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5.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drawings/drawing6.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Admin\OneDrive - Aston University\Documents\Study notes\Advanced spreadsheet\Portfolio\"/>
    </mc:Choice>
  </mc:AlternateContent>
  <xr:revisionPtr revIDLastSave="0" documentId="13_ncr:1_{EFAADE2A-4B15-4461-B279-9AA20E5822E8}" xr6:coauthVersionLast="45" xr6:coauthVersionMax="45" xr10:uidLastSave="{00000000-0000-0000-0000-000000000000}"/>
  <bookViews>
    <workbookView xWindow="-120" yWindow="-120" windowWidth="20730" windowHeight="11160" firstSheet="3" activeTab="4" xr2:uid="{00000000-000D-0000-FFFF-FFFF00000000}"/>
  </bookViews>
  <sheets>
    <sheet name="Menu" sheetId="12" r:id="rId1"/>
    <sheet name="Raw_Data" sheetId="1" state="hidden" r:id="rId2"/>
    <sheet name="Data" sheetId="2" state="hidden" r:id="rId3"/>
    <sheet name="Data 2019-2021" sheetId="3" r:id="rId4"/>
    <sheet name="User input" sheetId="6" r:id="rId5"/>
    <sheet name="Dashboard" sheetId="14" r:id="rId6"/>
    <sheet name="Cash flow" sheetId="5" r:id="rId7"/>
    <sheet name="Monte Carlo Simulation" sheetId="10" r:id="rId8"/>
    <sheet name="Test plan" sheetId="11" r:id="rId9"/>
    <sheet name="Monte Carlo" sheetId="8" state="hidden" r:id="rId10"/>
  </sheets>
  <functionGroups builtInGroupCount="19"/>
  <definedNames>
    <definedName name="_xlnm._FilterDatabase" localSheetId="2" hidden="1">Data!$A$4:$U$4956</definedName>
    <definedName name="_xlnm._FilterDatabase" localSheetId="1" hidden="1">Raw_Data!$A$5:$AE$4957</definedName>
  </definedNames>
  <calcPr calcId="181029"/>
  <pivotCaches>
    <pivotCache cacheId="0" r:id="rId11"/>
  </pivotCaches>
</workbook>
</file>

<file path=xl/calcChain.xml><?xml version="1.0" encoding="utf-8"?>
<calcChain xmlns="http://schemas.openxmlformats.org/spreadsheetml/2006/main">
  <c r="B11" i="5" l="1"/>
  <c r="N11" i="5" s="1"/>
  <c r="O26" i="10"/>
  <c r="O25" i="10"/>
  <c r="O24" i="10"/>
  <c r="O21" i="10"/>
  <c r="O20" i="10"/>
  <c r="O19" i="10"/>
  <c r="O18" i="10"/>
  <c r="O17" i="10"/>
  <c r="O16" i="10"/>
  <c r="O15" i="10"/>
  <c r="O14" i="10"/>
  <c r="O13" i="10"/>
  <c r="O12" i="10"/>
  <c r="O11" i="10"/>
  <c r="O10" i="10"/>
  <c r="O8" i="10"/>
  <c r="N21" i="5"/>
  <c r="N19" i="5"/>
  <c r="N15" i="5"/>
  <c r="N14" i="5"/>
  <c r="N13" i="5"/>
  <c r="N12" i="5"/>
  <c r="C10" i="5"/>
  <c r="D10" i="5" s="1"/>
  <c r="B8" i="5"/>
  <c r="C8" i="5" s="1"/>
  <c r="D8" i="5" s="1"/>
  <c r="E8" i="5" s="1"/>
  <c r="B9" i="5"/>
  <c r="C9" i="5"/>
  <c r="D9" i="5" s="1"/>
  <c r="B10" i="5"/>
  <c r="E9" i="5"/>
  <c r="F9" i="5" s="1"/>
  <c r="E10" i="5"/>
  <c r="F10" i="5" s="1"/>
  <c r="G10" i="5" s="1"/>
  <c r="H10" i="5"/>
  <c r="I10" i="5" s="1"/>
  <c r="G9" i="5"/>
  <c r="H9" i="5" s="1"/>
  <c r="I9" i="5" s="1"/>
  <c r="J9" i="5" s="1"/>
  <c r="J10" i="5"/>
  <c r="K10" i="5" s="1"/>
  <c r="L10" i="5"/>
  <c r="M10" i="5" s="1"/>
  <c r="K9" i="5"/>
  <c r="L9" i="5" s="1"/>
  <c r="M9" i="5" s="1"/>
  <c r="U4956" i="2" l="1"/>
  <c r="U4955" i="2"/>
  <c r="U4954" i="2"/>
  <c r="U4953" i="2"/>
  <c r="U4952" i="2"/>
  <c r="U4951" i="2"/>
  <c r="U4950" i="2"/>
  <c r="U4949" i="2"/>
  <c r="U4948" i="2"/>
  <c r="U4947" i="2"/>
  <c r="U4946" i="2"/>
  <c r="U4945" i="2"/>
  <c r="U4944" i="2"/>
  <c r="U4943" i="2"/>
  <c r="U4942" i="2"/>
  <c r="U4941" i="2"/>
  <c r="U4940" i="2"/>
  <c r="U4939" i="2"/>
  <c r="U4938" i="2"/>
  <c r="U4937" i="2"/>
  <c r="U4936" i="2"/>
  <c r="U4935" i="2"/>
  <c r="U4934" i="2"/>
  <c r="U4933" i="2"/>
  <c r="U4932" i="2"/>
  <c r="U4931" i="2"/>
  <c r="U4930" i="2"/>
  <c r="U4929" i="2"/>
  <c r="U4928" i="2"/>
  <c r="U4927" i="2"/>
  <c r="U4926" i="2"/>
  <c r="U4925" i="2"/>
  <c r="U4924" i="2"/>
  <c r="U4923" i="2"/>
  <c r="U4922" i="2"/>
  <c r="U4921" i="2"/>
  <c r="U4920" i="2"/>
  <c r="U4919" i="2"/>
  <c r="U4918" i="2"/>
  <c r="U4917" i="2"/>
  <c r="U4916" i="2"/>
  <c r="U4915" i="2"/>
  <c r="U4914" i="2"/>
  <c r="U4913" i="2"/>
  <c r="U4912" i="2"/>
  <c r="U4911" i="2"/>
  <c r="U4910" i="2"/>
  <c r="U4909" i="2"/>
  <c r="U4908" i="2"/>
  <c r="U4907" i="2"/>
  <c r="U4906" i="2"/>
  <c r="U4905" i="2"/>
  <c r="U4904" i="2"/>
  <c r="U4903" i="2"/>
  <c r="U4902" i="2"/>
  <c r="U4901" i="2"/>
  <c r="U4900" i="2"/>
  <c r="U4899" i="2"/>
  <c r="U4898" i="2"/>
  <c r="U4897" i="2"/>
  <c r="U4896" i="2"/>
  <c r="U4895" i="2"/>
  <c r="U4894" i="2"/>
  <c r="U4893" i="2"/>
  <c r="U4892" i="2"/>
  <c r="U4891" i="2"/>
  <c r="U4890" i="2"/>
  <c r="U4889" i="2"/>
  <c r="U4888" i="2"/>
  <c r="U4887" i="2"/>
  <c r="U4886" i="2"/>
  <c r="U4885" i="2"/>
  <c r="U4884" i="2"/>
  <c r="U4883" i="2"/>
  <c r="U4882" i="2"/>
  <c r="U4881" i="2"/>
  <c r="U4880" i="2"/>
  <c r="U4879" i="2"/>
  <c r="U4878" i="2"/>
  <c r="U4877" i="2"/>
  <c r="U4876" i="2"/>
  <c r="U4875" i="2"/>
  <c r="U4874" i="2"/>
  <c r="U4873" i="2"/>
  <c r="U4872" i="2"/>
  <c r="U4871" i="2"/>
  <c r="U4870" i="2"/>
  <c r="U4869" i="2"/>
  <c r="U4868" i="2"/>
  <c r="U4867" i="2"/>
  <c r="U4866" i="2"/>
  <c r="U4865" i="2"/>
  <c r="U4864" i="2"/>
  <c r="U4863" i="2"/>
  <c r="U4862" i="2"/>
  <c r="U4861" i="2"/>
  <c r="U4860" i="2"/>
  <c r="U4859" i="2"/>
  <c r="U4858" i="2"/>
  <c r="U4857" i="2"/>
  <c r="U4856" i="2"/>
  <c r="U4855" i="2"/>
  <c r="U4854" i="2"/>
  <c r="U4853" i="2"/>
  <c r="U4852" i="2"/>
  <c r="U4851" i="2"/>
  <c r="U4850" i="2"/>
  <c r="U4849" i="2"/>
  <c r="U4848" i="2"/>
  <c r="U4847" i="2"/>
  <c r="U4846" i="2"/>
  <c r="U4845" i="2"/>
  <c r="U4844" i="2"/>
  <c r="U4843" i="2"/>
  <c r="U4842" i="2"/>
  <c r="U4841" i="2"/>
  <c r="U4840" i="2"/>
  <c r="U4839" i="2"/>
  <c r="U4838" i="2"/>
  <c r="U4837" i="2"/>
  <c r="U4836" i="2"/>
  <c r="U4835" i="2"/>
  <c r="U4834" i="2"/>
  <c r="U4833" i="2"/>
  <c r="U4832" i="2"/>
  <c r="U4831" i="2"/>
  <c r="U4830" i="2"/>
  <c r="U4829" i="2"/>
  <c r="U4828" i="2"/>
  <c r="U4827" i="2"/>
  <c r="U4826" i="2"/>
  <c r="U4825" i="2"/>
  <c r="U4824" i="2"/>
  <c r="U4823" i="2"/>
  <c r="U4822" i="2"/>
  <c r="U4821" i="2"/>
  <c r="U4820" i="2"/>
  <c r="U4819" i="2"/>
  <c r="U4818" i="2"/>
  <c r="U4817" i="2"/>
  <c r="U4816" i="2"/>
  <c r="U4815" i="2"/>
  <c r="U4814" i="2"/>
  <c r="U4813" i="2"/>
  <c r="U4812" i="2"/>
  <c r="U4811" i="2"/>
  <c r="U4810" i="2"/>
  <c r="U4809" i="2"/>
  <c r="U4808" i="2"/>
  <c r="U4807" i="2"/>
  <c r="U4806" i="2"/>
  <c r="U4805" i="2"/>
  <c r="U4804" i="2"/>
  <c r="U4803" i="2"/>
  <c r="U4802" i="2"/>
  <c r="U4801" i="2"/>
  <c r="U4800" i="2"/>
  <c r="U4799" i="2"/>
  <c r="U4798" i="2"/>
  <c r="U4797" i="2"/>
  <c r="U4796" i="2"/>
  <c r="U4795" i="2"/>
  <c r="U4794" i="2"/>
  <c r="U4793" i="2"/>
  <c r="U4792" i="2"/>
  <c r="U4791" i="2"/>
  <c r="U4790" i="2"/>
  <c r="U4789" i="2"/>
  <c r="U4788" i="2"/>
  <c r="U4787" i="2"/>
  <c r="U4786" i="2"/>
  <c r="U4785" i="2"/>
  <c r="U4784" i="2"/>
  <c r="U4783" i="2"/>
  <c r="U4782" i="2"/>
  <c r="U4781" i="2"/>
  <c r="U4780" i="2"/>
  <c r="U4779" i="2"/>
  <c r="U4778" i="2"/>
  <c r="U4777" i="2"/>
  <c r="U4776" i="2"/>
  <c r="U4775" i="2"/>
  <c r="U4774" i="2"/>
  <c r="U4773" i="2"/>
  <c r="U4772" i="2"/>
  <c r="U4771" i="2"/>
  <c r="U4770" i="2"/>
  <c r="U4769" i="2"/>
  <c r="U4768" i="2"/>
  <c r="U4767" i="2"/>
  <c r="U4766" i="2"/>
  <c r="U4765" i="2"/>
  <c r="U4764" i="2"/>
  <c r="U4763" i="2"/>
  <c r="U4762" i="2"/>
  <c r="U4761" i="2"/>
  <c r="U4760" i="2"/>
  <c r="U4759" i="2"/>
  <c r="U4758" i="2"/>
  <c r="U4757" i="2"/>
  <c r="U4756" i="2"/>
  <c r="U4755" i="2"/>
  <c r="U4754" i="2"/>
  <c r="U4753" i="2"/>
  <c r="U4752" i="2"/>
  <c r="U4751" i="2"/>
  <c r="U4750" i="2"/>
  <c r="U4749" i="2"/>
  <c r="U4748" i="2"/>
  <c r="U4747" i="2"/>
  <c r="U4746" i="2"/>
  <c r="U4745" i="2"/>
  <c r="U4744" i="2"/>
  <c r="U4743" i="2"/>
  <c r="U4742" i="2"/>
  <c r="U4741" i="2"/>
  <c r="U4740" i="2"/>
  <c r="U4739" i="2"/>
  <c r="U4738" i="2"/>
  <c r="U4737" i="2"/>
  <c r="U4736" i="2"/>
  <c r="U4735" i="2"/>
  <c r="U4734" i="2"/>
  <c r="U4733" i="2"/>
  <c r="U4732" i="2"/>
  <c r="U4731" i="2"/>
  <c r="U4730" i="2"/>
  <c r="U4729" i="2"/>
  <c r="U4728" i="2"/>
  <c r="U4727" i="2"/>
  <c r="U4726" i="2"/>
  <c r="U4725" i="2"/>
  <c r="U4724" i="2"/>
  <c r="U4723" i="2"/>
  <c r="U4722" i="2"/>
  <c r="U4721" i="2"/>
  <c r="U4720" i="2"/>
  <c r="U4719" i="2"/>
  <c r="U4718" i="2"/>
  <c r="U4717" i="2"/>
  <c r="U4716" i="2"/>
  <c r="U4715" i="2"/>
  <c r="U4714" i="2"/>
  <c r="U4713" i="2"/>
  <c r="U4712" i="2"/>
  <c r="U4711" i="2"/>
  <c r="U4710" i="2"/>
  <c r="U4709" i="2"/>
  <c r="U4708" i="2"/>
  <c r="U4707" i="2"/>
  <c r="U4706" i="2"/>
  <c r="U4705" i="2"/>
  <c r="U4704" i="2"/>
  <c r="U4703" i="2"/>
  <c r="U4702" i="2"/>
  <c r="U4701" i="2"/>
  <c r="U4700" i="2"/>
  <c r="U4699" i="2"/>
  <c r="U4698" i="2"/>
  <c r="U4697" i="2"/>
  <c r="U4696" i="2"/>
  <c r="U4695" i="2"/>
  <c r="U4694" i="2"/>
  <c r="U4693" i="2"/>
  <c r="U4692" i="2"/>
  <c r="U4691" i="2"/>
  <c r="U4690" i="2"/>
  <c r="U4689" i="2"/>
  <c r="U4688" i="2"/>
  <c r="U4687" i="2"/>
  <c r="U4686" i="2"/>
  <c r="U4685" i="2"/>
  <c r="U4684" i="2"/>
  <c r="U4683" i="2"/>
  <c r="U4682" i="2"/>
  <c r="U4681" i="2"/>
  <c r="U4680" i="2"/>
  <c r="U4679" i="2"/>
  <c r="U4678" i="2"/>
  <c r="U4677" i="2"/>
  <c r="U4676" i="2"/>
  <c r="U4675" i="2"/>
  <c r="U4674" i="2"/>
  <c r="U4673" i="2"/>
  <c r="U4672" i="2"/>
  <c r="U4671" i="2"/>
  <c r="U4670" i="2"/>
  <c r="U4669" i="2"/>
  <c r="U4668" i="2"/>
  <c r="U4667" i="2"/>
  <c r="U4666" i="2"/>
  <c r="U4665" i="2"/>
  <c r="U4664" i="2"/>
  <c r="U4663" i="2"/>
  <c r="U4662" i="2"/>
  <c r="U4661" i="2"/>
  <c r="U4660" i="2"/>
  <c r="U4659" i="2"/>
  <c r="U4658" i="2"/>
  <c r="U4657" i="2"/>
  <c r="U4656" i="2"/>
  <c r="U4655" i="2"/>
  <c r="U4654" i="2"/>
  <c r="U4653" i="2"/>
  <c r="U4652" i="2"/>
  <c r="U4651" i="2"/>
  <c r="U4650" i="2"/>
  <c r="U4649" i="2"/>
  <c r="U4648" i="2"/>
  <c r="U4647" i="2"/>
  <c r="U4646" i="2"/>
  <c r="U4645" i="2"/>
  <c r="U4644" i="2"/>
  <c r="U4643" i="2"/>
  <c r="U4642" i="2"/>
  <c r="U4641" i="2"/>
  <c r="U4640" i="2"/>
  <c r="U4639" i="2"/>
  <c r="U4638" i="2"/>
  <c r="U4637" i="2"/>
  <c r="U4636" i="2"/>
  <c r="U4635" i="2"/>
  <c r="U4634" i="2"/>
  <c r="U4633" i="2"/>
  <c r="U4632" i="2"/>
  <c r="U4631" i="2"/>
  <c r="U4630" i="2"/>
  <c r="U4629" i="2"/>
  <c r="U4628" i="2"/>
  <c r="U4627" i="2"/>
  <c r="U4626" i="2"/>
  <c r="U4625" i="2"/>
  <c r="U4624" i="2"/>
  <c r="U4623" i="2"/>
  <c r="U4622" i="2"/>
  <c r="U4621" i="2"/>
  <c r="U4620" i="2"/>
  <c r="U4619" i="2"/>
  <c r="U4618" i="2"/>
  <c r="U4617" i="2"/>
  <c r="U4616" i="2"/>
  <c r="U4615" i="2"/>
  <c r="U4614" i="2"/>
  <c r="U4613" i="2"/>
  <c r="U4612" i="2"/>
  <c r="U4611" i="2"/>
  <c r="U4610" i="2"/>
  <c r="U4609" i="2"/>
  <c r="U4608" i="2"/>
  <c r="U4607" i="2"/>
  <c r="U4606" i="2"/>
  <c r="U4605" i="2"/>
  <c r="U4604" i="2"/>
  <c r="U4603" i="2"/>
  <c r="U4602" i="2"/>
  <c r="U4601" i="2"/>
  <c r="U4600" i="2"/>
  <c r="U4599" i="2"/>
  <c r="U4598" i="2"/>
  <c r="U4597" i="2"/>
  <c r="U4596" i="2"/>
  <c r="U4595" i="2"/>
  <c r="U4594" i="2"/>
  <c r="U4593" i="2"/>
  <c r="U4592" i="2"/>
  <c r="U4591" i="2"/>
  <c r="U4590" i="2"/>
  <c r="U4589" i="2"/>
  <c r="U4588" i="2"/>
  <c r="U4587" i="2"/>
  <c r="U4586" i="2"/>
  <c r="U4585" i="2"/>
  <c r="U4584" i="2"/>
  <c r="U4583" i="2"/>
  <c r="U4582" i="2"/>
  <c r="U4581" i="2"/>
  <c r="U4580" i="2"/>
  <c r="U4579" i="2"/>
  <c r="U4578" i="2"/>
  <c r="U4577" i="2"/>
  <c r="U4576" i="2"/>
  <c r="U4575" i="2"/>
  <c r="U4574" i="2"/>
  <c r="U4573" i="2"/>
  <c r="U4572" i="2"/>
  <c r="U4571" i="2"/>
  <c r="U4570" i="2"/>
  <c r="U4569" i="2"/>
  <c r="U4568" i="2"/>
  <c r="U4567" i="2"/>
  <c r="U4566" i="2"/>
  <c r="U4565" i="2"/>
  <c r="U4564" i="2"/>
  <c r="U4563" i="2"/>
  <c r="U4562" i="2"/>
  <c r="U4561" i="2"/>
  <c r="U4560" i="2"/>
  <c r="U4559" i="2"/>
  <c r="U4558" i="2"/>
  <c r="U4557" i="2"/>
  <c r="U4556" i="2"/>
  <c r="U4555" i="2"/>
  <c r="U4554" i="2"/>
  <c r="U4553" i="2"/>
  <c r="U4552" i="2"/>
  <c r="U4551" i="2"/>
  <c r="U4550" i="2"/>
  <c r="U4549" i="2"/>
  <c r="U4548" i="2"/>
  <c r="U4547" i="2"/>
  <c r="U4546" i="2"/>
  <c r="U4545" i="2"/>
  <c r="U4544" i="2"/>
  <c r="U4543" i="2"/>
  <c r="U4542" i="2"/>
  <c r="U4541" i="2"/>
  <c r="U4540" i="2"/>
  <c r="U4539" i="2"/>
  <c r="U4538" i="2"/>
  <c r="U4537" i="2"/>
  <c r="U4536" i="2"/>
  <c r="U4535" i="2"/>
  <c r="U4534" i="2"/>
  <c r="U4533" i="2"/>
  <c r="U4532" i="2"/>
  <c r="U4531" i="2"/>
  <c r="U4530" i="2"/>
  <c r="U4529" i="2"/>
  <c r="U4528" i="2"/>
  <c r="U4527" i="2"/>
  <c r="U4526" i="2"/>
  <c r="U4525" i="2"/>
  <c r="U4524" i="2"/>
  <c r="U4523" i="2"/>
  <c r="U4522" i="2"/>
  <c r="U4521" i="2"/>
  <c r="U4520" i="2"/>
  <c r="U4519" i="2"/>
  <c r="U4518" i="2"/>
  <c r="U4517" i="2"/>
  <c r="U4516" i="2"/>
  <c r="U4515" i="2"/>
  <c r="U4514" i="2"/>
  <c r="U4513" i="2"/>
  <c r="U4512" i="2"/>
  <c r="U4511" i="2"/>
  <c r="U4510" i="2"/>
  <c r="U4509" i="2"/>
  <c r="U4508" i="2"/>
  <c r="U4507" i="2"/>
  <c r="U4506" i="2"/>
  <c r="U4505" i="2"/>
  <c r="U4504" i="2"/>
  <c r="U4503" i="2"/>
  <c r="U4502" i="2"/>
  <c r="U4501" i="2"/>
  <c r="U4500" i="2"/>
  <c r="U4499" i="2"/>
  <c r="U4498" i="2"/>
  <c r="U4497" i="2"/>
  <c r="U4496" i="2"/>
  <c r="U4495" i="2"/>
  <c r="U4494" i="2"/>
  <c r="U4493" i="2"/>
  <c r="U4492" i="2"/>
  <c r="U4491" i="2"/>
  <c r="U4490" i="2"/>
  <c r="U4489" i="2"/>
  <c r="U4488" i="2"/>
  <c r="U4487" i="2"/>
  <c r="U4486" i="2"/>
  <c r="U4485" i="2"/>
  <c r="U4484" i="2"/>
  <c r="U4483" i="2"/>
  <c r="U4482" i="2"/>
  <c r="U4481" i="2"/>
  <c r="U4480" i="2"/>
  <c r="U4479" i="2"/>
  <c r="U4478" i="2"/>
  <c r="U4477" i="2"/>
  <c r="U4476" i="2"/>
  <c r="U4475" i="2"/>
  <c r="U4474" i="2"/>
  <c r="U4473" i="2"/>
  <c r="U4472" i="2"/>
  <c r="U4471" i="2"/>
  <c r="U4470" i="2"/>
  <c r="U4469" i="2"/>
  <c r="U4468" i="2"/>
  <c r="U4467" i="2"/>
  <c r="U4466" i="2"/>
  <c r="U4465" i="2"/>
  <c r="U4464" i="2"/>
  <c r="U4463" i="2"/>
  <c r="U4462" i="2"/>
  <c r="U4461" i="2"/>
  <c r="U4460" i="2"/>
  <c r="U4459" i="2"/>
  <c r="U4458" i="2"/>
  <c r="U4457" i="2"/>
  <c r="U4456" i="2"/>
  <c r="U4455" i="2"/>
  <c r="U4454" i="2"/>
  <c r="U4453" i="2"/>
  <c r="U4452" i="2"/>
  <c r="U4451" i="2"/>
  <c r="U4450" i="2"/>
  <c r="U4449" i="2"/>
  <c r="U4448" i="2"/>
  <c r="U4447" i="2"/>
  <c r="U4446" i="2"/>
  <c r="U4445" i="2"/>
  <c r="U4444" i="2"/>
  <c r="U4443" i="2"/>
  <c r="U4442" i="2"/>
  <c r="U4441" i="2"/>
  <c r="U4440" i="2"/>
  <c r="U4439" i="2"/>
  <c r="U4438" i="2"/>
  <c r="U4437" i="2"/>
  <c r="U4436" i="2"/>
  <c r="U4435" i="2"/>
  <c r="U4434" i="2"/>
  <c r="U4433" i="2"/>
  <c r="U4432" i="2"/>
  <c r="U4431" i="2"/>
  <c r="U4430" i="2"/>
  <c r="U4429" i="2"/>
  <c r="U4428" i="2"/>
  <c r="U4427" i="2"/>
  <c r="U4426" i="2"/>
  <c r="U4425" i="2"/>
  <c r="U4424" i="2"/>
  <c r="U4423" i="2"/>
  <c r="U4422" i="2"/>
  <c r="U4421" i="2"/>
  <c r="U4420" i="2"/>
  <c r="U4419" i="2"/>
  <c r="U4418" i="2"/>
  <c r="U4417" i="2"/>
  <c r="U4416" i="2"/>
  <c r="U4415" i="2"/>
  <c r="U4414" i="2"/>
  <c r="U4413" i="2"/>
  <c r="U4412" i="2"/>
  <c r="U4411" i="2"/>
  <c r="U4410" i="2"/>
  <c r="U4409" i="2"/>
  <c r="U4408" i="2"/>
  <c r="U4407" i="2"/>
  <c r="U4406" i="2"/>
  <c r="U4405" i="2"/>
  <c r="U4404" i="2"/>
  <c r="U4403" i="2"/>
  <c r="U4402" i="2"/>
  <c r="U4401" i="2"/>
  <c r="U4400" i="2"/>
  <c r="U4399" i="2"/>
  <c r="U4398" i="2"/>
  <c r="U4397" i="2"/>
  <c r="U4396" i="2"/>
  <c r="U4395" i="2"/>
  <c r="U4394" i="2"/>
  <c r="U4393" i="2"/>
  <c r="U4392" i="2"/>
  <c r="U4391" i="2"/>
  <c r="U4390" i="2"/>
  <c r="U4389" i="2"/>
  <c r="U4388" i="2"/>
  <c r="U4387" i="2"/>
  <c r="U4386" i="2"/>
  <c r="U4385" i="2"/>
  <c r="U4384" i="2"/>
  <c r="U4383" i="2"/>
  <c r="U4382" i="2"/>
  <c r="U4381" i="2"/>
  <c r="U4380" i="2"/>
  <c r="U4379" i="2"/>
  <c r="U4378" i="2"/>
  <c r="U4377" i="2"/>
  <c r="U4376" i="2"/>
  <c r="U4375" i="2"/>
  <c r="U4374" i="2"/>
  <c r="U4373" i="2"/>
  <c r="U4372" i="2"/>
  <c r="U4371" i="2"/>
  <c r="U4370" i="2"/>
  <c r="U4369" i="2"/>
  <c r="U4368" i="2"/>
  <c r="U4367" i="2"/>
  <c r="U4366" i="2"/>
  <c r="U4365" i="2"/>
  <c r="U4364" i="2"/>
  <c r="U4363" i="2"/>
  <c r="U4362" i="2"/>
  <c r="U4361" i="2"/>
  <c r="U4360" i="2"/>
  <c r="U4359" i="2"/>
  <c r="U4358" i="2"/>
  <c r="U4357" i="2"/>
  <c r="U4356" i="2"/>
  <c r="U4355" i="2"/>
  <c r="U4354" i="2"/>
  <c r="U4353" i="2"/>
  <c r="U4352" i="2"/>
  <c r="U4351" i="2"/>
  <c r="U4350" i="2"/>
  <c r="U4349" i="2"/>
  <c r="U4348" i="2"/>
  <c r="U4347" i="2"/>
  <c r="U4346" i="2"/>
  <c r="U4345" i="2"/>
  <c r="U4344" i="2"/>
  <c r="U4343" i="2"/>
  <c r="U4342" i="2"/>
  <c r="U4341" i="2"/>
  <c r="U4340" i="2"/>
  <c r="U4339" i="2"/>
  <c r="U4338" i="2"/>
  <c r="U4337" i="2"/>
  <c r="U4336" i="2"/>
  <c r="U4335" i="2"/>
  <c r="U4334" i="2"/>
  <c r="U4333" i="2"/>
  <c r="U4332" i="2"/>
  <c r="U4331" i="2"/>
  <c r="U4330" i="2"/>
  <c r="U4329" i="2"/>
  <c r="U4328" i="2"/>
  <c r="U4327" i="2"/>
  <c r="U4326" i="2"/>
  <c r="U4325" i="2"/>
  <c r="U4324" i="2"/>
  <c r="U4323" i="2"/>
  <c r="U4322" i="2"/>
  <c r="U4321" i="2"/>
  <c r="U4320" i="2"/>
  <c r="U4319" i="2"/>
  <c r="U4318" i="2"/>
  <c r="U4317" i="2"/>
  <c r="U4316" i="2"/>
  <c r="U4315" i="2"/>
  <c r="U4314" i="2"/>
  <c r="U4313" i="2"/>
  <c r="U4312" i="2"/>
  <c r="U4311" i="2"/>
  <c r="U4310" i="2"/>
  <c r="U4309" i="2"/>
  <c r="U4308" i="2"/>
  <c r="U4307" i="2"/>
  <c r="U4306" i="2"/>
  <c r="U4305" i="2"/>
  <c r="U4304" i="2"/>
  <c r="U4303" i="2"/>
  <c r="U4302" i="2"/>
  <c r="U4301" i="2"/>
  <c r="U4300" i="2"/>
  <c r="U4299" i="2"/>
  <c r="U4298" i="2"/>
  <c r="U4297" i="2"/>
  <c r="U4296" i="2"/>
  <c r="U4295" i="2"/>
  <c r="U4294" i="2"/>
  <c r="U4293" i="2"/>
  <c r="U4292" i="2"/>
  <c r="U4291" i="2"/>
  <c r="U4290" i="2"/>
  <c r="U4289" i="2"/>
  <c r="U4288" i="2"/>
  <c r="U4287" i="2"/>
  <c r="U4286" i="2"/>
  <c r="U4285" i="2"/>
  <c r="U4284" i="2"/>
  <c r="U4283" i="2"/>
  <c r="U4282" i="2"/>
  <c r="U4281" i="2"/>
  <c r="U4280" i="2"/>
  <c r="U4279" i="2"/>
  <c r="U4278" i="2"/>
  <c r="U4277" i="2"/>
  <c r="U4276" i="2"/>
  <c r="U4275" i="2"/>
  <c r="U4274" i="2"/>
  <c r="U4273" i="2"/>
  <c r="U4272" i="2"/>
  <c r="U4271" i="2"/>
  <c r="U4270" i="2"/>
  <c r="U4269" i="2"/>
  <c r="U4268" i="2"/>
  <c r="U4267" i="2"/>
  <c r="U4266" i="2"/>
  <c r="U4265" i="2"/>
  <c r="U4264" i="2"/>
  <c r="U4263" i="2"/>
  <c r="U4262" i="2"/>
  <c r="U4261" i="2"/>
  <c r="U4260" i="2"/>
  <c r="U4259" i="2"/>
  <c r="U4258" i="2"/>
  <c r="U4257" i="2"/>
  <c r="U4256" i="2"/>
  <c r="U4255" i="2"/>
  <c r="U4254" i="2"/>
  <c r="U4253" i="2"/>
  <c r="U4252" i="2"/>
  <c r="U4251" i="2"/>
  <c r="U4250" i="2"/>
  <c r="U4249" i="2"/>
  <c r="U4248" i="2"/>
  <c r="U4247" i="2"/>
  <c r="U4246" i="2"/>
  <c r="U4245" i="2"/>
  <c r="U4244" i="2"/>
  <c r="U4243" i="2"/>
  <c r="U4242" i="2"/>
  <c r="U4241" i="2"/>
  <c r="U4240" i="2"/>
  <c r="U4239" i="2"/>
  <c r="U4238" i="2"/>
  <c r="U4237" i="2"/>
  <c r="U4236" i="2"/>
  <c r="U4235" i="2"/>
  <c r="U4234" i="2"/>
  <c r="U4233" i="2"/>
  <c r="U4232" i="2"/>
  <c r="U4231" i="2"/>
  <c r="U4230" i="2"/>
  <c r="U4229" i="2"/>
  <c r="U4228" i="2"/>
  <c r="U4227" i="2"/>
  <c r="U4226" i="2"/>
  <c r="U4225" i="2"/>
  <c r="U4224" i="2"/>
  <c r="U4223" i="2"/>
  <c r="U4222" i="2"/>
  <c r="U4221" i="2"/>
  <c r="U4220" i="2"/>
  <c r="U4219" i="2"/>
  <c r="U4218" i="2"/>
  <c r="U4217" i="2"/>
  <c r="U4216" i="2"/>
  <c r="U4215" i="2"/>
  <c r="U4214" i="2"/>
  <c r="U4213" i="2"/>
  <c r="U4212" i="2"/>
  <c r="U4211" i="2"/>
  <c r="U4210" i="2"/>
  <c r="U4209" i="2"/>
  <c r="U4208" i="2"/>
  <c r="U4207" i="2"/>
  <c r="U4206" i="2"/>
  <c r="U4205" i="2"/>
  <c r="U4204" i="2"/>
  <c r="U4203" i="2"/>
  <c r="U4202" i="2"/>
  <c r="U4201" i="2"/>
  <c r="U4200" i="2"/>
  <c r="U4199" i="2"/>
  <c r="U4198" i="2"/>
  <c r="U4197" i="2"/>
  <c r="U4196" i="2"/>
  <c r="U4195" i="2"/>
  <c r="U4194" i="2"/>
  <c r="U4193" i="2"/>
  <c r="U4192" i="2"/>
  <c r="U4191" i="2"/>
  <c r="U4190" i="2"/>
  <c r="U4189" i="2"/>
  <c r="U4188" i="2"/>
  <c r="U4187" i="2"/>
  <c r="U4186" i="2"/>
  <c r="U4185" i="2"/>
  <c r="U4184" i="2"/>
  <c r="U4183" i="2"/>
  <c r="U4182" i="2"/>
  <c r="U4181" i="2"/>
  <c r="U4180" i="2"/>
  <c r="U4179" i="2"/>
  <c r="U4178" i="2"/>
  <c r="U4177" i="2"/>
  <c r="U4176" i="2"/>
  <c r="U4175" i="2"/>
  <c r="U4174" i="2"/>
  <c r="U4173" i="2"/>
  <c r="U4172" i="2"/>
  <c r="U4171" i="2"/>
  <c r="U4170" i="2"/>
  <c r="U4169" i="2"/>
  <c r="U4168" i="2"/>
  <c r="U4167" i="2"/>
  <c r="U4166" i="2"/>
  <c r="U4165" i="2"/>
  <c r="U4164" i="2"/>
  <c r="U4163" i="2"/>
  <c r="U4162" i="2"/>
  <c r="U4161" i="2"/>
  <c r="U4160" i="2"/>
  <c r="U4159" i="2"/>
  <c r="U4158" i="2"/>
  <c r="U4157" i="2"/>
  <c r="U4156" i="2"/>
  <c r="U4155" i="2"/>
  <c r="U4154" i="2"/>
  <c r="U4153" i="2"/>
  <c r="U4152" i="2"/>
  <c r="U4151" i="2"/>
  <c r="U4150" i="2"/>
  <c r="U4149" i="2"/>
  <c r="U4148" i="2"/>
  <c r="U4147" i="2"/>
  <c r="U4146" i="2"/>
  <c r="U4145" i="2"/>
  <c r="U4144" i="2"/>
  <c r="U4143" i="2"/>
  <c r="U4142" i="2"/>
  <c r="U4141" i="2"/>
  <c r="U4140" i="2"/>
  <c r="U4139" i="2"/>
  <c r="U4138" i="2"/>
  <c r="U4137" i="2"/>
  <c r="U4136" i="2"/>
  <c r="U4135" i="2"/>
  <c r="U4134" i="2"/>
  <c r="U4133" i="2"/>
  <c r="U4132" i="2"/>
  <c r="U4131" i="2"/>
  <c r="U4130" i="2"/>
  <c r="U4129" i="2"/>
  <c r="U4128" i="2"/>
  <c r="U4127" i="2"/>
  <c r="U4126" i="2"/>
  <c r="U4125" i="2"/>
  <c r="U4124" i="2"/>
  <c r="U4123" i="2"/>
  <c r="U4122" i="2"/>
  <c r="U4121" i="2"/>
  <c r="U4120" i="2"/>
  <c r="U4119" i="2"/>
  <c r="U4118" i="2"/>
  <c r="U4117" i="2"/>
  <c r="U4116" i="2"/>
  <c r="U4115" i="2"/>
  <c r="U4114" i="2"/>
  <c r="U4113" i="2"/>
  <c r="U4112" i="2"/>
  <c r="U4111" i="2"/>
  <c r="U4110" i="2"/>
  <c r="U4109" i="2"/>
  <c r="U4108" i="2"/>
  <c r="U4107" i="2"/>
  <c r="U4106" i="2"/>
  <c r="U4105" i="2"/>
  <c r="U4104" i="2"/>
  <c r="U4103" i="2"/>
  <c r="U4102" i="2"/>
  <c r="U4101" i="2"/>
  <c r="U4100" i="2"/>
  <c r="U4099" i="2"/>
  <c r="U4098" i="2"/>
  <c r="U4097" i="2"/>
  <c r="U4096" i="2"/>
  <c r="U4095" i="2"/>
  <c r="U4094" i="2"/>
  <c r="U4093" i="2"/>
  <c r="U4092" i="2"/>
  <c r="U4091" i="2"/>
  <c r="U4090" i="2"/>
  <c r="U4089" i="2"/>
  <c r="U4088" i="2"/>
  <c r="U4087" i="2"/>
  <c r="U4086" i="2"/>
  <c r="U4085" i="2"/>
  <c r="U4084" i="2"/>
  <c r="U4083" i="2"/>
  <c r="U4082" i="2"/>
  <c r="U4081" i="2"/>
  <c r="U4080" i="2"/>
  <c r="U4079" i="2"/>
  <c r="U4078" i="2"/>
  <c r="U4077" i="2"/>
  <c r="U4076" i="2"/>
  <c r="U4075" i="2"/>
  <c r="U4074" i="2"/>
  <c r="U4073" i="2"/>
  <c r="U4072" i="2"/>
  <c r="U4071" i="2"/>
  <c r="U4070" i="2"/>
  <c r="U4069" i="2"/>
  <c r="U4068" i="2"/>
  <c r="U4067" i="2"/>
  <c r="U4066" i="2"/>
  <c r="U4065" i="2"/>
  <c r="U4064" i="2"/>
  <c r="U4063" i="2"/>
  <c r="U4062" i="2"/>
  <c r="U4061" i="2"/>
  <c r="U4060" i="2"/>
  <c r="U4059" i="2"/>
  <c r="U4058" i="2"/>
  <c r="U4057" i="2"/>
  <c r="U4056" i="2"/>
  <c r="U4055" i="2"/>
  <c r="U4054" i="2"/>
  <c r="U4053" i="2"/>
  <c r="U4052" i="2"/>
  <c r="U4051" i="2"/>
  <c r="U4050" i="2"/>
  <c r="U4049" i="2"/>
  <c r="U4048" i="2"/>
  <c r="U4047" i="2"/>
  <c r="U4046" i="2"/>
  <c r="U4045" i="2"/>
  <c r="U4044" i="2"/>
  <c r="U4043" i="2"/>
  <c r="U4042" i="2"/>
  <c r="U4041" i="2"/>
  <c r="U4040" i="2"/>
  <c r="U4039" i="2"/>
  <c r="U4038" i="2"/>
  <c r="U4037" i="2"/>
  <c r="U4036" i="2"/>
  <c r="U4035" i="2"/>
  <c r="U4034" i="2"/>
  <c r="U4033" i="2"/>
  <c r="U4032" i="2"/>
  <c r="U4031" i="2"/>
  <c r="U4030" i="2"/>
  <c r="U4029" i="2"/>
  <c r="U4028" i="2"/>
  <c r="U4027" i="2"/>
  <c r="U4026" i="2"/>
  <c r="U4025" i="2"/>
  <c r="U4024" i="2"/>
  <c r="U4023" i="2"/>
  <c r="U4022" i="2"/>
  <c r="U4021" i="2"/>
  <c r="U4020" i="2"/>
  <c r="U4019" i="2"/>
  <c r="U4018" i="2"/>
  <c r="U4017" i="2"/>
  <c r="U4016" i="2"/>
  <c r="U4015" i="2"/>
  <c r="U4014" i="2"/>
  <c r="U4013" i="2"/>
  <c r="U4012" i="2"/>
  <c r="U4011" i="2"/>
  <c r="U4010" i="2"/>
  <c r="U4009" i="2"/>
  <c r="U4008" i="2"/>
  <c r="U4007" i="2"/>
  <c r="U4006" i="2"/>
  <c r="U4005" i="2"/>
  <c r="U4004" i="2"/>
  <c r="U4003" i="2"/>
  <c r="U4002" i="2"/>
  <c r="U4001" i="2"/>
  <c r="U4000" i="2"/>
  <c r="U3999" i="2"/>
  <c r="U3998" i="2"/>
  <c r="U3997" i="2"/>
  <c r="U3996" i="2"/>
  <c r="U3995" i="2"/>
  <c r="U3994" i="2"/>
  <c r="U3993" i="2"/>
  <c r="U3992" i="2"/>
  <c r="U3991" i="2"/>
  <c r="U3990" i="2"/>
  <c r="U3989" i="2"/>
  <c r="U3988" i="2"/>
  <c r="U3987" i="2"/>
  <c r="U3986" i="2"/>
  <c r="U3985" i="2"/>
  <c r="U3984" i="2"/>
  <c r="U3983" i="2"/>
  <c r="U3982" i="2"/>
  <c r="U3981" i="2"/>
  <c r="U3980" i="2"/>
  <c r="U3979" i="2"/>
  <c r="U3978" i="2"/>
  <c r="U3977" i="2"/>
  <c r="U3976" i="2"/>
  <c r="U3975" i="2"/>
  <c r="U3974" i="2"/>
  <c r="U3973" i="2"/>
  <c r="U3972" i="2"/>
  <c r="U3971" i="2"/>
  <c r="U3970" i="2"/>
  <c r="U3969" i="2"/>
  <c r="U3968" i="2"/>
  <c r="U3967" i="2"/>
  <c r="U3966" i="2"/>
  <c r="U3965" i="2"/>
  <c r="U3964" i="2"/>
  <c r="U3963" i="2"/>
  <c r="U3962" i="2"/>
  <c r="U3961" i="2"/>
  <c r="U3960" i="2"/>
  <c r="U3959" i="2"/>
  <c r="U3958" i="2"/>
  <c r="U3957" i="2"/>
  <c r="U3956" i="2"/>
  <c r="U3955" i="2"/>
  <c r="U3954" i="2"/>
  <c r="U3953" i="2"/>
  <c r="U3952" i="2"/>
  <c r="U3951" i="2"/>
  <c r="U3950" i="2"/>
  <c r="U3949" i="2"/>
  <c r="U3948" i="2"/>
  <c r="U3947" i="2"/>
  <c r="U3946" i="2"/>
  <c r="U3945" i="2"/>
  <c r="U3944" i="2"/>
  <c r="U3943" i="2"/>
  <c r="U3942" i="2"/>
  <c r="U3941" i="2"/>
  <c r="U3940" i="2"/>
  <c r="U3939" i="2"/>
  <c r="U3938" i="2"/>
  <c r="U3937" i="2"/>
  <c r="U3936" i="2"/>
  <c r="U3935" i="2"/>
  <c r="U3934" i="2"/>
  <c r="U3933" i="2"/>
  <c r="U3932" i="2"/>
  <c r="U3931" i="2"/>
  <c r="U3930" i="2"/>
  <c r="U3929" i="2"/>
  <c r="U3928" i="2"/>
  <c r="U3927" i="2"/>
  <c r="U3926" i="2"/>
  <c r="U3925" i="2"/>
  <c r="U3924" i="2"/>
  <c r="U3923" i="2"/>
  <c r="U3922" i="2"/>
  <c r="U3921" i="2"/>
  <c r="U3920" i="2"/>
  <c r="U3919" i="2"/>
  <c r="U3918" i="2"/>
  <c r="U3917" i="2"/>
  <c r="U3916" i="2"/>
  <c r="U3915" i="2"/>
  <c r="U3914" i="2"/>
  <c r="U3913" i="2"/>
  <c r="U3912" i="2"/>
  <c r="U3911" i="2"/>
  <c r="U3910" i="2"/>
  <c r="U3909" i="2"/>
  <c r="U3908" i="2"/>
  <c r="U3907" i="2"/>
  <c r="U3906" i="2"/>
  <c r="U3905" i="2"/>
  <c r="U3904" i="2"/>
  <c r="U3903" i="2"/>
  <c r="U3902" i="2"/>
  <c r="U3901" i="2"/>
  <c r="U3900" i="2"/>
  <c r="U3899" i="2"/>
  <c r="U3898" i="2"/>
  <c r="U3897" i="2"/>
  <c r="U3896" i="2"/>
  <c r="U3895" i="2"/>
  <c r="U3894" i="2"/>
  <c r="U3893" i="2"/>
  <c r="U3892" i="2"/>
  <c r="U3891" i="2"/>
  <c r="U3890" i="2"/>
  <c r="U3889" i="2"/>
  <c r="U3888" i="2"/>
  <c r="U3887" i="2"/>
  <c r="U3886" i="2"/>
  <c r="U3885" i="2"/>
  <c r="U3884" i="2"/>
  <c r="U3883" i="2"/>
  <c r="U3882" i="2"/>
  <c r="U3881" i="2"/>
  <c r="U3880" i="2"/>
  <c r="U3879" i="2"/>
  <c r="U3878" i="2"/>
  <c r="U3877" i="2"/>
  <c r="U3876" i="2"/>
  <c r="U3875" i="2"/>
  <c r="U3874" i="2"/>
  <c r="U3873" i="2"/>
  <c r="U3872" i="2"/>
  <c r="U3871" i="2"/>
  <c r="U3870" i="2"/>
  <c r="U3869" i="2"/>
  <c r="U3868" i="2"/>
  <c r="U3867" i="2"/>
  <c r="U3866" i="2"/>
  <c r="U3865" i="2"/>
  <c r="U3864" i="2"/>
  <c r="U3863" i="2"/>
  <c r="U3862" i="2"/>
  <c r="U3861" i="2"/>
  <c r="U3860" i="2"/>
  <c r="U3859" i="2"/>
  <c r="U3858" i="2"/>
  <c r="U3857" i="2"/>
  <c r="U3856" i="2"/>
  <c r="U3855" i="2"/>
  <c r="U3854" i="2"/>
  <c r="U3853" i="2"/>
  <c r="U3852" i="2"/>
  <c r="U3851" i="2"/>
  <c r="U3850" i="2"/>
  <c r="U3849" i="2"/>
  <c r="U3848" i="2"/>
  <c r="U3847" i="2"/>
  <c r="U3846" i="2"/>
  <c r="U3845" i="2"/>
  <c r="U3844" i="2"/>
  <c r="U3843" i="2"/>
  <c r="U3842" i="2"/>
  <c r="U3841" i="2"/>
  <c r="U3840" i="2"/>
  <c r="U3839" i="2"/>
  <c r="U3838" i="2"/>
  <c r="U3837" i="2"/>
  <c r="U3836" i="2"/>
  <c r="U3835" i="2"/>
  <c r="U3834" i="2"/>
  <c r="U3833" i="2"/>
  <c r="U3832" i="2"/>
  <c r="U3831" i="2"/>
  <c r="U3830" i="2"/>
  <c r="U3829" i="2"/>
  <c r="U3828" i="2"/>
  <c r="U3827" i="2"/>
  <c r="U3826" i="2"/>
  <c r="U3825" i="2"/>
  <c r="U3824" i="2"/>
  <c r="U3823" i="2"/>
  <c r="U3822" i="2"/>
  <c r="U3821" i="2"/>
  <c r="U3820" i="2"/>
  <c r="U3819" i="2"/>
  <c r="U3818" i="2"/>
  <c r="U3817" i="2"/>
  <c r="U3816" i="2"/>
  <c r="U3815" i="2"/>
  <c r="U3814" i="2"/>
  <c r="U3813" i="2"/>
  <c r="U3812" i="2"/>
  <c r="U3811" i="2"/>
  <c r="U3810" i="2"/>
  <c r="U3809" i="2"/>
  <c r="U3808" i="2"/>
  <c r="U3807" i="2"/>
  <c r="U3806" i="2"/>
  <c r="U3805" i="2"/>
  <c r="U3804" i="2"/>
  <c r="U3803" i="2"/>
  <c r="U3802" i="2"/>
  <c r="U3801" i="2"/>
  <c r="U3800" i="2"/>
  <c r="U3799" i="2"/>
  <c r="U3798" i="2"/>
  <c r="U3797" i="2"/>
  <c r="U3796" i="2"/>
  <c r="U3795" i="2"/>
  <c r="U3794" i="2"/>
  <c r="U3793" i="2"/>
  <c r="U3792" i="2"/>
  <c r="U3791" i="2"/>
  <c r="U3790" i="2"/>
  <c r="U3789" i="2"/>
  <c r="U3788" i="2"/>
  <c r="U3787" i="2"/>
  <c r="U3786" i="2"/>
  <c r="U3785" i="2"/>
  <c r="U3784" i="2"/>
  <c r="U3783" i="2"/>
  <c r="U3782" i="2"/>
  <c r="U3781" i="2"/>
  <c r="U3780" i="2"/>
  <c r="U3779" i="2"/>
  <c r="U3778" i="2"/>
  <c r="U3777" i="2"/>
  <c r="U3776" i="2"/>
  <c r="U3775" i="2"/>
  <c r="U3774" i="2"/>
  <c r="U3773" i="2"/>
  <c r="U3772" i="2"/>
  <c r="U3771" i="2"/>
  <c r="U3770" i="2"/>
  <c r="U3769" i="2"/>
  <c r="U3768" i="2"/>
  <c r="U3767" i="2"/>
  <c r="U3766" i="2"/>
  <c r="U3765" i="2"/>
  <c r="U3764" i="2"/>
  <c r="U3763" i="2"/>
  <c r="U3762" i="2"/>
  <c r="U3761" i="2"/>
  <c r="U3760" i="2"/>
  <c r="U3759" i="2"/>
  <c r="U3758" i="2"/>
  <c r="U3757" i="2"/>
  <c r="U3756" i="2"/>
  <c r="U3755" i="2"/>
  <c r="U3754" i="2"/>
  <c r="U3753" i="2"/>
  <c r="U3752" i="2"/>
  <c r="U3751" i="2"/>
  <c r="U3750" i="2"/>
  <c r="U3749" i="2"/>
  <c r="U3748" i="2"/>
  <c r="U3747" i="2"/>
  <c r="U3746" i="2"/>
  <c r="U3745" i="2"/>
  <c r="U3744" i="2"/>
  <c r="U3743" i="2"/>
  <c r="U3742" i="2"/>
  <c r="U3741" i="2"/>
  <c r="U3740" i="2"/>
  <c r="U3739" i="2"/>
  <c r="U3738" i="2"/>
  <c r="U3737" i="2"/>
  <c r="U3736" i="2"/>
  <c r="U3735" i="2"/>
  <c r="U3734" i="2"/>
  <c r="U3733" i="2"/>
  <c r="U3732" i="2"/>
  <c r="U3731" i="2"/>
  <c r="U3730" i="2"/>
  <c r="U3729" i="2"/>
  <c r="U3728" i="2"/>
  <c r="U3727" i="2"/>
  <c r="U3726" i="2"/>
  <c r="U3725" i="2"/>
  <c r="U3724" i="2"/>
  <c r="U3723" i="2"/>
  <c r="U3722" i="2"/>
  <c r="U3721" i="2"/>
  <c r="U3720" i="2"/>
  <c r="U3719" i="2"/>
  <c r="U3718" i="2"/>
  <c r="U3717" i="2"/>
  <c r="U3716" i="2"/>
  <c r="U3715" i="2"/>
  <c r="U3714" i="2"/>
  <c r="U3713" i="2"/>
  <c r="U3712" i="2"/>
  <c r="U3711" i="2"/>
  <c r="U3710" i="2"/>
  <c r="U3709" i="2"/>
  <c r="U3708" i="2"/>
  <c r="U3707" i="2"/>
  <c r="U3706" i="2"/>
  <c r="U3705" i="2"/>
  <c r="U3704" i="2"/>
  <c r="U3703" i="2"/>
  <c r="U3702" i="2"/>
  <c r="U3701" i="2"/>
  <c r="U3700" i="2"/>
  <c r="U3699" i="2"/>
  <c r="U3698" i="2"/>
  <c r="U3697" i="2"/>
  <c r="U3696" i="2"/>
  <c r="U3695" i="2"/>
  <c r="U3694" i="2"/>
  <c r="U3693" i="2"/>
  <c r="U3692" i="2"/>
  <c r="U3691" i="2"/>
  <c r="U3690" i="2"/>
  <c r="U3689" i="2"/>
  <c r="U3688" i="2"/>
  <c r="U3687" i="2"/>
  <c r="U3686" i="2"/>
  <c r="U3685" i="2"/>
  <c r="U3684" i="2"/>
  <c r="U3683" i="2"/>
  <c r="U3682" i="2"/>
  <c r="U3681" i="2"/>
  <c r="U3680" i="2"/>
  <c r="U3679" i="2"/>
  <c r="U3678" i="2"/>
  <c r="U3677" i="2"/>
  <c r="U3676" i="2"/>
  <c r="U3675" i="2"/>
  <c r="U3674" i="2"/>
  <c r="U3673" i="2"/>
  <c r="U3672" i="2"/>
  <c r="U3671" i="2"/>
  <c r="U3670" i="2"/>
  <c r="U3669" i="2"/>
  <c r="U3668" i="2"/>
  <c r="U3667" i="2"/>
  <c r="U3666" i="2"/>
  <c r="U3665" i="2"/>
  <c r="U3664" i="2"/>
  <c r="U3663" i="2"/>
  <c r="U3662" i="2"/>
  <c r="U3661" i="2"/>
  <c r="U3660" i="2"/>
  <c r="U3659" i="2"/>
  <c r="U3658" i="2"/>
  <c r="U3657" i="2"/>
  <c r="U3656" i="2"/>
  <c r="U3655" i="2"/>
  <c r="U3654" i="2"/>
  <c r="U3653" i="2"/>
  <c r="U3652" i="2"/>
  <c r="U3651" i="2"/>
  <c r="U3650" i="2"/>
  <c r="U3649" i="2"/>
  <c r="U3648" i="2"/>
  <c r="U3647" i="2"/>
  <c r="U3646" i="2"/>
  <c r="U3645" i="2"/>
  <c r="U3644" i="2"/>
  <c r="U3643" i="2"/>
  <c r="U3642" i="2"/>
  <c r="U3641" i="2"/>
  <c r="U3640" i="2"/>
  <c r="U3639" i="2"/>
  <c r="U3638" i="2"/>
  <c r="U3637" i="2"/>
  <c r="U3636" i="2"/>
  <c r="U3635" i="2"/>
  <c r="U3634" i="2"/>
  <c r="U3633" i="2"/>
  <c r="U3632" i="2"/>
  <c r="U3631" i="2"/>
  <c r="U3630" i="2"/>
  <c r="U3629" i="2"/>
  <c r="U3628" i="2"/>
  <c r="U3627" i="2"/>
  <c r="U3626" i="2"/>
  <c r="U3625" i="2"/>
  <c r="U3624" i="2"/>
  <c r="U3623" i="2"/>
  <c r="U3622" i="2"/>
  <c r="U3621" i="2"/>
  <c r="U3620" i="2"/>
  <c r="U3619" i="2"/>
  <c r="U3618" i="2"/>
  <c r="U3617" i="2"/>
  <c r="U3616" i="2"/>
  <c r="U3615" i="2"/>
  <c r="U3614" i="2"/>
  <c r="U3613" i="2"/>
  <c r="U3612" i="2"/>
  <c r="U3611" i="2"/>
  <c r="U3610" i="2"/>
  <c r="U3609" i="2"/>
  <c r="U3608" i="2"/>
  <c r="U3607" i="2"/>
  <c r="U3606" i="2"/>
  <c r="U3605" i="2"/>
  <c r="U3604" i="2"/>
  <c r="U3603" i="2"/>
  <c r="U3602" i="2"/>
  <c r="U3601" i="2"/>
  <c r="U3600" i="2"/>
  <c r="U3599" i="2"/>
  <c r="U3598" i="2"/>
  <c r="U3597" i="2"/>
  <c r="U3596" i="2"/>
  <c r="U3595" i="2"/>
  <c r="U3594" i="2"/>
  <c r="U3593" i="2"/>
  <c r="U3592" i="2"/>
  <c r="U3591" i="2"/>
  <c r="U3590" i="2"/>
  <c r="U3589" i="2"/>
  <c r="U3588" i="2"/>
  <c r="U3587" i="2"/>
  <c r="U3586" i="2"/>
  <c r="U3585" i="2"/>
  <c r="U3584" i="2"/>
  <c r="U3583" i="2"/>
  <c r="U3582" i="2"/>
  <c r="U3581" i="2"/>
  <c r="U3580" i="2"/>
  <c r="U3579" i="2"/>
  <c r="U3578" i="2"/>
  <c r="U3577" i="2"/>
  <c r="U3576" i="2"/>
  <c r="U3575" i="2"/>
  <c r="U3574" i="2"/>
  <c r="U3573" i="2"/>
  <c r="U3572" i="2"/>
  <c r="U3571" i="2"/>
  <c r="U3570" i="2"/>
  <c r="U3569" i="2"/>
  <c r="U3568" i="2"/>
  <c r="U3567" i="2"/>
  <c r="U3566" i="2"/>
  <c r="U3565" i="2"/>
  <c r="U3564" i="2"/>
  <c r="U3563" i="2"/>
  <c r="U3562" i="2"/>
  <c r="U3561" i="2"/>
  <c r="U3560" i="2"/>
  <c r="U3559" i="2"/>
  <c r="U3558" i="2"/>
  <c r="U3557" i="2"/>
  <c r="U3556" i="2"/>
  <c r="U3555" i="2"/>
  <c r="U3554" i="2"/>
  <c r="U3553" i="2"/>
  <c r="U3552" i="2"/>
  <c r="U3551" i="2"/>
  <c r="U3550" i="2"/>
  <c r="U3549" i="2"/>
  <c r="U3548" i="2"/>
  <c r="U3547" i="2"/>
  <c r="U3546" i="2"/>
  <c r="U3545" i="2"/>
  <c r="U3544" i="2"/>
  <c r="U3543" i="2"/>
  <c r="U3542" i="2"/>
  <c r="U3541" i="2"/>
  <c r="U3540" i="2"/>
  <c r="U3539" i="2"/>
  <c r="U3538" i="2"/>
  <c r="U3537" i="2"/>
  <c r="U3536" i="2"/>
  <c r="U3535" i="2"/>
  <c r="U3534" i="2"/>
  <c r="U3533" i="2"/>
  <c r="U3532" i="2"/>
  <c r="U3531" i="2"/>
  <c r="U3530" i="2"/>
  <c r="U3529" i="2"/>
  <c r="U3528" i="2"/>
  <c r="U3527" i="2"/>
  <c r="U3526" i="2"/>
  <c r="U3525" i="2"/>
  <c r="U3524" i="2"/>
  <c r="U3523" i="2"/>
  <c r="U3522" i="2"/>
  <c r="U3521" i="2"/>
  <c r="U3520" i="2"/>
  <c r="U3519" i="2"/>
  <c r="U3518" i="2"/>
  <c r="U3517" i="2"/>
  <c r="U3516" i="2"/>
  <c r="U3515" i="2"/>
  <c r="U3514" i="2"/>
  <c r="U3513" i="2"/>
  <c r="U3512" i="2"/>
  <c r="U3511" i="2"/>
  <c r="U3510" i="2"/>
  <c r="U3509" i="2"/>
  <c r="U3508" i="2"/>
  <c r="U3507" i="2"/>
  <c r="U3506" i="2"/>
  <c r="U3505" i="2"/>
  <c r="U3504" i="2"/>
  <c r="U3503" i="2"/>
  <c r="U3502" i="2"/>
  <c r="U3501" i="2"/>
  <c r="U3500" i="2"/>
  <c r="U3499" i="2"/>
  <c r="U3498" i="2"/>
  <c r="U3497" i="2"/>
  <c r="U3496" i="2"/>
  <c r="U3495" i="2"/>
  <c r="U3494" i="2"/>
  <c r="U3493" i="2"/>
  <c r="U3492" i="2"/>
  <c r="U3491" i="2"/>
  <c r="U3490" i="2"/>
  <c r="U3489" i="2"/>
  <c r="U3488" i="2"/>
  <c r="U3487" i="2"/>
  <c r="U3486" i="2"/>
  <c r="U3485" i="2"/>
  <c r="U3484" i="2"/>
  <c r="U3483" i="2"/>
  <c r="U3482" i="2"/>
  <c r="U3481" i="2"/>
  <c r="U3480" i="2"/>
  <c r="U3479" i="2"/>
  <c r="U3478" i="2"/>
  <c r="U3477" i="2"/>
  <c r="U3476" i="2"/>
  <c r="U3475" i="2"/>
  <c r="U3474" i="2"/>
  <c r="U3473" i="2"/>
  <c r="U3472" i="2"/>
  <c r="U3471" i="2"/>
  <c r="U3470" i="2"/>
  <c r="U3469" i="2"/>
  <c r="U3468" i="2"/>
  <c r="U3467" i="2"/>
  <c r="U3466" i="2"/>
  <c r="U3465" i="2"/>
  <c r="U3464" i="2"/>
  <c r="U3463" i="2"/>
  <c r="U3462" i="2"/>
  <c r="U3461" i="2"/>
  <c r="U3460" i="2"/>
  <c r="U3459" i="2"/>
  <c r="U3458" i="2"/>
  <c r="U3457" i="2"/>
  <c r="U3456" i="2"/>
  <c r="U3455" i="2"/>
  <c r="U3454" i="2"/>
  <c r="U3453" i="2"/>
  <c r="U3452" i="2"/>
  <c r="U3451" i="2"/>
  <c r="U3450" i="2"/>
  <c r="U3449" i="2"/>
  <c r="U3448" i="2"/>
  <c r="U3447" i="2"/>
  <c r="U3446" i="2"/>
  <c r="U3445" i="2"/>
  <c r="U3444" i="2"/>
  <c r="U3443" i="2"/>
  <c r="U3442" i="2"/>
  <c r="U3441" i="2"/>
  <c r="U3440" i="2"/>
  <c r="U3439" i="2"/>
  <c r="U3438" i="2"/>
  <c r="U3437" i="2"/>
  <c r="U3436" i="2"/>
  <c r="U3435" i="2"/>
  <c r="U3434" i="2"/>
  <c r="U3433" i="2"/>
  <c r="U3432" i="2"/>
  <c r="U3431" i="2"/>
  <c r="U3430" i="2"/>
  <c r="U3429" i="2"/>
  <c r="U3428" i="2"/>
  <c r="U3427" i="2"/>
  <c r="U3426" i="2"/>
  <c r="U3425" i="2"/>
  <c r="U3424" i="2"/>
  <c r="U3423" i="2"/>
  <c r="U3422" i="2"/>
  <c r="U3421" i="2"/>
  <c r="U3420" i="2"/>
  <c r="U3419" i="2"/>
  <c r="U3418" i="2"/>
  <c r="U3417" i="2"/>
  <c r="U3416" i="2"/>
  <c r="U3415" i="2"/>
  <c r="U3414" i="2"/>
  <c r="U3413" i="2"/>
  <c r="U3412" i="2"/>
  <c r="U3411" i="2"/>
  <c r="U3410" i="2"/>
  <c r="U3409" i="2"/>
  <c r="U3408" i="2"/>
  <c r="U3407" i="2"/>
  <c r="U3406" i="2"/>
  <c r="U3405" i="2"/>
  <c r="U3404" i="2"/>
  <c r="U3403" i="2"/>
  <c r="U3402" i="2"/>
  <c r="U3401" i="2"/>
  <c r="U3400" i="2"/>
  <c r="U3399" i="2"/>
  <c r="U3398" i="2"/>
  <c r="U3397" i="2"/>
  <c r="U3396" i="2"/>
  <c r="U3395" i="2"/>
  <c r="U3394" i="2"/>
  <c r="U3393" i="2"/>
  <c r="U3392" i="2"/>
  <c r="U3391" i="2"/>
  <c r="U3390" i="2"/>
  <c r="U3389" i="2"/>
  <c r="U3388" i="2"/>
  <c r="U3387" i="2"/>
  <c r="U3386" i="2"/>
  <c r="U3385" i="2"/>
  <c r="U3384" i="2"/>
  <c r="U3383" i="2"/>
  <c r="U3382" i="2"/>
  <c r="U3381" i="2"/>
  <c r="U3380" i="2"/>
  <c r="U3379" i="2"/>
  <c r="U3378" i="2"/>
  <c r="U3377" i="2"/>
  <c r="U3376" i="2"/>
  <c r="U3375" i="2"/>
  <c r="U3374" i="2"/>
  <c r="U3373" i="2"/>
  <c r="U3372" i="2"/>
  <c r="U3371" i="2"/>
  <c r="U3370" i="2"/>
  <c r="U3369" i="2"/>
  <c r="U3368" i="2"/>
  <c r="U3367" i="2"/>
  <c r="U3366" i="2"/>
  <c r="U3365" i="2"/>
  <c r="U3364" i="2"/>
  <c r="U3363" i="2"/>
  <c r="U3362" i="2"/>
  <c r="U3361" i="2"/>
  <c r="U3360" i="2"/>
  <c r="U3359" i="2"/>
  <c r="U3358" i="2"/>
  <c r="U3357" i="2"/>
  <c r="U3356" i="2"/>
  <c r="U3355" i="2"/>
  <c r="U3354" i="2"/>
  <c r="U3353" i="2"/>
  <c r="U3352" i="2"/>
  <c r="U3351" i="2"/>
  <c r="U3350" i="2"/>
  <c r="U3349" i="2"/>
  <c r="U3348" i="2"/>
  <c r="U3347" i="2"/>
  <c r="U3346" i="2"/>
  <c r="U3345" i="2"/>
  <c r="U3344" i="2"/>
  <c r="U3343" i="2"/>
  <c r="U3342" i="2"/>
  <c r="U3341" i="2"/>
  <c r="U3340" i="2"/>
  <c r="U3339" i="2"/>
  <c r="U3338" i="2"/>
  <c r="U3337" i="2"/>
  <c r="U3336" i="2"/>
  <c r="U3335" i="2"/>
  <c r="U3334" i="2"/>
  <c r="U3333" i="2"/>
  <c r="U3332" i="2"/>
  <c r="U3331" i="2"/>
  <c r="U3330" i="2"/>
  <c r="U3329" i="2"/>
  <c r="U3328" i="2"/>
  <c r="U3327" i="2"/>
  <c r="U3326" i="2"/>
  <c r="U3325" i="2"/>
  <c r="U3324" i="2"/>
  <c r="U3323" i="2"/>
  <c r="U3322" i="2"/>
  <c r="U3321" i="2"/>
  <c r="U3320" i="2"/>
  <c r="U3319" i="2"/>
  <c r="U3318" i="2"/>
  <c r="U3317" i="2"/>
  <c r="U3316" i="2"/>
  <c r="U3315" i="2"/>
  <c r="U3314" i="2"/>
  <c r="U3313" i="2"/>
  <c r="U3312" i="2"/>
  <c r="U3311" i="2"/>
  <c r="U3310" i="2"/>
  <c r="U3309" i="2"/>
  <c r="U3308" i="2"/>
  <c r="U3307" i="2"/>
  <c r="U3306" i="2"/>
  <c r="U3305" i="2"/>
  <c r="U3304" i="2"/>
  <c r="U3303" i="2"/>
  <c r="U3302" i="2"/>
  <c r="U3301" i="2"/>
  <c r="U3300" i="2"/>
  <c r="U3299" i="2"/>
  <c r="U3298" i="2"/>
  <c r="U3297" i="2"/>
  <c r="U3296" i="2"/>
  <c r="U3295" i="2"/>
  <c r="U3294" i="2"/>
  <c r="U3293" i="2"/>
  <c r="U3292" i="2"/>
  <c r="U3291" i="2"/>
  <c r="U3290" i="2"/>
  <c r="U3289" i="2"/>
  <c r="U3288" i="2"/>
  <c r="U3287" i="2"/>
  <c r="U3286" i="2"/>
  <c r="U3285" i="2"/>
  <c r="U3284" i="2"/>
  <c r="U3283" i="2"/>
  <c r="U3282" i="2"/>
  <c r="U3281" i="2"/>
  <c r="U3280" i="2"/>
  <c r="U3279" i="2"/>
  <c r="U3278" i="2"/>
  <c r="U3277" i="2"/>
  <c r="U3276" i="2"/>
  <c r="U3275" i="2"/>
  <c r="U3274" i="2"/>
  <c r="U3273" i="2"/>
  <c r="U3272" i="2"/>
  <c r="U3271" i="2"/>
  <c r="U3270" i="2"/>
  <c r="U3269" i="2"/>
  <c r="U3268" i="2"/>
  <c r="U3267" i="2"/>
  <c r="U3266" i="2"/>
  <c r="U3265" i="2"/>
  <c r="U3264" i="2"/>
  <c r="U3263" i="2"/>
  <c r="U3262" i="2"/>
  <c r="U3261" i="2"/>
  <c r="U3260" i="2"/>
  <c r="U3259" i="2"/>
  <c r="U3258" i="2"/>
  <c r="U3257" i="2"/>
  <c r="U3256" i="2"/>
  <c r="U3255" i="2"/>
  <c r="U3254" i="2"/>
  <c r="U3253" i="2"/>
  <c r="U3252" i="2"/>
  <c r="U3251" i="2"/>
  <c r="U3250" i="2"/>
  <c r="U3249" i="2"/>
  <c r="U3248" i="2"/>
  <c r="U3247" i="2"/>
  <c r="U3246" i="2"/>
  <c r="U3245" i="2"/>
  <c r="U3244" i="2"/>
  <c r="U3243" i="2"/>
  <c r="U3242" i="2"/>
  <c r="U3241" i="2"/>
  <c r="U3240" i="2"/>
  <c r="U3239" i="2"/>
  <c r="U3238" i="2"/>
  <c r="U3237" i="2"/>
  <c r="U3236" i="2"/>
  <c r="U3235" i="2"/>
  <c r="U3234" i="2"/>
  <c r="U3233" i="2"/>
  <c r="U3232" i="2"/>
  <c r="U3231" i="2"/>
  <c r="U3230" i="2"/>
  <c r="U3229" i="2"/>
  <c r="U3228" i="2"/>
  <c r="U3227" i="2"/>
  <c r="U3226" i="2"/>
  <c r="U3225" i="2"/>
  <c r="U3224" i="2"/>
  <c r="U3223" i="2"/>
  <c r="U3222" i="2"/>
  <c r="U3221" i="2"/>
  <c r="U3220" i="2"/>
  <c r="U3219" i="2"/>
  <c r="U3218" i="2"/>
  <c r="U3217" i="2"/>
  <c r="U3216" i="2"/>
  <c r="U3215" i="2"/>
  <c r="U3214" i="2"/>
  <c r="U3213" i="2"/>
  <c r="U3212" i="2"/>
  <c r="U3211" i="2"/>
  <c r="U3210" i="2"/>
  <c r="U3209" i="2"/>
  <c r="U3208" i="2"/>
  <c r="U3207" i="2"/>
  <c r="U3206" i="2"/>
  <c r="U3205" i="2"/>
  <c r="U3204" i="2"/>
  <c r="U3203" i="2"/>
  <c r="U3202" i="2"/>
  <c r="U3201" i="2"/>
  <c r="U3200" i="2"/>
  <c r="U3199" i="2"/>
  <c r="U3198" i="2"/>
  <c r="U3197" i="2"/>
  <c r="U3196" i="2"/>
  <c r="U3195" i="2"/>
  <c r="U3194" i="2"/>
  <c r="U3193" i="2"/>
  <c r="U3192" i="2"/>
  <c r="U3191" i="2"/>
  <c r="U3190" i="2"/>
  <c r="U3189" i="2"/>
  <c r="U3188" i="2"/>
  <c r="U3187" i="2"/>
  <c r="U3186" i="2"/>
  <c r="U3185" i="2"/>
  <c r="U3184" i="2"/>
  <c r="U3183" i="2"/>
  <c r="U3182" i="2"/>
  <c r="U3181" i="2"/>
  <c r="U3180" i="2"/>
  <c r="U3179" i="2"/>
  <c r="U3178" i="2"/>
  <c r="U3177" i="2"/>
  <c r="U3176" i="2"/>
  <c r="U3175" i="2"/>
  <c r="U3174" i="2"/>
  <c r="U3173" i="2"/>
  <c r="U3172" i="2"/>
  <c r="U3171" i="2"/>
  <c r="U3170" i="2"/>
  <c r="U3169" i="2"/>
  <c r="U3168" i="2"/>
  <c r="U3167" i="2"/>
  <c r="U3166" i="2"/>
  <c r="U3165" i="2"/>
  <c r="U3164" i="2"/>
  <c r="U3163" i="2"/>
  <c r="U3162" i="2"/>
  <c r="U3161" i="2"/>
  <c r="U3160" i="2"/>
  <c r="U3159" i="2"/>
  <c r="U3158" i="2"/>
  <c r="U3157" i="2"/>
  <c r="U3156" i="2"/>
  <c r="U3155" i="2"/>
  <c r="U3154" i="2"/>
  <c r="U3153" i="2"/>
  <c r="U3152" i="2"/>
  <c r="U3151" i="2"/>
  <c r="U3150" i="2"/>
  <c r="U3149" i="2"/>
  <c r="U3148" i="2"/>
  <c r="U3147" i="2"/>
  <c r="U3146" i="2"/>
  <c r="U3145" i="2"/>
  <c r="U3144" i="2"/>
  <c r="U3143" i="2"/>
  <c r="U3142" i="2"/>
  <c r="U3141" i="2"/>
  <c r="U3140" i="2"/>
  <c r="U3139" i="2"/>
  <c r="U3138" i="2"/>
  <c r="U3137" i="2"/>
  <c r="U3136" i="2"/>
  <c r="U3135" i="2"/>
  <c r="U3134" i="2"/>
  <c r="U3133" i="2"/>
  <c r="U3132" i="2"/>
  <c r="U3131" i="2"/>
  <c r="U3130" i="2"/>
  <c r="U3129" i="2"/>
  <c r="U3128" i="2"/>
  <c r="U3127" i="2"/>
  <c r="U3126" i="2"/>
  <c r="U3125" i="2"/>
  <c r="U3124" i="2"/>
  <c r="U3123" i="2"/>
  <c r="U3122" i="2"/>
  <c r="U3121" i="2"/>
  <c r="U3120" i="2"/>
  <c r="U3119" i="2"/>
  <c r="U3118" i="2"/>
  <c r="U3117" i="2"/>
  <c r="U3116" i="2"/>
  <c r="U3115" i="2"/>
  <c r="U3114" i="2"/>
  <c r="U3113" i="2"/>
  <c r="U3112" i="2"/>
  <c r="U3111" i="2"/>
  <c r="U3110" i="2"/>
  <c r="U3109" i="2"/>
  <c r="U3108" i="2"/>
  <c r="U3107" i="2"/>
  <c r="U3106" i="2"/>
  <c r="U3105" i="2"/>
  <c r="U3104" i="2"/>
  <c r="U3103" i="2"/>
  <c r="U3102" i="2"/>
  <c r="U3101" i="2"/>
  <c r="U3100" i="2"/>
  <c r="U3099" i="2"/>
  <c r="U3098" i="2"/>
  <c r="U3097" i="2"/>
  <c r="U3096" i="2"/>
  <c r="U3095" i="2"/>
  <c r="U3094" i="2"/>
  <c r="U3093" i="2"/>
  <c r="U3092" i="2"/>
  <c r="U3091" i="2"/>
  <c r="U3090" i="2"/>
  <c r="U3089" i="2"/>
  <c r="U3088" i="2"/>
  <c r="U3087" i="2"/>
  <c r="U3086" i="2"/>
  <c r="U3085" i="2"/>
  <c r="U3084" i="2"/>
  <c r="U3083" i="2"/>
  <c r="U3082" i="2"/>
  <c r="U3081" i="2"/>
  <c r="U3080" i="2"/>
  <c r="U3079" i="2"/>
  <c r="U3078" i="2"/>
  <c r="U3077" i="2"/>
  <c r="U3076" i="2"/>
  <c r="U3075" i="2"/>
  <c r="U3074" i="2"/>
  <c r="U3073" i="2"/>
  <c r="U3072" i="2"/>
  <c r="U3071" i="2"/>
  <c r="U3070" i="2"/>
  <c r="U3069" i="2"/>
  <c r="U3068" i="2"/>
  <c r="U3067" i="2"/>
  <c r="U3066" i="2"/>
  <c r="U3065" i="2"/>
  <c r="U3064" i="2"/>
  <c r="U3063" i="2"/>
  <c r="U3062" i="2"/>
  <c r="U3061" i="2"/>
  <c r="U3060" i="2"/>
  <c r="U3059" i="2"/>
  <c r="U3058" i="2"/>
  <c r="U3057" i="2"/>
  <c r="U3056" i="2"/>
  <c r="U3055" i="2"/>
  <c r="U3054" i="2"/>
  <c r="U3053" i="2"/>
  <c r="U3052" i="2"/>
  <c r="U3051" i="2"/>
  <c r="U3050" i="2"/>
  <c r="U3049" i="2"/>
  <c r="U3048" i="2"/>
  <c r="U3047" i="2"/>
  <c r="U3046" i="2"/>
  <c r="U3045" i="2"/>
  <c r="U3044" i="2"/>
  <c r="U3043" i="2"/>
  <c r="U3042" i="2"/>
  <c r="U3041" i="2"/>
  <c r="U3040" i="2"/>
  <c r="U3039" i="2"/>
  <c r="U3038" i="2"/>
  <c r="U3037" i="2"/>
  <c r="U3036" i="2"/>
  <c r="U3035" i="2"/>
  <c r="U3034" i="2"/>
  <c r="U3033" i="2"/>
  <c r="U3032" i="2"/>
  <c r="U3031" i="2"/>
  <c r="U3030" i="2"/>
  <c r="U3029" i="2"/>
  <c r="U3028" i="2"/>
  <c r="U3027" i="2"/>
  <c r="U3026" i="2"/>
  <c r="U3025" i="2"/>
  <c r="U3024" i="2"/>
  <c r="U3023" i="2"/>
  <c r="U3022" i="2"/>
  <c r="U3021" i="2"/>
  <c r="U3020" i="2"/>
  <c r="U3019" i="2"/>
  <c r="U3018" i="2"/>
  <c r="U3017" i="2"/>
  <c r="U3016" i="2"/>
  <c r="U3015" i="2"/>
  <c r="U3014" i="2"/>
  <c r="U3013" i="2"/>
  <c r="U3012" i="2"/>
  <c r="U3011" i="2"/>
  <c r="U3010" i="2"/>
  <c r="U3009" i="2"/>
  <c r="U3008" i="2"/>
  <c r="U3007" i="2"/>
  <c r="U3006" i="2"/>
  <c r="U3005" i="2"/>
  <c r="U3004" i="2"/>
  <c r="U3003" i="2"/>
  <c r="U3002" i="2"/>
  <c r="U3001" i="2"/>
  <c r="U3000" i="2"/>
  <c r="U2999" i="2"/>
  <c r="U2998" i="2"/>
  <c r="U2997" i="2"/>
  <c r="U2996" i="2"/>
  <c r="U2995" i="2"/>
  <c r="U2994" i="2"/>
  <c r="U2993" i="2"/>
  <c r="U2992" i="2"/>
  <c r="U2991" i="2"/>
  <c r="U2990" i="2"/>
  <c r="U2989" i="2"/>
  <c r="U2988" i="2"/>
  <c r="U2987" i="2"/>
  <c r="U2986" i="2"/>
  <c r="U2985" i="2"/>
  <c r="U2984" i="2"/>
  <c r="U2983" i="2"/>
  <c r="U2982" i="2"/>
  <c r="U2981" i="2"/>
  <c r="U2980" i="2"/>
  <c r="U2979" i="2"/>
  <c r="U2978" i="2"/>
  <c r="U2977" i="2"/>
  <c r="U2976" i="2"/>
  <c r="U2975" i="2"/>
  <c r="U2974" i="2"/>
  <c r="U2973" i="2"/>
  <c r="U2972" i="2"/>
  <c r="U2971" i="2"/>
  <c r="U2970" i="2"/>
  <c r="U2969" i="2"/>
  <c r="U2968" i="2"/>
  <c r="U2967" i="2"/>
  <c r="U2966" i="2"/>
  <c r="U2965" i="2"/>
  <c r="U2964" i="2"/>
  <c r="U2963" i="2"/>
  <c r="U2962" i="2"/>
  <c r="U2961" i="2"/>
  <c r="U2960" i="2"/>
  <c r="U2959" i="2"/>
  <c r="U2958" i="2"/>
  <c r="U2957" i="2"/>
  <c r="U2956" i="2"/>
  <c r="U2955" i="2"/>
  <c r="U2954" i="2"/>
  <c r="U2953" i="2"/>
  <c r="U2952" i="2"/>
  <c r="U2951" i="2"/>
  <c r="U2950" i="2"/>
  <c r="U2949" i="2"/>
  <c r="U2948" i="2"/>
  <c r="U2947" i="2"/>
  <c r="U2946" i="2"/>
  <c r="U2945" i="2"/>
  <c r="U2944" i="2"/>
  <c r="U2943" i="2"/>
  <c r="U2942" i="2"/>
  <c r="U2941" i="2"/>
  <c r="U2940" i="2"/>
  <c r="U2939" i="2"/>
  <c r="U2938" i="2"/>
  <c r="U2937" i="2"/>
  <c r="U2936" i="2"/>
  <c r="U2935" i="2"/>
  <c r="U2934" i="2"/>
  <c r="U2933" i="2"/>
  <c r="U2932" i="2"/>
  <c r="U2931" i="2"/>
  <c r="U2930" i="2"/>
  <c r="U2929" i="2"/>
  <c r="U2928" i="2"/>
  <c r="U2927" i="2"/>
  <c r="U2926" i="2"/>
  <c r="U2925" i="2"/>
  <c r="U2924" i="2"/>
  <c r="U2923" i="2"/>
  <c r="U2922" i="2"/>
  <c r="U2921" i="2"/>
  <c r="U2920" i="2"/>
  <c r="U2919" i="2"/>
  <c r="U2918" i="2"/>
  <c r="U2917" i="2"/>
  <c r="U2916" i="2"/>
  <c r="U2915" i="2"/>
  <c r="U2914" i="2"/>
  <c r="U2913" i="2"/>
  <c r="U2912" i="2"/>
  <c r="U2911" i="2"/>
  <c r="U2910" i="2"/>
  <c r="U2909" i="2"/>
  <c r="U2908" i="2"/>
  <c r="U2907" i="2"/>
  <c r="U2906" i="2"/>
  <c r="U2905" i="2"/>
  <c r="U2904" i="2"/>
  <c r="U2903" i="2"/>
  <c r="U2902" i="2"/>
  <c r="U2901" i="2"/>
  <c r="U2900" i="2"/>
  <c r="U2899" i="2"/>
  <c r="U2898" i="2"/>
  <c r="U2897" i="2"/>
  <c r="U2896" i="2"/>
  <c r="U2895" i="2"/>
  <c r="U2894" i="2"/>
  <c r="U2893" i="2"/>
  <c r="U2892" i="2"/>
  <c r="U2891" i="2"/>
  <c r="U2890" i="2"/>
  <c r="U2889" i="2"/>
  <c r="U2888" i="2"/>
  <c r="U2887" i="2"/>
  <c r="U2886" i="2"/>
  <c r="U2885" i="2"/>
  <c r="U2884" i="2"/>
  <c r="U2883" i="2"/>
  <c r="U2882" i="2"/>
  <c r="U2881" i="2"/>
  <c r="U2880" i="2"/>
  <c r="U2879" i="2"/>
  <c r="U2878" i="2"/>
  <c r="U2877" i="2"/>
  <c r="U2876" i="2"/>
  <c r="U2875" i="2"/>
  <c r="U2874" i="2"/>
  <c r="U2873" i="2"/>
  <c r="U2872" i="2"/>
  <c r="U2871" i="2"/>
  <c r="U2870" i="2"/>
  <c r="U2869" i="2"/>
  <c r="U2868" i="2"/>
  <c r="U2867" i="2"/>
  <c r="U2866" i="2"/>
  <c r="U2865" i="2"/>
  <c r="U2864" i="2"/>
  <c r="U2863" i="2"/>
  <c r="U2862" i="2"/>
  <c r="U2861" i="2"/>
  <c r="U2860" i="2"/>
  <c r="U2859" i="2"/>
  <c r="U2858" i="2"/>
  <c r="U2857" i="2"/>
  <c r="U2856" i="2"/>
  <c r="U2855" i="2"/>
  <c r="U2854" i="2"/>
  <c r="U2853" i="2"/>
  <c r="U2852" i="2"/>
  <c r="U2851" i="2"/>
  <c r="U2850" i="2"/>
  <c r="U2849" i="2"/>
  <c r="U2848" i="2"/>
  <c r="U2847" i="2"/>
  <c r="U2846" i="2"/>
  <c r="U2845" i="2"/>
  <c r="U2844" i="2"/>
  <c r="U2843" i="2"/>
  <c r="U2842" i="2"/>
  <c r="U2841" i="2"/>
  <c r="U2840" i="2"/>
  <c r="U2839" i="2"/>
  <c r="U2838" i="2"/>
  <c r="U2837" i="2"/>
  <c r="U2836" i="2"/>
  <c r="U2835" i="2"/>
  <c r="U2834" i="2"/>
  <c r="U2833" i="2"/>
  <c r="U2832" i="2"/>
  <c r="U2831" i="2"/>
  <c r="U2830" i="2"/>
  <c r="U2829" i="2"/>
  <c r="U2828" i="2"/>
  <c r="U2827" i="2"/>
  <c r="U2826" i="2"/>
  <c r="U2825" i="2"/>
  <c r="U2824" i="2"/>
  <c r="U2823" i="2"/>
  <c r="U2822" i="2"/>
  <c r="U2821" i="2"/>
  <c r="U2820" i="2"/>
  <c r="U2819" i="2"/>
  <c r="U2818" i="2"/>
  <c r="U2817" i="2"/>
  <c r="U2816" i="2"/>
  <c r="U2815" i="2"/>
  <c r="U2814" i="2"/>
  <c r="U2813" i="2"/>
  <c r="U2812" i="2"/>
  <c r="U2811" i="2"/>
  <c r="U2810" i="2"/>
  <c r="U2809" i="2"/>
  <c r="U2808" i="2"/>
  <c r="U2807" i="2"/>
  <c r="U2806" i="2"/>
  <c r="U2805" i="2"/>
  <c r="U2804" i="2"/>
  <c r="U2803" i="2"/>
  <c r="U2802" i="2"/>
  <c r="U2801" i="2"/>
  <c r="U2800" i="2"/>
  <c r="U2799" i="2"/>
  <c r="U2798" i="2"/>
  <c r="U2797" i="2"/>
  <c r="U2796" i="2"/>
  <c r="U2795" i="2"/>
  <c r="U2794" i="2"/>
  <c r="U2793" i="2"/>
  <c r="U2792" i="2"/>
  <c r="U2791" i="2"/>
  <c r="U2790" i="2"/>
  <c r="U2789" i="2"/>
  <c r="U2788" i="2"/>
  <c r="U2787" i="2"/>
  <c r="U2786" i="2"/>
  <c r="U2785" i="2"/>
  <c r="U2784" i="2"/>
  <c r="U2783" i="2"/>
  <c r="U2782" i="2"/>
  <c r="U2781" i="2"/>
  <c r="U2780" i="2"/>
  <c r="U2779" i="2"/>
  <c r="U2778" i="2"/>
  <c r="U2777" i="2"/>
  <c r="U2776" i="2"/>
  <c r="U2775" i="2"/>
  <c r="U2774" i="2"/>
  <c r="U2773" i="2"/>
  <c r="U2772" i="2"/>
  <c r="U2771" i="2"/>
  <c r="U2770" i="2"/>
  <c r="U2769" i="2"/>
  <c r="U2768" i="2"/>
  <c r="U2767" i="2"/>
  <c r="U2766" i="2"/>
  <c r="U2765" i="2"/>
  <c r="U2764" i="2"/>
  <c r="U2763" i="2"/>
  <c r="U2762" i="2"/>
  <c r="U2761" i="2"/>
  <c r="U2760" i="2"/>
  <c r="U2759" i="2"/>
  <c r="U2758" i="2"/>
  <c r="U2757" i="2"/>
  <c r="U2756" i="2"/>
  <c r="U2755" i="2"/>
  <c r="U2754" i="2"/>
  <c r="U2753" i="2"/>
  <c r="U2752" i="2"/>
  <c r="U2751" i="2"/>
  <c r="U2750" i="2"/>
  <c r="U2749" i="2"/>
  <c r="U2748" i="2"/>
  <c r="U2747" i="2"/>
  <c r="U2746" i="2"/>
  <c r="U2745" i="2"/>
  <c r="U2744" i="2"/>
  <c r="U2743" i="2"/>
  <c r="U2742" i="2"/>
  <c r="U2741" i="2"/>
  <c r="U2740" i="2"/>
  <c r="U2739" i="2"/>
  <c r="U2738" i="2"/>
  <c r="U2737" i="2"/>
  <c r="U2736" i="2"/>
  <c r="U2735" i="2"/>
  <c r="U2734" i="2"/>
  <c r="U2733" i="2"/>
  <c r="U2732" i="2"/>
  <c r="U2731" i="2"/>
  <c r="U2730" i="2"/>
  <c r="U2729" i="2"/>
  <c r="U2728" i="2"/>
  <c r="U2727" i="2"/>
  <c r="U2726" i="2"/>
  <c r="U2725" i="2"/>
  <c r="U2724" i="2"/>
  <c r="U2723" i="2"/>
  <c r="U2722" i="2"/>
  <c r="U2721" i="2"/>
  <c r="U2720" i="2"/>
  <c r="U2719" i="2"/>
  <c r="U2718" i="2"/>
  <c r="U2717" i="2"/>
  <c r="U2716" i="2"/>
  <c r="U2715" i="2"/>
  <c r="U2714" i="2"/>
  <c r="U2713" i="2"/>
  <c r="U2712" i="2"/>
  <c r="U2711" i="2"/>
  <c r="U2710" i="2"/>
  <c r="U2709" i="2"/>
  <c r="U2708" i="2"/>
  <c r="U2707" i="2"/>
  <c r="U2706" i="2"/>
  <c r="U2705" i="2"/>
  <c r="U2704" i="2"/>
  <c r="U2703" i="2"/>
  <c r="U2702" i="2"/>
  <c r="U2701" i="2"/>
  <c r="U2700" i="2"/>
  <c r="U2699" i="2"/>
  <c r="U2698" i="2"/>
  <c r="U2697" i="2"/>
  <c r="U2696" i="2"/>
  <c r="U2695" i="2"/>
  <c r="U2694" i="2"/>
  <c r="U2693" i="2"/>
  <c r="U2692" i="2"/>
  <c r="U2691" i="2"/>
  <c r="U2690" i="2"/>
  <c r="U2689" i="2"/>
  <c r="U2688" i="2"/>
  <c r="U2687" i="2"/>
  <c r="U2686" i="2"/>
  <c r="U2685" i="2"/>
  <c r="U2684" i="2"/>
  <c r="U2683" i="2"/>
  <c r="U2682" i="2"/>
  <c r="U2681" i="2"/>
  <c r="U2680" i="2"/>
  <c r="U2679" i="2"/>
  <c r="U2678" i="2"/>
  <c r="U2677" i="2"/>
  <c r="U2676" i="2"/>
  <c r="U2675" i="2"/>
  <c r="U2674" i="2"/>
  <c r="U2673" i="2"/>
  <c r="U2672" i="2"/>
  <c r="U2671" i="2"/>
  <c r="U2670" i="2"/>
  <c r="U2669" i="2"/>
  <c r="U2668" i="2"/>
  <c r="U2667" i="2"/>
  <c r="U2666" i="2"/>
  <c r="U2665" i="2"/>
  <c r="U2664" i="2"/>
  <c r="U2663" i="2"/>
  <c r="U2662" i="2"/>
  <c r="U2661" i="2"/>
  <c r="U2660" i="2"/>
  <c r="U2659" i="2"/>
  <c r="U2658" i="2"/>
  <c r="U2657" i="2"/>
  <c r="U2656" i="2"/>
  <c r="U2655" i="2"/>
  <c r="U2654" i="2"/>
  <c r="U2653" i="2"/>
  <c r="U2652" i="2"/>
  <c r="U2651" i="2"/>
  <c r="U2650" i="2"/>
  <c r="U2649" i="2"/>
  <c r="U2648" i="2"/>
  <c r="U2647" i="2"/>
  <c r="U2646" i="2"/>
  <c r="U2645" i="2"/>
  <c r="U2644" i="2"/>
  <c r="U2643" i="2"/>
  <c r="U2642" i="2"/>
  <c r="U2641" i="2"/>
  <c r="U2640" i="2"/>
  <c r="U2639" i="2"/>
  <c r="U2638" i="2"/>
  <c r="U2637" i="2"/>
  <c r="U2636" i="2"/>
  <c r="U2635" i="2"/>
  <c r="U2634" i="2"/>
  <c r="U2633" i="2"/>
  <c r="U2632" i="2"/>
  <c r="U2631" i="2"/>
  <c r="U2630" i="2"/>
  <c r="U2629" i="2"/>
  <c r="U2628" i="2"/>
  <c r="U2627" i="2"/>
  <c r="U2626" i="2"/>
  <c r="U2625" i="2"/>
  <c r="U2624" i="2"/>
  <c r="U2623" i="2"/>
  <c r="U2622" i="2"/>
  <c r="U2621" i="2"/>
  <c r="U2620" i="2"/>
  <c r="U2619" i="2"/>
  <c r="U2618" i="2"/>
  <c r="U2617" i="2"/>
  <c r="U2616" i="2"/>
  <c r="U2615" i="2"/>
  <c r="U2614" i="2"/>
  <c r="U2613" i="2"/>
  <c r="U2612" i="2"/>
  <c r="U2611" i="2"/>
  <c r="U2610" i="2"/>
  <c r="U2609" i="2"/>
  <c r="U2608" i="2"/>
  <c r="U2607" i="2"/>
  <c r="U2606" i="2"/>
  <c r="U2605" i="2"/>
  <c r="U2604" i="2"/>
  <c r="U2603" i="2"/>
  <c r="U2602" i="2"/>
  <c r="U2601" i="2"/>
  <c r="U2600" i="2"/>
  <c r="U2599" i="2"/>
  <c r="U2598" i="2"/>
  <c r="U2597" i="2"/>
  <c r="U2596" i="2"/>
  <c r="U2595" i="2"/>
  <c r="U2594" i="2"/>
  <c r="U2593" i="2"/>
  <c r="U2592" i="2"/>
  <c r="U2591" i="2"/>
  <c r="U2590" i="2"/>
  <c r="U2589" i="2"/>
  <c r="U2588" i="2"/>
  <c r="U2587" i="2"/>
  <c r="U2586" i="2"/>
  <c r="U2585" i="2"/>
  <c r="U2584" i="2"/>
  <c r="U2583" i="2"/>
  <c r="U2582" i="2"/>
  <c r="U2581" i="2"/>
  <c r="U2580" i="2"/>
  <c r="U2579" i="2"/>
  <c r="U2578" i="2"/>
  <c r="U2577" i="2"/>
  <c r="U2576" i="2"/>
  <c r="U2575" i="2"/>
  <c r="U2574" i="2"/>
  <c r="U2573" i="2"/>
  <c r="U2572" i="2"/>
  <c r="U2571" i="2"/>
  <c r="U2570" i="2"/>
  <c r="U2569" i="2"/>
  <c r="U2568" i="2"/>
  <c r="U2567" i="2"/>
  <c r="U2566" i="2"/>
  <c r="U2565" i="2"/>
  <c r="U2564" i="2"/>
  <c r="U2563" i="2"/>
  <c r="U2562" i="2"/>
  <c r="U2561" i="2"/>
  <c r="U2560" i="2"/>
  <c r="U2559" i="2"/>
  <c r="U2558" i="2"/>
  <c r="U2557" i="2"/>
  <c r="U2556" i="2"/>
  <c r="U2555" i="2"/>
  <c r="U2554" i="2"/>
  <c r="U2553" i="2"/>
  <c r="U2552" i="2"/>
  <c r="U2551" i="2"/>
  <c r="U2550" i="2"/>
  <c r="U2549" i="2"/>
  <c r="U2548" i="2"/>
  <c r="U2547" i="2"/>
  <c r="U2546" i="2"/>
  <c r="U2545" i="2"/>
  <c r="U2544" i="2"/>
  <c r="U2543" i="2"/>
  <c r="U2542" i="2"/>
  <c r="U2541" i="2"/>
  <c r="U2540" i="2"/>
  <c r="U2539" i="2"/>
  <c r="U2538" i="2"/>
  <c r="U2537" i="2"/>
  <c r="U2536" i="2"/>
  <c r="U2535" i="2"/>
  <c r="U2534" i="2"/>
  <c r="U2533" i="2"/>
  <c r="U2532" i="2"/>
  <c r="U2531" i="2"/>
  <c r="U2530" i="2"/>
  <c r="U2529" i="2"/>
  <c r="U2528" i="2"/>
  <c r="U2527" i="2"/>
  <c r="U2526" i="2"/>
  <c r="U2525" i="2"/>
  <c r="U2524" i="2"/>
  <c r="U2523" i="2"/>
  <c r="U2522" i="2"/>
  <c r="U2521" i="2"/>
  <c r="U2520" i="2"/>
  <c r="U2519" i="2"/>
  <c r="U2518" i="2"/>
  <c r="U2517" i="2"/>
  <c r="U2516" i="2"/>
  <c r="U2515" i="2"/>
  <c r="U2514" i="2"/>
  <c r="U2513" i="2"/>
  <c r="U2512" i="2"/>
  <c r="U2511" i="2"/>
  <c r="U2510" i="2"/>
  <c r="U2509" i="2"/>
  <c r="U2508" i="2"/>
  <c r="U2507" i="2"/>
  <c r="U2506" i="2"/>
  <c r="U2505" i="2"/>
  <c r="U2504" i="2"/>
  <c r="U2503" i="2"/>
  <c r="U2502" i="2"/>
  <c r="U2501" i="2"/>
  <c r="U2500" i="2"/>
  <c r="U2499" i="2"/>
  <c r="U2498" i="2"/>
  <c r="U2497" i="2"/>
  <c r="U2496" i="2"/>
  <c r="U2495" i="2"/>
  <c r="U2494" i="2"/>
  <c r="U2493" i="2"/>
  <c r="U2492" i="2"/>
  <c r="U2491" i="2"/>
  <c r="U2490" i="2"/>
  <c r="U2489" i="2"/>
  <c r="U2488" i="2"/>
  <c r="U2487" i="2"/>
  <c r="U2486" i="2"/>
  <c r="U2485" i="2"/>
  <c r="U2484" i="2"/>
  <c r="U2483" i="2"/>
  <c r="U2482" i="2"/>
  <c r="U2481" i="2"/>
  <c r="U2480" i="2"/>
  <c r="U2479" i="2"/>
  <c r="U2478" i="2"/>
  <c r="U2477" i="2"/>
  <c r="U2476" i="2"/>
  <c r="U2475" i="2"/>
  <c r="U2474" i="2"/>
  <c r="U2473" i="2"/>
  <c r="U2472" i="2"/>
  <c r="U2471" i="2"/>
  <c r="U2470" i="2"/>
  <c r="U2469" i="2"/>
  <c r="U2468" i="2"/>
  <c r="U2467" i="2"/>
  <c r="U2466" i="2"/>
  <c r="U2465" i="2"/>
  <c r="U2464" i="2"/>
  <c r="U2463" i="2"/>
  <c r="U2462" i="2"/>
  <c r="U2461" i="2"/>
  <c r="U2460" i="2"/>
  <c r="U2459" i="2"/>
  <c r="U2458" i="2"/>
  <c r="U2457" i="2"/>
  <c r="U2456" i="2"/>
  <c r="U2455" i="2"/>
  <c r="U2454" i="2"/>
  <c r="U2453" i="2"/>
  <c r="U2452" i="2"/>
  <c r="U2451" i="2"/>
  <c r="U2450" i="2"/>
  <c r="U2449" i="2"/>
  <c r="U2448" i="2"/>
  <c r="U2447" i="2"/>
  <c r="U2446" i="2"/>
  <c r="U2445" i="2"/>
  <c r="U2444" i="2"/>
  <c r="U2443" i="2"/>
  <c r="U2442" i="2"/>
  <c r="U2441" i="2"/>
  <c r="U2440" i="2"/>
  <c r="U2439" i="2"/>
  <c r="U2438" i="2"/>
  <c r="U2437" i="2"/>
  <c r="U2436" i="2"/>
  <c r="U2435" i="2"/>
  <c r="U2434" i="2"/>
  <c r="U2433" i="2"/>
  <c r="U2432" i="2"/>
  <c r="U2431" i="2"/>
  <c r="U2430" i="2"/>
  <c r="U2429" i="2"/>
  <c r="U2428" i="2"/>
  <c r="U2427" i="2"/>
  <c r="U2426" i="2"/>
  <c r="U2425" i="2"/>
  <c r="U2424" i="2"/>
  <c r="U2423" i="2"/>
  <c r="U2422" i="2"/>
  <c r="U2421" i="2"/>
  <c r="U2420" i="2"/>
  <c r="U2419" i="2"/>
  <c r="U2418" i="2"/>
  <c r="U2417" i="2"/>
  <c r="U2416" i="2"/>
  <c r="U2415" i="2"/>
  <c r="U2414" i="2"/>
  <c r="U2413" i="2"/>
  <c r="U2412" i="2"/>
  <c r="U2411" i="2"/>
  <c r="U2410" i="2"/>
  <c r="U2409" i="2"/>
  <c r="U2408" i="2"/>
  <c r="U2407" i="2"/>
  <c r="U2406" i="2"/>
  <c r="U2405" i="2"/>
  <c r="U2404" i="2"/>
  <c r="U2403" i="2"/>
  <c r="U2402" i="2"/>
  <c r="U2401" i="2"/>
  <c r="U2400" i="2"/>
  <c r="U2399" i="2"/>
  <c r="U2398" i="2"/>
  <c r="U2397" i="2"/>
  <c r="U2396" i="2"/>
  <c r="U2395" i="2"/>
  <c r="U2394" i="2"/>
  <c r="U2393" i="2"/>
  <c r="U2392" i="2"/>
  <c r="U2391" i="2"/>
  <c r="U2390" i="2"/>
  <c r="U2389" i="2"/>
  <c r="U2388" i="2"/>
  <c r="U2387" i="2"/>
  <c r="U2386" i="2"/>
  <c r="U2385" i="2"/>
  <c r="U2384" i="2"/>
  <c r="U2383" i="2"/>
  <c r="U2382" i="2"/>
  <c r="U2381" i="2"/>
  <c r="U2380" i="2"/>
  <c r="U2379" i="2"/>
  <c r="U2378" i="2"/>
  <c r="U2377" i="2"/>
  <c r="U2376" i="2"/>
  <c r="U2375" i="2"/>
  <c r="U2374" i="2"/>
  <c r="U2373" i="2"/>
  <c r="U2372" i="2"/>
  <c r="U2371" i="2"/>
  <c r="U2370" i="2"/>
  <c r="U2369" i="2"/>
  <c r="U2368" i="2"/>
  <c r="U2367" i="2"/>
  <c r="U2366" i="2"/>
  <c r="U2365" i="2"/>
  <c r="U2364" i="2"/>
  <c r="U2363" i="2"/>
  <c r="U2362" i="2"/>
  <c r="U2361" i="2"/>
  <c r="U2360" i="2"/>
  <c r="U2359" i="2"/>
  <c r="U2358" i="2"/>
  <c r="U2357" i="2"/>
  <c r="U2356" i="2"/>
  <c r="U2355" i="2"/>
  <c r="U2354" i="2"/>
  <c r="U2353" i="2"/>
  <c r="U2352" i="2"/>
  <c r="U2351" i="2"/>
  <c r="U2350" i="2"/>
  <c r="U2349" i="2"/>
  <c r="U2348" i="2"/>
  <c r="U2347" i="2"/>
  <c r="U2346" i="2"/>
  <c r="U2345" i="2"/>
  <c r="U2344" i="2"/>
  <c r="U2343" i="2"/>
  <c r="U2342" i="2"/>
  <c r="U2341" i="2"/>
  <c r="U2340" i="2"/>
  <c r="U2339" i="2"/>
  <c r="U2338" i="2"/>
  <c r="U2337" i="2"/>
  <c r="U2336" i="2"/>
  <c r="U2335" i="2"/>
  <c r="U2334" i="2"/>
  <c r="U2333" i="2"/>
  <c r="U2332" i="2"/>
  <c r="U2331" i="2"/>
  <c r="U2330" i="2"/>
  <c r="U2329" i="2"/>
  <c r="U2328" i="2"/>
  <c r="U2327" i="2"/>
  <c r="U2326" i="2"/>
  <c r="U2325" i="2"/>
  <c r="U2324" i="2"/>
  <c r="U2323" i="2"/>
  <c r="U2322" i="2"/>
  <c r="U2321" i="2"/>
  <c r="U2320" i="2"/>
  <c r="U2319" i="2"/>
  <c r="U2318" i="2"/>
  <c r="U2317" i="2"/>
  <c r="U2316" i="2"/>
  <c r="U2315" i="2"/>
  <c r="U2314" i="2"/>
  <c r="U2313" i="2"/>
  <c r="U2312" i="2"/>
  <c r="U2311" i="2"/>
  <c r="U2310" i="2"/>
  <c r="U2309" i="2"/>
  <c r="U2308" i="2"/>
  <c r="U2307" i="2"/>
  <c r="U2306" i="2"/>
  <c r="U2305" i="2"/>
  <c r="U2304" i="2"/>
  <c r="U2303" i="2"/>
  <c r="U2302" i="2"/>
  <c r="U2301" i="2"/>
  <c r="U2300" i="2"/>
  <c r="U2299" i="2"/>
  <c r="U2298" i="2"/>
  <c r="U2297" i="2"/>
  <c r="U2296" i="2"/>
  <c r="U2295" i="2"/>
  <c r="U2294" i="2"/>
  <c r="U2293" i="2"/>
  <c r="U2292" i="2"/>
  <c r="U2291" i="2"/>
  <c r="U2290" i="2"/>
  <c r="U2289" i="2"/>
  <c r="U2288" i="2"/>
  <c r="U2287" i="2"/>
  <c r="U2286" i="2"/>
  <c r="U2285" i="2"/>
  <c r="U2284" i="2"/>
  <c r="U2283" i="2"/>
  <c r="U2282" i="2"/>
  <c r="U2281" i="2"/>
  <c r="U2280" i="2"/>
  <c r="U2279" i="2"/>
  <c r="U2278" i="2"/>
  <c r="U2277" i="2"/>
  <c r="U2276" i="2"/>
  <c r="U2275" i="2"/>
  <c r="U2274" i="2"/>
  <c r="U2273" i="2"/>
  <c r="U2272" i="2"/>
  <c r="U2271" i="2"/>
  <c r="U2270" i="2"/>
  <c r="U2269" i="2"/>
  <c r="U2268" i="2"/>
  <c r="U2267" i="2"/>
  <c r="U2266" i="2"/>
  <c r="U2265" i="2"/>
  <c r="U2264" i="2"/>
  <c r="U2263" i="2"/>
  <c r="U2262" i="2"/>
  <c r="U2261" i="2"/>
  <c r="U2260" i="2"/>
  <c r="U2259" i="2"/>
  <c r="U2258" i="2"/>
  <c r="U2257" i="2"/>
  <c r="U2256" i="2"/>
  <c r="U2255" i="2"/>
  <c r="U2254" i="2"/>
  <c r="U2253" i="2"/>
  <c r="U2252" i="2"/>
  <c r="U2251" i="2"/>
  <c r="U2250" i="2"/>
  <c r="U2249" i="2"/>
  <c r="U2248" i="2"/>
  <c r="U2247" i="2"/>
  <c r="U2246" i="2"/>
  <c r="U2245" i="2"/>
  <c r="U2244" i="2"/>
  <c r="U2243" i="2"/>
  <c r="U2242" i="2"/>
  <c r="U2241" i="2"/>
  <c r="U2240" i="2"/>
  <c r="U2239" i="2"/>
  <c r="U2238" i="2"/>
  <c r="U2237" i="2"/>
  <c r="U2236" i="2"/>
  <c r="U2235" i="2"/>
  <c r="U2234" i="2"/>
  <c r="U2233" i="2"/>
  <c r="U2232" i="2"/>
  <c r="U2231" i="2"/>
  <c r="U2230" i="2"/>
  <c r="U2229" i="2"/>
  <c r="U2228" i="2"/>
  <c r="U2227" i="2"/>
  <c r="U2226" i="2"/>
  <c r="U2225" i="2"/>
  <c r="U2224" i="2"/>
  <c r="U2223" i="2"/>
  <c r="U2222" i="2"/>
  <c r="U2221" i="2"/>
  <c r="U2220" i="2"/>
  <c r="U2219" i="2"/>
  <c r="U2218" i="2"/>
  <c r="U2217" i="2"/>
  <c r="U2216" i="2"/>
  <c r="U2215" i="2"/>
  <c r="U2214" i="2"/>
  <c r="U2213" i="2"/>
  <c r="U2212" i="2"/>
  <c r="U2211" i="2"/>
  <c r="U2210" i="2"/>
  <c r="U2209" i="2"/>
  <c r="U2208" i="2"/>
  <c r="U2207" i="2"/>
  <c r="U2206" i="2"/>
  <c r="U2205" i="2"/>
  <c r="U2204" i="2"/>
  <c r="U2203" i="2"/>
  <c r="U2202" i="2"/>
  <c r="U2201" i="2"/>
  <c r="U2200" i="2"/>
  <c r="U2199" i="2"/>
  <c r="U2198" i="2"/>
  <c r="U2197" i="2"/>
  <c r="U2196" i="2"/>
  <c r="U2195" i="2"/>
  <c r="U2194" i="2"/>
  <c r="U2193" i="2"/>
  <c r="U2192" i="2"/>
  <c r="U2191" i="2"/>
  <c r="U2190" i="2"/>
  <c r="U2189" i="2"/>
  <c r="U2188" i="2"/>
  <c r="U2187" i="2"/>
  <c r="U2186" i="2"/>
  <c r="U2185" i="2"/>
  <c r="U2184" i="2"/>
  <c r="U2183" i="2"/>
  <c r="U2182" i="2"/>
  <c r="U2181" i="2"/>
  <c r="U2180" i="2"/>
  <c r="U2179" i="2"/>
  <c r="U2178" i="2"/>
  <c r="U2177" i="2"/>
  <c r="U2176" i="2"/>
  <c r="U2175" i="2"/>
  <c r="U2174" i="2"/>
  <c r="U2173" i="2"/>
  <c r="U2172" i="2"/>
  <c r="U2171" i="2"/>
  <c r="U2170" i="2"/>
  <c r="U2169" i="2"/>
  <c r="U2168" i="2"/>
  <c r="U2167" i="2"/>
  <c r="U2166" i="2"/>
  <c r="U2165" i="2"/>
  <c r="U2164" i="2"/>
  <c r="U2163" i="2"/>
  <c r="U2162" i="2"/>
  <c r="U2161" i="2"/>
  <c r="U2160" i="2"/>
  <c r="U2159" i="2"/>
  <c r="U2158" i="2"/>
  <c r="U2157" i="2"/>
  <c r="U2156" i="2"/>
  <c r="U2155" i="2"/>
  <c r="U2154" i="2"/>
  <c r="U2153" i="2"/>
  <c r="U2152" i="2"/>
  <c r="U2151" i="2"/>
  <c r="U2150" i="2"/>
  <c r="U2149" i="2"/>
  <c r="U2148" i="2"/>
  <c r="U2147" i="2"/>
  <c r="U2146" i="2"/>
  <c r="U2145" i="2"/>
  <c r="U2144" i="2"/>
  <c r="U2143" i="2"/>
  <c r="U2142" i="2"/>
  <c r="U2141" i="2"/>
  <c r="U2140" i="2"/>
  <c r="U2139" i="2"/>
  <c r="U2138" i="2"/>
  <c r="U2137" i="2"/>
  <c r="U2136" i="2"/>
  <c r="U2135" i="2"/>
  <c r="U2134" i="2"/>
  <c r="U2133" i="2"/>
  <c r="U2132" i="2"/>
  <c r="U2131" i="2"/>
  <c r="U2130" i="2"/>
  <c r="U2129" i="2"/>
  <c r="U2128" i="2"/>
  <c r="U2127" i="2"/>
  <c r="U2126" i="2"/>
  <c r="U2125" i="2"/>
  <c r="U2124" i="2"/>
  <c r="U2123" i="2"/>
  <c r="U2122" i="2"/>
  <c r="U2121" i="2"/>
  <c r="U2120" i="2"/>
  <c r="U2119" i="2"/>
  <c r="U2118" i="2"/>
  <c r="U2117" i="2"/>
  <c r="U2116" i="2"/>
  <c r="U2115" i="2"/>
  <c r="U2114" i="2"/>
  <c r="U2113" i="2"/>
  <c r="U2112" i="2"/>
  <c r="U2111" i="2"/>
  <c r="U2110" i="2"/>
  <c r="U2109" i="2"/>
  <c r="U2108" i="2"/>
  <c r="U2107" i="2"/>
  <c r="U2106" i="2"/>
  <c r="U2105" i="2"/>
  <c r="U2104" i="2"/>
  <c r="U2103" i="2"/>
  <c r="U2102" i="2"/>
  <c r="U2101" i="2"/>
  <c r="U2100" i="2"/>
  <c r="U2099" i="2"/>
  <c r="U2098" i="2"/>
  <c r="U2097" i="2"/>
  <c r="U2096" i="2"/>
  <c r="U2095" i="2"/>
  <c r="U2094" i="2"/>
  <c r="U2093" i="2"/>
  <c r="U2092" i="2"/>
  <c r="U2091" i="2"/>
  <c r="U2090" i="2"/>
  <c r="U2089" i="2"/>
  <c r="U2088" i="2"/>
  <c r="U2087" i="2"/>
  <c r="U2086" i="2"/>
  <c r="U2085" i="2"/>
  <c r="U2084" i="2"/>
  <c r="U2083" i="2"/>
  <c r="U2082" i="2"/>
  <c r="U2081" i="2"/>
  <c r="U2080" i="2"/>
  <c r="U2079" i="2"/>
  <c r="U2078" i="2"/>
  <c r="U2077" i="2"/>
  <c r="U2076" i="2"/>
  <c r="U2075" i="2"/>
  <c r="U2074" i="2"/>
  <c r="U2073" i="2"/>
  <c r="U2072" i="2"/>
  <c r="U2071" i="2"/>
  <c r="U2070" i="2"/>
  <c r="U2069" i="2"/>
  <c r="U2068" i="2"/>
  <c r="U2067" i="2"/>
  <c r="U2066" i="2"/>
  <c r="U2065" i="2"/>
  <c r="U2064" i="2"/>
  <c r="U2063" i="2"/>
  <c r="U2062" i="2"/>
  <c r="U2061" i="2"/>
  <c r="U2060" i="2"/>
  <c r="U2059" i="2"/>
  <c r="U2058" i="2"/>
  <c r="U2057" i="2"/>
  <c r="U2056" i="2"/>
  <c r="U2055" i="2"/>
  <c r="U2054" i="2"/>
  <c r="U2053" i="2"/>
  <c r="U2052" i="2"/>
  <c r="U2051" i="2"/>
  <c r="U2050" i="2"/>
  <c r="U2049" i="2"/>
  <c r="U2048" i="2"/>
  <c r="U2047" i="2"/>
  <c r="U2046" i="2"/>
  <c r="U2045" i="2"/>
  <c r="U2044" i="2"/>
  <c r="U2043" i="2"/>
  <c r="U2042" i="2"/>
  <c r="U2041" i="2"/>
  <c r="U2040" i="2"/>
  <c r="U2039" i="2"/>
  <c r="U2038" i="2"/>
  <c r="U2037" i="2"/>
  <c r="U2036" i="2"/>
  <c r="U2035" i="2"/>
  <c r="U2034" i="2"/>
  <c r="U2033" i="2"/>
  <c r="U2032" i="2"/>
  <c r="U2031" i="2"/>
  <c r="U2030" i="2"/>
  <c r="U2029" i="2"/>
  <c r="U2028" i="2"/>
  <c r="U2027" i="2"/>
  <c r="U2026" i="2"/>
  <c r="U2025" i="2"/>
  <c r="U2024" i="2"/>
  <c r="U2023" i="2"/>
  <c r="U2022" i="2"/>
  <c r="U2021" i="2"/>
  <c r="U2020" i="2"/>
  <c r="U2019" i="2"/>
  <c r="U2018" i="2"/>
  <c r="U2017" i="2"/>
  <c r="U2016" i="2"/>
  <c r="U2015" i="2"/>
  <c r="U2014" i="2"/>
  <c r="U2013" i="2"/>
  <c r="U2012" i="2"/>
  <c r="U2011" i="2"/>
  <c r="U2010" i="2"/>
  <c r="U2009" i="2"/>
  <c r="U2008" i="2"/>
  <c r="U2007" i="2"/>
  <c r="U2006" i="2"/>
  <c r="U2005" i="2"/>
  <c r="U2004" i="2"/>
  <c r="U2003" i="2"/>
  <c r="U2002" i="2"/>
  <c r="U2001" i="2"/>
  <c r="U2000" i="2"/>
  <c r="U1999" i="2"/>
  <c r="U1998" i="2"/>
  <c r="U1997" i="2"/>
  <c r="U1996" i="2"/>
  <c r="U1995" i="2"/>
  <c r="U1994" i="2"/>
  <c r="U1993" i="2"/>
  <c r="U1992" i="2"/>
  <c r="U1991" i="2"/>
  <c r="U1990" i="2"/>
  <c r="U1989" i="2"/>
  <c r="U1988" i="2"/>
  <c r="U1987" i="2"/>
  <c r="U1986" i="2"/>
  <c r="U1985" i="2"/>
  <c r="U1984" i="2"/>
  <c r="U1983" i="2"/>
  <c r="U1982" i="2"/>
  <c r="U1981" i="2"/>
  <c r="U1980" i="2"/>
  <c r="U1979" i="2"/>
  <c r="U1978" i="2"/>
  <c r="U1977" i="2"/>
  <c r="U1976" i="2"/>
  <c r="U1975" i="2"/>
  <c r="U1974" i="2"/>
  <c r="U1973" i="2"/>
  <c r="U1972" i="2"/>
  <c r="U1971" i="2"/>
  <c r="U1970" i="2"/>
  <c r="U1969" i="2"/>
  <c r="U1968" i="2"/>
  <c r="U1967" i="2"/>
  <c r="U1966" i="2"/>
  <c r="U1965" i="2"/>
  <c r="U1964" i="2"/>
  <c r="U1963" i="2"/>
  <c r="U1962" i="2"/>
  <c r="U1961" i="2"/>
  <c r="U1960" i="2"/>
  <c r="U1959" i="2"/>
  <c r="U1958" i="2"/>
  <c r="U1957" i="2"/>
  <c r="U1956" i="2"/>
  <c r="U1955" i="2"/>
  <c r="U1954" i="2"/>
  <c r="U1953" i="2"/>
  <c r="U1952" i="2"/>
  <c r="U1951" i="2"/>
  <c r="U1950" i="2"/>
  <c r="U1949" i="2"/>
  <c r="U1948" i="2"/>
  <c r="U1947" i="2"/>
  <c r="U1946" i="2"/>
  <c r="U1945" i="2"/>
  <c r="U1944" i="2"/>
  <c r="U1943" i="2"/>
  <c r="U1942" i="2"/>
  <c r="U1941" i="2"/>
  <c r="U1940" i="2"/>
  <c r="U1939" i="2"/>
  <c r="U1938" i="2"/>
  <c r="U1937" i="2"/>
  <c r="U1936" i="2"/>
  <c r="U1935" i="2"/>
  <c r="U1934" i="2"/>
  <c r="U1933" i="2"/>
  <c r="U1932" i="2"/>
  <c r="U1931" i="2"/>
  <c r="U1930" i="2"/>
  <c r="U1929" i="2"/>
  <c r="U1928" i="2"/>
  <c r="U1927" i="2"/>
  <c r="U1926" i="2"/>
  <c r="U1925" i="2"/>
  <c r="U1924" i="2"/>
  <c r="U1923" i="2"/>
  <c r="U1922" i="2"/>
  <c r="U1921" i="2"/>
  <c r="U1920" i="2"/>
  <c r="U1919" i="2"/>
  <c r="U1918" i="2"/>
  <c r="U1917" i="2"/>
  <c r="U1916" i="2"/>
  <c r="U1915" i="2"/>
  <c r="U1914" i="2"/>
  <c r="U1913" i="2"/>
  <c r="U1912" i="2"/>
  <c r="U1911" i="2"/>
  <c r="U1910" i="2"/>
  <c r="U1909" i="2"/>
  <c r="U1908" i="2"/>
  <c r="U1907" i="2"/>
  <c r="U1906" i="2"/>
  <c r="U1905" i="2"/>
  <c r="U1904" i="2"/>
  <c r="U1903" i="2"/>
  <c r="U1902" i="2"/>
  <c r="U1901" i="2"/>
  <c r="U1900" i="2"/>
  <c r="U1899" i="2"/>
  <c r="U1898" i="2"/>
  <c r="U1897" i="2"/>
  <c r="U1896" i="2"/>
  <c r="U1895" i="2"/>
  <c r="U1894" i="2"/>
  <c r="U1893" i="2"/>
  <c r="U1892" i="2"/>
  <c r="U1891" i="2"/>
  <c r="U1890" i="2"/>
  <c r="U1889" i="2"/>
  <c r="U1888" i="2"/>
  <c r="U1887" i="2"/>
  <c r="U1886" i="2"/>
  <c r="U1885" i="2"/>
  <c r="U1884" i="2"/>
  <c r="U1883" i="2"/>
  <c r="U1882" i="2"/>
  <c r="U1881" i="2"/>
  <c r="U1880" i="2"/>
  <c r="U1879" i="2"/>
  <c r="U1878" i="2"/>
  <c r="U1877" i="2"/>
  <c r="U1876" i="2"/>
  <c r="U1875" i="2"/>
  <c r="U1874" i="2"/>
  <c r="U1873" i="2"/>
  <c r="U1872" i="2"/>
  <c r="U1871" i="2"/>
  <c r="U1870" i="2"/>
  <c r="U1869" i="2"/>
  <c r="U1868" i="2"/>
  <c r="U1867" i="2"/>
  <c r="U1866" i="2"/>
  <c r="U1865" i="2"/>
  <c r="U1864" i="2"/>
  <c r="U1863" i="2"/>
  <c r="U1862" i="2"/>
  <c r="U1861" i="2"/>
  <c r="U1860" i="2"/>
  <c r="U1859" i="2"/>
  <c r="U1858" i="2"/>
  <c r="U1857" i="2"/>
  <c r="U1856" i="2"/>
  <c r="U1855" i="2"/>
  <c r="U1854" i="2"/>
  <c r="U1853" i="2"/>
  <c r="U1852" i="2"/>
  <c r="U1851" i="2"/>
  <c r="U1850" i="2"/>
  <c r="U1849" i="2"/>
  <c r="U1848" i="2"/>
  <c r="U1847" i="2"/>
  <c r="U1846" i="2"/>
  <c r="U1845" i="2"/>
  <c r="U1844" i="2"/>
  <c r="U1843" i="2"/>
  <c r="U1842" i="2"/>
  <c r="U1841" i="2"/>
  <c r="U1840" i="2"/>
  <c r="U1839" i="2"/>
  <c r="U1838" i="2"/>
  <c r="U1837" i="2"/>
  <c r="U1836" i="2"/>
  <c r="U1835" i="2"/>
  <c r="U1834" i="2"/>
  <c r="U1833" i="2"/>
  <c r="U1832" i="2"/>
  <c r="U1831" i="2"/>
  <c r="U1830" i="2"/>
  <c r="U1829" i="2"/>
  <c r="U1828" i="2"/>
  <c r="U1827" i="2"/>
  <c r="U1826" i="2"/>
  <c r="U1825" i="2"/>
  <c r="U1824" i="2"/>
  <c r="U1823" i="2"/>
  <c r="U1822" i="2"/>
  <c r="U1821" i="2"/>
  <c r="U1820" i="2"/>
  <c r="U1819" i="2"/>
  <c r="U1818" i="2"/>
  <c r="U1817" i="2"/>
  <c r="U1816" i="2"/>
  <c r="U1815" i="2"/>
  <c r="U1814" i="2"/>
  <c r="U1813" i="2"/>
  <c r="U1812" i="2"/>
  <c r="U1811" i="2"/>
  <c r="U1810" i="2"/>
  <c r="U1809" i="2"/>
  <c r="U1808" i="2"/>
  <c r="U1807" i="2"/>
  <c r="U1806" i="2"/>
  <c r="U1805" i="2"/>
  <c r="U1804" i="2"/>
  <c r="U1803" i="2"/>
  <c r="U1802" i="2"/>
  <c r="U1801" i="2"/>
  <c r="U1800" i="2"/>
  <c r="U1799" i="2"/>
  <c r="U1798" i="2"/>
  <c r="U1797" i="2"/>
  <c r="U1796" i="2"/>
  <c r="U1795" i="2"/>
  <c r="U1794" i="2"/>
  <c r="U1793" i="2"/>
  <c r="U1792" i="2"/>
  <c r="U1791" i="2"/>
  <c r="U1790" i="2"/>
  <c r="U1789" i="2"/>
  <c r="U1788" i="2"/>
  <c r="U1787" i="2"/>
  <c r="U1786" i="2"/>
  <c r="U1785" i="2"/>
  <c r="U1784" i="2"/>
  <c r="U1783" i="2"/>
  <c r="U1782" i="2"/>
  <c r="U1781" i="2"/>
  <c r="U1780" i="2"/>
  <c r="U1779" i="2"/>
  <c r="U1778" i="2"/>
  <c r="U1777" i="2"/>
  <c r="U1776" i="2"/>
  <c r="U1775" i="2"/>
  <c r="U1774" i="2"/>
  <c r="U1773" i="2"/>
  <c r="U1772" i="2"/>
  <c r="U1771" i="2"/>
  <c r="U1770" i="2"/>
  <c r="U1769" i="2"/>
  <c r="U1768" i="2"/>
  <c r="U1767" i="2"/>
  <c r="U1766" i="2"/>
  <c r="U1765" i="2"/>
  <c r="U1764" i="2"/>
  <c r="U1763" i="2"/>
  <c r="U1762" i="2"/>
  <c r="U1761" i="2"/>
  <c r="U1760" i="2"/>
  <c r="U1759" i="2"/>
  <c r="U1758" i="2"/>
  <c r="U1757" i="2"/>
  <c r="U1756" i="2"/>
  <c r="U1755" i="2"/>
  <c r="U1754" i="2"/>
  <c r="U1753" i="2"/>
  <c r="U1752" i="2"/>
  <c r="U1751" i="2"/>
  <c r="U1750" i="2"/>
  <c r="U1749" i="2"/>
  <c r="U1748" i="2"/>
  <c r="U1747" i="2"/>
  <c r="U1746" i="2"/>
  <c r="U1745" i="2"/>
  <c r="U1744" i="2"/>
  <c r="U1743" i="2"/>
  <c r="U1742" i="2"/>
  <c r="U1741" i="2"/>
  <c r="U1740" i="2"/>
  <c r="U1739" i="2"/>
  <c r="U1738" i="2"/>
  <c r="U1737" i="2"/>
  <c r="U1736" i="2"/>
  <c r="U1735" i="2"/>
  <c r="U1734" i="2"/>
  <c r="U1733" i="2"/>
  <c r="U1732" i="2"/>
  <c r="U1731" i="2"/>
  <c r="U1730" i="2"/>
  <c r="U1729" i="2"/>
  <c r="U1728" i="2"/>
  <c r="U1727" i="2"/>
  <c r="U1726" i="2"/>
  <c r="U1725" i="2"/>
  <c r="U1724" i="2"/>
  <c r="U1723" i="2"/>
  <c r="U1722" i="2"/>
  <c r="U1721" i="2"/>
  <c r="U1720" i="2"/>
  <c r="U1719" i="2"/>
  <c r="U1718" i="2"/>
  <c r="U1717" i="2"/>
  <c r="U1716" i="2"/>
  <c r="U1715" i="2"/>
  <c r="U1714" i="2"/>
  <c r="U1713" i="2"/>
  <c r="U1712" i="2"/>
  <c r="U1711" i="2"/>
  <c r="U1710" i="2"/>
  <c r="U1709" i="2"/>
  <c r="U1708" i="2"/>
  <c r="U1707" i="2"/>
  <c r="U1706" i="2"/>
  <c r="U1705" i="2"/>
  <c r="U1704" i="2"/>
  <c r="U1703" i="2"/>
  <c r="U1702" i="2"/>
  <c r="U1701" i="2"/>
  <c r="U1700" i="2"/>
  <c r="U1699" i="2"/>
  <c r="U1698" i="2"/>
  <c r="U1697" i="2"/>
  <c r="U1696" i="2"/>
  <c r="U1695" i="2"/>
  <c r="U1694" i="2"/>
  <c r="U1693" i="2"/>
  <c r="U1692" i="2"/>
  <c r="U1691" i="2"/>
  <c r="U1690" i="2"/>
  <c r="U1689" i="2"/>
  <c r="U1688" i="2"/>
  <c r="U1687" i="2"/>
  <c r="U1686" i="2"/>
  <c r="U1685" i="2"/>
  <c r="U1684" i="2"/>
  <c r="U1683" i="2"/>
  <c r="U1682" i="2"/>
  <c r="U1681" i="2"/>
  <c r="U1680" i="2"/>
  <c r="U1679" i="2"/>
  <c r="U1678" i="2"/>
  <c r="U1677" i="2"/>
  <c r="U1676" i="2"/>
  <c r="U1675" i="2"/>
  <c r="U1674" i="2"/>
  <c r="U1673" i="2"/>
  <c r="U1672" i="2"/>
  <c r="U1671" i="2"/>
  <c r="U1670" i="2"/>
  <c r="U1669" i="2"/>
  <c r="U1668" i="2"/>
  <c r="U1667" i="2"/>
  <c r="U1666" i="2"/>
  <c r="U1665" i="2"/>
  <c r="U1664" i="2"/>
  <c r="U1663" i="2"/>
  <c r="U1662" i="2"/>
  <c r="U1661" i="2"/>
  <c r="U1660" i="2"/>
  <c r="U1659" i="2"/>
  <c r="U1658" i="2"/>
  <c r="U1657" i="2"/>
  <c r="U1656" i="2"/>
  <c r="U1655" i="2"/>
  <c r="U1654" i="2"/>
  <c r="U1653" i="2"/>
  <c r="U1652" i="2"/>
  <c r="U1651" i="2"/>
  <c r="U1650" i="2"/>
  <c r="U1649" i="2"/>
  <c r="U1648" i="2"/>
  <c r="U1647" i="2"/>
  <c r="U1646" i="2"/>
  <c r="U1645" i="2"/>
  <c r="U1644" i="2"/>
  <c r="U1643" i="2"/>
  <c r="U1642" i="2"/>
  <c r="U1641" i="2"/>
  <c r="U1640" i="2"/>
  <c r="U1639" i="2"/>
  <c r="U1638" i="2"/>
  <c r="U1637" i="2"/>
  <c r="U1636" i="2"/>
  <c r="U1635" i="2"/>
  <c r="U1634" i="2"/>
  <c r="U1633" i="2"/>
  <c r="U1632" i="2"/>
  <c r="U1631" i="2"/>
  <c r="U1630" i="2"/>
  <c r="U1629" i="2"/>
  <c r="U1628" i="2"/>
  <c r="U1627" i="2"/>
  <c r="U1626" i="2"/>
  <c r="U1625" i="2"/>
  <c r="U1624" i="2"/>
  <c r="U1623" i="2"/>
  <c r="U1622" i="2"/>
  <c r="U1621" i="2"/>
  <c r="U1620" i="2"/>
  <c r="U1619" i="2"/>
  <c r="U1618" i="2"/>
  <c r="U1617" i="2"/>
  <c r="U1616" i="2"/>
  <c r="U1615" i="2"/>
  <c r="U1614" i="2"/>
  <c r="U1613" i="2"/>
  <c r="U1612" i="2"/>
  <c r="U1611" i="2"/>
  <c r="U1610" i="2"/>
  <c r="U1609" i="2"/>
  <c r="U1608" i="2"/>
  <c r="U1607" i="2"/>
  <c r="U1606" i="2"/>
  <c r="U1605" i="2"/>
  <c r="U1604" i="2"/>
  <c r="U1603" i="2"/>
  <c r="U1602" i="2"/>
  <c r="U1601" i="2"/>
  <c r="U1600" i="2"/>
  <c r="U1599" i="2"/>
  <c r="U1598" i="2"/>
  <c r="U1597" i="2"/>
  <c r="U1596" i="2"/>
  <c r="U1595" i="2"/>
  <c r="U1594" i="2"/>
  <c r="U1593" i="2"/>
  <c r="U1592" i="2"/>
  <c r="U1591" i="2"/>
  <c r="U1590" i="2"/>
  <c r="U1589" i="2"/>
  <c r="U1588" i="2"/>
  <c r="U1587" i="2"/>
  <c r="U1586" i="2"/>
  <c r="U1585" i="2"/>
  <c r="U1584" i="2"/>
  <c r="U1583" i="2"/>
  <c r="U1582" i="2"/>
  <c r="U1581" i="2"/>
  <c r="U1580" i="2"/>
  <c r="U1579" i="2"/>
  <c r="U1578" i="2"/>
  <c r="U1577" i="2"/>
  <c r="U1576" i="2"/>
  <c r="U1575" i="2"/>
  <c r="U1574" i="2"/>
  <c r="U1573" i="2"/>
  <c r="U1572" i="2"/>
  <c r="U1571" i="2"/>
  <c r="U1570" i="2"/>
  <c r="U1569" i="2"/>
  <c r="U1568" i="2"/>
  <c r="U1567" i="2"/>
  <c r="U1566" i="2"/>
  <c r="U1565" i="2"/>
  <c r="U1564" i="2"/>
  <c r="U1563" i="2"/>
  <c r="U1562" i="2"/>
  <c r="U1561" i="2"/>
  <c r="U1560" i="2"/>
  <c r="U1559" i="2"/>
  <c r="U1558" i="2"/>
  <c r="U1557" i="2"/>
  <c r="U1556" i="2"/>
  <c r="U1555" i="2"/>
  <c r="U1554" i="2"/>
  <c r="U1553" i="2"/>
  <c r="U1552" i="2"/>
  <c r="U1551" i="2"/>
  <c r="U1550" i="2"/>
  <c r="U1549" i="2"/>
  <c r="U1548" i="2"/>
  <c r="U1547" i="2"/>
  <c r="U1546" i="2"/>
  <c r="U1545" i="2"/>
  <c r="U1544" i="2"/>
  <c r="U1543" i="2"/>
  <c r="U1542" i="2"/>
  <c r="U1541" i="2"/>
  <c r="U1540" i="2"/>
  <c r="U1539" i="2"/>
  <c r="U1538" i="2"/>
  <c r="U1537" i="2"/>
  <c r="U1536" i="2"/>
  <c r="U1535" i="2"/>
  <c r="U1534" i="2"/>
  <c r="U1533" i="2"/>
  <c r="U1532" i="2"/>
  <c r="U1531" i="2"/>
  <c r="U1530" i="2"/>
  <c r="U1529" i="2"/>
  <c r="U1528" i="2"/>
  <c r="U1527" i="2"/>
  <c r="U1526" i="2"/>
  <c r="U1525" i="2"/>
  <c r="U1524" i="2"/>
  <c r="U1523" i="2"/>
  <c r="U1522" i="2"/>
  <c r="U1521" i="2"/>
  <c r="U1520" i="2"/>
  <c r="U1519" i="2"/>
  <c r="U1518" i="2"/>
  <c r="U1517" i="2"/>
  <c r="U1516" i="2"/>
  <c r="U1515" i="2"/>
  <c r="U1514" i="2"/>
  <c r="U1513" i="2"/>
  <c r="U1512" i="2"/>
  <c r="U1511" i="2"/>
  <c r="U1510" i="2"/>
  <c r="U1509" i="2"/>
  <c r="U1508" i="2"/>
  <c r="U1507" i="2"/>
  <c r="U1506" i="2"/>
  <c r="U1505" i="2"/>
  <c r="U1504" i="2"/>
  <c r="U1503" i="2"/>
  <c r="U1502" i="2"/>
  <c r="U1501" i="2"/>
  <c r="U1500" i="2"/>
  <c r="U1499" i="2"/>
  <c r="U1498" i="2"/>
  <c r="U1497" i="2"/>
  <c r="U1496" i="2"/>
  <c r="U1495" i="2"/>
  <c r="U1494" i="2"/>
  <c r="U1493" i="2"/>
  <c r="U1492" i="2"/>
  <c r="U1491" i="2"/>
  <c r="U1490" i="2"/>
  <c r="U1489" i="2"/>
  <c r="U1488" i="2"/>
  <c r="U1487" i="2"/>
  <c r="U1486" i="2"/>
  <c r="U1485" i="2"/>
  <c r="U1484" i="2"/>
  <c r="U1483" i="2"/>
  <c r="U1482" i="2"/>
  <c r="U1481" i="2"/>
  <c r="U1480" i="2"/>
  <c r="U1479" i="2"/>
  <c r="U1478" i="2"/>
  <c r="U1477" i="2"/>
  <c r="U1476" i="2"/>
  <c r="U1475" i="2"/>
  <c r="U1474" i="2"/>
  <c r="U1473" i="2"/>
  <c r="U1472" i="2"/>
  <c r="U1471" i="2"/>
  <c r="U1470" i="2"/>
  <c r="U1469" i="2"/>
  <c r="U1468" i="2"/>
  <c r="U1467" i="2"/>
  <c r="U1466" i="2"/>
  <c r="U1465" i="2"/>
  <c r="U1464" i="2"/>
  <c r="U1463" i="2"/>
  <c r="U1462" i="2"/>
  <c r="U1461" i="2"/>
  <c r="U1460" i="2"/>
  <c r="U1459" i="2"/>
  <c r="U1458" i="2"/>
  <c r="U1457" i="2"/>
  <c r="U1456" i="2"/>
  <c r="U1455" i="2"/>
  <c r="U1454" i="2"/>
  <c r="U1453" i="2"/>
  <c r="U1452" i="2"/>
  <c r="U1451" i="2"/>
  <c r="U1450" i="2"/>
  <c r="U1449" i="2"/>
  <c r="U1448" i="2"/>
  <c r="U1447" i="2"/>
  <c r="U1446" i="2"/>
  <c r="U1445" i="2"/>
  <c r="U1444" i="2"/>
  <c r="U1443" i="2"/>
  <c r="U1442" i="2"/>
  <c r="U1441" i="2"/>
  <c r="U1440" i="2"/>
  <c r="U1439" i="2"/>
  <c r="U1438" i="2"/>
  <c r="U1437" i="2"/>
  <c r="U1436" i="2"/>
  <c r="U1435" i="2"/>
  <c r="U1434" i="2"/>
  <c r="U1433" i="2"/>
  <c r="U1432" i="2"/>
  <c r="U1431" i="2"/>
  <c r="U1430" i="2"/>
  <c r="U1429" i="2"/>
  <c r="U1428" i="2"/>
  <c r="U1427" i="2"/>
  <c r="U1426" i="2"/>
  <c r="U1425" i="2"/>
  <c r="U1424" i="2"/>
  <c r="U1423" i="2"/>
  <c r="U1422" i="2"/>
  <c r="U1421" i="2"/>
  <c r="U1420" i="2"/>
  <c r="U1419" i="2"/>
  <c r="U1418" i="2"/>
  <c r="U1417" i="2"/>
  <c r="U1416" i="2"/>
  <c r="U1415" i="2"/>
  <c r="U1414" i="2"/>
  <c r="U1413" i="2"/>
  <c r="U1412" i="2"/>
  <c r="U1411" i="2"/>
  <c r="U1410" i="2"/>
  <c r="U1409" i="2"/>
  <c r="U1408" i="2"/>
  <c r="U1407" i="2"/>
  <c r="U1406" i="2"/>
  <c r="U1405" i="2"/>
  <c r="U1404" i="2"/>
  <c r="U1403" i="2"/>
  <c r="U1402" i="2"/>
  <c r="U1401" i="2"/>
  <c r="U1400" i="2"/>
  <c r="U1399" i="2"/>
  <c r="U1398" i="2"/>
  <c r="U1397" i="2"/>
  <c r="U1396" i="2"/>
  <c r="U1395" i="2"/>
  <c r="U1394" i="2"/>
  <c r="U1393" i="2"/>
  <c r="U1392" i="2"/>
  <c r="U1391" i="2"/>
  <c r="U1390" i="2"/>
  <c r="U1389" i="2"/>
  <c r="U1388" i="2"/>
  <c r="U1387" i="2"/>
  <c r="U1386" i="2"/>
  <c r="U1385" i="2"/>
  <c r="U1384" i="2"/>
  <c r="U1383" i="2"/>
  <c r="U1382" i="2"/>
  <c r="U1381" i="2"/>
  <c r="U1380" i="2"/>
  <c r="U1379" i="2"/>
  <c r="U1378" i="2"/>
  <c r="U1377" i="2"/>
  <c r="U1376" i="2"/>
  <c r="U1375" i="2"/>
  <c r="U1374" i="2"/>
  <c r="U1373" i="2"/>
  <c r="U1372" i="2"/>
  <c r="U1371" i="2"/>
  <c r="U1370" i="2"/>
  <c r="U1369" i="2"/>
  <c r="U1368" i="2"/>
  <c r="U1367" i="2"/>
  <c r="U1366" i="2"/>
  <c r="U1365" i="2"/>
  <c r="U1364" i="2"/>
  <c r="U1363" i="2"/>
  <c r="U1362" i="2"/>
  <c r="U1361" i="2"/>
  <c r="U1360" i="2"/>
  <c r="U1359" i="2"/>
  <c r="U1358" i="2"/>
  <c r="U1357" i="2"/>
  <c r="U1356" i="2"/>
  <c r="U1355" i="2"/>
  <c r="U1354" i="2"/>
  <c r="U1353" i="2"/>
  <c r="U1352" i="2"/>
  <c r="U1351" i="2"/>
  <c r="U1350" i="2"/>
  <c r="U1349" i="2"/>
  <c r="U1348" i="2"/>
  <c r="U1347" i="2"/>
  <c r="U1346" i="2"/>
  <c r="U1345" i="2"/>
  <c r="U1344" i="2"/>
  <c r="U1343" i="2"/>
  <c r="U1342" i="2"/>
  <c r="U1341" i="2"/>
  <c r="U1340" i="2"/>
  <c r="U1339" i="2"/>
  <c r="U1338" i="2"/>
  <c r="U1337" i="2"/>
  <c r="U1336" i="2"/>
  <c r="U1335" i="2"/>
  <c r="U1334" i="2"/>
  <c r="U1333" i="2"/>
  <c r="U1332" i="2"/>
  <c r="U1331" i="2"/>
  <c r="U1330" i="2"/>
  <c r="U1329" i="2"/>
  <c r="U1328" i="2"/>
  <c r="U1327" i="2"/>
  <c r="U1326" i="2"/>
  <c r="U1325" i="2"/>
  <c r="U1324" i="2"/>
  <c r="U1323" i="2"/>
  <c r="U1322" i="2"/>
  <c r="U1321" i="2"/>
  <c r="U1320" i="2"/>
  <c r="U1319" i="2"/>
  <c r="U1318" i="2"/>
  <c r="U1317" i="2"/>
  <c r="U1316" i="2"/>
  <c r="U1315" i="2"/>
  <c r="U1314" i="2"/>
  <c r="U1313" i="2"/>
  <c r="U1312" i="2"/>
  <c r="U1311" i="2"/>
  <c r="U1310" i="2"/>
  <c r="U1309" i="2"/>
  <c r="U1308" i="2"/>
  <c r="U1307" i="2"/>
  <c r="U1306" i="2"/>
  <c r="U1305" i="2"/>
  <c r="U1304" i="2"/>
  <c r="U1303" i="2"/>
  <c r="U1302" i="2"/>
  <c r="U1301" i="2"/>
  <c r="U1300" i="2"/>
  <c r="U1299" i="2"/>
  <c r="U1298" i="2"/>
  <c r="U1297" i="2"/>
  <c r="U1296" i="2"/>
  <c r="U1295" i="2"/>
  <c r="U1294" i="2"/>
  <c r="U1293" i="2"/>
  <c r="U1292" i="2"/>
  <c r="U1291" i="2"/>
  <c r="U1290" i="2"/>
  <c r="U1289" i="2"/>
  <c r="U1288" i="2"/>
  <c r="U1287" i="2"/>
  <c r="U1286" i="2"/>
  <c r="U1285" i="2"/>
  <c r="U1284" i="2"/>
  <c r="U1283" i="2"/>
  <c r="U1282" i="2"/>
  <c r="U1281" i="2"/>
  <c r="U1280" i="2"/>
  <c r="U1279" i="2"/>
  <c r="U1278" i="2"/>
  <c r="U1277" i="2"/>
  <c r="U1276" i="2"/>
  <c r="U1275" i="2"/>
  <c r="U1274" i="2"/>
  <c r="U1273" i="2"/>
  <c r="U1272" i="2"/>
  <c r="U1271" i="2"/>
  <c r="U1270" i="2"/>
  <c r="U1269" i="2"/>
  <c r="U1268" i="2"/>
  <c r="U1267" i="2"/>
  <c r="U1266" i="2"/>
  <c r="U1265" i="2"/>
  <c r="U1264" i="2"/>
  <c r="U1263" i="2"/>
  <c r="U1262" i="2"/>
  <c r="U1261" i="2"/>
  <c r="U1260" i="2"/>
  <c r="U1259" i="2"/>
  <c r="U1258" i="2"/>
  <c r="U1257" i="2"/>
  <c r="U1256" i="2"/>
  <c r="U1255" i="2"/>
  <c r="U1254" i="2"/>
  <c r="U1253" i="2"/>
  <c r="U1252" i="2"/>
  <c r="U1251" i="2"/>
  <c r="U1250" i="2"/>
  <c r="U1249" i="2"/>
  <c r="U1248" i="2"/>
  <c r="U1247" i="2"/>
  <c r="U1246" i="2"/>
  <c r="U1245" i="2"/>
  <c r="U1244" i="2"/>
  <c r="U1243" i="2"/>
  <c r="U1242" i="2"/>
  <c r="U1241" i="2"/>
  <c r="U1240" i="2"/>
  <c r="U1239" i="2"/>
  <c r="U1238" i="2"/>
  <c r="U1237" i="2"/>
  <c r="U1236" i="2"/>
  <c r="U1235" i="2"/>
  <c r="U1234" i="2"/>
  <c r="U1233" i="2"/>
  <c r="U1232" i="2"/>
  <c r="U1231" i="2"/>
  <c r="U1230" i="2"/>
  <c r="U1229" i="2"/>
  <c r="U1228" i="2"/>
  <c r="U1227" i="2"/>
  <c r="U1226" i="2"/>
  <c r="U1225" i="2"/>
  <c r="U1224" i="2"/>
  <c r="U1223" i="2"/>
  <c r="U1222" i="2"/>
  <c r="U1221" i="2"/>
  <c r="U1220" i="2"/>
  <c r="U1219" i="2"/>
  <c r="U1218" i="2"/>
  <c r="U1217" i="2"/>
  <c r="U1216" i="2"/>
  <c r="U1215" i="2"/>
  <c r="U1214" i="2"/>
  <c r="U1213" i="2"/>
  <c r="U1212" i="2"/>
  <c r="U1211" i="2"/>
  <c r="U1210" i="2"/>
  <c r="U1209" i="2"/>
  <c r="U1208" i="2"/>
  <c r="U1207" i="2"/>
  <c r="U1206" i="2"/>
  <c r="U1205" i="2"/>
  <c r="U1204" i="2"/>
  <c r="U1203" i="2"/>
  <c r="U1202" i="2"/>
  <c r="U1201" i="2"/>
  <c r="U1200" i="2"/>
  <c r="U1199" i="2"/>
  <c r="U1198" i="2"/>
  <c r="U1197" i="2"/>
  <c r="U1196" i="2"/>
  <c r="U1195" i="2"/>
  <c r="U1194" i="2"/>
  <c r="U1193" i="2"/>
  <c r="U1192" i="2"/>
  <c r="U1191" i="2"/>
  <c r="U1190" i="2"/>
  <c r="U1189" i="2"/>
  <c r="U1188" i="2"/>
  <c r="U1187" i="2"/>
  <c r="U1186" i="2"/>
  <c r="U1185" i="2"/>
  <c r="U1184" i="2"/>
  <c r="U1183" i="2"/>
  <c r="U1182" i="2"/>
  <c r="U1181" i="2"/>
  <c r="U1180" i="2"/>
  <c r="U1179" i="2"/>
  <c r="U1178" i="2"/>
  <c r="U1177" i="2"/>
  <c r="U1176" i="2"/>
  <c r="U1175" i="2"/>
  <c r="U1174" i="2"/>
  <c r="U1173" i="2"/>
  <c r="U1172" i="2"/>
  <c r="U1171" i="2"/>
  <c r="U1170" i="2"/>
  <c r="U1169" i="2"/>
  <c r="U1168" i="2"/>
  <c r="U1167" i="2"/>
  <c r="U1166" i="2"/>
  <c r="U1165" i="2"/>
  <c r="U1164" i="2"/>
  <c r="U1163" i="2"/>
  <c r="U1162" i="2"/>
  <c r="U1161" i="2"/>
  <c r="U1160" i="2"/>
  <c r="U1159" i="2"/>
  <c r="U1158" i="2"/>
  <c r="U1157" i="2"/>
  <c r="U1156" i="2"/>
  <c r="U1155" i="2"/>
  <c r="U1154" i="2"/>
  <c r="U1153" i="2"/>
  <c r="U1152" i="2"/>
  <c r="U1151" i="2"/>
  <c r="U1150" i="2"/>
  <c r="U1149" i="2"/>
  <c r="U1148" i="2"/>
  <c r="U1147" i="2"/>
  <c r="U1146" i="2"/>
  <c r="U1145" i="2"/>
  <c r="U1144" i="2"/>
  <c r="U1143" i="2"/>
  <c r="U1142" i="2"/>
  <c r="U1141" i="2"/>
  <c r="U1140" i="2"/>
  <c r="U1139" i="2"/>
  <c r="U1138" i="2"/>
  <c r="U1137" i="2"/>
  <c r="U1136" i="2"/>
  <c r="U1135" i="2"/>
  <c r="U1134" i="2"/>
  <c r="U1133" i="2"/>
  <c r="U1132" i="2"/>
  <c r="U1131" i="2"/>
  <c r="U1130" i="2"/>
  <c r="U1129" i="2"/>
  <c r="U1128" i="2"/>
  <c r="U1127" i="2"/>
  <c r="U1126" i="2"/>
  <c r="U1125" i="2"/>
  <c r="U1124" i="2"/>
  <c r="U1123" i="2"/>
  <c r="U1122" i="2"/>
  <c r="U1121" i="2"/>
  <c r="U1120" i="2"/>
  <c r="U1119" i="2"/>
  <c r="U1118" i="2"/>
  <c r="U1117" i="2"/>
  <c r="U1116" i="2"/>
  <c r="U1115" i="2"/>
  <c r="U1114" i="2"/>
  <c r="U1113" i="2"/>
  <c r="U1112" i="2"/>
  <c r="U1111" i="2"/>
  <c r="U1110" i="2"/>
  <c r="U1109" i="2"/>
  <c r="U1108" i="2"/>
  <c r="U1107" i="2"/>
  <c r="U1106" i="2"/>
  <c r="U1105" i="2"/>
  <c r="U1104" i="2"/>
  <c r="U1103" i="2"/>
  <c r="U1102" i="2"/>
  <c r="U1101" i="2"/>
  <c r="U1100" i="2"/>
  <c r="U1099" i="2"/>
  <c r="U1098" i="2"/>
  <c r="U1097" i="2"/>
  <c r="U1096" i="2"/>
  <c r="U1095" i="2"/>
  <c r="U1094" i="2"/>
  <c r="U1093" i="2"/>
  <c r="U1092" i="2"/>
  <c r="U1091" i="2"/>
  <c r="U1090" i="2"/>
  <c r="U1089" i="2"/>
  <c r="U1088" i="2"/>
  <c r="U1087" i="2"/>
  <c r="U1086" i="2"/>
  <c r="U1085" i="2"/>
  <c r="U1084" i="2"/>
  <c r="U1083" i="2"/>
  <c r="U1082" i="2"/>
  <c r="U1081" i="2"/>
  <c r="U1080" i="2"/>
  <c r="U1079" i="2"/>
  <c r="U1078" i="2"/>
  <c r="U1077" i="2"/>
  <c r="U1076" i="2"/>
  <c r="U1075" i="2"/>
  <c r="U1074" i="2"/>
  <c r="U1073" i="2"/>
  <c r="U1072" i="2"/>
  <c r="U1071" i="2"/>
  <c r="U1070" i="2"/>
  <c r="U1069" i="2"/>
  <c r="U1068" i="2"/>
  <c r="U1067" i="2"/>
  <c r="U1066" i="2"/>
  <c r="U1065" i="2"/>
  <c r="U1064" i="2"/>
  <c r="U1063" i="2"/>
  <c r="U1062" i="2"/>
  <c r="U1061" i="2"/>
  <c r="U1060" i="2"/>
  <c r="U1059" i="2"/>
  <c r="U1058" i="2"/>
  <c r="U1057" i="2"/>
  <c r="U1056" i="2"/>
  <c r="U1055" i="2"/>
  <c r="U1054" i="2"/>
  <c r="U1053" i="2"/>
  <c r="U1052" i="2"/>
  <c r="U1051" i="2"/>
  <c r="U1050" i="2"/>
  <c r="U1049" i="2"/>
  <c r="U1048" i="2"/>
  <c r="U1047" i="2"/>
  <c r="U1046" i="2"/>
  <c r="U1045" i="2"/>
  <c r="U1044" i="2"/>
  <c r="U1043" i="2"/>
  <c r="U1042" i="2"/>
  <c r="U1041" i="2"/>
  <c r="U1040" i="2"/>
  <c r="U1039" i="2"/>
  <c r="U1038" i="2"/>
  <c r="U1037" i="2"/>
  <c r="U1036" i="2"/>
  <c r="U1035" i="2"/>
  <c r="U1034" i="2"/>
  <c r="U1033" i="2"/>
  <c r="U1032" i="2"/>
  <c r="U1031" i="2"/>
  <c r="U1030" i="2"/>
  <c r="U1029" i="2"/>
  <c r="U1028" i="2"/>
  <c r="U1027" i="2"/>
  <c r="U1026" i="2"/>
  <c r="U1025" i="2"/>
  <c r="U1024" i="2"/>
  <c r="U1023" i="2"/>
  <c r="U1022" i="2"/>
  <c r="U1021" i="2"/>
  <c r="U1020" i="2"/>
  <c r="U1019" i="2"/>
  <c r="U1018" i="2"/>
  <c r="U1017" i="2"/>
  <c r="U1016" i="2"/>
  <c r="U1015" i="2"/>
  <c r="U1014" i="2"/>
  <c r="U1013" i="2"/>
  <c r="U1012" i="2"/>
  <c r="U1011" i="2"/>
  <c r="U1010" i="2"/>
  <c r="U1009" i="2"/>
  <c r="U1008" i="2"/>
  <c r="U1007" i="2"/>
  <c r="U1006" i="2"/>
  <c r="U1005" i="2"/>
  <c r="U1004" i="2"/>
  <c r="U1003" i="2"/>
  <c r="U1002" i="2"/>
  <c r="U1001" i="2"/>
  <c r="U1000" i="2"/>
  <c r="U999" i="2"/>
  <c r="U998" i="2"/>
  <c r="U997" i="2"/>
  <c r="U996" i="2"/>
  <c r="U995" i="2"/>
  <c r="U994" i="2"/>
  <c r="U993" i="2"/>
  <c r="U992" i="2"/>
  <c r="U991" i="2"/>
  <c r="U990" i="2"/>
  <c r="U989" i="2"/>
  <c r="U988" i="2"/>
  <c r="U987" i="2"/>
  <c r="U986" i="2"/>
  <c r="U985" i="2"/>
  <c r="U984" i="2"/>
  <c r="U983" i="2"/>
  <c r="U982" i="2"/>
  <c r="U981" i="2"/>
  <c r="U980" i="2"/>
  <c r="U979" i="2"/>
  <c r="U978" i="2"/>
  <c r="U977" i="2"/>
  <c r="U976" i="2"/>
  <c r="U975" i="2"/>
  <c r="U974" i="2"/>
  <c r="U973" i="2"/>
  <c r="U972" i="2"/>
  <c r="U971" i="2"/>
  <c r="U970" i="2"/>
  <c r="U969" i="2"/>
  <c r="U968" i="2"/>
  <c r="U967" i="2"/>
  <c r="U966" i="2"/>
  <c r="U965" i="2"/>
  <c r="U964" i="2"/>
  <c r="U963" i="2"/>
  <c r="U962" i="2"/>
  <c r="U961" i="2"/>
  <c r="U960" i="2"/>
  <c r="U959" i="2"/>
  <c r="U958" i="2"/>
  <c r="U957" i="2"/>
  <c r="U956" i="2"/>
  <c r="U955" i="2"/>
  <c r="U954" i="2"/>
  <c r="U953" i="2"/>
  <c r="U952" i="2"/>
  <c r="U951" i="2"/>
  <c r="U950" i="2"/>
  <c r="U949" i="2"/>
  <c r="U948" i="2"/>
  <c r="U947" i="2"/>
  <c r="U946" i="2"/>
  <c r="U945" i="2"/>
  <c r="U944" i="2"/>
  <c r="U943" i="2"/>
  <c r="U942" i="2"/>
  <c r="U941" i="2"/>
  <c r="U940" i="2"/>
  <c r="U939" i="2"/>
  <c r="U938" i="2"/>
  <c r="U937" i="2"/>
  <c r="U936" i="2"/>
  <c r="U935" i="2"/>
  <c r="U934" i="2"/>
  <c r="U933" i="2"/>
  <c r="U932" i="2"/>
  <c r="U931" i="2"/>
  <c r="U930" i="2"/>
  <c r="U929" i="2"/>
  <c r="U928" i="2"/>
  <c r="U927" i="2"/>
  <c r="U926" i="2"/>
  <c r="U925" i="2"/>
  <c r="U924" i="2"/>
  <c r="U923" i="2"/>
  <c r="U922" i="2"/>
  <c r="U921" i="2"/>
  <c r="U920" i="2"/>
  <c r="U919" i="2"/>
  <c r="U918" i="2"/>
  <c r="U917" i="2"/>
  <c r="U916" i="2"/>
  <c r="U915" i="2"/>
  <c r="U914" i="2"/>
  <c r="U913" i="2"/>
  <c r="U912" i="2"/>
  <c r="U911" i="2"/>
  <c r="U910" i="2"/>
  <c r="U909" i="2"/>
  <c r="U908" i="2"/>
  <c r="U907" i="2"/>
  <c r="U906" i="2"/>
  <c r="U905" i="2"/>
  <c r="U904" i="2"/>
  <c r="U903" i="2"/>
  <c r="U902" i="2"/>
  <c r="U901" i="2"/>
  <c r="U900" i="2"/>
  <c r="U899" i="2"/>
  <c r="U898" i="2"/>
  <c r="U897" i="2"/>
  <c r="U896" i="2"/>
  <c r="U895" i="2"/>
  <c r="U894" i="2"/>
  <c r="U893" i="2"/>
  <c r="U892" i="2"/>
  <c r="U891" i="2"/>
  <c r="U890" i="2"/>
  <c r="U889" i="2"/>
  <c r="U888" i="2"/>
  <c r="U887" i="2"/>
  <c r="U886" i="2"/>
  <c r="U885" i="2"/>
  <c r="U884" i="2"/>
  <c r="U883" i="2"/>
  <c r="U882" i="2"/>
  <c r="U881" i="2"/>
  <c r="U880" i="2"/>
  <c r="U879" i="2"/>
  <c r="U878" i="2"/>
  <c r="U877" i="2"/>
  <c r="U876" i="2"/>
  <c r="U875" i="2"/>
  <c r="U874" i="2"/>
  <c r="U873" i="2"/>
  <c r="U872" i="2"/>
  <c r="U871" i="2"/>
  <c r="U870" i="2"/>
  <c r="U869" i="2"/>
  <c r="U868" i="2"/>
  <c r="U867" i="2"/>
  <c r="U866" i="2"/>
  <c r="U865" i="2"/>
  <c r="U864" i="2"/>
  <c r="U863" i="2"/>
  <c r="U862" i="2"/>
  <c r="U861" i="2"/>
  <c r="U860" i="2"/>
  <c r="U859" i="2"/>
  <c r="U858" i="2"/>
  <c r="U857" i="2"/>
  <c r="U856" i="2"/>
  <c r="U855" i="2"/>
  <c r="U854" i="2"/>
  <c r="U853" i="2"/>
  <c r="U852" i="2"/>
  <c r="U851" i="2"/>
  <c r="U850" i="2"/>
  <c r="U849" i="2"/>
  <c r="U848" i="2"/>
  <c r="U847" i="2"/>
  <c r="U846" i="2"/>
  <c r="U845" i="2"/>
  <c r="U844" i="2"/>
  <c r="U843" i="2"/>
  <c r="U842" i="2"/>
  <c r="U841" i="2"/>
  <c r="U840" i="2"/>
  <c r="U839" i="2"/>
  <c r="U838" i="2"/>
  <c r="U837" i="2"/>
  <c r="U836" i="2"/>
  <c r="U835" i="2"/>
  <c r="U834" i="2"/>
  <c r="U833" i="2"/>
  <c r="U832" i="2"/>
  <c r="U831" i="2"/>
  <c r="U830" i="2"/>
  <c r="U829" i="2"/>
  <c r="U828" i="2"/>
  <c r="U827" i="2"/>
  <c r="U826" i="2"/>
  <c r="U825" i="2"/>
  <c r="U824" i="2"/>
  <c r="U823" i="2"/>
  <c r="U822" i="2"/>
  <c r="U821" i="2"/>
  <c r="U820" i="2"/>
  <c r="U819" i="2"/>
  <c r="U818" i="2"/>
  <c r="U817" i="2"/>
  <c r="U816" i="2"/>
  <c r="U815" i="2"/>
  <c r="U814" i="2"/>
  <c r="U813" i="2"/>
  <c r="U812" i="2"/>
  <c r="U811" i="2"/>
  <c r="U810" i="2"/>
  <c r="U809" i="2"/>
  <c r="U808" i="2"/>
  <c r="U807" i="2"/>
  <c r="U806" i="2"/>
  <c r="U805" i="2"/>
  <c r="U804" i="2"/>
  <c r="U803" i="2"/>
  <c r="U802" i="2"/>
  <c r="U801" i="2"/>
  <c r="U800" i="2"/>
  <c r="U799" i="2"/>
  <c r="U798" i="2"/>
  <c r="U797" i="2"/>
  <c r="U796" i="2"/>
  <c r="U795" i="2"/>
  <c r="U794" i="2"/>
  <c r="U793" i="2"/>
  <c r="U792" i="2"/>
  <c r="U791" i="2"/>
  <c r="U790" i="2"/>
  <c r="U789" i="2"/>
  <c r="U788" i="2"/>
  <c r="U787" i="2"/>
  <c r="U786" i="2"/>
  <c r="U785" i="2"/>
  <c r="U784" i="2"/>
  <c r="U783" i="2"/>
  <c r="U782" i="2"/>
  <c r="U781" i="2"/>
  <c r="U780" i="2"/>
  <c r="U779" i="2"/>
  <c r="U778" i="2"/>
  <c r="U777" i="2"/>
  <c r="U776" i="2"/>
  <c r="U775" i="2"/>
  <c r="U774" i="2"/>
  <c r="U773" i="2"/>
  <c r="U772" i="2"/>
  <c r="U771" i="2"/>
  <c r="U770" i="2"/>
  <c r="U769" i="2"/>
  <c r="U768" i="2"/>
  <c r="U767" i="2"/>
  <c r="U766" i="2"/>
  <c r="U765" i="2"/>
  <c r="U764" i="2"/>
  <c r="U763" i="2"/>
  <c r="U762" i="2"/>
  <c r="U761" i="2"/>
  <c r="U760" i="2"/>
  <c r="U759" i="2"/>
  <c r="U758" i="2"/>
  <c r="U757" i="2"/>
  <c r="U756" i="2"/>
  <c r="U755" i="2"/>
  <c r="U754" i="2"/>
  <c r="U753" i="2"/>
  <c r="U752" i="2"/>
  <c r="U751" i="2"/>
  <c r="U750" i="2"/>
  <c r="U749" i="2"/>
  <c r="U748" i="2"/>
  <c r="U747" i="2"/>
  <c r="U746" i="2"/>
  <c r="U745" i="2"/>
  <c r="U744" i="2"/>
  <c r="U743" i="2"/>
  <c r="U742" i="2"/>
  <c r="U741" i="2"/>
  <c r="U740" i="2"/>
  <c r="U739" i="2"/>
  <c r="U738" i="2"/>
  <c r="U737" i="2"/>
  <c r="U736" i="2"/>
  <c r="U735" i="2"/>
  <c r="U734" i="2"/>
  <c r="U733" i="2"/>
  <c r="U732" i="2"/>
  <c r="U731" i="2"/>
  <c r="U730" i="2"/>
  <c r="U729" i="2"/>
  <c r="U728" i="2"/>
  <c r="U727" i="2"/>
  <c r="U726" i="2"/>
  <c r="U725" i="2"/>
  <c r="U724" i="2"/>
  <c r="U723" i="2"/>
  <c r="U722" i="2"/>
  <c r="U721" i="2"/>
  <c r="U720" i="2"/>
  <c r="U719" i="2"/>
  <c r="U718" i="2"/>
  <c r="U717" i="2"/>
  <c r="U716" i="2"/>
  <c r="U715" i="2"/>
  <c r="U714" i="2"/>
  <c r="U713" i="2"/>
  <c r="U712" i="2"/>
  <c r="U711" i="2"/>
  <c r="U710" i="2"/>
  <c r="U709" i="2"/>
  <c r="U708" i="2"/>
  <c r="U707" i="2"/>
  <c r="U706" i="2"/>
  <c r="U705" i="2"/>
  <c r="U704" i="2"/>
  <c r="U703" i="2"/>
  <c r="U702" i="2"/>
  <c r="U701" i="2"/>
  <c r="U700" i="2"/>
  <c r="U699" i="2"/>
  <c r="U698" i="2"/>
  <c r="U697" i="2"/>
  <c r="U696" i="2"/>
  <c r="U695" i="2"/>
  <c r="U694" i="2"/>
  <c r="U693" i="2"/>
  <c r="U692" i="2"/>
  <c r="U691" i="2"/>
  <c r="U690" i="2"/>
  <c r="U689" i="2"/>
  <c r="U688" i="2"/>
  <c r="U687" i="2"/>
  <c r="U686" i="2"/>
  <c r="U685" i="2"/>
  <c r="U684" i="2"/>
  <c r="U683" i="2"/>
  <c r="U682" i="2"/>
  <c r="U681" i="2"/>
  <c r="U680" i="2"/>
  <c r="U679" i="2"/>
  <c r="U678" i="2"/>
  <c r="U677" i="2"/>
  <c r="U676" i="2"/>
  <c r="U675" i="2"/>
  <c r="U674" i="2"/>
  <c r="U673" i="2"/>
  <c r="U672" i="2"/>
  <c r="U671" i="2"/>
  <c r="U670" i="2"/>
  <c r="U669" i="2"/>
  <c r="U668" i="2"/>
  <c r="U667" i="2"/>
  <c r="U666" i="2"/>
  <c r="U665" i="2"/>
  <c r="U664" i="2"/>
  <c r="U663" i="2"/>
  <c r="U662" i="2"/>
  <c r="U661" i="2"/>
  <c r="U660" i="2"/>
  <c r="U659" i="2"/>
  <c r="U658" i="2"/>
  <c r="U657" i="2"/>
  <c r="U656" i="2"/>
  <c r="U655" i="2"/>
  <c r="U654" i="2"/>
  <c r="U653" i="2"/>
  <c r="U652" i="2"/>
  <c r="U651" i="2"/>
  <c r="U650" i="2"/>
  <c r="U649" i="2"/>
  <c r="U648" i="2"/>
  <c r="U647" i="2"/>
  <c r="U646" i="2"/>
  <c r="U645" i="2"/>
  <c r="U644" i="2"/>
  <c r="U643" i="2"/>
  <c r="U642" i="2"/>
  <c r="U641" i="2"/>
  <c r="U640" i="2"/>
  <c r="U639" i="2"/>
  <c r="U638" i="2"/>
  <c r="U637" i="2"/>
  <c r="U636" i="2"/>
  <c r="U635" i="2"/>
  <c r="U634" i="2"/>
  <c r="U633" i="2"/>
  <c r="U632" i="2"/>
  <c r="U631" i="2"/>
  <c r="U630" i="2"/>
  <c r="U629" i="2"/>
  <c r="U628" i="2"/>
  <c r="U627" i="2"/>
  <c r="U626" i="2"/>
  <c r="U625" i="2"/>
  <c r="U624" i="2"/>
  <c r="U623" i="2"/>
  <c r="U622" i="2"/>
  <c r="U621" i="2"/>
  <c r="U620" i="2"/>
  <c r="U619" i="2"/>
  <c r="U618" i="2"/>
  <c r="U617" i="2"/>
  <c r="U616" i="2"/>
  <c r="U615" i="2"/>
  <c r="U614" i="2"/>
  <c r="U613" i="2"/>
  <c r="U612" i="2"/>
  <c r="U611" i="2"/>
  <c r="U610" i="2"/>
  <c r="U609" i="2"/>
  <c r="U608" i="2"/>
  <c r="U607" i="2"/>
  <c r="U606" i="2"/>
  <c r="U605" i="2"/>
  <c r="U604" i="2"/>
  <c r="U603" i="2"/>
  <c r="U602" i="2"/>
  <c r="U601" i="2"/>
  <c r="U600" i="2"/>
  <c r="U599" i="2"/>
  <c r="U598" i="2"/>
  <c r="U597" i="2"/>
  <c r="U596" i="2"/>
  <c r="U595" i="2"/>
  <c r="U594" i="2"/>
  <c r="U593" i="2"/>
  <c r="U592" i="2"/>
  <c r="U591" i="2"/>
  <c r="U590" i="2"/>
  <c r="U589" i="2"/>
  <c r="U588" i="2"/>
  <c r="U587" i="2"/>
  <c r="U586" i="2"/>
  <c r="U585" i="2"/>
  <c r="U584" i="2"/>
  <c r="U583" i="2"/>
  <c r="U582" i="2"/>
  <c r="U581" i="2"/>
  <c r="U580" i="2"/>
  <c r="U579" i="2"/>
  <c r="U578" i="2"/>
  <c r="U577" i="2"/>
  <c r="U576" i="2"/>
  <c r="U575" i="2"/>
  <c r="U574" i="2"/>
  <c r="U573" i="2"/>
  <c r="U572" i="2"/>
  <c r="U571" i="2"/>
  <c r="U570" i="2"/>
  <c r="U569" i="2"/>
  <c r="U568" i="2"/>
  <c r="U567" i="2"/>
  <c r="U566" i="2"/>
  <c r="U565" i="2"/>
  <c r="U564" i="2"/>
  <c r="U563" i="2"/>
  <c r="U562" i="2"/>
  <c r="U561" i="2"/>
  <c r="U560" i="2"/>
  <c r="U559" i="2"/>
  <c r="U558" i="2"/>
  <c r="U557" i="2"/>
  <c r="U556" i="2"/>
  <c r="U555" i="2"/>
  <c r="U554" i="2"/>
  <c r="U553" i="2"/>
  <c r="U552" i="2"/>
  <c r="U551" i="2"/>
  <c r="U550" i="2"/>
  <c r="U549" i="2"/>
  <c r="U548" i="2"/>
  <c r="U547" i="2"/>
  <c r="U546" i="2"/>
  <c r="U545" i="2"/>
  <c r="U544" i="2"/>
  <c r="U543" i="2"/>
  <c r="U542" i="2"/>
  <c r="U541" i="2"/>
  <c r="U540" i="2"/>
  <c r="U539" i="2"/>
  <c r="U538" i="2"/>
  <c r="U537" i="2"/>
  <c r="U536" i="2"/>
  <c r="U535" i="2"/>
  <c r="U534" i="2"/>
  <c r="U533" i="2"/>
  <c r="U532" i="2"/>
  <c r="U531" i="2"/>
  <c r="U530" i="2"/>
  <c r="U529" i="2"/>
  <c r="U528" i="2"/>
  <c r="U527" i="2"/>
  <c r="U526" i="2"/>
  <c r="U525" i="2"/>
  <c r="U524" i="2"/>
  <c r="U523" i="2"/>
  <c r="U522" i="2"/>
  <c r="U521" i="2"/>
  <c r="U520" i="2"/>
  <c r="U519" i="2"/>
  <c r="U518" i="2"/>
  <c r="U517" i="2"/>
  <c r="U516" i="2"/>
  <c r="U515" i="2"/>
  <c r="U514" i="2"/>
  <c r="U513" i="2"/>
  <c r="U512" i="2"/>
  <c r="U511" i="2"/>
  <c r="U510" i="2"/>
  <c r="U509" i="2"/>
  <c r="U508" i="2"/>
  <c r="U507" i="2"/>
  <c r="U506" i="2"/>
  <c r="U505" i="2"/>
  <c r="U504" i="2"/>
  <c r="U503" i="2"/>
  <c r="U502" i="2"/>
  <c r="U501" i="2"/>
  <c r="U500" i="2"/>
  <c r="U499" i="2"/>
  <c r="U498" i="2"/>
  <c r="U497" i="2"/>
  <c r="U496" i="2"/>
  <c r="U495" i="2"/>
  <c r="U494" i="2"/>
  <c r="U493" i="2"/>
  <c r="U492" i="2"/>
  <c r="U491" i="2"/>
  <c r="U490" i="2"/>
  <c r="U489" i="2"/>
  <c r="U488" i="2"/>
  <c r="U487" i="2"/>
  <c r="U486" i="2"/>
  <c r="U485" i="2"/>
  <c r="U484" i="2"/>
  <c r="U483" i="2"/>
  <c r="U482" i="2"/>
  <c r="U481" i="2"/>
  <c r="U480" i="2"/>
  <c r="U479" i="2"/>
  <c r="U478" i="2"/>
  <c r="U477" i="2"/>
  <c r="U476" i="2"/>
  <c r="U475" i="2"/>
  <c r="U474" i="2"/>
  <c r="U473" i="2"/>
  <c r="U472" i="2"/>
  <c r="U471" i="2"/>
  <c r="U470" i="2"/>
  <c r="U469" i="2"/>
  <c r="U468" i="2"/>
  <c r="U467" i="2"/>
  <c r="U466" i="2"/>
  <c r="U465" i="2"/>
  <c r="U464" i="2"/>
  <c r="U463" i="2"/>
  <c r="U462" i="2"/>
  <c r="U461" i="2"/>
  <c r="U460" i="2"/>
  <c r="U459" i="2"/>
  <c r="U458" i="2"/>
  <c r="U457" i="2"/>
  <c r="U456" i="2"/>
  <c r="U455" i="2"/>
  <c r="U454" i="2"/>
  <c r="U453" i="2"/>
  <c r="U452" i="2"/>
  <c r="U451" i="2"/>
  <c r="U450" i="2"/>
  <c r="U449" i="2"/>
  <c r="U448" i="2"/>
  <c r="U447" i="2"/>
  <c r="U446" i="2"/>
  <c r="U445" i="2"/>
  <c r="U444" i="2"/>
  <c r="U443" i="2"/>
  <c r="U442" i="2"/>
  <c r="U441" i="2"/>
  <c r="U440" i="2"/>
  <c r="U439" i="2"/>
  <c r="U438" i="2"/>
  <c r="U437" i="2"/>
  <c r="U436" i="2"/>
  <c r="U435" i="2"/>
  <c r="U434" i="2"/>
  <c r="U433" i="2"/>
  <c r="U432" i="2"/>
  <c r="U431" i="2"/>
  <c r="U430" i="2"/>
  <c r="U429" i="2"/>
  <c r="U428" i="2"/>
  <c r="U427" i="2"/>
  <c r="U426" i="2"/>
  <c r="U425" i="2"/>
  <c r="U424" i="2"/>
  <c r="U423" i="2"/>
  <c r="U422" i="2"/>
  <c r="U421" i="2"/>
  <c r="U420" i="2"/>
  <c r="U419" i="2"/>
  <c r="U418" i="2"/>
  <c r="U417" i="2"/>
  <c r="U416" i="2"/>
  <c r="U415" i="2"/>
  <c r="U414" i="2"/>
  <c r="U413" i="2"/>
  <c r="U412" i="2"/>
  <c r="U411" i="2"/>
  <c r="U410" i="2"/>
  <c r="U409" i="2"/>
  <c r="U408" i="2"/>
  <c r="U407" i="2"/>
  <c r="U406" i="2"/>
  <c r="U405" i="2"/>
  <c r="U404" i="2"/>
  <c r="U403" i="2"/>
  <c r="U402" i="2"/>
  <c r="U401" i="2"/>
  <c r="U400" i="2"/>
  <c r="U399" i="2"/>
  <c r="U398" i="2"/>
  <c r="U397" i="2"/>
  <c r="U396" i="2"/>
  <c r="U395" i="2"/>
  <c r="U394" i="2"/>
  <c r="U393" i="2"/>
  <c r="U392" i="2"/>
  <c r="U391" i="2"/>
  <c r="U390" i="2"/>
  <c r="U389" i="2"/>
  <c r="U388" i="2"/>
  <c r="U387" i="2"/>
  <c r="U386" i="2"/>
  <c r="U385" i="2"/>
  <c r="U384" i="2"/>
  <c r="U383" i="2"/>
  <c r="U382" i="2"/>
  <c r="U381" i="2"/>
  <c r="U380" i="2"/>
  <c r="U379" i="2"/>
  <c r="U378" i="2"/>
  <c r="U377" i="2"/>
  <c r="U376" i="2"/>
  <c r="U375" i="2"/>
  <c r="U374" i="2"/>
  <c r="U373" i="2"/>
  <c r="U372" i="2"/>
  <c r="U371" i="2"/>
  <c r="U370" i="2"/>
  <c r="U369" i="2"/>
  <c r="U368" i="2"/>
  <c r="U367" i="2"/>
  <c r="U366" i="2"/>
  <c r="U365" i="2"/>
  <c r="U364" i="2"/>
  <c r="U363" i="2"/>
  <c r="U362" i="2"/>
  <c r="U361" i="2"/>
  <c r="U360" i="2"/>
  <c r="U359" i="2"/>
  <c r="U358" i="2"/>
  <c r="U357" i="2"/>
  <c r="U356" i="2"/>
  <c r="U355" i="2"/>
  <c r="U354" i="2"/>
  <c r="U353" i="2"/>
  <c r="U352" i="2"/>
  <c r="U351" i="2"/>
  <c r="U350" i="2"/>
  <c r="U349" i="2"/>
  <c r="U348" i="2"/>
  <c r="U347" i="2"/>
  <c r="U346" i="2"/>
  <c r="U345" i="2"/>
  <c r="U344" i="2"/>
  <c r="U343" i="2"/>
  <c r="U342" i="2"/>
  <c r="U341" i="2"/>
  <c r="U340" i="2"/>
  <c r="U339" i="2"/>
  <c r="U338" i="2"/>
  <c r="U337" i="2"/>
  <c r="U336" i="2"/>
  <c r="U335" i="2"/>
  <c r="U334" i="2"/>
  <c r="U333" i="2"/>
  <c r="U332" i="2"/>
  <c r="U331" i="2"/>
  <c r="U330" i="2"/>
  <c r="U329" i="2"/>
  <c r="U328" i="2"/>
  <c r="U327" i="2"/>
  <c r="U326" i="2"/>
  <c r="U325" i="2"/>
  <c r="U324" i="2"/>
  <c r="U323" i="2"/>
  <c r="U322" i="2"/>
  <c r="U321" i="2"/>
  <c r="U320" i="2"/>
  <c r="U319" i="2"/>
  <c r="U318" i="2"/>
  <c r="U317" i="2"/>
  <c r="U316" i="2"/>
  <c r="U315" i="2"/>
  <c r="U314" i="2"/>
  <c r="U313" i="2"/>
  <c r="U312" i="2"/>
  <c r="U311" i="2"/>
  <c r="U310" i="2"/>
  <c r="U309" i="2"/>
  <c r="U308" i="2"/>
  <c r="U307" i="2"/>
  <c r="U306" i="2"/>
  <c r="U305" i="2"/>
  <c r="U304" i="2"/>
  <c r="U303" i="2"/>
  <c r="U302" i="2"/>
  <c r="U301" i="2"/>
  <c r="U300" i="2"/>
  <c r="U299" i="2"/>
  <c r="U298" i="2"/>
  <c r="U297" i="2"/>
  <c r="U296" i="2"/>
  <c r="U295" i="2"/>
  <c r="U294" i="2"/>
  <c r="U293" i="2"/>
  <c r="U292" i="2"/>
  <c r="U291" i="2"/>
  <c r="U290" i="2"/>
  <c r="U289" i="2"/>
  <c r="U288" i="2"/>
  <c r="U287" i="2"/>
  <c r="U286" i="2"/>
  <c r="U285" i="2"/>
  <c r="U284" i="2"/>
  <c r="U283" i="2"/>
  <c r="U282" i="2"/>
  <c r="U281" i="2"/>
  <c r="U280" i="2"/>
  <c r="U279" i="2"/>
  <c r="U278" i="2"/>
  <c r="U277" i="2"/>
  <c r="U276" i="2"/>
  <c r="U275" i="2"/>
  <c r="U274" i="2"/>
  <c r="U273" i="2"/>
  <c r="U272" i="2"/>
  <c r="U271" i="2"/>
  <c r="U270" i="2"/>
  <c r="U269" i="2"/>
  <c r="U268" i="2"/>
  <c r="U267" i="2"/>
  <c r="U266" i="2"/>
  <c r="U265" i="2"/>
  <c r="U264" i="2"/>
  <c r="U263" i="2"/>
  <c r="U262" i="2"/>
  <c r="U261" i="2"/>
  <c r="U260" i="2"/>
  <c r="U259" i="2"/>
  <c r="U258" i="2"/>
  <c r="U257" i="2"/>
  <c r="U256" i="2"/>
  <c r="U255" i="2"/>
  <c r="U254" i="2"/>
  <c r="U253" i="2"/>
  <c r="U252" i="2"/>
  <c r="U251" i="2"/>
  <c r="U250" i="2"/>
  <c r="U249" i="2"/>
  <c r="U248" i="2"/>
  <c r="U247" i="2"/>
  <c r="U246" i="2"/>
  <c r="U245" i="2"/>
  <c r="U244" i="2"/>
  <c r="U243" i="2"/>
  <c r="U242" i="2"/>
  <c r="U241" i="2"/>
  <c r="U240" i="2"/>
  <c r="U239" i="2"/>
  <c r="U238" i="2"/>
  <c r="U237" i="2"/>
  <c r="U236" i="2"/>
  <c r="U235" i="2"/>
  <c r="U234" i="2"/>
  <c r="U233" i="2"/>
  <c r="U232" i="2"/>
  <c r="U231" i="2"/>
  <c r="U230" i="2"/>
  <c r="U229" i="2"/>
  <c r="U228" i="2"/>
  <c r="U227" i="2"/>
  <c r="U226" i="2"/>
  <c r="U225" i="2"/>
  <c r="U224" i="2"/>
  <c r="U223" i="2"/>
  <c r="U222" i="2"/>
  <c r="U221" i="2"/>
  <c r="U220" i="2"/>
  <c r="U219" i="2"/>
  <c r="U218" i="2"/>
  <c r="U217" i="2"/>
  <c r="U216" i="2"/>
  <c r="U215" i="2"/>
  <c r="U214" i="2"/>
  <c r="U213" i="2"/>
  <c r="U212" i="2"/>
  <c r="U211" i="2"/>
  <c r="U210" i="2"/>
  <c r="U209" i="2"/>
  <c r="U208" i="2"/>
  <c r="U207" i="2"/>
  <c r="U206" i="2"/>
  <c r="U205" i="2"/>
  <c r="U204" i="2"/>
  <c r="U203" i="2"/>
  <c r="U202" i="2"/>
  <c r="U201" i="2"/>
  <c r="U200" i="2"/>
  <c r="U199" i="2"/>
  <c r="U198" i="2"/>
  <c r="U197" i="2"/>
  <c r="U196" i="2"/>
  <c r="U195" i="2"/>
  <c r="U194" i="2"/>
  <c r="U193" i="2"/>
  <c r="U192" i="2"/>
  <c r="U191" i="2"/>
  <c r="U190" i="2"/>
  <c r="U189" i="2"/>
  <c r="U188" i="2"/>
  <c r="U187" i="2"/>
  <c r="U186" i="2"/>
  <c r="U185" i="2"/>
  <c r="U184" i="2"/>
  <c r="U183" i="2"/>
  <c r="U182" i="2"/>
  <c r="U181" i="2"/>
  <c r="U180" i="2"/>
  <c r="U179" i="2"/>
  <c r="U178" i="2"/>
  <c r="U177" i="2"/>
  <c r="U176" i="2"/>
  <c r="U175" i="2"/>
  <c r="U174" i="2"/>
  <c r="U173" i="2"/>
  <c r="U172" i="2"/>
  <c r="U171" i="2"/>
  <c r="U170" i="2"/>
  <c r="U169" i="2"/>
  <c r="U168" i="2"/>
  <c r="U167" i="2"/>
  <c r="U166" i="2"/>
  <c r="U165" i="2"/>
  <c r="U164" i="2"/>
  <c r="U163" i="2"/>
  <c r="U162" i="2"/>
  <c r="U161" i="2"/>
  <c r="U160" i="2"/>
  <c r="U159" i="2"/>
  <c r="U158" i="2"/>
  <c r="U157" i="2"/>
  <c r="U156" i="2"/>
  <c r="U155" i="2"/>
  <c r="U154" i="2"/>
  <c r="U153" i="2"/>
  <c r="U152" i="2"/>
  <c r="U151" i="2"/>
  <c r="U150" i="2"/>
  <c r="U149" i="2"/>
  <c r="U148" i="2"/>
  <c r="U147" i="2"/>
  <c r="U146" i="2"/>
  <c r="U145" i="2"/>
  <c r="U144" i="2"/>
  <c r="U143" i="2"/>
  <c r="U142" i="2"/>
  <c r="U141" i="2"/>
  <c r="U140" i="2"/>
  <c r="U139" i="2"/>
  <c r="U138" i="2"/>
  <c r="U137" i="2"/>
  <c r="U136" i="2"/>
  <c r="U135" i="2"/>
  <c r="U134" i="2"/>
  <c r="U133" i="2"/>
  <c r="U132" i="2"/>
  <c r="U131" i="2"/>
  <c r="U130" i="2"/>
  <c r="U129" i="2"/>
  <c r="U128" i="2"/>
  <c r="U127" i="2"/>
  <c r="U126" i="2"/>
  <c r="U125" i="2"/>
  <c r="U124" i="2"/>
  <c r="U123" i="2"/>
  <c r="U122" i="2"/>
  <c r="U121" i="2"/>
  <c r="U120" i="2"/>
  <c r="U119" i="2"/>
  <c r="U118" i="2"/>
  <c r="U117" i="2"/>
  <c r="U116" i="2"/>
  <c r="U115" i="2"/>
  <c r="U114" i="2"/>
  <c r="U113" i="2"/>
  <c r="U112" i="2"/>
  <c r="U111" i="2"/>
  <c r="U110" i="2"/>
  <c r="U109" i="2"/>
  <c r="U108" i="2"/>
  <c r="U107" i="2"/>
  <c r="U106" i="2"/>
  <c r="U105" i="2"/>
  <c r="U104" i="2"/>
  <c r="U103" i="2"/>
  <c r="U102" i="2"/>
  <c r="U101" i="2"/>
  <c r="U100" i="2"/>
  <c r="U99" i="2"/>
  <c r="U98" i="2"/>
  <c r="U97" i="2"/>
  <c r="U96" i="2"/>
  <c r="U95" i="2"/>
  <c r="U94" i="2"/>
  <c r="U93" i="2"/>
  <c r="U92" i="2"/>
  <c r="U91" i="2"/>
  <c r="U90" i="2"/>
  <c r="U89" i="2"/>
  <c r="U88" i="2"/>
  <c r="U87" i="2"/>
  <c r="U86" i="2"/>
  <c r="U85" i="2"/>
  <c r="U84" i="2"/>
  <c r="U83" i="2"/>
  <c r="U82" i="2"/>
  <c r="U81" i="2"/>
  <c r="U80" i="2"/>
  <c r="U79" i="2"/>
  <c r="U78" i="2"/>
  <c r="U77" i="2"/>
  <c r="U76" i="2"/>
  <c r="U75" i="2"/>
  <c r="U74" i="2"/>
  <c r="U73" i="2"/>
  <c r="U72" i="2"/>
  <c r="U71" i="2"/>
  <c r="U70" i="2"/>
  <c r="U69" i="2"/>
  <c r="U68" i="2"/>
  <c r="U67" i="2"/>
  <c r="U66" i="2"/>
  <c r="U65" i="2"/>
  <c r="U64" i="2"/>
  <c r="U63" i="2"/>
  <c r="U62" i="2"/>
  <c r="U61" i="2"/>
  <c r="U60" i="2"/>
  <c r="U59" i="2"/>
  <c r="U58" i="2"/>
  <c r="U57" i="2"/>
  <c r="U56" i="2"/>
  <c r="U55" i="2"/>
  <c r="U54" i="2"/>
  <c r="U53" i="2"/>
  <c r="U52" i="2"/>
  <c r="U51" i="2"/>
  <c r="U50" i="2"/>
  <c r="U49" i="2"/>
  <c r="U48" i="2"/>
  <c r="U47" i="2"/>
  <c r="U46" i="2"/>
  <c r="U45" i="2"/>
  <c r="U44" i="2"/>
  <c r="U43" i="2"/>
  <c r="U42" i="2"/>
  <c r="U41" i="2"/>
  <c r="U40" i="2"/>
  <c r="U39" i="2"/>
  <c r="U38" i="2"/>
  <c r="U37" i="2"/>
  <c r="U36" i="2"/>
  <c r="U35" i="2"/>
  <c r="U34" i="2"/>
  <c r="U33" i="2"/>
  <c r="U32" i="2"/>
  <c r="U31" i="2"/>
  <c r="U30" i="2"/>
  <c r="U29" i="2"/>
  <c r="U28" i="2"/>
  <c r="U27" i="2"/>
  <c r="U26" i="2"/>
  <c r="U25" i="2"/>
  <c r="U24" i="2"/>
  <c r="U23" i="2"/>
  <c r="U22" i="2"/>
  <c r="U21" i="2"/>
  <c r="U20" i="2"/>
  <c r="U19" i="2"/>
  <c r="U18" i="2"/>
  <c r="U17" i="2"/>
  <c r="U16" i="2"/>
  <c r="U15" i="2"/>
  <c r="U14" i="2"/>
  <c r="U13" i="2"/>
  <c r="U12" i="2"/>
  <c r="U11" i="2"/>
  <c r="U10" i="2"/>
  <c r="U9" i="2"/>
  <c r="U8" i="2"/>
  <c r="U7" i="2"/>
  <c r="U6" i="2"/>
  <c r="U5" i="2"/>
  <c r="B23" i="5" l="1"/>
  <c r="N4956" i="2"/>
  <c r="M4956" i="2"/>
  <c r="N4955" i="2"/>
  <c r="M4955" i="2"/>
  <c r="N4954" i="2"/>
  <c r="M4954" i="2"/>
  <c r="N4953" i="2"/>
  <c r="M4953" i="2"/>
  <c r="N4952" i="2"/>
  <c r="M4952" i="2"/>
  <c r="N4951" i="2"/>
  <c r="M4951" i="2"/>
  <c r="N4950" i="2"/>
  <c r="M4950" i="2"/>
  <c r="N4949" i="2"/>
  <c r="M4949" i="2"/>
  <c r="N4948" i="2"/>
  <c r="M4948" i="2"/>
  <c r="N4947" i="2"/>
  <c r="M4947" i="2"/>
  <c r="N4946" i="2"/>
  <c r="M4946" i="2"/>
  <c r="N4945" i="2"/>
  <c r="M4945" i="2"/>
  <c r="N4944" i="2"/>
  <c r="M4944" i="2"/>
  <c r="N4943" i="2"/>
  <c r="M4943" i="2"/>
  <c r="N4942" i="2"/>
  <c r="M4942" i="2"/>
  <c r="N4941" i="2"/>
  <c r="M4941" i="2"/>
  <c r="N4940" i="2"/>
  <c r="M4940" i="2"/>
  <c r="N4939" i="2"/>
  <c r="M4939" i="2"/>
  <c r="N4938" i="2"/>
  <c r="M4938" i="2"/>
  <c r="N4937" i="2"/>
  <c r="M4937" i="2"/>
  <c r="N4936" i="2"/>
  <c r="M4936" i="2"/>
  <c r="N4935" i="2"/>
  <c r="M4935" i="2"/>
  <c r="N4934" i="2"/>
  <c r="M4934" i="2"/>
  <c r="N4933" i="2"/>
  <c r="M4933" i="2"/>
  <c r="N4932" i="2"/>
  <c r="M4932" i="2"/>
  <c r="N4931" i="2"/>
  <c r="M4931" i="2"/>
  <c r="N4930" i="2"/>
  <c r="M4930" i="2"/>
  <c r="N4929" i="2"/>
  <c r="M4929" i="2"/>
  <c r="N4928" i="2"/>
  <c r="M4928" i="2"/>
  <c r="N4927" i="2"/>
  <c r="M4927" i="2"/>
  <c r="N4926" i="2"/>
  <c r="M4926" i="2"/>
  <c r="N4925" i="2"/>
  <c r="M4925" i="2"/>
  <c r="N4924" i="2"/>
  <c r="M4924" i="2"/>
  <c r="N4923" i="2"/>
  <c r="M4923" i="2"/>
  <c r="N4922" i="2"/>
  <c r="M4922" i="2"/>
  <c r="N4921" i="2"/>
  <c r="M4921" i="2"/>
  <c r="N4920" i="2"/>
  <c r="M4920" i="2"/>
  <c r="N4919" i="2"/>
  <c r="M4919" i="2"/>
  <c r="N4918" i="2"/>
  <c r="M4918" i="2"/>
  <c r="N4917" i="2"/>
  <c r="M4917" i="2"/>
  <c r="N4916" i="2"/>
  <c r="M4916" i="2"/>
  <c r="N4915" i="2"/>
  <c r="M4915" i="2"/>
  <c r="N4914" i="2"/>
  <c r="M4914" i="2"/>
  <c r="N4913" i="2"/>
  <c r="M4913" i="2"/>
  <c r="N4912" i="2"/>
  <c r="M4912" i="2"/>
  <c r="N4911" i="2"/>
  <c r="M4911" i="2"/>
  <c r="N4910" i="2"/>
  <c r="M4910" i="2"/>
  <c r="N4909" i="2"/>
  <c r="M4909" i="2"/>
  <c r="N4908" i="2"/>
  <c r="M4908" i="2"/>
  <c r="N4907" i="2"/>
  <c r="M4907" i="2"/>
  <c r="N4906" i="2"/>
  <c r="M4906" i="2"/>
  <c r="N4905" i="2"/>
  <c r="M4905" i="2"/>
  <c r="N4904" i="2"/>
  <c r="M4904" i="2"/>
  <c r="N4903" i="2"/>
  <c r="M4903" i="2"/>
  <c r="N4902" i="2"/>
  <c r="M4902" i="2"/>
  <c r="N4901" i="2"/>
  <c r="M4901" i="2"/>
  <c r="N4900" i="2"/>
  <c r="M4900" i="2"/>
  <c r="N4899" i="2"/>
  <c r="M4899" i="2"/>
  <c r="N4898" i="2"/>
  <c r="M4898" i="2"/>
  <c r="N4897" i="2"/>
  <c r="M4897" i="2"/>
  <c r="N4896" i="2"/>
  <c r="M4896" i="2"/>
  <c r="N4895" i="2"/>
  <c r="M4895" i="2"/>
  <c r="N4894" i="2"/>
  <c r="M4894" i="2"/>
  <c r="N4893" i="2"/>
  <c r="M4893" i="2"/>
  <c r="N4892" i="2"/>
  <c r="M4892" i="2"/>
  <c r="N4891" i="2"/>
  <c r="M4891" i="2"/>
  <c r="N4890" i="2"/>
  <c r="M4890" i="2"/>
  <c r="N4889" i="2"/>
  <c r="M4889" i="2"/>
  <c r="N4888" i="2"/>
  <c r="M4888" i="2"/>
  <c r="N4887" i="2"/>
  <c r="M4887" i="2"/>
  <c r="N4886" i="2"/>
  <c r="M4886" i="2"/>
  <c r="N4885" i="2"/>
  <c r="M4885" i="2"/>
  <c r="N4884" i="2"/>
  <c r="M4884" i="2"/>
  <c r="N4883" i="2"/>
  <c r="M4883" i="2"/>
  <c r="N4882" i="2"/>
  <c r="M4882" i="2"/>
  <c r="N4881" i="2"/>
  <c r="M4881" i="2"/>
  <c r="N4880" i="2"/>
  <c r="M4880" i="2"/>
  <c r="N4879" i="2"/>
  <c r="M4879" i="2"/>
  <c r="N4878" i="2"/>
  <c r="M4878" i="2"/>
  <c r="N4877" i="2"/>
  <c r="M4877" i="2"/>
  <c r="N4876" i="2"/>
  <c r="M4876" i="2"/>
  <c r="N4875" i="2"/>
  <c r="M4875" i="2"/>
  <c r="N4874" i="2"/>
  <c r="M4874" i="2"/>
  <c r="N4873" i="2"/>
  <c r="M4873" i="2"/>
  <c r="N4872" i="2"/>
  <c r="M4872" i="2"/>
  <c r="N4871" i="2"/>
  <c r="M4871" i="2"/>
  <c r="N4870" i="2"/>
  <c r="M4870" i="2"/>
  <c r="N4869" i="2"/>
  <c r="M4869" i="2"/>
  <c r="N4868" i="2"/>
  <c r="M4868" i="2"/>
  <c r="N4867" i="2"/>
  <c r="M4867" i="2"/>
  <c r="N4866" i="2"/>
  <c r="M4866" i="2"/>
  <c r="N4865" i="2"/>
  <c r="M4865" i="2"/>
  <c r="N4864" i="2"/>
  <c r="M4864" i="2"/>
  <c r="N4863" i="2"/>
  <c r="M4863" i="2"/>
  <c r="N4862" i="2"/>
  <c r="M4862" i="2"/>
  <c r="N4861" i="2"/>
  <c r="M4861" i="2"/>
  <c r="N4860" i="2"/>
  <c r="M4860" i="2"/>
  <c r="N4859" i="2"/>
  <c r="M4859" i="2"/>
  <c r="N4858" i="2"/>
  <c r="M4858" i="2"/>
  <c r="N4857" i="2"/>
  <c r="M4857" i="2"/>
  <c r="N4856" i="2"/>
  <c r="M4856" i="2"/>
  <c r="N4855" i="2"/>
  <c r="M4855" i="2"/>
  <c r="N4854" i="2"/>
  <c r="M4854" i="2"/>
  <c r="N4853" i="2"/>
  <c r="M4853" i="2"/>
  <c r="N4852" i="2"/>
  <c r="M4852" i="2"/>
  <c r="N4851" i="2"/>
  <c r="M4851" i="2"/>
  <c r="N4850" i="2"/>
  <c r="M4850" i="2"/>
  <c r="N4849" i="2"/>
  <c r="M4849" i="2"/>
  <c r="N4848" i="2"/>
  <c r="M4848" i="2"/>
  <c r="N4847" i="2"/>
  <c r="M4847" i="2"/>
  <c r="N4846" i="2"/>
  <c r="M4846" i="2"/>
  <c r="N4845" i="2"/>
  <c r="M4845" i="2"/>
  <c r="N4844" i="2"/>
  <c r="M4844" i="2"/>
  <c r="N4843" i="2"/>
  <c r="M4843" i="2"/>
  <c r="N4842" i="2"/>
  <c r="M4842" i="2"/>
  <c r="N4841" i="2"/>
  <c r="M4841" i="2"/>
  <c r="N4840" i="2"/>
  <c r="M4840" i="2"/>
  <c r="N4839" i="2"/>
  <c r="M4839" i="2"/>
  <c r="N4838" i="2"/>
  <c r="M4838" i="2"/>
  <c r="N4837" i="2"/>
  <c r="M4837" i="2"/>
  <c r="N4836" i="2"/>
  <c r="M4836" i="2"/>
  <c r="N4835" i="2"/>
  <c r="M4835" i="2"/>
  <c r="N4834" i="2"/>
  <c r="M4834" i="2"/>
  <c r="N4833" i="2"/>
  <c r="M4833" i="2"/>
  <c r="N4832" i="2"/>
  <c r="M4832" i="2"/>
  <c r="N4831" i="2"/>
  <c r="M4831" i="2"/>
  <c r="N4830" i="2"/>
  <c r="M4830" i="2"/>
  <c r="N4829" i="2"/>
  <c r="M4829" i="2"/>
  <c r="N4828" i="2"/>
  <c r="M4828" i="2"/>
  <c r="N4827" i="2"/>
  <c r="M4827" i="2"/>
  <c r="N4826" i="2"/>
  <c r="M4826" i="2"/>
  <c r="N4825" i="2"/>
  <c r="M4825" i="2"/>
  <c r="N4824" i="2"/>
  <c r="M4824" i="2"/>
  <c r="N4823" i="2"/>
  <c r="M4823" i="2"/>
  <c r="N4822" i="2"/>
  <c r="M4822" i="2"/>
  <c r="N4821" i="2"/>
  <c r="M4821" i="2"/>
  <c r="N4820" i="2"/>
  <c r="M4820" i="2"/>
  <c r="N4819" i="2"/>
  <c r="M4819" i="2"/>
  <c r="N4818" i="2"/>
  <c r="M4818" i="2"/>
  <c r="N4817" i="2"/>
  <c r="M4817" i="2"/>
  <c r="N4816" i="2"/>
  <c r="M4816" i="2"/>
  <c r="N4815" i="2"/>
  <c r="M4815" i="2"/>
  <c r="N4814" i="2"/>
  <c r="M4814" i="2"/>
  <c r="N4813" i="2"/>
  <c r="M4813" i="2"/>
  <c r="N4812" i="2"/>
  <c r="M4812" i="2"/>
  <c r="N4811" i="2"/>
  <c r="M4811" i="2"/>
  <c r="N4810" i="2"/>
  <c r="M4810" i="2"/>
  <c r="N4809" i="2"/>
  <c r="M4809" i="2"/>
  <c r="N4808" i="2"/>
  <c r="M4808" i="2"/>
  <c r="N4807" i="2"/>
  <c r="M4807" i="2"/>
  <c r="N4806" i="2"/>
  <c r="M4806" i="2"/>
  <c r="N4805" i="2"/>
  <c r="M4805" i="2"/>
  <c r="N4804" i="2"/>
  <c r="M4804" i="2"/>
  <c r="N4803" i="2"/>
  <c r="M4803" i="2"/>
  <c r="N4802" i="2"/>
  <c r="M4802" i="2"/>
  <c r="N4801" i="2"/>
  <c r="M4801" i="2"/>
  <c r="N4800" i="2"/>
  <c r="M4800" i="2"/>
  <c r="N4799" i="2"/>
  <c r="M4799" i="2"/>
  <c r="N4798" i="2"/>
  <c r="M4798" i="2"/>
  <c r="N4797" i="2"/>
  <c r="M4797" i="2"/>
  <c r="N4796" i="2"/>
  <c r="M4796" i="2"/>
  <c r="N4795" i="2"/>
  <c r="M4795" i="2"/>
  <c r="N4794" i="2"/>
  <c r="M4794" i="2"/>
  <c r="N4793" i="2"/>
  <c r="M4793" i="2"/>
  <c r="N4792" i="2"/>
  <c r="M4792" i="2"/>
  <c r="N4791" i="2"/>
  <c r="M4791" i="2"/>
  <c r="N4790" i="2"/>
  <c r="M4790" i="2"/>
  <c r="N4789" i="2"/>
  <c r="M4789" i="2"/>
  <c r="N4788" i="2"/>
  <c r="M4788" i="2"/>
  <c r="N4787" i="2"/>
  <c r="M4787" i="2"/>
  <c r="N4786" i="2"/>
  <c r="M4786" i="2"/>
  <c r="N4785" i="2"/>
  <c r="M4785" i="2"/>
  <c r="N4784" i="2"/>
  <c r="M4784" i="2"/>
  <c r="N4783" i="2"/>
  <c r="M4783" i="2"/>
  <c r="N4782" i="2"/>
  <c r="M4782" i="2"/>
  <c r="N4781" i="2"/>
  <c r="M4781" i="2"/>
  <c r="N4780" i="2"/>
  <c r="M4780" i="2"/>
  <c r="N4779" i="2"/>
  <c r="M4779" i="2"/>
  <c r="N4778" i="2"/>
  <c r="M4778" i="2"/>
  <c r="N4777" i="2"/>
  <c r="M4777" i="2"/>
  <c r="N4776" i="2"/>
  <c r="M4776" i="2"/>
  <c r="N4775" i="2"/>
  <c r="M4775" i="2"/>
  <c r="N4774" i="2"/>
  <c r="M4774" i="2"/>
  <c r="N4773" i="2"/>
  <c r="M4773" i="2"/>
  <c r="N4772" i="2"/>
  <c r="M4772" i="2"/>
  <c r="N4771" i="2"/>
  <c r="M4771" i="2"/>
  <c r="N4770" i="2"/>
  <c r="M4770" i="2"/>
  <c r="N4769" i="2"/>
  <c r="M4769" i="2"/>
  <c r="N4768" i="2"/>
  <c r="M4768" i="2"/>
  <c r="N4767" i="2"/>
  <c r="M4767" i="2"/>
  <c r="N4766" i="2"/>
  <c r="M4766" i="2"/>
  <c r="N4765" i="2"/>
  <c r="M4765" i="2"/>
  <c r="N4764" i="2"/>
  <c r="M4764" i="2"/>
  <c r="N4763" i="2"/>
  <c r="M4763" i="2"/>
  <c r="N4762" i="2"/>
  <c r="M4762" i="2"/>
  <c r="N4761" i="2"/>
  <c r="M4761" i="2"/>
  <c r="N4760" i="2"/>
  <c r="M4760" i="2"/>
  <c r="N4759" i="2"/>
  <c r="M4759" i="2"/>
  <c r="N4758" i="2"/>
  <c r="M4758" i="2"/>
  <c r="N4757" i="2"/>
  <c r="M4757" i="2"/>
  <c r="N4756" i="2"/>
  <c r="M4756" i="2"/>
  <c r="N4755" i="2"/>
  <c r="M4755" i="2"/>
  <c r="N4754" i="2"/>
  <c r="M4754" i="2"/>
  <c r="N4753" i="2"/>
  <c r="M4753" i="2"/>
  <c r="N4752" i="2"/>
  <c r="M4752" i="2"/>
  <c r="N4751" i="2"/>
  <c r="M4751" i="2"/>
  <c r="N4750" i="2"/>
  <c r="M4750" i="2"/>
  <c r="N4749" i="2"/>
  <c r="M4749" i="2"/>
  <c r="N4748" i="2"/>
  <c r="M4748" i="2"/>
  <c r="N4747" i="2"/>
  <c r="M4747" i="2"/>
  <c r="N4746" i="2"/>
  <c r="M4746" i="2"/>
  <c r="N4745" i="2"/>
  <c r="M4745" i="2"/>
  <c r="N4744" i="2"/>
  <c r="M4744" i="2"/>
  <c r="N4743" i="2"/>
  <c r="M4743" i="2"/>
  <c r="N4742" i="2"/>
  <c r="M4742" i="2"/>
  <c r="N4741" i="2"/>
  <c r="M4741" i="2"/>
  <c r="N4740" i="2"/>
  <c r="M4740" i="2"/>
  <c r="N4739" i="2"/>
  <c r="M4739" i="2"/>
  <c r="N4738" i="2"/>
  <c r="M4738" i="2"/>
  <c r="N4737" i="2"/>
  <c r="M4737" i="2"/>
  <c r="N4736" i="2"/>
  <c r="M4736" i="2"/>
  <c r="N4735" i="2"/>
  <c r="M4735" i="2"/>
  <c r="N4734" i="2"/>
  <c r="M4734" i="2"/>
  <c r="N4733" i="2"/>
  <c r="M4733" i="2"/>
  <c r="N4732" i="2"/>
  <c r="M4732" i="2"/>
  <c r="N4731" i="2"/>
  <c r="M4731" i="2"/>
  <c r="N4730" i="2"/>
  <c r="M4730" i="2"/>
  <c r="N4729" i="2"/>
  <c r="M4729" i="2"/>
  <c r="N4728" i="2"/>
  <c r="M4728" i="2"/>
  <c r="N4727" i="2"/>
  <c r="M4727" i="2"/>
  <c r="N4726" i="2"/>
  <c r="M4726" i="2"/>
  <c r="N4725" i="2"/>
  <c r="M4725" i="2"/>
  <c r="N4724" i="2"/>
  <c r="M4724" i="2"/>
  <c r="N4723" i="2"/>
  <c r="M4723" i="2"/>
  <c r="N4722" i="2"/>
  <c r="M4722" i="2"/>
  <c r="N4721" i="2"/>
  <c r="M4721" i="2"/>
  <c r="N4720" i="2"/>
  <c r="M4720" i="2"/>
  <c r="N4719" i="2"/>
  <c r="M4719" i="2"/>
  <c r="N4718" i="2"/>
  <c r="M4718" i="2"/>
  <c r="N4717" i="2"/>
  <c r="M4717" i="2"/>
  <c r="N4716" i="2"/>
  <c r="M4716" i="2"/>
  <c r="N4715" i="2"/>
  <c r="M4715" i="2"/>
  <c r="N4714" i="2"/>
  <c r="M4714" i="2"/>
  <c r="N4713" i="2"/>
  <c r="M4713" i="2"/>
  <c r="N4712" i="2"/>
  <c r="M4712" i="2"/>
  <c r="N4711" i="2"/>
  <c r="M4711" i="2"/>
  <c r="N4710" i="2"/>
  <c r="M4710" i="2"/>
  <c r="N4709" i="2"/>
  <c r="M4709" i="2"/>
  <c r="N4708" i="2"/>
  <c r="M4708" i="2"/>
  <c r="N4707" i="2"/>
  <c r="M4707" i="2"/>
  <c r="N4706" i="2"/>
  <c r="M4706" i="2"/>
  <c r="N4705" i="2"/>
  <c r="M4705" i="2"/>
  <c r="N4704" i="2"/>
  <c r="M4704" i="2"/>
  <c r="N4703" i="2"/>
  <c r="M4703" i="2"/>
  <c r="N4702" i="2"/>
  <c r="M4702" i="2"/>
  <c r="N4701" i="2"/>
  <c r="M4701" i="2"/>
  <c r="N4700" i="2"/>
  <c r="M4700" i="2"/>
  <c r="N4699" i="2"/>
  <c r="M4699" i="2"/>
  <c r="N4698" i="2"/>
  <c r="M4698" i="2"/>
  <c r="N4697" i="2"/>
  <c r="M4697" i="2"/>
  <c r="N4696" i="2"/>
  <c r="M4696" i="2"/>
  <c r="N4695" i="2"/>
  <c r="M4695" i="2"/>
  <c r="N4694" i="2"/>
  <c r="M4694" i="2"/>
  <c r="N4693" i="2"/>
  <c r="M4693" i="2"/>
  <c r="N4692" i="2"/>
  <c r="M4692" i="2"/>
  <c r="N4691" i="2"/>
  <c r="M4691" i="2"/>
  <c r="N4690" i="2"/>
  <c r="M4690" i="2"/>
  <c r="N4689" i="2"/>
  <c r="M4689" i="2"/>
  <c r="N4688" i="2"/>
  <c r="M4688" i="2"/>
  <c r="N4687" i="2"/>
  <c r="M4687" i="2"/>
  <c r="N4686" i="2"/>
  <c r="M4686" i="2"/>
  <c r="N4685" i="2"/>
  <c r="M4685" i="2"/>
  <c r="N4684" i="2"/>
  <c r="M4684" i="2"/>
  <c r="N4683" i="2"/>
  <c r="M4683" i="2"/>
  <c r="N4682" i="2"/>
  <c r="M4682" i="2"/>
  <c r="N4681" i="2"/>
  <c r="M4681" i="2"/>
  <c r="N4680" i="2"/>
  <c r="M4680" i="2"/>
  <c r="N4679" i="2"/>
  <c r="M4679" i="2"/>
  <c r="N4678" i="2"/>
  <c r="M4678" i="2"/>
  <c r="N4677" i="2"/>
  <c r="M4677" i="2"/>
  <c r="N4676" i="2"/>
  <c r="M4676" i="2"/>
  <c r="N4675" i="2"/>
  <c r="M4675" i="2"/>
  <c r="N4674" i="2"/>
  <c r="M4674" i="2"/>
  <c r="N4673" i="2"/>
  <c r="M4673" i="2"/>
  <c r="N4672" i="2"/>
  <c r="M4672" i="2"/>
  <c r="N4671" i="2"/>
  <c r="M4671" i="2"/>
  <c r="N4670" i="2"/>
  <c r="M4670" i="2"/>
  <c r="N4669" i="2"/>
  <c r="M4669" i="2"/>
  <c r="N4668" i="2"/>
  <c r="M4668" i="2"/>
  <c r="N4667" i="2"/>
  <c r="M4667" i="2"/>
  <c r="N4666" i="2"/>
  <c r="M4666" i="2"/>
  <c r="N4665" i="2"/>
  <c r="M4665" i="2"/>
  <c r="N4664" i="2"/>
  <c r="M4664" i="2"/>
  <c r="N4663" i="2"/>
  <c r="M4663" i="2"/>
  <c r="N4662" i="2"/>
  <c r="M4662" i="2"/>
  <c r="N4661" i="2"/>
  <c r="M4661" i="2"/>
  <c r="N4660" i="2"/>
  <c r="M4660" i="2"/>
  <c r="N4659" i="2"/>
  <c r="M4659" i="2"/>
  <c r="N4658" i="2"/>
  <c r="M4658" i="2"/>
  <c r="N4657" i="2"/>
  <c r="M4657" i="2"/>
  <c r="N4656" i="2"/>
  <c r="M4656" i="2"/>
  <c r="N4655" i="2"/>
  <c r="M4655" i="2"/>
  <c r="N4654" i="2"/>
  <c r="M4654" i="2"/>
  <c r="N4653" i="2"/>
  <c r="M4653" i="2"/>
  <c r="N4652" i="2"/>
  <c r="M4652" i="2"/>
  <c r="N4651" i="2"/>
  <c r="M4651" i="2"/>
  <c r="N4650" i="2"/>
  <c r="M4650" i="2"/>
  <c r="N4649" i="2"/>
  <c r="M4649" i="2"/>
  <c r="N4648" i="2"/>
  <c r="M4648" i="2"/>
  <c r="N4647" i="2"/>
  <c r="M4647" i="2"/>
  <c r="N4646" i="2"/>
  <c r="M4646" i="2"/>
  <c r="N4645" i="2"/>
  <c r="M4645" i="2"/>
  <c r="N4644" i="2"/>
  <c r="M4644" i="2"/>
  <c r="N4643" i="2"/>
  <c r="M4643" i="2"/>
  <c r="N4642" i="2"/>
  <c r="M4642" i="2"/>
  <c r="N4641" i="2"/>
  <c r="M4641" i="2"/>
  <c r="N4640" i="2"/>
  <c r="M4640" i="2"/>
  <c r="N4639" i="2"/>
  <c r="M4639" i="2"/>
  <c r="N4638" i="2"/>
  <c r="M4638" i="2"/>
  <c r="N4637" i="2"/>
  <c r="M4637" i="2"/>
  <c r="N4636" i="2"/>
  <c r="M4636" i="2"/>
  <c r="N4635" i="2"/>
  <c r="M4635" i="2"/>
  <c r="N4634" i="2"/>
  <c r="M4634" i="2"/>
  <c r="N4633" i="2"/>
  <c r="M4633" i="2"/>
  <c r="N4632" i="2"/>
  <c r="M4632" i="2"/>
  <c r="N4631" i="2"/>
  <c r="M4631" i="2"/>
  <c r="N4630" i="2"/>
  <c r="M4630" i="2"/>
  <c r="N4629" i="2"/>
  <c r="M4629" i="2"/>
  <c r="N4628" i="2"/>
  <c r="M4628" i="2"/>
  <c r="N4627" i="2"/>
  <c r="M4627" i="2"/>
  <c r="N4626" i="2"/>
  <c r="M4626" i="2"/>
  <c r="N4625" i="2"/>
  <c r="M4625" i="2"/>
  <c r="N4624" i="2"/>
  <c r="M4624" i="2"/>
  <c r="N4623" i="2"/>
  <c r="M4623" i="2"/>
  <c r="N4622" i="2"/>
  <c r="M4622" i="2"/>
  <c r="N4621" i="2"/>
  <c r="M4621" i="2"/>
  <c r="N4620" i="2"/>
  <c r="M4620" i="2"/>
  <c r="N4619" i="2"/>
  <c r="M4619" i="2"/>
  <c r="N4618" i="2"/>
  <c r="M4618" i="2"/>
  <c r="N4617" i="2"/>
  <c r="M4617" i="2"/>
  <c r="N4616" i="2"/>
  <c r="M4616" i="2"/>
  <c r="N4615" i="2"/>
  <c r="M4615" i="2"/>
  <c r="N4614" i="2"/>
  <c r="M4614" i="2"/>
  <c r="N4613" i="2"/>
  <c r="M4613" i="2"/>
  <c r="N4612" i="2"/>
  <c r="M4612" i="2"/>
  <c r="N4611" i="2"/>
  <c r="M4611" i="2"/>
  <c r="N4610" i="2"/>
  <c r="M4610" i="2"/>
  <c r="N4609" i="2"/>
  <c r="M4609" i="2"/>
  <c r="N4608" i="2"/>
  <c r="M4608" i="2"/>
  <c r="N4607" i="2"/>
  <c r="M4607" i="2"/>
  <c r="N4606" i="2"/>
  <c r="M4606" i="2"/>
  <c r="N4605" i="2"/>
  <c r="M4605" i="2"/>
  <c r="N4604" i="2"/>
  <c r="M4604" i="2"/>
  <c r="N4603" i="2"/>
  <c r="M4603" i="2"/>
  <c r="N4602" i="2"/>
  <c r="M4602" i="2"/>
  <c r="N4601" i="2"/>
  <c r="M4601" i="2"/>
  <c r="N4600" i="2"/>
  <c r="M4600" i="2"/>
  <c r="N4599" i="2"/>
  <c r="M4599" i="2"/>
  <c r="N4598" i="2"/>
  <c r="M4598" i="2"/>
  <c r="N4597" i="2"/>
  <c r="M4597" i="2"/>
  <c r="N4596" i="2"/>
  <c r="M4596" i="2"/>
  <c r="N4595" i="2"/>
  <c r="M4595" i="2"/>
  <c r="N4594" i="2"/>
  <c r="M4594" i="2"/>
  <c r="N4593" i="2"/>
  <c r="M4593" i="2"/>
  <c r="N4592" i="2"/>
  <c r="M4592" i="2"/>
  <c r="N4591" i="2"/>
  <c r="M4591" i="2"/>
  <c r="N4590" i="2"/>
  <c r="M4590" i="2"/>
  <c r="N4589" i="2"/>
  <c r="M4589" i="2"/>
  <c r="N4588" i="2"/>
  <c r="M4588" i="2"/>
  <c r="N4587" i="2"/>
  <c r="M4587" i="2"/>
  <c r="N4586" i="2"/>
  <c r="M4586" i="2"/>
  <c r="N4585" i="2"/>
  <c r="M4585" i="2"/>
  <c r="N4584" i="2"/>
  <c r="M4584" i="2"/>
  <c r="N4583" i="2"/>
  <c r="M4583" i="2"/>
  <c r="N4582" i="2"/>
  <c r="M4582" i="2"/>
  <c r="N4581" i="2"/>
  <c r="M4581" i="2"/>
  <c r="N4580" i="2"/>
  <c r="M4580" i="2"/>
  <c r="N4579" i="2"/>
  <c r="M4579" i="2"/>
  <c r="N4578" i="2"/>
  <c r="M4578" i="2"/>
  <c r="N4577" i="2"/>
  <c r="M4577" i="2"/>
  <c r="N4576" i="2"/>
  <c r="M4576" i="2"/>
  <c r="N4575" i="2"/>
  <c r="M4575" i="2"/>
  <c r="N4574" i="2"/>
  <c r="M4574" i="2"/>
  <c r="N4573" i="2"/>
  <c r="M4573" i="2"/>
  <c r="N4572" i="2"/>
  <c r="M4572" i="2"/>
  <c r="N4571" i="2"/>
  <c r="M4571" i="2"/>
  <c r="N4570" i="2"/>
  <c r="M4570" i="2"/>
  <c r="N4569" i="2"/>
  <c r="M4569" i="2"/>
  <c r="N4568" i="2"/>
  <c r="M4568" i="2"/>
  <c r="N4567" i="2"/>
  <c r="M4567" i="2"/>
  <c r="N4566" i="2"/>
  <c r="M4566" i="2"/>
  <c r="N4565" i="2"/>
  <c r="M4565" i="2"/>
  <c r="N4564" i="2"/>
  <c r="M4564" i="2"/>
  <c r="N4563" i="2"/>
  <c r="M4563" i="2"/>
  <c r="N4562" i="2"/>
  <c r="M4562" i="2"/>
  <c r="N4561" i="2"/>
  <c r="M4561" i="2"/>
  <c r="N4560" i="2"/>
  <c r="M4560" i="2"/>
  <c r="N4559" i="2"/>
  <c r="M4559" i="2"/>
  <c r="N4558" i="2"/>
  <c r="M4558" i="2"/>
  <c r="N4557" i="2"/>
  <c r="M4557" i="2"/>
  <c r="N4556" i="2"/>
  <c r="M4556" i="2"/>
  <c r="N4555" i="2"/>
  <c r="M4555" i="2"/>
  <c r="N4554" i="2"/>
  <c r="M4554" i="2"/>
  <c r="N4553" i="2"/>
  <c r="M4553" i="2"/>
  <c r="N4552" i="2"/>
  <c r="M4552" i="2"/>
  <c r="N4551" i="2"/>
  <c r="M4551" i="2"/>
  <c r="N4550" i="2"/>
  <c r="M4550" i="2"/>
  <c r="N4549" i="2"/>
  <c r="M4549" i="2"/>
  <c r="N4548" i="2"/>
  <c r="M4548" i="2"/>
  <c r="N4547" i="2"/>
  <c r="M4547" i="2"/>
  <c r="N4546" i="2"/>
  <c r="M4546" i="2"/>
  <c r="N4545" i="2"/>
  <c r="M4545" i="2"/>
  <c r="N4544" i="2"/>
  <c r="M4544" i="2"/>
  <c r="N4543" i="2"/>
  <c r="M4543" i="2"/>
  <c r="N4542" i="2"/>
  <c r="M4542" i="2"/>
  <c r="N4541" i="2"/>
  <c r="M4541" i="2"/>
  <c r="N4540" i="2"/>
  <c r="M4540" i="2"/>
  <c r="N4539" i="2"/>
  <c r="M4539" i="2"/>
  <c r="N4538" i="2"/>
  <c r="M4538" i="2"/>
  <c r="N4537" i="2"/>
  <c r="M4537" i="2"/>
  <c r="N4536" i="2"/>
  <c r="M4536" i="2"/>
  <c r="N4535" i="2"/>
  <c r="M4535" i="2"/>
  <c r="N4534" i="2"/>
  <c r="M4534" i="2"/>
  <c r="N4533" i="2"/>
  <c r="M4533" i="2"/>
  <c r="N4532" i="2"/>
  <c r="M4532" i="2"/>
  <c r="N4531" i="2"/>
  <c r="M4531" i="2"/>
  <c r="N4530" i="2"/>
  <c r="M4530" i="2"/>
  <c r="N4529" i="2"/>
  <c r="M4529" i="2"/>
  <c r="N4528" i="2"/>
  <c r="M4528" i="2"/>
  <c r="N4527" i="2"/>
  <c r="M4527" i="2"/>
  <c r="N4526" i="2"/>
  <c r="M4526" i="2"/>
  <c r="N4525" i="2"/>
  <c r="M4525" i="2"/>
  <c r="N4524" i="2"/>
  <c r="M4524" i="2"/>
  <c r="N4523" i="2"/>
  <c r="M4523" i="2"/>
  <c r="N4522" i="2"/>
  <c r="M4522" i="2"/>
  <c r="N4521" i="2"/>
  <c r="M4521" i="2"/>
  <c r="N4520" i="2"/>
  <c r="M4520" i="2"/>
  <c r="N4519" i="2"/>
  <c r="M4519" i="2"/>
  <c r="N4518" i="2"/>
  <c r="M4518" i="2"/>
  <c r="N4517" i="2"/>
  <c r="M4517" i="2"/>
  <c r="N4516" i="2"/>
  <c r="M4516" i="2"/>
  <c r="N4515" i="2"/>
  <c r="M4515" i="2"/>
  <c r="N4514" i="2"/>
  <c r="M4514" i="2"/>
  <c r="N4513" i="2"/>
  <c r="M4513" i="2"/>
  <c r="N4512" i="2"/>
  <c r="M4512" i="2"/>
  <c r="N4511" i="2"/>
  <c r="M4511" i="2"/>
  <c r="N4510" i="2"/>
  <c r="M4510" i="2"/>
  <c r="N4509" i="2"/>
  <c r="M4509" i="2"/>
  <c r="N4508" i="2"/>
  <c r="M4508" i="2"/>
  <c r="N4507" i="2"/>
  <c r="M4507" i="2"/>
  <c r="N4506" i="2"/>
  <c r="M4506" i="2"/>
  <c r="N4505" i="2"/>
  <c r="M4505" i="2"/>
  <c r="N4504" i="2"/>
  <c r="M4504" i="2"/>
  <c r="N4503" i="2"/>
  <c r="M4503" i="2"/>
  <c r="N4502" i="2"/>
  <c r="M4502" i="2"/>
  <c r="N4501" i="2"/>
  <c r="M4501" i="2"/>
  <c r="N4500" i="2"/>
  <c r="M4500" i="2"/>
  <c r="N4499" i="2"/>
  <c r="M4499" i="2"/>
  <c r="N4498" i="2"/>
  <c r="M4498" i="2"/>
  <c r="N4497" i="2"/>
  <c r="M4497" i="2"/>
  <c r="N4496" i="2"/>
  <c r="M4496" i="2"/>
  <c r="N4495" i="2"/>
  <c r="M4495" i="2"/>
  <c r="N4494" i="2"/>
  <c r="M4494" i="2"/>
  <c r="N4493" i="2"/>
  <c r="M4493" i="2"/>
  <c r="N4492" i="2"/>
  <c r="M4492" i="2"/>
  <c r="N4491" i="2"/>
  <c r="M4491" i="2"/>
  <c r="N4490" i="2"/>
  <c r="M4490" i="2"/>
  <c r="N4489" i="2"/>
  <c r="M4489" i="2"/>
  <c r="N4488" i="2"/>
  <c r="M4488" i="2"/>
  <c r="N4487" i="2"/>
  <c r="M4487" i="2"/>
  <c r="N4486" i="2"/>
  <c r="M4486" i="2"/>
  <c r="N4485" i="2"/>
  <c r="M4485" i="2"/>
  <c r="N4484" i="2"/>
  <c r="M4484" i="2"/>
  <c r="N4483" i="2"/>
  <c r="M4483" i="2"/>
  <c r="N4482" i="2"/>
  <c r="M4482" i="2"/>
  <c r="N4481" i="2"/>
  <c r="M4481" i="2"/>
  <c r="N4480" i="2"/>
  <c r="M4480" i="2"/>
  <c r="N4479" i="2"/>
  <c r="M4479" i="2"/>
  <c r="N4478" i="2"/>
  <c r="M4478" i="2"/>
  <c r="N4477" i="2"/>
  <c r="M4477" i="2"/>
  <c r="N4476" i="2"/>
  <c r="M4476" i="2"/>
  <c r="N4475" i="2"/>
  <c r="M4475" i="2"/>
  <c r="N4474" i="2"/>
  <c r="M4474" i="2"/>
  <c r="N4473" i="2"/>
  <c r="M4473" i="2"/>
  <c r="N4472" i="2"/>
  <c r="M4472" i="2"/>
  <c r="N4471" i="2"/>
  <c r="M4471" i="2"/>
  <c r="N4470" i="2"/>
  <c r="M4470" i="2"/>
  <c r="N4469" i="2"/>
  <c r="M4469" i="2"/>
  <c r="N4468" i="2"/>
  <c r="M4468" i="2"/>
  <c r="N4467" i="2"/>
  <c r="M4467" i="2"/>
  <c r="N4466" i="2"/>
  <c r="M4466" i="2"/>
  <c r="N4465" i="2"/>
  <c r="M4465" i="2"/>
  <c r="N4464" i="2"/>
  <c r="M4464" i="2"/>
  <c r="N4463" i="2"/>
  <c r="M4463" i="2"/>
  <c r="N4462" i="2"/>
  <c r="M4462" i="2"/>
  <c r="N4461" i="2"/>
  <c r="M4461" i="2"/>
  <c r="N4460" i="2"/>
  <c r="M4460" i="2"/>
  <c r="N4459" i="2"/>
  <c r="M4459" i="2"/>
  <c r="N4458" i="2"/>
  <c r="M4458" i="2"/>
  <c r="N4457" i="2"/>
  <c r="M4457" i="2"/>
  <c r="N4456" i="2"/>
  <c r="M4456" i="2"/>
  <c r="N4455" i="2"/>
  <c r="M4455" i="2"/>
  <c r="N4454" i="2"/>
  <c r="M4454" i="2"/>
  <c r="N4453" i="2"/>
  <c r="M4453" i="2"/>
  <c r="N4452" i="2"/>
  <c r="M4452" i="2"/>
  <c r="N4451" i="2"/>
  <c r="M4451" i="2"/>
  <c r="N4450" i="2"/>
  <c r="M4450" i="2"/>
  <c r="N4449" i="2"/>
  <c r="M4449" i="2"/>
  <c r="N4448" i="2"/>
  <c r="M4448" i="2"/>
  <c r="N4447" i="2"/>
  <c r="M4447" i="2"/>
  <c r="N4446" i="2"/>
  <c r="M4446" i="2"/>
  <c r="N4445" i="2"/>
  <c r="M4445" i="2"/>
  <c r="N4444" i="2"/>
  <c r="M4444" i="2"/>
  <c r="N4443" i="2"/>
  <c r="M4443" i="2"/>
  <c r="N4442" i="2"/>
  <c r="M4442" i="2"/>
  <c r="N4441" i="2"/>
  <c r="M4441" i="2"/>
  <c r="N4440" i="2"/>
  <c r="M4440" i="2"/>
  <c r="N4439" i="2"/>
  <c r="M4439" i="2"/>
  <c r="N4438" i="2"/>
  <c r="M4438" i="2"/>
  <c r="N4437" i="2"/>
  <c r="M4437" i="2"/>
  <c r="N4436" i="2"/>
  <c r="M4436" i="2"/>
  <c r="N4435" i="2"/>
  <c r="M4435" i="2"/>
  <c r="N4434" i="2"/>
  <c r="M4434" i="2"/>
  <c r="N4433" i="2"/>
  <c r="M4433" i="2"/>
  <c r="N4432" i="2"/>
  <c r="M4432" i="2"/>
  <c r="N4431" i="2"/>
  <c r="M4431" i="2"/>
  <c r="N4430" i="2"/>
  <c r="M4430" i="2"/>
  <c r="N4429" i="2"/>
  <c r="M4429" i="2"/>
  <c r="N4428" i="2"/>
  <c r="M4428" i="2"/>
  <c r="N4427" i="2"/>
  <c r="M4427" i="2"/>
  <c r="N4426" i="2"/>
  <c r="M4426" i="2"/>
  <c r="N4425" i="2"/>
  <c r="M4425" i="2"/>
  <c r="N4424" i="2"/>
  <c r="M4424" i="2"/>
  <c r="N4423" i="2"/>
  <c r="M4423" i="2"/>
  <c r="N4422" i="2"/>
  <c r="M4422" i="2"/>
  <c r="N4421" i="2"/>
  <c r="M4421" i="2"/>
  <c r="N4420" i="2"/>
  <c r="M4420" i="2"/>
  <c r="N4419" i="2"/>
  <c r="M4419" i="2"/>
  <c r="N4418" i="2"/>
  <c r="M4418" i="2"/>
  <c r="N4417" i="2"/>
  <c r="M4417" i="2"/>
  <c r="N4416" i="2"/>
  <c r="M4416" i="2"/>
  <c r="N4415" i="2"/>
  <c r="M4415" i="2"/>
  <c r="N4414" i="2"/>
  <c r="M4414" i="2"/>
  <c r="N4413" i="2"/>
  <c r="M4413" i="2"/>
  <c r="N4412" i="2"/>
  <c r="M4412" i="2"/>
  <c r="N4411" i="2"/>
  <c r="M4411" i="2"/>
  <c r="N4410" i="2"/>
  <c r="M4410" i="2"/>
  <c r="N4409" i="2"/>
  <c r="M4409" i="2"/>
  <c r="N4408" i="2"/>
  <c r="M4408" i="2"/>
  <c r="N4407" i="2"/>
  <c r="M4407" i="2"/>
  <c r="N4406" i="2"/>
  <c r="M4406" i="2"/>
  <c r="N4405" i="2"/>
  <c r="M4405" i="2"/>
  <c r="N4404" i="2"/>
  <c r="M4404" i="2"/>
  <c r="N4403" i="2"/>
  <c r="M4403" i="2"/>
  <c r="N4402" i="2"/>
  <c r="M4402" i="2"/>
  <c r="N4401" i="2"/>
  <c r="M4401" i="2"/>
  <c r="N4400" i="2"/>
  <c r="M4400" i="2"/>
  <c r="N4399" i="2"/>
  <c r="M4399" i="2"/>
  <c r="N4398" i="2"/>
  <c r="M4398" i="2"/>
  <c r="N4397" i="2"/>
  <c r="M4397" i="2"/>
  <c r="N4396" i="2"/>
  <c r="M4396" i="2"/>
  <c r="N4395" i="2"/>
  <c r="M4395" i="2"/>
  <c r="N4394" i="2"/>
  <c r="M4394" i="2"/>
  <c r="N4393" i="2"/>
  <c r="M4393" i="2"/>
  <c r="N4392" i="2"/>
  <c r="M4392" i="2"/>
  <c r="N4391" i="2"/>
  <c r="M4391" i="2"/>
  <c r="N4390" i="2"/>
  <c r="M4390" i="2"/>
  <c r="N4389" i="2"/>
  <c r="M4389" i="2"/>
  <c r="N4388" i="2"/>
  <c r="M4388" i="2"/>
  <c r="N4387" i="2"/>
  <c r="M4387" i="2"/>
  <c r="N4386" i="2"/>
  <c r="M4386" i="2"/>
  <c r="N4385" i="2"/>
  <c r="M4385" i="2"/>
  <c r="N4384" i="2"/>
  <c r="M4384" i="2"/>
  <c r="N4383" i="2"/>
  <c r="M4383" i="2"/>
  <c r="N4382" i="2"/>
  <c r="M4382" i="2"/>
  <c r="N4381" i="2"/>
  <c r="M4381" i="2"/>
  <c r="N4380" i="2"/>
  <c r="M4380" i="2"/>
  <c r="N4379" i="2"/>
  <c r="M4379" i="2"/>
  <c r="N4378" i="2"/>
  <c r="M4378" i="2"/>
  <c r="N4377" i="2"/>
  <c r="M4377" i="2"/>
  <c r="N4376" i="2"/>
  <c r="M4376" i="2"/>
  <c r="N4375" i="2"/>
  <c r="M4375" i="2"/>
  <c r="N4374" i="2"/>
  <c r="M4374" i="2"/>
  <c r="N4373" i="2"/>
  <c r="M4373" i="2"/>
  <c r="N4372" i="2"/>
  <c r="M4372" i="2"/>
  <c r="N4371" i="2"/>
  <c r="M4371" i="2"/>
  <c r="N4370" i="2"/>
  <c r="M4370" i="2"/>
  <c r="N4369" i="2"/>
  <c r="M4369" i="2"/>
  <c r="N4368" i="2"/>
  <c r="M4368" i="2"/>
  <c r="N4367" i="2"/>
  <c r="M4367" i="2"/>
  <c r="N4366" i="2"/>
  <c r="M4366" i="2"/>
  <c r="N4365" i="2"/>
  <c r="M4365" i="2"/>
  <c r="N4364" i="2"/>
  <c r="M4364" i="2"/>
  <c r="N4363" i="2"/>
  <c r="M4363" i="2"/>
  <c r="N4362" i="2"/>
  <c r="M4362" i="2"/>
  <c r="N4361" i="2"/>
  <c r="M4361" i="2"/>
  <c r="N4360" i="2"/>
  <c r="M4360" i="2"/>
  <c r="N4359" i="2"/>
  <c r="M4359" i="2"/>
  <c r="N4358" i="2"/>
  <c r="M4358" i="2"/>
  <c r="N4357" i="2"/>
  <c r="M4357" i="2"/>
  <c r="N4356" i="2"/>
  <c r="M4356" i="2"/>
  <c r="N4355" i="2"/>
  <c r="M4355" i="2"/>
  <c r="N4354" i="2"/>
  <c r="M4354" i="2"/>
  <c r="N4353" i="2"/>
  <c r="M4353" i="2"/>
  <c r="N4352" i="2"/>
  <c r="M4352" i="2"/>
  <c r="N4351" i="2"/>
  <c r="M4351" i="2"/>
  <c r="N4350" i="2"/>
  <c r="M4350" i="2"/>
  <c r="N4349" i="2"/>
  <c r="M4349" i="2"/>
  <c r="N4348" i="2"/>
  <c r="M4348" i="2"/>
  <c r="N4347" i="2"/>
  <c r="M4347" i="2"/>
  <c r="N4346" i="2"/>
  <c r="M4346" i="2"/>
  <c r="N4345" i="2"/>
  <c r="M4345" i="2"/>
  <c r="N4344" i="2"/>
  <c r="M4344" i="2"/>
  <c r="N4343" i="2"/>
  <c r="M4343" i="2"/>
  <c r="N4342" i="2"/>
  <c r="M4342" i="2"/>
  <c r="N4341" i="2"/>
  <c r="M4341" i="2"/>
  <c r="N4340" i="2"/>
  <c r="M4340" i="2"/>
  <c r="N4339" i="2"/>
  <c r="M4339" i="2"/>
  <c r="N4338" i="2"/>
  <c r="M4338" i="2"/>
  <c r="N4337" i="2"/>
  <c r="M4337" i="2"/>
  <c r="N4336" i="2"/>
  <c r="M4336" i="2"/>
  <c r="N4335" i="2"/>
  <c r="M4335" i="2"/>
  <c r="N4334" i="2"/>
  <c r="M4334" i="2"/>
  <c r="N4333" i="2"/>
  <c r="M4333" i="2"/>
  <c r="N4332" i="2"/>
  <c r="M4332" i="2"/>
  <c r="N4331" i="2"/>
  <c r="M4331" i="2"/>
  <c r="N4330" i="2"/>
  <c r="M4330" i="2"/>
  <c r="N4329" i="2"/>
  <c r="M4329" i="2"/>
  <c r="N4328" i="2"/>
  <c r="M4328" i="2"/>
  <c r="N4327" i="2"/>
  <c r="M4327" i="2"/>
  <c r="N4326" i="2"/>
  <c r="M4326" i="2"/>
  <c r="N4325" i="2"/>
  <c r="M4325" i="2"/>
  <c r="N4324" i="2"/>
  <c r="M4324" i="2"/>
  <c r="N4323" i="2"/>
  <c r="M4323" i="2"/>
  <c r="N4322" i="2"/>
  <c r="M4322" i="2"/>
  <c r="N4321" i="2"/>
  <c r="M4321" i="2"/>
  <c r="N4320" i="2"/>
  <c r="M4320" i="2"/>
  <c r="N4319" i="2"/>
  <c r="M4319" i="2"/>
  <c r="N4318" i="2"/>
  <c r="M4318" i="2"/>
  <c r="N4317" i="2"/>
  <c r="M4317" i="2"/>
  <c r="N4316" i="2"/>
  <c r="M4316" i="2"/>
  <c r="N4315" i="2"/>
  <c r="M4315" i="2"/>
  <c r="N4314" i="2"/>
  <c r="M4314" i="2"/>
  <c r="N4313" i="2"/>
  <c r="M4313" i="2"/>
  <c r="N4312" i="2"/>
  <c r="M4312" i="2"/>
  <c r="N4311" i="2"/>
  <c r="M4311" i="2"/>
  <c r="N4310" i="2"/>
  <c r="M4310" i="2"/>
  <c r="N4309" i="2"/>
  <c r="M4309" i="2"/>
  <c r="N4308" i="2"/>
  <c r="M4308" i="2"/>
  <c r="N4307" i="2"/>
  <c r="M4307" i="2"/>
  <c r="N4306" i="2"/>
  <c r="M4306" i="2"/>
  <c r="N4305" i="2"/>
  <c r="M4305" i="2"/>
  <c r="N4304" i="2"/>
  <c r="M4304" i="2"/>
  <c r="N4303" i="2"/>
  <c r="M4303" i="2"/>
  <c r="N4302" i="2"/>
  <c r="M4302" i="2"/>
  <c r="N4301" i="2"/>
  <c r="M4301" i="2"/>
  <c r="N4300" i="2"/>
  <c r="M4300" i="2"/>
  <c r="N4299" i="2"/>
  <c r="M4299" i="2"/>
  <c r="N4298" i="2"/>
  <c r="M4298" i="2"/>
  <c r="N4297" i="2"/>
  <c r="M4297" i="2"/>
  <c r="N4296" i="2"/>
  <c r="M4296" i="2"/>
  <c r="N4295" i="2"/>
  <c r="M4295" i="2"/>
  <c r="N4294" i="2"/>
  <c r="M4294" i="2"/>
  <c r="N4293" i="2"/>
  <c r="M4293" i="2"/>
  <c r="N4292" i="2"/>
  <c r="M4292" i="2"/>
  <c r="N4291" i="2"/>
  <c r="M4291" i="2"/>
  <c r="N4290" i="2"/>
  <c r="M4290" i="2"/>
  <c r="N4289" i="2"/>
  <c r="M4289" i="2"/>
  <c r="N4288" i="2"/>
  <c r="M4288" i="2"/>
  <c r="N4287" i="2"/>
  <c r="M4287" i="2"/>
  <c r="N4286" i="2"/>
  <c r="M4286" i="2"/>
  <c r="N4285" i="2"/>
  <c r="M4285" i="2"/>
  <c r="N4284" i="2"/>
  <c r="M4284" i="2"/>
  <c r="N4283" i="2"/>
  <c r="M4283" i="2"/>
  <c r="N4282" i="2"/>
  <c r="M4282" i="2"/>
  <c r="N4281" i="2"/>
  <c r="M4281" i="2"/>
  <c r="N4280" i="2"/>
  <c r="M4280" i="2"/>
  <c r="N4279" i="2"/>
  <c r="M4279" i="2"/>
  <c r="N4278" i="2"/>
  <c r="M4278" i="2"/>
  <c r="N4277" i="2"/>
  <c r="M4277" i="2"/>
  <c r="N4276" i="2"/>
  <c r="M4276" i="2"/>
  <c r="N4275" i="2"/>
  <c r="M4275" i="2"/>
  <c r="N4274" i="2"/>
  <c r="M4274" i="2"/>
  <c r="N4273" i="2"/>
  <c r="M4273" i="2"/>
  <c r="N4272" i="2"/>
  <c r="M4272" i="2"/>
  <c r="N4271" i="2"/>
  <c r="M4271" i="2"/>
  <c r="N4270" i="2"/>
  <c r="M4270" i="2"/>
  <c r="N4269" i="2"/>
  <c r="M4269" i="2"/>
  <c r="N4268" i="2"/>
  <c r="M4268" i="2"/>
  <c r="N4267" i="2"/>
  <c r="M4267" i="2"/>
  <c r="N4266" i="2"/>
  <c r="M4266" i="2"/>
  <c r="N4265" i="2"/>
  <c r="M4265" i="2"/>
  <c r="N4264" i="2"/>
  <c r="M4264" i="2"/>
  <c r="N4263" i="2"/>
  <c r="M4263" i="2"/>
  <c r="N4262" i="2"/>
  <c r="M4262" i="2"/>
  <c r="N4261" i="2"/>
  <c r="M4261" i="2"/>
  <c r="N4260" i="2"/>
  <c r="M4260" i="2"/>
  <c r="N4259" i="2"/>
  <c r="M4259" i="2"/>
  <c r="N4258" i="2"/>
  <c r="M4258" i="2"/>
  <c r="N4257" i="2"/>
  <c r="M4257" i="2"/>
  <c r="N4256" i="2"/>
  <c r="M4256" i="2"/>
  <c r="N4255" i="2"/>
  <c r="M4255" i="2"/>
  <c r="N4254" i="2"/>
  <c r="M4254" i="2"/>
  <c r="N4253" i="2"/>
  <c r="M4253" i="2"/>
  <c r="N4252" i="2"/>
  <c r="M4252" i="2"/>
  <c r="N4251" i="2"/>
  <c r="M4251" i="2"/>
  <c r="N4250" i="2"/>
  <c r="M4250" i="2"/>
  <c r="N4249" i="2"/>
  <c r="M4249" i="2"/>
  <c r="N4248" i="2"/>
  <c r="M4248" i="2"/>
  <c r="N4247" i="2"/>
  <c r="M4247" i="2"/>
  <c r="N4246" i="2"/>
  <c r="M4246" i="2"/>
  <c r="N4245" i="2"/>
  <c r="M4245" i="2"/>
  <c r="N4244" i="2"/>
  <c r="M4244" i="2"/>
  <c r="N4243" i="2"/>
  <c r="M4243" i="2"/>
  <c r="N4242" i="2"/>
  <c r="M4242" i="2"/>
  <c r="N4241" i="2"/>
  <c r="M4241" i="2"/>
  <c r="N4240" i="2"/>
  <c r="M4240" i="2"/>
  <c r="N4239" i="2"/>
  <c r="M4239" i="2"/>
  <c r="N4238" i="2"/>
  <c r="M4238" i="2"/>
  <c r="N4237" i="2"/>
  <c r="M4237" i="2"/>
  <c r="N4236" i="2"/>
  <c r="M4236" i="2"/>
  <c r="N4235" i="2"/>
  <c r="M4235" i="2"/>
  <c r="N4234" i="2"/>
  <c r="M4234" i="2"/>
  <c r="N4233" i="2"/>
  <c r="M4233" i="2"/>
  <c r="N4232" i="2"/>
  <c r="M4232" i="2"/>
  <c r="N4231" i="2"/>
  <c r="M4231" i="2"/>
  <c r="N4230" i="2"/>
  <c r="M4230" i="2"/>
  <c r="N4229" i="2"/>
  <c r="M4229" i="2"/>
  <c r="N4228" i="2"/>
  <c r="M4228" i="2"/>
  <c r="N4227" i="2"/>
  <c r="M4227" i="2"/>
  <c r="N4226" i="2"/>
  <c r="M4226" i="2"/>
  <c r="N4225" i="2"/>
  <c r="M4225" i="2"/>
  <c r="N4224" i="2"/>
  <c r="M4224" i="2"/>
  <c r="N4223" i="2"/>
  <c r="M4223" i="2"/>
  <c r="N4222" i="2"/>
  <c r="M4222" i="2"/>
  <c r="N4221" i="2"/>
  <c r="M4221" i="2"/>
  <c r="N4220" i="2"/>
  <c r="M4220" i="2"/>
  <c r="N4219" i="2"/>
  <c r="M4219" i="2"/>
  <c r="N4218" i="2"/>
  <c r="M4218" i="2"/>
  <c r="N4217" i="2"/>
  <c r="M4217" i="2"/>
  <c r="N4216" i="2"/>
  <c r="M4216" i="2"/>
  <c r="N4215" i="2"/>
  <c r="M4215" i="2"/>
  <c r="N4214" i="2"/>
  <c r="M4214" i="2"/>
  <c r="N4213" i="2"/>
  <c r="M4213" i="2"/>
  <c r="N4212" i="2"/>
  <c r="M4212" i="2"/>
  <c r="N4211" i="2"/>
  <c r="M4211" i="2"/>
  <c r="N4210" i="2"/>
  <c r="M4210" i="2"/>
  <c r="N4209" i="2"/>
  <c r="M4209" i="2"/>
  <c r="N4208" i="2"/>
  <c r="M4208" i="2"/>
  <c r="N4207" i="2"/>
  <c r="M4207" i="2"/>
  <c r="N4206" i="2"/>
  <c r="M4206" i="2"/>
  <c r="N4205" i="2"/>
  <c r="M4205" i="2"/>
  <c r="N4204" i="2"/>
  <c r="M4204" i="2"/>
  <c r="N4203" i="2"/>
  <c r="M4203" i="2"/>
  <c r="N4202" i="2"/>
  <c r="M4202" i="2"/>
  <c r="N4201" i="2"/>
  <c r="M4201" i="2"/>
  <c r="N4200" i="2"/>
  <c r="M4200" i="2"/>
  <c r="N4199" i="2"/>
  <c r="M4199" i="2"/>
  <c r="N4198" i="2"/>
  <c r="M4198" i="2"/>
  <c r="N4197" i="2"/>
  <c r="M4197" i="2"/>
  <c r="N4196" i="2"/>
  <c r="M4196" i="2"/>
  <c r="N4195" i="2"/>
  <c r="M4195" i="2"/>
  <c r="N4194" i="2"/>
  <c r="M4194" i="2"/>
  <c r="N4193" i="2"/>
  <c r="M4193" i="2"/>
  <c r="N4192" i="2"/>
  <c r="M4192" i="2"/>
  <c r="N4191" i="2"/>
  <c r="M4191" i="2"/>
  <c r="N4190" i="2"/>
  <c r="M4190" i="2"/>
  <c r="N4189" i="2"/>
  <c r="M4189" i="2"/>
  <c r="N4188" i="2"/>
  <c r="M4188" i="2"/>
  <c r="N4187" i="2"/>
  <c r="M4187" i="2"/>
  <c r="N4186" i="2"/>
  <c r="M4186" i="2"/>
  <c r="N4185" i="2"/>
  <c r="M4185" i="2"/>
  <c r="N4184" i="2"/>
  <c r="M4184" i="2"/>
  <c r="N4183" i="2"/>
  <c r="M4183" i="2"/>
  <c r="N4182" i="2"/>
  <c r="M4182" i="2"/>
  <c r="N4181" i="2"/>
  <c r="M4181" i="2"/>
  <c r="N4180" i="2"/>
  <c r="M4180" i="2"/>
  <c r="N4179" i="2"/>
  <c r="M4179" i="2"/>
  <c r="N4178" i="2"/>
  <c r="M4178" i="2"/>
  <c r="N4177" i="2"/>
  <c r="M4177" i="2"/>
  <c r="N4176" i="2"/>
  <c r="M4176" i="2"/>
  <c r="N4175" i="2"/>
  <c r="M4175" i="2"/>
  <c r="N4174" i="2"/>
  <c r="M4174" i="2"/>
  <c r="N4173" i="2"/>
  <c r="M4173" i="2"/>
  <c r="N4172" i="2"/>
  <c r="M4172" i="2"/>
  <c r="N4171" i="2"/>
  <c r="M4171" i="2"/>
  <c r="N4170" i="2"/>
  <c r="M4170" i="2"/>
  <c r="N4169" i="2"/>
  <c r="M4169" i="2"/>
  <c r="N4168" i="2"/>
  <c r="M4168" i="2"/>
  <c r="N4167" i="2"/>
  <c r="M4167" i="2"/>
  <c r="N4166" i="2"/>
  <c r="M4166" i="2"/>
  <c r="N4165" i="2"/>
  <c r="M4165" i="2"/>
  <c r="N4164" i="2"/>
  <c r="M4164" i="2"/>
  <c r="N4163" i="2"/>
  <c r="M4163" i="2"/>
  <c r="N4162" i="2"/>
  <c r="M4162" i="2"/>
  <c r="N4161" i="2"/>
  <c r="M4161" i="2"/>
  <c r="N4160" i="2"/>
  <c r="M4160" i="2"/>
  <c r="N4159" i="2"/>
  <c r="M4159" i="2"/>
  <c r="N4158" i="2"/>
  <c r="M4158" i="2"/>
  <c r="N4157" i="2"/>
  <c r="M4157" i="2"/>
  <c r="N4156" i="2"/>
  <c r="M4156" i="2"/>
  <c r="N4155" i="2"/>
  <c r="M4155" i="2"/>
  <c r="N4154" i="2"/>
  <c r="M4154" i="2"/>
  <c r="N4153" i="2"/>
  <c r="M4153" i="2"/>
  <c r="N4152" i="2"/>
  <c r="M4152" i="2"/>
  <c r="N4151" i="2"/>
  <c r="M4151" i="2"/>
  <c r="N4150" i="2"/>
  <c r="M4150" i="2"/>
  <c r="N4149" i="2"/>
  <c r="M4149" i="2"/>
  <c r="N4148" i="2"/>
  <c r="M4148" i="2"/>
  <c r="N4147" i="2"/>
  <c r="M4147" i="2"/>
  <c r="N4146" i="2"/>
  <c r="M4146" i="2"/>
  <c r="N4145" i="2"/>
  <c r="M4145" i="2"/>
  <c r="N4144" i="2"/>
  <c r="M4144" i="2"/>
  <c r="N4143" i="2"/>
  <c r="M4143" i="2"/>
  <c r="N4142" i="2"/>
  <c r="M4142" i="2"/>
  <c r="N4141" i="2"/>
  <c r="M4141" i="2"/>
  <c r="N4140" i="2"/>
  <c r="M4140" i="2"/>
  <c r="N4139" i="2"/>
  <c r="M4139" i="2"/>
  <c r="N4138" i="2"/>
  <c r="M4138" i="2"/>
  <c r="N4137" i="2"/>
  <c r="M4137" i="2"/>
  <c r="N4136" i="2"/>
  <c r="M4136" i="2"/>
  <c r="N4135" i="2"/>
  <c r="M4135" i="2"/>
  <c r="N4134" i="2"/>
  <c r="M4134" i="2"/>
  <c r="N4133" i="2"/>
  <c r="M4133" i="2"/>
  <c r="N4132" i="2"/>
  <c r="M4132" i="2"/>
  <c r="N4131" i="2"/>
  <c r="M4131" i="2"/>
  <c r="N4130" i="2"/>
  <c r="M4130" i="2"/>
  <c r="N4129" i="2"/>
  <c r="M4129" i="2"/>
  <c r="N4128" i="2"/>
  <c r="M4128" i="2"/>
  <c r="N4127" i="2"/>
  <c r="M4127" i="2"/>
  <c r="N4126" i="2"/>
  <c r="M4126" i="2"/>
  <c r="N4125" i="2"/>
  <c r="M4125" i="2"/>
  <c r="N4124" i="2"/>
  <c r="M4124" i="2"/>
  <c r="N4123" i="2"/>
  <c r="M4123" i="2"/>
  <c r="N4122" i="2"/>
  <c r="M4122" i="2"/>
  <c r="N4121" i="2"/>
  <c r="M4121" i="2"/>
  <c r="N4120" i="2"/>
  <c r="M4120" i="2"/>
  <c r="N4119" i="2"/>
  <c r="M4119" i="2"/>
  <c r="N4118" i="2"/>
  <c r="M4118" i="2"/>
  <c r="N4117" i="2"/>
  <c r="M4117" i="2"/>
  <c r="N4116" i="2"/>
  <c r="M4116" i="2"/>
  <c r="N4115" i="2"/>
  <c r="M4115" i="2"/>
  <c r="N4114" i="2"/>
  <c r="M4114" i="2"/>
  <c r="N4113" i="2"/>
  <c r="M4113" i="2"/>
  <c r="N4112" i="2"/>
  <c r="M4112" i="2"/>
  <c r="N4111" i="2"/>
  <c r="M4111" i="2"/>
  <c r="N4110" i="2"/>
  <c r="M4110" i="2"/>
  <c r="N4109" i="2"/>
  <c r="M4109" i="2"/>
  <c r="N4108" i="2"/>
  <c r="M4108" i="2"/>
  <c r="N4107" i="2"/>
  <c r="M4107" i="2"/>
  <c r="N4106" i="2"/>
  <c r="M4106" i="2"/>
  <c r="N4105" i="2"/>
  <c r="M4105" i="2"/>
  <c r="N4104" i="2"/>
  <c r="M4104" i="2"/>
  <c r="N4103" i="2"/>
  <c r="M4103" i="2"/>
  <c r="N4102" i="2"/>
  <c r="M4102" i="2"/>
  <c r="N4101" i="2"/>
  <c r="M4101" i="2"/>
  <c r="N4100" i="2"/>
  <c r="M4100" i="2"/>
  <c r="N4099" i="2"/>
  <c r="M4099" i="2"/>
  <c r="N4098" i="2"/>
  <c r="M4098" i="2"/>
  <c r="N4097" i="2"/>
  <c r="M4097" i="2"/>
  <c r="N4096" i="2"/>
  <c r="M4096" i="2"/>
  <c r="N4095" i="2"/>
  <c r="M4095" i="2"/>
  <c r="N4094" i="2"/>
  <c r="M4094" i="2"/>
  <c r="N4093" i="2"/>
  <c r="M4093" i="2"/>
  <c r="N4092" i="2"/>
  <c r="M4092" i="2"/>
  <c r="N4091" i="2"/>
  <c r="M4091" i="2"/>
  <c r="N4090" i="2"/>
  <c r="M4090" i="2"/>
  <c r="N4089" i="2"/>
  <c r="M4089" i="2"/>
  <c r="N4088" i="2"/>
  <c r="M4088" i="2"/>
  <c r="N4087" i="2"/>
  <c r="M4087" i="2"/>
  <c r="N4086" i="2"/>
  <c r="M4086" i="2"/>
  <c r="N4085" i="2"/>
  <c r="M4085" i="2"/>
  <c r="N4084" i="2"/>
  <c r="M4084" i="2"/>
  <c r="N4083" i="2"/>
  <c r="M4083" i="2"/>
  <c r="N4082" i="2"/>
  <c r="M4082" i="2"/>
  <c r="N4081" i="2"/>
  <c r="M4081" i="2"/>
  <c r="N4080" i="2"/>
  <c r="M4080" i="2"/>
  <c r="N4079" i="2"/>
  <c r="M4079" i="2"/>
  <c r="N4078" i="2"/>
  <c r="M4078" i="2"/>
  <c r="N4077" i="2"/>
  <c r="M4077" i="2"/>
  <c r="N4076" i="2"/>
  <c r="M4076" i="2"/>
  <c r="N4075" i="2"/>
  <c r="M4075" i="2"/>
  <c r="N4074" i="2"/>
  <c r="M4074" i="2"/>
  <c r="N4073" i="2"/>
  <c r="M4073" i="2"/>
  <c r="N4072" i="2"/>
  <c r="M4072" i="2"/>
  <c r="N4071" i="2"/>
  <c r="M4071" i="2"/>
  <c r="N4070" i="2"/>
  <c r="M4070" i="2"/>
  <c r="N4069" i="2"/>
  <c r="M4069" i="2"/>
  <c r="N4068" i="2"/>
  <c r="M4068" i="2"/>
  <c r="N4067" i="2"/>
  <c r="M4067" i="2"/>
  <c r="N4066" i="2"/>
  <c r="M4066" i="2"/>
  <c r="N4065" i="2"/>
  <c r="M4065" i="2"/>
  <c r="N4064" i="2"/>
  <c r="M4064" i="2"/>
  <c r="N4063" i="2"/>
  <c r="M4063" i="2"/>
  <c r="N4062" i="2"/>
  <c r="M4062" i="2"/>
  <c r="N4061" i="2"/>
  <c r="M4061" i="2"/>
  <c r="N4060" i="2"/>
  <c r="M4060" i="2"/>
  <c r="N4059" i="2"/>
  <c r="M4059" i="2"/>
  <c r="N4058" i="2"/>
  <c r="M4058" i="2"/>
  <c r="N4057" i="2"/>
  <c r="M4057" i="2"/>
  <c r="N4056" i="2"/>
  <c r="M4056" i="2"/>
  <c r="N4055" i="2"/>
  <c r="M4055" i="2"/>
  <c r="N4054" i="2"/>
  <c r="M4054" i="2"/>
  <c r="N4053" i="2"/>
  <c r="M4053" i="2"/>
  <c r="N4052" i="2"/>
  <c r="M4052" i="2"/>
  <c r="N4051" i="2"/>
  <c r="M4051" i="2"/>
  <c r="N4050" i="2"/>
  <c r="M4050" i="2"/>
  <c r="N4049" i="2"/>
  <c r="M4049" i="2"/>
  <c r="N4048" i="2"/>
  <c r="M4048" i="2"/>
  <c r="N4047" i="2"/>
  <c r="M4047" i="2"/>
  <c r="N4046" i="2"/>
  <c r="M4046" i="2"/>
  <c r="N4045" i="2"/>
  <c r="M4045" i="2"/>
  <c r="N4044" i="2"/>
  <c r="M4044" i="2"/>
  <c r="N4043" i="2"/>
  <c r="M4043" i="2"/>
  <c r="N4042" i="2"/>
  <c r="M4042" i="2"/>
  <c r="N4041" i="2"/>
  <c r="M4041" i="2"/>
  <c r="N4040" i="2"/>
  <c r="M4040" i="2"/>
  <c r="N4039" i="2"/>
  <c r="M4039" i="2"/>
  <c r="N4038" i="2"/>
  <c r="M4038" i="2"/>
  <c r="N4037" i="2"/>
  <c r="M4037" i="2"/>
  <c r="N4036" i="2"/>
  <c r="M4036" i="2"/>
  <c r="N4035" i="2"/>
  <c r="M4035" i="2"/>
  <c r="N4034" i="2"/>
  <c r="M4034" i="2"/>
  <c r="N4033" i="2"/>
  <c r="M4033" i="2"/>
  <c r="N4032" i="2"/>
  <c r="M4032" i="2"/>
  <c r="N4031" i="2"/>
  <c r="M4031" i="2"/>
  <c r="N4030" i="2"/>
  <c r="M4030" i="2"/>
  <c r="N4029" i="2"/>
  <c r="M4029" i="2"/>
  <c r="N4028" i="2"/>
  <c r="M4028" i="2"/>
  <c r="N4027" i="2"/>
  <c r="M4027" i="2"/>
  <c r="N4026" i="2"/>
  <c r="M4026" i="2"/>
  <c r="N4025" i="2"/>
  <c r="M4025" i="2"/>
  <c r="N4024" i="2"/>
  <c r="M4024" i="2"/>
  <c r="N4023" i="2"/>
  <c r="M4023" i="2"/>
  <c r="N4022" i="2"/>
  <c r="M4022" i="2"/>
  <c r="N4021" i="2"/>
  <c r="M4021" i="2"/>
  <c r="N4020" i="2"/>
  <c r="M4020" i="2"/>
  <c r="N4019" i="2"/>
  <c r="M4019" i="2"/>
  <c r="N4018" i="2"/>
  <c r="M4018" i="2"/>
  <c r="N4017" i="2"/>
  <c r="M4017" i="2"/>
  <c r="N4016" i="2"/>
  <c r="M4016" i="2"/>
  <c r="N4015" i="2"/>
  <c r="M4015" i="2"/>
  <c r="N4014" i="2"/>
  <c r="M4014" i="2"/>
  <c r="N4013" i="2"/>
  <c r="M4013" i="2"/>
  <c r="N4012" i="2"/>
  <c r="M4012" i="2"/>
  <c r="N4011" i="2"/>
  <c r="M4011" i="2"/>
  <c r="N4010" i="2"/>
  <c r="M4010" i="2"/>
  <c r="N4009" i="2"/>
  <c r="M4009" i="2"/>
  <c r="N4008" i="2"/>
  <c r="M4008" i="2"/>
  <c r="N4007" i="2"/>
  <c r="M4007" i="2"/>
  <c r="N4006" i="2"/>
  <c r="M4006" i="2"/>
  <c r="N4005" i="2"/>
  <c r="M4005" i="2"/>
  <c r="N4004" i="2"/>
  <c r="M4004" i="2"/>
  <c r="N4003" i="2"/>
  <c r="M4003" i="2"/>
  <c r="N4002" i="2"/>
  <c r="M4002" i="2"/>
  <c r="N4001" i="2"/>
  <c r="M4001" i="2"/>
  <c r="N4000" i="2"/>
  <c r="M4000" i="2"/>
  <c r="N3999" i="2"/>
  <c r="M3999" i="2"/>
  <c r="N3998" i="2"/>
  <c r="M3998" i="2"/>
  <c r="N3997" i="2"/>
  <c r="M3997" i="2"/>
  <c r="N3996" i="2"/>
  <c r="M3996" i="2"/>
  <c r="N3995" i="2"/>
  <c r="M3995" i="2"/>
  <c r="N3994" i="2"/>
  <c r="M3994" i="2"/>
  <c r="N3993" i="2"/>
  <c r="M3993" i="2"/>
  <c r="N3992" i="2"/>
  <c r="M3992" i="2"/>
  <c r="N3991" i="2"/>
  <c r="M3991" i="2"/>
  <c r="N3990" i="2"/>
  <c r="M3990" i="2"/>
  <c r="N3989" i="2"/>
  <c r="M3989" i="2"/>
  <c r="N3988" i="2"/>
  <c r="M3988" i="2"/>
  <c r="N3987" i="2"/>
  <c r="M3987" i="2"/>
  <c r="N3986" i="2"/>
  <c r="M3986" i="2"/>
  <c r="N3985" i="2"/>
  <c r="M3985" i="2"/>
  <c r="N3984" i="2"/>
  <c r="M3984" i="2"/>
  <c r="N3983" i="2"/>
  <c r="M3983" i="2"/>
  <c r="N3982" i="2"/>
  <c r="M3982" i="2"/>
  <c r="N3981" i="2"/>
  <c r="M3981" i="2"/>
  <c r="N3980" i="2"/>
  <c r="M3980" i="2"/>
  <c r="N3979" i="2"/>
  <c r="M3979" i="2"/>
  <c r="N3978" i="2"/>
  <c r="M3978" i="2"/>
  <c r="N3977" i="2"/>
  <c r="M3977" i="2"/>
  <c r="N3976" i="2"/>
  <c r="M3976" i="2"/>
  <c r="N3975" i="2"/>
  <c r="M3975" i="2"/>
  <c r="N3974" i="2"/>
  <c r="M3974" i="2"/>
  <c r="N3973" i="2"/>
  <c r="M3973" i="2"/>
  <c r="N3972" i="2"/>
  <c r="M3972" i="2"/>
  <c r="N3971" i="2"/>
  <c r="M3971" i="2"/>
  <c r="N3970" i="2"/>
  <c r="M3970" i="2"/>
  <c r="N3969" i="2"/>
  <c r="M3969" i="2"/>
  <c r="N3968" i="2"/>
  <c r="M3968" i="2"/>
  <c r="N3967" i="2"/>
  <c r="M3967" i="2"/>
  <c r="N3966" i="2"/>
  <c r="M3966" i="2"/>
  <c r="N3965" i="2"/>
  <c r="M3965" i="2"/>
  <c r="N3964" i="2"/>
  <c r="M3964" i="2"/>
  <c r="N3963" i="2"/>
  <c r="M3963" i="2"/>
  <c r="N3962" i="2"/>
  <c r="M3962" i="2"/>
  <c r="N3961" i="2"/>
  <c r="M3961" i="2"/>
  <c r="N3960" i="2"/>
  <c r="M3960" i="2"/>
  <c r="N3959" i="2"/>
  <c r="M3959" i="2"/>
  <c r="N3958" i="2"/>
  <c r="M3958" i="2"/>
  <c r="N3957" i="2"/>
  <c r="M3957" i="2"/>
  <c r="N3956" i="2"/>
  <c r="M3956" i="2"/>
  <c r="N3955" i="2"/>
  <c r="M3955" i="2"/>
  <c r="N3954" i="2"/>
  <c r="M3954" i="2"/>
  <c r="N3953" i="2"/>
  <c r="M3953" i="2"/>
  <c r="N3952" i="2"/>
  <c r="M3952" i="2"/>
  <c r="N3951" i="2"/>
  <c r="M3951" i="2"/>
  <c r="N3950" i="2"/>
  <c r="M3950" i="2"/>
  <c r="N3949" i="2"/>
  <c r="M3949" i="2"/>
  <c r="N3948" i="2"/>
  <c r="M3948" i="2"/>
  <c r="N3947" i="2"/>
  <c r="M3947" i="2"/>
  <c r="N3946" i="2"/>
  <c r="M3946" i="2"/>
  <c r="N3945" i="2"/>
  <c r="M3945" i="2"/>
  <c r="N3944" i="2"/>
  <c r="M3944" i="2"/>
  <c r="N3943" i="2"/>
  <c r="M3943" i="2"/>
  <c r="N3942" i="2"/>
  <c r="M3942" i="2"/>
  <c r="N3941" i="2"/>
  <c r="M3941" i="2"/>
  <c r="N3940" i="2"/>
  <c r="M3940" i="2"/>
  <c r="N3939" i="2"/>
  <c r="M3939" i="2"/>
  <c r="N3938" i="2"/>
  <c r="M3938" i="2"/>
  <c r="N3937" i="2"/>
  <c r="M3937" i="2"/>
  <c r="N3936" i="2"/>
  <c r="M3936" i="2"/>
  <c r="N3935" i="2"/>
  <c r="M3935" i="2"/>
  <c r="N3934" i="2"/>
  <c r="M3934" i="2"/>
  <c r="N3933" i="2"/>
  <c r="M3933" i="2"/>
  <c r="N3932" i="2"/>
  <c r="M3932" i="2"/>
  <c r="N3931" i="2"/>
  <c r="M3931" i="2"/>
  <c r="N3930" i="2"/>
  <c r="M3930" i="2"/>
  <c r="N3929" i="2"/>
  <c r="M3929" i="2"/>
  <c r="N3928" i="2"/>
  <c r="M3928" i="2"/>
  <c r="N3927" i="2"/>
  <c r="M3927" i="2"/>
  <c r="N3926" i="2"/>
  <c r="M3926" i="2"/>
  <c r="N3925" i="2"/>
  <c r="M3925" i="2"/>
  <c r="N3924" i="2"/>
  <c r="M3924" i="2"/>
  <c r="N3923" i="2"/>
  <c r="M3923" i="2"/>
  <c r="N3922" i="2"/>
  <c r="M3922" i="2"/>
  <c r="N3921" i="2"/>
  <c r="M3921" i="2"/>
  <c r="N3920" i="2"/>
  <c r="M3920" i="2"/>
  <c r="N3919" i="2"/>
  <c r="M3919" i="2"/>
  <c r="N3918" i="2"/>
  <c r="M3918" i="2"/>
  <c r="N3917" i="2"/>
  <c r="M3917" i="2"/>
  <c r="N3916" i="2"/>
  <c r="M3916" i="2"/>
  <c r="N3915" i="2"/>
  <c r="M3915" i="2"/>
  <c r="N3914" i="2"/>
  <c r="M3914" i="2"/>
  <c r="N3913" i="2"/>
  <c r="M3913" i="2"/>
  <c r="N3912" i="2"/>
  <c r="M3912" i="2"/>
  <c r="N3911" i="2"/>
  <c r="M3911" i="2"/>
  <c r="N3910" i="2"/>
  <c r="M3910" i="2"/>
  <c r="N3909" i="2"/>
  <c r="M3909" i="2"/>
  <c r="N3908" i="2"/>
  <c r="M3908" i="2"/>
  <c r="N3907" i="2"/>
  <c r="M3907" i="2"/>
  <c r="N3906" i="2"/>
  <c r="M3906" i="2"/>
  <c r="N3905" i="2"/>
  <c r="M3905" i="2"/>
  <c r="N3904" i="2"/>
  <c r="M3904" i="2"/>
  <c r="N3903" i="2"/>
  <c r="M3903" i="2"/>
  <c r="N3902" i="2"/>
  <c r="M3902" i="2"/>
  <c r="N3901" i="2"/>
  <c r="M3901" i="2"/>
  <c r="N3900" i="2"/>
  <c r="M3900" i="2"/>
  <c r="N3899" i="2"/>
  <c r="M3899" i="2"/>
  <c r="N3898" i="2"/>
  <c r="M3898" i="2"/>
  <c r="N3897" i="2"/>
  <c r="M3897" i="2"/>
  <c r="N3896" i="2"/>
  <c r="M3896" i="2"/>
  <c r="N3895" i="2"/>
  <c r="M3895" i="2"/>
  <c r="N3894" i="2"/>
  <c r="M3894" i="2"/>
  <c r="N3893" i="2"/>
  <c r="M3893" i="2"/>
  <c r="N3892" i="2"/>
  <c r="M3892" i="2"/>
  <c r="N3891" i="2"/>
  <c r="M3891" i="2"/>
  <c r="N3890" i="2"/>
  <c r="M3890" i="2"/>
  <c r="N3889" i="2"/>
  <c r="M3889" i="2"/>
  <c r="N3888" i="2"/>
  <c r="M3888" i="2"/>
  <c r="N3887" i="2"/>
  <c r="M3887" i="2"/>
  <c r="N3886" i="2"/>
  <c r="M3886" i="2"/>
  <c r="N3885" i="2"/>
  <c r="M3885" i="2"/>
  <c r="N3884" i="2"/>
  <c r="M3884" i="2"/>
  <c r="N3883" i="2"/>
  <c r="M3883" i="2"/>
  <c r="N3882" i="2"/>
  <c r="M3882" i="2"/>
  <c r="N3881" i="2"/>
  <c r="M3881" i="2"/>
  <c r="N3880" i="2"/>
  <c r="M3880" i="2"/>
  <c r="N3879" i="2"/>
  <c r="M3879" i="2"/>
  <c r="N3878" i="2"/>
  <c r="M3878" i="2"/>
  <c r="N3877" i="2"/>
  <c r="M3877" i="2"/>
  <c r="N3876" i="2"/>
  <c r="M3876" i="2"/>
  <c r="N3875" i="2"/>
  <c r="M3875" i="2"/>
  <c r="N3874" i="2"/>
  <c r="M3874" i="2"/>
  <c r="N3873" i="2"/>
  <c r="M3873" i="2"/>
  <c r="N3872" i="2"/>
  <c r="M3872" i="2"/>
  <c r="N3871" i="2"/>
  <c r="M3871" i="2"/>
  <c r="N3870" i="2"/>
  <c r="M3870" i="2"/>
  <c r="N3869" i="2"/>
  <c r="M3869" i="2"/>
  <c r="N3868" i="2"/>
  <c r="M3868" i="2"/>
  <c r="N3867" i="2"/>
  <c r="M3867" i="2"/>
  <c r="N3866" i="2"/>
  <c r="M3866" i="2"/>
  <c r="N3865" i="2"/>
  <c r="M3865" i="2"/>
  <c r="N3864" i="2"/>
  <c r="M3864" i="2"/>
  <c r="N3863" i="2"/>
  <c r="M3863" i="2"/>
  <c r="N3862" i="2"/>
  <c r="M3862" i="2"/>
  <c r="N3861" i="2"/>
  <c r="M3861" i="2"/>
  <c r="N3860" i="2"/>
  <c r="M3860" i="2"/>
  <c r="N3859" i="2"/>
  <c r="M3859" i="2"/>
  <c r="N3858" i="2"/>
  <c r="M3858" i="2"/>
  <c r="N3857" i="2"/>
  <c r="M3857" i="2"/>
  <c r="N3856" i="2"/>
  <c r="M3856" i="2"/>
  <c r="N3855" i="2"/>
  <c r="M3855" i="2"/>
  <c r="N3854" i="2"/>
  <c r="M3854" i="2"/>
  <c r="N3853" i="2"/>
  <c r="M3853" i="2"/>
  <c r="N3852" i="2"/>
  <c r="M3852" i="2"/>
  <c r="N3851" i="2"/>
  <c r="M3851" i="2"/>
  <c r="N3850" i="2"/>
  <c r="M3850" i="2"/>
  <c r="N3849" i="2"/>
  <c r="M3849" i="2"/>
  <c r="N3848" i="2"/>
  <c r="M3848" i="2"/>
  <c r="N3847" i="2"/>
  <c r="M3847" i="2"/>
  <c r="N3846" i="2"/>
  <c r="M3846" i="2"/>
  <c r="N3845" i="2"/>
  <c r="M3845" i="2"/>
  <c r="N3844" i="2"/>
  <c r="M3844" i="2"/>
  <c r="N3843" i="2"/>
  <c r="M3843" i="2"/>
  <c r="N3842" i="2"/>
  <c r="M3842" i="2"/>
  <c r="N3841" i="2"/>
  <c r="M3841" i="2"/>
  <c r="N3840" i="2"/>
  <c r="M3840" i="2"/>
  <c r="N3839" i="2"/>
  <c r="M3839" i="2"/>
  <c r="N3838" i="2"/>
  <c r="M3838" i="2"/>
  <c r="N3837" i="2"/>
  <c r="M3837" i="2"/>
  <c r="N3836" i="2"/>
  <c r="M3836" i="2"/>
  <c r="N3835" i="2"/>
  <c r="M3835" i="2"/>
  <c r="N3834" i="2"/>
  <c r="M3834" i="2"/>
  <c r="N3833" i="2"/>
  <c r="M3833" i="2"/>
  <c r="N3832" i="2"/>
  <c r="M3832" i="2"/>
  <c r="N3831" i="2"/>
  <c r="M3831" i="2"/>
  <c r="N3830" i="2"/>
  <c r="M3830" i="2"/>
  <c r="N3829" i="2"/>
  <c r="M3829" i="2"/>
  <c r="N3828" i="2"/>
  <c r="M3828" i="2"/>
  <c r="N3827" i="2"/>
  <c r="M3827" i="2"/>
  <c r="N3826" i="2"/>
  <c r="M3826" i="2"/>
  <c r="N3825" i="2"/>
  <c r="M3825" i="2"/>
  <c r="N3824" i="2"/>
  <c r="M3824" i="2"/>
  <c r="N3823" i="2"/>
  <c r="M3823" i="2"/>
  <c r="N3822" i="2"/>
  <c r="M3822" i="2"/>
  <c r="N3821" i="2"/>
  <c r="M3821" i="2"/>
  <c r="N3820" i="2"/>
  <c r="M3820" i="2"/>
  <c r="N3819" i="2"/>
  <c r="M3819" i="2"/>
  <c r="N3818" i="2"/>
  <c r="M3818" i="2"/>
  <c r="N3817" i="2"/>
  <c r="M3817" i="2"/>
  <c r="N3816" i="2"/>
  <c r="M3816" i="2"/>
  <c r="N3815" i="2"/>
  <c r="M3815" i="2"/>
  <c r="N3814" i="2"/>
  <c r="M3814" i="2"/>
  <c r="N3813" i="2"/>
  <c r="M3813" i="2"/>
  <c r="N3812" i="2"/>
  <c r="M3812" i="2"/>
  <c r="N3811" i="2"/>
  <c r="M3811" i="2"/>
  <c r="N3810" i="2"/>
  <c r="M3810" i="2"/>
  <c r="N3809" i="2"/>
  <c r="M3809" i="2"/>
  <c r="N3808" i="2"/>
  <c r="M3808" i="2"/>
  <c r="N3807" i="2"/>
  <c r="M3807" i="2"/>
  <c r="N3806" i="2"/>
  <c r="M3806" i="2"/>
  <c r="N3805" i="2"/>
  <c r="M3805" i="2"/>
  <c r="N3804" i="2"/>
  <c r="M3804" i="2"/>
  <c r="N3803" i="2"/>
  <c r="M3803" i="2"/>
  <c r="N3802" i="2"/>
  <c r="M3802" i="2"/>
  <c r="N3801" i="2"/>
  <c r="M3801" i="2"/>
  <c r="N3800" i="2"/>
  <c r="M3800" i="2"/>
  <c r="N3799" i="2"/>
  <c r="M3799" i="2"/>
  <c r="N3798" i="2"/>
  <c r="M3798" i="2"/>
  <c r="N3797" i="2"/>
  <c r="M3797" i="2"/>
  <c r="N3796" i="2"/>
  <c r="M3796" i="2"/>
  <c r="N3795" i="2"/>
  <c r="M3795" i="2"/>
  <c r="N3794" i="2"/>
  <c r="M3794" i="2"/>
  <c r="N3793" i="2"/>
  <c r="M3793" i="2"/>
  <c r="N3792" i="2"/>
  <c r="M3792" i="2"/>
  <c r="N3791" i="2"/>
  <c r="M3791" i="2"/>
  <c r="N3790" i="2"/>
  <c r="M3790" i="2"/>
  <c r="N3789" i="2"/>
  <c r="M3789" i="2"/>
  <c r="N3788" i="2"/>
  <c r="M3788" i="2"/>
  <c r="N3787" i="2"/>
  <c r="M3787" i="2"/>
  <c r="N3786" i="2"/>
  <c r="M3786" i="2"/>
  <c r="N3785" i="2"/>
  <c r="M3785" i="2"/>
  <c r="N3784" i="2"/>
  <c r="M3784" i="2"/>
  <c r="N3783" i="2"/>
  <c r="M3783" i="2"/>
  <c r="N3782" i="2"/>
  <c r="M3782" i="2"/>
  <c r="N3781" i="2"/>
  <c r="M3781" i="2"/>
  <c r="N3780" i="2"/>
  <c r="M3780" i="2"/>
  <c r="N3779" i="2"/>
  <c r="M3779" i="2"/>
  <c r="N3778" i="2"/>
  <c r="M3778" i="2"/>
  <c r="N3777" i="2"/>
  <c r="M3777" i="2"/>
  <c r="N3776" i="2"/>
  <c r="M3776" i="2"/>
  <c r="N3775" i="2"/>
  <c r="M3775" i="2"/>
  <c r="N3774" i="2"/>
  <c r="M3774" i="2"/>
  <c r="N3773" i="2"/>
  <c r="M3773" i="2"/>
  <c r="N3772" i="2"/>
  <c r="M3772" i="2"/>
  <c r="N3771" i="2"/>
  <c r="M3771" i="2"/>
  <c r="N3770" i="2"/>
  <c r="M3770" i="2"/>
  <c r="N3769" i="2"/>
  <c r="M3769" i="2"/>
  <c r="N3768" i="2"/>
  <c r="M3768" i="2"/>
  <c r="N3767" i="2"/>
  <c r="M3767" i="2"/>
  <c r="N3766" i="2"/>
  <c r="M3766" i="2"/>
  <c r="N3765" i="2"/>
  <c r="M3765" i="2"/>
  <c r="N3764" i="2"/>
  <c r="M3764" i="2"/>
  <c r="N3763" i="2"/>
  <c r="M3763" i="2"/>
  <c r="N3762" i="2"/>
  <c r="M3762" i="2"/>
  <c r="N3761" i="2"/>
  <c r="M3761" i="2"/>
  <c r="N3760" i="2"/>
  <c r="M3760" i="2"/>
  <c r="N3759" i="2"/>
  <c r="M3759" i="2"/>
  <c r="N3758" i="2"/>
  <c r="M3758" i="2"/>
  <c r="N3757" i="2"/>
  <c r="M3757" i="2"/>
  <c r="N3756" i="2"/>
  <c r="M3756" i="2"/>
  <c r="N3755" i="2"/>
  <c r="M3755" i="2"/>
  <c r="N3754" i="2"/>
  <c r="M3754" i="2"/>
  <c r="N3753" i="2"/>
  <c r="M3753" i="2"/>
  <c r="N3752" i="2"/>
  <c r="M3752" i="2"/>
  <c r="N3751" i="2"/>
  <c r="M3751" i="2"/>
  <c r="N3750" i="2"/>
  <c r="M3750" i="2"/>
  <c r="N3749" i="2"/>
  <c r="M3749" i="2"/>
  <c r="N3748" i="2"/>
  <c r="M3748" i="2"/>
  <c r="N3747" i="2"/>
  <c r="M3747" i="2"/>
  <c r="N3746" i="2"/>
  <c r="M3746" i="2"/>
  <c r="N3745" i="2"/>
  <c r="M3745" i="2"/>
  <c r="N3744" i="2"/>
  <c r="M3744" i="2"/>
  <c r="N3743" i="2"/>
  <c r="M3743" i="2"/>
  <c r="N3742" i="2"/>
  <c r="M3742" i="2"/>
  <c r="N3741" i="2"/>
  <c r="M3741" i="2"/>
  <c r="N3740" i="2"/>
  <c r="M3740" i="2"/>
  <c r="N3739" i="2"/>
  <c r="M3739" i="2"/>
  <c r="N3738" i="2"/>
  <c r="M3738" i="2"/>
  <c r="N3737" i="2"/>
  <c r="M3737" i="2"/>
  <c r="N3736" i="2"/>
  <c r="M3736" i="2"/>
  <c r="N3735" i="2"/>
  <c r="M3735" i="2"/>
  <c r="N3734" i="2"/>
  <c r="M3734" i="2"/>
  <c r="N3733" i="2"/>
  <c r="M3733" i="2"/>
  <c r="N3732" i="2"/>
  <c r="M3732" i="2"/>
  <c r="N3731" i="2"/>
  <c r="M3731" i="2"/>
  <c r="N3730" i="2"/>
  <c r="M3730" i="2"/>
  <c r="N3729" i="2"/>
  <c r="M3729" i="2"/>
  <c r="N3728" i="2"/>
  <c r="M3728" i="2"/>
  <c r="N3727" i="2"/>
  <c r="M3727" i="2"/>
  <c r="N3726" i="2"/>
  <c r="M3726" i="2"/>
  <c r="N3725" i="2"/>
  <c r="M3725" i="2"/>
  <c r="N3724" i="2"/>
  <c r="M3724" i="2"/>
  <c r="N3723" i="2"/>
  <c r="M3723" i="2"/>
  <c r="N3722" i="2"/>
  <c r="M3722" i="2"/>
  <c r="N3721" i="2"/>
  <c r="M3721" i="2"/>
  <c r="N3720" i="2"/>
  <c r="M3720" i="2"/>
  <c r="N3719" i="2"/>
  <c r="M3719" i="2"/>
  <c r="N3718" i="2"/>
  <c r="M3718" i="2"/>
  <c r="N3717" i="2"/>
  <c r="M3717" i="2"/>
  <c r="N3716" i="2"/>
  <c r="M3716" i="2"/>
  <c r="N3715" i="2"/>
  <c r="M3715" i="2"/>
  <c r="N3714" i="2"/>
  <c r="M3714" i="2"/>
  <c r="N3713" i="2"/>
  <c r="M3713" i="2"/>
  <c r="N3712" i="2"/>
  <c r="M3712" i="2"/>
  <c r="N3711" i="2"/>
  <c r="M3711" i="2"/>
  <c r="N3710" i="2"/>
  <c r="M3710" i="2"/>
  <c r="N3709" i="2"/>
  <c r="M3709" i="2"/>
  <c r="N3708" i="2"/>
  <c r="M3708" i="2"/>
  <c r="N3707" i="2"/>
  <c r="M3707" i="2"/>
  <c r="N3706" i="2"/>
  <c r="M3706" i="2"/>
  <c r="N3705" i="2"/>
  <c r="M3705" i="2"/>
  <c r="N3704" i="2"/>
  <c r="M3704" i="2"/>
  <c r="N3703" i="2"/>
  <c r="M3703" i="2"/>
  <c r="N3702" i="2"/>
  <c r="M3702" i="2"/>
  <c r="N3701" i="2"/>
  <c r="M3701" i="2"/>
  <c r="N3700" i="2"/>
  <c r="M3700" i="2"/>
  <c r="N3699" i="2"/>
  <c r="M3699" i="2"/>
  <c r="N3698" i="2"/>
  <c r="M3698" i="2"/>
  <c r="N3697" i="2"/>
  <c r="M3697" i="2"/>
  <c r="N3696" i="2"/>
  <c r="M3696" i="2"/>
  <c r="N3695" i="2"/>
  <c r="M3695" i="2"/>
  <c r="N3694" i="2"/>
  <c r="M3694" i="2"/>
  <c r="N3693" i="2"/>
  <c r="M3693" i="2"/>
  <c r="N3692" i="2"/>
  <c r="M3692" i="2"/>
  <c r="N3691" i="2"/>
  <c r="M3691" i="2"/>
  <c r="N3690" i="2"/>
  <c r="M3690" i="2"/>
  <c r="N3689" i="2"/>
  <c r="M3689" i="2"/>
  <c r="N3688" i="2"/>
  <c r="M3688" i="2"/>
  <c r="N3687" i="2"/>
  <c r="M3687" i="2"/>
  <c r="N3686" i="2"/>
  <c r="M3686" i="2"/>
  <c r="N3685" i="2"/>
  <c r="M3685" i="2"/>
  <c r="N3684" i="2"/>
  <c r="M3684" i="2"/>
  <c r="N3683" i="2"/>
  <c r="M3683" i="2"/>
  <c r="N3682" i="2"/>
  <c r="M3682" i="2"/>
  <c r="N3681" i="2"/>
  <c r="M3681" i="2"/>
  <c r="N3680" i="2"/>
  <c r="M3680" i="2"/>
  <c r="N3679" i="2"/>
  <c r="M3679" i="2"/>
  <c r="N3678" i="2"/>
  <c r="M3678" i="2"/>
  <c r="N3677" i="2"/>
  <c r="M3677" i="2"/>
  <c r="N3676" i="2"/>
  <c r="M3676" i="2"/>
  <c r="N3675" i="2"/>
  <c r="M3675" i="2"/>
  <c r="N3674" i="2"/>
  <c r="M3674" i="2"/>
  <c r="N3673" i="2"/>
  <c r="M3673" i="2"/>
  <c r="N3672" i="2"/>
  <c r="M3672" i="2"/>
  <c r="N3671" i="2"/>
  <c r="M3671" i="2"/>
  <c r="N3670" i="2"/>
  <c r="M3670" i="2"/>
  <c r="N3669" i="2"/>
  <c r="M3669" i="2"/>
  <c r="N3668" i="2"/>
  <c r="M3668" i="2"/>
  <c r="N3667" i="2"/>
  <c r="M3667" i="2"/>
  <c r="N3666" i="2"/>
  <c r="M3666" i="2"/>
  <c r="N3665" i="2"/>
  <c r="M3665" i="2"/>
  <c r="N3664" i="2"/>
  <c r="M3664" i="2"/>
  <c r="N3663" i="2"/>
  <c r="M3663" i="2"/>
  <c r="N3662" i="2"/>
  <c r="M3662" i="2"/>
  <c r="N3661" i="2"/>
  <c r="M3661" i="2"/>
  <c r="N3660" i="2"/>
  <c r="M3660" i="2"/>
  <c r="N3659" i="2"/>
  <c r="M3659" i="2"/>
  <c r="N3658" i="2"/>
  <c r="M3658" i="2"/>
  <c r="N3657" i="2"/>
  <c r="M3657" i="2"/>
  <c r="N3656" i="2"/>
  <c r="M3656" i="2"/>
  <c r="N3655" i="2"/>
  <c r="M3655" i="2"/>
  <c r="N3654" i="2"/>
  <c r="M3654" i="2"/>
  <c r="N3653" i="2"/>
  <c r="M3653" i="2"/>
  <c r="N3652" i="2"/>
  <c r="M3652" i="2"/>
  <c r="N3651" i="2"/>
  <c r="M3651" i="2"/>
  <c r="N3650" i="2"/>
  <c r="M3650" i="2"/>
  <c r="N3649" i="2"/>
  <c r="M3649" i="2"/>
  <c r="N3648" i="2"/>
  <c r="M3648" i="2"/>
  <c r="N3647" i="2"/>
  <c r="M3647" i="2"/>
  <c r="N3646" i="2"/>
  <c r="M3646" i="2"/>
  <c r="N3645" i="2"/>
  <c r="M3645" i="2"/>
  <c r="N3644" i="2"/>
  <c r="M3644" i="2"/>
  <c r="N3643" i="2"/>
  <c r="M3643" i="2"/>
  <c r="N3642" i="2"/>
  <c r="M3642" i="2"/>
  <c r="N3641" i="2"/>
  <c r="M3641" i="2"/>
  <c r="N3640" i="2"/>
  <c r="M3640" i="2"/>
  <c r="N3639" i="2"/>
  <c r="M3639" i="2"/>
  <c r="N3638" i="2"/>
  <c r="M3638" i="2"/>
  <c r="N3637" i="2"/>
  <c r="M3637" i="2"/>
  <c r="N3636" i="2"/>
  <c r="M3636" i="2"/>
  <c r="N3635" i="2"/>
  <c r="M3635" i="2"/>
  <c r="N3634" i="2"/>
  <c r="M3634" i="2"/>
  <c r="N3633" i="2"/>
  <c r="M3633" i="2"/>
  <c r="N3632" i="2"/>
  <c r="M3632" i="2"/>
  <c r="N3631" i="2"/>
  <c r="M3631" i="2"/>
  <c r="N3630" i="2"/>
  <c r="M3630" i="2"/>
  <c r="N3629" i="2"/>
  <c r="M3629" i="2"/>
  <c r="N3628" i="2"/>
  <c r="M3628" i="2"/>
  <c r="N3627" i="2"/>
  <c r="M3627" i="2"/>
  <c r="N3626" i="2"/>
  <c r="M3626" i="2"/>
  <c r="N3625" i="2"/>
  <c r="M3625" i="2"/>
  <c r="N3624" i="2"/>
  <c r="M3624" i="2"/>
  <c r="N3623" i="2"/>
  <c r="M3623" i="2"/>
  <c r="N3622" i="2"/>
  <c r="M3622" i="2"/>
  <c r="N3621" i="2"/>
  <c r="M3621" i="2"/>
  <c r="N3620" i="2"/>
  <c r="M3620" i="2"/>
  <c r="N3619" i="2"/>
  <c r="M3619" i="2"/>
  <c r="N3618" i="2"/>
  <c r="M3618" i="2"/>
  <c r="N3617" i="2"/>
  <c r="M3617" i="2"/>
  <c r="N3616" i="2"/>
  <c r="M3616" i="2"/>
  <c r="N3615" i="2"/>
  <c r="M3615" i="2"/>
  <c r="N3614" i="2"/>
  <c r="M3614" i="2"/>
  <c r="N3613" i="2"/>
  <c r="M3613" i="2"/>
  <c r="N3612" i="2"/>
  <c r="M3612" i="2"/>
  <c r="N3611" i="2"/>
  <c r="M3611" i="2"/>
  <c r="N3610" i="2"/>
  <c r="M3610" i="2"/>
  <c r="N3609" i="2"/>
  <c r="M3609" i="2"/>
  <c r="N3608" i="2"/>
  <c r="M3608" i="2"/>
  <c r="N3607" i="2"/>
  <c r="M3607" i="2"/>
  <c r="N3606" i="2"/>
  <c r="M3606" i="2"/>
  <c r="N3605" i="2"/>
  <c r="M3605" i="2"/>
  <c r="N3604" i="2"/>
  <c r="M3604" i="2"/>
  <c r="N3603" i="2"/>
  <c r="M3603" i="2"/>
  <c r="N3602" i="2"/>
  <c r="M3602" i="2"/>
  <c r="N3601" i="2"/>
  <c r="M3601" i="2"/>
  <c r="N3600" i="2"/>
  <c r="M3600" i="2"/>
  <c r="N3599" i="2"/>
  <c r="M3599" i="2"/>
  <c r="N3598" i="2"/>
  <c r="M3598" i="2"/>
  <c r="N3597" i="2"/>
  <c r="M3597" i="2"/>
  <c r="N3596" i="2"/>
  <c r="M3596" i="2"/>
  <c r="N3595" i="2"/>
  <c r="M3595" i="2"/>
  <c r="N3594" i="2"/>
  <c r="M3594" i="2"/>
  <c r="N3593" i="2"/>
  <c r="M3593" i="2"/>
  <c r="N3592" i="2"/>
  <c r="M3592" i="2"/>
  <c r="N3591" i="2"/>
  <c r="M3591" i="2"/>
  <c r="N3590" i="2"/>
  <c r="M3590" i="2"/>
  <c r="N3589" i="2"/>
  <c r="M3589" i="2"/>
  <c r="N3588" i="2"/>
  <c r="M3588" i="2"/>
  <c r="N3587" i="2"/>
  <c r="M3587" i="2"/>
  <c r="N3586" i="2"/>
  <c r="M3586" i="2"/>
  <c r="N3585" i="2"/>
  <c r="M3585" i="2"/>
  <c r="N3584" i="2"/>
  <c r="M3584" i="2"/>
  <c r="N3583" i="2"/>
  <c r="M3583" i="2"/>
  <c r="N3582" i="2"/>
  <c r="M3582" i="2"/>
  <c r="N3581" i="2"/>
  <c r="M3581" i="2"/>
  <c r="N3580" i="2"/>
  <c r="M3580" i="2"/>
  <c r="N3579" i="2"/>
  <c r="M3579" i="2"/>
  <c r="N3578" i="2"/>
  <c r="M3578" i="2"/>
  <c r="N3577" i="2"/>
  <c r="M3577" i="2"/>
  <c r="N3576" i="2"/>
  <c r="M3576" i="2"/>
  <c r="N3575" i="2"/>
  <c r="M3575" i="2"/>
  <c r="N3574" i="2"/>
  <c r="M3574" i="2"/>
  <c r="N3573" i="2"/>
  <c r="M3573" i="2"/>
  <c r="N3572" i="2"/>
  <c r="M3572" i="2"/>
  <c r="N3571" i="2"/>
  <c r="M3571" i="2"/>
  <c r="N3570" i="2"/>
  <c r="M3570" i="2"/>
  <c r="N3569" i="2"/>
  <c r="M3569" i="2"/>
  <c r="N3568" i="2"/>
  <c r="M3568" i="2"/>
  <c r="N3567" i="2"/>
  <c r="M3567" i="2"/>
  <c r="N3566" i="2"/>
  <c r="M3566" i="2"/>
  <c r="N3565" i="2"/>
  <c r="M3565" i="2"/>
  <c r="N3564" i="2"/>
  <c r="M3564" i="2"/>
  <c r="N3563" i="2"/>
  <c r="M3563" i="2"/>
  <c r="N3562" i="2"/>
  <c r="M3562" i="2"/>
  <c r="N3561" i="2"/>
  <c r="M3561" i="2"/>
  <c r="N3560" i="2"/>
  <c r="M3560" i="2"/>
  <c r="N3559" i="2"/>
  <c r="M3559" i="2"/>
  <c r="N3558" i="2"/>
  <c r="M3558" i="2"/>
  <c r="N3557" i="2"/>
  <c r="M3557" i="2"/>
  <c r="N3556" i="2"/>
  <c r="M3556" i="2"/>
  <c r="N3555" i="2"/>
  <c r="M3555" i="2"/>
  <c r="N3554" i="2"/>
  <c r="M3554" i="2"/>
  <c r="N3553" i="2"/>
  <c r="M3553" i="2"/>
  <c r="N3552" i="2"/>
  <c r="M3552" i="2"/>
  <c r="N3551" i="2"/>
  <c r="M3551" i="2"/>
  <c r="N3550" i="2"/>
  <c r="M3550" i="2"/>
  <c r="N3549" i="2"/>
  <c r="M3549" i="2"/>
  <c r="N3548" i="2"/>
  <c r="M3548" i="2"/>
  <c r="N3547" i="2"/>
  <c r="M3547" i="2"/>
  <c r="N3546" i="2"/>
  <c r="M3546" i="2"/>
  <c r="N3545" i="2"/>
  <c r="M3545" i="2"/>
  <c r="N3544" i="2"/>
  <c r="M3544" i="2"/>
  <c r="N3543" i="2"/>
  <c r="M3543" i="2"/>
  <c r="N3542" i="2"/>
  <c r="M3542" i="2"/>
  <c r="N3541" i="2"/>
  <c r="M3541" i="2"/>
  <c r="N3540" i="2"/>
  <c r="M3540" i="2"/>
  <c r="N3539" i="2"/>
  <c r="M3539" i="2"/>
  <c r="N3538" i="2"/>
  <c r="M3538" i="2"/>
  <c r="N3537" i="2"/>
  <c r="M3537" i="2"/>
  <c r="N3536" i="2"/>
  <c r="M3536" i="2"/>
  <c r="N3535" i="2"/>
  <c r="M3535" i="2"/>
  <c r="N3534" i="2"/>
  <c r="M3534" i="2"/>
  <c r="N3533" i="2"/>
  <c r="M3533" i="2"/>
  <c r="N3532" i="2"/>
  <c r="M3532" i="2"/>
  <c r="N3531" i="2"/>
  <c r="M3531" i="2"/>
  <c r="N3530" i="2"/>
  <c r="M3530" i="2"/>
  <c r="N3529" i="2"/>
  <c r="M3529" i="2"/>
  <c r="N3528" i="2"/>
  <c r="M3528" i="2"/>
  <c r="N3527" i="2"/>
  <c r="M3527" i="2"/>
  <c r="N3526" i="2"/>
  <c r="M3526" i="2"/>
  <c r="N3525" i="2"/>
  <c r="M3525" i="2"/>
  <c r="N3524" i="2"/>
  <c r="M3524" i="2"/>
  <c r="N3523" i="2"/>
  <c r="M3523" i="2"/>
  <c r="N3522" i="2"/>
  <c r="M3522" i="2"/>
  <c r="N3521" i="2"/>
  <c r="M3521" i="2"/>
  <c r="N3520" i="2"/>
  <c r="M3520" i="2"/>
  <c r="N3519" i="2"/>
  <c r="M3519" i="2"/>
  <c r="N3518" i="2"/>
  <c r="M3518" i="2"/>
  <c r="N3517" i="2"/>
  <c r="M3517" i="2"/>
  <c r="N3516" i="2"/>
  <c r="M3516" i="2"/>
  <c r="N3515" i="2"/>
  <c r="M3515" i="2"/>
  <c r="N3514" i="2"/>
  <c r="M3514" i="2"/>
  <c r="N3513" i="2"/>
  <c r="M3513" i="2"/>
  <c r="N3512" i="2"/>
  <c r="M3512" i="2"/>
  <c r="N3511" i="2"/>
  <c r="M3511" i="2"/>
  <c r="N3510" i="2"/>
  <c r="M3510" i="2"/>
  <c r="N3509" i="2"/>
  <c r="M3509" i="2"/>
  <c r="N3508" i="2"/>
  <c r="M3508" i="2"/>
  <c r="N3507" i="2"/>
  <c r="M3507" i="2"/>
  <c r="N3506" i="2"/>
  <c r="M3506" i="2"/>
  <c r="N3505" i="2"/>
  <c r="M3505" i="2"/>
  <c r="N3504" i="2"/>
  <c r="M3504" i="2"/>
  <c r="N3503" i="2"/>
  <c r="M3503" i="2"/>
  <c r="N3502" i="2"/>
  <c r="M3502" i="2"/>
  <c r="N3501" i="2"/>
  <c r="M3501" i="2"/>
  <c r="N3500" i="2"/>
  <c r="M3500" i="2"/>
  <c r="N3499" i="2"/>
  <c r="M3499" i="2"/>
  <c r="N3498" i="2"/>
  <c r="M3498" i="2"/>
  <c r="N3497" i="2"/>
  <c r="M3497" i="2"/>
  <c r="N3496" i="2"/>
  <c r="M3496" i="2"/>
  <c r="N3495" i="2"/>
  <c r="M3495" i="2"/>
  <c r="N3494" i="2"/>
  <c r="M3494" i="2"/>
  <c r="N3493" i="2"/>
  <c r="M3493" i="2"/>
  <c r="N3492" i="2"/>
  <c r="M3492" i="2"/>
  <c r="N3491" i="2"/>
  <c r="M3491" i="2"/>
  <c r="N3490" i="2"/>
  <c r="M3490" i="2"/>
  <c r="N3489" i="2"/>
  <c r="M3489" i="2"/>
  <c r="N3488" i="2"/>
  <c r="M3488" i="2"/>
  <c r="N3487" i="2"/>
  <c r="M3487" i="2"/>
  <c r="N3486" i="2"/>
  <c r="M3486" i="2"/>
  <c r="N3485" i="2"/>
  <c r="M3485" i="2"/>
  <c r="N3484" i="2"/>
  <c r="M3484" i="2"/>
  <c r="N3483" i="2"/>
  <c r="M3483" i="2"/>
  <c r="N3482" i="2"/>
  <c r="M3482" i="2"/>
  <c r="N3481" i="2"/>
  <c r="M3481" i="2"/>
  <c r="N3480" i="2"/>
  <c r="M3480" i="2"/>
  <c r="N3479" i="2"/>
  <c r="M3479" i="2"/>
  <c r="N3478" i="2"/>
  <c r="M3478" i="2"/>
  <c r="N3477" i="2"/>
  <c r="M3477" i="2"/>
  <c r="N3476" i="2"/>
  <c r="M3476" i="2"/>
  <c r="N3475" i="2"/>
  <c r="M3475" i="2"/>
  <c r="N3474" i="2"/>
  <c r="M3474" i="2"/>
  <c r="N3473" i="2"/>
  <c r="M3473" i="2"/>
  <c r="N3472" i="2"/>
  <c r="M3472" i="2"/>
  <c r="N3471" i="2"/>
  <c r="M3471" i="2"/>
  <c r="N3470" i="2"/>
  <c r="M3470" i="2"/>
  <c r="N3469" i="2"/>
  <c r="M3469" i="2"/>
  <c r="N3468" i="2"/>
  <c r="M3468" i="2"/>
  <c r="N3467" i="2"/>
  <c r="M3467" i="2"/>
  <c r="N3466" i="2"/>
  <c r="M3466" i="2"/>
  <c r="N3465" i="2"/>
  <c r="M3465" i="2"/>
  <c r="N3464" i="2"/>
  <c r="M3464" i="2"/>
  <c r="N3463" i="2"/>
  <c r="M3463" i="2"/>
  <c r="N3462" i="2"/>
  <c r="M3462" i="2"/>
  <c r="N3461" i="2"/>
  <c r="M3461" i="2"/>
  <c r="N3460" i="2"/>
  <c r="M3460" i="2"/>
  <c r="N3459" i="2"/>
  <c r="M3459" i="2"/>
  <c r="N3458" i="2"/>
  <c r="M3458" i="2"/>
  <c r="N3457" i="2"/>
  <c r="M3457" i="2"/>
  <c r="N3456" i="2"/>
  <c r="M3456" i="2"/>
  <c r="N3455" i="2"/>
  <c r="M3455" i="2"/>
  <c r="N3454" i="2"/>
  <c r="M3454" i="2"/>
  <c r="N3453" i="2"/>
  <c r="M3453" i="2"/>
  <c r="N3452" i="2"/>
  <c r="M3452" i="2"/>
  <c r="N3451" i="2"/>
  <c r="M3451" i="2"/>
  <c r="N3450" i="2"/>
  <c r="M3450" i="2"/>
  <c r="N3449" i="2"/>
  <c r="M3449" i="2"/>
  <c r="N3448" i="2"/>
  <c r="M3448" i="2"/>
  <c r="N3447" i="2"/>
  <c r="M3447" i="2"/>
  <c r="N3446" i="2"/>
  <c r="M3446" i="2"/>
  <c r="N3445" i="2"/>
  <c r="M3445" i="2"/>
  <c r="N3444" i="2"/>
  <c r="M3444" i="2"/>
  <c r="N3443" i="2"/>
  <c r="M3443" i="2"/>
  <c r="N3442" i="2"/>
  <c r="M3442" i="2"/>
  <c r="N3441" i="2"/>
  <c r="M3441" i="2"/>
  <c r="N3440" i="2"/>
  <c r="M3440" i="2"/>
  <c r="N3439" i="2"/>
  <c r="M3439" i="2"/>
  <c r="N3438" i="2"/>
  <c r="M3438" i="2"/>
  <c r="N3437" i="2"/>
  <c r="M3437" i="2"/>
  <c r="N3436" i="2"/>
  <c r="M3436" i="2"/>
  <c r="N3435" i="2"/>
  <c r="M3435" i="2"/>
  <c r="N3434" i="2"/>
  <c r="M3434" i="2"/>
  <c r="N3433" i="2"/>
  <c r="M3433" i="2"/>
  <c r="N3432" i="2"/>
  <c r="M3432" i="2"/>
  <c r="N3431" i="2"/>
  <c r="M3431" i="2"/>
  <c r="N3430" i="2"/>
  <c r="M3430" i="2"/>
  <c r="N3429" i="2"/>
  <c r="M3429" i="2"/>
  <c r="N3428" i="2"/>
  <c r="M3428" i="2"/>
  <c r="N3427" i="2"/>
  <c r="M3427" i="2"/>
  <c r="N3426" i="2"/>
  <c r="M3426" i="2"/>
  <c r="N3425" i="2"/>
  <c r="M3425" i="2"/>
  <c r="N3424" i="2"/>
  <c r="M3424" i="2"/>
  <c r="N3423" i="2"/>
  <c r="M3423" i="2"/>
  <c r="N3422" i="2"/>
  <c r="M3422" i="2"/>
  <c r="N3421" i="2"/>
  <c r="M3421" i="2"/>
  <c r="N3420" i="2"/>
  <c r="M3420" i="2"/>
  <c r="N3419" i="2"/>
  <c r="M3419" i="2"/>
  <c r="N3418" i="2"/>
  <c r="M3418" i="2"/>
  <c r="N3417" i="2"/>
  <c r="M3417" i="2"/>
  <c r="N3416" i="2"/>
  <c r="M3416" i="2"/>
  <c r="N3415" i="2"/>
  <c r="M3415" i="2"/>
  <c r="N3414" i="2"/>
  <c r="M3414" i="2"/>
  <c r="N3413" i="2"/>
  <c r="M3413" i="2"/>
  <c r="N3412" i="2"/>
  <c r="M3412" i="2"/>
  <c r="N3411" i="2"/>
  <c r="M3411" i="2"/>
  <c r="N3410" i="2"/>
  <c r="M3410" i="2"/>
  <c r="N3409" i="2"/>
  <c r="M3409" i="2"/>
  <c r="N3408" i="2"/>
  <c r="M3408" i="2"/>
  <c r="N3407" i="2"/>
  <c r="M3407" i="2"/>
  <c r="N3406" i="2"/>
  <c r="M3406" i="2"/>
  <c r="N3405" i="2"/>
  <c r="M3405" i="2"/>
  <c r="N3404" i="2"/>
  <c r="M3404" i="2"/>
  <c r="N3403" i="2"/>
  <c r="M3403" i="2"/>
  <c r="N3402" i="2"/>
  <c r="M3402" i="2"/>
  <c r="N3401" i="2"/>
  <c r="M3401" i="2"/>
  <c r="N3400" i="2"/>
  <c r="M3400" i="2"/>
  <c r="N3399" i="2"/>
  <c r="M3399" i="2"/>
  <c r="N3398" i="2"/>
  <c r="M3398" i="2"/>
  <c r="N3397" i="2"/>
  <c r="M3397" i="2"/>
  <c r="N3396" i="2"/>
  <c r="M3396" i="2"/>
  <c r="N3395" i="2"/>
  <c r="M3395" i="2"/>
  <c r="N3394" i="2"/>
  <c r="M3394" i="2"/>
  <c r="N3393" i="2"/>
  <c r="M3393" i="2"/>
  <c r="N3392" i="2"/>
  <c r="M3392" i="2"/>
  <c r="N3391" i="2"/>
  <c r="M3391" i="2"/>
  <c r="N3390" i="2"/>
  <c r="M3390" i="2"/>
  <c r="N3389" i="2"/>
  <c r="M3389" i="2"/>
  <c r="N3388" i="2"/>
  <c r="M3388" i="2"/>
  <c r="N3387" i="2"/>
  <c r="M3387" i="2"/>
  <c r="N3386" i="2"/>
  <c r="M3386" i="2"/>
  <c r="N3385" i="2"/>
  <c r="M3385" i="2"/>
  <c r="N3384" i="2"/>
  <c r="M3384" i="2"/>
  <c r="N3383" i="2"/>
  <c r="M3383" i="2"/>
  <c r="N3382" i="2"/>
  <c r="M3382" i="2"/>
  <c r="N3381" i="2"/>
  <c r="M3381" i="2"/>
  <c r="N3380" i="2"/>
  <c r="M3380" i="2"/>
  <c r="N3379" i="2"/>
  <c r="M3379" i="2"/>
  <c r="N3378" i="2"/>
  <c r="M3378" i="2"/>
  <c r="N3377" i="2"/>
  <c r="M3377" i="2"/>
  <c r="N3376" i="2"/>
  <c r="M3376" i="2"/>
  <c r="N3375" i="2"/>
  <c r="M3375" i="2"/>
  <c r="N3374" i="2"/>
  <c r="M3374" i="2"/>
  <c r="N3373" i="2"/>
  <c r="M3373" i="2"/>
  <c r="N3372" i="2"/>
  <c r="M3372" i="2"/>
  <c r="N3371" i="2"/>
  <c r="M3371" i="2"/>
  <c r="N3370" i="2"/>
  <c r="M3370" i="2"/>
  <c r="N3369" i="2"/>
  <c r="M3369" i="2"/>
  <c r="N3368" i="2"/>
  <c r="M3368" i="2"/>
  <c r="N3367" i="2"/>
  <c r="M3367" i="2"/>
  <c r="N3366" i="2"/>
  <c r="M3366" i="2"/>
  <c r="N3365" i="2"/>
  <c r="M3365" i="2"/>
  <c r="N3364" i="2"/>
  <c r="M3364" i="2"/>
  <c r="N3363" i="2"/>
  <c r="M3363" i="2"/>
  <c r="N3362" i="2"/>
  <c r="M3362" i="2"/>
  <c r="N3361" i="2"/>
  <c r="M3361" i="2"/>
  <c r="N3360" i="2"/>
  <c r="M3360" i="2"/>
  <c r="N3359" i="2"/>
  <c r="M3359" i="2"/>
  <c r="N3358" i="2"/>
  <c r="M3358" i="2"/>
  <c r="N3357" i="2"/>
  <c r="M3357" i="2"/>
  <c r="N3356" i="2"/>
  <c r="M3356" i="2"/>
  <c r="N3355" i="2"/>
  <c r="M3355" i="2"/>
  <c r="N3354" i="2"/>
  <c r="M3354" i="2"/>
  <c r="N3353" i="2"/>
  <c r="M3353" i="2"/>
  <c r="N3352" i="2"/>
  <c r="M3352" i="2"/>
  <c r="N3351" i="2"/>
  <c r="M3351" i="2"/>
  <c r="N3350" i="2"/>
  <c r="M3350" i="2"/>
  <c r="N3349" i="2"/>
  <c r="M3349" i="2"/>
  <c r="N3348" i="2"/>
  <c r="M3348" i="2"/>
  <c r="N3347" i="2"/>
  <c r="M3347" i="2"/>
  <c r="N3346" i="2"/>
  <c r="M3346" i="2"/>
  <c r="N3345" i="2"/>
  <c r="M3345" i="2"/>
  <c r="N3344" i="2"/>
  <c r="M3344" i="2"/>
  <c r="N3343" i="2"/>
  <c r="M3343" i="2"/>
  <c r="N3342" i="2"/>
  <c r="M3342" i="2"/>
  <c r="N3341" i="2"/>
  <c r="M3341" i="2"/>
  <c r="N3340" i="2"/>
  <c r="M3340" i="2"/>
  <c r="N3339" i="2"/>
  <c r="M3339" i="2"/>
  <c r="N3338" i="2"/>
  <c r="M3338" i="2"/>
  <c r="N3337" i="2"/>
  <c r="M3337" i="2"/>
  <c r="N3336" i="2"/>
  <c r="M3336" i="2"/>
  <c r="N3335" i="2"/>
  <c r="M3335" i="2"/>
  <c r="N3334" i="2"/>
  <c r="M3334" i="2"/>
  <c r="N3333" i="2"/>
  <c r="M3333" i="2"/>
  <c r="N3332" i="2"/>
  <c r="M3332" i="2"/>
  <c r="N3331" i="2"/>
  <c r="M3331" i="2"/>
  <c r="N3330" i="2"/>
  <c r="M3330" i="2"/>
  <c r="N3329" i="2"/>
  <c r="M3329" i="2"/>
  <c r="N3328" i="2"/>
  <c r="M3328" i="2"/>
  <c r="N3327" i="2"/>
  <c r="M3327" i="2"/>
  <c r="N3326" i="2"/>
  <c r="M3326" i="2"/>
  <c r="N3325" i="2"/>
  <c r="M3325" i="2"/>
  <c r="N3324" i="2"/>
  <c r="M3324" i="2"/>
  <c r="N3323" i="2"/>
  <c r="M3323" i="2"/>
  <c r="N3322" i="2"/>
  <c r="M3322" i="2"/>
  <c r="N3321" i="2"/>
  <c r="M3321" i="2"/>
  <c r="N3320" i="2"/>
  <c r="M3320" i="2"/>
  <c r="N3319" i="2"/>
  <c r="M3319" i="2"/>
  <c r="N3318" i="2"/>
  <c r="M3318" i="2"/>
  <c r="N3317" i="2"/>
  <c r="M3317" i="2"/>
  <c r="N3316" i="2"/>
  <c r="M3316" i="2"/>
  <c r="N3315" i="2"/>
  <c r="M3315" i="2"/>
  <c r="N3314" i="2"/>
  <c r="M3314" i="2"/>
  <c r="N3313" i="2"/>
  <c r="M3313" i="2"/>
  <c r="N3312" i="2"/>
  <c r="M3312" i="2"/>
  <c r="N3311" i="2"/>
  <c r="M3311" i="2"/>
  <c r="N3310" i="2"/>
  <c r="M3310" i="2"/>
  <c r="N3309" i="2"/>
  <c r="M3309" i="2"/>
  <c r="N3308" i="2"/>
  <c r="M3308" i="2"/>
  <c r="N3307" i="2"/>
  <c r="M3307" i="2"/>
  <c r="N3306" i="2"/>
  <c r="M3306" i="2"/>
  <c r="N3305" i="2"/>
  <c r="M3305" i="2"/>
  <c r="N3304" i="2"/>
  <c r="M3304" i="2"/>
  <c r="N3303" i="2"/>
  <c r="M3303" i="2"/>
  <c r="N3302" i="2"/>
  <c r="M3302" i="2"/>
  <c r="N3301" i="2"/>
  <c r="M3301" i="2"/>
  <c r="N3300" i="2"/>
  <c r="M3300" i="2"/>
  <c r="N3299" i="2"/>
  <c r="M3299" i="2"/>
  <c r="N3298" i="2"/>
  <c r="M3298" i="2"/>
  <c r="N3297" i="2"/>
  <c r="M3297" i="2"/>
  <c r="N3296" i="2"/>
  <c r="M3296" i="2"/>
  <c r="N3295" i="2"/>
  <c r="M3295" i="2"/>
  <c r="N3294" i="2"/>
  <c r="M3294" i="2"/>
  <c r="N3293" i="2"/>
  <c r="M3293" i="2"/>
  <c r="N3292" i="2"/>
  <c r="M3292" i="2"/>
  <c r="N3291" i="2"/>
  <c r="M3291" i="2"/>
  <c r="N3290" i="2"/>
  <c r="M3290" i="2"/>
  <c r="N3289" i="2"/>
  <c r="M3289" i="2"/>
  <c r="N3288" i="2"/>
  <c r="M3288" i="2"/>
  <c r="N3287" i="2"/>
  <c r="M3287" i="2"/>
  <c r="N3286" i="2"/>
  <c r="M3286" i="2"/>
  <c r="N3285" i="2"/>
  <c r="M3285" i="2"/>
  <c r="N3284" i="2"/>
  <c r="M3284" i="2"/>
  <c r="N3283" i="2"/>
  <c r="M3283" i="2"/>
  <c r="N3282" i="2"/>
  <c r="M3282" i="2"/>
  <c r="N3281" i="2"/>
  <c r="M3281" i="2"/>
  <c r="N3280" i="2"/>
  <c r="M3280" i="2"/>
  <c r="N3279" i="2"/>
  <c r="M3279" i="2"/>
  <c r="N3278" i="2"/>
  <c r="M3278" i="2"/>
  <c r="N3277" i="2"/>
  <c r="M3277" i="2"/>
  <c r="N3276" i="2"/>
  <c r="M3276" i="2"/>
  <c r="N3275" i="2"/>
  <c r="M3275" i="2"/>
  <c r="N3274" i="2"/>
  <c r="M3274" i="2"/>
  <c r="N3273" i="2"/>
  <c r="M3273" i="2"/>
  <c r="N3272" i="2"/>
  <c r="M3272" i="2"/>
  <c r="N3271" i="2"/>
  <c r="M3271" i="2"/>
  <c r="N3270" i="2"/>
  <c r="M3270" i="2"/>
  <c r="N3269" i="2"/>
  <c r="M3269" i="2"/>
  <c r="N3268" i="2"/>
  <c r="M3268" i="2"/>
  <c r="N3267" i="2"/>
  <c r="M3267" i="2"/>
  <c r="N3266" i="2"/>
  <c r="M3266" i="2"/>
  <c r="N3265" i="2"/>
  <c r="M3265" i="2"/>
  <c r="N3264" i="2"/>
  <c r="M3264" i="2"/>
  <c r="N3263" i="2"/>
  <c r="M3263" i="2"/>
  <c r="N3262" i="2"/>
  <c r="M3262" i="2"/>
  <c r="N3261" i="2"/>
  <c r="M3261" i="2"/>
  <c r="N3260" i="2"/>
  <c r="M3260" i="2"/>
  <c r="N3259" i="2"/>
  <c r="M3259" i="2"/>
  <c r="N3258" i="2"/>
  <c r="M3258" i="2"/>
  <c r="N3257" i="2"/>
  <c r="M3257" i="2"/>
  <c r="N3256" i="2"/>
  <c r="M3256" i="2"/>
  <c r="N3255" i="2"/>
  <c r="M3255" i="2"/>
  <c r="N3254" i="2"/>
  <c r="M3254" i="2"/>
  <c r="N3253" i="2"/>
  <c r="M3253" i="2"/>
  <c r="N3252" i="2"/>
  <c r="M3252" i="2"/>
  <c r="N3251" i="2"/>
  <c r="M3251" i="2"/>
  <c r="N3250" i="2"/>
  <c r="M3250" i="2"/>
  <c r="N3249" i="2"/>
  <c r="M3249" i="2"/>
  <c r="N3248" i="2"/>
  <c r="M3248" i="2"/>
  <c r="N3247" i="2"/>
  <c r="M3247" i="2"/>
  <c r="N3246" i="2"/>
  <c r="M3246" i="2"/>
  <c r="N3245" i="2"/>
  <c r="M3245" i="2"/>
  <c r="N3244" i="2"/>
  <c r="M3244" i="2"/>
  <c r="N3243" i="2"/>
  <c r="M3243" i="2"/>
  <c r="N3242" i="2"/>
  <c r="M3242" i="2"/>
  <c r="N3241" i="2"/>
  <c r="M3241" i="2"/>
  <c r="N3240" i="2"/>
  <c r="M3240" i="2"/>
  <c r="N3239" i="2"/>
  <c r="M3239" i="2"/>
  <c r="N3238" i="2"/>
  <c r="M3238" i="2"/>
  <c r="N3237" i="2"/>
  <c r="M3237" i="2"/>
  <c r="N3236" i="2"/>
  <c r="M3236" i="2"/>
  <c r="N3235" i="2"/>
  <c r="M3235" i="2"/>
  <c r="N3234" i="2"/>
  <c r="M3234" i="2"/>
  <c r="N3233" i="2"/>
  <c r="M3233" i="2"/>
  <c r="N3232" i="2"/>
  <c r="M3232" i="2"/>
  <c r="N3231" i="2"/>
  <c r="M3231" i="2"/>
  <c r="N3230" i="2"/>
  <c r="M3230" i="2"/>
  <c r="N3229" i="2"/>
  <c r="M3229" i="2"/>
  <c r="N3228" i="2"/>
  <c r="M3228" i="2"/>
  <c r="N3227" i="2"/>
  <c r="M3227" i="2"/>
  <c r="N3226" i="2"/>
  <c r="M3226" i="2"/>
  <c r="N3225" i="2"/>
  <c r="M3225" i="2"/>
  <c r="N3224" i="2"/>
  <c r="M3224" i="2"/>
  <c r="N3223" i="2"/>
  <c r="M3223" i="2"/>
  <c r="N3222" i="2"/>
  <c r="M3222" i="2"/>
  <c r="N3221" i="2"/>
  <c r="M3221" i="2"/>
  <c r="N3220" i="2"/>
  <c r="M3220" i="2"/>
  <c r="N3219" i="2"/>
  <c r="M3219" i="2"/>
  <c r="N3218" i="2"/>
  <c r="M3218" i="2"/>
  <c r="N3217" i="2"/>
  <c r="M3217" i="2"/>
  <c r="N3216" i="2"/>
  <c r="M3216" i="2"/>
  <c r="N3215" i="2"/>
  <c r="M3215" i="2"/>
  <c r="N3214" i="2"/>
  <c r="M3214" i="2"/>
  <c r="N3213" i="2"/>
  <c r="M3213" i="2"/>
  <c r="N3212" i="2"/>
  <c r="M3212" i="2"/>
  <c r="N3211" i="2"/>
  <c r="M3211" i="2"/>
  <c r="N3210" i="2"/>
  <c r="M3210" i="2"/>
  <c r="N3209" i="2"/>
  <c r="M3209" i="2"/>
  <c r="N3208" i="2"/>
  <c r="M3208" i="2"/>
  <c r="N3207" i="2"/>
  <c r="M3207" i="2"/>
  <c r="N3206" i="2"/>
  <c r="M3206" i="2"/>
  <c r="N3205" i="2"/>
  <c r="M3205" i="2"/>
  <c r="N3204" i="2"/>
  <c r="M3204" i="2"/>
  <c r="N3203" i="2"/>
  <c r="M3203" i="2"/>
  <c r="N3202" i="2"/>
  <c r="M3202" i="2"/>
  <c r="N3201" i="2"/>
  <c r="M3201" i="2"/>
  <c r="N3200" i="2"/>
  <c r="M3200" i="2"/>
  <c r="N3199" i="2"/>
  <c r="M3199" i="2"/>
  <c r="N3198" i="2"/>
  <c r="M3198" i="2"/>
  <c r="N3197" i="2"/>
  <c r="M3197" i="2"/>
  <c r="N3196" i="2"/>
  <c r="M3196" i="2"/>
  <c r="N3195" i="2"/>
  <c r="M3195" i="2"/>
  <c r="N3194" i="2"/>
  <c r="M3194" i="2"/>
  <c r="N3193" i="2"/>
  <c r="M3193" i="2"/>
  <c r="N3192" i="2"/>
  <c r="M3192" i="2"/>
  <c r="N3191" i="2"/>
  <c r="M3191" i="2"/>
  <c r="N3190" i="2"/>
  <c r="M3190" i="2"/>
  <c r="N3189" i="2"/>
  <c r="M3189" i="2"/>
  <c r="N3188" i="2"/>
  <c r="M3188" i="2"/>
  <c r="N3187" i="2"/>
  <c r="M3187" i="2"/>
  <c r="N3186" i="2"/>
  <c r="M3186" i="2"/>
  <c r="N3185" i="2"/>
  <c r="M3185" i="2"/>
  <c r="N3184" i="2"/>
  <c r="M3184" i="2"/>
  <c r="N3183" i="2"/>
  <c r="M3183" i="2"/>
  <c r="N3182" i="2"/>
  <c r="M3182" i="2"/>
  <c r="N3181" i="2"/>
  <c r="M3181" i="2"/>
  <c r="N3180" i="2"/>
  <c r="M3180" i="2"/>
  <c r="N3179" i="2"/>
  <c r="M3179" i="2"/>
  <c r="N3178" i="2"/>
  <c r="M3178" i="2"/>
  <c r="N3177" i="2"/>
  <c r="M3177" i="2"/>
  <c r="N3176" i="2"/>
  <c r="M3176" i="2"/>
  <c r="N3175" i="2"/>
  <c r="M3175" i="2"/>
  <c r="N3174" i="2"/>
  <c r="M3174" i="2"/>
  <c r="N3173" i="2"/>
  <c r="M3173" i="2"/>
  <c r="N3172" i="2"/>
  <c r="M3172" i="2"/>
  <c r="N3171" i="2"/>
  <c r="M3171" i="2"/>
  <c r="N3170" i="2"/>
  <c r="M3170" i="2"/>
  <c r="N3169" i="2"/>
  <c r="M3169" i="2"/>
  <c r="N3168" i="2"/>
  <c r="M3168" i="2"/>
  <c r="N3167" i="2"/>
  <c r="M3167" i="2"/>
  <c r="N3166" i="2"/>
  <c r="M3166" i="2"/>
  <c r="N3165" i="2"/>
  <c r="M3165" i="2"/>
  <c r="N3164" i="2"/>
  <c r="M3164" i="2"/>
  <c r="N3163" i="2"/>
  <c r="M3163" i="2"/>
  <c r="N3162" i="2"/>
  <c r="M3162" i="2"/>
  <c r="N3161" i="2"/>
  <c r="M3161" i="2"/>
  <c r="N3160" i="2"/>
  <c r="M3160" i="2"/>
  <c r="N3159" i="2"/>
  <c r="M3159" i="2"/>
  <c r="N3158" i="2"/>
  <c r="M3158" i="2"/>
  <c r="N3157" i="2"/>
  <c r="M3157" i="2"/>
  <c r="N3156" i="2"/>
  <c r="M3156" i="2"/>
  <c r="N3155" i="2"/>
  <c r="M3155" i="2"/>
  <c r="N3154" i="2"/>
  <c r="M3154" i="2"/>
  <c r="N3153" i="2"/>
  <c r="M3153" i="2"/>
  <c r="N3152" i="2"/>
  <c r="M3152" i="2"/>
  <c r="N3151" i="2"/>
  <c r="M3151" i="2"/>
  <c r="N3150" i="2"/>
  <c r="M3150" i="2"/>
  <c r="N3149" i="2"/>
  <c r="M3149" i="2"/>
  <c r="N3148" i="2"/>
  <c r="M3148" i="2"/>
  <c r="N3147" i="2"/>
  <c r="M3147" i="2"/>
  <c r="N3146" i="2"/>
  <c r="M3146" i="2"/>
  <c r="N3145" i="2"/>
  <c r="M3145" i="2"/>
  <c r="N3144" i="2"/>
  <c r="M3144" i="2"/>
  <c r="N3143" i="2"/>
  <c r="M3143" i="2"/>
  <c r="N3142" i="2"/>
  <c r="M3142" i="2"/>
  <c r="N3141" i="2"/>
  <c r="M3141" i="2"/>
  <c r="N3140" i="2"/>
  <c r="M3140" i="2"/>
  <c r="N3139" i="2"/>
  <c r="M3139" i="2"/>
  <c r="N3138" i="2"/>
  <c r="M3138" i="2"/>
  <c r="N3137" i="2"/>
  <c r="M3137" i="2"/>
  <c r="N3136" i="2"/>
  <c r="M3136" i="2"/>
  <c r="N3135" i="2"/>
  <c r="M3135" i="2"/>
  <c r="N3134" i="2"/>
  <c r="M3134" i="2"/>
  <c r="N3133" i="2"/>
  <c r="M3133" i="2"/>
  <c r="N3132" i="2"/>
  <c r="M3132" i="2"/>
  <c r="N3131" i="2"/>
  <c r="M3131" i="2"/>
  <c r="N3130" i="2"/>
  <c r="M3130" i="2"/>
  <c r="N3129" i="2"/>
  <c r="M3129" i="2"/>
  <c r="N3128" i="2"/>
  <c r="M3128" i="2"/>
  <c r="N3127" i="2"/>
  <c r="M3127" i="2"/>
  <c r="N3126" i="2"/>
  <c r="M3126" i="2"/>
  <c r="N3125" i="2"/>
  <c r="M3125" i="2"/>
  <c r="N3124" i="2"/>
  <c r="M3124" i="2"/>
  <c r="N3123" i="2"/>
  <c r="M3123" i="2"/>
  <c r="N3122" i="2"/>
  <c r="M3122" i="2"/>
  <c r="N3121" i="2"/>
  <c r="M3121" i="2"/>
  <c r="N3120" i="2"/>
  <c r="M3120" i="2"/>
  <c r="N3119" i="2"/>
  <c r="M3119" i="2"/>
  <c r="N3118" i="2"/>
  <c r="M3118" i="2"/>
  <c r="N3117" i="2"/>
  <c r="M3117" i="2"/>
  <c r="N3116" i="2"/>
  <c r="M3116" i="2"/>
  <c r="N3115" i="2"/>
  <c r="M3115" i="2"/>
  <c r="N3114" i="2"/>
  <c r="M3114" i="2"/>
  <c r="N3113" i="2"/>
  <c r="M3113" i="2"/>
  <c r="N3112" i="2"/>
  <c r="M3112" i="2"/>
  <c r="N3111" i="2"/>
  <c r="M3111" i="2"/>
  <c r="N3110" i="2"/>
  <c r="M3110" i="2"/>
  <c r="N3109" i="2"/>
  <c r="M3109" i="2"/>
  <c r="N3108" i="2"/>
  <c r="M3108" i="2"/>
  <c r="N3107" i="2"/>
  <c r="M3107" i="2"/>
  <c r="N3106" i="2"/>
  <c r="M3106" i="2"/>
  <c r="N3105" i="2"/>
  <c r="M3105" i="2"/>
  <c r="N3104" i="2"/>
  <c r="M3104" i="2"/>
  <c r="N3103" i="2"/>
  <c r="M3103" i="2"/>
  <c r="N3102" i="2"/>
  <c r="M3102" i="2"/>
  <c r="N3101" i="2"/>
  <c r="M3101" i="2"/>
  <c r="N3100" i="2"/>
  <c r="M3100" i="2"/>
  <c r="N3099" i="2"/>
  <c r="M3099" i="2"/>
  <c r="N3098" i="2"/>
  <c r="M3098" i="2"/>
  <c r="N3097" i="2"/>
  <c r="M3097" i="2"/>
  <c r="N3096" i="2"/>
  <c r="M3096" i="2"/>
  <c r="N3095" i="2"/>
  <c r="M3095" i="2"/>
  <c r="N3094" i="2"/>
  <c r="M3094" i="2"/>
  <c r="N3093" i="2"/>
  <c r="M3093" i="2"/>
  <c r="N3092" i="2"/>
  <c r="M3092" i="2"/>
  <c r="N3091" i="2"/>
  <c r="M3091" i="2"/>
  <c r="N3090" i="2"/>
  <c r="M3090" i="2"/>
  <c r="N3089" i="2"/>
  <c r="M3089" i="2"/>
  <c r="N3088" i="2"/>
  <c r="M3088" i="2"/>
  <c r="N3087" i="2"/>
  <c r="M3087" i="2"/>
  <c r="N3086" i="2"/>
  <c r="M3086" i="2"/>
  <c r="N3085" i="2"/>
  <c r="M3085" i="2"/>
  <c r="N3084" i="2"/>
  <c r="M3084" i="2"/>
  <c r="N3083" i="2"/>
  <c r="M3083" i="2"/>
  <c r="N3082" i="2"/>
  <c r="M3082" i="2"/>
  <c r="N3081" i="2"/>
  <c r="M3081" i="2"/>
  <c r="N3080" i="2"/>
  <c r="M3080" i="2"/>
  <c r="N3079" i="2"/>
  <c r="M3079" i="2"/>
  <c r="N3078" i="2"/>
  <c r="M3078" i="2"/>
  <c r="N3077" i="2"/>
  <c r="M3077" i="2"/>
  <c r="N3076" i="2"/>
  <c r="M3076" i="2"/>
  <c r="N3075" i="2"/>
  <c r="M3075" i="2"/>
  <c r="N3074" i="2"/>
  <c r="M3074" i="2"/>
  <c r="N3073" i="2"/>
  <c r="M3073" i="2"/>
  <c r="N3072" i="2"/>
  <c r="M3072" i="2"/>
  <c r="N3071" i="2"/>
  <c r="M3071" i="2"/>
  <c r="N3070" i="2"/>
  <c r="M3070" i="2"/>
  <c r="N3069" i="2"/>
  <c r="M3069" i="2"/>
  <c r="N3068" i="2"/>
  <c r="M3068" i="2"/>
  <c r="N3067" i="2"/>
  <c r="M3067" i="2"/>
  <c r="N3066" i="2"/>
  <c r="M3066" i="2"/>
  <c r="N3065" i="2"/>
  <c r="M3065" i="2"/>
  <c r="N3064" i="2"/>
  <c r="M3064" i="2"/>
  <c r="N3063" i="2"/>
  <c r="M3063" i="2"/>
  <c r="N3062" i="2"/>
  <c r="M3062" i="2"/>
  <c r="N3061" i="2"/>
  <c r="M3061" i="2"/>
  <c r="N3060" i="2"/>
  <c r="M3060" i="2"/>
  <c r="N3059" i="2"/>
  <c r="M3059" i="2"/>
  <c r="N3058" i="2"/>
  <c r="M3058" i="2"/>
  <c r="N3057" i="2"/>
  <c r="M3057" i="2"/>
  <c r="N3056" i="2"/>
  <c r="M3056" i="2"/>
  <c r="N3055" i="2"/>
  <c r="M3055" i="2"/>
  <c r="N3054" i="2"/>
  <c r="M3054" i="2"/>
  <c r="N3053" i="2"/>
  <c r="M3053" i="2"/>
  <c r="N3052" i="2"/>
  <c r="M3052" i="2"/>
  <c r="N3051" i="2"/>
  <c r="M3051" i="2"/>
  <c r="N3050" i="2"/>
  <c r="M3050" i="2"/>
  <c r="N3049" i="2"/>
  <c r="M3049" i="2"/>
  <c r="N3048" i="2"/>
  <c r="M3048" i="2"/>
  <c r="N3047" i="2"/>
  <c r="M3047" i="2"/>
  <c r="N3046" i="2"/>
  <c r="M3046" i="2"/>
  <c r="N3045" i="2"/>
  <c r="M3045" i="2"/>
  <c r="N3044" i="2"/>
  <c r="M3044" i="2"/>
  <c r="N3043" i="2"/>
  <c r="M3043" i="2"/>
  <c r="N3042" i="2"/>
  <c r="M3042" i="2"/>
  <c r="N3041" i="2"/>
  <c r="M3041" i="2"/>
  <c r="N3040" i="2"/>
  <c r="M3040" i="2"/>
  <c r="N3039" i="2"/>
  <c r="M3039" i="2"/>
  <c r="N3038" i="2"/>
  <c r="M3038" i="2"/>
  <c r="N3037" i="2"/>
  <c r="M3037" i="2"/>
  <c r="N3036" i="2"/>
  <c r="M3036" i="2"/>
  <c r="N3035" i="2"/>
  <c r="M3035" i="2"/>
  <c r="N3034" i="2"/>
  <c r="M3034" i="2"/>
  <c r="N3033" i="2"/>
  <c r="M3033" i="2"/>
  <c r="N3032" i="2"/>
  <c r="M3032" i="2"/>
  <c r="N3031" i="2"/>
  <c r="M3031" i="2"/>
  <c r="N3030" i="2"/>
  <c r="M3030" i="2"/>
  <c r="N3029" i="2"/>
  <c r="M3029" i="2"/>
  <c r="N3028" i="2"/>
  <c r="M3028" i="2"/>
  <c r="N3027" i="2"/>
  <c r="M3027" i="2"/>
  <c r="N3026" i="2"/>
  <c r="M3026" i="2"/>
  <c r="N3025" i="2"/>
  <c r="M3025" i="2"/>
  <c r="N3024" i="2"/>
  <c r="M3024" i="2"/>
  <c r="N3023" i="2"/>
  <c r="M3023" i="2"/>
  <c r="N3022" i="2"/>
  <c r="M3022" i="2"/>
  <c r="N3021" i="2"/>
  <c r="M3021" i="2"/>
  <c r="N3020" i="2"/>
  <c r="M3020" i="2"/>
  <c r="N3019" i="2"/>
  <c r="M3019" i="2"/>
  <c r="N3018" i="2"/>
  <c r="M3018" i="2"/>
  <c r="N3017" i="2"/>
  <c r="M3017" i="2"/>
  <c r="N3016" i="2"/>
  <c r="M3016" i="2"/>
  <c r="N3015" i="2"/>
  <c r="M3015" i="2"/>
  <c r="N3014" i="2"/>
  <c r="M3014" i="2"/>
  <c r="N3013" i="2"/>
  <c r="M3013" i="2"/>
  <c r="N3012" i="2"/>
  <c r="M3012" i="2"/>
  <c r="N3011" i="2"/>
  <c r="M3011" i="2"/>
  <c r="N3010" i="2"/>
  <c r="M3010" i="2"/>
  <c r="N3009" i="2"/>
  <c r="M3009" i="2"/>
  <c r="N3008" i="2"/>
  <c r="M3008" i="2"/>
  <c r="N3007" i="2"/>
  <c r="M3007" i="2"/>
  <c r="N3006" i="2"/>
  <c r="M3006" i="2"/>
  <c r="N3005" i="2"/>
  <c r="M3005" i="2"/>
  <c r="N3004" i="2"/>
  <c r="M3004" i="2"/>
  <c r="N3003" i="2"/>
  <c r="M3003" i="2"/>
  <c r="N3002" i="2"/>
  <c r="M3002" i="2"/>
  <c r="N3001" i="2"/>
  <c r="M3001" i="2"/>
  <c r="N3000" i="2"/>
  <c r="M3000" i="2"/>
  <c r="N2999" i="2"/>
  <c r="M2999" i="2"/>
  <c r="N2998" i="2"/>
  <c r="M2998" i="2"/>
  <c r="N2997" i="2"/>
  <c r="M2997" i="2"/>
  <c r="N2996" i="2"/>
  <c r="M2996" i="2"/>
  <c r="N2995" i="2"/>
  <c r="M2995" i="2"/>
  <c r="N2994" i="2"/>
  <c r="M2994" i="2"/>
  <c r="N2993" i="2"/>
  <c r="M2993" i="2"/>
  <c r="N2992" i="2"/>
  <c r="M2992" i="2"/>
  <c r="N2991" i="2"/>
  <c r="M2991" i="2"/>
  <c r="N2990" i="2"/>
  <c r="M2990" i="2"/>
  <c r="N2989" i="2"/>
  <c r="M2989" i="2"/>
  <c r="N2988" i="2"/>
  <c r="M2988" i="2"/>
  <c r="N2987" i="2"/>
  <c r="M2987" i="2"/>
  <c r="N2986" i="2"/>
  <c r="M2986" i="2"/>
  <c r="N2985" i="2"/>
  <c r="M2985" i="2"/>
  <c r="N2984" i="2"/>
  <c r="M2984" i="2"/>
  <c r="N2983" i="2"/>
  <c r="M2983" i="2"/>
  <c r="N2982" i="2"/>
  <c r="M2982" i="2"/>
  <c r="N2981" i="2"/>
  <c r="M2981" i="2"/>
  <c r="N2980" i="2"/>
  <c r="M2980" i="2"/>
  <c r="N2979" i="2"/>
  <c r="M2979" i="2"/>
  <c r="N2978" i="2"/>
  <c r="M2978" i="2"/>
  <c r="N2977" i="2"/>
  <c r="M2977" i="2"/>
  <c r="N2976" i="2"/>
  <c r="M2976" i="2"/>
  <c r="N2975" i="2"/>
  <c r="M2975" i="2"/>
  <c r="N2974" i="2"/>
  <c r="M2974" i="2"/>
  <c r="N2973" i="2"/>
  <c r="M2973" i="2"/>
  <c r="N2972" i="2"/>
  <c r="M2972" i="2"/>
  <c r="N2971" i="2"/>
  <c r="M2971" i="2"/>
  <c r="N2970" i="2"/>
  <c r="M2970" i="2"/>
  <c r="N2969" i="2"/>
  <c r="M2969" i="2"/>
  <c r="N2968" i="2"/>
  <c r="M2968" i="2"/>
  <c r="N2967" i="2"/>
  <c r="M2967" i="2"/>
  <c r="N2966" i="2"/>
  <c r="M2966" i="2"/>
  <c r="N2965" i="2"/>
  <c r="M2965" i="2"/>
  <c r="N2964" i="2"/>
  <c r="M2964" i="2"/>
  <c r="N2963" i="2"/>
  <c r="M2963" i="2"/>
  <c r="N2962" i="2"/>
  <c r="M2962" i="2"/>
  <c r="N2961" i="2"/>
  <c r="M2961" i="2"/>
  <c r="N2960" i="2"/>
  <c r="M2960" i="2"/>
  <c r="N2959" i="2"/>
  <c r="M2959" i="2"/>
  <c r="N2958" i="2"/>
  <c r="M2958" i="2"/>
  <c r="N2957" i="2"/>
  <c r="M2957" i="2"/>
  <c r="N2956" i="2"/>
  <c r="M2956" i="2"/>
  <c r="N2955" i="2"/>
  <c r="M2955" i="2"/>
  <c r="N2954" i="2"/>
  <c r="M2954" i="2"/>
  <c r="N2953" i="2"/>
  <c r="M2953" i="2"/>
  <c r="N2952" i="2"/>
  <c r="M2952" i="2"/>
  <c r="N2951" i="2"/>
  <c r="M2951" i="2"/>
  <c r="N2950" i="2"/>
  <c r="M2950" i="2"/>
  <c r="N2949" i="2"/>
  <c r="M2949" i="2"/>
  <c r="N2948" i="2"/>
  <c r="M2948" i="2"/>
  <c r="N2947" i="2"/>
  <c r="M2947" i="2"/>
  <c r="N2946" i="2"/>
  <c r="M2946" i="2"/>
  <c r="N2945" i="2"/>
  <c r="M2945" i="2"/>
  <c r="N2944" i="2"/>
  <c r="M2944" i="2"/>
  <c r="N2943" i="2"/>
  <c r="M2943" i="2"/>
  <c r="N2942" i="2"/>
  <c r="M2942" i="2"/>
  <c r="N2941" i="2"/>
  <c r="M2941" i="2"/>
  <c r="N2940" i="2"/>
  <c r="M2940" i="2"/>
  <c r="N2939" i="2"/>
  <c r="M2939" i="2"/>
  <c r="N2938" i="2"/>
  <c r="M2938" i="2"/>
  <c r="N2937" i="2"/>
  <c r="M2937" i="2"/>
  <c r="N2936" i="2"/>
  <c r="M2936" i="2"/>
  <c r="N2935" i="2"/>
  <c r="M2935" i="2"/>
  <c r="N2934" i="2"/>
  <c r="M2934" i="2"/>
  <c r="N2933" i="2"/>
  <c r="M2933" i="2"/>
  <c r="N2932" i="2"/>
  <c r="M2932" i="2"/>
  <c r="N2931" i="2"/>
  <c r="M2931" i="2"/>
  <c r="N2930" i="2"/>
  <c r="M2930" i="2"/>
  <c r="N2929" i="2"/>
  <c r="M2929" i="2"/>
  <c r="N2928" i="2"/>
  <c r="M2928" i="2"/>
  <c r="N2927" i="2"/>
  <c r="M2927" i="2"/>
  <c r="N2926" i="2"/>
  <c r="M2926" i="2"/>
  <c r="N2925" i="2"/>
  <c r="M2925" i="2"/>
  <c r="N2924" i="2"/>
  <c r="M2924" i="2"/>
  <c r="N2923" i="2"/>
  <c r="M2923" i="2"/>
  <c r="N2922" i="2"/>
  <c r="M2922" i="2"/>
  <c r="N2921" i="2"/>
  <c r="M2921" i="2"/>
  <c r="N2920" i="2"/>
  <c r="M2920" i="2"/>
  <c r="N2919" i="2"/>
  <c r="M2919" i="2"/>
  <c r="N2918" i="2"/>
  <c r="M2918" i="2"/>
  <c r="N2917" i="2"/>
  <c r="M2917" i="2"/>
  <c r="N2916" i="2"/>
  <c r="M2916" i="2"/>
  <c r="N2915" i="2"/>
  <c r="M2915" i="2"/>
  <c r="N2914" i="2"/>
  <c r="M2914" i="2"/>
  <c r="N2913" i="2"/>
  <c r="M2913" i="2"/>
  <c r="N2912" i="2"/>
  <c r="M2912" i="2"/>
  <c r="N2911" i="2"/>
  <c r="M2911" i="2"/>
  <c r="N2910" i="2"/>
  <c r="M2910" i="2"/>
  <c r="N2909" i="2"/>
  <c r="M2909" i="2"/>
  <c r="N2908" i="2"/>
  <c r="M2908" i="2"/>
  <c r="N2907" i="2"/>
  <c r="M2907" i="2"/>
  <c r="N2906" i="2"/>
  <c r="M2906" i="2"/>
  <c r="N2905" i="2"/>
  <c r="M2905" i="2"/>
  <c r="N2904" i="2"/>
  <c r="M2904" i="2"/>
  <c r="N2903" i="2"/>
  <c r="M2903" i="2"/>
  <c r="N2902" i="2"/>
  <c r="M2902" i="2"/>
  <c r="N2901" i="2"/>
  <c r="M2901" i="2"/>
  <c r="N2900" i="2"/>
  <c r="M2900" i="2"/>
  <c r="N2899" i="2"/>
  <c r="M2899" i="2"/>
  <c r="N2898" i="2"/>
  <c r="M2898" i="2"/>
  <c r="N2897" i="2"/>
  <c r="M2897" i="2"/>
  <c r="N2896" i="2"/>
  <c r="M2896" i="2"/>
  <c r="N2895" i="2"/>
  <c r="M2895" i="2"/>
  <c r="N2894" i="2"/>
  <c r="M2894" i="2"/>
  <c r="N2893" i="2"/>
  <c r="M2893" i="2"/>
  <c r="N2892" i="2"/>
  <c r="M2892" i="2"/>
  <c r="N2891" i="2"/>
  <c r="M2891" i="2"/>
  <c r="N2890" i="2"/>
  <c r="M2890" i="2"/>
  <c r="N2889" i="2"/>
  <c r="M2889" i="2"/>
  <c r="N2888" i="2"/>
  <c r="M2888" i="2"/>
  <c r="N2887" i="2"/>
  <c r="M2887" i="2"/>
  <c r="N2886" i="2"/>
  <c r="M2886" i="2"/>
  <c r="N2885" i="2"/>
  <c r="M2885" i="2"/>
  <c r="N2884" i="2"/>
  <c r="M2884" i="2"/>
  <c r="N2883" i="2"/>
  <c r="M2883" i="2"/>
  <c r="N2882" i="2"/>
  <c r="M2882" i="2"/>
  <c r="N2881" i="2"/>
  <c r="M2881" i="2"/>
  <c r="N2880" i="2"/>
  <c r="M2880" i="2"/>
  <c r="N2879" i="2"/>
  <c r="M2879" i="2"/>
  <c r="N2878" i="2"/>
  <c r="M2878" i="2"/>
  <c r="N2877" i="2"/>
  <c r="M2877" i="2"/>
  <c r="N2876" i="2"/>
  <c r="M2876" i="2"/>
  <c r="N2875" i="2"/>
  <c r="M2875" i="2"/>
  <c r="N2874" i="2"/>
  <c r="M2874" i="2"/>
  <c r="N2873" i="2"/>
  <c r="M2873" i="2"/>
  <c r="N2872" i="2"/>
  <c r="M2872" i="2"/>
  <c r="N2871" i="2"/>
  <c r="M2871" i="2"/>
  <c r="N2870" i="2"/>
  <c r="M2870" i="2"/>
  <c r="N2869" i="2"/>
  <c r="M2869" i="2"/>
  <c r="N2868" i="2"/>
  <c r="M2868" i="2"/>
  <c r="N2867" i="2"/>
  <c r="M2867" i="2"/>
  <c r="N2866" i="2"/>
  <c r="M2866" i="2"/>
  <c r="N2865" i="2"/>
  <c r="M2865" i="2"/>
  <c r="N2864" i="2"/>
  <c r="M2864" i="2"/>
  <c r="N2863" i="2"/>
  <c r="M2863" i="2"/>
  <c r="N2862" i="2"/>
  <c r="M2862" i="2"/>
  <c r="N2861" i="2"/>
  <c r="M2861" i="2"/>
  <c r="N2860" i="2"/>
  <c r="M2860" i="2"/>
  <c r="N2859" i="2"/>
  <c r="M2859" i="2"/>
  <c r="N2858" i="2"/>
  <c r="M2858" i="2"/>
  <c r="N2857" i="2"/>
  <c r="M2857" i="2"/>
  <c r="N2856" i="2"/>
  <c r="M2856" i="2"/>
  <c r="N2855" i="2"/>
  <c r="M2855" i="2"/>
  <c r="N2854" i="2"/>
  <c r="M2854" i="2"/>
  <c r="N2853" i="2"/>
  <c r="M2853" i="2"/>
  <c r="N2852" i="2"/>
  <c r="M2852" i="2"/>
  <c r="N2851" i="2"/>
  <c r="M2851" i="2"/>
  <c r="N2850" i="2"/>
  <c r="M2850" i="2"/>
  <c r="N2849" i="2"/>
  <c r="M2849" i="2"/>
  <c r="N2848" i="2"/>
  <c r="M2848" i="2"/>
  <c r="N2847" i="2"/>
  <c r="M2847" i="2"/>
  <c r="N2846" i="2"/>
  <c r="M2846" i="2"/>
  <c r="N2845" i="2"/>
  <c r="M2845" i="2"/>
  <c r="N2844" i="2"/>
  <c r="M2844" i="2"/>
  <c r="N2843" i="2"/>
  <c r="M2843" i="2"/>
  <c r="N2842" i="2"/>
  <c r="M2842" i="2"/>
  <c r="N2841" i="2"/>
  <c r="M2841" i="2"/>
  <c r="N2840" i="2"/>
  <c r="M2840" i="2"/>
  <c r="N2839" i="2"/>
  <c r="M2839" i="2"/>
  <c r="N2838" i="2"/>
  <c r="M2838" i="2"/>
  <c r="N2837" i="2"/>
  <c r="M2837" i="2"/>
  <c r="N2836" i="2"/>
  <c r="M2836" i="2"/>
  <c r="N2835" i="2"/>
  <c r="M2835" i="2"/>
  <c r="N2834" i="2"/>
  <c r="M2834" i="2"/>
  <c r="N2833" i="2"/>
  <c r="M2833" i="2"/>
  <c r="N2832" i="2"/>
  <c r="M2832" i="2"/>
  <c r="N2831" i="2"/>
  <c r="M2831" i="2"/>
  <c r="N2830" i="2"/>
  <c r="M2830" i="2"/>
  <c r="N2829" i="2"/>
  <c r="M2829" i="2"/>
  <c r="N2828" i="2"/>
  <c r="M2828" i="2"/>
  <c r="N2827" i="2"/>
  <c r="M2827" i="2"/>
  <c r="N2826" i="2"/>
  <c r="M2826" i="2"/>
  <c r="N2825" i="2"/>
  <c r="M2825" i="2"/>
  <c r="N2824" i="2"/>
  <c r="M2824" i="2"/>
  <c r="N2823" i="2"/>
  <c r="M2823" i="2"/>
  <c r="N2822" i="2"/>
  <c r="M2822" i="2"/>
  <c r="N2821" i="2"/>
  <c r="M2821" i="2"/>
  <c r="N2820" i="2"/>
  <c r="M2820" i="2"/>
  <c r="N2819" i="2"/>
  <c r="M2819" i="2"/>
  <c r="N2818" i="2"/>
  <c r="M2818" i="2"/>
  <c r="N2817" i="2"/>
  <c r="M2817" i="2"/>
  <c r="N2816" i="2"/>
  <c r="M2816" i="2"/>
  <c r="N2815" i="2"/>
  <c r="M2815" i="2"/>
  <c r="N2814" i="2"/>
  <c r="M2814" i="2"/>
  <c r="N2813" i="2"/>
  <c r="M2813" i="2"/>
  <c r="N2812" i="2"/>
  <c r="M2812" i="2"/>
  <c r="N2811" i="2"/>
  <c r="M2811" i="2"/>
  <c r="N2810" i="2"/>
  <c r="M2810" i="2"/>
  <c r="N2809" i="2"/>
  <c r="M2809" i="2"/>
  <c r="N2808" i="2"/>
  <c r="M2808" i="2"/>
  <c r="N2807" i="2"/>
  <c r="M2807" i="2"/>
  <c r="N2806" i="2"/>
  <c r="M2806" i="2"/>
  <c r="N2805" i="2"/>
  <c r="M2805" i="2"/>
  <c r="N2804" i="2"/>
  <c r="M2804" i="2"/>
  <c r="N2803" i="2"/>
  <c r="M2803" i="2"/>
  <c r="N2802" i="2"/>
  <c r="M2802" i="2"/>
  <c r="N2801" i="2"/>
  <c r="M2801" i="2"/>
  <c r="N2800" i="2"/>
  <c r="M2800" i="2"/>
  <c r="N2799" i="2"/>
  <c r="M2799" i="2"/>
  <c r="N2798" i="2"/>
  <c r="M2798" i="2"/>
  <c r="N2797" i="2"/>
  <c r="M2797" i="2"/>
  <c r="N2796" i="2"/>
  <c r="M2796" i="2"/>
  <c r="N2795" i="2"/>
  <c r="M2795" i="2"/>
  <c r="N2794" i="2"/>
  <c r="M2794" i="2"/>
  <c r="N2793" i="2"/>
  <c r="M2793" i="2"/>
  <c r="N2792" i="2"/>
  <c r="M2792" i="2"/>
  <c r="N2791" i="2"/>
  <c r="M2791" i="2"/>
  <c r="N2790" i="2"/>
  <c r="M2790" i="2"/>
  <c r="N2789" i="2"/>
  <c r="M2789" i="2"/>
  <c r="N2788" i="2"/>
  <c r="M2788" i="2"/>
  <c r="N2787" i="2"/>
  <c r="M2787" i="2"/>
  <c r="N2786" i="2"/>
  <c r="M2786" i="2"/>
  <c r="N2785" i="2"/>
  <c r="M2785" i="2"/>
  <c r="N2784" i="2"/>
  <c r="M2784" i="2"/>
  <c r="N2783" i="2"/>
  <c r="M2783" i="2"/>
  <c r="N2782" i="2"/>
  <c r="M2782" i="2"/>
  <c r="N2781" i="2"/>
  <c r="M2781" i="2"/>
  <c r="N2780" i="2"/>
  <c r="M2780" i="2"/>
  <c r="N2779" i="2"/>
  <c r="M2779" i="2"/>
  <c r="N2778" i="2"/>
  <c r="M2778" i="2"/>
  <c r="N2777" i="2"/>
  <c r="M2777" i="2"/>
  <c r="N2776" i="2"/>
  <c r="M2776" i="2"/>
  <c r="N2775" i="2"/>
  <c r="M2775" i="2"/>
  <c r="N2774" i="2"/>
  <c r="M2774" i="2"/>
  <c r="N2773" i="2"/>
  <c r="M2773" i="2"/>
  <c r="N2772" i="2"/>
  <c r="M2772" i="2"/>
  <c r="N2771" i="2"/>
  <c r="M2771" i="2"/>
  <c r="N2770" i="2"/>
  <c r="M2770" i="2"/>
  <c r="N2769" i="2"/>
  <c r="M2769" i="2"/>
  <c r="N2768" i="2"/>
  <c r="M2768" i="2"/>
  <c r="N2767" i="2"/>
  <c r="M2767" i="2"/>
  <c r="N2766" i="2"/>
  <c r="M2766" i="2"/>
  <c r="N2765" i="2"/>
  <c r="M2765" i="2"/>
  <c r="N2764" i="2"/>
  <c r="M2764" i="2"/>
  <c r="N2763" i="2"/>
  <c r="M2763" i="2"/>
  <c r="N2762" i="2"/>
  <c r="M2762" i="2"/>
  <c r="N2761" i="2"/>
  <c r="M2761" i="2"/>
  <c r="N2760" i="2"/>
  <c r="M2760" i="2"/>
  <c r="N2759" i="2"/>
  <c r="M2759" i="2"/>
  <c r="N2758" i="2"/>
  <c r="M2758" i="2"/>
  <c r="N2757" i="2"/>
  <c r="M2757" i="2"/>
  <c r="N2756" i="2"/>
  <c r="M2756" i="2"/>
  <c r="N2755" i="2"/>
  <c r="M2755" i="2"/>
  <c r="N2754" i="2"/>
  <c r="M2754" i="2"/>
  <c r="N2753" i="2"/>
  <c r="M2753" i="2"/>
  <c r="N2752" i="2"/>
  <c r="M2752" i="2"/>
  <c r="N2751" i="2"/>
  <c r="M2751" i="2"/>
  <c r="N2750" i="2"/>
  <c r="M2750" i="2"/>
  <c r="N2749" i="2"/>
  <c r="M2749" i="2"/>
  <c r="N2748" i="2"/>
  <c r="M2748" i="2"/>
  <c r="N2747" i="2"/>
  <c r="M2747" i="2"/>
  <c r="N2746" i="2"/>
  <c r="M2746" i="2"/>
  <c r="N2745" i="2"/>
  <c r="M2745" i="2"/>
  <c r="N2744" i="2"/>
  <c r="M2744" i="2"/>
  <c r="N2743" i="2"/>
  <c r="M2743" i="2"/>
  <c r="N2742" i="2"/>
  <c r="M2742" i="2"/>
  <c r="N2741" i="2"/>
  <c r="M2741" i="2"/>
  <c r="N2740" i="2"/>
  <c r="M2740" i="2"/>
  <c r="N2739" i="2"/>
  <c r="M2739" i="2"/>
  <c r="N2738" i="2"/>
  <c r="M2738" i="2"/>
  <c r="N2737" i="2"/>
  <c r="M2737" i="2"/>
  <c r="N2736" i="2"/>
  <c r="M2736" i="2"/>
  <c r="N2735" i="2"/>
  <c r="M2735" i="2"/>
  <c r="N2734" i="2"/>
  <c r="M2734" i="2"/>
  <c r="N2733" i="2"/>
  <c r="M2733" i="2"/>
  <c r="N2732" i="2"/>
  <c r="M2732" i="2"/>
  <c r="N2731" i="2"/>
  <c r="M2731" i="2"/>
  <c r="N2730" i="2"/>
  <c r="M2730" i="2"/>
  <c r="N2729" i="2"/>
  <c r="M2729" i="2"/>
  <c r="N2728" i="2"/>
  <c r="M2728" i="2"/>
  <c r="N2727" i="2"/>
  <c r="M2727" i="2"/>
  <c r="N2726" i="2"/>
  <c r="M2726" i="2"/>
  <c r="N2725" i="2"/>
  <c r="M2725" i="2"/>
  <c r="N2724" i="2"/>
  <c r="M2724" i="2"/>
  <c r="N2723" i="2"/>
  <c r="M2723" i="2"/>
  <c r="N2722" i="2"/>
  <c r="M2722" i="2"/>
  <c r="N2721" i="2"/>
  <c r="M2721" i="2"/>
  <c r="N2720" i="2"/>
  <c r="M2720" i="2"/>
  <c r="N2719" i="2"/>
  <c r="M2719" i="2"/>
  <c r="N2718" i="2"/>
  <c r="M2718" i="2"/>
  <c r="N2717" i="2"/>
  <c r="M2717" i="2"/>
  <c r="N2716" i="2"/>
  <c r="M2716" i="2"/>
  <c r="N2715" i="2"/>
  <c r="M2715" i="2"/>
  <c r="N2714" i="2"/>
  <c r="M2714" i="2"/>
  <c r="N2713" i="2"/>
  <c r="M2713" i="2"/>
  <c r="N2712" i="2"/>
  <c r="M2712" i="2"/>
  <c r="N2711" i="2"/>
  <c r="M2711" i="2"/>
  <c r="N2710" i="2"/>
  <c r="M2710" i="2"/>
  <c r="N2709" i="2"/>
  <c r="M2709" i="2"/>
  <c r="N2708" i="2"/>
  <c r="M2708" i="2"/>
  <c r="N2707" i="2"/>
  <c r="M2707" i="2"/>
  <c r="N2706" i="2"/>
  <c r="M2706" i="2"/>
  <c r="N2705" i="2"/>
  <c r="M2705" i="2"/>
  <c r="N2704" i="2"/>
  <c r="M2704" i="2"/>
  <c r="N2703" i="2"/>
  <c r="M2703" i="2"/>
  <c r="N2702" i="2"/>
  <c r="M2702" i="2"/>
  <c r="N2701" i="2"/>
  <c r="M2701" i="2"/>
  <c r="N2700" i="2"/>
  <c r="M2700" i="2"/>
  <c r="N2699" i="2"/>
  <c r="M2699" i="2"/>
  <c r="N2698" i="2"/>
  <c r="M2698" i="2"/>
  <c r="N2697" i="2"/>
  <c r="M2697" i="2"/>
  <c r="N2696" i="2"/>
  <c r="M2696" i="2"/>
  <c r="N2695" i="2"/>
  <c r="M2695" i="2"/>
  <c r="N2694" i="2"/>
  <c r="M2694" i="2"/>
  <c r="N2693" i="2"/>
  <c r="M2693" i="2"/>
  <c r="N2692" i="2"/>
  <c r="M2692" i="2"/>
  <c r="N2691" i="2"/>
  <c r="M2691" i="2"/>
  <c r="N2690" i="2"/>
  <c r="M2690" i="2"/>
  <c r="N2689" i="2"/>
  <c r="M2689" i="2"/>
  <c r="N2688" i="2"/>
  <c r="M2688" i="2"/>
  <c r="N2687" i="2"/>
  <c r="M2687" i="2"/>
  <c r="N2686" i="2"/>
  <c r="M2686" i="2"/>
  <c r="N2685" i="2"/>
  <c r="M2685" i="2"/>
  <c r="N2684" i="2"/>
  <c r="M2684" i="2"/>
  <c r="N2683" i="2"/>
  <c r="M2683" i="2"/>
  <c r="N2682" i="2"/>
  <c r="M2682" i="2"/>
  <c r="N2681" i="2"/>
  <c r="M2681" i="2"/>
  <c r="N2680" i="2"/>
  <c r="M2680" i="2"/>
  <c r="N2679" i="2"/>
  <c r="M2679" i="2"/>
  <c r="N2678" i="2"/>
  <c r="M2678" i="2"/>
  <c r="N2677" i="2"/>
  <c r="M2677" i="2"/>
  <c r="N2676" i="2"/>
  <c r="M2676" i="2"/>
  <c r="N2675" i="2"/>
  <c r="M2675" i="2"/>
  <c r="N2674" i="2"/>
  <c r="M2674" i="2"/>
  <c r="N2673" i="2"/>
  <c r="M2673" i="2"/>
  <c r="N2672" i="2"/>
  <c r="M2672" i="2"/>
  <c r="N2671" i="2"/>
  <c r="M2671" i="2"/>
  <c r="N2670" i="2"/>
  <c r="M2670" i="2"/>
  <c r="N2669" i="2"/>
  <c r="M2669" i="2"/>
  <c r="N2668" i="2"/>
  <c r="M2668" i="2"/>
  <c r="N2667" i="2"/>
  <c r="M2667" i="2"/>
  <c r="N2666" i="2"/>
  <c r="M2666" i="2"/>
  <c r="N2665" i="2"/>
  <c r="M2665" i="2"/>
  <c r="N2664" i="2"/>
  <c r="M2664" i="2"/>
  <c r="N2663" i="2"/>
  <c r="M2663" i="2"/>
  <c r="N2662" i="2"/>
  <c r="M2662" i="2"/>
  <c r="N2661" i="2"/>
  <c r="M2661" i="2"/>
  <c r="N2660" i="2"/>
  <c r="M2660" i="2"/>
  <c r="N2659" i="2"/>
  <c r="M2659" i="2"/>
  <c r="N2658" i="2"/>
  <c r="M2658" i="2"/>
  <c r="N2657" i="2"/>
  <c r="M2657" i="2"/>
  <c r="N2656" i="2"/>
  <c r="M2656" i="2"/>
  <c r="N2655" i="2"/>
  <c r="M2655" i="2"/>
  <c r="N2654" i="2"/>
  <c r="M2654" i="2"/>
  <c r="N2653" i="2"/>
  <c r="M2653" i="2"/>
  <c r="N2652" i="2"/>
  <c r="M2652" i="2"/>
  <c r="N2651" i="2"/>
  <c r="M2651" i="2"/>
  <c r="N2650" i="2"/>
  <c r="M2650" i="2"/>
  <c r="N2649" i="2"/>
  <c r="M2649" i="2"/>
  <c r="N2648" i="2"/>
  <c r="M2648" i="2"/>
  <c r="N2647" i="2"/>
  <c r="M2647" i="2"/>
  <c r="N2646" i="2"/>
  <c r="M2646" i="2"/>
  <c r="N2645" i="2"/>
  <c r="M2645" i="2"/>
  <c r="N2644" i="2"/>
  <c r="M2644" i="2"/>
  <c r="N2643" i="2"/>
  <c r="M2643" i="2"/>
  <c r="N2642" i="2"/>
  <c r="M2642" i="2"/>
  <c r="N2641" i="2"/>
  <c r="M2641" i="2"/>
  <c r="N2640" i="2"/>
  <c r="M2640" i="2"/>
  <c r="N2639" i="2"/>
  <c r="M2639" i="2"/>
  <c r="N2638" i="2"/>
  <c r="M2638" i="2"/>
  <c r="N2637" i="2"/>
  <c r="M2637" i="2"/>
  <c r="N2636" i="2"/>
  <c r="M2636" i="2"/>
  <c r="N2635" i="2"/>
  <c r="M2635" i="2"/>
  <c r="N2634" i="2"/>
  <c r="M2634" i="2"/>
  <c r="N2633" i="2"/>
  <c r="M2633" i="2"/>
  <c r="N2632" i="2"/>
  <c r="M2632" i="2"/>
  <c r="N2631" i="2"/>
  <c r="M2631" i="2"/>
  <c r="N2630" i="2"/>
  <c r="M2630" i="2"/>
  <c r="N2629" i="2"/>
  <c r="M2629" i="2"/>
  <c r="N2628" i="2"/>
  <c r="M2628" i="2"/>
  <c r="N2627" i="2"/>
  <c r="M2627" i="2"/>
  <c r="N2626" i="2"/>
  <c r="M2626" i="2"/>
  <c r="N2625" i="2"/>
  <c r="M2625" i="2"/>
  <c r="N2624" i="2"/>
  <c r="M2624" i="2"/>
  <c r="N2623" i="2"/>
  <c r="M2623" i="2"/>
  <c r="N2622" i="2"/>
  <c r="M2622" i="2"/>
  <c r="N2621" i="2"/>
  <c r="M2621" i="2"/>
  <c r="N2620" i="2"/>
  <c r="M2620" i="2"/>
  <c r="N2619" i="2"/>
  <c r="M2619" i="2"/>
  <c r="N2618" i="2"/>
  <c r="M2618" i="2"/>
  <c r="N2617" i="2"/>
  <c r="M2617" i="2"/>
  <c r="N2616" i="2"/>
  <c r="M2616" i="2"/>
  <c r="N2615" i="2"/>
  <c r="M2615" i="2"/>
  <c r="N2614" i="2"/>
  <c r="M2614" i="2"/>
  <c r="N2613" i="2"/>
  <c r="M2613" i="2"/>
  <c r="N2612" i="2"/>
  <c r="M2612" i="2"/>
  <c r="N2611" i="2"/>
  <c r="M2611" i="2"/>
  <c r="N2610" i="2"/>
  <c r="M2610" i="2"/>
  <c r="N2609" i="2"/>
  <c r="M2609" i="2"/>
  <c r="N2608" i="2"/>
  <c r="M2608" i="2"/>
  <c r="N2607" i="2"/>
  <c r="M2607" i="2"/>
  <c r="N2606" i="2"/>
  <c r="M2606" i="2"/>
  <c r="N2605" i="2"/>
  <c r="M2605" i="2"/>
  <c r="N2604" i="2"/>
  <c r="M2604" i="2"/>
  <c r="N2603" i="2"/>
  <c r="M2603" i="2"/>
  <c r="N2602" i="2"/>
  <c r="M2602" i="2"/>
  <c r="N2601" i="2"/>
  <c r="M2601" i="2"/>
  <c r="N2600" i="2"/>
  <c r="M2600" i="2"/>
  <c r="N2599" i="2"/>
  <c r="M2599" i="2"/>
  <c r="N2598" i="2"/>
  <c r="M2598" i="2"/>
  <c r="N2597" i="2"/>
  <c r="M2597" i="2"/>
  <c r="N2596" i="2"/>
  <c r="M2596" i="2"/>
  <c r="N2595" i="2"/>
  <c r="M2595" i="2"/>
  <c r="N2594" i="2"/>
  <c r="M2594" i="2"/>
  <c r="N2593" i="2"/>
  <c r="M2593" i="2"/>
  <c r="N2592" i="2"/>
  <c r="M2592" i="2"/>
  <c r="N2591" i="2"/>
  <c r="M2591" i="2"/>
  <c r="N2590" i="2"/>
  <c r="M2590" i="2"/>
  <c r="N2589" i="2"/>
  <c r="M2589" i="2"/>
  <c r="N2588" i="2"/>
  <c r="M2588" i="2"/>
  <c r="N2587" i="2"/>
  <c r="M2587" i="2"/>
  <c r="N2586" i="2"/>
  <c r="M2586" i="2"/>
  <c r="N2585" i="2"/>
  <c r="M2585" i="2"/>
  <c r="N2584" i="2"/>
  <c r="M2584" i="2"/>
  <c r="N2583" i="2"/>
  <c r="M2583" i="2"/>
  <c r="N2582" i="2"/>
  <c r="M2582" i="2"/>
  <c r="N2581" i="2"/>
  <c r="M2581" i="2"/>
  <c r="N2580" i="2"/>
  <c r="M2580" i="2"/>
  <c r="N2579" i="2"/>
  <c r="M2579" i="2"/>
  <c r="N2578" i="2"/>
  <c r="M2578" i="2"/>
  <c r="N2577" i="2"/>
  <c r="M2577" i="2"/>
  <c r="N2576" i="2"/>
  <c r="M2576" i="2"/>
  <c r="N2575" i="2"/>
  <c r="M2575" i="2"/>
  <c r="N2574" i="2"/>
  <c r="M2574" i="2"/>
  <c r="N2573" i="2"/>
  <c r="M2573" i="2"/>
  <c r="N2572" i="2"/>
  <c r="M2572" i="2"/>
  <c r="N2571" i="2"/>
  <c r="M2571" i="2"/>
  <c r="N2570" i="2"/>
  <c r="M2570" i="2"/>
  <c r="N2569" i="2"/>
  <c r="M2569" i="2"/>
  <c r="N2568" i="2"/>
  <c r="M2568" i="2"/>
  <c r="N2567" i="2"/>
  <c r="M2567" i="2"/>
  <c r="N2566" i="2"/>
  <c r="M2566" i="2"/>
  <c r="N2565" i="2"/>
  <c r="M2565" i="2"/>
  <c r="N2564" i="2"/>
  <c r="M2564" i="2"/>
  <c r="N2563" i="2"/>
  <c r="M2563" i="2"/>
  <c r="N2562" i="2"/>
  <c r="M2562" i="2"/>
  <c r="N2561" i="2"/>
  <c r="M2561" i="2"/>
  <c r="N2560" i="2"/>
  <c r="M2560" i="2"/>
  <c r="N2559" i="2"/>
  <c r="M2559" i="2"/>
  <c r="N2558" i="2"/>
  <c r="M2558" i="2"/>
  <c r="N2557" i="2"/>
  <c r="M2557" i="2"/>
  <c r="N2556" i="2"/>
  <c r="M2556" i="2"/>
  <c r="N2555" i="2"/>
  <c r="M2555" i="2"/>
  <c r="N2554" i="2"/>
  <c r="M2554" i="2"/>
  <c r="N2553" i="2"/>
  <c r="M2553" i="2"/>
  <c r="N2552" i="2"/>
  <c r="M2552" i="2"/>
  <c r="N2551" i="2"/>
  <c r="M2551" i="2"/>
  <c r="N2550" i="2"/>
  <c r="M2550" i="2"/>
  <c r="N2549" i="2"/>
  <c r="M2549" i="2"/>
  <c r="N2548" i="2"/>
  <c r="M2548" i="2"/>
  <c r="N2547" i="2"/>
  <c r="M2547" i="2"/>
  <c r="N2546" i="2"/>
  <c r="M2546" i="2"/>
  <c r="N2545" i="2"/>
  <c r="M2545" i="2"/>
  <c r="N2544" i="2"/>
  <c r="M2544" i="2"/>
  <c r="N2543" i="2"/>
  <c r="M2543" i="2"/>
  <c r="N2542" i="2"/>
  <c r="M2542" i="2"/>
  <c r="N2541" i="2"/>
  <c r="M2541" i="2"/>
  <c r="N2540" i="2"/>
  <c r="M2540" i="2"/>
  <c r="N2539" i="2"/>
  <c r="M2539" i="2"/>
  <c r="N2538" i="2"/>
  <c r="M2538" i="2"/>
  <c r="N2537" i="2"/>
  <c r="M2537" i="2"/>
  <c r="N2536" i="2"/>
  <c r="M2536" i="2"/>
  <c r="N2535" i="2"/>
  <c r="M2535" i="2"/>
  <c r="N2534" i="2"/>
  <c r="M2534" i="2"/>
  <c r="N2533" i="2"/>
  <c r="M2533" i="2"/>
  <c r="N2532" i="2"/>
  <c r="M2532" i="2"/>
  <c r="N2531" i="2"/>
  <c r="M2531" i="2"/>
  <c r="N2530" i="2"/>
  <c r="M2530" i="2"/>
  <c r="N2529" i="2"/>
  <c r="M2529" i="2"/>
  <c r="N2528" i="2"/>
  <c r="M2528" i="2"/>
  <c r="N2527" i="2"/>
  <c r="M2527" i="2"/>
  <c r="N2526" i="2"/>
  <c r="M2526" i="2"/>
  <c r="N2525" i="2"/>
  <c r="M2525" i="2"/>
  <c r="N2524" i="2"/>
  <c r="M2524" i="2"/>
  <c r="N2523" i="2"/>
  <c r="M2523" i="2"/>
  <c r="N2522" i="2"/>
  <c r="M2522" i="2"/>
  <c r="N2521" i="2"/>
  <c r="M2521" i="2"/>
  <c r="N2520" i="2"/>
  <c r="M2520" i="2"/>
  <c r="N2519" i="2"/>
  <c r="M2519" i="2"/>
  <c r="N2518" i="2"/>
  <c r="M2518" i="2"/>
  <c r="N2517" i="2"/>
  <c r="M2517" i="2"/>
  <c r="N2516" i="2"/>
  <c r="M2516" i="2"/>
  <c r="N2515" i="2"/>
  <c r="M2515" i="2"/>
  <c r="N2514" i="2"/>
  <c r="M2514" i="2"/>
  <c r="N2513" i="2"/>
  <c r="M2513" i="2"/>
  <c r="N2512" i="2"/>
  <c r="M2512" i="2"/>
  <c r="N2511" i="2"/>
  <c r="M2511" i="2"/>
  <c r="N2510" i="2"/>
  <c r="M2510" i="2"/>
  <c r="N2509" i="2"/>
  <c r="M2509" i="2"/>
  <c r="N2508" i="2"/>
  <c r="M2508" i="2"/>
  <c r="N2507" i="2"/>
  <c r="M2507" i="2"/>
  <c r="N2506" i="2"/>
  <c r="M2506" i="2"/>
  <c r="N2505" i="2"/>
  <c r="M2505" i="2"/>
  <c r="N2504" i="2"/>
  <c r="M2504" i="2"/>
  <c r="N2503" i="2"/>
  <c r="M2503" i="2"/>
  <c r="N2502" i="2"/>
  <c r="M2502" i="2"/>
  <c r="N2501" i="2"/>
  <c r="M2501" i="2"/>
  <c r="N2500" i="2"/>
  <c r="M2500" i="2"/>
  <c r="N2499" i="2"/>
  <c r="M2499" i="2"/>
  <c r="N2498" i="2"/>
  <c r="M2498" i="2"/>
  <c r="N2497" i="2"/>
  <c r="M2497" i="2"/>
  <c r="N2496" i="2"/>
  <c r="M2496" i="2"/>
  <c r="N2495" i="2"/>
  <c r="M2495" i="2"/>
  <c r="N2494" i="2"/>
  <c r="M2494" i="2"/>
  <c r="N2493" i="2"/>
  <c r="M2493" i="2"/>
  <c r="N2492" i="2"/>
  <c r="M2492" i="2"/>
  <c r="N2491" i="2"/>
  <c r="M2491" i="2"/>
  <c r="N2490" i="2"/>
  <c r="M2490" i="2"/>
  <c r="N2489" i="2"/>
  <c r="M2489" i="2"/>
  <c r="N2488" i="2"/>
  <c r="M2488" i="2"/>
  <c r="N2487" i="2"/>
  <c r="M2487" i="2"/>
  <c r="N2486" i="2"/>
  <c r="M2486" i="2"/>
  <c r="N2485" i="2"/>
  <c r="M2485" i="2"/>
  <c r="N2484" i="2"/>
  <c r="M2484" i="2"/>
  <c r="N2483" i="2"/>
  <c r="M2483" i="2"/>
  <c r="N2482" i="2"/>
  <c r="M2482" i="2"/>
  <c r="N2481" i="2"/>
  <c r="M2481" i="2"/>
  <c r="N2480" i="2"/>
  <c r="M2480" i="2"/>
  <c r="N2479" i="2"/>
  <c r="M2479" i="2"/>
  <c r="N2478" i="2"/>
  <c r="M2478" i="2"/>
  <c r="N2477" i="2"/>
  <c r="M2477" i="2"/>
  <c r="N2476" i="2"/>
  <c r="M2476" i="2"/>
  <c r="N2475" i="2"/>
  <c r="M2475" i="2"/>
  <c r="N2474" i="2"/>
  <c r="M2474" i="2"/>
  <c r="N2473" i="2"/>
  <c r="M2473" i="2"/>
  <c r="N2472" i="2"/>
  <c r="M2472" i="2"/>
  <c r="N2471" i="2"/>
  <c r="M2471" i="2"/>
  <c r="N2470" i="2"/>
  <c r="M2470" i="2"/>
  <c r="N2469" i="2"/>
  <c r="M2469" i="2"/>
  <c r="N2468" i="2"/>
  <c r="M2468" i="2"/>
  <c r="N2467" i="2"/>
  <c r="M2467" i="2"/>
  <c r="N2466" i="2"/>
  <c r="M2466" i="2"/>
  <c r="N2465" i="2"/>
  <c r="M2465" i="2"/>
  <c r="N2464" i="2"/>
  <c r="M2464" i="2"/>
  <c r="N2463" i="2"/>
  <c r="M2463" i="2"/>
  <c r="N2462" i="2"/>
  <c r="M2462" i="2"/>
  <c r="N2461" i="2"/>
  <c r="M2461" i="2"/>
  <c r="N2460" i="2"/>
  <c r="M2460" i="2"/>
  <c r="N2459" i="2"/>
  <c r="M2459" i="2"/>
  <c r="N2458" i="2"/>
  <c r="M2458" i="2"/>
  <c r="N2457" i="2"/>
  <c r="M2457" i="2"/>
  <c r="N2456" i="2"/>
  <c r="M2456" i="2"/>
  <c r="N2455" i="2"/>
  <c r="M2455" i="2"/>
  <c r="N2454" i="2"/>
  <c r="M2454" i="2"/>
  <c r="N2453" i="2"/>
  <c r="M2453" i="2"/>
  <c r="N2452" i="2"/>
  <c r="M2452" i="2"/>
  <c r="N2451" i="2"/>
  <c r="M2451" i="2"/>
  <c r="N2450" i="2"/>
  <c r="M2450" i="2"/>
  <c r="N2449" i="2"/>
  <c r="M2449" i="2"/>
  <c r="N2448" i="2"/>
  <c r="M2448" i="2"/>
  <c r="N2447" i="2"/>
  <c r="M2447" i="2"/>
  <c r="N2446" i="2"/>
  <c r="M2446" i="2"/>
  <c r="N2445" i="2"/>
  <c r="M2445" i="2"/>
  <c r="N2444" i="2"/>
  <c r="M2444" i="2"/>
  <c r="N2443" i="2"/>
  <c r="M2443" i="2"/>
  <c r="N2442" i="2"/>
  <c r="M2442" i="2"/>
  <c r="N2441" i="2"/>
  <c r="M2441" i="2"/>
  <c r="N2440" i="2"/>
  <c r="M2440" i="2"/>
  <c r="N2439" i="2"/>
  <c r="M2439" i="2"/>
  <c r="N2438" i="2"/>
  <c r="M2438" i="2"/>
  <c r="N2437" i="2"/>
  <c r="M2437" i="2"/>
  <c r="N2436" i="2"/>
  <c r="M2436" i="2"/>
  <c r="N2435" i="2"/>
  <c r="M2435" i="2"/>
  <c r="N2434" i="2"/>
  <c r="M2434" i="2"/>
  <c r="N2433" i="2"/>
  <c r="M2433" i="2"/>
  <c r="N2432" i="2"/>
  <c r="M2432" i="2"/>
  <c r="N2431" i="2"/>
  <c r="M2431" i="2"/>
  <c r="N2430" i="2"/>
  <c r="M2430" i="2"/>
  <c r="N2429" i="2"/>
  <c r="M2429" i="2"/>
  <c r="N2428" i="2"/>
  <c r="M2428" i="2"/>
  <c r="N2427" i="2"/>
  <c r="M2427" i="2"/>
  <c r="N2426" i="2"/>
  <c r="M2426" i="2"/>
  <c r="N2425" i="2"/>
  <c r="M2425" i="2"/>
  <c r="N2424" i="2"/>
  <c r="M2424" i="2"/>
  <c r="N2423" i="2"/>
  <c r="M2423" i="2"/>
  <c r="N2422" i="2"/>
  <c r="M2422" i="2"/>
  <c r="N2421" i="2"/>
  <c r="M2421" i="2"/>
  <c r="N2420" i="2"/>
  <c r="M2420" i="2"/>
  <c r="N2419" i="2"/>
  <c r="M2419" i="2"/>
  <c r="N2418" i="2"/>
  <c r="M2418" i="2"/>
  <c r="N2417" i="2"/>
  <c r="M2417" i="2"/>
  <c r="N2416" i="2"/>
  <c r="M2416" i="2"/>
  <c r="N2415" i="2"/>
  <c r="M2415" i="2"/>
  <c r="N2414" i="2"/>
  <c r="M2414" i="2"/>
  <c r="N2413" i="2"/>
  <c r="M2413" i="2"/>
  <c r="N2412" i="2"/>
  <c r="M2412" i="2"/>
  <c r="N2411" i="2"/>
  <c r="M2411" i="2"/>
  <c r="N2410" i="2"/>
  <c r="M2410" i="2"/>
  <c r="N2409" i="2"/>
  <c r="M2409" i="2"/>
  <c r="N2408" i="2"/>
  <c r="M2408" i="2"/>
  <c r="N2407" i="2"/>
  <c r="M2407" i="2"/>
  <c r="N2406" i="2"/>
  <c r="M2406" i="2"/>
  <c r="N2405" i="2"/>
  <c r="M2405" i="2"/>
  <c r="N2404" i="2"/>
  <c r="M2404" i="2"/>
  <c r="N2403" i="2"/>
  <c r="M2403" i="2"/>
  <c r="N2402" i="2"/>
  <c r="M2402" i="2"/>
  <c r="N2401" i="2"/>
  <c r="M2401" i="2"/>
  <c r="N2400" i="2"/>
  <c r="M2400" i="2"/>
  <c r="N2399" i="2"/>
  <c r="M2399" i="2"/>
  <c r="N2398" i="2"/>
  <c r="M2398" i="2"/>
  <c r="N2397" i="2"/>
  <c r="M2397" i="2"/>
  <c r="N2396" i="2"/>
  <c r="M2396" i="2"/>
  <c r="N2395" i="2"/>
  <c r="M2395" i="2"/>
  <c r="N2394" i="2"/>
  <c r="M2394" i="2"/>
  <c r="N2393" i="2"/>
  <c r="M2393" i="2"/>
  <c r="N2392" i="2"/>
  <c r="M2392" i="2"/>
  <c r="N2391" i="2"/>
  <c r="M2391" i="2"/>
  <c r="N2390" i="2"/>
  <c r="M2390" i="2"/>
  <c r="N2389" i="2"/>
  <c r="M2389" i="2"/>
  <c r="N2388" i="2"/>
  <c r="M2388" i="2"/>
  <c r="N2387" i="2"/>
  <c r="M2387" i="2"/>
  <c r="N2386" i="2"/>
  <c r="M2386" i="2"/>
  <c r="N2385" i="2"/>
  <c r="M2385" i="2"/>
  <c r="N2384" i="2"/>
  <c r="M2384" i="2"/>
  <c r="N2383" i="2"/>
  <c r="M2383" i="2"/>
  <c r="N2382" i="2"/>
  <c r="M2382" i="2"/>
  <c r="N2381" i="2"/>
  <c r="M2381" i="2"/>
  <c r="N2380" i="2"/>
  <c r="M2380" i="2"/>
  <c r="N2379" i="2"/>
  <c r="M2379" i="2"/>
  <c r="N2378" i="2"/>
  <c r="M2378" i="2"/>
  <c r="N2377" i="2"/>
  <c r="M2377" i="2"/>
  <c r="N2376" i="2"/>
  <c r="M2376" i="2"/>
  <c r="N2375" i="2"/>
  <c r="M2375" i="2"/>
  <c r="N2374" i="2"/>
  <c r="M2374" i="2"/>
  <c r="N2373" i="2"/>
  <c r="M2373" i="2"/>
  <c r="N2372" i="2"/>
  <c r="M2372" i="2"/>
  <c r="N2371" i="2"/>
  <c r="M2371" i="2"/>
  <c r="N2370" i="2"/>
  <c r="M2370" i="2"/>
  <c r="N2369" i="2"/>
  <c r="M2369" i="2"/>
  <c r="N2368" i="2"/>
  <c r="M2368" i="2"/>
  <c r="N2367" i="2"/>
  <c r="M2367" i="2"/>
  <c r="N2366" i="2"/>
  <c r="M2366" i="2"/>
  <c r="N2365" i="2"/>
  <c r="M2365" i="2"/>
  <c r="N2364" i="2"/>
  <c r="M2364" i="2"/>
  <c r="N2363" i="2"/>
  <c r="M2363" i="2"/>
  <c r="N2362" i="2"/>
  <c r="M2362" i="2"/>
  <c r="N2361" i="2"/>
  <c r="M2361" i="2"/>
  <c r="N2360" i="2"/>
  <c r="M2360" i="2"/>
  <c r="N2359" i="2"/>
  <c r="M2359" i="2"/>
  <c r="N2358" i="2"/>
  <c r="M2358" i="2"/>
  <c r="N2357" i="2"/>
  <c r="M2357" i="2"/>
  <c r="N2356" i="2"/>
  <c r="M2356" i="2"/>
  <c r="N2355" i="2"/>
  <c r="M2355" i="2"/>
  <c r="N2354" i="2"/>
  <c r="M2354" i="2"/>
  <c r="N2353" i="2"/>
  <c r="M2353" i="2"/>
  <c r="N2352" i="2"/>
  <c r="M2352" i="2"/>
  <c r="N2351" i="2"/>
  <c r="M2351" i="2"/>
  <c r="N2350" i="2"/>
  <c r="M2350" i="2"/>
  <c r="N2349" i="2"/>
  <c r="M2349" i="2"/>
  <c r="N2348" i="2"/>
  <c r="M2348" i="2"/>
  <c r="N2347" i="2"/>
  <c r="M2347" i="2"/>
  <c r="N2346" i="2"/>
  <c r="M2346" i="2"/>
  <c r="N2345" i="2"/>
  <c r="M2345" i="2"/>
  <c r="N2344" i="2"/>
  <c r="M2344" i="2"/>
  <c r="N2343" i="2"/>
  <c r="M2343" i="2"/>
  <c r="N2342" i="2"/>
  <c r="M2342" i="2"/>
  <c r="N2341" i="2"/>
  <c r="M2341" i="2"/>
  <c r="N2340" i="2"/>
  <c r="M2340" i="2"/>
  <c r="N2339" i="2"/>
  <c r="M2339" i="2"/>
  <c r="N2338" i="2"/>
  <c r="M2338" i="2"/>
  <c r="N2337" i="2"/>
  <c r="M2337" i="2"/>
  <c r="N2336" i="2"/>
  <c r="M2336" i="2"/>
  <c r="N2335" i="2"/>
  <c r="M2335" i="2"/>
  <c r="N2334" i="2"/>
  <c r="M2334" i="2"/>
  <c r="N2333" i="2"/>
  <c r="M2333" i="2"/>
  <c r="N2332" i="2"/>
  <c r="M2332" i="2"/>
  <c r="N2331" i="2"/>
  <c r="M2331" i="2"/>
  <c r="N2330" i="2"/>
  <c r="M2330" i="2"/>
  <c r="N2329" i="2"/>
  <c r="M2329" i="2"/>
  <c r="N2328" i="2"/>
  <c r="M2328" i="2"/>
  <c r="N2327" i="2"/>
  <c r="M2327" i="2"/>
  <c r="N2326" i="2"/>
  <c r="M2326" i="2"/>
  <c r="N2325" i="2"/>
  <c r="M2325" i="2"/>
  <c r="N2324" i="2"/>
  <c r="M2324" i="2"/>
  <c r="N2323" i="2"/>
  <c r="M2323" i="2"/>
  <c r="N2322" i="2"/>
  <c r="M2322" i="2"/>
  <c r="N2321" i="2"/>
  <c r="M2321" i="2"/>
  <c r="N2320" i="2"/>
  <c r="M2320" i="2"/>
  <c r="N2319" i="2"/>
  <c r="M2319" i="2"/>
  <c r="N2318" i="2"/>
  <c r="M2318" i="2"/>
  <c r="N2317" i="2"/>
  <c r="M2317" i="2"/>
  <c r="N2316" i="2"/>
  <c r="M2316" i="2"/>
  <c r="N2315" i="2"/>
  <c r="M2315" i="2"/>
  <c r="N2314" i="2"/>
  <c r="M2314" i="2"/>
  <c r="N2313" i="2"/>
  <c r="M2313" i="2"/>
  <c r="N2312" i="2"/>
  <c r="M2312" i="2"/>
  <c r="N2311" i="2"/>
  <c r="M2311" i="2"/>
  <c r="N2310" i="2"/>
  <c r="M2310" i="2"/>
  <c r="N2309" i="2"/>
  <c r="M2309" i="2"/>
  <c r="N2308" i="2"/>
  <c r="M2308" i="2"/>
  <c r="N2307" i="2"/>
  <c r="M2307" i="2"/>
  <c r="N2306" i="2"/>
  <c r="M2306" i="2"/>
  <c r="N2305" i="2"/>
  <c r="M2305" i="2"/>
  <c r="N2304" i="2"/>
  <c r="M2304" i="2"/>
  <c r="N2303" i="2"/>
  <c r="M2303" i="2"/>
  <c r="N2302" i="2"/>
  <c r="M2302" i="2"/>
  <c r="N2301" i="2"/>
  <c r="M2301" i="2"/>
  <c r="N2300" i="2"/>
  <c r="M2300" i="2"/>
  <c r="N2299" i="2"/>
  <c r="M2299" i="2"/>
  <c r="N2298" i="2"/>
  <c r="M2298" i="2"/>
  <c r="N2297" i="2"/>
  <c r="M2297" i="2"/>
  <c r="N2296" i="2"/>
  <c r="M2296" i="2"/>
  <c r="N2295" i="2"/>
  <c r="M2295" i="2"/>
  <c r="N2294" i="2"/>
  <c r="M2294" i="2"/>
  <c r="N2293" i="2"/>
  <c r="M2293" i="2"/>
  <c r="N2292" i="2"/>
  <c r="M2292" i="2"/>
  <c r="N2291" i="2"/>
  <c r="M2291" i="2"/>
  <c r="N2290" i="2"/>
  <c r="M2290" i="2"/>
  <c r="N2289" i="2"/>
  <c r="M2289" i="2"/>
  <c r="N2288" i="2"/>
  <c r="M2288" i="2"/>
  <c r="N2287" i="2"/>
  <c r="M2287" i="2"/>
  <c r="N2286" i="2"/>
  <c r="M2286" i="2"/>
  <c r="N2285" i="2"/>
  <c r="M2285" i="2"/>
  <c r="N2284" i="2"/>
  <c r="M2284" i="2"/>
  <c r="N2283" i="2"/>
  <c r="M2283" i="2"/>
  <c r="N2282" i="2"/>
  <c r="M2282" i="2"/>
  <c r="N2281" i="2"/>
  <c r="M2281" i="2"/>
  <c r="N2280" i="2"/>
  <c r="M2280" i="2"/>
  <c r="N2279" i="2"/>
  <c r="M2279" i="2"/>
  <c r="N2278" i="2"/>
  <c r="M2278" i="2"/>
  <c r="N2277" i="2"/>
  <c r="M2277" i="2"/>
  <c r="N2276" i="2"/>
  <c r="M2276" i="2"/>
  <c r="N2275" i="2"/>
  <c r="M2275" i="2"/>
  <c r="N2274" i="2"/>
  <c r="M2274" i="2"/>
  <c r="N2273" i="2"/>
  <c r="M2273" i="2"/>
  <c r="N2272" i="2"/>
  <c r="M2272" i="2"/>
  <c r="N2271" i="2"/>
  <c r="M2271" i="2"/>
  <c r="N2270" i="2"/>
  <c r="M2270" i="2"/>
  <c r="N2269" i="2"/>
  <c r="M2269" i="2"/>
  <c r="N2268" i="2"/>
  <c r="M2268" i="2"/>
  <c r="N2267" i="2"/>
  <c r="M2267" i="2"/>
  <c r="N2266" i="2"/>
  <c r="M2266" i="2"/>
  <c r="N2265" i="2"/>
  <c r="M2265" i="2"/>
  <c r="N2264" i="2"/>
  <c r="M2264" i="2"/>
  <c r="N2263" i="2"/>
  <c r="M2263" i="2"/>
  <c r="N2262" i="2"/>
  <c r="M2262" i="2"/>
  <c r="N2261" i="2"/>
  <c r="M2261" i="2"/>
  <c r="N2260" i="2"/>
  <c r="M2260" i="2"/>
  <c r="N2259" i="2"/>
  <c r="M2259" i="2"/>
  <c r="N2258" i="2"/>
  <c r="M2258" i="2"/>
  <c r="N2257" i="2"/>
  <c r="M2257" i="2"/>
  <c r="N2256" i="2"/>
  <c r="M2256" i="2"/>
  <c r="N2255" i="2"/>
  <c r="M2255" i="2"/>
  <c r="N2254" i="2"/>
  <c r="M2254" i="2"/>
  <c r="N2253" i="2"/>
  <c r="M2253" i="2"/>
  <c r="N2252" i="2"/>
  <c r="M2252" i="2"/>
  <c r="N2251" i="2"/>
  <c r="M2251" i="2"/>
  <c r="N2250" i="2"/>
  <c r="M2250" i="2"/>
  <c r="N2249" i="2"/>
  <c r="M2249" i="2"/>
  <c r="N2248" i="2"/>
  <c r="M2248" i="2"/>
  <c r="N2247" i="2"/>
  <c r="M2247" i="2"/>
  <c r="N2246" i="2"/>
  <c r="M2246" i="2"/>
  <c r="N2245" i="2"/>
  <c r="M2245" i="2"/>
  <c r="N2244" i="2"/>
  <c r="M2244" i="2"/>
  <c r="N2243" i="2"/>
  <c r="M2243" i="2"/>
  <c r="N2242" i="2"/>
  <c r="M2242" i="2"/>
  <c r="N2241" i="2"/>
  <c r="M2241" i="2"/>
  <c r="N2240" i="2"/>
  <c r="M2240" i="2"/>
  <c r="N2239" i="2"/>
  <c r="M2239" i="2"/>
  <c r="N2238" i="2"/>
  <c r="M2238" i="2"/>
  <c r="N2237" i="2"/>
  <c r="M2237" i="2"/>
  <c r="N2236" i="2"/>
  <c r="M2236" i="2"/>
  <c r="N2235" i="2"/>
  <c r="M2235" i="2"/>
  <c r="N2234" i="2"/>
  <c r="M2234" i="2"/>
  <c r="N2233" i="2"/>
  <c r="M2233" i="2"/>
  <c r="N2232" i="2"/>
  <c r="M2232" i="2"/>
  <c r="N2231" i="2"/>
  <c r="M2231" i="2"/>
  <c r="N2230" i="2"/>
  <c r="M2230" i="2"/>
  <c r="N2229" i="2"/>
  <c r="M2229" i="2"/>
  <c r="N2228" i="2"/>
  <c r="M2228" i="2"/>
  <c r="N2227" i="2"/>
  <c r="M2227" i="2"/>
  <c r="N2226" i="2"/>
  <c r="M2226" i="2"/>
  <c r="N2225" i="2"/>
  <c r="M2225" i="2"/>
  <c r="N2224" i="2"/>
  <c r="M2224" i="2"/>
  <c r="N2223" i="2"/>
  <c r="M2223" i="2"/>
  <c r="N2222" i="2"/>
  <c r="M2222" i="2"/>
  <c r="N2221" i="2"/>
  <c r="M2221" i="2"/>
  <c r="N2220" i="2"/>
  <c r="M2220" i="2"/>
  <c r="N2219" i="2"/>
  <c r="M2219" i="2"/>
  <c r="N2218" i="2"/>
  <c r="M2218" i="2"/>
  <c r="N2217" i="2"/>
  <c r="M2217" i="2"/>
  <c r="N2216" i="2"/>
  <c r="M2216" i="2"/>
  <c r="N2215" i="2"/>
  <c r="M2215" i="2"/>
  <c r="N2214" i="2"/>
  <c r="M2214" i="2"/>
  <c r="N2213" i="2"/>
  <c r="M2213" i="2"/>
  <c r="N2212" i="2"/>
  <c r="M2212" i="2"/>
  <c r="N2211" i="2"/>
  <c r="M2211" i="2"/>
  <c r="N2210" i="2"/>
  <c r="M2210" i="2"/>
  <c r="N2209" i="2"/>
  <c r="M2209" i="2"/>
  <c r="N2208" i="2"/>
  <c r="M2208" i="2"/>
  <c r="N2207" i="2"/>
  <c r="M2207" i="2"/>
  <c r="N2206" i="2"/>
  <c r="M2206" i="2"/>
  <c r="N2205" i="2"/>
  <c r="M2205" i="2"/>
  <c r="N2204" i="2"/>
  <c r="M2204" i="2"/>
  <c r="N2203" i="2"/>
  <c r="M2203" i="2"/>
  <c r="N2202" i="2"/>
  <c r="M2202" i="2"/>
  <c r="N2201" i="2"/>
  <c r="M2201" i="2"/>
  <c r="N2200" i="2"/>
  <c r="M2200" i="2"/>
  <c r="N2199" i="2"/>
  <c r="M2199" i="2"/>
  <c r="N2198" i="2"/>
  <c r="M2198" i="2"/>
  <c r="N2197" i="2"/>
  <c r="M2197" i="2"/>
  <c r="N2196" i="2"/>
  <c r="M2196" i="2"/>
  <c r="N2195" i="2"/>
  <c r="M2195" i="2"/>
  <c r="N2194" i="2"/>
  <c r="M2194" i="2"/>
  <c r="N2193" i="2"/>
  <c r="M2193" i="2"/>
  <c r="N2192" i="2"/>
  <c r="M2192" i="2"/>
  <c r="N2191" i="2"/>
  <c r="M2191" i="2"/>
  <c r="N2190" i="2"/>
  <c r="M2190" i="2"/>
  <c r="N2189" i="2"/>
  <c r="M2189" i="2"/>
  <c r="N2188" i="2"/>
  <c r="M2188" i="2"/>
  <c r="N2187" i="2"/>
  <c r="M2187" i="2"/>
  <c r="N2186" i="2"/>
  <c r="M2186" i="2"/>
  <c r="N2185" i="2"/>
  <c r="M2185" i="2"/>
  <c r="N2184" i="2"/>
  <c r="M2184" i="2"/>
  <c r="N2183" i="2"/>
  <c r="M2183" i="2"/>
  <c r="N2182" i="2"/>
  <c r="M2182" i="2"/>
  <c r="N2181" i="2"/>
  <c r="M2181" i="2"/>
  <c r="N2180" i="2"/>
  <c r="M2180" i="2"/>
  <c r="N2179" i="2"/>
  <c r="M2179" i="2"/>
  <c r="N2178" i="2"/>
  <c r="M2178" i="2"/>
  <c r="N2177" i="2"/>
  <c r="M2177" i="2"/>
  <c r="N2176" i="2"/>
  <c r="M2176" i="2"/>
  <c r="N2175" i="2"/>
  <c r="M2175" i="2"/>
  <c r="N2174" i="2"/>
  <c r="M2174" i="2"/>
  <c r="N2173" i="2"/>
  <c r="M2173" i="2"/>
  <c r="N2172" i="2"/>
  <c r="M2172" i="2"/>
  <c r="N2171" i="2"/>
  <c r="M2171" i="2"/>
  <c r="N2170" i="2"/>
  <c r="M2170" i="2"/>
  <c r="N2169" i="2"/>
  <c r="M2169" i="2"/>
  <c r="N2168" i="2"/>
  <c r="M2168" i="2"/>
  <c r="N2167" i="2"/>
  <c r="M2167" i="2"/>
  <c r="N2166" i="2"/>
  <c r="M2166" i="2"/>
  <c r="N2165" i="2"/>
  <c r="M2165" i="2"/>
  <c r="N2164" i="2"/>
  <c r="M2164" i="2"/>
  <c r="N2163" i="2"/>
  <c r="M2163" i="2"/>
  <c r="N2162" i="2"/>
  <c r="M2162" i="2"/>
  <c r="N2161" i="2"/>
  <c r="M2161" i="2"/>
  <c r="N2160" i="2"/>
  <c r="M2160" i="2"/>
  <c r="N2159" i="2"/>
  <c r="M2159" i="2"/>
  <c r="N2158" i="2"/>
  <c r="M2158" i="2"/>
  <c r="N2157" i="2"/>
  <c r="M2157" i="2"/>
  <c r="N2156" i="2"/>
  <c r="M2156" i="2"/>
  <c r="N2155" i="2"/>
  <c r="M2155" i="2"/>
  <c r="N2154" i="2"/>
  <c r="M2154" i="2"/>
  <c r="N2153" i="2"/>
  <c r="M2153" i="2"/>
  <c r="N2152" i="2"/>
  <c r="M2152" i="2"/>
  <c r="N2151" i="2"/>
  <c r="M2151" i="2"/>
  <c r="N2150" i="2"/>
  <c r="M2150" i="2"/>
  <c r="N2149" i="2"/>
  <c r="M2149" i="2"/>
  <c r="N2148" i="2"/>
  <c r="M2148" i="2"/>
  <c r="N2147" i="2"/>
  <c r="M2147" i="2"/>
  <c r="N2146" i="2"/>
  <c r="M2146" i="2"/>
  <c r="N2145" i="2"/>
  <c r="M2145" i="2"/>
  <c r="N2144" i="2"/>
  <c r="M2144" i="2"/>
  <c r="N2143" i="2"/>
  <c r="M2143" i="2"/>
  <c r="N2142" i="2"/>
  <c r="M2142" i="2"/>
  <c r="N2141" i="2"/>
  <c r="M2141" i="2"/>
  <c r="N2140" i="2"/>
  <c r="M2140" i="2"/>
  <c r="N2139" i="2"/>
  <c r="M2139" i="2"/>
  <c r="N2138" i="2"/>
  <c r="M2138" i="2"/>
  <c r="N2137" i="2"/>
  <c r="M2137" i="2"/>
  <c r="N2136" i="2"/>
  <c r="M2136" i="2"/>
  <c r="N2135" i="2"/>
  <c r="M2135" i="2"/>
  <c r="N2134" i="2"/>
  <c r="M2134" i="2"/>
  <c r="N2133" i="2"/>
  <c r="M2133" i="2"/>
  <c r="N2132" i="2"/>
  <c r="M2132" i="2"/>
  <c r="N2131" i="2"/>
  <c r="M2131" i="2"/>
  <c r="N2130" i="2"/>
  <c r="M2130" i="2"/>
  <c r="N2129" i="2"/>
  <c r="M2129" i="2"/>
  <c r="N2128" i="2"/>
  <c r="M2128" i="2"/>
  <c r="N2127" i="2"/>
  <c r="M2127" i="2"/>
  <c r="N2126" i="2"/>
  <c r="M2126" i="2"/>
  <c r="N2125" i="2"/>
  <c r="M2125" i="2"/>
  <c r="N2124" i="2"/>
  <c r="M2124" i="2"/>
  <c r="N2123" i="2"/>
  <c r="M2123" i="2"/>
  <c r="N2122" i="2"/>
  <c r="M2122" i="2"/>
  <c r="N2121" i="2"/>
  <c r="M2121" i="2"/>
  <c r="N2120" i="2"/>
  <c r="M2120" i="2"/>
  <c r="N2119" i="2"/>
  <c r="M2119" i="2"/>
  <c r="N2118" i="2"/>
  <c r="M2118" i="2"/>
  <c r="N2117" i="2"/>
  <c r="M2117" i="2"/>
  <c r="N2116" i="2"/>
  <c r="M2116" i="2"/>
  <c r="N2115" i="2"/>
  <c r="M2115" i="2"/>
  <c r="N2114" i="2"/>
  <c r="M2114" i="2"/>
  <c r="N2113" i="2"/>
  <c r="M2113" i="2"/>
  <c r="N2112" i="2"/>
  <c r="M2112" i="2"/>
  <c r="N2111" i="2"/>
  <c r="M2111" i="2"/>
  <c r="N2110" i="2"/>
  <c r="M2110" i="2"/>
  <c r="N2109" i="2"/>
  <c r="M2109" i="2"/>
  <c r="N2108" i="2"/>
  <c r="M2108" i="2"/>
  <c r="N2107" i="2"/>
  <c r="M2107" i="2"/>
  <c r="N2106" i="2"/>
  <c r="M2106" i="2"/>
  <c r="N2105" i="2"/>
  <c r="M2105" i="2"/>
  <c r="N2104" i="2"/>
  <c r="M2104" i="2"/>
  <c r="N2103" i="2"/>
  <c r="M2103" i="2"/>
  <c r="N2102" i="2"/>
  <c r="M2102" i="2"/>
  <c r="N2101" i="2"/>
  <c r="M2101" i="2"/>
  <c r="N2100" i="2"/>
  <c r="M2100" i="2"/>
  <c r="N2099" i="2"/>
  <c r="M2099" i="2"/>
  <c r="N2098" i="2"/>
  <c r="M2098" i="2"/>
  <c r="N2097" i="2"/>
  <c r="M2097" i="2"/>
  <c r="N2096" i="2"/>
  <c r="M2096" i="2"/>
  <c r="N2095" i="2"/>
  <c r="M2095" i="2"/>
  <c r="N2094" i="2"/>
  <c r="M2094" i="2"/>
  <c r="N2093" i="2"/>
  <c r="M2093" i="2"/>
  <c r="N2092" i="2"/>
  <c r="M2092" i="2"/>
  <c r="N2091" i="2"/>
  <c r="M2091" i="2"/>
  <c r="N2090" i="2"/>
  <c r="M2090" i="2"/>
  <c r="N2089" i="2"/>
  <c r="M2089" i="2"/>
  <c r="N2088" i="2"/>
  <c r="M2088" i="2"/>
  <c r="N2087" i="2"/>
  <c r="M2087" i="2"/>
  <c r="N2086" i="2"/>
  <c r="M2086" i="2"/>
  <c r="N2085" i="2"/>
  <c r="M2085" i="2"/>
  <c r="N2084" i="2"/>
  <c r="M2084" i="2"/>
  <c r="N2083" i="2"/>
  <c r="M2083" i="2"/>
  <c r="N2082" i="2"/>
  <c r="M2082" i="2"/>
  <c r="N2081" i="2"/>
  <c r="M2081" i="2"/>
  <c r="N2080" i="2"/>
  <c r="M2080" i="2"/>
  <c r="N2079" i="2"/>
  <c r="M2079" i="2"/>
  <c r="N2078" i="2"/>
  <c r="M2078" i="2"/>
  <c r="N2077" i="2"/>
  <c r="M2077" i="2"/>
  <c r="N2076" i="2"/>
  <c r="M2076" i="2"/>
  <c r="N2075" i="2"/>
  <c r="M2075" i="2"/>
  <c r="N2074" i="2"/>
  <c r="M2074" i="2"/>
  <c r="N2073" i="2"/>
  <c r="M2073" i="2"/>
  <c r="N2072" i="2"/>
  <c r="M2072" i="2"/>
  <c r="N2071" i="2"/>
  <c r="M2071" i="2"/>
  <c r="N2070" i="2"/>
  <c r="M2070" i="2"/>
  <c r="N2069" i="2"/>
  <c r="M2069" i="2"/>
  <c r="N2068" i="2"/>
  <c r="M2068" i="2"/>
  <c r="N2067" i="2"/>
  <c r="M2067" i="2"/>
  <c r="N2066" i="2"/>
  <c r="M2066" i="2"/>
  <c r="N2065" i="2"/>
  <c r="M2065" i="2"/>
  <c r="N2064" i="2"/>
  <c r="M2064" i="2"/>
  <c r="N2063" i="2"/>
  <c r="M2063" i="2"/>
  <c r="N2062" i="2"/>
  <c r="M2062" i="2"/>
  <c r="N2061" i="2"/>
  <c r="M2061" i="2"/>
  <c r="N2060" i="2"/>
  <c r="M2060" i="2"/>
  <c r="N2059" i="2"/>
  <c r="M2059" i="2"/>
  <c r="N2058" i="2"/>
  <c r="M2058" i="2"/>
  <c r="N2057" i="2"/>
  <c r="M2057" i="2"/>
  <c r="N2056" i="2"/>
  <c r="M2056" i="2"/>
  <c r="N2055" i="2"/>
  <c r="M2055" i="2"/>
  <c r="N2054" i="2"/>
  <c r="M2054" i="2"/>
  <c r="N2053" i="2"/>
  <c r="M2053" i="2"/>
  <c r="N2052" i="2"/>
  <c r="M2052" i="2"/>
  <c r="N2051" i="2"/>
  <c r="M2051" i="2"/>
  <c r="N2050" i="2"/>
  <c r="M2050" i="2"/>
  <c r="N2049" i="2"/>
  <c r="M2049" i="2"/>
  <c r="N2048" i="2"/>
  <c r="M2048" i="2"/>
  <c r="N2047" i="2"/>
  <c r="M2047" i="2"/>
  <c r="N2046" i="2"/>
  <c r="M2046" i="2"/>
  <c r="N2045" i="2"/>
  <c r="M2045" i="2"/>
  <c r="N2044" i="2"/>
  <c r="M2044" i="2"/>
  <c r="N2043" i="2"/>
  <c r="M2043" i="2"/>
  <c r="N2042" i="2"/>
  <c r="M2042" i="2"/>
  <c r="N2041" i="2"/>
  <c r="M2041" i="2"/>
  <c r="N2040" i="2"/>
  <c r="M2040" i="2"/>
  <c r="N2039" i="2"/>
  <c r="M2039" i="2"/>
  <c r="N2038" i="2"/>
  <c r="M2038" i="2"/>
  <c r="N2037" i="2"/>
  <c r="M2037" i="2"/>
  <c r="N2036" i="2"/>
  <c r="M2036" i="2"/>
  <c r="N2035" i="2"/>
  <c r="M2035" i="2"/>
  <c r="N2034" i="2"/>
  <c r="M2034" i="2"/>
  <c r="N2033" i="2"/>
  <c r="M2033" i="2"/>
  <c r="N2032" i="2"/>
  <c r="M2032" i="2"/>
  <c r="N2031" i="2"/>
  <c r="M2031" i="2"/>
  <c r="N2030" i="2"/>
  <c r="M2030" i="2"/>
  <c r="N2029" i="2"/>
  <c r="M2029" i="2"/>
  <c r="N2028" i="2"/>
  <c r="M2028" i="2"/>
  <c r="N2027" i="2"/>
  <c r="M2027" i="2"/>
  <c r="N2026" i="2"/>
  <c r="M2026" i="2"/>
  <c r="N2025" i="2"/>
  <c r="M2025" i="2"/>
  <c r="N2024" i="2"/>
  <c r="M2024" i="2"/>
  <c r="N2023" i="2"/>
  <c r="M2023" i="2"/>
  <c r="N2022" i="2"/>
  <c r="M2022" i="2"/>
  <c r="N2021" i="2"/>
  <c r="M2021" i="2"/>
  <c r="N2020" i="2"/>
  <c r="M2020" i="2"/>
  <c r="N2019" i="2"/>
  <c r="M2019" i="2"/>
  <c r="N2018" i="2"/>
  <c r="M2018" i="2"/>
  <c r="N2017" i="2"/>
  <c r="M2017" i="2"/>
  <c r="N2016" i="2"/>
  <c r="M2016" i="2"/>
  <c r="N2015" i="2"/>
  <c r="M2015" i="2"/>
  <c r="N2014" i="2"/>
  <c r="M2014" i="2"/>
  <c r="N2013" i="2"/>
  <c r="M2013" i="2"/>
  <c r="N2012" i="2"/>
  <c r="M2012" i="2"/>
  <c r="N2011" i="2"/>
  <c r="M2011" i="2"/>
  <c r="N2010" i="2"/>
  <c r="M2010" i="2"/>
  <c r="N2009" i="2"/>
  <c r="M2009" i="2"/>
  <c r="N2008" i="2"/>
  <c r="M2008" i="2"/>
  <c r="N2007" i="2"/>
  <c r="M2007" i="2"/>
  <c r="N2006" i="2"/>
  <c r="M2006" i="2"/>
  <c r="N2005" i="2"/>
  <c r="M2005" i="2"/>
  <c r="N2004" i="2"/>
  <c r="M2004" i="2"/>
  <c r="N2003" i="2"/>
  <c r="M2003" i="2"/>
  <c r="N2002" i="2"/>
  <c r="M2002" i="2"/>
  <c r="N2001" i="2"/>
  <c r="M2001" i="2"/>
  <c r="N2000" i="2"/>
  <c r="M2000" i="2"/>
  <c r="N1999" i="2"/>
  <c r="M1999" i="2"/>
  <c r="N1998" i="2"/>
  <c r="M1998" i="2"/>
  <c r="N1997" i="2"/>
  <c r="M1997" i="2"/>
  <c r="N1996" i="2"/>
  <c r="M1996" i="2"/>
  <c r="N1995" i="2"/>
  <c r="M1995" i="2"/>
  <c r="N1994" i="2"/>
  <c r="M1994" i="2"/>
  <c r="N1993" i="2"/>
  <c r="M1993" i="2"/>
  <c r="N1992" i="2"/>
  <c r="M1992" i="2"/>
  <c r="N1991" i="2"/>
  <c r="M1991" i="2"/>
  <c r="N1990" i="2"/>
  <c r="M1990" i="2"/>
  <c r="N1989" i="2"/>
  <c r="M1989" i="2"/>
  <c r="N1988" i="2"/>
  <c r="M1988" i="2"/>
  <c r="N1987" i="2"/>
  <c r="M1987" i="2"/>
  <c r="N1986" i="2"/>
  <c r="M1986" i="2"/>
  <c r="N1985" i="2"/>
  <c r="M1985" i="2"/>
  <c r="N1984" i="2"/>
  <c r="M1984" i="2"/>
  <c r="N1983" i="2"/>
  <c r="M1983" i="2"/>
  <c r="N1982" i="2"/>
  <c r="M1982" i="2"/>
  <c r="N1981" i="2"/>
  <c r="M1981" i="2"/>
  <c r="N1980" i="2"/>
  <c r="M1980" i="2"/>
  <c r="N1979" i="2"/>
  <c r="M1979" i="2"/>
  <c r="N1978" i="2"/>
  <c r="M1978" i="2"/>
  <c r="N1977" i="2"/>
  <c r="M1977" i="2"/>
  <c r="N1976" i="2"/>
  <c r="M1976" i="2"/>
  <c r="N1975" i="2"/>
  <c r="M1975" i="2"/>
  <c r="N1974" i="2"/>
  <c r="M1974" i="2"/>
  <c r="N1973" i="2"/>
  <c r="M1973" i="2"/>
  <c r="N1972" i="2"/>
  <c r="M1972" i="2"/>
  <c r="N1971" i="2"/>
  <c r="M1971" i="2"/>
  <c r="N1970" i="2"/>
  <c r="M1970" i="2"/>
  <c r="N1969" i="2"/>
  <c r="M1969" i="2"/>
  <c r="N1968" i="2"/>
  <c r="M1968" i="2"/>
  <c r="N1967" i="2"/>
  <c r="M1967" i="2"/>
  <c r="N1966" i="2"/>
  <c r="M1966" i="2"/>
  <c r="N1965" i="2"/>
  <c r="M1965" i="2"/>
  <c r="N1964" i="2"/>
  <c r="M1964" i="2"/>
  <c r="N1963" i="2"/>
  <c r="M1963" i="2"/>
  <c r="N1962" i="2"/>
  <c r="M1962" i="2"/>
  <c r="N1961" i="2"/>
  <c r="M1961" i="2"/>
  <c r="N1960" i="2"/>
  <c r="M1960" i="2"/>
  <c r="N1959" i="2"/>
  <c r="M1959" i="2"/>
  <c r="N1958" i="2"/>
  <c r="M1958" i="2"/>
  <c r="N1957" i="2"/>
  <c r="M1957" i="2"/>
  <c r="N1956" i="2"/>
  <c r="M1956" i="2"/>
  <c r="N1955" i="2"/>
  <c r="M1955" i="2"/>
  <c r="N1954" i="2"/>
  <c r="M1954" i="2"/>
  <c r="N1953" i="2"/>
  <c r="M1953" i="2"/>
  <c r="N1952" i="2"/>
  <c r="M1952" i="2"/>
  <c r="N1951" i="2"/>
  <c r="M1951" i="2"/>
  <c r="N1950" i="2"/>
  <c r="M1950" i="2"/>
  <c r="N1949" i="2"/>
  <c r="M1949" i="2"/>
  <c r="N1948" i="2"/>
  <c r="M1948" i="2"/>
  <c r="N1947" i="2"/>
  <c r="M1947" i="2"/>
  <c r="N1946" i="2"/>
  <c r="M1946" i="2"/>
  <c r="N1945" i="2"/>
  <c r="M1945" i="2"/>
  <c r="N1944" i="2"/>
  <c r="M1944" i="2"/>
  <c r="N1943" i="2"/>
  <c r="M1943" i="2"/>
  <c r="N1942" i="2"/>
  <c r="M1942" i="2"/>
  <c r="N1941" i="2"/>
  <c r="M1941" i="2"/>
  <c r="N1940" i="2"/>
  <c r="M1940" i="2"/>
  <c r="N1939" i="2"/>
  <c r="M1939" i="2"/>
  <c r="N1938" i="2"/>
  <c r="M1938" i="2"/>
  <c r="N1937" i="2"/>
  <c r="M1937" i="2"/>
  <c r="N1936" i="2"/>
  <c r="M1936" i="2"/>
  <c r="N1935" i="2"/>
  <c r="M1935" i="2"/>
  <c r="N1934" i="2"/>
  <c r="M1934" i="2"/>
  <c r="N1933" i="2"/>
  <c r="M1933" i="2"/>
  <c r="N1932" i="2"/>
  <c r="M1932" i="2"/>
  <c r="N1931" i="2"/>
  <c r="M1931" i="2"/>
  <c r="N1930" i="2"/>
  <c r="M1930" i="2"/>
  <c r="N1929" i="2"/>
  <c r="M1929" i="2"/>
  <c r="N1928" i="2"/>
  <c r="M1928" i="2"/>
  <c r="N1927" i="2"/>
  <c r="M1927" i="2"/>
  <c r="N1926" i="2"/>
  <c r="M1926" i="2"/>
  <c r="N1925" i="2"/>
  <c r="M1925" i="2"/>
  <c r="N1924" i="2"/>
  <c r="M1924" i="2"/>
  <c r="N1923" i="2"/>
  <c r="M1923" i="2"/>
  <c r="N1922" i="2"/>
  <c r="M1922" i="2"/>
  <c r="N1921" i="2"/>
  <c r="M1921" i="2"/>
  <c r="N1920" i="2"/>
  <c r="M1920" i="2"/>
  <c r="N1919" i="2"/>
  <c r="M1919" i="2"/>
  <c r="N1918" i="2"/>
  <c r="M1918" i="2"/>
  <c r="N1917" i="2"/>
  <c r="M1917" i="2"/>
  <c r="N1916" i="2"/>
  <c r="M1916" i="2"/>
  <c r="N1915" i="2"/>
  <c r="M1915" i="2"/>
  <c r="N1914" i="2"/>
  <c r="M1914" i="2"/>
  <c r="N1913" i="2"/>
  <c r="M1913" i="2"/>
  <c r="N1912" i="2"/>
  <c r="M1912" i="2"/>
  <c r="N1911" i="2"/>
  <c r="M1911" i="2"/>
  <c r="N1910" i="2"/>
  <c r="M1910" i="2"/>
  <c r="N1909" i="2"/>
  <c r="M1909" i="2"/>
  <c r="N1908" i="2"/>
  <c r="M1908" i="2"/>
  <c r="N1907" i="2"/>
  <c r="M1907" i="2"/>
  <c r="N1906" i="2"/>
  <c r="M1906" i="2"/>
  <c r="N1905" i="2"/>
  <c r="M1905" i="2"/>
  <c r="N1904" i="2"/>
  <c r="M1904" i="2"/>
  <c r="N1903" i="2"/>
  <c r="M1903" i="2"/>
  <c r="N1902" i="2"/>
  <c r="M1902" i="2"/>
  <c r="N1901" i="2"/>
  <c r="M1901" i="2"/>
  <c r="N1900" i="2"/>
  <c r="M1900" i="2"/>
  <c r="N1899" i="2"/>
  <c r="M1899" i="2"/>
  <c r="N1898" i="2"/>
  <c r="M1898" i="2"/>
  <c r="N1897" i="2"/>
  <c r="M1897" i="2"/>
  <c r="N1896" i="2"/>
  <c r="M1896" i="2"/>
  <c r="N1895" i="2"/>
  <c r="M1895" i="2"/>
  <c r="N1894" i="2"/>
  <c r="M1894" i="2"/>
  <c r="N1893" i="2"/>
  <c r="M1893" i="2"/>
  <c r="N1892" i="2"/>
  <c r="M1892" i="2"/>
  <c r="N1891" i="2"/>
  <c r="M1891" i="2"/>
  <c r="N1890" i="2"/>
  <c r="M1890" i="2"/>
  <c r="N1889" i="2"/>
  <c r="M1889" i="2"/>
  <c r="N1888" i="2"/>
  <c r="M1888" i="2"/>
  <c r="N1887" i="2"/>
  <c r="M1887" i="2"/>
  <c r="N1886" i="2"/>
  <c r="M1886" i="2"/>
  <c r="N1885" i="2"/>
  <c r="M1885" i="2"/>
  <c r="N1884" i="2"/>
  <c r="M1884" i="2"/>
  <c r="N1883" i="2"/>
  <c r="M1883" i="2"/>
  <c r="N1882" i="2"/>
  <c r="M1882" i="2"/>
  <c r="N1881" i="2"/>
  <c r="M1881" i="2"/>
  <c r="N1880" i="2"/>
  <c r="M1880" i="2"/>
  <c r="N1879" i="2"/>
  <c r="M1879" i="2"/>
  <c r="N1878" i="2"/>
  <c r="M1878" i="2"/>
  <c r="N1877" i="2"/>
  <c r="M1877" i="2"/>
  <c r="N1876" i="2"/>
  <c r="M1876" i="2"/>
  <c r="N1875" i="2"/>
  <c r="M1875" i="2"/>
  <c r="N1874" i="2"/>
  <c r="M1874" i="2"/>
  <c r="N1873" i="2"/>
  <c r="M1873" i="2"/>
  <c r="N1872" i="2"/>
  <c r="M1872" i="2"/>
  <c r="N1871" i="2"/>
  <c r="M1871" i="2"/>
  <c r="N1870" i="2"/>
  <c r="M1870" i="2"/>
  <c r="N1869" i="2"/>
  <c r="M1869" i="2"/>
  <c r="N1868" i="2"/>
  <c r="M1868" i="2"/>
  <c r="N1867" i="2"/>
  <c r="M1867" i="2"/>
  <c r="N1866" i="2"/>
  <c r="M1866" i="2"/>
  <c r="N1865" i="2"/>
  <c r="M1865" i="2"/>
  <c r="N1864" i="2"/>
  <c r="M1864" i="2"/>
  <c r="N1863" i="2"/>
  <c r="M1863" i="2"/>
  <c r="N1862" i="2"/>
  <c r="M1862" i="2"/>
  <c r="N1861" i="2"/>
  <c r="M1861" i="2"/>
  <c r="N1860" i="2"/>
  <c r="M1860" i="2"/>
  <c r="N1859" i="2"/>
  <c r="M1859" i="2"/>
  <c r="N1858" i="2"/>
  <c r="M1858" i="2"/>
  <c r="N1857" i="2"/>
  <c r="M1857" i="2"/>
  <c r="N1856" i="2"/>
  <c r="M1856" i="2"/>
  <c r="N1855" i="2"/>
  <c r="M1855" i="2"/>
  <c r="N1854" i="2"/>
  <c r="M1854" i="2"/>
  <c r="N1853" i="2"/>
  <c r="M1853" i="2"/>
  <c r="N1852" i="2"/>
  <c r="M1852" i="2"/>
  <c r="N1851" i="2"/>
  <c r="M1851" i="2"/>
  <c r="N1850" i="2"/>
  <c r="M1850" i="2"/>
  <c r="N1849" i="2"/>
  <c r="M1849" i="2"/>
  <c r="N1848" i="2"/>
  <c r="M1848" i="2"/>
  <c r="N1847" i="2"/>
  <c r="M1847" i="2"/>
  <c r="N1846" i="2"/>
  <c r="M1846" i="2"/>
  <c r="N1845" i="2"/>
  <c r="M1845" i="2"/>
  <c r="N1844" i="2"/>
  <c r="M1844" i="2"/>
  <c r="N1843" i="2"/>
  <c r="M1843" i="2"/>
  <c r="N1842" i="2"/>
  <c r="M1842" i="2"/>
  <c r="N1841" i="2"/>
  <c r="M1841" i="2"/>
  <c r="N1840" i="2"/>
  <c r="M1840" i="2"/>
  <c r="N1839" i="2"/>
  <c r="M1839" i="2"/>
  <c r="N1838" i="2"/>
  <c r="M1838" i="2"/>
  <c r="N1837" i="2"/>
  <c r="M1837" i="2"/>
  <c r="N1836" i="2"/>
  <c r="M1836" i="2"/>
  <c r="N1835" i="2"/>
  <c r="M1835" i="2"/>
  <c r="N1834" i="2"/>
  <c r="M1834" i="2"/>
  <c r="N1833" i="2"/>
  <c r="M1833" i="2"/>
  <c r="N1832" i="2"/>
  <c r="M1832" i="2"/>
  <c r="N1831" i="2"/>
  <c r="M1831" i="2"/>
  <c r="N1830" i="2"/>
  <c r="M1830" i="2"/>
  <c r="N1829" i="2"/>
  <c r="M1829" i="2"/>
  <c r="N1828" i="2"/>
  <c r="M1828" i="2"/>
  <c r="N1827" i="2"/>
  <c r="M1827" i="2"/>
  <c r="N1826" i="2"/>
  <c r="M1826" i="2"/>
  <c r="N1825" i="2"/>
  <c r="M1825" i="2"/>
  <c r="N1824" i="2"/>
  <c r="M1824" i="2"/>
  <c r="N1823" i="2"/>
  <c r="M1823" i="2"/>
  <c r="N1822" i="2"/>
  <c r="M1822" i="2"/>
  <c r="N1821" i="2"/>
  <c r="M1821" i="2"/>
  <c r="N1820" i="2"/>
  <c r="M1820" i="2"/>
  <c r="N1819" i="2"/>
  <c r="M1819" i="2"/>
  <c r="N1818" i="2"/>
  <c r="M1818" i="2"/>
  <c r="N1817" i="2"/>
  <c r="M1817" i="2"/>
  <c r="N1816" i="2"/>
  <c r="M1816" i="2"/>
  <c r="N1815" i="2"/>
  <c r="M1815" i="2"/>
  <c r="N1814" i="2"/>
  <c r="M1814" i="2"/>
  <c r="N1813" i="2"/>
  <c r="M1813" i="2"/>
  <c r="N1812" i="2"/>
  <c r="M1812" i="2"/>
  <c r="N1811" i="2"/>
  <c r="M1811" i="2"/>
  <c r="N1810" i="2"/>
  <c r="M1810" i="2"/>
  <c r="N1809" i="2"/>
  <c r="M1809" i="2"/>
  <c r="N1808" i="2"/>
  <c r="M1808" i="2"/>
  <c r="N1807" i="2"/>
  <c r="M1807" i="2"/>
  <c r="N1806" i="2"/>
  <c r="M1806" i="2"/>
  <c r="N1805" i="2"/>
  <c r="M1805" i="2"/>
  <c r="N1804" i="2"/>
  <c r="M1804" i="2"/>
  <c r="N1803" i="2"/>
  <c r="M1803" i="2"/>
  <c r="N1802" i="2"/>
  <c r="M1802" i="2"/>
  <c r="N1801" i="2"/>
  <c r="M1801" i="2"/>
  <c r="N1800" i="2"/>
  <c r="M1800" i="2"/>
  <c r="N1799" i="2"/>
  <c r="M1799" i="2"/>
  <c r="N1798" i="2"/>
  <c r="M1798" i="2"/>
  <c r="N1797" i="2"/>
  <c r="M1797" i="2"/>
  <c r="N1796" i="2"/>
  <c r="M1796" i="2"/>
  <c r="N1795" i="2"/>
  <c r="M1795" i="2"/>
  <c r="N1794" i="2"/>
  <c r="M1794" i="2"/>
  <c r="N1793" i="2"/>
  <c r="M1793" i="2"/>
  <c r="N1792" i="2"/>
  <c r="M1792" i="2"/>
  <c r="N1791" i="2"/>
  <c r="M1791" i="2"/>
  <c r="N1790" i="2"/>
  <c r="M1790" i="2"/>
  <c r="N1789" i="2"/>
  <c r="M1789" i="2"/>
  <c r="N1788" i="2"/>
  <c r="M1788" i="2"/>
  <c r="N1787" i="2"/>
  <c r="M1787" i="2"/>
  <c r="N1786" i="2"/>
  <c r="M1786" i="2"/>
  <c r="N1785" i="2"/>
  <c r="M1785" i="2"/>
  <c r="N1784" i="2"/>
  <c r="M1784" i="2"/>
  <c r="N1783" i="2"/>
  <c r="M1783" i="2"/>
  <c r="N1782" i="2"/>
  <c r="M1782" i="2"/>
  <c r="N1781" i="2"/>
  <c r="M1781" i="2"/>
  <c r="N1780" i="2"/>
  <c r="M1780" i="2"/>
  <c r="N1779" i="2"/>
  <c r="M1779" i="2"/>
  <c r="N1778" i="2"/>
  <c r="M1778" i="2"/>
  <c r="N1777" i="2"/>
  <c r="M1777" i="2"/>
  <c r="N1776" i="2"/>
  <c r="M1776" i="2"/>
  <c r="N1775" i="2"/>
  <c r="M1775" i="2"/>
  <c r="N1774" i="2"/>
  <c r="M1774" i="2"/>
  <c r="N1773" i="2"/>
  <c r="M1773" i="2"/>
  <c r="N1772" i="2"/>
  <c r="M1772" i="2"/>
  <c r="N1771" i="2"/>
  <c r="M1771" i="2"/>
  <c r="N1770" i="2"/>
  <c r="M1770" i="2"/>
  <c r="N1769" i="2"/>
  <c r="M1769" i="2"/>
  <c r="N1768" i="2"/>
  <c r="M1768" i="2"/>
  <c r="N1767" i="2"/>
  <c r="M1767" i="2"/>
  <c r="N1766" i="2"/>
  <c r="M1766" i="2"/>
  <c r="N1765" i="2"/>
  <c r="M1765" i="2"/>
  <c r="N1764" i="2"/>
  <c r="M1764" i="2"/>
  <c r="N1763" i="2"/>
  <c r="M1763" i="2"/>
  <c r="N1762" i="2"/>
  <c r="M1762" i="2"/>
  <c r="N1761" i="2"/>
  <c r="M1761" i="2"/>
  <c r="N1760" i="2"/>
  <c r="M1760" i="2"/>
  <c r="N1759" i="2"/>
  <c r="M1759" i="2"/>
  <c r="N1758" i="2"/>
  <c r="M1758" i="2"/>
  <c r="N1757" i="2"/>
  <c r="M1757" i="2"/>
  <c r="N1756" i="2"/>
  <c r="M1756" i="2"/>
  <c r="N1755" i="2"/>
  <c r="M1755" i="2"/>
  <c r="N1754" i="2"/>
  <c r="M1754" i="2"/>
  <c r="N1753" i="2"/>
  <c r="M1753" i="2"/>
  <c r="N1752" i="2"/>
  <c r="M1752" i="2"/>
  <c r="N1751" i="2"/>
  <c r="M1751" i="2"/>
  <c r="N1750" i="2"/>
  <c r="M1750" i="2"/>
  <c r="N1749" i="2"/>
  <c r="M1749" i="2"/>
  <c r="N1748" i="2"/>
  <c r="M1748" i="2"/>
  <c r="N1747" i="2"/>
  <c r="M1747" i="2"/>
  <c r="N1746" i="2"/>
  <c r="M1746" i="2"/>
  <c r="N1745" i="2"/>
  <c r="M1745" i="2"/>
  <c r="N1744" i="2"/>
  <c r="M1744" i="2"/>
  <c r="N1743" i="2"/>
  <c r="M1743" i="2"/>
  <c r="N1742" i="2"/>
  <c r="M1742" i="2"/>
  <c r="N1741" i="2"/>
  <c r="M1741" i="2"/>
  <c r="N1740" i="2"/>
  <c r="M1740" i="2"/>
  <c r="N1739" i="2"/>
  <c r="M1739" i="2"/>
  <c r="N1738" i="2"/>
  <c r="M1738" i="2"/>
  <c r="N1737" i="2"/>
  <c r="M1737" i="2"/>
  <c r="N1736" i="2"/>
  <c r="M1736" i="2"/>
  <c r="N1735" i="2"/>
  <c r="M1735" i="2"/>
  <c r="N1734" i="2"/>
  <c r="M1734" i="2"/>
  <c r="N1733" i="2"/>
  <c r="M1733" i="2"/>
  <c r="N1732" i="2"/>
  <c r="M1732" i="2"/>
  <c r="N1731" i="2"/>
  <c r="M1731" i="2"/>
  <c r="N1730" i="2"/>
  <c r="M1730" i="2"/>
  <c r="N1729" i="2"/>
  <c r="M1729" i="2"/>
  <c r="N1728" i="2"/>
  <c r="M1728" i="2"/>
  <c r="N1727" i="2"/>
  <c r="M1727" i="2"/>
  <c r="N1726" i="2"/>
  <c r="M1726" i="2"/>
  <c r="N1725" i="2"/>
  <c r="M1725" i="2"/>
  <c r="N1724" i="2"/>
  <c r="M1724" i="2"/>
  <c r="N1723" i="2"/>
  <c r="M1723" i="2"/>
  <c r="N1722" i="2"/>
  <c r="M1722" i="2"/>
  <c r="N1721" i="2"/>
  <c r="M1721" i="2"/>
  <c r="N1720" i="2"/>
  <c r="M1720" i="2"/>
  <c r="N1719" i="2"/>
  <c r="M1719" i="2"/>
  <c r="N1718" i="2"/>
  <c r="M1718" i="2"/>
  <c r="N1717" i="2"/>
  <c r="M1717" i="2"/>
  <c r="N1716" i="2"/>
  <c r="M1716" i="2"/>
  <c r="N1715" i="2"/>
  <c r="M1715" i="2"/>
  <c r="N1714" i="2"/>
  <c r="M1714" i="2"/>
  <c r="N1713" i="2"/>
  <c r="M1713" i="2"/>
  <c r="N1712" i="2"/>
  <c r="M1712" i="2"/>
  <c r="N1711" i="2"/>
  <c r="M1711" i="2"/>
  <c r="N1710" i="2"/>
  <c r="M1710" i="2"/>
  <c r="N1709" i="2"/>
  <c r="M1709" i="2"/>
  <c r="N1708" i="2"/>
  <c r="M1708" i="2"/>
  <c r="N1707" i="2"/>
  <c r="M1707" i="2"/>
  <c r="N1706" i="2"/>
  <c r="M1706" i="2"/>
  <c r="N1705" i="2"/>
  <c r="M1705" i="2"/>
  <c r="N1704" i="2"/>
  <c r="M1704" i="2"/>
  <c r="N1703" i="2"/>
  <c r="M1703" i="2"/>
  <c r="N1702" i="2"/>
  <c r="M1702" i="2"/>
  <c r="N1701" i="2"/>
  <c r="M1701" i="2"/>
  <c r="N1700" i="2"/>
  <c r="M1700" i="2"/>
  <c r="N1699" i="2"/>
  <c r="M1699" i="2"/>
  <c r="N1698" i="2"/>
  <c r="M1698" i="2"/>
  <c r="N1697" i="2"/>
  <c r="M1697" i="2"/>
  <c r="N1696" i="2"/>
  <c r="M1696" i="2"/>
  <c r="N1695" i="2"/>
  <c r="M1695" i="2"/>
  <c r="N1694" i="2"/>
  <c r="M1694" i="2"/>
  <c r="N1693" i="2"/>
  <c r="M1693" i="2"/>
  <c r="N1692" i="2"/>
  <c r="M1692" i="2"/>
  <c r="N1691" i="2"/>
  <c r="M1691" i="2"/>
  <c r="N1690" i="2"/>
  <c r="M1690" i="2"/>
  <c r="N1689" i="2"/>
  <c r="M1689" i="2"/>
  <c r="N1688" i="2"/>
  <c r="M1688" i="2"/>
  <c r="N1687" i="2"/>
  <c r="M1687" i="2"/>
  <c r="N1686" i="2"/>
  <c r="M1686" i="2"/>
  <c r="N1685" i="2"/>
  <c r="M1685" i="2"/>
  <c r="N1684" i="2"/>
  <c r="M1684" i="2"/>
  <c r="N1683" i="2"/>
  <c r="M1683" i="2"/>
  <c r="N1682" i="2"/>
  <c r="M1682" i="2"/>
  <c r="N1681" i="2"/>
  <c r="M1681" i="2"/>
  <c r="N1680" i="2"/>
  <c r="M1680" i="2"/>
  <c r="N1679" i="2"/>
  <c r="M1679" i="2"/>
  <c r="N1678" i="2"/>
  <c r="M1678" i="2"/>
  <c r="N1677" i="2"/>
  <c r="M1677" i="2"/>
  <c r="N1676" i="2"/>
  <c r="M1676" i="2"/>
  <c r="N1675" i="2"/>
  <c r="M1675" i="2"/>
  <c r="N1674" i="2"/>
  <c r="M1674" i="2"/>
  <c r="N1673" i="2"/>
  <c r="M1673" i="2"/>
  <c r="N1672" i="2"/>
  <c r="M1672" i="2"/>
  <c r="N1671" i="2"/>
  <c r="M1671" i="2"/>
  <c r="N1670" i="2"/>
  <c r="M1670" i="2"/>
  <c r="N1669" i="2"/>
  <c r="M1669" i="2"/>
  <c r="N1668" i="2"/>
  <c r="M1668" i="2"/>
  <c r="N1667" i="2"/>
  <c r="M1667" i="2"/>
  <c r="N1666" i="2"/>
  <c r="M1666" i="2"/>
  <c r="N1665" i="2"/>
  <c r="M1665" i="2"/>
  <c r="N1664" i="2"/>
  <c r="M1664" i="2"/>
  <c r="N1663" i="2"/>
  <c r="M1663" i="2"/>
  <c r="N1662" i="2"/>
  <c r="M1662" i="2"/>
  <c r="N1661" i="2"/>
  <c r="M1661" i="2"/>
  <c r="N1660" i="2"/>
  <c r="M1660" i="2"/>
  <c r="N1659" i="2"/>
  <c r="M1659" i="2"/>
  <c r="N1658" i="2"/>
  <c r="M1658" i="2"/>
  <c r="N1657" i="2"/>
  <c r="M1657" i="2"/>
  <c r="N1656" i="2"/>
  <c r="M1656" i="2"/>
  <c r="N1655" i="2"/>
  <c r="M1655" i="2"/>
  <c r="N1654" i="2"/>
  <c r="M1654" i="2"/>
  <c r="N1653" i="2"/>
  <c r="M1653" i="2"/>
  <c r="N1652" i="2"/>
  <c r="M1652" i="2"/>
  <c r="N1651" i="2"/>
  <c r="M1651" i="2"/>
  <c r="N1650" i="2"/>
  <c r="M1650" i="2"/>
  <c r="N1649" i="2"/>
  <c r="M1649" i="2"/>
  <c r="N1648" i="2"/>
  <c r="M1648" i="2"/>
  <c r="N1647" i="2"/>
  <c r="M1647" i="2"/>
  <c r="N1646" i="2"/>
  <c r="M1646" i="2"/>
  <c r="N1645" i="2"/>
  <c r="M1645" i="2"/>
  <c r="N1644" i="2"/>
  <c r="M1644" i="2"/>
  <c r="N1643" i="2"/>
  <c r="M1643" i="2"/>
  <c r="N1642" i="2"/>
  <c r="M1642" i="2"/>
  <c r="N1641" i="2"/>
  <c r="M1641" i="2"/>
  <c r="N1640" i="2"/>
  <c r="M1640" i="2"/>
  <c r="N1639" i="2"/>
  <c r="M1639" i="2"/>
  <c r="N1638" i="2"/>
  <c r="M1638" i="2"/>
  <c r="N1637" i="2"/>
  <c r="M1637" i="2"/>
  <c r="N1636" i="2"/>
  <c r="M1636" i="2"/>
  <c r="N1635" i="2"/>
  <c r="M1635" i="2"/>
  <c r="N1634" i="2"/>
  <c r="M1634" i="2"/>
  <c r="N1633" i="2"/>
  <c r="M1633" i="2"/>
  <c r="N1632" i="2"/>
  <c r="M1632" i="2"/>
  <c r="N1631" i="2"/>
  <c r="M1631" i="2"/>
  <c r="N1630" i="2"/>
  <c r="M1630" i="2"/>
  <c r="N1629" i="2"/>
  <c r="M1629" i="2"/>
  <c r="N1628" i="2"/>
  <c r="M1628" i="2"/>
  <c r="N1627" i="2"/>
  <c r="M1627" i="2"/>
  <c r="N1626" i="2"/>
  <c r="M1626" i="2"/>
  <c r="N1625" i="2"/>
  <c r="M1625" i="2"/>
  <c r="N1624" i="2"/>
  <c r="M1624" i="2"/>
  <c r="N1623" i="2"/>
  <c r="M1623" i="2"/>
  <c r="N1622" i="2"/>
  <c r="M1622" i="2"/>
  <c r="N1621" i="2"/>
  <c r="M1621" i="2"/>
  <c r="N1620" i="2"/>
  <c r="M1620" i="2"/>
  <c r="N1619" i="2"/>
  <c r="M1619" i="2"/>
  <c r="N1618" i="2"/>
  <c r="M1618" i="2"/>
  <c r="N1617" i="2"/>
  <c r="M1617" i="2"/>
  <c r="N1616" i="2"/>
  <c r="M1616" i="2"/>
  <c r="N1615" i="2"/>
  <c r="M1615" i="2"/>
  <c r="N1614" i="2"/>
  <c r="M1614" i="2"/>
  <c r="N1613" i="2"/>
  <c r="M1613" i="2"/>
  <c r="N1612" i="2"/>
  <c r="M1612" i="2"/>
  <c r="N1611" i="2"/>
  <c r="M1611" i="2"/>
  <c r="N1610" i="2"/>
  <c r="M1610" i="2"/>
  <c r="N1609" i="2"/>
  <c r="M1609" i="2"/>
  <c r="N1608" i="2"/>
  <c r="M1608" i="2"/>
  <c r="N1607" i="2"/>
  <c r="M1607" i="2"/>
  <c r="N1606" i="2"/>
  <c r="M1606" i="2"/>
  <c r="N1605" i="2"/>
  <c r="M1605" i="2"/>
  <c r="N1604" i="2"/>
  <c r="M1604" i="2"/>
  <c r="N1603" i="2"/>
  <c r="M1603" i="2"/>
  <c r="N1602" i="2"/>
  <c r="M1602" i="2"/>
  <c r="N1601" i="2"/>
  <c r="M1601" i="2"/>
  <c r="N1600" i="2"/>
  <c r="M1600" i="2"/>
  <c r="N1599" i="2"/>
  <c r="M1599" i="2"/>
  <c r="N1598" i="2"/>
  <c r="M1598" i="2"/>
  <c r="N1597" i="2"/>
  <c r="M1597" i="2"/>
  <c r="N1596" i="2"/>
  <c r="M1596" i="2"/>
  <c r="N1595" i="2"/>
  <c r="M1595" i="2"/>
  <c r="N1594" i="2"/>
  <c r="M1594" i="2"/>
  <c r="N1593" i="2"/>
  <c r="M1593" i="2"/>
  <c r="N1592" i="2"/>
  <c r="M1592" i="2"/>
  <c r="N1591" i="2"/>
  <c r="M1591" i="2"/>
  <c r="N1590" i="2"/>
  <c r="M1590" i="2"/>
  <c r="N1589" i="2"/>
  <c r="M1589" i="2"/>
  <c r="N1588" i="2"/>
  <c r="M1588" i="2"/>
  <c r="N1587" i="2"/>
  <c r="M1587" i="2"/>
  <c r="N1586" i="2"/>
  <c r="M1586" i="2"/>
  <c r="N1585" i="2"/>
  <c r="M1585" i="2"/>
  <c r="N1584" i="2"/>
  <c r="M1584" i="2"/>
  <c r="N1583" i="2"/>
  <c r="M1583" i="2"/>
  <c r="N1582" i="2"/>
  <c r="M1582" i="2"/>
  <c r="N1581" i="2"/>
  <c r="M1581" i="2"/>
  <c r="N1580" i="2"/>
  <c r="M1580" i="2"/>
  <c r="N1579" i="2"/>
  <c r="M1579" i="2"/>
  <c r="N1578" i="2"/>
  <c r="M1578" i="2"/>
  <c r="N1577" i="2"/>
  <c r="M1577" i="2"/>
  <c r="N1576" i="2"/>
  <c r="M1576" i="2"/>
  <c r="N1575" i="2"/>
  <c r="M1575" i="2"/>
  <c r="N1574" i="2"/>
  <c r="M1574" i="2"/>
  <c r="N1573" i="2"/>
  <c r="M1573" i="2"/>
  <c r="N1572" i="2"/>
  <c r="M1572" i="2"/>
  <c r="N1571" i="2"/>
  <c r="M1571" i="2"/>
  <c r="N1570" i="2"/>
  <c r="M1570" i="2"/>
  <c r="N1569" i="2"/>
  <c r="M1569" i="2"/>
  <c r="N1568" i="2"/>
  <c r="M1568" i="2"/>
  <c r="N1567" i="2"/>
  <c r="M1567" i="2"/>
  <c r="N1566" i="2"/>
  <c r="M1566" i="2"/>
  <c r="N1565" i="2"/>
  <c r="M1565" i="2"/>
  <c r="N1564" i="2"/>
  <c r="M1564" i="2"/>
  <c r="N1563" i="2"/>
  <c r="M1563" i="2"/>
  <c r="N1562" i="2"/>
  <c r="M1562" i="2"/>
  <c r="N1561" i="2"/>
  <c r="M1561" i="2"/>
  <c r="N1560" i="2"/>
  <c r="M1560" i="2"/>
  <c r="N1559" i="2"/>
  <c r="M1559" i="2"/>
  <c r="N1558" i="2"/>
  <c r="M1558" i="2"/>
  <c r="N1557" i="2"/>
  <c r="M1557" i="2"/>
  <c r="N1556" i="2"/>
  <c r="M1556" i="2"/>
  <c r="N1555" i="2"/>
  <c r="M1555" i="2"/>
  <c r="N1554" i="2"/>
  <c r="M1554" i="2"/>
  <c r="N1553" i="2"/>
  <c r="M1553" i="2"/>
  <c r="N1552" i="2"/>
  <c r="M1552" i="2"/>
  <c r="N1551" i="2"/>
  <c r="M1551" i="2"/>
  <c r="N1550" i="2"/>
  <c r="M1550" i="2"/>
  <c r="N1549" i="2"/>
  <c r="M1549" i="2"/>
  <c r="N1548" i="2"/>
  <c r="M1548" i="2"/>
  <c r="N1547" i="2"/>
  <c r="M1547" i="2"/>
  <c r="N1546" i="2"/>
  <c r="M1546" i="2"/>
  <c r="N1545" i="2"/>
  <c r="M1545" i="2"/>
  <c r="N1544" i="2"/>
  <c r="M1544" i="2"/>
  <c r="N1543" i="2"/>
  <c r="M1543" i="2"/>
  <c r="N1542" i="2"/>
  <c r="M1542" i="2"/>
  <c r="N1541" i="2"/>
  <c r="M1541" i="2"/>
  <c r="N1540" i="2"/>
  <c r="M1540" i="2"/>
  <c r="N1539" i="2"/>
  <c r="M1539" i="2"/>
  <c r="N1538" i="2"/>
  <c r="M1538" i="2"/>
  <c r="N1537" i="2"/>
  <c r="M1537" i="2"/>
  <c r="N1536" i="2"/>
  <c r="M1536" i="2"/>
  <c r="N1535" i="2"/>
  <c r="M1535" i="2"/>
  <c r="N1534" i="2"/>
  <c r="M1534" i="2"/>
  <c r="N1533" i="2"/>
  <c r="M1533" i="2"/>
  <c r="N1532" i="2"/>
  <c r="M1532" i="2"/>
  <c r="N1531" i="2"/>
  <c r="M1531" i="2"/>
  <c r="N1530" i="2"/>
  <c r="M1530" i="2"/>
  <c r="N1529" i="2"/>
  <c r="M1529" i="2"/>
  <c r="N1528" i="2"/>
  <c r="M1528" i="2"/>
  <c r="N1527" i="2"/>
  <c r="M1527" i="2"/>
  <c r="N1526" i="2"/>
  <c r="M1526" i="2"/>
  <c r="N1525" i="2"/>
  <c r="M1525" i="2"/>
  <c r="N1524" i="2"/>
  <c r="M1524" i="2"/>
  <c r="N1523" i="2"/>
  <c r="M1523" i="2"/>
  <c r="N1522" i="2"/>
  <c r="M1522" i="2"/>
  <c r="N1521" i="2"/>
  <c r="M1521" i="2"/>
  <c r="N1520" i="2"/>
  <c r="M1520" i="2"/>
  <c r="N1519" i="2"/>
  <c r="M1519" i="2"/>
  <c r="N1518" i="2"/>
  <c r="M1518" i="2"/>
  <c r="N1517" i="2"/>
  <c r="M1517" i="2"/>
  <c r="N1516" i="2"/>
  <c r="M1516" i="2"/>
  <c r="N1515" i="2"/>
  <c r="M1515" i="2"/>
  <c r="N1514" i="2"/>
  <c r="M1514" i="2"/>
  <c r="N1513" i="2"/>
  <c r="M1513" i="2"/>
  <c r="N1512" i="2"/>
  <c r="M1512" i="2"/>
  <c r="N1511" i="2"/>
  <c r="M1511" i="2"/>
  <c r="N1510" i="2"/>
  <c r="M1510" i="2"/>
  <c r="N1509" i="2"/>
  <c r="M1509" i="2"/>
  <c r="N1508" i="2"/>
  <c r="M1508" i="2"/>
  <c r="N1507" i="2"/>
  <c r="M1507" i="2"/>
  <c r="N1506" i="2"/>
  <c r="M1506" i="2"/>
  <c r="N1505" i="2"/>
  <c r="M1505" i="2"/>
  <c r="N1504" i="2"/>
  <c r="M1504" i="2"/>
  <c r="N1503" i="2"/>
  <c r="M1503" i="2"/>
  <c r="N1502" i="2"/>
  <c r="M1502" i="2"/>
  <c r="N1501" i="2"/>
  <c r="M1501" i="2"/>
  <c r="N1500" i="2"/>
  <c r="M1500" i="2"/>
  <c r="N1499" i="2"/>
  <c r="M1499" i="2"/>
  <c r="N1498" i="2"/>
  <c r="M1498" i="2"/>
  <c r="N1497" i="2"/>
  <c r="M1497" i="2"/>
  <c r="N1496" i="2"/>
  <c r="M1496" i="2"/>
  <c r="N1495" i="2"/>
  <c r="M1495" i="2"/>
  <c r="N1494" i="2"/>
  <c r="M1494" i="2"/>
  <c r="N1493" i="2"/>
  <c r="M1493" i="2"/>
  <c r="N1492" i="2"/>
  <c r="M1492" i="2"/>
  <c r="N1491" i="2"/>
  <c r="M1491" i="2"/>
  <c r="N1490" i="2"/>
  <c r="M1490" i="2"/>
  <c r="N1489" i="2"/>
  <c r="M1489" i="2"/>
  <c r="N1488" i="2"/>
  <c r="M1488" i="2"/>
  <c r="N1487" i="2"/>
  <c r="M1487" i="2"/>
  <c r="N1486" i="2"/>
  <c r="M1486" i="2"/>
  <c r="N1485" i="2"/>
  <c r="M1485" i="2"/>
  <c r="N1484" i="2"/>
  <c r="M1484" i="2"/>
  <c r="N1483" i="2"/>
  <c r="M1483" i="2"/>
  <c r="N1482" i="2"/>
  <c r="M1482" i="2"/>
  <c r="N1481" i="2"/>
  <c r="M1481" i="2"/>
  <c r="N1480" i="2"/>
  <c r="M1480" i="2"/>
  <c r="N1479" i="2"/>
  <c r="M1479" i="2"/>
  <c r="N1478" i="2"/>
  <c r="M1478" i="2"/>
  <c r="N1477" i="2"/>
  <c r="M1477" i="2"/>
  <c r="N1476" i="2"/>
  <c r="M1476" i="2"/>
  <c r="N1475" i="2"/>
  <c r="M1475" i="2"/>
  <c r="N1474" i="2"/>
  <c r="M1474" i="2"/>
  <c r="N1473" i="2"/>
  <c r="M1473" i="2"/>
  <c r="N1472" i="2"/>
  <c r="M1472" i="2"/>
  <c r="N1471" i="2"/>
  <c r="M1471" i="2"/>
  <c r="N1470" i="2"/>
  <c r="M1470" i="2"/>
  <c r="N1469" i="2"/>
  <c r="M1469" i="2"/>
  <c r="N1468" i="2"/>
  <c r="M1468" i="2"/>
  <c r="N1467" i="2"/>
  <c r="M1467" i="2"/>
  <c r="N1466" i="2"/>
  <c r="M1466" i="2"/>
  <c r="N1465" i="2"/>
  <c r="M1465" i="2"/>
  <c r="N1464" i="2"/>
  <c r="M1464" i="2"/>
  <c r="N1463" i="2"/>
  <c r="M1463" i="2"/>
  <c r="N1462" i="2"/>
  <c r="M1462" i="2"/>
  <c r="N1461" i="2"/>
  <c r="M1461" i="2"/>
  <c r="N1460" i="2"/>
  <c r="M1460" i="2"/>
  <c r="N1459" i="2"/>
  <c r="M1459" i="2"/>
  <c r="N1458" i="2"/>
  <c r="M1458" i="2"/>
  <c r="N1457" i="2"/>
  <c r="M1457" i="2"/>
  <c r="N1456" i="2"/>
  <c r="M1456" i="2"/>
  <c r="N1455" i="2"/>
  <c r="M1455" i="2"/>
  <c r="N1454" i="2"/>
  <c r="M1454" i="2"/>
  <c r="N1453" i="2"/>
  <c r="M1453" i="2"/>
  <c r="N1452" i="2"/>
  <c r="M1452" i="2"/>
  <c r="N1451" i="2"/>
  <c r="M1451" i="2"/>
  <c r="N1450" i="2"/>
  <c r="M1450" i="2"/>
  <c r="N1449" i="2"/>
  <c r="M1449" i="2"/>
  <c r="N1448" i="2"/>
  <c r="M1448" i="2"/>
  <c r="N1447" i="2"/>
  <c r="M1447" i="2"/>
  <c r="N1446" i="2"/>
  <c r="M1446" i="2"/>
  <c r="N1445" i="2"/>
  <c r="M1445" i="2"/>
  <c r="N1444" i="2"/>
  <c r="M1444" i="2"/>
  <c r="N1443" i="2"/>
  <c r="M1443" i="2"/>
  <c r="N1442" i="2"/>
  <c r="M1442" i="2"/>
  <c r="N1441" i="2"/>
  <c r="M1441" i="2"/>
  <c r="N1440" i="2"/>
  <c r="M1440" i="2"/>
  <c r="N1439" i="2"/>
  <c r="M1439" i="2"/>
  <c r="N1438" i="2"/>
  <c r="M1438" i="2"/>
  <c r="N1437" i="2"/>
  <c r="M1437" i="2"/>
  <c r="N1436" i="2"/>
  <c r="M1436" i="2"/>
  <c r="N1435" i="2"/>
  <c r="M1435" i="2"/>
  <c r="N1434" i="2"/>
  <c r="M1434" i="2"/>
  <c r="N1433" i="2"/>
  <c r="M1433" i="2"/>
  <c r="N1432" i="2"/>
  <c r="M1432" i="2"/>
  <c r="N1431" i="2"/>
  <c r="M1431" i="2"/>
  <c r="N1430" i="2"/>
  <c r="M1430" i="2"/>
  <c r="N1429" i="2"/>
  <c r="M1429" i="2"/>
  <c r="N1428" i="2"/>
  <c r="M1428" i="2"/>
  <c r="N1427" i="2"/>
  <c r="M1427" i="2"/>
  <c r="N1426" i="2"/>
  <c r="M1426" i="2"/>
  <c r="N1425" i="2"/>
  <c r="M1425" i="2"/>
  <c r="N1424" i="2"/>
  <c r="M1424" i="2"/>
  <c r="N1423" i="2"/>
  <c r="M1423" i="2"/>
  <c r="N1422" i="2"/>
  <c r="M1422" i="2"/>
  <c r="N1421" i="2"/>
  <c r="M1421" i="2"/>
  <c r="N1420" i="2"/>
  <c r="M1420" i="2"/>
  <c r="N1419" i="2"/>
  <c r="M1419" i="2"/>
  <c r="N1418" i="2"/>
  <c r="M1418" i="2"/>
  <c r="N1417" i="2"/>
  <c r="M1417" i="2"/>
  <c r="N1416" i="2"/>
  <c r="M1416" i="2"/>
  <c r="N1415" i="2"/>
  <c r="M1415" i="2"/>
  <c r="N1414" i="2"/>
  <c r="M1414" i="2"/>
  <c r="N1413" i="2"/>
  <c r="M1413" i="2"/>
  <c r="N1412" i="2"/>
  <c r="M1412" i="2"/>
  <c r="N1411" i="2"/>
  <c r="M1411" i="2"/>
  <c r="N1410" i="2"/>
  <c r="M1410" i="2"/>
  <c r="N1409" i="2"/>
  <c r="M1409" i="2"/>
  <c r="N1408" i="2"/>
  <c r="M1408" i="2"/>
  <c r="N1407" i="2"/>
  <c r="M1407" i="2"/>
  <c r="N1406" i="2"/>
  <c r="M1406" i="2"/>
  <c r="N1405" i="2"/>
  <c r="M1405" i="2"/>
  <c r="N1404" i="2"/>
  <c r="M1404" i="2"/>
  <c r="N1403" i="2"/>
  <c r="M1403" i="2"/>
  <c r="N1402" i="2"/>
  <c r="M1402" i="2"/>
  <c r="N1401" i="2"/>
  <c r="M1401" i="2"/>
  <c r="N1400" i="2"/>
  <c r="M1400" i="2"/>
  <c r="N1399" i="2"/>
  <c r="M1399" i="2"/>
  <c r="N1398" i="2"/>
  <c r="M1398" i="2"/>
  <c r="N1397" i="2"/>
  <c r="M1397" i="2"/>
  <c r="N1396" i="2"/>
  <c r="M1396" i="2"/>
  <c r="N1395" i="2"/>
  <c r="M1395" i="2"/>
  <c r="N1394" i="2"/>
  <c r="M1394" i="2"/>
  <c r="N1393" i="2"/>
  <c r="M1393" i="2"/>
  <c r="N1392" i="2"/>
  <c r="M1392" i="2"/>
  <c r="N1391" i="2"/>
  <c r="M1391" i="2"/>
  <c r="N1390" i="2"/>
  <c r="M1390" i="2"/>
  <c r="N1389" i="2"/>
  <c r="M1389" i="2"/>
  <c r="N1388" i="2"/>
  <c r="M1388" i="2"/>
  <c r="N1387" i="2"/>
  <c r="M1387" i="2"/>
  <c r="N1386" i="2"/>
  <c r="M1386" i="2"/>
  <c r="N1385" i="2"/>
  <c r="M1385" i="2"/>
  <c r="N1384" i="2"/>
  <c r="M1384" i="2"/>
  <c r="N1383" i="2"/>
  <c r="M1383" i="2"/>
  <c r="N1382" i="2"/>
  <c r="M1382" i="2"/>
  <c r="N1381" i="2"/>
  <c r="M1381" i="2"/>
  <c r="N1380" i="2"/>
  <c r="M1380" i="2"/>
  <c r="N1379" i="2"/>
  <c r="M1379" i="2"/>
  <c r="N1378" i="2"/>
  <c r="M1378" i="2"/>
  <c r="N1377" i="2"/>
  <c r="M1377" i="2"/>
  <c r="N1376" i="2"/>
  <c r="M1376" i="2"/>
  <c r="N1375" i="2"/>
  <c r="M1375" i="2"/>
  <c r="N1374" i="2"/>
  <c r="M1374" i="2"/>
  <c r="N1373" i="2"/>
  <c r="M1373" i="2"/>
  <c r="N1372" i="2"/>
  <c r="M1372" i="2"/>
  <c r="N1371" i="2"/>
  <c r="M1371" i="2"/>
  <c r="N1370" i="2"/>
  <c r="M1370" i="2"/>
  <c r="N1369" i="2"/>
  <c r="M1369" i="2"/>
  <c r="N1368" i="2"/>
  <c r="M1368" i="2"/>
  <c r="N1367" i="2"/>
  <c r="M1367" i="2"/>
  <c r="N1366" i="2"/>
  <c r="M1366" i="2"/>
  <c r="N1365" i="2"/>
  <c r="M1365" i="2"/>
  <c r="N1364" i="2"/>
  <c r="M1364" i="2"/>
  <c r="N1363" i="2"/>
  <c r="M1363" i="2"/>
  <c r="N1362" i="2"/>
  <c r="M1362" i="2"/>
  <c r="N1361" i="2"/>
  <c r="M1361" i="2"/>
  <c r="N1360" i="2"/>
  <c r="M1360" i="2"/>
  <c r="N1359" i="2"/>
  <c r="M1359" i="2"/>
  <c r="N1358" i="2"/>
  <c r="M1358" i="2"/>
  <c r="N1357" i="2"/>
  <c r="M1357" i="2"/>
  <c r="N1356" i="2"/>
  <c r="M1356" i="2"/>
  <c r="N1355" i="2"/>
  <c r="M1355" i="2"/>
  <c r="N1354" i="2"/>
  <c r="M1354" i="2"/>
  <c r="N1353" i="2"/>
  <c r="M1353" i="2"/>
  <c r="N1352" i="2"/>
  <c r="M1352" i="2"/>
  <c r="N1351" i="2"/>
  <c r="M1351" i="2"/>
  <c r="N1350" i="2"/>
  <c r="M1350" i="2"/>
  <c r="N1349" i="2"/>
  <c r="M1349" i="2"/>
  <c r="N1348" i="2"/>
  <c r="M1348" i="2"/>
  <c r="N1347" i="2"/>
  <c r="M1347" i="2"/>
  <c r="N1346" i="2"/>
  <c r="M1346" i="2"/>
  <c r="N1345" i="2"/>
  <c r="M1345" i="2"/>
  <c r="N1344" i="2"/>
  <c r="M1344" i="2"/>
  <c r="N1343" i="2"/>
  <c r="M1343" i="2"/>
  <c r="N1342" i="2"/>
  <c r="M1342" i="2"/>
  <c r="N1341" i="2"/>
  <c r="M1341" i="2"/>
  <c r="N1340" i="2"/>
  <c r="M1340" i="2"/>
  <c r="N1339" i="2"/>
  <c r="M1339" i="2"/>
  <c r="N1338" i="2"/>
  <c r="M1338" i="2"/>
  <c r="N1337" i="2"/>
  <c r="M1337" i="2"/>
  <c r="N1336" i="2"/>
  <c r="M1336" i="2"/>
  <c r="N1335" i="2"/>
  <c r="M1335" i="2"/>
  <c r="N1334" i="2"/>
  <c r="M1334" i="2"/>
  <c r="N1333" i="2"/>
  <c r="M1333" i="2"/>
  <c r="N1332" i="2"/>
  <c r="M1332" i="2"/>
  <c r="N1331" i="2"/>
  <c r="M1331" i="2"/>
  <c r="N1330" i="2"/>
  <c r="M1330" i="2"/>
  <c r="N1329" i="2"/>
  <c r="M1329" i="2"/>
  <c r="N1328" i="2"/>
  <c r="M1328" i="2"/>
  <c r="N1327" i="2"/>
  <c r="M1327" i="2"/>
  <c r="N1326" i="2"/>
  <c r="M1326" i="2"/>
  <c r="N1325" i="2"/>
  <c r="M1325" i="2"/>
  <c r="N1324" i="2"/>
  <c r="M1324" i="2"/>
  <c r="N1323" i="2"/>
  <c r="M1323" i="2"/>
  <c r="N1322" i="2"/>
  <c r="M1322" i="2"/>
  <c r="N1321" i="2"/>
  <c r="M1321" i="2"/>
  <c r="N1320" i="2"/>
  <c r="M1320" i="2"/>
  <c r="N1319" i="2"/>
  <c r="M1319" i="2"/>
  <c r="N1318" i="2"/>
  <c r="M1318" i="2"/>
  <c r="N1317" i="2"/>
  <c r="M1317" i="2"/>
  <c r="N1316" i="2"/>
  <c r="M1316" i="2"/>
  <c r="N1315" i="2"/>
  <c r="M1315" i="2"/>
  <c r="N1314" i="2"/>
  <c r="M1314" i="2"/>
  <c r="N1313" i="2"/>
  <c r="M1313" i="2"/>
  <c r="N1312" i="2"/>
  <c r="M1312" i="2"/>
  <c r="N1311" i="2"/>
  <c r="M1311" i="2"/>
  <c r="N1310" i="2"/>
  <c r="M1310" i="2"/>
  <c r="N1309" i="2"/>
  <c r="M1309" i="2"/>
  <c r="N1308" i="2"/>
  <c r="M1308" i="2"/>
  <c r="N1307" i="2"/>
  <c r="M1307" i="2"/>
  <c r="N1306" i="2"/>
  <c r="M1306" i="2"/>
  <c r="N1305" i="2"/>
  <c r="M1305" i="2"/>
  <c r="N1304" i="2"/>
  <c r="M1304" i="2"/>
  <c r="N1303" i="2"/>
  <c r="M1303" i="2"/>
  <c r="N1302" i="2"/>
  <c r="M1302" i="2"/>
  <c r="N1301" i="2"/>
  <c r="M1301" i="2"/>
  <c r="N1300" i="2"/>
  <c r="M1300" i="2"/>
  <c r="N1299" i="2"/>
  <c r="M1299" i="2"/>
  <c r="N1298" i="2"/>
  <c r="M1298" i="2"/>
  <c r="N1297" i="2"/>
  <c r="M1297" i="2"/>
  <c r="N1296" i="2"/>
  <c r="M1296" i="2"/>
  <c r="N1295" i="2"/>
  <c r="M1295" i="2"/>
  <c r="N1294" i="2"/>
  <c r="M1294" i="2"/>
  <c r="N1293" i="2"/>
  <c r="M1293" i="2"/>
  <c r="N1292" i="2"/>
  <c r="M1292" i="2"/>
  <c r="N1291" i="2"/>
  <c r="M1291" i="2"/>
  <c r="N1290" i="2"/>
  <c r="M1290" i="2"/>
  <c r="N1289" i="2"/>
  <c r="M1289" i="2"/>
  <c r="N1288" i="2"/>
  <c r="M1288" i="2"/>
  <c r="N1287" i="2"/>
  <c r="M1287" i="2"/>
  <c r="N1286" i="2"/>
  <c r="M1286" i="2"/>
  <c r="N1285" i="2"/>
  <c r="M1285" i="2"/>
  <c r="N1284" i="2"/>
  <c r="M1284" i="2"/>
  <c r="N1283" i="2"/>
  <c r="M1283" i="2"/>
  <c r="N1282" i="2"/>
  <c r="M1282" i="2"/>
  <c r="N1281" i="2"/>
  <c r="M1281" i="2"/>
  <c r="N1280" i="2"/>
  <c r="M1280" i="2"/>
  <c r="N1279" i="2"/>
  <c r="M1279" i="2"/>
  <c r="N1278" i="2"/>
  <c r="M1278" i="2"/>
  <c r="N1277" i="2"/>
  <c r="M1277" i="2"/>
  <c r="N1276" i="2"/>
  <c r="M1276" i="2"/>
  <c r="N1275" i="2"/>
  <c r="M1275" i="2"/>
  <c r="N1274" i="2"/>
  <c r="M1274" i="2"/>
  <c r="N1273" i="2"/>
  <c r="M1273" i="2"/>
  <c r="N1272" i="2"/>
  <c r="M1272" i="2"/>
  <c r="N1271" i="2"/>
  <c r="M1271" i="2"/>
  <c r="N1270" i="2"/>
  <c r="M1270" i="2"/>
  <c r="N1269" i="2"/>
  <c r="M1269" i="2"/>
  <c r="N1268" i="2"/>
  <c r="M1268" i="2"/>
  <c r="N1267" i="2"/>
  <c r="M1267" i="2"/>
  <c r="N1266" i="2"/>
  <c r="M1266" i="2"/>
  <c r="N1265" i="2"/>
  <c r="M1265" i="2"/>
  <c r="N1264" i="2"/>
  <c r="M1264" i="2"/>
  <c r="N1263" i="2"/>
  <c r="M1263" i="2"/>
  <c r="N1262" i="2"/>
  <c r="M1262" i="2"/>
  <c r="N1261" i="2"/>
  <c r="M1261" i="2"/>
  <c r="N1260" i="2"/>
  <c r="M1260" i="2"/>
  <c r="N1259" i="2"/>
  <c r="M1259" i="2"/>
  <c r="N1258" i="2"/>
  <c r="M1258" i="2"/>
  <c r="N1257" i="2"/>
  <c r="M1257" i="2"/>
  <c r="N1256" i="2"/>
  <c r="M1256" i="2"/>
  <c r="N1255" i="2"/>
  <c r="M1255" i="2"/>
  <c r="N1254" i="2"/>
  <c r="M1254" i="2"/>
  <c r="N1253" i="2"/>
  <c r="M1253" i="2"/>
  <c r="N1252" i="2"/>
  <c r="M1252" i="2"/>
  <c r="N1251" i="2"/>
  <c r="M1251" i="2"/>
  <c r="N1250" i="2"/>
  <c r="M1250" i="2"/>
  <c r="N1249" i="2"/>
  <c r="M1249" i="2"/>
  <c r="N1248" i="2"/>
  <c r="M1248" i="2"/>
  <c r="N1247" i="2"/>
  <c r="M1247" i="2"/>
  <c r="N1246" i="2"/>
  <c r="M1246" i="2"/>
  <c r="N1245" i="2"/>
  <c r="M1245" i="2"/>
  <c r="N1244" i="2"/>
  <c r="M1244" i="2"/>
  <c r="N1243" i="2"/>
  <c r="M1243" i="2"/>
  <c r="N1242" i="2"/>
  <c r="M1242" i="2"/>
  <c r="N1241" i="2"/>
  <c r="M1241" i="2"/>
  <c r="N1240" i="2"/>
  <c r="M1240" i="2"/>
  <c r="N1239" i="2"/>
  <c r="M1239" i="2"/>
  <c r="N1238" i="2"/>
  <c r="M1238" i="2"/>
  <c r="N1237" i="2"/>
  <c r="M1237" i="2"/>
  <c r="N1236" i="2"/>
  <c r="M1236" i="2"/>
  <c r="N1235" i="2"/>
  <c r="M1235" i="2"/>
  <c r="N1234" i="2"/>
  <c r="M1234" i="2"/>
  <c r="N1233" i="2"/>
  <c r="M1233" i="2"/>
  <c r="N1232" i="2"/>
  <c r="M1232" i="2"/>
  <c r="N1231" i="2"/>
  <c r="M1231" i="2"/>
  <c r="N1230" i="2"/>
  <c r="M1230" i="2"/>
  <c r="N1229" i="2"/>
  <c r="M1229" i="2"/>
  <c r="N1228" i="2"/>
  <c r="M1228" i="2"/>
  <c r="N1227" i="2"/>
  <c r="M1227" i="2"/>
  <c r="N1226" i="2"/>
  <c r="M1226" i="2"/>
  <c r="N1225" i="2"/>
  <c r="M1225" i="2"/>
  <c r="N1224" i="2"/>
  <c r="M1224" i="2"/>
  <c r="N1223" i="2"/>
  <c r="M1223" i="2"/>
  <c r="N1222" i="2"/>
  <c r="M1222" i="2"/>
  <c r="N1221" i="2"/>
  <c r="M1221" i="2"/>
  <c r="N1220" i="2"/>
  <c r="M1220" i="2"/>
  <c r="N1219" i="2"/>
  <c r="M1219" i="2"/>
  <c r="N1218" i="2"/>
  <c r="M1218" i="2"/>
  <c r="N1217" i="2"/>
  <c r="M1217" i="2"/>
  <c r="N1216" i="2"/>
  <c r="M1216" i="2"/>
  <c r="N1215" i="2"/>
  <c r="M1215" i="2"/>
  <c r="N1214" i="2"/>
  <c r="M1214" i="2"/>
  <c r="N1213" i="2"/>
  <c r="M1213" i="2"/>
  <c r="N1212" i="2"/>
  <c r="M1212" i="2"/>
  <c r="N1211" i="2"/>
  <c r="M1211" i="2"/>
  <c r="N1210" i="2"/>
  <c r="M1210" i="2"/>
  <c r="N1209" i="2"/>
  <c r="M1209" i="2"/>
  <c r="N1208" i="2"/>
  <c r="M1208" i="2"/>
  <c r="N1207" i="2"/>
  <c r="M1207" i="2"/>
  <c r="N1206" i="2"/>
  <c r="M1206" i="2"/>
  <c r="N1205" i="2"/>
  <c r="M1205" i="2"/>
  <c r="N1204" i="2"/>
  <c r="M1204" i="2"/>
  <c r="N1203" i="2"/>
  <c r="M1203" i="2"/>
  <c r="N1202" i="2"/>
  <c r="M1202" i="2"/>
  <c r="N1201" i="2"/>
  <c r="M1201" i="2"/>
  <c r="N1200" i="2"/>
  <c r="M1200" i="2"/>
  <c r="N1199" i="2"/>
  <c r="M1199" i="2"/>
  <c r="N1198" i="2"/>
  <c r="M1198" i="2"/>
  <c r="N1197" i="2"/>
  <c r="M1197" i="2"/>
  <c r="N1196" i="2"/>
  <c r="M1196" i="2"/>
  <c r="N1195" i="2"/>
  <c r="M1195" i="2"/>
  <c r="N1194" i="2"/>
  <c r="M1194" i="2"/>
  <c r="N1193" i="2"/>
  <c r="M1193" i="2"/>
  <c r="N1192" i="2"/>
  <c r="M1192" i="2"/>
  <c r="N1191" i="2"/>
  <c r="M1191" i="2"/>
  <c r="N1190" i="2"/>
  <c r="M1190" i="2"/>
  <c r="N1189" i="2"/>
  <c r="M1189" i="2"/>
  <c r="N1188" i="2"/>
  <c r="M1188" i="2"/>
  <c r="N1187" i="2"/>
  <c r="M1187" i="2"/>
  <c r="N1186" i="2"/>
  <c r="M1186" i="2"/>
  <c r="N1185" i="2"/>
  <c r="M1185" i="2"/>
  <c r="N1184" i="2"/>
  <c r="M1184" i="2"/>
  <c r="N1183" i="2"/>
  <c r="M1183" i="2"/>
  <c r="N1182" i="2"/>
  <c r="M1182" i="2"/>
  <c r="N1181" i="2"/>
  <c r="M1181" i="2"/>
  <c r="N1180" i="2"/>
  <c r="M1180" i="2"/>
  <c r="N1179" i="2"/>
  <c r="M1179" i="2"/>
  <c r="N1178" i="2"/>
  <c r="M1178" i="2"/>
  <c r="N1177" i="2"/>
  <c r="M1177" i="2"/>
  <c r="N1176" i="2"/>
  <c r="M1176" i="2"/>
  <c r="N1175" i="2"/>
  <c r="M1175" i="2"/>
  <c r="N1174" i="2"/>
  <c r="M1174" i="2"/>
  <c r="N1173" i="2"/>
  <c r="M1173" i="2"/>
  <c r="N1172" i="2"/>
  <c r="M1172" i="2"/>
  <c r="N1171" i="2"/>
  <c r="M1171" i="2"/>
  <c r="N1170" i="2"/>
  <c r="M1170" i="2"/>
  <c r="N1169" i="2"/>
  <c r="M1169" i="2"/>
  <c r="N1168" i="2"/>
  <c r="M1168" i="2"/>
  <c r="N1167" i="2"/>
  <c r="M1167" i="2"/>
  <c r="N1166" i="2"/>
  <c r="M1166" i="2"/>
  <c r="N1165" i="2"/>
  <c r="M1165" i="2"/>
  <c r="N1164" i="2"/>
  <c r="M1164" i="2"/>
  <c r="N1163" i="2"/>
  <c r="M1163" i="2"/>
  <c r="N1162" i="2"/>
  <c r="M1162" i="2"/>
  <c r="N1161" i="2"/>
  <c r="M1161" i="2"/>
  <c r="N1160" i="2"/>
  <c r="M1160" i="2"/>
  <c r="N1159" i="2"/>
  <c r="M1159" i="2"/>
  <c r="N1158" i="2"/>
  <c r="M1158" i="2"/>
  <c r="N1157" i="2"/>
  <c r="M1157" i="2"/>
  <c r="N1156" i="2"/>
  <c r="M1156" i="2"/>
  <c r="N1155" i="2"/>
  <c r="M1155" i="2"/>
  <c r="N1154" i="2"/>
  <c r="M1154" i="2"/>
  <c r="N1153" i="2"/>
  <c r="M1153" i="2"/>
  <c r="N1152" i="2"/>
  <c r="M1152" i="2"/>
  <c r="N1151" i="2"/>
  <c r="M1151" i="2"/>
  <c r="N1150" i="2"/>
  <c r="M1150" i="2"/>
  <c r="N1149" i="2"/>
  <c r="M1149" i="2"/>
  <c r="N1148" i="2"/>
  <c r="M1148" i="2"/>
  <c r="N1147" i="2"/>
  <c r="M1147" i="2"/>
  <c r="N1146" i="2"/>
  <c r="M1146" i="2"/>
  <c r="N1145" i="2"/>
  <c r="M1145" i="2"/>
  <c r="N1144" i="2"/>
  <c r="M1144" i="2"/>
  <c r="N1143" i="2"/>
  <c r="M1143" i="2"/>
  <c r="N1142" i="2"/>
  <c r="M1142" i="2"/>
  <c r="N1141" i="2"/>
  <c r="M1141" i="2"/>
  <c r="N1140" i="2"/>
  <c r="M1140" i="2"/>
  <c r="N1139" i="2"/>
  <c r="M1139" i="2"/>
  <c r="N1138" i="2"/>
  <c r="M1138" i="2"/>
  <c r="N1137" i="2"/>
  <c r="M1137" i="2"/>
  <c r="N1136" i="2"/>
  <c r="M1136" i="2"/>
  <c r="N1135" i="2"/>
  <c r="M1135" i="2"/>
  <c r="N1134" i="2"/>
  <c r="M1134" i="2"/>
  <c r="N1133" i="2"/>
  <c r="M1133" i="2"/>
  <c r="N1132" i="2"/>
  <c r="M1132" i="2"/>
  <c r="N1131" i="2"/>
  <c r="M1131" i="2"/>
  <c r="N1130" i="2"/>
  <c r="M1130" i="2"/>
  <c r="N1129" i="2"/>
  <c r="M1129" i="2"/>
  <c r="N1128" i="2"/>
  <c r="M1128" i="2"/>
  <c r="N1127" i="2"/>
  <c r="M1127" i="2"/>
  <c r="N1126" i="2"/>
  <c r="M1126" i="2"/>
  <c r="N1125" i="2"/>
  <c r="M1125" i="2"/>
  <c r="N1124" i="2"/>
  <c r="M1124" i="2"/>
  <c r="N1123" i="2"/>
  <c r="M1123" i="2"/>
  <c r="N1122" i="2"/>
  <c r="M1122" i="2"/>
  <c r="N1121" i="2"/>
  <c r="M1121" i="2"/>
  <c r="N1120" i="2"/>
  <c r="M1120" i="2"/>
  <c r="N1119" i="2"/>
  <c r="M1119" i="2"/>
  <c r="N1118" i="2"/>
  <c r="M1118" i="2"/>
  <c r="N1117" i="2"/>
  <c r="M1117" i="2"/>
  <c r="N1116" i="2"/>
  <c r="M1116" i="2"/>
  <c r="N1115" i="2"/>
  <c r="M1115" i="2"/>
  <c r="N1114" i="2"/>
  <c r="M1114" i="2"/>
  <c r="N1113" i="2"/>
  <c r="M1113" i="2"/>
  <c r="N1112" i="2"/>
  <c r="M1112" i="2"/>
  <c r="N1111" i="2"/>
  <c r="M1111" i="2"/>
  <c r="N1110" i="2"/>
  <c r="M1110" i="2"/>
  <c r="N1109" i="2"/>
  <c r="M1109" i="2"/>
  <c r="N1108" i="2"/>
  <c r="M1108" i="2"/>
  <c r="N1107" i="2"/>
  <c r="M1107" i="2"/>
  <c r="N1106" i="2"/>
  <c r="M1106" i="2"/>
  <c r="N1105" i="2"/>
  <c r="M1105" i="2"/>
  <c r="N1104" i="2"/>
  <c r="M1104" i="2"/>
  <c r="N1103" i="2"/>
  <c r="M1103" i="2"/>
  <c r="N1102" i="2"/>
  <c r="M1102" i="2"/>
  <c r="N1101" i="2"/>
  <c r="M1101" i="2"/>
  <c r="N1100" i="2"/>
  <c r="M1100" i="2"/>
  <c r="N1099" i="2"/>
  <c r="M1099" i="2"/>
  <c r="N1098" i="2"/>
  <c r="M1098" i="2"/>
  <c r="N1097" i="2"/>
  <c r="M1097" i="2"/>
  <c r="N1096" i="2"/>
  <c r="M1096" i="2"/>
  <c r="N1095" i="2"/>
  <c r="M1095" i="2"/>
  <c r="N1094" i="2"/>
  <c r="M1094" i="2"/>
  <c r="N1093" i="2"/>
  <c r="M1093" i="2"/>
  <c r="N1092" i="2"/>
  <c r="M1092" i="2"/>
  <c r="N1091" i="2"/>
  <c r="M1091" i="2"/>
  <c r="N1090" i="2"/>
  <c r="M1090" i="2"/>
  <c r="N1089" i="2"/>
  <c r="M1089" i="2"/>
  <c r="N1088" i="2"/>
  <c r="M1088" i="2"/>
  <c r="N1087" i="2"/>
  <c r="M1087" i="2"/>
  <c r="N1086" i="2"/>
  <c r="M1086" i="2"/>
  <c r="N1085" i="2"/>
  <c r="M1085" i="2"/>
  <c r="N1084" i="2"/>
  <c r="M1084" i="2"/>
  <c r="N1083" i="2"/>
  <c r="M1083" i="2"/>
  <c r="N1082" i="2"/>
  <c r="M1082" i="2"/>
  <c r="N1081" i="2"/>
  <c r="M1081" i="2"/>
  <c r="N1080" i="2"/>
  <c r="M1080" i="2"/>
  <c r="N1079" i="2"/>
  <c r="M1079" i="2"/>
  <c r="N1078" i="2"/>
  <c r="M1078" i="2"/>
  <c r="N1077" i="2"/>
  <c r="M1077" i="2"/>
  <c r="N1076" i="2"/>
  <c r="M1076" i="2"/>
  <c r="N1075" i="2"/>
  <c r="M1075" i="2"/>
  <c r="N1074" i="2"/>
  <c r="M1074" i="2"/>
  <c r="N1073" i="2"/>
  <c r="M1073" i="2"/>
  <c r="N1072" i="2"/>
  <c r="M1072" i="2"/>
  <c r="N1071" i="2"/>
  <c r="M1071" i="2"/>
  <c r="N1070" i="2"/>
  <c r="M1070" i="2"/>
  <c r="N1069" i="2"/>
  <c r="M1069" i="2"/>
  <c r="N1068" i="2"/>
  <c r="M1068" i="2"/>
  <c r="N1067" i="2"/>
  <c r="M1067" i="2"/>
  <c r="N1066" i="2"/>
  <c r="M1066" i="2"/>
  <c r="N1065" i="2"/>
  <c r="M1065" i="2"/>
  <c r="N1064" i="2"/>
  <c r="M1064" i="2"/>
  <c r="N1063" i="2"/>
  <c r="M1063" i="2"/>
  <c r="N1062" i="2"/>
  <c r="M1062" i="2"/>
  <c r="N1061" i="2"/>
  <c r="M1061" i="2"/>
  <c r="N1060" i="2"/>
  <c r="M1060" i="2"/>
  <c r="N1059" i="2"/>
  <c r="M1059" i="2"/>
  <c r="N1058" i="2"/>
  <c r="M1058" i="2"/>
  <c r="N1057" i="2"/>
  <c r="M1057" i="2"/>
  <c r="N1056" i="2"/>
  <c r="M1056" i="2"/>
  <c r="N1055" i="2"/>
  <c r="M1055" i="2"/>
  <c r="N1054" i="2"/>
  <c r="M1054" i="2"/>
  <c r="N1053" i="2"/>
  <c r="M1053" i="2"/>
  <c r="N1052" i="2"/>
  <c r="M1052" i="2"/>
  <c r="N1051" i="2"/>
  <c r="M1051" i="2"/>
  <c r="N1050" i="2"/>
  <c r="M1050" i="2"/>
  <c r="N1049" i="2"/>
  <c r="M1049" i="2"/>
  <c r="N1048" i="2"/>
  <c r="M1048" i="2"/>
  <c r="N1047" i="2"/>
  <c r="M1047" i="2"/>
  <c r="N1046" i="2"/>
  <c r="M1046" i="2"/>
  <c r="N1045" i="2"/>
  <c r="M1045" i="2"/>
  <c r="N1044" i="2"/>
  <c r="M1044" i="2"/>
  <c r="N1043" i="2"/>
  <c r="M1043" i="2"/>
  <c r="N1042" i="2"/>
  <c r="M1042" i="2"/>
  <c r="N1041" i="2"/>
  <c r="M1041" i="2"/>
  <c r="N1040" i="2"/>
  <c r="M1040" i="2"/>
  <c r="N1039" i="2"/>
  <c r="M1039" i="2"/>
  <c r="N1038" i="2"/>
  <c r="M1038" i="2"/>
  <c r="N1037" i="2"/>
  <c r="M1037" i="2"/>
  <c r="N1036" i="2"/>
  <c r="M1036" i="2"/>
  <c r="N1035" i="2"/>
  <c r="M1035" i="2"/>
  <c r="N1034" i="2"/>
  <c r="M1034" i="2"/>
  <c r="N1033" i="2"/>
  <c r="M1033" i="2"/>
  <c r="N1032" i="2"/>
  <c r="M1032" i="2"/>
  <c r="N1031" i="2"/>
  <c r="M1031" i="2"/>
  <c r="N1030" i="2"/>
  <c r="M1030" i="2"/>
  <c r="N1029" i="2"/>
  <c r="M1029" i="2"/>
  <c r="N1028" i="2"/>
  <c r="M1028" i="2"/>
  <c r="N1027" i="2"/>
  <c r="M1027" i="2"/>
  <c r="N1026" i="2"/>
  <c r="M1026" i="2"/>
  <c r="N1025" i="2"/>
  <c r="M1025" i="2"/>
  <c r="N1024" i="2"/>
  <c r="M1024" i="2"/>
  <c r="N1023" i="2"/>
  <c r="M1023" i="2"/>
  <c r="N1022" i="2"/>
  <c r="M1022" i="2"/>
  <c r="N1021" i="2"/>
  <c r="M1021" i="2"/>
  <c r="N1020" i="2"/>
  <c r="M1020" i="2"/>
  <c r="N1019" i="2"/>
  <c r="M1019" i="2"/>
  <c r="N1018" i="2"/>
  <c r="M1018" i="2"/>
  <c r="N1017" i="2"/>
  <c r="M1017" i="2"/>
  <c r="N1016" i="2"/>
  <c r="M1016" i="2"/>
  <c r="N1015" i="2"/>
  <c r="M1015" i="2"/>
  <c r="N1014" i="2"/>
  <c r="M1014" i="2"/>
  <c r="N1013" i="2"/>
  <c r="M1013" i="2"/>
  <c r="N1012" i="2"/>
  <c r="M1012" i="2"/>
  <c r="N1011" i="2"/>
  <c r="M1011" i="2"/>
  <c r="N1010" i="2"/>
  <c r="M1010" i="2"/>
  <c r="N1009" i="2"/>
  <c r="M1009" i="2"/>
  <c r="N1008" i="2"/>
  <c r="M1008" i="2"/>
  <c r="N1007" i="2"/>
  <c r="M1007" i="2"/>
  <c r="N1006" i="2"/>
  <c r="M1006" i="2"/>
  <c r="N1005" i="2"/>
  <c r="M1005" i="2"/>
  <c r="N1004" i="2"/>
  <c r="M1004" i="2"/>
  <c r="N1003" i="2"/>
  <c r="M1003" i="2"/>
  <c r="N1002" i="2"/>
  <c r="M1002" i="2"/>
  <c r="N1001" i="2"/>
  <c r="M1001" i="2"/>
  <c r="N1000" i="2"/>
  <c r="M1000" i="2"/>
  <c r="N999" i="2"/>
  <c r="M999" i="2"/>
  <c r="N998" i="2"/>
  <c r="M998" i="2"/>
  <c r="N997" i="2"/>
  <c r="M997" i="2"/>
  <c r="N996" i="2"/>
  <c r="M996" i="2"/>
  <c r="N995" i="2"/>
  <c r="M995" i="2"/>
  <c r="N994" i="2"/>
  <c r="M994" i="2"/>
  <c r="N993" i="2"/>
  <c r="M993" i="2"/>
  <c r="N992" i="2"/>
  <c r="M992" i="2"/>
  <c r="N991" i="2"/>
  <c r="M991" i="2"/>
  <c r="N990" i="2"/>
  <c r="M990" i="2"/>
  <c r="N989" i="2"/>
  <c r="M989" i="2"/>
  <c r="N988" i="2"/>
  <c r="M988" i="2"/>
  <c r="N987" i="2"/>
  <c r="M987" i="2"/>
  <c r="N986" i="2"/>
  <c r="M986" i="2"/>
  <c r="N985" i="2"/>
  <c r="M985" i="2"/>
  <c r="N984" i="2"/>
  <c r="M984" i="2"/>
  <c r="N983" i="2"/>
  <c r="M983" i="2"/>
  <c r="N982" i="2"/>
  <c r="M982" i="2"/>
  <c r="N981" i="2"/>
  <c r="M981" i="2"/>
  <c r="N980" i="2"/>
  <c r="M980" i="2"/>
  <c r="N979" i="2"/>
  <c r="M979" i="2"/>
  <c r="N978" i="2"/>
  <c r="M978" i="2"/>
  <c r="N977" i="2"/>
  <c r="M977" i="2"/>
  <c r="N976" i="2"/>
  <c r="M976" i="2"/>
  <c r="N975" i="2"/>
  <c r="M975" i="2"/>
  <c r="N974" i="2"/>
  <c r="M974" i="2"/>
  <c r="N973" i="2"/>
  <c r="M973" i="2"/>
  <c r="N972" i="2"/>
  <c r="M972" i="2"/>
  <c r="N971" i="2"/>
  <c r="M971" i="2"/>
  <c r="N970" i="2"/>
  <c r="M970" i="2"/>
  <c r="N969" i="2"/>
  <c r="M969" i="2"/>
  <c r="N968" i="2"/>
  <c r="M968" i="2"/>
  <c r="N967" i="2"/>
  <c r="M967" i="2"/>
  <c r="N966" i="2"/>
  <c r="M966" i="2"/>
  <c r="N965" i="2"/>
  <c r="M965" i="2"/>
  <c r="N964" i="2"/>
  <c r="M964" i="2"/>
  <c r="N963" i="2"/>
  <c r="M963" i="2"/>
  <c r="N962" i="2"/>
  <c r="M962" i="2"/>
  <c r="N961" i="2"/>
  <c r="M961" i="2"/>
  <c r="N960" i="2"/>
  <c r="M960" i="2"/>
  <c r="N959" i="2"/>
  <c r="M959" i="2"/>
  <c r="N958" i="2"/>
  <c r="M958" i="2"/>
  <c r="N957" i="2"/>
  <c r="M957" i="2"/>
  <c r="N956" i="2"/>
  <c r="M956" i="2"/>
  <c r="N955" i="2"/>
  <c r="M955" i="2"/>
  <c r="N954" i="2"/>
  <c r="M954" i="2"/>
  <c r="N953" i="2"/>
  <c r="M953" i="2"/>
  <c r="N952" i="2"/>
  <c r="M952" i="2"/>
  <c r="N951" i="2"/>
  <c r="M951" i="2"/>
  <c r="N950" i="2"/>
  <c r="M950" i="2"/>
  <c r="N949" i="2"/>
  <c r="M949" i="2"/>
  <c r="N948" i="2"/>
  <c r="M948" i="2"/>
  <c r="N947" i="2"/>
  <c r="M947" i="2"/>
  <c r="N946" i="2"/>
  <c r="M946" i="2"/>
  <c r="N945" i="2"/>
  <c r="M945" i="2"/>
  <c r="N944" i="2"/>
  <c r="M944" i="2"/>
  <c r="N943" i="2"/>
  <c r="M943" i="2"/>
  <c r="N942" i="2"/>
  <c r="M942" i="2"/>
  <c r="N941" i="2"/>
  <c r="M941" i="2"/>
  <c r="N940" i="2"/>
  <c r="M940" i="2"/>
  <c r="N939" i="2"/>
  <c r="M939" i="2"/>
  <c r="N938" i="2"/>
  <c r="M938" i="2"/>
  <c r="N937" i="2"/>
  <c r="M937" i="2"/>
  <c r="N936" i="2"/>
  <c r="M936" i="2"/>
  <c r="N935" i="2"/>
  <c r="M935" i="2"/>
  <c r="N934" i="2"/>
  <c r="M934" i="2"/>
  <c r="N933" i="2"/>
  <c r="M933" i="2"/>
  <c r="N932" i="2"/>
  <c r="M932" i="2"/>
  <c r="N931" i="2"/>
  <c r="M931" i="2"/>
  <c r="N930" i="2"/>
  <c r="M930" i="2"/>
  <c r="N929" i="2"/>
  <c r="M929" i="2"/>
  <c r="N928" i="2"/>
  <c r="M928" i="2"/>
  <c r="N927" i="2"/>
  <c r="M927" i="2"/>
  <c r="N926" i="2"/>
  <c r="M926" i="2"/>
  <c r="N925" i="2"/>
  <c r="M925" i="2"/>
  <c r="N924" i="2"/>
  <c r="M924" i="2"/>
  <c r="N923" i="2"/>
  <c r="M923" i="2"/>
  <c r="N922" i="2"/>
  <c r="M922" i="2"/>
  <c r="N921" i="2"/>
  <c r="M921" i="2"/>
  <c r="N920" i="2"/>
  <c r="M920" i="2"/>
  <c r="N919" i="2"/>
  <c r="M919" i="2"/>
  <c r="N918" i="2"/>
  <c r="M918" i="2"/>
  <c r="N917" i="2"/>
  <c r="M917" i="2"/>
  <c r="N916" i="2"/>
  <c r="M916" i="2"/>
  <c r="N915" i="2"/>
  <c r="M915" i="2"/>
  <c r="N914" i="2"/>
  <c r="M914" i="2"/>
  <c r="N913" i="2"/>
  <c r="M913" i="2"/>
  <c r="N912" i="2"/>
  <c r="M912" i="2"/>
  <c r="N911" i="2"/>
  <c r="M911" i="2"/>
  <c r="N910" i="2"/>
  <c r="M910" i="2"/>
  <c r="N909" i="2"/>
  <c r="M909" i="2"/>
  <c r="N908" i="2"/>
  <c r="M908" i="2"/>
  <c r="N907" i="2"/>
  <c r="M907" i="2"/>
  <c r="N906" i="2"/>
  <c r="M906" i="2"/>
  <c r="N905" i="2"/>
  <c r="M905" i="2"/>
  <c r="N904" i="2"/>
  <c r="M904" i="2"/>
  <c r="N903" i="2"/>
  <c r="M903" i="2"/>
  <c r="N902" i="2"/>
  <c r="M902" i="2"/>
  <c r="N901" i="2"/>
  <c r="M901" i="2"/>
  <c r="N900" i="2"/>
  <c r="M900" i="2"/>
  <c r="N899" i="2"/>
  <c r="M899" i="2"/>
  <c r="N898" i="2"/>
  <c r="M898" i="2"/>
  <c r="N897" i="2"/>
  <c r="M897" i="2"/>
  <c r="N896" i="2"/>
  <c r="M896" i="2"/>
  <c r="N895" i="2"/>
  <c r="M895" i="2"/>
  <c r="N894" i="2"/>
  <c r="M894" i="2"/>
  <c r="N893" i="2"/>
  <c r="M893" i="2"/>
  <c r="N892" i="2"/>
  <c r="M892" i="2"/>
  <c r="N891" i="2"/>
  <c r="M891" i="2"/>
  <c r="N890" i="2"/>
  <c r="M890" i="2"/>
  <c r="N889" i="2"/>
  <c r="M889" i="2"/>
  <c r="N888" i="2"/>
  <c r="M888" i="2"/>
  <c r="N887" i="2"/>
  <c r="M887" i="2"/>
  <c r="N886" i="2"/>
  <c r="M886" i="2"/>
  <c r="N885" i="2"/>
  <c r="M885" i="2"/>
  <c r="N884" i="2"/>
  <c r="M884" i="2"/>
  <c r="N883" i="2"/>
  <c r="M883" i="2"/>
  <c r="N882" i="2"/>
  <c r="M882" i="2"/>
  <c r="N881" i="2"/>
  <c r="M881" i="2"/>
  <c r="N880" i="2"/>
  <c r="M880" i="2"/>
  <c r="N879" i="2"/>
  <c r="M879" i="2"/>
  <c r="N878" i="2"/>
  <c r="M878" i="2"/>
  <c r="N877" i="2"/>
  <c r="M877" i="2"/>
  <c r="N876" i="2"/>
  <c r="M876" i="2"/>
  <c r="N875" i="2"/>
  <c r="M875" i="2"/>
  <c r="N874" i="2"/>
  <c r="M874" i="2"/>
  <c r="N873" i="2"/>
  <c r="M873" i="2"/>
  <c r="N872" i="2"/>
  <c r="M872" i="2"/>
  <c r="N871" i="2"/>
  <c r="M871" i="2"/>
  <c r="N870" i="2"/>
  <c r="M870" i="2"/>
  <c r="N869" i="2"/>
  <c r="M869" i="2"/>
  <c r="N868" i="2"/>
  <c r="M868" i="2"/>
  <c r="N867" i="2"/>
  <c r="M867" i="2"/>
  <c r="N866" i="2"/>
  <c r="M866" i="2"/>
  <c r="N865" i="2"/>
  <c r="M865" i="2"/>
  <c r="N864" i="2"/>
  <c r="M864" i="2"/>
  <c r="N863" i="2"/>
  <c r="M863" i="2"/>
  <c r="N862" i="2"/>
  <c r="M862" i="2"/>
  <c r="N861" i="2"/>
  <c r="M861" i="2"/>
  <c r="N860" i="2"/>
  <c r="M860" i="2"/>
  <c r="N859" i="2"/>
  <c r="M859" i="2"/>
  <c r="N858" i="2"/>
  <c r="M858" i="2"/>
  <c r="N857" i="2"/>
  <c r="M857" i="2"/>
  <c r="N856" i="2"/>
  <c r="M856" i="2"/>
  <c r="N855" i="2"/>
  <c r="M855" i="2"/>
  <c r="N854" i="2"/>
  <c r="M854" i="2"/>
  <c r="N853" i="2"/>
  <c r="M853" i="2"/>
  <c r="N852" i="2"/>
  <c r="M852" i="2"/>
  <c r="N851" i="2"/>
  <c r="M851" i="2"/>
  <c r="N850" i="2"/>
  <c r="M850" i="2"/>
  <c r="N849" i="2"/>
  <c r="M849" i="2"/>
  <c r="N848" i="2"/>
  <c r="M848" i="2"/>
  <c r="N847" i="2"/>
  <c r="M847" i="2"/>
  <c r="N846" i="2"/>
  <c r="M846" i="2"/>
  <c r="N845" i="2"/>
  <c r="M845" i="2"/>
  <c r="N844" i="2"/>
  <c r="M844" i="2"/>
  <c r="N843" i="2"/>
  <c r="M843" i="2"/>
  <c r="N842" i="2"/>
  <c r="M842" i="2"/>
  <c r="N841" i="2"/>
  <c r="M841" i="2"/>
  <c r="N840" i="2"/>
  <c r="M840" i="2"/>
  <c r="N839" i="2"/>
  <c r="M839" i="2"/>
  <c r="N838" i="2"/>
  <c r="M838" i="2"/>
  <c r="N837" i="2"/>
  <c r="M837" i="2"/>
  <c r="N836" i="2"/>
  <c r="M836" i="2"/>
  <c r="N835" i="2"/>
  <c r="M835" i="2"/>
  <c r="N834" i="2"/>
  <c r="M834" i="2"/>
  <c r="N833" i="2"/>
  <c r="M833" i="2"/>
  <c r="N832" i="2"/>
  <c r="M832" i="2"/>
  <c r="N831" i="2"/>
  <c r="M831" i="2"/>
  <c r="N830" i="2"/>
  <c r="M830" i="2"/>
  <c r="N829" i="2"/>
  <c r="M829" i="2"/>
  <c r="N828" i="2"/>
  <c r="M828" i="2"/>
  <c r="N827" i="2"/>
  <c r="M827" i="2"/>
  <c r="N826" i="2"/>
  <c r="M826" i="2"/>
  <c r="N825" i="2"/>
  <c r="M825" i="2"/>
  <c r="N824" i="2"/>
  <c r="M824" i="2"/>
  <c r="N823" i="2"/>
  <c r="M823" i="2"/>
  <c r="N822" i="2"/>
  <c r="M822" i="2"/>
  <c r="N821" i="2"/>
  <c r="M821" i="2"/>
  <c r="N820" i="2"/>
  <c r="M820" i="2"/>
  <c r="N819" i="2"/>
  <c r="M819" i="2"/>
  <c r="N818" i="2"/>
  <c r="M818" i="2"/>
  <c r="N817" i="2"/>
  <c r="M817" i="2"/>
  <c r="N816" i="2"/>
  <c r="M816" i="2"/>
  <c r="N815" i="2"/>
  <c r="M815" i="2"/>
  <c r="N814" i="2"/>
  <c r="M814" i="2"/>
  <c r="N813" i="2"/>
  <c r="M813" i="2"/>
  <c r="N812" i="2"/>
  <c r="M812" i="2"/>
  <c r="N811" i="2"/>
  <c r="M811" i="2"/>
  <c r="N810" i="2"/>
  <c r="M810" i="2"/>
  <c r="N809" i="2"/>
  <c r="M809" i="2"/>
  <c r="N808" i="2"/>
  <c r="M808" i="2"/>
  <c r="N807" i="2"/>
  <c r="M807" i="2"/>
  <c r="N806" i="2"/>
  <c r="M806" i="2"/>
  <c r="N805" i="2"/>
  <c r="M805" i="2"/>
  <c r="N804" i="2"/>
  <c r="M804" i="2"/>
  <c r="N803" i="2"/>
  <c r="M803" i="2"/>
  <c r="N802" i="2"/>
  <c r="M802" i="2"/>
  <c r="N801" i="2"/>
  <c r="M801" i="2"/>
  <c r="N800" i="2"/>
  <c r="M800" i="2"/>
  <c r="N799" i="2"/>
  <c r="M799" i="2"/>
  <c r="N798" i="2"/>
  <c r="M798" i="2"/>
  <c r="N797" i="2"/>
  <c r="M797" i="2"/>
  <c r="N796" i="2"/>
  <c r="M796" i="2"/>
  <c r="N795" i="2"/>
  <c r="M795" i="2"/>
  <c r="N794" i="2"/>
  <c r="M794" i="2"/>
  <c r="N793" i="2"/>
  <c r="M793" i="2"/>
  <c r="N792" i="2"/>
  <c r="M792" i="2"/>
  <c r="N791" i="2"/>
  <c r="M791" i="2"/>
  <c r="N790" i="2"/>
  <c r="M790" i="2"/>
  <c r="N789" i="2"/>
  <c r="M789" i="2"/>
  <c r="N788" i="2"/>
  <c r="M788" i="2"/>
  <c r="N787" i="2"/>
  <c r="M787" i="2"/>
  <c r="N786" i="2"/>
  <c r="M786" i="2"/>
  <c r="N785" i="2"/>
  <c r="M785" i="2"/>
  <c r="N784" i="2"/>
  <c r="M784" i="2"/>
  <c r="N783" i="2"/>
  <c r="M783" i="2"/>
  <c r="N782" i="2"/>
  <c r="M782" i="2"/>
  <c r="N781" i="2"/>
  <c r="M781" i="2"/>
  <c r="N780" i="2"/>
  <c r="M780" i="2"/>
  <c r="N779" i="2"/>
  <c r="M779" i="2"/>
  <c r="N778" i="2"/>
  <c r="M778" i="2"/>
  <c r="N777" i="2"/>
  <c r="M777" i="2"/>
  <c r="N776" i="2"/>
  <c r="M776" i="2"/>
  <c r="N775" i="2"/>
  <c r="M775" i="2"/>
  <c r="N774" i="2"/>
  <c r="M774" i="2"/>
  <c r="N773" i="2"/>
  <c r="M773" i="2"/>
  <c r="N772" i="2"/>
  <c r="M772" i="2"/>
  <c r="N771" i="2"/>
  <c r="M771" i="2"/>
  <c r="N770" i="2"/>
  <c r="M770" i="2"/>
  <c r="N769" i="2"/>
  <c r="M769" i="2"/>
  <c r="N768" i="2"/>
  <c r="M768" i="2"/>
  <c r="N767" i="2"/>
  <c r="M767" i="2"/>
  <c r="N766" i="2"/>
  <c r="M766" i="2"/>
  <c r="N765" i="2"/>
  <c r="M765" i="2"/>
  <c r="N764" i="2"/>
  <c r="M764" i="2"/>
  <c r="N763" i="2"/>
  <c r="M763" i="2"/>
  <c r="N762" i="2"/>
  <c r="M762" i="2"/>
  <c r="N761" i="2"/>
  <c r="M761" i="2"/>
  <c r="N760" i="2"/>
  <c r="M760" i="2"/>
  <c r="N759" i="2"/>
  <c r="M759" i="2"/>
  <c r="N758" i="2"/>
  <c r="M758" i="2"/>
  <c r="N757" i="2"/>
  <c r="M757" i="2"/>
  <c r="N756" i="2"/>
  <c r="M756" i="2"/>
  <c r="N755" i="2"/>
  <c r="M755" i="2"/>
  <c r="N754" i="2"/>
  <c r="M754" i="2"/>
  <c r="N753" i="2"/>
  <c r="M753" i="2"/>
  <c r="N752" i="2"/>
  <c r="M752" i="2"/>
  <c r="N751" i="2"/>
  <c r="M751" i="2"/>
  <c r="N750" i="2"/>
  <c r="M750" i="2"/>
  <c r="N749" i="2"/>
  <c r="M749" i="2"/>
  <c r="N748" i="2"/>
  <c r="M748" i="2"/>
  <c r="N747" i="2"/>
  <c r="M747" i="2"/>
  <c r="N746" i="2"/>
  <c r="M746" i="2"/>
  <c r="N745" i="2"/>
  <c r="M745" i="2"/>
  <c r="N744" i="2"/>
  <c r="M744" i="2"/>
  <c r="N743" i="2"/>
  <c r="M743" i="2"/>
  <c r="N742" i="2"/>
  <c r="M742" i="2"/>
  <c r="N741" i="2"/>
  <c r="M741" i="2"/>
  <c r="N740" i="2"/>
  <c r="M740" i="2"/>
  <c r="N739" i="2"/>
  <c r="M739" i="2"/>
  <c r="N738" i="2"/>
  <c r="M738" i="2"/>
  <c r="N737" i="2"/>
  <c r="M737" i="2"/>
  <c r="N736" i="2"/>
  <c r="M736" i="2"/>
  <c r="N735" i="2"/>
  <c r="M735" i="2"/>
  <c r="N734" i="2"/>
  <c r="M734" i="2"/>
  <c r="N733" i="2"/>
  <c r="M733" i="2"/>
  <c r="N732" i="2"/>
  <c r="M732" i="2"/>
  <c r="N731" i="2"/>
  <c r="M731" i="2"/>
  <c r="N730" i="2"/>
  <c r="M730" i="2"/>
  <c r="N729" i="2"/>
  <c r="M729" i="2"/>
  <c r="N728" i="2"/>
  <c r="M728" i="2"/>
  <c r="N727" i="2"/>
  <c r="M727" i="2"/>
  <c r="N726" i="2"/>
  <c r="M726" i="2"/>
  <c r="N725" i="2"/>
  <c r="M725" i="2"/>
  <c r="N724" i="2"/>
  <c r="M724" i="2"/>
  <c r="N723" i="2"/>
  <c r="M723" i="2"/>
  <c r="N722" i="2"/>
  <c r="M722" i="2"/>
  <c r="N721" i="2"/>
  <c r="M721" i="2"/>
  <c r="N720" i="2"/>
  <c r="M720" i="2"/>
  <c r="N719" i="2"/>
  <c r="M719" i="2"/>
  <c r="N718" i="2"/>
  <c r="M718" i="2"/>
  <c r="N717" i="2"/>
  <c r="M717" i="2"/>
  <c r="N716" i="2"/>
  <c r="M716" i="2"/>
  <c r="N715" i="2"/>
  <c r="M715" i="2"/>
  <c r="N714" i="2"/>
  <c r="M714" i="2"/>
  <c r="N713" i="2"/>
  <c r="M713" i="2"/>
  <c r="N712" i="2"/>
  <c r="M712" i="2"/>
  <c r="N711" i="2"/>
  <c r="M711" i="2"/>
  <c r="N710" i="2"/>
  <c r="M710" i="2"/>
  <c r="N709" i="2"/>
  <c r="M709" i="2"/>
  <c r="N708" i="2"/>
  <c r="M708" i="2"/>
  <c r="N707" i="2"/>
  <c r="M707" i="2"/>
  <c r="N706" i="2"/>
  <c r="M706" i="2"/>
  <c r="N705" i="2"/>
  <c r="M705" i="2"/>
  <c r="N704" i="2"/>
  <c r="M704" i="2"/>
  <c r="N703" i="2"/>
  <c r="M703" i="2"/>
  <c r="N702" i="2"/>
  <c r="M702" i="2"/>
  <c r="N701" i="2"/>
  <c r="M701" i="2"/>
  <c r="N700" i="2"/>
  <c r="M700" i="2"/>
  <c r="N699" i="2"/>
  <c r="M699" i="2"/>
  <c r="N698" i="2"/>
  <c r="M698" i="2"/>
  <c r="N697" i="2"/>
  <c r="M697" i="2"/>
  <c r="N696" i="2"/>
  <c r="M696" i="2"/>
  <c r="N695" i="2"/>
  <c r="M695" i="2"/>
  <c r="N694" i="2"/>
  <c r="M694" i="2"/>
  <c r="N693" i="2"/>
  <c r="M693" i="2"/>
  <c r="N692" i="2"/>
  <c r="M692" i="2"/>
  <c r="N691" i="2"/>
  <c r="M691" i="2"/>
  <c r="N690" i="2"/>
  <c r="M690" i="2"/>
  <c r="N689" i="2"/>
  <c r="M689" i="2"/>
  <c r="N688" i="2"/>
  <c r="M688" i="2"/>
  <c r="N687" i="2"/>
  <c r="M687" i="2"/>
  <c r="N686" i="2"/>
  <c r="M686" i="2"/>
  <c r="N685" i="2"/>
  <c r="M685" i="2"/>
  <c r="N684" i="2"/>
  <c r="M684" i="2"/>
  <c r="N683" i="2"/>
  <c r="M683" i="2"/>
  <c r="N682" i="2"/>
  <c r="M682" i="2"/>
  <c r="N681" i="2"/>
  <c r="M681" i="2"/>
  <c r="N680" i="2"/>
  <c r="M680" i="2"/>
  <c r="N679" i="2"/>
  <c r="M679" i="2"/>
  <c r="N678" i="2"/>
  <c r="M678" i="2"/>
  <c r="N677" i="2"/>
  <c r="M677" i="2"/>
  <c r="N676" i="2"/>
  <c r="M676" i="2"/>
  <c r="N675" i="2"/>
  <c r="M675" i="2"/>
  <c r="N674" i="2"/>
  <c r="M674" i="2"/>
  <c r="N673" i="2"/>
  <c r="M673" i="2"/>
  <c r="N672" i="2"/>
  <c r="M672" i="2"/>
  <c r="N671" i="2"/>
  <c r="M671" i="2"/>
  <c r="N670" i="2"/>
  <c r="M670" i="2"/>
  <c r="N669" i="2"/>
  <c r="M669" i="2"/>
  <c r="N668" i="2"/>
  <c r="M668" i="2"/>
  <c r="N667" i="2"/>
  <c r="M667" i="2"/>
  <c r="N666" i="2"/>
  <c r="M666" i="2"/>
  <c r="N665" i="2"/>
  <c r="M665" i="2"/>
  <c r="N664" i="2"/>
  <c r="M664" i="2"/>
  <c r="N663" i="2"/>
  <c r="M663" i="2"/>
  <c r="N662" i="2"/>
  <c r="M662" i="2"/>
  <c r="N661" i="2"/>
  <c r="M661" i="2"/>
  <c r="N660" i="2"/>
  <c r="M660" i="2"/>
  <c r="N659" i="2"/>
  <c r="M659" i="2"/>
  <c r="N658" i="2"/>
  <c r="M658" i="2"/>
  <c r="N657" i="2"/>
  <c r="M657" i="2"/>
  <c r="N656" i="2"/>
  <c r="M656" i="2"/>
  <c r="N655" i="2"/>
  <c r="M655" i="2"/>
  <c r="N654" i="2"/>
  <c r="M654" i="2"/>
  <c r="N653" i="2"/>
  <c r="M653" i="2"/>
  <c r="N652" i="2"/>
  <c r="M652" i="2"/>
  <c r="N651" i="2"/>
  <c r="M651" i="2"/>
  <c r="N650" i="2"/>
  <c r="M650" i="2"/>
  <c r="N649" i="2"/>
  <c r="M649" i="2"/>
  <c r="N648" i="2"/>
  <c r="M648" i="2"/>
  <c r="N647" i="2"/>
  <c r="M647" i="2"/>
  <c r="N646" i="2"/>
  <c r="M646" i="2"/>
  <c r="N645" i="2"/>
  <c r="M645" i="2"/>
  <c r="N644" i="2"/>
  <c r="M644" i="2"/>
  <c r="N643" i="2"/>
  <c r="M643" i="2"/>
  <c r="N642" i="2"/>
  <c r="M642" i="2"/>
  <c r="N641" i="2"/>
  <c r="M641" i="2"/>
  <c r="N640" i="2"/>
  <c r="M640" i="2"/>
  <c r="N639" i="2"/>
  <c r="M639" i="2"/>
  <c r="N638" i="2"/>
  <c r="M638" i="2"/>
  <c r="N637" i="2"/>
  <c r="M637" i="2"/>
  <c r="N636" i="2"/>
  <c r="M636" i="2"/>
  <c r="N635" i="2"/>
  <c r="M635" i="2"/>
  <c r="N634" i="2"/>
  <c r="M634" i="2"/>
  <c r="N633" i="2"/>
  <c r="M633" i="2"/>
  <c r="N632" i="2"/>
  <c r="M632" i="2"/>
  <c r="N631" i="2"/>
  <c r="M631" i="2"/>
  <c r="N630" i="2"/>
  <c r="M630" i="2"/>
  <c r="N629" i="2"/>
  <c r="M629" i="2"/>
  <c r="N628" i="2"/>
  <c r="M628" i="2"/>
  <c r="N627" i="2"/>
  <c r="M627" i="2"/>
  <c r="N626" i="2"/>
  <c r="M626" i="2"/>
  <c r="N625" i="2"/>
  <c r="M625" i="2"/>
  <c r="N624" i="2"/>
  <c r="M624" i="2"/>
  <c r="N623" i="2"/>
  <c r="M623" i="2"/>
  <c r="N622" i="2"/>
  <c r="M622" i="2"/>
  <c r="N621" i="2"/>
  <c r="M621" i="2"/>
  <c r="N620" i="2"/>
  <c r="M620" i="2"/>
  <c r="N619" i="2"/>
  <c r="M619" i="2"/>
  <c r="N618" i="2"/>
  <c r="M618" i="2"/>
  <c r="N617" i="2"/>
  <c r="M617" i="2"/>
  <c r="N616" i="2"/>
  <c r="M616" i="2"/>
  <c r="N615" i="2"/>
  <c r="M615" i="2"/>
  <c r="N614" i="2"/>
  <c r="M614" i="2"/>
  <c r="N613" i="2"/>
  <c r="M613" i="2"/>
  <c r="N612" i="2"/>
  <c r="M612" i="2"/>
  <c r="N611" i="2"/>
  <c r="M611" i="2"/>
  <c r="N610" i="2"/>
  <c r="M610" i="2"/>
  <c r="N609" i="2"/>
  <c r="M609" i="2"/>
  <c r="N608" i="2"/>
  <c r="M608" i="2"/>
  <c r="N607" i="2"/>
  <c r="M607" i="2"/>
  <c r="N606" i="2"/>
  <c r="M606" i="2"/>
  <c r="N605" i="2"/>
  <c r="M605" i="2"/>
  <c r="N604" i="2"/>
  <c r="M604" i="2"/>
  <c r="N603" i="2"/>
  <c r="M603" i="2"/>
  <c r="N602" i="2"/>
  <c r="M602" i="2"/>
  <c r="N601" i="2"/>
  <c r="M601" i="2"/>
  <c r="N600" i="2"/>
  <c r="M600" i="2"/>
  <c r="N599" i="2"/>
  <c r="M599" i="2"/>
  <c r="N598" i="2"/>
  <c r="M598" i="2"/>
  <c r="N597" i="2"/>
  <c r="M597" i="2"/>
  <c r="N596" i="2"/>
  <c r="M596" i="2"/>
  <c r="N595" i="2"/>
  <c r="M595" i="2"/>
  <c r="N594" i="2"/>
  <c r="M594" i="2"/>
  <c r="N593" i="2"/>
  <c r="M593" i="2"/>
  <c r="N592" i="2"/>
  <c r="M592" i="2"/>
  <c r="N591" i="2"/>
  <c r="M591" i="2"/>
  <c r="N590" i="2"/>
  <c r="M590" i="2"/>
  <c r="N589" i="2"/>
  <c r="M589" i="2"/>
  <c r="N588" i="2"/>
  <c r="M588" i="2"/>
  <c r="N587" i="2"/>
  <c r="M587" i="2"/>
  <c r="N586" i="2"/>
  <c r="M586" i="2"/>
  <c r="N585" i="2"/>
  <c r="M585" i="2"/>
  <c r="N584" i="2"/>
  <c r="M584" i="2"/>
  <c r="N583" i="2"/>
  <c r="M583" i="2"/>
  <c r="N582" i="2"/>
  <c r="M582" i="2"/>
  <c r="N581" i="2"/>
  <c r="M581" i="2"/>
  <c r="N580" i="2"/>
  <c r="M580" i="2"/>
  <c r="N579" i="2"/>
  <c r="M579" i="2"/>
  <c r="N578" i="2"/>
  <c r="M578" i="2"/>
  <c r="N577" i="2"/>
  <c r="M577" i="2"/>
  <c r="N576" i="2"/>
  <c r="M576" i="2"/>
  <c r="N575" i="2"/>
  <c r="M575" i="2"/>
  <c r="N574" i="2"/>
  <c r="M574" i="2"/>
  <c r="N573" i="2"/>
  <c r="M573" i="2"/>
  <c r="N572" i="2"/>
  <c r="M572" i="2"/>
  <c r="N571" i="2"/>
  <c r="M571" i="2"/>
  <c r="N570" i="2"/>
  <c r="M570" i="2"/>
  <c r="N569" i="2"/>
  <c r="M569" i="2"/>
  <c r="N568" i="2"/>
  <c r="M568" i="2"/>
  <c r="N567" i="2"/>
  <c r="M567" i="2"/>
  <c r="N566" i="2"/>
  <c r="M566" i="2"/>
  <c r="N565" i="2"/>
  <c r="M565" i="2"/>
  <c r="N564" i="2"/>
  <c r="M564" i="2"/>
  <c r="N563" i="2"/>
  <c r="M563" i="2"/>
  <c r="N562" i="2"/>
  <c r="M562" i="2"/>
  <c r="N561" i="2"/>
  <c r="M561" i="2"/>
  <c r="N560" i="2"/>
  <c r="M560" i="2"/>
  <c r="N559" i="2"/>
  <c r="M559" i="2"/>
  <c r="N558" i="2"/>
  <c r="M558" i="2"/>
  <c r="N557" i="2"/>
  <c r="M557" i="2"/>
  <c r="N556" i="2"/>
  <c r="M556" i="2"/>
  <c r="N555" i="2"/>
  <c r="M555" i="2"/>
  <c r="N554" i="2"/>
  <c r="M554" i="2"/>
  <c r="N553" i="2"/>
  <c r="M553" i="2"/>
  <c r="N552" i="2"/>
  <c r="M552" i="2"/>
  <c r="N551" i="2"/>
  <c r="M551" i="2"/>
  <c r="N550" i="2"/>
  <c r="M550" i="2"/>
  <c r="N549" i="2"/>
  <c r="M549" i="2"/>
  <c r="N548" i="2"/>
  <c r="M548" i="2"/>
  <c r="N547" i="2"/>
  <c r="M547" i="2"/>
  <c r="N546" i="2"/>
  <c r="M546" i="2"/>
  <c r="N545" i="2"/>
  <c r="M545" i="2"/>
  <c r="N544" i="2"/>
  <c r="M544" i="2"/>
  <c r="N543" i="2"/>
  <c r="M543" i="2"/>
  <c r="N542" i="2"/>
  <c r="M542" i="2"/>
  <c r="N541" i="2"/>
  <c r="M541" i="2"/>
  <c r="N540" i="2"/>
  <c r="M540" i="2"/>
  <c r="N539" i="2"/>
  <c r="M539" i="2"/>
  <c r="N538" i="2"/>
  <c r="M538" i="2"/>
  <c r="N537" i="2"/>
  <c r="M537" i="2"/>
  <c r="N536" i="2"/>
  <c r="M536" i="2"/>
  <c r="N535" i="2"/>
  <c r="M535" i="2"/>
  <c r="N534" i="2"/>
  <c r="M534" i="2"/>
  <c r="N533" i="2"/>
  <c r="M533" i="2"/>
  <c r="N532" i="2"/>
  <c r="M532" i="2"/>
  <c r="N531" i="2"/>
  <c r="M531" i="2"/>
  <c r="N530" i="2"/>
  <c r="M530" i="2"/>
  <c r="N529" i="2"/>
  <c r="M529" i="2"/>
  <c r="N528" i="2"/>
  <c r="M528" i="2"/>
  <c r="N527" i="2"/>
  <c r="M527" i="2"/>
  <c r="N526" i="2"/>
  <c r="M526" i="2"/>
  <c r="N525" i="2"/>
  <c r="M525" i="2"/>
  <c r="N524" i="2"/>
  <c r="M524" i="2"/>
  <c r="N523" i="2"/>
  <c r="M523" i="2"/>
  <c r="N522" i="2"/>
  <c r="M522" i="2"/>
  <c r="N521" i="2"/>
  <c r="M521" i="2"/>
  <c r="N520" i="2"/>
  <c r="M520" i="2"/>
  <c r="N519" i="2"/>
  <c r="M519" i="2"/>
  <c r="N518" i="2"/>
  <c r="M518" i="2"/>
  <c r="N517" i="2"/>
  <c r="M517" i="2"/>
  <c r="N516" i="2"/>
  <c r="M516" i="2"/>
  <c r="N515" i="2"/>
  <c r="M515" i="2"/>
  <c r="N514" i="2"/>
  <c r="M514" i="2"/>
  <c r="N513" i="2"/>
  <c r="M513" i="2"/>
  <c r="N512" i="2"/>
  <c r="M512" i="2"/>
  <c r="N511" i="2"/>
  <c r="M511" i="2"/>
  <c r="N510" i="2"/>
  <c r="M510" i="2"/>
  <c r="N509" i="2"/>
  <c r="M509" i="2"/>
  <c r="N508" i="2"/>
  <c r="M508" i="2"/>
  <c r="N507" i="2"/>
  <c r="M507" i="2"/>
  <c r="N506" i="2"/>
  <c r="M506" i="2"/>
  <c r="N505" i="2"/>
  <c r="M505" i="2"/>
  <c r="N504" i="2"/>
  <c r="M504" i="2"/>
  <c r="N503" i="2"/>
  <c r="M503" i="2"/>
  <c r="N502" i="2"/>
  <c r="M502" i="2"/>
  <c r="N501" i="2"/>
  <c r="M501" i="2"/>
  <c r="N500" i="2"/>
  <c r="M500" i="2"/>
  <c r="N499" i="2"/>
  <c r="M499" i="2"/>
  <c r="N498" i="2"/>
  <c r="M498" i="2"/>
  <c r="N497" i="2"/>
  <c r="M497" i="2"/>
  <c r="N496" i="2"/>
  <c r="M496" i="2"/>
  <c r="N495" i="2"/>
  <c r="M495" i="2"/>
  <c r="N494" i="2"/>
  <c r="M494" i="2"/>
  <c r="N493" i="2"/>
  <c r="M493" i="2"/>
  <c r="N492" i="2"/>
  <c r="M492" i="2"/>
  <c r="N491" i="2"/>
  <c r="M491" i="2"/>
  <c r="N490" i="2"/>
  <c r="M490" i="2"/>
  <c r="N489" i="2"/>
  <c r="M489" i="2"/>
  <c r="N488" i="2"/>
  <c r="M488" i="2"/>
  <c r="N487" i="2"/>
  <c r="M487" i="2"/>
  <c r="N486" i="2"/>
  <c r="M486" i="2"/>
  <c r="N485" i="2"/>
  <c r="M485" i="2"/>
  <c r="N484" i="2"/>
  <c r="M484" i="2"/>
  <c r="N483" i="2"/>
  <c r="M483" i="2"/>
  <c r="N482" i="2"/>
  <c r="M482" i="2"/>
  <c r="N481" i="2"/>
  <c r="M481" i="2"/>
  <c r="N480" i="2"/>
  <c r="M480" i="2"/>
  <c r="N479" i="2"/>
  <c r="M479" i="2"/>
  <c r="N478" i="2"/>
  <c r="M478" i="2"/>
  <c r="N477" i="2"/>
  <c r="M477" i="2"/>
  <c r="N476" i="2"/>
  <c r="M476" i="2"/>
  <c r="N475" i="2"/>
  <c r="M475" i="2"/>
  <c r="N474" i="2"/>
  <c r="M474" i="2"/>
  <c r="N473" i="2"/>
  <c r="M473" i="2"/>
  <c r="N472" i="2"/>
  <c r="M472" i="2"/>
  <c r="N471" i="2"/>
  <c r="M471" i="2"/>
  <c r="N470" i="2"/>
  <c r="M470" i="2"/>
  <c r="N469" i="2"/>
  <c r="M469" i="2"/>
  <c r="N468" i="2"/>
  <c r="M468" i="2"/>
  <c r="N467" i="2"/>
  <c r="M467" i="2"/>
  <c r="N466" i="2"/>
  <c r="M466" i="2"/>
  <c r="N465" i="2"/>
  <c r="M465" i="2"/>
  <c r="N464" i="2"/>
  <c r="M464" i="2"/>
  <c r="N463" i="2"/>
  <c r="M463" i="2"/>
  <c r="N462" i="2"/>
  <c r="M462" i="2"/>
  <c r="N461" i="2"/>
  <c r="M461" i="2"/>
  <c r="N460" i="2"/>
  <c r="M460" i="2"/>
  <c r="N459" i="2"/>
  <c r="M459" i="2"/>
  <c r="N458" i="2"/>
  <c r="M458" i="2"/>
  <c r="N457" i="2"/>
  <c r="M457" i="2"/>
  <c r="N456" i="2"/>
  <c r="M456" i="2"/>
  <c r="N455" i="2"/>
  <c r="M455" i="2"/>
  <c r="N454" i="2"/>
  <c r="M454" i="2"/>
  <c r="N453" i="2"/>
  <c r="M453" i="2"/>
  <c r="N452" i="2"/>
  <c r="M452" i="2"/>
  <c r="N451" i="2"/>
  <c r="M451" i="2"/>
  <c r="N450" i="2"/>
  <c r="M450" i="2"/>
  <c r="N449" i="2"/>
  <c r="M449" i="2"/>
  <c r="N448" i="2"/>
  <c r="M448" i="2"/>
  <c r="N447" i="2"/>
  <c r="M447" i="2"/>
  <c r="N446" i="2"/>
  <c r="M446" i="2"/>
  <c r="N445" i="2"/>
  <c r="M445" i="2"/>
  <c r="N444" i="2"/>
  <c r="M444" i="2"/>
  <c r="N443" i="2"/>
  <c r="M443" i="2"/>
  <c r="N442" i="2"/>
  <c r="M442" i="2"/>
  <c r="N441" i="2"/>
  <c r="M441" i="2"/>
  <c r="N440" i="2"/>
  <c r="M440" i="2"/>
  <c r="N439" i="2"/>
  <c r="M439" i="2"/>
  <c r="N438" i="2"/>
  <c r="M438" i="2"/>
  <c r="N437" i="2"/>
  <c r="M437" i="2"/>
  <c r="N436" i="2"/>
  <c r="M436" i="2"/>
  <c r="N435" i="2"/>
  <c r="M435" i="2"/>
  <c r="N434" i="2"/>
  <c r="M434" i="2"/>
  <c r="N433" i="2"/>
  <c r="M433" i="2"/>
  <c r="N432" i="2"/>
  <c r="M432" i="2"/>
  <c r="N431" i="2"/>
  <c r="M431" i="2"/>
  <c r="N430" i="2"/>
  <c r="M430" i="2"/>
  <c r="N429" i="2"/>
  <c r="M429" i="2"/>
  <c r="N428" i="2"/>
  <c r="M428" i="2"/>
  <c r="N427" i="2"/>
  <c r="M427" i="2"/>
  <c r="N426" i="2"/>
  <c r="M426" i="2"/>
  <c r="N425" i="2"/>
  <c r="M425" i="2"/>
  <c r="N424" i="2"/>
  <c r="M424" i="2"/>
  <c r="N423" i="2"/>
  <c r="M423" i="2"/>
  <c r="N422" i="2"/>
  <c r="M422" i="2"/>
  <c r="N421" i="2"/>
  <c r="M421" i="2"/>
  <c r="N420" i="2"/>
  <c r="M420" i="2"/>
  <c r="N419" i="2"/>
  <c r="M419" i="2"/>
  <c r="N418" i="2"/>
  <c r="M418" i="2"/>
  <c r="N417" i="2"/>
  <c r="M417" i="2"/>
  <c r="N416" i="2"/>
  <c r="M416" i="2"/>
  <c r="N415" i="2"/>
  <c r="M415" i="2"/>
  <c r="N414" i="2"/>
  <c r="M414" i="2"/>
  <c r="N413" i="2"/>
  <c r="M413" i="2"/>
  <c r="N412" i="2"/>
  <c r="M412" i="2"/>
  <c r="N411" i="2"/>
  <c r="M411" i="2"/>
  <c r="N410" i="2"/>
  <c r="M410" i="2"/>
  <c r="N409" i="2"/>
  <c r="M409" i="2"/>
  <c r="N408" i="2"/>
  <c r="M408" i="2"/>
  <c r="N407" i="2"/>
  <c r="M407" i="2"/>
  <c r="N406" i="2"/>
  <c r="M406" i="2"/>
  <c r="N405" i="2"/>
  <c r="M405" i="2"/>
  <c r="N404" i="2"/>
  <c r="M404" i="2"/>
  <c r="N403" i="2"/>
  <c r="M403" i="2"/>
  <c r="N402" i="2"/>
  <c r="M402" i="2"/>
  <c r="N401" i="2"/>
  <c r="M401" i="2"/>
  <c r="N400" i="2"/>
  <c r="M400" i="2"/>
  <c r="N399" i="2"/>
  <c r="M399" i="2"/>
  <c r="N398" i="2"/>
  <c r="M398" i="2"/>
  <c r="N397" i="2"/>
  <c r="M397" i="2"/>
  <c r="N396" i="2"/>
  <c r="M396" i="2"/>
  <c r="N395" i="2"/>
  <c r="M395" i="2"/>
  <c r="N394" i="2"/>
  <c r="M394" i="2"/>
  <c r="N393" i="2"/>
  <c r="M393" i="2"/>
  <c r="N392" i="2"/>
  <c r="M392" i="2"/>
  <c r="N391" i="2"/>
  <c r="M391" i="2"/>
  <c r="N390" i="2"/>
  <c r="M390" i="2"/>
  <c r="N389" i="2"/>
  <c r="M389" i="2"/>
  <c r="N388" i="2"/>
  <c r="M388" i="2"/>
  <c r="N387" i="2"/>
  <c r="M387" i="2"/>
  <c r="N386" i="2"/>
  <c r="M386" i="2"/>
  <c r="N385" i="2"/>
  <c r="M385" i="2"/>
  <c r="N384" i="2"/>
  <c r="M384" i="2"/>
  <c r="N383" i="2"/>
  <c r="M383" i="2"/>
  <c r="N382" i="2"/>
  <c r="M382" i="2"/>
  <c r="N381" i="2"/>
  <c r="M381" i="2"/>
  <c r="N380" i="2"/>
  <c r="M380" i="2"/>
  <c r="N379" i="2"/>
  <c r="M379" i="2"/>
  <c r="N378" i="2"/>
  <c r="M378" i="2"/>
  <c r="N377" i="2"/>
  <c r="M377" i="2"/>
  <c r="N376" i="2"/>
  <c r="M376" i="2"/>
  <c r="N375" i="2"/>
  <c r="M375" i="2"/>
  <c r="N374" i="2"/>
  <c r="M374" i="2"/>
  <c r="N373" i="2"/>
  <c r="M373" i="2"/>
  <c r="N372" i="2"/>
  <c r="M372" i="2"/>
  <c r="N371" i="2"/>
  <c r="M371" i="2"/>
  <c r="N370" i="2"/>
  <c r="M370" i="2"/>
  <c r="N369" i="2"/>
  <c r="M369" i="2"/>
  <c r="N368" i="2"/>
  <c r="M368" i="2"/>
  <c r="N367" i="2"/>
  <c r="M367" i="2"/>
  <c r="N366" i="2"/>
  <c r="M366" i="2"/>
  <c r="N365" i="2"/>
  <c r="M365" i="2"/>
  <c r="N364" i="2"/>
  <c r="M364" i="2"/>
  <c r="N363" i="2"/>
  <c r="M363" i="2"/>
  <c r="N362" i="2"/>
  <c r="M362" i="2"/>
  <c r="N361" i="2"/>
  <c r="M361" i="2"/>
  <c r="N360" i="2"/>
  <c r="M360" i="2"/>
  <c r="N359" i="2"/>
  <c r="M359" i="2"/>
  <c r="N358" i="2"/>
  <c r="M358" i="2"/>
  <c r="N357" i="2"/>
  <c r="M357" i="2"/>
  <c r="N356" i="2"/>
  <c r="M356" i="2"/>
  <c r="N355" i="2"/>
  <c r="M355" i="2"/>
  <c r="N354" i="2"/>
  <c r="M354" i="2"/>
  <c r="N353" i="2"/>
  <c r="M353" i="2"/>
  <c r="N352" i="2"/>
  <c r="M352" i="2"/>
  <c r="N351" i="2"/>
  <c r="M351" i="2"/>
  <c r="N350" i="2"/>
  <c r="M350" i="2"/>
  <c r="N349" i="2"/>
  <c r="M349" i="2"/>
  <c r="N348" i="2"/>
  <c r="M348" i="2"/>
  <c r="N347" i="2"/>
  <c r="M347" i="2"/>
  <c r="N346" i="2"/>
  <c r="M346" i="2"/>
  <c r="N345" i="2"/>
  <c r="M345" i="2"/>
  <c r="N344" i="2"/>
  <c r="M344" i="2"/>
  <c r="N343" i="2"/>
  <c r="M343" i="2"/>
  <c r="N342" i="2"/>
  <c r="M342" i="2"/>
  <c r="N341" i="2"/>
  <c r="M341" i="2"/>
  <c r="N340" i="2"/>
  <c r="M340" i="2"/>
  <c r="N339" i="2"/>
  <c r="M339" i="2"/>
  <c r="N338" i="2"/>
  <c r="M338" i="2"/>
  <c r="N337" i="2"/>
  <c r="M337" i="2"/>
  <c r="N336" i="2"/>
  <c r="M336" i="2"/>
  <c r="N335" i="2"/>
  <c r="M335" i="2"/>
  <c r="N334" i="2"/>
  <c r="M334" i="2"/>
  <c r="N333" i="2"/>
  <c r="M333" i="2"/>
  <c r="N332" i="2"/>
  <c r="M332" i="2"/>
  <c r="N331" i="2"/>
  <c r="M331" i="2"/>
  <c r="N330" i="2"/>
  <c r="M330" i="2"/>
  <c r="N329" i="2"/>
  <c r="M329" i="2"/>
  <c r="N328" i="2"/>
  <c r="M328" i="2"/>
  <c r="N327" i="2"/>
  <c r="M327" i="2"/>
  <c r="N326" i="2"/>
  <c r="M326" i="2"/>
  <c r="N325" i="2"/>
  <c r="M325" i="2"/>
  <c r="N324" i="2"/>
  <c r="M324" i="2"/>
  <c r="N323" i="2"/>
  <c r="M323" i="2"/>
  <c r="N322" i="2"/>
  <c r="M322" i="2"/>
  <c r="N321" i="2"/>
  <c r="M321" i="2"/>
  <c r="N320" i="2"/>
  <c r="M320" i="2"/>
  <c r="N319" i="2"/>
  <c r="M319" i="2"/>
  <c r="N318" i="2"/>
  <c r="M318" i="2"/>
  <c r="N317" i="2"/>
  <c r="M317" i="2"/>
  <c r="N316" i="2"/>
  <c r="M316" i="2"/>
  <c r="N315" i="2"/>
  <c r="M315" i="2"/>
  <c r="N314" i="2"/>
  <c r="M314" i="2"/>
  <c r="N313" i="2"/>
  <c r="M313" i="2"/>
  <c r="N312" i="2"/>
  <c r="M312" i="2"/>
  <c r="N311" i="2"/>
  <c r="M311" i="2"/>
  <c r="N310" i="2"/>
  <c r="M310" i="2"/>
  <c r="N309" i="2"/>
  <c r="M309" i="2"/>
  <c r="N308" i="2"/>
  <c r="M308" i="2"/>
  <c r="N307" i="2"/>
  <c r="M307" i="2"/>
  <c r="N306" i="2"/>
  <c r="M306" i="2"/>
  <c r="N305" i="2"/>
  <c r="M305" i="2"/>
  <c r="N304" i="2"/>
  <c r="M304" i="2"/>
  <c r="N303" i="2"/>
  <c r="M303" i="2"/>
  <c r="N302" i="2"/>
  <c r="M302" i="2"/>
  <c r="N301" i="2"/>
  <c r="M301" i="2"/>
  <c r="N300" i="2"/>
  <c r="M300" i="2"/>
  <c r="N299" i="2"/>
  <c r="M299" i="2"/>
  <c r="N298" i="2"/>
  <c r="M298" i="2"/>
  <c r="N297" i="2"/>
  <c r="M297" i="2"/>
  <c r="N296" i="2"/>
  <c r="M296" i="2"/>
  <c r="N295" i="2"/>
  <c r="M295" i="2"/>
  <c r="N294" i="2"/>
  <c r="M294" i="2"/>
  <c r="N293" i="2"/>
  <c r="M293" i="2"/>
  <c r="N292" i="2"/>
  <c r="M292" i="2"/>
  <c r="N291" i="2"/>
  <c r="M291" i="2"/>
  <c r="N290" i="2"/>
  <c r="M290" i="2"/>
  <c r="N289" i="2"/>
  <c r="M289" i="2"/>
  <c r="N288" i="2"/>
  <c r="M288" i="2"/>
  <c r="N287" i="2"/>
  <c r="M287" i="2"/>
  <c r="N286" i="2"/>
  <c r="M286" i="2"/>
  <c r="N285" i="2"/>
  <c r="M285" i="2"/>
  <c r="N284" i="2"/>
  <c r="M284" i="2"/>
  <c r="N283" i="2"/>
  <c r="M283" i="2"/>
  <c r="N282" i="2"/>
  <c r="M282" i="2"/>
  <c r="N281" i="2"/>
  <c r="M281" i="2"/>
  <c r="N280" i="2"/>
  <c r="M280" i="2"/>
  <c r="N279" i="2"/>
  <c r="M279" i="2"/>
  <c r="N278" i="2"/>
  <c r="M278" i="2"/>
  <c r="N277" i="2"/>
  <c r="M277" i="2"/>
  <c r="N276" i="2"/>
  <c r="M276" i="2"/>
  <c r="N275" i="2"/>
  <c r="M275" i="2"/>
  <c r="N274" i="2"/>
  <c r="M274" i="2"/>
  <c r="N273" i="2"/>
  <c r="M273" i="2"/>
  <c r="N272" i="2"/>
  <c r="M272" i="2"/>
  <c r="N271" i="2"/>
  <c r="M271" i="2"/>
  <c r="N270" i="2"/>
  <c r="M270" i="2"/>
  <c r="N269" i="2"/>
  <c r="M269" i="2"/>
  <c r="N268" i="2"/>
  <c r="M268" i="2"/>
  <c r="N267" i="2"/>
  <c r="M267" i="2"/>
  <c r="N266" i="2"/>
  <c r="M266" i="2"/>
  <c r="N265" i="2"/>
  <c r="M265" i="2"/>
  <c r="N264" i="2"/>
  <c r="M264" i="2"/>
  <c r="N263" i="2"/>
  <c r="M263" i="2"/>
  <c r="N262" i="2"/>
  <c r="M262" i="2"/>
  <c r="N261" i="2"/>
  <c r="M261" i="2"/>
  <c r="N260" i="2"/>
  <c r="M260" i="2"/>
  <c r="N259" i="2"/>
  <c r="M259" i="2"/>
  <c r="N258" i="2"/>
  <c r="M258" i="2"/>
  <c r="N257" i="2"/>
  <c r="M257" i="2"/>
  <c r="N256" i="2"/>
  <c r="M256" i="2"/>
  <c r="N255" i="2"/>
  <c r="M255" i="2"/>
  <c r="N254" i="2"/>
  <c r="M254" i="2"/>
  <c r="N253" i="2"/>
  <c r="M253" i="2"/>
  <c r="N252" i="2"/>
  <c r="M252" i="2"/>
  <c r="N251" i="2"/>
  <c r="M251" i="2"/>
  <c r="N250" i="2"/>
  <c r="M250" i="2"/>
  <c r="N249" i="2"/>
  <c r="M249" i="2"/>
  <c r="N248" i="2"/>
  <c r="M248" i="2"/>
  <c r="N247" i="2"/>
  <c r="M247" i="2"/>
  <c r="N246" i="2"/>
  <c r="M246" i="2"/>
  <c r="N245" i="2"/>
  <c r="M245" i="2"/>
  <c r="N244" i="2"/>
  <c r="M244" i="2"/>
  <c r="N243" i="2"/>
  <c r="M243" i="2"/>
  <c r="N242" i="2"/>
  <c r="M242" i="2"/>
  <c r="N241" i="2"/>
  <c r="M241" i="2"/>
  <c r="N240" i="2"/>
  <c r="M240" i="2"/>
  <c r="N239" i="2"/>
  <c r="M239" i="2"/>
  <c r="N238" i="2"/>
  <c r="M238" i="2"/>
  <c r="N237" i="2"/>
  <c r="M237" i="2"/>
  <c r="N236" i="2"/>
  <c r="M236" i="2"/>
  <c r="N235" i="2"/>
  <c r="M235" i="2"/>
  <c r="N234" i="2"/>
  <c r="M234" i="2"/>
  <c r="N233" i="2"/>
  <c r="M233" i="2"/>
  <c r="N232" i="2"/>
  <c r="M232" i="2"/>
  <c r="N231" i="2"/>
  <c r="M231" i="2"/>
  <c r="N230" i="2"/>
  <c r="M230" i="2"/>
  <c r="N229" i="2"/>
  <c r="M229" i="2"/>
  <c r="N228" i="2"/>
  <c r="M228" i="2"/>
  <c r="N227" i="2"/>
  <c r="M227" i="2"/>
  <c r="N226" i="2"/>
  <c r="M226" i="2"/>
  <c r="N225" i="2"/>
  <c r="M225" i="2"/>
  <c r="N224" i="2"/>
  <c r="M224" i="2"/>
  <c r="N223" i="2"/>
  <c r="M223" i="2"/>
  <c r="N222" i="2"/>
  <c r="M222" i="2"/>
  <c r="N221" i="2"/>
  <c r="M221" i="2"/>
  <c r="N220" i="2"/>
  <c r="M220" i="2"/>
  <c r="N219" i="2"/>
  <c r="M219" i="2"/>
  <c r="N218" i="2"/>
  <c r="M218" i="2"/>
  <c r="N217" i="2"/>
  <c r="M217" i="2"/>
  <c r="N216" i="2"/>
  <c r="M216" i="2"/>
  <c r="N215" i="2"/>
  <c r="M215" i="2"/>
  <c r="N214" i="2"/>
  <c r="M214" i="2"/>
  <c r="N213" i="2"/>
  <c r="M213" i="2"/>
  <c r="N212" i="2"/>
  <c r="M212" i="2"/>
  <c r="N211" i="2"/>
  <c r="M211" i="2"/>
  <c r="N210" i="2"/>
  <c r="M210" i="2"/>
  <c r="N209" i="2"/>
  <c r="M209" i="2"/>
  <c r="N208" i="2"/>
  <c r="M208" i="2"/>
  <c r="N207" i="2"/>
  <c r="M207" i="2"/>
  <c r="N206" i="2"/>
  <c r="M206" i="2"/>
  <c r="N205" i="2"/>
  <c r="M205" i="2"/>
  <c r="N204" i="2"/>
  <c r="M204" i="2"/>
  <c r="N203" i="2"/>
  <c r="M203" i="2"/>
  <c r="N202" i="2"/>
  <c r="M202" i="2"/>
  <c r="N201" i="2"/>
  <c r="M201" i="2"/>
  <c r="N200" i="2"/>
  <c r="M200" i="2"/>
  <c r="N199" i="2"/>
  <c r="M199" i="2"/>
  <c r="N198" i="2"/>
  <c r="M198" i="2"/>
  <c r="N197" i="2"/>
  <c r="M197" i="2"/>
  <c r="N196" i="2"/>
  <c r="M196" i="2"/>
  <c r="N195" i="2"/>
  <c r="M195" i="2"/>
  <c r="N194" i="2"/>
  <c r="M194" i="2"/>
  <c r="N193" i="2"/>
  <c r="M193" i="2"/>
  <c r="N192" i="2"/>
  <c r="M192" i="2"/>
  <c r="N191" i="2"/>
  <c r="M191" i="2"/>
  <c r="N190" i="2"/>
  <c r="M190" i="2"/>
  <c r="N189" i="2"/>
  <c r="M189" i="2"/>
  <c r="N188" i="2"/>
  <c r="M188" i="2"/>
  <c r="N187" i="2"/>
  <c r="M187" i="2"/>
  <c r="N186" i="2"/>
  <c r="M186" i="2"/>
  <c r="N185" i="2"/>
  <c r="M185" i="2"/>
  <c r="N184" i="2"/>
  <c r="M184" i="2"/>
  <c r="N183" i="2"/>
  <c r="M183" i="2"/>
  <c r="N182" i="2"/>
  <c r="M182" i="2"/>
  <c r="N181" i="2"/>
  <c r="M181" i="2"/>
  <c r="N180" i="2"/>
  <c r="M180" i="2"/>
  <c r="N179" i="2"/>
  <c r="M179" i="2"/>
  <c r="N178" i="2"/>
  <c r="M178" i="2"/>
  <c r="N177" i="2"/>
  <c r="M177" i="2"/>
  <c r="N176" i="2"/>
  <c r="M176" i="2"/>
  <c r="N175" i="2"/>
  <c r="M175" i="2"/>
  <c r="N174" i="2"/>
  <c r="M174" i="2"/>
  <c r="N173" i="2"/>
  <c r="M173" i="2"/>
  <c r="N172" i="2"/>
  <c r="M172" i="2"/>
  <c r="N171" i="2"/>
  <c r="M171" i="2"/>
  <c r="N170" i="2"/>
  <c r="M170" i="2"/>
  <c r="N169" i="2"/>
  <c r="M169" i="2"/>
  <c r="N168" i="2"/>
  <c r="M168" i="2"/>
  <c r="N167" i="2"/>
  <c r="M167" i="2"/>
  <c r="N166" i="2"/>
  <c r="M166" i="2"/>
  <c r="N165" i="2"/>
  <c r="M165" i="2"/>
  <c r="N164" i="2"/>
  <c r="M164" i="2"/>
  <c r="N163" i="2"/>
  <c r="M163" i="2"/>
  <c r="N162" i="2"/>
  <c r="M162" i="2"/>
  <c r="N161" i="2"/>
  <c r="M161" i="2"/>
  <c r="N160" i="2"/>
  <c r="M160" i="2"/>
  <c r="N159" i="2"/>
  <c r="M159" i="2"/>
  <c r="N158" i="2"/>
  <c r="M158" i="2"/>
  <c r="N157" i="2"/>
  <c r="M157" i="2"/>
  <c r="N156" i="2"/>
  <c r="M156" i="2"/>
  <c r="N155" i="2"/>
  <c r="M155" i="2"/>
  <c r="N154" i="2"/>
  <c r="M154" i="2"/>
  <c r="N153" i="2"/>
  <c r="M153" i="2"/>
  <c r="N152" i="2"/>
  <c r="M152" i="2"/>
  <c r="N151" i="2"/>
  <c r="M151" i="2"/>
  <c r="N150" i="2"/>
  <c r="M150" i="2"/>
  <c r="N149" i="2"/>
  <c r="M149" i="2"/>
  <c r="N148" i="2"/>
  <c r="M148" i="2"/>
  <c r="N147" i="2"/>
  <c r="M147" i="2"/>
  <c r="N146" i="2"/>
  <c r="M146" i="2"/>
  <c r="N145" i="2"/>
  <c r="M145" i="2"/>
  <c r="N144" i="2"/>
  <c r="M144" i="2"/>
  <c r="N143" i="2"/>
  <c r="M143" i="2"/>
  <c r="N142" i="2"/>
  <c r="M142" i="2"/>
  <c r="N141" i="2"/>
  <c r="M141" i="2"/>
  <c r="N140" i="2"/>
  <c r="M140" i="2"/>
  <c r="N139" i="2"/>
  <c r="M139" i="2"/>
  <c r="N138" i="2"/>
  <c r="M138" i="2"/>
  <c r="N137" i="2"/>
  <c r="M137" i="2"/>
  <c r="N136" i="2"/>
  <c r="M136" i="2"/>
  <c r="N135" i="2"/>
  <c r="M135" i="2"/>
  <c r="N134" i="2"/>
  <c r="M134" i="2"/>
  <c r="N133" i="2"/>
  <c r="M133" i="2"/>
  <c r="N132" i="2"/>
  <c r="M132" i="2"/>
  <c r="N131" i="2"/>
  <c r="M131" i="2"/>
  <c r="N130" i="2"/>
  <c r="M130" i="2"/>
  <c r="N129" i="2"/>
  <c r="M129" i="2"/>
  <c r="N128" i="2"/>
  <c r="M128" i="2"/>
  <c r="N127" i="2"/>
  <c r="M127" i="2"/>
  <c r="N126" i="2"/>
  <c r="M126" i="2"/>
  <c r="N125" i="2"/>
  <c r="M125" i="2"/>
  <c r="N124" i="2"/>
  <c r="M124" i="2"/>
  <c r="N123" i="2"/>
  <c r="M123" i="2"/>
  <c r="N122" i="2"/>
  <c r="M122" i="2"/>
  <c r="N121" i="2"/>
  <c r="M121" i="2"/>
  <c r="N120" i="2"/>
  <c r="M120" i="2"/>
  <c r="N119" i="2"/>
  <c r="M119" i="2"/>
  <c r="N118" i="2"/>
  <c r="M118" i="2"/>
  <c r="N117" i="2"/>
  <c r="M117" i="2"/>
  <c r="N116" i="2"/>
  <c r="M116" i="2"/>
  <c r="N115" i="2"/>
  <c r="M115" i="2"/>
  <c r="N114" i="2"/>
  <c r="M114" i="2"/>
  <c r="N113" i="2"/>
  <c r="M113" i="2"/>
  <c r="N112" i="2"/>
  <c r="M112" i="2"/>
  <c r="N111" i="2"/>
  <c r="M111" i="2"/>
  <c r="N110" i="2"/>
  <c r="M110" i="2"/>
  <c r="N109" i="2"/>
  <c r="M109" i="2"/>
  <c r="N108" i="2"/>
  <c r="M108" i="2"/>
  <c r="N107" i="2"/>
  <c r="M107" i="2"/>
  <c r="N106" i="2"/>
  <c r="M106" i="2"/>
  <c r="N105" i="2"/>
  <c r="M105" i="2"/>
  <c r="N104" i="2"/>
  <c r="M104" i="2"/>
  <c r="N103" i="2"/>
  <c r="M103" i="2"/>
  <c r="N102" i="2"/>
  <c r="M102" i="2"/>
  <c r="N101" i="2"/>
  <c r="M101" i="2"/>
  <c r="N100" i="2"/>
  <c r="M100" i="2"/>
  <c r="N99" i="2"/>
  <c r="M99" i="2"/>
  <c r="N98" i="2"/>
  <c r="M98" i="2"/>
  <c r="N97" i="2"/>
  <c r="M97" i="2"/>
  <c r="N96" i="2"/>
  <c r="M96" i="2"/>
  <c r="N95" i="2"/>
  <c r="M95" i="2"/>
  <c r="N94" i="2"/>
  <c r="M94" i="2"/>
  <c r="N93" i="2"/>
  <c r="M93" i="2"/>
  <c r="N92" i="2"/>
  <c r="M92" i="2"/>
  <c r="N91" i="2"/>
  <c r="M91" i="2"/>
  <c r="N90" i="2"/>
  <c r="M90" i="2"/>
  <c r="N89" i="2"/>
  <c r="M89" i="2"/>
  <c r="N88" i="2"/>
  <c r="M88" i="2"/>
  <c r="N87" i="2"/>
  <c r="M87" i="2"/>
  <c r="N86" i="2"/>
  <c r="M86" i="2"/>
  <c r="N85" i="2"/>
  <c r="M85" i="2"/>
  <c r="N84" i="2"/>
  <c r="M84" i="2"/>
  <c r="N83" i="2"/>
  <c r="M83" i="2"/>
  <c r="N82" i="2"/>
  <c r="M82" i="2"/>
  <c r="N81" i="2"/>
  <c r="M81" i="2"/>
  <c r="N80" i="2"/>
  <c r="M80" i="2"/>
  <c r="N79" i="2"/>
  <c r="M79" i="2"/>
  <c r="N78" i="2"/>
  <c r="M78" i="2"/>
  <c r="N77" i="2"/>
  <c r="M77" i="2"/>
  <c r="N76" i="2"/>
  <c r="M76" i="2"/>
  <c r="N75" i="2"/>
  <c r="M75" i="2"/>
  <c r="N74" i="2"/>
  <c r="M74" i="2"/>
  <c r="N73" i="2"/>
  <c r="M73" i="2"/>
  <c r="N72" i="2"/>
  <c r="M72" i="2"/>
  <c r="N71" i="2"/>
  <c r="M71" i="2"/>
  <c r="N70" i="2"/>
  <c r="M70" i="2"/>
  <c r="N69" i="2"/>
  <c r="M69" i="2"/>
  <c r="N68" i="2"/>
  <c r="M68" i="2"/>
  <c r="N67" i="2"/>
  <c r="M67" i="2"/>
  <c r="N66" i="2"/>
  <c r="M66" i="2"/>
  <c r="N65" i="2"/>
  <c r="M65" i="2"/>
  <c r="N64" i="2"/>
  <c r="M64" i="2"/>
  <c r="N63" i="2"/>
  <c r="M63" i="2"/>
  <c r="N62" i="2"/>
  <c r="M62" i="2"/>
  <c r="N61" i="2"/>
  <c r="M61" i="2"/>
  <c r="N60" i="2"/>
  <c r="M60" i="2"/>
  <c r="N59" i="2"/>
  <c r="M59" i="2"/>
  <c r="N58" i="2"/>
  <c r="M58" i="2"/>
  <c r="N57" i="2"/>
  <c r="M57" i="2"/>
  <c r="N56" i="2"/>
  <c r="M56" i="2"/>
  <c r="N55" i="2"/>
  <c r="M55" i="2"/>
  <c r="N54" i="2"/>
  <c r="M54" i="2"/>
  <c r="N53" i="2"/>
  <c r="M53" i="2"/>
  <c r="N52" i="2"/>
  <c r="M52" i="2"/>
  <c r="N51" i="2"/>
  <c r="M51" i="2"/>
  <c r="N50" i="2"/>
  <c r="M50" i="2"/>
  <c r="N49" i="2"/>
  <c r="M49" i="2"/>
  <c r="N48" i="2"/>
  <c r="M48" i="2"/>
  <c r="N47" i="2"/>
  <c r="M47" i="2"/>
  <c r="N46" i="2"/>
  <c r="M46" i="2"/>
  <c r="N45" i="2"/>
  <c r="M45" i="2"/>
  <c r="N44" i="2"/>
  <c r="M44" i="2"/>
  <c r="N43" i="2"/>
  <c r="M43" i="2"/>
  <c r="N42" i="2"/>
  <c r="M42" i="2"/>
  <c r="N41" i="2"/>
  <c r="M41" i="2"/>
  <c r="N40" i="2"/>
  <c r="M40" i="2"/>
  <c r="N39" i="2"/>
  <c r="M39" i="2"/>
  <c r="N38" i="2"/>
  <c r="M38" i="2"/>
  <c r="N37" i="2"/>
  <c r="M37" i="2"/>
  <c r="N36" i="2"/>
  <c r="M36" i="2"/>
  <c r="N35" i="2"/>
  <c r="M35" i="2"/>
  <c r="N34" i="2"/>
  <c r="M34" i="2"/>
  <c r="N33" i="2"/>
  <c r="M33" i="2"/>
  <c r="N32" i="2"/>
  <c r="M32" i="2"/>
  <c r="N31" i="2"/>
  <c r="M31" i="2"/>
  <c r="N30" i="2"/>
  <c r="M30" i="2"/>
  <c r="N29" i="2"/>
  <c r="M29" i="2"/>
  <c r="N28" i="2"/>
  <c r="M28" i="2"/>
  <c r="N27" i="2"/>
  <c r="M27" i="2"/>
  <c r="N26" i="2"/>
  <c r="M26" i="2"/>
  <c r="N25" i="2"/>
  <c r="M25" i="2"/>
  <c r="N24" i="2"/>
  <c r="M24" i="2"/>
  <c r="N23" i="2"/>
  <c r="M23" i="2"/>
  <c r="N22" i="2"/>
  <c r="M22" i="2"/>
  <c r="N21" i="2"/>
  <c r="M21" i="2"/>
  <c r="N20" i="2"/>
  <c r="M20" i="2"/>
  <c r="N19" i="2"/>
  <c r="M19" i="2"/>
  <c r="N18" i="2"/>
  <c r="M18" i="2"/>
  <c r="N17" i="2"/>
  <c r="M17" i="2"/>
  <c r="N16" i="2"/>
  <c r="M16" i="2"/>
  <c r="N15" i="2"/>
  <c r="M15" i="2"/>
  <c r="N14" i="2"/>
  <c r="M14" i="2"/>
  <c r="N13" i="2"/>
  <c r="M13" i="2"/>
  <c r="N12" i="2"/>
  <c r="M12" i="2"/>
  <c r="N11" i="2"/>
  <c r="M11" i="2"/>
  <c r="N10" i="2"/>
  <c r="M10" i="2"/>
  <c r="N9" i="2"/>
  <c r="M9" i="2"/>
  <c r="N8" i="2"/>
  <c r="M8" i="2"/>
  <c r="N7" i="2"/>
  <c r="M7" i="2"/>
  <c r="N6" i="2"/>
  <c r="M6" i="2"/>
  <c r="N5" i="2"/>
  <c r="M5" i="2"/>
  <c r="B14" i="6"/>
  <c r="B15" i="6" s="1"/>
  <c r="P4956" i="2"/>
  <c r="P4955" i="2"/>
  <c r="P4954" i="2"/>
  <c r="P4953" i="2"/>
  <c r="P4952" i="2"/>
  <c r="P4951" i="2"/>
  <c r="P4950" i="2"/>
  <c r="P4949" i="2"/>
  <c r="P4948" i="2"/>
  <c r="P4947" i="2"/>
  <c r="P4946" i="2"/>
  <c r="P4945" i="2"/>
  <c r="P4944" i="2"/>
  <c r="P4943" i="2"/>
  <c r="P4942" i="2"/>
  <c r="P4941" i="2"/>
  <c r="P4940" i="2"/>
  <c r="P4939" i="2"/>
  <c r="P4938" i="2"/>
  <c r="P4937" i="2"/>
  <c r="P4936" i="2"/>
  <c r="P4935" i="2"/>
  <c r="P4934" i="2"/>
  <c r="P4933" i="2"/>
  <c r="P4932" i="2"/>
  <c r="P4931" i="2"/>
  <c r="P4930" i="2"/>
  <c r="P4929" i="2"/>
  <c r="P4928" i="2"/>
  <c r="P4927" i="2"/>
  <c r="P4926" i="2"/>
  <c r="P4925" i="2"/>
  <c r="P4924" i="2"/>
  <c r="P4923" i="2"/>
  <c r="P4922" i="2"/>
  <c r="P4921" i="2"/>
  <c r="P4920" i="2"/>
  <c r="P4919" i="2"/>
  <c r="P4918" i="2"/>
  <c r="P4917" i="2"/>
  <c r="P4916" i="2"/>
  <c r="P4915" i="2"/>
  <c r="P4914" i="2"/>
  <c r="P4913" i="2"/>
  <c r="P4912" i="2"/>
  <c r="P4911" i="2"/>
  <c r="P4910" i="2"/>
  <c r="P4909" i="2"/>
  <c r="P4908" i="2"/>
  <c r="P4907" i="2"/>
  <c r="P4906" i="2"/>
  <c r="P4905" i="2"/>
  <c r="P4904" i="2"/>
  <c r="P4903" i="2"/>
  <c r="P4902" i="2"/>
  <c r="P4901" i="2"/>
  <c r="P4900" i="2"/>
  <c r="P4899" i="2"/>
  <c r="P4898" i="2"/>
  <c r="P4897" i="2"/>
  <c r="P4896" i="2"/>
  <c r="P4895" i="2"/>
  <c r="P4894" i="2"/>
  <c r="P4893" i="2"/>
  <c r="P4892" i="2"/>
  <c r="P4891" i="2"/>
  <c r="P4890" i="2"/>
  <c r="P4889" i="2"/>
  <c r="P4888" i="2"/>
  <c r="P4887" i="2"/>
  <c r="P4886" i="2"/>
  <c r="P4885" i="2"/>
  <c r="P4884" i="2"/>
  <c r="P4883" i="2"/>
  <c r="P4882" i="2"/>
  <c r="P4881" i="2"/>
  <c r="P4880" i="2"/>
  <c r="P4879" i="2"/>
  <c r="P4878" i="2"/>
  <c r="P4877" i="2"/>
  <c r="P4876" i="2"/>
  <c r="P4875" i="2"/>
  <c r="P4874" i="2"/>
  <c r="P4873" i="2"/>
  <c r="P4872" i="2"/>
  <c r="P4871" i="2"/>
  <c r="P4870" i="2"/>
  <c r="P4869" i="2"/>
  <c r="P4868" i="2"/>
  <c r="P4867" i="2"/>
  <c r="P4866" i="2"/>
  <c r="P4865" i="2"/>
  <c r="P4864" i="2"/>
  <c r="P4863" i="2"/>
  <c r="P4862" i="2"/>
  <c r="P4861" i="2"/>
  <c r="P4860" i="2"/>
  <c r="P4859" i="2"/>
  <c r="P4858" i="2"/>
  <c r="P4857" i="2"/>
  <c r="P4856" i="2"/>
  <c r="P4855" i="2"/>
  <c r="P4854" i="2"/>
  <c r="P4853" i="2"/>
  <c r="P4852" i="2"/>
  <c r="P4851" i="2"/>
  <c r="P4850" i="2"/>
  <c r="P4849" i="2"/>
  <c r="P4848" i="2"/>
  <c r="P4847" i="2"/>
  <c r="P4846" i="2"/>
  <c r="P4845" i="2"/>
  <c r="P4844" i="2"/>
  <c r="P4843" i="2"/>
  <c r="P4842" i="2"/>
  <c r="P4841" i="2"/>
  <c r="P4840" i="2"/>
  <c r="P4839" i="2"/>
  <c r="P4838" i="2"/>
  <c r="P4837" i="2"/>
  <c r="P4836" i="2"/>
  <c r="P4835" i="2"/>
  <c r="P4834" i="2"/>
  <c r="P4833" i="2"/>
  <c r="P4832" i="2"/>
  <c r="P4831" i="2"/>
  <c r="P4830" i="2"/>
  <c r="P4829" i="2"/>
  <c r="P4828" i="2"/>
  <c r="P4827" i="2"/>
  <c r="P4826" i="2"/>
  <c r="P4825" i="2"/>
  <c r="P4824" i="2"/>
  <c r="P4823" i="2"/>
  <c r="P4822" i="2"/>
  <c r="P4821" i="2"/>
  <c r="P4820" i="2"/>
  <c r="P4819" i="2"/>
  <c r="P4818" i="2"/>
  <c r="P4817" i="2"/>
  <c r="P4816" i="2"/>
  <c r="P4815" i="2"/>
  <c r="P4814" i="2"/>
  <c r="P4813" i="2"/>
  <c r="P4812" i="2"/>
  <c r="P4811" i="2"/>
  <c r="P4810" i="2"/>
  <c r="P4809" i="2"/>
  <c r="P4808" i="2"/>
  <c r="P4807" i="2"/>
  <c r="P4806" i="2"/>
  <c r="P4805" i="2"/>
  <c r="P4804" i="2"/>
  <c r="P4803" i="2"/>
  <c r="P4802" i="2"/>
  <c r="P4801" i="2"/>
  <c r="P4800" i="2"/>
  <c r="P4799" i="2"/>
  <c r="P4798" i="2"/>
  <c r="P4797" i="2"/>
  <c r="P4796" i="2"/>
  <c r="P4795" i="2"/>
  <c r="P4794" i="2"/>
  <c r="P4793" i="2"/>
  <c r="P4792" i="2"/>
  <c r="P4791" i="2"/>
  <c r="P4790" i="2"/>
  <c r="P4789" i="2"/>
  <c r="P4788" i="2"/>
  <c r="P4787" i="2"/>
  <c r="P4786" i="2"/>
  <c r="P4785" i="2"/>
  <c r="P4784" i="2"/>
  <c r="P4783" i="2"/>
  <c r="P4782" i="2"/>
  <c r="P4781" i="2"/>
  <c r="P4780" i="2"/>
  <c r="P4779" i="2"/>
  <c r="P4778" i="2"/>
  <c r="P4777" i="2"/>
  <c r="P4776" i="2"/>
  <c r="P4775" i="2"/>
  <c r="P4774" i="2"/>
  <c r="P4773" i="2"/>
  <c r="P4772" i="2"/>
  <c r="P4771" i="2"/>
  <c r="P4770" i="2"/>
  <c r="P4769" i="2"/>
  <c r="P4768" i="2"/>
  <c r="P4767" i="2"/>
  <c r="P4766" i="2"/>
  <c r="P4765" i="2"/>
  <c r="P4764" i="2"/>
  <c r="P4763" i="2"/>
  <c r="P4762" i="2"/>
  <c r="P4761" i="2"/>
  <c r="P4760" i="2"/>
  <c r="P4759" i="2"/>
  <c r="P4758" i="2"/>
  <c r="P4757" i="2"/>
  <c r="P4756" i="2"/>
  <c r="P4755" i="2"/>
  <c r="P4754" i="2"/>
  <c r="P4753" i="2"/>
  <c r="P4752" i="2"/>
  <c r="P4751" i="2"/>
  <c r="P4750" i="2"/>
  <c r="P4749" i="2"/>
  <c r="P4748" i="2"/>
  <c r="P4747" i="2"/>
  <c r="P4746" i="2"/>
  <c r="P4745" i="2"/>
  <c r="P4744" i="2"/>
  <c r="P4743" i="2"/>
  <c r="P4742" i="2"/>
  <c r="P4741" i="2"/>
  <c r="P4740" i="2"/>
  <c r="P4739" i="2"/>
  <c r="P4738" i="2"/>
  <c r="P4737" i="2"/>
  <c r="P4736" i="2"/>
  <c r="P4735" i="2"/>
  <c r="P4734" i="2"/>
  <c r="P4733" i="2"/>
  <c r="P4732" i="2"/>
  <c r="P4731" i="2"/>
  <c r="P4730" i="2"/>
  <c r="P4729" i="2"/>
  <c r="P4728" i="2"/>
  <c r="P4727" i="2"/>
  <c r="P4726" i="2"/>
  <c r="P4725" i="2"/>
  <c r="P4724" i="2"/>
  <c r="P4723" i="2"/>
  <c r="P4722" i="2"/>
  <c r="P4721" i="2"/>
  <c r="P4720" i="2"/>
  <c r="P4719" i="2"/>
  <c r="P4718" i="2"/>
  <c r="P4717" i="2"/>
  <c r="P4716" i="2"/>
  <c r="P4715" i="2"/>
  <c r="P4714" i="2"/>
  <c r="P4713" i="2"/>
  <c r="P4712" i="2"/>
  <c r="P4711" i="2"/>
  <c r="P4710" i="2"/>
  <c r="P4709" i="2"/>
  <c r="P4708" i="2"/>
  <c r="P4707" i="2"/>
  <c r="P4706" i="2"/>
  <c r="P4705" i="2"/>
  <c r="P4704" i="2"/>
  <c r="P4703" i="2"/>
  <c r="P4702" i="2"/>
  <c r="P4701" i="2"/>
  <c r="P4700" i="2"/>
  <c r="P4699" i="2"/>
  <c r="P4698" i="2"/>
  <c r="P4697" i="2"/>
  <c r="P4696" i="2"/>
  <c r="P4695" i="2"/>
  <c r="P4694" i="2"/>
  <c r="P4693" i="2"/>
  <c r="P4692" i="2"/>
  <c r="P4691" i="2"/>
  <c r="P4690" i="2"/>
  <c r="P4689" i="2"/>
  <c r="P4688" i="2"/>
  <c r="P4687" i="2"/>
  <c r="P4686" i="2"/>
  <c r="P4685" i="2"/>
  <c r="P4684" i="2"/>
  <c r="P4683" i="2"/>
  <c r="P4682" i="2"/>
  <c r="P4681" i="2"/>
  <c r="P4680" i="2"/>
  <c r="P4679" i="2"/>
  <c r="P4678" i="2"/>
  <c r="P4677" i="2"/>
  <c r="P4676" i="2"/>
  <c r="P4675" i="2"/>
  <c r="P4674" i="2"/>
  <c r="P4673" i="2"/>
  <c r="P4672" i="2"/>
  <c r="P4671" i="2"/>
  <c r="P4670" i="2"/>
  <c r="P4669" i="2"/>
  <c r="P4668" i="2"/>
  <c r="P4667" i="2"/>
  <c r="P4666" i="2"/>
  <c r="P4665" i="2"/>
  <c r="P4664" i="2"/>
  <c r="P4663" i="2"/>
  <c r="P4662" i="2"/>
  <c r="P4661" i="2"/>
  <c r="P4660" i="2"/>
  <c r="P4659" i="2"/>
  <c r="P4658" i="2"/>
  <c r="P4657" i="2"/>
  <c r="P4656" i="2"/>
  <c r="P4655" i="2"/>
  <c r="P4654" i="2"/>
  <c r="P4653" i="2"/>
  <c r="P4652" i="2"/>
  <c r="P4651" i="2"/>
  <c r="P4650" i="2"/>
  <c r="P4649" i="2"/>
  <c r="P4648" i="2"/>
  <c r="P4647" i="2"/>
  <c r="P4646" i="2"/>
  <c r="P4645" i="2"/>
  <c r="P4644" i="2"/>
  <c r="P4643" i="2"/>
  <c r="P4642" i="2"/>
  <c r="P4641" i="2"/>
  <c r="P4640" i="2"/>
  <c r="P4639" i="2"/>
  <c r="P4638" i="2"/>
  <c r="P4637" i="2"/>
  <c r="P4636" i="2"/>
  <c r="P4635" i="2"/>
  <c r="P4634" i="2"/>
  <c r="P4633" i="2"/>
  <c r="P4632" i="2"/>
  <c r="P4631" i="2"/>
  <c r="P4630" i="2"/>
  <c r="P4629" i="2"/>
  <c r="P4628" i="2"/>
  <c r="P4627" i="2"/>
  <c r="P4626" i="2"/>
  <c r="P4625" i="2"/>
  <c r="P4624" i="2"/>
  <c r="P4623" i="2"/>
  <c r="P4622" i="2"/>
  <c r="P4621" i="2"/>
  <c r="P4620" i="2"/>
  <c r="P4619" i="2"/>
  <c r="P4618" i="2"/>
  <c r="P4617" i="2"/>
  <c r="P4616" i="2"/>
  <c r="P4615" i="2"/>
  <c r="P4614" i="2"/>
  <c r="P4613" i="2"/>
  <c r="P4612" i="2"/>
  <c r="P4611" i="2"/>
  <c r="P4610" i="2"/>
  <c r="P4609" i="2"/>
  <c r="P4608" i="2"/>
  <c r="P4607" i="2"/>
  <c r="P4606" i="2"/>
  <c r="P4605" i="2"/>
  <c r="P4604" i="2"/>
  <c r="P4603" i="2"/>
  <c r="P4602" i="2"/>
  <c r="P4601" i="2"/>
  <c r="P4600" i="2"/>
  <c r="P4599" i="2"/>
  <c r="P4598" i="2"/>
  <c r="P4597" i="2"/>
  <c r="P4596" i="2"/>
  <c r="P4595" i="2"/>
  <c r="P4594" i="2"/>
  <c r="P4593" i="2"/>
  <c r="P4592" i="2"/>
  <c r="P4591" i="2"/>
  <c r="P4590" i="2"/>
  <c r="P4589" i="2"/>
  <c r="P4588" i="2"/>
  <c r="P4587" i="2"/>
  <c r="P4586" i="2"/>
  <c r="P4585" i="2"/>
  <c r="P4584" i="2"/>
  <c r="P4583" i="2"/>
  <c r="P4582" i="2"/>
  <c r="P4581" i="2"/>
  <c r="P4580" i="2"/>
  <c r="P4579" i="2"/>
  <c r="P4578" i="2"/>
  <c r="P4577" i="2"/>
  <c r="P4576" i="2"/>
  <c r="P4575" i="2"/>
  <c r="P4574" i="2"/>
  <c r="P4573" i="2"/>
  <c r="P4572" i="2"/>
  <c r="P4571" i="2"/>
  <c r="P4570" i="2"/>
  <c r="P4569" i="2"/>
  <c r="P4568" i="2"/>
  <c r="P4567" i="2"/>
  <c r="P4566" i="2"/>
  <c r="P4565" i="2"/>
  <c r="P4564" i="2"/>
  <c r="P4563" i="2"/>
  <c r="P4562" i="2"/>
  <c r="P4561" i="2"/>
  <c r="P4560" i="2"/>
  <c r="P4559" i="2"/>
  <c r="P4558" i="2"/>
  <c r="P4557" i="2"/>
  <c r="P4556" i="2"/>
  <c r="P4555" i="2"/>
  <c r="P4554" i="2"/>
  <c r="P4553" i="2"/>
  <c r="P4552" i="2"/>
  <c r="P4551" i="2"/>
  <c r="P4550" i="2"/>
  <c r="P4549" i="2"/>
  <c r="P4548" i="2"/>
  <c r="P4547" i="2"/>
  <c r="P4546" i="2"/>
  <c r="P4545" i="2"/>
  <c r="P4544" i="2"/>
  <c r="P4543" i="2"/>
  <c r="P4542" i="2"/>
  <c r="P4541" i="2"/>
  <c r="P4540" i="2"/>
  <c r="P4539" i="2"/>
  <c r="P4538" i="2"/>
  <c r="P4537" i="2"/>
  <c r="P4536" i="2"/>
  <c r="P4535" i="2"/>
  <c r="P4534" i="2"/>
  <c r="P4533" i="2"/>
  <c r="P4532" i="2"/>
  <c r="P4531" i="2"/>
  <c r="P4530" i="2"/>
  <c r="P4529" i="2"/>
  <c r="P4528" i="2"/>
  <c r="P4527" i="2"/>
  <c r="P4526" i="2"/>
  <c r="P4525" i="2"/>
  <c r="P4524" i="2"/>
  <c r="P4523" i="2"/>
  <c r="P4522" i="2"/>
  <c r="P4521" i="2"/>
  <c r="P4520" i="2"/>
  <c r="P4519" i="2"/>
  <c r="P4518" i="2"/>
  <c r="P4517" i="2"/>
  <c r="P4516" i="2"/>
  <c r="P4515" i="2"/>
  <c r="P4514" i="2"/>
  <c r="P4513" i="2"/>
  <c r="P4512" i="2"/>
  <c r="P4511" i="2"/>
  <c r="P4510" i="2"/>
  <c r="P4509" i="2"/>
  <c r="P4508" i="2"/>
  <c r="P4507" i="2"/>
  <c r="P4506" i="2"/>
  <c r="P4505" i="2"/>
  <c r="P4504" i="2"/>
  <c r="P4503" i="2"/>
  <c r="P4502" i="2"/>
  <c r="P4501" i="2"/>
  <c r="P4500" i="2"/>
  <c r="P4499" i="2"/>
  <c r="P4498" i="2"/>
  <c r="P4497" i="2"/>
  <c r="P4496" i="2"/>
  <c r="P4495" i="2"/>
  <c r="P4494" i="2"/>
  <c r="P4493" i="2"/>
  <c r="P4492" i="2"/>
  <c r="P4491" i="2"/>
  <c r="P4490" i="2"/>
  <c r="P4489" i="2"/>
  <c r="P4488" i="2"/>
  <c r="P4487" i="2"/>
  <c r="P4486" i="2"/>
  <c r="P4485" i="2"/>
  <c r="P4484" i="2"/>
  <c r="P4483" i="2"/>
  <c r="P4482" i="2"/>
  <c r="P4481" i="2"/>
  <c r="P4480" i="2"/>
  <c r="P4479" i="2"/>
  <c r="P4478" i="2"/>
  <c r="P4477" i="2"/>
  <c r="P4476" i="2"/>
  <c r="P4475" i="2"/>
  <c r="P4474" i="2"/>
  <c r="P4473" i="2"/>
  <c r="P4472" i="2"/>
  <c r="P4471" i="2"/>
  <c r="P4470" i="2"/>
  <c r="P4469" i="2"/>
  <c r="P4468" i="2"/>
  <c r="P4467" i="2"/>
  <c r="P4466" i="2"/>
  <c r="P4465" i="2"/>
  <c r="P4464" i="2"/>
  <c r="P4463" i="2"/>
  <c r="P4462" i="2"/>
  <c r="P4461" i="2"/>
  <c r="P4460" i="2"/>
  <c r="P4459" i="2"/>
  <c r="P4458" i="2"/>
  <c r="P4457" i="2"/>
  <c r="P4456" i="2"/>
  <c r="P4455" i="2"/>
  <c r="P4454" i="2"/>
  <c r="P4453" i="2"/>
  <c r="P4452" i="2"/>
  <c r="P4451" i="2"/>
  <c r="P4450" i="2"/>
  <c r="P4449" i="2"/>
  <c r="P4448" i="2"/>
  <c r="P4447" i="2"/>
  <c r="P4446" i="2"/>
  <c r="P4445" i="2"/>
  <c r="P4444" i="2"/>
  <c r="P4443" i="2"/>
  <c r="P4442" i="2"/>
  <c r="P4441" i="2"/>
  <c r="P4440" i="2"/>
  <c r="P4439" i="2"/>
  <c r="P4438" i="2"/>
  <c r="P4437" i="2"/>
  <c r="P4436" i="2"/>
  <c r="P4435" i="2"/>
  <c r="P4434" i="2"/>
  <c r="P4433" i="2"/>
  <c r="P4432" i="2"/>
  <c r="P4431" i="2"/>
  <c r="P4430" i="2"/>
  <c r="P4429" i="2"/>
  <c r="P4428" i="2"/>
  <c r="P4427" i="2"/>
  <c r="P4426" i="2"/>
  <c r="P4425" i="2"/>
  <c r="P4424" i="2"/>
  <c r="P4423" i="2"/>
  <c r="P4422" i="2"/>
  <c r="P4421" i="2"/>
  <c r="P4420" i="2"/>
  <c r="P4419" i="2"/>
  <c r="P4418" i="2"/>
  <c r="P4417" i="2"/>
  <c r="P4416" i="2"/>
  <c r="P4415" i="2"/>
  <c r="P4414" i="2"/>
  <c r="P4413" i="2"/>
  <c r="P4412" i="2"/>
  <c r="P4411" i="2"/>
  <c r="P4410" i="2"/>
  <c r="P4409" i="2"/>
  <c r="P4408" i="2"/>
  <c r="P4407" i="2"/>
  <c r="P4406" i="2"/>
  <c r="P4405" i="2"/>
  <c r="P4404" i="2"/>
  <c r="P4403" i="2"/>
  <c r="P4402" i="2"/>
  <c r="P4401" i="2"/>
  <c r="P4400" i="2"/>
  <c r="P4399" i="2"/>
  <c r="P4398" i="2"/>
  <c r="P4397" i="2"/>
  <c r="P4396" i="2"/>
  <c r="P4395" i="2"/>
  <c r="P4394" i="2"/>
  <c r="P4393" i="2"/>
  <c r="P4392" i="2"/>
  <c r="P4391" i="2"/>
  <c r="P4390" i="2"/>
  <c r="P4389" i="2"/>
  <c r="P4388" i="2"/>
  <c r="P4387" i="2"/>
  <c r="P4386" i="2"/>
  <c r="P4385" i="2"/>
  <c r="P4384" i="2"/>
  <c r="P4383" i="2"/>
  <c r="P4382" i="2"/>
  <c r="P4381" i="2"/>
  <c r="P4380" i="2"/>
  <c r="P4379" i="2"/>
  <c r="P4378" i="2"/>
  <c r="P4377" i="2"/>
  <c r="P4376" i="2"/>
  <c r="P4375" i="2"/>
  <c r="P4374" i="2"/>
  <c r="P4373" i="2"/>
  <c r="P4372" i="2"/>
  <c r="P4371" i="2"/>
  <c r="P4370" i="2"/>
  <c r="P4369" i="2"/>
  <c r="P4368" i="2"/>
  <c r="P4367" i="2"/>
  <c r="P4366" i="2"/>
  <c r="P4365" i="2"/>
  <c r="P4364" i="2"/>
  <c r="P4363" i="2"/>
  <c r="P4362" i="2"/>
  <c r="P4361" i="2"/>
  <c r="P4360" i="2"/>
  <c r="P4359" i="2"/>
  <c r="P4358" i="2"/>
  <c r="P4357" i="2"/>
  <c r="P4356" i="2"/>
  <c r="P4355" i="2"/>
  <c r="P4354" i="2"/>
  <c r="P4353" i="2"/>
  <c r="P4352" i="2"/>
  <c r="P4351" i="2"/>
  <c r="P4350" i="2"/>
  <c r="P4349" i="2"/>
  <c r="P4348" i="2"/>
  <c r="P4347" i="2"/>
  <c r="P4346" i="2"/>
  <c r="P4345" i="2"/>
  <c r="P4344" i="2"/>
  <c r="P4343" i="2"/>
  <c r="P4342" i="2"/>
  <c r="P4341" i="2"/>
  <c r="P4340" i="2"/>
  <c r="P4339" i="2"/>
  <c r="P4338" i="2"/>
  <c r="P4337" i="2"/>
  <c r="P4336" i="2"/>
  <c r="P4335" i="2"/>
  <c r="P4334" i="2"/>
  <c r="P4333" i="2"/>
  <c r="P4332" i="2"/>
  <c r="P4331" i="2"/>
  <c r="P4330" i="2"/>
  <c r="P4329" i="2"/>
  <c r="P4328" i="2"/>
  <c r="P4327" i="2"/>
  <c r="P4326" i="2"/>
  <c r="P4325" i="2"/>
  <c r="P4324" i="2"/>
  <c r="P4323" i="2"/>
  <c r="P4322" i="2"/>
  <c r="P4321" i="2"/>
  <c r="P4320" i="2"/>
  <c r="P4319" i="2"/>
  <c r="P4318" i="2"/>
  <c r="P4317" i="2"/>
  <c r="P4316" i="2"/>
  <c r="P4315" i="2"/>
  <c r="P4314" i="2"/>
  <c r="P4313" i="2"/>
  <c r="P4312" i="2"/>
  <c r="P4311" i="2"/>
  <c r="P4310" i="2"/>
  <c r="P4309" i="2"/>
  <c r="P4308" i="2"/>
  <c r="P4307" i="2"/>
  <c r="P4306" i="2"/>
  <c r="P4305" i="2"/>
  <c r="P4304" i="2"/>
  <c r="P4303" i="2"/>
  <c r="P4302" i="2"/>
  <c r="P4301" i="2"/>
  <c r="P4300" i="2"/>
  <c r="P4299" i="2"/>
  <c r="P4298" i="2"/>
  <c r="P4297" i="2"/>
  <c r="P4296" i="2"/>
  <c r="P4295" i="2"/>
  <c r="P4294" i="2"/>
  <c r="P4293" i="2"/>
  <c r="P4292" i="2"/>
  <c r="P4291" i="2"/>
  <c r="P4290" i="2"/>
  <c r="P4289" i="2"/>
  <c r="P4288" i="2"/>
  <c r="P4287" i="2"/>
  <c r="P4286" i="2"/>
  <c r="P4285" i="2"/>
  <c r="P4284" i="2"/>
  <c r="P4283" i="2"/>
  <c r="P4282" i="2"/>
  <c r="P4281" i="2"/>
  <c r="P4280" i="2"/>
  <c r="P4279" i="2"/>
  <c r="P4278" i="2"/>
  <c r="P4277" i="2"/>
  <c r="P4276" i="2"/>
  <c r="P4275" i="2"/>
  <c r="P4274" i="2"/>
  <c r="P4273" i="2"/>
  <c r="P4272" i="2"/>
  <c r="P4271" i="2"/>
  <c r="P4270" i="2"/>
  <c r="P4269" i="2"/>
  <c r="P4268" i="2"/>
  <c r="P4267" i="2"/>
  <c r="P4266" i="2"/>
  <c r="P4265" i="2"/>
  <c r="P4264" i="2"/>
  <c r="P4263" i="2"/>
  <c r="P4262" i="2"/>
  <c r="P4261" i="2"/>
  <c r="P4260" i="2"/>
  <c r="P4259" i="2"/>
  <c r="P4258" i="2"/>
  <c r="P4257" i="2"/>
  <c r="P4256" i="2"/>
  <c r="P4255" i="2"/>
  <c r="P4254" i="2"/>
  <c r="P4253" i="2"/>
  <c r="P4252" i="2"/>
  <c r="P4251" i="2"/>
  <c r="P4250" i="2"/>
  <c r="P4249" i="2"/>
  <c r="P4248" i="2"/>
  <c r="P4247" i="2"/>
  <c r="P4246" i="2"/>
  <c r="P4245" i="2"/>
  <c r="P4244" i="2"/>
  <c r="P4243" i="2"/>
  <c r="P4242" i="2"/>
  <c r="P4241" i="2"/>
  <c r="P4240" i="2"/>
  <c r="P4239" i="2"/>
  <c r="P4238" i="2"/>
  <c r="P4237" i="2"/>
  <c r="P4236" i="2"/>
  <c r="P4235" i="2"/>
  <c r="P4234" i="2"/>
  <c r="P4233" i="2"/>
  <c r="P4232" i="2"/>
  <c r="P4231" i="2"/>
  <c r="P4230" i="2"/>
  <c r="P4229" i="2"/>
  <c r="P4228" i="2"/>
  <c r="P4227" i="2"/>
  <c r="P4226" i="2"/>
  <c r="P4225" i="2"/>
  <c r="P4224" i="2"/>
  <c r="P4223" i="2"/>
  <c r="P4222" i="2"/>
  <c r="P4221" i="2"/>
  <c r="P4220" i="2"/>
  <c r="P4219" i="2"/>
  <c r="P4218" i="2"/>
  <c r="P4217" i="2"/>
  <c r="P4216" i="2"/>
  <c r="P4215" i="2"/>
  <c r="P4214" i="2"/>
  <c r="P4213" i="2"/>
  <c r="P4212" i="2"/>
  <c r="P4211" i="2"/>
  <c r="P4210" i="2"/>
  <c r="P4209" i="2"/>
  <c r="P4208" i="2"/>
  <c r="P4207" i="2"/>
  <c r="P4206" i="2"/>
  <c r="P4205" i="2"/>
  <c r="P4204" i="2"/>
  <c r="P4203" i="2"/>
  <c r="P4202" i="2"/>
  <c r="P4201" i="2"/>
  <c r="P4200" i="2"/>
  <c r="P4199" i="2"/>
  <c r="P4198" i="2"/>
  <c r="P4197" i="2"/>
  <c r="P4196" i="2"/>
  <c r="P4195" i="2"/>
  <c r="P4194" i="2"/>
  <c r="P4193" i="2"/>
  <c r="P4192" i="2"/>
  <c r="P4191" i="2"/>
  <c r="P4190" i="2"/>
  <c r="P4189" i="2"/>
  <c r="P4188" i="2"/>
  <c r="P4187" i="2"/>
  <c r="P4186" i="2"/>
  <c r="P4185" i="2"/>
  <c r="P4184" i="2"/>
  <c r="P4183" i="2"/>
  <c r="P4182" i="2"/>
  <c r="P4181" i="2"/>
  <c r="P4180" i="2"/>
  <c r="P4179" i="2"/>
  <c r="P4178" i="2"/>
  <c r="P4177" i="2"/>
  <c r="P4176" i="2"/>
  <c r="P4175" i="2"/>
  <c r="P4174" i="2"/>
  <c r="P4173" i="2"/>
  <c r="P4172" i="2"/>
  <c r="P4171" i="2"/>
  <c r="P4170" i="2"/>
  <c r="P4169" i="2"/>
  <c r="P4168" i="2"/>
  <c r="P4167" i="2"/>
  <c r="P4166" i="2"/>
  <c r="P4165" i="2"/>
  <c r="P4164" i="2"/>
  <c r="P4163" i="2"/>
  <c r="P4162" i="2"/>
  <c r="P4161" i="2"/>
  <c r="P4160" i="2"/>
  <c r="P4159" i="2"/>
  <c r="P4158" i="2"/>
  <c r="P4157" i="2"/>
  <c r="P4156" i="2"/>
  <c r="P4155" i="2"/>
  <c r="P4154" i="2"/>
  <c r="P4153" i="2"/>
  <c r="P4152" i="2"/>
  <c r="P4151" i="2"/>
  <c r="P4150" i="2"/>
  <c r="P4149" i="2"/>
  <c r="P4148" i="2"/>
  <c r="P4147" i="2"/>
  <c r="P4146" i="2"/>
  <c r="P4145" i="2"/>
  <c r="P4144" i="2"/>
  <c r="P4143" i="2"/>
  <c r="P4142" i="2"/>
  <c r="P4141" i="2"/>
  <c r="P4140" i="2"/>
  <c r="P4139" i="2"/>
  <c r="P4138" i="2"/>
  <c r="P4137" i="2"/>
  <c r="P4136" i="2"/>
  <c r="P4135" i="2"/>
  <c r="P4134" i="2"/>
  <c r="P4133" i="2"/>
  <c r="P4132" i="2"/>
  <c r="P4131" i="2"/>
  <c r="P4130" i="2"/>
  <c r="P4129" i="2"/>
  <c r="P4128" i="2"/>
  <c r="P4127" i="2"/>
  <c r="P4126" i="2"/>
  <c r="P4125" i="2"/>
  <c r="P4124" i="2"/>
  <c r="P4123" i="2"/>
  <c r="P4122" i="2"/>
  <c r="P4121" i="2"/>
  <c r="P4120" i="2"/>
  <c r="P4119" i="2"/>
  <c r="P4118" i="2"/>
  <c r="P4117" i="2"/>
  <c r="P4116" i="2"/>
  <c r="P4115" i="2"/>
  <c r="P4114" i="2"/>
  <c r="P4113" i="2"/>
  <c r="P4112" i="2"/>
  <c r="P4111" i="2"/>
  <c r="P4110" i="2"/>
  <c r="P4109" i="2"/>
  <c r="P4108" i="2"/>
  <c r="P4107" i="2"/>
  <c r="P4106" i="2"/>
  <c r="P4105" i="2"/>
  <c r="P4104" i="2"/>
  <c r="P4103" i="2"/>
  <c r="P4102" i="2"/>
  <c r="P4101" i="2"/>
  <c r="P4100" i="2"/>
  <c r="P4099" i="2"/>
  <c r="P4098" i="2"/>
  <c r="P4097" i="2"/>
  <c r="P4096" i="2"/>
  <c r="P4095" i="2"/>
  <c r="P4094" i="2"/>
  <c r="P4093" i="2"/>
  <c r="P4092" i="2"/>
  <c r="P4091" i="2"/>
  <c r="P4090" i="2"/>
  <c r="P4089" i="2"/>
  <c r="P4088" i="2"/>
  <c r="P4087" i="2"/>
  <c r="P4086" i="2"/>
  <c r="P4085" i="2"/>
  <c r="P4084" i="2"/>
  <c r="P4083" i="2"/>
  <c r="P4082" i="2"/>
  <c r="P4081" i="2"/>
  <c r="P4080" i="2"/>
  <c r="P4079" i="2"/>
  <c r="P4078" i="2"/>
  <c r="P4077" i="2"/>
  <c r="P4076" i="2"/>
  <c r="P4075" i="2"/>
  <c r="P4074" i="2"/>
  <c r="P4073" i="2"/>
  <c r="P4072" i="2"/>
  <c r="P4071" i="2"/>
  <c r="P4070" i="2"/>
  <c r="P4069" i="2"/>
  <c r="P4068" i="2"/>
  <c r="P4067" i="2"/>
  <c r="P4066" i="2"/>
  <c r="P4065" i="2"/>
  <c r="P4064" i="2"/>
  <c r="P4063" i="2"/>
  <c r="P4062" i="2"/>
  <c r="P4061" i="2"/>
  <c r="P4060" i="2"/>
  <c r="P4059" i="2"/>
  <c r="P4058" i="2"/>
  <c r="P4057" i="2"/>
  <c r="P4056" i="2"/>
  <c r="P4055" i="2"/>
  <c r="P4054" i="2"/>
  <c r="P4053" i="2"/>
  <c r="P4052" i="2"/>
  <c r="P4051" i="2"/>
  <c r="P4050" i="2"/>
  <c r="P4049" i="2"/>
  <c r="P4048" i="2"/>
  <c r="P4047" i="2"/>
  <c r="P4046" i="2"/>
  <c r="P4045" i="2"/>
  <c r="P4044" i="2"/>
  <c r="P4043" i="2"/>
  <c r="P4042" i="2"/>
  <c r="P4041" i="2"/>
  <c r="P4040" i="2"/>
  <c r="P4039" i="2"/>
  <c r="P4038" i="2"/>
  <c r="P4037" i="2"/>
  <c r="P4036" i="2"/>
  <c r="P4035" i="2"/>
  <c r="P4034" i="2"/>
  <c r="P4033" i="2"/>
  <c r="P4032" i="2"/>
  <c r="P4031" i="2"/>
  <c r="P4030" i="2"/>
  <c r="P4029" i="2"/>
  <c r="P4028" i="2"/>
  <c r="P4027" i="2"/>
  <c r="P4026" i="2"/>
  <c r="P4025" i="2"/>
  <c r="P4024" i="2"/>
  <c r="P4023" i="2"/>
  <c r="P4022" i="2"/>
  <c r="P4021" i="2"/>
  <c r="P4020" i="2"/>
  <c r="P4019" i="2"/>
  <c r="P4018" i="2"/>
  <c r="P4017" i="2"/>
  <c r="P4016" i="2"/>
  <c r="P4015" i="2"/>
  <c r="P4014" i="2"/>
  <c r="P4013" i="2"/>
  <c r="P4012" i="2"/>
  <c r="P4011" i="2"/>
  <c r="P4010" i="2"/>
  <c r="P4009" i="2"/>
  <c r="P4008" i="2"/>
  <c r="P4007" i="2"/>
  <c r="P4006" i="2"/>
  <c r="P4005" i="2"/>
  <c r="P4004" i="2"/>
  <c r="P4003" i="2"/>
  <c r="P4002" i="2"/>
  <c r="P4001" i="2"/>
  <c r="P4000" i="2"/>
  <c r="P3999" i="2"/>
  <c r="P3998" i="2"/>
  <c r="P3997" i="2"/>
  <c r="P3996" i="2"/>
  <c r="P3995" i="2"/>
  <c r="P3994" i="2"/>
  <c r="P3993" i="2"/>
  <c r="P3992" i="2"/>
  <c r="P3991" i="2"/>
  <c r="P3990" i="2"/>
  <c r="P3989" i="2"/>
  <c r="P3988" i="2"/>
  <c r="P3987" i="2"/>
  <c r="P3986" i="2"/>
  <c r="P3985" i="2"/>
  <c r="P3984" i="2"/>
  <c r="P3983" i="2"/>
  <c r="P3982" i="2"/>
  <c r="P3981" i="2"/>
  <c r="P3980" i="2"/>
  <c r="P3979" i="2"/>
  <c r="P3978" i="2"/>
  <c r="P3977" i="2"/>
  <c r="P3976" i="2"/>
  <c r="P3975" i="2"/>
  <c r="P3974" i="2"/>
  <c r="P3973" i="2"/>
  <c r="P3972" i="2"/>
  <c r="P3971" i="2"/>
  <c r="P3970" i="2"/>
  <c r="P3969" i="2"/>
  <c r="P3968" i="2"/>
  <c r="P3967" i="2"/>
  <c r="P3966" i="2"/>
  <c r="P3965" i="2"/>
  <c r="P3964" i="2"/>
  <c r="P3963" i="2"/>
  <c r="P3962" i="2"/>
  <c r="P3961" i="2"/>
  <c r="P3960" i="2"/>
  <c r="P3959" i="2"/>
  <c r="P3958" i="2"/>
  <c r="P3957" i="2"/>
  <c r="P3956" i="2"/>
  <c r="P3955" i="2"/>
  <c r="P3954" i="2"/>
  <c r="P3953" i="2"/>
  <c r="P3952" i="2"/>
  <c r="P3951" i="2"/>
  <c r="P3950" i="2"/>
  <c r="P3949" i="2"/>
  <c r="P3948" i="2"/>
  <c r="P3947" i="2"/>
  <c r="P3946" i="2"/>
  <c r="P3945" i="2"/>
  <c r="P3944" i="2"/>
  <c r="P3943" i="2"/>
  <c r="P3942" i="2"/>
  <c r="P3941" i="2"/>
  <c r="P3940" i="2"/>
  <c r="P3939" i="2"/>
  <c r="P3938" i="2"/>
  <c r="P3937" i="2"/>
  <c r="P3936" i="2"/>
  <c r="P3935" i="2"/>
  <c r="P3934" i="2"/>
  <c r="P3933" i="2"/>
  <c r="P3932" i="2"/>
  <c r="P3931" i="2"/>
  <c r="P3930" i="2"/>
  <c r="P3929" i="2"/>
  <c r="P3928" i="2"/>
  <c r="P3927" i="2"/>
  <c r="P3926" i="2"/>
  <c r="P3925" i="2"/>
  <c r="P3924" i="2"/>
  <c r="P3923" i="2"/>
  <c r="P3922" i="2"/>
  <c r="P3921" i="2"/>
  <c r="P3920" i="2"/>
  <c r="P3919" i="2"/>
  <c r="P3918" i="2"/>
  <c r="P3917" i="2"/>
  <c r="P3916" i="2"/>
  <c r="P3915" i="2"/>
  <c r="P3914" i="2"/>
  <c r="P3913" i="2"/>
  <c r="P3912" i="2"/>
  <c r="P3911" i="2"/>
  <c r="P3910" i="2"/>
  <c r="P3909" i="2"/>
  <c r="P3908" i="2"/>
  <c r="P3907" i="2"/>
  <c r="P3906" i="2"/>
  <c r="P3905" i="2"/>
  <c r="P3904" i="2"/>
  <c r="P3903" i="2"/>
  <c r="P3902" i="2"/>
  <c r="P3901" i="2"/>
  <c r="P3900" i="2"/>
  <c r="P3899" i="2"/>
  <c r="P3898" i="2"/>
  <c r="P3897" i="2"/>
  <c r="P3896" i="2"/>
  <c r="P3895" i="2"/>
  <c r="P3894" i="2"/>
  <c r="P3893" i="2"/>
  <c r="P3892" i="2"/>
  <c r="P3891" i="2"/>
  <c r="P3890" i="2"/>
  <c r="P3889" i="2"/>
  <c r="P3888" i="2"/>
  <c r="P3887" i="2"/>
  <c r="P3886" i="2"/>
  <c r="P3885" i="2"/>
  <c r="P3884" i="2"/>
  <c r="P3883" i="2"/>
  <c r="P3882" i="2"/>
  <c r="P3881" i="2"/>
  <c r="P3880" i="2"/>
  <c r="P3879" i="2"/>
  <c r="P3878" i="2"/>
  <c r="P3877" i="2"/>
  <c r="P3876" i="2"/>
  <c r="P3875" i="2"/>
  <c r="P3874" i="2"/>
  <c r="P3873" i="2"/>
  <c r="P3872" i="2"/>
  <c r="P3871" i="2"/>
  <c r="P3870" i="2"/>
  <c r="P3869" i="2"/>
  <c r="P3868" i="2"/>
  <c r="P3867" i="2"/>
  <c r="P3866" i="2"/>
  <c r="P3865" i="2"/>
  <c r="P3864" i="2"/>
  <c r="P3863" i="2"/>
  <c r="P3862" i="2"/>
  <c r="P3861" i="2"/>
  <c r="P3860" i="2"/>
  <c r="P3859" i="2"/>
  <c r="P3858" i="2"/>
  <c r="P3857" i="2"/>
  <c r="P3856" i="2"/>
  <c r="P3855" i="2"/>
  <c r="P3854" i="2"/>
  <c r="P3853" i="2"/>
  <c r="P3852" i="2"/>
  <c r="P3851" i="2"/>
  <c r="P3850" i="2"/>
  <c r="P3849" i="2"/>
  <c r="P3848" i="2"/>
  <c r="P3847" i="2"/>
  <c r="P3846" i="2"/>
  <c r="P3845" i="2"/>
  <c r="P3844" i="2"/>
  <c r="P3843" i="2"/>
  <c r="P3842" i="2"/>
  <c r="P3841" i="2"/>
  <c r="P3840" i="2"/>
  <c r="P3839" i="2"/>
  <c r="P3838" i="2"/>
  <c r="P3837" i="2"/>
  <c r="P3836" i="2"/>
  <c r="P3835" i="2"/>
  <c r="P3834" i="2"/>
  <c r="P3833" i="2"/>
  <c r="P3832" i="2"/>
  <c r="P3831" i="2"/>
  <c r="P3830" i="2"/>
  <c r="P3829" i="2"/>
  <c r="P3828" i="2"/>
  <c r="P3827" i="2"/>
  <c r="P3826" i="2"/>
  <c r="P3825" i="2"/>
  <c r="P3824" i="2"/>
  <c r="P3823" i="2"/>
  <c r="P3822" i="2"/>
  <c r="P3821" i="2"/>
  <c r="P3820" i="2"/>
  <c r="P3819" i="2"/>
  <c r="P3818" i="2"/>
  <c r="P3817" i="2"/>
  <c r="P3816" i="2"/>
  <c r="P3815" i="2"/>
  <c r="P3814" i="2"/>
  <c r="P3813" i="2"/>
  <c r="P3812" i="2"/>
  <c r="P3811" i="2"/>
  <c r="P3810" i="2"/>
  <c r="P3809" i="2"/>
  <c r="P3808" i="2"/>
  <c r="P3807" i="2"/>
  <c r="P3806" i="2"/>
  <c r="P3805" i="2"/>
  <c r="P3804" i="2"/>
  <c r="P3803" i="2"/>
  <c r="P3802" i="2"/>
  <c r="P3801" i="2"/>
  <c r="P3800" i="2"/>
  <c r="P3799" i="2"/>
  <c r="P3798" i="2"/>
  <c r="P3797" i="2"/>
  <c r="P3796" i="2"/>
  <c r="P3795" i="2"/>
  <c r="P3794" i="2"/>
  <c r="P3793" i="2"/>
  <c r="P3792" i="2"/>
  <c r="P3791" i="2"/>
  <c r="P3790" i="2"/>
  <c r="P3789" i="2"/>
  <c r="P3788" i="2"/>
  <c r="P3787" i="2"/>
  <c r="P3786" i="2"/>
  <c r="P3785" i="2"/>
  <c r="P3784" i="2"/>
  <c r="P3783" i="2"/>
  <c r="P3782" i="2"/>
  <c r="P3781" i="2"/>
  <c r="P3780" i="2"/>
  <c r="P3779" i="2"/>
  <c r="P3778" i="2"/>
  <c r="P3777" i="2"/>
  <c r="P3776" i="2"/>
  <c r="P3775" i="2"/>
  <c r="P3774" i="2"/>
  <c r="P3773" i="2"/>
  <c r="P3772" i="2"/>
  <c r="P3771" i="2"/>
  <c r="P3770" i="2"/>
  <c r="P3769" i="2"/>
  <c r="P3768" i="2"/>
  <c r="P3767" i="2"/>
  <c r="P3766" i="2"/>
  <c r="P3765" i="2"/>
  <c r="P3764" i="2"/>
  <c r="P3763" i="2"/>
  <c r="P3762" i="2"/>
  <c r="P3761" i="2"/>
  <c r="P3760" i="2"/>
  <c r="P3759" i="2"/>
  <c r="P3758" i="2"/>
  <c r="P3757" i="2"/>
  <c r="P3756" i="2"/>
  <c r="P3755" i="2"/>
  <c r="P3754" i="2"/>
  <c r="P3753" i="2"/>
  <c r="P3752" i="2"/>
  <c r="P3751" i="2"/>
  <c r="P3750" i="2"/>
  <c r="P3749" i="2"/>
  <c r="P3748" i="2"/>
  <c r="P3747" i="2"/>
  <c r="P3746" i="2"/>
  <c r="P3745" i="2"/>
  <c r="P3744" i="2"/>
  <c r="P3743" i="2"/>
  <c r="P3742" i="2"/>
  <c r="P3741" i="2"/>
  <c r="P3740" i="2"/>
  <c r="P3739" i="2"/>
  <c r="P3738" i="2"/>
  <c r="P3737" i="2"/>
  <c r="P3736" i="2"/>
  <c r="P3735" i="2"/>
  <c r="P3734" i="2"/>
  <c r="P3733" i="2"/>
  <c r="P3732" i="2"/>
  <c r="P3731" i="2"/>
  <c r="P3730" i="2"/>
  <c r="P3729" i="2"/>
  <c r="P3728" i="2"/>
  <c r="P3727" i="2"/>
  <c r="P3726" i="2"/>
  <c r="P3725" i="2"/>
  <c r="P3724" i="2"/>
  <c r="P3723" i="2"/>
  <c r="P3722" i="2"/>
  <c r="P3721" i="2"/>
  <c r="P3720" i="2"/>
  <c r="P3719" i="2"/>
  <c r="P3718" i="2"/>
  <c r="P3717" i="2"/>
  <c r="P3716" i="2"/>
  <c r="P3715" i="2"/>
  <c r="P3714" i="2"/>
  <c r="P3713" i="2"/>
  <c r="P3712" i="2"/>
  <c r="P3711" i="2"/>
  <c r="P3710" i="2"/>
  <c r="P3709" i="2"/>
  <c r="P3708" i="2"/>
  <c r="P3707" i="2"/>
  <c r="P3706" i="2"/>
  <c r="P3705" i="2"/>
  <c r="P3704" i="2"/>
  <c r="P3703" i="2"/>
  <c r="P3702" i="2"/>
  <c r="P3701" i="2"/>
  <c r="P3700" i="2"/>
  <c r="P3699" i="2"/>
  <c r="P3698" i="2"/>
  <c r="P3697" i="2"/>
  <c r="P3696" i="2"/>
  <c r="P3695" i="2"/>
  <c r="P3694" i="2"/>
  <c r="P3693" i="2"/>
  <c r="P3692" i="2"/>
  <c r="P3691" i="2"/>
  <c r="P3690" i="2"/>
  <c r="P3689" i="2"/>
  <c r="P3688" i="2"/>
  <c r="P3687" i="2"/>
  <c r="P3686" i="2"/>
  <c r="P3685" i="2"/>
  <c r="P3684" i="2"/>
  <c r="P3683" i="2"/>
  <c r="P3682" i="2"/>
  <c r="P3681" i="2"/>
  <c r="P3680" i="2"/>
  <c r="P3679" i="2"/>
  <c r="P3678" i="2"/>
  <c r="P3677" i="2"/>
  <c r="P3676" i="2"/>
  <c r="P3675" i="2"/>
  <c r="P3674" i="2"/>
  <c r="P3673" i="2"/>
  <c r="P3672" i="2"/>
  <c r="P3671" i="2"/>
  <c r="P3670" i="2"/>
  <c r="P3669" i="2"/>
  <c r="P3668" i="2"/>
  <c r="P3667" i="2"/>
  <c r="P3666" i="2"/>
  <c r="P3665" i="2"/>
  <c r="P3664" i="2"/>
  <c r="P3663" i="2"/>
  <c r="P3662" i="2"/>
  <c r="P3661" i="2"/>
  <c r="P3660" i="2"/>
  <c r="P3659" i="2"/>
  <c r="P3658" i="2"/>
  <c r="P3657" i="2"/>
  <c r="P3656" i="2"/>
  <c r="P3655" i="2"/>
  <c r="P3654" i="2"/>
  <c r="P3653" i="2"/>
  <c r="P3652" i="2"/>
  <c r="P3651" i="2"/>
  <c r="P3650" i="2"/>
  <c r="P3649" i="2"/>
  <c r="P3648" i="2"/>
  <c r="P3647" i="2"/>
  <c r="P3646" i="2"/>
  <c r="P3645" i="2"/>
  <c r="P3644" i="2"/>
  <c r="P3643" i="2"/>
  <c r="P3642" i="2"/>
  <c r="P3641" i="2"/>
  <c r="P3640" i="2"/>
  <c r="P3639" i="2"/>
  <c r="P3638" i="2"/>
  <c r="P3637" i="2"/>
  <c r="P3636" i="2"/>
  <c r="P3635" i="2"/>
  <c r="P3634" i="2"/>
  <c r="P3633" i="2"/>
  <c r="P3632" i="2"/>
  <c r="P3631" i="2"/>
  <c r="P3630" i="2"/>
  <c r="P3629" i="2"/>
  <c r="P3628" i="2"/>
  <c r="P3627" i="2"/>
  <c r="P3626" i="2"/>
  <c r="P3625" i="2"/>
  <c r="P3624" i="2"/>
  <c r="P3623" i="2"/>
  <c r="P3622" i="2"/>
  <c r="P3621" i="2"/>
  <c r="P3620" i="2"/>
  <c r="P3619" i="2"/>
  <c r="P3618" i="2"/>
  <c r="P3617" i="2"/>
  <c r="P3616" i="2"/>
  <c r="P3615" i="2"/>
  <c r="P3614" i="2"/>
  <c r="P3613" i="2"/>
  <c r="P3612" i="2"/>
  <c r="P3611" i="2"/>
  <c r="P3610" i="2"/>
  <c r="P3609" i="2"/>
  <c r="P3608" i="2"/>
  <c r="P3607" i="2"/>
  <c r="P3606" i="2"/>
  <c r="P3605" i="2"/>
  <c r="P3604" i="2"/>
  <c r="P3603" i="2"/>
  <c r="P3602" i="2"/>
  <c r="P3601" i="2"/>
  <c r="P3600" i="2"/>
  <c r="P3599" i="2"/>
  <c r="P3598" i="2"/>
  <c r="P3597" i="2"/>
  <c r="P3596" i="2"/>
  <c r="P3595" i="2"/>
  <c r="P3594" i="2"/>
  <c r="P3593" i="2"/>
  <c r="P3592" i="2"/>
  <c r="P3591" i="2"/>
  <c r="P3590" i="2"/>
  <c r="P3589" i="2"/>
  <c r="P3588" i="2"/>
  <c r="P3587" i="2"/>
  <c r="P3586" i="2"/>
  <c r="P3585" i="2"/>
  <c r="P3584" i="2"/>
  <c r="P3583" i="2"/>
  <c r="P3582" i="2"/>
  <c r="P3581" i="2"/>
  <c r="P3580" i="2"/>
  <c r="P3579" i="2"/>
  <c r="P3578" i="2"/>
  <c r="P3577" i="2"/>
  <c r="P3576" i="2"/>
  <c r="P3575" i="2"/>
  <c r="P3574" i="2"/>
  <c r="P3573" i="2"/>
  <c r="P3572" i="2"/>
  <c r="P3571" i="2"/>
  <c r="P3570" i="2"/>
  <c r="P3569" i="2"/>
  <c r="P3568" i="2"/>
  <c r="P3567" i="2"/>
  <c r="P3566" i="2"/>
  <c r="P3565" i="2"/>
  <c r="P3564" i="2"/>
  <c r="P3563" i="2"/>
  <c r="P3562" i="2"/>
  <c r="P3561" i="2"/>
  <c r="P3560" i="2"/>
  <c r="P3559" i="2"/>
  <c r="P3558" i="2"/>
  <c r="P3557" i="2"/>
  <c r="P3556" i="2"/>
  <c r="P3555" i="2"/>
  <c r="P3554" i="2"/>
  <c r="P3553" i="2"/>
  <c r="P3552" i="2"/>
  <c r="P3551" i="2"/>
  <c r="P3550" i="2"/>
  <c r="P3549" i="2"/>
  <c r="P3548" i="2"/>
  <c r="P3547" i="2"/>
  <c r="P3546" i="2"/>
  <c r="P3545" i="2"/>
  <c r="P3544" i="2"/>
  <c r="P3543" i="2"/>
  <c r="P3542" i="2"/>
  <c r="P3541" i="2"/>
  <c r="P3540" i="2"/>
  <c r="P3539" i="2"/>
  <c r="P3538" i="2"/>
  <c r="P3537" i="2"/>
  <c r="P3536" i="2"/>
  <c r="P3535" i="2"/>
  <c r="P3534" i="2"/>
  <c r="P3533" i="2"/>
  <c r="P3532" i="2"/>
  <c r="P3531" i="2"/>
  <c r="P3530" i="2"/>
  <c r="P3529" i="2"/>
  <c r="P3528" i="2"/>
  <c r="P3527" i="2"/>
  <c r="P3526" i="2"/>
  <c r="P3525" i="2"/>
  <c r="P3524" i="2"/>
  <c r="P3523" i="2"/>
  <c r="P3522" i="2"/>
  <c r="P3521" i="2"/>
  <c r="P3520" i="2"/>
  <c r="P3519" i="2"/>
  <c r="P3518" i="2"/>
  <c r="P3517" i="2"/>
  <c r="P3516" i="2"/>
  <c r="P3515" i="2"/>
  <c r="P3514" i="2"/>
  <c r="P3513" i="2"/>
  <c r="P3512" i="2"/>
  <c r="P3511" i="2"/>
  <c r="P3510" i="2"/>
  <c r="P3509" i="2"/>
  <c r="P3508" i="2"/>
  <c r="P3507" i="2"/>
  <c r="P3506" i="2"/>
  <c r="P3505" i="2"/>
  <c r="P3504" i="2"/>
  <c r="P3503" i="2"/>
  <c r="P3502" i="2"/>
  <c r="P3501" i="2"/>
  <c r="P3500" i="2"/>
  <c r="P3499" i="2"/>
  <c r="P3498" i="2"/>
  <c r="P3497" i="2"/>
  <c r="P3496" i="2"/>
  <c r="P3495" i="2"/>
  <c r="P3494" i="2"/>
  <c r="P3493" i="2"/>
  <c r="P3492" i="2"/>
  <c r="P3491" i="2"/>
  <c r="P3490" i="2"/>
  <c r="P3489" i="2"/>
  <c r="P3488" i="2"/>
  <c r="P3487" i="2"/>
  <c r="P3486" i="2"/>
  <c r="P3485" i="2"/>
  <c r="P3484" i="2"/>
  <c r="P3483" i="2"/>
  <c r="P3482" i="2"/>
  <c r="P3481" i="2"/>
  <c r="P3480" i="2"/>
  <c r="P3479" i="2"/>
  <c r="P3478" i="2"/>
  <c r="P3477" i="2"/>
  <c r="P3476" i="2"/>
  <c r="P3475" i="2"/>
  <c r="P3474" i="2"/>
  <c r="P3473" i="2"/>
  <c r="P3472" i="2"/>
  <c r="P3471" i="2"/>
  <c r="P3470" i="2"/>
  <c r="P3469" i="2"/>
  <c r="P3468" i="2"/>
  <c r="P3467" i="2"/>
  <c r="P3466" i="2"/>
  <c r="P3465" i="2"/>
  <c r="P3464" i="2"/>
  <c r="P3463" i="2"/>
  <c r="P3462" i="2"/>
  <c r="P3461" i="2"/>
  <c r="P3460" i="2"/>
  <c r="P3459" i="2"/>
  <c r="P3458" i="2"/>
  <c r="P3457" i="2"/>
  <c r="P3456" i="2"/>
  <c r="P3455" i="2"/>
  <c r="P3454" i="2"/>
  <c r="P3453" i="2"/>
  <c r="P3452" i="2"/>
  <c r="P3451" i="2"/>
  <c r="P3450" i="2"/>
  <c r="P3449" i="2"/>
  <c r="P3448" i="2"/>
  <c r="P3447" i="2"/>
  <c r="P3446" i="2"/>
  <c r="P3445" i="2"/>
  <c r="P3444" i="2"/>
  <c r="P3443" i="2"/>
  <c r="P3442" i="2"/>
  <c r="P3441" i="2"/>
  <c r="P3440" i="2"/>
  <c r="P3439" i="2"/>
  <c r="P3438" i="2"/>
  <c r="P3437" i="2"/>
  <c r="P3436" i="2"/>
  <c r="P3435" i="2"/>
  <c r="P3434" i="2"/>
  <c r="P3433" i="2"/>
  <c r="P3432" i="2"/>
  <c r="P3431" i="2"/>
  <c r="P3430" i="2"/>
  <c r="P3429" i="2"/>
  <c r="P3428" i="2"/>
  <c r="P3427" i="2"/>
  <c r="P3426" i="2"/>
  <c r="P3425" i="2"/>
  <c r="P3424" i="2"/>
  <c r="P3423" i="2"/>
  <c r="P3422" i="2"/>
  <c r="P3421" i="2"/>
  <c r="P3420" i="2"/>
  <c r="P3419" i="2"/>
  <c r="P3418" i="2"/>
  <c r="P3417" i="2"/>
  <c r="P3416" i="2"/>
  <c r="P3415" i="2"/>
  <c r="P3414" i="2"/>
  <c r="P3413" i="2"/>
  <c r="P3412" i="2"/>
  <c r="P3411" i="2"/>
  <c r="P3410" i="2"/>
  <c r="P3409" i="2"/>
  <c r="P3408" i="2"/>
  <c r="P3407" i="2"/>
  <c r="P3406" i="2"/>
  <c r="P3405" i="2"/>
  <c r="P3404" i="2"/>
  <c r="P3403" i="2"/>
  <c r="P3402" i="2"/>
  <c r="P3401" i="2"/>
  <c r="P3400" i="2"/>
  <c r="P3399" i="2"/>
  <c r="P3398" i="2"/>
  <c r="P3397" i="2"/>
  <c r="P3396" i="2"/>
  <c r="P3395" i="2"/>
  <c r="P3394" i="2"/>
  <c r="P3393" i="2"/>
  <c r="P3392" i="2"/>
  <c r="P3391" i="2"/>
  <c r="P3390" i="2"/>
  <c r="P3389" i="2"/>
  <c r="P3388" i="2"/>
  <c r="P3387" i="2"/>
  <c r="P3386" i="2"/>
  <c r="P3385" i="2"/>
  <c r="P3384" i="2"/>
  <c r="P3383" i="2"/>
  <c r="P3382" i="2"/>
  <c r="P3381" i="2"/>
  <c r="P3380" i="2"/>
  <c r="P3379" i="2"/>
  <c r="P3378" i="2"/>
  <c r="P3377" i="2"/>
  <c r="P3376" i="2"/>
  <c r="P3375" i="2"/>
  <c r="P3374" i="2"/>
  <c r="P3373" i="2"/>
  <c r="P3372" i="2"/>
  <c r="P3371" i="2"/>
  <c r="P3370" i="2"/>
  <c r="P3369" i="2"/>
  <c r="P3368" i="2"/>
  <c r="P3367" i="2"/>
  <c r="P3366" i="2"/>
  <c r="P3365" i="2"/>
  <c r="P3364" i="2"/>
  <c r="P3363" i="2"/>
  <c r="P3362" i="2"/>
  <c r="P3361" i="2"/>
  <c r="P3360" i="2"/>
  <c r="P3359" i="2"/>
  <c r="P3358" i="2"/>
  <c r="P3357" i="2"/>
  <c r="P3356" i="2"/>
  <c r="P3355" i="2"/>
  <c r="P3354" i="2"/>
  <c r="P3353" i="2"/>
  <c r="P3352" i="2"/>
  <c r="P3351" i="2"/>
  <c r="P3350" i="2"/>
  <c r="P3349" i="2"/>
  <c r="P3348" i="2"/>
  <c r="P3347" i="2"/>
  <c r="P3346" i="2"/>
  <c r="P3345" i="2"/>
  <c r="P3344" i="2"/>
  <c r="P3343" i="2"/>
  <c r="P3342" i="2"/>
  <c r="P3341" i="2"/>
  <c r="P3340" i="2"/>
  <c r="P3339" i="2"/>
  <c r="P3338" i="2"/>
  <c r="P3337" i="2"/>
  <c r="P3336" i="2"/>
  <c r="P3335" i="2"/>
  <c r="P3334" i="2"/>
  <c r="P3333" i="2"/>
  <c r="P3332" i="2"/>
  <c r="P3331" i="2"/>
  <c r="P3330" i="2"/>
  <c r="P3329" i="2"/>
  <c r="P3328" i="2"/>
  <c r="P3327" i="2"/>
  <c r="P3326" i="2"/>
  <c r="P3325" i="2"/>
  <c r="P3324" i="2"/>
  <c r="P3323" i="2"/>
  <c r="P3322" i="2"/>
  <c r="P3321" i="2"/>
  <c r="P3320" i="2"/>
  <c r="P3319" i="2"/>
  <c r="P3318" i="2"/>
  <c r="P3317" i="2"/>
  <c r="P3316" i="2"/>
  <c r="P3315" i="2"/>
  <c r="P3314" i="2"/>
  <c r="P3313" i="2"/>
  <c r="P3312" i="2"/>
  <c r="P3311" i="2"/>
  <c r="P3310" i="2"/>
  <c r="P3309" i="2"/>
  <c r="P3308" i="2"/>
  <c r="P3307" i="2"/>
  <c r="P3306" i="2"/>
  <c r="P3305" i="2"/>
  <c r="P3304" i="2"/>
  <c r="P3303" i="2"/>
  <c r="P3302" i="2"/>
  <c r="P3301" i="2"/>
  <c r="P3300" i="2"/>
  <c r="P3299" i="2"/>
  <c r="P3298" i="2"/>
  <c r="P3297" i="2"/>
  <c r="P3296" i="2"/>
  <c r="P3295" i="2"/>
  <c r="P3294" i="2"/>
  <c r="P3293" i="2"/>
  <c r="P3292" i="2"/>
  <c r="P3291" i="2"/>
  <c r="P3290" i="2"/>
  <c r="P3289" i="2"/>
  <c r="P3288" i="2"/>
  <c r="P3287" i="2"/>
  <c r="P3286" i="2"/>
  <c r="P3285" i="2"/>
  <c r="P3284" i="2"/>
  <c r="P3283" i="2"/>
  <c r="P3282" i="2"/>
  <c r="P3281" i="2"/>
  <c r="P3280" i="2"/>
  <c r="P3279" i="2"/>
  <c r="P3278" i="2"/>
  <c r="P3277" i="2"/>
  <c r="P3276" i="2"/>
  <c r="P3275" i="2"/>
  <c r="P3274" i="2"/>
  <c r="P3273" i="2"/>
  <c r="P3272" i="2"/>
  <c r="P3271" i="2"/>
  <c r="P3270" i="2"/>
  <c r="P3269" i="2"/>
  <c r="P3268" i="2"/>
  <c r="P3267" i="2"/>
  <c r="P3266" i="2"/>
  <c r="P3265" i="2"/>
  <c r="P3264" i="2"/>
  <c r="P3263" i="2"/>
  <c r="P3262" i="2"/>
  <c r="P3261" i="2"/>
  <c r="P3260" i="2"/>
  <c r="P3259" i="2"/>
  <c r="P3258" i="2"/>
  <c r="P3257" i="2"/>
  <c r="P3256" i="2"/>
  <c r="P3255" i="2"/>
  <c r="P3254" i="2"/>
  <c r="P3253" i="2"/>
  <c r="P3252" i="2"/>
  <c r="P3251" i="2"/>
  <c r="P3250" i="2"/>
  <c r="P3249" i="2"/>
  <c r="P3248" i="2"/>
  <c r="P3247" i="2"/>
  <c r="P3246" i="2"/>
  <c r="P3245" i="2"/>
  <c r="P3244" i="2"/>
  <c r="P3243" i="2"/>
  <c r="P3242" i="2"/>
  <c r="P3241" i="2"/>
  <c r="P3240" i="2"/>
  <c r="P3239" i="2"/>
  <c r="P3238" i="2"/>
  <c r="P3237" i="2"/>
  <c r="P3236" i="2"/>
  <c r="P3235" i="2"/>
  <c r="P3234" i="2"/>
  <c r="P3233" i="2"/>
  <c r="P3232" i="2"/>
  <c r="P3231" i="2"/>
  <c r="P3230" i="2"/>
  <c r="P3229" i="2"/>
  <c r="P3228" i="2"/>
  <c r="P3227" i="2"/>
  <c r="P3226" i="2"/>
  <c r="P3225" i="2"/>
  <c r="P3224" i="2"/>
  <c r="P3223" i="2"/>
  <c r="P3222" i="2"/>
  <c r="P3221" i="2"/>
  <c r="P3220" i="2"/>
  <c r="P3219" i="2"/>
  <c r="P3218" i="2"/>
  <c r="P3217" i="2"/>
  <c r="P3216" i="2"/>
  <c r="P3215" i="2"/>
  <c r="P3214" i="2"/>
  <c r="P3213" i="2"/>
  <c r="P3212" i="2"/>
  <c r="P3211" i="2"/>
  <c r="P3210" i="2"/>
  <c r="P3209" i="2"/>
  <c r="P3208" i="2"/>
  <c r="P3207" i="2"/>
  <c r="P3206" i="2"/>
  <c r="P3205" i="2"/>
  <c r="P3204" i="2"/>
  <c r="P3203" i="2"/>
  <c r="P3202" i="2"/>
  <c r="P3201" i="2"/>
  <c r="P3200" i="2"/>
  <c r="P3199" i="2"/>
  <c r="P3198" i="2"/>
  <c r="P3197" i="2"/>
  <c r="P3196" i="2"/>
  <c r="P3195" i="2"/>
  <c r="P3194" i="2"/>
  <c r="P3193" i="2"/>
  <c r="P3192" i="2"/>
  <c r="P3191" i="2"/>
  <c r="P3190" i="2"/>
  <c r="P3189" i="2"/>
  <c r="P3188" i="2"/>
  <c r="P3187" i="2"/>
  <c r="P3186" i="2"/>
  <c r="P3185" i="2"/>
  <c r="P3184" i="2"/>
  <c r="P3183" i="2"/>
  <c r="P3182" i="2"/>
  <c r="P3181" i="2"/>
  <c r="P3180" i="2"/>
  <c r="P3179" i="2"/>
  <c r="P3178" i="2"/>
  <c r="P3177" i="2"/>
  <c r="P3176" i="2"/>
  <c r="P3175" i="2"/>
  <c r="P3174" i="2"/>
  <c r="P3173" i="2"/>
  <c r="P3172" i="2"/>
  <c r="P3171" i="2"/>
  <c r="P3170" i="2"/>
  <c r="P3169" i="2"/>
  <c r="P3168" i="2"/>
  <c r="P3167" i="2"/>
  <c r="P3166" i="2"/>
  <c r="P3165" i="2"/>
  <c r="P3164" i="2"/>
  <c r="P3163" i="2"/>
  <c r="P3162" i="2"/>
  <c r="P3161" i="2"/>
  <c r="P3160" i="2"/>
  <c r="P3159" i="2"/>
  <c r="P3158" i="2"/>
  <c r="P3157" i="2"/>
  <c r="P3156" i="2"/>
  <c r="P3155" i="2"/>
  <c r="P3154" i="2"/>
  <c r="P3153" i="2"/>
  <c r="P3152" i="2"/>
  <c r="P3151" i="2"/>
  <c r="P3150" i="2"/>
  <c r="P3149" i="2"/>
  <c r="P3148" i="2"/>
  <c r="P3147" i="2"/>
  <c r="P3146" i="2"/>
  <c r="P3145" i="2"/>
  <c r="P3144" i="2"/>
  <c r="P3143" i="2"/>
  <c r="P3142" i="2"/>
  <c r="P3141" i="2"/>
  <c r="P3140" i="2"/>
  <c r="P3139" i="2"/>
  <c r="P3138" i="2"/>
  <c r="P3137" i="2"/>
  <c r="P3136" i="2"/>
  <c r="P3135" i="2"/>
  <c r="P3134" i="2"/>
  <c r="P3133" i="2"/>
  <c r="P3132" i="2"/>
  <c r="P3131" i="2"/>
  <c r="P3130" i="2"/>
  <c r="P3129" i="2"/>
  <c r="P3128" i="2"/>
  <c r="P3127" i="2"/>
  <c r="P3126" i="2"/>
  <c r="P3125" i="2"/>
  <c r="P3124" i="2"/>
  <c r="P3123" i="2"/>
  <c r="P3122" i="2"/>
  <c r="P3121" i="2"/>
  <c r="P3120" i="2"/>
  <c r="P3119" i="2"/>
  <c r="P3118" i="2"/>
  <c r="P3117" i="2"/>
  <c r="P3116" i="2"/>
  <c r="P3115" i="2"/>
  <c r="P3114" i="2"/>
  <c r="P3113" i="2"/>
  <c r="P3112" i="2"/>
  <c r="P3111" i="2"/>
  <c r="P3110" i="2"/>
  <c r="P3109" i="2"/>
  <c r="P3108" i="2"/>
  <c r="P3107" i="2"/>
  <c r="P3106" i="2"/>
  <c r="P3105" i="2"/>
  <c r="P3104" i="2"/>
  <c r="P3103" i="2"/>
  <c r="P3102" i="2"/>
  <c r="P3101" i="2"/>
  <c r="P3100" i="2"/>
  <c r="P3099" i="2"/>
  <c r="P3098" i="2"/>
  <c r="P3097" i="2"/>
  <c r="P3096" i="2"/>
  <c r="P3095" i="2"/>
  <c r="P3094" i="2"/>
  <c r="P3093" i="2"/>
  <c r="P3092" i="2"/>
  <c r="P3091" i="2"/>
  <c r="P3090" i="2"/>
  <c r="P3089" i="2"/>
  <c r="P3088" i="2"/>
  <c r="P3087" i="2"/>
  <c r="P3086" i="2"/>
  <c r="P3085" i="2"/>
  <c r="P3084" i="2"/>
  <c r="P3083" i="2"/>
  <c r="P3082" i="2"/>
  <c r="P3081" i="2"/>
  <c r="P3080" i="2"/>
  <c r="P3079" i="2"/>
  <c r="P3078" i="2"/>
  <c r="P3077" i="2"/>
  <c r="P3076" i="2"/>
  <c r="P3075" i="2"/>
  <c r="P3074" i="2"/>
  <c r="P3073" i="2"/>
  <c r="P3072" i="2"/>
  <c r="P3071" i="2"/>
  <c r="P3070" i="2"/>
  <c r="P3069" i="2"/>
  <c r="P3068" i="2"/>
  <c r="P3067" i="2"/>
  <c r="P3066" i="2"/>
  <c r="P3065" i="2"/>
  <c r="P3064" i="2"/>
  <c r="P3063" i="2"/>
  <c r="P3062" i="2"/>
  <c r="P3061" i="2"/>
  <c r="P3060" i="2"/>
  <c r="P3059" i="2"/>
  <c r="P3058" i="2"/>
  <c r="P3057" i="2"/>
  <c r="P3056" i="2"/>
  <c r="P3055" i="2"/>
  <c r="P3054" i="2"/>
  <c r="P3053" i="2"/>
  <c r="P3052" i="2"/>
  <c r="P3051" i="2"/>
  <c r="P3050" i="2"/>
  <c r="P3049" i="2"/>
  <c r="P3048" i="2"/>
  <c r="P3047" i="2"/>
  <c r="P3046" i="2"/>
  <c r="P3045" i="2"/>
  <c r="P3044" i="2"/>
  <c r="P3043" i="2"/>
  <c r="P3042" i="2"/>
  <c r="P3041" i="2"/>
  <c r="P3040" i="2"/>
  <c r="P3039" i="2"/>
  <c r="P3038" i="2"/>
  <c r="P3037" i="2"/>
  <c r="P3036" i="2"/>
  <c r="P3035" i="2"/>
  <c r="P3034" i="2"/>
  <c r="P3033" i="2"/>
  <c r="P3032" i="2"/>
  <c r="P3031" i="2"/>
  <c r="P3030" i="2"/>
  <c r="P3029" i="2"/>
  <c r="P3028" i="2"/>
  <c r="P3027" i="2"/>
  <c r="P3026" i="2"/>
  <c r="P3025" i="2"/>
  <c r="P3024" i="2"/>
  <c r="P3023" i="2"/>
  <c r="P3022" i="2"/>
  <c r="P3021" i="2"/>
  <c r="P3020" i="2"/>
  <c r="P3019" i="2"/>
  <c r="P3018" i="2"/>
  <c r="P3017" i="2"/>
  <c r="P3016" i="2"/>
  <c r="P3015" i="2"/>
  <c r="P3014" i="2"/>
  <c r="P3013" i="2"/>
  <c r="P3012" i="2"/>
  <c r="P3011" i="2"/>
  <c r="P3010" i="2"/>
  <c r="P3009" i="2"/>
  <c r="P3008" i="2"/>
  <c r="P3007" i="2"/>
  <c r="P3006" i="2"/>
  <c r="P3005" i="2"/>
  <c r="P3004" i="2"/>
  <c r="P3003" i="2"/>
  <c r="P3002" i="2"/>
  <c r="P3001" i="2"/>
  <c r="P3000" i="2"/>
  <c r="P2999" i="2"/>
  <c r="P2998" i="2"/>
  <c r="P2997" i="2"/>
  <c r="P2996" i="2"/>
  <c r="P2995" i="2"/>
  <c r="P2994" i="2"/>
  <c r="P2993" i="2"/>
  <c r="P2992" i="2"/>
  <c r="P2991" i="2"/>
  <c r="P2990" i="2"/>
  <c r="P2989" i="2"/>
  <c r="P2988" i="2"/>
  <c r="P2987" i="2"/>
  <c r="P2986" i="2"/>
  <c r="P2985" i="2"/>
  <c r="P2984" i="2"/>
  <c r="P2983" i="2"/>
  <c r="P2982" i="2"/>
  <c r="P2981" i="2"/>
  <c r="P2980" i="2"/>
  <c r="P2979" i="2"/>
  <c r="P2978" i="2"/>
  <c r="P2977" i="2"/>
  <c r="P2976" i="2"/>
  <c r="P2975" i="2"/>
  <c r="P2974" i="2"/>
  <c r="P2973" i="2"/>
  <c r="P2972" i="2"/>
  <c r="P2971" i="2"/>
  <c r="P2970" i="2"/>
  <c r="P2969" i="2"/>
  <c r="P2968" i="2"/>
  <c r="P2967" i="2"/>
  <c r="P2966" i="2"/>
  <c r="P2965" i="2"/>
  <c r="P2964" i="2"/>
  <c r="P2963" i="2"/>
  <c r="P2962" i="2"/>
  <c r="P2961" i="2"/>
  <c r="P2960" i="2"/>
  <c r="P2959" i="2"/>
  <c r="P2958" i="2"/>
  <c r="P2957" i="2"/>
  <c r="P2956" i="2"/>
  <c r="P2955" i="2"/>
  <c r="P2954" i="2"/>
  <c r="P2953" i="2"/>
  <c r="P2952" i="2"/>
  <c r="P2951" i="2"/>
  <c r="P2950" i="2"/>
  <c r="P2949" i="2"/>
  <c r="P2948" i="2"/>
  <c r="P2947" i="2"/>
  <c r="P2946" i="2"/>
  <c r="P2945" i="2"/>
  <c r="P2944" i="2"/>
  <c r="P2943" i="2"/>
  <c r="P2942" i="2"/>
  <c r="P2941" i="2"/>
  <c r="P2940" i="2"/>
  <c r="P2939" i="2"/>
  <c r="P2938" i="2"/>
  <c r="P2937" i="2"/>
  <c r="P2936" i="2"/>
  <c r="P2935" i="2"/>
  <c r="P2934" i="2"/>
  <c r="P2933" i="2"/>
  <c r="P2932" i="2"/>
  <c r="P2931" i="2"/>
  <c r="P2930" i="2"/>
  <c r="P2929" i="2"/>
  <c r="P2928" i="2"/>
  <c r="P2927" i="2"/>
  <c r="P2926" i="2"/>
  <c r="P2925" i="2"/>
  <c r="P2924" i="2"/>
  <c r="P2923" i="2"/>
  <c r="P2922" i="2"/>
  <c r="P2921" i="2"/>
  <c r="P2920" i="2"/>
  <c r="P2919" i="2"/>
  <c r="P2918" i="2"/>
  <c r="P2917" i="2"/>
  <c r="P2916" i="2"/>
  <c r="P2915" i="2"/>
  <c r="P2914" i="2"/>
  <c r="P2913" i="2"/>
  <c r="P2912" i="2"/>
  <c r="P2911" i="2"/>
  <c r="P2910" i="2"/>
  <c r="P2909" i="2"/>
  <c r="P2908" i="2"/>
  <c r="P2907" i="2"/>
  <c r="P2906" i="2"/>
  <c r="P2905" i="2"/>
  <c r="P2904" i="2"/>
  <c r="P2903" i="2"/>
  <c r="P2902" i="2"/>
  <c r="P2901" i="2"/>
  <c r="P2900" i="2"/>
  <c r="P2899" i="2"/>
  <c r="P2898" i="2"/>
  <c r="P2897" i="2"/>
  <c r="P2896" i="2"/>
  <c r="P2895" i="2"/>
  <c r="P2894" i="2"/>
  <c r="P2893" i="2"/>
  <c r="P2892" i="2"/>
  <c r="P2891" i="2"/>
  <c r="P2890" i="2"/>
  <c r="P2889" i="2"/>
  <c r="P2888" i="2"/>
  <c r="P2887" i="2"/>
  <c r="P2886" i="2"/>
  <c r="P2885" i="2"/>
  <c r="P2884" i="2"/>
  <c r="P2883" i="2"/>
  <c r="P2882" i="2"/>
  <c r="P2881" i="2"/>
  <c r="P2880" i="2"/>
  <c r="P2879" i="2"/>
  <c r="P2878" i="2"/>
  <c r="P2877" i="2"/>
  <c r="P2876" i="2"/>
  <c r="P2875" i="2"/>
  <c r="P2874" i="2"/>
  <c r="P2873" i="2"/>
  <c r="P2872" i="2"/>
  <c r="P2871" i="2"/>
  <c r="P2870" i="2"/>
  <c r="P2869" i="2"/>
  <c r="P2868" i="2"/>
  <c r="P2867" i="2"/>
  <c r="P2866" i="2"/>
  <c r="P2865" i="2"/>
  <c r="P2864" i="2"/>
  <c r="P2863" i="2"/>
  <c r="P2862" i="2"/>
  <c r="P2861" i="2"/>
  <c r="P2860" i="2"/>
  <c r="P2859" i="2"/>
  <c r="P2858" i="2"/>
  <c r="P2857" i="2"/>
  <c r="P2856" i="2"/>
  <c r="P2855" i="2"/>
  <c r="P2854" i="2"/>
  <c r="P2853" i="2"/>
  <c r="P2852" i="2"/>
  <c r="P2851" i="2"/>
  <c r="P2850" i="2"/>
  <c r="P2849" i="2"/>
  <c r="P2848" i="2"/>
  <c r="P2847" i="2"/>
  <c r="P2846" i="2"/>
  <c r="P2845" i="2"/>
  <c r="P2844" i="2"/>
  <c r="P2843" i="2"/>
  <c r="P2842" i="2"/>
  <c r="P2841" i="2"/>
  <c r="P2840" i="2"/>
  <c r="P2839" i="2"/>
  <c r="P2838" i="2"/>
  <c r="P2837" i="2"/>
  <c r="P2836" i="2"/>
  <c r="P2835" i="2"/>
  <c r="P2834" i="2"/>
  <c r="P2833" i="2"/>
  <c r="P2832" i="2"/>
  <c r="P2831" i="2"/>
  <c r="P2830" i="2"/>
  <c r="P2829" i="2"/>
  <c r="P2828" i="2"/>
  <c r="P2827" i="2"/>
  <c r="P2826" i="2"/>
  <c r="P2825" i="2"/>
  <c r="P2824" i="2"/>
  <c r="P2823" i="2"/>
  <c r="P2822" i="2"/>
  <c r="P2821" i="2"/>
  <c r="P2820" i="2"/>
  <c r="P2819" i="2"/>
  <c r="P2818" i="2"/>
  <c r="P2817" i="2"/>
  <c r="P2816" i="2"/>
  <c r="P2815" i="2"/>
  <c r="P2814" i="2"/>
  <c r="P2813" i="2"/>
  <c r="P2812" i="2"/>
  <c r="P2811" i="2"/>
  <c r="P2810" i="2"/>
  <c r="P2809" i="2"/>
  <c r="P2808" i="2"/>
  <c r="P2807" i="2"/>
  <c r="P2806" i="2"/>
  <c r="P2805" i="2"/>
  <c r="P2804" i="2"/>
  <c r="P2803" i="2"/>
  <c r="P2802" i="2"/>
  <c r="P2801" i="2"/>
  <c r="P2800" i="2"/>
  <c r="P2799" i="2"/>
  <c r="P2798" i="2"/>
  <c r="P2797" i="2"/>
  <c r="P2796" i="2"/>
  <c r="P2795" i="2"/>
  <c r="P2794" i="2"/>
  <c r="P2793" i="2"/>
  <c r="P2792" i="2"/>
  <c r="P2791" i="2"/>
  <c r="P2790" i="2"/>
  <c r="P2789" i="2"/>
  <c r="P2788" i="2"/>
  <c r="P2787" i="2"/>
  <c r="P2786" i="2"/>
  <c r="P2785" i="2"/>
  <c r="P2784" i="2"/>
  <c r="P2783" i="2"/>
  <c r="P2782" i="2"/>
  <c r="P2781" i="2"/>
  <c r="P2780" i="2"/>
  <c r="P2779" i="2"/>
  <c r="P2778" i="2"/>
  <c r="P2777" i="2"/>
  <c r="P2776" i="2"/>
  <c r="P2775" i="2"/>
  <c r="P2774" i="2"/>
  <c r="P2773" i="2"/>
  <c r="P2772" i="2"/>
  <c r="P2771" i="2"/>
  <c r="P2770" i="2"/>
  <c r="P2769" i="2"/>
  <c r="P2768" i="2"/>
  <c r="P2767" i="2"/>
  <c r="P2766" i="2"/>
  <c r="P2765" i="2"/>
  <c r="P2764" i="2"/>
  <c r="P2763" i="2"/>
  <c r="P2762" i="2"/>
  <c r="P2761" i="2"/>
  <c r="P2760" i="2"/>
  <c r="P2759" i="2"/>
  <c r="P2758" i="2"/>
  <c r="P2757" i="2"/>
  <c r="P2756" i="2"/>
  <c r="P2755" i="2"/>
  <c r="P2754" i="2"/>
  <c r="P2753" i="2"/>
  <c r="P2752" i="2"/>
  <c r="P2751" i="2"/>
  <c r="P2750" i="2"/>
  <c r="P2749" i="2"/>
  <c r="P2748" i="2"/>
  <c r="P2747" i="2"/>
  <c r="P2746" i="2"/>
  <c r="P2745" i="2"/>
  <c r="P2744" i="2"/>
  <c r="P2743" i="2"/>
  <c r="P2742" i="2"/>
  <c r="P2741" i="2"/>
  <c r="P2740" i="2"/>
  <c r="P2739" i="2"/>
  <c r="P2738" i="2"/>
  <c r="P2737" i="2"/>
  <c r="P2736" i="2"/>
  <c r="P2735" i="2"/>
  <c r="P2734" i="2"/>
  <c r="P2733" i="2"/>
  <c r="P2732" i="2"/>
  <c r="P2731" i="2"/>
  <c r="P2730" i="2"/>
  <c r="P2729" i="2"/>
  <c r="P2728" i="2"/>
  <c r="P2727" i="2"/>
  <c r="P2726" i="2"/>
  <c r="P2725" i="2"/>
  <c r="P2724" i="2"/>
  <c r="P2723" i="2"/>
  <c r="P2722" i="2"/>
  <c r="P2721" i="2"/>
  <c r="P2720" i="2"/>
  <c r="P2719" i="2"/>
  <c r="P2718" i="2"/>
  <c r="P2717" i="2"/>
  <c r="P2716" i="2"/>
  <c r="P2715" i="2"/>
  <c r="P2714" i="2"/>
  <c r="P2713" i="2"/>
  <c r="P2712" i="2"/>
  <c r="P2711" i="2"/>
  <c r="P2710" i="2"/>
  <c r="P2709" i="2"/>
  <c r="P2708" i="2"/>
  <c r="P2707" i="2"/>
  <c r="P2706" i="2"/>
  <c r="P2705" i="2"/>
  <c r="P2704" i="2"/>
  <c r="P2703" i="2"/>
  <c r="P2702" i="2"/>
  <c r="P2701" i="2"/>
  <c r="P2700" i="2"/>
  <c r="P2699" i="2"/>
  <c r="P2698" i="2"/>
  <c r="P2697" i="2"/>
  <c r="P2696" i="2"/>
  <c r="P2695" i="2"/>
  <c r="P2694" i="2"/>
  <c r="P2693" i="2"/>
  <c r="P2692" i="2"/>
  <c r="P2691" i="2"/>
  <c r="P2690" i="2"/>
  <c r="P2689" i="2"/>
  <c r="P2688" i="2"/>
  <c r="P2687" i="2"/>
  <c r="P2686" i="2"/>
  <c r="P2685" i="2"/>
  <c r="P2684" i="2"/>
  <c r="P2683" i="2"/>
  <c r="P2682" i="2"/>
  <c r="P2681" i="2"/>
  <c r="P2680" i="2"/>
  <c r="P2679" i="2"/>
  <c r="P2678" i="2"/>
  <c r="P2677" i="2"/>
  <c r="P2676" i="2"/>
  <c r="P2675" i="2"/>
  <c r="P2674" i="2"/>
  <c r="P2673" i="2"/>
  <c r="P2672" i="2"/>
  <c r="P2671" i="2"/>
  <c r="P2670" i="2"/>
  <c r="P2669" i="2"/>
  <c r="P2668" i="2"/>
  <c r="P2667" i="2"/>
  <c r="P2666" i="2"/>
  <c r="P2665" i="2"/>
  <c r="P2664" i="2"/>
  <c r="P2663" i="2"/>
  <c r="P2662" i="2"/>
  <c r="P2661" i="2"/>
  <c r="P2660" i="2"/>
  <c r="P2659" i="2"/>
  <c r="P2658" i="2"/>
  <c r="P2657" i="2"/>
  <c r="P2656" i="2"/>
  <c r="P2655" i="2"/>
  <c r="P2654" i="2"/>
  <c r="P2653" i="2"/>
  <c r="P2652" i="2"/>
  <c r="P2651" i="2"/>
  <c r="P2650" i="2"/>
  <c r="P2649" i="2"/>
  <c r="P2648" i="2"/>
  <c r="P2647" i="2"/>
  <c r="P2646" i="2"/>
  <c r="P2645" i="2"/>
  <c r="P2644" i="2"/>
  <c r="P2643" i="2"/>
  <c r="P2642" i="2"/>
  <c r="P2641" i="2"/>
  <c r="P2640" i="2"/>
  <c r="P2639" i="2"/>
  <c r="P2638" i="2"/>
  <c r="P2637" i="2"/>
  <c r="P2636" i="2"/>
  <c r="P2635" i="2"/>
  <c r="P2634" i="2"/>
  <c r="P2633" i="2"/>
  <c r="P2632" i="2"/>
  <c r="P2631" i="2"/>
  <c r="P2630" i="2"/>
  <c r="P2629" i="2"/>
  <c r="P2628" i="2"/>
  <c r="P2627" i="2"/>
  <c r="P2626" i="2"/>
  <c r="P2625" i="2"/>
  <c r="P2624" i="2"/>
  <c r="P2623" i="2"/>
  <c r="P2622" i="2"/>
  <c r="P2621" i="2"/>
  <c r="P2620" i="2"/>
  <c r="P2619" i="2"/>
  <c r="P2618" i="2"/>
  <c r="P2617" i="2"/>
  <c r="P2616" i="2"/>
  <c r="P2615" i="2"/>
  <c r="P2614" i="2"/>
  <c r="P2613" i="2"/>
  <c r="P2612" i="2"/>
  <c r="P2611" i="2"/>
  <c r="P2610" i="2"/>
  <c r="P2609" i="2"/>
  <c r="P2608" i="2"/>
  <c r="P2607" i="2"/>
  <c r="P2606" i="2"/>
  <c r="P2605" i="2"/>
  <c r="P2604" i="2"/>
  <c r="P2603" i="2"/>
  <c r="P2602" i="2"/>
  <c r="P2601" i="2"/>
  <c r="P2600" i="2"/>
  <c r="P2599" i="2"/>
  <c r="P2598" i="2"/>
  <c r="P2597" i="2"/>
  <c r="P2596" i="2"/>
  <c r="P2595" i="2"/>
  <c r="P2594" i="2"/>
  <c r="P2593" i="2"/>
  <c r="P2592" i="2"/>
  <c r="P2591" i="2"/>
  <c r="P2590" i="2"/>
  <c r="P2589" i="2"/>
  <c r="P2588" i="2"/>
  <c r="P2587" i="2"/>
  <c r="P2586" i="2"/>
  <c r="P2585" i="2"/>
  <c r="P2584" i="2"/>
  <c r="P2583" i="2"/>
  <c r="P2582" i="2"/>
  <c r="P2581" i="2"/>
  <c r="P2580" i="2"/>
  <c r="P2579" i="2"/>
  <c r="P2578" i="2"/>
  <c r="P2577" i="2"/>
  <c r="P2576" i="2"/>
  <c r="P2575" i="2"/>
  <c r="P2574" i="2"/>
  <c r="P2573" i="2"/>
  <c r="P2572" i="2"/>
  <c r="P2571" i="2"/>
  <c r="P2570" i="2"/>
  <c r="P2569" i="2"/>
  <c r="P2568" i="2"/>
  <c r="P2567" i="2"/>
  <c r="P2566" i="2"/>
  <c r="P2565" i="2"/>
  <c r="P2564" i="2"/>
  <c r="P2563" i="2"/>
  <c r="P2562" i="2"/>
  <c r="P2561" i="2"/>
  <c r="P2560" i="2"/>
  <c r="P2559" i="2"/>
  <c r="P2558" i="2"/>
  <c r="P2557" i="2"/>
  <c r="P2556" i="2"/>
  <c r="P2555" i="2"/>
  <c r="P2554" i="2"/>
  <c r="P2553" i="2"/>
  <c r="P2552" i="2"/>
  <c r="P2551" i="2"/>
  <c r="P2550" i="2"/>
  <c r="P2549" i="2"/>
  <c r="P2548" i="2"/>
  <c r="P2547" i="2"/>
  <c r="P2546" i="2"/>
  <c r="P2545" i="2"/>
  <c r="P2544" i="2"/>
  <c r="P2543" i="2"/>
  <c r="P2542" i="2"/>
  <c r="P2541" i="2"/>
  <c r="P2540" i="2"/>
  <c r="P2539" i="2"/>
  <c r="P2538" i="2"/>
  <c r="P2537" i="2"/>
  <c r="P2536" i="2"/>
  <c r="P2535" i="2"/>
  <c r="P2534" i="2"/>
  <c r="P2533" i="2"/>
  <c r="P2532" i="2"/>
  <c r="P2531" i="2"/>
  <c r="P2530" i="2"/>
  <c r="P2529" i="2"/>
  <c r="P2528" i="2"/>
  <c r="P2527" i="2"/>
  <c r="P2526" i="2"/>
  <c r="P2525" i="2"/>
  <c r="P2524" i="2"/>
  <c r="P2523" i="2"/>
  <c r="P2522" i="2"/>
  <c r="P2521" i="2"/>
  <c r="P2520" i="2"/>
  <c r="P2519" i="2"/>
  <c r="P2518" i="2"/>
  <c r="P2517" i="2"/>
  <c r="P2516" i="2"/>
  <c r="P2515" i="2"/>
  <c r="P2514" i="2"/>
  <c r="P2513" i="2"/>
  <c r="P2512" i="2"/>
  <c r="P2511" i="2"/>
  <c r="P2510" i="2"/>
  <c r="P2509" i="2"/>
  <c r="P2508" i="2"/>
  <c r="P2507" i="2"/>
  <c r="P2506" i="2"/>
  <c r="P2505" i="2"/>
  <c r="P2504" i="2"/>
  <c r="P2503" i="2"/>
  <c r="P2502" i="2"/>
  <c r="P2501" i="2"/>
  <c r="P2500" i="2"/>
  <c r="P2499" i="2"/>
  <c r="P2498" i="2"/>
  <c r="P2497" i="2"/>
  <c r="P2496" i="2"/>
  <c r="P2495" i="2"/>
  <c r="P2494" i="2"/>
  <c r="P2493" i="2"/>
  <c r="P2492" i="2"/>
  <c r="P2491" i="2"/>
  <c r="P2490" i="2"/>
  <c r="P2489" i="2"/>
  <c r="P2488" i="2"/>
  <c r="P2487" i="2"/>
  <c r="P2486" i="2"/>
  <c r="P2485" i="2"/>
  <c r="P2484" i="2"/>
  <c r="P2483" i="2"/>
  <c r="P2482" i="2"/>
  <c r="P2481" i="2"/>
  <c r="P2480" i="2"/>
  <c r="P2479" i="2"/>
  <c r="P2478" i="2"/>
  <c r="P2477" i="2"/>
  <c r="P2476" i="2"/>
  <c r="P2475" i="2"/>
  <c r="P2474" i="2"/>
  <c r="P2473" i="2"/>
  <c r="P2472" i="2"/>
  <c r="P2471" i="2"/>
  <c r="P2470" i="2"/>
  <c r="P2469" i="2"/>
  <c r="P2468" i="2"/>
  <c r="P2467" i="2"/>
  <c r="P2466" i="2"/>
  <c r="P2465" i="2"/>
  <c r="P2464" i="2"/>
  <c r="P2463" i="2"/>
  <c r="P2462" i="2"/>
  <c r="P2461" i="2"/>
  <c r="P2460" i="2"/>
  <c r="P2459" i="2"/>
  <c r="P2458" i="2"/>
  <c r="P2457" i="2"/>
  <c r="P2456" i="2"/>
  <c r="P2455" i="2"/>
  <c r="P2454" i="2"/>
  <c r="P2453" i="2"/>
  <c r="P2452" i="2"/>
  <c r="P2451" i="2"/>
  <c r="P2450" i="2"/>
  <c r="P2449" i="2"/>
  <c r="P2448" i="2"/>
  <c r="P2447" i="2"/>
  <c r="P2446" i="2"/>
  <c r="P2445" i="2"/>
  <c r="P2444" i="2"/>
  <c r="P2443" i="2"/>
  <c r="P2442" i="2"/>
  <c r="P2441" i="2"/>
  <c r="P2440" i="2"/>
  <c r="P2439" i="2"/>
  <c r="P2438" i="2"/>
  <c r="P2437" i="2"/>
  <c r="P2436" i="2"/>
  <c r="P2435" i="2"/>
  <c r="P2434" i="2"/>
  <c r="P2433" i="2"/>
  <c r="P2432" i="2"/>
  <c r="P2431" i="2"/>
  <c r="P2430" i="2"/>
  <c r="P2429" i="2"/>
  <c r="P2428" i="2"/>
  <c r="P2427" i="2"/>
  <c r="P2426" i="2"/>
  <c r="P2425" i="2"/>
  <c r="P2424" i="2"/>
  <c r="P2423" i="2"/>
  <c r="P2422" i="2"/>
  <c r="P2421" i="2"/>
  <c r="P2420" i="2"/>
  <c r="P2419" i="2"/>
  <c r="P2418" i="2"/>
  <c r="P2417" i="2"/>
  <c r="P2416" i="2"/>
  <c r="P2415" i="2"/>
  <c r="P2414" i="2"/>
  <c r="P2413" i="2"/>
  <c r="P2412" i="2"/>
  <c r="P2411" i="2"/>
  <c r="P2410" i="2"/>
  <c r="P2409" i="2"/>
  <c r="P2408" i="2"/>
  <c r="P2407" i="2"/>
  <c r="P2406" i="2"/>
  <c r="P2405" i="2"/>
  <c r="P2404" i="2"/>
  <c r="P2403" i="2"/>
  <c r="P2402" i="2"/>
  <c r="P2401" i="2"/>
  <c r="P2400" i="2"/>
  <c r="P2399" i="2"/>
  <c r="P2398" i="2"/>
  <c r="P2397" i="2"/>
  <c r="P2396" i="2"/>
  <c r="P2395" i="2"/>
  <c r="P2394" i="2"/>
  <c r="P2393" i="2"/>
  <c r="P2392" i="2"/>
  <c r="P2391" i="2"/>
  <c r="P2390" i="2"/>
  <c r="P2389" i="2"/>
  <c r="P2388" i="2"/>
  <c r="P2387" i="2"/>
  <c r="P2386" i="2"/>
  <c r="P2385" i="2"/>
  <c r="P2384" i="2"/>
  <c r="P2383" i="2"/>
  <c r="P2382" i="2"/>
  <c r="P2381" i="2"/>
  <c r="P2380" i="2"/>
  <c r="P2379" i="2"/>
  <c r="P2378" i="2"/>
  <c r="P2377" i="2"/>
  <c r="P2376" i="2"/>
  <c r="P2375" i="2"/>
  <c r="P2374" i="2"/>
  <c r="P2373" i="2"/>
  <c r="P2372" i="2"/>
  <c r="P2371" i="2"/>
  <c r="P2370" i="2"/>
  <c r="P2369" i="2"/>
  <c r="P2368" i="2"/>
  <c r="P2367" i="2"/>
  <c r="P2366" i="2"/>
  <c r="P2365" i="2"/>
  <c r="P2364" i="2"/>
  <c r="P2363" i="2"/>
  <c r="P2362" i="2"/>
  <c r="P2361" i="2"/>
  <c r="P2360" i="2"/>
  <c r="P2359" i="2"/>
  <c r="P2358" i="2"/>
  <c r="P2357" i="2"/>
  <c r="P2356" i="2"/>
  <c r="P2355" i="2"/>
  <c r="P2354" i="2"/>
  <c r="P2353" i="2"/>
  <c r="P2352" i="2"/>
  <c r="P2351" i="2"/>
  <c r="P2350" i="2"/>
  <c r="P2349" i="2"/>
  <c r="P2348" i="2"/>
  <c r="P2347" i="2"/>
  <c r="P2346" i="2"/>
  <c r="P2345" i="2"/>
  <c r="P2344" i="2"/>
  <c r="P2343" i="2"/>
  <c r="P2342" i="2"/>
  <c r="P2341" i="2"/>
  <c r="P2340" i="2"/>
  <c r="P2339" i="2"/>
  <c r="P2338" i="2"/>
  <c r="P2337" i="2"/>
  <c r="P2336" i="2"/>
  <c r="P2335" i="2"/>
  <c r="P2334" i="2"/>
  <c r="P2333" i="2"/>
  <c r="P2332" i="2"/>
  <c r="P2331" i="2"/>
  <c r="P2330" i="2"/>
  <c r="P2329" i="2"/>
  <c r="P2328" i="2"/>
  <c r="P2327" i="2"/>
  <c r="P2326" i="2"/>
  <c r="P2325" i="2"/>
  <c r="P2324" i="2"/>
  <c r="P2323" i="2"/>
  <c r="P2322" i="2"/>
  <c r="P2321" i="2"/>
  <c r="P2320" i="2"/>
  <c r="P2319" i="2"/>
  <c r="P2318" i="2"/>
  <c r="P2317" i="2"/>
  <c r="P2316" i="2"/>
  <c r="P2315" i="2"/>
  <c r="P2314" i="2"/>
  <c r="P2313" i="2"/>
  <c r="P2312" i="2"/>
  <c r="P2311" i="2"/>
  <c r="P2310" i="2"/>
  <c r="P2309" i="2"/>
  <c r="P2308" i="2"/>
  <c r="P2307" i="2"/>
  <c r="P2306" i="2"/>
  <c r="P2305" i="2"/>
  <c r="P2304" i="2"/>
  <c r="P2303" i="2"/>
  <c r="P2302" i="2"/>
  <c r="P2301" i="2"/>
  <c r="P2300" i="2"/>
  <c r="P2299" i="2"/>
  <c r="P2298" i="2"/>
  <c r="P2297" i="2"/>
  <c r="P2296" i="2"/>
  <c r="P2295" i="2"/>
  <c r="P2294" i="2"/>
  <c r="P2293" i="2"/>
  <c r="P2292" i="2"/>
  <c r="P2291" i="2"/>
  <c r="P2290" i="2"/>
  <c r="P2289" i="2"/>
  <c r="P2288" i="2"/>
  <c r="P2287" i="2"/>
  <c r="P2286" i="2"/>
  <c r="P2285" i="2"/>
  <c r="P2284" i="2"/>
  <c r="P2283" i="2"/>
  <c r="P2282" i="2"/>
  <c r="P2281" i="2"/>
  <c r="P2280" i="2"/>
  <c r="P2279" i="2"/>
  <c r="P2278" i="2"/>
  <c r="P2277" i="2"/>
  <c r="P2276" i="2"/>
  <c r="P2275" i="2"/>
  <c r="P2274" i="2"/>
  <c r="P2273" i="2"/>
  <c r="P2272" i="2"/>
  <c r="P2271" i="2"/>
  <c r="P2270" i="2"/>
  <c r="P2269" i="2"/>
  <c r="P2268" i="2"/>
  <c r="P2267" i="2"/>
  <c r="P2266" i="2"/>
  <c r="P2265" i="2"/>
  <c r="P2264" i="2"/>
  <c r="P2263" i="2"/>
  <c r="P2262" i="2"/>
  <c r="P2261" i="2"/>
  <c r="P2260" i="2"/>
  <c r="P2259" i="2"/>
  <c r="P2258" i="2"/>
  <c r="P2257" i="2"/>
  <c r="P2256" i="2"/>
  <c r="P2255" i="2"/>
  <c r="P2254" i="2"/>
  <c r="P2253" i="2"/>
  <c r="P2252" i="2"/>
  <c r="P2251" i="2"/>
  <c r="P2250" i="2"/>
  <c r="P2249" i="2"/>
  <c r="P2248" i="2"/>
  <c r="P2247" i="2"/>
  <c r="P2246" i="2"/>
  <c r="P2245" i="2"/>
  <c r="P2244" i="2"/>
  <c r="P2243" i="2"/>
  <c r="P2242" i="2"/>
  <c r="P2241" i="2"/>
  <c r="P2240" i="2"/>
  <c r="P2239" i="2"/>
  <c r="P2238" i="2"/>
  <c r="P2237" i="2"/>
  <c r="P2236" i="2"/>
  <c r="P2235" i="2"/>
  <c r="P2234" i="2"/>
  <c r="P2233" i="2"/>
  <c r="P2232" i="2"/>
  <c r="P2231" i="2"/>
  <c r="P2230" i="2"/>
  <c r="P2229" i="2"/>
  <c r="P2228" i="2"/>
  <c r="P2227" i="2"/>
  <c r="P2226" i="2"/>
  <c r="P2225" i="2"/>
  <c r="P2224" i="2"/>
  <c r="P2223" i="2"/>
  <c r="P2222" i="2"/>
  <c r="P2221" i="2"/>
  <c r="P2220" i="2"/>
  <c r="P2219" i="2"/>
  <c r="P2218" i="2"/>
  <c r="P2217" i="2"/>
  <c r="P2216" i="2"/>
  <c r="P2215" i="2"/>
  <c r="P2214" i="2"/>
  <c r="P2213" i="2"/>
  <c r="P2212" i="2"/>
  <c r="P2211" i="2"/>
  <c r="P2210" i="2"/>
  <c r="P2209" i="2"/>
  <c r="P2208" i="2"/>
  <c r="P2207" i="2"/>
  <c r="P2206" i="2"/>
  <c r="P2205" i="2"/>
  <c r="P2204" i="2"/>
  <c r="P2203" i="2"/>
  <c r="P2202" i="2"/>
  <c r="P2201" i="2"/>
  <c r="P2200" i="2"/>
  <c r="P2199" i="2"/>
  <c r="P2198" i="2"/>
  <c r="P2197" i="2"/>
  <c r="P2196" i="2"/>
  <c r="P2195" i="2"/>
  <c r="P2194" i="2"/>
  <c r="P2193" i="2"/>
  <c r="P2192" i="2"/>
  <c r="P2191" i="2"/>
  <c r="P2190" i="2"/>
  <c r="P2189" i="2"/>
  <c r="P2188" i="2"/>
  <c r="P2187" i="2"/>
  <c r="P2186" i="2"/>
  <c r="P2185" i="2"/>
  <c r="P2184" i="2"/>
  <c r="P2183" i="2"/>
  <c r="P2182" i="2"/>
  <c r="P2181" i="2"/>
  <c r="P2180" i="2"/>
  <c r="P2179" i="2"/>
  <c r="P2178" i="2"/>
  <c r="P2177" i="2"/>
  <c r="P2176" i="2"/>
  <c r="P2175" i="2"/>
  <c r="P2174" i="2"/>
  <c r="P2173" i="2"/>
  <c r="P2172" i="2"/>
  <c r="P2171" i="2"/>
  <c r="P2170" i="2"/>
  <c r="P2169" i="2"/>
  <c r="P2168" i="2"/>
  <c r="P2167" i="2"/>
  <c r="P2166" i="2"/>
  <c r="P2165" i="2"/>
  <c r="P2164" i="2"/>
  <c r="P2163" i="2"/>
  <c r="P2162" i="2"/>
  <c r="P2161" i="2"/>
  <c r="P2160" i="2"/>
  <c r="P2159" i="2"/>
  <c r="P2158" i="2"/>
  <c r="P2157" i="2"/>
  <c r="P2156" i="2"/>
  <c r="P2155" i="2"/>
  <c r="P2154" i="2"/>
  <c r="P2153" i="2"/>
  <c r="P2152" i="2"/>
  <c r="P2151" i="2"/>
  <c r="P2150" i="2"/>
  <c r="P2149" i="2"/>
  <c r="P2148" i="2"/>
  <c r="P2147" i="2"/>
  <c r="P2146" i="2"/>
  <c r="P2145" i="2"/>
  <c r="P2144" i="2"/>
  <c r="P2143" i="2"/>
  <c r="P2142" i="2"/>
  <c r="P2141" i="2"/>
  <c r="P2140" i="2"/>
  <c r="P2139" i="2"/>
  <c r="P2138" i="2"/>
  <c r="P2137" i="2"/>
  <c r="P2136" i="2"/>
  <c r="P2135" i="2"/>
  <c r="P2134" i="2"/>
  <c r="P2133" i="2"/>
  <c r="P2132" i="2"/>
  <c r="P2131" i="2"/>
  <c r="P2130" i="2"/>
  <c r="P2129" i="2"/>
  <c r="P2128" i="2"/>
  <c r="P2127" i="2"/>
  <c r="P2126" i="2"/>
  <c r="P2125" i="2"/>
  <c r="P2124" i="2"/>
  <c r="P2123" i="2"/>
  <c r="P2122" i="2"/>
  <c r="P2121" i="2"/>
  <c r="P2120" i="2"/>
  <c r="P2119" i="2"/>
  <c r="P2118" i="2"/>
  <c r="P2117" i="2"/>
  <c r="P2116" i="2"/>
  <c r="P2115" i="2"/>
  <c r="P2114" i="2"/>
  <c r="P2113" i="2"/>
  <c r="P2112" i="2"/>
  <c r="P2111" i="2"/>
  <c r="P2110" i="2"/>
  <c r="P2109" i="2"/>
  <c r="P2108" i="2"/>
  <c r="P2107" i="2"/>
  <c r="P2106" i="2"/>
  <c r="P2105" i="2"/>
  <c r="P2104" i="2"/>
  <c r="P2103" i="2"/>
  <c r="P2102" i="2"/>
  <c r="P2101" i="2"/>
  <c r="P2100" i="2"/>
  <c r="P2099" i="2"/>
  <c r="P2098" i="2"/>
  <c r="P2097" i="2"/>
  <c r="P2096" i="2"/>
  <c r="P2095" i="2"/>
  <c r="P2094" i="2"/>
  <c r="P2093" i="2"/>
  <c r="P2092" i="2"/>
  <c r="P2091" i="2"/>
  <c r="P2090" i="2"/>
  <c r="P2089" i="2"/>
  <c r="P2088" i="2"/>
  <c r="P2087" i="2"/>
  <c r="P2086" i="2"/>
  <c r="P2085" i="2"/>
  <c r="P2084" i="2"/>
  <c r="P2083" i="2"/>
  <c r="P2082" i="2"/>
  <c r="P2081" i="2"/>
  <c r="P2080" i="2"/>
  <c r="P2079" i="2"/>
  <c r="P2078" i="2"/>
  <c r="P2077" i="2"/>
  <c r="P2076" i="2"/>
  <c r="P2075" i="2"/>
  <c r="P2074" i="2"/>
  <c r="P2073" i="2"/>
  <c r="P2072" i="2"/>
  <c r="P2071" i="2"/>
  <c r="P2070" i="2"/>
  <c r="P2069" i="2"/>
  <c r="P2068" i="2"/>
  <c r="P2067" i="2"/>
  <c r="P2066" i="2"/>
  <c r="P2065" i="2"/>
  <c r="P2064" i="2"/>
  <c r="P2063" i="2"/>
  <c r="P2062" i="2"/>
  <c r="P2061" i="2"/>
  <c r="P2060" i="2"/>
  <c r="P2059" i="2"/>
  <c r="P2058" i="2"/>
  <c r="P2057" i="2"/>
  <c r="P2056" i="2"/>
  <c r="P2055" i="2"/>
  <c r="P2054" i="2"/>
  <c r="P2053" i="2"/>
  <c r="P2052" i="2"/>
  <c r="P2051" i="2"/>
  <c r="P2050" i="2"/>
  <c r="P2049" i="2"/>
  <c r="P2048" i="2"/>
  <c r="P2047" i="2"/>
  <c r="P2046" i="2"/>
  <c r="P2045" i="2"/>
  <c r="P2044" i="2"/>
  <c r="P2043" i="2"/>
  <c r="P2042" i="2"/>
  <c r="P2041" i="2"/>
  <c r="P2040" i="2"/>
  <c r="P2039" i="2"/>
  <c r="P2038" i="2"/>
  <c r="P2037" i="2"/>
  <c r="P2036" i="2"/>
  <c r="P2035" i="2"/>
  <c r="P2034" i="2"/>
  <c r="P2033" i="2"/>
  <c r="P2032" i="2"/>
  <c r="P2031" i="2"/>
  <c r="P2030" i="2"/>
  <c r="P2029" i="2"/>
  <c r="P2028" i="2"/>
  <c r="P2027" i="2"/>
  <c r="P2026" i="2"/>
  <c r="P2025" i="2"/>
  <c r="P2024" i="2"/>
  <c r="P2023" i="2"/>
  <c r="P2022" i="2"/>
  <c r="P2021" i="2"/>
  <c r="P2020" i="2"/>
  <c r="P2019" i="2"/>
  <c r="P2018" i="2"/>
  <c r="P2017" i="2"/>
  <c r="P2016" i="2"/>
  <c r="P2015" i="2"/>
  <c r="P2014" i="2"/>
  <c r="P2013" i="2"/>
  <c r="P2012" i="2"/>
  <c r="P2011" i="2"/>
  <c r="P2010" i="2"/>
  <c r="P2009" i="2"/>
  <c r="P2008" i="2"/>
  <c r="P2007" i="2"/>
  <c r="P2006" i="2"/>
  <c r="P2005" i="2"/>
  <c r="P2004" i="2"/>
  <c r="P2003" i="2"/>
  <c r="P2002" i="2"/>
  <c r="P2001" i="2"/>
  <c r="P2000" i="2"/>
  <c r="P1999" i="2"/>
  <c r="P1998" i="2"/>
  <c r="P1997" i="2"/>
  <c r="P1996" i="2"/>
  <c r="P1995" i="2"/>
  <c r="P1994" i="2"/>
  <c r="P1993" i="2"/>
  <c r="P1992" i="2"/>
  <c r="P1991" i="2"/>
  <c r="P1990" i="2"/>
  <c r="P1989" i="2"/>
  <c r="P1988" i="2"/>
  <c r="P1987" i="2"/>
  <c r="P1986" i="2"/>
  <c r="P1985" i="2"/>
  <c r="P1984" i="2"/>
  <c r="P1983" i="2"/>
  <c r="P1982" i="2"/>
  <c r="P1981" i="2"/>
  <c r="P1980" i="2"/>
  <c r="P1979" i="2"/>
  <c r="P1978" i="2"/>
  <c r="P1977" i="2"/>
  <c r="P1976" i="2"/>
  <c r="P1975" i="2"/>
  <c r="P1974" i="2"/>
  <c r="P1973" i="2"/>
  <c r="P1972" i="2"/>
  <c r="P1971" i="2"/>
  <c r="P1970" i="2"/>
  <c r="P1969" i="2"/>
  <c r="P1968" i="2"/>
  <c r="P1967" i="2"/>
  <c r="P1966" i="2"/>
  <c r="P1965" i="2"/>
  <c r="P1964" i="2"/>
  <c r="P1963" i="2"/>
  <c r="P1962" i="2"/>
  <c r="P1961" i="2"/>
  <c r="P1960" i="2"/>
  <c r="P1959" i="2"/>
  <c r="P1958" i="2"/>
  <c r="P1957" i="2"/>
  <c r="P1956" i="2"/>
  <c r="P1955" i="2"/>
  <c r="P1954" i="2"/>
  <c r="P1953" i="2"/>
  <c r="P1952" i="2"/>
  <c r="P1951" i="2"/>
  <c r="P1950" i="2"/>
  <c r="P1949" i="2"/>
  <c r="P1948" i="2"/>
  <c r="P1947" i="2"/>
  <c r="P1946" i="2"/>
  <c r="P1945" i="2"/>
  <c r="P1944" i="2"/>
  <c r="P1943" i="2"/>
  <c r="P1942" i="2"/>
  <c r="P1941" i="2"/>
  <c r="P1940" i="2"/>
  <c r="P1939" i="2"/>
  <c r="P1938" i="2"/>
  <c r="P1937" i="2"/>
  <c r="P1936" i="2"/>
  <c r="P1935" i="2"/>
  <c r="P1934" i="2"/>
  <c r="P1933" i="2"/>
  <c r="P1932" i="2"/>
  <c r="P1931" i="2"/>
  <c r="P1930" i="2"/>
  <c r="P1929" i="2"/>
  <c r="P1928" i="2"/>
  <c r="P1927" i="2"/>
  <c r="P1926" i="2"/>
  <c r="P1925" i="2"/>
  <c r="P1924" i="2"/>
  <c r="P1923" i="2"/>
  <c r="P1922" i="2"/>
  <c r="P1921" i="2"/>
  <c r="P1920" i="2"/>
  <c r="P1919" i="2"/>
  <c r="P1918" i="2"/>
  <c r="P1917" i="2"/>
  <c r="P1916" i="2"/>
  <c r="P1915" i="2"/>
  <c r="P1914" i="2"/>
  <c r="P1913" i="2"/>
  <c r="P1912" i="2"/>
  <c r="P1911" i="2"/>
  <c r="P1910" i="2"/>
  <c r="P1909" i="2"/>
  <c r="P1908" i="2"/>
  <c r="P1907" i="2"/>
  <c r="P1906" i="2"/>
  <c r="P1905" i="2"/>
  <c r="P1904" i="2"/>
  <c r="P1903" i="2"/>
  <c r="P1902" i="2"/>
  <c r="P1901" i="2"/>
  <c r="P1900" i="2"/>
  <c r="P1899" i="2"/>
  <c r="P1898" i="2"/>
  <c r="P1897" i="2"/>
  <c r="P1896" i="2"/>
  <c r="P1895" i="2"/>
  <c r="P1894" i="2"/>
  <c r="P1893" i="2"/>
  <c r="P1892" i="2"/>
  <c r="P1891" i="2"/>
  <c r="P1890" i="2"/>
  <c r="P1889" i="2"/>
  <c r="P1888" i="2"/>
  <c r="P1887" i="2"/>
  <c r="P1886" i="2"/>
  <c r="P1885" i="2"/>
  <c r="P1884" i="2"/>
  <c r="P1883" i="2"/>
  <c r="P1882" i="2"/>
  <c r="P1881" i="2"/>
  <c r="P1880" i="2"/>
  <c r="P1879" i="2"/>
  <c r="P1878" i="2"/>
  <c r="P1877" i="2"/>
  <c r="P1876" i="2"/>
  <c r="P1875" i="2"/>
  <c r="P1874" i="2"/>
  <c r="P1873" i="2"/>
  <c r="P1872" i="2"/>
  <c r="P1871" i="2"/>
  <c r="P1870" i="2"/>
  <c r="P1869" i="2"/>
  <c r="P1868" i="2"/>
  <c r="P1867" i="2"/>
  <c r="P1866" i="2"/>
  <c r="P1865" i="2"/>
  <c r="P1864" i="2"/>
  <c r="P1863" i="2"/>
  <c r="P1862" i="2"/>
  <c r="P1861" i="2"/>
  <c r="P1860" i="2"/>
  <c r="P1859" i="2"/>
  <c r="P1858" i="2"/>
  <c r="P1857" i="2"/>
  <c r="P1856" i="2"/>
  <c r="P1855" i="2"/>
  <c r="P1854" i="2"/>
  <c r="P1853" i="2"/>
  <c r="P1852" i="2"/>
  <c r="P1851" i="2"/>
  <c r="P1850" i="2"/>
  <c r="P1849" i="2"/>
  <c r="P1848" i="2"/>
  <c r="P1847" i="2"/>
  <c r="P1846" i="2"/>
  <c r="P1845" i="2"/>
  <c r="P1844" i="2"/>
  <c r="P1843" i="2"/>
  <c r="P1842" i="2"/>
  <c r="P1841" i="2"/>
  <c r="P1840" i="2"/>
  <c r="P1839" i="2"/>
  <c r="P1838" i="2"/>
  <c r="P1837" i="2"/>
  <c r="P1836" i="2"/>
  <c r="P1835" i="2"/>
  <c r="P1834" i="2"/>
  <c r="P1833" i="2"/>
  <c r="P1832" i="2"/>
  <c r="P1831" i="2"/>
  <c r="P1830" i="2"/>
  <c r="P1829" i="2"/>
  <c r="P1828" i="2"/>
  <c r="P1827" i="2"/>
  <c r="P1826" i="2"/>
  <c r="P1825" i="2"/>
  <c r="P1824" i="2"/>
  <c r="P1823" i="2"/>
  <c r="P1822" i="2"/>
  <c r="P1821" i="2"/>
  <c r="P1820" i="2"/>
  <c r="P1819" i="2"/>
  <c r="P1818" i="2"/>
  <c r="P1817" i="2"/>
  <c r="P1816" i="2"/>
  <c r="P1815" i="2"/>
  <c r="P1814" i="2"/>
  <c r="P1813" i="2"/>
  <c r="P1812" i="2"/>
  <c r="P1811" i="2"/>
  <c r="P1810" i="2"/>
  <c r="P1809" i="2"/>
  <c r="P1808" i="2"/>
  <c r="P1807" i="2"/>
  <c r="P1806" i="2"/>
  <c r="P1805" i="2"/>
  <c r="P1804" i="2"/>
  <c r="P1803" i="2"/>
  <c r="P1802" i="2"/>
  <c r="P1801" i="2"/>
  <c r="P1800" i="2"/>
  <c r="P1799" i="2"/>
  <c r="P1798" i="2"/>
  <c r="P1797" i="2"/>
  <c r="P1796" i="2"/>
  <c r="P1795" i="2"/>
  <c r="P1794" i="2"/>
  <c r="P1793" i="2"/>
  <c r="P1792" i="2"/>
  <c r="P1791" i="2"/>
  <c r="P1790" i="2"/>
  <c r="P1789" i="2"/>
  <c r="P1788" i="2"/>
  <c r="P1787" i="2"/>
  <c r="P1786" i="2"/>
  <c r="P1785" i="2"/>
  <c r="P1784" i="2"/>
  <c r="P1783" i="2"/>
  <c r="P1782" i="2"/>
  <c r="P1781" i="2"/>
  <c r="P1780" i="2"/>
  <c r="P1779" i="2"/>
  <c r="P1778" i="2"/>
  <c r="P1777" i="2"/>
  <c r="P1776" i="2"/>
  <c r="P1775" i="2"/>
  <c r="P1774" i="2"/>
  <c r="P1773" i="2"/>
  <c r="P1772" i="2"/>
  <c r="P1771" i="2"/>
  <c r="P1770" i="2"/>
  <c r="P1769" i="2"/>
  <c r="P1768" i="2"/>
  <c r="P1767" i="2"/>
  <c r="P1766" i="2"/>
  <c r="P1765" i="2"/>
  <c r="P1764" i="2"/>
  <c r="P1763" i="2"/>
  <c r="P1762" i="2"/>
  <c r="P1761" i="2"/>
  <c r="P1760" i="2"/>
  <c r="P1759" i="2"/>
  <c r="P1758" i="2"/>
  <c r="P1757" i="2"/>
  <c r="P1756" i="2"/>
  <c r="P1755" i="2"/>
  <c r="P1754" i="2"/>
  <c r="P1753" i="2"/>
  <c r="P1752" i="2"/>
  <c r="P1751" i="2"/>
  <c r="P1750" i="2"/>
  <c r="P1749" i="2"/>
  <c r="P1748" i="2"/>
  <c r="P1747" i="2"/>
  <c r="P1746" i="2"/>
  <c r="P1745" i="2"/>
  <c r="P1744" i="2"/>
  <c r="P1743" i="2"/>
  <c r="P1742" i="2"/>
  <c r="P1741" i="2"/>
  <c r="P1740" i="2"/>
  <c r="P1739" i="2"/>
  <c r="P1738" i="2"/>
  <c r="P1737" i="2"/>
  <c r="P1736" i="2"/>
  <c r="P1735" i="2"/>
  <c r="P1734" i="2"/>
  <c r="P1733" i="2"/>
  <c r="P1732" i="2"/>
  <c r="P1731" i="2"/>
  <c r="P1730" i="2"/>
  <c r="P1729" i="2"/>
  <c r="P1728" i="2"/>
  <c r="P1727" i="2"/>
  <c r="P1726" i="2"/>
  <c r="P1725" i="2"/>
  <c r="P1724" i="2"/>
  <c r="P1723" i="2"/>
  <c r="P1722" i="2"/>
  <c r="P1721" i="2"/>
  <c r="P1720" i="2"/>
  <c r="P1719" i="2"/>
  <c r="P1718" i="2"/>
  <c r="P1717" i="2"/>
  <c r="P1716" i="2"/>
  <c r="P1715" i="2"/>
  <c r="P1714" i="2"/>
  <c r="P1713" i="2"/>
  <c r="P1712" i="2"/>
  <c r="P1711" i="2"/>
  <c r="P1710" i="2"/>
  <c r="P1709" i="2"/>
  <c r="P1708" i="2"/>
  <c r="P1707" i="2"/>
  <c r="P1706" i="2"/>
  <c r="P1705" i="2"/>
  <c r="P1704" i="2"/>
  <c r="P1703" i="2"/>
  <c r="P1702" i="2"/>
  <c r="P1701" i="2"/>
  <c r="P1700" i="2"/>
  <c r="P1699" i="2"/>
  <c r="P1698" i="2"/>
  <c r="P1697" i="2"/>
  <c r="P1696" i="2"/>
  <c r="P1695" i="2"/>
  <c r="P1694" i="2"/>
  <c r="P1693" i="2"/>
  <c r="P1692" i="2"/>
  <c r="P1691" i="2"/>
  <c r="P1690" i="2"/>
  <c r="P1689" i="2"/>
  <c r="P1688" i="2"/>
  <c r="P1687" i="2"/>
  <c r="P1686" i="2"/>
  <c r="P1685" i="2"/>
  <c r="P1684" i="2"/>
  <c r="P1683" i="2"/>
  <c r="P1682" i="2"/>
  <c r="P1681" i="2"/>
  <c r="P1680" i="2"/>
  <c r="P1679" i="2"/>
  <c r="P1678" i="2"/>
  <c r="P1677" i="2"/>
  <c r="P1676" i="2"/>
  <c r="P1675" i="2"/>
  <c r="P1674" i="2"/>
  <c r="P1673" i="2"/>
  <c r="P1672" i="2"/>
  <c r="P1671" i="2"/>
  <c r="P1670" i="2"/>
  <c r="P1669" i="2"/>
  <c r="P1668" i="2"/>
  <c r="P1667" i="2"/>
  <c r="P1666" i="2"/>
  <c r="P1665" i="2"/>
  <c r="P1664" i="2"/>
  <c r="P1663" i="2"/>
  <c r="P1662" i="2"/>
  <c r="P1661" i="2"/>
  <c r="P1660" i="2"/>
  <c r="P1659" i="2"/>
  <c r="P1658" i="2"/>
  <c r="P1657" i="2"/>
  <c r="P1656" i="2"/>
  <c r="P1655" i="2"/>
  <c r="P1654" i="2"/>
  <c r="P1653" i="2"/>
  <c r="P1652" i="2"/>
  <c r="P1651" i="2"/>
  <c r="P1650" i="2"/>
  <c r="P1649" i="2"/>
  <c r="P1648" i="2"/>
  <c r="P1647" i="2"/>
  <c r="P1646" i="2"/>
  <c r="P1645" i="2"/>
  <c r="P1644" i="2"/>
  <c r="P1643" i="2"/>
  <c r="P1642" i="2"/>
  <c r="P1641" i="2"/>
  <c r="P1640" i="2"/>
  <c r="P1639" i="2"/>
  <c r="P1638" i="2"/>
  <c r="P1637" i="2"/>
  <c r="P1636" i="2"/>
  <c r="P1635" i="2"/>
  <c r="P1634" i="2"/>
  <c r="P1633" i="2"/>
  <c r="P1632" i="2"/>
  <c r="P1631" i="2"/>
  <c r="P1630" i="2"/>
  <c r="P1629" i="2"/>
  <c r="P1628" i="2"/>
  <c r="P1627" i="2"/>
  <c r="P1626" i="2"/>
  <c r="P1625" i="2"/>
  <c r="P1624" i="2"/>
  <c r="P1623" i="2"/>
  <c r="P1622" i="2"/>
  <c r="P1621" i="2"/>
  <c r="P1620" i="2"/>
  <c r="P1619" i="2"/>
  <c r="P1618" i="2"/>
  <c r="P1617" i="2"/>
  <c r="P1616" i="2"/>
  <c r="P1615" i="2"/>
  <c r="P1614" i="2"/>
  <c r="P1613" i="2"/>
  <c r="P1612" i="2"/>
  <c r="P1611" i="2"/>
  <c r="P1610" i="2"/>
  <c r="P1609" i="2"/>
  <c r="P1608" i="2"/>
  <c r="P1607" i="2"/>
  <c r="P1606" i="2"/>
  <c r="P1605" i="2"/>
  <c r="P1604" i="2"/>
  <c r="P1603" i="2"/>
  <c r="P1602" i="2"/>
  <c r="P1601" i="2"/>
  <c r="P1600" i="2"/>
  <c r="P1599" i="2"/>
  <c r="P1598" i="2"/>
  <c r="P1597" i="2"/>
  <c r="P1596" i="2"/>
  <c r="P1595" i="2"/>
  <c r="P1594" i="2"/>
  <c r="P1593" i="2"/>
  <c r="P1592" i="2"/>
  <c r="P1591" i="2"/>
  <c r="P1590" i="2"/>
  <c r="P1589" i="2"/>
  <c r="P1588" i="2"/>
  <c r="P1587" i="2"/>
  <c r="P1586" i="2"/>
  <c r="P1585" i="2"/>
  <c r="P1584" i="2"/>
  <c r="P1583" i="2"/>
  <c r="P1582" i="2"/>
  <c r="P1581" i="2"/>
  <c r="P1580" i="2"/>
  <c r="P1579" i="2"/>
  <c r="P1578" i="2"/>
  <c r="P1577" i="2"/>
  <c r="P1576" i="2"/>
  <c r="P1575" i="2"/>
  <c r="P1574" i="2"/>
  <c r="P1573" i="2"/>
  <c r="P1572" i="2"/>
  <c r="P1571" i="2"/>
  <c r="P1570" i="2"/>
  <c r="P1569" i="2"/>
  <c r="P1568" i="2"/>
  <c r="P1567" i="2"/>
  <c r="P1566" i="2"/>
  <c r="P1565" i="2"/>
  <c r="P1564" i="2"/>
  <c r="P1563" i="2"/>
  <c r="P1562" i="2"/>
  <c r="P1561" i="2"/>
  <c r="P1560" i="2"/>
  <c r="P1559" i="2"/>
  <c r="P1558" i="2"/>
  <c r="P1557" i="2"/>
  <c r="P1556" i="2"/>
  <c r="P1555" i="2"/>
  <c r="P1554" i="2"/>
  <c r="P1553" i="2"/>
  <c r="P1552" i="2"/>
  <c r="P1551" i="2"/>
  <c r="P1550" i="2"/>
  <c r="P1549" i="2"/>
  <c r="P1548" i="2"/>
  <c r="P1547" i="2"/>
  <c r="P1546" i="2"/>
  <c r="P1545" i="2"/>
  <c r="P1544" i="2"/>
  <c r="P1543" i="2"/>
  <c r="P1542" i="2"/>
  <c r="P1541" i="2"/>
  <c r="P1540" i="2"/>
  <c r="P1539" i="2"/>
  <c r="P1538" i="2"/>
  <c r="P1537" i="2"/>
  <c r="P1536" i="2"/>
  <c r="P1535" i="2"/>
  <c r="P1534" i="2"/>
  <c r="P1533" i="2"/>
  <c r="P1532" i="2"/>
  <c r="P1531" i="2"/>
  <c r="P1530" i="2"/>
  <c r="P1529" i="2"/>
  <c r="P1528" i="2"/>
  <c r="P1527" i="2"/>
  <c r="P1526" i="2"/>
  <c r="P1525" i="2"/>
  <c r="P1524" i="2"/>
  <c r="P1523" i="2"/>
  <c r="P1522" i="2"/>
  <c r="P1521" i="2"/>
  <c r="P1520" i="2"/>
  <c r="P1519" i="2"/>
  <c r="P1518" i="2"/>
  <c r="P1517" i="2"/>
  <c r="P1516" i="2"/>
  <c r="P1515" i="2"/>
  <c r="P1514" i="2"/>
  <c r="P1513" i="2"/>
  <c r="P1512" i="2"/>
  <c r="P1511" i="2"/>
  <c r="P1510" i="2"/>
  <c r="P1509" i="2"/>
  <c r="P1508" i="2"/>
  <c r="P1507" i="2"/>
  <c r="P1506" i="2"/>
  <c r="P1505" i="2"/>
  <c r="P1504" i="2"/>
  <c r="P1503" i="2"/>
  <c r="P1502" i="2"/>
  <c r="P1501" i="2"/>
  <c r="P1500" i="2"/>
  <c r="P1499" i="2"/>
  <c r="P1498" i="2"/>
  <c r="P1497" i="2"/>
  <c r="P1496" i="2"/>
  <c r="P1495" i="2"/>
  <c r="P1494" i="2"/>
  <c r="P1493" i="2"/>
  <c r="P1492" i="2"/>
  <c r="P1491" i="2"/>
  <c r="P1490" i="2"/>
  <c r="P1489" i="2"/>
  <c r="P1488" i="2"/>
  <c r="P1487" i="2"/>
  <c r="P1486" i="2"/>
  <c r="P1485" i="2"/>
  <c r="P1484" i="2"/>
  <c r="P1483" i="2"/>
  <c r="P1482" i="2"/>
  <c r="P1481" i="2"/>
  <c r="P1480" i="2"/>
  <c r="P1479" i="2"/>
  <c r="P1478" i="2"/>
  <c r="P1477" i="2"/>
  <c r="P1476" i="2"/>
  <c r="P1475" i="2"/>
  <c r="P1474" i="2"/>
  <c r="P1473" i="2"/>
  <c r="P1472" i="2"/>
  <c r="P1471" i="2"/>
  <c r="P1470" i="2"/>
  <c r="P1469" i="2"/>
  <c r="P1468" i="2"/>
  <c r="P1467" i="2"/>
  <c r="P1466" i="2"/>
  <c r="P1465" i="2"/>
  <c r="P1464" i="2"/>
  <c r="P1463" i="2"/>
  <c r="P1462" i="2"/>
  <c r="P1461" i="2"/>
  <c r="P1460" i="2"/>
  <c r="P1459" i="2"/>
  <c r="P1458" i="2"/>
  <c r="P1457" i="2"/>
  <c r="P1456" i="2"/>
  <c r="P1455" i="2"/>
  <c r="P1454" i="2"/>
  <c r="P1453" i="2"/>
  <c r="P1452" i="2"/>
  <c r="P1451" i="2"/>
  <c r="P1450" i="2"/>
  <c r="P1449" i="2"/>
  <c r="P1448" i="2"/>
  <c r="P1447" i="2"/>
  <c r="P1446" i="2"/>
  <c r="P1445" i="2"/>
  <c r="P1444" i="2"/>
  <c r="P1443" i="2"/>
  <c r="P1442" i="2"/>
  <c r="P1441" i="2"/>
  <c r="P1440" i="2"/>
  <c r="P1439" i="2"/>
  <c r="P1438" i="2"/>
  <c r="P1437" i="2"/>
  <c r="P1436" i="2"/>
  <c r="P1435" i="2"/>
  <c r="P1434" i="2"/>
  <c r="P1433" i="2"/>
  <c r="P1432" i="2"/>
  <c r="P1431" i="2"/>
  <c r="P1430" i="2"/>
  <c r="P1429" i="2"/>
  <c r="P1428" i="2"/>
  <c r="P1427" i="2"/>
  <c r="P1426" i="2"/>
  <c r="P1425" i="2"/>
  <c r="P1424" i="2"/>
  <c r="P1423" i="2"/>
  <c r="P1422" i="2"/>
  <c r="P1421" i="2"/>
  <c r="P1420" i="2"/>
  <c r="P1419" i="2"/>
  <c r="P1418" i="2"/>
  <c r="P1417" i="2"/>
  <c r="P1416" i="2"/>
  <c r="P1415" i="2"/>
  <c r="P1414" i="2"/>
  <c r="P1413" i="2"/>
  <c r="P1412" i="2"/>
  <c r="P1411" i="2"/>
  <c r="P1410" i="2"/>
  <c r="P1409" i="2"/>
  <c r="P1408" i="2"/>
  <c r="P1407" i="2"/>
  <c r="P1406" i="2"/>
  <c r="P1405" i="2"/>
  <c r="P1404" i="2"/>
  <c r="P1403" i="2"/>
  <c r="P1402" i="2"/>
  <c r="P1401" i="2"/>
  <c r="P1400" i="2"/>
  <c r="P1399" i="2"/>
  <c r="P1398" i="2"/>
  <c r="P1397" i="2"/>
  <c r="P1396" i="2"/>
  <c r="P1395" i="2"/>
  <c r="P1394" i="2"/>
  <c r="P1393" i="2"/>
  <c r="P1392" i="2"/>
  <c r="P1391" i="2"/>
  <c r="P1390" i="2"/>
  <c r="P1389" i="2"/>
  <c r="P1388" i="2"/>
  <c r="P1387" i="2"/>
  <c r="P1386" i="2"/>
  <c r="P1385" i="2"/>
  <c r="P1384" i="2"/>
  <c r="P1383" i="2"/>
  <c r="P1382" i="2"/>
  <c r="P1381" i="2"/>
  <c r="P1380" i="2"/>
  <c r="P1379" i="2"/>
  <c r="P1378" i="2"/>
  <c r="P1377" i="2"/>
  <c r="P1376" i="2"/>
  <c r="P1375" i="2"/>
  <c r="P1374" i="2"/>
  <c r="P1373" i="2"/>
  <c r="P1372" i="2"/>
  <c r="P1371" i="2"/>
  <c r="P1370" i="2"/>
  <c r="P1369" i="2"/>
  <c r="P1368" i="2"/>
  <c r="P1367" i="2"/>
  <c r="P1366" i="2"/>
  <c r="P1365" i="2"/>
  <c r="P1364" i="2"/>
  <c r="P1363" i="2"/>
  <c r="P1362" i="2"/>
  <c r="P1361" i="2"/>
  <c r="P1360" i="2"/>
  <c r="P1359" i="2"/>
  <c r="P1358" i="2"/>
  <c r="P1357" i="2"/>
  <c r="P1356" i="2"/>
  <c r="P1355" i="2"/>
  <c r="P1354" i="2"/>
  <c r="P1353" i="2"/>
  <c r="P1352" i="2"/>
  <c r="P1351" i="2"/>
  <c r="P1350" i="2"/>
  <c r="P1349" i="2"/>
  <c r="P1348" i="2"/>
  <c r="P1347" i="2"/>
  <c r="P1346" i="2"/>
  <c r="P1345" i="2"/>
  <c r="P1344" i="2"/>
  <c r="P1343" i="2"/>
  <c r="P1342" i="2"/>
  <c r="P1341" i="2"/>
  <c r="P1340" i="2"/>
  <c r="P1339" i="2"/>
  <c r="P1338" i="2"/>
  <c r="P1337" i="2"/>
  <c r="P1336" i="2"/>
  <c r="P1335" i="2"/>
  <c r="P1334" i="2"/>
  <c r="P1333" i="2"/>
  <c r="P1332" i="2"/>
  <c r="P1331" i="2"/>
  <c r="P1330" i="2"/>
  <c r="P1329" i="2"/>
  <c r="P1328" i="2"/>
  <c r="P1327" i="2"/>
  <c r="P1326" i="2"/>
  <c r="P1325" i="2"/>
  <c r="P1324" i="2"/>
  <c r="P1323" i="2"/>
  <c r="P1322" i="2"/>
  <c r="P1321" i="2"/>
  <c r="P1320" i="2"/>
  <c r="P1319" i="2"/>
  <c r="P1318" i="2"/>
  <c r="P1317" i="2"/>
  <c r="P1316" i="2"/>
  <c r="P1315" i="2"/>
  <c r="P1314" i="2"/>
  <c r="P1313" i="2"/>
  <c r="P1312" i="2"/>
  <c r="P1311" i="2"/>
  <c r="P1310" i="2"/>
  <c r="P1309" i="2"/>
  <c r="P1308" i="2"/>
  <c r="P1307" i="2"/>
  <c r="P1306" i="2"/>
  <c r="P1305" i="2"/>
  <c r="P1304" i="2"/>
  <c r="P1303" i="2"/>
  <c r="P1302" i="2"/>
  <c r="P1301" i="2"/>
  <c r="P1300" i="2"/>
  <c r="P1299" i="2"/>
  <c r="P1298" i="2"/>
  <c r="P1297" i="2"/>
  <c r="P1296" i="2"/>
  <c r="P1295" i="2"/>
  <c r="P1294" i="2"/>
  <c r="P1293" i="2"/>
  <c r="P1292" i="2"/>
  <c r="P1291" i="2"/>
  <c r="P1290" i="2"/>
  <c r="P1289" i="2"/>
  <c r="P1288" i="2"/>
  <c r="P1287" i="2"/>
  <c r="P1286" i="2"/>
  <c r="P1285" i="2"/>
  <c r="P1284" i="2"/>
  <c r="P1283" i="2"/>
  <c r="P1282" i="2"/>
  <c r="P1281" i="2"/>
  <c r="P1280" i="2"/>
  <c r="P1279" i="2"/>
  <c r="P1278" i="2"/>
  <c r="P1277" i="2"/>
  <c r="P1276" i="2"/>
  <c r="P1275" i="2"/>
  <c r="P1274" i="2"/>
  <c r="P1273" i="2"/>
  <c r="P1272" i="2"/>
  <c r="P1271" i="2"/>
  <c r="P1270" i="2"/>
  <c r="P1269" i="2"/>
  <c r="P1268" i="2"/>
  <c r="P1267" i="2"/>
  <c r="P1266" i="2"/>
  <c r="P1265" i="2"/>
  <c r="P1264" i="2"/>
  <c r="P1263" i="2"/>
  <c r="P1262" i="2"/>
  <c r="P1261" i="2"/>
  <c r="P1260" i="2"/>
  <c r="P1259" i="2"/>
  <c r="P1258" i="2"/>
  <c r="P1257" i="2"/>
  <c r="P1256" i="2"/>
  <c r="P1255" i="2"/>
  <c r="P1254" i="2"/>
  <c r="P1253" i="2"/>
  <c r="P1252" i="2"/>
  <c r="P1251" i="2"/>
  <c r="P1250" i="2"/>
  <c r="P1249" i="2"/>
  <c r="P1248" i="2"/>
  <c r="P1247" i="2"/>
  <c r="P1246" i="2"/>
  <c r="P1245" i="2"/>
  <c r="P1244" i="2"/>
  <c r="P1243" i="2"/>
  <c r="P1242" i="2"/>
  <c r="P1241" i="2"/>
  <c r="P1240" i="2"/>
  <c r="P1239" i="2"/>
  <c r="P1238" i="2"/>
  <c r="P1237" i="2"/>
  <c r="P1236" i="2"/>
  <c r="P1235" i="2"/>
  <c r="P1234" i="2"/>
  <c r="P1233" i="2"/>
  <c r="P1232" i="2"/>
  <c r="P1231" i="2"/>
  <c r="P1230" i="2"/>
  <c r="P1229" i="2"/>
  <c r="P1228" i="2"/>
  <c r="P1227" i="2"/>
  <c r="P1226" i="2"/>
  <c r="P1225" i="2"/>
  <c r="P1224" i="2"/>
  <c r="P1223" i="2"/>
  <c r="P1222" i="2"/>
  <c r="P1221" i="2"/>
  <c r="P1220" i="2"/>
  <c r="P1219" i="2"/>
  <c r="P1218" i="2"/>
  <c r="P1217" i="2"/>
  <c r="P1216" i="2"/>
  <c r="P1215" i="2"/>
  <c r="P1214" i="2"/>
  <c r="P1213" i="2"/>
  <c r="P1212" i="2"/>
  <c r="P1211" i="2"/>
  <c r="P1210" i="2"/>
  <c r="P1209" i="2"/>
  <c r="P1208" i="2"/>
  <c r="P1207" i="2"/>
  <c r="P1206" i="2"/>
  <c r="P1205" i="2"/>
  <c r="P1204" i="2"/>
  <c r="P1203" i="2"/>
  <c r="P1202" i="2"/>
  <c r="P1201" i="2"/>
  <c r="P1200" i="2"/>
  <c r="P1199" i="2"/>
  <c r="P1198" i="2"/>
  <c r="P1197" i="2"/>
  <c r="P1196" i="2"/>
  <c r="P1195" i="2"/>
  <c r="P1194" i="2"/>
  <c r="P1193" i="2"/>
  <c r="P1192" i="2"/>
  <c r="P1191" i="2"/>
  <c r="P1190" i="2"/>
  <c r="P1189" i="2"/>
  <c r="P1188" i="2"/>
  <c r="P1187" i="2"/>
  <c r="P1186" i="2"/>
  <c r="P1185" i="2"/>
  <c r="P1184" i="2"/>
  <c r="P1183" i="2"/>
  <c r="P1182" i="2"/>
  <c r="P1181" i="2"/>
  <c r="P1180" i="2"/>
  <c r="P1179" i="2"/>
  <c r="P1178" i="2"/>
  <c r="P1177" i="2"/>
  <c r="P1176" i="2"/>
  <c r="P1175" i="2"/>
  <c r="P1174" i="2"/>
  <c r="P1173" i="2"/>
  <c r="P1172" i="2"/>
  <c r="P1171" i="2"/>
  <c r="P1170" i="2"/>
  <c r="P1169" i="2"/>
  <c r="P1168" i="2"/>
  <c r="P1167" i="2"/>
  <c r="P1166" i="2"/>
  <c r="P1165" i="2"/>
  <c r="P1164" i="2"/>
  <c r="P1163" i="2"/>
  <c r="P1162" i="2"/>
  <c r="P1161" i="2"/>
  <c r="P1160" i="2"/>
  <c r="P1159" i="2"/>
  <c r="P1158" i="2"/>
  <c r="P1157" i="2"/>
  <c r="P1156" i="2"/>
  <c r="P1155" i="2"/>
  <c r="P1154" i="2"/>
  <c r="P1153" i="2"/>
  <c r="P1152" i="2"/>
  <c r="P1151" i="2"/>
  <c r="P1150" i="2"/>
  <c r="P1149" i="2"/>
  <c r="P1148" i="2"/>
  <c r="P1147" i="2"/>
  <c r="P1146" i="2"/>
  <c r="P1145" i="2"/>
  <c r="P1144" i="2"/>
  <c r="P1143" i="2"/>
  <c r="P1142" i="2"/>
  <c r="P1141" i="2"/>
  <c r="P1140" i="2"/>
  <c r="P1139" i="2"/>
  <c r="P1138" i="2"/>
  <c r="P1137" i="2"/>
  <c r="P1136" i="2"/>
  <c r="P1135" i="2"/>
  <c r="P1134" i="2"/>
  <c r="P1133" i="2"/>
  <c r="P1132" i="2"/>
  <c r="P1131" i="2"/>
  <c r="P1130" i="2"/>
  <c r="P1129" i="2"/>
  <c r="P1128" i="2"/>
  <c r="P1127" i="2"/>
  <c r="P1126" i="2"/>
  <c r="P1125" i="2"/>
  <c r="P1124" i="2"/>
  <c r="P1123" i="2"/>
  <c r="P1122" i="2"/>
  <c r="P1121" i="2"/>
  <c r="P1120" i="2"/>
  <c r="P1119" i="2"/>
  <c r="P1118" i="2"/>
  <c r="P1117" i="2"/>
  <c r="P1116" i="2"/>
  <c r="P1115" i="2"/>
  <c r="P1114" i="2"/>
  <c r="P1113" i="2"/>
  <c r="P1112" i="2"/>
  <c r="P1111" i="2"/>
  <c r="P1110" i="2"/>
  <c r="P1109" i="2"/>
  <c r="P1108" i="2"/>
  <c r="P1107" i="2"/>
  <c r="P1106" i="2"/>
  <c r="P1105" i="2"/>
  <c r="P1104" i="2"/>
  <c r="P1103" i="2"/>
  <c r="P1102" i="2"/>
  <c r="P1101" i="2"/>
  <c r="P1100" i="2"/>
  <c r="P1099" i="2"/>
  <c r="P1098" i="2"/>
  <c r="P1097" i="2"/>
  <c r="P1096" i="2"/>
  <c r="P1095" i="2"/>
  <c r="P1094" i="2"/>
  <c r="P1093" i="2"/>
  <c r="P1092" i="2"/>
  <c r="P1091" i="2"/>
  <c r="P1090" i="2"/>
  <c r="P1089" i="2"/>
  <c r="P1088" i="2"/>
  <c r="P1087" i="2"/>
  <c r="P1086" i="2"/>
  <c r="P1085" i="2"/>
  <c r="P1084" i="2"/>
  <c r="P1083" i="2"/>
  <c r="P1082" i="2"/>
  <c r="P1081" i="2"/>
  <c r="P1080" i="2"/>
  <c r="P1079" i="2"/>
  <c r="P1078" i="2"/>
  <c r="P1077" i="2"/>
  <c r="P1076" i="2"/>
  <c r="P1075" i="2"/>
  <c r="P1074" i="2"/>
  <c r="P1073" i="2"/>
  <c r="P1072" i="2"/>
  <c r="P1071" i="2"/>
  <c r="P1070" i="2"/>
  <c r="P1069" i="2"/>
  <c r="P1068" i="2"/>
  <c r="P1067" i="2"/>
  <c r="P1066" i="2"/>
  <c r="P1065" i="2"/>
  <c r="P1064" i="2"/>
  <c r="P1063" i="2"/>
  <c r="P1062" i="2"/>
  <c r="P1061" i="2"/>
  <c r="P1060" i="2"/>
  <c r="P1059" i="2"/>
  <c r="P1058" i="2"/>
  <c r="P1057" i="2"/>
  <c r="P1056" i="2"/>
  <c r="P1055" i="2"/>
  <c r="P1054" i="2"/>
  <c r="P1053" i="2"/>
  <c r="P1052" i="2"/>
  <c r="P1051" i="2"/>
  <c r="P1050" i="2"/>
  <c r="P1049" i="2"/>
  <c r="P1048" i="2"/>
  <c r="P1047" i="2"/>
  <c r="P1046" i="2"/>
  <c r="P1045" i="2"/>
  <c r="P1044" i="2"/>
  <c r="P1043" i="2"/>
  <c r="P1042" i="2"/>
  <c r="P1041" i="2"/>
  <c r="P1040" i="2"/>
  <c r="P1039" i="2"/>
  <c r="P1038" i="2"/>
  <c r="P1037" i="2"/>
  <c r="P1036" i="2"/>
  <c r="P1035" i="2"/>
  <c r="P1034" i="2"/>
  <c r="P1033" i="2"/>
  <c r="P1032" i="2"/>
  <c r="P1031" i="2"/>
  <c r="P1030" i="2"/>
  <c r="P1029" i="2"/>
  <c r="P1028" i="2"/>
  <c r="P1027" i="2"/>
  <c r="P1026" i="2"/>
  <c r="P1025" i="2"/>
  <c r="P1024" i="2"/>
  <c r="P1023" i="2"/>
  <c r="P1022" i="2"/>
  <c r="P1021" i="2"/>
  <c r="P1020" i="2"/>
  <c r="P1019" i="2"/>
  <c r="P1018" i="2"/>
  <c r="P1017" i="2"/>
  <c r="P1016" i="2"/>
  <c r="P1015" i="2"/>
  <c r="P1014" i="2"/>
  <c r="P1013" i="2"/>
  <c r="P1012" i="2"/>
  <c r="P1011" i="2"/>
  <c r="P1010" i="2"/>
  <c r="P1009" i="2"/>
  <c r="P1008" i="2"/>
  <c r="P1007" i="2"/>
  <c r="P1006" i="2"/>
  <c r="P1005" i="2"/>
  <c r="P1004" i="2"/>
  <c r="P1003" i="2"/>
  <c r="P1002" i="2"/>
  <c r="P1001"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P499" i="2"/>
  <c r="P498" i="2"/>
  <c r="P497" i="2"/>
  <c r="P496" i="2"/>
  <c r="P495" i="2"/>
  <c r="P494" i="2"/>
  <c r="P493" i="2"/>
  <c r="P492" i="2"/>
  <c r="P491" i="2"/>
  <c r="P490" i="2"/>
  <c r="P489" i="2"/>
  <c r="P488" i="2"/>
  <c r="P487" i="2"/>
  <c r="P486" i="2"/>
  <c r="P485" i="2"/>
  <c r="P484" i="2"/>
  <c r="P483" i="2"/>
  <c r="P482" i="2"/>
  <c r="P481" i="2"/>
  <c r="P480" i="2"/>
  <c r="P479" i="2"/>
  <c r="P478" i="2"/>
  <c r="P477" i="2"/>
  <c r="P476" i="2"/>
  <c r="P475" i="2"/>
  <c r="P474" i="2"/>
  <c r="P473" i="2"/>
  <c r="P472" i="2"/>
  <c r="P471" i="2"/>
  <c r="P470" i="2"/>
  <c r="P469" i="2"/>
  <c r="P468" i="2"/>
  <c r="P467" i="2"/>
  <c r="P466" i="2"/>
  <c r="P465" i="2"/>
  <c r="P464" i="2"/>
  <c r="P463" i="2"/>
  <c r="P462" i="2"/>
  <c r="P461" i="2"/>
  <c r="P460" i="2"/>
  <c r="P459" i="2"/>
  <c r="P458" i="2"/>
  <c r="P457" i="2"/>
  <c r="P456" i="2"/>
  <c r="P455" i="2"/>
  <c r="P454" i="2"/>
  <c r="P453" i="2"/>
  <c r="P452" i="2"/>
  <c r="P451" i="2"/>
  <c r="P450" i="2"/>
  <c r="P449" i="2"/>
  <c r="P448" i="2"/>
  <c r="P447" i="2"/>
  <c r="P446" i="2"/>
  <c r="P445" i="2"/>
  <c r="P444" i="2"/>
  <c r="P443" i="2"/>
  <c r="P442" i="2"/>
  <c r="P441" i="2"/>
  <c r="P440" i="2"/>
  <c r="P439" i="2"/>
  <c r="P438" i="2"/>
  <c r="P437" i="2"/>
  <c r="P436" i="2"/>
  <c r="P435" i="2"/>
  <c r="P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9" i="2"/>
  <c r="P8" i="2"/>
  <c r="P7" i="2"/>
  <c r="P6" i="2"/>
  <c r="P5" i="2"/>
  <c r="Q4956" i="2"/>
  <c r="Q4955" i="2"/>
  <c r="Q4954" i="2"/>
  <c r="Q4953" i="2"/>
  <c r="Q4952" i="2"/>
  <c r="Q4951" i="2"/>
  <c r="Q4950" i="2"/>
  <c r="Q4949" i="2"/>
  <c r="Q4948" i="2"/>
  <c r="Q4947" i="2"/>
  <c r="Q4946" i="2"/>
  <c r="Q4945" i="2"/>
  <c r="Q4944" i="2"/>
  <c r="Q4943" i="2"/>
  <c r="Q4942" i="2"/>
  <c r="Q4941" i="2"/>
  <c r="Q4940" i="2"/>
  <c r="Q4939" i="2"/>
  <c r="Q4938" i="2"/>
  <c r="Q4937" i="2"/>
  <c r="Q4936" i="2"/>
  <c r="Q4935" i="2"/>
  <c r="Q4934" i="2"/>
  <c r="Q4933" i="2"/>
  <c r="Q4932" i="2"/>
  <c r="Q4931" i="2"/>
  <c r="Q4930" i="2"/>
  <c r="Q4929" i="2"/>
  <c r="Q4928" i="2"/>
  <c r="Q4927" i="2"/>
  <c r="Q4926" i="2"/>
  <c r="Q4925" i="2"/>
  <c r="Q4924" i="2"/>
  <c r="Q4923" i="2"/>
  <c r="Q4922" i="2"/>
  <c r="Q4921" i="2"/>
  <c r="Q4920" i="2"/>
  <c r="Q4919" i="2"/>
  <c r="Q4918" i="2"/>
  <c r="Q4917" i="2"/>
  <c r="Q4916" i="2"/>
  <c r="Q4915" i="2"/>
  <c r="Q4914" i="2"/>
  <c r="Q4913" i="2"/>
  <c r="Q4912" i="2"/>
  <c r="Q4911" i="2"/>
  <c r="Q4910" i="2"/>
  <c r="Q4909" i="2"/>
  <c r="Q4908" i="2"/>
  <c r="Q4907" i="2"/>
  <c r="Q4906" i="2"/>
  <c r="Q4905" i="2"/>
  <c r="Q4904" i="2"/>
  <c r="Q4903" i="2"/>
  <c r="Q4902" i="2"/>
  <c r="Q4901" i="2"/>
  <c r="Q4900" i="2"/>
  <c r="Q4899" i="2"/>
  <c r="Q4898" i="2"/>
  <c r="Q4897" i="2"/>
  <c r="Q4896" i="2"/>
  <c r="Q4895" i="2"/>
  <c r="Q4894" i="2"/>
  <c r="Q4893" i="2"/>
  <c r="Q4892" i="2"/>
  <c r="Q4891" i="2"/>
  <c r="Q4890" i="2"/>
  <c r="Q4889" i="2"/>
  <c r="Q4888" i="2"/>
  <c r="Q4887" i="2"/>
  <c r="Q4886" i="2"/>
  <c r="Q4885" i="2"/>
  <c r="Q4884" i="2"/>
  <c r="Q4883" i="2"/>
  <c r="Q4882" i="2"/>
  <c r="Q4881" i="2"/>
  <c r="Q4880" i="2"/>
  <c r="Q4879" i="2"/>
  <c r="Q4878" i="2"/>
  <c r="Q4877" i="2"/>
  <c r="Q4876" i="2"/>
  <c r="Q4875" i="2"/>
  <c r="Q4874" i="2"/>
  <c r="Q4873" i="2"/>
  <c r="Q4872" i="2"/>
  <c r="Q4871" i="2"/>
  <c r="Q4870" i="2"/>
  <c r="Q4869" i="2"/>
  <c r="Q4868" i="2"/>
  <c r="Q4867" i="2"/>
  <c r="Q4866" i="2"/>
  <c r="Q4865" i="2"/>
  <c r="Q4864" i="2"/>
  <c r="Q4863" i="2"/>
  <c r="Q4862" i="2"/>
  <c r="Q4861" i="2"/>
  <c r="Q4860" i="2"/>
  <c r="Q4859" i="2"/>
  <c r="Q4858" i="2"/>
  <c r="Q4857" i="2"/>
  <c r="Q4856" i="2"/>
  <c r="Q4855" i="2"/>
  <c r="Q4854" i="2"/>
  <c r="Q4853" i="2"/>
  <c r="Q4852" i="2"/>
  <c r="Q4851" i="2"/>
  <c r="Q4850" i="2"/>
  <c r="Q4849" i="2"/>
  <c r="Q4848" i="2"/>
  <c r="Q4847" i="2"/>
  <c r="Q4846" i="2"/>
  <c r="Q4845" i="2"/>
  <c r="Q4844" i="2"/>
  <c r="Q4843" i="2"/>
  <c r="Q4842" i="2"/>
  <c r="Q4841" i="2"/>
  <c r="Q4840" i="2"/>
  <c r="Q4839" i="2"/>
  <c r="Q4838" i="2"/>
  <c r="Q4837" i="2"/>
  <c r="Q4836" i="2"/>
  <c r="Q4835" i="2"/>
  <c r="Q4834" i="2"/>
  <c r="Q4833" i="2"/>
  <c r="Q4832" i="2"/>
  <c r="Q4831" i="2"/>
  <c r="Q4830" i="2"/>
  <c r="Q4829" i="2"/>
  <c r="Q4828" i="2"/>
  <c r="Q4827" i="2"/>
  <c r="Q4826" i="2"/>
  <c r="Q4825" i="2"/>
  <c r="Q4824" i="2"/>
  <c r="Q4823" i="2"/>
  <c r="Q4822" i="2"/>
  <c r="Q4821" i="2"/>
  <c r="Q4820" i="2"/>
  <c r="Q4819" i="2"/>
  <c r="Q4818" i="2"/>
  <c r="Q4817" i="2"/>
  <c r="Q4816" i="2"/>
  <c r="Q4815" i="2"/>
  <c r="Q4814" i="2"/>
  <c r="Q4813" i="2"/>
  <c r="Q4812" i="2"/>
  <c r="Q4811" i="2"/>
  <c r="Q4810" i="2"/>
  <c r="Q4809" i="2"/>
  <c r="Q4808" i="2"/>
  <c r="Q4807" i="2"/>
  <c r="Q4806" i="2"/>
  <c r="Q4805" i="2"/>
  <c r="Q4804" i="2"/>
  <c r="Q4803" i="2"/>
  <c r="Q4802" i="2"/>
  <c r="Q4801" i="2"/>
  <c r="Q4800" i="2"/>
  <c r="Q4799" i="2"/>
  <c r="Q4798" i="2"/>
  <c r="Q4797" i="2"/>
  <c r="Q4796" i="2"/>
  <c r="Q4795" i="2"/>
  <c r="Q4794" i="2"/>
  <c r="Q4793" i="2"/>
  <c r="Q4792" i="2"/>
  <c r="Q4791" i="2"/>
  <c r="Q4790" i="2"/>
  <c r="Q4789" i="2"/>
  <c r="Q4788" i="2"/>
  <c r="Q4787" i="2"/>
  <c r="Q4786" i="2"/>
  <c r="Q4785" i="2"/>
  <c r="Q4784" i="2"/>
  <c r="Q4783" i="2"/>
  <c r="Q4782" i="2"/>
  <c r="Q4781" i="2"/>
  <c r="Q4780" i="2"/>
  <c r="Q4779" i="2"/>
  <c r="Q4778" i="2"/>
  <c r="Q4777" i="2"/>
  <c r="Q4776" i="2"/>
  <c r="Q4775" i="2"/>
  <c r="Q4774" i="2"/>
  <c r="Q4773" i="2"/>
  <c r="Q4772" i="2"/>
  <c r="Q4771" i="2"/>
  <c r="Q4770" i="2"/>
  <c r="Q4769" i="2"/>
  <c r="Q4768" i="2"/>
  <c r="Q4767" i="2"/>
  <c r="Q4766" i="2"/>
  <c r="Q4765" i="2"/>
  <c r="Q4764" i="2"/>
  <c r="Q4763" i="2"/>
  <c r="Q4762" i="2"/>
  <c r="Q4761" i="2"/>
  <c r="Q4760" i="2"/>
  <c r="Q4759" i="2"/>
  <c r="Q4758" i="2"/>
  <c r="Q4757" i="2"/>
  <c r="Q4756" i="2"/>
  <c r="Q4755" i="2"/>
  <c r="Q4754" i="2"/>
  <c r="Q4753" i="2"/>
  <c r="Q4752" i="2"/>
  <c r="Q4751" i="2"/>
  <c r="Q4750" i="2"/>
  <c r="Q4749" i="2"/>
  <c r="Q4748" i="2"/>
  <c r="Q4747" i="2"/>
  <c r="Q4746" i="2"/>
  <c r="Q4745" i="2"/>
  <c r="Q4744" i="2"/>
  <c r="Q4743" i="2"/>
  <c r="Q4742" i="2"/>
  <c r="Q4741" i="2"/>
  <c r="Q4740" i="2"/>
  <c r="Q4739" i="2"/>
  <c r="Q4738" i="2"/>
  <c r="Q4737" i="2"/>
  <c r="Q4736" i="2"/>
  <c r="Q4735" i="2"/>
  <c r="Q4734" i="2"/>
  <c r="Q4733" i="2"/>
  <c r="Q4732" i="2"/>
  <c r="Q4731" i="2"/>
  <c r="Q4730" i="2"/>
  <c r="Q4729" i="2"/>
  <c r="Q4728" i="2"/>
  <c r="Q4727" i="2"/>
  <c r="Q4726" i="2"/>
  <c r="Q4725" i="2"/>
  <c r="Q4724" i="2"/>
  <c r="Q4723" i="2"/>
  <c r="Q4722" i="2"/>
  <c r="Q4721" i="2"/>
  <c r="Q4720" i="2"/>
  <c r="Q4719" i="2"/>
  <c r="Q4718" i="2"/>
  <c r="Q4717" i="2"/>
  <c r="Q4716" i="2"/>
  <c r="Q4715" i="2"/>
  <c r="Q4714" i="2"/>
  <c r="Q4713" i="2"/>
  <c r="Q4712" i="2"/>
  <c r="Q4711" i="2"/>
  <c r="Q4710" i="2"/>
  <c r="Q4709" i="2"/>
  <c r="Q4708" i="2"/>
  <c r="Q4707" i="2"/>
  <c r="Q4706" i="2"/>
  <c r="Q4705" i="2"/>
  <c r="Q4704" i="2"/>
  <c r="Q4703" i="2"/>
  <c r="Q4702" i="2"/>
  <c r="Q4701" i="2"/>
  <c r="Q4700" i="2"/>
  <c r="Q4699" i="2"/>
  <c r="Q4698" i="2"/>
  <c r="Q4697" i="2"/>
  <c r="Q4696" i="2"/>
  <c r="Q4695" i="2"/>
  <c r="Q4694" i="2"/>
  <c r="Q4693" i="2"/>
  <c r="Q4692" i="2"/>
  <c r="Q4691" i="2"/>
  <c r="Q4690" i="2"/>
  <c r="Q4689" i="2"/>
  <c r="Q4688" i="2"/>
  <c r="Q4687" i="2"/>
  <c r="Q4686" i="2"/>
  <c r="Q4685" i="2"/>
  <c r="Q4684" i="2"/>
  <c r="Q4683" i="2"/>
  <c r="Q4682" i="2"/>
  <c r="Q4681" i="2"/>
  <c r="Q4680" i="2"/>
  <c r="Q4679" i="2"/>
  <c r="Q4678" i="2"/>
  <c r="Q4677" i="2"/>
  <c r="Q4676" i="2"/>
  <c r="Q4675" i="2"/>
  <c r="Q4674" i="2"/>
  <c r="Q4673" i="2"/>
  <c r="Q4672" i="2"/>
  <c r="Q4671" i="2"/>
  <c r="Q4670" i="2"/>
  <c r="Q4669" i="2"/>
  <c r="Q4668" i="2"/>
  <c r="Q4667" i="2"/>
  <c r="Q4666" i="2"/>
  <c r="Q4665" i="2"/>
  <c r="Q4664" i="2"/>
  <c r="Q4663" i="2"/>
  <c r="Q4662" i="2"/>
  <c r="Q4661" i="2"/>
  <c r="Q4660" i="2"/>
  <c r="Q4659" i="2"/>
  <c r="Q4658" i="2"/>
  <c r="Q4657" i="2"/>
  <c r="Q4656" i="2"/>
  <c r="Q4655" i="2"/>
  <c r="Q4654" i="2"/>
  <c r="Q4653" i="2"/>
  <c r="Q4652" i="2"/>
  <c r="Q4651" i="2"/>
  <c r="Q4650" i="2"/>
  <c r="Q4649" i="2"/>
  <c r="Q4648" i="2"/>
  <c r="Q4647" i="2"/>
  <c r="Q4646" i="2"/>
  <c r="Q4645" i="2"/>
  <c r="Q4644" i="2"/>
  <c r="Q4643" i="2"/>
  <c r="Q4642" i="2"/>
  <c r="Q4641" i="2"/>
  <c r="Q4640" i="2"/>
  <c r="Q4639" i="2"/>
  <c r="Q4638" i="2"/>
  <c r="Q4637" i="2"/>
  <c r="Q4636" i="2"/>
  <c r="Q4635" i="2"/>
  <c r="Q4634" i="2"/>
  <c r="Q4633" i="2"/>
  <c r="Q4632" i="2"/>
  <c r="Q4631" i="2"/>
  <c r="Q4630" i="2"/>
  <c r="Q4629" i="2"/>
  <c r="Q4628" i="2"/>
  <c r="Q4627" i="2"/>
  <c r="Q4626" i="2"/>
  <c r="Q4625" i="2"/>
  <c r="Q4624" i="2"/>
  <c r="Q4623" i="2"/>
  <c r="Q4622" i="2"/>
  <c r="Q4621" i="2"/>
  <c r="Q4620" i="2"/>
  <c r="Q4619" i="2"/>
  <c r="Q4618" i="2"/>
  <c r="Q4617" i="2"/>
  <c r="Q4616" i="2"/>
  <c r="Q4615" i="2"/>
  <c r="Q4614" i="2"/>
  <c r="Q4613" i="2"/>
  <c r="Q4612" i="2"/>
  <c r="Q4611" i="2"/>
  <c r="Q4610" i="2"/>
  <c r="Q4609" i="2"/>
  <c r="Q4608" i="2"/>
  <c r="Q4607" i="2"/>
  <c r="Q4606" i="2"/>
  <c r="Q4605" i="2"/>
  <c r="Q4604" i="2"/>
  <c r="Q4603" i="2"/>
  <c r="Q4602" i="2"/>
  <c r="Q4601" i="2"/>
  <c r="Q4600" i="2"/>
  <c r="Q4599" i="2"/>
  <c r="Q4598" i="2"/>
  <c r="Q4597" i="2"/>
  <c r="Q4596" i="2"/>
  <c r="Q4595" i="2"/>
  <c r="Q4594" i="2"/>
  <c r="Q4593" i="2"/>
  <c r="Q4592" i="2"/>
  <c r="Q4591" i="2"/>
  <c r="Q4590" i="2"/>
  <c r="Q4589" i="2"/>
  <c r="Q4588" i="2"/>
  <c r="Q4587" i="2"/>
  <c r="Q4586" i="2"/>
  <c r="Q4585" i="2"/>
  <c r="Q4584" i="2"/>
  <c r="Q4583" i="2"/>
  <c r="Q4582" i="2"/>
  <c r="Q4581" i="2"/>
  <c r="Q4580" i="2"/>
  <c r="Q4579" i="2"/>
  <c r="Q4578" i="2"/>
  <c r="Q4577" i="2"/>
  <c r="Q4576" i="2"/>
  <c r="Q4575" i="2"/>
  <c r="Q4574" i="2"/>
  <c r="Q4573" i="2"/>
  <c r="Q4572" i="2"/>
  <c r="Q4571" i="2"/>
  <c r="Q4570" i="2"/>
  <c r="Q4569" i="2"/>
  <c r="Q4568" i="2"/>
  <c r="Q4567" i="2"/>
  <c r="Q4566" i="2"/>
  <c r="Q4565" i="2"/>
  <c r="Q4564" i="2"/>
  <c r="Q4563" i="2"/>
  <c r="Q4562" i="2"/>
  <c r="Q4561" i="2"/>
  <c r="Q4560" i="2"/>
  <c r="Q4559" i="2"/>
  <c r="Q4558" i="2"/>
  <c r="Q4557" i="2"/>
  <c r="Q4556" i="2"/>
  <c r="Q4555" i="2"/>
  <c r="Q4554" i="2"/>
  <c r="Q4553" i="2"/>
  <c r="Q4552" i="2"/>
  <c r="Q4551" i="2"/>
  <c r="Q4550" i="2"/>
  <c r="Q4549" i="2"/>
  <c r="Q4548" i="2"/>
  <c r="Q4547" i="2"/>
  <c r="Q4546" i="2"/>
  <c r="Q4545" i="2"/>
  <c r="Q4544" i="2"/>
  <c r="Q4543" i="2"/>
  <c r="Q4542" i="2"/>
  <c r="Q4541" i="2"/>
  <c r="Q4540" i="2"/>
  <c r="Q4539" i="2"/>
  <c r="Q4538" i="2"/>
  <c r="Q4537" i="2"/>
  <c r="Q4536" i="2"/>
  <c r="Q4535" i="2"/>
  <c r="Q4534" i="2"/>
  <c r="Q4533" i="2"/>
  <c r="Q4532" i="2"/>
  <c r="Q4531" i="2"/>
  <c r="Q4530" i="2"/>
  <c r="Q4529" i="2"/>
  <c r="Q4528" i="2"/>
  <c r="Q4527" i="2"/>
  <c r="Q4526" i="2"/>
  <c r="Q4525" i="2"/>
  <c r="Q4524" i="2"/>
  <c r="Q4523" i="2"/>
  <c r="Q4522" i="2"/>
  <c r="Q4521" i="2"/>
  <c r="Q4520" i="2"/>
  <c r="Q4519" i="2"/>
  <c r="Q4518" i="2"/>
  <c r="Q4517" i="2"/>
  <c r="Q4516" i="2"/>
  <c r="Q4515" i="2"/>
  <c r="Q4514" i="2"/>
  <c r="Q4513" i="2"/>
  <c r="Q4512" i="2"/>
  <c r="Q4511" i="2"/>
  <c r="Q4510" i="2"/>
  <c r="Q4509" i="2"/>
  <c r="Q4508" i="2"/>
  <c r="Q4507" i="2"/>
  <c r="Q4506" i="2"/>
  <c r="Q4505" i="2"/>
  <c r="Q4504" i="2"/>
  <c r="Q4503" i="2"/>
  <c r="Q4502" i="2"/>
  <c r="Q4501" i="2"/>
  <c r="Q4500" i="2"/>
  <c r="Q4499" i="2"/>
  <c r="Q4498" i="2"/>
  <c r="Q4497" i="2"/>
  <c r="Q4496" i="2"/>
  <c r="Q4495" i="2"/>
  <c r="Q4494" i="2"/>
  <c r="Q4493" i="2"/>
  <c r="Q4492" i="2"/>
  <c r="Q4491" i="2"/>
  <c r="Q4490" i="2"/>
  <c r="Q4489" i="2"/>
  <c r="Q4488" i="2"/>
  <c r="Q4487" i="2"/>
  <c r="Q4486" i="2"/>
  <c r="Q4485" i="2"/>
  <c r="Q4484" i="2"/>
  <c r="Q4483" i="2"/>
  <c r="Q4482" i="2"/>
  <c r="Q4481" i="2"/>
  <c r="Q4480" i="2"/>
  <c r="Q4479" i="2"/>
  <c r="Q4478" i="2"/>
  <c r="Q4477" i="2"/>
  <c r="Q4476" i="2"/>
  <c r="Q4475" i="2"/>
  <c r="Q4474" i="2"/>
  <c r="Q4473" i="2"/>
  <c r="Q4472" i="2"/>
  <c r="Q4471" i="2"/>
  <c r="Q4470" i="2"/>
  <c r="Q4469" i="2"/>
  <c r="Q4468" i="2"/>
  <c r="Q4467" i="2"/>
  <c r="Q4466" i="2"/>
  <c r="Q4465" i="2"/>
  <c r="Q4464" i="2"/>
  <c r="Q4463" i="2"/>
  <c r="Q4462" i="2"/>
  <c r="Q4461" i="2"/>
  <c r="Q4460" i="2"/>
  <c r="Q4459" i="2"/>
  <c r="Q4458" i="2"/>
  <c r="Q4457" i="2"/>
  <c r="Q4456" i="2"/>
  <c r="Q4455" i="2"/>
  <c r="Q4454" i="2"/>
  <c r="Q4453" i="2"/>
  <c r="Q4452" i="2"/>
  <c r="Q4451" i="2"/>
  <c r="Q4450" i="2"/>
  <c r="Q4449" i="2"/>
  <c r="Q4448" i="2"/>
  <c r="Q4447" i="2"/>
  <c r="Q4446" i="2"/>
  <c r="Q4445" i="2"/>
  <c r="Q4444" i="2"/>
  <c r="Q4443" i="2"/>
  <c r="Q4442" i="2"/>
  <c r="Q4441" i="2"/>
  <c r="Q4440" i="2"/>
  <c r="Q4439" i="2"/>
  <c r="Q4438" i="2"/>
  <c r="Q4437" i="2"/>
  <c r="Q4436" i="2"/>
  <c r="Q4435" i="2"/>
  <c r="Q4434" i="2"/>
  <c r="Q4433" i="2"/>
  <c r="Q4432" i="2"/>
  <c r="Q4431" i="2"/>
  <c r="Q4430" i="2"/>
  <c r="Q4429" i="2"/>
  <c r="Q4428" i="2"/>
  <c r="Q4427" i="2"/>
  <c r="Q4426" i="2"/>
  <c r="Q4425" i="2"/>
  <c r="Q4424" i="2"/>
  <c r="Q4423" i="2"/>
  <c r="Q4422" i="2"/>
  <c r="Q4421" i="2"/>
  <c r="Q4420" i="2"/>
  <c r="Q4419" i="2"/>
  <c r="Q4418" i="2"/>
  <c r="Q4417" i="2"/>
  <c r="Q4416" i="2"/>
  <c r="Q4415" i="2"/>
  <c r="Q4414" i="2"/>
  <c r="Q4413" i="2"/>
  <c r="Q4412" i="2"/>
  <c r="Q4411" i="2"/>
  <c r="Q4410" i="2"/>
  <c r="Q4409" i="2"/>
  <c r="Q4408" i="2"/>
  <c r="Q4407" i="2"/>
  <c r="Q4406" i="2"/>
  <c r="Q4405" i="2"/>
  <c r="Q4404" i="2"/>
  <c r="Q4403" i="2"/>
  <c r="Q4402" i="2"/>
  <c r="Q4401" i="2"/>
  <c r="Q4400" i="2"/>
  <c r="Q4399" i="2"/>
  <c r="Q4398" i="2"/>
  <c r="Q4397" i="2"/>
  <c r="Q4396" i="2"/>
  <c r="Q4395" i="2"/>
  <c r="Q4394" i="2"/>
  <c r="Q4393" i="2"/>
  <c r="Q4392" i="2"/>
  <c r="Q4391" i="2"/>
  <c r="Q4390" i="2"/>
  <c r="Q4389" i="2"/>
  <c r="Q4388" i="2"/>
  <c r="Q4387" i="2"/>
  <c r="Q4386" i="2"/>
  <c r="Q4385" i="2"/>
  <c r="Q4384" i="2"/>
  <c r="Q4383" i="2"/>
  <c r="Q4382" i="2"/>
  <c r="Q4381" i="2"/>
  <c r="Q4380" i="2"/>
  <c r="Q4379" i="2"/>
  <c r="Q4378" i="2"/>
  <c r="Q4377" i="2"/>
  <c r="Q4376" i="2"/>
  <c r="Q4375" i="2"/>
  <c r="Q4374" i="2"/>
  <c r="Q4373" i="2"/>
  <c r="Q4372" i="2"/>
  <c r="Q4371" i="2"/>
  <c r="Q4370" i="2"/>
  <c r="Q4369" i="2"/>
  <c r="Q4368" i="2"/>
  <c r="Q4367" i="2"/>
  <c r="Q4366" i="2"/>
  <c r="Q4365" i="2"/>
  <c r="Q4364" i="2"/>
  <c r="Q4363" i="2"/>
  <c r="Q4362" i="2"/>
  <c r="Q4361" i="2"/>
  <c r="Q4360" i="2"/>
  <c r="Q4359" i="2"/>
  <c r="Q4358" i="2"/>
  <c r="Q4357" i="2"/>
  <c r="Q4356" i="2"/>
  <c r="Q4355" i="2"/>
  <c r="Q4354" i="2"/>
  <c r="Q4353" i="2"/>
  <c r="Q4352" i="2"/>
  <c r="Q4351" i="2"/>
  <c r="Q4350" i="2"/>
  <c r="Q4349" i="2"/>
  <c r="Q4348" i="2"/>
  <c r="Q4347" i="2"/>
  <c r="Q4346" i="2"/>
  <c r="Q4345" i="2"/>
  <c r="Q4344" i="2"/>
  <c r="Q4343" i="2"/>
  <c r="Q4342" i="2"/>
  <c r="Q4341" i="2"/>
  <c r="Q4340" i="2"/>
  <c r="Q4339" i="2"/>
  <c r="Q4338" i="2"/>
  <c r="Q4337" i="2"/>
  <c r="Q4336" i="2"/>
  <c r="Q4335" i="2"/>
  <c r="Q4334" i="2"/>
  <c r="Q4333" i="2"/>
  <c r="Q4332" i="2"/>
  <c r="Q4331" i="2"/>
  <c r="Q4330" i="2"/>
  <c r="Q4329" i="2"/>
  <c r="Q4328" i="2"/>
  <c r="Q4327" i="2"/>
  <c r="Q4326" i="2"/>
  <c r="Q4325" i="2"/>
  <c r="Q4324" i="2"/>
  <c r="Q4323" i="2"/>
  <c r="Q4322" i="2"/>
  <c r="Q4321" i="2"/>
  <c r="Q4320" i="2"/>
  <c r="Q4319" i="2"/>
  <c r="Q4318" i="2"/>
  <c r="Q4317" i="2"/>
  <c r="Q4316" i="2"/>
  <c r="Q4315" i="2"/>
  <c r="Q4314" i="2"/>
  <c r="Q4313" i="2"/>
  <c r="Q4312" i="2"/>
  <c r="Q4311" i="2"/>
  <c r="Q4310" i="2"/>
  <c r="Q4309" i="2"/>
  <c r="Q4308" i="2"/>
  <c r="Q4307" i="2"/>
  <c r="Q4306" i="2"/>
  <c r="Q4305" i="2"/>
  <c r="Q4304" i="2"/>
  <c r="Q4303" i="2"/>
  <c r="Q4302" i="2"/>
  <c r="Q4301" i="2"/>
  <c r="Q4300" i="2"/>
  <c r="Q4299" i="2"/>
  <c r="Q4298" i="2"/>
  <c r="Q4297" i="2"/>
  <c r="Q4296" i="2"/>
  <c r="Q4295" i="2"/>
  <c r="Q4294" i="2"/>
  <c r="Q4293" i="2"/>
  <c r="Q4292" i="2"/>
  <c r="Q4291" i="2"/>
  <c r="Q4290" i="2"/>
  <c r="Q4289" i="2"/>
  <c r="Q4288" i="2"/>
  <c r="Q4287" i="2"/>
  <c r="Q4286" i="2"/>
  <c r="Q4285" i="2"/>
  <c r="Q4284" i="2"/>
  <c r="Q4283" i="2"/>
  <c r="Q4282" i="2"/>
  <c r="Q4281" i="2"/>
  <c r="Q4280" i="2"/>
  <c r="Q4279" i="2"/>
  <c r="Q4278" i="2"/>
  <c r="Q4277" i="2"/>
  <c r="Q4276" i="2"/>
  <c r="Q4275" i="2"/>
  <c r="Q4274" i="2"/>
  <c r="Q4273" i="2"/>
  <c r="Q4272" i="2"/>
  <c r="Q4271" i="2"/>
  <c r="Q4270" i="2"/>
  <c r="Q4269" i="2"/>
  <c r="Q4268" i="2"/>
  <c r="Q4267" i="2"/>
  <c r="Q4266" i="2"/>
  <c r="Q4265" i="2"/>
  <c r="Q4264" i="2"/>
  <c r="Q4263" i="2"/>
  <c r="Q4262" i="2"/>
  <c r="Q4261" i="2"/>
  <c r="Q4260" i="2"/>
  <c r="Q4259" i="2"/>
  <c r="Q4258" i="2"/>
  <c r="Q4257" i="2"/>
  <c r="Q4256" i="2"/>
  <c r="Q4255" i="2"/>
  <c r="Q4254" i="2"/>
  <c r="Q4253" i="2"/>
  <c r="Q4252" i="2"/>
  <c r="Q4251" i="2"/>
  <c r="Q4250" i="2"/>
  <c r="Q4249" i="2"/>
  <c r="Q4248" i="2"/>
  <c r="Q4247" i="2"/>
  <c r="Q4246" i="2"/>
  <c r="Q4245" i="2"/>
  <c r="Q4244" i="2"/>
  <c r="Q4243" i="2"/>
  <c r="Q4242" i="2"/>
  <c r="Q4241" i="2"/>
  <c r="Q4240" i="2"/>
  <c r="Q4239" i="2"/>
  <c r="Q4238" i="2"/>
  <c r="Q4237" i="2"/>
  <c r="Q4236" i="2"/>
  <c r="Q4235" i="2"/>
  <c r="Q4234" i="2"/>
  <c r="Q4233" i="2"/>
  <c r="Q4232" i="2"/>
  <c r="Q4231" i="2"/>
  <c r="Q4230" i="2"/>
  <c r="Q4229" i="2"/>
  <c r="Q4228" i="2"/>
  <c r="Q4227" i="2"/>
  <c r="Q4226" i="2"/>
  <c r="Q4225" i="2"/>
  <c r="Q4224" i="2"/>
  <c r="Q4223" i="2"/>
  <c r="Q4222" i="2"/>
  <c r="Q4221" i="2"/>
  <c r="Q4220" i="2"/>
  <c r="Q4219" i="2"/>
  <c r="Q4218" i="2"/>
  <c r="Q4217" i="2"/>
  <c r="Q4216" i="2"/>
  <c r="Q4215" i="2"/>
  <c r="Q4214" i="2"/>
  <c r="Q4213" i="2"/>
  <c r="Q4212" i="2"/>
  <c r="Q4211" i="2"/>
  <c r="Q4210" i="2"/>
  <c r="Q4209" i="2"/>
  <c r="Q4208" i="2"/>
  <c r="Q4207" i="2"/>
  <c r="Q4206" i="2"/>
  <c r="Q4205" i="2"/>
  <c r="Q4204" i="2"/>
  <c r="Q4203" i="2"/>
  <c r="Q4202" i="2"/>
  <c r="Q4201" i="2"/>
  <c r="Q4200" i="2"/>
  <c r="Q4199" i="2"/>
  <c r="Q4198" i="2"/>
  <c r="Q4197" i="2"/>
  <c r="Q4196" i="2"/>
  <c r="Q4195" i="2"/>
  <c r="Q4194" i="2"/>
  <c r="Q4193" i="2"/>
  <c r="Q4192" i="2"/>
  <c r="Q4191" i="2"/>
  <c r="Q4190" i="2"/>
  <c r="Q4189" i="2"/>
  <c r="Q4188" i="2"/>
  <c r="Q4187" i="2"/>
  <c r="Q4186" i="2"/>
  <c r="Q4185" i="2"/>
  <c r="Q4184" i="2"/>
  <c r="Q4183" i="2"/>
  <c r="Q4182" i="2"/>
  <c r="Q4181" i="2"/>
  <c r="Q4180" i="2"/>
  <c r="Q4179" i="2"/>
  <c r="Q4178" i="2"/>
  <c r="Q4177" i="2"/>
  <c r="Q4176" i="2"/>
  <c r="Q4175" i="2"/>
  <c r="Q4174" i="2"/>
  <c r="Q4173" i="2"/>
  <c r="Q4172" i="2"/>
  <c r="Q4171" i="2"/>
  <c r="Q4170" i="2"/>
  <c r="Q4169" i="2"/>
  <c r="Q4168" i="2"/>
  <c r="Q4167" i="2"/>
  <c r="Q4166" i="2"/>
  <c r="Q4165" i="2"/>
  <c r="Q4164" i="2"/>
  <c r="Q4163" i="2"/>
  <c r="Q4162" i="2"/>
  <c r="Q4161" i="2"/>
  <c r="Q4160" i="2"/>
  <c r="Q4159" i="2"/>
  <c r="Q4158" i="2"/>
  <c r="Q4157" i="2"/>
  <c r="Q4156" i="2"/>
  <c r="Q4155" i="2"/>
  <c r="Q4154" i="2"/>
  <c r="Q4153" i="2"/>
  <c r="Q4152" i="2"/>
  <c r="Q4151" i="2"/>
  <c r="Q4150" i="2"/>
  <c r="Q4149" i="2"/>
  <c r="Q4148" i="2"/>
  <c r="Q4147" i="2"/>
  <c r="Q4146" i="2"/>
  <c r="Q4145" i="2"/>
  <c r="Q4144" i="2"/>
  <c r="Q4143" i="2"/>
  <c r="Q4142" i="2"/>
  <c r="Q4141" i="2"/>
  <c r="Q4140" i="2"/>
  <c r="Q4139" i="2"/>
  <c r="Q4138" i="2"/>
  <c r="Q4137" i="2"/>
  <c r="Q4136" i="2"/>
  <c r="Q4135" i="2"/>
  <c r="Q4134" i="2"/>
  <c r="Q4133" i="2"/>
  <c r="Q4132" i="2"/>
  <c r="Q4131" i="2"/>
  <c r="Q4130" i="2"/>
  <c r="Q4129" i="2"/>
  <c r="Q4128" i="2"/>
  <c r="Q4127" i="2"/>
  <c r="Q4126" i="2"/>
  <c r="Q4125" i="2"/>
  <c r="Q4124" i="2"/>
  <c r="Q4123" i="2"/>
  <c r="Q4122" i="2"/>
  <c r="Q4121" i="2"/>
  <c r="Q4120" i="2"/>
  <c r="Q4119" i="2"/>
  <c r="Q4118" i="2"/>
  <c r="Q4117" i="2"/>
  <c r="Q4116" i="2"/>
  <c r="Q4115" i="2"/>
  <c r="Q4114" i="2"/>
  <c r="Q4113" i="2"/>
  <c r="Q4112" i="2"/>
  <c r="Q4111" i="2"/>
  <c r="Q4110" i="2"/>
  <c r="Q4109" i="2"/>
  <c r="Q4108" i="2"/>
  <c r="Q4107" i="2"/>
  <c r="Q4106" i="2"/>
  <c r="Q4105" i="2"/>
  <c r="Q4104" i="2"/>
  <c r="Q4103" i="2"/>
  <c r="Q4102" i="2"/>
  <c r="Q4101" i="2"/>
  <c r="Q4100" i="2"/>
  <c r="Q4099" i="2"/>
  <c r="Q4098" i="2"/>
  <c r="Q4097" i="2"/>
  <c r="Q4096" i="2"/>
  <c r="Q4095" i="2"/>
  <c r="Q4094" i="2"/>
  <c r="Q4093" i="2"/>
  <c r="Q4092" i="2"/>
  <c r="Q4091" i="2"/>
  <c r="Q4090" i="2"/>
  <c r="Q4089" i="2"/>
  <c r="Q4088" i="2"/>
  <c r="Q4087" i="2"/>
  <c r="Q4086" i="2"/>
  <c r="Q4085" i="2"/>
  <c r="Q4084" i="2"/>
  <c r="Q4083" i="2"/>
  <c r="Q4082" i="2"/>
  <c r="Q4081" i="2"/>
  <c r="Q4080" i="2"/>
  <c r="Q4079" i="2"/>
  <c r="Q4078" i="2"/>
  <c r="Q4077" i="2"/>
  <c r="Q4076" i="2"/>
  <c r="Q4075" i="2"/>
  <c r="Q4074" i="2"/>
  <c r="Q4073" i="2"/>
  <c r="Q4072" i="2"/>
  <c r="Q4071" i="2"/>
  <c r="Q4070" i="2"/>
  <c r="Q4069" i="2"/>
  <c r="Q4068" i="2"/>
  <c r="Q4067" i="2"/>
  <c r="Q4066" i="2"/>
  <c r="Q4065" i="2"/>
  <c r="Q4064" i="2"/>
  <c r="Q4063" i="2"/>
  <c r="Q4062" i="2"/>
  <c r="Q4061" i="2"/>
  <c r="Q4060" i="2"/>
  <c r="Q4059" i="2"/>
  <c r="Q4058" i="2"/>
  <c r="Q4057" i="2"/>
  <c r="Q4056" i="2"/>
  <c r="Q4055" i="2"/>
  <c r="Q4054" i="2"/>
  <c r="Q4053" i="2"/>
  <c r="Q4052" i="2"/>
  <c r="Q4051" i="2"/>
  <c r="Q4050" i="2"/>
  <c r="Q4049" i="2"/>
  <c r="Q4048" i="2"/>
  <c r="Q4047" i="2"/>
  <c r="Q4046" i="2"/>
  <c r="Q4045" i="2"/>
  <c r="Q4044" i="2"/>
  <c r="Q4043" i="2"/>
  <c r="Q4042" i="2"/>
  <c r="Q4041" i="2"/>
  <c r="Q4040" i="2"/>
  <c r="Q4039" i="2"/>
  <c r="Q4038" i="2"/>
  <c r="Q4037" i="2"/>
  <c r="Q4036" i="2"/>
  <c r="Q4035" i="2"/>
  <c r="Q4034" i="2"/>
  <c r="Q4033" i="2"/>
  <c r="Q4032" i="2"/>
  <c r="Q4031" i="2"/>
  <c r="Q4030" i="2"/>
  <c r="Q4029" i="2"/>
  <c r="Q4028" i="2"/>
  <c r="Q4027" i="2"/>
  <c r="Q4026" i="2"/>
  <c r="Q4025" i="2"/>
  <c r="Q4024" i="2"/>
  <c r="Q4023" i="2"/>
  <c r="Q4022" i="2"/>
  <c r="Q4021" i="2"/>
  <c r="Q4020" i="2"/>
  <c r="Q4019" i="2"/>
  <c r="Q4018" i="2"/>
  <c r="Q4017" i="2"/>
  <c r="Q4016" i="2"/>
  <c r="Q4015" i="2"/>
  <c r="Q4014" i="2"/>
  <c r="Q4013" i="2"/>
  <c r="Q4012" i="2"/>
  <c r="Q4011" i="2"/>
  <c r="Q4010" i="2"/>
  <c r="Q4009" i="2"/>
  <c r="Q4008" i="2"/>
  <c r="Q4007" i="2"/>
  <c r="Q4006" i="2"/>
  <c r="Q4005" i="2"/>
  <c r="Q4004" i="2"/>
  <c r="Q4003" i="2"/>
  <c r="Q4002" i="2"/>
  <c r="Q4001" i="2"/>
  <c r="Q4000" i="2"/>
  <c r="Q3999" i="2"/>
  <c r="Q3998" i="2"/>
  <c r="Q3997" i="2"/>
  <c r="Q3996" i="2"/>
  <c r="Q3995" i="2"/>
  <c r="Q3994" i="2"/>
  <c r="Q3993" i="2"/>
  <c r="Q3992" i="2"/>
  <c r="Q3991" i="2"/>
  <c r="Q3990" i="2"/>
  <c r="Q3989" i="2"/>
  <c r="Q3988" i="2"/>
  <c r="Q3987" i="2"/>
  <c r="Q3986" i="2"/>
  <c r="Q3985" i="2"/>
  <c r="Q3984" i="2"/>
  <c r="Q3983" i="2"/>
  <c r="Q3982" i="2"/>
  <c r="Q3981" i="2"/>
  <c r="Q3980" i="2"/>
  <c r="Q3979" i="2"/>
  <c r="Q3978" i="2"/>
  <c r="Q3977" i="2"/>
  <c r="Q3976" i="2"/>
  <c r="Q3975" i="2"/>
  <c r="Q3974" i="2"/>
  <c r="Q3973" i="2"/>
  <c r="Q3972" i="2"/>
  <c r="Q3971" i="2"/>
  <c r="Q3970" i="2"/>
  <c r="Q3969" i="2"/>
  <c r="Q3968" i="2"/>
  <c r="Q3967" i="2"/>
  <c r="Q3966" i="2"/>
  <c r="Q3965" i="2"/>
  <c r="Q3964" i="2"/>
  <c r="Q3963" i="2"/>
  <c r="Q3962" i="2"/>
  <c r="Q3961" i="2"/>
  <c r="Q3960" i="2"/>
  <c r="Q3959" i="2"/>
  <c r="Q3958" i="2"/>
  <c r="Q3957" i="2"/>
  <c r="Q3956" i="2"/>
  <c r="Q3955" i="2"/>
  <c r="Q3954" i="2"/>
  <c r="Q3953" i="2"/>
  <c r="Q3952" i="2"/>
  <c r="Q3951" i="2"/>
  <c r="Q3950" i="2"/>
  <c r="Q3949" i="2"/>
  <c r="Q3948" i="2"/>
  <c r="Q3947" i="2"/>
  <c r="Q3946" i="2"/>
  <c r="Q3945" i="2"/>
  <c r="Q3944" i="2"/>
  <c r="Q3943" i="2"/>
  <c r="Q3942" i="2"/>
  <c r="Q3941" i="2"/>
  <c r="Q3940" i="2"/>
  <c r="Q3939" i="2"/>
  <c r="Q3938" i="2"/>
  <c r="Q3937" i="2"/>
  <c r="Q3936" i="2"/>
  <c r="Q3935" i="2"/>
  <c r="Q3934" i="2"/>
  <c r="Q3933" i="2"/>
  <c r="Q3932" i="2"/>
  <c r="Q3931" i="2"/>
  <c r="Q3930" i="2"/>
  <c r="Q3929" i="2"/>
  <c r="Q3928" i="2"/>
  <c r="Q3927" i="2"/>
  <c r="Q3926" i="2"/>
  <c r="Q3925" i="2"/>
  <c r="Q3924" i="2"/>
  <c r="Q3923" i="2"/>
  <c r="Q3922" i="2"/>
  <c r="Q3921" i="2"/>
  <c r="Q3920" i="2"/>
  <c r="Q3919" i="2"/>
  <c r="Q3918" i="2"/>
  <c r="Q3917" i="2"/>
  <c r="Q3916" i="2"/>
  <c r="Q3915" i="2"/>
  <c r="Q3914" i="2"/>
  <c r="Q3913" i="2"/>
  <c r="Q3912" i="2"/>
  <c r="Q3911" i="2"/>
  <c r="Q3910" i="2"/>
  <c r="Q3909" i="2"/>
  <c r="Q3908" i="2"/>
  <c r="Q3907" i="2"/>
  <c r="Q3906" i="2"/>
  <c r="Q3905" i="2"/>
  <c r="Q3904" i="2"/>
  <c r="Q3903" i="2"/>
  <c r="Q3902" i="2"/>
  <c r="Q3901" i="2"/>
  <c r="Q3900" i="2"/>
  <c r="Q3899" i="2"/>
  <c r="Q3898" i="2"/>
  <c r="Q3897" i="2"/>
  <c r="Q3896" i="2"/>
  <c r="Q3895" i="2"/>
  <c r="Q3894" i="2"/>
  <c r="Q3893" i="2"/>
  <c r="Q3892" i="2"/>
  <c r="Q3891" i="2"/>
  <c r="Q3890" i="2"/>
  <c r="Q3889" i="2"/>
  <c r="Q3888" i="2"/>
  <c r="Q3887" i="2"/>
  <c r="Q3886" i="2"/>
  <c r="Q3885" i="2"/>
  <c r="Q3884" i="2"/>
  <c r="Q3883" i="2"/>
  <c r="Q3882" i="2"/>
  <c r="Q3881" i="2"/>
  <c r="Q3880" i="2"/>
  <c r="Q3879" i="2"/>
  <c r="Q3878" i="2"/>
  <c r="Q3877" i="2"/>
  <c r="Q3876" i="2"/>
  <c r="Q3875" i="2"/>
  <c r="Q3874" i="2"/>
  <c r="Q3873" i="2"/>
  <c r="Q3872" i="2"/>
  <c r="Q3871" i="2"/>
  <c r="Q3870" i="2"/>
  <c r="Q3869" i="2"/>
  <c r="Q3868" i="2"/>
  <c r="Q3867" i="2"/>
  <c r="Q3866" i="2"/>
  <c r="Q3865" i="2"/>
  <c r="Q3864" i="2"/>
  <c r="Q3863" i="2"/>
  <c r="Q3862" i="2"/>
  <c r="Q3861" i="2"/>
  <c r="Q3860" i="2"/>
  <c r="Q3859" i="2"/>
  <c r="Q3858" i="2"/>
  <c r="Q3857" i="2"/>
  <c r="Q3856" i="2"/>
  <c r="Q3855" i="2"/>
  <c r="Q3854" i="2"/>
  <c r="Q3853" i="2"/>
  <c r="Q3852" i="2"/>
  <c r="Q3851" i="2"/>
  <c r="Q3850" i="2"/>
  <c r="Q3849" i="2"/>
  <c r="Q3848" i="2"/>
  <c r="Q3847" i="2"/>
  <c r="Q3846" i="2"/>
  <c r="Q3845" i="2"/>
  <c r="Q3844" i="2"/>
  <c r="Q3843" i="2"/>
  <c r="Q3842" i="2"/>
  <c r="Q3841" i="2"/>
  <c r="Q3840" i="2"/>
  <c r="Q3839" i="2"/>
  <c r="Q3838" i="2"/>
  <c r="Q3837" i="2"/>
  <c r="Q3836" i="2"/>
  <c r="Q3835" i="2"/>
  <c r="Q3834" i="2"/>
  <c r="Q3833" i="2"/>
  <c r="Q3832" i="2"/>
  <c r="Q3831" i="2"/>
  <c r="Q3830" i="2"/>
  <c r="Q3829" i="2"/>
  <c r="Q3828" i="2"/>
  <c r="Q3827" i="2"/>
  <c r="Q3826" i="2"/>
  <c r="Q3825" i="2"/>
  <c r="Q3824" i="2"/>
  <c r="Q3823" i="2"/>
  <c r="Q3822" i="2"/>
  <c r="Q3821" i="2"/>
  <c r="Q3820" i="2"/>
  <c r="Q3819" i="2"/>
  <c r="Q3818" i="2"/>
  <c r="Q3817" i="2"/>
  <c r="Q3816" i="2"/>
  <c r="Q3815" i="2"/>
  <c r="Q3814" i="2"/>
  <c r="Q3813" i="2"/>
  <c r="Q3812" i="2"/>
  <c r="Q3811" i="2"/>
  <c r="Q3810" i="2"/>
  <c r="Q3809" i="2"/>
  <c r="Q3808" i="2"/>
  <c r="Q3807" i="2"/>
  <c r="Q3806" i="2"/>
  <c r="Q3805" i="2"/>
  <c r="Q3804" i="2"/>
  <c r="Q3803" i="2"/>
  <c r="Q3802" i="2"/>
  <c r="Q3801" i="2"/>
  <c r="Q3800" i="2"/>
  <c r="Q3799" i="2"/>
  <c r="Q3798" i="2"/>
  <c r="Q3797" i="2"/>
  <c r="Q3796" i="2"/>
  <c r="Q3795" i="2"/>
  <c r="Q3794" i="2"/>
  <c r="Q3793" i="2"/>
  <c r="Q3792" i="2"/>
  <c r="Q3791" i="2"/>
  <c r="Q3790" i="2"/>
  <c r="Q3789" i="2"/>
  <c r="Q3788" i="2"/>
  <c r="Q3787" i="2"/>
  <c r="Q3786" i="2"/>
  <c r="Q3785" i="2"/>
  <c r="Q3784" i="2"/>
  <c r="Q3783" i="2"/>
  <c r="Q3782" i="2"/>
  <c r="Q3781" i="2"/>
  <c r="Q3780" i="2"/>
  <c r="Q3779" i="2"/>
  <c r="Q3778" i="2"/>
  <c r="Q3777" i="2"/>
  <c r="Q3776" i="2"/>
  <c r="Q3775" i="2"/>
  <c r="Q3774" i="2"/>
  <c r="Q3773" i="2"/>
  <c r="Q3772" i="2"/>
  <c r="Q3771" i="2"/>
  <c r="Q3770" i="2"/>
  <c r="Q3769" i="2"/>
  <c r="Q3768" i="2"/>
  <c r="Q3767" i="2"/>
  <c r="Q3766" i="2"/>
  <c r="Q3765" i="2"/>
  <c r="Q3764" i="2"/>
  <c r="Q3763" i="2"/>
  <c r="Q3762" i="2"/>
  <c r="Q3761" i="2"/>
  <c r="Q3760" i="2"/>
  <c r="Q3759" i="2"/>
  <c r="Q3758" i="2"/>
  <c r="Q3757" i="2"/>
  <c r="Q3756" i="2"/>
  <c r="Q3755" i="2"/>
  <c r="Q3754" i="2"/>
  <c r="Q3753" i="2"/>
  <c r="Q3752" i="2"/>
  <c r="Q3751" i="2"/>
  <c r="Q3750" i="2"/>
  <c r="Q3749" i="2"/>
  <c r="Q3748" i="2"/>
  <c r="Q3747" i="2"/>
  <c r="Q3746" i="2"/>
  <c r="Q3745" i="2"/>
  <c r="Q3744" i="2"/>
  <c r="Q3743" i="2"/>
  <c r="Q3742" i="2"/>
  <c r="Q3741" i="2"/>
  <c r="Q3740" i="2"/>
  <c r="Q3739" i="2"/>
  <c r="Q3738" i="2"/>
  <c r="Q3737" i="2"/>
  <c r="Q3736" i="2"/>
  <c r="Q3735" i="2"/>
  <c r="Q3734" i="2"/>
  <c r="Q3733" i="2"/>
  <c r="Q3732" i="2"/>
  <c r="Q3731" i="2"/>
  <c r="Q3730" i="2"/>
  <c r="Q3729" i="2"/>
  <c r="Q3728" i="2"/>
  <c r="Q3727" i="2"/>
  <c r="Q3726" i="2"/>
  <c r="Q3725" i="2"/>
  <c r="Q3724" i="2"/>
  <c r="Q3723" i="2"/>
  <c r="Q3722" i="2"/>
  <c r="Q3721" i="2"/>
  <c r="Q3720" i="2"/>
  <c r="Q3719" i="2"/>
  <c r="Q3718" i="2"/>
  <c r="Q3717" i="2"/>
  <c r="Q3716" i="2"/>
  <c r="Q3715" i="2"/>
  <c r="Q3714" i="2"/>
  <c r="Q3713" i="2"/>
  <c r="Q3712" i="2"/>
  <c r="Q3711" i="2"/>
  <c r="Q3710" i="2"/>
  <c r="Q3709" i="2"/>
  <c r="Q3708" i="2"/>
  <c r="Q3707" i="2"/>
  <c r="Q3706" i="2"/>
  <c r="Q3705" i="2"/>
  <c r="Q3704" i="2"/>
  <c r="Q3703" i="2"/>
  <c r="Q3702" i="2"/>
  <c r="Q3701" i="2"/>
  <c r="Q3700" i="2"/>
  <c r="Q3699" i="2"/>
  <c r="Q3698" i="2"/>
  <c r="Q3697" i="2"/>
  <c r="Q3696" i="2"/>
  <c r="Q3695" i="2"/>
  <c r="Q3694" i="2"/>
  <c r="Q3693" i="2"/>
  <c r="Q3692" i="2"/>
  <c r="Q3691" i="2"/>
  <c r="Q3690" i="2"/>
  <c r="Q3689" i="2"/>
  <c r="Q3688" i="2"/>
  <c r="Q3687" i="2"/>
  <c r="Q3686" i="2"/>
  <c r="Q3685" i="2"/>
  <c r="Q3684" i="2"/>
  <c r="Q3683" i="2"/>
  <c r="Q3682" i="2"/>
  <c r="Q3681" i="2"/>
  <c r="Q3680" i="2"/>
  <c r="Q3679" i="2"/>
  <c r="Q3678" i="2"/>
  <c r="Q3677" i="2"/>
  <c r="Q3676" i="2"/>
  <c r="Q3675" i="2"/>
  <c r="Q3674" i="2"/>
  <c r="Q3673" i="2"/>
  <c r="Q3672" i="2"/>
  <c r="Q3671" i="2"/>
  <c r="Q3670" i="2"/>
  <c r="Q3669" i="2"/>
  <c r="Q3668" i="2"/>
  <c r="Q3667" i="2"/>
  <c r="Q3666" i="2"/>
  <c r="Q3665" i="2"/>
  <c r="Q3664" i="2"/>
  <c r="Q3663" i="2"/>
  <c r="Q3662" i="2"/>
  <c r="Q3661" i="2"/>
  <c r="Q3660" i="2"/>
  <c r="Q3659" i="2"/>
  <c r="Q3658" i="2"/>
  <c r="Q3657" i="2"/>
  <c r="Q3656" i="2"/>
  <c r="Q3655" i="2"/>
  <c r="Q3654" i="2"/>
  <c r="Q3653" i="2"/>
  <c r="Q3652" i="2"/>
  <c r="Q3651" i="2"/>
  <c r="Q3650" i="2"/>
  <c r="Q3649" i="2"/>
  <c r="Q3648" i="2"/>
  <c r="Q3647" i="2"/>
  <c r="Q3646" i="2"/>
  <c r="Q3645" i="2"/>
  <c r="Q3644" i="2"/>
  <c r="Q3643" i="2"/>
  <c r="Q3642" i="2"/>
  <c r="Q3641" i="2"/>
  <c r="Q3640" i="2"/>
  <c r="Q3639" i="2"/>
  <c r="Q3638" i="2"/>
  <c r="Q3637" i="2"/>
  <c r="Q3636" i="2"/>
  <c r="Q3635" i="2"/>
  <c r="Q3634" i="2"/>
  <c r="Q3633" i="2"/>
  <c r="Q3632" i="2"/>
  <c r="Q3631" i="2"/>
  <c r="Q3630" i="2"/>
  <c r="Q3629" i="2"/>
  <c r="Q3628" i="2"/>
  <c r="Q3627" i="2"/>
  <c r="Q3626" i="2"/>
  <c r="Q3625" i="2"/>
  <c r="Q3624" i="2"/>
  <c r="Q3623" i="2"/>
  <c r="Q3622" i="2"/>
  <c r="Q3621" i="2"/>
  <c r="Q3620" i="2"/>
  <c r="Q3619" i="2"/>
  <c r="Q3618" i="2"/>
  <c r="Q3617" i="2"/>
  <c r="Q3616" i="2"/>
  <c r="Q3615" i="2"/>
  <c r="Q3614" i="2"/>
  <c r="Q3613" i="2"/>
  <c r="Q3612" i="2"/>
  <c r="Q3611" i="2"/>
  <c r="Q3610" i="2"/>
  <c r="Q3609" i="2"/>
  <c r="Q3608" i="2"/>
  <c r="Q3607" i="2"/>
  <c r="Q3606" i="2"/>
  <c r="Q3605" i="2"/>
  <c r="Q3604" i="2"/>
  <c r="Q3603" i="2"/>
  <c r="Q3602" i="2"/>
  <c r="Q3601" i="2"/>
  <c r="Q3600" i="2"/>
  <c r="Q3599" i="2"/>
  <c r="Q3598" i="2"/>
  <c r="Q3597" i="2"/>
  <c r="Q3596" i="2"/>
  <c r="Q3595" i="2"/>
  <c r="Q3594" i="2"/>
  <c r="Q3593" i="2"/>
  <c r="Q3592" i="2"/>
  <c r="Q3591" i="2"/>
  <c r="Q3590" i="2"/>
  <c r="Q3589" i="2"/>
  <c r="Q3588" i="2"/>
  <c r="Q3587" i="2"/>
  <c r="Q3586" i="2"/>
  <c r="Q3585" i="2"/>
  <c r="Q3584" i="2"/>
  <c r="Q3583" i="2"/>
  <c r="Q3582" i="2"/>
  <c r="Q3581" i="2"/>
  <c r="Q3580" i="2"/>
  <c r="Q3579" i="2"/>
  <c r="Q3578" i="2"/>
  <c r="Q3577" i="2"/>
  <c r="Q3576" i="2"/>
  <c r="Q3575" i="2"/>
  <c r="Q3574" i="2"/>
  <c r="Q3573" i="2"/>
  <c r="Q3572" i="2"/>
  <c r="Q3571" i="2"/>
  <c r="Q3570" i="2"/>
  <c r="Q3569" i="2"/>
  <c r="Q3568" i="2"/>
  <c r="Q3567" i="2"/>
  <c r="Q3566" i="2"/>
  <c r="Q3565" i="2"/>
  <c r="Q3564" i="2"/>
  <c r="Q3563" i="2"/>
  <c r="Q3562" i="2"/>
  <c r="Q3561" i="2"/>
  <c r="Q3560" i="2"/>
  <c r="Q3559" i="2"/>
  <c r="Q3558" i="2"/>
  <c r="Q3557" i="2"/>
  <c r="Q3556" i="2"/>
  <c r="Q3555" i="2"/>
  <c r="Q3554" i="2"/>
  <c r="Q3553" i="2"/>
  <c r="Q3552" i="2"/>
  <c r="Q3551" i="2"/>
  <c r="Q3550" i="2"/>
  <c r="Q3549" i="2"/>
  <c r="Q3548" i="2"/>
  <c r="Q3547" i="2"/>
  <c r="Q3546" i="2"/>
  <c r="Q3545" i="2"/>
  <c r="Q3544" i="2"/>
  <c r="Q3543" i="2"/>
  <c r="Q3542" i="2"/>
  <c r="Q3541" i="2"/>
  <c r="Q3540" i="2"/>
  <c r="Q3539" i="2"/>
  <c r="Q3538" i="2"/>
  <c r="Q3537" i="2"/>
  <c r="Q3536" i="2"/>
  <c r="Q3535" i="2"/>
  <c r="Q3534" i="2"/>
  <c r="Q3533" i="2"/>
  <c r="Q3532" i="2"/>
  <c r="Q3531" i="2"/>
  <c r="Q3530" i="2"/>
  <c r="Q3529" i="2"/>
  <c r="Q3528" i="2"/>
  <c r="Q3527" i="2"/>
  <c r="Q3526" i="2"/>
  <c r="Q3525" i="2"/>
  <c r="Q3524" i="2"/>
  <c r="Q3523" i="2"/>
  <c r="Q3522" i="2"/>
  <c r="Q3521" i="2"/>
  <c r="Q3520" i="2"/>
  <c r="Q3519" i="2"/>
  <c r="Q3518" i="2"/>
  <c r="Q3517" i="2"/>
  <c r="Q3516" i="2"/>
  <c r="Q3515" i="2"/>
  <c r="Q3514" i="2"/>
  <c r="Q3513" i="2"/>
  <c r="Q3512" i="2"/>
  <c r="Q3511" i="2"/>
  <c r="Q3510" i="2"/>
  <c r="Q3509" i="2"/>
  <c r="Q3508" i="2"/>
  <c r="Q3507" i="2"/>
  <c r="Q3506" i="2"/>
  <c r="Q3505" i="2"/>
  <c r="Q3504" i="2"/>
  <c r="Q3503" i="2"/>
  <c r="Q3502" i="2"/>
  <c r="Q3501" i="2"/>
  <c r="Q3500" i="2"/>
  <c r="Q3499" i="2"/>
  <c r="Q3498" i="2"/>
  <c r="Q3497" i="2"/>
  <c r="Q3496" i="2"/>
  <c r="Q3495" i="2"/>
  <c r="Q3494" i="2"/>
  <c r="Q3493" i="2"/>
  <c r="Q3492" i="2"/>
  <c r="Q3491" i="2"/>
  <c r="Q3490" i="2"/>
  <c r="Q3489" i="2"/>
  <c r="Q3488" i="2"/>
  <c r="Q3487" i="2"/>
  <c r="Q3486" i="2"/>
  <c r="Q3485" i="2"/>
  <c r="Q3484" i="2"/>
  <c r="Q3483" i="2"/>
  <c r="Q3482" i="2"/>
  <c r="Q3481" i="2"/>
  <c r="Q3480" i="2"/>
  <c r="Q3479" i="2"/>
  <c r="Q3478" i="2"/>
  <c r="Q3477" i="2"/>
  <c r="Q3476" i="2"/>
  <c r="Q3475" i="2"/>
  <c r="Q3474" i="2"/>
  <c r="Q3473" i="2"/>
  <c r="Q3472" i="2"/>
  <c r="Q3471" i="2"/>
  <c r="Q3470" i="2"/>
  <c r="Q3469" i="2"/>
  <c r="Q3468" i="2"/>
  <c r="Q3467" i="2"/>
  <c r="Q3466" i="2"/>
  <c r="Q3465" i="2"/>
  <c r="Q3464" i="2"/>
  <c r="Q3463" i="2"/>
  <c r="Q3462" i="2"/>
  <c r="Q3461" i="2"/>
  <c r="Q3460" i="2"/>
  <c r="Q3459" i="2"/>
  <c r="Q3458" i="2"/>
  <c r="Q3457" i="2"/>
  <c r="Q3456" i="2"/>
  <c r="Q3455" i="2"/>
  <c r="Q3454" i="2"/>
  <c r="Q3453" i="2"/>
  <c r="Q3452" i="2"/>
  <c r="Q3451" i="2"/>
  <c r="Q3450" i="2"/>
  <c r="Q3449" i="2"/>
  <c r="Q3448" i="2"/>
  <c r="Q3447" i="2"/>
  <c r="Q3446" i="2"/>
  <c r="Q3445" i="2"/>
  <c r="Q3444" i="2"/>
  <c r="Q3443" i="2"/>
  <c r="Q3442" i="2"/>
  <c r="Q3441" i="2"/>
  <c r="Q3440" i="2"/>
  <c r="Q3439" i="2"/>
  <c r="Q3438" i="2"/>
  <c r="Q3437" i="2"/>
  <c r="Q3436" i="2"/>
  <c r="Q3435" i="2"/>
  <c r="Q3434" i="2"/>
  <c r="Q3433" i="2"/>
  <c r="Q3432" i="2"/>
  <c r="Q3431" i="2"/>
  <c r="Q3430" i="2"/>
  <c r="Q3429" i="2"/>
  <c r="Q3428" i="2"/>
  <c r="Q3427" i="2"/>
  <c r="Q3426" i="2"/>
  <c r="Q3425" i="2"/>
  <c r="Q3424" i="2"/>
  <c r="Q3423" i="2"/>
  <c r="Q3422" i="2"/>
  <c r="Q3421" i="2"/>
  <c r="Q3420" i="2"/>
  <c r="Q3419" i="2"/>
  <c r="Q3418" i="2"/>
  <c r="Q3417" i="2"/>
  <c r="Q3416" i="2"/>
  <c r="Q3415" i="2"/>
  <c r="Q3414" i="2"/>
  <c r="Q3413" i="2"/>
  <c r="Q3412" i="2"/>
  <c r="Q3411" i="2"/>
  <c r="Q3410" i="2"/>
  <c r="Q3409" i="2"/>
  <c r="Q3408" i="2"/>
  <c r="Q3407" i="2"/>
  <c r="Q3406" i="2"/>
  <c r="Q3405" i="2"/>
  <c r="Q3404" i="2"/>
  <c r="Q3403" i="2"/>
  <c r="Q3402" i="2"/>
  <c r="Q3401" i="2"/>
  <c r="Q3400" i="2"/>
  <c r="Q3399" i="2"/>
  <c r="Q3398" i="2"/>
  <c r="Q3397" i="2"/>
  <c r="Q3396" i="2"/>
  <c r="Q3395" i="2"/>
  <c r="Q3394" i="2"/>
  <c r="Q3393" i="2"/>
  <c r="Q3392" i="2"/>
  <c r="Q3391" i="2"/>
  <c r="Q3390" i="2"/>
  <c r="Q3389" i="2"/>
  <c r="Q3388" i="2"/>
  <c r="Q3387" i="2"/>
  <c r="Q3386" i="2"/>
  <c r="Q3385" i="2"/>
  <c r="Q3384" i="2"/>
  <c r="Q3383" i="2"/>
  <c r="Q3382" i="2"/>
  <c r="Q3381" i="2"/>
  <c r="Q3380" i="2"/>
  <c r="Q3379" i="2"/>
  <c r="Q3378" i="2"/>
  <c r="Q3377" i="2"/>
  <c r="Q3376" i="2"/>
  <c r="Q3375" i="2"/>
  <c r="Q3374" i="2"/>
  <c r="Q3373" i="2"/>
  <c r="Q3372" i="2"/>
  <c r="Q3371" i="2"/>
  <c r="Q3370" i="2"/>
  <c r="Q3369" i="2"/>
  <c r="Q3368" i="2"/>
  <c r="Q3367" i="2"/>
  <c r="Q3366" i="2"/>
  <c r="Q3365" i="2"/>
  <c r="Q3364" i="2"/>
  <c r="Q3363" i="2"/>
  <c r="Q3362" i="2"/>
  <c r="Q3361" i="2"/>
  <c r="Q3360" i="2"/>
  <c r="Q3359" i="2"/>
  <c r="Q3358" i="2"/>
  <c r="Q3357" i="2"/>
  <c r="Q3356" i="2"/>
  <c r="Q3355" i="2"/>
  <c r="Q3354" i="2"/>
  <c r="Q3353" i="2"/>
  <c r="Q3352" i="2"/>
  <c r="Q3351" i="2"/>
  <c r="Q3350" i="2"/>
  <c r="Q3349" i="2"/>
  <c r="Q3348" i="2"/>
  <c r="Q3347" i="2"/>
  <c r="Q3346" i="2"/>
  <c r="Q3345" i="2"/>
  <c r="Q3344" i="2"/>
  <c r="Q3343" i="2"/>
  <c r="Q3342" i="2"/>
  <c r="Q3341" i="2"/>
  <c r="Q3340" i="2"/>
  <c r="Q3339" i="2"/>
  <c r="Q3338" i="2"/>
  <c r="Q3337" i="2"/>
  <c r="Q3336" i="2"/>
  <c r="Q3335" i="2"/>
  <c r="Q3334" i="2"/>
  <c r="Q3333" i="2"/>
  <c r="Q3332" i="2"/>
  <c r="Q3331" i="2"/>
  <c r="Q3330" i="2"/>
  <c r="Q3329" i="2"/>
  <c r="Q3328" i="2"/>
  <c r="Q3327" i="2"/>
  <c r="Q3326" i="2"/>
  <c r="Q3325" i="2"/>
  <c r="Q3324" i="2"/>
  <c r="Q3323" i="2"/>
  <c r="Q3322" i="2"/>
  <c r="Q3321" i="2"/>
  <c r="Q3320" i="2"/>
  <c r="Q3319" i="2"/>
  <c r="Q3318" i="2"/>
  <c r="Q3317" i="2"/>
  <c r="Q3316" i="2"/>
  <c r="Q3315" i="2"/>
  <c r="Q3314" i="2"/>
  <c r="Q3313" i="2"/>
  <c r="Q3312" i="2"/>
  <c r="Q3311" i="2"/>
  <c r="Q3310" i="2"/>
  <c r="Q3309" i="2"/>
  <c r="Q3308" i="2"/>
  <c r="Q3307" i="2"/>
  <c r="Q3306" i="2"/>
  <c r="Q3305" i="2"/>
  <c r="Q3304" i="2"/>
  <c r="Q3303" i="2"/>
  <c r="Q3302" i="2"/>
  <c r="Q3301" i="2"/>
  <c r="Q3300" i="2"/>
  <c r="Q3299" i="2"/>
  <c r="Q3298" i="2"/>
  <c r="Q3297" i="2"/>
  <c r="Q3296" i="2"/>
  <c r="Q3295" i="2"/>
  <c r="Q3294" i="2"/>
  <c r="Q3293" i="2"/>
  <c r="Q3292" i="2"/>
  <c r="Q3291" i="2"/>
  <c r="Q3290" i="2"/>
  <c r="Q3289" i="2"/>
  <c r="Q3288" i="2"/>
  <c r="Q3287" i="2"/>
  <c r="Q3286" i="2"/>
  <c r="Q3285" i="2"/>
  <c r="Q3284" i="2"/>
  <c r="Q3283" i="2"/>
  <c r="Q3282" i="2"/>
  <c r="Q3281" i="2"/>
  <c r="Q3280" i="2"/>
  <c r="Q3279" i="2"/>
  <c r="Q3278" i="2"/>
  <c r="Q3277" i="2"/>
  <c r="Q3276" i="2"/>
  <c r="Q3275" i="2"/>
  <c r="Q3274" i="2"/>
  <c r="Q3273" i="2"/>
  <c r="Q3272" i="2"/>
  <c r="Q3271" i="2"/>
  <c r="Q3270" i="2"/>
  <c r="Q3269" i="2"/>
  <c r="Q3268" i="2"/>
  <c r="Q3267" i="2"/>
  <c r="Q3266" i="2"/>
  <c r="Q3265" i="2"/>
  <c r="Q3264" i="2"/>
  <c r="Q3263" i="2"/>
  <c r="Q3262" i="2"/>
  <c r="Q3261" i="2"/>
  <c r="Q3260" i="2"/>
  <c r="Q3259" i="2"/>
  <c r="Q3258" i="2"/>
  <c r="Q3257" i="2"/>
  <c r="Q3256" i="2"/>
  <c r="Q3255" i="2"/>
  <c r="Q3254" i="2"/>
  <c r="Q3253" i="2"/>
  <c r="Q3252" i="2"/>
  <c r="Q3251" i="2"/>
  <c r="Q3250" i="2"/>
  <c r="Q3249" i="2"/>
  <c r="Q3248" i="2"/>
  <c r="Q3247" i="2"/>
  <c r="Q3246" i="2"/>
  <c r="Q3245" i="2"/>
  <c r="Q3244" i="2"/>
  <c r="Q3243" i="2"/>
  <c r="Q3242" i="2"/>
  <c r="Q3241" i="2"/>
  <c r="Q3240" i="2"/>
  <c r="Q3239" i="2"/>
  <c r="Q3238" i="2"/>
  <c r="Q3237" i="2"/>
  <c r="Q3236" i="2"/>
  <c r="Q3235" i="2"/>
  <c r="Q3234" i="2"/>
  <c r="Q3233" i="2"/>
  <c r="Q3232" i="2"/>
  <c r="Q3231" i="2"/>
  <c r="Q3230" i="2"/>
  <c r="Q3229" i="2"/>
  <c r="Q3228" i="2"/>
  <c r="Q3227" i="2"/>
  <c r="Q3226" i="2"/>
  <c r="Q3225" i="2"/>
  <c r="Q3224" i="2"/>
  <c r="Q3223" i="2"/>
  <c r="Q3222" i="2"/>
  <c r="Q3221" i="2"/>
  <c r="Q3220" i="2"/>
  <c r="Q3219" i="2"/>
  <c r="Q3218" i="2"/>
  <c r="Q3217" i="2"/>
  <c r="Q3216" i="2"/>
  <c r="Q3215" i="2"/>
  <c r="Q3214" i="2"/>
  <c r="Q3213" i="2"/>
  <c r="Q3212" i="2"/>
  <c r="Q3211" i="2"/>
  <c r="Q3210" i="2"/>
  <c r="Q3209" i="2"/>
  <c r="Q3208" i="2"/>
  <c r="Q3207" i="2"/>
  <c r="Q3206" i="2"/>
  <c r="Q3205" i="2"/>
  <c r="Q3204" i="2"/>
  <c r="Q3203" i="2"/>
  <c r="Q3202" i="2"/>
  <c r="Q3201" i="2"/>
  <c r="Q3200" i="2"/>
  <c r="Q3199" i="2"/>
  <c r="Q3198" i="2"/>
  <c r="Q3197" i="2"/>
  <c r="Q3196" i="2"/>
  <c r="Q3195" i="2"/>
  <c r="Q3194" i="2"/>
  <c r="Q3193" i="2"/>
  <c r="Q3192" i="2"/>
  <c r="Q3191" i="2"/>
  <c r="Q3190" i="2"/>
  <c r="Q3189" i="2"/>
  <c r="Q3188" i="2"/>
  <c r="Q3187" i="2"/>
  <c r="Q3186" i="2"/>
  <c r="Q3185" i="2"/>
  <c r="Q3184" i="2"/>
  <c r="Q3183" i="2"/>
  <c r="Q3182" i="2"/>
  <c r="Q3181" i="2"/>
  <c r="Q3180" i="2"/>
  <c r="Q3179" i="2"/>
  <c r="Q3178" i="2"/>
  <c r="Q3177" i="2"/>
  <c r="Q3176" i="2"/>
  <c r="Q3175" i="2"/>
  <c r="Q3174" i="2"/>
  <c r="Q3173" i="2"/>
  <c r="Q3172" i="2"/>
  <c r="Q3171" i="2"/>
  <c r="Q3170" i="2"/>
  <c r="Q3169" i="2"/>
  <c r="Q3168" i="2"/>
  <c r="Q3167" i="2"/>
  <c r="Q3166" i="2"/>
  <c r="Q3165" i="2"/>
  <c r="Q3164" i="2"/>
  <c r="Q3163" i="2"/>
  <c r="Q3162" i="2"/>
  <c r="Q3161" i="2"/>
  <c r="Q3160" i="2"/>
  <c r="Q3159" i="2"/>
  <c r="Q3158" i="2"/>
  <c r="Q3157" i="2"/>
  <c r="Q3156" i="2"/>
  <c r="Q3155" i="2"/>
  <c r="Q3154" i="2"/>
  <c r="Q3153" i="2"/>
  <c r="Q3152" i="2"/>
  <c r="Q3151" i="2"/>
  <c r="Q3150" i="2"/>
  <c r="Q3149" i="2"/>
  <c r="Q3148" i="2"/>
  <c r="Q3147" i="2"/>
  <c r="Q3146" i="2"/>
  <c r="Q3145" i="2"/>
  <c r="Q3144" i="2"/>
  <c r="Q3143" i="2"/>
  <c r="Q3142" i="2"/>
  <c r="Q3141" i="2"/>
  <c r="Q3140" i="2"/>
  <c r="Q3139" i="2"/>
  <c r="Q3138" i="2"/>
  <c r="Q3137" i="2"/>
  <c r="Q3136" i="2"/>
  <c r="Q3135" i="2"/>
  <c r="Q3134" i="2"/>
  <c r="Q3133" i="2"/>
  <c r="Q3132" i="2"/>
  <c r="Q3131" i="2"/>
  <c r="Q3130" i="2"/>
  <c r="Q3129" i="2"/>
  <c r="Q3128" i="2"/>
  <c r="Q3127" i="2"/>
  <c r="Q3126" i="2"/>
  <c r="Q3125" i="2"/>
  <c r="Q3124" i="2"/>
  <c r="Q3123" i="2"/>
  <c r="Q3122" i="2"/>
  <c r="Q3121" i="2"/>
  <c r="Q3120" i="2"/>
  <c r="Q3119" i="2"/>
  <c r="Q3118" i="2"/>
  <c r="Q3117" i="2"/>
  <c r="Q3116" i="2"/>
  <c r="Q3115" i="2"/>
  <c r="Q3114" i="2"/>
  <c r="Q3113" i="2"/>
  <c r="Q3112" i="2"/>
  <c r="Q3111" i="2"/>
  <c r="Q3110" i="2"/>
  <c r="Q3109" i="2"/>
  <c r="Q3108" i="2"/>
  <c r="Q3107" i="2"/>
  <c r="Q3106" i="2"/>
  <c r="Q3105" i="2"/>
  <c r="Q3104" i="2"/>
  <c r="Q3103" i="2"/>
  <c r="Q3102" i="2"/>
  <c r="Q3101" i="2"/>
  <c r="Q3100" i="2"/>
  <c r="Q3099" i="2"/>
  <c r="Q3098" i="2"/>
  <c r="Q3097" i="2"/>
  <c r="Q3096" i="2"/>
  <c r="Q3095" i="2"/>
  <c r="Q3094" i="2"/>
  <c r="Q3093" i="2"/>
  <c r="Q3092" i="2"/>
  <c r="Q3091" i="2"/>
  <c r="Q3090" i="2"/>
  <c r="Q3089" i="2"/>
  <c r="Q3088" i="2"/>
  <c r="Q3087" i="2"/>
  <c r="Q3086" i="2"/>
  <c r="Q3085" i="2"/>
  <c r="Q3084" i="2"/>
  <c r="Q3083" i="2"/>
  <c r="Q3082" i="2"/>
  <c r="Q3081" i="2"/>
  <c r="Q3080" i="2"/>
  <c r="Q3079" i="2"/>
  <c r="Q3078" i="2"/>
  <c r="Q3077" i="2"/>
  <c r="Q3076" i="2"/>
  <c r="Q3075" i="2"/>
  <c r="Q3074" i="2"/>
  <c r="Q3073" i="2"/>
  <c r="Q3072" i="2"/>
  <c r="Q3071" i="2"/>
  <c r="Q3070" i="2"/>
  <c r="Q3069" i="2"/>
  <c r="Q3068" i="2"/>
  <c r="Q3067" i="2"/>
  <c r="Q3066" i="2"/>
  <c r="Q3065" i="2"/>
  <c r="Q3064" i="2"/>
  <c r="Q3063" i="2"/>
  <c r="Q3062" i="2"/>
  <c r="Q3061" i="2"/>
  <c r="Q3060" i="2"/>
  <c r="Q3059" i="2"/>
  <c r="Q3058" i="2"/>
  <c r="Q3057" i="2"/>
  <c r="Q3056" i="2"/>
  <c r="Q3055" i="2"/>
  <c r="Q3054" i="2"/>
  <c r="Q3053" i="2"/>
  <c r="Q3052" i="2"/>
  <c r="Q3051" i="2"/>
  <c r="Q3050" i="2"/>
  <c r="Q3049" i="2"/>
  <c r="Q3048" i="2"/>
  <c r="Q3047" i="2"/>
  <c r="Q3046" i="2"/>
  <c r="Q3045" i="2"/>
  <c r="Q3044" i="2"/>
  <c r="Q3043" i="2"/>
  <c r="Q3042" i="2"/>
  <c r="Q3041" i="2"/>
  <c r="Q3040" i="2"/>
  <c r="Q3039" i="2"/>
  <c r="Q3038" i="2"/>
  <c r="Q3037" i="2"/>
  <c r="Q3036" i="2"/>
  <c r="Q3035" i="2"/>
  <c r="Q3034" i="2"/>
  <c r="Q3033" i="2"/>
  <c r="Q3032" i="2"/>
  <c r="Q3031" i="2"/>
  <c r="Q3030" i="2"/>
  <c r="Q3029" i="2"/>
  <c r="Q3028" i="2"/>
  <c r="Q3027" i="2"/>
  <c r="Q3026" i="2"/>
  <c r="Q3025" i="2"/>
  <c r="Q3024" i="2"/>
  <c r="Q3023" i="2"/>
  <c r="Q3022" i="2"/>
  <c r="Q3021" i="2"/>
  <c r="Q3020" i="2"/>
  <c r="Q3019" i="2"/>
  <c r="Q3018" i="2"/>
  <c r="Q3017" i="2"/>
  <c r="Q3016" i="2"/>
  <c r="Q3015" i="2"/>
  <c r="Q3014" i="2"/>
  <c r="Q3013" i="2"/>
  <c r="Q3012" i="2"/>
  <c r="Q3011" i="2"/>
  <c r="Q3010" i="2"/>
  <c r="Q3009" i="2"/>
  <c r="Q3008" i="2"/>
  <c r="Q3007" i="2"/>
  <c r="Q3006" i="2"/>
  <c r="Q3005" i="2"/>
  <c r="Q3004" i="2"/>
  <c r="Q3003" i="2"/>
  <c r="Q3002" i="2"/>
  <c r="Q3001" i="2"/>
  <c r="Q3000" i="2"/>
  <c r="Q2999" i="2"/>
  <c r="Q2998" i="2"/>
  <c r="Q2997" i="2"/>
  <c r="Q2996" i="2"/>
  <c r="Q2995" i="2"/>
  <c r="Q2994" i="2"/>
  <c r="Q2993" i="2"/>
  <c r="Q2992" i="2"/>
  <c r="Q2991" i="2"/>
  <c r="Q2990" i="2"/>
  <c r="Q2989" i="2"/>
  <c r="Q2988" i="2"/>
  <c r="Q2987" i="2"/>
  <c r="Q2986" i="2"/>
  <c r="Q2985" i="2"/>
  <c r="Q2984" i="2"/>
  <c r="Q2983" i="2"/>
  <c r="Q2982" i="2"/>
  <c r="Q2981" i="2"/>
  <c r="Q2980" i="2"/>
  <c r="Q2979" i="2"/>
  <c r="Q2978" i="2"/>
  <c r="Q2977" i="2"/>
  <c r="Q2976" i="2"/>
  <c r="Q2975" i="2"/>
  <c r="Q2974" i="2"/>
  <c r="Q2973" i="2"/>
  <c r="Q2972" i="2"/>
  <c r="Q2971" i="2"/>
  <c r="Q2970" i="2"/>
  <c r="Q2969" i="2"/>
  <c r="Q2968" i="2"/>
  <c r="Q2967" i="2"/>
  <c r="Q2966" i="2"/>
  <c r="Q2965" i="2"/>
  <c r="Q2964" i="2"/>
  <c r="Q2963" i="2"/>
  <c r="Q2962" i="2"/>
  <c r="Q2961" i="2"/>
  <c r="Q2960" i="2"/>
  <c r="Q2959" i="2"/>
  <c r="Q2958" i="2"/>
  <c r="Q2957" i="2"/>
  <c r="Q2956" i="2"/>
  <c r="Q2955" i="2"/>
  <c r="Q2954" i="2"/>
  <c r="Q2953" i="2"/>
  <c r="Q2952" i="2"/>
  <c r="Q2951" i="2"/>
  <c r="Q2950" i="2"/>
  <c r="Q2949" i="2"/>
  <c r="Q2948" i="2"/>
  <c r="Q2947" i="2"/>
  <c r="Q2946" i="2"/>
  <c r="Q2945" i="2"/>
  <c r="Q2944" i="2"/>
  <c r="Q2943" i="2"/>
  <c r="Q2942" i="2"/>
  <c r="Q2941" i="2"/>
  <c r="Q2940" i="2"/>
  <c r="Q2939" i="2"/>
  <c r="Q2938" i="2"/>
  <c r="Q2937" i="2"/>
  <c r="Q2936" i="2"/>
  <c r="Q2935" i="2"/>
  <c r="Q2934" i="2"/>
  <c r="Q2933" i="2"/>
  <c r="Q2932" i="2"/>
  <c r="Q2931" i="2"/>
  <c r="Q2930" i="2"/>
  <c r="Q2929" i="2"/>
  <c r="Q2928" i="2"/>
  <c r="Q2927" i="2"/>
  <c r="Q2926" i="2"/>
  <c r="Q2925" i="2"/>
  <c r="Q2924" i="2"/>
  <c r="Q2923" i="2"/>
  <c r="Q2922" i="2"/>
  <c r="Q2921" i="2"/>
  <c r="Q2920" i="2"/>
  <c r="Q2919" i="2"/>
  <c r="Q2918" i="2"/>
  <c r="Q2917" i="2"/>
  <c r="Q2916" i="2"/>
  <c r="Q2915" i="2"/>
  <c r="Q2914" i="2"/>
  <c r="Q2913" i="2"/>
  <c r="Q2912" i="2"/>
  <c r="Q2911" i="2"/>
  <c r="Q2910" i="2"/>
  <c r="Q2909" i="2"/>
  <c r="Q2908" i="2"/>
  <c r="Q2907" i="2"/>
  <c r="Q2906" i="2"/>
  <c r="Q2905" i="2"/>
  <c r="Q2904" i="2"/>
  <c r="Q2903" i="2"/>
  <c r="Q2902" i="2"/>
  <c r="Q2901" i="2"/>
  <c r="Q2900" i="2"/>
  <c r="Q2899" i="2"/>
  <c r="Q2898" i="2"/>
  <c r="Q2897" i="2"/>
  <c r="Q2896" i="2"/>
  <c r="Q2895" i="2"/>
  <c r="Q2894" i="2"/>
  <c r="Q2893" i="2"/>
  <c r="Q2892" i="2"/>
  <c r="Q2891" i="2"/>
  <c r="Q2890" i="2"/>
  <c r="Q2889" i="2"/>
  <c r="Q2888" i="2"/>
  <c r="Q2887" i="2"/>
  <c r="Q2886" i="2"/>
  <c r="Q2885" i="2"/>
  <c r="Q2884" i="2"/>
  <c r="Q2883" i="2"/>
  <c r="Q2882" i="2"/>
  <c r="Q2881" i="2"/>
  <c r="Q2880" i="2"/>
  <c r="Q2879" i="2"/>
  <c r="Q2878" i="2"/>
  <c r="Q2877" i="2"/>
  <c r="Q2876" i="2"/>
  <c r="Q2875" i="2"/>
  <c r="Q2874" i="2"/>
  <c r="Q2873" i="2"/>
  <c r="Q2872" i="2"/>
  <c r="Q2871" i="2"/>
  <c r="Q2870" i="2"/>
  <c r="Q2869" i="2"/>
  <c r="Q2868" i="2"/>
  <c r="Q2867" i="2"/>
  <c r="Q2866" i="2"/>
  <c r="Q2865" i="2"/>
  <c r="Q2864" i="2"/>
  <c r="Q2863" i="2"/>
  <c r="Q2862" i="2"/>
  <c r="Q2861" i="2"/>
  <c r="Q2860" i="2"/>
  <c r="Q2859" i="2"/>
  <c r="Q2858" i="2"/>
  <c r="Q2857" i="2"/>
  <c r="Q2856" i="2"/>
  <c r="Q2855" i="2"/>
  <c r="Q2854" i="2"/>
  <c r="Q2853" i="2"/>
  <c r="Q2852" i="2"/>
  <c r="Q2851" i="2"/>
  <c r="Q2850" i="2"/>
  <c r="Q2849" i="2"/>
  <c r="Q2848" i="2"/>
  <c r="Q2847" i="2"/>
  <c r="Q2846" i="2"/>
  <c r="Q2845" i="2"/>
  <c r="Q2844" i="2"/>
  <c r="Q2843" i="2"/>
  <c r="Q2842" i="2"/>
  <c r="Q2841" i="2"/>
  <c r="Q2840" i="2"/>
  <c r="Q2839" i="2"/>
  <c r="Q2838" i="2"/>
  <c r="Q2837" i="2"/>
  <c r="Q2836" i="2"/>
  <c r="Q2835" i="2"/>
  <c r="Q2834" i="2"/>
  <c r="Q2833" i="2"/>
  <c r="Q2832" i="2"/>
  <c r="Q2831" i="2"/>
  <c r="Q2830" i="2"/>
  <c r="Q2829" i="2"/>
  <c r="Q2828" i="2"/>
  <c r="Q2827" i="2"/>
  <c r="Q2826" i="2"/>
  <c r="Q2825" i="2"/>
  <c r="Q2824" i="2"/>
  <c r="Q2823" i="2"/>
  <c r="Q2822" i="2"/>
  <c r="Q2821" i="2"/>
  <c r="Q2820" i="2"/>
  <c r="Q2819" i="2"/>
  <c r="Q2818" i="2"/>
  <c r="Q2817" i="2"/>
  <c r="Q2816" i="2"/>
  <c r="Q2815" i="2"/>
  <c r="Q2814" i="2"/>
  <c r="Q2813" i="2"/>
  <c r="Q2812" i="2"/>
  <c r="Q2811" i="2"/>
  <c r="Q2810" i="2"/>
  <c r="Q2809" i="2"/>
  <c r="Q2808" i="2"/>
  <c r="Q2807" i="2"/>
  <c r="Q2806" i="2"/>
  <c r="Q2805" i="2"/>
  <c r="Q2804" i="2"/>
  <c r="Q2803" i="2"/>
  <c r="Q2802" i="2"/>
  <c r="Q2801" i="2"/>
  <c r="Q2800" i="2"/>
  <c r="Q2799" i="2"/>
  <c r="Q2798" i="2"/>
  <c r="Q2797" i="2"/>
  <c r="Q2796" i="2"/>
  <c r="Q2795" i="2"/>
  <c r="Q2794" i="2"/>
  <c r="Q2793" i="2"/>
  <c r="Q2792" i="2"/>
  <c r="Q2791" i="2"/>
  <c r="Q2790" i="2"/>
  <c r="Q2789" i="2"/>
  <c r="Q2788" i="2"/>
  <c r="Q2787" i="2"/>
  <c r="Q2786" i="2"/>
  <c r="Q2785" i="2"/>
  <c r="Q2784" i="2"/>
  <c r="Q2783" i="2"/>
  <c r="Q2782" i="2"/>
  <c r="Q2781" i="2"/>
  <c r="Q2780" i="2"/>
  <c r="Q2779" i="2"/>
  <c r="Q2778" i="2"/>
  <c r="Q2777" i="2"/>
  <c r="Q2776" i="2"/>
  <c r="Q2775" i="2"/>
  <c r="Q2774" i="2"/>
  <c r="Q2773" i="2"/>
  <c r="Q2772" i="2"/>
  <c r="Q2771" i="2"/>
  <c r="Q2770" i="2"/>
  <c r="Q2769" i="2"/>
  <c r="Q2768" i="2"/>
  <c r="Q2767" i="2"/>
  <c r="Q2766" i="2"/>
  <c r="Q2765" i="2"/>
  <c r="Q2764" i="2"/>
  <c r="Q2763" i="2"/>
  <c r="Q2762" i="2"/>
  <c r="Q2761" i="2"/>
  <c r="Q2760" i="2"/>
  <c r="Q2759" i="2"/>
  <c r="Q2758" i="2"/>
  <c r="Q2757" i="2"/>
  <c r="Q2756" i="2"/>
  <c r="Q2755" i="2"/>
  <c r="Q2754" i="2"/>
  <c r="Q2753" i="2"/>
  <c r="Q2752" i="2"/>
  <c r="Q2751" i="2"/>
  <c r="Q2750" i="2"/>
  <c r="Q2749" i="2"/>
  <c r="Q2748" i="2"/>
  <c r="Q2747" i="2"/>
  <c r="Q2746" i="2"/>
  <c r="Q2745" i="2"/>
  <c r="Q2744" i="2"/>
  <c r="Q2743" i="2"/>
  <c r="Q2742" i="2"/>
  <c r="Q2741" i="2"/>
  <c r="Q2740" i="2"/>
  <c r="Q2739" i="2"/>
  <c r="Q2738" i="2"/>
  <c r="Q2737" i="2"/>
  <c r="Q2736" i="2"/>
  <c r="Q2735" i="2"/>
  <c r="Q2734" i="2"/>
  <c r="Q2733" i="2"/>
  <c r="Q2732" i="2"/>
  <c r="Q2731" i="2"/>
  <c r="Q2730" i="2"/>
  <c r="Q2729" i="2"/>
  <c r="Q2728" i="2"/>
  <c r="Q2727" i="2"/>
  <c r="Q2726" i="2"/>
  <c r="Q2725" i="2"/>
  <c r="Q2724" i="2"/>
  <c r="Q2723" i="2"/>
  <c r="Q2722" i="2"/>
  <c r="Q2721" i="2"/>
  <c r="Q2720" i="2"/>
  <c r="Q2719" i="2"/>
  <c r="Q2718" i="2"/>
  <c r="Q2717" i="2"/>
  <c r="Q2716" i="2"/>
  <c r="Q2715" i="2"/>
  <c r="Q2714" i="2"/>
  <c r="Q2713" i="2"/>
  <c r="Q2712" i="2"/>
  <c r="Q2711" i="2"/>
  <c r="Q2710" i="2"/>
  <c r="Q2709" i="2"/>
  <c r="Q2708" i="2"/>
  <c r="Q2707" i="2"/>
  <c r="Q2706" i="2"/>
  <c r="Q2705" i="2"/>
  <c r="Q2704" i="2"/>
  <c r="Q2703" i="2"/>
  <c r="Q2702" i="2"/>
  <c r="Q2701" i="2"/>
  <c r="Q2700" i="2"/>
  <c r="Q2699" i="2"/>
  <c r="Q2698" i="2"/>
  <c r="Q2697" i="2"/>
  <c r="Q2696" i="2"/>
  <c r="Q2695" i="2"/>
  <c r="Q2694" i="2"/>
  <c r="Q2693" i="2"/>
  <c r="Q2692" i="2"/>
  <c r="Q2691" i="2"/>
  <c r="Q2690" i="2"/>
  <c r="Q2689" i="2"/>
  <c r="Q2688" i="2"/>
  <c r="Q2687" i="2"/>
  <c r="Q2686" i="2"/>
  <c r="Q2685" i="2"/>
  <c r="Q2684" i="2"/>
  <c r="Q2683" i="2"/>
  <c r="Q2682" i="2"/>
  <c r="Q2681" i="2"/>
  <c r="Q2680" i="2"/>
  <c r="Q2679" i="2"/>
  <c r="Q2678" i="2"/>
  <c r="Q2677" i="2"/>
  <c r="Q2676" i="2"/>
  <c r="Q2675" i="2"/>
  <c r="Q2674" i="2"/>
  <c r="Q2673" i="2"/>
  <c r="Q2672" i="2"/>
  <c r="Q2671" i="2"/>
  <c r="Q2670" i="2"/>
  <c r="Q2669" i="2"/>
  <c r="Q2668" i="2"/>
  <c r="Q2667" i="2"/>
  <c r="Q2666" i="2"/>
  <c r="Q2665" i="2"/>
  <c r="Q2664" i="2"/>
  <c r="Q2663" i="2"/>
  <c r="Q2662" i="2"/>
  <c r="Q2661" i="2"/>
  <c r="Q2660" i="2"/>
  <c r="Q2659" i="2"/>
  <c r="Q2658" i="2"/>
  <c r="Q2657" i="2"/>
  <c r="Q2656" i="2"/>
  <c r="Q2655" i="2"/>
  <c r="Q2654" i="2"/>
  <c r="Q2653" i="2"/>
  <c r="Q2652" i="2"/>
  <c r="Q2651" i="2"/>
  <c r="Q2650" i="2"/>
  <c r="Q2649" i="2"/>
  <c r="Q2648" i="2"/>
  <c r="Q2647" i="2"/>
  <c r="Q2646" i="2"/>
  <c r="Q2645" i="2"/>
  <c r="Q2644" i="2"/>
  <c r="Q2643" i="2"/>
  <c r="Q2642" i="2"/>
  <c r="Q2641" i="2"/>
  <c r="Q2640" i="2"/>
  <c r="Q2639" i="2"/>
  <c r="Q2638" i="2"/>
  <c r="Q2637" i="2"/>
  <c r="Q2636" i="2"/>
  <c r="Q2635" i="2"/>
  <c r="Q2634" i="2"/>
  <c r="Q2633" i="2"/>
  <c r="Q2632" i="2"/>
  <c r="Q2631" i="2"/>
  <c r="Q2630" i="2"/>
  <c r="Q2629" i="2"/>
  <c r="Q2628" i="2"/>
  <c r="Q2627" i="2"/>
  <c r="Q2626" i="2"/>
  <c r="Q2625" i="2"/>
  <c r="Q2624" i="2"/>
  <c r="Q2623" i="2"/>
  <c r="Q2622" i="2"/>
  <c r="Q2621" i="2"/>
  <c r="Q2620" i="2"/>
  <c r="Q2619" i="2"/>
  <c r="Q2618" i="2"/>
  <c r="Q2617" i="2"/>
  <c r="Q2616" i="2"/>
  <c r="Q2615" i="2"/>
  <c r="Q2614" i="2"/>
  <c r="Q2613" i="2"/>
  <c r="Q2612" i="2"/>
  <c r="Q2611" i="2"/>
  <c r="Q2610" i="2"/>
  <c r="Q2609" i="2"/>
  <c r="Q2608" i="2"/>
  <c r="Q2607" i="2"/>
  <c r="Q2606" i="2"/>
  <c r="Q2605" i="2"/>
  <c r="Q2604" i="2"/>
  <c r="Q2603" i="2"/>
  <c r="Q2602" i="2"/>
  <c r="Q2601" i="2"/>
  <c r="Q2600" i="2"/>
  <c r="Q2599" i="2"/>
  <c r="Q2598" i="2"/>
  <c r="Q2597" i="2"/>
  <c r="Q2596" i="2"/>
  <c r="Q2595" i="2"/>
  <c r="Q2594" i="2"/>
  <c r="Q2593" i="2"/>
  <c r="Q2592" i="2"/>
  <c r="Q2591" i="2"/>
  <c r="Q2590" i="2"/>
  <c r="Q2589" i="2"/>
  <c r="Q2588" i="2"/>
  <c r="Q2587" i="2"/>
  <c r="Q2586" i="2"/>
  <c r="Q2585" i="2"/>
  <c r="Q2584" i="2"/>
  <c r="Q2583" i="2"/>
  <c r="Q2582" i="2"/>
  <c r="Q2581" i="2"/>
  <c r="Q2580" i="2"/>
  <c r="Q2579" i="2"/>
  <c r="Q2578" i="2"/>
  <c r="Q2577" i="2"/>
  <c r="Q2576" i="2"/>
  <c r="Q2575" i="2"/>
  <c r="Q2574" i="2"/>
  <c r="Q2573" i="2"/>
  <c r="Q2572" i="2"/>
  <c r="Q2571" i="2"/>
  <c r="Q2570" i="2"/>
  <c r="Q2569" i="2"/>
  <c r="Q2568" i="2"/>
  <c r="Q2567" i="2"/>
  <c r="Q2566" i="2"/>
  <c r="Q2565" i="2"/>
  <c r="Q2564" i="2"/>
  <c r="Q2563" i="2"/>
  <c r="Q2562" i="2"/>
  <c r="Q2561" i="2"/>
  <c r="Q2560" i="2"/>
  <c r="Q2559" i="2"/>
  <c r="Q2558" i="2"/>
  <c r="Q2557" i="2"/>
  <c r="Q2556" i="2"/>
  <c r="Q2555" i="2"/>
  <c r="Q2554" i="2"/>
  <c r="Q2553" i="2"/>
  <c r="Q2552" i="2"/>
  <c r="Q2551" i="2"/>
  <c r="Q2550" i="2"/>
  <c r="Q2549" i="2"/>
  <c r="Q2548" i="2"/>
  <c r="Q2547" i="2"/>
  <c r="Q2546" i="2"/>
  <c r="Q2545" i="2"/>
  <c r="Q2544" i="2"/>
  <c r="Q2543" i="2"/>
  <c r="Q2542" i="2"/>
  <c r="Q2541" i="2"/>
  <c r="Q2540" i="2"/>
  <c r="Q2539" i="2"/>
  <c r="Q2538" i="2"/>
  <c r="Q2537" i="2"/>
  <c r="Q2536" i="2"/>
  <c r="Q2535" i="2"/>
  <c r="Q2534" i="2"/>
  <c r="Q2533" i="2"/>
  <c r="Q2532" i="2"/>
  <c r="Q2531" i="2"/>
  <c r="Q2530" i="2"/>
  <c r="Q2529" i="2"/>
  <c r="Q2528" i="2"/>
  <c r="Q2527" i="2"/>
  <c r="Q2526" i="2"/>
  <c r="Q2525" i="2"/>
  <c r="Q2524" i="2"/>
  <c r="Q2523" i="2"/>
  <c r="Q2522" i="2"/>
  <c r="Q2521" i="2"/>
  <c r="Q2520" i="2"/>
  <c r="Q2519" i="2"/>
  <c r="Q2518" i="2"/>
  <c r="Q2517" i="2"/>
  <c r="Q2516" i="2"/>
  <c r="Q2515" i="2"/>
  <c r="Q2514" i="2"/>
  <c r="Q2513" i="2"/>
  <c r="Q2512" i="2"/>
  <c r="Q2511" i="2"/>
  <c r="Q2510" i="2"/>
  <c r="Q2509" i="2"/>
  <c r="Q2508" i="2"/>
  <c r="Q2507" i="2"/>
  <c r="Q2506" i="2"/>
  <c r="Q2505" i="2"/>
  <c r="Q2504" i="2"/>
  <c r="Q2503" i="2"/>
  <c r="Q2502" i="2"/>
  <c r="Q2501" i="2"/>
  <c r="Q2500" i="2"/>
  <c r="Q2499" i="2"/>
  <c r="Q2498" i="2"/>
  <c r="Q2497" i="2"/>
  <c r="Q2496" i="2"/>
  <c r="Q2495" i="2"/>
  <c r="Q2494" i="2"/>
  <c r="Q2493" i="2"/>
  <c r="Q2492" i="2"/>
  <c r="Q2491" i="2"/>
  <c r="Q2490" i="2"/>
  <c r="Q2489" i="2"/>
  <c r="Q2488" i="2"/>
  <c r="Q2487" i="2"/>
  <c r="Q2486" i="2"/>
  <c r="Q2485" i="2"/>
  <c r="Q2484" i="2"/>
  <c r="Q2483" i="2"/>
  <c r="Q2482" i="2"/>
  <c r="Q2481" i="2"/>
  <c r="Q2480" i="2"/>
  <c r="Q2479" i="2"/>
  <c r="Q2478" i="2"/>
  <c r="Q2477" i="2"/>
  <c r="Q2476" i="2"/>
  <c r="Q2475" i="2"/>
  <c r="Q2474" i="2"/>
  <c r="Q2473" i="2"/>
  <c r="Q2472" i="2"/>
  <c r="Q2471" i="2"/>
  <c r="Q2470" i="2"/>
  <c r="Q2469" i="2"/>
  <c r="Q2468" i="2"/>
  <c r="Q2467" i="2"/>
  <c r="Q2466" i="2"/>
  <c r="Q2465" i="2"/>
  <c r="Q2464" i="2"/>
  <c r="Q2463" i="2"/>
  <c r="Q2462" i="2"/>
  <c r="Q2461" i="2"/>
  <c r="Q2460" i="2"/>
  <c r="Q2459" i="2"/>
  <c r="Q2458" i="2"/>
  <c r="Q2457" i="2"/>
  <c r="Q2456" i="2"/>
  <c r="Q2455" i="2"/>
  <c r="Q2454" i="2"/>
  <c r="Q2453" i="2"/>
  <c r="Q2452" i="2"/>
  <c r="Q2451" i="2"/>
  <c r="Q2450" i="2"/>
  <c r="Q2449" i="2"/>
  <c r="Q2448" i="2"/>
  <c r="Q2447" i="2"/>
  <c r="Q2446" i="2"/>
  <c r="Q2445" i="2"/>
  <c r="Q2444" i="2"/>
  <c r="Q2443" i="2"/>
  <c r="Q2442" i="2"/>
  <c r="Q2441" i="2"/>
  <c r="Q2440" i="2"/>
  <c r="Q2439" i="2"/>
  <c r="Q2438" i="2"/>
  <c r="Q2437" i="2"/>
  <c r="Q2436" i="2"/>
  <c r="Q2435" i="2"/>
  <c r="Q2434" i="2"/>
  <c r="Q2433" i="2"/>
  <c r="Q2432" i="2"/>
  <c r="Q2431" i="2"/>
  <c r="Q2430" i="2"/>
  <c r="Q2429" i="2"/>
  <c r="Q2428" i="2"/>
  <c r="Q2427" i="2"/>
  <c r="Q2426" i="2"/>
  <c r="Q2425" i="2"/>
  <c r="Q2424" i="2"/>
  <c r="Q2423" i="2"/>
  <c r="Q2422" i="2"/>
  <c r="Q2421" i="2"/>
  <c r="Q2420" i="2"/>
  <c r="Q2419" i="2"/>
  <c r="Q2418" i="2"/>
  <c r="Q2417" i="2"/>
  <c r="Q2416" i="2"/>
  <c r="Q2415" i="2"/>
  <c r="Q2414" i="2"/>
  <c r="Q2413" i="2"/>
  <c r="Q2412" i="2"/>
  <c r="Q2411" i="2"/>
  <c r="Q2410" i="2"/>
  <c r="Q2409" i="2"/>
  <c r="Q2408" i="2"/>
  <c r="Q2407" i="2"/>
  <c r="Q2406" i="2"/>
  <c r="Q2405" i="2"/>
  <c r="Q2404" i="2"/>
  <c r="Q2403" i="2"/>
  <c r="Q2402" i="2"/>
  <c r="Q2401" i="2"/>
  <c r="Q2400" i="2"/>
  <c r="Q2399" i="2"/>
  <c r="Q2398" i="2"/>
  <c r="Q2397" i="2"/>
  <c r="Q2396" i="2"/>
  <c r="Q2395" i="2"/>
  <c r="Q2394" i="2"/>
  <c r="Q2393" i="2"/>
  <c r="Q2392" i="2"/>
  <c r="Q2391" i="2"/>
  <c r="Q2390" i="2"/>
  <c r="Q2389" i="2"/>
  <c r="Q2388" i="2"/>
  <c r="Q2387" i="2"/>
  <c r="Q2386" i="2"/>
  <c r="Q2385" i="2"/>
  <c r="Q2384" i="2"/>
  <c r="Q2383" i="2"/>
  <c r="Q2382" i="2"/>
  <c r="Q2381" i="2"/>
  <c r="Q2380" i="2"/>
  <c r="Q2379" i="2"/>
  <c r="Q2378" i="2"/>
  <c r="Q2377" i="2"/>
  <c r="Q2376" i="2"/>
  <c r="Q2375" i="2"/>
  <c r="Q2374" i="2"/>
  <c r="Q2373" i="2"/>
  <c r="Q2372" i="2"/>
  <c r="Q2371" i="2"/>
  <c r="Q2370" i="2"/>
  <c r="Q2369" i="2"/>
  <c r="Q2368" i="2"/>
  <c r="Q2367" i="2"/>
  <c r="Q2366" i="2"/>
  <c r="Q2365" i="2"/>
  <c r="Q2364" i="2"/>
  <c r="Q2363" i="2"/>
  <c r="Q2362" i="2"/>
  <c r="Q2361" i="2"/>
  <c r="Q2360" i="2"/>
  <c r="Q2359" i="2"/>
  <c r="Q2358" i="2"/>
  <c r="Q2357" i="2"/>
  <c r="Q2356" i="2"/>
  <c r="Q2355" i="2"/>
  <c r="Q2354" i="2"/>
  <c r="Q2353" i="2"/>
  <c r="Q2352" i="2"/>
  <c r="Q2351" i="2"/>
  <c r="Q2350" i="2"/>
  <c r="Q2349" i="2"/>
  <c r="Q2348" i="2"/>
  <c r="Q2347" i="2"/>
  <c r="Q2346" i="2"/>
  <c r="Q2345" i="2"/>
  <c r="Q2344" i="2"/>
  <c r="Q2343" i="2"/>
  <c r="Q2342" i="2"/>
  <c r="Q2341" i="2"/>
  <c r="Q2340" i="2"/>
  <c r="Q2339" i="2"/>
  <c r="Q2338" i="2"/>
  <c r="Q2337" i="2"/>
  <c r="Q2336" i="2"/>
  <c r="Q2335" i="2"/>
  <c r="Q2334" i="2"/>
  <c r="Q2333" i="2"/>
  <c r="Q2332" i="2"/>
  <c r="Q2331" i="2"/>
  <c r="Q2330" i="2"/>
  <c r="Q2329" i="2"/>
  <c r="Q2328" i="2"/>
  <c r="Q2327" i="2"/>
  <c r="Q2326" i="2"/>
  <c r="Q2325" i="2"/>
  <c r="Q2324" i="2"/>
  <c r="Q2323" i="2"/>
  <c r="Q2322" i="2"/>
  <c r="Q2321" i="2"/>
  <c r="Q2320" i="2"/>
  <c r="Q2319" i="2"/>
  <c r="Q2318" i="2"/>
  <c r="Q2317" i="2"/>
  <c r="Q2316" i="2"/>
  <c r="Q2315" i="2"/>
  <c r="Q2314" i="2"/>
  <c r="Q2313" i="2"/>
  <c r="Q2312" i="2"/>
  <c r="Q2311" i="2"/>
  <c r="Q2310" i="2"/>
  <c r="Q2309" i="2"/>
  <c r="Q2308" i="2"/>
  <c r="Q2307" i="2"/>
  <c r="Q2306" i="2"/>
  <c r="Q2305" i="2"/>
  <c r="Q2304" i="2"/>
  <c r="Q2303" i="2"/>
  <c r="Q2302" i="2"/>
  <c r="Q2301" i="2"/>
  <c r="Q2300" i="2"/>
  <c r="Q2299" i="2"/>
  <c r="Q2298" i="2"/>
  <c r="Q2297" i="2"/>
  <c r="Q2296" i="2"/>
  <c r="Q2295" i="2"/>
  <c r="Q2294" i="2"/>
  <c r="Q2293" i="2"/>
  <c r="Q2292" i="2"/>
  <c r="Q2291" i="2"/>
  <c r="Q2290" i="2"/>
  <c r="Q2289" i="2"/>
  <c r="Q2288" i="2"/>
  <c r="Q2287" i="2"/>
  <c r="Q2286" i="2"/>
  <c r="Q2285" i="2"/>
  <c r="Q2284" i="2"/>
  <c r="Q2283" i="2"/>
  <c r="Q2282" i="2"/>
  <c r="Q2281" i="2"/>
  <c r="Q2280" i="2"/>
  <c r="Q2279" i="2"/>
  <c r="Q2278" i="2"/>
  <c r="Q2277" i="2"/>
  <c r="Q2276" i="2"/>
  <c r="Q2275" i="2"/>
  <c r="Q2274" i="2"/>
  <c r="Q2273" i="2"/>
  <c r="Q2272" i="2"/>
  <c r="Q2271" i="2"/>
  <c r="Q2270" i="2"/>
  <c r="Q2269" i="2"/>
  <c r="Q2268" i="2"/>
  <c r="Q2267" i="2"/>
  <c r="Q2266" i="2"/>
  <c r="Q2265" i="2"/>
  <c r="Q2264" i="2"/>
  <c r="Q2263" i="2"/>
  <c r="Q2262" i="2"/>
  <c r="Q2261" i="2"/>
  <c r="Q2260" i="2"/>
  <c r="Q2259" i="2"/>
  <c r="Q2258" i="2"/>
  <c r="Q2257" i="2"/>
  <c r="Q2256" i="2"/>
  <c r="Q2255" i="2"/>
  <c r="Q2254" i="2"/>
  <c r="Q2253" i="2"/>
  <c r="Q2252" i="2"/>
  <c r="Q2251" i="2"/>
  <c r="Q2250" i="2"/>
  <c r="Q2249" i="2"/>
  <c r="Q2248" i="2"/>
  <c r="Q2247" i="2"/>
  <c r="Q2246" i="2"/>
  <c r="Q2245" i="2"/>
  <c r="Q2244" i="2"/>
  <c r="Q2243" i="2"/>
  <c r="Q2242" i="2"/>
  <c r="Q2241" i="2"/>
  <c r="Q2240" i="2"/>
  <c r="Q2239" i="2"/>
  <c r="Q2238" i="2"/>
  <c r="Q2237" i="2"/>
  <c r="Q2236" i="2"/>
  <c r="Q2235" i="2"/>
  <c r="Q2234" i="2"/>
  <c r="Q2233" i="2"/>
  <c r="Q2232" i="2"/>
  <c r="Q2231" i="2"/>
  <c r="Q2230" i="2"/>
  <c r="Q2229" i="2"/>
  <c r="Q2228" i="2"/>
  <c r="Q2227" i="2"/>
  <c r="Q2226" i="2"/>
  <c r="Q2225" i="2"/>
  <c r="Q2224" i="2"/>
  <c r="Q2223" i="2"/>
  <c r="Q2222" i="2"/>
  <c r="Q2221" i="2"/>
  <c r="Q2220" i="2"/>
  <c r="Q2219" i="2"/>
  <c r="Q2218" i="2"/>
  <c r="Q2217" i="2"/>
  <c r="Q2216" i="2"/>
  <c r="Q2215" i="2"/>
  <c r="Q2214" i="2"/>
  <c r="Q2213" i="2"/>
  <c r="Q2212" i="2"/>
  <c r="Q2211" i="2"/>
  <c r="Q2210" i="2"/>
  <c r="Q2209" i="2"/>
  <c r="Q2208" i="2"/>
  <c r="Q2207" i="2"/>
  <c r="Q2206" i="2"/>
  <c r="Q2205" i="2"/>
  <c r="Q2204" i="2"/>
  <c r="Q2203" i="2"/>
  <c r="Q2202" i="2"/>
  <c r="Q2201" i="2"/>
  <c r="Q2200" i="2"/>
  <c r="Q2199" i="2"/>
  <c r="Q2198" i="2"/>
  <c r="Q2197" i="2"/>
  <c r="Q2196" i="2"/>
  <c r="Q2195" i="2"/>
  <c r="Q2194" i="2"/>
  <c r="Q2193" i="2"/>
  <c r="Q2192" i="2"/>
  <c r="Q2191" i="2"/>
  <c r="Q2190" i="2"/>
  <c r="Q2189" i="2"/>
  <c r="Q2188" i="2"/>
  <c r="Q2187" i="2"/>
  <c r="Q2186" i="2"/>
  <c r="Q2185" i="2"/>
  <c r="Q2184" i="2"/>
  <c r="Q2183" i="2"/>
  <c r="Q2182" i="2"/>
  <c r="Q2181" i="2"/>
  <c r="Q2180" i="2"/>
  <c r="Q2179" i="2"/>
  <c r="Q2178" i="2"/>
  <c r="Q2177" i="2"/>
  <c r="Q2176" i="2"/>
  <c r="Q2175" i="2"/>
  <c r="Q2174" i="2"/>
  <c r="Q2173" i="2"/>
  <c r="Q2172" i="2"/>
  <c r="Q2171" i="2"/>
  <c r="Q2170" i="2"/>
  <c r="Q2169" i="2"/>
  <c r="Q2168" i="2"/>
  <c r="Q2167" i="2"/>
  <c r="Q2166" i="2"/>
  <c r="Q2165" i="2"/>
  <c r="Q2164" i="2"/>
  <c r="Q2163" i="2"/>
  <c r="Q2162" i="2"/>
  <c r="Q2161" i="2"/>
  <c r="Q2160" i="2"/>
  <c r="Q2159" i="2"/>
  <c r="Q2158" i="2"/>
  <c r="Q2157" i="2"/>
  <c r="Q2156" i="2"/>
  <c r="Q2155" i="2"/>
  <c r="Q2154" i="2"/>
  <c r="Q2153" i="2"/>
  <c r="Q2152" i="2"/>
  <c r="Q2151" i="2"/>
  <c r="Q2150" i="2"/>
  <c r="Q2149" i="2"/>
  <c r="Q2148" i="2"/>
  <c r="Q2147" i="2"/>
  <c r="Q2146" i="2"/>
  <c r="Q2145" i="2"/>
  <c r="Q2144" i="2"/>
  <c r="Q2143" i="2"/>
  <c r="Q2142" i="2"/>
  <c r="Q2141" i="2"/>
  <c r="Q2140" i="2"/>
  <c r="Q2139" i="2"/>
  <c r="Q2138" i="2"/>
  <c r="Q2137" i="2"/>
  <c r="Q2136" i="2"/>
  <c r="Q2135" i="2"/>
  <c r="Q2134" i="2"/>
  <c r="Q2133" i="2"/>
  <c r="Q2132" i="2"/>
  <c r="Q2131" i="2"/>
  <c r="Q2130" i="2"/>
  <c r="Q2129" i="2"/>
  <c r="Q2128" i="2"/>
  <c r="Q2127" i="2"/>
  <c r="Q2126" i="2"/>
  <c r="Q2125" i="2"/>
  <c r="Q2124" i="2"/>
  <c r="Q2123" i="2"/>
  <c r="Q2122" i="2"/>
  <c r="Q2121" i="2"/>
  <c r="Q2120" i="2"/>
  <c r="Q2119" i="2"/>
  <c r="Q2118" i="2"/>
  <c r="Q2117" i="2"/>
  <c r="Q2116" i="2"/>
  <c r="Q2115" i="2"/>
  <c r="Q2114" i="2"/>
  <c r="Q2113" i="2"/>
  <c r="Q2112" i="2"/>
  <c r="Q2111" i="2"/>
  <c r="Q2110" i="2"/>
  <c r="Q2109" i="2"/>
  <c r="Q2108" i="2"/>
  <c r="Q2107" i="2"/>
  <c r="Q2106" i="2"/>
  <c r="Q2105" i="2"/>
  <c r="Q2104" i="2"/>
  <c r="Q2103" i="2"/>
  <c r="Q2102" i="2"/>
  <c r="Q2101" i="2"/>
  <c r="Q2100" i="2"/>
  <c r="Q2099" i="2"/>
  <c r="Q2098" i="2"/>
  <c r="Q2097" i="2"/>
  <c r="Q2096" i="2"/>
  <c r="Q2095" i="2"/>
  <c r="Q2094" i="2"/>
  <c r="Q2093" i="2"/>
  <c r="Q2092" i="2"/>
  <c r="Q2091" i="2"/>
  <c r="Q2090" i="2"/>
  <c r="Q2089" i="2"/>
  <c r="Q2088" i="2"/>
  <c r="Q2087" i="2"/>
  <c r="Q2086" i="2"/>
  <c r="Q2085" i="2"/>
  <c r="Q2084" i="2"/>
  <c r="Q2083" i="2"/>
  <c r="Q2082" i="2"/>
  <c r="Q2081" i="2"/>
  <c r="Q2080" i="2"/>
  <c r="Q2079" i="2"/>
  <c r="Q2078" i="2"/>
  <c r="Q2077" i="2"/>
  <c r="Q2076" i="2"/>
  <c r="Q2075" i="2"/>
  <c r="Q2074" i="2"/>
  <c r="Q2073" i="2"/>
  <c r="Q2072" i="2"/>
  <c r="Q2071" i="2"/>
  <c r="Q2070" i="2"/>
  <c r="Q2069" i="2"/>
  <c r="Q2068" i="2"/>
  <c r="Q2067" i="2"/>
  <c r="Q2066" i="2"/>
  <c r="Q2065" i="2"/>
  <c r="Q2064" i="2"/>
  <c r="Q2063" i="2"/>
  <c r="Q2062" i="2"/>
  <c r="Q2061" i="2"/>
  <c r="Q2060" i="2"/>
  <c r="Q2059" i="2"/>
  <c r="Q2058" i="2"/>
  <c r="Q2057" i="2"/>
  <c r="Q2056" i="2"/>
  <c r="Q2055" i="2"/>
  <c r="Q2054" i="2"/>
  <c r="Q2053" i="2"/>
  <c r="Q2052" i="2"/>
  <c r="Q2051" i="2"/>
  <c r="Q2050" i="2"/>
  <c r="Q2049" i="2"/>
  <c r="Q2048" i="2"/>
  <c r="Q2047" i="2"/>
  <c r="Q2046" i="2"/>
  <c r="Q2045" i="2"/>
  <c r="Q2044" i="2"/>
  <c r="Q2043" i="2"/>
  <c r="Q2042" i="2"/>
  <c r="Q2041" i="2"/>
  <c r="Q2040" i="2"/>
  <c r="Q2039" i="2"/>
  <c r="Q2038" i="2"/>
  <c r="Q2037" i="2"/>
  <c r="Q2036" i="2"/>
  <c r="Q2035" i="2"/>
  <c r="Q2034" i="2"/>
  <c r="Q2033" i="2"/>
  <c r="Q2032" i="2"/>
  <c r="Q2031" i="2"/>
  <c r="Q2030" i="2"/>
  <c r="Q2029" i="2"/>
  <c r="Q2028" i="2"/>
  <c r="Q2027" i="2"/>
  <c r="Q2026" i="2"/>
  <c r="Q2025" i="2"/>
  <c r="Q2024" i="2"/>
  <c r="Q2023" i="2"/>
  <c r="Q2022" i="2"/>
  <c r="Q2021" i="2"/>
  <c r="Q2020" i="2"/>
  <c r="Q2019" i="2"/>
  <c r="Q2018" i="2"/>
  <c r="Q2017" i="2"/>
  <c r="Q2016" i="2"/>
  <c r="Q2015" i="2"/>
  <c r="Q2014" i="2"/>
  <c r="Q2013" i="2"/>
  <c r="Q2012" i="2"/>
  <c r="Q2011" i="2"/>
  <c r="Q2010" i="2"/>
  <c r="Q2009" i="2"/>
  <c r="Q2008" i="2"/>
  <c r="Q2007" i="2"/>
  <c r="Q2006" i="2"/>
  <c r="Q2005" i="2"/>
  <c r="Q2004" i="2"/>
  <c r="Q2003" i="2"/>
  <c r="Q2002" i="2"/>
  <c r="Q2001" i="2"/>
  <c r="Q2000" i="2"/>
  <c r="Q1999" i="2"/>
  <c r="Q1998" i="2"/>
  <c r="Q1997" i="2"/>
  <c r="Q1996" i="2"/>
  <c r="Q1995" i="2"/>
  <c r="Q1994" i="2"/>
  <c r="Q1993" i="2"/>
  <c r="Q1992" i="2"/>
  <c r="Q1991" i="2"/>
  <c r="Q1990" i="2"/>
  <c r="Q1989" i="2"/>
  <c r="Q1988" i="2"/>
  <c r="Q1987" i="2"/>
  <c r="Q1986" i="2"/>
  <c r="Q1985" i="2"/>
  <c r="Q1984" i="2"/>
  <c r="Q1983" i="2"/>
  <c r="Q1982" i="2"/>
  <c r="Q1981" i="2"/>
  <c r="Q1980" i="2"/>
  <c r="Q1979" i="2"/>
  <c r="Q1978" i="2"/>
  <c r="Q1977" i="2"/>
  <c r="Q1976" i="2"/>
  <c r="Q1975" i="2"/>
  <c r="Q1974" i="2"/>
  <c r="Q1973" i="2"/>
  <c r="Q1972" i="2"/>
  <c r="Q1971" i="2"/>
  <c r="Q1970" i="2"/>
  <c r="Q1969" i="2"/>
  <c r="Q1968" i="2"/>
  <c r="Q1967" i="2"/>
  <c r="Q1966" i="2"/>
  <c r="Q1965" i="2"/>
  <c r="Q1964" i="2"/>
  <c r="Q1963" i="2"/>
  <c r="Q1962" i="2"/>
  <c r="Q1961" i="2"/>
  <c r="Q1960" i="2"/>
  <c r="Q1959" i="2"/>
  <c r="Q1958" i="2"/>
  <c r="Q1957" i="2"/>
  <c r="Q1956" i="2"/>
  <c r="Q1955" i="2"/>
  <c r="Q1954" i="2"/>
  <c r="Q1953" i="2"/>
  <c r="Q1952" i="2"/>
  <c r="Q1951" i="2"/>
  <c r="Q1950" i="2"/>
  <c r="Q1949" i="2"/>
  <c r="Q1948" i="2"/>
  <c r="Q1947" i="2"/>
  <c r="Q1946" i="2"/>
  <c r="Q1945" i="2"/>
  <c r="Q1944" i="2"/>
  <c r="Q1943" i="2"/>
  <c r="Q1942" i="2"/>
  <c r="Q1941" i="2"/>
  <c r="Q1940" i="2"/>
  <c r="Q1939" i="2"/>
  <c r="Q1938" i="2"/>
  <c r="Q1937" i="2"/>
  <c r="Q1936" i="2"/>
  <c r="Q1935" i="2"/>
  <c r="Q1934" i="2"/>
  <c r="Q1933" i="2"/>
  <c r="Q1932" i="2"/>
  <c r="Q1931" i="2"/>
  <c r="Q1930" i="2"/>
  <c r="Q1929" i="2"/>
  <c r="Q1928" i="2"/>
  <c r="Q1927" i="2"/>
  <c r="Q1926" i="2"/>
  <c r="Q1925" i="2"/>
  <c r="Q1924" i="2"/>
  <c r="Q1923" i="2"/>
  <c r="Q1922" i="2"/>
  <c r="Q1921" i="2"/>
  <c r="Q1920" i="2"/>
  <c r="Q1919" i="2"/>
  <c r="Q1918" i="2"/>
  <c r="Q1917" i="2"/>
  <c r="Q1916" i="2"/>
  <c r="Q1915" i="2"/>
  <c r="Q1914" i="2"/>
  <c r="Q1913" i="2"/>
  <c r="Q1912" i="2"/>
  <c r="Q1911" i="2"/>
  <c r="Q1910" i="2"/>
  <c r="Q1909" i="2"/>
  <c r="Q1908" i="2"/>
  <c r="Q1907" i="2"/>
  <c r="Q1906" i="2"/>
  <c r="Q1905" i="2"/>
  <c r="Q1904" i="2"/>
  <c r="Q1903" i="2"/>
  <c r="Q1902" i="2"/>
  <c r="Q1901" i="2"/>
  <c r="Q1900" i="2"/>
  <c r="Q1899" i="2"/>
  <c r="Q1898" i="2"/>
  <c r="Q1897" i="2"/>
  <c r="Q1896" i="2"/>
  <c r="Q1895" i="2"/>
  <c r="Q1894" i="2"/>
  <c r="Q1893" i="2"/>
  <c r="Q1892" i="2"/>
  <c r="Q1891" i="2"/>
  <c r="Q1890" i="2"/>
  <c r="Q1889" i="2"/>
  <c r="Q1888" i="2"/>
  <c r="Q1887" i="2"/>
  <c r="Q1886" i="2"/>
  <c r="Q1885" i="2"/>
  <c r="Q1884" i="2"/>
  <c r="Q1883" i="2"/>
  <c r="Q1882" i="2"/>
  <c r="Q1881" i="2"/>
  <c r="Q1880" i="2"/>
  <c r="Q1879" i="2"/>
  <c r="Q1878" i="2"/>
  <c r="Q1877" i="2"/>
  <c r="Q1876" i="2"/>
  <c r="Q1875" i="2"/>
  <c r="Q1874" i="2"/>
  <c r="Q1873" i="2"/>
  <c r="Q1872" i="2"/>
  <c r="Q1871" i="2"/>
  <c r="Q1870" i="2"/>
  <c r="Q1869" i="2"/>
  <c r="Q1868" i="2"/>
  <c r="Q1867" i="2"/>
  <c r="Q1866" i="2"/>
  <c r="Q1865" i="2"/>
  <c r="Q1864" i="2"/>
  <c r="Q1863" i="2"/>
  <c r="Q1862" i="2"/>
  <c r="Q1861" i="2"/>
  <c r="Q1860" i="2"/>
  <c r="Q1859" i="2"/>
  <c r="Q1858" i="2"/>
  <c r="Q1857" i="2"/>
  <c r="Q1856" i="2"/>
  <c r="Q1855" i="2"/>
  <c r="Q1854" i="2"/>
  <c r="Q1853" i="2"/>
  <c r="Q1852" i="2"/>
  <c r="Q1851" i="2"/>
  <c r="Q1850" i="2"/>
  <c r="Q1849" i="2"/>
  <c r="Q1848" i="2"/>
  <c r="Q1847" i="2"/>
  <c r="Q1846" i="2"/>
  <c r="Q1845" i="2"/>
  <c r="Q1844" i="2"/>
  <c r="Q1843" i="2"/>
  <c r="Q1842" i="2"/>
  <c r="Q1841" i="2"/>
  <c r="Q1840" i="2"/>
  <c r="Q1839" i="2"/>
  <c r="Q1838" i="2"/>
  <c r="Q1837" i="2"/>
  <c r="Q1836" i="2"/>
  <c r="Q1835" i="2"/>
  <c r="Q1834" i="2"/>
  <c r="Q1833" i="2"/>
  <c r="Q1832" i="2"/>
  <c r="Q1831" i="2"/>
  <c r="Q1830" i="2"/>
  <c r="Q1829" i="2"/>
  <c r="Q1828" i="2"/>
  <c r="Q1827" i="2"/>
  <c r="Q1826" i="2"/>
  <c r="Q1825" i="2"/>
  <c r="Q1824" i="2"/>
  <c r="Q1823" i="2"/>
  <c r="Q1822" i="2"/>
  <c r="Q1821" i="2"/>
  <c r="Q1820" i="2"/>
  <c r="Q1819" i="2"/>
  <c r="Q1818" i="2"/>
  <c r="Q1817" i="2"/>
  <c r="Q1816" i="2"/>
  <c r="Q1815" i="2"/>
  <c r="Q1814" i="2"/>
  <c r="Q1813" i="2"/>
  <c r="Q1812" i="2"/>
  <c r="Q1811" i="2"/>
  <c r="Q1810" i="2"/>
  <c r="Q1809" i="2"/>
  <c r="Q1808" i="2"/>
  <c r="Q1807" i="2"/>
  <c r="Q1806" i="2"/>
  <c r="Q1805" i="2"/>
  <c r="Q1804" i="2"/>
  <c r="Q1803" i="2"/>
  <c r="Q1802" i="2"/>
  <c r="Q1801" i="2"/>
  <c r="Q1800" i="2"/>
  <c r="Q1799" i="2"/>
  <c r="Q1798" i="2"/>
  <c r="Q1797" i="2"/>
  <c r="Q1796" i="2"/>
  <c r="Q1795" i="2"/>
  <c r="Q1794" i="2"/>
  <c r="Q1793" i="2"/>
  <c r="Q1792" i="2"/>
  <c r="Q1791" i="2"/>
  <c r="Q1790" i="2"/>
  <c r="Q1789" i="2"/>
  <c r="Q1788" i="2"/>
  <c r="Q1787" i="2"/>
  <c r="Q1786" i="2"/>
  <c r="Q1785" i="2"/>
  <c r="Q1784" i="2"/>
  <c r="Q1783" i="2"/>
  <c r="Q1782" i="2"/>
  <c r="Q1781" i="2"/>
  <c r="Q1780" i="2"/>
  <c r="Q1779" i="2"/>
  <c r="Q1778" i="2"/>
  <c r="Q1777" i="2"/>
  <c r="Q1776" i="2"/>
  <c r="Q1775" i="2"/>
  <c r="Q1774" i="2"/>
  <c r="Q1773" i="2"/>
  <c r="Q1772" i="2"/>
  <c r="Q1771" i="2"/>
  <c r="Q1770" i="2"/>
  <c r="Q1769" i="2"/>
  <c r="Q1768" i="2"/>
  <c r="Q1767" i="2"/>
  <c r="Q1766" i="2"/>
  <c r="Q1765" i="2"/>
  <c r="Q1764" i="2"/>
  <c r="Q1763" i="2"/>
  <c r="Q1762" i="2"/>
  <c r="Q1761" i="2"/>
  <c r="Q1760" i="2"/>
  <c r="Q1759" i="2"/>
  <c r="Q1758" i="2"/>
  <c r="Q1757" i="2"/>
  <c r="Q1756" i="2"/>
  <c r="Q1755" i="2"/>
  <c r="Q1754" i="2"/>
  <c r="Q1753" i="2"/>
  <c r="Q1752" i="2"/>
  <c r="Q1751" i="2"/>
  <c r="Q1750" i="2"/>
  <c r="Q1749" i="2"/>
  <c r="Q1748" i="2"/>
  <c r="Q1747" i="2"/>
  <c r="Q1746" i="2"/>
  <c r="Q1745" i="2"/>
  <c r="Q1744" i="2"/>
  <c r="Q1743" i="2"/>
  <c r="Q1742" i="2"/>
  <c r="Q1741" i="2"/>
  <c r="Q1740" i="2"/>
  <c r="Q1739" i="2"/>
  <c r="Q1738" i="2"/>
  <c r="Q1737" i="2"/>
  <c r="Q1736" i="2"/>
  <c r="Q1735" i="2"/>
  <c r="Q1734" i="2"/>
  <c r="Q1733" i="2"/>
  <c r="Q1732" i="2"/>
  <c r="Q1731" i="2"/>
  <c r="Q1730" i="2"/>
  <c r="Q1729" i="2"/>
  <c r="Q1728" i="2"/>
  <c r="Q1727" i="2"/>
  <c r="Q1726" i="2"/>
  <c r="Q1725" i="2"/>
  <c r="Q1724" i="2"/>
  <c r="Q1723" i="2"/>
  <c r="Q1722" i="2"/>
  <c r="Q1721" i="2"/>
  <c r="Q1720" i="2"/>
  <c r="Q1719" i="2"/>
  <c r="Q1718" i="2"/>
  <c r="Q1717" i="2"/>
  <c r="Q1716" i="2"/>
  <c r="Q1715" i="2"/>
  <c r="Q1714" i="2"/>
  <c r="Q1713" i="2"/>
  <c r="Q1712" i="2"/>
  <c r="Q1711" i="2"/>
  <c r="Q1710" i="2"/>
  <c r="Q1709" i="2"/>
  <c r="Q1708" i="2"/>
  <c r="Q1707" i="2"/>
  <c r="Q1706" i="2"/>
  <c r="Q1705" i="2"/>
  <c r="Q1704" i="2"/>
  <c r="Q1703" i="2"/>
  <c r="Q1702" i="2"/>
  <c r="Q1701" i="2"/>
  <c r="Q1700" i="2"/>
  <c r="Q1699" i="2"/>
  <c r="Q1698" i="2"/>
  <c r="Q1697" i="2"/>
  <c r="Q1696" i="2"/>
  <c r="Q1695" i="2"/>
  <c r="Q1694" i="2"/>
  <c r="Q1693" i="2"/>
  <c r="Q1692" i="2"/>
  <c r="Q1691" i="2"/>
  <c r="Q1690" i="2"/>
  <c r="Q1689" i="2"/>
  <c r="Q1688" i="2"/>
  <c r="Q1687" i="2"/>
  <c r="Q1686" i="2"/>
  <c r="Q1685" i="2"/>
  <c r="Q1684" i="2"/>
  <c r="Q1683" i="2"/>
  <c r="Q1682" i="2"/>
  <c r="Q1681" i="2"/>
  <c r="Q1680" i="2"/>
  <c r="Q1679" i="2"/>
  <c r="Q1678" i="2"/>
  <c r="Q1677" i="2"/>
  <c r="Q1676" i="2"/>
  <c r="Q1675" i="2"/>
  <c r="Q1674" i="2"/>
  <c r="Q1673" i="2"/>
  <c r="Q1672" i="2"/>
  <c r="Q1671" i="2"/>
  <c r="Q1670" i="2"/>
  <c r="Q1669" i="2"/>
  <c r="Q1668" i="2"/>
  <c r="Q1667" i="2"/>
  <c r="Q1666" i="2"/>
  <c r="Q1665" i="2"/>
  <c r="Q1664" i="2"/>
  <c r="Q1663" i="2"/>
  <c r="Q1662" i="2"/>
  <c r="Q1661" i="2"/>
  <c r="Q1660" i="2"/>
  <c r="Q1659" i="2"/>
  <c r="Q1658" i="2"/>
  <c r="Q1657" i="2"/>
  <c r="Q1656" i="2"/>
  <c r="Q1655" i="2"/>
  <c r="Q1654" i="2"/>
  <c r="Q1653" i="2"/>
  <c r="Q1652" i="2"/>
  <c r="Q1651" i="2"/>
  <c r="Q1650" i="2"/>
  <c r="Q1649" i="2"/>
  <c r="Q1648" i="2"/>
  <c r="Q1647" i="2"/>
  <c r="Q1646" i="2"/>
  <c r="Q1645" i="2"/>
  <c r="Q1644" i="2"/>
  <c r="Q1643" i="2"/>
  <c r="Q1642" i="2"/>
  <c r="Q1641" i="2"/>
  <c r="Q1640" i="2"/>
  <c r="Q1639" i="2"/>
  <c r="Q1638" i="2"/>
  <c r="Q1637" i="2"/>
  <c r="Q1636" i="2"/>
  <c r="Q1635" i="2"/>
  <c r="Q1634" i="2"/>
  <c r="Q1633" i="2"/>
  <c r="Q1632" i="2"/>
  <c r="Q1631" i="2"/>
  <c r="Q1630" i="2"/>
  <c r="Q1629" i="2"/>
  <c r="Q1628" i="2"/>
  <c r="Q1627" i="2"/>
  <c r="Q1626" i="2"/>
  <c r="Q1625" i="2"/>
  <c r="Q1624" i="2"/>
  <c r="Q1623" i="2"/>
  <c r="Q1622" i="2"/>
  <c r="Q1621" i="2"/>
  <c r="Q1620" i="2"/>
  <c r="Q1619" i="2"/>
  <c r="Q1618" i="2"/>
  <c r="Q1617" i="2"/>
  <c r="Q1616" i="2"/>
  <c r="Q1615" i="2"/>
  <c r="Q1614" i="2"/>
  <c r="Q1613" i="2"/>
  <c r="Q1612" i="2"/>
  <c r="Q1611" i="2"/>
  <c r="Q1610" i="2"/>
  <c r="Q1609" i="2"/>
  <c r="Q1608" i="2"/>
  <c r="Q1607" i="2"/>
  <c r="Q1606" i="2"/>
  <c r="Q1605" i="2"/>
  <c r="Q1604" i="2"/>
  <c r="Q1603" i="2"/>
  <c r="Q1602" i="2"/>
  <c r="Q1601" i="2"/>
  <c r="Q1600" i="2"/>
  <c r="Q1599" i="2"/>
  <c r="Q1598" i="2"/>
  <c r="Q1597" i="2"/>
  <c r="Q1596" i="2"/>
  <c r="Q1595" i="2"/>
  <c r="Q1594" i="2"/>
  <c r="Q1593" i="2"/>
  <c r="Q1592" i="2"/>
  <c r="Q1591" i="2"/>
  <c r="Q1590" i="2"/>
  <c r="Q1589" i="2"/>
  <c r="Q1588" i="2"/>
  <c r="Q1587" i="2"/>
  <c r="Q1586" i="2"/>
  <c r="Q1585" i="2"/>
  <c r="Q1584" i="2"/>
  <c r="Q1583" i="2"/>
  <c r="Q1582" i="2"/>
  <c r="Q1581" i="2"/>
  <c r="Q1580" i="2"/>
  <c r="Q1579" i="2"/>
  <c r="Q1578" i="2"/>
  <c r="Q1577" i="2"/>
  <c r="Q1576" i="2"/>
  <c r="Q1575" i="2"/>
  <c r="Q1574" i="2"/>
  <c r="Q1573" i="2"/>
  <c r="Q1572" i="2"/>
  <c r="Q1571" i="2"/>
  <c r="Q1570" i="2"/>
  <c r="Q1569" i="2"/>
  <c r="Q1568" i="2"/>
  <c r="Q1567" i="2"/>
  <c r="Q1566" i="2"/>
  <c r="Q1565" i="2"/>
  <c r="Q1564" i="2"/>
  <c r="Q1563" i="2"/>
  <c r="Q1562" i="2"/>
  <c r="Q1561" i="2"/>
  <c r="Q1560" i="2"/>
  <c r="Q1559" i="2"/>
  <c r="Q1558" i="2"/>
  <c r="Q1557" i="2"/>
  <c r="Q1556" i="2"/>
  <c r="Q1555" i="2"/>
  <c r="Q1554" i="2"/>
  <c r="Q1553" i="2"/>
  <c r="Q1552" i="2"/>
  <c r="Q1551" i="2"/>
  <c r="Q1550" i="2"/>
  <c r="Q1549" i="2"/>
  <c r="Q1548" i="2"/>
  <c r="Q1547" i="2"/>
  <c r="Q1546" i="2"/>
  <c r="Q1545" i="2"/>
  <c r="Q1544" i="2"/>
  <c r="Q1543" i="2"/>
  <c r="Q1542" i="2"/>
  <c r="Q1541" i="2"/>
  <c r="Q1540" i="2"/>
  <c r="Q1539" i="2"/>
  <c r="Q1538" i="2"/>
  <c r="Q1537" i="2"/>
  <c r="Q1536" i="2"/>
  <c r="Q1535" i="2"/>
  <c r="Q1534" i="2"/>
  <c r="Q1533" i="2"/>
  <c r="Q1532" i="2"/>
  <c r="Q1531" i="2"/>
  <c r="Q1530" i="2"/>
  <c r="Q1529" i="2"/>
  <c r="Q1528" i="2"/>
  <c r="Q1527" i="2"/>
  <c r="Q1526" i="2"/>
  <c r="Q1525" i="2"/>
  <c r="Q1524" i="2"/>
  <c r="Q1523" i="2"/>
  <c r="Q1522" i="2"/>
  <c r="Q1521" i="2"/>
  <c r="Q1520" i="2"/>
  <c r="Q1519" i="2"/>
  <c r="Q1518" i="2"/>
  <c r="Q1517" i="2"/>
  <c r="Q1516" i="2"/>
  <c r="Q1515" i="2"/>
  <c r="Q1514" i="2"/>
  <c r="Q1513" i="2"/>
  <c r="Q1512" i="2"/>
  <c r="Q1511" i="2"/>
  <c r="Q1510" i="2"/>
  <c r="Q1509" i="2"/>
  <c r="Q1508" i="2"/>
  <c r="Q1507" i="2"/>
  <c r="Q1506" i="2"/>
  <c r="Q1505" i="2"/>
  <c r="Q1504" i="2"/>
  <c r="Q1503" i="2"/>
  <c r="Q1502" i="2"/>
  <c r="Q1501" i="2"/>
  <c r="Q1500" i="2"/>
  <c r="Q1499" i="2"/>
  <c r="Q1498" i="2"/>
  <c r="Q1497" i="2"/>
  <c r="Q1496" i="2"/>
  <c r="Q1495" i="2"/>
  <c r="Q1494" i="2"/>
  <c r="Q1493" i="2"/>
  <c r="Q1492" i="2"/>
  <c r="Q1491" i="2"/>
  <c r="Q1490" i="2"/>
  <c r="Q1489" i="2"/>
  <c r="Q1488" i="2"/>
  <c r="Q1487" i="2"/>
  <c r="Q1486" i="2"/>
  <c r="Q1485" i="2"/>
  <c r="Q1484" i="2"/>
  <c r="Q1483" i="2"/>
  <c r="Q1482" i="2"/>
  <c r="Q1481" i="2"/>
  <c r="Q1480" i="2"/>
  <c r="Q1479" i="2"/>
  <c r="Q1478" i="2"/>
  <c r="Q1477" i="2"/>
  <c r="Q1476" i="2"/>
  <c r="Q1475" i="2"/>
  <c r="Q1474" i="2"/>
  <c r="Q1473" i="2"/>
  <c r="Q1472" i="2"/>
  <c r="Q1471" i="2"/>
  <c r="Q1470" i="2"/>
  <c r="Q1469" i="2"/>
  <c r="Q1468" i="2"/>
  <c r="Q1467" i="2"/>
  <c r="Q1466" i="2"/>
  <c r="Q1465" i="2"/>
  <c r="Q1464" i="2"/>
  <c r="Q1463" i="2"/>
  <c r="Q1462" i="2"/>
  <c r="Q1461" i="2"/>
  <c r="Q1460" i="2"/>
  <c r="Q1459" i="2"/>
  <c r="Q1458" i="2"/>
  <c r="Q1457" i="2"/>
  <c r="Q1456" i="2"/>
  <c r="Q1455" i="2"/>
  <c r="Q1454" i="2"/>
  <c r="Q1453" i="2"/>
  <c r="Q1452" i="2"/>
  <c r="Q1451" i="2"/>
  <c r="Q1450" i="2"/>
  <c r="Q1449" i="2"/>
  <c r="Q1448" i="2"/>
  <c r="Q1447" i="2"/>
  <c r="Q1446" i="2"/>
  <c r="Q1445" i="2"/>
  <c r="Q1444" i="2"/>
  <c r="Q1443" i="2"/>
  <c r="Q1442" i="2"/>
  <c r="Q1441" i="2"/>
  <c r="Q1440" i="2"/>
  <c r="Q1439" i="2"/>
  <c r="Q1438" i="2"/>
  <c r="Q1437" i="2"/>
  <c r="Q1436" i="2"/>
  <c r="Q1435" i="2"/>
  <c r="Q1434" i="2"/>
  <c r="Q1433" i="2"/>
  <c r="Q1432" i="2"/>
  <c r="Q1431" i="2"/>
  <c r="Q1430" i="2"/>
  <c r="Q1429" i="2"/>
  <c r="Q1428" i="2"/>
  <c r="Q1427" i="2"/>
  <c r="Q1426" i="2"/>
  <c r="Q1425" i="2"/>
  <c r="Q1424" i="2"/>
  <c r="Q1423" i="2"/>
  <c r="Q1422" i="2"/>
  <c r="Q1421" i="2"/>
  <c r="Q1420" i="2"/>
  <c r="Q1419" i="2"/>
  <c r="Q1418" i="2"/>
  <c r="Q1417" i="2"/>
  <c r="Q1416" i="2"/>
  <c r="Q1415" i="2"/>
  <c r="Q1414" i="2"/>
  <c r="Q1413" i="2"/>
  <c r="Q1412" i="2"/>
  <c r="Q1411" i="2"/>
  <c r="Q1410" i="2"/>
  <c r="Q1409" i="2"/>
  <c r="Q1408" i="2"/>
  <c r="Q1407" i="2"/>
  <c r="Q1406" i="2"/>
  <c r="Q1405" i="2"/>
  <c r="Q1404" i="2"/>
  <c r="Q1403" i="2"/>
  <c r="Q1402" i="2"/>
  <c r="Q1401" i="2"/>
  <c r="Q1400" i="2"/>
  <c r="Q1399" i="2"/>
  <c r="Q1398" i="2"/>
  <c r="Q1397" i="2"/>
  <c r="Q1396" i="2"/>
  <c r="Q1395" i="2"/>
  <c r="Q1394" i="2"/>
  <c r="Q1393" i="2"/>
  <c r="Q1392" i="2"/>
  <c r="Q1391" i="2"/>
  <c r="Q1390" i="2"/>
  <c r="Q1389" i="2"/>
  <c r="Q1388" i="2"/>
  <c r="Q1387" i="2"/>
  <c r="Q1386" i="2"/>
  <c r="Q1385" i="2"/>
  <c r="Q1384" i="2"/>
  <c r="Q1383" i="2"/>
  <c r="Q1382" i="2"/>
  <c r="Q1381" i="2"/>
  <c r="Q1380" i="2"/>
  <c r="Q1379" i="2"/>
  <c r="Q1378" i="2"/>
  <c r="Q1377" i="2"/>
  <c r="Q1376" i="2"/>
  <c r="Q1375" i="2"/>
  <c r="Q1374" i="2"/>
  <c r="Q1373" i="2"/>
  <c r="Q1372" i="2"/>
  <c r="Q1371" i="2"/>
  <c r="Q1370" i="2"/>
  <c r="Q1369" i="2"/>
  <c r="Q1368" i="2"/>
  <c r="Q1367" i="2"/>
  <c r="Q1366" i="2"/>
  <c r="Q1365" i="2"/>
  <c r="Q1364" i="2"/>
  <c r="Q1363" i="2"/>
  <c r="Q1362" i="2"/>
  <c r="Q1361" i="2"/>
  <c r="Q1360" i="2"/>
  <c r="Q1359" i="2"/>
  <c r="Q1358" i="2"/>
  <c r="Q1357" i="2"/>
  <c r="Q1356" i="2"/>
  <c r="Q1355" i="2"/>
  <c r="Q1354" i="2"/>
  <c r="Q1353" i="2"/>
  <c r="Q1352" i="2"/>
  <c r="Q1351" i="2"/>
  <c r="Q1350" i="2"/>
  <c r="Q1349" i="2"/>
  <c r="Q1348" i="2"/>
  <c r="Q1347" i="2"/>
  <c r="Q1346" i="2"/>
  <c r="Q1345" i="2"/>
  <c r="Q1344" i="2"/>
  <c r="Q1343" i="2"/>
  <c r="Q1342" i="2"/>
  <c r="Q1341" i="2"/>
  <c r="Q1340" i="2"/>
  <c r="Q1339" i="2"/>
  <c r="Q1338" i="2"/>
  <c r="Q1337" i="2"/>
  <c r="Q1336" i="2"/>
  <c r="Q1335" i="2"/>
  <c r="Q1334" i="2"/>
  <c r="Q1333" i="2"/>
  <c r="Q1332" i="2"/>
  <c r="Q1331" i="2"/>
  <c r="Q1330" i="2"/>
  <c r="Q1329" i="2"/>
  <c r="Q1328" i="2"/>
  <c r="Q1327" i="2"/>
  <c r="Q1326" i="2"/>
  <c r="Q1325" i="2"/>
  <c r="Q1324" i="2"/>
  <c r="Q1323" i="2"/>
  <c r="Q1322" i="2"/>
  <c r="Q1321" i="2"/>
  <c r="Q1320" i="2"/>
  <c r="Q1319" i="2"/>
  <c r="Q1318" i="2"/>
  <c r="Q1317" i="2"/>
  <c r="Q1316" i="2"/>
  <c r="Q1315" i="2"/>
  <c r="Q1314" i="2"/>
  <c r="Q1313" i="2"/>
  <c r="Q1312" i="2"/>
  <c r="Q1311" i="2"/>
  <c r="Q1310" i="2"/>
  <c r="Q1309" i="2"/>
  <c r="Q1308" i="2"/>
  <c r="Q1307" i="2"/>
  <c r="Q1306" i="2"/>
  <c r="Q1305" i="2"/>
  <c r="Q1304" i="2"/>
  <c r="Q1303" i="2"/>
  <c r="Q1302" i="2"/>
  <c r="Q1301" i="2"/>
  <c r="Q1300" i="2"/>
  <c r="Q1299" i="2"/>
  <c r="Q1298" i="2"/>
  <c r="Q1297" i="2"/>
  <c r="Q1296" i="2"/>
  <c r="Q1295" i="2"/>
  <c r="Q1294" i="2"/>
  <c r="Q1293" i="2"/>
  <c r="Q1292" i="2"/>
  <c r="Q1291" i="2"/>
  <c r="Q1290" i="2"/>
  <c r="Q1289" i="2"/>
  <c r="Q1288" i="2"/>
  <c r="Q1287" i="2"/>
  <c r="Q1286" i="2"/>
  <c r="Q1285" i="2"/>
  <c r="Q1284" i="2"/>
  <c r="Q1283" i="2"/>
  <c r="Q1282" i="2"/>
  <c r="Q1281" i="2"/>
  <c r="Q1280" i="2"/>
  <c r="Q1279" i="2"/>
  <c r="Q1278" i="2"/>
  <c r="Q1277" i="2"/>
  <c r="Q1276" i="2"/>
  <c r="Q1275" i="2"/>
  <c r="Q1274" i="2"/>
  <c r="Q1273" i="2"/>
  <c r="Q1272" i="2"/>
  <c r="Q1271" i="2"/>
  <c r="Q1270" i="2"/>
  <c r="Q1269" i="2"/>
  <c r="Q1268" i="2"/>
  <c r="Q1267" i="2"/>
  <c r="Q1266" i="2"/>
  <c r="Q1265" i="2"/>
  <c r="Q1264" i="2"/>
  <c r="Q1263" i="2"/>
  <c r="Q1262" i="2"/>
  <c r="Q1261" i="2"/>
  <c r="Q1260" i="2"/>
  <c r="Q1259" i="2"/>
  <c r="Q1258" i="2"/>
  <c r="Q1257" i="2"/>
  <c r="Q1256" i="2"/>
  <c r="Q1255" i="2"/>
  <c r="Q1254" i="2"/>
  <c r="Q1253" i="2"/>
  <c r="Q1252" i="2"/>
  <c r="Q1251" i="2"/>
  <c r="Q1250" i="2"/>
  <c r="Q1249" i="2"/>
  <c r="Q1248" i="2"/>
  <c r="Q1247" i="2"/>
  <c r="Q1246" i="2"/>
  <c r="Q1245" i="2"/>
  <c r="Q1244" i="2"/>
  <c r="Q1243" i="2"/>
  <c r="Q1242" i="2"/>
  <c r="Q1241" i="2"/>
  <c r="Q1240" i="2"/>
  <c r="Q1239" i="2"/>
  <c r="Q1238" i="2"/>
  <c r="Q1237" i="2"/>
  <c r="Q1236" i="2"/>
  <c r="Q1235" i="2"/>
  <c r="Q1234" i="2"/>
  <c r="Q1233" i="2"/>
  <c r="Q1232" i="2"/>
  <c r="Q1231" i="2"/>
  <c r="Q1230" i="2"/>
  <c r="Q1229" i="2"/>
  <c r="Q1228" i="2"/>
  <c r="Q1227" i="2"/>
  <c r="Q1226" i="2"/>
  <c r="Q1225" i="2"/>
  <c r="Q1224" i="2"/>
  <c r="Q1223" i="2"/>
  <c r="Q1222" i="2"/>
  <c r="Q1221" i="2"/>
  <c r="Q1220" i="2"/>
  <c r="Q1219" i="2"/>
  <c r="Q1218" i="2"/>
  <c r="Q1217" i="2"/>
  <c r="Q1216" i="2"/>
  <c r="Q1215" i="2"/>
  <c r="Q1214" i="2"/>
  <c r="Q1213" i="2"/>
  <c r="Q1212" i="2"/>
  <c r="Q1211" i="2"/>
  <c r="Q1210" i="2"/>
  <c r="Q1209" i="2"/>
  <c r="Q1208" i="2"/>
  <c r="Q1207" i="2"/>
  <c r="Q1206" i="2"/>
  <c r="Q1205" i="2"/>
  <c r="Q1204" i="2"/>
  <c r="Q1203" i="2"/>
  <c r="Q1202" i="2"/>
  <c r="Q1201" i="2"/>
  <c r="Q1200" i="2"/>
  <c r="Q1199" i="2"/>
  <c r="Q1198" i="2"/>
  <c r="Q1197" i="2"/>
  <c r="Q1196" i="2"/>
  <c r="Q1195" i="2"/>
  <c r="Q1194" i="2"/>
  <c r="Q1193" i="2"/>
  <c r="Q1192" i="2"/>
  <c r="Q1191" i="2"/>
  <c r="Q1190" i="2"/>
  <c r="Q1189" i="2"/>
  <c r="Q1188" i="2"/>
  <c r="Q1187" i="2"/>
  <c r="Q1186" i="2"/>
  <c r="Q1185" i="2"/>
  <c r="Q1184" i="2"/>
  <c r="Q1183" i="2"/>
  <c r="Q1182" i="2"/>
  <c r="Q1181" i="2"/>
  <c r="Q1180" i="2"/>
  <c r="Q1179" i="2"/>
  <c r="Q1178" i="2"/>
  <c r="Q1177" i="2"/>
  <c r="Q1176" i="2"/>
  <c r="Q1175" i="2"/>
  <c r="Q1174" i="2"/>
  <c r="Q1173" i="2"/>
  <c r="Q1172" i="2"/>
  <c r="Q1171" i="2"/>
  <c r="Q1170" i="2"/>
  <c r="Q1169" i="2"/>
  <c r="Q1168" i="2"/>
  <c r="Q1167" i="2"/>
  <c r="Q1166" i="2"/>
  <c r="Q1165" i="2"/>
  <c r="Q1164" i="2"/>
  <c r="Q1163" i="2"/>
  <c r="Q1162" i="2"/>
  <c r="Q1161" i="2"/>
  <c r="Q1160" i="2"/>
  <c r="Q1159" i="2"/>
  <c r="Q1158" i="2"/>
  <c r="Q1157" i="2"/>
  <c r="Q1156" i="2"/>
  <c r="Q1155" i="2"/>
  <c r="Q1154" i="2"/>
  <c r="Q1153" i="2"/>
  <c r="Q1152" i="2"/>
  <c r="Q1151" i="2"/>
  <c r="Q1150" i="2"/>
  <c r="Q1149" i="2"/>
  <c r="Q1148" i="2"/>
  <c r="Q1147" i="2"/>
  <c r="Q1146" i="2"/>
  <c r="Q1145" i="2"/>
  <c r="Q1144" i="2"/>
  <c r="Q1143" i="2"/>
  <c r="Q1142" i="2"/>
  <c r="Q1141" i="2"/>
  <c r="Q1140" i="2"/>
  <c r="Q1139" i="2"/>
  <c r="Q1138" i="2"/>
  <c r="Q1137" i="2"/>
  <c r="Q1136" i="2"/>
  <c r="Q1135" i="2"/>
  <c r="Q1134" i="2"/>
  <c r="Q1133" i="2"/>
  <c r="Q1132" i="2"/>
  <c r="Q1131" i="2"/>
  <c r="Q1130" i="2"/>
  <c r="Q1129" i="2"/>
  <c r="Q1128" i="2"/>
  <c r="Q1127" i="2"/>
  <c r="Q1126" i="2"/>
  <c r="Q1125" i="2"/>
  <c r="Q1124" i="2"/>
  <c r="Q1123" i="2"/>
  <c r="Q1122" i="2"/>
  <c r="Q1121" i="2"/>
  <c r="Q1120" i="2"/>
  <c r="Q1119" i="2"/>
  <c r="Q1118" i="2"/>
  <c r="Q1117" i="2"/>
  <c r="Q1116" i="2"/>
  <c r="Q1115" i="2"/>
  <c r="Q1114" i="2"/>
  <c r="Q1113" i="2"/>
  <c r="Q1112" i="2"/>
  <c r="Q1111" i="2"/>
  <c r="Q1110" i="2"/>
  <c r="Q1109" i="2"/>
  <c r="Q1108" i="2"/>
  <c r="Q1107" i="2"/>
  <c r="Q1106" i="2"/>
  <c r="Q1105" i="2"/>
  <c r="Q1104" i="2"/>
  <c r="Q1103" i="2"/>
  <c r="Q1102" i="2"/>
  <c r="Q1101" i="2"/>
  <c r="Q1100" i="2"/>
  <c r="Q1099" i="2"/>
  <c r="Q1098" i="2"/>
  <c r="Q1097" i="2"/>
  <c r="Q1096" i="2"/>
  <c r="Q1095" i="2"/>
  <c r="Q1094" i="2"/>
  <c r="Q1093" i="2"/>
  <c r="Q1092" i="2"/>
  <c r="Q1091" i="2"/>
  <c r="Q1090" i="2"/>
  <c r="Q1089" i="2"/>
  <c r="Q1088" i="2"/>
  <c r="Q1087" i="2"/>
  <c r="Q1086" i="2"/>
  <c r="Q1085" i="2"/>
  <c r="Q1084" i="2"/>
  <c r="Q1083" i="2"/>
  <c r="Q1082" i="2"/>
  <c r="Q1081" i="2"/>
  <c r="Q1080" i="2"/>
  <c r="Q1079" i="2"/>
  <c r="Q1078" i="2"/>
  <c r="Q1077" i="2"/>
  <c r="Q1076" i="2"/>
  <c r="Q1075" i="2"/>
  <c r="Q1074" i="2"/>
  <c r="Q1073" i="2"/>
  <c r="Q1072" i="2"/>
  <c r="Q1071" i="2"/>
  <c r="Q1070" i="2"/>
  <c r="Q1069" i="2"/>
  <c r="Q1068" i="2"/>
  <c r="Q1067" i="2"/>
  <c r="Q1066" i="2"/>
  <c r="Q1065" i="2"/>
  <c r="Q1064" i="2"/>
  <c r="Q1063" i="2"/>
  <c r="Q1062" i="2"/>
  <c r="Q1061" i="2"/>
  <c r="Q1060" i="2"/>
  <c r="Q1059" i="2"/>
  <c r="Q1058" i="2"/>
  <c r="Q1057" i="2"/>
  <c r="Q1056" i="2"/>
  <c r="Q1055" i="2"/>
  <c r="Q1054" i="2"/>
  <c r="Q1053" i="2"/>
  <c r="Q1052" i="2"/>
  <c r="Q1051" i="2"/>
  <c r="Q1050" i="2"/>
  <c r="Q1049" i="2"/>
  <c r="Q1048" i="2"/>
  <c r="Q1047" i="2"/>
  <c r="Q1046" i="2"/>
  <c r="Q1045" i="2"/>
  <c r="Q1044" i="2"/>
  <c r="Q1043" i="2"/>
  <c r="Q1042" i="2"/>
  <c r="Q1041" i="2"/>
  <c r="Q1040" i="2"/>
  <c r="Q1039" i="2"/>
  <c r="Q1038" i="2"/>
  <c r="Q1037" i="2"/>
  <c r="Q1036" i="2"/>
  <c r="Q1035" i="2"/>
  <c r="Q1034" i="2"/>
  <c r="Q1033" i="2"/>
  <c r="Q1032" i="2"/>
  <c r="Q1031" i="2"/>
  <c r="Q1030" i="2"/>
  <c r="Q1029" i="2"/>
  <c r="Q1028" i="2"/>
  <c r="Q1027" i="2"/>
  <c r="Q1026" i="2"/>
  <c r="Q1025" i="2"/>
  <c r="Q1024" i="2"/>
  <c r="Q1023" i="2"/>
  <c r="Q1022" i="2"/>
  <c r="Q1021" i="2"/>
  <c r="Q1020" i="2"/>
  <c r="Q1019" i="2"/>
  <c r="Q1018" i="2"/>
  <c r="Q1017" i="2"/>
  <c r="Q1016" i="2"/>
  <c r="Q1015" i="2"/>
  <c r="Q1014" i="2"/>
  <c r="Q1013" i="2"/>
  <c r="Q1012" i="2"/>
  <c r="Q1011" i="2"/>
  <c r="Q1010" i="2"/>
  <c r="Q1009" i="2"/>
  <c r="Q1008" i="2"/>
  <c r="Q1007" i="2"/>
  <c r="Q1006" i="2"/>
  <c r="Q1005" i="2"/>
  <c r="Q1004" i="2"/>
  <c r="Q1003" i="2"/>
  <c r="Q1002" i="2"/>
  <c r="Q1001" i="2"/>
  <c r="Q1000" i="2"/>
  <c r="Q999" i="2"/>
  <c r="Q998" i="2"/>
  <c r="Q997" i="2"/>
  <c r="Q996" i="2"/>
  <c r="Q995" i="2"/>
  <c r="Q994" i="2"/>
  <c r="Q993" i="2"/>
  <c r="Q992" i="2"/>
  <c r="Q991" i="2"/>
  <c r="Q990" i="2"/>
  <c r="Q989" i="2"/>
  <c r="Q988" i="2"/>
  <c r="Q987" i="2"/>
  <c r="Q986" i="2"/>
  <c r="Q985" i="2"/>
  <c r="Q984" i="2"/>
  <c r="Q983" i="2"/>
  <c r="Q982" i="2"/>
  <c r="Q981" i="2"/>
  <c r="Q980" i="2"/>
  <c r="Q979" i="2"/>
  <c r="Q978" i="2"/>
  <c r="Q977" i="2"/>
  <c r="Q976" i="2"/>
  <c r="Q975" i="2"/>
  <c r="Q974" i="2"/>
  <c r="Q973" i="2"/>
  <c r="Q972" i="2"/>
  <c r="Q971" i="2"/>
  <c r="Q970" i="2"/>
  <c r="Q969" i="2"/>
  <c r="Q968" i="2"/>
  <c r="Q967" i="2"/>
  <c r="Q966" i="2"/>
  <c r="Q965" i="2"/>
  <c r="Q964" i="2"/>
  <c r="Q963" i="2"/>
  <c r="Q962" i="2"/>
  <c r="Q961" i="2"/>
  <c r="Q960" i="2"/>
  <c r="Q959" i="2"/>
  <c r="Q958" i="2"/>
  <c r="Q957" i="2"/>
  <c r="Q956" i="2"/>
  <c r="Q955" i="2"/>
  <c r="Q954" i="2"/>
  <c r="Q953" i="2"/>
  <c r="Q952" i="2"/>
  <c r="Q951" i="2"/>
  <c r="Q950" i="2"/>
  <c r="Q949" i="2"/>
  <c r="Q948" i="2"/>
  <c r="Q947" i="2"/>
  <c r="Q946" i="2"/>
  <c r="Q945" i="2"/>
  <c r="Q944" i="2"/>
  <c r="Q943" i="2"/>
  <c r="Q942" i="2"/>
  <c r="Q941" i="2"/>
  <c r="Q940" i="2"/>
  <c r="Q939" i="2"/>
  <c r="Q938" i="2"/>
  <c r="Q937" i="2"/>
  <c r="Q936" i="2"/>
  <c r="Q935" i="2"/>
  <c r="Q934" i="2"/>
  <c r="Q933" i="2"/>
  <c r="Q932" i="2"/>
  <c r="Q931" i="2"/>
  <c r="Q930" i="2"/>
  <c r="Q929" i="2"/>
  <c r="Q928" i="2"/>
  <c r="Q927" i="2"/>
  <c r="Q926" i="2"/>
  <c r="Q925" i="2"/>
  <c r="Q924" i="2"/>
  <c r="Q923" i="2"/>
  <c r="Q922" i="2"/>
  <c r="Q921" i="2"/>
  <c r="Q920" i="2"/>
  <c r="Q919" i="2"/>
  <c r="Q918" i="2"/>
  <c r="Q917" i="2"/>
  <c r="Q916" i="2"/>
  <c r="Q915" i="2"/>
  <c r="Q914" i="2"/>
  <c r="Q913" i="2"/>
  <c r="Q912" i="2"/>
  <c r="Q911" i="2"/>
  <c r="Q910" i="2"/>
  <c r="Q909" i="2"/>
  <c r="Q908" i="2"/>
  <c r="Q907" i="2"/>
  <c r="Q906" i="2"/>
  <c r="Q905" i="2"/>
  <c r="Q904" i="2"/>
  <c r="Q903" i="2"/>
  <c r="Q902" i="2"/>
  <c r="Q901" i="2"/>
  <c r="Q900" i="2"/>
  <c r="Q899" i="2"/>
  <c r="Q898" i="2"/>
  <c r="Q897" i="2"/>
  <c r="Q896" i="2"/>
  <c r="Q895" i="2"/>
  <c r="Q894" i="2"/>
  <c r="Q893" i="2"/>
  <c r="Q892" i="2"/>
  <c r="Q891" i="2"/>
  <c r="Q890" i="2"/>
  <c r="Q889" i="2"/>
  <c r="Q888" i="2"/>
  <c r="Q887" i="2"/>
  <c r="Q886" i="2"/>
  <c r="Q885" i="2"/>
  <c r="Q884" i="2"/>
  <c r="Q883" i="2"/>
  <c r="Q882" i="2"/>
  <c r="Q881" i="2"/>
  <c r="Q880" i="2"/>
  <c r="Q879" i="2"/>
  <c r="Q878" i="2"/>
  <c r="Q877" i="2"/>
  <c r="Q876" i="2"/>
  <c r="Q875" i="2"/>
  <c r="Q874" i="2"/>
  <c r="Q873" i="2"/>
  <c r="Q872" i="2"/>
  <c r="Q871" i="2"/>
  <c r="Q870" i="2"/>
  <c r="Q869" i="2"/>
  <c r="Q868" i="2"/>
  <c r="Q867" i="2"/>
  <c r="Q866" i="2"/>
  <c r="Q865" i="2"/>
  <c r="Q864" i="2"/>
  <c r="Q863" i="2"/>
  <c r="Q862" i="2"/>
  <c r="Q861" i="2"/>
  <c r="Q860" i="2"/>
  <c r="Q859" i="2"/>
  <c r="Q858" i="2"/>
  <c r="Q857" i="2"/>
  <c r="Q856" i="2"/>
  <c r="Q855" i="2"/>
  <c r="Q854" i="2"/>
  <c r="Q853" i="2"/>
  <c r="Q852" i="2"/>
  <c r="Q851" i="2"/>
  <c r="Q850" i="2"/>
  <c r="Q849" i="2"/>
  <c r="Q848" i="2"/>
  <c r="Q847" i="2"/>
  <c r="Q846" i="2"/>
  <c r="Q845" i="2"/>
  <c r="Q844" i="2"/>
  <c r="Q843" i="2"/>
  <c r="Q842" i="2"/>
  <c r="Q841" i="2"/>
  <c r="Q840" i="2"/>
  <c r="Q839" i="2"/>
  <c r="Q838" i="2"/>
  <c r="Q837" i="2"/>
  <c r="Q836" i="2"/>
  <c r="Q835" i="2"/>
  <c r="Q834" i="2"/>
  <c r="Q833" i="2"/>
  <c r="Q832" i="2"/>
  <c r="Q831" i="2"/>
  <c r="Q830" i="2"/>
  <c r="Q829" i="2"/>
  <c r="Q828" i="2"/>
  <c r="Q827" i="2"/>
  <c r="Q826" i="2"/>
  <c r="Q825" i="2"/>
  <c r="Q824" i="2"/>
  <c r="Q823" i="2"/>
  <c r="Q822" i="2"/>
  <c r="Q821" i="2"/>
  <c r="Q820" i="2"/>
  <c r="Q819" i="2"/>
  <c r="Q818" i="2"/>
  <c r="Q817" i="2"/>
  <c r="Q816" i="2"/>
  <c r="Q815" i="2"/>
  <c r="Q814" i="2"/>
  <c r="Q813" i="2"/>
  <c r="Q812" i="2"/>
  <c r="Q811" i="2"/>
  <c r="Q810" i="2"/>
  <c r="Q809" i="2"/>
  <c r="Q808" i="2"/>
  <c r="Q807" i="2"/>
  <c r="Q806" i="2"/>
  <c r="Q805" i="2"/>
  <c r="Q804" i="2"/>
  <c r="Q803" i="2"/>
  <c r="Q802" i="2"/>
  <c r="Q801" i="2"/>
  <c r="Q800" i="2"/>
  <c r="Q799" i="2"/>
  <c r="Q798" i="2"/>
  <c r="Q797" i="2"/>
  <c r="Q796" i="2"/>
  <c r="Q795" i="2"/>
  <c r="Q794" i="2"/>
  <c r="Q793" i="2"/>
  <c r="Q792" i="2"/>
  <c r="Q791" i="2"/>
  <c r="Q790" i="2"/>
  <c r="Q789" i="2"/>
  <c r="Q788" i="2"/>
  <c r="Q787" i="2"/>
  <c r="Q786" i="2"/>
  <c r="Q785" i="2"/>
  <c r="Q784" i="2"/>
  <c r="Q783" i="2"/>
  <c r="Q782" i="2"/>
  <c r="Q781" i="2"/>
  <c r="Q780" i="2"/>
  <c r="Q779" i="2"/>
  <c r="Q778" i="2"/>
  <c r="Q777" i="2"/>
  <c r="Q776" i="2"/>
  <c r="Q775" i="2"/>
  <c r="Q774" i="2"/>
  <c r="Q773" i="2"/>
  <c r="Q772" i="2"/>
  <c r="Q771" i="2"/>
  <c r="Q770" i="2"/>
  <c r="Q769" i="2"/>
  <c r="Q768" i="2"/>
  <c r="Q767" i="2"/>
  <c r="Q766" i="2"/>
  <c r="Q765" i="2"/>
  <c r="Q764" i="2"/>
  <c r="Q763" i="2"/>
  <c r="Q762" i="2"/>
  <c r="Q761" i="2"/>
  <c r="Q760" i="2"/>
  <c r="Q759" i="2"/>
  <c r="Q758" i="2"/>
  <c r="Q757" i="2"/>
  <c r="Q756" i="2"/>
  <c r="Q755" i="2"/>
  <c r="Q754" i="2"/>
  <c r="Q753" i="2"/>
  <c r="Q752" i="2"/>
  <c r="Q751" i="2"/>
  <c r="Q750" i="2"/>
  <c r="Q749" i="2"/>
  <c r="Q748" i="2"/>
  <c r="Q747" i="2"/>
  <c r="Q746" i="2"/>
  <c r="Q745" i="2"/>
  <c r="Q744" i="2"/>
  <c r="Q743" i="2"/>
  <c r="Q742" i="2"/>
  <c r="Q741" i="2"/>
  <c r="Q740" i="2"/>
  <c r="Q739" i="2"/>
  <c r="Q738" i="2"/>
  <c r="Q737" i="2"/>
  <c r="Q736" i="2"/>
  <c r="Q735" i="2"/>
  <c r="Q734" i="2"/>
  <c r="Q733" i="2"/>
  <c r="Q732" i="2"/>
  <c r="Q731" i="2"/>
  <c r="Q730" i="2"/>
  <c r="Q729" i="2"/>
  <c r="Q728" i="2"/>
  <c r="Q727" i="2"/>
  <c r="Q726" i="2"/>
  <c r="Q725" i="2"/>
  <c r="Q724" i="2"/>
  <c r="Q723" i="2"/>
  <c r="Q722" i="2"/>
  <c r="Q721" i="2"/>
  <c r="Q720" i="2"/>
  <c r="Q719" i="2"/>
  <c r="Q718" i="2"/>
  <c r="Q717" i="2"/>
  <c r="Q716" i="2"/>
  <c r="Q715" i="2"/>
  <c r="Q714" i="2"/>
  <c r="Q713" i="2"/>
  <c r="Q712" i="2"/>
  <c r="Q711" i="2"/>
  <c r="Q710" i="2"/>
  <c r="Q709" i="2"/>
  <c r="Q708" i="2"/>
  <c r="Q707" i="2"/>
  <c r="Q706" i="2"/>
  <c r="Q705" i="2"/>
  <c r="Q704" i="2"/>
  <c r="Q703" i="2"/>
  <c r="Q702" i="2"/>
  <c r="Q701" i="2"/>
  <c r="Q700" i="2"/>
  <c r="Q699" i="2"/>
  <c r="Q698" i="2"/>
  <c r="Q697" i="2"/>
  <c r="Q696" i="2"/>
  <c r="Q695" i="2"/>
  <c r="Q694" i="2"/>
  <c r="Q693" i="2"/>
  <c r="Q692" i="2"/>
  <c r="Q691" i="2"/>
  <c r="Q690" i="2"/>
  <c r="Q689" i="2"/>
  <c r="Q688" i="2"/>
  <c r="Q687" i="2"/>
  <c r="Q686" i="2"/>
  <c r="Q685" i="2"/>
  <c r="Q684" i="2"/>
  <c r="Q683" i="2"/>
  <c r="Q682" i="2"/>
  <c r="Q681" i="2"/>
  <c r="Q680" i="2"/>
  <c r="Q679" i="2"/>
  <c r="Q678" i="2"/>
  <c r="Q677" i="2"/>
  <c r="Q676" i="2"/>
  <c r="Q675" i="2"/>
  <c r="Q674" i="2"/>
  <c r="Q673" i="2"/>
  <c r="Q672" i="2"/>
  <c r="Q671" i="2"/>
  <c r="Q670" i="2"/>
  <c r="Q669" i="2"/>
  <c r="Q668" i="2"/>
  <c r="Q667" i="2"/>
  <c r="Q666" i="2"/>
  <c r="Q665" i="2"/>
  <c r="Q664" i="2"/>
  <c r="Q663" i="2"/>
  <c r="Q662" i="2"/>
  <c r="Q661" i="2"/>
  <c r="Q660" i="2"/>
  <c r="Q659" i="2"/>
  <c r="Q658" i="2"/>
  <c r="Q657" i="2"/>
  <c r="Q656" i="2"/>
  <c r="Q655" i="2"/>
  <c r="Q654" i="2"/>
  <c r="Q653" i="2"/>
  <c r="Q652" i="2"/>
  <c r="Q651" i="2"/>
  <c r="Q650" i="2"/>
  <c r="Q649" i="2"/>
  <c r="Q648" i="2"/>
  <c r="Q647" i="2"/>
  <c r="Q646" i="2"/>
  <c r="Q645" i="2"/>
  <c r="Q644" i="2"/>
  <c r="Q643" i="2"/>
  <c r="Q642" i="2"/>
  <c r="Q641" i="2"/>
  <c r="Q640" i="2"/>
  <c r="Q639" i="2"/>
  <c r="Q638" i="2"/>
  <c r="Q637" i="2"/>
  <c r="Q636" i="2"/>
  <c r="Q635" i="2"/>
  <c r="Q634" i="2"/>
  <c r="Q633" i="2"/>
  <c r="Q632" i="2"/>
  <c r="Q631" i="2"/>
  <c r="Q630" i="2"/>
  <c r="Q629" i="2"/>
  <c r="Q628" i="2"/>
  <c r="Q627" i="2"/>
  <c r="Q626" i="2"/>
  <c r="Q625" i="2"/>
  <c r="Q624" i="2"/>
  <c r="Q623" i="2"/>
  <c r="Q622" i="2"/>
  <c r="Q621" i="2"/>
  <c r="Q620" i="2"/>
  <c r="Q619" i="2"/>
  <c r="Q618" i="2"/>
  <c r="Q617" i="2"/>
  <c r="Q616" i="2"/>
  <c r="Q615" i="2"/>
  <c r="Q614" i="2"/>
  <c r="Q613" i="2"/>
  <c r="Q612" i="2"/>
  <c r="Q611" i="2"/>
  <c r="Q610" i="2"/>
  <c r="Q609" i="2"/>
  <c r="Q608" i="2"/>
  <c r="Q607" i="2"/>
  <c r="Q606" i="2"/>
  <c r="Q605" i="2"/>
  <c r="Q604" i="2"/>
  <c r="Q603" i="2"/>
  <c r="Q602" i="2"/>
  <c r="Q601" i="2"/>
  <c r="Q600" i="2"/>
  <c r="Q599" i="2"/>
  <c r="Q598" i="2"/>
  <c r="Q597" i="2"/>
  <c r="Q596" i="2"/>
  <c r="Q595" i="2"/>
  <c r="Q594" i="2"/>
  <c r="Q593" i="2"/>
  <c r="Q592" i="2"/>
  <c r="Q591" i="2"/>
  <c r="Q590" i="2"/>
  <c r="Q589" i="2"/>
  <c r="Q588" i="2"/>
  <c r="Q587" i="2"/>
  <c r="Q586" i="2"/>
  <c r="Q585" i="2"/>
  <c r="Q584" i="2"/>
  <c r="Q583" i="2"/>
  <c r="Q582" i="2"/>
  <c r="Q581" i="2"/>
  <c r="Q580" i="2"/>
  <c r="Q579" i="2"/>
  <c r="Q578" i="2"/>
  <c r="Q577" i="2"/>
  <c r="Q576" i="2"/>
  <c r="Q575" i="2"/>
  <c r="Q574" i="2"/>
  <c r="Q573" i="2"/>
  <c r="Q572" i="2"/>
  <c r="Q571" i="2"/>
  <c r="Q570" i="2"/>
  <c r="Q569" i="2"/>
  <c r="Q568" i="2"/>
  <c r="Q567" i="2"/>
  <c r="Q566" i="2"/>
  <c r="Q565" i="2"/>
  <c r="Q564" i="2"/>
  <c r="Q563" i="2"/>
  <c r="Q562" i="2"/>
  <c r="Q561" i="2"/>
  <c r="Q560" i="2"/>
  <c r="Q559" i="2"/>
  <c r="Q558" i="2"/>
  <c r="Q557" i="2"/>
  <c r="Q556" i="2"/>
  <c r="Q555" i="2"/>
  <c r="Q554" i="2"/>
  <c r="Q553" i="2"/>
  <c r="Q552" i="2"/>
  <c r="Q551" i="2"/>
  <c r="Q550" i="2"/>
  <c r="Q549" i="2"/>
  <c r="Q548" i="2"/>
  <c r="Q547" i="2"/>
  <c r="Q546" i="2"/>
  <c r="Q545" i="2"/>
  <c r="Q544" i="2"/>
  <c r="Q543" i="2"/>
  <c r="Q542" i="2"/>
  <c r="Q541" i="2"/>
  <c r="Q540" i="2"/>
  <c r="Q539" i="2"/>
  <c r="Q538" i="2"/>
  <c r="Q537" i="2"/>
  <c r="Q536" i="2"/>
  <c r="Q535" i="2"/>
  <c r="Q534" i="2"/>
  <c r="Q533" i="2"/>
  <c r="Q532" i="2"/>
  <c r="Q531" i="2"/>
  <c r="Q530" i="2"/>
  <c r="Q529" i="2"/>
  <c r="Q528" i="2"/>
  <c r="Q527" i="2"/>
  <c r="Q526" i="2"/>
  <c r="Q525" i="2"/>
  <c r="Q524" i="2"/>
  <c r="Q523" i="2"/>
  <c r="Q522" i="2"/>
  <c r="Q521" i="2"/>
  <c r="Q520" i="2"/>
  <c r="Q519" i="2"/>
  <c r="Q518" i="2"/>
  <c r="Q517" i="2"/>
  <c r="Q516" i="2"/>
  <c r="Q515" i="2"/>
  <c r="Q514" i="2"/>
  <c r="Q513" i="2"/>
  <c r="Q512" i="2"/>
  <c r="Q511" i="2"/>
  <c r="Q510" i="2"/>
  <c r="Q509" i="2"/>
  <c r="Q508" i="2"/>
  <c r="Q507" i="2"/>
  <c r="Q506" i="2"/>
  <c r="Q505" i="2"/>
  <c r="Q504" i="2"/>
  <c r="Q503" i="2"/>
  <c r="Q502" i="2"/>
  <c r="Q501" i="2"/>
  <c r="Q500" i="2"/>
  <c r="Q499" i="2"/>
  <c r="Q498" i="2"/>
  <c r="Q497" i="2"/>
  <c r="Q496" i="2"/>
  <c r="Q495" i="2"/>
  <c r="Q494" i="2"/>
  <c r="Q493" i="2"/>
  <c r="Q492" i="2"/>
  <c r="Q491" i="2"/>
  <c r="Q490" i="2"/>
  <c r="Q489" i="2"/>
  <c r="Q488" i="2"/>
  <c r="Q487" i="2"/>
  <c r="Q486" i="2"/>
  <c r="Q485" i="2"/>
  <c r="Q484" i="2"/>
  <c r="Q483" i="2"/>
  <c r="Q482" i="2"/>
  <c r="Q481" i="2"/>
  <c r="Q480" i="2"/>
  <c r="Q479" i="2"/>
  <c r="Q478" i="2"/>
  <c r="Q477" i="2"/>
  <c r="Q476" i="2"/>
  <c r="Q475" i="2"/>
  <c r="Q474" i="2"/>
  <c r="Q473" i="2"/>
  <c r="Q472" i="2"/>
  <c r="Q471" i="2"/>
  <c r="Q470" i="2"/>
  <c r="Q469" i="2"/>
  <c r="Q468" i="2"/>
  <c r="Q467" i="2"/>
  <c r="Q466" i="2"/>
  <c r="Q465" i="2"/>
  <c r="Q464" i="2"/>
  <c r="Q463" i="2"/>
  <c r="Q462" i="2"/>
  <c r="Q461" i="2"/>
  <c r="Q460" i="2"/>
  <c r="Q459" i="2"/>
  <c r="Q458" i="2"/>
  <c r="Q457" i="2"/>
  <c r="Q456" i="2"/>
  <c r="Q455" i="2"/>
  <c r="Q454" i="2"/>
  <c r="Q453" i="2"/>
  <c r="Q452" i="2"/>
  <c r="Q451" i="2"/>
  <c r="Q450" i="2"/>
  <c r="Q449" i="2"/>
  <c r="Q448" i="2"/>
  <c r="Q447" i="2"/>
  <c r="Q446" i="2"/>
  <c r="Q445" i="2"/>
  <c r="Q444" i="2"/>
  <c r="Q443" i="2"/>
  <c r="Q442" i="2"/>
  <c r="Q441" i="2"/>
  <c r="Q440" i="2"/>
  <c r="Q439" i="2"/>
  <c r="Q438" i="2"/>
  <c r="Q437" i="2"/>
  <c r="Q436" i="2"/>
  <c r="Q435" i="2"/>
  <c r="Q434" i="2"/>
  <c r="Q433" i="2"/>
  <c r="Q432" i="2"/>
  <c r="Q431" i="2"/>
  <c r="Q430" i="2"/>
  <c r="Q429" i="2"/>
  <c r="Q428" i="2"/>
  <c r="Q427" i="2"/>
  <c r="Q426" i="2"/>
  <c r="Q425" i="2"/>
  <c r="Q424" i="2"/>
  <c r="Q423" i="2"/>
  <c r="Q422" i="2"/>
  <c r="Q421" i="2"/>
  <c r="Q420" i="2"/>
  <c r="Q419" i="2"/>
  <c r="Q418" i="2"/>
  <c r="Q417" i="2"/>
  <c r="Q416" i="2"/>
  <c r="Q415" i="2"/>
  <c r="Q414" i="2"/>
  <c r="Q413" i="2"/>
  <c r="Q412" i="2"/>
  <c r="Q411" i="2"/>
  <c r="Q410" i="2"/>
  <c r="Q409" i="2"/>
  <c r="Q408" i="2"/>
  <c r="Q407" i="2"/>
  <c r="Q406" i="2"/>
  <c r="Q405" i="2"/>
  <c r="Q404" i="2"/>
  <c r="Q403" i="2"/>
  <c r="Q402" i="2"/>
  <c r="Q401" i="2"/>
  <c r="Q400" i="2"/>
  <c r="Q399" i="2"/>
  <c r="Q398" i="2"/>
  <c r="Q397" i="2"/>
  <c r="Q396" i="2"/>
  <c r="Q395" i="2"/>
  <c r="Q394" i="2"/>
  <c r="Q393" i="2"/>
  <c r="Q392" i="2"/>
  <c r="Q391" i="2"/>
  <c r="Q390" i="2"/>
  <c r="Q389" i="2"/>
  <c r="Q388" i="2"/>
  <c r="Q387" i="2"/>
  <c r="Q386" i="2"/>
  <c r="Q385" i="2"/>
  <c r="Q384" i="2"/>
  <c r="Q383" i="2"/>
  <c r="Q382" i="2"/>
  <c r="Q381" i="2"/>
  <c r="Q380" i="2"/>
  <c r="Q379" i="2"/>
  <c r="Q378" i="2"/>
  <c r="Q377" i="2"/>
  <c r="Q376" i="2"/>
  <c r="Q375" i="2"/>
  <c r="Q374" i="2"/>
  <c r="Q373" i="2"/>
  <c r="Q372" i="2"/>
  <c r="Q371" i="2"/>
  <c r="Q370" i="2"/>
  <c r="Q369" i="2"/>
  <c r="Q368" i="2"/>
  <c r="Q367" i="2"/>
  <c r="Q366" i="2"/>
  <c r="Q365" i="2"/>
  <c r="Q364" i="2"/>
  <c r="Q363" i="2"/>
  <c r="Q362" i="2"/>
  <c r="Q361" i="2"/>
  <c r="Q360" i="2"/>
  <c r="Q359" i="2"/>
  <c r="Q358" i="2"/>
  <c r="Q357" i="2"/>
  <c r="Q356" i="2"/>
  <c r="Q355" i="2"/>
  <c r="Q354" i="2"/>
  <c r="Q353" i="2"/>
  <c r="Q352" i="2"/>
  <c r="Q351" i="2"/>
  <c r="Q350" i="2"/>
  <c r="Q349" i="2"/>
  <c r="Q348" i="2"/>
  <c r="Q347" i="2"/>
  <c r="Q346" i="2"/>
  <c r="Q345" i="2"/>
  <c r="Q344" i="2"/>
  <c r="Q343" i="2"/>
  <c r="Q342" i="2"/>
  <c r="Q341" i="2"/>
  <c r="Q340" i="2"/>
  <c r="Q339" i="2"/>
  <c r="Q338" i="2"/>
  <c r="Q337" i="2"/>
  <c r="Q336" i="2"/>
  <c r="Q335" i="2"/>
  <c r="Q334" i="2"/>
  <c r="Q333" i="2"/>
  <c r="Q332" i="2"/>
  <c r="Q331" i="2"/>
  <c r="Q330" i="2"/>
  <c r="Q329" i="2"/>
  <c r="Q328" i="2"/>
  <c r="Q327" i="2"/>
  <c r="Q326" i="2"/>
  <c r="Q325" i="2"/>
  <c r="Q324" i="2"/>
  <c r="Q323" i="2"/>
  <c r="Q322" i="2"/>
  <c r="Q321" i="2"/>
  <c r="Q320" i="2"/>
  <c r="Q319" i="2"/>
  <c r="Q318" i="2"/>
  <c r="Q317" i="2"/>
  <c r="Q316" i="2"/>
  <c r="Q315" i="2"/>
  <c r="Q314" i="2"/>
  <c r="Q313" i="2"/>
  <c r="Q312" i="2"/>
  <c r="Q311" i="2"/>
  <c r="Q310" i="2"/>
  <c r="Q309" i="2"/>
  <c r="Q308" i="2"/>
  <c r="Q307" i="2"/>
  <c r="Q306" i="2"/>
  <c r="Q305" i="2"/>
  <c r="Q304" i="2"/>
  <c r="Q303" i="2"/>
  <c r="Q302" i="2"/>
  <c r="Q301" i="2"/>
  <c r="Q300" i="2"/>
  <c r="Q299" i="2"/>
  <c r="Q298" i="2"/>
  <c r="Q297" i="2"/>
  <c r="Q296" i="2"/>
  <c r="Q295" i="2"/>
  <c r="Q294" i="2"/>
  <c r="Q293" i="2"/>
  <c r="Q292" i="2"/>
  <c r="Q291" i="2"/>
  <c r="Q290" i="2"/>
  <c r="Q289" i="2"/>
  <c r="Q288" i="2"/>
  <c r="Q287" i="2"/>
  <c r="Q286" i="2"/>
  <c r="Q285" i="2"/>
  <c r="Q284" i="2"/>
  <c r="Q283" i="2"/>
  <c r="Q282" i="2"/>
  <c r="Q281" i="2"/>
  <c r="Q280" i="2"/>
  <c r="Q279" i="2"/>
  <c r="Q278" i="2"/>
  <c r="Q277" i="2"/>
  <c r="Q276" i="2"/>
  <c r="Q275" i="2"/>
  <c r="Q274" i="2"/>
  <c r="Q273" i="2"/>
  <c r="Q272" i="2"/>
  <c r="Q271" i="2"/>
  <c r="Q270" i="2"/>
  <c r="Q269" i="2"/>
  <c r="Q268" i="2"/>
  <c r="Q267" i="2"/>
  <c r="Q266" i="2"/>
  <c r="Q265" i="2"/>
  <c r="Q264" i="2"/>
  <c r="Q263" i="2"/>
  <c r="Q262" i="2"/>
  <c r="Q261" i="2"/>
  <c r="Q260" i="2"/>
  <c r="Q259" i="2"/>
  <c r="Q258" i="2"/>
  <c r="Q257" i="2"/>
  <c r="Q256" i="2"/>
  <c r="Q255" i="2"/>
  <c r="Q254" i="2"/>
  <c r="Q253" i="2"/>
  <c r="Q252" i="2"/>
  <c r="Q251" i="2"/>
  <c r="Q250" i="2"/>
  <c r="Q249" i="2"/>
  <c r="Q248" i="2"/>
  <c r="Q247" i="2"/>
  <c r="Q246" i="2"/>
  <c r="Q245" i="2"/>
  <c r="Q244" i="2"/>
  <c r="Q243" i="2"/>
  <c r="Q242" i="2"/>
  <c r="Q241" i="2"/>
  <c r="Q240" i="2"/>
  <c r="Q239" i="2"/>
  <c r="Q238" i="2"/>
  <c r="Q237" i="2"/>
  <c r="Q236" i="2"/>
  <c r="Q235" i="2"/>
  <c r="Q234" i="2"/>
  <c r="Q233" i="2"/>
  <c r="Q232" i="2"/>
  <c r="Q231" i="2"/>
  <c r="Q230" i="2"/>
  <c r="Q229" i="2"/>
  <c r="Q228" i="2"/>
  <c r="Q227" i="2"/>
  <c r="Q226" i="2"/>
  <c r="Q225" i="2"/>
  <c r="Q224" i="2"/>
  <c r="Q223" i="2"/>
  <c r="Q222" i="2"/>
  <c r="Q221" i="2"/>
  <c r="Q220" i="2"/>
  <c r="Q219" i="2"/>
  <c r="Q218" i="2"/>
  <c r="Q217" i="2"/>
  <c r="Q216" i="2"/>
  <c r="Q215" i="2"/>
  <c r="Q214" i="2"/>
  <c r="Q213" i="2"/>
  <c r="Q212" i="2"/>
  <c r="Q211" i="2"/>
  <c r="Q210" i="2"/>
  <c r="Q209" i="2"/>
  <c r="Q208" i="2"/>
  <c r="Q207" i="2"/>
  <c r="Q206" i="2"/>
  <c r="Q205" i="2"/>
  <c r="Q204" i="2"/>
  <c r="Q203" i="2"/>
  <c r="Q202" i="2"/>
  <c r="Q201" i="2"/>
  <c r="Q200" i="2"/>
  <c r="Q199" i="2"/>
  <c r="Q198" i="2"/>
  <c r="Q197" i="2"/>
  <c r="Q196" i="2"/>
  <c r="Q195" i="2"/>
  <c r="Q194" i="2"/>
  <c r="Q193" i="2"/>
  <c r="Q192" i="2"/>
  <c r="Q191" i="2"/>
  <c r="Q190" i="2"/>
  <c r="Q189" i="2"/>
  <c r="Q188" i="2"/>
  <c r="Q187" i="2"/>
  <c r="Q186" i="2"/>
  <c r="Q185" i="2"/>
  <c r="Q184" i="2"/>
  <c r="Q183" i="2"/>
  <c r="Q182" i="2"/>
  <c r="Q181" i="2"/>
  <c r="Q180" i="2"/>
  <c r="Q179" i="2"/>
  <c r="Q178" i="2"/>
  <c r="Q177" i="2"/>
  <c r="Q176" i="2"/>
  <c r="Q175" i="2"/>
  <c r="Q174" i="2"/>
  <c r="Q173" i="2"/>
  <c r="Q172" i="2"/>
  <c r="Q171" i="2"/>
  <c r="Q170" i="2"/>
  <c r="Q169" i="2"/>
  <c r="Q168" i="2"/>
  <c r="Q167" i="2"/>
  <c r="Q166" i="2"/>
  <c r="Q165" i="2"/>
  <c r="Q164" i="2"/>
  <c r="Q163" i="2"/>
  <c r="Q162" i="2"/>
  <c r="Q161" i="2"/>
  <c r="Q160" i="2"/>
  <c r="Q159" i="2"/>
  <c r="Q158" i="2"/>
  <c r="Q157" i="2"/>
  <c r="Q156" i="2"/>
  <c r="Q155" i="2"/>
  <c r="Q154" i="2"/>
  <c r="Q153" i="2"/>
  <c r="Q152" i="2"/>
  <c r="Q151" i="2"/>
  <c r="Q150" i="2"/>
  <c r="Q149" i="2"/>
  <c r="Q148" i="2"/>
  <c r="Q147" i="2"/>
  <c r="Q146" i="2"/>
  <c r="Q145" i="2"/>
  <c r="Q144" i="2"/>
  <c r="Q143" i="2"/>
  <c r="Q142" i="2"/>
  <c r="Q141" i="2"/>
  <c r="Q140" i="2"/>
  <c r="Q139" i="2"/>
  <c r="Q138" i="2"/>
  <c r="Q137" i="2"/>
  <c r="Q136" i="2"/>
  <c r="Q135" i="2"/>
  <c r="Q134" i="2"/>
  <c r="Q133" i="2"/>
  <c r="Q132" i="2"/>
  <c r="Q131" i="2"/>
  <c r="Q130" i="2"/>
  <c r="Q129" i="2"/>
  <c r="Q128" i="2"/>
  <c r="Q127" i="2"/>
  <c r="Q126" i="2"/>
  <c r="Q125" i="2"/>
  <c r="Q124" i="2"/>
  <c r="Q123" i="2"/>
  <c r="Q122" i="2"/>
  <c r="Q121" i="2"/>
  <c r="Q120" i="2"/>
  <c r="Q119" i="2"/>
  <c r="Q118" i="2"/>
  <c r="Q117" i="2"/>
  <c r="Q116" i="2"/>
  <c r="Q115" i="2"/>
  <c r="Q114" i="2"/>
  <c r="Q113"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8" i="2"/>
  <c r="Q17" i="2"/>
  <c r="Q16" i="2"/>
  <c r="Q15" i="2"/>
  <c r="Q14" i="2"/>
  <c r="Q13" i="2"/>
  <c r="Q12" i="2"/>
  <c r="Q11" i="2"/>
  <c r="Q10" i="2"/>
  <c r="Q9" i="2"/>
  <c r="Q8" i="2"/>
  <c r="Q7" i="2"/>
  <c r="Q6" i="2"/>
  <c r="Q5" i="2"/>
  <c r="M21" i="5" l="1"/>
  <c r="M26" i="10"/>
  <c r="E26" i="10"/>
  <c r="L26" i="10"/>
  <c r="D26" i="10"/>
  <c r="K26" i="10"/>
  <c r="C26" i="10"/>
  <c r="I26" i="10"/>
  <c r="J26" i="10"/>
  <c r="H26" i="10"/>
  <c r="G26" i="10"/>
  <c r="N26" i="10"/>
  <c r="F26" i="10"/>
  <c r="C21" i="5"/>
  <c r="F21" i="5"/>
  <c r="G21" i="5"/>
  <c r="H21" i="5"/>
  <c r="I21" i="5"/>
  <c r="J21" i="5"/>
  <c r="K21" i="5"/>
  <c r="L21" i="5"/>
  <c r="B21" i="5"/>
  <c r="D21" i="5"/>
  <c r="E21" i="5"/>
  <c r="R4956" i="2"/>
  <c r="S4956" i="2" s="1"/>
  <c r="T4956" i="2" s="1"/>
  <c r="R4955" i="2"/>
  <c r="S4955" i="2" s="1"/>
  <c r="T4955" i="2" s="1"/>
  <c r="R4954" i="2"/>
  <c r="S4954" i="2" s="1"/>
  <c r="T4954" i="2" s="1"/>
  <c r="R4953" i="2"/>
  <c r="S4953" i="2" s="1"/>
  <c r="T4953" i="2" s="1"/>
  <c r="R4952" i="2"/>
  <c r="S4952" i="2" s="1"/>
  <c r="T4952" i="2" s="1"/>
  <c r="R4951" i="2"/>
  <c r="S4951" i="2" s="1"/>
  <c r="T4951" i="2" s="1"/>
  <c r="R4950" i="2"/>
  <c r="S4950" i="2" s="1"/>
  <c r="T4950" i="2" s="1"/>
  <c r="R4949" i="2"/>
  <c r="S4949" i="2" s="1"/>
  <c r="T4949" i="2" s="1"/>
  <c r="R4948" i="2"/>
  <c r="S4948" i="2" s="1"/>
  <c r="T4948" i="2" s="1"/>
  <c r="R4947" i="2"/>
  <c r="S4947" i="2" s="1"/>
  <c r="T4947" i="2" s="1"/>
  <c r="R4946" i="2"/>
  <c r="S4946" i="2" s="1"/>
  <c r="T4946" i="2" s="1"/>
  <c r="R4945" i="2"/>
  <c r="S4945" i="2" s="1"/>
  <c r="T4945" i="2" s="1"/>
  <c r="R4944" i="2"/>
  <c r="S4944" i="2" s="1"/>
  <c r="T4944" i="2" s="1"/>
  <c r="R4943" i="2"/>
  <c r="S4943" i="2" s="1"/>
  <c r="T4943" i="2" s="1"/>
  <c r="R4942" i="2"/>
  <c r="S4942" i="2" s="1"/>
  <c r="T4942" i="2" s="1"/>
  <c r="R4941" i="2"/>
  <c r="S4941" i="2" s="1"/>
  <c r="T4941" i="2" s="1"/>
  <c r="R4940" i="2"/>
  <c r="S4940" i="2" s="1"/>
  <c r="T4940" i="2" s="1"/>
  <c r="R4939" i="2"/>
  <c r="S4939" i="2" s="1"/>
  <c r="T4939" i="2" s="1"/>
  <c r="R4938" i="2"/>
  <c r="S4938" i="2" s="1"/>
  <c r="T4938" i="2" s="1"/>
  <c r="R4937" i="2"/>
  <c r="S4937" i="2" s="1"/>
  <c r="T4937" i="2" s="1"/>
  <c r="R4936" i="2"/>
  <c r="S4936" i="2" s="1"/>
  <c r="T4936" i="2" s="1"/>
  <c r="R4935" i="2"/>
  <c r="S4935" i="2" s="1"/>
  <c r="T4935" i="2" s="1"/>
  <c r="R4934" i="2"/>
  <c r="S4934" i="2" s="1"/>
  <c r="T4934" i="2" s="1"/>
  <c r="R4933" i="2"/>
  <c r="S4933" i="2" s="1"/>
  <c r="T4933" i="2" s="1"/>
  <c r="R4932" i="2"/>
  <c r="S4932" i="2" s="1"/>
  <c r="T4932" i="2" s="1"/>
  <c r="R4931" i="2"/>
  <c r="S4931" i="2" s="1"/>
  <c r="T4931" i="2" s="1"/>
  <c r="R4930" i="2"/>
  <c r="S4930" i="2" s="1"/>
  <c r="T4930" i="2" s="1"/>
  <c r="R4929" i="2"/>
  <c r="S4929" i="2" s="1"/>
  <c r="T4929" i="2" s="1"/>
  <c r="R4928" i="2"/>
  <c r="S4928" i="2" s="1"/>
  <c r="T4928" i="2" s="1"/>
  <c r="R4927" i="2"/>
  <c r="S4927" i="2" s="1"/>
  <c r="T4927" i="2" s="1"/>
  <c r="R4926" i="2"/>
  <c r="S4926" i="2" s="1"/>
  <c r="T4926" i="2" s="1"/>
  <c r="R4925" i="2"/>
  <c r="S4925" i="2" s="1"/>
  <c r="T4925" i="2" s="1"/>
  <c r="R4924" i="2"/>
  <c r="S4924" i="2" s="1"/>
  <c r="T4924" i="2" s="1"/>
  <c r="R4923" i="2"/>
  <c r="S4923" i="2" s="1"/>
  <c r="T4923" i="2" s="1"/>
  <c r="R4922" i="2"/>
  <c r="S4922" i="2" s="1"/>
  <c r="T4922" i="2" s="1"/>
  <c r="R4921" i="2"/>
  <c r="S4921" i="2" s="1"/>
  <c r="T4921" i="2" s="1"/>
  <c r="R4920" i="2"/>
  <c r="S4920" i="2" s="1"/>
  <c r="T4920" i="2" s="1"/>
  <c r="R4919" i="2"/>
  <c r="S4919" i="2" s="1"/>
  <c r="T4919" i="2" s="1"/>
  <c r="R4918" i="2"/>
  <c r="S4918" i="2" s="1"/>
  <c r="T4918" i="2" s="1"/>
  <c r="R4917" i="2"/>
  <c r="S4917" i="2" s="1"/>
  <c r="T4917" i="2" s="1"/>
  <c r="R4916" i="2"/>
  <c r="S4916" i="2" s="1"/>
  <c r="T4916" i="2" s="1"/>
  <c r="R4915" i="2"/>
  <c r="S4915" i="2" s="1"/>
  <c r="T4915" i="2" s="1"/>
  <c r="R4914" i="2"/>
  <c r="S4914" i="2" s="1"/>
  <c r="T4914" i="2" s="1"/>
  <c r="R4913" i="2"/>
  <c r="S4913" i="2" s="1"/>
  <c r="T4913" i="2" s="1"/>
  <c r="R4912" i="2"/>
  <c r="S4912" i="2" s="1"/>
  <c r="T4912" i="2" s="1"/>
  <c r="R4911" i="2"/>
  <c r="S4911" i="2" s="1"/>
  <c r="T4911" i="2" s="1"/>
  <c r="R4910" i="2"/>
  <c r="S4910" i="2" s="1"/>
  <c r="T4910" i="2" s="1"/>
  <c r="R4909" i="2"/>
  <c r="S4909" i="2" s="1"/>
  <c r="T4909" i="2" s="1"/>
  <c r="R4908" i="2"/>
  <c r="S4908" i="2" s="1"/>
  <c r="T4908" i="2" s="1"/>
  <c r="R4907" i="2"/>
  <c r="S4907" i="2" s="1"/>
  <c r="T4907" i="2" s="1"/>
  <c r="R4906" i="2"/>
  <c r="S4906" i="2" s="1"/>
  <c r="T4906" i="2" s="1"/>
  <c r="R4905" i="2"/>
  <c r="S4905" i="2" s="1"/>
  <c r="T4905" i="2" s="1"/>
  <c r="R4904" i="2"/>
  <c r="S4904" i="2" s="1"/>
  <c r="T4904" i="2" s="1"/>
  <c r="R4903" i="2"/>
  <c r="S4903" i="2" s="1"/>
  <c r="T4903" i="2" s="1"/>
  <c r="R4902" i="2"/>
  <c r="S4902" i="2" s="1"/>
  <c r="T4902" i="2" s="1"/>
  <c r="R4901" i="2"/>
  <c r="S4901" i="2" s="1"/>
  <c r="T4901" i="2" s="1"/>
  <c r="R4900" i="2"/>
  <c r="S4900" i="2" s="1"/>
  <c r="T4900" i="2" s="1"/>
  <c r="R4899" i="2"/>
  <c r="S4899" i="2" s="1"/>
  <c r="T4899" i="2" s="1"/>
  <c r="R4898" i="2"/>
  <c r="S4898" i="2" s="1"/>
  <c r="T4898" i="2" s="1"/>
  <c r="R4897" i="2"/>
  <c r="S4897" i="2" s="1"/>
  <c r="T4897" i="2" s="1"/>
  <c r="R4896" i="2"/>
  <c r="S4896" i="2" s="1"/>
  <c r="T4896" i="2" s="1"/>
  <c r="R4895" i="2"/>
  <c r="S4895" i="2" s="1"/>
  <c r="T4895" i="2" s="1"/>
  <c r="R4894" i="2"/>
  <c r="S4894" i="2" s="1"/>
  <c r="T4894" i="2" s="1"/>
  <c r="R4893" i="2"/>
  <c r="S4893" i="2" s="1"/>
  <c r="T4893" i="2" s="1"/>
  <c r="R4892" i="2"/>
  <c r="S4892" i="2" s="1"/>
  <c r="T4892" i="2" s="1"/>
  <c r="R4891" i="2"/>
  <c r="S4891" i="2" s="1"/>
  <c r="T4891" i="2" s="1"/>
  <c r="R4890" i="2"/>
  <c r="S4890" i="2" s="1"/>
  <c r="T4890" i="2" s="1"/>
  <c r="R4889" i="2"/>
  <c r="S4889" i="2" s="1"/>
  <c r="T4889" i="2" s="1"/>
  <c r="R4888" i="2"/>
  <c r="S4888" i="2" s="1"/>
  <c r="T4888" i="2" s="1"/>
  <c r="R4887" i="2"/>
  <c r="S4887" i="2" s="1"/>
  <c r="T4887" i="2" s="1"/>
  <c r="R4886" i="2"/>
  <c r="S4886" i="2" s="1"/>
  <c r="T4886" i="2" s="1"/>
  <c r="R4885" i="2"/>
  <c r="S4885" i="2" s="1"/>
  <c r="T4885" i="2" s="1"/>
  <c r="R4884" i="2"/>
  <c r="S4884" i="2" s="1"/>
  <c r="T4884" i="2" s="1"/>
  <c r="R4883" i="2"/>
  <c r="S4883" i="2" s="1"/>
  <c r="T4883" i="2" s="1"/>
  <c r="R4882" i="2"/>
  <c r="S4882" i="2" s="1"/>
  <c r="T4882" i="2" s="1"/>
  <c r="R4881" i="2"/>
  <c r="S4881" i="2" s="1"/>
  <c r="T4881" i="2" s="1"/>
  <c r="R4880" i="2"/>
  <c r="S4880" i="2" s="1"/>
  <c r="T4880" i="2" s="1"/>
  <c r="R4879" i="2"/>
  <c r="S4879" i="2" s="1"/>
  <c r="T4879" i="2" s="1"/>
  <c r="R4878" i="2"/>
  <c r="S4878" i="2" s="1"/>
  <c r="T4878" i="2" s="1"/>
  <c r="R4877" i="2"/>
  <c r="S4877" i="2" s="1"/>
  <c r="T4877" i="2" s="1"/>
  <c r="R4876" i="2"/>
  <c r="S4876" i="2" s="1"/>
  <c r="T4876" i="2" s="1"/>
  <c r="R4875" i="2"/>
  <c r="S4875" i="2" s="1"/>
  <c r="T4875" i="2" s="1"/>
  <c r="R4874" i="2"/>
  <c r="S4874" i="2" s="1"/>
  <c r="T4874" i="2" s="1"/>
  <c r="R4873" i="2"/>
  <c r="S4873" i="2" s="1"/>
  <c r="T4873" i="2" s="1"/>
  <c r="R4872" i="2"/>
  <c r="S4872" i="2" s="1"/>
  <c r="T4872" i="2" s="1"/>
  <c r="R4871" i="2"/>
  <c r="S4871" i="2" s="1"/>
  <c r="T4871" i="2" s="1"/>
  <c r="R4870" i="2"/>
  <c r="S4870" i="2" s="1"/>
  <c r="T4870" i="2" s="1"/>
  <c r="R4869" i="2"/>
  <c r="S4869" i="2" s="1"/>
  <c r="T4869" i="2" s="1"/>
  <c r="R4868" i="2"/>
  <c r="S4868" i="2" s="1"/>
  <c r="T4868" i="2" s="1"/>
  <c r="R4867" i="2"/>
  <c r="S4867" i="2" s="1"/>
  <c r="T4867" i="2" s="1"/>
  <c r="R4866" i="2"/>
  <c r="S4866" i="2" s="1"/>
  <c r="T4866" i="2" s="1"/>
  <c r="R4865" i="2"/>
  <c r="S4865" i="2" s="1"/>
  <c r="T4865" i="2" s="1"/>
  <c r="R4864" i="2"/>
  <c r="S4864" i="2" s="1"/>
  <c r="T4864" i="2" s="1"/>
  <c r="R4863" i="2"/>
  <c r="S4863" i="2" s="1"/>
  <c r="T4863" i="2" s="1"/>
  <c r="R4862" i="2"/>
  <c r="S4862" i="2" s="1"/>
  <c r="T4862" i="2" s="1"/>
  <c r="R4861" i="2"/>
  <c r="S4861" i="2" s="1"/>
  <c r="T4861" i="2" s="1"/>
  <c r="R4860" i="2"/>
  <c r="S4860" i="2" s="1"/>
  <c r="T4860" i="2" s="1"/>
  <c r="R4859" i="2"/>
  <c r="S4859" i="2" s="1"/>
  <c r="T4859" i="2" s="1"/>
  <c r="R4858" i="2"/>
  <c r="S4858" i="2" s="1"/>
  <c r="T4858" i="2" s="1"/>
  <c r="R4857" i="2"/>
  <c r="S4857" i="2" s="1"/>
  <c r="T4857" i="2" s="1"/>
  <c r="R4856" i="2"/>
  <c r="S4856" i="2" s="1"/>
  <c r="T4856" i="2" s="1"/>
  <c r="R4855" i="2"/>
  <c r="S4855" i="2" s="1"/>
  <c r="T4855" i="2" s="1"/>
  <c r="R4854" i="2"/>
  <c r="S4854" i="2" s="1"/>
  <c r="T4854" i="2" s="1"/>
  <c r="R4853" i="2"/>
  <c r="S4853" i="2" s="1"/>
  <c r="T4853" i="2" s="1"/>
  <c r="R4852" i="2"/>
  <c r="S4852" i="2" s="1"/>
  <c r="T4852" i="2" s="1"/>
  <c r="R4851" i="2"/>
  <c r="S4851" i="2" s="1"/>
  <c r="T4851" i="2" s="1"/>
  <c r="R4850" i="2"/>
  <c r="S4850" i="2" s="1"/>
  <c r="T4850" i="2" s="1"/>
  <c r="R4849" i="2"/>
  <c r="S4849" i="2" s="1"/>
  <c r="T4849" i="2" s="1"/>
  <c r="R4848" i="2"/>
  <c r="S4848" i="2" s="1"/>
  <c r="T4848" i="2" s="1"/>
  <c r="R4847" i="2"/>
  <c r="S4847" i="2" s="1"/>
  <c r="T4847" i="2" s="1"/>
  <c r="R4846" i="2"/>
  <c r="S4846" i="2" s="1"/>
  <c r="T4846" i="2" s="1"/>
  <c r="R4845" i="2"/>
  <c r="S4845" i="2" s="1"/>
  <c r="T4845" i="2" s="1"/>
  <c r="R4844" i="2"/>
  <c r="S4844" i="2" s="1"/>
  <c r="T4844" i="2" s="1"/>
  <c r="R4843" i="2"/>
  <c r="S4843" i="2" s="1"/>
  <c r="T4843" i="2" s="1"/>
  <c r="R4842" i="2"/>
  <c r="S4842" i="2" s="1"/>
  <c r="T4842" i="2" s="1"/>
  <c r="R4841" i="2"/>
  <c r="S4841" i="2" s="1"/>
  <c r="T4841" i="2" s="1"/>
  <c r="R4840" i="2"/>
  <c r="S4840" i="2" s="1"/>
  <c r="T4840" i="2" s="1"/>
  <c r="R4839" i="2"/>
  <c r="S4839" i="2" s="1"/>
  <c r="T4839" i="2" s="1"/>
  <c r="R4838" i="2"/>
  <c r="S4838" i="2" s="1"/>
  <c r="T4838" i="2" s="1"/>
  <c r="R4837" i="2"/>
  <c r="S4837" i="2" s="1"/>
  <c r="T4837" i="2" s="1"/>
  <c r="R4836" i="2"/>
  <c r="S4836" i="2" s="1"/>
  <c r="T4836" i="2" s="1"/>
  <c r="R4835" i="2"/>
  <c r="S4835" i="2" s="1"/>
  <c r="T4835" i="2" s="1"/>
  <c r="R4834" i="2"/>
  <c r="S4834" i="2" s="1"/>
  <c r="T4834" i="2" s="1"/>
  <c r="R4833" i="2"/>
  <c r="S4833" i="2" s="1"/>
  <c r="T4833" i="2" s="1"/>
  <c r="R4832" i="2"/>
  <c r="S4832" i="2" s="1"/>
  <c r="T4832" i="2" s="1"/>
  <c r="R4831" i="2"/>
  <c r="S4831" i="2" s="1"/>
  <c r="T4831" i="2" s="1"/>
  <c r="R4830" i="2"/>
  <c r="S4830" i="2" s="1"/>
  <c r="T4830" i="2" s="1"/>
  <c r="R4829" i="2"/>
  <c r="S4829" i="2" s="1"/>
  <c r="T4829" i="2" s="1"/>
  <c r="R4828" i="2"/>
  <c r="S4828" i="2" s="1"/>
  <c r="T4828" i="2" s="1"/>
  <c r="R4827" i="2"/>
  <c r="S4827" i="2" s="1"/>
  <c r="T4827" i="2" s="1"/>
  <c r="R4826" i="2"/>
  <c r="S4826" i="2" s="1"/>
  <c r="T4826" i="2" s="1"/>
  <c r="R4825" i="2"/>
  <c r="S4825" i="2" s="1"/>
  <c r="T4825" i="2" s="1"/>
  <c r="R4824" i="2"/>
  <c r="S4824" i="2" s="1"/>
  <c r="T4824" i="2" s="1"/>
  <c r="R4823" i="2"/>
  <c r="S4823" i="2" s="1"/>
  <c r="T4823" i="2" s="1"/>
  <c r="R4822" i="2"/>
  <c r="S4822" i="2" s="1"/>
  <c r="T4822" i="2" s="1"/>
  <c r="R4821" i="2"/>
  <c r="S4821" i="2" s="1"/>
  <c r="T4821" i="2" s="1"/>
  <c r="R4820" i="2"/>
  <c r="S4820" i="2" s="1"/>
  <c r="T4820" i="2" s="1"/>
  <c r="R4819" i="2"/>
  <c r="S4819" i="2" s="1"/>
  <c r="T4819" i="2" s="1"/>
  <c r="R4818" i="2"/>
  <c r="S4818" i="2" s="1"/>
  <c r="T4818" i="2" s="1"/>
  <c r="R4817" i="2"/>
  <c r="S4817" i="2" s="1"/>
  <c r="T4817" i="2" s="1"/>
  <c r="R4816" i="2"/>
  <c r="S4816" i="2" s="1"/>
  <c r="T4816" i="2" s="1"/>
  <c r="R4815" i="2"/>
  <c r="S4815" i="2" s="1"/>
  <c r="T4815" i="2" s="1"/>
  <c r="R4814" i="2"/>
  <c r="S4814" i="2" s="1"/>
  <c r="T4814" i="2" s="1"/>
  <c r="R4813" i="2"/>
  <c r="S4813" i="2" s="1"/>
  <c r="T4813" i="2" s="1"/>
  <c r="R4812" i="2"/>
  <c r="S4812" i="2" s="1"/>
  <c r="T4812" i="2" s="1"/>
  <c r="R4811" i="2"/>
  <c r="S4811" i="2" s="1"/>
  <c r="T4811" i="2" s="1"/>
  <c r="R4810" i="2"/>
  <c r="S4810" i="2" s="1"/>
  <c r="T4810" i="2" s="1"/>
  <c r="R4809" i="2"/>
  <c r="S4809" i="2" s="1"/>
  <c r="T4809" i="2" s="1"/>
  <c r="R4808" i="2"/>
  <c r="S4808" i="2" s="1"/>
  <c r="T4808" i="2" s="1"/>
  <c r="R4807" i="2"/>
  <c r="S4807" i="2" s="1"/>
  <c r="T4807" i="2" s="1"/>
  <c r="R4806" i="2"/>
  <c r="S4806" i="2" s="1"/>
  <c r="T4806" i="2" s="1"/>
  <c r="R4805" i="2"/>
  <c r="S4805" i="2" s="1"/>
  <c r="T4805" i="2" s="1"/>
  <c r="R4804" i="2"/>
  <c r="S4804" i="2" s="1"/>
  <c r="T4804" i="2" s="1"/>
  <c r="R4803" i="2"/>
  <c r="S4803" i="2" s="1"/>
  <c r="T4803" i="2" s="1"/>
  <c r="R4802" i="2"/>
  <c r="S4802" i="2" s="1"/>
  <c r="T4802" i="2" s="1"/>
  <c r="R4801" i="2"/>
  <c r="S4801" i="2" s="1"/>
  <c r="T4801" i="2" s="1"/>
  <c r="R4800" i="2"/>
  <c r="S4800" i="2" s="1"/>
  <c r="T4800" i="2" s="1"/>
  <c r="R4799" i="2"/>
  <c r="S4799" i="2" s="1"/>
  <c r="T4799" i="2" s="1"/>
  <c r="R4798" i="2"/>
  <c r="S4798" i="2" s="1"/>
  <c r="T4798" i="2" s="1"/>
  <c r="R4797" i="2"/>
  <c r="S4797" i="2" s="1"/>
  <c r="T4797" i="2" s="1"/>
  <c r="R4796" i="2"/>
  <c r="S4796" i="2" s="1"/>
  <c r="T4796" i="2" s="1"/>
  <c r="R4795" i="2"/>
  <c r="S4795" i="2" s="1"/>
  <c r="T4795" i="2" s="1"/>
  <c r="R4794" i="2"/>
  <c r="S4794" i="2" s="1"/>
  <c r="T4794" i="2" s="1"/>
  <c r="R4793" i="2"/>
  <c r="S4793" i="2" s="1"/>
  <c r="T4793" i="2" s="1"/>
  <c r="R4792" i="2"/>
  <c r="S4792" i="2" s="1"/>
  <c r="T4792" i="2" s="1"/>
  <c r="R4791" i="2"/>
  <c r="S4791" i="2" s="1"/>
  <c r="T4791" i="2" s="1"/>
  <c r="R4790" i="2"/>
  <c r="S4790" i="2" s="1"/>
  <c r="T4790" i="2" s="1"/>
  <c r="R4789" i="2"/>
  <c r="S4789" i="2" s="1"/>
  <c r="T4789" i="2" s="1"/>
  <c r="R4788" i="2"/>
  <c r="S4788" i="2" s="1"/>
  <c r="T4788" i="2" s="1"/>
  <c r="R4787" i="2"/>
  <c r="S4787" i="2" s="1"/>
  <c r="T4787" i="2" s="1"/>
  <c r="R4786" i="2"/>
  <c r="S4786" i="2" s="1"/>
  <c r="T4786" i="2" s="1"/>
  <c r="R4785" i="2"/>
  <c r="S4785" i="2" s="1"/>
  <c r="T4785" i="2" s="1"/>
  <c r="R4784" i="2"/>
  <c r="S4784" i="2" s="1"/>
  <c r="T4784" i="2" s="1"/>
  <c r="R4783" i="2"/>
  <c r="S4783" i="2" s="1"/>
  <c r="T4783" i="2" s="1"/>
  <c r="R4782" i="2"/>
  <c r="S4782" i="2" s="1"/>
  <c r="T4782" i="2" s="1"/>
  <c r="R4781" i="2"/>
  <c r="S4781" i="2" s="1"/>
  <c r="T4781" i="2" s="1"/>
  <c r="R4780" i="2"/>
  <c r="S4780" i="2" s="1"/>
  <c r="T4780" i="2" s="1"/>
  <c r="R4779" i="2"/>
  <c r="S4779" i="2" s="1"/>
  <c r="T4779" i="2" s="1"/>
  <c r="R4778" i="2"/>
  <c r="S4778" i="2" s="1"/>
  <c r="T4778" i="2" s="1"/>
  <c r="R4777" i="2"/>
  <c r="S4777" i="2" s="1"/>
  <c r="T4777" i="2" s="1"/>
  <c r="R4776" i="2"/>
  <c r="S4776" i="2" s="1"/>
  <c r="T4776" i="2" s="1"/>
  <c r="R4775" i="2"/>
  <c r="S4775" i="2" s="1"/>
  <c r="T4775" i="2" s="1"/>
  <c r="R4774" i="2"/>
  <c r="S4774" i="2" s="1"/>
  <c r="T4774" i="2" s="1"/>
  <c r="R4773" i="2"/>
  <c r="S4773" i="2" s="1"/>
  <c r="T4773" i="2" s="1"/>
  <c r="R4772" i="2"/>
  <c r="S4772" i="2" s="1"/>
  <c r="T4772" i="2" s="1"/>
  <c r="R4771" i="2"/>
  <c r="S4771" i="2" s="1"/>
  <c r="T4771" i="2" s="1"/>
  <c r="R4770" i="2"/>
  <c r="S4770" i="2" s="1"/>
  <c r="T4770" i="2" s="1"/>
  <c r="R4769" i="2"/>
  <c r="S4769" i="2" s="1"/>
  <c r="T4769" i="2" s="1"/>
  <c r="R4768" i="2"/>
  <c r="S4768" i="2" s="1"/>
  <c r="T4768" i="2" s="1"/>
  <c r="R4767" i="2"/>
  <c r="S4767" i="2" s="1"/>
  <c r="T4767" i="2" s="1"/>
  <c r="R4766" i="2"/>
  <c r="S4766" i="2" s="1"/>
  <c r="T4766" i="2" s="1"/>
  <c r="R4765" i="2"/>
  <c r="S4765" i="2" s="1"/>
  <c r="T4765" i="2" s="1"/>
  <c r="R4764" i="2"/>
  <c r="S4764" i="2" s="1"/>
  <c r="T4764" i="2" s="1"/>
  <c r="R4763" i="2"/>
  <c r="S4763" i="2" s="1"/>
  <c r="T4763" i="2" s="1"/>
  <c r="R4762" i="2"/>
  <c r="S4762" i="2" s="1"/>
  <c r="T4762" i="2" s="1"/>
  <c r="R4761" i="2"/>
  <c r="S4761" i="2" s="1"/>
  <c r="T4761" i="2" s="1"/>
  <c r="R4760" i="2"/>
  <c r="S4760" i="2" s="1"/>
  <c r="T4760" i="2" s="1"/>
  <c r="R4759" i="2"/>
  <c r="S4759" i="2" s="1"/>
  <c r="T4759" i="2" s="1"/>
  <c r="R4758" i="2"/>
  <c r="S4758" i="2" s="1"/>
  <c r="T4758" i="2" s="1"/>
  <c r="R4757" i="2"/>
  <c r="S4757" i="2" s="1"/>
  <c r="T4757" i="2" s="1"/>
  <c r="R4756" i="2"/>
  <c r="S4756" i="2" s="1"/>
  <c r="T4756" i="2" s="1"/>
  <c r="R4755" i="2"/>
  <c r="S4755" i="2" s="1"/>
  <c r="T4755" i="2" s="1"/>
  <c r="R4754" i="2"/>
  <c r="S4754" i="2" s="1"/>
  <c r="T4754" i="2" s="1"/>
  <c r="R4753" i="2"/>
  <c r="S4753" i="2" s="1"/>
  <c r="T4753" i="2" s="1"/>
  <c r="R4752" i="2"/>
  <c r="S4752" i="2" s="1"/>
  <c r="T4752" i="2" s="1"/>
  <c r="R4751" i="2"/>
  <c r="S4751" i="2" s="1"/>
  <c r="T4751" i="2" s="1"/>
  <c r="R4750" i="2"/>
  <c r="S4750" i="2" s="1"/>
  <c r="T4750" i="2" s="1"/>
  <c r="R4749" i="2"/>
  <c r="S4749" i="2" s="1"/>
  <c r="T4749" i="2" s="1"/>
  <c r="R4748" i="2"/>
  <c r="S4748" i="2" s="1"/>
  <c r="T4748" i="2" s="1"/>
  <c r="R4747" i="2"/>
  <c r="S4747" i="2" s="1"/>
  <c r="T4747" i="2" s="1"/>
  <c r="R4746" i="2"/>
  <c r="S4746" i="2" s="1"/>
  <c r="T4746" i="2" s="1"/>
  <c r="R4745" i="2"/>
  <c r="S4745" i="2" s="1"/>
  <c r="T4745" i="2" s="1"/>
  <c r="R4744" i="2"/>
  <c r="S4744" i="2" s="1"/>
  <c r="T4744" i="2" s="1"/>
  <c r="R4743" i="2"/>
  <c r="S4743" i="2" s="1"/>
  <c r="T4743" i="2" s="1"/>
  <c r="R4742" i="2"/>
  <c r="S4742" i="2" s="1"/>
  <c r="T4742" i="2" s="1"/>
  <c r="R4741" i="2"/>
  <c r="S4741" i="2" s="1"/>
  <c r="T4741" i="2" s="1"/>
  <c r="R4740" i="2"/>
  <c r="S4740" i="2" s="1"/>
  <c r="T4740" i="2" s="1"/>
  <c r="R4739" i="2"/>
  <c r="S4739" i="2" s="1"/>
  <c r="T4739" i="2" s="1"/>
  <c r="R4738" i="2"/>
  <c r="S4738" i="2" s="1"/>
  <c r="T4738" i="2" s="1"/>
  <c r="R4737" i="2"/>
  <c r="S4737" i="2" s="1"/>
  <c r="T4737" i="2" s="1"/>
  <c r="R4736" i="2"/>
  <c r="S4736" i="2" s="1"/>
  <c r="T4736" i="2" s="1"/>
  <c r="R4735" i="2"/>
  <c r="S4735" i="2" s="1"/>
  <c r="T4735" i="2" s="1"/>
  <c r="R4734" i="2"/>
  <c r="S4734" i="2" s="1"/>
  <c r="T4734" i="2" s="1"/>
  <c r="R4733" i="2"/>
  <c r="S4733" i="2" s="1"/>
  <c r="T4733" i="2" s="1"/>
  <c r="R4732" i="2"/>
  <c r="S4732" i="2" s="1"/>
  <c r="T4732" i="2" s="1"/>
  <c r="R4731" i="2"/>
  <c r="S4731" i="2" s="1"/>
  <c r="T4731" i="2" s="1"/>
  <c r="R4730" i="2"/>
  <c r="S4730" i="2" s="1"/>
  <c r="T4730" i="2" s="1"/>
  <c r="R4729" i="2"/>
  <c r="S4729" i="2" s="1"/>
  <c r="T4729" i="2" s="1"/>
  <c r="R4728" i="2"/>
  <c r="S4728" i="2" s="1"/>
  <c r="T4728" i="2" s="1"/>
  <c r="R4727" i="2"/>
  <c r="S4727" i="2" s="1"/>
  <c r="T4727" i="2" s="1"/>
  <c r="R4726" i="2"/>
  <c r="S4726" i="2" s="1"/>
  <c r="T4726" i="2" s="1"/>
  <c r="R4725" i="2"/>
  <c r="S4725" i="2" s="1"/>
  <c r="T4725" i="2" s="1"/>
  <c r="R4724" i="2"/>
  <c r="S4724" i="2" s="1"/>
  <c r="T4724" i="2" s="1"/>
  <c r="R4723" i="2"/>
  <c r="S4723" i="2" s="1"/>
  <c r="T4723" i="2" s="1"/>
  <c r="R4722" i="2"/>
  <c r="S4722" i="2" s="1"/>
  <c r="T4722" i="2" s="1"/>
  <c r="R4721" i="2"/>
  <c r="S4721" i="2" s="1"/>
  <c r="T4721" i="2" s="1"/>
  <c r="R4720" i="2"/>
  <c r="S4720" i="2" s="1"/>
  <c r="T4720" i="2" s="1"/>
  <c r="R4719" i="2"/>
  <c r="S4719" i="2" s="1"/>
  <c r="T4719" i="2" s="1"/>
  <c r="R4718" i="2"/>
  <c r="S4718" i="2" s="1"/>
  <c r="T4718" i="2" s="1"/>
  <c r="R4717" i="2"/>
  <c r="S4717" i="2" s="1"/>
  <c r="T4717" i="2" s="1"/>
  <c r="R4716" i="2"/>
  <c r="S4716" i="2" s="1"/>
  <c r="T4716" i="2" s="1"/>
  <c r="R4715" i="2"/>
  <c r="S4715" i="2" s="1"/>
  <c r="T4715" i="2" s="1"/>
  <c r="R4714" i="2"/>
  <c r="S4714" i="2" s="1"/>
  <c r="T4714" i="2" s="1"/>
  <c r="R4713" i="2"/>
  <c r="S4713" i="2" s="1"/>
  <c r="T4713" i="2" s="1"/>
  <c r="R4712" i="2"/>
  <c r="S4712" i="2" s="1"/>
  <c r="T4712" i="2" s="1"/>
  <c r="R4711" i="2"/>
  <c r="S4711" i="2" s="1"/>
  <c r="T4711" i="2" s="1"/>
  <c r="R4710" i="2"/>
  <c r="S4710" i="2" s="1"/>
  <c r="T4710" i="2" s="1"/>
  <c r="R4709" i="2"/>
  <c r="S4709" i="2" s="1"/>
  <c r="T4709" i="2" s="1"/>
  <c r="R4708" i="2"/>
  <c r="S4708" i="2" s="1"/>
  <c r="T4708" i="2" s="1"/>
  <c r="R4707" i="2"/>
  <c r="S4707" i="2" s="1"/>
  <c r="T4707" i="2" s="1"/>
  <c r="R4706" i="2"/>
  <c r="S4706" i="2" s="1"/>
  <c r="T4706" i="2" s="1"/>
  <c r="R4705" i="2"/>
  <c r="S4705" i="2" s="1"/>
  <c r="T4705" i="2" s="1"/>
  <c r="R4704" i="2"/>
  <c r="S4704" i="2" s="1"/>
  <c r="T4704" i="2" s="1"/>
  <c r="R4703" i="2"/>
  <c r="S4703" i="2" s="1"/>
  <c r="T4703" i="2" s="1"/>
  <c r="R4702" i="2"/>
  <c r="S4702" i="2" s="1"/>
  <c r="T4702" i="2" s="1"/>
  <c r="R4701" i="2"/>
  <c r="S4701" i="2" s="1"/>
  <c r="T4701" i="2" s="1"/>
  <c r="R4700" i="2"/>
  <c r="S4700" i="2" s="1"/>
  <c r="T4700" i="2" s="1"/>
  <c r="R4699" i="2"/>
  <c r="S4699" i="2" s="1"/>
  <c r="T4699" i="2" s="1"/>
  <c r="R4698" i="2"/>
  <c r="S4698" i="2" s="1"/>
  <c r="T4698" i="2" s="1"/>
  <c r="R4697" i="2"/>
  <c r="S4697" i="2" s="1"/>
  <c r="T4697" i="2" s="1"/>
  <c r="R4696" i="2"/>
  <c r="S4696" i="2" s="1"/>
  <c r="T4696" i="2" s="1"/>
  <c r="R4695" i="2"/>
  <c r="S4695" i="2" s="1"/>
  <c r="T4695" i="2" s="1"/>
  <c r="R4694" i="2"/>
  <c r="S4694" i="2" s="1"/>
  <c r="T4694" i="2" s="1"/>
  <c r="R4693" i="2"/>
  <c r="S4693" i="2" s="1"/>
  <c r="T4693" i="2" s="1"/>
  <c r="R4692" i="2"/>
  <c r="S4692" i="2" s="1"/>
  <c r="T4692" i="2" s="1"/>
  <c r="R4691" i="2"/>
  <c r="S4691" i="2" s="1"/>
  <c r="T4691" i="2" s="1"/>
  <c r="R4690" i="2"/>
  <c r="S4690" i="2" s="1"/>
  <c r="T4690" i="2" s="1"/>
  <c r="R4689" i="2"/>
  <c r="S4689" i="2" s="1"/>
  <c r="T4689" i="2" s="1"/>
  <c r="R4688" i="2"/>
  <c r="S4688" i="2" s="1"/>
  <c r="T4688" i="2" s="1"/>
  <c r="R4687" i="2"/>
  <c r="S4687" i="2" s="1"/>
  <c r="T4687" i="2" s="1"/>
  <c r="R4686" i="2"/>
  <c r="S4686" i="2" s="1"/>
  <c r="T4686" i="2" s="1"/>
  <c r="R4685" i="2"/>
  <c r="S4685" i="2" s="1"/>
  <c r="T4685" i="2" s="1"/>
  <c r="R4684" i="2"/>
  <c r="S4684" i="2" s="1"/>
  <c r="T4684" i="2" s="1"/>
  <c r="R4683" i="2"/>
  <c r="S4683" i="2" s="1"/>
  <c r="T4683" i="2" s="1"/>
  <c r="R4682" i="2"/>
  <c r="S4682" i="2" s="1"/>
  <c r="T4682" i="2" s="1"/>
  <c r="R4681" i="2"/>
  <c r="S4681" i="2" s="1"/>
  <c r="T4681" i="2" s="1"/>
  <c r="R4680" i="2"/>
  <c r="S4680" i="2" s="1"/>
  <c r="T4680" i="2" s="1"/>
  <c r="R4679" i="2"/>
  <c r="S4679" i="2" s="1"/>
  <c r="T4679" i="2" s="1"/>
  <c r="R4678" i="2"/>
  <c r="S4678" i="2" s="1"/>
  <c r="T4678" i="2" s="1"/>
  <c r="R4677" i="2"/>
  <c r="S4677" i="2" s="1"/>
  <c r="T4677" i="2" s="1"/>
  <c r="R4676" i="2"/>
  <c r="S4676" i="2" s="1"/>
  <c r="T4676" i="2" s="1"/>
  <c r="R4675" i="2"/>
  <c r="S4675" i="2" s="1"/>
  <c r="T4675" i="2" s="1"/>
  <c r="R4674" i="2"/>
  <c r="S4674" i="2" s="1"/>
  <c r="T4674" i="2" s="1"/>
  <c r="R4673" i="2"/>
  <c r="S4673" i="2" s="1"/>
  <c r="T4673" i="2" s="1"/>
  <c r="R4672" i="2"/>
  <c r="S4672" i="2" s="1"/>
  <c r="T4672" i="2" s="1"/>
  <c r="R4671" i="2"/>
  <c r="S4671" i="2" s="1"/>
  <c r="T4671" i="2" s="1"/>
  <c r="R4670" i="2"/>
  <c r="S4670" i="2" s="1"/>
  <c r="T4670" i="2" s="1"/>
  <c r="R4669" i="2"/>
  <c r="S4669" i="2" s="1"/>
  <c r="T4669" i="2" s="1"/>
  <c r="R4668" i="2"/>
  <c r="S4668" i="2" s="1"/>
  <c r="T4668" i="2" s="1"/>
  <c r="R4667" i="2"/>
  <c r="S4667" i="2" s="1"/>
  <c r="T4667" i="2" s="1"/>
  <c r="R4666" i="2"/>
  <c r="S4666" i="2" s="1"/>
  <c r="T4666" i="2" s="1"/>
  <c r="R4665" i="2"/>
  <c r="S4665" i="2" s="1"/>
  <c r="T4665" i="2" s="1"/>
  <c r="R4664" i="2"/>
  <c r="S4664" i="2" s="1"/>
  <c r="T4664" i="2" s="1"/>
  <c r="R4663" i="2"/>
  <c r="S4663" i="2" s="1"/>
  <c r="T4663" i="2" s="1"/>
  <c r="R4662" i="2"/>
  <c r="S4662" i="2" s="1"/>
  <c r="T4662" i="2" s="1"/>
  <c r="R4661" i="2"/>
  <c r="S4661" i="2" s="1"/>
  <c r="T4661" i="2" s="1"/>
  <c r="R4660" i="2"/>
  <c r="S4660" i="2" s="1"/>
  <c r="T4660" i="2" s="1"/>
  <c r="R4659" i="2"/>
  <c r="S4659" i="2" s="1"/>
  <c r="T4659" i="2" s="1"/>
  <c r="R4658" i="2"/>
  <c r="S4658" i="2" s="1"/>
  <c r="T4658" i="2" s="1"/>
  <c r="R4657" i="2"/>
  <c r="S4657" i="2" s="1"/>
  <c r="T4657" i="2" s="1"/>
  <c r="R4656" i="2"/>
  <c r="S4656" i="2" s="1"/>
  <c r="T4656" i="2" s="1"/>
  <c r="R4655" i="2"/>
  <c r="S4655" i="2" s="1"/>
  <c r="T4655" i="2" s="1"/>
  <c r="R4654" i="2"/>
  <c r="S4654" i="2" s="1"/>
  <c r="T4654" i="2" s="1"/>
  <c r="R4653" i="2"/>
  <c r="S4653" i="2" s="1"/>
  <c r="T4653" i="2" s="1"/>
  <c r="R4652" i="2"/>
  <c r="S4652" i="2" s="1"/>
  <c r="T4652" i="2" s="1"/>
  <c r="R4651" i="2"/>
  <c r="S4651" i="2" s="1"/>
  <c r="T4651" i="2" s="1"/>
  <c r="R4650" i="2"/>
  <c r="S4650" i="2" s="1"/>
  <c r="T4650" i="2" s="1"/>
  <c r="R4649" i="2"/>
  <c r="S4649" i="2" s="1"/>
  <c r="T4649" i="2" s="1"/>
  <c r="R4648" i="2"/>
  <c r="S4648" i="2" s="1"/>
  <c r="T4648" i="2" s="1"/>
  <c r="R4647" i="2"/>
  <c r="S4647" i="2" s="1"/>
  <c r="T4647" i="2" s="1"/>
  <c r="R4646" i="2"/>
  <c r="S4646" i="2" s="1"/>
  <c r="T4646" i="2" s="1"/>
  <c r="R4645" i="2"/>
  <c r="S4645" i="2" s="1"/>
  <c r="T4645" i="2" s="1"/>
  <c r="R4644" i="2"/>
  <c r="S4644" i="2" s="1"/>
  <c r="T4644" i="2" s="1"/>
  <c r="R4643" i="2"/>
  <c r="S4643" i="2" s="1"/>
  <c r="T4643" i="2" s="1"/>
  <c r="R4642" i="2"/>
  <c r="S4642" i="2" s="1"/>
  <c r="T4642" i="2" s="1"/>
  <c r="R4641" i="2"/>
  <c r="S4641" i="2" s="1"/>
  <c r="T4641" i="2" s="1"/>
  <c r="R4640" i="2"/>
  <c r="S4640" i="2" s="1"/>
  <c r="T4640" i="2" s="1"/>
  <c r="R4639" i="2"/>
  <c r="S4639" i="2" s="1"/>
  <c r="T4639" i="2" s="1"/>
  <c r="R4638" i="2"/>
  <c r="S4638" i="2" s="1"/>
  <c r="T4638" i="2" s="1"/>
  <c r="R4637" i="2"/>
  <c r="S4637" i="2" s="1"/>
  <c r="T4637" i="2" s="1"/>
  <c r="R4636" i="2"/>
  <c r="S4636" i="2" s="1"/>
  <c r="T4636" i="2" s="1"/>
  <c r="R4635" i="2"/>
  <c r="S4635" i="2" s="1"/>
  <c r="T4635" i="2" s="1"/>
  <c r="R4634" i="2"/>
  <c r="S4634" i="2" s="1"/>
  <c r="T4634" i="2" s="1"/>
  <c r="R4633" i="2"/>
  <c r="S4633" i="2" s="1"/>
  <c r="T4633" i="2" s="1"/>
  <c r="R4632" i="2"/>
  <c r="S4632" i="2" s="1"/>
  <c r="T4632" i="2" s="1"/>
  <c r="R4631" i="2"/>
  <c r="S4631" i="2" s="1"/>
  <c r="T4631" i="2" s="1"/>
  <c r="R4630" i="2"/>
  <c r="S4630" i="2" s="1"/>
  <c r="T4630" i="2" s="1"/>
  <c r="R4629" i="2"/>
  <c r="S4629" i="2" s="1"/>
  <c r="T4629" i="2" s="1"/>
  <c r="R4628" i="2"/>
  <c r="S4628" i="2" s="1"/>
  <c r="T4628" i="2" s="1"/>
  <c r="R4627" i="2"/>
  <c r="S4627" i="2" s="1"/>
  <c r="T4627" i="2" s="1"/>
  <c r="R4626" i="2"/>
  <c r="S4626" i="2" s="1"/>
  <c r="T4626" i="2" s="1"/>
  <c r="R4625" i="2"/>
  <c r="S4625" i="2" s="1"/>
  <c r="T4625" i="2" s="1"/>
  <c r="R4624" i="2"/>
  <c r="S4624" i="2" s="1"/>
  <c r="T4624" i="2" s="1"/>
  <c r="R4623" i="2"/>
  <c r="S4623" i="2" s="1"/>
  <c r="T4623" i="2" s="1"/>
  <c r="R4622" i="2"/>
  <c r="S4622" i="2" s="1"/>
  <c r="T4622" i="2" s="1"/>
  <c r="R4621" i="2"/>
  <c r="S4621" i="2" s="1"/>
  <c r="T4621" i="2" s="1"/>
  <c r="R4620" i="2"/>
  <c r="S4620" i="2" s="1"/>
  <c r="T4620" i="2" s="1"/>
  <c r="R4619" i="2"/>
  <c r="S4619" i="2" s="1"/>
  <c r="T4619" i="2" s="1"/>
  <c r="R4618" i="2"/>
  <c r="S4618" i="2" s="1"/>
  <c r="T4618" i="2" s="1"/>
  <c r="R4617" i="2"/>
  <c r="S4617" i="2" s="1"/>
  <c r="T4617" i="2" s="1"/>
  <c r="R4616" i="2"/>
  <c r="S4616" i="2" s="1"/>
  <c r="T4616" i="2" s="1"/>
  <c r="R4615" i="2"/>
  <c r="S4615" i="2" s="1"/>
  <c r="T4615" i="2" s="1"/>
  <c r="R4614" i="2"/>
  <c r="S4614" i="2" s="1"/>
  <c r="T4614" i="2" s="1"/>
  <c r="R4613" i="2"/>
  <c r="S4613" i="2" s="1"/>
  <c r="T4613" i="2" s="1"/>
  <c r="R4612" i="2"/>
  <c r="S4612" i="2" s="1"/>
  <c r="T4612" i="2" s="1"/>
  <c r="R4611" i="2"/>
  <c r="S4611" i="2" s="1"/>
  <c r="T4611" i="2" s="1"/>
  <c r="R4610" i="2"/>
  <c r="S4610" i="2" s="1"/>
  <c r="T4610" i="2" s="1"/>
  <c r="R4609" i="2"/>
  <c r="S4609" i="2" s="1"/>
  <c r="T4609" i="2" s="1"/>
  <c r="R4608" i="2"/>
  <c r="S4608" i="2" s="1"/>
  <c r="T4608" i="2" s="1"/>
  <c r="R4607" i="2"/>
  <c r="S4607" i="2" s="1"/>
  <c r="T4607" i="2" s="1"/>
  <c r="R4606" i="2"/>
  <c r="S4606" i="2" s="1"/>
  <c r="T4606" i="2" s="1"/>
  <c r="R4605" i="2"/>
  <c r="S4605" i="2" s="1"/>
  <c r="T4605" i="2" s="1"/>
  <c r="R4604" i="2"/>
  <c r="S4604" i="2" s="1"/>
  <c r="T4604" i="2" s="1"/>
  <c r="R4603" i="2"/>
  <c r="S4603" i="2" s="1"/>
  <c r="T4603" i="2" s="1"/>
  <c r="R4602" i="2"/>
  <c r="S4602" i="2" s="1"/>
  <c r="T4602" i="2" s="1"/>
  <c r="R4601" i="2"/>
  <c r="S4601" i="2" s="1"/>
  <c r="T4601" i="2" s="1"/>
  <c r="R4600" i="2"/>
  <c r="S4600" i="2" s="1"/>
  <c r="T4600" i="2" s="1"/>
  <c r="R4599" i="2"/>
  <c r="S4599" i="2" s="1"/>
  <c r="T4599" i="2" s="1"/>
  <c r="R4598" i="2"/>
  <c r="S4598" i="2" s="1"/>
  <c r="T4598" i="2" s="1"/>
  <c r="R4597" i="2"/>
  <c r="S4597" i="2" s="1"/>
  <c r="T4597" i="2" s="1"/>
  <c r="R4596" i="2"/>
  <c r="S4596" i="2" s="1"/>
  <c r="T4596" i="2" s="1"/>
  <c r="R4595" i="2"/>
  <c r="S4595" i="2" s="1"/>
  <c r="T4595" i="2" s="1"/>
  <c r="R4594" i="2"/>
  <c r="S4594" i="2" s="1"/>
  <c r="T4594" i="2" s="1"/>
  <c r="R4593" i="2"/>
  <c r="S4593" i="2" s="1"/>
  <c r="T4593" i="2" s="1"/>
  <c r="R4592" i="2"/>
  <c r="S4592" i="2" s="1"/>
  <c r="T4592" i="2" s="1"/>
  <c r="R4591" i="2"/>
  <c r="S4591" i="2" s="1"/>
  <c r="T4591" i="2" s="1"/>
  <c r="R4590" i="2"/>
  <c r="S4590" i="2" s="1"/>
  <c r="T4590" i="2" s="1"/>
  <c r="R4589" i="2"/>
  <c r="S4589" i="2" s="1"/>
  <c r="T4589" i="2" s="1"/>
  <c r="R4588" i="2"/>
  <c r="S4588" i="2" s="1"/>
  <c r="T4588" i="2" s="1"/>
  <c r="R4587" i="2"/>
  <c r="S4587" i="2" s="1"/>
  <c r="T4587" i="2" s="1"/>
  <c r="R4586" i="2"/>
  <c r="S4586" i="2" s="1"/>
  <c r="T4586" i="2" s="1"/>
  <c r="R4585" i="2"/>
  <c r="S4585" i="2" s="1"/>
  <c r="T4585" i="2" s="1"/>
  <c r="R4584" i="2"/>
  <c r="S4584" i="2" s="1"/>
  <c r="T4584" i="2" s="1"/>
  <c r="R4583" i="2"/>
  <c r="S4583" i="2" s="1"/>
  <c r="T4583" i="2" s="1"/>
  <c r="R4582" i="2"/>
  <c r="S4582" i="2" s="1"/>
  <c r="T4582" i="2" s="1"/>
  <c r="R4581" i="2"/>
  <c r="S4581" i="2" s="1"/>
  <c r="T4581" i="2" s="1"/>
  <c r="R4580" i="2"/>
  <c r="S4580" i="2" s="1"/>
  <c r="T4580" i="2" s="1"/>
  <c r="R4579" i="2"/>
  <c r="S4579" i="2" s="1"/>
  <c r="T4579" i="2" s="1"/>
  <c r="R4578" i="2"/>
  <c r="S4578" i="2" s="1"/>
  <c r="T4578" i="2" s="1"/>
  <c r="R4577" i="2"/>
  <c r="S4577" i="2" s="1"/>
  <c r="T4577" i="2" s="1"/>
  <c r="R4576" i="2"/>
  <c r="S4576" i="2" s="1"/>
  <c r="T4576" i="2" s="1"/>
  <c r="R4575" i="2"/>
  <c r="S4575" i="2" s="1"/>
  <c r="T4575" i="2" s="1"/>
  <c r="R4574" i="2"/>
  <c r="S4574" i="2" s="1"/>
  <c r="T4574" i="2" s="1"/>
  <c r="R4573" i="2"/>
  <c r="S4573" i="2" s="1"/>
  <c r="T4573" i="2" s="1"/>
  <c r="R4572" i="2"/>
  <c r="S4572" i="2" s="1"/>
  <c r="T4572" i="2" s="1"/>
  <c r="R4571" i="2"/>
  <c r="S4571" i="2" s="1"/>
  <c r="T4571" i="2" s="1"/>
  <c r="R4570" i="2"/>
  <c r="S4570" i="2" s="1"/>
  <c r="T4570" i="2" s="1"/>
  <c r="R4569" i="2"/>
  <c r="S4569" i="2" s="1"/>
  <c r="T4569" i="2" s="1"/>
  <c r="R4568" i="2"/>
  <c r="S4568" i="2" s="1"/>
  <c r="T4568" i="2" s="1"/>
  <c r="R4567" i="2"/>
  <c r="S4567" i="2" s="1"/>
  <c r="T4567" i="2" s="1"/>
  <c r="R4566" i="2"/>
  <c r="S4566" i="2" s="1"/>
  <c r="T4566" i="2" s="1"/>
  <c r="R4565" i="2"/>
  <c r="S4565" i="2" s="1"/>
  <c r="T4565" i="2" s="1"/>
  <c r="R4564" i="2"/>
  <c r="S4564" i="2" s="1"/>
  <c r="T4564" i="2" s="1"/>
  <c r="R4563" i="2"/>
  <c r="S4563" i="2" s="1"/>
  <c r="T4563" i="2" s="1"/>
  <c r="R4562" i="2"/>
  <c r="S4562" i="2" s="1"/>
  <c r="T4562" i="2" s="1"/>
  <c r="R4561" i="2"/>
  <c r="S4561" i="2" s="1"/>
  <c r="T4561" i="2" s="1"/>
  <c r="R4560" i="2"/>
  <c r="S4560" i="2" s="1"/>
  <c r="T4560" i="2" s="1"/>
  <c r="R4559" i="2"/>
  <c r="S4559" i="2" s="1"/>
  <c r="T4559" i="2" s="1"/>
  <c r="R4558" i="2"/>
  <c r="S4558" i="2" s="1"/>
  <c r="T4558" i="2" s="1"/>
  <c r="R4557" i="2"/>
  <c r="S4557" i="2" s="1"/>
  <c r="T4557" i="2" s="1"/>
  <c r="R4556" i="2"/>
  <c r="S4556" i="2" s="1"/>
  <c r="T4556" i="2" s="1"/>
  <c r="R4555" i="2"/>
  <c r="S4555" i="2" s="1"/>
  <c r="T4555" i="2" s="1"/>
  <c r="R4554" i="2"/>
  <c r="S4554" i="2" s="1"/>
  <c r="T4554" i="2" s="1"/>
  <c r="R4553" i="2"/>
  <c r="S4553" i="2" s="1"/>
  <c r="T4553" i="2" s="1"/>
  <c r="R4552" i="2"/>
  <c r="S4552" i="2" s="1"/>
  <c r="T4552" i="2" s="1"/>
  <c r="R4551" i="2"/>
  <c r="S4551" i="2" s="1"/>
  <c r="T4551" i="2" s="1"/>
  <c r="R4550" i="2"/>
  <c r="S4550" i="2" s="1"/>
  <c r="T4550" i="2" s="1"/>
  <c r="R4549" i="2"/>
  <c r="S4549" i="2" s="1"/>
  <c r="T4549" i="2" s="1"/>
  <c r="R4548" i="2"/>
  <c r="S4548" i="2" s="1"/>
  <c r="T4548" i="2" s="1"/>
  <c r="R4547" i="2"/>
  <c r="S4547" i="2" s="1"/>
  <c r="T4547" i="2" s="1"/>
  <c r="R4546" i="2"/>
  <c r="S4546" i="2" s="1"/>
  <c r="T4546" i="2" s="1"/>
  <c r="R4545" i="2"/>
  <c r="S4545" i="2" s="1"/>
  <c r="T4545" i="2" s="1"/>
  <c r="R4544" i="2"/>
  <c r="S4544" i="2" s="1"/>
  <c r="T4544" i="2" s="1"/>
  <c r="R4543" i="2"/>
  <c r="S4543" i="2" s="1"/>
  <c r="T4543" i="2" s="1"/>
  <c r="R4542" i="2"/>
  <c r="S4542" i="2" s="1"/>
  <c r="T4542" i="2" s="1"/>
  <c r="R4541" i="2"/>
  <c r="S4541" i="2" s="1"/>
  <c r="T4541" i="2" s="1"/>
  <c r="R4540" i="2"/>
  <c r="S4540" i="2" s="1"/>
  <c r="T4540" i="2" s="1"/>
  <c r="R4539" i="2"/>
  <c r="S4539" i="2" s="1"/>
  <c r="T4539" i="2" s="1"/>
  <c r="R4538" i="2"/>
  <c r="S4538" i="2" s="1"/>
  <c r="T4538" i="2" s="1"/>
  <c r="R4537" i="2"/>
  <c r="S4537" i="2" s="1"/>
  <c r="T4537" i="2" s="1"/>
  <c r="R4536" i="2"/>
  <c r="S4536" i="2" s="1"/>
  <c r="T4536" i="2" s="1"/>
  <c r="R4535" i="2"/>
  <c r="S4535" i="2" s="1"/>
  <c r="T4535" i="2" s="1"/>
  <c r="R4534" i="2"/>
  <c r="S4534" i="2" s="1"/>
  <c r="T4534" i="2" s="1"/>
  <c r="R4533" i="2"/>
  <c r="S4533" i="2" s="1"/>
  <c r="T4533" i="2" s="1"/>
  <c r="R4532" i="2"/>
  <c r="S4532" i="2" s="1"/>
  <c r="T4532" i="2" s="1"/>
  <c r="R4531" i="2"/>
  <c r="S4531" i="2" s="1"/>
  <c r="T4531" i="2" s="1"/>
  <c r="R4530" i="2"/>
  <c r="S4530" i="2" s="1"/>
  <c r="T4530" i="2" s="1"/>
  <c r="R4529" i="2"/>
  <c r="S4529" i="2" s="1"/>
  <c r="T4529" i="2" s="1"/>
  <c r="R4528" i="2"/>
  <c r="S4528" i="2" s="1"/>
  <c r="T4528" i="2" s="1"/>
  <c r="R4527" i="2"/>
  <c r="S4527" i="2" s="1"/>
  <c r="T4527" i="2" s="1"/>
  <c r="R4526" i="2"/>
  <c r="S4526" i="2" s="1"/>
  <c r="T4526" i="2" s="1"/>
  <c r="R4525" i="2"/>
  <c r="S4525" i="2" s="1"/>
  <c r="T4525" i="2" s="1"/>
  <c r="R4524" i="2"/>
  <c r="S4524" i="2" s="1"/>
  <c r="T4524" i="2" s="1"/>
  <c r="R4523" i="2"/>
  <c r="S4523" i="2" s="1"/>
  <c r="T4523" i="2" s="1"/>
  <c r="R4522" i="2"/>
  <c r="S4522" i="2" s="1"/>
  <c r="T4522" i="2" s="1"/>
  <c r="R4521" i="2"/>
  <c r="S4521" i="2" s="1"/>
  <c r="T4521" i="2" s="1"/>
  <c r="R4520" i="2"/>
  <c r="S4520" i="2" s="1"/>
  <c r="T4520" i="2" s="1"/>
  <c r="R4519" i="2"/>
  <c r="S4519" i="2" s="1"/>
  <c r="T4519" i="2" s="1"/>
  <c r="R4518" i="2"/>
  <c r="S4518" i="2" s="1"/>
  <c r="T4518" i="2" s="1"/>
  <c r="R4517" i="2"/>
  <c r="R4516" i="2"/>
  <c r="S4516" i="2" s="1"/>
  <c r="T4516" i="2" s="1"/>
  <c r="R4515" i="2"/>
  <c r="S4515" i="2" s="1"/>
  <c r="T4515" i="2" s="1"/>
  <c r="R4514" i="2"/>
  <c r="S4514" i="2" s="1"/>
  <c r="T4514" i="2" s="1"/>
  <c r="R4513" i="2"/>
  <c r="S4513" i="2" s="1"/>
  <c r="T4513" i="2" s="1"/>
  <c r="R4512" i="2"/>
  <c r="S4512" i="2" s="1"/>
  <c r="T4512" i="2" s="1"/>
  <c r="R4511" i="2"/>
  <c r="S4511" i="2" s="1"/>
  <c r="T4511" i="2" s="1"/>
  <c r="R4510" i="2"/>
  <c r="S4510" i="2" s="1"/>
  <c r="T4510" i="2" s="1"/>
  <c r="R4509" i="2"/>
  <c r="S4509" i="2" s="1"/>
  <c r="T4509" i="2" s="1"/>
  <c r="R4508" i="2"/>
  <c r="S4508" i="2" s="1"/>
  <c r="T4508" i="2" s="1"/>
  <c r="R4507" i="2"/>
  <c r="S4507" i="2" s="1"/>
  <c r="T4507" i="2" s="1"/>
  <c r="R4506" i="2"/>
  <c r="S4506" i="2" s="1"/>
  <c r="T4506" i="2" s="1"/>
  <c r="R4505" i="2"/>
  <c r="S4505" i="2" s="1"/>
  <c r="T4505" i="2" s="1"/>
  <c r="R4504" i="2"/>
  <c r="S4504" i="2" s="1"/>
  <c r="T4504" i="2" s="1"/>
  <c r="R4503" i="2"/>
  <c r="S4503" i="2" s="1"/>
  <c r="T4503" i="2" s="1"/>
  <c r="R4502" i="2"/>
  <c r="S4502" i="2" s="1"/>
  <c r="T4502" i="2" s="1"/>
  <c r="R4501" i="2"/>
  <c r="S4501" i="2" s="1"/>
  <c r="T4501" i="2" s="1"/>
  <c r="R4500" i="2"/>
  <c r="S4500" i="2" s="1"/>
  <c r="T4500" i="2" s="1"/>
  <c r="R4499" i="2"/>
  <c r="S4499" i="2" s="1"/>
  <c r="T4499" i="2" s="1"/>
  <c r="R4498" i="2"/>
  <c r="S4498" i="2" s="1"/>
  <c r="T4498" i="2" s="1"/>
  <c r="R4497" i="2"/>
  <c r="S4497" i="2" s="1"/>
  <c r="T4497" i="2" s="1"/>
  <c r="R4496" i="2"/>
  <c r="S4496" i="2" s="1"/>
  <c r="T4496" i="2" s="1"/>
  <c r="R4495" i="2"/>
  <c r="S4495" i="2" s="1"/>
  <c r="T4495" i="2" s="1"/>
  <c r="R4494" i="2"/>
  <c r="S4494" i="2" s="1"/>
  <c r="T4494" i="2" s="1"/>
  <c r="R4493" i="2"/>
  <c r="S4493" i="2" s="1"/>
  <c r="T4493" i="2" s="1"/>
  <c r="R4492" i="2"/>
  <c r="S4492" i="2" s="1"/>
  <c r="T4492" i="2" s="1"/>
  <c r="R4491" i="2"/>
  <c r="S4491" i="2" s="1"/>
  <c r="T4491" i="2" s="1"/>
  <c r="R4490" i="2"/>
  <c r="S4490" i="2" s="1"/>
  <c r="T4490" i="2" s="1"/>
  <c r="R4489" i="2"/>
  <c r="S4489" i="2" s="1"/>
  <c r="T4489" i="2" s="1"/>
  <c r="R4488" i="2"/>
  <c r="S4488" i="2" s="1"/>
  <c r="T4488" i="2" s="1"/>
  <c r="R4487" i="2"/>
  <c r="S4487" i="2" s="1"/>
  <c r="T4487" i="2" s="1"/>
  <c r="R4486" i="2"/>
  <c r="S4486" i="2" s="1"/>
  <c r="T4486" i="2" s="1"/>
  <c r="R4485" i="2"/>
  <c r="S4485" i="2" s="1"/>
  <c r="T4485" i="2" s="1"/>
  <c r="R4484" i="2"/>
  <c r="S4484" i="2" s="1"/>
  <c r="T4484" i="2" s="1"/>
  <c r="R4483" i="2"/>
  <c r="S4483" i="2" s="1"/>
  <c r="T4483" i="2" s="1"/>
  <c r="R4482" i="2"/>
  <c r="S4482" i="2" s="1"/>
  <c r="T4482" i="2" s="1"/>
  <c r="R4481" i="2"/>
  <c r="S4481" i="2" s="1"/>
  <c r="T4481" i="2" s="1"/>
  <c r="R4480" i="2"/>
  <c r="S4480" i="2" s="1"/>
  <c r="T4480" i="2" s="1"/>
  <c r="R4479" i="2"/>
  <c r="S4479" i="2" s="1"/>
  <c r="T4479" i="2" s="1"/>
  <c r="R4478" i="2"/>
  <c r="S4478" i="2" s="1"/>
  <c r="T4478" i="2" s="1"/>
  <c r="R4477" i="2"/>
  <c r="S4477" i="2" s="1"/>
  <c r="T4477" i="2" s="1"/>
  <c r="R4476" i="2"/>
  <c r="S4476" i="2" s="1"/>
  <c r="T4476" i="2" s="1"/>
  <c r="R4475" i="2"/>
  <c r="S4475" i="2" s="1"/>
  <c r="T4475" i="2" s="1"/>
  <c r="R4474" i="2"/>
  <c r="S4474" i="2" s="1"/>
  <c r="T4474" i="2" s="1"/>
  <c r="R4473" i="2"/>
  <c r="S4473" i="2" s="1"/>
  <c r="T4473" i="2" s="1"/>
  <c r="R4472" i="2"/>
  <c r="S4472" i="2" s="1"/>
  <c r="T4472" i="2" s="1"/>
  <c r="R4471" i="2"/>
  <c r="S4471" i="2" s="1"/>
  <c r="T4471" i="2" s="1"/>
  <c r="R4470" i="2"/>
  <c r="S4470" i="2" s="1"/>
  <c r="T4470" i="2" s="1"/>
  <c r="R4469" i="2"/>
  <c r="S4469" i="2" s="1"/>
  <c r="T4469" i="2" s="1"/>
  <c r="R4468" i="2"/>
  <c r="S4468" i="2" s="1"/>
  <c r="T4468" i="2" s="1"/>
  <c r="R4467" i="2"/>
  <c r="S4467" i="2" s="1"/>
  <c r="T4467" i="2" s="1"/>
  <c r="R4466" i="2"/>
  <c r="S4466" i="2" s="1"/>
  <c r="T4466" i="2" s="1"/>
  <c r="R4465" i="2"/>
  <c r="S4465" i="2" s="1"/>
  <c r="T4465" i="2" s="1"/>
  <c r="R4464" i="2"/>
  <c r="S4464" i="2" s="1"/>
  <c r="T4464" i="2" s="1"/>
  <c r="R4463" i="2"/>
  <c r="S4463" i="2" s="1"/>
  <c r="T4463" i="2" s="1"/>
  <c r="R4462" i="2"/>
  <c r="S4462" i="2" s="1"/>
  <c r="T4462" i="2" s="1"/>
  <c r="R4461" i="2"/>
  <c r="S4461" i="2" s="1"/>
  <c r="T4461" i="2" s="1"/>
  <c r="R4460" i="2"/>
  <c r="S4460" i="2" s="1"/>
  <c r="T4460" i="2" s="1"/>
  <c r="R4459" i="2"/>
  <c r="S4459" i="2" s="1"/>
  <c r="T4459" i="2" s="1"/>
  <c r="R4458" i="2"/>
  <c r="S4458" i="2" s="1"/>
  <c r="T4458" i="2" s="1"/>
  <c r="R4457" i="2"/>
  <c r="S4457" i="2" s="1"/>
  <c r="T4457" i="2" s="1"/>
  <c r="R4456" i="2"/>
  <c r="S4456" i="2" s="1"/>
  <c r="T4456" i="2" s="1"/>
  <c r="R4455" i="2"/>
  <c r="S4455" i="2" s="1"/>
  <c r="T4455" i="2" s="1"/>
  <c r="R4454" i="2"/>
  <c r="S4454" i="2" s="1"/>
  <c r="T4454" i="2" s="1"/>
  <c r="R4453" i="2"/>
  <c r="S4453" i="2" s="1"/>
  <c r="T4453" i="2" s="1"/>
  <c r="R4452" i="2"/>
  <c r="S4452" i="2" s="1"/>
  <c r="T4452" i="2" s="1"/>
  <c r="R4451" i="2"/>
  <c r="S4451" i="2" s="1"/>
  <c r="T4451" i="2" s="1"/>
  <c r="R4450" i="2"/>
  <c r="S4450" i="2" s="1"/>
  <c r="T4450" i="2" s="1"/>
  <c r="R4449" i="2"/>
  <c r="S4449" i="2" s="1"/>
  <c r="T4449" i="2" s="1"/>
  <c r="R4448" i="2"/>
  <c r="S4448" i="2" s="1"/>
  <c r="T4448" i="2" s="1"/>
  <c r="R4447" i="2"/>
  <c r="S4447" i="2" s="1"/>
  <c r="T4447" i="2" s="1"/>
  <c r="R4446" i="2"/>
  <c r="S4446" i="2" s="1"/>
  <c r="T4446" i="2" s="1"/>
  <c r="R4445" i="2"/>
  <c r="S4445" i="2" s="1"/>
  <c r="T4445" i="2" s="1"/>
  <c r="R4444" i="2"/>
  <c r="S4444" i="2" s="1"/>
  <c r="T4444" i="2" s="1"/>
  <c r="R4443" i="2"/>
  <c r="S4443" i="2" s="1"/>
  <c r="T4443" i="2" s="1"/>
  <c r="R4442" i="2"/>
  <c r="S4442" i="2" s="1"/>
  <c r="T4442" i="2" s="1"/>
  <c r="R4441" i="2"/>
  <c r="S4441" i="2" s="1"/>
  <c r="T4441" i="2" s="1"/>
  <c r="R4440" i="2"/>
  <c r="S4440" i="2" s="1"/>
  <c r="T4440" i="2" s="1"/>
  <c r="R4439" i="2"/>
  <c r="S4439" i="2" s="1"/>
  <c r="T4439" i="2" s="1"/>
  <c r="R4438" i="2"/>
  <c r="S4438" i="2" s="1"/>
  <c r="T4438" i="2" s="1"/>
  <c r="R4437" i="2"/>
  <c r="S4437" i="2" s="1"/>
  <c r="T4437" i="2" s="1"/>
  <c r="R4436" i="2"/>
  <c r="S4436" i="2" s="1"/>
  <c r="T4436" i="2" s="1"/>
  <c r="R4435" i="2"/>
  <c r="S4435" i="2" s="1"/>
  <c r="T4435" i="2" s="1"/>
  <c r="R4434" i="2"/>
  <c r="S4434" i="2" s="1"/>
  <c r="T4434" i="2" s="1"/>
  <c r="R4433" i="2"/>
  <c r="S4433" i="2" s="1"/>
  <c r="T4433" i="2" s="1"/>
  <c r="R4432" i="2"/>
  <c r="S4432" i="2" s="1"/>
  <c r="T4432" i="2" s="1"/>
  <c r="R4431" i="2"/>
  <c r="S4431" i="2" s="1"/>
  <c r="T4431" i="2" s="1"/>
  <c r="R4430" i="2"/>
  <c r="S4430" i="2" s="1"/>
  <c r="T4430" i="2" s="1"/>
  <c r="R4429" i="2"/>
  <c r="S4429" i="2" s="1"/>
  <c r="T4429" i="2" s="1"/>
  <c r="R4428" i="2"/>
  <c r="S4428" i="2" s="1"/>
  <c r="T4428" i="2" s="1"/>
  <c r="R4427" i="2"/>
  <c r="S4427" i="2" s="1"/>
  <c r="T4427" i="2" s="1"/>
  <c r="R4426" i="2"/>
  <c r="S4426" i="2" s="1"/>
  <c r="T4426" i="2" s="1"/>
  <c r="R4425" i="2"/>
  <c r="S4425" i="2" s="1"/>
  <c r="T4425" i="2" s="1"/>
  <c r="R4424" i="2"/>
  <c r="S4424" i="2" s="1"/>
  <c r="T4424" i="2" s="1"/>
  <c r="R4423" i="2"/>
  <c r="S4423" i="2" s="1"/>
  <c r="T4423" i="2" s="1"/>
  <c r="R4422" i="2"/>
  <c r="S4422" i="2" s="1"/>
  <c r="T4422" i="2" s="1"/>
  <c r="R4421" i="2"/>
  <c r="S4421" i="2" s="1"/>
  <c r="T4421" i="2" s="1"/>
  <c r="R4420" i="2"/>
  <c r="S4420" i="2" s="1"/>
  <c r="T4420" i="2" s="1"/>
  <c r="R4419" i="2"/>
  <c r="S4419" i="2" s="1"/>
  <c r="T4419" i="2" s="1"/>
  <c r="R4418" i="2"/>
  <c r="S4418" i="2" s="1"/>
  <c r="T4418" i="2" s="1"/>
  <c r="R4417" i="2"/>
  <c r="S4417" i="2" s="1"/>
  <c r="T4417" i="2" s="1"/>
  <c r="R4416" i="2"/>
  <c r="S4416" i="2" s="1"/>
  <c r="T4416" i="2" s="1"/>
  <c r="R4415" i="2"/>
  <c r="S4415" i="2" s="1"/>
  <c r="T4415" i="2" s="1"/>
  <c r="R4414" i="2"/>
  <c r="S4414" i="2" s="1"/>
  <c r="T4414" i="2" s="1"/>
  <c r="R4413" i="2"/>
  <c r="S4413" i="2" s="1"/>
  <c r="T4413" i="2" s="1"/>
  <c r="R4412" i="2"/>
  <c r="S4412" i="2" s="1"/>
  <c r="T4412" i="2" s="1"/>
  <c r="R4411" i="2"/>
  <c r="S4411" i="2" s="1"/>
  <c r="T4411" i="2" s="1"/>
  <c r="R4410" i="2"/>
  <c r="S4410" i="2" s="1"/>
  <c r="T4410" i="2" s="1"/>
  <c r="R4409" i="2"/>
  <c r="S4409" i="2" s="1"/>
  <c r="T4409" i="2" s="1"/>
  <c r="R4408" i="2"/>
  <c r="S4408" i="2" s="1"/>
  <c r="T4408" i="2" s="1"/>
  <c r="R4407" i="2"/>
  <c r="S4407" i="2" s="1"/>
  <c r="T4407" i="2" s="1"/>
  <c r="R4406" i="2"/>
  <c r="S4406" i="2" s="1"/>
  <c r="T4406" i="2" s="1"/>
  <c r="R4405" i="2"/>
  <c r="S4405" i="2" s="1"/>
  <c r="T4405" i="2" s="1"/>
  <c r="R4404" i="2"/>
  <c r="S4404" i="2" s="1"/>
  <c r="T4404" i="2" s="1"/>
  <c r="R4403" i="2"/>
  <c r="S4403" i="2" s="1"/>
  <c r="T4403" i="2" s="1"/>
  <c r="R4402" i="2"/>
  <c r="S4402" i="2" s="1"/>
  <c r="T4402" i="2" s="1"/>
  <c r="R4401" i="2"/>
  <c r="S4401" i="2" s="1"/>
  <c r="T4401" i="2" s="1"/>
  <c r="R4400" i="2"/>
  <c r="S4400" i="2" s="1"/>
  <c r="T4400" i="2" s="1"/>
  <c r="R4399" i="2"/>
  <c r="S4399" i="2" s="1"/>
  <c r="T4399" i="2" s="1"/>
  <c r="R4398" i="2"/>
  <c r="S4398" i="2" s="1"/>
  <c r="T4398" i="2" s="1"/>
  <c r="R4397" i="2"/>
  <c r="S4397" i="2" s="1"/>
  <c r="T4397" i="2" s="1"/>
  <c r="R4396" i="2"/>
  <c r="S4396" i="2" s="1"/>
  <c r="T4396" i="2" s="1"/>
  <c r="R4395" i="2"/>
  <c r="S4395" i="2" s="1"/>
  <c r="T4395" i="2" s="1"/>
  <c r="R4394" i="2"/>
  <c r="S4394" i="2" s="1"/>
  <c r="T4394" i="2" s="1"/>
  <c r="R4393" i="2"/>
  <c r="S4393" i="2" s="1"/>
  <c r="T4393" i="2" s="1"/>
  <c r="R4392" i="2"/>
  <c r="S4392" i="2" s="1"/>
  <c r="T4392" i="2" s="1"/>
  <c r="R4391" i="2"/>
  <c r="S4391" i="2" s="1"/>
  <c r="T4391" i="2" s="1"/>
  <c r="R4390" i="2"/>
  <c r="S4390" i="2" s="1"/>
  <c r="T4390" i="2" s="1"/>
  <c r="R4389" i="2"/>
  <c r="S4389" i="2" s="1"/>
  <c r="T4389" i="2" s="1"/>
  <c r="R4388" i="2"/>
  <c r="S4388" i="2" s="1"/>
  <c r="T4388" i="2" s="1"/>
  <c r="R4387" i="2"/>
  <c r="S4387" i="2" s="1"/>
  <c r="T4387" i="2" s="1"/>
  <c r="R4386" i="2"/>
  <c r="S4386" i="2" s="1"/>
  <c r="T4386" i="2" s="1"/>
  <c r="R4385" i="2"/>
  <c r="S4385" i="2" s="1"/>
  <c r="T4385" i="2" s="1"/>
  <c r="R4384" i="2"/>
  <c r="S4384" i="2" s="1"/>
  <c r="T4384" i="2" s="1"/>
  <c r="R4383" i="2"/>
  <c r="S4383" i="2" s="1"/>
  <c r="T4383" i="2" s="1"/>
  <c r="R4382" i="2"/>
  <c r="S4382" i="2" s="1"/>
  <c r="T4382" i="2" s="1"/>
  <c r="R4381" i="2"/>
  <c r="S4381" i="2" s="1"/>
  <c r="T4381" i="2" s="1"/>
  <c r="R4380" i="2"/>
  <c r="S4380" i="2" s="1"/>
  <c r="T4380" i="2" s="1"/>
  <c r="R4379" i="2"/>
  <c r="S4379" i="2" s="1"/>
  <c r="T4379" i="2" s="1"/>
  <c r="R4378" i="2"/>
  <c r="S4378" i="2" s="1"/>
  <c r="T4378" i="2" s="1"/>
  <c r="R4377" i="2"/>
  <c r="S4377" i="2" s="1"/>
  <c r="T4377" i="2" s="1"/>
  <c r="R4376" i="2"/>
  <c r="S4376" i="2" s="1"/>
  <c r="T4376" i="2" s="1"/>
  <c r="R4375" i="2"/>
  <c r="S4375" i="2" s="1"/>
  <c r="T4375" i="2" s="1"/>
  <c r="R4374" i="2"/>
  <c r="S4374" i="2" s="1"/>
  <c r="T4374" i="2" s="1"/>
  <c r="R4373" i="2"/>
  <c r="S4373" i="2" s="1"/>
  <c r="T4373" i="2" s="1"/>
  <c r="R4372" i="2"/>
  <c r="S4372" i="2" s="1"/>
  <c r="T4372" i="2" s="1"/>
  <c r="R4371" i="2"/>
  <c r="S4371" i="2" s="1"/>
  <c r="T4371" i="2" s="1"/>
  <c r="R4370" i="2"/>
  <c r="S4370" i="2" s="1"/>
  <c r="T4370" i="2" s="1"/>
  <c r="R4369" i="2"/>
  <c r="S4369" i="2" s="1"/>
  <c r="T4369" i="2" s="1"/>
  <c r="R4368" i="2"/>
  <c r="R4367" i="2"/>
  <c r="S4367" i="2" s="1"/>
  <c r="T4367" i="2" s="1"/>
  <c r="R4366" i="2"/>
  <c r="S4366" i="2" s="1"/>
  <c r="T4366" i="2" s="1"/>
  <c r="R4365" i="2"/>
  <c r="S4365" i="2" s="1"/>
  <c r="T4365" i="2" s="1"/>
  <c r="R4364" i="2"/>
  <c r="S4364" i="2" s="1"/>
  <c r="T4364" i="2" s="1"/>
  <c r="R4363" i="2"/>
  <c r="S4363" i="2" s="1"/>
  <c r="T4363" i="2" s="1"/>
  <c r="R4362" i="2"/>
  <c r="S4362" i="2" s="1"/>
  <c r="T4362" i="2" s="1"/>
  <c r="R4361" i="2"/>
  <c r="S4361" i="2" s="1"/>
  <c r="T4361" i="2" s="1"/>
  <c r="R4360" i="2"/>
  <c r="S4360" i="2" s="1"/>
  <c r="T4360" i="2" s="1"/>
  <c r="R4359" i="2"/>
  <c r="S4359" i="2" s="1"/>
  <c r="T4359" i="2" s="1"/>
  <c r="R4358" i="2"/>
  <c r="S4358" i="2" s="1"/>
  <c r="T4358" i="2" s="1"/>
  <c r="R4357" i="2"/>
  <c r="S4357" i="2" s="1"/>
  <c r="T4357" i="2" s="1"/>
  <c r="R4356" i="2"/>
  <c r="S4356" i="2" s="1"/>
  <c r="T4356" i="2" s="1"/>
  <c r="R4355" i="2"/>
  <c r="S4355" i="2" s="1"/>
  <c r="T4355" i="2" s="1"/>
  <c r="R4354" i="2"/>
  <c r="S4354" i="2" s="1"/>
  <c r="T4354" i="2" s="1"/>
  <c r="R4353" i="2"/>
  <c r="S4353" i="2" s="1"/>
  <c r="T4353" i="2" s="1"/>
  <c r="R4352" i="2"/>
  <c r="S4352" i="2" s="1"/>
  <c r="T4352" i="2" s="1"/>
  <c r="R4351" i="2"/>
  <c r="S4351" i="2" s="1"/>
  <c r="T4351" i="2" s="1"/>
  <c r="R4350" i="2"/>
  <c r="S4350" i="2" s="1"/>
  <c r="T4350" i="2" s="1"/>
  <c r="R4349" i="2"/>
  <c r="S4349" i="2" s="1"/>
  <c r="T4349" i="2" s="1"/>
  <c r="R4348" i="2"/>
  <c r="S4348" i="2" s="1"/>
  <c r="T4348" i="2" s="1"/>
  <c r="R4347" i="2"/>
  <c r="S4347" i="2" s="1"/>
  <c r="T4347" i="2" s="1"/>
  <c r="R4346" i="2"/>
  <c r="S4346" i="2" s="1"/>
  <c r="T4346" i="2" s="1"/>
  <c r="R4345" i="2"/>
  <c r="S4345" i="2" s="1"/>
  <c r="T4345" i="2" s="1"/>
  <c r="R4344" i="2"/>
  <c r="S4344" i="2" s="1"/>
  <c r="T4344" i="2" s="1"/>
  <c r="R4343" i="2"/>
  <c r="S4343" i="2" s="1"/>
  <c r="T4343" i="2" s="1"/>
  <c r="R4342" i="2"/>
  <c r="S4342" i="2" s="1"/>
  <c r="T4342" i="2" s="1"/>
  <c r="R4341" i="2"/>
  <c r="S4341" i="2" s="1"/>
  <c r="T4341" i="2" s="1"/>
  <c r="R4340" i="2"/>
  <c r="S4340" i="2" s="1"/>
  <c r="T4340" i="2" s="1"/>
  <c r="R4339" i="2"/>
  <c r="S4339" i="2" s="1"/>
  <c r="T4339" i="2" s="1"/>
  <c r="R4338" i="2"/>
  <c r="S4338" i="2" s="1"/>
  <c r="T4338" i="2" s="1"/>
  <c r="R4337" i="2"/>
  <c r="S4337" i="2" s="1"/>
  <c r="T4337" i="2" s="1"/>
  <c r="R4336" i="2"/>
  <c r="S4336" i="2" s="1"/>
  <c r="T4336" i="2" s="1"/>
  <c r="R4335" i="2"/>
  <c r="S4335" i="2" s="1"/>
  <c r="T4335" i="2" s="1"/>
  <c r="R4334" i="2"/>
  <c r="S4334" i="2" s="1"/>
  <c r="T4334" i="2" s="1"/>
  <c r="R4333" i="2"/>
  <c r="S4333" i="2" s="1"/>
  <c r="T4333" i="2" s="1"/>
  <c r="R4332" i="2"/>
  <c r="S4332" i="2" s="1"/>
  <c r="T4332" i="2" s="1"/>
  <c r="R4331" i="2"/>
  <c r="S4331" i="2" s="1"/>
  <c r="T4331" i="2" s="1"/>
  <c r="R4330" i="2"/>
  <c r="S4330" i="2" s="1"/>
  <c r="T4330" i="2" s="1"/>
  <c r="R4329" i="2"/>
  <c r="S4329" i="2" s="1"/>
  <c r="T4329" i="2" s="1"/>
  <c r="R4328" i="2"/>
  <c r="S4328" i="2" s="1"/>
  <c r="T4328" i="2" s="1"/>
  <c r="R4327" i="2"/>
  <c r="S4327" i="2" s="1"/>
  <c r="T4327" i="2" s="1"/>
  <c r="R4326" i="2"/>
  <c r="S4326" i="2" s="1"/>
  <c r="T4326" i="2" s="1"/>
  <c r="R4325" i="2"/>
  <c r="S4325" i="2" s="1"/>
  <c r="T4325" i="2" s="1"/>
  <c r="R4324" i="2"/>
  <c r="S4324" i="2" s="1"/>
  <c r="T4324" i="2" s="1"/>
  <c r="R4323" i="2"/>
  <c r="S4323" i="2" s="1"/>
  <c r="T4323" i="2" s="1"/>
  <c r="R4322" i="2"/>
  <c r="S4322" i="2" s="1"/>
  <c r="T4322" i="2" s="1"/>
  <c r="R4321" i="2"/>
  <c r="S4321" i="2" s="1"/>
  <c r="T4321" i="2" s="1"/>
  <c r="R4320" i="2"/>
  <c r="S4320" i="2" s="1"/>
  <c r="T4320" i="2" s="1"/>
  <c r="R4319" i="2"/>
  <c r="S4319" i="2" s="1"/>
  <c r="T4319" i="2" s="1"/>
  <c r="R4318" i="2"/>
  <c r="S4318" i="2" s="1"/>
  <c r="T4318" i="2" s="1"/>
  <c r="R4317" i="2"/>
  <c r="S4317" i="2" s="1"/>
  <c r="T4317" i="2" s="1"/>
  <c r="R4316" i="2"/>
  <c r="S4316" i="2" s="1"/>
  <c r="T4316" i="2" s="1"/>
  <c r="R4315" i="2"/>
  <c r="S4315" i="2" s="1"/>
  <c r="T4315" i="2" s="1"/>
  <c r="R4314" i="2"/>
  <c r="S4314" i="2" s="1"/>
  <c r="T4314" i="2" s="1"/>
  <c r="R4313" i="2"/>
  <c r="S4313" i="2" s="1"/>
  <c r="T4313" i="2" s="1"/>
  <c r="R4312" i="2"/>
  <c r="S4312" i="2" s="1"/>
  <c r="T4312" i="2" s="1"/>
  <c r="R4311" i="2"/>
  <c r="S4311" i="2" s="1"/>
  <c r="T4311" i="2" s="1"/>
  <c r="R4310" i="2"/>
  <c r="S4310" i="2" s="1"/>
  <c r="T4310" i="2" s="1"/>
  <c r="R4309" i="2"/>
  <c r="S4309" i="2" s="1"/>
  <c r="T4309" i="2" s="1"/>
  <c r="R4308" i="2"/>
  <c r="S4308" i="2" s="1"/>
  <c r="T4308" i="2" s="1"/>
  <c r="R4307" i="2"/>
  <c r="S4307" i="2" s="1"/>
  <c r="T4307" i="2" s="1"/>
  <c r="R4306" i="2"/>
  <c r="S4306" i="2" s="1"/>
  <c r="T4306" i="2" s="1"/>
  <c r="R4305" i="2"/>
  <c r="S4305" i="2" s="1"/>
  <c r="T4305" i="2" s="1"/>
  <c r="R4304" i="2"/>
  <c r="S4304" i="2" s="1"/>
  <c r="T4304" i="2" s="1"/>
  <c r="R4303" i="2"/>
  <c r="S4303" i="2" s="1"/>
  <c r="T4303" i="2" s="1"/>
  <c r="R4302" i="2"/>
  <c r="S4302" i="2" s="1"/>
  <c r="T4302" i="2" s="1"/>
  <c r="R4301" i="2"/>
  <c r="S4301" i="2" s="1"/>
  <c r="T4301" i="2" s="1"/>
  <c r="R4300" i="2"/>
  <c r="S4300" i="2" s="1"/>
  <c r="T4300" i="2" s="1"/>
  <c r="R4299" i="2"/>
  <c r="S4299" i="2" s="1"/>
  <c r="T4299" i="2" s="1"/>
  <c r="R4298" i="2"/>
  <c r="S4298" i="2" s="1"/>
  <c r="T4298" i="2" s="1"/>
  <c r="R4297" i="2"/>
  <c r="S4297" i="2" s="1"/>
  <c r="T4297" i="2" s="1"/>
  <c r="R4296" i="2"/>
  <c r="S4296" i="2" s="1"/>
  <c r="T4296" i="2" s="1"/>
  <c r="R4295" i="2"/>
  <c r="S4295" i="2" s="1"/>
  <c r="T4295" i="2" s="1"/>
  <c r="R4294" i="2"/>
  <c r="S4294" i="2" s="1"/>
  <c r="T4294" i="2" s="1"/>
  <c r="R4293" i="2"/>
  <c r="S4293" i="2" s="1"/>
  <c r="T4293" i="2" s="1"/>
  <c r="R4292" i="2"/>
  <c r="S4292" i="2" s="1"/>
  <c r="T4292" i="2" s="1"/>
  <c r="R4291" i="2"/>
  <c r="S4291" i="2" s="1"/>
  <c r="T4291" i="2" s="1"/>
  <c r="R4290" i="2"/>
  <c r="S4290" i="2" s="1"/>
  <c r="T4290" i="2" s="1"/>
  <c r="R4289" i="2"/>
  <c r="S4289" i="2" s="1"/>
  <c r="T4289" i="2" s="1"/>
  <c r="R4288" i="2"/>
  <c r="S4288" i="2" s="1"/>
  <c r="T4288" i="2" s="1"/>
  <c r="R4287" i="2"/>
  <c r="S4287" i="2" s="1"/>
  <c r="T4287" i="2" s="1"/>
  <c r="R4286" i="2"/>
  <c r="S4286" i="2" s="1"/>
  <c r="T4286" i="2" s="1"/>
  <c r="R4285" i="2"/>
  <c r="S4285" i="2" s="1"/>
  <c r="T4285" i="2" s="1"/>
  <c r="R4284" i="2"/>
  <c r="S4284" i="2" s="1"/>
  <c r="T4284" i="2" s="1"/>
  <c r="R4283" i="2"/>
  <c r="S4283" i="2" s="1"/>
  <c r="T4283" i="2" s="1"/>
  <c r="R4282" i="2"/>
  <c r="S4282" i="2" s="1"/>
  <c r="T4282" i="2" s="1"/>
  <c r="R4281" i="2"/>
  <c r="S4281" i="2" s="1"/>
  <c r="T4281" i="2" s="1"/>
  <c r="R4280" i="2"/>
  <c r="S4280" i="2" s="1"/>
  <c r="T4280" i="2" s="1"/>
  <c r="R4279" i="2"/>
  <c r="S4279" i="2" s="1"/>
  <c r="T4279" i="2" s="1"/>
  <c r="R4278" i="2"/>
  <c r="S4278" i="2" s="1"/>
  <c r="T4278" i="2" s="1"/>
  <c r="R4277" i="2"/>
  <c r="S4277" i="2" s="1"/>
  <c r="T4277" i="2" s="1"/>
  <c r="R4276" i="2"/>
  <c r="S4276" i="2" s="1"/>
  <c r="T4276" i="2" s="1"/>
  <c r="R4275" i="2"/>
  <c r="S4275" i="2" s="1"/>
  <c r="T4275" i="2" s="1"/>
  <c r="R4274" i="2"/>
  <c r="S4274" i="2" s="1"/>
  <c r="T4274" i="2" s="1"/>
  <c r="R4273" i="2"/>
  <c r="S4273" i="2" s="1"/>
  <c r="T4273" i="2" s="1"/>
  <c r="R4272" i="2"/>
  <c r="S4272" i="2" s="1"/>
  <c r="T4272" i="2" s="1"/>
  <c r="R4271" i="2"/>
  <c r="S4271" i="2" s="1"/>
  <c r="T4271" i="2" s="1"/>
  <c r="R4270" i="2"/>
  <c r="S4270" i="2" s="1"/>
  <c r="T4270" i="2" s="1"/>
  <c r="R4269" i="2"/>
  <c r="S4269" i="2" s="1"/>
  <c r="T4269" i="2" s="1"/>
  <c r="R4268" i="2"/>
  <c r="S4268" i="2" s="1"/>
  <c r="T4268" i="2" s="1"/>
  <c r="R4267" i="2"/>
  <c r="S4267" i="2" s="1"/>
  <c r="T4267" i="2" s="1"/>
  <c r="R4266" i="2"/>
  <c r="S4266" i="2" s="1"/>
  <c r="T4266" i="2" s="1"/>
  <c r="R4265" i="2"/>
  <c r="S4265" i="2" s="1"/>
  <c r="T4265" i="2" s="1"/>
  <c r="R4264" i="2"/>
  <c r="S4264" i="2" s="1"/>
  <c r="T4264" i="2" s="1"/>
  <c r="R4263" i="2"/>
  <c r="S4263" i="2" s="1"/>
  <c r="T4263" i="2" s="1"/>
  <c r="R4262" i="2"/>
  <c r="S4262" i="2" s="1"/>
  <c r="T4262" i="2" s="1"/>
  <c r="R4261" i="2"/>
  <c r="S4261" i="2" s="1"/>
  <c r="T4261" i="2" s="1"/>
  <c r="R4260" i="2"/>
  <c r="S4260" i="2" s="1"/>
  <c r="T4260" i="2" s="1"/>
  <c r="R4259" i="2"/>
  <c r="S4259" i="2" s="1"/>
  <c r="T4259" i="2" s="1"/>
  <c r="R4258" i="2"/>
  <c r="S4258" i="2" s="1"/>
  <c r="T4258" i="2" s="1"/>
  <c r="R4257" i="2"/>
  <c r="S4257" i="2" s="1"/>
  <c r="T4257" i="2" s="1"/>
  <c r="R4256" i="2"/>
  <c r="S4256" i="2" s="1"/>
  <c r="T4256" i="2" s="1"/>
  <c r="R4255" i="2"/>
  <c r="S4255" i="2" s="1"/>
  <c r="T4255" i="2" s="1"/>
  <c r="R4254" i="2"/>
  <c r="S4254" i="2" s="1"/>
  <c r="T4254" i="2" s="1"/>
  <c r="R4253" i="2"/>
  <c r="S4253" i="2" s="1"/>
  <c r="T4253" i="2" s="1"/>
  <c r="R4252" i="2"/>
  <c r="S4252" i="2" s="1"/>
  <c r="T4252" i="2" s="1"/>
  <c r="R4251" i="2"/>
  <c r="S4251" i="2" s="1"/>
  <c r="T4251" i="2" s="1"/>
  <c r="R4250" i="2"/>
  <c r="S4250" i="2" s="1"/>
  <c r="T4250" i="2" s="1"/>
  <c r="R4249" i="2"/>
  <c r="S4249" i="2" s="1"/>
  <c r="T4249" i="2" s="1"/>
  <c r="R4248" i="2"/>
  <c r="S4248" i="2" s="1"/>
  <c r="T4248" i="2" s="1"/>
  <c r="R4247" i="2"/>
  <c r="S4247" i="2" s="1"/>
  <c r="T4247" i="2" s="1"/>
  <c r="R4246" i="2"/>
  <c r="S4246" i="2" s="1"/>
  <c r="T4246" i="2" s="1"/>
  <c r="R4245" i="2"/>
  <c r="S4245" i="2" s="1"/>
  <c r="T4245" i="2" s="1"/>
  <c r="R4244" i="2"/>
  <c r="S4244" i="2" s="1"/>
  <c r="T4244" i="2" s="1"/>
  <c r="R4243" i="2"/>
  <c r="S4243" i="2" s="1"/>
  <c r="T4243" i="2" s="1"/>
  <c r="R4242" i="2"/>
  <c r="S4242" i="2" s="1"/>
  <c r="T4242" i="2" s="1"/>
  <c r="R4241" i="2"/>
  <c r="S4241" i="2" s="1"/>
  <c r="T4241" i="2" s="1"/>
  <c r="R4240" i="2"/>
  <c r="S4240" i="2" s="1"/>
  <c r="T4240" i="2" s="1"/>
  <c r="R4239" i="2"/>
  <c r="S4239" i="2" s="1"/>
  <c r="T4239" i="2" s="1"/>
  <c r="R4238" i="2"/>
  <c r="S4238" i="2" s="1"/>
  <c r="T4238" i="2" s="1"/>
  <c r="R4237" i="2"/>
  <c r="S4237" i="2" s="1"/>
  <c r="T4237" i="2" s="1"/>
  <c r="R4236" i="2"/>
  <c r="S4236" i="2" s="1"/>
  <c r="T4236" i="2" s="1"/>
  <c r="R4235" i="2"/>
  <c r="S4235" i="2" s="1"/>
  <c r="T4235" i="2" s="1"/>
  <c r="R4234" i="2"/>
  <c r="S4234" i="2" s="1"/>
  <c r="T4234" i="2" s="1"/>
  <c r="R4233" i="2"/>
  <c r="S4233" i="2" s="1"/>
  <c r="T4233" i="2" s="1"/>
  <c r="R4232" i="2"/>
  <c r="S4232" i="2" s="1"/>
  <c r="T4232" i="2" s="1"/>
  <c r="R4231" i="2"/>
  <c r="S4231" i="2" s="1"/>
  <c r="T4231" i="2" s="1"/>
  <c r="R4230" i="2"/>
  <c r="S4230" i="2" s="1"/>
  <c r="T4230" i="2" s="1"/>
  <c r="R4229" i="2"/>
  <c r="S4229" i="2" s="1"/>
  <c r="T4229" i="2" s="1"/>
  <c r="R4228" i="2"/>
  <c r="S4228" i="2" s="1"/>
  <c r="T4228" i="2" s="1"/>
  <c r="R4227" i="2"/>
  <c r="S4227" i="2" s="1"/>
  <c r="T4227" i="2" s="1"/>
  <c r="R4226" i="2"/>
  <c r="S4226" i="2" s="1"/>
  <c r="T4226" i="2" s="1"/>
  <c r="R4225" i="2"/>
  <c r="S4225" i="2" s="1"/>
  <c r="T4225" i="2" s="1"/>
  <c r="R4224" i="2"/>
  <c r="S4224" i="2" s="1"/>
  <c r="T4224" i="2" s="1"/>
  <c r="R4223" i="2"/>
  <c r="S4223" i="2" s="1"/>
  <c r="T4223" i="2" s="1"/>
  <c r="R4222" i="2"/>
  <c r="S4222" i="2" s="1"/>
  <c r="T4222" i="2" s="1"/>
  <c r="R4221" i="2"/>
  <c r="S4221" i="2" s="1"/>
  <c r="T4221" i="2" s="1"/>
  <c r="R4220" i="2"/>
  <c r="S4220" i="2" s="1"/>
  <c r="T4220" i="2" s="1"/>
  <c r="R4219" i="2"/>
  <c r="S4219" i="2" s="1"/>
  <c r="T4219" i="2" s="1"/>
  <c r="R4218" i="2"/>
  <c r="S4218" i="2" s="1"/>
  <c r="T4218" i="2" s="1"/>
  <c r="R4217" i="2"/>
  <c r="S4217" i="2" s="1"/>
  <c r="T4217" i="2" s="1"/>
  <c r="R4216" i="2"/>
  <c r="S4216" i="2" s="1"/>
  <c r="T4216" i="2" s="1"/>
  <c r="R4215" i="2"/>
  <c r="S4215" i="2" s="1"/>
  <c r="T4215" i="2" s="1"/>
  <c r="R4214" i="2"/>
  <c r="S4214" i="2" s="1"/>
  <c r="T4214" i="2" s="1"/>
  <c r="R4213" i="2"/>
  <c r="S4213" i="2" s="1"/>
  <c r="T4213" i="2" s="1"/>
  <c r="R4212" i="2"/>
  <c r="S4212" i="2" s="1"/>
  <c r="T4212" i="2" s="1"/>
  <c r="R4211" i="2"/>
  <c r="S4211" i="2" s="1"/>
  <c r="T4211" i="2" s="1"/>
  <c r="R4210" i="2"/>
  <c r="S4210" i="2" s="1"/>
  <c r="T4210" i="2" s="1"/>
  <c r="R4209" i="2"/>
  <c r="S4209" i="2" s="1"/>
  <c r="T4209" i="2" s="1"/>
  <c r="R4208" i="2"/>
  <c r="S4208" i="2" s="1"/>
  <c r="T4208" i="2" s="1"/>
  <c r="R4207" i="2"/>
  <c r="S4207" i="2" s="1"/>
  <c r="T4207" i="2" s="1"/>
  <c r="R4206" i="2"/>
  <c r="S4206" i="2" s="1"/>
  <c r="T4206" i="2" s="1"/>
  <c r="R4205" i="2"/>
  <c r="S4205" i="2" s="1"/>
  <c r="T4205" i="2" s="1"/>
  <c r="R4204" i="2"/>
  <c r="S4204" i="2" s="1"/>
  <c r="T4204" i="2" s="1"/>
  <c r="R4203" i="2"/>
  <c r="S4203" i="2" s="1"/>
  <c r="T4203" i="2" s="1"/>
  <c r="R4202" i="2"/>
  <c r="S4202" i="2" s="1"/>
  <c r="T4202" i="2" s="1"/>
  <c r="R4201" i="2"/>
  <c r="S4201" i="2" s="1"/>
  <c r="T4201" i="2" s="1"/>
  <c r="R4200" i="2"/>
  <c r="S4200" i="2" s="1"/>
  <c r="T4200" i="2" s="1"/>
  <c r="R4199" i="2"/>
  <c r="S4199" i="2" s="1"/>
  <c r="T4199" i="2" s="1"/>
  <c r="R4198" i="2"/>
  <c r="S4198" i="2" s="1"/>
  <c r="T4198" i="2" s="1"/>
  <c r="R4197" i="2"/>
  <c r="S4197" i="2" s="1"/>
  <c r="T4197" i="2" s="1"/>
  <c r="R4196" i="2"/>
  <c r="S4196" i="2" s="1"/>
  <c r="T4196" i="2" s="1"/>
  <c r="R4195" i="2"/>
  <c r="S4195" i="2" s="1"/>
  <c r="T4195" i="2" s="1"/>
  <c r="R4194" i="2"/>
  <c r="S4194" i="2" s="1"/>
  <c r="T4194" i="2" s="1"/>
  <c r="R4193" i="2"/>
  <c r="S4193" i="2" s="1"/>
  <c r="T4193" i="2" s="1"/>
  <c r="R4192" i="2"/>
  <c r="S4192" i="2" s="1"/>
  <c r="T4192" i="2" s="1"/>
  <c r="R4191" i="2"/>
  <c r="S4191" i="2" s="1"/>
  <c r="T4191" i="2" s="1"/>
  <c r="R4190" i="2"/>
  <c r="S4190" i="2" s="1"/>
  <c r="T4190" i="2" s="1"/>
  <c r="R4189" i="2"/>
  <c r="S4189" i="2" s="1"/>
  <c r="T4189" i="2" s="1"/>
  <c r="R4188" i="2"/>
  <c r="S4188" i="2" s="1"/>
  <c r="T4188" i="2" s="1"/>
  <c r="R4187" i="2"/>
  <c r="S4187" i="2" s="1"/>
  <c r="T4187" i="2" s="1"/>
  <c r="R4186" i="2"/>
  <c r="S4186" i="2" s="1"/>
  <c r="T4186" i="2" s="1"/>
  <c r="R4185" i="2"/>
  <c r="S4185" i="2" s="1"/>
  <c r="T4185" i="2" s="1"/>
  <c r="R4184" i="2"/>
  <c r="S4184" i="2" s="1"/>
  <c r="T4184" i="2" s="1"/>
  <c r="R4183" i="2"/>
  <c r="S4183" i="2" s="1"/>
  <c r="T4183" i="2" s="1"/>
  <c r="R4182" i="2"/>
  <c r="S4182" i="2" s="1"/>
  <c r="T4182" i="2" s="1"/>
  <c r="R4181" i="2"/>
  <c r="S4181" i="2" s="1"/>
  <c r="T4181" i="2" s="1"/>
  <c r="R4180" i="2"/>
  <c r="S4180" i="2" s="1"/>
  <c r="T4180" i="2" s="1"/>
  <c r="R4179" i="2"/>
  <c r="S4179" i="2" s="1"/>
  <c r="T4179" i="2" s="1"/>
  <c r="R4178" i="2"/>
  <c r="S4178" i="2" s="1"/>
  <c r="T4178" i="2" s="1"/>
  <c r="R4177" i="2"/>
  <c r="S4177" i="2" s="1"/>
  <c r="T4177" i="2" s="1"/>
  <c r="R4176" i="2"/>
  <c r="S4176" i="2" s="1"/>
  <c r="T4176" i="2" s="1"/>
  <c r="R4175" i="2"/>
  <c r="S4175" i="2" s="1"/>
  <c r="T4175" i="2" s="1"/>
  <c r="R4174" i="2"/>
  <c r="S4174" i="2" s="1"/>
  <c r="T4174" i="2" s="1"/>
  <c r="R4173" i="2"/>
  <c r="S4173" i="2" s="1"/>
  <c r="T4173" i="2" s="1"/>
  <c r="R4172" i="2"/>
  <c r="S4172" i="2" s="1"/>
  <c r="T4172" i="2" s="1"/>
  <c r="R4171" i="2"/>
  <c r="S4171" i="2" s="1"/>
  <c r="T4171" i="2" s="1"/>
  <c r="R4170" i="2"/>
  <c r="S4170" i="2" s="1"/>
  <c r="T4170" i="2" s="1"/>
  <c r="R4169" i="2"/>
  <c r="S4169" i="2" s="1"/>
  <c r="T4169" i="2" s="1"/>
  <c r="R4168" i="2"/>
  <c r="S4168" i="2" s="1"/>
  <c r="T4168" i="2" s="1"/>
  <c r="R4167" i="2"/>
  <c r="S4167" i="2" s="1"/>
  <c r="T4167" i="2" s="1"/>
  <c r="R4166" i="2"/>
  <c r="S4166" i="2" s="1"/>
  <c r="T4166" i="2" s="1"/>
  <c r="R4165" i="2"/>
  <c r="S4165" i="2" s="1"/>
  <c r="T4165" i="2" s="1"/>
  <c r="R4164" i="2"/>
  <c r="S4164" i="2" s="1"/>
  <c r="T4164" i="2" s="1"/>
  <c r="R4163" i="2"/>
  <c r="S4163" i="2" s="1"/>
  <c r="T4163" i="2" s="1"/>
  <c r="R4162" i="2"/>
  <c r="S4162" i="2" s="1"/>
  <c r="T4162" i="2" s="1"/>
  <c r="R4161" i="2"/>
  <c r="S4161" i="2" s="1"/>
  <c r="T4161" i="2" s="1"/>
  <c r="R4160" i="2"/>
  <c r="S4160" i="2" s="1"/>
  <c r="T4160" i="2" s="1"/>
  <c r="R4159" i="2"/>
  <c r="S4159" i="2" s="1"/>
  <c r="T4159" i="2" s="1"/>
  <c r="R4158" i="2"/>
  <c r="S4158" i="2" s="1"/>
  <c r="T4158" i="2" s="1"/>
  <c r="R4157" i="2"/>
  <c r="S4157" i="2" s="1"/>
  <c r="T4157" i="2" s="1"/>
  <c r="R4156" i="2"/>
  <c r="S4156" i="2" s="1"/>
  <c r="T4156" i="2" s="1"/>
  <c r="R4155" i="2"/>
  <c r="S4155" i="2" s="1"/>
  <c r="T4155" i="2" s="1"/>
  <c r="R4154" i="2"/>
  <c r="S4154" i="2" s="1"/>
  <c r="T4154" i="2" s="1"/>
  <c r="R4153" i="2"/>
  <c r="S4153" i="2" s="1"/>
  <c r="T4153" i="2" s="1"/>
  <c r="R4152" i="2"/>
  <c r="S4152" i="2" s="1"/>
  <c r="T4152" i="2" s="1"/>
  <c r="R4151" i="2"/>
  <c r="S4151" i="2" s="1"/>
  <c r="T4151" i="2" s="1"/>
  <c r="R4150" i="2"/>
  <c r="S4150" i="2" s="1"/>
  <c r="T4150" i="2" s="1"/>
  <c r="R4149" i="2"/>
  <c r="S4149" i="2" s="1"/>
  <c r="T4149" i="2" s="1"/>
  <c r="R4148" i="2"/>
  <c r="S4148" i="2" s="1"/>
  <c r="T4148" i="2" s="1"/>
  <c r="R4147" i="2"/>
  <c r="S4147" i="2" s="1"/>
  <c r="T4147" i="2" s="1"/>
  <c r="R4146" i="2"/>
  <c r="S4146" i="2" s="1"/>
  <c r="T4146" i="2" s="1"/>
  <c r="R4145" i="2"/>
  <c r="S4145" i="2" s="1"/>
  <c r="T4145" i="2" s="1"/>
  <c r="R4144" i="2"/>
  <c r="S4144" i="2" s="1"/>
  <c r="T4144" i="2" s="1"/>
  <c r="R4143" i="2"/>
  <c r="S4143" i="2" s="1"/>
  <c r="T4143" i="2" s="1"/>
  <c r="R4142" i="2"/>
  <c r="S4142" i="2" s="1"/>
  <c r="T4142" i="2" s="1"/>
  <c r="R4141" i="2"/>
  <c r="S4141" i="2" s="1"/>
  <c r="T4141" i="2" s="1"/>
  <c r="R4140" i="2"/>
  <c r="S4140" i="2" s="1"/>
  <c r="T4140" i="2" s="1"/>
  <c r="R4139" i="2"/>
  <c r="S4139" i="2" s="1"/>
  <c r="T4139" i="2" s="1"/>
  <c r="R4138" i="2"/>
  <c r="S4138" i="2" s="1"/>
  <c r="T4138" i="2" s="1"/>
  <c r="R4137" i="2"/>
  <c r="S4137" i="2" s="1"/>
  <c r="T4137" i="2" s="1"/>
  <c r="R4136" i="2"/>
  <c r="S4136" i="2" s="1"/>
  <c r="T4136" i="2" s="1"/>
  <c r="R4135" i="2"/>
  <c r="S4135" i="2" s="1"/>
  <c r="T4135" i="2" s="1"/>
  <c r="R4134" i="2"/>
  <c r="S4134" i="2" s="1"/>
  <c r="T4134" i="2" s="1"/>
  <c r="R4133" i="2"/>
  <c r="S4133" i="2" s="1"/>
  <c r="T4133" i="2" s="1"/>
  <c r="R4132" i="2"/>
  <c r="S4132" i="2" s="1"/>
  <c r="T4132" i="2" s="1"/>
  <c r="R4131" i="2"/>
  <c r="S4131" i="2" s="1"/>
  <c r="T4131" i="2" s="1"/>
  <c r="R4130" i="2"/>
  <c r="S4130" i="2" s="1"/>
  <c r="T4130" i="2" s="1"/>
  <c r="R4129" i="2"/>
  <c r="S4129" i="2" s="1"/>
  <c r="T4129" i="2" s="1"/>
  <c r="R4128" i="2"/>
  <c r="S4128" i="2" s="1"/>
  <c r="T4128" i="2" s="1"/>
  <c r="R4127" i="2"/>
  <c r="S4127" i="2" s="1"/>
  <c r="T4127" i="2" s="1"/>
  <c r="R4126" i="2"/>
  <c r="S4126" i="2" s="1"/>
  <c r="T4126" i="2" s="1"/>
  <c r="R4125" i="2"/>
  <c r="S4125" i="2" s="1"/>
  <c r="T4125" i="2" s="1"/>
  <c r="R4124" i="2"/>
  <c r="S4124" i="2" s="1"/>
  <c r="T4124" i="2" s="1"/>
  <c r="R4123" i="2"/>
  <c r="S4123" i="2" s="1"/>
  <c r="T4123" i="2" s="1"/>
  <c r="R4122" i="2"/>
  <c r="S4122" i="2" s="1"/>
  <c r="T4122" i="2" s="1"/>
  <c r="R4121" i="2"/>
  <c r="S4121" i="2" s="1"/>
  <c r="T4121" i="2" s="1"/>
  <c r="R4120" i="2"/>
  <c r="S4120" i="2" s="1"/>
  <c r="T4120" i="2" s="1"/>
  <c r="R4119" i="2"/>
  <c r="S4119" i="2" s="1"/>
  <c r="T4119" i="2" s="1"/>
  <c r="R4118" i="2"/>
  <c r="S4118" i="2" s="1"/>
  <c r="T4118" i="2" s="1"/>
  <c r="R4117" i="2"/>
  <c r="S4117" i="2" s="1"/>
  <c r="T4117" i="2" s="1"/>
  <c r="R4116" i="2"/>
  <c r="S4116" i="2" s="1"/>
  <c r="T4116" i="2" s="1"/>
  <c r="R4115" i="2"/>
  <c r="S4115" i="2" s="1"/>
  <c r="T4115" i="2" s="1"/>
  <c r="R4114" i="2"/>
  <c r="S4114" i="2" s="1"/>
  <c r="T4114" i="2" s="1"/>
  <c r="R4113" i="2"/>
  <c r="S4113" i="2" s="1"/>
  <c r="T4113" i="2" s="1"/>
  <c r="R4112" i="2"/>
  <c r="S4112" i="2" s="1"/>
  <c r="T4112" i="2" s="1"/>
  <c r="R4111" i="2"/>
  <c r="S4111" i="2" s="1"/>
  <c r="T4111" i="2" s="1"/>
  <c r="R4110" i="2"/>
  <c r="S4110" i="2" s="1"/>
  <c r="T4110" i="2" s="1"/>
  <c r="R4109" i="2"/>
  <c r="S4109" i="2" s="1"/>
  <c r="T4109" i="2" s="1"/>
  <c r="R4108" i="2"/>
  <c r="S4108" i="2" s="1"/>
  <c r="T4108" i="2" s="1"/>
  <c r="R4107" i="2"/>
  <c r="S4107" i="2" s="1"/>
  <c r="T4107" i="2" s="1"/>
  <c r="R4106" i="2"/>
  <c r="S4106" i="2" s="1"/>
  <c r="T4106" i="2" s="1"/>
  <c r="R4105" i="2"/>
  <c r="S4105" i="2" s="1"/>
  <c r="T4105" i="2" s="1"/>
  <c r="R4104" i="2"/>
  <c r="S4104" i="2" s="1"/>
  <c r="T4104" i="2" s="1"/>
  <c r="R4103" i="2"/>
  <c r="S4103" i="2" s="1"/>
  <c r="T4103" i="2" s="1"/>
  <c r="R4102" i="2"/>
  <c r="S4102" i="2" s="1"/>
  <c r="T4102" i="2" s="1"/>
  <c r="R4101" i="2"/>
  <c r="S4101" i="2" s="1"/>
  <c r="T4101" i="2" s="1"/>
  <c r="R4100" i="2"/>
  <c r="S4100" i="2" s="1"/>
  <c r="T4100" i="2" s="1"/>
  <c r="R4099" i="2"/>
  <c r="S4099" i="2" s="1"/>
  <c r="T4099" i="2" s="1"/>
  <c r="R4098" i="2"/>
  <c r="S4098" i="2" s="1"/>
  <c r="T4098" i="2" s="1"/>
  <c r="R4097" i="2"/>
  <c r="S4097" i="2" s="1"/>
  <c r="T4097" i="2" s="1"/>
  <c r="R4096" i="2"/>
  <c r="S4096" i="2" s="1"/>
  <c r="T4096" i="2" s="1"/>
  <c r="R4095" i="2"/>
  <c r="S4095" i="2" s="1"/>
  <c r="T4095" i="2" s="1"/>
  <c r="R4094" i="2"/>
  <c r="S4094" i="2" s="1"/>
  <c r="T4094" i="2" s="1"/>
  <c r="R4093" i="2"/>
  <c r="S4093" i="2" s="1"/>
  <c r="T4093" i="2" s="1"/>
  <c r="R4092" i="2"/>
  <c r="S4092" i="2" s="1"/>
  <c r="T4092" i="2" s="1"/>
  <c r="R4091" i="2"/>
  <c r="S4091" i="2" s="1"/>
  <c r="T4091" i="2" s="1"/>
  <c r="R4090" i="2"/>
  <c r="S4090" i="2" s="1"/>
  <c r="T4090" i="2" s="1"/>
  <c r="R4089" i="2"/>
  <c r="S4089" i="2" s="1"/>
  <c r="T4089" i="2" s="1"/>
  <c r="R4088" i="2"/>
  <c r="S4088" i="2" s="1"/>
  <c r="T4088" i="2" s="1"/>
  <c r="R4087" i="2"/>
  <c r="S4087" i="2" s="1"/>
  <c r="T4087" i="2" s="1"/>
  <c r="R4086" i="2"/>
  <c r="S4086" i="2" s="1"/>
  <c r="T4086" i="2" s="1"/>
  <c r="R4085" i="2"/>
  <c r="S4085" i="2" s="1"/>
  <c r="T4085" i="2" s="1"/>
  <c r="R4084" i="2"/>
  <c r="S4084" i="2" s="1"/>
  <c r="T4084" i="2" s="1"/>
  <c r="R4083" i="2"/>
  <c r="S4083" i="2" s="1"/>
  <c r="T4083" i="2" s="1"/>
  <c r="R4082" i="2"/>
  <c r="S4082" i="2" s="1"/>
  <c r="T4082" i="2" s="1"/>
  <c r="R4081" i="2"/>
  <c r="S4081" i="2" s="1"/>
  <c r="T4081" i="2" s="1"/>
  <c r="R4080" i="2"/>
  <c r="S4080" i="2" s="1"/>
  <c r="T4080" i="2" s="1"/>
  <c r="R4079" i="2"/>
  <c r="S4079" i="2" s="1"/>
  <c r="T4079" i="2" s="1"/>
  <c r="R4078" i="2"/>
  <c r="S4078" i="2" s="1"/>
  <c r="T4078" i="2" s="1"/>
  <c r="R4077" i="2"/>
  <c r="S4077" i="2" s="1"/>
  <c r="T4077" i="2" s="1"/>
  <c r="R4076" i="2"/>
  <c r="S4076" i="2" s="1"/>
  <c r="T4076" i="2" s="1"/>
  <c r="R4075" i="2"/>
  <c r="S4075" i="2" s="1"/>
  <c r="T4075" i="2" s="1"/>
  <c r="R4074" i="2"/>
  <c r="S4074" i="2" s="1"/>
  <c r="T4074" i="2" s="1"/>
  <c r="R4073" i="2"/>
  <c r="S4073" i="2" s="1"/>
  <c r="T4073" i="2" s="1"/>
  <c r="R4072" i="2"/>
  <c r="S4072" i="2" s="1"/>
  <c r="T4072" i="2" s="1"/>
  <c r="R4071" i="2"/>
  <c r="S4071" i="2" s="1"/>
  <c r="T4071" i="2" s="1"/>
  <c r="R4070" i="2"/>
  <c r="S4070" i="2" s="1"/>
  <c r="T4070" i="2" s="1"/>
  <c r="R4069" i="2"/>
  <c r="S4069" i="2" s="1"/>
  <c r="T4069" i="2" s="1"/>
  <c r="R4068" i="2"/>
  <c r="S4068" i="2" s="1"/>
  <c r="T4068" i="2" s="1"/>
  <c r="R4067" i="2"/>
  <c r="S4067" i="2" s="1"/>
  <c r="T4067" i="2" s="1"/>
  <c r="R4066" i="2"/>
  <c r="S4066" i="2" s="1"/>
  <c r="T4066" i="2" s="1"/>
  <c r="R4065" i="2"/>
  <c r="S4065" i="2" s="1"/>
  <c r="T4065" i="2" s="1"/>
  <c r="R4064" i="2"/>
  <c r="S4064" i="2" s="1"/>
  <c r="T4064" i="2" s="1"/>
  <c r="R4063" i="2"/>
  <c r="S4063" i="2" s="1"/>
  <c r="T4063" i="2" s="1"/>
  <c r="R4062" i="2"/>
  <c r="S4062" i="2" s="1"/>
  <c r="T4062" i="2" s="1"/>
  <c r="R4061" i="2"/>
  <c r="S4061" i="2" s="1"/>
  <c r="T4061" i="2" s="1"/>
  <c r="R4060" i="2"/>
  <c r="S4060" i="2" s="1"/>
  <c r="T4060" i="2" s="1"/>
  <c r="R4059" i="2"/>
  <c r="S4059" i="2" s="1"/>
  <c r="T4059" i="2" s="1"/>
  <c r="R4058" i="2"/>
  <c r="S4058" i="2" s="1"/>
  <c r="T4058" i="2" s="1"/>
  <c r="R4057" i="2"/>
  <c r="S4057" i="2" s="1"/>
  <c r="T4057" i="2" s="1"/>
  <c r="R4056" i="2"/>
  <c r="S4056" i="2" s="1"/>
  <c r="T4056" i="2" s="1"/>
  <c r="R4055" i="2"/>
  <c r="S4055" i="2" s="1"/>
  <c r="T4055" i="2" s="1"/>
  <c r="R4054" i="2"/>
  <c r="S4054" i="2" s="1"/>
  <c r="T4054" i="2" s="1"/>
  <c r="R4053" i="2"/>
  <c r="S4053" i="2" s="1"/>
  <c r="T4053" i="2" s="1"/>
  <c r="R4052" i="2"/>
  <c r="S4052" i="2" s="1"/>
  <c r="T4052" i="2" s="1"/>
  <c r="R4051" i="2"/>
  <c r="S4051" i="2" s="1"/>
  <c r="T4051" i="2" s="1"/>
  <c r="R4050" i="2"/>
  <c r="S4050" i="2" s="1"/>
  <c r="T4050" i="2" s="1"/>
  <c r="R4049" i="2"/>
  <c r="S4049" i="2" s="1"/>
  <c r="T4049" i="2" s="1"/>
  <c r="R4048" i="2"/>
  <c r="S4048" i="2" s="1"/>
  <c r="T4048" i="2" s="1"/>
  <c r="R4047" i="2"/>
  <c r="S4047" i="2" s="1"/>
  <c r="T4047" i="2" s="1"/>
  <c r="R4046" i="2"/>
  <c r="S4046" i="2" s="1"/>
  <c r="T4046" i="2" s="1"/>
  <c r="R4045" i="2"/>
  <c r="S4045" i="2" s="1"/>
  <c r="T4045" i="2" s="1"/>
  <c r="R4044" i="2"/>
  <c r="S4044" i="2" s="1"/>
  <c r="T4044" i="2" s="1"/>
  <c r="R4043" i="2"/>
  <c r="S4043" i="2" s="1"/>
  <c r="T4043" i="2" s="1"/>
  <c r="R4042" i="2"/>
  <c r="S4042" i="2" s="1"/>
  <c r="T4042" i="2" s="1"/>
  <c r="R4041" i="2"/>
  <c r="S4041" i="2" s="1"/>
  <c r="T4041" i="2" s="1"/>
  <c r="R4040" i="2"/>
  <c r="S4040" i="2" s="1"/>
  <c r="T4040" i="2" s="1"/>
  <c r="R4039" i="2"/>
  <c r="S4039" i="2" s="1"/>
  <c r="T4039" i="2" s="1"/>
  <c r="R4038" i="2"/>
  <c r="S4038" i="2" s="1"/>
  <c r="T4038" i="2" s="1"/>
  <c r="R4037" i="2"/>
  <c r="S4037" i="2" s="1"/>
  <c r="T4037" i="2" s="1"/>
  <c r="R4036" i="2"/>
  <c r="S4036" i="2" s="1"/>
  <c r="T4036" i="2" s="1"/>
  <c r="R4035" i="2"/>
  <c r="S4035" i="2" s="1"/>
  <c r="T4035" i="2" s="1"/>
  <c r="R4034" i="2"/>
  <c r="S4034" i="2" s="1"/>
  <c r="T4034" i="2" s="1"/>
  <c r="R4033" i="2"/>
  <c r="S4033" i="2" s="1"/>
  <c r="T4033" i="2" s="1"/>
  <c r="R4032" i="2"/>
  <c r="S4032" i="2" s="1"/>
  <c r="T4032" i="2" s="1"/>
  <c r="R4031" i="2"/>
  <c r="S4031" i="2" s="1"/>
  <c r="T4031" i="2" s="1"/>
  <c r="R4030" i="2"/>
  <c r="S4030" i="2" s="1"/>
  <c r="T4030" i="2" s="1"/>
  <c r="R4029" i="2"/>
  <c r="S4029" i="2" s="1"/>
  <c r="T4029" i="2" s="1"/>
  <c r="R4028" i="2"/>
  <c r="S4028" i="2" s="1"/>
  <c r="T4028" i="2" s="1"/>
  <c r="R4027" i="2"/>
  <c r="S4027" i="2" s="1"/>
  <c r="T4027" i="2" s="1"/>
  <c r="R4026" i="2"/>
  <c r="S4026" i="2" s="1"/>
  <c r="T4026" i="2" s="1"/>
  <c r="R4025" i="2"/>
  <c r="S4025" i="2" s="1"/>
  <c r="T4025" i="2" s="1"/>
  <c r="R4024" i="2"/>
  <c r="S4024" i="2" s="1"/>
  <c r="T4024" i="2" s="1"/>
  <c r="R4023" i="2"/>
  <c r="S4023" i="2" s="1"/>
  <c r="T4023" i="2" s="1"/>
  <c r="R4022" i="2"/>
  <c r="S4022" i="2" s="1"/>
  <c r="T4022" i="2" s="1"/>
  <c r="R4021" i="2"/>
  <c r="S4021" i="2" s="1"/>
  <c r="T4021" i="2" s="1"/>
  <c r="R4020" i="2"/>
  <c r="S4020" i="2" s="1"/>
  <c r="T4020" i="2" s="1"/>
  <c r="R4019" i="2"/>
  <c r="S4019" i="2" s="1"/>
  <c r="T4019" i="2" s="1"/>
  <c r="R4018" i="2"/>
  <c r="S4018" i="2" s="1"/>
  <c r="T4018" i="2" s="1"/>
  <c r="R4017" i="2"/>
  <c r="S4017" i="2" s="1"/>
  <c r="T4017" i="2" s="1"/>
  <c r="R4016" i="2"/>
  <c r="S4016" i="2" s="1"/>
  <c r="T4016" i="2" s="1"/>
  <c r="R4015" i="2"/>
  <c r="S4015" i="2" s="1"/>
  <c r="T4015" i="2" s="1"/>
  <c r="R4014" i="2"/>
  <c r="S4014" i="2" s="1"/>
  <c r="T4014" i="2" s="1"/>
  <c r="R4013" i="2"/>
  <c r="S4013" i="2" s="1"/>
  <c r="T4013" i="2" s="1"/>
  <c r="R4012" i="2"/>
  <c r="S4012" i="2" s="1"/>
  <c r="T4012" i="2" s="1"/>
  <c r="R4011" i="2"/>
  <c r="S4011" i="2" s="1"/>
  <c r="T4011" i="2" s="1"/>
  <c r="R4010" i="2"/>
  <c r="S4010" i="2" s="1"/>
  <c r="T4010" i="2" s="1"/>
  <c r="R4009" i="2"/>
  <c r="S4009" i="2" s="1"/>
  <c r="T4009" i="2" s="1"/>
  <c r="R4008" i="2"/>
  <c r="S4008" i="2" s="1"/>
  <c r="T4008" i="2" s="1"/>
  <c r="R4007" i="2"/>
  <c r="S4007" i="2" s="1"/>
  <c r="T4007" i="2" s="1"/>
  <c r="R4006" i="2"/>
  <c r="S4006" i="2" s="1"/>
  <c r="T4006" i="2" s="1"/>
  <c r="R4005" i="2"/>
  <c r="S4005" i="2" s="1"/>
  <c r="T4005" i="2" s="1"/>
  <c r="R4004" i="2"/>
  <c r="S4004" i="2" s="1"/>
  <c r="T4004" i="2" s="1"/>
  <c r="R4003" i="2"/>
  <c r="S4003" i="2" s="1"/>
  <c r="T4003" i="2" s="1"/>
  <c r="R4002" i="2"/>
  <c r="S4002" i="2" s="1"/>
  <c r="T4002" i="2" s="1"/>
  <c r="R4001" i="2"/>
  <c r="S4001" i="2" s="1"/>
  <c r="T4001" i="2" s="1"/>
  <c r="R4000" i="2"/>
  <c r="S4000" i="2" s="1"/>
  <c r="T4000" i="2" s="1"/>
  <c r="R3999" i="2"/>
  <c r="S3999" i="2" s="1"/>
  <c r="T3999" i="2" s="1"/>
  <c r="R3998" i="2"/>
  <c r="S3998" i="2" s="1"/>
  <c r="T3998" i="2" s="1"/>
  <c r="R3997" i="2"/>
  <c r="S3997" i="2" s="1"/>
  <c r="T3997" i="2" s="1"/>
  <c r="R3996" i="2"/>
  <c r="S3996" i="2" s="1"/>
  <c r="T3996" i="2" s="1"/>
  <c r="R3995" i="2"/>
  <c r="S3995" i="2" s="1"/>
  <c r="T3995" i="2" s="1"/>
  <c r="R3994" i="2"/>
  <c r="S3994" i="2" s="1"/>
  <c r="T3994" i="2" s="1"/>
  <c r="R3993" i="2"/>
  <c r="S3993" i="2" s="1"/>
  <c r="T3993" i="2" s="1"/>
  <c r="R3992" i="2"/>
  <c r="S3992" i="2" s="1"/>
  <c r="T3992" i="2" s="1"/>
  <c r="R3991" i="2"/>
  <c r="S3991" i="2" s="1"/>
  <c r="T3991" i="2" s="1"/>
  <c r="R3990" i="2"/>
  <c r="S3990" i="2" s="1"/>
  <c r="T3990" i="2" s="1"/>
  <c r="R3989" i="2"/>
  <c r="S3989" i="2" s="1"/>
  <c r="T3989" i="2" s="1"/>
  <c r="R3988" i="2"/>
  <c r="S3988" i="2" s="1"/>
  <c r="T3988" i="2" s="1"/>
  <c r="R3987" i="2"/>
  <c r="S3987" i="2" s="1"/>
  <c r="T3987" i="2" s="1"/>
  <c r="R3986" i="2"/>
  <c r="S3986" i="2" s="1"/>
  <c r="T3986" i="2" s="1"/>
  <c r="R3985" i="2"/>
  <c r="S3985" i="2" s="1"/>
  <c r="T3985" i="2" s="1"/>
  <c r="R3984" i="2"/>
  <c r="S3984" i="2" s="1"/>
  <c r="T3984" i="2" s="1"/>
  <c r="R3983" i="2"/>
  <c r="S3983" i="2" s="1"/>
  <c r="T3983" i="2" s="1"/>
  <c r="R3982" i="2"/>
  <c r="S3982" i="2" s="1"/>
  <c r="T3982" i="2" s="1"/>
  <c r="R3981" i="2"/>
  <c r="S3981" i="2" s="1"/>
  <c r="T3981" i="2" s="1"/>
  <c r="R3980" i="2"/>
  <c r="S3980" i="2" s="1"/>
  <c r="T3980" i="2" s="1"/>
  <c r="R3979" i="2"/>
  <c r="S3979" i="2" s="1"/>
  <c r="T3979" i="2" s="1"/>
  <c r="R3978" i="2"/>
  <c r="S3978" i="2" s="1"/>
  <c r="T3978" i="2" s="1"/>
  <c r="R3977" i="2"/>
  <c r="S3977" i="2" s="1"/>
  <c r="T3977" i="2" s="1"/>
  <c r="R3976" i="2"/>
  <c r="S3976" i="2" s="1"/>
  <c r="T3976" i="2" s="1"/>
  <c r="R3975" i="2"/>
  <c r="S3975" i="2" s="1"/>
  <c r="T3975" i="2" s="1"/>
  <c r="R3974" i="2"/>
  <c r="S3974" i="2" s="1"/>
  <c r="T3974" i="2" s="1"/>
  <c r="R3973" i="2"/>
  <c r="S3973" i="2" s="1"/>
  <c r="T3973" i="2" s="1"/>
  <c r="R3972" i="2"/>
  <c r="S3972" i="2" s="1"/>
  <c r="T3972" i="2" s="1"/>
  <c r="R3971" i="2"/>
  <c r="S3971" i="2" s="1"/>
  <c r="T3971" i="2" s="1"/>
  <c r="R3970" i="2"/>
  <c r="S3970" i="2" s="1"/>
  <c r="T3970" i="2" s="1"/>
  <c r="R3969" i="2"/>
  <c r="S3969" i="2" s="1"/>
  <c r="T3969" i="2" s="1"/>
  <c r="R3968" i="2"/>
  <c r="S3968" i="2" s="1"/>
  <c r="T3968" i="2" s="1"/>
  <c r="R3967" i="2"/>
  <c r="S3967" i="2" s="1"/>
  <c r="T3967" i="2" s="1"/>
  <c r="R3966" i="2"/>
  <c r="S3966" i="2" s="1"/>
  <c r="T3966" i="2" s="1"/>
  <c r="R3965" i="2"/>
  <c r="S3965" i="2" s="1"/>
  <c r="T3965" i="2" s="1"/>
  <c r="R3964" i="2"/>
  <c r="S3964" i="2" s="1"/>
  <c r="T3964" i="2" s="1"/>
  <c r="R3963" i="2"/>
  <c r="S3963" i="2" s="1"/>
  <c r="T3963" i="2" s="1"/>
  <c r="R3962" i="2"/>
  <c r="S3962" i="2" s="1"/>
  <c r="T3962" i="2" s="1"/>
  <c r="R3961" i="2"/>
  <c r="S3961" i="2" s="1"/>
  <c r="T3961" i="2" s="1"/>
  <c r="R3960" i="2"/>
  <c r="S3960" i="2" s="1"/>
  <c r="T3960" i="2" s="1"/>
  <c r="R3959" i="2"/>
  <c r="S3959" i="2" s="1"/>
  <c r="T3959" i="2" s="1"/>
  <c r="R3958" i="2"/>
  <c r="S3958" i="2" s="1"/>
  <c r="T3958" i="2" s="1"/>
  <c r="R3957" i="2"/>
  <c r="S3957" i="2" s="1"/>
  <c r="T3957" i="2" s="1"/>
  <c r="R3956" i="2"/>
  <c r="S3956" i="2" s="1"/>
  <c r="T3956" i="2" s="1"/>
  <c r="R3955" i="2"/>
  <c r="S3955" i="2" s="1"/>
  <c r="T3955" i="2" s="1"/>
  <c r="R3954" i="2"/>
  <c r="S3954" i="2" s="1"/>
  <c r="T3954" i="2" s="1"/>
  <c r="R3953" i="2"/>
  <c r="S3953" i="2" s="1"/>
  <c r="T3953" i="2" s="1"/>
  <c r="R3952" i="2"/>
  <c r="S3952" i="2" s="1"/>
  <c r="T3952" i="2" s="1"/>
  <c r="R3951" i="2"/>
  <c r="S3951" i="2" s="1"/>
  <c r="T3951" i="2" s="1"/>
  <c r="R3950" i="2"/>
  <c r="S3950" i="2" s="1"/>
  <c r="T3950" i="2" s="1"/>
  <c r="R3949" i="2"/>
  <c r="S3949" i="2" s="1"/>
  <c r="T3949" i="2" s="1"/>
  <c r="R3948" i="2"/>
  <c r="S3948" i="2" s="1"/>
  <c r="T3948" i="2" s="1"/>
  <c r="R3947" i="2"/>
  <c r="S3947" i="2" s="1"/>
  <c r="T3947" i="2" s="1"/>
  <c r="R3946" i="2"/>
  <c r="S3946" i="2" s="1"/>
  <c r="T3946" i="2" s="1"/>
  <c r="R3945" i="2"/>
  <c r="S3945" i="2" s="1"/>
  <c r="T3945" i="2" s="1"/>
  <c r="R3944" i="2"/>
  <c r="S3944" i="2" s="1"/>
  <c r="T3944" i="2" s="1"/>
  <c r="R3943" i="2"/>
  <c r="S3943" i="2" s="1"/>
  <c r="T3943" i="2" s="1"/>
  <c r="R3942" i="2"/>
  <c r="S3942" i="2" s="1"/>
  <c r="T3942" i="2" s="1"/>
  <c r="R3941" i="2"/>
  <c r="S3941" i="2" s="1"/>
  <c r="T3941" i="2" s="1"/>
  <c r="R3940" i="2"/>
  <c r="S3940" i="2" s="1"/>
  <c r="T3940" i="2" s="1"/>
  <c r="R3939" i="2"/>
  <c r="S3939" i="2" s="1"/>
  <c r="T3939" i="2" s="1"/>
  <c r="R3938" i="2"/>
  <c r="S3938" i="2" s="1"/>
  <c r="T3938" i="2" s="1"/>
  <c r="R3937" i="2"/>
  <c r="S3937" i="2" s="1"/>
  <c r="T3937" i="2" s="1"/>
  <c r="R3936" i="2"/>
  <c r="S3936" i="2" s="1"/>
  <c r="T3936" i="2" s="1"/>
  <c r="R3935" i="2"/>
  <c r="S3935" i="2" s="1"/>
  <c r="T3935" i="2" s="1"/>
  <c r="R3934" i="2"/>
  <c r="S3934" i="2" s="1"/>
  <c r="T3934" i="2" s="1"/>
  <c r="R3933" i="2"/>
  <c r="S3933" i="2" s="1"/>
  <c r="T3933" i="2" s="1"/>
  <c r="R3932" i="2"/>
  <c r="S3932" i="2" s="1"/>
  <c r="T3932" i="2" s="1"/>
  <c r="R3931" i="2"/>
  <c r="S3931" i="2" s="1"/>
  <c r="T3931" i="2" s="1"/>
  <c r="R3930" i="2"/>
  <c r="S3930" i="2" s="1"/>
  <c r="T3930" i="2" s="1"/>
  <c r="R3929" i="2"/>
  <c r="S3929" i="2" s="1"/>
  <c r="T3929" i="2" s="1"/>
  <c r="R3928" i="2"/>
  <c r="S3928" i="2" s="1"/>
  <c r="T3928" i="2" s="1"/>
  <c r="R3927" i="2"/>
  <c r="S3927" i="2" s="1"/>
  <c r="T3927" i="2" s="1"/>
  <c r="R3926" i="2"/>
  <c r="S3926" i="2" s="1"/>
  <c r="T3926" i="2" s="1"/>
  <c r="R3925" i="2"/>
  <c r="S3925" i="2" s="1"/>
  <c r="T3925" i="2" s="1"/>
  <c r="R3924" i="2"/>
  <c r="S3924" i="2" s="1"/>
  <c r="T3924" i="2" s="1"/>
  <c r="R3923" i="2"/>
  <c r="S3923" i="2" s="1"/>
  <c r="T3923" i="2" s="1"/>
  <c r="R3922" i="2"/>
  <c r="S3922" i="2" s="1"/>
  <c r="T3922" i="2" s="1"/>
  <c r="R3921" i="2"/>
  <c r="S3921" i="2" s="1"/>
  <c r="T3921" i="2" s="1"/>
  <c r="R3920" i="2"/>
  <c r="S3920" i="2" s="1"/>
  <c r="T3920" i="2" s="1"/>
  <c r="R3919" i="2"/>
  <c r="S3919" i="2" s="1"/>
  <c r="T3919" i="2" s="1"/>
  <c r="R3918" i="2"/>
  <c r="S3918" i="2" s="1"/>
  <c r="T3918" i="2" s="1"/>
  <c r="R3917" i="2"/>
  <c r="S3917" i="2" s="1"/>
  <c r="T3917" i="2" s="1"/>
  <c r="R3916" i="2"/>
  <c r="S3916" i="2" s="1"/>
  <c r="T3916" i="2" s="1"/>
  <c r="R3915" i="2"/>
  <c r="S3915" i="2" s="1"/>
  <c r="T3915" i="2" s="1"/>
  <c r="R3914" i="2"/>
  <c r="S3914" i="2" s="1"/>
  <c r="T3914" i="2" s="1"/>
  <c r="R3913" i="2"/>
  <c r="S3913" i="2" s="1"/>
  <c r="T3913" i="2" s="1"/>
  <c r="R3912" i="2"/>
  <c r="S3912" i="2" s="1"/>
  <c r="T3912" i="2" s="1"/>
  <c r="R3911" i="2"/>
  <c r="S3911" i="2" s="1"/>
  <c r="T3911" i="2" s="1"/>
  <c r="R3910" i="2"/>
  <c r="S3910" i="2" s="1"/>
  <c r="T3910" i="2" s="1"/>
  <c r="R3909" i="2"/>
  <c r="S3909" i="2" s="1"/>
  <c r="T3909" i="2" s="1"/>
  <c r="R3908" i="2"/>
  <c r="S3908" i="2" s="1"/>
  <c r="T3908" i="2" s="1"/>
  <c r="R3907" i="2"/>
  <c r="S3907" i="2" s="1"/>
  <c r="T3907" i="2" s="1"/>
  <c r="R3906" i="2"/>
  <c r="S3906" i="2" s="1"/>
  <c r="T3906" i="2" s="1"/>
  <c r="R3905" i="2"/>
  <c r="S3905" i="2" s="1"/>
  <c r="T3905" i="2" s="1"/>
  <c r="R3904" i="2"/>
  <c r="S3904" i="2" s="1"/>
  <c r="T3904" i="2" s="1"/>
  <c r="R3903" i="2"/>
  <c r="S3903" i="2" s="1"/>
  <c r="T3903" i="2" s="1"/>
  <c r="R3902" i="2"/>
  <c r="S3902" i="2" s="1"/>
  <c r="T3902" i="2" s="1"/>
  <c r="R3901" i="2"/>
  <c r="S3901" i="2" s="1"/>
  <c r="T3901" i="2" s="1"/>
  <c r="R3900" i="2"/>
  <c r="S3900" i="2" s="1"/>
  <c r="T3900" i="2" s="1"/>
  <c r="R3899" i="2"/>
  <c r="S3899" i="2" s="1"/>
  <c r="T3899" i="2" s="1"/>
  <c r="R3898" i="2"/>
  <c r="S3898" i="2" s="1"/>
  <c r="T3898" i="2" s="1"/>
  <c r="R3897" i="2"/>
  <c r="S3897" i="2" s="1"/>
  <c r="T3897" i="2" s="1"/>
  <c r="R3896" i="2"/>
  <c r="S3896" i="2" s="1"/>
  <c r="T3896" i="2" s="1"/>
  <c r="R3895" i="2"/>
  <c r="S3895" i="2" s="1"/>
  <c r="T3895" i="2" s="1"/>
  <c r="R3894" i="2"/>
  <c r="S3894" i="2" s="1"/>
  <c r="T3894" i="2" s="1"/>
  <c r="R3893" i="2"/>
  <c r="S3893" i="2" s="1"/>
  <c r="T3893" i="2" s="1"/>
  <c r="R3892" i="2"/>
  <c r="S3892" i="2" s="1"/>
  <c r="T3892" i="2" s="1"/>
  <c r="R3891" i="2"/>
  <c r="S3891" i="2" s="1"/>
  <c r="T3891" i="2" s="1"/>
  <c r="R3890" i="2"/>
  <c r="S3890" i="2" s="1"/>
  <c r="T3890" i="2" s="1"/>
  <c r="R3889" i="2"/>
  <c r="S3889" i="2" s="1"/>
  <c r="T3889" i="2" s="1"/>
  <c r="R3888" i="2"/>
  <c r="S3888" i="2" s="1"/>
  <c r="T3888" i="2" s="1"/>
  <c r="R3887" i="2"/>
  <c r="S3887" i="2" s="1"/>
  <c r="T3887" i="2" s="1"/>
  <c r="R3886" i="2"/>
  <c r="S3886" i="2" s="1"/>
  <c r="T3886" i="2" s="1"/>
  <c r="R3885" i="2"/>
  <c r="S3885" i="2" s="1"/>
  <c r="T3885" i="2" s="1"/>
  <c r="R3884" i="2"/>
  <c r="S3884" i="2" s="1"/>
  <c r="T3884" i="2" s="1"/>
  <c r="R3883" i="2"/>
  <c r="S3883" i="2" s="1"/>
  <c r="T3883" i="2" s="1"/>
  <c r="R3882" i="2"/>
  <c r="S3882" i="2" s="1"/>
  <c r="T3882" i="2" s="1"/>
  <c r="R3881" i="2"/>
  <c r="S3881" i="2" s="1"/>
  <c r="T3881" i="2" s="1"/>
  <c r="R3880" i="2"/>
  <c r="S3880" i="2" s="1"/>
  <c r="T3880" i="2" s="1"/>
  <c r="R3879" i="2"/>
  <c r="S3879" i="2" s="1"/>
  <c r="T3879" i="2" s="1"/>
  <c r="R3878" i="2"/>
  <c r="S3878" i="2" s="1"/>
  <c r="T3878" i="2" s="1"/>
  <c r="R3877" i="2"/>
  <c r="S3877" i="2" s="1"/>
  <c r="T3877" i="2" s="1"/>
  <c r="R3876" i="2"/>
  <c r="S3876" i="2" s="1"/>
  <c r="T3876" i="2" s="1"/>
  <c r="R3875" i="2"/>
  <c r="S3875" i="2" s="1"/>
  <c r="T3875" i="2" s="1"/>
  <c r="R3874" i="2"/>
  <c r="S3874" i="2" s="1"/>
  <c r="T3874" i="2" s="1"/>
  <c r="R3873" i="2"/>
  <c r="S3873" i="2" s="1"/>
  <c r="T3873" i="2" s="1"/>
  <c r="R3872" i="2"/>
  <c r="S3872" i="2" s="1"/>
  <c r="T3872" i="2" s="1"/>
  <c r="R3871" i="2"/>
  <c r="S3871" i="2" s="1"/>
  <c r="T3871" i="2" s="1"/>
  <c r="R3870" i="2"/>
  <c r="S3870" i="2" s="1"/>
  <c r="T3870" i="2" s="1"/>
  <c r="R3869" i="2"/>
  <c r="S3869" i="2" s="1"/>
  <c r="T3869" i="2" s="1"/>
  <c r="R3868" i="2"/>
  <c r="S3868" i="2" s="1"/>
  <c r="T3868" i="2" s="1"/>
  <c r="R3867" i="2"/>
  <c r="S3867" i="2" s="1"/>
  <c r="T3867" i="2" s="1"/>
  <c r="R3866" i="2"/>
  <c r="S3866" i="2" s="1"/>
  <c r="T3866" i="2" s="1"/>
  <c r="R3865" i="2"/>
  <c r="S3865" i="2" s="1"/>
  <c r="T3865" i="2" s="1"/>
  <c r="R3864" i="2"/>
  <c r="S3864" i="2" s="1"/>
  <c r="T3864" i="2" s="1"/>
  <c r="R3863" i="2"/>
  <c r="S3863" i="2" s="1"/>
  <c r="T3863" i="2" s="1"/>
  <c r="R3862" i="2"/>
  <c r="S3862" i="2" s="1"/>
  <c r="T3862" i="2" s="1"/>
  <c r="R3861" i="2"/>
  <c r="S3861" i="2" s="1"/>
  <c r="T3861" i="2" s="1"/>
  <c r="R3860" i="2"/>
  <c r="S3860" i="2" s="1"/>
  <c r="T3860" i="2" s="1"/>
  <c r="R3859" i="2"/>
  <c r="S3859" i="2" s="1"/>
  <c r="T3859" i="2" s="1"/>
  <c r="R3858" i="2"/>
  <c r="S3858" i="2" s="1"/>
  <c r="T3858" i="2" s="1"/>
  <c r="R3857" i="2"/>
  <c r="S3857" i="2" s="1"/>
  <c r="T3857" i="2" s="1"/>
  <c r="R3856" i="2"/>
  <c r="S3856" i="2" s="1"/>
  <c r="T3856" i="2" s="1"/>
  <c r="R3855" i="2"/>
  <c r="S3855" i="2" s="1"/>
  <c r="T3855" i="2" s="1"/>
  <c r="R3854" i="2"/>
  <c r="S3854" i="2" s="1"/>
  <c r="T3854" i="2" s="1"/>
  <c r="R3853" i="2"/>
  <c r="S3853" i="2" s="1"/>
  <c r="T3853" i="2" s="1"/>
  <c r="R3852" i="2"/>
  <c r="S3852" i="2" s="1"/>
  <c r="T3852" i="2" s="1"/>
  <c r="R3851" i="2"/>
  <c r="S3851" i="2" s="1"/>
  <c r="T3851" i="2" s="1"/>
  <c r="R3850" i="2"/>
  <c r="S3850" i="2" s="1"/>
  <c r="T3850" i="2" s="1"/>
  <c r="R3849" i="2"/>
  <c r="S3849" i="2" s="1"/>
  <c r="T3849" i="2" s="1"/>
  <c r="R3848" i="2"/>
  <c r="S3848" i="2" s="1"/>
  <c r="T3848" i="2" s="1"/>
  <c r="R3847" i="2"/>
  <c r="S3847" i="2" s="1"/>
  <c r="T3847" i="2" s="1"/>
  <c r="R3846" i="2"/>
  <c r="S3846" i="2" s="1"/>
  <c r="T3846" i="2" s="1"/>
  <c r="R3845" i="2"/>
  <c r="S3845" i="2" s="1"/>
  <c r="T3845" i="2" s="1"/>
  <c r="R3844" i="2"/>
  <c r="S3844" i="2" s="1"/>
  <c r="T3844" i="2" s="1"/>
  <c r="R3843" i="2"/>
  <c r="S3843" i="2" s="1"/>
  <c r="T3843" i="2" s="1"/>
  <c r="R3842" i="2"/>
  <c r="S3842" i="2" s="1"/>
  <c r="T3842" i="2" s="1"/>
  <c r="R3841" i="2"/>
  <c r="S3841" i="2" s="1"/>
  <c r="T3841" i="2" s="1"/>
  <c r="R3840" i="2"/>
  <c r="S3840" i="2" s="1"/>
  <c r="T3840" i="2" s="1"/>
  <c r="R3839" i="2"/>
  <c r="S3839" i="2" s="1"/>
  <c r="T3839" i="2" s="1"/>
  <c r="R3838" i="2"/>
  <c r="S3838" i="2" s="1"/>
  <c r="T3838" i="2" s="1"/>
  <c r="R3837" i="2"/>
  <c r="S3837" i="2" s="1"/>
  <c r="T3837" i="2" s="1"/>
  <c r="R3836" i="2"/>
  <c r="R3835" i="2"/>
  <c r="S3835" i="2" s="1"/>
  <c r="T3835" i="2" s="1"/>
  <c r="R3834" i="2"/>
  <c r="S3834" i="2" s="1"/>
  <c r="T3834" i="2" s="1"/>
  <c r="R3833" i="2"/>
  <c r="S3833" i="2" s="1"/>
  <c r="T3833" i="2" s="1"/>
  <c r="R3832" i="2"/>
  <c r="S3832" i="2" s="1"/>
  <c r="T3832" i="2" s="1"/>
  <c r="R3831" i="2"/>
  <c r="S3831" i="2" s="1"/>
  <c r="T3831" i="2" s="1"/>
  <c r="R3830" i="2"/>
  <c r="S3830" i="2" s="1"/>
  <c r="T3830" i="2" s="1"/>
  <c r="R3829" i="2"/>
  <c r="S3829" i="2" s="1"/>
  <c r="T3829" i="2" s="1"/>
  <c r="R3828" i="2"/>
  <c r="S3828" i="2" s="1"/>
  <c r="T3828" i="2" s="1"/>
  <c r="R3827" i="2"/>
  <c r="S3827" i="2" s="1"/>
  <c r="T3827" i="2" s="1"/>
  <c r="R3826" i="2"/>
  <c r="S3826" i="2" s="1"/>
  <c r="T3826" i="2" s="1"/>
  <c r="R3825" i="2"/>
  <c r="S3825" i="2" s="1"/>
  <c r="T3825" i="2" s="1"/>
  <c r="R3824" i="2"/>
  <c r="S3824" i="2" s="1"/>
  <c r="T3824" i="2" s="1"/>
  <c r="R3823" i="2"/>
  <c r="S3823" i="2" s="1"/>
  <c r="T3823" i="2" s="1"/>
  <c r="R3822" i="2"/>
  <c r="S3822" i="2" s="1"/>
  <c r="T3822" i="2" s="1"/>
  <c r="R3821" i="2"/>
  <c r="S3821" i="2" s="1"/>
  <c r="T3821" i="2" s="1"/>
  <c r="R3820" i="2"/>
  <c r="S3820" i="2" s="1"/>
  <c r="T3820" i="2" s="1"/>
  <c r="R3819" i="2"/>
  <c r="S3819" i="2" s="1"/>
  <c r="T3819" i="2" s="1"/>
  <c r="R3818" i="2"/>
  <c r="S3818" i="2" s="1"/>
  <c r="T3818" i="2" s="1"/>
  <c r="R3817" i="2"/>
  <c r="S3817" i="2" s="1"/>
  <c r="T3817" i="2" s="1"/>
  <c r="R3816" i="2"/>
  <c r="S3816" i="2" s="1"/>
  <c r="T3816" i="2" s="1"/>
  <c r="R3815" i="2"/>
  <c r="S3815" i="2" s="1"/>
  <c r="T3815" i="2" s="1"/>
  <c r="R3814" i="2"/>
  <c r="S3814" i="2" s="1"/>
  <c r="T3814" i="2" s="1"/>
  <c r="R3813" i="2"/>
  <c r="S3813" i="2" s="1"/>
  <c r="T3813" i="2" s="1"/>
  <c r="R3812" i="2"/>
  <c r="S3812" i="2" s="1"/>
  <c r="T3812" i="2" s="1"/>
  <c r="R3811" i="2"/>
  <c r="S3811" i="2" s="1"/>
  <c r="T3811" i="2" s="1"/>
  <c r="R3810" i="2"/>
  <c r="S3810" i="2" s="1"/>
  <c r="T3810" i="2" s="1"/>
  <c r="R3809" i="2"/>
  <c r="S3809" i="2" s="1"/>
  <c r="T3809" i="2" s="1"/>
  <c r="R3808" i="2"/>
  <c r="S3808" i="2" s="1"/>
  <c r="T3808" i="2" s="1"/>
  <c r="R3807" i="2"/>
  <c r="S3807" i="2" s="1"/>
  <c r="T3807" i="2" s="1"/>
  <c r="R3806" i="2"/>
  <c r="S3806" i="2" s="1"/>
  <c r="T3806" i="2" s="1"/>
  <c r="R3805" i="2"/>
  <c r="S3805" i="2" s="1"/>
  <c r="T3805" i="2" s="1"/>
  <c r="R3804" i="2"/>
  <c r="S3804" i="2" s="1"/>
  <c r="T3804" i="2" s="1"/>
  <c r="R3803" i="2"/>
  <c r="S3803" i="2" s="1"/>
  <c r="T3803" i="2" s="1"/>
  <c r="R3802" i="2"/>
  <c r="S3802" i="2" s="1"/>
  <c r="T3802" i="2" s="1"/>
  <c r="R3801" i="2"/>
  <c r="S3801" i="2" s="1"/>
  <c r="T3801" i="2" s="1"/>
  <c r="R3800" i="2"/>
  <c r="S3800" i="2" s="1"/>
  <c r="T3800" i="2" s="1"/>
  <c r="R3799" i="2"/>
  <c r="S3799" i="2" s="1"/>
  <c r="T3799" i="2" s="1"/>
  <c r="R3798" i="2"/>
  <c r="S3798" i="2" s="1"/>
  <c r="T3798" i="2" s="1"/>
  <c r="R3797" i="2"/>
  <c r="S3797" i="2" s="1"/>
  <c r="T3797" i="2" s="1"/>
  <c r="R3796" i="2"/>
  <c r="S3796" i="2" s="1"/>
  <c r="T3796" i="2" s="1"/>
  <c r="R3795" i="2"/>
  <c r="S3795" i="2" s="1"/>
  <c r="T3795" i="2" s="1"/>
  <c r="R3794" i="2"/>
  <c r="S3794" i="2" s="1"/>
  <c r="T3794" i="2" s="1"/>
  <c r="R3793" i="2"/>
  <c r="S3793" i="2" s="1"/>
  <c r="T3793" i="2" s="1"/>
  <c r="R3792" i="2"/>
  <c r="S3792" i="2" s="1"/>
  <c r="T3792" i="2" s="1"/>
  <c r="R3791" i="2"/>
  <c r="S3791" i="2" s="1"/>
  <c r="T3791" i="2" s="1"/>
  <c r="R3790" i="2"/>
  <c r="S3790" i="2" s="1"/>
  <c r="T3790" i="2" s="1"/>
  <c r="R3789" i="2"/>
  <c r="S3789" i="2" s="1"/>
  <c r="T3789" i="2" s="1"/>
  <c r="R3788" i="2"/>
  <c r="S3788" i="2" s="1"/>
  <c r="T3788" i="2" s="1"/>
  <c r="R3787" i="2"/>
  <c r="S3787" i="2" s="1"/>
  <c r="T3787" i="2" s="1"/>
  <c r="R3786" i="2"/>
  <c r="S3786" i="2" s="1"/>
  <c r="T3786" i="2" s="1"/>
  <c r="R3785" i="2"/>
  <c r="S3785" i="2" s="1"/>
  <c r="T3785" i="2" s="1"/>
  <c r="R3784" i="2"/>
  <c r="S3784" i="2" s="1"/>
  <c r="T3784" i="2" s="1"/>
  <c r="R3783" i="2"/>
  <c r="S3783" i="2" s="1"/>
  <c r="T3783" i="2" s="1"/>
  <c r="R3782" i="2"/>
  <c r="S3782" i="2" s="1"/>
  <c r="T3782" i="2" s="1"/>
  <c r="R3781" i="2"/>
  <c r="S3781" i="2" s="1"/>
  <c r="T3781" i="2" s="1"/>
  <c r="R3780" i="2"/>
  <c r="S3780" i="2" s="1"/>
  <c r="T3780" i="2" s="1"/>
  <c r="R3779" i="2"/>
  <c r="S3779" i="2" s="1"/>
  <c r="T3779" i="2" s="1"/>
  <c r="R3778" i="2"/>
  <c r="S3778" i="2" s="1"/>
  <c r="T3778" i="2" s="1"/>
  <c r="R3777" i="2"/>
  <c r="S3777" i="2" s="1"/>
  <c r="T3777" i="2" s="1"/>
  <c r="R3776" i="2"/>
  <c r="S3776" i="2" s="1"/>
  <c r="T3776" i="2" s="1"/>
  <c r="R3775" i="2"/>
  <c r="S3775" i="2" s="1"/>
  <c r="T3775" i="2" s="1"/>
  <c r="R3774" i="2"/>
  <c r="S3774" i="2" s="1"/>
  <c r="T3774" i="2" s="1"/>
  <c r="R3773" i="2"/>
  <c r="S3773" i="2" s="1"/>
  <c r="T3773" i="2" s="1"/>
  <c r="R3772" i="2"/>
  <c r="S3772" i="2" s="1"/>
  <c r="T3772" i="2" s="1"/>
  <c r="R3771" i="2"/>
  <c r="S3771" i="2" s="1"/>
  <c r="T3771" i="2" s="1"/>
  <c r="R3770" i="2"/>
  <c r="S3770" i="2" s="1"/>
  <c r="T3770" i="2" s="1"/>
  <c r="R3769" i="2"/>
  <c r="S3769" i="2" s="1"/>
  <c r="T3769" i="2" s="1"/>
  <c r="R3768" i="2"/>
  <c r="S3768" i="2" s="1"/>
  <c r="T3768" i="2" s="1"/>
  <c r="R3767" i="2"/>
  <c r="S3767" i="2" s="1"/>
  <c r="T3767" i="2" s="1"/>
  <c r="R3766" i="2"/>
  <c r="S3766" i="2" s="1"/>
  <c r="T3766" i="2" s="1"/>
  <c r="R3765" i="2"/>
  <c r="S3765" i="2" s="1"/>
  <c r="T3765" i="2" s="1"/>
  <c r="R3764" i="2"/>
  <c r="S3764" i="2" s="1"/>
  <c r="T3764" i="2" s="1"/>
  <c r="R3763" i="2"/>
  <c r="S3763" i="2" s="1"/>
  <c r="T3763" i="2" s="1"/>
  <c r="R3762" i="2"/>
  <c r="S3762" i="2" s="1"/>
  <c r="T3762" i="2" s="1"/>
  <c r="R3761" i="2"/>
  <c r="S3761" i="2" s="1"/>
  <c r="T3761" i="2" s="1"/>
  <c r="R3760" i="2"/>
  <c r="S3760" i="2" s="1"/>
  <c r="T3760" i="2" s="1"/>
  <c r="R3759" i="2"/>
  <c r="S3759" i="2" s="1"/>
  <c r="T3759" i="2" s="1"/>
  <c r="R3758" i="2"/>
  <c r="S3758" i="2" s="1"/>
  <c r="T3758" i="2" s="1"/>
  <c r="R3757" i="2"/>
  <c r="S3757" i="2" s="1"/>
  <c r="T3757" i="2" s="1"/>
  <c r="R3756" i="2"/>
  <c r="S3756" i="2" s="1"/>
  <c r="T3756" i="2" s="1"/>
  <c r="R3755" i="2"/>
  <c r="S3755" i="2" s="1"/>
  <c r="T3755" i="2" s="1"/>
  <c r="R3754" i="2"/>
  <c r="S3754" i="2" s="1"/>
  <c r="T3754" i="2" s="1"/>
  <c r="R3753" i="2"/>
  <c r="S3753" i="2" s="1"/>
  <c r="T3753" i="2" s="1"/>
  <c r="R3752" i="2"/>
  <c r="S3752" i="2" s="1"/>
  <c r="T3752" i="2" s="1"/>
  <c r="R3751" i="2"/>
  <c r="S3751" i="2" s="1"/>
  <c r="T3751" i="2" s="1"/>
  <c r="R3750" i="2"/>
  <c r="S3750" i="2" s="1"/>
  <c r="T3750" i="2" s="1"/>
  <c r="R3749" i="2"/>
  <c r="S3749" i="2" s="1"/>
  <c r="T3749" i="2" s="1"/>
  <c r="R3748" i="2"/>
  <c r="S3748" i="2" s="1"/>
  <c r="T3748" i="2" s="1"/>
  <c r="R3747" i="2"/>
  <c r="S3747" i="2" s="1"/>
  <c r="T3747" i="2" s="1"/>
  <c r="R3746" i="2"/>
  <c r="S3746" i="2" s="1"/>
  <c r="T3746" i="2" s="1"/>
  <c r="R3745" i="2"/>
  <c r="S3745" i="2" s="1"/>
  <c r="T3745" i="2" s="1"/>
  <c r="R3744" i="2"/>
  <c r="S3744" i="2" s="1"/>
  <c r="T3744" i="2" s="1"/>
  <c r="R3743" i="2"/>
  <c r="S3743" i="2" s="1"/>
  <c r="T3743" i="2" s="1"/>
  <c r="R3742" i="2"/>
  <c r="S3742" i="2" s="1"/>
  <c r="T3742" i="2" s="1"/>
  <c r="R3741" i="2"/>
  <c r="S3741" i="2" s="1"/>
  <c r="T3741" i="2" s="1"/>
  <c r="R3740" i="2"/>
  <c r="S3740" i="2" s="1"/>
  <c r="T3740" i="2" s="1"/>
  <c r="R3739" i="2"/>
  <c r="S3739" i="2" s="1"/>
  <c r="T3739" i="2" s="1"/>
  <c r="R3738" i="2"/>
  <c r="S3738" i="2" s="1"/>
  <c r="T3738" i="2" s="1"/>
  <c r="R3737" i="2"/>
  <c r="S3737" i="2" s="1"/>
  <c r="T3737" i="2" s="1"/>
  <c r="R3736" i="2"/>
  <c r="S3736" i="2" s="1"/>
  <c r="T3736" i="2" s="1"/>
  <c r="R3735" i="2"/>
  <c r="S3735" i="2" s="1"/>
  <c r="T3735" i="2" s="1"/>
  <c r="R3734" i="2"/>
  <c r="S3734" i="2" s="1"/>
  <c r="T3734" i="2" s="1"/>
  <c r="R3733" i="2"/>
  <c r="S3733" i="2" s="1"/>
  <c r="T3733" i="2" s="1"/>
  <c r="R3732" i="2"/>
  <c r="S3732" i="2" s="1"/>
  <c r="T3732" i="2" s="1"/>
  <c r="R3731" i="2"/>
  <c r="S3731" i="2" s="1"/>
  <c r="T3731" i="2" s="1"/>
  <c r="R3730" i="2"/>
  <c r="S3730" i="2" s="1"/>
  <c r="T3730" i="2" s="1"/>
  <c r="R3729" i="2"/>
  <c r="S3729" i="2" s="1"/>
  <c r="T3729" i="2" s="1"/>
  <c r="R3728" i="2"/>
  <c r="S3728" i="2" s="1"/>
  <c r="T3728" i="2" s="1"/>
  <c r="R3727" i="2"/>
  <c r="S3727" i="2" s="1"/>
  <c r="T3727" i="2" s="1"/>
  <c r="R3726" i="2"/>
  <c r="S3726" i="2" s="1"/>
  <c r="T3726" i="2" s="1"/>
  <c r="R3725" i="2"/>
  <c r="S3725" i="2" s="1"/>
  <c r="T3725" i="2" s="1"/>
  <c r="R3724" i="2"/>
  <c r="S3724" i="2" s="1"/>
  <c r="T3724" i="2" s="1"/>
  <c r="R3723" i="2"/>
  <c r="S3723" i="2" s="1"/>
  <c r="T3723" i="2" s="1"/>
  <c r="R3722" i="2"/>
  <c r="S3722" i="2" s="1"/>
  <c r="T3722" i="2" s="1"/>
  <c r="R3721" i="2"/>
  <c r="S3721" i="2" s="1"/>
  <c r="T3721" i="2" s="1"/>
  <c r="R3720" i="2"/>
  <c r="S3720" i="2" s="1"/>
  <c r="T3720" i="2" s="1"/>
  <c r="R3719" i="2"/>
  <c r="S3719" i="2" s="1"/>
  <c r="T3719" i="2" s="1"/>
  <c r="R3718" i="2"/>
  <c r="S3718" i="2" s="1"/>
  <c r="T3718" i="2" s="1"/>
  <c r="R3717" i="2"/>
  <c r="S3717" i="2" s="1"/>
  <c r="T3717" i="2" s="1"/>
  <c r="R3716" i="2"/>
  <c r="S3716" i="2" s="1"/>
  <c r="T3716" i="2" s="1"/>
  <c r="R3715" i="2"/>
  <c r="S3715" i="2" s="1"/>
  <c r="T3715" i="2" s="1"/>
  <c r="R3714" i="2"/>
  <c r="S3714" i="2" s="1"/>
  <c r="T3714" i="2" s="1"/>
  <c r="R3713" i="2"/>
  <c r="S3713" i="2" s="1"/>
  <c r="T3713" i="2" s="1"/>
  <c r="R3712" i="2"/>
  <c r="S3712" i="2" s="1"/>
  <c r="T3712" i="2" s="1"/>
  <c r="R3711" i="2"/>
  <c r="S3711" i="2" s="1"/>
  <c r="T3711" i="2" s="1"/>
  <c r="R3710" i="2"/>
  <c r="S3710" i="2" s="1"/>
  <c r="T3710" i="2" s="1"/>
  <c r="R3709" i="2"/>
  <c r="S3709" i="2" s="1"/>
  <c r="T3709" i="2" s="1"/>
  <c r="R3708" i="2"/>
  <c r="S3708" i="2" s="1"/>
  <c r="T3708" i="2" s="1"/>
  <c r="R3707" i="2"/>
  <c r="S3707" i="2" s="1"/>
  <c r="T3707" i="2" s="1"/>
  <c r="R3706" i="2"/>
  <c r="S3706" i="2" s="1"/>
  <c r="T3706" i="2" s="1"/>
  <c r="R3705" i="2"/>
  <c r="S3705" i="2" s="1"/>
  <c r="T3705" i="2" s="1"/>
  <c r="R3704" i="2"/>
  <c r="S3704" i="2" s="1"/>
  <c r="T3704" i="2" s="1"/>
  <c r="R3703" i="2"/>
  <c r="S3703" i="2" s="1"/>
  <c r="T3703" i="2" s="1"/>
  <c r="R3702" i="2"/>
  <c r="S3702" i="2" s="1"/>
  <c r="T3702" i="2" s="1"/>
  <c r="R3701" i="2"/>
  <c r="S3701" i="2" s="1"/>
  <c r="T3701" i="2" s="1"/>
  <c r="R3700" i="2"/>
  <c r="S3700" i="2" s="1"/>
  <c r="T3700" i="2" s="1"/>
  <c r="R3699" i="2"/>
  <c r="S3699" i="2" s="1"/>
  <c r="T3699" i="2" s="1"/>
  <c r="R3698" i="2"/>
  <c r="S3698" i="2" s="1"/>
  <c r="T3698" i="2" s="1"/>
  <c r="R3697" i="2"/>
  <c r="S3697" i="2" s="1"/>
  <c r="T3697" i="2" s="1"/>
  <c r="R3696" i="2"/>
  <c r="S3696" i="2" s="1"/>
  <c r="T3696" i="2" s="1"/>
  <c r="R3695" i="2"/>
  <c r="S3695" i="2" s="1"/>
  <c r="T3695" i="2" s="1"/>
  <c r="R3694" i="2"/>
  <c r="S3694" i="2" s="1"/>
  <c r="T3694" i="2" s="1"/>
  <c r="R3693" i="2"/>
  <c r="S3693" i="2" s="1"/>
  <c r="T3693" i="2" s="1"/>
  <c r="R3692" i="2"/>
  <c r="S3692" i="2" s="1"/>
  <c r="T3692" i="2" s="1"/>
  <c r="R3691" i="2"/>
  <c r="S3691" i="2" s="1"/>
  <c r="T3691" i="2" s="1"/>
  <c r="R3690" i="2"/>
  <c r="S3690" i="2" s="1"/>
  <c r="T3690" i="2" s="1"/>
  <c r="R3689" i="2"/>
  <c r="S3689" i="2" s="1"/>
  <c r="T3689" i="2" s="1"/>
  <c r="R3688" i="2"/>
  <c r="S3688" i="2" s="1"/>
  <c r="T3688" i="2" s="1"/>
  <c r="R3687" i="2"/>
  <c r="S3687" i="2" s="1"/>
  <c r="T3687" i="2" s="1"/>
  <c r="R3686" i="2"/>
  <c r="S3686" i="2" s="1"/>
  <c r="T3686" i="2" s="1"/>
  <c r="R3685" i="2"/>
  <c r="S3685" i="2" s="1"/>
  <c r="T3685" i="2" s="1"/>
  <c r="R3684" i="2"/>
  <c r="S3684" i="2" s="1"/>
  <c r="T3684" i="2" s="1"/>
  <c r="R3683" i="2"/>
  <c r="S3683" i="2" s="1"/>
  <c r="T3683" i="2" s="1"/>
  <c r="R3682" i="2"/>
  <c r="S3682" i="2" s="1"/>
  <c r="T3682" i="2" s="1"/>
  <c r="R3681" i="2"/>
  <c r="S3681" i="2" s="1"/>
  <c r="T3681" i="2" s="1"/>
  <c r="R3680" i="2"/>
  <c r="S3680" i="2" s="1"/>
  <c r="T3680" i="2" s="1"/>
  <c r="R3679" i="2"/>
  <c r="S3679" i="2" s="1"/>
  <c r="T3679" i="2" s="1"/>
  <c r="R3678" i="2"/>
  <c r="S3678" i="2" s="1"/>
  <c r="T3678" i="2" s="1"/>
  <c r="R3677" i="2"/>
  <c r="S3677" i="2" s="1"/>
  <c r="T3677" i="2" s="1"/>
  <c r="R3676" i="2"/>
  <c r="S3676" i="2" s="1"/>
  <c r="T3676" i="2" s="1"/>
  <c r="R3675" i="2"/>
  <c r="S3675" i="2" s="1"/>
  <c r="T3675" i="2" s="1"/>
  <c r="R3674" i="2"/>
  <c r="S3674" i="2" s="1"/>
  <c r="T3674" i="2" s="1"/>
  <c r="R3673" i="2"/>
  <c r="S3673" i="2" s="1"/>
  <c r="T3673" i="2" s="1"/>
  <c r="R3672" i="2"/>
  <c r="S3672" i="2" s="1"/>
  <c r="T3672" i="2" s="1"/>
  <c r="R3671" i="2"/>
  <c r="S3671" i="2" s="1"/>
  <c r="T3671" i="2" s="1"/>
  <c r="R3670" i="2"/>
  <c r="S3670" i="2" s="1"/>
  <c r="T3670" i="2" s="1"/>
  <c r="R3669" i="2"/>
  <c r="S3669" i="2" s="1"/>
  <c r="T3669" i="2" s="1"/>
  <c r="R3668" i="2"/>
  <c r="S3668" i="2" s="1"/>
  <c r="T3668" i="2" s="1"/>
  <c r="R3667" i="2"/>
  <c r="S3667" i="2" s="1"/>
  <c r="T3667" i="2" s="1"/>
  <c r="R3666" i="2"/>
  <c r="S3666" i="2" s="1"/>
  <c r="T3666" i="2" s="1"/>
  <c r="R3665" i="2"/>
  <c r="S3665" i="2" s="1"/>
  <c r="T3665" i="2" s="1"/>
  <c r="R3664" i="2"/>
  <c r="S3664" i="2" s="1"/>
  <c r="T3664" i="2" s="1"/>
  <c r="R3663" i="2"/>
  <c r="S3663" i="2" s="1"/>
  <c r="T3663" i="2" s="1"/>
  <c r="R3662" i="2"/>
  <c r="S3662" i="2" s="1"/>
  <c r="T3662" i="2" s="1"/>
  <c r="R3661" i="2"/>
  <c r="S3661" i="2" s="1"/>
  <c r="T3661" i="2" s="1"/>
  <c r="R3660" i="2"/>
  <c r="S3660" i="2" s="1"/>
  <c r="T3660" i="2" s="1"/>
  <c r="R3659" i="2"/>
  <c r="S3659" i="2" s="1"/>
  <c r="T3659" i="2" s="1"/>
  <c r="R3658" i="2"/>
  <c r="S3658" i="2" s="1"/>
  <c r="T3658" i="2" s="1"/>
  <c r="R3657" i="2"/>
  <c r="S3657" i="2" s="1"/>
  <c r="T3657" i="2" s="1"/>
  <c r="R3656" i="2"/>
  <c r="S3656" i="2" s="1"/>
  <c r="T3656" i="2" s="1"/>
  <c r="R3655" i="2"/>
  <c r="S3655" i="2" s="1"/>
  <c r="T3655" i="2" s="1"/>
  <c r="R3654" i="2"/>
  <c r="S3654" i="2" s="1"/>
  <c r="T3654" i="2" s="1"/>
  <c r="R3653" i="2"/>
  <c r="S3653" i="2" s="1"/>
  <c r="T3653" i="2" s="1"/>
  <c r="R3652" i="2"/>
  <c r="S3652" i="2" s="1"/>
  <c r="T3652" i="2" s="1"/>
  <c r="R3651" i="2"/>
  <c r="S3651" i="2" s="1"/>
  <c r="T3651" i="2" s="1"/>
  <c r="R3650" i="2"/>
  <c r="S3650" i="2" s="1"/>
  <c r="T3650" i="2" s="1"/>
  <c r="R3649" i="2"/>
  <c r="S3649" i="2" s="1"/>
  <c r="T3649" i="2" s="1"/>
  <c r="R3648" i="2"/>
  <c r="S3648" i="2" s="1"/>
  <c r="T3648" i="2" s="1"/>
  <c r="R3647" i="2"/>
  <c r="S3647" i="2" s="1"/>
  <c r="T3647" i="2" s="1"/>
  <c r="R3646" i="2"/>
  <c r="S3646" i="2" s="1"/>
  <c r="T3646" i="2" s="1"/>
  <c r="R3645" i="2"/>
  <c r="S3645" i="2" s="1"/>
  <c r="T3645" i="2" s="1"/>
  <c r="R3644" i="2"/>
  <c r="S3644" i="2" s="1"/>
  <c r="T3644" i="2" s="1"/>
  <c r="R3643" i="2"/>
  <c r="S3643" i="2" s="1"/>
  <c r="T3643" i="2" s="1"/>
  <c r="R3642" i="2"/>
  <c r="S3642" i="2" s="1"/>
  <c r="T3642" i="2" s="1"/>
  <c r="R3641" i="2"/>
  <c r="S3641" i="2" s="1"/>
  <c r="T3641" i="2" s="1"/>
  <c r="R3640" i="2"/>
  <c r="S3640" i="2" s="1"/>
  <c r="T3640" i="2" s="1"/>
  <c r="R3639" i="2"/>
  <c r="S3639" i="2" s="1"/>
  <c r="T3639" i="2" s="1"/>
  <c r="R3638" i="2"/>
  <c r="S3638" i="2" s="1"/>
  <c r="T3638" i="2" s="1"/>
  <c r="R3637" i="2"/>
  <c r="S3637" i="2" s="1"/>
  <c r="T3637" i="2" s="1"/>
  <c r="R3636" i="2"/>
  <c r="S3636" i="2" s="1"/>
  <c r="T3636" i="2" s="1"/>
  <c r="R3635" i="2"/>
  <c r="S3635" i="2" s="1"/>
  <c r="T3635" i="2" s="1"/>
  <c r="R3634" i="2"/>
  <c r="S3634" i="2" s="1"/>
  <c r="T3634" i="2" s="1"/>
  <c r="R3633" i="2"/>
  <c r="S3633" i="2" s="1"/>
  <c r="T3633" i="2" s="1"/>
  <c r="R3632" i="2"/>
  <c r="S3632" i="2" s="1"/>
  <c r="T3632" i="2" s="1"/>
  <c r="R3631" i="2"/>
  <c r="S3631" i="2" s="1"/>
  <c r="T3631" i="2" s="1"/>
  <c r="R3630" i="2"/>
  <c r="S3630" i="2" s="1"/>
  <c r="T3630" i="2" s="1"/>
  <c r="R3629" i="2"/>
  <c r="S3629" i="2" s="1"/>
  <c r="T3629" i="2" s="1"/>
  <c r="R3628" i="2"/>
  <c r="S3628" i="2" s="1"/>
  <c r="T3628" i="2" s="1"/>
  <c r="R3627" i="2"/>
  <c r="S3627" i="2" s="1"/>
  <c r="T3627" i="2" s="1"/>
  <c r="R3626" i="2"/>
  <c r="S3626" i="2" s="1"/>
  <c r="T3626" i="2" s="1"/>
  <c r="R3625" i="2"/>
  <c r="S3625" i="2" s="1"/>
  <c r="T3625" i="2" s="1"/>
  <c r="R3624" i="2"/>
  <c r="S3624" i="2" s="1"/>
  <c r="T3624" i="2" s="1"/>
  <c r="R3623" i="2"/>
  <c r="S3623" i="2" s="1"/>
  <c r="T3623" i="2" s="1"/>
  <c r="R3622" i="2"/>
  <c r="S3622" i="2" s="1"/>
  <c r="T3622" i="2" s="1"/>
  <c r="R3621" i="2"/>
  <c r="S3621" i="2" s="1"/>
  <c r="T3621" i="2" s="1"/>
  <c r="R3620" i="2"/>
  <c r="S3620" i="2" s="1"/>
  <c r="T3620" i="2" s="1"/>
  <c r="R3619" i="2"/>
  <c r="S3619" i="2" s="1"/>
  <c r="T3619" i="2" s="1"/>
  <c r="R3618" i="2"/>
  <c r="S3618" i="2" s="1"/>
  <c r="T3618" i="2" s="1"/>
  <c r="R3617" i="2"/>
  <c r="S3617" i="2" s="1"/>
  <c r="T3617" i="2" s="1"/>
  <c r="R3616" i="2"/>
  <c r="S3616" i="2" s="1"/>
  <c r="T3616" i="2" s="1"/>
  <c r="R3615" i="2"/>
  <c r="S3615" i="2" s="1"/>
  <c r="T3615" i="2" s="1"/>
  <c r="R3614" i="2"/>
  <c r="S3614" i="2" s="1"/>
  <c r="T3614" i="2" s="1"/>
  <c r="R3613" i="2"/>
  <c r="S3613" i="2" s="1"/>
  <c r="T3613" i="2" s="1"/>
  <c r="R3612" i="2"/>
  <c r="S3612" i="2" s="1"/>
  <c r="T3612" i="2" s="1"/>
  <c r="R3611" i="2"/>
  <c r="S3611" i="2" s="1"/>
  <c r="T3611" i="2" s="1"/>
  <c r="R3610" i="2"/>
  <c r="S3610" i="2" s="1"/>
  <c r="T3610" i="2" s="1"/>
  <c r="R3609" i="2"/>
  <c r="S3609" i="2" s="1"/>
  <c r="T3609" i="2" s="1"/>
  <c r="R3608" i="2"/>
  <c r="S3608" i="2" s="1"/>
  <c r="T3608" i="2" s="1"/>
  <c r="R3607" i="2"/>
  <c r="S3607" i="2" s="1"/>
  <c r="T3607" i="2" s="1"/>
  <c r="R3606" i="2"/>
  <c r="S3606" i="2" s="1"/>
  <c r="T3606" i="2" s="1"/>
  <c r="R3605" i="2"/>
  <c r="S3605" i="2" s="1"/>
  <c r="T3605" i="2" s="1"/>
  <c r="R3604" i="2"/>
  <c r="S3604" i="2" s="1"/>
  <c r="T3604" i="2" s="1"/>
  <c r="R3603" i="2"/>
  <c r="S3603" i="2" s="1"/>
  <c r="T3603" i="2" s="1"/>
  <c r="R3602" i="2"/>
  <c r="S3602" i="2" s="1"/>
  <c r="T3602" i="2" s="1"/>
  <c r="R3601" i="2"/>
  <c r="S3601" i="2" s="1"/>
  <c r="T3601" i="2" s="1"/>
  <c r="R3600" i="2"/>
  <c r="S3600" i="2" s="1"/>
  <c r="T3600" i="2" s="1"/>
  <c r="R3599" i="2"/>
  <c r="S3599" i="2" s="1"/>
  <c r="T3599" i="2" s="1"/>
  <c r="R3598" i="2"/>
  <c r="S3598" i="2" s="1"/>
  <c r="T3598" i="2" s="1"/>
  <c r="R3597" i="2"/>
  <c r="S3597" i="2" s="1"/>
  <c r="T3597" i="2" s="1"/>
  <c r="R3596" i="2"/>
  <c r="S3596" i="2" s="1"/>
  <c r="T3596" i="2" s="1"/>
  <c r="R3595" i="2"/>
  <c r="S3595" i="2" s="1"/>
  <c r="T3595" i="2" s="1"/>
  <c r="R3594" i="2"/>
  <c r="S3594" i="2" s="1"/>
  <c r="T3594" i="2" s="1"/>
  <c r="R3593" i="2"/>
  <c r="S3593" i="2" s="1"/>
  <c r="T3593" i="2" s="1"/>
  <c r="R3592" i="2"/>
  <c r="S3592" i="2" s="1"/>
  <c r="T3592" i="2" s="1"/>
  <c r="R3591" i="2"/>
  <c r="S3591" i="2" s="1"/>
  <c r="T3591" i="2" s="1"/>
  <c r="R3590" i="2"/>
  <c r="S3590" i="2" s="1"/>
  <c r="T3590" i="2" s="1"/>
  <c r="R3589" i="2"/>
  <c r="S3589" i="2" s="1"/>
  <c r="T3589" i="2" s="1"/>
  <c r="R3588" i="2"/>
  <c r="S3588" i="2" s="1"/>
  <c r="T3588" i="2" s="1"/>
  <c r="R3587" i="2"/>
  <c r="S3587" i="2" s="1"/>
  <c r="T3587" i="2" s="1"/>
  <c r="R3586" i="2"/>
  <c r="S3586" i="2" s="1"/>
  <c r="T3586" i="2" s="1"/>
  <c r="R3585" i="2"/>
  <c r="S3585" i="2" s="1"/>
  <c r="T3585" i="2" s="1"/>
  <c r="R3584" i="2"/>
  <c r="S3584" i="2" s="1"/>
  <c r="T3584" i="2" s="1"/>
  <c r="R3583" i="2"/>
  <c r="S3583" i="2" s="1"/>
  <c r="T3583" i="2" s="1"/>
  <c r="R3582" i="2"/>
  <c r="S3582" i="2" s="1"/>
  <c r="T3582" i="2" s="1"/>
  <c r="R3581" i="2"/>
  <c r="S3581" i="2" s="1"/>
  <c r="T3581" i="2" s="1"/>
  <c r="R3580" i="2"/>
  <c r="S3580" i="2" s="1"/>
  <c r="T3580" i="2" s="1"/>
  <c r="R3579" i="2"/>
  <c r="S3579" i="2" s="1"/>
  <c r="T3579" i="2" s="1"/>
  <c r="R3578" i="2"/>
  <c r="S3578" i="2" s="1"/>
  <c r="T3578" i="2" s="1"/>
  <c r="R3577" i="2"/>
  <c r="S3577" i="2" s="1"/>
  <c r="T3577" i="2" s="1"/>
  <c r="R3576" i="2"/>
  <c r="S3576" i="2" s="1"/>
  <c r="T3576" i="2" s="1"/>
  <c r="R3575" i="2"/>
  <c r="S3575" i="2" s="1"/>
  <c r="T3575" i="2" s="1"/>
  <c r="R3574" i="2"/>
  <c r="S3574" i="2" s="1"/>
  <c r="T3574" i="2" s="1"/>
  <c r="R3573" i="2"/>
  <c r="S3573" i="2" s="1"/>
  <c r="T3573" i="2" s="1"/>
  <c r="R3572" i="2"/>
  <c r="S3572" i="2" s="1"/>
  <c r="T3572" i="2" s="1"/>
  <c r="R3571" i="2"/>
  <c r="S3571" i="2" s="1"/>
  <c r="T3571" i="2" s="1"/>
  <c r="R3570" i="2"/>
  <c r="S3570" i="2" s="1"/>
  <c r="T3570" i="2" s="1"/>
  <c r="R3569" i="2"/>
  <c r="S3569" i="2" s="1"/>
  <c r="T3569" i="2" s="1"/>
  <c r="R3568" i="2"/>
  <c r="S3568" i="2" s="1"/>
  <c r="T3568" i="2" s="1"/>
  <c r="R3567" i="2"/>
  <c r="S3567" i="2" s="1"/>
  <c r="T3567" i="2" s="1"/>
  <c r="R3566" i="2"/>
  <c r="S3566" i="2" s="1"/>
  <c r="T3566" i="2" s="1"/>
  <c r="R3565" i="2"/>
  <c r="S3565" i="2" s="1"/>
  <c r="T3565" i="2" s="1"/>
  <c r="R3564" i="2"/>
  <c r="S3564" i="2" s="1"/>
  <c r="T3564" i="2" s="1"/>
  <c r="R3563" i="2"/>
  <c r="S3563" i="2" s="1"/>
  <c r="T3563" i="2" s="1"/>
  <c r="R3562" i="2"/>
  <c r="S3562" i="2" s="1"/>
  <c r="T3562" i="2" s="1"/>
  <c r="R3561" i="2"/>
  <c r="S3561" i="2" s="1"/>
  <c r="T3561" i="2" s="1"/>
  <c r="R3560" i="2"/>
  <c r="S3560" i="2" s="1"/>
  <c r="T3560" i="2" s="1"/>
  <c r="R3559" i="2"/>
  <c r="S3559" i="2" s="1"/>
  <c r="T3559" i="2" s="1"/>
  <c r="R3558" i="2"/>
  <c r="S3558" i="2" s="1"/>
  <c r="T3558" i="2" s="1"/>
  <c r="R3557" i="2"/>
  <c r="S3557" i="2" s="1"/>
  <c r="T3557" i="2" s="1"/>
  <c r="R3556" i="2"/>
  <c r="S3556" i="2" s="1"/>
  <c r="T3556" i="2" s="1"/>
  <c r="R3555" i="2"/>
  <c r="S3555" i="2" s="1"/>
  <c r="T3555" i="2" s="1"/>
  <c r="R3554" i="2"/>
  <c r="S3554" i="2" s="1"/>
  <c r="T3554" i="2" s="1"/>
  <c r="R3553" i="2"/>
  <c r="S3553" i="2" s="1"/>
  <c r="T3553" i="2" s="1"/>
  <c r="R3552" i="2"/>
  <c r="S3552" i="2" s="1"/>
  <c r="T3552" i="2" s="1"/>
  <c r="R3551" i="2"/>
  <c r="S3551" i="2" s="1"/>
  <c r="T3551" i="2" s="1"/>
  <c r="R3550" i="2"/>
  <c r="S3550" i="2" s="1"/>
  <c r="T3550" i="2" s="1"/>
  <c r="R3549" i="2"/>
  <c r="S3549" i="2" s="1"/>
  <c r="T3549" i="2" s="1"/>
  <c r="R3548" i="2"/>
  <c r="S3548" i="2" s="1"/>
  <c r="T3548" i="2" s="1"/>
  <c r="R3547" i="2"/>
  <c r="S3547" i="2" s="1"/>
  <c r="T3547" i="2" s="1"/>
  <c r="R3546" i="2"/>
  <c r="S3546" i="2" s="1"/>
  <c r="T3546" i="2" s="1"/>
  <c r="R3545" i="2"/>
  <c r="S3545" i="2" s="1"/>
  <c r="T3545" i="2" s="1"/>
  <c r="R3544" i="2"/>
  <c r="S3544" i="2" s="1"/>
  <c r="T3544" i="2" s="1"/>
  <c r="R3543" i="2"/>
  <c r="S3543" i="2" s="1"/>
  <c r="T3543" i="2" s="1"/>
  <c r="R3542" i="2"/>
  <c r="S3542" i="2" s="1"/>
  <c r="T3542" i="2" s="1"/>
  <c r="R3541" i="2"/>
  <c r="S3541" i="2" s="1"/>
  <c r="T3541" i="2" s="1"/>
  <c r="R3540" i="2"/>
  <c r="S3540" i="2" s="1"/>
  <c r="T3540" i="2" s="1"/>
  <c r="R3539" i="2"/>
  <c r="S3539" i="2" s="1"/>
  <c r="T3539" i="2" s="1"/>
  <c r="R3538" i="2"/>
  <c r="S3538" i="2" s="1"/>
  <c r="T3538" i="2" s="1"/>
  <c r="R3537" i="2"/>
  <c r="S3537" i="2" s="1"/>
  <c r="T3537" i="2" s="1"/>
  <c r="R3536" i="2"/>
  <c r="S3536" i="2" s="1"/>
  <c r="T3536" i="2" s="1"/>
  <c r="R3535" i="2"/>
  <c r="S3535" i="2" s="1"/>
  <c r="T3535" i="2" s="1"/>
  <c r="R3534" i="2"/>
  <c r="S3534" i="2" s="1"/>
  <c r="T3534" i="2" s="1"/>
  <c r="R3533" i="2"/>
  <c r="S3533" i="2" s="1"/>
  <c r="T3533" i="2" s="1"/>
  <c r="R3532" i="2"/>
  <c r="S3532" i="2" s="1"/>
  <c r="T3532" i="2" s="1"/>
  <c r="R3531" i="2"/>
  <c r="S3531" i="2" s="1"/>
  <c r="T3531" i="2" s="1"/>
  <c r="R3530" i="2"/>
  <c r="S3530" i="2" s="1"/>
  <c r="T3530" i="2" s="1"/>
  <c r="R3529" i="2"/>
  <c r="S3529" i="2" s="1"/>
  <c r="T3529" i="2" s="1"/>
  <c r="R3528" i="2"/>
  <c r="S3528" i="2" s="1"/>
  <c r="T3528" i="2" s="1"/>
  <c r="R3527" i="2"/>
  <c r="S3527" i="2" s="1"/>
  <c r="T3527" i="2" s="1"/>
  <c r="R3526" i="2"/>
  <c r="S3526" i="2" s="1"/>
  <c r="T3526" i="2" s="1"/>
  <c r="R3525" i="2"/>
  <c r="S3525" i="2" s="1"/>
  <c r="T3525" i="2" s="1"/>
  <c r="R3524" i="2"/>
  <c r="S3524" i="2" s="1"/>
  <c r="T3524" i="2" s="1"/>
  <c r="R3523" i="2"/>
  <c r="S3523" i="2" s="1"/>
  <c r="T3523" i="2" s="1"/>
  <c r="R3522" i="2"/>
  <c r="S3522" i="2" s="1"/>
  <c r="T3522" i="2" s="1"/>
  <c r="R3521" i="2"/>
  <c r="S3521" i="2" s="1"/>
  <c r="T3521" i="2" s="1"/>
  <c r="R3520" i="2"/>
  <c r="S3520" i="2" s="1"/>
  <c r="T3520" i="2" s="1"/>
  <c r="R3519" i="2"/>
  <c r="S3519" i="2" s="1"/>
  <c r="T3519" i="2" s="1"/>
  <c r="R3518" i="2"/>
  <c r="S3518" i="2" s="1"/>
  <c r="T3518" i="2" s="1"/>
  <c r="R3517" i="2"/>
  <c r="S3517" i="2" s="1"/>
  <c r="T3517" i="2" s="1"/>
  <c r="R3516" i="2"/>
  <c r="S3516" i="2" s="1"/>
  <c r="T3516" i="2" s="1"/>
  <c r="R3515" i="2"/>
  <c r="S3515" i="2" s="1"/>
  <c r="T3515" i="2" s="1"/>
  <c r="R3514" i="2"/>
  <c r="S3514" i="2" s="1"/>
  <c r="T3514" i="2" s="1"/>
  <c r="R3513" i="2"/>
  <c r="S3513" i="2" s="1"/>
  <c r="T3513" i="2" s="1"/>
  <c r="R3512" i="2"/>
  <c r="S3512" i="2" s="1"/>
  <c r="T3512" i="2" s="1"/>
  <c r="R3511" i="2"/>
  <c r="S3511" i="2" s="1"/>
  <c r="T3511" i="2" s="1"/>
  <c r="R3510" i="2"/>
  <c r="S3510" i="2" s="1"/>
  <c r="T3510" i="2" s="1"/>
  <c r="R3509" i="2"/>
  <c r="S3509" i="2" s="1"/>
  <c r="T3509" i="2" s="1"/>
  <c r="R3508" i="2"/>
  <c r="S3508" i="2" s="1"/>
  <c r="T3508" i="2" s="1"/>
  <c r="R3507" i="2"/>
  <c r="S3507" i="2" s="1"/>
  <c r="T3507" i="2" s="1"/>
  <c r="R3506" i="2"/>
  <c r="S3506" i="2" s="1"/>
  <c r="T3506" i="2" s="1"/>
  <c r="R3505" i="2"/>
  <c r="S3505" i="2" s="1"/>
  <c r="T3505" i="2" s="1"/>
  <c r="R3504" i="2"/>
  <c r="S3504" i="2" s="1"/>
  <c r="T3504" i="2" s="1"/>
  <c r="R3503" i="2"/>
  <c r="S3503" i="2" s="1"/>
  <c r="T3503" i="2" s="1"/>
  <c r="R3502" i="2"/>
  <c r="S3502" i="2" s="1"/>
  <c r="T3502" i="2" s="1"/>
  <c r="R3501" i="2"/>
  <c r="S3501" i="2" s="1"/>
  <c r="T3501" i="2" s="1"/>
  <c r="R3500" i="2"/>
  <c r="S3500" i="2" s="1"/>
  <c r="T3500" i="2" s="1"/>
  <c r="R3499" i="2"/>
  <c r="S3499" i="2" s="1"/>
  <c r="T3499" i="2" s="1"/>
  <c r="R3498" i="2"/>
  <c r="S3498" i="2" s="1"/>
  <c r="T3498" i="2" s="1"/>
  <c r="R3497" i="2"/>
  <c r="S3497" i="2" s="1"/>
  <c r="T3497" i="2" s="1"/>
  <c r="R3496" i="2"/>
  <c r="S3496" i="2" s="1"/>
  <c r="T3496" i="2" s="1"/>
  <c r="R3495" i="2"/>
  <c r="S3495" i="2" s="1"/>
  <c r="T3495" i="2" s="1"/>
  <c r="R3494" i="2"/>
  <c r="S3494" i="2" s="1"/>
  <c r="T3494" i="2" s="1"/>
  <c r="R3493" i="2"/>
  <c r="S3493" i="2" s="1"/>
  <c r="T3493" i="2" s="1"/>
  <c r="R3492" i="2"/>
  <c r="S3492" i="2" s="1"/>
  <c r="T3492" i="2" s="1"/>
  <c r="R3491" i="2"/>
  <c r="S3491" i="2" s="1"/>
  <c r="T3491" i="2" s="1"/>
  <c r="R3490" i="2"/>
  <c r="S3490" i="2" s="1"/>
  <c r="T3490" i="2" s="1"/>
  <c r="R3489" i="2"/>
  <c r="S3489" i="2" s="1"/>
  <c r="T3489" i="2" s="1"/>
  <c r="R3488" i="2"/>
  <c r="S3488" i="2" s="1"/>
  <c r="T3488" i="2" s="1"/>
  <c r="R3487" i="2"/>
  <c r="S3487" i="2" s="1"/>
  <c r="T3487" i="2" s="1"/>
  <c r="R3486" i="2"/>
  <c r="S3486" i="2" s="1"/>
  <c r="T3486" i="2" s="1"/>
  <c r="R3485" i="2"/>
  <c r="S3485" i="2" s="1"/>
  <c r="T3485" i="2" s="1"/>
  <c r="R3484" i="2"/>
  <c r="S3484" i="2" s="1"/>
  <c r="T3484" i="2" s="1"/>
  <c r="R3483" i="2"/>
  <c r="S3483" i="2" s="1"/>
  <c r="T3483" i="2" s="1"/>
  <c r="R3482" i="2"/>
  <c r="S3482" i="2" s="1"/>
  <c r="T3482" i="2" s="1"/>
  <c r="R3481" i="2"/>
  <c r="S3481" i="2" s="1"/>
  <c r="T3481" i="2" s="1"/>
  <c r="R3480" i="2"/>
  <c r="S3480" i="2" s="1"/>
  <c r="T3480" i="2" s="1"/>
  <c r="R3479" i="2"/>
  <c r="S3479" i="2" s="1"/>
  <c r="T3479" i="2" s="1"/>
  <c r="R3478" i="2"/>
  <c r="S3478" i="2" s="1"/>
  <c r="T3478" i="2" s="1"/>
  <c r="R3477" i="2"/>
  <c r="S3477" i="2" s="1"/>
  <c r="T3477" i="2" s="1"/>
  <c r="R3476" i="2"/>
  <c r="S3476" i="2" s="1"/>
  <c r="T3476" i="2" s="1"/>
  <c r="R3475" i="2"/>
  <c r="S3475" i="2" s="1"/>
  <c r="T3475" i="2" s="1"/>
  <c r="R3474" i="2"/>
  <c r="S3474" i="2" s="1"/>
  <c r="T3474" i="2" s="1"/>
  <c r="R3473" i="2"/>
  <c r="S3473" i="2" s="1"/>
  <c r="T3473" i="2" s="1"/>
  <c r="R3472" i="2"/>
  <c r="S3472" i="2" s="1"/>
  <c r="T3472" i="2" s="1"/>
  <c r="R3471" i="2"/>
  <c r="S3471" i="2" s="1"/>
  <c r="T3471" i="2" s="1"/>
  <c r="R3470" i="2"/>
  <c r="S3470" i="2" s="1"/>
  <c r="T3470" i="2" s="1"/>
  <c r="R3469" i="2"/>
  <c r="S3469" i="2" s="1"/>
  <c r="T3469" i="2" s="1"/>
  <c r="R3468" i="2"/>
  <c r="S3468" i="2" s="1"/>
  <c r="T3468" i="2" s="1"/>
  <c r="R3467" i="2"/>
  <c r="S3467" i="2" s="1"/>
  <c r="T3467" i="2" s="1"/>
  <c r="R3466" i="2"/>
  <c r="S3466" i="2" s="1"/>
  <c r="T3466" i="2" s="1"/>
  <c r="R3465" i="2"/>
  <c r="S3465" i="2" s="1"/>
  <c r="T3465" i="2" s="1"/>
  <c r="R3464" i="2"/>
  <c r="S3464" i="2" s="1"/>
  <c r="T3464" i="2" s="1"/>
  <c r="R3463" i="2"/>
  <c r="S3463" i="2" s="1"/>
  <c r="T3463" i="2" s="1"/>
  <c r="R3462" i="2"/>
  <c r="S3462" i="2" s="1"/>
  <c r="T3462" i="2" s="1"/>
  <c r="R3461" i="2"/>
  <c r="S3461" i="2" s="1"/>
  <c r="T3461" i="2" s="1"/>
  <c r="R3460" i="2"/>
  <c r="S3460" i="2" s="1"/>
  <c r="T3460" i="2" s="1"/>
  <c r="R3459" i="2"/>
  <c r="S3459" i="2" s="1"/>
  <c r="T3459" i="2" s="1"/>
  <c r="R3458" i="2"/>
  <c r="S3458" i="2" s="1"/>
  <c r="T3458" i="2" s="1"/>
  <c r="R3457" i="2"/>
  <c r="S3457" i="2" s="1"/>
  <c r="T3457" i="2" s="1"/>
  <c r="R3456" i="2"/>
  <c r="S3456" i="2" s="1"/>
  <c r="T3456" i="2" s="1"/>
  <c r="R3455" i="2"/>
  <c r="S3455" i="2" s="1"/>
  <c r="T3455" i="2" s="1"/>
  <c r="R3454" i="2"/>
  <c r="S3454" i="2" s="1"/>
  <c r="T3454" i="2" s="1"/>
  <c r="R3453" i="2"/>
  <c r="S3453" i="2" s="1"/>
  <c r="T3453" i="2" s="1"/>
  <c r="R3452" i="2"/>
  <c r="S3452" i="2" s="1"/>
  <c r="T3452" i="2" s="1"/>
  <c r="R3451" i="2"/>
  <c r="S3451" i="2" s="1"/>
  <c r="T3451" i="2" s="1"/>
  <c r="R3450" i="2"/>
  <c r="S3450" i="2" s="1"/>
  <c r="T3450" i="2" s="1"/>
  <c r="R3449" i="2"/>
  <c r="S3449" i="2" s="1"/>
  <c r="T3449" i="2" s="1"/>
  <c r="R3448" i="2"/>
  <c r="S3448" i="2" s="1"/>
  <c r="T3448" i="2" s="1"/>
  <c r="R3447" i="2"/>
  <c r="S3447" i="2" s="1"/>
  <c r="T3447" i="2" s="1"/>
  <c r="R3446" i="2"/>
  <c r="S3446" i="2" s="1"/>
  <c r="T3446" i="2" s="1"/>
  <c r="R3445" i="2"/>
  <c r="S3445" i="2" s="1"/>
  <c r="T3445" i="2" s="1"/>
  <c r="R3444" i="2"/>
  <c r="S3444" i="2" s="1"/>
  <c r="T3444" i="2" s="1"/>
  <c r="R3443" i="2"/>
  <c r="S3443" i="2" s="1"/>
  <c r="T3443" i="2" s="1"/>
  <c r="R3442" i="2"/>
  <c r="S3442" i="2" s="1"/>
  <c r="T3442" i="2" s="1"/>
  <c r="R3441" i="2"/>
  <c r="S3441" i="2" s="1"/>
  <c r="T3441" i="2" s="1"/>
  <c r="R3440" i="2"/>
  <c r="S3440" i="2" s="1"/>
  <c r="T3440" i="2" s="1"/>
  <c r="R3439" i="2"/>
  <c r="S3439" i="2" s="1"/>
  <c r="T3439" i="2" s="1"/>
  <c r="R3438" i="2"/>
  <c r="S3438" i="2" s="1"/>
  <c r="T3438" i="2" s="1"/>
  <c r="R3437" i="2"/>
  <c r="S3437" i="2" s="1"/>
  <c r="T3437" i="2" s="1"/>
  <c r="R3436" i="2"/>
  <c r="S3436" i="2" s="1"/>
  <c r="T3436" i="2" s="1"/>
  <c r="R3435" i="2"/>
  <c r="S3435" i="2" s="1"/>
  <c r="T3435" i="2" s="1"/>
  <c r="R3434" i="2"/>
  <c r="S3434" i="2" s="1"/>
  <c r="T3434" i="2" s="1"/>
  <c r="R3433" i="2"/>
  <c r="S3433" i="2" s="1"/>
  <c r="T3433" i="2" s="1"/>
  <c r="R3432" i="2"/>
  <c r="S3432" i="2" s="1"/>
  <c r="T3432" i="2" s="1"/>
  <c r="R3431" i="2"/>
  <c r="S3431" i="2" s="1"/>
  <c r="T3431" i="2" s="1"/>
  <c r="R3430" i="2"/>
  <c r="S3430" i="2" s="1"/>
  <c r="T3430" i="2" s="1"/>
  <c r="R3429" i="2"/>
  <c r="S3429" i="2" s="1"/>
  <c r="T3429" i="2" s="1"/>
  <c r="R3428" i="2"/>
  <c r="S3428" i="2" s="1"/>
  <c r="T3428" i="2" s="1"/>
  <c r="R3427" i="2"/>
  <c r="S3427" i="2" s="1"/>
  <c r="T3427" i="2" s="1"/>
  <c r="R3426" i="2"/>
  <c r="S3426" i="2" s="1"/>
  <c r="T3426" i="2" s="1"/>
  <c r="R3425" i="2"/>
  <c r="S3425" i="2" s="1"/>
  <c r="T3425" i="2" s="1"/>
  <c r="R3424" i="2"/>
  <c r="S3424" i="2" s="1"/>
  <c r="T3424" i="2" s="1"/>
  <c r="R3423" i="2"/>
  <c r="S3423" i="2" s="1"/>
  <c r="T3423" i="2" s="1"/>
  <c r="R3422" i="2"/>
  <c r="S3422" i="2" s="1"/>
  <c r="T3422" i="2" s="1"/>
  <c r="R3421" i="2"/>
  <c r="S3421" i="2" s="1"/>
  <c r="T3421" i="2" s="1"/>
  <c r="R3420" i="2"/>
  <c r="S3420" i="2" s="1"/>
  <c r="T3420" i="2" s="1"/>
  <c r="R3419" i="2"/>
  <c r="S3419" i="2" s="1"/>
  <c r="T3419" i="2" s="1"/>
  <c r="R3418" i="2"/>
  <c r="S3418" i="2" s="1"/>
  <c r="T3418" i="2" s="1"/>
  <c r="R3417" i="2"/>
  <c r="S3417" i="2" s="1"/>
  <c r="T3417" i="2" s="1"/>
  <c r="R3416" i="2"/>
  <c r="S3416" i="2" s="1"/>
  <c r="T3416" i="2" s="1"/>
  <c r="R3415" i="2"/>
  <c r="S3415" i="2" s="1"/>
  <c r="T3415" i="2" s="1"/>
  <c r="R3414" i="2"/>
  <c r="S3414" i="2" s="1"/>
  <c r="T3414" i="2" s="1"/>
  <c r="R3413" i="2"/>
  <c r="S3413" i="2" s="1"/>
  <c r="T3413" i="2" s="1"/>
  <c r="R3412" i="2"/>
  <c r="S3412" i="2" s="1"/>
  <c r="T3412" i="2" s="1"/>
  <c r="R3411" i="2"/>
  <c r="S3411" i="2" s="1"/>
  <c r="T3411" i="2" s="1"/>
  <c r="R3410" i="2"/>
  <c r="S3410" i="2" s="1"/>
  <c r="T3410" i="2" s="1"/>
  <c r="R3409" i="2"/>
  <c r="S3409" i="2" s="1"/>
  <c r="T3409" i="2" s="1"/>
  <c r="R3408" i="2"/>
  <c r="S3408" i="2" s="1"/>
  <c r="T3408" i="2" s="1"/>
  <c r="R3407" i="2"/>
  <c r="S3407" i="2" s="1"/>
  <c r="T3407" i="2" s="1"/>
  <c r="R3406" i="2"/>
  <c r="S3406" i="2" s="1"/>
  <c r="T3406" i="2" s="1"/>
  <c r="R3405" i="2"/>
  <c r="S3405" i="2" s="1"/>
  <c r="T3405" i="2" s="1"/>
  <c r="R3404" i="2"/>
  <c r="S3404" i="2" s="1"/>
  <c r="T3404" i="2" s="1"/>
  <c r="R3403" i="2"/>
  <c r="S3403" i="2" s="1"/>
  <c r="T3403" i="2" s="1"/>
  <c r="R3402" i="2"/>
  <c r="S3402" i="2" s="1"/>
  <c r="T3402" i="2" s="1"/>
  <c r="R3401" i="2"/>
  <c r="S3401" i="2" s="1"/>
  <c r="T3401" i="2" s="1"/>
  <c r="R3400" i="2"/>
  <c r="S3400" i="2" s="1"/>
  <c r="T3400" i="2" s="1"/>
  <c r="R3399" i="2"/>
  <c r="S3399" i="2" s="1"/>
  <c r="T3399" i="2" s="1"/>
  <c r="R3398" i="2"/>
  <c r="S3398" i="2" s="1"/>
  <c r="T3398" i="2" s="1"/>
  <c r="R3397" i="2"/>
  <c r="S3397" i="2" s="1"/>
  <c r="T3397" i="2" s="1"/>
  <c r="R3396" i="2"/>
  <c r="S3396" i="2" s="1"/>
  <c r="T3396" i="2" s="1"/>
  <c r="R3395" i="2"/>
  <c r="S3395" i="2" s="1"/>
  <c r="T3395" i="2" s="1"/>
  <c r="R3394" i="2"/>
  <c r="S3394" i="2" s="1"/>
  <c r="T3394" i="2" s="1"/>
  <c r="R3393" i="2"/>
  <c r="S3393" i="2" s="1"/>
  <c r="T3393" i="2" s="1"/>
  <c r="R3392" i="2"/>
  <c r="S3392" i="2" s="1"/>
  <c r="T3392" i="2" s="1"/>
  <c r="R3391" i="2"/>
  <c r="S3391" i="2" s="1"/>
  <c r="T3391" i="2" s="1"/>
  <c r="R3390" i="2"/>
  <c r="S3390" i="2" s="1"/>
  <c r="T3390" i="2" s="1"/>
  <c r="R3389" i="2"/>
  <c r="S3389" i="2" s="1"/>
  <c r="T3389" i="2" s="1"/>
  <c r="R3388" i="2"/>
  <c r="S3388" i="2" s="1"/>
  <c r="T3388" i="2" s="1"/>
  <c r="R3387" i="2"/>
  <c r="S3387" i="2" s="1"/>
  <c r="T3387" i="2" s="1"/>
  <c r="R3386" i="2"/>
  <c r="S3386" i="2" s="1"/>
  <c r="T3386" i="2" s="1"/>
  <c r="R3385" i="2"/>
  <c r="S3385" i="2" s="1"/>
  <c r="T3385" i="2" s="1"/>
  <c r="R3384" i="2"/>
  <c r="S3384" i="2" s="1"/>
  <c r="T3384" i="2" s="1"/>
  <c r="R3383" i="2"/>
  <c r="S3383" i="2" s="1"/>
  <c r="T3383" i="2" s="1"/>
  <c r="R3382" i="2"/>
  <c r="S3382" i="2" s="1"/>
  <c r="T3382" i="2" s="1"/>
  <c r="R3381" i="2"/>
  <c r="S3381" i="2" s="1"/>
  <c r="T3381" i="2" s="1"/>
  <c r="R3380" i="2"/>
  <c r="S3380" i="2" s="1"/>
  <c r="T3380" i="2" s="1"/>
  <c r="R3379" i="2"/>
  <c r="S3379" i="2" s="1"/>
  <c r="T3379" i="2" s="1"/>
  <c r="R3378" i="2"/>
  <c r="S3378" i="2" s="1"/>
  <c r="T3378" i="2" s="1"/>
  <c r="R3377" i="2"/>
  <c r="S3377" i="2" s="1"/>
  <c r="T3377" i="2" s="1"/>
  <c r="R3376" i="2"/>
  <c r="S3376" i="2" s="1"/>
  <c r="T3376" i="2" s="1"/>
  <c r="R3375" i="2"/>
  <c r="S3375" i="2" s="1"/>
  <c r="T3375" i="2" s="1"/>
  <c r="R3374" i="2"/>
  <c r="S3374" i="2" s="1"/>
  <c r="T3374" i="2" s="1"/>
  <c r="R3373" i="2"/>
  <c r="S3373" i="2" s="1"/>
  <c r="T3373" i="2" s="1"/>
  <c r="R3372" i="2"/>
  <c r="S3372" i="2" s="1"/>
  <c r="T3372" i="2" s="1"/>
  <c r="R3371" i="2"/>
  <c r="S3371" i="2" s="1"/>
  <c r="T3371" i="2" s="1"/>
  <c r="R3370" i="2"/>
  <c r="S3370" i="2" s="1"/>
  <c r="T3370" i="2" s="1"/>
  <c r="R3369" i="2"/>
  <c r="S3369" i="2" s="1"/>
  <c r="T3369" i="2" s="1"/>
  <c r="R3368" i="2"/>
  <c r="S3368" i="2" s="1"/>
  <c r="T3368" i="2" s="1"/>
  <c r="R3367" i="2"/>
  <c r="S3367" i="2" s="1"/>
  <c r="T3367" i="2" s="1"/>
  <c r="R3366" i="2"/>
  <c r="S3366" i="2" s="1"/>
  <c r="T3366" i="2" s="1"/>
  <c r="R3365" i="2"/>
  <c r="S3365" i="2" s="1"/>
  <c r="T3365" i="2" s="1"/>
  <c r="R3364" i="2"/>
  <c r="S3364" i="2" s="1"/>
  <c r="T3364" i="2" s="1"/>
  <c r="R3363" i="2"/>
  <c r="S3363" i="2" s="1"/>
  <c r="T3363" i="2" s="1"/>
  <c r="R3362" i="2"/>
  <c r="S3362" i="2" s="1"/>
  <c r="T3362" i="2" s="1"/>
  <c r="R3361" i="2"/>
  <c r="S3361" i="2" s="1"/>
  <c r="T3361" i="2" s="1"/>
  <c r="R3360" i="2"/>
  <c r="S3360" i="2" s="1"/>
  <c r="T3360" i="2" s="1"/>
  <c r="R3359" i="2"/>
  <c r="S3359" i="2" s="1"/>
  <c r="T3359" i="2" s="1"/>
  <c r="R3358" i="2"/>
  <c r="S3358" i="2" s="1"/>
  <c r="T3358" i="2" s="1"/>
  <c r="R3357" i="2"/>
  <c r="S3357" i="2" s="1"/>
  <c r="T3357" i="2" s="1"/>
  <c r="R3356" i="2"/>
  <c r="S3356" i="2" s="1"/>
  <c r="T3356" i="2" s="1"/>
  <c r="R3355" i="2"/>
  <c r="S3355" i="2" s="1"/>
  <c r="T3355" i="2" s="1"/>
  <c r="R3354" i="2"/>
  <c r="S3354" i="2" s="1"/>
  <c r="T3354" i="2" s="1"/>
  <c r="R3353" i="2"/>
  <c r="S3353" i="2" s="1"/>
  <c r="T3353" i="2" s="1"/>
  <c r="R3352" i="2"/>
  <c r="S3352" i="2" s="1"/>
  <c r="T3352" i="2" s="1"/>
  <c r="R3351" i="2"/>
  <c r="S3351" i="2" s="1"/>
  <c r="T3351" i="2" s="1"/>
  <c r="R3350" i="2"/>
  <c r="S3350" i="2" s="1"/>
  <c r="T3350" i="2" s="1"/>
  <c r="R3349" i="2"/>
  <c r="S3349" i="2" s="1"/>
  <c r="T3349" i="2" s="1"/>
  <c r="R3348" i="2"/>
  <c r="S3348" i="2" s="1"/>
  <c r="T3348" i="2" s="1"/>
  <c r="R3347" i="2"/>
  <c r="S3347" i="2" s="1"/>
  <c r="T3347" i="2" s="1"/>
  <c r="R3346" i="2"/>
  <c r="S3346" i="2" s="1"/>
  <c r="T3346" i="2" s="1"/>
  <c r="R3345" i="2"/>
  <c r="S3345" i="2" s="1"/>
  <c r="T3345" i="2" s="1"/>
  <c r="R3344" i="2"/>
  <c r="S3344" i="2" s="1"/>
  <c r="T3344" i="2" s="1"/>
  <c r="R3343" i="2"/>
  <c r="S3343" i="2" s="1"/>
  <c r="T3343" i="2" s="1"/>
  <c r="R3342" i="2"/>
  <c r="S3342" i="2" s="1"/>
  <c r="T3342" i="2" s="1"/>
  <c r="R3341" i="2"/>
  <c r="S3341" i="2" s="1"/>
  <c r="T3341" i="2" s="1"/>
  <c r="R3340" i="2"/>
  <c r="S3340" i="2" s="1"/>
  <c r="T3340" i="2" s="1"/>
  <c r="R3339" i="2"/>
  <c r="S3339" i="2" s="1"/>
  <c r="T3339" i="2" s="1"/>
  <c r="R3338" i="2"/>
  <c r="S3338" i="2" s="1"/>
  <c r="T3338" i="2" s="1"/>
  <c r="R3337" i="2"/>
  <c r="S3337" i="2" s="1"/>
  <c r="T3337" i="2" s="1"/>
  <c r="R3336" i="2"/>
  <c r="S3336" i="2" s="1"/>
  <c r="T3336" i="2" s="1"/>
  <c r="R3335" i="2"/>
  <c r="S3335" i="2" s="1"/>
  <c r="T3335" i="2" s="1"/>
  <c r="R3334" i="2"/>
  <c r="S3334" i="2" s="1"/>
  <c r="T3334" i="2" s="1"/>
  <c r="R3333" i="2"/>
  <c r="S3333" i="2" s="1"/>
  <c r="T3333" i="2" s="1"/>
  <c r="R3332" i="2"/>
  <c r="S3332" i="2" s="1"/>
  <c r="T3332" i="2" s="1"/>
  <c r="R3331" i="2"/>
  <c r="S3331" i="2" s="1"/>
  <c r="T3331" i="2" s="1"/>
  <c r="R3330" i="2"/>
  <c r="S3330" i="2" s="1"/>
  <c r="T3330" i="2" s="1"/>
  <c r="R3329" i="2"/>
  <c r="S3329" i="2" s="1"/>
  <c r="T3329" i="2" s="1"/>
  <c r="R3328" i="2"/>
  <c r="S3328" i="2" s="1"/>
  <c r="T3328" i="2" s="1"/>
  <c r="R3327" i="2"/>
  <c r="S3327" i="2" s="1"/>
  <c r="T3327" i="2" s="1"/>
  <c r="R3326" i="2"/>
  <c r="S3326" i="2" s="1"/>
  <c r="T3326" i="2" s="1"/>
  <c r="R3325" i="2"/>
  <c r="S3325" i="2" s="1"/>
  <c r="T3325" i="2" s="1"/>
  <c r="R3324" i="2"/>
  <c r="S3324" i="2" s="1"/>
  <c r="T3324" i="2" s="1"/>
  <c r="R3323" i="2"/>
  <c r="S3323" i="2" s="1"/>
  <c r="T3323" i="2" s="1"/>
  <c r="R3322" i="2"/>
  <c r="S3322" i="2" s="1"/>
  <c r="T3322" i="2" s="1"/>
  <c r="R3321" i="2"/>
  <c r="S3321" i="2" s="1"/>
  <c r="T3321" i="2" s="1"/>
  <c r="R3320" i="2"/>
  <c r="S3320" i="2" s="1"/>
  <c r="T3320" i="2" s="1"/>
  <c r="R3319" i="2"/>
  <c r="S3319" i="2" s="1"/>
  <c r="T3319" i="2" s="1"/>
  <c r="R3318" i="2"/>
  <c r="S3318" i="2" s="1"/>
  <c r="T3318" i="2" s="1"/>
  <c r="R3317" i="2"/>
  <c r="S3317" i="2" s="1"/>
  <c r="T3317" i="2" s="1"/>
  <c r="R3316" i="2"/>
  <c r="S3316" i="2" s="1"/>
  <c r="T3316" i="2" s="1"/>
  <c r="R3315" i="2"/>
  <c r="S3315" i="2" s="1"/>
  <c r="T3315" i="2" s="1"/>
  <c r="R3314" i="2"/>
  <c r="S3314" i="2" s="1"/>
  <c r="T3314" i="2" s="1"/>
  <c r="R3313" i="2"/>
  <c r="S3313" i="2" s="1"/>
  <c r="T3313" i="2" s="1"/>
  <c r="R3312" i="2"/>
  <c r="S3312" i="2" s="1"/>
  <c r="T3312" i="2" s="1"/>
  <c r="R3311" i="2"/>
  <c r="S3311" i="2" s="1"/>
  <c r="T3311" i="2" s="1"/>
  <c r="R3310" i="2"/>
  <c r="S3310" i="2" s="1"/>
  <c r="T3310" i="2" s="1"/>
  <c r="R3309" i="2"/>
  <c r="S3309" i="2" s="1"/>
  <c r="T3309" i="2" s="1"/>
  <c r="R3308" i="2"/>
  <c r="S3308" i="2" s="1"/>
  <c r="T3308" i="2" s="1"/>
  <c r="R3307" i="2"/>
  <c r="S3307" i="2" s="1"/>
  <c r="T3307" i="2" s="1"/>
  <c r="R3306" i="2"/>
  <c r="S3306" i="2" s="1"/>
  <c r="T3306" i="2" s="1"/>
  <c r="R3305" i="2"/>
  <c r="S3305" i="2" s="1"/>
  <c r="T3305" i="2" s="1"/>
  <c r="R3304" i="2"/>
  <c r="S3304" i="2" s="1"/>
  <c r="T3304" i="2" s="1"/>
  <c r="R3303" i="2"/>
  <c r="S3303" i="2" s="1"/>
  <c r="T3303" i="2" s="1"/>
  <c r="R3302" i="2"/>
  <c r="S3302" i="2" s="1"/>
  <c r="T3302" i="2" s="1"/>
  <c r="R3301" i="2"/>
  <c r="S3301" i="2" s="1"/>
  <c r="T3301" i="2" s="1"/>
  <c r="R3300" i="2"/>
  <c r="S3300" i="2" s="1"/>
  <c r="T3300" i="2" s="1"/>
  <c r="R3299" i="2"/>
  <c r="S3299" i="2" s="1"/>
  <c r="T3299" i="2" s="1"/>
  <c r="R3298" i="2"/>
  <c r="S3298" i="2" s="1"/>
  <c r="T3298" i="2" s="1"/>
  <c r="R3297" i="2"/>
  <c r="S3297" i="2" s="1"/>
  <c r="T3297" i="2" s="1"/>
  <c r="R3296" i="2"/>
  <c r="S3296" i="2" s="1"/>
  <c r="T3296" i="2" s="1"/>
  <c r="R3295" i="2"/>
  <c r="S3295" i="2" s="1"/>
  <c r="T3295" i="2" s="1"/>
  <c r="R3294" i="2"/>
  <c r="S3294" i="2" s="1"/>
  <c r="T3294" i="2" s="1"/>
  <c r="R3293" i="2"/>
  <c r="S3293" i="2" s="1"/>
  <c r="T3293" i="2" s="1"/>
  <c r="R3292" i="2"/>
  <c r="S3292" i="2" s="1"/>
  <c r="T3292" i="2" s="1"/>
  <c r="R3291" i="2"/>
  <c r="S3291" i="2" s="1"/>
  <c r="T3291" i="2" s="1"/>
  <c r="R3290" i="2"/>
  <c r="S3290" i="2" s="1"/>
  <c r="T3290" i="2" s="1"/>
  <c r="R3289" i="2"/>
  <c r="S3289" i="2" s="1"/>
  <c r="T3289" i="2" s="1"/>
  <c r="R3288" i="2"/>
  <c r="S3288" i="2" s="1"/>
  <c r="T3288" i="2" s="1"/>
  <c r="R3287" i="2"/>
  <c r="S3287" i="2" s="1"/>
  <c r="T3287" i="2" s="1"/>
  <c r="R3286" i="2"/>
  <c r="S3286" i="2" s="1"/>
  <c r="T3286" i="2" s="1"/>
  <c r="R3285" i="2"/>
  <c r="S3285" i="2" s="1"/>
  <c r="T3285" i="2" s="1"/>
  <c r="R3284" i="2"/>
  <c r="S3284" i="2" s="1"/>
  <c r="T3284" i="2" s="1"/>
  <c r="R3283" i="2"/>
  <c r="S3283" i="2" s="1"/>
  <c r="T3283" i="2" s="1"/>
  <c r="R3282" i="2"/>
  <c r="S3282" i="2" s="1"/>
  <c r="T3282" i="2" s="1"/>
  <c r="R3281" i="2"/>
  <c r="S3281" i="2" s="1"/>
  <c r="T3281" i="2" s="1"/>
  <c r="R3280" i="2"/>
  <c r="S3280" i="2" s="1"/>
  <c r="T3280" i="2" s="1"/>
  <c r="R3279" i="2"/>
  <c r="S3279" i="2" s="1"/>
  <c r="T3279" i="2" s="1"/>
  <c r="R3278" i="2"/>
  <c r="S3278" i="2" s="1"/>
  <c r="T3278" i="2" s="1"/>
  <c r="R3277" i="2"/>
  <c r="S3277" i="2" s="1"/>
  <c r="T3277" i="2" s="1"/>
  <c r="R3276" i="2"/>
  <c r="S3276" i="2" s="1"/>
  <c r="T3276" i="2" s="1"/>
  <c r="R3275" i="2"/>
  <c r="S3275" i="2" s="1"/>
  <c r="T3275" i="2" s="1"/>
  <c r="R3274" i="2"/>
  <c r="S3274" i="2" s="1"/>
  <c r="T3274" i="2" s="1"/>
  <c r="R3273" i="2"/>
  <c r="S3273" i="2" s="1"/>
  <c r="T3273" i="2" s="1"/>
  <c r="R3272" i="2"/>
  <c r="S3272" i="2" s="1"/>
  <c r="T3272" i="2" s="1"/>
  <c r="R3271" i="2"/>
  <c r="S3271" i="2" s="1"/>
  <c r="T3271" i="2" s="1"/>
  <c r="R3270" i="2"/>
  <c r="S3270" i="2" s="1"/>
  <c r="T3270" i="2" s="1"/>
  <c r="R3269" i="2"/>
  <c r="S3269" i="2" s="1"/>
  <c r="T3269" i="2" s="1"/>
  <c r="R3268" i="2"/>
  <c r="S3268" i="2" s="1"/>
  <c r="T3268" i="2" s="1"/>
  <c r="R3267" i="2"/>
  <c r="S3267" i="2" s="1"/>
  <c r="T3267" i="2" s="1"/>
  <c r="R3266" i="2"/>
  <c r="S3266" i="2" s="1"/>
  <c r="T3266" i="2" s="1"/>
  <c r="R3265" i="2"/>
  <c r="S3265" i="2" s="1"/>
  <c r="T3265" i="2" s="1"/>
  <c r="R3264" i="2"/>
  <c r="S3264" i="2" s="1"/>
  <c r="T3264" i="2" s="1"/>
  <c r="R3263" i="2"/>
  <c r="S3263" i="2" s="1"/>
  <c r="T3263" i="2" s="1"/>
  <c r="R3262" i="2"/>
  <c r="S3262" i="2" s="1"/>
  <c r="T3262" i="2" s="1"/>
  <c r="R3261" i="2"/>
  <c r="S3261" i="2" s="1"/>
  <c r="T3261" i="2" s="1"/>
  <c r="R3260" i="2"/>
  <c r="S3260" i="2" s="1"/>
  <c r="T3260" i="2" s="1"/>
  <c r="R3259" i="2"/>
  <c r="S3259" i="2" s="1"/>
  <c r="T3259" i="2" s="1"/>
  <c r="R3258" i="2"/>
  <c r="S3258" i="2" s="1"/>
  <c r="T3258" i="2" s="1"/>
  <c r="R3257" i="2"/>
  <c r="S3257" i="2" s="1"/>
  <c r="T3257" i="2" s="1"/>
  <c r="R3256" i="2"/>
  <c r="S3256" i="2" s="1"/>
  <c r="T3256" i="2" s="1"/>
  <c r="R3255" i="2"/>
  <c r="S3255" i="2" s="1"/>
  <c r="T3255" i="2" s="1"/>
  <c r="R3254" i="2"/>
  <c r="S3254" i="2" s="1"/>
  <c r="T3254" i="2" s="1"/>
  <c r="R3253" i="2"/>
  <c r="S3253" i="2" s="1"/>
  <c r="T3253" i="2" s="1"/>
  <c r="R3252" i="2"/>
  <c r="S3252" i="2" s="1"/>
  <c r="T3252" i="2" s="1"/>
  <c r="R3251" i="2"/>
  <c r="S3251" i="2" s="1"/>
  <c r="T3251" i="2" s="1"/>
  <c r="R3250" i="2"/>
  <c r="S3250" i="2" s="1"/>
  <c r="T3250" i="2" s="1"/>
  <c r="R3249" i="2"/>
  <c r="S3249" i="2" s="1"/>
  <c r="T3249" i="2" s="1"/>
  <c r="R3248" i="2"/>
  <c r="S3248" i="2" s="1"/>
  <c r="T3248" i="2" s="1"/>
  <c r="R3247" i="2"/>
  <c r="S3247" i="2" s="1"/>
  <c r="T3247" i="2" s="1"/>
  <c r="R3246" i="2"/>
  <c r="S3246" i="2" s="1"/>
  <c r="T3246" i="2" s="1"/>
  <c r="R3245" i="2"/>
  <c r="S3245" i="2" s="1"/>
  <c r="T3245" i="2" s="1"/>
  <c r="R3244" i="2"/>
  <c r="S3244" i="2" s="1"/>
  <c r="T3244" i="2" s="1"/>
  <c r="R3243" i="2"/>
  <c r="S3243" i="2" s="1"/>
  <c r="T3243" i="2" s="1"/>
  <c r="R3242" i="2"/>
  <c r="S3242" i="2" s="1"/>
  <c r="T3242" i="2" s="1"/>
  <c r="R3241" i="2"/>
  <c r="S3241" i="2" s="1"/>
  <c r="T3241" i="2" s="1"/>
  <c r="R3240" i="2"/>
  <c r="S3240" i="2" s="1"/>
  <c r="T3240" i="2" s="1"/>
  <c r="R3239" i="2"/>
  <c r="S3239" i="2" s="1"/>
  <c r="T3239" i="2" s="1"/>
  <c r="R3238" i="2"/>
  <c r="S3238" i="2" s="1"/>
  <c r="T3238" i="2" s="1"/>
  <c r="R3237" i="2"/>
  <c r="S3237" i="2" s="1"/>
  <c r="T3237" i="2" s="1"/>
  <c r="R3236" i="2"/>
  <c r="S3236" i="2" s="1"/>
  <c r="T3236" i="2" s="1"/>
  <c r="R3235" i="2"/>
  <c r="S3235" i="2" s="1"/>
  <c r="T3235" i="2" s="1"/>
  <c r="R3234" i="2"/>
  <c r="S3234" i="2" s="1"/>
  <c r="T3234" i="2" s="1"/>
  <c r="R3233" i="2"/>
  <c r="S3233" i="2" s="1"/>
  <c r="T3233" i="2" s="1"/>
  <c r="R3232" i="2"/>
  <c r="S3232" i="2" s="1"/>
  <c r="T3232" i="2" s="1"/>
  <c r="R3231" i="2"/>
  <c r="S3231" i="2" s="1"/>
  <c r="T3231" i="2" s="1"/>
  <c r="R3230" i="2"/>
  <c r="S3230" i="2" s="1"/>
  <c r="T3230" i="2" s="1"/>
  <c r="R3229" i="2"/>
  <c r="S3229" i="2" s="1"/>
  <c r="T3229" i="2" s="1"/>
  <c r="R3228" i="2"/>
  <c r="S3228" i="2" s="1"/>
  <c r="T3228" i="2" s="1"/>
  <c r="R3227" i="2"/>
  <c r="S3227" i="2" s="1"/>
  <c r="T3227" i="2" s="1"/>
  <c r="R3226" i="2"/>
  <c r="S3226" i="2" s="1"/>
  <c r="T3226" i="2" s="1"/>
  <c r="R3225" i="2"/>
  <c r="S3225" i="2" s="1"/>
  <c r="T3225" i="2" s="1"/>
  <c r="R3224" i="2"/>
  <c r="S3224" i="2" s="1"/>
  <c r="T3224" i="2" s="1"/>
  <c r="R3223" i="2"/>
  <c r="S3223" i="2" s="1"/>
  <c r="T3223" i="2" s="1"/>
  <c r="R3222" i="2"/>
  <c r="S3222" i="2" s="1"/>
  <c r="T3222" i="2" s="1"/>
  <c r="R3221" i="2"/>
  <c r="S3221" i="2" s="1"/>
  <c r="T3221" i="2" s="1"/>
  <c r="R3220" i="2"/>
  <c r="S3220" i="2" s="1"/>
  <c r="T3220" i="2" s="1"/>
  <c r="R3219" i="2"/>
  <c r="S3219" i="2" s="1"/>
  <c r="T3219" i="2" s="1"/>
  <c r="R3218" i="2"/>
  <c r="S3218" i="2" s="1"/>
  <c r="T3218" i="2" s="1"/>
  <c r="R3217" i="2"/>
  <c r="S3217" i="2" s="1"/>
  <c r="T3217" i="2" s="1"/>
  <c r="R3216" i="2"/>
  <c r="S3216" i="2" s="1"/>
  <c r="T3216" i="2" s="1"/>
  <c r="R3215" i="2"/>
  <c r="S3215" i="2" s="1"/>
  <c r="T3215" i="2" s="1"/>
  <c r="R3214" i="2"/>
  <c r="S3214" i="2" s="1"/>
  <c r="T3214" i="2" s="1"/>
  <c r="R3213" i="2"/>
  <c r="S3213" i="2" s="1"/>
  <c r="T3213" i="2" s="1"/>
  <c r="R3212" i="2"/>
  <c r="S3212" i="2" s="1"/>
  <c r="T3212" i="2" s="1"/>
  <c r="R3211" i="2"/>
  <c r="S3211" i="2" s="1"/>
  <c r="T3211" i="2" s="1"/>
  <c r="R3210" i="2"/>
  <c r="S3210" i="2" s="1"/>
  <c r="T3210" i="2" s="1"/>
  <c r="R3209" i="2"/>
  <c r="S3209" i="2" s="1"/>
  <c r="T3209" i="2" s="1"/>
  <c r="R3208" i="2"/>
  <c r="S3208" i="2" s="1"/>
  <c r="T3208" i="2" s="1"/>
  <c r="R3207" i="2"/>
  <c r="S3207" i="2" s="1"/>
  <c r="T3207" i="2" s="1"/>
  <c r="R3206" i="2"/>
  <c r="S3206" i="2" s="1"/>
  <c r="T3206" i="2" s="1"/>
  <c r="R3205" i="2"/>
  <c r="S3205" i="2" s="1"/>
  <c r="T3205" i="2" s="1"/>
  <c r="R3204" i="2"/>
  <c r="S3204" i="2" s="1"/>
  <c r="T3204" i="2" s="1"/>
  <c r="R3203" i="2"/>
  <c r="S3203" i="2" s="1"/>
  <c r="T3203" i="2" s="1"/>
  <c r="R3202" i="2"/>
  <c r="S3202" i="2" s="1"/>
  <c r="T3202" i="2" s="1"/>
  <c r="R3201" i="2"/>
  <c r="S3201" i="2" s="1"/>
  <c r="T3201" i="2" s="1"/>
  <c r="R3200" i="2"/>
  <c r="S3200" i="2" s="1"/>
  <c r="T3200" i="2" s="1"/>
  <c r="R3199" i="2"/>
  <c r="S3199" i="2" s="1"/>
  <c r="T3199" i="2" s="1"/>
  <c r="R3198" i="2"/>
  <c r="S3198" i="2" s="1"/>
  <c r="T3198" i="2" s="1"/>
  <c r="R3197" i="2"/>
  <c r="S3197" i="2" s="1"/>
  <c r="T3197" i="2" s="1"/>
  <c r="R3196" i="2"/>
  <c r="S3196" i="2" s="1"/>
  <c r="T3196" i="2" s="1"/>
  <c r="R3195" i="2"/>
  <c r="S3195" i="2" s="1"/>
  <c r="T3195" i="2" s="1"/>
  <c r="R3194" i="2"/>
  <c r="S3194" i="2" s="1"/>
  <c r="T3194" i="2" s="1"/>
  <c r="R3193" i="2"/>
  <c r="S3193" i="2" s="1"/>
  <c r="T3193" i="2" s="1"/>
  <c r="R3192" i="2"/>
  <c r="S3192" i="2" s="1"/>
  <c r="T3192" i="2" s="1"/>
  <c r="R3191" i="2"/>
  <c r="S3191" i="2" s="1"/>
  <c r="T3191" i="2" s="1"/>
  <c r="R3190" i="2"/>
  <c r="S3190" i="2" s="1"/>
  <c r="T3190" i="2" s="1"/>
  <c r="R3189" i="2"/>
  <c r="S3189" i="2" s="1"/>
  <c r="T3189" i="2" s="1"/>
  <c r="R3188" i="2"/>
  <c r="S3188" i="2" s="1"/>
  <c r="T3188" i="2" s="1"/>
  <c r="R3187" i="2"/>
  <c r="S3187" i="2" s="1"/>
  <c r="T3187" i="2" s="1"/>
  <c r="R3186" i="2"/>
  <c r="S3186" i="2" s="1"/>
  <c r="T3186" i="2" s="1"/>
  <c r="R3185" i="2"/>
  <c r="S3185" i="2" s="1"/>
  <c r="T3185" i="2" s="1"/>
  <c r="R3184" i="2"/>
  <c r="S3184" i="2" s="1"/>
  <c r="T3184" i="2" s="1"/>
  <c r="R3183" i="2"/>
  <c r="S3183" i="2" s="1"/>
  <c r="T3183" i="2" s="1"/>
  <c r="R3182" i="2"/>
  <c r="S3182" i="2" s="1"/>
  <c r="T3182" i="2" s="1"/>
  <c r="R3181" i="2"/>
  <c r="S3181" i="2" s="1"/>
  <c r="T3181" i="2" s="1"/>
  <c r="R3180" i="2"/>
  <c r="S3180" i="2" s="1"/>
  <c r="T3180" i="2" s="1"/>
  <c r="R3179" i="2"/>
  <c r="S3179" i="2" s="1"/>
  <c r="T3179" i="2" s="1"/>
  <c r="R3178" i="2"/>
  <c r="S3178" i="2" s="1"/>
  <c r="T3178" i="2" s="1"/>
  <c r="R3177" i="2"/>
  <c r="S3177" i="2" s="1"/>
  <c r="T3177" i="2" s="1"/>
  <c r="R3176" i="2"/>
  <c r="S3176" i="2" s="1"/>
  <c r="T3176" i="2" s="1"/>
  <c r="R3175" i="2"/>
  <c r="S3175" i="2" s="1"/>
  <c r="T3175" i="2" s="1"/>
  <c r="R3174" i="2"/>
  <c r="S3174" i="2" s="1"/>
  <c r="T3174" i="2" s="1"/>
  <c r="R3173" i="2"/>
  <c r="S3173" i="2" s="1"/>
  <c r="T3173" i="2" s="1"/>
  <c r="R3172" i="2"/>
  <c r="S3172" i="2" s="1"/>
  <c r="T3172" i="2" s="1"/>
  <c r="R3171" i="2"/>
  <c r="S3171" i="2" s="1"/>
  <c r="T3171" i="2" s="1"/>
  <c r="R3170" i="2"/>
  <c r="S3170" i="2" s="1"/>
  <c r="T3170" i="2" s="1"/>
  <c r="R3169" i="2"/>
  <c r="S3169" i="2" s="1"/>
  <c r="T3169" i="2" s="1"/>
  <c r="R3168" i="2"/>
  <c r="S3168" i="2" s="1"/>
  <c r="T3168" i="2" s="1"/>
  <c r="R3167" i="2"/>
  <c r="S3167" i="2" s="1"/>
  <c r="T3167" i="2" s="1"/>
  <c r="R3166" i="2"/>
  <c r="S3166" i="2" s="1"/>
  <c r="T3166" i="2" s="1"/>
  <c r="R3165" i="2"/>
  <c r="S3165" i="2" s="1"/>
  <c r="T3165" i="2" s="1"/>
  <c r="R3164" i="2"/>
  <c r="S3164" i="2" s="1"/>
  <c r="T3164" i="2" s="1"/>
  <c r="R3163" i="2"/>
  <c r="S3163" i="2" s="1"/>
  <c r="T3163" i="2" s="1"/>
  <c r="R3162" i="2"/>
  <c r="S3162" i="2" s="1"/>
  <c r="T3162" i="2" s="1"/>
  <c r="R3161" i="2"/>
  <c r="S3161" i="2" s="1"/>
  <c r="T3161" i="2" s="1"/>
  <c r="R3160" i="2"/>
  <c r="S3160" i="2" s="1"/>
  <c r="T3160" i="2" s="1"/>
  <c r="R3159" i="2"/>
  <c r="S3159" i="2" s="1"/>
  <c r="T3159" i="2" s="1"/>
  <c r="R3158" i="2"/>
  <c r="S3158" i="2" s="1"/>
  <c r="T3158" i="2" s="1"/>
  <c r="R3157" i="2"/>
  <c r="S3157" i="2" s="1"/>
  <c r="T3157" i="2" s="1"/>
  <c r="R3156" i="2"/>
  <c r="S3156" i="2" s="1"/>
  <c r="T3156" i="2" s="1"/>
  <c r="R3155" i="2"/>
  <c r="S3155" i="2" s="1"/>
  <c r="T3155" i="2" s="1"/>
  <c r="R3154" i="2"/>
  <c r="S3154" i="2" s="1"/>
  <c r="T3154" i="2" s="1"/>
  <c r="R3153" i="2"/>
  <c r="S3153" i="2" s="1"/>
  <c r="T3153" i="2" s="1"/>
  <c r="R3152" i="2"/>
  <c r="S3152" i="2" s="1"/>
  <c r="T3152" i="2" s="1"/>
  <c r="R3151" i="2"/>
  <c r="S3151" i="2" s="1"/>
  <c r="T3151" i="2" s="1"/>
  <c r="R3150" i="2"/>
  <c r="S3150" i="2" s="1"/>
  <c r="T3150" i="2" s="1"/>
  <c r="R3149" i="2"/>
  <c r="S3149" i="2" s="1"/>
  <c r="T3149" i="2" s="1"/>
  <c r="R3148" i="2"/>
  <c r="S3148" i="2" s="1"/>
  <c r="T3148" i="2" s="1"/>
  <c r="R3147" i="2"/>
  <c r="S3147" i="2" s="1"/>
  <c r="T3147" i="2" s="1"/>
  <c r="R3146" i="2"/>
  <c r="S3146" i="2" s="1"/>
  <c r="T3146" i="2" s="1"/>
  <c r="R3145" i="2"/>
  <c r="S3145" i="2" s="1"/>
  <c r="T3145" i="2" s="1"/>
  <c r="R3144" i="2"/>
  <c r="S3144" i="2" s="1"/>
  <c r="T3144" i="2" s="1"/>
  <c r="R3143" i="2"/>
  <c r="S3143" i="2" s="1"/>
  <c r="T3143" i="2" s="1"/>
  <c r="R3142" i="2"/>
  <c r="S3142" i="2" s="1"/>
  <c r="T3142" i="2" s="1"/>
  <c r="R3141" i="2"/>
  <c r="S3141" i="2" s="1"/>
  <c r="T3141" i="2" s="1"/>
  <c r="R3140" i="2"/>
  <c r="S3140" i="2" s="1"/>
  <c r="T3140" i="2" s="1"/>
  <c r="R3139" i="2"/>
  <c r="S3139" i="2" s="1"/>
  <c r="T3139" i="2" s="1"/>
  <c r="R3138" i="2"/>
  <c r="S3138" i="2" s="1"/>
  <c r="T3138" i="2" s="1"/>
  <c r="R3137" i="2"/>
  <c r="S3137" i="2" s="1"/>
  <c r="T3137" i="2" s="1"/>
  <c r="R3136" i="2"/>
  <c r="S3136" i="2" s="1"/>
  <c r="T3136" i="2" s="1"/>
  <c r="R3135" i="2"/>
  <c r="S3135" i="2" s="1"/>
  <c r="T3135" i="2" s="1"/>
  <c r="R3134" i="2"/>
  <c r="S3134" i="2" s="1"/>
  <c r="T3134" i="2" s="1"/>
  <c r="R3133" i="2"/>
  <c r="S3133" i="2" s="1"/>
  <c r="T3133" i="2" s="1"/>
  <c r="R3132" i="2"/>
  <c r="S3132" i="2" s="1"/>
  <c r="T3132" i="2" s="1"/>
  <c r="R3131" i="2"/>
  <c r="S3131" i="2" s="1"/>
  <c r="T3131" i="2" s="1"/>
  <c r="R3130" i="2"/>
  <c r="S3130" i="2" s="1"/>
  <c r="T3130" i="2" s="1"/>
  <c r="R3129" i="2"/>
  <c r="S3129" i="2" s="1"/>
  <c r="T3129" i="2" s="1"/>
  <c r="R3128" i="2"/>
  <c r="S3128" i="2" s="1"/>
  <c r="T3128" i="2" s="1"/>
  <c r="R3127" i="2"/>
  <c r="S3127" i="2" s="1"/>
  <c r="T3127" i="2" s="1"/>
  <c r="R3126" i="2"/>
  <c r="S3126" i="2" s="1"/>
  <c r="T3126" i="2" s="1"/>
  <c r="R3125" i="2"/>
  <c r="S3125" i="2" s="1"/>
  <c r="T3125" i="2" s="1"/>
  <c r="R3124" i="2"/>
  <c r="S3124" i="2" s="1"/>
  <c r="T3124" i="2" s="1"/>
  <c r="R3123" i="2"/>
  <c r="S3123" i="2" s="1"/>
  <c r="T3123" i="2" s="1"/>
  <c r="R3122" i="2"/>
  <c r="S3122" i="2" s="1"/>
  <c r="T3122" i="2" s="1"/>
  <c r="R3121" i="2"/>
  <c r="S3121" i="2" s="1"/>
  <c r="T3121" i="2" s="1"/>
  <c r="R3120" i="2"/>
  <c r="S3120" i="2" s="1"/>
  <c r="T3120" i="2" s="1"/>
  <c r="R3119" i="2"/>
  <c r="S3119" i="2" s="1"/>
  <c r="T3119" i="2" s="1"/>
  <c r="R3118" i="2"/>
  <c r="S3118" i="2" s="1"/>
  <c r="T3118" i="2" s="1"/>
  <c r="R3117" i="2"/>
  <c r="S3117" i="2" s="1"/>
  <c r="T3117" i="2" s="1"/>
  <c r="R3116" i="2"/>
  <c r="S3116" i="2" s="1"/>
  <c r="T3116" i="2" s="1"/>
  <c r="R3115" i="2"/>
  <c r="S3115" i="2" s="1"/>
  <c r="T3115" i="2" s="1"/>
  <c r="R3114" i="2"/>
  <c r="S3114" i="2" s="1"/>
  <c r="T3114" i="2" s="1"/>
  <c r="R3113" i="2"/>
  <c r="S3113" i="2" s="1"/>
  <c r="T3113" i="2" s="1"/>
  <c r="R3112" i="2"/>
  <c r="S3112" i="2" s="1"/>
  <c r="T3112" i="2" s="1"/>
  <c r="R3111" i="2"/>
  <c r="S3111" i="2" s="1"/>
  <c r="T3111" i="2" s="1"/>
  <c r="R3110" i="2"/>
  <c r="S3110" i="2" s="1"/>
  <c r="T3110" i="2" s="1"/>
  <c r="R3109" i="2"/>
  <c r="S3109" i="2" s="1"/>
  <c r="T3109" i="2" s="1"/>
  <c r="R3108" i="2"/>
  <c r="S3108" i="2" s="1"/>
  <c r="T3108" i="2" s="1"/>
  <c r="R3107" i="2"/>
  <c r="S3107" i="2" s="1"/>
  <c r="T3107" i="2" s="1"/>
  <c r="R3106" i="2"/>
  <c r="S3106" i="2" s="1"/>
  <c r="T3106" i="2" s="1"/>
  <c r="R3105" i="2"/>
  <c r="S3105" i="2" s="1"/>
  <c r="T3105" i="2" s="1"/>
  <c r="R3104" i="2"/>
  <c r="S3104" i="2" s="1"/>
  <c r="T3104" i="2" s="1"/>
  <c r="R3103" i="2"/>
  <c r="S3103" i="2" s="1"/>
  <c r="T3103" i="2" s="1"/>
  <c r="R3102" i="2"/>
  <c r="S3102" i="2" s="1"/>
  <c r="T3102" i="2" s="1"/>
  <c r="R3101" i="2"/>
  <c r="S3101" i="2" s="1"/>
  <c r="T3101" i="2" s="1"/>
  <c r="R3100" i="2"/>
  <c r="S3100" i="2" s="1"/>
  <c r="T3100" i="2" s="1"/>
  <c r="R3099" i="2"/>
  <c r="S3099" i="2" s="1"/>
  <c r="T3099" i="2" s="1"/>
  <c r="R3098" i="2"/>
  <c r="S3098" i="2" s="1"/>
  <c r="T3098" i="2" s="1"/>
  <c r="R3097" i="2"/>
  <c r="S3097" i="2" s="1"/>
  <c r="T3097" i="2" s="1"/>
  <c r="R3096" i="2"/>
  <c r="S3096" i="2" s="1"/>
  <c r="T3096" i="2" s="1"/>
  <c r="R3095" i="2"/>
  <c r="S3095" i="2" s="1"/>
  <c r="T3095" i="2" s="1"/>
  <c r="R3094" i="2"/>
  <c r="S3094" i="2" s="1"/>
  <c r="T3094" i="2" s="1"/>
  <c r="R3093" i="2"/>
  <c r="S3093" i="2" s="1"/>
  <c r="T3093" i="2" s="1"/>
  <c r="R3092" i="2"/>
  <c r="S3092" i="2" s="1"/>
  <c r="T3092" i="2" s="1"/>
  <c r="R3091" i="2"/>
  <c r="S3091" i="2" s="1"/>
  <c r="T3091" i="2" s="1"/>
  <c r="R3090" i="2"/>
  <c r="S3090" i="2" s="1"/>
  <c r="T3090" i="2" s="1"/>
  <c r="R3089" i="2"/>
  <c r="S3089" i="2" s="1"/>
  <c r="T3089" i="2" s="1"/>
  <c r="R3088" i="2"/>
  <c r="S3088" i="2" s="1"/>
  <c r="T3088" i="2" s="1"/>
  <c r="R3087" i="2"/>
  <c r="S3087" i="2" s="1"/>
  <c r="T3087" i="2" s="1"/>
  <c r="R3086" i="2"/>
  <c r="S3086" i="2" s="1"/>
  <c r="T3086" i="2" s="1"/>
  <c r="R3085" i="2"/>
  <c r="S3085" i="2" s="1"/>
  <c r="T3085" i="2" s="1"/>
  <c r="R3084" i="2"/>
  <c r="S3084" i="2" s="1"/>
  <c r="T3084" i="2" s="1"/>
  <c r="R3083" i="2"/>
  <c r="S3083" i="2" s="1"/>
  <c r="T3083" i="2" s="1"/>
  <c r="R3082" i="2"/>
  <c r="S3082" i="2" s="1"/>
  <c r="T3082" i="2" s="1"/>
  <c r="R3081" i="2"/>
  <c r="S3081" i="2" s="1"/>
  <c r="T3081" i="2" s="1"/>
  <c r="R3080" i="2"/>
  <c r="S3080" i="2" s="1"/>
  <c r="T3080" i="2" s="1"/>
  <c r="R3079" i="2"/>
  <c r="S3079" i="2" s="1"/>
  <c r="T3079" i="2" s="1"/>
  <c r="R3078" i="2"/>
  <c r="S3078" i="2" s="1"/>
  <c r="T3078" i="2" s="1"/>
  <c r="R3077" i="2"/>
  <c r="S3077" i="2" s="1"/>
  <c r="T3077" i="2" s="1"/>
  <c r="R3076" i="2"/>
  <c r="S3076" i="2" s="1"/>
  <c r="T3076" i="2" s="1"/>
  <c r="R3075" i="2"/>
  <c r="S3075" i="2" s="1"/>
  <c r="T3075" i="2" s="1"/>
  <c r="R3074" i="2"/>
  <c r="S3074" i="2" s="1"/>
  <c r="T3074" i="2" s="1"/>
  <c r="R3073" i="2"/>
  <c r="S3073" i="2" s="1"/>
  <c r="T3073" i="2" s="1"/>
  <c r="R3072" i="2"/>
  <c r="S3072" i="2" s="1"/>
  <c r="T3072" i="2" s="1"/>
  <c r="R3071" i="2"/>
  <c r="S3071" i="2" s="1"/>
  <c r="T3071" i="2" s="1"/>
  <c r="R3070" i="2"/>
  <c r="S3070" i="2" s="1"/>
  <c r="T3070" i="2" s="1"/>
  <c r="R3069" i="2"/>
  <c r="S3069" i="2" s="1"/>
  <c r="T3069" i="2" s="1"/>
  <c r="R3068" i="2"/>
  <c r="S3068" i="2" s="1"/>
  <c r="T3068" i="2" s="1"/>
  <c r="R3067" i="2"/>
  <c r="S3067" i="2" s="1"/>
  <c r="T3067" i="2" s="1"/>
  <c r="R3066" i="2"/>
  <c r="S3066" i="2" s="1"/>
  <c r="T3066" i="2" s="1"/>
  <c r="R3065" i="2"/>
  <c r="S3065" i="2" s="1"/>
  <c r="T3065" i="2" s="1"/>
  <c r="R3064" i="2"/>
  <c r="S3064" i="2" s="1"/>
  <c r="T3064" i="2" s="1"/>
  <c r="R3063" i="2"/>
  <c r="S3063" i="2" s="1"/>
  <c r="T3063" i="2" s="1"/>
  <c r="R3062" i="2"/>
  <c r="S3062" i="2" s="1"/>
  <c r="T3062" i="2" s="1"/>
  <c r="R3061" i="2"/>
  <c r="S3061" i="2" s="1"/>
  <c r="T3061" i="2" s="1"/>
  <c r="R3060" i="2"/>
  <c r="S3060" i="2" s="1"/>
  <c r="T3060" i="2" s="1"/>
  <c r="R3059" i="2"/>
  <c r="S3059" i="2" s="1"/>
  <c r="T3059" i="2" s="1"/>
  <c r="R3058" i="2"/>
  <c r="S3058" i="2" s="1"/>
  <c r="T3058" i="2" s="1"/>
  <c r="R3057" i="2"/>
  <c r="S3057" i="2" s="1"/>
  <c r="T3057" i="2" s="1"/>
  <c r="R3056" i="2"/>
  <c r="S3056" i="2" s="1"/>
  <c r="T3056" i="2" s="1"/>
  <c r="R3055" i="2"/>
  <c r="S3055" i="2" s="1"/>
  <c r="T3055" i="2" s="1"/>
  <c r="R3054" i="2"/>
  <c r="S3054" i="2" s="1"/>
  <c r="T3054" i="2" s="1"/>
  <c r="R3053" i="2"/>
  <c r="S3053" i="2" s="1"/>
  <c r="T3053" i="2" s="1"/>
  <c r="R3052" i="2"/>
  <c r="S3052" i="2" s="1"/>
  <c r="T3052" i="2" s="1"/>
  <c r="R3051" i="2"/>
  <c r="S3051" i="2" s="1"/>
  <c r="T3051" i="2" s="1"/>
  <c r="R3050" i="2"/>
  <c r="S3050" i="2" s="1"/>
  <c r="T3050" i="2" s="1"/>
  <c r="R3049" i="2"/>
  <c r="S3049" i="2" s="1"/>
  <c r="T3049" i="2" s="1"/>
  <c r="R3048" i="2"/>
  <c r="S3048" i="2" s="1"/>
  <c r="T3048" i="2" s="1"/>
  <c r="R3047" i="2"/>
  <c r="S3047" i="2" s="1"/>
  <c r="T3047" i="2" s="1"/>
  <c r="R3046" i="2"/>
  <c r="S3046" i="2" s="1"/>
  <c r="T3046" i="2" s="1"/>
  <c r="R3045" i="2"/>
  <c r="S3045" i="2" s="1"/>
  <c r="T3045" i="2" s="1"/>
  <c r="R3044" i="2"/>
  <c r="S3044" i="2" s="1"/>
  <c r="T3044" i="2" s="1"/>
  <c r="R3043" i="2"/>
  <c r="S3043" i="2" s="1"/>
  <c r="T3043" i="2" s="1"/>
  <c r="R3042" i="2"/>
  <c r="S3042" i="2" s="1"/>
  <c r="T3042" i="2" s="1"/>
  <c r="R3041" i="2"/>
  <c r="S3041" i="2" s="1"/>
  <c r="T3041" i="2" s="1"/>
  <c r="R3040" i="2"/>
  <c r="S3040" i="2" s="1"/>
  <c r="T3040" i="2" s="1"/>
  <c r="R3039" i="2"/>
  <c r="S3039" i="2" s="1"/>
  <c r="T3039" i="2" s="1"/>
  <c r="R3038" i="2"/>
  <c r="S3038" i="2" s="1"/>
  <c r="T3038" i="2" s="1"/>
  <c r="R3037" i="2"/>
  <c r="S3037" i="2" s="1"/>
  <c r="T3037" i="2" s="1"/>
  <c r="R3036" i="2"/>
  <c r="S3036" i="2" s="1"/>
  <c r="T3036" i="2" s="1"/>
  <c r="R3035" i="2"/>
  <c r="S3035" i="2" s="1"/>
  <c r="T3035" i="2" s="1"/>
  <c r="R3034" i="2"/>
  <c r="S3034" i="2" s="1"/>
  <c r="T3034" i="2" s="1"/>
  <c r="R3033" i="2"/>
  <c r="S3033" i="2" s="1"/>
  <c r="T3033" i="2" s="1"/>
  <c r="R3032" i="2"/>
  <c r="S3032" i="2" s="1"/>
  <c r="T3032" i="2" s="1"/>
  <c r="R3031" i="2"/>
  <c r="S3031" i="2" s="1"/>
  <c r="T3031" i="2" s="1"/>
  <c r="R3030" i="2"/>
  <c r="S3030" i="2" s="1"/>
  <c r="T3030" i="2" s="1"/>
  <c r="R3029" i="2"/>
  <c r="S3029" i="2" s="1"/>
  <c r="T3029" i="2" s="1"/>
  <c r="R3028" i="2"/>
  <c r="S3028" i="2" s="1"/>
  <c r="T3028" i="2" s="1"/>
  <c r="R3027" i="2"/>
  <c r="S3027" i="2" s="1"/>
  <c r="T3027" i="2" s="1"/>
  <c r="R3026" i="2"/>
  <c r="S3026" i="2" s="1"/>
  <c r="T3026" i="2" s="1"/>
  <c r="R3025" i="2"/>
  <c r="S3025" i="2" s="1"/>
  <c r="T3025" i="2" s="1"/>
  <c r="R3024" i="2"/>
  <c r="S3024" i="2" s="1"/>
  <c r="T3024" i="2" s="1"/>
  <c r="R3023" i="2"/>
  <c r="S3023" i="2" s="1"/>
  <c r="T3023" i="2" s="1"/>
  <c r="R3022" i="2"/>
  <c r="S3022" i="2" s="1"/>
  <c r="T3022" i="2" s="1"/>
  <c r="R3021" i="2"/>
  <c r="S3021" i="2" s="1"/>
  <c r="T3021" i="2" s="1"/>
  <c r="R3020" i="2"/>
  <c r="S3020" i="2" s="1"/>
  <c r="T3020" i="2" s="1"/>
  <c r="R3019" i="2"/>
  <c r="S3019" i="2" s="1"/>
  <c r="T3019" i="2" s="1"/>
  <c r="R3018" i="2"/>
  <c r="S3018" i="2" s="1"/>
  <c r="T3018" i="2" s="1"/>
  <c r="R3017" i="2"/>
  <c r="S3017" i="2" s="1"/>
  <c r="T3017" i="2" s="1"/>
  <c r="R3016" i="2"/>
  <c r="S3016" i="2" s="1"/>
  <c r="T3016" i="2" s="1"/>
  <c r="R3015" i="2"/>
  <c r="S3015" i="2" s="1"/>
  <c r="T3015" i="2" s="1"/>
  <c r="R3014" i="2"/>
  <c r="S3014" i="2" s="1"/>
  <c r="T3014" i="2" s="1"/>
  <c r="R3013" i="2"/>
  <c r="S3013" i="2" s="1"/>
  <c r="T3013" i="2" s="1"/>
  <c r="R3012" i="2"/>
  <c r="S3012" i="2" s="1"/>
  <c r="T3012" i="2" s="1"/>
  <c r="R3011" i="2"/>
  <c r="S3011" i="2" s="1"/>
  <c r="T3011" i="2" s="1"/>
  <c r="R3010" i="2"/>
  <c r="S3010" i="2" s="1"/>
  <c r="T3010" i="2" s="1"/>
  <c r="R3009" i="2"/>
  <c r="S3009" i="2" s="1"/>
  <c r="T3009" i="2" s="1"/>
  <c r="R3008" i="2"/>
  <c r="S3008" i="2" s="1"/>
  <c r="T3008" i="2" s="1"/>
  <c r="R3007" i="2"/>
  <c r="S3007" i="2" s="1"/>
  <c r="T3007" i="2" s="1"/>
  <c r="R3006" i="2"/>
  <c r="S3006" i="2" s="1"/>
  <c r="T3006" i="2" s="1"/>
  <c r="R3005" i="2"/>
  <c r="S3005" i="2" s="1"/>
  <c r="T3005" i="2" s="1"/>
  <c r="R3004" i="2"/>
  <c r="S3004" i="2" s="1"/>
  <c r="T3004" i="2" s="1"/>
  <c r="R3003" i="2"/>
  <c r="S3003" i="2" s="1"/>
  <c r="T3003" i="2" s="1"/>
  <c r="R3002" i="2"/>
  <c r="S3002" i="2" s="1"/>
  <c r="T3002" i="2" s="1"/>
  <c r="R3001" i="2"/>
  <c r="S3001" i="2" s="1"/>
  <c r="T3001" i="2" s="1"/>
  <c r="R3000" i="2"/>
  <c r="S3000" i="2" s="1"/>
  <c r="T3000" i="2" s="1"/>
  <c r="R2999" i="2"/>
  <c r="S2999" i="2" s="1"/>
  <c r="T2999" i="2" s="1"/>
  <c r="R2998" i="2"/>
  <c r="S2998" i="2" s="1"/>
  <c r="T2998" i="2" s="1"/>
  <c r="R2997" i="2"/>
  <c r="S2997" i="2" s="1"/>
  <c r="T2997" i="2" s="1"/>
  <c r="R2996" i="2"/>
  <c r="S2996" i="2" s="1"/>
  <c r="T2996" i="2" s="1"/>
  <c r="R2995" i="2"/>
  <c r="S2995" i="2" s="1"/>
  <c r="T2995" i="2" s="1"/>
  <c r="R2994" i="2"/>
  <c r="S2994" i="2" s="1"/>
  <c r="T2994" i="2" s="1"/>
  <c r="R2993" i="2"/>
  <c r="S2993" i="2" s="1"/>
  <c r="T2993" i="2" s="1"/>
  <c r="R2992" i="2"/>
  <c r="S2992" i="2" s="1"/>
  <c r="T2992" i="2" s="1"/>
  <c r="R2991" i="2"/>
  <c r="S2991" i="2" s="1"/>
  <c r="T2991" i="2" s="1"/>
  <c r="R2990" i="2"/>
  <c r="S2990" i="2" s="1"/>
  <c r="T2990" i="2" s="1"/>
  <c r="R2989" i="2"/>
  <c r="S2989" i="2" s="1"/>
  <c r="T2989" i="2" s="1"/>
  <c r="R2988" i="2"/>
  <c r="S2988" i="2" s="1"/>
  <c r="T2988" i="2" s="1"/>
  <c r="R2987" i="2"/>
  <c r="S2987" i="2" s="1"/>
  <c r="T2987" i="2" s="1"/>
  <c r="R2986" i="2"/>
  <c r="S2986" i="2" s="1"/>
  <c r="T2986" i="2" s="1"/>
  <c r="R2985" i="2"/>
  <c r="S2985" i="2" s="1"/>
  <c r="T2985" i="2" s="1"/>
  <c r="R2984" i="2"/>
  <c r="S2984" i="2" s="1"/>
  <c r="T2984" i="2" s="1"/>
  <c r="R2983" i="2"/>
  <c r="S2983" i="2" s="1"/>
  <c r="T2983" i="2" s="1"/>
  <c r="R2982" i="2"/>
  <c r="S2982" i="2" s="1"/>
  <c r="T2982" i="2" s="1"/>
  <c r="R2981" i="2"/>
  <c r="S2981" i="2" s="1"/>
  <c r="T2981" i="2" s="1"/>
  <c r="R2980" i="2"/>
  <c r="S2980" i="2" s="1"/>
  <c r="T2980" i="2" s="1"/>
  <c r="R2979" i="2"/>
  <c r="S2979" i="2" s="1"/>
  <c r="T2979" i="2" s="1"/>
  <c r="R2978" i="2"/>
  <c r="S2978" i="2" s="1"/>
  <c r="T2978" i="2" s="1"/>
  <c r="R2977" i="2"/>
  <c r="S2977" i="2" s="1"/>
  <c r="T2977" i="2" s="1"/>
  <c r="R2976" i="2"/>
  <c r="S2976" i="2" s="1"/>
  <c r="T2976" i="2" s="1"/>
  <c r="R2975" i="2"/>
  <c r="S2975" i="2" s="1"/>
  <c r="T2975" i="2" s="1"/>
  <c r="R2974" i="2"/>
  <c r="S2974" i="2" s="1"/>
  <c r="T2974" i="2" s="1"/>
  <c r="R2973" i="2"/>
  <c r="S2973" i="2" s="1"/>
  <c r="T2973" i="2" s="1"/>
  <c r="R2972" i="2"/>
  <c r="S2972" i="2" s="1"/>
  <c r="T2972" i="2" s="1"/>
  <c r="R2971" i="2"/>
  <c r="S2971" i="2" s="1"/>
  <c r="T2971" i="2" s="1"/>
  <c r="R2970" i="2"/>
  <c r="S2970" i="2" s="1"/>
  <c r="T2970" i="2" s="1"/>
  <c r="R2969" i="2"/>
  <c r="S2969" i="2" s="1"/>
  <c r="T2969" i="2" s="1"/>
  <c r="R2968" i="2"/>
  <c r="S2968" i="2" s="1"/>
  <c r="T2968" i="2" s="1"/>
  <c r="R2967" i="2"/>
  <c r="S2967" i="2" s="1"/>
  <c r="T2967" i="2" s="1"/>
  <c r="R2966" i="2"/>
  <c r="S2966" i="2" s="1"/>
  <c r="T2966" i="2" s="1"/>
  <c r="R2965" i="2"/>
  <c r="S2965" i="2" s="1"/>
  <c r="T2965" i="2" s="1"/>
  <c r="R2964" i="2"/>
  <c r="S2964" i="2" s="1"/>
  <c r="T2964" i="2" s="1"/>
  <c r="R2963" i="2"/>
  <c r="S2963" i="2" s="1"/>
  <c r="T2963" i="2" s="1"/>
  <c r="R2962" i="2"/>
  <c r="S2962" i="2" s="1"/>
  <c r="T2962" i="2" s="1"/>
  <c r="R2961" i="2"/>
  <c r="S2961" i="2" s="1"/>
  <c r="T2961" i="2" s="1"/>
  <c r="R2960" i="2"/>
  <c r="S2960" i="2" s="1"/>
  <c r="T2960" i="2" s="1"/>
  <c r="R2959" i="2"/>
  <c r="S2959" i="2" s="1"/>
  <c r="T2959" i="2" s="1"/>
  <c r="R2958" i="2"/>
  <c r="S2958" i="2" s="1"/>
  <c r="T2958" i="2" s="1"/>
  <c r="R2957" i="2"/>
  <c r="S2957" i="2" s="1"/>
  <c r="T2957" i="2" s="1"/>
  <c r="R2956" i="2"/>
  <c r="S2956" i="2" s="1"/>
  <c r="T2956" i="2" s="1"/>
  <c r="R2955" i="2"/>
  <c r="S2955" i="2" s="1"/>
  <c r="T2955" i="2" s="1"/>
  <c r="R2954" i="2"/>
  <c r="S2954" i="2" s="1"/>
  <c r="T2954" i="2" s="1"/>
  <c r="R2953" i="2"/>
  <c r="S2953" i="2" s="1"/>
  <c r="T2953" i="2" s="1"/>
  <c r="R2952" i="2"/>
  <c r="S2952" i="2" s="1"/>
  <c r="T2952" i="2" s="1"/>
  <c r="R2951" i="2"/>
  <c r="S2951" i="2" s="1"/>
  <c r="T2951" i="2" s="1"/>
  <c r="R2950" i="2"/>
  <c r="S2950" i="2" s="1"/>
  <c r="T2950" i="2" s="1"/>
  <c r="R2949" i="2"/>
  <c r="S2949" i="2" s="1"/>
  <c r="T2949" i="2" s="1"/>
  <c r="R2948" i="2"/>
  <c r="S2948" i="2" s="1"/>
  <c r="T2948" i="2" s="1"/>
  <c r="R2947" i="2"/>
  <c r="S2947" i="2" s="1"/>
  <c r="T2947" i="2" s="1"/>
  <c r="R2946" i="2"/>
  <c r="S2946" i="2" s="1"/>
  <c r="T2946" i="2" s="1"/>
  <c r="R2945" i="2"/>
  <c r="S2945" i="2" s="1"/>
  <c r="T2945" i="2" s="1"/>
  <c r="R2944" i="2"/>
  <c r="S2944" i="2" s="1"/>
  <c r="T2944" i="2" s="1"/>
  <c r="R2943" i="2"/>
  <c r="S2943" i="2" s="1"/>
  <c r="T2943" i="2" s="1"/>
  <c r="R2942" i="2"/>
  <c r="S2942" i="2" s="1"/>
  <c r="T2942" i="2" s="1"/>
  <c r="R2941" i="2"/>
  <c r="S2941" i="2" s="1"/>
  <c r="T2941" i="2" s="1"/>
  <c r="R2940" i="2"/>
  <c r="S2940" i="2" s="1"/>
  <c r="T2940" i="2" s="1"/>
  <c r="R2939" i="2"/>
  <c r="S2939" i="2" s="1"/>
  <c r="T2939" i="2" s="1"/>
  <c r="R2938" i="2"/>
  <c r="S2938" i="2" s="1"/>
  <c r="T2938" i="2" s="1"/>
  <c r="R2937" i="2"/>
  <c r="S2937" i="2" s="1"/>
  <c r="T2937" i="2" s="1"/>
  <c r="R2936" i="2"/>
  <c r="S2936" i="2" s="1"/>
  <c r="T2936" i="2" s="1"/>
  <c r="R2935" i="2"/>
  <c r="S2935" i="2" s="1"/>
  <c r="T2935" i="2" s="1"/>
  <c r="R2934" i="2"/>
  <c r="S2934" i="2" s="1"/>
  <c r="T2934" i="2" s="1"/>
  <c r="R2933" i="2"/>
  <c r="S2933" i="2" s="1"/>
  <c r="T2933" i="2" s="1"/>
  <c r="R2932" i="2"/>
  <c r="S2932" i="2" s="1"/>
  <c r="T2932" i="2" s="1"/>
  <c r="R2931" i="2"/>
  <c r="S2931" i="2" s="1"/>
  <c r="T2931" i="2" s="1"/>
  <c r="R2930" i="2"/>
  <c r="S2930" i="2" s="1"/>
  <c r="T2930" i="2" s="1"/>
  <c r="R2929" i="2"/>
  <c r="S2929" i="2" s="1"/>
  <c r="T2929" i="2" s="1"/>
  <c r="R2928" i="2"/>
  <c r="S2928" i="2" s="1"/>
  <c r="T2928" i="2" s="1"/>
  <c r="R2927" i="2"/>
  <c r="S2927" i="2" s="1"/>
  <c r="T2927" i="2" s="1"/>
  <c r="R2926" i="2"/>
  <c r="S2926" i="2" s="1"/>
  <c r="T2926" i="2" s="1"/>
  <c r="R2925" i="2"/>
  <c r="S2925" i="2" s="1"/>
  <c r="T2925" i="2" s="1"/>
  <c r="R2924" i="2"/>
  <c r="S2924" i="2" s="1"/>
  <c r="T2924" i="2" s="1"/>
  <c r="R2923" i="2"/>
  <c r="S2923" i="2" s="1"/>
  <c r="T2923" i="2" s="1"/>
  <c r="R2922" i="2"/>
  <c r="S2922" i="2" s="1"/>
  <c r="T2922" i="2" s="1"/>
  <c r="R2921" i="2"/>
  <c r="S2921" i="2" s="1"/>
  <c r="T2921" i="2" s="1"/>
  <c r="R2920" i="2"/>
  <c r="S2920" i="2" s="1"/>
  <c r="T2920" i="2" s="1"/>
  <c r="R2919" i="2"/>
  <c r="S2919" i="2" s="1"/>
  <c r="T2919" i="2" s="1"/>
  <c r="R2918" i="2"/>
  <c r="S2918" i="2" s="1"/>
  <c r="T2918" i="2" s="1"/>
  <c r="R2917" i="2"/>
  <c r="S2917" i="2" s="1"/>
  <c r="T2917" i="2" s="1"/>
  <c r="R2916" i="2"/>
  <c r="S2916" i="2" s="1"/>
  <c r="T2916" i="2" s="1"/>
  <c r="R2915" i="2"/>
  <c r="S2915" i="2" s="1"/>
  <c r="T2915" i="2" s="1"/>
  <c r="R2914" i="2"/>
  <c r="S2914" i="2" s="1"/>
  <c r="T2914" i="2" s="1"/>
  <c r="R2913" i="2"/>
  <c r="S2913" i="2" s="1"/>
  <c r="T2913" i="2" s="1"/>
  <c r="R2912" i="2"/>
  <c r="S2912" i="2" s="1"/>
  <c r="T2912" i="2" s="1"/>
  <c r="R2911" i="2"/>
  <c r="S2911" i="2" s="1"/>
  <c r="T2911" i="2" s="1"/>
  <c r="R2910" i="2"/>
  <c r="S2910" i="2" s="1"/>
  <c r="T2910" i="2" s="1"/>
  <c r="R2909" i="2"/>
  <c r="S2909" i="2" s="1"/>
  <c r="T2909" i="2" s="1"/>
  <c r="R2908" i="2"/>
  <c r="S2908" i="2" s="1"/>
  <c r="T2908" i="2" s="1"/>
  <c r="R2907" i="2"/>
  <c r="S2907" i="2" s="1"/>
  <c r="T2907" i="2" s="1"/>
  <c r="R2906" i="2"/>
  <c r="S2906" i="2" s="1"/>
  <c r="T2906" i="2" s="1"/>
  <c r="R2905" i="2"/>
  <c r="S2905" i="2" s="1"/>
  <c r="T2905" i="2" s="1"/>
  <c r="R2904" i="2"/>
  <c r="S2904" i="2" s="1"/>
  <c r="T2904" i="2" s="1"/>
  <c r="R2903" i="2"/>
  <c r="S2903" i="2" s="1"/>
  <c r="T2903" i="2" s="1"/>
  <c r="R2902" i="2"/>
  <c r="S2902" i="2" s="1"/>
  <c r="T2902" i="2" s="1"/>
  <c r="R2901" i="2"/>
  <c r="S2901" i="2" s="1"/>
  <c r="T2901" i="2" s="1"/>
  <c r="R2900" i="2"/>
  <c r="S2900" i="2" s="1"/>
  <c r="T2900" i="2" s="1"/>
  <c r="R2899" i="2"/>
  <c r="S2899" i="2" s="1"/>
  <c r="T2899" i="2" s="1"/>
  <c r="R2898" i="2"/>
  <c r="S2898" i="2" s="1"/>
  <c r="T2898" i="2" s="1"/>
  <c r="R2897" i="2"/>
  <c r="S2897" i="2" s="1"/>
  <c r="T2897" i="2" s="1"/>
  <c r="R2896" i="2"/>
  <c r="S2896" i="2" s="1"/>
  <c r="T2896" i="2" s="1"/>
  <c r="R2895" i="2"/>
  <c r="S2895" i="2" s="1"/>
  <c r="T2895" i="2" s="1"/>
  <c r="R2894" i="2"/>
  <c r="S2894" i="2" s="1"/>
  <c r="T2894" i="2" s="1"/>
  <c r="R2893" i="2"/>
  <c r="S2893" i="2" s="1"/>
  <c r="T2893" i="2" s="1"/>
  <c r="R2892" i="2"/>
  <c r="S2892" i="2" s="1"/>
  <c r="T2892" i="2" s="1"/>
  <c r="R2891" i="2"/>
  <c r="S2891" i="2" s="1"/>
  <c r="T2891" i="2" s="1"/>
  <c r="R2890" i="2"/>
  <c r="S2890" i="2" s="1"/>
  <c r="T2890" i="2" s="1"/>
  <c r="R2889" i="2"/>
  <c r="S2889" i="2" s="1"/>
  <c r="T2889" i="2" s="1"/>
  <c r="R2888" i="2"/>
  <c r="S2888" i="2" s="1"/>
  <c r="T2888" i="2" s="1"/>
  <c r="R2887" i="2"/>
  <c r="S2887" i="2" s="1"/>
  <c r="T2887" i="2" s="1"/>
  <c r="R2886" i="2"/>
  <c r="S2886" i="2" s="1"/>
  <c r="T2886" i="2" s="1"/>
  <c r="R2885" i="2"/>
  <c r="S2885" i="2" s="1"/>
  <c r="T2885" i="2" s="1"/>
  <c r="R2884" i="2"/>
  <c r="S2884" i="2" s="1"/>
  <c r="T2884" i="2" s="1"/>
  <c r="R2883" i="2"/>
  <c r="S2883" i="2" s="1"/>
  <c r="T2883" i="2" s="1"/>
  <c r="R2882" i="2"/>
  <c r="S2882" i="2" s="1"/>
  <c r="T2882" i="2" s="1"/>
  <c r="R2881" i="2"/>
  <c r="S2881" i="2" s="1"/>
  <c r="T2881" i="2" s="1"/>
  <c r="R2880" i="2"/>
  <c r="S2880" i="2" s="1"/>
  <c r="T2880" i="2" s="1"/>
  <c r="R2879" i="2"/>
  <c r="S2879" i="2" s="1"/>
  <c r="T2879" i="2" s="1"/>
  <c r="R2878" i="2"/>
  <c r="S2878" i="2" s="1"/>
  <c r="T2878" i="2" s="1"/>
  <c r="R2877" i="2"/>
  <c r="S2877" i="2" s="1"/>
  <c r="T2877" i="2" s="1"/>
  <c r="R2876" i="2"/>
  <c r="S2876" i="2" s="1"/>
  <c r="T2876" i="2" s="1"/>
  <c r="R2875" i="2"/>
  <c r="S2875" i="2" s="1"/>
  <c r="T2875" i="2" s="1"/>
  <c r="R2874" i="2"/>
  <c r="S2874" i="2" s="1"/>
  <c r="T2874" i="2" s="1"/>
  <c r="R2873" i="2"/>
  <c r="S2873" i="2" s="1"/>
  <c r="T2873" i="2" s="1"/>
  <c r="R2872" i="2"/>
  <c r="S2872" i="2" s="1"/>
  <c r="T2872" i="2" s="1"/>
  <c r="R2871" i="2"/>
  <c r="S2871" i="2" s="1"/>
  <c r="T2871" i="2" s="1"/>
  <c r="R2870" i="2"/>
  <c r="S2870" i="2" s="1"/>
  <c r="T2870" i="2" s="1"/>
  <c r="R2869" i="2"/>
  <c r="S2869" i="2" s="1"/>
  <c r="T2869" i="2" s="1"/>
  <c r="R2868" i="2"/>
  <c r="S2868" i="2" s="1"/>
  <c r="T2868" i="2" s="1"/>
  <c r="R2867" i="2"/>
  <c r="S2867" i="2" s="1"/>
  <c r="T2867" i="2" s="1"/>
  <c r="R2866" i="2"/>
  <c r="S2866" i="2" s="1"/>
  <c r="T2866" i="2" s="1"/>
  <c r="R2865" i="2"/>
  <c r="S2865" i="2" s="1"/>
  <c r="T2865" i="2" s="1"/>
  <c r="R2864" i="2"/>
  <c r="S2864" i="2" s="1"/>
  <c r="T2864" i="2" s="1"/>
  <c r="R2863" i="2"/>
  <c r="S2863" i="2" s="1"/>
  <c r="T2863" i="2" s="1"/>
  <c r="R2862" i="2"/>
  <c r="S2862" i="2" s="1"/>
  <c r="T2862" i="2" s="1"/>
  <c r="R2861" i="2"/>
  <c r="S2861" i="2" s="1"/>
  <c r="T2861" i="2" s="1"/>
  <c r="R2860" i="2"/>
  <c r="S2860" i="2" s="1"/>
  <c r="T2860" i="2" s="1"/>
  <c r="R2859" i="2"/>
  <c r="S2859" i="2" s="1"/>
  <c r="T2859" i="2" s="1"/>
  <c r="R2858" i="2"/>
  <c r="S2858" i="2" s="1"/>
  <c r="T2858" i="2" s="1"/>
  <c r="R2857" i="2"/>
  <c r="S2857" i="2" s="1"/>
  <c r="T2857" i="2" s="1"/>
  <c r="R2856" i="2"/>
  <c r="S2856" i="2" s="1"/>
  <c r="T2856" i="2" s="1"/>
  <c r="R2855" i="2"/>
  <c r="S2855" i="2" s="1"/>
  <c r="T2855" i="2" s="1"/>
  <c r="R2854" i="2"/>
  <c r="S2854" i="2" s="1"/>
  <c r="T2854" i="2" s="1"/>
  <c r="R2853" i="2"/>
  <c r="S2853" i="2" s="1"/>
  <c r="T2853" i="2" s="1"/>
  <c r="R2852" i="2"/>
  <c r="S2852" i="2" s="1"/>
  <c r="T2852" i="2" s="1"/>
  <c r="R2851" i="2"/>
  <c r="S2851" i="2" s="1"/>
  <c r="T2851" i="2" s="1"/>
  <c r="R2850" i="2"/>
  <c r="S2850" i="2" s="1"/>
  <c r="T2850" i="2" s="1"/>
  <c r="R2849" i="2"/>
  <c r="S2849" i="2" s="1"/>
  <c r="T2849" i="2" s="1"/>
  <c r="R2848" i="2"/>
  <c r="S2848" i="2" s="1"/>
  <c r="T2848" i="2" s="1"/>
  <c r="R2847" i="2"/>
  <c r="S2847" i="2" s="1"/>
  <c r="T2847" i="2" s="1"/>
  <c r="R2846" i="2"/>
  <c r="S2846" i="2" s="1"/>
  <c r="T2846" i="2" s="1"/>
  <c r="R2845" i="2"/>
  <c r="S2845" i="2" s="1"/>
  <c r="T2845" i="2" s="1"/>
  <c r="R2844" i="2"/>
  <c r="S2844" i="2" s="1"/>
  <c r="T2844" i="2" s="1"/>
  <c r="R2843" i="2"/>
  <c r="S2843" i="2" s="1"/>
  <c r="T2843" i="2" s="1"/>
  <c r="R2842" i="2"/>
  <c r="S2842" i="2" s="1"/>
  <c r="T2842" i="2" s="1"/>
  <c r="R2841" i="2"/>
  <c r="S2841" i="2" s="1"/>
  <c r="T2841" i="2" s="1"/>
  <c r="R2840" i="2"/>
  <c r="S2840" i="2" s="1"/>
  <c r="T2840" i="2" s="1"/>
  <c r="R2839" i="2"/>
  <c r="S2839" i="2" s="1"/>
  <c r="T2839" i="2" s="1"/>
  <c r="R2838" i="2"/>
  <c r="S2838" i="2" s="1"/>
  <c r="T2838" i="2" s="1"/>
  <c r="R2837" i="2"/>
  <c r="S2837" i="2" s="1"/>
  <c r="T2837" i="2" s="1"/>
  <c r="R2836" i="2"/>
  <c r="S2836" i="2" s="1"/>
  <c r="T2836" i="2" s="1"/>
  <c r="R2835" i="2"/>
  <c r="S2835" i="2" s="1"/>
  <c r="T2835" i="2" s="1"/>
  <c r="R2834" i="2"/>
  <c r="S2834" i="2" s="1"/>
  <c r="T2834" i="2" s="1"/>
  <c r="R2833" i="2"/>
  <c r="S2833" i="2" s="1"/>
  <c r="T2833" i="2" s="1"/>
  <c r="R2832" i="2"/>
  <c r="S2832" i="2" s="1"/>
  <c r="T2832" i="2" s="1"/>
  <c r="R2831" i="2"/>
  <c r="S2831" i="2" s="1"/>
  <c r="T2831" i="2" s="1"/>
  <c r="R2830" i="2"/>
  <c r="S2830" i="2" s="1"/>
  <c r="T2830" i="2" s="1"/>
  <c r="R2829" i="2"/>
  <c r="S2829" i="2" s="1"/>
  <c r="T2829" i="2" s="1"/>
  <c r="R2828" i="2"/>
  <c r="S2828" i="2" s="1"/>
  <c r="T2828" i="2" s="1"/>
  <c r="R2827" i="2"/>
  <c r="S2827" i="2" s="1"/>
  <c r="T2827" i="2" s="1"/>
  <c r="R2826" i="2"/>
  <c r="S2826" i="2" s="1"/>
  <c r="T2826" i="2" s="1"/>
  <c r="R2825" i="2"/>
  <c r="S2825" i="2" s="1"/>
  <c r="T2825" i="2" s="1"/>
  <c r="R2824" i="2"/>
  <c r="S2824" i="2" s="1"/>
  <c r="T2824" i="2" s="1"/>
  <c r="R2823" i="2"/>
  <c r="S2823" i="2" s="1"/>
  <c r="T2823" i="2" s="1"/>
  <c r="R2822" i="2"/>
  <c r="S2822" i="2" s="1"/>
  <c r="T2822" i="2" s="1"/>
  <c r="R2821" i="2"/>
  <c r="S2821" i="2" s="1"/>
  <c r="T2821" i="2" s="1"/>
  <c r="R2820" i="2"/>
  <c r="S2820" i="2" s="1"/>
  <c r="T2820" i="2" s="1"/>
  <c r="R2819" i="2"/>
  <c r="S2819" i="2" s="1"/>
  <c r="T2819" i="2" s="1"/>
  <c r="R2818" i="2"/>
  <c r="S2818" i="2" s="1"/>
  <c r="T2818" i="2" s="1"/>
  <c r="R2817" i="2"/>
  <c r="S2817" i="2" s="1"/>
  <c r="T2817" i="2" s="1"/>
  <c r="R2816" i="2"/>
  <c r="S2816" i="2" s="1"/>
  <c r="T2816" i="2" s="1"/>
  <c r="R2815" i="2"/>
  <c r="S2815" i="2" s="1"/>
  <c r="T2815" i="2" s="1"/>
  <c r="R2814" i="2"/>
  <c r="S2814" i="2" s="1"/>
  <c r="T2814" i="2" s="1"/>
  <c r="R2813" i="2"/>
  <c r="S2813" i="2" s="1"/>
  <c r="T2813" i="2" s="1"/>
  <c r="R2812" i="2"/>
  <c r="S2812" i="2" s="1"/>
  <c r="T2812" i="2" s="1"/>
  <c r="R2811" i="2"/>
  <c r="S2811" i="2" s="1"/>
  <c r="T2811" i="2" s="1"/>
  <c r="R2810" i="2"/>
  <c r="S2810" i="2" s="1"/>
  <c r="T2810" i="2" s="1"/>
  <c r="R2809" i="2"/>
  <c r="S2809" i="2" s="1"/>
  <c r="T2809" i="2" s="1"/>
  <c r="R2808" i="2"/>
  <c r="S2808" i="2" s="1"/>
  <c r="T2808" i="2" s="1"/>
  <c r="R2807" i="2"/>
  <c r="S2807" i="2" s="1"/>
  <c r="T2807" i="2" s="1"/>
  <c r="R2806" i="2"/>
  <c r="S2806" i="2" s="1"/>
  <c r="T2806" i="2" s="1"/>
  <c r="R2805" i="2"/>
  <c r="S2805" i="2" s="1"/>
  <c r="T2805" i="2" s="1"/>
  <c r="R2804" i="2"/>
  <c r="S2804" i="2" s="1"/>
  <c r="T2804" i="2" s="1"/>
  <c r="R2803" i="2"/>
  <c r="S2803" i="2" s="1"/>
  <c r="T2803" i="2" s="1"/>
  <c r="R2802" i="2"/>
  <c r="S2802" i="2" s="1"/>
  <c r="T2802" i="2" s="1"/>
  <c r="R2801" i="2"/>
  <c r="S2801" i="2" s="1"/>
  <c r="T2801" i="2" s="1"/>
  <c r="R2800" i="2"/>
  <c r="S2800" i="2" s="1"/>
  <c r="T2800" i="2" s="1"/>
  <c r="R2799" i="2"/>
  <c r="S2799" i="2" s="1"/>
  <c r="T2799" i="2" s="1"/>
  <c r="R2798" i="2"/>
  <c r="S2798" i="2" s="1"/>
  <c r="T2798" i="2" s="1"/>
  <c r="R2797" i="2"/>
  <c r="S2797" i="2" s="1"/>
  <c r="T2797" i="2" s="1"/>
  <c r="R2796" i="2"/>
  <c r="S2796" i="2" s="1"/>
  <c r="T2796" i="2" s="1"/>
  <c r="R2795" i="2"/>
  <c r="S2795" i="2" s="1"/>
  <c r="T2795" i="2" s="1"/>
  <c r="R2794" i="2"/>
  <c r="S2794" i="2" s="1"/>
  <c r="T2794" i="2" s="1"/>
  <c r="R2793" i="2"/>
  <c r="S2793" i="2" s="1"/>
  <c r="T2793" i="2" s="1"/>
  <c r="R2792" i="2"/>
  <c r="S2792" i="2" s="1"/>
  <c r="T2792" i="2" s="1"/>
  <c r="R2791" i="2"/>
  <c r="S2791" i="2" s="1"/>
  <c r="T2791" i="2" s="1"/>
  <c r="R2790" i="2"/>
  <c r="S2790" i="2" s="1"/>
  <c r="T2790" i="2" s="1"/>
  <c r="R2789" i="2"/>
  <c r="S2789" i="2" s="1"/>
  <c r="T2789" i="2" s="1"/>
  <c r="R2788" i="2"/>
  <c r="S2788" i="2" s="1"/>
  <c r="T2788" i="2" s="1"/>
  <c r="R2787" i="2"/>
  <c r="S2787" i="2" s="1"/>
  <c r="T2787" i="2" s="1"/>
  <c r="R2786" i="2"/>
  <c r="S2786" i="2" s="1"/>
  <c r="T2786" i="2" s="1"/>
  <c r="R2785" i="2"/>
  <c r="S2785" i="2" s="1"/>
  <c r="T2785" i="2" s="1"/>
  <c r="R2784" i="2"/>
  <c r="S2784" i="2" s="1"/>
  <c r="T2784" i="2" s="1"/>
  <c r="R2783" i="2"/>
  <c r="S2783" i="2" s="1"/>
  <c r="T2783" i="2" s="1"/>
  <c r="R2782" i="2"/>
  <c r="S2782" i="2" s="1"/>
  <c r="T2782" i="2" s="1"/>
  <c r="R2781" i="2"/>
  <c r="S2781" i="2" s="1"/>
  <c r="T2781" i="2" s="1"/>
  <c r="R2780" i="2"/>
  <c r="S2780" i="2" s="1"/>
  <c r="T2780" i="2" s="1"/>
  <c r="R2779" i="2"/>
  <c r="S2779" i="2" s="1"/>
  <c r="T2779" i="2" s="1"/>
  <c r="R2778" i="2"/>
  <c r="S2778" i="2" s="1"/>
  <c r="T2778" i="2" s="1"/>
  <c r="R2777" i="2"/>
  <c r="S2777" i="2" s="1"/>
  <c r="T2777" i="2" s="1"/>
  <c r="R2776" i="2"/>
  <c r="S2776" i="2" s="1"/>
  <c r="T2776" i="2" s="1"/>
  <c r="R2775" i="2"/>
  <c r="S2775" i="2" s="1"/>
  <c r="T2775" i="2" s="1"/>
  <c r="R2774" i="2"/>
  <c r="S2774" i="2" s="1"/>
  <c r="T2774" i="2" s="1"/>
  <c r="R2773" i="2"/>
  <c r="S2773" i="2" s="1"/>
  <c r="T2773" i="2" s="1"/>
  <c r="R2772" i="2"/>
  <c r="S2772" i="2" s="1"/>
  <c r="T2772" i="2" s="1"/>
  <c r="R2771" i="2"/>
  <c r="S2771" i="2" s="1"/>
  <c r="T2771" i="2" s="1"/>
  <c r="R2770" i="2"/>
  <c r="S2770" i="2" s="1"/>
  <c r="T2770" i="2" s="1"/>
  <c r="R2769" i="2"/>
  <c r="S2769" i="2" s="1"/>
  <c r="T2769" i="2" s="1"/>
  <c r="R2768" i="2"/>
  <c r="S2768" i="2" s="1"/>
  <c r="T2768" i="2" s="1"/>
  <c r="R2767" i="2"/>
  <c r="S2767" i="2" s="1"/>
  <c r="T2767" i="2" s="1"/>
  <c r="R2766" i="2"/>
  <c r="S2766" i="2" s="1"/>
  <c r="T2766" i="2" s="1"/>
  <c r="R2765" i="2"/>
  <c r="S2765" i="2" s="1"/>
  <c r="T2765" i="2" s="1"/>
  <c r="R2764" i="2"/>
  <c r="S2764" i="2" s="1"/>
  <c r="T2764" i="2" s="1"/>
  <c r="R2763" i="2"/>
  <c r="S2763" i="2" s="1"/>
  <c r="T2763" i="2" s="1"/>
  <c r="R2762" i="2"/>
  <c r="S2762" i="2" s="1"/>
  <c r="T2762" i="2" s="1"/>
  <c r="R2761" i="2"/>
  <c r="S2761" i="2" s="1"/>
  <c r="T2761" i="2" s="1"/>
  <c r="R2760" i="2"/>
  <c r="S2760" i="2" s="1"/>
  <c r="T2760" i="2" s="1"/>
  <c r="R2759" i="2"/>
  <c r="S2759" i="2" s="1"/>
  <c r="T2759" i="2" s="1"/>
  <c r="R2758" i="2"/>
  <c r="S2758" i="2" s="1"/>
  <c r="T2758" i="2" s="1"/>
  <c r="R2757" i="2"/>
  <c r="S2757" i="2" s="1"/>
  <c r="T2757" i="2" s="1"/>
  <c r="R2756" i="2"/>
  <c r="S2756" i="2" s="1"/>
  <c r="T2756" i="2" s="1"/>
  <c r="R2755" i="2"/>
  <c r="S2755" i="2" s="1"/>
  <c r="T2755" i="2" s="1"/>
  <c r="R2754" i="2"/>
  <c r="S2754" i="2" s="1"/>
  <c r="T2754" i="2" s="1"/>
  <c r="R2753" i="2"/>
  <c r="S2753" i="2" s="1"/>
  <c r="T2753" i="2" s="1"/>
  <c r="R2752" i="2"/>
  <c r="S2752" i="2" s="1"/>
  <c r="T2752" i="2" s="1"/>
  <c r="R2751" i="2"/>
  <c r="S2751" i="2" s="1"/>
  <c r="T2751" i="2" s="1"/>
  <c r="R2750" i="2"/>
  <c r="S2750" i="2" s="1"/>
  <c r="T2750" i="2" s="1"/>
  <c r="R2749" i="2"/>
  <c r="S2749" i="2" s="1"/>
  <c r="T2749" i="2" s="1"/>
  <c r="R2748" i="2"/>
  <c r="S2748" i="2" s="1"/>
  <c r="T2748" i="2" s="1"/>
  <c r="R2747" i="2"/>
  <c r="S2747" i="2" s="1"/>
  <c r="T2747" i="2" s="1"/>
  <c r="R2746" i="2"/>
  <c r="S2746" i="2" s="1"/>
  <c r="T2746" i="2" s="1"/>
  <c r="R2745" i="2"/>
  <c r="S2745" i="2" s="1"/>
  <c r="T2745" i="2" s="1"/>
  <c r="R2744" i="2"/>
  <c r="S2744" i="2" s="1"/>
  <c r="T2744" i="2" s="1"/>
  <c r="R2743" i="2"/>
  <c r="S2743" i="2" s="1"/>
  <c r="T2743" i="2" s="1"/>
  <c r="R2742" i="2"/>
  <c r="S2742" i="2" s="1"/>
  <c r="T2742" i="2" s="1"/>
  <c r="R2741" i="2"/>
  <c r="S2741" i="2" s="1"/>
  <c r="T2741" i="2" s="1"/>
  <c r="R2740" i="2"/>
  <c r="S2740" i="2" s="1"/>
  <c r="T2740" i="2" s="1"/>
  <c r="R2739" i="2"/>
  <c r="S2739" i="2" s="1"/>
  <c r="T2739" i="2" s="1"/>
  <c r="R2738" i="2"/>
  <c r="S2738" i="2" s="1"/>
  <c r="T2738" i="2" s="1"/>
  <c r="R2737" i="2"/>
  <c r="S2737" i="2" s="1"/>
  <c r="T2737" i="2" s="1"/>
  <c r="R2736" i="2"/>
  <c r="S2736" i="2" s="1"/>
  <c r="T2736" i="2" s="1"/>
  <c r="R2735" i="2"/>
  <c r="S2735" i="2" s="1"/>
  <c r="T2735" i="2" s="1"/>
  <c r="R2734" i="2"/>
  <c r="S2734" i="2" s="1"/>
  <c r="T2734" i="2" s="1"/>
  <c r="R2733" i="2"/>
  <c r="S2733" i="2" s="1"/>
  <c r="T2733" i="2" s="1"/>
  <c r="R2732" i="2"/>
  <c r="S2732" i="2" s="1"/>
  <c r="T2732" i="2" s="1"/>
  <c r="R2731" i="2"/>
  <c r="S2731" i="2" s="1"/>
  <c r="T2731" i="2" s="1"/>
  <c r="R2730" i="2"/>
  <c r="S2730" i="2" s="1"/>
  <c r="T2730" i="2" s="1"/>
  <c r="R2729" i="2"/>
  <c r="S2729" i="2" s="1"/>
  <c r="T2729" i="2" s="1"/>
  <c r="R2728" i="2"/>
  <c r="S2728" i="2" s="1"/>
  <c r="T2728" i="2" s="1"/>
  <c r="R2727" i="2"/>
  <c r="S2727" i="2" s="1"/>
  <c r="T2727" i="2" s="1"/>
  <c r="R2726" i="2"/>
  <c r="S2726" i="2" s="1"/>
  <c r="T2726" i="2" s="1"/>
  <c r="R2725" i="2"/>
  <c r="S2725" i="2" s="1"/>
  <c r="T2725" i="2" s="1"/>
  <c r="R2724" i="2"/>
  <c r="S2724" i="2" s="1"/>
  <c r="T2724" i="2" s="1"/>
  <c r="R2723" i="2"/>
  <c r="S2723" i="2" s="1"/>
  <c r="T2723" i="2" s="1"/>
  <c r="R2722" i="2"/>
  <c r="S2722" i="2" s="1"/>
  <c r="T2722" i="2" s="1"/>
  <c r="R2721" i="2"/>
  <c r="S2721" i="2" s="1"/>
  <c r="T2721" i="2" s="1"/>
  <c r="R2720" i="2"/>
  <c r="S2720" i="2" s="1"/>
  <c r="T2720" i="2" s="1"/>
  <c r="R2719" i="2"/>
  <c r="S2719" i="2" s="1"/>
  <c r="T2719" i="2" s="1"/>
  <c r="R2718" i="2"/>
  <c r="S2718" i="2" s="1"/>
  <c r="T2718" i="2" s="1"/>
  <c r="R2717" i="2"/>
  <c r="S2717" i="2" s="1"/>
  <c r="T2717" i="2" s="1"/>
  <c r="R2716" i="2"/>
  <c r="S2716" i="2" s="1"/>
  <c r="T2716" i="2" s="1"/>
  <c r="R2715" i="2"/>
  <c r="S2715" i="2" s="1"/>
  <c r="T2715" i="2" s="1"/>
  <c r="R2714" i="2"/>
  <c r="S2714" i="2" s="1"/>
  <c r="T2714" i="2" s="1"/>
  <c r="R2713" i="2"/>
  <c r="S2713" i="2" s="1"/>
  <c r="T2713" i="2" s="1"/>
  <c r="R2712" i="2"/>
  <c r="S2712" i="2" s="1"/>
  <c r="T2712" i="2" s="1"/>
  <c r="R2711" i="2"/>
  <c r="S2711" i="2" s="1"/>
  <c r="T2711" i="2" s="1"/>
  <c r="R2710" i="2"/>
  <c r="S2710" i="2" s="1"/>
  <c r="T2710" i="2" s="1"/>
  <c r="R2709" i="2"/>
  <c r="S2709" i="2" s="1"/>
  <c r="T2709" i="2" s="1"/>
  <c r="R2708" i="2"/>
  <c r="S2708" i="2" s="1"/>
  <c r="T2708" i="2" s="1"/>
  <c r="R2707" i="2"/>
  <c r="S2707" i="2" s="1"/>
  <c r="T2707" i="2" s="1"/>
  <c r="R2706" i="2"/>
  <c r="S2706" i="2" s="1"/>
  <c r="T2706" i="2" s="1"/>
  <c r="R2705" i="2"/>
  <c r="S2705" i="2" s="1"/>
  <c r="T2705" i="2" s="1"/>
  <c r="R2704" i="2"/>
  <c r="S2704" i="2" s="1"/>
  <c r="T2704" i="2" s="1"/>
  <c r="R2703" i="2"/>
  <c r="S2703" i="2" s="1"/>
  <c r="T2703" i="2" s="1"/>
  <c r="R2702" i="2"/>
  <c r="S2702" i="2" s="1"/>
  <c r="T2702" i="2" s="1"/>
  <c r="R2701" i="2"/>
  <c r="S2701" i="2" s="1"/>
  <c r="T2701" i="2" s="1"/>
  <c r="R2700" i="2"/>
  <c r="S2700" i="2" s="1"/>
  <c r="T2700" i="2" s="1"/>
  <c r="R2699" i="2"/>
  <c r="S2699" i="2" s="1"/>
  <c r="T2699" i="2" s="1"/>
  <c r="R2698" i="2"/>
  <c r="S2698" i="2" s="1"/>
  <c r="T2698" i="2" s="1"/>
  <c r="R2697" i="2"/>
  <c r="S2697" i="2" s="1"/>
  <c r="T2697" i="2" s="1"/>
  <c r="R2696" i="2"/>
  <c r="S2696" i="2" s="1"/>
  <c r="T2696" i="2" s="1"/>
  <c r="R2695" i="2"/>
  <c r="S2695" i="2" s="1"/>
  <c r="T2695" i="2" s="1"/>
  <c r="R2694" i="2"/>
  <c r="S2694" i="2" s="1"/>
  <c r="T2694" i="2" s="1"/>
  <c r="R2693" i="2"/>
  <c r="S2693" i="2" s="1"/>
  <c r="T2693" i="2" s="1"/>
  <c r="R2692" i="2"/>
  <c r="S2692" i="2" s="1"/>
  <c r="T2692" i="2" s="1"/>
  <c r="R2691" i="2"/>
  <c r="S2691" i="2" s="1"/>
  <c r="T2691" i="2" s="1"/>
  <c r="R2690" i="2"/>
  <c r="S2690" i="2" s="1"/>
  <c r="T2690" i="2" s="1"/>
  <c r="R2689" i="2"/>
  <c r="S2689" i="2" s="1"/>
  <c r="T2689" i="2" s="1"/>
  <c r="R2688" i="2"/>
  <c r="S2688" i="2" s="1"/>
  <c r="T2688" i="2" s="1"/>
  <c r="R2687" i="2"/>
  <c r="S2687" i="2" s="1"/>
  <c r="T2687" i="2" s="1"/>
  <c r="R2686" i="2"/>
  <c r="S2686" i="2" s="1"/>
  <c r="T2686" i="2" s="1"/>
  <c r="R2685" i="2"/>
  <c r="S2685" i="2" s="1"/>
  <c r="T2685" i="2" s="1"/>
  <c r="R2684" i="2"/>
  <c r="S2684" i="2" s="1"/>
  <c r="T2684" i="2" s="1"/>
  <c r="R2683" i="2"/>
  <c r="S2683" i="2" s="1"/>
  <c r="T2683" i="2" s="1"/>
  <c r="R2682" i="2"/>
  <c r="S2682" i="2" s="1"/>
  <c r="T2682" i="2" s="1"/>
  <c r="R2681" i="2"/>
  <c r="S2681" i="2" s="1"/>
  <c r="T2681" i="2" s="1"/>
  <c r="R2680" i="2"/>
  <c r="S2680" i="2" s="1"/>
  <c r="T2680" i="2" s="1"/>
  <c r="R2679" i="2"/>
  <c r="S2679" i="2" s="1"/>
  <c r="T2679" i="2" s="1"/>
  <c r="R2678" i="2"/>
  <c r="S2678" i="2" s="1"/>
  <c r="T2678" i="2" s="1"/>
  <c r="R2677" i="2"/>
  <c r="S2677" i="2" s="1"/>
  <c r="T2677" i="2" s="1"/>
  <c r="R2676" i="2"/>
  <c r="S2676" i="2" s="1"/>
  <c r="T2676" i="2" s="1"/>
  <c r="R2675" i="2"/>
  <c r="S2675" i="2" s="1"/>
  <c r="T2675" i="2" s="1"/>
  <c r="R2674" i="2"/>
  <c r="S2674" i="2" s="1"/>
  <c r="T2674" i="2" s="1"/>
  <c r="R2673" i="2"/>
  <c r="S2673" i="2" s="1"/>
  <c r="T2673" i="2" s="1"/>
  <c r="R2672" i="2"/>
  <c r="S2672" i="2" s="1"/>
  <c r="T2672" i="2" s="1"/>
  <c r="R2671" i="2"/>
  <c r="S2671" i="2" s="1"/>
  <c r="T2671" i="2" s="1"/>
  <c r="R2670" i="2"/>
  <c r="S2670" i="2" s="1"/>
  <c r="T2670" i="2" s="1"/>
  <c r="R2669" i="2"/>
  <c r="S2669" i="2" s="1"/>
  <c r="T2669" i="2" s="1"/>
  <c r="R2668" i="2"/>
  <c r="S2668" i="2" s="1"/>
  <c r="T2668" i="2" s="1"/>
  <c r="R2667" i="2"/>
  <c r="S2667" i="2" s="1"/>
  <c r="T2667" i="2" s="1"/>
  <c r="R2666" i="2"/>
  <c r="S2666" i="2" s="1"/>
  <c r="T2666" i="2" s="1"/>
  <c r="R2665" i="2"/>
  <c r="S2665" i="2" s="1"/>
  <c r="T2665" i="2" s="1"/>
  <c r="R2664" i="2"/>
  <c r="S2664" i="2" s="1"/>
  <c r="T2664" i="2" s="1"/>
  <c r="R2663" i="2"/>
  <c r="S2663" i="2" s="1"/>
  <c r="T2663" i="2" s="1"/>
  <c r="R2662" i="2"/>
  <c r="S2662" i="2" s="1"/>
  <c r="T2662" i="2" s="1"/>
  <c r="R2661" i="2"/>
  <c r="S2661" i="2" s="1"/>
  <c r="T2661" i="2" s="1"/>
  <c r="R2660" i="2"/>
  <c r="S2660" i="2" s="1"/>
  <c r="T2660" i="2" s="1"/>
  <c r="R2659" i="2"/>
  <c r="S2659" i="2" s="1"/>
  <c r="T2659" i="2" s="1"/>
  <c r="R2658" i="2"/>
  <c r="S2658" i="2" s="1"/>
  <c r="T2658" i="2" s="1"/>
  <c r="R2657" i="2"/>
  <c r="S2657" i="2" s="1"/>
  <c r="T2657" i="2" s="1"/>
  <c r="R2656" i="2"/>
  <c r="S2656" i="2" s="1"/>
  <c r="T2656" i="2" s="1"/>
  <c r="R2655" i="2"/>
  <c r="S2655" i="2" s="1"/>
  <c r="T2655" i="2" s="1"/>
  <c r="R2654" i="2"/>
  <c r="S2654" i="2" s="1"/>
  <c r="T2654" i="2" s="1"/>
  <c r="R2653" i="2"/>
  <c r="S2653" i="2" s="1"/>
  <c r="T2653" i="2" s="1"/>
  <c r="R2652" i="2"/>
  <c r="S2652" i="2" s="1"/>
  <c r="T2652" i="2" s="1"/>
  <c r="R2651" i="2"/>
  <c r="S2651" i="2" s="1"/>
  <c r="T2651" i="2" s="1"/>
  <c r="R2650" i="2"/>
  <c r="S2650" i="2" s="1"/>
  <c r="T2650" i="2" s="1"/>
  <c r="R2649" i="2"/>
  <c r="S2649" i="2" s="1"/>
  <c r="T2649" i="2" s="1"/>
  <c r="R2648" i="2"/>
  <c r="S2648" i="2" s="1"/>
  <c r="T2648" i="2" s="1"/>
  <c r="R2647" i="2"/>
  <c r="S2647" i="2" s="1"/>
  <c r="T2647" i="2" s="1"/>
  <c r="R2646" i="2"/>
  <c r="S2646" i="2" s="1"/>
  <c r="T2646" i="2" s="1"/>
  <c r="R2645" i="2"/>
  <c r="S2645" i="2" s="1"/>
  <c r="T2645" i="2" s="1"/>
  <c r="R2644" i="2"/>
  <c r="S2644" i="2" s="1"/>
  <c r="T2644" i="2" s="1"/>
  <c r="R2643" i="2"/>
  <c r="S2643" i="2" s="1"/>
  <c r="T2643" i="2" s="1"/>
  <c r="R2642" i="2"/>
  <c r="S2642" i="2" s="1"/>
  <c r="T2642" i="2" s="1"/>
  <c r="R2641" i="2"/>
  <c r="S2641" i="2" s="1"/>
  <c r="T2641" i="2" s="1"/>
  <c r="R2640" i="2"/>
  <c r="S2640" i="2" s="1"/>
  <c r="T2640" i="2" s="1"/>
  <c r="R2639" i="2"/>
  <c r="S2639" i="2" s="1"/>
  <c r="T2639" i="2" s="1"/>
  <c r="R2638" i="2"/>
  <c r="S2638" i="2" s="1"/>
  <c r="T2638" i="2" s="1"/>
  <c r="R2637" i="2"/>
  <c r="S2637" i="2" s="1"/>
  <c r="T2637" i="2" s="1"/>
  <c r="R2636" i="2"/>
  <c r="S2636" i="2" s="1"/>
  <c r="T2636" i="2" s="1"/>
  <c r="R2635" i="2"/>
  <c r="S2635" i="2" s="1"/>
  <c r="T2635" i="2" s="1"/>
  <c r="R2634" i="2"/>
  <c r="S2634" i="2" s="1"/>
  <c r="T2634" i="2" s="1"/>
  <c r="R2633" i="2"/>
  <c r="S2633" i="2" s="1"/>
  <c r="T2633" i="2" s="1"/>
  <c r="R2632" i="2"/>
  <c r="S2632" i="2" s="1"/>
  <c r="T2632" i="2" s="1"/>
  <c r="R2631" i="2"/>
  <c r="S2631" i="2" s="1"/>
  <c r="T2631" i="2" s="1"/>
  <c r="R2630" i="2"/>
  <c r="S2630" i="2" s="1"/>
  <c r="T2630" i="2" s="1"/>
  <c r="R2629" i="2"/>
  <c r="S2629" i="2" s="1"/>
  <c r="T2629" i="2" s="1"/>
  <c r="R2628" i="2"/>
  <c r="S2628" i="2" s="1"/>
  <c r="T2628" i="2" s="1"/>
  <c r="R2627" i="2"/>
  <c r="S2627" i="2" s="1"/>
  <c r="T2627" i="2" s="1"/>
  <c r="R2626" i="2"/>
  <c r="S2626" i="2" s="1"/>
  <c r="T2626" i="2" s="1"/>
  <c r="R2625" i="2"/>
  <c r="S2625" i="2" s="1"/>
  <c r="T2625" i="2" s="1"/>
  <c r="R2624" i="2"/>
  <c r="S2624" i="2" s="1"/>
  <c r="T2624" i="2" s="1"/>
  <c r="R2623" i="2"/>
  <c r="S2623" i="2" s="1"/>
  <c r="T2623" i="2" s="1"/>
  <c r="R2622" i="2"/>
  <c r="S2622" i="2" s="1"/>
  <c r="T2622" i="2" s="1"/>
  <c r="R2621" i="2"/>
  <c r="S2621" i="2" s="1"/>
  <c r="T2621" i="2" s="1"/>
  <c r="R2620" i="2"/>
  <c r="S2620" i="2" s="1"/>
  <c r="T2620" i="2" s="1"/>
  <c r="R2619" i="2"/>
  <c r="S2619" i="2" s="1"/>
  <c r="T2619" i="2" s="1"/>
  <c r="R2618" i="2"/>
  <c r="S2618" i="2" s="1"/>
  <c r="T2618" i="2" s="1"/>
  <c r="R2617" i="2"/>
  <c r="S2617" i="2" s="1"/>
  <c r="T2617" i="2" s="1"/>
  <c r="R2616" i="2"/>
  <c r="S2616" i="2" s="1"/>
  <c r="T2616" i="2" s="1"/>
  <c r="R2615" i="2"/>
  <c r="S2615" i="2" s="1"/>
  <c r="T2615" i="2" s="1"/>
  <c r="R2614" i="2"/>
  <c r="S2614" i="2" s="1"/>
  <c r="T2614" i="2" s="1"/>
  <c r="R2613" i="2"/>
  <c r="S2613" i="2" s="1"/>
  <c r="T2613" i="2" s="1"/>
  <c r="R2612" i="2"/>
  <c r="S2612" i="2" s="1"/>
  <c r="T2612" i="2" s="1"/>
  <c r="R2611" i="2"/>
  <c r="S2611" i="2" s="1"/>
  <c r="T2611" i="2" s="1"/>
  <c r="R2610" i="2"/>
  <c r="S2610" i="2" s="1"/>
  <c r="T2610" i="2" s="1"/>
  <c r="R2609" i="2"/>
  <c r="S2609" i="2" s="1"/>
  <c r="T2609" i="2" s="1"/>
  <c r="R2608" i="2"/>
  <c r="S2608" i="2" s="1"/>
  <c r="T2608" i="2" s="1"/>
  <c r="R2607" i="2"/>
  <c r="S2607" i="2" s="1"/>
  <c r="T2607" i="2" s="1"/>
  <c r="R2606" i="2"/>
  <c r="S2606" i="2" s="1"/>
  <c r="T2606" i="2" s="1"/>
  <c r="R2605" i="2"/>
  <c r="S2605" i="2" s="1"/>
  <c r="T2605" i="2" s="1"/>
  <c r="R2604" i="2"/>
  <c r="S2604" i="2" s="1"/>
  <c r="T2604" i="2" s="1"/>
  <c r="R2603" i="2"/>
  <c r="S2603" i="2" s="1"/>
  <c r="T2603" i="2" s="1"/>
  <c r="R2602" i="2"/>
  <c r="S2602" i="2" s="1"/>
  <c r="T2602" i="2" s="1"/>
  <c r="R2601" i="2"/>
  <c r="S2601" i="2" s="1"/>
  <c r="T2601" i="2" s="1"/>
  <c r="R2600" i="2"/>
  <c r="S2600" i="2" s="1"/>
  <c r="T2600" i="2" s="1"/>
  <c r="R2599" i="2"/>
  <c r="S2599" i="2" s="1"/>
  <c r="T2599" i="2" s="1"/>
  <c r="R2598" i="2"/>
  <c r="S2598" i="2" s="1"/>
  <c r="T2598" i="2" s="1"/>
  <c r="R2597" i="2"/>
  <c r="S2597" i="2" s="1"/>
  <c r="T2597" i="2" s="1"/>
  <c r="R2596" i="2"/>
  <c r="S2596" i="2" s="1"/>
  <c r="T2596" i="2" s="1"/>
  <c r="R2595" i="2"/>
  <c r="S2595" i="2" s="1"/>
  <c r="T2595" i="2" s="1"/>
  <c r="R2594" i="2"/>
  <c r="S2594" i="2" s="1"/>
  <c r="T2594" i="2" s="1"/>
  <c r="R2593" i="2"/>
  <c r="S2593" i="2" s="1"/>
  <c r="T2593" i="2" s="1"/>
  <c r="R2592" i="2"/>
  <c r="S2592" i="2" s="1"/>
  <c r="T2592" i="2" s="1"/>
  <c r="R2591" i="2"/>
  <c r="S2591" i="2" s="1"/>
  <c r="T2591" i="2" s="1"/>
  <c r="R2590" i="2"/>
  <c r="S2590" i="2" s="1"/>
  <c r="T2590" i="2" s="1"/>
  <c r="R2589" i="2"/>
  <c r="S2589" i="2" s="1"/>
  <c r="T2589" i="2" s="1"/>
  <c r="R2588" i="2"/>
  <c r="S2588" i="2" s="1"/>
  <c r="T2588" i="2" s="1"/>
  <c r="R2587" i="2"/>
  <c r="S2587" i="2" s="1"/>
  <c r="T2587" i="2" s="1"/>
  <c r="R2586" i="2"/>
  <c r="S2586" i="2" s="1"/>
  <c r="T2586" i="2" s="1"/>
  <c r="R2585" i="2"/>
  <c r="S2585" i="2" s="1"/>
  <c r="T2585" i="2" s="1"/>
  <c r="R2584" i="2"/>
  <c r="S2584" i="2" s="1"/>
  <c r="T2584" i="2" s="1"/>
  <c r="R2583" i="2"/>
  <c r="S2583" i="2" s="1"/>
  <c r="T2583" i="2" s="1"/>
  <c r="R2582" i="2"/>
  <c r="S2582" i="2" s="1"/>
  <c r="T2582" i="2" s="1"/>
  <c r="R2581" i="2"/>
  <c r="S2581" i="2" s="1"/>
  <c r="T2581" i="2" s="1"/>
  <c r="R2580" i="2"/>
  <c r="S2580" i="2" s="1"/>
  <c r="T2580" i="2" s="1"/>
  <c r="R2579" i="2"/>
  <c r="S2579" i="2" s="1"/>
  <c r="T2579" i="2" s="1"/>
  <c r="R2578" i="2"/>
  <c r="S2578" i="2" s="1"/>
  <c r="T2578" i="2" s="1"/>
  <c r="R2577" i="2"/>
  <c r="S2577" i="2" s="1"/>
  <c r="T2577" i="2" s="1"/>
  <c r="R2576" i="2"/>
  <c r="S2576" i="2" s="1"/>
  <c r="T2576" i="2" s="1"/>
  <c r="R2575" i="2"/>
  <c r="S2575" i="2" s="1"/>
  <c r="T2575" i="2" s="1"/>
  <c r="R2574" i="2"/>
  <c r="S2574" i="2" s="1"/>
  <c r="T2574" i="2" s="1"/>
  <c r="R2573" i="2"/>
  <c r="S2573" i="2" s="1"/>
  <c r="T2573" i="2" s="1"/>
  <c r="R2572" i="2"/>
  <c r="S2572" i="2" s="1"/>
  <c r="T2572" i="2" s="1"/>
  <c r="R2571" i="2"/>
  <c r="S2571" i="2" s="1"/>
  <c r="T2571" i="2" s="1"/>
  <c r="R2570" i="2"/>
  <c r="S2570" i="2" s="1"/>
  <c r="T2570" i="2" s="1"/>
  <c r="R2569" i="2"/>
  <c r="S2569" i="2" s="1"/>
  <c r="T2569" i="2" s="1"/>
  <c r="R2568" i="2"/>
  <c r="S2568" i="2" s="1"/>
  <c r="T2568" i="2" s="1"/>
  <c r="R2567" i="2"/>
  <c r="S2567" i="2" s="1"/>
  <c r="T2567" i="2" s="1"/>
  <c r="R2566" i="2"/>
  <c r="S2566" i="2" s="1"/>
  <c r="T2566" i="2" s="1"/>
  <c r="R2565" i="2"/>
  <c r="S2565" i="2" s="1"/>
  <c r="T2565" i="2" s="1"/>
  <c r="R2564" i="2"/>
  <c r="S2564" i="2" s="1"/>
  <c r="T2564" i="2" s="1"/>
  <c r="R2563" i="2"/>
  <c r="S2563" i="2" s="1"/>
  <c r="T2563" i="2" s="1"/>
  <c r="R2562" i="2"/>
  <c r="S2562" i="2" s="1"/>
  <c r="T2562" i="2" s="1"/>
  <c r="R2561" i="2"/>
  <c r="S2561" i="2" s="1"/>
  <c r="T2561" i="2" s="1"/>
  <c r="R2560" i="2"/>
  <c r="S2560" i="2" s="1"/>
  <c r="T2560" i="2" s="1"/>
  <c r="R2559" i="2"/>
  <c r="S2559" i="2" s="1"/>
  <c r="T2559" i="2" s="1"/>
  <c r="R2558" i="2"/>
  <c r="S2558" i="2" s="1"/>
  <c r="T2558" i="2" s="1"/>
  <c r="R2557" i="2"/>
  <c r="S2557" i="2" s="1"/>
  <c r="T2557" i="2" s="1"/>
  <c r="R2556" i="2"/>
  <c r="S2556" i="2" s="1"/>
  <c r="T2556" i="2" s="1"/>
  <c r="R2555" i="2"/>
  <c r="S2555" i="2" s="1"/>
  <c r="T2555" i="2" s="1"/>
  <c r="R2554" i="2"/>
  <c r="S2554" i="2" s="1"/>
  <c r="T2554" i="2" s="1"/>
  <c r="R2553" i="2"/>
  <c r="S2553" i="2" s="1"/>
  <c r="T2553" i="2" s="1"/>
  <c r="R2552" i="2"/>
  <c r="S2552" i="2" s="1"/>
  <c r="T2552" i="2" s="1"/>
  <c r="R2551" i="2"/>
  <c r="S2551" i="2" s="1"/>
  <c r="T2551" i="2" s="1"/>
  <c r="R2550" i="2"/>
  <c r="S2550" i="2" s="1"/>
  <c r="T2550" i="2" s="1"/>
  <c r="R2549" i="2"/>
  <c r="S2549" i="2" s="1"/>
  <c r="T2549" i="2" s="1"/>
  <c r="R2548" i="2"/>
  <c r="S2548" i="2" s="1"/>
  <c r="T2548" i="2" s="1"/>
  <c r="R2547" i="2"/>
  <c r="S2547" i="2" s="1"/>
  <c r="T2547" i="2" s="1"/>
  <c r="R2546" i="2"/>
  <c r="S2546" i="2" s="1"/>
  <c r="T2546" i="2" s="1"/>
  <c r="R2545" i="2"/>
  <c r="S2545" i="2" s="1"/>
  <c r="T2545" i="2" s="1"/>
  <c r="R2544" i="2"/>
  <c r="S2544" i="2" s="1"/>
  <c r="T2544" i="2" s="1"/>
  <c r="R2543" i="2"/>
  <c r="S2543" i="2" s="1"/>
  <c r="T2543" i="2" s="1"/>
  <c r="R2542" i="2"/>
  <c r="S2542" i="2" s="1"/>
  <c r="T2542" i="2" s="1"/>
  <c r="R2541" i="2"/>
  <c r="S2541" i="2" s="1"/>
  <c r="T2541" i="2" s="1"/>
  <c r="R2540" i="2"/>
  <c r="S2540" i="2" s="1"/>
  <c r="T2540" i="2" s="1"/>
  <c r="R2539" i="2"/>
  <c r="S2539" i="2" s="1"/>
  <c r="T2539" i="2" s="1"/>
  <c r="R2538" i="2"/>
  <c r="S2538" i="2" s="1"/>
  <c r="T2538" i="2" s="1"/>
  <c r="R2537" i="2"/>
  <c r="S2537" i="2" s="1"/>
  <c r="T2537" i="2" s="1"/>
  <c r="R2536" i="2"/>
  <c r="S2536" i="2" s="1"/>
  <c r="T2536" i="2" s="1"/>
  <c r="R2535" i="2"/>
  <c r="S2535" i="2" s="1"/>
  <c r="T2535" i="2" s="1"/>
  <c r="R2534" i="2"/>
  <c r="S2534" i="2" s="1"/>
  <c r="T2534" i="2" s="1"/>
  <c r="R2533" i="2"/>
  <c r="S2533" i="2" s="1"/>
  <c r="T2533" i="2" s="1"/>
  <c r="R2532" i="2"/>
  <c r="S2532" i="2" s="1"/>
  <c r="T2532" i="2" s="1"/>
  <c r="R2531" i="2"/>
  <c r="S2531" i="2" s="1"/>
  <c r="T2531" i="2" s="1"/>
  <c r="R2530" i="2"/>
  <c r="S2530" i="2" s="1"/>
  <c r="T2530" i="2" s="1"/>
  <c r="R2529" i="2"/>
  <c r="S2529" i="2" s="1"/>
  <c r="T2529" i="2" s="1"/>
  <c r="R2528" i="2"/>
  <c r="S2528" i="2" s="1"/>
  <c r="T2528" i="2" s="1"/>
  <c r="R2527" i="2"/>
  <c r="S2527" i="2" s="1"/>
  <c r="T2527" i="2" s="1"/>
  <c r="R2526" i="2"/>
  <c r="S2526" i="2" s="1"/>
  <c r="T2526" i="2" s="1"/>
  <c r="R2525" i="2"/>
  <c r="S2525" i="2" s="1"/>
  <c r="T2525" i="2" s="1"/>
  <c r="R2524" i="2"/>
  <c r="S2524" i="2" s="1"/>
  <c r="T2524" i="2" s="1"/>
  <c r="R2523" i="2"/>
  <c r="S2523" i="2" s="1"/>
  <c r="T2523" i="2" s="1"/>
  <c r="R2522" i="2"/>
  <c r="S2522" i="2" s="1"/>
  <c r="T2522" i="2" s="1"/>
  <c r="R2521" i="2"/>
  <c r="S2521" i="2" s="1"/>
  <c r="T2521" i="2" s="1"/>
  <c r="R2520" i="2"/>
  <c r="S2520" i="2" s="1"/>
  <c r="T2520" i="2" s="1"/>
  <c r="R2519" i="2"/>
  <c r="S2519" i="2" s="1"/>
  <c r="T2519" i="2" s="1"/>
  <c r="R2518" i="2"/>
  <c r="S2518" i="2" s="1"/>
  <c r="T2518" i="2" s="1"/>
  <c r="R2517" i="2"/>
  <c r="S2517" i="2" s="1"/>
  <c r="T2517" i="2" s="1"/>
  <c r="R2516" i="2"/>
  <c r="S2516" i="2" s="1"/>
  <c r="T2516" i="2" s="1"/>
  <c r="R2515" i="2"/>
  <c r="S2515" i="2" s="1"/>
  <c r="T2515" i="2" s="1"/>
  <c r="R2514" i="2"/>
  <c r="S2514" i="2" s="1"/>
  <c r="T2514" i="2" s="1"/>
  <c r="R2513" i="2"/>
  <c r="S2513" i="2" s="1"/>
  <c r="T2513" i="2" s="1"/>
  <c r="R2512" i="2"/>
  <c r="S2512" i="2" s="1"/>
  <c r="T2512" i="2" s="1"/>
  <c r="R2511" i="2"/>
  <c r="S2511" i="2" s="1"/>
  <c r="T2511" i="2" s="1"/>
  <c r="R2510" i="2"/>
  <c r="S2510" i="2" s="1"/>
  <c r="T2510" i="2" s="1"/>
  <c r="R2509" i="2"/>
  <c r="S2509" i="2" s="1"/>
  <c r="T2509" i="2" s="1"/>
  <c r="R2508" i="2"/>
  <c r="S2508" i="2" s="1"/>
  <c r="T2508" i="2" s="1"/>
  <c r="R2507" i="2"/>
  <c r="S2507" i="2" s="1"/>
  <c r="T2507" i="2" s="1"/>
  <c r="R2506" i="2"/>
  <c r="S2506" i="2" s="1"/>
  <c r="T2506" i="2" s="1"/>
  <c r="R2505" i="2"/>
  <c r="S2505" i="2" s="1"/>
  <c r="T2505" i="2" s="1"/>
  <c r="R2504" i="2"/>
  <c r="S2504" i="2" s="1"/>
  <c r="T2504" i="2" s="1"/>
  <c r="R2503" i="2"/>
  <c r="S2503" i="2" s="1"/>
  <c r="T2503" i="2" s="1"/>
  <c r="R2502" i="2"/>
  <c r="S2502" i="2" s="1"/>
  <c r="T2502" i="2" s="1"/>
  <c r="R2501" i="2"/>
  <c r="S2501" i="2" s="1"/>
  <c r="T2501" i="2" s="1"/>
  <c r="R2500" i="2"/>
  <c r="S2500" i="2" s="1"/>
  <c r="T2500" i="2" s="1"/>
  <c r="R2499" i="2"/>
  <c r="S2499" i="2" s="1"/>
  <c r="T2499" i="2" s="1"/>
  <c r="R2498" i="2"/>
  <c r="S2498" i="2" s="1"/>
  <c r="T2498" i="2" s="1"/>
  <c r="R2497" i="2"/>
  <c r="S2497" i="2" s="1"/>
  <c r="T2497" i="2" s="1"/>
  <c r="R2496" i="2"/>
  <c r="S2496" i="2" s="1"/>
  <c r="T2496" i="2" s="1"/>
  <c r="R2495" i="2"/>
  <c r="S2495" i="2" s="1"/>
  <c r="T2495" i="2" s="1"/>
  <c r="R2494" i="2"/>
  <c r="S2494" i="2" s="1"/>
  <c r="T2494" i="2" s="1"/>
  <c r="R2493" i="2"/>
  <c r="S2493" i="2" s="1"/>
  <c r="T2493" i="2" s="1"/>
  <c r="R2492" i="2"/>
  <c r="S2492" i="2" s="1"/>
  <c r="T2492" i="2" s="1"/>
  <c r="R2491" i="2"/>
  <c r="S2491" i="2" s="1"/>
  <c r="T2491" i="2" s="1"/>
  <c r="R2490" i="2"/>
  <c r="S2490" i="2" s="1"/>
  <c r="T2490" i="2" s="1"/>
  <c r="R2489" i="2"/>
  <c r="S2489" i="2" s="1"/>
  <c r="T2489" i="2" s="1"/>
  <c r="R2488" i="2"/>
  <c r="S2488" i="2" s="1"/>
  <c r="T2488" i="2" s="1"/>
  <c r="R2487" i="2"/>
  <c r="S2487" i="2" s="1"/>
  <c r="T2487" i="2" s="1"/>
  <c r="R2486" i="2"/>
  <c r="S2486" i="2" s="1"/>
  <c r="T2486" i="2" s="1"/>
  <c r="R2485" i="2"/>
  <c r="S2485" i="2" s="1"/>
  <c r="T2485" i="2" s="1"/>
  <c r="R2484" i="2"/>
  <c r="S2484" i="2" s="1"/>
  <c r="T2484" i="2" s="1"/>
  <c r="R2483" i="2"/>
  <c r="S2483" i="2" s="1"/>
  <c r="T2483" i="2" s="1"/>
  <c r="R2482" i="2"/>
  <c r="S2482" i="2" s="1"/>
  <c r="T2482" i="2" s="1"/>
  <c r="R2481" i="2"/>
  <c r="S2481" i="2" s="1"/>
  <c r="T2481" i="2" s="1"/>
  <c r="R2480" i="2"/>
  <c r="S2480" i="2" s="1"/>
  <c r="T2480" i="2" s="1"/>
  <c r="R2479" i="2"/>
  <c r="S2479" i="2" s="1"/>
  <c r="T2479" i="2" s="1"/>
  <c r="R2478" i="2"/>
  <c r="S2478" i="2" s="1"/>
  <c r="T2478" i="2" s="1"/>
  <c r="R2477" i="2"/>
  <c r="S2477" i="2" s="1"/>
  <c r="T2477" i="2" s="1"/>
  <c r="R2476" i="2"/>
  <c r="S2476" i="2" s="1"/>
  <c r="T2476" i="2" s="1"/>
  <c r="R2475" i="2"/>
  <c r="S2475" i="2" s="1"/>
  <c r="T2475" i="2" s="1"/>
  <c r="R2474" i="2"/>
  <c r="S2474" i="2" s="1"/>
  <c r="T2474" i="2" s="1"/>
  <c r="R2473" i="2"/>
  <c r="S2473" i="2" s="1"/>
  <c r="T2473" i="2" s="1"/>
  <c r="R2472" i="2"/>
  <c r="S2472" i="2" s="1"/>
  <c r="T2472" i="2" s="1"/>
  <c r="R2471" i="2"/>
  <c r="S2471" i="2" s="1"/>
  <c r="T2471" i="2" s="1"/>
  <c r="R2470" i="2"/>
  <c r="S2470" i="2" s="1"/>
  <c r="T2470" i="2" s="1"/>
  <c r="R2469" i="2"/>
  <c r="S2469" i="2" s="1"/>
  <c r="T2469" i="2" s="1"/>
  <c r="R2468" i="2"/>
  <c r="S2468" i="2" s="1"/>
  <c r="T2468" i="2" s="1"/>
  <c r="R2467" i="2"/>
  <c r="S2467" i="2" s="1"/>
  <c r="T2467" i="2" s="1"/>
  <c r="R2466" i="2"/>
  <c r="S2466" i="2" s="1"/>
  <c r="T2466" i="2" s="1"/>
  <c r="R2465" i="2"/>
  <c r="S2465" i="2" s="1"/>
  <c r="T2465" i="2" s="1"/>
  <c r="R2464" i="2"/>
  <c r="S2464" i="2" s="1"/>
  <c r="T2464" i="2" s="1"/>
  <c r="R2463" i="2"/>
  <c r="S2463" i="2" s="1"/>
  <c r="T2463" i="2" s="1"/>
  <c r="R2462" i="2"/>
  <c r="S2462" i="2" s="1"/>
  <c r="T2462" i="2" s="1"/>
  <c r="R2461" i="2"/>
  <c r="S2461" i="2" s="1"/>
  <c r="T2461" i="2" s="1"/>
  <c r="R2460" i="2"/>
  <c r="S2460" i="2" s="1"/>
  <c r="T2460" i="2" s="1"/>
  <c r="R2459" i="2"/>
  <c r="S2459" i="2" s="1"/>
  <c r="T2459" i="2" s="1"/>
  <c r="R2458" i="2"/>
  <c r="S2458" i="2" s="1"/>
  <c r="T2458" i="2" s="1"/>
  <c r="R2457" i="2"/>
  <c r="S2457" i="2" s="1"/>
  <c r="T2457" i="2" s="1"/>
  <c r="R2456" i="2"/>
  <c r="S2456" i="2" s="1"/>
  <c r="T2456" i="2" s="1"/>
  <c r="R2455" i="2"/>
  <c r="S2455" i="2" s="1"/>
  <c r="T2455" i="2" s="1"/>
  <c r="R2454" i="2"/>
  <c r="S2454" i="2" s="1"/>
  <c r="T2454" i="2" s="1"/>
  <c r="R2453" i="2"/>
  <c r="S2453" i="2" s="1"/>
  <c r="T2453" i="2" s="1"/>
  <c r="R2452" i="2"/>
  <c r="S2452" i="2" s="1"/>
  <c r="T2452" i="2" s="1"/>
  <c r="R2451" i="2"/>
  <c r="S2451" i="2" s="1"/>
  <c r="T2451" i="2" s="1"/>
  <c r="R2450" i="2"/>
  <c r="S2450" i="2" s="1"/>
  <c r="T2450" i="2" s="1"/>
  <c r="R2449" i="2"/>
  <c r="S2449" i="2" s="1"/>
  <c r="T2449" i="2" s="1"/>
  <c r="R2448" i="2"/>
  <c r="S2448" i="2" s="1"/>
  <c r="T2448" i="2" s="1"/>
  <c r="R2447" i="2"/>
  <c r="S2447" i="2" s="1"/>
  <c r="T2447" i="2" s="1"/>
  <c r="R2446" i="2"/>
  <c r="S2446" i="2" s="1"/>
  <c r="T2446" i="2" s="1"/>
  <c r="R2445" i="2"/>
  <c r="S2445" i="2" s="1"/>
  <c r="T2445" i="2" s="1"/>
  <c r="R2444" i="2"/>
  <c r="S2444" i="2" s="1"/>
  <c r="T2444" i="2" s="1"/>
  <c r="R2443" i="2"/>
  <c r="S2443" i="2" s="1"/>
  <c r="T2443" i="2" s="1"/>
  <c r="R2442" i="2"/>
  <c r="S2442" i="2" s="1"/>
  <c r="T2442" i="2" s="1"/>
  <c r="R2441" i="2"/>
  <c r="S2441" i="2" s="1"/>
  <c r="T2441" i="2" s="1"/>
  <c r="R2440" i="2"/>
  <c r="S2440" i="2" s="1"/>
  <c r="T2440" i="2" s="1"/>
  <c r="R2439" i="2"/>
  <c r="S2439" i="2" s="1"/>
  <c r="T2439" i="2" s="1"/>
  <c r="R2438" i="2"/>
  <c r="S2438" i="2" s="1"/>
  <c r="T2438" i="2" s="1"/>
  <c r="R2437" i="2"/>
  <c r="S2437" i="2" s="1"/>
  <c r="T2437" i="2" s="1"/>
  <c r="R2436" i="2"/>
  <c r="S2436" i="2" s="1"/>
  <c r="T2436" i="2" s="1"/>
  <c r="R2435" i="2"/>
  <c r="S2435" i="2" s="1"/>
  <c r="T2435" i="2" s="1"/>
  <c r="R2434" i="2"/>
  <c r="S2434" i="2" s="1"/>
  <c r="T2434" i="2" s="1"/>
  <c r="R2433" i="2"/>
  <c r="S2433" i="2" s="1"/>
  <c r="T2433" i="2" s="1"/>
  <c r="R2432" i="2"/>
  <c r="S2432" i="2" s="1"/>
  <c r="T2432" i="2" s="1"/>
  <c r="R2431" i="2"/>
  <c r="S2431" i="2" s="1"/>
  <c r="T2431" i="2" s="1"/>
  <c r="R2430" i="2"/>
  <c r="S2430" i="2" s="1"/>
  <c r="T2430" i="2" s="1"/>
  <c r="R2429" i="2"/>
  <c r="S2429" i="2" s="1"/>
  <c r="T2429" i="2" s="1"/>
  <c r="R2428" i="2"/>
  <c r="S2428" i="2" s="1"/>
  <c r="T2428" i="2" s="1"/>
  <c r="R2427" i="2"/>
  <c r="S2427" i="2" s="1"/>
  <c r="T2427" i="2" s="1"/>
  <c r="R2426" i="2"/>
  <c r="S2426" i="2" s="1"/>
  <c r="T2426" i="2" s="1"/>
  <c r="R2425" i="2"/>
  <c r="S2425" i="2" s="1"/>
  <c r="T2425" i="2" s="1"/>
  <c r="R2424" i="2"/>
  <c r="S2424" i="2" s="1"/>
  <c r="T2424" i="2" s="1"/>
  <c r="R2423" i="2"/>
  <c r="S2423" i="2" s="1"/>
  <c r="T2423" i="2" s="1"/>
  <c r="R2422" i="2"/>
  <c r="S2422" i="2" s="1"/>
  <c r="T2422" i="2" s="1"/>
  <c r="R2421" i="2"/>
  <c r="S2421" i="2" s="1"/>
  <c r="T2421" i="2" s="1"/>
  <c r="R2420" i="2"/>
  <c r="S2420" i="2" s="1"/>
  <c r="T2420" i="2" s="1"/>
  <c r="R2419" i="2"/>
  <c r="S2419" i="2" s="1"/>
  <c r="T2419" i="2" s="1"/>
  <c r="R2418" i="2"/>
  <c r="S2418" i="2" s="1"/>
  <c r="T2418" i="2" s="1"/>
  <c r="R2417" i="2"/>
  <c r="S2417" i="2" s="1"/>
  <c r="T2417" i="2" s="1"/>
  <c r="R2416" i="2"/>
  <c r="S2416" i="2" s="1"/>
  <c r="T2416" i="2" s="1"/>
  <c r="R2415" i="2"/>
  <c r="S2415" i="2" s="1"/>
  <c r="T2415" i="2" s="1"/>
  <c r="R2414" i="2"/>
  <c r="S2414" i="2" s="1"/>
  <c r="T2414" i="2" s="1"/>
  <c r="R2413" i="2"/>
  <c r="S2413" i="2" s="1"/>
  <c r="T2413" i="2" s="1"/>
  <c r="R2412" i="2"/>
  <c r="S2412" i="2" s="1"/>
  <c r="T2412" i="2" s="1"/>
  <c r="R2411" i="2"/>
  <c r="S2411" i="2" s="1"/>
  <c r="T2411" i="2" s="1"/>
  <c r="R2410" i="2"/>
  <c r="S2410" i="2" s="1"/>
  <c r="T2410" i="2" s="1"/>
  <c r="R2409" i="2"/>
  <c r="S2409" i="2" s="1"/>
  <c r="T2409" i="2" s="1"/>
  <c r="R2408" i="2"/>
  <c r="S2408" i="2" s="1"/>
  <c r="T2408" i="2" s="1"/>
  <c r="R2407" i="2"/>
  <c r="S2407" i="2" s="1"/>
  <c r="T2407" i="2" s="1"/>
  <c r="R2406" i="2"/>
  <c r="S2406" i="2" s="1"/>
  <c r="T2406" i="2" s="1"/>
  <c r="R2405" i="2"/>
  <c r="S2405" i="2" s="1"/>
  <c r="T2405" i="2" s="1"/>
  <c r="R2404" i="2"/>
  <c r="S2404" i="2" s="1"/>
  <c r="T2404" i="2" s="1"/>
  <c r="R2403" i="2"/>
  <c r="S2403" i="2" s="1"/>
  <c r="T2403" i="2" s="1"/>
  <c r="R2402" i="2"/>
  <c r="S2402" i="2" s="1"/>
  <c r="T2402" i="2" s="1"/>
  <c r="R2401" i="2"/>
  <c r="S2401" i="2" s="1"/>
  <c r="T2401" i="2" s="1"/>
  <c r="R2400" i="2"/>
  <c r="S2400" i="2" s="1"/>
  <c r="T2400" i="2" s="1"/>
  <c r="R2399" i="2"/>
  <c r="S2399" i="2" s="1"/>
  <c r="T2399" i="2" s="1"/>
  <c r="R2398" i="2"/>
  <c r="S2398" i="2" s="1"/>
  <c r="T2398" i="2" s="1"/>
  <c r="R2397" i="2"/>
  <c r="S2397" i="2" s="1"/>
  <c r="T2397" i="2" s="1"/>
  <c r="R2396" i="2"/>
  <c r="S2396" i="2" s="1"/>
  <c r="T2396" i="2" s="1"/>
  <c r="R2395" i="2"/>
  <c r="S2395" i="2" s="1"/>
  <c r="T2395" i="2" s="1"/>
  <c r="R2394" i="2"/>
  <c r="S2394" i="2" s="1"/>
  <c r="T2394" i="2" s="1"/>
  <c r="R2393" i="2"/>
  <c r="S2393" i="2" s="1"/>
  <c r="T2393" i="2" s="1"/>
  <c r="R2392" i="2"/>
  <c r="S2392" i="2" s="1"/>
  <c r="T2392" i="2" s="1"/>
  <c r="R2391" i="2"/>
  <c r="S2391" i="2" s="1"/>
  <c r="T2391" i="2" s="1"/>
  <c r="R2390" i="2"/>
  <c r="S2390" i="2" s="1"/>
  <c r="T2390" i="2" s="1"/>
  <c r="R2389" i="2"/>
  <c r="S2389" i="2" s="1"/>
  <c r="T2389" i="2" s="1"/>
  <c r="R2388" i="2"/>
  <c r="S2388" i="2" s="1"/>
  <c r="T2388" i="2" s="1"/>
  <c r="R2387" i="2"/>
  <c r="S2387" i="2" s="1"/>
  <c r="T2387" i="2" s="1"/>
  <c r="R2386" i="2"/>
  <c r="S2386" i="2" s="1"/>
  <c r="T2386" i="2" s="1"/>
  <c r="R2385" i="2"/>
  <c r="S2385" i="2" s="1"/>
  <c r="T2385" i="2" s="1"/>
  <c r="R2384" i="2"/>
  <c r="S2384" i="2" s="1"/>
  <c r="T2384" i="2" s="1"/>
  <c r="R2383" i="2"/>
  <c r="S2383" i="2" s="1"/>
  <c r="T2383" i="2" s="1"/>
  <c r="R2382" i="2"/>
  <c r="S2382" i="2" s="1"/>
  <c r="T2382" i="2" s="1"/>
  <c r="R2381" i="2"/>
  <c r="S2381" i="2" s="1"/>
  <c r="T2381" i="2" s="1"/>
  <c r="R2380" i="2"/>
  <c r="S2380" i="2" s="1"/>
  <c r="T2380" i="2" s="1"/>
  <c r="R2379" i="2"/>
  <c r="S2379" i="2" s="1"/>
  <c r="T2379" i="2" s="1"/>
  <c r="R2378" i="2"/>
  <c r="S2378" i="2" s="1"/>
  <c r="T2378" i="2" s="1"/>
  <c r="R2377" i="2"/>
  <c r="S2377" i="2" s="1"/>
  <c r="T2377" i="2" s="1"/>
  <c r="R2376" i="2"/>
  <c r="S2376" i="2" s="1"/>
  <c r="T2376" i="2" s="1"/>
  <c r="R2375" i="2"/>
  <c r="S2375" i="2" s="1"/>
  <c r="T2375" i="2" s="1"/>
  <c r="R2374" i="2"/>
  <c r="S2374" i="2" s="1"/>
  <c r="T2374" i="2" s="1"/>
  <c r="R2373" i="2"/>
  <c r="S2373" i="2" s="1"/>
  <c r="T2373" i="2" s="1"/>
  <c r="R2372" i="2"/>
  <c r="S2372" i="2" s="1"/>
  <c r="T2372" i="2" s="1"/>
  <c r="R2371" i="2"/>
  <c r="S2371" i="2" s="1"/>
  <c r="T2371" i="2" s="1"/>
  <c r="R2370" i="2"/>
  <c r="S2370" i="2" s="1"/>
  <c r="T2370" i="2" s="1"/>
  <c r="R2369" i="2"/>
  <c r="S2369" i="2" s="1"/>
  <c r="T2369" i="2" s="1"/>
  <c r="R2368" i="2"/>
  <c r="S2368" i="2" s="1"/>
  <c r="T2368" i="2" s="1"/>
  <c r="R2367" i="2"/>
  <c r="S2367" i="2" s="1"/>
  <c r="T2367" i="2" s="1"/>
  <c r="R2366" i="2"/>
  <c r="S2366" i="2" s="1"/>
  <c r="T2366" i="2" s="1"/>
  <c r="R2365" i="2"/>
  <c r="S2365" i="2" s="1"/>
  <c r="T2365" i="2" s="1"/>
  <c r="R2364" i="2"/>
  <c r="S2364" i="2" s="1"/>
  <c r="T2364" i="2" s="1"/>
  <c r="R2363" i="2"/>
  <c r="S2363" i="2" s="1"/>
  <c r="T2363" i="2" s="1"/>
  <c r="R2362" i="2"/>
  <c r="S2362" i="2" s="1"/>
  <c r="T2362" i="2" s="1"/>
  <c r="R2361" i="2"/>
  <c r="S2361" i="2" s="1"/>
  <c r="T2361" i="2" s="1"/>
  <c r="R2360" i="2"/>
  <c r="S2360" i="2" s="1"/>
  <c r="T2360" i="2" s="1"/>
  <c r="R2359" i="2"/>
  <c r="S2359" i="2" s="1"/>
  <c r="T2359" i="2" s="1"/>
  <c r="R2358" i="2"/>
  <c r="S2358" i="2" s="1"/>
  <c r="T2358" i="2" s="1"/>
  <c r="R2357" i="2"/>
  <c r="S2357" i="2" s="1"/>
  <c r="T2357" i="2" s="1"/>
  <c r="R2356" i="2"/>
  <c r="S2356" i="2" s="1"/>
  <c r="T2356" i="2" s="1"/>
  <c r="R2355" i="2"/>
  <c r="S2355" i="2" s="1"/>
  <c r="T2355" i="2" s="1"/>
  <c r="R2354" i="2"/>
  <c r="S2354" i="2" s="1"/>
  <c r="T2354" i="2" s="1"/>
  <c r="R2353" i="2"/>
  <c r="S2353" i="2" s="1"/>
  <c r="T2353" i="2" s="1"/>
  <c r="R2352" i="2"/>
  <c r="S2352" i="2" s="1"/>
  <c r="T2352" i="2" s="1"/>
  <c r="R2351" i="2"/>
  <c r="S2351" i="2" s="1"/>
  <c r="T2351" i="2" s="1"/>
  <c r="R2350" i="2"/>
  <c r="S2350" i="2" s="1"/>
  <c r="T2350" i="2" s="1"/>
  <c r="R2349" i="2"/>
  <c r="S2349" i="2" s="1"/>
  <c r="T2349" i="2" s="1"/>
  <c r="R2348" i="2"/>
  <c r="S2348" i="2" s="1"/>
  <c r="T2348" i="2" s="1"/>
  <c r="R2347" i="2"/>
  <c r="S2347" i="2" s="1"/>
  <c r="T2347" i="2" s="1"/>
  <c r="R2346" i="2"/>
  <c r="S2346" i="2" s="1"/>
  <c r="T2346" i="2" s="1"/>
  <c r="R2345" i="2"/>
  <c r="S2345" i="2" s="1"/>
  <c r="T2345" i="2" s="1"/>
  <c r="R2344" i="2"/>
  <c r="S2344" i="2" s="1"/>
  <c r="T2344" i="2" s="1"/>
  <c r="R2343" i="2"/>
  <c r="S2343" i="2" s="1"/>
  <c r="T2343" i="2" s="1"/>
  <c r="R2342" i="2"/>
  <c r="S2342" i="2" s="1"/>
  <c r="T2342" i="2" s="1"/>
  <c r="R2341" i="2"/>
  <c r="S2341" i="2" s="1"/>
  <c r="T2341" i="2" s="1"/>
  <c r="R2340" i="2"/>
  <c r="S2340" i="2" s="1"/>
  <c r="T2340" i="2" s="1"/>
  <c r="R2339" i="2"/>
  <c r="S2339" i="2" s="1"/>
  <c r="T2339" i="2" s="1"/>
  <c r="R2338" i="2"/>
  <c r="S2338" i="2" s="1"/>
  <c r="T2338" i="2" s="1"/>
  <c r="R2337" i="2"/>
  <c r="S2337" i="2" s="1"/>
  <c r="T2337" i="2" s="1"/>
  <c r="R2336" i="2"/>
  <c r="S2336" i="2" s="1"/>
  <c r="T2336" i="2" s="1"/>
  <c r="R2335" i="2"/>
  <c r="S2335" i="2" s="1"/>
  <c r="T2335" i="2" s="1"/>
  <c r="R2334" i="2"/>
  <c r="S2334" i="2" s="1"/>
  <c r="T2334" i="2" s="1"/>
  <c r="R2333" i="2"/>
  <c r="S2333" i="2" s="1"/>
  <c r="T2333" i="2" s="1"/>
  <c r="R2332" i="2"/>
  <c r="S2332" i="2" s="1"/>
  <c r="T2332" i="2" s="1"/>
  <c r="R2331" i="2"/>
  <c r="S2331" i="2" s="1"/>
  <c r="T2331" i="2" s="1"/>
  <c r="R2330" i="2"/>
  <c r="S2330" i="2" s="1"/>
  <c r="T2330" i="2" s="1"/>
  <c r="R2329" i="2"/>
  <c r="S2329" i="2" s="1"/>
  <c r="T2329" i="2" s="1"/>
  <c r="R2328" i="2"/>
  <c r="S2328" i="2" s="1"/>
  <c r="T2328" i="2" s="1"/>
  <c r="R2327" i="2"/>
  <c r="S2327" i="2" s="1"/>
  <c r="T2327" i="2" s="1"/>
  <c r="R2326" i="2"/>
  <c r="S2326" i="2" s="1"/>
  <c r="T2326" i="2" s="1"/>
  <c r="R2325" i="2"/>
  <c r="S2325" i="2" s="1"/>
  <c r="T2325" i="2" s="1"/>
  <c r="R2324" i="2"/>
  <c r="S2324" i="2" s="1"/>
  <c r="T2324" i="2" s="1"/>
  <c r="R2323" i="2"/>
  <c r="S2323" i="2" s="1"/>
  <c r="T2323" i="2" s="1"/>
  <c r="R2322" i="2"/>
  <c r="S2322" i="2" s="1"/>
  <c r="T2322" i="2" s="1"/>
  <c r="R2321" i="2"/>
  <c r="S2321" i="2" s="1"/>
  <c r="T2321" i="2" s="1"/>
  <c r="R2320" i="2"/>
  <c r="S2320" i="2" s="1"/>
  <c r="T2320" i="2" s="1"/>
  <c r="R2319" i="2"/>
  <c r="S2319" i="2" s="1"/>
  <c r="T2319" i="2" s="1"/>
  <c r="R2318" i="2"/>
  <c r="S2318" i="2" s="1"/>
  <c r="T2318" i="2" s="1"/>
  <c r="R2317" i="2"/>
  <c r="S2317" i="2" s="1"/>
  <c r="T2317" i="2" s="1"/>
  <c r="R2316" i="2"/>
  <c r="S2316" i="2" s="1"/>
  <c r="T2316" i="2" s="1"/>
  <c r="R2315" i="2"/>
  <c r="S2315" i="2" s="1"/>
  <c r="T2315" i="2" s="1"/>
  <c r="R2314" i="2"/>
  <c r="S2314" i="2" s="1"/>
  <c r="T2314" i="2" s="1"/>
  <c r="R2313" i="2"/>
  <c r="S2313" i="2" s="1"/>
  <c r="T2313" i="2" s="1"/>
  <c r="R2312" i="2"/>
  <c r="S2312" i="2" s="1"/>
  <c r="T2312" i="2" s="1"/>
  <c r="R2311" i="2"/>
  <c r="S2311" i="2" s="1"/>
  <c r="T2311" i="2" s="1"/>
  <c r="R2310" i="2"/>
  <c r="S2310" i="2" s="1"/>
  <c r="T2310" i="2" s="1"/>
  <c r="R2309" i="2"/>
  <c r="S2309" i="2" s="1"/>
  <c r="T2309" i="2" s="1"/>
  <c r="R2308" i="2"/>
  <c r="S2308" i="2" s="1"/>
  <c r="T2308" i="2" s="1"/>
  <c r="R2307" i="2"/>
  <c r="S2307" i="2" s="1"/>
  <c r="T2307" i="2" s="1"/>
  <c r="R2306" i="2"/>
  <c r="S2306" i="2" s="1"/>
  <c r="T2306" i="2" s="1"/>
  <c r="R2305" i="2"/>
  <c r="S2305" i="2" s="1"/>
  <c r="T2305" i="2" s="1"/>
  <c r="R2304" i="2"/>
  <c r="S2304" i="2" s="1"/>
  <c r="T2304" i="2" s="1"/>
  <c r="R2303" i="2"/>
  <c r="S2303" i="2" s="1"/>
  <c r="T2303" i="2" s="1"/>
  <c r="R2302" i="2"/>
  <c r="S2302" i="2" s="1"/>
  <c r="T2302" i="2" s="1"/>
  <c r="R2301" i="2"/>
  <c r="S2301" i="2" s="1"/>
  <c r="T2301" i="2" s="1"/>
  <c r="R2300" i="2"/>
  <c r="S2300" i="2" s="1"/>
  <c r="T2300" i="2" s="1"/>
  <c r="R2299" i="2"/>
  <c r="S2299" i="2" s="1"/>
  <c r="T2299" i="2" s="1"/>
  <c r="R2298" i="2"/>
  <c r="S2298" i="2" s="1"/>
  <c r="T2298" i="2" s="1"/>
  <c r="R2297" i="2"/>
  <c r="S2297" i="2" s="1"/>
  <c r="T2297" i="2" s="1"/>
  <c r="R2296" i="2"/>
  <c r="S2296" i="2" s="1"/>
  <c r="T2296" i="2" s="1"/>
  <c r="R2295" i="2"/>
  <c r="S2295" i="2" s="1"/>
  <c r="T2295" i="2" s="1"/>
  <c r="R2294" i="2"/>
  <c r="S2294" i="2" s="1"/>
  <c r="T2294" i="2" s="1"/>
  <c r="R2293" i="2"/>
  <c r="S2293" i="2" s="1"/>
  <c r="T2293" i="2" s="1"/>
  <c r="R2292" i="2"/>
  <c r="S2292" i="2" s="1"/>
  <c r="T2292" i="2" s="1"/>
  <c r="R2291" i="2"/>
  <c r="S2291" i="2" s="1"/>
  <c r="T2291" i="2" s="1"/>
  <c r="R2290" i="2"/>
  <c r="S2290" i="2" s="1"/>
  <c r="T2290" i="2" s="1"/>
  <c r="R2289" i="2"/>
  <c r="S2289" i="2" s="1"/>
  <c r="T2289" i="2" s="1"/>
  <c r="R2288" i="2"/>
  <c r="S2288" i="2" s="1"/>
  <c r="T2288" i="2" s="1"/>
  <c r="R2287" i="2"/>
  <c r="S2287" i="2" s="1"/>
  <c r="T2287" i="2" s="1"/>
  <c r="R2286" i="2"/>
  <c r="S2286" i="2" s="1"/>
  <c r="T2286" i="2" s="1"/>
  <c r="R2285" i="2"/>
  <c r="S2285" i="2" s="1"/>
  <c r="T2285" i="2" s="1"/>
  <c r="R2284" i="2"/>
  <c r="S2284" i="2" s="1"/>
  <c r="T2284" i="2" s="1"/>
  <c r="R2283" i="2"/>
  <c r="S2283" i="2" s="1"/>
  <c r="T2283" i="2" s="1"/>
  <c r="R2282" i="2"/>
  <c r="S2282" i="2" s="1"/>
  <c r="T2282" i="2" s="1"/>
  <c r="R2281" i="2"/>
  <c r="S2281" i="2" s="1"/>
  <c r="T2281" i="2" s="1"/>
  <c r="R2280" i="2"/>
  <c r="S2280" i="2" s="1"/>
  <c r="T2280" i="2" s="1"/>
  <c r="R2279" i="2"/>
  <c r="S2279" i="2" s="1"/>
  <c r="T2279" i="2" s="1"/>
  <c r="R2278" i="2"/>
  <c r="S2278" i="2" s="1"/>
  <c r="T2278" i="2" s="1"/>
  <c r="R2277" i="2"/>
  <c r="S2277" i="2" s="1"/>
  <c r="T2277" i="2" s="1"/>
  <c r="R2276" i="2"/>
  <c r="S2276" i="2" s="1"/>
  <c r="T2276" i="2" s="1"/>
  <c r="R2275" i="2"/>
  <c r="S2275" i="2" s="1"/>
  <c r="T2275" i="2" s="1"/>
  <c r="R2274" i="2"/>
  <c r="S2274" i="2" s="1"/>
  <c r="T2274" i="2" s="1"/>
  <c r="R2273" i="2"/>
  <c r="S2273" i="2" s="1"/>
  <c r="T2273" i="2" s="1"/>
  <c r="R2272" i="2"/>
  <c r="S2272" i="2" s="1"/>
  <c r="T2272" i="2" s="1"/>
  <c r="R2271" i="2"/>
  <c r="S2271" i="2" s="1"/>
  <c r="T2271" i="2" s="1"/>
  <c r="R2270" i="2"/>
  <c r="S2270" i="2" s="1"/>
  <c r="T2270" i="2" s="1"/>
  <c r="R2269" i="2"/>
  <c r="S2269" i="2" s="1"/>
  <c r="T2269" i="2" s="1"/>
  <c r="R2268" i="2"/>
  <c r="S2268" i="2" s="1"/>
  <c r="T2268" i="2" s="1"/>
  <c r="R2267" i="2"/>
  <c r="S2267" i="2" s="1"/>
  <c r="T2267" i="2" s="1"/>
  <c r="R2266" i="2"/>
  <c r="S2266" i="2" s="1"/>
  <c r="T2266" i="2" s="1"/>
  <c r="R2265" i="2"/>
  <c r="S2265" i="2" s="1"/>
  <c r="T2265" i="2" s="1"/>
  <c r="R2264" i="2"/>
  <c r="S2264" i="2" s="1"/>
  <c r="T2264" i="2" s="1"/>
  <c r="R2263" i="2"/>
  <c r="S2263" i="2" s="1"/>
  <c r="T2263" i="2" s="1"/>
  <c r="R2262" i="2"/>
  <c r="S2262" i="2" s="1"/>
  <c r="T2262" i="2" s="1"/>
  <c r="R2261" i="2"/>
  <c r="S2261" i="2" s="1"/>
  <c r="T2261" i="2" s="1"/>
  <c r="R2260" i="2"/>
  <c r="S2260" i="2" s="1"/>
  <c r="T2260" i="2" s="1"/>
  <c r="R2259" i="2"/>
  <c r="S2259" i="2" s="1"/>
  <c r="T2259" i="2" s="1"/>
  <c r="R2258" i="2"/>
  <c r="S2258" i="2" s="1"/>
  <c r="T2258" i="2" s="1"/>
  <c r="R2257" i="2"/>
  <c r="S2257" i="2" s="1"/>
  <c r="T2257" i="2" s="1"/>
  <c r="R2256" i="2"/>
  <c r="S2256" i="2" s="1"/>
  <c r="T2256" i="2" s="1"/>
  <c r="R2255" i="2"/>
  <c r="S2255" i="2" s="1"/>
  <c r="T2255" i="2" s="1"/>
  <c r="R2254" i="2"/>
  <c r="S2254" i="2" s="1"/>
  <c r="T2254" i="2" s="1"/>
  <c r="R2253" i="2"/>
  <c r="S2253" i="2" s="1"/>
  <c r="T2253" i="2" s="1"/>
  <c r="R2252" i="2"/>
  <c r="S2252" i="2" s="1"/>
  <c r="T2252" i="2" s="1"/>
  <c r="R2251" i="2"/>
  <c r="S2251" i="2" s="1"/>
  <c r="T2251" i="2" s="1"/>
  <c r="R2250" i="2"/>
  <c r="S2250" i="2" s="1"/>
  <c r="T2250" i="2" s="1"/>
  <c r="R2249" i="2"/>
  <c r="S2249" i="2" s="1"/>
  <c r="T2249" i="2" s="1"/>
  <c r="R2248" i="2"/>
  <c r="S2248" i="2" s="1"/>
  <c r="T2248" i="2" s="1"/>
  <c r="R2247" i="2"/>
  <c r="S2247" i="2" s="1"/>
  <c r="T2247" i="2" s="1"/>
  <c r="R2246" i="2"/>
  <c r="S2246" i="2" s="1"/>
  <c r="T2246" i="2" s="1"/>
  <c r="R2245" i="2"/>
  <c r="S2245" i="2" s="1"/>
  <c r="T2245" i="2" s="1"/>
  <c r="R2244" i="2"/>
  <c r="S2244" i="2" s="1"/>
  <c r="T2244" i="2" s="1"/>
  <c r="R2243" i="2"/>
  <c r="S2243" i="2" s="1"/>
  <c r="T2243" i="2" s="1"/>
  <c r="R2242" i="2"/>
  <c r="S2242" i="2" s="1"/>
  <c r="T2242" i="2" s="1"/>
  <c r="R2241" i="2"/>
  <c r="S2241" i="2" s="1"/>
  <c r="T2241" i="2" s="1"/>
  <c r="R2240" i="2"/>
  <c r="S2240" i="2" s="1"/>
  <c r="T2240" i="2" s="1"/>
  <c r="R2239" i="2"/>
  <c r="S2239" i="2" s="1"/>
  <c r="T2239" i="2" s="1"/>
  <c r="R2238" i="2"/>
  <c r="S2238" i="2" s="1"/>
  <c r="T2238" i="2" s="1"/>
  <c r="R2237" i="2"/>
  <c r="S2237" i="2" s="1"/>
  <c r="T2237" i="2" s="1"/>
  <c r="R2236" i="2"/>
  <c r="S2236" i="2" s="1"/>
  <c r="T2236" i="2" s="1"/>
  <c r="R2235" i="2"/>
  <c r="S2235" i="2" s="1"/>
  <c r="T2235" i="2" s="1"/>
  <c r="R2234" i="2"/>
  <c r="S2234" i="2" s="1"/>
  <c r="T2234" i="2" s="1"/>
  <c r="R2233" i="2"/>
  <c r="S2233" i="2" s="1"/>
  <c r="T2233" i="2" s="1"/>
  <c r="R2232" i="2"/>
  <c r="S2232" i="2" s="1"/>
  <c r="T2232" i="2" s="1"/>
  <c r="R2231" i="2"/>
  <c r="S2231" i="2" s="1"/>
  <c r="T2231" i="2" s="1"/>
  <c r="R2230" i="2"/>
  <c r="S2230" i="2" s="1"/>
  <c r="T2230" i="2" s="1"/>
  <c r="R2229" i="2"/>
  <c r="S2229" i="2" s="1"/>
  <c r="T2229" i="2" s="1"/>
  <c r="R2228" i="2"/>
  <c r="S2228" i="2" s="1"/>
  <c r="T2228" i="2" s="1"/>
  <c r="R2227" i="2"/>
  <c r="S2227" i="2" s="1"/>
  <c r="T2227" i="2" s="1"/>
  <c r="R2226" i="2"/>
  <c r="S2226" i="2" s="1"/>
  <c r="T2226" i="2" s="1"/>
  <c r="R2225" i="2"/>
  <c r="S2225" i="2" s="1"/>
  <c r="T2225" i="2" s="1"/>
  <c r="R2224" i="2"/>
  <c r="S2224" i="2" s="1"/>
  <c r="T2224" i="2" s="1"/>
  <c r="R2223" i="2"/>
  <c r="S2223" i="2" s="1"/>
  <c r="T2223" i="2" s="1"/>
  <c r="R2222" i="2"/>
  <c r="S2222" i="2" s="1"/>
  <c r="T2222" i="2" s="1"/>
  <c r="R2221" i="2"/>
  <c r="S2221" i="2" s="1"/>
  <c r="T2221" i="2" s="1"/>
  <c r="R2220" i="2"/>
  <c r="S2220" i="2" s="1"/>
  <c r="T2220" i="2" s="1"/>
  <c r="R2219" i="2"/>
  <c r="S2219" i="2" s="1"/>
  <c r="T2219" i="2" s="1"/>
  <c r="R2218" i="2"/>
  <c r="S2218" i="2" s="1"/>
  <c r="T2218" i="2" s="1"/>
  <c r="R2217" i="2"/>
  <c r="S2217" i="2" s="1"/>
  <c r="T2217" i="2" s="1"/>
  <c r="R2216" i="2"/>
  <c r="S2216" i="2" s="1"/>
  <c r="T2216" i="2" s="1"/>
  <c r="R2215" i="2"/>
  <c r="S2215" i="2" s="1"/>
  <c r="T2215" i="2" s="1"/>
  <c r="R2214" i="2"/>
  <c r="S2214" i="2" s="1"/>
  <c r="T2214" i="2" s="1"/>
  <c r="R2213" i="2"/>
  <c r="S2213" i="2" s="1"/>
  <c r="T2213" i="2" s="1"/>
  <c r="R2212" i="2"/>
  <c r="S2212" i="2" s="1"/>
  <c r="T2212" i="2" s="1"/>
  <c r="R2211" i="2"/>
  <c r="S2211" i="2" s="1"/>
  <c r="T2211" i="2" s="1"/>
  <c r="R2210" i="2"/>
  <c r="S2210" i="2" s="1"/>
  <c r="T2210" i="2" s="1"/>
  <c r="R2209" i="2"/>
  <c r="S2209" i="2" s="1"/>
  <c r="T2209" i="2" s="1"/>
  <c r="R2208" i="2"/>
  <c r="S2208" i="2" s="1"/>
  <c r="T2208" i="2" s="1"/>
  <c r="R2207" i="2"/>
  <c r="S2207" i="2" s="1"/>
  <c r="T2207" i="2" s="1"/>
  <c r="R2206" i="2"/>
  <c r="S2206" i="2" s="1"/>
  <c r="T2206" i="2" s="1"/>
  <c r="R2205" i="2"/>
  <c r="S2205" i="2" s="1"/>
  <c r="T2205" i="2" s="1"/>
  <c r="R2204" i="2"/>
  <c r="S2204" i="2" s="1"/>
  <c r="T2204" i="2" s="1"/>
  <c r="R2203" i="2"/>
  <c r="S2203" i="2" s="1"/>
  <c r="T2203" i="2" s="1"/>
  <c r="R2202" i="2"/>
  <c r="S2202" i="2" s="1"/>
  <c r="T2202" i="2" s="1"/>
  <c r="R2201" i="2"/>
  <c r="S2201" i="2" s="1"/>
  <c r="T2201" i="2" s="1"/>
  <c r="R2200" i="2"/>
  <c r="S2200" i="2" s="1"/>
  <c r="T2200" i="2" s="1"/>
  <c r="R2199" i="2"/>
  <c r="S2199" i="2" s="1"/>
  <c r="T2199" i="2" s="1"/>
  <c r="R2198" i="2"/>
  <c r="S2198" i="2" s="1"/>
  <c r="T2198" i="2" s="1"/>
  <c r="R2197" i="2"/>
  <c r="S2197" i="2" s="1"/>
  <c r="T2197" i="2" s="1"/>
  <c r="R2196" i="2"/>
  <c r="S2196" i="2" s="1"/>
  <c r="T2196" i="2" s="1"/>
  <c r="R2195" i="2"/>
  <c r="S2195" i="2" s="1"/>
  <c r="T2195" i="2" s="1"/>
  <c r="R2194" i="2"/>
  <c r="S2194" i="2" s="1"/>
  <c r="T2194" i="2" s="1"/>
  <c r="R2193" i="2"/>
  <c r="S2193" i="2" s="1"/>
  <c r="T2193" i="2" s="1"/>
  <c r="R2192" i="2"/>
  <c r="S2192" i="2" s="1"/>
  <c r="T2192" i="2" s="1"/>
  <c r="R2191" i="2"/>
  <c r="S2191" i="2" s="1"/>
  <c r="T2191" i="2" s="1"/>
  <c r="R2190" i="2"/>
  <c r="S2190" i="2" s="1"/>
  <c r="T2190" i="2" s="1"/>
  <c r="R2189" i="2"/>
  <c r="S2189" i="2" s="1"/>
  <c r="T2189" i="2" s="1"/>
  <c r="R2188" i="2"/>
  <c r="S2188" i="2" s="1"/>
  <c r="T2188" i="2" s="1"/>
  <c r="R2187" i="2"/>
  <c r="S2187" i="2" s="1"/>
  <c r="T2187" i="2" s="1"/>
  <c r="R2186" i="2"/>
  <c r="S2186" i="2" s="1"/>
  <c r="T2186" i="2" s="1"/>
  <c r="R2185" i="2"/>
  <c r="S2185" i="2" s="1"/>
  <c r="T2185" i="2" s="1"/>
  <c r="R2184" i="2"/>
  <c r="S2184" i="2" s="1"/>
  <c r="T2184" i="2" s="1"/>
  <c r="R2183" i="2"/>
  <c r="S2183" i="2" s="1"/>
  <c r="T2183" i="2" s="1"/>
  <c r="R2182" i="2"/>
  <c r="S2182" i="2" s="1"/>
  <c r="T2182" i="2" s="1"/>
  <c r="R2181" i="2"/>
  <c r="S2181" i="2" s="1"/>
  <c r="T2181" i="2" s="1"/>
  <c r="R2180" i="2"/>
  <c r="S2180" i="2" s="1"/>
  <c r="T2180" i="2" s="1"/>
  <c r="R2179" i="2"/>
  <c r="S2179" i="2" s="1"/>
  <c r="T2179" i="2" s="1"/>
  <c r="R2178" i="2"/>
  <c r="S2178" i="2" s="1"/>
  <c r="T2178" i="2" s="1"/>
  <c r="R2177" i="2"/>
  <c r="S2177" i="2" s="1"/>
  <c r="T2177" i="2" s="1"/>
  <c r="R2176" i="2"/>
  <c r="S2176" i="2" s="1"/>
  <c r="T2176" i="2" s="1"/>
  <c r="R2175" i="2"/>
  <c r="S2175" i="2" s="1"/>
  <c r="T2175" i="2" s="1"/>
  <c r="R2174" i="2"/>
  <c r="S2174" i="2" s="1"/>
  <c r="T2174" i="2" s="1"/>
  <c r="R2173" i="2"/>
  <c r="S2173" i="2" s="1"/>
  <c r="T2173" i="2" s="1"/>
  <c r="R2172" i="2"/>
  <c r="S2172" i="2" s="1"/>
  <c r="T2172" i="2" s="1"/>
  <c r="R2171" i="2"/>
  <c r="S2171" i="2" s="1"/>
  <c r="T2171" i="2" s="1"/>
  <c r="R2170" i="2"/>
  <c r="S2170" i="2" s="1"/>
  <c r="T2170" i="2" s="1"/>
  <c r="R2169" i="2"/>
  <c r="S2169" i="2" s="1"/>
  <c r="T2169" i="2" s="1"/>
  <c r="R2168" i="2"/>
  <c r="S2168" i="2" s="1"/>
  <c r="T2168" i="2" s="1"/>
  <c r="R2167" i="2"/>
  <c r="S2167" i="2" s="1"/>
  <c r="T2167" i="2" s="1"/>
  <c r="R2166" i="2"/>
  <c r="S2166" i="2" s="1"/>
  <c r="T2166" i="2" s="1"/>
  <c r="R2165" i="2"/>
  <c r="S2165" i="2" s="1"/>
  <c r="T2165" i="2" s="1"/>
  <c r="R2164" i="2"/>
  <c r="S2164" i="2" s="1"/>
  <c r="T2164" i="2" s="1"/>
  <c r="R2163" i="2"/>
  <c r="S2163" i="2" s="1"/>
  <c r="T2163" i="2" s="1"/>
  <c r="R2162" i="2"/>
  <c r="S2162" i="2" s="1"/>
  <c r="T2162" i="2" s="1"/>
  <c r="R2161" i="2"/>
  <c r="S2161" i="2" s="1"/>
  <c r="T2161" i="2" s="1"/>
  <c r="R2160" i="2"/>
  <c r="S2160" i="2" s="1"/>
  <c r="T2160" i="2" s="1"/>
  <c r="R2159" i="2"/>
  <c r="S2159" i="2" s="1"/>
  <c r="T2159" i="2" s="1"/>
  <c r="R2158" i="2"/>
  <c r="S2158" i="2" s="1"/>
  <c r="T2158" i="2" s="1"/>
  <c r="R2157" i="2"/>
  <c r="S2157" i="2" s="1"/>
  <c r="T2157" i="2" s="1"/>
  <c r="R2156" i="2"/>
  <c r="S2156" i="2" s="1"/>
  <c r="T2156" i="2" s="1"/>
  <c r="R2155" i="2"/>
  <c r="S2155" i="2" s="1"/>
  <c r="T2155" i="2" s="1"/>
  <c r="R2154" i="2"/>
  <c r="S2154" i="2" s="1"/>
  <c r="T2154" i="2" s="1"/>
  <c r="R2153" i="2"/>
  <c r="S2153" i="2" s="1"/>
  <c r="T2153" i="2" s="1"/>
  <c r="R2152" i="2"/>
  <c r="S2152" i="2" s="1"/>
  <c r="T2152" i="2" s="1"/>
  <c r="R2151" i="2"/>
  <c r="S2151" i="2" s="1"/>
  <c r="T2151" i="2" s="1"/>
  <c r="R2150" i="2"/>
  <c r="S2150" i="2" s="1"/>
  <c r="T2150" i="2" s="1"/>
  <c r="R2149" i="2"/>
  <c r="S2149" i="2" s="1"/>
  <c r="T2149" i="2" s="1"/>
  <c r="R2148" i="2"/>
  <c r="S2148" i="2" s="1"/>
  <c r="T2148" i="2" s="1"/>
  <c r="R2147" i="2"/>
  <c r="S2147" i="2" s="1"/>
  <c r="T2147" i="2" s="1"/>
  <c r="R2146" i="2"/>
  <c r="S2146" i="2" s="1"/>
  <c r="T2146" i="2" s="1"/>
  <c r="R2145" i="2"/>
  <c r="S2145" i="2" s="1"/>
  <c r="T2145" i="2" s="1"/>
  <c r="R2144" i="2"/>
  <c r="S2144" i="2" s="1"/>
  <c r="T2144" i="2" s="1"/>
  <c r="R2143" i="2"/>
  <c r="S2143" i="2" s="1"/>
  <c r="T2143" i="2" s="1"/>
  <c r="R2142" i="2"/>
  <c r="S2142" i="2" s="1"/>
  <c r="T2142" i="2" s="1"/>
  <c r="R2141" i="2"/>
  <c r="S2141" i="2" s="1"/>
  <c r="T2141" i="2" s="1"/>
  <c r="R2140" i="2"/>
  <c r="S2140" i="2" s="1"/>
  <c r="T2140" i="2" s="1"/>
  <c r="R2139" i="2"/>
  <c r="S2139" i="2" s="1"/>
  <c r="T2139" i="2" s="1"/>
  <c r="R2138" i="2"/>
  <c r="S2138" i="2" s="1"/>
  <c r="T2138" i="2" s="1"/>
  <c r="R2137" i="2"/>
  <c r="S2137" i="2" s="1"/>
  <c r="T2137" i="2" s="1"/>
  <c r="R2136" i="2"/>
  <c r="S2136" i="2" s="1"/>
  <c r="T2136" i="2" s="1"/>
  <c r="R2135" i="2"/>
  <c r="S2135" i="2" s="1"/>
  <c r="T2135" i="2" s="1"/>
  <c r="R2134" i="2"/>
  <c r="S2134" i="2" s="1"/>
  <c r="T2134" i="2" s="1"/>
  <c r="R2133" i="2"/>
  <c r="S2133" i="2" s="1"/>
  <c r="T2133" i="2" s="1"/>
  <c r="R2132" i="2"/>
  <c r="S2132" i="2" s="1"/>
  <c r="T2132" i="2" s="1"/>
  <c r="R2131" i="2"/>
  <c r="S2131" i="2" s="1"/>
  <c r="T2131" i="2" s="1"/>
  <c r="R2130" i="2"/>
  <c r="S2130" i="2" s="1"/>
  <c r="T2130" i="2" s="1"/>
  <c r="R2129" i="2"/>
  <c r="S2129" i="2" s="1"/>
  <c r="T2129" i="2" s="1"/>
  <c r="R2128" i="2"/>
  <c r="S2128" i="2" s="1"/>
  <c r="T2128" i="2" s="1"/>
  <c r="R2127" i="2"/>
  <c r="S2127" i="2" s="1"/>
  <c r="T2127" i="2" s="1"/>
  <c r="R2126" i="2"/>
  <c r="S2126" i="2" s="1"/>
  <c r="T2126" i="2" s="1"/>
  <c r="R2125" i="2"/>
  <c r="S2125" i="2" s="1"/>
  <c r="T2125" i="2" s="1"/>
  <c r="R2124" i="2"/>
  <c r="S2124" i="2" s="1"/>
  <c r="T2124" i="2" s="1"/>
  <c r="R2123" i="2"/>
  <c r="S2123" i="2" s="1"/>
  <c r="T2123" i="2" s="1"/>
  <c r="R2122" i="2"/>
  <c r="S2122" i="2" s="1"/>
  <c r="T2122" i="2" s="1"/>
  <c r="R2121" i="2"/>
  <c r="S2121" i="2" s="1"/>
  <c r="T2121" i="2" s="1"/>
  <c r="R2120" i="2"/>
  <c r="S2120" i="2" s="1"/>
  <c r="T2120" i="2" s="1"/>
  <c r="R2119" i="2"/>
  <c r="S2119" i="2" s="1"/>
  <c r="T2119" i="2" s="1"/>
  <c r="R2118" i="2"/>
  <c r="S2118" i="2" s="1"/>
  <c r="T2118" i="2" s="1"/>
  <c r="R2117" i="2"/>
  <c r="S2117" i="2" s="1"/>
  <c r="T2117" i="2" s="1"/>
  <c r="R2116" i="2"/>
  <c r="S2116" i="2" s="1"/>
  <c r="T2116" i="2" s="1"/>
  <c r="R2115" i="2"/>
  <c r="S2115" i="2" s="1"/>
  <c r="T2115" i="2" s="1"/>
  <c r="R2114" i="2"/>
  <c r="S2114" i="2" s="1"/>
  <c r="T2114" i="2" s="1"/>
  <c r="R2113" i="2"/>
  <c r="S2113" i="2" s="1"/>
  <c r="T2113" i="2" s="1"/>
  <c r="R2112" i="2"/>
  <c r="S2112" i="2" s="1"/>
  <c r="T2112" i="2" s="1"/>
  <c r="R2111" i="2"/>
  <c r="S2111" i="2" s="1"/>
  <c r="T2111" i="2" s="1"/>
  <c r="R2110" i="2"/>
  <c r="S2110" i="2" s="1"/>
  <c r="T2110" i="2" s="1"/>
  <c r="R2109" i="2"/>
  <c r="S2109" i="2" s="1"/>
  <c r="T2109" i="2" s="1"/>
  <c r="R2108" i="2"/>
  <c r="S2108" i="2" s="1"/>
  <c r="T2108" i="2" s="1"/>
  <c r="R2107" i="2"/>
  <c r="S2107" i="2" s="1"/>
  <c r="T2107" i="2" s="1"/>
  <c r="R2106" i="2"/>
  <c r="S2106" i="2" s="1"/>
  <c r="T2106" i="2" s="1"/>
  <c r="R2105" i="2"/>
  <c r="S2105" i="2" s="1"/>
  <c r="T2105" i="2" s="1"/>
  <c r="R2104" i="2"/>
  <c r="S2104" i="2" s="1"/>
  <c r="T2104" i="2" s="1"/>
  <c r="R2103" i="2"/>
  <c r="S2103" i="2" s="1"/>
  <c r="T2103" i="2" s="1"/>
  <c r="R2102" i="2"/>
  <c r="S2102" i="2" s="1"/>
  <c r="T2102" i="2" s="1"/>
  <c r="R2101" i="2"/>
  <c r="S2101" i="2" s="1"/>
  <c r="T2101" i="2" s="1"/>
  <c r="R2100" i="2"/>
  <c r="S2100" i="2" s="1"/>
  <c r="T2100" i="2" s="1"/>
  <c r="R2099" i="2"/>
  <c r="S2099" i="2" s="1"/>
  <c r="T2099" i="2" s="1"/>
  <c r="R2098" i="2"/>
  <c r="S2098" i="2" s="1"/>
  <c r="T2098" i="2" s="1"/>
  <c r="R2097" i="2"/>
  <c r="S2097" i="2" s="1"/>
  <c r="T2097" i="2" s="1"/>
  <c r="R2096" i="2"/>
  <c r="S2096" i="2" s="1"/>
  <c r="T2096" i="2" s="1"/>
  <c r="R2095" i="2"/>
  <c r="S2095" i="2" s="1"/>
  <c r="T2095" i="2" s="1"/>
  <c r="R2094" i="2"/>
  <c r="S2094" i="2" s="1"/>
  <c r="T2094" i="2" s="1"/>
  <c r="R2093" i="2"/>
  <c r="S2093" i="2" s="1"/>
  <c r="T2093" i="2" s="1"/>
  <c r="R2092" i="2"/>
  <c r="S2092" i="2" s="1"/>
  <c r="T2092" i="2" s="1"/>
  <c r="R2091" i="2"/>
  <c r="S2091" i="2" s="1"/>
  <c r="T2091" i="2" s="1"/>
  <c r="R2090" i="2"/>
  <c r="S2090" i="2" s="1"/>
  <c r="T2090" i="2" s="1"/>
  <c r="R2089" i="2"/>
  <c r="S2089" i="2" s="1"/>
  <c r="T2089" i="2" s="1"/>
  <c r="R2088" i="2"/>
  <c r="S2088" i="2" s="1"/>
  <c r="T2088" i="2" s="1"/>
  <c r="R2087" i="2"/>
  <c r="S2087" i="2" s="1"/>
  <c r="T2087" i="2" s="1"/>
  <c r="R2086" i="2"/>
  <c r="S2086" i="2" s="1"/>
  <c r="T2086" i="2" s="1"/>
  <c r="R2085" i="2"/>
  <c r="S2085" i="2" s="1"/>
  <c r="T2085" i="2" s="1"/>
  <c r="R2084" i="2"/>
  <c r="S2084" i="2" s="1"/>
  <c r="T2084" i="2" s="1"/>
  <c r="R2083" i="2"/>
  <c r="S2083" i="2" s="1"/>
  <c r="T2083" i="2" s="1"/>
  <c r="R2082" i="2"/>
  <c r="S2082" i="2" s="1"/>
  <c r="T2082" i="2" s="1"/>
  <c r="R2081" i="2"/>
  <c r="S2081" i="2" s="1"/>
  <c r="T2081" i="2" s="1"/>
  <c r="R2080" i="2"/>
  <c r="S2080" i="2" s="1"/>
  <c r="T2080" i="2" s="1"/>
  <c r="R2079" i="2"/>
  <c r="S2079" i="2" s="1"/>
  <c r="T2079" i="2" s="1"/>
  <c r="R2078" i="2"/>
  <c r="S2078" i="2" s="1"/>
  <c r="T2078" i="2" s="1"/>
  <c r="R2077" i="2"/>
  <c r="S2077" i="2" s="1"/>
  <c r="T2077" i="2" s="1"/>
  <c r="R2076" i="2"/>
  <c r="S2076" i="2" s="1"/>
  <c r="T2076" i="2" s="1"/>
  <c r="R2075" i="2"/>
  <c r="S2075" i="2" s="1"/>
  <c r="T2075" i="2" s="1"/>
  <c r="R2074" i="2"/>
  <c r="S2074" i="2" s="1"/>
  <c r="T2074" i="2" s="1"/>
  <c r="R2073" i="2"/>
  <c r="S2073" i="2" s="1"/>
  <c r="T2073" i="2" s="1"/>
  <c r="R2072" i="2"/>
  <c r="S2072" i="2" s="1"/>
  <c r="T2072" i="2" s="1"/>
  <c r="R2071" i="2"/>
  <c r="S2071" i="2" s="1"/>
  <c r="T2071" i="2" s="1"/>
  <c r="R2070" i="2"/>
  <c r="S2070" i="2" s="1"/>
  <c r="T2070" i="2" s="1"/>
  <c r="R2069" i="2"/>
  <c r="S2069" i="2" s="1"/>
  <c r="T2069" i="2" s="1"/>
  <c r="R2068" i="2"/>
  <c r="S2068" i="2" s="1"/>
  <c r="T2068" i="2" s="1"/>
  <c r="R2067" i="2"/>
  <c r="S2067" i="2" s="1"/>
  <c r="T2067" i="2" s="1"/>
  <c r="R2066" i="2"/>
  <c r="S2066" i="2" s="1"/>
  <c r="T2066" i="2" s="1"/>
  <c r="R2065" i="2"/>
  <c r="S2065" i="2" s="1"/>
  <c r="T2065" i="2" s="1"/>
  <c r="R2064" i="2"/>
  <c r="S2064" i="2" s="1"/>
  <c r="T2064" i="2" s="1"/>
  <c r="R2063" i="2"/>
  <c r="S2063" i="2" s="1"/>
  <c r="T2063" i="2" s="1"/>
  <c r="R2062" i="2"/>
  <c r="S2062" i="2" s="1"/>
  <c r="T2062" i="2" s="1"/>
  <c r="R2061" i="2"/>
  <c r="S2061" i="2" s="1"/>
  <c r="T2061" i="2" s="1"/>
  <c r="R2060" i="2"/>
  <c r="S2060" i="2" s="1"/>
  <c r="T2060" i="2" s="1"/>
  <c r="R2059" i="2"/>
  <c r="S2059" i="2" s="1"/>
  <c r="T2059" i="2" s="1"/>
  <c r="R2058" i="2"/>
  <c r="S2058" i="2" s="1"/>
  <c r="T2058" i="2" s="1"/>
  <c r="R2057" i="2"/>
  <c r="S2057" i="2" s="1"/>
  <c r="T2057" i="2" s="1"/>
  <c r="R2056" i="2"/>
  <c r="S2056" i="2" s="1"/>
  <c r="T2056" i="2" s="1"/>
  <c r="R2055" i="2"/>
  <c r="S2055" i="2" s="1"/>
  <c r="T2055" i="2" s="1"/>
  <c r="R2054" i="2"/>
  <c r="S2054" i="2" s="1"/>
  <c r="T2054" i="2" s="1"/>
  <c r="R2053" i="2"/>
  <c r="S2053" i="2" s="1"/>
  <c r="T2053" i="2" s="1"/>
  <c r="R2052" i="2"/>
  <c r="S2052" i="2" s="1"/>
  <c r="T2052" i="2" s="1"/>
  <c r="R2051" i="2"/>
  <c r="S2051" i="2" s="1"/>
  <c r="T2051" i="2" s="1"/>
  <c r="R2050" i="2"/>
  <c r="S2050" i="2" s="1"/>
  <c r="T2050" i="2" s="1"/>
  <c r="R2049" i="2"/>
  <c r="S2049" i="2" s="1"/>
  <c r="T2049" i="2" s="1"/>
  <c r="R2048" i="2"/>
  <c r="S2048" i="2" s="1"/>
  <c r="T2048" i="2" s="1"/>
  <c r="R2047" i="2"/>
  <c r="S2047" i="2" s="1"/>
  <c r="T2047" i="2" s="1"/>
  <c r="R2046" i="2"/>
  <c r="S2046" i="2" s="1"/>
  <c r="T2046" i="2" s="1"/>
  <c r="R2045" i="2"/>
  <c r="S2045" i="2" s="1"/>
  <c r="T2045" i="2" s="1"/>
  <c r="R2044" i="2"/>
  <c r="S2044" i="2" s="1"/>
  <c r="T2044" i="2" s="1"/>
  <c r="R2043" i="2"/>
  <c r="S2043" i="2" s="1"/>
  <c r="T2043" i="2" s="1"/>
  <c r="R2042" i="2"/>
  <c r="S2042" i="2" s="1"/>
  <c r="T2042" i="2" s="1"/>
  <c r="R2041" i="2"/>
  <c r="S2041" i="2" s="1"/>
  <c r="T2041" i="2" s="1"/>
  <c r="R2040" i="2"/>
  <c r="S2040" i="2" s="1"/>
  <c r="T2040" i="2" s="1"/>
  <c r="R2039" i="2"/>
  <c r="S2039" i="2" s="1"/>
  <c r="T2039" i="2" s="1"/>
  <c r="R2038" i="2"/>
  <c r="S2038" i="2" s="1"/>
  <c r="T2038" i="2" s="1"/>
  <c r="R2037" i="2"/>
  <c r="S2037" i="2" s="1"/>
  <c r="T2037" i="2" s="1"/>
  <c r="R2036" i="2"/>
  <c r="S2036" i="2" s="1"/>
  <c r="T2036" i="2" s="1"/>
  <c r="R2035" i="2"/>
  <c r="S2035" i="2" s="1"/>
  <c r="T2035" i="2" s="1"/>
  <c r="R2034" i="2"/>
  <c r="S2034" i="2" s="1"/>
  <c r="T2034" i="2" s="1"/>
  <c r="R2033" i="2"/>
  <c r="S2033" i="2" s="1"/>
  <c r="T2033" i="2" s="1"/>
  <c r="R2032" i="2"/>
  <c r="S2032" i="2" s="1"/>
  <c r="T2032" i="2" s="1"/>
  <c r="R2031" i="2"/>
  <c r="S2031" i="2" s="1"/>
  <c r="T2031" i="2" s="1"/>
  <c r="R2030" i="2"/>
  <c r="S2030" i="2" s="1"/>
  <c r="T2030" i="2" s="1"/>
  <c r="R2029" i="2"/>
  <c r="S2029" i="2" s="1"/>
  <c r="T2029" i="2" s="1"/>
  <c r="R2028" i="2"/>
  <c r="S2028" i="2" s="1"/>
  <c r="T2028" i="2" s="1"/>
  <c r="R2027" i="2"/>
  <c r="S2027" i="2" s="1"/>
  <c r="T2027" i="2" s="1"/>
  <c r="R2026" i="2"/>
  <c r="S2026" i="2" s="1"/>
  <c r="T2026" i="2" s="1"/>
  <c r="R2025" i="2"/>
  <c r="S2025" i="2" s="1"/>
  <c r="T2025" i="2" s="1"/>
  <c r="R2024" i="2"/>
  <c r="S2024" i="2" s="1"/>
  <c r="T2024" i="2" s="1"/>
  <c r="R2023" i="2"/>
  <c r="S2023" i="2" s="1"/>
  <c r="T2023" i="2" s="1"/>
  <c r="R2022" i="2"/>
  <c r="S2022" i="2" s="1"/>
  <c r="T2022" i="2" s="1"/>
  <c r="R2021" i="2"/>
  <c r="S2021" i="2" s="1"/>
  <c r="T2021" i="2" s="1"/>
  <c r="R2020" i="2"/>
  <c r="S2020" i="2" s="1"/>
  <c r="T2020" i="2" s="1"/>
  <c r="R2019" i="2"/>
  <c r="S2019" i="2" s="1"/>
  <c r="T2019" i="2" s="1"/>
  <c r="R2018" i="2"/>
  <c r="S2018" i="2" s="1"/>
  <c r="T2018" i="2" s="1"/>
  <c r="R2017" i="2"/>
  <c r="S2017" i="2" s="1"/>
  <c r="T2017" i="2" s="1"/>
  <c r="R2016" i="2"/>
  <c r="S2016" i="2" s="1"/>
  <c r="T2016" i="2" s="1"/>
  <c r="R2015" i="2"/>
  <c r="S2015" i="2" s="1"/>
  <c r="T2015" i="2" s="1"/>
  <c r="R2014" i="2"/>
  <c r="S2014" i="2" s="1"/>
  <c r="T2014" i="2" s="1"/>
  <c r="R2013" i="2"/>
  <c r="S2013" i="2" s="1"/>
  <c r="T2013" i="2" s="1"/>
  <c r="R2012" i="2"/>
  <c r="S2012" i="2" s="1"/>
  <c r="T2012" i="2" s="1"/>
  <c r="R2011" i="2"/>
  <c r="S2011" i="2" s="1"/>
  <c r="T2011" i="2" s="1"/>
  <c r="R2010" i="2"/>
  <c r="S2010" i="2" s="1"/>
  <c r="T2010" i="2" s="1"/>
  <c r="R2009" i="2"/>
  <c r="S2009" i="2" s="1"/>
  <c r="T2009" i="2" s="1"/>
  <c r="R2008" i="2"/>
  <c r="S2008" i="2" s="1"/>
  <c r="T2008" i="2" s="1"/>
  <c r="R2007" i="2"/>
  <c r="S2007" i="2" s="1"/>
  <c r="T2007" i="2" s="1"/>
  <c r="R2006" i="2"/>
  <c r="S2006" i="2" s="1"/>
  <c r="T2006" i="2" s="1"/>
  <c r="R2005" i="2"/>
  <c r="S2005" i="2" s="1"/>
  <c r="T2005" i="2" s="1"/>
  <c r="R2004" i="2"/>
  <c r="S2004" i="2" s="1"/>
  <c r="T2004" i="2" s="1"/>
  <c r="R2003" i="2"/>
  <c r="S2003" i="2" s="1"/>
  <c r="T2003" i="2" s="1"/>
  <c r="R2002" i="2"/>
  <c r="S2002" i="2" s="1"/>
  <c r="T2002" i="2" s="1"/>
  <c r="R2001" i="2"/>
  <c r="S2001" i="2" s="1"/>
  <c r="T2001" i="2" s="1"/>
  <c r="R2000" i="2"/>
  <c r="S2000" i="2" s="1"/>
  <c r="T2000" i="2" s="1"/>
  <c r="R1999" i="2"/>
  <c r="S1999" i="2" s="1"/>
  <c r="T1999" i="2" s="1"/>
  <c r="R1998" i="2"/>
  <c r="S1998" i="2" s="1"/>
  <c r="T1998" i="2" s="1"/>
  <c r="R1997" i="2"/>
  <c r="S1997" i="2" s="1"/>
  <c r="T1997" i="2" s="1"/>
  <c r="R1996" i="2"/>
  <c r="S1996" i="2" s="1"/>
  <c r="T1996" i="2" s="1"/>
  <c r="R1995" i="2"/>
  <c r="S1995" i="2" s="1"/>
  <c r="T1995" i="2" s="1"/>
  <c r="R1994" i="2"/>
  <c r="S1994" i="2" s="1"/>
  <c r="T1994" i="2" s="1"/>
  <c r="R1993" i="2"/>
  <c r="S1993" i="2" s="1"/>
  <c r="T1993" i="2" s="1"/>
  <c r="R1992" i="2"/>
  <c r="S1992" i="2" s="1"/>
  <c r="T1992" i="2" s="1"/>
  <c r="R1991" i="2"/>
  <c r="S1991" i="2" s="1"/>
  <c r="T1991" i="2" s="1"/>
  <c r="R1990" i="2"/>
  <c r="S1990" i="2" s="1"/>
  <c r="T1990" i="2" s="1"/>
  <c r="R1989" i="2"/>
  <c r="S1989" i="2" s="1"/>
  <c r="T1989" i="2" s="1"/>
  <c r="R1988" i="2"/>
  <c r="S1988" i="2" s="1"/>
  <c r="T1988" i="2" s="1"/>
  <c r="R1987" i="2"/>
  <c r="S1987" i="2" s="1"/>
  <c r="T1987" i="2" s="1"/>
  <c r="R1986" i="2"/>
  <c r="S1986" i="2" s="1"/>
  <c r="T1986" i="2" s="1"/>
  <c r="R1985" i="2"/>
  <c r="S1985" i="2" s="1"/>
  <c r="T1985" i="2" s="1"/>
  <c r="R1984" i="2"/>
  <c r="S1984" i="2" s="1"/>
  <c r="T1984" i="2" s="1"/>
  <c r="R1983" i="2"/>
  <c r="S1983" i="2" s="1"/>
  <c r="T1983" i="2" s="1"/>
  <c r="R1982" i="2"/>
  <c r="S1982" i="2" s="1"/>
  <c r="T1982" i="2" s="1"/>
  <c r="R1981" i="2"/>
  <c r="S1981" i="2" s="1"/>
  <c r="T1981" i="2" s="1"/>
  <c r="R1980" i="2"/>
  <c r="S1980" i="2" s="1"/>
  <c r="T1980" i="2" s="1"/>
  <c r="R1979" i="2"/>
  <c r="S1979" i="2" s="1"/>
  <c r="T1979" i="2" s="1"/>
  <c r="R1978" i="2"/>
  <c r="S1978" i="2" s="1"/>
  <c r="T1978" i="2" s="1"/>
  <c r="R1977" i="2"/>
  <c r="S1977" i="2" s="1"/>
  <c r="T1977" i="2" s="1"/>
  <c r="R1976" i="2"/>
  <c r="S1976" i="2" s="1"/>
  <c r="T1976" i="2" s="1"/>
  <c r="R1975" i="2"/>
  <c r="S1975" i="2" s="1"/>
  <c r="T1975" i="2" s="1"/>
  <c r="R1974" i="2"/>
  <c r="S1974" i="2" s="1"/>
  <c r="T1974" i="2" s="1"/>
  <c r="R1973" i="2"/>
  <c r="S1973" i="2" s="1"/>
  <c r="T1973" i="2" s="1"/>
  <c r="R1972" i="2"/>
  <c r="S1972" i="2" s="1"/>
  <c r="T1972" i="2" s="1"/>
  <c r="R1971" i="2"/>
  <c r="S1971" i="2" s="1"/>
  <c r="T1971" i="2" s="1"/>
  <c r="R1970" i="2"/>
  <c r="S1970" i="2" s="1"/>
  <c r="T1970" i="2" s="1"/>
  <c r="R1969" i="2"/>
  <c r="S1969" i="2" s="1"/>
  <c r="T1969" i="2" s="1"/>
  <c r="R1968" i="2"/>
  <c r="S1968" i="2" s="1"/>
  <c r="T1968" i="2" s="1"/>
  <c r="R1967" i="2"/>
  <c r="S1967" i="2" s="1"/>
  <c r="T1967" i="2" s="1"/>
  <c r="R1966" i="2"/>
  <c r="S1966" i="2" s="1"/>
  <c r="T1966" i="2" s="1"/>
  <c r="R1965" i="2"/>
  <c r="S1965" i="2" s="1"/>
  <c r="T1965" i="2" s="1"/>
  <c r="R1964" i="2"/>
  <c r="S1964" i="2" s="1"/>
  <c r="T1964" i="2" s="1"/>
  <c r="R1963" i="2"/>
  <c r="S1963" i="2" s="1"/>
  <c r="T1963" i="2" s="1"/>
  <c r="R1962" i="2"/>
  <c r="S1962" i="2" s="1"/>
  <c r="T1962" i="2" s="1"/>
  <c r="R1961" i="2"/>
  <c r="S1961" i="2" s="1"/>
  <c r="T1961" i="2" s="1"/>
  <c r="R1960" i="2"/>
  <c r="S1960" i="2" s="1"/>
  <c r="T1960" i="2" s="1"/>
  <c r="R1959" i="2"/>
  <c r="S1959" i="2" s="1"/>
  <c r="T1959" i="2" s="1"/>
  <c r="R1958" i="2"/>
  <c r="S1958" i="2" s="1"/>
  <c r="T1958" i="2" s="1"/>
  <c r="R1957" i="2"/>
  <c r="S1957" i="2" s="1"/>
  <c r="T1957" i="2" s="1"/>
  <c r="R1956" i="2"/>
  <c r="S1956" i="2" s="1"/>
  <c r="T1956" i="2" s="1"/>
  <c r="R1955" i="2"/>
  <c r="S1955" i="2" s="1"/>
  <c r="T1955" i="2" s="1"/>
  <c r="R1954" i="2"/>
  <c r="S1954" i="2" s="1"/>
  <c r="T1954" i="2" s="1"/>
  <c r="R1953" i="2"/>
  <c r="S1953" i="2" s="1"/>
  <c r="T1953" i="2" s="1"/>
  <c r="R1952" i="2"/>
  <c r="S1952" i="2" s="1"/>
  <c r="T1952" i="2" s="1"/>
  <c r="R1951" i="2"/>
  <c r="S1951" i="2" s="1"/>
  <c r="T1951" i="2" s="1"/>
  <c r="R1950" i="2"/>
  <c r="S1950" i="2" s="1"/>
  <c r="T1950" i="2" s="1"/>
  <c r="R1949" i="2"/>
  <c r="S1949" i="2" s="1"/>
  <c r="T1949" i="2" s="1"/>
  <c r="R1948" i="2"/>
  <c r="S1948" i="2" s="1"/>
  <c r="T1948" i="2" s="1"/>
  <c r="R1947" i="2"/>
  <c r="S1947" i="2" s="1"/>
  <c r="T1947" i="2" s="1"/>
  <c r="R1946" i="2"/>
  <c r="S1946" i="2" s="1"/>
  <c r="T1946" i="2" s="1"/>
  <c r="R1945" i="2"/>
  <c r="S1945" i="2" s="1"/>
  <c r="T1945" i="2" s="1"/>
  <c r="R1944" i="2"/>
  <c r="S1944" i="2" s="1"/>
  <c r="T1944" i="2" s="1"/>
  <c r="R1943" i="2"/>
  <c r="S1943" i="2" s="1"/>
  <c r="T1943" i="2" s="1"/>
  <c r="R1942" i="2"/>
  <c r="S1942" i="2" s="1"/>
  <c r="T1942" i="2" s="1"/>
  <c r="R1941" i="2"/>
  <c r="S1941" i="2" s="1"/>
  <c r="T1941" i="2" s="1"/>
  <c r="R1940" i="2"/>
  <c r="S1940" i="2" s="1"/>
  <c r="T1940" i="2" s="1"/>
  <c r="R1939" i="2"/>
  <c r="S1939" i="2" s="1"/>
  <c r="T1939" i="2" s="1"/>
  <c r="R1938" i="2"/>
  <c r="S1938" i="2" s="1"/>
  <c r="T1938" i="2" s="1"/>
  <c r="R1937" i="2"/>
  <c r="S1937" i="2" s="1"/>
  <c r="T1937" i="2" s="1"/>
  <c r="R1936" i="2"/>
  <c r="S1936" i="2" s="1"/>
  <c r="T1936" i="2" s="1"/>
  <c r="R1935" i="2"/>
  <c r="S1935" i="2" s="1"/>
  <c r="T1935" i="2" s="1"/>
  <c r="R1934" i="2"/>
  <c r="S1934" i="2" s="1"/>
  <c r="T1934" i="2" s="1"/>
  <c r="R1933" i="2"/>
  <c r="S1933" i="2" s="1"/>
  <c r="T1933" i="2" s="1"/>
  <c r="R1932" i="2"/>
  <c r="S1932" i="2" s="1"/>
  <c r="T1932" i="2" s="1"/>
  <c r="R1931" i="2"/>
  <c r="S1931" i="2" s="1"/>
  <c r="T1931" i="2" s="1"/>
  <c r="R1930" i="2"/>
  <c r="S1930" i="2" s="1"/>
  <c r="T1930" i="2" s="1"/>
  <c r="R1929" i="2"/>
  <c r="S1929" i="2" s="1"/>
  <c r="T1929" i="2" s="1"/>
  <c r="R1928" i="2"/>
  <c r="S1928" i="2" s="1"/>
  <c r="T1928" i="2" s="1"/>
  <c r="R1927" i="2"/>
  <c r="S1927" i="2" s="1"/>
  <c r="T1927" i="2" s="1"/>
  <c r="R1926" i="2"/>
  <c r="S1926" i="2" s="1"/>
  <c r="T1926" i="2" s="1"/>
  <c r="R1925" i="2"/>
  <c r="S1925" i="2" s="1"/>
  <c r="T1925" i="2" s="1"/>
  <c r="R1924" i="2"/>
  <c r="S1924" i="2" s="1"/>
  <c r="T1924" i="2" s="1"/>
  <c r="R1923" i="2"/>
  <c r="S1923" i="2" s="1"/>
  <c r="T1923" i="2" s="1"/>
  <c r="R1922" i="2"/>
  <c r="S1922" i="2" s="1"/>
  <c r="T1922" i="2" s="1"/>
  <c r="R1921" i="2"/>
  <c r="S1921" i="2" s="1"/>
  <c r="T1921" i="2" s="1"/>
  <c r="R1920" i="2"/>
  <c r="S1920" i="2" s="1"/>
  <c r="T1920" i="2" s="1"/>
  <c r="R1919" i="2"/>
  <c r="S1919" i="2" s="1"/>
  <c r="T1919" i="2" s="1"/>
  <c r="R1918" i="2"/>
  <c r="S1918" i="2" s="1"/>
  <c r="T1918" i="2" s="1"/>
  <c r="R1917" i="2"/>
  <c r="S1917" i="2" s="1"/>
  <c r="T1917" i="2" s="1"/>
  <c r="R1916" i="2"/>
  <c r="S1916" i="2" s="1"/>
  <c r="T1916" i="2" s="1"/>
  <c r="R1915" i="2"/>
  <c r="S1915" i="2" s="1"/>
  <c r="T1915" i="2" s="1"/>
  <c r="R1914" i="2"/>
  <c r="S1914" i="2" s="1"/>
  <c r="T1914" i="2" s="1"/>
  <c r="R1913" i="2"/>
  <c r="S1913" i="2" s="1"/>
  <c r="T1913" i="2" s="1"/>
  <c r="R1912" i="2"/>
  <c r="S1912" i="2" s="1"/>
  <c r="T1912" i="2" s="1"/>
  <c r="R1911" i="2"/>
  <c r="S1911" i="2" s="1"/>
  <c r="T1911" i="2" s="1"/>
  <c r="R1910" i="2"/>
  <c r="S1910" i="2" s="1"/>
  <c r="T1910" i="2" s="1"/>
  <c r="R1909" i="2"/>
  <c r="S1909" i="2" s="1"/>
  <c r="T1909" i="2" s="1"/>
  <c r="R1908" i="2"/>
  <c r="S1908" i="2" s="1"/>
  <c r="T1908" i="2" s="1"/>
  <c r="R1907" i="2"/>
  <c r="S1907" i="2" s="1"/>
  <c r="T1907" i="2" s="1"/>
  <c r="R1906" i="2"/>
  <c r="S1906" i="2" s="1"/>
  <c r="T1906" i="2" s="1"/>
  <c r="R1905" i="2"/>
  <c r="S1905" i="2" s="1"/>
  <c r="T1905" i="2" s="1"/>
  <c r="R1904" i="2"/>
  <c r="S1904" i="2" s="1"/>
  <c r="T1904" i="2" s="1"/>
  <c r="R1903" i="2"/>
  <c r="S1903" i="2" s="1"/>
  <c r="T1903" i="2" s="1"/>
  <c r="R1902" i="2"/>
  <c r="S1902" i="2" s="1"/>
  <c r="T1902" i="2" s="1"/>
  <c r="R1901" i="2"/>
  <c r="S1901" i="2" s="1"/>
  <c r="T1901" i="2" s="1"/>
  <c r="R1900" i="2"/>
  <c r="S1900" i="2" s="1"/>
  <c r="T1900" i="2" s="1"/>
  <c r="R1899" i="2"/>
  <c r="S1899" i="2" s="1"/>
  <c r="T1899" i="2" s="1"/>
  <c r="R1898" i="2"/>
  <c r="S1898" i="2" s="1"/>
  <c r="T1898" i="2" s="1"/>
  <c r="R1897" i="2"/>
  <c r="S1897" i="2" s="1"/>
  <c r="T1897" i="2" s="1"/>
  <c r="R1896" i="2"/>
  <c r="S1896" i="2" s="1"/>
  <c r="T1896" i="2" s="1"/>
  <c r="R1895" i="2"/>
  <c r="S1895" i="2" s="1"/>
  <c r="T1895" i="2" s="1"/>
  <c r="R1894" i="2"/>
  <c r="S1894" i="2" s="1"/>
  <c r="T1894" i="2" s="1"/>
  <c r="R1893" i="2"/>
  <c r="S1893" i="2" s="1"/>
  <c r="T1893" i="2" s="1"/>
  <c r="R1892" i="2"/>
  <c r="S1892" i="2" s="1"/>
  <c r="T1892" i="2" s="1"/>
  <c r="R1891" i="2"/>
  <c r="S1891" i="2" s="1"/>
  <c r="T1891" i="2" s="1"/>
  <c r="R1890" i="2"/>
  <c r="S1890" i="2" s="1"/>
  <c r="T1890" i="2" s="1"/>
  <c r="R1889" i="2"/>
  <c r="S1889" i="2" s="1"/>
  <c r="T1889" i="2" s="1"/>
  <c r="R1888" i="2"/>
  <c r="S1888" i="2" s="1"/>
  <c r="T1888" i="2" s="1"/>
  <c r="R1887" i="2"/>
  <c r="S1887" i="2" s="1"/>
  <c r="T1887" i="2" s="1"/>
  <c r="R1886" i="2"/>
  <c r="S1886" i="2" s="1"/>
  <c r="T1886" i="2" s="1"/>
  <c r="R1885" i="2"/>
  <c r="S1885" i="2" s="1"/>
  <c r="T1885" i="2" s="1"/>
  <c r="R1884" i="2"/>
  <c r="S1884" i="2" s="1"/>
  <c r="T1884" i="2" s="1"/>
  <c r="R1883" i="2"/>
  <c r="S1883" i="2" s="1"/>
  <c r="T1883" i="2" s="1"/>
  <c r="R1882" i="2"/>
  <c r="S1882" i="2" s="1"/>
  <c r="T1882" i="2" s="1"/>
  <c r="R1881" i="2"/>
  <c r="S1881" i="2" s="1"/>
  <c r="T1881" i="2" s="1"/>
  <c r="R1880" i="2"/>
  <c r="S1880" i="2" s="1"/>
  <c r="T1880" i="2" s="1"/>
  <c r="R1879" i="2"/>
  <c r="S1879" i="2" s="1"/>
  <c r="T1879" i="2" s="1"/>
  <c r="R1878" i="2"/>
  <c r="S1878" i="2" s="1"/>
  <c r="T1878" i="2" s="1"/>
  <c r="R1877" i="2"/>
  <c r="S1877" i="2" s="1"/>
  <c r="T1877" i="2" s="1"/>
  <c r="R1876" i="2"/>
  <c r="S1876" i="2" s="1"/>
  <c r="T1876" i="2" s="1"/>
  <c r="R1875" i="2"/>
  <c r="S1875" i="2" s="1"/>
  <c r="T1875" i="2" s="1"/>
  <c r="R1874" i="2"/>
  <c r="S1874" i="2" s="1"/>
  <c r="T1874" i="2" s="1"/>
  <c r="R1873" i="2"/>
  <c r="S1873" i="2" s="1"/>
  <c r="T1873" i="2" s="1"/>
  <c r="R1872" i="2"/>
  <c r="S1872" i="2" s="1"/>
  <c r="T1872" i="2" s="1"/>
  <c r="R1871" i="2"/>
  <c r="S1871" i="2" s="1"/>
  <c r="T1871" i="2" s="1"/>
  <c r="R1870" i="2"/>
  <c r="S1870" i="2" s="1"/>
  <c r="T1870" i="2" s="1"/>
  <c r="R1869" i="2"/>
  <c r="S1869" i="2" s="1"/>
  <c r="T1869" i="2" s="1"/>
  <c r="R1868" i="2"/>
  <c r="S1868" i="2" s="1"/>
  <c r="T1868" i="2" s="1"/>
  <c r="R1867" i="2"/>
  <c r="S1867" i="2" s="1"/>
  <c r="T1867" i="2" s="1"/>
  <c r="R1866" i="2"/>
  <c r="S1866" i="2" s="1"/>
  <c r="T1866" i="2" s="1"/>
  <c r="R1865" i="2"/>
  <c r="S1865" i="2" s="1"/>
  <c r="T1865" i="2" s="1"/>
  <c r="R1864" i="2"/>
  <c r="S1864" i="2" s="1"/>
  <c r="T1864" i="2" s="1"/>
  <c r="R1863" i="2"/>
  <c r="S1863" i="2" s="1"/>
  <c r="T1863" i="2" s="1"/>
  <c r="R1862" i="2"/>
  <c r="S1862" i="2" s="1"/>
  <c r="T1862" i="2" s="1"/>
  <c r="R1861" i="2"/>
  <c r="S1861" i="2" s="1"/>
  <c r="T1861" i="2" s="1"/>
  <c r="R1860" i="2"/>
  <c r="S1860" i="2" s="1"/>
  <c r="T1860" i="2" s="1"/>
  <c r="R1859" i="2"/>
  <c r="S1859" i="2" s="1"/>
  <c r="T1859" i="2" s="1"/>
  <c r="R1858" i="2"/>
  <c r="S1858" i="2" s="1"/>
  <c r="T1858" i="2" s="1"/>
  <c r="R1857" i="2"/>
  <c r="S1857" i="2" s="1"/>
  <c r="T1857" i="2" s="1"/>
  <c r="R1856" i="2"/>
  <c r="S1856" i="2" s="1"/>
  <c r="T1856" i="2" s="1"/>
  <c r="R1855" i="2"/>
  <c r="S1855" i="2" s="1"/>
  <c r="T1855" i="2" s="1"/>
  <c r="R1854" i="2"/>
  <c r="S1854" i="2" s="1"/>
  <c r="T1854" i="2" s="1"/>
  <c r="R1853" i="2"/>
  <c r="S1853" i="2" s="1"/>
  <c r="T1853" i="2" s="1"/>
  <c r="R1852" i="2"/>
  <c r="S1852" i="2" s="1"/>
  <c r="T1852" i="2" s="1"/>
  <c r="R1851" i="2"/>
  <c r="S1851" i="2" s="1"/>
  <c r="T1851" i="2" s="1"/>
  <c r="R1850" i="2"/>
  <c r="S1850" i="2" s="1"/>
  <c r="T1850" i="2" s="1"/>
  <c r="R1849" i="2"/>
  <c r="S1849" i="2" s="1"/>
  <c r="T1849" i="2" s="1"/>
  <c r="R1848" i="2"/>
  <c r="S1848" i="2" s="1"/>
  <c r="T1848" i="2" s="1"/>
  <c r="R1847" i="2"/>
  <c r="S1847" i="2" s="1"/>
  <c r="T1847" i="2" s="1"/>
  <c r="R1846" i="2"/>
  <c r="S1846" i="2" s="1"/>
  <c r="T1846" i="2" s="1"/>
  <c r="R1845" i="2"/>
  <c r="S1845" i="2" s="1"/>
  <c r="T1845" i="2" s="1"/>
  <c r="R1844" i="2"/>
  <c r="S1844" i="2" s="1"/>
  <c r="T1844" i="2" s="1"/>
  <c r="R1843" i="2"/>
  <c r="S1843" i="2" s="1"/>
  <c r="T1843" i="2" s="1"/>
  <c r="R1842" i="2"/>
  <c r="S1842" i="2" s="1"/>
  <c r="T1842" i="2" s="1"/>
  <c r="R1841" i="2"/>
  <c r="S1841" i="2" s="1"/>
  <c r="T1841" i="2" s="1"/>
  <c r="R1840" i="2"/>
  <c r="S1840" i="2" s="1"/>
  <c r="T1840" i="2" s="1"/>
  <c r="R1839" i="2"/>
  <c r="S1839" i="2" s="1"/>
  <c r="T1839" i="2" s="1"/>
  <c r="R1838" i="2"/>
  <c r="S1838" i="2" s="1"/>
  <c r="T1838" i="2" s="1"/>
  <c r="R1837" i="2"/>
  <c r="S1837" i="2" s="1"/>
  <c r="T1837" i="2" s="1"/>
  <c r="R1836" i="2"/>
  <c r="S1836" i="2" s="1"/>
  <c r="T1836" i="2" s="1"/>
  <c r="R1835" i="2"/>
  <c r="S1835" i="2" s="1"/>
  <c r="T1835" i="2" s="1"/>
  <c r="R1834" i="2"/>
  <c r="S1834" i="2" s="1"/>
  <c r="T1834" i="2" s="1"/>
  <c r="R1833" i="2"/>
  <c r="S1833" i="2" s="1"/>
  <c r="T1833" i="2" s="1"/>
  <c r="R1832" i="2"/>
  <c r="S1832" i="2" s="1"/>
  <c r="T1832" i="2" s="1"/>
  <c r="R1831" i="2"/>
  <c r="S1831" i="2" s="1"/>
  <c r="T1831" i="2" s="1"/>
  <c r="R1830" i="2"/>
  <c r="S1830" i="2" s="1"/>
  <c r="T1830" i="2" s="1"/>
  <c r="R1829" i="2"/>
  <c r="S1829" i="2" s="1"/>
  <c r="T1829" i="2" s="1"/>
  <c r="R1828" i="2"/>
  <c r="S1828" i="2" s="1"/>
  <c r="T1828" i="2" s="1"/>
  <c r="R1827" i="2"/>
  <c r="S1827" i="2" s="1"/>
  <c r="T1827" i="2" s="1"/>
  <c r="R1826" i="2"/>
  <c r="S1826" i="2" s="1"/>
  <c r="T1826" i="2" s="1"/>
  <c r="R1825" i="2"/>
  <c r="S1825" i="2" s="1"/>
  <c r="T1825" i="2" s="1"/>
  <c r="R1824" i="2"/>
  <c r="S1824" i="2" s="1"/>
  <c r="T1824" i="2" s="1"/>
  <c r="R1823" i="2"/>
  <c r="S1823" i="2" s="1"/>
  <c r="T1823" i="2" s="1"/>
  <c r="R1822" i="2"/>
  <c r="S1822" i="2" s="1"/>
  <c r="T1822" i="2" s="1"/>
  <c r="R1821" i="2"/>
  <c r="S1821" i="2" s="1"/>
  <c r="T1821" i="2" s="1"/>
  <c r="R1820" i="2"/>
  <c r="S1820" i="2" s="1"/>
  <c r="T1820" i="2" s="1"/>
  <c r="R1819" i="2"/>
  <c r="S1819" i="2" s="1"/>
  <c r="T1819" i="2" s="1"/>
  <c r="R1818" i="2"/>
  <c r="S1818" i="2" s="1"/>
  <c r="T1818" i="2" s="1"/>
  <c r="R1817" i="2"/>
  <c r="S1817" i="2" s="1"/>
  <c r="T1817" i="2" s="1"/>
  <c r="R1816" i="2"/>
  <c r="S1816" i="2" s="1"/>
  <c r="T1816" i="2" s="1"/>
  <c r="R1815" i="2"/>
  <c r="S1815" i="2" s="1"/>
  <c r="T1815" i="2" s="1"/>
  <c r="R1814" i="2"/>
  <c r="S1814" i="2" s="1"/>
  <c r="T1814" i="2" s="1"/>
  <c r="R1813" i="2"/>
  <c r="S1813" i="2" s="1"/>
  <c r="T1813" i="2" s="1"/>
  <c r="R1812" i="2"/>
  <c r="S1812" i="2" s="1"/>
  <c r="T1812" i="2" s="1"/>
  <c r="R1811" i="2"/>
  <c r="S1811" i="2" s="1"/>
  <c r="T1811" i="2" s="1"/>
  <c r="R1810" i="2"/>
  <c r="S1810" i="2" s="1"/>
  <c r="T1810" i="2" s="1"/>
  <c r="R1809" i="2"/>
  <c r="S1809" i="2" s="1"/>
  <c r="T1809" i="2" s="1"/>
  <c r="R1808" i="2"/>
  <c r="S1808" i="2" s="1"/>
  <c r="T1808" i="2" s="1"/>
  <c r="R1807" i="2"/>
  <c r="S1807" i="2" s="1"/>
  <c r="T1807" i="2" s="1"/>
  <c r="R1806" i="2"/>
  <c r="S1806" i="2" s="1"/>
  <c r="T1806" i="2" s="1"/>
  <c r="R1805" i="2"/>
  <c r="S1805" i="2" s="1"/>
  <c r="T1805" i="2" s="1"/>
  <c r="R1804" i="2"/>
  <c r="S1804" i="2" s="1"/>
  <c r="T1804" i="2" s="1"/>
  <c r="R1803" i="2"/>
  <c r="S1803" i="2" s="1"/>
  <c r="T1803" i="2" s="1"/>
  <c r="R1802" i="2"/>
  <c r="S1802" i="2" s="1"/>
  <c r="T1802" i="2" s="1"/>
  <c r="R1801" i="2"/>
  <c r="S1801" i="2" s="1"/>
  <c r="T1801" i="2" s="1"/>
  <c r="R1800" i="2"/>
  <c r="S1800" i="2" s="1"/>
  <c r="T1800" i="2" s="1"/>
  <c r="R1799" i="2"/>
  <c r="S1799" i="2" s="1"/>
  <c r="T1799" i="2" s="1"/>
  <c r="R1798" i="2"/>
  <c r="S1798" i="2" s="1"/>
  <c r="T1798" i="2" s="1"/>
  <c r="R1797" i="2"/>
  <c r="S1797" i="2" s="1"/>
  <c r="T1797" i="2" s="1"/>
  <c r="R1796" i="2"/>
  <c r="S1796" i="2" s="1"/>
  <c r="T1796" i="2" s="1"/>
  <c r="R1795" i="2"/>
  <c r="S1795" i="2" s="1"/>
  <c r="T1795" i="2" s="1"/>
  <c r="R1794" i="2"/>
  <c r="S1794" i="2" s="1"/>
  <c r="T1794" i="2" s="1"/>
  <c r="R1793" i="2"/>
  <c r="S1793" i="2" s="1"/>
  <c r="T1793" i="2" s="1"/>
  <c r="R1792" i="2"/>
  <c r="S1792" i="2" s="1"/>
  <c r="T1792" i="2" s="1"/>
  <c r="R1791" i="2"/>
  <c r="S1791" i="2" s="1"/>
  <c r="T1791" i="2" s="1"/>
  <c r="R1790" i="2"/>
  <c r="S1790" i="2" s="1"/>
  <c r="T1790" i="2" s="1"/>
  <c r="R1789" i="2"/>
  <c r="S1789" i="2" s="1"/>
  <c r="T1789" i="2" s="1"/>
  <c r="R1788" i="2"/>
  <c r="S1788" i="2" s="1"/>
  <c r="T1788" i="2" s="1"/>
  <c r="R1787" i="2"/>
  <c r="S1787" i="2" s="1"/>
  <c r="T1787" i="2" s="1"/>
  <c r="R1786" i="2"/>
  <c r="S1786" i="2" s="1"/>
  <c r="T1786" i="2" s="1"/>
  <c r="R1785" i="2"/>
  <c r="S1785" i="2" s="1"/>
  <c r="T1785" i="2" s="1"/>
  <c r="R1784" i="2"/>
  <c r="S1784" i="2" s="1"/>
  <c r="T1784" i="2" s="1"/>
  <c r="R1783" i="2"/>
  <c r="S1783" i="2" s="1"/>
  <c r="T1783" i="2" s="1"/>
  <c r="R1782" i="2"/>
  <c r="S1782" i="2" s="1"/>
  <c r="T1782" i="2" s="1"/>
  <c r="R1781" i="2"/>
  <c r="S1781" i="2" s="1"/>
  <c r="T1781" i="2" s="1"/>
  <c r="R1780" i="2"/>
  <c r="S1780" i="2" s="1"/>
  <c r="T1780" i="2" s="1"/>
  <c r="R1779" i="2"/>
  <c r="S1779" i="2" s="1"/>
  <c r="T1779" i="2" s="1"/>
  <c r="R1778" i="2"/>
  <c r="S1778" i="2" s="1"/>
  <c r="T1778" i="2" s="1"/>
  <c r="R1777" i="2"/>
  <c r="S1777" i="2" s="1"/>
  <c r="T1777" i="2" s="1"/>
  <c r="R1776" i="2"/>
  <c r="S1776" i="2" s="1"/>
  <c r="T1776" i="2" s="1"/>
  <c r="R1775" i="2"/>
  <c r="S1775" i="2" s="1"/>
  <c r="T1775" i="2" s="1"/>
  <c r="R1774" i="2"/>
  <c r="S1774" i="2" s="1"/>
  <c r="T1774" i="2" s="1"/>
  <c r="R1773" i="2"/>
  <c r="S1773" i="2" s="1"/>
  <c r="T1773" i="2" s="1"/>
  <c r="R1772" i="2"/>
  <c r="S1772" i="2" s="1"/>
  <c r="T1772" i="2" s="1"/>
  <c r="R1771" i="2"/>
  <c r="S1771" i="2" s="1"/>
  <c r="T1771" i="2" s="1"/>
  <c r="R1770" i="2"/>
  <c r="S1770" i="2" s="1"/>
  <c r="T1770" i="2" s="1"/>
  <c r="R1769" i="2"/>
  <c r="S1769" i="2" s="1"/>
  <c r="T1769" i="2" s="1"/>
  <c r="R1768" i="2"/>
  <c r="S1768" i="2" s="1"/>
  <c r="T1768" i="2" s="1"/>
  <c r="R1767" i="2"/>
  <c r="S1767" i="2" s="1"/>
  <c r="T1767" i="2" s="1"/>
  <c r="R1766" i="2"/>
  <c r="S1766" i="2" s="1"/>
  <c r="T1766" i="2" s="1"/>
  <c r="R1765" i="2"/>
  <c r="S1765" i="2" s="1"/>
  <c r="T1765" i="2" s="1"/>
  <c r="R1764" i="2"/>
  <c r="S1764" i="2" s="1"/>
  <c r="T1764" i="2" s="1"/>
  <c r="R1763" i="2"/>
  <c r="S1763" i="2" s="1"/>
  <c r="T1763" i="2" s="1"/>
  <c r="R1762" i="2"/>
  <c r="S1762" i="2" s="1"/>
  <c r="T1762" i="2" s="1"/>
  <c r="R1761" i="2"/>
  <c r="S1761" i="2" s="1"/>
  <c r="T1761" i="2" s="1"/>
  <c r="R1760" i="2"/>
  <c r="S1760" i="2" s="1"/>
  <c r="T1760" i="2" s="1"/>
  <c r="R1759" i="2"/>
  <c r="S1759" i="2" s="1"/>
  <c r="T1759" i="2" s="1"/>
  <c r="R1758" i="2"/>
  <c r="S1758" i="2" s="1"/>
  <c r="T1758" i="2" s="1"/>
  <c r="R1757" i="2"/>
  <c r="S1757" i="2" s="1"/>
  <c r="T1757" i="2" s="1"/>
  <c r="R1756" i="2"/>
  <c r="S1756" i="2" s="1"/>
  <c r="T1756" i="2" s="1"/>
  <c r="R1755" i="2"/>
  <c r="S1755" i="2" s="1"/>
  <c r="T1755" i="2" s="1"/>
  <c r="R1754" i="2"/>
  <c r="S1754" i="2" s="1"/>
  <c r="T1754" i="2" s="1"/>
  <c r="R1753" i="2"/>
  <c r="S1753" i="2" s="1"/>
  <c r="T1753" i="2" s="1"/>
  <c r="R1752" i="2"/>
  <c r="S1752" i="2" s="1"/>
  <c r="T1752" i="2" s="1"/>
  <c r="R1751" i="2"/>
  <c r="S1751" i="2" s="1"/>
  <c r="T1751" i="2" s="1"/>
  <c r="R1750" i="2"/>
  <c r="S1750" i="2" s="1"/>
  <c r="T1750" i="2" s="1"/>
  <c r="R1749" i="2"/>
  <c r="S1749" i="2" s="1"/>
  <c r="T1749" i="2" s="1"/>
  <c r="R1748" i="2"/>
  <c r="S1748" i="2" s="1"/>
  <c r="T1748" i="2" s="1"/>
  <c r="R1747" i="2"/>
  <c r="S1747" i="2" s="1"/>
  <c r="T1747" i="2" s="1"/>
  <c r="R1746" i="2"/>
  <c r="S1746" i="2" s="1"/>
  <c r="T1746" i="2" s="1"/>
  <c r="R1745" i="2"/>
  <c r="S1745" i="2" s="1"/>
  <c r="T1745" i="2" s="1"/>
  <c r="R1744" i="2"/>
  <c r="S1744" i="2" s="1"/>
  <c r="T1744" i="2" s="1"/>
  <c r="R1743" i="2"/>
  <c r="S1743" i="2" s="1"/>
  <c r="T1743" i="2" s="1"/>
  <c r="R1742" i="2"/>
  <c r="S1742" i="2" s="1"/>
  <c r="T1742" i="2" s="1"/>
  <c r="R1741" i="2"/>
  <c r="S1741" i="2" s="1"/>
  <c r="T1741" i="2" s="1"/>
  <c r="R1740" i="2"/>
  <c r="S1740" i="2" s="1"/>
  <c r="T1740" i="2" s="1"/>
  <c r="R1739" i="2"/>
  <c r="S1739" i="2" s="1"/>
  <c r="T1739" i="2" s="1"/>
  <c r="R1738" i="2"/>
  <c r="S1738" i="2" s="1"/>
  <c r="T1738" i="2" s="1"/>
  <c r="R1737" i="2"/>
  <c r="S1737" i="2" s="1"/>
  <c r="T1737" i="2" s="1"/>
  <c r="R1736" i="2"/>
  <c r="S1736" i="2" s="1"/>
  <c r="T1736" i="2" s="1"/>
  <c r="R1735" i="2"/>
  <c r="S1735" i="2" s="1"/>
  <c r="T1735" i="2" s="1"/>
  <c r="R1734" i="2"/>
  <c r="S1734" i="2" s="1"/>
  <c r="T1734" i="2" s="1"/>
  <c r="R1733" i="2"/>
  <c r="S1733" i="2" s="1"/>
  <c r="T1733" i="2" s="1"/>
  <c r="R1732" i="2"/>
  <c r="S1732" i="2" s="1"/>
  <c r="T1732" i="2" s="1"/>
  <c r="R1731" i="2"/>
  <c r="S1731" i="2" s="1"/>
  <c r="T1731" i="2" s="1"/>
  <c r="R1730" i="2"/>
  <c r="S1730" i="2" s="1"/>
  <c r="T1730" i="2" s="1"/>
  <c r="R1729" i="2"/>
  <c r="S1729" i="2" s="1"/>
  <c r="T1729" i="2" s="1"/>
  <c r="R1728" i="2"/>
  <c r="S1728" i="2" s="1"/>
  <c r="T1728" i="2" s="1"/>
  <c r="R1727" i="2"/>
  <c r="S1727" i="2" s="1"/>
  <c r="T1727" i="2" s="1"/>
  <c r="R1726" i="2"/>
  <c r="S1726" i="2" s="1"/>
  <c r="T1726" i="2" s="1"/>
  <c r="R1725" i="2"/>
  <c r="S1725" i="2" s="1"/>
  <c r="T1725" i="2" s="1"/>
  <c r="R1724" i="2"/>
  <c r="S1724" i="2" s="1"/>
  <c r="T1724" i="2" s="1"/>
  <c r="R1723" i="2"/>
  <c r="S1723" i="2" s="1"/>
  <c r="T1723" i="2" s="1"/>
  <c r="R1722" i="2"/>
  <c r="S1722" i="2" s="1"/>
  <c r="T1722" i="2" s="1"/>
  <c r="R1721" i="2"/>
  <c r="S1721" i="2" s="1"/>
  <c r="T1721" i="2" s="1"/>
  <c r="R1720" i="2"/>
  <c r="S1720" i="2" s="1"/>
  <c r="T1720" i="2" s="1"/>
  <c r="R1719" i="2"/>
  <c r="S1719" i="2" s="1"/>
  <c r="T1719" i="2" s="1"/>
  <c r="R1718" i="2"/>
  <c r="S1718" i="2" s="1"/>
  <c r="T1718" i="2" s="1"/>
  <c r="R1717" i="2"/>
  <c r="S1717" i="2" s="1"/>
  <c r="T1717" i="2" s="1"/>
  <c r="R1716" i="2"/>
  <c r="S1716" i="2" s="1"/>
  <c r="T1716" i="2" s="1"/>
  <c r="R1715" i="2"/>
  <c r="S1715" i="2" s="1"/>
  <c r="T1715" i="2" s="1"/>
  <c r="R1714" i="2"/>
  <c r="S1714" i="2" s="1"/>
  <c r="T1714" i="2" s="1"/>
  <c r="R1713" i="2"/>
  <c r="S1713" i="2" s="1"/>
  <c r="T1713" i="2" s="1"/>
  <c r="R1712" i="2"/>
  <c r="S1712" i="2" s="1"/>
  <c r="T1712" i="2" s="1"/>
  <c r="R1711" i="2"/>
  <c r="S1711" i="2" s="1"/>
  <c r="T1711" i="2" s="1"/>
  <c r="R1710" i="2"/>
  <c r="S1710" i="2" s="1"/>
  <c r="T1710" i="2" s="1"/>
  <c r="R1709" i="2"/>
  <c r="S1709" i="2" s="1"/>
  <c r="T1709" i="2" s="1"/>
  <c r="R1708" i="2"/>
  <c r="S1708" i="2" s="1"/>
  <c r="T1708" i="2" s="1"/>
  <c r="R1707" i="2"/>
  <c r="S1707" i="2" s="1"/>
  <c r="T1707" i="2" s="1"/>
  <c r="R1706" i="2"/>
  <c r="S1706" i="2" s="1"/>
  <c r="T1706" i="2" s="1"/>
  <c r="R1705" i="2"/>
  <c r="S1705" i="2" s="1"/>
  <c r="T1705" i="2" s="1"/>
  <c r="R1704" i="2"/>
  <c r="S1704" i="2" s="1"/>
  <c r="T1704" i="2" s="1"/>
  <c r="R1703" i="2"/>
  <c r="S1703" i="2" s="1"/>
  <c r="T1703" i="2" s="1"/>
  <c r="R1702" i="2"/>
  <c r="S1702" i="2" s="1"/>
  <c r="T1702" i="2" s="1"/>
  <c r="R1701" i="2"/>
  <c r="S1701" i="2" s="1"/>
  <c r="T1701" i="2" s="1"/>
  <c r="R1700" i="2"/>
  <c r="S1700" i="2" s="1"/>
  <c r="T1700" i="2" s="1"/>
  <c r="R1699" i="2"/>
  <c r="S1699" i="2" s="1"/>
  <c r="T1699" i="2" s="1"/>
  <c r="R1698" i="2"/>
  <c r="S1698" i="2" s="1"/>
  <c r="T1698" i="2" s="1"/>
  <c r="R1697" i="2"/>
  <c r="S1697" i="2" s="1"/>
  <c r="T1697" i="2" s="1"/>
  <c r="R1696" i="2"/>
  <c r="S1696" i="2" s="1"/>
  <c r="T1696" i="2" s="1"/>
  <c r="R1695" i="2"/>
  <c r="S1695" i="2" s="1"/>
  <c r="T1695" i="2" s="1"/>
  <c r="R1694" i="2"/>
  <c r="S1694" i="2" s="1"/>
  <c r="T1694" i="2" s="1"/>
  <c r="R1693" i="2"/>
  <c r="S1693" i="2" s="1"/>
  <c r="T1693" i="2" s="1"/>
  <c r="R1692" i="2"/>
  <c r="S1692" i="2" s="1"/>
  <c r="T1692" i="2" s="1"/>
  <c r="R1691" i="2"/>
  <c r="S1691" i="2" s="1"/>
  <c r="T1691" i="2" s="1"/>
  <c r="R1690" i="2"/>
  <c r="S1690" i="2" s="1"/>
  <c r="T1690" i="2" s="1"/>
  <c r="R1689" i="2"/>
  <c r="S1689" i="2" s="1"/>
  <c r="T1689" i="2" s="1"/>
  <c r="R1688" i="2"/>
  <c r="S1688" i="2" s="1"/>
  <c r="T1688" i="2" s="1"/>
  <c r="R1687" i="2"/>
  <c r="S1687" i="2" s="1"/>
  <c r="T1687" i="2" s="1"/>
  <c r="R1686" i="2"/>
  <c r="S1686" i="2" s="1"/>
  <c r="T1686" i="2" s="1"/>
  <c r="R1685" i="2"/>
  <c r="S1685" i="2" s="1"/>
  <c r="T1685" i="2" s="1"/>
  <c r="R1684" i="2"/>
  <c r="S1684" i="2" s="1"/>
  <c r="T1684" i="2" s="1"/>
  <c r="R1683" i="2"/>
  <c r="S1683" i="2" s="1"/>
  <c r="T1683" i="2" s="1"/>
  <c r="R1682" i="2"/>
  <c r="S1682" i="2" s="1"/>
  <c r="T1682" i="2" s="1"/>
  <c r="R1681" i="2"/>
  <c r="S1681" i="2" s="1"/>
  <c r="T1681" i="2" s="1"/>
  <c r="R1680" i="2"/>
  <c r="S1680" i="2" s="1"/>
  <c r="T1680" i="2" s="1"/>
  <c r="R1679" i="2"/>
  <c r="S1679" i="2" s="1"/>
  <c r="T1679" i="2" s="1"/>
  <c r="R1678" i="2"/>
  <c r="S1678" i="2" s="1"/>
  <c r="T1678" i="2" s="1"/>
  <c r="R1677" i="2"/>
  <c r="S1677" i="2" s="1"/>
  <c r="T1677" i="2" s="1"/>
  <c r="R1676" i="2"/>
  <c r="S1676" i="2" s="1"/>
  <c r="T1676" i="2" s="1"/>
  <c r="R1675" i="2"/>
  <c r="S1675" i="2" s="1"/>
  <c r="T1675" i="2" s="1"/>
  <c r="R1674" i="2"/>
  <c r="S1674" i="2" s="1"/>
  <c r="T1674" i="2" s="1"/>
  <c r="R1673" i="2"/>
  <c r="S1673" i="2" s="1"/>
  <c r="T1673" i="2" s="1"/>
  <c r="R1672" i="2"/>
  <c r="S1672" i="2" s="1"/>
  <c r="T1672" i="2" s="1"/>
  <c r="R1671" i="2"/>
  <c r="S1671" i="2" s="1"/>
  <c r="T1671" i="2" s="1"/>
  <c r="R1670" i="2"/>
  <c r="S1670" i="2" s="1"/>
  <c r="T1670" i="2" s="1"/>
  <c r="R1669" i="2"/>
  <c r="S1669" i="2" s="1"/>
  <c r="T1669" i="2" s="1"/>
  <c r="R1668" i="2"/>
  <c r="S1668" i="2" s="1"/>
  <c r="T1668" i="2" s="1"/>
  <c r="R1667" i="2"/>
  <c r="S1667" i="2" s="1"/>
  <c r="T1667" i="2" s="1"/>
  <c r="R1666" i="2"/>
  <c r="S1666" i="2" s="1"/>
  <c r="T1666" i="2" s="1"/>
  <c r="R1665" i="2"/>
  <c r="S1665" i="2" s="1"/>
  <c r="T1665" i="2" s="1"/>
  <c r="R1664" i="2"/>
  <c r="S1664" i="2" s="1"/>
  <c r="T1664" i="2" s="1"/>
  <c r="R1663" i="2"/>
  <c r="S1663" i="2" s="1"/>
  <c r="T1663" i="2" s="1"/>
  <c r="R1662" i="2"/>
  <c r="S1662" i="2" s="1"/>
  <c r="T1662" i="2" s="1"/>
  <c r="R1661" i="2"/>
  <c r="S1661" i="2" s="1"/>
  <c r="T1661" i="2" s="1"/>
  <c r="R1660" i="2"/>
  <c r="S1660" i="2" s="1"/>
  <c r="T1660" i="2" s="1"/>
  <c r="R1659" i="2"/>
  <c r="S1659" i="2" s="1"/>
  <c r="T1659" i="2" s="1"/>
  <c r="R1658" i="2"/>
  <c r="S1658" i="2" s="1"/>
  <c r="T1658" i="2" s="1"/>
  <c r="R1657" i="2"/>
  <c r="S1657" i="2" s="1"/>
  <c r="T1657" i="2" s="1"/>
  <c r="R1656" i="2"/>
  <c r="S1656" i="2" s="1"/>
  <c r="T1656" i="2" s="1"/>
  <c r="R1655" i="2"/>
  <c r="S1655" i="2" s="1"/>
  <c r="T1655" i="2" s="1"/>
  <c r="R1654" i="2"/>
  <c r="S1654" i="2" s="1"/>
  <c r="T1654" i="2" s="1"/>
  <c r="R1653" i="2"/>
  <c r="S1653" i="2" s="1"/>
  <c r="T1653" i="2" s="1"/>
  <c r="R1652" i="2"/>
  <c r="S1652" i="2" s="1"/>
  <c r="T1652" i="2" s="1"/>
  <c r="R1651" i="2"/>
  <c r="S1651" i="2" s="1"/>
  <c r="T1651" i="2" s="1"/>
  <c r="R1650" i="2"/>
  <c r="S1650" i="2" s="1"/>
  <c r="T1650" i="2" s="1"/>
  <c r="R1649" i="2"/>
  <c r="S1649" i="2" s="1"/>
  <c r="T1649" i="2" s="1"/>
  <c r="R1648" i="2"/>
  <c r="S1648" i="2" s="1"/>
  <c r="T1648" i="2" s="1"/>
  <c r="R1647" i="2"/>
  <c r="S1647" i="2" s="1"/>
  <c r="T1647" i="2" s="1"/>
  <c r="R1646" i="2"/>
  <c r="S1646" i="2" s="1"/>
  <c r="T1646" i="2" s="1"/>
  <c r="R1645" i="2"/>
  <c r="S1645" i="2" s="1"/>
  <c r="T1645" i="2" s="1"/>
  <c r="R1644" i="2"/>
  <c r="S1644" i="2" s="1"/>
  <c r="T1644" i="2" s="1"/>
  <c r="R1643" i="2"/>
  <c r="S1643" i="2" s="1"/>
  <c r="T1643" i="2" s="1"/>
  <c r="R1642" i="2"/>
  <c r="S1642" i="2" s="1"/>
  <c r="T1642" i="2" s="1"/>
  <c r="R1641" i="2"/>
  <c r="S1641" i="2" s="1"/>
  <c r="T1641" i="2" s="1"/>
  <c r="R1640" i="2"/>
  <c r="S1640" i="2" s="1"/>
  <c r="T1640" i="2" s="1"/>
  <c r="R1639" i="2"/>
  <c r="S1639" i="2" s="1"/>
  <c r="T1639" i="2" s="1"/>
  <c r="R1638" i="2"/>
  <c r="S1638" i="2" s="1"/>
  <c r="T1638" i="2" s="1"/>
  <c r="R1637" i="2"/>
  <c r="S1637" i="2" s="1"/>
  <c r="T1637" i="2" s="1"/>
  <c r="R1636" i="2"/>
  <c r="S1636" i="2" s="1"/>
  <c r="T1636" i="2" s="1"/>
  <c r="R1635" i="2"/>
  <c r="S1635" i="2" s="1"/>
  <c r="T1635" i="2" s="1"/>
  <c r="R1634" i="2"/>
  <c r="S1634" i="2" s="1"/>
  <c r="T1634" i="2" s="1"/>
  <c r="R1633" i="2"/>
  <c r="S1633" i="2" s="1"/>
  <c r="T1633" i="2" s="1"/>
  <c r="R1632" i="2"/>
  <c r="S1632" i="2" s="1"/>
  <c r="T1632" i="2" s="1"/>
  <c r="R1631" i="2"/>
  <c r="S1631" i="2" s="1"/>
  <c r="T1631" i="2" s="1"/>
  <c r="R1630" i="2"/>
  <c r="S1630" i="2" s="1"/>
  <c r="T1630" i="2" s="1"/>
  <c r="R1629" i="2"/>
  <c r="S1629" i="2" s="1"/>
  <c r="T1629" i="2" s="1"/>
  <c r="R1628" i="2"/>
  <c r="S1628" i="2" s="1"/>
  <c r="T1628" i="2" s="1"/>
  <c r="R1627" i="2"/>
  <c r="S1627" i="2" s="1"/>
  <c r="T1627" i="2" s="1"/>
  <c r="R1626" i="2"/>
  <c r="S1626" i="2" s="1"/>
  <c r="T1626" i="2" s="1"/>
  <c r="R1625" i="2"/>
  <c r="S1625" i="2" s="1"/>
  <c r="T1625" i="2" s="1"/>
  <c r="R1624" i="2"/>
  <c r="S1624" i="2" s="1"/>
  <c r="T1624" i="2" s="1"/>
  <c r="R1623" i="2"/>
  <c r="S1623" i="2" s="1"/>
  <c r="T1623" i="2" s="1"/>
  <c r="R1622" i="2"/>
  <c r="S1622" i="2" s="1"/>
  <c r="T1622" i="2" s="1"/>
  <c r="R1621" i="2"/>
  <c r="S1621" i="2" s="1"/>
  <c r="T1621" i="2" s="1"/>
  <c r="R1620" i="2"/>
  <c r="S1620" i="2" s="1"/>
  <c r="T1620" i="2" s="1"/>
  <c r="R1619" i="2"/>
  <c r="S1619" i="2" s="1"/>
  <c r="T1619" i="2" s="1"/>
  <c r="R1618" i="2"/>
  <c r="S1618" i="2" s="1"/>
  <c r="T1618" i="2" s="1"/>
  <c r="R1617" i="2"/>
  <c r="S1617" i="2" s="1"/>
  <c r="T1617" i="2" s="1"/>
  <c r="R1616" i="2"/>
  <c r="S1616" i="2" s="1"/>
  <c r="T1616" i="2" s="1"/>
  <c r="R1615" i="2"/>
  <c r="S1615" i="2" s="1"/>
  <c r="T1615" i="2" s="1"/>
  <c r="R1614" i="2"/>
  <c r="S1614" i="2" s="1"/>
  <c r="T1614" i="2" s="1"/>
  <c r="R1613" i="2"/>
  <c r="S1613" i="2" s="1"/>
  <c r="T1613" i="2" s="1"/>
  <c r="R1612" i="2"/>
  <c r="S1612" i="2" s="1"/>
  <c r="T1612" i="2" s="1"/>
  <c r="R1611" i="2"/>
  <c r="S1611" i="2" s="1"/>
  <c r="T1611" i="2" s="1"/>
  <c r="R1610" i="2"/>
  <c r="S1610" i="2" s="1"/>
  <c r="T1610" i="2" s="1"/>
  <c r="R1609" i="2"/>
  <c r="S1609" i="2" s="1"/>
  <c r="T1609" i="2" s="1"/>
  <c r="R1608" i="2"/>
  <c r="S1608" i="2" s="1"/>
  <c r="T1608" i="2" s="1"/>
  <c r="R1607" i="2"/>
  <c r="S1607" i="2" s="1"/>
  <c r="T1607" i="2" s="1"/>
  <c r="R1606" i="2"/>
  <c r="S1606" i="2" s="1"/>
  <c r="T1606" i="2" s="1"/>
  <c r="R1605" i="2"/>
  <c r="S1605" i="2" s="1"/>
  <c r="T1605" i="2" s="1"/>
  <c r="R1604" i="2"/>
  <c r="S1604" i="2" s="1"/>
  <c r="T1604" i="2" s="1"/>
  <c r="R1603" i="2"/>
  <c r="S1603" i="2" s="1"/>
  <c r="T1603" i="2" s="1"/>
  <c r="R1602" i="2"/>
  <c r="S1602" i="2" s="1"/>
  <c r="T1602" i="2" s="1"/>
  <c r="R1601" i="2"/>
  <c r="S1601" i="2" s="1"/>
  <c r="T1601" i="2" s="1"/>
  <c r="R1600" i="2"/>
  <c r="S1600" i="2" s="1"/>
  <c r="T1600" i="2" s="1"/>
  <c r="R1599" i="2"/>
  <c r="S1599" i="2" s="1"/>
  <c r="T1599" i="2" s="1"/>
  <c r="R1598" i="2"/>
  <c r="S1598" i="2" s="1"/>
  <c r="T1598" i="2" s="1"/>
  <c r="R1597" i="2"/>
  <c r="S1597" i="2" s="1"/>
  <c r="T1597" i="2" s="1"/>
  <c r="R1596" i="2"/>
  <c r="S1596" i="2" s="1"/>
  <c r="T1596" i="2" s="1"/>
  <c r="R1595" i="2"/>
  <c r="S1595" i="2" s="1"/>
  <c r="T1595" i="2" s="1"/>
  <c r="R1594" i="2"/>
  <c r="S1594" i="2" s="1"/>
  <c r="T1594" i="2" s="1"/>
  <c r="R1593" i="2"/>
  <c r="S1593" i="2" s="1"/>
  <c r="T1593" i="2" s="1"/>
  <c r="R1592" i="2"/>
  <c r="S1592" i="2" s="1"/>
  <c r="T1592" i="2" s="1"/>
  <c r="R1591" i="2"/>
  <c r="S1591" i="2" s="1"/>
  <c r="T1591" i="2" s="1"/>
  <c r="R1590" i="2"/>
  <c r="S1590" i="2" s="1"/>
  <c r="T1590" i="2" s="1"/>
  <c r="R1589" i="2"/>
  <c r="S1589" i="2" s="1"/>
  <c r="T1589" i="2" s="1"/>
  <c r="R1588" i="2"/>
  <c r="S1588" i="2" s="1"/>
  <c r="T1588" i="2" s="1"/>
  <c r="R1587" i="2"/>
  <c r="S1587" i="2" s="1"/>
  <c r="T1587" i="2" s="1"/>
  <c r="R1586" i="2"/>
  <c r="S1586" i="2" s="1"/>
  <c r="T1586" i="2" s="1"/>
  <c r="R1585" i="2"/>
  <c r="S1585" i="2" s="1"/>
  <c r="T1585" i="2" s="1"/>
  <c r="R1584" i="2"/>
  <c r="S1584" i="2" s="1"/>
  <c r="T1584" i="2" s="1"/>
  <c r="R1583" i="2"/>
  <c r="S1583" i="2" s="1"/>
  <c r="T1583" i="2" s="1"/>
  <c r="R1582" i="2"/>
  <c r="S1582" i="2" s="1"/>
  <c r="T1582" i="2" s="1"/>
  <c r="R1581" i="2"/>
  <c r="S1581" i="2" s="1"/>
  <c r="T1581" i="2" s="1"/>
  <c r="R1580" i="2"/>
  <c r="S1580" i="2" s="1"/>
  <c r="T1580" i="2" s="1"/>
  <c r="R1579" i="2"/>
  <c r="S1579" i="2" s="1"/>
  <c r="T1579" i="2" s="1"/>
  <c r="R1578" i="2"/>
  <c r="S1578" i="2" s="1"/>
  <c r="T1578" i="2" s="1"/>
  <c r="R1577" i="2"/>
  <c r="S1577" i="2" s="1"/>
  <c r="T1577" i="2" s="1"/>
  <c r="R1576" i="2"/>
  <c r="S1576" i="2" s="1"/>
  <c r="T1576" i="2" s="1"/>
  <c r="R1575" i="2"/>
  <c r="S1575" i="2" s="1"/>
  <c r="T1575" i="2" s="1"/>
  <c r="R1574" i="2"/>
  <c r="S1574" i="2" s="1"/>
  <c r="T1574" i="2" s="1"/>
  <c r="R1573" i="2"/>
  <c r="S1573" i="2" s="1"/>
  <c r="T1573" i="2" s="1"/>
  <c r="R1572" i="2"/>
  <c r="S1572" i="2" s="1"/>
  <c r="T1572" i="2" s="1"/>
  <c r="R1571" i="2"/>
  <c r="S1571" i="2" s="1"/>
  <c r="T1571" i="2" s="1"/>
  <c r="R1570" i="2"/>
  <c r="S1570" i="2" s="1"/>
  <c r="T1570" i="2" s="1"/>
  <c r="R1569" i="2"/>
  <c r="S1569" i="2" s="1"/>
  <c r="T1569" i="2" s="1"/>
  <c r="R1568" i="2"/>
  <c r="S1568" i="2" s="1"/>
  <c r="T1568" i="2" s="1"/>
  <c r="R1567" i="2"/>
  <c r="S1567" i="2" s="1"/>
  <c r="T1567" i="2" s="1"/>
  <c r="R1566" i="2"/>
  <c r="S1566" i="2" s="1"/>
  <c r="T1566" i="2" s="1"/>
  <c r="R1565" i="2"/>
  <c r="S1565" i="2" s="1"/>
  <c r="T1565" i="2" s="1"/>
  <c r="R1564" i="2"/>
  <c r="S1564" i="2" s="1"/>
  <c r="T1564" i="2" s="1"/>
  <c r="R1563" i="2"/>
  <c r="S1563" i="2" s="1"/>
  <c r="T1563" i="2" s="1"/>
  <c r="R1562" i="2"/>
  <c r="S1562" i="2" s="1"/>
  <c r="T1562" i="2" s="1"/>
  <c r="R1561" i="2"/>
  <c r="S1561" i="2" s="1"/>
  <c r="T1561" i="2" s="1"/>
  <c r="R1560" i="2"/>
  <c r="S1560" i="2" s="1"/>
  <c r="T1560" i="2" s="1"/>
  <c r="R1559" i="2"/>
  <c r="S1559" i="2" s="1"/>
  <c r="T1559" i="2" s="1"/>
  <c r="R1558" i="2"/>
  <c r="S1558" i="2" s="1"/>
  <c r="T1558" i="2" s="1"/>
  <c r="R1557" i="2"/>
  <c r="S1557" i="2" s="1"/>
  <c r="T1557" i="2" s="1"/>
  <c r="R1556" i="2"/>
  <c r="S1556" i="2" s="1"/>
  <c r="T1556" i="2" s="1"/>
  <c r="R1555" i="2"/>
  <c r="S1555" i="2" s="1"/>
  <c r="T1555" i="2" s="1"/>
  <c r="R1554" i="2"/>
  <c r="S1554" i="2" s="1"/>
  <c r="T1554" i="2" s="1"/>
  <c r="R1553" i="2"/>
  <c r="S1553" i="2" s="1"/>
  <c r="T1553" i="2" s="1"/>
  <c r="R1552" i="2"/>
  <c r="S1552" i="2" s="1"/>
  <c r="T1552" i="2" s="1"/>
  <c r="R1551" i="2"/>
  <c r="S1551" i="2" s="1"/>
  <c r="T1551" i="2" s="1"/>
  <c r="R1550" i="2"/>
  <c r="S1550" i="2" s="1"/>
  <c r="T1550" i="2" s="1"/>
  <c r="R1549" i="2"/>
  <c r="S1549" i="2" s="1"/>
  <c r="T1549" i="2" s="1"/>
  <c r="R1548" i="2"/>
  <c r="S1548" i="2" s="1"/>
  <c r="T1548" i="2" s="1"/>
  <c r="R1547" i="2"/>
  <c r="S1547" i="2" s="1"/>
  <c r="T1547" i="2" s="1"/>
  <c r="R1546" i="2"/>
  <c r="S1546" i="2" s="1"/>
  <c r="T1546" i="2" s="1"/>
  <c r="R1545" i="2"/>
  <c r="S1545" i="2" s="1"/>
  <c r="T1545" i="2" s="1"/>
  <c r="R1544" i="2"/>
  <c r="S1544" i="2" s="1"/>
  <c r="T1544" i="2" s="1"/>
  <c r="R1543" i="2"/>
  <c r="S1543" i="2" s="1"/>
  <c r="T1543" i="2" s="1"/>
  <c r="R1542" i="2"/>
  <c r="S1542" i="2" s="1"/>
  <c r="T1542" i="2" s="1"/>
  <c r="R1541" i="2"/>
  <c r="S1541" i="2" s="1"/>
  <c r="T1541" i="2" s="1"/>
  <c r="R1540" i="2"/>
  <c r="S1540" i="2" s="1"/>
  <c r="T1540" i="2" s="1"/>
  <c r="R1539" i="2"/>
  <c r="S1539" i="2" s="1"/>
  <c r="T1539" i="2" s="1"/>
  <c r="R1538" i="2"/>
  <c r="S1538" i="2" s="1"/>
  <c r="T1538" i="2" s="1"/>
  <c r="R1537" i="2"/>
  <c r="S1537" i="2" s="1"/>
  <c r="T1537" i="2" s="1"/>
  <c r="R1536" i="2"/>
  <c r="S1536" i="2" s="1"/>
  <c r="T1536" i="2" s="1"/>
  <c r="R1535" i="2"/>
  <c r="S1535" i="2" s="1"/>
  <c r="T1535" i="2" s="1"/>
  <c r="R1534" i="2"/>
  <c r="S1534" i="2" s="1"/>
  <c r="T1534" i="2" s="1"/>
  <c r="R1533" i="2"/>
  <c r="S1533" i="2" s="1"/>
  <c r="T1533" i="2" s="1"/>
  <c r="R1532" i="2"/>
  <c r="S1532" i="2" s="1"/>
  <c r="T1532" i="2" s="1"/>
  <c r="R1531" i="2"/>
  <c r="S1531" i="2" s="1"/>
  <c r="T1531" i="2" s="1"/>
  <c r="R1530" i="2"/>
  <c r="S1530" i="2" s="1"/>
  <c r="T1530" i="2" s="1"/>
  <c r="R1529" i="2"/>
  <c r="S1529" i="2" s="1"/>
  <c r="T1529" i="2" s="1"/>
  <c r="R1528" i="2"/>
  <c r="S1528" i="2" s="1"/>
  <c r="T1528" i="2" s="1"/>
  <c r="R1527" i="2"/>
  <c r="S1527" i="2" s="1"/>
  <c r="T1527" i="2" s="1"/>
  <c r="R1526" i="2"/>
  <c r="S1526" i="2" s="1"/>
  <c r="T1526" i="2" s="1"/>
  <c r="R1525" i="2"/>
  <c r="S1525" i="2" s="1"/>
  <c r="T1525" i="2" s="1"/>
  <c r="R1524" i="2"/>
  <c r="S1524" i="2" s="1"/>
  <c r="T1524" i="2" s="1"/>
  <c r="R1523" i="2"/>
  <c r="S1523" i="2" s="1"/>
  <c r="T1523" i="2" s="1"/>
  <c r="R1522" i="2"/>
  <c r="S1522" i="2" s="1"/>
  <c r="T1522" i="2" s="1"/>
  <c r="R1521" i="2"/>
  <c r="S1521" i="2" s="1"/>
  <c r="T1521" i="2" s="1"/>
  <c r="R1520" i="2"/>
  <c r="S1520" i="2" s="1"/>
  <c r="T1520" i="2" s="1"/>
  <c r="R1519" i="2"/>
  <c r="S1519" i="2" s="1"/>
  <c r="T1519" i="2" s="1"/>
  <c r="R1518" i="2"/>
  <c r="S1518" i="2" s="1"/>
  <c r="T1518" i="2" s="1"/>
  <c r="R1517" i="2"/>
  <c r="S1517" i="2" s="1"/>
  <c r="T1517" i="2" s="1"/>
  <c r="R1516" i="2"/>
  <c r="S1516" i="2" s="1"/>
  <c r="T1516" i="2" s="1"/>
  <c r="R1515" i="2"/>
  <c r="S1515" i="2" s="1"/>
  <c r="T1515" i="2" s="1"/>
  <c r="R1514" i="2"/>
  <c r="S1514" i="2" s="1"/>
  <c r="T1514" i="2" s="1"/>
  <c r="R1513" i="2"/>
  <c r="S1513" i="2" s="1"/>
  <c r="T1513" i="2" s="1"/>
  <c r="R1512" i="2"/>
  <c r="S1512" i="2" s="1"/>
  <c r="T1512" i="2" s="1"/>
  <c r="R1511" i="2"/>
  <c r="S1511" i="2" s="1"/>
  <c r="T1511" i="2" s="1"/>
  <c r="R1510" i="2"/>
  <c r="S1510" i="2" s="1"/>
  <c r="T1510" i="2" s="1"/>
  <c r="R1509" i="2"/>
  <c r="S1509" i="2" s="1"/>
  <c r="T1509" i="2" s="1"/>
  <c r="R1508" i="2"/>
  <c r="S1508" i="2" s="1"/>
  <c r="T1508" i="2" s="1"/>
  <c r="R1507" i="2"/>
  <c r="S1507" i="2" s="1"/>
  <c r="T1507" i="2" s="1"/>
  <c r="R1506" i="2"/>
  <c r="S1506" i="2" s="1"/>
  <c r="T1506" i="2" s="1"/>
  <c r="R1505" i="2"/>
  <c r="S1505" i="2" s="1"/>
  <c r="T1505" i="2" s="1"/>
  <c r="R1504" i="2"/>
  <c r="S1504" i="2" s="1"/>
  <c r="T1504" i="2" s="1"/>
  <c r="R1503" i="2"/>
  <c r="S1503" i="2" s="1"/>
  <c r="T1503" i="2" s="1"/>
  <c r="R1502" i="2"/>
  <c r="S1502" i="2" s="1"/>
  <c r="T1502" i="2" s="1"/>
  <c r="R1501" i="2"/>
  <c r="S1501" i="2" s="1"/>
  <c r="T1501" i="2" s="1"/>
  <c r="R1500" i="2"/>
  <c r="S1500" i="2" s="1"/>
  <c r="T1500" i="2" s="1"/>
  <c r="R1499" i="2"/>
  <c r="S1499" i="2" s="1"/>
  <c r="T1499" i="2" s="1"/>
  <c r="R1498" i="2"/>
  <c r="S1498" i="2" s="1"/>
  <c r="T1498" i="2" s="1"/>
  <c r="R1497" i="2"/>
  <c r="S1497" i="2" s="1"/>
  <c r="T1497" i="2" s="1"/>
  <c r="R1496" i="2"/>
  <c r="S1496" i="2" s="1"/>
  <c r="T1496" i="2" s="1"/>
  <c r="R1495" i="2"/>
  <c r="S1495" i="2" s="1"/>
  <c r="T1495" i="2" s="1"/>
  <c r="R1494" i="2"/>
  <c r="S1494" i="2" s="1"/>
  <c r="T1494" i="2" s="1"/>
  <c r="R1493" i="2"/>
  <c r="S1493" i="2" s="1"/>
  <c r="T1493" i="2" s="1"/>
  <c r="R1492" i="2"/>
  <c r="S1492" i="2" s="1"/>
  <c r="T1492" i="2" s="1"/>
  <c r="R1491" i="2"/>
  <c r="S1491" i="2" s="1"/>
  <c r="T1491" i="2" s="1"/>
  <c r="R1490" i="2"/>
  <c r="S1490" i="2" s="1"/>
  <c r="T1490" i="2" s="1"/>
  <c r="R1489" i="2"/>
  <c r="S1489" i="2" s="1"/>
  <c r="T1489" i="2" s="1"/>
  <c r="R1488" i="2"/>
  <c r="S1488" i="2" s="1"/>
  <c r="T1488" i="2" s="1"/>
  <c r="R1487" i="2"/>
  <c r="S1487" i="2" s="1"/>
  <c r="T1487" i="2" s="1"/>
  <c r="R1486" i="2"/>
  <c r="S1486" i="2" s="1"/>
  <c r="T1486" i="2" s="1"/>
  <c r="R1485" i="2"/>
  <c r="S1485" i="2" s="1"/>
  <c r="T1485" i="2" s="1"/>
  <c r="R1484" i="2"/>
  <c r="S1484" i="2" s="1"/>
  <c r="T1484" i="2" s="1"/>
  <c r="R1483" i="2"/>
  <c r="S1483" i="2" s="1"/>
  <c r="T1483" i="2" s="1"/>
  <c r="R1482" i="2"/>
  <c r="S1482" i="2" s="1"/>
  <c r="T1482" i="2" s="1"/>
  <c r="R1481" i="2"/>
  <c r="S1481" i="2" s="1"/>
  <c r="T1481" i="2" s="1"/>
  <c r="R1480" i="2"/>
  <c r="S1480" i="2" s="1"/>
  <c r="T1480" i="2" s="1"/>
  <c r="R1479" i="2"/>
  <c r="S1479" i="2" s="1"/>
  <c r="T1479" i="2" s="1"/>
  <c r="R1478" i="2"/>
  <c r="S1478" i="2" s="1"/>
  <c r="T1478" i="2" s="1"/>
  <c r="R1477" i="2"/>
  <c r="S1477" i="2" s="1"/>
  <c r="T1477" i="2" s="1"/>
  <c r="R1476" i="2"/>
  <c r="S1476" i="2" s="1"/>
  <c r="T1476" i="2" s="1"/>
  <c r="R1475" i="2"/>
  <c r="S1475" i="2" s="1"/>
  <c r="T1475" i="2" s="1"/>
  <c r="R1474" i="2"/>
  <c r="S1474" i="2" s="1"/>
  <c r="T1474" i="2" s="1"/>
  <c r="R1473" i="2"/>
  <c r="S1473" i="2" s="1"/>
  <c r="T1473" i="2" s="1"/>
  <c r="R1472" i="2"/>
  <c r="S1472" i="2" s="1"/>
  <c r="T1472" i="2" s="1"/>
  <c r="R1471" i="2"/>
  <c r="S1471" i="2" s="1"/>
  <c r="T1471" i="2" s="1"/>
  <c r="R1470" i="2"/>
  <c r="S1470" i="2" s="1"/>
  <c r="T1470" i="2" s="1"/>
  <c r="R1469" i="2"/>
  <c r="S1469" i="2" s="1"/>
  <c r="T1469" i="2" s="1"/>
  <c r="R1468" i="2"/>
  <c r="S1468" i="2" s="1"/>
  <c r="T1468" i="2" s="1"/>
  <c r="R1467" i="2"/>
  <c r="S1467" i="2" s="1"/>
  <c r="T1467" i="2" s="1"/>
  <c r="R1466" i="2"/>
  <c r="S1466" i="2" s="1"/>
  <c r="T1466" i="2" s="1"/>
  <c r="R1465" i="2"/>
  <c r="S1465" i="2" s="1"/>
  <c r="T1465" i="2" s="1"/>
  <c r="R1464" i="2"/>
  <c r="S1464" i="2" s="1"/>
  <c r="T1464" i="2" s="1"/>
  <c r="R1463" i="2"/>
  <c r="S1463" i="2" s="1"/>
  <c r="T1463" i="2" s="1"/>
  <c r="R1462" i="2"/>
  <c r="S1462" i="2" s="1"/>
  <c r="T1462" i="2" s="1"/>
  <c r="R1461" i="2"/>
  <c r="S1461" i="2" s="1"/>
  <c r="T1461" i="2" s="1"/>
  <c r="R1460" i="2"/>
  <c r="S1460" i="2" s="1"/>
  <c r="T1460" i="2" s="1"/>
  <c r="R1459" i="2"/>
  <c r="S1459" i="2" s="1"/>
  <c r="T1459" i="2" s="1"/>
  <c r="R1458" i="2"/>
  <c r="S1458" i="2" s="1"/>
  <c r="T1458" i="2" s="1"/>
  <c r="R1457" i="2"/>
  <c r="S1457" i="2" s="1"/>
  <c r="T1457" i="2" s="1"/>
  <c r="R1456" i="2"/>
  <c r="S1456" i="2" s="1"/>
  <c r="T1456" i="2" s="1"/>
  <c r="R1455" i="2"/>
  <c r="S1455" i="2" s="1"/>
  <c r="T1455" i="2" s="1"/>
  <c r="R1454" i="2"/>
  <c r="S1454" i="2" s="1"/>
  <c r="T1454" i="2" s="1"/>
  <c r="R1453" i="2"/>
  <c r="S1453" i="2" s="1"/>
  <c r="T1453" i="2" s="1"/>
  <c r="R1452" i="2"/>
  <c r="S1452" i="2" s="1"/>
  <c r="T1452" i="2" s="1"/>
  <c r="R1451" i="2"/>
  <c r="S1451" i="2" s="1"/>
  <c r="T1451" i="2" s="1"/>
  <c r="R1450" i="2"/>
  <c r="S1450" i="2" s="1"/>
  <c r="T1450" i="2" s="1"/>
  <c r="R1449" i="2"/>
  <c r="S1449" i="2" s="1"/>
  <c r="T1449" i="2" s="1"/>
  <c r="R1448" i="2"/>
  <c r="S1448" i="2" s="1"/>
  <c r="T1448" i="2" s="1"/>
  <c r="R1447" i="2"/>
  <c r="S1447" i="2" s="1"/>
  <c r="T1447" i="2" s="1"/>
  <c r="R1446" i="2"/>
  <c r="S1446" i="2" s="1"/>
  <c r="T1446" i="2" s="1"/>
  <c r="R1445" i="2"/>
  <c r="S1445" i="2" s="1"/>
  <c r="T1445" i="2" s="1"/>
  <c r="R1444" i="2"/>
  <c r="S1444" i="2" s="1"/>
  <c r="T1444" i="2" s="1"/>
  <c r="R1443" i="2"/>
  <c r="S1443" i="2" s="1"/>
  <c r="T1443" i="2" s="1"/>
  <c r="R1442" i="2"/>
  <c r="S1442" i="2" s="1"/>
  <c r="T1442" i="2" s="1"/>
  <c r="R1441" i="2"/>
  <c r="S1441" i="2" s="1"/>
  <c r="T1441" i="2" s="1"/>
  <c r="R1440" i="2"/>
  <c r="S1440" i="2" s="1"/>
  <c r="T1440" i="2" s="1"/>
  <c r="R1439" i="2"/>
  <c r="S1439" i="2" s="1"/>
  <c r="T1439" i="2" s="1"/>
  <c r="R1438" i="2"/>
  <c r="S1438" i="2" s="1"/>
  <c r="T1438" i="2" s="1"/>
  <c r="R1437" i="2"/>
  <c r="S1437" i="2" s="1"/>
  <c r="T1437" i="2" s="1"/>
  <c r="R1436" i="2"/>
  <c r="S1436" i="2" s="1"/>
  <c r="T1436" i="2" s="1"/>
  <c r="R1435" i="2"/>
  <c r="S1435" i="2" s="1"/>
  <c r="T1435" i="2" s="1"/>
  <c r="R1434" i="2"/>
  <c r="S1434" i="2" s="1"/>
  <c r="T1434" i="2" s="1"/>
  <c r="R1433" i="2"/>
  <c r="S1433" i="2" s="1"/>
  <c r="T1433" i="2" s="1"/>
  <c r="R1432" i="2"/>
  <c r="S1432" i="2" s="1"/>
  <c r="T1432" i="2" s="1"/>
  <c r="R1431" i="2"/>
  <c r="S1431" i="2" s="1"/>
  <c r="T1431" i="2" s="1"/>
  <c r="R1430" i="2"/>
  <c r="S1430" i="2" s="1"/>
  <c r="T1430" i="2" s="1"/>
  <c r="R1429" i="2"/>
  <c r="S1429" i="2" s="1"/>
  <c r="T1429" i="2" s="1"/>
  <c r="R1428" i="2"/>
  <c r="S1428" i="2" s="1"/>
  <c r="T1428" i="2" s="1"/>
  <c r="R1427" i="2"/>
  <c r="S1427" i="2" s="1"/>
  <c r="T1427" i="2" s="1"/>
  <c r="R1426" i="2"/>
  <c r="S1426" i="2" s="1"/>
  <c r="T1426" i="2" s="1"/>
  <c r="R1425" i="2"/>
  <c r="S1425" i="2" s="1"/>
  <c r="T1425" i="2" s="1"/>
  <c r="R1424" i="2"/>
  <c r="S1424" i="2" s="1"/>
  <c r="T1424" i="2" s="1"/>
  <c r="R1423" i="2"/>
  <c r="S1423" i="2" s="1"/>
  <c r="T1423" i="2" s="1"/>
  <c r="R1422" i="2"/>
  <c r="S1422" i="2" s="1"/>
  <c r="T1422" i="2" s="1"/>
  <c r="R1421" i="2"/>
  <c r="S1421" i="2" s="1"/>
  <c r="T1421" i="2" s="1"/>
  <c r="R1420" i="2"/>
  <c r="S1420" i="2" s="1"/>
  <c r="T1420" i="2" s="1"/>
  <c r="R1419" i="2"/>
  <c r="S1419" i="2" s="1"/>
  <c r="T1419" i="2" s="1"/>
  <c r="R1418" i="2"/>
  <c r="S1418" i="2" s="1"/>
  <c r="T1418" i="2" s="1"/>
  <c r="R1417" i="2"/>
  <c r="S1417" i="2" s="1"/>
  <c r="T1417" i="2" s="1"/>
  <c r="R1416" i="2"/>
  <c r="S1416" i="2" s="1"/>
  <c r="T1416" i="2" s="1"/>
  <c r="R1415" i="2"/>
  <c r="S1415" i="2" s="1"/>
  <c r="T1415" i="2" s="1"/>
  <c r="R1414" i="2"/>
  <c r="S1414" i="2" s="1"/>
  <c r="T1414" i="2" s="1"/>
  <c r="R1413" i="2"/>
  <c r="S1413" i="2" s="1"/>
  <c r="T1413" i="2" s="1"/>
  <c r="R1412" i="2"/>
  <c r="S1412" i="2" s="1"/>
  <c r="T1412" i="2" s="1"/>
  <c r="R1411" i="2"/>
  <c r="S1411" i="2" s="1"/>
  <c r="T1411" i="2" s="1"/>
  <c r="R1410" i="2"/>
  <c r="S1410" i="2" s="1"/>
  <c r="T1410" i="2" s="1"/>
  <c r="R1409" i="2"/>
  <c r="S1409" i="2" s="1"/>
  <c r="T1409" i="2" s="1"/>
  <c r="R1408" i="2"/>
  <c r="S1408" i="2" s="1"/>
  <c r="T1408" i="2" s="1"/>
  <c r="R1407" i="2"/>
  <c r="S1407" i="2" s="1"/>
  <c r="T1407" i="2" s="1"/>
  <c r="R1406" i="2"/>
  <c r="S1406" i="2" s="1"/>
  <c r="T1406" i="2" s="1"/>
  <c r="R1405" i="2"/>
  <c r="S1405" i="2" s="1"/>
  <c r="T1405" i="2" s="1"/>
  <c r="R1404" i="2"/>
  <c r="S1404" i="2" s="1"/>
  <c r="T1404" i="2" s="1"/>
  <c r="R1403" i="2"/>
  <c r="S1403" i="2" s="1"/>
  <c r="T1403" i="2" s="1"/>
  <c r="R1402" i="2"/>
  <c r="S1402" i="2" s="1"/>
  <c r="T1402" i="2" s="1"/>
  <c r="R1401" i="2"/>
  <c r="S1401" i="2" s="1"/>
  <c r="T1401" i="2" s="1"/>
  <c r="R1400" i="2"/>
  <c r="S1400" i="2" s="1"/>
  <c r="T1400" i="2" s="1"/>
  <c r="R1399" i="2"/>
  <c r="S1399" i="2" s="1"/>
  <c r="T1399" i="2" s="1"/>
  <c r="R1398" i="2"/>
  <c r="S1398" i="2" s="1"/>
  <c r="T1398" i="2" s="1"/>
  <c r="R1397" i="2"/>
  <c r="S1397" i="2" s="1"/>
  <c r="T1397" i="2" s="1"/>
  <c r="R1396" i="2"/>
  <c r="S1396" i="2" s="1"/>
  <c r="T1396" i="2" s="1"/>
  <c r="R1395" i="2"/>
  <c r="S1395" i="2" s="1"/>
  <c r="T1395" i="2" s="1"/>
  <c r="R1394" i="2"/>
  <c r="S1394" i="2" s="1"/>
  <c r="T1394" i="2" s="1"/>
  <c r="R1393" i="2"/>
  <c r="S1393" i="2" s="1"/>
  <c r="T1393" i="2" s="1"/>
  <c r="R1392" i="2"/>
  <c r="S1392" i="2" s="1"/>
  <c r="T1392" i="2" s="1"/>
  <c r="R1391" i="2"/>
  <c r="S1391" i="2" s="1"/>
  <c r="T1391" i="2" s="1"/>
  <c r="R1390" i="2"/>
  <c r="S1390" i="2" s="1"/>
  <c r="T1390" i="2" s="1"/>
  <c r="R1389" i="2"/>
  <c r="S1389" i="2" s="1"/>
  <c r="T1389" i="2" s="1"/>
  <c r="R1388" i="2"/>
  <c r="S1388" i="2" s="1"/>
  <c r="T1388" i="2" s="1"/>
  <c r="R1387" i="2"/>
  <c r="S1387" i="2" s="1"/>
  <c r="T1387" i="2" s="1"/>
  <c r="R1386" i="2"/>
  <c r="S1386" i="2" s="1"/>
  <c r="T1386" i="2" s="1"/>
  <c r="R1385" i="2"/>
  <c r="S1385" i="2" s="1"/>
  <c r="T1385" i="2" s="1"/>
  <c r="R1384" i="2"/>
  <c r="S1384" i="2" s="1"/>
  <c r="T1384" i="2" s="1"/>
  <c r="R1383" i="2"/>
  <c r="S1383" i="2" s="1"/>
  <c r="T1383" i="2" s="1"/>
  <c r="R1382" i="2"/>
  <c r="S1382" i="2" s="1"/>
  <c r="T1382" i="2" s="1"/>
  <c r="R1381" i="2"/>
  <c r="S1381" i="2" s="1"/>
  <c r="T1381" i="2" s="1"/>
  <c r="R1380" i="2"/>
  <c r="S1380" i="2" s="1"/>
  <c r="T1380" i="2" s="1"/>
  <c r="R1379" i="2"/>
  <c r="S1379" i="2" s="1"/>
  <c r="T1379" i="2" s="1"/>
  <c r="R1378" i="2"/>
  <c r="S1378" i="2" s="1"/>
  <c r="T1378" i="2" s="1"/>
  <c r="R1377" i="2"/>
  <c r="S1377" i="2" s="1"/>
  <c r="T1377" i="2" s="1"/>
  <c r="R1376" i="2"/>
  <c r="S1376" i="2" s="1"/>
  <c r="T1376" i="2" s="1"/>
  <c r="R1375" i="2"/>
  <c r="S1375" i="2" s="1"/>
  <c r="T1375" i="2" s="1"/>
  <c r="R1374" i="2"/>
  <c r="S1374" i="2" s="1"/>
  <c r="T1374" i="2" s="1"/>
  <c r="R1373" i="2"/>
  <c r="S1373" i="2" s="1"/>
  <c r="T1373" i="2" s="1"/>
  <c r="R1372" i="2"/>
  <c r="S1372" i="2" s="1"/>
  <c r="T1372" i="2" s="1"/>
  <c r="R1371" i="2"/>
  <c r="S1371" i="2" s="1"/>
  <c r="T1371" i="2" s="1"/>
  <c r="R1370" i="2"/>
  <c r="S1370" i="2" s="1"/>
  <c r="T1370" i="2" s="1"/>
  <c r="R1369" i="2"/>
  <c r="S1369" i="2" s="1"/>
  <c r="T1369" i="2" s="1"/>
  <c r="R1368" i="2"/>
  <c r="S1368" i="2" s="1"/>
  <c r="T1368" i="2" s="1"/>
  <c r="R1367" i="2"/>
  <c r="S1367" i="2" s="1"/>
  <c r="T1367" i="2" s="1"/>
  <c r="R1366" i="2"/>
  <c r="S1366" i="2" s="1"/>
  <c r="T1366" i="2" s="1"/>
  <c r="R1365" i="2"/>
  <c r="S1365" i="2" s="1"/>
  <c r="T1365" i="2" s="1"/>
  <c r="R1364" i="2"/>
  <c r="S1364" i="2" s="1"/>
  <c r="T1364" i="2" s="1"/>
  <c r="R1363" i="2"/>
  <c r="S1363" i="2" s="1"/>
  <c r="T1363" i="2" s="1"/>
  <c r="R1362" i="2"/>
  <c r="S1362" i="2" s="1"/>
  <c r="T1362" i="2" s="1"/>
  <c r="R1361" i="2"/>
  <c r="S1361" i="2" s="1"/>
  <c r="T1361" i="2" s="1"/>
  <c r="R1360" i="2"/>
  <c r="S1360" i="2" s="1"/>
  <c r="T1360" i="2" s="1"/>
  <c r="R1359" i="2"/>
  <c r="S1359" i="2" s="1"/>
  <c r="T1359" i="2" s="1"/>
  <c r="R1358" i="2"/>
  <c r="S1358" i="2" s="1"/>
  <c r="T1358" i="2" s="1"/>
  <c r="R1357" i="2"/>
  <c r="S1357" i="2" s="1"/>
  <c r="T1357" i="2" s="1"/>
  <c r="R1356" i="2"/>
  <c r="S1356" i="2" s="1"/>
  <c r="T1356" i="2" s="1"/>
  <c r="R1355" i="2"/>
  <c r="S1355" i="2" s="1"/>
  <c r="T1355" i="2" s="1"/>
  <c r="R1354" i="2"/>
  <c r="S1354" i="2" s="1"/>
  <c r="T1354" i="2" s="1"/>
  <c r="R1353" i="2"/>
  <c r="S1353" i="2" s="1"/>
  <c r="T1353" i="2" s="1"/>
  <c r="R1352" i="2"/>
  <c r="S1352" i="2" s="1"/>
  <c r="T1352" i="2" s="1"/>
  <c r="R1351" i="2"/>
  <c r="S1351" i="2" s="1"/>
  <c r="T1351" i="2" s="1"/>
  <c r="R1350" i="2"/>
  <c r="S1350" i="2" s="1"/>
  <c r="T1350" i="2" s="1"/>
  <c r="R1349" i="2"/>
  <c r="S1349" i="2" s="1"/>
  <c r="T1349" i="2" s="1"/>
  <c r="R1348" i="2"/>
  <c r="S1348" i="2" s="1"/>
  <c r="T1348" i="2" s="1"/>
  <c r="R1347" i="2"/>
  <c r="S1347" i="2" s="1"/>
  <c r="T1347" i="2" s="1"/>
  <c r="R1346" i="2"/>
  <c r="S1346" i="2" s="1"/>
  <c r="T1346" i="2" s="1"/>
  <c r="R1345" i="2"/>
  <c r="S1345" i="2" s="1"/>
  <c r="T1345" i="2" s="1"/>
  <c r="R1344" i="2"/>
  <c r="S1344" i="2" s="1"/>
  <c r="T1344" i="2" s="1"/>
  <c r="R1343" i="2"/>
  <c r="S1343" i="2" s="1"/>
  <c r="T1343" i="2" s="1"/>
  <c r="R1342" i="2"/>
  <c r="S1342" i="2" s="1"/>
  <c r="T1342" i="2" s="1"/>
  <c r="R1341" i="2"/>
  <c r="S1341" i="2" s="1"/>
  <c r="T1341" i="2" s="1"/>
  <c r="R1340" i="2"/>
  <c r="S1340" i="2" s="1"/>
  <c r="T1340" i="2" s="1"/>
  <c r="R1339" i="2"/>
  <c r="S1339" i="2" s="1"/>
  <c r="T1339" i="2" s="1"/>
  <c r="R1338" i="2"/>
  <c r="S1338" i="2" s="1"/>
  <c r="T1338" i="2" s="1"/>
  <c r="R1337" i="2"/>
  <c r="S1337" i="2" s="1"/>
  <c r="T1337" i="2" s="1"/>
  <c r="R1336" i="2"/>
  <c r="S1336" i="2" s="1"/>
  <c r="T1336" i="2" s="1"/>
  <c r="R1335" i="2"/>
  <c r="S1335" i="2" s="1"/>
  <c r="T1335" i="2" s="1"/>
  <c r="R1334" i="2"/>
  <c r="S1334" i="2" s="1"/>
  <c r="T1334" i="2" s="1"/>
  <c r="R1333" i="2"/>
  <c r="S1333" i="2" s="1"/>
  <c r="T1333" i="2" s="1"/>
  <c r="R1332" i="2"/>
  <c r="S1332" i="2" s="1"/>
  <c r="T1332" i="2" s="1"/>
  <c r="R1331" i="2"/>
  <c r="S1331" i="2" s="1"/>
  <c r="T1331" i="2" s="1"/>
  <c r="R1330" i="2"/>
  <c r="S1330" i="2" s="1"/>
  <c r="T1330" i="2" s="1"/>
  <c r="R1329" i="2"/>
  <c r="S1329" i="2" s="1"/>
  <c r="T1329" i="2" s="1"/>
  <c r="R1328" i="2"/>
  <c r="S1328" i="2" s="1"/>
  <c r="T1328" i="2" s="1"/>
  <c r="R1327" i="2"/>
  <c r="S1327" i="2" s="1"/>
  <c r="T1327" i="2" s="1"/>
  <c r="R1326" i="2"/>
  <c r="S1326" i="2" s="1"/>
  <c r="T1326" i="2" s="1"/>
  <c r="R1325" i="2"/>
  <c r="S1325" i="2" s="1"/>
  <c r="T1325" i="2" s="1"/>
  <c r="R1324" i="2"/>
  <c r="S1324" i="2" s="1"/>
  <c r="T1324" i="2" s="1"/>
  <c r="R1323" i="2"/>
  <c r="S1323" i="2" s="1"/>
  <c r="T1323" i="2" s="1"/>
  <c r="R1322" i="2"/>
  <c r="S1322" i="2" s="1"/>
  <c r="T1322" i="2" s="1"/>
  <c r="R1321" i="2"/>
  <c r="S1321" i="2" s="1"/>
  <c r="T1321" i="2" s="1"/>
  <c r="R1320" i="2"/>
  <c r="S1320" i="2" s="1"/>
  <c r="T1320" i="2" s="1"/>
  <c r="R1319" i="2"/>
  <c r="S1319" i="2" s="1"/>
  <c r="T1319" i="2" s="1"/>
  <c r="R1318" i="2"/>
  <c r="S1318" i="2" s="1"/>
  <c r="T1318" i="2" s="1"/>
  <c r="R1317" i="2"/>
  <c r="S1317" i="2" s="1"/>
  <c r="T1317" i="2" s="1"/>
  <c r="R1316" i="2"/>
  <c r="S1316" i="2" s="1"/>
  <c r="T1316" i="2" s="1"/>
  <c r="R1315" i="2"/>
  <c r="S1315" i="2" s="1"/>
  <c r="T1315" i="2" s="1"/>
  <c r="R1314" i="2"/>
  <c r="S1314" i="2" s="1"/>
  <c r="T1314" i="2" s="1"/>
  <c r="R1313" i="2"/>
  <c r="S1313" i="2" s="1"/>
  <c r="T1313" i="2" s="1"/>
  <c r="R1312" i="2"/>
  <c r="S1312" i="2" s="1"/>
  <c r="T1312" i="2" s="1"/>
  <c r="R1311" i="2"/>
  <c r="S1311" i="2" s="1"/>
  <c r="T1311" i="2" s="1"/>
  <c r="R1310" i="2"/>
  <c r="S1310" i="2" s="1"/>
  <c r="T1310" i="2" s="1"/>
  <c r="R1309" i="2"/>
  <c r="S1309" i="2" s="1"/>
  <c r="T1309" i="2" s="1"/>
  <c r="R1308" i="2"/>
  <c r="S1308" i="2" s="1"/>
  <c r="T1308" i="2" s="1"/>
  <c r="R1307" i="2"/>
  <c r="S1307" i="2" s="1"/>
  <c r="T1307" i="2" s="1"/>
  <c r="R1306" i="2"/>
  <c r="S1306" i="2" s="1"/>
  <c r="T1306" i="2" s="1"/>
  <c r="R1305" i="2"/>
  <c r="S1305" i="2" s="1"/>
  <c r="T1305" i="2" s="1"/>
  <c r="R1304" i="2"/>
  <c r="S1304" i="2" s="1"/>
  <c r="T1304" i="2" s="1"/>
  <c r="R1303" i="2"/>
  <c r="S1303" i="2" s="1"/>
  <c r="T1303" i="2" s="1"/>
  <c r="R1302" i="2"/>
  <c r="S1302" i="2" s="1"/>
  <c r="T1302" i="2" s="1"/>
  <c r="R1301" i="2"/>
  <c r="S1301" i="2" s="1"/>
  <c r="T1301" i="2" s="1"/>
  <c r="R1300" i="2"/>
  <c r="S1300" i="2" s="1"/>
  <c r="T1300" i="2" s="1"/>
  <c r="R1299" i="2"/>
  <c r="S1299" i="2" s="1"/>
  <c r="T1299" i="2" s="1"/>
  <c r="R1298" i="2"/>
  <c r="S1298" i="2" s="1"/>
  <c r="T1298" i="2" s="1"/>
  <c r="R1297" i="2"/>
  <c r="S1297" i="2" s="1"/>
  <c r="T1297" i="2" s="1"/>
  <c r="R1296" i="2"/>
  <c r="S1296" i="2" s="1"/>
  <c r="T1296" i="2" s="1"/>
  <c r="R1295" i="2"/>
  <c r="S1295" i="2" s="1"/>
  <c r="T1295" i="2" s="1"/>
  <c r="R1294" i="2"/>
  <c r="S1294" i="2" s="1"/>
  <c r="T1294" i="2" s="1"/>
  <c r="R1293" i="2"/>
  <c r="S1293" i="2" s="1"/>
  <c r="T1293" i="2" s="1"/>
  <c r="R1292" i="2"/>
  <c r="S1292" i="2" s="1"/>
  <c r="T1292" i="2" s="1"/>
  <c r="R1291" i="2"/>
  <c r="S1291" i="2" s="1"/>
  <c r="T1291" i="2" s="1"/>
  <c r="R1290" i="2"/>
  <c r="S1290" i="2" s="1"/>
  <c r="T1290" i="2" s="1"/>
  <c r="R1289" i="2"/>
  <c r="S1289" i="2" s="1"/>
  <c r="T1289" i="2" s="1"/>
  <c r="R1288" i="2"/>
  <c r="S1288" i="2" s="1"/>
  <c r="T1288" i="2" s="1"/>
  <c r="R1287" i="2"/>
  <c r="S1287" i="2" s="1"/>
  <c r="T1287" i="2" s="1"/>
  <c r="R1286" i="2"/>
  <c r="S1286" i="2" s="1"/>
  <c r="T1286" i="2" s="1"/>
  <c r="R1285" i="2"/>
  <c r="S1285" i="2" s="1"/>
  <c r="T1285" i="2" s="1"/>
  <c r="R1284" i="2"/>
  <c r="S1284" i="2" s="1"/>
  <c r="T1284" i="2" s="1"/>
  <c r="R1283" i="2"/>
  <c r="S1283" i="2" s="1"/>
  <c r="T1283" i="2" s="1"/>
  <c r="R1282" i="2"/>
  <c r="S1282" i="2" s="1"/>
  <c r="T1282" i="2" s="1"/>
  <c r="R1281" i="2"/>
  <c r="S1281" i="2" s="1"/>
  <c r="T1281" i="2" s="1"/>
  <c r="R1280" i="2"/>
  <c r="S1280" i="2" s="1"/>
  <c r="T1280" i="2" s="1"/>
  <c r="R1279" i="2"/>
  <c r="S1279" i="2" s="1"/>
  <c r="T1279" i="2" s="1"/>
  <c r="R1278" i="2"/>
  <c r="S1278" i="2" s="1"/>
  <c r="T1278" i="2" s="1"/>
  <c r="R1277" i="2"/>
  <c r="S1277" i="2" s="1"/>
  <c r="T1277" i="2" s="1"/>
  <c r="R1276" i="2"/>
  <c r="S1276" i="2" s="1"/>
  <c r="T1276" i="2" s="1"/>
  <c r="R1275" i="2"/>
  <c r="S1275" i="2" s="1"/>
  <c r="T1275" i="2" s="1"/>
  <c r="R1274" i="2"/>
  <c r="S1274" i="2" s="1"/>
  <c r="T1274" i="2" s="1"/>
  <c r="R1273" i="2"/>
  <c r="S1273" i="2" s="1"/>
  <c r="T1273" i="2" s="1"/>
  <c r="R1272" i="2"/>
  <c r="S1272" i="2" s="1"/>
  <c r="T1272" i="2" s="1"/>
  <c r="R1271" i="2"/>
  <c r="S1271" i="2" s="1"/>
  <c r="T1271" i="2" s="1"/>
  <c r="R1270" i="2"/>
  <c r="S1270" i="2" s="1"/>
  <c r="T1270" i="2" s="1"/>
  <c r="R1269" i="2"/>
  <c r="S1269" i="2" s="1"/>
  <c r="T1269" i="2" s="1"/>
  <c r="R1268" i="2"/>
  <c r="S1268" i="2" s="1"/>
  <c r="T1268" i="2" s="1"/>
  <c r="R1267" i="2"/>
  <c r="S1267" i="2" s="1"/>
  <c r="T1267" i="2" s="1"/>
  <c r="R1266" i="2"/>
  <c r="S1266" i="2" s="1"/>
  <c r="T1266" i="2" s="1"/>
  <c r="R1265" i="2"/>
  <c r="S1265" i="2" s="1"/>
  <c r="T1265" i="2" s="1"/>
  <c r="R1264" i="2"/>
  <c r="S1264" i="2" s="1"/>
  <c r="T1264" i="2" s="1"/>
  <c r="R1263" i="2"/>
  <c r="S1263" i="2" s="1"/>
  <c r="T1263" i="2" s="1"/>
  <c r="R1262" i="2"/>
  <c r="S1262" i="2" s="1"/>
  <c r="T1262" i="2" s="1"/>
  <c r="R1261" i="2"/>
  <c r="S1261" i="2" s="1"/>
  <c r="T1261" i="2" s="1"/>
  <c r="R1260" i="2"/>
  <c r="S1260" i="2" s="1"/>
  <c r="T1260" i="2" s="1"/>
  <c r="R1259" i="2"/>
  <c r="S1259" i="2" s="1"/>
  <c r="T1259" i="2" s="1"/>
  <c r="R1258" i="2"/>
  <c r="S1258" i="2" s="1"/>
  <c r="T1258" i="2" s="1"/>
  <c r="R1257" i="2"/>
  <c r="S1257" i="2" s="1"/>
  <c r="T1257" i="2" s="1"/>
  <c r="R1256" i="2"/>
  <c r="S1256" i="2" s="1"/>
  <c r="T1256" i="2" s="1"/>
  <c r="R1255" i="2"/>
  <c r="S1255" i="2" s="1"/>
  <c r="T1255" i="2" s="1"/>
  <c r="R1254" i="2"/>
  <c r="S1254" i="2" s="1"/>
  <c r="T1254" i="2" s="1"/>
  <c r="R1253" i="2"/>
  <c r="S1253" i="2" s="1"/>
  <c r="T1253" i="2" s="1"/>
  <c r="R1252" i="2"/>
  <c r="S1252" i="2" s="1"/>
  <c r="T1252" i="2" s="1"/>
  <c r="R1251" i="2"/>
  <c r="S1251" i="2" s="1"/>
  <c r="T1251" i="2" s="1"/>
  <c r="R1250" i="2"/>
  <c r="S1250" i="2" s="1"/>
  <c r="T1250" i="2" s="1"/>
  <c r="R1249" i="2"/>
  <c r="S1249" i="2" s="1"/>
  <c r="T1249" i="2" s="1"/>
  <c r="R1248" i="2"/>
  <c r="S1248" i="2" s="1"/>
  <c r="T1248" i="2" s="1"/>
  <c r="R1247" i="2"/>
  <c r="S1247" i="2" s="1"/>
  <c r="T1247" i="2" s="1"/>
  <c r="R1246" i="2"/>
  <c r="S1246" i="2" s="1"/>
  <c r="T1246" i="2" s="1"/>
  <c r="R1245" i="2"/>
  <c r="S1245" i="2" s="1"/>
  <c r="T1245" i="2" s="1"/>
  <c r="R1244" i="2"/>
  <c r="S1244" i="2" s="1"/>
  <c r="T1244" i="2" s="1"/>
  <c r="R1243" i="2"/>
  <c r="S1243" i="2" s="1"/>
  <c r="T1243" i="2" s="1"/>
  <c r="R1242" i="2"/>
  <c r="S1242" i="2" s="1"/>
  <c r="T1242" i="2" s="1"/>
  <c r="R1241" i="2"/>
  <c r="S1241" i="2" s="1"/>
  <c r="T1241" i="2" s="1"/>
  <c r="R1240" i="2"/>
  <c r="S1240" i="2" s="1"/>
  <c r="T1240" i="2" s="1"/>
  <c r="R1239" i="2"/>
  <c r="S1239" i="2" s="1"/>
  <c r="T1239" i="2" s="1"/>
  <c r="R1238" i="2"/>
  <c r="S1238" i="2" s="1"/>
  <c r="T1238" i="2" s="1"/>
  <c r="R1237" i="2"/>
  <c r="S1237" i="2" s="1"/>
  <c r="T1237" i="2" s="1"/>
  <c r="R1236" i="2"/>
  <c r="S1236" i="2" s="1"/>
  <c r="T1236" i="2" s="1"/>
  <c r="R1235" i="2"/>
  <c r="S1235" i="2" s="1"/>
  <c r="T1235" i="2" s="1"/>
  <c r="R1234" i="2"/>
  <c r="S1234" i="2" s="1"/>
  <c r="T1234" i="2" s="1"/>
  <c r="R1233" i="2"/>
  <c r="S1233" i="2" s="1"/>
  <c r="T1233" i="2" s="1"/>
  <c r="R1232" i="2"/>
  <c r="S1232" i="2" s="1"/>
  <c r="T1232" i="2" s="1"/>
  <c r="R1231" i="2"/>
  <c r="S1231" i="2" s="1"/>
  <c r="T1231" i="2" s="1"/>
  <c r="R1230" i="2"/>
  <c r="S1230" i="2" s="1"/>
  <c r="T1230" i="2" s="1"/>
  <c r="R1229" i="2"/>
  <c r="S1229" i="2" s="1"/>
  <c r="T1229" i="2" s="1"/>
  <c r="R1228" i="2"/>
  <c r="S1228" i="2" s="1"/>
  <c r="T1228" i="2" s="1"/>
  <c r="R1227" i="2"/>
  <c r="S1227" i="2" s="1"/>
  <c r="T1227" i="2" s="1"/>
  <c r="R1226" i="2"/>
  <c r="S1226" i="2" s="1"/>
  <c r="T1226" i="2" s="1"/>
  <c r="R1225" i="2"/>
  <c r="S1225" i="2" s="1"/>
  <c r="T1225" i="2" s="1"/>
  <c r="R1224" i="2"/>
  <c r="S1224" i="2" s="1"/>
  <c r="T1224" i="2" s="1"/>
  <c r="R1223" i="2"/>
  <c r="S1223" i="2" s="1"/>
  <c r="T1223" i="2" s="1"/>
  <c r="R1222" i="2"/>
  <c r="S1222" i="2" s="1"/>
  <c r="T1222" i="2" s="1"/>
  <c r="R1221" i="2"/>
  <c r="S1221" i="2" s="1"/>
  <c r="T1221" i="2" s="1"/>
  <c r="R1220" i="2"/>
  <c r="S1220" i="2" s="1"/>
  <c r="T1220" i="2" s="1"/>
  <c r="R1219" i="2"/>
  <c r="S1219" i="2" s="1"/>
  <c r="T1219" i="2" s="1"/>
  <c r="R1218" i="2"/>
  <c r="S1218" i="2" s="1"/>
  <c r="T1218" i="2" s="1"/>
  <c r="R1217" i="2"/>
  <c r="S1217" i="2" s="1"/>
  <c r="T1217" i="2" s="1"/>
  <c r="R1216" i="2"/>
  <c r="S1216" i="2" s="1"/>
  <c r="T1216" i="2" s="1"/>
  <c r="R1215" i="2"/>
  <c r="S1215" i="2" s="1"/>
  <c r="T1215" i="2" s="1"/>
  <c r="R1214" i="2"/>
  <c r="S1214" i="2" s="1"/>
  <c r="T1214" i="2" s="1"/>
  <c r="R1213" i="2"/>
  <c r="S1213" i="2" s="1"/>
  <c r="T1213" i="2" s="1"/>
  <c r="R1212" i="2"/>
  <c r="S1212" i="2" s="1"/>
  <c r="T1212" i="2" s="1"/>
  <c r="R1211" i="2"/>
  <c r="S1211" i="2" s="1"/>
  <c r="T1211" i="2" s="1"/>
  <c r="R1210" i="2"/>
  <c r="S1210" i="2" s="1"/>
  <c r="T1210" i="2" s="1"/>
  <c r="R1209" i="2"/>
  <c r="S1209" i="2" s="1"/>
  <c r="T1209" i="2" s="1"/>
  <c r="R1208" i="2"/>
  <c r="S1208" i="2" s="1"/>
  <c r="T1208" i="2" s="1"/>
  <c r="R1207" i="2"/>
  <c r="S1207" i="2" s="1"/>
  <c r="T1207" i="2" s="1"/>
  <c r="R1206" i="2"/>
  <c r="S1206" i="2" s="1"/>
  <c r="T1206" i="2" s="1"/>
  <c r="R1205" i="2"/>
  <c r="S1205" i="2" s="1"/>
  <c r="T1205" i="2" s="1"/>
  <c r="R1204" i="2"/>
  <c r="S1204" i="2" s="1"/>
  <c r="T1204" i="2" s="1"/>
  <c r="R1203" i="2"/>
  <c r="S1203" i="2" s="1"/>
  <c r="T1203" i="2" s="1"/>
  <c r="R1202" i="2"/>
  <c r="S1202" i="2" s="1"/>
  <c r="T1202" i="2" s="1"/>
  <c r="R1201" i="2"/>
  <c r="S1201" i="2" s="1"/>
  <c r="T1201" i="2" s="1"/>
  <c r="R1200" i="2"/>
  <c r="S1200" i="2" s="1"/>
  <c r="T1200" i="2" s="1"/>
  <c r="R1199" i="2"/>
  <c r="S1199" i="2" s="1"/>
  <c r="T1199" i="2" s="1"/>
  <c r="R1198" i="2"/>
  <c r="S1198" i="2" s="1"/>
  <c r="T1198" i="2" s="1"/>
  <c r="R1197" i="2"/>
  <c r="S1197" i="2" s="1"/>
  <c r="T1197" i="2" s="1"/>
  <c r="R1196" i="2"/>
  <c r="S1196" i="2" s="1"/>
  <c r="T1196" i="2" s="1"/>
  <c r="R1195" i="2"/>
  <c r="S1195" i="2" s="1"/>
  <c r="T1195" i="2" s="1"/>
  <c r="R1194" i="2"/>
  <c r="S1194" i="2" s="1"/>
  <c r="T1194" i="2" s="1"/>
  <c r="R1193" i="2"/>
  <c r="S1193" i="2" s="1"/>
  <c r="T1193" i="2" s="1"/>
  <c r="R1192" i="2"/>
  <c r="S1192" i="2" s="1"/>
  <c r="T1192" i="2" s="1"/>
  <c r="R1191" i="2"/>
  <c r="S1191" i="2" s="1"/>
  <c r="T1191" i="2" s="1"/>
  <c r="R1190" i="2"/>
  <c r="S1190" i="2" s="1"/>
  <c r="T1190" i="2" s="1"/>
  <c r="R1189" i="2"/>
  <c r="S1189" i="2" s="1"/>
  <c r="T1189" i="2" s="1"/>
  <c r="R1188" i="2"/>
  <c r="S1188" i="2" s="1"/>
  <c r="T1188" i="2" s="1"/>
  <c r="R1187" i="2"/>
  <c r="S1187" i="2" s="1"/>
  <c r="T1187" i="2" s="1"/>
  <c r="R1186" i="2"/>
  <c r="S1186" i="2" s="1"/>
  <c r="T1186" i="2" s="1"/>
  <c r="R1185" i="2"/>
  <c r="S1185" i="2" s="1"/>
  <c r="T1185" i="2" s="1"/>
  <c r="R1184" i="2"/>
  <c r="S1184" i="2" s="1"/>
  <c r="T1184" i="2" s="1"/>
  <c r="R1183" i="2"/>
  <c r="S1183" i="2" s="1"/>
  <c r="T1183" i="2" s="1"/>
  <c r="R1182" i="2"/>
  <c r="S1182" i="2" s="1"/>
  <c r="T1182" i="2" s="1"/>
  <c r="R1181" i="2"/>
  <c r="S1181" i="2" s="1"/>
  <c r="T1181" i="2" s="1"/>
  <c r="R1180" i="2"/>
  <c r="S1180" i="2" s="1"/>
  <c r="T1180" i="2" s="1"/>
  <c r="R1179" i="2"/>
  <c r="S1179" i="2" s="1"/>
  <c r="T1179" i="2" s="1"/>
  <c r="R1178" i="2"/>
  <c r="S1178" i="2" s="1"/>
  <c r="T1178" i="2" s="1"/>
  <c r="R1177" i="2"/>
  <c r="S1177" i="2" s="1"/>
  <c r="T1177" i="2" s="1"/>
  <c r="R1176" i="2"/>
  <c r="S1176" i="2" s="1"/>
  <c r="T1176" i="2" s="1"/>
  <c r="R1175" i="2"/>
  <c r="S1175" i="2" s="1"/>
  <c r="T1175" i="2" s="1"/>
  <c r="R1174" i="2"/>
  <c r="S1174" i="2" s="1"/>
  <c r="T1174" i="2" s="1"/>
  <c r="R1173" i="2"/>
  <c r="S1173" i="2" s="1"/>
  <c r="T1173" i="2" s="1"/>
  <c r="R1172" i="2"/>
  <c r="S1172" i="2" s="1"/>
  <c r="T1172" i="2" s="1"/>
  <c r="R1171" i="2"/>
  <c r="S1171" i="2" s="1"/>
  <c r="T1171" i="2" s="1"/>
  <c r="R1170" i="2"/>
  <c r="S1170" i="2" s="1"/>
  <c r="T1170" i="2" s="1"/>
  <c r="R1169" i="2"/>
  <c r="S1169" i="2" s="1"/>
  <c r="T1169" i="2" s="1"/>
  <c r="R1168" i="2"/>
  <c r="S1168" i="2" s="1"/>
  <c r="T1168" i="2" s="1"/>
  <c r="R1167" i="2"/>
  <c r="S1167" i="2" s="1"/>
  <c r="T1167" i="2" s="1"/>
  <c r="R1166" i="2"/>
  <c r="S1166" i="2" s="1"/>
  <c r="T1166" i="2" s="1"/>
  <c r="R1165" i="2"/>
  <c r="S1165" i="2" s="1"/>
  <c r="T1165" i="2" s="1"/>
  <c r="R1164" i="2"/>
  <c r="S1164" i="2" s="1"/>
  <c r="T1164" i="2" s="1"/>
  <c r="R1163" i="2"/>
  <c r="S1163" i="2" s="1"/>
  <c r="T1163" i="2" s="1"/>
  <c r="R1162" i="2"/>
  <c r="S1162" i="2" s="1"/>
  <c r="T1162" i="2" s="1"/>
  <c r="R1161" i="2"/>
  <c r="S1161" i="2" s="1"/>
  <c r="T1161" i="2" s="1"/>
  <c r="R1160" i="2"/>
  <c r="S1160" i="2" s="1"/>
  <c r="T1160" i="2" s="1"/>
  <c r="R1159" i="2"/>
  <c r="S1159" i="2" s="1"/>
  <c r="T1159" i="2" s="1"/>
  <c r="R1158" i="2"/>
  <c r="S1158" i="2" s="1"/>
  <c r="T1158" i="2" s="1"/>
  <c r="R1157" i="2"/>
  <c r="S1157" i="2" s="1"/>
  <c r="T1157" i="2" s="1"/>
  <c r="R1156" i="2"/>
  <c r="S1156" i="2" s="1"/>
  <c r="T1156" i="2" s="1"/>
  <c r="R1155" i="2"/>
  <c r="S1155" i="2" s="1"/>
  <c r="T1155" i="2" s="1"/>
  <c r="R1154" i="2"/>
  <c r="S1154" i="2" s="1"/>
  <c r="T1154" i="2" s="1"/>
  <c r="R1153" i="2"/>
  <c r="S1153" i="2" s="1"/>
  <c r="T1153" i="2" s="1"/>
  <c r="R1152" i="2"/>
  <c r="S1152" i="2" s="1"/>
  <c r="T1152" i="2" s="1"/>
  <c r="R1151" i="2"/>
  <c r="S1151" i="2" s="1"/>
  <c r="T1151" i="2" s="1"/>
  <c r="R1150" i="2"/>
  <c r="S1150" i="2" s="1"/>
  <c r="T1150" i="2" s="1"/>
  <c r="R1149" i="2"/>
  <c r="S1149" i="2" s="1"/>
  <c r="T1149" i="2" s="1"/>
  <c r="R1148" i="2"/>
  <c r="S1148" i="2" s="1"/>
  <c r="T1148" i="2" s="1"/>
  <c r="R1147" i="2"/>
  <c r="S1147" i="2" s="1"/>
  <c r="T1147" i="2" s="1"/>
  <c r="R1146" i="2"/>
  <c r="S1146" i="2" s="1"/>
  <c r="T1146" i="2" s="1"/>
  <c r="R1145" i="2"/>
  <c r="S1145" i="2" s="1"/>
  <c r="T1145" i="2" s="1"/>
  <c r="R1144" i="2"/>
  <c r="S1144" i="2" s="1"/>
  <c r="T1144" i="2" s="1"/>
  <c r="R1143" i="2"/>
  <c r="S1143" i="2" s="1"/>
  <c r="T1143" i="2" s="1"/>
  <c r="R1142" i="2"/>
  <c r="S1142" i="2" s="1"/>
  <c r="T1142" i="2" s="1"/>
  <c r="R1141" i="2"/>
  <c r="S1141" i="2" s="1"/>
  <c r="T1141" i="2" s="1"/>
  <c r="R1140" i="2"/>
  <c r="S1140" i="2" s="1"/>
  <c r="T1140" i="2" s="1"/>
  <c r="R1139" i="2"/>
  <c r="S1139" i="2" s="1"/>
  <c r="T1139" i="2" s="1"/>
  <c r="R1138" i="2"/>
  <c r="S1138" i="2" s="1"/>
  <c r="T1138" i="2" s="1"/>
  <c r="R1137" i="2"/>
  <c r="S1137" i="2" s="1"/>
  <c r="T1137" i="2" s="1"/>
  <c r="R1136" i="2"/>
  <c r="S1136" i="2" s="1"/>
  <c r="T1136" i="2" s="1"/>
  <c r="R1135" i="2"/>
  <c r="S1135" i="2" s="1"/>
  <c r="T1135" i="2" s="1"/>
  <c r="R1134" i="2"/>
  <c r="S1134" i="2" s="1"/>
  <c r="T1134" i="2" s="1"/>
  <c r="R1133" i="2"/>
  <c r="S1133" i="2" s="1"/>
  <c r="T1133" i="2" s="1"/>
  <c r="R1132" i="2"/>
  <c r="S1132" i="2" s="1"/>
  <c r="T1132" i="2" s="1"/>
  <c r="R1131" i="2"/>
  <c r="S1131" i="2" s="1"/>
  <c r="T1131" i="2" s="1"/>
  <c r="R1130" i="2"/>
  <c r="S1130" i="2" s="1"/>
  <c r="T1130" i="2" s="1"/>
  <c r="R1129" i="2"/>
  <c r="S1129" i="2" s="1"/>
  <c r="T1129" i="2" s="1"/>
  <c r="R1128" i="2"/>
  <c r="S1128" i="2" s="1"/>
  <c r="T1128" i="2" s="1"/>
  <c r="R1127" i="2"/>
  <c r="S1127" i="2" s="1"/>
  <c r="T1127" i="2" s="1"/>
  <c r="R1126" i="2"/>
  <c r="S1126" i="2" s="1"/>
  <c r="T1126" i="2" s="1"/>
  <c r="R1125" i="2"/>
  <c r="S1125" i="2" s="1"/>
  <c r="T1125" i="2" s="1"/>
  <c r="R1124" i="2"/>
  <c r="S1124" i="2" s="1"/>
  <c r="T1124" i="2" s="1"/>
  <c r="R1123" i="2"/>
  <c r="S1123" i="2" s="1"/>
  <c r="T1123" i="2" s="1"/>
  <c r="R1122" i="2"/>
  <c r="S1122" i="2" s="1"/>
  <c r="T1122" i="2" s="1"/>
  <c r="R1121" i="2"/>
  <c r="S1121" i="2" s="1"/>
  <c r="T1121" i="2" s="1"/>
  <c r="R1120" i="2"/>
  <c r="S1120" i="2" s="1"/>
  <c r="T1120" i="2" s="1"/>
  <c r="R1119" i="2"/>
  <c r="S1119" i="2" s="1"/>
  <c r="T1119" i="2" s="1"/>
  <c r="R1118" i="2"/>
  <c r="S1118" i="2" s="1"/>
  <c r="T1118" i="2" s="1"/>
  <c r="R1117" i="2"/>
  <c r="S1117" i="2" s="1"/>
  <c r="T1117" i="2" s="1"/>
  <c r="R1116" i="2"/>
  <c r="S1116" i="2" s="1"/>
  <c r="T1116" i="2" s="1"/>
  <c r="R1115" i="2"/>
  <c r="S1115" i="2" s="1"/>
  <c r="T1115" i="2" s="1"/>
  <c r="R1114" i="2"/>
  <c r="S1114" i="2" s="1"/>
  <c r="T1114" i="2" s="1"/>
  <c r="R1113" i="2"/>
  <c r="S1113" i="2" s="1"/>
  <c r="T1113" i="2" s="1"/>
  <c r="R1112" i="2"/>
  <c r="S1112" i="2" s="1"/>
  <c r="T1112" i="2" s="1"/>
  <c r="R1111" i="2"/>
  <c r="S1111" i="2" s="1"/>
  <c r="T1111" i="2" s="1"/>
  <c r="R1110" i="2"/>
  <c r="S1110" i="2" s="1"/>
  <c r="T1110" i="2" s="1"/>
  <c r="R1109" i="2"/>
  <c r="S1109" i="2" s="1"/>
  <c r="T1109" i="2" s="1"/>
  <c r="R1108" i="2"/>
  <c r="S1108" i="2" s="1"/>
  <c r="T1108" i="2" s="1"/>
  <c r="R1107" i="2"/>
  <c r="S1107" i="2" s="1"/>
  <c r="T1107" i="2" s="1"/>
  <c r="R1106" i="2"/>
  <c r="S1106" i="2" s="1"/>
  <c r="T1106" i="2" s="1"/>
  <c r="R1105" i="2"/>
  <c r="S1105" i="2" s="1"/>
  <c r="T1105" i="2" s="1"/>
  <c r="R1104" i="2"/>
  <c r="S1104" i="2" s="1"/>
  <c r="T1104" i="2" s="1"/>
  <c r="R1103" i="2"/>
  <c r="S1103" i="2" s="1"/>
  <c r="T1103" i="2" s="1"/>
  <c r="R1102" i="2"/>
  <c r="S1102" i="2" s="1"/>
  <c r="T1102" i="2" s="1"/>
  <c r="R1101" i="2"/>
  <c r="S1101" i="2" s="1"/>
  <c r="T1101" i="2" s="1"/>
  <c r="R1100" i="2"/>
  <c r="S1100" i="2" s="1"/>
  <c r="T1100" i="2" s="1"/>
  <c r="R1099" i="2"/>
  <c r="S1099" i="2" s="1"/>
  <c r="T1099" i="2" s="1"/>
  <c r="R1098" i="2"/>
  <c r="S1098" i="2" s="1"/>
  <c r="T1098" i="2" s="1"/>
  <c r="R1097" i="2"/>
  <c r="S1097" i="2" s="1"/>
  <c r="T1097" i="2" s="1"/>
  <c r="R1096" i="2"/>
  <c r="S1096" i="2" s="1"/>
  <c r="T1096" i="2" s="1"/>
  <c r="R1095" i="2"/>
  <c r="S1095" i="2" s="1"/>
  <c r="T1095" i="2" s="1"/>
  <c r="R1094" i="2"/>
  <c r="S1094" i="2" s="1"/>
  <c r="T1094" i="2" s="1"/>
  <c r="R1093" i="2"/>
  <c r="S1093" i="2" s="1"/>
  <c r="T1093" i="2" s="1"/>
  <c r="R1092" i="2"/>
  <c r="S1092" i="2" s="1"/>
  <c r="T1092" i="2" s="1"/>
  <c r="R1091" i="2"/>
  <c r="S1091" i="2" s="1"/>
  <c r="T1091" i="2" s="1"/>
  <c r="R1090" i="2"/>
  <c r="S1090" i="2" s="1"/>
  <c r="T1090" i="2" s="1"/>
  <c r="R1089" i="2"/>
  <c r="S1089" i="2" s="1"/>
  <c r="T1089" i="2" s="1"/>
  <c r="R1088" i="2"/>
  <c r="S1088" i="2" s="1"/>
  <c r="T1088" i="2" s="1"/>
  <c r="R1087" i="2"/>
  <c r="S1087" i="2" s="1"/>
  <c r="T1087" i="2" s="1"/>
  <c r="R1086" i="2"/>
  <c r="S1086" i="2" s="1"/>
  <c r="T1086" i="2" s="1"/>
  <c r="R1085" i="2"/>
  <c r="S1085" i="2" s="1"/>
  <c r="T1085" i="2" s="1"/>
  <c r="R1084" i="2"/>
  <c r="S1084" i="2" s="1"/>
  <c r="T1084" i="2" s="1"/>
  <c r="R1083" i="2"/>
  <c r="S1083" i="2" s="1"/>
  <c r="T1083" i="2" s="1"/>
  <c r="R1082" i="2"/>
  <c r="S1082" i="2" s="1"/>
  <c r="T1082" i="2" s="1"/>
  <c r="R1081" i="2"/>
  <c r="S1081" i="2" s="1"/>
  <c r="T1081" i="2" s="1"/>
  <c r="R1080" i="2"/>
  <c r="S1080" i="2" s="1"/>
  <c r="T1080" i="2" s="1"/>
  <c r="R1079" i="2"/>
  <c r="S1079" i="2" s="1"/>
  <c r="T1079" i="2" s="1"/>
  <c r="R1078" i="2"/>
  <c r="S1078" i="2" s="1"/>
  <c r="T1078" i="2" s="1"/>
  <c r="R1077" i="2"/>
  <c r="S1077" i="2" s="1"/>
  <c r="T1077" i="2" s="1"/>
  <c r="R1076" i="2"/>
  <c r="S1076" i="2" s="1"/>
  <c r="T1076" i="2" s="1"/>
  <c r="R1075" i="2"/>
  <c r="S1075" i="2" s="1"/>
  <c r="T1075" i="2" s="1"/>
  <c r="R1074" i="2"/>
  <c r="S1074" i="2" s="1"/>
  <c r="T1074" i="2" s="1"/>
  <c r="R1073" i="2"/>
  <c r="S1073" i="2" s="1"/>
  <c r="T1073" i="2" s="1"/>
  <c r="R1072" i="2"/>
  <c r="S1072" i="2" s="1"/>
  <c r="T1072" i="2" s="1"/>
  <c r="R1071" i="2"/>
  <c r="S1071" i="2" s="1"/>
  <c r="T1071" i="2" s="1"/>
  <c r="R1070" i="2"/>
  <c r="S1070" i="2" s="1"/>
  <c r="T1070" i="2" s="1"/>
  <c r="R1069" i="2"/>
  <c r="S1069" i="2" s="1"/>
  <c r="T1069" i="2" s="1"/>
  <c r="R1068" i="2"/>
  <c r="S1068" i="2" s="1"/>
  <c r="T1068" i="2" s="1"/>
  <c r="R1067" i="2"/>
  <c r="S1067" i="2" s="1"/>
  <c r="T1067" i="2" s="1"/>
  <c r="R1066" i="2"/>
  <c r="S1066" i="2" s="1"/>
  <c r="T1066" i="2" s="1"/>
  <c r="R1065" i="2"/>
  <c r="S1065" i="2" s="1"/>
  <c r="T1065" i="2" s="1"/>
  <c r="R1064" i="2"/>
  <c r="S1064" i="2" s="1"/>
  <c r="T1064" i="2" s="1"/>
  <c r="R1063" i="2"/>
  <c r="S1063" i="2" s="1"/>
  <c r="T1063" i="2" s="1"/>
  <c r="R1062" i="2"/>
  <c r="S1062" i="2" s="1"/>
  <c r="T1062" i="2" s="1"/>
  <c r="R1061" i="2"/>
  <c r="S1061" i="2" s="1"/>
  <c r="T1061" i="2" s="1"/>
  <c r="R1060" i="2"/>
  <c r="S1060" i="2" s="1"/>
  <c r="T1060" i="2" s="1"/>
  <c r="R1059" i="2"/>
  <c r="S1059" i="2" s="1"/>
  <c r="T1059" i="2" s="1"/>
  <c r="R1058" i="2"/>
  <c r="S1058" i="2" s="1"/>
  <c r="T1058" i="2" s="1"/>
  <c r="R1057" i="2"/>
  <c r="S1057" i="2" s="1"/>
  <c r="T1057" i="2" s="1"/>
  <c r="R1056" i="2"/>
  <c r="S1056" i="2" s="1"/>
  <c r="T1056" i="2" s="1"/>
  <c r="R1055" i="2"/>
  <c r="S1055" i="2" s="1"/>
  <c r="T1055" i="2" s="1"/>
  <c r="R1054" i="2"/>
  <c r="S1054" i="2" s="1"/>
  <c r="T1054" i="2" s="1"/>
  <c r="R1053" i="2"/>
  <c r="S1053" i="2" s="1"/>
  <c r="T1053" i="2" s="1"/>
  <c r="R1052" i="2"/>
  <c r="S1052" i="2" s="1"/>
  <c r="T1052" i="2" s="1"/>
  <c r="R1051" i="2"/>
  <c r="S1051" i="2" s="1"/>
  <c r="T1051" i="2" s="1"/>
  <c r="R1050" i="2"/>
  <c r="S1050" i="2" s="1"/>
  <c r="T1050" i="2" s="1"/>
  <c r="R1049" i="2"/>
  <c r="S1049" i="2" s="1"/>
  <c r="T1049" i="2" s="1"/>
  <c r="R1048" i="2"/>
  <c r="S1048" i="2" s="1"/>
  <c r="T1048" i="2" s="1"/>
  <c r="R1047" i="2"/>
  <c r="S1047" i="2" s="1"/>
  <c r="T1047" i="2" s="1"/>
  <c r="R1046" i="2"/>
  <c r="S1046" i="2" s="1"/>
  <c r="T1046" i="2" s="1"/>
  <c r="R1045" i="2"/>
  <c r="S1045" i="2" s="1"/>
  <c r="T1045" i="2" s="1"/>
  <c r="R1044" i="2"/>
  <c r="S1044" i="2" s="1"/>
  <c r="T1044" i="2" s="1"/>
  <c r="R1043" i="2"/>
  <c r="S1043" i="2" s="1"/>
  <c r="T1043" i="2" s="1"/>
  <c r="R1042" i="2"/>
  <c r="S1042" i="2" s="1"/>
  <c r="T1042" i="2" s="1"/>
  <c r="R1041" i="2"/>
  <c r="S1041" i="2" s="1"/>
  <c r="T1041" i="2" s="1"/>
  <c r="R1040" i="2"/>
  <c r="S1040" i="2" s="1"/>
  <c r="T1040" i="2" s="1"/>
  <c r="R1039" i="2"/>
  <c r="S1039" i="2" s="1"/>
  <c r="T1039" i="2" s="1"/>
  <c r="R1038" i="2"/>
  <c r="S1038" i="2" s="1"/>
  <c r="T1038" i="2" s="1"/>
  <c r="R1037" i="2"/>
  <c r="S1037" i="2" s="1"/>
  <c r="T1037" i="2" s="1"/>
  <c r="R1036" i="2"/>
  <c r="S1036" i="2" s="1"/>
  <c r="T1036" i="2" s="1"/>
  <c r="R1035" i="2"/>
  <c r="S1035" i="2" s="1"/>
  <c r="T1035" i="2" s="1"/>
  <c r="R1034" i="2"/>
  <c r="S1034" i="2" s="1"/>
  <c r="T1034" i="2" s="1"/>
  <c r="R1033" i="2"/>
  <c r="S1033" i="2" s="1"/>
  <c r="T1033" i="2" s="1"/>
  <c r="R1032" i="2"/>
  <c r="S1032" i="2" s="1"/>
  <c r="T1032" i="2" s="1"/>
  <c r="R1031" i="2"/>
  <c r="S1031" i="2" s="1"/>
  <c r="T1031" i="2" s="1"/>
  <c r="R1030" i="2"/>
  <c r="S1030" i="2" s="1"/>
  <c r="T1030" i="2" s="1"/>
  <c r="R1029" i="2"/>
  <c r="S1029" i="2" s="1"/>
  <c r="T1029" i="2" s="1"/>
  <c r="R1028" i="2"/>
  <c r="S1028" i="2" s="1"/>
  <c r="T1028" i="2" s="1"/>
  <c r="R1027" i="2"/>
  <c r="S1027" i="2" s="1"/>
  <c r="T1027" i="2" s="1"/>
  <c r="R1026" i="2"/>
  <c r="S1026" i="2" s="1"/>
  <c r="T1026" i="2" s="1"/>
  <c r="R1025" i="2"/>
  <c r="S1025" i="2" s="1"/>
  <c r="T1025" i="2" s="1"/>
  <c r="R1024" i="2"/>
  <c r="S1024" i="2" s="1"/>
  <c r="T1024" i="2" s="1"/>
  <c r="R1023" i="2"/>
  <c r="S1023" i="2" s="1"/>
  <c r="T1023" i="2" s="1"/>
  <c r="R1022" i="2"/>
  <c r="S1022" i="2" s="1"/>
  <c r="T1022" i="2" s="1"/>
  <c r="R1021" i="2"/>
  <c r="S1021" i="2" s="1"/>
  <c r="T1021" i="2" s="1"/>
  <c r="R1020" i="2"/>
  <c r="S1020" i="2" s="1"/>
  <c r="T1020" i="2" s="1"/>
  <c r="R1019" i="2"/>
  <c r="S1019" i="2" s="1"/>
  <c r="T1019" i="2" s="1"/>
  <c r="R1018" i="2"/>
  <c r="S1018" i="2" s="1"/>
  <c r="T1018" i="2" s="1"/>
  <c r="R1017" i="2"/>
  <c r="S1017" i="2" s="1"/>
  <c r="T1017" i="2" s="1"/>
  <c r="R1016" i="2"/>
  <c r="S1016" i="2" s="1"/>
  <c r="T1016" i="2" s="1"/>
  <c r="R1015" i="2"/>
  <c r="S1015" i="2" s="1"/>
  <c r="T1015" i="2" s="1"/>
  <c r="R1014" i="2"/>
  <c r="S1014" i="2" s="1"/>
  <c r="T1014" i="2" s="1"/>
  <c r="R1013" i="2"/>
  <c r="S1013" i="2" s="1"/>
  <c r="T1013" i="2" s="1"/>
  <c r="R1012" i="2"/>
  <c r="S1012" i="2" s="1"/>
  <c r="T1012" i="2" s="1"/>
  <c r="R1011" i="2"/>
  <c r="S1011" i="2" s="1"/>
  <c r="T1011" i="2" s="1"/>
  <c r="R1010" i="2"/>
  <c r="S1010" i="2" s="1"/>
  <c r="T1010" i="2" s="1"/>
  <c r="R1009" i="2"/>
  <c r="S1009" i="2" s="1"/>
  <c r="T1009" i="2" s="1"/>
  <c r="R1008" i="2"/>
  <c r="S1008" i="2" s="1"/>
  <c r="T1008" i="2" s="1"/>
  <c r="R1007" i="2"/>
  <c r="S1007" i="2" s="1"/>
  <c r="T1007" i="2" s="1"/>
  <c r="R1006" i="2"/>
  <c r="S1006" i="2" s="1"/>
  <c r="T1006" i="2" s="1"/>
  <c r="R1005" i="2"/>
  <c r="S1005" i="2" s="1"/>
  <c r="T1005" i="2" s="1"/>
  <c r="R1004" i="2"/>
  <c r="S1004" i="2" s="1"/>
  <c r="T1004" i="2" s="1"/>
  <c r="R1003" i="2"/>
  <c r="S1003" i="2" s="1"/>
  <c r="T1003" i="2" s="1"/>
  <c r="R1002" i="2"/>
  <c r="S1002" i="2" s="1"/>
  <c r="T1002" i="2" s="1"/>
  <c r="R1001" i="2"/>
  <c r="S1001" i="2" s="1"/>
  <c r="T1001" i="2" s="1"/>
  <c r="R1000" i="2"/>
  <c r="S1000" i="2" s="1"/>
  <c r="T1000" i="2" s="1"/>
  <c r="R999" i="2"/>
  <c r="S999" i="2" s="1"/>
  <c r="T999" i="2" s="1"/>
  <c r="R998" i="2"/>
  <c r="S998" i="2" s="1"/>
  <c r="T998" i="2" s="1"/>
  <c r="R997" i="2"/>
  <c r="S997" i="2" s="1"/>
  <c r="T997" i="2" s="1"/>
  <c r="R996" i="2"/>
  <c r="S996" i="2" s="1"/>
  <c r="T996" i="2" s="1"/>
  <c r="R995" i="2"/>
  <c r="S995" i="2" s="1"/>
  <c r="T995" i="2" s="1"/>
  <c r="R994" i="2"/>
  <c r="S994" i="2" s="1"/>
  <c r="T994" i="2" s="1"/>
  <c r="R993" i="2"/>
  <c r="S993" i="2" s="1"/>
  <c r="T993" i="2" s="1"/>
  <c r="R992" i="2"/>
  <c r="S992" i="2" s="1"/>
  <c r="T992" i="2" s="1"/>
  <c r="R991" i="2"/>
  <c r="S991" i="2" s="1"/>
  <c r="T991" i="2" s="1"/>
  <c r="R990" i="2"/>
  <c r="S990" i="2" s="1"/>
  <c r="T990" i="2" s="1"/>
  <c r="R989" i="2"/>
  <c r="S989" i="2" s="1"/>
  <c r="T989" i="2" s="1"/>
  <c r="R988" i="2"/>
  <c r="S988" i="2" s="1"/>
  <c r="T988" i="2" s="1"/>
  <c r="R987" i="2"/>
  <c r="S987" i="2" s="1"/>
  <c r="T987" i="2" s="1"/>
  <c r="R986" i="2"/>
  <c r="S986" i="2" s="1"/>
  <c r="T986" i="2" s="1"/>
  <c r="R985" i="2"/>
  <c r="S985" i="2" s="1"/>
  <c r="T985" i="2" s="1"/>
  <c r="R984" i="2"/>
  <c r="S984" i="2" s="1"/>
  <c r="T984" i="2" s="1"/>
  <c r="R983" i="2"/>
  <c r="S983" i="2" s="1"/>
  <c r="T983" i="2" s="1"/>
  <c r="R982" i="2"/>
  <c r="S982" i="2" s="1"/>
  <c r="T982" i="2" s="1"/>
  <c r="R981" i="2"/>
  <c r="S981" i="2" s="1"/>
  <c r="T981" i="2" s="1"/>
  <c r="R980" i="2"/>
  <c r="S980" i="2" s="1"/>
  <c r="T980" i="2" s="1"/>
  <c r="R979" i="2"/>
  <c r="S979" i="2" s="1"/>
  <c r="T979" i="2" s="1"/>
  <c r="R978" i="2"/>
  <c r="S978" i="2" s="1"/>
  <c r="T978" i="2" s="1"/>
  <c r="R977" i="2"/>
  <c r="S977" i="2" s="1"/>
  <c r="T977" i="2" s="1"/>
  <c r="R976" i="2"/>
  <c r="S976" i="2" s="1"/>
  <c r="T976" i="2" s="1"/>
  <c r="R975" i="2"/>
  <c r="S975" i="2" s="1"/>
  <c r="T975" i="2" s="1"/>
  <c r="R974" i="2"/>
  <c r="S974" i="2" s="1"/>
  <c r="T974" i="2" s="1"/>
  <c r="R973" i="2"/>
  <c r="S973" i="2" s="1"/>
  <c r="T973" i="2" s="1"/>
  <c r="R972" i="2"/>
  <c r="S972" i="2" s="1"/>
  <c r="T972" i="2" s="1"/>
  <c r="R971" i="2"/>
  <c r="S971" i="2" s="1"/>
  <c r="T971" i="2" s="1"/>
  <c r="R970" i="2"/>
  <c r="S970" i="2" s="1"/>
  <c r="T970" i="2" s="1"/>
  <c r="R969" i="2"/>
  <c r="S969" i="2" s="1"/>
  <c r="T969" i="2" s="1"/>
  <c r="R968" i="2"/>
  <c r="S968" i="2" s="1"/>
  <c r="T968" i="2" s="1"/>
  <c r="R967" i="2"/>
  <c r="S967" i="2" s="1"/>
  <c r="T967" i="2" s="1"/>
  <c r="R966" i="2"/>
  <c r="S966" i="2" s="1"/>
  <c r="T966" i="2" s="1"/>
  <c r="R965" i="2"/>
  <c r="S965" i="2" s="1"/>
  <c r="T965" i="2" s="1"/>
  <c r="R964" i="2"/>
  <c r="S964" i="2" s="1"/>
  <c r="T964" i="2" s="1"/>
  <c r="R963" i="2"/>
  <c r="S963" i="2" s="1"/>
  <c r="T963" i="2" s="1"/>
  <c r="R962" i="2"/>
  <c r="S962" i="2" s="1"/>
  <c r="T962" i="2" s="1"/>
  <c r="R961" i="2"/>
  <c r="S961" i="2" s="1"/>
  <c r="T961" i="2" s="1"/>
  <c r="R960" i="2"/>
  <c r="S960" i="2" s="1"/>
  <c r="T960" i="2" s="1"/>
  <c r="R959" i="2"/>
  <c r="S959" i="2" s="1"/>
  <c r="T959" i="2" s="1"/>
  <c r="R958" i="2"/>
  <c r="S958" i="2" s="1"/>
  <c r="T958" i="2" s="1"/>
  <c r="R957" i="2"/>
  <c r="S957" i="2" s="1"/>
  <c r="T957" i="2" s="1"/>
  <c r="R956" i="2"/>
  <c r="S956" i="2" s="1"/>
  <c r="T956" i="2" s="1"/>
  <c r="R955" i="2"/>
  <c r="S955" i="2" s="1"/>
  <c r="T955" i="2" s="1"/>
  <c r="R954" i="2"/>
  <c r="S954" i="2" s="1"/>
  <c r="T954" i="2" s="1"/>
  <c r="R953" i="2"/>
  <c r="S953" i="2" s="1"/>
  <c r="T953" i="2" s="1"/>
  <c r="R952" i="2"/>
  <c r="S952" i="2" s="1"/>
  <c r="T952" i="2" s="1"/>
  <c r="R951" i="2"/>
  <c r="S951" i="2" s="1"/>
  <c r="T951" i="2" s="1"/>
  <c r="R950" i="2"/>
  <c r="S950" i="2" s="1"/>
  <c r="T950" i="2" s="1"/>
  <c r="R949" i="2"/>
  <c r="S949" i="2" s="1"/>
  <c r="T949" i="2" s="1"/>
  <c r="R948" i="2"/>
  <c r="S948" i="2" s="1"/>
  <c r="T948" i="2" s="1"/>
  <c r="R947" i="2"/>
  <c r="S947" i="2" s="1"/>
  <c r="T947" i="2" s="1"/>
  <c r="R946" i="2"/>
  <c r="S946" i="2" s="1"/>
  <c r="T946" i="2" s="1"/>
  <c r="R945" i="2"/>
  <c r="S945" i="2" s="1"/>
  <c r="T945" i="2" s="1"/>
  <c r="R944" i="2"/>
  <c r="S944" i="2" s="1"/>
  <c r="T944" i="2" s="1"/>
  <c r="R943" i="2"/>
  <c r="S943" i="2" s="1"/>
  <c r="T943" i="2" s="1"/>
  <c r="R942" i="2"/>
  <c r="S942" i="2" s="1"/>
  <c r="T942" i="2" s="1"/>
  <c r="R941" i="2"/>
  <c r="S941" i="2" s="1"/>
  <c r="T941" i="2" s="1"/>
  <c r="R940" i="2"/>
  <c r="S940" i="2" s="1"/>
  <c r="T940" i="2" s="1"/>
  <c r="R939" i="2"/>
  <c r="S939" i="2" s="1"/>
  <c r="T939" i="2" s="1"/>
  <c r="R938" i="2"/>
  <c r="S938" i="2" s="1"/>
  <c r="T938" i="2" s="1"/>
  <c r="R937" i="2"/>
  <c r="S937" i="2" s="1"/>
  <c r="T937" i="2" s="1"/>
  <c r="R936" i="2"/>
  <c r="S936" i="2" s="1"/>
  <c r="T936" i="2" s="1"/>
  <c r="R935" i="2"/>
  <c r="S935" i="2" s="1"/>
  <c r="T935" i="2" s="1"/>
  <c r="R934" i="2"/>
  <c r="S934" i="2" s="1"/>
  <c r="T934" i="2" s="1"/>
  <c r="R933" i="2"/>
  <c r="S933" i="2" s="1"/>
  <c r="T933" i="2" s="1"/>
  <c r="R932" i="2"/>
  <c r="S932" i="2" s="1"/>
  <c r="T932" i="2" s="1"/>
  <c r="R931" i="2"/>
  <c r="S931" i="2" s="1"/>
  <c r="T931" i="2" s="1"/>
  <c r="R930" i="2"/>
  <c r="S930" i="2" s="1"/>
  <c r="T930" i="2" s="1"/>
  <c r="R929" i="2"/>
  <c r="S929" i="2" s="1"/>
  <c r="T929" i="2" s="1"/>
  <c r="R928" i="2"/>
  <c r="S928" i="2" s="1"/>
  <c r="T928" i="2" s="1"/>
  <c r="R927" i="2"/>
  <c r="S927" i="2" s="1"/>
  <c r="T927" i="2" s="1"/>
  <c r="R926" i="2"/>
  <c r="S926" i="2" s="1"/>
  <c r="T926" i="2" s="1"/>
  <c r="R925" i="2"/>
  <c r="S925" i="2" s="1"/>
  <c r="T925" i="2" s="1"/>
  <c r="R924" i="2"/>
  <c r="S924" i="2" s="1"/>
  <c r="T924" i="2" s="1"/>
  <c r="R923" i="2"/>
  <c r="S923" i="2" s="1"/>
  <c r="T923" i="2" s="1"/>
  <c r="R922" i="2"/>
  <c r="S922" i="2" s="1"/>
  <c r="T922" i="2" s="1"/>
  <c r="R921" i="2"/>
  <c r="S921" i="2" s="1"/>
  <c r="T921" i="2" s="1"/>
  <c r="R920" i="2"/>
  <c r="S920" i="2" s="1"/>
  <c r="T920" i="2" s="1"/>
  <c r="R919" i="2"/>
  <c r="S919" i="2" s="1"/>
  <c r="T919" i="2" s="1"/>
  <c r="R918" i="2"/>
  <c r="S918" i="2" s="1"/>
  <c r="T918" i="2" s="1"/>
  <c r="R917" i="2"/>
  <c r="S917" i="2" s="1"/>
  <c r="T917" i="2" s="1"/>
  <c r="R916" i="2"/>
  <c r="S916" i="2" s="1"/>
  <c r="T916" i="2" s="1"/>
  <c r="R915" i="2"/>
  <c r="S915" i="2" s="1"/>
  <c r="T915" i="2" s="1"/>
  <c r="R914" i="2"/>
  <c r="S914" i="2" s="1"/>
  <c r="T914" i="2" s="1"/>
  <c r="R913" i="2"/>
  <c r="S913" i="2" s="1"/>
  <c r="T913" i="2" s="1"/>
  <c r="R912" i="2"/>
  <c r="S912" i="2" s="1"/>
  <c r="T912" i="2" s="1"/>
  <c r="R911" i="2"/>
  <c r="S911" i="2" s="1"/>
  <c r="T911" i="2" s="1"/>
  <c r="R910" i="2"/>
  <c r="S910" i="2" s="1"/>
  <c r="T910" i="2" s="1"/>
  <c r="R909" i="2"/>
  <c r="S909" i="2" s="1"/>
  <c r="T909" i="2" s="1"/>
  <c r="R908" i="2"/>
  <c r="S908" i="2" s="1"/>
  <c r="T908" i="2" s="1"/>
  <c r="R907" i="2"/>
  <c r="S907" i="2" s="1"/>
  <c r="T907" i="2" s="1"/>
  <c r="R906" i="2"/>
  <c r="S906" i="2" s="1"/>
  <c r="T906" i="2" s="1"/>
  <c r="R905" i="2"/>
  <c r="S905" i="2" s="1"/>
  <c r="T905" i="2" s="1"/>
  <c r="R904" i="2"/>
  <c r="S904" i="2" s="1"/>
  <c r="T904" i="2" s="1"/>
  <c r="R903" i="2"/>
  <c r="S903" i="2" s="1"/>
  <c r="T903" i="2" s="1"/>
  <c r="R902" i="2"/>
  <c r="S902" i="2" s="1"/>
  <c r="T902" i="2" s="1"/>
  <c r="R901" i="2"/>
  <c r="S901" i="2" s="1"/>
  <c r="T901" i="2" s="1"/>
  <c r="R900" i="2"/>
  <c r="S900" i="2" s="1"/>
  <c r="T900" i="2" s="1"/>
  <c r="R899" i="2"/>
  <c r="S899" i="2" s="1"/>
  <c r="T899" i="2" s="1"/>
  <c r="R898" i="2"/>
  <c r="S898" i="2" s="1"/>
  <c r="T898" i="2" s="1"/>
  <c r="R897" i="2"/>
  <c r="S897" i="2" s="1"/>
  <c r="T897" i="2" s="1"/>
  <c r="R896" i="2"/>
  <c r="S896" i="2" s="1"/>
  <c r="T896" i="2" s="1"/>
  <c r="R895" i="2"/>
  <c r="S895" i="2" s="1"/>
  <c r="T895" i="2" s="1"/>
  <c r="R894" i="2"/>
  <c r="S894" i="2" s="1"/>
  <c r="T894" i="2" s="1"/>
  <c r="R893" i="2"/>
  <c r="S893" i="2" s="1"/>
  <c r="T893" i="2" s="1"/>
  <c r="R892" i="2"/>
  <c r="S892" i="2" s="1"/>
  <c r="T892" i="2" s="1"/>
  <c r="R891" i="2"/>
  <c r="S891" i="2" s="1"/>
  <c r="T891" i="2" s="1"/>
  <c r="R890" i="2"/>
  <c r="S890" i="2" s="1"/>
  <c r="T890" i="2" s="1"/>
  <c r="R889" i="2"/>
  <c r="S889" i="2" s="1"/>
  <c r="T889" i="2" s="1"/>
  <c r="R888" i="2"/>
  <c r="S888" i="2" s="1"/>
  <c r="T888" i="2" s="1"/>
  <c r="R887" i="2"/>
  <c r="S887" i="2" s="1"/>
  <c r="T887" i="2" s="1"/>
  <c r="R886" i="2"/>
  <c r="S886" i="2" s="1"/>
  <c r="T886" i="2" s="1"/>
  <c r="R885" i="2"/>
  <c r="S885" i="2" s="1"/>
  <c r="T885" i="2" s="1"/>
  <c r="R884" i="2"/>
  <c r="S884" i="2" s="1"/>
  <c r="T884" i="2" s="1"/>
  <c r="R883" i="2"/>
  <c r="S883" i="2" s="1"/>
  <c r="T883" i="2" s="1"/>
  <c r="R882" i="2"/>
  <c r="S882" i="2" s="1"/>
  <c r="T882" i="2" s="1"/>
  <c r="R881" i="2"/>
  <c r="S881" i="2" s="1"/>
  <c r="T881" i="2" s="1"/>
  <c r="R880" i="2"/>
  <c r="S880" i="2" s="1"/>
  <c r="T880" i="2" s="1"/>
  <c r="R879" i="2"/>
  <c r="S879" i="2" s="1"/>
  <c r="T879" i="2" s="1"/>
  <c r="R878" i="2"/>
  <c r="S878" i="2" s="1"/>
  <c r="T878" i="2" s="1"/>
  <c r="R877" i="2"/>
  <c r="S877" i="2" s="1"/>
  <c r="T877" i="2" s="1"/>
  <c r="R876" i="2"/>
  <c r="S876" i="2" s="1"/>
  <c r="T876" i="2" s="1"/>
  <c r="R875" i="2"/>
  <c r="S875" i="2" s="1"/>
  <c r="T875" i="2" s="1"/>
  <c r="R874" i="2"/>
  <c r="S874" i="2" s="1"/>
  <c r="T874" i="2" s="1"/>
  <c r="R873" i="2"/>
  <c r="S873" i="2" s="1"/>
  <c r="T873" i="2" s="1"/>
  <c r="R872" i="2"/>
  <c r="S872" i="2" s="1"/>
  <c r="T872" i="2" s="1"/>
  <c r="R871" i="2"/>
  <c r="S871" i="2" s="1"/>
  <c r="T871" i="2" s="1"/>
  <c r="R870" i="2"/>
  <c r="S870" i="2" s="1"/>
  <c r="T870" i="2" s="1"/>
  <c r="R869" i="2"/>
  <c r="S869" i="2" s="1"/>
  <c r="T869" i="2" s="1"/>
  <c r="R868" i="2"/>
  <c r="S868" i="2" s="1"/>
  <c r="T868" i="2" s="1"/>
  <c r="R867" i="2"/>
  <c r="S867" i="2" s="1"/>
  <c r="T867" i="2" s="1"/>
  <c r="R866" i="2"/>
  <c r="S866" i="2" s="1"/>
  <c r="T866" i="2" s="1"/>
  <c r="R865" i="2"/>
  <c r="S865" i="2" s="1"/>
  <c r="T865" i="2" s="1"/>
  <c r="R864" i="2"/>
  <c r="S864" i="2" s="1"/>
  <c r="T864" i="2" s="1"/>
  <c r="R863" i="2"/>
  <c r="S863" i="2" s="1"/>
  <c r="T863" i="2" s="1"/>
  <c r="R862" i="2"/>
  <c r="S862" i="2" s="1"/>
  <c r="T862" i="2" s="1"/>
  <c r="R861" i="2"/>
  <c r="S861" i="2" s="1"/>
  <c r="T861" i="2" s="1"/>
  <c r="R860" i="2"/>
  <c r="S860" i="2" s="1"/>
  <c r="T860" i="2" s="1"/>
  <c r="R859" i="2"/>
  <c r="S859" i="2" s="1"/>
  <c r="T859" i="2" s="1"/>
  <c r="R858" i="2"/>
  <c r="S858" i="2" s="1"/>
  <c r="T858" i="2" s="1"/>
  <c r="R857" i="2"/>
  <c r="S857" i="2" s="1"/>
  <c r="T857" i="2" s="1"/>
  <c r="R856" i="2"/>
  <c r="S856" i="2" s="1"/>
  <c r="T856" i="2" s="1"/>
  <c r="R855" i="2"/>
  <c r="S855" i="2" s="1"/>
  <c r="T855" i="2" s="1"/>
  <c r="R854" i="2"/>
  <c r="S854" i="2" s="1"/>
  <c r="T854" i="2" s="1"/>
  <c r="R853" i="2"/>
  <c r="S853" i="2" s="1"/>
  <c r="T853" i="2" s="1"/>
  <c r="R852" i="2"/>
  <c r="S852" i="2" s="1"/>
  <c r="T852" i="2" s="1"/>
  <c r="R851" i="2"/>
  <c r="S851" i="2" s="1"/>
  <c r="T851" i="2" s="1"/>
  <c r="R850" i="2"/>
  <c r="S850" i="2" s="1"/>
  <c r="T850" i="2" s="1"/>
  <c r="R849" i="2"/>
  <c r="S849" i="2" s="1"/>
  <c r="T849" i="2" s="1"/>
  <c r="R848" i="2"/>
  <c r="S848" i="2" s="1"/>
  <c r="T848" i="2" s="1"/>
  <c r="R847" i="2"/>
  <c r="S847" i="2" s="1"/>
  <c r="T847" i="2" s="1"/>
  <c r="R846" i="2"/>
  <c r="S846" i="2" s="1"/>
  <c r="T846" i="2" s="1"/>
  <c r="R845" i="2"/>
  <c r="S845" i="2" s="1"/>
  <c r="T845" i="2" s="1"/>
  <c r="R844" i="2"/>
  <c r="S844" i="2" s="1"/>
  <c r="T844" i="2" s="1"/>
  <c r="R843" i="2"/>
  <c r="S843" i="2" s="1"/>
  <c r="T843" i="2" s="1"/>
  <c r="R842" i="2"/>
  <c r="S842" i="2" s="1"/>
  <c r="T842" i="2" s="1"/>
  <c r="R841" i="2"/>
  <c r="S841" i="2" s="1"/>
  <c r="T841" i="2" s="1"/>
  <c r="R840" i="2"/>
  <c r="S840" i="2" s="1"/>
  <c r="T840" i="2" s="1"/>
  <c r="R839" i="2"/>
  <c r="S839" i="2" s="1"/>
  <c r="T839" i="2" s="1"/>
  <c r="R838" i="2"/>
  <c r="S838" i="2" s="1"/>
  <c r="T838" i="2" s="1"/>
  <c r="R837" i="2"/>
  <c r="S837" i="2" s="1"/>
  <c r="T837" i="2" s="1"/>
  <c r="R836" i="2"/>
  <c r="S836" i="2" s="1"/>
  <c r="T836" i="2" s="1"/>
  <c r="R835" i="2"/>
  <c r="S835" i="2" s="1"/>
  <c r="T835" i="2" s="1"/>
  <c r="R834" i="2"/>
  <c r="S834" i="2" s="1"/>
  <c r="T834" i="2" s="1"/>
  <c r="R833" i="2"/>
  <c r="S833" i="2" s="1"/>
  <c r="T833" i="2" s="1"/>
  <c r="R832" i="2"/>
  <c r="S832" i="2" s="1"/>
  <c r="T832" i="2" s="1"/>
  <c r="R831" i="2"/>
  <c r="S831" i="2" s="1"/>
  <c r="T831" i="2" s="1"/>
  <c r="R830" i="2"/>
  <c r="S830" i="2" s="1"/>
  <c r="T830" i="2" s="1"/>
  <c r="R829" i="2"/>
  <c r="S829" i="2" s="1"/>
  <c r="T829" i="2" s="1"/>
  <c r="R828" i="2"/>
  <c r="S828" i="2" s="1"/>
  <c r="T828" i="2" s="1"/>
  <c r="R827" i="2"/>
  <c r="S827" i="2" s="1"/>
  <c r="T827" i="2" s="1"/>
  <c r="R826" i="2"/>
  <c r="S826" i="2" s="1"/>
  <c r="T826" i="2" s="1"/>
  <c r="R825" i="2"/>
  <c r="S825" i="2" s="1"/>
  <c r="T825" i="2" s="1"/>
  <c r="R824" i="2"/>
  <c r="S824" i="2" s="1"/>
  <c r="T824" i="2" s="1"/>
  <c r="R823" i="2"/>
  <c r="S823" i="2" s="1"/>
  <c r="T823" i="2" s="1"/>
  <c r="R822" i="2"/>
  <c r="S822" i="2" s="1"/>
  <c r="T822" i="2" s="1"/>
  <c r="R821" i="2"/>
  <c r="S821" i="2" s="1"/>
  <c r="T821" i="2" s="1"/>
  <c r="R820" i="2"/>
  <c r="S820" i="2" s="1"/>
  <c r="T820" i="2" s="1"/>
  <c r="R819" i="2"/>
  <c r="S819" i="2" s="1"/>
  <c r="T819" i="2" s="1"/>
  <c r="R818" i="2"/>
  <c r="S818" i="2" s="1"/>
  <c r="T818" i="2" s="1"/>
  <c r="R817" i="2"/>
  <c r="S817" i="2" s="1"/>
  <c r="T817" i="2" s="1"/>
  <c r="R816" i="2"/>
  <c r="S816" i="2" s="1"/>
  <c r="T816" i="2" s="1"/>
  <c r="R815" i="2"/>
  <c r="S815" i="2" s="1"/>
  <c r="T815" i="2" s="1"/>
  <c r="R814" i="2"/>
  <c r="S814" i="2" s="1"/>
  <c r="T814" i="2" s="1"/>
  <c r="R813" i="2"/>
  <c r="S813" i="2" s="1"/>
  <c r="T813" i="2" s="1"/>
  <c r="R812" i="2"/>
  <c r="S812" i="2" s="1"/>
  <c r="T812" i="2" s="1"/>
  <c r="R811" i="2"/>
  <c r="S811" i="2" s="1"/>
  <c r="T811" i="2" s="1"/>
  <c r="R810" i="2"/>
  <c r="S810" i="2" s="1"/>
  <c r="T810" i="2" s="1"/>
  <c r="R809" i="2"/>
  <c r="S809" i="2" s="1"/>
  <c r="T809" i="2" s="1"/>
  <c r="R808" i="2"/>
  <c r="S808" i="2" s="1"/>
  <c r="T808" i="2" s="1"/>
  <c r="R807" i="2"/>
  <c r="S807" i="2" s="1"/>
  <c r="T807" i="2" s="1"/>
  <c r="R806" i="2"/>
  <c r="S806" i="2" s="1"/>
  <c r="T806" i="2" s="1"/>
  <c r="R805" i="2"/>
  <c r="S805" i="2" s="1"/>
  <c r="T805" i="2" s="1"/>
  <c r="R804" i="2"/>
  <c r="S804" i="2" s="1"/>
  <c r="T804" i="2" s="1"/>
  <c r="R803" i="2"/>
  <c r="S803" i="2" s="1"/>
  <c r="T803" i="2" s="1"/>
  <c r="R802" i="2"/>
  <c r="S802" i="2" s="1"/>
  <c r="T802" i="2" s="1"/>
  <c r="R801" i="2"/>
  <c r="S801" i="2" s="1"/>
  <c r="T801" i="2" s="1"/>
  <c r="R800" i="2"/>
  <c r="S800" i="2" s="1"/>
  <c r="T800" i="2" s="1"/>
  <c r="R799" i="2"/>
  <c r="S799" i="2" s="1"/>
  <c r="T799" i="2" s="1"/>
  <c r="R798" i="2"/>
  <c r="S798" i="2" s="1"/>
  <c r="T798" i="2" s="1"/>
  <c r="R797" i="2"/>
  <c r="S797" i="2" s="1"/>
  <c r="T797" i="2" s="1"/>
  <c r="R796" i="2"/>
  <c r="S796" i="2" s="1"/>
  <c r="T796" i="2" s="1"/>
  <c r="R795" i="2"/>
  <c r="S795" i="2" s="1"/>
  <c r="T795" i="2" s="1"/>
  <c r="R794" i="2"/>
  <c r="S794" i="2" s="1"/>
  <c r="T794" i="2" s="1"/>
  <c r="R793" i="2"/>
  <c r="S793" i="2" s="1"/>
  <c r="T793" i="2" s="1"/>
  <c r="R792" i="2"/>
  <c r="S792" i="2" s="1"/>
  <c r="T792" i="2" s="1"/>
  <c r="R791" i="2"/>
  <c r="S791" i="2" s="1"/>
  <c r="T791" i="2" s="1"/>
  <c r="R790" i="2"/>
  <c r="S790" i="2" s="1"/>
  <c r="T790" i="2" s="1"/>
  <c r="R789" i="2"/>
  <c r="S789" i="2" s="1"/>
  <c r="T789" i="2" s="1"/>
  <c r="R788" i="2"/>
  <c r="S788" i="2" s="1"/>
  <c r="T788" i="2" s="1"/>
  <c r="R787" i="2"/>
  <c r="S787" i="2" s="1"/>
  <c r="T787" i="2" s="1"/>
  <c r="R786" i="2"/>
  <c r="S786" i="2" s="1"/>
  <c r="T786" i="2" s="1"/>
  <c r="R785" i="2"/>
  <c r="S785" i="2" s="1"/>
  <c r="T785" i="2" s="1"/>
  <c r="R784" i="2"/>
  <c r="S784" i="2" s="1"/>
  <c r="T784" i="2" s="1"/>
  <c r="R783" i="2"/>
  <c r="S783" i="2" s="1"/>
  <c r="T783" i="2" s="1"/>
  <c r="R782" i="2"/>
  <c r="S782" i="2" s="1"/>
  <c r="T782" i="2" s="1"/>
  <c r="R781" i="2"/>
  <c r="S781" i="2" s="1"/>
  <c r="T781" i="2" s="1"/>
  <c r="R780" i="2"/>
  <c r="S780" i="2" s="1"/>
  <c r="T780" i="2" s="1"/>
  <c r="R779" i="2"/>
  <c r="S779" i="2" s="1"/>
  <c r="T779" i="2" s="1"/>
  <c r="R778" i="2"/>
  <c r="S778" i="2" s="1"/>
  <c r="T778" i="2" s="1"/>
  <c r="R777" i="2"/>
  <c r="S777" i="2" s="1"/>
  <c r="T777" i="2" s="1"/>
  <c r="R776" i="2"/>
  <c r="S776" i="2" s="1"/>
  <c r="T776" i="2" s="1"/>
  <c r="R775" i="2"/>
  <c r="S775" i="2" s="1"/>
  <c r="T775" i="2" s="1"/>
  <c r="R774" i="2"/>
  <c r="S774" i="2" s="1"/>
  <c r="T774" i="2" s="1"/>
  <c r="R773" i="2"/>
  <c r="S773" i="2" s="1"/>
  <c r="T773" i="2" s="1"/>
  <c r="R772" i="2"/>
  <c r="S772" i="2" s="1"/>
  <c r="T772" i="2" s="1"/>
  <c r="R771" i="2"/>
  <c r="S771" i="2" s="1"/>
  <c r="T771" i="2" s="1"/>
  <c r="R770" i="2"/>
  <c r="S770" i="2" s="1"/>
  <c r="T770" i="2" s="1"/>
  <c r="R769" i="2"/>
  <c r="S769" i="2" s="1"/>
  <c r="T769" i="2" s="1"/>
  <c r="R768" i="2"/>
  <c r="S768" i="2" s="1"/>
  <c r="T768" i="2" s="1"/>
  <c r="R767" i="2"/>
  <c r="S767" i="2" s="1"/>
  <c r="T767" i="2" s="1"/>
  <c r="R766" i="2"/>
  <c r="S766" i="2" s="1"/>
  <c r="T766" i="2" s="1"/>
  <c r="R765" i="2"/>
  <c r="S765" i="2" s="1"/>
  <c r="T765" i="2" s="1"/>
  <c r="R764" i="2"/>
  <c r="S764" i="2" s="1"/>
  <c r="T764" i="2" s="1"/>
  <c r="R763" i="2"/>
  <c r="S763" i="2" s="1"/>
  <c r="T763" i="2" s="1"/>
  <c r="R762" i="2"/>
  <c r="S762" i="2" s="1"/>
  <c r="T762" i="2" s="1"/>
  <c r="R761" i="2"/>
  <c r="S761" i="2" s="1"/>
  <c r="T761" i="2" s="1"/>
  <c r="R760" i="2"/>
  <c r="S760" i="2" s="1"/>
  <c r="T760" i="2" s="1"/>
  <c r="R759" i="2"/>
  <c r="S759" i="2" s="1"/>
  <c r="T759" i="2" s="1"/>
  <c r="R758" i="2"/>
  <c r="S758" i="2" s="1"/>
  <c r="T758" i="2" s="1"/>
  <c r="R757" i="2"/>
  <c r="S757" i="2" s="1"/>
  <c r="T757" i="2" s="1"/>
  <c r="R756" i="2"/>
  <c r="S756" i="2" s="1"/>
  <c r="T756" i="2" s="1"/>
  <c r="R755" i="2"/>
  <c r="S755" i="2" s="1"/>
  <c r="T755" i="2" s="1"/>
  <c r="R754" i="2"/>
  <c r="S754" i="2" s="1"/>
  <c r="T754" i="2" s="1"/>
  <c r="R753" i="2"/>
  <c r="S753" i="2" s="1"/>
  <c r="T753" i="2" s="1"/>
  <c r="R752" i="2"/>
  <c r="S752" i="2" s="1"/>
  <c r="T752" i="2" s="1"/>
  <c r="R751" i="2"/>
  <c r="S751" i="2" s="1"/>
  <c r="T751" i="2" s="1"/>
  <c r="R750" i="2"/>
  <c r="S750" i="2" s="1"/>
  <c r="T750" i="2" s="1"/>
  <c r="R749" i="2"/>
  <c r="S749" i="2" s="1"/>
  <c r="T749" i="2" s="1"/>
  <c r="R748" i="2"/>
  <c r="S748" i="2" s="1"/>
  <c r="T748" i="2" s="1"/>
  <c r="R747" i="2"/>
  <c r="S747" i="2" s="1"/>
  <c r="T747" i="2" s="1"/>
  <c r="R746" i="2"/>
  <c r="S746" i="2" s="1"/>
  <c r="T746" i="2" s="1"/>
  <c r="R745" i="2"/>
  <c r="S745" i="2" s="1"/>
  <c r="T745" i="2" s="1"/>
  <c r="R744" i="2"/>
  <c r="S744" i="2" s="1"/>
  <c r="T744" i="2" s="1"/>
  <c r="R743" i="2"/>
  <c r="S743" i="2" s="1"/>
  <c r="T743" i="2" s="1"/>
  <c r="R742" i="2"/>
  <c r="S742" i="2" s="1"/>
  <c r="T742" i="2" s="1"/>
  <c r="R741" i="2"/>
  <c r="S741" i="2" s="1"/>
  <c r="T741" i="2" s="1"/>
  <c r="R740" i="2"/>
  <c r="S740" i="2" s="1"/>
  <c r="T740" i="2" s="1"/>
  <c r="R739" i="2"/>
  <c r="S739" i="2" s="1"/>
  <c r="T739" i="2" s="1"/>
  <c r="R738" i="2"/>
  <c r="S738" i="2" s="1"/>
  <c r="T738" i="2" s="1"/>
  <c r="R737" i="2"/>
  <c r="S737" i="2" s="1"/>
  <c r="T737" i="2" s="1"/>
  <c r="R736" i="2"/>
  <c r="S736" i="2" s="1"/>
  <c r="T736" i="2" s="1"/>
  <c r="R735" i="2"/>
  <c r="S735" i="2" s="1"/>
  <c r="T735" i="2" s="1"/>
  <c r="R734" i="2"/>
  <c r="S734" i="2" s="1"/>
  <c r="T734" i="2" s="1"/>
  <c r="R733" i="2"/>
  <c r="S733" i="2" s="1"/>
  <c r="T733" i="2" s="1"/>
  <c r="R732" i="2"/>
  <c r="S732" i="2" s="1"/>
  <c r="T732" i="2" s="1"/>
  <c r="R731" i="2"/>
  <c r="S731" i="2" s="1"/>
  <c r="T731" i="2" s="1"/>
  <c r="R730" i="2"/>
  <c r="S730" i="2" s="1"/>
  <c r="T730" i="2" s="1"/>
  <c r="R729" i="2"/>
  <c r="S729" i="2" s="1"/>
  <c r="T729" i="2" s="1"/>
  <c r="R728" i="2"/>
  <c r="S728" i="2" s="1"/>
  <c r="T728" i="2" s="1"/>
  <c r="R727" i="2"/>
  <c r="S727" i="2" s="1"/>
  <c r="T727" i="2" s="1"/>
  <c r="R726" i="2"/>
  <c r="S726" i="2" s="1"/>
  <c r="T726" i="2" s="1"/>
  <c r="R725" i="2"/>
  <c r="S725" i="2" s="1"/>
  <c r="T725" i="2" s="1"/>
  <c r="R724" i="2"/>
  <c r="S724" i="2" s="1"/>
  <c r="T724" i="2" s="1"/>
  <c r="R723" i="2"/>
  <c r="S723" i="2" s="1"/>
  <c r="T723" i="2" s="1"/>
  <c r="R722" i="2"/>
  <c r="S722" i="2" s="1"/>
  <c r="T722" i="2" s="1"/>
  <c r="R721" i="2"/>
  <c r="S721" i="2" s="1"/>
  <c r="T721" i="2" s="1"/>
  <c r="R720" i="2"/>
  <c r="S720" i="2" s="1"/>
  <c r="T720" i="2" s="1"/>
  <c r="R719" i="2"/>
  <c r="S719" i="2" s="1"/>
  <c r="T719" i="2" s="1"/>
  <c r="R718" i="2"/>
  <c r="S718" i="2" s="1"/>
  <c r="T718" i="2" s="1"/>
  <c r="R717" i="2"/>
  <c r="S717" i="2" s="1"/>
  <c r="T717" i="2" s="1"/>
  <c r="R716" i="2"/>
  <c r="S716" i="2" s="1"/>
  <c r="T716" i="2" s="1"/>
  <c r="R715" i="2"/>
  <c r="S715" i="2" s="1"/>
  <c r="T715" i="2" s="1"/>
  <c r="R714" i="2"/>
  <c r="S714" i="2" s="1"/>
  <c r="T714" i="2" s="1"/>
  <c r="R713" i="2"/>
  <c r="S713" i="2" s="1"/>
  <c r="T713" i="2" s="1"/>
  <c r="R712" i="2"/>
  <c r="S712" i="2" s="1"/>
  <c r="T712" i="2" s="1"/>
  <c r="R711" i="2"/>
  <c r="S711" i="2" s="1"/>
  <c r="T711" i="2" s="1"/>
  <c r="R710" i="2"/>
  <c r="S710" i="2" s="1"/>
  <c r="T710" i="2" s="1"/>
  <c r="R709" i="2"/>
  <c r="S709" i="2" s="1"/>
  <c r="T709" i="2" s="1"/>
  <c r="R708" i="2"/>
  <c r="S708" i="2" s="1"/>
  <c r="T708" i="2" s="1"/>
  <c r="R707" i="2"/>
  <c r="S707" i="2" s="1"/>
  <c r="T707" i="2" s="1"/>
  <c r="R706" i="2"/>
  <c r="S706" i="2" s="1"/>
  <c r="T706" i="2" s="1"/>
  <c r="R705" i="2"/>
  <c r="S705" i="2" s="1"/>
  <c r="T705" i="2" s="1"/>
  <c r="R704" i="2"/>
  <c r="S704" i="2" s="1"/>
  <c r="T704" i="2" s="1"/>
  <c r="R703" i="2"/>
  <c r="S703" i="2" s="1"/>
  <c r="T703" i="2" s="1"/>
  <c r="R702" i="2"/>
  <c r="S702" i="2" s="1"/>
  <c r="T702" i="2" s="1"/>
  <c r="R701" i="2"/>
  <c r="S701" i="2" s="1"/>
  <c r="T701" i="2" s="1"/>
  <c r="R700" i="2"/>
  <c r="S700" i="2" s="1"/>
  <c r="T700" i="2" s="1"/>
  <c r="R699" i="2"/>
  <c r="S699" i="2" s="1"/>
  <c r="T699" i="2" s="1"/>
  <c r="R698" i="2"/>
  <c r="S698" i="2" s="1"/>
  <c r="T698" i="2" s="1"/>
  <c r="R697" i="2"/>
  <c r="S697" i="2" s="1"/>
  <c r="T697" i="2" s="1"/>
  <c r="R696" i="2"/>
  <c r="S696" i="2" s="1"/>
  <c r="T696" i="2" s="1"/>
  <c r="R695" i="2"/>
  <c r="S695" i="2" s="1"/>
  <c r="T695" i="2" s="1"/>
  <c r="R694" i="2"/>
  <c r="S694" i="2" s="1"/>
  <c r="T694" i="2" s="1"/>
  <c r="R693" i="2"/>
  <c r="S693" i="2" s="1"/>
  <c r="T693" i="2" s="1"/>
  <c r="R692" i="2"/>
  <c r="S692" i="2" s="1"/>
  <c r="T692" i="2" s="1"/>
  <c r="R691" i="2"/>
  <c r="S691" i="2" s="1"/>
  <c r="T691" i="2" s="1"/>
  <c r="R690" i="2"/>
  <c r="S690" i="2" s="1"/>
  <c r="T690" i="2" s="1"/>
  <c r="R689" i="2"/>
  <c r="S689" i="2" s="1"/>
  <c r="T689" i="2" s="1"/>
  <c r="R688" i="2"/>
  <c r="S688" i="2" s="1"/>
  <c r="T688" i="2" s="1"/>
  <c r="R687" i="2"/>
  <c r="S687" i="2" s="1"/>
  <c r="T687" i="2" s="1"/>
  <c r="R686" i="2"/>
  <c r="S686" i="2" s="1"/>
  <c r="T686" i="2" s="1"/>
  <c r="R685" i="2"/>
  <c r="S685" i="2" s="1"/>
  <c r="T685" i="2" s="1"/>
  <c r="R684" i="2"/>
  <c r="S684" i="2" s="1"/>
  <c r="T684" i="2" s="1"/>
  <c r="R683" i="2"/>
  <c r="S683" i="2" s="1"/>
  <c r="T683" i="2" s="1"/>
  <c r="R682" i="2"/>
  <c r="S682" i="2" s="1"/>
  <c r="T682" i="2" s="1"/>
  <c r="R681" i="2"/>
  <c r="S681" i="2" s="1"/>
  <c r="T681" i="2" s="1"/>
  <c r="R680" i="2"/>
  <c r="S680" i="2" s="1"/>
  <c r="T680" i="2" s="1"/>
  <c r="R679" i="2"/>
  <c r="S679" i="2" s="1"/>
  <c r="T679" i="2" s="1"/>
  <c r="R678" i="2"/>
  <c r="S678" i="2" s="1"/>
  <c r="T678" i="2" s="1"/>
  <c r="R677" i="2"/>
  <c r="S677" i="2" s="1"/>
  <c r="T677" i="2" s="1"/>
  <c r="R676" i="2"/>
  <c r="S676" i="2" s="1"/>
  <c r="T676" i="2" s="1"/>
  <c r="R675" i="2"/>
  <c r="S675" i="2" s="1"/>
  <c r="T675" i="2" s="1"/>
  <c r="R674" i="2"/>
  <c r="S674" i="2" s="1"/>
  <c r="T674" i="2" s="1"/>
  <c r="R673" i="2"/>
  <c r="S673" i="2" s="1"/>
  <c r="T673" i="2" s="1"/>
  <c r="R672" i="2"/>
  <c r="S672" i="2" s="1"/>
  <c r="T672" i="2" s="1"/>
  <c r="R671" i="2"/>
  <c r="S671" i="2" s="1"/>
  <c r="T671" i="2" s="1"/>
  <c r="R670" i="2"/>
  <c r="S670" i="2" s="1"/>
  <c r="T670" i="2" s="1"/>
  <c r="R669" i="2"/>
  <c r="S669" i="2" s="1"/>
  <c r="T669" i="2" s="1"/>
  <c r="R668" i="2"/>
  <c r="S668" i="2" s="1"/>
  <c r="T668" i="2" s="1"/>
  <c r="R667" i="2"/>
  <c r="S667" i="2" s="1"/>
  <c r="T667" i="2" s="1"/>
  <c r="R666" i="2"/>
  <c r="S666" i="2" s="1"/>
  <c r="T666" i="2" s="1"/>
  <c r="R665" i="2"/>
  <c r="S665" i="2" s="1"/>
  <c r="T665" i="2" s="1"/>
  <c r="R664" i="2"/>
  <c r="S664" i="2" s="1"/>
  <c r="T664" i="2" s="1"/>
  <c r="R663" i="2"/>
  <c r="S663" i="2" s="1"/>
  <c r="T663" i="2" s="1"/>
  <c r="R662" i="2"/>
  <c r="S662" i="2" s="1"/>
  <c r="T662" i="2" s="1"/>
  <c r="R661" i="2"/>
  <c r="S661" i="2" s="1"/>
  <c r="T661" i="2" s="1"/>
  <c r="R660" i="2"/>
  <c r="S660" i="2" s="1"/>
  <c r="T660" i="2" s="1"/>
  <c r="R659" i="2"/>
  <c r="S659" i="2" s="1"/>
  <c r="T659" i="2" s="1"/>
  <c r="R658" i="2"/>
  <c r="S658" i="2" s="1"/>
  <c r="T658" i="2" s="1"/>
  <c r="R657" i="2"/>
  <c r="S657" i="2" s="1"/>
  <c r="T657" i="2" s="1"/>
  <c r="R656" i="2"/>
  <c r="S656" i="2" s="1"/>
  <c r="T656" i="2" s="1"/>
  <c r="R655" i="2"/>
  <c r="S655" i="2" s="1"/>
  <c r="T655" i="2" s="1"/>
  <c r="R654" i="2"/>
  <c r="S654" i="2" s="1"/>
  <c r="T654" i="2" s="1"/>
  <c r="R653" i="2"/>
  <c r="S653" i="2" s="1"/>
  <c r="T653" i="2" s="1"/>
  <c r="R652" i="2"/>
  <c r="S652" i="2" s="1"/>
  <c r="T652" i="2" s="1"/>
  <c r="R651" i="2"/>
  <c r="S651" i="2" s="1"/>
  <c r="T651" i="2" s="1"/>
  <c r="R650" i="2"/>
  <c r="S650" i="2" s="1"/>
  <c r="T650" i="2" s="1"/>
  <c r="R649" i="2"/>
  <c r="S649" i="2" s="1"/>
  <c r="T649" i="2" s="1"/>
  <c r="R648" i="2"/>
  <c r="S648" i="2" s="1"/>
  <c r="T648" i="2" s="1"/>
  <c r="R647" i="2"/>
  <c r="S647" i="2" s="1"/>
  <c r="T647" i="2" s="1"/>
  <c r="R646" i="2"/>
  <c r="S646" i="2" s="1"/>
  <c r="T646" i="2" s="1"/>
  <c r="R645" i="2"/>
  <c r="S645" i="2" s="1"/>
  <c r="T645" i="2" s="1"/>
  <c r="R644" i="2"/>
  <c r="S644" i="2" s="1"/>
  <c r="T644" i="2" s="1"/>
  <c r="R643" i="2"/>
  <c r="S643" i="2" s="1"/>
  <c r="T643" i="2" s="1"/>
  <c r="R642" i="2"/>
  <c r="S642" i="2" s="1"/>
  <c r="T642" i="2" s="1"/>
  <c r="R641" i="2"/>
  <c r="S641" i="2" s="1"/>
  <c r="T641" i="2" s="1"/>
  <c r="R640" i="2"/>
  <c r="S640" i="2" s="1"/>
  <c r="T640" i="2" s="1"/>
  <c r="R639" i="2"/>
  <c r="S639" i="2" s="1"/>
  <c r="T639" i="2" s="1"/>
  <c r="R638" i="2"/>
  <c r="S638" i="2" s="1"/>
  <c r="T638" i="2" s="1"/>
  <c r="R637" i="2"/>
  <c r="S637" i="2" s="1"/>
  <c r="T637" i="2" s="1"/>
  <c r="R636" i="2"/>
  <c r="S636" i="2" s="1"/>
  <c r="T636" i="2" s="1"/>
  <c r="R635" i="2"/>
  <c r="S635" i="2" s="1"/>
  <c r="T635" i="2" s="1"/>
  <c r="R634" i="2"/>
  <c r="S634" i="2" s="1"/>
  <c r="T634" i="2" s="1"/>
  <c r="R633" i="2"/>
  <c r="S633" i="2" s="1"/>
  <c r="T633" i="2" s="1"/>
  <c r="R632" i="2"/>
  <c r="S632" i="2" s="1"/>
  <c r="T632" i="2" s="1"/>
  <c r="R631" i="2"/>
  <c r="S631" i="2" s="1"/>
  <c r="T631" i="2" s="1"/>
  <c r="R630" i="2"/>
  <c r="S630" i="2" s="1"/>
  <c r="T630" i="2" s="1"/>
  <c r="R629" i="2"/>
  <c r="S629" i="2" s="1"/>
  <c r="T629" i="2" s="1"/>
  <c r="R628" i="2"/>
  <c r="S628" i="2" s="1"/>
  <c r="T628" i="2" s="1"/>
  <c r="R627" i="2"/>
  <c r="S627" i="2" s="1"/>
  <c r="T627" i="2" s="1"/>
  <c r="R626" i="2"/>
  <c r="S626" i="2" s="1"/>
  <c r="T626" i="2" s="1"/>
  <c r="R625" i="2"/>
  <c r="S625" i="2" s="1"/>
  <c r="T625" i="2" s="1"/>
  <c r="R624" i="2"/>
  <c r="S624" i="2" s="1"/>
  <c r="T624" i="2" s="1"/>
  <c r="R623" i="2"/>
  <c r="S623" i="2" s="1"/>
  <c r="T623" i="2" s="1"/>
  <c r="R622" i="2"/>
  <c r="S622" i="2" s="1"/>
  <c r="T622" i="2" s="1"/>
  <c r="R621" i="2"/>
  <c r="S621" i="2" s="1"/>
  <c r="T621" i="2" s="1"/>
  <c r="R620" i="2"/>
  <c r="S620" i="2" s="1"/>
  <c r="T620" i="2" s="1"/>
  <c r="R619" i="2"/>
  <c r="S619" i="2" s="1"/>
  <c r="T619" i="2" s="1"/>
  <c r="R618" i="2"/>
  <c r="S618" i="2" s="1"/>
  <c r="T618" i="2" s="1"/>
  <c r="R617" i="2"/>
  <c r="S617" i="2" s="1"/>
  <c r="T617" i="2" s="1"/>
  <c r="R616" i="2"/>
  <c r="S616" i="2" s="1"/>
  <c r="T616" i="2" s="1"/>
  <c r="R615" i="2"/>
  <c r="S615" i="2" s="1"/>
  <c r="T615" i="2" s="1"/>
  <c r="R614" i="2"/>
  <c r="S614" i="2" s="1"/>
  <c r="T614" i="2" s="1"/>
  <c r="R613" i="2"/>
  <c r="S613" i="2" s="1"/>
  <c r="T613" i="2" s="1"/>
  <c r="R612" i="2"/>
  <c r="S612" i="2" s="1"/>
  <c r="T612" i="2" s="1"/>
  <c r="R611" i="2"/>
  <c r="S611" i="2" s="1"/>
  <c r="T611" i="2" s="1"/>
  <c r="R610" i="2"/>
  <c r="S610" i="2" s="1"/>
  <c r="T610" i="2" s="1"/>
  <c r="R609" i="2"/>
  <c r="S609" i="2" s="1"/>
  <c r="T609" i="2" s="1"/>
  <c r="R608" i="2"/>
  <c r="S608" i="2" s="1"/>
  <c r="T608" i="2" s="1"/>
  <c r="R607" i="2"/>
  <c r="S607" i="2" s="1"/>
  <c r="T607" i="2" s="1"/>
  <c r="R606" i="2"/>
  <c r="S606" i="2" s="1"/>
  <c r="T606" i="2" s="1"/>
  <c r="R605" i="2"/>
  <c r="S605" i="2" s="1"/>
  <c r="T605" i="2" s="1"/>
  <c r="R604" i="2"/>
  <c r="S604" i="2" s="1"/>
  <c r="T604" i="2" s="1"/>
  <c r="R603" i="2"/>
  <c r="S603" i="2" s="1"/>
  <c r="T603" i="2" s="1"/>
  <c r="R602" i="2"/>
  <c r="S602" i="2" s="1"/>
  <c r="T602" i="2" s="1"/>
  <c r="R601" i="2"/>
  <c r="S601" i="2" s="1"/>
  <c r="T601" i="2" s="1"/>
  <c r="R600" i="2"/>
  <c r="S600" i="2" s="1"/>
  <c r="T600" i="2" s="1"/>
  <c r="R599" i="2"/>
  <c r="S599" i="2" s="1"/>
  <c r="T599" i="2" s="1"/>
  <c r="R598" i="2"/>
  <c r="S598" i="2" s="1"/>
  <c r="T598" i="2" s="1"/>
  <c r="R597" i="2"/>
  <c r="S597" i="2" s="1"/>
  <c r="T597" i="2" s="1"/>
  <c r="R596" i="2"/>
  <c r="S596" i="2" s="1"/>
  <c r="T596" i="2" s="1"/>
  <c r="R595" i="2"/>
  <c r="S595" i="2" s="1"/>
  <c r="T595" i="2" s="1"/>
  <c r="R594" i="2"/>
  <c r="S594" i="2" s="1"/>
  <c r="T594" i="2" s="1"/>
  <c r="R593" i="2"/>
  <c r="S593" i="2" s="1"/>
  <c r="T593" i="2" s="1"/>
  <c r="R592" i="2"/>
  <c r="S592" i="2" s="1"/>
  <c r="T592" i="2" s="1"/>
  <c r="R591" i="2"/>
  <c r="S591" i="2" s="1"/>
  <c r="T591" i="2" s="1"/>
  <c r="R590" i="2"/>
  <c r="S590" i="2" s="1"/>
  <c r="T590" i="2" s="1"/>
  <c r="R589" i="2"/>
  <c r="S589" i="2" s="1"/>
  <c r="T589" i="2" s="1"/>
  <c r="R588" i="2"/>
  <c r="S588" i="2" s="1"/>
  <c r="T588" i="2" s="1"/>
  <c r="R587" i="2"/>
  <c r="S587" i="2" s="1"/>
  <c r="T587" i="2" s="1"/>
  <c r="R586" i="2"/>
  <c r="S586" i="2" s="1"/>
  <c r="T586" i="2" s="1"/>
  <c r="R585" i="2"/>
  <c r="S585" i="2" s="1"/>
  <c r="T585" i="2" s="1"/>
  <c r="R584" i="2"/>
  <c r="S584" i="2" s="1"/>
  <c r="T584" i="2" s="1"/>
  <c r="R583" i="2"/>
  <c r="S583" i="2" s="1"/>
  <c r="T583" i="2" s="1"/>
  <c r="R582" i="2"/>
  <c r="S582" i="2" s="1"/>
  <c r="T582" i="2" s="1"/>
  <c r="R581" i="2"/>
  <c r="S581" i="2" s="1"/>
  <c r="T581" i="2" s="1"/>
  <c r="R580" i="2"/>
  <c r="S580" i="2" s="1"/>
  <c r="T580" i="2" s="1"/>
  <c r="R579" i="2"/>
  <c r="S579" i="2" s="1"/>
  <c r="T579" i="2" s="1"/>
  <c r="R578" i="2"/>
  <c r="S578" i="2" s="1"/>
  <c r="T578" i="2" s="1"/>
  <c r="R577" i="2"/>
  <c r="S577" i="2" s="1"/>
  <c r="T577" i="2" s="1"/>
  <c r="R576" i="2"/>
  <c r="S576" i="2" s="1"/>
  <c r="T576" i="2" s="1"/>
  <c r="R575" i="2"/>
  <c r="S575" i="2" s="1"/>
  <c r="T575" i="2" s="1"/>
  <c r="R574" i="2"/>
  <c r="S574" i="2" s="1"/>
  <c r="T574" i="2" s="1"/>
  <c r="R573" i="2"/>
  <c r="S573" i="2" s="1"/>
  <c r="T573" i="2" s="1"/>
  <c r="R572" i="2"/>
  <c r="S572" i="2" s="1"/>
  <c r="T572" i="2" s="1"/>
  <c r="R571" i="2"/>
  <c r="S571" i="2" s="1"/>
  <c r="T571" i="2" s="1"/>
  <c r="R570" i="2"/>
  <c r="S570" i="2" s="1"/>
  <c r="T570" i="2" s="1"/>
  <c r="R569" i="2"/>
  <c r="S569" i="2" s="1"/>
  <c r="T569" i="2" s="1"/>
  <c r="R568" i="2"/>
  <c r="S568" i="2" s="1"/>
  <c r="T568" i="2" s="1"/>
  <c r="R567" i="2"/>
  <c r="S567" i="2" s="1"/>
  <c r="T567" i="2" s="1"/>
  <c r="R566" i="2"/>
  <c r="S566" i="2" s="1"/>
  <c r="T566" i="2" s="1"/>
  <c r="R565" i="2"/>
  <c r="S565" i="2" s="1"/>
  <c r="T565" i="2" s="1"/>
  <c r="R564" i="2"/>
  <c r="S564" i="2" s="1"/>
  <c r="T564" i="2" s="1"/>
  <c r="R563" i="2"/>
  <c r="S563" i="2" s="1"/>
  <c r="T563" i="2" s="1"/>
  <c r="R562" i="2"/>
  <c r="S562" i="2" s="1"/>
  <c r="T562" i="2" s="1"/>
  <c r="R561" i="2"/>
  <c r="S561" i="2" s="1"/>
  <c r="T561" i="2" s="1"/>
  <c r="R560" i="2"/>
  <c r="S560" i="2" s="1"/>
  <c r="T560" i="2" s="1"/>
  <c r="R559" i="2"/>
  <c r="S559" i="2" s="1"/>
  <c r="T559" i="2" s="1"/>
  <c r="R558" i="2"/>
  <c r="S558" i="2" s="1"/>
  <c r="T558" i="2" s="1"/>
  <c r="R557" i="2"/>
  <c r="S557" i="2" s="1"/>
  <c r="T557" i="2" s="1"/>
  <c r="R556" i="2"/>
  <c r="S556" i="2" s="1"/>
  <c r="T556" i="2" s="1"/>
  <c r="R555" i="2"/>
  <c r="S555" i="2" s="1"/>
  <c r="T555" i="2" s="1"/>
  <c r="R554" i="2"/>
  <c r="S554" i="2" s="1"/>
  <c r="T554" i="2" s="1"/>
  <c r="R553" i="2"/>
  <c r="S553" i="2" s="1"/>
  <c r="T553" i="2" s="1"/>
  <c r="R552" i="2"/>
  <c r="S552" i="2" s="1"/>
  <c r="T552" i="2" s="1"/>
  <c r="R551" i="2"/>
  <c r="S551" i="2" s="1"/>
  <c r="T551" i="2" s="1"/>
  <c r="R550" i="2"/>
  <c r="S550" i="2" s="1"/>
  <c r="T550" i="2" s="1"/>
  <c r="R549" i="2"/>
  <c r="S549" i="2" s="1"/>
  <c r="T549" i="2" s="1"/>
  <c r="R548" i="2"/>
  <c r="S548" i="2" s="1"/>
  <c r="T548" i="2" s="1"/>
  <c r="R547" i="2"/>
  <c r="S547" i="2" s="1"/>
  <c r="T547" i="2" s="1"/>
  <c r="R546" i="2"/>
  <c r="S546" i="2" s="1"/>
  <c r="T546" i="2" s="1"/>
  <c r="R545" i="2"/>
  <c r="S545" i="2" s="1"/>
  <c r="T545" i="2" s="1"/>
  <c r="R544" i="2"/>
  <c r="S544" i="2" s="1"/>
  <c r="T544" i="2" s="1"/>
  <c r="R543" i="2"/>
  <c r="S543" i="2" s="1"/>
  <c r="T543" i="2" s="1"/>
  <c r="R542" i="2"/>
  <c r="S542" i="2" s="1"/>
  <c r="T542" i="2" s="1"/>
  <c r="R541" i="2"/>
  <c r="S541" i="2" s="1"/>
  <c r="T541" i="2" s="1"/>
  <c r="R540" i="2"/>
  <c r="S540" i="2" s="1"/>
  <c r="T540" i="2" s="1"/>
  <c r="R539" i="2"/>
  <c r="S539" i="2" s="1"/>
  <c r="T539" i="2" s="1"/>
  <c r="R538" i="2"/>
  <c r="S538" i="2" s="1"/>
  <c r="T538" i="2" s="1"/>
  <c r="R537" i="2"/>
  <c r="S537" i="2" s="1"/>
  <c r="T537" i="2" s="1"/>
  <c r="R536" i="2"/>
  <c r="S536" i="2" s="1"/>
  <c r="T536" i="2" s="1"/>
  <c r="R535" i="2"/>
  <c r="S535" i="2" s="1"/>
  <c r="T535" i="2" s="1"/>
  <c r="R534" i="2"/>
  <c r="S534" i="2" s="1"/>
  <c r="T534" i="2" s="1"/>
  <c r="R533" i="2"/>
  <c r="S533" i="2" s="1"/>
  <c r="T533" i="2" s="1"/>
  <c r="R532" i="2"/>
  <c r="S532" i="2" s="1"/>
  <c r="T532" i="2" s="1"/>
  <c r="R531" i="2"/>
  <c r="S531" i="2" s="1"/>
  <c r="T531" i="2" s="1"/>
  <c r="R530" i="2"/>
  <c r="S530" i="2" s="1"/>
  <c r="T530" i="2" s="1"/>
  <c r="R529" i="2"/>
  <c r="S529" i="2" s="1"/>
  <c r="T529" i="2" s="1"/>
  <c r="R528" i="2"/>
  <c r="S528" i="2" s="1"/>
  <c r="T528" i="2" s="1"/>
  <c r="R527" i="2"/>
  <c r="S527" i="2" s="1"/>
  <c r="T527" i="2" s="1"/>
  <c r="R526" i="2"/>
  <c r="S526" i="2" s="1"/>
  <c r="T526" i="2" s="1"/>
  <c r="R525" i="2"/>
  <c r="S525" i="2" s="1"/>
  <c r="T525" i="2" s="1"/>
  <c r="R524" i="2"/>
  <c r="S524" i="2" s="1"/>
  <c r="T524" i="2" s="1"/>
  <c r="R523" i="2"/>
  <c r="S523" i="2" s="1"/>
  <c r="T523" i="2" s="1"/>
  <c r="R522" i="2"/>
  <c r="S522" i="2" s="1"/>
  <c r="T522" i="2" s="1"/>
  <c r="R521" i="2"/>
  <c r="S521" i="2" s="1"/>
  <c r="T521" i="2" s="1"/>
  <c r="R520" i="2"/>
  <c r="S520" i="2" s="1"/>
  <c r="T520" i="2" s="1"/>
  <c r="R519" i="2"/>
  <c r="S519" i="2" s="1"/>
  <c r="T519" i="2" s="1"/>
  <c r="R518" i="2"/>
  <c r="S518" i="2" s="1"/>
  <c r="T518" i="2" s="1"/>
  <c r="R517" i="2"/>
  <c r="S517" i="2" s="1"/>
  <c r="T517" i="2" s="1"/>
  <c r="R516" i="2"/>
  <c r="S516" i="2" s="1"/>
  <c r="T516" i="2" s="1"/>
  <c r="R515" i="2"/>
  <c r="S515" i="2" s="1"/>
  <c r="T515" i="2" s="1"/>
  <c r="R514" i="2"/>
  <c r="S514" i="2" s="1"/>
  <c r="T514" i="2" s="1"/>
  <c r="R513" i="2"/>
  <c r="S513" i="2" s="1"/>
  <c r="T513" i="2" s="1"/>
  <c r="R512" i="2"/>
  <c r="S512" i="2" s="1"/>
  <c r="T512" i="2" s="1"/>
  <c r="R511" i="2"/>
  <c r="S511" i="2" s="1"/>
  <c r="T511" i="2" s="1"/>
  <c r="R510" i="2"/>
  <c r="S510" i="2" s="1"/>
  <c r="T510" i="2" s="1"/>
  <c r="R509" i="2"/>
  <c r="S509" i="2" s="1"/>
  <c r="T509" i="2" s="1"/>
  <c r="R508" i="2"/>
  <c r="S508" i="2" s="1"/>
  <c r="T508" i="2" s="1"/>
  <c r="R507" i="2"/>
  <c r="S507" i="2" s="1"/>
  <c r="T507" i="2" s="1"/>
  <c r="R506" i="2"/>
  <c r="S506" i="2" s="1"/>
  <c r="T506" i="2" s="1"/>
  <c r="R505" i="2"/>
  <c r="S505" i="2" s="1"/>
  <c r="T505" i="2" s="1"/>
  <c r="R504" i="2"/>
  <c r="S504" i="2" s="1"/>
  <c r="T504" i="2" s="1"/>
  <c r="R503" i="2"/>
  <c r="S503" i="2" s="1"/>
  <c r="T503" i="2" s="1"/>
  <c r="R502" i="2"/>
  <c r="S502" i="2" s="1"/>
  <c r="T502" i="2" s="1"/>
  <c r="R501" i="2"/>
  <c r="S501" i="2" s="1"/>
  <c r="T501" i="2" s="1"/>
  <c r="R500" i="2"/>
  <c r="S500" i="2" s="1"/>
  <c r="T500" i="2" s="1"/>
  <c r="R499" i="2"/>
  <c r="S499" i="2" s="1"/>
  <c r="T499" i="2" s="1"/>
  <c r="R498" i="2"/>
  <c r="S498" i="2" s="1"/>
  <c r="T498" i="2" s="1"/>
  <c r="R497" i="2"/>
  <c r="S497" i="2" s="1"/>
  <c r="T497" i="2" s="1"/>
  <c r="R496" i="2"/>
  <c r="S496" i="2" s="1"/>
  <c r="T496" i="2" s="1"/>
  <c r="R495" i="2"/>
  <c r="S495" i="2" s="1"/>
  <c r="T495" i="2" s="1"/>
  <c r="R494" i="2"/>
  <c r="S494" i="2" s="1"/>
  <c r="T494" i="2" s="1"/>
  <c r="R493" i="2"/>
  <c r="S493" i="2" s="1"/>
  <c r="T493" i="2" s="1"/>
  <c r="R492" i="2"/>
  <c r="S492" i="2" s="1"/>
  <c r="T492" i="2" s="1"/>
  <c r="R491" i="2"/>
  <c r="S491" i="2" s="1"/>
  <c r="T491" i="2" s="1"/>
  <c r="R490" i="2"/>
  <c r="S490" i="2" s="1"/>
  <c r="T490" i="2" s="1"/>
  <c r="R489" i="2"/>
  <c r="S489" i="2" s="1"/>
  <c r="T489" i="2" s="1"/>
  <c r="R488" i="2"/>
  <c r="S488" i="2" s="1"/>
  <c r="T488" i="2" s="1"/>
  <c r="R487" i="2"/>
  <c r="S487" i="2" s="1"/>
  <c r="T487" i="2" s="1"/>
  <c r="R486" i="2"/>
  <c r="S486" i="2" s="1"/>
  <c r="T486" i="2" s="1"/>
  <c r="R485" i="2"/>
  <c r="S485" i="2" s="1"/>
  <c r="T485" i="2" s="1"/>
  <c r="R484" i="2"/>
  <c r="S484" i="2" s="1"/>
  <c r="T484" i="2" s="1"/>
  <c r="R483" i="2"/>
  <c r="S483" i="2" s="1"/>
  <c r="T483" i="2" s="1"/>
  <c r="R482" i="2"/>
  <c r="S482" i="2" s="1"/>
  <c r="T482" i="2" s="1"/>
  <c r="R481" i="2"/>
  <c r="S481" i="2" s="1"/>
  <c r="T481" i="2" s="1"/>
  <c r="R480" i="2"/>
  <c r="S480" i="2" s="1"/>
  <c r="T480" i="2" s="1"/>
  <c r="R479" i="2"/>
  <c r="S479" i="2" s="1"/>
  <c r="T479" i="2" s="1"/>
  <c r="R478" i="2"/>
  <c r="S478" i="2" s="1"/>
  <c r="T478" i="2" s="1"/>
  <c r="R477" i="2"/>
  <c r="S477" i="2" s="1"/>
  <c r="T477" i="2" s="1"/>
  <c r="R476" i="2"/>
  <c r="S476" i="2" s="1"/>
  <c r="T476" i="2" s="1"/>
  <c r="R475" i="2"/>
  <c r="S475" i="2" s="1"/>
  <c r="T475" i="2" s="1"/>
  <c r="R474" i="2"/>
  <c r="S474" i="2" s="1"/>
  <c r="T474" i="2" s="1"/>
  <c r="R473" i="2"/>
  <c r="S473" i="2" s="1"/>
  <c r="T473" i="2" s="1"/>
  <c r="R472" i="2"/>
  <c r="S472" i="2" s="1"/>
  <c r="T472" i="2" s="1"/>
  <c r="R471" i="2"/>
  <c r="S471" i="2" s="1"/>
  <c r="T471" i="2" s="1"/>
  <c r="R470" i="2"/>
  <c r="S470" i="2" s="1"/>
  <c r="T470" i="2" s="1"/>
  <c r="R469" i="2"/>
  <c r="S469" i="2" s="1"/>
  <c r="T469" i="2" s="1"/>
  <c r="R468" i="2"/>
  <c r="S468" i="2" s="1"/>
  <c r="T468" i="2" s="1"/>
  <c r="R467" i="2"/>
  <c r="S467" i="2" s="1"/>
  <c r="T467" i="2" s="1"/>
  <c r="R466" i="2"/>
  <c r="S466" i="2" s="1"/>
  <c r="T466" i="2" s="1"/>
  <c r="R465" i="2"/>
  <c r="S465" i="2" s="1"/>
  <c r="T465" i="2" s="1"/>
  <c r="R464" i="2"/>
  <c r="S464" i="2" s="1"/>
  <c r="T464" i="2" s="1"/>
  <c r="R463" i="2"/>
  <c r="S463" i="2" s="1"/>
  <c r="T463" i="2" s="1"/>
  <c r="R462" i="2"/>
  <c r="S462" i="2" s="1"/>
  <c r="T462" i="2" s="1"/>
  <c r="R461" i="2"/>
  <c r="S461" i="2" s="1"/>
  <c r="T461" i="2" s="1"/>
  <c r="R460" i="2"/>
  <c r="S460" i="2" s="1"/>
  <c r="T460" i="2" s="1"/>
  <c r="R459" i="2"/>
  <c r="S459" i="2" s="1"/>
  <c r="T459" i="2" s="1"/>
  <c r="R458" i="2"/>
  <c r="S458" i="2" s="1"/>
  <c r="T458" i="2" s="1"/>
  <c r="R457" i="2"/>
  <c r="S457" i="2" s="1"/>
  <c r="T457" i="2" s="1"/>
  <c r="R456" i="2"/>
  <c r="S456" i="2" s="1"/>
  <c r="T456" i="2" s="1"/>
  <c r="R455" i="2"/>
  <c r="S455" i="2" s="1"/>
  <c r="T455" i="2" s="1"/>
  <c r="R454" i="2"/>
  <c r="S454" i="2" s="1"/>
  <c r="T454" i="2" s="1"/>
  <c r="R453" i="2"/>
  <c r="S453" i="2" s="1"/>
  <c r="T453" i="2" s="1"/>
  <c r="R452" i="2"/>
  <c r="S452" i="2" s="1"/>
  <c r="T452" i="2" s="1"/>
  <c r="R451" i="2"/>
  <c r="S451" i="2" s="1"/>
  <c r="T451" i="2" s="1"/>
  <c r="R450" i="2"/>
  <c r="S450" i="2" s="1"/>
  <c r="T450" i="2" s="1"/>
  <c r="R449" i="2"/>
  <c r="S449" i="2" s="1"/>
  <c r="T449" i="2" s="1"/>
  <c r="R448" i="2"/>
  <c r="S448" i="2" s="1"/>
  <c r="T448" i="2" s="1"/>
  <c r="R447" i="2"/>
  <c r="S447" i="2" s="1"/>
  <c r="T447" i="2" s="1"/>
  <c r="R446" i="2"/>
  <c r="S446" i="2" s="1"/>
  <c r="T446" i="2" s="1"/>
  <c r="R445" i="2"/>
  <c r="S445" i="2" s="1"/>
  <c r="T445" i="2" s="1"/>
  <c r="R444" i="2"/>
  <c r="S444" i="2" s="1"/>
  <c r="T444" i="2" s="1"/>
  <c r="R443" i="2"/>
  <c r="S443" i="2" s="1"/>
  <c r="T443" i="2" s="1"/>
  <c r="R442" i="2"/>
  <c r="S442" i="2" s="1"/>
  <c r="T442" i="2" s="1"/>
  <c r="R441" i="2"/>
  <c r="S441" i="2" s="1"/>
  <c r="T441" i="2" s="1"/>
  <c r="R440" i="2"/>
  <c r="S440" i="2" s="1"/>
  <c r="T440" i="2" s="1"/>
  <c r="R439" i="2"/>
  <c r="S439" i="2" s="1"/>
  <c r="T439" i="2" s="1"/>
  <c r="R438" i="2"/>
  <c r="S438" i="2" s="1"/>
  <c r="T438" i="2" s="1"/>
  <c r="R437" i="2"/>
  <c r="S437" i="2" s="1"/>
  <c r="T437" i="2" s="1"/>
  <c r="R436" i="2"/>
  <c r="S436" i="2" s="1"/>
  <c r="T436" i="2" s="1"/>
  <c r="R435" i="2"/>
  <c r="S435" i="2" s="1"/>
  <c r="T435" i="2" s="1"/>
  <c r="R434" i="2"/>
  <c r="S434" i="2" s="1"/>
  <c r="T434" i="2" s="1"/>
  <c r="R433" i="2"/>
  <c r="S433" i="2" s="1"/>
  <c r="T433" i="2" s="1"/>
  <c r="R432" i="2"/>
  <c r="S432" i="2" s="1"/>
  <c r="T432" i="2" s="1"/>
  <c r="R431" i="2"/>
  <c r="S431" i="2" s="1"/>
  <c r="T431" i="2" s="1"/>
  <c r="R430" i="2"/>
  <c r="S430" i="2" s="1"/>
  <c r="T430" i="2" s="1"/>
  <c r="R429" i="2"/>
  <c r="S429" i="2" s="1"/>
  <c r="T429" i="2" s="1"/>
  <c r="R428" i="2"/>
  <c r="S428" i="2" s="1"/>
  <c r="T428" i="2" s="1"/>
  <c r="R427" i="2"/>
  <c r="S427" i="2" s="1"/>
  <c r="T427" i="2" s="1"/>
  <c r="R426" i="2"/>
  <c r="S426" i="2" s="1"/>
  <c r="T426" i="2" s="1"/>
  <c r="R425" i="2"/>
  <c r="S425" i="2" s="1"/>
  <c r="T425" i="2" s="1"/>
  <c r="R424" i="2"/>
  <c r="S424" i="2" s="1"/>
  <c r="T424" i="2" s="1"/>
  <c r="R423" i="2"/>
  <c r="S423" i="2" s="1"/>
  <c r="T423" i="2" s="1"/>
  <c r="R422" i="2"/>
  <c r="S422" i="2" s="1"/>
  <c r="T422" i="2" s="1"/>
  <c r="R421" i="2"/>
  <c r="S421" i="2" s="1"/>
  <c r="T421" i="2" s="1"/>
  <c r="R420" i="2"/>
  <c r="S420" i="2" s="1"/>
  <c r="T420" i="2" s="1"/>
  <c r="R419" i="2"/>
  <c r="S419" i="2" s="1"/>
  <c r="T419" i="2" s="1"/>
  <c r="R418" i="2"/>
  <c r="S418" i="2" s="1"/>
  <c r="T418" i="2" s="1"/>
  <c r="R417" i="2"/>
  <c r="S417" i="2" s="1"/>
  <c r="T417" i="2" s="1"/>
  <c r="R416" i="2"/>
  <c r="S416" i="2" s="1"/>
  <c r="T416" i="2" s="1"/>
  <c r="R415" i="2"/>
  <c r="S415" i="2" s="1"/>
  <c r="T415" i="2" s="1"/>
  <c r="R414" i="2"/>
  <c r="S414" i="2" s="1"/>
  <c r="T414" i="2" s="1"/>
  <c r="R413" i="2"/>
  <c r="S413" i="2" s="1"/>
  <c r="T413" i="2" s="1"/>
  <c r="R412" i="2"/>
  <c r="S412" i="2" s="1"/>
  <c r="T412" i="2" s="1"/>
  <c r="R411" i="2"/>
  <c r="S411" i="2" s="1"/>
  <c r="T411" i="2" s="1"/>
  <c r="R410" i="2"/>
  <c r="S410" i="2" s="1"/>
  <c r="T410" i="2" s="1"/>
  <c r="R409" i="2"/>
  <c r="S409" i="2" s="1"/>
  <c r="T409" i="2" s="1"/>
  <c r="R408" i="2"/>
  <c r="S408" i="2" s="1"/>
  <c r="T408" i="2" s="1"/>
  <c r="R407" i="2"/>
  <c r="S407" i="2" s="1"/>
  <c r="T407" i="2" s="1"/>
  <c r="R406" i="2"/>
  <c r="S406" i="2" s="1"/>
  <c r="T406" i="2" s="1"/>
  <c r="R405" i="2"/>
  <c r="S405" i="2" s="1"/>
  <c r="T405" i="2" s="1"/>
  <c r="R404" i="2"/>
  <c r="S404" i="2" s="1"/>
  <c r="T404" i="2" s="1"/>
  <c r="R403" i="2"/>
  <c r="S403" i="2" s="1"/>
  <c r="T403" i="2" s="1"/>
  <c r="R402" i="2"/>
  <c r="S402" i="2" s="1"/>
  <c r="T402" i="2" s="1"/>
  <c r="R401" i="2"/>
  <c r="S401" i="2" s="1"/>
  <c r="T401" i="2" s="1"/>
  <c r="R400" i="2"/>
  <c r="S400" i="2" s="1"/>
  <c r="T400" i="2" s="1"/>
  <c r="R399" i="2"/>
  <c r="S399" i="2" s="1"/>
  <c r="T399" i="2" s="1"/>
  <c r="R398" i="2"/>
  <c r="S398" i="2" s="1"/>
  <c r="T398" i="2" s="1"/>
  <c r="R397" i="2"/>
  <c r="S397" i="2" s="1"/>
  <c r="T397" i="2" s="1"/>
  <c r="R396" i="2"/>
  <c r="S396" i="2" s="1"/>
  <c r="T396" i="2" s="1"/>
  <c r="R395" i="2"/>
  <c r="S395" i="2" s="1"/>
  <c r="T395" i="2" s="1"/>
  <c r="R394" i="2"/>
  <c r="S394" i="2" s="1"/>
  <c r="T394" i="2" s="1"/>
  <c r="R393" i="2"/>
  <c r="S393" i="2" s="1"/>
  <c r="T393" i="2" s="1"/>
  <c r="R392" i="2"/>
  <c r="S392" i="2" s="1"/>
  <c r="T392" i="2" s="1"/>
  <c r="R391" i="2"/>
  <c r="S391" i="2" s="1"/>
  <c r="T391" i="2" s="1"/>
  <c r="R390" i="2"/>
  <c r="S390" i="2" s="1"/>
  <c r="T390" i="2" s="1"/>
  <c r="R389" i="2"/>
  <c r="S389" i="2" s="1"/>
  <c r="T389" i="2" s="1"/>
  <c r="R388" i="2"/>
  <c r="S388" i="2" s="1"/>
  <c r="T388" i="2" s="1"/>
  <c r="R387" i="2"/>
  <c r="S387" i="2" s="1"/>
  <c r="T387" i="2" s="1"/>
  <c r="R386" i="2"/>
  <c r="S386" i="2" s="1"/>
  <c r="T386" i="2" s="1"/>
  <c r="R385" i="2"/>
  <c r="S385" i="2" s="1"/>
  <c r="T385" i="2" s="1"/>
  <c r="R384" i="2"/>
  <c r="S384" i="2" s="1"/>
  <c r="T384" i="2" s="1"/>
  <c r="R383" i="2"/>
  <c r="S383" i="2" s="1"/>
  <c r="T383" i="2" s="1"/>
  <c r="R382" i="2"/>
  <c r="S382" i="2" s="1"/>
  <c r="T382" i="2" s="1"/>
  <c r="R381" i="2"/>
  <c r="S381" i="2" s="1"/>
  <c r="T381" i="2" s="1"/>
  <c r="R380" i="2"/>
  <c r="S380" i="2" s="1"/>
  <c r="T380" i="2" s="1"/>
  <c r="R379" i="2"/>
  <c r="S379" i="2" s="1"/>
  <c r="T379" i="2" s="1"/>
  <c r="R378" i="2"/>
  <c r="S378" i="2" s="1"/>
  <c r="T378" i="2" s="1"/>
  <c r="R377" i="2"/>
  <c r="S377" i="2" s="1"/>
  <c r="T377" i="2" s="1"/>
  <c r="R376" i="2"/>
  <c r="S376" i="2" s="1"/>
  <c r="T376" i="2" s="1"/>
  <c r="R375" i="2"/>
  <c r="S375" i="2" s="1"/>
  <c r="T375" i="2" s="1"/>
  <c r="R374" i="2"/>
  <c r="S374" i="2" s="1"/>
  <c r="T374" i="2" s="1"/>
  <c r="R373" i="2"/>
  <c r="S373" i="2" s="1"/>
  <c r="T373" i="2" s="1"/>
  <c r="R372" i="2"/>
  <c r="S372" i="2" s="1"/>
  <c r="T372" i="2" s="1"/>
  <c r="R371" i="2"/>
  <c r="S371" i="2" s="1"/>
  <c r="T371" i="2" s="1"/>
  <c r="R370" i="2"/>
  <c r="S370" i="2" s="1"/>
  <c r="T370" i="2" s="1"/>
  <c r="R369" i="2"/>
  <c r="S369" i="2" s="1"/>
  <c r="T369" i="2" s="1"/>
  <c r="R368" i="2"/>
  <c r="S368" i="2" s="1"/>
  <c r="T368" i="2" s="1"/>
  <c r="R367" i="2"/>
  <c r="S367" i="2" s="1"/>
  <c r="T367" i="2" s="1"/>
  <c r="R366" i="2"/>
  <c r="S366" i="2" s="1"/>
  <c r="T366" i="2" s="1"/>
  <c r="R365" i="2"/>
  <c r="S365" i="2" s="1"/>
  <c r="T365" i="2" s="1"/>
  <c r="R364" i="2"/>
  <c r="S364" i="2" s="1"/>
  <c r="T364" i="2" s="1"/>
  <c r="R363" i="2"/>
  <c r="S363" i="2" s="1"/>
  <c r="T363" i="2" s="1"/>
  <c r="R362" i="2"/>
  <c r="S362" i="2" s="1"/>
  <c r="T362" i="2" s="1"/>
  <c r="R361" i="2"/>
  <c r="S361" i="2" s="1"/>
  <c r="T361" i="2" s="1"/>
  <c r="R360" i="2"/>
  <c r="S360" i="2" s="1"/>
  <c r="T360" i="2" s="1"/>
  <c r="R359" i="2"/>
  <c r="S359" i="2" s="1"/>
  <c r="T359" i="2" s="1"/>
  <c r="R358" i="2"/>
  <c r="S358" i="2" s="1"/>
  <c r="T358" i="2" s="1"/>
  <c r="R357" i="2"/>
  <c r="S357" i="2" s="1"/>
  <c r="T357" i="2" s="1"/>
  <c r="R356" i="2"/>
  <c r="S356" i="2" s="1"/>
  <c r="T356" i="2" s="1"/>
  <c r="R355" i="2"/>
  <c r="S355" i="2" s="1"/>
  <c r="T355" i="2" s="1"/>
  <c r="R354" i="2"/>
  <c r="S354" i="2" s="1"/>
  <c r="T354" i="2" s="1"/>
  <c r="R353" i="2"/>
  <c r="S353" i="2" s="1"/>
  <c r="T353" i="2" s="1"/>
  <c r="R352" i="2"/>
  <c r="S352" i="2" s="1"/>
  <c r="T352" i="2" s="1"/>
  <c r="R351" i="2"/>
  <c r="S351" i="2" s="1"/>
  <c r="T351" i="2" s="1"/>
  <c r="R350" i="2"/>
  <c r="S350" i="2" s="1"/>
  <c r="T350" i="2" s="1"/>
  <c r="R349" i="2"/>
  <c r="S349" i="2" s="1"/>
  <c r="T349" i="2" s="1"/>
  <c r="R348" i="2"/>
  <c r="S348" i="2" s="1"/>
  <c r="T348" i="2" s="1"/>
  <c r="R347" i="2"/>
  <c r="S347" i="2" s="1"/>
  <c r="T347" i="2" s="1"/>
  <c r="R346" i="2"/>
  <c r="S346" i="2" s="1"/>
  <c r="T346" i="2" s="1"/>
  <c r="R345" i="2"/>
  <c r="S345" i="2" s="1"/>
  <c r="T345" i="2" s="1"/>
  <c r="R344" i="2"/>
  <c r="S344" i="2" s="1"/>
  <c r="T344" i="2" s="1"/>
  <c r="R343" i="2"/>
  <c r="S343" i="2" s="1"/>
  <c r="T343" i="2" s="1"/>
  <c r="R342" i="2"/>
  <c r="S342" i="2" s="1"/>
  <c r="T342" i="2" s="1"/>
  <c r="R341" i="2"/>
  <c r="S341" i="2" s="1"/>
  <c r="T341" i="2" s="1"/>
  <c r="R340" i="2"/>
  <c r="S340" i="2" s="1"/>
  <c r="T340" i="2" s="1"/>
  <c r="R339" i="2"/>
  <c r="S339" i="2" s="1"/>
  <c r="T339" i="2" s="1"/>
  <c r="R338" i="2"/>
  <c r="S338" i="2" s="1"/>
  <c r="T338" i="2" s="1"/>
  <c r="R337" i="2"/>
  <c r="S337" i="2" s="1"/>
  <c r="T337" i="2" s="1"/>
  <c r="R336" i="2"/>
  <c r="S336" i="2" s="1"/>
  <c r="T336" i="2" s="1"/>
  <c r="R335" i="2"/>
  <c r="S335" i="2" s="1"/>
  <c r="T335" i="2" s="1"/>
  <c r="R334" i="2"/>
  <c r="S334" i="2" s="1"/>
  <c r="T334" i="2" s="1"/>
  <c r="R333" i="2"/>
  <c r="S333" i="2" s="1"/>
  <c r="T333" i="2" s="1"/>
  <c r="R332" i="2"/>
  <c r="S332" i="2" s="1"/>
  <c r="T332" i="2" s="1"/>
  <c r="R331" i="2"/>
  <c r="S331" i="2" s="1"/>
  <c r="T331" i="2" s="1"/>
  <c r="R330" i="2"/>
  <c r="S330" i="2" s="1"/>
  <c r="T330" i="2" s="1"/>
  <c r="R329" i="2"/>
  <c r="S329" i="2" s="1"/>
  <c r="T329" i="2" s="1"/>
  <c r="R328" i="2"/>
  <c r="S328" i="2" s="1"/>
  <c r="T328" i="2" s="1"/>
  <c r="R327" i="2"/>
  <c r="S327" i="2" s="1"/>
  <c r="T327" i="2" s="1"/>
  <c r="R326" i="2"/>
  <c r="S326" i="2" s="1"/>
  <c r="T326" i="2" s="1"/>
  <c r="R325" i="2"/>
  <c r="S325" i="2" s="1"/>
  <c r="T325" i="2" s="1"/>
  <c r="R324" i="2"/>
  <c r="S324" i="2" s="1"/>
  <c r="T324" i="2" s="1"/>
  <c r="R323" i="2"/>
  <c r="S323" i="2" s="1"/>
  <c r="T323" i="2" s="1"/>
  <c r="R322" i="2"/>
  <c r="S322" i="2" s="1"/>
  <c r="T322" i="2" s="1"/>
  <c r="R321" i="2"/>
  <c r="S321" i="2" s="1"/>
  <c r="T321" i="2" s="1"/>
  <c r="R320" i="2"/>
  <c r="S320" i="2" s="1"/>
  <c r="T320" i="2" s="1"/>
  <c r="R319" i="2"/>
  <c r="S319" i="2" s="1"/>
  <c r="T319" i="2" s="1"/>
  <c r="R318" i="2"/>
  <c r="S318" i="2" s="1"/>
  <c r="T318" i="2" s="1"/>
  <c r="R317" i="2"/>
  <c r="S317" i="2" s="1"/>
  <c r="T317" i="2" s="1"/>
  <c r="R316" i="2"/>
  <c r="S316" i="2" s="1"/>
  <c r="T316" i="2" s="1"/>
  <c r="R315" i="2"/>
  <c r="S315" i="2" s="1"/>
  <c r="T315" i="2" s="1"/>
  <c r="R314" i="2"/>
  <c r="S314" i="2" s="1"/>
  <c r="T314" i="2" s="1"/>
  <c r="R313" i="2"/>
  <c r="S313" i="2" s="1"/>
  <c r="T313" i="2" s="1"/>
  <c r="R312" i="2"/>
  <c r="S312" i="2" s="1"/>
  <c r="T312" i="2" s="1"/>
  <c r="R311" i="2"/>
  <c r="S311" i="2" s="1"/>
  <c r="T311" i="2" s="1"/>
  <c r="R310" i="2"/>
  <c r="S310" i="2" s="1"/>
  <c r="T310" i="2" s="1"/>
  <c r="R309" i="2"/>
  <c r="S309" i="2" s="1"/>
  <c r="T309" i="2" s="1"/>
  <c r="R308" i="2"/>
  <c r="S308" i="2" s="1"/>
  <c r="T308" i="2" s="1"/>
  <c r="R307" i="2"/>
  <c r="S307" i="2" s="1"/>
  <c r="T307" i="2" s="1"/>
  <c r="R306" i="2"/>
  <c r="S306" i="2" s="1"/>
  <c r="T306" i="2" s="1"/>
  <c r="R305" i="2"/>
  <c r="S305" i="2" s="1"/>
  <c r="T305" i="2" s="1"/>
  <c r="R304" i="2"/>
  <c r="S304" i="2" s="1"/>
  <c r="T304" i="2" s="1"/>
  <c r="R303" i="2"/>
  <c r="S303" i="2" s="1"/>
  <c r="T303" i="2" s="1"/>
  <c r="R302" i="2"/>
  <c r="S302" i="2" s="1"/>
  <c r="T302" i="2" s="1"/>
  <c r="R301" i="2"/>
  <c r="S301" i="2" s="1"/>
  <c r="T301" i="2" s="1"/>
  <c r="R300" i="2"/>
  <c r="S300" i="2" s="1"/>
  <c r="T300" i="2" s="1"/>
  <c r="R299" i="2"/>
  <c r="S299" i="2" s="1"/>
  <c r="T299" i="2" s="1"/>
  <c r="R298" i="2"/>
  <c r="S298" i="2" s="1"/>
  <c r="T298" i="2" s="1"/>
  <c r="R297" i="2"/>
  <c r="S297" i="2" s="1"/>
  <c r="T297" i="2" s="1"/>
  <c r="R296" i="2"/>
  <c r="S296" i="2" s="1"/>
  <c r="T296" i="2" s="1"/>
  <c r="R295" i="2"/>
  <c r="S295" i="2" s="1"/>
  <c r="T295" i="2" s="1"/>
  <c r="R294" i="2"/>
  <c r="S294" i="2" s="1"/>
  <c r="T294" i="2" s="1"/>
  <c r="R293" i="2"/>
  <c r="S293" i="2" s="1"/>
  <c r="T293" i="2" s="1"/>
  <c r="R292" i="2"/>
  <c r="S292" i="2" s="1"/>
  <c r="T292" i="2" s="1"/>
  <c r="R291" i="2"/>
  <c r="S291" i="2" s="1"/>
  <c r="T291" i="2" s="1"/>
  <c r="R290" i="2"/>
  <c r="S290" i="2" s="1"/>
  <c r="T290" i="2" s="1"/>
  <c r="R289" i="2"/>
  <c r="S289" i="2" s="1"/>
  <c r="T289" i="2" s="1"/>
  <c r="R288" i="2"/>
  <c r="S288" i="2" s="1"/>
  <c r="T288" i="2" s="1"/>
  <c r="R287" i="2"/>
  <c r="S287" i="2" s="1"/>
  <c r="T287" i="2" s="1"/>
  <c r="R286" i="2"/>
  <c r="S286" i="2" s="1"/>
  <c r="T286" i="2" s="1"/>
  <c r="R285" i="2"/>
  <c r="S285" i="2" s="1"/>
  <c r="T285" i="2" s="1"/>
  <c r="R284" i="2"/>
  <c r="S284" i="2" s="1"/>
  <c r="T284" i="2" s="1"/>
  <c r="R283" i="2"/>
  <c r="S283" i="2" s="1"/>
  <c r="T283" i="2" s="1"/>
  <c r="R282" i="2"/>
  <c r="S282" i="2" s="1"/>
  <c r="T282" i="2" s="1"/>
  <c r="R281" i="2"/>
  <c r="S281" i="2" s="1"/>
  <c r="T281" i="2" s="1"/>
  <c r="R280" i="2"/>
  <c r="S280" i="2" s="1"/>
  <c r="T280" i="2" s="1"/>
  <c r="R279" i="2"/>
  <c r="S279" i="2" s="1"/>
  <c r="T279" i="2" s="1"/>
  <c r="R278" i="2"/>
  <c r="S278" i="2" s="1"/>
  <c r="T278" i="2" s="1"/>
  <c r="R277" i="2"/>
  <c r="S277" i="2" s="1"/>
  <c r="T277" i="2" s="1"/>
  <c r="R276" i="2"/>
  <c r="S276" i="2" s="1"/>
  <c r="T276" i="2" s="1"/>
  <c r="R275" i="2"/>
  <c r="S275" i="2" s="1"/>
  <c r="T275" i="2" s="1"/>
  <c r="R274" i="2"/>
  <c r="S274" i="2" s="1"/>
  <c r="T274" i="2" s="1"/>
  <c r="R273" i="2"/>
  <c r="S273" i="2" s="1"/>
  <c r="T273" i="2" s="1"/>
  <c r="R272" i="2"/>
  <c r="S272" i="2" s="1"/>
  <c r="T272" i="2" s="1"/>
  <c r="R271" i="2"/>
  <c r="S271" i="2" s="1"/>
  <c r="T271" i="2" s="1"/>
  <c r="R270" i="2"/>
  <c r="S270" i="2" s="1"/>
  <c r="T270" i="2" s="1"/>
  <c r="R269" i="2"/>
  <c r="S269" i="2" s="1"/>
  <c r="T269" i="2" s="1"/>
  <c r="R268" i="2"/>
  <c r="S268" i="2" s="1"/>
  <c r="T268" i="2" s="1"/>
  <c r="R267" i="2"/>
  <c r="S267" i="2" s="1"/>
  <c r="T267" i="2" s="1"/>
  <c r="R266" i="2"/>
  <c r="S266" i="2" s="1"/>
  <c r="T266" i="2" s="1"/>
  <c r="R265" i="2"/>
  <c r="S265" i="2" s="1"/>
  <c r="T265" i="2" s="1"/>
  <c r="R264" i="2"/>
  <c r="S264" i="2" s="1"/>
  <c r="T264" i="2" s="1"/>
  <c r="R263" i="2"/>
  <c r="S263" i="2" s="1"/>
  <c r="T263" i="2" s="1"/>
  <c r="R262" i="2"/>
  <c r="S262" i="2" s="1"/>
  <c r="T262" i="2" s="1"/>
  <c r="R261" i="2"/>
  <c r="S261" i="2" s="1"/>
  <c r="T261" i="2" s="1"/>
  <c r="R260" i="2"/>
  <c r="S260" i="2" s="1"/>
  <c r="T260" i="2" s="1"/>
  <c r="R259" i="2"/>
  <c r="S259" i="2" s="1"/>
  <c r="T259" i="2" s="1"/>
  <c r="R258" i="2"/>
  <c r="S258" i="2" s="1"/>
  <c r="T258" i="2" s="1"/>
  <c r="R257" i="2"/>
  <c r="S257" i="2" s="1"/>
  <c r="T257" i="2" s="1"/>
  <c r="R256" i="2"/>
  <c r="S256" i="2" s="1"/>
  <c r="T256" i="2" s="1"/>
  <c r="R255" i="2"/>
  <c r="S255" i="2" s="1"/>
  <c r="T255" i="2" s="1"/>
  <c r="R254" i="2"/>
  <c r="S254" i="2" s="1"/>
  <c r="T254" i="2" s="1"/>
  <c r="R253" i="2"/>
  <c r="S253" i="2" s="1"/>
  <c r="T253" i="2" s="1"/>
  <c r="R252" i="2"/>
  <c r="S252" i="2" s="1"/>
  <c r="T252" i="2" s="1"/>
  <c r="R251" i="2"/>
  <c r="S251" i="2" s="1"/>
  <c r="T251" i="2" s="1"/>
  <c r="R250" i="2"/>
  <c r="S250" i="2" s="1"/>
  <c r="T250" i="2" s="1"/>
  <c r="R249" i="2"/>
  <c r="S249" i="2" s="1"/>
  <c r="T249" i="2" s="1"/>
  <c r="R248" i="2"/>
  <c r="S248" i="2" s="1"/>
  <c r="T248" i="2" s="1"/>
  <c r="R247" i="2"/>
  <c r="S247" i="2" s="1"/>
  <c r="T247" i="2" s="1"/>
  <c r="R246" i="2"/>
  <c r="S246" i="2" s="1"/>
  <c r="T246" i="2" s="1"/>
  <c r="R245" i="2"/>
  <c r="S245" i="2" s="1"/>
  <c r="T245" i="2" s="1"/>
  <c r="R244" i="2"/>
  <c r="S244" i="2" s="1"/>
  <c r="T244" i="2" s="1"/>
  <c r="R243" i="2"/>
  <c r="S243" i="2" s="1"/>
  <c r="T243" i="2" s="1"/>
  <c r="R242" i="2"/>
  <c r="S242" i="2" s="1"/>
  <c r="T242" i="2" s="1"/>
  <c r="R241" i="2"/>
  <c r="S241" i="2" s="1"/>
  <c r="T241" i="2" s="1"/>
  <c r="R240" i="2"/>
  <c r="S240" i="2" s="1"/>
  <c r="T240" i="2" s="1"/>
  <c r="R239" i="2"/>
  <c r="S239" i="2" s="1"/>
  <c r="T239" i="2" s="1"/>
  <c r="R238" i="2"/>
  <c r="S238" i="2" s="1"/>
  <c r="T238" i="2" s="1"/>
  <c r="R237" i="2"/>
  <c r="S237" i="2" s="1"/>
  <c r="T237" i="2" s="1"/>
  <c r="R236" i="2"/>
  <c r="S236" i="2" s="1"/>
  <c r="T236" i="2" s="1"/>
  <c r="R235" i="2"/>
  <c r="S235" i="2" s="1"/>
  <c r="T235" i="2" s="1"/>
  <c r="R234" i="2"/>
  <c r="S234" i="2" s="1"/>
  <c r="T234" i="2" s="1"/>
  <c r="R233" i="2"/>
  <c r="S233" i="2" s="1"/>
  <c r="T233" i="2" s="1"/>
  <c r="R232" i="2"/>
  <c r="S232" i="2" s="1"/>
  <c r="T232" i="2" s="1"/>
  <c r="R231" i="2"/>
  <c r="S231" i="2" s="1"/>
  <c r="T231" i="2" s="1"/>
  <c r="R230" i="2"/>
  <c r="S230" i="2" s="1"/>
  <c r="T230" i="2" s="1"/>
  <c r="R229" i="2"/>
  <c r="S229" i="2" s="1"/>
  <c r="T229" i="2" s="1"/>
  <c r="R228" i="2"/>
  <c r="S228" i="2" s="1"/>
  <c r="T228" i="2" s="1"/>
  <c r="R227" i="2"/>
  <c r="S227" i="2" s="1"/>
  <c r="T227" i="2" s="1"/>
  <c r="R226" i="2"/>
  <c r="S226" i="2" s="1"/>
  <c r="T226" i="2" s="1"/>
  <c r="R225" i="2"/>
  <c r="S225" i="2" s="1"/>
  <c r="T225" i="2" s="1"/>
  <c r="R224" i="2"/>
  <c r="S224" i="2" s="1"/>
  <c r="T224" i="2" s="1"/>
  <c r="R223" i="2"/>
  <c r="S223" i="2" s="1"/>
  <c r="T223" i="2" s="1"/>
  <c r="R222" i="2"/>
  <c r="S222" i="2" s="1"/>
  <c r="T222" i="2" s="1"/>
  <c r="R221" i="2"/>
  <c r="S221" i="2" s="1"/>
  <c r="T221" i="2" s="1"/>
  <c r="R220" i="2"/>
  <c r="S220" i="2" s="1"/>
  <c r="T220" i="2" s="1"/>
  <c r="R219" i="2"/>
  <c r="S219" i="2" s="1"/>
  <c r="T219" i="2" s="1"/>
  <c r="R218" i="2"/>
  <c r="S218" i="2" s="1"/>
  <c r="T218" i="2" s="1"/>
  <c r="R217" i="2"/>
  <c r="S217" i="2" s="1"/>
  <c r="T217" i="2" s="1"/>
  <c r="R216" i="2"/>
  <c r="S216" i="2" s="1"/>
  <c r="T216" i="2" s="1"/>
  <c r="R215" i="2"/>
  <c r="S215" i="2" s="1"/>
  <c r="T215" i="2" s="1"/>
  <c r="R214" i="2"/>
  <c r="S214" i="2" s="1"/>
  <c r="T214" i="2" s="1"/>
  <c r="R213" i="2"/>
  <c r="S213" i="2" s="1"/>
  <c r="T213" i="2" s="1"/>
  <c r="R212" i="2"/>
  <c r="S212" i="2" s="1"/>
  <c r="T212" i="2" s="1"/>
  <c r="R211" i="2"/>
  <c r="S211" i="2" s="1"/>
  <c r="T211" i="2" s="1"/>
  <c r="R210" i="2"/>
  <c r="S210" i="2" s="1"/>
  <c r="T210" i="2" s="1"/>
  <c r="R209" i="2"/>
  <c r="S209" i="2" s="1"/>
  <c r="T209" i="2" s="1"/>
  <c r="R208" i="2"/>
  <c r="S208" i="2" s="1"/>
  <c r="T208" i="2" s="1"/>
  <c r="R207" i="2"/>
  <c r="S207" i="2" s="1"/>
  <c r="T207" i="2" s="1"/>
  <c r="R206" i="2"/>
  <c r="S206" i="2" s="1"/>
  <c r="T206" i="2" s="1"/>
  <c r="R205" i="2"/>
  <c r="S205" i="2" s="1"/>
  <c r="T205" i="2" s="1"/>
  <c r="R204" i="2"/>
  <c r="S204" i="2" s="1"/>
  <c r="T204" i="2" s="1"/>
  <c r="R203" i="2"/>
  <c r="S203" i="2" s="1"/>
  <c r="T203" i="2" s="1"/>
  <c r="R202" i="2"/>
  <c r="S202" i="2" s="1"/>
  <c r="T202" i="2" s="1"/>
  <c r="R201" i="2"/>
  <c r="S201" i="2" s="1"/>
  <c r="T201" i="2" s="1"/>
  <c r="R200" i="2"/>
  <c r="S200" i="2" s="1"/>
  <c r="T200" i="2" s="1"/>
  <c r="R199" i="2"/>
  <c r="S199" i="2" s="1"/>
  <c r="T199" i="2" s="1"/>
  <c r="R198" i="2"/>
  <c r="S198" i="2" s="1"/>
  <c r="T198" i="2" s="1"/>
  <c r="R197" i="2"/>
  <c r="S197" i="2" s="1"/>
  <c r="T197" i="2" s="1"/>
  <c r="R196" i="2"/>
  <c r="S196" i="2" s="1"/>
  <c r="T196" i="2" s="1"/>
  <c r="R195" i="2"/>
  <c r="S195" i="2" s="1"/>
  <c r="T195" i="2" s="1"/>
  <c r="R194" i="2"/>
  <c r="S194" i="2" s="1"/>
  <c r="T194" i="2" s="1"/>
  <c r="R193" i="2"/>
  <c r="S193" i="2" s="1"/>
  <c r="T193" i="2" s="1"/>
  <c r="R192" i="2"/>
  <c r="S192" i="2" s="1"/>
  <c r="T192" i="2" s="1"/>
  <c r="R191" i="2"/>
  <c r="S191" i="2" s="1"/>
  <c r="T191" i="2" s="1"/>
  <c r="R190" i="2"/>
  <c r="S190" i="2" s="1"/>
  <c r="T190" i="2" s="1"/>
  <c r="R189" i="2"/>
  <c r="S189" i="2" s="1"/>
  <c r="T189" i="2" s="1"/>
  <c r="R188" i="2"/>
  <c r="S188" i="2" s="1"/>
  <c r="T188" i="2" s="1"/>
  <c r="R187" i="2"/>
  <c r="S187" i="2" s="1"/>
  <c r="T187" i="2" s="1"/>
  <c r="R186" i="2"/>
  <c r="S186" i="2" s="1"/>
  <c r="T186" i="2" s="1"/>
  <c r="R185" i="2"/>
  <c r="S185" i="2" s="1"/>
  <c r="T185" i="2" s="1"/>
  <c r="R184" i="2"/>
  <c r="S184" i="2" s="1"/>
  <c r="T184" i="2" s="1"/>
  <c r="R183" i="2"/>
  <c r="S183" i="2" s="1"/>
  <c r="T183" i="2" s="1"/>
  <c r="R182" i="2"/>
  <c r="S182" i="2" s="1"/>
  <c r="T182" i="2" s="1"/>
  <c r="R181" i="2"/>
  <c r="S181" i="2" s="1"/>
  <c r="T181" i="2" s="1"/>
  <c r="R180" i="2"/>
  <c r="S180" i="2" s="1"/>
  <c r="T180" i="2" s="1"/>
  <c r="R179" i="2"/>
  <c r="S179" i="2" s="1"/>
  <c r="T179" i="2" s="1"/>
  <c r="R178" i="2"/>
  <c r="S178" i="2" s="1"/>
  <c r="T178" i="2" s="1"/>
  <c r="R177" i="2"/>
  <c r="S177" i="2" s="1"/>
  <c r="T177" i="2" s="1"/>
  <c r="R176" i="2"/>
  <c r="S176" i="2" s="1"/>
  <c r="T176" i="2" s="1"/>
  <c r="R175" i="2"/>
  <c r="S175" i="2" s="1"/>
  <c r="T175" i="2" s="1"/>
  <c r="R174" i="2"/>
  <c r="S174" i="2" s="1"/>
  <c r="T174" i="2" s="1"/>
  <c r="R173" i="2"/>
  <c r="S173" i="2" s="1"/>
  <c r="T173" i="2" s="1"/>
  <c r="R172" i="2"/>
  <c r="S172" i="2" s="1"/>
  <c r="T172" i="2" s="1"/>
  <c r="R171" i="2"/>
  <c r="S171" i="2" s="1"/>
  <c r="T171" i="2" s="1"/>
  <c r="R170" i="2"/>
  <c r="S170" i="2" s="1"/>
  <c r="T170" i="2" s="1"/>
  <c r="R169" i="2"/>
  <c r="S169" i="2" s="1"/>
  <c r="T169" i="2" s="1"/>
  <c r="R168" i="2"/>
  <c r="S168" i="2" s="1"/>
  <c r="T168" i="2" s="1"/>
  <c r="R167" i="2"/>
  <c r="S167" i="2" s="1"/>
  <c r="T167" i="2" s="1"/>
  <c r="R166" i="2"/>
  <c r="S166" i="2" s="1"/>
  <c r="T166" i="2" s="1"/>
  <c r="R165" i="2"/>
  <c r="S165" i="2" s="1"/>
  <c r="T165" i="2" s="1"/>
  <c r="R164" i="2"/>
  <c r="S164" i="2" s="1"/>
  <c r="T164" i="2" s="1"/>
  <c r="R163" i="2"/>
  <c r="S163" i="2" s="1"/>
  <c r="T163" i="2" s="1"/>
  <c r="R162" i="2"/>
  <c r="S162" i="2" s="1"/>
  <c r="T162" i="2" s="1"/>
  <c r="R161" i="2"/>
  <c r="S161" i="2" s="1"/>
  <c r="T161" i="2" s="1"/>
  <c r="R160" i="2"/>
  <c r="S160" i="2" s="1"/>
  <c r="T160" i="2" s="1"/>
  <c r="R159" i="2"/>
  <c r="S159" i="2" s="1"/>
  <c r="T159" i="2" s="1"/>
  <c r="R158" i="2"/>
  <c r="S158" i="2" s="1"/>
  <c r="T158" i="2" s="1"/>
  <c r="R157" i="2"/>
  <c r="S157" i="2" s="1"/>
  <c r="T157" i="2" s="1"/>
  <c r="R156" i="2"/>
  <c r="S156" i="2" s="1"/>
  <c r="T156" i="2" s="1"/>
  <c r="R155" i="2"/>
  <c r="S155" i="2" s="1"/>
  <c r="T155" i="2" s="1"/>
  <c r="R154" i="2"/>
  <c r="S154" i="2" s="1"/>
  <c r="T154" i="2" s="1"/>
  <c r="R153" i="2"/>
  <c r="S153" i="2" s="1"/>
  <c r="T153" i="2" s="1"/>
  <c r="R152" i="2"/>
  <c r="S152" i="2" s="1"/>
  <c r="T152" i="2" s="1"/>
  <c r="R151" i="2"/>
  <c r="S151" i="2" s="1"/>
  <c r="T151" i="2" s="1"/>
  <c r="R150" i="2"/>
  <c r="S150" i="2" s="1"/>
  <c r="T150" i="2" s="1"/>
  <c r="R149" i="2"/>
  <c r="S149" i="2" s="1"/>
  <c r="T149" i="2" s="1"/>
  <c r="R148" i="2"/>
  <c r="S148" i="2" s="1"/>
  <c r="T148" i="2" s="1"/>
  <c r="R147" i="2"/>
  <c r="S147" i="2" s="1"/>
  <c r="T147" i="2" s="1"/>
  <c r="R146" i="2"/>
  <c r="S146" i="2" s="1"/>
  <c r="T146" i="2" s="1"/>
  <c r="R145" i="2"/>
  <c r="S145" i="2" s="1"/>
  <c r="T145" i="2" s="1"/>
  <c r="R144" i="2"/>
  <c r="S144" i="2" s="1"/>
  <c r="T144" i="2" s="1"/>
  <c r="R143" i="2"/>
  <c r="S143" i="2" s="1"/>
  <c r="T143" i="2" s="1"/>
  <c r="R142" i="2"/>
  <c r="S142" i="2" s="1"/>
  <c r="T142" i="2" s="1"/>
  <c r="R141" i="2"/>
  <c r="S141" i="2" s="1"/>
  <c r="T141" i="2" s="1"/>
  <c r="R140" i="2"/>
  <c r="S140" i="2" s="1"/>
  <c r="T140" i="2" s="1"/>
  <c r="R139" i="2"/>
  <c r="S139" i="2" s="1"/>
  <c r="T139" i="2" s="1"/>
  <c r="R138" i="2"/>
  <c r="S138" i="2" s="1"/>
  <c r="T138" i="2" s="1"/>
  <c r="R137" i="2"/>
  <c r="S137" i="2" s="1"/>
  <c r="T137" i="2" s="1"/>
  <c r="R136" i="2"/>
  <c r="S136" i="2" s="1"/>
  <c r="T136" i="2" s="1"/>
  <c r="R135" i="2"/>
  <c r="S135" i="2" s="1"/>
  <c r="T135" i="2" s="1"/>
  <c r="R134" i="2"/>
  <c r="S134" i="2" s="1"/>
  <c r="T134" i="2" s="1"/>
  <c r="R133" i="2"/>
  <c r="S133" i="2" s="1"/>
  <c r="T133" i="2" s="1"/>
  <c r="R132" i="2"/>
  <c r="S132" i="2" s="1"/>
  <c r="T132" i="2" s="1"/>
  <c r="R131" i="2"/>
  <c r="S131" i="2" s="1"/>
  <c r="T131" i="2" s="1"/>
  <c r="R130" i="2"/>
  <c r="S130" i="2" s="1"/>
  <c r="T130" i="2" s="1"/>
  <c r="R129" i="2"/>
  <c r="S129" i="2" s="1"/>
  <c r="T129" i="2" s="1"/>
  <c r="R128" i="2"/>
  <c r="S128" i="2" s="1"/>
  <c r="T128" i="2" s="1"/>
  <c r="R127" i="2"/>
  <c r="S127" i="2" s="1"/>
  <c r="T127" i="2" s="1"/>
  <c r="R126" i="2"/>
  <c r="S126" i="2" s="1"/>
  <c r="T126" i="2" s="1"/>
  <c r="R125" i="2"/>
  <c r="S125" i="2" s="1"/>
  <c r="T125" i="2" s="1"/>
  <c r="R124" i="2"/>
  <c r="S124" i="2" s="1"/>
  <c r="T124" i="2" s="1"/>
  <c r="R123" i="2"/>
  <c r="S123" i="2" s="1"/>
  <c r="T123" i="2" s="1"/>
  <c r="R122" i="2"/>
  <c r="S122" i="2" s="1"/>
  <c r="T122" i="2" s="1"/>
  <c r="R121" i="2"/>
  <c r="S121" i="2" s="1"/>
  <c r="T121" i="2" s="1"/>
  <c r="R120" i="2"/>
  <c r="S120" i="2" s="1"/>
  <c r="T120" i="2" s="1"/>
  <c r="R119" i="2"/>
  <c r="S119" i="2" s="1"/>
  <c r="T119" i="2" s="1"/>
  <c r="R118" i="2"/>
  <c r="S118" i="2" s="1"/>
  <c r="T118" i="2" s="1"/>
  <c r="R117" i="2"/>
  <c r="S117" i="2" s="1"/>
  <c r="T117" i="2" s="1"/>
  <c r="R116" i="2"/>
  <c r="S116" i="2" s="1"/>
  <c r="T116" i="2" s="1"/>
  <c r="R115" i="2"/>
  <c r="S115" i="2" s="1"/>
  <c r="T115" i="2" s="1"/>
  <c r="R114" i="2"/>
  <c r="S114" i="2" s="1"/>
  <c r="T114" i="2" s="1"/>
  <c r="R113" i="2"/>
  <c r="S113" i="2" s="1"/>
  <c r="T113" i="2" s="1"/>
  <c r="R112" i="2"/>
  <c r="S112" i="2" s="1"/>
  <c r="T112" i="2" s="1"/>
  <c r="R111" i="2"/>
  <c r="S111" i="2" s="1"/>
  <c r="T111" i="2" s="1"/>
  <c r="R110" i="2"/>
  <c r="S110" i="2" s="1"/>
  <c r="T110" i="2" s="1"/>
  <c r="R109" i="2"/>
  <c r="S109" i="2" s="1"/>
  <c r="T109" i="2" s="1"/>
  <c r="R108" i="2"/>
  <c r="S108" i="2" s="1"/>
  <c r="T108" i="2" s="1"/>
  <c r="R107" i="2"/>
  <c r="S107" i="2" s="1"/>
  <c r="T107" i="2" s="1"/>
  <c r="R106" i="2"/>
  <c r="S106" i="2" s="1"/>
  <c r="T106" i="2" s="1"/>
  <c r="R105" i="2"/>
  <c r="S105" i="2" s="1"/>
  <c r="T105" i="2" s="1"/>
  <c r="R104" i="2"/>
  <c r="S104" i="2" s="1"/>
  <c r="T104" i="2" s="1"/>
  <c r="R103" i="2"/>
  <c r="S103" i="2" s="1"/>
  <c r="T103" i="2" s="1"/>
  <c r="R102" i="2"/>
  <c r="S102" i="2" s="1"/>
  <c r="T102" i="2" s="1"/>
  <c r="R101" i="2"/>
  <c r="S101" i="2" s="1"/>
  <c r="T101" i="2" s="1"/>
  <c r="R100" i="2"/>
  <c r="S100" i="2" s="1"/>
  <c r="T100" i="2" s="1"/>
  <c r="R99" i="2"/>
  <c r="S99" i="2" s="1"/>
  <c r="T99" i="2" s="1"/>
  <c r="R98" i="2"/>
  <c r="S98" i="2" s="1"/>
  <c r="T98" i="2" s="1"/>
  <c r="R97" i="2"/>
  <c r="S97" i="2" s="1"/>
  <c r="T97" i="2" s="1"/>
  <c r="R96" i="2"/>
  <c r="S96" i="2" s="1"/>
  <c r="T96" i="2" s="1"/>
  <c r="R95" i="2"/>
  <c r="S95" i="2" s="1"/>
  <c r="T95" i="2" s="1"/>
  <c r="R94" i="2"/>
  <c r="S94" i="2" s="1"/>
  <c r="T94" i="2" s="1"/>
  <c r="R93" i="2"/>
  <c r="S93" i="2" s="1"/>
  <c r="T93" i="2" s="1"/>
  <c r="R92" i="2"/>
  <c r="S92" i="2" s="1"/>
  <c r="T92" i="2" s="1"/>
  <c r="R91" i="2"/>
  <c r="S91" i="2" s="1"/>
  <c r="T91" i="2" s="1"/>
  <c r="R90" i="2"/>
  <c r="S90" i="2" s="1"/>
  <c r="T90" i="2" s="1"/>
  <c r="R89" i="2"/>
  <c r="S89" i="2" s="1"/>
  <c r="T89" i="2" s="1"/>
  <c r="R88" i="2"/>
  <c r="S88" i="2" s="1"/>
  <c r="T88" i="2" s="1"/>
  <c r="R87" i="2"/>
  <c r="S87" i="2" s="1"/>
  <c r="T87" i="2" s="1"/>
  <c r="R86" i="2"/>
  <c r="S86" i="2" s="1"/>
  <c r="T86" i="2" s="1"/>
  <c r="R85" i="2"/>
  <c r="S85" i="2" s="1"/>
  <c r="T85" i="2" s="1"/>
  <c r="R84" i="2"/>
  <c r="S84" i="2" s="1"/>
  <c r="T84" i="2" s="1"/>
  <c r="R83" i="2"/>
  <c r="S83" i="2" s="1"/>
  <c r="T83" i="2" s="1"/>
  <c r="R82" i="2"/>
  <c r="S82" i="2" s="1"/>
  <c r="T82" i="2" s="1"/>
  <c r="R81" i="2"/>
  <c r="S81" i="2" s="1"/>
  <c r="T81" i="2" s="1"/>
  <c r="R80" i="2"/>
  <c r="S80" i="2" s="1"/>
  <c r="T80" i="2" s="1"/>
  <c r="R79" i="2"/>
  <c r="S79" i="2" s="1"/>
  <c r="T79" i="2" s="1"/>
  <c r="R78" i="2"/>
  <c r="S78" i="2" s="1"/>
  <c r="T78" i="2" s="1"/>
  <c r="R77" i="2"/>
  <c r="S77" i="2" s="1"/>
  <c r="T77" i="2" s="1"/>
  <c r="R76" i="2"/>
  <c r="S76" i="2" s="1"/>
  <c r="T76" i="2" s="1"/>
  <c r="R75" i="2"/>
  <c r="S75" i="2" s="1"/>
  <c r="T75" i="2" s="1"/>
  <c r="R74" i="2"/>
  <c r="S74" i="2" s="1"/>
  <c r="T74" i="2" s="1"/>
  <c r="R73" i="2"/>
  <c r="S73" i="2" s="1"/>
  <c r="T73" i="2" s="1"/>
  <c r="R72" i="2"/>
  <c r="S72" i="2" s="1"/>
  <c r="T72" i="2" s="1"/>
  <c r="R71" i="2"/>
  <c r="S71" i="2" s="1"/>
  <c r="T71" i="2" s="1"/>
  <c r="R70" i="2"/>
  <c r="S70" i="2" s="1"/>
  <c r="T70" i="2" s="1"/>
  <c r="R69" i="2"/>
  <c r="S69" i="2" s="1"/>
  <c r="T69" i="2" s="1"/>
  <c r="R68" i="2"/>
  <c r="S68" i="2" s="1"/>
  <c r="T68" i="2" s="1"/>
  <c r="R67" i="2"/>
  <c r="S67" i="2" s="1"/>
  <c r="T67" i="2" s="1"/>
  <c r="R66" i="2"/>
  <c r="S66" i="2" s="1"/>
  <c r="T66" i="2" s="1"/>
  <c r="R65" i="2"/>
  <c r="S65" i="2" s="1"/>
  <c r="T65" i="2" s="1"/>
  <c r="R64" i="2"/>
  <c r="S64" i="2" s="1"/>
  <c r="T64" i="2" s="1"/>
  <c r="R63" i="2"/>
  <c r="S63" i="2" s="1"/>
  <c r="T63" i="2" s="1"/>
  <c r="R62" i="2"/>
  <c r="S62" i="2" s="1"/>
  <c r="T62" i="2" s="1"/>
  <c r="R61" i="2"/>
  <c r="S61" i="2" s="1"/>
  <c r="T61" i="2" s="1"/>
  <c r="R60" i="2"/>
  <c r="S60" i="2" s="1"/>
  <c r="T60" i="2" s="1"/>
  <c r="R59" i="2"/>
  <c r="S59" i="2" s="1"/>
  <c r="T59" i="2" s="1"/>
  <c r="R58" i="2"/>
  <c r="S58" i="2" s="1"/>
  <c r="T58" i="2" s="1"/>
  <c r="R57" i="2"/>
  <c r="S57" i="2" s="1"/>
  <c r="T57" i="2" s="1"/>
  <c r="R56" i="2"/>
  <c r="S56" i="2" s="1"/>
  <c r="T56" i="2" s="1"/>
  <c r="R55" i="2"/>
  <c r="S55" i="2" s="1"/>
  <c r="T55" i="2" s="1"/>
  <c r="R54" i="2"/>
  <c r="S54" i="2" s="1"/>
  <c r="T54" i="2" s="1"/>
  <c r="R53" i="2"/>
  <c r="S53" i="2" s="1"/>
  <c r="T53" i="2" s="1"/>
  <c r="R52" i="2"/>
  <c r="S52" i="2" s="1"/>
  <c r="T52" i="2" s="1"/>
  <c r="R51" i="2"/>
  <c r="S51" i="2" s="1"/>
  <c r="T51" i="2" s="1"/>
  <c r="R50" i="2"/>
  <c r="S50" i="2" s="1"/>
  <c r="T50" i="2" s="1"/>
  <c r="R49" i="2"/>
  <c r="S49" i="2" s="1"/>
  <c r="T49" i="2" s="1"/>
  <c r="R48" i="2"/>
  <c r="S48" i="2" s="1"/>
  <c r="T48" i="2" s="1"/>
  <c r="R47" i="2"/>
  <c r="S47" i="2" s="1"/>
  <c r="T47" i="2" s="1"/>
  <c r="R46" i="2"/>
  <c r="S46" i="2" s="1"/>
  <c r="T46" i="2" s="1"/>
  <c r="R45" i="2"/>
  <c r="S45" i="2" s="1"/>
  <c r="T45" i="2" s="1"/>
  <c r="R44" i="2"/>
  <c r="S44" i="2" s="1"/>
  <c r="T44" i="2" s="1"/>
  <c r="R43" i="2"/>
  <c r="S43" i="2" s="1"/>
  <c r="T43" i="2" s="1"/>
  <c r="R42" i="2"/>
  <c r="S42" i="2" s="1"/>
  <c r="T42" i="2" s="1"/>
  <c r="R41" i="2"/>
  <c r="S41" i="2" s="1"/>
  <c r="T41" i="2" s="1"/>
  <c r="R40" i="2"/>
  <c r="S40" i="2" s="1"/>
  <c r="T40" i="2" s="1"/>
  <c r="R39" i="2"/>
  <c r="S39" i="2" s="1"/>
  <c r="T39" i="2" s="1"/>
  <c r="R38" i="2"/>
  <c r="S38" i="2" s="1"/>
  <c r="T38" i="2" s="1"/>
  <c r="R37" i="2"/>
  <c r="S37" i="2" s="1"/>
  <c r="T37" i="2" s="1"/>
  <c r="R36" i="2"/>
  <c r="S36" i="2" s="1"/>
  <c r="T36" i="2" s="1"/>
  <c r="R35" i="2"/>
  <c r="S35" i="2" s="1"/>
  <c r="T35" i="2" s="1"/>
  <c r="R34" i="2"/>
  <c r="S34" i="2" s="1"/>
  <c r="T34" i="2" s="1"/>
  <c r="R33" i="2"/>
  <c r="S33" i="2" s="1"/>
  <c r="T33" i="2" s="1"/>
  <c r="R32" i="2"/>
  <c r="S32" i="2" s="1"/>
  <c r="T32" i="2" s="1"/>
  <c r="R31" i="2"/>
  <c r="S31" i="2" s="1"/>
  <c r="T31" i="2" s="1"/>
  <c r="R30" i="2"/>
  <c r="S30" i="2" s="1"/>
  <c r="T30" i="2" s="1"/>
  <c r="R29" i="2"/>
  <c r="S29" i="2" s="1"/>
  <c r="T29" i="2" s="1"/>
  <c r="R28" i="2"/>
  <c r="S28" i="2" s="1"/>
  <c r="T28" i="2" s="1"/>
  <c r="R27" i="2"/>
  <c r="S27" i="2" s="1"/>
  <c r="T27" i="2" s="1"/>
  <c r="R26" i="2"/>
  <c r="S26" i="2" s="1"/>
  <c r="T26" i="2" s="1"/>
  <c r="R25" i="2"/>
  <c r="S25" i="2" s="1"/>
  <c r="T25" i="2" s="1"/>
  <c r="R24" i="2"/>
  <c r="S24" i="2" s="1"/>
  <c r="T24" i="2" s="1"/>
  <c r="R23" i="2"/>
  <c r="S23" i="2" s="1"/>
  <c r="T23" i="2" s="1"/>
  <c r="R22" i="2"/>
  <c r="S22" i="2" s="1"/>
  <c r="T22" i="2" s="1"/>
  <c r="R21" i="2"/>
  <c r="S21" i="2" s="1"/>
  <c r="T21" i="2" s="1"/>
  <c r="R20" i="2"/>
  <c r="S20" i="2" s="1"/>
  <c r="T20" i="2" s="1"/>
  <c r="R19" i="2"/>
  <c r="S19" i="2" s="1"/>
  <c r="T19" i="2" s="1"/>
  <c r="R18" i="2"/>
  <c r="S18" i="2" s="1"/>
  <c r="T18" i="2" s="1"/>
  <c r="R17" i="2"/>
  <c r="S17" i="2" s="1"/>
  <c r="T17" i="2" s="1"/>
  <c r="R16" i="2"/>
  <c r="S16" i="2" s="1"/>
  <c r="T16" i="2" s="1"/>
  <c r="R15" i="2"/>
  <c r="S15" i="2" s="1"/>
  <c r="T15" i="2" s="1"/>
  <c r="R14" i="2"/>
  <c r="S14" i="2" s="1"/>
  <c r="T14" i="2" s="1"/>
  <c r="R13" i="2"/>
  <c r="S13" i="2" s="1"/>
  <c r="T13" i="2" s="1"/>
  <c r="R12" i="2"/>
  <c r="S12" i="2" s="1"/>
  <c r="T12" i="2" s="1"/>
  <c r="R11" i="2"/>
  <c r="S11" i="2" s="1"/>
  <c r="T11" i="2" s="1"/>
  <c r="R10" i="2"/>
  <c r="S10" i="2" s="1"/>
  <c r="T10" i="2" s="1"/>
  <c r="R9" i="2"/>
  <c r="S9" i="2" s="1"/>
  <c r="T9" i="2" s="1"/>
  <c r="R8" i="2"/>
  <c r="S8" i="2" s="1"/>
  <c r="T8" i="2" s="1"/>
  <c r="R7" i="2"/>
  <c r="S7" i="2" s="1"/>
  <c r="T7" i="2" s="1"/>
  <c r="R6" i="2"/>
  <c r="S6" i="2" s="1"/>
  <c r="T6" i="2" s="1"/>
  <c r="R5" i="2"/>
  <c r="S5" i="2" s="1"/>
  <c r="T5" i="2" s="1"/>
  <c r="S4368" i="2" l="1"/>
  <c r="T4368" i="2" s="1"/>
  <c r="S3836" i="2"/>
  <c r="T3836" i="2" s="1"/>
  <c r="S4517" i="2"/>
  <c r="T4517" i="2" s="1"/>
  <c r="O4956" i="2"/>
  <c r="O4955" i="2"/>
  <c r="O4954" i="2"/>
  <c r="O4953" i="2"/>
  <c r="O4952" i="2"/>
  <c r="O4951" i="2"/>
  <c r="O4950" i="2"/>
  <c r="O4949" i="2"/>
  <c r="O4948" i="2"/>
  <c r="O4947" i="2"/>
  <c r="O4946" i="2"/>
  <c r="O4945" i="2"/>
  <c r="O4944" i="2"/>
  <c r="O4943" i="2"/>
  <c r="O4942" i="2"/>
  <c r="O4941" i="2"/>
  <c r="O4940" i="2"/>
  <c r="O4939" i="2"/>
  <c r="O4938" i="2"/>
  <c r="O4937" i="2"/>
  <c r="O4936" i="2"/>
  <c r="O4935" i="2"/>
  <c r="O4934" i="2"/>
  <c r="O4933" i="2"/>
  <c r="O4932" i="2"/>
  <c r="O4931" i="2"/>
  <c r="O4930" i="2"/>
  <c r="O4929" i="2"/>
  <c r="O4928" i="2"/>
  <c r="O4927" i="2"/>
  <c r="O4926" i="2"/>
  <c r="O4925" i="2"/>
  <c r="O4924" i="2"/>
  <c r="O4923" i="2"/>
  <c r="O4922" i="2"/>
  <c r="O4921" i="2"/>
  <c r="O4920" i="2"/>
  <c r="O4919" i="2"/>
  <c r="O4918" i="2"/>
  <c r="O4917" i="2"/>
  <c r="O4916" i="2"/>
  <c r="O4915" i="2"/>
  <c r="O4914" i="2"/>
  <c r="O4913" i="2"/>
  <c r="O4912" i="2"/>
  <c r="O4911" i="2"/>
  <c r="O4910" i="2"/>
  <c r="O4909" i="2"/>
  <c r="O4908" i="2"/>
  <c r="O4907" i="2"/>
  <c r="O4906" i="2"/>
  <c r="O4905" i="2"/>
  <c r="O4904" i="2"/>
  <c r="O4903" i="2"/>
  <c r="O4902" i="2"/>
  <c r="O4901" i="2"/>
  <c r="O4900" i="2"/>
  <c r="O4899" i="2"/>
  <c r="O4898" i="2"/>
  <c r="O4897" i="2"/>
  <c r="O4896" i="2"/>
  <c r="O4895" i="2"/>
  <c r="O4894" i="2"/>
  <c r="O4893" i="2"/>
  <c r="O4892" i="2"/>
  <c r="O4891" i="2"/>
  <c r="O4890" i="2"/>
  <c r="O4889" i="2"/>
  <c r="O4888" i="2"/>
  <c r="O4887" i="2"/>
  <c r="O4886" i="2"/>
  <c r="O4885" i="2"/>
  <c r="O4884" i="2"/>
  <c r="O4883" i="2"/>
  <c r="O4882" i="2"/>
  <c r="O4881" i="2"/>
  <c r="O4880" i="2"/>
  <c r="O4879" i="2"/>
  <c r="O4878" i="2"/>
  <c r="O4877" i="2"/>
  <c r="O4876" i="2"/>
  <c r="O4875" i="2"/>
  <c r="O4874" i="2"/>
  <c r="O4873" i="2"/>
  <c r="O4872" i="2"/>
  <c r="O4871" i="2"/>
  <c r="O4870" i="2"/>
  <c r="O4869" i="2"/>
  <c r="O4868" i="2"/>
  <c r="O4867" i="2"/>
  <c r="O4866" i="2"/>
  <c r="O4865" i="2"/>
  <c r="O4864" i="2"/>
  <c r="O4863" i="2"/>
  <c r="O4862" i="2"/>
  <c r="O4861" i="2"/>
  <c r="O4860" i="2"/>
  <c r="O4859" i="2"/>
  <c r="O4858" i="2"/>
  <c r="O4857" i="2"/>
  <c r="O4856" i="2"/>
  <c r="O4855" i="2"/>
  <c r="O4854" i="2"/>
  <c r="O4853" i="2"/>
  <c r="O4852" i="2"/>
  <c r="O4851" i="2"/>
  <c r="O4850" i="2"/>
  <c r="O4849" i="2"/>
  <c r="O4848" i="2"/>
  <c r="O4847" i="2"/>
  <c r="O4846" i="2"/>
  <c r="O4845" i="2"/>
  <c r="O4844" i="2"/>
  <c r="O4843" i="2"/>
  <c r="O4842" i="2"/>
  <c r="O4841" i="2"/>
  <c r="O4840" i="2"/>
  <c r="O4839" i="2"/>
  <c r="O4838" i="2"/>
  <c r="O4837" i="2"/>
  <c r="O4836" i="2"/>
  <c r="O4835" i="2"/>
  <c r="O4834" i="2"/>
  <c r="O4833" i="2"/>
  <c r="O4832" i="2"/>
  <c r="O4831" i="2"/>
  <c r="O4830" i="2"/>
  <c r="O4829" i="2"/>
  <c r="O4828" i="2"/>
  <c r="O4827" i="2"/>
  <c r="O4826" i="2"/>
  <c r="O4825" i="2"/>
  <c r="O4824" i="2"/>
  <c r="O4823" i="2"/>
  <c r="O4822" i="2"/>
  <c r="O4821" i="2"/>
  <c r="O4820" i="2"/>
  <c r="O4819" i="2"/>
  <c r="O4818" i="2"/>
  <c r="O4817" i="2"/>
  <c r="O4816" i="2"/>
  <c r="O4815" i="2"/>
  <c r="O4814" i="2"/>
  <c r="O4813" i="2"/>
  <c r="O4812" i="2"/>
  <c r="O4811" i="2"/>
  <c r="O4810" i="2"/>
  <c r="O4809" i="2"/>
  <c r="O4808" i="2"/>
  <c r="O4807" i="2"/>
  <c r="O4806" i="2"/>
  <c r="O4805" i="2"/>
  <c r="O4804" i="2"/>
  <c r="O4803" i="2"/>
  <c r="O4802" i="2"/>
  <c r="O4801" i="2"/>
  <c r="O4800" i="2"/>
  <c r="O4799" i="2"/>
  <c r="O4798" i="2"/>
  <c r="O4797" i="2"/>
  <c r="O4796" i="2"/>
  <c r="O4795" i="2"/>
  <c r="O4794" i="2"/>
  <c r="O4793" i="2"/>
  <c r="O4792" i="2"/>
  <c r="O4791" i="2"/>
  <c r="O4790" i="2"/>
  <c r="O4789" i="2"/>
  <c r="O4788" i="2"/>
  <c r="O4787" i="2"/>
  <c r="O4786" i="2"/>
  <c r="O4785" i="2"/>
  <c r="O4784" i="2"/>
  <c r="O4783" i="2"/>
  <c r="O4782" i="2"/>
  <c r="O4781" i="2"/>
  <c r="O4780" i="2"/>
  <c r="O4779" i="2"/>
  <c r="O4778" i="2"/>
  <c r="O4777" i="2"/>
  <c r="O4776" i="2"/>
  <c r="O4775" i="2"/>
  <c r="O4774" i="2"/>
  <c r="O4773" i="2"/>
  <c r="O4772" i="2"/>
  <c r="O4771" i="2"/>
  <c r="O4770" i="2"/>
  <c r="O4769" i="2"/>
  <c r="O4768" i="2"/>
  <c r="O4767" i="2"/>
  <c r="O4766" i="2"/>
  <c r="O4765" i="2"/>
  <c r="O4764" i="2"/>
  <c r="O4763" i="2"/>
  <c r="O4762" i="2"/>
  <c r="O4761" i="2"/>
  <c r="O4760" i="2"/>
  <c r="O4759" i="2"/>
  <c r="O4758" i="2"/>
  <c r="O4757" i="2"/>
  <c r="O4756" i="2"/>
  <c r="O4755" i="2"/>
  <c r="O4754" i="2"/>
  <c r="O4753" i="2"/>
  <c r="O4752" i="2"/>
  <c r="O4751" i="2"/>
  <c r="O4750" i="2"/>
  <c r="O4749" i="2"/>
  <c r="O4748" i="2"/>
  <c r="O4747" i="2"/>
  <c r="O4746" i="2"/>
  <c r="O4745" i="2"/>
  <c r="O4744" i="2"/>
  <c r="O4743" i="2"/>
  <c r="O4742" i="2"/>
  <c r="O4741" i="2"/>
  <c r="O4740" i="2"/>
  <c r="O4739" i="2"/>
  <c r="O4738" i="2"/>
  <c r="O4737" i="2"/>
  <c r="O4736" i="2"/>
  <c r="O4735" i="2"/>
  <c r="O4734" i="2"/>
  <c r="O4733" i="2"/>
  <c r="O4732" i="2"/>
  <c r="O4731" i="2"/>
  <c r="O4730" i="2"/>
  <c r="O4729" i="2"/>
  <c r="O4728" i="2"/>
  <c r="O4727" i="2"/>
  <c r="O4726" i="2"/>
  <c r="O4725" i="2"/>
  <c r="O4724" i="2"/>
  <c r="O4723" i="2"/>
  <c r="O4722" i="2"/>
  <c r="O4721" i="2"/>
  <c r="O4720" i="2"/>
  <c r="O4719" i="2"/>
  <c r="O4718" i="2"/>
  <c r="O4717" i="2"/>
  <c r="O4716" i="2"/>
  <c r="O4715" i="2"/>
  <c r="O4714" i="2"/>
  <c r="O4713" i="2"/>
  <c r="O4712" i="2"/>
  <c r="O4711" i="2"/>
  <c r="O4710" i="2"/>
  <c r="O4709" i="2"/>
  <c r="O4708" i="2"/>
  <c r="O4707" i="2"/>
  <c r="O4706" i="2"/>
  <c r="O4705" i="2"/>
  <c r="O4704" i="2"/>
  <c r="O4703" i="2"/>
  <c r="O4702" i="2"/>
  <c r="O4701" i="2"/>
  <c r="O4700" i="2"/>
  <c r="O4699" i="2"/>
  <c r="O4698" i="2"/>
  <c r="O4697" i="2"/>
  <c r="O4696" i="2"/>
  <c r="O4695" i="2"/>
  <c r="O4694" i="2"/>
  <c r="O4693" i="2"/>
  <c r="O4692" i="2"/>
  <c r="O4691" i="2"/>
  <c r="O4690" i="2"/>
  <c r="O4689" i="2"/>
  <c r="O4688" i="2"/>
  <c r="O4687" i="2"/>
  <c r="O4686" i="2"/>
  <c r="O4685" i="2"/>
  <c r="O4684" i="2"/>
  <c r="O4683" i="2"/>
  <c r="O4682" i="2"/>
  <c r="O4681" i="2"/>
  <c r="O4680" i="2"/>
  <c r="O4679" i="2"/>
  <c r="O4678" i="2"/>
  <c r="O4677" i="2"/>
  <c r="O4676" i="2"/>
  <c r="O4675" i="2"/>
  <c r="O4674" i="2"/>
  <c r="O4673" i="2"/>
  <c r="O4672" i="2"/>
  <c r="O4671" i="2"/>
  <c r="O4670" i="2"/>
  <c r="O4669" i="2"/>
  <c r="O4668" i="2"/>
  <c r="O4667" i="2"/>
  <c r="O4666" i="2"/>
  <c r="O4665" i="2"/>
  <c r="O4664" i="2"/>
  <c r="O4663" i="2"/>
  <c r="O4662" i="2"/>
  <c r="O4661" i="2"/>
  <c r="O4660" i="2"/>
  <c r="O4659" i="2"/>
  <c r="O4658" i="2"/>
  <c r="O4657" i="2"/>
  <c r="O4656" i="2"/>
  <c r="O4655" i="2"/>
  <c r="O4654" i="2"/>
  <c r="O4653" i="2"/>
  <c r="O4652" i="2"/>
  <c r="O4651" i="2"/>
  <c r="O4650" i="2"/>
  <c r="O4649" i="2"/>
  <c r="O4648" i="2"/>
  <c r="O4647" i="2"/>
  <c r="O4646" i="2"/>
  <c r="O4645" i="2"/>
  <c r="O4644" i="2"/>
  <c r="O4643" i="2"/>
  <c r="O4642" i="2"/>
  <c r="O4641" i="2"/>
  <c r="O4640" i="2"/>
  <c r="O4639" i="2"/>
  <c r="O4638" i="2"/>
  <c r="O4637" i="2"/>
  <c r="O4636" i="2"/>
  <c r="O4635" i="2"/>
  <c r="O4634" i="2"/>
  <c r="O4633" i="2"/>
  <c r="O4632" i="2"/>
  <c r="O4631" i="2"/>
  <c r="O4630" i="2"/>
  <c r="O4629" i="2"/>
  <c r="O4628" i="2"/>
  <c r="O4627" i="2"/>
  <c r="O4626" i="2"/>
  <c r="O4625" i="2"/>
  <c r="O4624" i="2"/>
  <c r="O4623" i="2"/>
  <c r="O4622" i="2"/>
  <c r="O4621" i="2"/>
  <c r="O4620" i="2"/>
  <c r="O4619" i="2"/>
  <c r="O4618" i="2"/>
  <c r="O4617" i="2"/>
  <c r="O4616" i="2"/>
  <c r="O4615" i="2"/>
  <c r="O4614" i="2"/>
  <c r="O4613" i="2"/>
  <c r="O4612" i="2"/>
  <c r="O4611" i="2"/>
  <c r="O4610" i="2"/>
  <c r="O4609" i="2"/>
  <c r="O4608" i="2"/>
  <c r="O4607" i="2"/>
  <c r="O4606" i="2"/>
  <c r="O4605" i="2"/>
  <c r="O4604" i="2"/>
  <c r="O4603" i="2"/>
  <c r="O4602" i="2"/>
  <c r="O4601" i="2"/>
  <c r="O4600" i="2"/>
  <c r="O4599" i="2"/>
  <c r="O4598" i="2"/>
  <c r="O4597" i="2"/>
  <c r="O4596" i="2"/>
  <c r="O4595" i="2"/>
  <c r="O4594" i="2"/>
  <c r="O4593" i="2"/>
  <c r="O4592" i="2"/>
  <c r="O4591" i="2"/>
  <c r="O4590" i="2"/>
  <c r="O4589" i="2"/>
  <c r="O4588" i="2"/>
  <c r="O4587" i="2"/>
  <c r="O4586" i="2"/>
  <c r="O4585" i="2"/>
  <c r="O4584" i="2"/>
  <c r="O4583" i="2"/>
  <c r="O4582" i="2"/>
  <c r="O4581" i="2"/>
  <c r="O4580" i="2"/>
  <c r="O4579" i="2"/>
  <c r="O4578" i="2"/>
  <c r="O4577" i="2"/>
  <c r="O4576" i="2"/>
  <c r="O4575" i="2"/>
  <c r="O4574" i="2"/>
  <c r="O4573" i="2"/>
  <c r="O4572" i="2"/>
  <c r="O4571" i="2"/>
  <c r="O4570" i="2"/>
  <c r="O4569" i="2"/>
  <c r="O4568" i="2"/>
  <c r="O4567" i="2"/>
  <c r="O4566" i="2"/>
  <c r="O4565" i="2"/>
  <c r="O4564" i="2"/>
  <c r="O4563" i="2"/>
  <c r="O4562" i="2"/>
  <c r="O4561" i="2"/>
  <c r="O4560" i="2"/>
  <c r="O4559" i="2"/>
  <c r="O4558" i="2"/>
  <c r="O4557" i="2"/>
  <c r="O4556" i="2"/>
  <c r="O4555" i="2"/>
  <c r="O4554" i="2"/>
  <c r="O4553" i="2"/>
  <c r="O4552" i="2"/>
  <c r="O4551" i="2"/>
  <c r="O4550" i="2"/>
  <c r="O4549" i="2"/>
  <c r="O4548" i="2"/>
  <c r="O4547" i="2"/>
  <c r="O4546" i="2"/>
  <c r="O4545" i="2"/>
  <c r="O4544" i="2"/>
  <c r="O4543" i="2"/>
  <c r="O4542" i="2"/>
  <c r="O4541" i="2"/>
  <c r="O4540" i="2"/>
  <c r="O4539" i="2"/>
  <c r="O4538" i="2"/>
  <c r="O4537" i="2"/>
  <c r="O4536" i="2"/>
  <c r="O4535" i="2"/>
  <c r="O4534" i="2"/>
  <c r="O4533" i="2"/>
  <c r="O4532" i="2"/>
  <c r="O4531" i="2"/>
  <c r="O4530" i="2"/>
  <c r="O4529" i="2"/>
  <c r="O4528" i="2"/>
  <c r="O4527" i="2"/>
  <c r="O4526" i="2"/>
  <c r="O4525" i="2"/>
  <c r="O4524" i="2"/>
  <c r="O4523" i="2"/>
  <c r="O4522" i="2"/>
  <c r="O4521" i="2"/>
  <c r="O4520" i="2"/>
  <c r="O4519" i="2"/>
  <c r="O4518" i="2"/>
  <c r="O4517" i="2"/>
  <c r="O4516" i="2"/>
  <c r="O4515" i="2"/>
  <c r="O4514" i="2"/>
  <c r="O4513" i="2"/>
  <c r="O4512" i="2"/>
  <c r="O4511" i="2"/>
  <c r="O4510" i="2"/>
  <c r="O4509" i="2"/>
  <c r="O4508" i="2"/>
  <c r="O4507" i="2"/>
  <c r="O4506" i="2"/>
  <c r="O4505" i="2"/>
  <c r="O4504" i="2"/>
  <c r="O4503" i="2"/>
  <c r="O4502" i="2"/>
  <c r="O4501" i="2"/>
  <c r="O4500" i="2"/>
  <c r="O4499" i="2"/>
  <c r="O4498" i="2"/>
  <c r="O4497" i="2"/>
  <c r="O4496" i="2"/>
  <c r="O4495" i="2"/>
  <c r="O4494" i="2"/>
  <c r="O4493" i="2"/>
  <c r="O4492" i="2"/>
  <c r="O4491" i="2"/>
  <c r="O4490" i="2"/>
  <c r="O4489" i="2"/>
  <c r="O4488" i="2"/>
  <c r="O4487" i="2"/>
  <c r="O4486" i="2"/>
  <c r="O4485" i="2"/>
  <c r="O4484" i="2"/>
  <c r="O4483" i="2"/>
  <c r="O4482" i="2"/>
  <c r="O4481" i="2"/>
  <c r="O4480" i="2"/>
  <c r="O4479" i="2"/>
  <c r="O4478" i="2"/>
  <c r="O4477" i="2"/>
  <c r="O4476" i="2"/>
  <c r="O4475" i="2"/>
  <c r="O4474" i="2"/>
  <c r="O4473" i="2"/>
  <c r="O4472" i="2"/>
  <c r="O4471" i="2"/>
  <c r="O4470" i="2"/>
  <c r="O4469" i="2"/>
  <c r="O4468" i="2"/>
  <c r="O4467" i="2"/>
  <c r="O4466" i="2"/>
  <c r="O4465" i="2"/>
  <c r="O4464" i="2"/>
  <c r="O4463" i="2"/>
  <c r="O4462" i="2"/>
  <c r="O4461" i="2"/>
  <c r="O4460" i="2"/>
  <c r="O4459" i="2"/>
  <c r="O4458" i="2"/>
  <c r="O4457" i="2"/>
  <c r="O4456" i="2"/>
  <c r="O4455" i="2"/>
  <c r="O4454" i="2"/>
  <c r="O4453" i="2"/>
  <c r="O4452" i="2"/>
  <c r="O4451" i="2"/>
  <c r="O4450" i="2"/>
  <c r="O4449" i="2"/>
  <c r="O4448" i="2"/>
  <c r="O4447" i="2"/>
  <c r="O4446" i="2"/>
  <c r="O4445" i="2"/>
  <c r="O4444" i="2"/>
  <c r="O4443" i="2"/>
  <c r="O4442" i="2"/>
  <c r="O4441" i="2"/>
  <c r="O4440" i="2"/>
  <c r="O4439" i="2"/>
  <c r="O4438" i="2"/>
  <c r="O4437" i="2"/>
  <c r="O4436" i="2"/>
  <c r="O4435" i="2"/>
  <c r="O4434" i="2"/>
  <c r="O4433" i="2"/>
  <c r="O4432" i="2"/>
  <c r="O4431" i="2"/>
  <c r="O4430" i="2"/>
  <c r="O4429" i="2"/>
  <c r="O4428" i="2"/>
  <c r="O4427" i="2"/>
  <c r="O4426" i="2"/>
  <c r="O4425" i="2"/>
  <c r="O4424" i="2"/>
  <c r="O4423" i="2"/>
  <c r="O4422" i="2"/>
  <c r="O4421" i="2"/>
  <c r="O4420" i="2"/>
  <c r="O4419" i="2"/>
  <c r="O4418" i="2"/>
  <c r="O4417" i="2"/>
  <c r="O4416" i="2"/>
  <c r="O4415" i="2"/>
  <c r="O4414" i="2"/>
  <c r="O4413" i="2"/>
  <c r="O4412" i="2"/>
  <c r="O4411" i="2"/>
  <c r="O4410" i="2"/>
  <c r="O4409" i="2"/>
  <c r="O4408" i="2"/>
  <c r="O4407" i="2"/>
  <c r="O4406" i="2"/>
  <c r="O4405" i="2"/>
  <c r="O4404" i="2"/>
  <c r="O4403" i="2"/>
  <c r="O4402" i="2"/>
  <c r="O4401" i="2"/>
  <c r="O4400" i="2"/>
  <c r="O4399" i="2"/>
  <c r="O4398" i="2"/>
  <c r="O4397" i="2"/>
  <c r="O4396" i="2"/>
  <c r="O4395" i="2"/>
  <c r="O4394" i="2"/>
  <c r="O4393" i="2"/>
  <c r="O4392" i="2"/>
  <c r="O4391" i="2"/>
  <c r="O4390" i="2"/>
  <c r="O4389" i="2"/>
  <c r="O4388" i="2"/>
  <c r="O4387" i="2"/>
  <c r="O4386" i="2"/>
  <c r="O4385" i="2"/>
  <c r="O4384" i="2"/>
  <c r="O4383" i="2"/>
  <c r="O4382" i="2"/>
  <c r="O4381" i="2"/>
  <c r="O4380" i="2"/>
  <c r="O4379" i="2"/>
  <c r="O4378" i="2"/>
  <c r="O4377" i="2"/>
  <c r="O4376" i="2"/>
  <c r="O4375" i="2"/>
  <c r="O4374" i="2"/>
  <c r="O4373" i="2"/>
  <c r="O4372" i="2"/>
  <c r="O4371" i="2"/>
  <c r="O4370" i="2"/>
  <c r="O4369" i="2"/>
  <c r="O4368" i="2"/>
  <c r="O4367" i="2"/>
  <c r="O4366" i="2"/>
  <c r="O4365" i="2"/>
  <c r="O4364" i="2"/>
  <c r="O4363" i="2"/>
  <c r="O4362" i="2"/>
  <c r="O4361" i="2"/>
  <c r="O4360" i="2"/>
  <c r="O4359" i="2"/>
  <c r="O4358" i="2"/>
  <c r="O4357" i="2"/>
  <c r="O4356" i="2"/>
  <c r="O4355" i="2"/>
  <c r="O4354" i="2"/>
  <c r="O4353" i="2"/>
  <c r="O4352" i="2"/>
  <c r="O4351" i="2"/>
  <c r="O4350" i="2"/>
  <c r="O4349" i="2"/>
  <c r="O4348" i="2"/>
  <c r="O4347" i="2"/>
  <c r="O4346" i="2"/>
  <c r="O4345" i="2"/>
  <c r="O4344" i="2"/>
  <c r="O4343" i="2"/>
  <c r="O4342" i="2"/>
  <c r="O4341" i="2"/>
  <c r="O4340" i="2"/>
  <c r="O4339" i="2"/>
  <c r="O4338" i="2"/>
  <c r="O4337" i="2"/>
  <c r="O4336" i="2"/>
  <c r="O4335" i="2"/>
  <c r="O4334" i="2"/>
  <c r="O4333" i="2"/>
  <c r="O4332" i="2"/>
  <c r="O4331" i="2"/>
  <c r="O4330" i="2"/>
  <c r="O4329" i="2"/>
  <c r="O4328" i="2"/>
  <c r="O4327" i="2"/>
  <c r="O4326" i="2"/>
  <c r="O4325" i="2"/>
  <c r="O4324" i="2"/>
  <c r="O4323" i="2"/>
  <c r="O4322" i="2"/>
  <c r="O4321" i="2"/>
  <c r="O4320" i="2"/>
  <c r="O4319" i="2"/>
  <c r="O4318" i="2"/>
  <c r="O4317" i="2"/>
  <c r="O4316" i="2"/>
  <c r="O4315" i="2"/>
  <c r="O4314" i="2"/>
  <c r="O4313" i="2"/>
  <c r="O4312" i="2"/>
  <c r="O4311" i="2"/>
  <c r="O4310" i="2"/>
  <c r="O4309" i="2"/>
  <c r="O4308" i="2"/>
  <c r="O4307" i="2"/>
  <c r="O4306" i="2"/>
  <c r="O4305" i="2"/>
  <c r="O4304" i="2"/>
  <c r="O4303" i="2"/>
  <c r="O4302" i="2"/>
  <c r="O4301" i="2"/>
  <c r="O4300" i="2"/>
  <c r="O4299" i="2"/>
  <c r="O4298" i="2"/>
  <c r="O4297" i="2"/>
  <c r="O4296" i="2"/>
  <c r="O4295" i="2"/>
  <c r="O4294" i="2"/>
  <c r="O4293" i="2"/>
  <c r="O4292" i="2"/>
  <c r="O4291" i="2"/>
  <c r="O4290" i="2"/>
  <c r="O4289" i="2"/>
  <c r="O4288" i="2"/>
  <c r="O4287" i="2"/>
  <c r="O4286" i="2"/>
  <c r="O4285" i="2"/>
  <c r="O4284" i="2"/>
  <c r="O4283" i="2"/>
  <c r="O4282" i="2"/>
  <c r="O4281" i="2"/>
  <c r="O4280" i="2"/>
  <c r="O4279" i="2"/>
  <c r="O4278" i="2"/>
  <c r="O4277" i="2"/>
  <c r="O4276" i="2"/>
  <c r="O4275" i="2"/>
  <c r="O4274" i="2"/>
  <c r="O4273" i="2"/>
  <c r="O4272" i="2"/>
  <c r="O4271" i="2"/>
  <c r="O4270" i="2"/>
  <c r="O4269" i="2"/>
  <c r="O4268" i="2"/>
  <c r="O4267" i="2"/>
  <c r="O4266" i="2"/>
  <c r="O4265" i="2"/>
  <c r="O4264" i="2"/>
  <c r="O4263" i="2"/>
  <c r="O4262" i="2"/>
  <c r="O4261" i="2"/>
  <c r="O4260" i="2"/>
  <c r="O4259" i="2"/>
  <c r="O4258" i="2"/>
  <c r="O4257" i="2"/>
  <c r="O4256" i="2"/>
  <c r="O4255" i="2"/>
  <c r="O4254" i="2"/>
  <c r="O4253" i="2"/>
  <c r="O4252" i="2"/>
  <c r="O4251" i="2"/>
  <c r="O4250" i="2"/>
  <c r="O4249" i="2"/>
  <c r="O4248" i="2"/>
  <c r="O4247" i="2"/>
  <c r="O4246" i="2"/>
  <c r="O4245" i="2"/>
  <c r="O4244" i="2"/>
  <c r="O4243" i="2"/>
  <c r="O4242" i="2"/>
  <c r="O4241" i="2"/>
  <c r="O4240" i="2"/>
  <c r="O4239" i="2"/>
  <c r="O4238" i="2"/>
  <c r="O4237" i="2"/>
  <c r="O4236" i="2"/>
  <c r="O4235" i="2"/>
  <c r="O4234" i="2"/>
  <c r="O4233" i="2"/>
  <c r="O4232" i="2"/>
  <c r="O4231" i="2"/>
  <c r="O4230" i="2"/>
  <c r="O4229" i="2"/>
  <c r="O4228" i="2"/>
  <c r="O4227" i="2"/>
  <c r="O4226" i="2"/>
  <c r="O4225" i="2"/>
  <c r="O4224" i="2"/>
  <c r="O4223" i="2"/>
  <c r="O4222" i="2"/>
  <c r="O4221" i="2"/>
  <c r="O4220" i="2"/>
  <c r="O4219" i="2"/>
  <c r="O4218" i="2"/>
  <c r="O4217" i="2"/>
  <c r="O4216" i="2"/>
  <c r="O4215" i="2"/>
  <c r="O4214" i="2"/>
  <c r="O4213" i="2"/>
  <c r="O4212" i="2"/>
  <c r="O4211" i="2"/>
  <c r="O4210" i="2"/>
  <c r="O4209" i="2"/>
  <c r="O4208" i="2"/>
  <c r="O4207" i="2"/>
  <c r="O4206" i="2"/>
  <c r="O4205" i="2"/>
  <c r="O4204" i="2"/>
  <c r="O4203" i="2"/>
  <c r="O4202" i="2"/>
  <c r="O4201" i="2"/>
  <c r="O4200" i="2"/>
  <c r="O4199" i="2"/>
  <c r="O4198" i="2"/>
  <c r="O4197" i="2"/>
  <c r="O4196" i="2"/>
  <c r="O4195" i="2"/>
  <c r="O4194" i="2"/>
  <c r="O4193" i="2"/>
  <c r="O4192" i="2"/>
  <c r="O4191" i="2"/>
  <c r="O4190" i="2"/>
  <c r="O4189" i="2"/>
  <c r="O4188" i="2"/>
  <c r="O4187" i="2"/>
  <c r="O4186" i="2"/>
  <c r="O4185" i="2"/>
  <c r="O4184" i="2"/>
  <c r="O4183" i="2"/>
  <c r="O4182" i="2"/>
  <c r="O4181" i="2"/>
  <c r="O4180" i="2"/>
  <c r="O4179" i="2"/>
  <c r="O4178" i="2"/>
  <c r="O4177" i="2"/>
  <c r="O4176" i="2"/>
  <c r="O4175" i="2"/>
  <c r="O4174" i="2"/>
  <c r="O4173" i="2"/>
  <c r="O4172" i="2"/>
  <c r="O4171" i="2"/>
  <c r="O4170" i="2"/>
  <c r="O4169" i="2"/>
  <c r="O4168" i="2"/>
  <c r="O4167" i="2"/>
  <c r="O4166" i="2"/>
  <c r="O4165" i="2"/>
  <c r="O4164" i="2"/>
  <c r="O4163" i="2"/>
  <c r="O4162" i="2"/>
  <c r="O4161" i="2"/>
  <c r="O4160" i="2"/>
  <c r="O4159" i="2"/>
  <c r="O4158" i="2"/>
  <c r="O4157" i="2"/>
  <c r="O4156" i="2"/>
  <c r="O4155" i="2"/>
  <c r="O4154" i="2"/>
  <c r="O4153" i="2"/>
  <c r="O4152" i="2"/>
  <c r="O4151" i="2"/>
  <c r="O4150" i="2"/>
  <c r="O4149" i="2"/>
  <c r="O4148" i="2"/>
  <c r="O4147" i="2"/>
  <c r="O4146" i="2"/>
  <c r="O4145" i="2"/>
  <c r="O4144" i="2"/>
  <c r="O4143" i="2"/>
  <c r="O4142" i="2"/>
  <c r="O4141" i="2"/>
  <c r="O4140" i="2"/>
  <c r="O4139" i="2"/>
  <c r="O4138" i="2"/>
  <c r="O4137" i="2"/>
  <c r="O4136" i="2"/>
  <c r="O4135" i="2"/>
  <c r="O4134" i="2"/>
  <c r="O4133" i="2"/>
  <c r="O4132" i="2"/>
  <c r="O4131" i="2"/>
  <c r="O4130" i="2"/>
  <c r="O4129" i="2"/>
  <c r="O4128" i="2"/>
  <c r="O4127" i="2"/>
  <c r="O4126" i="2"/>
  <c r="O4125" i="2"/>
  <c r="O4124" i="2"/>
  <c r="O4123" i="2"/>
  <c r="O4122" i="2"/>
  <c r="O4121" i="2"/>
  <c r="O4120" i="2"/>
  <c r="O4119" i="2"/>
  <c r="O4118" i="2"/>
  <c r="O4117" i="2"/>
  <c r="O4116" i="2"/>
  <c r="O4115" i="2"/>
  <c r="O4114" i="2"/>
  <c r="O4113" i="2"/>
  <c r="O4112" i="2"/>
  <c r="O4111" i="2"/>
  <c r="O4110" i="2"/>
  <c r="O4109" i="2"/>
  <c r="O4108" i="2"/>
  <c r="O4107" i="2"/>
  <c r="O4106" i="2"/>
  <c r="O4105" i="2"/>
  <c r="O4104" i="2"/>
  <c r="O4103" i="2"/>
  <c r="O4102" i="2"/>
  <c r="O4101" i="2"/>
  <c r="O4100" i="2"/>
  <c r="O4099" i="2"/>
  <c r="O4098" i="2"/>
  <c r="O4097" i="2"/>
  <c r="O4096" i="2"/>
  <c r="O4095" i="2"/>
  <c r="O4094" i="2"/>
  <c r="O4093" i="2"/>
  <c r="O4092" i="2"/>
  <c r="O4091" i="2"/>
  <c r="O4090" i="2"/>
  <c r="O4089" i="2"/>
  <c r="O4088" i="2"/>
  <c r="O4087" i="2"/>
  <c r="O4086" i="2"/>
  <c r="O4085" i="2"/>
  <c r="O4084" i="2"/>
  <c r="O4083" i="2"/>
  <c r="O4082" i="2"/>
  <c r="O4081" i="2"/>
  <c r="O4080" i="2"/>
  <c r="O4079" i="2"/>
  <c r="O4078" i="2"/>
  <c r="O4077" i="2"/>
  <c r="O4076" i="2"/>
  <c r="O4075" i="2"/>
  <c r="O4074" i="2"/>
  <c r="O4073" i="2"/>
  <c r="O4072" i="2"/>
  <c r="O4071" i="2"/>
  <c r="O4070" i="2"/>
  <c r="O4069" i="2"/>
  <c r="O4068" i="2"/>
  <c r="O4067" i="2"/>
  <c r="O4066" i="2"/>
  <c r="O4065" i="2"/>
  <c r="O4064" i="2"/>
  <c r="O4063" i="2"/>
  <c r="O4062" i="2"/>
  <c r="O4061" i="2"/>
  <c r="O4060" i="2"/>
  <c r="O4059" i="2"/>
  <c r="O4058" i="2"/>
  <c r="O4057" i="2"/>
  <c r="O4056" i="2"/>
  <c r="O4055" i="2"/>
  <c r="O4054" i="2"/>
  <c r="O4053" i="2"/>
  <c r="O4052" i="2"/>
  <c r="O4051" i="2"/>
  <c r="O4050" i="2"/>
  <c r="O4049" i="2"/>
  <c r="O4048" i="2"/>
  <c r="O4047" i="2"/>
  <c r="O4046" i="2"/>
  <c r="O4045" i="2"/>
  <c r="O4044" i="2"/>
  <c r="O4043" i="2"/>
  <c r="O4042" i="2"/>
  <c r="O4041" i="2"/>
  <c r="O4040" i="2"/>
  <c r="O4039" i="2"/>
  <c r="O4038" i="2"/>
  <c r="O4037" i="2"/>
  <c r="O4036" i="2"/>
  <c r="O4035" i="2"/>
  <c r="O4034" i="2"/>
  <c r="O4033" i="2"/>
  <c r="O4032" i="2"/>
  <c r="O4031" i="2"/>
  <c r="O4030" i="2"/>
  <c r="O4029" i="2"/>
  <c r="O4028" i="2"/>
  <c r="O4027" i="2"/>
  <c r="O4026" i="2"/>
  <c r="O4025" i="2"/>
  <c r="O4024" i="2"/>
  <c r="O4023" i="2"/>
  <c r="O4022" i="2"/>
  <c r="O4021" i="2"/>
  <c r="O4020" i="2"/>
  <c r="O4019" i="2"/>
  <c r="O4018" i="2"/>
  <c r="O4017" i="2"/>
  <c r="O4016" i="2"/>
  <c r="O4015" i="2"/>
  <c r="O4014" i="2"/>
  <c r="O4013" i="2"/>
  <c r="O4012" i="2"/>
  <c r="O4011" i="2"/>
  <c r="O4010" i="2"/>
  <c r="O4009" i="2"/>
  <c r="O4008" i="2"/>
  <c r="O4007" i="2"/>
  <c r="O4006" i="2"/>
  <c r="O4005" i="2"/>
  <c r="O4004" i="2"/>
  <c r="O4003" i="2"/>
  <c r="O4002" i="2"/>
  <c r="O4001" i="2"/>
  <c r="O4000" i="2"/>
  <c r="O3999" i="2"/>
  <c r="O3998" i="2"/>
  <c r="O3997" i="2"/>
  <c r="O3996" i="2"/>
  <c r="O3995" i="2"/>
  <c r="O3994" i="2"/>
  <c r="O3993" i="2"/>
  <c r="O3992" i="2"/>
  <c r="O3991" i="2"/>
  <c r="O3990" i="2"/>
  <c r="O3989" i="2"/>
  <c r="O3988" i="2"/>
  <c r="O3987" i="2"/>
  <c r="O3986" i="2"/>
  <c r="O3985" i="2"/>
  <c r="O3984" i="2"/>
  <c r="O3983" i="2"/>
  <c r="O3982" i="2"/>
  <c r="O3981" i="2"/>
  <c r="O3980" i="2"/>
  <c r="O3979" i="2"/>
  <c r="O3978" i="2"/>
  <c r="O3977" i="2"/>
  <c r="O3976" i="2"/>
  <c r="O3975" i="2"/>
  <c r="O3974" i="2"/>
  <c r="O3973" i="2"/>
  <c r="O3972" i="2"/>
  <c r="O3971" i="2"/>
  <c r="O3970" i="2"/>
  <c r="O3969" i="2"/>
  <c r="O3968" i="2"/>
  <c r="O3967" i="2"/>
  <c r="O3966" i="2"/>
  <c r="O3965" i="2"/>
  <c r="O3964" i="2"/>
  <c r="O3963" i="2"/>
  <c r="O3962" i="2"/>
  <c r="O3961" i="2"/>
  <c r="O3960" i="2"/>
  <c r="O3959" i="2"/>
  <c r="O3958" i="2"/>
  <c r="O3957" i="2"/>
  <c r="O3956" i="2"/>
  <c r="O3955" i="2"/>
  <c r="O3954" i="2"/>
  <c r="O3953" i="2"/>
  <c r="O3952" i="2"/>
  <c r="O3951" i="2"/>
  <c r="O3950" i="2"/>
  <c r="O3949" i="2"/>
  <c r="O3948" i="2"/>
  <c r="O3947" i="2"/>
  <c r="O3946" i="2"/>
  <c r="O3945" i="2"/>
  <c r="O3944" i="2"/>
  <c r="O3943" i="2"/>
  <c r="O3942" i="2"/>
  <c r="O3941" i="2"/>
  <c r="O3940" i="2"/>
  <c r="O3939" i="2"/>
  <c r="O3938" i="2"/>
  <c r="O3937" i="2"/>
  <c r="O3936" i="2"/>
  <c r="O3935" i="2"/>
  <c r="O3934" i="2"/>
  <c r="O3933" i="2"/>
  <c r="O3932" i="2"/>
  <c r="O3931" i="2"/>
  <c r="O3930" i="2"/>
  <c r="O3929" i="2"/>
  <c r="O3928" i="2"/>
  <c r="O3927" i="2"/>
  <c r="O3926" i="2"/>
  <c r="O3925" i="2"/>
  <c r="O3924" i="2"/>
  <c r="O3923" i="2"/>
  <c r="O3922" i="2"/>
  <c r="O3921" i="2"/>
  <c r="O3920" i="2"/>
  <c r="O3919" i="2"/>
  <c r="O3918" i="2"/>
  <c r="O3917" i="2"/>
  <c r="O3916" i="2"/>
  <c r="O3915" i="2"/>
  <c r="O3914" i="2"/>
  <c r="O3913" i="2"/>
  <c r="O3912" i="2"/>
  <c r="O3911" i="2"/>
  <c r="O3910" i="2"/>
  <c r="O3909" i="2"/>
  <c r="O3908" i="2"/>
  <c r="O3907" i="2"/>
  <c r="O3906" i="2"/>
  <c r="O3905" i="2"/>
  <c r="O3904" i="2"/>
  <c r="O3903" i="2"/>
  <c r="O3902" i="2"/>
  <c r="O3901" i="2"/>
  <c r="O3900" i="2"/>
  <c r="O3899" i="2"/>
  <c r="O3898" i="2"/>
  <c r="O3897" i="2"/>
  <c r="O3896" i="2"/>
  <c r="O3895" i="2"/>
  <c r="O3894" i="2"/>
  <c r="O3893" i="2"/>
  <c r="O3892" i="2"/>
  <c r="O3891" i="2"/>
  <c r="O3890" i="2"/>
  <c r="O3889" i="2"/>
  <c r="O3888" i="2"/>
  <c r="O3887" i="2"/>
  <c r="O3886" i="2"/>
  <c r="O3885" i="2"/>
  <c r="O3884" i="2"/>
  <c r="O3883" i="2"/>
  <c r="O3882" i="2"/>
  <c r="O3881" i="2"/>
  <c r="O3880" i="2"/>
  <c r="O3879" i="2"/>
  <c r="O3878" i="2"/>
  <c r="O3877" i="2"/>
  <c r="O3876" i="2"/>
  <c r="O3875" i="2"/>
  <c r="O3874" i="2"/>
  <c r="O3873" i="2"/>
  <c r="O3872" i="2"/>
  <c r="O3871" i="2"/>
  <c r="O3870" i="2"/>
  <c r="O3869" i="2"/>
  <c r="O3868" i="2"/>
  <c r="O3867" i="2"/>
  <c r="O3866" i="2"/>
  <c r="O3865" i="2"/>
  <c r="O3864" i="2"/>
  <c r="O3863" i="2"/>
  <c r="O3862" i="2"/>
  <c r="O3861" i="2"/>
  <c r="O3860" i="2"/>
  <c r="O3859" i="2"/>
  <c r="O3858" i="2"/>
  <c r="O3857" i="2"/>
  <c r="O3856" i="2"/>
  <c r="O3855" i="2"/>
  <c r="O3854" i="2"/>
  <c r="O3853" i="2"/>
  <c r="O3852" i="2"/>
  <c r="O3851" i="2"/>
  <c r="O3850" i="2"/>
  <c r="O3849" i="2"/>
  <c r="O3848" i="2"/>
  <c r="O3847" i="2"/>
  <c r="O3846" i="2"/>
  <c r="O3845" i="2"/>
  <c r="O3844" i="2"/>
  <c r="O3843" i="2"/>
  <c r="O3842" i="2"/>
  <c r="O3841" i="2"/>
  <c r="O3840" i="2"/>
  <c r="O3839" i="2"/>
  <c r="O3838" i="2"/>
  <c r="O3837" i="2"/>
  <c r="O3836" i="2"/>
  <c r="O3835" i="2"/>
  <c r="O3834" i="2"/>
  <c r="O3833" i="2"/>
  <c r="O3832" i="2"/>
  <c r="O3831" i="2"/>
  <c r="O3830" i="2"/>
  <c r="O3829" i="2"/>
  <c r="O3828" i="2"/>
  <c r="O3827" i="2"/>
  <c r="O3826" i="2"/>
  <c r="O3825" i="2"/>
  <c r="O3824" i="2"/>
  <c r="O3823" i="2"/>
  <c r="O3822" i="2"/>
  <c r="O3821" i="2"/>
  <c r="O3820" i="2"/>
  <c r="O3819" i="2"/>
  <c r="O3818" i="2"/>
  <c r="O3817" i="2"/>
  <c r="O3816" i="2"/>
  <c r="O3815" i="2"/>
  <c r="O3814" i="2"/>
  <c r="O3813" i="2"/>
  <c r="O3812" i="2"/>
  <c r="O3811" i="2"/>
  <c r="O3810" i="2"/>
  <c r="O3809" i="2"/>
  <c r="O3808" i="2"/>
  <c r="O3807" i="2"/>
  <c r="O3806" i="2"/>
  <c r="O3805" i="2"/>
  <c r="O3804" i="2"/>
  <c r="O3803" i="2"/>
  <c r="O3802" i="2"/>
  <c r="O3801" i="2"/>
  <c r="O3800" i="2"/>
  <c r="O3799" i="2"/>
  <c r="O3798" i="2"/>
  <c r="O3797" i="2"/>
  <c r="O3796" i="2"/>
  <c r="O3795" i="2"/>
  <c r="O3794" i="2"/>
  <c r="O3793" i="2"/>
  <c r="O3792" i="2"/>
  <c r="O3791" i="2"/>
  <c r="O3790" i="2"/>
  <c r="O3789" i="2"/>
  <c r="O3788" i="2"/>
  <c r="O3787" i="2"/>
  <c r="O3786" i="2"/>
  <c r="O3785" i="2"/>
  <c r="O3784" i="2"/>
  <c r="O3783" i="2"/>
  <c r="O3782" i="2"/>
  <c r="O3781" i="2"/>
  <c r="O3780" i="2"/>
  <c r="O3779" i="2"/>
  <c r="O3778" i="2"/>
  <c r="O3777" i="2"/>
  <c r="O3776" i="2"/>
  <c r="O3775" i="2"/>
  <c r="O3774" i="2"/>
  <c r="O3773" i="2"/>
  <c r="O3772" i="2"/>
  <c r="O3771" i="2"/>
  <c r="O3770" i="2"/>
  <c r="O3769" i="2"/>
  <c r="O3768" i="2"/>
  <c r="O3767" i="2"/>
  <c r="O3766" i="2"/>
  <c r="O3765" i="2"/>
  <c r="O3764" i="2"/>
  <c r="O3763" i="2"/>
  <c r="O3762" i="2"/>
  <c r="O3761" i="2"/>
  <c r="O3760" i="2"/>
  <c r="O3759" i="2"/>
  <c r="O3758" i="2"/>
  <c r="O3757" i="2"/>
  <c r="O3756" i="2"/>
  <c r="O3755" i="2"/>
  <c r="O3754" i="2"/>
  <c r="O3753" i="2"/>
  <c r="O3752" i="2"/>
  <c r="O3751" i="2"/>
  <c r="O3750" i="2"/>
  <c r="O3749" i="2"/>
  <c r="O3748" i="2"/>
  <c r="O3747" i="2"/>
  <c r="O3746" i="2"/>
  <c r="O3745" i="2"/>
  <c r="O3744" i="2"/>
  <c r="O3743" i="2"/>
  <c r="O3742" i="2"/>
  <c r="O3741" i="2"/>
  <c r="O3740" i="2"/>
  <c r="O3739" i="2"/>
  <c r="O3738" i="2"/>
  <c r="O3737" i="2"/>
  <c r="O3736" i="2"/>
  <c r="O3735" i="2"/>
  <c r="O3734" i="2"/>
  <c r="O3733" i="2"/>
  <c r="O3732" i="2"/>
  <c r="O3731" i="2"/>
  <c r="O3730" i="2"/>
  <c r="O3729" i="2"/>
  <c r="O3728" i="2"/>
  <c r="O3727" i="2"/>
  <c r="O3726" i="2"/>
  <c r="O3725" i="2"/>
  <c r="O3724" i="2"/>
  <c r="O3723" i="2"/>
  <c r="O3722" i="2"/>
  <c r="O3721" i="2"/>
  <c r="O3720" i="2"/>
  <c r="O3719" i="2"/>
  <c r="O3718" i="2"/>
  <c r="O3717" i="2"/>
  <c r="O3716" i="2"/>
  <c r="O3715" i="2"/>
  <c r="O3714" i="2"/>
  <c r="O3713" i="2"/>
  <c r="O3712" i="2"/>
  <c r="O3711" i="2"/>
  <c r="O3710" i="2"/>
  <c r="O3709" i="2"/>
  <c r="O3708" i="2"/>
  <c r="O3707" i="2"/>
  <c r="O3706" i="2"/>
  <c r="O3705" i="2"/>
  <c r="O3704" i="2"/>
  <c r="O3703" i="2"/>
  <c r="O3702" i="2"/>
  <c r="O3701" i="2"/>
  <c r="O3700" i="2"/>
  <c r="O3699" i="2"/>
  <c r="O3698" i="2"/>
  <c r="O3697" i="2"/>
  <c r="O3696" i="2"/>
  <c r="O3695" i="2"/>
  <c r="O3694" i="2"/>
  <c r="O3693" i="2"/>
  <c r="O3692" i="2"/>
  <c r="O3691" i="2"/>
  <c r="O3690" i="2"/>
  <c r="O3689" i="2"/>
  <c r="O3688" i="2"/>
  <c r="O3687" i="2"/>
  <c r="O3686" i="2"/>
  <c r="O3685" i="2"/>
  <c r="O3684" i="2"/>
  <c r="O3683" i="2"/>
  <c r="O3682" i="2"/>
  <c r="O3681" i="2"/>
  <c r="O3680" i="2"/>
  <c r="O3679" i="2"/>
  <c r="O3678" i="2"/>
  <c r="O3677" i="2"/>
  <c r="O3676" i="2"/>
  <c r="O3675" i="2"/>
  <c r="O3674" i="2"/>
  <c r="O3673" i="2"/>
  <c r="O3672" i="2"/>
  <c r="O3671" i="2"/>
  <c r="O3670" i="2"/>
  <c r="O3669" i="2"/>
  <c r="O3668" i="2"/>
  <c r="O3667" i="2"/>
  <c r="O3666" i="2"/>
  <c r="O3665" i="2"/>
  <c r="O3664" i="2"/>
  <c r="O3663" i="2"/>
  <c r="O3662" i="2"/>
  <c r="O3661" i="2"/>
  <c r="O3660" i="2"/>
  <c r="O3659" i="2"/>
  <c r="O3658" i="2"/>
  <c r="O3657" i="2"/>
  <c r="O3656" i="2"/>
  <c r="O3655" i="2"/>
  <c r="O3654" i="2"/>
  <c r="O3653" i="2"/>
  <c r="O3652" i="2"/>
  <c r="O3651" i="2"/>
  <c r="O3650" i="2"/>
  <c r="O3649" i="2"/>
  <c r="O3648" i="2"/>
  <c r="O3647" i="2"/>
  <c r="O3646" i="2"/>
  <c r="O3645" i="2"/>
  <c r="O3644" i="2"/>
  <c r="O3643" i="2"/>
  <c r="O3642" i="2"/>
  <c r="O3641" i="2"/>
  <c r="O3640" i="2"/>
  <c r="O3639" i="2"/>
  <c r="O3638" i="2"/>
  <c r="O3637" i="2"/>
  <c r="O3636" i="2"/>
  <c r="O3635" i="2"/>
  <c r="O3634" i="2"/>
  <c r="O3633" i="2"/>
  <c r="O3632" i="2"/>
  <c r="O3631" i="2"/>
  <c r="O3630" i="2"/>
  <c r="O3629" i="2"/>
  <c r="O3628" i="2"/>
  <c r="O3627" i="2"/>
  <c r="O3626" i="2"/>
  <c r="O3625" i="2"/>
  <c r="O3624" i="2"/>
  <c r="O3623" i="2"/>
  <c r="O3622" i="2"/>
  <c r="O3621" i="2"/>
  <c r="O3620" i="2"/>
  <c r="O3619" i="2"/>
  <c r="O3618" i="2"/>
  <c r="O3617" i="2"/>
  <c r="O3616" i="2"/>
  <c r="O3615" i="2"/>
  <c r="O3614" i="2"/>
  <c r="O3613" i="2"/>
  <c r="O3612" i="2"/>
  <c r="O3611" i="2"/>
  <c r="O3610" i="2"/>
  <c r="O3609" i="2"/>
  <c r="O3608" i="2"/>
  <c r="O3607" i="2"/>
  <c r="O3606" i="2"/>
  <c r="O3605" i="2"/>
  <c r="O3604" i="2"/>
  <c r="O3603" i="2"/>
  <c r="O3602" i="2"/>
  <c r="O3601" i="2"/>
  <c r="O3600" i="2"/>
  <c r="O3599" i="2"/>
  <c r="O3598" i="2"/>
  <c r="O3597" i="2"/>
  <c r="O3596" i="2"/>
  <c r="O3595" i="2"/>
  <c r="O3594" i="2"/>
  <c r="O3593" i="2"/>
  <c r="O3592" i="2"/>
  <c r="O3591" i="2"/>
  <c r="O3590" i="2"/>
  <c r="O3589" i="2"/>
  <c r="O3588" i="2"/>
  <c r="O3587" i="2"/>
  <c r="O3586" i="2"/>
  <c r="O3585" i="2"/>
  <c r="O3584" i="2"/>
  <c r="O3583" i="2"/>
  <c r="O3582" i="2"/>
  <c r="O3581" i="2"/>
  <c r="O3580" i="2"/>
  <c r="O3579" i="2"/>
  <c r="O3578" i="2"/>
  <c r="O3577" i="2"/>
  <c r="O3576" i="2"/>
  <c r="O3575" i="2"/>
  <c r="O3574" i="2"/>
  <c r="O3573" i="2"/>
  <c r="O3572" i="2"/>
  <c r="O3571" i="2"/>
  <c r="O3570" i="2"/>
  <c r="O3569" i="2"/>
  <c r="O3568" i="2"/>
  <c r="O3567" i="2"/>
  <c r="O3566" i="2"/>
  <c r="O3565" i="2"/>
  <c r="O3564" i="2"/>
  <c r="O3563" i="2"/>
  <c r="O3562" i="2"/>
  <c r="O3561" i="2"/>
  <c r="O3560" i="2"/>
  <c r="O3559" i="2"/>
  <c r="O3558" i="2"/>
  <c r="O3557" i="2"/>
  <c r="O3556" i="2"/>
  <c r="O3555" i="2"/>
  <c r="O3554" i="2"/>
  <c r="O3553" i="2"/>
  <c r="O3552" i="2"/>
  <c r="O3551" i="2"/>
  <c r="O3550" i="2"/>
  <c r="O3549" i="2"/>
  <c r="O3548" i="2"/>
  <c r="O3547" i="2"/>
  <c r="O3546" i="2"/>
  <c r="O3545" i="2"/>
  <c r="O3544" i="2"/>
  <c r="O3543" i="2"/>
  <c r="O3542" i="2"/>
  <c r="O3541" i="2"/>
  <c r="O3540" i="2"/>
  <c r="O3539" i="2"/>
  <c r="O3538" i="2"/>
  <c r="O3537" i="2"/>
  <c r="O3536" i="2"/>
  <c r="O3535" i="2"/>
  <c r="O3534" i="2"/>
  <c r="O3533" i="2"/>
  <c r="O3532" i="2"/>
  <c r="O3531" i="2"/>
  <c r="O3530" i="2"/>
  <c r="O3529" i="2"/>
  <c r="O3528" i="2"/>
  <c r="O3527" i="2"/>
  <c r="O3526" i="2"/>
  <c r="O3525" i="2"/>
  <c r="O3524" i="2"/>
  <c r="O3523" i="2"/>
  <c r="O3522" i="2"/>
  <c r="O3521" i="2"/>
  <c r="O3520" i="2"/>
  <c r="O3519" i="2"/>
  <c r="O3518" i="2"/>
  <c r="O3517" i="2"/>
  <c r="O3516" i="2"/>
  <c r="O3515" i="2"/>
  <c r="O3514" i="2"/>
  <c r="O3513" i="2"/>
  <c r="O3512" i="2"/>
  <c r="O3511" i="2"/>
  <c r="O3510" i="2"/>
  <c r="O3509" i="2"/>
  <c r="O3508" i="2"/>
  <c r="O3507" i="2"/>
  <c r="O3506" i="2"/>
  <c r="O3505" i="2"/>
  <c r="O3504" i="2"/>
  <c r="O3503" i="2"/>
  <c r="O3502" i="2"/>
  <c r="O3501" i="2"/>
  <c r="O3500" i="2"/>
  <c r="O3499" i="2"/>
  <c r="O3498" i="2"/>
  <c r="O3497" i="2"/>
  <c r="O3496" i="2"/>
  <c r="O3495" i="2"/>
  <c r="O3494" i="2"/>
  <c r="O3493" i="2"/>
  <c r="O3492" i="2"/>
  <c r="O3491" i="2"/>
  <c r="O3490" i="2"/>
  <c r="O3489" i="2"/>
  <c r="O3488" i="2"/>
  <c r="O3487" i="2"/>
  <c r="O3486" i="2"/>
  <c r="O3485" i="2"/>
  <c r="O3484" i="2"/>
  <c r="O3483" i="2"/>
  <c r="O3482" i="2"/>
  <c r="O3481" i="2"/>
  <c r="O3480" i="2"/>
  <c r="O3479" i="2"/>
  <c r="O3478" i="2"/>
  <c r="O3477" i="2"/>
  <c r="O3476" i="2"/>
  <c r="O3475" i="2"/>
  <c r="O3474" i="2"/>
  <c r="O3473" i="2"/>
  <c r="O3472" i="2"/>
  <c r="O3471" i="2"/>
  <c r="O3470" i="2"/>
  <c r="O3469" i="2"/>
  <c r="O3468" i="2"/>
  <c r="O3467" i="2"/>
  <c r="O3466" i="2"/>
  <c r="O3465" i="2"/>
  <c r="O3464" i="2"/>
  <c r="O3463" i="2"/>
  <c r="O3462" i="2"/>
  <c r="O3461" i="2"/>
  <c r="O3460" i="2"/>
  <c r="O3459" i="2"/>
  <c r="O3458" i="2"/>
  <c r="O3457" i="2"/>
  <c r="O3456" i="2"/>
  <c r="O3455" i="2"/>
  <c r="O3454" i="2"/>
  <c r="O3453" i="2"/>
  <c r="O3452" i="2"/>
  <c r="O3451" i="2"/>
  <c r="O3450" i="2"/>
  <c r="O3449" i="2"/>
  <c r="O3448" i="2"/>
  <c r="O3447" i="2"/>
  <c r="O3446" i="2"/>
  <c r="O3445" i="2"/>
  <c r="O3444" i="2"/>
  <c r="O3443" i="2"/>
  <c r="O3442" i="2"/>
  <c r="O3441" i="2"/>
  <c r="O3440" i="2"/>
  <c r="O3439" i="2"/>
  <c r="O3438" i="2"/>
  <c r="O3437" i="2"/>
  <c r="O3436" i="2"/>
  <c r="O3435" i="2"/>
  <c r="O3434" i="2"/>
  <c r="O3433" i="2"/>
  <c r="O3432" i="2"/>
  <c r="O3431" i="2"/>
  <c r="O3430" i="2"/>
  <c r="O3429" i="2"/>
  <c r="O3428" i="2"/>
  <c r="O3427" i="2"/>
  <c r="O3426" i="2"/>
  <c r="O3425" i="2"/>
  <c r="O3424" i="2"/>
  <c r="O3423" i="2"/>
  <c r="O3422" i="2"/>
  <c r="O3421" i="2"/>
  <c r="O3420" i="2"/>
  <c r="O3419" i="2"/>
  <c r="O3418" i="2"/>
  <c r="O3417" i="2"/>
  <c r="O3416" i="2"/>
  <c r="O3415" i="2"/>
  <c r="O3414" i="2"/>
  <c r="O3413" i="2"/>
  <c r="O3412" i="2"/>
  <c r="O3411" i="2"/>
  <c r="O3410" i="2"/>
  <c r="O3409" i="2"/>
  <c r="O3408" i="2"/>
  <c r="O3407" i="2"/>
  <c r="O3406" i="2"/>
  <c r="O3405" i="2"/>
  <c r="O3404" i="2"/>
  <c r="O3403" i="2"/>
  <c r="O3402" i="2"/>
  <c r="O3401" i="2"/>
  <c r="O3400" i="2"/>
  <c r="O3399" i="2"/>
  <c r="O3398" i="2"/>
  <c r="O3397" i="2"/>
  <c r="O3396" i="2"/>
  <c r="O3395" i="2"/>
  <c r="O3394" i="2"/>
  <c r="O3393" i="2"/>
  <c r="O3392" i="2"/>
  <c r="O3391" i="2"/>
  <c r="O3390" i="2"/>
  <c r="O3389" i="2"/>
  <c r="O3388" i="2"/>
  <c r="O3387" i="2"/>
  <c r="O3386" i="2"/>
  <c r="O3385" i="2"/>
  <c r="O3384" i="2"/>
  <c r="O3383" i="2"/>
  <c r="O3382" i="2"/>
  <c r="O3381" i="2"/>
  <c r="O3380" i="2"/>
  <c r="O3379" i="2"/>
  <c r="O3378" i="2"/>
  <c r="O3377" i="2"/>
  <c r="O3376" i="2"/>
  <c r="O3375" i="2"/>
  <c r="O3374" i="2"/>
  <c r="O3373" i="2"/>
  <c r="O3372" i="2"/>
  <c r="O3371" i="2"/>
  <c r="O3370" i="2"/>
  <c r="O3369" i="2"/>
  <c r="O3368" i="2"/>
  <c r="O3367" i="2"/>
  <c r="O3366" i="2"/>
  <c r="O3365" i="2"/>
  <c r="O3364" i="2"/>
  <c r="O3363" i="2"/>
  <c r="O3362" i="2"/>
  <c r="O3361" i="2"/>
  <c r="O3360" i="2"/>
  <c r="O3359" i="2"/>
  <c r="O3358" i="2"/>
  <c r="O3357" i="2"/>
  <c r="O3356" i="2"/>
  <c r="O3355" i="2"/>
  <c r="O3354" i="2"/>
  <c r="O3353" i="2"/>
  <c r="O3352" i="2"/>
  <c r="O3351" i="2"/>
  <c r="O3350" i="2"/>
  <c r="O3349" i="2"/>
  <c r="O3348" i="2"/>
  <c r="O3347" i="2"/>
  <c r="O3346" i="2"/>
  <c r="O3345" i="2"/>
  <c r="O3344" i="2"/>
  <c r="O3343" i="2"/>
  <c r="O3342" i="2"/>
  <c r="O3341" i="2"/>
  <c r="O3340" i="2"/>
  <c r="O3339" i="2"/>
  <c r="O3338" i="2"/>
  <c r="O3337" i="2"/>
  <c r="O3336" i="2"/>
  <c r="O3335" i="2"/>
  <c r="O3334" i="2"/>
  <c r="O3333" i="2"/>
  <c r="O3332" i="2"/>
  <c r="O3331" i="2"/>
  <c r="O3330" i="2"/>
  <c r="O3329" i="2"/>
  <c r="O3328" i="2"/>
  <c r="O3327" i="2"/>
  <c r="O3326" i="2"/>
  <c r="O3325" i="2"/>
  <c r="O3324" i="2"/>
  <c r="O3323" i="2"/>
  <c r="O3322" i="2"/>
  <c r="O3321" i="2"/>
  <c r="O3320" i="2"/>
  <c r="O3319" i="2"/>
  <c r="O3318" i="2"/>
  <c r="O3317" i="2"/>
  <c r="O3316" i="2"/>
  <c r="O3315" i="2"/>
  <c r="O3314" i="2"/>
  <c r="O3313" i="2"/>
  <c r="O3312" i="2"/>
  <c r="O3311" i="2"/>
  <c r="O3310" i="2"/>
  <c r="O3309" i="2"/>
  <c r="O3308" i="2"/>
  <c r="O3307" i="2"/>
  <c r="O3306" i="2"/>
  <c r="O3305" i="2"/>
  <c r="O3304" i="2"/>
  <c r="O3303" i="2"/>
  <c r="O3302" i="2"/>
  <c r="O3301" i="2"/>
  <c r="O3300" i="2"/>
  <c r="O3299" i="2"/>
  <c r="O3298" i="2"/>
  <c r="O3297" i="2"/>
  <c r="O3296" i="2"/>
  <c r="O3295" i="2"/>
  <c r="O3294" i="2"/>
  <c r="O3293" i="2"/>
  <c r="O3292" i="2"/>
  <c r="O3291" i="2"/>
  <c r="O3290" i="2"/>
  <c r="O3289" i="2"/>
  <c r="O3288" i="2"/>
  <c r="O3287" i="2"/>
  <c r="O3286" i="2"/>
  <c r="O3285" i="2"/>
  <c r="O3284" i="2"/>
  <c r="O3283" i="2"/>
  <c r="O3282" i="2"/>
  <c r="O3281" i="2"/>
  <c r="O3280" i="2"/>
  <c r="O3279" i="2"/>
  <c r="O3278" i="2"/>
  <c r="O3277" i="2"/>
  <c r="O3276" i="2"/>
  <c r="O3275" i="2"/>
  <c r="O3274" i="2"/>
  <c r="O3273" i="2"/>
  <c r="O3272" i="2"/>
  <c r="O3271" i="2"/>
  <c r="O3270" i="2"/>
  <c r="O3269" i="2"/>
  <c r="O3268" i="2"/>
  <c r="O3267" i="2"/>
  <c r="O3266" i="2"/>
  <c r="O3265" i="2"/>
  <c r="O3264" i="2"/>
  <c r="O3263" i="2"/>
  <c r="O3262" i="2"/>
  <c r="O3261" i="2"/>
  <c r="O3260" i="2"/>
  <c r="O3259" i="2"/>
  <c r="O3258" i="2"/>
  <c r="O3257" i="2"/>
  <c r="O3256" i="2"/>
  <c r="O3255" i="2"/>
  <c r="O3254" i="2"/>
  <c r="O3253" i="2"/>
  <c r="O3252" i="2"/>
  <c r="O3251" i="2"/>
  <c r="O3250" i="2"/>
  <c r="O3249" i="2"/>
  <c r="O3248" i="2"/>
  <c r="O3247" i="2"/>
  <c r="O3246" i="2"/>
  <c r="O3245" i="2"/>
  <c r="O3244" i="2"/>
  <c r="O3243" i="2"/>
  <c r="O3242" i="2"/>
  <c r="O3241" i="2"/>
  <c r="O3240" i="2"/>
  <c r="O3239" i="2"/>
  <c r="O3238" i="2"/>
  <c r="O3237" i="2"/>
  <c r="O3236" i="2"/>
  <c r="O3235" i="2"/>
  <c r="O3234" i="2"/>
  <c r="O3233" i="2"/>
  <c r="O3232" i="2"/>
  <c r="O3231" i="2"/>
  <c r="O3230" i="2"/>
  <c r="O3229" i="2"/>
  <c r="O3228" i="2"/>
  <c r="O3227" i="2"/>
  <c r="O3226" i="2"/>
  <c r="O3225" i="2"/>
  <c r="O3224" i="2"/>
  <c r="O3223" i="2"/>
  <c r="O3222" i="2"/>
  <c r="O3221" i="2"/>
  <c r="O3220" i="2"/>
  <c r="O3219" i="2"/>
  <c r="O3218" i="2"/>
  <c r="O3217" i="2"/>
  <c r="O3216" i="2"/>
  <c r="O3215" i="2"/>
  <c r="O3214" i="2"/>
  <c r="O3213" i="2"/>
  <c r="O3212" i="2"/>
  <c r="O3211" i="2"/>
  <c r="O3210" i="2"/>
  <c r="O3209" i="2"/>
  <c r="O3208" i="2"/>
  <c r="O3207" i="2"/>
  <c r="O3206" i="2"/>
  <c r="O3205" i="2"/>
  <c r="O3204" i="2"/>
  <c r="O3203" i="2"/>
  <c r="O3202" i="2"/>
  <c r="O3201" i="2"/>
  <c r="O3200" i="2"/>
  <c r="O3199" i="2"/>
  <c r="O3198" i="2"/>
  <c r="O3197" i="2"/>
  <c r="O3196" i="2"/>
  <c r="O3195" i="2"/>
  <c r="O3194" i="2"/>
  <c r="O3193" i="2"/>
  <c r="O3192" i="2"/>
  <c r="O3191" i="2"/>
  <c r="O3190" i="2"/>
  <c r="O3189" i="2"/>
  <c r="O3188" i="2"/>
  <c r="O3187" i="2"/>
  <c r="O3186" i="2"/>
  <c r="O3185" i="2"/>
  <c r="O3184" i="2"/>
  <c r="O3183" i="2"/>
  <c r="O3182" i="2"/>
  <c r="O3181" i="2"/>
  <c r="O3180" i="2"/>
  <c r="O3179" i="2"/>
  <c r="O3178" i="2"/>
  <c r="O3177" i="2"/>
  <c r="O3176" i="2"/>
  <c r="O3175" i="2"/>
  <c r="O3174" i="2"/>
  <c r="O3173" i="2"/>
  <c r="O3172" i="2"/>
  <c r="O3171" i="2"/>
  <c r="O3170" i="2"/>
  <c r="O3169" i="2"/>
  <c r="O3168" i="2"/>
  <c r="O3167" i="2"/>
  <c r="O3166" i="2"/>
  <c r="O3165" i="2"/>
  <c r="O3164" i="2"/>
  <c r="O3163" i="2"/>
  <c r="O3162" i="2"/>
  <c r="O3161" i="2"/>
  <c r="O3160" i="2"/>
  <c r="O3159" i="2"/>
  <c r="O3158" i="2"/>
  <c r="O3157" i="2"/>
  <c r="O3156" i="2"/>
  <c r="O3155" i="2"/>
  <c r="O3154" i="2"/>
  <c r="O3153" i="2"/>
  <c r="O3152" i="2"/>
  <c r="O3151" i="2"/>
  <c r="O3150" i="2"/>
  <c r="O3149" i="2"/>
  <c r="O3148" i="2"/>
  <c r="O3147" i="2"/>
  <c r="O3146" i="2"/>
  <c r="O3145" i="2"/>
  <c r="O3144" i="2"/>
  <c r="O3143" i="2"/>
  <c r="O3142" i="2"/>
  <c r="O3141" i="2"/>
  <c r="O3140" i="2"/>
  <c r="O3139" i="2"/>
  <c r="O3138" i="2"/>
  <c r="O3137" i="2"/>
  <c r="O3136" i="2"/>
  <c r="O3135" i="2"/>
  <c r="O3134" i="2"/>
  <c r="O3133" i="2"/>
  <c r="O3132" i="2"/>
  <c r="O3131" i="2"/>
  <c r="O3130" i="2"/>
  <c r="O3129" i="2"/>
  <c r="O3128" i="2"/>
  <c r="O3127" i="2"/>
  <c r="O3126" i="2"/>
  <c r="O3125" i="2"/>
  <c r="O3124" i="2"/>
  <c r="O3123" i="2"/>
  <c r="O3122" i="2"/>
  <c r="O3121" i="2"/>
  <c r="O3120" i="2"/>
  <c r="O3119" i="2"/>
  <c r="O3118" i="2"/>
  <c r="O3117" i="2"/>
  <c r="O3116" i="2"/>
  <c r="O3115" i="2"/>
  <c r="O3114" i="2"/>
  <c r="O3113" i="2"/>
  <c r="O3112" i="2"/>
  <c r="O3111" i="2"/>
  <c r="O3110" i="2"/>
  <c r="O3109" i="2"/>
  <c r="O3108" i="2"/>
  <c r="O3107" i="2"/>
  <c r="O3106" i="2"/>
  <c r="O3105" i="2"/>
  <c r="O3104" i="2"/>
  <c r="O3103" i="2"/>
  <c r="O3102" i="2"/>
  <c r="O3101" i="2"/>
  <c r="O3100" i="2"/>
  <c r="O3099" i="2"/>
  <c r="O3098" i="2"/>
  <c r="O3097" i="2"/>
  <c r="O3096" i="2"/>
  <c r="O3095" i="2"/>
  <c r="O3094" i="2"/>
  <c r="O3093" i="2"/>
  <c r="O3092" i="2"/>
  <c r="O3091" i="2"/>
  <c r="O3090" i="2"/>
  <c r="O3089" i="2"/>
  <c r="O3088" i="2"/>
  <c r="O3087" i="2"/>
  <c r="O3086" i="2"/>
  <c r="O3085" i="2"/>
  <c r="O3084" i="2"/>
  <c r="O3083" i="2"/>
  <c r="O3082" i="2"/>
  <c r="O3081" i="2"/>
  <c r="O3080" i="2"/>
  <c r="O3079" i="2"/>
  <c r="O3078" i="2"/>
  <c r="O3077" i="2"/>
  <c r="O3076" i="2"/>
  <c r="O3075" i="2"/>
  <c r="O3074" i="2"/>
  <c r="O3073" i="2"/>
  <c r="O3072" i="2"/>
  <c r="O3071" i="2"/>
  <c r="O3070" i="2"/>
  <c r="O3069" i="2"/>
  <c r="O3068" i="2"/>
  <c r="O3067" i="2"/>
  <c r="O3066" i="2"/>
  <c r="O3065" i="2"/>
  <c r="O3064" i="2"/>
  <c r="O3063" i="2"/>
  <c r="O3062" i="2"/>
  <c r="O3061" i="2"/>
  <c r="O3060" i="2"/>
  <c r="O3059" i="2"/>
  <c r="O3058" i="2"/>
  <c r="O3057" i="2"/>
  <c r="O3056" i="2"/>
  <c r="O3055" i="2"/>
  <c r="O3054" i="2"/>
  <c r="O3053" i="2"/>
  <c r="O3052" i="2"/>
  <c r="O3051" i="2"/>
  <c r="O3050" i="2"/>
  <c r="O3049" i="2"/>
  <c r="O3048" i="2"/>
  <c r="O3047" i="2"/>
  <c r="O3046" i="2"/>
  <c r="O3045" i="2"/>
  <c r="O3044" i="2"/>
  <c r="O3043" i="2"/>
  <c r="O3042" i="2"/>
  <c r="O3041" i="2"/>
  <c r="O3040" i="2"/>
  <c r="O3039" i="2"/>
  <c r="O3038" i="2"/>
  <c r="O3037" i="2"/>
  <c r="O3036" i="2"/>
  <c r="O3035" i="2"/>
  <c r="O3034" i="2"/>
  <c r="O3033" i="2"/>
  <c r="O3032" i="2"/>
  <c r="O3031" i="2"/>
  <c r="O3030" i="2"/>
  <c r="O3029" i="2"/>
  <c r="O3028" i="2"/>
  <c r="O3027" i="2"/>
  <c r="O3026" i="2"/>
  <c r="O3025" i="2"/>
  <c r="O3024" i="2"/>
  <c r="O3023" i="2"/>
  <c r="O3022" i="2"/>
  <c r="O3021" i="2"/>
  <c r="O3020" i="2"/>
  <c r="O3019" i="2"/>
  <c r="O3018" i="2"/>
  <c r="O3017" i="2"/>
  <c r="O3016" i="2"/>
  <c r="O3015" i="2"/>
  <c r="O3014" i="2"/>
  <c r="O3013" i="2"/>
  <c r="O3012" i="2"/>
  <c r="O3011" i="2"/>
  <c r="O3010" i="2"/>
  <c r="O3009" i="2"/>
  <c r="O3008" i="2"/>
  <c r="O3007" i="2"/>
  <c r="O3006" i="2"/>
  <c r="O3005" i="2"/>
  <c r="O3004" i="2"/>
  <c r="O3003" i="2"/>
  <c r="O3002" i="2"/>
  <c r="O3001" i="2"/>
  <c r="O3000" i="2"/>
  <c r="O2999" i="2"/>
  <c r="O2998" i="2"/>
  <c r="O2997" i="2"/>
  <c r="O2996" i="2"/>
  <c r="O2995" i="2"/>
  <c r="O2994" i="2"/>
  <c r="O2993" i="2"/>
  <c r="O2992" i="2"/>
  <c r="O2991" i="2"/>
  <c r="O2990" i="2"/>
  <c r="O2989" i="2"/>
  <c r="O2988" i="2"/>
  <c r="O2987" i="2"/>
  <c r="O2986" i="2"/>
  <c r="O2985" i="2"/>
  <c r="O2984" i="2"/>
  <c r="O2983" i="2"/>
  <c r="O2982" i="2"/>
  <c r="O2981" i="2"/>
  <c r="O2980" i="2"/>
  <c r="O2979" i="2"/>
  <c r="O2978" i="2"/>
  <c r="O2977" i="2"/>
  <c r="O2976" i="2"/>
  <c r="O2975" i="2"/>
  <c r="O2974" i="2"/>
  <c r="O2973" i="2"/>
  <c r="O2972" i="2"/>
  <c r="O2971" i="2"/>
  <c r="O2970" i="2"/>
  <c r="O2969" i="2"/>
  <c r="O2968" i="2"/>
  <c r="O2967" i="2"/>
  <c r="O2966" i="2"/>
  <c r="O2965" i="2"/>
  <c r="O2964" i="2"/>
  <c r="O2963" i="2"/>
  <c r="O2962" i="2"/>
  <c r="O2961" i="2"/>
  <c r="O2960" i="2"/>
  <c r="O2959" i="2"/>
  <c r="O2958" i="2"/>
  <c r="O2957" i="2"/>
  <c r="O2956" i="2"/>
  <c r="O2955" i="2"/>
  <c r="O2954" i="2"/>
  <c r="O2953" i="2"/>
  <c r="O2952" i="2"/>
  <c r="O2951" i="2"/>
  <c r="O2950" i="2"/>
  <c r="O2949" i="2"/>
  <c r="O2948" i="2"/>
  <c r="O2947" i="2"/>
  <c r="O2946" i="2"/>
  <c r="O2945" i="2"/>
  <c r="O2944" i="2"/>
  <c r="O2943" i="2"/>
  <c r="O2942" i="2"/>
  <c r="O2941" i="2"/>
  <c r="O2940" i="2"/>
  <c r="O2939" i="2"/>
  <c r="O2938" i="2"/>
  <c r="O2937" i="2"/>
  <c r="O2936" i="2"/>
  <c r="O2935" i="2"/>
  <c r="O2934" i="2"/>
  <c r="O2933" i="2"/>
  <c r="O2932" i="2"/>
  <c r="O2931" i="2"/>
  <c r="O2930" i="2"/>
  <c r="O2929" i="2"/>
  <c r="O2928" i="2"/>
  <c r="O2927" i="2"/>
  <c r="O2926" i="2"/>
  <c r="O2925" i="2"/>
  <c r="O2924" i="2"/>
  <c r="O2923" i="2"/>
  <c r="O2922" i="2"/>
  <c r="O2921" i="2"/>
  <c r="O2920" i="2"/>
  <c r="O2919" i="2"/>
  <c r="O2918" i="2"/>
  <c r="O2917" i="2"/>
  <c r="O2916" i="2"/>
  <c r="O2915" i="2"/>
  <c r="O2914" i="2"/>
  <c r="O2913" i="2"/>
  <c r="O2912" i="2"/>
  <c r="O2911" i="2"/>
  <c r="O2910" i="2"/>
  <c r="O2909" i="2"/>
  <c r="O2908" i="2"/>
  <c r="O2907" i="2"/>
  <c r="O2906" i="2"/>
  <c r="O2905" i="2"/>
  <c r="O2904" i="2"/>
  <c r="O2903" i="2"/>
  <c r="O2902" i="2"/>
  <c r="O2901" i="2"/>
  <c r="O2900" i="2"/>
  <c r="O2899" i="2"/>
  <c r="O2898" i="2"/>
  <c r="O2897" i="2"/>
  <c r="O2896" i="2"/>
  <c r="O2895" i="2"/>
  <c r="O2894" i="2"/>
  <c r="O2893" i="2"/>
  <c r="O2892" i="2"/>
  <c r="O2891" i="2"/>
  <c r="O2890" i="2"/>
  <c r="O2889" i="2"/>
  <c r="O2888" i="2"/>
  <c r="O2887" i="2"/>
  <c r="O2886" i="2"/>
  <c r="O2885" i="2"/>
  <c r="O2884" i="2"/>
  <c r="O2883" i="2"/>
  <c r="O2882" i="2"/>
  <c r="O2881" i="2"/>
  <c r="O2880" i="2"/>
  <c r="O2879" i="2"/>
  <c r="O2878" i="2"/>
  <c r="O2877" i="2"/>
  <c r="O2876" i="2"/>
  <c r="O2875" i="2"/>
  <c r="O2874" i="2"/>
  <c r="O2873" i="2"/>
  <c r="O2872" i="2"/>
  <c r="O2871" i="2"/>
  <c r="O2870" i="2"/>
  <c r="O2869" i="2"/>
  <c r="O2868" i="2"/>
  <c r="O2867" i="2"/>
  <c r="O2866" i="2"/>
  <c r="O2865" i="2"/>
  <c r="O2864" i="2"/>
  <c r="O2863" i="2"/>
  <c r="O2862" i="2"/>
  <c r="O2861" i="2"/>
  <c r="O2860" i="2"/>
  <c r="O2859" i="2"/>
  <c r="O2858" i="2"/>
  <c r="O2857" i="2"/>
  <c r="O2856" i="2"/>
  <c r="O2855" i="2"/>
  <c r="O2854" i="2"/>
  <c r="O2853" i="2"/>
  <c r="O2852" i="2"/>
  <c r="O2851" i="2"/>
  <c r="O2850" i="2"/>
  <c r="O2849" i="2"/>
  <c r="O2848" i="2"/>
  <c r="O2847" i="2"/>
  <c r="O2846" i="2"/>
  <c r="O2845" i="2"/>
  <c r="O2844" i="2"/>
  <c r="O2843" i="2"/>
  <c r="O2842" i="2"/>
  <c r="O2841" i="2"/>
  <c r="O2840" i="2"/>
  <c r="O2839" i="2"/>
  <c r="O2838" i="2"/>
  <c r="O2837" i="2"/>
  <c r="O2836" i="2"/>
  <c r="O2835" i="2"/>
  <c r="O2834" i="2"/>
  <c r="O2833" i="2"/>
  <c r="O2832" i="2"/>
  <c r="O2831" i="2"/>
  <c r="O2830" i="2"/>
  <c r="O2829" i="2"/>
  <c r="O2828" i="2"/>
  <c r="O2827" i="2"/>
  <c r="O2826" i="2"/>
  <c r="O2825" i="2"/>
  <c r="O2824" i="2"/>
  <c r="O2823" i="2"/>
  <c r="O2822" i="2"/>
  <c r="O2821" i="2"/>
  <c r="O2820" i="2"/>
  <c r="O2819" i="2"/>
  <c r="O2818" i="2"/>
  <c r="O2817" i="2"/>
  <c r="O2816" i="2"/>
  <c r="O2815" i="2"/>
  <c r="O2814" i="2"/>
  <c r="O2813" i="2"/>
  <c r="O2812" i="2"/>
  <c r="O2811" i="2"/>
  <c r="O2810" i="2"/>
  <c r="O2809" i="2"/>
  <c r="O2808" i="2"/>
  <c r="O2807" i="2"/>
  <c r="O2806" i="2"/>
  <c r="O2805" i="2"/>
  <c r="O2804" i="2"/>
  <c r="O2803" i="2"/>
  <c r="O2802" i="2"/>
  <c r="O2801" i="2"/>
  <c r="O2800" i="2"/>
  <c r="O2799" i="2"/>
  <c r="O2798" i="2"/>
  <c r="O2797" i="2"/>
  <c r="O2796" i="2"/>
  <c r="O2795" i="2"/>
  <c r="O2794" i="2"/>
  <c r="O2793" i="2"/>
  <c r="O2792" i="2"/>
  <c r="O2791" i="2"/>
  <c r="O2790" i="2"/>
  <c r="O2789" i="2"/>
  <c r="O2788" i="2"/>
  <c r="O2787" i="2"/>
  <c r="O2786" i="2"/>
  <c r="O2785" i="2"/>
  <c r="O2784" i="2"/>
  <c r="O2783" i="2"/>
  <c r="O2782" i="2"/>
  <c r="O2781" i="2"/>
  <c r="O2780" i="2"/>
  <c r="O2779" i="2"/>
  <c r="O2778" i="2"/>
  <c r="O2777" i="2"/>
  <c r="O2776" i="2"/>
  <c r="O2775" i="2"/>
  <c r="O2774" i="2"/>
  <c r="O2773" i="2"/>
  <c r="O2772" i="2"/>
  <c r="O2771" i="2"/>
  <c r="O2770" i="2"/>
  <c r="O2769" i="2"/>
  <c r="O2768" i="2"/>
  <c r="O2767" i="2"/>
  <c r="O2766" i="2"/>
  <c r="O2765" i="2"/>
  <c r="O2764" i="2"/>
  <c r="O2763" i="2"/>
  <c r="O2762" i="2"/>
  <c r="O2761" i="2"/>
  <c r="O2760" i="2"/>
  <c r="O2759" i="2"/>
  <c r="O2758" i="2"/>
  <c r="O2757" i="2"/>
  <c r="O2756" i="2"/>
  <c r="O2755" i="2"/>
  <c r="O2754" i="2"/>
  <c r="O2753" i="2"/>
  <c r="O2752" i="2"/>
  <c r="O2751" i="2"/>
  <c r="O2750" i="2"/>
  <c r="O2749" i="2"/>
  <c r="O2748" i="2"/>
  <c r="O2747" i="2"/>
  <c r="O2746" i="2"/>
  <c r="O2745" i="2"/>
  <c r="O2744" i="2"/>
  <c r="O2743" i="2"/>
  <c r="O2742" i="2"/>
  <c r="O2741" i="2"/>
  <c r="O2740" i="2"/>
  <c r="O2739" i="2"/>
  <c r="O2738" i="2"/>
  <c r="O2737" i="2"/>
  <c r="O2736" i="2"/>
  <c r="O2735" i="2"/>
  <c r="O2734" i="2"/>
  <c r="O2733" i="2"/>
  <c r="O2732" i="2"/>
  <c r="O2731" i="2"/>
  <c r="O2730" i="2"/>
  <c r="O2729" i="2"/>
  <c r="O2728" i="2"/>
  <c r="O2727" i="2"/>
  <c r="O2726" i="2"/>
  <c r="O2725" i="2"/>
  <c r="O2724" i="2"/>
  <c r="O2723" i="2"/>
  <c r="O2722" i="2"/>
  <c r="O2721" i="2"/>
  <c r="O2720" i="2"/>
  <c r="O2719" i="2"/>
  <c r="O2718" i="2"/>
  <c r="O2717" i="2"/>
  <c r="O2716" i="2"/>
  <c r="O2715" i="2"/>
  <c r="O2714" i="2"/>
  <c r="O2713" i="2"/>
  <c r="O2712" i="2"/>
  <c r="O2711" i="2"/>
  <c r="O2710" i="2"/>
  <c r="O2709" i="2"/>
  <c r="O2708" i="2"/>
  <c r="O2707" i="2"/>
  <c r="O2706" i="2"/>
  <c r="O2705" i="2"/>
  <c r="O2704" i="2"/>
  <c r="O2703" i="2"/>
  <c r="O2702" i="2"/>
  <c r="O2701" i="2"/>
  <c r="O2700" i="2"/>
  <c r="O2699" i="2"/>
  <c r="O2698" i="2"/>
  <c r="O2697" i="2"/>
  <c r="O2696" i="2"/>
  <c r="O2695" i="2"/>
  <c r="O2694" i="2"/>
  <c r="O2693" i="2"/>
  <c r="O2692" i="2"/>
  <c r="O2691" i="2"/>
  <c r="O2690" i="2"/>
  <c r="O2689" i="2"/>
  <c r="O2688" i="2"/>
  <c r="O2687" i="2"/>
  <c r="O2686" i="2"/>
  <c r="O2685" i="2"/>
  <c r="O2684" i="2"/>
  <c r="O2683" i="2"/>
  <c r="O2682" i="2"/>
  <c r="O2681" i="2"/>
  <c r="O2680" i="2"/>
  <c r="O2679" i="2"/>
  <c r="O2678" i="2"/>
  <c r="O2677" i="2"/>
  <c r="O2676" i="2"/>
  <c r="O2675" i="2"/>
  <c r="O2674" i="2"/>
  <c r="O2673" i="2"/>
  <c r="O2672" i="2"/>
  <c r="O2671" i="2"/>
  <c r="O2670" i="2"/>
  <c r="O2669" i="2"/>
  <c r="O2668" i="2"/>
  <c r="O2667" i="2"/>
  <c r="O2666" i="2"/>
  <c r="O2665" i="2"/>
  <c r="O2664" i="2"/>
  <c r="O2663" i="2"/>
  <c r="O2662" i="2"/>
  <c r="O2661" i="2"/>
  <c r="O2660" i="2"/>
  <c r="O2659" i="2"/>
  <c r="O2658" i="2"/>
  <c r="O2657" i="2"/>
  <c r="O2656" i="2"/>
  <c r="O2655" i="2"/>
  <c r="O2654" i="2"/>
  <c r="O2653" i="2"/>
  <c r="O2652" i="2"/>
  <c r="O2651" i="2"/>
  <c r="O2650" i="2"/>
  <c r="O2649" i="2"/>
  <c r="O2648" i="2"/>
  <c r="O2647" i="2"/>
  <c r="O2646" i="2"/>
  <c r="O2645" i="2"/>
  <c r="O2644" i="2"/>
  <c r="O2643" i="2"/>
  <c r="O2642" i="2"/>
  <c r="O2641" i="2"/>
  <c r="O2640" i="2"/>
  <c r="O2639" i="2"/>
  <c r="O2638" i="2"/>
  <c r="O2637" i="2"/>
  <c r="O2636" i="2"/>
  <c r="O2635" i="2"/>
  <c r="O2634" i="2"/>
  <c r="O2633" i="2"/>
  <c r="O2632" i="2"/>
  <c r="O2631" i="2"/>
  <c r="O2630" i="2"/>
  <c r="O2629" i="2"/>
  <c r="O2628" i="2"/>
  <c r="O2627" i="2"/>
  <c r="O2626" i="2"/>
  <c r="O2625" i="2"/>
  <c r="O2624" i="2"/>
  <c r="O2623" i="2"/>
  <c r="O2622" i="2"/>
  <c r="O2621" i="2"/>
  <c r="O2620" i="2"/>
  <c r="O2619" i="2"/>
  <c r="O2618" i="2"/>
  <c r="O2617" i="2"/>
  <c r="O2616" i="2"/>
  <c r="O2615" i="2"/>
  <c r="O2614" i="2"/>
  <c r="O2613" i="2"/>
  <c r="O2612" i="2"/>
  <c r="O2611" i="2"/>
  <c r="O2610" i="2"/>
  <c r="O2609" i="2"/>
  <c r="O2608" i="2"/>
  <c r="O2607" i="2"/>
  <c r="O2606" i="2"/>
  <c r="O2605" i="2"/>
  <c r="O2604" i="2"/>
  <c r="O2603" i="2"/>
  <c r="O2602" i="2"/>
  <c r="O2601" i="2"/>
  <c r="O2600" i="2"/>
  <c r="O2599" i="2"/>
  <c r="O2598" i="2"/>
  <c r="O2597" i="2"/>
  <c r="O2596" i="2"/>
  <c r="O2595" i="2"/>
  <c r="O2594" i="2"/>
  <c r="O2593" i="2"/>
  <c r="O2592" i="2"/>
  <c r="O2591" i="2"/>
  <c r="O2590" i="2"/>
  <c r="O2589" i="2"/>
  <c r="O2588" i="2"/>
  <c r="O2587" i="2"/>
  <c r="O2586" i="2"/>
  <c r="O2585" i="2"/>
  <c r="O2584" i="2"/>
  <c r="O2583" i="2"/>
  <c r="O2582" i="2"/>
  <c r="O2581" i="2"/>
  <c r="O2580" i="2"/>
  <c r="O2579" i="2"/>
  <c r="O2578" i="2"/>
  <c r="O2577" i="2"/>
  <c r="O2576" i="2"/>
  <c r="O2575" i="2"/>
  <c r="O2574" i="2"/>
  <c r="O2573" i="2"/>
  <c r="O2572" i="2"/>
  <c r="O2571" i="2"/>
  <c r="O2570" i="2"/>
  <c r="O2569" i="2"/>
  <c r="O2568" i="2"/>
  <c r="O2567" i="2"/>
  <c r="O2566" i="2"/>
  <c r="O2565" i="2"/>
  <c r="O2564" i="2"/>
  <c r="O2563" i="2"/>
  <c r="O2562" i="2"/>
  <c r="O2561" i="2"/>
  <c r="O2560" i="2"/>
  <c r="O2559" i="2"/>
  <c r="O2558" i="2"/>
  <c r="O2557" i="2"/>
  <c r="O2556" i="2"/>
  <c r="O2555" i="2"/>
  <c r="O2554" i="2"/>
  <c r="O2553" i="2"/>
  <c r="O2552" i="2"/>
  <c r="O2551" i="2"/>
  <c r="O2550" i="2"/>
  <c r="O2549" i="2"/>
  <c r="O2548" i="2"/>
  <c r="O2547" i="2"/>
  <c r="O2546" i="2"/>
  <c r="O2545" i="2"/>
  <c r="O2544" i="2"/>
  <c r="O2543" i="2"/>
  <c r="O2542" i="2"/>
  <c r="O2541" i="2"/>
  <c r="O2540" i="2"/>
  <c r="O2539" i="2"/>
  <c r="O2538" i="2"/>
  <c r="O2537" i="2"/>
  <c r="O2536" i="2"/>
  <c r="O2535" i="2"/>
  <c r="O2534" i="2"/>
  <c r="O2533" i="2"/>
  <c r="O2532" i="2"/>
  <c r="O2531" i="2"/>
  <c r="O2530" i="2"/>
  <c r="O2529" i="2"/>
  <c r="O2528" i="2"/>
  <c r="O2527" i="2"/>
  <c r="O2526" i="2"/>
  <c r="O2525" i="2"/>
  <c r="O2524" i="2"/>
  <c r="O2523" i="2"/>
  <c r="O2522" i="2"/>
  <c r="O2521" i="2"/>
  <c r="O2520" i="2"/>
  <c r="O2519" i="2"/>
  <c r="O2518" i="2"/>
  <c r="O2517" i="2"/>
  <c r="O2516" i="2"/>
  <c r="O2515" i="2"/>
  <c r="O2514" i="2"/>
  <c r="O2513" i="2"/>
  <c r="O2512" i="2"/>
  <c r="O2511" i="2"/>
  <c r="O2510" i="2"/>
  <c r="O2509" i="2"/>
  <c r="O2508" i="2"/>
  <c r="O2507" i="2"/>
  <c r="O2506" i="2"/>
  <c r="O2505" i="2"/>
  <c r="O2504" i="2"/>
  <c r="O2503" i="2"/>
  <c r="O2502" i="2"/>
  <c r="O2501" i="2"/>
  <c r="O2500" i="2"/>
  <c r="O2499" i="2"/>
  <c r="O2498" i="2"/>
  <c r="O2497" i="2"/>
  <c r="O2496" i="2"/>
  <c r="O2495" i="2"/>
  <c r="O2494" i="2"/>
  <c r="O2493" i="2"/>
  <c r="O2492" i="2"/>
  <c r="O2491" i="2"/>
  <c r="O2490" i="2"/>
  <c r="O2489" i="2"/>
  <c r="O2488" i="2"/>
  <c r="O2487" i="2"/>
  <c r="O2486" i="2"/>
  <c r="O2485" i="2"/>
  <c r="O2484" i="2"/>
  <c r="O2483" i="2"/>
  <c r="O2482" i="2"/>
  <c r="O2481" i="2"/>
  <c r="O2480" i="2"/>
  <c r="O2479" i="2"/>
  <c r="O2478" i="2"/>
  <c r="O2477" i="2"/>
  <c r="O2476" i="2"/>
  <c r="O2475" i="2"/>
  <c r="O2474" i="2"/>
  <c r="O2473" i="2"/>
  <c r="O2472" i="2"/>
  <c r="O2471" i="2"/>
  <c r="O2470" i="2"/>
  <c r="O2469" i="2"/>
  <c r="O2468" i="2"/>
  <c r="O2467" i="2"/>
  <c r="O2466" i="2"/>
  <c r="O2465" i="2"/>
  <c r="O2464" i="2"/>
  <c r="O2463" i="2"/>
  <c r="O2462" i="2"/>
  <c r="O2461" i="2"/>
  <c r="O2460" i="2"/>
  <c r="O2459" i="2"/>
  <c r="O2458" i="2"/>
  <c r="O2457" i="2"/>
  <c r="O2456" i="2"/>
  <c r="O2455" i="2"/>
  <c r="O2454" i="2"/>
  <c r="O2453" i="2"/>
  <c r="O2452" i="2"/>
  <c r="O2451" i="2"/>
  <c r="O2450" i="2"/>
  <c r="O2449" i="2"/>
  <c r="O2448" i="2"/>
  <c r="O2447" i="2"/>
  <c r="O2446" i="2"/>
  <c r="O2445" i="2"/>
  <c r="O2444" i="2"/>
  <c r="O2443" i="2"/>
  <c r="O2442" i="2"/>
  <c r="O2441" i="2"/>
  <c r="O2440" i="2"/>
  <c r="O2439" i="2"/>
  <c r="O2438" i="2"/>
  <c r="O2437" i="2"/>
  <c r="O2436" i="2"/>
  <c r="O2435" i="2"/>
  <c r="O2434" i="2"/>
  <c r="O2433" i="2"/>
  <c r="O2432" i="2"/>
  <c r="O2431" i="2"/>
  <c r="O2430" i="2"/>
  <c r="O2429" i="2"/>
  <c r="O2428" i="2"/>
  <c r="O2427" i="2"/>
  <c r="O2426" i="2"/>
  <c r="O2425" i="2"/>
  <c r="O2424" i="2"/>
  <c r="O2423" i="2"/>
  <c r="O2422" i="2"/>
  <c r="O2421" i="2"/>
  <c r="O2420" i="2"/>
  <c r="O2419" i="2"/>
  <c r="O2418" i="2"/>
  <c r="O2417" i="2"/>
  <c r="O2416" i="2"/>
  <c r="O2415" i="2"/>
  <c r="O2414" i="2"/>
  <c r="O2413" i="2"/>
  <c r="O2412" i="2"/>
  <c r="O2411" i="2"/>
  <c r="O2410" i="2"/>
  <c r="O2409" i="2"/>
  <c r="O2408" i="2"/>
  <c r="O2407" i="2"/>
  <c r="O2406" i="2"/>
  <c r="O2405" i="2"/>
  <c r="O2404" i="2"/>
  <c r="O2403" i="2"/>
  <c r="O2402" i="2"/>
  <c r="O2401" i="2"/>
  <c r="O2400" i="2"/>
  <c r="O2399" i="2"/>
  <c r="O2398" i="2"/>
  <c r="O2397" i="2"/>
  <c r="O2396" i="2"/>
  <c r="O2395" i="2"/>
  <c r="O2394" i="2"/>
  <c r="O2393" i="2"/>
  <c r="O2392" i="2"/>
  <c r="O2391" i="2"/>
  <c r="O2390" i="2"/>
  <c r="O2389" i="2"/>
  <c r="O2388" i="2"/>
  <c r="O2387" i="2"/>
  <c r="O2386" i="2"/>
  <c r="O2385" i="2"/>
  <c r="O2384" i="2"/>
  <c r="O2383" i="2"/>
  <c r="O2382" i="2"/>
  <c r="O2381" i="2"/>
  <c r="O2380" i="2"/>
  <c r="O2379" i="2"/>
  <c r="O2378" i="2"/>
  <c r="O2377" i="2"/>
  <c r="O2376" i="2"/>
  <c r="O2375" i="2"/>
  <c r="O2374" i="2"/>
  <c r="O2373" i="2"/>
  <c r="O2372" i="2"/>
  <c r="O2371" i="2"/>
  <c r="O2370" i="2"/>
  <c r="O2369" i="2"/>
  <c r="O2368" i="2"/>
  <c r="O2367" i="2"/>
  <c r="O2366" i="2"/>
  <c r="O2365" i="2"/>
  <c r="O2364" i="2"/>
  <c r="O2363" i="2"/>
  <c r="O2362" i="2"/>
  <c r="O2361" i="2"/>
  <c r="O2360" i="2"/>
  <c r="O2359" i="2"/>
  <c r="O2358" i="2"/>
  <c r="O2357" i="2"/>
  <c r="O2356" i="2"/>
  <c r="O2355" i="2"/>
  <c r="O2354" i="2"/>
  <c r="O2353" i="2"/>
  <c r="O2352" i="2"/>
  <c r="O2351" i="2"/>
  <c r="O2350" i="2"/>
  <c r="O2349" i="2"/>
  <c r="O2348" i="2"/>
  <c r="O2347" i="2"/>
  <c r="O2346" i="2"/>
  <c r="O2345" i="2"/>
  <c r="O2344" i="2"/>
  <c r="O2343" i="2"/>
  <c r="O2342" i="2"/>
  <c r="O2341" i="2"/>
  <c r="O2340" i="2"/>
  <c r="O2339" i="2"/>
  <c r="O2338" i="2"/>
  <c r="O2337" i="2"/>
  <c r="O2336" i="2"/>
  <c r="O2335" i="2"/>
  <c r="O2334" i="2"/>
  <c r="O2333" i="2"/>
  <c r="O2332" i="2"/>
  <c r="O2331" i="2"/>
  <c r="O2330" i="2"/>
  <c r="O2329" i="2"/>
  <c r="O2328" i="2"/>
  <c r="O2327" i="2"/>
  <c r="O2326" i="2"/>
  <c r="O2325" i="2"/>
  <c r="O2324" i="2"/>
  <c r="O2323" i="2"/>
  <c r="O2322" i="2"/>
  <c r="O2321" i="2"/>
  <c r="O2320" i="2"/>
  <c r="O2319" i="2"/>
  <c r="O2318" i="2"/>
  <c r="O2317" i="2"/>
  <c r="O2316" i="2"/>
  <c r="O2315" i="2"/>
  <c r="O2314" i="2"/>
  <c r="O2313" i="2"/>
  <c r="O2312" i="2"/>
  <c r="O2311" i="2"/>
  <c r="O2310" i="2"/>
  <c r="O2309" i="2"/>
  <c r="O2308" i="2"/>
  <c r="O2307" i="2"/>
  <c r="O2306" i="2"/>
  <c r="O2305" i="2"/>
  <c r="O2304" i="2"/>
  <c r="O2303" i="2"/>
  <c r="O2302" i="2"/>
  <c r="O2301" i="2"/>
  <c r="O2300" i="2"/>
  <c r="O2299" i="2"/>
  <c r="O2298" i="2"/>
  <c r="O2297" i="2"/>
  <c r="O2296" i="2"/>
  <c r="O2295" i="2"/>
  <c r="O2294" i="2"/>
  <c r="O2293" i="2"/>
  <c r="O2292" i="2"/>
  <c r="O2291" i="2"/>
  <c r="O2290" i="2"/>
  <c r="O2289" i="2"/>
  <c r="O2288" i="2"/>
  <c r="O2287" i="2"/>
  <c r="O2286" i="2"/>
  <c r="O2285" i="2"/>
  <c r="O2284" i="2"/>
  <c r="O2283" i="2"/>
  <c r="O2282" i="2"/>
  <c r="O2281" i="2"/>
  <c r="O2280" i="2"/>
  <c r="O2279" i="2"/>
  <c r="O2278" i="2"/>
  <c r="O2277" i="2"/>
  <c r="O2276" i="2"/>
  <c r="O2275" i="2"/>
  <c r="O2274" i="2"/>
  <c r="O2273" i="2"/>
  <c r="O2272" i="2"/>
  <c r="O2271" i="2"/>
  <c r="O2270" i="2"/>
  <c r="O2269" i="2"/>
  <c r="O2268" i="2"/>
  <c r="O2267" i="2"/>
  <c r="O2266" i="2"/>
  <c r="O2265" i="2"/>
  <c r="O2264" i="2"/>
  <c r="O2263" i="2"/>
  <c r="O2262" i="2"/>
  <c r="O2261" i="2"/>
  <c r="O2260" i="2"/>
  <c r="O2259" i="2"/>
  <c r="O2258" i="2"/>
  <c r="O2257" i="2"/>
  <c r="O2256" i="2"/>
  <c r="O2255" i="2"/>
  <c r="O2254" i="2"/>
  <c r="O2253" i="2"/>
  <c r="O2252" i="2"/>
  <c r="O2251" i="2"/>
  <c r="O2250" i="2"/>
  <c r="O2249" i="2"/>
  <c r="O2248" i="2"/>
  <c r="O2247" i="2"/>
  <c r="O2246" i="2"/>
  <c r="O2245" i="2"/>
  <c r="O2244" i="2"/>
  <c r="O2243" i="2"/>
  <c r="O2242" i="2"/>
  <c r="O2241" i="2"/>
  <c r="O2240" i="2"/>
  <c r="O2239" i="2"/>
  <c r="O2238" i="2"/>
  <c r="O2237" i="2"/>
  <c r="O2236" i="2"/>
  <c r="O2235" i="2"/>
  <c r="O2234" i="2"/>
  <c r="O2233" i="2"/>
  <c r="O2232" i="2"/>
  <c r="O2231" i="2"/>
  <c r="O2230" i="2"/>
  <c r="O2229" i="2"/>
  <c r="O2228" i="2"/>
  <c r="O2227" i="2"/>
  <c r="O2226" i="2"/>
  <c r="O2225" i="2"/>
  <c r="O2224" i="2"/>
  <c r="O2223" i="2"/>
  <c r="O2222" i="2"/>
  <c r="O2221" i="2"/>
  <c r="O2220" i="2"/>
  <c r="O2219" i="2"/>
  <c r="O2218" i="2"/>
  <c r="O2217" i="2"/>
  <c r="O2216" i="2"/>
  <c r="O2215" i="2"/>
  <c r="O2214" i="2"/>
  <c r="O2213" i="2"/>
  <c r="O2212" i="2"/>
  <c r="O2211" i="2"/>
  <c r="O2210" i="2"/>
  <c r="O2209" i="2"/>
  <c r="O2208" i="2"/>
  <c r="O2207" i="2"/>
  <c r="O2206" i="2"/>
  <c r="O2205" i="2"/>
  <c r="O2204" i="2"/>
  <c r="O2203" i="2"/>
  <c r="O2202" i="2"/>
  <c r="O2201" i="2"/>
  <c r="O2200" i="2"/>
  <c r="O2199" i="2"/>
  <c r="O2198" i="2"/>
  <c r="O2197" i="2"/>
  <c r="O2196" i="2"/>
  <c r="O2195" i="2"/>
  <c r="O2194" i="2"/>
  <c r="O2193" i="2"/>
  <c r="O2192" i="2"/>
  <c r="O2191" i="2"/>
  <c r="O2190" i="2"/>
  <c r="O2189" i="2"/>
  <c r="O2188" i="2"/>
  <c r="O2187" i="2"/>
  <c r="O2186" i="2"/>
  <c r="O2185" i="2"/>
  <c r="O2184" i="2"/>
  <c r="O2183" i="2"/>
  <c r="O2182" i="2"/>
  <c r="O2181" i="2"/>
  <c r="O2180" i="2"/>
  <c r="O2179" i="2"/>
  <c r="O2178" i="2"/>
  <c r="O2177" i="2"/>
  <c r="O2176" i="2"/>
  <c r="O2175" i="2"/>
  <c r="O2174" i="2"/>
  <c r="O2173" i="2"/>
  <c r="O2172" i="2"/>
  <c r="O2171" i="2"/>
  <c r="O2170" i="2"/>
  <c r="O2169" i="2"/>
  <c r="O2168" i="2"/>
  <c r="O2167" i="2"/>
  <c r="O2166" i="2"/>
  <c r="O2165" i="2"/>
  <c r="O2164" i="2"/>
  <c r="O2163" i="2"/>
  <c r="O2162" i="2"/>
  <c r="O2161" i="2"/>
  <c r="O2160" i="2"/>
  <c r="O2159" i="2"/>
  <c r="O2158" i="2"/>
  <c r="O2157" i="2"/>
  <c r="O2156" i="2"/>
  <c r="O2155" i="2"/>
  <c r="O2154" i="2"/>
  <c r="O2153" i="2"/>
  <c r="O2152" i="2"/>
  <c r="O2151" i="2"/>
  <c r="O2150" i="2"/>
  <c r="O2149" i="2"/>
  <c r="O2148" i="2"/>
  <c r="O2147" i="2"/>
  <c r="O2146" i="2"/>
  <c r="O2145" i="2"/>
  <c r="O2144" i="2"/>
  <c r="O2143" i="2"/>
  <c r="O2142" i="2"/>
  <c r="O2141" i="2"/>
  <c r="O2140" i="2"/>
  <c r="O2139" i="2"/>
  <c r="O2138" i="2"/>
  <c r="O2137" i="2"/>
  <c r="O2136" i="2"/>
  <c r="O2135" i="2"/>
  <c r="O2134" i="2"/>
  <c r="O2133" i="2"/>
  <c r="O2132" i="2"/>
  <c r="O2131" i="2"/>
  <c r="O2130" i="2"/>
  <c r="O2129" i="2"/>
  <c r="O2128" i="2"/>
  <c r="O2127" i="2"/>
  <c r="O2126" i="2"/>
  <c r="O2125" i="2"/>
  <c r="O2124" i="2"/>
  <c r="O2123" i="2"/>
  <c r="O2122" i="2"/>
  <c r="O2121" i="2"/>
  <c r="O2120" i="2"/>
  <c r="O2119" i="2"/>
  <c r="O2118" i="2"/>
  <c r="O2117" i="2"/>
  <c r="O2116" i="2"/>
  <c r="O2115" i="2"/>
  <c r="O2114" i="2"/>
  <c r="O2113" i="2"/>
  <c r="O2112" i="2"/>
  <c r="O2111" i="2"/>
  <c r="O2110" i="2"/>
  <c r="O2109" i="2"/>
  <c r="O2108" i="2"/>
  <c r="O2107" i="2"/>
  <c r="O2106" i="2"/>
  <c r="O2105" i="2"/>
  <c r="O2104" i="2"/>
  <c r="O2103" i="2"/>
  <c r="O2102" i="2"/>
  <c r="O2101" i="2"/>
  <c r="O2100" i="2"/>
  <c r="O2099" i="2"/>
  <c r="O2098" i="2"/>
  <c r="O2097" i="2"/>
  <c r="O2096" i="2"/>
  <c r="O2095" i="2"/>
  <c r="O2094" i="2"/>
  <c r="O2093" i="2"/>
  <c r="O2092" i="2"/>
  <c r="O2091" i="2"/>
  <c r="O2090" i="2"/>
  <c r="O2089" i="2"/>
  <c r="O2088" i="2"/>
  <c r="O2087" i="2"/>
  <c r="O2086" i="2"/>
  <c r="O2085" i="2"/>
  <c r="O2084" i="2"/>
  <c r="O2083" i="2"/>
  <c r="O2082" i="2"/>
  <c r="O2081" i="2"/>
  <c r="O2080" i="2"/>
  <c r="O2079" i="2"/>
  <c r="O2078" i="2"/>
  <c r="O2077" i="2"/>
  <c r="O2076" i="2"/>
  <c r="O2075" i="2"/>
  <c r="O2074" i="2"/>
  <c r="O2073" i="2"/>
  <c r="O2072" i="2"/>
  <c r="O2071" i="2"/>
  <c r="O2070" i="2"/>
  <c r="O2069" i="2"/>
  <c r="O2068" i="2"/>
  <c r="O2067" i="2"/>
  <c r="O2066" i="2"/>
  <c r="O2065" i="2"/>
  <c r="O2064" i="2"/>
  <c r="O2063" i="2"/>
  <c r="O2062" i="2"/>
  <c r="O2061" i="2"/>
  <c r="O2060" i="2"/>
  <c r="O2059" i="2"/>
  <c r="O2058" i="2"/>
  <c r="O2057" i="2"/>
  <c r="O2056" i="2"/>
  <c r="O2055" i="2"/>
  <c r="O2054" i="2"/>
  <c r="O2053" i="2"/>
  <c r="O2052" i="2"/>
  <c r="O2051" i="2"/>
  <c r="O2050" i="2"/>
  <c r="O2049" i="2"/>
  <c r="O2048" i="2"/>
  <c r="O2047" i="2"/>
  <c r="O2046" i="2"/>
  <c r="O2045" i="2"/>
  <c r="O2044" i="2"/>
  <c r="O2043" i="2"/>
  <c r="O2042" i="2"/>
  <c r="O2041" i="2"/>
  <c r="O2040" i="2"/>
  <c r="O2039" i="2"/>
  <c r="O2038" i="2"/>
  <c r="O2037" i="2"/>
  <c r="O2036" i="2"/>
  <c r="O2035" i="2"/>
  <c r="O2034" i="2"/>
  <c r="O2033" i="2"/>
  <c r="O2032" i="2"/>
  <c r="O2031" i="2"/>
  <c r="O2030" i="2"/>
  <c r="O2029" i="2"/>
  <c r="O2028" i="2"/>
  <c r="O2027" i="2"/>
  <c r="O2026" i="2"/>
  <c r="O2025" i="2"/>
  <c r="O2024" i="2"/>
  <c r="O2023" i="2"/>
  <c r="O2022" i="2"/>
  <c r="O2021" i="2"/>
  <c r="O2020" i="2"/>
  <c r="O2019" i="2"/>
  <c r="O2018" i="2"/>
  <c r="O2017" i="2"/>
  <c r="O2016" i="2"/>
  <c r="O2015" i="2"/>
  <c r="O2014" i="2"/>
  <c r="O2013" i="2"/>
  <c r="O2012" i="2"/>
  <c r="O2011" i="2"/>
  <c r="O2010" i="2"/>
  <c r="O2009" i="2"/>
  <c r="O2008" i="2"/>
  <c r="O2007" i="2"/>
  <c r="O2006" i="2"/>
  <c r="O2005" i="2"/>
  <c r="O2004" i="2"/>
  <c r="O2003" i="2"/>
  <c r="O2002" i="2"/>
  <c r="O2001" i="2"/>
  <c r="O2000" i="2"/>
  <c r="O1999" i="2"/>
  <c r="O1998" i="2"/>
  <c r="O1997" i="2"/>
  <c r="O1996" i="2"/>
  <c r="O1995" i="2"/>
  <c r="O1994" i="2"/>
  <c r="O1993" i="2"/>
  <c r="O1992" i="2"/>
  <c r="O1991" i="2"/>
  <c r="O1990" i="2"/>
  <c r="O1989" i="2"/>
  <c r="O1988" i="2"/>
  <c r="O1987" i="2"/>
  <c r="O1986" i="2"/>
  <c r="O1985" i="2"/>
  <c r="O1984" i="2"/>
  <c r="O1983" i="2"/>
  <c r="O1982" i="2"/>
  <c r="O1981" i="2"/>
  <c r="O1980" i="2"/>
  <c r="O1979" i="2"/>
  <c r="O1978" i="2"/>
  <c r="O1977" i="2"/>
  <c r="O1976" i="2"/>
  <c r="O1975" i="2"/>
  <c r="O1974" i="2"/>
  <c r="O1973" i="2"/>
  <c r="O1972" i="2"/>
  <c r="O1971" i="2"/>
  <c r="O1970" i="2"/>
  <c r="O1969" i="2"/>
  <c r="O1968" i="2"/>
  <c r="O1967" i="2"/>
  <c r="O1966" i="2"/>
  <c r="O1965" i="2"/>
  <c r="O1964" i="2"/>
  <c r="O1963" i="2"/>
  <c r="O1962" i="2"/>
  <c r="O1961" i="2"/>
  <c r="O1960" i="2"/>
  <c r="O1959" i="2"/>
  <c r="O1958" i="2"/>
  <c r="O1957" i="2"/>
  <c r="O1956" i="2"/>
  <c r="O1955" i="2"/>
  <c r="O1954" i="2"/>
  <c r="O1953" i="2"/>
  <c r="O1952" i="2"/>
  <c r="O1951" i="2"/>
  <c r="O1950" i="2"/>
  <c r="O1949" i="2"/>
  <c r="O1948" i="2"/>
  <c r="O1947" i="2"/>
  <c r="O1946" i="2"/>
  <c r="O1945" i="2"/>
  <c r="O1944" i="2"/>
  <c r="O1943" i="2"/>
  <c r="O1942" i="2"/>
  <c r="O1941" i="2"/>
  <c r="O1940" i="2"/>
  <c r="O1939" i="2"/>
  <c r="O1938" i="2"/>
  <c r="O1937" i="2"/>
  <c r="O1936" i="2"/>
  <c r="O1935" i="2"/>
  <c r="O1934" i="2"/>
  <c r="O1933" i="2"/>
  <c r="O1932" i="2"/>
  <c r="O1931" i="2"/>
  <c r="O1930" i="2"/>
  <c r="O1929" i="2"/>
  <c r="O1928" i="2"/>
  <c r="O1927" i="2"/>
  <c r="O1926" i="2"/>
  <c r="O1925" i="2"/>
  <c r="O1924" i="2"/>
  <c r="O1923" i="2"/>
  <c r="O1922" i="2"/>
  <c r="O1921" i="2"/>
  <c r="O1920" i="2"/>
  <c r="O1919" i="2"/>
  <c r="O1918" i="2"/>
  <c r="O1917" i="2"/>
  <c r="O1916" i="2"/>
  <c r="O1915" i="2"/>
  <c r="O1914" i="2"/>
  <c r="O1913" i="2"/>
  <c r="O1912" i="2"/>
  <c r="O1911" i="2"/>
  <c r="O1910" i="2"/>
  <c r="O1909" i="2"/>
  <c r="O1908" i="2"/>
  <c r="O1907" i="2"/>
  <c r="O1906" i="2"/>
  <c r="O1905" i="2"/>
  <c r="O1904" i="2"/>
  <c r="O1903" i="2"/>
  <c r="O1902" i="2"/>
  <c r="O1901" i="2"/>
  <c r="O1900" i="2"/>
  <c r="O1899" i="2"/>
  <c r="O1898" i="2"/>
  <c r="O1897" i="2"/>
  <c r="O1896" i="2"/>
  <c r="O1895" i="2"/>
  <c r="O1894" i="2"/>
  <c r="O1893" i="2"/>
  <c r="O1892" i="2"/>
  <c r="O1891" i="2"/>
  <c r="O1890" i="2"/>
  <c r="O1889" i="2"/>
  <c r="O1888" i="2"/>
  <c r="O1887" i="2"/>
  <c r="O1886" i="2"/>
  <c r="O1885" i="2"/>
  <c r="O1884" i="2"/>
  <c r="O1883" i="2"/>
  <c r="O1882" i="2"/>
  <c r="O1881" i="2"/>
  <c r="O1880" i="2"/>
  <c r="O1879" i="2"/>
  <c r="O1878" i="2"/>
  <c r="O1877" i="2"/>
  <c r="O1876" i="2"/>
  <c r="O1875" i="2"/>
  <c r="O1874" i="2"/>
  <c r="O1873" i="2"/>
  <c r="O1872" i="2"/>
  <c r="O1871" i="2"/>
  <c r="O1870" i="2"/>
  <c r="O1869" i="2"/>
  <c r="O1868" i="2"/>
  <c r="O1867" i="2"/>
  <c r="O1866" i="2"/>
  <c r="O1865" i="2"/>
  <c r="O1864" i="2"/>
  <c r="O1863" i="2"/>
  <c r="O1862" i="2"/>
  <c r="O1861" i="2"/>
  <c r="O1860" i="2"/>
  <c r="O1859" i="2"/>
  <c r="O1858" i="2"/>
  <c r="O1857" i="2"/>
  <c r="O1856" i="2"/>
  <c r="O1855" i="2"/>
  <c r="O1854" i="2"/>
  <c r="O1853" i="2"/>
  <c r="O1852" i="2"/>
  <c r="O1851" i="2"/>
  <c r="O1850" i="2"/>
  <c r="O1849" i="2"/>
  <c r="O1848" i="2"/>
  <c r="O1847" i="2"/>
  <c r="O1846" i="2"/>
  <c r="O1845" i="2"/>
  <c r="O1844" i="2"/>
  <c r="O1843" i="2"/>
  <c r="O1842" i="2"/>
  <c r="O1841" i="2"/>
  <c r="O1840" i="2"/>
  <c r="O1839" i="2"/>
  <c r="O1838" i="2"/>
  <c r="O1837" i="2"/>
  <c r="O1836" i="2"/>
  <c r="O1835" i="2"/>
  <c r="O1834" i="2"/>
  <c r="O1833" i="2"/>
  <c r="O1832" i="2"/>
  <c r="O1831" i="2"/>
  <c r="O1830" i="2"/>
  <c r="O1829" i="2"/>
  <c r="O1828" i="2"/>
  <c r="O1827" i="2"/>
  <c r="O1826" i="2"/>
  <c r="O1825" i="2"/>
  <c r="O1824" i="2"/>
  <c r="O1823" i="2"/>
  <c r="O1822" i="2"/>
  <c r="O1821" i="2"/>
  <c r="O1820" i="2"/>
  <c r="O1819" i="2"/>
  <c r="O1818" i="2"/>
  <c r="O1817" i="2"/>
  <c r="O1816" i="2"/>
  <c r="O1815" i="2"/>
  <c r="O1814" i="2"/>
  <c r="O1813" i="2"/>
  <c r="O1812" i="2"/>
  <c r="O1811" i="2"/>
  <c r="O1810" i="2"/>
  <c r="O1809" i="2"/>
  <c r="O1808" i="2"/>
  <c r="O1807" i="2"/>
  <c r="O1806" i="2"/>
  <c r="O1805" i="2"/>
  <c r="O1804" i="2"/>
  <c r="O1803" i="2"/>
  <c r="O1802" i="2"/>
  <c r="O1801" i="2"/>
  <c r="O1800" i="2"/>
  <c r="O1799" i="2"/>
  <c r="O1798" i="2"/>
  <c r="O1797" i="2"/>
  <c r="O1796" i="2"/>
  <c r="O1795" i="2"/>
  <c r="O1794" i="2"/>
  <c r="O1793" i="2"/>
  <c r="O1792" i="2"/>
  <c r="O1791" i="2"/>
  <c r="O1790" i="2"/>
  <c r="O1789" i="2"/>
  <c r="O1788" i="2"/>
  <c r="O1787" i="2"/>
  <c r="O1786" i="2"/>
  <c r="O1785" i="2"/>
  <c r="O1784" i="2"/>
  <c r="O1783" i="2"/>
  <c r="O1782" i="2"/>
  <c r="O1781" i="2"/>
  <c r="O1780" i="2"/>
  <c r="O1779" i="2"/>
  <c r="O1778" i="2"/>
  <c r="O1777" i="2"/>
  <c r="O1776" i="2"/>
  <c r="O1775" i="2"/>
  <c r="O1774" i="2"/>
  <c r="O1773" i="2"/>
  <c r="O1772" i="2"/>
  <c r="O1771" i="2"/>
  <c r="O1770" i="2"/>
  <c r="O1769" i="2"/>
  <c r="O1768" i="2"/>
  <c r="O1767" i="2"/>
  <c r="O1766" i="2"/>
  <c r="O1765" i="2"/>
  <c r="O1764" i="2"/>
  <c r="O1763" i="2"/>
  <c r="O1762" i="2"/>
  <c r="O1761" i="2"/>
  <c r="O1760" i="2"/>
  <c r="O1759" i="2"/>
  <c r="O1758" i="2"/>
  <c r="O1757" i="2"/>
  <c r="O1756" i="2"/>
  <c r="O1755" i="2"/>
  <c r="O1754" i="2"/>
  <c r="O1753" i="2"/>
  <c r="O1752" i="2"/>
  <c r="O1751" i="2"/>
  <c r="O1750" i="2"/>
  <c r="O1749" i="2"/>
  <c r="O1748" i="2"/>
  <c r="O1747" i="2"/>
  <c r="O1746" i="2"/>
  <c r="O1745" i="2"/>
  <c r="O1744" i="2"/>
  <c r="O1743" i="2"/>
  <c r="O1742" i="2"/>
  <c r="O1741" i="2"/>
  <c r="O1740" i="2"/>
  <c r="O1739" i="2"/>
  <c r="O1738" i="2"/>
  <c r="O1737" i="2"/>
  <c r="O1736" i="2"/>
  <c r="O1735" i="2"/>
  <c r="O1734" i="2"/>
  <c r="O1733" i="2"/>
  <c r="O1732" i="2"/>
  <c r="O1731" i="2"/>
  <c r="O1730" i="2"/>
  <c r="O1729" i="2"/>
  <c r="O1728" i="2"/>
  <c r="O1727" i="2"/>
  <c r="O1726" i="2"/>
  <c r="O1725" i="2"/>
  <c r="O1724" i="2"/>
  <c r="O1723" i="2"/>
  <c r="O1722" i="2"/>
  <c r="O1721" i="2"/>
  <c r="O1720" i="2"/>
  <c r="O1719" i="2"/>
  <c r="O1718" i="2"/>
  <c r="O1717" i="2"/>
  <c r="O1716" i="2"/>
  <c r="O1715" i="2"/>
  <c r="O1714" i="2"/>
  <c r="O1713" i="2"/>
  <c r="O1712" i="2"/>
  <c r="O1711" i="2"/>
  <c r="O1710" i="2"/>
  <c r="O1709" i="2"/>
  <c r="O1708" i="2"/>
  <c r="O1707" i="2"/>
  <c r="O1706" i="2"/>
  <c r="O1705" i="2"/>
  <c r="O1704" i="2"/>
  <c r="O1703" i="2"/>
  <c r="O1702" i="2"/>
  <c r="O1701" i="2"/>
  <c r="O1700" i="2"/>
  <c r="O1699" i="2"/>
  <c r="O1698" i="2"/>
  <c r="O1697" i="2"/>
  <c r="O1696" i="2"/>
  <c r="O1695" i="2"/>
  <c r="O1694" i="2"/>
  <c r="O1693" i="2"/>
  <c r="O1692" i="2"/>
  <c r="O1691" i="2"/>
  <c r="O1690" i="2"/>
  <c r="O1689" i="2"/>
  <c r="O1688" i="2"/>
  <c r="O1687" i="2"/>
  <c r="O1686" i="2"/>
  <c r="O1685" i="2"/>
  <c r="O1684" i="2"/>
  <c r="O1683" i="2"/>
  <c r="O1682" i="2"/>
  <c r="O1681" i="2"/>
  <c r="O1680" i="2"/>
  <c r="O1679" i="2"/>
  <c r="O1678" i="2"/>
  <c r="O1677" i="2"/>
  <c r="O1676" i="2"/>
  <c r="O1675" i="2"/>
  <c r="O1674" i="2"/>
  <c r="O1673" i="2"/>
  <c r="O1672" i="2"/>
  <c r="O1671" i="2"/>
  <c r="O1670" i="2"/>
  <c r="O1669" i="2"/>
  <c r="O1668" i="2"/>
  <c r="O1667" i="2"/>
  <c r="O1666" i="2"/>
  <c r="O1665" i="2"/>
  <c r="O1664" i="2"/>
  <c r="O1663" i="2"/>
  <c r="O1662" i="2"/>
  <c r="O1661" i="2"/>
  <c r="O1660" i="2"/>
  <c r="O1659" i="2"/>
  <c r="O1658" i="2"/>
  <c r="O1657" i="2"/>
  <c r="O1656" i="2"/>
  <c r="O1655" i="2"/>
  <c r="O1654" i="2"/>
  <c r="O1653" i="2"/>
  <c r="O1652" i="2"/>
  <c r="O1651" i="2"/>
  <c r="O1650" i="2"/>
  <c r="O1649" i="2"/>
  <c r="O1648" i="2"/>
  <c r="O1647" i="2"/>
  <c r="O1646" i="2"/>
  <c r="O1645" i="2"/>
  <c r="O1644" i="2"/>
  <c r="O1643" i="2"/>
  <c r="O1642" i="2"/>
  <c r="O1641" i="2"/>
  <c r="O1640" i="2"/>
  <c r="O1639" i="2"/>
  <c r="O1638" i="2"/>
  <c r="O1637" i="2"/>
  <c r="O1636" i="2"/>
  <c r="O1635" i="2"/>
  <c r="O1634" i="2"/>
  <c r="O1633" i="2"/>
  <c r="O1632" i="2"/>
  <c r="O1631" i="2"/>
  <c r="O1630" i="2"/>
  <c r="O1629" i="2"/>
  <c r="O1628" i="2"/>
  <c r="O1627" i="2"/>
  <c r="O1626" i="2"/>
  <c r="O1625" i="2"/>
  <c r="O1624" i="2"/>
  <c r="O1623" i="2"/>
  <c r="O1622" i="2"/>
  <c r="O1621" i="2"/>
  <c r="O1620" i="2"/>
  <c r="O1619" i="2"/>
  <c r="O1618" i="2"/>
  <c r="O1617" i="2"/>
  <c r="O1616" i="2"/>
  <c r="O1615" i="2"/>
  <c r="O1614" i="2"/>
  <c r="O1613" i="2"/>
  <c r="O1612" i="2"/>
  <c r="O1611" i="2"/>
  <c r="O1610" i="2"/>
  <c r="O1609" i="2"/>
  <c r="O1608" i="2"/>
  <c r="O1607" i="2"/>
  <c r="O1606" i="2"/>
  <c r="O1605" i="2"/>
  <c r="O1604" i="2"/>
  <c r="O1603" i="2"/>
  <c r="O1602" i="2"/>
  <c r="O1601" i="2"/>
  <c r="O1600" i="2"/>
  <c r="O1599" i="2"/>
  <c r="O1598" i="2"/>
  <c r="O1597" i="2"/>
  <c r="O1596" i="2"/>
  <c r="O1595" i="2"/>
  <c r="O1594" i="2"/>
  <c r="O1593" i="2"/>
  <c r="O1592" i="2"/>
  <c r="O1591" i="2"/>
  <c r="O1590" i="2"/>
  <c r="O1589" i="2"/>
  <c r="O1588" i="2"/>
  <c r="O1587" i="2"/>
  <c r="O1586" i="2"/>
  <c r="O1585" i="2"/>
  <c r="O1584" i="2"/>
  <c r="O1583" i="2"/>
  <c r="O1582" i="2"/>
  <c r="O1581" i="2"/>
  <c r="O1580" i="2"/>
  <c r="O1579" i="2"/>
  <c r="O1578" i="2"/>
  <c r="O1577" i="2"/>
  <c r="O1576" i="2"/>
  <c r="O1575" i="2"/>
  <c r="O1574" i="2"/>
  <c r="O1573" i="2"/>
  <c r="O1572" i="2"/>
  <c r="O1571" i="2"/>
  <c r="O1570" i="2"/>
  <c r="O1569" i="2"/>
  <c r="O1568" i="2"/>
  <c r="O1567" i="2"/>
  <c r="O1566" i="2"/>
  <c r="O1565" i="2"/>
  <c r="O1564" i="2"/>
  <c r="O1563" i="2"/>
  <c r="O1562" i="2"/>
  <c r="O1561" i="2"/>
  <c r="O1560" i="2"/>
  <c r="O1559" i="2"/>
  <c r="O1558" i="2"/>
  <c r="O1557" i="2"/>
  <c r="O1556" i="2"/>
  <c r="O1555" i="2"/>
  <c r="O1554" i="2"/>
  <c r="O1553" i="2"/>
  <c r="O1552" i="2"/>
  <c r="O1551" i="2"/>
  <c r="O1550" i="2"/>
  <c r="O1549" i="2"/>
  <c r="O1548" i="2"/>
  <c r="O1547" i="2"/>
  <c r="O1546" i="2"/>
  <c r="O1545" i="2"/>
  <c r="O1544" i="2"/>
  <c r="O1543" i="2"/>
  <c r="O1542" i="2"/>
  <c r="O1541" i="2"/>
  <c r="O1540" i="2"/>
  <c r="O1539" i="2"/>
  <c r="O1538" i="2"/>
  <c r="O1537" i="2"/>
  <c r="O1536" i="2"/>
  <c r="O1535" i="2"/>
  <c r="O1534" i="2"/>
  <c r="O1533" i="2"/>
  <c r="O1532" i="2"/>
  <c r="O1531" i="2"/>
  <c r="O1530" i="2"/>
  <c r="O1529" i="2"/>
  <c r="O1528" i="2"/>
  <c r="O1527" i="2"/>
  <c r="O1526" i="2"/>
  <c r="O1525" i="2"/>
  <c r="O1524" i="2"/>
  <c r="O1523" i="2"/>
  <c r="O1522" i="2"/>
  <c r="O1521" i="2"/>
  <c r="O1520" i="2"/>
  <c r="O1519" i="2"/>
  <c r="O1518" i="2"/>
  <c r="O1517" i="2"/>
  <c r="O1516" i="2"/>
  <c r="O1515" i="2"/>
  <c r="O1514" i="2"/>
  <c r="O1513" i="2"/>
  <c r="O1512" i="2"/>
  <c r="O1511" i="2"/>
  <c r="O1510" i="2"/>
  <c r="O1509" i="2"/>
  <c r="O1508" i="2"/>
  <c r="O1507" i="2"/>
  <c r="O1506" i="2"/>
  <c r="O1505" i="2"/>
  <c r="O1504" i="2"/>
  <c r="O1503" i="2"/>
  <c r="O1502" i="2"/>
  <c r="O1501" i="2"/>
  <c r="O1500" i="2"/>
  <c r="O1499" i="2"/>
  <c r="O1498" i="2"/>
  <c r="O1497" i="2"/>
  <c r="O1496" i="2"/>
  <c r="O1495" i="2"/>
  <c r="O1494" i="2"/>
  <c r="O1493" i="2"/>
  <c r="O1492" i="2"/>
  <c r="O1491" i="2"/>
  <c r="O1490" i="2"/>
  <c r="O1489" i="2"/>
  <c r="O1488" i="2"/>
  <c r="O1487" i="2"/>
  <c r="O1486" i="2"/>
  <c r="O1485" i="2"/>
  <c r="O1484" i="2"/>
  <c r="O1483" i="2"/>
  <c r="O1482" i="2"/>
  <c r="O1481" i="2"/>
  <c r="O1480" i="2"/>
  <c r="O1479" i="2"/>
  <c r="O1478" i="2"/>
  <c r="O1477" i="2"/>
  <c r="O1476" i="2"/>
  <c r="O1475" i="2"/>
  <c r="O1474" i="2"/>
  <c r="O1473" i="2"/>
  <c r="O1472" i="2"/>
  <c r="O1471" i="2"/>
  <c r="O1470" i="2"/>
  <c r="O1469" i="2"/>
  <c r="O1468" i="2"/>
  <c r="O1467" i="2"/>
  <c r="O1466" i="2"/>
  <c r="O1465" i="2"/>
  <c r="O1464" i="2"/>
  <c r="O1463" i="2"/>
  <c r="O1462" i="2"/>
  <c r="O1461" i="2"/>
  <c r="O1460" i="2"/>
  <c r="O1459" i="2"/>
  <c r="O1458" i="2"/>
  <c r="O1457" i="2"/>
  <c r="O1456" i="2"/>
  <c r="O1455" i="2"/>
  <c r="O1454" i="2"/>
  <c r="O1453" i="2"/>
  <c r="O1452" i="2"/>
  <c r="O1451" i="2"/>
  <c r="O1450" i="2"/>
  <c r="O1449" i="2"/>
  <c r="O1448" i="2"/>
  <c r="O1447" i="2"/>
  <c r="O1446" i="2"/>
  <c r="O1445" i="2"/>
  <c r="O1444" i="2"/>
  <c r="O1443" i="2"/>
  <c r="O1442" i="2"/>
  <c r="O1441" i="2"/>
  <c r="O1440" i="2"/>
  <c r="O1439" i="2"/>
  <c r="O1438" i="2"/>
  <c r="O1437" i="2"/>
  <c r="O1436" i="2"/>
  <c r="O1435" i="2"/>
  <c r="O1434" i="2"/>
  <c r="O1433" i="2"/>
  <c r="O1432" i="2"/>
  <c r="O1431" i="2"/>
  <c r="O1430" i="2"/>
  <c r="O1429" i="2"/>
  <c r="O1428" i="2"/>
  <c r="O1427" i="2"/>
  <c r="O1426" i="2"/>
  <c r="O1425" i="2"/>
  <c r="O1424" i="2"/>
  <c r="O1423" i="2"/>
  <c r="O1422" i="2"/>
  <c r="O1421" i="2"/>
  <c r="O1420" i="2"/>
  <c r="O1419" i="2"/>
  <c r="O1418" i="2"/>
  <c r="O1417" i="2"/>
  <c r="O1416" i="2"/>
  <c r="O1415" i="2"/>
  <c r="O1414" i="2"/>
  <c r="O1413" i="2"/>
  <c r="O1412" i="2"/>
  <c r="O1411" i="2"/>
  <c r="O1410" i="2"/>
  <c r="O1409" i="2"/>
  <c r="O1408" i="2"/>
  <c r="O1407" i="2"/>
  <c r="O1406" i="2"/>
  <c r="O1405" i="2"/>
  <c r="O1404" i="2"/>
  <c r="O1403" i="2"/>
  <c r="O1402" i="2"/>
  <c r="O1401" i="2"/>
  <c r="O1400" i="2"/>
  <c r="O1399" i="2"/>
  <c r="O1398" i="2"/>
  <c r="O1397" i="2"/>
  <c r="O1396" i="2"/>
  <c r="O1395" i="2"/>
  <c r="O1394" i="2"/>
  <c r="O1393" i="2"/>
  <c r="O1392" i="2"/>
  <c r="O1391" i="2"/>
  <c r="O1390" i="2"/>
  <c r="O1389" i="2"/>
  <c r="O1388" i="2"/>
  <c r="O1387" i="2"/>
  <c r="O1386" i="2"/>
  <c r="O1385" i="2"/>
  <c r="O1384" i="2"/>
  <c r="O1383" i="2"/>
  <c r="O1382" i="2"/>
  <c r="O1381" i="2"/>
  <c r="O1380" i="2"/>
  <c r="O1379" i="2"/>
  <c r="O1378" i="2"/>
  <c r="O1377" i="2"/>
  <c r="O1376" i="2"/>
  <c r="O1375" i="2"/>
  <c r="O1374" i="2"/>
  <c r="O1373" i="2"/>
  <c r="O1372" i="2"/>
  <c r="O1371" i="2"/>
  <c r="O1370" i="2"/>
  <c r="O1369" i="2"/>
  <c r="O1368" i="2"/>
  <c r="O1367" i="2"/>
  <c r="O1366" i="2"/>
  <c r="O1365" i="2"/>
  <c r="O1364" i="2"/>
  <c r="O1363" i="2"/>
  <c r="O1362" i="2"/>
  <c r="O1361" i="2"/>
  <c r="O1360" i="2"/>
  <c r="O1359" i="2"/>
  <c r="O1358" i="2"/>
  <c r="O1357" i="2"/>
  <c r="O1356" i="2"/>
  <c r="O1355" i="2"/>
  <c r="O1354" i="2"/>
  <c r="O1353" i="2"/>
  <c r="O1352" i="2"/>
  <c r="O1351" i="2"/>
  <c r="O1350" i="2"/>
  <c r="O1349" i="2"/>
  <c r="O1348" i="2"/>
  <c r="O1347" i="2"/>
  <c r="O1346" i="2"/>
  <c r="O1345" i="2"/>
  <c r="O1344" i="2"/>
  <c r="O1343" i="2"/>
  <c r="O1342" i="2"/>
  <c r="O1341" i="2"/>
  <c r="O1340" i="2"/>
  <c r="O1339" i="2"/>
  <c r="O1338" i="2"/>
  <c r="O1337" i="2"/>
  <c r="O1336" i="2"/>
  <c r="O1335" i="2"/>
  <c r="O1334" i="2"/>
  <c r="O1333" i="2"/>
  <c r="O1332" i="2"/>
  <c r="O1331" i="2"/>
  <c r="O1330" i="2"/>
  <c r="O1329" i="2"/>
  <c r="O1328" i="2"/>
  <c r="O1327" i="2"/>
  <c r="O1326" i="2"/>
  <c r="O1325" i="2"/>
  <c r="O1324" i="2"/>
  <c r="O1323" i="2"/>
  <c r="O1322" i="2"/>
  <c r="O1321" i="2"/>
  <c r="O1320" i="2"/>
  <c r="O1319" i="2"/>
  <c r="O1318" i="2"/>
  <c r="O1317" i="2"/>
  <c r="O1316" i="2"/>
  <c r="O1315" i="2"/>
  <c r="O1314" i="2"/>
  <c r="O1313" i="2"/>
  <c r="O1312" i="2"/>
  <c r="O1311" i="2"/>
  <c r="O1310" i="2"/>
  <c r="O1309" i="2"/>
  <c r="O1308" i="2"/>
  <c r="O1307" i="2"/>
  <c r="O1306" i="2"/>
  <c r="O1305" i="2"/>
  <c r="O1304" i="2"/>
  <c r="O1303" i="2"/>
  <c r="O1302" i="2"/>
  <c r="O1301" i="2"/>
  <c r="O1300" i="2"/>
  <c r="O1299" i="2"/>
  <c r="O1298" i="2"/>
  <c r="O1297" i="2"/>
  <c r="O1296" i="2"/>
  <c r="O1295" i="2"/>
  <c r="O1294" i="2"/>
  <c r="O1293" i="2"/>
  <c r="O1292" i="2"/>
  <c r="O1291" i="2"/>
  <c r="O1290" i="2"/>
  <c r="O1289" i="2"/>
  <c r="O1288" i="2"/>
  <c r="O1287" i="2"/>
  <c r="O1286" i="2"/>
  <c r="O1285" i="2"/>
  <c r="O1284" i="2"/>
  <c r="O1283" i="2"/>
  <c r="O1282" i="2"/>
  <c r="O1281" i="2"/>
  <c r="O1280" i="2"/>
  <c r="O1279" i="2"/>
  <c r="O1278" i="2"/>
  <c r="O1277" i="2"/>
  <c r="O1276" i="2"/>
  <c r="O1275" i="2"/>
  <c r="O1274" i="2"/>
  <c r="O1273" i="2"/>
  <c r="O1272" i="2"/>
  <c r="O1271" i="2"/>
  <c r="O1270" i="2"/>
  <c r="O1269" i="2"/>
  <c r="O1268" i="2"/>
  <c r="O1267" i="2"/>
  <c r="O1266" i="2"/>
  <c r="O1265" i="2"/>
  <c r="O1264" i="2"/>
  <c r="O1263" i="2"/>
  <c r="O1262" i="2"/>
  <c r="O1261" i="2"/>
  <c r="O1260" i="2"/>
  <c r="O1259" i="2"/>
  <c r="O1258" i="2"/>
  <c r="O1257" i="2"/>
  <c r="O1256" i="2"/>
  <c r="O1255" i="2"/>
  <c r="O1254" i="2"/>
  <c r="O1253" i="2"/>
  <c r="O1252" i="2"/>
  <c r="O1251" i="2"/>
  <c r="O1250" i="2"/>
  <c r="O1249" i="2"/>
  <c r="O1248" i="2"/>
  <c r="O1247" i="2"/>
  <c r="O1246" i="2"/>
  <c r="O1245" i="2"/>
  <c r="O1244" i="2"/>
  <c r="O1243" i="2"/>
  <c r="O1242" i="2"/>
  <c r="O1241" i="2"/>
  <c r="O1240" i="2"/>
  <c r="O1239" i="2"/>
  <c r="O1238" i="2"/>
  <c r="O1237" i="2"/>
  <c r="O1236" i="2"/>
  <c r="O1235" i="2"/>
  <c r="O1234" i="2"/>
  <c r="O1233" i="2"/>
  <c r="O1232" i="2"/>
  <c r="O1231" i="2"/>
  <c r="O1230" i="2"/>
  <c r="O1229" i="2"/>
  <c r="O1228" i="2"/>
  <c r="O1227" i="2"/>
  <c r="O1226" i="2"/>
  <c r="O1225" i="2"/>
  <c r="O1224" i="2"/>
  <c r="O1223" i="2"/>
  <c r="O1222" i="2"/>
  <c r="O1221" i="2"/>
  <c r="O1220" i="2"/>
  <c r="O1219" i="2"/>
  <c r="O1218" i="2"/>
  <c r="O1217" i="2"/>
  <c r="O1216" i="2"/>
  <c r="O1215" i="2"/>
  <c r="O1214" i="2"/>
  <c r="O1213" i="2"/>
  <c r="O1212" i="2"/>
  <c r="O1211" i="2"/>
  <c r="O1210" i="2"/>
  <c r="O1209" i="2"/>
  <c r="O1208" i="2"/>
  <c r="O1207" i="2"/>
  <c r="O1206" i="2"/>
  <c r="O1205" i="2"/>
  <c r="O1204" i="2"/>
  <c r="O1203" i="2"/>
  <c r="O1202" i="2"/>
  <c r="O1201" i="2"/>
  <c r="O1200" i="2"/>
  <c r="O1199" i="2"/>
  <c r="O1198" i="2"/>
  <c r="O1197" i="2"/>
  <c r="O1196" i="2"/>
  <c r="O1195" i="2"/>
  <c r="O1194" i="2"/>
  <c r="O1193" i="2"/>
  <c r="O1192" i="2"/>
  <c r="O1191" i="2"/>
  <c r="O1190" i="2"/>
  <c r="O1189" i="2"/>
  <c r="O1188" i="2"/>
  <c r="O1187" i="2"/>
  <c r="O1186" i="2"/>
  <c r="O1185" i="2"/>
  <c r="O1184" i="2"/>
  <c r="O1183" i="2"/>
  <c r="O1182" i="2"/>
  <c r="O1181" i="2"/>
  <c r="O1180" i="2"/>
  <c r="O1179" i="2"/>
  <c r="O1178" i="2"/>
  <c r="O1177" i="2"/>
  <c r="O1176" i="2"/>
  <c r="O1175" i="2"/>
  <c r="O1174" i="2"/>
  <c r="O1173" i="2"/>
  <c r="O1172" i="2"/>
  <c r="O1171" i="2"/>
  <c r="O1170" i="2"/>
  <c r="O1169" i="2"/>
  <c r="O1168" i="2"/>
  <c r="O1167" i="2"/>
  <c r="O1166" i="2"/>
  <c r="O1165" i="2"/>
  <c r="O1164" i="2"/>
  <c r="O1163" i="2"/>
  <c r="O1162" i="2"/>
  <c r="O1161" i="2"/>
  <c r="O1160" i="2"/>
  <c r="O1159" i="2"/>
  <c r="O1158" i="2"/>
  <c r="O1157" i="2"/>
  <c r="O1156" i="2"/>
  <c r="O1155" i="2"/>
  <c r="O1154" i="2"/>
  <c r="O1153" i="2"/>
  <c r="O1152" i="2"/>
  <c r="O1151" i="2"/>
  <c r="O1150" i="2"/>
  <c r="O1149" i="2"/>
  <c r="O1148" i="2"/>
  <c r="O1147" i="2"/>
  <c r="O1146" i="2"/>
  <c r="O1145" i="2"/>
  <c r="O1144" i="2"/>
  <c r="O1143" i="2"/>
  <c r="O1142" i="2"/>
  <c r="O1141" i="2"/>
  <c r="O1140" i="2"/>
  <c r="O1139" i="2"/>
  <c r="O1138" i="2"/>
  <c r="O1137" i="2"/>
  <c r="O1136" i="2"/>
  <c r="O1135" i="2"/>
  <c r="O1134" i="2"/>
  <c r="O1133" i="2"/>
  <c r="O1132" i="2"/>
  <c r="O1131" i="2"/>
  <c r="O1130" i="2"/>
  <c r="O1129" i="2"/>
  <c r="O1128" i="2"/>
  <c r="O1127" i="2"/>
  <c r="O1126" i="2"/>
  <c r="O1125" i="2"/>
  <c r="O1124" i="2"/>
  <c r="O1123" i="2"/>
  <c r="O1122" i="2"/>
  <c r="O1121" i="2"/>
  <c r="O1120" i="2"/>
  <c r="O1119" i="2"/>
  <c r="O1118" i="2"/>
  <c r="O1117" i="2"/>
  <c r="O1116" i="2"/>
  <c r="O1115" i="2"/>
  <c r="O1114" i="2"/>
  <c r="O1113" i="2"/>
  <c r="O1112" i="2"/>
  <c r="O1111" i="2"/>
  <c r="O1110" i="2"/>
  <c r="O1109" i="2"/>
  <c r="O1108" i="2"/>
  <c r="O1107" i="2"/>
  <c r="O1106" i="2"/>
  <c r="O1105" i="2"/>
  <c r="O1104" i="2"/>
  <c r="O1103" i="2"/>
  <c r="O1102" i="2"/>
  <c r="O1101" i="2"/>
  <c r="O1100" i="2"/>
  <c r="O1099" i="2"/>
  <c r="O1098" i="2"/>
  <c r="O1097" i="2"/>
  <c r="O1096" i="2"/>
  <c r="O1095" i="2"/>
  <c r="O1094" i="2"/>
  <c r="O1093" i="2"/>
  <c r="O1092" i="2"/>
  <c r="O1091" i="2"/>
  <c r="O1090" i="2"/>
  <c r="O1089" i="2"/>
  <c r="O1088" i="2"/>
  <c r="O1087" i="2"/>
  <c r="O1086" i="2"/>
  <c r="O1085" i="2"/>
  <c r="O1084" i="2"/>
  <c r="O1083" i="2"/>
  <c r="O1082" i="2"/>
  <c r="O1081" i="2"/>
  <c r="O1080" i="2"/>
  <c r="O1079" i="2"/>
  <c r="O1078" i="2"/>
  <c r="O1077" i="2"/>
  <c r="O1076" i="2"/>
  <c r="O1075" i="2"/>
  <c r="O1074" i="2"/>
  <c r="O1073" i="2"/>
  <c r="O1072" i="2"/>
  <c r="O1071" i="2"/>
  <c r="O1070" i="2"/>
  <c r="O1069" i="2"/>
  <c r="O1068" i="2"/>
  <c r="O1067" i="2"/>
  <c r="O1066" i="2"/>
  <c r="O1065" i="2"/>
  <c r="O1064" i="2"/>
  <c r="O1063" i="2"/>
  <c r="O1062" i="2"/>
  <c r="O1061" i="2"/>
  <c r="O1060" i="2"/>
  <c r="O1059" i="2"/>
  <c r="O1058" i="2"/>
  <c r="O1057" i="2"/>
  <c r="O1056" i="2"/>
  <c r="O1055" i="2"/>
  <c r="O1054" i="2"/>
  <c r="O1053" i="2"/>
  <c r="O1052" i="2"/>
  <c r="O1051" i="2"/>
  <c r="O1050" i="2"/>
  <c r="O1049" i="2"/>
  <c r="O1048" i="2"/>
  <c r="O1047" i="2"/>
  <c r="O1046" i="2"/>
  <c r="O1045" i="2"/>
  <c r="O1044" i="2"/>
  <c r="O1043" i="2"/>
  <c r="O1042" i="2"/>
  <c r="O1041" i="2"/>
  <c r="O1040" i="2"/>
  <c r="O1039" i="2"/>
  <c r="O1038" i="2"/>
  <c r="O1037" i="2"/>
  <c r="O1036" i="2"/>
  <c r="O1035" i="2"/>
  <c r="O1034" i="2"/>
  <c r="O1033" i="2"/>
  <c r="O1032" i="2"/>
  <c r="O1031" i="2"/>
  <c r="O1030" i="2"/>
  <c r="O1029" i="2"/>
  <c r="O1028" i="2"/>
  <c r="O1027" i="2"/>
  <c r="O1026" i="2"/>
  <c r="O1025" i="2"/>
  <c r="O1024" i="2"/>
  <c r="O1023" i="2"/>
  <c r="O1022" i="2"/>
  <c r="O1021" i="2"/>
  <c r="O1020" i="2"/>
  <c r="O1019" i="2"/>
  <c r="O1018" i="2"/>
  <c r="O1017" i="2"/>
  <c r="O1016" i="2"/>
  <c r="O1015" i="2"/>
  <c r="O1014" i="2"/>
  <c r="O1013" i="2"/>
  <c r="O1012" i="2"/>
  <c r="O1011" i="2"/>
  <c r="O1010" i="2"/>
  <c r="O1009" i="2"/>
  <c r="O1008" i="2"/>
  <c r="O1007" i="2"/>
  <c r="O1006" i="2"/>
  <c r="O1005" i="2"/>
  <c r="O1004" i="2"/>
  <c r="O1003" i="2"/>
  <c r="O1002" i="2"/>
  <c r="O1001" i="2"/>
  <c r="O1000" i="2"/>
  <c r="O999" i="2"/>
  <c r="O998" i="2"/>
  <c r="O997" i="2"/>
  <c r="O996" i="2"/>
  <c r="O995" i="2"/>
  <c r="O994" i="2"/>
  <c r="O993" i="2"/>
  <c r="O992" i="2"/>
  <c r="O991" i="2"/>
  <c r="O990" i="2"/>
  <c r="O989" i="2"/>
  <c r="O988" i="2"/>
  <c r="O987" i="2"/>
  <c r="O986" i="2"/>
  <c r="O985" i="2"/>
  <c r="O984" i="2"/>
  <c r="O983" i="2"/>
  <c r="O982" i="2"/>
  <c r="O981" i="2"/>
  <c r="O980" i="2"/>
  <c r="O979" i="2"/>
  <c r="O978" i="2"/>
  <c r="O977" i="2"/>
  <c r="O976" i="2"/>
  <c r="O975" i="2"/>
  <c r="O974" i="2"/>
  <c r="O973" i="2"/>
  <c r="O972" i="2"/>
  <c r="O971" i="2"/>
  <c r="O970" i="2"/>
  <c r="O969" i="2"/>
  <c r="O968" i="2"/>
  <c r="O967" i="2"/>
  <c r="O966" i="2"/>
  <c r="O965" i="2"/>
  <c r="O964" i="2"/>
  <c r="O963" i="2"/>
  <c r="O962" i="2"/>
  <c r="O961" i="2"/>
  <c r="O960" i="2"/>
  <c r="O959" i="2"/>
  <c r="O958" i="2"/>
  <c r="O957" i="2"/>
  <c r="O956" i="2"/>
  <c r="O955" i="2"/>
  <c r="O954" i="2"/>
  <c r="O953" i="2"/>
  <c r="O952" i="2"/>
  <c r="O951" i="2"/>
  <c r="O950" i="2"/>
  <c r="O949" i="2"/>
  <c r="O948" i="2"/>
  <c r="O947" i="2"/>
  <c r="O946" i="2"/>
  <c r="O945" i="2"/>
  <c r="O944" i="2"/>
  <c r="O943" i="2"/>
  <c r="O942" i="2"/>
  <c r="O941" i="2"/>
  <c r="O940" i="2"/>
  <c r="O939" i="2"/>
  <c r="O938" i="2"/>
  <c r="O937" i="2"/>
  <c r="O936" i="2"/>
  <c r="O935" i="2"/>
  <c r="O934" i="2"/>
  <c r="O933" i="2"/>
  <c r="O932" i="2"/>
  <c r="O931" i="2"/>
  <c r="O930" i="2"/>
  <c r="O929" i="2"/>
  <c r="O928" i="2"/>
  <c r="O927" i="2"/>
  <c r="O926" i="2"/>
  <c r="O925" i="2"/>
  <c r="O924" i="2"/>
  <c r="O923" i="2"/>
  <c r="O922" i="2"/>
  <c r="O921" i="2"/>
  <c r="O920" i="2"/>
  <c r="O919" i="2"/>
  <c r="O918" i="2"/>
  <c r="O917" i="2"/>
  <c r="O916" i="2"/>
  <c r="O915" i="2"/>
  <c r="O914" i="2"/>
  <c r="O913" i="2"/>
  <c r="O912" i="2"/>
  <c r="O911" i="2"/>
  <c r="O910" i="2"/>
  <c r="O909" i="2"/>
  <c r="O908" i="2"/>
  <c r="O907" i="2"/>
  <c r="O906" i="2"/>
  <c r="O905" i="2"/>
  <c r="O904" i="2"/>
  <c r="O903" i="2"/>
  <c r="O902" i="2"/>
  <c r="O901" i="2"/>
  <c r="O900" i="2"/>
  <c r="O899" i="2"/>
  <c r="O898" i="2"/>
  <c r="O897" i="2"/>
  <c r="O896" i="2"/>
  <c r="O895" i="2"/>
  <c r="O894" i="2"/>
  <c r="O893" i="2"/>
  <c r="O892" i="2"/>
  <c r="O891" i="2"/>
  <c r="O890" i="2"/>
  <c r="O889" i="2"/>
  <c r="O888" i="2"/>
  <c r="O887" i="2"/>
  <c r="O886" i="2"/>
  <c r="O885" i="2"/>
  <c r="O884" i="2"/>
  <c r="O883" i="2"/>
  <c r="O882" i="2"/>
  <c r="O881" i="2"/>
  <c r="O880" i="2"/>
  <c r="O879" i="2"/>
  <c r="O878" i="2"/>
  <c r="O877" i="2"/>
  <c r="O876" i="2"/>
  <c r="O875" i="2"/>
  <c r="O874" i="2"/>
  <c r="O873" i="2"/>
  <c r="O872" i="2"/>
  <c r="O871" i="2"/>
  <c r="O870" i="2"/>
  <c r="O869" i="2"/>
  <c r="O868" i="2"/>
  <c r="O867" i="2"/>
  <c r="O866" i="2"/>
  <c r="O865" i="2"/>
  <c r="O864" i="2"/>
  <c r="O863" i="2"/>
  <c r="O862" i="2"/>
  <c r="O861" i="2"/>
  <c r="O860" i="2"/>
  <c r="O859" i="2"/>
  <c r="O858" i="2"/>
  <c r="O857" i="2"/>
  <c r="O856" i="2"/>
  <c r="O855" i="2"/>
  <c r="O854" i="2"/>
  <c r="O853" i="2"/>
  <c r="O852" i="2"/>
  <c r="O851" i="2"/>
  <c r="O850" i="2"/>
  <c r="O849" i="2"/>
  <c r="O848" i="2"/>
  <c r="O847" i="2"/>
  <c r="O846" i="2"/>
  <c r="O845" i="2"/>
  <c r="O844" i="2"/>
  <c r="O843" i="2"/>
  <c r="O842" i="2"/>
  <c r="O841" i="2"/>
  <c r="O840" i="2"/>
  <c r="O839" i="2"/>
  <c r="O838" i="2"/>
  <c r="O837" i="2"/>
  <c r="O836" i="2"/>
  <c r="O835" i="2"/>
  <c r="O834" i="2"/>
  <c r="O833" i="2"/>
  <c r="O832" i="2"/>
  <c r="O831" i="2"/>
  <c r="O830" i="2"/>
  <c r="O829" i="2"/>
  <c r="O828" i="2"/>
  <c r="O827" i="2"/>
  <c r="O826" i="2"/>
  <c r="O825" i="2"/>
  <c r="O824" i="2"/>
  <c r="O823" i="2"/>
  <c r="O822" i="2"/>
  <c r="O821" i="2"/>
  <c r="O820" i="2"/>
  <c r="O819" i="2"/>
  <c r="O818" i="2"/>
  <c r="O817" i="2"/>
  <c r="O816" i="2"/>
  <c r="O815" i="2"/>
  <c r="O814" i="2"/>
  <c r="O813" i="2"/>
  <c r="O812" i="2"/>
  <c r="O811" i="2"/>
  <c r="O810" i="2"/>
  <c r="O809" i="2"/>
  <c r="O808" i="2"/>
  <c r="O807" i="2"/>
  <c r="O806" i="2"/>
  <c r="O805" i="2"/>
  <c r="O804" i="2"/>
  <c r="O803" i="2"/>
  <c r="O802" i="2"/>
  <c r="O801" i="2"/>
  <c r="O800" i="2"/>
  <c r="O799" i="2"/>
  <c r="O798" i="2"/>
  <c r="O797" i="2"/>
  <c r="O796" i="2"/>
  <c r="O795" i="2"/>
  <c r="O794" i="2"/>
  <c r="O793" i="2"/>
  <c r="O792" i="2"/>
  <c r="O791" i="2"/>
  <c r="O790" i="2"/>
  <c r="O789" i="2"/>
  <c r="O788" i="2"/>
  <c r="O787" i="2"/>
  <c r="O786" i="2"/>
  <c r="O785" i="2"/>
  <c r="O784" i="2"/>
  <c r="O783" i="2"/>
  <c r="O782" i="2"/>
  <c r="O781" i="2"/>
  <c r="O780" i="2"/>
  <c r="O779" i="2"/>
  <c r="O778" i="2"/>
  <c r="O777" i="2"/>
  <c r="O776" i="2"/>
  <c r="O775" i="2"/>
  <c r="O774" i="2"/>
  <c r="O773" i="2"/>
  <c r="O772" i="2"/>
  <c r="O771" i="2"/>
  <c r="O770" i="2"/>
  <c r="O769" i="2"/>
  <c r="O768" i="2"/>
  <c r="O767" i="2"/>
  <c r="O766" i="2"/>
  <c r="O765" i="2"/>
  <c r="O764" i="2"/>
  <c r="O763" i="2"/>
  <c r="O762" i="2"/>
  <c r="O761" i="2"/>
  <c r="O760" i="2"/>
  <c r="O759" i="2"/>
  <c r="O758" i="2"/>
  <c r="O757" i="2"/>
  <c r="O756" i="2"/>
  <c r="O755" i="2"/>
  <c r="O754" i="2"/>
  <c r="O753" i="2"/>
  <c r="O752" i="2"/>
  <c r="O751" i="2"/>
  <c r="O750" i="2"/>
  <c r="O749" i="2"/>
  <c r="O748" i="2"/>
  <c r="O747" i="2"/>
  <c r="O746" i="2"/>
  <c r="O745" i="2"/>
  <c r="O744" i="2"/>
  <c r="O743" i="2"/>
  <c r="O742" i="2"/>
  <c r="O741" i="2"/>
  <c r="O740" i="2"/>
  <c r="O739" i="2"/>
  <c r="O738" i="2"/>
  <c r="O737" i="2"/>
  <c r="O736" i="2"/>
  <c r="O735" i="2"/>
  <c r="O734" i="2"/>
  <c r="O733" i="2"/>
  <c r="O732" i="2"/>
  <c r="O731" i="2"/>
  <c r="O730" i="2"/>
  <c r="O729" i="2"/>
  <c r="O728" i="2"/>
  <c r="O727" i="2"/>
  <c r="O726" i="2"/>
  <c r="O725" i="2"/>
  <c r="O724" i="2"/>
  <c r="O723" i="2"/>
  <c r="O722" i="2"/>
  <c r="O721" i="2"/>
  <c r="O720" i="2"/>
  <c r="O719" i="2"/>
  <c r="O718" i="2"/>
  <c r="O717" i="2"/>
  <c r="O716" i="2"/>
  <c r="O715" i="2"/>
  <c r="O714" i="2"/>
  <c r="O713" i="2"/>
  <c r="O712" i="2"/>
  <c r="O711" i="2"/>
  <c r="O710" i="2"/>
  <c r="O709" i="2"/>
  <c r="O708" i="2"/>
  <c r="O707" i="2"/>
  <c r="O706" i="2"/>
  <c r="O705" i="2"/>
  <c r="O704" i="2"/>
  <c r="O703" i="2"/>
  <c r="O702" i="2"/>
  <c r="O701" i="2"/>
  <c r="O700" i="2"/>
  <c r="O699" i="2"/>
  <c r="O698" i="2"/>
  <c r="O697" i="2"/>
  <c r="O696" i="2"/>
  <c r="O695" i="2"/>
  <c r="O694" i="2"/>
  <c r="O693" i="2"/>
  <c r="O692" i="2"/>
  <c r="O691" i="2"/>
  <c r="O690" i="2"/>
  <c r="O689" i="2"/>
  <c r="O688" i="2"/>
  <c r="O687" i="2"/>
  <c r="O686" i="2"/>
  <c r="O685" i="2"/>
  <c r="O684" i="2"/>
  <c r="O683" i="2"/>
  <c r="O682" i="2"/>
  <c r="O681" i="2"/>
  <c r="O680" i="2"/>
  <c r="O679" i="2"/>
  <c r="O678" i="2"/>
  <c r="O677" i="2"/>
  <c r="O676" i="2"/>
  <c r="O675" i="2"/>
  <c r="O674" i="2"/>
  <c r="O673" i="2"/>
  <c r="O672" i="2"/>
  <c r="O671" i="2"/>
  <c r="O670" i="2"/>
  <c r="O669" i="2"/>
  <c r="O668" i="2"/>
  <c r="O667" i="2"/>
  <c r="O666" i="2"/>
  <c r="O665" i="2"/>
  <c r="O664" i="2"/>
  <c r="O663" i="2"/>
  <c r="O662" i="2"/>
  <c r="O661" i="2"/>
  <c r="O660" i="2"/>
  <c r="O659" i="2"/>
  <c r="O658" i="2"/>
  <c r="O657" i="2"/>
  <c r="O656" i="2"/>
  <c r="O655" i="2"/>
  <c r="O654" i="2"/>
  <c r="O653" i="2"/>
  <c r="O652" i="2"/>
  <c r="O651" i="2"/>
  <c r="O650" i="2"/>
  <c r="O649" i="2"/>
  <c r="O648" i="2"/>
  <c r="O647" i="2"/>
  <c r="O646" i="2"/>
  <c r="O645" i="2"/>
  <c r="O644" i="2"/>
  <c r="O643" i="2"/>
  <c r="O642" i="2"/>
  <c r="O641" i="2"/>
  <c r="O640" i="2"/>
  <c r="O639" i="2"/>
  <c r="O638" i="2"/>
  <c r="O637" i="2"/>
  <c r="O636" i="2"/>
  <c r="O635" i="2"/>
  <c r="O634" i="2"/>
  <c r="O633" i="2"/>
  <c r="O632" i="2"/>
  <c r="O631" i="2"/>
  <c r="O630" i="2"/>
  <c r="O629" i="2"/>
  <c r="O628" i="2"/>
  <c r="O627" i="2"/>
  <c r="O626" i="2"/>
  <c r="O625" i="2"/>
  <c r="O624" i="2"/>
  <c r="O623" i="2"/>
  <c r="O622" i="2"/>
  <c r="O621" i="2"/>
  <c r="O620" i="2"/>
  <c r="O619" i="2"/>
  <c r="O618" i="2"/>
  <c r="O617" i="2"/>
  <c r="O616" i="2"/>
  <c r="O615" i="2"/>
  <c r="O614" i="2"/>
  <c r="O613" i="2"/>
  <c r="O612" i="2"/>
  <c r="O611" i="2"/>
  <c r="O610" i="2"/>
  <c r="O609" i="2"/>
  <c r="O608" i="2"/>
  <c r="O607" i="2"/>
  <c r="O606" i="2"/>
  <c r="O605" i="2"/>
  <c r="O604" i="2"/>
  <c r="O603" i="2"/>
  <c r="O602" i="2"/>
  <c r="O601" i="2"/>
  <c r="O600" i="2"/>
  <c r="O599" i="2"/>
  <c r="O598" i="2"/>
  <c r="O597" i="2"/>
  <c r="O596" i="2"/>
  <c r="O595" i="2"/>
  <c r="O594" i="2"/>
  <c r="O593" i="2"/>
  <c r="O592" i="2"/>
  <c r="O591" i="2"/>
  <c r="O590" i="2"/>
  <c r="O589" i="2"/>
  <c r="O588" i="2"/>
  <c r="O587" i="2"/>
  <c r="O586" i="2"/>
  <c r="O585" i="2"/>
  <c r="O584" i="2"/>
  <c r="O583" i="2"/>
  <c r="O582" i="2"/>
  <c r="O581" i="2"/>
  <c r="O580" i="2"/>
  <c r="O579" i="2"/>
  <c r="O578" i="2"/>
  <c r="O577" i="2"/>
  <c r="O576" i="2"/>
  <c r="O575" i="2"/>
  <c r="O574" i="2"/>
  <c r="O573" i="2"/>
  <c r="O572" i="2"/>
  <c r="O571" i="2"/>
  <c r="O570" i="2"/>
  <c r="O569" i="2"/>
  <c r="O568" i="2"/>
  <c r="O567" i="2"/>
  <c r="O566" i="2"/>
  <c r="O565" i="2"/>
  <c r="O564" i="2"/>
  <c r="O563" i="2"/>
  <c r="O562" i="2"/>
  <c r="O561" i="2"/>
  <c r="O560" i="2"/>
  <c r="O559" i="2"/>
  <c r="O558" i="2"/>
  <c r="O557" i="2"/>
  <c r="O556" i="2"/>
  <c r="O555" i="2"/>
  <c r="O554" i="2"/>
  <c r="O553" i="2"/>
  <c r="O552" i="2"/>
  <c r="O551" i="2"/>
  <c r="O550" i="2"/>
  <c r="O549" i="2"/>
  <c r="O548" i="2"/>
  <c r="O547" i="2"/>
  <c r="O546" i="2"/>
  <c r="O545" i="2"/>
  <c r="O544" i="2"/>
  <c r="O543" i="2"/>
  <c r="O542" i="2"/>
  <c r="O541" i="2"/>
  <c r="O540" i="2"/>
  <c r="O539" i="2"/>
  <c r="O538" i="2"/>
  <c r="O537" i="2"/>
  <c r="O536" i="2"/>
  <c r="O535" i="2"/>
  <c r="O534" i="2"/>
  <c r="O533" i="2"/>
  <c r="O532" i="2"/>
  <c r="O531" i="2"/>
  <c r="O530" i="2"/>
  <c r="O529" i="2"/>
  <c r="O528" i="2"/>
  <c r="O527" i="2"/>
  <c r="O526" i="2"/>
  <c r="O525" i="2"/>
  <c r="O524" i="2"/>
  <c r="O523" i="2"/>
  <c r="O522" i="2"/>
  <c r="O521" i="2"/>
  <c r="O520" i="2"/>
  <c r="O519" i="2"/>
  <c r="O518" i="2"/>
  <c r="O517" i="2"/>
  <c r="O516" i="2"/>
  <c r="O515" i="2"/>
  <c r="O514" i="2"/>
  <c r="O513" i="2"/>
  <c r="O512" i="2"/>
  <c r="O511" i="2"/>
  <c r="O510" i="2"/>
  <c r="O509" i="2"/>
  <c r="O508" i="2"/>
  <c r="O507" i="2"/>
  <c r="O506" i="2"/>
  <c r="O505" i="2"/>
  <c r="O504" i="2"/>
  <c r="O503" i="2"/>
  <c r="O502" i="2"/>
  <c r="O501" i="2"/>
  <c r="O500" i="2"/>
  <c r="O499" i="2"/>
  <c r="O498" i="2"/>
  <c r="O497" i="2"/>
  <c r="O496" i="2"/>
  <c r="O495" i="2"/>
  <c r="O494" i="2"/>
  <c r="O493" i="2"/>
  <c r="O492" i="2"/>
  <c r="O491" i="2"/>
  <c r="O490" i="2"/>
  <c r="O489" i="2"/>
  <c r="O488" i="2"/>
  <c r="O487" i="2"/>
  <c r="O486" i="2"/>
  <c r="O485" i="2"/>
  <c r="O484" i="2"/>
  <c r="O483" i="2"/>
  <c r="O482" i="2"/>
  <c r="O481" i="2"/>
  <c r="O480" i="2"/>
  <c r="O479" i="2"/>
  <c r="O478" i="2"/>
  <c r="O477" i="2"/>
  <c r="O476" i="2"/>
  <c r="O475" i="2"/>
  <c r="O474" i="2"/>
  <c r="O473" i="2"/>
  <c r="O472" i="2"/>
  <c r="O471" i="2"/>
  <c r="O470" i="2"/>
  <c r="O469" i="2"/>
  <c r="O468" i="2"/>
  <c r="O467" i="2"/>
  <c r="O466" i="2"/>
  <c r="O465" i="2"/>
  <c r="O464" i="2"/>
  <c r="O463" i="2"/>
  <c r="O462" i="2"/>
  <c r="O461" i="2"/>
  <c r="O460" i="2"/>
  <c r="O459" i="2"/>
  <c r="O458" i="2"/>
  <c r="O457" i="2"/>
  <c r="O456" i="2"/>
  <c r="O455" i="2"/>
  <c r="O454" i="2"/>
  <c r="O453" i="2"/>
  <c r="O452" i="2"/>
  <c r="O451" i="2"/>
  <c r="O450" i="2"/>
  <c r="O449" i="2"/>
  <c r="O448" i="2"/>
  <c r="O447" i="2"/>
  <c r="O446" i="2"/>
  <c r="O445" i="2"/>
  <c r="O444" i="2"/>
  <c r="O443" i="2"/>
  <c r="O442" i="2"/>
  <c r="O441" i="2"/>
  <c r="O440" i="2"/>
  <c r="O439" i="2"/>
  <c r="O438" i="2"/>
  <c r="O437" i="2"/>
  <c r="O436" i="2"/>
  <c r="O435" i="2"/>
  <c r="O434" i="2"/>
  <c r="O433" i="2"/>
  <c r="O432" i="2"/>
  <c r="O431" i="2"/>
  <c r="O430" i="2"/>
  <c r="O429" i="2"/>
  <c r="O428" i="2"/>
  <c r="O427" i="2"/>
  <c r="O426" i="2"/>
  <c r="O425" i="2"/>
  <c r="O424" i="2"/>
  <c r="O423" i="2"/>
  <c r="O422" i="2"/>
  <c r="O421" i="2"/>
  <c r="O420" i="2"/>
  <c r="O419" i="2"/>
  <c r="O418" i="2"/>
  <c r="O417" i="2"/>
  <c r="O416" i="2"/>
  <c r="O415" i="2"/>
  <c r="O414" i="2"/>
  <c r="O413" i="2"/>
  <c r="O412" i="2"/>
  <c r="O411" i="2"/>
  <c r="O410" i="2"/>
  <c r="O409" i="2"/>
  <c r="O408" i="2"/>
  <c r="O407" i="2"/>
  <c r="O406" i="2"/>
  <c r="O405" i="2"/>
  <c r="O404" i="2"/>
  <c r="O403" i="2"/>
  <c r="O402" i="2"/>
  <c r="O401" i="2"/>
  <c r="O400" i="2"/>
  <c r="O399" i="2"/>
  <c r="O398" i="2"/>
  <c r="O397" i="2"/>
  <c r="O396" i="2"/>
  <c r="O395" i="2"/>
  <c r="O394" i="2"/>
  <c r="O393" i="2"/>
  <c r="O392" i="2"/>
  <c r="O391" i="2"/>
  <c r="O390" i="2"/>
  <c r="O389" i="2"/>
  <c r="O388" i="2"/>
  <c r="O387" i="2"/>
  <c r="O386" i="2"/>
  <c r="O385" i="2"/>
  <c r="O384" i="2"/>
  <c r="O383" i="2"/>
  <c r="O382" i="2"/>
  <c r="O381" i="2"/>
  <c r="O380" i="2"/>
  <c r="O379" i="2"/>
  <c r="O378" i="2"/>
  <c r="O377" i="2"/>
  <c r="O376" i="2"/>
  <c r="O375" i="2"/>
  <c r="O374" i="2"/>
  <c r="O373" i="2"/>
  <c r="O372" i="2"/>
  <c r="O371" i="2"/>
  <c r="O370" i="2"/>
  <c r="O369" i="2"/>
  <c r="O368" i="2"/>
  <c r="O367" i="2"/>
  <c r="O366" i="2"/>
  <c r="O365" i="2"/>
  <c r="O364" i="2"/>
  <c r="O363" i="2"/>
  <c r="O362" i="2"/>
  <c r="O361" i="2"/>
  <c r="O360" i="2"/>
  <c r="O359" i="2"/>
  <c r="O358" i="2"/>
  <c r="O357" i="2"/>
  <c r="O356" i="2"/>
  <c r="O355" i="2"/>
  <c r="O354" i="2"/>
  <c r="O353" i="2"/>
  <c r="O352" i="2"/>
  <c r="O351" i="2"/>
  <c r="O350" i="2"/>
  <c r="O349" i="2"/>
  <c r="O348" i="2"/>
  <c r="O347" i="2"/>
  <c r="O346" i="2"/>
  <c r="O345" i="2"/>
  <c r="O344" i="2"/>
  <c r="O343" i="2"/>
  <c r="O342" i="2"/>
  <c r="O341" i="2"/>
  <c r="O340" i="2"/>
  <c r="O339" i="2"/>
  <c r="O338" i="2"/>
  <c r="O337" i="2"/>
  <c r="O336" i="2"/>
  <c r="O335" i="2"/>
  <c r="O334" i="2"/>
  <c r="O333" i="2"/>
  <c r="O332" i="2"/>
  <c r="O331" i="2"/>
  <c r="O330" i="2"/>
  <c r="O329" i="2"/>
  <c r="O328" i="2"/>
  <c r="O327" i="2"/>
  <c r="O326" i="2"/>
  <c r="O325" i="2"/>
  <c r="O324" i="2"/>
  <c r="O323" i="2"/>
  <c r="O322" i="2"/>
  <c r="O321" i="2"/>
  <c r="O320" i="2"/>
  <c r="O319" i="2"/>
  <c r="O318" i="2"/>
  <c r="O317" i="2"/>
  <c r="O316" i="2"/>
  <c r="O315" i="2"/>
  <c r="O314" i="2"/>
  <c r="O313" i="2"/>
  <c r="O312" i="2"/>
  <c r="O311" i="2"/>
  <c r="O310" i="2"/>
  <c r="O309" i="2"/>
  <c r="O308" i="2"/>
  <c r="O307" i="2"/>
  <c r="O306" i="2"/>
  <c r="O305" i="2"/>
  <c r="O304" i="2"/>
  <c r="O303" i="2"/>
  <c r="O302" i="2"/>
  <c r="O301" i="2"/>
  <c r="O300" i="2"/>
  <c r="O299" i="2"/>
  <c r="O298" i="2"/>
  <c r="O297" i="2"/>
  <c r="O296" i="2"/>
  <c r="O295" i="2"/>
  <c r="O294" i="2"/>
  <c r="O293" i="2"/>
  <c r="O292" i="2"/>
  <c r="O291" i="2"/>
  <c r="O290" i="2"/>
  <c r="O289" i="2"/>
  <c r="O288" i="2"/>
  <c r="O287" i="2"/>
  <c r="O286" i="2"/>
  <c r="O285" i="2"/>
  <c r="O284" i="2"/>
  <c r="O283" i="2"/>
  <c r="O282" i="2"/>
  <c r="O281" i="2"/>
  <c r="O280" i="2"/>
  <c r="O279" i="2"/>
  <c r="O278" i="2"/>
  <c r="O277" i="2"/>
  <c r="O276" i="2"/>
  <c r="O275" i="2"/>
  <c r="O274" i="2"/>
  <c r="O273" i="2"/>
  <c r="O272" i="2"/>
  <c r="O271" i="2"/>
  <c r="O270" i="2"/>
  <c r="O269" i="2"/>
  <c r="O268" i="2"/>
  <c r="O267" i="2"/>
  <c r="O266" i="2"/>
  <c r="O265" i="2"/>
  <c r="O264" i="2"/>
  <c r="O263" i="2"/>
  <c r="O262" i="2"/>
  <c r="O261" i="2"/>
  <c r="O260" i="2"/>
  <c r="O259" i="2"/>
  <c r="O258" i="2"/>
  <c r="O257" i="2"/>
  <c r="O256" i="2"/>
  <c r="O255" i="2"/>
  <c r="O254" i="2"/>
  <c r="O253" i="2"/>
  <c r="O252" i="2"/>
  <c r="O251" i="2"/>
  <c r="O250" i="2"/>
  <c r="O249" i="2"/>
  <c r="O248" i="2"/>
  <c r="O247" i="2"/>
  <c r="O246" i="2"/>
  <c r="O245" i="2"/>
  <c r="O244" i="2"/>
  <c r="O243" i="2"/>
  <c r="O242" i="2"/>
  <c r="O241" i="2"/>
  <c r="O240" i="2"/>
  <c r="O239" i="2"/>
  <c r="O238" i="2"/>
  <c r="O237" i="2"/>
  <c r="O236" i="2"/>
  <c r="O235" i="2"/>
  <c r="O234" i="2"/>
  <c r="O233" i="2"/>
  <c r="O232" i="2"/>
  <c r="O231" i="2"/>
  <c r="O230" i="2"/>
  <c r="O229" i="2"/>
  <c r="O228" i="2"/>
  <c r="O227" i="2"/>
  <c r="O226" i="2"/>
  <c r="O225" i="2"/>
  <c r="O224" i="2"/>
  <c r="O223" i="2"/>
  <c r="O222" i="2"/>
  <c r="O221" i="2"/>
  <c r="O220" i="2"/>
  <c r="O219" i="2"/>
  <c r="O218" i="2"/>
  <c r="O217" i="2"/>
  <c r="O216" i="2"/>
  <c r="O215" i="2"/>
  <c r="O214" i="2"/>
  <c r="O213" i="2"/>
  <c r="O212" i="2"/>
  <c r="O211" i="2"/>
  <c r="O210" i="2"/>
  <c r="O209" i="2"/>
  <c r="O208" i="2"/>
  <c r="O207" i="2"/>
  <c r="O206" i="2"/>
  <c r="O205" i="2"/>
  <c r="O204" i="2"/>
  <c r="O203" i="2"/>
  <c r="O202" i="2"/>
  <c r="O201" i="2"/>
  <c r="O200" i="2"/>
  <c r="O199" i="2"/>
  <c r="O198" i="2"/>
  <c r="O197" i="2"/>
  <c r="O196" i="2"/>
  <c r="O195" i="2"/>
  <c r="O194" i="2"/>
  <c r="O193" i="2"/>
  <c r="O192" i="2"/>
  <c r="O191" i="2"/>
  <c r="O190" i="2"/>
  <c r="O189" i="2"/>
  <c r="O188" i="2"/>
  <c r="O187" i="2"/>
  <c r="O186" i="2"/>
  <c r="O185" i="2"/>
  <c r="O184" i="2"/>
  <c r="O183" i="2"/>
  <c r="O182" i="2"/>
  <c r="O181" i="2"/>
  <c r="O180" i="2"/>
  <c r="O179" i="2"/>
  <c r="O178" i="2"/>
  <c r="O177" i="2"/>
  <c r="O176" i="2"/>
  <c r="O175" i="2"/>
  <c r="O174" i="2"/>
  <c r="O173" i="2"/>
  <c r="O172" i="2"/>
  <c r="O171" i="2"/>
  <c r="O170" i="2"/>
  <c r="O169" i="2"/>
  <c r="O168" i="2"/>
  <c r="O167" i="2"/>
  <c r="O166" i="2"/>
  <c r="O165" i="2"/>
  <c r="O164" i="2"/>
  <c r="O163" i="2"/>
  <c r="O162" i="2"/>
  <c r="O161" i="2"/>
  <c r="O160" i="2"/>
  <c r="O159" i="2"/>
  <c r="O158" i="2"/>
  <c r="O157" i="2"/>
  <c r="O156" i="2"/>
  <c r="O155" i="2"/>
  <c r="O154" i="2"/>
  <c r="O153" i="2"/>
  <c r="O152"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U4957" i="1"/>
  <c r="U4956" i="1"/>
  <c r="U4955" i="1"/>
  <c r="U4954" i="1"/>
  <c r="U4953" i="1"/>
  <c r="U4952" i="1"/>
  <c r="U4951" i="1"/>
  <c r="U4950" i="1"/>
  <c r="U4949" i="1"/>
  <c r="U4948" i="1"/>
  <c r="U4947" i="1"/>
  <c r="U4946" i="1"/>
  <c r="U4945" i="1"/>
  <c r="U4944" i="1"/>
  <c r="U4943" i="1"/>
  <c r="U4942" i="1"/>
  <c r="U4941" i="1"/>
  <c r="U4940" i="1"/>
  <c r="U4939" i="1"/>
  <c r="U4938" i="1"/>
  <c r="U4937" i="1"/>
  <c r="U4936" i="1"/>
  <c r="U4935" i="1"/>
  <c r="U4934" i="1"/>
  <c r="U4933" i="1"/>
  <c r="U4932" i="1"/>
  <c r="U4931" i="1"/>
  <c r="U4930" i="1"/>
  <c r="U4929" i="1"/>
  <c r="U4928" i="1"/>
  <c r="U4927" i="1"/>
  <c r="U4926" i="1"/>
  <c r="U4925" i="1"/>
  <c r="U4924" i="1"/>
  <c r="U4923" i="1"/>
  <c r="U4922" i="1"/>
  <c r="U4921" i="1"/>
  <c r="U4920" i="1"/>
  <c r="U4919" i="1"/>
  <c r="U4918" i="1"/>
  <c r="U4917" i="1"/>
  <c r="U4916" i="1"/>
  <c r="U4915" i="1"/>
  <c r="U4914" i="1"/>
  <c r="U4913" i="1"/>
  <c r="U4912" i="1"/>
  <c r="U4911" i="1"/>
  <c r="U4910" i="1"/>
  <c r="U4909" i="1"/>
  <c r="U4908" i="1"/>
  <c r="U4907" i="1"/>
  <c r="U4906" i="1"/>
  <c r="U4905" i="1"/>
  <c r="U4904" i="1"/>
  <c r="U4903" i="1"/>
  <c r="U4902" i="1"/>
  <c r="U4901" i="1"/>
  <c r="U4900" i="1"/>
  <c r="U4899" i="1"/>
  <c r="U4898" i="1"/>
  <c r="U4897" i="1"/>
  <c r="U4896" i="1"/>
  <c r="U4895" i="1"/>
  <c r="U4894" i="1"/>
  <c r="U4893" i="1"/>
  <c r="U4892" i="1"/>
  <c r="U4891" i="1"/>
  <c r="U4890" i="1"/>
  <c r="U4889" i="1"/>
  <c r="U4888" i="1"/>
  <c r="U4887" i="1"/>
  <c r="U4886" i="1"/>
  <c r="U4885" i="1"/>
  <c r="U4884" i="1"/>
  <c r="U4883" i="1"/>
  <c r="U4882" i="1"/>
  <c r="U4881" i="1"/>
  <c r="U4880" i="1"/>
  <c r="U4879" i="1"/>
  <c r="U4878" i="1"/>
  <c r="U4877" i="1"/>
  <c r="U4876" i="1"/>
  <c r="U4875" i="1"/>
  <c r="U4874" i="1"/>
  <c r="U4873" i="1"/>
  <c r="U4872" i="1"/>
  <c r="U4871" i="1"/>
  <c r="U4870" i="1"/>
  <c r="U4869" i="1"/>
  <c r="U4868" i="1"/>
  <c r="U4867" i="1"/>
  <c r="U4866" i="1"/>
  <c r="U4865" i="1"/>
  <c r="U4864" i="1"/>
  <c r="U4863" i="1"/>
  <c r="U4862" i="1"/>
  <c r="U4861" i="1"/>
  <c r="U4860" i="1"/>
  <c r="U4859" i="1"/>
  <c r="U4858" i="1"/>
  <c r="U4857" i="1"/>
  <c r="U4856" i="1"/>
  <c r="U4855" i="1"/>
  <c r="U4854" i="1"/>
  <c r="U4853" i="1"/>
  <c r="U4852" i="1"/>
  <c r="U4851" i="1"/>
  <c r="U4850" i="1"/>
  <c r="U4849" i="1"/>
  <c r="U4848" i="1"/>
  <c r="U4847" i="1"/>
  <c r="U4846" i="1"/>
  <c r="U4845" i="1"/>
  <c r="U4844" i="1"/>
  <c r="U4843" i="1"/>
  <c r="U4842" i="1"/>
  <c r="U4841" i="1"/>
  <c r="U4840" i="1"/>
  <c r="U4839" i="1"/>
  <c r="U4838" i="1"/>
  <c r="U4837" i="1"/>
  <c r="U4836" i="1"/>
  <c r="U4835" i="1"/>
  <c r="U4834" i="1"/>
  <c r="U4833" i="1"/>
  <c r="U4832" i="1"/>
  <c r="U4831" i="1"/>
  <c r="U4830" i="1"/>
  <c r="U4829" i="1"/>
  <c r="U4828" i="1"/>
  <c r="U4827" i="1"/>
  <c r="U4826" i="1"/>
  <c r="U4825" i="1"/>
  <c r="U4824" i="1"/>
  <c r="U4823" i="1"/>
  <c r="U4822" i="1"/>
  <c r="U4821" i="1"/>
  <c r="U4820" i="1"/>
  <c r="U4819" i="1"/>
  <c r="U4818" i="1"/>
  <c r="U4817" i="1"/>
  <c r="U4816" i="1"/>
  <c r="U4815" i="1"/>
  <c r="U4814" i="1"/>
  <c r="U4813" i="1"/>
  <c r="U4812" i="1"/>
  <c r="U4811" i="1"/>
  <c r="U4810" i="1"/>
  <c r="U4809" i="1"/>
  <c r="U4808" i="1"/>
  <c r="U4807" i="1"/>
  <c r="U4806" i="1"/>
  <c r="U4805" i="1"/>
  <c r="U4804" i="1"/>
  <c r="U4803" i="1"/>
  <c r="U4802" i="1"/>
  <c r="U4801" i="1"/>
  <c r="U4800" i="1"/>
  <c r="U4799" i="1"/>
  <c r="U4798" i="1"/>
  <c r="U4797" i="1"/>
  <c r="U4796" i="1"/>
  <c r="U4795" i="1"/>
  <c r="U4794" i="1"/>
  <c r="U4793" i="1"/>
  <c r="U4792" i="1"/>
  <c r="U4791" i="1"/>
  <c r="U4790" i="1"/>
  <c r="U4789" i="1"/>
  <c r="U4788" i="1"/>
  <c r="U4787" i="1"/>
  <c r="U4786" i="1"/>
  <c r="U4785" i="1"/>
  <c r="U4784" i="1"/>
  <c r="U4783" i="1"/>
  <c r="U4782" i="1"/>
  <c r="U4781" i="1"/>
  <c r="U4780" i="1"/>
  <c r="U4779" i="1"/>
  <c r="U4778" i="1"/>
  <c r="U4777" i="1"/>
  <c r="U4776" i="1"/>
  <c r="U4775" i="1"/>
  <c r="U4774" i="1"/>
  <c r="U4773" i="1"/>
  <c r="U4772" i="1"/>
  <c r="U4771" i="1"/>
  <c r="U4770" i="1"/>
  <c r="U4769" i="1"/>
  <c r="U4768" i="1"/>
  <c r="U4767" i="1"/>
  <c r="U4766" i="1"/>
  <c r="U4765" i="1"/>
  <c r="U4764" i="1"/>
  <c r="U4763" i="1"/>
  <c r="U4762" i="1"/>
  <c r="U4761" i="1"/>
  <c r="U4760" i="1"/>
  <c r="U4759" i="1"/>
  <c r="U4758" i="1"/>
  <c r="U4757" i="1"/>
  <c r="U4756" i="1"/>
  <c r="U4755" i="1"/>
  <c r="U4754" i="1"/>
  <c r="U4753" i="1"/>
  <c r="U4752" i="1"/>
  <c r="U4751" i="1"/>
  <c r="U4750" i="1"/>
  <c r="U4749" i="1"/>
  <c r="U4748" i="1"/>
  <c r="U4747" i="1"/>
  <c r="U4746" i="1"/>
  <c r="U4745" i="1"/>
  <c r="U4744" i="1"/>
  <c r="U4743" i="1"/>
  <c r="U4742" i="1"/>
  <c r="U4741" i="1"/>
  <c r="U4740" i="1"/>
  <c r="U4739" i="1"/>
  <c r="U4738" i="1"/>
  <c r="U4737" i="1"/>
  <c r="U4736" i="1"/>
  <c r="U4735" i="1"/>
  <c r="U4734" i="1"/>
  <c r="U4733" i="1"/>
  <c r="U4732" i="1"/>
  <c r="U4731" i="1"/>
  <c r="U4730" i="1"/>
  <c r="U4729" i="1"/>
  <c r="U4728" i="1"/>
  <c r="U4727" i="1"/>
  <c r="U4726" i="1"/>
  <c r="U4725" i="1"/>
  <c r="U4724" i="1"/>
  <c r="U4723" i="1"/>
  <c r="U4722" i="1"/>
  <c r="U4721" i="1"/>
  <c r="U4720" i="1"/>
  <c r="U4719" i="1"/>
  <c r="U4718" i="1"/>
  <c r="U4717" i="1"/>
  <c r="U4716" i="1"/>
  <c r="U4715" i="1"/>
  <c r="U4714" i="1"/>
  <c r="U4713" i="1"/>
  <c r="U4712" i="1"/>
  <c r="U4711" i="1"/>
  <c r="U4710" i="1"/>
  <c r="U4709" i="1"/>
  <c r="U4708" i="1"/>
  <c r="U4707" i="1"/>
  <c r="U4706" i="1"/>
  <c r="U4705" i="1"/>
  <c r="U4704" i="1"/>
  <c r="U4703" i="1"/>
  <c r="U4702" i="1"/>
  <c r="U4701" i="1"/>
  <c r="U4700" i="1"/>
  <c r="U4699" i="1"/>
  <c r="U4698" i="1"/>
  <c r="U4697" i="1"/>
  <c r="U4696" i="1"/>
  <c r="U4695" i="1"/>
  <c r="U4694" i="1"/>
  <c r="U4693" i="1"/>
  <c r="U4692" i="1"/>
  <c r="U4691" i="1"/>
  <c r="U4690" i="1"/>
  <c r="U4689" i="1"/>
  <c r="U4688" i="1"/>
  <c r="U4687" i="1"/>
  <c r="U4686" i="1"/>
  <c r="U4685" i="1"/>
  <c r="U4684" i="1"/>
  <c r="U4683" i="1"/>
  <c r="U4682" i="1"/>
  <c r="U4681" i="1"/>
  <c r="U4680" i="1"/>
  <c r="U4679" i="1"/>
  <c r="U4678" i="1"/>
  <c r="U4677" i="1"/>
  <c r="U4676" i="1"/>
  <c r="U4675" i="1"/>
  <c r="U4674" i="1"/>
  <c r="U4673" i="1"/>
  <c r="U4672" i="1"/>
  <c r="U4671" i="1"/>
  <c r="U4670" i="1"/>
  <c r="U4669" i="1"/>
  <c r="U4668" i="1"/>
  <c r="U4667" i="1"/>
  <c r="U4666" i="1"/>
  <c r="U4665" i="1"/>
  <c r="U4664" i="1"/>
  <c r="U4663" i="1"/>
  <c r="U4662" i="1"/>
  <c r="U4661" i="1"/>
  <c r="U4660" i="1"/>
  <c r="U4659" i="1"/>
  <c r="U4658" i="1"/>
  <c r="U4657" i="1"/>
  <c r="U4656" i="1"/>
  <c r="U4655" i="1"/>
  <c r="U4654" i="1"/>
  <c r="U4653" i="1"/>
  <c r="U4652" i="1"/>
  <c r="U4651" i="1"/>
  <c r="U4650" i="1"/>
  <c r="U4649" i="1"/>
  <c r="U4648" i="1"/>
  <c r="U4647" i="1"/>
  <c r="U4646" i="1"/>
  <c r="U4645" i="1"/>
  <c r="U4644" i="1"/>
  <c r="U4643" i="1"/>
  <c r="U4642" i="1"/>
  <c r="U4641" i="1"/>
  <c r="U4640" i="1"/>
  <c r="U4639" i="1"/>
  <c r="U4638" i="1"/>
  <c r="U4637" i="1"/>
  <c r="U4636" i="1"/>
  <c r="U4635" i="1"/>
  <c r="U4634" i="1"/>
  <c r="U4633" i="1"/>
  <c r="U4632" i="1"/>
  <c r="U4631" i="1"/>
  <c r="U4630" i="1"/>
  <c r="U4629" i="1"/>
  <c r="U4628" i="1"/>
  <c r="U4627" i="1"/>
  <c r="U4626" i="1"/>
  <c r="U4625" i="1"/>
  <c r="U4624" i="1"/>
  <c r="U4623" i="1"/>
  <c r="U4622" i="1"/>
  <c r="U4621" i="1"/>
  <c r="U4620" i="1"/>
  <c r="U4619" i="1"/>
  <c r="U4618" i="1"/>
  <c r="U4617" i="1"/>
  <c r="U4616" i="1"/>
  <c r="U4615" i="1"/>
  <c r="U4614" i="1"/>
  <c r="U4613" i="1"/>
  <c r="U4612" i="1"/>
  <c r="U4611" i="1"/>
  <c r="U4610" i="1"/>
  <c r="U4609" i="1"/>
  <c r="U4608" i="1"/>
  <c r="U4607" i="1"/>
  <c r="U4606" i="1"/>
  <c r="U4605" i="1"/>
  <c r="U4604" i="1"/>
  <c r="U4603" i="1"/>
  <c r="U4602" i="1"/>
  <c r="U4601" i="1"/>
  <c r="U4600" i="1"/>
  <c r="U4599" i="1"/>
  <c r="U4598" i="1"/>
  <c r="U4597" i="1"/>
  <c r="U4596" i="1"/>
  <c r="U4595" i="1"/>
  <c r="U4594" i="1"/>
  <c r="U4593" i="1"/>
  <c r="U4592" i="1"/>
  <c r="U4591" i="1"/>
  <c r="U4590" i="1"/>
  <c r="U4589" i="1"/>
  <c r="U4588" i="1"/>
  <c r="U4587" i="1"/>
  <c r="U4586" i="1"/>
  <c r="U4585" i="1"/>
  <c r="U4584" i="1"/>
  <c r="U4583" i="1"/>
  <c r="U4582" i="1"/>
  <c r="U4581" i="1"/>
  <c r="U4580" i="1"/>
  <c r="U4579" i="1"/>
  <c r="U4578" i="1"/>
  <c r="U4577" i="1"/>
  <c r="U4576" i="1"/>
  <c r="U4575" i="1"/>
  <c r="U4574" i="1"/>
  <c r="U4573" i="1"/>
  <c r="U4572" i="1"/>
  <c r="U4571" i="1"/>
  <c r="U4570" i="1"/>
  <c r="U4569" i="1"/>
  <c r="U4568" i="1"/>
  <c r="U4567" i="1"/>
  <c r="U4566" i="1"/>
  <c r="U4565" i="1"/>
  <c r="U4564" i="1"/>
  <c r="U4563" i="1"/>
  <c r="U4562" i="1"/>
  <c r="U4561" i="1"/>
  <c r="U4560" i="1"/>
  <c r="U4559" i="1"/>
  <c r="U4558" i="1"/>
  <c r="U4557" i="1"/>
  <c r="U4556" i="1"/>
  <c r="U4555" i="1"/>
  <c r="U4554" i="1"/>
  <c r="U4553" i="1"/>
  <c r="U4552" i="1"/>
  <c r="U4551" i="1"/>
  <c r="U4550" i="1"/>
  <c r="U4549" i="1"/>
  <c r="U4548" i="1"/>
  <c r="U4547" i="1"/>
  <c r="U4546" i="1"/>
  <c r="U4545" i="1"/>
  <c r="U4544" i="1"/>
  <c r="U4543" i="1"/>
  <c r="U4542" i="1"/>
  <c r="U4541" i="1"/>
  <c r="U4540" i="1"/>
  <c r="U4539" i="1"/>
  <c r="U4538" i="1"/>
  <c r="U4537" i="1"/>
  <c r="U4536" i="1"/>
  <c r="U4535" i="1"/>
  <c r="U4534" i="1"/>
  <c r="U4533" i="1"/>
  <c r="U4532" i="1"/>
  <c r="U4531" i="1"/>
  <c r="U4530" i="1"/>
  <c r="U4529" i="1"/>
  <c r="U4528" i="1"/>
  <c r="U4527" i="1"/>
  <c r="U4526" i="1"/>
  <c r="U4525" i="1"/>
  <c r="U4524" i="1"/>
  <c r="U4523" i="1"/>
  <c r="U4522" i="1"/>
  <c r="U4521" i="1"/>
  <c r="U4520" i="1"/>
  <c r="U4519" i="1"/>
  <c r="U4518" i="1"/>
  <c r="U4517" i="1"/>
  <c r="U4516" i="1"/>
  <c r="U4515" i="1"/>
  <c r="U4514" i="1"/>
  <c r="U4513" i="1"/>
  <c r="U4512" i="1"/>
  <c r="U4511" i="1"/>
  <c r="U4510" i="1"/>
  <c r="U4509" i="1"/>
  <c r="U4508" i="1"/>
  <c r="U4507" i="1"/>
  <c r="U4506" i="1"/>
  <c r="U4505" i="1"/>
  <c r="U4504" i="1"/>
  <c r="U4503" i="1"/>
  <c r="U4502" i="1"/>
  <c r="U4501" i="1"/>
  <c r="U4500" i="1"/>
  <c r="U4499" i="1"/>
  <c r="U4498" i="1"/>
  <c r="U4497" i="1"/>
  <c r="U4496" i="1"/>
  <c r="U4495" i="1"/>
  <c r="U4494" i="1"/>
  <c r="U4493" i="1"/>
  <c r="U4492" i="1"/>
  <c r="U4491" i="1"/>
  <c r="U4490" i="1"/>
  <c r="U4489" i="1"/>
  <c r="U4488" i="1"/>
  <c r="U4487" i="1"/>
  <c r="U4486" i="1"/>
  <c r="U4485" i="1"/>
  <c r="U4484" i="1"/>
  <c r="U4483" i="1"/>
  <c r="U4482" i="1"/>
  <c r="U4481" i="1"/>
  <c r="U4480" i="1"/>
  <c r="U4479" i="1"/>
  <c r="U4478" i="1"/>
  <c r="U4477" i="1"/>
  <c r="U4476" i="1"/>
  <c r="U4475" i="1"/>
  <c r="U4474" i="1"/>
  <c r="U4473" i="1"/>
  <c r="U4472" i="1"/>
  <c r="U4471" i="1"/>
  <c r="U4470" i="1"/>
  <c r="U4469" i="1"/>
  <c r="U4468" i="1"/>
  <c r="U4467" i="1"/>
  <c r="U4466" i="1"/>
  <c r="U4465" i="1"/>
  <c r="U4464" i="1"/>
  <c r="U4463" i="1"/>
  <c r="U4462" i="1"/>
  <c r="U4461" i="1"/>
  <c r="U4460" i="1"/>
  <c r="U4459" i="1"/>
  <c r="U4458" i="1"/>
  <c r="U4457" i="1"/>
  <c r="U4456" i="1"/>
  <c r="U4455" i="1"/>
  <c r="U4454" i="1"/>
  <c r="U4453" i="1"/>
  <c r="U4452" i="1"/>
  <c r="U4451" i="1"/>
  <c r="U4450" i="1"/>
  <c r="U4449" i="1"/>
  <c r="U4448" i="1"/>
  <c r="U4447" i="1"/>
  <c r="U4446" i="1"/>
  <c r="U4445" i="1"/>
  <c r="U4444" i="1"/>
  <c r="U4443" i="1"/>
  <c r="U4442" i="1"/>
  <c r="U4441" i="1"/>
  <c r="U4440" i="1"/>
  <c r="U4439" i="1"/>
  <c r="U4438" i="1"/>
  <c r="U4437" i="1"/>
  <c r="U4436" i="1"/>
  <c r="U4435" i="1"/>
  <c r="U4434" i="1"/>
  <c r="U4433" i="1"/>
  <c r="U4432" i="1"/>
  <c r="U4431" i="1"/>
  <c r="U4430" i="1"/>
  <c r="U4429" i="1"/>
  <c r="U4428" i="1"/>
  <c r="U4427" i="1"/>
  <c r="U4426" i="1"/>
  <c r="U4425" i="1"/>
  <c r="U4424" i="1"/>
  <c r="U4423" i="1"/>
  <c r="U4422" i="1"/>
  <c r="U4421" i="1"/>
  <c r="U4420" i="1"/>
  <c r="U4419" i="1"/>
  <c r="U4418" i="1"/>
  <c r="U4417" i="1"/>
  <c r="U4416" i="1"/>
  <c r="U4415" i="1"/>
  <c r="U4414" i="1"/>
  <c r="U4413" i="1"/>
  <c r="U4412" i="1"/>
  <c r="U4411" i="1"/>
  <c r="U4410" i="1"/>
  <c r="U4409" i="1"/>
  <c r="U4408" i="1"/>
  <c r="U4407" i="1"/>
  <c r="U4406" i="1"/>
  <c r="U4405" i="1"/>
  <c r="U4404" i="1"/>
  <c r="U4403" i="1"/>
  <c r="U4402" i="1"/>
  <c r="U4401" i="1"/>
  <c r="U4400" i="1"/>
  <c r="U4399" i="1"/>
  <c r="U4398" i="1"/>
  <c r="U4397" i="1"/>
  <c r="U4396" i="1"/>
  <c r="U4395" i="1"/>
  <c r="U4394" i="1"/>
  <c r="U4393" i="1"/>
  <c r="U4392" i="1"/>
  <c r="U4391" i="1"/>
  <c r="U4390" i="1"/>
  <c r="U4389" i="1"/>
  <c r="U4388" i="1"/>
  <c r="U4387" i="1"/>
  <c r="U4386" i="1"/>
  <c r="U4385" i="1"/>
  <c r="U4384" i="1"/>
  <c r="U4383" i="1"/>
  <c r="U4382" i="1"/>
  <c r="U4381" i="1"/>
  <c r="U4380" i="1"/>
  <c r="U4379" i="1"/>
  <c r="U4378" i="1"/>
  <c r="U4377" i="1"/>
  <c r="U4376" i="1"/>
  <c r="U4375" i="1"/>
  <c r="U4374" i="1"/>
  <c r="U4373" i="1"/>
  <c r="U4372" i="1"/>
  <c r="U4371" i="1"/>
  <c r="U4370" i="1"/>
  <c r="U4369" i="1"/>
  <c r="U4368" i="1"/>
  <c r="U4367" i="1"/>
  <c r="U4366" i="1"/>
  <c r="U4365" i="1"/>
  <c r="U4364" i="1"/>
  <c r="U4363" i="1"/>
  <c r="U4362" i="1"/>
  <c r="U4361" i="1"/>
  <c r="U4360" i="1"/>
  <c r="U4359" i="1"/>
  <c r="U4358" i="1"/>
  <c r="U4357" i="1"/>
  <c r="U4356" i="1"/>
  <c r="U4355" i="1"/>
  <c r="U4354" i="1"/>
  <c r="U4353" i="1"/>
  <c r="U4352" i="1"/>
  <c r="U4351" i="1"/>
  <c r="U4350" i="1"/>
  <c r="U4349" i="1"/>
  <c r="U4348" i="1"/>
  <c r="U4347" i="1"/>
  <c r="U4346" i="1"/>
  <c r="U4345" i="1"/>
  <c r="U4344" i="1"/>
  <c r="U4343" i="1"/>
  <c r="U4342" i="1"/>
  <c r="U4341" i="1"/>
  <c r="U4340" i="1"/>
  <c r="U4339" i="1"/>
  <c r="U4338" i="1"/>
  <c r="U4337" i="1"/>
  <c r="U4336" i="1"/>
  <c r="U4335" i="1"/>
  <c r="U4334" i="1"/>
  <c r="U4333" i="1"/>
  <c r="U4332" i="1"/>
  <c r="U4331" i="1"/>
  <c r="U4330" i="1"/>
  <c r="U4329" i="1"/>
  <c r="U4328" i="1"/>
  <c r="U4327" i="1"/>
  <c r="U4326" i="1"/>
  <c r="U4325" i="1"/>
  <c r="U4324" i="1"/>
  <c r="U4323" i="1"/>
  <c r="U4322" i="1"/>
  <c r="U4321" i="1"/>
  <c r="U4320" i="1"/>
  <c r="U4319" i="1"/>
  <c r="U4318" i="1"/>
  <c r="U4317" i="1"/>
  <c r="U4316" i="1"/>
  <c r="U4315" i="1"/>
  <c r="U4314" i="1"/>
  <c r="U4313" i="1"/>
  <c r="U4312" i="1"/>
  <c r="U4311" i="1"/>
  <c r="U4310" i="1"/>
  <c r="U4309" i="1"/>
  <c r="U4308" i="1"/>
  <c r="U4307" i="1"/>
  <c r="U4306" i="1"/>
  <c r="U4305" i="1"/>
  <c r="U4304" i="1"/>
  <c r="U4303" i="1"/>
  <c r="U4302" i="1"/>
  <c r="U4301" i="1"/>
  <c r="U4300" i="1"/>
  <c r="U4299" i="1"/>
  <c r="U4298" i="1"/>
  <c r="U4297" i="1"/>
  <c r="U4296" i="1"/>
  <c r="U4295" i="1"/>
  <c r="U4294" i="1"/>
  <c r="U4293" i="1"/>
  <c r="U4292" i="1"/>
  <c r="U4291" i="1"/>
  <c r="U4290" i="1"/>
  <c r="U4289" i="1"/>
  <c r="U4288" i="1"/>
  <c r="U4287" i="1"/>
  <c r="U4286" i="1"/>
  <c r="U4285" i="1"/>
  <c r="U4284" i="1"/>
  <c r="U4283" i="1"/>
  <c r="U4282" i="1"/>
  <c r="U4281" i="1"/>
  <c r="U4280" i="1"/>
  <c r="U4279" i="1"/>
  <c r="U4278" i="1"/>
  <c r="U4277" i="1"/>
  <c r="U4276" i="1"/>
  <c r="U4275" i="1"/>
  <c r="U4274" i="1"/>
  <c r="U4273" i="1"/>
  <c r="U4272" i="1"/>
  <c r="U4271" i="1"/>
  <c r="U4270" i="1"/>
  <c r="U4269" i="1"/>
  <c r="U4268" i="1"/>
  <c r="U4267" i="1"/>
  <c r="U4266" i="1"/>
  <c r="U4265" i="1"/>
  <c r="U4264" i="1"/>
  <c r="U4263" i="1"/>
  <c r="U4262" i="1"/>
  <c r="U4261" i="1"/>
  <c r="U4260" i="1"/>
  <c r="U4259" i="1"/>
  <c r="U4258" i="1"/>
  <c r="U4257" i="1"/>
  <c r="U4256" i="1"/>
  <c r="U4255" i="1"/>
  <c r="U4254" i="1"/>
  <c r="U4253" i="1"/>
  <c r="U4252" i="1"/>
  <c r="U4251" i="1"/>
  <c r="U4250" i="1"/>
  <c r="U4249" i="1"/>
  <c r="U4248" i="1"/>
  <c r="U4247" i="1"/>
  <c r="U4246" i="1"/>
  <c r="U4245" i="1"/>
  <c r="U4244" i="1"/>
  <c r="U4243" i="1"/>
  <c r="U4242" i="1"/>
  <c r="U4241" i="1"/>
  <c r="U4240" i="1"/>
  <c r="U4239" i="1"/>
  <c r="U4238" i="1"/>
  <c r="U4237" i="1"/>
  <c r="U4236" i="1"/>
  <c r="U4235" i="1"/>
  <c r="U4234" i="1"/>
  <c r="U4233" i="1"/>
  <c r="U4232" i="1"/>
  <c r="U4231" i="1"/>
  <c r="U4230" i="1"/>
  <c r="U4229" i="1"/>
  <c r="U4228" i="1"/>
  <c r="U4227" i="1"/>
  <c r="U4226" i="1"/>
  <c r="U4225" i="1"/>
  <c r="U4224" i="1"/>
  <c r="U4223" i="1"/>
  <c r="U4222" i="1"/>
  <c r="U4221" i="1"/>
  <c r="U4220" i="1"/>
  <c r="U4219" i="1"/>
  <c r="U4218" i="1"/>
  <c r="U4217" i="1"/>
  <c r="U4216" i="1"/>
  <c r="U4215" i="1"/>
  <c r="U4214" i="1"/>
  <c r="U4213" i="1"/>
  <c r="U4212" i="1"/>
  <c r="U4211" i="1"/>
  <c r="U4210" i="1"/>
  <c r="U4209" i="1"/>
  <c r="U4208" i="1"/>
  <c r="U4207" i="1"/>
  <c r="U4206" i="1"/>
  <c r="U4205" i="1"/>
  <c r="U4204" i="1"/>
  <c r="U4203" i="1"/>
  <c r="U4202" i="1"/>
  <c r="U4201" i="1"/>
  <c r="U4200" i="1"/>
  <c r="U4199" i="1"/>
  <c r="U4198" i="1"/>
  <c r="U4197" i="1"/>
  <c r="U4196" i="1"/>
  <c r="U4195" i="1"/>
  <c r="U4194" i="1"/>
  <c r="U4193" i="1"/>
  <c r="U4192" i="1"/>
  <c r="U4191" i="1"/>
  <c r="U4190" i="1"/>
  <c r="U4189" i="1"/>
  <c r="U4188" i="1"/>
  <c r="U4187" i="1"/>
  <c r="U4186" i="1"/>
  <c r="U4185" i="1"/>
  <c r="U4184" i="1"/>
  <c r="U4183" i="1"/>
  <c r="U4182" i="1"/>
  <c r="U4181" i="1"/>
  <c r="U4180" i="1"/>
  <c r="U4179" i="1"/>
  <c r="U4178" i="1"/>
  <c r="U4177" i="1"/>
  <c r="U4176" i="1"/>
  <c r="U4175" i="1"/>
  <c r="U4174" i="1"/>
  <c r="U4173" i="1"/>
  <c r="U4172" i="1"/>
  <c r="U4171" i="1"/>
  <c r="U4170" i="1"/>
  <c r="U4169" i="1"/>
  <c r="U4168" i="1"/>
  <c r="U4167" i="1"/>
  <c r="U4166" i="1"/>
  <c r="U4165" i="1"/>
  <c r="U4164" i="1"/>
  <c r="U4163" i="1"/>
  <c r="U4162" i="1"/>
  <c r="U4161" i="1"/>
  <c r="U4160" i="1"/>
  <c r="U4159" i="1"/>
  <c r="U4158" i="1"/>
  <c r="U4157" i="1"/>
  <c r="U4156" i="1"/>
  <c r="U4155" i="1"/>
  <c r="U4154" i="1"/>
  <c r="U4153" i="1"/>
  <c r="U4152" i="1"/>
  <c r="U4151" i="1"/>
  <c r="U4150" i="1"/>
  <c r="U4149" i="1"/>
  <c r="U4148" i="1"/>
  <c r="U4147" i="1"/>
  <c r="U4146" i="1"/>
  <c r="U4145" i="1"/>
  <c r="U4144" i="1"/>
  <c r="U4143" i="1"/>
  <c r="U4142" i="1"/>
  <c r="U4141" i="1"/>
  <c r="U4140" i="1"/>
  <c r="U4139" i="1"/>
  <c r="U4138" i="1"/>
  <c r="U4137" i="1"/>
  <c r="U4136" i="1"/>
  <c r="U4135" i="1"/>
  <c r="U4134" i="1"/>
  <c r="U4133" i="1"/>
  <c r="U4132" i="1"/>
  <c r="U4131" i="1"/>
  <c r="U4130" i="1"/>
  <c r="U4129" i="1"/>
  <c r="U4128" i="1"/>
  <c r="U4127" i="1"/>
  <c r="U4126" i="1"/>
  <c r="U4125" i="1"/>
  <c r="U4124" i="1"/>
  <c r="U4123" i="1"/>
  <c r="U4122" i="1"/>
  <c r="U4121" i="1"/>
  <c r="U4120" i="1"/>
  <c r="U4119" i="1"/>
  <c r="U4118" i="1"/>
  <c r="U4117" i="1"/>
  <c r="U4116" i="1"/>
  <c r="U4115" i="1"/>
  <c r="U4114" i="1"/>
  <c r="U4113" i="1"/>
  <c r="U4112" i="1"/>
  <c r="U4111" i="1"/>
  <c r="U4110" i="1"/>
  <c r="U4109" i="1"/>
  <c r="U4108" i="1"/>
  <c r="U4107" i="1"/>
  <c r="U4106" i="1"/>
  <c r="U4105" i="1"/>
  <c r="U4104" i="1"/>
  <c r="U4103" i="1"/>
  <c r="U4102" i="1"/>
  <c r="U4101" i="1"/>
  <c r="U4100" i="1"/>
  <c r="U4099" i="1"/>
  <c r="U4098" i="1"/>
  <c r="U4097" i="1"/>
  <c r="U4096" i="1"/>
  <c r="U4095" i="1"/>
  <c r="U4094" i="1"/>
  <c r="U4093" i="1"/>
  <c r="U4092" i="1"/>
  <c r="U4091" i="1"/>
  <c r="U4090" i="1"/>
  <c r="U4089" i="1"/>
  <c r="U4088" i="1"/>
  <c r="U4087" i="1"/>
  <c r="U4086" i="1"/>
  <c r="U4085" i="1"/>
  <c r="U4084" i="1"/>
  <c r="U4083" i="1"/>
  <c r="U4082" i="1"/>
  <c r="U4081" i="1"/>
  <c r="U4080" i="1"/>
  <c r="U4079" i="1"/>
  <c r="U4078" i="1"/>
  <c r="U4077" i="1"/>
  <c r="U4076" i="1"/>
  <c r="U4075" i="1"/>
  <c r="U4074" i="1"/>
  <c r="U4073" i="1"/>
  <c r="U4072" i="1"/>
  <c r="U4071" i="1"/>
  <c r="U4070" i="1"/>
  <c r="U4069" i="1"/>
  <c r="U4068" i="1"/>
  <c r="U4067" i="1"/>
  <c r="U4066" i="1"/>
  <c r="U4065" i="1"/>
  <c r="U4064" i="1"/>
  <c r="U4063" i="1"/>
  <c r="U4062" i="1"/>
  <c r="U4061" i="1"/>
  <c r="U4060" i="1"/>
  <c r="U4059" i="1"/>
  <c r="U4058" i="1"/>
  <c r="U4057" i="1"/>
  <c r="U4056" i="1"/>
  <c r="U4055" i="1"/>
  <c r="U4054" i="1"/>
  <c r="U4053" i="1"/>
  <c r="U4052" i="1"/>
  <c r="U4051" i="1"/>
  <c r="U4050" i="1"/>
  <c r="U4049" i="1"/>
  <c r="U4048" i="1"/>
  <c r="U4047" i="1"/>
  <c r="U4046" i="1"/>
  <c r="U4045" i="1"/>
  <c r="U4044" i="1"/>
  <c r="U4043" i="1"/>
  <c r="U4042" i="1"/>
  <c r="U4041" i="1"/>
  <c r="U4040" i="1"/>
  <c r="U4039" i="1"/>
  <c r="U4038" i="1"/>
  <c r="U4037" i="1"/>
  <c r="U4036" i="1"/>
  <c r="U4035" i="1"/>
  <c r="U4034" i="1"/>
  <c r="U4033" i="1"/>
  <c r="U4032" i="1"/>
  <c r="U4031" i="1"/>
  <c r="U4030" i="1"/>
  <c r="U4029" i="1"/>
  <c r="U4028" i="1"/>
  <c r="U4027" i="1"/>
  <c r="U4026" i="1"/>
  <c r="U4025" i="1"/>
  <c r="U4024" i="1"/>
  <c r="U4023" i="1"/>
  <c r="U4022" i="1"/>
  <c r="U4021" i="1"/>
  <c r="U4020" i="1"/>
  <c r="U4019" i="1"/>
  <c r="U4018" i="1"/>
  <c r="U4017" i="1"/>
  <c r="U4016" i="1"/>
  <c r="U4015" i="1"/>
  <c r="U4014" i="1"/>
  <c r="U4013" i="1"/>
  <c r="U4012" i="1"/>
  <c r="U4011" i="1"/>
  <c r="U4010" i="1"/>
  <c r="U4009" i="1"/>
  <c r="U4008" i="1"/>
  <c r="U4007" i="1"/>
  <c r="U4006" i="1"/>
  <c r="U4005" i="1"/>
  <c r="U4004" i="1"/>
  <c r="U4003" i="1"/>
  <c r="U4002" i="1"/>
  <c r="U4001" i="1"/>
  <c r="U4000" i="1"/>
  <c r="U3999" i="1"/>
  <c r="U3998" i="1"/>
  <c r="U3997" i="1"/>
  <c r="U3996" i="1"/>
  <c r="U3995" i="1"/>
  <c r="U3994" i="1"/>
  <c r="U3993" i="1"/>
  <c r="U3992" i="1"/>
  <c r="U3991" i="1"/>
  <c r="U3990" i="1"/>
  <c r="U3989" i="1"/>
  <c r="U3988" i="1"/>
  <c r="U3987" i="1"/>
  <c r="U3986" i="1"/>
  <c r="U3985" i="1"/>
  <c r="U3984" i="1"/>
  <c r="U3983" i="1"/>
  <c r="U3982" i="1"/>
  <c r="U3981" i="1"/>
  <c r="U3980" i="1"/>
  <c r="U3979" i="1"/>
  <c r="U3978" i="1"/>
  <c r="U3977" i="1"/>
  <c r="U3976" i="1"/>
  <c r="U3975" i="1"/>
  <c r="U3974" i="1"/>
  <c r="U3973" i="1"/>
  <c r="U3972" i="1"/>
  <c r="U3971" i="1"/>
  <c r="U3970" i="1"/>
  <c r="U3969" i="1"/>
  <c r="U3968" i="1"/>
  <c r="U3967" i="1"/>
  <c r="U3966" i="1"/>
  <c r="U3965" i="1"/>
  <c r="U3964" i="1"/>
  <c r="U3963" i="1"/>
  <c r="U3962" i="1"/>
  <c r="U3961" i="1"/>
  <c r="U3960" i="1"/>
  <c r="U3959" i="1"/>
  <c r="U3958" i="1"/>
  <c r="U3957" i="1"/>
  <c r="U3956" i="1"/>
  <c r="U3955" i="1"/>
  <c r="U3954" i="1"/>
  <c r="U3953" i="1"/>
  <c r="U3952" i="1"/>
  <c r="U3951" i="1"/>
  <c r="U3950" i="1"/>
  <c r="U3949" i="1"/>
  <c r="U3948" i="1"/>
  <c r="U3947" i="1"/>
  <c r="U3946" i="1"/>
  <c r="U3945" i="1"/>
  <c r="U3944" i="1"/>
  <c r="U3943" i="1"/>
  <c r="U3942" i="1"/>
  <c r="U3941" i="1"/>
  <c r="U3940" i="1"/>
  <c r="U3939" i="1"/>
  <c r="U3938" i="1"/>
  <c r="U3937" i="1"/>
  <c r="U3936" i="1"/>
  <c r="U3935" i="1"/>
  <c r="U3934" i="1"/>
  <c r="U3933" i="1"/>
  <c r="U3932" i="1"/>
  <c r="U3931" i="1"/>
  <c r="U3930" i="1"/>
  <c r="U3929" i="1"/>
  <c r="U3928" i="1"/>
  <c r="U3927" i="1"/>
  <c r="U3926" i="1"/>
  <c r="U3925" i="1"/>
  <c r="U3924" i="1"/>
  <c r="U3923" i="1"/>
  <c r="U3922" i="1"/>
  <c r="U3921" i="1"/>
  <c r="U3920" i="1"/>
  <c r="U3919" i="1"/>
  <c r="U3918" i="1"/>
  <c r="U3917" i="1"/>
  <c r="U3916" i="1"/>
  <c r="U3915" i="1"/>
  <c r="U3914" i="1"/>
  <c r="U3913" i="1"/>
  <c r="U3912" i="1"/>
  <c r="U3911" i="1"/>
  <c r="U3910" i="1"/>
  <c r="U3909" i="1"/>
  <c r="U3908" i="1"/>
  <c r="U3907" i="1"/>
  <c r="U3906" i="1"/>
  <c r="U3905" i="1"/>
  <c r="U3904" i="1"/>
  <c r="U3903" i="1"/>
  <c r="U3902" i="1"/>
  <c r="U3901" i="1"/>
  <c r="U3900" i="1"/>
  <c r="U3899" i="1"/>
  <c r="U3898" i="1"/>
  <c r="U3897" i="1"/>
  <c r="U3896" i="1"/>
  <c r="U3895" i="1"/>
  <c r="U3894" i="1"/>
  <c r="U3893" i="1"/>
  <c r="U3892" i="1"/>
  <c r="U3891" i="1"/>
  <c r="U3890" i="1"/>
  <c r="U3889" i="1"/>
  <c r="U3888" i="1"/>
  <c r="U3887" i="1"/>
  <c r="U3886" i="1"/>
  <c r="U3885" i="1"/>
  <c r="U3884" i="1"/>
  <c r="U3883" i="1"/>
  <c r="U3882" i="1"/>
  <c r="U3881" i="1"/>
  <c r="U3880" i="1"/>
  <c r="U3879" i="1"/>
  <c r="U3878" i="1"/>
  <c r="U3877" i="1"/>
  <c r="U3876" i="1"/>
  <c r="U3875" i="1"/>
  <c r="U3874" i="1"/>
  <c r="U3873" i="1"/>
  <c r="U3872" i="1"/>
  <c r="U3871" i="1"/>
  <c r="U3870" i="1"/>
  <c r="U3869" i="1"/>
  <c r="U3868" i="1"/>
  <c r="U3867" i="1"/>
  <c r="U3866" i="1"/>
  <c r="U3865" i="1"/>
  <c r="U3864" i="1"/>
  <c r="U3863" i="1"/>
  <c r="U3862" i="1"/>
  <c r="U3861" i="1"/>
  <c r="U3860" i="1"/>
  <c r="U3859" i="1"/>
  <c r="U3858" i="1"/>
  <c r="U3857" i="1"/>
  <c r="U3856" i="1"/>
  <c r="U3855" i="1"/>
  <c r="U3854" i="1"/>
  <c r="U3853" i="1"/>
  <c r="U3852" i="1"/>
  <c r="U3851" i="1"/>
  <c r="U3850" i="1"/>
  <c r="U3849" i="1"/>
  <c r="U3848" i="1"/>
  <c r="U3847" i="1"/>
  <c r="U3846" i="1"/>
  <c r="U3845" i="1"/>
  <c r="U3844" i="1"/>
  <c r="U3843" i="1"/>
  <c r="U3842" i="1"/>
  <c r="U3841" i="1"/>
  <c r="U3840" i="1"/>
  <c r="U3839" i="1"/>
  <c r="U3838" i="1"/>
  <c r="U3837" i="1"/>
  <c r="U3836" i="1"/>
  <c r="U3835" i="1"/>
  <c r="U3834" i="1"/>
  <c r="U3833" i="1"/>
  <c r="U3832" i="1"/>
  <c r="U3831" i="1"/>
  <c r="U3830" i="1"/>
  <c r="U3829" i="1"/>
  <c r="U3828" i="1"/>
  <c r="U3827" i="1"/>
  <c r="U3826" i="1"/>
  <c r="U3825" i="1"/>
  <c r="U3824" i="1"/>
  <c r="U3823" i="1"/>
  <c r="U3822" i="1"/>
  <c r="U3821" i="1"/>
  <c r="U3820" i="1"/>
  <c r="U3819" i="1"/>
  <c r="U3818" i="1"/>
  <c r="U3817" i="1"/>
  <c r="U3816" i="1"/>
  <c r="U3815" i="1"/>
  <c r="U3814" i="1"/>
  <c r="U3813" i="1"/>
  <c r="U3812" i="1"/>
  <c r="U3811" i="1"/>
  <c r="U3810" i="1"/>
  <c r="U3809" i="1"/>
  <c r="U3808" i="1"/>
  <c r="U3807" i="1"/>
  <c r="U3806" i="1"/>
  <c r="U3805" i="1"/>
  <c r="U3804" i="1"/>
  <c r="U3803" i="1"/>
  <c r="U3802" i="1"/>
  <c r="U3801" i="1"/>
  <c r="U3800" i="1"/>
  <c r="U3799" i="1"/>
  <c r="U3798" i="1"/>
  <c r="U3797" i="1"/>
  <c r="U3796" i="1"/>
  <c r="U3795" i="1"/>
  <c r="U3794" i="1"/>
  <c r="U3793" i="1"/>
  <c r="U3792" i="1"/>
  <c r="U3791" i="1"/>
  <c r="U3790" i="1"/>
  <c r="U3789" i="1"/>
  <c r="U3788" i="1"/>
  <c r="U3787" i="1"/>
  <c r="U3786" i="1"/>
  <c r="U3785" i="1"/>
  <c r="U3784" i="1"/>
  <c r="U3783" i="1"/>
  <c r="U3782" i="1"/>
  <c r="U3781" i="1"/>
  <c r="U3780" i="1"/>
  <c r="U3779" i="1"/>
  <c r="U3778" i="1"/>
  <c r="U3777" i="1"/>
  <c r="U3776" i="1"/>
  <c r="U3775" i="1"/>
  <c r="U3774" i="1"/>
  <c r="U3773" i="1"/>
  <c r="U3772" i="1"/>
  <c r="U3771" i="1"/>
  <c r="U3770" i="1"/>
  <c r="U3769" i="1"/>
  <c r="U3768" i="1"/>
  <c r="U3767" i="1"/>
  <c r="U3766" i="1"/>
  <c r="U3765" i="1"/>
  <c r="U3764" i="1"/>
  <c r="U3763" i="1"/>
  <c r="U3762" i="1"/>
  <c r="U3761" i="1"/>
  <c r="U3760" i="1"/>
  <c r="U3759" i="1"/>
  <c r="U3758" i="1"/>
  <c r="U3757" i="1"/>
  <c r="U3756" i="1"/>
  <c r="U3755" i="1"/>
  <c r="U3754" i="1"/>
  <c r="U3753" i="1"/>
  <c r="U3752" i="1"/>
  <c r="U3751" i="1"/>
  <c r="U3750" i="1"/>
  <c r="U3749" i="1"/>
  <c r="U3748" i="1"/>
  <c r="U3747" i="1"/>
  <c r="U3746" i="1"/>
  <c r="U3745" i="1"/>
  <c r="U3744" i="1"/>
  <c r="U3743" i="1"/>
  <c r="U3742" i="1"/>
  <c r="U3741" i="1"/>
  <c r="U3740" i="1"/>
  <c r="U3739" i="1"/>
  <c r="U3738" i="1"/>
  <c r="U3737" i="1"/>
  <c r="U3736" i="1"/>
  <c r="U3735" i="1"/>
  <c r="U3734" i="1"/>
  <c r="U3733" i="1"/>
  <c r="U3732" i="1"/>
  <c r="U3731" i="1"/>
  <c r="U3730" i="1"/>
  <c r="U3729" i="1"/>
  <c r="U3728" i="1"/>
  <c r="U3727" i="1"/>
  <c r="U3726" i="1"/>
  <c r="U3725" i="1"/>
  <c r="U3724" i="1"/>
  <c r="U3723" i="1"/>
  <c r="U3722" i="1"/>
  <c r="U3721" i="1"/>
  <c r="U3720" i="1"/>
  <c r="U3719" i="1"/>
  <c r="U3718" i="1"/>
  <c r="U3717" i="1"/>
  <c r="U3716" i="1"/>
  <c r="U3715" i="1"/>
  <c r="U3714" i="1"/>
  <c r="U3713" i="1"/>
  <c r="U3712" i="1"/>
  <c r="U3711" i="1"/>
  <c r="U3710" i="1"/>
  <c r="U3709" i="1"/>
  <c r="U3708" i="1"/>
  <c r="U3707" i="1"/>
  <c r="U3706" i="1"/>
  <c r="U3705" i="1"/>
  <c r="U3704" i="1"/>
  <c r="U3703" i="1"/>
  <c r="U3702" i="1"/>
  <c r="U3701" i="1"/>
  <c r="U3700" i="1"/>
  <c r="U3699" i="1"/>
  <c r="U3698" i="1"/>
  <c r="U3697" i="1"/>
  <c r="U3696" i="1"/>
  <c r="U3695" i="1"/>
  <c r="U3694" i="1"/>
  <c r="U3693" i="1"/>
  <c r="U3692" i="1"/>
  <c r="U3691" i="1"/>
  <c r="U3690" i="1"/>
  <c r="U3689" i="1"/>
  <c r="U3688" i="1"/>
  <c r="U3687" i="1"/>
  <c r="U3686" i="1"/>
  <c r="U3685" i="1"/>
  <c r="U3684" i="1"/>
  <c r="U3683" i="1"/>
  <c r="U3682" i="1"/>
  <c r="U3681" i="1"/>
  <c r="U3680" i="1"/>
  <c r="U3679" i="1"/>
  <c r="U3678" i="1"/>
  <c r="U3677" i="1"/>
  <c r="U3676" i="1"/>
  <c r="U3675" i="1"/>
  <c r="U3674" i="1"/>
  <c r="U3673" i="1"/>
  <c r="U3672" i="1"/>
  <c r="U3671" i="1"/>
  <c r="U3670" i="1"/>
  <c r="U3669" i="1"/>
  <c r="U3668" i="1"/>
  <c r="U3667" i="1"/>
  <c r="U3666" i="1"/>
  <c r="U3665" i="1"/>
  <c r="U3664" i="1"/>
  <c r="U3663" i="1"/>
  <c r="U3662" i="1"/>
  <c r="U3661" i="1"/>
  <c r="U3660" i="1"/>
  <c r="U3659" i="1"/>
  <c r="U3658" i="1"/>
  <c r="U3657" i="1"/>
  <c r="U3656" i="1"/>
  <c r="U3655" i="1"/>
  <c r="U3654" i="1"/>
  <c r="U3653" i="1"/>
  <c r="U3652" i="1"/>
  <c r="U3651" i="1"/>
  <c r="U3650" i="1"/>
  <c r="U3649" i="1"/>
  <c r="U3648" i="1"/>
  <c r="U3647" i="1"/>
  <c r="U3646" i="1"/>
  <c r="U3645" i="1"/>
  <c r="U3644" i="1"/>
  <c r="U3643" i="1"/>
  <c r="U3642" i="1"/>
  <c r="U3641" i="1"/>
  <c r="U3640" i="1"/>
  <c r="U3639" i="1"/>
  <c r="U3638" i="1"/>
  <c r="U3637" i="1"/>
  <c r="U3636" i="1"/>
  <c r="U3635" i="1"/>
  <c r="U3634" i="1"/>
  <c r="U3633" i="1"/>
  <c r="U3632" i="1"/>
  <c r="U3631" i="1"/>
  <c r="U3630" i="1"/>
  <c r="U3629" i="1"/>
  <c r="U3628" i="1"/>
  <c r="U3627" i="1"/>
  <c r="U3626" i="1"/>
  <c r="U3625" i="1"/>
  <c r="U3624" i="1"/>
  <c r="U3623" i="1"/>
  <c r="U3622" i="1"/>
  <c r="U3621" i="1"/>
  <c r="U3620" i="1"/>
  <c r="U3619" i="1"/>
  <c r="U3618" i="1"/>
  <c r="U3617" i="1"/>
  <c r="U3616" i="1"/>
  <c r="U3615" i="1"/>
  <c r="U3614" i="1"/>
  <c r="U3613" i="1"/>
  <c r="U3612" i="1"/>
  <c r="U3611" i="1"/>
  <c r="U3610" i="1"/>
  <c r="U3609" i="1"/>
  <c r="U3608" i="1"/>
  <c r="U3607" i="1"/>
  <c r="U3606" i="1"/>
  <c r="U3605" i="1"/>
  <c r="U3604" i="1"/>
  <c r="U3603" i="1"/>
  <c r="U3602" i="1"/>
  <c r="U3601" i="1"/>
  <c r="U3600" i="1"/>
  <c r="U3599" i="1"/>
  <c r="U3598" i="1"/>
  <c r="U3597" i="1"/>
  <c r="U3596" i="1"/>
  <c r="U3595" i="1"/>
  <c r="U3594" i="1"/>
  <c r="U3593" i="1"/>
  <c r="U3592" i="1"/>
  <c r="U3591" i="1"/>
  <c r="U3590" i="1"/>
  <c r="U3589" i="1"/>
  <c r="U3588" i="1"/>
  <c r="U3587" i="1"/>
  <c r="U3586" i="1"/>
  <c r="U3585" i="1"/>
  <c r="U3584" i="1"/>
  <c r="U3583" i="1"/>
  <c r="U3582" i="1"/>
  <c r="U3581" i="1"/>
  <c r="U3580" i="1"/>
  <c r="U3579" i="1"/>
  <c r="U3578" i="1"/>
  <c r="U3577" i="1"/>
  <c r="U3576" i="1"/>
  <c r="U3575" i="1"/>
  <c r="U3574" i="1"/>
  <c r="U3573" i="1"/>
  <c r="U3572" i="1"/>
  <c r="U3571" i="1"/>
  <c r="U3570" i="1"/>
  <c r="U3569" i="1"/>
  <c r="U3568" i="1"/>
  <c r="U3567" i="1"/>
  <c r="U3566" i="1"/>
  <c r="U3565" i="1"/>
  <c r="U3564" i="1"/>
  <c r="U3563" i="1"/>
  <c r="U3562" i="1"/>
  <c r="U3561" i="1"/>
  <c r="U3560" i="1"/>
  <c r="U3559" i="1"/>
  <c r="U3558" i="1"/>
  <c r="U3557" i="1"/>
  <c r="U3556" i="1"/>
  <c r="U3555" i="1"/>
  <c r="U3554" i="1"/>
  <c r="U3553" i="1"/>
  <c r="U3552" i="1"/>
  <c r="U3551" i="1"/>
  <c r="U3550" i="1"/>
  <c r="U3549" i="1"/>
  <c r="U3548" i="1"/>
  <c r="U3547" i="1"/>
  <c r="U3546" i="1"/>
  <c r="U3545" i="1"/>
  <c r="U3544" i="1"/>
  <c r="U3543" i="1"/>
  <c r="U3542" i="1"/>
  <c r="U3541" i="1"/>
  <c r="U3540" i="1"/>
  <c r="U3539" i="1"/>
  <c r="U3538" i="1"/>
  <c r="U3537" i="1"/>
  <c r="U3536" i="1"/>
  <c r="U3535" i="1"/>
  <c r="U3534" i="1"/>
  <c r="U3533" i="1"/>
  <c r="U3532" i="1"/>
  <c r="U3531" i="1"/>
  <c r="U3530" i="1"/>
  <c r="U3529" i="1"/>
  <c r="U3528" i="1"/>
  <c r="U3527" i="1"/>
  <c r="U3526" i="1"/>
  <c r="U3525" i="1"/>
  <c r="U3524" i="1"/>
  <c r="U3523" i="1"/>
  <c r="U3522" i="1"/>
  <c r="U3521" i="1"/>
  <c r="U3520" i="1"/>
  <c r="U3519" i="1"/>
  <c r="U3518" i="1"/>
  <c r="U3517" i="1"/>
  <c r="U3516" i="1"/>
  <c r="U3515" i="1"/>
  <c r="U3514" i="1"/>
  <c r="U3513" i="1"/>
  <c r="U3512" i="1"/>
  <c r="U3511" i="1"/>
  <c r="U3510" i="1"/>
  <c r="U3509" i="1"/>
  <c r="U3508" i="1"/>
  <c r="U3507" i="1"/>
  <c r="U3506" i="1"/>
  <c r="U3505" i="1"/>
  <c r="U3504" i="1"/>
  <c r="U3503" i="1"/>
  <c r="U3502" i="1"/>
  <c r="U3501" i="1"/>
  <c r="U3500" i="1"/>
  <c r="U3499" i="1"/>
  <c r="U3498" i="1"/>
  <c r="U3497" i="1"/>
  <c r="U3496" i="1"/>
  <c r="U3495" i="1"/>
  <c r="U3494" i="1"/>
  <c r="U3493" i="1"/>
  <c r="U3492" i="1"/>
  <c r="U3491" i="1"/>
  <c r="U3490" i="1"/>
  <c r="U3489" i="1"/>
  <c r="U3488" i="1"/>
  <c r="U3487" i="1"/>
  <c r="U3486" i="1"/>
  <c r="U3485" i="1"/>
  <c r="U3484" i="1"/>
  <c r="U3483" i="1"/>
  <c r="U3482" i="1"/>
  <c r="U3481" i="1"/>
  <c r="U3480" i="1"/>
  <c r="U3479" i="1"/>
  <c r="U3478" i="1"/>
  <c r="U3477" i="1"/>
  <c r="U3476" i="1"/>
  <c r="U3475" i="1"/>
  <c r="U3474" i="1"/>
  <c r="U3473" i="1"/>
  <c r="U3472" i="1"/>
  <c r="U3471" i="1"/>
  <c r="U3470" i="1"/>
  <c r="U3469" i="1"/>
  <c r="U3468" i="1"/>
  <c r="U3467" i="1"/>
  <c r="U3466" i="1"/>
  <c r="U3465" i="1"/>
  <c r="U3464" i="1"/>
  <c r="U3463" i="1"/>
  <c r="U3462" i="1"/>
  <c r="U3461" i="1"/>
  <c r="U3460" i="1"/>
  <c r="U3459" i="1"/>
  <c r="U3458" i="1"/>
  <c r="U3457" i="1"/>
  <c r="U3456" i="1"/>
  <c r="U3455" i="1"/>
  <c r="U3454" i="1"/>
  <c r="U3453" i="1"/>
  <c r="U3452" i="1"/>
  <c r="U3451" i="1"/>
  <c r="U3450" i="1"/>
  <c r="U3449" i="1"/>
  <c r="U3448" i="1"/>
  <c r="U3447" i="1"/>
  <c r="U3446" i="1"/>
  <c r="U3445" i="1"/>
  <c r="U3444" i="1"/>
  <c r="U3443" i="1"/>
  <c r="U3442" i="1"/>
  <c r="U3441" i="1"/>
  <c r="U3440" i="1"/>
  <c r="U3439" i="1"/>
  <c r="U3438" i="1"/>
  <c r="U3437" i="1"/>
  <c r="U3436" i="1"/>
  <c r="U3435" i="1"/>
  <c r="U3434" i="1"/>
  <c r="U3433" i="1"/>
  <c r="U3432" i="1"/>
  <c r="U3431" i="1"/>
  <c r="U3430" i="1"/>
  <c r="U3429" i="1"/>
  <c r="U3428" i="1"/>
  <c r="U3427" i="1"/>
  <c r="U3426" i="1"/>
  <c r="U3425" i="1"/>
  <c r="U3424" i="1"/>
  <c r="U3423" i="1"/>
  <c r="U3422" i="1"/>
  <c r="U3421" i="1"/>
  <c r="U3420" i="1"/>
  <c r="U3419" i="1"/>
  <c r="U3418" i="1"/>
  <c r="U3417" i="1"/>
  <c r="U3416" i="1"/>
  <c r="U3415" i="1"/>
  <c r="U3414" i="1"/>
  <c r="U3413" i="1"/>
  <c r="U3412" i="1"/>
  <c r="U3411" i="1"/>
  <c r="U3410" i="1"/>
  <c r="U3409" i="1"/>
  <c r="U3408" i="1"/>
  <c r="U3407" i="1"/>
  <c r="U3406" i="1"/>
  <c r="U3405" i="1"/>
  <c r="U3404" i="1"/>
  <c r="U3403" i="1"/>
  <c r="U3402" i="1"/>
  <c r="U3401" i="1"/>
  <c r="U3400" i="1"/>
  <c r="U3399" i="1"/>
  <c r="U3398" i="1"/>
  <c r="U3397" i="1"/>
  <c r="U3396" i="1"/>
  <c r="U3395" i="1"/>
  <c r="U3394" i="1"/>
  <c r="U3393" i="1"/>
  <c r="U3392" i="1"/>
  <c r="U3391" i="1"/>
  <c r="U3390" i="1"/>
  <c r="U3389" i="1"/>
  <c r="U3388" i="1"/>
  <c r="U3387" i="1"/>
  <c r="U3386" i="1"/>
  <c r="U3385" i="1"/>
  <c r="U3384" i="1"/>
  <c r="U3383" i="1"/>
  <c r="U3382" i="1"/>
  <c r="U3381" i="1"/>
  <c r="U3380" i="1"/>
  <c r="U3379" i="1"/>
  <c r="U3378" i="1"/>
  <c r="U3377" i="1"/>
  <c r="U3376" i="1"/>
  <c r="U3375" i="1"/>
  <c r="U3374" i="1"/>
  <c r="U3373" i="1"/>
  <c r="U3372" i="1"/>
  <c r="U3371" i="1"/>
  <c r="U3370" i="1"/>
  <c r="U3369" i="1"/>
  <c r="U3368" i="1"/>
  <c r="U3367" i="1"/>
  <c r="U3366" i="1"/>
  <c r="U3365" i="1"/>
  <c r="U3364" i="1"/>
  <c r="U3363" i="1"/>
  <c r="U3362" i="1"/>
  <c r="U3361" i="1"/>
  <c r="U3360" i="1"/>
  <c r="U3359" i="1"/>
  <c r="U3358" i="1"/>
  <c r="U3357" i="1"/>
  <c r="U3356" i="1"/>
  <c r="U3355" i="1"/>
  <c r="U3354" i="1"/>
  <c r="U3353" i="1"/>
  <c r="U3352" i="1"/>
  <c r="U3351" i="1"/>
  <c r="U3350" i="1"/>
  <c r="U3349" i="1"/>
  <c r="U3348" i="1"/>
  <c r="U3347" i="1"/>
  <c r="U3346" i="1"/>
  <c r="U3345" i="1"/>
  <c r="U3344" i="1"/>
  <c r="U3343" i="1"/>
  <c r="U3342" i="1"/>
  <c r="U3341" i="1"/>
  <c r="U3340" i="1"/>
  <c r="U3339" i="1"/>
  <c r="U3338" i="1"/>
  <c r="U3337" i="1"/>
  <c r="U3336" i="1"/>
  <c r="U3335" i="1"/>
  <c r="U3334" i="1"/>
  <c r="U3333" i="1"/>
  <c r="U3332" i="1"/>
  <c r="U3331" i="1"/>
  <c r="U3330" i="1"/>
  <c r="U3329" i="1"/>
  <c r="U3328" i="1"/>
  <c r="U3327" i="1"/>
  <c r="U3326" i="1"/>
  <c r="U3325" i="1"/>
  <c r="U3324" i="1"/>
  <c r="U3323" i="1"/>
  <c r="U3322" i="1"/>
  <c r="U3321" i="1"/>
  <c r="U3320" i="1"/>
  <c r="U3319" i="1"/>
  <c r="U3318" i="1"/>
  <c r="U3317" i="1"/>
  <c r="U3316" i="1"/>
  <c r="U3315" i="1"/>
  <c r="U3314" i="1"/>
  <c r="U3313" i="1"/>
  <c r="U3312" i="1"/>
  <c r="U3311" i="1"/>
  <c r="U3310" i="1"/>
  <c r="U3309" i="1"/>
  <c r="U3308" i="1"/>
  <c r="U3307" i="1"/>
  <c r="U3306" i="1"/>
  <c r="U3305" i="1"/>
  <c r="U3304" i="1"/>
  <c r="U3303" i="1"/>
  <c r="U3302" i="1"/>
  <c r="U3301" i="1"/>
  <c r="U3300" i="1"/>
  <c r="U3299" i="1"/>
  <c r="U3298" i="1"/>
  <c r="U3297" i="1"/>
  <c r="U3296" i="1"/>
  <c r="U3295" i="1"/>
  <c r="U3294" i="1"/>
  <c r="U3293" i="1"/>
  <c r="U3292" i="1"/>
  <c r="U3291" i="1"/>
  <c r="U3290" i="1"/>
  <c r="U3289" i="1"/>
  <c r="U3288" i="1"/>
  <c r="U3287" i="1"/>
  <c r="U3286" i="1"/>
  <c r="U3285" i="1"/>
  <c r="U3284" i="1"/>
  <c r="U3283" i="1"/>
  <c r="U3282" i="1"/>
  <c r="U3281" i="1"/>
  <c r="U3280" i="1"/>
  <c r="U3279" i="1"/>
  <c r="U3278" i="1"/>
  <c r="U3277" i="1"/>
  <c r="U3276" i="1"/>
  <c r="U3275" i="1"/>
  <c r="U3274" i="1"/>
  <c r="U3273" i="1"/>
  <c r="U3272" i="1"/>
  <c r="U3271" i="1"/>
  <c r="U3270" i="1"/>
  <c r="U3269" i="1"/>
  <c r="U3268" i="1"/>
  <c r="U3267" i="1"/>
  <c r="U3266" i="1"/>
  <c r="U3265" i="1"/>
  <c r="U3264" i="1"/>
  <c r="U3263" i="1"/>
  <c r="U3262" i="1"/>
  <c r="U3261" i="1"/>
  <c r="U3260" i="1"/>
  <c r="U3259" i="1"/>
  <c r="U3258" i="1"/>
  <c r="U3257" i="1"/>
  <c r="U3256" i="1"/>
  <c r="U3255" i="1"/>
  <c r="U3254" i="1"/>
  <c r="U3253" i="1"/>
  <c r="U3252" i="1"/>
  <c r="U3251" i="1"/>
  <c r="U3250" i="1"/>
  <c r="U3249" i="1"/>
  <c r="U3248" i="1"/>
  <c r="U3247" i="1"/>
  <c r="U3246" i="1"/>
  <c r="U3245" i="1"/>
  <c r="U3244" i="1"/>
  <c r="U3243" i="1"/>
  <c r="U3242" i="1"/>
  <c r="U3241" i="1"/>
  <c r="U3240" i="1"/>
  <c r="U3239" i="1"/>
  <c r="U3238" i="1"/>
  <c r="U3237" i="1"/>
  <c r="U3236" i="1"/>
  <c r="U3235" i="1"/>
  <c r="U3234" i="1"/>
  <c r="U3233" i="1"/>
  <c r="U3232" i="1"/>
  <c r="U3231" i="1"/>
  <c r="U3230" i="1"/>
  <c r="U3229" i="1"/>
  <c r="U3228" i="1"/>
  <c r="U3227" i="1"/>
  <c r="U3226" i="1"/>
  <c r="U3225" i="1"/>
  <c r="U3224" i="1"/>
  <c r="U3223" i="1"/>
  <c r="U3222" i="1"/>
  <c r="U3221" i="1"/>
  <c r="U3220" i="1"/>
  <c r="U3219" i="1"/>
  <c r="U3218" i="1"/>
  <c r="U3217" i="1"/>
  <c r="U3216" i="1"/>
  <c r="U3215" i="1"/>
  <c r="U3214" i="1"/>
  <c r="U3213" i="1"/>
  <c r="U3212" i="1"/>
  <c r="U3211" i="1"/>
  <c r="U3210" i="1"/>
  <c r="U3209" i="1"/>
  <c r="U3208" i="1"/>
  <c r="U3207" i="1"/>
  <c r="U3206" i="1"/>
  <c r="U3205" i="1"/>
  <c r="U3204" i="1"/>
  <c r="U3203" i="1"/>
  <c r="U3202" i="1"/>
  <c r="U3201" i="1"/>
  <c r="U3200" i="1"/>
  <c r="U3199" i="1"/>
  <c r="U3198" i="1"/>
  <c r="U3197" i="1"/>
  <c r="U3196" i="1"/>
  <c r="U3195" i="1"/>
  <c r="U3194" i="1"/>
  <c r="U3193" i="1"/>
  <c r="U3192" i="1"/>
  <c r="U3191" i="1"/>
  <c r="U3190" i="1"/>
  <c r="U3189" i="1"/>
  <c r="U3188" i="1"/>
  <c r="U3187" i="1"/>
  <c r="U3186" i="1"/>
  <c r="U3185" i="1"/>
  <c r="U3184" i="1"/>
  <c r="U3183" i="1"/>
  <c r="U3182" i="1"/>
  <c r="U3181" i="1"/>
  <c r="U3180" i="1"/>
  <c r="U3179" i="1"/>
  <c r="U3178" i="1"/>
  <c r="U3177" i="1"/>
  <c r="U3176" i="1"/>
  <c r="U3175" i="1"/>
  <c r="U3174" i="1"/>
  <c r="U3173" i="1"/>
  <c r="U3172" i="1"/>
  <c r="U3171" i="1"/>
  <c r="U3170" i="1"/>
  <c r="U3169" i="1"/>
  <c r="U3168" i="1"/>
  <c r="U3167" i="1"/>
  <c r="U3166" i="1"/>
  <c r="U3165" i="1"/>
  <c r="U3164" i="1"/>
  <c r="U3163" i="1"/>
  <c r="U3162" i="1"/>
  <c r="U3161" i="1"/>
  <c r="U3160" i="1"/>
  <c r="U3159" i="1"/>
  <c r="U3158" i="1"/>
  <c r="U3157" i="1"/>
  <c r="U3156" i="1"/>
  <c r="U3155" i="1"/>
  <c r="U3154" i="1"/>
  <c r="U3153" i="1"/>
  <c r="U3152" i="1"/>
  <c r="U3151" i="1"/>
  <c r="U3150" i="1"/>
  <c r="U3149" i="1"/>
  <c r="U3148" i="1"/>
  <c r="U3147" i="1"/>
  <c r="U3146" i="1"/>
  <c r="U3145" i="1"/>
  <c r="U3144" i="1"/>
  <c r="U3143" i="1"/>
  <c r="U3142" i="1"/>
  <c r="U3141" i="1"/>
  <c r="U3140" i="1"/>
  <c r="U3139" i="1"/>
  <c r="U3138" i="1"/>
  <c r="U3137" i="1"/>
  <c r="U3136" i="1"/>
  <c r="U3135" i="1"/>
  <c r="U3134" i="1"/>
  <c r="U3133" i="1"/>
  <c r="U3132" i="1"/>
  <c r="U3131" i="1"/>
  <c r="U3130" i="1"/>
  <c r="U3129" i="1"/>
  <c r="U3128" i="1"/>
  <c r="U3127" i="1"/>
  <c r="U3126" i="1"/>
  <c r="U3125" i="1"/>
  <c r="U3124" i="1"/>
  <c r="U3123" i="1"/>
  <c r="U3122" i="1"/>
  <c r="U3121" i="1"/>
  <c r="U3120" i="1"/>
  <c r="U3119" i="1"/>
  <c r="U3118" i="1"/>
  <c r="U3117" i="1"/>
  <c r="U3116" i="1"/>
  <c r="U3115" i="1"/>
  <c r="U3114" i="1"/>
  <c r="U3113" i="1"/>
  <c r="U3112" i="1"/>
  <c r="U3111" i="1"/>
  <c r="U3110" i="1"/>
  <c r="U3109" i="1"/>
  <c r="U3108" i="1"/>
  <c r="U3107" i="1"/>
  <c r="U3106" i="1"/>
  <c r="U3105" i="1"/>
  <c r="U3104" i="1"/>
  <c r="U3103" i="1"/>
  <c r="U3102" i="1"/>
  <c r="U3101" i="1"/>
  <c r="U3100" i="1"/>
  <c r="U3099" i="1"/>
  <c r="U3098" i="1"/>
  <c r="U3097" i="1"/>
  <c r="U3096" i="1"/>
  <c r="U3095" i="1"/>
  <c r="U3094" i="1"/>
  <c r="U3093" i="1"/>
  <c r="U3092" i="1"/>
  <c r="U3091" i="1"/>
  <c r="U3090" i="1"/>
  <c r="U3089" i="1"/>
  <c r="U3088" i="1"/>
  <c r="U3087" i="1"/>
  <c r="U3086" i="1"/>
  <c r="U3085" i="1"/>
  <c r="U3084" i="1"/>
  <c r="U3083" i="1"/>
  <c r="U3082" i="1"/>
  <c r="U3081" i="1"/>
  <c r="U3080" i="1"/>
  <c r="U3079" i="1"/>
  <c r="U3078" i="1"/>
  <c r="U3077" i="1"/>
  <c r="U3076" i="1"/>
  <c r="U3075" i="1"/>
  <c r="U3074" i="1"/>
  <c r="U3073" i="1"/>
  <c r="U3072" i="1"/>
  <c r="U3071" i="1"/>
  <c r="U3070" i="1"/>
  <c r="U3069" i="1"/>
  <c r="U3068" i="1"/>
  <c r="U3067" i="1"/>
  <c r="U3066" i="1"/>
  <c r="U3065" i="1"/>
  <c r="U3064" i="1"/>
  <c r="U3063" i="1"/>
  <c r="U3062" i="1"/>
  <c r="U3061" i="1"/>
  <c r="U3060" i="1"/>
  <c r="U3059" i="1"/>
  <c r="U3058" i="1"/>
  <c r="U3057" i="1"/>
  <c r="U3056" i="1"/>
  <c r="U3055" i="1"/>
  <c r="U3054" i="1"/>
  <c r="U3053" i="1"/>
  <c r="U3052" i="1"/>
  <c r="U3051" i="1"/>
  <c r="U3050" i="1"/>
  <c r="U3049" i="1"/>
  <c r="U3048" i="1"/>
  <c r="U3047" i="1"/>
  <c r="U3046" i="1"/>
  <c r="U3045" i="1"/>
  <c r="U3044" i="1"/>
  <c r="U3043" i="1"/>
  <c r="U3042" i="1"/>
  <c r="U3041" i="1"/>
  <c r="U3040" i="1"/>
  <c r="U3039" i="1"/>
  <c r="U3038" i="1"/>
  <c r="U3037" i="1"/>
  <c r="U3036" i="1"/>
  <c r="U3035" i="1"/>
  <c r="U3034" i="1"/>
  <c r="U3033" i="1"/>
  <c r="U3032" i="1"/>
  <c r="U3031" i="1"/>
  <c r="U3030" i="1"/>
  <c r="U3029" i="1"/>
  <c r="U3028" i="1"/>
  <c r="U3027" i="1"/>
  <c r="U3026" i="1"/>
  <c r="U3025" i="1"/>
  <c r="U3024" i="1"/>
  <c r="U3023" i="1"/>
  <c r="U3022" i="1"/>
  <c r="U3021" i="1"/>
  <c r="U3020" i="1"/>
  <c r="U3019" i="1"/>
  <c r="U3018" i="1"/>
  <c r="U3017" i="1"/>
  <c r="U3016" i="1"/>
  <c r="U3015" i="1"/>
  <c r="U3014" i="1"/>
  <c r="U3013" i="1"/>
  <c r="U3012" i="1"/>
  <c r="U3011" i="1"/>
  <c r="U3010" i="1"/>
  <c r="U3009" i="1"/>
  <c r="U3008" i="1"/>
  <c r="U3007" i="1"/>
  <c r="U3006" i="1"/>
  <c r="U3005" i="1"/>
  <c r="U3004" i="1"/>
  <c r="U3003" i="1"/>
  <c r="U3002" i="1"/>
  <c r="U3001" i="1"/>
  <c r="U3000" i="1"/>
  <c r="U2999" i="1"/>
  <c r="U2998" i="1"/>
  <c r="U2997" i="1"/>
  <c r="U2996" i="1"/>
  <c r="U2995" i="1"/>
  <c r="U2994" i="1"/>
  <c r="U2993" i="1"/>
  <c r="U2992" i="1"/>
  <c r="U2991" i="1"/>
  <c r="U2990" i="1"/>
  <c r="U2989" i="1"/>
  <c r="U2988" i="1"/>
  <c r="U2987" i="1"/>
  <c r="U2986" i="1"/>
  <c r="U2985" i="1"/>
  <c r="U2984" i="1"/>
  <c r="U2983" i="1"/>
  <c r="U2982" i="1"/>
  <c r="U2981" i="1"/>
  <c r="U2980" i="1"/>
  <c r="U2979" i="1"/>
  <c r="U2978" i="1"/>
  <c r="U2977" i="1"/>
  <c r="U2976" i="1"/>
  <c r="U2975" i="1"/>
  <c r="U2974" i="1"/>
  <c r="U2973" i="1"/>
  <c r="U2972" i="1"/>
  <c r="U2971" i="1"/>
  <c r="U2970" i="1"/>
  <c r="U2969" i="1"/>
  <c r="U2968" i="1"/>
  <c r="U2967" i="1"/>
  <c r="U2966" i="1"/>
  <c r="U2965" i="1"/>
  <c r="U2964" i="1"/>
  <c r="U2963" i="1"/>
  <c r="U2962" i="1"/>
  <c r="U2961" i="1"/>
  <c r="U2960" i="1"/>
  <c r="U2959" i="1"/>
  <c r="U2958" i="1"/>
  <c r="U2957" i="1"/>
  <c r="U2956" i="1"/>
  <c r="U2955" i="1"/>
  <c r="U2954" i="1"/>
  <c r="U2953" i="1"/>
  <c r="U2952" i="1"/>
  <c r="U2951" i="1"/>
  <c r="U2950" i="1"/>
  <c r="U2949" i="1"/>
  <c r="U2948" i="1"/>
  <c r="U2947" i="1"/>
  <c r="U2946" i="1"/>
  <c r="U2945" i="1"/>
  <c r="U2944" i="1"/>
  <c r="U2943" i="1"/>
  <c r="U2942" i="1"/>
  <c r="U2941" i="1"/>
  <c r="U2940" i="1"/>
  <c r="U2939" i="1"/>
  <c r="U2938" i="1"/>
  <c r="U2937" i="1"/>
  <c r="U2936" i="1"/>
  <c r="U2935" i="1"/>
  <c r="U2934" i="1"/>
  <c r="U2933" i="1"/>
  <c r="U2932" i="1"/>
  <c r="U2931" i="1"/>
  <c r="U2930" i="1"/>
  <c r="U2929" i="1"/>
  <c r="U2928" i="1"/>
  <c r="U2927" i="1"/>
  <c r="U2926" i="1"/>
  <c r="U2925" i="1"/>
  <c r="U2924" i="1"/>
  <c r="U2923" i="1"/>
  <c r="U2922" i="1"/>
  <c r="U2921" i="1"/>
  <c r="U2920" i="1"/>
  <c r="U2919" i="1"/>
  <c r="U2918" i="1"/>
  <c r="U2917" i="1"/>
  <c r="U2916" i="1"/>
  <c r="U2915" i="1"/>
  <c r="U2914" i="1"/>
  <c r="U2913" i="1"/>
  <c r="U2912" i="1"/>
  <c r="U2911" i="1"/>
  <c r="U2910" i="1"/>
  <c r="U2909" i="1"/>
  <c r="U2908" i="1"/>
  <c r="U2907" i="1"/>
  <c r="U2906" i="1"/>
  <c r="U2905" i="1"/>
  <c r="U2904" i="1"/>
  <c r="U2903" i="1"/>
  <c r="U2902" i="1"/>
  <c r="U2901" i="1"/>
  <c r="U2900" i="1"/>
  <c r="U2899" i="1"/>
  <c r="U2898" i="1"/>
  <c r="U2897" i="1"/>
  <c r="U2896" i="1"/>
  <c r="U2895" i="1"/>
  <c r="U2894" i="1"/>
  <c r="U2893" i="1"/>
  <c r="U2892" i="1"/>
  <c r="U2891" i="1"/>
  <c r="U2890" i="1"/>
  <c r="U2889" i="1"/>
  <c r="U2888" i="1"/>
  <c r="U2887" i="1"/>
  <c r="U2886" i="1"/>
  <c r="U2885" i="1"/>
  <c r="U2884" i="1"/>
  <c r="U2883" i="1"/>
  <c r="U2882" i="1"/>
  <c r="U2881" i="1"/>
  <c r="U2880" i="1"/>
  <c r="U2879" i="1"/>
  <c r="U2878" i="1"/>
  <c r="U2877" i="1"/>
  <c r="U2876" i="1"/>
  <c r="U2875" i="1"/>
  <c r="U2874" i="1"/>
  <c r="U2873" i="1"/>
  <c r="U2872" i="1"/>
  <c r="U2871" i="1"/>
  <c r="U2870" i="1"/>
  <c r="U2869" i="1"/>
  <c r="U2868" i="1"/>
  <c r="U2867" i="1"/>
  <c r="U2866" i="1"/>
  <c r="U2865" i="1"/>
  <c r="U2864" i="1"/>
  <c r="U2863" i="1"/>
  <c r="U2862" i="1"/>
  <c r="U2861" i="1"/>
  <c r="U2860" i="1"/>
  <c r="U2859" i="1"/>
  <c r="U2858" i="1"/>
  <c r="U2857" i="1"/>
  <c r="U2856" i="1"/>
  <c r="U2855" i="1"/>
  <c r="U2854" i="1"/>
  <c r="U2853" i="1"/>
  <c r="U2852" i="1"/>
  <c r="U2851" i="1"/>
  <c r="U2850" i="1"/>
  <c r="U2849" i="1"/>
  <c r="U2848" i="1"/>
  <c r="U2847" i="1"/>
  <c r="U2846" i="1"/>
  <c r="U2845" i="1"/>
  <c r="U2844" i="1"/>
  <c r="U2843" i="1"/>
  <c r="U2842" i="1"/>
  <c r="U2841" i="1"/>
  <c r="U2840" i="1"/>
  <c r="U2839" i="1"/>
  <c r="U2838" i="1"/>
  <c r="U2837" i="1"/>
  <c r="U2836" i="1"/>
  <c r="U2835" i="1"/>
  <c r="U2834" i="1"/>
  <c r="U2833" i="1"/>
  <c r="U2832" i="1"/>
  <c r="U2831" i="1"/>
  <c r="U2830" i="1"/>
  <c r="U2829" i="1"/>
  <c r="U2828" i="1"/>
  <c r="U2827" i="1"/>
  <c r="U2826" i="1"/>
  <c r="U2825" i="1"/>
  <c r="U2824" i="1"/>
  <c r="U2823" i="1"/>
  <c r="U2822" i="1"/>
  <c r="U2821" i="1"/>
  <c r="U2820" i="1"/>
  <c r="U2819" i="1"/>
  <c r="U2818" i="1"/>
  <c r="U2817" i="1"/>
  <c r="U2816" i="1"/>
  <c r="U2815" i="1"/>
  <c r="U2814" i="1"/>
  <c r="U2813" i="1"/>
  <c r="U2812" i="1"/>
  <c r="U2811" i="1"/>
  <c r="U2810" i="1"/>
  <c r="U2809" i="1"/>
  <c r="U2808" i="1"/>
  <c r="U2807" i="1"/>
  <c r="U2806" i="1"/>
  <c r="U2805" i="1"/>
  <c r="U2804" i="1"/>
  <c r="U2803" i="1"/>
  <c r="U2802" i="1"/>
  <c r="U2801" i="1"/>
  <c r="U2800" i="1"/>
  <c r="U2799" i="1"/>
  <c r="U2798" i="1"/>
  <c r="U2797" i="1"/>
  <c r="U2796" i="1"/>
  <c r="U2795" i="1"/>
  <c r="U2794" i="1"/>
  <c r="U2793" i="1"/>
  <c r="U2792" i="1"/>
  <c r="U2791" i="1"/>
  <c r="U2790" i="1"/>
  <c r="U2789" i="1"/>
  <c r="U2788" i="1"/>
  <c r="U2787" i="1"/>
  <c r="U2786" i="1"/>
  <c r="U2785" i="1"/>
  <c r="U2784" i="1"/>
  <c r="U2783" i="1"/>
  <c r="U2782" i="1"/>
  <c r="U2781" i="1"/>
  <c r="U2780" i="1"/>
  <c r="U2779" i="1"/>
  <c r="U2778" i="1"/>
  <c r="U2777" i="1"/>
  <c r="U2776" i="1"/>
  <c r="U2775" i="1"/>
  <c r="U2774" i="1"/>
  <c r="U2773" i="1"/>
  <c r="U2772" i="1"/>
  <c r="U2771" i="1"/>
  <c r="U2770" i="1"/>
  <c r="U2769" i="1"/>
  <c r="U2768" i="1"/>
  <c r="U2767" i="1"/>
  <c r="U2766" i="1"/>
  <c r="U2765" i="1"/>
  <c r="U2764" i="1"/>
  <c r="U2763" i="1"/>
  <c r="U2762" i="1"/>
  <c r="U2761" i="1"/>
  <c r="U2760" i="1"/>
  <c r="U2759" i="1"/>
  <c r="U2758" i="1"/>
  <c r="U2757" i="1"/>
  <c r="U2756" i="1"/>
  <c r="U2755" i="1"/>
  <c r="U2754" i="1"/>
  <c r="U2753" i="1"/>
  <c r="U2752" i="1"/>
  <c r="U2751" i="1"/>
  <c r="U2750" i="1"/>
  <c r="U2749" i="1"/>
  <c r="U2748" i="1"/>
  <c r="U2747" i="1"/>
  <c r="U2746" i="1"/>
  <c r="U2745" i="1"/>
  <c r="U2744" i="1"/>
  <c r="U2743" i="1"/>
  <c r="U2742" i="1"/>
  <c r="U2741" i="1"/>
  <c r="U2740" i="1"/>
  <c r="U2739" i="1"/>
  <c r="U2738" i="1"/>
  <c r="U2737" i="1"/>
  <c r="U2736" i="1"/>
  <c r="U2735" i="1"/>
  <c r="U2734" i="1"/>
  <c r="U2733" i="1"/>
  <c r="U2732" i="1"/>
  <c r="U2731" i="1"/>
  <c r="U2730" i="1"/>
  <c r="U2729" i="1"/>
  <c r="U2728" i="1"/>
  <c r="U2727" i="1"/>
  <c r="U2726" i="1"/>
  <c r="U2725" i="1"/>
  <c r="U2724" i="1"/>
  <c r="U2723" i="1"/>
  <c r="U2722" i="1"/>
  <c r="U2721" i="1"/>
  <c r="U2720" i="1"/>
  <c r="U2719" i="1"/>
  <c r="U2718" i="1"/>
  <c r="U2717" i="1"/>
  <c r="U2716" i="1"/>
  <c r="U2715" i="1"/>
  <c r="U2714" i="1"/>
  <c r="U2713" i="1"/>
  <c r="U2712" i="1"/>
  <c r="U2711" i="1"/>
  <c r="U2710" i="1"/>
  <c r="U2709" i="1"/>
  <c r="U2708" i="1"/>
  <c r="U2707" i="1"/>
  <c r="U2706" i="1"/>
  <c r="U2705" i="1"/>
  <c r="U2704" i="1"/>
  <c r="U2703" i="1"/>
  <c r="U2702" i="1"/>
  <c r="U2701" i="1"/>
  <c r="U2700" i="1"/>
  <c r="U2699" i="1"/>
  <c r="U2698" i="1"/>
  <c r="U2697" i="1"/>
  <c r="U2696" i="1"/>
  <c r="U2695" i="1"/>
  <c r="U2694" i="1"/>
  <c r="U2693" i="1"/>
  <c r="U2692" i="1"/>
  <c r="U2691" i="1"/>
  <c r="U2690" i="1"/>
  <c r="U2689" i="1"/>
  <c r="U2688" i="1"/>
  <c r="U2687" i="1"/>
  <c r="U2686" i="1"/>
  <c r="U2685" i="1"/>
  <c r="U2684" i="1"/>
  <c r="U2683" i="1"/>
  <c r="U2682" i="1"/>
  <c r="U2681" i="1"/>
  <c r="U2680" i="1"/>
  <c r="U2679" i="1"/>
  <c r="U2678" i="1"/>
  <c r="U2677" i="1"/>
  <c r="U2676" i="1"/>
  <c r="U2675" i="1"/>
  <c r="U2674" i="1"/>
  <c r="U2673" i="1"/>
  <c r="U2672" i="1"/>
  <c r="U2671" i="1"/>
  <c r="U2670" i="1"/>
  <c r="U2669" i="1"/>
  <c r="U2668" i="1"/>
  <c r="U2667" i="1"/>
  <c r="U2666" i="1"/>
  <c r="U2665" i="1"/>
  <c r="U2664" i="1"/>
  <c r="U2663" i="1"/>
  <c r="U2662" i="1"/>
  <c r="U2661" i="1"/>
  <c r="U2660" i="1"/>
  <c r="U2659" i="1"/>
  <c r="U2658" i="1"/>
  <c r="U2657" i="1"/>
  <c r="U2656" i="1"/>
  <c r="U2655" i="1"/>
  <c r="U2654" i="1"/>
  <c r="U2653" i="1"/>
  <c r="U2652" i="1"/>
  <c r="U2651" i="1"/>
  <c r="U2650" i="1"/>
  <c r="U2649" i="1"/>
  <c r="U2648" i="1"/>
  <c r="U2647" i="1"/>
  <c r="U2646" i="1"/>
  <c r="U2645" i="1"/>
  <c r="U2644" i="1"/>
  <c r="U2643" i="1"/>
  <c r="U2642" i="1"/>
  <c r="U2641" i="1"/>
  <c r="U2640" i="1"/>
  <c r="U2639" i="1"/>
  <c r="U2638" i="1"/>
  <c r="U2637" i="1"/>
  <c r="U2636" i="1"/>
  <c r="U2635" i="1"/>
  <c r="U2634" i="1"/>
  <c r="U2633" i="1"/>
  <c r="U2632" i="1"/>
  <c r="U2631" i="1"/>
  <c r="U2630" i="1"/>
  <c r="U2629" i="1"/>
  <c r="U2628" i="1"/>
  <c r="U2627" i="1"/>
  <c r="U2626" i="1"/>
  <c r="U2625" i="1"/>
  <c r="U2624" i="1"/>
  <c r="U2623" i="1"/>
  <c r="U2622" i="1"/>
  <c r="U2621" i="1"/>
  <c r="U2620" i="1"/>
  <c r="U2619" i="1"/>
  <c r="U2618" i="1"/>
  <c r="U2617" i="1"/>
  <c r="U2616" i="1"/>
  <c r="U2615" i="1"/>
  <c r="U2614" i="1"/>
  <c r="U2613" i="1"/>
  <c r="U2612" i="1"/>
  <c r="U2611" i="1"/>
  <c r="U2610" i="1"/>
  <c r="U2609" i="1"/>
  <c r="U2608" i="1"/>
  <c r="U2607" i="1"/>
  <c r="U2606" i="1"/>
  <c r="U2605" i="1"/>
  <c r="U2604" i="1"/>
  <c r="U2603" i="1"/>
  <c r="U2602" i="1"/>
  <c r="U2601" i="1"/>
  <c r="U2600" i="1"/>
  <c r="U2599" i="1"/>
  <c r="U2598" i="1"/>
  <c r="U2597" i="1"/>
  <c r="U2596" i="1"/>
  <c r="U2595" i="1"/>
  <c r="U2594" i="1"/>
  <c r="U2593" i="1"/>
  <c r="U2592" i="1"/>
  <c r="U2591" i="1"/>
  <c r="U2590" i="1"/>
  <c r="U2589" i="1"/>
  <c r="U2588" i="1"/>
  <c r="U2587" i="1"/>
  <c r="U2586" i="1"/>
  <c r="U2585" i="1"/>
  <c r="U2584" i="1"/>
  <c r="U2583" i="1"/>
  <c r="U2582" i="1"/>
  <c r="U2581" i="1"/>
  <c r="U2580" i="1"/>
  <c r="U2579" i="1"/>
  <c r="U2578" i="1"/>
  <c r="U2577" i="1"/>
  <c r="U2576" i="1"/>
  <c r="U2575" i="1"/>
  <c r="U2574" i="1"/>
  <c r="U2573" i="1"/>
  <c r="U2572" i="1"/>
  <c r="U2571" i="1"/>
  <c r="U2570" i="1"/>
  <c r="U2569" i="1"/>
  <c r="U2568" i="1"/>
  <c r="U2567" i="1"/>
  <c r="U2566" i="1"/>
  <c r="U2565" i="1"/>
  <c r="U2564" i="1"/>
  <c r="U2563" i="1"/>
  <c r="U2562" i="1"/>
  <c r="U2561" i="1"/>
  <c r="U2560" i="1"/>
  <c r="U2559" i="1"/>
  <c r="U2558" i="1"/>
  <c r="U2557" i="1"/>
  <c r="U2556" i="1"/>
  <c r="U2555" i="1"/>
  <c r="U2554" i="1"/>
  <c r="U2553" i="1"/>
  <c r="U2552" i="1"/>
  <c r="U2551" i="1"/>
  <c r="U2550" i="1"/>
  <c r="U2549" i="1"/>
  <c r="U2548" i="1"/>
  <c r="U2547" i="1"/>
  <c r="U2546" i="1"/>
  <c r="U2545" i="1"/>
  <c r="U2544" i="1"/>
  <c r="U2543" i="1"/>
  <c r="U2542" i="1"/>
  <c r="U2541" i="1"/>
  <c r="U2540" i="1"/>
  <c r="U2539" i="1"/>
  <c r="U2538" i="1"/>
  <c r="U2537" i="1"/>
  <c r="U2536" i="1"/>
  <c r="U2535" i="1"/>
  <c r="U2534" i="1"/>
  <c r="U2533" i="1"/>
  <c r="U2532" i="1"/>
  <c r="U2531" i="1"/>
  <c r="U2530" i="1"/>
  <c r="U2529" i="1"/>
  <c r="U2528" i="1"/>
  <c r="U2527" i="1"/>
  <c r="U2526" i="1"/>
  <c r="U2525" i="1"/>
  <c r="U2524" i="1"/>
  <c r="U2523" i="1"/>
  <c r="U2522" i="1"/>
  <c r="U2521" i="1"/>
  <c r="U2520" i="1"/>
  <c r="U2519" i="1"/>
  <c r="U2518" i="1"/>
  <c r="U2517" i="1"/>
  <c r="U2516" i="1"/>
  <c r="U2515" i="1"/>
  <c r="U2514" i="1"/>
  <c r="U2513" i="1"/>
  <c r="U2512" i="1"/>
  <c r="U2511" i="1"/>
  <c r="U2510" i="1"/>
  <c r="U2509" i="1"/>
  <c r="U2508" i="1"/>
  <c r="U2507" i="1"/>
  <c r="U2506" i="1"/>
  <c r="U2505" i="1"/>
  <c r="U2504" i="1"/>
  <c r="U2503" i="1"/>
  <c r="U2502" i="1"/>
  <c r="U2501" i="1"/>
  <c r="U2500" i="1"/>
  <c r="U2499" i="1"/>
  <c r="U2498" i="1"/>
  <c r="U2497" i="1"/>
  <c r="U2496" i="1"/>
  <c r="U2495" i="1"/>
  <c r="U2494" i="1"/>
  <c r="U2493" i="1"/>
  <c r="U2492" i="1"/>
  <c r="U2491" i="1"/>
  <c r="U2490" i="1"/>
  <c r="U2489" i="1"/>
  <c r="U2488" i="1"/>
  <c r="U2487" i="1"/>
  <c r="U2486" i="1"/>
  <c r="U2485" i="1"/>
  <c r="U2484" i="1"/>
  <c r="U2483" i="1"/>
  <c r="U2482" i="1"/>
  <c r="U2481" i="1"/>
  <c r="U2480" i="1"/>
  <c r="U2479" i="1"/>
  <c r="U2478" i="1"/>
  <c r="U2477" i="1"/>
  <c r="U2476" i="1"/>
  <c r="U2475" i="1"/>
  <c r="U2474" i="1"/>
  <c r="U2473" i="1"/>
  <c r="U2472" i="1"/>
  <c r="U2471" i="1"/>
  <c r="U2470" i="1"/>
  <c r="U2469" i="1"/>
  <c r="U2468" i="1"/>
  <c r="U2467" i="1"/>
  <c r="U2466" i="1"/>
  <c r="U2465" i="1"/>
  <c r="U2464" i="1"/>
  <c r="U2463" i="1"/>
  <c r="U2462" i="1"/>
  <c r="U2461" i="1"/>
  <c r="U2460" i="1"/>
  <c r="U2459" i="1"/>
  <c r="U2458" i="1"/>
  <c r="U2457" i="1"/>
  <c r="U2456" i="1"/>
  <c r="U2455" i="1"/>
  <c r="U2454" i="1"/>
  <c r="U2453" i="1"/>
  <c r="U2452" i="1"/>
  <c r="U2451" i="1"/>
  <c r="U2450" i="1"/>
  <c r="U2449" i="1"/>
  <c r="U2448" i="1"/>
  <c r="U2447" i="1"/>
  <c r="U2446" i="1"/>
  <c r="U2445" i="1"/>
  <c r="U2444" i="1"/>
  <c r="U2443" i="1"/>
  <c r="U2442" i="1"/>
  <c r="U2441" i="1"/>
  <c r="U2440" i="1"/>
  <c r="U2439" i="1"/>
  <c r="U2438" i="1"/>
  <c r="U2437" i="1"/>
  <c r="U2436" i="1"/>
  <c r="U2435" i="1"/>
  <c r="U2434" i="1"/>
  <c r="U2433" i="1"/>
  <c r="U2432" i="1"/>
  <c r="U2431" i="1"/>
  <c r="U2430" i="1"/>
  <c r="U2429" i="1"/>
  <c r="U2428" i="1"/>
  <c r="U2427" i="1"/>
  <c r="U2426" i="1"/>
  <c r="U2425" i="1"/>
  <c r="U2424" i="1"/>
  <c r="U2423" i="1"/>
  <c r="U2422" i="1"/>
  <c r="U2421" i="1"/>
  <c r="U2420" i="1"/>
  <c r="U2419" i="1"/>
  <c r="U2418" i="1"/>
  <c r="U2417" i="1"/>
  <c r="U2416" i="1"/>
  <c r="U2415" i="1"/>
  <c r="U2414" i="1"/>
  <c r="U2413" i="1"/>
  <c r="U2412" i="1"/>
  <c r="U2411" i="1"/>
  <c r="U2410" i="1"/>
  <c r="U2409" i="1"/>
  <c r="U2408" i="1"/>
  <c r="U2407" i="1"/>
  <c r="U2406" i="1"/>
  <c r="U2405" i="1"/>
  <c r="U2404" i="1"/>
  <c r="U2403" i="1"/>
  <c r="U2402" i="1"/>
  <c r="U2401" i="1"/>
  <c r="U2400" i="1"/>
  <c r="U2399" i="1"/>
  <c r="U2398" i="1"/>
  <c r="U2397" i="1"/>
  <c r="U2396" i="1"/>
  <c r="U2395" i="1"/>
  <c r="U2394" i="1"/>
  <c r="U2393" i="1"/>
  <c r="U2392" i="1"/>
  <c r="U2391" i="1"/>
  <c r="U2390" i="1"/>
  <c r="U2389" i="1"/>
  <c r="U2388" i="1"/>
  <c r="U2387" i="1"/>
  <c r="U2386" i="1"/>
  <c r="U2385" i="1"/>
  <c r="U2384" i="1"/>
  <c r="U2383" i="1"/>
  <c r="U2382" i="1"/>
  <c r="U2381" i="1"/>
  <c r="U2380" i="1"/>
  <c r="U2379" i="1"/>
  <c r="U2378" i="1"/>
  <c r="U2377" i="1"/>
  <c r="U2376" i="1"/>
  <c r="U2375" i="1"/>
  <c r="U2374" i="1"/>
  <c r="U2373" i="1"/>
  <c r="U2372" i="1"/>
  <c r="U2371" i="1"/>
  <c r="U2370" i="1"/>
  <c r="U2369" i="1"/>
  <c r="U2368" i="1"/>
  <c r="U2367" i="1"/>
  <c r="U2366" i="1"/>
  <c r="U2365" i="1"/>
  <c r="U2364" i="1"/>
  <c r="U2363" i="1"/>
  <c r="U2362" i="1"/>
  <c r="U2361" i="1"/>
  <c r="U2360" i="1"/>
  <c r="U2359" i="1"/>
  <c r="U2358" i="1"/>
  <c r="U2357" i="1"/>
  <c r="U2356" i="1"/>
  <c r="U2355" i="1"/>
  <c r="U2354" i="1"/>
  <c r="U2353" i="1"/>
  <c r="U2352" i="1"/>
  <c r="U2351" i="1"/>
  <c r="U2350" i="1"/>
  <c r="U2349" i="1"/>
  <c r="U2348" i="1"/>
  <c r="U2347" i="1"/>
  <c r="U2346" i="1"/>
  <c r="U2345" i="1"/>
  <c r="U2344" i="1"/>
  <c r="U2343" i="1"/>
  <c r="U2342" i="1"/>
  <c r="U2341" i="1"/>
  <c r="U2340" i="1"/>
  <c r="U2339" i="1"/>
  <c r="U2338" i="1"/>
  <c r="U2337" i="1"/>
  <c r="U2336" i="1"/>
  <c r="U2335" i="1"/>
  <c r="U2334" i="1"/>
  <c r="U2333" i="1"/>
  <c r="U2332" i="1"/>
  <c r="U2331" i="1"/>
  <c r="U2330" i="1"/>
  <c r="U2329" i="1"/>
  <c r="U2328" i="1"/>
  <c r="U2327" i="1"/>
  <c r="U2326" i="1"/>
  <c r="U2325" i="1"/>
  <c r="U2324" i="1"/>
  <c r="U2323" i="1"/>
  <c r="U2322" i="1"/>
  <c r="U2321" i="1"/>
  <c r="U2320" i="1"/>
  <c r="U2319" i="1"/>
  <c r="U2318" i="1"/>
  <c r="U2317" i="1"/>
  <c r="U2316" i="1"/>
  <c r="U2315" i="1"/>
  <c r="U2314" i="1"/>
  <c r="U2313" i="1"/>
  <c r="U2312" i="1"/>
  <c r="U2311" i="1"/>
  <c r="U2310" i="1"/>
  <c r="U2309" i="1"/>
  <c r="U2308" i="1"/>
  <c r="U2307" i="1"/>
  <c r="U2306" i="1"/>
  <c r="U2305" i="1"/>
  <c r="U2304" i="1"/>
  <c r="U2303" i="1"/>
  <c r="U2302" i="1"/>
  <c r="U2301" i="1"/>
  <c r="U2300" i="1"/>
  <c r="U2299" i="1"/>
  <c r="U2298" i="1"/>
  <c r="U2297" i="1"/>
  <c r="U2296" i="1"/>
  <c r="U2295" i="1"/>
  <c r="U2294" i="1"/>
  <c r="U2293" i="1"/>
  <c r="U2292" i="1"/>
  <c r="U2291" i="1"/>
  <c r="U2290" i="1"/>
  <c r="U2289" i="1"/>
  <c r="U2288" i="1"/>
  <c r="U2287" i="1"/>
  <c r="U2286" i="1"/>
  <c r="U2285" i="1"/>
  <c r="U2284" i="1"/>
  <c r="U2283" i="1"/>
  <c r="U2282" i="1"/>
  <c r="U2281" i="1"/>
  <c r="U2280" i="1"/>
  <c r="U2279" i="1"/>
  <c r="U2278" i="1"/>
  <c r="U2277" i="1"/>
  <c r="U2276" i="1"/>
  <c r="U2275" i="1"/>
  <c r="U2274" i="1"/>
  <c r="U2273" i="1"/>
  <c r="U2272" i="1"/>
  <c r="U2271" i="1"/>
  <c r="U2270" i="1"/>
  <c r="U2269" i="1"/>
  <c r="U2268" i="1"/>
  <c r="U2267" i="1"/>
  <c r="U2266" i="1"/>
  <c r="U2265" i="1"/>
  <c r="U2264" i="1"/>
  <c r="U2263" i="1"/>
  <c r="U2262" i="1"/>
  <c r="U2261" i="1"/>
  <c r="U2260" i="1"/>
  <c r="U2259" i="1"/>
  <c r="U2258" i="1"/>
  <c r="U2257" i="1"/>
  <c r="U2256" i="1"/>
  <c r="U2255" i="1"/>
  <c r="U2254" i="1"/>
  <c r="U2253" i="1"/>
  <c r="U2252" i="1"/>
  <c r="U2251" i="1"/>
  <c r="U2250" i="1"/>
  <c r="U2249" i="1"/>
  <c r="U2248" i="1"/>
  <c r="U2247" i="1"/>
  <c r="U2246" i="1"/>
  <c r="U2245" i="1"/>
  <c r="U2244" i="1"/>
  <c r="U2243" i="1"/>
  <c r="U2242" i="1"/>
  <c r="U2241" i="1"/>
  <c r="U2240" i="1"/>
  <c r="U2239" i="1"/>
  <c r="U2238" i="1"/>
  <c r="U2237" i="1"/>
  <c r="U2236" i="1"/>
  <c r="U2235" i="1"/>
  <c r="U2234" i="1"/>
  <c r="U2233" i="1"/>
  <c r="U2232" i="1"/>
  <c r="U2231" i="1"/>
  <c r="U2230" i="1"/>
  <c r="U2229" i="1"/>
  <c r="U2228" i="1"/>
  <c r="U2227" i="1"/>
  <c r="U2226" i="1"/>
  <c r="U2225" i="1"/>
  <c r="U2224" i="1"/>
  <c r="U2223" i="1"/>
  <c r="U2222" i="1"/>
  <c r="U2221" i="1"/>
  <c r="U2220" i="1"/>
  <c r="U2219" i="1"/>
  <c r="U2218" i="1"/>
  <c r="U2217" i="1"/>
  <c r="U2216" i="1"/>
  <c r="U2215" i="1"/>
  <c r="U2214" i="1"/>
  <c r="U2213" i="1"/>
  <c r="U2212" i="1"/>
  <c r="U2211" i="1"/>
  <c r="U2210" i="1"/>
  <c r="U2209" i="1"/>
  <c r="U2208" i="1"/>
  <c r="U2207" i="1"/>
  <c r="U2206" i="1"/>
  <c r="U2205" i="1"/>
  <c r="U2204" i="1"/>
  <c r="U2203" i="1"/>
  <c r="U2202" i="1"/>
  <c r="U2201" i="1"/>
  <c r="U2200" i="1"/>
  <c r="U2199" i="1"/>
  <c r="U2198" i="1"/>
  <c r="U2197" i="1"/>
  <c r="U2196" i="1"/>
  <c r="U2195" i="1"/>
  <c r="U2194" i="1"/>
  <c r="U2193" i="1"/>
  <c r="U2192" i="1"/>
  <c r="U2191" i="1"/>
  <c r="U2190" i="1"/>
  <c r="U2189" i="1"/>
  <c r="U2188" i="1"/>
  <c r="U2187" i="1"/>
  <c r="U2186" i="1"/>
  <c r="U2185" i="1"/>
  <c r="U2184" i="1"/>
  <c r="U2183" i="1"/>
  <c r="U2182" i="1"/>
  <c r="U2181" i="1"/>
  <c r="U2180" i="1"/>
  <c r="U2179" i="1"/>
  <c r="U2178" i="1"/>
  <c r="U2177" i="1"/>
  <c r="U2176" i="1"/>
  <c r="U2175" i="1"/>
  <c r="U2174" i="1"/>
  <c r="U2173" i="1"/>
  <c r="U2172" i="1"/>
  <c r="U2171" i="1"/>
  <c r="U2170" i="1"/>
  <c r="U2169" i="1"/>
  <c r="U2168" i="1"/>
  <c r="U2167" i="1"/>
  <c r="U2166" i="1"/>
  <c r="U2165" i="1"/>
  <c r="U2164" i="1"/>
  <c r="U2163" i="1"/>
  <c r="U2162" i="1"/>
  <c r="U2161" i="1"/>
  <c r="U2160" i="1"/>
  <c r="U2159" i="1"/>
  <c r="U2158" i="1"/>
  <c r="U2157" i="1"/>
  <c r="U2156" i="1"/>
  <c r="U2155" i="1"/>
  <c r="U2154" i="1"/>
  <c r="U2153" i="1"/>
  <c r="U2152" i="1"/>
  <c r="U2151" i="1"/>
  <c r="U2150" i="1"/>
  <c r="U2149" i="1"/>
  <c r="U2148" i="1"/>
  <c r="U2147" i="1"/>
  <c r="U2146" i="1"/>
  <c r="U2145" i="1"/>
  <c r="U2144" i="1"/>
  <c r="U2143" i="1"/>
  <c r="U2142" i="1"/>
  <c r="U2141" i="1"/>
  <c r="U2140" i="1"/>
  <c r="U2139" i="1"/>
  <c r="U2138" i="1"/>
  <c r="U2137" i="1"/>
  <c r="U2136" i="1"/>
  <c r="U2135" i="1"/>
  <c r="U2134" i="1"/>
  <c r="U2133" i="1"/>
  <c r="U2132" i="1"/>
  <c r="U2131" i="1"/>
  <c r="U2130" i="1"/>
  <c r="U2129" i="1"/>
  <c r="U2128" i="1"/>
  <c r="U2127" i="1"/>
  <c r="U2126" i="1"/>
  <c r="U2125" i="1"/>
  <c r="U2124" i="1"/>
  <c r="U2123" i="1"/>
  <c r="U2122" i="1"/>
  <c r="U2121" i="1"/>
  <c r="U2120" i="1"/>
  <c r="U2119" i="1"/>
  <c r="U2118" i="1"/>
  <c r="U2117" i="1"/>
  <c r="U2116" i="1"/>
  <c r="U2115" i="1"/>
  <c r="U2114" i="1"/>
  <c r="U2113" i="1"/>
  <c r="U2112" i="1"/>
  <c r="U2111" i="1"/>
  <c r="U2110" i="1"/>
  <c r="U2109" i="1"/>
  <c r="U2108" i="1"/>
  <c r="U2107" i="1"/>
  <c r="U2106" i="1"/>
  <c r="U2105" i="1"/>
  <c r="U2104" i="1"/>
  <c r="U2103" i="1"/>
  <c r="U2102" i="1"/>
  <c r="U2101" i="1"/>
  <c r="U2100" i="1"/>
  <c r="U2099" i="1"/>
  <c r="U2098" i="1"/>
  <c r="U2097" i="1"/>
  <c r="U2096" i="1"/>
  <c r="U2095" i="1"/>
  <c r="U2094" i="1"/>
  <c r="U2093" i="1"/>
  <c r="U2092" i="1"/>
  <c r="U2091" i="1"/>
  <c r="U2090" i="1"/>
  <c r="U2089" i="1"/>
  <c r="U2088" i="1"/>
  <c r="U2087" i="1"/>
  <c r="U2086" i="1"/>
  <c r="U2085" i="1"/>
  <c r="U2084" i="1"/>
  <c r="U2083" i="1"/>
  <c r="U2082" i="1"/>
  <c r="U2081" i="1"/>
  <c r="U2080" i="1"/>
  <c r="U2079" i="1"/>
  <c r="U2078" i="1"/>
  <c r="U2077" i="1"/>
  <c r="U2076" i="1"/>
  <c r="U2075" i="1"/>
  <c r="U2074" i="1"/>
  <c r="U2073" i="1"/>
  <c r="U2072" i="1"/>
  <c r="U2071" i="1"/>
  <c r="U2070" i="1"/>
  <c r="U2069" i="1"/>
  <c r="U2068" i="1"/>
  <c r="U2067" i="1"/>
  <c r="U2066" i="1"/>
  <c r="U2065" i="1"/>
  <c r="U2064" i="1"/>
  <c r="U2063" i="1"/>
  <c r="U2062" i="1"/>
  <c r="U2061" i="1"/>
  <c r="U2060" i="1"/>
  <c r="U2059" i="1"/>
  <c r="U2058" i="1"/>
  <c r="U2057" i="1"/>
  <c r="U2056" i="1"/>
  <c r="U2055" i="1"/>
  <c r="U2054" i="1"/>
  <c r="U2053" i="1"/>
  <c r="U2052" i="1"/>
  <c r="U2051" i="1"/>
  <c r="U2050" i="1"/>
  <c r="U2049" i="1"/>
  <c r="U2048" i="1"/>
  <c r="U2047" i="1"/>
  <c r="U2046" i="1"/>
  <c r="U2045" i="1"/>
  <c r="U2044" i="1"/>
  <c r="U2043" i="1"/>
  <c r="U2042" i="1"/>
  <c r="U2041" i="1"/>
  <c r="U2040" i="1"/>
  <c r="U2039" i="1"/>
  <c r="U2038" i="1"/>
  <c r="U2037" i="1"/>
  <c r="U2036" i="1"/>
  <c r="U2035" i="1"/>
  <c r="U2034" i="1"/>
  <c r="U2033" i="1"/>
  <c r="U2032" i="1"/>
  <c r="U2031" i="1"/>
  <c r="U2030" i="1"/>
  <c r="U2029" i="1"/>
  <c r="U2028" i="1"/>
  <c r="U2027" i="1"/>
  <c r="U2026" i="1"/>
  <c r="U2025" i="1"/>
  <c r="U2024" i="1"/>
  <c r="U2023" i="1"/>
  <c r="U2022" i="1"/>
  <c r="U2021" i="1"/>
  <c r="U2020" i="1"/>
  <c r="U2019" i="1"/>
  <c r="U2018" i="1"/>
  <c r="U2017" i="1"/>
  <c r="U2016" i="1"/>
  <c r="U2015" i="1"/>
  <c r="U2014" i="1"/>
  <c r="U2013" i="1"/>
  <c r="U2012" i="1"/>
  <c r="U2011" i="1"/>
  <c r="U2010" i="1"/>
  <c r="U2009" i="1"/>
  <c r="U2008" i="1"/>
  <c r="U2007" i="1"/>
  <c r="U2006" i="1"/>
  <c r="U2005" i="1"/>
  <c r="U2004" i="1"/>
  <c r="U2003" i="1"/>
  <c r="U2002" i="1"/>
  <c r="U2001" i="1"/>
  <c r="U2000" i="1"/>
  <c r="U1999" i="1"/>
  <c r="U1998" i="1"/>
  <c r="U1997" i="1"/>
  <c r="U1996" i="1"/>
  <c r="U1995" i="1"/>
  <c r="U1994" i="1"/>
  <c r="U1993" i="1"/>
  <c r="U1992" i="1"/>
  <c r="U1991" i="1"/>
  <c r="U1990" i="1"/>
  <c r="U1989" i="1"/>
  <c r="U1988" i="1"/>
  <c r="U1987" i="1"/>
  <c r="U1986" i="1"/>
  <c r="U1985" i="1"/>
  <c r="U1984" i="1"/>
  <c r="U1983" i="1"/>
  <c r="U1982" i="1"/>
  <c r="U1981" i="1"/>
  <c r="U1980" i="1"/>
  <c r="U1979" i="1"/>
  <c r="U1978" i="1"/>
  <c r="U1977" i="1"/>
  <c r="U1976" i="1"/>
  <c r="U1975" i="1"/>
  <c r="U1974" i="1"/>
  <c r="U1973" i="1"/>
  <c r="U1972" i="1"/>
  <c r="U1971" i="1"/>
  <c r="U1970" i="1"/>
  <c r="U1969" i="1"/>
  <c r="U1968" i="1"/>
  <c r="U1967" i="1"/>
  <c r="U1966" i="1"/>
  <c r="U1965" i="1"/>
  <c r="U1964" i="1"/>
  <c r="U1963" i="1"/>
  <c r="U1962" i="1"/>
  <c r="U1961" i="1"/>
  <c r="U1960" i="1"/>
  <c r="U1959" i="1"/>
  <c r="U1958" i="1"/>
  <c r="U1957" i="1"/>
  <c r="U1956" i="1"/>
  <c r="U1955" i="1"/>
  <c r="U1954" i="1"/>
  <c r="U1953" i="1"/>
  <c r="U1952" i="1"/>
  <c r="U1951" i="1"/>
  <c r="U1950" i="1"/>
  <c r="U1949" i="1"/>
  <c r="U1948" i="1"/>
  <c r="U1947" i="1"/>
  <c r="U1946" i="1"/>
  <c r="U1945" i="1"/>
  <c r="U1944" i="1"/>
  <c r="U1943" i="1"/>
  <c r="U1942" i="1"/>
  <c r="U1941" i="1"/>
  <c r="U1940" i="1"/>
  <c r="U1939" i="1"/>
  <c r="U1938" i="1"/>
  <c r="U1937" i="1"/>
  <c r="U1936" i="1"/>
  <c r="U1935" i="1"/>
  <c r="U1934" i="1"/>
  <c r="U1933" i="1"/>
  <c r="U1932" i="1"/>
  <c r="U1931" i="1"/>
  <c r="U1930" i="1"/>
  <c r="U1929" i="1"/>
  <c r="U1928" i="1"/>
  <c r="U1927" i="1"/>
  <c r="U1926" i="1"/>
  <c r="U1925" i="1"/>
  <c r="U1924" i="1"/>
  <c r="U1923" i="1"/>
  <c r="U1922" i="1"/>
  <c r="U1921" i="1"/>
  <c r="U1920" i="1"/>
  <c r="U1919" i="1"/>
  <c r="U1918" i="1"/>
  <c r="U1917" i="1"/>
  <c r="U1916" i="1"/>
  <c r="U1915" i="1"/>
  <c r="U1914" i="1"/>
  <c r="U1913" i="1"/>
  <c r="U1912" i="1"/>
  <c r="U1911" i="1"/>
  <c r="U1910" i="1"/>
  <c r="U1909" i="1"/>
  <c r="U1908" i="1"/>
  <c r="U1907" i="1"/>
  <c r="U1906" i="1"/>
  <c r="U1905" i="1"/>
  <c r="U1904" i="1"/>
  <c r="U1903" i="1"/>
  <c r="U1902" i="1"/>
  <c r="U1901" i="1"/>
  <c r="U1900" i="1"/>
  <c r="U1899" i="1"/>
  <c r="U1898" i="1"/>
  <c r="U1897" i="1"/>
  <c r="U1896" i="1"/>
  <c r="U1895" i="1"/>
  <c r="U1894" i="1"/>
  <c r="U1893" i="1"/>
  <c r="U1892" i="1"/>
  <c r="U1891" i="1"/>
  <c r="U1890" i="1"/>
  <c r="U1889" i="1"/>
  <c r="U1888" i="1"/>
  <c r="U1887" i="1"/>
  <c r="U1886" i="1"/>
  <c r="U1885" i="1"/>
  <c r="U1884" i="1"/>
  <c r="U1883" i="1"/>
  <c r="U1882" i="1"/>
  <c r="U1881" i="1"/>
  <c r="U1880" i="1"/>
  <c r="U1879" i="1"/>
  <c r="U1878" i="1"/>
  <c r="U1877" i="1"/>
  <c r="U1876" i="1"/>
  <c r="U1875" i="1"/>
  <c r="U1874" i="1"/>
  <c r="U1873" i="1"/>
  <c r="U1872" i="1"/>
  <c r="U1871" i="1"/>
  <c r="U1870" i="1"/>
  <c r="U1869" i="1"/>
  <c r="U1868" i="1"/>
  <c r="U1867" i="1"/>
  <c r="U1866" i="1"/>
  <c r="U1865" i="1"/>
  <c r="U1864" i="1"/>
  <c r="U1863" i="1"/>
  <c r="U1862" i="1"/>
  <c r="U1861" i="1"/>
  <c r="U1860" i="1"/>
  <c r="U1859" i="1"/>
  <c r="U1858" i="1"/>
  <c r="U1857" i="1"/>
  <c r="U1856" i="1"/>
  <c r="U1855" i="1"/>
  <c r="U1854" i="1"/>
  <c r="U1853" i="1"/>
  <c r="U1852" i="1"/>
  <c r="U1851" i="1"/>
  <c r="U1850" i="1"/>
  <c r="U1849" i="1"/>
  <c r="U1848" i="1"/>
  <c r="U1847" i="1"/>
  <c r="U1846" i="1"/>
  <c r="U1845" i="1"/>
  <c r="U1844" i="1"/>
  <c r="U1843" i="1"/>
  <c r="U1842" i="1"/>
  <c r="U1841" i="1"/>
  <c r="U1840" i="1"/>
  <c r="U1839" i="1"/>
  <c r="U1838" i="1"/>
  <c r="U1837" i="1"/>
  <c r="U1836" i="1"/>
  <c r="U1835" i="1"/>
  <c r="U1834" i="1"/>
  <c r="U1833" i="1"/>
  <c r="U1832" i="1"/>
  <c r="U1831" i="1"/>
  <c r="U1830" i="1"/>
  <c r="U1829" i="1"/>
  <c r="U1828" i="1"/>
  <c r="U1827" i="1"/>
  <c r="U1826" i="1"/>
  <c r="U1825" i="1"/>
  <c r="U1824" i="1"/>
  <c r="U1823" i="1"/>
  <c r="U1822" i="1"/>
  <c r="U1821" i="1"/>
  <c r="U1820" i="1"/>
  <c r="U1819" i="1"/>
  <c r="U1818" i="1"/>
  <c r="U1817" i="1"/>
  <c r="U1816" i="1"/>
  <c r="U1815" i="1"/>
  <c r="U1814" i="1"/>
  <c r="U1813" i="1"/>
  <c r="U1812" i="1"/>
  <c r="U1811" i="1"/>
  <c r="U1810" i="1"/>
  <c r="U1809" i="1"/>
  <c r="U1808" i="1"/>
  <c r="U1807" i="1"/>
  <c r="U1806" i="1"/>
  <c r="U1805" i="1"/>
  <c r="U1804" i="1"/>
  <c r="U1803" i="1"/>
  <c r="U1802" i="1"/>
  <c r="U1801" i="1"/>
  <c r="U1800" i="1"/>
  <c r="U1799" i="1"/>
  <c r="U1798" i="1"/>
  <c r="U1797" i="1"/>
  <c r="U1796" i="1"/>
  <c r="U1795" i="1"/>
  <c r="U1794" i="1"/>
  <c r="U1793" i="1"/>
  <c r="U1792" i="1"/>
  <c r="U1791" i="1"/>
  <c r="U1790" i="1"/>
  <c r="U1789" i="1"/>
  <c r="U1788" i="1"/>
  <c r="U1787" i="1"/>
  <c r="U1786" i="1"/>
  <c r="U1785" i="1"/>
  <c r="U1784" i="1"/>
  <c r="U1783" i="1"/>
  <c r="U1782" i="1"/>
  <c r="U1781" i="1"/>
  <c r="U1780" i="1"/>
  <c r="U1779" i="1"/>
  <c r="U1778" i="1"/>
  <c r="U1777" i="1"/>
  <c r="U1776" i="1"/>
  <c r="U1775" i="1"/>
  <c r="U1774" i="1"/>
  <c r="U1773" i="1"/>
  <c r="U1772" i="1"/>
  <c r="U1771" i="1"/>
  <c r="U1770" i="1"/>
  <c r="U1769" i="1"/>
  <c r="U1768" i="1"/>
  <c r="U1767" i="1"/>
  <c r="U1766" i="1"/>
  <c r="U1765" i="1"/>
  <c r="U1764" i="1"/>
  <c r="U1763" i="1"/>
  <c r="U1762" i="1"/>
  <c r="U1761" i="1"/>
  <c r="U1760" i="1"/>
  <c r="U1759" i="1"/>
  <c r="U1758" i="1"/>
  <c r="U1757" i="1"/>
  <c r="U1756" i="1"/>
  <c r="U1755" i="1"/>
  <c r="U1754" i="1"/>
  <c r="U1753" i="1"/>
  <c r="U1752" i="1"/>
  <c r="U1751" i="1"/>
  <c r="U1750" i="1"/>
  <c r="U1749" i="1"/>
  <c r="U1748" i="1"/>
  <c r="U1747" i="1"/>
  <c r="U1746" i="1"/>
  <c r="U1745" i="1"/>
  <c r="U1744" i="1"/>
  <c r="U1743" i="1"/>
  <c r="U1742" i="1"/>
  <c r="U1741" i="1"/>
  <c r="U1740" i="1"/>
  <c r="U1739" i="1"/>
  <c r="U1738" i="1"/>
  <c r="U1737" i="1"/>
  <c r="U1736" i="1"/>
  <c r="U1735" i="1"/>
  <c r="U1734" i="1"/>
  <c r="U1733" i="1"/>
  <c r="U1732" i="1"/>
  <c r="U1731" i="1"/>
  <c r="U1730" i="1"/>
  <c r="U1729" i="1"/>
  <c r="U1728" i="1"/>
  <c r="U1727" i="1"/>
  <c r="U1726" i="1"/>
  <c r="U1725" i="1"/>
  <c r="U1724" i="1"/>
  <c r="U1723" i="1"/>
  <c r="U1722" i="1"/>
  <c r="U1721" i="1"/>
  <c r="U1720" i="1"/>
  <c r="U1719" i="1"/>
  <c r="U1718" i="1"/>
  <c r="U1717" i="1"/>
  <c r="U1716" i="1"/>
  <c r="U1715" i="1"/>
  <c r="U1714" i="1"/>
  <c r="U1713" i="1"/>
  <c r="U1712" i="1"/>
  <c r="U1711" i="1"/>
  <c r="U1710" i="1"/>
  <c r="U1709" i="1"/>
  <c r="U1708" i="1"/>
  <c r="U1707" i="1"/>
  <c r="U1706" i="1"/>
  <c r="U1705" i="1"/>
  <c r="U1704" i="1"/>
  <c r="U1703" i="1"/>
  <c r="U1702" i="1"/>
  <c r="U1701" i="1"/>
  <c r="U1700" i="1"/>
  <c r="U1699" i="1"/>
  <c r="U1698" i="1"/>
  <c r="U1697" i="1"/>
  <c r="U1696" i="1"/>
  <c r="U1695" i="1"/>
  <c r="U1694" i="1"/>
  <c r="U1693" i="1"/>
  <c r="U1692" i="1"/>
  <c r="U1691" i="1"/>
  <c r="U1690" i="1"/>
  <c r="U1689" i="1"/>
  <c r="U1688" i="1"/>
  <c r="U1687" i="1"/>
  <c r="U1686" i="1"/>
  <c r="U1685" i="1"/>
  <c r="U1684" i="1"/>
  <c r="U1683" i="1"/>
  <c r="U1682" i="1"/>
  <c r="U1681" i="1"/>
  <c r="U1680" i="1"/>
  <c r="U1679" i="1"/>
  <c r="U1678" i="1"/>
  <c r="U1677" i="1"/>
  <c r="U1676" i="1"/>
  <c r="U1675" i="1"/>
  <c r="U1674" i="1"/>
  <c r="U1673" i="1"/>
  <c r="U1672" i="1"/>
  <c r="U1671" i="1"/>
  <c r="U1670" i="1"/>
  <c r="U1669" i="1"/>
  <c r="U1668" i="1"/>
  <c r="U1667" i="1"/>
  <c r="U1666" i="1"/>
  <c r="U1665" i="1"/>
  <c r="U1664" i="1"/>
  <c r="U1663" i="1"/>
  <c r="U1662" i="1"/>
  <c r="U1661" i="1"/>
  <c r="U1660" i="1"/>
  <c r="U1659" i="1"/>
  <c r="U1658" i="1"/>
  <c r="U1657" i="1"/>
  <c r="U1656" i="1"/>
  <c r="U1655" i="1"/>
  <c r="U1654" i="1"/>
  <c r="U1653" i="1"/>
  <c r="U1652" i="1"/>
  <c r="U1651" i="1"/>
  <c r="U1650" i="1"/>
  <c r="U1649" i="1"/>
  <c r="U1648" i="1"/>
  <c r="U1647" i="1"/>
  <c r="U1646" i="1"/>
  <c r="U1645" i="1"/>
  <c r="U1644" i="1"/>
  <c r="U1643" i="1"/>
  <c r="U1642" i="1"/>
  <c r="U1641" i="1"/>
  <c r="U1640" i="1"/>
  <c r="U1639" i="1"/>
  <c r="U1638" i="1"/>
  <c r="U1637" i="1"/>
  <c r="U1636" i="1"/>
  <c r="U1635" i="1"/>
  <c r="U1634" i="1"/>
  <c r="U1633" i="1"/>
  <c r="U1632" i="1"/>
  <c r="U1631" i="1"/>
  <c r="U1630" i="1"/>
  <c r="U1629" i="1"/>
  <c r="U1628" i="1"/>
  <c r="U1627" i="1"/>
  <c r="U1626" i="1"/>
  <c r="U1625" i="1"/>
  <c r="U1624" i="1"/>
  <c r="U1623" i="1"/>
  <c r="U1622" i="1"/>
  <c r="U1621" i="1"/>
  <c r="U1620" i="1"/>
  <c r="U1619" i="1"/>
  <c r="U1618" i="1"/>
  <c r="U1617" i="1"/>
  <c r="U1616" i="1"/>
  <c r="U1615" i="1"/>
  <c r="U1614" i="1"/>
  <c r="U1613" i="1"/>
  <c r="U1612" i="1"/>
  <c r="U1611" i="1"/>
  <c r="U1610" i="1"/>
  <c r="U1609" i="1"/>
  <c r="U1608" i="1"/>
  <c r="U1607" i="1"/>
  <c r="U1606" i="1"/>
  <c r="U1605" i="1"/>
  <c r="U1604" i="1"/>
  <c r="U1603" i="1"/>
  <c r="U1602" i="1"/>
  <c r="U1601" i="1"/>
  <c r="U1600" i="1"/>
  <c r="U1599" i="1"/>
  <c r="U1598" i="1"/>
  <c r="U1597" i="1"/>
  <c r="U1596" i="1"/>
  <c r="U1595" i="1"/>
  <c r="U1594" i="1"/>
  <c r="U1593" i="1"/>
  <c r="U1592" i="1"/>
  <c r="U1591" i="1"/>
  <c r="U1590" i="1"/>
  <c r="U1589" i="1"/>
  <c r="U1588" i="1"/>
  <c r="U1587" i="1"/>
  <c r="U1586" i="1"/>
  <c r="U1585" i="1"/>
  <c r="U1584" i="1"/>
  <c r="U1583" i="1"/>
  <c r="U1582" i="1"/>
  <c r="U1581" i="1"/>
  <c r="U1580" i="1"/>
  <c r="U1579" i="1"/>
  <c r="U1578" i="1"/>
  <c r="U1577" i="1"/>
  <c r="U1576" i="1"/>
  <c r="U1575" i="1"/>
  <c r="U1574" i="1"/>
  <c r="U1573" i="1"/>
  <c r="U1572" i="1"/>
  <c r="U1571" i="1"/>
  <c r="U1570" i="1"/>
  <c r="U1569" i="1"/>
  <c r="U1568" i="1"/>
  <c r="U1567" i="1"/>
  <c r="U1566" i="1"/>
  <c r="U1565" i="1"/>
  <c r="U1564" i="1"/>
  <c r="U1563" i="1"/>
  <c r="U1562" i="1"/>
  <c r="U1561" i="1"/>
  <c r="U1560" i="1"/>
  <c r="U1559" i="1"/>
  <c r="U1558" i="1"/>
  <c r="U1557" i="1"/>
  <c r="U1556" i="1"/>
  <c r="U1555" i="1"/>
  <c r="U1554" i="1"/>
  <c r="U1553" i="1"/>
  <c r="U1552" i="1"/>
  <c r="U1551" i="1"/>
  <c r="U1550" i="1"/>
  <c r="U1549" i="1"/>
  <c r="U1548" i="1"/>
  <c r="U1547" i="1"/>
  <c r="U1546" i="1"/>
  <c r="U1545" i="1"/>
  <c r="U1544" i="1"/>
  <c r="U1543" i="1"/>
  <c r="U1542" i="1"/>
  <c r="U1541" i="1"/>
  <c r="U1540" i="1"/>
  <c r="U1539" i="1"/>
  <c r="U1538" i="1"/>
  <c r="U1537" i="1"/>
  <c r="U1536" i="1"/>
  <c r="U1535" i="1"/>
  <c r="U1534" i="1"/>
  <c r="U1533" i="1"/>
  <c r="U1532" i="1"/>
  <c r="U1531" i="1"/>
  <c r="U1530" i="1"/>
  <c r="U1529" i="1"/>
  <c r="U1528" i="1"/>
  <c r="U1527" i="1"/>
  <c r="U1526" i="1"/>
  <c r="U1525" i="1"/>
  <c r="U1524" i="1"/>
  <c r="U1523" i="1"/>
  <c r="U1522" i="1"/>
  <c r="U1521" i="1"/>
  <c r="U1520" i="1"/>
  <c r="U1519" i="1"/>
  <c r="U1518" i="1"/>
  <c r="U1517" i="1"/>
  <c r="U1516" i="1"/>
  <c r="U1515" i="1"/>
  <c r="U1514" i="1"/>
  <c r="U1513" i="1"/>
  <c r="U1512" i="1"/>
  <c r="U1511" i="1"/>
  <c r="U1510" i="1"/>
  <c r="U1509" i="1"/>
  <c r="U1508" i="1"/>
  <c r="U1507" i="1"/>
  <c r="U1506" i="1"/>
  <c r="U1505" i="1"/>
  <c r="U1504" i="1"/>
  <c r="U1503" i="1"/>
  <c r="U1502" i="1"/>
  <c r="U1501" i="1"/>
  <c r="U1500" i="1"/>
  <c r="U1499" i="1"/>
  <c r="U1498" i="1"/>
  <c r="U1497" i="1"/>
  <c r="U1496" i="1"/>
  <c r="U1495" i="1"/>
  <c r="U1494" i="1"/>
  <c r="U1493" i="1"/>
  <c r="U1492" i="1"/>
  <c r="U1491" i="1"/>
  <c r="U1490" i="1"/>
  <c r="U1489" i="1"/>
  <c r="U1488" i="1"/>
  <c r="U1487" i="1"/>
  <c r="U1486" i="1"/>
  <c r="U1485" i="1"/>
  <c r="U1484" i="1"/>
  <c r="U1483" i="1"/>
  <c r="U1482" i="1"/>
  <c r="U1481" i="1"/>
  <c r="U1480" i="1"/>
  <c r="U1479" i="1"/>
  <c r="U1478" i="1"/>
  <c r="U1477" i="1"/>
  <c r="U1476" i="1"/>
  <c r="U1475" i="1"/>
  <c r="U1474" i="1"/>
  <c r="U1473" i="1"/>
  <c r="U1472" i="1"/>
  <c r="U1471" i="1"/>
  <c r="U1470" i="1"/>
  <c r="U1469" i="1"/>
  <c r="U1468" i="1"/>
  <c r="U1467" i="1"/>
  <c r="U1466" i="1"/>
  <c r="U1465" i="1"/>
  <c r="U1464" i="1"/>
  <c r="U1463" i="1"/>
  <c r="U1462" i="1"/>
  <c r="U1461" i="1"/>
  <c r="U1460" i="1"/>
  <c r="U1459" i="1"/>
  <c r="U1458" i="1"/>
  <c r="U1457" i="1"/>
  <c r="U1456" i="1"/>
  <c r="U1455" i="1"/>
  <c r="U1454" i="1"/>
  <c r="U1453" i="1"/>
  <c r="U1452" i="1"/>
  <c r="U1451" i="1"/>
  <c r="U1450" i="1"/>
  <c r="U1449" i="1"/>
  <c r="U1448" i="1"/>
  <c r="U1447" i="1"/>
  <c r="U1446" i="1"/>
  <c r="U1445" i="1"/>
  <c r="U1444" i="1"/>
  <c r="U1443" i="1"/>
  <c r="U1442" i="1"/>
  <c r="U1441" i="1"/>
  <c r="U1440" i="1"/>
  <c r="U1439" i="1"/>
  <c r="U1438" i="1"/>
  <c r="U1437" i="1"/>
  <c r="U1436" i="1"/>
  <c r="U1435" i="1"/>
  <c r="U1434" i="1"/>
  <c r="U1433" i="1"/>
  <c r="U1432" i="1"/>
  <c r="U1431" i="1"/>
  <c r="U1430" i="1"/>
  <c r="U1429" i="1"/>
  <c r="U1428" i="1"/>
  <c r="U1427" i="1"/>
  <c r="U1426" i="1"/>
  <c r="U1425" i="1"/>
  <c r="U1424" i="1"/>
  <c r="U1423" i="1"/>
  <c r="U1422" i="1"/>
  <c r="U1421" i="1"/>
  <c r="U1420" i="1"/>
  <c r="U1419" i="1"/>
  <c r="U1418" i="1"/>
  <c r="U1417" i="1"/>
  <c r="U1416" i="1"/>
  <c r="U1415" i="1"/>
  <c r="U1414" i="1"/>
  <c r="U1413" i="1"/>
  <c r="U1412" i="1"/>
  <c r="U1411" i="1"/>
  <c r="U1410" i="1"/>
  <c r="U1409" i="1"/>
  <c r="U1408" i="1"/>
  <c r="U1407" i="1"/>
  <c r="U1406" i="1"/>
  <c r="U1405" i="1"/>
  <c r="U1404" i="1"/>
  <c r="U1403" i="1"/>
  <c r="U1402" i="1"/>
  <c r="U1401" i="1"/>
  <c r="U1400" i="1"/>
  <c r="U1399" i="1"/>
  <c r="U1398" i="1"/>
  <c r="U1397" i="1"/>
  <c r="U1396" i="1"/>
  <c r="U1395" i="1"/>
  <c r="U1394" i="1"/>
  <c r="U1393" i="1"/>
  <c r="U1392" i="1"/>
  <c r="U1391" i="1"/>
  <c r="U1390" i="1"/>
  <c r="U1389" i="1"/>
  <c r="U1388" i="1"/>
  <c r="U1387" i="1"/>
  <c r="U1386" i="1"/>
  <c r="U1385" i="1"/>
  <c r="U1384" i="1"/>
  <c r="U1383" i="1"/>
  <c r="U1382" i="1"/>
  <c r="U1381" i="1"/>
  <c r="U1380" i="1"/>
  <c r="U1379" i="1"/>
  <c r="U1378" i="1"/>
  <c r="U1377" i="1"/>
  <c r="U1376" i="1"/>
  <c r="U1375" i="1"/>
  <c r="U1374" i="1"/>
  <c r="U1373" i="1"/>
  <c r="U1372" i="1"/>
  <c r="U1371" i="1"/>
  <c r="U1370" i="1"/>
  <c r="U1369" i="1"/>
  <c r="U1368" i="1"/>
  <c r="U1367" i="1"/>
  <c r="U1366" i="1"/>
  <c r="U1365" i="1"/>
  <c r="U1364" i="1"/>
  <c r="U1363" i="1"/>
  <c r="U1362" i="1"/>
  <c r="U1361" i="1"/>
  <c r="U1360" i="1"/>
  <c r="U1359" i="1"/>
  <c r="U1358" i="1"/>
  <c r="U1357" i="1"/>
  <c r="U1356" i="1"/>
  <c r="U1355" i="1"/>
  <c r="U1354" i="1"/>
  <c r="U1353" i="1"/>
  <c r="U1352" i="1"/>
  <c r="U1351" i="1"/>
  <c r="U1350" i="1"/>
  <c r="U1349" i="1"/>
  <c r="U1348" i="1"/>
  <c r="U1347" i="1"/>
  <c r="U1346" i="1"/>
  <c r="U1345" i="1"/>
  <c r="U1344" i="1"/>
  <c r="U1343" i="1"/>
  <c r="U1342" i="1"/>
  <c r="U1341" i="1"/>
  <c r="U1340" i="1"/>
  <c r="U1339" i="1"/>
  <c r="U1338" i="1"/>
  <c r="U1337" i="1"/>
  <c r="U1336" i="1"/>
  <c r="U1335" i="1"/>
  <c r="U1334" i="1"/>
  <c r="U1333" i="1"/>
  <c r="U1332" i="1"/>
  <c r="U1331" i="1"/>
  <c r="U1330" i="1"/>
  <c r="U1329" i="1"/>
  <c r="U1328" i="1"/>
  <c r="U1327" i="1"/>
  <c r="U1326" i="1"/>
  <c r="U1325" i="1"/>
  <c r="U1324" i="1"/>
  <c r="U1323" i="1"/>
  <c r="U1322" i="1"/>
  <c r="U1321" i="1"/>
  <c r="U1320" i="1"/>
  <c r="U1319" i="1"/>
  <c r="U1318" i="1"/>
  <c r="U1317" i="1"/>
  <c r="U1316" i="1"/>
  <c r="U1315" i="1"/>
  <c r="U1314" i="1"/>
  <c r="U1313" i="1"/>
  <c r="U1312" i="1"/>
  <c r="U1311" i="1"/>
  <c r="U1310" i="1"/>
  <c r="U1309" i="1"/>
  <c r="U1308" i="1"/>
  <c r="U1307" i="1"/>
  <c r="U1306" i="1"/>
  <c r="U1305" i="1"/>
  <c r="U1304" i="1"/>
  <c r="U1303" i="1"/>
  <c r="U1302" i="1"/>
  <c r="U1301" i="1"/>
  <c r="U1300" i="1"/>
  <c r="U1299" i="1"/>
  <c r="U1298" i="1"/>
  <c r="U1297" i="1"/>
  <c r="U1296" i="1"/>
  <c r="U1295" i="1"/>
  <c r="U1294" i="1"/>
  <c r="U1293" i="1"/>
  <c r="U1292" i="1"/>
  <c r="U1291" i="1"/>
  <c r="U1290" i="1"/>
  <c r="U1289" i="1"/>
  <c r="U1288" i="1"/>
  <c r="U1287" i="1"/>
  <c r="U1286" i="1"/>
  <c r="U1285" i="1"/>
  <c r="U1284" i="1"/>
  <c r="U1283" i="1"/>
  <c r="U1282" i="1"/>
  <c r="U1281" i="1"/>
  <c r="U1280" i="1"/>
  <c r="U1279" i="1"/>
  <c r="U1278" i="1"/>
  <c r="U1277" i="1"/>
  <c r="U1276" i="1"/>
  <c r="U1275" i="1"/>
  <c r="U1274" i="1"/>
  <c r="U1273" i="1"/>
  <c r="U1272" i="1"/>
  <c r="U1271" i="1"/>
  <c r="U1270" i="1"/>
  <c r="U1269" i="1"/>
  <c r="U1268" i="1"/>
  <c r="U1267" i="1"/>
  <c r="U1266" i="1"/>
  <c r="U1265" i="1"/>
  <c r="U1264" i="1"/>
  <c r="U1263" i="1"/>
  <c r="U1262" i="1"/>
  <c r="U1261" i="1"/>
  <c r="U1260" i="1"/>
  <c r="U1259" i="1"/>
  <c r="U1258" i="1"/>
  <c r="U1257" i="1"/>
  <c r="U1256" i="1"/>
  <c r="U1255" i="1"/>
  <c r="U1254" i="1"/>
  <c r="U1253" i="1"/>
  <c r="U1252" i="1"/>
  <c r="U1251" i="1"/>
  <c r="U1250" i="1"/>
  <c r="U1249" i="1"/>
  <c r="U1248" i="1"/>
  <c r="U1247" i="1"/>
  <c r="U1246" i="1"/>
  <c r="U1245" i="1"/>
  <c r="U1244" i="1"/>
  <c r="U1243" i="1"/>
  <c r="U1242" i="1"/>
  <c r="U1241" i="1"/>
  <c r="U1240" i="1"/>
  <c r="U1239" i="1"/>
  <c r="U1238" i="1"/>
  <c r="U1237" i="1"/>
  <c r="U1236" i="1"/>
  <c r="U1235" i="1"/>
  <c r="U1234" i="1"/>
  <c r="U1233" i="1"/>
  <c r="U1232" i="1"/>
  <c r="U1231" i="1"/>
  <c r="U1230" i="1"/>
  <c r="U1229" i="1"/>
  <c r="U1228" i="1"/>
  <c r="U1227" i="1"/>
  <c r="U1226" i="1"/>
  <c r="U1225" i="1"/>
  <c r="U1224" i="1"/>
  <c r="U1223" i="1"/>
  <c r="U1222" i="1"/>
  <c r="U1221" i="1"/>
  <c r="U1220" i="1"/>
  <c r="U1219" i="1"/>
  <c r="U1218" i="1"/>
  <c r="U1217" i="1"/>
  <c r="U1216" i="1"/>
  <c r="U1215" i="1"/>
  <c r="U1214" i="1"/>
  <c r="U1213" i="1"/>
  <c r="U1212" i="1"/>
  <c r="U1211" i="1"/>
  <c r="U1210" i="1"/>
  <c r="U1209" i="1"/>
  <c r="U1208" i="1"/>
  <c r="U1207" i="1"/>
  <c r="U1206" i="1"/>
  <c r="U1205" i="1"/>
  <c r="U1204" i="1"/>
  <c r="U1203" i="1"/>
  <c r="U1202" i="1"/>
  <c r="U1201" i="1"/>
  <c r="U1200" i="1"/>
  <c r="U1199" i="1"/>
  <c r="U1198" i="1"/>
  <c r="U1197" i="1"/>
  <c r="U1196" i="1"/>
  <c r="U1195" i="1"/>
  <c r="U1194" i="1"/>
  <c r="U1193" i="1"/>
  <c r="U1192" i="1"/>
  <c r="U1191" i="1"/>
  <c r="U1190" i="1"/>
  <c r="U1189" i="1"/>
  <c r="U1188" i="1"/>
  <c r="U1187" i="1"/>
  <c r="U1186" i="1"/>
  <c r="U1185" i="1"/>
  <c r="U1184" i="1"/>
  <c r="U1183" i="1"/>
  <c r="U1182" i="1"/>
  <c r="U1181" i="1"/>
  <c r="U1180" i="1"/>
  <c r="U1179" i="1"/>
  <c r="U1178" i="1"/>
  <c r="U1177" i="1"/>
  <c r="U1176" i="1"/>
  <c r="U1175" i="1"/>
  <c r="U1174" i="1"/>
  <c r="U1173" i="1"/>
  <c r="U1172" i="1"/>
  <c r="U1171" i="1"/>
  <c r="U1170" i="1"/>
  <c r="U1169" i="1"/>
  <c r="U1168" i="1"/>
  <c r="U1167" i="1"/>
  <c r="U1166" i="1"/>
  <c r="U1165" i="1"/>
  <c r="U1164" i="1"/>
  <c r="U1163" i="1"/>
  <c r="U1162" i="1"/>
  <c r="U1161" i="1"/>
  <c r="U1160" i="1"/>
  <c r="U1159" i="1"/>
  <c r="U1158" i="1"/>
  <c r="U1157" i="1"/>
  <c r="U1156" i="1"/>
  <c r="U1155" i="1"/>
  <c r="U1154" i="1"/>
  <c r="U1153" i="1"/>
  <c r="U1152" i="1"/>
  <c r="U1151" i="1"/>
  <c r="U1150" i="1"/>
  <c r="U1149" i="1"/>
  <c r="U1148" i="1"/>
  <c r="U1147" i="1"/>
  <c r="U1146" i="1"/>
  <c r="U1145" i="1"/>
  <c r="U1144" i="1"/>
  <c r="U1143" i="1"/>
  <c r="U1142" i="1"/>
  <c r="U1141" i="1"/>
  <c r="U1140" i="1"/>
  <c r="U1139" i="1"/>
  <c r="U1138" i="1"/>
  <c r="U1137" i="1"/>
  <c r="U1136" i="1"/>
  <c r="U1135" i="1"/>
  <c r="U1134" i="1"/>
  <c r="U1133" i="1"/>
  <c r="U1132" i="1"/>
  <c r="U1131" i="1"/>
  <c r="U1130" i="1"/>
  <c r="U1129" i="1"/>
  <c r="U1128" i="1"/>
  <c r="U1127" i="1"/>
  <c r="U1126" i="1"/>
  <c r="U1125" i="1"/>
  <c r="U1124" i="1"/>
  <c r="U1123" i="1"/>
  <c r="U1122" i="1"/>
  <c r="U1121" i="1"/>
  <c r="U1120" i="1"/>
  <c r="U1119" i="1"/>
  <c r="U1118" i="1"/>
  <c r="U1117" i="1"/>
  <c r="U1116" i="1"/>
  <c r="U1115" i="1"/>
  <c r="U1114" i="1"/>
  <c r="U1113" i="1"/>
  <c r="U1112" i="1"/>
  <c r="U1111" i="1"/>
  <c r="U1110" i="1"/>
  <c r="U1109" i="1"/>
  <c r="U1108" i="1"/>
  <c r="U1107" i="1"/>
  <c r="U1106" i="1"/>
  <c r="U1105" i="1"/>
  <c r="U1104" i="1"/>
  <c r="U1103" i="1"/>
  <c r="U1102" i="1"/>
  <c r="U1101" i="1"/>
  <c r="U1100" i="1"/>
  <c r="U1099" i="1"/>
  <c r="U1098" i="1"/>
  <c r="U1097" i="1"/>
  <c r="U1096" i="1"/>
  <c r="U1095" i="1"/>
  <c r="U1094" i="1"/>
  <c r="U1093" i="1"/>
  <c r="U1092" i="1"/>
  <c r="U1091" i="1"/>
  <c r="U1090" i="1"/>
  <c r="U1089" i="1"/>
  <c r="U1088" i="1"/>
  <c r="U1087" i="1"/>
  <c r="U1086" i="1"/>
  <c r="U1085" i="1"/>
  <c r="U1084" i="1"/>
  <c r="U1083" i="1"/>
  <c r="U1082" i="1"/>
  <c r="U1081" i="1"/>
  <c r="U1080" i="1"/>
  <c r="U1079" i="1"/>
  <c r="U1078" i="1"/>
  <c r="U1077" i="1"/>
  <c r="U1076" i="1"/>
  <c r="U1075" i="1"/>
  <c r="U1074" i="1"/>
  <c r="U1073" i="1"/>
  <c r="U1072" i="1"/>
  <c r="U1071" i="1"/>
  <c r="U1070" i="1"/>
  <c r="U1069" i="1"/>
  <c r="U1068" i="1"/>
  <c r="U1067" i="1"/>
  <c r="U1066" i="1"/>
  <c r="U1065" i="1"/>
  <c r="U1064" i="1"/>
  <c r="U1063" i="1"/>
  <c r="U1062" i="1"/>
  <c r="U1061" i="1"/>
  <c r="U1060" i="1"/>
  <c r="U1059" i="1"/>
  <c r="U1058" i="1"/>
  <c r="U1057" i="1"/>
  <c r="U1056" i="1"/>
  <c r="U1055" i="1"/>
  <c r="U1054" i="1"/>
  <c r="U1053" i="1"/>
  <c r="U1052" i="1"/>
  <c r="U1051" i="1"/>
  <c r="U1050" i="1"/>
  <c r="U1049" i="1"/>
  <c r="U1048" i="1"/>
  <c r="U1047" i="1"/>
  <c r="U1046" i="1"/>
  <c r="U1045" i="1"/>
  <c r="U1044" i="1"/>
  <c r="U1043" i="1"/>
  <c r="U1042" i="1"/>
  <c r="U1041" i="1"/>
  <c r="U1040" i="1"/>
  <c r="U1039" i="1"/>
  <c r="U1038" i="1"/>
  <c r="U1037" i="1"/>
  <c r="U1036" i="1"/>
  <c r="U1035" i="1"/>
  <c r="U1034" i="1"/>
  <c r="U1033" i="1"/>
  <c r="U1032" i="1"/>
  <c r="U1031" i="1"/>
  <c r="U1030" i="1"/>
  <c r="U1029" i="1"/>
  <c r="U1028" i="1"/>
  <c r="U1027" i="1"/>
  <c r="U1026" i="1"/>
  <c r="U1025" i="1"/>
  <c r="U1024" i="1"/>
  <c r="U1023" i="1"/>
  <c r="U1022" i="1"/>
  <c r="U1021" i="1"/>
  <c r="U1020" i="1"/>
  <c r="U1019" i="1"/>
  <c r="U1018" i="1"/>
  <c r="U1017" i="1"/>
  <c r="U1016" i="1"/>
  <c r="U1015" i="1"/>
  <c r="U1014" i="1"/>
  <c r="U1013" i="1"/>
  <c r="U1012" i="1"/>
  <c r="U1011" i="1"/>
  <c r="U1010" i="1"/>
  <c r="U1009" i="1"/>
  <c r="U1008" i="1"/>
  <c r="U1007" i="1"/>
  <c r="U1006" i="1"/>
  <c r="U1005" i="1"/>
  <c r="U1004" i="1"/>
  <c r="U1003" i="1"/>
  <c r="U1002" i="1"/>
  <c r="U1001" i="1"/>
  <c r="U1000" i="1"/>
  <c r="U999" i="1"/>
  <c r="U998" i="1"/>
  <c r="U997" i="1"/>
  <c r="U996" i="1"/>
  <c r="U995" i="1"/>
  <c r="U994" i="1"/>
  <c r="U993" i="1"/>
  <c r="U992" i="1"/>
  <c r="U991" i="1"/>
  <c r="U990" i="1"/>
  <c r="U989" i="1"/>
  <c r="U988" i="1"/>
  <c r="U987" i="1"/>
  <c r="U986" i="1"/>
  <c r="U985" i="1"/>
  <c r="U984" i="1"/>
  <c r="U983" i="1"/>
  <c r="U982" i="1"/>
  <c r="U981" i="1"/>
  <c r="U980" i="1"/>
  <c r="U979" i="1"/>
  <c r="U978" i="1"/>
  <c r="U977" i="1"/>
  <c r="U976" i="1"/>
  <c r="U975" i="1"/>
  <c r="U974" i="1"/>
  <c r="U973" i="1"/>
  <c r="U972" i="1"/>
  <c r="U971" i="1"/>
  <c r="U970" i="1"/>
  <c r="U969" i="1"/>
  <c r="U968" i="1"/>
  <c r="U967" i="1"/>
  <c r="U966" i="1"/>
  <c r="U965" i="1"/>
  <c r="U964" i="1"/>
  <c r="U963" i="1"/>
  <c r="U962" i="1"/>
  <c r="U961" i="1"/>
  <c r="U960" i="1"/>
  <c r="U959" i="1"/>
  <c r="U958" i="1"/>
  <c r="U957" i="1"/>
  <c r="U956" i="1"/>
  <c r="U955" i="1"/>
  <c r="U954" i="1"/>
  <c r="U953" i="1"/>
  <c r="U952" i="1"/>
  <c r="U951" i="1"/>
  <c r="U950" i="1"/>
  <c r="U949" i="1"/>
  <c r="U948" i="1"/>
  <c r="U947" i="1"/>
  <c r="U946" i="1"/>
  <c r="U945" i="1"/>
  <c r="U944" i="1"/>
  <c r="U943" i="1"/>
  <c r="U942" i="1"/>
  <c r="U941" i="1"/>
  <c r="U940" i="1"/>
  <c r="U939" i="1"/>
  <c r="U938" i="1"/>
  <c r="U937" i="1"/>
  <c r="U936" i="1"/>
  <c r="U935" i="1"/>
  <c r="U934" i="1"/>
  <c r="U933" i="1"/>
  <c r="U932" i="1"/>
  <c r="U931" i="1"/>
  <c r="U930" i="1"/>
  <c r="U929" i="1"/>
  <c r="U928" i="1"/>
  <c r="U927" i="1"/>
  <c r="U926" i="1"/>
  <c r="U925" i="1"/>
  <c r="U924" i="1"/>
  <c r="U923" i="1"/>
  <c r="U922" i="1"/>
  <c r="U921" i="1"/>
  <c r="U920" i="1"/>
  <c r="U919" i="1"/>
  <c r="U918" i="1"/>
  <c r="U917" i="1"/>
  <c r="U916" i="1"/>
  <c r="U915" i="1"/>
  <c r="U914" i="1"/>
  <c r="U913" i="1"/>
  <c r="U912" i="1"/>
  <c r="U911" i="1"/>
  <c r="U910" i="1"/>
  <c r="U909" i="1"/>
  <c r="U908" i="1"/>
  <c r="U907" i="1"/>
  <c r="U906" i="1"/>
  <c r="U905" i="1"/>
  <c r="U904" i="1"/>
  <c r="U903" i="1"/>
  <c r="U902" i="1"/>
  <c r="U901" i="1"/>
  <c r="U900" i="1"/>
  <c r="U899" i="1"/>
  <c r="U898" i="1"/>
  <c r="U897" i="1"/>
  <c r="U896" i="1"/>
  <c r="U895" i="1"/>
  <c r="U894" i="1"/>
  <c r="U893" i="1"/>
  <c r="U892" i="1"/>
  <c r="U891" i="1"/>
  <c r="U890" i="1"/>
  <c r="U889" i="1"/>
  <c r="U888" i="1"/>
  <c r="U887" i="1"/>
  <c r="U886" i="1"/>
  <c r="U885" i="1"/>
  <c r="U884" i="1"/>
  <c r="U883" i="1"/>
  <c r="U882" i="1"/>
  <c r="U881" i="1"/>
  <c r="U880" i="1"/>
  <c r="U879" i="1"/>
  <c r="U878" i="1"/>
  <c r="U877" i="1"/>
  <c r="U876" i="1"/>
  <c r="U875" i="1"/>
  <c r="U874" i="1"/>
  <c r="U873" i="1"/>
  <c r="U872" i="1"/>
  <c r="U871" i="1"/>
  <c r="U870" i="1"/>
  <c r="U869" i="1"/>
  <c r="U868" i="1"/>
  <c r="U867" i="1"/>
  <c r="U866" i="1"/>
  <c r="U865" i="1"/>
  <c r="U864" i="1"/>
  <c r="U863" i="1"/>
  <c r="U862" i="1"/>
  <c r="U861" i="1"/>
  <c r="U860" i="1"/>
  <c r="U859" i="1"/>
  <c r="U858" i="1"/>
  <c r="U857" i="1"/>
  <c r="U856" i="1"/>
  <c r="U855" i="1"/>
  <c r="U854" i="1"/>
  <c r="U853" i="1"/>
  <c r="U852" i="1"/>
  <c r="U851" i="1"/>
  <c r="U850" i="1"/>
  <c r="U849" i="1"/>
  <c r="U848" i="1"/>
  <c r="U847" i="1"/>
  <c r="U846" i="1"/>
  <c r="U845" i="1"/>
  <c r="U844" i="1"/>
  <c r="U843" i="1"/>
  <c r="U842" i="1"/>
  <c r="U841" i="1"/>
  <c r="U840" i="1"/>
  <c r="U839" i="1"/>
  <c r="U838" i="1"/>
  <c r="U837" i="1"/>
  <c r="U836" i="1"/>
  <c r="U835" i="1"/>
  <c r="U834" i="1"/>
  <c r="U833" i="1"/>
  <c r="U832" i="1"/>
  <c r="U831" i="1"/>
  <c r="U830" i="1"/>
  <c r="U829" i="1"/>
  <c r="U828" i="1"/>
  <c r="U827" i="1"/>
  <c r="U826" i="1"/>
  <c r="U825" i="1"/>
  <c r="U824" i="1"/>
  <c r="U823" i="1"/>
  <c r="U822" i="1"/>
  <c r="U821" i="1"/>
  <c r="U820" i="1"/>
  <c r="U819" i="1"/>
  <c r="U818" i="1"/>
  <c r="U817" i="1"/>
  <c r="U816" i="1"/>
  <c r="U815" i="1"/>
  <c r="U814" i="1"/>
  <c r="U813" i="1"/>
  <c r="U812" i="1"/>
  <c r="U811" i="1"/>
  <c r="U810" i="1"/>
  <c r="U809" i="1"/>
  <c r="U808" i="1"/>
  <c r="U807" i="1"/>
  <c r="U806" i="1"/>
  <c r="U805" i="1"/>
  <c r="U804" i="1"/>
  <c r="U803" i="1"/>
  <c r="U802" i="1"/>
  <c r="U801" i="1"/>
  <c r="U800" i="1"/>
  <c r="U799" i="1"/>
  <c r="U798" i="1"/>
  <c r="U797" i="1"/>
  <c r="U796" i="1"/>
  <c r="U795" i="1"/>
  <c r="U794" i="1"/>
  <c r="U793" i="1"/>
  <c r="U792" i="1"/>
  <c r="U791" i="1"/>
  <c r="U790" i="1"/>
  <c r="U789" i="1"/>
  <c r="U788" i="1"/>
  <c r="U787" i="1"/>
  <c r="U786" i="1"/>
  <c r="U785" i="1"/>
  <c r="U784" i="1"/>
  <c r="U783" i="1"/>
  <c r="U782" i="1"/>
  <c r="U781" i="1"/>
  <c r="U780" i="1"/>
  <c r="U779" i="1"/>
  <c r="U778" i="1"/>
  <c r="U777" i="1"/>
  <c r="U776" i="1"/>
  <c r="U775" i="1"/>
  <c r="U774" i="1"/>
  <c r="U773" i="1"/>
  <c r="U772" i="1"/>
  <c r="U771" i="1"/>
  <c r="U770" i="1"/>
  <c r="U769" i="1"/>
  <c r="U768" i="1"/>
  <c r="U767" i="1"/>
  <c r="U766" i="1"/>
  <c r="U765" i="1"/>
  <c r="U764" i="1"/>
  <c r="U763" i="1"/>
  <c r="U762" i="1"/>
  <c r="U761" i="1"/>
  <c r="U760" i="1"/>
  <c r="U759" i="1"/>
  <c r="U758" i="1"/>
  <c r="U757" i="1"/>
  <c r="U756" i="1"/>
  <c r="U755" i="1"/>
  <c r="U754" i="1"/>
  <c r="U753" i="1"/>
  <c r="U752" i="1"/>
  <c r="U751" i="1"/>
  <c r="U750" i="1"/>
  <c r="U749" i="1"/>
  <c r="U748" i="1"/>
  <c r="U747" i="1"/>
  <c r="U746" i="1"/>
  <c r="U745" i="1"/>
  <c r="U744" i="1"/>
  <c r="U743" i="1"/>
  <c r="U742" i="1"/>
  <c r="U741" i="1"/>
  <c r="U740" i="1"/>
  <c r="U739" i="1"/>
  <c r="U738" i="1"/>
  <c r="U737" i="1"/>
  <c r="U736" i="1"/>
  <c r="U735" i="1"/>
  <c r="U734" i="1"/>
  <c r="U733" i="1"/>
  <c r="U732" i="1"/>
  <c r="U731" i="1"/>
  <c r="U730" i="1"/>
  <c r="U729" i="1"/>
  <c r="U728" i="1"/>
  <c r="U727" i="1"/>
  <c r="U726" i="1"/>
  <c r="U725" i="1"/>
  <c r="U724" i="1"/>
  <c r="U723" i="1"/>
  <c r="U722" i="1"/>
  <c r="U721" i="1"/>
  <c r="U720" i="1"/>
  <c r="U719" i="1"/>
  <c r="U718" i="1"/>
  <c r="U717" i="1"/>
  <c r="U716" i="1"/>
  <c r="U715" i="1"/>
  <c r="U714" i="1"/>
  <c r="U713" i="1"/>
  <c r="U712" i="1"/>
  <c r="U711" i="1"/>
  <c r="U710" i="1"/>
  <c r="U709" i="1"/>
  <c r="U708" i="1"/>
  <c r="U707" i="1"/>
  <c r="U706" i="1"/>
  <c r="U705" i="1"/>
  <c r="U704" i="1"/>
  <c r="U703" i="1"/>
  <c r="U702" i="1"/>
  <c r="U701" i="1"/>
  <c r="U700" i="1"/>
  <c r="U699" i="1"/>
  <c r="U698" i="1"/>
  <c r="U697" i="1"/>
  <c r="U696" i="1"/>
  <c r="U695" i="1"/>
  <c r="U694" i="1"/>
  <c r="U693" i="1"/>
  <c r="U692" i="1"/>
  <c r="U691" i="1"/>
  <c r="U690" i="1"/>
  <c r="U689" i="1"/>
  <c r="U688" i="1"/>
  <c r="U687" i="1"/>
  <c r="U686" i="1"/>
  <c r="U685" i="1"/>
  <c r="U684" i="1"/>
  <c r="U683" i="1"/>
  <c r="U682" i="1"/>
  <c r="U681" i="1"/>
  <c r="U680" i="1"/>
  <c r="U679" i="1"/>
  <c r="U678" i="1"/>
  <c r="U677" i="1"/>
  <c r="U676" i="1"/>
  <c r="U675" i="1"/>
  <c r="U674" i="1"/>
  <c r="U673" i="1"/>
  <c r="U672" i="1"/>
  <c r="U671" i="1"/>
  <c r="U670" i="1"/>
  <c r="U669" i="1"/>
  <c r="U668" i="1"/>
  <c r="U667" i="1"/>
  <c r="U666" i="1"/>
  <c r="U665" i="1"/>
  <c r="U664" i="1"/>
  <c r="U663" i="1"/>
  <c r="U662" i="1"/>
  <c r="U661" i="1"/>
  <c r="U660" i="1"/>
  <c r="U659" i="1"/>
  <c r="U658" i="1"/>
  <c r="U657" i="1"/>
  <c r="U656" i="1"/>
  <c r="U655" i="1"/>
  <c r="U654" i="1"/>
  <c r="U653" i="1"/>
  <c r="U652" i="1"/>
  <c r="U651" i="1"/>
  <c r="U650" i="1"/>
  <c r="U649" i="1"/>
  <c r="U648" i="1"/>
  <c r="U647" i="1"/>
  <c r="U646" i="1"/>
  <c r="U645" i="1"/>
  <c r="U644" i="1"/>
  <c r="U643" i="1"/>
  <c r="U642" i="1"/>
  <c r="U641" i="1"/>
  <c r="U640" i="1"/>
  <c r="U639" i="1"/>
  <c r="U638" i="1"/>
  <c r="U637" i="1"/>
  <c r="U636" i="1"/>
  <c r="U635" i="1"/>
  <c r="U634" i="1"/>
  <c r="U633" i="1"/>
  <c r="U632" i="1"/>
  <c r="U631" i="1"/>
  <c r="U630" i="1"/>
  <c r="U629" i="1"/>
  <c r="U628" i="1"/>
  <c r="U627" i="1"/>
  <c r="U626" i="1"/>
  <c r="U625" i="1"/>
  <c r="U624" i="1"/>
  <c r="U623" i="1"/>
  <c r="U622" i="1"/>
  <c r="U621" i="1"/>
  <c r="U620" i="1"/>
  <c r="U619" i="1"/>
  <c r="U618" i="1"/>
  <c r="U617" i="1"/>
  <c r="U616" i="1"/>
  <c r="U615" i="1"/>
  <c r="U614" i="1"/>
  <c r="U613" i="1"/>
  <c r="U612" i="1"/>
  <c r="U611" i="1"/>
  <c r="U610" i="1"/>
  <c r="U609" i="1"/>
  <c r="U608" i="1"/>
  <c r="U607" i="1"/>
  <c r="U606" i="1"/>
  <c r="U605" i="1"/>
  <c r="U604" i="1"/>
  <c r="U603" i="1"/>
  <c r="U602" i="1"/>
  <c r="U601" i="1"/>
  <c r="U600" i="1"/>
  <c r="U599" i="1"/>
  <c r="U598" i="1"/>
  <c r="U597" i="1"/>
  <c r="U596" i="1"/>
  <c r="U595" i="1"/>
  <c r="U594" i="1"/>
  <c r="U593" i="1"/>
  <c r="U592" i="1"/>
  <c r="U591" i="1"/>
  <c r="U590" i="1"/>
  <c r="U589" i="1"/>
  <c r="U588" i="1"/>
  <c r="U587" i="1"/>
  <c r="U586" i="1"/>
  <c r="U585" i="1"/>
  <c r="U584" i="1"/>
  <c r="U583" i="1"/>
  <c r="U582" i="1"/>
  <c r="U581" i="1"/>
  <c r="U580" i="1"/>
  <c r="U579" i="1"/>
  <c r="U578" i="1"/>
  <c r="U577" i="1"/>
  <c r="U576" i="1"/>
  <c r="U575" i="1"/>
  <c r="U574" i="1"/>
  <c r="U573" i="1"/>
  <c r="U572" i="1"/>
  <c r="U571" i="1"/>
  <c r="U570" i="1"/>
  <c r="U569" i="1"/>
  <c r="U568" i="1"/>
  <c r="U567" i="1"/>
  <c r="U566" i="1"/>
  <c r="U565" i="1"/>
  <c r="U564" i="1"/>
  <c r="U563" i="1"/>
  <c r="U562" i="1"/>
  <c r="U561" i="1"/>
  <c r="U560" i="1"/>
  <c r="U559" i="1"/>
  <c r="U558" i="1"/>
  <c r="U557" i="1"/>
  <c r="U556" i="1"/>
  <c r="U555" i="1"/>
  <c r="U554" i="1"/>
  <c r="U553" i="1"/>
  <c r="U552" i="1"/>
  <c r="U551" i="1"/>
  <c r="U550" i="1"/>
  <c r="U549" i="1"/>
  <c r="U548" i="1"/>
  <c r="U547" i="1"/>
  <c r="U546" i="1"/>
  <c r="U545" i="1"/>
  <c r="U544" i="1"/>
  <c r="U543" i="1"/>
  <c r="U542" i="1"/>
  <c r="U541" i="1"/>
  <c r="U540" i="1"/>
  <c r="U539" i="1"/>
  <c r="U538" i="1"/>
  <c r="U537" i="1"/>
  <c r="U536" i="1"/>
  <c r="U535" i="1"/>
  <c r="U534" i="1"/>
  <c r="U533" i="1"/>
  <c r="U532" i="1"/>
  <c r="U531" i="1"/>
  <c r="U530" i="1"/>
  <c r="U529" i="1"/>
  <c r="U528" i="1"/>
  <c r="U527" i="1"/>
  <c r="U526" i="1"/>
  <c r="U525" i="1"/>
  <c r="U524" i="1"/>
  <c r="U523" i="1"/>
  <c r="U522" i="1"/>
  <c r="U521" i="1"/>
  <c r="U520" i="1"/>
  <c r="U519" i="1"/>
  <c r="U518" i="1"/>
  <c r="U517" i="1"/>
  <c r="U516" i="1"/>
  <c r="U515" i="1"/>
  <c r="U514" i="1"/>
  <c r="U513" i="1"/>
  <c r="U512" i="1"/>
  <c r="U511" i="1"/>
  <c r="U510" i="1"/>
  <c r="U509" i="1"/>
  <c r="U508" i="1"/>
  <c r="U507" i="1"/>
  <c r="U506" i="1"/>
  <c r="U505" i="1"/>
  <c r="U504" i="1"/>
  <c r="U503" i="1"/>
  <c r="U502" i="1"/>
  <c r="U501" i="1"/>
  <c r="U500" i="1"/>
  <c r="U499" i="1"/>
  <c r="U498" i="1"/>
  <c r="U497" i="1"/>
  <c r="U496" i="1"/>
  <c r="U495" i="1"/>
  <c r="U494" i="1"/>
  <c r="U493" i="1"/>
  <c r="U492" i="1"/>
  <c r="U491" i="1"/>
  <c r="U490" i="1"/>
  <c r="U489" i="1"/>
  <c r="U488" i="1"/>
  <c r="U487" i="1"/>
  <c r="U486" i="1"/>
  <c r="U485" i="1"/>
  <c r="U484" i="1"/>
  <c r="U483" i="1"/>
  <c r="U482" i="1"/>
  <c r="U481" i="1"/>
  <c r="U480" i="1"/>
  <c r="U479" i="1"/>
  <c r="U478" i="1"/>
  <c r="U477" i="1"/>
  <c r="U476" i="1"/>
  <c r="U475" i="1"/>
  <c r="U474" i="1"/>
  <c r="U473" i="1"/>
  <c r="U472" i="1"/>
  <c r="U471" i="1"/>
  <c r="U470" i="1"/>
  <c r="U469" i="1"/>
  <c r="U468" i="1"/>
  <c r="U467" i="1"/>
  <c r="U466" i="1"/>
  <c r="U465" i="1"/>
  <c r="U464" i="1"/>
  <c r="U463" i="1"/>
  <c r="U462" i="1"/>
  <c r="U461" i="1"/>
  <c r="U460" i="1"/>
  <c r="U459" i="1"/>
  <c r="U458" i="1"/>
  <c r="U457" i="1"/>
  <c r="U456" i="1"/>
  <c r="U455" i="1"/>
  <c r="U454" i="1"/>
  <c r="U453" i="1"/>
  <c r="U452" i="1"/>
  <c r="U451" i="1"/>
  <c r="U450" i="1"/>
  <c r="U449" i="1"/>
  <c r="U448" i="1"/>
  <c r="U447" i="1"/>
  <c r="U446" i="1"/>
  <c r="U445" i="1"/>
  <c r="U444" i="1"/>
  <c r="U443" i="1"/>
  <c r="U442" i="1"/>
  <c r="U441" i="1"/>
  <c r="U440" i="1"/>
  <c r="U439" i="1"/>
  <c r="U438" i="1"/>
  <c r="U437" i="1"/>
  <c r="U436" i="1"/>
  <c r="U435" i="1"/>
  <c r="U434" i="1"/>
  <c r="U433" i="1"/>
  <c r="U432" i="1"/>
  <c r="U431" i="1"/>
  <c r="U430" i="1"/>
  <c r="U429" i="1"/>
  <c r="U428" i="1"/>
  <c r="U427" i="1"/>
  <c r="U426" i="1"/>
  <c r="U425" i="1"/>
  <c r="U424" i="1"/>
  <c r="U423" i="1"/>
  <c r="U422" i="1"/>
  <c r="U421" i="1"/>
  <c r="U420" i="1"/>
  <c r="U419" i="1"/>
  <c r="U418" i="1"/>
  <c r="U417" i="1"/>
  <c r="U416" i="1"/>
  <c r="U415" i="1"/>
  <c r="U414" i="1"/>
  <c r="U413" i="1"/>
  <c r="U412" i="1"/>
  <c r="U411" i="1"/>
  <c r="U410" i="1"/>
  <c r="U409" i="1"/>
  <c r="U408" i="1"/>
  <c r="U407" i="1"/>
  <c r="U406" i="1"/>
  <c r="U405" i="1"/>
  <c r="U404" i="1"/>
  <c r="U403" i="1"/>
  <c r="U402" i="1"/>
  <c r="U401" i="1"/>
  <c r="U400" i="1"/>
  <c r="U399" i="1"/>
  <c r="U398" i="1"/>
  <c r="U397" i="1"/>
  <c r="U396" i="1"/>
  <c r="U395" i="1"/>
  <c r="U394" i="1"/>
  <c r="U393" i="1"/>
  <c r="U392" i="1"/>
  <c r="U391" i="1"/>
  <c r="U390" i="1"/>
  <c r="U389" i="1"/>
  <c r="U388" i="1"/>
  <c r="U387" i="1"/>
  <c r="U386" i="1"/>
  <c r="U385" i="1"/>
  <c r="U384" i="1"/>
  <c r="U383" i="1"/>
  <c r="U382" i="1"/>
  <c r="U381" i="1"/>
  <c r="U380" i="1"/>
  <c r="U379" i="1"/>
  <c r="U378" i="1"/>
  <c r="U377" i="1"/>
  <c r="U376" i="1"/>
  <c r="U375" i="1"/>
  <c r="U374" i="1"/>
  <c r="U373" i="1"/>
  <c r="U372" i="1"/>
  <c r="U371" i="1"/>
  <c r="U370" i="1"/>
  <c r="U369" i="1"/>
  <c r="U368" i="1"/>
  <c r="U367" i="1"/>
  <c r="U366" i="1"/>
  <c r="U365" i="1"/>
  <c r="U364" i="1"/>
  <c r="U363" i="1"/>
  <c r="U362" i="1"/>
  <c r="U361" i="1"/>
  <c r="U360" i="1"/>
  <c r="U359" i="1"/>
  <c r="U358" i="1"/>
  <c r="U357" i="1"/>
  <c r="U356" i="1"/>
  <c r="U355" i="1"/>
  <c r="U354" i="1"/>
  <c r="U353" i="1"/>
  <c r="U352" i="1"/>
  <c r="U351" i="1"/>
  <c r="U350" i="1"/>
  <c r="U349" i="1"/>
  <c r="U348" i="1"/>
  <c r="U347" i="1"/>
  <c r="U346" i="1"/>
  <c r="U345" i="1"/>
  <c r="U344" i="1"/>
  <c r="U343" i="1"/>
  <c r="U342" i="1"/>
  <c r="U341" i="1"/>
  <c r="U340" i="1"/>
  <c r="U339" i="1"/>
  <c r="U338" i="1"/>
  <c r="U337" i="1"/>
  <c r="U336" i="1"/>
  <c r="U335" i="1"/>
  <c r="U334" i="1"/>
  <c r="U333" i="1"/>
  <c r="U332" i="1"/>
  <c r="U331" i="1"/>
  <c r="U330" i="1"/>
  <c r="U329" i="1"/>
  <c r="U328" i="1"/>
  <c r="U327" i="1"/>
  <c r="U326" i="1"/>
  <c r="U325" i="1"/>
  <c r="U324" i="1"/>
  <c r="U323" i="1"/>
  <c r="U322" i="1"/>
  <c r="U321" i="1"/>
  <c r="U320" i="1"/>
  <c r="U319" i="1"/>
  <c r="U318" i="1"/>
  <c r="U317" i="1"/>
  <c r="U316" i="1"/>
  <c r="U315" i="1"/>
  <c r="U314" i="1"/>
  <c r="U313" i="1"/>
  <c r="U312" i="1"/>
  <c r="U311" i="1"/>
  <c r="U310" i="1"/>
  <c r="U309" i="1"/>
  <c r="U308" i="1"/>
  <c r="U307" i="1"/>
  <c r="U306" i="1"/>
  <c r="U305" i="1"/>
  <c r="U304" i="1"/>
  <c r="U303" i="1"/>
  <c r="U302" i="1"/>
  <c r="U301" i="1"/>
  <c r="U300" i="1"/>
  <c r="U299" i="1"/>
  <c r="U298" i="1"/>
  <c r="U297" i="1"/>
  <c r="U296" i="1"/>
  <c r="U295" i="1"/>
  <c r="U294" i="1"/>
  <c r="U293" i="1"/>
  <c r="U292" i="1"/>
  <c r="U291" i="1"/>
  <c r="U290" i="1"/>
  <c r="U289" i="1"/>
  <c r="U288" i="1"/>
  <c r="U287" i="1"/>
  <c r="U286" i="1"/>
  <c r="U285" i="1"/>
  <c r="U284" i="1"/>
  <c r="U283" i="1"/>
  <c r="U282" i="1"/>
  <c r="U281" i="1"/>
  <c r="U280" i="1"/>
  <c r="U279" i="1"/>
  <c r="U278" i="1"/>
  <c r="U277" i="1"/>
  <c r="U276" i="1"/>
  <c r="U275" i="1"/>
  <c r="U274" i="1"/>
  <c r="U273" i="1"/>
  <c r="U272" i="1"/>
  <c r="U271" i="1"/>
  <c r="U270" i="1"/>
  <c r="U269" i="1"/>
  <c r="U268" i="1"/>
  <c r="U267" i="1"/>
  <c r="U266" i="1"/>
  <c r="U265" i="1"/>
  <c r="U264" i="1"/>
  <c r="U263" i="1"/>
  <c r="U262" i="1"/>
  <c r="U261" i="1"/>
  <c r="U260" i="1"/>
  <c r="U259" i="1"/>
  <c r="U258" i="1"/>
  <c r="U257" i="1"/>
  <c r="U256" i="1"/>
  <c r="U255" i="1"/>
  <c r="U254" i="1"/>
  <c r="U253" i="1"/>
  <c r="U252" i="1"/>
  <c r="U251" i="1"/>
  <c r="U250" i="1"/>
  <c r="U249" i="1"/>
  <c r="U248" i="1"/>
  <c r="U247" i="1"/>
  <c r="U246" i="1"/>
  <c r="U245"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U127" i="1"/>
  <c r="U126" i="1"/>
  <c r="U125" i="1"/>
  <c r="U124" i="1"/>
  <c r="U123" i="1"/>
  <c r="U122" i="1"/>
  <c r="U121" i="1"/>
  <c r="U120" i="1"/>
  <c r="U119" i="1"/>
  <c r="U118" i="1"/>
  <c r="U117" i="1"/>
  <c r="U116" i="1"/>
  <c r="U115" i="1"/>
  <c r="U114" i="1"/>
  <c r="U113" i="1"/>
  <c r="U112" i="1"/>
  <c r="U111" i="1"/>
  <c r="U110" i="1"/>
  <c r="U109" i="1"/>
  <c r="U108" i="1"/>
  <c r="U107" i="1"/>
  <c r="U106" i="1"/>
  <c r="U105" i="1"/>
  <c r="U104" i="1"/>
  <c r="U103" i="1"/>
  <c r="U102" i="1"/>
  <c r="U101" i="1"/>
  <c r="U100" i="1"/>
  <c r="U99" i="1"/>
  <c r="U98" i="1"/>
  <c r="U97" i="1"/>
  <c r="U96" i="1"/>
  <c r="U95" i="1"/>
  <c r="U94" i="1"/>
  <c r="U93" i="1"/>
  <c r="U92" i="1"/>
  <c r="U91"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6" i="1"/>
  <c r="U25" i="1"/>
  <c r="U24" i="1"/>
  <c r="U23" i="1"/>
  <c r="U22" i="1"/>
  <c r="U21" i="1"/>
  <c r="U20" i="1"/>
  <c r="U19" i="1"/>
  <c r="U18" i="1"/>
  <c r="U17" i="1"/>
  <c r="U16" i="1"/>
  <c r="U15" i="1"/>
  <c r="U14" i="1"/>
  <c r="U13" i="1"/>
  <c r="U12" i="1"/>
  <c r="U11" i="1"/>
  <c r="U10" i="1"/>
  <c r="U9" i="1"/>
  <c r="U8" i="1"/>
  <c r="U7" i="1"/>
  <c r="U6" i="1"/>
  <c r="W4957" i="1"/>
  <c r="W4956" i="1"/>
  <c r="W4955" i="1"/>
  <c r="W4954" i="1"/>
  <c r="W4953" i="1"/>
  <c r="W4952" i="1"/>
  <c r="W4951" i="1"/>
  <c r="W4950" i="1"/>
  <c r="W4949" i="1"/>
  <c r="W4948" i="1"/>
  <c r="X4948" i="1" s="1"/>
  <c r="Y4948" i="1" s="1"/>
  <c r="W4947" i="1"/>
  <c r="W4946" i="1"/>
  <c r="W4945" i="1"/>
  <c r="W4944" i="1"/>
  <c r="W4943" i="1"/>
  <c r="W4942" i="1"/>
  <c r="W4941" i="1"/>
  <c r="W4940" i="1"/>
  <c r="X4940" i="1" s="1"/>
  <c r="Y4940" i="1" s="1"/>
  <c r="W4939" i="1"/>
  <c r="W4938" i="1"/>
  <c r="W4937" i="1"/>
  <c r="W4936" i="1"/>
  <c r="W4935" i="1"/>
  <c r="X4935" i="1" s="1"/>
  <c r="Y4935" i="1" s="1"/>
  <c r="W4934" i="1"/>
  <c r="W4933" i="1"/>
  <c r="X4933" i="1" s="1"/>
  <c r="Y4933" i="1" s="1"/>
  <c r="W4932" i="1"/>
  <c r="W4931" i="1"/>
  <c r="W4930" i="1"/>
  <c r="W4929" i="1"/>
  <c r="W4928" i="1"/>
  <c r="W4927" i="1"/>
  <c r="X4927" i="1" s="1"/>
  <c r="Y4927" i="1" s="1"/>
  <c r="W4926" i="1"/>
  <c r="W4925" i="1"/>
  <c r="X4925" i="1" s="1"/>
  <c r="Y4925" i="1" s="1"/>
  <c r="W4924" i="1"/>
  <c r="W4923" i="1"/>
  <c r="W4922" i="1"/>
  <c r="W4921" i="1"/>
  <c r="W4920" i="1"/>
  <c r="W4919" i="1"/>
  <c r="X4919" i="1" s="1"/>
  <c r="Y4919" i="1" s="1"/>
  <c r="W4918" i="1"/>
  <c r="W4917" i="1"/>
  <c r="X4917" i="1" s="1"/>
  <c r="Y4917" i="1" s="1"/>
  <c r="W4916" i="1"/>
  <c r="W4915" i="1"/>
  <c r="W4914" i="1"/>
  <c r="W4913" i="1"/>
  <c r="W4912" i="1"/>
  <c r="W4911" i="1"/>
  <c r="W4910" i="1"/>
  <c r="W4909" i="1"/>
  <c r="X4909" i="1" s="1"/>
  <c r="Y4909" i="1" s="1"/>
  <c r="W4908" i="1"/>
  <c r="W4907" i="1"/>
  <c r="W4906" i="1"/>
  <c r="W4905" i="1"/>
  <c r="W4904" i="1"/>
  <c r="X4904" i="1" s="1"/>
  <c r="Y4904" i="1" s="1"/>
  <c r="W4903" i="1"/>
  <c r="W4902" i="1"/>
  <c r="X4902" i="1" s="1"/>
  <c r="Y4902" i="1" s="1"/>
  <c r="W4901" i="1"/>
  <c r="W4900" i="1"/>
  <c r="W4899" i="1"/>
  <c r="W4898" i="1"/>
  <c r="W4897" i="1"/>
  <c r="W4896" i="1"/>
  <c r="W4895" i="1"/>
  <c r="W4894" i="1"/>
  <c r="X4894" i="1" s="1"/>
  <c r="Y4894" i="1" s="1"/>
  <c r="W4893" i="1"/>
  <c r="W4892" i="1"/>
  <c r="W4891" i="1"/>
  <c r="W4890" i="1"/>
  <c r="W4889" i="1"/>
  <c r="W4888" i="1"/>
  <c r="W4887" i="1"/>
  <c r="W4886" i="1"/>
  <c r="X4886" i="1" s="1"/>
  <c r="Y4886" i="1" s="1"/>
  <c r="W4885" i="1"/>
  <c r="W4884" i="1"/>
  <c r="W4883" i="1"/>
  <c r="W4882" i="1"/>
  <c r="W4881" i="1"/>
  <c r="W4880" i="1"/>
  <c r="X4880" i="1" s="1"/>
  <c r="Y4880" i="1" s="1"/>
  <c r="W4879" i="1"/>
  <c r="W4878" i="1"/>
  <c r="X4878" i="1" s="1"/>
  <c r="Y4878" i="1" s="1"/>
  <c r="W4877" i="1"/>
  <c r="W4876" i="1"/>
  <c r="W4875" i="1"/>
  <c r="W4874" i="1"/>
  <c r="W4873" i="1"/>
  <c r="W4872" i="1"/>
  <c r="W4871" i="1"/>
  <c r="W4870" i="1"/>
  <c r="X4870" i="1" s="1"/>
  <c r="Y4870" i="1" s="1"/>
  <c r="W4869" i="1"/>
  <c r="W4868" i="1"/>
  <c r="W4867" i="1"/>
  <c r="W4866" i="1"/>
  <c r="W4865" i="1"/>
  <c r="X4865" i="1" s="1"/>
  <c r="Y4865" i="1" s="1"/>
  <c r="W4864" i="1"/>
  <c r="W4863" i="1"/>
  <c r="X4863" i="1" s="1"/>
  <c r="Y4863" i="1" s="1"/>
  <c r="W4862" i="1"/>
  <c r="W4861" i="1"/>
  <c r="W4860" i="1"/>
  <c r="W4859" i="1"/>
  <c r="W4858" i="1"/>
  <c r="W4857" i="1"/>
  <c r="W4856" i="1"/>
  <c r="X4856" i="1" s="1"/>
  <c r="Y4856" i="1" s="1"/>
  <c r="W4855" i="1"/>
  <c r="W4854" i="1"/>
  <c r="W4853" i="1"/>
  <c r="W4852" i="1"/>
  <c r="W4851" i="1"/>
  <c r="X4851" i="1" s="1"/>
  <c r="Y4851" i="1" s="1"/>
  <c r="W4850" i="1"/>
  <c r="W4849" i="1"/>
  <c r="X4849" i="1" s="1"/>
  <c r="Y4849" i="1" s="1"/>
  <c r="W4848" i="1"/>
  <c r="W4847" i="1"/>
  <c r="W4846" i="1"/>
  <c r="W4845" i="1"/>
  <c r="W4844" i="1"/>
  <c r="W4843" i="1"/>
  <c r="W4842" i="1"/>
  <c r="W4841" i="1"/>
  <c r="X4841" i="1" s="1"/>
  <c r="Y4841" i="1" s="1"/>
  <c r="W4840" i="1"/>
  <c r="W4839" i="1"/>
  <c r="W4838" i="1"/>
  <c r="W4837" i="1"/>
  <c r="W4836" i="1"/>
  <c r="W4835" i="1"/>
  <c r="W4834" i="1"/>
  <c r="W4833" i="1"/>
  <c r="X4833" i="1" s="1"/>
  <c r="Y4833" i="1" s="1"/>
  <c r="W4832" i="1"/>
  <c r="W4831" i="1"/>
  <c r="W4830" i="1"/>
  <c r="W4829" i="1"/>
  <c r="W4828" i="1"/>
  <c r="W4827" i="1"/>
  <c r="X4827" i="1" s="1"/>
  <c r="Y4827" i="1" s="1"/>
  <c r="W4826" i="1"/>
  <c r="W4825" i="1"/>
  <c r="X4825" i="1" s="1"/>
  <c r="Y4825" i="1" s="1"/>
  <c r="W4824" i="1"/>
  <c r="W4823" i="1"/>
  <c r="W4822" i="1"/>
  <c r="W4821" i="1"/>
  <c r="W4820" i="1"/>
  <c r="W4819" i="1"/>
  <c r="X4819" i="1" s="1"/>
  <c r="Y4819" i="1" s="1"/>
  <c r="W4818" i="1"/>
  <c r="W4817" i="1"/>
  <c r="X4817" i="1" s="1"/>
  <c r="Y4817" i="1" s="1"/>
  <c r="W4816" i="1"/>
  <c r="W4815" i="1"/>
  <c r="W4814" i="1"/>
  <c r="W4813" i="1"/>
  <c r="W4812" i="1"/>
  <c r="W4811" i="1"/>
  <c r="X4811" i="1" s="1"/>
  <c r="Y4811" i="1" s="1"/>
  <c r="W4810" i="1"/>
  <c r="W4809" i="1"/>
  <c r="X4809" i="1" s="1"/>
  <c r="Y4809" i="1" s="1"/>
  <c r="W4808" i="1"/>
  <c r="W4807" i="1"/>
  <c r="W4806" i="1"/>
  <c r="W4805" i="1"/>
  <c r="W4804" i="1"/>
  <c r="W4803" i="1"/>
  <c r="X4803" i="1" s="1"/>
  <c r="Y4803" i="1" s="1"/>
  <c r="W4802" i="1"/>
  <c r="W4801" i="1"/>
  <c r="W4800" i="1"/>
  <c r="W4799" i="1"/>
  <c r="W4798" i="1"/>
  <c r="W4797" i="1"/>
  <c r="W4796" i="1"/>
  <c r="W4795" i="1"/>
  <c r="X4795" i="1" s="1"/>
  <c r="Y4795" i="1" s="1"/>
  <c r="W4794" i="1"/>
  <c r="W4793" i="1"/>
  <c r="X4793" i="1" s="1"/>
  <c r="Y4793" i="1" s="1"/>
  <c r="W4792" i="1"/>
  <c r="W4791" i="1"/>
  <c r="W4790" i="1"/>
  <c r="W4789" i="1"/>
  <c r="W4788" i="1"/>
  <c r="W4787" i="1"/>
  <c r="X4787" i="1" s="1"/>
  <c r="Y4787" i="1" s="1"/>
  <c r="W4786" i="1"/>
  <c r="W4785" i="1"/>
  <c r="X4785" i="1" s="1"/>
  <c r="Y4785" i="1" s="1"/>
  <c r="W4784" i="1"/>
  <c r="W4783" i="1"/>
  <c r="W4782" i="1"/>
  <c r="W4781" i="1"/>
  <c r="W4780" i="1"/>
  <c r="W4779" i="1"/>
  <c r="X4779" i="1" s="1"/>
  <c r="Y4779" i="1" s="1"/>
  <c r="W4778" i="1"/>
  <c r="W4777" i="1"/>
  <c r="X4777" i="1" s="1"/>
  <c r="Y4777" i="1" s="1"/>
  <c r="W4776" i="1"/>
  <c r="W4775" i="1"/>
  <c r="W4774" i="1"/>
  <c r="W4773" i="1"/>
  <c r="W4772" i="1"/>
  <c r="W4771" i="1"/>
  <c r="X4771" i="1" s="1"/>
  <c r="Y4771" i="1" s="1"/>
  <c r="W4770" i="1"/>
  <c r="W4769" i="1"/>
  <c r="X4769" i="1" s="1"/>
  <c r="Y4769" i="1" s="1"/>
  <c r="W4768" i="1"/>
  <c r="W4767" i="1"/>
  <c r="W4766" i="1"/>
  <c r="W4765" i="1"/>
  <c r="W4764" i="1"/>
  <c r="X4764" i="1" s="1"/>
  <c r="Y4764" i="1" s="1"/>
  <c r="W4763" i="1"/>
  <c r="W4762" i="1"/>
  <c r="X4762" i="1" s="1"/>
  <c r="Y4762" i="1" s="1"/>
  <c r="W4761" i="1"/>
  <c r="W4760" i="1"/>
  <c r="W4759" i="1"/>
  <c r="W4758" i="1"/>
  <c r="W4757" i="1"/>
  <c r="W4756" i="1"/>
  <c r="W4755" i="1"/>
  <c r="W4754" i="1"/>
  <c r="X4754" i="1" s="1"/>
  <c r="Y4754" i="1" s="1"/>
  <c r="W4753" i="1"/>
  <c r="W4752" i="1"/>
  <c r="W4751" i="1"/>
  <c r="W4750" i="1"/>
  <c r="W4749" i="1"/>
  <c r="W4748" i="1"/>
  <c r="X4748" i="1" s="1"/>
  <c r="Y4748" i="1" s="1"/>
  <c r="W4747" i="1"/>
  <c r="W4746" i="1"/>
  <c r="X4746" i="1" s="1"/>
  <c r="Y4746" i="1" s="1"/>
  <c r="W4745" i="1"/>
  <c r="W4744" i="1"/>
  <c r="W4743" i="1"/>
  <c r="W4742" i="1"/>
  <c r="W4741" i="1"/>
  <c r="W4740" i="1"/>
  <c r="W4739" i="1"/>
  <c r="X4739" i="1" s="1"/>
  <c r="Y4739" i="1" s="1"/>
  <c r="W4738" i="1"/>
  <c r="W4737" i="1"/>
  <c r="W4736" i="1"/>
  <c r="W4735" i="1"/>
  <c r="W4734" i="1"/>
  <c r="W4733" i="1"/>
  <c r="X4733" i="1" s="1"/>
  <c r="Y4733" i="1" s="1"/>
  <c r="W4732" i="1"/>
  <c r="W4731" i="1"/>
  <c r="X4731" i="1" s="1"/>
  <c r="Y4731" i="1" s="1"/>
  <c r="W4730" i="1"/>
  <c r="W4729" i="1"/>
  <c r="W4728" i="1"/>
  <c r="W4727" i="1"/>
  <c r="W4726" i="1"/>
  <c r="W4725" i="1"/>
  <c r="W4724" i="1"/>
  <c r="W4723" i="1"/>
  <c r="X4723" i="1" s="1"/>
  <c r="Y4723" i="1" s="1"/>
  <c r="W4722" i="1"/>
  <c r="W4721" i="1"/>
  <c r="W4720" i="1"/>
  <c r="W4719" i="1"/>
  <c r="W4718" i="1"/>
  <c r="W4717" i="1"/>
  <c r="X4717" i="1" s="1"/>
  <c r="Y4717" i="1" s="1"/>
  <c r="W4716" i="1"/>
  <c r="W4715" i="1"/>
  <c r="X4715" i="1" s="1"/>
  <c r="Y4715" i="1" s="1"/>
  <c r="W4714" i="1"/>
  <c r="W4713" i="1"/>
  <c r="W4712" i="1"/>
  <c r="W4711" i="1"/>
  <c r="W4710" i="1"/>
  <c r="W4709" i="1"/>
  <c r="X4709" i="1" s="1"/>
  <c r="Y4709" i="1" s="1"/>
  <c r="W4708" i="1"/>
  <c r="W4707" i="1"/>
  <c r="X4707" i="1" s="1"/>
  <c r="Y4707" i="1" s="1"/>
  <c r="W4706" i="1"/>
  <c r="W4705" i="1"/>
  <c r="W4704" i="1"/>
  <c r="W4703" i="1"/>
  <c r="W4702" i="1"/>
  <c r="X4702" i="1" s="1"/>
  <c r="Y4702" i="1" s="1"/>
  <c r="W4701" i="1"/>
  <c r="W4700" i="1"/>
  <c r="X4700" i="1" s="1"/>
  <c r="Y4700" i="1" s="1"/>
  <c r="W4699" i="1"/>
  <c r="W4698" i="1"/>
  <c r="W4697" i="1"/>
  <c r="W4696" i="1"/>
  <c r="W4695" i="1"/>
  <c r="W4694" i="1"/>
  <c r="X4694" i="1" s="1"/>
  <c r="Y4694" i="1" s="1"/>
  <c r="W4693" i="1"/>
  <c r="W4692" i="1"/>
  <c r="X4692" i="1" s="1"/>
  <c r="Y4692" i="1" s="1"/>
  <c r="W4691" i="1"/>
  <c r="W4690" i="1"/>
  <c r="W4689" i="1"/>
  <c r="W4688" i="1"/>
  <c r="W4687" i="1"/>
  <c r="W4686" i="1"/>
  <c r="X4686" i="1" s="1"/>
  <c r="Y4686" i="1" s="1"/>
  <c r="W4685" i="1"/>
  <c r="W4684" i="1"/>
  <c r="X4684" i="1" s="1"/>
  <c r="Y4684" i="1" s="1"/>
  <c r="W4683" i="1"/>
  <c r="W4682" i="1"/>
  <c r="W4681" i="1"/>
  <c r="W4680" i="1"/>
  <c r="W4679" i="1"/>
  <c r="W4678" i="1"/>
  <c r="W4677" i="1"/>
  <c r="W4676" i="1"/>
  <c r="X4676" i="1" s="1"/>
  <c r="Y4676" i="1" s="1"/>
  <c r="W4675" i="1"/>
  <c r="W4674" i="1"/>
  <c r="W4673" i="1"/>
  <c r="W4672" i="1"/>
  <c r="W4671" i="1"/>
  <c r="W4670" i="1"/>
  <c r="W4669" i="1"/>
  <c r="W4668" i="1"/>
  <c r="X4668" i="1" s="1"/>
  <c r="Y4668" i="1" s="1"/>
  <c r="W4667" i="1"/>
  <c r="W4666" i="1"/>
  <c r="W4665" i="1"/>
  <c r="W4664" i="1"/>
  <c r="W4663" i="1"/>
  <c r="W4662" i="1"/>
  <c r="X4662" i="1" s="1"/>
  <c r="Y4662" i="1" s="1"/>
  <c r="W4661" i="1"/>
  <c r="W4660" i="1"/>
  <c r="X4660" i="1" s="1"/>
  <c r="Y4660" i="1" s="1"/>
  <c r="W4659" i="1"/>
  <c r="W4658" i="1"/>
  <c r="W4657" i="1"/>
  <c r="W4656" i="1"/>
  <c r="W4655" i="1"/>
  <c r="X4655" i="1" s="1"/>
  <c r="Y4655" i="1" s="1"/>
  <c r="W4654" i="1"/>
  <c r="W4653" i="1"/>
  <c r="X4653" i="1" s="1"/>
  <c r="Y4653" i="1" s="1"/>
  <c r="W4652" i="1"/>
  <c r="W4651" i="1"/>
  <c r="W4650" i="1"/>
  <c r="W4649" i="1"/>
  <c r="W4648" i="1"/>
  <c r="W4647" i="1"/>
  <c r="X4647" i="1" s="1"/>
  <c r="Y4647" i="1" s="1"/>
  <c r="W4646" i="1"/>
  <c r="X4646" i="1" s="1"/>
  <c r="Y4646" i="1" s="1"/>
  <c r="W4645" i="1"/>
  <c r="W4644" i="1"/>
  <c r="W4643" i="1"/>
  <c r="W4642" i="1"/>
  <c r="W4641" i="1"/>
  <c r="W4640" i="1"/>
  <c r="W4639" i="1"/>
  <c r="W4638" i="1"/>
  <c r="W4637" i="1"/>
  <c r="W4636" i="1"/>
  <c r="W4635" i="1"/>
  <c r="W4634" i="1"/>
  <c r="W4633" i="1"/>
  <c r="W4632" i="1"/>
  <c r="X4632" i="1" s="1"/>
  <c r="Y4632" i="1" s="1"/>
  <c r="W4631" i="1"/>
  <c r="W4630" i="1"/>
  <c r="X4630" i="1" s="1"/>
  <c r="Y4630" i="1" s="1"/>
  <c r="W4629" i="1"/>
  <c r="W4628" i="1"/>
  <c r="W4627" i="1"/>
  <c r="W4626" i="1"/>
  <c r="W4625" i="1"/>
  <c r="W4624" i="1"/>
  <c r="X4624" i="1" s="1"/>
  <c r="Y4624" i="1" s="1"/>
  <c r="W4623" i="1"/>
  <c r="W4622" i="1"/>
  <c r="X4622" i="1" s="1"/>
  <c r="Y4622" i="1" s="1"/>
  <c r="W4621" i="1"/>
  <c r="W4620" i="1"/>
  <c r="W4619" i="1"/>
  <c r="W4618" i="1"/>
  <c r="W4617" i="1"/>
  <c r="W4616" i="1"/>
  <c r="X4616" i="1" s="1"/>
  <c r="Y4616" i="1" s="1"/>
  <c r="W4615" i="1"/>
  <c r="W4614" i="1"/>
  <c r="X4614" i="1" s="1"/>
  <c r="Y4614" i="1" s="1"/>
  <c r="W4613" i="1"/>
  <c r="W4612" i="1"/>
  <c r="W4611" i="1"/>
  <c r="W4610" i="1"/>
  <c r="W4609" i="1"/>
  <c r="W4608" i="1"/>
  <c r="W4607" i="1"/>
  <c r="W4606" i="1"/>
  <c r="X4606" i="1" s="1"/>
  <c r="Y4606" i="1" s="1"/>
  <c r="W4605" i="1"/>
  <c r="W4604" i="1"/>
  <c r="W4603" i="1"/>
  <c r="W4602" i="1"/>
  <c r="W4601" i="1"/>
  <c r="X4601" i="1" s="1"/>
  <c r="Y4601" i="1" s="1"/>
  <c r="W4600" i="1"/>
  <c r="W4599" i="1"/>
  <c r="X4599" i="1" s="1"/>
  <c r="Y4599" i="1" s="1"/>
  <c r="W4598" i="1"/>
  <c r="W4597" i="1"/>
  <c r="W4596" i="1"/>
  <c r="W4595" i="1"/>
  <c r="W4594" i="1"/>
  <c r="W4593" i="1"/>
  <c r="X4593" i="1" s="1"/>
  <c r="Y4593" i="1" s="1"/>
  <c r="W4592" i="1"/>
  <c r="W4591" i="1"/>
  <c r="X4591" i="1" s="1"/>
  <c r="Y4591" i="1" s="1"/>
  <c r="W4590" i="1"/>
  <c r="W4589" i="1"/>
  <c r="W4588" i="1"/>
  <c r="W4587" i="1"/>
  <c r="W4586" i="1"/>
  <c r="W4585" i="1"/>
  <c r="X4585" i="1" s="1"/>
  <c r="Y4585" i="1" s="1"/>
  <c r="W4584" i="1"/>
  <c r="W4583" i="1"/>
  <c r="X4583" i="1" s="1"/>
  <c r="Y4583" i="1" s="1"/>
  <c r="W4582" i="1"/>
  <c r="W4581" i="1"/>
  <c r="W4580" i="1"/>
  <c r="W4579" i="1"/>
  <c r="W4578" i="1"/>
  <c r="W4577" i="1"/>
  <c r="W4576" i="1"/>
  <c r="W4575" i="1"/>
  <c r="X4575" i="1" s="1"/>
  <c r="Y4575" i="1" s="1"/>
  <c r="W4574" i="1"/>
  <c r="W4573" i="1"/>
  <c r="W4572" i="1"/>
  <c r="W4571" i="1"/>
  <c r="W4570" i="1"/>
  <c r="W4569" i="1"/>
  <c r="X4569" i="1" s="1"/>
  <c r="Y4569" i="1" s="1"/>
  <c r="W4568" i="1"/>
  <c r="W4567" i="1"/>
  <c r="W4566" i="1"/>
  <c r="W4565" i="1"/>
  <c r="W4564" i="1"/>
  <c r="W4563" i="1"/>
  <c r="W4562" i="1"/>
  <c r="W4561" i="1"/>
  <c r="X4561" i="1" s="1"/>
  <c r="Y4561" i="1" s="1"/>
  <c r="W4560" i="1"/>
  <c r="W4559" i="1"/>
  <c r="X4559" i="1" s="1"/>
  <c r="Y4559" i="1" s="1"/>
  <c r="W4558" i="1"/>
  <c r="W4557" i="1"/>
  <c r="W4556" i="1"/>
  <c r="W4555" i="1"/>
  <c r="W4554" i="1"/>
  <c r="W4553" i="1"/>
  <c r="X4553" i="1" s="1"/>
  <c r="Y4553" i="1" s="1"/>
  <c r="W4552" i="1"/>
  <c r="W4551" i="1"/>
  <c r="X4551" i="1" s="1"/>
  <c r="Y4551" i="1" s="1"/>
  <c r="W4550" i="1"/>
  <c r="W4549" i="1"/>
  <c r="W4548" i="1"/>
  <c r="W4547" i="1"/>
  <c r="W4546" i="1"/>
  <c r="W4545" i="1"/>
  <c r="W4544" i="1"/>
  <c r="W4543" i="1"/>
  <c r="X4543" i="1" s="1"/>
  <c r="Y4543" i="1" s="1"/>
  <c r="W4542" i="1"/>
  <c r="W4541" i="1"/>
  <c r="W4540" i="1"/>
  <c r="W4539" i="1"/>
  <c r="W4538" i="1"/>
  <c r="W4537" i="1"/>
  <c r="X4537" i="1" s="1"/>
  <c r="Y4537" i="1" s="1"/>
  <c r="W4536" i="1"/>
  <c r="W4535" i="1"/>
  <c r="X4535" i="1" s="1"/>
  <c r="Y4535" i="1" s="1"/>
  <c r="W4534" i="1"/>
  <c r="W4533" i="1"/>
  <c r="W4532" i="1"/>
  <c r="W4531" i="1"/>
  <c r="W4530" i="1"/>
  <c r="W4529" i="1"/>
  <c r="X4529" i="1" s="1"/>
  <c r="Y4529" i="1" s="1"/>
  <c r="W4528" i="1"/>
  <c r="W4527" i="1"/>
  <c r="X4527" i="1" s="1"/>
  <c r="Y4527" i="1" s="1"/>
  <c r="W4526" i="1"/>
  <c r="W4525" i="1"/>
  <c r="W4524" i="1"/>
  <c r="W4523" i="1"/>
  <c r="W4522" i="1"/>
  <c r="W4521" i="1"/>
  <c r="X4521" i="1" s="1"/>
  <c r="Y4521" i="1" s="1"/>
  <c r="W4520" i="1"/>
  <c r="W4519" i="1"/>
  <c r="X4519" i="1" s="1"/>
  <c r="Y4519" i="1" s="1"/>
  <c r="W4518" i="1"/>
  <c r="W4517" i="1"/>
  <c r="W4516" i="1"/>
  <c r="W4515" i="1"/>
  <c r="W4514" i="1"/>
  <c r="W4513" i="1"/>
  <c r="X4513" i="1" s="1"/>
  <c r="Y4513" i="1" s="1"/>
  <c r="W4512" i="1"/>
  <c r="W4511" i="1"/>
  <c r="X4511" i="1" s="1"/>
  <c r="Y4511" i="1" s="1"/>
  <c r="W4510" i="1"/>
  <c r="W4509" i="1"/>
  <c r="W4508" i="1"/>
  <c r="W4507" i="1"/>
  <c r="W4506" i="1"/>
  <c r="W4505" i="1"/>
  <c r="W4504" i="1"/>
  <c r="X4504" i="1" s="1"/>
  <c r="Y4504" i="1" s="1"/>
  <c r="W4503" i="1"/>
  <c r="W4502" i="1"/>
  <c r="W4501" i="1"/>
  <c r="W4500" i="1"/>
  <c r="W4499" i="1"/>
  <c r="W4498" i="1"/>
  <c r="W4497" i="1"/>
  <c r="W4496" i="1"/>
  <c r="X4496" i="1" s="1"/>
  <c r="Y4496" i="1" s="1"/>
  <c r="W4495" i="1"/>
  <c r="W4494" i="1"/>
  <c r="W4493" i="1"/>
  <c r="W4492" i="1"/>
  <c r="W4491" i="1"/>
  <c r="W4490" i="1"/>
  <c r="X4490" i="1" s="1"/>
  <c r="Y4490" i="1" s="1"/>
  <c r="W4489" i="1"/>
  <c r="W4488" i="1"/>
  <c r="X4488" i="1" s="1"/>
  <c r="Y4488" i="1" s="1"/>
  <c r="W4487" i="1"/>
  <c r="W4486" i="1"/>
  <c r="W4485" i="1"/>
  <c r="W4484" i="1"/>
  <c r="W4483" i="1"/>
  <c r="W4482" i="1"/>
  <c r="X4482" i="1" s="1"/>
  <c r="Y4482" i="1" s="1"/>
  <c r="W4481" i="1"/>
  <c r="W4480" i="1"/>
  <c r="X4480" i="1" s="1"/>
  <c r="Y4480" i="1" s="1"/>
  <c r="W4479" i="1"/>
  <c r="W4478" i="1"/>
  <c r="W4477" i="1"/>
  <c r="W4476" i="1"/>
  <c r="W4475" i="1"/>
  <c r="W4474" i="1"/>
  <c r="W4473" i="1"/>
  <c r="W4472" i="1"/>
  <c r="X4472" i="1" s="1"/>
  <c r="Y4472" i="1" s="1"/>
  <c r="W4471" i="1"/>
  <c r="W4470" i="1"/>
  <c r="W4469" i="1"/>
  <c r="W4468" i="1"/>
  <c r="W4467" i="1"/>
  <c r="W4466" i="1"/>
  <c r="X4466" i="1" s="1"/>
  <c r="Y4466" i="1" s="1"/>
  <c r="W4465" i="1"/>
  <c r="W4464" i="1"/>
  <c r="X4464" i="1" s="1"/>
  <c r="Y4464" i="1" s="1"/>
  <c r="W4463" i="1"/>
  <c r="W4462" i="1"/>
  <c r="W4461" i="1"/>
  <c r="W4460" i="1"/>
  <c r="W4459" i="1"/>
  <c r="X4459" i="1" s="1"/>
  <c r="Y4459" i="1" s="1"/>
  <c r="W4458" i="1"/>
  <c r="W4457" i="1"/>
  <c r="W4456" i="1"/>
  <c r="W4455" i="1"/>
  <c r="W4454" i="1"/>
  <c r="W4453" i="1"/>
  <c r="W4452" i="1"/>
  <c r="W4451" i="1"/>
  <c r="X4451" i="1" s="1"/>
  <c r="Y4451" i="1" s="1"/>
  <c r="W4450" i="1"/>
  <c r="W4449" i="1"/>
  <c r="X4449" i="1" s="1"/>
  <c r="Y4449" i="1" s="1"/>
  <c r="W4448" i="1"/>
  <c r="W4447" i="1"/>
  <c r="W4446" i="1"/>
  <c r="W4445" i="1"/>
  <c r="W4444" i="1"/>
  <c r="W4443" i="1"/>
  <c r="X4443" i="1" s="1"/>
  <c r="Y4443" i="1" s="1"/>
  <c r="W4442" i="1"/>
  <c r="X4442" i="1" s="1"/>
  <c r="Y4442" i="1" s="1"/>
  <c r="W4441" i="1"/>
  <c r="W4440" i="1"/>
  <c r="W4439" i="1"/>
  <c r="W4438" i="1"/>
  <c r="W4437" i="1"/>
  <c r="X4437" i="1" s="1"/>
  <c r="Y4437" i="1" s="1"/>
  <c r="W4436" i="1"/>
  <c r="W4435" i="1"/>
  <c r="X4435" i="1" s="1"/>
  <c r="Y4435" i="1" s="1"/>
  <c r="W4434" i="1"/>
  <c r="W4433" i="1"/>
  <c r="W4432" i="1"/>
  <c r="W4431" i="1"/>
  <c r="W4430" i="1"/>
  <c r="W4429" i="1"/>
  <c r="X4429" i="1" s="1"/>
  <c r="Y4429" i="1" s="1"/>
  <c r="W4428" i="1"/>
  <c r="W4427" i="1"/>
  <c r="X4427" i="1" s="1"/>
  <c r="Y4427" i="1" s="1"/>
  <c r="W4426" i="1"/>
  <c r="W4425" i="1"/>
  <c r="W4424" i="1"/>
  <c r="W4423" i="1"/>
  <c r="W4422" i="1"/>
  <c r="W4421" i="1"/>
  <c r="W4420" i="1"/>
  <c r="X4420" i="1" s="1"/>
  <c r="Y4420" i="1" s="1"/>
  <c r="W4419" i="1"/>
  <c r="W4418" i="1"/>
  <c r="W4417" i="1"/>
  <c r="W4416" i="1"/>
  <c r="W4415" i="1"/>
  <c r="W4414" i="1"/>
  <c r="W4413" i="1"/>
  <c r="X4413" i="1" s="1"/>
  <c r="Y4413" i="1" s="1"/>
  <c r="W4412" i="1"/>
  <c r="W4411" i="1"/>
  <c r="W4410" i="1"/>
  <c r="W4409" i="1"/>
  <c r="W4408" i="1"/>
  <c r="W4407" i="1"/>
  <c r="X4407" i="1" s="1"/>
  <c r="Y4407" i="1" s="1"/>
  <c r="W4406" i="1"/>
  <c r="W4405" i="1"/>
  <c r="X4405" i="1" s="1"/>
  <c r="Y4405" i="1" s="1"/>
  <c r="W4404" i="1"/>
  <c r="W4403" i="1"/>
  <c r="W4402" i="1"/>
  <c r="W4401" i="1"/>
  <c r="W4400" i="1"/>
  <c r="W4399" i="1"/>
  <c r="X4399" i="1" s="1"/>
  <c r="Y4399" i="1" s="1"/>
  <c r="W4398" i="1"/>
  <c r="W4397" i="1"/>
  <c r="X4397" i="1" s="1"/>
  <c r="Y4397" i="1" s="1"/>
  <c r="W4396" i="1"/>
  <c r="W4395" i="1"/>
  <c r="W4394" i="1"/>
  <c r="W4393" i="1"/>
  <c r="W4392" i="1"/>
  <c r="W4391" i="1"/>
  <c r="X4391" i="1" s="1"/>
  <c r="Y4391" i="1" s="1"/>
  <c r="W4390" i="1"/>
  <c r="W4389" i="1"/>
  <c r="X4389" i="1" s="1"/>
  <c r="Y4389" i="1" s="1"/>
  <c r="W4388" i="1"/>
  <c r="W4387" i="1"/>
  <c r="W4386" i="1"/>
  <c r="W4385" i="1"/>
  <c r="W4384" i="1"/>
  <c r="W4383" i="1"/>
  <c r="X4383" i="1" s="1"/>
  <c r="Y4383" i="1" s="1"/>
  <c r="W4382" i="1"/>
  <c r="W4381" i="1"/>
  <c r="X4381" i="1" s="1"/>
  <c r="Y4381" i="1" s="1"/>
  <c r="W4380" i="1"/>
  <c r="W4379" i="1"/>
  <c r="W4378" i="1"/>
  <c r="W4377" i="1"/>
  <c r="W4376" i="1"/>
  <c r="X4376" i="1" s="1"/>
  <c r="Y4376" i="1" s="1"/>
  <c r="W4375" i="1"/>
  <c r="W4374" i="1"/>
  <c r="X4374" i="1" s="1"/>
  <c r="Y4374" i="1" s="1"/>
  <c r="W4373" i="1"/>
  <c r="W4372" i="1"/>
  <c r="W4371" i="1"/>
  <c r="W4370" i="1"/>
  <c r="W4369" i="1"/>
  <c r="W4368" i="1"/>
  <c r="W4367" i="1"/>
  <c r="W4366" i="1"/>
  <c r="X4366" i="1" s="1"/>
  <c r="Y4366" i="1" s="1"/>
  <c r="W4365" i="1"/>
  <c r="W4364" i="1"/>
  <c r="W4363" i="1"/>
  <c r="W4362" i="1"/>
  <c r="W4361" i="1"/>
  <c r="W4360" i="1"/>
  <c r="W4359" i="1"/>
  <c r="X4359" i="1" s="1"/>
  <c r="Y4359" i="1" s="1"/>
  <c r="W4358" i="1"/>
  <c r="X4358" i="1" s="1"/>
  <c r="Y4358" i="1" s="1"/>
  <c r="W4357" i="1"/>
  <c r="W4356" i="1"/>
  <c r="W4355" i="1"/>
  <c r="W4354" i="1"/>
  <c r="W4353" i="1"/>
  <c r="X4353" i="1" s="1"/>
  <c r="Y4353" i="1" s="1"/>
  <c r="W4352" i="1"/>
  <c r="W4351" i="1"/>
  <c r="X4351" i="1" s="1"/>
  <c r="Y4351" i="1" s="1"/>
  <c r="W4350" i="1"/>
  <c r="W4349" i="1"/>
  <c r="W4348" i="1"/>
  <c r="W4347" i="1"/>
  <c r="W4346" i="1"/>
  <c r="X4346" i="1" s="1"/>
  <c r="Y4346" i="1" s="1"/>
  <c r="W4345" i="1"/>
  <c r="W4344" i="1"/>
  <c r="W4343" i="1"/>
  <c r="W4342" i="1"/>
  <c r="W4341" i="1"/>
  <c r="W4340" i="1"/>
  <c r="W4339" i="1"/>
  <c r="W4338" i="1"/>
  <c r="X4338" i="1" s="1"/>
  <c r="Y4338" i="1" s="1"/>
  <c r="W4337" i="1"/>
  <c r="W4336" i="1"/>
  <c r="X4336" i="1" s="1"/>
  <c r="Y4336" i="1" s="1"/>
  <c r="W4335" i="1"/>
  <c r="W4334" i="1"/>
  <c r="W4333" i="1"/>
  <c r="W4332" i="1"/>
  <c r="W4331" i="1"/>
  <c r="W4330" i="1"/>
  <c r="X4330" i="1" s="1"/>
  <c r="Y4330" i="1" s="1"/>
  <c r="W4329" i="1"/>
  <c r="W4328" i="1"/>
  <c r="X4328" i="1" s="1"/>
  <c r="Y4328" i="1" s="1"/>
  <c r="W4327" i="1"/>
  <c r="W4326" i="1"/>
  <c r="W4325" i="1"/>
  <c r="W4324" i="1"/>
  <c r="W4323" i="1"/>
  <c r="W4322" i="1"/>
  <c r="X4322" i="1" s="1"/>
  <c r="Y4322" i="1" s="1"/>
  <c r="W4321" i="1"/>
  <c r="W4320" i="1"/>
  <c r="W4319" i="1"/>
  <c r="W4318" i="1"/>
  <c r="W4317" i="1"/>
  <c r="W4316" i="1"/>
  <c r="W4315" i="1"/>
  <c r="W4314" i="1"/>
  <c r="X4314" i="1" s="1"/>
  <c r="Y4314" i="1" s="1"/>
  <c r="W4313" i="1"/>
  <c r="W4312" i="1"/>
  <c r="X4312" i="1" s="1"/>
  <c r="Y4312" i="1" s="1"/>
  <c r="W4311" i="1"/>
  <c r="W4310" i="1"/>
  <c r="W4309" i="1"/>
  <c r="W4308" i="1"/>
  <c r="W4307" i="1"/>
  <c r="W4306" i="1"/>
  <c r="X4306" i="1" s="1"/>
  <c r="Y4306" i="1" s="1"/>
  <c r="W4305" i="1"/>
  <c r="W4304" i="1"/>
  <c r="X4304" i="1" s="1"/>
  <c r="Y4304" i="1" s="1"/>
  <c r="W4303" i="1"/>
  <c r="W4302" i="1"/>
  <c r="W4301" i="1"/>
  <c r="W4300" i="1"/>
  <c r="W4299" i="1"/>
  <c r="X4299" i="1" s="1"/>
  <c r="Y4299" i="1" s="1"/>
  <c r="W4298" i="1"/>
  <c r="W4297" i="1"/>
  <c r="X4297" i="1" s="1"/>
  <c r="Y4297" i="1" s="1"/>
  <c r="W4296" i="1"/>
  <c r="W4295" i="1"/>
  <c r="W4294" i="1"/>
  <c r="W4293" i="1"/>
  <c r="W4292" i="1"/>
  <c r="X4292" i="1" s="1"/>
  <c r="Y4292" i="1" s="1"/>
  <c r="W4291" i="1"/>
  <c r="W4290" i="1"/>
  <c r="X4290" i="1" s="1"/>
  <c r="Y4290" i="1" s="1"/>
  <c r="W4289" i="1"/>
  <c r="W4288" i="1"/>
  <c r="W4287" i="1"/>
  <c r="W4286" i="1"/>
  <c r="W4285" i="1"/>
  <c r="W4284" i="1"/>
  <c r="X4284" i="1" s="1"/>
  <c r="Y4284" i="1" s="1"/>
  <c r="W4283" i="1"/>
  <c r="W4282" i="1"/>
  <c r="X4282" i="1" s="1"/>
  <c r="Y4282" i="1" s="1"/>
  <c r="W4281" i="1"/>
  <c r="W4280" i="1"/>
  <c r="W4279" i="1"/>
  <c r="W4278" i="1"/>
  <c r="W4277" i="1"/>
  <c r="W4276" i="1"/>
  <c r="X4276" i="1" s="1"/>
  <c r="Y4276" i="1" s="1"/>
  <c r="W4275" i="1"/>
  <c r="W4274" i="1"/>
  <c r="X4274" i="1" s="1"/>
  <c r="Y4274" i="1" s="1"/>
  <c r="W4273" i="1"/>
  <c r="W4272" i="1"/>
  <c r="W4271" i="1"/>
  <c r="W4270" i="1"/>
  <c r="W4269" i="1"/>
  <c r="W4268" i="1"/>
  <c r="X4268" i="1" s="1"/>
  <c r="Y4268" i="1" s="1"/>
  <c r="W4267" i="1"/>
  <c r="W4266" i="1"/>
  <c r="X4266" i="1" s="1"/>
  <c r="Y4266" i="1" s="1"/>
  <c r="W4265" i="1"/>
  <c r="W4264" i="1"/>
  <c r="W4263" i="1"/>
  <c r="W4262" i="1"/>
  <c r="W4261" i="1"/>
  <c r="W4260" i="1"/>
  <c r="W4259" i="1"/>
  <c r="X4259" i="1" s="1"/>
  <c r="Y4259" i="1" s="1"/>
  <c r="W4258" i="1"/>
  <c r="W4257" i="1"/>
  <c r="W4256" i="1"/>
  <c r="W4255" i="1"/>
  <c r="W4254" i="1"/>
  <c r="W4253" i="1"/>
  <c r="X4253" i="1" s="1"/>
  <c r="Y4253" i="1" s="1"/>
  <c r="W4252" i="1"/>
  <c r="W4251" i="1"/>
  <c r="X4251" i="1" s="1"/>
  <c r="Y4251" i="1" s="1"/>
  <c r="W4250" i="1"/>
  <c r="W4249" i="1"/>
  <c r="W4248" i="1"/>
  <c r="W4247" i="1"/>
  <c r="W4246" i="1"/>
  <c r="W4245" i="1"/>
  <c r="W4244" i="1"/>
  <c r="X4244" i="1" s="1"/>
  <c r="Y4244" i="1" s="1"/>
  <c r="W4243" i="1"/>
  <c r="W4242" i="1"/>
  <c r="W4241" i="1"/>
  <c r="W4240" i="1"/>
  <c r="W4239" i="1"/>
  <c r="W4238" i="1"/>
  <c r="X4238" i="1" s="1"/>
  <c r="Y4238" i="1" s="1"/>
  <c r="W4237" i="1"/>
  <c r="W4236" i="1"/>
  <c r="X4236" i="1" s="1"/>
  <c r="Y4236" i="1" s="1"/>
  <c r="W4235" i="1"/>
  <c r="W4234" i="1"/>
  <c r="W4233" i="1"/>
  <c r="W4232" i="1"/>
  <c r="W4231" i="1"/>
  <c r="W4230" i="1"/>
  <c r="X4230" i="1" s="1"/>
  <c r="Y4230" i="1" s="1"/>
  <c r="W4229" i="1"/>
  <c r="W4228" i="1"/>
  <c r="X4228" i="1" s="1"/>
  <c r="Y4228" i="1" s="1"/>
  <c r="W4227" i="1"/>
  <c r="W4226" i="1"/>
  <c r="W4225" i="1"/>
  <c r="W4224" i="1"/>
  <c r="W4223" i="1"/>
  <c r="W4222" i="1"/>
  <c r="X4222" i="1" s="1"/>
  <c r="Y4222" i="1" s="1"/>
  <c r="W4221" i="1"/>
  <c r="W4220" i="1"/>
  <c r="X4220" i="1" s="1"/>
  <c r="Y4220" i="1" s="1"/>
  <c r="W4219" i="1"/>
  <c r="W4218" i="1"/>
  <c r="W4217" i="1"/>
  <c r="W4216" i="1"/>
  <c r="W4215" i="1"/>
  <c r="W4214" i="1"/>
  <c r="X4214" i="1" s="1"/>
  <c r="Y4214" i="1" s="1"/>
  <c r="W4213" i="1"/>
  <c r="W4212" i="1"/>
  <c r="W4211" i="1"/>
  <c r="W4210" i="1"/>
  <c r="W4209" i="1"/>
  <c r="W4208" i="1"/>
  <c r="W4207" i="1"/>
  <c r="W4206" i="1"/>
  <c r="X4206" i="1" s="1"/>
  <c r="Y4206" i="1" s="1"/>
  <c r="W4205" i="1"/>
  <c r="W4204" i="1"/>
  <c r="X4204" i="1" s="1"/>
  <c r="Y4204" i="1" s="1"/>
  <c r="W4203" i="1"/>
  <c r="W4202" i="1"/>
  <c r="W4201" i="1"/>
  <c r="W4200" i="1"/>
  <c r="W4199" i="1"/>
  <c r="W4198" i="1"/>
  <c r="X4198" i="1" s="1"/>
  <c r="Y4198" i="1" s="1"/>
  <c r="W4197" i="1"/>
  <c r="W4196" i="1"/>
  <c r="X4196" i="1" s="1"/>
  <c r="Y4196" i="1" s="1"/>
  <c r="W4195" i="1"/>
  <c r="W4194" i="1"/>
  <c r="W4193" i="1"/>
  <c r="W4192" i="1"/>
  <c r="W4191" i="1"/>
  <c r="W4190" i="1"/>
  <c r="X4190" i="1" s="1"/>
  <c r="Y4190" i="1" s="1"/>
  <c r="W4189" i="1"/>
  <c r="W4188" i="1"/>
  <c r="X4188" i="1" s="1"/>
  <c r="Y4188" i="1" s="1"/>
  <c r="W4187" i="1"/>
  <c r="W4186" i="1"/>
  <c r="W4185" i="1"/>
  <c r="W4184" i="1"/>
  <c r="W4183" i="1"/>
  <c r="W4182" i="1"/>
  <c r="X4182" i="1" s="1"/>
  <c r="Y4182" i="1" s="1"/>
  <c r="W4181" i="1"/>
  <c r="W4180" i="1"/>
  <c r="X4180" i="1" s="1"/>
  <c r="Y4180" i="1" s="1"/>
  <c r="W4179" i="1"/>
  <c r="W4178" i="1"/>
  <c r="W4177" i="1"/>
  <c r="W4176" i="1"/>
  <c r="W4175" i="1"/>
  <c r="W4174" i="1"/>
  <c r="X4174" i="1" s="1"/>
  <c r="Y4174" i="1" s="1"/>
  <c r="W4173" i="1"/>
  <c r="W4172" i="1"/>
  <c r="X4172" i="1" s="1"/>
  <c r="Y4172" i="1" s="1"/>
  <c r="W4171" i="1"/>
  <c r="W4170" i="1"/>
  <c r="W4169" i="1"/>
  <c r="W4168" i="1"/>
  <c r="W4167" i="1"/>
  <c r="W4166" i="1"/>
  <c r="X4166" i="1" s="1"/>
  <c r="Y4166" i="1" s="1"/>
  <c r="W4165" i="1"/>
  <c r="W4164" i="1"/>
  <c r="X4164" i="1" s="1"/>
  <c r="Y4164" i="1" s="1"/>
  <c r="W4163" i="1"/>
  <c r="W4162" i="1"/>
  <c r="W4161" i="1"/>
  <c r="W4160" i="1"/>
  <c r="W4159" i="1"/>
  <c r="W4158" i="1"/>
  <c r="X4158" i="1" s="1"/>
  <c r="Y4158" i="1" s="1"/>
  <c r="W4157" i="1"/>
  <c r="W4156" i="1"/>
  <c r="X4156" i="1" s="1"/>
  <c r="Y4156" i="1" s="1"/>
  <c r="W4155" i="1"/>
  <c r="W4154" i="1"/>
  <c r="W4153" i="1"/>
  <c r="W4152" i="1"/>
  <c r="W4151" i="1"/>
  <c r="W4150" i="1"/>
  <c r="X4150" i="1" s="1"/>
  <c r="Y4150" i="1" s="1"/>
  <c r="W4149" i="1"/>
  <c r="W4148" i="1"/>
  <c r="X4148" i="1" s="1"/>
  <c r="Y4148" i="1" s="1"/>
  <c r="W4147" i="1"/>
  <c r="W4146" i="1"/>
  <c r="W4145" i="1"/>
  <c r="W4144" i="1"/>
  <c r="W4143" i="1"/>
  <c r="W4142" i="1"/>
  <c r="X4142" i="1" s="1"/>
  <c r="Y4142" i="1" s="1"/>
  <c r="W4141" i="1"/>
  <c r="W4140" i="1"/>
  <c r="X4140" i="1" s="1"/>
  <c r="Y4140" i="1" s="1"/>
  <c r="W4139" i="1"/>
  <c r="W4138" i="1"/>
  <c r="W4137" i="1"/>
  <c r="W4136" i="1"/>
  <c r="W4135" i="1"/>
  <c r="X4135" i="1" s="1"/>
  <c r="Y4135" i="1" s="1"/>
  <c r="W4134" i="1"/>
  <c r="W4133" i="1"/>
  <c r="X4133" i="1" s="1"/>
  <c r="Y4133" i="1" s="1"/>
  <c r="W4132" i="1"/>
  <c r="W4131" i="1"/>
  <c r="W4130" i="1"/>
  <c r="W4129" i="1"/>
  <c r="W4128" i="1"/>
  <c r="W4127" i="1"/>
  <c r="X4127" i="1" s="1"/>
  <c r="Y4127" i="1" s="1"/>
  <c r="W4126" i="1"/>
  <c r="W4125" i="1"/>
  <c r="X4125" i="1" s="1"/>
  <c r="Y4125" i="1" s="1"/>
  <c r="W4124" i="1"/>
  <c r="W4123" i="1"/>
  <c r="W4122" i="1"/>
  <c r="W4121" i="1"/>
  <c r="W4120" i="1"/>
  <c r="W4119" i="1"/>
  <c r="X4119" i="1" s="1"/>
  <c r="Y4119" i="1" s="1"/>
  <c r="W4118" i="1"/>
  <c r="W4117" i="1"/>
  <c r="X4117" i="1" s="1"/>
  <c r="Y4117" i="1" s="1"/>
  <c r="W4116" i="1"/>
  <c r="W4115" i="1"/>
  <c r="W4114" i="1"/>
  <c r="W4113" i="1"/>
  <c r="W4112" i="1"/>
  <c r="W4111" i="1"/>
  <c r="X4111" i="1" s="1"/>
  <c r="Y4111" i="1" s="1"/>
  <c r="W4110" i="1"/>
  <c r="W4109" i="1"/>
  <c r="X4109" i="1" s="1"/>
  <c r="Y4109" i="1" s="1"/>
  <c r="W4108" i="1"/>
  <c r="W4107" i="1"/>
  <c r="W4106" i="1"/>
  <c r="W4105" i="1"/>
  <c r="W4104" i="1"/>
  <c r="W4103" i="1"/>
  <c r="X4103" i="1" s="1"/>
  <c r="Y4103" i="1" s="1"/>
  <c r="W4102" i="1"/>
  <c r="W4101" i="1"/>
  <c r="X4101" i="1" s="1"/>
  <c r="Y4101" i="1" s="1"/>
  <c r="W4100" i="1"/>
  <c r="W4099" i="1"/>
  <c r="W4098" i="1"/>
  <c r="W4097" i="1"/>
  <c r="W4096" i="1"/>
  <c r="W4095" i="1"/>
  <c r="X4095" i="1" s="1"/>
  <c r="Y4095" i="1" s="1"/>
  <c r="W4094" i="1"/>
  <c r="W4093" i="1"/>
  <c r="W4092" i="1"/>
  <c r="W4091" i="1"/>
  <c r="W4090" i="1"/>
  <c r="W4089" i="1"/>
  <c r="W4088" i="1"/>
  <c r="W4087" i="1"/>
  <c r="X4087" i="1" s="1"/>
  <c r="Y4087" i="1" s="1"/>
  <c r="W4086" i="1"/>
  <c r="W4085" i="1"/>
  <c r="X4085" i="1" s="1"/>
  <c r="Y4085" i="1" s="1"/>
  <c r="W4084" i="1"/>
  <c r="W4083" i="1"/>
  <c r="W4082" i="1"/>
  <c r="W4081" i="1"/>
  <c r="W4080" i="1"/>
  <c r="W4079" i="1"/>
  <c r="X4079" i="1" s="1"/>
  <c r="Y4079" i="1" s="1"/>
  <c r="W4078" i="1"/>
  <c r="W4077" i="1"/>
  <c r="X4077" i="1" s="1"/>
  <c r="Y4077" i="1" s="1"/>
  <c r="W4076" i="1"/>
  <c r="W4075" i="1"/>
  <c r="W4074" i="1"/>
  <c r="W4073" i="1"/>
  <c r="W4072" i="1"/>
  <c r="W4071" i="1"/>
  <c r="X4071" i="1" s="1"/>
  <c r="Y4071" i="1" s="1"/>
  <c r="W4070" i="1"/>
  <c r="W4069" i="1"/>
  <c r="W4068" i="1"/>
  <c r="W4067" i="1"/>
  <c r="W4066" i="1"/>
  <c r="W4065" i="1"/>
  <c r="W4064" i="1"/>
  <c r="W4063" i="1"/>
  <c r="W4062" i="1"/>
  <c r="W4061" i="1"/>
  <c r="X4061" i="1" s="1"/>
  <c r="Y4061" i="1" s="1"/>
  <c r="W4060" i="1"/>
  <c r="W4059" i="1"/>
  <c r="W4058" i="1"/>
  <c r="W4057" i="1"/>
  <c r="W4056" i="1"/>
  <c r="W4055" i="1"/>
  <c r="X4055" i="1" s="1"/>
  <c r="Y4055" i="1" s="1"/>
  <c r="W4054" i="1"/>
  <c r="W4053" i="1"/>
  <c r="X4053" i="1" s="1"/>
  <c r="Y4053" i="1" s="1"/>
  <c r="W4052" i="1"/>
  <c r="W4051" i="1"/>
  <c r="W4050" i="1"/>
  <c r="W4049" i="1"/>
  <c r="W4048" i="1"/>
  <c r="W4047" i="1"/>
  <c r="X4047" i="1" s="1"/>
  <c r="Y4047" i="1" s="1"/>
  <c r="W4046" i="1"/>
  <c r="W4045" i="1"/>
  <c r="X4045" i="1" s="1"/>
  <c r="Y4045" i="1" s="1"/>
  <c r="W4044" i="1"/>
  <c r="W4043" i="1"/>
  <c r="W4042" i="1"/>
  <c r="W4041" i="1"/>
  <c r="W4040" i="1"/>
  <c r="W4039" i="1"/>
  <c r="X4039" i="1" s="1"/>
  <c r="Y4039" i="1" s="1"/>
  <c r="W4038" i="1"/>
  <c r="W4037" i="1"/>
  <c r="X4037" i="1" s="1"/>
  <c r="Y4037" i="1" s="1"/>
  <c r="W4036" i="1"/>
  <c r="W4035" i="1"/>
  <c r="W4034" i="1"/>
  <c r="W4033" i="1"/>
  <c r="W4032" i="1"/>
  <c r="X4032" i="1" s="1"/>
  <c r="Y4032" i="1" s="1"/>
  <c r="W4031" i="1"/>
  <c r="W4030" i="1"/>
  <c r="X4030" i="1" s="1"/>
  <c r="Y4030" i="1" s="1"/>
  <c r="W4029" i="1"/>
  <c r="W4028" i="1"/>
  <c r="W4027" i="1"/>
  <c r="W4026" i="1"/>
  <c r="W4025" i="1"/>
  <c r="W4024" i="1"/>
  <c r="X4024" i="1" s="1"/>
  <c r="Y4024" i="1" s="1"/>
  <c r="W4023" i="1"/>
  <c r="W4022" i="1"/>
  <c r="X4022" i="1" s="1"/>
  <c r="Y4022" i="1" s="1"/>
  <c r="W4021" i="1"/>
  <c r="W4020" i="1"/>
  <c r="W4019" i="1"/>
  <c r="W4018" i="1"/>
  <c r="W4017" i="1"/>
  <c r="X4017" i="1" s="1"/>
  <c r="Y4017" i="1" s="1"/>
  <c r="W4016" i="1"/>
  <c r="W4015" i="1"/>
  <c r="X4015" i="1" s="1"/>
  <c r="Y4015" i="1" s="1"/>
  <c r="W4014" i="1"/>
  <c r="X4014" i="1" s="1"/>
  <c r="Y4014" i="1" s="1"/>
  <c r="W4013" i="1"/>
  <c r="W4012" i="1"/>
  <c r="W4011" i="1"/>
  <c r="W4010" i="1"/>
  <c r="W4009" i="1"/>
  <c r="X4009" i="1" s="1"/>
  <c r="Y4009" i="1" s="1"/>
  <c r="W4008" i="1"/>
  <c r="W4007" i="1"/>
  <c r="X4007" i="1" s="1"/>
  <c r="Y4007" i="1" s="1"/>
  <c r="W4006" i="1"/>
  <c r="X4006" i="1" s="1"/>
  <c r="Y4006" i="1" s="1"/>
  <c r="W4005" i="1"/>
  <c r="W4004" i="1"/>
  <c r="W4003" i="1"/>
  <c r="W4002" i="1"/>
  <c r="W4001" i="1"/>
  <c r="X4001" i="1" s="1"/>
  <c r="Y4001" i="1" s="1"/>
  <c r="W4000" i="1"/>
  <c r="W3999" i="1"/>
  <c r="X3999" i="1" s="1"/>
  <c r="Y3999" i="1" s="1"/>
  <c r="W3998" i="1"/>
  <c r="X3998" i="1" s="1"/>
  <c r="Y3998" i="1" s="1"/>
  <c r="W3997" i="1"/>
  <c r="W3996" i="1"/>
  <c r="W3995" i="1"/>
  <c r="W3994" i="1"/>
  <c r="W3993" i="1"/>
  <c r="X3993" i="1" s="1"/>
  <c r="Y3993" i="1" s="1"/>
  <c r="W3992" i="1"/>
  <c r="W3991" i="1"/>
  <c r="X3991" i="1" s="1"/>
  <c r="Y3991" i="1" s="1"/>
  <c r="W3990" i="1"/>
  <c r="W3989" i="1"/>
  <c r="W3988" i="1"/>
  <c r="W3987" i="1"/>
  <c r="W3986" i="1"/>
  <c r="W3985" i="1"/>
  <c r="X3985" i="1" s="1"/>
  <c r="Y3985" i="1" s="1"/>
  <c r="W3984" i="1"/>
  <c r="W3983" i="1"/>
  <c r="X3983" i="1" s="1"/>
  <c r="Y3983" i="1" s="1"/>
  <c r="W3982" i="1"/>
  <c r="W3981" i="1"/>
  <c r="W3980" i="1"/>
  <c r="W3979" i="1"/>
  <c r="W3978" i="1"/>
  <c r="W3977" i="1"/>
  <c r="X3977" i="1" s="1"/>
  <c r="Y3977" i="1" s="1"/>
  <c r="W3976" i="1"/>
  <c r="W3975" i="1"/>
  <c r="W3974" i="1"/>
  <c r="X3974" i="1" s="1"/>
  <c r="Y3974" i="1" s="1"/>
  <c r="W3973" i="1"/>
  <c r="W3972" i="1"/>
  <c r="W3971" i="1"/>
  <c r="W3970" i="1"/>
  <c r="W3969" i="1"/>
  <c r="X3969" i="1" s="1"/>
  <c r="Y3969" i="1" s="1"/>
  <c r="W3968" i="1"/>
  <c r="W3967" i="1"/>
  <c r="X3967" i="1" s="1"/>
  <c r="Y3967" i="1" s="1"/>
  <c r="W3966" i="1"/>
  <c r="X3966" i="1" s="1"/>
  <c r="Y3966" i="1" s="1"/>
  <c r="W3965" i="1"/>
  <c r="W3964" i="1"/>
  <c r="W3963" i="1"/>
  <c r="W3962" i="1"/>
  <c r="W3961" i="1"/>
  <c r="X3961" i="1" s="1"/>
  <c r="Y3961" i="1" s="1"/>
  <c r="W3960" i="1"/>
  <c r="W3959" i="1"/>
  <c r="X3959" i="1" s="1"/>
  <c r="Y3959" i="1" s="1"/>
  <c r="W3958" i="1"/>
  <c r="W3957" i="1"/>
  <c r="W3956" i="1"/>
  <c r="W3955" i="1"/>
  <c r="W3954" i="1"/>
  <c r="W3953" i="1"/>
  <c r="X3953" i="1" s="1"/>
  <c r="Y3953" i="1" s="1"/>
  <c r="W3952" i="1"/>
  <c r="W3951" i="1"/>
  <c r="X3951" i="1" s="1"/>
  <c r="Y3951" i="1" s="1"/>
  <c r="W3950" i="1"/>
  <c r="W3949" i="1"/>
  <c r="W3948" i="1"/>
  <c r="W3947" i="1"/>
  <c r="W3946" i="1"/>
  <c r="W3945" i="1"/>
  <c r="X3945" i="1" s="1"/>
  <c r="Y3945" i="1" s="1"/>
  <c r="W3944" i="1"/>
  <c r="W3943" i="1"/>
  <c r="W3942" i="1"/>
  <c r="W3941" i="1"/>
  <c r="W3940" i="1"/>
  <c r="W3939" i="1"/>
  <c r="X3939" i="1" s="1"/>
  <c r="Y3939" i="1" s="1"/>
  <c r="W3938" i="1"/>
  <c r="W3937" i="1"/>
  <c r="X3937" i="1" s="1"/>
  <c r="Y3937" i="1" s="1"/>
  <c r="W3936" i="1"/>
  <c r="W3935" i="1"/>
  <c r="W3934" i="1"/>
  <c r="W3933" i="1"/>
  <c r="W3932" i="1"/>
  <c r="W3931" i="1"/>
  <c r="W3930" i="1"/>
  <c r="W3929" i="1"/>
  <c r="X3929" i="1" s="1"/>
  <c r="Y3929" i="1" s="1"/>
  <c r="W3928" i="1"/>
  <c r="W3927" i="1"/>
  <c r="W3926" i="1"/>
  <c r="W3925" i="1"/>
  <c r="W3924" i="1"/>
  <c r="W3923" i="1"/>
  <c r="X3923" i="1" s="1"/>
  <c r="Y3923" i="1" s="1"/>
  <c r="W3922" i="1"/>
  <c r="W3921" i="1"/>
  <c r="X3921" i="1" s="1"/>
  <c r="Y3921" i="1" s="1"/>
  <c r="W3920" i="1"/>
  <c r="W3919" i="1"/>
  <c r="W3918" i="1"/>
  <c r="W3917" i="1"/>
  <c r="W3916" i="1"/>
  <c r="W3915" i="1"/>
  <c r="X3915" i="1" s="1"/>
  <c r="Y3915" i="1" s="1"/>
  <c r="W3914" i="1"/>
  <c r="W3913" i="1"/>
  <c r="X3913" i="1" s="1"/>
  <c r="Y3913" i="1" s="1"/>
  <c r="W3912" i="1"/>
  <c r="W3911" i="1"/>
  <c r="W3910" i="1"/>
  <c r="W3909" i="1"/>
  <c r="W3908" i="1"/>
  <c r="W3907" i="1"/>
  <c r="W3906" i="1"/>
  <c r="X3906" i="1" s="1"/>
  <c r="Y3906" i="1" s="1"/>
  <c r="W3905" i="1"/>
  <c r="W3904" i="1"/>
  <c r="W3903" i="1"/>
  <c r="W3902" i="1"/>
  <c r="W3901" i="1"/>
  <c r="W3900" i="1"/>
  <c r="X3900" i="1" s="1"/>
  <c r="Y3900" i="1" s="1"/>
  <c r="W3899" i="1"/>
  <c r="W3898" i="1"/>
  <c r="X3898" i="1" s="1"/>
  <c r="Y3898" i="1" s="1"/>
  <c r="W3897" i="1"/>
  <c r="W3896" i="1"/>
  <c r="W3895" i="1"/>
  <c r="W3894" i="1"/>
  <c r="W3893" i="1"/>
  <c r="W3892" i="1"/>
  <c r="X3892" i="1" s="1"/>
  <c r="Y3892" i="1" s="1"/>
  <c r="W3891" i="1"/>
  <c r="W3890" i="1"/>
  <c r="X3890" i="1" s="1"/>
  <c r="Y3890" i="1" s="1"/>
  <c r="W3889" i="1"/>
  <c r="W3888" i="1"/>
  <c r="W3887" i="1"/>
  <c r="W3886" i="1"/>
  <c r="W3885" i="1"/>
  <c r="W3884" i="1"/>
  <c r="X3884" i="1" s="1"/>
  <c r="Y3884" i="1" s="1"/>
  <c r="W3883" i="1"/>
  <c r="W3882" i="1"/>
  <c r="X3882" i="1" s="1"/>
  <c r="Y3882" i="1" s="1"/>
  <c r="W3881" i="1"/>
  <c r="W3880" i="1"/>
  <c r="W3879" i="1"/>
  <c r="W3878" i="1"/>
  <c r="W3877" i="1"/>
  <c r="W3876" i="1"/>
  <c r="W3875" i="1"/>
  <c r="X3875" i="1" s="1"/>
  <c r="Y3875" i="1" s="1"/>
  <c r="W3874" i="1"/>
  <c r="W3873" i="1"/>
  <c r="W3872" i="1"/>
  <c r="W3871" i="1"/>
  <c r="W3870" i="1"/>
  <c r="X3870" i="1" s="1"/>
  <c r="Y3870" i="1" s="1"/>
  <c r="W3869" i="1"/>
  <c r="X3869" i="1" s="1"/>
  <c r="Y3869" i="1" s="1"/>
  <c r="W3868" i="1"/>
  <c r="W3867" i="1"/>
  <c r="X3867" i="1" s="1"/>
  <c r="Y3867" i="1" s="1"/>
  <c r="W3866" i="1"/>
  <c r="W3865" i="1"/>
  <c r="W3864" i="1"/>
  <c r="W3863" i="1"/>
  <c r="W3862" i="1"/>
  <c r="X3862" i="1" s="1"/>
  <c r="Y3862" i="1" s="1"/>
  <c r="W3861" i="1"/>
  <c r="X3861" i="1" s="1"/>
  <c r="Y3861" i="1" s="1"/>
  <c r="W3860" i="1"/>
  <c r="W3859" i="1"/>
  <c r="X3859" i="1" s="1"/>
  <c r="Y3859" i="1" s="1"/>
  <c r="W3858" i="1"/>
  <c r="W3857" i="1"/>
  <c r="W3856" i="1"/>
  <c r="W3855" i="1"/>
  <c r="W3854" i="1"/>
  <c r="W3853" i="1"/>
  <c r="X3853" i="1" s="1"/>
  <c r="Y3853" i="1" s="1"/>
  <c r="W3852" i="1"/>
  <c r="W3851" i="1"/>
  <c r="X3851" i="1" s="1"/>
  <c r="Y3851" i="1" s="1"/>
  <c r="W3850" i="1"/>
  <c r="W3849" i="1"/>
  <c r="W3848" i="1"/>
  <c r="W3847" i="1"/>
  <c r="W3846" i="1"/>
  <c r="X3846" i="1" s="1"/>
  <c r="Y3846" i="1" s="1"/>
  <c r="W3845" i="1"/>
  <c r="W3844" i="1"/>
  <c r="W3843" i="1"/>
  <c r="X3843" i="1" s="1"/>
  <c r="Y3843" i="1" s="1"/>
  <c r="W3842" i="1"/>
  <c r="W3841" i="1"/>
  <c r="W3840" i="1"/>
  <c r="W3839" i="1"/>
  <c r="W3838" i="1"/>
  <c r="X3838" i="1" s="1"/>
  <c r="Y3838" i="1" s="1"/>
  <c r="W3837" i="1"/>
  <c r="X3837" i="1" s="1"/>
  <c r="Y3837" i="1" s="1"/>
  <c r="W3836" i="1"/>
  <c r="W3835" i="1"/>
  <c r="X3835" i="1" s="1"/>
  <c r="Y3835" i="1" s="1"/>
  <c r="W3834" i="1"/>
  <c r="W3833" i="1"/>
  <c r="W3832" i="1"/>
  <c r="W3831" i="1"/>
  <c r="W3830" i="1"/>
  <c r="X3830" i="1" s="1"/>
  <c r="Y3830" i="1" s="1"/>
  <c r="W3829" i="1"/>
  <c r="X3829" i="1" s="1"/>
  <c r="Y3829" i="1" s="1"/>
  <c r="W3828" i="1"/>
  <c r="W3827" i="1"/>
  <c r="X3827" i="1" s="1"/>
  <c r="Y3827" i="1" s="1"/>
  <c r="W3826" i="1"/>
  <c r="W3825" i="1"/>
  <c r="W3824" i="1"/>
  <c r="W3823" i="1"/>
  <c r="W3822" i="1"/>
  <c r="W3821" i="1"/>
  <c r="X3821" i="1" s="1"/>
  <c r="Y3821" i="1" s="1"/>
  <c r="W3820" i="1"/>
  <c r="W3819" i="1"/>
  <c r="X3819" i="1" s="1"/>
  <c r="Y3819" i="1" s="1"/>
  <c r="W3818" i="1"/>
  <c r="W3817" i="1"/>
  <c r="W3816" i="1"/>
  <c r="W3815" i="1"/>
  <c r="W3814" i="1"/>
  <c r="X3814" i="1" s="1"/>
  <c r="Y3814" i="1" s="1"/>
  <c r="W3813" i="1"/>
  <c r="X3813" i="1" s="1"/>
  <c r="Y3813" i="1" s="1"/>
  <c r="W3812" i="1"/>
  <c r="W3811" i="1"/>
  <c r="X3811" i="1" s="1"/>
  <c r="Y3811" i="1" s="1"/>
  <c r="W3810" i="1"/>
  <c r="W3809" i="1"/>
  <c r="W3808" i="1"/>
  <c r="W3807" i="1"/>
  <c r="W3806" i="1"/>
  <c r="X3806" i="1" s="1"/>
  <c r="Y3806" i="1" s="1"/>
  <c r="W3805" i="1"/>
  <c r="X3805" i="1" s="1"/>
  <c r="Y3805" i="1" s="1"/>
  <c r="W3804" i="1"/>
  <c r="W3803" i="1"/>
  <c r="X3803" i="1" s="1"/>
  <c r="Y3803" i="1" s="1"/>
  <c r="W3802" i="1"/>
  <c r="W3801" i="1"/>
  <c r="W3800" i="1"/>
  <c r="W3799" i="1"/>
  <c r="W3798" i="1"/>
  <c r="X3798" i="1" s="1"/>
  <c r="Y3798" i="1" s="1"/>
  <c r="W3797" i="1"/>
  <c r="X3797" i="1" s="1"/>
  <c r="Y3797" i="1" s="1"/>
  <c r="W3796" i="1"/>
  <c r="W3795" i="1"/>
  <c r="X3795" i="1" s="1"/>
  <c r="Y3795" i="1" s="1"/>
  <c r="W3794" i="1"/>
  <c r="W3793" i="1"/>
  <c r="W3792" i="1"/>
  <c r="W3791" i="1"/>
  <c r="W3790" i="1"/>
  <c r="X3790" i="1" s="1"/>
  <c r="Y3790" i="1" s="1"/>
  <c r="W3789" i="1"/>
  <c r="X3789" i="1" s="1"/>
  <c r="Y3789" i="1" s="1"/>
  <c r="W3788" i="1"/>
  <c r="W3787" i="1"/>
  <c r="X3787" i="1" s="1"/>
  <c r="Y3787" i="1" s="1"/>
  <c r="W3786" i="1"/>
  <c r="W3785" i="1"/>
  <c r="W3784" i="1"/>
  <c r="W3783" i="1"/>
  <c r="W3782" i="1"/>
  <c r="W3781" i="1"/>
  <c r="W3780" i="1"/>
  <c r="W3779" i="1"/>
  <c r="X3779" i="1" s="1"/>
  <c r="Y3779" i="1" s="1"/>
  <c r="W3778" i="1"/>
  <c r="W3777" i="1"/>
  <c r="W3776" i="1"/>
  <c r="W3775" i="1"/>
  <c r="W3774" i="1"/>
  <c r="X3774" i="1" s="1"/>
  <c r="Y3774" i="1" s="1"/>
  <c r="W3773" i="1"/>
  <c r="X3773" i="1" s="1"/>
  <c r="Y3773" i="1" s="1"/>
  <c r="W3772" i="1"/>
  <c r="W3771" i="1"/>
  <c r="X3771" i="1" s="1"/>
  <c r="Y3771" i="1" s="1"/>
  <c r="W3770" i="1"/>
  <c r="W3769" i="1"/>
  <c r="W3768" i="1"/>
  <c r="W3767" i="1"/>
  <c r="W3766" i="1"/>
  <c r="X3766" i="1" s="1"/>
  <c r="Y3766" i="1" s="1"/>
  <c r="W3765" i="1"/>
  <c r="W3764" i="1"/>
  <c r="W3763" i="1"/>
  <c r="X3763" i="1" s="1"/>
  <c r="Y3763" i="1" s="1"/>
  <c r="W3762" i="1"/>
  <c r="W3761" i="1"/>
  <c r="W3760" i="1"/>
  <c r="W3759" i="1"/>
  <c r="W3758" i="1"/>
  <c r="X3758" i="1" s="1"/>
  <c r="Y3758" i="1" s="1"/>
  <c r="W3757" i="1"/>
  <c r="X3757" i="1" s="1"/>
  <c r="Y3757" i="1" s="1"/>
  <c r="W3756" i="1"/>
  <c r="W3755" i="1"/>
  <c r="W3754" i="1"/>
  <c r="W3753" i="1"/>
  <c r="W3752" i="1"/>
  <c r="W3751" i="1"/>
  <c r="W3750" i="1"/>
  <c r="X3750" i="1" s="1"/>
  <c r="Y3750" i="1" s="1"/>
  <c r="W3749" i="1"/>
  <c r="X3749" i="1" s="1"/>
  <c r="Y3749" i="1" s="1"/>
  <c r="W3748" i="1"/>
  <c r="W3747" i="1"/>
  <c r="X3747" i="1" s="1"/>
  <c r="Y3747" i="1" s="1"/>
  <c r="W3746" i="1"/>
  <c r="W3745" i="1"/>
  <c r="W3744" i="1"/>
  <c r="W3743" i="1"/>
  <c r="W3742" i="1"/>
  <c r="W3741" i="1"/>
  <c r="X3741" i="1" s="1"/>
  <c r="Y3741" i="1" s="1"/>
  <c r="W3740" i="1"/>
  <c r="W3739" i="1"/>
  <c r="X3739" i="1" s="1"/>
  <c r="Y3739" i="1" s="1"/>
  <c r="W3738" i="1"/>
  <c r="W3737" i="1"/>
  <c r="W3736" i="1"/>
  <c r="W3735" i="1"/>
  <c r="X3735" i="1" s="1"/>
  <c r="Y3735" i="1" s="1"/>
  <c r="W3734" i="1"/>
  <c r="W3733" i="1"/>
  <c r="X3733" i="1" s="1"/>
  <c r="Y3733" i="1" s="1"/>
  <c r="W3732" i="1"/>
  <c r="W3731" i="1"/>
  <c r="W3730" i="1"/>
  <c r="W3729" i="1"/>
  <c r="W3728" i="1"/>
  <c r="W3727" i="1"/>
  <c r="X3727" i="1" s="1"/>
  <c r="Y3727" i="1" s="1"/>
  <c r="W3726" i="1"/>
  <c r="W3725" i="1"/>
  <c r="X3725" i="1" s="1"/>
  <c r="Y3725" i="1" s="1"/>
  <c r="W3724" i="1"/>
  <c r="W3723" i="1"/>
  <c r="W3722" i="1"/>
  <c r="W3721" i="1"/>
  <c r="W3720" i="1"/>
  <c r="W3719" i="1"/>
  <c r="W3718" i="1"/>
  <c r="W3717" i="1"/>
  <c r="X3717" i="1" s="1"/>
  <c r="Y3717" i="1" s="1"/>
  <c r="W3716" i="1"/>
  <c r="W3715" i="1"/>
  <c r="W3714" i="1"/>
  <c r="W3713" i="1"/>
  <c r="W3712" i="1"/>
  <c r="X3712" i="1" s="1"/>
  <c r="Y3712" i="1" s="1"/>
  <c r="W3711" i="1"/>
  <c r="W3710" i="1"/>
  <c r="X3710" i="1" s="1"/>
  <c r="Y3710" i="1" s="1"/>
  <c r="W3709" i="1"/>
  <c r="W3708" i="1"/>
  <c r="W3707" i="1"/>
  <c r="W3706" i="1"/>
  <c r="W3705" i="1"/>
  <c r="W3704" i="1"/>
  <c r="X3704" i="1" s="1"/>
  <c r="Y3704" i="1" s="1"/>
  <c r="W3703" i="1"/>
  <c r="W3702" i="1"/>
  <c r="W3701" i="1"/>
  <c r="W3700" i="1"/>
  <c r="W3699" i="1"/>
  <c r="W3698" i="1"/>
  <c r="W3697" i="1"/>
  <c r="W3696" i="1"/>
  <c r="X3696" i="1" s="1"/>
  <c r="Y3696" i="1" s="1"/>
  <c r="W3695" i="1"/>
  <c r="W3694" i="1"/>
  <c r="X3694" i="1" s="1"/>
  <c r="Y3694" i="1" s="1"/>
  <c r="W3693" i="1"/>
  <c r="W3692" i="1"/>
  <c r="W3691" i="1"/>
  <c r="W3690" i="1"/>
  <c r="W3689" i="1"/>
  <c r="W3688" i="1"/>
  <c r="X3688" i="1" s="1"/>
  <c r="Y3688" i="1" s="1"/>
  <c r="W3687" i="1"/>
  <c r="W3686" i="1"/>
  <c r="X3686" i="1" s="1"/>
  <c r="Y3686" i="1" s="1"/>
  <c r="W3685" i="1"/>
  <c r="W3684" i="1"/>
  <c r="W3683" i="1"/>
  <c r="W3682" i="1"/>
  <c r="W3681" i="1"/>
  <c r="W3680" i="1"/>
  <c r="X3680" i="1" s="1"/>
  <c r="Y3680" i="1" s="1"/>
  <c r="W3679" i="1"/>
  <c r="W3678" i="1"/>
  <c r="X3678" i="1" s="1"/>
  <c r="Y3678" i="1" s="1"/>
  <c r="W3677" i="1"/>
  <c r="W3676" i="1"/>
  <c r="W3675" i="1"/>
  <c r="W3674" i="1"/>
  <c r="W3673" i="1"/>
  <c r="W3672" i="1"/>
  <c r="X3672" i="1" s="1"/>
  <c r="Y3672" i="1" s="1"/>
  <c r="W3671" i="1"/>
  <c r="W3670" i="1"/>
  <c r="X3670" i="1" s="1"/>
  <c r="Y3670" i="1" s="1"/>
  <c r="W3669" i="1"/>
  <c r="W3668" i="1"/>
  <c r="W3667" i="1"/>
  <c r="W3666" i="1"/>
  <c r="W3665" i="1"/>
  <c r="W3664" i="1"/>
  <c r="X3664" i="1" s="1"/>
  <c r="Y3664" i="1" s="1"/>
  <c r="W3663" i="1"/>
  <c r="W3662" i="1"/>
  <c r="X3662" i="1" s="1"/>
  <c r="Y3662" i="1" s="1"/>
  <c r="W3661" i="1"/>
  <c r="W3660" i="1"/>
  <c r="W3659" i="1"/>
  <c r="W3658" i="1"/>
  <c r="W3657" i="1"/>
  <c r="W3656" i="1"/>
  <c r="W3655" i="1"/>
  <c r="W3654" i="1"/>
  <c r="X3654" i="1" s="1"/>
  <c r="Y3654" i="1" s="1"/>
  <c r="W3653" i="1"/>
  <c r="W3652" i="1"/>
  <c r="W3651" i="1"/>
  <c r="W3650" i="1"/>
  <c r="W3649" i="1"/>
  <c r="W3648" i="1"/>
  <c r="X3648" i="1" s="1"/>
  <c r="Y3648" i="1" s="1"/>
  <c r="W3647" i="1"/>
  <c r="W3646" i="1"/>
  <c r="X3646" i="1" s="1"/>
  <c r="Y3646" i="1" s="1"/>
  <c r="W3645" i="1"/>
  <c r="W3644" i="1"/>
  <c r="W3643" i="1"/>
  <c r="W3642" i="1"/>
  <c r="W3641" i="1"/>
  <c r="W3640" i="1"/>
  <c r="X3640" i="1" s="1"/>
  <c r="Y3640" i="1" s="1"/>
  <c r="W3639" i="1"/>
  <c r="W3638" i="1"/>
  <c r="X3638" i="1" s="1"/>
  <c r="Y3638" i="1" s="1"/>
  <c r="W3637" i="1"/>
  <c r="W3636" i="1"/>
  <c r="W3635" i="1"/>
  <c r="W3634" i="1"/>
  <c r="W3633" i="1"/>
  <c r="W3632" i="1"/>
  <c r="X3632" i="1" s="1"/>
  <c r="Y3632" i="1" s="1"/>
  <c r="W3631" i="1"/>
  <c r="W3630" i="1"/>
  <c r="X3630" i="1" s="1"/>
  <c r="Y3630" i="1" s="1"/>
  <c r="W3629" i="1"/>
  <c r="W3628" i="1"/>
  <c r="W3627" i="1"/>
  <c r="W3626" i="1"/>
  <c r="W3625" i="1"/>
  <c r="W3624" i="1"/>
  <c r="X3624" i="1" s="1"/>
  <c r="Y3624" i="1" s="1"/>
  <c r="W3623" i="1"/>
  <c r="W3622" i="1"/>
  <c r="X3622" i="1" s="1"/>
  <c r="Y3622" i="1" s="1"/>
  <c r="W3621" i="1"/>
  <c r="W3620" i="1"/>
  <c r="W3619" i="1"/>
  <c r="W3618" i="1"/>
  <c r="W3617" i="1"/>
  <c r="W3616" i="1"/>
  <c r="X3616" i="1" s="1"/>
  <c r="Y3616" i="1" s="1"/>
  <c r="W3615" i="1"/>
  <c r="W3614" i="1"/>
  <c r="X3614" i="1" s="1"/>
  <c r="Y3614" i="1" s="1"/>
  <c r="W3613" i="1"/>
  <c r="W3612" i="1"/>
  <c r="W3611" i="1"/>
  <c r="W3610" i="1"/>
  <c r="W3609" i="1"/>
  <c r="W3608" i="1"/>
  <c r="X3608" i="1" s="1"/>
  <c r="Y3608" i="1" s="1"/>
  <c r="W3607" i="1"/>
  <c r="W3606" i="1"/>
  <c r="X3606" i="1" s="1"/>
  <c r="Y3606" i="1" s="1"/>
  <c r="W3605" i="1"/>
  <c r="W3604" i="1"/>
  <c r="W3603" i="1"/>
  <c r="W3602" i="1"/>
  <c r="W3601" i="1"/>
  <c r="W3600" i="1"/>
  <c r="X3600" i="1" s="1"/>
  <c r="Y3600" i="1" s="1"/>
  <c r="W3599" i="1"/>
  <c r="W3598" i="1"/>
  <c r="X3598" i="1" s="1"/>
  <c r="Y3598" i="1" s="1"/>
  <c r="W3597" i="1"/>
  <c r="W3596" i="1"/>
  <c r="W3595" i="1"/>
  <c r="W3594" i="1"/>
  <c r="W3593" i="1"/>
  <c r="W3592" i="1"/>
  <c r="W3591" i="1"/>
  <c r="W3590" i="1"/>
  <c r="X3590" i="1" s="1"/>
  <c r="Y3590" i="1" s="1"/>
  <c r="W3589" i="1"/>
  <c r="W3588" i="1"/>
  <c r="W3587" i="1"/>
  <c r="W3586" i="1"/>
  <c r="W3585" i="1"/>
  <c r="W3584" i="1"/>
  <c r="X3584" i="1" s="1"/>
  <c r="Y3584" i="1" s="1"/>
  <c r="W3583" i="1"/>
  <c r="W3582" i="1"/>
  <c r="X3582" i="1" s="1"/>
  <c r="Y3582" i="1" s="1"/>
  <c r="W3581" i="1"/>
  <c r="W3580" i="1"/>
  <c r="W3579" i="1"/>
  <c r="W3578" i="1"/>
  <c r="W3577" i="1"/>
  <c r="W3576" i="1"/>
  <c r="X3576" i="1" s="1"/>
  <c r="Y3576" i="1" s="1"/>
  <c r="W3575" i="1"/>
  <c r="W3574" i="1"/>
  <c r="X3574" i="1" s="1"/>
  <c r="Y3574" i="1" s="1"/>
  <c r="W3573" i="1"/>
  <c r="W3572" i="1"/>
  <c r="W3571" i="1"/>
  <c r="W3570" i="1"/>
  <c r="W3569" i="1"/>
  <c r="W3568" i="1"/>
  <c r="X3568" i="1" s="1"/>
  <c r="Y3568" i="1" s="1"/>
  <c r="W3567" i="1"/>
  <c r="W3566" i="1"/>
  <c r="X3566" i="1" s="1"/>
  <c r="Y3566" i="1" s="1"/>
  <c r="W3565" i="1"/>
  <c r="W3564" i="1"/>
  <c r="W3563" i="1"/>
  <c r="W3562" i="1"/>
  <c r="W3561" i="1"/>
  <c r="W3560" i="1"/>
  <c r="X3560" i="1" s="1"/>
  <c r="Y3560" i="1" s="1"/>
  <c r="W3559" i="1"/>
  <c r="X3559" i="1" s="1"/>
  <c r="Y3559" i="1" s="1"/>
  <c r="W3558" i="1"/>
  <c r="W3557" i="1"/>
  <c r="W3556" i="1"/>
  <c r="W3555" i="1"/>
  <c r="W3554" i="1"/>
  <c r="X3554" i="1" s="1"/>
  <c r="Y3554" i="1" s="1"/>
  <c r="W3553" i="1"/>
  <c r="X3553" i="1" s="1"/>
  <c r="Y3553" i="1" s="1"/>
  <c r="W3552" i="1"/>
  <c r="W3551" i="1"/>
  <c r="W3550" i="1"/>
  <c r="W3549" i="1"/>
  <c r="W3548" i="1"/>
  <c r="W3547" i="1"/>
  <c r="X3547" i="1" s="1"/>
  <c r="Y3547" i="1" s="1"/>
  <c r="W3546" i="1"/>
  <c r="W3545" i="1"/>
  <c r="X3545" i="1" s="1"/>
  <c r="Y3545" i="1" s="1"/>
  <c r="W3544" i="1"/>
  <c r="W3543" i="1"/>
  <c r="W3542" i="1"/>
  <c r="W3541" i="1"/>
  <c r="W3540" i="1"/>
  <c r="W3539" i="1"/>
  <c r="X3539" i="1" s="1"/>
  <c r="Y3539" i="1" s="1"/>
  <c r="W3538" i="1"/>
  <c r="W3537" i="1"/>
  <c r="X3537" i="1" s="1"/>
  <c r="Y3537" i="1" s="1"/>
  <c r="W3536" i="1"/>
  <c r="W3535" i="1"/>
  <c r="W3534" i="1"/>
  <c r="W3533" i="1"/>
  <c r="W3532" i="1"/>
  <c r="W3531" i="1"/>
  <c r="W3530" i="1"/>
  <c r="X3530" i="1" s="1"/>
  <c r="Y3530" i="1" s="1"/>
  <c r="W3529" i="1"/>
  <c r="W3528" i="1"/>
  <c r="W3527" i="1"/>
  <c r="W3526" i="1"/>
  <c r="W3525" i="1"/>
  <c r="W3524" i="1"/>
  <c r="X3524" i="1" s="1"/>
  <c r="Y3524" i="1" s="1"/>
  <c r="W3523" i="1"/>
  <c r="W3522" i="1"/>
  <c r="X3522" i="1" s="1"/>
  <c r="Y3522" i="1" s="1"/>
  <c r="W3521" i="1"/>
  <c r="W3520" i="1"/>
  <c r="W3519" i="1"/>
  <c r="W3518" i="1"/>
  <c r="X3518" i="1" s="1"/>
  <c r="Y3518" i="1" s="1"/>
  <c r="W3517" i="1"/>
  <c r="W3516" i="1"/>
  <c r="W3515" i="1"/>
  <c r="W3514" i="1"/>
  <c r="X3514" i="1" s="1"/>
  <c r="Y3514" i="1" s="1"/>
  <c r="W3513" i="1"/>
  <c r="W3512" i="1"/>
  <c r="W3511" i="1"/>
  <c r="W3510" i="1"/>
  <c r="W3509" i="1"/>
  <c r="W3508" i="1"/>
  <c r="X3508" i="1" s="1"/>
  <c r="Y3508" i="1" s="1"/>
  <c r="W3507" i="1"/>
  <c r="W3506" i="1"/>
  <c r="X3506" i="1" s="1"/>
  <c r="Y3506" i="1" s="1"/>
  <c r="W3505" i="1"/>
  <c r="W3504" i="1"/>
  <c r="W3503" i="1"/>
  <c r="W3502" i="1"/>
  <c r="X3502" i="1" s="1"/>
  <c r="Y3502" i="1" s="1"/>
  <c r="W3501" i="1"/>
  <c r="X3501" i="1" s="1"/>
  <c r="Y3501" i="1" s="1"/>
  <c r="W3500" i="1"/>
  <c r="W3499" i="1"/>
  <c r="X3499" i="1" s="1"/>
  <c r="Y3499" i="1" s="1"/>
  <c r="W3498" i="1"/>
  <c r="W3497" i="1"/>
  <c r="W3496" i="1"/>
  <c r="W3495" i="1"/>
  <c r="W3494" i="1"/>
  <c r="X3494" i="1" s="1"/>
  <c r="Y3494" i="1" s="1"/>
  <c r="W3493" i="1"/>
  <c r="X3493" i="1" s="1"/>
  <c r="Y3493" i="1" s="1"/>
  <c r="W3492" i="1"/>
  <c r="W3491" i="1"/>
  <c r="X3491" i="1" s="1"/>
  <c r="Y3491" i="1" s="1"/>
  <c r="W3490" i="1"/>
  <c r="W3489" i="1"/>
  <c r="W3488" i="1"/>
  <c r="W3487" i="1"/>
  <c r="W3486" i="1"/>
  <c r="X3486" i="1" s="1"/>
  <c r="Y3486" i="1" s="1"/>
  <c r="W3485" i="1"/>
  <c r="X3485" i="1" s="1"/>
  <c r="Y3485" i="1" s="1"/>
  <c r="W3484" i="1"/>
  <c r="W3483" i="1"/>
  <c r="X3483" i="1" s="1"/>
  <c r="Y3483" i="1" s="1"/>
  <c r="W3482" i="1"/>
  <c r="W3481" i="1"/>
  <c r="W3480" i="1"/>
  <c r="W3479" i="1"/>
  <c r="W3478" i="1"/>
  <c r="W3477" i="1"/>
  <c r="X3477" i="1" s="1"/>
  <c r="Y3477" i="1" s="1"/>
  <c r="W3476" i="1"/>
  <c r="W3475" i="1"/>
  <c r="X3475" i="1" s="1"/>
  <c r="Y3475" i="1" s="1"/>
  <c r="W3474" i="1"/>
  <c r="W3473" i="1"/>
  <c r="W3472" i="1"/>
  <c r="W3471" i="1"/>
  <c r="W3470" i="1"/>
  <c r="X3470" i="1" s="1"/>
  <c r="Y3470" i="1" s="1"/>
  <c r="W3469" i="1"/>
  <c r="W3468" i="1"/>
  <c r="W3467" i="1"/>
  <c r="X3467" i="1" s="1"/>
  <c r="Y3467" i="1" s="1"/>
  <c r="W3466" i="1"/>
  <c r="W3465" i="1"/>
  <c r="W3464" i="1"/>
  <c r="W3463" i="1"/>
  <c r="W3462" i="1"/>
  <c r="X3462" i="1" s="1"/>
  <c r="Y3462" i="1" s="1"/>
  <c r="W3461" i="1"/>
  <c r="X3461" i="1" s="1"/>
  <c r="Y3461" i="1" s="1"/>
  <c r="W3460" i="1"/>
  <c r="W3459" i="1"/>
  <c r="X3459" i="1" s="1"/>
  <c r="Y3459" i="1" s="1"/>
  <c r="W3458" i="1"/>
  <c r="W3457" i="1"/>
  <c r="W3456" i="1"/>
  <c r="W3455" i="1"/>
  <c r="W3454" i="1"/>
  <c r="X3454" i="1" s="1"/>
  <c r="Y3454" i="1" s="1"/>
  <c r="W3453" i="1"/>
  <c r="X3453" i="1" s="1"/>
  <c r="Y3453" i="1" s="1"/>
  <c r="W3452" i="1"/>
  <c r="W3451" i="1"/>
  <c r="X3451" i="1" s="1"/>
  <c r="Y3451" i="1" s="1"/>
  <c r="W3450" i="1"/>
  <c r="W3449" i="1"/>
  <c r="W3448" i="1"/>
  <c r="W3447" i="1"/>
  <c r="W3446" i="1"/>
  <c r="X3446" i="1" s="1"/>
  <c r="Y3446" i="1" s="1"/>
  <c r="W3445" i="1"/>
  <c r="X3445" i="1" s="1"/>
  <c r="Y3445" i="1" s="1"/>
  <c r="W3444" i="1"/>
  <c r="W3443" i="1"/>
  <c r="X3443" i="1" s="1"/>
  <c r="Y3443" i="1" s="1"/>
  <c r="W3442" i="1"/>
  <c r="W3441" i="1"/>
  <c r="W3440" i="1"/>
  <c r="W3439" i="1"/>
  <c r="W3438" i="1"/>
  <c r="X3438" i="1" s="1"/>
  <c r="Y3438" i="1" s="1"/>
  <c r="W3437" i="1"/>
  <c r="X3437" i="1" s="1"/>
  <c r="Y3437" i="1" s="1"/>
  <c r="W3436" i="1"/>
  <c r="W3435" i="1"/>
  <c r="X3435" i="1" s="1"/>
  <c r="Y3435" i="1" s="1"/>
  <c r="W3434" i="1"/>
  <c r="W3433" i="1"/>
  <c r="W3432" i="1"/>
  <c r="W3431" i="1"/>
  <c r="W3430" i="1"/>
  <c r="X3430" i="1" s="1"/>
  <c r="Y3430" i="1" s="1"/>
  <c r="W3429" i="1"/>
  <c r="W3428" i="1"/>
  <c r="W3427" i="1"/>
  <c r="X3427" i="1" s="1"/>
  <c r="Y3427" i="1" s="1"/>
  <c r="W3426" i="1"/>
  <c r="W3425" i="1"/>
  <c r="W3424" i="1"/>
  <c r="W3423" i="1"/>
  <c r="W3422" i="1"/>
  <c r="X3422" i="1" s="1"/>
  <c r="Y3422" i="1" s="1"/>
  <c r="W3421" i="1"/>
  <c r="X3421" i="1" s="1"/>
  <c r="Y3421" i="1" s="1"/>
  <c r="W3420" i="1"/>
  <c r="W3419" i="1"/>
  <c r="X3419" i="1" s="1"/>
  <c r="Y3419" i="1" s="1"/>
  <c r="W3418" i="1"/>
  <c r="W3417" i="1"/>
  <c r="W3416" i="1"/>
  <c r="W3415" i="1"/>
  <c r="W3414" i="1"/>
  <c r="X3414" i="1" s="1"/>
  <c r="Y3414" i="1" s="1"/>
  <c r="W3413" i="1"/>
  <c r="X3413" i="1" s="1"/>
  <c r="Y3413" i="1" s="1"/>
  <c r="W3412" i="1"/>
  <c r="W3411" i="1"/>
  <c r="X3411" i="1" s="1"/>
  <c r="Y3411" i="1" s="1"/>
  <c r="W3410" i="1"/>
  <c r="W3409" i="1"/>
  <c r="W3408" i="1"/>
  <c r="W3407" i="1"/>
  <c r="W3406" i="1"/>
  <c r="X3406" i="1" s="1"/>
  <c r="Y3406" i="1" s="1"/>
  <c r="W3405" i="1"/>
  <c r="W3404" i="1"/>
  <c r="W3403" i="1"/>
  <c r="X3403" i="1" s="1"/>
  <c r="Y3403" i="1" s="1"/>
  <c r="W3402" i="1"/>
  <c r="W3401" i="1"/>
  <c r="W3400" i="1"/>
  <c r="W3399" i="1"/>
  <c r="W3398" i="1"/>
  <c r="W3397" i="1"/>
  <c r="W3396" i="1"/>
  <c r="X3396" i="1" s="1"/>
  <c r="Y3396" i="1" s="1"/>
  <c r="W3395" i="1"/>
  <c r="W3394" i="1"/>
  <c r="W3393" i="1"/>
  <c r="W3392" i="1"/>
  <c r="W3391" i="1"/>
  <c r="W3390" i="1"/>
  <c r="X3390" i="1" s="1"/>
  <c r="Y3390" i="1" s="1"/>
  <c r="W3389" i="1"/>
  <c r="W3388" i="1"/>
  <c r="X3388" i="1" s="1"/>
  <c r="Y3388" i="1" s="1"/>
  <c r="W3387" i="1"/>
  <c r="W3386" i="1"/>
  <c r="W3385" i="1"/>
  <c r="W3384" i="1"/>
  <c r="W3383" i="1"/>
  <c r="W3382" i="1"/>
  <c r="X3382" i="1" s="1"/>
  <c r="Y3382" i="1" s="1"/>
  <c r="W3381" i="1"/>
  <c r="W3380" i="1"/>
  <c r="X3380" i="1" s="1"/>
  <c r="Y3380" i="1" s="1"/>
  <c r="W3379" i="1"/>
  <c r="W3378" i="1"/>
  <c r="W3377" i="1"/>
  <c r="W3376" i="1"/>
  <c r="W3375" i="1"/>
  <c r="X3375" i="1" s="1"/>
  <c r="Y3375" i="1" s="1"/>
  <c r="W3374" i="1"/>
  <c r="W3373" i="1"/>
  <c r="X3373" i="1" s="1"/>
  <c r="Y3373" i="1" s="1"/>
  <c r="W3372" i="1"/>
  <c r="W3371" i="1"/>
  <c r="W3370" i="1"/>
  <c r="W3369" i="1"/>
  <c r="W3368" i="1"/>
  <c r="W3367" i="1"/>
  <c r="X3367" i="1" s="1"/>
  <c r="Y3367" i="1" s="1"/>
  <c r="W3366" i="1"/>
  <c r="W3365" i="1"/>
  <c r="X3365" i="1" s="1"/>
  <c r="Y3365" i="1" s="1"/>
  <c r="W3364" i="1"/>
  <c r="W3363" i="1"/>
  <c r="W3362" i="1"/>
  <c r="W3361" i="1"/>
  <c r="W3360" i="1"/>
  <c r="W3359" i="1"/>
  <c r="X3359" i="1" s="1"/>
  <c r="Y3359" i="1" s="1"/>
  <c r="W3358" i="1"/>
  <c r="W3357" i="1"/>
  <c r="X3357" i="1" s="1"/>
  <c r="Y3357" i="1" s="1"/>
  <c r="W3356" i="1"/>
  <c r="W3355" i="1"/>
  <c r="W3354" i="1"/>
  <c r="W3353" i="1"/>
  <c r="W3352" i="1"/>
  <c r="W3351" i="1"/>
  <c r="X3351" i="1" s="1"/>
  <c r="Y3351" i="1" s="1"/>
  <c r="W3350" i="1"/>
  <c r="W3349" i="1"/>
  <c r="X3349" i="1" s="1"/>
  <c r="Y3349" i="1" s="1"/>
  <c r="W3348" i="1"/>
  <c r="W3347" i="1"/>
  <c r="W3346" i="1"/>
  <c r="W3345" i="1"/>
  <c r="W3344" i="1"/>
  <c r="W3343" i="1"/>
  <c r="W3342" i="1"/>
  <c r="X3342" i="1" s="1"/>
  <c r="Y3342" i="1" s="1"/>
  <c r="W3341" i="1"/>
  <c r="X3341" i="1" s="1"/>
  <c r="Y3341" i="1" s="1"/>
  <c r="W3340" i="1"/>
  <c r="W3339" i="1"/>
  <c r="W3338" i="1"/>
  <c r="W3337" i="1"/>
  <c r="W3336" i="1"/>
  <c r="W3335" i="1"/>
  <c r="X3335" i="1" s="1"/>
  <c r="Y3335" i="1" s="1"/>
  <c r="W3334" i="1"/>
  <c r="W3333" i="1"/>
  <c r="W3332" i="1"/>
  <c r="W3331" i="1"/>
  <c r="W3330" i="1"/>
  <c r="W3329" i="1"/>
  <c r="W3328" i="1"/>
  <c r="W3327" i="1"/>
  <c r="X3327" i="1" s="1"/>
  <c r="Y3327" i="1" s="1"/>
  <c r="W3326" i="1"/>
  <c r="W3325" i="1"/>
  <c r="X3325" i="1" s="1"/>
  <c r="Y3325" i="1" s="1"/>
  <c r="W3324" i="1"/>
  <c r="W3323" i="1"/>
  <c r="W3322" i="1"/>
  <c r="W3321" i="1"/>
  <c r="W3320" i="1"/>
  <c r="W3319" i="1"/>
  <c r="X3319" i="1" s="1"/>
  <c r="Y3319" i="1" s="1"/>
  <c r="W3318" i="1"/>
  <c r="W3317" i="1"/>
  <c r="X3317" i="1" s="1"/>
  <c r="Y3317" i="1" s="1"/>
  <c r="W3316" i="1"/>
  <c r="W3315" i="1"/>
  <c r="W3314" i="1"/>
  <c r="W3313" i="1"/>
  <c r="W3312" i="1"/>
  <c r="W3311" i="1"/>
  <c r="X3311" i="1" s="1"/>
  <c r="Y3311" i="1" s="1"/>
  <c r="W3310" i="1"/>
  <c r="W3309" i="1"/>
  <c r="X3309" i="1" s="1"/>
  <c r="Y3309" i="1" s="1"/>
  <c r="W3308" i="1"/>
  <c r="W3307" i="1"/>
  <c r="W3306" i="1"/>
  <c r="W3305" i="1"/>
  <c r="W3304" i="1"/>
  <c r="W3303" i="1"/>
  <c r="X3303" i="1" s="1"/>
  <c r="Y3303" i="1" s="1"/>
  <c r="W3302" i="1"/>
  <c r="W3301" i="1"/>
  <c r="X3301" i="1" s="1"/>
  <c r="Y3301" i="1" s="1"/>
  <c r="W3300" i="1"/>
  <c r="W3299" i="1"/>
  <c r="W3298" i="1"/>
  <c r="W3297" i="1"/>
  <c r="W3296" i="1"/>
  <c r="W3295" i="1"/>
  <c r="X3295" i="1" s="1"/>
  <c r="Y3295" i="1" s="1"/>
  <c r="W3294" i="1"/>
  <c r="W3293" i="1"/>
  <c r="X3293" i="1" s="1"/>
  <c r="Y3293" i="1" s="1"/>
  <c r="W3292" i="1"/>
  <c r="W3291" i="1"/>
  <c r="W3290" i="1"/>
  <c r="W3289" i="1"/>
  <c r="W3288" i="1"/>
  <c r="W3287" i="1"/>
  <c r="X3287" i="1" s="1"/>
  <c r="Y3287" i="1" s="1"/>
  <c r="W3286" i="1"/>
  <c r="X3286" i="1" s="1"/>
  <c r="Y3286" i="1" s="1"/>
  <c r="W3285" i="1"/>
  <c r="X3285" i="1" s="1"/>
  <c r="Y3285" i="1" s="1"/>
  <c r="W3284" i="1"/>
  <c r="W3283" i="1"/>
  <c r="W3282" i="1"/>
  <c r="W3281" i="1"/>
  <c r="W3280" i="1"/>
  <c r="W3279" i="1"/>
  <c r="W3278" i="1"/>
  <c r="X3278" i="1" s="1"/>
  <c r="Y3278" i="1" s="1"/>
  <c r="W3277" i="1"/>
  <c r="W3276" i="1"/>
  <c r="W3275" i="1"/>
  <c r="W3274" i="1"/>
  <c r="W3273" i="1"/>
  <c r="W3272" i="1"/>
  <c r="X3272" i="1" s="1"/>
  <c r="Y3272" i="1" s="1"/>
  <c r="W3271" i="1"/>
  <c r="W3270" i="1"/>
  <c r="X3270" i="1" s="1"/>
  <c r="Y3270" i="1" s="1"/>
  <c r="W3269" i="1"/>
  <c r="W3268" i="1"/>
  <c r="W3267" i="1"/>
  <c r="W3266" i="1"/>
  <c r="W3265" i="1"/>
  <c r="W3264" i="1"/>
  <c r="W3263" i="1"/>
  <c r="W3262" i="1"/>
  <c r="X3262" i="1" s="1"/>
  <c r="Y3262" i="1" s="1"/>
  <c r="W3261" i="1"/>
  <c r="W3260" i="1"/>
  <c r="W3259" i="1"/>
  <c r="W3258" i="1"/>
  <c r="W3257" i="1"/>
  <c r="W3256" i="1"/>
  <c r="X3256" i="1" s="1"/>
  <c r="Y3256" i="1" s="1"/>
  <c r="W3255" i="1"/>
  <c r="W3254" i="1"/>
  <c r="X3254" i="1" s="1"/>
  <c r="Y3254" i="1" s="1"/>
  <c r="W3253" i="1"/>
  <c r="W3252" i="1"/>
  <c r="W3251" i="1"/>
  <c r="W3250" i="1"/>
  <c r="W3249" i="1"/>
  <c r="W3248" i="1"/>
  <c r="X3248" i="1" s="1"/>
  <c r="Y3248" i="1" s="1"/>
  <c r="W3247" i="1"/>
  <c r="W3246" i="1"/>
  <c r="X3246" i="1" s="1"/>
  <c r="Y3246" i="1" s="1"/>
  <c r="W3245" i="1"/>
  <c r="W3244" i="1"/>
  <c r="W3243" i="1"/>
  <c r="W3242" i="1"/>
  <c r="W3241" i="1"/>
  <c r="W3240" i="1"/>
  <c r="X3240" i="1" s="1"/>
  <c r="Y3240" i="1" s="1"/>
  <c r="W3239" i="1"/>
  <c r="W3238" i="1"/>
  <c r="X3238" i="1" s="1"/>
  <c r="Y3238" i="1" s="1"/>
  <c r="W3237" i="1"/>
  <c r="W3236" i="1"/>
  <c r="W3235" i="1"/>
  <c r="W3234" i="1"/>
  <c r="W3233" i="1"/>
  <c r="W3232" i="1"/>
  <c r="X3232" i="1" s="1"/>
  <c r="Y3232" i="1" s="1"/>
  <c r="W3231" i="1"/>
  <c r="W3230" i="1"/>
  <c r="X3230" i="1" s="1"/>
  <c r="Y3230" i="1" s="1"/>
  <c r="W3229" i="1"/>
  <c r="W3228" i="1"/>
  <c r="W3227" i="1"/>
  <c r="W3226" i="1"/>
  <c r="W3225" i="1"/>
  <c r="W3224" i="1"/>
  <c r="X3224" i="1" s="1"/>
  <c r="Y3224" i="1" s="1"/>
  <c r="W3223" i="1"/>
  <c r="W3222" i="1"/>
  <c r="X3222" i="1" s="1"/>
  <c r="Y3222" i="1" s="1"/>
  <c r="W3221" i="1"/>
  <c r="W3220" i="1"/>
  <c r="W3219" i="1"/>
  <c r="W3218" i="1"/>
  <c r="W3217" i="1"/>
  <c r="W3216" i="1"/>
  <c r="W3215" i="1"/>
  <c r="W3214" i="1"/>
  <c r="X3214" i="1" s="1"/>
  <c r="Y3214" i="1" s="1"/>
  <c r="W3213" i="1"/>
  <c r="W3212" i="1"/>
  <c r="W3211" i="1"/>
  <c r="W3210" i="1"/>
  <c r="W3209" i="1"/>
  <c r="W3208" i="1"/>
  <c r="X3208" i="1" s="1"/>
  <c r="Y3208" i="1" s="1"/>
  <c r="W3207" i="1"/>
  <c r="W3206" i="1"/>
  <c r="X3206" i="1" s="1"/>
  <c r="Y3206" i="1" s="1"/>
  <c r="W3205" i="1"/>
  <c r="W3204" i="1"/>
  <c r="W3203" i="1"/>
  <c r="W3202" i="1"/>
  <c r="W3201" i="1"/>
  <c r="W3200" i="1"/>
  <c r="X3200" i="1" s="1"/>
  <c r="Y3200" i="1" s="1"/>
  <c r="W3199" i="1"/>
  <c r="W3198" i="1"/>
  <c r="X3198" i="1" s="1"/>
  <c r="Y3198" i="1" s="1"/>
  <c r="W3197" i="1"/>
  <c r="W3196" i="1"/>
  <c r="W3195" i="1"/>
  <c r="W3194" i="1"/>
  <c r="W3193" i="1"/>
  <c r="W3192" i="1"/>
  <c r="X3192" i="1" s="1"/>
  <c r="Y3192" i="1" s="1"/>
  <c r="W3191" i="1"/>
  <c r="W3190" i="1"/>
  <c r="X3190" i="1" s="1"/>
  <c r="Y3190" i="1" s="1"/>
  <c r="W3189" i="1"/>
  <c r="W3188" i="1"/>
  <c r="W3187" i="1"/>
  <c r="W3186" i="1"/>
  <c r="W3185" i="1"/>
  <c r="W3184" i="1"/>
  <c r="X3184" i="1" s="1"/>
  <c r="Y3184" i="1" s="1"/>
  <c r="W3183" i="1"/>
  <c r="W3182" i="1"/>
  <c r="X3182" i="1" s="1"/>
  <c r="Y3182" i="1" s="1"/>
  <c r="W3181" i="1"/>
  <c r="W3180" i="1"/>
  <c r="W3179" i="1"/>
  <c r="W3178" i="1"/>
  <c r="W3177" i="1"/>
  <c r="W3176" i="1"/>
  <c r="X3176" i="1" s="1"/>
  <c r="Y3176" i="1" s="1"/>
  <c r="W3175" i="1"/>
  <c r="W3174" i="1"/>
  <c r="X3174" i="1" s="1"/>
  <c r="Y3174" i="1" s="1"/>
  <c r="W3173" i="1"/>
  <c r="W3172" i="1"/>
  <c r="W3171" i="1"/>
  <c r="W3170" i="1"/>
  <c r="W3169" i="1"/>
  <c r="W3168" i="1"/>
  <c r="X3168" i="1" s="1"/>
  <c r="Y3168" i="1" s="1"/>
  <c r="W3167" i="1"/>
  <c r="W3166" i="1"/>
  <c r="X3166" i="1" s="1"/>
  <c r="Y3166" i="1" s="1"/>
  <c r="W3165" i="1"/>
  <c r="W3164" i="1"/>
  <c r="W3163" i="1"/>
  <c r="W3162" i="1"/>
  <c r="W3161" i="1"/>
  <c r="W3160" i="1"/>
  <c r="X3160" i="1" s="1"/>
  <c r="Y3160" i="1" s="1"/>
  <c r="W3159" i="1"/>
  <c r="W3158" i="1"/>
  <c r="X3158" i="1" s="1"/>
  <c r="Y3158" i="1" s="1"/>
  <c r="W3157" i="1"/>
  <c r="W3156" i="1"/>
  <c r="W3155" i="1"/>
  <c r="W3154" i="1"/>
  <c r="W3153" i="1"/>
  <c r="W3152" i="1"/>
  <c r="W3151" i="1"/>
  <c r="W3150" i="1"/>
  <c r="X3150" i="1" s="1"/>
  <c r="Y3150" i="1" s="1"/>
  <c r="W3149" i="1"/>
  <c r="W3148" i="1"/>
  <c r="W3147" i="1"/>
  <c r="W3146" i="1"/>
  <c r="W3145" i="1"/>
  <c r="W3144" i="1"/>
  <c r="X3144" i="1" s="1"/>
  <c r="Y3144" i="1" s="1"/>
  <c r="W3143" i="1"/>
  <c r="W3142" i="1"/>
  <c r="X3142" i="1" s="1"/>
  <c r="Y3142" i="1" s="1"/>
  <c r="W3141" i="1"/>
  <c r="W3140" i="1"/>
  <c r="W3139" i="1"/>
  <c r="W3138" i="1"/>
  <c r="W3137" i="1"/>
  <c r="W3136" i="1"/>
  <c r="X3136" i="1" s="1"/>
  <c r="Y3136" i="1" s="1"/>
  <c r="W3135" i="1"/>
  <c r="W3134" i="1"/>
  <c r="X3134" i="1" s="1"/>
  <c r="Y3134" i="1" s="1"/>
  <c r="W3133" i="1"/>
  <c r="W3132" i="1"/>
  <c r="W3131" i="1"/>
  <c r="W3130" i="1"/>
  <c r="W3129" i="1"/>
  <c r="W3128" i="1"/>
  <c r="X3128" i="1" s="1"/>
  <c r="Y3128" i="1" s="1"/>
  <c r="W3127" i="1"/>
  <c r="W3126" i="1"/>
  <c r="X3126" i="1" s="1"/>
  <c r="Y3126" i="1" s="1"/>
  <c r="W3125" i="1"/>
  <c r="W3124" i="1"/>
  <c r="W3123" i="1"/>
  <c r="W3122" i="1"/>
  <c r="W3121" i="1"/>
  <c r="X3121" i="1" s="1"/>
  <c r="Y3121" i="1" s="1"/>
  <c r="W3120" i="1"/>
  <c r="W3119" i="1"/>
  <c r="X3119" i="1" s="1"/>
  <c r="Y3119" i="1" s="1"/>
  <c r="W3118" i="1"/>
  <c r="X3118" i="1" s="1"/>
  <c r="Y3118" i="1" s="1"/>
  <c r="W3117" i="1"/>
  <c r="W3116" i="1"/>
  <c r="W3115" i="1"/>
  <c r="W3114" i="1"/>
  <c r="W3113" i="1"/>
  <c r="X3113" i="1" s="1"/>
  <c r="Y3113" i="1" s="1"/>
  <c r="W3112" i="1"/>
  <c r="W3111" i="1"/>
  <c r="X3111" i="1" s="1"/>
  <c r="Y3111" i="1" s="1"/>
  <c r="W3110" i="1"/>
  <c r="X3110" i="1" s="1"/>
  <c r="Y3110" i="1" s="1"/>
  <c r="W3109" i="1"/>
  <c r="W3108" i="1"/>
  <c r="W3107" i="1"/>
  <c r="W3106" i="1"/>
  <c r="W3105" i="1"/>
  <c r="X3105" i="1" s="1"/>
  <c r="Y3105" i="1" s="1"/>
  <c r="W3104" i="1"/>
  <c r="W3103" i="1"/>
  <c r="X3103" i="1" s="1"/>
  <c r="Y3103" i="1" s="1"/>
  <c r="W3102" i="1"/>
  <c r="W3101" i="1"/>
  <c r="W3100" i="1"/>
  <c r="W3099" i="1"/>
  <c r="W3098" i="1"/>
  <c r="W3097" i="1"/>
  <c r="X3097" i="1" s="1"/>
  <c r="Y3097" i="1" s="1"/>
  <c r="W3096" i="1"/>
  <c r="W3095" i="1"/>
  <c r="X3095" i="1" s="1"/>
  <c r="Y3095" i="1" s="1"/>
  <c r="W3094" i="1"/>
  <c r="W3093" i="1"/>
  <c r="W3092" i="1"/>
  <c r="W3091" i="1"/>
  <c r="W3090" i="1"/>
  <c r="W3089" i="1"/>
  <c r="W3088" i="1"/>
  <c r="W3087" i="1"/>
  <c r="W3086" i="1"/>
  <c r="X3086" i="1" s="1"/>
  <c r="Y3086" i="1" s="1"/>
  <c r="W3085" i="1"/>
  <c r="W3084" i="1"/>
  <c r="W3083" i="1"/>
  <c r="W3082" i="1"/>
  <c r="X3082" i="1" s="1"/>
  <c r="Y3082" i="1" s="1"/>
  <c r="W3081" i="1"/>
  <c r="W3080" i="1"/>
  <c r="X3080" i="1" s="1"/>
  <c r="Y3080" i="1" s="1"/>
  <c r="W3079" i="1"/>
  <c r="W3078" i="1"/>
  <c r="X3078" i="1" s="1"/>
  <c r="Y3078" i="1" s="1"/>
  <c r="W3077" i="1"/>
  <c r="W3076" i="1"/>
  <c r="W3075" i="1"/>
  <c r="W3074" i="1"/>
  <c r="X3074" i="1" s="1"/>
  <c r="Y3074" i="1" s="1"/>
  <c r="W3073" i="1"/>
  <c r="W3072" i="1"/>
  <c r="X3072" i="1" s="1"/>
  <c r="Y3072" i="1" s="1"/>
  <c r="W3071" i="1"/>
  <c r="W3070" i="1"/>
  <c r="W3069" i="1"/>
  <c r="W3068" i="1"/>
  <c r="W3067" i="1"/>
  <c r="W3066" i="1"/>
  <c r="X3066" i="1" s="1"/>
  <c r="Y3066" i="1" s="1"/>
  <c r="W3065" i="1"/>
  <c r="W3064" i="1"/>
  <c r="X3064" i="1" s="1"/>
  <c r="Y3064" i="1" s="1"/>
  <c r="W3063" i="1"/>
  <c r="W3062" i="1"/>
  <c r="X3062" i="1" s="1"/>
  <c r="Y3062" i="1" s="1"/>
  <c r="W3061" i="1"/>
  <c r="W3060" i="1"/>
  <c r="W3059" i="1"/>
  <c r="W3058" i="1"/>
  <c r="X3058" i="1" s="1"/>
  <c r="Y3058" i="1" s="1"/>
  <c r="W3057" i="1"/>
  <c r="W3056" i="1"/>
  <c r="X3056" i="1" s="1"/>
  <c r="Y3056" i="1" s="1"/>
  <c r="W3055" i="1"/>
  <c r="W3054" i="1"/>
  <c r="W3053" i="1"/>
  <c r="W3052" i="1"/>
  <c r="W3051" i="1"/>
  <c r="W3050" i="1"/>
  <c r="W3049" i="1"/>
  <c r="W3048" i="1"/>
  <c r="X3048" i="1" s="1"/>
  <c r="Y3048" i="1" s="1"/>
  <c r="W3047" i="1"/>
  <c r="W3046" i="1"/>
  <c r="W3045" i="1"/>
  <c r="W3044" i="1"/>
  <c r="W3043" i="1"/>
  <c r="W3042" i="1"/>
  <c r="X3042" i="1" s="1"/>
  <c r="Y3042" i="1" s="1"/>
  <c r="W3041" i="1"/>
  <c r="W3040" i="1"/>
  <c r="X3040" i="1" s="1"/>
  <c r="Y3040" i="1" s="1"/>
  <c r="W3039" i="1"/>
  <c r="W3038" i="1"/>
  <c r="X3038" i="1" s="1"/>
  <c r="Y3038" i="1" s="1"/>
  <c r="W3037" i="1"/>
  <c r="W3036" i="1"/>
  <c r="W3035" i="1"/>
  <c r="X3035" i="1" s="1"/>
  <c r="Y3035" i="1" s="1"/>
  <c r="W3034" i="1"/>
  <c r="W3033" i="1"/>
  <c r="X3033" i="1" s="1"/>
  <c r="Y3033" i="1" s="1"/>
  <c r="W3032" i="1"/>
  <c r="W3031" i="1"/>
  <c r="W3030" i="1"/>
  <c r="W3029" i="1"/>
  <c r="W3028" i="1"/>
  <c r="W3027" i="1"/>
  <c r="W3026" i="1"/>
  <c r="W3025" i="1"/>
  <c r="X3025" i="1" s="1"/>
  <c r="Y3025" i="1" s="1"/>
  <c r="W3024" i="1"/>
  <c r="W3023" i="1"/>
  <c r="W3022" i="1"/>
  <c r="X3022" i="1" s="1"/>
  <c r="Y3022" i="1" s="1"/>
  <c r="W3021" i="1"/>
  <c r="W3020" i="1"/>
  <c r="W3019" i="1"/>
  <c r="X3019" i="1" s="1"/>
  <c r="Y3019" i="1" s="1"/>
  <c r="W3018" i="1"/>
  <c r="W3017" i="1"/>
  <c r="X3017" i="1" s="1"/>
  <c r="Y3017" i="1" s="1"/>
  <c r="W3016" i="1"/>
  <c r="W3015" i="1"/>
  <c r="W3014" i="1"/>
  <c r="W3013" i="1"/>
  <c r="W3012" i="1"/>
  <c r="W3011" i="1"/>
  <c r="W3010" i="1"/>
  <c r="W3009" i="1"/>
  <c r="X3009" i="1" s="1"/>
  <c r="Y3009" i="1" s="1"/>
  <c r="W3008" i="1"/>
  <c r="W3007" i="1"/>
  <c r="W3006" i="1"/>
  <c r="X3006" i="1" s="1"/>
  <c r="Y3006" i="1" s="1"/>
  <c r="W3005" i="1"/>
  <c r="W3004" i="1"/>
  <c r="W3003" i="1"/>
  <c r="X3003" i="1" s="1"/>
  <c r="Y3003" i="1" s="1"/>
  <c r="W3002" i="1"/>
  <c r="W3001" i="1"/>
  <c r="X3001" i="1" s="1"/>
  <c r="Y3001" i="1" s="1"/>
  <c r="W3000" i="1"/>
  <c r="W2999" i="1"/>
  <c r="W2998" i="1"/>
  <c r="W2997" i="1"/>
  <c r="W2996" i="1"/>
  <c r="X2996" i="1" s="1"/>
  <c r="Y2996" i="1" s="1"/>
  <c r="W2995" i="1"/>
  <c r="W2994" i="1"/>
  <c r="X2994" i="1" s="1"/>
  <c r="Y2994" i="1" s="1"/>
  <c r="W2993" i="1"/>
  <c r="W2992" i="1"/>
  <c r="W2991" i="1"/>
  <c r="W2990" i="1"/>
  <c r="X2990" i="1" s="1"/>
  <c r="Y2990" i="1" s="1"/>
  <c r="W2989" i="1"/>
  <c r="W2988" i="1"/>
  <c r="X2988" i="1" s="1"/>
  <c r="Y2988" i="1" s="1"/>
  <c r="W2987" i="1"/>
  <c r="W2986" i="1"/>
  <c r="X2986" i="1" s="1"/>
  <c r="Y2986" i="1" s="1"/>
  <c r="W2985" i="1"/>
  <c r="X2985" i="1" s="1"/>
  <c r="Y2985" i="1" s="1"/>
  <c r="W2984" i="1"/>
  <c r="W2983" i="1"/>
  <c r="W2982" i="1"/>
  <c r="W2981" i="1"/>
  <c r="W2980" i="1"/>
  <c r="X2980" i="1" s="1"/>
  <c r="Y2980" i="1" s="1"/>
  <c r="W2979" i="1"/>
  <c r="W2978" i="1"/>
  <c r="X2978" i="1" s="1"/>
  <c r="Y2978" i="1" s="1"/>
  <c r="W2977" i="1"/>
  <c r="W2976" i="1"/>
  <c r="W2975" i="1"/>
  <c r="W2974" i="1"/>
  <c r="X2974" i="1" s="1"/>
  <c r="Y2974" i="1" s="1"/>
  <c r="W2973" i="1"/>
  <c r="X2973" i="1" s="1"/>
  <c r="Y2973" i="1" s="1"/>
  <c r="W2972" i="1"/>
  <c r="W2971" i="1"/>
  <c r="X2971" i="1" s="1"/>
  <c r="Y2971" i="1" s="1"/>
  <c r="W2970" i="1"/>
  <c r="W2969" i="1"/>
  <c r="W2968" i="1"/>
  <c r="W2967" i="1"/>
  <c r="W2966" i="1"/>
  <c r="X2966" i="1" s="1"/>
  <c r="Y2966" i="1" s="1"/>
  <c r="W2965" i="1"/>
  <c r="X2965" i="1" s="1"/>
  <c r="Y2965" i="1" s="1"/>
  <c r="W2964" i="1"/>
  <c r="W2963" i="1"/>
  <c r="X2963" i="1" s="1"/>
  <c r="Y2963" i="1" s="1"/>
  <c r="W2962" i="1"/>
  <c r="W2961" i="1"/>
  <c r="W2960" i="1"/>
  <c r="W2959" i="1"/>
  <c r="W2958" i="1"/>
  <c r="X2958" i="1" s="1"/>
  <c r="Y2958" i="1" s="1"/>
  <c r="W2957" i="1"/>
  <c r="X2957" i="1" s="1"/>
  <c r="Y2957" i="1" s="1"/>
  <c r="W2956" i="1"/>
  <c r="W2955" i="1"/>
  <c r="X2955" i="1" s="1"/>
  <c r="Y2955" i="1" s="1"/>
  <c r="W2954" i="1"/>
  <c r="W2953" i="1"/>
  <c r="W2952" i="1"/>
  <c r="W2951" i="1"/>
  <c r="W2950" i="1"/>
  <c r="X2950" i="1" s="1"/>
  <c r="Y2950" i="1" s="1"/>
  <c r="W2949" i="1"/>
  <c r="X2949" i="1" s="1"/>
  <c r="Y2949" i="1" s="1"/>
  <c r="W2948" i="1"/>
  <c r="W2947" i="1"/>
  <c r="X2947" i="1" s="1"/>
  <c r="Y2947" i="1" s="1"/>
  <c r="W2946" i="1"/>
  <c r="W2945" i="1"/>
  <c r="W2944" i="1"/>
  <c r="W2943" i="1"/>
  <c r="W2942" i="1"/>
  <c r="W2941" i="1"/>
  <c r="X2941" i="1" s="1"/>
  <c r="Y2941" i="1" s="1"/>
  <c r="W2940" i="1"/>
  <c r="W2939" i="1"/>
  <c r="X2939" i="1" s="1"/>
  <c r="Y2939" i="1" s="1"/>
  <c r="W2938" i="1"/>
  <c r="W2937" i="1"/>
  <c r="W2936" i="1"/>
  <c r="W2935" i="1"/>
  <c r="W2934" i="1"/>
  <c r="X2934" i="1" s="1"/>
  <c r="Y2934" i="1" s="1"/>
  <c r="W2933" i="1"/>
  <c r="X2933" i="1" s="1"/>
  <c r="Y2933" i="1" s="1"/>
  <c r="W2932" i="1"/>
  <c r="W2931" i="1"/>
  <c r="X2931" i="1" s="1"/>
  <c r="Y2931" i="1" s="1"/>
  <c r="W2930" i="1"/>
  <c r="W2929" i="1"/>
  <c r="W2928" i="1"/>
  <c r="W2927" i="1"/>
  <c r="W2926" i="1"/>
  <c r="X2926" i="1" s="1"/>
  <c r="Y2926" i="1" s="1"/>
  <c r="W2925" i="1"/>
  <c r="X2925" i="1" s="1"/>
  <c r="Y2925" i="1" s="1"/>
  <c r="W2924" i="1"/>
  <c r="W2923" i="1"/>
  <c r="X2923" i="1" s="1"/>
  <c r="Y2923" i="1" s="1"/>
  <c r="W2922" i="1"/>
  <c r="W2921" i="1"/>
  <c r="W2920" i="1"/>
  <c r="W2919" i="1"/>
  <c r="W2918" i="1"/>
  <c r="X2918" i="1" s="1"/>
  <c r="Y2918" i="1" s="1"/>
  <c r="W2917" i="1"/>
  <c r="X2917" i="1" s="1"/>
  <c r="Y2917" i="1" s="1"/>
  <c r="W2916" i="1"/>
  <c r="W2915" i="1"/>
  <c r="X2915" i="1" s="1"/>
  <c r="Y2915" i="1" s="1"/>
  <c r="W2914" i="1"/>
  <c r="W2913" i="1"/>
  <c r="W2912" i="1"/>
  <c r="W2911" i="1"/>
  <c r="W2910" i="1"/>
  <c r="X2910" i="1" s="1"/>
  <c r="Y2910" i="1" s="1"/>
  <c r="W2909" i="1"/>
  <c r="X2909" i="1" s="1"/>
  <c r="Y2909" i="1" s="1"/>
  <c r="W2908" i="1"/>
  <c r="W2907" i="1"/>
  <c r="X2907" i="1" s="1"/>
  <c r="Y2907" i="1" s="1"/>
  <c r="W2906" i="1"/>
  <c r="W2905" i="1"/>
  <c r="W2904" i="1"/>
  <c r="W2903" i="1"/>
  <c r="W2902" i="1"/>
  <c r="W2901" i="1"/>
  <c r="W2900" i="1"/>
  <c r="W2899" i="1"/>
  <c r="X2899" i="1" s="1"/>
  <c r="Y2899" i="1" s="1"/>
  <c r="W2898" i="1"/>
  <c r="W2897" i="1"/>
  <c r="W2896" i="1"/>
  <c r="W2895" i="1"/>
  <c r="W2894" i="1"/>
  <c r="X2894" i="1" s="1"/>
  <c r="Y2894" i="1" s="1"/>
  <c r="W2893" i="1"/>
  <c r="W2892" i="1"/>
  <c r="W2891" i="1"/>
  <c r="X2891" i="1" s="1"/>
  <c r="Y2891" i="1" s="1"/>
  <c r="W2890" i="1"/>
  <c r="W2889" i="1"/>
  <c r="W2888" i="1"/>
  <c r="W2887" i="1"/>
  <c r="W2886" i="1"/>
  <c r="X2886" i="1" s="1"/>
  <c r="Y2886" i="1" s="1"/>
  <c r="W2885" i="1"/>
  <c r="X2885" i="1" s="1"/>
  <c r="Y2885" i="1" s="1"/>
  <c r="W2884" i="1"/>
  <c r="W2883" i="1"/>
  <c r="X2883" i="1" s="1"/>
  <c r="Y2883" i="1" s="1"/>
  <c r="W2882" i="1"/>
  <c r="W2881" i="1"/>
  <c r="W2880" i="1"/>
  <c r="W2879" i="1"/>
  <c r="W2878" i="1"/>
  <c r="X2878" i="1" s="1"/>
  <c r="Y2878" i="1" s="1"/>
  <c r="W2877" i="1"/>
  <c r="X2877" i="1" s="1"/>
  <c r="Y2877" i="1" s="1"/>
  <c r="W2876" i="1"/>
  <c r="W2875" i="1"/>
  <c r="X2875" i="1" s="1"/>
  <c r="Y2875" i="1" s="1"/>
  <c r="W2874" i="1"/>
  <c r="W2873" i="1"/>
  <c r="W2872" i="1"/>
  <c r="W2871" i="1"/>
  <c r="W2870" i="1"/>
  <c r="X2870" i="1" s="1"/>
  <c r="Y2870" i="1" s="1"/>
  <c r="W2869" i="1"/>
  <c r="X2869" i="1" s="1"/>
  <c r="Y2869" i="1" s="1"/>
  <c r="W2868" i="1"/>
  <c r="W2867" i="1"/>
  <c r="X2867" i="1" s="1"/>
  <c r="Y2867" i="1" s="1"/>
  <c r="W2866" i="1"/>
  <c r="W2865" i="1"/>
  <c r="W2864" i="1"/>
  <c r="W2863" i="1"/>
  <c r="W2862" i="1"/>
  <c r="W2861" i="1"/>
  <c r="X2861" i="1" s="1"/>
  <c r="Y2861" i="1" s="1"/>
  <c r="W2860" i="1"/>
  <c r="W2859" i="1"/>
  <c r="W2858" i="1"/>
  <c r="W2857" i="1"/>
  <c r="W2856" i="1"/>
  <c r="W2855" i="1"/>
  <c r="W2854" i="1"/>
  <c r="X2854" i="1" s="1"/>
  <c r="Y2854" i="1" s="1"/>
  <c r="W2853" i="1"/>
  <c r="X2853" i="1" s="1"/>
  <c r="Y2853" i="1" s="1"/>
  <c r="W2852" i="1"/>
  <c r="W2851" i="1"/>
  <c r="X2851" i="1" s="1"/>
  <c r="Y2851" i="1" s="1"/>
  <c r="W2850" i="1"/>
  <c r="W2849" i="1"/>
  <c r="W2848" i="1"/>
  <c r="W2847" i="1"/>
  <c r="W2846" i="1"/>
  <c r="X2846" i="1" s="1"/>
  <c r="Y2846" i="1" s="1"/>
  <c r="W2845" i="1"/>
  <c r="W2844" i="1"/>
  <c r="W2843" i="1"/>
  <c r="W2842" i="1"/>
  <c r="W2841" i="1"/>
  <c r="W2840" i="1"/>
  <c r="W2839" i="1"/>
  <c r="W2838" i="1"/>
  <c r="X2838" i="1" s="1"/>
  <c r="Y2838" i="1" s="1"/>
  <c r="W2837" i="1"/>
  <c r="W2836" i="1"/>
  <c r="X2836" i="1" s="1"/>
  <c r="Y2836" i="1" s="1"/>
  <c r="W2835" i="1"/>
  <c r="W2834" i="1"/>
  <c r="W2833" i="1"/>
  <c r="W2832" i="1"/>
  <c r="W2831" i="1"/>
  <c r="W2830" i="1"/>
  <c r="X2830" i="1" s="1"/>
  <c r="Y2830" i="1" s="1"/>
  <c r="W2829" i="1"/>
  <c r="W2828" i="1"/>
  <c r="X2828" i="1" s="1"/>
  <c r="Y2828" i="1" s="1"/>
  <c r="W2827" i="1"/>
  <c r="W2826" i="1"/>
  <c r="W2825" i="1"/>
  <c r="W2824" i="1"/>
  <c r="W2823" i="1"/>
  <c r="W2822" i="1"/>
  <c r="X2822" i="1" s="1"/>
  <c r="Y2822" i="1" s="1"/>
  <c r="W2821" i="1"/>
  <c r="W2820" i="1"/>
  <c r="X2820" i="1" s="1"/>
  <c r="Y2820" i="1" s="1"/>
  <c r="W2819" i="1"/>
  <c r="W2818" i="1"/>
  <c r="W2817" i="1"/>
  <c r="W2816" i="1"/>
  <c r="W2815" i="1"/>
  <c r="W2814" i="1"/>
  <c r="X2814" i="1" s="1"/>
  <c r="Y2814" i="1" s="1"/>
  <c r="W2813" i="1"/>
  <c r="W2812" i="1"/>
  <c r="X2812" i="1" s="1"/>
  <c r="Y2812" i="1" s="1"/>
  <c r="W2811" i="1"/>
  <c r="W2810" i="1"/>
  <c r="W2809" i="1"/>
  <c r="W2808" i="1"/>
  <c r="W2807" i="1"/>
  <c r="W2806" i="1"/>
  <c r="X2806" i="1" s="1"/>
  <c r="Y2806" i="1" s="1"/>
  <c r="W2805" i="1"/>
  <c r="W2804" i="1"/>
  <c r="X2804" i="1" s="1"/>
  <c r="Y2804" i="1" s="1"/>
  <c r="W2803" i="1"/>
  <c r="W2802" i="1"/>
  <c r="W2801" i="1"/>
  <c r="W2800" i="1"/>
  <c r="W2799" i="1"/>
  <c r="W2798" i="1"/>
  <c r="X2798" i="1" s="1"/>
  <c r="Y2798" i="1" s="1"/>
  <c r="W2797" i="1"/>
  <c r="W2796" i="1"/>
  <c r="X2796" i="1" s="1"/>
  <c r="Y2796" i="1" s="1"/>
  <c r="W2795" i="1"/>
  <c r="W2794" i="1"/>
  <c r="W2793" i="1"/>
  <c r="W2792" i="1"/>
  <c r="W2791" i="1"/>
  <c r="W2790" i="1"/>
  <c r="X2790" i="1" s="1"/>
  <c r="Y2790" i="1" s="1"/>
  <c r="W2789" i="1"/>
  <c r="W2788" i="1"/>
  <c r="X2788" i="1" s="1"/>
  <c r="Y2788" i="1" s="1"/>
  <c r="W2787" i="1"/>
  <c r="W2786" i="1"/>
  <c r="W2785" i="1"/>
  <c r="W2784" i="1"/>
  <c r="W2783" i="1"/>
  <c r="W2782" i="1"/>
  <c r="X2782" i="1" s="1"/>
  <c r="Y2782" i="1" s="1"/>
  <c r="W2781" i="1"/>
  <c r="W2780" i="1"/>
  <c r="X2780" i="1" s="1"/>
  <c r="Y2780" i="1" s="1"/>
  <c r="W2779" i="1"/>
  <c r="W2778" i="1"/>
  <c r="W2777" i="1"/>
  <c r="W2776" i="1"/>
  <c r="W2775" i="1"/>
  <c r="W2774" i="1"/>
  <c r="X2774" i="1" s="1"/>
  <c r="Y2774" i="1" s="1"/>
  <c r="W2773" i="1"/>
  <c r="W2772" i="1"/>
  <c r="X2772" i="1" s="1"/>
  <c r="Y2772" i="1" s="1"/>
  <c r="W2771" i="1"/>
  <c r="W2770" i="1"/>
  <c r="W2769" i="1"/>
  <c r="W2768" i="1"/>
  <c r="W2767" i="1"/>
  <c r="W2766" i="1"/>
  <c r="X2766" i="1" s="1"/>
  <c r="Y2766" i="1" s="1"/>
  <c r="W2765" i="1"/>
  <c r="W2764" i="1"/>
  <c r="X2764" i="1" s="1"/>
  <c r="Y2764" i="1" s="1"/>
  <c r="W2763" i="1"/>
  <c r="W2762" i="1"/>
  <c r="W2761" i="1"/>
  <c r="W2760" i="1"/>
  <c r="W2759" i="1"/>
  <c r="W2758" i="1"/>
  <c r="X2758" i="1" s="1"/>
  <c r="Y2758" i="1" s="1"/>
  <c r="W2757" i="1"/>
  <c r="W2756" i="1"/>
  <c r="W2755" i="1"/>
  <c r="W2754" i="1"/>
  <c r="W2753" i="1"/>
  <c r="W2752" i="1"/>
  <c r="W2751" i="1"/>
  <c r="W2750" i="1"/>
  <c r="X2750" i="1" s="1"/>
  <c r="Y2750" i="1" s="1"/>
  <c r="W2749" i="1"/>
  <c r="W2748" i="1"/>
  <c r="X2748" i="1" s="1"/>
  <c r="Y2748" i="1" s="1"/>
  <c r="W2747" i="1"/>
  <c r="W2746" i="1"/>
  <c r="W2745" i="1"/>
  <c r="W2744" i="1"/>
  <c r="W2743" i="1"/>
  <c r="W2742" i="1"/>
  <c r="X2742" i="1" s="1"/>
  <c r="Y2742" i="1" s="1"/>
  <c r="W2741" i="1"/>
  <c r="W2740" i="1"/>
  <c r="X2740" i="1" s="1"/>
  <c r="Y2740" i="1" s="1"/>
  <c r="W2739" i="1"/>
  <c r="W2738" i="1"/>
  <c r="W2737" i="1"/>
  <c r="W2736" i="1"/>
  <c r="W2735" i="1"/>
  <c r="W2734" i="1"/>
  <c r="X2734" i="1" s="1"/>
  <c r="Y2734" i="1" s="1"/>
  <c r="W2733" i="1"/>
  <c r="W2732" i="1"/>
  <c r="X2732" i="1" s="1"/>
  <c r="Y2732" i="1" s="1"/>
  <c r="W2731" i="1"/>
  <c r="W2730" i="1"/>
  <c r="W2729" i="1"/>
  <c r="W2728" i="1"/>
  <c r="W2727" i="1"/>
  <c r="W2726" i="1"/>
  <c r="X2726" i="1" s="1"/>
  <c r="Y2726" i="1" s="1"/>
  <c r="W2725" i="1"/>
  <c r="W2724" i="1"/>
  <c r="X2724" i="1" s="1"/>
  <c r="Y2724" i="1" s="1"/>
  <c r="W2723" i="1"/>
  <c r="W2722" i="1"/>
  <c r="W2721" i="1"/>
  <c r="W2720" i="1"/>
  <c r="W2719" i="1"/>
  <c r="W2718" i="1"/>
  <c r="X2718" i="1" s="1"/>
  <c r="Y2718" i="1" s="1"/>
  <c r="W2717" i="1"/>
  <c r="W2716" i="1"/>
  <c r="X2716" i="1" s="1"/>
  <c r="Y2716" i="1" s="1"/>
  <c r="W2715" i="1"/>
  <c r="W2714" i="1"/>
  <c r="W2713" i="1"/>
  <c r="W2712" i="1"/>
  <c r="W2711" i="1"/>
  <c r="W2710" i="1"/>
  <c r="X2710" i="1" s="1"/>
  <c r="Y2710" i="1" s="1"/>
  <c r="W2709" i="1"/>
  <c r="W2708" i="1"/>
  <c r="X2708" i="1" s="1"/>
  <c r="Y2708" i="1" s="1"/>
  <c r="W2707" i="1"/>
  <c r="W2706" i="1"/>
  <c r="W2705" i="1"/>
  <c r="W2704" i="1"/>
  <c r="W2703" i="1"/>
  <c r="W2702" i="1"/>
  <c r="X2702" i="1" s="1"/>
  <c r="Y2702" i="1" s="1"/>
  <c r="W2701" i="1"/>
  <c r="W2700" i="1"/>
  <c r="X2700" i="1" s="1"/>
  <c r="Y2700" i="1" s="1"/>
  <c r="W2699" i="1"/>
  <c r="W2698" i="1"/>
  <c r="W2697" i="1"/>
  <c r="W2696" i="1"/>
  <c r="W2695" i="1"/>
  <c r="W2694" i="1"/>
  <c r="X2694" i="1" s="1"/>
  <c r="Y2694" i="1" s="1"/>
  <c r="W2693" i="1"/>
  <c r="W2692" i="1"/>
  <c r="X2692" i="1" s="1"/>
  <c r="Y2692" i="1" s="1"/>
  <c r="W2691" i="1"/>
  <c r="W2690" i="1"/>
  <c r="W2689" i="1"/>
  <c r="W2688" i="1"/>
  <c r="W2687" i="1"/>
  <c r="X2687" i="1" s="1"/>
  <c r="Y2687" i="1" s="1"/>
  <c r="W2686" i="1"/>
  <c r="X2686" i="1" s="1"/>
  <c r="Y2686" i="1" s="1"/>
  <c r="W2685" i="1"/>
  <c r="X2685" i="1" s="1"/>
  <c r="Y2685" i="1" s="1"/>
  <c r="W2684" i="1"/>
  <c r="W2683" i="1"/>
  <c r="W2682" i="1"/>
  <c r="W2681" i="1"/>
  <c r="W2680" i="1"/>
  <c r="W2679" i="1"/>
  <c r="X2679" i="1" s="1"/>
  <c r="Y2679" i="1" s="1"/>
  <c r="W2678" i="1"/>
  <c r="X2678" i="1" s="1"/>
  <c r="Y2678" i="1" s="1"/>
  <c r="W2677" i="1"/>
  <c r="X2677" i="1" s="1"/>
  <c r="Y2677" i="1" s="1"/>
  <c r="W2676" i="1"/>
  <c r="W2675" i="1"/>
  <c r="W2674" i="1"/>
  <c r="W2673" i="1"/>
  <c r="W2672" i="1"/>
  <c r="W2671" i="1"/>
  <c r="X2671" i="1" s="1"/>
  <c r="Y2671" i="1" s="1"/>
  <c r="W2670" i="1"/>
  <c r="X2670" i="1" s="1"/>
  <c r="Y2670" i="1" s="1"/>
  <c r="W2669" i="1"/>
  <c r="X2669" i="1" s="1"/>
  <c r="Y2669" i="1" s="1"/>
  <c r="W2668" i="1"/>
  <c r="W2667" i="1"/>
  <c r="W2666" i="1"/>
  <c r="W2665" i="1"/>
  <c r="W2664" i="1"/>
  <c r="W2663" i="1"/>
  <c r="X2663" i="1" s="1"/>
  <c r="Y2663" i="1" s="1"/>
  <c r="W2662" i="1"/>
  <c r="X2662" i="1" s="1"/>
  <c r="Y2662" i="1" s="1"/>
  <c r="W2661" i="1"/>
  <c r="X2661" i="1" s="1"/>
  <c r="Y2661" i="1" s="1"/>
  <c r="W2660" i="1"/>
  <c r="W2659" i="1"/>
  <c r="W2658" i="1"/>
  <c r="W2657" i="1"/>
  <c r="W2656" i="1"/>
  <c r="W2655" i="1"/>
  <c r="X2655" i="1" s="1"/>
  <c r="Y2655" i="1" s="1"/>
  <c r="W2654" i="1"/>
  <c r="X2654" i="1" s="1"/>
  <c r="Y2654" i="1" s="1"/>
  <c r="W2653" i="1"/>
  <c r="X2653" i="1" s="1"/>
  <c r="Y2653" i="1" s="1"/>
  <c r="W2652" i="1"/>
  <c r="W2651" i="1"/>
  <c r="W2650" i="1"/>
  <c r="W2649" i="1"/>
  <c r="W2648" i="1"/>
  <c r="W2647" i="1"/>
  <c r="W2646" i="1"/>
  <c r="X2646" i="1" s="1"/>
  <c r="Y2646" i="1" s="1"/>
  <c r="W2645" i="1"/>
  <c r="X2645" i="1" s="1"/>
  <c r="Y2645" i="1" s="1"/>
  <c r="W2644" i="1"/>
  <c r="W2643" i="1"/>
  <c r="W2642" i="1"/>
  <c r="W2641" i="1"/>
  <c r="W2640" i="1"/>
  <c r="W2639" i="1"/>
  <c r="X2639" i="1" s="1"/>
  <c r="Y2639" i="1" s="1"/>
  <c r="W2638" i="1"/>
  <c r="W2637" i="1"/>
  <c r="X2637" i="1" s="1"/>
  <c r="Y2637" i="1" s="1"/>
  <c r="W2636" i="1"/>
  <c r="W2635" i="1"/>
  <c r="W2634" i="1"/>
  <c r="W2633" i="1"/>
  <c r="W2632" i="1"/>
  <c r="W2631" i="1"/>
  <c r="X2631" i="1" s="1"/>
  <c r="Y2631" i="1" s="1"/>
  <c r="W2630" i="1"/>
  <c r="X2630" i="1" s="1"/>
  <c r="Y2630" i="1" s="1"/>
  <c r="W2629" i="1"/>
  <c r="X2629" i="1" s="1"/>
  <c r="Y2629" i="1" s="1"/>
  <c r="W2628" i="1"/>
  <c r="W2627" i="1"/>
  <c r="W2626" i="1"/>
  <c r="W2625" i="1"/>
  <c r="W2624" i="1"/>
  <c r="W2623" i="1"/>
  <c r="X2623" i="1" s="1"/>
  <c r="Y2623" i="1" s="1"/>
  <c r="W2622" i="1"/>
  <c r="W2621" i="1"/>
  <c r="X2621" i="1" s="1"/>
  <c r="Y2621" i="1" s="1"/>
  <c r="W2620" i="1"/>
  <c r="W2619" i="1"/>
  <c r="W2618" i="1"/>
  <c r="W2617" i="1"/>
  <c r="W2616" i="1"/>
  <c r="W2615" i="1"/>
  <c r="X2615" i="1" s="1"/>
  <c r="Y2615" i="1" s="1"/>
  <c r="W2614" i="1"/>
  <c r="W2613" i="1"/>
  <c r="X2613" i="1" s="1"/>
  <c r="Y2613" i="1" s="1"/>
  <c r="W2612" i="1"/>
  <c r="W2611" i="1"/>
  <c r="W2610" i="1"/>
  <c r="W2609" i="1"/>
  <c r="W2608" i="1"/>
  <c r="W2607" i="1"/>
  <c r="X2607" i="1" s="1"/>
  <c r="Y2607" i="1" s="1"/>
  <c r="W2606" i="1"/>
  <c r="X2606" i="1" s="1"/>
  <c r="Y2606" i="1" s="1"/>
  <c r="W2605" i="1"/>
  <c r="X2605" i="1" s="1"/>
  <c r="Y2605" i="1" s="1"/>
  <c r="W2604" i="1"/>
  <c r="W2603" i="1"/>
  <c r="W2602" i="1"/>
  <c r="W2601" i="1"/>
  <c r="W2600" i="1"/>
  <c r="W2599" i="1"/>
  <c r="W2598" i="1"/>
  <c r="W2597" i="1"/>
  <c r="X2597" i="1" s="1"/>
  <c r="Y2597" i="1" s="1"/>
  <c r="W2596" i="1"/>
  <c r="W2595" i="1"/>
  <c r="W2594" i="1"/>
  <c r="W2593" i="1"/>
  <c r="W2592" i="1"/>
  <c r="X2592" i="1" s="1"/>
  <c r="Y2592" i="1" s="1"/>
  <c r="W2591" i="1"/>
  <c r="W2590" i="1"/>
  <c r="X2590" i="1" s="1"/>
  <c r="Y2590" i="1" s="1"/>
  <c r="W2589" i="1"/>
  <c r="W2588" i="1"/>
  <c r="W2587" i="1"/>
  <c r="W2586" i="1"/>
  <c r="W2585" i="1"/>
  <c r="W2584" i="1"/>
  <c r="X2584" i="1" s="1"/>
  <c r="Y2584" i="1" s="1"/>
  <c r="W2583" i="1"/>
  <c r="W2582" i="1"/>
  <c r="X2582" i="1" s="1"/>
  <c r="Y2582" i="1" s="1"/>
  <c r="W2581" i="1"/>
  <c r="W2580" i="1"/>
  <c r="W2579" i="1"/>
  <c r="W2578" i="1"/>
  <c r="W2577" i="1"/>
  <c r="X2577" i="1" s="1"/>
  <c r="Y2577" i="1" s="1"/>
  <c r="W2576" i="1"/>
  <c r="X2576" i="1" s="1"/>
  <c r="Y2576" i="1" s="1"/>
  <c r="W2575" i="1"/>
  <c r="W2574" i="1"/>
  <c r="X2574" i="1" s="1"/>
  <c r="Y2574" i="1" s="1"/>
  <c r="W2573" i="1"/>
  <c r="W2572" i="1"/>
  <c r="W2571" i="1"/>
  <c r="W2570" i="1"/>
  <c r="W2569" i="1"/>
  <c r="W2568" i="1"/>
  <c r="X2568" i="1" s="1"/>
  <c r="Y2568" i="1" s="1"/>
  <c r="W2567" i="1"/>
  <c r="W2566" i="1"/>
  <c r="X2566" i="1" s="1"/>
  <c r="Y2566" i="1" s="1"/>
  <c r="W2565" i="1"/>
  <c r="W2564" i="1"/>
  <c r="W2563" i="1"/>
  <c r="W2562" i="1"/>
  <c r="W2561" i="1"/>
  <c r="W2560" i="1"/>
  <c r="X2560" i="1" s="1"/>
  <c r="Y2560" i="1" s="1"/>
  <c r="W2559" i="1"/>
  <c r="W2558" i="1"/>
  <c r="X2558" i="1" s="1"/>
  <c r="Y2558" i="1" s="1"/>
  <c r="W2557" i="1"/>
  <c r="W2556" i="1"/>
  <c r="W2555" i="1"/>
  <c r="W2554" i="1"/>
  <c r="W2553" i="1"/>
  <c r="W2552" i="1"/>
  <c r="X2552" i="1" s="1"/>
  <c r="Y2552" i="1" s="1"/>
  <c r="W2551" i="1"/>
  <c r="W2550" i="1"/>
  <c r="X2550" i="1" s="1"/>
  <c r="Y2550" i="1" s="1"/>
  <c r="W2549" i="1"/>
  <c r="W2548" i="1"/>
  <c r="W2547" i="1"/>
  <c r="W2546" i="1"/>
  <c r="W2545" i="1"/>
  <c r="X2545" i="1" s="1"/>
  <c r="Y2545" i="1" s="1"/>
  <c r="W2544" i="1"/>
  <c r="W2543" i="1"/>
  <c r="W2542" i="1"/>
  <c r="X2542" i="1" s="1"/>
  <c r="Y2542" i="1" s="1"/>
  <c r="W2541" i="1"/>
  <c r="W2540" i="1"/>
  <c r="W2539" i="1"/>
  <c r="W2538" i="1"/>
  <c r="W2537" i="1"/>
  <c r="W2536" i="1"/>
  <c r="X2536" i="1" s="1"/>
  <c r="Y2536" i="1" s="1"/>
  <c r="W2535" i="1"/>
  <c r="W2534" i="1"/>
  <c r="X2534" i="1" s="1"/>
  <c r="Y2534" i="1" s="1"/>
  <c r="W2533" i="1"/>
  <c r="W2532" i="1"/>
  <c r="W2531" i="1"/>
  <c r="W2530" i="1"/>
  <c r="W2529" i="1"/>
  <c r="W2528" i="1"/>
  <c r="X2528" i="1" s="1"/>
  <c r="Y2528" i="1" s="1"/>
  <c r="W2527" i="1"/>
  <c r="X2527" i="1" s="1"/>
  <c r="Y2527" i="1" s="1"/>
  <c r="W2526" i="1"/>
  <c r="X2526" i="1" s="1"/>
  <c r="Y2526" i="1" s="1"/>
  <c r="W2525" i="1"/>
  <c r="W2524" i="1"/>
  <c r="W2523" i="1"/>
  <c r="W2522" i="1"/>
  <c r="W2521" i="1"/>
  <c r="W2520" i="1"/>
  <c r="X2520" i="1" s="1"/>
  <c r="Y2520" i="1" s="1"/>
  <c r="W2519" i="1"/>
  <c r="W2518" i="1"/>
  <c r="X2518" i="1" s="1"/>
  <c r="Y2518" i="1" s="1"/>
  <c r="W2517" i="1"/>
  <c r="W2516" i="1"/>
  <c r="W2515" i="1"/>
  <c r="X2515" i="1" s="1"/>
  <c r="Y2515" i="1" s="1"/>
  <c r="W2514" i="1"/>
  <c r="W2513" i="1"/>
  <c r="X2513" i="1" s="1"/>
  <c r="Y2513" i="1" s="1"/>
  <c r="W2512" i="1"/>
  <c r="W2511" i="1"/>
  <c r="W2510" i="1"/>
  <c r="W2509" i="1"/>
  <c r="W2508" i="1"/>
  <c r="W2507" i="1"/>
  <c r="X2507" i="1" s="1"/>
  <c r="Y2507" i="1" s="1"/>
  <c r="W2506" i="1"/>
  <c r="W2505" i="1"/>
  <c r="X2505" i="1" s="1"/>
  <c r="Y2505" i="1" s="1"/>
  <c r="W2504" i="1"/>
  <c r="W2503" i="1"/>
  <c r="W2502" i="1"/>
  <c r="X2502" i="1" s="1"/>
  <c r="Y2502" i="1" s="1"/>
  <c r="W2501" i="1"/>
  <c r="W2500" i="1"/>
  <c r="W2499" i="1"/>
  <c r="X2499" i="1" s="1"/>
  <c r="Y2499" i="1" s="1"/>
  <c r="W2498" i="1"/>
  <c r="W2497" i="1"/>
  <c r="X2497" i="1" s="1"/>
  <c r="Y2497" i="1" s="1"/>
  <c r="W2496" i="1"/>
  <c r="W2495" i="1"/>
  <c r="W2494" i="1"/>
  <c r="W2493" i="1"/>
  <c r="W2492" i="1"/>
  <c r="W2491" i="1"/>
  <c r="X2491" i="1" s="1"/>
  <c r="Y2491" i="1" s="1"/>
  <c r="W2490" i="1"/>
  <c r="W2489" i="1"/>
  <c r="X2489" i="1" s="1"/>
  <c r="Y2489" i="1" s="1"/>
  <c r="W2488" i="1"/>
  <c r="W2487" i="1"/>
  <c r="W2486" i="1"/>
  <c r="X2486" i="1" s="1"/>
  <c r="Y2486" i="1" s="1"/>
  <c r="W2485" i="1"/>
  <c r="W2484" i="1"/>
  <c r="W2483" i="1"/>
  <c r="X2483" i="1" s="1"/>
  <c r="Y2483" i="1" s="1"/>
  <c r="W2482" i="1"/>
  <c r="W2481" i="1"/>
  <c r="X2481" i="1" s="1"/>
  <c r="Y2481" i="1" s="1"/>
  <c r="W2480" i="1"/>
  <c r="W2479" i="1"/>
  <c r="W2478" i="1"/>
  <c r="W2477" i="1"/>
  <c r="W2476" i="1"/>
  <c r="W2475" i="1"/>
  <c r="X2475" i="1" s="1"/>
  <c r="Y2475" i="1" s="1"/>
  <c r="W2474" i="1"/>
  <c r="W2473" i="1"/>
  <c r="X2473" i="1" s="1"/>
  <c r="Y2473" i="1" s="1"/>
  <c r="W2472" i="1"/>
  <c r="W2471" i="1"/>
  <c r="W2470" i="1"/>
  <c r="W2469" i="1"/>
  <c r="W2468" i="1"/>
  <c r="W2467" i="1"/>
  <c r="X2467" i="1" s="1"/>
  <c r="Y2467" i="1" s="1"/>
  <c r="W2466" i="1"/>
  <c r="W2465" i="1"/>
  <c r="X2465" i="1" s="1"/>
  <c r="Y2465" i="1" s="1"/>
  <c r="W2464" i="1"/>
  <c r="W2463" i="1"/>
  <c r="W2462" i="1"/>
  <c r="X2462" i="1" s="1"/>
  <c r="Y2462" i="1" s="1"/>
  <c r="W2461" i="1"/>
  <c r="W2460" i="1"/>
  <c r="W2459" i="1"/>
  <c r="X2459" i="1" s="1"/>
  <c r="Y2459" i="1" s="1"/>
  <c r="W2458" i="1"/>
  <c r="W2457" i="1"/>
  <c r="X2457" i="1" s="1"/>
  <c r="Y2457" i="1" s="1"/>
  <c r="W2456" i="1"/>
  <c r="W2455" i="1"/>
  <c r="W2454" i="1"/>
  <c r="W2453" i="1"/>
  <c r="W2452" i="1"/>
  <c r="W2451" i="1"/>
  <c r="X2451" i="1" s="1"/>
  <c r="Y2451" i="1" s="1"/>
  <c r="W2450" i="1"/>
  <c r="W2449" i="1"/>
  <c r="X2449" i="1" s="1"/>
  <c r="Y2449" i="1" s="1"/>
  <c r="W2448" i="1"/>
  <c r="W2447" i="1"/>
  <c r="W2446" i="1"/>
  <c r="X2446" i="1" s="1"/>
  <c r="Y2446" i="1" s="1"/>
  <c r="W2445" i="1"/>
  <c r="W2444" i="1"/>
  <c r="W2443" i="1"/>
  <c r="X2443" i="1" s="1"/>
  <c r="Y2443" i="1" s="1"/>
  <c r="W2442" i="1"/>
  <c r="W2441" i="1"/>
  <c r="X2441" i="1" s="1"/>
  <c r="Y2441" i="1" s="1"/>
  <c r="W2440" i="1"/>
  <c r="W2439" i="1"/>
  <c r="W2438" i="1"/>
  <c r="X2438" i="1" s="1"/>
  <c r="Y2438" i="1" s="1"/>
  <c r="W2437" i="1"/>
  <c r="W2436" i="1"/>
  <c r="W2435" i="1"/>
  <c r="X2435" i="1" s="1"/>
  <c r="Y2435" i="1" s="1"/>
  <c r="W2434" i="1"/>
  <c r="W2433" i="1"/>
  <c r="X2433" i="1" s="1"/>
  <c r="Y2433" i="1" s="1"/>
  <c r="W2432" i="1"/>
  <c r="W2431" i="1"/>
  <c r="W2430" i="1"/>
  <c r="X2430" i="1" s="1"/>
  <c r="Y2430" i="1" s="1"/>
  <c r="W2429" i="1"/>
  <c r="W2428" i="1"/>
  <c r="W2427" i="1"/>
  <c r="X2427" i="1" s="1"/>
  <c r="Y2427" i="1" s="1"/>
  <c r="W2426" i="1"/>
  <c r="W2425" i="1"/>
  <c r="X2425" i="1" s="1"/>
  <c r="Y2425" i="1" s="1"/>
  <c r="W2424" i="1"/>
  <c r="W2423" i="1"/>
  <c r="W2422" i="1"/>
  <c r="X2422" i="1" s="1"/>
  <c r="Y2422" i="1" s="1"/>
  <c r="W2421" i="1"/>
  <c r="W2420" i="1"/>
  <c r="W2419" i="1"/>
  <c r="X2419" i="1" s="1"/>
  <c r="Y2419" i="1" s="1"/>
  <c r="W2418" i="1"/>
  <c r="W2417" i="1"/>
  <c r="X2417" i="1" s="1"/>
  <c r="Y2417" i="1" s="1"/>
  <c r="W2416" i="1"/>
  <c r="W2415" i="1"/>
  <c r="W2414" i="1"/>
  <c r="X2414" i="1" s="1"/>
  <c r="Y2414" i="1" s="1"/>
  <c r="W2413" i="1"/>
  <c r="W2412" i="1"/>
  <c r="W2411" i="1"/>
  <c r="X2411" i="1" s="1"/>
  <c r="Y2411" i="1" s="1"/>
  <c r="W2410" i="1"/>
  <c r="W2409" i="1"/>
  <c r="X2409" i="1" s="1"/>
  <c r="Y2409" i="1" s="1"/>
  <c r="W2408" i="1"/>
  <c r="W2407" i="1"/>
  <c r="W2406" i="1"/>
  <c r="W2405" i="1"/>
  <c r="W2404" i="1"/>
  <c r="W2403" i="1"/>
  <c r="X2403" i="1" s="1"/>
  <c r="Y2403" i="1" s="1"/>
  <c r="W2402" i="1"/>
  <c r="W2401" i="1"/>
  <c r="X2401" i="1" s="1"/>
  <c r="Y2401" i="1" s="1"/>
  <c r="W2400" i="1"/>
  <c r="W2399" i="1"/>
  <c r="W2398" i="1"/>
  <c r="X2398" i="1" s="1"/>
  <c r="Y2398" i="1" s="1"/>
  <c r="W2397" i="1"/>
  <c r="W2396" i="1"/>
  <c r="W2395" i="1"/>
  <c r="X2395" i="1" s="1"/>
  <c r="Y2395" i="1" s="1"/>
  <c r="W2394" i="1"/>
  <c r="W2393" i="1"/>
  <c r="X2393" i="1" s="1"/>
  <c r="Y2393" i="1" s="1"/>
  <c r="W2392" i="1"/>
  <c r="W2391" i="1"/>
  <c r="W2390" i="1"/>
  <c r="W2389" i="1"/>
  <c r="W2388" i="1"/>
  <c r="W2387" i="1"/>
  <c r="X2387" i="1" s="1"/>
  <c r="Y2387" i="1" s="1"/>
  <c r="W2386" i="1"/>
  <c r="W2385" i="1"/>
  <c r="W2384" i="1"/>
  <c r="W2383" i="1"/>
  <c r="W2382" i="1"/>
  <c r="W2381" i="1"/>
  <c r="W2380" i="1"/>
  <c r="W2379" i="1"/>
  <c r="X2379" i="1" s="1"/>
  <c r="Y2379" i="1" s="1"/>
  <c r="W2378" i="1"/>
  <c r="W2377" i="1"/>
  <c r="X2377" i="1" s="1"/>
  <c r="Y2377" i="1" s="1"/>
  <c r="W2376" i="1"/>
  <c r="W2375" i="1"/>
  <c r="W2374" i="1"/>
  <c r="X2374" i="1" s="1"/>
  <c r="Y2374" i="1" s="1"/>
  <c r="W2373" i="1"/>
  <c r="W2372" i="1"/>
  <c r="W2371" i="1"/>
  <c r="W2370" i="1"/>
  <c r="X2370" i="1" s="1"/>
  <c r="Y2370" i="1" s="1"/>
  <c r="W2369" i="1"/>
  <c r="X2369" i="1" s="1"/>
  <c r="Y2369" i="1" s="1"/>
  <c r="W2368" i="1"/>
  <c r="W2367" i="1"/>
  <c r="W2366" i="1"/>
  <c r="X2366" i="1" s="1"/>
  <c r="Y2366" i="1" s="1"/>
  <c r="W2365" i="1"/>
  <c r="X2365" i="1" s="1"/>
  <c r="Y2365" i="1" s="1"/>
  <c r="W2364" i="1"/>
  <c r="W2363" i="1"/>
  <c r="X2363" i="1" s="1"/>
  <c r="Y2363" i="1" s="1"/>
  <c r="W2362" i="1"/>
  <c r="W2361" i="1"/>
  <c r="W2360" i="1"/>
  <c r="W2359" i="1"/>
  <c r="W2358" i="1"/>
  <c r="X2358" i="1" s="1"/>
  <c r="Y2358" i="1" s="1"/>
  <c r="W2357" i="1"/>
  <c r="W2356" i="1"/>
  <c r="X2356" i="1" s="1"/>
  <c r="Y2356" i="1" s="1"/>
  <c r="W2355" i="1"/>
  <c r="W2354" i="1"/>
  <c r="W2353" i="1"/>
  <c r="W2352" i="1"/>
  <c r="W2351" i="1"/>
  <c r="W2350" i="1"/>
  <c r="X2350" i="1" s="1"/>
  <c r="Y2350" i="1" s="1"/>
  <c r="W2349" i="1"/>
  <c r="W2348" i="1"/>
  <c r="X2348" i="1" s="1"/>
  <c r="Y2348" i="1" s="1"/>
  <c r="W2347" i="1"/>
  <c r="W2346" i="1"/>
  <c r="W2345" i="1"/>
  <c r="W2344" i="1"/>
  <c r="W2343" i="1"/>
  <c r="W2342" i="1"/>
  <c r="X2342" i="1" s="1"/>
  <c r="Y2342" i="1" s="1"/>
  <c r="W2341" i="1"/>
  <c r="W2340" i="1"/>
  <c r="X2340" i="1" s="1"/>
  <c r="Y2340" i="1" s="1"/>
  <c r="W2339" i="1"/>
  <c r="W2338" i="1"/>
  <c r="W2337" i="1"/>
  <c r="W2336" i="1"/>
  <c r="W2335" i="1"/>
  <c r="W2334" i="1"/>
  <c r="X2334" i="1" s="1"/>
  <c r="Y2334" i="1" s="1"/>
  <c r="W2333" i="1"/>
  <c r="W2332" i="1"/>
  <c r="X2332" i="1" s="1"/>
  <c r="Y2332" i="1" s="1"/>
  <c r="W2331" i="1"/>
  <c r="W2330" i="1"/>
  <c r="W2329" i="1"/>
  <c r="W2328" i="1"/>
  <c r="W2327" i="1"/>
  <c r="W2326" i="1"/>
  <c r="X2326" i="1" s="1"/>
  <c r="Y2326" i="1" s="1"/>
  <c r="W2325" i="1"/>
  <c r="W2324" i="1"/>
  <c r="X2324" i="1" s="1"/>
  <c r="Y2324" i="1" s="1"/>
  <c r="W2323" i="1"/>
  <c r="W2322" i="1"/>
  <c r="W2321" i="1"/>
  <c r="W2320" i="1"/>
  <c r="W2319" i="1"/>
  <c r="X2319" i="1" s="1"/>
  <c r="Y2319" i="1" s="1"/>
  <c r="W2318" i="1"/>
  <c r="X2318" i="1" s="1"/>
  <c r="Y2318" i="1" s="1"/>
  <c r="W2317" i="1"/>
  <c r="X2317" i="1" s="1"/>
  <c r="Y2317" i="1" s="1"/>
  <c r="W2316" i="1"/>
  <c r="W2315" i="1"/>
  <c r="W2314" i="1"/>
  <c r="W2313" i="1"/>
  <c r="W2312" i="1"/>
  <c r="W2311" i="1"/>
  <c r="X2311" i="1" s="1"/>
  <c r="Y2311" i="1" s="1"/>
  <c r="W2310" i="1"/>
  <c r="X2310" i="1" s="1"/>
  <c r="Y2310" i="1" s="1"/>
  <c r="W2309" i="1"/>
  <c r="X2309" i="1" s="1"/>
  <c r="Y2309" i="1" s="1"/>
  <c r="W2308" i="1"/>
  <c r="W2307" i="1"/>
  <c r="W2306" i="1"/>
  <c r="W2305" i="1"/>
  <c r="W2304" i="1"/>
  <c r="W2303" i="1"/>
  <c r="X2303" i="1" s="1"/>
  <c r="Y2303" i="1" s="1"/>
  <c r="W2302" i="1"/>
  <c r="X2302" i="1" s="1"/>
  <c r="Y2302" i="1" s="1"/>
  <c r="W2301" i="1"/>
  <c r="X2301" i="1" s="1"/>
  <c r="Y2301" i="1" s="1"/>
  <c r="W2300" i="1"/>
  <c r="W2299" i="1"/>
  <c r="W2298" i="1"/>
  <c r="W2297" i="1"/>
  <c r="W2296" i="1"/>
  <c r="W2295" i="1"/>
  <c r="X2295" i="1" s="1"/>
  <c r="Y2295" i="1" s="1"/>
  <c r="W2294" i="1"/>
  <c r="X2294" i="1" s="1"/>
  <c r="Y2294" i="1" s="1"/>
  <c r="W2293" i="1"/>
  <c r="X2293" i="1" s="1"/>
  <c r="Y2293" i="1" s="1"/>
  <c r="W2292" i="1"/>
  <c r="W2291" i="1"/>
  <c r="W2290" i="1"/>
  <c r="W2289" i="1"/>
  <c r="W2288" i="1"/>
  <c r="W2287" i="1"/>
  <c r="X2287" i="1" s="1"/>
  <c r="Y2287" i="1" s="1"/>
  <c r="W2286" i="1"/>
  <c r="W2285" i="1"/>
  <c r="X2285" i="1" s="1"/>
  <c r="Y2285" i="1" s="1"/>
  <c r="W2284" i="1"/>
  <c r="W2283" i="1"/>
  <c r="W2282" i="1"/>
  <c r="W2281" i="1"/>
  <c r="W2280" i="1"/>
  <c r="W2279" i="1"/>
  <c r="X2279" i="1" s="1"/>
  <c r="Y2279" i="1" s="1"/>
  <c r="W2278" i="1"/>
  <c r="X2278" i="1" s="1"/>
  <c r="Y2278" i="1" s="1"/>
  <c r="W2277" i="1"/>
  <c r="X2277" i="1" s="1"/>
  <c r="Y2277" i="1" s="1"/>
  <c r="W2276" i="1"/>
  <c r="W2275" i="1"/>
  <c r="W2274" i="1"/>
  <c r="W2273" i="1"/>
  <c r="W2272" i="1"/>
  <c r="W2271" i="1"/>
  <c r="X2271" i="1" s="1"/>
  <c r="Y2271" i="1" s="1"/>
  <c r="W2270" i="1"/>
  <c r="W2269" i="1"/>
  <c r="X2269" i="1" s="1"/>
  <c r="Y2269" i="1" s="1"/>
  <c r="W2268" i="1"/>
  <c r="W2267" i="1"/>
  <c r="W2266" i="1"/>
  <c r="W2265" i="1"/>
  <c r="W2264" i="1"/>
  <c r="W2263" i="1"/>
  <c r="X2263" i="1" s="1"/>
  <c r="Y2263" i="1" s="1"/>
  <c r="W2262" i="1"/>
  <c r="X2262" i="1" s="1"/>
  <c r="Y2262" i="1" s="1"/>
  <c r="W2261" i="1"/>
  <c r="X2261" i="1" s="1"/>
  <c r="Y2261" i="1" s="1"/>
  <c r="W2260" i="1"/>
  <c r="W2259" i="1"/>
  <c r="W2258" i="1"/>
  <c r="W2257" i="1"/>
  <c r="W2256" i="1"/>
  <c r="W2255" i="1"/>
  <c r="X2255" i="1" s="1"/>
  <c r="Y2255" i="1" s="1"/>
  <c r="W2254" i="1"/>
  <c r="W2253" i="1"/>
  <c r="X2253" i="1" s="1"/>
  <c r="Y2253" i="1" s="1"/>
  <c r="W2252" i="1"/>
  <c r="W2251" i="1"/>
  <c r="W2250" i="1"/>
  <c r="W2249" i="1"/>
  <c r="W2248" i="1"/>
  <c r="W2247" i="1"/>
  <c r="W2246" i="1"/>
  <c r="W2245" i="1"/>
  <c r="X2245" i="1" s="1"/>
  <c r="Y2245" i="1" s="1"/>
  <c r="W2244" i="1"/>
  <c r="W2243" i="1"/>
  <c r="W2242" i="1"/>
  <c r="W2241" i="1"/>
  <c r="W2240" i="1"/>
  <c r="W2239" i="1"/>
  <c r="X2239" i="1" s="1"/>
  <c r="Y2239" i="1" s="1"/>
  <c r="W2238" i="1"/>
  <c r="X2238" i="1" s="1"/>
  <c r="Y2238" i="1" s="1"/>
  <c r="W2237" i="1"/>
  <c r="X2237" i="1" s="1"/>
  <c r="Y2237" i="1" s="1"/>
  <c r="W2236" i="1"/>
  <c r="W2235" i="1"/>
  <c r="W2234" i="1"/>
  <c r="W2233" i="1"/>
  <c r="W2232" i="1"/>
  <c r="W2231" i="1"/>
  <c r="X2231" i="1" s="1"/>
  <c r="Y2231" i="1" s="1"/>
  <c r="W2230" i="1"/>
  <c r="X2230" i="1" s="1"/>
  <c r="Y2230" i="1" s="1"/>
  <c r="W2229" i="1"/>
  <c r="X2229" i="1" s="1"/>
  <c r="Y2229" i="1" s="1"/>
  <c r="W2228" i="1"/>
  <c r="W2227" i="1"/>
  <c r="W2226" i="1"/>
  <c r="W2225" i="1"/>
  <c r="W2224" i="1"/>
  <c r="W2223" i="1"/>
  <c r="X2223" i="1" s="1"/>
  <c r="Y2223" i="1" s="1"/>
  <c r="W2222" i="1"/>
  <c r="X2222" i="1" s="1"/>
  <c r="Y2222" i="1" s="1"/>
  <c r="W2221" i="1"/>
  <c r="W2220" i="1"/>
  <c r="W2219" i="1"/>
  <c r="W2218" i="1"/>
  <c r="W2217" i="1"/>
  <c r="W2216" i="1"/>
  <c r="W2215" i="1"/>
  <c r="X2215" i="1" s="1"/>
  <c r="Y2215" i="1" s="1"/>
  <c r="W2214" i="1"/>
  <c r="W2213" i="1"/>
  <c r="X2213" i="1" s="1"/>
  <c r="Y2213" i="1" s="1"/>
  <c r="W2212" i="1"/>
  <c r="W2211" i="1"/>
  <c r="W2210" i="1"/>
  <c r="W2209" i="1"/>
  <c r="W2208" i="1"/>
  <c r="W2207" i="1"/>
  <c r="X2207" i="1" s="1"/>
  <c r="Y2207" i="1" s="1"/>
  <c r="W2206" i="1"/>
  <c r="W2205" i="1"/>
  <c r="X2205" i="1" s="1"/>
  <c r="Y2205" i="1" s="1"/>
  <c r="W2204" i="1"/>
  <c r="W2203" i="1"/>
  <c r="W2202" i="1"/>
  <c r="W2201" i="1"/>
  <c r="W2200" i="1"/>
  <c r="W2199" i="1"/>
  <c r="X2199" i="1" s="1"/>
  <c r="Y2199" i="1" s="1"/>
  <c r="W2198" i="1"/>
  <c r="X2198" i="1" s="1"/>
  <c r="Y2198" i="1" s="1"/>
  <c r="W2197" i="1"/>
  <c r="X2197" i="1" s="1"/>
  <c r="Y2197" i="1" s="1"/>
  <c r="W2196" i="1"/>
  <c r="W2195" i="1"/>
  <c r="W2194" i="1"/>
  <c r="W2193" i="1"/>
  <c r="W2192" i="1"/>
  <c r="W2191" i="1"/>
  <c r="X2191" i="1" s="1"/>
  <c r="Y2191" i="1" s="1"/>
  <c r="W2190" i="1"/>
  <c r="W2189" i="1"/>
  <c r="X2189" i="1" s="1"/>
  <c r="Y2189" i="1" s="1"/>
  <c r="W2188" i="1"/>
  <c r="W2187" i="1"/>
  <c r="W2186" i="1"/>
  <c r="W2185" i="1"/>
  <c r="W2184" i="1"/>
  <c r="W2183" i="1"/>
  <c r="X2183" i="1" s="1"/>
  <c r="Y2183" i="1" s="1"/>
  <c r="W2182" i="1"/>
  <c r="X2182" i="1" s="1"/>
  <c r="Y2182" i="1" s="1"/>
  <c r="W2181" i="1"/>
  <c r="X2181" i="1" s="1"/>
  <c r="Y2181" i="1" s="1"/>
  <c r="W2180" i="1"/>
  <c r="W2179" i="1"/>
  <c r="W2178" i="1"/>
  <c r="W2177" i="1"/>
  <c r="W2176" i="1"/>
  <c r="W2175" i="1"/>
  <c r="X2175" i="1" s="1"/>
  <c r="Y2175" i="1" s="1"/>
  <c r="W2174" i="1"/>
  <c r="X2174" i="1" s="1"/>
  <c r="Y2174" i="1" s="1"/>
  <c r="W2173" i="1"/>
  <c r="X2173" i="1" s="1"/>
  <c r="Y2173" i="1" s="1"/>
  <c r="W2172" i="1"/>
  <c r="W2171" i="1"/>
  <c r="W2170" i="1"/>
  <c r="W2169" i="1"/>
  <c r="W2168" i="1"/>
  <c r="W2167" i="1"/>
  <c r="X2167" i="1" s="1"/>
  <c r="Y2167" i="1" s="1"/>
  <c r="W2166" i="1"/>
  <c r="X2166" i="1" s="1"/>
  <c r="Y2166" i="1" s="1"/>
  <c r="W2165" i="1"/>
  <c r="X2165" i="1" s="1"/>
  <c r="Y2165" i="1" s="1"/>
  <c r="W2164" i="1"/>
  <c r="W2163" i="1"/>
  <c r="W2162" i="1"/>
  <c r="W2161" i="1"/>
  <c r="W2160" i="1"/>
  <c r="W2159" i="1"/>
  <c r="X2159" i="1" s="1"/>
  <c r="Y2159" i="1" s="1"/>
  <c r="W2158" i="1"/>
  <c r="X2158" i="1" s="1"/>
  <c r="Y2158" i="1" s="1"/>
  <c r="W2157" i="1"/>
  <c r="X2157" i="1" s="1"/>
  <c r="Y2157" i="1" s="1"/>
  <c r="W2156" i="1"/>
  <c r="W2155" i="1"/>
  <c r="W2154" i="1"/>
  <c r="W2153" i="1"/>
  <c r="W2152" i="1"/>
  <c r="W2151" i="1"/>
  <c r="X2151" i="1" s="1"/>
  <c r="Y2151" i="1" s="1"/>
  <c r="W2150" i="1"/>
  <c r="X2150" i="1" s="1"/>
  <c r="Y2150" i="1" s="1"/>
  <c r="W2149" i="1"/>
  <c r="X2149" i="1" s="1"/>
  <c r="Y2149" i="1" s="1"/>
  <c r="W2148" i="1"/>
  <c r="W2147" i="1"/>
  <c r="W2146" i="1"/>
  <c r="W2145" i="1"/>
  <c r="W2144" i="1"/>
  <c r="X2144" i="1" s="1"/>
  <c r="Y2144" i="1" s="1"/>
  <c r="W2143" i="1"/>
  <c r="X2143" i="1" s="1"/>
  <c r="Y2143" i="1" s="1"/>
  <c r="W2142" i="1"/>
  <c r="X2142" i="1" s="1"/>
  <c r="Y2142" i="1" s="1"/>
  <c r="W2141" i="1"/>
  <c r="W2140" i="1"/>
  <c r="W2139" i="1"/>
  <c r="W2138" i="1"/>
  <c r="W2137" i="1"/>
  <c r="X2137" i="1" s="1"/>
  <c r="Y2137" i="1" s="1"/>
  <c r="W2136" i="1"/>
  <c r="W2135" i="1"/>
  <c r="X2135" i="1" s="1"/>
  <c r="Y2135" i="1" s="1"/>
  <c r="W2134" i="1"/>
  <c r="X2134" i="1" s="1"/>
  <c r="Y2134" i="1" s="1"/>
  <c r="W2133" i="1"/>
  <c r="W2132" i="1"/>
  <c r="W2131" i="1"/>
  <c r="W2130" i="1"/>
  <c r="W2129" i="1"/>
  <c r="X2129" i="1" s="1"/>
  <c r="Y2129" i="1" s="1"/>
  <c r="W2128" i="1"/>
  <c r="W2127" i="1"/>
  <c r="X2127" i="1" s="1"/>
  <c r="Y2127" i="1" s="1"/>
  <c r="W2126" i="1"/>
  <c r="X2126" i="1" s="1"/>
  <c r="Y2126" i="1" s="1"/>
  <c r="W2125" i="1"/>
  <c r="W2124" i="1"/>
  <c r="W2123" i="1"/>
  <c r="W2122" i="1"/>
  <c r="W2121" i="1"/>
  <c r="X2121" i="1" s="1"/>
  <c r="Y2121" i="1" s="1"/>
  <c r="W2120" i="1"/>
  <c r="W2119" i="1"/>
  <c r="X2119" i="1" s="1"/>
  <c r="Y2119" i="1" s="1"/>
  <c r="W2118" i="1"/>
  <c r="X2118" i="1" s="1"/>
  <c r="Y2118" i="1" s="1"/>
  <c r="W2117" i="1"/>
  <c r="W2116" i="1"/>
  <c r="W2115" i="1"/>
  <c r="W2114" i="1"/>
  <c r="W2113" i="1"/>
  <c r="X2113" i="1" s="1"/>
  <c r="Y2113" i="1" s="1"/>
  <c r="W2112" i="1"/>
  <c r="W2111" i="1"/>
  <c r="X2111" i="1" s="1"/>
  <c r="Y2111" i="1" s="1"/>
  <c r="W2110" i="1"/>
  <c r="W2109" i="1"/>
  <c r="W2108" i="1"/>
  <c r="W2107" i="1"/>
  <c r="W2106" i="1"/>
  <c r="W2105" i="1"/>
  <c r="X2105" i="1" s="1"/>
  <c r="Y2105" i="1" s="1"/>
  <c r="W2104" i="1"/>
  <c r="W2103" i="1"/>
  <c r="X2103" i="1" s="1"/>
  <c r="Y2103" i="1" s="1"/>
  <c r="W2102" i="1"/>
  <c r="X2102" i="1" s="1"/>
  <c r="Y2102" i="1" s="1"/>
  <c r="W2101" i="1"/>
  <c r="W2100" i="1"/>
  <c r="W2099" i="1"/>
  <c r="W2098" i="1"/>
  <c r="W2097" i="1"/>
  <c r="X2097" i="1" s="1"/>
  <c r="Y2097" i="1" s="1"/>
  <c r="W2096" i="1"/>
  <c r="W2095" i="1"/>
  <c r="X2095" i="1" s="1"/>
  <c r="Y2095" i="1" s="1"/>
  <c r="W2094" i="1"/>
  <c r="W2093" i="1"/>
  <c r="W2092" i="1"/>
  <c r="W2091" i="1"/>
  <c r="W2090" i="1"/>
  <c r="W2089" i="1"/>
  <c r="X2089" i="1" s="1"/>
  <c r="Y2089" i="1" s="1"/>
  <c r="W2088" i="1"/>
  <c r="W2087" i="1"/>
  <c r="W2086" i="1"/>
  <c r="X2086" i="1" s="1"/>
  <c r="Y2086" i="1" s="1"/>
  <c r="W2085" i="1"/>
  <c r="W2084" i="1"/>
  <c r="W2083" i="1"/>
  <c r="W2082" i="1"/>
  <c r="W2081" i="1"/>
  <c r="X2081" i="1" s="1"/>
  <c r="Y2081" i="1" s="1"/>
  <c r="W2080" i="1"/>
  <c r="W2079" i="1"/>
  <c r="X2079" i="1" s="1"/>
  <c r="Y2079" i="1" s="1"/>
  <c r="W2078" i="1"/>
  <c r="X2078" i="1" s="1"/>
  <c r="Y2078" i="1" s="1"/>
  <c r="W2077" i="1"/>
  <c r="W2076" i="1"/>
  <c r="W2075" i="1"/>
  <c r="W2074" i="1"/>
  <c r="W2073" i="1"/>
  <c r="X2073" i="1" s="1"/>
  <c r="Y2073" i="1" s="1"/>
  <c r="W2072" i="1"/>
  <c r="W2071" i="1"/>
  <c r="X2071" i="1" s="1"/>
  <c r="Y2071" i="1" s="1"/>
  <c r="W2070" i="1"/>
  <c r="X2070" i="1" s="1"/>
  <c r="Y2070" i="1" s="1"/>
  <c r="W2069" i="1"/>
  <c r="W2068" i="1"/>
  <c r="W2067" i="1"/>
  <c r="W2066" i="1"/>
  <c r="W2065" i="1"/>
  <c r="X2065" i="1" s="1"/>
  <c r="Y2065" i="1" s="1"/>
  <c r="W2064" i="1"/>
  <c r="W2063" i="1"/>
  <c r="X2063" i="1" s="1"/>
  <c r="Y2063" i="1" s="1"/>
  <c r="W2062" i="1"/>
  <c r="X2062" i="1" s="1"/>
  <c r="Y2062" i="1" s="1"/>
  <c r="W2061" i="1"/>
  <c r="W2060" i="1"/>
  <c r="W2059" i="1"/>
  <c r="W2058" i="1"/>
  <c r="W2057" i="1"/>
  <c r="X2057" i="1" s="1"/>
  <c r="Y2057" i="1" s="1"/>
  <c r="W2056" i="1"/>
  <c r="W2055" i="1"/>
  <c r="W2054" i="1"/>
  <c r="X2054" i="1" s="1"/>
  <c r="Y2054" i="1" s="1"/>
  <c r="W2053" i="1"/>
  <c r="W2052" i="1"/>
  <c r="W2051" i="1"/>
  <c r="X2051" i="1" s="1"/>
  <c r="Y2051" i="1" s="1"/>
  <c r="W2050" i="1"/>
  <c r="W2049" i="1"/>
  <c r="X2049" i="1" s="1"/>
  <c r="Y2049" i="1" s="1"/>
  <c r="W2048" i="1"/>
  <c r="W2047" i="1"/>
  <c r="W2046" i="1"/>
  <c r="X2046" i="1" s="1"/>
  <c r="Y2046" i="1" s="1"/>
  <c r="W2045" i="1"/>
  <c r="W2044" i="1"/>
  <c r="W2043" i="1"/>
  <c r="X2043" i="1" s="1"/>
  <c r="Y2043" i="1" s="1"/>
  <c r="W2042" i="1"/>
  <c r="W2041" i="1"/>
  <c r="X2041" i="1" s="1"/>
  <c r="Y2041" i="1" s="1"/>
  <c r="W2040" i="1"/>
  <c r="W2039" i="1"/>
  <c r="W2038" i="1"/>
  <c r="X2038" i="1" s="1"/>
  <c r="Y2038" i="1" s="1"/>
  <c r="W2037" i="1"/>
  <c r="W2036" i="1"/>
  <c r="W2035" i="1"/>
  <c r="X2035" i="1" s="1"/>
  <c r="Y2035" i="1" s="1"/>
  <c r="W2034" i="1"/>
  <c r="W2033" i="1"/>
  <c r="X2033" i="1" s="1"/>
  <c r="Y2033" i="1" s="1"/>
  <c r="W2032" i="1"/>
  <c r="W2031" i="1"/>
  <c r="W2030" i="1"/>
  <c r="X2030" i="1" s="1"/>
  <c r="Y2030" i="1" s="1"/>
  <c r="W2029" i="1"/>
  <c r="W2028" i="1"/>
  <c r="W2027" i="1"/>
  <c r="X2027" i="1" s="1"/>
  <c r="Y2027" i="1" s="1"/>
  <c r="W2026" i="1"/>
  <c r="W2025" i="1"/>
  <c r="X2025" i="1" s="1"/>
  <c r="Y2025" i="1" s="1"/>
  <c r="W2024" i="1"/>
  <c r="W2023" i="1"/>
  <c r="W2022" i="1"/>
  <c r="W2021" i="1"/>
  <c r="W2020" i="1"/>
  <c r="W2019" i="1"/>
  <c r="X2019" i="1" s="1"/>
  <c r="Y2019" i="1" s="1"/>
  <c r="W2018" i="1"/>
  <c r="W2017" i="1"/>
  <c r="X2017" i="1" s="1"/>
  <c r="Y2017" i="1" s="1"/>
  <c r="W2016" i="1"/>
  <c r="W2015" i="1"/>
  <c r="W2014" i="1"/>
  <c r="X2014" i="1" s="1"/>
  <c r="Y2014" i="1" s="1"/>
  <c r="W2013" i="1"/>
  <c r="W2012" i="1"/>
  <c r="W2011" i="1"/>
  <c r="X2011" i="1" s="1"/>
  <c r="Y2011" i="1" s="1"/>
  <c r="W2010" i="1"/>
  <c r="W2009" i="1"/>
  <c r="X2009" i="1" s="1"/>
  <c r="Y2009" i="1" s="1"/>
  <c r="W2008" i="1"/>
  <c r="W2007" i="1"/>
  <c r="W2006" i="1"/>
  <c r="W2005" i="1"/>
  <c r="W2004" i="1"/>
  <c r="W2003" i="1"/>
  <c r="X2003" i="1" s="1"/>
  <c r="Y2003" i="1" s="1"/>
  <c r="W2002" i="1"/>
  <c r="W2001" i="1"/>
  <c r="X2001" i="1" s="1"/>
  <c r="Y2001" i="1" s="1"/>
  <c r="W2000" i="1"/>
  <c r="W1999" i="1"/>
  <c r="W1998" i="1"/>
  <c r="X1998" i="1" s="1"/>
  <c r="Y1998" i="1" s="1"/>
  <c r="W1997" i="1"/>
  <c r="W1996" i="1"/>
  <c r="W1995" i="1"/>
  <c r="W1994" i="1"/>
  <c r="X1994" i="1" s="1"/>
  <c r="Y1994" i="1" s="1"/>
  <c r="W1993" i="1"/>
  <c r="W1992" i="1"/>
  <c r="W1991" i="1"/>
  <c r="W1990" i="1"/>
  <c r="X1990" i="1" s="1"/>
  <c r="Y1990" i="1" s="1"/>
  <c r="W1989" i="1"/>
  <c r="W1988" i="1"/>
  <c r="X1988" i="1" s="1"/>
  <c r="Y1988" i="1" s="1"/>
  <c r="W1987" i="1"/>
  <c r="W1986" i="1"/>
  <c r="W1985" i="1"/>
  <c r="W1984" i="1"/>
  <c r="W1983" i="1"/>
  <c r="W1982" i="1"/>
  <c r="W1981" i="1"/>
  <c r="W1980" i="1"/>
  <c r="X1980" i="1" s="1"/>
  <c r="Y1980" i="1" s="1"/>
  <c r="W1979" i="1"/>
  <c r="W1978" i="1"/>
  <c r="X1978" i="1" s="1"/>
  <c r="Y1978" i="1" s="1"/>
  <c r="W1977" i="1"/>
  <c r="W1976" i="1"/>
  <c r="W1975" i="1"/>
  <c r="W1974" i="1"/>
  <c r="X1974" i="1" s="1"/>
  <c r="Y1974" i="1" s="1"/>
  <c r="W1973" i="1"/>
  <c r="W1972" i="1"/>
  <c r="X1972" i="1" s="1"/>
  <c r="Y1972" i="1" s="1"/>
  <c r="W1971" i="1"/>
  <c r="W1970" i="1"/>
  <c r="X1970" i="1" s="1"/>
  <c r="Y1970" i="1" s="1"/>
  <c r="W1969" i="1"/>
  <c r="X1969" i="1" s="1"/>
  <c r="Y1969" i="1" s="1"/>
  <c r="W1968" i="1"/>
  <c r="W1967" i="1"/>
  <c r="W1966" i="1"/>
  <c r="W1965" i="1"/>
  <c r="W1964" i="1"/>
  <c r="X1964" i="1" s="1"/>
  <c r="Y1964" i="1" s="1"/>
  <c r="W1963" i="1"/>
  <c r="W1962" i="1"/>
  <c r="X1962" i="1" s="1"/>
  <c r="Y1962" i="1" s="1"/>
  <c r="W1961" i="1"/>
  <c r="W1960" i="1"/>
  <c r="W1959" i="1"/>
  <c r="W1958" i="1"/>
  <c r="W1957" i="1"/>
  <c r="W1956" i="1"/>
  <c r="X1956" i="1" s="1"/>
  <c r="Y1956" i="1" s="1"/>
  <c r="W1955" i="1"/>
  <c r="W1954" i="1"/>
  <c r="X1954" i="1" s="1"/>
  <c r="Y1954" i="1" s="1"/>
  <c r="W1953" i="1"/>
  <c r="W1952" i="1"/>
  <c r="W1951" i="1"/>
  <c r="W1950" i="1"/>
  <c r="X1950" i="1" s="1"/>
  <c r="Y1950" i="1" s="1"/>
  <c r="W1949" i="1"/>
  <c r="W1948" i="1"/>
  <c r="X1948" i="1" s="1"/>
  <c r="Y1948" i="1" s="1"/>
  <c r="W1947" i="1"/>
  <c r="W1946" i="1"/>
  <c r="X1946" i="1" s="1"/>
  <c r="Y1946" i="1" s="1"/>
  <c r="W1945" i="1"/>
  <c r="X1945" i="1" s="1"/>
  <c r="Y1945" i="1" s="1"/>
  <c r="W1944" i="1"/>
  <c r="W1943" i="1"/>
  <c r="W1942" i="1"/>
  <c r="W1941" i="1"/>
  <c r="W1940" i="1"/>
  <c r="X1940" i="1" s="1"/>
  <c r="Y1940" i="1" s="1"/>
  <c r="W1939" i="1"/>
  <c r="W1938" i="1"/>
  <c r="X1938" i="1" s="1"/>
  <c r="Y1938" i="1" s="1"/>
  <c r="W1937" i="1"/>
  <c r="X1937" i="1" s="1"/>
  <c r="Y1937" i="1" s="1"/>
  <c r="W1936" i="1"/>
  <c r="W1935" i="1"/>
  <c r="W1934" i="1"/>
  <c r="X1934" i="1" s="1"/>
  <c r="Y1934" i="1" s="1"/>
  <c r="W1933" i="1"/>
  <c r="X1933" i="1" s="1"/>
  <c r="Y1933" i="1" s="1"/>
  <c r="W1932" i="1"/>
  <c r="W1931" i="1"/>
  <c r="X1931" i="1" s="1"/>
  <c r="Y1931" i="1" s="1"/>
  <c r="W1930" i="1"/>
  <c r="W1929" i="1"/>
  <c r="W1928" i="1"/>
  <c r="W1927" i="1"/>
  <c r="W1926" i="1"/>
  <c r="X1926" i="1" s="1"/>
  <c r="Y1926" i="1" s="1"/>
  <c r="W1925" i="1"/>
  <c r="X1925" i="1" s="1"/>
  <c r="Y1925" i="1" s="1"/>
  <c r="W1924" i="1"/>
  <c r="W1923" i="1"/>
  <c r="X1923" i="1" s="1"/>
  <c r="Y1923" i="1" s="1"/>
  <c r="W1922" i="1"/>
  <c r="W1921" i="1"/>
  <c r="W1920" i="1"/>
  <c r="W1919" i="1"/>
  <c r="W1918" i="1"/>
  <c r="X1918" i="1" s="1"/>
  <c r="Y1918" i="1" s="1"/>
  <c r="W1917" i="1"/>
  <c r="X1917" i="1" s="1"/>
  <c r="Y1917" i="1" s="1"/>
  <c r="W1916" i="1"/>
  <c r="W1915" i="1"/>
  <c r="X1915" i="1" s="1"/>
  <c r="Y1915" i="1" s="1"/>
  <c r="W1914" i="1"/>
  <c r="W1913" i="1"/>
  <c r="W1912" i="1"/>
  <c r="W1911" i="1"/>
  <c r="W1910" i="1"/>
  <c r="X1910" i="1" s="1"/>
  <c r="Y1910" i="1" s="1"/>
  <c r="W1909" i="1"/>
  <c r="X1909" i="1" s="1"/>
  <c r="Y1909" i="1" s="1"/>
  <c r="W1908" i="1"/>
  <c r="W1907" i="1"/>
  <c r="X1907" i="1" s="1"/>
  <c r="Y1907" i="1" s="1"/>
  <c r="W1906" i="1"/>
  <c r="X1906" i="1" s="1"/>
  <c r="Y1906" i="1" s="1"/>
  <c r="W1905" i="1"/>
  <c r="W1904" i="1"/>
  <c r="W1903" i="1"/>
  <c r="W1902" i="1"/>
  <c r="W1901" i="1"/>
  <c r="X1901" i="1" s="1"/>
  <c r="Y1901" i="1" s="1"/>
  <c r="W1900" i="1"/>
  <c r="W1899" i="1"/>
  <c r="X1899" i="1" s="1"/>
  <c r="Y1899" i="1" s="1"/>
  <c r="W1898" i="1"/>
  <c r="W1897" i="1"/>
  <c r="W1896" i="1"/>
  <c r="W1895" i="1"/>
  <c r="W1894" i="1"/>
  <c r="X1894" i="1" s="1"/>
  <c r="Y1894" i="1" s="1"/>
  <c r="W1893" i="1"/>
  <c r="X1893" i="1" s="1"/>
  <c r="Y1893" i="1" s="1"/>
  <c r="W1892" i="1"/>
  <c r="W1891" i="1"/>
  <c r="X1891" i="1" s="1"/>
  <c r="Y1891" i="1" s="1"/>
  <c r="W1890" i="1"/>
  <c r="W1889" i="1"/>
  <c r="W1888" i="1"/>
  <c r="W1887" i="1"/>
  <c r="W1886" i="1"/>
  <c r="W1885" i="1"/>
  <c r="X1885" i="1" s="1"/>
  <c r="Y1885" i="1" s="1"/>
  <c r="W1884" i="1"/>
  <c r="W1883" i="1"/>
  <c r="X1883" i="1" s="1"/>
  <c r="Y1883" i="1" s="1"/>
  <c r="W1882" i="1"/>
  <c r="W1881" i="1"/>
  <c r="W1880" i="1"/>
  <c r="W1879" i="1"/>
  <c r="W1878" i="1"/>
  <c r="X1878" i="1" s="1"/>
  <c r="Y1878" i="1" s="1"/>
  <c r="W1877" i="1"/>
  <c r="X1877" i="1" s="1"/>
  <c r="Y1877" i="1" s="1"/>
  <c r="W1876" i="1"/>
  <c r="W1875" i="1"/>
  <c r="X1875" i="1" s="1"/>
  <c r="Y1875" i="1" s="1"/>
  <c r="W1874" i="1"/>
  <c r="W1873" i="1"/>
  <c r="W1872" i="1"/>
  <c r="W1871" i="1"/>
  <c r="W1870" i="1"/>
  <c r="X1870" i="1" s="1"/>
  <c r="Y1870" i="1" s="1"/>
  <c r="W1869" i="1"/>
  <c r="X1869" i="1" s="1"/>
  <c r="Y1869" i="1" s="1"/>
  <c r="W1868" i="1"/>
  <c r="W1867" i="1"/>
  <c r="X1867" i="1" s="1"/>
  <c r="Y1867" i="1" s="1"/>
  <c r="W1866" i="1"/>
  <c r="W1865" i="1"/>
  <c r="W1864" i="1"/>
  <c r="W1863" i="1"/>
  <c r="W1862" i="1"/>
  <c r="X1862" i="1" s="1"/>
  <c r="Y1862" i="1" s="1"/>
  <c r="W1861" i="1"/>
  <c r="X1861" i="1" s="1"/>
  <c r="Y1861" i="1" s="1"/>
  <c r="W1860" i="1"/>
  <c r="W1859" i="1"/>
  <c r="X1859" i="1" s="1"/>
  <c r="Y1859" i="1" s="1"/>
  <c r="W1858" i="1"/>
  <c r="X1858" i="1" s="1"/>
  <c r="Y1858" i="1" s="1"/>
  <c r="W1857" i="1"/>
  <c r="W1856" i="1"/>
  <c r="W1855" i="1"/>
  <c r="W1854" i="1"/>
  <c r="X1854" i="1" s="1"/>
  <c r="Y1854" i="1" s="1"/>
  <c r="W1853" i="1"/>
  <c r="X1853" i="1" s="1"/>
  <c r="Y1853" i="1" s="1"/>
  <c r="W1852" i="1"/>
  <c r="W1851" i="1"/>
  <c r="W1850" i="1"/>
  <c r="W1849" i="1"/>
  <c r="W1848" i="1"/>
  <c r="W1847" i="1"/>
  <c r="W1846" i="1"/>
  <c r="X1846" i="1" s="1"/>
  <c r="Y1846" i="1" s="1"/>
  <c r="W1845" i="1"/>
  <c r="W1844" i="1"/>
  <c r="X1844" i="1" s="1"/>
  <c r="Y1844" i="1" s="1"/>
  <c r="W1843" i="1"/>
  <c r="X1843" i="1" s="1"/>
  <c r="Y1843" i="1" s="1"/>
  <c r="W1842" i="1"/>
  <c r="W1841" i="1"/>
  <c r="W1840" i="1"/>
  <c r="W1839" i="1"/>
  <c r="W1838" i="1"/>
  <c r="X1838" i="1" s="1"/>
  <c r="Y1838" i="1" s="1"/>
  <c r="W1837" i="1"/>
  <c r="W1836" i="1"/>
  <c r="X1836" i="1" s="1"/>
  <c r="Y1836" i="1" s="1"/>
  <c r="W1835" i="1"/>
  <c r="W1834" i="1"/>
  <c r="W1833" i="1"/>
  <c r="W1832" i="1"/>
  <c r="W1831" i="1"/>
  <c r="W1830" i="1"/>
  <c r="X1830" i="1" s="1"/>
  <c r="Y1830" i="1" s="1"/>
  <c r="W1829" i="1"/>
  <c r="W1828" i="1"/>
  <c r="X1828" i="1" s="1"/>
  <c r="Y1828" i="1" s="1"/>
  <c r="W1827" i="1"/>
  <c r="W1826" i="1"/>
  <c r="W1825" i="1"/>
  <c r="W1824" i="1"/>
  <c r="W1823" i="1"/>
  <c r="W1822" i="1"/>
  <c r="X1822" i="1" s="1"/>
  <c r="Y1822" i="1" s="1"/>
  <c r="W1821" i="1"/>
  <c r="W1820" i="1"/>
  <c r="X1820" i="1" s="1"/>
  <c r="Y1820" i="1" s="1"/>
  <c r="W1819" i="1"/>
  <c r="X1819" i="1" s="1"/>
  <c r="Y1819" i="1" s="1"/>
  <c r="W1818" i="1"/>
  <c r="W1817" i="1"/>
  <c r="W1816" i="1"/>
  <c r="W1815" i="1"/>
  <c r="W1814" i="1"/>
  <c r="X1814" i="1" s="1"/>
  <c r="Y1814" i="1" s="1"/>
  <c r="W1813" i="1"/>
  <c r="W1812" i="1"/>
  <c r="X1812" i="1" s="1"/>
  <c r="Y1812" i="1" s="1"/>
  <c r="W1811" i="1"/>
  <c r="W1810" i="1"/>
  <c r="W1809" i="1"/>
  <c r="W1808" i="1"/>
  <c r="W1807" i="1"/>
  <c r="W1806" i="1"/>
  <c r="X1806" i="1" s="1"/>
  <c r="Y1806" i="1" s="1"/>
  <c r="W1805" i="1"/>
  <c r="W1804" i="1"/>
  <c r="X1804" i="1" s="1"/>
  <c r="Y1804" i="1" s="1"/>
  <c r="W1803" i="1"/>
  <c r="W1802" i="1"/>
  <c r="W1801" i="1"/>
  <c r="W1800" i="1"/>
  <c r="W1799" i="1"/>
  <c r="X1799" i="1" s="1"/>
  <c r="Y1799" i="1" s="1"/>
  <c r="W1798" i="1"/>
  <c r="X1798" i="1" s="1"/>
  <c r="Y1798" i="1" s="1"/>
  <c r="W1797" i="1"/>
  <c r="X1797" i="1" s="1"/>
  <c r="Y1797" i="1" s="1"/>
  <c r="W1796" i="1"/>
  <c r="W1795" i="1"/>
  <c r="W1794" i="1"/>
  <c r="W1793" i="1"/>
  <c r="W1792" i="1"/>
  <c r="W1791" i="1"/>
  <c r="X1791" i="1" s="1"/>
  <c r="Y1791" i="1" s="1"/>
  <c r="W1790" i="1"/>
  <c r="W1789" i="1"/>
  <c r="X1789" i="1" s="1"/>
  <c r="Y1789" i="1" s="1"/>
  <c r="W1788" i="1"/>
  <c r="W1787" i="1"/>
  <c r="W1786" i="1"/>
  <c r="W1785" i="1"/>
  <c r="W1784" i="1"/>
  <c r="W1783" i="1"/>
  <c r="X1783" i="1" s="1"/>
  <c r="Y1783" i="1" s="1"/>
  <c r="W1782" i="1"/>
  <c r="X1782" i="1" s="1"/>
  <c r="Y1782" i="1" s="1"/>
  <c r="W1781" i="1"/>
  <c r="W1780" i="1"/>
  <c r="X1780" i="1" s="1"/>
  <c r="Y1780" i="1" s="1"/>
  <c r="W1779" i="1"/>
  <c r="W1778" i="1"/>
  <c r="W1777" i="1"/>
  <c r="W1776" i="1"/>
  <c r="W1775" i="1"/>
  <c r="X1775" i="1" s="1"/>
  <c r="Y1775" i="1" s="1"/>
  <c r="W1774" i="1"/>
  <c r="W1773" i="1"/>
  <c r="X1773" i="1" s="1"/>
  <c r="Y1773" i="1" s="1"/>
  <c r="W1772" i="1"/>
  <c r="W1771" i="1"/>
  <c r="W1770" i="1"/>
  <c r="W1769" i="1"/>
  <c r="W1768" i="1"/>
  <c r="X1768" i="1" s="1"/>
  <c r="Y1768" i="1" s="1"/>
  <c r="W1767" i="1"/>
  <c r="W1766" i="1"/>
  <c r="X1766" i="1" s="1"/>
  <c r="Y1766" i="1" s="1"/>
  <c r="W1765" i="1"/>
  <c r="W1764" i="1"/>
  <c r="W1763" i="1"/>
  <c r="W1762" i="1"/>
  <c r="W1761" i="1"/>
  <c r="X1761" i="1" s="1"/>
  <c r="Y1761" i="1" s="1"/>
  <c r="W1760" i="1"/>
  <c r="X1760" i="1" s="1"/>
  <c r="Y1760" i="1" s="1"/>
  <c r="W1759" i="1"/>
  <c r="W1758" i="1"/>
  <c r="X1758" i="1" s="1"/>
  <c r="Y1758" i="1" s="1"/>
  <c r="W1757" i="1"/>
  <c r="W1756" i="1"/>
  <c r="W1755" i="1"/>
  <c r="W1754" i="1"/>
  <c r="W1753" i="1"/>
  <c r="W1752" i="1"/>
  <c r="X1752" i="1" s="1"/>
  <c r="Y1752" i="1" s="1"/>
  <c r="W1751" i="1"/>
  <c r="W1750" i="1"/>
  <c r="X1750" i="1" s="1"/>
  <c r="Y1750" i="1" s="1"/>
  <c r="W1749" i="1"/>
  <c r="W1748" i="1"/>
  <c r="W1747" i="1"/>
  <c r="W1746" i="1"/>
  <c r="W1745" i="1"/>
  <c r="W1744" i="1"/>
  <c r="X1744" i="1" s="1"/>
  <c r="Y1744" i="1" s="1"/>
  <c r="W1743" i="1"/>
  <c r="W1742" i="1"/>
  <c r="X1742" i="1" s="1"/>
  <c r="Y1742" i="1" s="1"/>
  <c r="W1741" i="1"/>
  <c r="X1741" i="1" s="1"/>
  <c r="Y1741" i="1" s="1"/>
  <c r="W1740" i="1"/>
  <c r="W1739" i="1"/>
  <c r="W1738" i="1"/>
  <c r="W1737" i="1"/>
  <c r="X1737" i="1" s="1"/>
  <c r="Y1737" i="1" s="1"/>
  <c r="W1736" i="1"/>
  <c r="X1736" i="1" s="1"/>
  <c r="Y1736" i="1" s="1"/>
  <c r="W1735" i="1"/>
  <c r="X1735" i="1" s="1"/>
  <c r="Y1735" i="1" s="1"/>
  <c r="W1734" i="1"/>
  <c r="W1733" i="1"/>
  <c r="W1732" i="1"/>
  <c r="W1731" i="1"/>
  <c r="W1730" i="1"/>
  <c r="W1729" i="1"/>
  <c r="X1729" i="1" s="1"/>
  <c r="Y1729" i="1" s="1"/>
  <c r="W1728" i="1"/>
  <c r="W1727" i="1"/>
  <c r="X1727" i="1" s="1"/>
  <c r="Y1727" i="1" s="1"/>
  <c r="W1726" i="1"/>
  <c r="X1726" i="1" s="1"/>
  <c r="Y1726" i="1" s="1"/>
  <c r="W1725" i="1"/>
  <c r="W1724" i="1"/>
  <c r="W1723" i="1"/>
  <c r="W1722" i="1"/>
  <c r="W1721" i="1"/>
  <c r="X1721" i="1" s="1"/>
  <c r="Y1721" i="1" s="1"/>
  <c r="W1720" i="1"/>
  <c r="W1719" i="1"/>
  <c r="X1719" i="1" s="1"/>
  <c r="Y1719" i="1" s="1"/>
  <c r="W1718" i="1"/>
  <c r="X1718" i="1" s="1"/>
  <c r="Y1718" i="1" s="1"/>
  <c r="W1717" i="1"/>
  <c r="W1716" i="1"/>
  <c r="W1715" i="1"/>
  <c r="W1714" i="1"/>
  <c r="W1713" i="1"/>
  <c r="X1713" i="1" s="1"/>
  <c r="Y1713" i="1" s="1"/>
  <c r="W1712" i="1"/>
  <c r="W1711" i="1"/>
  <c r="X1711" i="1" s="1"/>
  <c r="Y1711" i="1" s="1"/>
  <c r="W1710" i="1"/>
  <c r="W1709" i="1"/>
  <c r="W1708" i="1"/>
  <c r="W1707" i="1"/>
  <c r="W1706" i="1"/>
  <c r="W1705" i="1"/>
  <c r="X1705" i="1" s="1"/>
  <c r="Y1705" i="1" s="1"/>
  <c r="W1704" i="1"/>
  <c r="W1703" i="1"/>
  <c r="X1703" i="1" s="1"/>
  <c r="Y1703" i="1" s="1"/>
  <c r="W1702" i="1"/>
  <c r="X1702" i="1" s="1"/>
  <c r="Y1702" i="1" s="1"/>
  <c r="W1701" i="1"/>
  <c r="W1700" i="1"/>
  <c r="W1699" i="1"/>
  <c r="W1698" i="1"/>
  <c r="W1697" i="1"/>
  <c r="X1697" i="1" s="1"/>
  <c r="Y1697" i="1" s="1"/>
  <c r="W1696" i="1"/>
  <c r="W1695" i="1"/>
  <c r="X1695" i="1" s="1"/>
  <c r="Y1695" i="1" s="1"/>
  <c r="W1694" i="1"/>
  <c r="X1694" i="1" s="1"/>
  <c r="Y1694" i="1" s="1"/>
  <c r="W1693" i="1"/>
  <c r="W1692" i="1"/>
  <c r="W1691" i="1"/>
  <c r="W1690" i="1"/>
  <c r="W1689" i="1"/>
  <c r="W1688" i="1"/>
  <c r="X1688" i="1" s="1"/>
  <c r="Y1688" i="1" s="1"/>
  <c r="W1687" i="1"/>
  <c r="W1686" i="1"/>
  <c r="X1686" i="1" s="1"/>
  <c r="Y1686" i="1" s="1"/>
  <c r="W1685" i="1"/>
  <c r="W1684" i="1"/>
  <c r="W1683" i="1"/>
  <c r="W1682" i="1"/>
  <c r="X1682" i="1" s="1"/>
  <c r="Y1682" i="1" s="1"/>
  <c r="W1681" i="1"/>
  <c r="W1680" i="1"/>
  <c r="X1680" i="1" s="1"/>
  <c r="Y1680" i="1" s="1"/>
  <c r="W1679" i="1"/>
  <c r="W1678" i="1"/>
  <c r="X1678" i="1" s="1"/>
  <c r="Y1678" i="1" s="1"/>
  <c r="W1677" i="1"/>
  <c r="W1676" i="1"/>
  <c r="W1675" i="1"/>
  <c r="W1674" i="1"/>
  <c r="X1674" i="1" s="1"/>
  <c r="Y1674" i="1" s="1"/>
  <c r="W1673" i="1"/>
  <c r="W1672" i="1"/>
  <c r="X1672" i="1" s="1"/>
  <c r="Y1672" i="1" s="1"/>
  <c r="W1671" i="1"/>
  <c r="W1670" i="1"/>
  <c r="X1670" i="1" s="1"/>
  <c r="Y1670" i="1" s="1"/>
  <c r="W1669" i="1"/>
  <c r="W1668" i="1"/>
  <c r="W1667" i="1"/>
  <c r="W1666" i="1"/>
  <c r="X1666" i="1" s="1"/>
  <c r="Y1666" i="1" s="1"/>
  <c r="W1665" i="1"/>
  <c r="W1664" i="1"/>
  <c r="X1664" i="1" s="1"/>
  <c r="Y1664" i="1" s="1"/>
  <c r="W1663" i="1"/>
  <c r="W1662" i="1"/>
  <c r="W1661" i="1"/>
  <c r="W1660" i="1"/>
  <c r="W1659" i="1"/>
  <c r="W1658" i="1"/>
  <c r="X1658" i="1" s="1"/>
  <c r="Y1658" i="1" s="1"/>
  <c r="W1657" i="1"/>
  <c r="W1656" i="1"/>
  <c r="W1655" i="1"/>
  <c r="W1654" i="1"/>
  <c r="X1654" i="1" s="1"/>
  <c r="Y1654" i="1" s="1"/>
  <c r="W1653" i="1"/>
  <c r="W1652" i="1"/>
  <c r="W1651" i="1"/>
  <c r="W1650" i="1"/>
  <c r="X1650" i="1" s="1"/>
  <c r="Y1650" i="1" s="1"/>
  <c r="W1649" i="1"/>
  <c r="W1648" i="1"/>
  <c r="X1648" i="1" s="1"/>
  <c r="Y1648" i="1" s="1"/>
  <c r="W1647" i="1"/>
  <c r="W1646" i="1"/>
  <c r="W1645" i="1"/>
  <c r="W1644" i="1"/>
  <c r="W1643" i="1"/>
  <c r="W1642" i="1"/>
  <c r="X1642" i="1" s="1"/>
  <c r="Y1642" i="1" s="1"/>
  <c r="W1641" i="1"/>
  <c r="W1640" i="1"/>
  <c r="X1640" i="1" s="1"/>
  <c r="Y1640" i="1" s="1"/>
  <c r="W1639" i="1"/>
  <c r="W1638" i="1"/>
  <c r="W1637" i="1"/>
  <c r="W1636" i="1"/>
  <c r="W1635" i="1"/>
  <c r="W1634" i="1"/>
  <c r="X1634" i="1" s="1"/>
  <c r="Y1634" i="1" s="1"/>
  <c r="W1633" i="1"/>
  <c r="W1632" i="1"/>
  <c r="X1632" i="1" s="1"/>
  <c r="Y1632" i="1" s="1"/>
  <c r="W1631" i="1"/>
  <c r="X1631" i="1" s="1"/>
  <c r="Y1631" i="1" s="1"/>
  <c r="W1630" i="1"/>
  <c r="X1630" i="1" s="1"/>
  <c r="Y1630" i="1" s="1"/>
  <c r="W1629" i="1"/>
  <c r="W1628" i="1"/>
  <c r="W1627" i="1"/>
  <c r="W1626" i="1"/>
  <c r="X1626" i="1" s="1"/>
  <c r="Y1626" i="1" s="1"/>
  <c r="W1625" i="1"/>
  <c r="W1624" i="1"/>
  <c r="X1624" i="1" s="1"/>
  <c r="Y1624" i="1" s="1"/>
  <c r="W1623" i="1"/>
  <c r="X1623" i="1" s="1"/>
  <c r="Y1623" i="1" s="1"/>
  <c r="W1622" i="1"/>
  <c r="W1621" i="1"/>
  <c r="W1620" i="1"/>
  <c r="W1619" i="1"/>
  <c r="W1618" i="1"/>
  <c r="X1618" i="1" s="1"/>
  <c r="Y1618" i="1" s="1"/>
  <c r="W1617" i="1"/>
  <c r="W1616" i="1"/>
  <c r="X1616" i="1" s="1"/>
  <c r="Y1616" i="1" s="1"/>
  <c r="W1615" i="1"/>
  <c r="W1614" i="1"/>
  <c r="X1614" i="1" s="1"/>
  <c r="Y1614" i="1" s="1"/>
  <c r="W1613" i="1"/>
  <c r="W1612" i="1"/>
  <c r="W1611" i="1"/>
  <c r="W1610" i="1"/>
  <c r="X1610" i="1" s="1"/>
  <c r="Y1610" i="1" s="1"/>
  <c r="W1609" i="1"/>
  <c r="W1608" i="1"/>
  <c r="X1608" i="1" s="1"/>
  <c r="Y1608" i="1" s="1"/>
  <c r="W1607" i="1"/>
  <c r="W1606" i="1"/>
  <c r="X1606" i="1" s="1"/>
  <c r="Y1606" i="1" s="1"/>
  <c r="W1605" i="1"/>
  <c r="W1604" i="1"/>
  <c r="W1603" i="1"/>
  <c r="W1602" i="1"/>
  <c r="X1602" i="1" s="1"/>
  <c r="Y1602" i="1" s="1"/>
  <c r="W1601" i="1"/>
  <c r="W1600" i="1"/>
  <c r="X1600" i="1" s="1"/>
  <c r="Y1600" i="1" s="1"/>
  <c r="W1599" i="1"/>
  <c r="W1598" i="1"/>
  <c r="X1598" i="1" s="1"/>
  <c r="Y1598" i="1" s="1"/>
  <c r="W1597" i="1"/>
  <c r="W1596" i="1"/>
  <c r="W1595" i="1"/>
  <c r="W1594" i="1"/>
  <c r="X1594" i="1" s="1"/>
  <c r="Y1594" i="1" s="1"/>
  <c r="W1593" i="1"/>
  <c r="W1592" i="1"/>
  <c r="X1592" i="1" s="1"/>
  <c r="Y1592" i="1" s="1"/>
  <c r="W1591" i="1"/>
  <c r="W1590" i="1"/>
  <c r="X1590" i="1" s="1"/>
  <c r="Y1590" i="1" s="1"/>
  <c r="W1589" i="1"/>
  <c r="W1588" i="1"/>
  <c r="W1587" i="1"/>
  <c r="W1586" i="1"/>
  <c r="X1586" i="1" s="1"/>
  <c r="Y1586" i="1" s="1"/>
  <c r="W1585" i="1"/>
  <c r="W1584" i="1"/>
  <c r="X1584" i="1" s="1"/>
  <c r="Y1584" i="1" s="1"/>
  <c r="W1583" i="1"/>
  <c r="X1583" i="1" s="1"/>
  <c r="Y1583" i="1" s="1"/>
  <c r="W1582" i="1"/>
  <c r="X1582" i="1" s="1"/>
  <c r="Y1582" i="1" s="1"/>
  <c r="W1581" i="1"/>
  <c r="W1580" i="1"/>
  <c r="W1579" i="1"/>
  <c r="W1578" i="1"/>
  <c r="X1578" i="1" s="1"/>
  <c r="Y1578" i="1" s="1"/>
  <c r="W1577" i="1"/>
  <c r="W1576" i="1"/>
  <c r="X1576" i="1" s="1"/>
  <c r="Y1576" i="1" s="1"/>
  <c r="W1575" i="1"/>
  <c r="W1574" i="1"/>
  <c r="W1573" i="1"/>
  <c r="W1572" i="1"/>
  <c r="W1571" i="1"/>
  <c r="W1570" i="1"/>
  <c r="X1570" i="1" s="1"/>
  <c r="Y1570" i="1" s="1"/>
  <c r="W1569" i="1"/>
  <c r="W1568" i="1"/>
  <c r="X1568" i="1" s="1"/>
  <c r="Y1568" i="1" s="1"/>
  <c r="W1567" i="1"/>
  <c r="W1566" i="1"/>
  <c r="X1566" i="1" s="1"/>
  <c r="Y1566" i="1" s="1"/>
  <c r="W1565" i="1"/>
  <c r="W1564" i="1"/>
  <c r="W1563" i="1"/>
  <c r="W1562" i="1"/>
  <c r="X1562" i="1" s="1"/>
  <c r="Y1562" i="1" s="1"/>
  <c r="W1561" i="1"/>
  <c r="W1560" i="1"/>
  <c r="X1560" i="1" s="1"/>
  <c r="Y1560" i="1" s="1"/>
  <c r="W1559" i="1"/>
  <c r="X1559" i="1" s="1"/>
  <c r="Y1559" i="1" s="1"/>
  <c r="W1558" i="1"/>
  <c r="W1557" i="1"/>
  <c r="W1556" i="1"/>
  <c r="W1555" i="1"/>
  <c r="W1554" i="1"/>
  <c r="X1554" i="1" s="1"/>
  <c r="Y1554" i="1" s="1"/>
  <c r="W1553" i="1"/>
  <c r="W1552" i="1"/>
  <c r="X1552" i="1" s="1"/>
  <c r="Y1552" i="1" s="1"/>
  <c r="W1551" i="1"/>
  <c r="W1550" i="1"/>
  <c r="X1550" i="1" s="1"/>
  <c r="Y1550" i="1" s="1"/>
  <c r="W1549" i="1"/>
  <c r="W1548" i="1"/>
  <c r="W1547" i="1"/>
  <c r="W1546" i="1"/>
  <c r="X1546" i="1" s="1"/>
  <c r="Y1546" i="1" s="1"/>
  <c r="W1545" i="1"/>
  <c r="W1544" i="1"/>
  <c r="X1544" i="1" s="1"/>
  <c r="Y1544" i="1" s="1"/>
  <c r="W1543" i="1"/>
  <c r="W1542" i="1"/>
  <c r="W1541" i="1"/>
  <c r="W1540" i="1"/>
  <c r="W1539" i="1"/>
  <c r="W1538" i="1"/>
  <c r="X1538" i="1" s="1"/>
  <c r="Y1538" i="1" s="1"/>
  <c r="W1537" i="1"/>
  <c r="W1536" i="1"/>
  <c r="W1535" i="1"/>
  <c r="X1535" i="1" s="1"/>
  <c r="Y1535" i="1" s="1"/>
  <c r="W1534" i="1"/>
  <c r="W1533" i="1"/>
  <c r="W1532" i="1"/>
  <c r="W1531" i="1"/>
  <c r="W1530" i="1"/>
  <c r="X1530" i="1" s="1"/>
  <c r="Y1530" i="1" s="1"/>
  <c r="W1529" i="1"/>
  <c r="W1528" i="1"/>
  <c r="X1528" i="1" s="1"/>
  <c r="Y1528" i="1" s="1"/>
  <c r="W1527" i="1"/>
  <c r="X1527" i="1" s="1"/>
  <c r="Y1527" i="1" s="1"/>
  <c r="W1526" i="1"/>
  <c r="X1526" i="1" s="1"/>
  <c r="Y1526" i="1" s="1"/>
  <c r="W1525" i="1"/>
  <c r="W1524" i="1"/>
  <c r="W1523" i="1"/>
  <c r="W1522" i="1"/>
  <c r="X1522" i="1" s="1"/>
  <c r="Y1522" i="1" s="1"/>
  <c r="W1521" i="1"/>
  <c r="W1520" i="1"/>
  <c r="X1520" i="1" s="1"/>
  <c r="Y1520" i="1" s="1"/>
  <c r="W1519" i="1"/>
  <c r="X1519" i="1" s="1"/>
  <c r="Y1519" i="1" s="1"/>
  <c r="W1518" i="1"/>
  <c r="W1517" i="1"/>
  <c r="W1516" i="1"/>
  <c r="W1515" i="1"/>
  <c r="W1514" i="1"/>
  <c r="X1514" i="1" s="1"/>
  <c r="Y1514" i="1" s="1"/>
  <c r="W1513" i="1"/>
  <c r="W1512" i="1"/>
  <c r="X1512" i="1" s="1"/>
  <c r="Y1512" i="1" s="1"/>
  <c r="W1511" i="1"/>
  <c r="W1510" i="1"/>
  <c r="X1510" i="1" s="1"/>
  <c r="Y1510" i="1" s="1"/>
  <c r="W1509" i="1"/>
  <c r="W1508" i="1"/>
  <c r="W1507" i="1"/>
  <c r="W1506" i="1"/>
  <c r="X1506" i="1" s="1"/>
  <c r="Y1506" i="1" s="1"/>
  <c r="W1505" i="1"/>
  <c r="W1504" i="1"/>
  <c r="X1504" i="1" s="1"/>
  <c r="Y1504" i="1" s="1"/>
  <c r="W1503" i="1"/>
  <c r="W1502" i="1"/>
  <c r="X1502" i="1" s="1"/>
  <c r="Y1502" i="1" s="1"/>
  <c r="W1501" i="1"/>
  <c r="W1500" i="1"/>
  <c r="W1499" i="1"/>
  <c r="X1499" i="1" s="1"/>
  <c r="Y1499" i="1" s="1"/>
  <c r="W1498" i="1"/>
  <c r="W1497" i="1"/>
  <c r="X1497" i="1" s="1"/>
  <c r="Y1497" i="1" s="1"/>
  <c r="W1496" i="1"/>
  <c r="W1495" i="1"/>
  <c r="W1494" i="1"/>
  <c r="X1494" i="1" s="1"/>
  <c r="Y1494" i="1" s="1"/>
  <c r="W1493" i="1"/>
  <c r="W1492" i="1"/>
  <c r="W1491" i="1"/>
  <c r="X1491" i="1" s="1"/>
  <c r="Y1491" i="1" s="1"/>
  <c r="W1490" i="1"/>
  <c r="W1489" i="1"/>
  <c r="X1489" i="1" s="1"/>
  <c r="Y1489" i="1" s="1"/>
  <c r="W1488" i="1"/>
  <c r="X1488" i="1" s="1"/>
  <c r="Y1488" i="1" s="1"/>
  <c r="W1487" i="1"/>
  <c r="W1486" i="1"/>
  <c r="W1485" i="1"/>
  <c r="W1484" i="1"/>
  <c r="W1483" i="1"/>
  <c r="X1483" i="1" s="1"/>
  <c r="Y1483" i="1" s="1"/>
  <c r="W1482" i="1"/>
  <c r="W1481" i="1"/>
  <c r="X1481" i="1" s="1"/>
  <c r="Y1481" i="1" s="1"/>
  <c r="W1480" i="1"/>
  <c r="X1480" i="1" s="1"/>
  <c r="Y1480" i="1" s="1"/>
  <c r="W1479" i="1"/>
  <c r="W1478" i="1"/>
  <c r="X1478" i="1" s="1"/>
  <c r="Y1478" i="1" s="1"/>
  <c r="W1477" i="1"/>
  <c r="W1476" i="1"/>
  <c r="W1475" i="1"/>
  <c r="X1475" i="1" s="1"/>
  <c r="Y1475" i="1" s="1"/>
  <c r="W1474" i="1"/>
  <c r="W1473" i="1"/>
  <c r="X1473" i="1" s="1"/>
  <c r="Y1473" i="1" s="1"/>
  <c r="W1472" i="1"/>
  <c r="W1471" i="1"/>
  <c r="W1470" i="1"/>
  <c r="W1469" i="1"/>
  <c r="W1468" i="1"/>
  <c r="X1468" i="1" s="1"/>
  <c r="Y1468" i="1" s="1"/>
  <c r="W1467" i="1"/>
  <c r="W1466" i="1"/>
  <c r="X1466" i="1" s="1"/>
  <c r="Y1466" i="1" s="1"/>
  <c r="W1465" i="1"/>
  <c r="W1464" i="1"/>
  <c r="W1463" i="1"/>
  <c r="W1462" i="1"/>
  <c r="W1461" i="1"/>
  <c r="W1460" i="1"/>
  <c r="X1460" i="1" s="1"/>
  <c r="Y1460" i="1" s="1"/>
  <c r="W1459" i="1"/>
  <c r="W1458" i="1"/>
  <c r="X1458" i="1" s="1"/>
  <c r="Y1458" i="1" s="1"/>
  <c r="W1457" i="1"/>
  <c r="X1457" i="1" s="1"/>
  <c r="Y1457" i="1" s="1"/>
  <c r="W1456" i="1"/>
  <c r="W1455" i="1"/>
  <c r="W1454" i="1"/>
  <c r="X1454" i="1" s="1"/>
  <c r="Y1454" i="1" s="1"/>
  <c r="W1453" i="1"/>
  <c r="X1453" i="1" s="1"/>
  <c r="Y1453" i="1" s="1"/>
  <c r="W1452" i="1"/>
  <c r="W1451" i="1"/>
  <c r="X1451" i="1" s="1"/>
  <c r="Y1451" i="1" s="1"/>
  <c r="W1450" i="1"/>
  <c r="W1449" i="1"/>
  <c r="W1448" i="1"/>
  <c r="W1447" i="1"/>
  <c r="W1446" i="1"/>
  <c r="X1446" i="1" s="1"/>
  <c r="Y1446" i="1" s="1"/>
  <c r="W1445" i="1"/>
  <c r="W1444" i="1"/>
  <c r="X1444" i="1" s="1"/>
  <c r="Y1444" i="1" s="1"/>
  <c r="W1443" i="1"/>
  <c r="W1442" i="1"/>
  <c r="W1441" i="1"/>
  <c r="W1440" i="1"/>
  <c r="W1439" i="1"/>
  <c r="W1438" i="1"/>
  <c r="X1438" i="1" s="1"/>
  <c r="Y1438" i="1" s="1"/>
  <c r="W1437" i="1"/>
  <c r="W1436" i="1"/>
  <c r="X1436" i="1" s="1"/>
  <c r="Y1436" i="1" s="1"/>
  <c r="W1435" i="1"/>
  <c r="X1435" i="1" s="1"/>
  <c r="Y1435" i="1" s="1"/>
  <c r="W1434" i="1"/>
  <c r="W1433" i="1"/>
  <c r="W1432" i="1"/>
  <c r="W1431" i="1"/>
  <c r="X1431" i="1" s="1"/>
  <c r="Y1431" i="1" s="1"/>
  <c r="W1430" i="1"/>
  <c r="W1429" i="1"/>
  <c r="X1429" i="1" s="1"/>
  <c r="Y1429" i="1" s="1"/>
  <c r="W1428" i="1"/>
  <c r="W1427" i="1"/>
  <c r="W1426" i="1"/>
  <c r="W1425" i="1"/>
  <c r="W1424" i="1"/>
  <c r="W1423" i="1"/>
  <c r="X1423" i="1" s="1"/>
  <c r="Y1423" i="1" s="1"/>
  <c r="W1422" i="1"/>
  <c r="X1422" i="1" s="1"/>
  <c r="Y1422" i="1" s="1"/>
  <c r="W1421" i="1"/>
  <c r="X1421" i="1" s="1"/>
  <c r="Y1421" i="1" s="1"/>
  <c r="W1420" i="1"/>
  <c r="X1420" i="1" s="1"/>
  <c r="Y1420" i="1" s="1"/>
  <c r="W1419" i="1"/>
  <c r="W1418" i="1"/>
  <c r="W1417" i="1"/>
  <c r="W1416" i="1"/>
  <c r="W1415" i="1"/>
  <c r="X1415" i="1" s="1"/>
  <c r="Y1415" i="1" s="1"/>
  <c r="W1414" i="1"/>
  <c r="W1413" i="1"/>
  <c r="X1413" i="1" s="1"/>
  <c r="Y1413" i="1" s="1"/>
  <c r="W1412" i="1"/>
  <c r="W1411" i="1"/>
  <c r="W1410" i="1"/>
  <c r="W1409" i="1"/>
  <c r="W1408" i="1"/>
  <c r="W1407" i="1"/>
  <c r="X1407" i="1" s="1"/>
  <c r="Y1407" i="1" s="1"/>
  <c r="W1406" i="1"/>
  <c r="W1405" i="1"/>
  <c r="X1405" i="1" s="1"/>
  <c r="Y1405" i="1" s="1"/>
  <c r="W1404" i="1"/>
  <c r="W1403" i="1"/>
  <c r="W1402" i="1"/>
  <c r="W1401" i="1"/>
  <c r="W1400" i="1"/>
  <c r="W1399" i="1"/>
  <c r="X1399" i="1" s="1"/>
  <c r="Y1399" i="1" s="1"/>
  <c r="W1398" i="1"/>
  <c r="X1398" i="1" s="1"/>
  <c r="Y1398" i="1" s="1"/>
  <c r="W1397" i="1"/>
  <c r="X1397" i="1" s="1"/>
  <c r="Y1397" i="1" s="1"/>
  <c r="W1396" i="1"/>
  <c r="X1396" i="1" s="1"/>
  <c r="Y1396" i="1" s="1"/>
  <c r="W1395" i="1"/>
  <c r="W1394" i="1"/>
  <c r="W1393" i="1"/>
  <c r="W1392" i="1"/>
  <c r="W1391" i="1"/>
  <c r="X1391" i="1" s="1"/>
  <c r="Y1391" i="1" s="1"/>
  <c r="W1390" i="1"/>
  <c r="W1389" i="1"/>
  <c r="X1389" i="1" s="1"/>
  <c r="Y1389" i="1" s="1"/>
  <c r="W1388" i="1"/>
  <c r="X1388" i="1" s="1"/>
  <c r="Y1388" i="1" s="1"/>
  <c r="W1387" i="1"/>
  <c r="W1386" i="1"/>
  <c r="W1385" i="1"/>
  <c r="W1384" i="1"/>
  <c r="W1383" i="1"/>
  <c r="X1383" i="1" s="1"/>
  <c r="Y1383" i="1" s="1"/>
  <c r="W1382" i="1"/>
  <c r="X1382" i="1" s="1"/>
  <c r="Y1382" i="1" s="1"/>
  <c r="W1381" i="1"/>
  <c r="W1380" i="1"/>
  <c r="W1379" i="1"/>
  <c r="W1378" i="1"/>
  <c r="W1377" i="1"/>
  <c r="X1377" i="1" s="1"/>
  <c r="Y1377" i="1" s="1"/>
  <c r="W1376" i="1"/>
  <c r="W1375" i="1"/>
  <c r="X1375" i="1" s="1"/>
  <c r="Y1375" i="1" s="1"/>
  <c r="W1374" i="1"/>
  <c r="X1374" i="1" s="1"/>
  <c r="Y1374" i="1" s="1"/>
  <c r="W1373" i="1"/>
  <c r="W1372" i="1"/>
  <c r="W1371" i="1"/>
  <c r="W1370" i="1"/>
  <c r="X1370" i="1" s="1"/>
  <c r="Y1370" i="1" s="1"/>
  <c r="W1369" i="1"/>
  <c r="X1369" i="1" s="1"/>
  <c r="Y1369" i="1" s="1"/>
  <c r="W1368" i="1"/>
  <c r="W1367" i="1"/>
  <c r="X1367" i="1" s="1"/>
  <c r="Y1367" i="1" s="1"/>
  <c r="W1366" i="1"/>
  <c r="X1366" i="1" s="1"/>
  <c r="Y1366" i="1" s="1"/>
  <c r="W1365" i="1"/>
  <c r="W1364" i="1"/>
  <c r="W1363" i="1"/>
  <c r="W1362" i="1"/>
  <c r="W1361" i="1"/>
  <c r="X1361" i="1" s="1"/>
  <c r="Y1361" i="1" s="1"/>
  <c r="W1360" i="1"/>
  <c r="W1359" i="1"/>
  <c r="X1359" i="1" s="1"/>
  <c r="Y1359" i="1" s="1"/>
  <c r="W1358" i="1"/>
  <c r="X1358" i="1" s="1"/>
  <c r="Y1358" i="1" s="1"/>
  <c r="W1357" i="1"/>
  <c r="W1356" i="1"/>
  <c r="W1355" i="1"/>
  <c r="W1354" i="1"/>
  <c r="W1353" i="1"/>
  <c r="X1353" i="1" s="1"/>
  <c r="Y1353" i="1" s="1"/>
  <c r="W1352" i="1"/>
  <c r="W1351" i="1"/>
  <c r="X1351" i="1" s="1"/>
  <c r="Y1351" i="1" s="1"/>
  <c r="W1350" i="1"/>
  <c r="X1350" i="1" s="1"/>
  <c r="Y1350" i="1" s="1"/>
  <c r="W1349" i="1"/>
  <c r="W1348" i="1"/>
  <c r="W1347" i="1"/>
  <c r="W1346" i="1"/>
  <c r="W1345" i="1"/>
  <c r="W1344" i="1"/>
  <c r="X1344" i="1" s="1"/>
  <c r="Y1344" i="1" s="1"/>
  <c r="W1343" i="1"/>
  <c r="X1343" i="1" s="1"/>
  <c r="Y1343" i="1" s="1"/>
  <c r="W1342" i="1"/>
  <c r="W1341" i="1"/>
  <c r="W1340" i="1"/>
  <c r="W1339" i="1"/>
  <c r="W1338" i="1"/>
  <c r="W1337" i="1"/>
  <c r="X1337" i="1" s="1"/>
  <c r="Y1337" i="1" s="1"/>
  <c r="W1336" i="1"/>
  <c r="W1335" i="1"/>
  <c r="W1334" i="1"/>
  <c r="X1334" i="1" s="1"/>
  <c r="Y1334" i="1" s="1"/>
  <c r="W1333" i="1"/>
  <c r="W1332" i="1"/>
  <c r="W1331" i="1"/>
  <c r="X1331" i="1" s="1"/>
  <c r="Y1331" i="1" s="1"/>
  <c r="W1330" i="1"/>
  <c r="W1329" i="1"/>
  <c r="X1329" i="1" s="1"/>
  <c r="Y1329" i="1" s="1"/>
  <c r="W1328" i="1"/>
  <c r="X1328" i="1" s="1"/>
  <c r="Y1328" i="1" s="1"/>
  <c r="W1327" i="1"/>
  <c r="W1326" i="1"/>
  <c r="W1325" i="1"/>
  <c r="W1324" i="1"/>
  <c r="W1323" i="1"/>
  <c r="X1323" i="1" s="1"/>
  <c r="Y1323" i="1" s="1"/>
  <c r="W1322" i="1"/>
  <c r="W1321" i="1"/>
  <c r="X1321" i="1" s="1"/>
  <c r="Y1321" i="1" s="1"/>
  <c r="W1320" i="1"/>
  <c r="W1319" i="1"/>
  <c r="W1318" i="1"/>
  <c r="X1318" i="1" s="1"/>
  <c r="Y1318" i="1" s="1"/>
  <c r="W1317" i="1"/>
  <c r="W1316" i="1"/>
  <c r="W1315" i="1"/>
  <c r="X1315" i="1" s="1"/>
  <c r="Y1315" i="1" s="1"/>
  <c r="W1314" i="1"/>
  <c r="W1313" i="1"/>
  <c r="X1313" i="1" s="1"/>
  <c r="Y1313" i="1" s="1"/>
  <c r="W1312" i="1"/>
  <c r="X1312" i="1" s="1"/>
  <c r="Y1312" i="1" s="1"/>
  <c r="W1311" i="1"/>
  <c r="W1310" i="1"/>
  <c r="X1310" i="1" s="1"/>
  <c r="Y1310" i="1" s="1"/>
  <c r="W1309" i="1"/>
  <c r="W1308" i="1"/>
  <c r="W1307" i="1"/>
  <c r="W1306" i="1"/>
  <c r="W1305" i="1"/>
  <c r="X1305" i="1" s="1"/>
  <c r="Y1305" i="1" s="1"/>
  <c r="W1304" i="1"/>
  <c r="W1303" i="1"/>
  <c r="W1302" i="1"/>
  <c r="W1301" i="1"/>
  <c r="W1300" i="1"/>
  <c r="X1300" i="1" s="1"/>
  <c r="Y1300" i="1" s="1"/>
  <c r="W1299" i="1"/>
  <c r="X1299" i="1" s="1"/>
  <c r="Y1299" i="1" s="1"/>
  <c r="W1298" i="1"/>
  <c r="X1298" i="1" s="1"/>
  <c r="Y1298" i="1" s="1"/>
  <c r="W1297" i="1"/>
  <c r="W1296" i="1"/>
  <c r="W1295" i="1"/>
  <c r="W1294" i="1"/>
  <c r="X1294" i="1" s="1"/>
  <c r="Y1294" i="1" s="1"/>
  <c r="W1293" i="1"/>
  <c r="X1293" i="1" s="1"/>
  <c r="Y1293" i="1" s="1"/>
  <c r="W1292" i="1"/>
  <c r="W1291" i="1"/>
  <c r="X1291" i="1" s="1"/>
  <c r="Y1291" i="1" s="1"/>
  <c r="W1290" i="1"/>
  <c r="W1289" i="1"/>
  <c r="W1288" i="1"/>
  <c r="W1287" i="1"/>
  <c r="W1286" i="1"/>
  <c r="W1285" i="1"/>
  <c r="X1285" i="1" s="1"/>
  <c r="Y1285" i="1" s="1"/>
  <c r="W1284" i="1"/>
  <c r="W1283" i="1"/>
  <c r="X1283" i="1" s="1"/>
  <c r="Y1283" i="1" s="1"/>
  <c r="W1282" i="1"/>
  <c r="X1282" i="1" s="1"/>
  <c r="Y1282" i="1" s="1"/>
  <c r="W1281" i="1"/>
  <c r="W1280" i="1"/>
  <c r="W1279" i="1"/>
  <c r="W1278" i="1"/>
  <c r="X1278" i="1" s="1"/>
  <c r="Y1278" i="1" s="1"/>
  <c r="W1277" i="1"/>
  <c r="X1277" i="1" s="1"/>
  <c r="Y1277" i="1" s="1"/>
  <c r="W1276" i="1"/>
  <c r="W1275" i="1"/>
  <c r="X1275" i="1" s="1"/>
  <c r="Y1275" i="1" s="1"/>
  <c r="W1274" i="1"/>
  <c r="X1274" i="1" s="1"/>
  <c r="Y1274" i="1" s="1"/>
  <c r="W1273" i="1"/>
  <c r="W1272" i="1"/>
  <c r="W1271" i="1"/>
  <c r="W1270" i="1"/>
  <c r="W1269" i="1"/>
  <c r="X1269" i="1" s="1"/>
  <c r="Y1269" i="1" s="1"/>
  <c r="W1268" i="1"/>
  <c r="W1267" i="1"/>
  <c r="X1267" i="1" s="1"/>
  <c r="Y1267" i="1" s="1"/>
  <c r="W1266" i="1"/>
  <c r="X1266" i="1" s="1"/>
  <c r="Y1266" i="1" s="1"/>
  <c r="W1265" i="1"/>
  <c r="W1264" i="1"/>
  <c r="W1263" i="1"/>
  <c r="W1262" i="1"/>
  <c r="X1262" i="1" s="1"/>
  <c r="Y1262" i="1" s="1"/>
  <c r="W1261" i="1"/>
  <c r="X1261" i="1" s="1"/>
  <c r="Y1261" i="1" s="1"/>
  <c r="W1260" i="1"/>
  <c r="W1259" i="1"/>
  <c r="X1259" i="1" s="1"/>
  <c r="Y1259" i="1" s="1"/>
  <c r="W1258" i="1"/>
  <c r="X1258" i="1" s="1"/>
  <c r="Y1258" i="1" s="1"/>
  <c r="W1257" i="1"/>
  <c r="W1256" i="1"/>
  <c r="W1255" i="1"/>
  <c r="W1254" i="1"/>
  <c r="X1254" i="1" s="1"/>
  <c r="Y1254" i="1" s="1"/>
  <c r="W1253" i="1"/>
  <c r="X1253" i="1" s="1"/>
  <c r="Y1253" i="1" s="1"/>
  <c r="W1252" i="1"/>
  <c r="W1251" i="1"/>
  <c r="X1251" i="1" s="1"/>
  <c r="Y1251" i="1" s="1"/>
  <c r="W1250" i="1"/>
  <c r="W1249" i="1"/>
  <c r="W1248" i="1"/>
  <c r="W1247" i="1"/>
  <c r="W1246" i="1"/>
  <c r="X1246" i="1" s="1"/>
  <c r="Y1246" i="1" s="1"/>
  <c r="W1245" i="1"/>
  <c r="X1245" i="1" s="1"/>
  <c r="Y1245" i="1" s="1"/>
  <c r="W1244" i="1"/>
  <c r="W1243" i="1"/>
  <c r="X1243" i="1" s="1"/>
  <c r="Y1243" i="1" s="1"/>
  <c r="W1242" i="1"/>
  <c r="W1241" i="1"/>
  <c r="W1240" i="1"/>
  <c r="W1239" i="1"/>
  <c r="W1238" i="1"/>
  <c r="X1238" i="1" s="1"/>
  <c r="Y1238" i="1" s="1"/>
  <c r="W1237" i="1"/>
  <c r="X1237" i="1" s="1"/>
  <c r="Y1237" i="1" s="1"/>
  <c r="W1236" i="1"/>
  <c r="W1235" i="1"/>
  <c r="X1235" i="1" s="1"/>
  <c r="Y1235" i="1" s="1"/>
  <c r="W1234" i="1"/>
  <c r="X1234" i="1" s="1"/>
  <c r="Y1234" i="1" s="1"/>
  <c r="W1233" i="1"/>
  <c r="W1232" i="1"/>
  <c r="W1231" i="1"/>
  <c r="W1230" i="1"/>
  <c r="X1230" i="1" s="1"/>
  <c r="Y1230" i="1" s="1"/>
  <c r="W1229" i="1"/>
  <c r="X1229" i="1" s="1"/>
  <c r="Y1229" i="1" s="1"/>
  <c r="W1228" i="1"/>
  <c r="W1227" i="1"/>
  <c r="W1226" i="1"/>
  <c r="W1225" i="1"/>
  <c r="W1224" i="1"/>
  <c r="W1223" i="1"/>
  <c r="W1222" i="1"/>
  <c r="X1222" i="1" s="1"/>
  <c r="Y1222" i="1" s="1"/>
  <c r="W1221" i="1"/>
  <c r="W1220" i="1"/>
  <c r="X1220" i="1" s="1"/>
  <c r="Y1220" i="1" s="1"/>
  <c r="W1219" i="1"/>
  <c r="W1218" i="1"/>
  <c r="W1217" i="1"/>
  <c r="W1216" i="1"/>
  <c r="W1215" i="1"/>
  <c r="W1214" i="1"/>
  <c r="X1214" i="1" s="1"/>
  <c r="Y1214" i="1" s="1"/>
  <c r="W1213" i="1"/>
  <c r="W1212" i="1"/>
  <c r="X1212" i="1" s="1"/>
  <c r="Y1212" i="1" s="1"/>
  <c r="W1211" i="1"/>
  <c r="W1210" i="1"/>
  <c r="W1209" i="1"/>
  <c r="W1208" i="1"/>
  <c r="W1207" i="1"/>
  <c r="W1206" i="1"/>
  <c r="X1206" i="1" s="1"/>
  <c r="Y1206" i="1" s="1"/>
  <c r="W1205" i="1"/>
  <c r="X1205" i="1" s="1"/>
  <c r="Y1205" i="1" s="1"/>
  <c r="W1204" i="1"/>
  <c r="X1204" i="1" s="1"/>
  <c r="Y1204" i="1" s="1"/>
  <c r="W1203" i="1"/>
  <c r="W1202" i="1"/>
  <c r="W1201" i="1"/>
  <c r="W1200" i="1"/>
  <c r="X1200" i="1" s="1"/>
  <c r="Y1200" i="1" s="1"/>
  <c r="W1199" i="1"/>
  <c r="W1198" i="1"/>
  <c r="X1198" i="1" s="1"/>
  <c r="Y1198" i="1" s="1"/>
  <c r="W1197" i="1"/>
  <c r="X1197" i="1" s="1"/>
  <c r="Y1197" i="1" s="1"/>
  <c r="W1196" i="1"/>
  <c r="W1195" i="1"/>
  <c r="W1194" i="1"/>
  <c r="W1193" i="1"/>
  <c r="X1193" i="1" s="1"/>
  <c r="Y1193" i="1" s="1"/>
  <c r="W1192" i="1"/>
  <c r="X1192" i="1" s="1"/>
  <c r="Y1192" i="1" s="1"/>
  <c r="W1191" i="1"/>
  <c r="W1190" i="1"/>
  <c r="X1190" i="1" s="1"/>
  <c r="Y1190" i="1" s="1"/>
  <c r="W1189" i="1"/>
  <c r="W1188" i="1"/>
  <c r="W1187" i="1"/>
  <c r="W1186" i="1"/>
  <c r="W1185" i="1"/>
  <c r="X1185" i="1" s="1"/>
  <c r="Y1185" i="1" s="1"/>
  <c r="W1184" i="1"/>
  <c r="X1184" i="1" s="1"/>
  <c r="Y1184" i="1" s="1"/>
  <c r="W1183" i="1"/>
  <c r="W1182" i="1"/>
  <c r="X1182" i="1" s="1"/>
  <c r="Y1182" i="1" s="1"/>
  <c r="W1181" i="1"/>
  <c r="W1180" i="1"/>
  <c r="W1179" i="1"/>
  <c r="W1178" i="1"/>
  <c r="W1177" i="1"/>
  <c r="X1177" i="1" s="1"/>
  <c r="Y1177" i="1" s="1"/>
  <c r="W1176" i="1"/>
  <c r="X1176" i="1" s="1"/>
  <c r="Y1176" i="1" s="1"/>
  <c r="W1175" i="1"/>
  <c r="W1174" i="1"/>
  <c r="X1174" i="1" s="1"/>
  <c r="Y1174" i="1" s="1"/>
  <c r="W1173" i="1"/>
  <c r="W1172" i="1"/>
  <c r="W1171" i="1"/>
  <c r="W1170" i="1"/>
  <c r="W1169" i="1"/>
  <c r="X1169" i="1" s="1"/>
  <c r="Y1169" i="1" s="1"/>
  <c r="W1168" i="1"/>
  <c r="X1168" i="1" s="1"/>
  <c r="Y1168" i="1" s="1"/>
  <c r="W1167" i="1"/>
  <c r="W1166" i="1"/>
  <c r="X1166" i="1" s="1"/>
  <c r="Y1166" i="1" s="1"/>
  <c r="W1165" i="1"/>
  <c r="X1165" i="1" s="1"/>
  <c r="Y1165" i="1" s="1"/>
  <c r="W1164" i="1"/>
  <c r="W1163" i="1"/>
  <c r="W1162" i="1"/>
  <c r="W1161" i="1"/>
  <c r="X1161" i="1" s="1"/>
  <c r="Y1161" i="1" s="1"/>
  <c r="W1160" i="1"/>
  <c r="X1160" i="1" s="1"/>
  <c r="Y1160" i="1" s="1"/>
  <c r="W1159" i="1"/>
  <c r="W1158" i="1"/>
  <c r="X1158" i="1" s="1"/>
  <c r="Y1158" i="1" s="1"/>
  <c r="W1157" i="1"/>
  <c r="W1156" i="1"/>
  <c r="W1155" i="1"/>
  <c r="W1154" i="1"/>
  <c r="W1153" i="1"/>
  <c r="W1152" i="1"/>
  <c r="X1152" i="1" s="1"/>
  <c r="Y1152" i="1" s="1"/>
  <c r="W1151" i="1"/>
  <c r="W1150" i="1"/>
  <c r="X1150" i="1" s="1"/>
  <c r="Y1150" i="1" s="1"/>
  <c r="W1149" i="1"/>
  <c r="X1149" i="1" s="1"/>
  <c r="Y1149" i="1" s="1"/>
  <c r="W1148" i="1"/>
  <c r="W1147" i="1"/>
  <c r="W1146" i="1"/>
  <c r="X1146" i="1" s="1"/>
  <c r="Y1146" i="1" s="1"/>
  <c r="W1145" i="1"/>
  <c r="X1145" i="1" s="1"/>
  <c r="Y1145" i="1" s="1"/>
  <c r="W1144" i="1"/>
  <c r="W1143" i="1"/>
  <c r="X1143" i="1" s="1"/>
  <c r="Y1143" i="1" s="1"/>
  <c r="W1142" i="1"/>
  <c r="X1142" i="1" s="1"/>
  <c r="Y1142" i="1" s="1"/>
  <c r="W1141" i="1"/>
  <c r="W1140" i="1"/>
  <c r="W1139" i="1"/>
  <c r="W1138" i="1"/>
  <c r="W1137" i="1"/>
  <c r="X1137" i="1" s="1"/>
  <c r="Y1137" i="1" s="1"/>
  <c r="W1136" i="1"/>
  <c r="W1135" i="1"/>
  <c r="X1135" i="1" s="1"/>
  <c r="Y1135" i="1" s="1"/>
  <c r="W1134" i="1"/>
  <c r="X1134" i="1" s="1"/>
  <c r="Y1134" i="1" s="1"/>
  <c r="W1133" i="1"/>
  <c r="W1132" i="1"/>
  <c r="W1131" i="1"/>
  <c r="W1130" i="1"/>
  <c r="W1129" i="1"/>
  <c r="X1129" i="1" s="1"/>
  <c r="Y1129" i="1" s="1"/>
  <c r="W1128" i="1"/>
  <c r="W1127" i="1"/>
  <c r="X1127" i="1" s="1"/>
  <c r="Y1127" i="1" s="1"/>
  <c r="W1126" i="1"/>
  <c r="X1126" i="1" s="1"/>
  <c r="Y1126" i="1" s="1"/>
  <c r="W1125" i="1"/>
  <c r="W1124" i="1"/>
  <c r="W1123" i="1"/>
  <c r="W1122" i="1"/>
  <c r="X1122" i="1" s="1"/>
  <c r="Y1122" i="1" s="1"/>
  <c r="W1121" i="1"/>
  <c r="X1121" i="1" s="1"/>
  <c r="Y1121" i="1" s="1"/>
  <c r="W1120" i="1"/>
  <c r="W1119" i="1"/>
  <c r="X1119" i="1" s="1"/>
  <c r="Y1119" i="1" s="1"/>
  <c r="W1118" i="1"/>
  <c r="X1118" i="1" s="1"/>
  <c r="Y1118" i="1" s="1"/>
  <c r="W1117" i="1"/>
  <c r="W1116" i="1"/>
  <c r="W1115" i="1"/>
  <c r="W1114" i="1"/>
  <c r="W1113" i="1"/>
  <c r="X1113" i="1" s="1"/>
  <c r="Y1113" i="1" s="1"/>
  <c r="W1112" i="1"/>
  <c r="W1111" i="1"/>
  <c r="X1111" i="1" s="1"/>
  <c r="Y1111" i="1" s="1"/>
  <c r="W1110" i="1"/>
  <c r="X1110" i="1" s="1"/>
  <c r="Y1110" i="1" s="1"/>
  <c r="W1109" i="1"/>
  <c r="W1108" i="1"/>
  <c r="W1107" i="1"/>
  <c r="W1106" i="1"/>
  <c r="X1106" i="1" s="1"/>
  <c r="Y1106" i="1" s="1"/>
  <c r="W1105" i="1"/>
  <c r="W1104" i="1"/>
  <c r="X1104" i="1" s="1"/>
  <c r="Y1104" i="1" s="1"/>
  <c r="W1103" i="1"/>
  <c r="W1102" i="1"/>
  <c r="X1102" i="1" s="1"/>
  <c r="Y1102" i="1" s="1"/>
  <c r="W1101" i="1"/>
  <c r="W1100" i="1"/>
  <c r="W1099" i="1"/>
  <c r="W1098" i="1"/>
  <c r="X1098" i="1" s="1"/>
  <c r="Y1098" i="1" s="1"/>
  <c r="W1097" i="1"/>
  <c r="W1096" i="1"/>
  <c r="X1096" i="1" s="1"/>
  <c r="Y1096" i="1" s="1"/>
  <c r="W1095" i="1"/>
  <c r="W1094" i="1"/>
  <c r="W1093" i="1"/>
  <c r="W1092" i="1"/>
  <c r="W1091" i="1"/>
  <c r="W1090" i="1"/>
  <c r="X1090" i="1" s="1"/>
  <c r="Y1090" i="1" s="1"/>
  <c r="W1089" i="1"/>
  <c r="W1088" i="1"/>
  <c r="X1088" i="1" s="1"/>
  <c r="Y1088" i="1" s="1"/>
  <c r="W1087" i="1"/>
  <c r="W1086" i="1"/>
  <c r="X1086" i="1" s="1"/>
  <c r="Y1086" i="1" s="1"/>
  <c r="W1085" i="1"/>
  <c r="W1084" i="1"/>
  <c r="W1083" i="1"/>
  <c r="W1082" i="1"/>
  <c r="X1082" i="1" s="1"/>
  <c r="Y1082" i="1" s="1"/>
  <c r="W1081" i="1"/>
  <c r="W1080" i="1"/>
  <c r="X1080" i="1" s="1"/>
  <c r="Y1080" i="1" s="1"/>
  <c r="W1079" i="1"/>
  <c r="X1079" i="1" s="1"/>
  <c r="Y1079" i="1" s="1"/>
  <c r="W1078" i="1"/>
  <c r="W1077" i="1"/>
  <c r="W1076" i="1"/>
  <c r="W1075" i="1"/>
  <c r="W1074" i="1"/>
  <c r="X1074" i="1" s="1"/>
  <c r="Y1074" i="1" s="1"/>
  <c r="W1073" i="1"/>
  <c r="W1072" i="1"/>
  <c r="X1072" i="1" s="1"/>
  <c r="Y1072" i="1" s="1"/>
  <c r="W1071" i="1"/>
  <c r="X1071" i="1" s="1"/>
  <c r="Y1071" i="1" s="1"/>
  <c r="W1070" i="1"/>
  <c r="X1070" i="1" s="1"/>
  <c r="Y1070" i="1" s="1"/>
  <c r="W1069" i="1"/>
  <c r="W1068" i="1"/>
  <c r="W1067" i="1"/>
  <c r="W1066" i="1"/>
  <c r="X1066" i="1" s="1"/>
  <c r="Y1066" i="1" s="1"/>
  <c r="W1065" i="1"/>
  <c r="W1064" i="1"/>
  <c r="W1063" i="1"/>
  <c r="W1062" i="1"/>
  <c r="X1062" i="1" s="1"/>
  <c r="Y1062" i="1" s="1"/>
  <c r="W1061" i="1"/>
  <c r="W1060" i="1"/>
  <c r="W1059" i="1"/>
  <c r="X1059" i="1" s="1"/>
  <c r="Y1059" i="1" s="1"/>
  <c r="W1058" i="1"/>
  <c r="W1057" i="1"/>
  <c r="X1057" i="1" s="1"/>
  <c r="Y1057" i="1" s="1"/>
  <c r="W1056" i="1"/>
  <c r="X1056" i="1" s="1"/>
  <c r="Y1056" i="1" s="1"/>
  <c r="W1055" i="1"/>
  <c r="W1054" i="1"/>
  <c r="X1054" i="1" s="1"/>
  <c r="Y1054" i="1" s="1"/>
  <c r="W1053" i="1"/>
  <c r="W1052" i="1"/>
  <c r="W1051" i="1"/>
  <c r="X1051" i="1" s="1"/>
  <c r="Y1051" i="1" s="1"/>
  <c r="W1050" i="1"/>
  <c r="W1049" i="1"/>
  <c r="X1049" i="1" s="1"/>
  <c r="Y1049" i="1" s="1"/>
  <c r="W1048" i="1"/>
  <c r="W1047" i="1"/>
  <c r="W1046" i="1"/>
  <c r="X1046" i="1" s="1"/>
  <c r="Y1046" i="1" s="1"/>
  <c r="W1045" i="1"/>
  <c r="W1044" i="1"/>
  <c r="W1043" i="1"/>
  <c r="W1042" i="1"/>
  <c r="X1042" i="1" s="1"/>
  <c r="Y1042" i="1" s="1"/>
  <c r="W1041" i="1"/>
  <c r="X1041" i="1" s="1"/>
  <c r="Y1041" i="1" s="1"/>
  <c r="W1040" i="1"/>
  <c r="W1039" i="1"/>
  <c r="W1038" i="1"/>
  <c r="X1038" i="1" s="1"/>
  <c r="Y1038" i="1" s="1"/>
  <c r="W1037" i="1"/>
  <c r="W1036" i="1"/>
  <c r="X1036" i="1" s="1"/>
  <c r="Y1036" i="1" s="1"/>
  <c r="W1035" i="1"/>
  <c r="W1034" i="1"/>
  <c r="X1034" i="1" s="1"/>
  <c r="Y1034" i="1" s="1"/>
  <c r="W1033" i="1"/>
  <c r="W1032" i="1"/>
  <c r="W1031" i="1"/>
  <c r="W1030" i="1"/>
  <c r="X1030" i="1" s="1"/>
  <c r="Y1030" i="1" s="1"/>
  <c r="W1029" i="1"/>
  <c r="W1028" i="1"/>
  <c r="X1028" i="1" s="1"/>
  <c r="Y1028" i="1" s="1"/>
  <c r="W1027" i="1"/>
  <c r="W1026" i="1"/>
  <c r="X1026" i="1" s="1"/>
  <c r="Y1026" i="1" s="1"/>
  <c r="W1025" i="1"/>
  <c r="X1025" i="1" s="1"/>
  <c r="Y1025" i="1" s="1"/>
  <c r="W1024" i="1"/>
  <c r="W1023" i="1"/>
  <c r="W1022" i="1"/>
  <c r="W1021" i="1"/>
  <c r="W1020" i="1"/>
  <c r="X1020" i="1" s="1"/>
  <c r="Y1020" i="1" s="1"/>
  <c r="W1019" i="1"/>
  <c r="W1018" i="1"/>
  <c r="X1018" i="1" s="1"/>
  <c r="Y1018" i="1" s="1"/>
  <c r="W1017" i="1"/>
  <c r="X1017" i="1" s="1"/>
  <c r="Y1017" i="1" s="1"/>
  <c r="W1016" i="1"/>
  <c r="W1015" i="1"/>
  <c r="W1014" i="1"/>
  <c r="X1014" i="1" s="1"/>
  <c r="Y1014" i="1" s="1"/>
  <c r="W1013" i="1"/>
  <c r="W1012" i="1"/>
  <c r="X1012" i="1" s="1"/>
  <c r="Y1012" i="1" s="1"/>
  <c r="W1011" i="1"/>
  <c r="W1010" i="1"/>
  <c r="X1010" i="1" s="1"/>
  <c r="Y1010" i="1" s="1"/>
  <c r="W1009" i="1"/>
  <c r="X1009" i="1" s="1"/>
  <c r="Y1009" i="1" s="1"/>
  <c r="W1008" i="1"/>
  <c r="W1007" i="1"/>
  <c r="W1006" i="1"/>
  <c r="W1005" i="1"/>
  <c r="W1004" i="1"/>
  <c r="X1004" i="1" s="1"/>
  <c r="Y1004" i="1" s="1"/>
  <c r="W1003" i="1"/>
  <c r="W1002" i="1"/>
  <c r="X1002" i="1" s="1"/>
  <c r="Y1002" i="1" s="1"/>
  <c r="W1001" i="1"/>
  <c r="W1000" i="1"/>
  <c r="W999" i="1"/>
  <c r="W998" i="1"/>
  <c r="X998" i="1" s="1"/>
  <c r="Y998" i="1" s="1"/>
  <c r="W997" i="1"/>
  <c r="X997" i="1" s="1"/>
  <c r="Y997" i="1" s="1"/>
  <c r="W996" i="1"/>
  <c r="W995" i="1"/>
  <c r="X995" i="1" s="1"/>
  <c r="Y995" i="1" s="1"/>
  <c r="W994" i="1"/>
  <c r="X994" i="1" s="1"/>
  <c r="Y994" i="1" s="1"/>
  <c r="W993" i="1"/>
  <c r="W992" i="1"/>
  <c r="W991" i="1"/>
  <c r="W990" i="1"/>
  <c r="X990" i="1" s="1"/>
  <c r="Y990" i="1" s="1"/>
  <c r="W989" i="1"/>
  <c r="X989" i="1" s="1"/>
  <c r="Y989" i="1" s="1"/>
  <c r="W988" i="1"/>
  <c r="W987" i="1"/>
  <c r="X987" i="1" s="1"/>
  <c r="Y987" i="1" s="1"/>
  <c r="W986" i="1"/>
  <c r="X986" i="1" s="1"/>
  <c r="Y986" i="1" s="1"/>
  <c r="W985" i="1"/>
  <c r="W984" i="1"/>
  <c r="W983" i="1"/>
  <c r="W982" i="1"/>
  <c r="X982" i="1" s="1"/>
  <c r="Y982" i="1" s="1"/>
  <c r="W981" i="1"/>
  <c r="X981" i="1" s="1"/>
  <c r="Y981" i="1" s="1"/>
  <c r="W980" i="1"/>
  <c r="W979" i="1"/>
  <c r="X979" i="1" s="1"/>
  <c r="Y979" i="1" s="1"/>
  <c r="W978" i="1"/>
  <c r="X978" i="1" s="1"/>
  <c r="Y978" i="1" s="1"/>
  <c r="W977" i="1"/>
  <c r="W976" i="1"/>
  <c r="W975" i="1"/>
  <c r="W974" i="1"/>
  <c r="X974" i="1" s="1"/>
  <c r="Y974" i="1" s="1"/>
  <c r="W973" i="1"/>
  <c r="X973" i="1" s="1"/>
  <c r="Y973" i="1" s="1"/>
  <c r="W972" i="1"/>
  <c r="W971" i="1"/>
  <c r="X971" i="1" s="1"/>
  <c r="Y971" i="1" s="1"/>
  <c r="W970" i="1"/>
  <c r="W969" i="1"/>
  <c r="W968" i="1"/>
  <c r="W967" i="1"/>
  <c r="W966" i="1"/>
  <c r="X966" i="1" s="1"/>
  <c r="Y966" i="1" s="1"/>
  <c r="W965" i="1"/>
  <c r="X965" i="1" s="1"/>
  <c r="Y965" i="1" s="1"/>
  <c r="W964" i="1"/>
  <c r="W963" i="1"/>
  <c r="X963" i="1" s="1"/>
  <c r="Y963" i="1" s="1"/>
  <c r="W962" i="1"/>
  <c r="X962" i="1" s="1"/>
  <c r="Y962" i="1" s="1"/>
  <c r="W961" i="1"/>
  <c r="W960" i="1"/>
  <c r="W959" i="1"/>
  <c r="W958" i="1"/>
  <c r="X958" i="1" s="1"/>
  <c r="Y958" i="1" s="1"/>
  <c r="W957" i="1"/>
  <c r="X957" i="1" s="1"/>
  <c r="Y957" i="1" s="1"/>
  <c r="W956" i="1"/>
  <c r="W955" i="1"/>
  <c r="X955" i="1" s="1"/>
  <c r="Y955" i="1" s="1"/>
  <c r="W954" i="1"/>
  <c r="X954" i="1" s="1"/>
  <c r="Y954" i="1" s="1"/>
  <c r="W953" i="1"/>
  <c r="W952" i="1"/>
  <c r="W951" i="1"/>
  <c r="W950" i="1"/>
  <c r="X950" i="1" s="1"/>
  <c r="Y950" i="1" s="1"/>
  <c r="W949" i="1"/>
  <c r="W948" i="1"/>
  <c r="X948" i="1" s="1"/>
  <c r="Y948" i="1" s="1"/>
  <c r="W947" i="1"/>
  <c r="X947" i="1" s="1"/>
  <c r="Y947" i="1" s="1"/>
  <c r="W946" i="1"/>
  <c r="W945" i="1"/>
  <c r="W944" i="1"/>
  <c r="W943" i="1"/>
  <c r="W942" i="1"/>
  <c r="X942" i="1" s="1"/>
  <c r="Y942" i="1" s="1"/>
  <c r="W941" i="1"/>
  <c r="W940" i="1"/>
  <c r="X940" i="1" s="1"/>
  <c r="Y940" i="1" s="1"/>
  <c r="W939" i="1"/>
  <c r="W938" i="1"/>
  <c r="W937" i="1"/>
  <c r="W936" i="1"/>
  <c r="W935" i="1"/>
  <c r="W934" i="1"/>
  <c r="X934" i="1" s="1"/>
  <c r="Y934" i="1" s="1"/>
  <c r="W933" i="1"/>
  <c r="W932" i="1"/>
  <c r="X932" i="1" s="1"/>
  <c r="Y932" i="1" s="1"/>
  <c r="W931" i="1"/>
  <c r="W930" i="1"/>
  <c r="W929" i="1"/>
  <c r="W928" i="1"/>
  <c r="W927" i="1"/>
  <c r="W926" i="1"/>
  <c r="X926" i="1" s="1"/>
  <c r="Y926" i="1" s="1"/>
  <c r="W925" i="1"/>
  <c r="W924" i="1"/>
  <c r="X924" i="1" s="1"/>
  <c r="Y924" i="1" s="1"/>
  <c r="W923" i="1"/>
  <c r="X923" i="1" s="1"/>
  <c r="Y923" i="1" s="1"/>
  <c r="W922" i="1"/>
  <c r="W921" i="1"/>
  <c r="W920" i="1"/>
  <c r="W919" i="1"/>
  <c r="W918" i="1"/>
  <c r="X918" i="1" s="1"/>
  <c r="Y918" i="1" s="1"/>
  <c r="W917" i="1"/>
  <c r="W916" i="1"/>
  <c r="X916" i="1" s="1"/>
  <c r="Y916" i="1" s="1"/>
  <c r="W915" i="1"/>
  <c r="X915" i="1" s="1"/>
  <c r="Y915" i="1" s="1"/>
  <c r="W914" i="1"/>
  <c r="W913" i="1"/>
  <c r="W912" i="1"/>
  <c r="W911" i="1"/>
  <c r="W910" i="1"/>
  <c r="X910" i="1" s="1"/>
  <c r="Y910" i="1" s="1"/>
  <c r="W909" i="1"/>
  <c r="W908" i="1"/>
  <c r="X908" i="1" s="1"/>
  <c r="Y908" i="1" s="1"/>
  <c r="W907" i="1"/>
  <c r="W906" i="1"/>
  <c r="W905" i="1"/>
  <c r="W904" i="1"/>
  <c r="W903" i="1"/>
  <c r="W902" i="1"/>
  <c r="X902" i="1" s="1"/>
  <c r="Y902" i="1" s="1"/>
  <c r="W901" i="1"/>
  <c r="W900" i="1"/>
  <c r="X900" i="1" s="1"/>
  <c r="Y900" i="1" s="1"/>
  <c r="W899" i="1"/>
  <c r="X899" i="1" s="1"/>
  <c r="Y899" i="1" s="1"/>
  <c r="W898" i="1"/>
  <c r="W897" i="1"/>
  <c r="W896" i="1"/>
  <c r="W895" i="1"/>
  <c r="W894" i="1"/>
  <c r="X894" i="1" s="1"/>
  <c r="Y894" i="1" s="1"/>
  <c r="W893" i="1"/>
  <c r="X893" i="1" s="1"/>
  <c r="Y893" i="1" s="1"/>
  <c r="W892" i="1"/>
  <c r="X892" i="1" s="1"/>
  <c r="Y892" i="1" s="1"/>
  <c r="W891" i="1"/>
  <c r="W890" i="1"/>
  <c r="W889" i="1"/>
  <c r="W888" i="1"/>
  <c r="W887" i="1"/>
  <c r="X887" i="1" s="1"/>
  <c r="Y887" i="1" s="1"/>
  <c r="W886" i="1"/>
  <c r="X886" i="1" s="1"/>
  <c r="Y886" i="1" s="1"/>
  <c r="W885" i="1"/>
  <c r="X885" i="1" s="1"/>
  <c r="Y885" i="1" s="1"/>
  <c r="W884" i="1"/>
  <c r="X884" i="1" s="1"/>
  <c r="Y884" i="1" s="1"/>
  <c r="W883" i="1"/>
  <c r="W882" i="1"/>
  <c r="W881" i="1"/>
  <c r="W880" i="1"/>
  <c r="W879" i="1"/>
  <c r="X879" i="1" s="1"/>
  <c r="Y879" i="1" s="1"/>
  <c r="W878" i="1"/>
  <c r="X878" i="1" s="1"/>
  <c r="Y878" i="1" s="1"/>
  <c r="W877" i="1"/>
  <c r="X877" i="1" s="1"/>
  <c r="Y877" i="1" s="1"/>
  <c r="W876" i="1"/>
  <c r="W875" i="1"/>
  <c r="W874" i="1"/>
  <c r="W873" i="1"/>
  <c r="W872" i="1"/>
  <c r="W871" i="1"/>
  <c r="X871" i="1" s="1"/>
  <c r="Y871" i="1" s="1"/>
  <c r="W870" i="1"/>
  <c r="X870" i="1" s="1"/>
  <c r="Y870" i="1" s="1"/>
  <c r="W869" i="1"/>
  <c r="X869" i="1" s="1"/>
  <c r="Y869" i="1" s="1"/>
  <c r="W868" i="1"/>
  <c r="X868" i="1" s="1"/>
  <c r="Y868" i="1" s="1"/>
  <c r="W867" i="1"/>
  <c r="W866" i="1"/>
  <c r="W865" i="1"/>
  <c r="W864" i="1"/>
  <c r="W863" i="1"/>
  <c r="X863" i="1" s="1"/>
  <c r="Y863" i="1" s="1"/>
  <c r="W862" i="1"/>
  <c r="X862" i="1" s="1"/>
  <c r="Y862" i="1" s="1"/>
  <c r="W861" i="1"/>
  <c r="X861" i="1" s="1"/>
  <c r="Y861" i="1" s="1"/>
  <c r="W860" i="1"/>
  <c r="X860" i="1" s="1"/>
  <c r="Y860" i="1" s="1"/>
  <c r="W859" i="1"/>
  <c r="W858" i="1"/>
  <c r="W857" i="1"/>
  <c r="W856" i="1"/>
  <c r="W855" i="1"/>
  <c r="X855" i="1" s="1"/>
  <c r="Y855" i="1" s="1"/>
  <c r="W854" i="1"/>
  <c r="X854" i="1" s="1"/>
  <c r="Y854" i="1" s="1"/>
  <c r="W853" i="1"/>
  <c r="X853" i="1" s="1"/>
  <c r="Y853" i="1" s="1"/>
  <c r="W852" i="1"/>
  <c r="X852" i="1" s="1"/>
  <c r="Y852" i="1" s="1"/>
  <c r="W851" i="1"/>
  <c r="W850" i="1"/>
  <c r="W849" i="1"/>
  <c r="W848" i="1"/>
  <c r="W847" i="1"/>
  <c r="X847" i="1" s="1"/>
  <c r="Y847" i="1" s="1"/>
  <c r="W846" i="1"/>
  <c r="X846" i="1" s="1"/>
  <c r="Y846" i="1" s="1"/>
  <c r="W845" i="1"/>
  <c r="X845" i="1" s="1"/>
  <c r="Y845" i="1" s="1"/>
  <c r="W844" i="1"/>
  <c r="W843" i="1"/>
  <c r="W842" i="1"/>
  <c r="W841" i="1"/>
  <c r="W840" i="1"/>
  <c r="W839" i="1"/>
  <c r="X839" i="1" s="1"/>
  <c r="Y839" i="1" s="1"/>
  <c r="W838" i="1"/>
  <c r="W837" i="1"/>
  <c r="X837" i="1" s="1"/>
  <c r="Y837" i="1" s="1"/>
  <c r="W836" i="1"/>
  <c r="W835" i="1"/>
  <c r="W834" i="1"/>
  <c r="W833" i="1"/>
  <c r="X833" i="1" s="1"/>
  <c r="Y833" i="1" s="1"/>
  <c r="W832" i="1"/>
  <c r="X832" i="1" s="1"/>
  <c r="Y832" i="1" s="1"/>
  <c r="W831" i="1"/>
  <c r="W830" i="1"/>
  <c r="X830" i="1" s="1"/>
  <c r="Y830" i="1" s="1"/>
  <c r="W829" i="1"/>
  <c r="W828" i="1"/>
  <c r="W827" i="1"/>
  <c r="W826" i="1"/>
  <c r="W825" i="1"/>
  <c r="X825" i="1" s="1"/>
  <c r="Y825" i="1" s="1"/>
  <c r="W824" i="1"/>
  <c r="X824" i="1" s="1"/>
  <c r="Y824" i="1" s="1"/>
  <c r="W823" i="1"/>
  <c r="W822" i="1"/>
  <c r="X822" i="1" s="1"/>
  <c r="Y822" i="1" s="1"/>
  <c r="W821" i="1"/>
  <c r="X821" i="1" s="1"/>
  <c r="Y821" i="1" s="1"/>
  <c r="W820" i="1"/>
  <c r="W819" i="1"/>
  <c r="W818" i="1"/>
  <c r="W817" i="1"/>
  <c r="X817" i="1" s="1"/>
  <c r="Y817" i="1" s="1"/>
  <c r="W816" i="1"/>
  <c r="X816" i="1" s="1"/>
  <c r="Y816" i="1" s="1"/>
  <c r="W815" i="1"/>
  <c r="W814" i="1"/>
  <c r="X814" i="1" s="1"/>
  <c r="Y814" i="1" s="1"/>
  <c r="W813" i="1"/>
  <c r="W812" i="1"/>
  <c r="W811" i="1"/>
  <c r="W810" i="1"/>
  <c r="W809" i="1"/>
  <c r="X809" i="1" s="1"/>
  <c r="Y809" i="1" s="1"/>
  <c r="W808" i="1"/>
  <c r="X808" i="1" s="1"/>
  <c r="Y808" i="1" s="1"/>
  <c r="W807" i="1"/>
  <c r="W806" i="1"/>
  <c r="X806" i="1" s="1"/>
  <c r="Y806" i="1" s="1"/>
  <c r="W805" i="1"/>
  <c r="X805" i="1" s="1"/>
  <c r="Y805" i="1" s="1"/>
  <c r="W804" i="1"/>
  <c r="W803" i="1"/>
  <c r="W802" i="1"/>
  <c r="W801" i="1"/>
  <c r="X801" i="1" s="1"/>
  <c r="Y801" i="1" s="1"/>
  <c r="W800" i="1"/>
  <c r="X800" i="1" s="1"/>
  <c r="Y800" i="1" s="1"/>
  <c r="W799" i="1"/>
  <c r="W798" i="1"/>
  <c r="X798" i="1" s="1"/>
  <c r="Y798" i="1" s="1"/>
  <c r="W797" i="1"/>
  <c r="X797" i="1" s="1"/>
  <c r="Y797" i="1" s="1"/>
  <c r="W796" i="1"/>
  <c r="W795" i="1"/>
  <c r="W794" i="1"/>
  <c r="W793" i="1"/>
  <c r="X793" i="1" s="1"/>
  <c r="Y793" i="1" s="1"/>
  <c r="W792" i="1"/>
  <c r="X792" i="1" s="1"/>
  <c r="Y792" i="1" s="1"/>
  <c r="W791" i="1"/>
  <c r="W790" i="1"/>
  <c r="X790" i="1" s="1"/>
  <c r="Y790" i="1" s="1"/>
  <c r="W789" i="1"/>
  <c r="W788" i="1"/>
  <c r="W787" i="1"/>
  <c r="W786" i="1"/>
  <c r="W785" i="1"/>
  <c r="X785" i="1" s="1"/>
  <c r="Y785" i="1" s="1"/>
  <c r="W784" i="1"/>
  <c r="X784" i="1" s="1"/>
  <c r="Y784" i="1" s="1"/>
  <c r="W783" i="1"/>
  <c r="W782" i="1"/>
  <c r="X782" i="1" s="1"/>
  <c r="Y782" i="1" s="1"/>
  <c r="W781" i="1"/>
  <c r="W780" i="1"/>
  <c r="W779" i="1"/>
  <c r="W778" i="1"/>
  <c r="W777" i="1"/>
  <c r="X777" i="1" s="1"/>
  <c r="Y777" i="1" s="1"/>
  <c r="W776" i="1"/>
  <c r="W775" i="1"/>
  <c r="X775" i="1" s="1"/>
  <c r="Y775" i="1" s="1"/>
  <c r="W774" i="1"/>
  <c r="X774" i="1" s="1"/>
  <c r="Y774" i="1" s="1"/>
  <c r="W773" i="1"/>
  <c r="W772" i="1"/>
  <c r="W771" i="1"/>
  <c r="W770" i="1"/>
  <c r="W769" i="1"/>
  <c r="X769" i="1" s="1"/>
  <c r="Y769" i="1" s="1"/>
  <c r="W768" i="1"/>
  <c r="W767" i="1"/>
  <c r="X767" i="1" s="1"/>
  <c r="Y767" i="1" s="1"/>
  <c r="W766" i="1"/>
  <c r="X766" i="1" s="1"/>
  <c r="Y766" i="1" s="1"/>
  <c r="W765" i="1"/>
  <c r="W764" i="1"/>
  <c r="W763" i="1"/>
  <c r="W762" i="1"/>
  <c r="W761" i="1"/>
  <c r="X761" i="1" s="1"/>
  <c r="Y761" i="1" s="1"/>
  <c r="W760" i="1"/>
  <c r="W759" i="1"/>
  <c r="X759" i="1" s="1"/>
  <c r="Y759" i="1" s="1"/>
  <c r="W758" i="1"/>
  <c r="X758" i="1" s="1"/>
  <c r="Y758" i="1" s="1"/>
  <c r="W757" i="1"/>
  <c r="W756" i="1"/>
  <c r="W755" i="1"/>
  <c r="W754" i="1"/>
  <c r="X754" i="1" s="1"/>
  <c r="Y754" i="1" s="1"/>
  <c r="W753" i="1"/>
  <c r="X753" i="1" s="1"/>
  <c r="Y753" i="1" s="1"/>
  <c r="W752" i="1"/>
  <c r="W751" i="1"/>
  <c r="X751" i="1" s="1"/>
  <c r="Y751" i="1" s="1"/>
  <c r="W750" i="1"/>
  <c r="X750" i="1" s="1"/>
  <c r="Y750" i="1" s="1"/>
  <c r="W749" i="1"/>
  <c r="W748" i="1"/>
  <c r="W747" i="1"/>
  <c r="W746" i="1"/>
  <c r="X746" i="1" s="1"/>
  <c r="Y746" i="1" s="1"/>
  <c r="W745" i="1"/>
  <c r="X745" i="1" s="1"/>
  <c r="Y745" i="1" s="1"/>
  <c r="W744" i="1"/>
  <c r="W743" i="1"/>
  <c r="X743" i="1" s="1"/>
  <c r="Y743" i="1" s="1"/>
  <c r="W742" i="1"/>
  <c r="X742" i="1" s="1"/>
  <c r="Y742" i="1" s="1"/>
  <c r="W741" i="1"/>
  <c r="W740" i="1"/>
  <c r="W739" i="1"/>
  <c r="W738" i="1"/>
  <c r="W737" i="1"/>
  <c r="X737" i="1" s="1"/>
  <c r="Y737" i="1" s="1"/>
  <c r="W736" i="1"/>
  <c r="W735" i="1"/>
  <c r="X735" i="1" s="1"/>
  <c r="Y735" i="1" s="1"/>
  <c r="W734" i="1"/>
  <c r="X734" i="1" s="1"/>
  <c r="Y734" i="1" s="1"/>
  <c r="W733" i="1"/>
  <c r="W732" i="1"/>
  <c r="W731" i="1"/>
  <c r="W730" i="1"/>
  <c r="X730" i="1" s="1"/>
  <c r="Y730" i="1" s="1"/>
  <c r="W729" i="1"/>
  <c r="X729" i="1" s="1"/>
  <c r="Y729" i="1" s="1"/>
  <c r="W728" i="1"/>
  <c r="W727" i="1"/>
  <c r="X727" i="1" s="1"/>
  <c r="Y727" i="1" s="1"/>
  <c r="W726" i="1"/>
  <c r="X726" i="1" s="1"/>
  <c r="Y726" i="1" s="1"/>
  <c r="W725" i="1"/>
  <c r="W724" i="1"/>
  <c r="W723" i="1"/>
  <c r="W722" i="1"/>
  <c r="X722" i="1" s="1"/>
  <c r="Y722" i="1" s="1"/>
  <c r="W721" i="1"/>
  <c r="X721" i="1" s="1"/>
  <c r="Y721" i="1" s="1"/>
  <c r="W720" i="1"/>
  <c r="W719" i="1"/>
  <c r="X719" i="1" s="1"/>
  <c r="Y719" i="1" s="1"/>
  <c r="W718" i="1"/>
  <c r="W717" i="1"/>
  <c r="W716" i="1"/>
  <c r="W715" i="1"/>
  <c r="W714" i="1"/>
  <c r="X714" i="1" s="1"/>
  <c r="Y714" i="1" s="1"/>
  <c r="W713" i="1"/>
  <c r="X713" i="1" s="1"/>
  <c r="Y713" i="1" s="1"/>
  <c r="W712" i="1"/>
  <c r="W711" i="1"/>
  <c r="X711" i="1" s="1"/>
  <c r="Y711" i="1" s="1"/>
  <c r="W710" i="1"/>
  <c r="X710" i="1" s="1"/>
  <c r="Y710" i="1" s="1"/>
  <c r="W709" i="1"/>
  <c r="W708" i="1"/>
  <c r="W707" i="1"/>
  <c r="W706" i="1"/>
  <c r="W705" i="1"/>
  <c r="X705" i="1" s="1"/>
  <c r="Y705" i="1" s="1"/>
  <c r="W704" i="1"/>
  <c r="W703" i="1"/>
  <c r="X703" i="1" s="1"/>
  <c r="Y703" i="1" s="1"/>
  <c r="W702" i="1"/>
  <c r="X702" i="1" s="1"/>
  <c r="Y702" i="1" s="1"/>
  <c r="W701" i="1"/>
  <c r="W700" i="1"/>
  <c r="W699" i="1"/>
  <c r="W698" i="1"/>
  <c r="W697" i="1"/>
  <c r="X697" i="1" s="1"/>
  <c r="Y697" i="1" s="1"/>
  <c r="W696" i="1"/>
  <c r="W695" i="1"/>
  <c r="X695" i="1" s="1"/>
  <c r="Y695" i="1" s="1"/>
  <c r="W694" i="1"/>
  <c r="X694" i="1" s="1"/>
  <c r="Y694" i="1" s="1"/>
  <c r="W693" i="1"/>
  <c r="W692" i="1"/>
  <c r="W691" i="1"/>
  <c r="W690" i="1"/>
  <c r="X690" i="1" s="1"/>
  <c r="Y690" i="1" s="1"/>
  <c r="W689" i="1"/>
  <c r="X689" i="1" s="1"/>
  <c r="Y689" i="1" s="1"/>
  <c r="W688" i="1"/>
  <c r="W687" i="1"/>
  <c r="X687" i="1" s="1"/>
  <c r="Y687" i="1" s="1"/>
  <c r="W686" i="1"/>
  <c r="X686" i="1" s="1"/>
  <c r="Y686" i="1" s="1"/>
  <c r="W685" i="1"/>
  <c r="W684" i="1"/>
  <c r="W683" i="1"/>
  <c r="W682" i="1"/>
  <c r="X682" i="1" s="1"/>
  <c r="Y682" i="1" s="1"/>
  <c r="W681" i="1"/>
  <c r="X681" i="1" s="1"/>
  <c r="Y681" i="1" s="1"/>
  <c r="W680" i="1"/>
  <c r="W679" i="1"/>
  <c r="X679" i="1" s="1"/>
  <c r="Y679" i="1" s="1"/>
  <c r="W678" i="1"/>
  <c r="X678" i="1" s="1"/>
  <c r="Y678" i="1" s="1"/>
  <c r="W677" i="1"/>
  <c r="W676" i="1"/>
  <c r="W675" i="1"/>
  <c r="W674" i="1"/>
  <c r="W673" i="1"/>
  <c r="X673" i="1" s="1"/>
  <c r="Y673" i="1" s="1"/>
  <c r="W672" i="1"/>
  <c r="W671" i="1"/>
  <c r="X671" i="1" s="1"/>
  <c r="Y671" i="1" s="1"/>
  <c r="W670" i="1"/>
  <c r="X670" i="1" s="1"/>
  <c r="Y670" i="1" s="1"/>
  <c r="W669" i="1"/>
  <c r="W668" i="1"/>
  <c r="W667" i="1"/>
  <c r="W666" i="1"/>
  <c r="X666" i="1" s="1"/>
  <c r="Y666" i="1" s="1"/>
  <c r="W665" i="1"/>
  <c r="X665" i="1" s="1"/>
  <c r="Y665" i="1" s="1"/>
  <c r="W664" i="1"/>
  <c r="W663" i="1"/>
  <c r="X663" i="1" s="1"/>
  <c r="Y663" i="1" s="1"/>
  <c r="W662" i="1"/>
  <c r="X662" i="1" s="1"/>
  <c r="Y662" i="1" s="1"/>
  <c r="W661" i="1"/>
  <c r="W660" i="1"/>
  <c r="W659" i="1"/>
  <c r="W658" i="1"/>
  <c r="X658" i="1" s="1"/>
  <c r="Y658" i="1" s="1"/>
  <c r="W657" i="1"/>
  <c r="X657" i="1" s="1"/>
  <c r="Y657" i="1" s="1"/>
  <c r="W656" i="1"/>
  <c r="W655" i="1"/>
  <c r="X655" i="1" s="1"/>
  <c r="Y655" i="1" s="1"/>
  <c r="W654" i="1"/>
  <c r="X654" i="1" s="1"/>
  <c r="Y654" i="1" s="1"/>
  <c r="W653" i="1"/>
  <c r="W652" i="1"/>
  <c r="W651" i="1"/>
  <c r="W650" i="1"/>
  <c r="X650" i="1" s="1"/>
  <c r="Y650" i="1" s="1"/>
  <c r="W649" i="1"/>
  <c r="X649" i="1" s="1"/>
  <c r="Y649" i="1" s="1"/>
  <c r="W648" i="1"/>
  <c r="W647" i="1"/>
  <c r="X647" i="1" s="1"/>
  <c r="Y647" i="1" s="1"/>
  <c r="W646" i="1"/>
  <c r="X646" i="1" s="1"/>
  <c r="Y646" i="1" s="1"/>
  <c r="W645" i="1"/>
  <c r="W644" i="1"/>
  <c r="W643" i="1"/>
  <c r="W642" i="1"/>
  <c r="W641" i="1"/>
  <c r="X641" i="1" s="1"/>
  <c r="Y641" i="1" s="1"/>
  <c r="W640" i="1"/>
  <c r="W639" i="1"/>
  <c r="W638" i="1"/>
  <c r="X638" i="1" s="1"/>
  <c r="Y638" i="1" s="1"/>
  <c r="W637" i="1"/>
  <c r="W636" i="1"/>
  <c r="W635" i="1"/>
  <c r="W634" i="1"/>
  <c r="W633" i="1"/>
  <c r="X633" i="1" s="1"/>
  <c r="Y633" i="1" s="1"/>
  <c r="W632" i="1"/>
  <c r="W631" i="1"/>
  <c r="X631" i="1" s="1"/>
  <c r="Y631" i="1" s="1"/>
  <c r="W630" i="1"/>
  <c r="X630" i="1" s="1"/>
  <c r="Y630" i="1" s="1"/>
  <c r="W629" i="1"/>
  <c r="W628" i="1"/>
  <c r="W627" i="1"/>
  <c r="W626" i="1"/>
  <c r="X626" i="1" s="1"/>
  <c r="Y626" i="1" s="1"/>
  <c r="W625" i="1"/>
  <c r="X625" i="1" s="1"/>
  <c r="Y625" i="1" s="1"/>
  <c r="W624" i="1"/>
  <c r="W623" i="1"/>
  <c r="X623" i="1" s="1"/>
  <c r="Y623" i="1" s="1"/>
  <c r="W622" i="1"/>
  <c r="X622" i="1" s="1"/>
  <c r="Y622" i="1" s="1"/>
  <c r="W621" i="1"/>
  <c r="W620" i="1"/>
  <c r="W619" i="1"/>
  <c r="W618" i="1"/>
  <c r="X618" i="1" s="1"/>
  <c r="Y618" i="1" s="1"/>
  <c r="W617" i="1"/>
  <c r="X617" i="1" s="1"/>
  <c r="Y617" i="1" s="1"/>
  <c r="W616" i="1"/>
  <c r="W615" i="1"/>
  <c r="X615" i="1" s="1"/>
  <c r="Y615" i="1" s="1"/>
  <c r="W614" i="1"/>
  <c r="X614" i="1" s="1"/>
  <c r="Y614" i="1" s="1"/>
  <c r="W613" i="1"/>
  <c r="W612" i="1"/>
  <c r="W611" i="1"/>
  <c r="W610" i="1"/>
  <c r="W609" i="1"/>
  <c r="X609" i="1" s="1"/>
  <c r="Y609" i="1" s="1"/>
  <c r="W608" i="1"/>
  <c r="W607" i="1"/>
  <c r="X607" i="1" s="1"/>
  <c r="Y607" i="1" s="1"/>
  <c r="W606" i="1"/>
  <c r="X606" i="1" s="1"/>
  <c r="Y606" i="1" s="1"/>
  <c r="W605" i="1"/>
  <c r="W604" i="1"/>
  <c r="W603" i="1"/>
  <c r="W602" i="1"/>
  <c r="X602" i="1" s="1"/>
  <c r="Y602" i="1" s="1"/>
  <c r="W601" i="1"/>
  <c r="X601" i="1" s="1"/>
  <c r="Y601" i="1" s="1"/>
  <c r="W600" i="1"/>
  <c r="X600" i="1" s="1"/>
  <c r="Y600" i="1" s="1"/>
  <c r="W599" i="1"/>
  <c r="X599" i="1" s="1"/>
  <c r="Y599" i="1" s="1"/>
  <c r="W598" i="1"/>
  <c r="W597" i="1"/>
  <c r="W596" i="1"/>
  <c r="W595" i="1"/>
  <c r="W594" i="1"/>
  <c r="X594" i="1" s="1"/>
  <c r="Y594" i="1" s="1"/>
  <c r="W593" i="1"/>
  <c r="W592" i="1"/>
  <c r="X592" i="1" s="1"/>
  <c r="Y592" i="1" s="1"/>
  <c r="W591" i="1"/>
  <c r="W590" i="1"/>
  <c r="X590" i="1" s="1"/>
  <c r="Y590" i="1" s="1"/>
  <c r="W589" i="1"/>
  <c r="W588" i="1"/>
  <c r="W587" i="1"/>
  <c r="W586" i="1"/>
  <c r="X586" i="1" s="1"/>
  <c r="Y586" i="1" s="1"/>
  <c r="W585" i="1"/>
  <c r="X585" i="1" s="1"/>
  <c r="Y585" i="1" s="1"/>
  <c r="W584" i="1"/>
  <c r="X584" i="1" s="1"/>
  <c r="Y584" i="1" s="1"/>
  <c r="W583" i="1"/>
  <c r="X583" i="1" s="1"/>
  <c r="Y583" i="1" s="1"/>
  <c r="W582" i="1"/>
  <c r="X582" i="1" s="1"/>
  <c r="Y582" i="1" s="1"/>
  <c r="W581" i="1"/>
  <c r="W580" i="1"/>
  <c r="W579" i="1"/>
  <c r="W578" i="1"/>
  <c r="X578" i="1" s="1"/>
  <c r="Y578" i="1" s="1"/>
  <c r="W577" i="1"/>
  <c r="X577" i="1" s="1"/>
  <c r="Y577" i="1" s="1"/>
  <c r="W576" i="1"/>
  <c r="X576" i="1" s="1"/>
  <c r="Y576" i="1" s="1"/>
  <c r="W575" i="1"/>
  <c r="X575" i="1" s="1"/>
  <c r="Y575" i="1" s="1"/>
  <c r="W574" i="1"/>
  <c r="X574" i="1" s="1"/>
  <c r="Y574" i="1" s="1"/>
  <c r="W573" i="1"/>
  <c r="W572" i="1"/>
  <c r="W571" i="1"/>
  <c r="W570" i="1"/>
  <c r="X570" i="1" s="1"/>
  <c r="Y570" i="1" s="1"/>
  <c r="W569" i="1"/>
  <c r="X569" i="1" s="1"/>
  <c r="Y569" i="1" s="1"/>
  <c r="W568" i="1"/>
  <c r="X568" i="1" s="1"/>
  <c r="Y568" i="1" s="1"/>
  <c r="W567" i="1"/>
  <c r="X567" i="1" s="1"/>
  <c r="Y567" i="1" s="1"/>
  <c r="W566" i="1"/>
  <c r="X566" i="1" s="1"/>
  <c r="Y566" i="1" s="1"/>
  <c r="W565" i="1"/>
  <c r="W564" i="1"/>
  <c r="W563" i="1"/>
  <c r="W562" i="1"/>
  <c r="X562" i="1" s="1"/>
  <c r="Y562" i="1" s="1"/>
  <c r="W561" i="1"/>
  <c r="W560" i="1"/>
  <c r="X560" i="1" s="1"/>
  <c r="Y560" i="1" s="1"/>
  <c r="W559" i="1"/>
  <c r="W558" i="1"/>
  <c r="X558" i="1" s="1"/>
  <c r="Y558" i="1" s="1"/>
  <c r="W557" i="1"/>
  <c r="W556" i="1"/>
  <c r="W555" i="1"/>
  <c r="W554" i="1"/>
  <c r="X554" i="1" s="1"/>
  <c r="Y554" i="1" s="1"/>
  <c r="W553" i="1"/>
  <c r="X553" i="1" s="1"/>
  <c r="Y553" i="1" s="1"/>
  <c r="W552" i="1"/>
  <c r="X552" i="1" s="1"/>
  <c r="Y552" i="1" s="1"/>
  <c r="W551" i="1"/>
  <c r="X551" i="1" s="1"/>
  <c r="Y551" i="1" s="1"/>
  <c r="W550" i="1"/>
  <c r="X550" i="1" s="1"/>
  <c r="Y550" i="1" s="1"/>
  <c r="W549" i="1"/>
  <c r="W548" i="1"/>
  <c r="W547" i="1"/>
  <c r="W546" i="1"/>
  <c r="W545" i="1"/>
  <c r="W544" i="1"/>
  <c r="X544" i="1" s="1"/>
  <c r="Y544" i="1" s="1"/>
  <c r="W543" i="1"/>
  <c r="W542" i="1"/>
  <c r="W541" i="1"/>
  <c r="W540" i="1"/>
  <c r="W539" i="1"/>
  <c r="X539" i="1" s="1"/>
  <c r="Y539" i="1" s="1"/>
  <c r="W538" i="1"/>
  <c r="W537" i="1"/>
  <c r="X537" i="1" s="1"/>
  <c r="Y537" i="1" s="1"/>
  <c r="W536" i="1"/>
  <c r="X536" i="1" s="1"/>
  <c r="Y536" i="1" s="1"/>
  <c r="W535" i="1"/>
  <c r="W534" i="1"/>
  <c r="X534" i="1" s="1"/>
  <c r="Y534" i="1" s="1"/>
  <c r="W533" i="1"/>
  <c r="W532" i="1"/>
  <c r="W531" i="1"/>
  <c r="X531" i="1" s="1"/>
  <c r="Y531" i="1" s="1"/>
  <c r="W530" i="1"/>
  <c r="W529" i="1"/>
  <c r="X529" i="1" s="1"/>
  <c r="Y529" i="1" s="1"/>
  <c r="W528" i="1"/>
  <c r="W527" i="1"/>
  <c r="W526" i="1"/>
  <c r="X526" i="1" s="1"/>
  <c r="Y526" i="1" s="1"/>
  <c r="W525" i="1"/>
  <c r="W524" i="1"/>
  <c r="W523" i="1"/>
  <c r="X523" i="1" s="1"/>
  <c r="Y523" i="1" s="1"/>
  <c r="W522" i="1"/>
  <c r="W521" i="1"/>
  <c r="X521" i="1" s="1"/>
  <c r="Y521" i="1" s="1"/>
  <c r="W520" i="1"/>
  <c r="X520" i="1" s="1"/>
  <c r="Y520" i="1" s="1"/>
  <c r="W519" i="1"/>
  <c r="W518" i="1"/>
  <c r="X518" i="1" s="1"/>
  <c r="Y518" i="1" s="1"/>
  <c r="W517" i="1"/>
  <c r="W516" i="1"/>
  <c r="X516" i="1" s="1"/>
  <c r="Y516" i="1" s="1"/>
  <c r="W515" i="1"/>
  <c r="W514" i="1"/>
  <c r="X514" i="1" s="1"/>
  <c r="Y514" i="1" s="1"/>
  <c r="W513" i="1"/>
  <c r="X513" i="1" s="1"/>
  <c r="Y513" i="1" s="1"/>
  <c r="W512" i="1"/>
  <c r="W511" i="1"/>
  <c r="W510" i="1"/>
  <c r="X510" i="1" s="1"/>
  <c r="Y510" i="1" s="1"/>
  <c r="W509" i="1"/>
  <c r="W508" i="1"/>
  <c r="X508" i="1" s="1"/>
  <c r="Y508" i="1" s="1"/>
  <c r="W507" i="1"/>
  <c r="W506" i="1"/>
  <c r="X506" i="1" s="1"/>
  <c r="Y506" i="1" s="1"/>
  <c r="W505" i="1"/>
  <c r="X505" i="1" s="1"/>
  <c r="Y505" i="1" s="1"/>
  <c r="W504" i="1"/>
  <c r="W503" i="1"/>
  <c r="W502" i="1"/>
  <c r="X502" i="1" s="1"/>
  <c r="Y502" i="1" s="1"/>
  <c r="W501" i="1"/>
  <c r="W500" i="1"/>
  <c r="X500" i="1" s="1"/>
  <c r="Y500" i="1" s="1"/>
  <c r="W499" i="1"/>
  <c r="W498" i="1"/>
  <c r="X498" i="1" s="1"/>
  <c r="Y498" i="1" s="1"/>
  <c r="W497" i="1"/>
  <c r="X497" i="1" s="1"/>
  <c r="Y497" i="1" s="1"/>
  <c r="W496" i="1"/>
  <c r="W495" i="1"/>
  <c r="W494" i="1"/>
  <c r="X494" i="1" s="1"/>
  <c r="Y494" i="1" s="1"/>
  <c r="W493" i="1"/>
  <c r="W492" i="1"/>
  <c r="X492" i="1" s="1"/>
  <c r="Y492" i="1" s="1"/>
  <c r="W491" i="1"/>
  <c r="W490" i="1"/>
  <c r="X490" i="1" s="1"/>
  <c r="Y490" i="1" s="1"/>
  <c r="W489" i="1"/>
  <c r="X489" i="1" s="1"/>
  <c r="Y489" i="1" s="1"/>
  <c r="W488" i="1"/>
  <c r="W487" i="1"/>
  <c r="W486" i="1"/>
  <c r="X486" i="1" s="1"/>
  <c r="Y486" i="1" s="1"/>
  <c r="W485" i="1"/>
  <c r="W484" i="1"/>
  <c r="X484" i="1" s="1"/>
  <c r="Y484" i="1" s="1"/>
  <c r="W483" i="1"/>
  <c r="W482" i="1"/>
  <c r="X482" i="1" s="1"/>
  <c r="Y482" i="1" s="1"/>
  <c r="W481" i="1"/>
  <c r="X481" i="1" s="1"/>
  <c r="Y481" i="1" s="1"/>
  <c r="W480" i="1"/>
  <c r="W479" i="1"/>
  <c r="W478" i="1"/>
  <c r="X478" i="1" s="1"/>
  <c r="Y478" i="1" s="1"/>
  <c r="W477" i="1"/>
  <c r="W476" i="1"/>
  <c r="X476" i="1" s="1"/>
  <c r="Y476" i="1" s="1"/>
  <c r="W475" i="1"/>
  <c r="W474" i="1"/>
  <c r="X474" i="1" s="1"/>
  <c r="Y474" i="1" s="1"/>
  <c r="W473" i="1"/>
  <c r="X473" i="1" s="1"/>
  <c r="Y473" i="1" s="1"/>
  <c r="W472" i="1"/>
  <c r="W471" i="1"/>
  <c r="W470" i="1"/>
  <c r="X470" i="1" s="1"/>
  <c r="Y470" i="1" s="1"/>
  <c r="W469" i="1"/>
  <c r="W468" i="1"/>
  <c r="X468" i="1" s="1"/>
  <c r="Y468" i="1" s="1"/>
  <c r="W467" i="1"/>
  <c r="W466" i="1"/>
  <c r="X466" i="1" s="1"/>
  <c r="Y466" i="1" s="1"/>
  <c r="W465" i="1"/>
  <c r="X465" i="1" s="1"/>
  <c r="Y465" i="1" s="1"/>
  <c r="W464" i="1"/>
  <c r="W463" i="1"/>
  <c r="W462" i="1"/>
  <c r="X462" i="1" s="1"/>
  <c r="Y462" i="1" s="1"/>
  <c r="W461" i="1"/>
  <c r="W460" i="1"/>
  <c r="X460" i="1" s="1"/>
  <c r="Y460" i="1" s="1"/>
  <c r="W459" i="1"/>
  <c r="W458" i="1"/>
  <c r="X458" i="1" s="1"/>
  <c r="Y458" i="1" s="1"/>
  <c r="W457" i="1"/>
  <c r="X457" i="1" s="1"/>
  <c r="Y457" i="1" s="1"/>
  <c r="W456" i="1"/>
  <c r="W455" i="1"/>
  <c r="W454" i="1"/>
  <c r="W453" i="1"/>
  <c r="W452" i="1"/>
  <c r="X452" i="1" s="1"/>
  <c r="Y452" i="1" s="1"/>
  <c r="W451" i="1"/>
  <c r="W450" i="1"/>
  <c r="X450" i="1" s="1"/>
  <c r="Y450" i="1" s="1"/>
  <c r="W449" i="1"/>
  <c r="X449" i="1" s="1"/>
  <c r="Y449" i="1" s="1"/>
  <c r="W448" i="1"/>
  <c r="W447" i="1"/>
  <c r="W446" i="1"/>
  <c r="X446" i="1" s="1"/>
  <c r="Y446" i="1" s="1"/>
  <c r="W445" i="1"/>
  <c r="W444" i="1"/>
  <c r="X444" i="1" s="1"/>
  <c r="Y444" i="1" s="1"/>
  <c r="W443" i="1"/>
  <c r="W442" i="1"/>
  <c r="X442" i="1" s="1"/>
  <c r="Y442" i="1" s="1"/>
  <c r="W441" i="1"/>
  <c r="X441" i="1" s="1"/>
  <c r="Y441" i="1" s="1"/>
  <c r="W440" i="1"/>
  <c r="W439" i="1"/>
  <c r="W438" i="1"/>
  <c r="W437" i="1"/>
  <c r="W436" i="1"/>
  <c r="X436" i="1" s="1"/>
  <c r="Y436" i="1" s="1"/>
  <c r="W435" i="1"/>
  <c r="W434" i="1"/>
  <c r="X434" i="1" s="1"/>
  <c r="Y434" i="1" s="1"/>
  <c r="W433" i="1"/>
  <c r="W432" i="1"/>
  <c r="W431" i="1"/>
  <c r="W430" i="1"/>
  <c r="X430" i="1" s="1"/>
  <c r="Y430" i="1" s="1"/>
  <c r="W429" i="1"/>
  <c r="W428" i="1"/>
  <c r="X428" i="1" s="1"/>
  <c r="Y428" i="1" s="1"/>
  <c r="W427" i="1"/>
  <c r="W426" i="1"/>
  <c r="X426" i="1" s="1"/>
  <c r="Y426" i="1" s="1"/>
  <c r="W425" i="1"/>
  <c r="X425" i="1" s="1"/>
  <c r="Y425" i="1" s="1"/>
  <c r="W424" i="1"/>
  <c r="W423" i="1"/>
  <c r="W422" i="1"/>
  <c r="X422" i="1" s="1"/>
  <c r="Y422" i="1" s="1"/>
  <c r="W421" i="1"/>
  <c r="W420" i="1"/>
  <c r="X420" i="1" s="1"/>
  <c r="Y420" i="1" s="1"/>
  <c r="W419" i="1"/>
  <c r="W418" i="1"/>
  <c r="X418" i="1" s="1"/>
  <c r="Y418" i="1" s="1"/>
  <c r="W417" i="1"/>
  <c r="X417" i="1" s="1"/>
  <c r="Y417" i="1" s="1"/>
  <c r="W416" i="1"/>
  <c r="W415" i="1"/>
  <c r="W414" i="1"/>
  <c r="X414" i="1" s="1"/>
  <c r="Y414" i="1" s="1"/>
  <c r="W413" i="1"/>
  <c r="W412" i="1"/>
  <c r="X412" i="1" s="1"/>
  <c r="Y412" i="1" s="1"/>
  <c r="W411" i="1"/>
  <c r="W410" i="1"/>
  <c r="X410" i="1" s="1"/>
  <c r="Y410" i="1" s="1"/>
  <c r="W409" i="1"/>
  <c r="X409" i="1" s="1"/>
  <c r="Y409" i="1" s="1"/>
  <c r="W408" i="1"/>
  <c r="W407" i="1"/>
  <c r="W406" i="1"/>
  <c r="X406" i="1" s="1"/>
  <c r="Y406" i="1" s="1"/>
  <c r="W405" i="1"/>
  <c r="W404" i="1"/>
  <c r="X404" i="1" s="1"/>
  <c r="Y404" i="1" s="1"/>
  <c r="W403" i="1"/>
  <c r="W402" i="1"/>
  <c r="X402" i="1" s="1"/>
  <c r="Y402" i="1" s="1"/>
  <c r="W401" i="1"/>
  <c r="W400" i="1"/>
  <c r="W399" i="1"/>
  <c r="W398" i="1"/>
  <c r="X398" i="1" s="1"/>
  <c r="Y398" i="1" s="1"/>
  <c r="W397" i="1"/>
  <c r="W396" i="1"/>
  <c r="X396" i="1" s="1"/>
  <c r="Y396" i="1" s="1"/>
  <c r="W395" i="1"/>
  <c r="W394" i="1"/>
  <c r="X394" i="1" s="1"/>
  <c r="Y394" i="1" s="1"/>
  <c r="W393" i="1"/>
  <c r="X393" i="1" s="1"/>
  <c r="Y393" i="1" s="1"/>
  <c r="W392" i="1"/>
  <c r="W391" i="1"/>
  <c r="W390" i="1"/>
  <c r="X390" i="1" s="1"/>
  <c r="Y390" i="1" s="1"/>
  <c r="W389" i="1"/>
  <c r="W388" i="1"/>
  <c r="X388" i="1" s="1"/>
  <c r="Y388" i="1" s="1"/>
  <c r="W387" i="1"/>
  <c r="W386" i="1"/>
  <c r="X386" i="1" s="1"/>
  <c r="Y386" i="1" s="1"/>
  <c r="W385" i="1"/>
  <c r="X385" i="1" s="1"/>
  <c r="Y385" i="1" s="1"/>
  <c r="W384" i="1"/>
  <c r="W383" i="1"/>
  <c r="W382" i="1"/>
  <c r="X382" i="1" s="1"/>
  <c r="Y382" i="1" s="1"/>
  <c r="W381" i="1"/>
  <c r="W380" i="1"/>
  <c r="X380" i="1" s="1"/>
  <c r="Y380" i="1" s="1"/>
  <c r="W379" i="1"/>
  <c r="W378" i="1"/>
  <c r="X378" i="1" s="1"/>
  <c r="Y378" i="1" s="1"/>
  <c r="W377" i="1"/>
  <c r="X377" i="1" s="1"/>
  <c r="Y377" i="1" s="1"/>
  <c r="W376" i="1"/>
  <c r="W375" i="1"/>
  <c r="W374" i="1"/>
  <c r="X374" i="1" s="1"/>
  <c r="Y374" i="1" s="1"/>
  <c r="W373" i="1"/>
  <c r="W372" i="1"/>
  <c r="X372" i="1" s="1"/>
  <c r="Y372" i="1" s="1"/>
  <c r="W371" i="1"/>
  <c r="W370" i="1"/>
  <c r="X370" i="1" s="1"/>
  <c r="Y370" i="1" s="1"/>
  <c r="W369" i="1"/>
  <c r="W368" i="1"/>
  <c r="W367" i="1"/>
  <c r="W366" i="1"/>
  <c r="X366" i="1" s="1"/>
  <c r="Y366" i="1" s="1"/>
  <c r="W365" i="1"/>
  <c r="W364" i="1"/>
  <c r="X364" i="1" s="1"/>
  <c r="Y364" i="1" s="1"/>
  <c r="W363" i="1"/>
  <c r="W362" i="1"/>
  <c r="X362" i="1" s="1"/>
  <c r="Y362" i="1" s="1"/>
  <c r="W361" i="1"/>
  <c r="X361" i="1" s="1"/>
  <c r="Y361" i="1" s="1"/>
  <c r="W360" i="1"/>
  <c r="W359" i="1"/>
  <c r="W358" i="1"/>
  <c r="X358" i="1" s="1"/>
  <c r="Y358" i="1" s="1"/>
  <c r="W357" i="1"/>
  <c r="W356" i="1"/>
  <c r="X356" i="1" s="1"/>
  <c r="Y356" i="1" s="1"/>
  <c r="W355" i="1"/>
  <c r="W354" i="1"/>
  <c r="X354" i="1" s="1"/>
  <c r="Y354" i="1" s="1"/>
  <c r="W353" i="1"/>
  <c r="X353" i="1" s="1"/>
  <c r="Y353" i="1" s="1"/>
  <c r="W352" i="1"/>
  <c r="W351" i="1"/>
  <c r="W350" i="1"/>
  <c r="X350" i="1" s="1"/>
  <c r="Y350" i="1" s="1"/>
  <c r="W349" i="1"/>
  <c r="W348" i="1"/>
  <c r="X348" i="1" s="1"/>
  <c r="Y348" i="1" s="1"/>
  <c r="W347" i="1"/>
  <c r="W346" i="1"/>
  <c r="X346" i="1" s="1"/>
  <c r="Y346" i="1" s="1"/>
  <c r="W345" i="1"/>
  <c r="X345" i="1" s="1"/>
  <c r="Y345" i="1" s="1"/>
  <c r="W344" i="1"/>
  <c r="W343" i="1"/>
  <c r="W342" i="1"/>
  <c r="X342" i="1" s="1"/>
  <c r="Y342" i="1" s="1"/>
  <c r="W341" i="1"/>
  <c r="W340" i="1"/>
  <c r="X340" i="1" s="1"/>
  <c r="Y340" i="1" s="1"/>
  <c r="W339" i="1"/>
  <c r="W338" i="1"/>
  <c r="X338" i="1" s="1"/>
  <c r="Y338" i="1" s="1"/>
  <c r="W337" i="1"/>
  <c r="W336" i="1"/>
  <c r="W335" i="1"/>
  <c r="W334" i="1"/>
  <c r="W333" i="1"/>
  <c r="W332" i="1"/>
  <c r="X332" i="1" s="1"/>
  <c r="Y332" i="1" s="1"/>
  <c r="W331" i="1"/>
  <c r="W330" i="1"/>
  <c r="X330" i="1" s="1"/>
  <c r="Y330" i="1" s="1"/>
  <c r="W329" i="1"/>
  <c r="X329" i="1" s="1"/>
  <c r="Y329" i="1" s="1"/>
  <c r="W328" i="1"/>
  <c r="W327" i="1"/>
  <c r="W326" i="1"/>
  <c r="X326" i="1" s="1"/>
  <c r="Y326" i="1" s="1"/>
  <c r="W325" i="1"/>
  <c r="W324" i="1"/>
  <c r="X324" i="1" s="1"/>
  <c r="Y324" i="1" s="1"/>
  <c r="W323" i="1"/>
  <c r="W322" i="1"/>
  <c r="X322" i="1" s="1"/>
  <c r="Y322" i="1" s="1"/>
  <c r="W321" i="1"/>
  <c r="X321" i="1" s="1"/>
  <c r="Y321" i="1" s="1"/>
  <c r="W320" i="1"/>
  <c r="W319" i="1"/>
  <c r="W318" i="1"/>
  <c r="X318" i="1" s="1"/>
  <c r="Y318" i="1" s="1"/>
  <c r="W317" i="1"/>
  <c r="X317" i="1" s="1"/>
  <c r="Y317" i="1" s="1"/>
  <c r="W316" i="1"/>
  <c r="W315" i="1"/>
  <c r="X315" i="1" s="1"/>
  <c r="Y315" i="1" s="1"/>
  <c r="W314" i="1"/>
  <c r="X314" i="1" s="1"/>
  <c r="Y314" i="1" s="1"/>
  <c r="W313" i="1"/>
  <c r="W312" i="1"/>
  <c r="W311" i="1"/>
  <c r="W310" i="1"/>
  <c r="X310" i="1" s="1"/>
  <c r="Y310" i="1" s="1"/>
  <c r="W309" i="1"/>
  <c r="X309" i="1" s="1"/>
  <c r="Y309" i="1" s="1"/>
  <c r="W308" i="1"/>
  <c r="W307" i="1"/>
  <c r="X307" i="1" s="1"/>
  <c r="Y307" i="1" s="1"/>
  <c r="W306" i="1"/>
  <c r="W305" i="1"/>
  <c r="W304" i="1"/>
  <c r="W303" i="1"/>
  <c r="W302" i="1"/>
  <c r="X302" i="1" s="1"/>
  <c r="Y302" i="1" s="1"/>
  <c r="W301" i="1"/>
  <c r="X301" i="1" s="1"/>
  <c r="Y301" i="1" s="1"/>
  <c r="W300" i="1"/>
  <c r="W299" i="1"/>
  <c r="X299" i="1" s="1"/>
  <c r="Y299" i="1" s="1"/>
  <c r="W298" i="1"/>
  <c r="X298" i="1" s="1"/>
  <c r="Y298" i="1" s="1"/>
  <c r="W297" i="1"/>
  <c r="X297" i="1" s="1"/>
  <c r="Y297" i="1" s="1"/>
  <c r="W296" i="1"/>
  <c r="W295" i="1"/>
  <c r="W294" i="1"/>
  <c r="X294" i="1" s="1"/>
  <c r="Y294" i="1" s="1"/>
  <c r="W293" i="1"/>
  <c r="W292" i="1"/>
  <c r="X292" i="1" s="1"/>
  <c r="Y292" i="1" s="1"/>
  <c r="W291" i="1"/>
  <c r="X291" i="1" s="1"/>
  <c r="Y291" i="1" s="1"/>
  <c r="W290" i="1"/>
  <c r="W289" i="1"/>
  <c r="W288" i="1"/>
  <c r="W287" i="1"/>
  <c r="X287" i="1" s="1"/>
  <c r="Y287" i="1" s="1"/>
  <c r="W286" i="1"/>
  <c r="W285" i="1"/>
  <c r="X285" i="1" s="1"/>
  <c r="Y285" i="1" s="1"/>
  <c r="W284" i="1"/>
  <c r="X284" i="1" s="1"/>
  <c r="Y284" i="1" s="1"/>
  <c r="W283" i="1"/>
  <c r="W282" i="1"/>
  <c r="W281" i="1"/>
  <c r="X281" i="1" s="1"/>
  <c r="Y281" i="1" s="1"/>
  <c r="W280" i="1"/>
  <c r="W279" i="1"/>
  <c r="X279" i="1" s="1"/>
  <c r="Y279" i="1" s="1"/>
  <c r="W278" i="1"/>
  <c r="X278" i="1" s="1"/>
  <c r="Y278" i="1" s="1"/>
  <c r="W277" i="1"/>
  <c r="X277" i="1" s="1"/>
  <c r="Y277" i="1" s="1"/>
  <c r="W276" i="1"/>
  <c r="W275" i="1"/>
  <c r="W274" i="1"/>
  <c r="W273" i="1"/>
  <c r="W272" i="1"/>
  <c r="W271" i="1"/>
  <c r="X271" i="1" s="1"/>
  <c r="Y271" i="1" s="1"/>
  <c r="W270" i="1"/>
  <c r="X270" i="1" s="1"/>
  <c r="Y270" i="1" s="1"/>
  <c r="W269" i="1"/>
  <c r="X269" i="1" s="1"/>
  <c r="Y269" i="1" s="1"/>
  <c r="W268" i="1"/>
  <c r="X268" i="1" s="1"/>
  <c r="Y268" i="1" s="1"/>
  <c r="W267" i="1"/>
  <c r="W266" i="1"/>
  <c r="W265" i="1"/>
  <c r="X265" i="1" s="1"/>
  <c r="Y265" i="1" s="1"/>
  <c r="W264" i="1"/>
  <c r="W263" i="1"/>
  <c r="X263" i="1" s="1"/>
  <c r="Y263" i="1" s="1"/>
  <c r="W262" i="1"/>
  <c r="X262" i="1" s="1"/>
  <c r="Y262" i="1" s="1"/>
  <c r="W261" i="1"/>
  <c r="X261" i="1" s="1"/>
  <c r="Y261" i="1" s="1"/>
  <c r="W260" i="1"/>
  <c r="X260" i="1" s="1"/>
  <c r="Y260" i="1" s="1"/>
  <c r="W259" i="1"/>
  <c r="W258" i="1"/>
  <c r="W257" i="1"/>
  <c r="X257" i="1" s="1"/>
  <c r="Y257" i="1" s="1"/>
  <c r="W256" i="1"/>
  <c r="W255" i="1"/>
  <c r="X255" i="1" s="1"/>
  <c r="Y255" i="1" s="1"/>
  <c r="W254" i="1"/>
  <c r="X254" i="1" s="1"/>
  <c r="Y254" i="1" s="1"/>
  <c r="W253" i="1"/>
  <c r="X253" i="1" s="1"/>
  <c r="Y253" i="1" s="1"/>
  <c r="W252" i="1"/>
  <c r="X252" i="1" s="1"/>
  <c r="Y252" i="1" s="1"/>
  <c r="W251" i="1"/>
  <c r="W250" i="1"/>
  <c r="W249" i="1"/>
  <c r="X249" i="1" s="1"/>
  <c r="Y249" i="1" s="1"/>
  <c r="W248" i="1"/>
  <c r="X248" i="1" s="1"/>
  <c r="Y248" i="1" s="1"/>
  <c r="W247" i="1"/>
  <c r="W246" i="1"/>
  <c r="X246" i="1" s="1"/>
  <c r="Y246" i="1" s="1"/>
  <c r="W245" i="1"/>
  <c r="W244" i="1"/>
  <c r="W243" i="1"/>
  <c r="W242" i="1"/>
  <c r="W241" i="1"/>
  <c r="X241" i="1" s="1"/>
  <c r="Y241" i="1" s="1"/>
  <c r="W240" i="1"/>
  <c r="X240" i="1" s="1"/>
  <c r="Y240" i="1" s="1"/>
  <c r="W239" i="1"/>
  <c r="W238" i="1"/>
  <c r="X238" i="1" s="1"/>
  <c r="Y238" i="1" s="1"/>
  <c r="W237" i="1"/>
  <c r="W236" i="1"/>
  <c r="W235" i="1"/>
  <c r="W234" i="1"/>
  <c r="X234" i="1" s="1"/>
  <c r="Y234" i="1" s="1"/>
  <c r="W233" i="1"/>
  <c r="X233" i="1" s="1"/>
  <c r="Y233" i="1" s="1"/>
  <c r="W232" i="1"/>
  <c r="W231" i="1"/>
  <c r="X231" i="1" s="1"/>
  <c r="Y231" i="1" s="1"/>
  <c r="W230" i="1"/>
  <c r="X230" i="1" s="1"/>
  <c r="Y230" i="1" s="1"/>
  <c r="W229" i="1"/>
  <c r="W228" i="1"/>
  <c r="W227" i="1"/>
  <c r="W226" i="1"/>
  <c r="X226" i="1" s="1"/>
  <c r="Y226" i="1" s="1"/>
  <c r="W225" i="1"/>
  <c r="X225" i="1" s="1"/>
  <c r="Y225" i="1" s="1"/>
  <c r="W224" i="1"/>
  <c r="W223" i="1"/>
  <c r="X223" i="1" s="1"/>
  <c r="Y223" i="1" s="1"/>
  <c r="W222" i="1"/>
  <c r="X222" i="1" s="1"/>
  <c r="Y222" i="1" s="1"/>
  <c r="W221" i="1"/>
  <c r="W220" i="1"/>
  <c r="W219" i="1"/>
  <c r="W218" i="1"/>
  <c r="X218" i="1" s="1"/>
  <c r="Y218" i="1" s="1"/>
  <c r="W217" i="1"/>
  <c r="X217" i="1" s="1"/>
  <c r="Y217" i="1" s="1"/>
  <c r="W216" i="1"/>
  <c r="W215" i="1"/>
  <c r="X215" i="1" s="1"/>
  <c r="Y215" i="1" s="1"/>
  <c r="W214" i="1"/>
  <c r="X214" i="1" s="1"/>
  <c r="Y214" i="1" s="1"/>
  <c r="W213" i="1"/>
  <c r="W212" i="1"/>
  <c r="W211" i="1"/>
  <c r="W210" i="1"/>
  <c r="X210" i="1" s="1"/>
  <c r="Y210" i="1" s="1"/>
  <c r="W209" i="1"/>
  <c r="X209" i="1" s="1"/>
  <c r="Y209" i="1" s="1"/>
  <c r="W208" i="1"/>
  <c r="W207" i="1"/>
  <c r="X207" i="1" s="1"/>
  <c r="Y207" i="1" s="1"/>
  <c r="W206" i="1"/>
  <c r="X206" i="1" s="1"/>
  <c r="Y206" i="1" s="1"/>
  <c r="W205" i="1"/>
  <c r="W204" i="1"/>
  <c r="W203" i="1"/>
  <c r="W202" i="1"/>
  <c r="X202" i="1" s="1"/>
  <c r="Y202" i="1" s="1"/>
  <c r="W201" i="1"/>
  <c r="X201" i="1" s="1"/>
  <c r="Y201" i="1" s="1"/>
  <c r="W200" i="1"/>
  <c r="W199" i="1"/>
  <c r="X199" i="1" s="1"/>
  <c r="Y199" i="1" s="1"/>
  <c r="W198" i="1"/>
  <c r="X198" i="1" s="1"/>
  <c r="Y198" i="1" s="1"/>
  <c r="W197" i="1"/>
  <c r="W196" i="1"/>
  <c r="W195" i="1"/>
  <c r="W194" i="1"/>
  <c r="W193" i="1"/>
  <c r="X193" i="1" s="1"/>
  <c r="Y193" i="1" s="1"/>
  <c r="W192" i="1"/>
  <c r="W191" i="1"/>
  <c r="X191" i="1" s="1"/>
  <c r="Y191" i="1" s="1"/>
  <c r="W190" i="1"/>
  <c r="X190" i="1" s="1"/>
  <c r="Y190" i="1" s="1"/>
  <c r="W189" i="1"/>
  <c r="W188" i="1"/>
  <c r="W187" i="1"/>
  <c r="W186" i="1"/>
  <c r="W185" i="1"/>
  <c r="X185" i="1" s="1"/>
  <c r="Y185" i="1" s="1"/>
  <c r="W184" i="1"/>
  <c r="W183" i="1"/>
  <c r="X183" i="1" s="1"/>
  <c r="Y183" i="1" s="1"/>
  <c r="W182" i="1"/>
  <c r="X182" i="1" s="1"/>
  <c r="Y182" i="1" s="1"/>
  <c r="W181" i="1"/>
  <c r="W180" i="1"/>
  <c r="W179" i="1"/>
  <c r="W178" i="1"/>
  <c r="X178" i="1" s="1"/>
  <c r="Y178" i="1" s="1"/>
  <c r="W177" i="1"/>
  <c r="X177" i="1" s="1"/>
  <c r="Y177" i="1" s="1"/>
  <c r="W176" i="1"/>
  <c r="W175" i="1"/>
  <c r="X175" i="1" s="1"/>
  <c r="Y175" i="1" s="1"/>
  <c r="W174" i="1"/>
  <c r="X174" i="1" s="1"/>
  <c r="Y174" i="1" s="1"/>
  <c r="W173" i="1"/>
  <c r="W172" i="1"/>
  <c r="W171" i="1"/>
  <c r="W170" i="1"/>
  <c r="X170" i="1" s="1"/>
  <c r="Y170" i="1" s="1"/>
  <c r="W169" i="1"/>
  <c r="X169" i="1" s="1"/>
  <c r="Y169" i="1" s="1"/>
  <c r="W168" i="1"/>
  <c r="W167" i="1"/>
  <c r="X167" i="1" s="1"/>
  <c r="Y167" i="1" s="1"/>
  <c r="W166" i="1"/>
  <c r="X166" i="1" s="1"/>
  <c r="Y166" i="1" s="1"/>
  <c r="W165" i="1"/>
  <c r="W164" i="1"/>
  <c r="W163" i="1"/>
  <c r="W162" i="1"/>
  <c r="X162" i="1" s="1"/>
  <c r="Y162" i="1" s="1"/>
  <c r="W161" i="1"/>
  <c r="X161" i="1" s="1"/>
  <c r="Y161" i="1" s="1"/>
  <c r="W160" i="1"/>
  <c r="W159" i="1"/>
  <c r="X159" i="1" s="1"/>
  <c r="Y159" i="1" s="1"/>
  <c r="W158" i="1"/>
  <c r="X158" i="1" s="1"/>
  <c r="Y158" i="1" s="1"/>
  <c r="W157" i="1"/>
  <c r="W156" i="1"/>
  <c r="W155" i="1"/>
  <c r="W154" i="1"/>
  <c r="X154" i="1" s="1"/>
  <c r="Y154" i="1" s="1"/>
  <c r="W153" i="1"/>
  <c r="X153" i="1" s="1"/>
  <c r="Y153" i="1" s="1"/>
  <c r="W152" i="1"/>
  <c r="W151" i="1"/>
  <c r="X151" i="1" s="1"/>
  <c r="Y151" i="1" s="1"/>
  <c r="W150" i="1"/>
  <c r="W149" i="1"/>
  <c r="W148" i="1"/>
  <c r="W147" i="1"/>
  <c r="W146" i="1"/>
  <c r="X146" i="1" s="1"/>
  <c r="Y146" i="1" s="1"/>
  <c r="W145" i="1"/>
  <c r="X145" i="1" s="1"/>
  <c r="Y145" i="1" s="1"/>
  <c r="W144" i="1"/>
  <c r="W143" i="1"/>
  <c r="X143" i="1" s="1"/>
  <c r="Y143" i="1" s="1"/>
  <c r="W142" i="1"/>
  <c r="X142" i="1" s="1"/>
  <c r="Y142" i="1" s="1"/>
  <c r="W141" i="1"/>
  <c r="W140" i="1"/>
  <c r="W139" i="1"/>
  <c r="W138" i="1"/>
  <c r="X138" i="1" s="1"/>
  <c r="Y138" i="1" s="1"/>
  <c r="W137" i="1"/>
  <c r="X137" i="1" s="1"/>
  <c r="Y137" i="1" s="1"/>
  <c r="W136" i="1"/>
  <c r="W135" i="1"/>
  <c r="X135" i="1" s="1"/>
  <c r="Y135" i="1" s="1"/>
  <c r="W134" i="1"/>
  <c r="X134" i="1" s="1"/>
  <c r="Y134" i="1" s="1"/>
  <c r="W133" i="1"/>
  <c r="W132" i="1"/>
  <c r="W131" i="1"/>
  <c r="W130" i="1"/>
  <c r="W129" i="1"/>
  <c r="X129" i="1" s="1"/>
  <c r="Y129" i="1" s="1"/>
  <c r="W128" i="1"/>
  <c r="W127" i="1"/>
  <c r="X127" i="1" s="1"/>
  <c r="Y127" i="1" s="1"/>
  <c r="W126" i="1"/>
  <c r="X126" i="1" s="1"/>
  <c r="Y126" i="1" s="1"/>
  <c r="W125" i="1"/>
  <c r="W124" i="1"/>
  <c r="W123" i="1"/>
  <c r="W122" i="1"/>
  <c r="X122" i="1" s="1"/>
  <c r="Y122" i="1" s="1"/>
  <c r="W121" i="1"/>
  <c r="X121" i="1" s="1"/>
  <c r="Y121" i="1" s="1"/>
  <c r="W120" i="1"/>
  <c r="W119" i="1"/>
  <c r="X119" i="1" s="1"/>
  <c r="Y119" i="1" s="1"/>
  <c r="W118" i="1"/>
  <c r="X118" i="1" s="1"/>
  <c r="Y118" i="1" s="1"/>
  <c r="W117" i="1"/>
  <c r="W116" i="1"/>
  <c r="W115" i="1"/>
  <c r="W114" i="1"/>
  <c r="X114" i="1" s="1"/>
  <c r="Y114" i="1" s="1"/>
  <c r="W113" i="1"/>
  <c r="X113" i="1" s="1"/>
  <c r="Y113" i="1" s="1"/>
  <c r="W112" i="1"/>
  <c r="X112" i="1" s="1"/>
  <c r="Y112" i="1" s="1"/>
  <c r="W111" i="1"/>
  <c r="X111" i="1" s="1"/>
  <c r="Y111" i="1" s="1"/>
  <c r="W110" i="1"/>
  <c r="X110" i="1" s="1"/>
  <c r="Y110" i="1" s="1"/>
  <c r="W109" i="1"/>
  <c r="W108" i="1"/>
  <c r="W107" i="1"/>
  <c r="W106" i="1"/>
  <c r="X106" i="1" s="1"/>
  <c r="Y106" i="1" s="1"/>
  <c r="W105" i="1"/>
  <c r="X105" i="1" s="1"/>
  <c r="Y105" i="1" s="1"/>
  <c r="W104" i="1"/>
  <c r="X104" i="1" s="1"/>
  <c r="Y104" i="1" s="1"/>
  <c r="W103" i="1"/>
  <c r="X103" i="1" s="1"/>
  <c r="Y103" i="1" s="1"/>
  <c r="W102" i="1"/>
  <c r="X102" i="1" s="1"/>
  <c r="Y102" i="1" s="1"/>
  <c r="W101" i="1"/>
  <c r="W100" i="1"/>
  <c r="W99" i="1"/>
  <c r="W98" i="1"/>
  <c r="X98" i="1" s="1"/>
  <c r="Y98" i="1" s="1"/>
  <c r="W97" i="1"/>
  <c r="X97" i="1" s="1"/>
  <c r="Y97" i="1" s="1"/>
  <c r="W96" i="1"/>
  <c r="X96" i="1" s="1"/>
  <c r="Y96" i="1" s="1"/>
  <c r="W95" i="1"/>
  <c r="X95" i="1" s="1"/>
  <c r="Y95" i="1" s="1"/>
  <c r="W94" i="1"/>
  <c r="X94" i="1" s="1"/>
  <c r="Y94" i="1" s="1"/>
  <c r="W93" i="1"/>
  <c r="W92" i="1"/>
  <c r="W91" i="1"/>
  <c r="W90" i="1"/>
  <c r="X90" i="1" s="1"/>
  <c r="Y90" i="1" s="1"/>
  <c r="W89" i="1"/>
  <c r="X89" i="1" s="1"/>
  <c r="Y89" i="1" s="1"/>
  <c r="W88" i="1"/>
  <c r="X88" i="1" s="1"/>
  <c r="Y88" i="1" s="1"/>
  <c r="W87" i="1"/>
  <c r="W86" i="1"/>
  <c r="X86" i="1" s="1"/>
  <c r="Y86" i="1" s="1"/>
  <c r="W85" i="1"/>
  <c r="W84" i="1"/>
  <c r="W83" i="1"/>
  <c r="W82" i="1"/>
  <c r="X82" i="1" s="1"/>
  <c r="Y82" i="1" s="1"/>
  <c r="W81" i="1"/>
  <c r="X81" i="1" s="1"/>
  <c r="Y81" i="1" s="1"/>
  <c r="W80" i="1"/>
  <c r="X80" i="1" s="1"/>
  <c r="Y80" i="1" s="1"/>
  <c r="W79" i="1"/>
  <c r="X79" i="1" s="1"/>
  <c r="Y79" i="1" s="1"/>
  <c r="W78" i="1"/>
  <c r="X78" i="1" s="1"/>
  <c r="Y78" i="1" s="1"/>
  <c r="W77" i="1"/>
  <c r="W76" i="1"/>
  <c r="W75" i="1"/>
  <c r="W74" i="1"/>
  <c r="X74" i="1" s="1"/>
  <c r="Y74" i="1" s="1"/>
  <c r="W73" i="1"/>
  <c r="X73" i="1" s="1"/>
  <c r="Y73" i="1" s="1"/>
  <c r="W72" i="1"/>
  <c r="X72" i="1" s="1"/>
  <c r="Y72" i="1" s="1"/>
  <c r="W71" i="1"/>
  <c r="X71" i="1" s="1"/>
  <c r="Y71" i="1" s="1"/>
  <c r="W70" i="1"/>
  <c r="X70" i="1" s="1"/>
  <c r="Y70" i="1" s="1"/>
  <c r="W69" i="1"/>
  <c r="W68" i="1"/>
  <c r="W67" i="1"/>
  <c r="W66" i="1"/>
  <c r="X66" i="1" s="1"/>
  <c r="Y66" i="1" s="1"/>
  <c r="W65" i="1"/>
  <c r="X65" i="1" s="1"/>
  <c r="Y65" i="1" s="1"/>
  <c r="W64" i="1"/>
  <c r="X64" i="1" s="1"/>
  <c r="Y64" i="1" s="1"/>
  <c r="W63" i="1"/>
  <c r="X63" i="1" s="1"/>
  <c r="Y63" i="1" s="1"/>
  <c r="W62" i="1"/>
  <c r="X62" i="1" s="1"/>
  <c r="Y62" i="1" s="1"/>
  <c r="W61" i="1"/>
  <c r="W60" i="1"/>
  <c r="W59" i="1"/>
  <c r="W58" i="1"/>
  <c r="X58" i="1" s="1"/>
  <c r="Y58" i="1" s="1"/>
  <c r="W57" i="1"/>
  <c r="X57" i="1" s="1"/>
  <c r="Y57" i="1" s="1"/>
  <c r="W56" i="1"/>
  <c r="X56" i="1" s="1"/>
  <c r="Y56" i="1" s="1"/>
  <c r="W55" i="1"/>
  <c r="W54" i="1"/>
  <c r="X54" i="1" s="1"/>
  <c r="Y54" i="1" s="1"/>
  <c r="W53" i="1"/>
  <c r="W52" i="1"/>
  <c r="W51" i="1"/>
  <c r="W50" i="1"/>
  <c r="X50" i="1" s="1"/>
  <c r="Y50" i="1" s="1"/>
  <c r="W49" i="1"/>
  <c r="W48" i="1"/>
  <c r="X48" i="1" s="1"/>
  <c r="Y48" i="1" s="1"/>
  <c r="W47" i="1"/>
  <c r="X47" i="1" s="1"/>
  <c r="Y47" i="1" s="1"/>
  <c r="W46" i="1"/>
  <c r="X46" i="1" s="1"/>
  <c r="Y46" i="1" s="1"/>
  <c r="W45" i="1"/>
  <c r="W44" i="1"/>
  <c r="W43" i="1"/>
  <c r="W42" i="1"/>
  <c r="X42" i="1" s="1"/>
  <c r="Y42" i="1" s="1"/>
  <c r="W41" i="1"/>
  <c r="X41" i="1" s="1"/>
  <c r="Y41" i="1" s="1"/>
  <c r="W40" i="1"/>
  <c r="X40" i="1" s="1"/>
  <c r="Y40" i="1" s="1"/>
  <c r="W39" i="1"/>
  <c r="X39" i="1" s="1"/>
  <c r="Y39" i="1" s="1"/>
  <c r="W38" i="1"/>
  <c r="X38" i="1" s="1"/>
  <c r="Y38" i="1" s="1"/>
  <c r="W37" i="1"/>
  <c r="W36" i="1"/>
  <c r="W35" i="1"/>
  <c r="W34" i="1"/>
  <c r="X34" i="1" s="1"/>
  <c r="Y34" i="1" s="1"/>
  <c r="W33" i="1"/>
  <c r="X33" i="1" s="1"/>
  <c r="Y33" i="1" s="1"/>
  <c r="W32" i="1"/>
  <c r="X32" i="1" s="1"/>
  <c r="Y32" i="1" s="1"/>
  <c r="W31" i="1"/>
  <c r="X31" i="1" s="1"/>
  <c r="Y31" i="1" s="1"/>
  <c r="W30" i="1"/>
  <c r="X30" i="1" s="1"/>
  <c r="Y30" i="1" s="1"/>
  <c r="W29" i="1"/>
  <c r="W28" i="1"/>
  <c r="X28" i="1" s="1"/>
  <c r="Y28" i="1" s="1"/>
  <c r="W27" i="1"/>
  <c r="X27" i="1" s="1"/>
  <c r="Y27" i="1" s="1"/>
  <c r="W26" i="1"/>
  <c r="W25" i="1"/>
  <c r="X25" i="1" s="1"/>
  <c r="Y25" i="1" s="1"/>
  <c r="W24" i="1"/>
  <c r="X24" i="1" s="1"/>
  <c r="Y24" i="1" s="1"/>
  <c r="W23" i="1"/>
  <c r="W22" i="1"/>
  <c r="X22" i="1" s="1"/>
  <c r="Y22" i="1" s="1"/>
  <c r="W21" i="1"/>
  <c r="W20" i="1"/>
  <c r="W19" i="1"/>
  <c r="X19" i="1" s="1"/>
  <c r="Y19" i="1" s="1"/>
  <c r="W18" i="1"/>
  <c r="W17" i="1"/>
  <c r="X17" i="1" s="1"/>
  <c r="Y17" i="1" s="1"/>
  <c r="W16" i="1"/>
  <c r="X16" i="1" s="1"/>
  <c r="Y16" i="1" s="1"/>
  <c r="W15" i="1"/>
  <c r="W14" i="1"/>
  <c r="W13" i="1"/>
  <c r="W12" i="1"/>
  <c r="X12" i="1" s="1"/>
  <c r="Y12" i="1" s="1"/>
  <c r="W11" i="1"/>
  <c r="X11" i="1" s="1"/>
  <c r="Y11" i="1" s="1"/>
  <c r="W10" i="1"/>
  <c r="W9" i="1"/>
  <c r="X9" i="1" s="1"/>
  <c r="Y9" i="1" s="1"/>
  <c r="W8" i="1"/>
  <c r="X8" i="1" s="1"/>
  <c r="Y8" i="1" s="1"/>
  <c r="W7" i="1"/>
  <c r="W6" i="1"/>
  <c r="X6" i="1" s="1"/>
  <c r="Y6" i="1" s="1"/>
  <c r="X4955" i="1"/>
  <c r="Y4955" i="1" s="1"/>
  <c r="X4951" i="1"/>
  <c r="Y4951" i="1" s="1"/>
  <c r="X4939" i="1"/>
  <c r="Y4939" i="1" s="1"/>
  <c r="X4932" i="1"/>
  <c r="Y4932" i="1" s="1"/>
  <c r="X4928" i="1"/>
  <c r="Y4928" i="1" s="1"/>
  <c r="X4924" i="1"/>
  <c r="Y4924" i="1" s="1"/>
  <c r="X4920" i="1"/>
  <c r="Y4920" i="1" s="1"/>
  <c r="X4911" i="1"/>
  <c r="Y4911" i="1" s="1"/>
  <c r="X4905" i="1"/>
  <c r="Y4905" i="1" s="1"/>
  <c r="X4901" i="1"/>
  <c r="Y4901" i="1" s="1"/>
  <c r="X4897" i="1"/>
  <c r="Y4897" i="1" s="1"/>
  <c r="X4896" i="1"/>
  <c r="Y4896" i="1" s="1"/>
  <c r="X4893" i="1"/>
  <c r="Y4893" i="1" s="1"/>
  <c r="X4889" i="1"/>
  <c r="Y4889" i="1" s="1"/>
  <c r="X4888" i="1"/>
  <c r="Y4888" i="1" s="1"/>
  <c r="X4885" i="1"/>
  <c r="Y4885" i="1" s="1"/>
  <c r="X4877" i="1"/>
  <c r="Y4877" i="1" s="1"/>
  <c r="X4869" i="1"/>
  <c r="Y4869" i="1" s="1"/>
  <c r="X4866" i="1"/>
  <c r="Y4866" i="1" s="1"/>
  <c r="X4862" i="1"/>
  <c r="Y4862" i="1" s="1"/>
  <c r="X4858" i="1"/>
  <c r="Y4858" i="1" s="1"/>
  <c r="X4848" i="1"/>
  <c r="Y4848" i="1" s="1"/>
  <c r="X4844" i="1"/>
  <c r="Y4844" i="1" s="1"/>
  <c r="X4843" i="1"/>
  <c r="Y4843" i="1" s="1"/>
  <c r="X4840" i="1"/>
  <c r="Y4840" i="1" s="1"/>
  <c r="X4836" i="1"/>
  <c r="Y4836" i="1" s="1"/>
  <c r="X4835" i="1"/>
  <c r="Y4835" i="1" s="1"/>
  <c r="X4832" i="1"/>
  <c r="Y4832" i="1" s="1"/>
  <c r="X4828" i="1"/>
  <c r="Y4828" i="1" s="1"/>
  <c r="X4824" i="1"/>
  <c r="Y4824" i="1" s="1"/>
  <c r="X4816" i="1"/>
  <c r="Y4816" i="1" s="1"/>
  <c r="X4804" i="1"/>
  <c r="Y4804" i="1" s="1"/>
  <c r="X4800" i="1"/>
  <c r="Y4800" i="1" s="1"/>
  <c r="X4796" i="1"/>
  <c r="Y4796" i="1" s="1"/>
  <c r="X4792" i="1"/>
  <c r="Y4792" i="1" s="1"/>
  <c r="X4784" i="1"/>
  <c r="Y4784" i="1" s="1"/>
  <c r="X4780" i="1"/>
  <c r="Y4780" i="1" s="1"/>
  <c r="X4772" i="1"/>
  <c r="Y4772" i="1" s="1"/>
  <c r="X4768" i="1"/>
  <c r="Y4768" i="1" s="1"/>
  <c r="X4765" i="1"/>
  <c r="Y4765" i="1" s="1"/>
  <c r="X4761" i="1"/>
  <c r="Y4761" i="1" s="1"/>
  <c r="X4756" i="1"/>
  <c r="Y4756" i="1" s="1"/>
  <c r="X4742" i="1"/>
  <c r="Y4742" i="1" s="1"/>
  <c r="X4738" i="1"/>
  <c r="Y4738" i="1" s="1"/>
  <c r="X4730" i="1"/>
  <c r="Y4730" i="1" s="1"/>
  <c r="X4726" i="1"/>
  <c r="Y4726" i="1" s="1"/>
  <c r="X4725" i="1"/>
  <c r="Y4725" i="1" s="1"/>
  <c r="X4718" i="1"/>
  <c r="Y4718" i="1" s="1"/>
  <c r="X4710" i="1"/>
  <c r="Y4710" i="1" s="1"/>
  <c r="X4706" i="1"/>
  <c r="Y4706" i="1" s="1"/>
  <c r="X4691" i="1"/>
  <c r="Y4691" i="1" s="1"/>
  <c r="X4687" i="1"/>
  <c r="Y4687" i="1" s="1"/>
  <c r="X4683" i="1"/>
  <c r="Y4683" i="1" s="1"/>
  <c r="X4679" i="1"/>
  <c r="Y4679" i="1" s="1"/>
  <c r="X4678" i="1"/>
  <c r="Y4678" i="1" s="1"/>
  <c r="X4675" i="1"/>
  <c r="Y4675" i="1" s="1"/>
  <c r="X4671" i="1"/>
  <c r="Y4671" i="1" s="1"/>
  <c r="X4663" i="1"/>
  <c r="Y4663" i="1" s="1"/>
  <c r="X4652" i="1"/>
  <c r="Y4652" i="1" s="1"/>
  <c r="X4648" i="1"/>
  <c r="Y4648" i="1" s="1"/>
  <c r="X4645" i="1"/>
  <c r="Y4645" i="1" s="1"/>
  <c r="X4637" i="1"/>
  <c r="Y4637" i="1" s="1"/>
  <c r="X4633" i="1"/>
  <c r="Y4633" i="1" s="1"/>
  <c r="X4629" i="1"/>
  <c r="Y4629" i="1" s="1"/>
  <c r="X4625" i="1"/>
  <c r="Y4625" i="1" s="1"/>
  <c r="X4621" i="1"/>
  <c r="Y4621" i="1" s="1"/>
  <c r="X4613" i="1"/>
  <c r="Y4613" i="1" s="1"/>
  <c r="X4609" i="1"/>
  <c r="Y4609" i="1" s="1"/>
  <c r="X4602" i="1"/>
  <c r="Y4602" i="1" s="1"/>
  <c r="X4598" i="1"/>
  <c r="Y4598" i="1" s="1"/>
  <c r="X4590" i="1"/>
  <c r="Y4590" i="1" s="1"/>
  <c r="X4582" i="1"/>
  <c r="Y4582" i="1" s="1"/>
  <c r="X4578" i="1"/>
  <c r="Y4578" i="1" s="1"/>
  <c r="X4574" i="1"/>
  <c r="Y4574" i="1" s="1"/>
  <c r="X4566" i="1"/>
  <c r="Y4566" i="1" s="1"/>
  <c r="X4562" i="1"/>
  <c r="Y4562" i="1" s="1"/>
  <c r="X4554" i="1"/>
  <c r="Y4554" i="1" s="1"/>
  <c r="X4550" i="1"/>
  <c r="Y4550" i="1" s="1"/>
  <c r="X4546" i="1"/>
  <c r="Y4546" i="1" s="1"/>
  <c r="X4542" i="1"/>
  <c r="Y4542" i="1" s="1"/>
  <c r="X4534" i="1"/>
  <c r="Y4534" i="1" s="1"/>
  <c r="X4530" i="1"/>
  <c r="Y4530" i="1" s="1"/>
  <c r="X4522" i="1"/>
  <c r="Y4522" i="1" s="1"/>
  <c r="X4518" i="1"/>
  <c r="Y4518" i="1" s="1"/>
  <c r="X4507" i="1"/>
  <c r="Y4507" i="1" s="1"/>
  <c r="X4503" i="1"/>
  <c r="Y4503" i="1" s="1"/>
  <c r="X4499" i="1"/>
  <c r="Y4499" i="1" s="1"/>
  <c r="X4498" i="1"/>
  <c r="Y4498" i="1" s="1"/>
  <c r="X4487" i="1"/>
  <c r="Y4487" i="1" s="1"/>
  <c r="X4479" i="1"/>
  <c r="Y4479" i="1" s="1"/>
  <c r="X4475" i="1"/>
  <c r="Y4475" i="1" s="1"/>
  <c r="X4471" i="1"/>
  <c r="Y4471" i="1" s="1"/>
  <c r="X4460" i="1"/>
  <c r="Y4460" i="1" s="1"/>
  <c r="X4456" i="1"/>
  <c r="Y4456" i="1" s="1"/>
  <c r="X4452" i="1"/>
  <c r="Y4452" i="1" s="1"/>
  <c r="X4448" i="1"/>
  <c r="Y4448" i="1" s="1"/>
  <c r="X4444" i="1"/>
  <c r="Y4444" i="1" s="1"/>
  <c r="X4426" i="1"/>
  <c r="Y4426" i="1" s="1"/>
  <c r="X4422" i="1"/>
  <c r="Y4422" i="1" s="1"/>
  <c r="X4419" i="1"/>
  <c r="Y4419" i="1" s="1"/>
  <c r="X4415" i="1"/>
  <c r="Y4415" i="1" s="1"/>
  <c r="X4412" i="1"/>
  <c r="Y4412" i="1" s="1"/>
  <c r="X4400" i="1"/>
  <c r="Y4400" i="1" s="1"/>
  <c r="X4396" i="1"/>
  <c r="Y4396" i="1" s="1"/>
  <c r="X4392" i="1"/>
  <c r="Y4392" i="1" s="1"/>
  <c r="X4388" i="1"/>
  <c r="Y4388" i="1" s="1"/>
  <c r="X4384" i="1"/>
  <c r="Y4384" i="1" s="1"/>
  <c r="X4380" i="1"/>
  <c r="Y4380" i="1" s="1"/>
  <c r="X4368" i="1"/>
  <c r="Y4368" i="1" s="1"/>
  <c r="X4365" i="1"/>
  <c r="Y4365" i="1" s="1"/>
  <c r="X4362" i="1"/>
  <c r="Y4362" i="1" s="1"/>
  <c r="X4361" i="1"/>
  <c r="Y4361" i="1" s="1"/>
  <c r="X4354" i="1"/>
  <c r="Y4354" i="1" s="1"/>
  <c r="X4339" i="1"/>
  <c r="Y4339" i="1" s="1"/>
  <c r="X4335" i="1"/>
  <c r="Y4335" i="1" s="1"/>
  <c r="X4331" i="1"/>
  <c r="Y4331" i="1" s="1"/>
  <c r="X4327" i="1"/>
  <c r="Y4327" i="1" s="1"/>
  <c r="X4323" i="1"/>
  <c r="Y4323" i="1" s="1"/>
  <c r="X4319" i="1"/>
  <c r="Y4319" i="1" s="1"/>
  <c r="X4307" i="1"/>
  <c r="Y4307" i="1" s="1"/>
  <c r="X4303" i="1"/>
  <c r="Y4303" i="1" s="1"/>
  <c r="X4300" i="1"/>
  <c r="Y4300" i="1" s="1"/>
  <c r="X4296" i="1"/>
  <c r="Y4296" i="1" s="1"/>
  <c r="X4289" i="1"/>
  <c r="Y4289" i="1" s="1"/>
  <c r="X4285" i="1"/>
  <c r="Y4285" i="1" s="1"/>
  <c r="X4277" i="1"/>
  <c r="Y4277" i="1" s="1"/>
  <c r="X4273" i="1"/>
  <c r="Y4273" i="1" s="1"/>
  <c r="X4261" i="1"/>
  <c r="Y4261" i="1" s="1"/>
  <c r="X4258" i="1"/>
  <c r="Y4258" i="1" s="1"/>
  <c r="X4254" i="1"/>
  <c r="Y4254" i="1" s="1"/>
  <c r="X4243" i="1"/>
  <c r="Y4243" i="1" s="1"/>
  <c r="X4239" i="1"/>
  <c r="Y4239" i="1" s="1"/>
  <c r="X4235" i="1"/>
  <c r="Y4235" i="1" s="1"/>
  <c r="X4231" i="1"/>
  <c r="Y4231" i="1" s="1"/>
  <c r="X4227" i="1"/>
  <c r="Y4227" i="1" s="1"/>
  <c r="X4223" i="1"/>
  <c r="Y4223" i="1" s="1"/>
  <c r="X4211" i="1"/>
  <c r="Y4211" i="1" s="1"/>
  <c r="X4207" i="1"/>
  <c r="Y4207" i="1" s="1"/>
  <c r="X4203" i="1"/>
  <c r="Y4203" i="1" s="1"/>
  <c r="X4199" i="1"/>
  <c r="Y4199" i="1" s="1"/>
  <c r="X4195" i="1"/>
  <c r="Y4195" i="1" s="1"/>
  <c r="X4183" i="1"/>
  <c r="Y4183" i="1" s="1"/>
  <c r="X4179" i="1"/>
  <c r="Y4179" i="1" s="1"/>
  <c r="X4175" i="1"/>
  <c r="Y4175" i="1" s="1"/>
  <c r="X4171" i="1"/>
  <c r="Y4171" i="1" s="1"/>
  <c r="X4163" i="1"/>
  <c r="Y4163" i="1" s="1"/>
  <c r="X4151" i="1"/>
  <c r="Y4151" i="1" s="1"/>
  <c r="X4147" i="1"/>
  <c r="Y4147" i="1" s="1"/>
  <c r="X4139" i="1"/>
  <c r="Y4139" i="1" s="1"/>
  <c r="X4136" i="1"/>
  <c r="Y4136" i="1" s="1"/>
  <c r="X4132" i="1"/>
  <c r="Y4132" i="1" s="1"/>
  <c r="X4128" i="1"/>
  <c r="Y4128" i="1" s="1"/>
  <c r="X4116" i="1"/>
  <c r="Y4116" i="1" s="1"/>
  <c r="X4108" i="1"/>
  <c r="Y4108" i="1" s="1"/>
  <c r="X4104" i="1"/>
  <c r="Y4104" i="1" s="1"/>
  <c r="X4100" i="1"/>
  <c r="Y4100" i="1" s="1"/>
  <c r="X4096" i="1"/>
  <c r="Y4096" i="1" s="1"/>
  <c r="X4088" i="1"/>
  <c r="Y4088" i="1" s="1"/>
  <c r="X4084" i="1"/>
  <c r="Y4084" i="1" s="1"/>
  <c r="X4080" i="1"/>
  <c r="Y4080" i="1" s="1"/>
  <c r="X4076" i="1"/>
  <c r="Y4076" i="1" s="1"/>
  <c r="X4072" i="1"/>
  <c r="Y4072" i="1" s="1"/>
  <c r="X4068" i="1"/>
  <c r="Y4068" i="1" s="1"/>
  <c r="X4056" i="1"/>
  <c r="Y4056" i="1" s="1"/>
  <c r="X4052" i="1"/>
  <c r="Y4052" i="1" s="1"/>
  <c r="X4048" i="1"/>
  <c r="Y4048" i="1" s="1"/>
  <c r="X4044" i="1"/>
  <c r="Y4044" i="1" s="1"/>
  <c r="X4033" i="1"/>
  <c r="Y4033" i="1" s="1"/>
  <c r="X4025" i="1"/>
  <c r="Y4025" i="1" s="1"/>
  <c r="X4021" i="1"/>
  <c r="Y4021" i="1" s="1"/>
  <c r="X4002" i="1"/>
  <c r="Y4002" i="1" s="1"/>
  <c r="X3994" i="1"/>
  <c r="Y3994" i="1" s="1"/>
  <c r="X3986" i="1"/>
  <c r="Y3986" i="1" s="1"/>
  <c r="X3970" i="1"/>
  <c r="Y3970" i="1" s="1"/>
  <c r="X3962" i="1"/>
  <c r="Y3962" i="1" s="1"/>
  <c r="X3954" i="1"/>
  <c r="Y3954" i="1" s="1"/>
  <c r="X3943" i="1"/>
  <c r="Y3943" i="1" s="1"/>
  <c r="X3936" i="1"/>
  <c r="Y3936" i="1" s="1"/>
  <c r="X3932" i="1"/>
  <c r="Y3932" i="1" s="1"/>
  <c r="X3931" i="1"/>
  <c r="Y3931" i="1" s="1"/>
  <c r="X3924" i="1"/>
  <c r="Y3924" i="1" s="1"/>
  <c r="X3912" i="1"/>
  <c r="Y3912" i="1" s="1"/>
  <c r="X3905" i="1"/>
  <c r="Y3905" i="1" s="1"/>
  <c r="X3901" i="1"/>
  <c r="Y3901" i="1" s="1"/>
  <c r="X3893" i="1"/>
  <c r="Y3893" i="1" s="1"/>
  <c r="X3889" i="1"/>
  <c r="Y3889" i="1" s="1"/>
  <c r="X3881" i="1"/>
  <c r="Y3881" i="1" s="1"/>
  <c r="X3874" i="1"/>
  <c r="Y3874" i="1" s="1"/>
  <c r="X3858" i="1"/>
  <c r="Y3858" i="1" s="1"/>
  <c r="X3850" i="1"/>
  <c r="Y3850" i="1" s="1"/>
  <c r="X3842" i="1"/>
  <c r="Y3842" i="1" s="1"/>
  <c r="X3834" i="1"/>
  <c r="Y3834" i="1" s="1"/>
  <c r="X3810" i="1"/>
  <c r="Y3810" i="1" s="1"/>
  <c r="X3802" i="1"/>
  <c r="Y3802" i="1" s="1"/>
  <c r="X3782" i="1"/>
  <c r="Y3782" i="1" s="1"/>
  <c r="X3778" i="1"/>
  <c r="Y3778" i="1" s="1"/>
  <c r="X3770" i="1"/>
  <c r="Y3770" i="1" s="1"/>
  <c r="X3765" i="1"/>
  <c r="Y3765" i="1" s="1"/>
  <c r="X3754" i="1"/>
  <c r="Y3754" i="1" s="1"/>
  <c r="X3746" i="1"/>
  <c r="Y3746" i="1" s="1"/>
  <c r="X3742" i="1"/>
  <c r="Y3742" i="1" s="1"/>
  <c r="X3738" i="1"/>
  <c r="Y3738" i="1" s="1"/>
  <c r="X3724" i="1"/>
  <c r="Y3724" i="1" s="1"/>
  <c r="X3720" i="1"/>
  <c r="Y3720" i="1" s="1"/>
  <c r="X3713" i="1"/>
  <c r="Y3713" i="1" s="1"/>
  <c r="X3709" i="1"/>
  <c r="Y3709" i="1" s="1"/>
  <c r="X3705" i="1"/>
  <c r="Y3705" i="1" s="1"/>
  <c r="X3701" i="1"/>
  <c r="Y3701" i="1" s="1"/>
  <c r="X3681" i="1"/>
  <c r="Y3681" i="1" s="1"/>
  <c r="X3677" i="1"/>
  <c r="Y3677" i="1" s="1"/>
  <c r="X3673" i="1"/>
  <c r="Y3673" i="1" s="1"/>
  <c r="X3669" i="1"/>
  <c r="Y3669" i="1" s="1"/>
  <c r="X3657" i="1"/>
  <c r="Y3657" i="1" s="1"/>
  <c r="X3653" i="1"/>
  <c r="Y3653" i="1" s="1"/>
  <c r="X3649" i="1"/>
  <c r="Y3649" i="1" s="1"/>
  <c r="X3645" i="1"/>
  <c r="Y3645" i="1" s="1"/>
  <c r="X3641" i="1"/>
  <c r="Y3641" i="1" s="1"/>
  <c r="X3637" i="1"/>
  <c r="Y3637" i="1" s="1"/>
  <c r="X3621" i="1"/>
  <c r="Y3621" i="1" s="1"/>
  <c r="X3617" i="1"/>
  <c r="Y3617" i="1" s="1"/>
  <c r="X3613" i="1"/>
  <c r="Y3613" i="1" s="1"/>
  <c r="X3609" i="1"/>
  <c r="Y3609" i="1" s="1"/>
  <c r="X3605" i="1"/>
  <c r="Y3605" i="1" s="1"/>
  <c r="X3593" i="1"/>
  <c r="Y3593" i="1" s="1"/>
  <c r="X3585" i="1"/>
  <c r="Y3585" i="1" s="1"/>
  <c r="X3577" i="1"/>
  <c r="Y3577" i="1" s="1"/>
  <c r="X3573" i="1"/>
  <c r="Y3573" i="1" s="1"/>
  <c r="X3565" i="1"/>
  <c r="Y3565" i="1" s="1"/>
  <c r="X3555" i="1"/>
  <c r="Y3555" i="1" s="1"/>
  <c r="X3548" i="1"/>
  <c r="Y3548" i="1" s="1"/>
  <c r="X3544" i="1"/>
  <c r="Y3544" i="1" s="1"/>
  <c r="X3536" i="1"/>
  <c r="Y3536" i="1" s="1"/>
  <c r="X3533" i="1"/>
  <c r="Y3533" i="1" s="1"/>
  <c r="X3525" i="1"/>
  <c r="Y3525" i="1" s="1"/>
  <c r="X3521" i="1"/>
  <c r="Y3521" i="1" s="1"/>
  <c r="X3517" i="1"/>
  <c r="Y3517" i="1" s="1"/>
  <c r="X3516" i="1"/>
  <c r="Y3516" i="1" s="1"/>
  <c r="X3513" i="1"/>
  <c r="Y3513" i="1" s="1"/>
  <c r="X3505" i="1"/>
  <c r="Y3505" i="1" s="1"/>
  <c r="X3490" i="1"/>
  <c r="Y3490" i="1" s="1"/>
  <c r="X3482" i="1"/>
  <c r="Y3482" i="1" s="1"/>
  <c r="X3474" i="1"/>
  <c r="Y3474" i="1" s="1"/>
  <c r="X3466" i="1"/>
  <c r="Y3466" i="1" s="1"/>
  <c r="X3442" i="1"/>
  <c r="Y3442" i="1" s="1"/>
  <c r="X3434" i="1"/>
  <c r="Y3434" i="1" s="1"/>
  <c r="X3429" i="1"/>
  <c r="Y3429" i="1" s="1"/>
  <c r="X3410" i="1"/>
  <c r="Y3410" i="1" s="1"/>
  <c r="X3402" i="1"/>
  <c r="Y3402" i="1" s="1"/>
  <c r="X3398" i="1"/>
  <c r="Y3398" i="1" s="1"/>
  <c r="X3391" i="1"/>
  <c r="Y3391" i="1" s="1"/>
  <c r="X3387" i="1"/>
  <c r="Y3387" i="1" s="1"/>
  <c r="X3372" i="1"/>
  <c r="Y3372" i="1" s="1"/>
  <c r="X3368" i="1"/>
  <c r="Y3368" i="1" s="1"/>
  <c r="X3360" i="1"/>
  <c r="Y3360" i="1" s="1"/>
  <c r="X3356" i="1"/>
  <c r="Y3356" i="1" s="1"/>
  <c r="X3348" i="1"/>
  <c r="Y3348" i="1" s="1"/>
  <c r="X3344" i="1"/>
  <c r="Y3344" i="1" s="1"/>
  <c r="X3340" i="1"/>
  <c r="Y3340" i="1" s="1"/>
  <c r="X3336" i="1"/>
  <c r="Y3336" i="1" s="1"/>
  <c r="X3332" i="1"/>
  <c r="Y3332" i="1" s="1"/>
  <c r="X3328" i="1"/>
  <c r="Y3328" i="1" s="1"/>
  <c r="X3308" i="1"/>
  <c r="Y3308" i="1" s="1"/>
  <c r="X3304" i="1"/>
  <c r="Y3304" i="1" s="1"/>
  <c r="X3300" i="1"/>
  <c r="Y3300" i="1" s="1"/>
  <c r="X3296" i="1"/>
  <c r="Y3296" i="1" s="1"/>
  <c r="X3281" i="1"/>
  <c r="Y3281" i="1" s="1"/>
  <c r="X3277" i="1"/>
  <c r="Y3277" i="1" s="1"/>
  <c r="X3273" i="1"/>
  <c r="Y3273" i="1" s="1"/>
  <c r="X3269" i="1"/>
  <c r="Y3269" i="1" s="1"/>
  <c r="X3265" i="1"/>
  <c r="Y3265" i="1" s="1"/>
  <c r="X3264" i="1"/>
  <c r="Y3264" i="1" s="1"/>
  <c r="X3253" i="1"/>
  <c r="Y3253" i="1" s="1"/>
  <c r="X3245" i="1"/>
  <c r="Y3245" i="1" s="1"/>
  <c r="X3241" i="1"/>
  <c r="Y3241" i="1" s="1"/>
  <c r="X3237" i="1"/>
  <c r="Y3237" i="1" s="1"/>
  <c r="X3233" i="1"/>
  <c r="Y3233" i="1" s="1"/>
  <c r="X3221" i="1"/>
  <c r="Y3221" i="1" s="1"/>
  <c r="X3217" i="1"/>
  <c r="Y3217" i="1" s="1"/>
  <c r="X3209" i="1"/>
  <c r="Y3209" i="1" s="1"/>
  <c r="X3205" i="1"/>
  <c r="Y3205" i="1" s="1"/>
  <c r="X3201" i="1"/>
  <c r="Y3201" i="1" s="1"/>
  <c r="X3197" i="1"/>
  <c r="Y3197" i="1" s="1"/>
  <c r="X3177" i="1"/>
  <c r="Y3177" i="1" s="1"/>
  <c r="X3173" i="1"/>
  <c r="Y3173" i="1" s="1"/>
  <c r="X3169" i="1"/>
  <c r="Y3169" i="1" s="1"/>
  <c r="X3165" i="1"/>
  <c r="Y3165" i="1" s="1"/>
  <c r="X3153" i="1"/>
  <c r="Y3153" i="1" s="1"/>
  <c r="X3149" i="1"/>
  <c r="Y3149" i="1" s="1"/>
  <c r="X3145" i="1"/>
  <c r="Y3145" i="1" s="1"/>
  <c r="X3141" i="1"/>
  <c r="Y3141" i="1" s="1"/>
  <c r="X3137" i="1"/>
  <c r="Y3137" i="1" s="1"/>
  <c r="X3133" i="1"/>
  <c r="Y3133" i="1" s="1"/>
  <c r="X3114" i="1"/>
  <c r="Y3114" i="1" s="1"/>
  <c r="X3106" i="1"/>
  <c r="Y3106" i="1" s="1"/>
  <c r="X3102" i="1"/>
  <c r="Y3102" i="1" s="1"/>
  <c r="X3090" i="1"/>
  <c r="Y3090" i="1" s="1"/>
  <c r="X3083" i="1"/>
  <c r="Y3083" i="1" s="1"/>
  <c r="X3075" i="1"/>
  <c r="Y3075" i="1" s="1"/>
  <c r="X3071" i="1"/>
  <c r="Y3071" i="1" s="1"/>
  <c r="X3063" i="1"/>
  <c r="Y3063" i="1" s="1"/>
  <c r="X3051" i="1"/>
  <c r="Y3051" i="1" s="1"/>
  <c r="X3050" i="1"/>
  <c r="Y3050" i="1" s="1"/>
  <c r="X3043" i="1"/>
  <c r="Y3043" i="1" s="1"/>
  <c r="X3039" i="1"/>
  <c r="Y3039" i="1" s="1"/>
  <c r="X3032" i="1"/>
  <c r="Y3032" i="1" s="1"/>
  <c r="X3028" i="1"/>
  <c r="Y3028" i="1" s="1"/>
  <c r="X3020" i="1"/>
  <c r="Y3020" i="1" s="1"/>
  <c r="X3016" i="1"/>
  <c r="Y3016" i="1" s="1"/>
  <c r="X3012" i="1"/>
  <c r="Y3012" i="1" s="1"/>
  <c r="X3011" i="1"/>
  <c r="Y3011" i="1" s="1"/>
  <c r="X3008" i="1"/>
  <c r="Y3008" i="1" s="1"/>
  <c r="X3000" i="1"/>
  <c r="Y3000" i="1" s="1"/>
  <c r="X2989" i="1"/>
  <c r="Y2989" i="1" s="1"/>
  <c r="X2981" i="1"/>
  <c r="Y2981" i="1" s="1"/>
  <c r="X2977" i="1"/>
  <c r="Y2977" i="1" s="1"/>
  <c r="X2970" i="1"/>
  <c r="Y2970" i="1" s="1"/>
  <c r="X2962" i="1"/>
  <c r="Y2962" i="1" s="1"/>
  <c r="X2938" i="1"/>
  <c r="Y2938" i="1" s="1"/>
  <c r="X2930" i="1"/>
  <c r="Y2930" i="1" s="1"/>
  <c r="X2906" i="1"/>
  <c r="Y2906" i="1" s="1"/>
  <c r="X2902" i="1"/>
  <c r="Y2902" i="1" s="1"/>
  <c r="X2898" i="1"/>
  <c r="Y2898" i="1" s="1"/>
  <c r="X2893" i="1"/>
  <c r="Y2893" i="1" s="1"/>
  <c r="X2882" i="1"/>
  <c r="Y2882" i="1" s="1"/>
  <c r="X2874" i="1"/>
  <c r="Y2874" i="1" s="1"/>
  <c r="X2866" i="1"/>
  <c r="Y2866" i="1" s="1"/>
  <c r="X2862" i="1"/>
  <c r="Y2862" i="1" s="1"/>
  <c r="X2850" i="1"/>
  <c r="Y2850" i="1" s="1"/>
  <c r="X2845" i="1"/>
  <c r="Y2845" i="1" s="1"/>
  <c r="X2843" i="1"/>
  <c r="Y2843" i="1" s="1"/>
  <c r="X2839" i="1"/>
  <c r="Y2839" i="1" s="1"/>
  <c r="X2835" i="1"/>
  <c r="Y2835" i="1" s="1"/>
  <c r="X2831" i="1"/>
  <c r="Y2831" i="1" s="1"/>
  <c r="X2827" i="1"/>
  <c r="Y2827" i="1" s="1"/>
  <c r="X2823" i="1"/>
  <c r="Y2823" i="1" s="1"/>
  <c r="X2803" i="1"/>
  <c r="Y2803" i="1" s="1"/>
  <c r="X2799" i="1"/>
  <c r="Y2799" i="1" s="1"/>
  <c r="X2795" i="1"/>
  <c r="Y2795" i="1" s="1"/>
  <c r="X2791" i="1"/>
  <c r="Y2791" i="1" s="1"/>
  <c r="X2775" i="1"/>
  <c r="Y2775" i="1" s="1"/>
  <c r="X2771" i="1"/>
  <c r="Y2771" i="1" s="1"/>
  <c r="X2767" i="1"/>
  <c r="Y2767" i="1" s="1"/>
  <c r="X2763" i="1"/>
  <c r="Y2763" i="1" s="1"/>
  <c r="X2759" i="1"/>
  <c r="Y2759" i="1" s="1"/>
  <c r="X2747" i="1"/>
  <c r="Y2747" i="1" s="1"/>
  <c r="X2739" i="1"/>
  <c r="Y2739" i="1" s="1"/>
  <c r="X2735" i="1"/>
  <c r="Y2735" i="1" s="1"/>
  <c r="X2731" i="1"/>
  <c r="Y2731" i="1" s="1"/>
  <c r="X2727" i="1"/>
  <c r="Y2727" i="1" s="1"/>
  <c r="X2715" i="1"/>
  <c r="Y2715" i="1" s="1"/>
  <c r="X2711" i="1"/>
  <c r="Y2711" i="1" s="1"/>
  <c r="X2703" i="1"/>
  <c r="Y2703" i="1" s="1"/>
  <c r="X2699" i="1"/>
  <c r="Y2699" i="1" s="1"/>
  <c r="X2695" i="1"/>
  <c r="Y2695" i="1" s="1"/>
  <c r="X2691" i="1"/>
  <c r="Y2691" i="1" s="1"/>
  <c r="X2672" i="1"/>
  <c r="Y2672" i="1" s="1"/>
  <c r="X2668" i="1"/>
  <c r="Y2668" i="1" s="1"/>
  <c r="X2664" i="1"/>
  <c r="Y2664" i="1" s="1"/>
  <c r="X2660" i="1"/>
  <c r="Y2660" i="1" s="1"/>
  <c r="X2648" i="1"/>
  <c r="Y2648" i="1" s="1"/>
  <c r="X2644" i="1"/>
  <c r="Y2644" i="1" s="1"/>
  <c r="X2640" i="1"/>
  <c r="Y2640" i="1" s="1"/>
  <c r="X2636" i="1"/>
  <c r="Y2636" i="1" s="1"/>
  <c r="X2632" i="1"/>
  <c r="Y2632" i="1" s="1"/>
  <c r="X2628" i="1"/>
  <c r="Y2628" i="1" s="1"/>
  <c r="X2612" i="1"/>
  <c r="Y2612" i="1" s="1"/>
  <c r="X2608" i="1"/>
  <c r="Y2608" i="1" s="1"/>
  <c r="X2604" i="1"/>
  <c r="Y2604" i="1" s="1"/>
  <c r="X2600" i="1"/>
  <c r="Y2600" i="1" s="1"/>
  <c r="X2599" i="1"/>
  <c r="Y2599" i="1" s="1"/>
  <c r="X2596" i="1"/>
  <c r="Y2596" i="1" s="1"/>
  <c r="X2585" i="1"/>
  <c r="Y2585" i="1" s="1"/>
  <c r="X2569" i="1"/>
  <c r="Y2569" i="1" s="1"/>
  <c r="X2565" i="1"/>
  <c r="Y2565" i="1" s="1"/>
  <c r="X2557" i="1"/>
  <c r="Y2557" i="1" s="1"/>
  <c r="X2544" i="1"/>
  <c r="Y2544" i="1" s="1"/>
  <c r="X2537" i="1"/>
  <c r="Y2537" i="1" s="1"/>
  <c r="X2533" i="1"/>
  <c r="Y2533" i="1" s="1"/>
  <c r="X2522" i="1"/>
  <c r="Y2522" i="1" s="1"/>
  <c r="X2516" i="1"/>
  <c r="Y2516" i="1" s="1"/>
  <c r="X2512" i="1"/>
  <c r="Y2512" i="1" s="1"/>
  <c r="X2508" i="1"/>
  <c r="Y2508" i="1" s="1"/>
  <c r="X2504" i="1"/>
  <c r="Y2504" i="1" s="1"/>
  <c r="X2496" i="1"/>
  <c r="Y2496" i="1" s="1"/>
  <c r="X2492" i="1"/>
  <c r="Y2492" i="1" s="1"/>
  <c r="X2488" i="1"/>
  <c r="Y2488" i="1" s="1"/>
  <c r="X2484" i="1"/>
  <c r="Y2484" i="1" s="1"/>
  <c r="X2476" i="1"/>
  <c r="Y2476" i="1" s="1"/>
  <c r="X2464" i="1"/>
  <c r="Y2464" i="1" s="1"/>
  <c r="X2460" i="1"/>
  <c r="Y2460" i="1" s="1"/>
  <c r="X2456" i="1"/>
  <c r="Y2456" i="1" s="1"/>
  <c r="X2452" i="1"/>
  <c r="Y2452" i="1" s="1"/>
  <c r="X2444" i="1"/>
  <c r="Y2444" i="1" s="1"/>
  <c r="X2440" i="1"/>
  <c r="Y2440" i="1" s="1"/>
  <c r="X2436" i="1"/>
  <c r="Y2436" i="1" s="1"/>
  <c r="X2432" i="1"/>
  <c r="Y2432" i="1" s="1"/>
  <c r="X2424" i="1"/>
  <c r="Y2424" i="1" s="1"/>
  <c r="X2412" i="1"/>
  <c r="Y2412" i="1" s="1"/>
  <c r="X2408" i="1"/>
  <c r="Y2408" i="1" s="1"/>
  <c r="X2404" i="1"/>
  <c r="Y2404" i="1" s="1"/>
  <c r="X2400" i="1"/>
  <c r="Y2400" i="1" s="1"/>
  <c r="X2392" i="1"/>
  <c r="Y2392" i="1" s="1"/>
  <c r="X2388" i="1"/>
  <c r="Y2388" i="1" s="1"/>
  <c r="X2380" i="1"/>
  <c r="Y2380" i="1" s="1"/>
  <c r="X2373" i="1"/>
  <c r="Y2373" i="1" s="1"/>
  <c r="X2372" i="1"/>
  <c r="Y2372" i="1" s="1"/>
  <c r="X2362" i="1"/>
  <c r="Y2362" i="1" s="1"/>
  <c r="X2351" i="1"/>
  <c r="Y2351" i="1" s="1"/>
  <c r="X2347" i="1"/>
  <c r="Y2347" i="1" s="1"/>
  <c r="X2343" i="1"/>
  <c r="Y2343" i="1" s="1"/>
  <c r="X2339" i="1"/>
  <c r="Y2339" i="1" s="1"/>
  <c r="X2331" i="1"/>
  <c r="Y2331" i="1" s="1"/>
  <c r="X2327" i="1"/>
  <c r="Y2327" i="1" s="1"/>
  <c r="X2320" i="1"/>
  <c r="Y2320" i="1" s="1"/>
  <c r="X2316" i="1"/>
  <c r="Y2316" i="1" s="1"/>
  <c r="X2312" i="1"/>
  <c r="Y2312" i="1" s="1"/>
  <c r="X2308" i="1"/>
  <c r="Y2308" i="1" s="1"/>
  <c r="X2300" i="1"/>
  <c r="Y2300" i="1" s="1"/>
  <c r="X2288" i="1"/>
  <c r="Y2288" i="1" s="1"/>
  <c r="X2284" i="1"/>
  <c r="Y2284" i="1" s="1"/>
  <c r="X2280" i="1"/>
  <c r="Y2280" i="1" s="1"/>
  <c r="X2276" i="1"/>
  <c r="Y2276" i="1" s="1"/>
  <c r="X2268" i="1"/>
  <c r="Y2268" i="1" s="1"/>
  <c r="X2260" i="1"/>
  <c r="Y2260" i="1" s="1"/>
  <c r="X2256" i="1"/>
  <c r="Y2256" i="1" s="1"/>
  <c r="X2248" i="1"/>
  <c r="Y2248" i="1" s="1"/>
  <c r="X2247" i="1"/>
  <c r="Y2247" i="1" s="1"/>
  <c r="X2240" i="1"/>
  <c r="Y2240" i="1" s="1"/>
  <c r="X2236" i="1"/>
  <c r="Y2236" i="1" s="1"/>
  <c r="X2228" i="1"/>
  <c r="Y2228" i="1" s="1"/>
  <c r="X2216" i="1"/>
  <c r="Y2216" i="1" s="1"/>
  <c r="X2208" i="1"/>
  <c r="Y2208" i="1" s="1"/>
  <c r="X2204" i="1"/>
  <c r="Y2204" i="1" s="1"/>
  <c r="X2200" i="1"/>
  <c r="Y2200" i="1" s="1"/>
  <c r="X2196" i="1"/>
  <c r="Y2196" i="1" s="1"/>
  <c r="X2184" i="1"/>
  <c r="Y2184" i="1" s="1"/>
  <c r="X2180" i="1"/>
  <c r="Y2180" i="1" s="1"/>
  <c r="X2176" i="1"/>
  <c r="Y2176" i="1" s="1"/>
  <c r="X2172" i="1"/>
  <c r="Y2172" i="1" s="1"/>
  <c r="X2168" i="1"/>
  <c r="Y2168" i="1" s="1"/>
  <c r="X2164" i="1"/>
  <c r="Y2164" i="1" s="1"/>
  <c r="X2148" i="1"/>
  <c r="Y2148" i="1" s="1"/>
  <c r="X2145" i="1"/>
  <c r="Y2145" i="1" s="1"/>
  <c r="X2138" i="1"/>
  <c r="Y2138" i="1" s="1"/>
  <c r="X2122" i="1"/>
  <c r="Y2122" i="1" s="1"/>
  <c r="X2114" i="1"/>
  <c r="Y2114" i="1" s="1"/>
  <c r="X2110" i="1"/>
  <c r="Y2110" i="1" s="1"/>
  <c r="X2106" i="1"/>
  <c r="Y2106" i="1" s="1"/>
  <c r="X2082" i="1"/>
  <c r="Y2082" i="1" s="1"/>
  <c r="X2074" i="1"/>
  <c r="Y2074" i="1" s="1"/>
  <c r="X2058" i="1"/>
  <c r="Y2058" i="1" s="1"/>
  <c r="X2055" i="1"/>
  <c r="Y2055" i="1" s="1"/>
  <c r="X2052" i="1"/>
  <c r="Y2052" i="1" s="1"/>
  <c r="X2048" i="1"/>
  <c r="Y2048" i="1" s="1"/>
  <c r="X2044" i="1"/>
  <c r="Y2044" i="1" s="1"/>
  <c r="X2040" i="1"/>
  <c r="Y2040" i="1" s="1"/>
  <c r="X2024" i="1"/>
  <c r="Y2024" i="1" s="1"/>
  <c r="X2020" i="1"/>
  <c r="Y2020" i="1" s="1"/>
  <c r="X2012" i="1"/>
  <c r="Y2012" i="1" s="1"/>
  <c r="X2008" i="1"/>
  <c r="Y2008" i="1" s="1"/>
  <c r="X2004" i="1"/>
  <c r="Y2004" i="1" s="1"/>
  <c r="X2000" i="1"/>
  <c r="Y2000" i="1" s="1"/>
  <c r="X1989" i="1"/>
  <c r="Y1989" i="1" s="1"/>
  <c r="X1981" i="1"/>
  <c r="Y1981" i="1" s="1"/>
  <c r="X1977" i="1"/>
  <c r="Y1977" i="1" s="1"/>
  <c r="X1973" i="1"/>
  <c r="Y1973" i="1" s="1"/>
  <c r="X1941" i="1"/>
  <c r="Y1941" i="1" s="1"/>
  <c r="X1922" i="1"/>
  <c r="Y1922" i="1" s="1"/>
  <c r="X1914" i="1"/>
  <c r="Y1914" i="1" s="1"/>
  <c r="X1902" i="1"/>
  <c r="Y1902" i="1" s="1"/>
  <c r="X1890" i="1"/>
  <c r="Y1890" i="1" s="1"/>
  <c r="X1882" i="1"/>
  <c r="Y1882" i="1" s="1"/>
  <c r="X1874" i="1"/>
  <c r="Y1874" i="1" s="1"/>
  <c r="X1851" i="1"/>
  <c r="Y1851" i="1" s="1"/>
  <c r="X1847" i="1"/>
  <c r="Y1847" i="1" s="1"/>
  <c r="X1839" i="1"/>
  <c r="Y1839" i="1" s="1"/>
  <c r="X1827" i="1"/>
  <c r="Y1827" i="1" s="1"/>
  <c r="X1815" i="1"/>
  <c r="Y1815" i="1" s="1"/>
  <c r="X1811" i="1"/>
  <c r="Y1811" i="1" s="1"/>
  <c r="X1807" i="1"/>
  <c r="Y1807" i="1" s="1"/>
  <c r="X1796" i="1"/>
  <c r="Y1796" i="1" s="1"/>
  <c r="X1792" i="1"/>
  <c r="Y1792" i="1" s="1"/>
  <c r="X1788" i="1"/>
  <c r="Y1788" i="1" s="1"/>
  <c r="X1784" i="1"/>
  <c r="Y1784" i="1" s="1"/>
  <c r="X1776" i="1"/>
  <c r="Y1776" i="1" s="1"/>
  <c r="X1749" i="1"/>
  <c r="Y1749" i="1" s="1"/>
  <c r="X1745" i="1"/>
  <c r="Y1745" i="1" s="1"/>
  <c r="X1722" i="1"/>
  <c r="Y1722" i="1" s="1"/>
  <c r="X1714" i="1"/>
  <c r="Y1714" i="1" s="1"/>
  <c r="X1710" i="1"/>
  <c r="Y1710" i="1" s="1"/>
  <c r="X1706" i="1"/>
  <c r="Y1706" i="1" s="1"/>
  <c r="X1698" i="1"/>
  <c r="Y1698" i="1" s="1"/>
  <c r="X1687" i="1"/>
  <c r="Y1687" i="1" s="1"/>
  <c r="X1679" i="1"/>
  <c r="Y1679" i="1" s="1"/>
  <c r="X1675" i="1"/>
  <c r="Y1675" i="1" s="1"/>
  <c r="X1667" i="1"/>
  <c r="Y1667" i="1" s="1"/>
  <c r="X1663" i="1"/>
  <c r="Y1663" i="1" s="1"/>
  <c r="X1655" i="1"/>
  <c r="Y1655" i="1" s="1"/>
  <c r="X1651" i="1"/>
  <c r="Y1651" i="1" s="1"/>
  <c r="X1647" i="1"/>
  <c r="Y1647" i="1" s="1"/>
  <c r="X1643" i="1"/>
  <c r="Y1643" i="1" s="1"/>
  <c r="X1635" i="1"/>
  <c r="Y1635" i="1" s="1"/>
  <c r="X1615" i="1"/>
  <c r="Y1615" i="1" s="1"/>
  <c r="X1611" i="1"/>
  <c r="Y1611" i="1" s="1"/>
  <c r="X1603" i="1"/>
  <c r="Y1603" i="1" s="1"/>
  <c r="X1599" i="1"/>
  <c r="Y1599" i="1" s="1"/>
  <c r="X1591" i="1"/>
  <c r="Y1591" i="1" s="1"/>
  <c r="X1587" i="1"/>
  <c r="Y1587" i="1" s="1"/>
  <c r="X1579" i="1"/>
  <c r="Y1579" i="1" s="1"/>
  <c r="X1571" i="1"/>
  <c r="Y1571" i="1" s="1"/>
  <c r="X1567" i="1"/>
  <c r="Y1567" i="1" s="1"/>
  <c r="X1551" i="1"/>
  <c r="Y1551" i="1" s="1"/>
  <c r="X1547" i="1"/>
  <c r="Y1547" i="1" s="1"/>
  <c r="X1539" i="1"/>
  <c r="Y1539" i="1" s="1"/>
  <c r="X1523" i="1"/>
  <c r="Y1523" i="1" s="1"/>
  <c r="X1515" i="1"/>
  <c r="Y1515" i="1" s="1"/>
  <c r="X1511" i="1"/>
  <c r="Y1511" i="1" s="1"/>
  <c r="X1507" i="1"/>
  <c r="Y1507" i="1" s="1"/>
  <c r="X1500" i="1"/>
  <c r="Y1500" i="1" s="1"/>
  <c r="X1476" i="1"/>
  <c r="Y1476" i="1" s="1"/>
  <c r="X1469" i="1"/>
  <c r="Y1469" i="1" s="1"/>
  <c r="X1439" i="1"/>
  <c r="Y1439" i="1" s="1"/>
  <c r="X1428" i="1"/>
  <c r="Y1428" i="1" s="1"/>
  <c r="X1408" i="1"/>
  <c r="Y1408" i="1" s="1"/>
  <c r="X1404" i="1"/>
  <c r="Y1404" i="1" s="1"/>
  <c r="X1400" i="1"/>
  <c r="Y1400" i="1" s="1"/>
  <c r="X1384" i="1"/>
  <c r="Y1384" i="1" s="1"/>
  <c r="X1346" i="1"/>
  <c r="Y1346" i="1" s="1"/>
  <c r="X1339" i="1"/>
  <c r="Y1339" i="1" s="1"/>
  <c r="X1336" i="1"/>
  <c r="Y1336" i="1" s="1"/>
  <c r="X1324" i="1"/>
  <c r="Y1324" i="1" s="1"/>
  <c r="X1316" i="1"/>
  <c r="Y1316" i="1" s="1"/>
  <c r="X1308" i="1"/>
  <c r="Y1308" i="1" s="1"/>
  <c r="X1286" i="1"/>
  <c r="Y1286" i="1" s="1"/>
  <c r="X1226" i="1"/>
  <c r="Y1226" i="1" s="1"/>
  <c r="X1215" i="1"/>
  <c r="Y1215" i="1" s="1"/>
  <c r="X1207" i="1"/>
  <c r="Y1207" i="1" s="1"/>
  <c r="X1181" i="1"/>
  <c r="Y1181" i="1" s="1"/>
  <c r="X1173" i="1"/>
  <c r="Y1173" i="1" s="1"/>
  <c r="X1138" i="1"/>
  <c r="Y1138" i="1" s="1"/>
  <c r="X1130" i="1"/>
  <c r="Y1130" i="1" s="1"/>
  <c r="X1114" i="1"/>
  <c r="Y1114" i="1" s="1"/>
  <c r="X1107" i="1"/>
  <c r="Y1107" i="1" s="1"/>
  <c r="X1103" i="1"/>
  <c r="Y1103" i="1" s="1"/>
  <c r="X1099" i="1"/>
  <c r="Y1099" i="1" s="1"/>
  <c r="X1091" i="1"/>
  <c r="Y1091" i="1" s="1"/>
  <c r="X1087" i="1"/>
  <c r="Y1087" i="1" s="1"/>
  <c r="X1075" i="1"/>
  <c r="Y1075" i="1" s="1"/>
  <c r="X1067" i="1"/>
  <c r="Y1067" i="1" s="1"/>
  <c r="X1060" i="1"/>
  <c r="Y1060" i="1" s="1"/>
  <c r="X1052" i="1"/>
  <c r="Y1052" i="1" s="1"/>
  <c r="X1048" i="1"/>
  <c r="Y1048" i="1" s="1"/>
  <c r="X1044" i="1"/>
  <c r="Y1044" i="1" s="1"/>
  <c r="X1037" i="1"/>
  <c r="Y1037" i="1" s="1"/>
  <c r="X1029" i="1"/>
  <c r="Y1029" i="1" s="1"/>
  <c r="X1021" i="1"/>
  <c r="Y1021" i="1" s="1"/>
  <c r="X1013" i="1"/>
  <c r="Y1013" i="1" s="1"/>
  <c r="X1005" i="1"/>
  <c r="Y1005" i="1" s="1"/>
  <c r="X951" i="1"/>
  <c r="Y951" i="1" s="1"/>
  <c r="X943" i="1"/>
  <c r="Y943" i="1" s="1"/>
  <c r="X935" i="1"/>
  <c r="Y935" i="1" s="1"/>
  <c r="X931" i="1"/>
  <c r="Y931" i="1" s="1"/>
  <c r="X927" i="1"/>
  <c r="Y927" i="1" s="1"/>
  <c r="X919" i="1"/>
  <c r="Y919" i="1" s="1"/>
  <c r="X911" i="1"/>
  <c r="Y911" i="1" s="1"/>
  <c r="X903" i="1"/>
  <c r="Y903" i="1" s="1"/>
  <c r="X895" i="1"/>
  <c r="Y895" i="1" s="1"/>
  <c r="X888" i="1"/>
  <c r="Y888" i="1" s="1"/>
  <c r="X880" i="1"/>
  <c r="Y880" i="1" s="1"/>
  <c r="X872" i="1"/>
  <c r="Y872" i="1" s="1"/>
  <c r="X864" i="1"/>
  <c r="Y864" i="1" s="1"/>
  <c r="X856" i="1"/>
  <c r="Y856" i="1" s="1"/>
  <c r="X848" i="1"/>
  <c r="Y848" i="1" s="1"/>
  <c r="X840" i="1"/>
  <c r="Y840" i="1" s="1"/>
  <c r="X829" i="1"/>
  <c r="Y829" i="1" s="1"/>
  <c r="X789" i="1"/>
  <c r="Y789" i="1" s="1"/>
  <c r="X770" i="1"/>
  <c r="Y770" i="1" s="1"/>
  <c r="X762" i="1"/>
  <c r="Y762" i="1" s="1"/>
  <c r="X738" i="1"/>
  <c r="Y738" i="1" s="1"/>
  <c r="X706" i="1"/>
  <c r="Y706" i="1" s="1"/>
  <c r="X698" i="1"/>
  <c r="Y698" i="1" s="1"/>
  <c r="X674" i="1"/>
  <c r="Y674" i="1" s="1"/>
  <c r="X642" i="1"/>
  <c r="Y642" i="1" s="1"/>
  <c r="X634" i="1"/>
  <c r="Y634" i="1" s="1"/>
  <c r="X610" i="1"/>
  <c r="Y610" i="1" s="1"/>
  <c r="X603" i="1"/>
  <c r="Y603" i="1" s="1"/>
  <c r="X595" i="1"/>
  <c r="Y595" i="1" s="1"/>
  <c r="X587" i="1"/>
  <c r="Y587" i="1" s="1"/>
  <c r="X579" i="1"/>
  <c r="Y579" i="1" s="1"/>
  <c r="X571" i="1"/>
  <c r="Y571" i="1" s="1"/>
  <c r="X563" i="1"/>
  <c r="Y563" i="1" s="1"/>
  <c r="X555" i="1"/>
  <c r="Y555" i="1" s="1"/>
  <c r="X547" i="1"/>
  <c r="Y547" i="1" s="1"/>
  <c r="X540" i="1"/>
  <c r="Y540" i="1" s="1"/>
  <c r="X532" i="1"/>
  <c r="Y532" i="1" s="1"/>
  <c r="X524" i="1"/>
  <c r="Y524" i="1" s="1"/>
  <c r="X517" i="1"/>
  <c r="Y517" i="1" s="1"/>
  <c r="X509" i="1"/>
  <c r="Y509" i="1" s="1"/>
  <c r="X501" i="1"/>
  <c r="Y501" i="1" s="1"/>
  <c r="X493" i="1"/>
  <c r="Y493" i="1" s="1"/>
  <c r="X485" i="1"/>
  <c r="Y485" i="1" s="1"/>
  <c r="X477" i="1"/>
  <c r="Y477" i="1" s="1"/>
  <c r="X469" i="1"/>
  <c r="Y469" i="1" s="1"/>
  <c r="X461" i="1"/>
  <c r="Y461" i="1" s="1"/>
  <c r="X453" i="1"/>
  <c r="Y453" i="1" s="1"/>
  <c r="X445" i="1"/>
  <c r="Y445" i="1" s="1"/>
  <c r="X437" i="1"/>
  <c r="Y437" i="1" s="1"/>
  <c r="X429" i="1"/>
  <c r="Y429" i="1" s="1"/>
  <c r="X421" i="1"/>
  <c r="Y421" i="1" s="1"/>
  <c r="X413" i="1"/>
  <c r="Y413" i="1" s="1"/>
  <c r="X405" i="1"/>
  <c r="Y405" i="1" s="1"/>
  <c r="X397" i="1"/>
  <c r="Y397" i="1" s="1"/>
  <c r="X389" i="1"/>
  <c r="Y389" i="1" s="1"/>
  <c r="X381" i="1"/>
  <c r="Y381" i="1" s="1"/>
  <c r="X373" i="1"/>
  <c r="Y373" i="1" s="1"/>
  <c r="X365" i="1"/>
  <c r="Y365" i="1" s="1"/>
  <c r="X357" i="1"/>
  <c r="Y357" i="1" s="1"/>
  <c r="X349" i="1"/>
  <c r="Y349" i="1" s="1"/>
  <c r="X341" i="1"/>
  <c r="Y341" i="1" s="1"/>
  <c r="X333" i="1"/>
  <c r="Y333" i="1" s="1"/>
  <c r="X325" i="1"/>
  <c r="Y325" i="1" s="1"/>
  <c r="X295" i="1"/>
  <c r="Y295" i="1" s="1"/>
  <c r="X280" i="1"/>
  <c r="Y280" i="1" s="1"/>
  <c r="X272" i="1"/>
  <c r="Y272" i="1" s="1"/>
  <c r="X264" i="1"/>
  <c r="Y264" i="1" s="1"/>
  <c r="X256" i="1"/>
  <c r="Y256" i="1" s="1"/>
  <c r="X194" i="1"/>
  <c r="Y194" i="1" s="1"/>
  <c r="X186" i="1"/>
  <c r="Y186" i="1" s="1"/>
  <c r="X130" i="1"/>
  <c r="Y130" i="1" s="1"/>
  <c r="X107" i="1"/>
  <c r="Y107" i="1" s="1"/>
  <c r="X99" i="1"/>
  <c r="Y99" i="1" s="1"/>
  <c r="X91" i="1"/>
  <c r="Y91" i="1" s="1"/>
  <c r="X83" i="1"/>
  <c r="Y83" i="1" s="1"/>
  <c r="X75" i="1"/>
  <c r="Y75" i="1" s="1"/>
  <c r="X67" i="1"/>
  <c r="Y67" i="1" s="1"/>
  <c r="X59" i="1"/>
  <c r="Y59" i="1" s="1"/>
  <c r="X51" i="1"/>
  <c r="Y51" i="1" s="1"/>
  <c r="X43" i="1"/>
  <c r="Y43" i="1" s="1"/>
  <c r="X35" i="1"/>
  <c r="Y35" i="1" s="1"/>
  <c r="X20" i="1"/>
  <c r="Y20" i="1" s="1"/>
  <c r="X4943" i="1"/>
  <c r="Y4943" i="1" s="1"/>
  <c r="X4942" i="1"/>
  <c r="Y4942" i="1" s="1"/>
  <c r="X4912" i="1"/>
  <c r="Y4912" i="1" s="1"/>
  <c r="X4873" i="1"/>
  <c r="Y4873" i="1" s="1"/>
  <c r="X4872" i="1"/>
  <c r="Y4872" i="1" s="1"/>
  <c r="X4852" i="1"/>
  <c r="Y4852" i="1" s="1"/>
  <c r="X4820" i="1"/>
  <c r="Y4820" i="1" s="1"/>
  <c r="X4812" i="1"/>
  <c r="Y4812" i="1" s="1"/>
  <c r="X4788" i="1"/>
  <c r="Y4788" i="1" s="1"/>
  <c r="X4757" i="1"/>
  <c r="Y4757" i="1" s="1"/>
  <c r="X4749" i="1"/>
  <c r="Y4749" i="1" s="1"/>
  <c r="X4741" i="1"/>
  <c r="Y4741" i="1" s="1"/>
  <c r="X4734" i="1"/>
  <c r="Y4734" i="1" s="1"/>
  <c r="X4703" i="1"/>
  <c r="Y4703" i="1" s="1"/>
  <c r="X4695" i="1"/>
  <c r="Y4695" i="1" s="1"/>
  <c r="X4670" i="1"/>
  <c r="Y4670" i="1" s="1"/>
  <c r="X4641" i="1"/>
  <c r="Y4641" i="1" s="1"/>
  <c r="X4640" i="1"/>
  <c r="Y4640" i="1" s="1"/>
  <c r="X4617" i="1"/>
  <c r="Y4617" i="1" s="1"/>
  <c r="X4608" i="1"/>
  <c r="Y4608" i="1" s="1"/>
  <c r="X4594" i="1"/>
  <c r="Y4594" i="1" s="1"/>
  <c r="X4586" i="1"/>
  <c r="Y4586" i="1" s="1"/>
  <c r="X4577" i="1"/>
  <c r="Y4577" i="1" s="1"/>
  <c r="X4570" i="1"/>
  <c r="Y4570" i="1" s="1"/>
  <c r="X4545" i="1"/>
  <c r="Y4545" i="1" s="1"/>
  <c r="X4538" i="1"/>
  <c r="Y4538" i="1" s="1"/>
  <c r="X4514" i="1"/>
  <c r="Y4514" i="1" s="1"/>
  <c r="X4506" i="1"/>
  <c r="Y4506" i="1" s="1"/>
  <c r="X4491" i="1"/>
  <c r="Y4491" i="1" s="1"/>
  <c r="X4483" i="1"/>
  <c r="Y4483" i="1" s="1"/>
  <c r="X4474" i="1"/>
  <c r="Y4474" i="1" s="1"/>
  <c r="X4467" i="1"/>
  <c r="Y4467" i="1" s="1"/>
  <c r="X4438" i="1"/>
  <c r="Y4438" i="1" s="1"/>
  <c r="X4430" i="1"/>
  <c r="Y4430" i="1" s="1"/>
  <c r="X4408" i="1"/>
  <c r="Y4408" i="1" s="1"/>
  <c r="X4377" i="1"/>
  <c r="Y4377" i="1" s="1"/>
  <c r="X4369" i="1"/>
  <c r="Y4369" i="1" s="1"/>
  <c r="X4347" i="1"/>
  <c r="Y4347" i="1" s="1"/>
  <c r="X4315" i="1"/>
  <c r="Y4315" i="1" s="1"/>
  <c r="X4269" i="1"/>
  <c r="Y4269" i="1" s="1"/>
  <c r="X4262" i="1"/>
  <c r="Y4262" i="1" s="1"/>
  <c r="X4246" i="1"/>
  <c r="Y4246" i="1" s="1"/>
  <c r="X4215" i="1"/>
  <c r="Y4215" i="1" s="1"/>
  <c r="X4191" i="1"/>
  <c r="Y4191" i="1" s="1"/>
  <c r="X4167" i="1"/>
  <c r="Y4167" i="1" s="1"/>
  <c r="X4159" i="1"/>
  <c r="Y4159" i="1" s="1"/>
  <c r="X4143" i="1"/>
  <c r="Y4143" i="1" s="1"/>
  <c r="X4120" i="1"/>
  <c r="Y4120" i="1" s="1"/>
  <c r="X4112" i="1"/>
  <c r="Y4112" i="1" s="1"/>
  <c r="X4064" i="1"/>
  <c r="Y4064" i="1" s="1"/>
  <c r="X4063" i="1"/>
  <c r="Y4063" i="1" s="1"/>
  <c r="X4040" i="1"/>
  <c r="Y4040" i="1" s="1"/>
  <c r="X4018" i="1"/>
  <c r="Y4018" i="1" s="1"/>
  <c r="X4010" i="1"/>
  <c r="Y4010" i="1" s="1"/>
  <c r="X3978" i="1"/>
  <c r="Y3978" i="1" s="1"/>
  <c r="X3946" i="1"/>
  <c r="Y3946" i="1" s="1"/>
  <c r="X3940" i="1"/>
  <c r="Y3940" i="1" s="1"/>
  <c r="X3916" i="1"/>
  <c r="Y3916" i="1" s="1"/>
  <c r="X3885" i="1"/>
  <c r="Y3885" i="1" s="1"/>
  <c r="X3877" i="1"/>
  <c r="Y3877" i="1" s="1"/>
  <c r="X3854" i="1"/>
  <c r="Y3854" i="1" s="1"/>
  <c r="X3822" i="1"/>
  <c r="Y3822" i="1" s="1"/>
  <c r="X3728" i="1"/>
  <c r="Y3728" i="1" s="1"/>
  <c r="X3697" i="1"/>
  <c r="Y3697" i="1" s="1"/>
  <c r="X3689" i="1"/>
  <c r="Y3689" i="1" s="1"/>
  <c r="X3665" i="1"/>
  <c r="Y3665" i="1" s="1"/>
  <c r="X3633" i="1"/>
  <c r="Y3633" i="1" s="1"/>
  <c r="X3625" i="1"/>
  <c r="Y3625" i="1" s="1"/>
  <c r="X3601" i="1"/>
  <c r="Y3601" i="1" s="1"/>
  <c r="X3569" i="1"/>
  <c r="Y3569" i="1" s="1"/>
  <c r="X3561" i="1"/>
  <c r="Y3561" i="1" s="1"/>
  <c r="X3540" i="1"/>
  <c r="Y3540" i="1" s="1"/>
  <c r="X3509" i="1"/>
  <c r="Y3509" i="1" s="1"/>
  <c r="X3478" i="1"/>
  <c r="Y3478" i="1" s="1"/>
  <c r="X3383" i="1"/>
  <c r="Y3383" i="1" s="1"/>
  <c r="X3376" i="1"/>
  <c r="Y3376" i="1" s="1"/>
  <c r="X3352" i="1"/>
  <c r="Y3352" i="1" s="1"/>
  <c r="X3320" i="1"/>
  <c r="Y3320" i="1" s="1"/>
  <c r="X3312" i="1"/>
  <c r="Y3312" i="1" s="1"/>
  <c r="X3288" i="1"/>
  <c r="Y3288" i="1" s="1"/>
  <c r="X3257" i="1"/>
  <c r="Y3257" i="1" s="1"/>
  <c r="X3249" i="1"/>
  <c r="Y3249" i="1" s="1"/>
  <c r="X3225" i="1"/>
  <c r="Y3225" i="1" s="1"/>
  <c r="X3193" i="1"/>
  <c r="Y3193" i="1" s="1"/>
  <c r="X3185" i="1"/>
  <c r="Y3185" i="1" s="1"/>
  <c r="X3161" i="1"/>
  <c r="Y3161" i="1" s="1"/>
  <c r="X3129" i="1"/>
  <c r="Y3129" i="1" s="1"/>
  <c r="X3098" i="1"/>
  <c r="Y3098" i="1" s="1"/>
  <c r="X3067" i="1"/>
  <c r="Y3067" i="1" s="1"/>
  <c r="X3059" i="1"/>
  <c r="Y3059" i="1" s="1"/>
  <c r="X3036" i="1"/>
  <c r="Y3036" i="1" s="1"/>
  <c r="X3004" i="1"/>
  <c r="Y3004" i="1" s="1"/>
  <c r="X2997" i="1"/>
  <c r="Y2997" i="1" s="1"/>
  <c r="X2942" i="1"/>
  <c r="Y2942" i="1" s="1"/>
  <c r="X2815" i="1"/>
  <c r="Y2815" i="1" s="1"/>
  <c r="X2807" i="1"/>
  <c r="Y2807" i="1" s="1"/>
  <c r="X2783" i="1"/>
  <c r="Y2783" i="1" s="1"/>
  <c r="X2751" i="1"/>
  <c r="Y2751" i="1" s="1"/>
  <c r="X2743" i="1"/>
  <c r="Y2743" i="1" s="1"/>
  <c r="X2719" i="1"/>
  <c r="Y2719" i="1" s="1"/>
  <c r="X2688" i="1"/>
  <c r="Y2688" i="1" s="1"/>
  <c r="X2680" i="1"/>
  <c r="Y2680" i="1" s="1"/>
  <c r="X2656" i="1"/>
  <c r="Y2656" i="1" s="1"/>
  <c r="X2624" i="1"/>
  <c r="Y2624" i="1" s="1"/>
  <c r="X2616" i="1"/>
  <c r="Y2616" i="1" s="1"/>
  <c r="X2593" i="1"/>
  <c r="Y2593" i="1" s="1"/>
  <c r="X2561" i="1"/>
  <c r="Y2561" i="1" s="1"/>
  <c r="X2553" i="1"/>
  <c r="Y2553" i="1" s="1"/>
  <c r="X2529" i="1"/>
  <c r="Y2529" i="1" s="1"/>
  <c r="X2500" i="1"/>
  <c r="Y2500" i="1" s="1"/>
  <c r="X2468" i="1"/>
  <c r="Y2468" i="1" s="1"/>
  <c r="X2428" i="1"/>
  <c r="Y2428" i="1" s="1"/>
  <c r="X2420" i="1"/>
  <c r="Y2420" i="1" s="1"/>
  <c r="X2396" i="1"/>
  <c r="Y2396" i="1" s="1"/>
  <c r="X2359" i="1"/>
  <c r="Y2359" i="1" s="1"/>
  <c r="X2335" i="1"/>
  <c r="Y2335" i="1" s="1"/>
  <c r="X2304" i="1"/>
  <c r="Y2304" i="1" s="1"/>
  <c r="X2296" i="1"/>
  <c r="Y2296" i="1" s="1"/>
  <c r="X2264" i="1"/>
  <c r="Y2264" i="1" s="1"/>
  <c r="X2232" i="1"/>
  <c r="Y2232" i="1" s="1"/>
  <c r="X2224" i="1"/>
  <c r="Y2224" i="1" s="1"/>
  <c r="X2192" i="1"/>
  <c r="Y2192" i="1" s="1"/>
  <c r="X2160" i="1"/>
  <c r="Y2160" i="1" s="1"/>
  <c r="X2152" i="1"/>
  <c r="Y2152" i="1" s="1"/>
  <c r="X2130" i="1"/>
  <c r="Y2130" i="1" s="1"/>
  <c r="X2098" i="1"/>
  <c r="Y2098" i="1" s="1"/>
  <c r="X2090" i="1"/>
  <c r="Y2090" i="1" s="1"/>
  <c r="X2066" i="1"/>
  <c r="Y2066" i="1" s="1"/>
  <c r="X2036" i="1"/>
  <c r="Y2036" i="1" s="1"/>
  <c r="X2028" i="1"/>
  <c r="Y2028" i="1" s="1"/>
  <c r="X1996" i="1"/>
  <c r="Y1996" i="1" s="1"/>
  <c r="X1965" i="1"/>
  <c r="Y1965" i="1" s="1"/>
  <c r="X1957" i="1"/>
  <c r="Y1957" i="1" s="1"/>
  <c r="X1886" i="1"/>
  <c r="Y1886" i="1" s="1"/>
  <c r="X1831" i="1"/>
  <c r="Y1831" i="1" s="1"/>
  <c r="X1823" i="1"/>
  <c r="Y1823" i="1" s="1"/>
  <c r="X1800" i="1"/>
  <c r="Y1800" i="1" s="1"/>
  <c r="X1753" i="1"/>
  <c r="Y1753" i="1" s="1"/>
  <c r="X1730" i="1"/>
  <c r="Y1730" i="1" s="1"/>
  <c r="X1690" i="1"/>
  <c r="Y1690" i="1" s="1"/>
  <c r="X1683" i="1"/>
  <c r="Y1683" i="1" s="1"/>
  <c r="X1659" i="1"/>
  <c r="Y1659" i="1" s="1"/>
  <c r="X1627" i="1"/>
  <c r="Y1627" i="1" s="1"/>
  <c r="X1619" i="1"/>
  <c r="Y1619" i="1" s="1"/>
  <c r="X1595" i="1"/>
  <c r="Y1595" i="1" s="1"/>
  <c r="X1563" i="1"/>
  <c r="Y1563" i="1" s="1"/>
  <c r="X1555" i="1"/>
  <c r="Y1555" i="1" s="1"/>
  <c r="X1531" i="1"/>
  <c r="Y1531" i="1" s="1"/>
  <c r="X1492" i="1"/>
  <c r="Y1492" i="1" s="1"/>
  <c r="X1484" i="1"/>
  <c r="Y1484" i="1" s="1"/>
  <c r="X1461" i="1"/>
  <c r="Y1461" i="1" s="1"/>
  <c r="X1424" i="1"/>
  <c r="Y1424" i="1" s="1"/>
  <c r="X1416" i="1"/>
  <c r="Y1416" i="1" s="1"/>
  <c r="X1392" i="1"/>
  <c r="Y1392" i="1" s="1"/>
  <c r="X1362" i="1"/>
  <c r="Y1362" i="1" s="1"/>
  <c r="X1354" i="1"/>
  <c r="Y1354" i="1" s="1"/>
  <c r="X1332" i="1"/>
  <c r="Y1332" i="1" s="1"/>
  <c r="X1301" i="1"/>
  <c r="Y1301" i="1" s="1"/>
  <c r="X1223" i="1"/>
  <c r="Y1223" i="1" s="1"/>
  <c r="X1153" i="1"/>
  <c r="Y1153" i="1" s="1"/>
  <c r="X1083" i="1"/>
  <c r="Y1083" i="1" s="1"/>
  <c r="X4881" i="1"/>
  <c r="Y4881" i="1" s="1"/>
  <c r="X4957" i="1"/>
  <c r="Y4957" i="1" s="1"/>
  <c r="X4956" i="1"/>
  <c r="Y4956" i="1" s="1"/>
  <c r="X4954" i="1"/>
  <c r="Y4954" i="1" s="1"/>
  <c r="X4953" i="1"/>
  <c r="Y4953" i="1" s="1"/>
  <c r="X4952" i="1"/>
  <c r="Y4952" i="1" s="1"/>
  <c r="X4950" i="1"/>
  <c r="Y4950" i="1" s="1"/>
  <c r="X4949" i="1"/>
  <c r="Y4949" i="1" s="1"/>
  <c r="X4947" i="1"/>
  <c r="Y4947" i="1" s="1"/>
  <c r="X4946" i="1"/>
  <c r="Y4946" i="1" s="1"/>
  <c r="X4945" i="1"/>
  <c r="Y4945" i="1" s="1"/>
  <c r="X4944" i="1"/>
  <c r="Y4944" i="1" s="1"/>
  <c r="X4941" i="1"/>
  <c r="Y4941" i="1" s="1"/>
  <c r="X4938" i="1"/>
  <c r="Y4938" i="1" s="1"/>
  <c r="X4937" i="1"/>
  <c r="Y4937" i="1" s="1"/>
  <c r="X4936" i="1"/>
  <c r="Y4936" i="1" s="1"/>
  <c r="X4934" i="1"/>
  <c r="Y4934" i="1" s="1"/>
  <c r="X4931" i="1"/>
  <c r="Y4931" i="1" s="1"/>
  <c r="X4930" i="1"/>
  <c r="Y4930" i="1" s="1"/>
  <c r="X4929" i="1"/>
  <c r="Y4929" i="1" s="1"/>
  <c r="X4926" i="1"/>
  <c r="Y4926" i="1" s="1"/>
  <c r="X4923" i="1"/>
  <c r="Y4923" i="1" s="1"/>
  <c r="X4922" i="1"/>
  <c r="Y4922" i="1" s="1"/>
  <c r="X4921" i="1"/>
  <c r="Y4921" i="1" s="1"/>
  <c r="X4918" i="1"/>
  <c r="Y4918" i="1" s="1"/>
  <c r="X4916" i="1"/>
  <c r="Y4916" i="1" s="1"/>
  <c r="X4915" i="1"/>
  <c r="Y4915" i="1" s="1"/>
  <c r="X4914" i="1"/>
  <c r="Y4914" i="1" s="1"/>
  <c r="X4913" i="1"/>
  <c r="Y4913" i="1" s="1"/>
  <c r="X4910" i="1"/>
  <c r="Y4910" i="1" s="1"/>
  <c r="X4908" i="1"/>
  <c r="Y4908" i="1" s="1"/>
  <c r="X4907" i="1"/>
  <c r="Y4907" i="1" s="1"/>
  <c r="X4906" i="1"/>
  <c r="Y4906" i="1" s="1"/>
  <c r="X4903" i="1"/>
  <c r="Y4903" i="1" s="1"/>
  <c r="X4900" i="1"/>
  <c r="Y4900" i="1" s="1"/>
  <c r="X4899" i="1"/>
  <c r="Y4899" i="1" s="1"/>
  <c r="X4898" i="1"/>
  <c r="Y4898" i="1" s="1"/>
  <c r="X4895" i="1"/>
  <c r="Y4895" i="1" s="1"/>
  <c r="X4892" i="1"/>
  <c r="Y4892" i="1" s="1"/>
  <c r="X4891" i="1"/>
  <c r="Y4891" i="1" s="1"/>
  <c r="X4890" i="1"/>
  <c r="Y4890" i="1" s="1"/>
  <c r="X4887" i="1"/>
  <c r="Y4887" i="1" s="1"/>
  <c r="X4884" i="1"/>
  <c r="Y4884" i="1" s="1"/>
  <c r="X4883" i="1"/>
  <c r="Y4883" i="1" s="1"/>
  <c r="X4882" i="1"/>
  <c r="Y4882" i="1" s="1"/>
  <c r="X4879" i="1"/>
  <c r="Y4879" i="1" s="1"/>
  <c r="X4876" i="1"/>
  <c r="Y4876" i="1" s="1"/>
  <c r="X4875" i="1"/>
  <c r="Y4875" i="1" s="1"/>
  <c r="X4874" i="1"/>
  <c r="Y4874" i="1" s="1"/>
  <c r="X4871" i="1"/>
  <c r="Y4871" i="1" s="1"/>
  <c r="X4868" i="1"/>
  <c r="Y4868" i="1" s="1"/>
  <c r="X4867" i="1"/>
  <c r="Y4867" i="1" s="1"/>
  <c r="X4864" i="1"/>
  <c r="Y4864" i="1" s="1"/>
  <c r="X4861" i="1"/>
  <c r="Y4861" i="1" s="1"/>
  <c r="X4860" i="1"/>
  <c r="Y4860" i="1" s="1"/>
  <c r="X4859" i="1"/>
  <c r="Y4859" i="1" s="1"/>
  <c r="X4857" i="1"/>
  <c r="Y4857" i="1" s="1"/>
  <c r="X4855" i="1"/>
  <c r="Y4855" i="1" s="1"/>
  <c r="X4854" i="1"/>
  <c r="Y4854" i="1" s="1"/>
  <c r="X4853" i="1"/>
  <c r="Y4853" i="1" s="1"/>
  <c r="X4850" i="1"/>
  <c r="Y4850" i="1" s="1"/>
  <c r="X4847" i="1"/>
  <c r="Y4847" i="1" s="1"/>
  <c r="X4846" i="1"/>
  <c r="Y4846" i="1" s="1"/>
  <c r="X4845" i="1"/>
  <c r="Y4845" i="1" s="1"/>
  <c r="X4842" i="1"/>
  <c r="Y4842" i="1" s="1"/>
  <c r="X4839" i="1"/>
  <c r="Y4839" i="1" s="1"/>
  <c r="X4838" i="1"/>
  <c r="Y4838" i="1" s="1"/>
  <c r="X4837" i="1"/>
  <c r="Y4837" i="1" s="1"/>
  <c r="X4834" i="1"/>
  <c r="Y4834" i="1" s="1"/>
  <c r="X4831" i="1"/>
  <c r="Y4831" i="1" s="1"/>
  <c r="X4830" i="1"/>
  <c r="Y4830" i="1" s="1"/>
  <c r="X4829" i="1"/>
  <c r="Y4829" i="1" s="1"/>
  <c r="X4826" i="1"/>
  <c r="Y4826" i="1" s="1"/>
  <c r="X4823" i="1"/>
  <c r="Y4823" i="1" s="1"/>
  <c r="X4822" i="1"/>
  <c r="Y4822" i="1" s="1"/>
  <c r="X4821" i="1"/>
  <c r="Y4821" i="1" s="1"/>
  <c r="X4818" i="1"/>
  <c r="Y4818" i="1" s="1"/>
  <c r="X4815" i="1"/>
  <c r="Y4815" i="1" s="1"/>
  <c r="X4814" i="1"/>
  <c r="Y4814" i="1" s="1"/>
  <c r="X4813" i="1"/>
  <c r="Y4813" i="1" s="1"/>
  <c r="X4810" i="1"/>
  <c r="Y4810" i="1" s="1"/>
  <c r="X4808" i="1"/>
  <c r="Y4808" i="1" s="1"/>
  <c r="X4807" i="1"/>
  <c r="Y4807" i="1" s="1"/>
  <c r="X4806" i="1"/>
  <c r="Y4806" i="1" s="1"/>
  <c r="X4805" i="1"/>
  <c r="Y4805" i="1" s="1"/>
  <c r="X4802" i="1"/>
  <c r="Y4802" i="1" s="1"/>
  <c r="X4801" i="1"/>
  <c r="Y4801" i="1" s="1"/>
  <c r="X4799" i="1"/>
  <c r="Y4799" i="1" s="1"/>
  <c r="X4798" i="1"/>
  <c r="Y4798" i="1" s="1"/>
  <c r="X4797" i="1"/>
  <c r="Y4797" i="1" s="1"/>
  <c r="X4794" i="1"/>
  <c r="Y4794" i="1" s="1"/>
  <c r="X4791" i="1"/>
  <c r="Y4791" i="1" s="1"/>
  <c r="X4790" i="1"/>
  <c r="Y4790" i="1" s="1"/>
  <c r="X4789" i="1"/>
  <c r="Y4789" i="1" s="1"/>
  <c r="X4786" i="1"/>
  <c r="Y4786" i="1" s="1"/>
  <c r="X4783" i="1"/>
  <c r="Y4783" i="1" s="1"/>
  <c r="X4782" i="1"/>
  <c r="Y4782" i="1" s="1"/>
  <c r="X4781" i="1"/>
  <c r="Y4781" i="1" s="1"/>
  <c r="X4778" i="1"/>
  <c r="Y4778" i="1" s="1"/>
  <c r="X4776" i="1"/>
  <c r="Y4776" i="1" s="1"/>
  <c r="X4775" i="1"/>
  <c r="Y4775" i="1" s="1"/>
  <c r="X4774" i="1"/>
  <c r="Y4774" i="1" s="1"/>
  <c r="X4773" i="1"/>
  <c r="Y4773" i="1" s="1"/>
  <c r="X4770" i="1"/>
  <c r="Y4770" i="1" s="1"/>
  <c r="X4767" i="1"/>
  <c r="Y4767" i="1" s="1"/>
  <c r="X4766" i="1"/>
  <c r="Y4766" i="1" s="1"/>
  <c r="X4763" i="1"/>
  <c r="Y4763" i="1" s="1"/>
  <c r="X4760" i="1"/>
  <c r="Y4760" i="1" s="1"/>
  <c r="X4759" i="1"/>
  <c r="Y4759" i="1" s="1"/>
  <c r="X4758" i="1"/>
  <c r="Y4758" i="1" s="1"/>
  <c r="X4755" i="1"/>
  <c r="Y4755" i="1" s="1"/>
  <c r="X4753" i="1"/>
  <c r="Y4753" i="1" s="1"/>
  <c r="X4752" i="1"/>
  <c r="Y4752" i="1" s="1"/>
  <c r="X4751" i="1"/>
  <c r="Y4751" i="1" s="1"/>
  <c r="X4750" i="1"/>
  <c r="Y4750" i="1" s="1"/>
  <c r="X4747" i="1"/>
  <c r="Y4747" i="1" s="1"/>
  <c r="X4745" i="1"/>
  <c r="Y4745" i="1" s="1"/>
  <c r="X4744" i="1"/>
  <c r="Y4744" i="1" s="1"/>
  <c r="X4743" i="1"/>
  <c r="Y4743" i="1" s="1"/>
  <c r="X4740" i="1"/>
  <c r="Y4740" i="1" s="1"/>
  <c r="X4737" i="1"/>
  <c r="Y4737" i="1" s="1"/>
  <c r="X4736" i="1"/>
  <c r="Y4736" i="1" s="1"/>
  <c r="X4735" i="1"/>
  <c r="Y4735" i="1" s="1"/>
  <c r="X4732" i="1"/>
  <c r="Y4732" i="1" s="1"/>
  <c r="X4729" i="1"/>
  <c r="Y4729" i="1" s="1"/>
  <c r="X4728" i="1"/>
  <c r="Y4728" i="1" s="1"/>
  <c r="X4727" i="1"/>
  <c r="Y4727" i="1" s="1"/>
  <c r="X4724" i="1"/>
  <c r="Y4724" i="1" s="1"/>
  <c r="X4722" i="1"/>
  <c r="Y4722" i="1" s="1"/>
  <c r="X4721" i="1"/>
  <c r="Y4721" i="1" s="1"/>
  <c r="X4720" i="1"/>
  <c r="Y4720" i="1" s="1"/>
  <c r="X4719" i="1"/>
  <c r="Y4719" i="1" s="1"/>
  <c r="X4716" i="1"/>
  <c r="Y4716" i="1" s="1"/>
  <c r="X4714" i="1"/>
  <c r="Y4714" i="1" s="1"/>
  <c r="X4713" i="1"/>
  <c r="Y4713" i="1" s="1"/>
  <c r="X4712" i="1"/>
  <c r="Y4712" i="1" s="1"/>
  <c r="X4711" i="1"/>
  <c r="Y4711" i="1" s="1"/>
  <c r="X4708" i="1"/>
  <c r="Y4708" i="1" s="1"/>
  <c r="X4705" i="1"/>
  <c r="Y4705" i="1" s="1"/>
  <c r="X4704" i="1"/>
  <c r="Y4704" i="1" s="1"/>
  <c r="X4701" i="1"/>
  <c r="Y4701" i="1" s="1"/>
  <c r="X4699" i="1"/>
  <c r="Y4699" i="1" s="1"/>
  <c r="X4698" i="1"/>
  <c r="Y4698" i="1" s="1"/>
  <c r="X4697" i="1"/>
  <c r="Y4697" i="1" s="1"/>
  <c r="X4696" i="1"/>
  <c r="Y4696" i="1" s="1"/>
  <c r="X4693" i="1"/>
  <c r="Y4693" i="1" s="1"/>
  <c r="X4690" i="1"/>
  <c r="Y4690" i="1" s="1"/>
  <c r="X4689" i="1"/>
  <c r="Y4689" i="1" s="1"/>
  <c r="X4688" i="1"/>
  <c r="Y4688" i="1" s="1"/>
  <c r="X4685" i="1"/>
  <c r="Y4685" i="1" s="1"/>
  <c r="X4682" i="1"/>
  <c r="Y4682" i="1" s="1"/>
  <c r="X4681" i="1"/>
  <c r="Y4681" i="1" s="1"/>
  <c r="X4680" i="1"/>
  <c r="Y4680" i="1" s="1"/>
  <c r="X4677" i="1"/>
  <c r="Y4677" i="1" s="1"/>
  <c r="X4674" i="1"/>
  <c r="Y4674" i="1" s="1"/>
  <c r="X4673" i="1"/>
  <c r="Y4673" i="1" s="1"/>
  <c r="X4672" i="1"/>
  <c r="Y4672" i="1" s="1"/>
  <c r="X4669" i="1"/>
  <c r="Y4669" i="1" s="1"/>
  <c r="X4667" i="1"/>
  <c r="Y4667" i="1" s="1"/>
  <c r="X4666" i="1"/>
  <c r="Y4666" i="1" s="1"/>
  <c r="X4665" i="1"/>
  <c r="Y4665" i="1" s="1"/>
  <c r="X4664" i="1"/>
  <c r="Y4664" i="1" s="1"/>
  <c r="X4661" i="1"/>
  <c r="Y4661" i="1" s="1"/>
  <c r="X4659" i="1"/>
  <c r="Y4659" i="1" s="1"/>
  <c r="X4658" i="1"/>
  <c r="Y4658" i="1" s="1"/>
  <c r="X4657" i="1"/>
  <c r="Y4657" i="1" s="1"/>
  <c r="X4656" i="1"/>
  <c r="Y4656" i="1" s="1"/>
  <c r="X4654" i="1"/>
  <c r="Y4654" i="1" s="1"/>
  <c r="X4651" i="1"/>
  <c r="Y4651" i="1" s="1"/>
  <c r="X4650" i="1"/>
  <c r="Y4650" i="1" s="1"/>
  <c r="X4649" i="1"/>
  <c r="Y4649" i="1" s="1"/>
  <c r="X4644" i="1"/>
  <c r="Y4644" i="1" s="1"/>
  <c r="X4643" i="1"/>
  <c r="Y4643" i="1" s="1"/>
  <c r="X4642" i="1"/>
  <c r="Y4642" i="1" s="1"/>
  <c r="X4639" i="1"/>
  <c r="Y4639" i="1" s="1"/>
  <c r="X4638" i="1"/>
  <c r="Y4638" i="1" s="1"/>
  <c r="X4636" i="1"/>
  <c r="Y4636" i="1" s="1"/>
  <c r="X4635" i="1"/>
  <c r="Y4635" i="1" s="1"/>
  <c r="X4634" i="1"/>
  <c r="Y4634" i="1" s="1"/>
  <c r="X4631" i="1"/>
  <c r="Y4631" i="1" s="1"/>
  <c r="X4628" i="1"/>
  <c r="Y4628" i="1" s="1"/>
  <c r="X4627" i="1"/>
  <c r="Y4627" i="1" s="1"/>
  <c r="X4626" i="1"/>
  <c r="Y4626" i="1" s="1"/>
  <c r="X4623" i="1"/>
  <c r="Y4623" i="1" s="1"/>
  <c r="X4620" i="1"/>
  <c r="Y4620" i="1" s="1"/>
  <c r="X4619" i="1"/>
  <c r="Y4619" i="1" s="1"/>
  <c r="X4618" i="1"/>
  <c r="Y4618" i="1" s="1"/>
  <c r="X4615" i="1"/>
  <c r="Y4615" i="1" s="1"/>
  <c r="X4612" i="1"/>
  <c r="Y4612" i="1" s="1"/>
  <c r="X4611" i="1"/>
  <c r="Y4611" i="1" s="1"/>
  <c r="X4610" i="1"/>
  <c r="Y4610" i="1" s="1"/>
  <c r="X4607" i="1"/>
  <c r="Y4607" i="1" s="1"/>
  <c r="X4605" i="1"/>
  <c r="Y4605" i="1" s="1"/>
  <c r="X4604" i="1"/>
  <c r="Y4604" i="1" s="1"/>
  <c r="X4603" i="1"/>
  <c r="Y4603" i="1" s="1"/>
  <c r="X4600" i="1"/>
  <c r="Y4600" i="1" s="1"/>
  <c r="X4597" i="1"/>
  <c r="Y4597" i="1" s="1"/>
  <c r="X4596" i="1"/>
  <c r="Y4596" i="1" s="1"/>
  <c r="X4595" i="1"/>
  <c r="Y4595" i="1" s="1"/>
  <c r="X4592" i="1"/>
  <c r="Y4592" i="1" s="1"/>
  <c r="X4589" i="1"/>
  <c r="Y4589" i="1" s="1"/>
  <c r="X4588" i="1"/>
  <c r="Y4588" i="1" s="1"/>
  <c r="X4587" i="1"/>
  <c r="Y4587" i="1" s="1"/>
  <c r="X4584" i="1"/>
  <c r="Y4584" i="1" s="1"/>
  <c r="X4581" i="1"/>
  <c r="Y4581" i="1" s="1"/>
  <c r="X4580" i="1"/>
  <c r="Y4580" i="1" s="1"/>
  <c r="X4579" i="1"/>
  <c r="Y4579" i="1" s="1"/>
  <c r="X4576" i="1"/>
  <c r="Y4576" i="1" s="1"/>
  <c r="X4573" i="1"/>
  <c r="Y4573" i="1" s="1"/>
  <c r="X4572" i="1"/>
  <c r="Y4572" i="1" s="1"/>
  <c r="X4571" i="1"/>
  <c r="Y4571" i="1" s="1"/>
  <c r="X4568" i="1"/>
  <c r="Y4568" i="1" s="1"/>
  <c r="X4567" i="1"/>
  <c r="Y4567" i="1" s="1"/>
  <c r="X4565" i="1"/>
  <c r="Y4565" i="1" s="1"/>
  <c r="X4564" i="1"/>
  <c r="Y4564" i="1" s="1"/>
  <c r="X4563" i="1"/>
  <c r="Y4563" i="1" s="1"/>
  <c r="X4560" i="1"/>
  <c r="Y4560" i="1" s="1"/>
  <c r="X4558" i="1"/>
  <c r="Y4558" i="1" s="1"/>
  <c r="X4557" i="1"/>
  <c r="Y4557" i="1" s="1"/>
  <c r="X4556" i="1"/>
  <c r="Y4556" i="1" s="1"/>
  <c r="X4555" i="1"/>
  <c r="Y4555" i="1" s="1"/>
  <c r="X4552" i="1"/>
  <c r="Y4552" i="1" s="1"/>
  <c r="X4549" i="1"/>
  <c r="Y4549" i="1" s="1"/>
  <c r="X4548" i="1"/>
  <c r="Y4548" i="1" s="1"/>
  <c r="X4547" i="1"/>
  <c r="Y4547" i="1" s="1"/>
  <c r="X4544" i="1"/>
  <c r="Y4544" i="1" s="1"/>
  <c r="X4541" i="1"/>
  <c r="Y4541" i="1" s="1"/>
  <c r="X4540" i="1"/>
  <c r="Y4540" i="1" s="1"/>
  <c r="X4539" i="1"/>
  <c r="Y4539" i="1" s="1"/>
  <c r="X4536" i="1"/>
  <c r="Y4536" i="1" s="1"/>
  <c r="X4533" i="1"/>
  <c r="Y4533" i="1" s="1"/>
  <c r="X4532" i="1"/>
  <c r="Y4532" i="1" s="1"/>
  <c r="X4531" i="1"/>
  <c r="Y4531" i="1" s="1"/>
  <c r="X4528" i="1"/>
  <c r="Y4528" i="1" s="1"/>
  <c r="X4526" i="1"/>
  <c r="Y4526" i="1" s="1"/>
  <c r="X4525" i="1"/>
  <c r="Y4525" i="1" s="1"/>
  <c r="X4524" i="1"/>
  <c r="Y4524" i="1" s="1"/>
  <c r="X4523" i="1"/>
  <c r="Y4523" i="1" s="1"/>
  <c r="X4520" i="1"/>
  <c r="Y4520" i="1" s="1"/>
  <c r="X4517" i="1"/>
  <c r="Y4517" i="1" s="1"/>
  <c r="X4516" i="1"/>
  <c r="Y4516" i="1" s="1"/>
  <c r="X4515" i="1"/>
  <c r="Y4515" i="1" s="1"/>
  <c r="X4512" i="1"/>
  <c r="Y4512" i="1" s="1"/>
  <c r="X4510" i="1"/>
  <c r="Y4510" i="1" s="1"/>
  <c r="X4509" i="1"/>
  <c r="Y4509" i="1" s="1"/>
  <c r="X4508" i="1"/>
  <c r="Y4508" i="1" s="1"/>
  <c r="X4505" i="1"/>
  <c r="Y4505" i="1" s="1"/>
  <c r="X4502" i="1"/>
  <c r="Y4502" i="1" s="1"/>
  <c r="X4501" i="1"/>
  <c r="Y4501" i="1" s="1"/>
  <c r="X4500" i="1"/>
  <c r="Y4500" i="1" s="1"/>
  <c r="X4497" i="1"/>
  <c r="Y4497" i="1" s="1"/>
  <c r="X4495" i="1"/>
  <c r="Y4495" i="1" s="1"/>
  <c r="X4494" i="1"/>
  <c r="Y4494" i="1" s="1"/>
  <c r="X4493" i="1"/>
  <c r="Y4493" i="1" s="1"/>
  <c r="X4492" i="1"/>
  <c r="Y4492" i="1" s="1"/>
  <c r="X4489" i="1"/>
  <c r="Y4489" i="1" s="1"/>
  <c r="X4486" i="1"/>
  <c r="Y4486" i="1" s="1"/>
  <c r="X4485" i="1"/>
  <c r="Y4485" i="1" s="1"/>
  <c r="X4484" i="1"/>
  <c r="Y4484" i="1" s="1"/>
  <c r="X4481" i="1"/>
  <c r="Y4481" i="1" s="1"/>
  <c r="X4478" i="1"/>
  <c r="Y4478" i="1" s="1"/>
  <c r="X4477" i="1"/>
  <c r="Y4477" i="1" s="1"/>
  <c r="X4476" i="1"/>
  <c r="Y4476" i="1" s="1"/>
  <c r="X4473" i="1"/>
  <c r="Y4473" i="1" s="1"/>
  <c r="X4470" i="1"/>
  <c r="Y4470" i="1" s="1"/>
  <c r="X4469" i="1"/>
  <c r="Y4469" i="1" s="1"/>
  <c r="X4468" i="1"/>
  <c r="Y4468" i="1" s="1"/>
  <c r="X4465" i="1"/>
  <c r="Y4465" i="1" s="1"/>
  <c r="X4463" i="1"/>
  <c r="Y4463" i="1" s="1"/>
  <c r="X4462" i="1"/>
  <c r="Y4462" i="1" s="1"/>
  <c r="X4461" i="1"/>
  <c r="Y4461" i="1" s="1"/>
  <c r="X4458" i="1"/>
  <c r="Y4458" i="1" s="1"/>
  <c r="X4457" i="1"/>
  <c r="Y4457" i="1" s="1"/>
  <c r="X4455" i="1"/>
  <c r="Y4455" i="1" s="1"/>
  <c r="X4454" i="1"/>
  <c r="Y4454" i="1" s="1"/>
  <c r="X4453" i="1"/>
  <c r="Y4453" i="1" s="1"/>
  <c r="X4450" i="1"/>
  <c r="Y4450" i="1" s="1"/>
  <c r="X4447" i="1"/>
  <c r="Y4447" i="1" s="1"/>
  <c r="X4446" i="1"/>
  <c r="Y4446" i="1" s="1"/>
  <c r="X4445" i="1"/>
  <c r="Y4445" i="1" s="1"/>
  <c r="X4441" i="1"/>
  <c r="Y4441" i="1" s="1"/>
  <c r="X4440" i="1"/>
  <c r="Y4440" i="1" s="1"/>
  <c r="X4439" i="1"/>
  <c r="Y4439" i="1" s="1"/>
  <c r="X4436" i="1"/>
  <c r="Y4436" i="1" s="1"/>
  <c r="X4434" i="1"/>
  <c r="Y4434" i="1" s="1"/>
  <c r="X4433" i="1"/>
  <c r="Y4433" i="1" s="1"/>
  <c r="X4432" i="1"/>
  <c r="Y4432" i="1" s="1"/>
  <c r="X4431" i="1"/>
  <c r="Y4431" i="1" s="1"/>
  <c r="X4428" i="1"/>
  <c r="Y4428" i="1" s="1"/>
  <c r="X4425" i="1"/>
  <c r="Y4425" i="1" s="1"/>
  <c r="X4424" i="1"/>
  <c r="Y4424" i="1" s="1"/>
  <c r="X4423" i="1"/>
  <c r="Y4423" i="1" s="1"/>
  <c r="X4421" i="1"/>
  <c r="Y4421" i="1" s="1"/>
  <c r="X4418" i="1"/>
  <c r="Y4418" i="1" s="1"/>
  <c r="X4417" i="1"/>
  <c r="Y4417" i="1" s="1"/>
  <c r="X4416" i="1"/>
  <c r="Y4416" i="1" s="1"/>
  <c r="X4414" i="1"/>
  <c r="Y4414" i="1" s="1"/>
  <c r="X4411" i="1"/>
  <c r="Y4411" i="1" s="1"/>
  <c r="X4410" i="1"/>
  <c r="Y4410" i="1" s="1"/>
  <c r="X4409" i="1"/>
  <c r="Y4409" i="1" s="1"/>
  <c r="X4406" i="1"/>
  <c r="Y4406" i="1" s="1"/>
  <c r="X4404" i="1"/>
  <c r="Y4404" i="1" s="1"/>
  <c r="X4403" i="1"/>
  <c r="Y4403" i="1" s="1"/>
  <c r="X4402" i="1"/>
  <c r="Y4402" i="1" s="1"/>
  <c r="X4401" i="1"/>
  <c r="Y4401" i="1" s="1"/>
  <c r="X4398" i="1"/>
  <c r="Y4398" i="1" s="1"/>
  <c r="X4395" i="1"/>
  <c r="Y4395" i="1" s="1"/>
  <c r="X4394" i="1"/>
  <c r="Y4394" i="1" s="1"/>
  <c r="X4393" i="1"/>
  <c r="Y4393" i="1" s="1"/>
  <c r="X4390" i="1"/>
  <c r="Y4390" i="1" s="1"/>
  <c r="X4387" i="1"/>
  <c r="Y4387" i="1" s="1"/>
  <c r="X4386" i="1"/>
  <c r="Y4386" i="1" s="1"/>
  <c r="X4385" i="1"/>
  <c r="Y4385" i="1" s="1"/>
  <c r="X4382" i="1"/>
  <c r="Y4382" i="1" s="1"/>
  <c r="X4379" i="1"/>
  <c r="Y4379" i="1" s="1"/>
  <c r="X4378" i="1"/>
  <c r="Y4378" i="1" s="1"/>
  <c r="X4375" i="1"/>
  <c r="Y4375" i="1" s="1"/>
  <c r="X4373" i="1"/>
  <c r="Y4373" i="1" s="1"/>
  <c r="X4372" i="1"/>
  <c r="Y4372" i="1" s="1"/>
  <c r="X4371" i="1"/>
  <c r="Y4371" i="1" s="1"/>
  <c r="X4370" i="1"/>
  <c r="Y4370" i="1" s="1"/>
  <c r="X4367" i="1"/>
  <c r="Y4367" i="1" s="1"/>
  <c r="X4364" i="1"/>
  <c r="Y4364" i="1" s="1"/>
  <c r="X4363" i="1"/>
  <c r="Y4363" i="1" s="1"/>
  <c r="X4360" i="1"/>
  <c r="Y4360" i="1" s="1"/>
  <c r="X4357" i="1"/>
  <c r="Y4357" i="1" s="1"/>
  <c r="X4356" i="1"/>
  <c r="Y4356" i="1" s="1"/>
  <c r="X4355" i="1"/>
  <c r="Y4355" i="1" s="1"/>
  <c r="X4352" i="1"/>
  <c r="Y4352" i="1" s="1"/>
  <c r="X4350" i="1"/>
  <c r="Y4350" i="1" s="1"/>
  <c r="X4349" i="1"/>
  <c r="Y4349" i="1" s="1"/>
  <c r="X4348" i="1"/>
  <c r="Y4348" i="1" s="1"/>
  <c r="X4345" i="1"/>
  <c r="Y4345" i="1" s="1"/>
  <c r="X4344" i="1"/>
  <c r="Y4344" i="1" s="1"/>
  <c r="X4343" i="1"/>
  <c r="Y4343" i="1" s="1"/>
  <c r="X4342" i="1"/>
  <c r="Y4342" i="1" s="1"/>
  <c r="X4341" i="1"/>
  <c r="Y4341" i="1" s="1"/>
  <c r="X4340" i="1"/>
  <c r="Y4340" i="1" s="1"/>
  <c r="X4337" i="1"/>
  <c r="Y4337" i="1" s="1"/>
  <c r="X4334" i="1"/>
  <c r="Y4334" i="1" s="1"/>
  <c r="X4333" i="1"/>
  <c r="Y4333" i="1" s="1"/>
  <c r="X4332" i="1"/>
  <c r="Y4332" i="1" s="1"/>
  <c r="X4329" i="1"/>
  <c r="Y4329" i="1" s="1"/>
  <c r="X4326" i="1"/>
  <c r="Y4326" i="1" s="1"/>
  <c r="X4325" i="1"/>
  <c r="Y4325" i="1" s="1"/>
  <c r="X4324" i="1"/>
  <c r="Y4324" i="1" s="1"/>
  <c r="X4321" i="1"/>
  <c r="Y4321" i="1" s="1"/>
  <c r="X4320" i="1"/>
  <c r="Y4320" i="1" s="1"/>
  <c r="X4318" i="1"/>
  <c r="Y4318" i="1" s="1"/>
  <c r="X4317" i="1"/>
  <c r="Y4317" i="1" s="1"/>
  <c r="X4316" i="1"/>
  <c r="Y4316" i="1" s="1"/>
  <c r="X4313" i="1"/>
  <c r="Y4313" i="1" s="1"/>
  <c r="X4311" i="1"/>
  <c r="Y4311" i="1" s="1"/>
  <c r="X4310" i="1"/>
  <c r="Y4310" i="1" s="1"/>
  <c r="X4309" i="1"/>
  <c r="Y4309" i="1" s="1"/>
  <c r="X4308" i="1"/>
  <c r="Y4308" i="1" s="1"/>
  <c r="X4305" i="1"/>
  <c r="Y4305" i="1" s="1"/>
  <c r="X4302" i="1"/>
  <c r="Y4302" i="1" s="1"/>
  <c r="X4301" i="1"/>
  <c r="Y4301" i="1" s="1"/>
  <c r="X4298" i="1"/>
  <c r="Y4298" i="1" s="1"/>
  <c r="X4295" i="1"/>
  <c r="Y4295" i="1" s="1"/>
  <c r="X4294" i="1"/>
  <c r="Y4294" i="1" s="1"/>
  <c r="X4293" i="1"/>
  <c r="Y4293" i="1" s="1"/>
  <c r="X4291" i="1"/>
  <c r="Y4291" i="1" s="1"/>
  <c r="X4288" i="1"/>
  <c r="Y4288" i="1" s="1"/>
  <c r="X4287" i="1"/>
  <c r="Y4287" i="1" s="1"/>
  <c r="X4286" i="1"/>
  <c r="Y4286" i="1" s="1"/>
  <c r="X4283" i="1"/>
  <c r="Y4283" i="1" s="1"/>
  <c r="X4281" i="1"/>
  <c r="Y4281" i="1" s="1"/>
  <c r="X4280" i="1"/>
  <c r="Y4280" i="1" s="1"/>
  <c r="X4279" i="1"/>
  <c r="Y4279" i="1" s="1"/>
  <c r="X4278" i="1"/>
  <c r="Y4278" i="1" s="1"/>
  <c r="X4275" i="1"/>
  <c r="Y4275" i="1" s="1"/>
  <c r="X4272" i="1"/>
  <c r="Y4272" i="1" s="1"/>
  <c r="X4271" i="1"/>
  <c r="Y4271" i="1" s="1"/>
  <c r="X4270" i="1"/>
  <c r="Y4270" i="1" s="1"/>
  <c r="X4267" i="1"/>
  <c r="Y4267" i="1" s="1"/>
  <c r="X4265" i="1"/>
  <c r="Y4265" i="1" s="1"/>
  <c r="X4264" i="1"/>
  <c r="Y4264" i="1" s="1"/>
  <c r="X4263" i="1"/>
  <c r="Y4263" i="1" s="1"/>
  <c r="X4260" i="1"/>
  <c r="Y4260" i="1" s="1"/>
  <c r="X4257" i="1"/>
  <c r="Y4257" i="1" s="1"/>
  <c r="X4256" i="1"/>
  <c r="Y4256" i="1" s="1"/>
  <c r="X4255" i="1"/>
  <c r="Y4255" i="1" s="1"/>
  <c r="X4252" i="1"/>
  <c r="Y4252" i="1" s="1"/>
  <c r="X4250" i="1"/>
  <c r="Y4250" i="1" s="1"/>
  <c r="X4249" i="1"/>
  <c r="Y4249" i="1" s="1"/>
  <c r="X4248" i="1"/>
  <c r="Y4248" i="1" s="1"/>
  <c r="X4247" i="1"/>
  <c r="Y4247" i="1" s="1"/>
  <c r="X4245" i="1"/>
  <c r="Y4245" i="1" s="1"/>
  <c r="X4242" i="1"/>
  <c r="Y4242" i="1" s="1"/>
  <c r="X4241" i="1"/>
  <c r="Y4241" i="1" s="1"/>
  <c r="X4240" i="1"/>
  <c r="Y4240" i="1" s="1"/>
  <c r="X4237" i="1"/>
  <c r="Y4237" i="1" s="1"/>
  <c r="X4234" i="1"/>
  <c r="Y4234" i="1" s="1"/>
  <c r="X4233" i="1"/>
  <c r="Y4233" i="1" s="1"/>
  <c r="X4232" i="1"/>
  <c r="Y4232" i="1" s="1"/>
  <c r="X4229" i="1"/>
  <c r="Y4229" i="1" s="1"/>
  <c r="X4226" i="1"/>
  <c r="Y4226" i="1" s="1"/>
  <c r="X4225" i="1"/>
  <c r="Y4225" i="1" s="1"/>
  <c r="X4224" i="1"/>
  <c r="Y4224" i="1" s="1"/>
  <c r="X4221" i="1"/>
  <c r="Y4221" i="1" s="1"/>
  <c r="X4219" i="1"/>
  <c r="Y4219" i="1" s="1"/>
  <c r="X4218" i="1"/>
  <c r="Y4218" i="1" s="1"/>
  <c r="X4217" i="1"/>
  <c r="Y4217" i="1" s="1"/>
  <c r="X4216" i="1"/>
  <c r="Y4216" i="1" s="1"/>
  <c r="X4213" i="1"/>
  <c r="Y4213" i="1" s="1"/>
  <c r="X4212" i="1"/>
  <c r="Y4212" i="1" s="1"/>
  <c r="X4210" i="1"/>
  <c r="Y4210" i="1" s="1"/>
  <c r="X4209" i="1"/>
  <c r="Y4209" i="1" s="1"/>
  <c r="X4208" i="1"/>
  <c r="Y4208" i="1" s="1"/>
  <c r="X4205" i="1"/>
  <c r="Y4205" i="1" s="1"/>
  <c r="X4202" i="1"/>
  <c r="Y4202" i="1" s="1"/>
  <c r="X4201" i="1"/>
  <c r="Y4201" i="1" s="1"/>
  <c r="X4200" i="1"/>
  <c r="Y4200" i="1" s="1"/>
  <c r="X4197" i="1"/>
  <c r="Y4197" i="1" s="1"/>
  <c r="X4194" i="1"/>
  <c r="Y4194" i="1" s="1"/>
  <c r="X4193" i="1"/>
  <c r="Y4193" i="1" s="1"/>
  <c r="X4192" i="1"/>
  <c r="Y4192" i="1" s="1"/>
  <c r="X4189" i="1"/>
  <c r="Y4189" i="1" s="1"/>
  <c r="X4187" i="1"/>
  <c r="Y4187" i="1" s="1"/>
  <c r="X4186" i="1"/>
  <c r="Y4186" i="1" s="1"/>
  <c r="X4185" i="1"/>
  <c r="Y4185" i="1" s="1"/>
  <c r="X4184" i="1"/>
  <c r="Y4184" i="1" s="1"/>
  <c r="X4181" i="1"/>
  <c r="Y4181" i="1" s="1"/>
  <c r="X4178" i="1"/>
  <c r="Y4178" i="1" s="1"/>
  <c r="X4177" i="1"/>
  <c r="Y4177" i="1" s="1"/>
  <c r="X4176" i="1"/>
  <c r="Y4176" i="1" s="1"/>
  <c r="X4173" i="1"/>
  <c r="Y4173" i="1" s="1"/>
  <c r="X4170" i="1"/>
  <c r="Y4170" i="1" s="1"/>
  <c r="X4169" i="1"/>
  <c r="Y4169" i="1" s="1"/>
  <c r="X4168" i="1"/>
  <c r="Y4168" i="1" s="1"/>
  <c r="X4165" i="1"/>
  <c r="Y4165" i="1" s="1"/>
  <c r="X4162" i="1"/>
  <c r="Y4162" i="1" s="1"/>
  <c r="X4161" i="1"/>
  <c r="Y4161" i="1" s="1"/>
  <c r="X4160" i="1"/>
  <c r="Y4160" i="1" s="1"/>
  <c r="X4157" i="1"/>
  <c r="Y4157" i="1" s="1"/>
  <c r="X4155" i="1"/>
  <c r="Y4155" i="1" s="1"/>
  <c r="X4154" i="1"/>
  <c r="Y4154" i="1" s="1"/>
  <c r="X4153" i="1"/>
  <c r="Y4153" i="1" s="1"/>
  <c r="X4152" i="1"/>
  <c r="Y4152" i="1" s="1"/>
  <c r="X4149" i="1"/>
  <c r="Y4149" i="1" s="1"/>
  <c r="X4146" i="1"/>
  <c r="Y4146" i="1" s="1"/>
  <c r="X4145" i="1"/>
  <c r="Y4145" i="1" s="1"/>
  <c r="X4144" i="1"/>
  <c r="Y4144" i="1" s="1"/>
  <c r="X4141" i="1"/>
  <c r="Y4141" i="1" s="1"/>
  <c r="X4138" i="1"/>
  <c r="Y4138" i="1" s="1"/>
  <c r="X4137" i="1"/>
  <c r="Y4137" i="1" s="1"/>
  <c r="X4134" i="1"/>
  <c r="Y4134" i="1" s="1"/>
  <c r="X4131" i="1"/>
  <c r="Y4131" i="1" s="1"/>
  <c r="X4130" i="1"/>
  <c r="Y4130" i="1" s="1"/>
  <c r="X4129" i="1"/>
  <c r="Y4129" i="1" s="1"/>
  <c r="X4126" i="1"/>
  <c r="Y4126" i="1" s="1"/>
  <c r="X4124" i="1"/>
  <c r="Y4124" i="1" s="1"/>
  <c r="X4123" i="1"/>
  <c r="Y4123" i="1" s="1"/>
  <c r="X4122" i="1"/>
  <c r="Y4122" i="1" s="1"/>
  <c r="X4121" i="1"/>
  <c r="Y4121" i="1" s="1"/>
  <c r="X4118" i="1"/>
  <c r="Y4118" i="1" s="1"/>
  <c r="X4115" i="1"/>
  <c r="Y4115" i="1" s="1"/>
  <c r="X4114" i="1"/>
  <c r="Y4114" i="1" s="1"/>
  <c r="X4113" i="1"/>
  <c r="Y4113" i="1" s="1"/>
  <c r="X4110" i="1"/>
  <c r="Y4110" i="1" s="1"/>
  <c r="X4107" i="1"/>
  <c r="Y4107" i="1" s="1"/>
  <c r="X4106" i="1"/>
  <c r="Y4106" i="1" s="1"/>
  <c r="X4105" i="1"/>
  <c r="Y4105" i="1" s="1"/>
  <c r="X4102" i="1"/>
  <c r="Y4102" i="1" s="1"/>
  <c r="X4099" i="1"/>
  <c r="Y4099" i="1" s="1"/>
  <c r="X4098" i="1"/>
  <c r="Y4098" i="1" s="1"/>
  <c r="X4097" i="1"/>
  <c r="Y4097" i="1" s="1"/>
  <c r="X4094" i="1"/>
  <c r="Y4094" i="1" s="1"/>
  <c r="X4093" i="1"/>
  <c r="Y4093" i="1" s="1"/>
  <c r="X4092" i="1"/>
  <c r="Y4092" i="1" s="1"/>
  <c r="X4091" i="1"/>
  <c r="Y4091" i="1" s="1"/>
  <c r="X4090" i="1"/>
  <c r="Y4090" i="1" s="1"/>
  <c r="X4089" i="1"/>
  <c r="Y4089" i="1" s="1"/>
  <c r="X4086" i="1"/>
  <c r="Y4086" i="1" s="1"/>
  <c r="X4083" i="1"/>
  <c r="Y4083" i="1" s="1"/>
  <c r="X4082" i="1"/>
  <c r="Y4082" i="1" s="1"/>
  <c r="X4081" i="1"/>
  <c r="Y4081" i="1" s="1"/>
  <c r="X4078" i="1"/>
  <c r="Y4078" i="1" s="1"/>
  <c r="X4075" i="1"/>
  <c r="Y4075" i="1" s="1"/>
  <c r="X4074" i="1"/>
  <c r="Y4074" i="1" s="1"/>
  <c r="X4073" i="1"/>
  <c r="Y4073" i="1" s="1"/>
  <c r="X4070" i="1"/>
  <c r="Y4070" i="1" s="1"/>
  <c r="X4069" i="1"/>
  <c r="Y4069" i="1" s="1"/>
  <c r="X4067" i="1"/>
  <c r="Y4067" i="1" s="1"/>
  <c r="X4066" i="1"/>
  <c r="Y4066" i="1" s="1"/>
  <c r="X4065" i="1"/>
  <c r="Y4065" i="1" s="1"/>
  <c r="X4062" i="1"/>
  <c r="Y4062" i="1" s="1"/>
  <c r="X4060" i="1"/>
  <c r="Y4060" i="1" s="1"/>
  <c r="X4059" i="1"/>
  <c r="Y4059" i="1" s="1"/>
  <c r="X4058" i="1"/>
  <c r="Y4058" i="1" s="1"/>
  <c r="X4057" i="1"/>
  <c r="Y4057" i="1" s="1"/>
  <c r="X4054" i="1"/>
  <c r="Y4054" i="1" s="1"/>
  <c r="X4051" i="1"/>
  <c r="Y4051" i="1" s="1"/>
  <c r="X4050" i="1"/>
  <c r="Y4050" i="1" s="1"/>
  <c r="X4049" i="1"/>
  <c r="Y4049" i="1" s="1"/>
  <c r="X4046" i="1"/>
  <c r="Y4046" i="1" s="1"/>
  <c r="X4043" i="1"/>
  <c r="Y4043" i="1" s="1"/>
  <c r="X4042" i="1"/>
  <c r="Y4042" i="1" s="1"/>
  <c r="X4041" i="1"/>
  <c r="Y4041" i="1" s="1"/>
  <c r="X4038" i="1"/>
  <c r="Y4038" i="1" s="1"/>
  <c r="X4036" i="1"/>
  <c r="Y4036" i="1" s="1"/>
  <c r="X4035" i="1"/>
  <c r="Y4035" i="1" s="1"/>
  <c r="X4034" i="1"/>
  <c r="Y4034" i="1" s="1"/>
  <c r="X4031" i="1"/>
  <c r="Y4031" i="1" s="1"/>
  <c r="X4029" i="1"/>
  <c r="Y4029" i="1" s="1"/>
  <c r="X4028" i="1"/>
  <c r="Y4028" i="1" s="1"/>
  <c r="X4027" i="1"/>
  <c r="Y4027" i="1" s="1"/>
  <c r="X4026" i="1"/>
  <c r="Y4026" i="1" s="1"/>
  <c r="X4023" i="1"/>
  <c r="Y4023" i="1" s="1"/>
  <c r="X4020" i="1"/>
  <c r="Y4020" i="1" s="1"/>
  <c r="X4019" i="1"/>
  <c r="Y4019" i="1" s="1"/>
  <c r="X4016" i="1"/>
  <c r="Y4016" i="1" s="1"/>
  <c r="X4013" i="1"/>
  <c r="Y4013" i="1" s="1"/>
  <c r="X4012" i="1"/>
  <c r="Y4012" i="1" s="1"/>
  <c r="X4011" i="1"/>
  <c r="Y4011" i="1" s="1"/>
  <c r="X4008" i="1"/>
  <c r="Y4008" i="1" s="1"/>
  <c r="X4005" i="1"/>
  <c r="Y4005" i="1" s="1"/>
  <c r="X4004" i="1"/>
  <c r="Y4004" i="1" s="1"/>
  <c r="X4003" i="1"/>
  <c r="Y4003" i="1" s="1"/>
  <c r="X4000" i="1"/>
  <c r="Y4000" i="1" s="1"/>
  <c r="X3997" i="1"/>
  <c r="Y3997" i="1" s="1"/>
  <c r="X3996" i="1"/>
  <c r="Y3996" i="1" s="1"/>
  <c r="X3995" i="1"/>
  <c r="Y3995" i="1" s="1"/>
  <c r="X3992" i="1"/>
  <c r="Y3992" i="1" s="1"/>
  <c r="X3990" i="1"/>
  <c r="Y3990" i="1" s="1"/>
  <c r="X3989" i="1"/>
  <c r="Y3989" i="1" s="1"/>
  <c r="X3988" i="1"/>
  <c r="Y3988" i="1" s="1"/>
  <c r="X3987" i="1"/>
  <c r="Y3987" i="1" s="1"/>
  <c r="X3984" i="1"/>
  <c r="Y3984" i="1" s="1"/>
  <c r="X3982" i="1"/>
  <c r="Y3982" i="1" s="1"/>
  <c r="X3981" i="1"/>
  <c r="Y3981" i="1" s="1"/>
  <c r="X3980" i="1"/>
  <c r="Y3980" i="1" s="1"/>
  <c r="X3979" i="1"/>
  <c r="Y3979" i="1" s="1"/>
  <c r="X3976" i="1"/>
  <c r="Y3976" i="1" s="1"/>
  <c r="X3975" i="1"/>
  <c r="Y3975" i="1" s="1"/>
  <c r="X3973" i="1"/>
  <c r="Y3973" i="1" s="1"/>
  <c r="X3972" i="1"/>
  <c r="Y3972" i="1" s="1"/>
  <c r="X3971" i="1"/>
  <c r="Y3971" i="1" s="1"/>
  <c r="X3968" i="1"/>
  <c r="Y3968" i="1" s="1"/>
  <c r="X3965" i="1"/>
  <c r="Y3965" i="1" s="1"/>
  <c r="X3964" i="1"/>
  <c r="Y3964" i="1" s="1"/>
  <c r="X3963" i="1"/>
  <c r="Y3963" i="1" s="1"/>
  <c r="X3960" i="1"/>
  <c r="Y3960" i="1" s="1"/>
  <c r="X3958" i="1"/>
  <c r="Y3958" i="1" s="1"/>
  <c r="X3957" i="1"/>
  <c r="Y3957" i="1" s="1"/>
  <c r="X3956" i="1"/>
  <c r="Y3956" i="1" s="1"/>
  <c r="X3955" i="1"/>
  <c r="Y3955" i="1" s="1"/>
  <c r="X3952" i="1"/>
  <c r="Y3952" i="1" s="1"/>
  <c r="X3950" i="1"/>
  <c r="Y3950" i="1" s="1"/>
  <c r="X3949" i="1"/>
  <c r="Y3949" i="1" s="1"/>
  <c r="X3948" i="1"/>
  <c r="Y3948" i="1" s="1"/>
  <c r="X3947" i="1"/>
  <c r="Y3947" i="1" s="1"/>
  <c r="X3944" i="1"/>
  <c r="Y3944" i="1" s="1"/>
  <c r="X3942" i="1"/>
  <c r="Y3942" i="1" s="1"/>
  <c r="X3941" i="1"/>
  <c r="Y3941" i="1" s="1"/>
  <c r="X3938" i="1"/>
  <c r="Y3938" i="1" s="1"/>
  <c r="X3935" i="1"/>
  <c r="Y3935" i="1" s="1"/>
  <c r="X3934" i="1"/>
  <c r="Y3934" i="1" s="1"/>
  <c r="X3933" i="1"/>
  <c r="Y3933" i="1" s="1"/>
  <c r="X3930" i="1"/>
  <c r="Y3930" i="1" s="1"/>
  <c r="X3928" i="1"/>
  <c r="Y3928" i="1" s="1"/>
  <c r="X3927" i="1"/>
  <c r="Y3927" i="1" s="1"/>
  <c r="X3926" i="1"/>
  <c r="Y3926" i="1" s="1"/>
  <c r="X3925" i="1"/>
  <c r="Y3925" i="1" s="1"/>
  <c r="X3922" i="1"/>
  <c r="Y3922" i="1" s="1"/>
  <c r="X3920" i="1"/>
  <c r="Y3920" i="1" s="1"/>
  <c r="X3919" i="1"/>
  <c r="Y3919" i="1" s="1"/>
  <c r="X3918" i="1"/>
  <c r="Y3918" i="1" s="1"/>
  <c r="X3917" i="1"/>
  <c r="Y3917" i="1" s="1"/>
  <c r="X3914" i="1"/>
  <c r="Y3914" i="1" s="1"/>
  <c r="X3911" i="1"/>
  <c r="Y3911" i="1" s="1"/>
  <c r="X3910" i="1"/>
  <c r="Y3910" i="1" s="1"/>
  <c r="X3909" i="1"/>
  <c r="Y3909" i="1" s="1"/>
  <c r="X3908" i="1"/>
  <c r="Y3908" i="1" s="1"/>
  <c r="X3907" i="1"/>
  <c r="Y3907" i="1" s="1"/>
  <c r="X3904" i="1"/>
  <c r="Y3904" i="1" s="1"/>
  <c r="X3903" i="1"/>
  <c r="Y3903" i="1" s="1"/>
  <c r="X3902" i="1"/>
  <c r="Y3902" i="1" s="1"/>
  <c r="X3899" i="1"/>
  <c r="Y3899" i="1" s="1"/>
  <c r="X3897" i="1"/>
  <c r="Y3897" i="1" s="1"/>
  <c r="X3896" i="1"/>
  <c r="Y3896" i="1" s="1"/>
  <c r="X3895" i="1"/>
  <c r="Y3895" i="1" s="1"/>
  <c r="X3894" i="1"/>
  <c r="Y3894" i="1" s="1"/>
  <c r="X3891" i="1"/>
  <c r="Y3891" i="1" s="1"/>
  <c r="X3888" i="1"/>
  <c r="Y3888" i="1" s="1"/>
  <c r="X3887" i="1"/>
  <c r="Y3887" i="1" s="1"/>
  <c r="X3886" i="1"/>
  <c r="Y3886" i="1" s="1"/>
  <c r="X3883" i="1"/>
  <c r="Y3883" i="1" s="1"/>
  <c r="X3880" i="1"/>
  <c r="Y3880" i="1" s="1"/>
  <c r="X3879" i="1"/>
  <c r="Y3879" i="1" s="1"/>
  <c r="X3878" i="1"/>
  <c r="Y3878" i="1" s="1"/>
  <c r="X3876" i="1"/>
  <c r="Y3876" i="1" s="1"/>
  <c r="X3873" i="1"/>
  <c r="Y3873" i="1" s="1"/>
  <c r="X3872" i="1"/>
  <c r="Y3872" i="1" s="1"/>
  <c r="X3871" i="1"/>
  <c r="Y3871" i="1" s="1"/>
  <c r="X3868" i="1"/>
  <c r="Y3868" i="1" s="1"/>
  <c r="X3866" i="1"/>
  <c r="Y3866" i="1" s="1"/>
  <c r="X3865" i="1"/>
  <c r="Y3865" i="1" s="1"/>
  <c r="X3864" i="1"/>
  <c r="Y3864" i="1" s="1"/>
  <c r="X3863" i="1"/>
  <c r="Y3863" i="1" s="1"/>
  <c r="X3860" i="1"/>
  <c r="Y3860" i="1" s="1"/>
  <c r="X3857" i="1"/>
  <c r="Y3857" i="1" s="1"/>
  <c r="X3856" i="1"/>
  <c r="Y3856" i="1" s="1"/>
  <c r="X3855" i="1"/>
  <c r="Y3855" i="1" s="1"/>
  <c r="X3852" i="1"/>
  <c r="Y3852" i="1" s="1"/>
  <c r="X3849" i="1"/>
  <c r="Y3849" i="1" s="1"/>
  <c r="X3848" i="1"/>
  <c r="Y3848" i="1" s="1"/>
  <c r="X3847" i="1"/>
  <c r="Y3847" i="1" s="1"/>
  <c r="X3845" i="1"/>
  <c r="Y3845" i="1" s="1"/>
  <c r="X3844" i="1"/>
  <c r="Y3844" i="1" s="1"/>
  <c r="X3841" i="1"/>
  <c r="Y3841" i="1" s="1"/>
  <c r="X3840" i="1"/>
  <c r="Y3840" i="1" s="1"/>
  <c r="X3839" i="1"/>
  <c r="Y3839" i="1" s="1"/>
  <c r="X3836" i="1"/>
  <c r="Y3836" i="1" s="1"/>
  <c r="X3833" i="1"/>
  <c r="Y3833" i="1" s="1"/>
  <c r="X3832" i="1"/>
  <c r="Y3832" i="1" s="1"/>
  <c r="X3831" i="1"/>
  <c r="Y3831" i="1" s="1"/>
  <c r="X3828" i="1"/>
  <c r="Y3828" i="1" s="1"/>
  <c r="X3826" i="1"/>
  <c r="Y3826" i="1" s="1"/>
  <c r="X3825" i="1"/>
  <c r="Y3825" i="1" s="1"/>
  <c r="X3824" i="1"/>
  <c r="Y3824" i="1" s="1"/>
  <c r="X3823" i="1"/>
  <c r="Y3823" i="1" s="1"/>
  <c r="X3820" i="1"/>
  <c r="Y3820" i="1" s="1"/>
  <c r="X3818" i="1"/>
  <c r="Y3818" i="1" s="1"/>
  <c r="X3817" i="1"/>
  <c r="Y3817" i="1" s="1"/>
  <c r="X3816" i="1"/>
  <c r="Y3816" i="1" s="1"/>
  <c r="X3815" i="1"/>
  <c r="Y3815" i="1" s="1"/>
  <c r="X3812" i="1"/>
  <c r="Y3812" i="1" s="1"/>
  <c r="X3809" i="1"/>
  <c r="Y3809" i="1" s="1"/>
  <c r="X3808" i="1"/>
  <c r="Y3808" i="1" s="1"/>
  <c r="X3807" i="1"/>
  <c r="Y3807" i="1" s="1"/>
  <c r="X3804" i="1"/>
  <c r="Y3804" i="1" s="1"/>
  <c r="X3801" i="1"/>
  <c r="Y3801" i="1" s="1"/>
  <c r="X3800" i="1"/>
  <c r="Y3800" i="1" s="1"/>
  <c r="X3799" i="1"/>
  <c r="Y3799" i="1" s="1"/>
  <c r="X3796" i="1"/>
  <c r="Y3796" i="1" s="1"/>
  <c r="X3794" i="1"/>
  <c r="Y3794" i="1" s="1"/>
  <c r="X3793" i="1"/>
  <c r="Y3793" i="1" s="1"/>
  <c r="X3792" i="1"/>
  <c r="Y3792" i="1" s="1"/>
  <c r="X3791" i="1"/>
  <c r="Y3791" i="1" s="1"/>
  <c r="X3788" i="1"/>
  <c r="Y3788" i="1" s="1"/>
  <c r="X3786" i="1"/>
  <c r="Y3786" i="1" s="1"/>
  <c r="X3785" i="1"/>
  <c r="Y3785" i="1" s="1"/>
  <c r="X3784" i="1"/>
  <c r="Y3784" i="1" s="1"/>
  <c r="X3783" i="1"/>
  <c r="Y3783" i="1" s="1"/>
  <c r="X3781" i="1"/>
  <c r="Y3781" i="1" s="1"/>
  <c r="X3780" i="1"/>
  <c r="Y3780" i="1" s="1"/>
  <c r="X3777" i="1"/>
  <c r="Y3777" i="1" s="1"/>
  <c r="X3776" i="1"/>
  <c r="Y3776" i="1" s="1"/>
  <c r="X3775" i="1"/>
  <c r="Y3775" i="1" s="1"/>
  <c r="X3772" i="1"/>
  <c r="Y3772" i="1" s="1"/>
  <c r="X3769" i="1"/>
  <c r="Y3769" i="1" s="1"/>
  <c r="X3768" i="1"/>
  <c r="Y3768" i="1" s="1"/>
  <c r="X3767" i="1"/>
  <c r="Y3767" i="1" s="1"/>
  <c r="X3764" i="1"/>
  <c r="Y3764" i="1" s="1"/>
  <c r="X3762" i="1"/>
  <c r="Y3762" i="1" s="1"/>
  <c r="X3761" i="1"/>
  <c r="Y3761" i="1" s="1"/>
  <c r="X3760" i="1"/>
  <c r="Y3760" i="1" s="1"/>
  <c r="X3759" i="1"/>
  <c r="Y3759" i="1" s="1"/>
  <c r="X3756" i="1"/>
  <c r="Y3756" i="1" s="1"/>
  <c r="X3755" i="1"/>
  <c r="Y3755" i="1" s="1"/>
  <c r="X3753" i="1"/>
  <c r="Y3753" i="1" s="1"/>
  <c r="X3752" i="1"/>
  <c r="Y3752" i="1" s="1"/>
  <c r="X3751" i="1"/>
  <c r="Y3751" i="1" s="1"/>
  <c r="X3748" i="1"/>
  <c r="Y3748" i="1" s="1"/>
  <c r="X3745" i="1"/>
  <c r="Y3745" i="1" s="1"/>
  <c r="X3744" i="1"/>
  <c r="Y3744" i="1" s="1"/>
  <c r="X3743" i="1"/>
  <c r="Y3743" i="1" s="1"/>
  <c r="X3740" i="1"/>
  <c r="Y3740" i="1" s="1"/>
  <c r="X3737" i="1"/>
  <c r="Y3737" i="1" s="1"/>
  <c r="X3736" i="1"/>
  <c r="Y3736" i="1" s="1"/>
  <c r="X3734" i="1"/>
  <c r="Y3734" i="1" s="1"/>
  <c r="X3732" i="1"/>
  <c r="Y3732" i="1" s="1"/>
  <c r="X3731" i="1"/>
  <c r="Y3731" i="1" s="1"/>
  <c r="X3730" i="1"/>
  <c r="Y3730" i="1" s="1"/>
  <c r="X3729" i="1"/>
  <c r="Y3729" i="1" s="1"/>
  <c r="X3726" i="1"/>
  <c r="Y3726" i="1" s="1"/>
  <c r="X3723" i="1"/>
  <c r="Y3723" i="1" s="1"/>
  <c r="X3722" i="1"/>
  <c r="Y3722" i="1" s="1"/>
  <c r="X3721" i="1"/>
  <c r="Y3721" i="1" s="1"/>
  <c r="X3719" i="1"/>
  <c r="Y3719" i="1" s="1"/>
  <c r="X3718" i="1"/>
  <c r="Y3718" i="1" s="1"/>
  <c r="X3716" i="1"/>
  <c r="Y3716" i="1" s="1"/>
  <c r="X3715" i="1"/>
  <c r="Y3715" i="1" s="1"/>
  <c r="X3714" i="1"/>
  <c r="Y3714" i="1" s="1"/>
  <c r="X3711" i="1"/>
  <c r="Y3711" i="1" s="1"/>
  <c r="X3708" i="1"/>
  <c r="Y3708" i="1" s="1"/>
  <c r="X3707" i="1"/>
  <c r="Y3707" i="1" s="1"/>
  <c r="X3706" i="1"/>
  <c r="Y3706" i="1" s="1"/>
  <c r="X3703" i="1"/>
  <c r="Y3703" i="1" s="1"/>
  <c r="X3702" i="1"/>
  <c r="Y3702" i="1" s="1"/>
  <c r="X3700" i="1"/>
  <c r="Y3700" i="1" s="1"/>
  <c r="X3699" i="1"/>
  <c r="Y3699" i="1" s="1"/>
  <c r="X3698" i="1"/>
  <c r="Y3698" i="1" s="1"/>
  <c r="X3695" i="1"/>
  <c r="Y3695" i="1" s="1"/>
  <c r="X3693" i="1"/>
  <c r="Y3693" i="1" s="1"/>
  <c r="X3692" i="1"/>
  <c r="Y3692" i="1" s="1"/>
  <c r="X3691" i="1"/>
  <c r="Y3691" i="1" s="1"/>
  <c r="X3690" i="1"/>
  <c r="Y3690" i="1" s="1"/>
  <c r="X3687" i="1"/>
  <c r="Y3687" i="1" s="1"/>
  <c r="X3685" i="1"/>
  <c r="Y3685" i="1" s="1"/>
  <c r="X3684" i="1"/>
  <c r="Y3684" i="1" s="1"/>
  <c r="X3683" i="1"/>
  <c r="Y3683" i="1" s="1"/>
  <c r="X3682" i="1"/>
  <c r="Y3682" i="1" s="1"/>
  <c r="X3679" i="1"/>
  <c r="Y3679" i="1" s="1"/>
  <c r="X3676" i="1"/>
  <c r="Y3676" i="1" s="1"/>
  <c r="X3675" i="1"/>
  <c r="Y3675" i="1" s="1"/>
  <c r="X3674" i="1"/>
  <c r="Y3674" i="1" s="1"/>
  <c r="X3671" i="1"/>
  <c r="Y3671" i="1" s="1"/>
  <c r="X3668" i="1"/>
  <c r="Y3668" i="1" s="1"/>
  <c r="X3667" i="1"/>
  <c r="Y3667" i="1" s="1"/>
  <c r="X3666" i="1"/>
  <c r="Y3666" i="1" s="1"/>
  <c r="X3663" i="1"/>
  <c r="Y3663" i="1" s="1"/>
  <c r="X3661" i="1"/>
  <c r="Y3661" i="1" s="1"/>
  <c r="X3660" i="1"/>
  <c r="Y3660" i="1" s="1"/>
  <c r="X3659" i="1"/>
  <c r="Y3659" i="1" s="1"/>
  <c r="X3658" i="1"/>
  <c r="Y3658" i="1" s="1"/>
  <c r="X3656" i="1"/>
  <c r="Y3656" i="1" s="1"/>
  <c r="X3655" i="1"/>
  <c r="Y3655" i="1" s="1"/>
  <c r="X3652" i="1"/>
  <c r="Y3652" i="1" s="1"/>
  <c r="X3651" i="1"/>
  <c r="Y3651" i="1" s="1"/>
  <c r="X3650" i="1"/>
  <c r="Y3650" i="1" s="1"/>
  <c r="X3647" i="1"/>
  <c r="Y3647" i="1" s="1"/>
  <c r="X3644" i="1"/>
  <c r="Y3644" i="1" s="1"/>
  <c r="X3643" i="1"/>
  <c r="Y3643" i="1" s="1"/>
  <c r="X3642" i="1"/>
  <c r="Y3642" i="1" s="1"/>
  <c r="X3639" i="1"/>
  <c r="Y3639" i="1" s="1"/>
  <c r="X3636" i="1"/>
  <c r="Y3636" i="1" s="1"/>
  <c r="X3635" i="1"/>
  <c r="Y3635" i="1" s="1"/>
  <c r="X3634" i="1"/>
  <c r="Y3634" i="1" s="1"/>
  <c r="X3631" i="1"/>
  <c r="Y3631" i="1" s="1"/>
  <c r="X3629" i="1"/>
  <c r="Y3629" i="1" s="1"/>
  <c r="X3628" i="1"/>
  <c r="Y3628" i="1" s="1"/>
  <c r="X3627" i="1"/>
  <c r="Y3627" i="1" s="1"/>
  <c r="X3626" i="1"/>
  <c r="Y3626" i="1" s="1"/>
  <c r="X3623" i="1"/>
  <c r="Y3623" i="1" s="1"/>
  <c r="X3620" i="1"/>
  <c r="Y3620" i="1" s="1"/>
  <c r="X3619" i="1"/>
  <c r="Y3619" i="1" s="1"/>
  <c r="X3618" i="1"/>
  <c r="Y3618" i="1" s="1"/>
  <c r="X3615" i="1"/>
  <c r="Y3615" i="1" s="1"/>
  <c r="X3612" i="1"/>
  <c r="Y3612" i="1" s="1"/>
  <c r="X3611" i="1"/>
  <c r="Y3611" i="1" s="1"/>
  <c r="X3610" i="1"/>
  <c r="Y3610" i="1" s="1"/>
  <c r="X3607" i="1"/>
  <c r="Y3607" i="1" s="1"/>
  <c r="X3604" i="1"/>
  <c r="Y3604" i="1" s="1"/>
  <c r="X3603" i="1"/>
  <c r="Y3603" i="1" s="1"/>
  <c r="X3602" i="1"/>
  <c r="Y3602" i="1" s="1"/>
  <c r="X3599" i="1"/>
  <c r="Y3599" i="1" s="1"/>
  <c r="X3597" i="1"/>
  <c r="Y3597" i="1" s="1"/>
  <c r="X3596" i="1"/>
  <c r="Y3596" i="1" s="1"/>
  <c r="X3595" i="1"/>
  <c r="Y3595" i="1" s="1"/>
  <c r="X3594" i="1"/>
  <c r="Y3594" i="1" s="1"/>
  <c r="X3592" i="1"/>
  <c r="Y3592" i="1" s="1"/>
  <c r="X3591" i="1"/>
  <c r="Y3591" i="1" s="1"/>
  <c r="X3589" i="1"/>
  <c r="Y3589" i="1" s="1"/>
  <c r="X3588" i="1"/>
  <c r="Y3588" i="1" s="1"/>
  <c r="X3587" i="1"/>
  <c r="Y3587" i="1" s="1"/>
  <c r="X3586" i="1"/>
  <c r="Y3586" i="1" s="1"/>
  <c r="X3583" i="1"/>
  <c r="Y3583" i="1" s="1"/>
  <c r="X3581" i="1"/>
  <c r="Y3581" i="1" s="1"/>
  <c r="X3580" i="1"/>
  <c r="Y3580" i="1" s="1"/>
  <c r="X3579" i="1"/>
  <c r="Y3579" i="1" s="1"/>
  <c r="X3578" i="1"/>
  <c r="Y3578" i="1" s="1"/>
  <c r="X3575" i="1"/>
  <c r="Y3575" i="1" s="1"/>
  <c r="X3572" i="1"/>
  <c r="Y3572" i="1" s="1"/>
  <c r="X3571" i="1"/>
  <c r="Y3571" i="1" s="1"/>
  <c r="X3570" i="1"/>
  <c r="Y3570" i="1" s="1"/>
  <c r="X3567" i="1"/>
  <c r="Y3567" i="1" s="1"/>
  <c r="X3564" i="1"/>
  <c r="Y3564" i="1" s="1"/>
  <c r="X3563" i="1"/>
  <c r="Y3563" i="1" s="1"/>
  <c r="X3562" i="1"/>
  <c r="Y3562" i="1" s="1"/>
  <c r="X3558" i="1"/>
  <c r="Y3558" i="1" s="1"/>
  <c r="X3557" i="1"/>
  <c r="Y3557" i="1" s="1"/>
  <c r="X3556" i="1"/>
  <c r="Y3556" i="1" s="1"/>
  <c r="X3552" i="1"/>
  <c r="Y3552" i="1" s="1"/>
  <c r="X3551" i="1"/>
  <c r="Y3551" i="1" s="1"/>
  <c r="X3550" i="1"/>
  <c r="Y3550" i="1" s="1"/>
  <c r="X3549" i="1"/>
  <c r="Y3549" i="1" s="1"/>
  <c r="X3546" i="1"/>
  <c r="Y3546" i="1" s="1"/>
  <c r="X3543" i="1"/>
  <c r="Y3543" i="1" s="1"/>
  <c r="X3542" i="1"/>
  <c r="Y3542" i="1" s="1"/>
  <c r="X3541" i="1"/>
  <c r="Y3541" i="1" s="1"/>
  <c r="X3538" i="1"/>
  <c r="Y3538" i="1" s="1"/>
  <c r="X3535" i="1"/>
  <c r="Y3535" i="1" s="1"/>
  <c r="X3534" i="1"/>
  <c r="Y3534" i="1" s="1"/>
  <c r="X3532" i="1"/>
  <c r="Y3532" i="1" s="1"/>
  <c r="X3531" i="1"/>
  <c r="Y3531" i="1" s="1"/>
  <c r="X3529" i="1"/>
  <c r="Y3529" i="1" s="1"/>
  <c r="X3528" i="1"/>
  <c r="Y3528" i="1" s="1"/>
  <c r="X3527" i="1"/>
  <c r="Y3527" i="1" s="1"/>
  <c r="X3526" i="1"/>
  <c r="Y3526" i="1" s="1"/>
  <c r="X3523" i="1"/>
  <c r="Y3523" i="1" s="1"/>
  <c r="X3520" i="1"/>
  <c r="Y3520" i="1" s="1"/>
  <c r="X3519" i="1"/>
  <c r="Y3519" i="1" s="1"/>
  <c r="X3515" i="1"/>
  <c r="Y3515" i="1" s="1"/>
  <c r="X3512" i="1"/>
  <c r="Y3512" i="1" s="1"/>
  <c r="X3511" i="1"/>
  <c r="Y3511" i="1" s="1"/>
  <c r="X3510" i="1"/>
  <c r="Y3510" i="1" s="1"/>
  <c r="X3507" i="1"/>
  <c r="Y3507" i="1" s="1"/>
  <c r="X3504" i="1"/>
  <c r="Y3504" i="1" s="1"/>
  <c r="X3503" i="1"/>
  <c r="Y3503" i="1" s="1"/>
  <c r="X3500" i="1"/>
  <c r="Y3500" i="1" s="1"/>
  <c r="X3498" i="1"/>
  <c r="Y3498" i="1" s="1"/>
  <c r="X3497" i="1"/>
  <c r="Y3497" i="1" s="1"/>
  <c r="X3496" i="1"/>
  <c r="Y3496" i="1" s="1"/>
  <c r="X3495" i="1"/>
  <c r="Y3495" i="1" s="1"/>
  <c r="X3492" i="1"/>
  <c r="Y3492" i="1" s="1"/>
  <c r="X3489" i="1"/>
  <c r="Y3489" i="1" s="1"/>
  <c r="X3488" i="1"/>
  <c r="Y3488" i="1" s="1"/>
  <c r="X3487" i="1"/>
  <c r="Y3487" i="1" s="1"/>
  <c r="X3484" i="1"/>
  <c r="Y3484" i="1" s="1"/>
  <c r="X3481" i="1"/>
  <c r="Y3481" i="1" s="1"/>
  <c r="X3480" i="1"/>
  <c r="Y3480" i="1" s="1"/>
  <c r="X3479" i="1"/>
  <c r="Y3479" i="1" s="1"/>
  <c r="X3476" i="1"/>
  <c r="Y3476" i="1" s="1"/>
  <c r="X3473" i="1"/>
  <c r="Y3473" i="1" s="1"/>
  <c r="X3472" i="1"/>
  <c r="Y3472" i="1" s="1"/>
  <c r="X3471" i="1"/>
  <c r="Y3471" i="1" s="1"/>
  <c r="X3469" i="1"/>
  <c r="Y3469" i="1" s="1"/>
  <c r="X3468" i="1"/>
  <c r="Y3468" i="1" s="1"/>
  <c r="X3465" i="1"/>
  <c r="Y3465" i="1" s="1"/>
  <c r="X3464" i="1"/>
  <c r="Y3464" i="1" s="1"/>
  <c r="X3463" i="1"/>
  <c r="Y3463" i="1" s="1"/>
  <c r="X3460" i="1"/>
  <c r="Y3460" i="1" s="1"/>
  <c r="X3458" i="1"/>
  <c r="Y3458" i="1" s="1"/>
  <c r="X3457" i="1"/>
  <c r="Y3457" i="1" s="1"/>
  <c r="X3456" i="1"/>
  <c r="Y3456" i="1" s="1"/>
  <c r="X3455" i="1"/>
  <c r="Y3455" i="1" s="1"/>
  <c r="X3452" i="1"/>
  <c r="Y3452" i="1" s="1"/>
  <c r="X3450" i="1"/>
  <c r="Y3450" i="1" s="1"/>
  <c r="X3449" i="1"/>
  <c r="Y3449" i="1" s="1"/>
  <c r="X3448" i="1"/>
  <c r="Y3448" i="1" s="1"/>
  <c r="X3447" i="1"/>
  <c r="Y3447" i="1" s="1"/>
  <c r="X3444" i="1"/>
  <c r="Y3444" i="1" s="1"/>
  <c r="X3441" i="1"/>
  <c r="Y3441" i="1" s="1"/>
  <c r="X3440" i="1"/>
  <c r="Y3440" i="1" s="1"/>
  <c r="X3439" i="1"/>
  <c r="Y3439" i="1" s="1"/>
  <c r="X3436" i="1"/>
  <c r="Y3436" i="1" s="1"/>
  <c r="X3433" i="1"/>
  <c r="Y3433" i="1" s="1"/>
  <c r="X3432" i="1"/>
  <c r="Y3432" i="1" s="1"/>
  <c r="X3431" i="1"/>
  <c r="Y3431" i="1" s="1"/>
  <c r="X3428" i="1"/>
  <c r="Y3428" i="1" s="1"/>
  <c r="X3426" i="1"/>
  <c r="Y3426" i="1" s="1"/>
  <c r="X3425" i="1"/>
  <c r="Y3425" i="1" s="1"/>
  <c r="X3424" i="1"/>
  <c r="Y3424" i="1" s="1"/>
  <c r="X3423" i="1"/>
  <c r="Y3423" i="1" s="1"/>
  <c r="X3420" i="1"/>
  <c r="Y3420" i="1" s="1"/>
  <c r="X3418" i="1"/>
  <c r="Y3418" i="1" s="1"/>
  <c r="X3417" i="1"/>
  <c r="Y3417" i="1" s="1"/>
  <c r="X3416" i="1"/>
  <c r="Y3416" i="1" s="1"/>
  <c r="X3415" i="1"/>
  <c r="Y3415" i="1" s="1"/>
  <c r="X3412" i="1"/>
  <c r="Y3412" i="1" s="1"/>
  <c r="X3409" i="1"/>
  <c r="Y3409" i="1" s="1"/>
  <c r="X3408" i="1"/>
  <c r="Y3408" i="1" s="1"/>
  <c r="X3407" i="1"/>
  <c r="Y3407" i="1" s="1"/>
  <c r="X3405" i="1"/>
  <c r="Y3405" i="1" s="1"/>
  <c r="X3404" i="1"/>
  <c r="Y3404" i="1" s="1"/>
  <c r="X3401" i="1"/>
  <c r="Y3401" i="1" s="1"/>
  <c r="X3400" i="1"/>
  <c r="Y3400" i="1" s="1"/>
  <c r="X3399" i="1"/>
  <c r="Y3399" i="1" s="1"/>
  <c r="X3397" i="1"/>
  <c r="Y3397" i="1" s="1"/>
  <c r="X3395" i="1"/>
  <c r="Y3395" i="1" s="1"/>
  <c r="X3394" i="1"/>
  <c r="Y3394" i="1" s="1"/>
  <c r="X3393" i="1"/>
  <c r="Y3393" i="1" s="1"/>
  <c r="X3392" i="1"/>
  <c r="Y3392" i="1" s="1"/>
  <c r="X3389" i="1"/>
  <c r="Y3389" i="1" s="1"/>
  <c r="X3386" i="1"/>
  <c r="Y3386" i="1" s="1"/>
  <c r="X3385" i="1"/>
  <c r="Y3385" i="1" s="1"/>
  <c r="X3384" i="1"/>
  <c r="Y3384" i="1" s="1"/>
  <c r="X3381" i="1"/>
  <c r="Y3381" i="1" s="1"/>
  <c r="X3379" i="1"/>
  <c r="Y3379" i="1" s="1"/>
  <c r="X3378" i="1"/>
  <c r="Y3378" i="1" s="1"/>
  <c r="X3377" i="1"/>
  <c r="Y3377" i="1" s="1"/>
  <c r="X3374" i="1"/>
  <c r="Y3374" i="1" s="1"/>
  <c r="X3371" i="1"/>
  <c r="Y3371" i="1" s="1"/>
  <c r="X3370" i="1"/>
  <c r="Y3370" i="1" s="1"/>
  <c r="X3369" i="1"/>
  <c r="Y3369" i="1" s="1"/>
  <c r="X3366" i="1"/>
  <c r="Y3366" i="1" s="1"/>
  <c r="X3364" i="1"/>
  <c r="Y3364" i="1" s="1"/>
  <c r="X3363" i="1"/>
  <c r="Y3363" i="1" s="1"/>
  <c r="X3362" i="1"/>
  <c r="Y3362" i="1" s="1"/>
  <c r="X3361" i="1"/>
  <c r="Y3361" i="1" s="1"/>
  <c r="X3358" i="1"/>
  <c r="Y3358" i="1" s="1"/>
  <c r="X3355" i="1"/>
  <c r="Y3355" i="1" s="1"/>
  <c r="X3354" i="1"/>
  <c r="Y3354" i="1" s="1"/>
  <c r="X3353" i="1"/>
  <c r="Y3353" i="1" s="1"/>
  <c r="X3350" i="1"/>
  <c r="Y3350" i="1" s="1"/>
  <c r="X3347" i="1"/>
  <c r="Y3347" i="1" s="1"/>
  <c r="X3346" i="1"/>
  <c r="Y3346" i="1" s="1"/>
  <c r="X3345" i="1"/>
  <c r="Y3345" i="1" s="1"/>
  <c r="X3343" i="1"/>
  <c r="Y3343" i="1" s="1"/>
  <c r="X3339" i="1"/>
  <c r="Y3339" i="1" s="1"/>
  <c r="X3338" i="1"/>
  <c r="Y3338" i="1" s="1"/>
  <c r="X3337" i="1"/>
  <c r="Y3337" i="1" s="1"/>
  <c r="X3334" i="1"/>
  <c r="Y3334" i="1" s="1"/>
  <c r="X3333" i="1"/>
  <c r="Y3333" i="1" s="1"/>
  <c r="X3331" i="1"/>
  <c r="Y3331" i="1" s="1"/>
  <c r="X3330" i="1"/>
  <c r="Y3330" i="1" s="1"/>
  <c r="X3329" i="1"/>
  <c r="Y3329" i="1" s="1"/>
  <c r="X3326" i="1"/>
  <c r="Y3326" i="1" s="1"/>
  <c r="X3324" i="1"/>
  <c r="Y3324" i="1" s="1"/>
  <c r="X3323" i="1"/>
  <c r="Y3323" i="1" s="1"/>
  <c r="X3322" i="1"/>
  <c r="Y3322" i="1" s="1"/>
  <c r="X3321" i="1"/>
  <c r="Y3321" i="1" s="1"/>
  <c r="X3318" i="1"/>
  <c r="Y3318" i="1" s="1"/>
  <c r="X3316" i="1"/>
  <c r="Y3316" i="1" s="1"/>
  <c r="X3315" i="1"/>
  <c r="Y3315" i="1" s="1"/>
  <c r="X3314" i="1"/>
  <c r="Y3314" i="1" s="1"/>
  <c r="X3313" i="1"/>
  <c r="Y3313" i="1" s="1"/>
  <c r="X3310" i="1"/>
  <c r="Y3310" i="1" s="1"/>
  <c r="X3307" i="1"/>
  <c r="Y3307" i="1" s="1"/>
  <c r="X3306" i="1"/>
  <c r="Y3306" i="1" s="1"/>
  <c r="X3305" i="1"/>
  <c r="Y3305" i="1" s="1"/>
  <c r="X3302" i="1"/>
  <c r="Y3302" i="1" s="1"/>
  <c r="X3299" i="1"/>
  <c r="Y3299" i="1" s="1"/>
  <c r="X3298" i="1"/>
  <c r="Y3298" i="1" s="1"/>
  <c r="X3297" i="1"/>
  <c r="Y3297" i="1" s="1"/>
  <c r="X3294" i="1"/>
  <c r="Y3294" i="1" s="1"/>
  <c r="X3292" i="1"/>
  <c r="Y3292" i="1" s="1"/>
  <c r="X3291" i="1"/>
  <c r="Y3291" i="1" s="1"/>
  <c r="X3290" i="1"/>
  <c r="Y3290" i="1" s="1"/>
  <c r="X3289" i="1"/>
  <c r="Y3289" i="1" s="1"/>
  <c r="X3284" i="1"/>
  <c r="Y3284" i="1" s="1"/>
  <c r="X3283" i="1"/>
  <c r="Y3283" i="1" s="1"/>
  <c r="X3282" i="1"/>
  <c r="Y3282" i="1" s="1"/>
  <c r="X3280" i="1"/>
  <c r="Y3280" i="1" s="1"/>
  <c r="X3279" i="1"/>
  <c r="Y3279" i="1" s="1"/>
  <c r="X3276" i="1"/>
  <c r="Y3276" i="1" s="1"/>
  <c r="X3275" i="1"/>
  <c r="Y3275" i="1" s="1"/>
  <c r="X3274" i="1"/>
  <c r="Y3274" i="1" s="1"/>
  <c r="X3271" i="1"/>
  <c r="Y3271" i="1" s="1"/>
  <c r="X3268" i="1"/>
  <c r="Y3268" i="1" s="1"/>
  <c r="X3267" i="1"/>
  <c r="Y3267" i="1" s="1"/>
  <c r="X3266" i="1"/>
  <c r="Y3266" i="1" s="1"/>
  <c r="X3263" i="1"/>
  <c r="Y3263" i="1" s="1"/>
  <c r="X3261" i="1"/>
  <c r="Y3261" i="1" s="1"/>
  <c r="X3260" i="1"/>
  <c r="Y3260" i="1" s="1"/>
  <c r="X3259" i="1"/>
  <c r="Y3259" i="1" s="1"/>
  <c r="X3258" i="1"/>
  <c r="Y3258" i="1" s="1"/>
  <c r="X3255" i="1"/>
  <c r="Y3255" i="1" s="1"/>
  <c r="X3252" i="1"/>
  <c r="Y3252" i="1" s="1"/>
  <c r="X3251" i="1"/>
  <c r="Y3251" i="1" s="1"/>
  <c r="X3250" i="1"/>
  <c r="Y3250" i="1" s="1"/>
  <c r="X3247" i="1"/>
  <c r="Y3247" i="1" s="1"/>
  <c r="X3244" i="1"/>
  <c r="Y3244" i="1" s="1"/>
  <c r="X3243" i="1"/>
  <c r="Y3243" i="1" s="1"/>
  <c r="X3242" i="1"/>
  <c r="Y3242" i="1" s="1"/>
  <c r="X3239" i="1"/>
  <c r="Y3239" i="1" s="1"/>
  <c r="X3236" i="1"/>
  <c r="Y3236" i="1" s="1"/>
  <c r="X3235" i="1"/>
  <c r="Y3235" i="1" s="1"/>
  <c r="X3234" i="1"/>
  <c r="Y3234" i="1" s="1"/>
  <c r="X3231" i="1"/>
  <c r="Y3231" i="1" s="1"/>
  <c r="X3229" i="1"/>
  <c r="Y3229" i="1" s="1"/>
  <c r="X3228" i="1"/>
  <c r="Y3228" i="1" s="1"/>
  <c r="X3227" i="1"/>
  <c r="Y3227" i="1" s="1"/>
  <c r="X3226" i="1"/>
  <c r="Y3226" i="1" s="1"/>
  <c r="X3223" i="1"/>
  <c r="Y3223" i="1" s="1"/>
  <c r="X3220" i="1"/>
  <c r="Y3220" i="1" s="1"/>
  <c r="X3219" i="1"/>
  <c r="Y3219" i="1" s="1"/>
  <c r="X3218" i="1"/>
  <c r="Y3218" i="1" s="1"/>
  <c r="X3216" i="1"/>
  <c r="Y3216" i="1" s="1"/>
  <c r="X3215" i="1"/>
  <c r="Y3215" i="1" s="1"/>
  <c r="X3213" i="1"/>
  <c r="Y3213" i="1" s="1"/>
  <c r="X3212" i="1"/>
  <c r="Y3212" i="1" s="1"/>
  <c r="X3211" i="1"/>
  <c r="Y3211" i="1" s="1"/>
  <c r="X3210" i="1"/>
  <c r="Y3210" i="1" s="1"/>
  <c r="X3207" i="1"/>
  <c r="Y3207" i="1" s="1"/>
  <c r="X3204" i="1"/>
  <c r="Y3204" i="1" s="1"/>
  <c r="X3203" i="1"/>
  <c r="Y3203" i="1" s="1"/>
  <c r="X3202" i="1"/>
  <c r="Y3202" i="1" s="1"/>
  <c r="X3199" i="1"/>
  <c r="Y3199" i="1" s="1"/>
  <c r="X3196" i="1"/>
  <c r="Y3196" i="1" s="1"/>
  <c r="X3195" i="1"/>
  <c r="Y3195" i="1" s="1"/>
  <c r="X3194" i="1"/>
  <c r="Y3194" i="1" s="1"/>
  <c r="X3191" i="1"/>
  <c r="Y3191" i="1" s="1"/>
  <c r="X3189" i="1"/>
  <c r="Y3189" i="1" s="1"/>
  <c r="X3188" i="1"/>
  <c r="Y3188" i="1" s="1"/>
  <c r="X3187" i="1"/>
  <c r="Y3187" i="1" s="1"/>
  <c r="X3186" i="1"/>
  <c r="Y3186" i="1" s="1"/>
  <c r="X3183" i="1"/>
  <c r="Y3183" i="1" s="1"/>
  <c r="X3181" i="1"/>
  <c r="Y3181" i="1" s="1"/>
  <c r="X3180" i="1"/>
  <c r="Y3180" i="1" s="1"/>
  <c r="X3179" i="1"/>
  <c r="Y3179" i="1" s="1"/>
  <c r="X3178" i="1"/>
  <c r="Y3178" i="1" s="1"/>
  <c r="X3175" i="1"/>
  <c r="Y3175" i="1" s="1"/>
  <c r="X3172" i="1"/>
  <c r="Y3172" i="1" s="1"/>
  <c r="X3171" i="1"/>
  <c r="Y3171" i="1" s="1"/>
  <c r="X3170" i="1"/>
  <c r="Y3170" i="1" s="1"/>
  <c r="X3167" i="1"/>
  <c r="Y3167" i="1" s="1"/>
  <c r="X3164" i="1"/>
  <c r="Y3164" i="1" s="1"/>
  <c r="X3163" i="1"/>
  <c r="Y3163" i="1" s="1"/>
  <c r="X3162" i="1"/>
  <c r="Y3162" i="1" s="1"/>
  <c r="X3159" i="1"/>
  <c r="Y3159" i="1" s="1"/>
  <c r="X3157" i="1"/>
  <c r="Y3157" i="1" s="1"/>
  <c r="X3156" i="1"/>
  <c r="Y3156" i="1" s="1"/>
  <c r="X3155" i="1"/>
  <c r="Y3155" i="1" s="1"/>
  <c r="X3154" i="1"/>
  <c r="Y3154" i="1" s="1"/>
  <c r="X3152" i="1"/>
  <c r="Y3152" i="1" s="1"/>
  <c r="X3151" i="1"/>
  <c r="Y3151" i="1" s="1"/>
  <c r="X3148" i="1"/>
  <c r="Y3148" i="1" s="1"/>
  <c r="X3147" i="1"/>
  <c r="Y3147" i="1" s="1"/>
  <c r="X3146" i="1"/>
  <c r="Y3146" i="1" s="1"/>
  <c r="X3143" i="1"/>
  <c r="Y3143" i="1" s="1"/>
  <c r="X3140" i="1"/>
  <c r="Y3140" i="1" s="1"/>
  <c r="X3139" i="1"/>
  <c r="Y3139" i="1" s="1"/>
  <c r="X3138" i="1"/>
  <c r="Y3138" i="1" s="1"/>
  <c r="X3135" i="1"/>
  <c r="Y3135" i="1" s="1"/>
  <c r="X3132" i="1"/>
  <c r="Y3132" i="1" s="1"/>
  <c r="X3131" i="1"/>
  <c r="Y3131" i="1" s="1"/>
  <c r="X3130" i="1"/>
  <c r="Y3130" i="1" s="1"/>
  <c r="X3127" i="1"/>
  <c r="Y3127" i="1" s="1"/>
  <c r="X3125" i="1"/>
  <c r="Y3125" i="1" s="1"/>
  <c r="X3124" i="1"/>
  <c r="Y3124" i="1" s="1"/>
  <c r="X3123" i="1"/>
  <c r="Y3123" i="1" s="1"/>
  <c r="X3122" i="1"/>
  <c r="Y3122" i="1" s="1"/>
  <c r="X3120" i="1"/>
  <c r="Y3120" i="1" s="1"/>
  <c r="X3117" i="1"/>
  <c r="Y3117" i="1" s="1"/>
  <c r="X3116" i="1"/>
  <c r="Y3116" i="1" s="1"/>
  <c r="X3115" i="1"/>
  <c r="Y3115" i="1" s="1"/>
  <c r="X3112" i="1"/>
  <c r="Y3112" i="1" s="1"/>
  <c r="X3109" i="1"/>
  <c r="Y3109" i="1" s="1"/>
  <c r="X3108" i="1"/>
  <c r="Y3108" i="1" s="1"/>
  <c r="X3107" i="1"/>
  <c r="Y3107" i="1" s="1"/>
  <c r="X3104" i="1"/>
  <c r="Y3104" i="1" s="1"/>
  <c r="X3101" i="1"/>
  <c r="Y3101" i="1" s="1"/>
  <c r="X3100" i="1"/>
  <c r="Y3100" i="1" s="1"/>
  <c r="X3099" i="1"/>
  <c r="Y3099" i="1" s="1"/>
  <c r="X3096" i="1"/>
  <c r="Y3096" i="1" s="1"/>
  <c r="X3094" i="1"/>
  <c r="Y3094" i="1" s="1"/>
  <c r="X3093" i="1"/>
  <c r="Y3093" i="1" s="1"/>
  <c r="X3092" i="1"/>
  <c r="Y3092" i="1" s="1"/>
  <c r="X3091" i="1"/>
  <c r="Y3091" i="1" s="1"/>
  <c r="X3089" i="1"/>
  <c r="Y3089" i="1" s="1"/>
  <c r="X3088" i="1"/>
  <c r="Y3088" i="1" s="1"/>
  <c r="X3087" i="1"/>
  <c r="Y3087" i="1" s="1"/>
  <c r="X3085" i="1"/>
  <c r="Y3085" i="1" s="1"/>
  <c r="X3084" i="1"/>
  <c r="Y3084" i="1" s="1"/>
  <c r="X3081" i="1"/>
  <c r="Y3081" i="1" s="1"/>
  <c r="X3079" i="1"/>
  <c r="Y3079" i="1" s="1"/>
  <c r="X3077" i="1"/>
  <c r="Y3077" i="1" s="1"/>
  <c r="X3076" i="1"/>
  <c r="Y3076" i="1" s="1"/>
  <c r="X3073" i="1"/>
  <c r="Y3073" i="1" s="1"/>
  <c r="X3070" i="1"/>
  <c r="Y3070" i="1" s="1"/>
  <c r="X3069" i="1"/>
  <c r="Y3069" i="1" s="1"/>
  <c r="X3068" i="1"/>
  <c r="Y3068" i="1" s="1"/>
  <c r="X3065" i="1"/>
  <c r="Y3065" i="1" s="1"/>
  <c r="X3061" i="1"/>
  <c r="Y3061" i="1" s="1"/>
  <c r="X3060" i="1"/>
  <c r="Y3060" i="1" s="1"/>
  <c r="X3057" i="1"/>
  <c r="Y3057" i="1" s="1"/>
  <c r="X3055" i="1"/>
  <c r="Y3055" i="1" s="1"/>
  <c r="X3054" i="1"/>
  <c r="Y3054" i="1" s="1"/>
  <c r="X3053" i="1"/>
  <c r="Y3053" i="1" s="1"/>
  <c r="X3052" i="1"/>
  <c r="Y3052" i="1" s="1"/>
  <c r="X3049" i="1"/>
  <c r="Y3049" i="1" s="1"/>
  <c r="X3047" i="1"/>
  <c r="Y3047" i="1" s="1"/>
  <c r="X3046" i="1"/>
  <c r="Y3046" i="1" s="1"/>
  <c r="X3045" i="1"/>
  <c r="Y3045" i="1" s="1"/>
  <c r="X3044" i="1"/>
  <c r="Y3044" i="1" s="1"/>
  <c r="X3041" i="1"/>
  <c r="Y3041" i="1" s="1"/>
  <c r="X3037" i="1"/>
  <c r="Y3037" i="1" s="1"/>
  <c r="X3034" i="1"/>
  <c r="Y3034" i="1" s="1"/>
  <c r="X3031" i="1"/>
  <c r="Y3031" i="1" s="1"/>
  <c r="X3030" i="1"/>
  <c r="Y3030" i="1" s="1"/>
  <c r="X3029" i="1"/>
  <c r="Y3029" i="1" s="1"/>
  <c r="X3027" i="1"/>
  <c r="Y3027" i="1" s="1"/>
  <c r="X3026" i="1"/>
  <c r="Y3026" i="1" s="1"/>
  <c r="X3024" i="1"/>
  <c r="Y3024" i="1" s="1"/>
  <c r="X3023" i="1"/>
  <c r="Y3023" i="1" s="1"/>
  <c r="X3021" i="1"/>
  <c r="Y3021" i="1" s="1"/>
  <c r="X3018" i="1"/>
  <c r="Y3018" i="1" s="1"/>
  <c r="X3015" i="1"/>
  <c r="Y3015" i="1" s="1"/>
  <c r="X3014" i="1"/>
  <c r="Y3014" i="1" s="1"/>
  <c r="X3013" i="1"/>
  <c r="Y3013" i="1" s="1"/>
  <c r="X3010" i="1"/>
  <c r="Y3010" i="1" s="1"/>
  <c r="X3007" i="1"/>
  <c r="Y3007" i="1" s="1"/>
  <c r="X3005" i="1"/>
  <c r="Y3005" i="1" s="1"/>
  <c r="X3002" i="1"/>
  <c r="Y3002" i="1" s="1"/>
  <c r="X2999" i="1"/>
  <c r="Y2999" i="1" s="1"/>
  <c r="X2998" i="1"/>
  <c r="Y2998" i="1" s="1"/>
  <c r="X2995" i="1"/>
  <c r="Y2995" i="1" s="1"/>
  <c r="X2993" i="1"/>
  <c r="Y2993" i="1" s="1"/>
  <c r="X2992" i="1"/>
  <c r="Y2992" i="1" s="1"/>
  <c r="X2991" i="1"/>
  <c r="Y2991" i="1" s="1"/>
  <c r="X2987" i="1"/>
  <c r="Y2987" i="1" s="1"/>
  <c r="X2984" i="1"/>
  <c r="Y2984" i="1" s="1"/>
  <c r="X2983" i="1"/>
  <c r="Y2983" i="1" s="1"/>
  <c r="X2982" i="1"/>
  <c r="Y2982" i="1" s="1"/>
  <c r="X2979" i="1"/>
  <c r="Y2979" i="1" s="1"/>
  <c r="X2976" i="1"/>
  <c r="Y2976" i="1" s="1"/>
  <c r="X2975" i="1"/>
  <c r="Y2975" i="1" s="1"/>
  <c r="X2972" i="1"/>
  <c r="Y2972" i="1" s="1"/>
  <c r="X2969" i="1"/>
  <c r="Y2969" i="1" s="1"/>
  <c r="X2968" i="1"/>
  <c r="Y2968" i="1" s="1"/>
  <c r="X2967" i="1"/>
  <c r="Y2967" i="1" s="1"/>
  <c r="X2964" i="1"/>
  <c r="Y2964" i="1" s="1"/>
  <c r="X2961" i="1"/>
  <c r="Y2961" i="1" s="1"/>
  <c r="X2960" i="1"/>
  <c r="Y2960" i="1" s="1"/>
  <c r="X2959" i="1"/>
  <c r="Y2959" i="1" s="1"/>
  <c r="X2956" i="1"/>
  <c r="Y2956" i="1" s="1"/>
  <c r="X2954" i="1"/>
  <c r="Y2954" i="1" s="1"/>
  <c r="X2953" i="1"/>
  <c r="Y2953" i="1" s="1"/>
  <c r="X2952" i="1"/>
  <c r="Y2952" i="1" s="1"/>
  <c r="X2951" i="1"/>
  <c r="Y2951" i="1" s="1"/>
  <c r="X2948" i="1"/>
  <c r="Y2948" i="1" s="1"/>
  <c r="X2946" i="1"/>
  <c r="Y2946" i="1" s="1"/>
  <c r="X2945" i="1"/>
  <c r="Y2945" i="1" s="1"/>
  <c r="X2944" i="1"/>
  <c r="Y2944" i="1" s="1"/>
  <c r="X2943" i="1"/>
  <c r="Y2943" i="1" s="1"/>
  <c r="X2940" i="1"/>
  <c r="Y2940" i="1" s="1"/>
  <c r="X2937" i="1"/>
  <c r="Y2937" i="1" s="1"/>
  <c r="X2936" i="1"/>
  <c r="Y2936" i="1" s="1"/>
  <c r="X2935" i="1"/>
  <c r="Y2935" i="1" s="1"/>
  <c r="X2932" i="1"/>
  <c r="Y2932" i="1" s="1"/>
  <c r="X2929" i="1"/>
  <c r="Y2929" i="1" s="1"/>
  <c r="X2928" i="1"/>
  <c r="Y2928" i="1" s="1"/>
  <c r="X2927" i="1"/>
  <c r="Y2927" i="1" s="1"/>
  <c r="X2924" i="1"/>
  <c r="Y2924" i="1" s="1"/>
  <c r="X2922" i="1"/>
  <c r="Y2922" i="1" s="1"/>
  <c r="X2921" i="1"/>
  <c r="Y2921" i="1" s="1"/>
  <c r="X2920" i="1"/>
  <c r="Y2920" i="1" s="1"/>
  <c r="X2919" i="1"/>
  <c r="Y2919" i="1" s="1"/>
  <c r="X2916" i="1"/>
  <c r="Y2916" i="1" s="1"/>
  <c r="X2914" i="1"/>
  <c r="Y2914" i="1" s="1"/>
  <c r="X2913" i="1"/>
  <c r="Y2913" i="1" s="1"/>
  <c r="X2912" i="1"/>
  <c r="Y2912" i="1" s="1"/>
  <c r="X2911" i="1"/>
  <c r="Y2911" i="1" s="1"/>
  <c r="X2908" i="1"/>
  <c r="Y2908" i="1" s="1"/>
  <c r="X2905" i="1"/>
  <c r="Y2905" i="1" s="1"/>
  <c r="X2904" i="1"/>
  <c r="Y2904" i="1" s="1"/>
  <c r="X2903" i="1"/>
  <c r="Y2903" i="1" s="1"/>
  <c r="X2901" i="1"/>
  <c r="Y2901" i="1" s="1"/>
  <c r="X2900" i="1"/>
  <c r="Y2900" i="1" s="1"/>
  <c r="X2897" i="1"/>
  <c r="Y2897" i="1" s="1"/>
  <c r="X2896" i="1"/>
  <c r="Y2896" i="1" s="1"/>
  <c r="X2895" i="1"/>
  <c r="Y2895" i="1" s="1"/>
  <c r="X2892" i="1"/>
  <c r="Y2892" i="1" s="1"/>
  <c r="X2890" i="1"/>
  <c r="Y2890" i="1" s="1"/>
  <c r="X2889" i="1"/>
  <c r="Y2889" i="1" s="1"/>
  <c r="X2888" i="1"/>
  <c r="Y2888" i="1" s="1"/>
  <c r="X2887" i="1"/>
  <c r="Y2887" i="1" s="1"/>
  <c r="X2884" i="1"/>
  <c r="Y2884" i="1" s="1"/>
  <c r="X2881" i="1"/>
  <c r="Y2881" i="1" s="1"/>
  <c r="X2880" i="1"/>
  <c r="Y2880" i="1" s="1"/>
  <c r="X2879" i="1"/>
  <c r="Y2879" i="1" s="1"/>
  <c r="X2876" i="1"/>
  <c r="Y2876" i="1" s="1"/>
  <c r="X2873" i="1"/>
  <c r="Y2873" i="1" s="1"/>
  <c r="X2872" i="1"/>
  <c r="Y2872" i="1" s="1"/>
  <c r="X2871" i="1"/>
  <c r="Y2871" i="1" s="1"/>
  <c r="X2868" i="1"/>
  <c r="Y2868" i="1" s="1"/>
  <c r="X2865" i="1"/>
  <c r="Y2865" i="1" s="1"/>
  <c r="X2864" i="1"/>
  <c r="Y2864" i="1" s="1"/>
  <c r="X2863" i="1"/>
  <c r="Y2863" i="1" s="1"/>
  <c r="X2860" i="1"/>
  <c r="Y2860" i="1" s="1"/>
  <c r="X2859" i="1"/>
  <c r="Y2859" i="1" s="1"/>
  <c r="X2858" i="1"/>
  <c r="Y2858" i="1" s="1"/>
  <c r="X2857" i="1"/>
  <c r="Y2857" i="1" s="1"/>
  <c r="X2856" i="1"/>
  <c r="Y2856" i="1" s="1"/>
  <c r="X2855" i="1"/>
  <c r="Y2855" i="1" s="1"/>
  <c r="X2852" i="1"/>
  <c r="Y2852" i="1" s="1"/>
  <c r="X2849" i="1"/>
  <c r="Y2849" i="1" s="1"/>
  <c r="X2848" i="1"/>
  <c r="Y2848" i="1" s="1"/>
  <c r="X2847" i="1"/>
  <c r="Y2847" i="1" s="1"/>
  <c r="X2844" i="1"/>
  <c r="Y2844" i="1" s="1"/>
  <c r="X2842" i="1"/>
  <c r="Y2842" i="1" s="1"/>
  <c r="X2841" i="1"/>
  <c r="Y2841" i="1" s="1"/>
  <c r="X2840" i="1"/>
  <c r="Y2840" i="1" s="1"/>
  <c r="X2837" i="1"/>
  <c r="Y2837" i="1" s="1"/>
  <c r="X2834" i="1"/>
  <c r="Y2834" i="1" s="1"/>
  <c r="X2833" i="1"/>
  <c r="Y2833" i="1" s="1"/>
  <c r="X2832" i="1"/>
  <c r="Y2832" i="1" s="1"/>
  <c r="X2829" i="1"/>
  <c r="Y2829" i="1" s="1"/>
  <c r="X2826" i="1"/>
  <c r="Y2826" i="1" s="1"/>
  <c r="X2825" i="1"/>
  <c r="Y2825" i="1" s="1"/>
  <c r="X2824" i="1"/>
  <c r="Y2824" i="1" s="1"/>
  <c r="X2821" i="1"/>
  <c r="Y2821" i="1" s="1"/>
  <c r="X2819" i="1"/>
  <c r="Y2819" i="1" s="1"/>
  <c r="X2818" i="1"/>
  <c r="Y2818" i="1" s="1"/>
  <c r="X2817" i="1"/>
  <c r="Y2817" i="1" s="1"/>
  <c r="X2816" i="1"/>
  <c r="Y2816" i="1" s="1"/>
  <c r="X2813" i="1"/>
  <c r="Y2813" i="1" s="1"/>
  <c r="X2811" i="1"/>
  <c r="Y2811" i="1" s="1"/>
  <c r="X2810" i="1"/>
  <c r="Y2810" i="1" s="1"/>
  <c r="X2809" i="1"/>
  <c r="Y2809" i="1" s="1"/>
  <c r="X2808" i="1"/>
  <c r="Y2808" i="1" s="1"/>
  <c r="X2805" i="1"/>
  <c r="Y2805" i="1" s="1"/>
  <c r="X2802" i="1"/>
  <c r="Y2802" i="1" s="1"/>
  <c r="X2801" i="1"/>
  <c r="Y2801" i="1" s="1"/>
  <c r="X2800" i="1"/>
  <c r="Y2800" i="1" s="1"/>
  <c r="X2797" i="1"/>
  <c r="Y2797" i="1" s="1"/>
  <c r="X2794" i="1"/>
  <c r="Y2794" i="1" s="1"/>
  <c r="X2793" i="1"/>
  <c r="Y2793" i="1" s="1"/>
  <c r="X2792" i="1"/>
  <c r="Y2792" i="1" s="1"/>
  <c r="X2789" i="1"/>
  <c r="Y2789" i="1" s="1"/>
  <c r="X2787" i="1"/>
  <c r="Y2787" i="1" s="1"/>
  <c r="X2786" i="1"/>
  <c r="Y2786" i="1" s="1"/>
  <c r="X2785" i="1"/>
  <c r="Y2785" i="1" s="1"/>
  <c r="X2784" i="1"/>
  <c r="Y2784" i="1" s="1"/>
  <c r="X2781" i="1"/>
  <c r="Y2781" i="1" s="1"/>
  <c r="X2779" i="1"/>
  <c r="Y2779" i="1" s="1"/>
  <c r="X2778" i="1"/>
  <c r="Y2778" i="1" s="1"/>
  <c r="X2777" i="1"/>
  <c r="Y2777" i="1" s="1"/>
  <c r="X2776" i="1"/>
  <c r="Y2776" i="1" s="1"/>
  <c r="X2773" i="1"/>
  <c r="Y2773" i="1" s="1"/>
  <c r="X2770" i="1"/>
  <c r="Y2770" i="1" s="1"/>
  <c r="X2769" i="1"/>
  <c r="Y2769" i="1" s="1"/>
  <c r="X2768" i="1"/>
  <c r="Y2768" i="1" s="1"/>
  <c r="X2765" i="1"/>
  <c r="Y2765" i="1" s="1"/>
  <c r="X2762" i="1"/>
  <c r="Y2762" i="1" s="1"/>
  <c r="X2761" i="1"/>
  <c r="Y2761" i="1" s="1"/>
  <c r="X2760" i="1"/>
  <c r="Y2760" i="1" s="1"/>
  <c r="X2757" i="1"/>
  <c r="Y2757" i="1" s="1"/>
  <c r="X2756" i="1"/>
  <c r="Y2756" i="1" s="1"/>
  <c r="X2755" i="1"/>
  <c r="Y2755" i="1" s="1"/>
  <c r="X2754" i="1"/>
  <c r="Y2754" i="1" s="1"/>
  <c r="X2753" i="1"/>
  <c r="Y2753" i="1" s="1"/>
  <c r="X2752" i="1"/>
  <c r="Y2752" i="1" s="1"/>
  <c r="X2749" i="1"/>
  <c r="Y2749" i="1" s="1"/>
  <c r="X2746" i="1"/>
  <c r="Y2746" i="1" s="1"/>
  <c r="X2745" i="1"/>
  <c r="Y2745" i="1" s="1"/>
  <c r="X2744" i="1"/>
  <c r="Y2744" i="1" s="1"/>
  <c r="X2741" i="1"/>
  <c r="Y2741" i="1" s="1"/>
  <c r="X2738" i="1"/>
  <c r="Y2738" i="1" s="1"/>
  <c r="X2737" i="1"/>
  <c r="Y2737" i="1" s="1"/>
  <c r="X2736" i="1"/>
  <c r="Y2736" i="1" s="1"/>
  <c r="X2733" i="1"/>
  <c r="Y2733" i="1" s="1"/>
  <c r="X2730" i="1"/>
  <c r="Y2730" i="1" s="1"/>
  <c r="X2729" i="1"/>
  <c r="Y2729" i="1" s="1"/>
  <c r="X2728" i="1"/>
  <c r="Y2728" i="1" s="1"/>
  <c r="X2725" i="1"/>
  <c r="Y2725" i="1" s="1"/>
  <c r="X2723" i="1"/>
  <c r="Y2723" i="1" s="1"/>
  <c r="X2722" i="1"/>
  <c r="Y2722" i="1" s="1"/>
  <c r="X2721" i="1"/>
  <c r="Y2721" i="1" s="1"/>
  <c r="X2720" i="1"/>
  <c r="Y2720" i="1" s="1"/>
  <c r="X2717" i="1"/>
  <c r="Y2717" i="1" s="1"/>
  <c r="X2714" i="1"/>
  <c r="Y2714" i="1" s="1"/>
  <c r="X2713" i="1"/>
  <c r="Y2713" i="1" s="1"/>
  <c r="X2712" i="1"/>
  <c r="Y2712" i="1" s="1"/>
  <c r="X2709" i="1"/>
  <c r="Y2709" i="1" s="1"/>
  <c r="X2707" i="1"/>
  <c r="Y2707" i="1" s="1"/>
  <c r="X2706" i="1"/>
  <c r="Y2706" i="1" s="1"/>
  <c r="X2705" i="1"/>
  <c r="Y2705" i="1" s="1"/>
  <c r="X2704" i="1"/>
  <c r="Y2704" i="1" s="1"/>
  <c r="X2701" i="1"/>
  <c r="Y2701" i="1" s="1"/>
  <c r="X2698" i="1"/>
  <c r="Y2698" i="1" s="1"/>
  <c r="X2697" i="1"/>
  <c r="Y2697" i="1" s="1"/>
  <c r="X2696" i="1"/>
  <c r="Y2696" i="1" s="1"/>
  <c r="X2693" i="1"/>
  <c r="Y2693" i="1" s="1"/>
  <c r="X2690" i="1"/>
  <c r="Y2690" i="1" s="1"/>
  <c r="X2689" i="1"/>
  <c r="Y2689" i="1" s="1"/>
  <c r="X2684" i="1"/>
  <c r="Y2684" i="1" s="1"/>
  <c r="X2683" i="1"/>
  <c r="Y2683" i="1" s="1"/>
  <c r="X2682" i="1"/>
  <c r="Y2682" i="1" s="1"/>
  <c r="X2681" i="1"/>
  <c r="Y2681" i="1" s="1"/>
  <c r="X2676" i="1"/>
  <c r="Y2676" i="1" s="1"/>
  <c r="X2675" i="1"/>
  <c r="Y2675" i="1" s="1"/>
  <c r="X2674" i="1"/>
  <c r="Y2674" i="1" s="1"/>
  <c r="X2673" i="1"/>
  <c r="Y2673" i="1" s="1"/>
  <c r="X2667" i="1"/>
  <c r="Y2667" i="1" s="1"/>
  <c r="X2666" i="1"/>
  <c r="Y2666" i="1" s="1"/>
  <c r="X2665" i="1"/>
  <c r="Y2665" i="1" s="1"/>
  <c r="X2659" i="1"/>
  <c r="Y2659" i="1" s="1"/>
  <c r="X2658" i="1"/>
  <c r="Y2658" i="1" s="1"/>
  <c r="X2657" i="1"/>
  <c r="Y2657" i="1" s="1"/>
  <c r="X2652" i="1"/>
  <c r="Y2652" i="1" s="1"/>
  <c r="X2651" i="1"/>
  <c r="Y2651" i="1" s="1"/>
  <c r="X2650" i="1"/>
  <c r="Y2650" i="1" s="1"/>
  <c r="X2649" i="1"/>
  <c r="Y2649" i="1" s="1"/>
  <c r="X2647" i="1"/>
  <c r="Y2647" i="1" s="1"/>
  <c r="X2643" i="1"/>
  <c r="Y2643" i="1" s="1"/>
  <c r="X2642" i="1"/>
  <c r="Y2642" i="1" s="1"/>
  <c r="X2641" i="1"/>
  <c r="Y2641" i="1" s="1"/>
  <c r="X2638" i="1"/>
  <c r="Y2638" i="1" s="1"/>
  <c r="X2635" i="1"/>
  <c r="Y2635" i="1" s="1"/>
  <c r="X2634" i="1"/>
  <c r="Y2634" i="1" s="1"/>
  <c r="X2633" i="1"/>
  <c r="Y2633" i="1" s="1"/>
  <c r="X2627" i="1"/>
  <c r="Y2627" i="1" s="1"/>
  <c r="X2626" i="1"/>
  <c r="Y2626" i="1" s="1"/>
  <c r="X2625" i="1"/>
  <c r="Y2625" i="1" s="1"/>
  <c r="X2622" i="1"/>
  <c r="Y2622" i="1" s="1"/>
  <c r="X2620" i="1"/>
  <c r="Y2620" i="1" s="1"/>
  <c r="X2619" i="1"/>
  <c r="Y2619" i="1" s="1"/>
  <c r="X2618" i="1"/>
  <c r="Y2618" i="1" s="1"/>
  <c r="X2617" i="1"/>
  <c r="Y2617" i="1" s="1"/>
  <c r="X2614" i="1"/>
  <c r="Y2614" i="1" s="1"/>
  <c r="X2611" i="1"/>
  <c r="Y2611" i="1" s="1"/>
  <c r="X2610" i="1"/>
  <c r="Y2610" i="1" s="1"/>
  <c r="X2609" i="1"/>
  <c r="Y2609" i="1" s="1"/>
  <c r="X2603" i="1"/>
  <c r="Y2603" i="1" s="1"/>
  <c r="X2602" i="1"/>
  <c r="Y2602" i="1" s="1"/>
  <c r="X2601" i="1"/>
  <c r="Y2601" i="1" s="1"/>
  <c r="X2598" i="1"/>
  <c r="Y2598" i="1" s="1"/>
  <c r="X2595" i="1"/>
  <c r="Y2595" i="1" s="1"/>
  <c r="X2594" i="1"/>
  <c r="Y2594" i="1" s="1"/>
  <c r="X2591" i="1"/>
  <c r="Y2591" i="1" s="1"/>
  <c r="X2589" i="1"/>
  <c r="Y2589" i="1" s="1"/>
  <c r="X2588" i="1"/>
  <c r="Y2588" i="1" s="1"/>
  <c r="X2587" i="1"/>
  <c r="Y2587" i="1" s="1"/>
  <c r="X2586" i="1"/>
  <c r="Y2586" i="1" s="1"/>
  <c r="X2583" i="1"/>
  <c r="Y2583" i="1" s="1"/>
  <c r="X2581" i="1"/>
  <c r="Y2581" i="1" s="1"/>
  <c r="X2580" i="1"/>
  <c r="Y2580" i="1" s="1"/>
  <c r="X2579" i="1"/>
  <c r="Y2579" i="1" s="1"/>
  <c r="X2578" i="1"/>
  <c r="Y2578" i="1" s="1"/>
  <c r="X2575" i="1"/>
  <c r="Y2575" i="1" s="1"/>
  <c r="X2573" i="1"/>
  <c r="Y2573" i="1" s="1"/>
  <c r="X2572" i="1"/>
  <c r="Y2572" i="1" s="1"/>
  <c r="X2571" i="1"/>
  <c r="Y2571" i="1" s="1"/>
  <c r="X2570" i="1"/>
  <c r="Y2570" i="1" s="1"/>
  <c r="X2567" i="1"/>
  <c r="Y2567" i="1" s="1"/>
  <c r="X2564" i="1"/>
  <c r="Y2564" i="1" s="1"/>
  <c r="X2563" i="1"/>
  <c r="Y2563" i="1" s="1"/>
  <c r="X2562" i="1"/>
  <c r="Y2562" i="1" s="1"/>
  <c r="X2559" i="1"/>
  <c r="Y2559" i="1" s="1"/>
  <c r="X2556" i="1"/>
  <c r="Y2556" i="1" s="1"/>
  <c r="X2555" i="1"/>
  <c r="Y2555" i="1" s="1"/>
  <c r="X2554" i="1"/>
  <c r="Y2554" i="1" s="1"/>
  <c r="X2551" i="1"/>
  <c r="Y2551" i="1" s="1"/>
  <c r="X2549" i="1"/>
  <c r="Y2549" i="1" s="1"/>
  <c r="X2548" i="1"/>
  <c r="Y2548" i="1" s="1"/>
  <c r="X2547" i="1"/>
  <c r="Y2547" i="1" s="1"/>
  <c r="X2546" i="1"/>
  <c r="Y2546" i="1" s="1"/>
  <c r="X2543" i="1"/>
  <c r="Y2543" i="1" s="1"/>
  <c r="X2541" i="1"/>
  <c r="Y2541" i="1" s="1"/>
  <c r="X2540" i="1"/>
  <c r="Y2540" i="1" s="1"/>
  <c r="X2539" i="1"/>
  <c r="Y2539" i="1" s="1"/>
  <c r="X2538" i="1"/>
  <c r="Y2538" i="1" s="1"/>
  <c r="X2535" i="1"/>
  <c r="Y2535" i="1" s="1"/>
  <c r="X2532" i="1"/>
  <c r="Y2532" i="1" s="1"/>
  <c r="X2531" i="1"/>
  <c r="Y2531" i="1" s="1"/>
  <c r="X2530" i="1"/>
  <c r="Y2530" i="1" s="1"/>
  <c r="X2525" i="1"/>
  <c r="Y2525" i="1" s="1"/>
  <c r="X2524" i="1"/>
  <c r="Y2524" i="1" s="1"/>
  <c r="X2523" i="1"/>
  <c r="Y2523" i="1" s="1"/>
  <c r="X2521" i="1"/>
  <c r="Y2521" i="1" s="1"/>
  <c r="X2519" i="1"/>
  <c r="Y2519" i="1" s="1"/>
  <c r="X2517" i="1"/>
  <c r="Y2517" i="1" s="1"/>
  <c r="X2514" i="1"/>
  <c r="Y2514" i="1" s="1"/>
  <c r="X2511" i="1"/>
  <c r="Y2511" i="1" s="1"/>
  <c r="X2510" i="1"/>
  <c r="Y2510" i="1" s="1"/>
  <c r="X2509" i="1"/>
  <c r="Y2509" i="1" s="1"/>
  <c r="X2506" i="1"/>
  <c r="Y2506" i="1" s="1"/>
  <c r="X2503" i="1"/>
  <c r="Y2503" i="1" s="1"/>
  <c r="X2501" i="1"/>
  <c r="Y2501" i="1" s="1"/>
  <c r="X2498" i="1"/>
  <c r="Y2498" i="1" s="1"/>
  <c r="X2495" i="1"/>
  <c r="Y2495" i="1" s="1"/>
  <c r="X2494" i="1"/>
  <c r="Y2494" i="1" s="1"/>
  <c r="X2493" i="1"/>
  <c r="Y2493" i="1" s="1"/>
  <c r="X2490" i="1"/>
  <c r="Y2490" i="1" s="1"/>
  <c r="X2487" i="1"/>
  <c r="Y2487" i="1" s="1"/>
  <c r="X2485" i="1"/>
  <c r="Y2485" i="1" s="1"/>
  <c r="X2482" i="1"/>
  <c r="Y2482" i="1" s="1"/>
  <c r="X2480" i="1"/>
  <c r="Y2480" i="1" s="1"/>
  <c r="X2479" i="1"/>
  <c r="Y2479" i="1" s="1"/>
  <c r="X2478" i="1"/>
  <c r="Y2478" i="1" s="1"/>
  <c r="X2477" i="1"/>
  <c r="Y2477" i="1" s="1"/>
  <c r="X2474" i="1"/>
  <c r="Y2474" i="1" s="1"/>
  <c r="X2472" i="1"/>
  <c r="Y2472" i="1" s="1"/>
  <c r="X2471" i="1"/>
  <c r="Y2471" i="1" s="1"/>
  <c r="X2470" i="1"/>
  <c r="Y2470" i="1" s="1"/>
  <c r="X2469" i="1"/>
  <c r="Y2469" i="1" s="1"/>
  <c r="X2466" i="1"/>
  <c r="Y2466" i="1" s="1"/>
  <c r="X2463" i="1"/>
  <c r="Y2463" i="1" s="1"/>
  <c r="X2461" i="1"/>
  <c r="Y2461" i="1" s="1"/>
  <c r="X2458" i="1"/>
  <c r="Y2458" i="1" s="1"/>
  <c r="X2455" i="1"/>
  <c r="Y2455" i="1" s="1"/>
  <c r="X2454" i="1"/>
  <c r="Y2454" i="1" s="1"/>
  <c r="X2453" i="1"/>
  <c r="Y2453" i="1" s="1"/>
  <c r="X2450" i="1"/>
  <c r="Y2450" i="1" s="1"/>
  <c r="X2448" i="1"/>
  <c r="Y2448" i="1" s="1"/>
  <c r="X2447" i="1"/>
  <c r="Y2447" i="1" s="1"/>
  <c r="X2445" i="1"/>
  <c r="Y2445" i="1" s="1"/>
  <c r="X2442" i="1"/>
  <c r="Y2442" i="1" s="1"/>
  <c r="X2439" i="1"/>
  <c r="Y2439" i="1" s="1"/>
  <c r="X2437" i="1"/>
  <c r="Y2437" i="1" s="1"/>
  <c r="X2434" i="1"/>
  <c r="Y2434" i="1" s="1"/>
  <c r="X2431" i="1"/>
  <c r="Y2431" i="1" s="1"/>
  <c r="X2429" i="1"/>
  <c r="Y2429" i="1" s="1"/>
  <c r="X2426" i="1"/>
  <c r="Y2426" i="1" s="1"/>
  <c r="X2423" i="1"/>
  <c r="Y2423" i="1" s="1"/>
  <c r="X2421" i="1"/>
  <c r="Y2421" i="1" s="1"/>
  <c r="X2418" i="1"/>
  <c r="Y2418" i="1" s="1"/>
  <c r="X2416" i="1"/>
  <c r="Y2416" i="1" s="1"/>
  <c r="X2415" i="1"/>
  <c r="Y2415" i="1" s="1"/>
  <c r="X2413" i="1"/>
  <c r="Y2413" i="1" s="1"/>
  <c r="X2410" i="1"/>
  <c r="Y2410" i="1" s="1"/>
  <c r="X2407" i="1"/>
  <c r="Y2407" i="1" s="1"/>
  <c r="X2406" i="1"/>
  <c r="Y2406" i="1" s="1"/>
  <c r="X2405" i="1"/>
  <c r="Y2405" i="1" s="1"/>
  <c r="X2402" i="1"/>
  <c r="Y2402" i="1" s="1"/>
  <c r="X2399" i="1"/>
  <c r="Y2399" i="1" s="1"/>
  <c r="X2397" i="1"/>
  <c r="Y2397" i="1" s="1"/>
  <c r="X2394" i="1"/>
  <c r="Y2394" i="1" s="1"/>
  <c r="X2391" i="1"/>
  <c r="Y2391" i="1" s="1"/>
  <c r="X2390" i="1"/>
  <c r="Y2390" i="1" s="1"/>
  <c r="X2389" i="1"/>
  <c r="Y2389" i="1" s="1"/>
  <c r="X2386" i="1"/>
  <c r="Y2386" i="1" s="1"/>
  <c r="X2385" i="1"/>
  <c r="Y2385" i="1" s="1"/>
  <c r="X2384" i="1"/>
  <c r="Y2384" i="1" s="1"/>
  <c r="X2383" i="1"/>
  <c r="Y2383" i="1" s="1"/>
  <c r="X2382" i="1"/>
  <c r="Y2382" i="1" s="1"/>
  <c r="X2381" i="1"/>
  <c r="Y2381" i="1" s="1"/>
  <c r="X2378" i="1"/>
  <c r="Y2378" i="1" s="1"/>
  <c r="X2376" i="1"/>
  <c r="Y2376" i="1" s="1"/>
  <c r="X2375" i="1"/>
  <c r="Y2375" i="1" s="1"/>
  <c r="X2371" i="1"/>
  <c r="Y2371" i="1" s="1"/>
  <c r="X2368" i="1"/>
  <c r="Y2368" i="1" s="1"/>
  <c r="X2367" i="1"/>
  <c r="Y2367" i="1" s="1"/>
  <c r="X2364" i="1"/>
  <c r="Y2364" i="1" s="1"/>
  <c r="X2361" i="1"/>
  <c r="Y2361" i="1" s="1"/>
  <c r="X2360" i="1"/>
  <c r="Y2360" i="1" s="1"/>
  <c r="X2357" i="1"/>
  <c r="Y2357" i="1" s="1"/>
  <c r="X2355" i="1"/>
  <c r="Y2355" i="1" s="1"/>
  <c r="X2354" i="1"/>
  <c r="Y2354" i="1" s="1"/>
  <c r="X2353" i="1"/>
  <c r="Y2353" i="1" s="1"/>
  <c r="X2352" i="1"/>
  <c r="Y2352" i="1" s="1"/>
  <c r="X2349" i="1"/>
  <c r="Y2349" i="1" s="1"/>
  <c r="X2346" i="1"/>
  <c r="Y2346" i="1" s="1"/>
  <c r="X2345" i="1"/>
  <c r="Y2345" i="1" s="1"/>
  <c r="X2344" i="1"/>
  <c r="Y2344" i="1" s="1"/>
  <c r="X2341" i="1"/>
  <c r="Y2341" i="1" s="1"/>
  <c r="X2338" i="1"/>
  <c r="Y2338" i="1" s="1"/>
  <c r="X2337" i="1"/>
  <c r="Y2337" i="1" s="1"/>
  <c r="X2336" i="1"/>
  <c r="Y2336" i="1" s="1"/>
  <c r="X2333" i="1"/>
  <c r="Y2333" i="1" s="1"/>
  <c r="X2330" i="1"/>
  <c r="Y2330" i="1" s="1"/>
  <c r="X2329" i="1"/>
  <c r="Y2329" i="1" s="1"/>
  <c r="X2328" i="1"/>
  <c r="Y2328" i="1" s="1"/>
  <c r="X2325" i="1"/>
  <c r="Y2325" i="1" s="1"/>
  <c r="X2323" i="1"/>
  <c r="Y2323" i="1" s="1"/>
  <c r="X2322" i="1"/>
  <c r="Y2322" i="1" s="1"/>
  <c r="X2321" i="1"/>
  <c r="Y2321" i="1" s="1"/>
  <c r="X2315" i="1"/>
  <c r="Y2315" i="1" s="1"/>
  <c r="X2314" i="1"/>
  <c r="Y2314" i="1" s="1"/>
  <c r="X2313" i="1"/>
  <c r="Y2313" i="1" s="1"/>
  <c r="X2307" i="1"/>
  <c r="Y2307" i="1" s="1"/>
  <c r="X2306" i="1"/>
  <c r="Y2306" i="1" s="1"/>
  <c r="X2305" i="1"/>
  <c r="Y2305" i="1" s="1"/>
  <c r="X2299" i="1"/>
  <c r="Y2299" i="1" s="1"/>
  <c r="X2298" i="1"/>
  <c r="Y2298" i="1" s="1"/>
  <c r="X2297" i="1"/>
  <c r="Y2297" i="1" s="1"/>
  <c r="X2292" i="1"/>
  <c r="Y2292" i="1" s="1"/>
  <c r="X2291" i="1"/>
  <c r="Y2291" i="1" s="1"/>
  <c r="X2290" i="1"/>
  <c r="Y2290" i="1" s="1"/>
  <c r="X2289" i="1"/>
  <c r="Y2289" i="1" s="1"/>
  <c r="X2286" i="1"/>
  <c r="Y2286" i="1" s="1"/>
  <c r="X2283" i="1"/>
  <c r="Y2283" i="1" s="1"/>
  <c r="X2282" i="1"/>
  <c r="Y2282" i="1" s="1"/>
  <c r="X2281" i="1"/>
  <c r="Y2281" i="1" s="1"/>
  <c r="X2275" i="1"/>
  <c r="Y2275" i="1" s="1"/>
  <c r="X2274" i="1"/>
  <c r="Y2274" i="1" s="1"/>
  <c r="X2273" i="1"/>
  <c r="Y2273" i="1" s="1"/>
  <c r="X2272" i="1"/>
  <c r="Y2272" i="1" s="1"/>
  <c r="X2270" i="1"/>
  <c r="Y2270" i="1" s="1"/>
  <c r="X2267" i="1"/>
  <c r="Y2267" i="1" s="1"/>
  <c r="X2266" i="1"/>
  <c r="Y2266" i="1" s="1"/>
  <c r="X2265" i="1"/>
  <c r="Y2265" i="1" s="1"/>
  <c r="X2259" i="1"/>
  <c r="Y2259" i="1" s="1"/>
  <c r="X2258" i="1"/>
  <c r="Y2258" i="1" s="1"/>
  <c r="X2257" i="1"/>
  <c r="Y2257" i="1" s="1"/>
  <c r="X2254" i="1"/>
  <c r="Y2254" i="1" s="1"/>
  <c r="X2252" i="1"/>
  <c r="Y2252" i="1" s="1"/>
  <c r="X2251" i="1"/>
  <c r="Y2251" i="1" s="1"/>
  <c r="X2250" i="1"/>
  <c r="Y2250" i="1" s="1"/>
  <c r="X2249" i="1"/>
  <c r="Y2249" i="1" s="1"/>
  <c r="X2246" i="1"/>
  <c r="Y2246" i="1" s="1"/>
  <c r="X2244" i="1"/>
  <c r="Y2244" i="1" s="1"/>
  <c r="X2243" i="1"/>
  <c r="Y2243" i="1" s="1"/>
  <c r="X2242" i="1"/>
  <c r="Y2242" i="1" s="1"/>
  <c r="X2241" i="1"/>
  <c r="Y2241" i="1" s="1"/>
  <c r="X2235" i="1"/>
  <c r="Y2235" i="1" s="1"/>
  <c r="X2234" i="1"/>
  <c r="Y2234" i="1" s="1"/>
  <c r="X2233" i="1"/>
  <c r="Y2233" i="1" s="1"/>
  <c r="X2227" i="1"/>
  <c r="Y2227" i="1" s="1"/>
  <c r="X2226" i="1"/>
  <c r="Y2226" i="1" s="1"/>
  <c r="X2225" i="1"/>
  <c r="Y2225" i="1" s="1"/>
  <c r="X2221" i="1"/>
  <c r="Y2221" i="1" s="1"/>
  <c r="X2220" i="1"/>
  <c r="Y2220" i="1" s="1"/>
  <c r="X2219" i="1"/>
  <c r="Y2219" i="1" s="1"/>
  <c r="X2218" i="1"/>
  <c r="Y2218" i="1" s="1"/>
  <c r="X2217" i="1"/>
  <c r="Y2217" i="1" s="1"/>
  <c r="X2214" i="1"/>
  <c r="Y2214" i="1" s="1"/>
  <c r="X2212" i="1"/>
  <c r="Y2212" i="1" s="1"/>
  <c r="X2211" i="1"/>
  <c r="Y2211" i="1" s="1"/>
  <c r="X2210" i="1"/>
  <c r="Y2210" i="1" s="1"/>
  <c r="X2209" i="1"/>
  <c r="Y2209" i="1" s="1"/>
  <c r="X2206" i="1"/>
  <c r="Y2206" i="1" s="1"/>
  <c r="X2203" i="1"/>
  <c r="Y2203" i="1" s="1"/>
  <c r="X2202" i="1"/>
  <c r="Y2202" i="1" s="1"/>
  <c r="X2201" i="1"/>
  <c r="Y2201" i="1" s="1"/>
  <c r="X2195" i="1"/>
  <c r="Y2195" i="1" s="1"/>
  <c r="X2194" i="1"/>
  <c r="Y2194" i="1" s="1"/>
  <c r="X2193" i="1"/>
  <c r="Y2193" i="1" s="1"/>
  <c r="X2190" i="1"/>
  <c r="Y2190" i="1" s="1"/>
  <c r="X2188" i="1"/>
  <c r="Y2188" i="1" s="1"/>
  <c r="X2187" i="1"/>
  <c r="Y2187" i="1" s="1"/>
  <c r="X2186" i="1"/>
  <c r="Y2186" i="1" s="1"/>
  <c r="X2185" i="1"/>
  <c r="Y2185" i="1" s="1"/>
  <c r="X2179" i="1"/>
  <c r="Y2179" i="1" s="1"/>
  <c r="X2178" i="1"/>
  <c r="Y2178" i="1" s="1"/>
  <c r="X2177" i="1"/>
  <c r="Y2177" i="1" s="1"/>
  <c r="X2171" i="1"/>
  <c r="Y2171" i="1" s="1"/>
  <c r="X2170" i="1"/>
  <c r="Y2170" i="1" s="1"/>
  <c r="X2169" i="1"/>
  <c r="Y2169" i="1" s="1"/>
  <c r="X2163" i="1"/>
  <c r="Y2163" i="1" s="1"/>
  <c r="X2162" i="1"/>
  <c r="Y2162" i="1" s="1"/>
  <c r="X2161" i="1"/>
  <c r="Y2161" i="1" s="1"/>
  <c r="X2156" i="1"/>
  <c r="Y2156" i="1" s="1"/>
  <c r="X2155" i="1"/>
  <c r="Y2155" i="1" s="1"/>
  <c r="X2154" i="1"/>
  <c r="Y2154" i="1" s="1"/>
  <c r="X2153" i="1"/>
  <c r="Y2153" i="1" s="1"/>
  <c r="X2147" i="1"/>
  <c r="Y2147" i="1" s="1"/>
  <c r="X2146" i="1"/>
  <c r="Y2146" i="1" s="1"/>
  <c r="X2141" i="1"/>
  <c r="Y2141" i="1" s="1"/>
  <c r="X2140" i="1"/>
  <c r="Y2140" i="1" s="1"/>
  <c r="X2139" i="1"/>
  <c r="Y2139" i="1" s="1"/>
  <c r="X2136" i="1"/>
  <c r="Y2136" i="1" s="1"/>
  <c r="X2133" i="1"/>
  <c r="Y2133" i="1" s="1"/>
  <c r="X2132" i="1"/>
  <c r="Y2132" i="1" s="1"/>
  <c r="X2131" i="1"/>
  <c r="Y2131" i="1" s="1"/>
  <c r="X2128" i="1"/>
  <c r="Y2128" i="1" s="1"/>
  <c r="X2125" i="1"/>
  <c r="Y2125" i="1" s="1"/>
  <c r="X2124" i="1"/>
  <c r="Y2124" i="1" s="1"/>
  <c r="X2123" i="1"/>
  <c r="Y2123" i="1" s="1"/>
  <c r="X2120" i="1"/>
  <c r="Y2120" i="1" s="1"/>
  <c r="X2117" i="1"/>
  <c r="Y2117" i="1" s="1"/>
  <c r="X2116" i="1"/>
  <c r="Y2116" i="1" s="1"/>
  <c r="X2115" i="1"/>
  <c r="Y2115" i="1" s="1"/>
  <c r="X2112" i="1"/>
  <c r="Y2112" i="1" s="1"/>
  <c r="X2109" i="1"/>
  <c r="Y2109" i="1" s="1"/>
  <c r="X2108" i="1"/>
  <c r="Y2108" i="1" s="1"/>
  <c r="X2107" i="1"/>
  <c r="Y2107" i="1" s="1"/>
  <c r="X2104" i="1"/>
  <c r="Y2104" i="1" s="1"/>
  <c r="X2101" i="1"/>
  <c r="Y2101" i="1" s="1"/>
  <c r="X2100" i="1"/>
  <c r="Y2100" i="1" s="1"/>
  <c r="X2099" i="1"/>
  <c r="Y2099" i="1" s="1"/>
  <c r="X2096" i="1"/>
  <c r="Y2096" i="1" s="1"/>
  <c r="X2094" i="1"/>
  <c r="Y2094" i="1" s="1"/>
  <c r="X2093" i="1"/>
  <c r="Y2093" i="1" s="1"/>
  <c r="X2092" i="1"/>
  <c r="Y2092" i="1" s="1"/>
  <c r="X2091" i="1"/>
  <c r="Y2091" i="1" s="1"/>
  <c r="X2088" i="1"/>
  <c r="Y2088" i="1" s="1"/>
  <c r="X2087" i="1"/>
  <c r="Y2087" i="1" s="1"/>
  <c r="X2085" i="1"/>
  <c r="Y2085" i="1" s="1"/>
  <c r="X2084" i="1"/>
  <c r="Y2084" i="1" s="1"/>
  <c r="X2083" i="1"/>
  <c r="Y2083" i="1" s="1"/>
  <c r="X2080" i="1"/>
  <c r="Y2080" i="1" s="1"/>
  <c r="X2077" i="1"/>
  <c r="Y2077" i="1" s="1"/>
  <c r="X2076" i="1"/>
  <c r="Y2076" i="1" s="1"/>
  <c r="X2075" i="1"/>
  <c r="Y2075" i="1" s="1"/>
  <c r="X2072" i="1"/>
  <c r="Y2072" i="1" s="1"/>
  <c r="X2069" i="1"/>
  <c r="Y2069" i="1" s="1"/>
  <c r="X2068" i="1"/>
  <c r="Y2068" i="1" s="1"/>
  <c r="X2067" i="1"/>
  <c r="Y2067" i="1" s="1"/>
  <c r="X2064" i="1"/>
  <c r="Y2064" i="1" s="1"/>
  <c r="X2061" i="1"/>
  <c r="Y2061" i="1" s="1"/>
  <c r="X2060" i="1"/>
  <c r="Y2060" i="1" s="1"/>
  <c r="X2059" i="1"/>
  <c r="Y2059" i="1" s="1"/>
  <c r="X2056" i="1"/>
  <c r="Y2056" i="1" s="1"/>
  <c r="X2053" i="1"/>
  <c r="Y2053" i="1" s="1"/>
  <c r="X2050" i="1"/>
  <c r="Y2050" i="1" s="1"/>
  <c r="X2047" i="1"/>
  <c r="Y2047" i="1" s="1"/>
  <c r="X2045" i="1"/>
  <c r="Y2045" i="1" s="1"/>
  <c r="X2042" i="1"/>
  <c r="Y2042" i="1" s="1"/>
  <c r="X2039" i="1"/>
  <c r="Y2039" i="1" s="1"/>
  <c r="X2037" i="1"/>
  <c r="Y2037" i="1" s="1"/>
  <c r="X2034" i="1"/>
  <c r="Y2034" i="1" s="1"/>
  <c r="X2032" i="1"/>
  <c r="Y2032" i="1" s="1"/>
  <c r="X2031" i="1"/>
  <c r="Y2031" i="1" s="1"/>
  <c r="X2029" i="1"/>
  <c r="Y2029" i="1" s="1"/>
  <c r="X2026" i="1"/>
  <c r="Y2026" i="1" s="1"/>
  <c r="X2023" i="1"/>
  <c r="Y2023" i="1" s="1"/>
  <c r="X2022" i="1"/>
  <c r="Y2022" i="1" s="1"/>
  <c r="X2021" i="1"/>
  <c r="Y2021" i="1" s="1"/>
  <c r="X2018" i="1"/>
  <c r="Y2018" i="1" s="1"/>
  <c r="X2016" i="1"/>
  <c r="Y2016" i="1" s="1"/>
  <c r="X2015" i="1"/>
  <c r="Y2015" i="1" s="1"/>
  <c r="X2013" i="1"/>
  <c r="Y2013" i="1" s="1"/>
  <c r="X2010" i="1"/>
  <c r="Y2010" i="1" s="1"/>
  <c r="X2007" i="1"/>
  <c r="Y2007" i="1" s="1"/>
  <c r="X2006" i="1"/>
  <c r="Y2006" i="1" s="1"/>
  <c r="X2005" i="1"/>
  <c r="Y2005" i="1" s="1"/>
  <c r="X2002" i="1"/>
  <c r="Y2002" i="1" s="1"/>
  <c r="X1999" i="1"/>
  <c r="Y1999" i="1" s="1"/>
  <c r="X1997" i="1"/>
  <c r="Y1997" i="1" s="1"/>
  <c r="X1995" i="1"/>
  <c r="Y1995" i="1" s="1"/>
  <c r="X1993" i="1"/>
  <c r="Y1993" i="1" s="1"/>
  <c r="X1992" i="1"/>
  <c r="Y1992" i="1" s="1"/>
  <c r="X1991" i="1"/>
  <c r="Y1991" i="1" s="1"/>
  <c r="X1987" i="1"/>
  <c r="Y1987" i="1" s="1"/>
  <c r="X1986" i="1"/>
  <c r="Y1986" i="1" s="1"/>
  <c r="X1985" i="1"/>
  <c r="Y1985" i="1" s="1"/>
  <c r="X1984" i="1"/>
  <c r="Y1984" i="1" s="1"/>
  <c r="X1983" i="1"/>
  <c r="Y1983" i="1" s="1"/>
  <c r="X1982" i="1"/>
  <c r="Y1982" i="1" s="1"/>
  <c r="X1979" i="1"/>
  <c r="Y1979" i="1" s="1"/>
  <c r="X1976" i="1"/>
  <c r="Y1976" i="1" s="1"/>
  <c r="X1975" i="1"/>
  <c r="Y1975" i="1" s="1"/>
  <c r="X1971" i="1"/>
  <c r="Y1971" i="1" s="1"/>
  <c r="X1968" i="1"/>
  <c r="Y1968" i="1" s="1"/>
  <c r="X1967" i="1"/>
  <c r="Y1967" i="1" s="1"/>
  <c r="X1966" i="1"/>
  <c r="Y1966" i="1" s="1"/>
  <c r="X1963" i="1"/>
  <c r="Y1963" i="1" s="1"/>
  <c r="X1961" i="1"/>
  <c r="Y1961" i="1" s="1"/>
  <c r="X1960" i="1"/>
  <c r="Y1960" i="1" s="1"/>
  <c r="X1959" i="1"/>
  <c r="Y1959" i="1" s="1"/>
  <c r="X1958" i="1"/>
  <c r="Y1958" i="1" s="1"/>
  <c r="X1955" i="1"/>
  <c r="Y1955" i="1" s="1"/>
  <c r="X1953" i="1"/>
  <c r="Y1953" i="1" s="1"/>
  <c r="X1952" i="1"/>
  <c r="Y1952" i="1" s="1"/>
  <c r="X1951" i="1"/>
  <c r="Y1951" i="1" s="1"/>
  <c r="X1949" i="1"/>
  <c r="Y1949" i="1" s="1"/>
  <c r="X1947" i="1"/>
  <c r="Y1947" i="1" s="1"/>
  <c r="X1944" i="1"/>
  <c r="Y1944" i="1" s="1"/>
  <c r="X1943" i="1"/>
  <c r="Y1943" i="1" s="1"/>
  <c r="X1942" i="1"/>
  <c r="Y1942" i="1" s="1"/>
  <c r="X1939" i="1"/>
  <c r="Y1939" i="1" s="1"/>
  <c r="X1936" i="1"/>
  <c r="Y1936" i="1" s="1"/>
  <c r="X1935" i="1"/>
  <c r="Y1935" i="1" s="1"/>
  <c r="X1932" i="1"/>
  <c r="Y1932" i="1" s="1"/>
  <c r="X1930" i="1"/>
  <c r="Y1930" i="1" s="1"/>
  <c r="X1929" i="1"/>
  <c r="Y1929" i="1" s="1"/>
  <c r="X1928" i="1"/>
  <c r="Y1928" i="1" s="1"/>
  <c r="X1927" i="1"/>
  <c r="Y1927" i="1" s="1"/>
  <c r="X1924" i="1"/>
  <c r="Y1924" i="1" s="1"/>
  <c r="X1921" i="1"/>
  <c r="Y1921" i="1" s="1"/>
  <c r="X1920" i="1"/>
  <c r="Y1920" i="1" s="1"/>
  <c r="X1919" i="1"/>
  <c r="Y1919" i="1" s="1"/>
  <c r="X1916" i="1"/>
  <c r="Y1916" i="1" s="1"/>
  <c r="X1913" i="1"/>
  <c r="Y1913" i="1" s="1"/>
  <c r="X1912" i="1"/>
  <c r="Y1912" i="1" s="1"/>
  <c r="X1911" i="1"/>
  <c r="Y1911" i="1" s="1"/>
  <c r="X1908" i="1"/>
  <c r="Y1908" i="1" s="1"/>
  <c r="X1905" i="1"/>
  <c r="Y1905" i="1" s="1"/>
  <c r="X1904" i="1"/>
  <c r="Y1904" i="1" s="1"/>
  <c r="X1903" i="1"/>
  <c r="Y1903" i="1" s="1"/>
  <c r="X1900" i="1"/>
  <c r="Y1900" i="1" s="1"/>
  <c r="X1898" i="1"/>
  <c r="Y1898" i="1" s="1"/>
  <c r="X1897" i="1"/>
  <c r="Y1897" i="1" s="1"/>
  <c r="X1896" i="1"/>
  <c r="Y1896" i="1" s="1"/>
  <c r="X1895" i="1"/>
  <c r="Y1895" i="1" s="1"/>
  <c r="X1892" i="1"/>
  <c r="Y1892" i="1" s="1"/>
  <c r="X1889" i="1"/>
  <c r="Y1889" i="1" s="1"/>
  <c r="X1888" i="1"/>
  <c r="Y1888" i="1" s="1"/>
  <c r="X1887" i="1"/>
  <c r="Y1887" i="1" s="1"/>
  <c r="X1884" i="1"/>
  <c r="Y1884" i="1" s="1"/>
  <c r="X1881" i="1"/>
  <c r="Y1881" i="1" s="1"/>
  <c r="X1880" i="1"/>
  <c r="Y1880" i="1" s="1"/>
  <c r="X1879" i="1"/>
  <c r="Y1879" i="1" s="1"/>
  <c r="X1876" i="1"/>
  <c r="Y1876" i="1" s="1"/>
  <c r="X1873" i="1"/>
  <c r="Y1873" i="1" s="1"/>
  <c r="X1872" i="1"/>
  <c r="Y1872" i="1" s="1"/>
  <c r="X1871" i="1"/>
  <c r="Y1871" i="1" s="1"/>
  <c r="X1868" i="1"/>
  <c r="Y1868" i="1" s="1"/>
  <c r="X1866" i="1"/>
  <c r="Y1866" i="1" s="1"/>
  <c r="X1865" i="1"/>
  <c r="Y1865" i="1" s="1"/>
  <c r="X1864" i="1"/>
  <c r="Y1864" i="1" s="1"/>
  <c r="X1863" i="1"/>
  <c r="Y1863" i="1" s="1"/>
  <c r="X1860" i="1"/>
  <c r="Y1860" i="1" s="1"/>
  <c r="X1857" i="1"/>
  <c r="Y1857" i="1" s="1"/>
  <c r="X1856" i="1"/>
  <c r="Y1856" i="1" s="1"/>
  <c r="X1855" i="1"/>
  <c r="Y1855" i="1" s="1"/>
  <c r="X1852" i="1"/>
  <c r="Y1852" i="1" s="1"/>
  <c r="X1850" i="1"/>
  <c r="Y1850" i="1" s="1"/>
  <c r="X1849" i="1"/>
  <c r="Y1849" i="1" s="1"/>
  <c r="X1848" i="1"/>
  <c r="Y1848" i="1" s="1"/>
  <c r="X1845" i="1"/>
  <c r="Y1845" i="1" s="1"/>
  <c r="X1842" i="1"/>
  <c r="Y1842" i="1" s="1"/>
  <c r="X1841" i="1"/>
  <c r="Y1841" i="1" s="1"/>
  <c r="X1840" i="1"/>
  <c r="Y1840" i="1" s="1"/>
  <c r="X1837" i="1"/>
  <c r="Y1837" i="1" s="1"/>
  <c r="X1835" i="1"/>
  <c r="Y1835" i="1" s="1"/>
  <c r="X1834" i="1"/>
  <c r="Y1834" i="1" s="1"/>
  <c r="X1833" i="1"/>
  <c r="Y1833" i="1" s="1"/>
  <c r="X1832" i="1"/>
  <c r="Y1832" i="1" s="1"/>
  <c r="X1829" i="1"/>
  <c r="Y1829" i="1" s="1"/>
  <c r="X1826" i="1"/>
  <c r="Y1826" i="1" s="1"/>
  <c r="X1825" i="1"/>
  <c r="Y1825" i="1" s="1"/>
  <c r="X1824" i="1"/>
  <c r="Y1824" i="1" s="1"/>
  <c r="X1821" i="1"/>
  <c r="Y1821" i="1" s="1"/>
  <c r="X1818" i="1"/>
  <c r="Y1818" i="1" s="1"/>
  <c r="X1817" i="1"/>
  <c r="Y1817" i="1" s="1"/>
  <c r="X1816" i="1"/>
  <c r="Y1816" i="1" s="1"/>
  <c r="X1813" i="1"/>
  <c r="Y1813" i="1" s="1"/>
  <c r="X1810" i="1"/>
  <c r="Y1810" i="1" s="1"/>
  <c r="X1809" i="1"/>
  <c r="Y1809" i="1" s="1"/>
  <c r="X1808" i="1"/>
  <c r="Y1808" i="1" s="1"/>
  <c r="X1805" i="1"/>
  <c r="Y1805" i="1" s="1"/>
  <c r="X1803" i="1"/>
  <c r="Y1803" i="1" s="1"/>
  <c r="X1802" i="1"/>
  <c r="Y1802" i="1" s="1"/>
  <c r="X1801" i="1"/>
  <c r="Y1801" i="1" s="1"/>
  <c r="X1795" i="1"/>
  <c r="Y1795" i="1" s="1"/>
  <c r="X1794" i="1"/>
  <c r="Y1794" i="1" s="1"/>
  <c r="X1793" i="1"/>
  <c r="Y1793" i="1" s="1"/>
  <c r="X1790" i="1"/>
  <c r="Y1790" i="1" s="1"/>
  <c r="X1787" i="1"/>
  <c r="Y1787" i="1" s="1"/>
  <c r="X1786" i="1"/>
  <c r="Y1786" i="1" s="1"/>
  <c r="X1785" i="1"/>
  <c r="Y1785" i="1" s="1"/>
  <c r="X1781" i="1"/>
  <c r="Y1781" i="1" s="1"/>
  <c r="X1779" i="1"/>
  <c r="Y1779" i="1" s="1"/>
  <c r="X1778" i="1"/>
  <c r="Y1778" i="1" s="1"/>
  <c r="X1777" i="1"/>
  <c r="Y1777" i="1" s="1"/>
  <c r="X1774" i="1"/>
  <c r="Y1774" i="1" s="1"/>
  <c r="X1772" i="1"/>
  <c r="Y1772" i="1" s="1"/>
  <c r="X1771" i="1"/>
  <c r="Y1771" i="1" s="1"/>
  <c r="X1770" i="1"/>
  <c r="Y1770" i="1" s="1"/>
  <c r="X1769" i="1"/>
  <c r="Y1769" i="1" s="1"/>
  <c r="X1767" i="1"/>
  <c r="Y1767" i="1" s="1"/>
  <c r="X1765" i="1"/>
  <c r="Y1765" i="1" s="1"/>
  <c r="X1764" i="1"/>
  <c r="Y1764" i="1" s="1"/>
  <c r="X1763" i="1"/>
  <c r="Y1763" i="1" s="1"/>
  <c r="X1762" i="1"/>
  <c r="Y1762" i="1" s="1"/>
  <c r="X1759" i="1"/>
  <c r="Y1759" i="1" s="1"/>
  <c r="X1757" i="1"/>
  <c r="Y1757" i="1" s="1"/>
  <c r="X1756" i="1"/>
  <c r="Y1756" i="1" s="1"/>
  <c r="X1755" i="1"/>
  <c r="Y1755" i="1" s="1"/>
  <c r="X1754" i="1"/>
  <c r="Y1754" i="1" s="1"/>
  <c r="X1751" i="1"/>
  <c r="Y1751" i="1" s="1"/>
  <c r="X1748" i="1"/>
  <c r="Y1748" i="1" s="1"/>
  <c r="X1747" i="1"/>
  <c r="Y1747" i="1" s="1"/>
  <c r="X1746" i="1"/>
  <c r="Y1746" i="1" s="1"/>
  <c r="X1743" i="1"/>
  <c r="Y1743" i="1" s="1"/>
  <c r="X1740" i="1"/>
  <c r="Y1740" i="1" s="1"/>
  <c r="X1739" i="1"/>
  <c r="Y1739" i="1" s="1"/>
  <c r="X1738" i="1"/>
  <c r="Y1738" i="1" s="1"/>
  <c r="X1734" i="1"/>
  <c r="Y1734" i="1" s="1"/>
  <c r="X1733" i="1"/>
  <c r="Y1733" i="1" s="1"/>
  <c r="X1732" i="1"/>
  <c r="Y1732" i="1" s="1"/>
  <c r="X1731" i="1"/>
  <c r="Y1731" i="1" s="1"/>
  <c r="X1728" i="1"/>
  <c r="Y1728" i="1" s="1"/>
  <c r="X1725" i="1"/>
  <c r="Y1725" i="1" s="1"/>
  <c r="X1724" i="1"/>
  <c r="Y1724" i="1" s="1"/>
  <c r="X1723" i="1"/>
  <c r="Y1723" i="1" s="1"/>
  <c r="X1720" i="1"/>
  <c r="Y1720" i="1" s="1"/>
  <c r="X1717" i="1"/>
  <c r="Y1717" i="1" s="1"/>
  <c r="X1716" i="1"/>
  <c r="Y1716" i="1" s="1"/>
  <c r="X1715" i="1"/>
  <c r="Y1715" i="1" s="1"/>
  <c r="X1712" i="1"/>
  <c r="Y1712" i="1" s="1"/>
  <c r="X1709" i="1"/>
  <c r="Y1709" i="1" s="1"/>
  <c r="X1708" i="1"/>
  <c r="Y1708" i="1" s="1"/>
  <c r="X1707" i="1"/>
  <c r="Y1707" i="1" s="1"/>
  <c r="X1704" i="1"/>
  <c r="Y1704" i="1" s="1"/>
  <c r="X1701" i="1"/>
  <c r="Y1701" i="1" s="1"/>
  <c r="X1700" i="1"/>
  <c r="Y1700" i="1" s="1"/>
  <c r="X1699" i="1"/>
  <c r="Y1699" i="1" s="1"/>
  <c r="X1696" i="1"/>
  <c r="Y1696" i="1" s="1"/>
  <c r="X1693" i="1"/>
  <c r="Y1693" i="1" s="1"/>
  <c r="X1692" i="1"/>
  <c r="Y1692" i="1" s="1"/>
  <c r="X1691" i="1"/>
  <c r="Y1691" i="1" s="1"/>
  <c r="X1689" i="1"/>
  <c r="Y1689" i="1" s="1"/>
  <c r="X1685" i="1"/>
  <c r="Y1685" i="1" s="1"/>
  <c r="X1684" i="1"/>
  <c r="Y1684" i="1" s="1"/>
  <c r="X1681" i="1"/>
  <c r="Y1681" i="1" s="1"/>
  <c r="X1677" i="1"/>
  <c r="Y1677" i="1" s="1"/>
  <c r="X1676" i="1"/>
  <c r="Y1676" i="1" s="1"/>
  <c r="X1673" i="1"/>
  <c r="Y1673" i="1" s="1"/>
  <c r="X1671" i="1"/>
  <c r="Y1671" i="1" s="1"/>
  <c r="X1669" i="1"/>
  <c r="Y1669" i="1" s="1"/>
  <c r="X1668" i="1"/>
  <c r="Y1668" i="1" s="1"/>
  <c r="X1665" i="1"/>
  <c r="Y1665" i="1" s="1"/>
  <c r="X1662" i="1"/>
  <c r="Y1662" i="1" s="1"/>
  <c r="X1661" i="1"/>
  <c r="Y1661" i="1" s="1"/>
  <c r="X1660" i="1"/>
  <c r="Y1660" i="1" s="1"/>
  <c r="X1657" i="1"/>
  <c r="Y1657" i="1" s="1"/>
  <c r="X1656" i="1"/>
  <c r="Y1656" i="1" s="1"/>
  <c r="X1653" i="1"/>
  <c r="Y1653" i="1" s="1"/>
  <c r="X1652" i="1"/>
  <c r="Y1652" i="1" s="1"/>
  <c r="X1649" i="1"/>
  <c r="Y1649" i="1" s="1"/>
  <c r="X1646" i="1"/>
  <c r="Y1646" i="1" s="1"/>
  <c r="X1645" i="1"/>
  <c r="Y1645" i="1" s="1"/>
  <c r="X1644" i="1"/>
  <c r="Y1644" i="1" s="1"/>
  <c r="X1641" i="1"/>
  <c r="Y1641" i="1" s="1"/>
  <c r="X1639" i="1"/>
  <c r="Y1639" i="1" s="1"/>
  <c r="X1638" i="1"/>
  <c r="Y1638" i="1" s="1"/>
  <c r="X1637" i="1"/>
  <c r="Y1637" i="1" s="1"/>
  <c r="X1636" i="1"/>
  <c r="Y1636" i="1" s="1"/>
  <c r="X1633" i="1"/>
  <c r="Y1633" i="1" s="1"/>
  <c r="X1629" i="1"/>
  <c r="Y1629" i="1" s="1"/>
  <c r="X1628" i="1"/>
  <c r="Y1628" i="1" s="1"/>
  <c r="X1625" i="1"/>
  <c r="Y1625" i="1" s="1"/>
  <c r="X1622" i="1"/>
  <c r="Y1622" i="1" s="1"/>
  <c r="X1621" i="1"/>
  <c r="Y1621" i="1" s="1"/>
  <c r="X1620" i="1"/>
  <c r="Y1620" i="1" s="1"/>
  <c r="X1617" i="1"/>
  <c r="Y1617" i="1" s="1"/>
  <c r="X1613" i="1"/>
  <c r="Y1613" i="1" s="1"/>
  <c r="X1612" i="1"/>
  <c r="Y1612" i="1" s="1"/>
  <c r="X1609" i="1"/>
  <c r="Y1609" i="1" s="1"/>
  <c r="X1607" i="1"/>
  <c r="Y1607" i="1" s="1"/>
  <c r="X1605" i="1"/>
  <c r="Y1605" i="1" s="1"/>
  <c r="X1604" i="1"/>
  <c r="Y1604" i="1" s="1"/>
  <c r="X1601" i="1"/>
  <c r="Y1601" i="1" s="1"/>
  <c r="X1597" i="1"/>
  <c r="Y1597" i="1" s="1"/>
  <c r="X1596" i="1"/>
  <c r="Y1596" i="1" s="1"/>
  <c r="X1593" i="1"/>
  <c r="Y1593" i="1" s="1"/>
  <c r="X1589" i="1"/>
  <c r="Y1589" i="1" s="1"/>
  <c r="X1588" i="1"/>
  <c r="Y1588" i="1" s="1"/>
  <c r="X1585" i="1"/>
  <c r="Y1585" i="1" s="1"/>
  <c r="X1581" i="1"/>
  <c r="Y1581" i="1" s="1"/>
  <c r="X1580" i="1"/>
  <c r="Y1580" i="1" s="1"/>
  <c r="X1577" i="1"/>
  <c r="Y1577" i="1" s="1"/>
  <c r="X1575" i="1"/>
  <c r="Y1575" i="1" s="1"/>
  <c r="X1574" i="1"/>
  <c r="Y1574" i="1" s="1"/>
  <c r="X1573" i="1"/>
  <c r="Y1573" i="1" s="1"/>
  <c r="X1572" i="1"/>
  <c r="Y1572" i="1" s="1"/>
  <c r="X1569" i="1"/>
  <c r="Y1569" i="1" s="1"/>
  <c r="X1565" i="1"/>
  <c r="Y1565" i="1" s="1"/>
  <c r="X1564" i="1"/>
  <c r="Y1564" i="1" s="1"/>
  <c r="X1561" i="1"/>
  <c r="Y1561" i="1" s="1"/>
  <c r="X1558" i="1"/>
  <c r="Y1558" i="1" s="1"/>
  <c r="X1557" i="1"/>
  <c r="Y1557" i="1" s="1"/>
  <c r="X1556" i="1"/>
  <c r="Y1556" i="1" s="1"/>
  <c r="X1553" i="1"/>
  <c r="Y1553" i="1" s="1"/>
  <c r="X1549" i="1"/>
  <c r="Y1549" i="1" s="1"/>
  <c r="X1548" i="1"/>
  <c r="Y1548" i="1" s="1"/>
  <c r="X1545" i="1"/>
  <c r="Y1545" i="1" s="1"/>
  <c r="X1543" i="1"/>
  <c r="Y1543" i="1" s="1"/>
  <c r="X1542" i="1"/>
  <c r="Y1542" i="1" s="1"/>
  <c r="X1541" i="1"/>
  <c r="Y1541" i="1" s="1"/>
  <c r="X1540" i="1"/>
  <c r="Y1540" i="1" s="1"/>
  <c r="X1537" i="1"/>
  <c r="Y1537" i="1" s="1"/>
  <c r="X1536" i="1"/>
  <c r="Y1536" i="1" s="1"/>
  <c r="X1534" i="1"/>
  <c r="Y1534" i="1" s="1"/>
  <c r="X1533" i="1"/>
  <c r="Y1533" i="1" s="1"/>
  <c r="X1532" i="1"/>
  <c r="Y1532" i="1" s="1"/>
  <c r="X1529" i="1"/>
  <c r="Y1529" i="1" s="1"/>
  <c r="X1525" i="1"/>
  <c r="Y1525" i="1" s="1"/>
  <c r="X1524" i="1"/>
  <c r="Y1524" i="1" s="1"/>
  <c r="X1521" i="1"/>
  <c r="Y1521" i="1" s="1"/>
  <c r="X1518" i="1"/>
  <c r="Y1518" i="1" s="1"/>
  <c r="X1517" i="1"/>
  <c r="Y1517" i="1" s="1"/>
  <c r="X1516" i="1"/>
  <c r="Y1516" i="1" s="1"/>
  <c r="X1513" i="1"/>
  <c r="Y1513" i="1" s="1"/>
  <c r="X1509" i="1"/>
  <c r="Y1509" i="1" s="1"/>
  <c r="X1508" i="1"/>
  <c r="Y1508" i="1" s="1"/>
  <c r="X1505" i="1"/>
  <c r="Y1505" i="1" s="1"/>
  <c r="X1503" i="1"/>
  <c r="Y1503" i="1" s="1"/>
  <c r="X1501" i="1"/>
  <c r="Y1501" i="1" s="1"/>
  <c r="X1498" i="1"/>
  <c r="Y1498" i="1" s="1"/>
  <c r="X1496" i="1"/>
  <c r="Y1496" i="1" s="1"/>
  <c r="X1495" i="1"/>
  <c r="Y1495" i="1" s="1"/>
  <c r="X1493" i="1"/>
  <c r="Y1493" i="1" s="1"/>
  <c r="X1490" i="1"/>
  <c r="Y1490" i="1" s="1"/>
  <c r="X1487" i="1"/>
  <c r="Y1487" i="1" s="1"/>
  <c r="X1486" i="1"/>
  <c r="Y1486" i="1" s="1"/>
  <c r="X1485" i="1"/>
  <c r="Y1485" i="1" s="1"/>
  <c r="X1482" i="1"/>
  <c r="Y1482" i="1" s="1"/>
  <c r="X1479" i="1"/>
  <c r="Y1479" i="1" s="1"/>
  <c r="X1477" i="1"/>
  <c r="Y1477" i="1" s="1"/>
  <c r="X1474" i="1"/>
  <c r="Y1474" i="1" s="1"/>
  <c r="X1472" i="1"/>
  <c r="Y1472" i="1" s="1"/>
  <c r="X1471" i="1"/>
  <c r="Y1471" i="1" s="1"/>
  <c r="X1470" i="1"/>
  <c r="Y1470" i="1" s="1"/>
  <c r="X1467" i="1"/>
  <c r="Y1467" i="1" s="1"/>
  <c r="X1465" i="1"/>
  <c r="Y1465" i="1" s="1"/>
  <c r="X1464" i="1"/>
  <c r="Y1464" i="1" s="1"/>
  <c r="X1463" i="1"/>
  <c r="Y1463" i="1" s="1"/>
  <c r="X1462" i="1"/>
  <c r="Y1462" i="1" s="1"/>
  <c r="X1459" i="1"/>
  <c r="Y1459" i="1" s="1"/>
  <c r="X1456" i="1"/>
  <c r="Y1456" i="1" s="1"/>
  <c r="X1455" i="1"/>
  <c r="Y1455" i="1" s="1"/>
  <c r="X1452" i="1"/>
  <c r="Y1452" i="1" s="1"/>
  <c r="X1450" i="1"/>
  <c r="Y1450" i="1" s="1"/>
  <c r="X1449" i="1"/>
  <c r="Y1449" i="1" s="1"/>
  <c r="X1448" i="1"/>
  <c r="Y1448" i="1" s="1"/>
  <c r="X1447" i="1"/>
  <c r="Y1447" i="1" s="1"/>
  <c r="X1445" i="1"/>
  <c r="Y1445" i="1" s="1"/>
  <c r="X1443" i="1"/>
  <c r="Y1443" i="1" s="1"/>
  <c r="X1442" i="1"/>
  <c r="Y1442" i="1" s="1"/>
  <c r="X1441" i="1"/>
  <c r="Y1441" i="1" s="1"/>
  <c r="X1440" i="1"/>
  <c r="Y1440" i="1" s="1"/>
  <c r="X1437" i="1"/>
  <c r="Y1437" i="1" s="1"/>
  <c r="X1434" i="1"/>
  <c r="Y1434" i="1" s="1"/>
  <c r="X1433" i="1"/>
  <c r="Y1433" i="1" s="1"/>
  <c r="X1432" i="1"/>
  <c r="Y1432" i="1" s="1"/>
  <c r="X1430" i="1"/>
  <c r="Y1430" i="1" s="1"/>
  <c r="X1427" i="1"/>
  <c r="Y1427" i="1" s="1"/>
  <c r="X1426" i="1"/>
  <c r="Y1426" i="1" s="1"/>
  <c r="X1425" i="1"/>
  <c r="Y1425" i="1" s="1"/>
  <c r="X1419" i="1"/>
  <c r="Y1419" i="1" s="1"/>
  <c r="X1418" i="1"/>
  <c r="Y1418" i="1" s="1"/>
  <c r="X1417" i="1"/>
  <c r="Y1417" i="1" s="1"/>
  <c r="X1414" i="1"/>
  <c r="Y1414" i="1" s="1"/>
  <c r="X1412" i="1"/>
  <c r="Y1412" i="1" s="1"/>
  <c r="X1411" i="1"/>
  <c r="Y1411" i="1" s="1"/>
  <c r="X1410" i="1"/>
  <c r="Y1410" i="1" s="1"/>
  <c r="X1409" i="1"/>
  <c r="Y1409" i="1" s="1"/>
  <c r="X1406" i="1"/>
  <c r="Y1406" i="1" s="1"/>
  <c r="X1403" i="1"/>
  <c r="Y1403" i="1" s="1"/>
  <c r="X1402" i="1"/>
  <c r="Y1402" i="1" s="1"/>
  <c r="X1401" i="1"/>
  <c r="Y1401" i="1" s="1"/>
  <c r="X1395" i="1"/>
  <c r="Y1395" i="1" s="1"/>
  <c r="X1394" i="1"/>
  <c r="Y1394" i="1" s="1"/>
  <c r="X1393" i="1"/>
  <c r="Y1393" i="1" s="1"/>
  <c r="X1390" i="1"/>
  <c r="Y1390" i="1" s="1"/>
  <c r="X1387" i="1"/>
  <c r="Y1387" i="1" s="1"/>
  <c r="X1386" i="1"/>
  <c r="Y1386" i="1" s="1"/>
  <c r="X1385" i="1"/>
  <c r="Y1385" i="1" s="1"/>
  <c r="X1381" i="1"/>
  <c r="Y1381" i="1" s="1"/>
  <c r="X1380" i="1"/>
  <c r="Y1380" i="1" s="1"/>
  <c r="X1379" i="1"/>
  <c r="Y1379" i="1" s="1"/>
  <c r="X1378" i="1"/>
  <c r="Y1378" i="1" s="1"/>
  <c r="X1376" i="1"/>
  <c r="Y1376" i="1" s="1"/>
  <c r="X1373" i="1"/>
  <c r="Y1373" i="1" s="1"/>
  <c r="X1372" i="1"/>
  <c r="Y1372" i="1" s="1"/>
  <c r="X1371" i="1"/>
  <c r="Y1371" i="1" s="1"/>
  <c r="X1368" i="1"/>
  <c r="Y1368" i="1" s="1"/>
  <c r="X1365" i="1"/>
  <c r="Y1365" i="1" s="1"/>
  <c r="X1364" i="1"/>
  <c r="Y1364" i="1" s="1"/>
  <c r="X1363" i="1"/>
  <c r="Y1363" i="1" s="1"/>
  <c r="X1360" i="1"/>
  <c r="Y1360" i="1" s="1"/>
  <c r="X1357" i="1"/>
  <c r="Y1357" i="1" s="1"/>
  <c r="X1356" i="1"/>
  <c r="Y1356" i="1" s="1"/>
  <c r="X1355" i="1"/>
  <c r="Y1355" i="1" s="1"/>
  <c r="X1352" i="1"/>
  <c r="Y1352" i="1" s="1"/>
  <c r="X1349" i="1"/>
  <c r="Y1349" i="1" s="1"/>
  <c r="X1348" i="1"/>
  <c r="Y1348" i="1" s="1"/>
  <c r="X1347" i="1"/>
  <c r="Y1347" i="1" s="1"/>
  <c r="X1345" i="1"/>
  <c r="Y1345" i="1" s="1"/>
  <c r="X1342" i="1"/>
  <c r="Y1342" i="1" s="1"/>
  <c r="X1341" i="1"/>
  <c r="Y1341" i="1" s="1"/>
  <c r="X1340" i="1"/>
  <c r="Y1340" i="1" s="1"/>
  <c r="X1338" i="1"/>
  <c r="Y1338" i="1" s="1"/>
  <c r="X1335" i="1"/>
  <c r="Y1335" i="1" s="1"/>
  <c r="X1333" i="1"/>
  <c r="Y1333" i="1" s="1"/>
  <c r="X1330" i="1"/>
  <c r="Y1330" i="1" s="1"/>
  <c r="X1327" i="1"/>
  <c r="Y1327" i="1" s="1"/>
  <c r="X1326" i="1"/>
  <c r="Y1326" i="1" s="1"/>
  <c r="X1325" i="1"/>
  <c r="Y1325" i="1" s="1"/>
  <c r="X1322" i="1"/>
  <c r="Y1322" i="1" s="1"/>
  <c r="X1320" i="1"/>
  <c r="Y1320" i="1" s="1"/>
  <c r="X1319" i="1"/>
  <c r="Y1319" i="1" s="1"/>
  <c r="X1317" i="1"/>
  <c r="Y1317" i="1" s="1"/>
  <c r="X1314" i="1"/>
  <c r="Y1314" i="1" s="1"/>
  <c r="X1311" i="1"/>
  <c r="Y1311" i="1" s="1"/>
  <c r="X1309" i="1"/>
  <c r="Y1309" i="1" s="1"/>
  <c r="X1307" i="1"/>
  <c r="Y1307" i="1" s="1"/>
  <c r="X1306" i="1"/>
  <c r="Y1306" i="1" s="1"/>
  <c r="X1304" i="1"/>
  <c r="Y1304" i="1" s="1"/>
  <c r="X1303" i="1"/>
  <c r="Y1303" i="1" s="1"/>
  <c r="X1302" i="1"/>
  <c r="Y1302" i="1" s="1"/>
  <c r="X1297" i="1"/>
  <c r="Y1297" i="1" s="1"/>
  <c r="X1296" i="1"/>
  <c r="Y1296" i="1" s="1"/>
  <c r="X1295" i="1"/>
  <c r="Y1295" i="1" s="1"/>
  <c r="X1292" i="1"/>
  <c r="Y1292" i="1" s="1"/>
  <c r="X1290" i="1"/>
  <c r="Y1290" i="1" s="1"/>
  <c r="X1289" i="1"/>
  <c r="Y1289" i="1" s="1"/>
  <c r="X1288" i="1"/>
  <c r="Y1288" i="1" s="1"/>
  <c r="X1287" i="1"/>
  <c r="Y1287" i="1" s="1"/>
  <c r="X1284" i="1"/>
  <c r="Y1284" i="1" s="1"/>
  <c r="X1281" i="1"/>
  <c r="Y1281" i="1" s="1"/>
  <c r="X1280" i="1"/>
  <c r="Y1280" i="1" s="1"/>
  <c r="X1279" i="1"/>
  <c r="Y1279" i="1" s="1"/>
  <c r="X1276" i="1"/>
  <c r="Y1276" i="1" s="1"/>
  <c r="X1273" i="1"/>
  <c r="Y1273" i="1" s="1"/>
  <c r="X1272" i="1"/>
  <c r="Y1272" i="1" s="1"/>
  <c r="X1271" i="1"/>
  <c r="Y1271" i="1" s="1"/>
  <c r="X1270" i="1"/>
  <c r="Y1270" i="1" s="1"/>
  <c r="X1268" i="1"/>
  <c r="Y1268" i="1" s="1"/>
  <c r="X1265" i="1"/>
  <c r="Y1265" i="1" s="1"/>
  <c r="X1264" i="1"/>
  <c r="Y1264" i="1" s="1"/>
  <c r="X1263" i="1"/>
  <c r="Y1263" i="1" s="1"/>
  <c r="X1260" i="1"/>
  <c r="Y1260" i="1" s="1"/>
  <c r="X1257" i="1"/>
  <c r="Y1257" i="1" s="1"/>
  <c r="X1256" i="1"/>
  <c r="Y1256" i="1" s="1"/>
  <c r="X1255" i="1"/>
  <c r="Y1255" i="1" s="1"/>
  <c r="X1252" i="1"/>
  <c r="Y1252" i="1" s="1"/>
  <c r="X1250" i="1"/>
  <c r="Y1250" i="1" s="1"/>
  <c r="X1249" i="1"/>
  <c r="Y1249" i="1" s="1"/>
  <c r="X1248" i="1"/>
  <c r="Y1248" i="1" s="1"/>
  <c r="X1247" i="1"/>
  <c r="Y1247" i="1" s="1"/>
  <c r="X1244" i="1"/>
  <c r="Y1244" i="1" s="1"/>
  <c r="X1242" i="1"/>
  <c r="Y1242" i="1" s="1"/>
  <c r="X1241" i="1"/>
  <c r="Y1241" i="1" s="1"/>
  <c r="X1240" i="1"/>
  <c r="Y1240" i="1" s="1"/>
  <c r="X1239" i="1"/>
  <c r="Y1239" i="1" s="1"/>
  <c r="X1236" i="1"/>
  <c r="Y1236" i="1" s="1"/>
  <c r="X1233" i="1"/>
  <c r="Y1233" i="1" s="1"/>
  <c r="X1232" i="1"/>
  <c r="Y1232" i="1" s="1"/>
  <c r="X1231" i="1"/>
  <c r="Y1231" i="1" s="1"/>
  <c r="X1228" i="1"/>
  <c r="Y1228" i="1" s="1"/>
  <c r="X1227" i="1"/>
  <c r="Y1227" i="1" s="1"/>
  <c r="X1225" i="1"/>
  <c r="Y1225" i="1" s="1"/>
  <c r="X1224" i="1"/>
  <c r="Y1224" i="1" s="1"/>
  <c r="X1221" i="1"/>
  <c r="Y1221" i="1" s="1"/>
  <c r="X1219" i="1"/>
  <c r="Y1219" i="1" s="1"/>
  <c r="X1218" i="1"/>
  <c r="Y1218" i="1" s="1"/>
  <c r="X1217" i="1"/>
  <c r="Y1217" i="1" s="1"/>
  <c r="X1216" i="1"/>
  <c r="Y1216" i="1" s="1"/>
  <c r="X1213" i="1"/>
  <c r="Y1213" i="1" s="1"/>
  <c r="X1211" i="1"/>
  <c r="Y1211" i="1" s="1"/>
  <c r="X1210" i="1"/>
  <c r="Y1210" i="1" s="1"/>
  <c r="X1209" i="1"/>
  <c r="Y1209" i="1" s="1"/>
  <c r="X1208" i="1"/>
  <c r="Y1208" i="1" s="1"/>
  <c r="X1203" i="1"/>
  <c r="Y1203" i="1" s="1"/>
  <c r="X1202" i="1"/>
  <c r="Y1202" i="1" s="1"/>
  <c r="X1201" i="1"/>
  <c r="Y1201" i="1" s="1"/>
  <c r="X1199" i="1"/>
  <c r="Y1199" i="1" s="1"/>
  <c r="X1196" i="1"/>
  <c r="Y1196" i="1" s="1"/>
  <c r="X1195" i="1"/>
  <c r="Y1195" i="1" s="1"/>
  <c r="X1194" i="1"/>
  <c r="Y1194" i="1" s="1"/>
  <c r="X1191" i="1"/>
  <c r="Y1191" i="1" s="1"/>
  <c r="X1189" i="1"/>
  <c r="Y1189" i="1" s="1"/>
  <c r="X1188" i="1"/>
  <c r="Y1188" i="1" s="1"/>
  <c r="X1187" i="1"/>
  <c r="Y1187" i="1" s="1"/>
  <c r="X1186" i="1"/>
  <c r="Y1186" i="1" s="1"/>
  <c r="X1183" i="1"/>
  <c r="Y1183" i="1" s="1"/>
  <c r="X1180" i="1"/>
  <c r="Y1180" i="1" s="1"/>
  <c r="X1179" i="1"/>
  <c r="Y1179" i="1" s="1"/>
  <c r="X1178" i="1"/>
  <c r="Y1178" i="1" s="1"/>
  <c r="X1175" i="1"/>
  <c r="Y1175" i="1" s="1"/>
  <c r="X1172" i="1"/>
  <c r="Y1172" i="1" s="1"/>
  <c r="X1171" i="1"/>
  <c r="Y1171" i="1" s="1"/>
  <c r="X1170" i="1"/>
  <c r="Y1170" i="1" s="1"/>
  <c r="X1167" i="1"/>
  <c r="Y1167" i="1" s="1"/>
  <c r="X1164" i="1"/>
  <c r="Y1164" i="1" s="1"/>
  <c r="X1163" i="1"/>
  <c r="Y1163" i="1" s="1"/>
  <c r="X1162" i="1"/>
  <c r="Y1162" i="1" s="1"/>
  <c r="X1159" i="1"/>
  <c r="Y1159" i="1" s="1"/>
  <c r="X1157" i="1"/>
  <c r="Y1157" i="1" s="1"/>
  <c r="X1156" i="1"/>
  <c r="Y1156" i="1" s="1"/>
  <c r="X1155" i="1"/>
  <c r="Y1155" i="1" s="1"/>
  <c r="X1154" i="1"/>
  <c r="Y1154" i="1" s="1"/>
  <c r="X1151" i="1"/>
  <c r="Y1151" i="1" s="1"/>
  <c r="X1148" i="1"/>
  <c r="Y1148" i="1" s="1"/>
  <c r="X1147" i="1"/>
  <c r="Y1147" i="1" s="1"/>
  <c r="X1144" i="1"/>
  <c r="Y1144" i="1" s="1"/>
  <c r="X1141" i="1"/>
  <c r="Y1141" i="1" s="1"/>
  <c r="X1140" i="1"/>
  <c r="Y1140" i="1" s="1"/>
  <c r="X1139" i="1"/>
  <c r="Y1139" i="1" s="1"/>
  <c r="X1136" i="1"/>
  <c r="Y1136" i="1" s="1"/>
  <c r="X1133" i="1"/>
  <c r="Y1133" i="1" s="1"/>
  <c r="X1132" i="1"/>
  <c r="Y1132" i="1" s="1"/>
  <c r="X1131" i="1"/>
  <c r="Y1131" i="1" s="1"/>
  <c r="X1128" i="1"/>
  <c r="Y1128" i="1" s="1"/>
  <c r="X1125" i="1"/>
  <c r="Y1125" i="1" s="1"/>
  <c r="X1124" i="1"/>
  <c r="Y1124" i="1" s="1"/>
  <c r="X1123" i="1"/>
  <c r="Y1123" i="1" s="1"/>
  <c r="X1120" i="1"/>
  <c r="Y1120" i="1" s="1"/>
  <c r="X1117" i="1"/>
  <c r="Y1117" i="1" s="1"/>
  <c r="X1116" i="1"/>
  <c r="Y1116" i="1" s="1"/>
  <c r="X1115" i="1"/>
  <c r="Y1115" i="1" s="1"/>
  <c r="X1112" i="1"/>
  <c r="Y1112" i="1" s="1"/>
  <c r="X1109" i="1"/>
  <c r="Y1109" i="1" s="1"/>
  <c r="X1108" i="1"/>
  <c r="Y1108" i="1" s="1"/>
  <c r="X1105" i="1"/>
  <c r="Y1105" i="1" s="1"/>
  <c r="X1101" i="1"/>
  <c r="Y1101" i="1" s="1"/>
  <c r="X1100" i="1"/>
  <c r="Y1100" i="1" s="1"/>
  <c r="X1097" i="1"/>
  <c r="Y1097" i="1" s="1"/>
  <c r="X1095" i="1"/>
  <c r="Y1095" i="1" s="1"/>
  <c r="X1094" i="1"/>
  <c r="Y1094" i="1" s="1"/>
  <c r="X1093" i="1"/>
  <c r="Y1093" i="1" s="1"/>
  <c r="X1092" i="1"/>
  <c r="Y1092" i="1" s="1"/>
  <c r="X1089" i="1"/>
  <c r="Y1089" i="1" s="1"/>
  <c r="X1085" i="1"/>
  <c r="Y1085" i="1" s="1"/>
  <c r="X1084" i="1"/>
  <c r="Y1084" i="1" s="1"/>
  <c r="X1081" i="1"/>
  <c r="Y1081" i="1" s="1"/>
  <c r="X1078" i="1"/>
  <c r="Y1078" i="1" s="1"/>
  <c r="X1077" i="1"/>
  <c r="Y1077" i="1" s="1"/>
  <c r="X1076" i="1"/>
  <c r="Y1076" i="1" s="1"/>
  <c r="X1073" i="1"/>
  <c r="Y1073" i="1" s="1"/>
  <c r="X1069" i="1"/>
  <c r="Y1069" i="1" s="1"/>
  <c r="X1068" i="1"/>
  <c r="Y1068" i="1" s="1"/>
  <c r="X1065" i="1"/>
  <c r="Y1065" i="1" s="1"/>
  <c r="X1064" i="1"/>
  <c r="Y1064" i="1" s="1"/>
  <c r="X1063" i="1"/>
  <c r="Y1063" i="1" s="1"/>
  <c r="X1061" i="1"/>
  <c r="Y1061" i="1" s="1"/>
  <c r="X1058" i="1"/>
  <c r="Y1058" i="1" s="1"/>
  <c r="X1055" i="1"/>
  <c r="Y1055" i="1" s="1"/>
  <c r="X1053" i="1"/>
  <c r="Y1053" i="1" s="1"/>
  <c r="X1050" i="1"/>
  <c r="Y1050" i="1" s="1"/>
  <c r="X1047" i="1"/>
  <c r="Y1047" i="1" s="1"/>
  <c r="X1045" i="1"/>
  <c r="Y1045" i="1" s="1"/>
  <c r="X1043" i="1"/>
  <c r="Y1043" i="1" s="1"/>
  <c r="X1040" i="1"/>
  <c r="Y1040" i="1" s="1"/>
  <c r="X1039" i="1"/>
  <c r="Y1039" i="1" s="1"/>
  <c r="X1035" i="1"/>
  <c r="Y1035" i="1" s="1"/>
  <c r="X1033" i="1"/>
  <c r="Y1033" i="1" s="1"/>
  <c r="X1032" i="1"/>
  <c r="Y1032" i="1" s="1"/>
  <c r="X1031" i="1"/>
  <c r="Y1031" i="1" s="1"/>
  <c r="X1027" i="1"/>
  <c r="Y1027" i="1" s="1"/>
  <c r="X1024" i="1"/>
  <c r="Y1024" i="1" s="1"/>
  <c r="X1023" i="1"/>
  <c r="Y1023" i="1" s="1"/>
  <c r="X1022" i="1"/>
  <c r="Y1022" i="1" s="1"/>
  <c r="X1019" i="1"/>
  <c r="Y1019" i="1" s="1"/>
  <c r="X1016" i="1"/>
  <c r="Y1016" i="1" s="1"/>
  <c r="X1015" i="1"/>
  <c r="Y1015" i="1" s="1"/>
  <c r="X1011" i="1"/>
  <c r="Y1011" i="1" s="1"/>
  <c r="X1008" i="1"/>
  <c r="Y1008" i="1" s="1"/>
  <c r="X1007" i="1"/>
  <c r="Y1007" i="1" s="1"/>
  <c r="X1006" i="1"/>
  <c r="Y1006" i="1" s="1"/>
  <c r="X1003" i="1"/>
  <c r="Y1003" i="1" s="1"/>
  <c r="X1001" i="1"/>
  <c r="Y1001" i="1" s="1"/>
  <c r="X1000" i="1"/>
  <c r="Y1000" i="1" s="1"/>
  <c r="X999" i="1"/>
  <c r="Y999" i="1" s="1"/>
  <c r="X996" i="1"/>
  <c r="Y996" i="1" s="1"/>
  <c r="X993" i="1"/>
  <c r="Y993" i="1" s="1"/>
  <c r="X992" i="1"/>
  <c r="Y992" i="1" s="1"/>
  <c r="X991" i="1"/>
  <c r="Y991" i="1" s="1"/>
  <c r="X988" i="1"/>
  <c r="Y988" i="1" s="1"/>
  <c r="X985" i="1"/>
  <c r="Y985" i="1" s="1"/>
  <c r="X984" i="1"/>
  <c r="Y984" i="1" s="1"/>
  <c r="X983" i="1"/>
  <c r="Y983" i="1" s="1"/>
  <c r="X980" i="1"/>
  <c r="Y980" i="1" s="1"/>
  <c r="X977" i="1"/>
  <c r="Y977" i="1" s="1"/>
  <c r="X976" i="1"/>
  <c r="Y976" i="1" s="1"/>
  <c r="X975" i="1"/>
  <c r="Y975" i="1" s="1"/>
  <c r="X972" i="1"/>
  <c r="Y972" i="1" s="1"/>
  <c r="X970" i="1"/>
  <c r="Y970" i="1" s="1"/>
  <c r="X969" i="1"/>
  <c r="Y969" i="1" s="1"/>
  <c r="X968" i="1"/>
  <c r="Y968" i="1" s="1"/>
  <c r="X967" i="1"/>
  <c r="Y967" i="1" s="1"/>
  <c r="X964" i="1"/>
  <c r="Y964" i="1" s="1"/>
  <c r="X961" i="1"/>
  <c r="Y961" i="1" s="1"/>
  <c r="X960" i="1"/>
  <c r="Y960" i="1" s="1"/>
  <c r="X959" i="1"/>
  <c r="Y959" i="1" s="1"/>
  <c r="X956" i="1"/>
  <c r="Y956" i="1" s="1"/>
  <c r="X953" i="1"/>
  <c r="Y953" i="1" s="1"/>
  <c r="X952" i="1"/>
  <c r="Y952" i="1" s="1"/>
  <c r="X949" i="1"/>
  <c r="Y949" i="1" s="1"/>
  <c r="X946" i="1"/>
  <c r="Y946" i="1" s="1"/>
  <c r="X945" i="1"/>
  <c r="Y945" i="1" s="1"/>
  <c r="X944" i="1"/>
  <c r="Y944" i="1" s="1"/>
  <c r="X941" i="1"/>
  <c r="Y941" i="1" s="1"/>
  <c r="X939" i="1"/>
  <c r="Y939" i="1" s="1"/>
  <c r="X938" i="1"/>
  <c r="Y938" i="1" s="1"/>
  <c r="X937" i="1"/>
  <c r="Y937" i="1" s="1"/>
  <c r="X936" i="1"/>
  <c r="Y936" i="1" s="1"/>
  <c r="X933" i="1"/>
  <c r="Y933" i="1" s="1"/>
  <c r="X930" i="1"/>
  <c r="Y930" i="1" s="1"/>
  <c r="X929" i="1"/>
  <c r="Y929" i="1" s="1"/>
  <c r="X928" i="1"/>
  <c r="Y928" i="1" s="1"/>
  <c r="X925" i="1"/>
  <c r="Y925" i="1" s="1"/>
  <c r="X922" i="1"/>
  <c r="Y922" i="1" s="1"/>
  <c r="X921" i="1"/>
  <c r="Y921" i="1" s="1"/>
  <c r="X920" i="1"/>
  <c r="Y920" i="1" s="1"/>
  <c r="X917" i="1"/>
  <c r="Y917" i="1" s="1"/>
  <c r="X914" i="1"/>
  <c r="Y914" i="1" s="1"/>
  <c r="X913" i="1"/>
  <c r="Y913" i="1" s="1"/>
  <c r="X912" i="1"/>
  <c r="Y912" i="1" s="1"/>
  <c r="X909" i="1"/>
  <c r="Y909" i="1" s="1"/>
  <c r="X907" i="1"/>
  <c r="Y907" i="1" s="1"/>
  <c r="X906" i="1"/>
  <c r="Y906" i="1" s="1"/>
  <c r="X905" i="1"/>
  <c r="Y905" i="1" s="1"/>
  <c r="X904" i="1"/>
  <c r="Y904" i="1" s="1"/>
  <c r="X901" i="1"/>
  <c r="Y901" i="1" s="1"/>
  <c r="X898" i="1"/>
  <c r="Y898" i="1" s="1"/>
  <c r="X897" i="1"/>
  <c r="Y897" i="1" s="1"/>
  <c r="X896" i="1"/>
  <c r="Y896" i="1" s="1"/>
  <c r="X891" i="1"/>
  <c r="Y891" i="1" s="1"/>
  <c r="X890" i="1"/>
  <c r="Y890" i="1" s="1"/>
  <c r="X889" i="1"/>
  <c r="Y889" i="1" s="1"/>
  <c r="X883" i="1"/>
  <c r="Y883" i="1" s="1"/>
  <c r="X882" i="1"/>
  <c r="Y882" i="1" s="1"/>
  <c r="X881" i="1"/>
  <c r="Y881" i="1" s="1"/>
  <c r="X876" i="1"/>
  <c r="Y876" i="1" s="1"/>
  <c r="X875" i="1"/>
  <c r="Y875" i="1" s="1"/>
  <c r="X874" i="1"/>
  <c r="Y874" i="1" s="1"/>
  <c r="X873" i="1"/>
  <c r="Y873" i="1" s="1"/>
  <c r="X867" i="1"/>
  <c r="Y867" i="1" s="1"/>
  <c r="X866" i="1"/>
  <c r="Y866" i="1" s="1"/>
  <c r="X865" i="1"/>
  <c r="Y865" i="1" s="1"/>
  <c r="X859" i="1"/>
  <c r="Y859" i="1" s="1"/>
  <c r="X858" i="1"/>
  <c r="Y858" i="1" s="1"/>
  <c r="X857" i="1"/>
  <c r="Y857" i="1" s="1"/>
  <c r="X851" i="1"/>
  <c r="Y851" i="1" s="1"/>
  <c r="X850" i="1"/>
  <c r="Y850" i="1" s="1"/>
  <c r="X849" i="1"/>
  <c r="Y849" i="1" s="1"/>
  <c r="X844" i="1"/>
  <c r="Y844" i="1" s="1"/>
  <c r="X843" i="1"/>
  <c r="Y843" i="1" s="1"/>
  <c r="X842" i="1"/>
  <c r="Y842" i="1" s="1"/>
  <c r="X841" i="1"/>
  <c r="Y841" i="1" s="1"/>
  <c r="X838" i="1"/>
  <c r="Y838" i="1" s="1"/>
  <c r="X836" i="1"/>
  <c r="Y836" i="1" s="1"/>
  <c r="X835" i="1"/>
  <c r="Y835" i="1" s="1"/>
  <c r="X834" i="1"/>
  <c r="Y834" i="1" s="1"/>
  <c r="X831" i="1"/>
  <c r="Y831" i="1" s="1"/>
  <c r="X828" i="1"/>
  <c r="Y828" i="1" s="1"/>
  <c r="X827" i="1"/>
  <c r="Y827" i="1" s="1"/>
  <c r="X826" i="1"/>
  <c r="Y826" i="1" s="1"/>
  <c r="X823" i="1"/>
  <c r="Y823" i="1" s="1"/>
  <c r="X820" i="1"/>
  <c r="Y820" i="1" s="1"/>
  <c r="X819" i="1"/>
  <c r="Y819" i="1" s="1"/>
  <c r="X818" i="1"/>
  <c r="Y818" i="1" s="1"/>
  <c r="X815" i="1"/>
  <c r="Y815" i="1" s="1"/>
  <c r="X813" i="1"/>
  <c r="Y813" i="1" s="1"/>
  <c r="X812" i="1"/>
  <c r="Y812" i="1" s="1"/>
  <c r="X811" i="1"/>
  <c r="Y811" i="1" s="1"/>
  <c r="X810" i="1"/>
  <c r="Y810" i="1" s="1"/>
  <c r="X807" i="1"/>
  <c r="Y807" i="1" s="1"/>
  <c r="X804" i="1"/>
  <c r="Y804" i="1" s="1"/>
  <c r="X803" i="1"/>
  <c r="Y803" i="1" s="1"/>
  <c r="X802" i="1"/>
  <c r="Y802" i="1" s="1"/>
  <c r="X799" i="1"/>
  <c r="Y799" i="1" s="1"/>
  <c r="X796" i="1"/>
  <c r="Y796" i="1" s="1"/>
  <c r="X795" i="1"/>
  <c r="Y795" i="1" s="1"/>
  <c r="X794" i="1"/>
  <c r="Y794" i="1" s="1"/>
  <c r="X791" i="1"/>
  <c r="Y791" i="1" s="1"/>
  <c r="X788" i="1"/>
  <c r="Y788" i="1" s="1"/>
  <c r="X787" i="1"/>
  <c r="Y787" i="1" s="1"/>
  <c r="X786" i="1"/>
  <c r="Y786" i="1" s="1"/>
  <c r="X783" i="1"/>
  <c r="Y783" i="1" s="1"/>
  <c r="X781" i="1"/>
  <c r="Y781" i="1" s="1"/>
  <c r="X780" i="1"/>
  <c r="Y780" i="1" s="1"/>
  <c r="X779" i="1"/>
  <c r="Y779" i="1" s="1"/>
  <c r="X778" i="1"/>
  <c r="Y778" i="1" s="1"/>
  <c r="X776" i="1"/>
  <c r="Y776" i="1" s="1"/>
  <c r="X773" i="1"/>
  <c r="Y773" i="1" s="1"/>
  <c r="X772" i="1"/>
  <c r="Y772" i="1" s="1"/>
  <c r="X771" i="1"/>
  <c r="Y771" i="1" s="1"/>
  <c r="X768" i="1"/>
  <c r="Y768" i="1" s="1"/>
  <c r="X765" i="1"/>
  <c r="Y765" i="1" s="1"/>
  <c r="X764" i="1"/>
  <c r="Y764" i="1" s="1"/>
  <c r="X763" i="1"/>
  <c r="Y763" i="1" s="1"/>
  <c r="X760" i="1"/>
  <c r="Y760" i="1" s="1"/>
  <c r="X757" i="1"/>
  <c r="Y757" i="1" s="1"/>
  <c r="X756" i="1"/>
  <c r="Y756" i="1" s="1"/>
  <c r="X755" i="1"/>
  <c r="Y755" i="1" s="1"/>
  <c r="X752" i="1"/>
  <c r="Y752" i="1" s="1"/>
  <c r="X749" i="1"/>
  <c r="Y749" i="1" s="1"/>
  <c r="X748" i="1"/>
  <c r="Y748" i="1" s="1"/>
  <c r="X747" i="1"/>
  <c r="Y747" i="1" s="1"/>
  <c r="X744" i="1"/>
  <c r="Y744" i="1" s="1"/>
  <c r="X741" i="1"/>
  <c r="Y741" i="1" s="1"/>
  <c r="X740" i="1"/>
  <c r="Y740" i="1" s="1"/>
  <c r="X739" i="1"/>
  <c r="Y739" i="1" s="1"/>
  <c r="X736" i="1"/>
  <c r="Y736" i="1" s="1"/>
  <c r="X733" i="1"/>
  <c r="Y733" i="1" s="1"/>
  <c r="X732" i="1"/>
  <c r="Y732" i="1" s="1"/>
  <c r="X731" i="1"/>
  <c r="Y731" i="1" s="1"/>
  <c r="X728" i="1"/>
  <c r="Y728" i="1" s="1"/>
  <c r="X725" i="1"/>
  <c r="Y725" i="1" s="1"/>
  <c r="X724" i="1"/>
  <c r="Y724" i="1" s="1"/>
  <c r="X723" i="1"/>
  <c r="Y723" i="1" s="1"/>
  <c r="X720" i="1"/>
  <c r="Y720" i="1" s="1"/>
  <c r="X718" i="1"/>
  <c r="Y718" i="1" s="1"/>
  <c r="X717" i="1"/>
  <c r="Y717" i="1" s="1"/>
  <c r="X716" i="1"/>
  <c r="Y716" i="1" s="1"/>
  <c r="X715" i="1"/>
  <c r="Y715" i="1" s="1"/>
  <c r="X712" i="1"/>
  <c r="Y712" i="1" s="1"/>
  <c r="X709" i="1"/>
  <c r="Y709" i="1" s="1"/>
  <c r="X708" i="1"/>
  <c r="Y708" i="1" s="1"/>
  <c r="X707" i="1"/>
  <c r="Y707" i="1" s="1"/>
  <c r="X704" i="1"/>
  <c r="Y704" i="1" s="1"/>
  <c r="X701" i="1"/>
  <c r="Y701" i="1" s="1"/>
  <c r="X700" i="1"/>
  <c r="Y700" i="1" s="1"/>
  <c r="X699" i="1"/>
  <c r="Y699" i="1" s="1"/>
  <c r="X696" i="1"/>
  <c r="Y696" i="1" s="1"/>
  <c r="X693" i="1"/>
  <c r="Y693" i="1" s="1"/>
  <c r="X692" i="1"/>
  <c r="Y692" i="1" s="1"/>
  <c r="X691" i="1"/>
  <c r="Y691" i="1" s="1"/>
  <c r="X688" i="1"/>
  <c r="Y688" i="1" s="1"/>
  <c r="X685" i="1"/>
  <c r="Y685" i="1" s="1"/>
  <c r="X684" i="1"/>
  <c r="Y684" i="1" s="1"/>
  <c r="X683" i="1"/>
  <c r="Y683" i="1" s="1"/>
  <c r="X680" i="1"/>
  <c r="Y680" i="1" s="1"/>
  <c r="X677" i="1"/>
  <c r="Y677" i="1" s="1"/>
  <c r="X676" i="1"/>
  <c r="Y676" i="1" s="1"/>
  <c r="X675" i="1"/>
  <c r="Y675" i="1" s="1"/>
  <c r="X672" i="1"/>
  <c r="Y672" i="1" s="1"/>
  <c r="X669" i="1"/>
  <c r="Y669" i="1" s="1"/>
  <c r="X668" i="1"/>
  <c r="Y668" i="1" s="1"/>
  <c r="X667" i="1"/>
  <c r="Y667" i="1" s="1"/>
  <c r="X664" i="1"/>
  <c r="Y664" i="1" s="1"/>
  <c r="X661" i="1"/>
  <c r="Y661" i="1" s="1"/>
  <c r="X660" i="1"/>
  <c r="Y660" i="1" s="1"/>
  <c r="X659" i="1"/>
  <c r="Y659" i="1" s="1"/>
  <c r="X656" i="1"/>
  <c r="Y656" i="1" s="1"/>
  <c r="X653" i="1"/>
  <c r="Y653" i="1" s="1"/>
  <c r="X652" i="1"/>
  <c r="Y652" i="1" s="1"/>
  <c r="X651" i="1"/>
  <c r="Y651" i="1" s="1"/>
  <c r="X648" i="1"/>
  <c r="Y648" i="1" s="1"/>
  <c r="X645" i="1"/>
  <c r="Y645" i="1" s="1"/>
  <c r="X644" i="1"/>
  <c r="Y644" i="1" s="1"/>
  <c r="X643" i="1"/>
  <c r="Y643" i="1" s="1"/>
  <c r="X640" i="1"/>
  <c r="Y640" i="1" s="1"/>
  <c r="X639" i="1"/>
  <c r="Y639" i="1" s="1"/>
  <c r="X637" i="1"/>
  <c r="Y637" i="1" s="1"/>
  <c r="X636" i="1"/>
  <c r="Y636" i="1" s="1"/>
  <c r="X635" i="1"/>
  <c r="Y635" i="1" s="1"/>
  <c r="X632" i="1"/>
  <c r="Y632" i="1" s="1"/>
  <c r="X629" i="1"/>
  <c r="Y629" i="1" s="1"/>
  <c r="X628" i="1"/>
  <c r="Y628" i="1" s="1"/>
  <c r="X627" i="1"/>
  <c r="Y627" i="1" s="1"/>
  <c r="X624" i="1"/>
  <c r="Y624" i="1" s="1"/>
  <c r="X621" i="1"/>
  <c r="Y621" i="1" s="1"/>
  <c r="X620" i="1"/>
  <c r="Y620" i="1" s="1"/>
  <c r="X619" i="1"/>
  <c r="Y619" i="1" s="1"/>
  <c r="X616" i="1"/>
  <c r="Y616" i="1" s="1"/>
  <c r="X613" i="1"/>
  <c r="Y613" i="1" s="1"/>
  <c r="X612" i="1"/>
  <c r="Y612" i="1" s="1"/>
  <c r="X611" i="1"/>
  <c r="Y611" i="1" s="1"/>
  <c r="X608" i="1"/>
  <c r="Y608" i="1" s="1"/>
  <c r="X605" i="1"/>
  <c r="Y605" i="1" s="1"/>
  <c r="X604" i="1"/>
  <c r="Y604" i="1" s="1"/>
  <c r="X598" i="1"/>
  <c r="Y598" i="1" s="1"/>
  <c r="X597" i="1"/>
  <c r="Y597" i="1" s="1"/>
  <c r="X596" i="1"/>
  <c r="Y596" i="1" s="1"/>
  <c r="X593" i="1"/>
  <c r="Y593" i="1" s="1"/>
  <c r="X591" i="1"/>
  <c r="Y591" i="1" s="1"/>
  <c r="X589" i="1"/>
  <c r="Y589" i="1" s="1"/>
  <c r="X588" i="1"/>
  <c r="Y588" i="1" s="1"/>
  <c r="X581" i="1"/>
  <c r="Y581" i="1" s="1"/>
  <c r="X580" i="1"/>
  <c r="Y580" i="1" s="1"/>
  <c r="X573" i="1"/>
  <c r="Y573" i="1" s="1"/>
  <c r="X572" i="1"/>
  <c r="Y572" i="1" s="1"/>
  <c r="X565" i="1"/>
  <c r="Y565" i="1" s="1"/>
  <c r="X564" i="1"/>
  <c r="Y564" i="1" s="1"/>
  <c r="X561" i="1"/>
  <c r="Y561" i="1" s="1"/>
  <c r="X559" i="1"/>
  <c r="Y559" i="1" s="1"/>
  <c r="X557" i="1"/>
  <c r="Y557" i="1" s="1"/>
  <c r="X556" i="1"/>
  <c r="Y556" i="1" s="1"/>
  <c r="X549" i="1"/>
  <c r="Y549" i="1" s="1"/>
  <c r="X548" i="1"/>
  <c r="Y548" i="1" s="1"/>
  <c r="X546" i="1"/>
  <c r="Y546" i="1" s="1"/>
  <c r="X545" i="1"/>
  <c r="Y545" i="1" s="1"/>
  <c r="X543" i="1"/>
  <c r="Y543" i="1" s="1"/>
  <c r="X542" i="1"/>
  <c r="Y542" i="1" s="1"/>
  <c r="X541" i="1"/>
  <c r="Y541" i="1" s="1"/>
  <c r="X538" i="1"/>
  <c r="Y538" i="1" s="1"/>
  <c r="X535" i="1"/>
  <c r="Y535" i="1" s="1"/>
  <c r="X533" i="1"/>
  <c r="Y533" i="1" s="1"/>
  <c r="X530" i="1"/>
  <c r="Y530" i="1" s="1"/>
  <c r="X528" i="1"/>
  <c r="Y528" i="1" s="1"/>
  <c r="X527" i="1"/>
  <c r="Y527" i="1" s="1"/>
  <c r="X525" i="1"/>
  <c r="Y525" i="1" s="1"/>
  <c r="X522" i="1"/>
  <c r="Y522" i="1" s="1"/>
  <c r="X519" i="1"/>
  <c r="Y519" i="1" s="1"/>
  <c r="X515" i="1"/>
  <c r="Y515" i="1" s="1"/>
  <c r="X512" i="1"/>
  <c r="Y512" i="1" s="1"/>
  <c r="X511" i="1"/>
  <c r="Y511" i="1" s="1"/>
  <c r="X507" i="1"/>
  <c r="Y507" i="1" s="1"/>
  <c r="X504" i="1"/>
  <c r="Y504" i="1" s="1"/>
  <c r="X503" i="1"/>
  <c r="Y503" i="1" s="1"/>
  <c r="X499" i="1"/>
  <c r="Y499" i="1" s="1"/>
  <c r="X496" i="1"/>
  <c r="Y496" i="1" s="1"/>
  <c r="X495" i="1"/>
  <c r="Y495" i="1" s="1"/>
  <c r="X491" i="1"/>
  <c r="Y491" i="1" s="1"/>
  <c r="X488" i="1"/>
  <c r="Y488" i="1" s="1"/>
  <c r="X487" i="1"/>
  <c r="Y487" i="1" s="1"/>
  <c r="X483" i="1"/>
  <c r="Y483" i="1" s="1"/>
  <c r="X480" i="1"/>
  <c r="Y480" i="1" s="1"/>
  <c r="X479" i="1"/>
  <c r="Y479" i="1" s="1"/>
  <c r="X475" i="1"/>
  <c r="Y475" i="1" s="1"/>
  <c r="X472" i="1"/>
  <c r="Y472" i="1" s="1"/>
  <c r="X471" i="1"/>
  <c r="Y471" i="1" s="1"/>
  <c r="X467" i="1"/>
  <c r="Y467" i="1" s="1"/>
  <c r="X464" i="1"/>
  <c r="Y464" i="1" s="1"/>
  <c r="X463" i="1"/>
  <c r="Y463" i="1" s="1"/>
  <c r="X459" i="1"/>
  <c r="Y459" i="1" s="1"/>
  <c r="X456" i="1"/>
  <c r="Y456" i="1" s="1"/>
  <c r="X455" i="1"/>
  <c r="Y455" i="1" s="1"/>
  <c r="X454" i="1"/>
  <c r="Y454" i="1" s="1"/>
  <c r="X451" i="1"/>
  <c r="Y451" i="1" s="1"/>
  <c r="X448" i="1"/>
  <c r="Y448" i="1" s="1"/>
  <c r="X447" i="1"/>
  <c r="Y447" i="1" s="1"/>
  <c r="X443" i="1"/>
  <c r="Y443" i="1" s="1"/>
  <c r="X440" i="1"/>
  <c r="Y440" i="1" s="1"/>
  <c r="X439" i="1"/>
  <c r="Y439" i="1" s="1"/>
  <c r="X438" i="1"/>
  <c r="Y438" i="1" s="1"/>
  <c r="X435" i="1"/>
  <c r="Y435" i="1" s="1"/>
  <c r="X433" i="1"/>
  <c r="Y433" i="1" s="1"/>
  <c r="X432" i="1"/>
  <c r="Y432" i="1" s="1"/>
  <c r="X431" i="1"/>
  <c r="Y431" i="1" s="1"/>
  <c r="X427" i="1"/>
  <c r="Y427" i="1" s="1"/>
  <c r="X424" i="1"/>
  <c r="Y424" i="1" s="1"/>
  <c r="X423" i="1"/>
  <c r="Y423" i="1" s="1"/>
  <c r="X419" i="1"/>
  <c r="Y419" i="1" s="1"/>
  <c r="X416" i="1"/>
  <c r="Y416" i="1" s="1"/>
  <c r="X415" i="1"/>
  <c r="Y415" i="1" s="1"/>
  <c r="X411" i="1"/>
  <c r="Y411" i="1" s="1"/>
  <c r="X408" i="1"/>
  <c r="Y408" i="1" s="1"/>
  <c r="X407" i="1"/>
  <c r="Y407" i="1" s="1"/>
  <c r="X403" i="1"/>
  <c r="Y403" i="1" s="1"/>
  <c r="X401" i="1"/>
  <c r="Y401" i="1" s="1"/>
  <c r="X400" i="1"/>
  <c r="Y400" i="1" s="1"/>
  <c r="X399" i="1"/>
  <c r="Y399" i="1" s="1"/>
  <c r="X395" i="1"/>
  <c r="Y395" i="1" s="1"/>
  <c r="X392" i="1"/>
  <c r="Y392" i="1" s="1"/>
  <c r="X391" i="1"/>
  <c r="Y391" i="1" s="1"/>
  <c r="X387" i="1"/>
  <c r="Y387" i="1" s="1"/>
  <c r="X384" i="1"/>
  <c r="Y384" i="1" s="1"/>
  <c r="X383" i="1"/>
  <c r="Y383" i="1" s="1"/>
  <c r="X379" i="1"/>
  <c r="Y379" i="1" s="1"/>
  <c r="X376" i="1"/>
  <c r="Y376" i="1" s="1"/>
  <c r="X375" i="1"/>
  <c r="Y375" i="1" s="1"/>
  <c r="X371" i="1"/>
  <c r="Y371" i="1" s="1"/>
  <c r="X369" i="1"/>
  <c r="Y369" i="1" s="1"/>
  <c r="X368" i="1"/>
  <c r="Y368" i="1" s="1"/>
  <c r="X367" i="1"/>
  <c r="Y367" i="1" s="1"/>
  <c r="X363" i="1"/>
  <c r="Y363" i="1" s="1"/>
  <c r="X360" i="1"/>
  <c r="Y360" i="1" s="1"/>
  <c r="X359" i="1"/>
  <c r="Y359" i="1" s="1"/>
  <c r="X355" i="1"/>
  <c r="Y355" i="1" s="1"/>
  <c r="X352" i="1"/>
  <c r="Y352" i="1" s="1"/>
  <c r="X351" i="1"/>
  <c r="Y351" i="1" s="1"/>
  <c r="X347" i="1"/>
  <c r="Y347" i="1" s="1"/>
  <c r="X344" i="1"/>
  <c r="Y344" i="1" s="1"/>
  <c r="X343" i="1"/>
  <c r="Y343" i="1" s="1"/>
  <c r="X339" i="1"/>
  <c r="Y339" i="1" s="1"/>
  <c r="X337" i="1"/>
  <c r="Y337" i="1" s="1"/>
  <c r="X336" i="1"/>
  <c r="Y336" i="1" s="1"/>
  <c r="X335" i="1"/>
  <c r="Y335" i="1" s="1"/>
  <c r="X334" i="1"/>
  <c r="Y334" i="1" s="1"/>
  <c r="X331" i="1"/>
  <c r="Y331" i="1" s="1"/>
  <c r="X328" i="1"/>
  <c r="Y328" i="1" s="1"/>
  <c r="X327" i="1"/>
  <c r="Y327" i="1" s="1"/>
  <c r="X323" i="1"/>
  <c r="Y323" i="1" s="1"/>
  <c r="X320" i="1"/>
  <c r="Y320" i="1" s="1"/>
  <c r="X319" i="1"/>
  <c r="Y319" i="1" s="1"/>
  <c r="X316" i="1"/>
  <c r="Y316" i="1" s="1"/>
  <c r="X313" i="1"/>
  <c r="Y313" i="1" s="1"/>
  <c r="X312" i="1"/>
  <c r="Y312" i="1" s="1"/>
  <c r="X311" i="1"/>
  <c r="Y311" i="1" s="1"/>
  <c r="X308" i="1"/>
  <c r="Y308" i="1" s="1"/>
  <c r="X306" i="1"/>
  <c r="Y306" i="1" s="1"/>
  <c r="X305" i="1"/>
  <c r="Y305" i="1" s="1"/>
  <c r="X304" i="1"/>
  <c r="Y304" i="1" s="1"/>
  <c r="X303" i="1"/>
  <c r="Y303" i="1" s="1"/>
  <c r="X300" i="1"/>
  <c r="Y300" i="1" s="1"/>
  <c r="X296" i="1"/>
  <c r="Y296" i="1" s="1"/>
  <c r="X293" i="1"/>
  <c r="Y293" i="1" s="1"/>
  <c r="X290" i="1"/>
  <c r="Y290" i="1" s="1"/>
  <c r="X289" i="1"/>
  <c r="Y289" i="1" s="1"/>
  <c r="X288" i="1"/>
  <c r="Y288" i="1" s="1"/>
  <c r="X286" i="1"/>
  <c r="Y286" i="1" s="1"/>
  <c r="X283" i="1"/>
  <c r="Y283" i="1" s="1"/>
  <c r="X282" i="1"/>
  <c r="Y282" i="1" s="1"/>
  <c r="X276" i="1"/>
  <c r="Y276" i="1" s="1"/>
  <c r="X275" i="1"/>
  <c r="Y275" i="1" s="1"/>
  <c r="X274" i="1"/>
  <c r="Y274" i="1" s="1"/>
  <c r="X273" i="1"/>
  <c r="Y273" i="1" s="1"/>
  <c r="X267" i="1"/>
  <c r="Y267" i="1" s="1"/>
  <c r="X266" i="1"/>
  <c r="Y266" i="1" s="1"/>
  <c r="X259" i="1"/>
  <c r="Y259" i="1" s="1"/>
  <c r="X258" i="1"/>
  <c r="Y258" i="1" s="1"/>
  <c r="X251" i="1"/>
  <c r="Y251" i="1" s="1"/>
  <c r="X250" i="1"/>
  <c r="Y250" i="1" s="1"/>
  <c r="X247" i="1"/>
  <c r="Y247" i="1" s="1"/>
  <c r="X245" i="1"/>
  <c r="Y245" i="1" s="1"/>
  <c r="X244" i="1"/>
  <c r="Y244" i="1" s="1"/>
  <c r="X243" i="1"/>
  <c r="Y243" i="1" s="1"/>
  <c r="X242" i="1"/>
  <c r="Y242" i="1" s="1"/>
  <c r="X239" i="1"/>
  <c r="Y239" i="1" s="1"/>
  <c r="X237" i="1"/>
  <c r="Y237" i="1" s="1"/>
  <c r="X236" i="1"/>
  <c r="Y236" i="1" s="1"/>
  <c r="X235" i="1"/>
  <c r="Y235" i="1" s="1"/>
  <c r="X232" i="1"/>
  <c r="Y232" i="1" s="1"/>
  <c r="X229" i="1"/>
  <c r="Y229" i="1" s="1"/>
  <c r="X228" i="1"/>
  <c r="Y228" i="1" s="1"/>
  <c r="X227" i="1"/>
  <c r="Y227" i="1" s="1"/>
  <c r="X224" i="1"/>
  <c r="Y224" i="1" s="1"/>
  <c r="X221" i="1"/>
  <c r="Y221" i="1" s="1"/>
  <c r="X220" i="1"/>
  <c r="Y220" i="1" s="1"/>
  <c r="X219" i="1"/>
  <c r="Y219" i="1" s="1"/>
  <c r="X216" i="1"/>
  <c r="Y216" i="1" s="1"/>
  <c r="X213" i="1"/>
  <c r="Y213" i="1" s="1"/>
  <c r="X212" i="1"/>
  <c r="Y212" i="1" s="1"/>
  <c r="X211" i="1"/>
  <c r="Y211" i="1" s="1"/>
  <c r="X208" i="1"/>
  <c r="Y208" i="1" s="1"/>
  <c r="X205" i="1"/>
  <c r="Y205" i="1" s="1"/>
  <c r="X204" i="1"/>
  <c r="Y204" i="1" s="1"/>
  <c r="X203" i="1"/>
  <c r="Y203" i="1" s="1"/>
  <c r="X200" i="1"/>
  <c r="Y200" i="1" s="1"/>
  <c r="X197" i="1"/>
  <c r="Y197" i="1" s="1"/>
  <c r="X196" i="1"/>
  <c r="Y196" i="1" s="1"/>
  <c r="X195" i="1"/>
  <c r="Y195" i="1" s="1"/>
  <c r="X192" i="1"/>
  <c r="Y192" i="1" s="1"/>
  <c r="X189" i="1"/>
  <c r="Y189" i="1" s="1"/>
  <c r="X188" i="1"/>
  <c r="Y188" i="1" s="1"/>
  <c r="X187" i="1"/>
  <c r="Y187" i="1" s="1"/>
  <c r="X184" i="1"/>
  <c r="Y184" i="1" s="1"/>
  <c r="X181" i="1"/>
  <c r="Y181" i="1" s="1"/>
  <c r="X180" i="1"/>
  <c r="Y180" i="1" s="1"/>
  <c r="X179" i="1"/>
  <c r="Y179" i="1" s="1"/>
  <c r="X176" i="1"/>
  <c r="Y176" i="1" s="1"/>
  <c r="X173" i="1"/>
  <c r="Y173" i="1" s="1"/>
  <c r="X172" i="1"/>
  <c r="Y172" i="1" s="1"/>
  <c r="X171" i="1"/>
  <c r="Y171" i="1" s="1"/>
  <c r="X168" i="1"/>
  <c r="Y168" i="1" s="1"/>
  <c r="X165" i="1"/>
  <c r="Y165" i="1" s="1"/>
  <c r="X164" i="1"/>
  <c r="Y164" i="1" s="1"/>
  <c r="X163" i="1"/>
  <c r="Y163" i="1" s="1"/>
  <c r="X160" i="1"/>
  <c r="Y160" i="1" s="1"/>
  <c r="X157" i="1"/>
  <c r="Y157" i="1" s="1"/>
  <c r="X156" i="1"/>
  <c r="Y156" i="1" s="1"/>
  <c r="X155" i="1"/>
  <c r="Y155" i="1" s="1"/>
  <c r="X152" i="1"/>
  <c r="Y152" i="1" s="1"/>
  <c r="X150" i="1"/>
  <c r="Y150" i="1" s="1"/>
  <c r="X149" i="1"/>
  <c r="Y149" i="1" s="1"/>
  <c r="X148" i="1"/>
  <c r="Y148" i="1" s="1"/>
  <c r="X147" i="1"/>
  <c r="Y147" i="1" s="1"/>
  <c r="X144" i="1"/>
  <c r="Y144" i="1" s="1"/>
  <c r="X141" i="1"/>
  <c r="Y141" i="1" s="1"/>
  <c r="X140" i="1"/>
  <c r="Y140" i="1" s="1"/>
  <c r="X139" i="1"/>
  <c r="Y139" i="1" s="1"/>
  <c r="X136" i="1"/>
  <c r="Y136" i="1" s="1"/>
  <c r="X133" i="1"/>
  <c r="Y133" i="1" s="1"/>
  <c r="X132" i="1"/>
  <c r="Y132" i="1" s="1"/>
  <c r="X131" i="1"/>
  <c r="Y131" i="1" s="1"/>
  <c r="X128" i="1"/>
  <c r="Y128" i="1" s="1"/>
  <c r="X125" i="1"/>
  <c r="Y125" i="1" s="1"/>
  <c r="X124" i="1"/>
  <c r="Y124" i="1" s="1"/>
  <c r="X123" i="1"/>
  <c r="Y123" i="1" s="1"/>
  <c r="X120" i="1"/>
  <c r="Y120" i="1" s="1"/>
  <c r="X117" i="1"/>
  <c r="Y117" i="1" s="1"/>
  <c r="X116" i="1"/>
  <c r="Y116" i="1" s="1"/>
  <c r="X115" i="1"/>
  <c r="Y115" i="1" s="1"/>
  <c r="X109" i="1"/>
  <c r="Y109" i="1" s="1"/>
  <c r="X108" i="1"/>
  <c r="Y108" i="1" s="1"/>
  <c r="X101" i="1"/>
  <c r="Y101" i="1" s="1"/>
  <c r="X100" i="1"/>
  <c r="Y100" i="1" s="1"/>
  <c r="X93" i="1"/>
  <c r="Y93" i="1" s="1"/>
  <c r="X92" i="1"/>
  <c r="Y92" i="1" s="1"/>
  <c r="X87" i="1"/>
  <c r="Y87" i="1" s="1"/>
  <c r="X85" i="1"/>
  <c r="Y85" i="1" s="1"/>
  <c r="X84" i="1"/>
  <c r="Y84" i="1" s="1"/>
  <c r="X77" i="1"/>
  <c r="Y77" i="1" s="1"/>
  <c r="X76" i="1"/>
  <c r="Y76" i="1" s="1"/>
  <c r="X69" i="1"/>
  <c r="Y69" i="1" s="1"/>
  <c r="X68" i="1"/>
  <c r="Y68" i="1" s="1"/>
  <c r="X61" i="1"/>
  <c r="Y61" i="1" s="1"/>
  <c r="X60" i="1"/>
  <c r="Y60" i="1" s="1"/>
  <c r="X55" i="1"/>
  <c r="Y55" i="1" s="1"/>
  <c r="X53" i="1"/>
  <c r="Y53" i="1" s="1"/>
  <c r="X52" i="1"/>
  <c r="Y52" i="1" s="1"/>
  <c r="X49" i="1"/>
  <c r="Y49" i="1" s="1"/>
  <c r="X45" i="1"/>
  <c r="Y45" i="1" s="1"/>
  <c r="X44" i="1"/>
  <c r="Y44" i="1" s="1"/>
  <c r="X37" i="1"/>
  <c r="Y37" i="1" s="1"/>
  <c r="X36" i="1"/>
  <c r="Y36" i="1" s="1"/>
  <c r="X29" i="1"/>
  <c r="Y29" i="1" s="1"/>
  <c r="X26" i="1"/>
  <c r="Y26" i="1" s="1"/>
  <c r="X23" i="1"/>
  <c r="Y23" i="1" s="1"/>
  <c r="X21" i="1"/>
  <c r="Y21" i="1" s="1"/>
  <c r="X18" i="1"/>
  <c r="Y18" i="1" s="1"/>
  <c r="X15" i="1"/>
  <c r="Y15" i="1" s="1"/>
  <c r="X14" i="1"/>
  <c r="Y14" i="1" s="1"/>
  <c r="X13" i="1"/>
  <c r="Y13" i="1" s="1"/>
  <c r="X10" i="1"/>
  <c r="Y10" i="1" s="1"/>
  <c r="X7" i="1"/>
  <c r="Y7" i="1" s="1"/>
  <c r="N30" i="10" l="1"/>
  <c r="F30" i="10"/>
  <c r="J29" i="10"/>
  <c r="N28" i="10"/>
  <c r="F28" i="10"/>
  <c r="I19" i="10"/>
  <c r="M18" i="10"/>
  <c r="E18" i="10"/>
  <c r="I17" i="10"/>
  <c r="S11" i="8"/>
  <c r="K11" i="8"/>
  <c r="O10" i="8"/>
  <c r="S9" i="8"/>
  <c r="K9" i="8"/>
  <c r="O11" i="8"/>
  <c r="H10" i="8"/>
  <c r="I28" i="10"/>
  <c r="L17" i="10"/>
  <c r="J10" i="8"/>
  <c r="M30" i="10"/>
  <c r="E30" i="10"/>
  <c r="I29" i="10"/>
  <c r="M28" i="10"/>
  <c r="E28" i="10"/>
  <c r="H19" i="10"/>
  <c r="L18" i="10"/>
  <c r="D18" i="10"/>
  <c r="H17" i="10"/>
  <c r="R11" i="8"/>
  <c r="J11" i="8"/>
  <c r="N10" i="8"/>
  <c r="R9" i="8"/>
  <c r="J9" i="8"/>
  <c r="Q11" i="8"/>
  <c r="M10" i="8"/>
  <c r="I9" i="8"/>
  <c r="L10" i="8"/>
  <c r="J30" i="10"/>
  <c r="J28" i="10"/>
  <c r="E19" i="10"/>
  <c r="E17" i="10"/>
  <c r="O9" i="8"/>
  <c r="E29" i="10"/>
  <c r="D19" i="10"/>
  <c r="N11" i="8"/>
  <c r="L30" i="10"/>
  <c r="D30" i="10"/>
  <c r="H29" i="10"/>
  <c r="L28" i="10"/>
  <c r="D28" i="10"/>
  <c r="G19" i="10"/>
  <c r="K18" i="10"/>
  <c r="C18" i="10"/>
  <c r="G17" i="10"/>
  <c r="I11" i="8"/>
  <c r="Q9" i="8"/>
  <c r="T10" i="8"/>
  <c r="H11" i="8"/>
  <c r="F29" i="10"/>
  <c r="M19" i="10"/>
  <c r="M17" i="10"/>
  <c r="K10" i="8"/>
  <c r="M29" i="10"/>
  <c r="L19" i="10"/>
  <c r="D17" i="10"/>
  <c r="H9" i="8"/>
  <c r="K30" i="10"/>
  <c r="C30" i="10"/>
  <c r="G29" i="10"/>
  <c r="K28" i="10"/>
  <c r="C28" i="10"/>
  <c r="N19" i="10"/>
  <c r="F19" i="10"/>
  <c r="J18" i="10"/>
  <c r="N17" i="10"/>
  <c r="F17" i="10"/>
  <c r="P11" i="8"/>
  <c r="P9" i="8"/>
  <c r="N29" i="10"/>
  <c r="I18" i="10"/>
  <c r="S10" i="8"/>
  <c r="I30" i="10"/>
  <c r="H18" i="10"/>
  <c r="R10" i="8"/>
  <c r="H30" i="10"/>
  <c r="L29" i="10"/>
  <c r="D29" i="10"/>
  <c r="H28" i="10"/>
  <c r="K19" i="10"/>
  <c r="C19" i="10"/>
  <c r="G18" i="10"/>
  <c r="K17" i="10"/>
  <c r="C17" i="10"/>
  <c r="M11" i="8"/>
  <c r="Q10" i="8"/>
  <c r="I10" i="8"/>
  <c r="I14" i="8" s="1"/>
  <c r="M9" i="8"/>
  <c r="G30" i="10"/>
  <c r="K29" i="10"/>
  <c r="C29" i="10"/>
  <c r="G28" i="10"/>
  <c r="J19" i="10"/>
  <c r="N18" i="10"/>
  <c r="F18" i="10"/>
  <c r="J17" i="10"/>
  <c r="T11" i="8"/>
  <c r="L11" i="8"/>
  <c r="L15" i="8" s="1"/>
  <c r="P10" i="8"/>
  <c r="P14" i="8" s="1"/>
  <c r="T9" i="8"/>
  <c r="L9" i="8"/>
  <c r="N9" i="8"/>
  <c r="F24" i="5"/>
  <c r="M25" i="5"/>
  <c r="E23" i="5"/>
  <c r="M24" i="5"/>
  <c r="G23" i="5"/>
  <c r="H25" i="5"/>
  <c r="E24" i="5"/>
  <c r="K25" i="5"/>
  <c r="D24" i="5"/>
  <c r="G25" i="5"/>
  <c r="D23" i="5"/>
  <c r="E25" i="5"/>
  <c r="K23" i="5"/>
  <c r="B24" i="5"/>
  <c r="B25" i="5"/>
  <c r="D25" i="5"/>
  <c r="K24" i="5"/>
  <c r="J25" i="5"/>
  <c r="F25" i="5"/>
  <c r="H23" i="5"/>
  <c r="I24" i="5"/>
  <c r="F23" i="5"/>
  <c r="L23" i="5"/>
  <c r="M23" i="5"/>
  <c r="I23" i="5"/>
  <c r="C25" i="5"/>
  <c r="H24" i="5"/>
  <c r="I25" i="5"/>
  <c r="L24" i="5"/>
  <c r="L25" i="5"/>
  <c r="C23" i="5"/>
  <c r="G24" i="5"/>
  <c r="C24" i="5"/>
  <c r="J23" i="5"/>
  <c r="J24" i="5"/>
  <c r="M14" i="5"/>
  <c r="E14" i="5"/>
  <c r="I13" i="5"/>
  <c r="M12" i="5"/>
  <c r="E12" i="5"/>
  <c r="L14" i="5"/>
  <c r="D14" i="5"/>
  <c r="H13" i="5"/>
  <c r="L12" i="5"/>
  <c r="D12" i="5"/>
  <c r="K14" i="5"/>
  <c r="C14" i="5"/>
  <c r="G13" i="5"/>
  <c r="K12" i="5"/>
  <c r="C12" i="5"/>
  <c r="F12" i="5"/>
  <c r="J14" i="5"/>
  <c r="B14" i="5"/>
  <c r="F13" i="5"/>
  <c r="J12" i="5"/>
  <c r="B12" i="5"/>
  <c r="I14" i="5"/>
  <c r="M13" i="5"/>
  <c r="E13" i="5"/>
  <c r="I12" i="5"/>
  <c r="B13" i="5"/>
  <c r="H14" i="5"/>
  <c r="L13" i="5"/>
  <c r="D13" i="5"/>
  <c r="H12" i="5"/>
  <c r="J13" i="5"/>
  <c r="G14" i="5"/>
  <c r="K13" i="5"/>
  <c r="C13" i="5"/>
  <c r="G12" i="5"/>
  <c r="F14" i="5"/>
  <c r="AE4957" i="1"/>
  <c r="AD4957" i="1"/>
  <c r="AC4957" i="1"/>
  <c r="AB4957" i="1"/>
  <c r="AA4957" i="1"/>
  <c r="Z4957" i="1"/>
  <c r="V4957" i="1"/>
  <c r="T4957" i="1"/>
  <c r="S4957" i="1"/>
  <c r="R4957" i="1"/>
  <c r="Q4957" i="1"/>
  <c r="AE4956" i="1"/>
  <c r="AD4956" i="1"/>
  <c r="AC4956" i="1"/>
  <c r="AB4956" i="1"/>
  <c r="AA4956" i="1"/>
  <c r="Z4956" i="1"/>
  <c r="V4956" i="1"/>
  <c r="T4956" i="1"/>
  <c r="S4956" i="1"/>
  <c r="R4956" i="1"/>
  <c r="Q4956" i="1"/>
  <c r="AE4955" i="1"/>
  <c r="AD4955" i="1"/>
  <c r="AC4955" i="1"/>
  <c r="AB4955" i="1"/>
  <c r="AA4955" i="1"/>
  <c r="Z4955" i="1"/>
  <c r="V4955" i="1"/>
  <c r="T4955" i="1"/>
  <c r="S4955" i="1"/>
  <c r="R4955" i="1"/>
  <c r="Q4955" i="1"/>
  <c r="AE4954" i="1"/>
  <c r="AD4954" i="1"/>
  <c r="AC4954" i="1"/>
  <c r="AB4954" i="1"/>
  <c r="AA4954" i="1"/>
  <c r="Z4954" i="1"/>
  <c r="V4954" i="1"/>
  <c r="T4954" i="1"/>
  <c r="S4954" i="1"/>
  <c r="R4954" i="1"/>
  <c r="Q4954" i="1"/>
  <c r="AE4953" i="1"/>
  <c r="AD4953" i="1"/>
  <c r="AC4953" i="1"/>
  <c r="AB4953" i="1"/>
  <c r="AA4953" i="1"/>
  <c r="Z4953" i="1"/>
  <c r="V4953" i="1"/>
  <c r="T4953" i="1"/>
  <c r="S4953" i="1"/>
  <c r="R4953" i="1"/>
  <c r="Q4953" i="1"/>
  <c r="AE4952" i="1"/>
  <c r="AD4952" i="1"/>
  <c r="AC4952" i="1"/>
  <c r="AB4952" i="1"/>
  <c r="AA4952" i="1"/>
  <c r="Z4952" i="1"/>
  <c r="V4952" i="1"/>
  <c r="T4952" i="1"/>
  <c r="S4952" i="1"/>
  <c r="R4952" i="1"/>
  <c r="Q4952" i="1"/>
  <c r="AE4951" i="1"/>
  <c r="AD4951" i="1"/>
  <c r="AC4951" i="1"/>
  <c r="AB4951" i="1"/>
  <c r="AA4951" i="1"/>
  <c r="Z4951" i="1"/>
  <c r="V4951" i="1"/>
  <c r="T4951" i="1"/>
  <c r="S4951" i="1"/>
  <c r="R4951" i="1"/>
  <c r="Q4951" i="1"/>
  <c r="AE4950" i="1"/>
  <c r="AD4950" i="1"/>
  <c r="AC4950" i="1"/>
  <c r="AB4950" i="1"/>
  <c r="AA4950" i="1"/>
  <c r="Z4950" i="1"/>
  <c r="V4950" i="1"/>
  <c r="T4950" i="1"/>
  <c r="S4950" i="1"/>
  <c r="R4950" i="1"/>
  <c r="Q4950" i="1"/>
  <c r="AE4949" i="1"/>
  <c r="AD4949" i="1"/>
  <c r="AC4949" i="1"/>
  <c r="AB4949" i="1"/>
  <c r="AA4949" i="1"/>
  <c r="Z4949" i="1"/>
  <c r="V4949" i="1"/>
  <c r="T4949" i="1"/>
  <c r="S4949" i="1"/>
  <c r="R4949" i="1"/>
  <c r="Q4949" i="1"/>
  <c r="AE4948" i="1"/>
  <c r="AD4948" i="1"/>
  <c r="AC4948" i="1"/>
  <c r="AB4948" i="1"/>
  <c r="AA4948" i="1"/>
  <c r="Z4948" i="1"/>
  <c r="V4948" i="1"/>
  <c r="T4948" i="1"/>
  <c r="S4948" i="1"/>
  <c r="R4948" i="1"/>
  <c r="Q4948" i="1"/>
  <c r="AE4947" i="1"/>
  <c r="AD4947" i="1"/>
  <c r="AC4947" i="1"/>
  <c r="AB4947" i="1"/>
  <c r="AA4947" i="1"/>
  <c r="Z4947" i="1"/>
  <c r="V4947" i="1"/>
  <c r="T4947" i="1"/>
  <c r="S4947" i="1"/>
  <c r="R4947" i="1"/>
  <c r="Q4947" i="1"/>
  <c r="AE4946" i="1"/>
  <c r="AD4946" i="1"/>
  <c r="AC4946" i="1"/>
  <c r="AB4946" i="1"/>
  <c r="AA4946" i="1"/>
  <c r="Z4946" i="1"/>
  <c r="V4946" i="1"/>
  <c r="T4946" i="1"/>
  <c r="S4946" i="1"/>
  <c r="R4946" i="1"/>
  <c r="Q4946" i="1"/>
  <c r="AE4945" i="1"/>
  <c r="AD4945" i="1"/>
  <c r="AC4945" i="1"/>
  <c r="AB4945" i="1"/>
  <c r="AA4945" i="1"/>
  <c r="Z4945" i="1"/>
  <c r="V4945" i="1"/>
  <c r="T4945" i="1"/>
  <c r="S4945" i="1"/>
  <c r="R4945" i="1"/>
  <c r="Q4945" i="1"/>
  <c r="AE4944" i="1"/>
  <c r="AD4944" i="1"/>
  <c r="AC4944" i="1"/>
  <c r="AB4944" i="1"/>
  <c r="AA4944" i="1"/>
  <c r="Z4944" i="1"/>
  <c r="V4944" i="1"/>
  <c r="T4944" i="1"/>
  <c r="S4944" i="1"/>
  <c r="R4944" i="1"/>
  <c r="Q4944" i="1"/>
  <c r="AE4943" i="1"/>
  <c r="AD4943" i="1"/>
  <c r="AC4943" i="1"/>
  <c r="AB4943" i="1"/>
  <c r="AA4943" i="1"/>
  <c r="Z4943" i="1"/>
  <c r="V4943" i="1"/>
  <c r="T4943" i="1"/>
  <c r="S4943" i="1"/>
  <c r="R4943" i="1"/>
  <c r="Q4943" i="1"/>
  <c r="AE4942" i="1"/>
  <c r="AD4942" i="1"/>
  <c r="AC4942" i="1"/>
  <c r="AB4942" i="1"/>
  <c r="AA4942" i="1"/>
  <c r="Z4942" i="1"/>
  <c r="V4942" i="1"/>
  <c r="T4942" i="1"/>
  <c r="S4942" i="1"/>
  <c r="R4942" i="1"/>
  <c r="Q4942" i="1"/>
  <c r="AE4941" i="1"/>
  <c r="AD4941" i="1"/>
  <c r="AC4941" i="1"/>
  <c r="AB4941" i="1"/>
  <c r="AA4941" i="1"/>
  <c r="Z4941" i="1"/>
  <c r="V4941" i="1"/>
  <c r="T4941" i="1"/>
  <c r="S4941" i="1"/>
  <c r="R4941" i="1"/>
  <c r="Q4941" i="1"/>
  <c r="AE4940" i="1"/>
  <c r="AD4940" i="1"/>
  <c r="AC4940" i="1"/>
  <c r="AB4940" i="1"/>
  <c r="AA4940" i="1"/>
  <c r="Z4940" i="1"/>
  <c r="V4940" i="1"/>
  <c r="T4940" i="1"/>
  <c r="S4940" i="1"/>
  <c r="R4940" i="1"/>
  <c r="Q4940" i="1"/>
  <c r="AE4939" i="1"/>
  <c r="AD4939" i="1"/>
  <c r="AC4939" i="1"/>
  <c r="AB4939" i="1"/>
  <c r="AA4939" i="1"/>
  <c r="Z4939" i="1"/>
  <c r="V4939" i="1"/>
  <c r="T4939" i="1"/>
  <c r="S4939" i="1"/>
  <c r="R4939" i="1"/>
  <c r="Q4939" i="1"/>
  <c r="AE4938" i="1"/>
  <c r="AD4938" i="1"/>
  <c r="AC4938" i="1"/>
  <c r="AB4938" i="1"/>
  <c r="AA4938" i="1"/>
  <c r="Z4938" i="1"/>
  <c r="V4938" i="1"/>
  <c r="T4938" i="1"/>
  <c r="S4938" i="1"/>
  <c r="R4938" i="1"/>
  <c r="Q4938" i="1"/>
  <c r="AE4937" i="1"/>
  <c r="AD4937" i="1"/>
  <c r="AC4937" i="1"/>
  <c r="AB4937" i="1"/>
  <c r="AA4937" i="1"/>
  <c r="Z4937" i="1"/>
  <c r="V4937" i="1"/>
  <c r="T4937" i="1"/>
  <c r="S4937" i="1"/>
  <c r="R4937" i="1"/>
  <c r="Q4937" i="1"/>
  <c r="AE4936" i="1"/>
  <c r="AD4936" i="1"/>
  <c r="AC4936" i="1"/>
  <c r="AB4936" i="1"/>
  <c r="AA4936" i="1"/>
  <c r="Z4936" i="1"/>
  <c r="V4936" i="1"/>
  <c r="T4936" i="1"/>
  <c r="S4936" i="1"/>
  <c r="R4936" i="1"/>
  <c r="Q4936" i="1"/>
  <c r="AE4935" i="1"/>
  <c r="AD4935" i="1"/>
  <c r="AC4935" i="1"/>
  <c r="AB4935" i="1"/>
  <c r="AA4935" i="1"/>
  <c r="Z4935" i="1"/>
  <c r="V4935" i="1"/>
  <c r="T4935" i="1"/>
  <c r="S4935" i="1"/>
  <c r="R4935" i="1"/>
  <c r="Q4935" i="1"/>
  <c r="AE4934" i="1"/>
  <c r="AD4934" i="1"/>
  <c r="AC4934" i="1"/>
  <c r="AB4934" i="1"/>
  <c r="AA4934" i="1"/>
  <c r="Z4934" i="1"/>
  <c r="V4934" i="1"/>
  <c r="T4934" i="1"/>
  <c r="S4934" i="1"/>
  <c r="R4934" i="1"/>
  <c r="Q4934" i="1"/>
  <c r="AE4933" i="1"/>
  <c r="AD4933" i="1"/>
  <c r="AC4933" i="1"/>
  <c r="AB4933" i="1"/>
  <c r="AA4933" i="1"/>
  <c r="Z4933" i="1"/>
  <c r="V4933" i="1"/>
  <c r="T4933" i="1"/>
  <c r="S4933" i="1"/>
  <c r="R4933" i="1"/>
  <c r="Q4933" i="1"/>
  <c r="AE4932" i="1"/>
  <c r="AD4932" i="1"/>
  <c r="AC4932" i="1"/>
  <c r="AB4932" i="1"/>
  <c r="AA4932" i="1"/>
  <c r="Z4932" i="1"/>
  <c r="V4932" i="1"/>
  <c r="T4932" i="1"/>
  <c r="S4932" i="1"/>
  <c r="R4932" i="1"/>
  <c r="Q4932" i="1"/>
  <c r="AE4931" i="1"/>
  <c r="AD4931" i="1"/>
  <c r="AC4931" i="1"/>
  <c r="AB4931" i="1"/>
  <c r="AA4931" i="1"/>
  <c r="Z4931" i="1"/>
  <c r="V4931" i="1"/>
  <c r="T4931" i="1"/>
  <c r="S4931" i="1"/>
  <c r="R4931" i="1"/>
  <c r="Q4931" i="1"/>
  <c r="AE4930" i="1"/>
  <c r="AD4930" i="1"/>
  <c r="AC4930" i="1"/>
  <c r="AB4930" i="1"/>
  <c r="AA4930" i="1"/>
  <c r="Z4930" i="1"/>
  <c r="V4930" i="1"/>
  <c r="T4930" i="1"/>
  <c r="S4930" i="1"/>
  <c r="R4930" i="1"/>
  <c r="Q4930" i="1"/>
  <c r="AE4929" i="1"/>
  <c r="AD4929" i="1"/>
  <c r="AC4929" i="1"/>
  <c r="AB4929" i="1"/>
  <c r="AA4929" i="1"/>
  <c r="Z4929" i="1"/>
  <c r="V4929" i="1"/>
  <c r="T4929" i="1"/>
  <c r="S4929" i="1"/>
  <c r="R4929" i="1"/>
  <c r="Q4929" i="1"/>
  <c r="AE4928" i="1"/>
  <c r="AD4928" i="1"/>
  <c r="AC4928" i="1"/>
  <c r="AB4928" i="1"/>
  <c r="AA4928" i="1"/>
  <c r="Z4928" i="1"/>
  <c r="V4928" i="1"/>
  <c r="T4928" i="1"/>
  <c r="S4928" i="1"/>
  <c r="R4928" i="1"/>
  <c r="Q4928" i="1"/>
  <c r="AE4927" i="1"/>
  <c r="AD4927" i="1"/>
  <c r="AC4927" i="1"/>
  <c r="AB4927" i="1"/>
  <c r="AA4927" i="1"/>
  <c r="Z4927" i="1"/>
  <c r="V4927" i="1"/>
  <c r="T4927" i="1"/>
  <c r="S4927" i="1"/>
  <c r="R4927" i="1"/>
  <c r="Q4927" i="1"/>
  <c r="AE4926" i="1"/>
  <c r="AD4926" i="1"/>
  <c r="AC4926" i="1"/>
  <c r="AB4926" i="1"/>
  <c r="AA4926" i="1"/>
  <c r="Z4926" i="1"/>
  <c r="V4926" i="1"/>
  <c r="T4926" i="1"/>
  <c r="S4926" i="1"/>
  <c r="R4926" i="1"/>
  <c r="Q4926" i="1"/>
  <c r="AE4925" i="1"/>
  <c r="AD4925" i="1"/>
  <c r="AC4925" i="1"/>
  <c r="AB4925" i="1"/>
  <c r="AA4925" i="1"/>
  <c r="Z4925" i="1"/>
  <c r="V4925" i="1"/>
  <c r="T4925" i="1"/>
  <c r="S4925" i="1"/>
  <c r="R4925" i="1"/>
  <c r="Q4925" i="1"/>
  <c r="AE4924" i="1"/>
  <c r="AD4924" i="1"/>
  <c r="AC4924" i="1"/>
  <c r="AB4924" i="1"/>
  <c r="AA4924" i="1"/>
  <c r="Z4924" i="1"/>
  <c r="V4924" i="1"/>
  <c r="T4924" i="1"/>
  <c r="S4924" i="1"/>
  <c r="R4924" i="1"/>
  <c r="Q4924" i="1"/>
  <c r="AE4923" i="1"/>
  <c r="AD4923" i="1"/>
  <c r="AC4923" i="1"/>
  <c r="AB4923" i="1"/>
  <c r="AA4923" i="1"/>
  <c r="Z4923" i="1"/>
  <c r="V4923" i="1"/>
  <c r="T4923" i="1"/>
  <c r="S4923" i="1"/>
  <c r="R4923" i="1"/>
  <c r="Q4923" i="1"/>
  <c r="AE4922" i="1"/>
  <c r="AD4922" i="1"/>
  <c r="AC4922" i="1"/>
  <c r="AB4922" i="1"/>
  <c r="AA4922" i="1"/>
  <c r="Z4922" i="1"/>
  <c r="V4922" i="1"/>
  <c r="T4922" i="1"/>
  <c r="S4922" i="1"/>
  <c r="R4922" i="1"/>
  <c r="Q4922" i="1"/>
  <c r="AE4921" i="1"/>
  <c r="AD4921" i="1"/>
  <c r="AC4921" i="1"/>
  <c r="AB4921" i="1"/>
  <c r="AA4921" i="1"/>
  <c r="Z4921" i="1"/>
  <c r="V4921" i="1"/>
  <c r="T4921" i="1"/>
  <c r="S4921" i="1"/>
  <c r="R4921" i="1"/>
  <c r="Q4921" i="1"/>
  <c r="AE4920" i="1"/>
  <c r="AD4920" i="1"/>
  <c r="AC4920" i="1"/>
  <c r="AB4920" i="1"/>
  <c r="AA4920" i="1"/>
  <c r="Z4920" i="1"/>
  <c r="V4920" i="1"/>
  <c r="T4920" i="1"/>
  <c r="S4920" i="1"/>
  <c r="R4920" i="1"/>
  <c r="Q4920" i="1"/>
  <c r="AE4919" i="1"/>
  <c r="AD4919" i="1"/>
  <c r="AC4919" i="1"/>
  <c r="AB4919" i="1"/>
  <c r="AA4919" i="1"/>
  <c r="Z4919" i="1"/>
  <c r="V4919" i="1"/>
  <c r="T4919" i="1"/>
  <c r="S4919" i="1"/>
  <c r="R4919" i="1"/>
  <c r="Q4919" i="1"/>
  <c r="AE4918" i="1"/>
  <c r="AD4918" i="1"/>
  <c r="AC4918" i="1"/>
  <c r="AB4918" i="1"/>
  <c r="AA4918" i="1"/>
  <c r="Z4918" i="1"/>
  <c r="V4918" i="1"/>
  <c r="T4918" i="1"/>
  <c r="S4918" i="1"/>
  <c r="R4918" i="1"/>
  <c r="Q4918" i="1"/>
  <c r="AE4917" i="1"/>
  <c r="AD4917" i="1"/>
  <c r="AC4917" i="1"/>
  <c r="AB4917" i="1"/>
  <c r="AA4917" i="1"/>
  <c r="Z4917" i="1"/>
  <c r="V4917" i="1"/>
  <c r="T4917" i="1"/>
  <c r="S4917" i="1"/>
  <c r="R4917" i="1"/>
  <c r="Q4917" i="1"/>
  <c r="AE4916" i="1"/>
  <c r="AD4916" i="1"/>
  <c r="AC4916" i="1"/>
  <c r="AB4916" i="1"/>
  <c r="AA4916" i="1"/>
  <c r="Z4916" i="1"/>
  <c r="V4916" i="1"/>
  <c r="T4916" i="1"/>
  <c r="S4916" i="1"/>
  <c r="R4916" i="1"/>
  <c r="Q4916" i="1"/>
  <c r="AE4915" i="1"/>
  <c r="AD4915" i="1"/>
  <c r="AC4915" i="1"/>
  <c r="AB4915" i="1"/>
  <c r="AA4915" i="1"/>
  <c r="Z4915" i="1"/>
  <c r="V4915" i="1"/>
  <c r="T4915" i="1"/>
  <c r="S4915" i="1"/>
  <c r="R4915" i="1"/>
  <c r="Q4915" i="1"/>
  <c r="AE4914" i="1"/>
  <c r="AD4914" i="1"/>
  <c r="AC4914" i="1"/>
  <c r="AB4914" i="1"/>
  <c r="AA4914" i="1"/>
  <c r="Z4914" i="1"/>
  <c r="V4914" i="1"/>
  <c r="T4914" i="1"/>
  <c r="S4914" i="1"/>
  <c r="R4914" i="1"/>
  <c r="Q4914" i="1"/>
  <c r="AE4913" i="1"/>
  <c r="AD4913" i="1"/>
  <c r="AC4913" i="1"/>
  <c r="AB4913" i="1"/>
  <c r="AA4913" i="1"/>
  <c r="Z4913" i="1"/>
  <c r="V4913" i="1"/>
  <c r="T4913" i="1"/>
  <c r="S4913" i="1"/>
  <c r="R4913" i="1"/>
  <c r="Q4913" i="1"/>
  <c r="AE4912" i="1"/>
  <c r="AD4912" i="1"/>
  <c r="AC4912" i="1"/>
  <c r="AB4912" i="1"/>
  <c r="AA4912" i="1"/>
  <c r="Z4912" i="1"/>
  <c r="V4912" i="1"/>
  <c r="T4912" i="1"/>
  <c r="S4912" i="1"/>
  <c r="R4912" i="1"/>
  <c r="Q4912" i="1"/>
  <c r="AE4911" i="1"/>
  <c r="AD4911" i="1"/>
  <c r="AC4911" i="1"/>
  <c r="AB4911" i="1"/>
  <c r="AA4911" i="1"/>
  <c r="Z4911" i="1"/>
  <c r="V4911" i="1"/>
  <c r="T4911" i="1"/>
  <c r="S4911" i="1"/>
  <c r="R4911" i="1"/>
  <c r="Q4911" i="1"/>
  <c r="AE4910" i="1"/>
  <c r="AD4910" i="1"/>
  <c r="AC4910" i="1"/>
  <c r="AB4910" i="1"/>
  <c r="AA4910" i="1"/>
  <c r="Z4910" i="1"/>
  <c r="V4910" i="1"/>
  <c r="T4910" i="1"/>
  <c r="S4910" i="1"/>
  <c r="R4910" i="1"/>
  <c r="Q4910" i="1"/>
  <c r="AE4909" i="1"/>
  <c r="AD4909" i="1"/>
  <c r="AC4909" i="1"/>
  <c r="AB4909" i="1"/>
  <c r="AA4909" i="1"/>
  <c r="Z4909" i="1"/>
  <c r="V4909" i="1"/>
  <c r="T4909" i="1"/>
  <c r="S4909" i="1"/>
  <c r="R4909" i="1"/>
  <c r="Q4909" i="1"/>
  <c r="AE4908" i="1"/>
  <c r="AD4908" i="1"/>
  <c r="AC4908" i="1"/>
  <c r="AB4908" i="1"/>
  <c r="AA4908" i="1"/>
  <c r="Z4908" i="1"/>
  <c r="V4908" i="1"/>
  <c r="T4908" i="1"/>
  <c r="S4908" i="1"/>
  <c r="R4908" i="1"/>
  <c r="Q4908" i="1"/>
  <c r="AE4907" i="1"/>
  <c r="AD4907" i="1"/>
  <c r="AC4907" i="1"/>
  <c r="AB4907" i="1"/>
  <c r="AA4907" i="1"/>
  <c r="Z4907" i="1"/>
  <c r="V4907" i="1"/>
  <c r="T4907" i="1"/>
  <c r="S4907" i="1"/>
  <c r="R4907" i="1"/>
  <c r="Q4907" i="1"/>
  <c r="AE4906" i="1"/>
  <c r="AD4906" i="1"/>
  <c r="AC4906" i="1"/>
  <c r="AB4906" i="1"/>
  <c r="AA4906" i="1"/>
  <c r="Z4906" i="1"/>
  <c r="V4906" i="1"/>
  <c r="T4906" i="1"/>
  <c r="S4906" i="1"/>
  <c r="R4906" i="1"/>
  <c r="Q4906" i="1"/>
  <c r="AE4905" i="1"/>
  <c r="AD4905" i="1"/>
  <c r="AC4905" i="1"/>
  <c r="AB4905" i="1"/>
  <c r="AA4905" i="1"/>
  <c r="Z4905" i="1"/>
  <c r="V4905" i="1"/>
  <c r="T4905" i="1"/>
  <c r="S4905" i="1"/>
  <c r="R4905" i="1"/>
  <c r="Q4905" i="1"/>
  <c r="AE4904" i="1"/>
  <c r="AD4904" i="1"/>
  <c r="AC4904" i="1"/>
  <c r="AB4904" i="1"/>
  <c r="AA4904" i="1"/>
  <c r="Z4904" i="1"/>
  <c r="V4904" i="1"/>
  <c r="T4904" i="1"/>
  <c r="S4904" i="1"/>
  <c r="R4904" i="1"/>
  <c r="Q4904" i="1"/>
  <c r="AE4903" i="1"/>
  <c r="AD4903" i="1"/>
  <c r="AC4903" i="1"/>
  <c r="AB4903" i="1"/>
  <c r="AA4903" i="1"/>
  <c r="Z4903" i="1"/>
  <c r="V4903" i="1"/>
  <c r="T4903" i="1"/>
  <c r="S4903" i="1"/>
  <c r="R4903" i="1"/>
  <c r="Q4903" i="1"/>
  <c r="AE4902" i="1"/>
  <c r="AD4902" i="1"/>
  <c r="AC4902" i="1"/>
  <c r="AB4902" i="1"/>
  <c r="AA4902" i="1"/>
  <c r="Z4902" i="1"/>
  <c r="V4902" i="1"/>
  <c r="T4902" i="1"/>
  <c r="S4902" i="1"/>
  <c r="R4902" i="1"/>
  <c r="Q4902" i="1"/>
  <c r="AE4901" i="1"/>
  <c r="AD4901" i="1"/>
  <c r="AC4901" i="1"/>
  <c r="AB4901" i="1"/>
  <c r="AA4901" i="1"/>
  <c r="Z4901" i="1"/>
  <c r="V4901" i="1"/>
  <c r="T4901" i="1"/>
  <c r="S4901" i="1"/>
  <c r="R4901" i="1"/>
  <c r="Q4901" i="1"/>
  <c r="AE4900" i="1"/>
  <c r="AD4900" i="1"/>
  <c r="AC4900" i="1"/>
  <c r="AB4900" i="1"/>
  <c r="AA4900" i="1"/>
  <c r="Z4900" i="1"/>
  <c r="V4900" i="1"/>
  <c r="T4900" i="1"/>
  <c r="S4900" i="1"/>
  <c r="R4900" i="1"/>
  <c r="Q4900" i="1"/>
  <c r="AE4899" i="1"/>
  <c r="AD4899" i="1"/>
  <c r="AC4899" i="1"/>
  <c r="AB4899" i="1"/>
  <c r="AA4899" i="1"/>
  <c r="Z4899" i="1"/>
  <c r="V4899" i="1"/>
  <c r="T4899" i="1"/>
  <c r="S4899" i="1"/>
  <c r="R4899" i="1"/>
  <c r="Q4899" i="1"/>
  <c r="AE4898" i="1"/>
  <c r="AD4898" i="1"/>
  <c r="AC4898" i="1"/>
  <c r="AB4898" i="1"/>
  <c r="AA4898" i="1"/>
  <c r="Z4898" i="1"/>
  <c r="V4898" i="1"/>
  <c r="T4898" i="1"/>
  <c r="S4898" i="1"/>
  <c r="R4898" i="1"/>
  <c r="Q4898" i="1"/>
  <c r="AE4897" i="1"/>
  <c r="AD4897" i="1"/>
  <c r="AC4897" i="1"/>
  <c r="AB4897" i="1"/>
  <c r="AA4897" i="1"/>
  <c r="Z4897" i="1"/>
  <c r="V4897" i="1"/>
  <c r="T4897" i="1"/>
  <c r="S4897" i="1"/>
  <c r="R4897" i="1"/>
  <c r="Q4897" i="1"/>
  <c r="AE4896" i="1"/>
  <c r="AD4896" i="1"/>
  <c r="AC4896" i="1"/>
  <c r="AB4896" i="1"/>
  <c r="AA4896" i="1"/>
  <c r="Z4896" i="1"/>
  <c r="V4896" i="1"/>
  <c r="T4896" i="1"/>
  <c r="S4896" i="1"/>
  <c r="R4896" i="1"/>
  <c r="Q4896" i="1"/>
  <c r="AE4895" i="1"/>
  <c r="AD4895" i="1"/>
  <c r="AC4895" i="1"/>
  <c r="AB4895" i="1"/>
  <c r="AA4895" i="1"/>
  <c r="Z4895" i="1"/>
  <c r="V4895" i="1"/>
  <c r="T4895" i="1"/>
  <c r="S4895" i="1"/>
  <c r="R4895" i="1"/>
  <c r="Q4895" i="1"/>
  <c r="AE4894" i="1"/>
  <c r="AD4894" i="1"/>
  <c r="AC4894" i="1"/>
  <c r="AB4894" i="1"/>
  <c r="AA4894" i="1"/>
  <c r="Z4894" i="1"/>
  <c r="V4894" i="1"/>
  <c r="T4894" i="1"/>
  <c r="S4894" i="1"/>
  <c r="R4894" i="1"/>
  <c r="Q4894" i="1"/>
  <c r="AE4893" i="1"/>
  <c r="AD4893" i="1"/>
  <c r="AC4893" i="1"/>
  <c r="AB4893" i="1"/>
  <c r="AA4893" i="1"/>
  <c r="Z4893" i="1"/>
  <c r="V4893" i="1"/>
  <c r="T4893" i="1"/>
  <c r="S4893" i="1"/>
  <c r="R4893" i="1"/>
  <c r="Q4893" i="1"/>
  <c r="AE4892" i="1"/>
  <c r="AD4892" i="1"/>
  <c r="AC4892" i="1"/>
  <c r="AB4892" i="1"/>
  <c r="AA4892" i="1"/>
  <c r="Z4892" i="1"/>
  <c r="V4892" i="1"/>
  <c r="T4892" i="1"/>
  <c r="S4892" i="1"/>
  <c r="R4892" i="1"/>
  <c r="Q4892" i="1"/>
  <c r="AE4891" i="1"/>
  <c r="AD4891" i="1"/>
  <c r="AC4891" i="1"/>
  <c r="AB4891" i="1"/>
  <c r="AA4891" i="1"/>
  <c r="Z4891" i="1"/>
  <c r="V4891" i="1"/>
  <c r="T4891" i="1"/>
  <c r="S4891" i="1"/>
  <c r="R4891" i="1"/>
  <c r="Q4891" i="1"/>
  <c r="AE4890" i="1"/>
  <c r="AD4890" i="1"/>
  <c r="AC4890" i="1"/>
  <c r="AB4890" i="1"/>
  <c r="AA4890" i="1"/>
  <c r="Z4890" i="1"/>
  <c r="V4890" i="1"/>
  <c r="T4890" i="1"/>
  <c r="S4890" i="1"/>
  <c r="R4890" i="1"/>
  <c r="Q4890" i="1"/>
  <c r="AE4889" i="1"/>
  <c r="AD4889" i="1"/>
  <c r="AC4889" i="1"/>
  <c r="AB4889" i="1"/>
  <c r="AA4889" i="1"/>
  <c r="Z4889" i="1"/>
  <c r="V4889" i="1"/>
  <c r="T4889" i="1"/>
  <c r="S4889" i="1"/>
  <c r="R4889" i="1"/>
  <c r="Q4889" i="1"/>
  <c r="AE4888" i="1"/>
  <c r="AD4888" i="1"/>
  <c r="AC4888" i="1"/>
  <c r="AB4888" i="1"/>
  <c r="AA4888" i="1"/>
  <c r="Z4888" i="1"/>
  <c r="V4888" i="1"/>
  <c r="T4888" i="1"/>
  <c r="S4888" i="1"/>
  <c r="R4888" i="1"/>
  <c r="Q4888" i="1"/>
  <c r="AE4887" i="1"/>
  <c r="AD4887" i="1"/>
  <c r="AC4887" i="1"/>
  <c r="AB4887" i="1"/>
  <c r="AA4887" i="1"/>
  <c r="Z4887" i="1"/>
  <c r="V4887" i="1"/>
  <c r="T4887" i="1"/>
  <c r="S4887" i="1"/>
  <c r="R4887" i="1"/>
  <c r="Q4887" i="1"/>
  <c r="AE4886" i="1"/>
  <c r="AD4886" i="1"/>
  <c r="AC4886" i="1"/>
  <c r="AB4886" i="1"/>
  <c r="AA4886" i="1"/>
  <c r="Z4886" i="1"/>
  <c r="V4886" i="1"/>
  <c r="T4886" i="1"/>
  <c r="S4886" i="1"/>
  <c r="R4886" i="1"/>
  <c r="Q4886" i="1"/>
  <c r="AE4885" i="1"/>
  <c r="AD4885" i="1"/>
  <c r="AC4885" i="1"/>
  <c r="AB4885" i="1"/>
  <c r="AA4885" i="1"/>
  <c r="Z4885" i="1"/>
  <c r="V4885" i="1"/>
  <c r="T4885" i="1"/>
  <c r="S4885" i="1"/>
  <c r="R4885" i="1"/>
  <c r="Q4885" i="1"/>
  <c r="AE4884" i="1"/>
  <c r="AD4884" i="1"/>
  <c r="AC4884" i="1"/>
  <c r="AB4884" i="1"/>
  <c r="AA4884" i="1"/>
  <c r="Z4884" i="1"/>
  <c r="V4884" i="1"/>
  <c r="T4884" i="1"/>
  <c r="S4884" i="1"/>
  <c r="R4884" i="1"/>
  <c r="Q4884" i="1"/>
  <c r="AE4883" i="1"/>
  <c r="AD4883" i="1"/>
  <c r="AC4883" i="1"/>
  <c r="AB4883" i="1"/>
  <c r="AA4883" i="1"/>
  <c r="Z4883" i="1"/>
  <c r="V4883" i="1"/>
  <c r="T4883" i="1"/>
  <c r="S4883" i="1"/>
  <c r="R4883" i="1"/>
  <c r="Q4883" i="1"/>
  <c r="AE4882" i="1"/>
  <c r="AD4882" i="1"/>
  <c r="AC4882" i="1"/>
  <c r="AB4882" i="1"/>
  <c r="AA4882" i="1"/>
  <c r="Z4882" i="1"/>
  <c r="V4882" i="1"/>
  <c r="T4882" i="1"/>
  <c r="S4882" i="1"/>
  <c r="R4882" i="1"/>
  <c r="Q4882" i="1"/>
  <c r="AE4881" i="1"/>
  <c r="AD4881" i="1"/>
  <c r="AC4881" i="1"/>
  <c r="AB4881" i="1"/>
  <c r="AA4881" i="1"/>
  <c r="Z4881" i="1"/>
  <c r="V4881" i="1"/>
  <c r="T4881" i="1"/>
  <c r="S4881" i="1"/>
  <c r="R4881" i="1"/>
  <c r="Q4881" i="1"/>
  <c r="AE4880" i="1"/>
  <c r="AD4880" i="1"/>
  <c r="AC4880" i="1"/>
  <c r="AB4880" i="1"/>
  <c r="AA4880" i="1"/>
  <c r="Z4880" i="1"/>
  <c r="V4880" i="1"/>
  <c r="T4880" i="1"/>
  <c r="S4880" i="1"/>
  <c r="R4880" i="1"/>
  <c r="Q4880" i="1"/>
  <c r="AE4879" i="1"/>
  <c r="AD4879" i="1"/>
  <c r="AC4879" i="1"/>
  <c r="AB4879" i="1"/>
  <c r="AA4879" i="1"/>
  <c r="Z4879" i="1"/>
  <c r="V4879" i="1"/>
  <c r="T4879" i="1"/>
  <c r="S4879" i="1"/>
  <c r="R4879" i="1"/>
  <c r="Q4879" i="1"/>
  <c r="AE4878" i="1"/>
  <c r="AD4878" i="1"/>
  <c r="AC4878" i="1"/>
  <c r="AB4878" i="1"/>
  <c r="AA4878" i="1"/>
  <c r="Z4878" i="1"/>
  <c r="V4878" i="1"/>
  <c r="T4878" i="1"/>
  <c r="S4878" i="1"/>
  <c r="R4878" i="1"/>
  <c r="Q4878" i="1"/>
  <c r="AE4877" i="1"/>
  <c r="AD4877" i="1"/>
  <c r="AC4877" i="1"/>
  <c r="AB4877" i="1"/>
  <c r="AA4877" i="1"/>
  <c r="Z4877" i="1"/>
  <c r="V4877" i="1"/>
  <c r="T4877" i="1"/>
  <c r="S4877" i="1"/>
  <c r="R4877" i="1"/>
  <c r="Q4877" i="1"/>
  <c r="AE4876" i="1"/>
  <c r="AD4876" i="1"/>
  <c r="AC4876" i="1"/>
  <c r="AB4876" i="1"/>
  <c r="AA4876" i="1"/>
  <c r="Z4876" i="1"/>
  <c r="V4876" i="1"/>
  <c r="T4876" i="1"/>
  <c r="S4876" i="1"/>
  <c r="R4876" i="1"/>
  <c r="Q4876" i="1"/>
  <c r="AE4875" i="1"/>
  <c r="AD4875" i="1"/>
  <c r="AC4875" i="1"/>
  <c r="AB4875" i="1"/>
  <c r="AA4875" i="1"/>
  <c r="Z4875" i="1"/>
  <c r="V4875" i="1"/>
  <c r="T4875" i="1"/>
  <c r="S4875" i="1"/>
  <c r="R4875" i="1"/>
  <c r="Q4875" i="1"/>
  <c r="AE4874" i="1"/>
  <c r="AD4874" i="1"/>
  <c r="AC4874" i="1"/>
  <c r="AB4874" i="1"/>
  <c r="AA4874" i="1"/>
  <c r="Z4874" i="1"/>
  <c r="V4874" i="1"/>
  <c r="T4874" i="1"/>
  <c r="S4874" i="1"/>
  <c r="R4874" i="1"/>
  <c r="Q4874" i="1"/>
  <c r="AE4873" i="1"/>
  <c r="AD4873" i="1"/>
  <c r="AC4873" i="1"/>
  <c r="AB4873" i="1"/>
  <c r="AA4873" i="1"/>
  <c r="Z4873" i="1"/>
  <c r="V4873" i="1"/>
  <c r="T4873" i="1"/>
  <c r="S4873" i="1"/>
  <c r="R4873" i="1"/>
  <c r="Q4873" i="1"/>
  <c r="AE4872" i="1"/>
  <c r="AD4872" i="1"/>
  <c r="AC4872" i="1"/>
  <c r="AB4872" i="1"/>
  <c r="AA4872" i="1"/>
  <c r="Z4872" i="1"/>
  <c r="V4872" i="1"/>
  <c r="T4872" i="1"/>
  <c r="S4872" i="1"/>
  <c r="R4872" i="1"/>
  <c r="Q4872" i="1"/>
  <c r="AE4871" i="1"/>
  <c r="AD4871" i="1"/>
  <c r="AC4871" i="1"/>
  <c r="AB4871" i="1"/>
  <c r="AA4871" i="1"/>
  <c r="Z4871" i="1"/>
  <c r="V4871" i="1"/>
  <c r="T4871" i="1"/>
  <c r="S4871" i="1"/>
  <c r="R4871" i="1"/>
  <c r="Q4871" i="1"/>
  <c r="AE4870" i="1"/>
  <c r="AD4870" i="1"/>
  <c r="AC4870" i="1"/>
  <c r="AB4870" i="1"/>
  <c r="AA4870" i="1"/>
  <c r="Z4870" i="1"/>
  <c r="V4870" i="1"/>
  <c r="T4870" i="1"/>
  <c r="S4870" i="1"/>
  <c r="R4870" i="1"/>
  <c r="Q4870" i="1"/>
  <c r="AE4869" i="1"/>
  <c r="AD4869" i="1"/>
  <c r="AC4869" i="1"/>
  <c r="AB4869" i="1"/>
  <c r="AA4869" i="1"/>
  <c r="Z4869" i="1"/>
  <c r="V4869" i="1"/>
  <c r="T4869" i="1"/>
  <c r="S4869" i="1"/>
  <c r="R4869" i="1"/>
  <c r="Q4869" i="1"/>
  <c r="AE4868" i="1"/>
  <c r="AD4868" i="1"/>
  <c r="AC4868" i="1"/>
  <c r="AB4868" i="1"/>
  <c r="AA4868" i="1"/>
  <c r="Z4868" i="1"/>
  <c r="V4868" i="1"/>
  <c r="T4868" i="1"/>
  <c r="S4868" i="1"/>
  <c r="R4868" i="1"/>
  <c r="Q4868" i="1"/>
  <c r="AE4867" i="1"/>
  <c r="AD4867" i="1"/>
  <c r="AC4867" i="1"/>
  <c r="AB4867" i="1"/>
  <c r="AA4867" i="1"/>
  <c r="Z4867" i="1"/>
  <c r="V4867" i="1"/>
  <c r="T4867" i="1"/>
  <c r="S4867" i="1"/>
  <c r="R4867" i="1"/>
  <c r="Q4867" i="1"/>
  <c r="AE4866" i="1"/>
  <c r="AD4866" i="1"/>
  <c r="AC4866" i="1"/>
  <c r="AB4866" i="1"/>
  <c r="AA4866" i="1"/>
  <c r="Z4866" i="1"/>
  <c r="V4866" i="1"/>
  <c r="T4866" i="1"/>
  <c r="S4866" i="1"/>
  <c r="R4866" i="1"/>
  <c r="Q4866" i="1"/>
  <c r="AE4865" i="1"/>
  <c r="AD4865" i="1"/>
  <c r="AC4865" i="1"/>
  <c r="AB4865" i="1"/>
  <c r="AA4865" i="1"/>
  <c r="Z4865" i="1"/>
  <c r="V4865" i="1"/>
  <c r="T4865" i="1"/>
  <c r="S4865" i="1"/>
  <c r="R4865" i="1"/>
  <c r="Q4865" i="1"/>
  <c r="AE4864" i="1"/>
  <c r="AD4864" i="1"/>
  <c r="AC4864" i="1"/>
  <c r="AB4864" i="1"/>
  <c r="AA4864" i="1"/>
  <c r="Z4864" i="1"/>
  <c r="V4864" i="1"/>
  <c r="T4864" i="1"/>
  <c r="S4864" i="1"/>
  <c r="R4864" i="1"/>
  <c r="Q4864" i="1"/>
  <c r="AE4863" i="1"/>
  <c r="AD4863" i="1"/>
  <c r="AC4863" i="1"/>
  <c r="AB4863" i="1"/>
  <c r="AA4863" i="1"/>
  <c r="Z4863" i="1"/>
  <c r="V4863" i="1"/>
  <c r="T4863" i="1"/>
  <c r="S4863" i="1"/>
  <c r="R4863" i="1"/>
  <c r="Q4863" i="1"/>
  <c r="AE4862" i="1"/>
  <c r="AD4862" i="1"/>
  <c r="AC4862" i="1"/>
  <c r="AB4862" i="1"/>
  <c r="AA4862" i="1"/>
  <c r="Z4862" i="1"/>
  <c r="V4862" i="1"/>
  <c r="T4862" i="1"/>
  <c r="S4862" i="1"/>
  <c r="R4862" i="1"/>
  <c r="Q4862" i="1"/>
  <c r="AE4861" i="1"/>
  <c r="AD4861" i="1"/>
  <c r="AC4861" i="1"/>
  <c r="AB4861" i="1"/>
  <c r="AA4861" i="1"/>
  <c r="Z4861" i="1"/>
  <c r="V4861" i="1"/>
  <c r="T4861" i="1"/>
  <c r="S4861" i="1"/>
  <c r="R4861" i="1"/>
  <c r="Q4861" i="1"/>
  <c r="AE4860" i="1"/>
  <c r="AD4860" i="1"/>
  <c r="AC4860" i="1"/>
  <c r="AB4860" i="1"/>
  <c r="AA4860" i="1"/>
  <c r="Z4860" i="1"/>
  <c r="V4860" i="1"/>
  <c r="T4860" i="1"/>
  <c r="S4860" i="1"/>
  <c r="R4860" i="1"/>
  <c r="Q4860" i="1"/>
  <c r="AE4859" i="1"/>
  <c r="AD4859" i="1"/>
  <c r="AC4859" i="1"/>
  <c r="AB4859" i="1"/>
  <c r="AA4859" i="1"/>
  <c r="Z4859" i="1"/>
  <c r="V4859" i="1"/>
  <c r="T4859" i="1"/>
  <c r="S4859" i="1"/>
  <c r="R4859" i="1"/>
  <c r="Q4859" i="1"/>
  <c r="AE4858" i="1"/>
  <c r="AD4858" i="1"/>
  <c r="AC4858" i="1"/>
  <c r="AB4858" i="1"/>
  <c r="AA4858" i="1"/>
  <c r="Z4858" i="1"/>
  <c r="V4858" i="1"/>
  <c r="T4858" i="1"/>
  <c r="S4858" i="1"/>
  <c r="R4858" i="1"/>
  <c r="Q4858" i="1"/>
  <c r="AE4857" i="1"/>
  <c r="AD4857" i="1"/>
  <c r="AC4857" i="1"/>
  <c r="AB4857" i="1"/>
  <c r="AA4857" i="1"/>
  <c r="Z4857" i="1"/>
  <c r="V4857" i="1"/>
  <c r="T4857" i="1"/>
  <c r="S4857" i="1"/>
  <c r="R4857" i="1"/>
  <c r="Q4857" i="1"/>
  <c r="AE4856" i="1"/>
  <c r="AD4856" i="1"/>
  <c r="AC4856" i="1"/>
  <c r="AB4856" i="1"/>
  <c r="AA4856" i="1"/>
  <c r="Z4856" i="1"/>
  <c r="V4856" i="1"/>
  <c r="T4856" i="1"/>
  <c r="S4856" i="1"/>
  <c r="R4856" i="1"/>
  <c r="Q4856" i="1"/>
  <c r="AE4855" i="1"/>
  <c r="AD4855" i="1"/>
  <c r="AC4855" i="1"/>
  <c r="AB4855" i="1"/>
  <c r="AA4855" i="1"/>
  <c r="Z4855" i="1"/>
  <c r="V4855" i="1"/>
  <c r="T4855" i="1"/>
  <c r="S4855" i="1"/>
  <c r="R4855" i="1"/>
  <c r="Q4855" i="1"/>
  <c r="AE4854" i="1"/>
  <c r="AD4854" i="1"/>
  <c r="AC4854" i="1"/>
  <c r="AB4854" i="1"/>
  <c r="AA4854" i="1"/>
  <c r="Z4854" i="1"/>
  <c r="V4854" i="1"/>
  <c r="T4854" i="1"/>
  <c r="S4854" i="1"/>
  <c r="R4854" i="1"/>
  <c r="Q4854" i="1"/>
  <c r="AE4853" i="1"/>
  <c r="AD4853" i="1"/>
  <c r="AC4853" i="1"/>
  <c r="AB4853" i="1"/>
  <c r="AA4853" i="1"/>
  <c r="Z4853" i="1"/>
  <c r="V4853" i="1"/>
  <c r="T4853" i="1"/>
  <c r="S4853" i="1"/>
  <c r="R4853" i="1"/>
  <c r="Q4853" i="1"/>
  <c r="AE4852" i="1"/>
  <c r="AD4852" i="1"/>
  <c r="AC4852" i="1"/>
  <c r="AB4852" i="1"/>
  <c r="AA4852" i="1"/>
  <c r="Z4852" i="1"/>
  <c r="V4852" i="1"/>
  <c r="T4852" i="1"/>
  <c r="S4852" i="1"/>
  <c r="R4852" i="1"/>
  <c r="Q4852" i="1"/>
  <c r="AE4851" i="1"/>
  <c r="AD4851" i="1"/>
  <c r="AC4851" i="1"/>
  <c r="AB4851" i="1"/>
  <c r="AA4851" i="1"/>
  <c r="Z4851" i="1"/>
  <c r="V4851" i="1"/>
  <c r="T4851" i="1"/>
  <c r="S4851" i="1"/>
  <c r="R4851" i="1"/>
  <c r="Q4851" i="1"/>
  <c r="AE4850" i="1"/>
  <c r="AD4850" i="1"/>
  <c r="AC4850" i="1"/>
  <c r="AB4850" i="1"/>
  <c r="AA4850" i="1"/>
  <c r="Z4850" i="1"/>
  <c r="V4850" i="1"/>
  <c r="T4850" i="1"/>
  <c r="S4850" i="1"/>
  <c r="R4850" i="1"/>
  <c r="Q4850" i="1"/>
  <c r="AE4849" i="1"/>
  <c r="AD4849" i="1"/>
  <c r="AC4849" i="1"/>
  <c r="AB4849" i="1"/>
  <c r="AA4849" i="1"/>
  <c r="Z4849" i="1"/>
  <c r="V4849" i="1"/>
  <c r="T4849" i="1"/>
  <c r="S4849" i="1"/>
  <c r="R4849" i="1"/>
  <c r="Q4849" i="1"/>
  <c r="AE4848" i="1"/>
  <c r="AD4848" i="1"/>
  <c r="AC4848" i="1"/>
  <c r="AB4848" i="1"/>
  <c r="AA4848" i="1"/>
  <c r="Z4848" i="1"/>
  <c r="V4848" i="1"/>
  <c r="T4848" i="1"/>
  <c r="S4848" i="1"/>
  <c r="R4848" i="1"/>
  <c r="Q4848" i="1"/>
  <c r="AE4847" i="1"/>
  <c r="AD4847" i="1"/>
  <c r="AC4847" i="1"/>
  <c r="AB4847" i="1"/>
  <c r="AA4847" i="1"/>
  <c r="Z4847" i="1"/>
  <c r="V4847" i="1"/>
  <c r="T4847" i="1"/>
  <c r="S4847" i="1"/>
  <c r="R4847" i="1"/>
  <c r="Q4847" i="1"/>
  <c r="AE4846" i="1"/>
  <c r="AD4846" i="1"/>
  <c r="AC4846" i="1"/>
  <c r="AB4846" i="1"/>
  <c r="AA4846" i="1"/>
  <c r="Z4846" i="1"/>
  <c r="V4846" i="1"/>
  <c r="T4846" i="1"/>
  <c r="S4846" i="1"/>
  <c r="R4846" i="1"/>
  <c r="Q4846" i="1"/>
  <c r="AE4845" i="1"/>
  <c r="AD4845" i="1"/>
  <c r="AC4845" i="1"/>
  <c r="AB4845" i="1"/>
  <c r="AA4845" i="1"/>
  <c r="Z4845" i="1"/>
  <c r="V4845" i="1"/>
  <c r="T4845" i="1"/>
  <c r="S4845" i="1"/>
  <c r="R4845" i="1"/>
  <c r="Q4845" i="1"/>
  <c r="AE4844" i="1"/>
  <c r="AD4844" i="1"/>
  <c r="AC4844" i="1"/>
  <c r="AB4844" i="1"/>
  <c r="AA4844" i="1"/>
  <c r="Z4844" i="1"/>
  <c r="V4844" i="1"/>
  <c r="T4844" i="1"/>
  <c r="S4844" i="1"/>
  <c r="R4844" i="1"/>
  <c r="Q4844" i="1"/>
  <c r="AE4843" i="1"/>
  <c r="AD4843" i="1"/>
  <c r="AC4843" i="1"/>
  <c r="AB4843" i="1"/>
  <c r="AA4843" i="1"/>
  <c r="Z4843" i="1"/>
  <c r="V4843" i="1"/>
  <c r="T4843" i="1"/>
  <c r="S4843" i="1"/>
  <c r="R4843" i="1"/>
  <c r="Q4843" i="1"/>
  <c r="AE4842" i="1"/>
  <c r="AD4842" i="1"/>
  <c r="AC4842" i="1"/>
  <c r="AB4842" i="1"/>
  <c r="AA4842" i="1"/>
  <c r="Z4842" i="1"/>
  <c r="V4842" i="1"/>
  <c r="T4842" i="1"/>
  <c r="S4842" i="1"/>
  <c r="R4842" i="1"/>
  <c r="Q4842" i="1"/>
  <c r="AE4841" i="1"/>
  <c r="AD4841" i="1"/>
  <c r="AC4841" i="1"/>
  <c r="AB4841" i="1"/>
  <c r="AA4841" i="1"/>
  <c r="Z4841" i="1"/>
  <c r="V4841" i="1"/>
  <c r="T4841" i="1"/>
  <c r="S4841" i="1"/>
  <c r="R4841" i="1"/>
  <c r="Q4841" i="1"/>
  <c r="AE4840" i="1"/>
  <c r="AD4840" i="1"/>
  <c r="AC4840" i="1"/>
  <c r="AB4840" i="1"/>
  <c r="AA4840" i="1"/>
  <c r="Z4840" i="1"/>
  <c r="V4840" i="1"/>
  <c r="T4840" i="1"/>
  <c r="S4840" i="1"/>
  <c r="R4840" i="1"/>
  <c r="Q4840" i="1"/>
  <c r="AE4839" i="1"/>
  <c r="AD4839" i="1"/>
  <c r="AC4839" i="1"/>
  <c r="AB4839" i="1"/>
  <c r="AA4839" i="1"/>
  <c r="Z4839" i="1"/>
  <c r="V4839" i="1"/>
  <c r="T4839" i="1"/>
  <c r="S4839" i="1"/>
  <c r="R4839" i="1"/>
  <c r="Q4839" i="1"/>
  <c r="AE4838" i="1"/>
  <c r="AD4838" i="1"/>
  <c r="AC4838" i="1"/>
  <c r="AB4838" i="1"/>
  <c r="AA4838" i="1"/>
  <c r="Z4838" i="1"/>
  <c r="V4838" i="1"/>
  <c r="T4838" i="1"/>
  <c r="S4838" i="1"/>
  <c r="R4838" i="1"/>
  <c r="Q4838" i="1"/>
  <c r="AE4837" i="1"/>
  <c r="AD4837" i="1"/>
  <c r="AC4837" i="1"/>
  <c r="AB4837" i="1"/>
  <c r="AA4837" i="1"/>
  <c r="Z4837" i="1"/>
  <c r="V4837" i="1"/>
  <c r="T4837" i="1"/>
  <c r="S4837" i="1"/>
  <c r="R4837" i="1"/>
  <c r="Q4837" i="1"/>
  <c r="AE4836" i="1"/>
  <c r="AD4836" i="1"/>
  <c r="AC4836" i="1"/>
  <c r="AB4836" i="1"/>
  <c r="AA4836" i="1"/>
  <c r="Z4836" i="1"/>
  <c r="V4836" i="1"/>
  <c r="T4836" i="1"/>
  <c r="S4836" i="1"/>
  <c r="R4836" i="1"/>
  <c r="Q4836" i="1"/>
  <c r="AE4835" i="1"/>
  <c r="AD4835" i="1"/>
  <c r="AC4835" i="1"/>
  <c r="AB4835" i="1"/>
  <c r="AA4835" i="1"/>
  <c r="Z4835" i="1"/>
  <c r="V4835" i="1"/>
  <c r="T4835" i="1"/>
  <c r="S4835" i="1"/>
  <c r="R4835" i="1"/>
  <c r="Q4835" i="1"/>
  <c r="AE4834" i="1"/>
  <c r="AD4834" i="1"/>
  <c r="AC4834" i="1"/>
  <c r="AB4834" i="1"/>
  <c r="AA4834" i="1"/>
  <c r="Z4834" i="1"/>
  <c r="V4834" i="1"/>
  <c r="T4834" i="1"/>
  <c r="S4834" i="1"/>
  <c r="R4834" i="1"/>
  <c r="Q4834" i="1"/>
  <c r="AE4833" i="1"/>
  <c r="AD4833" i="1"/>
  <c r="AC4833" i="1"/>
  <c r="AB4833" i="1"/>
  <c r="AA4833" i="1"/>
  <c r="Z4833" i="1"/>
  <c r="V4833" i="1"/>
  <c r="T4833" i="1"/>
  <c r="S4833" i="1"/>
  <c r="R4833" i="1"/>
  <c r="Q4833" i="1"/>
  <c r="AE4832" i="1"/>
  <c r="AD4832" i="1"/>
  <c r="AC4832" i="1"/>
  <c r="AB4832" i="1"/>
  <c r="AA4832" i="1"/>
  <c r="Z4832" i="1"/>
  <c r="V4832" i="1"/>
  <c r="T4832" i="1"/>
  <c r="S4832" i="1"/>
  <c r="R4832" i="1"/>
  <c r="Q4832" i="1"/>
  <c r="AE4831" i="1"/>
  <c r="AD4831" i="1"/>
  <c r="AC4831" i="1"/>
  <c r="AB4831" i="1"/>
  <c r="AA4831" i="1"/>
  <c r="Z4831" i="1"/>
  <c r="V4831" i="1"/>
  <c r="T4831" i="1"/>
  <c r="S4831" i="1"/>
  <c r="R4831" i="1"/>
  <c r="Q4831" i="1"/>
  <c r="AE4830" i="1"/>
  <c r="AD4830" i="1"/>
  <c r="AC4830" i="1"/>
  <c r="AB4830" i="1"/>
  <c r="AA4830" i="1"/>
  <c r="Z4830" i="1"/>
  <c r="V4830" i="1"/>
  <c r="T4830" i="1"/>
  <c r="S4830" i="1"/>
  <c r="R4830" i="1"/>
  <c r="Q4830" i="1"/>
  <c r="AE4829" i="1"/>
  <c r="AD4829" i="1"/>
  <c r="AC4829" i="1"/>
  <c r="AB4829" i="1"/>
  <c r="AA4829" i="1"/>
  <c r="Z4829" i="1"/>
  <c r="V4829" i="1"/>
  <c r="T4829" i="1"/>
  <c r="S4829" i="1"/>
  <c r="R4829" i="1"/>
  <c r="Q4829" i="1"/>
  <c r="AE4828" i="1"/>
  <c r="AD4828" i="1"/>
  <c r="AC4828" i="1"/>
  <c r="AB4828" i="1"/>
  <c r="AA4828" i="1"/>
  <c r="Z4828" i="1"/>
  <c r="V4828" i="1"/>
  <c r="T4828" i="1"/>
  <c r="S4828" i="1"/>
  <c r="R4828" i="1"/>
  <c r="Q4828" i="1"/>
  <c r="AE4827" i="1"/>
  <c r="AD4827" i="1"/>
  <c r="AC4827" i="1"/>
  <c r="AB4827" i="1"/>
  <c r="AA4827" i="1"/>
  <c r="Z4827" i="1"/>
  <c r="V4827" i="1"/>
  <c r="T4827" i="1"/>
  <c r="S4827" i="1"/>
  <c r="R4827" i="1"/>
  <c r="Q4827" i="1"/>
  <c r="AE4826" i="1"/>
  <c r="AD4826" i="1"/>
  <c r="AC4826" i="1"/>
  <c r="AB4826" i="1"/>
  <c r="AA4826" i="1"/>
  <c r="Z4826" i="1"/>
  <c r="V4826" i="1"/>
  <c r="T4826" i="1"/>
  <c r="S4826" i="1"/>
  <c r="R4826" i="1"/>
  <c r="Q4826" i="1"/>
  <c r="AE4825" i="1"/>
  <c r="AD4825" i="1"/>
  <c r="AC4825" i="1"/>
  <c r="AB4825" i="1"/>
  <c r="AA4825" i="1"/>
  <c r="Z4825" i="1"/>
  <c r="V4825" i="1"/>
  <c r="T4825" i="1"/>
  <c r="S4825" i="1"/>
  <c r="R4825" i="1"/>
  <c r="Q4825" i="1"/>
  <c r="AE4824" i="1"/>
  <c r="AD4824" i="1"/>
  <c r="AC4824" i="1"/>
  <c r="AB4824" i="1"/>
  <c r="AA4824" i="1"/>
  <c r="Z4824" i="1"/>
  <c r="V4824" i="1"/>
  <c r="T4824" i="1"/>
  <c r="S4824" i="1"/>
  <c r="R4824" i="1"/>
  <c r="Q4824" i="1"/>
  <c r="AE4823" i="1"/>
  <c r="AD4823" i="1"/>
  <c r="AC4823" i="1"/>
  <c r="AB4823" i="1"/>
  <c r="AA4823" i="1"/>
  <c r="Z4823" i="1"/>
  <c r="V4823" i="1"/>
  <c r="T4823" i="1"/>
  <c r="S4823" i="1"/>
  <c r="R4823" i="1"/>
  <c r="Q4823" i="1"/>
  <c r="AE4822" i="1"/>
  <c r="AD4822" i="1"/>
  <c r="AC4822" i="1"/>
  <c r="AB4822" i="1"/>
  <c r="AA4822" i="1"/>
  <c r="Z4822" i="1"/>
  <c r="V4822" i="1"/>
  <c r="T4822" i="1"/>
  <c r="S4822" i="1"/>
  <c r="R4822" i="1"/>
  <c r="Q4822" i="1"/>
  <c r="AE4821" i="1"/>
  <c r="AD4821" i="1"/>
  <c r="AC4821" i="1"/>
  <c r="AB4821" i="1"/>
  <c r="AA4821" i="1"/>
  <c r="Z4821" i="1"/>
  <c r="V4821" i="1"/>
  <c r="T4821" i="1"/>
  <c r="S4821" i="1"/>
  <c r="R4821" i="1"/>
  <c r="Q4821" i="1"/>
  <c r="AE4820" i="1"/>
  <c r="AD4820" i="1"/>
  <c r="AC4820" i="1"/>
  <c r="AB4820" i="1"/>
  <c r="AA4820" i="1"/>
  <c r="Z4820" i="1"/>
  <c r="V4820" i="1"/>
  <c r="T4820" i="1"/>
  <c r="S4820" i="1"/>
  <c r="R4820" i="1"/>
  <c r="Q4820" i="1"/>
  <c r="AE4819" i="1"/>
  <c r="AD4819" i="1"/>
  <c r="AC4819" i="1"/>
  <c r="AB4819" i="1"/>
  <c r="AA4819" i="1"/>
  <c r="Z4819" i="1"/>
  <c r="V4819" i="1"/>
  <c r="T4819" i="1"/>
  <c r="S4819" i="1"/>
  <c r="R4819" i="1"/>
  <c r="Q4819" i="1"/>
  <c r="AE4818" i="1"/>
  <c r="AD4818" i="1"/>
  <c r="AC4818" i="1"/>
  <c r="AB4818" i="1"/>
  <c r="AA4818" i="1"/>
  <c r="Z4818" i="1"/>
  <c r="V4818" i="1"/>
  <c r="T4818" i="1"/>
  <c r="S4818" i="1"/>
  <c r="R4818" i="1"/>
  <c r="Q4818" i="1"/>
  <c r="AE4817" i="1"/>
  <c r="AD4817" i="1"/>
  <c r="AC4817" i="1"/>
  <c r="AB4817" i="1"/>
  <c r="AA4817" i="1"/>
  <c r="Z4817" i="1"/>
  <c r="V4817" i="1"/>
  <c r="T4817" i="1"/>
  <c r="S4817" i="1"/>
  <c r="R4817" i="1"/>
  <c r="Q4817" i="1"/>
  <c r="AE4816" i="1"/>
  <c r="AD4816" i="1"/>
  <c r="AC4816" i="1"/>
  <c r="AB4816" i="1"/>
  <c r="AA4816" i="1"/>
  <c r="Z4816" i="1"/>
  <c r="V4816" i="1"/>
  <c r="T4816" i="1"/>
  <c r="S4816" i="1"/>
  <c r="R4816" i="1"/>
  <c r="Q4816" i="1"/>
  <c r="AE4815" i="1"/>
  <c r="AD4815" i="1"/>
  <c r="AC4815" i="1"/>
  <c r="AB4815" i="1"/>
  <c r="AA4815" i="1"/>
  <c r="Z4815" i="1"/>
  <c r="V4815" i="1"/>
  <c r="T4815" i="1"/>
  <c r="S4815" i="1"/>
  <c r="R4815" i="1"/>
  <c r="Q4815" i="1"/>
  <c r="AE4814" i="1"/>
  <c r="AD4814" i="1"/>
  <c r="AC4814" i="1"/>
  <c r="AB4814" i="1"/>
  <c r="AA4814" i="1"/>
  <c r="Z4814" i="1"/>
  <c r="V4814" i="1"/>
  <c r="T4814" i="1"/>
  <c r="S4814" i="1"/>
  <c r="R4814" i="1"/>
  <c r="Q4814" i="1"/>
  <c r="AE4813" i="1"/>
  <c r="AD4813" i="1"/>
  <c r="AC4813" i="1"/>
  <c r="AB4813" i="1"/>
  <c r="AA4813" i="1"/>
  <c r="Z4813" i="1"/>
  <c r="V4813" i="1"/>
  <c r="T4813" i="1"/>
  <c r="S4813" i="1"/>
  <c r="R4813" i="1"/>
  <c r="Q4813" i="1"/>
  <c r="AE4812" i="1"/>
  <c r="AD4812" i="1"/>
  <c r="AC4812" i="1"/>
  <c r="AB4812" i="1"/>
  <c r="AA4812" i="1"/>
  <c r="Z4812" i="1"/>
  <c r="V4812" i="1"/>
  <c r="T4812" i="1"/>
  <c r="S4812" i="1"/>
  <c r="R4812" i="1"/>
  <c r="Q4812" i="1"/>
  <c r="AE4811" i="1"/>
  <c r="AD4811" i="1"/>
  <c r="AC4811" i="1"/>
  <c r="AB4811" i="1"/>
  <c r="AA4811" i="1"/>
  <c r="Z4811" i="1"/>
  <c r="V4811" i="1"/>
  <c r="T4811" i="1"/>
  <c r="S4811" i="1"/>
  <c r="R4811" i="1"/>
  <c r="Q4811" i="1"/>
  <c r="AE4810" i="1"/>
  <c r="AD4810" i="1"/>
  <c r="AC4810" i="1"/>
  <c r="AB4810" i="1"/>
  <c r="AA4810" i="1"/>
  <c r="Z4810" i="1"/>
  <c r="V4810" i="1"/>
  <c r="T4810" i="1"/>
  <c r="S4810" i="1"/>
  <c r="R4810" i="1"/>
  <c r="Q4810" i="1"/>
  <c r="AE4809" i="1"/>
  <c r="AD4809" i="1"/>
  <c r="AC4809" i="1"/>
  <c r="AB4809" i="1"/>
  <c r="AA4809" i="1"/>
  <c r="Z4809" i="1"/>
  <c r="V4809" i="1"/>
  <c r="T4809" i="1"/>
  <c r="S4809" i="1"/>
  <c r="R4809" i="1"/>
  <c r="Q4809" i="1"/>
  <c r="AE4808" i="1"/>
  <c r="AD4808" i="1"/>
  <c r="AC4808" i="1"/>
  <c r="AB4808" i="1"/>
  <c r="AA4808" i="1"/>
  <c r="Z4808" i="1"/>
  <c r="V4808" i="1"/>
  <c r="T4808" i="1"/>
  <c r="S4808" i="1"/>
  <c r="R4808" i="1"/>
  <c r="Q4808" i="1"/>
  <c r="AE4807" i="1"/>
  <c r="AD4807" i="1"/>
  <c r="AC4807" i="1"/>
  <c r="AB4807" i="1"/>
  <c r="AA4807" i="1"/>
  <c r="Z4807" i="1"/>
  <c r="V4807" i="1"/>
  <c r="T4807" i="1"/>
  <c r="S4807" i="1"/>
  <c r="R4807" i="1"/>
  <c r="Q4807" i="1"/>
  <c r="AE4806" i="1"/>
  <c r="AD4806" i="1"/>
  <c r="AC4806" i="1"/>
  <c r="AB4806" i="1"/>
  <c r="AA4806" i="1"/>
  <c r="Z4806" i="1"/>
  <c r="V4806" i="1"/>
  <c r="T4806" i="1"/>
  <c r="S4806" i="1"/>
  <c r="R4806" i="1"/>
  <c r="Q4806" i="1"/>
  <c r="AE4805" i="1"/>
  <c r="AD4805" i="1"/>
  <c r="AC4805" i="1"/>
  <c r="AB4805" i="1"/>
  <c r="AA4805" i="1"/>
  <c r="Z4805" i="1"/>
  <c r="V4805" i="1"/>
  <c r="T4805" i="1"/>
  <c r="S4805" i="1"/>
  <c r="R4805" i="1"/>
  <c r="Q4805" i="1"/>
  <c r="AE4804" i="1"/>
  <c r="AD4804" i="1"/>
  <c r="AC4804" i="1"/>
  <c r="AB4804" i="1"/>
  <c r="AA4804" i="1"/>
  <c r="Z4804" i="1"/>
  <c r="V4804" i="1"/>
  <c r="T4804" i="1"/>
  <c r="S4804" i="1"/>
  <c r="R4804" i="1"/>
  <c r="Q4804" i="1"/>
  <c r="AE4803" i="1"/>
  <c r="AD4803" i="1"/>
  <c r="AC4803" i="1"/>
  <c r="AB4803" i="1"/>
  <c r="AA4803" i="1"/>
  <c r="Z4803" i="1"/>
  <c r="V4803" i="1"/>
  <c r="T4803" i="1"/>
  <c r="S4803" i="1"/>
  <c r="R4803" i="1"/>
  <c r="Q4803" i="1"/>
  <c r="AE4802" i="1"/>
  <c r="AD4802" i="1"/>
  <c r="AC4802" i="1"/>
  <c r="AB4802" i="1"/>
  <c r="AA4802" i="1"/>
  <c r="Z4802" i="1"/>
  <c r="V4802" i="1"/>
  <c r="T4802" i="1"/>
  <c r="S4802" i="1"/>
  <c r="R4802" i="1"/>
  <c r="Q4802" i="1"/>
  <c r="AE4801" i="1"/>
  <c r="AD4801" i="1"/>
  <c r="AC4801" i="1"/>
  <c r="AB4801" i="1"/>
  <c r="AA4801" i="1"/>
  <c r="Z4801" i="1"/>
  <c r="V4801" i="1"/>
  <c r="T4801" i="1"/>
  <c r="S4801" i="1"/>
  <c r="R4801" i="1"/>
  <c r="Q4801" i="1"/>
  <c r="AE4800" i="1"/>
  <c r="AD4800" i="1"/>
  <c r="AC4800" i="1"/>
  <c r="AB4800" i="1"/>
  <c r="AA4800" i="1"/>
  <c r="Z4800" i="1"/>
  <c r="V4800" i="1"/>
  <c r="T4800" i="1"/>
  <c r="S4800" i="1"/>
  <c r="R4800" i="1"/>
  <c r="Q4800" i="1"/>
  <c r="AE4799" i="1"/>
  <c r="AD4799" i="1"/>
  <c r="AC4799" i="1"/>
  <c r="AB4799" i="1"/>
  <c r="AA4799" i="1"/>
  <c r="Z4799" i="1"/>
  <c r="V4799" i="1"/>
  <c r="T4799" i="1"/>
  <c r="S4799" i="1"/>
  <c r="R4799" i="1"/>
  <c r="Q4799" i="1"/>
  <c r="AE4798" i="1"/>
  <c r="AD4798" i="1"/>
  <c r="AC4798" i="1"/>
  <c r="AB4798" i="1"/>
  <c r="AA4798" i="1"/>
  <c r="Z4798" i="1"/>
  <c r="V4798" i="1"/>
  <c r="T4798" i="1"/>
  <c r="S4798" i="1"/>
  <c r="R4798" i="1"/>
  <c r="Q4798" i="1"/>
  <c r="AE4797" i="1"/>
  <c r="AD4797" i="1"/>
  <c r="AC4797" i="1"/>
  <c r="AB4797" i="1"/>
  <c r="AA4797" i="1"/>
  <c r="Z4797" i="1"/>
  <c r="V4797" i="1"/>
  <c r="T4797" i="1"/>
  <c r="S4797" i="1"/>
  <c r="R4797" i="1"/>
  <c r="Q4797" i="1"/>
  <c r="AE4796" i="1"/>
  <c r="AD4796" i="1"/>
  <c r="AC4796" i="1"/>
  <c r="AB4796" i="1"/>
  <c r="AA4796" i="1"/>
  <c r="Z4796" i="1"/>
  <c r="V4796" i="1"/>
  <c r="T4796" i="1"/>
  <c r="S4796" i="1"/>
  <c r="R4796" i="1"/>
  <c r="Q4796" i="1"/>
  <c r="AE4795" i="1"/>
  <c r="AD4795" i="1"/>
  <c r="AC4795" i="1"/>
  <c r="AB4795" i="1"/>
  <c r="AA4795" i="1"/>
  <c r="Z4795" i="1"/>
  <c r="V4795" i="1"/>
  <c r="T4795" i="1"/>
  <c r="S4795" i="1"/>
  <c r="R4795" i="1"/>
  <c r="Q4795" i="1"/>
  <c r="AE4794" i="1"/>
  <c r="AD4794" i="1"/>
  <c r="AC4794" i="1"/>
  <c r="AB4794" i="1"/>
  <c r="AA4794" i="1"/>
  <c r="Z4794" i="1"/>
  <c r="V4794" i="1"/>
  <c r="T4794" i="1"/>
  <c r="S4794" i="1"/>
  <c r="R4794" i="1"/>
  <c r="Q4794" i="1"/>
  <c r="AE4793" i="1"/>
  <c r="AD4793" i="1"/>
  <c r="AC4793" i="1"/>
  <c r="AB4793" i="1"/>
  <c r="AA4793" i="1"/>
  <c r="Z4793" i="1"/>
  <c r="V4793" i="1"/>
  <c r="T4793" i="1"/>
  <c r="S4793" i="1"/>
  <c r="R4793" i="1"/>
  <c r="Q4793" i="1"/>
  <c r="AE4792" i="1"/>
  <c r="AD4792" i="1"/>
  <c r="AC4792" i="1"/>
  <c r="AB4792" i="1"/>
  <c r="AA4792" i="1"/>
  <c r="Z4792" i="1"/>
  <c r="V4792" i="1"/>
  <c r="T4792" i="1"/>
  <c r="S4792" i="1"/>
  <c r="R4792" i="1"/>
  <c r="Q4792" i="1"/>
  <c r="AE4791" i="1"/>
  <c r="AD4791" i="1"/>
  <c r="AC4791" i="1"/>
  <c r="AB4791" i="1"/>
  <c r="AA4791" i="1"/>
  <c r="Z4791" i="1"/>
  <c r="V4791" i="1"/>
  <c r="T4791" i="1"/>
  <c r="S4791" i="1"/>
  <c r="R4791" i="1"/>
  <c r="Q4791" i="1"/>
  <c r="AE4790" i="1"/>
  <c r="AD4790" i="1"/>
  <c r="AC4790" i="1"/>
  <c r="AB4790" i="1"/>
  <c r="AA4790" i="1"/>
  <c r="Z4790" i="1"/>
  <c r="V4790" i="1"/>
  <c r="T4790" i="1"/>
  <c r="S4790" i="1"/>
  <c r="R4790" i="1"/>
  <c r="Q4790" i="1"/>
  <c r="AE4789" i="1"/>
  <c r="AD4789" i="1"/>
  <c r="AC4789" i="1"/>
  <c r="AB4789" i="1"/>
  <c r="AA4789" i="1"/>
  <c r="Z4789" i="1"/>
  <c r="V4789" i="1"/>
  <c r="T4789" i="1"/>
  <c r="S4789" i="1"/>
  <c r="R4789" i="1"/>
  <c r="Q4789" i="1"/>
  <c r="AE4788" i="1"/>
  <c r="AD4788" i="1"/>
  <c r="AC4788" i="1"/>
  <c r="AB4788" i="1"/>
  <c r="AA4788" i="1"/>
  <c r="Z4788" i="1"/>
  <c r="V4788" i="1"/>
  <c r="T4788" i="1"/>
  <c r="S4788" i="1"/>
  <c r="R4788" i="1"/>
  <c r="Q4788" i="1"/>
  <c r="AE4787" i="1"/>
  <c r="AD4787" i="1"/>
  <c r="AC4787" i="1"/>
  <c r="AB4787" i="1"/>
  <c r="AA4787" i="1"/>
  <c r="Z4787" i="1"/>
  <c r="V4787" i="1"/>
  <c r="T4787" i="1"/>
  <c r="S4787" i="1"/>
  <c r="R4787" i="1"/>
  <c r="Q4787" i="1"/>
  <c r="AE4786" i="1"/>
  <c r="AD4786" i="1"/>
  <c r="AC4786" i="1"/>
  <c r="AB4786" i="1"/>
  <c r="AA4786" i="1"/>
  <c r="Z4786" i="1"/>
  <c r="V4786" i="1"/>
  <c r="T4786" i="1"/>
  <c r="S4786" i="1"/>
  <c r="R4786" i="1"/>
  <c r="Q4786" i="1"/>
  <c r="AE4785" i="1"/>
  <c r="AD4785" i="1"/>
  <c r="AC4785" i="1"/>
  <c r="AB4785" i="1"/>
  <c r="AA4785" i="1"/>
  <c r="Z4785" i="1"/>
  <c r="V4785" i="1"/>
  <c r="T4785" i="1"/>
  <c r="S4785" i="1"/>
  <c r="R4785" i="1"/>
  <c r="Q4785" i="1"/>
  <c r="AE4784" i="1"/>
  <c r="AD4784" i="1"/>
  <c r="AC4784" i="1"/>
  <c r="AB4784" i="1"/>
  <c r="AA4784" i="1"/>
  <c r="Z4784" i="1"/>
  <c r="V4784" i="1"/>
  <c r="T4784" i="1"/>
  <c r="S4784" i="1"/>
  <c r="R4784" i="1"/>
  <c r="Q4784" i="1"/>
  <c r="AE4783" i="1"/>
  <c r="AD4783" i="1"/>
  <c r="AC4783" i="1"/>
  <c r="AB4783" i="1"/>
  <c r="AA4783" i="1"/>
  <c r="Z4783" i="1"/>
  <c r="V4783" i="1"/>
  <c r="T4783" i="1"/>
  <c r="S4783" i="1"/>
  <c r="R4783" i="1"/>
  <c r="Q4783" i="1"/>
  <c r="AE4782" i="1"/>
  <c r="AD4782" i="1"/>
  <c r="AC4782" i="1"/>
  <c r="AB4782" i="1"/>
  <c r="AA4782" i="1"/>
  <c r="Z4782" i="1"/>
  <c r="V4782" i="1"/>
  <c r="T4782" i="1"/>
  <c r="S4782" i="1"/>
  <c r="R4782" i="1"/>
  <c r="Q4782" i="1"/>
  <c r="AE4781" i="1"/>
  <c r="AD4781" i="1"/>
  <c r="AC4781" i="1"/>
  <c r="AB4781" i="1"/>
  <c r="AA4781" i="1"/>
  <c r="Z4781" i="1"/>
  <c r="V4781" i="1"/>
  <c r="T4781" i="1"/>
  <c r="S4781" i="1"/>
  <c r="R4781" i="1"/>
  <c r="Q4781" i="1"/>
  <c r="AE4780" i="1"/>
  <c r="AD4780" i="1"/>
  <c r="AC4780" i="1"/>
  <c r="AB4780" i="1"/>
  <c r="AA4780" i="1"/>
  <c r="Z4780" i="1"/>
  <c r="V4780" i="1"/>
  <c r="T4780" i="1"/>
  <c r="S4780" i="1"/>
  <c r="R4780" i="1"/>
  <c r="Q4780" i="1"/>
  <c r="AE4779" i="1"/>
  <c r="AD4779" i="1"/>
  <c r="AC4779" i="1"/>
  <c r="AB4779" i="1"/>
  <c r="AA4779" i="1"/>
  <c r="Z4779" i="1"/>
  <c r="V4779" i="1"/>
  <c r="T4779" i="1"/>
  <c r="S4779" i="1"/>
  <c r="R4779" i="1"/>
  <c r="Q4779" i="1"/>
  <c r="AE4778" i="1"/>
  <c r="AD4778" i="1"/>
  <c r="AC4778" i="1"/>
  <c r="AB4778" i="1"/>
  <c r="AA4778" i="1"/>
  <c r="Z4778" i="1"/>
  <c r="V4778" i="1"/>
  <c r="T4778" i="1"/>
  <c r="S4778" i="1"/>
  <c r="R4778" i="1"/>
  <c r="Q4778" i="1"/>
  <c r="AE4777" i="1"/>
  <c r="AD4777" i="1"/>
  <c r="AC4777" i="1"/>
  <c r="AB4777" i="1"/>
  <c r="AA4777" i="1"/>
  <c r="Z4777" i="1"/>
  <c r="V4777" i="1"/>
  <c r="T4777" i="1"/>
  <c r="S4777" i="1"/>
  <c r="R4777" i="1"/>
  <c r="Q4777" i="1"/>
  <c r="AE4776" i="1"/>
  <c r="AD4776" i="1"/>
  <c r="AC4776" i="1"/>
  <c r="AB4776" i="1"/>
  <c r="AA4776" i="1"/>
  <c r="Z4776" i="1"/>
  <c r="V4776" i="1"/>
  <c r="T4776" i="1"/>
  <c r="S4776" i="1"/>
  <c r="R4776" i="1"/>
  <c r="Q4776" i="1"/>
  <c r="AE4775" i="1"/>
  <c r="AD4775" i="1"/>
  <c r="AC4775" i="1"/>
  <c r="AB4775" i="1"/>
  <c r="AA4775" i="1"/>
  <c r="Z4775" i="1"/>
  <c r="V4775" i="1"/>
  <c r="T4775" i="1"/>
  <c r="S4775" i="1"/>
  <c r="R4775" i="1"/>
  <c r="Q4775" i="1"/>
  <c r="AE4774" i="1"/>
  <c r="AD4774" i="1"/>
  <c r="AC4774" i="1"/>
  <c r="AB4774" i="1"/>
  <c r="AA4774" i="1"/>
  <c r="Z4774" i="1"/>
  <c r="V4774" i="1"/>
  <c r="T4774" i="1"/>
  <c r="S4774" i="1"/>
  <c r="R4774" i="1"/>
  <c r="Q4774" i="1"/>
  <c r="AE4773" i="1"/>
  <c r="AD4773" i="1"/>
  <c r="AC4773" i="1"/>
  <c r="AB4773" i="1"/>
  <c r="AA4773" i="1"/>
  <c r="Z4773" i="1"/>
  <c r="V4773" i="1"/>
  <c r="T4773" i="1"/>
  <c r="S4773" i="1"/>
  <c r="R4773" i="1"/>
  <c r="Q4773" i="1"/>
  <c r="AE4772" i="1"/>
  <c r="AD4772" i="1"/>
  <c r="AC4772" i="1"/>
  <c r="AB4772" i="1"/>
  <c r="AA4772" i="1"/>
  <c r="Z4772" i="1"/>
  <c r="V4772" i="1"/>
  <c r="T4772" i="1"/>
  <c r="S4772" i="1"/>
  <c r="R4772" i="1"/>
  <c r="Q4772" i="1"/>
  <c r="AE4771" i="1"/>
  <c r="AD4771" i="1"/>
  <c r="AC4771" i="1"/>
  <c r="AB4771" i="1"/>
  <c r="AA4771" i="1"/>
  <c r="Z4771" i="1"/>
  <c r="V4771" i="1"/>
  <c r="T4771" i="1"/>
  <c r="S4771" i="1"/>
  <c r="R4771" i="1"/>
  <c r="Q4771" i="1"/>
  <c r="AE4770" i="1"/>
  <c r="AD4770" i="1"/>
  <c r="AC4770" i="1"/>
  <c r="AB4770" i="1"/>
  <c r="AA4770" i="1"/>
  <c r="Z4770" i="1"/>
  <c r="V4770" i="1"/>
  <c r="T4770" i="1"/>
  <c r="S4770" i="1"/>
  <c r="R4770" i="1"/>
  <c r="Q4770" i="1"/>
  <c r="AE4769" i="1"/>
  <c r="AD4769" i="1"/>
  <c r="AC4769" i="1"/>
  <c r="AB4769" i="1"/>
  <c r="AA4769" i="1"/>
  <c r="Z4769" i="1"/>
  <c r="V4769" i="1"/>
  <c r="T4769" i="1"/>
  <c r="S4769" i="1"/>
  <c r="R4769" i="1"/>
  <c r="Q4769" i="1"/>
  <c r="AE4768" i="1"/>
  <c r="AD4768" i="1"/>
  <c r="AC4768" i="1"/>
  <c r="AB4768" i="1"/>
  <c r="AA4768" i="1"/>
  <c r="Z4768" i="1"/>
  <c r="V4768" i="1"/>
  <c r="T4768" i="1"/>
  <c r="S4768" i="1"/>
  <c r="R4768" i="1"/>
  <c r="Q4768" i="1"/>
  <c r="AE4767" i="1"/>
  <c r="AD4767" i="1"/>
  <c r="AC4767" i="1"/>
  <c r="AB4767" i="1"/>
  <c r="AA4767" i="1"/>
  <c r="Z4767" i="1"/>
  <c r="V4767" i="1"/>
  <c r="T4767" i="1"/>
  <c r="S4767" i="1"/>
  <c r="R4767" i="1"/>
  <c r="Q4767" i="1"/>
  <c r="AE4766" i="1"/>
  <c r="AD4766" i="1"/>
  <c r="AC4766" i="1"/>
  <c r="AB4766" i="1"/>
  <c r="AA4766" i="1"/>
  <c r="Z4766" i="1"/>
  <c r="V4766" i="1"/>
  <c r="T4766" i="1"/>
  <c r="S4766" i="1"/>
  <c r="R4766" i="1"/>
  <c r="Q4766" i="1"/>
  <c r="AE4765" i="1"/>
  <c r="AD4765" i="1"/>
  <c r="AC4765" i="1"/>
  <c r="AB4765" i="1"/>
  <c r="AA4765" i="1"/>
  <c r="Z4765" i="1"/>
  <c r="V4765" i="1"/>
  <c r="T4765" i="1"/>
  <c r="S4765" i="1"/>
  <c r="R4765" i="1"/>
  <c r="Q4765" i="1"/>
  <c r="AE4764" i="1"/>
  <c r="AD4764" i="1"/>
  <c r="AC4764" i="1"/>
  <c r="AB4764" i="1"/>
  <c r="AA4764" i="1"/>
  <c r="Z4764" i="1"/>
  <c r="V4764" i="1"/>
  <c r="T4764" i="1"/>
  <c r="S4764" i="1"/>
  <c r="R4764" i="1"/>
  <c r="Q4764" i="1"/>
  <c r="AE4763" i="1"/>
  <c r="AD4763" i="1"/>
  <c r="AC4763" i="1"/>
  <c r="AB4763" i="1"/>
  <c r="AA4763" i="1"/>
  <c r="Z4763" i="1"/>
  <c r="V4763" i="1"/>
  <c r="T4763" i="1"/>
  <c r="S4763" i="1"/>
  <c r="R4763" i="1"/>
  <c r="Q4763" i="1"/>
  <c r="AE4762" i="1"/>
  <c r="AD4762" i="1"/>
  <c r="AC4762" i="1"/>
  <c r="AB4762" i="1"/>
  <c r="AA4762" i="1"/>
  <c r="Z4762" i="1"/>
  <c r="V4762" i="1"/>
  <c r="T4762" i="1"/>
  <c r="S4762" i="1"/>
  <c r="R4762" i="1"/>
  <c r="Q4762" i="1"/>
  <c r="AE4761" i="1"/>
  <c r="AD4761" i="1"/>
  <c r="AC4761" i="1"/>
  <c r="AB4761" i="1"/>
  <c r="AA4761" i="1"/>
  <c r="Z4761" i="1"/>
  <c r="V4761" i="1"/>
  <c r="T4761" i="1"/>
  <c r="S4761" i="1"/>
  <c r="R4761" i="1"/>
  <c r="Q4761" i="1"/>
  <c r="AE4760" i="1"/>
  <c r="AD4760" i="1"/>
  <c r="AC4760" i="1"/>
  <c r="AB4760" i="1"/>
  <c r="AA4760" i="1"/>
  <c r="Z4760" i="1"/>
  <c r="V4760" i="1"/>
  <c r="T4760" i="1"/>
  <c r="S4760" i="1"/>
  <c r="R4760" i="1"/>
  <c r="Q4760" i="1"/>
  <c r="AE4759" i="1"/>
  <c r="AD4759" i="1"/>
  <c r="AC4759" i="1"/>
  <c r="AB4759" i="1"/>
  <c r="AA4759" i="1"/>
  <c r="Z4759" i="1"/>
  <c r="V4759" i="1"/>
  <c r="T4759" i="1"/>
  <c r="S4759" i="1"/>
  <c r="R4759" i="1"/>
  <c r="Q4759" i="1"/>
  <c r="AE4758" i="1"/>
  <c r="AD4758" i="1"/>
  <c r="AC4758" i="1"/>
  <c r="AB4758" i="1"/>
  <c r="AA4758" i="1"/>
  <c r="Z4758" i="1"/>
  <c r="V4758" i="1"/>
  <c r="T4758" i="1"/>
  <c r="S4758" i="1"/>
  <c r="R4758" i="1"/>
  <c r="Q4758" i="1"/>
  <c r="AE4757" i="1"/>
  <c r="AD4757" i="1"/>
  <c r="AC4757" i="1"/>
  <c r="AB4757" i="1"/>
  <c r="AA4757" i="1"/>
  <c r="Z4757" i="1"/>
  <c r="V4757" i="1"/>
  <c r="T4757" i="1"/>
  <c r="S4757" i="1"/>
  <c r="R4757" i="1"/>
  <c r="Q4757" i="1"/>
  <c r="AE4756" i="1"/>
  <c r="AD4756" i="1"/>
  <c r="AC4756" i="1"/>
  <c r="AB4756" i="1"/>
  <c r="AA4756" i="1"/>
  <c r="Z4756" i="1"/>
  <c r="V4756" i="1"/>
  <c r="T4756" i="1"/>
  <c r="S4756" i="1"/>
  <c r="R4756" i="1"/>
  <c r="Q4756" i="1"/>
  <c r="AE4755" i="1"/>
  <c r="AD4755" i="1"/>
  <c r="AC4755" i="1"/>
  <c r="AB4755" i="1"/>
  <c r="AA4755" i="1"/>
  <c r="Z4755" i="1"/>
  <c r="V4755" i="1"/>
  <c r="T4755" i="1"/>
  <c r="S4755" i="1"/>
  <c r="R4755" i="1"/>
  <c r="Q4755" i="1"/>
  <c r="AE4754" i="1"/>
  <c r="AD4754" i="1"/>
  <c r="AC4754" i="1"/>
  <c r="AB4754" i="1"/>
  <c r="AA4754" i="1"/>
  <c r="Z4754" i="1"/>
  <c r="V4754" i="1"/>
  <c r="T4754" i="1"/>
  <c r="S4754" i="1"/>
  <c r="R4754" i="1"/>
  <c r="Q4754" i="1"/>
  <c r="AE4753" i="1"/>
  <c r="AD4753" i="1"/>
  <c r="AC4753" i="1"/>
  <c r="AB4753" i="1"/>
  <c r="AA4753" i="1"/>
  <c r="Z4753" i="1"/>
  <c r="V4753" i="1"/>
  <c r="T4753" i="1"/>
  <c r="S4753" i="1"/>
  <c r="R4753" i="1"/>
  <c r="Q4753" i="1"/>
  <c r="AE4752" i="1"/>
  <c r="AD4752" i="1"/>
  <c r="AC4752" i="1"/>
  <c r="AB4752" i="1"/>
  <c r="AA4752" i="1"/>
  <c r="Z4752" i="1"/>
  <c r="V4752" i="1"/>
  <c r="T4752" i="1"/>
  <c r="S4752" i="1"/>
  <c r="R4752" i="1"/>
  <c r="Q4752" i="1"/>
  <c r="AE4751" i="1"/>
  <c r="AD4751" i="1"/>
  <c r="AC4751" i="1"/>
  <c r="AB4751" i="1"/>
  <c r="AA4751" i="1"/>
  <c r="Z4751" i="1"/>
  <c r="V4751" i="1"/>
  <c r="T4751" i="1"/>
  <c r="S4751" i="1"/>
  <c r="R4751" i="1"/>
  <c r="Q4751" i="1"/>
  <c r="AE4750" i="1"/>
  <c r="AD4750" i="1"/>
  <c r="AC4750" i="1"/>
  <c r="AB4750" i="1"/>
  <c r="AA4750" i="1"/>
  <c r="Z4750" i="1"/>
  <c r="V4750" i="1"/>
  <c r="T4750" i="1"/>
  <c r="S4750" i="1"/>
  <c r="R4750" i="1"/>
  <c r="Q4750" i="1"/>
  <c r="AE4749" i="1"/>
  <c r="AD4749" i="1"/>
  <c r="AC4749" i="1"/>
  <c r="AB4749" i="1"/>
  <c r="AA4749" i="1"/>
  <c r="Z4749" i="1"/>
  <c r="V4749" i="1"/>
  <c r="T4749" i="1"/>
  <c r="S4749" i="1"/>
  <c r="R4749" i="1"/>
  <c r="Q4749" i="1"/>
  <c r="AE4748" i="1"/>
  <c r="AD4748" i="1"/>
  <c r="AC4748" i="1"/>
  <c r="AB4748" i="1"/>
  <c r="AA4748" i="1"/>
  <c r="Z4748" i="1"/>
  <c r="V4748" i="1"/>
  <c r="T4748" i="1"/>
  <c r="S4748" i="1"/>
  <c r="R4748" i="1"/>
  <c r="Q4748" i="1"/>
  <c r="AE4747" i="1"/>
  <c r="AD4747" i="1"/>
  <c r="AC4747" i="1"/>
  <c r="AB4747" i="1"/>
  <c r="AA4747" i="1"/>
  <c r="Z4747" i="1"/>
  <c r="V4747" i="1"/>
  <c r="T4747" i="1"/>
  <c r="S4747" i="1"/>
  <c r="R4747" i="1"/>
  <c r="Q4747" i="1"/>
  <c r="AE4746" i="1"/>
  <c r="AD4746" i="1"/>
  <c r="AC4746" i="1"/>
  <c r="AB4746" i="1"/>
  <c r="AA4746" i="1"/>
  <c r="Z4746" i="1"/>
  <c r="V4746" i="1"/>
  <c r="T4746" i="1"/>
  <c r="S4746" i="1"/>
  <c r="R4746" i="1"/>
  <c r="Q4746" i="1"/>
  <c r="AE4745" i="1"/>
  <c r="AD4745" i="1"/>
  <c r="AC4745" i="1"/>
  <c r="AB4745" i="1"/>
  <c r="AA4745" i="1"/>
  <c r="Z4745" i="1"/>
  <c r="V4745" i="1"/>
  <c r="T4745" i="1"/>
  <c r="S4745" i="1"/>
  <c r="R4745" i="1"/>
  <c r="Q4745" i="1"/>
  <c r="AE4744" i="1"/>
  <c r="AD4744" i="1"/>
  <c r="AC4744" i="1"/>
  <c r="AB4744" i="1"/>
  <c r="AA4744" i="1"/>
  <c r="Z4744" i="1"/>
  <c r="V4744" i="1"/>
  <c r="T4744" i="1"/>
  <c r="S4744" i="1"/>
  <c r="R4744" i="1"/>
  <c r="Q4744" i="1"/>
  <c r="AE4743" i="1"/>
  <c r="AD4743" i="1"/>
  <c r="AC4743" i="1"/>
  <c r="AB4743" i="1"/>
  <c r="AA4743" i="1"/>
  <c r="Z4743" i="1"/>
  <c r="V4743" i="1"/>
  <c r="T4743" i="1"/>
  <c r="S4743" i="1"/>
  <c r="R4743" i="1"/>
  <c r="Q4743" i="1"/>
  <c r="AE4742" i="1"/>
  <c r="AD4742" i="1"/>
  <c r="AC4742" i="1"/>
  <c r="AB4742" i="1"/>
  <c r="AA4742" i="1"/>
  <c r="Z4742" i="1"/>
  <c r="V4742" i="1"/>
  <c r="T4742" i="1"/>
  <c r="S4742" i="1"/>
  <c r="R4742" i="1"/>
  <c r="Q4742" i="1"/>
  <c r="AE4741" i="1"/>
  <c r="AD4741" i="1"/>
  <c r="AC4741" i="1"/>
  <c r="AB4741" i="1"/>
  <c r="AA4741" i="1"/>
  <c r="Z4741" i="1"/>
  <c r="V4741" i="1"/>
  <c r="T4741" i="1"/>
  <c r="S4741" i="1"/>
  <c r="R4741" i="1"/>
  <c r="Q4741" i="1"/>
  <c r="AE4740" i="1"/>
  <c r="AD4740" i="1"/>
  <c r="AC4740" i="1"/>
  <c r="AB4740" i="1"/>
  <c r="AA4740" i="1"/>
  <c r="Z4740" i="1"/>
  <c r="V4740" i="1"/>
  <c r="T4740" i="1"/>
  <c r="S4740" i="1"/>
  <c r="R4740" i="1"/>
  <c r="Q4740" i="1"/>
  <c r="AE4739" i="1"/>
  <c r="AD4739" i="1"/>
  <c r="AC4739" i="1"/>
  <c r="AB4739" i="1"/>
  <c r="AA4739" i="1"/>
  <c r="Z4739" i="1"/>
  <c r="V4739" i="1"/>
  <c r="T4739" i="1"/>
  <c r="S4739" i="1"/>
  <c r="R4739" i="1"/>
  <c r="Q4739" i="1"/>
  <c r="AE4738" i="1"/>
  <c r="AD4738" i="1"/>
  <c r="AC4738" i="1"/>
  <c r="AB4738" i="1"/>
  <c r="AA4738" i="1"/>
  <c r="Z4738" i="1"/>
  <c r="V4738" i="1"/>
  <c r="T4738" i="1"/>
  <c r="S4738" i="1"/>
  <c r="R4738" i="1"/>
  <c r="Q4738" i="1"/>
  <c r="AE4737" i="1"/>
  <c r="AD4737" i="1"/>
  <c r="AC4737" i="1"/>
  <c r="AB4737" i="1"/>
  <c r="AA4737" i="1"/>
  <c r="Z4737" i="1"/>
  <c r="V4737" i="1"/>
  <c r="T4737" i="1"/>
  <c r="S4737" i="1"/>
  <c r="R4737" i="1"/>
  <c r="Q4737" i="1"/>
  <c r="AE4736" i="1"/>
  <c r="AD4736" i="1"/>
  <c r="AC4736" i="1"/>
  <c r="AB4736" i="1"/>
  <c r="AA4736" i="1"/>
  <c r="Z4736" i="1"/>
  <c r="V4736" i="1"/>
  <c r="T4736" i="1"/>
  <c r="S4736" i="1"/>
  <c r="R4736" i="1"/>
  <c r="Q4736" i="1"/>
  <c r="AE4735" i="1"/>
  <c r="AD4735" i="1"/>
  <c r="AC4735" i="1"/>
  <c r="AB4735" i="1"/>
  <c r="AA4735" i="1"/>
  <c r="Z4735" i="1"/>
  <c r="V4735" i="1"/>
  <c r="T4735" i="1"/>
  <c r="S4735" i="1"/>
  <c r="R4735" i="1"/>
  <c r="Q4735" i="1"/>
  <c r="AE4734" i="1"/>
  <c r="AD4734" i="1"/>
  <c r="AC4734" i="1"/>
  <c r="AB4734" i="1"/>
  <c r="AA4734" i="1"/>
  <c r="Z4734" i="1"/>
  <c r="V4734" i="1"/>
  <c r="T4734" i="1"/>
  <c r="S4734" i="1"/>
  <c r="R4734" i="1"/>
  <c r="Q4734" i="1"/>
  <c r="AE4733" i="1"/>
  <c r="AD4733" i="1"/>
  <c r="AC4733" i="1"/>
  <c r="AB4733" i="1"/>
  <c r="AA4733" i="1"/>
  <c r="Z4733" i="1"/>
  <c r="V4733" i="1"/>
  <c r="T4733" i="1"/>
  <c r="S4733" i="1"/>
  <c r="R4733" i="1"/>
  <c r="Q4733" i="1"/>
  <c r="AE4732" i="1"/>
  <c r="AD4732" i="1"/>
  <c r="AC4732" i="1"/>
  <c r="AB4732" i="1"/>
  <c r="AA4732" i="1"/>
  <c r="Z4732" i="1"/>
  <c r="V4732" i="1"/>
  <c r="T4732" i="1"/>
  <c r="S4732" i="1"/>
  <c r="R4732" i="1"/>
  <c r="Q4732" i="1"/>
  <c r="AE4731" i="1"/>
  <c r="AD4731" i="1"/>
  <c r="AC4731" i="1"/>
  <c r="AB4731" i="1"/>
  <c r="AA4731" i="1"/>
  <c r="Z4731" i="1"/>
  <c r="V4731" i="1"/>
  <c r="T4731" i="1"/>
  <c r="S4731" i="1"/>
  <c r="R4731" i="1"/>
  <c r="Q4731" i="1"/>
  <c r="AE4730" i="1"/>
  <c r="AD4730" i="1"/>
  <c r="AC4730" i="1"/>
  <c r="AB4730" i="1"/>
  <c r="AA4730" i="1"/>
  <c r="Z4730" i="1"/>
  <c r="V4730" i="1"/>
  <c r="T4730" i="1"/>
  <c r="S4730" i="1"/>
  <c r="R4730" i="1"/>
  <c r="Q4730" i="1"/>
  <c r="AE4729" i="1"/>
  <c r="AD4729" i="1"/>
  <c r="AC4729" i="1"/>
  <c r="AB4729" i="1"/>
  <c r="AA4729" i="1"/>
  <c r="Z4729" i="1"/>
  <c r="V4729" i="1"/>
  <c r="T4729" i="1"/>
  <c r="S4729" i="1"/>
  <c r="R4729" i="1"/>
  <c r="Q4729" i="1"/>
  <c r="AE4728" i="1"/>
  <c r="AD4728" i="1"/>
  <c r="AC4728" i="1"/>
  <c r="AB4728" i="1"/>
  <c r="AA4728" i="1"/>
  <c r="Z4728" i="1"/>
  <c r="V4728" i="1"/>
  <c r="T4728" i="1"/>
  <c r="S4728" i="1"/>
  <c r="R4728" i="1"/>
  <c r="Q4728" i="1"/>
  <c r="AE4727" i="1"/>
  <c r="AD4727" i="1"/>
  <c r="AC4727" i="1"/>
  <c r="AB4727" i="1"/>
  <c r="AA4727" i="1"/>
  <c r="Z4727" i="1"/>
  <c r="V4727" i="1"/>
  <c r="T4727" i="1"/>
  <c r="S4727" i="1"/>
  <c r="R4727" i="1"/>
  <c r="Q4727" i="1"/>
  <c r="AE4726" i="1"/>
  <c r="AD4726" i="1"/>
  <c r="AC4726" i="1"/>
  <c r="AB4726" i="1"/>
  <c r="AA4726" i="1"/>
  <c r="Z4726" i="1"/>
  <c r="V4726" i="1"/>
  <c r="T4726" i="1"/>
  <c r="S4726" i="1"/>
  <c r="R4726" i="1"/>
  <c r="Q4726" i="1"/>
  <c r="AE4725" i="1"/>
  <c r="AD4725" i="1"/>
  <c r="AC4725" i="1"/>
  <c r="AB4725" i="1"/>
  <c r="AA4725" i="1"/>
  <c r="Z4725" i="1"/>
  <c r="V4725" i="1"/>
  <c r="T4725" i="1"/>
  <c r="S4725" i="1"/>
  <c r="R4725" i="1"/>
  <c r="Q4725" i="1"/>
  <c r="AE4724" i="1"/>
  <c r="AD4724" i="1"/>
  <c r="AC4724" i="1"/>
  <c r="AB4724" i="1"/>
  <c r="AA4724" i="1"/>
  <c r="Z4724" i="1"/>
  <c r="V4724" i="1"/>
  <c r="T4724" i="1"/>
  <c r="S4724" i="1"/>
  <c r="R4724" i="1"/>
  <c r="Q4724" i="1"/>
  <c r="AE4723" i="1"/>
  <c r="AD4723" i="1"/>
  <c r="AC4723" i="1"/>
  <c r="AB4723" i="1"/>
  <c r="AA4723" i="1"/>
  <c r="Z4723" i="1"/>
  <c r="V4723" i="1"/>
  <c r="T4723" i="1"/>
  <c r="S4723" i="1"/>
  <c r="R4723" i="1"/>
  <c r="Q4723" i="1"/>
  <c r="AE4722" i="1"/>
  <c r="AD4722" i="1"/>
  <c r="AC4722" i="1"/>
  <c r="AB4722" i="1"/>
  <c r="AA4722" i="1"/>
  <c r="Z4722" i="1"/>
  <c r="V4722" i="1"/>
  <c r="T4722" i="1"/>
  <c r="S4722" i="1"/>
  <c r="R4722" i="1"/>
  <c r="Q4722" i="1"/>
  <c r="AE4721" i="1"/>
  <c r="AD4721" i="1"/>
  <c r="AC4721" i="1"/>
  <c r="AB4721" i="1"/>
  <c r="AA4721" i="1"/>
  <c r="Z4721" i="1"/>
  <c r="V4721" i="1"/>
  <c r="T4721" i="1"/>
  <c r="S4721" i="1"/>
  <c r="R4721" i="1"/>
  <c r="Q4721" i="1"/>
  <c r="AE4720" i="1"/>
  <c r="AD4720" i="1"/>
  <c r="AC4720" i="1"/>
  <c r="AB4720" i="1"/>
  <c r="AA4720" i="1"/>
  <c r="Z4720" i="1"/>
  <c r="V4720" i="1"/>
  <c r="T4720" i="1"/>
  <c r="S4720" i="1"/>
  <c r="R4720" i="1"/>
  <c r="Q4720" i="1"/>
  <c r="AE4719" i="1"/>
  <c r="AD4719" i="1"/>
  <c r="AC4719" i="1"/>
  <c r="AB4719" i="1"/>
  <c r="AA4719" i="1"/>
  <c r="Z4719" i="1"/>
  <c r="V4719" i="1"/>
  <c r="T4719" i="1"/>
  <c r="S4719" i="1"/>
  <c r="R4719" i="1"/>
  <c r="Q4719" i="1"/>
  <c r="AE4718" i="1"/>
  <c r="AD4718" i="1"/>
  <c r="AC4718" i="1"/>
  <c r="AB4718" i="1"/>
  <c r="AA4718" i="1"/>
  <c r="Z4718" i="1"/>
  <c r="V4718" i="1"/>
  <c r="T4718" i="1"/>
  <c r="S4718" i="1"/>
  <c r="R4718" i="1"/>
  <c r="Q4718" i="1"/>
  <c r="AE4717" i="1"/>
  <c r="AD4717" i="1"/>
  <c r="AC4717" i="1"/>
  <c r="AB4717" i="1"/>
  <c r="AA4717" i="1"/>
  <c r="Z4717" i="1"/>
  <c r="V4717" i="1"/>
  <c r="T4717" i="1"/>
  <c r="S4717" i="1"/>
  <c r="R4717" i="1"/>
  <c r="Q4717" i="1"/>
  <c r="AE4716" i="1"/>
  <c r="AD4716" i="1"/>
  <c r="AC4716" i="1"/>
  <c r="AB4716" i="1"/>
  <c r="AA4716" i="1"/>
  <c r="Z4716" i="1"/>
  <c r="V4716" i="1"/>
  <c r="T4716" i="1"/>
  <c r="S4716" i="1"/>
  <c r="R4716" i="1"/>
  <c r="Q4716" i="1"/>
  <c r="AE4715" i="1"/>
  <c r="AD4715" i="1"/>
  <c r="AC4715" i="1"/>
  <c r="AB4715" i="1"/>
  <c r="AA4715" i="1"/>
  <c r="Z4715" i="1"/>
  <c r="V4715" i="1"/>
  <c r="T4715" i="1"/>
  <c r="S4715" i="1"/>
  <c r="R4715" i="1"/>
  <c r="Q4715" i="1"/>
  <c r="AE4714" i="1"/>
  <c r="AD4714" i="1"/>
  <c r="AC4714" i="1"/>
  <c r="AB4714" i="1"/>
  <c r="AA4714" i="1"/>
  <c r="Z4714" i="1"/>
  <c r="V4714" i="1"/>
  <c r="T4714" i="1"/>
  <c r="S4714" i="1"/>
  <c r="R4714" i="1"/>
  <c r="Q4714" i="1"/>
  <c r="AE4713" i="1"/>
  <c r="AD4713" i="1"/>
  <c r="AC4713" i="1"/>
  <c r="AB4713" i="1"/>
  <c r="AA4713" i="1"/>
  <c r="Z4713" i="1"/>
  <c r="V4713" i="1"/>
  <c r="T4713" i="1"/>
  <c r="S4713" i="1"/>
  <c r="R4713" i="1"/>
  <c r="Q4713" i="1"/>
  <c r="AE4712" i="1"/>
  <c r="AD4712" i="1"/>
  <c r="AC4712" i="1"/>
  <c r="AB4712" i="1"/>
  <c r="AA4712" i="1"/>
  <c r="Z4712" i="1"/>
  <c r="V4712" i="1"/>
  <c r="T4712" i="1"/>
  <c r="S4712" i="1"/>
  <c r="R4712" i="1"/>
  <c r="Q4712" i="1"/>
  <c r="AE4711" i="1"/>
  <c r="AD4711" i="1"/>
  <c r="AC4711" i="1"/>
  <c r="AB4711" i="1"/>
  <c r="AA4711" i="1"/>
  <c r="Z4711" i="1"/>
  <c r="V4711" i="1"/>
  <c r="T4711" i="1"/>
  <c r="S4711" i="1"/>
  <c r="R4711" i="1"/>
  <c r="Q4711" i="1"/>
  <c r="AE4710" i="1"/>
  <c r="AD4710" i="1"/>
  <c r="AC4710" i="1"/>
  <c r="AB4710" i="1"/>
  <c r="AA4710" i="1"/>
  <c r="Z4710" i="1"/>
  <c r="V4710" i="1"/>
  <c r="T4710" i="1"/>
  <c r="S4710" i="1"/>
  <c r="R4710" i="1"/>
  <c r="Q4710" i="1"/>
  <c r="AE4709" i="1"/>
  <c r="AD4709" i="1"/>
  <c r="AC4709" i="1"/>
  <c r="AB4709" i="1"/>
  <c r="AA4709" i="1"/>
  <c r="Z4709" i="1"/>
  <c r="V4709" i="1"/>
  <c r="T4709" i="1"/>
  <c r="S4709" i="1"/>
  <c r="R4709" i="1"/>
  <c r="Q4709" i="1"/>
  <c r="AE4708" i="1"/>
  <c r="AD4708" i="1"/>
  <c r="AC4708" i="1"/>
  <c r="AB4708" i="1"/>
  <c r="AA4708" i="1"/>
  <c r="Z4708" i="1"/>
  <c r="V4708" i="1"/>
  <c r="T4708" i="1"/>
  <c r="S4708" i="1"/>
  <c r="R4708" i="1"/>
  <c r="Q4708" i="1"/>
  <c r="AE4707" i="1"/>
  <c r="AD4707" i="1"/>
  <c r="AC4707" i="1"/>
  <c r="AB4707" i="1"/>
  <c r="AA4707" i="1"/>
  <c r="Z4707" i="1"/>
  <c r="V4707" i="1"/>
  <c r="T4707" i="1"/>
  <c r="S4707" i="1"/>
  <c r="R4707" i="1"/>
  <c r="Q4707" i="1"/>
  <c r="AE4706" i="1"/>
  <c r="AD4706" i="1"/>
  <c r="AC4706" i="1"/>
  <c r="AB4706" i="1"/>
  <c r="AA4706" i="1"/>
  <c r="Z4706" i="1"/>
  <c r="V4706" i="1"/>
  <c r="T4706" i="1"/>
  <c r="S4706" i="1"/>
  <c r="R4706" i="1"/>
  <c r="Q4706" i="1"/>
  <c r="AE4705" i="1"/>
  <c r="AD4705" i="1"/>
  <c r="AC4705" i="1"/>
  <c r="AB4705" i="1"/>
  <c r="AA4705" i="1"/>
  <c r="Z4705" i="1"/>
  <c r="V4705" i="1"/>
  <c r="T4705" i="1"/>
  <c r="S4705" i="1"/>
  <c r="R4705" i="1"/>
  <c r="Q4705" i="1"/>
  <c r="AE4704" i="1"/>
  <c r="AD4704" i="1"/>
  <c r="AC4704" i="1"/>
  <c r="AB4704" i="1"/>
  <c r="AA4704" i="1"/>
  <c r="Z4704" i="1"/>
  <c r="V4704" i="1"/>
  <c r="T4704" i="1"/>
  <c r="S4704" i="1"/>
  <c r="R4704" i="1"/>
  <c r="Q4704" i="1"/>
  <c r="AE4703" i="1"/>
  <c r="AD4703" i="1"/>
  <c r="AC4703" i="1"/>
  <c r="AB4703" i="1"/>
  <c r="AA4703" i="1"/>
  <c r="Z4703" i="1"/>
  <c r="V4703" i="1"/>
  <c r="T4703" i="1"/>
  <c r="S4703" i="1"/>
  <c r="R4703" i="1"/>
  <c r="Q4703" i="1"/>
  <c r="AE4702" i="1"/>
  <c r="AD4702" i="1"/>
  <c r="AC4702" i="1"/>
  <c r="AB4702" i="1"/>
  <c r="AA4702" i="1"/>
  <c r="Z4702" i="1"/>
  <c r="V4702" i="1"/>
  <c r="T4702" i="1"/>
  <c r="S4702" i="1"/>
  <c r="R4702" i="1"/>
  <c r="Q4702" i="1"/>
  <c r="AE4701" i="1"/>
  <c r="AD4701" i="1"/>
  <c r="AC4701" i="1"/>
  <c r="AB4701" i="1"/>
  <c r="AA4701" i="1"/>
  <c r="Z4701" i="1"/>
  <c r="V4701" i="1"/>
  <c r="T4701" i="1"/>
  <c r="S4701" i="1"/>
  <c r="R4701" i="1"/>
  <c r="Q4701" i="1"/>
  <c r="AE4700" i="1"/>
  <c r="AD4700" i="1"/>
  <c r="AC4700" i="1"/>
  <c r="AB4700" i="1"/>
  <c r="AA4700" i="1"/>
  <c r="Z4700" i="1"/>
  <c r="V4700" i="1"/>
  <c r="T4700" i="1"/>
  <c r="S4700" i="1"/>
  <c r="R4700" i="1"/>
  <c r="Q4700" i="1"/>
  <c r="AE4699" i="1"/>
  <c r="AD4699" i="1"/>
  <c r="AC4699" i="1"/>
  <c r="AB4699" i="1"/>
  <c r="AA4699" i="1"/>
  <c r="Z4699" i="1"/>
  <c r="V4699" i="1"/>
  <c r="T4699" i="1"/>
  <c r="S4699" i="1"/>
  <c r="R4699" i="1"/>
  <c r="Q4699" i="1"/>
  <c r="AE4698" i="1"/>
  <c r="AD4698" i="1"/>
  <c r="AC4698" i="1"/>
  <c r="AB4698" i="1"/>
  <c r="AA4698" i="1"/>
  <c r="Z4698" i="1"/>
  <c r="V4698" i="1"/>
  <c r="T4698" i="1"/>
  <c r="S4698" i="1"/>
  <c r="R4698" i="1"/>
  <c r="Q4698" i="1"/>
  <c r="AE4697" i="1"/>
  <c r="AD4697" i="1"/>
  <c r="AC4697" i="1"/>
  <c r="AB4697" i="1"/>
  <c r="AA4697" i="1"/>
  <c r="Z4697" i="1"/>
  <c r="V4697" i="1"/>
  <c r="T4697" i="1"/>
  <c r="S4697" i="1"/>
  <c r="R4697" i="1"/>
  <c r="Q4697" i="1"/>
  <c r="AE4696" i="1"/>
  <c r="AD4696" i="1"/>
  <c r="AC4696" i="1"/>
  <c r="AB4696" i="1"/>
  <c r="AA4696" i="1"/>
  <c r="Z4696" i="1"/>
  <c r="V4696" i="1"/>
  <c r="T4696" i="1"/>
  <c r="S4696" i="1"/>
  <c r="R4696" i="1"/>
  <c r="Q4696" i="1"/>
  <c r="AE4695" i="1"/>
  <c r="AD4695" i="1"/>
  <c r="AC4695" i="1"/>
  <c r="AB4695" i="1"/>
  <c r="AA4695" i="1"/>
  <c r="Z4695" i="1"/>
  <c r="V4695" i="1"/>
  <c r="T4695" i="1"/>
  <c r="S4695" i="1"/>
  <c r="R4695" i="1"/>
  <c r="Q4695" i="1"/>
  <c r="AE4694" i="1"/>
  <c r="AD4694" i="1"/>
  <c r="AC4694" i="1"/>
  <c r="AB4694" i="1"/>
  <c r="AA4694" i="1"/>
  <c r="Z4694" i="1"/>
  <c r="V4694" i="1"/>
  <c r="T4694" i="1"/>
  <c r="S4694" i="1"/>
  <c r="R4694" i="1"/>
  <c r="Q4694" i="1"/>
  <c r="AE4693" i="1"/>
  <c r="AD4693" i="1"/>
  <c r="AC4693" i="1"/>
  <c r="AB4693" i="1"/>
  <c r="AA4693" i="1"/>
  <c r="Z4693" i="1"/>
  <c r="V4693" i="1"/>
  <c r="T4693" i="1"/>
  <c r="S4693" i="1"/>
  <c r="R4693" i="1"/>
  <c r="Q4693" i="1"/>
  <c r="AE4692" i="1"/>
  <c r="AD4692" i="1"/>
  <c r="AC4692" i="1"/>
  <c r="AB4692" i="1"/>
  <c r="AA4692" i="1"/>
  <c r="Z4692" i="1"/>
  <c r="V4692" i="1"/>
  <c r="T4692" i="1"/>
  <c r="S4692" i="1"/>
  <c r="R4692" i="1"/>
  <c r="Q4692" i="1"/>
  <c r="AE4691" i="1"/>
  <c r="AD4691" i="1"/>
  <c r="AC4691" i="1"/>
  <c r="AB4691" i="1"/>
  <c r="AA4691" i="1"/>
  <c r="Z4691" i="1"/>
  <c r="V4691" i="1"/>
  <c r="T4691" i="1"/>
  <c r="S4691" i="1"/>
  <c r="R4691" i="1"/>
  <c r="Q4691" i="1"/>
  <c r="AE4690" i="1"/>
  <c r="AD4690" i="1"/>
  <c r="AC4690" i="1"/>
  <c r="AB4690" i="1"/>
  <c r="AA4690" i="1"/>
  <c r="Z4690" i="1"/>
  <c r="V4690" i="1"/>
  <c r="T4690" i="1"/>
  <c r="S4690" i="1"/>
  <c r="R4690" i="1"/>
  <c r="Q4690" i="1"/>
  <c r="AE4689" i="1"/>
  <c r="AD4689" i="1"/>
  <c r="AC4689" i="1"/>
  <c r="AB4689" i="1"/>
  <c r="AA4689" i="1"/>
  <c r="Z4689" i="1"/>
  <c r="V4689" i="1"/>
  <c r="T4689" i="1"/>
  <c r="S4689" i="1"/>
  <c r="R4689" i="1"/>
  <c r="Q4689" i="1"/>
  <c r="AE4688" i="1"/>
  <c r="AD4688" i="1"/>
  <c r="AC4688" i="1"/>
  <c r="AB4688" i="1"/>
  <c r="AA4688" i="1"/>
  <c r="Z4688" i="1"/>
  <c r="V4688" i="1"/>
  <c r="T4688" i="1"/>
  <c r="S4688" i="1"/>
  <c r="R4688" i="1"/>
  <c r="Q4688" i="1"/>
  <c r="AE4687" i="1"/>
  <c r="AD4687" i="1"/>
  <c r="AC4687" i="1"/>
  <c r="AB4687" i="1"/>
  <c r="AA4687" i="1"/>
  <c r="Z4687" i="1"/>
  <c r="V4687" i="1"/>
  <c r="T4687" i="1"/>
  <c r="S4687" i="1"/>
  <c r="R4687" i="1"/>
  <c r="Q4687" i="1"/>
  <c r="AE4686" i="1"/>
  <c r="AD4686" i="1"/>
  <c r="AC4686" i="1"/>
  <c r="AB4686" i="1"/>
  <c r="AA4686" i="1"/>
  <c r="Z4686" i="1"/>
  <c r="V4686" i="1"/>
  <c r="T4686" i="1"/>
  <c r="S4686" i="1"/>
  <c r="R4686" i="1"/>
  <c r="Q4686" i="1"/>
  <c r="AE4685" i="1"/>
  <c r="AD4685" i="1"/>
  <c r="AC4685" i="1"/>
  <c r="AB4685" i="1"/>
  <c r="AA4685" i="1"/>
  <c r="Z4685" i="1"/>
  <c r="V4685" i="1"/>
  <c r="T4685" i="1"/>
  <c r="S4685" i="1"/>
  <c r="R4685" i="1"/>
  <c r="Q4685" i="1"/>
  <c r="AE4684" i="1"/>
  <c r="AD4684" i="1"/>
  <c r="AC4684" i="1"/>
  <c r="AB4684" i="1"/>
  <c r="AA4684" i="1"/>
  <c r="Z4684" i="1"/>
  <c r="V4684" i="1"/>
  <c r="T4684" i="1"/>
  <c r="S4684" i="1"/>
  <c r="R4684" i="1"/>
  <c r="Q4684" i="1"/>
  <c r="AE4683" i="1"/>
  <c r="AD4683" i="1"/>
  <c r="AC4683" i="1"/>
  <c r="AB4683" i="1"/>
  <c r="AA4683" i="1"/>
  <c r="Z4683" i="1"/>
  <c r="V4683" i="1"/>
  <c r="T4683" i="1"/>
  <c r="S4683" i="1"/>
  <c r="R4683" i="1"/>
  <c r="Q4683" i="1"/>
  <c r="AE4682" i="1"/>
  <c r="AD4682" i="1"/>
  <c r="AC4682" i="1"/>
  <c r="AB4682" i="1"/>
  <c r="AA4682" i="1"/>
  <c r="Z4682" i="1"/>
  <c r="V4682" i="1"/>
  <c r="T4682" i="1"/>
  <c r="S4682" i="1"/>
  <c r="R4682" i="1"/>
  <c r="Q4682" i="1"/>
  <c r="AE4681" i="1"/>
  <c r="AD4681" i="1"/>
  <c r="AC4681" i="1"/>
  <c r="AB4681" i="1"/>
  <c r="AA4681" i="1"/>
  <c r="Z4681" i="1"/>
  <c r="V4681" i="1"/>
  <c r="T4681" i="1"/>
  <c r="S4681" i="1"/>
  <c r="R4681" i="1"/>
  <c r="Q4681" i="1"/>
  <c r="AE4680" i="1"/>
  <c r="AD4680" i="1"/>
  <c r="AC4680" i="1"/>
  <c r="AB4680" i="1"/>
  <c r="AA4680" i="1"/>
  <c r="Z4680" i="1"/>
  <c r="V4680" i="1"/>
  <c r="T4680" i="1"/>
  <c r="S4680" i="1"/>
  <c r="R4680" i="1"/>
  <c r="Q4680" i="1"/>
  <c r="AE4679" i="1"/>
  <c r="AD4679" i="1"/>
  <c r="AC4679" i="1"/>
  <c r="AB4679" i="1"/>
  <c r="AA4679" i="1"/>
  <c r="Z4679" i="1"/>
  <c r="V4679" i="1"/>
  <c r="T4679" i="1"/>
  <c r="S4679" i="1"/>
  <c r="R4679" i="1"/>
  <c r="Q4679" i="1"/>
  <c r="AE4678" i="1"/>
  <c r="AD4678" i="1"/>
  <c r="AC4678" i="1"/>
  <c r="AB4678" i="1"/>
  <c r="AA4678" i="1"/>
  <c r="Z4678" i="1"/>
  <c r="V4678" i="1"/>
  <c r="T4678" i="1"/>
  <c r="S4678" i="1"/>
  <c r="R4678" i="1"/>
  <c r="Q4678" i="1"/>
  <c r="AE4677" i="1"/>
  <c r="AD4677" i="1"/>
  <c r="AC4677" i="1"/>
  <c r="AB4677" i="1"/>
  <c r="AA4677" i="1"/>
  <c r="Z4677" i="1"/>
  <c r="V4677" i="1"/>
  <c r="T4677" i="1"/>
  <c r="S4677" i="1"/>
  <c r="R4677" i="1"/>
  <c r="Q4677" i="1"/>
  <c r="AE4676" i="1"/>
  <c r="AD4676" i="1"/>
  <c r="AC4676" i="1"/>
  <c r="AB4676" i="1"/>
  <c r="AA4676" i="1"/>
  <c r="Z4676" i="1"/>
  <c r="V4676" i="1"/>
  <c r="T4676" i="1"/>
  <c r="S4676" i="1"/>
  <c r="R4676" i="1"/>
  <c r="Q4676" i="1"/>
  <c r="AE4675" i="1"/>
  <c r="AD4675" i="1"/>
  <c r="AC4675" i="1"/>
  <c r="AB4675" i="1"/>
  <c r="AA4675" i="1"/>
  <c r="Z4675" i="1"/>
  <c r="V4675" i="1"/>
  <c r="T4675" i="1"/>
  <c r="S4675" i="1"/>
  <c r="R4675" i="1"/>
  <c r="Q4675" i="1"/>
  <c r="AE4674" i="1"/>
  <c r="AD4674" i="1"/>
  <c r="AC4674" i="1"/>
  <c r="AB4674" i="1"/>
  <c r="AA4674" i="1"/>
  <c r="Z4674" i="1"/>
  <c r="V4674" i="1"/>
  <c r="T4674" i="1"/>
  <c r="S4674" i="1"/>
  <c r="R4674" i="1"/>
  <c r="Q4674" i="1"/>
  <c r="AE4673" i="1"/>
  <c r="AD4673" i="1"/>
  <c r="AC4673" i="1"/>
  <c r="AB4673" i="1"/>
  <c r="AA4673" i="1"/>
  <c r="Z4673" i="1"/>
  <c r="V4673" i="1"/>
  <c r="T4673" i="1"/>
  <c r="S4673" i="1"/>
  <c r="R4673" i="1"/>
  <c r="Q4673" i="1"/>
  <c r="AE4672" i="1"/>
  <c r="AD4672" i="1"/>
  <c r="AC4672" i="1"/>
  <c r="AB4672" i="1"/>
  <c r="AA4672" i="1"/>
  <c r="Z4672" i="1"/>
  <c r="V4672" i="1"/>
  <c r="T4672" i="1"/>
  <c r="S4672" i="1"/>
  <c r="R4672" i="1"/>
  <c r="Q4672" i="1"/>
  <c r="AE4671" i="1"/>
  <c r="AD4671" i="1"/>
  <c r="AC4671" i="1"/>
  <c r="AB4671" i="1"/>
  <c r="AA4671" i="1"/>
  <c r="Z4671" i="1"/>
  <c r="V4671" i="1"/>
  <c r="T4671" i="1"/>
  <c r="S4671" i="1"/>
  <c r="R4671" i="1"/>
  <c r="Q4671" i="1"/>
  <c r="AE4670" i="1"/>
  <c r="AD4670" i="1"/>
  <c r="AC4670" i="1"/>
  <c r="AB4670" i="1"/>
  <c r="AA4670" i="1"/>
  <c r="Z4670" i="1"/>
  <c r="V4670" i="1"/>
  <c r="T4670" i="1"/>
  <c r="S4670" i="1"/>
  <c r="R4670" i="1"/>
  <c r="Q4670" i="1"/>
  <c r="AE4669" i="1"/>
  <c r="AD4669" i="1"/>
  <c r="AC4669" i="1"/>
  <c r="AB4669" i="1"/>
  <c r="AA4669" i="1"/>
  <c r="Z4669" i="1"/>
  <c r="V4669" i="1"/>
  <c r="T4669" i="1"/>
  <c r="S4669" i="1"/>
  <c r="R4669" i="1"/>
  <c r="Q4669" i="1"/>
  <c r="AE4668" i="1"/>
  <c r="AD4668" i="1"/>
  <c r="AC4668" i="1"/>
  <c r="AB4668" i="1"/>
  <c r="AA4668" i="1"/>
  <c r="Z4668" i="1"/>
  <c r="V4668" i="1"/>
  <c r="T4668" i="1"/>
  <c r="S4668" i="1"/>
  <c r="R4668" i="1"/>
  <c r="Q4668" i="1"/>
  <c r="AE4667" i="1"/>
  <c r="AD4667" i="1"/>
  <c r="AC4667" i="1"/>
  <c r="AB4667" i="1"/>
  <c r="AA4667" i="1"/>
  <c r="Z4667" i="1"/>
  <c r="V4667" i="1"/>
  <c r="T4667" i="1"/>
  <c r="S4667" i="1"/>
  <c r="R4667" i="1"/>
  <c r="Q4667" i="1"/>
  <c r="AE4666" i="1"/>
  <c r="AD4666" i="1"/>
  <c r="AC4666" i="1"/>
  <c r="AB4666" i="1"/>
  <c r="AA4666" i="1"/>
  <c r="Z4666" i="1"/>
  <c r="V4666" i="1"/>
  <c r="T4666" i="1"/>
  <c r="S4666" i="1"/>
  <c r="R4666" i="1"/>
  <c r="Q4666" i="1"/>
  <c r="AE4665" i="1"/>
  <c r="AD4665" i="1"/>
  <c r="AC4665" i="1"/>
  <c r="AB4665" i="1"/>
  <c r="AA4665" i="1"/>
  <c r="Z4665" i="1"/>
  <c r="V4665" i="1"/>
  <c r="T4665" i="1"/>
  <c r="S4665" i="1"/>
  <c r="R4665" i="1"/>
  <c r="Q4665" i="1"/>
  <c r="AE4664" i="1"/>
  <c r="AD4664" i="1"/>
  <c r="AC4664" i="1"/>
  <c r="AB4664" i="1"/>
  <c r="AA4664" i="1"/>
  <c r="Z4664" i="1"/>
  <c r="V4664" i="1"/>
  <c r="T4664" i="1"/>
  <c r="S4664" i="1"/>
  <c r="R4664" i="1"/>
  <c r="Q4664" i="1"/>
  <c r="AE4663" i="1"/>
  <c r="AD4663" i="1"/>
  <c r="AC4663" i="1"/>
  <c r="AB4663" i="1"/>
  <c r="AA4663" i="1"/>
  <c r="Z4663" i="1"/>
  <c r="V4663" i="1"/>
  <c r="T4663" i="1"/>
  <c r="S4663" i="1"/>
  <c r="R4663" i="1"/>
  <c r="Q4663" i="1"/>
  <c r="AE4662" i="1"/>
  <c r="AD4662" i="1"/>
  <c r="AC4662" i="1"/>
  <c r="AB4662" i="1"/>
  <c r="AA4662" i="1"/>
  <c r="Z4662" i="1"/>
  <c r="V4662" i="1"/>
  <c r="T4662" i="1"/>
  <c r="S4662" i="1"/>
  <c r="R4662" i="1"/>
  <c r="Q4662" i="1"/>
  <c r="AE4661" i="1"/>
  <c r="AD4661" i="1"/>
  <c r="AC4661" i="1"/>
  <c r="AB4661" i="1"/>
  <c r="AA4661" i="1"/>
  <c r="Z4661" i="1"/>
  <c r="V4661" i="1"/>
  <c r="T4661" i="1"/>
  <c r="S4661" i="1"/>
  <c r="R4661" i="1"/>
  <c r="Q4661" i="1"/>
  <c r="AE4660" i="1"/>
  <c r="AD4660" i="1"/>
  <c r="AC4660" i="1"/>
  <c r="AB4660" i="1"/>
  <c r="AA4660" i="1"/>
  <c r="Z4660" i="1"/>
  <c r="V4660" i="1"/>
  <c r="T4660" i="1"/>
  <c r="S4660" i="1"/>
  <c r="R4660" i="1"/>
  <c r="Q4660" i="1"/>
  <c r="AE4659" i="1"/>
  <c r="AD4659" i="1"/>
  <c r="AC4659" i="1"/>
  <c r="AB4659" i="1"/>
  <c r="AA4659" i="1"/>
  <c r="Z4659" i="1"/>
  <c r="V4659" i="1"/>
  <c r="T4659" i="1"/>
  <c r="S4659" i="1"/>
  <c r="R4659" i="1"/>
  <c r="Q4659" i="1"/>
  <c r="AE4658" i="1"/>
  <c r="AD4658" i="1"/>
  <c r="AC4658" i="1"/>
  <c r="AB4658" i="1"/>
  <c r="AA4658" i="1"/>
  <c r="Z4658" i="1"/>
  <c r="V4658" i="1"/>
  <c r="T4658" i="1"/>
  <c r="S4658" i="1"/>
  <c r="R4658" i="1"/>
  <c r="Q4658" i="1"/>
  <c r="AE4657" i="1"/>
  <c r="AD4657" i="1"/>
  <c r="AC4657" i="1"/>
  <c r="AB4657" i="1"/>
  <c r="AA4657" i="1"/>
  <c r="Z4657" i="1"/>
  <c r="V4657" i="1"/>
  <c r="T4657" i="1"/>
  <c r="S4657" i="1"/>
  <c r="R4657" i="1"/>
  <c r="Q4657" i="1"/>
  <c r="AE4656" i="1"/>
  <c r="AD4656" i="1"/>
  <c r="AC4656" i="1"/>
  <c r="AB4656" i="1"/>
  <c r="AA4656" i="1"/>
  <c r="Z4656" i="1"/>
  <c r="V4656" i="1"/>
  <c r="T4656" i="1"/>
  <c r="S4656" i="1"/>
  <c r="R4656" i="1"/>
  <c r="Q4656" i="1"/>
  <c r="AE4655" i="1"/>
  <c r="AD4655" i="1"/>
  <c r="AC4655" i="1"/>
  <c r="AB4655" i="1"/>
  <c r="AA4655" i="1"/>
  <c r="Z4655" i="1"/>
  <c r="V4655" i="1"/>
  <c r="T4655" i="1"/>
  <c r="S4655" i="1"/>
  <c r="R4655" i="1"/>
  <c r="Q4655" i="1"/>
  <c r="AE4654" i="1"/>
  <c r="AD4654" i="1"/>
  <c r="AC4654" i="1"/>
  <c r="AB4654" i="1"/>
  <c r="AA4654" i="1"/>
  <c r="Z4654" i="1"/>
  <c r="V4654" i="1"/>
  <c r="T4654" i="1"/>
  <c r="S4654" i="1"/>
  <c r="R4654" i="1"/>
  <c r="Q4654" i="1"/>
  <c r="AE4653" i="1"/>
  <c r="AD4653" i="1"/>
  <c r="AC4653" i="1"/>
  <c r="AB4653" i="1"/>
  <c r="AA4653" i="1"/>
  <c r="Z4653" i="1"/>
  <c r="V4653" i="1"/>
  <c r="T4653" i="1"/>
  <c r="S4653" i="1"/>
  <c r="R4653" i="1"/>
  <c r="Q4653" i="1"/>
  <c r="AE4652" i="1"/>
  <c r="AD4652" i="1"/>
  <c r="AC4652" i="1"/>
  <c r="AB4652" i="1"/>
  <c r="AA4652" i="1"/>
  <c r="Z4652" i="1"/>
  <c r="V4652" i="1"/>
  <c r="T4652" i="1"/>
  <c r="S4652" i="1"/>
  <c r="R4652" i="1"/>
  <c r="Q4652" i="1"/>
  <c r="AE4651" i="1"/>
  <c r="AD4651" i="1"/>
  <c r="AC4651" i="1"/>
  <c r="AB4651" i="1"/>
  <c r="AA4651" i="1"/>
  <c r="Z4651" i="1"/>
  <c r="V4651" i="1"/>
  <c r="T4651" i="1"/>
  <c r="S4651" i="1"/>
  <c r="R4651" i="1"/>
  <c r="Q4651" i="1"/>
  <c r="AE4650" i="1"/>
  <c r="AD4650" i="1"/>
  <c r="AC4650" i="1"/>
  <c r="AB4650" i="1"/>
  <c r="AA4650" i="1"/>
  <c r="Z4650" i="1"/>
  <c r="V4650" i="1"/>
  <c r="T4650" i="1"/>
  <c r="S4650" i="1"/>
  <c r="R4650" i="1"/>
  <c r="Q4650" i="1"/>
  <c r="AE4649" i="1"/>
  <c r="AD4649" i="1"/>
  <c r="AC4649" i="1"/>
  <c r="AB4649" i="1"/>
  <c r="AA4649" i="1"/>
  <c r="Z4649" i="1"/>
  <c r="V4649" i="1"/>
  <c r="T4649" i="1"/>
  <c r="S4649" i="1"/>
  <c r="R4649" i="1"/>
  <c r="Q4649" i="1"/>
  <c r="AE4648" i="1"/>
  <c r="AD4648" i="1"/>
  <c r="AC4648" i="1"/>
  <c r="AB4648" i="1"/>
  <c r="AA4648" i="1"/>
  <c r="Z4648" i="1"/>
  <c r="V4648" i="1"/>
  <c r="T4648" i="1"/>
  <c r="S4648" i="1"/>
  <c r="R4648" i="1"/>
  <c r="Q4648" i="1"/>
  <c r="AE4647" i="1"/>
  <c r="AD4647" i="1"/>
  <c r="AC4647" i="1"/>
  <c r="AB4647" i="1"/>
  <c r="AA4647" i="1"/>
  <c r="Z4647" i="1"/>
  <c r="V4647" i="1"/>
  <c r="T4647" i="1"/>
  <c r="S4647" i="1"/>
  <c r="R4647" i="1"/>
  <c r="Q4647" i="1"/>
  <c r="AE4646" i="1"/>
  <c r="AD4646" i="1"/>
  <c r="AC4646" i="1"/>
  <c r="AB4646" i="1"/>
  <c r="AA4646" i="1"/>
  <c r="Z4646" i="1"/>
  <c r="V4646" i="1"/>
  <c r="T4646" i="1"/>
  <c r="S4646" i="1"/>
  <c r="R4646" i="1"/>
  <c r="Q4646" i="1"/>
  <c r="AE4645" i="1"/>
  <c r="AD4645" i="1"/>
  <c r="AC4645" i="1"/>
  <c r="AB4645" i="1"/>
  <c r="AA4645" i="1"/>
  <c r="Z4645" i="1"/>
  <c r="V4645" i="1"/>
  <c r="T4645" i="1"/>
  <c r="S4645" i="1"/>
  <c r="R4645" i="1"/>
  <c r="Q4645" i="1"/>
  <c r="AE4644" i="1"/>
  <c r="AD4644" i="1"/>
  <c r="AC4644" i="1"/>
  <c r="AB4644" i="1"/>
  <c r="AA4644" i="1"/>
  <c r="Z4644" i="1"/>
  <c r="V4644" i="1"/>
  <c r="T4644" i="1"/>
  <c r="S4644" i="1"/>
  <c r="R4644" i="1"/>
  <c r="Q4644" i="1"/>
  <c r="AE4643" i="1"/>
  <c r="AD4643" i="1"/>
  <c r="AC4643" i="1"/>
  <c r="AB4643" i="1"/>
  <c r="AA4643" i="1"/>
  <c r="Z4643" i="1"/>
  <c r="V4643" i="1"/>
  <c r="T4643" i="1"/>
  <c r="S4643" i="1"/>
  <c r="R4643" i="1"/>
  <c r="Q4643" i="1"/>
  <c r="AE4642" i="1"/>
  <c r="AD4642" i="1"/>
  <c r="AC4642" i="1"/>
  <c r="AB4642" i="1"/>
  <c r="AA4642" i="1"/>
  <c r="Z4642" i="1"/>
  <c r="V4642" i="1"/>
  <c r="T4642" i="1"/>
  <c r="S4642" i="1"/>
  <c r="R4642" i="1"/>
  <c r="Q4642" i="1"/>
  <c r="AE4641" i="1"/>
  <c r="AD4641" i="1"/>
  <c r="AC4641" i="1"/>
  <c r="AB4641" i="1"/>
  <c r="AA4641" i="1"/>
  <c r="Z4641" i="1"/>
  <c r="V4641" i="1"/>
  <c r="T4641" i="1"/>
  <c r="S4641" i="1"/>
  <c r="R4641" i="1"/>
  <c r="Q4641" i="1"/>
  <c r="AE4640" i="1"/>
  <c r="AD4640" i="1"/>
  <c r="AC4640" i="1"/>
  <c r="AB4640" i="1"/>
  <c r="AA4640" i="1"/>
  <c r="Z4640" i="1"/>
  <c r="V4640" i="1"/>
  <c r="T4640" i="1"/>
  <c r="S4640" i="1"/>
  <c r="R4640" i="1"/>
  <c r="Q4640" i="1"/>
  <c r="AE4639" i="1"/>
  <c r="AD4639" i="1"/>
  <c r="AC4639" i="1"/>
  <c r="AB4639" i="1"/>
  <c r="AA4639" i="1"/>
  <c r="Z4639" i="1"/>
  <c r="V4639" i="1"/>
  <c r="T4639" i="1"/>
  <c r="S4639" i="1"/>
  <c r="R4639" i="1"/>
  <c r="Q4639" i="1"/>
  <c r="AE4638" i="1"/>
  <c r="AD4638" i="1"/>
  <c r="AC4638" i="1"/>
  <c r="AB4638" i="1"/>
  <c r="AA4638" i="1"/>
  <c r="Z4638" i="1"/>
  <c r="V4638" i="1"/>
  <c r="T4638" i="1"/>
  <c r="S4638" i="1"/>
  <c r="R4638" i="1"/>
  <c r="Q4638" i="1"/>
  <c r="AE4637" i="1"/>
  <c r="AD4637" i="1"/>
  <c r="AC4637" i="1"/>
  <c r="AB4637" i="1"/>
  <c r="AA4637" i="1"/>
  <c r="Z4637" i="1"/>
  <c r="V4637" i="1"/>
  <c r="T4637" i="1"/>
  <c r="S4637" i="1"/>
  <c r="R4637" i="1"/>
  <c r="Q4637" i="1"/>
  <c r="AE4636" i="1"/>
  <c r="AD4636" i="1"/>
  <c r="AC4636" i="1"/>
  <c r="AB4636" i="1"/>
  <c r="AA4636" i="1"/>
  <c r="Z4636" i="1"/>
  <c r="V4636" i="1"/>
  <c r="T4636" i="1"/>
  <c r="S4636" i="1"/>
  <c r="R4636" i="1"/>
  <c r="Q4636" i="1"/>
  <c r="AE4635" i="1"/>
  <c r="AD4635" i="1"/>
  <c r="AC4635" i="1"/>
  <c r="AB4635" i="1"/>
  <c r="AA4635" i="1"/>
  <c r="Z4635" i="1"/>
  <c r="V4635" i="1"/>
  <c r="T4635" i="1"/>
  <c r="S4635" i="1"/>
  <c r="R4635" i="1"/>
  <c r="Q4635" i="1"/>
  <c r="AE4634" i="1"/>
  <c r="AD4634" i="1"/>
  <c r="AC4634" i="1"/>
  <c r="AB4634" i="1"/>
  <c r="AA4634" i="1"/>
  <c r="Z4634" i="1"/>
  <c r="V4634" i="1"/>
  <c r="T4634" i="1"/>
  <c r="S4634" i="1"/>
  <c r="R4634" i="1"/>
  <c r="Q4634" i="1"/>
  <c r="AE4633" i="1"/>
  <c r="AD4633" i="1"/>
  <c r="AC4633" i="1"/>
  <c r="AB4633" i="1"/>
  <c r="AA4633" i="1"/>
  <c r="Z4633" i="1"/>
  <c r="V4633" i="1"/>
  <c r="T4633" i="1"/>
  <c r="S4633" i="1"/>
  <c r="R4633" i="1"/>
  <c r="Q4633" i="1"/>
  <c r="AE4632" i="1"/>
  <c r="AD4632" i="1"/>
  <c r="AC4632" i="1"/>
  <c r="AB4632" i="1"/>
  <c r="AA4632" i="1"/>
  <c r="Z4632" i="1"/>
  <c r="V4632" i="1"/>
  <c r="T4632" i="1"/>
  <c r="S4632" i="1"/>
  <c r="R4632" i="1"/>
  <c r="Q4632" i="1"/>
  <c r="AE4631" i="1"/>
  <c r="AD4631" i="1"/>
  <c r="AC4631" i="1"/>
  <c r="AB4631" i="1"/>
  <c r="AA4631" i="1"/>
  <c r="Z4631" i="1"/>
  <c r="V4631" i="1"/>
  <c r="T4631" i="1"/>
  <c r="S4631" i="1"/>
  <c r="R4631" i="1"/>
  <c r="Q4631" i="1"/>
  <c r="AE4630" i="1"/>
  <c r="AD4630" i="1"/>
  <c r="AC4630" i="1"/>
  <c r="AB4630" i="1"/>
  <c r="AA4630" i="1"/>
  <c r="Z4630" i="1"/>
  <c r="V4630" i="1"/>
  <c r="T4630" i="1"/>
  <c r="S4630" i="1"/>
  <c r="R4630" i="1"/>
  <c r="Q4630" i="1"/>
  <c r="AE4629" i="1"/>
  <c r="AD4629" i="1"/>
  <c r="AC4629" i="1"/>
  <c r="AB4629" i="1"/>
  <c r="AA4629" i="1"/>
  <c r="Z4629" i="1"/>
  <c r="V4629" i="1"/>
  <c r="T4629" i="1"/>
  <c r="S4629" i="1"/>
  <c r="R4629" i="1"/>
  <c r="Q4629" i="1"/>
  <c r="AE4628" i="1"/>
  <c r="AD4628" i="1"/>
  <c r="AC4628" i="1"/>
  <c r="AB4628" i="1"/>
  <c r="AA4628" i="1"/>
  <c r="Z4628" i="1"/>
  <c r="V4628" i="1"/>
  <c r="T4628" i="1"/>
  <c r="S4628" i="1"/>
  <c r="R4628" i="1"/>
  <c r="Q4628" i="1"/>
  <c r="AE4627" i="1"/>
  <c r="AD4627" i="1"/>
  <c r="AC4627" i="1"/>
  <c r="AB4627" i="1"/>
  <c r="AA4627" i="1"/>
  <c r="Z4627" i="1"/>
  <c r="V4627" i="1"/>
  <c r="T4627" i="1"/>
  <c r="S4627" i="1"/>
  <c r="R4627" i="1"/>
  <c r="Q4627" i="1"/>
  <c r="AE4626" i="1"/>
  <c r="AD4626" i="1"/>
  <c r="AC4626" i="1"/>
  <c r="AB4626" i="1"/>
  <c r="AA4626" i="1"/>
  <c r="Z4626" i="1"/>
  <c r="V4626" i="1"/>
  <c r="T4626" i="1"/>
  <c r="S4626" i="1"/>
  <c r="R4626" i="1"/>
  <c r="Q4626" i="1"/>
  <c r="AE4625" i="1"/>
  <c r="AD4625" i="1"/>
  <c r="AC4625" i="1"/>
  <c r="AB4625" i="1"/>
  <c r="AA4625" i="1"/>
  <c r="Z4625" i="1"/>
  <c r="V4625" i="1"/>
  <c r="T4625" i="1"/>
  <c r="S4625" i="1"/>
  <c r="R4625" i="1"/>
  <c r="Q4625" i="1"/>
  <c r="AE4624" i="1"/>
  <c r="AD4624" i="1"/>
  <c r="AC4624" i="1"/>
  <c r="AB4624" i="1"/>
  <c r="AA4624" i="1"/>
  <c r="Z4624" i="1"/>
  <c r="V4624" i="1"/>
  <c r="T4624" i="1"/>
  <c r="S4624" i="1"/>
  <c r="R4624" i="1"/>
  <c r="Q4624" i="1"/>
  <c r="AE4623" i="1"/>
  <c r="AD4623" i="1"/>
  <c r="AC4623" i="1"/>
  <c r="AB4623" i="1"/>
  <c r="AA4623" i="1"/>
  <c r="Z4623" i="1"/>
  <c r="V4623" i="1"/>
  <c r="T4623" i="1"/>
  <c r="S4623" i="1"/>
  <c r="R4623" i="1"/>
  <c r="Q4623" i="1"/>
  <c r="AE4622" i="1"/>
  <c r="AD4622" i="1"/>
  <c r="AC4622" i="1"/>
  <c r="AB4622" i="1"/>
  <c r="AA4622" i="1"/>
  <c r="Z4622" i="1"/>
  <c r="V4622" i="1"/>
  <c r="T4622" i="1"/>
  <c r="S4622" i="1"/>
  <c r="R4622" i="1"/>
  <c r="Q4622" i="1"/>
  <c r="AE4621" i="1"/>
  <c r="AD4621" i="1"/>
  <c r="AC4621" i="1"/>
  <c r="AB4621" i="1"/>
  <c r="AA4621" i="1"/>
  <c r="Z4621" i="1"/>
  <c r="V4621" i="1"/>
  <c r="T4621" i="1"/>
  <c r="S4621" i="1"/>
  <c r="R4621" i="1"/>
  <c r="Q4621" i="1"/>
  <c r="AE4620" i="1"/>
  <c r="AD4620" i="1"/>
  <c r="AC4620" i="1"/>
  <c r="AB4620" i="1"/>
  <c r="AA4620" i="1"/>
  <c r="Z4620" i="1"/>
  <c r="V4620" i="1"/>
  <c r="T4620" i="1"/>
  <c r="S4620" i="1"/>
  <c r="R4620" i="1"/>
  <c r="Q4620" i="1"/>
  <c r="AE4619" i="1"/>
  <c r="AD4619" i="1"/>
  <c r="AC4619" i="1"/>
  <c r="AB4619" i="1"/>
  <c r="AA4619" i="1"/>
  <c r="Z4619" i="1"/>
  <c r="V4619" i="1"/>
  <c r="T4619" i="1"/>
  <c r="S4619" i="1"/>
  <c r="R4619" i="1"/>
  <c r="Q4619" i="1"/>
  <c r="AE4618" i="1"/>
  <c r="AD4618" i="1"/>
  <c r="AC4618" i="1"/>
  <c r="AB4618" i="1"/>
  <c r="AA4618" i="1"/>
  <c r="Z4618" i="1"/>
  <c r="V4618" i="1"/>
  <c r="T4618" i="1"/>
  <c r="S4618" i="1"/>
  <c r="R4618" i="1"/>
  <c r="Q4618" i="1"/>
  <c r="AE4617" i="1"/>
  <c r="AD4617" i="1"/>
  <c r="AC4617" i="1"/>
  <c r="AB4617" i="1"/>
  <c r="AA4617" i="1"/>
  <c r="Z4617" i="1"/>
  <c r="V4617" i="1"/>
  <c r="T4617" i="1"/>
  <c r="S4617" i="1"/>
  <c r="R4617" i="1"/>
  <c r="Q4617" i="1"/>
  <c r="AE4616" i="1"/>
  <c r="AD4616" i="1"/>
  <c r="AC4616" i="1"/>
  <c r="AB4616" i="1"/>
  <c r="AA4616" i="1"/>
  <c r="Z4616" i="1"/>
  <c r="V4616" i="1"/>
  <c r="T4616" i="1"/>
  <c r="S4616" i="1"/>
  <c r="R4616" i="1"/>
  <c r="Q4616" i="1"/>
  <c r="AE4615" i="1"/>
  <c r="AD4615" i="1"/>
  <c r="AC4615" i="1"/>
  <c r="AB4615" i="1"/>
  <c r="AA4615" i="1"/>
  <c r="Z4615" i="1"/>
  <c r="V4615" i="1"/>
  <c r="T4615" i="1"/>
  <c r="S4615" i="1"/>
  <c r="R4615" i="1"/>
  <c r="Q4615" i="1"/>
  <c r="AE4614" i="1"/>
  <c r="AD4614" i="1"/>
  <c r="AC4614" i="1"/>
  <c r="AB4614" i="1"/>
  <c r="AA4614" i="1"/>
  <c r="Z4614" i="1"/>
  <c r="V4614" i="1"/>
  <c r="T4614" i="1"/>
  <c r="S4614" i="1"/>
  <c r="R4614" i="1"/>
  <c r="Q4614" i="1"/>
  <c r="AE4613" i="1"/>
  <c r="AD4613" i="1"/>
  <c r="AC4613" i="1"/>
  <c r="AB4613" i="1"/>
  <c r="AA4613" i="1"/>
  <c r="Z4613" i="1"/>
  <c r="V4613" i="1"/>
  <c r="T4613" i="1"/>
  <c r="S4613" i="1"/>
  <c r="R4613" i="1"/>
  <c r="Q4613" i="1"/>
  <c r="AE4612" i="1"/>
  <c r="AD4612" i="1"/>
  <c r="AC4612" i="1"/>
  <c r="AB4612" i="1"/>
  <c r="AA4612" i="1"/>
  <c r="Z4612" i="1"/>
  <c r="V4612" i="1"/>
  <c r="T4612" i="1"/>
  <c r="S4612" i="1"/>
  <c r="R4612" i="1"/>
  <c r="Q4612" i="1"/>
  <c r="AE4611" i="1"/>
  <c r="AD4611" i="1"/>
  <c r="AC4611" i="1"/>
  <c r="AB4611" i="1"/>
  <c r="AA4611" i="1"/>
  <c r="Z4611" i="1"/>
  <c r="V4611" i="1"/>
  <c r="T4611" i="1"/>
  <c r="S4611" i="1"/>
  <c r="R4611" i="1"/>
  <c r="Q4611" i="1"/>
  <c r="AE4610" i="1"/>
  <c r="AD4610" i="1"/>
  <c r="AC4610" i="1"/>
  <c r="AB4610" i="1"/>
  <c r="AA4610" i="1"/>
  <c r="Z4610" i="1"/>
  <c r="V4610" i="1"/>
  <c r="T4610" i="1"/>
  <c r="S4610" i="1"/>
  <c r="R4610" i="1"/>
  <c r="Q4610" i="1"/>
  <c r="AE4609" i="1"/>
  <c r="AD4609" i="1"/>
  <c r="AC4609" i="1"/>
  <c r="AB4609" i="1"/>
  <c r="AA4609" i="1"/>
  <c r="Z4609" i="1"/>
  <c r="V4609" i="1"/>
  <c r="T4609" i="1"/>
  <c r="S4609" i="1"/>
  <c r="R4609" i="1"/>
  <c r="Q4609" i="1"/>
  <c r="AE4608" i="1"/>
  <c r="AD4608" i="1"/>
  <c r="AC4608" i="1"/>
  <c r="AB4608" i="1"/>
  <c r="AA4608" i="1"/>
  <c r="Z4608" i="1"/>
  <c r="V4608" i="1"/>
  <c r="T4608" i="1"/>
  <c r="S4608" i="1"/>
  <c r="R4608" i="1"/>
  <c r="Q4608" i="1"/>
  <c r="AE4607" i="1"/>
  <c r="AD4607" i="1"/>
  <c r="AC4607" i="1"/>
  <c r="AB4607" i="1"/>
  <c r="AA4607" i="1"/>
  <c r="Z4607" i="1"/>
  <c r="V4607" i="1"/>
  <c r="T4607" i="1"/>
  <c r="S4607" i="1"/>
  <c r="R4607" i="1"/>
  <c r="Q4607" i="1"/>
  <c r="AE4606" i="1"/>
  <c r="AD4606" i="1"/>
  <c r="AC4606" i="1"/>
  <c r="AB4606" i="1"/>
  <c r="AA4606" i="1"/>
  <c r="Z4606" i="1"/>
  <c r="V4606" i="1"/>
  <c r="T4606" i="1"/>
  <c r="S4606" i="1"/>
  <c r="R4606" i="1"/>
  <c r="Q4606" i="1"/>
  <c r="AE4605" i="1"/>
  <c r="AD4605" i="1"/>
  <c r="AC4605" i="1"/>
  <c r="AB4605" i="1"/>
  <c r="AA4605" i="1"/>
  <c r="Z4605" i="1"/>
  <c r="V4605" i="1"/>
  <c r="T4605" i="1"/>
  <c r="S4605" i="1"/>
  <c r="R4605" i="1"/>
  <c r="Q4605" i="1"/>
  <c r="AE4604" i="1"/>
  <c r="AD4604" i="1"/>
  <c r="AC4604" i="1"/>
  <c r="AB4604" i="1"/>
  <c r="AA4604" i="1"/>
  <c r="Z4604" i="1"/>
  <c r="V4604" i="1"/>
  <c r="T4604" i="1"/>
  <c r="S4604" i="1"/>
  <c r="R4604" i="1"/>
  <c r="Q4604" i="1"/>
  <c r="AE4603" i="1"/>
  <c r="AD4603" i="1"/>
  <c r="AC4603" i="1"/>
  <c r="AB4603" i="1"/>
  <c r="AA4603" i="1"/>
  <c r="Z4603" i="1"/>
  <c r="V4603" i="1"/>
  <c r="T4603" i="1"/>
  <c r="S4603" i="1"/>
  <c r="R4603" i="1"/>
  <c r="Q4603" i="1"/>
  <c r="AE4602" i="1"/>
  <c r="AD4602" i="1"/>
  <c r="AC4602" i="1"/>
  <c r="AB4602" i="1"/>
  <c r="AA4602" i="1"/>
  <c r="Z4602" i="1"/>
  <c r="V4602" i="1"/>
  <c r="T4602" i="1"/>
  <c r="S4602" i="1"/>
  <c r="R4602" i="1"/>
  <c r="Q4602" i="1"/>
  <c r="AE4601" i="1"/>
  <c r="AD4601" i="1"/>
  <c r="AC4601" i="1"/>
  <c r="AB4601" i="1"/>
  <c r="AA4601" i="1"/>
  <c r="Z4601" i="1"/>
  <c r="V4601" i="1"/>
  <c r="T4601" i="1"/>
  <c r="S4601" i="1"/>
  <c r="R4601" i="1"/>
  <c r="Q4601" i="1"/>
  <c r="AE4600" i="1"/>
  <c r="AD4600" i="1"/>
  <c r="AC4600" i="1"/>
  <c r="AB4600" i="1"/>
  <c r="AA4600" i="1"/>
  <c r="Z4600" i="1"/>
  <c r="V4600" i="1"/>
  <c r="T4600" i="1"/>
  <c r="S4600" i="1"/>
  <c r="R4600" i="1"/>
  <c r="Q4600" i="1"/>
  <c r="AE4599" i="1"/>
  <c r="AD4599" i="1"/>
  <c r="AC4599" i="1"/>
  <c r="AB4599" i="1"/>
  <c r="AA4599" i="1"/>
  <c r="Z4599" i="1"/>
  <c r="V4599" i="1"/>
  <c r="T4599" i="1"/>
  <c r="S4599" i="1"/>
  <c r="R4599" i="1"/>
  <c r="Q4599" i="1"/>
  <c r="AE4598" i="1"/>
  <c r="AD4598" i="1"/>
  <c r="AC4598" i="1"/>
  <c r="AB4598" i="1"/>
  <c r="AA4598" i="1"/>
  <c r="Z4598" i="1"/>
  <c r="V4598" i="1"/>
  <c r="T4598" i="1"/>
  <c r="S4598" i="1"/>
  <c r="R4598" i="1"/>
  <c r="Q4598" i="1"/>
  <c r="AE4597" i="1"/>
  <c r="AD4597" i="1"/>
  <c r="AC4597" i="1"/>
  <c r="AB4597" i="1"/>
  <c r="AA4597" i="1"/>
  <c r="Z4597" i="1"/>
  <c r="V4597" i="1"/>
  <c r="T4597" i="1"/>
  <c r="S4597" i="1"/>
  <c r="R4597" i="1"/>
  <c r="Q4597" i="1"/>
  <c r="AE4596" i="1"/>
  <c r="AD4596" i="1"/>
  <c r="AC4596" i="1"/>
  <c r="AB4596" i="1"/>
  <c r="AA4596" i="1"/>
  <c r="Z4596" i="1"/>
  <c r="V4596" i="1"/>
  <c r="T4596" i="1"/>
  <c r="S4596" i="1"/>
  <c r="R4596" i="1"/>
  <c r="Q4596" i="1"/>
  <c r="AE4595" i="1"/>
  <c r="AD4595" i="1"/>
  <c r="AC4595" i="1"/>
  <c r="AB4595" i="1"/>
  <c r="AA4595" i="1"/>
  <c r="Z4595" i="1"/>
  <c r="V4595" i="1"/>
  <c r="T4595" i="1"/>
  <c r="S4595" i="1"/>
  <c r="R4595" i="1"/>
  <c r="Q4595" i="1"/>
  <c r="AE4594" i="1"/>
  <c r="AD4594" i="1"/>
  <c r="AC4594" i="1"/>
  <c r="AB4594" i="1"/>
  <c r="AA4594" i="1"/>
  <c r="Z4594" i="1"/>
  <c r="V4594" i="1"/>
  <c r="T4594" i="1"/>
  <c r="S4594" i="1"/>
  <c r="R4594" i="1"/>
  <c r="Q4594" i="1"/>
  <c r="AE4593" i="1"/>
  <c r="AD4593" i="1"/>
  <c r="AC4593" i="1"/>
  <c r="AB4593" i="1"/>
  <c r="AA4593" i="1"/>
  <c r="Z4593" i="1"/>
  <c r="V4593" i="1"/>
  <c r="T4593" i="1"/>
  <c r="S4593" i="1"/>
  <c r="R4593" i="1"/>
  <c r="Q4593" i="1"/>
  <c r="AE4592" i="1"/>
  <c r="AD4592" i="1"/>
  <c r="AC4592" i="1"/>
  <c r="AB4592" i="1"/>
  <c r="AA4592" i="1"/>
  <c r="Z4592" i="1"/>
  <c r="V4592" i="1"/>
  <c r="T4592" i="1"/>
  <c r="S4592" i="1"/>
  <c r="R4592" i="1"/>
  <c r="Q4592" i="1"/>
  <c r="AE4591" i="1"/>
  <c r="AD4591" i="1"/>
  <c r="AC4591" i="1"/>
  <c r="AB4591" i="1"/>
  <c r="AA4591" i="1"/>
  <c r="Z4591" i="1"/>
  <c r="V4591" i="1"/>
  <c r="T4591" i="1"/>
  <c r="S4591" i="1"/>
  <c r="R4591" i="1"/>
  <c r="Q4591" i="1"/>
  <c r="AE4590" i="1"/>
  <c r="AD4590" i="1"/>
  <c r="AC4590" i="1"/>
  <c r="AB4590" i="1"/>
  <c r="AA4590" i="1"/>
  <c r="Z4590" i="1"/>
  <c r="V4590" i="1"/>
  <c r="T4590" i="1"/>
  <c r="S4590" i="1"/>
  <c r="R4590" i="1"/>
  <c r="Q4590" i="1"/>
  <c r="AE4589" i="1"/>
  <c r="AD4589" i="1"/>
  <c r="AC4589" i="1"/>
  <c r="AB4589" i="1"/>
  <c r="AA4589" i="1"/>
  <c r="Z4589" i="1"/>
  <c r="V4589" i="1"/>
  <c r="T4589" i="1"/>
  <c r="S4589" i="1"/>
  <c r="R4589" i="1"/>
  <c r="Q4589" i="1"/>
  <c r="AE4588" i="1"/>
  <c r="AD4588" i="1"/>
  <c r="AC4588" i="1"/>
  <c r="AB4588" i="1"/>
  <c r="AA4588" i="1"/>
  <c r="Z4588" i="1"/>
  <c r="V4588" i="1"/>
  <c r="T4588" i="1"/>
  <c r="S4588" i="1"/>
  <c r="R4588" i="1"/>
  <c r="Q4588" i="1"/>
  <c r="AE4587" i="1"/>
  <c r="AD4587" i="1"/>
  <c r="AC4587" i="1"/>
  <c r="AB4587" i="1"/>
  <c r="AA4587" i="1"/>
  <c r="Z4587" i="1"/>
  <c r="V4587" i="1"/>
  <c r="T4587" i="1"/>
  <c r="S4587" i="1"/>
  <c r="R4587" i="1"/>
  <c r="Q4587" i="1"/>
  <c r="AE4586" i="1"/>
  <c r="AD4586" i="1"/>
  <c r="AC4586" i="1"/>
  <c r="AB4586" i="1"/>
  <c r="AA4586" i="1"/>
  <c r="Z4586" i="1"/>
  <c r="V4586" i="1"/>
  <c r="T4586" i="1"/>
  <c r="S4586" i="1"/>
  <c r="R4586" i="1"/>
  <c r="Q4586" i="1"/>
  <c r="AE4585" i="1"/>
  <c r="AD4585" i="1"/>
  <c r="AC4585" i="1"/>
  <c r="AB4585" i="1"/>
  <c r="AA4585" i="1"/>
  <c r="Z4585" i="1"/>
  <c r="V4585" i="1"/>
  <c r="T4585" i="1"/>
  <c r="S4585" i="1"/>
  <c r="R4585" i="1"/>
  <c r="Q4585" i="1"/>
  <c r="AE4584" i="1"/>
  <c r="AD4584" i="1"/>
  <c r="AC4584" i="1"/>
  <c r="AB4584" i="1"/>
  <c r="AA4584" i="1"/>
  <c r="Z4584" i="1"/>
  <c r="V4584" i="1"/>
  <c r="T4584" i="1"/>
  <c r="S4584" i="1"/>
  <c r="R4584" i="1"/>
  <c r="Q4584" i="1"/>
  <c r="AE4583" i="1"/>
  <c r="AD4583" i="1"/>
  <c r="AC4583" i="1"/>
  <c r="AB4583" i="1"/>
  <c r="AA4583" i="1"/>
  <c r="Z4583" i="1"/>
  <c r="V4583" i="1"/>
  <c r="T4583" i="1"/>
  <c r="S4583" i="1"/>
  <c r="R4583" i="1"/>
  <c r="Q4583" i="1"/>
  <c r="AE4582" i="1"/>
  <c r="AD4582" i="1"/>
  <c r="AC4582" i="1"/>
  <c r="AB4582" i="1"/>
  <c r="AA4582" i="1"/>
  <c r="Z4582" i="1"/>
  <c r="V4582" i="1"/>
  <c r="T4582" i="1"/>
  <c r="S4582" i="1"/>
  <c r="R4582" i="1"/>
  <c r="Q4582" i="1"/>
  <c r="AE4581" i="1"/>
  <c r="AD4581" i="1"/>
  <c r="AC4581" i="1"/>
  <c r="AB4581" i="1"/>
  <c r="AA4581" i="1"/>
  <c r="Z4581" i="1"/>
  <c r="V4581" i="1"/>
  <c r="T4581" i="1"/>
  <c r="S4581" i="1"/>
  <c r="R4581" i="1"/>
  <c r="Q4581" i="1"/>
  <c r="AE4580" i="1"/>
  <c r="AD4580" i="1"/>
  <c r="AC4580" i="1"/>
  <c r="AB4580" i="1"/>
  <c r="AA4580" i="1"/>
  <c r="Z4580" i="1"/>
  <c r="V4580" i="1"/>
  <c r="T4580" i="1"/>
  <c r="S4580" i="1"/>
  <c r="R4580" i="1"/>
  <c r="Q4580" i="1"/>
  <c r="AE4579" i="1"/>
  <c r="AD4579" i="1"/>
  <c r="AC4579" i="1"/>
  <c r="AB4579" i="1"/>
  <c r="AA4579" i="1"/>
  <c r="Z4579" i="1"/>
  <c r="V4579" i="1"/>
  <c r="T4579" i="1"/>
  <c r="S4579" i="1"/>
  <c r="R4579" i="1"/>
  <c r="Q4579" i="1"/>
  <c r="AE4578" i="1"/>
  <c r="AD4578" i="1"/>
  <c r="AC4578" i="1"/>
  <c r="AB4578" i="1"/>
  <c r="AA4578" i="1"/>
  <c r="Z4578" i="1"/>
  <c r="V4578" i="1"/>
  <c r="T4578" i="1"/>
  <c r="S4578" i="1"/>
  <c r="R4578" i="1"/>
  <c r="Q4578" i="1"/>
  <c r="AE4577" i="1"/>
  <c r="AD4577" i="1"/>
  <c r="AC4577" i="1"/>
  <c r="AB4577" i="1"/>
  <c r="AA4577" i="1"/>
  <c r="Z4577" i="1"/>
  <c r="V4577" i="1"/>
  <c r="T4577" i="1"/>
  <c r="S4577" i="1"/>
  <c r="R4577" i="1"/>
  <c r="Q4577" i="1"/>
  <c r="AE4576" i="1"/>
  <c r="AD4576" i="1"/>
  <c r="AC4576" i="1"/>
  <c r="AB4576" i="1"/>
  <c r="AA4576" i="1"/>
  <c r="Z4576" i="1"/>
  <c r="V4576" i="1"/>
  <c r="T4576" i="1"/>
  <c r="S4576" i="1"/>
  <c r="R4576" i="1"/>
  <c r="Q4576" i="1"/>
  <c r="AE4575" i="1"/>
  <c r="AD4575" i="1"/>
  <c r="AC4575" i="1"/>
  <c r="AB4575" i="1"/>
  <c r="AA4575" i="1"/>
  <c r="Z4575" i="1"/>
  <c r="V4575" i="1"/>
  <c r="T4575" i="1"/>
  <c r="S4575" i="1"/>
  <c r="R4575" i="1"/>
  <c r="Q4575" i="1"/>
  <c r="AE4574" i="1"/>
  <c r="AD4574" i="1"/>
  <c r="AC4574" i="1"/>
  <c r="AB4574" i="1"/>
  <c r="AA4574" i="1"/>
  <c r="Z4574" i="1"/>
  <c r="V4574" i="1"/>
  <c r="T4574" i="1"/>
  <c r="S4574" i="1"/>
  <c r="R4574" i="1"/>
  <c r="Q4574" i="1"/>
  <c r="AE4573" i="1"/>
  <c r="AD4573" i="1"/>
  <c r="AC4573" i="1"/>
  <c r="AB4573" i="1"/>
  <c r="AA4573" i="1"/>
  <c r="Z4573" i="1"/>
  <c r="V4573" i="1"/>
  <c r="T4573" i="1"/>
  <c r="S4573" i="1"/>
  <c r="R4573" i="1"/>
  <c r="Q4573" i="1"/>
  <c r="AE4572" i="1"/>
  <c r="AD4572" i="1"/>
  <c r="AC4572" i="1"/>
  <c r="AB4572" i="1"/>
  <c r="AA4572" i="1"/>
  <c r="Z4572" i="1"/>
  <c r="V4572" i="1"/>
  <c r="T4572" i="1"/>
  <c r="S4572" i="1"/>
  <c r="R4572" i="1"/>
  <c r="Q4572" i="1"/>
  <c r="AE4571" i="1"/>
  <c r="AD4571" i="1"/>
  <c r="AC4571" i="1"/>
  <c r="AB4571" i="1"/>
  <c r="AA4571" i="1"/>
  <c r="Z4571" i="1"/>
  <c r="V4571" i="1"/>
  <c r="T4571" i="1"/>
  <c r="S4571" i="1"/>
  <c r="R4571" i="1"/>
  <c r="Q4571" i="1"/>
  <c r="AE4570" i="1"/>
  <c r="AD4570" i="1"/>
  <c r="AC4570" i="1"/>
  <c r="AB4570" i="1"/>
  <c r="AA4570" i="1"/>
  <c r="Z4570" i="1"/>
  <c r="V4570" i="1"/>
  <c r="T4570" i="1"/>
  <c r="S4570" i="1"/>
  <c r="R4570" i="1"/>
  <c r="Q4570" i="1"/>
  <c r="AE4569" i="1"/>
  <c r="AD4569" i="1"/>
  <c r="AC4569" i="1"/>
  <c r="AB4569" i="1"/>
  <c r="AA4569" i="1"/>
  <c r="Z4569" i="1"/>
  <c r="V4569" i="1"/>
  <c r="T4569" i="1"/>
  <c r="S4569" i="1"/>
  <c r="R4569" i="1"/>
  <c r="Q4569" i="1"/>
  <c r="AE4568" i="1"/>
  <c r="AD4568" i="1"/>
  <c r="AC4568" i="1"/>
  <c r="AB4568" i="1"/>
  <c r="AA4568" i="1"/>
  <c r="Z4568" i="1"/>
  <c r="V4568" i="1"/>
  <c r="T4568" i="1"/>
  <c r="S4568" i="1"/>
  <c r="R4568" i="1"/>
  <c r="Q4568" i="1"/>
  <c r="AE4567" i="1"/>
  <c r="AD4567" i="1"/>
  <c r="AC4567" i="1"/>
  <c r="AB4567" i="1"/>
  <c r="AA4567" i="1"/>
  <c r="Z4567" i="1"/>
  <c r="V4567" i="1"/>
  <c r="T4567" i="1"/>
  <c r="S4567" i="1"/>
  <c r="R4567" i="1"/>
  <c r="Q4567" i="1"/>
  <c r="AE4566" i="1"/>
  <c r="AD4566" i="1"/>
  <c r="AC4566" i="1"/>
  <c r="AB4566" i="1"/>
  <c r="AA4566" i="1"/>
  <c r="Z4566" i="1"/>
  <c r="V4566" i="1"/>
  <c r="T4566" i="1"/>
  <c r="S4566" i="1"/>
  <c r="R4566" i="1"/>
  <c r="Q4566" i="1"/>
  <c r="AE4565" i="1"/>
  <c r="AD4565" i="1"/>
  <c r="AC4565" i="1"/>
  <c r="AB4565" i="1"/>
  <c r="AA4565" i="1"/>
  <c r="Z4565" i="1"/>
  <c r="V4565" i="1"/>
  <c r="T4565" i="1"/>
  <c r="S4565" i="1"/>
  <c r="R4565" i="1"/>
  <c r="Q4565" i="1"/>
  <c r="AE4564" i="1"/>
  <c r="AD4564" i="1"/>
  <c r="AC4564" i="1"/>
  <c r="AB4564" i="1"/>
  <c r="AA4564" i="1"/>
  <c r="Z4564" i="1"/>
  <c r="V4564" i="1"/>
  <c r="T4564" i="1"/>
  <c r="S4564" i="1"/>
  <c r="R4564" i="1"/>
  <c r="Q4564" i="1"/>
  <c r="AE4563" i="1"/>
  <c r="AD4563" i="1"/>
  <c r="AC4563" i="1"/>
  <c r="AB4563" i="1"/>
  <c r="AA4563" i="1"/>
  <c r="Z4563" i="1"/>
  <c r="V4563" i="1"/>
  <c r="T4563" i="1"/>
  <c r="S4563" i="1"/>
  <c r="R4563" i="1"/>
  <c r="Q4563" i="1"/>
  <c r="AE4562" i="1"/>
  <c r="AD4562" i="1"/>
  <c r="AC4562" i="1"/>
  <c r="AB4562" i="1"/>
  <c r="AA4562" i="1"/>
  <c r="Z4562" i="1"/>
  <c r="V4562" i="1"/>
  <c r="T4562" i="1"/>
  <c r="S4562" i="1"/>
  <c r="R4562" i="1"/>
  <c r="Q4562" i="1"/>
  <c r="AE4561" i="1"/>
  <c r="AD4561" i="1"/>
  <c r="AC4561" i="1"/>
  <c r="AB4561" i="1"/>
  <c r="AA4561" i="1"/>
  <c r="Z4561" i="1"/>
  <c r="V4561" i="1"/>
  <c r="T4561" i="1"/>
  <c r="S4561" i="1"/>
  <c r="R4561" i="1"/>
  <c r="Q4561" i="1"/>
  <c r="AE4560" i="1"/>
  <c r="AD4560" i="1"/>
  <c r="AC4560" i="1"/>
  <c r="AB4560" i="1"/>
  <c r="AA4560" i="1"/>
  <c r="Z4560" i="1"/>
  <c r="V4560" i="1"/>
  <c r="T4560" i="1"/>
  <c r="S4560" i="1"/>
  <c r="R4560" i="1"/>
  <c r="Q4560" i="1"/>
  <c r="AE4559" i="1"/>
  <c r="AD4559" i="1"/>
  <c r="AC4559" i="1"/>
  <c r="AB4559" i="1"/>
  <c r="AA4559" i="1"/>
  <c r="Z4559" i="1"/>
  <c r="V4559" i="1"/>
  <c r="T4559" i="1"/>
  <c r="S4559" i="1"/>
  <c r="R4559" i="1"/>
  <c r="Q4559" i="1"/>
  <c r="AE4558" i="1"/>
  <c r="AD4558" i="1"/>
  <c r="AC4558" i="1"/>
  <c r="AB4558" i="1"/>
  <c r="AA4558" i="1"/>
  <c r="Z4558" i="1"/>
  <c r="V4558" i="1"/>
  <c r="T4558" i="1"/>
  <c r="S4558" i="1"/>
  <c r="R4558" i="1"/>
  <c r="Q4558" i="1"/>
  <c r="AE4557" i="1"/>
  <c r="AD4557" i="1"/>
  <c r="AC4557" i="1"/>
  <c r="AB4557" i="1"/>
  <c r="AA4557" i="1"/>
  <c r="Z4557" i="1"/>
  <c r="V4557" i="1"/>
  <c r="T4557" i="1"/>
  <c r="S4557" i="1"/>
  <c r="R4557" i="1"/>
  <c r="Q4557" i="1"/>
  <c r="AE4556" i="1"/>
  <c r="AD4556" i="1"/>
  <c r="AC4556" i="1"/>
  <c r="AB4556" i="1"/>
  <c r="AA4556" i="1"/>
  <c r="Z4556" i="1"/>
  <c r="V4556" i="1"/>
  <c r="T4556" i="1"/>
  <c r="S4556" i="1"/>
  <c r="R4556" i="1"/>
  <c r="Q4556" i="1"/>
  <c r="AE4555" i="1"/>
  <c r="AD4555" i="1"/>
  <c r="AC4555" i="1"/>
  <c r="AB4555" i="1"/>
  <c r="AA4555" i="1"/>
  <c r="Z4555" i="1"/>
  <c r="V4555" i="1"/>
  <c r="T4555" i="1"/>
  <c r="S4555" i="1"/>
  <c r="R4555" i="1"/>
  <c r="Q4555" i="1"/>
  <c r="AE4554" i="1"/>
  <c r="AD4554" i="1"/>
  <c r="AC4554" i="1"/>
  <c r="AB4554" i="1"/>
  <c r="AA4554" i="1"/>
  <c r="Z4554" i="1"/>
  <c r="V4554" i="1"/>
  <c r="T4554" i="1"/>
  <c r="S4554" i="1"/>
  <c r="R4554" i="1"/>
  <c r="Q4554" i="1"/>
  <c r="AE4553" i="1"/>
  <c r="AD4553" i="1"/>
  <c r="AC4553" i="1"/>
  <c r="AB4553" i="1"/>
  <c r="AA4553" i="1"/>
  <c r="Z4553" i="1"/>
  <c r="V4553" i="1"/>
  <c r="T4553" i="1"/>
  <c r="S4553" i="1"/>
  <c r="R4553" i="1"/>
  <c r="Q4553" i="1"/>
  <c r="AE4552" i="1"/>
  <c r="AD4552" i="1"/>
  <c r="AC4552" i="1"/>
  <c r="AB4552" i="1"/>
  <c r="AA4552" i="1"/>
  <c r="Z4552" i="1"/>
  <c r="V4552" i="1"/>
  <c r="T4552" i="1"/>
  <c r="S4552" i="1"/>
  <c r="R4552" i="1"/>
  <c r="Q4552" i="1"/>
  <c r="AE4551" i="1"/>
  <c r="AD4551" i="1"/>
  <c r="AC4551" i="1"/>
  <c r="AB4551" i="1"/>
  <c r="AA4551" i="1"/>
  <c r="Z4551" i="1"/>
  <c r="V4551" i="1"/>
  <c r="T4551" i="1"/>
  <c r="S4551" i="1"/>
  <c r="R4551" i="1"/>
  <c r="Q4551" i="1"/>
  <c r="AE4550" i="1"/>
  <c r="AD4550" i="1"/>
  <c r="AC4550" i="1"/>
  <c r="AB4550" i="1"/>
  <c r="AA4550" i="1"/>
  <c r="Z4550" i="1"/>
  <c r="V4550" i="1"/>
  <c r="T4550" i="1"/>
  <c r="S4550" i="1"/>
  <c r="R4550" i="1"/>
  <c r="Q4550" i="1"/>
  <c r="AE4549" i="1"/>
  <c r="AD4549" i="1"/>
  <c r="AC4549" i="1"/>
  <c r="AB4549" i="1"/>
  <c r="AA4549" i="1"/>
  <c r="Z4549" i="1"/>
  <c r="V4549" i="1"/>
  <c r="T4549" i="1"/>
  <c r="S4549" i="1"/>
  <c r="R4549" i="1"/>
  <c r="Q4549" i="1"/>
  <c r="AE4548" i="1"/>
  <c r="AD4548" i="1"/>
  <c r="AC4548" i="1"/>
  <c r="AB4548" i="1"/>
  <c r="AA4548" i="1"/>
  <c r="Z4548" i="1"/>
  <c r="V4548" i="1"/>
  <c r="T4548" i="1"/>
  <c r="S4548" i="1"/>
  <c r="R4548" i="1"/>
  <c r="Q4548" i="1"/>
  <c r="AE4547" i="1"/>
  <c r="AD4547" i="1"/>
  <c r="AC4547" i="1"/>
  <c r="AB4547" i="1"/>
  <c r="AA4547" i="1"/>
  <c r="Z4547" i="1"/>
  <c r="V4547" i="1"/>
  <c r="T4547" i="1"/>
  <c r="S4547" i="1"/>
  <c r="R4547" i="1"/>
  <c r="Q4547" i="1"/>
  <c r="AE4546" i="1"/>
  <c r="AD4546" i="1"/>
  <c r="AC4546" i="1"/>
  <c r="AB4546" i="1"/>
  <c r="AA4546" i="1"/>
  <c r="Z4546" i="1"/>
  <c r="V4546" i="1"/>
  <c r="T4546" i="1"/>
  <c r="S4546" i="1"/>
  <c r="R4546" i="1"/>
  <c r="Q4546" i="1"/>
  <c r="AE4545" i="1"/>
  <c r="AD4545" i="1"/>
  <c r="AC4545" i="1"/>
  <c r="AB4545" i="1"/>
  <c r="AA4545" i="1"/>
  <c r="Z4545" i="1"/>
  <c r="V4545" i="1"/>
  <c r="T4545" i="1"/>
  <c r="S4545" i="1"/>
  <c r="R4545" i="1"/>
  <c r="Q4545" i="1"/>
  <c r="AE4544" i="1"/>
  <c r="AD4544" i="1"/>
  <c r="AC4544" i="1"/>
  <c r="AB4544" i="1"/>
  <c r="AA4544" i="1"/>
  <c r="Z4544" i="1"/>
  <c r="V4544" i="1"/>
  <c r="T4544" i="1"/>
  <c r="S4544" i="1"/>
  <c r="R4544" i="1"/>
  <c r="Q4544" i="1"/>
  <c r="AE4543" i="1"/>
  <c r="AD4543" i="1"/>
  <c r="AC4543" i="1"/>
  <c r="AB4543" i="1"/>
  <c r="AA4543" i="1"/>
  <c r="Z4543" i="1"/>
  <c r="V4543" i="1"/>
  <c r="T4543" i="1"/>
  <c r="S4543" i="1"/>
  <c r="R4543" i="1"/>
  <c r="Q4543" i="1"/>
  <c r="AE4542" i="1"/>
  <c r="AD4542" i="1"/>
  <c r="AC4542" i="1"/>
  <c r="AB4542" i="1"/>
  <c r="AA4542" i="1"/>
  <c r="Z4542" i="1"/>
  <c r="V4542" i="1"/>
  <c r="T4542" i="1"/>
  <c r="S4542" i="1"/>
  <c r="R4542" i="1"/>
  <c r="Q4542" i="1"/>
  <c r="AE4541" i="1"/>
  <c r="AD4541" i="1"/>
  <c r="AC4541" i="1"/>
  <c r="AB4541" i="1"/>
  <c r="AA4541" i="1"/>
  <c r="Z4541" i="1"/>
  <c r="V4541" i="1"/>
  <c r="T4541" i="1"/>
  <c r="S4541" i="1"/>
  <c r="R4541" i="1"/>
  <c r="Q4541" i="1"/>
  <c r="AE4540" i="1"/>
  <c r="AD4540" i="1"/>
  <c r="AC4540" i="1"/>
  <c r="AB4540" i="1"/>
  <c r="AA4540" i="1"/>
  <c r="Z4540" i="1"/>
  <c r="V4540" i="1"/>
  <c r="T4540" i="1"/>
  <c r="S4540" i="1"/>
  <c r="R4540" i="1"/>
  <c r="Q4540" i="1"/>
  <c r="AE4539" i="1"/>
  <c r="AD4539" i="1"/>
  <c r="AC4539" i="1"/>
  <c r="AB4539" i="1"/>
  <c r="AA4539" i="1"/>
  <c r="Z4539" i="1"/>
  <c r="V4539" i="1"/>
  <c r="T4539" i="1"/>
  <c r="S4539" i="1"/>
  <c r="R4539" i="1"/>
  <c r="Q4539" i="1"/>
  <c r="AE4538" i="1"/>
  <c r="AD4538" i="1"/>
  <c r="AC4538" i="1"/>
  <c r="AB4538" i="1"/>
  <c r="AA4538" i="1"/>
  <c r="Z4538" i="1"/>
  <c r="V4538" i="1"/>
  <c r="T4538" i="1"/>
  <c r="S4538" i="1"/>
  <c r="R4538" i="1"/>
  <c r="Q4538" i="1"/>
  <c r="AE4537" i="1"/>
  <c r="AD4537" i="1"/>
  <c r="AC4537" i="1"/>
  <c r="AB4537" i="1"/>
  <c r="AA4537" i="1"/>
  <c r="Z4537" i="1"/>
  <c r="V4537" i="1"/>
  <c r="T4537" i="1"/>
  <c r="S4537" i="1"/>
  <c r="R4537" i="1"/>
  <c r="Q4537" i="1"/>
  <c r="AE4536" i="1"/>
  <c r="AD4536" i="1"/>
  <c r="AC4536" i="1"/>
  <c r="AB4536" i="1"/>
  <c r="AA4536" i="1"/>
  <c r="Z4536" i="1"/>
  <c r="V4536" i="1"/>
  <c r="T4536" i="1"/>
  <c r="S4536" i="1"/>
  <c r="R4536" i="1"/>
  <c r="Q4536" i="1"/>
  <c r="AE4535" i="1"/>
  <c r="AD4535" i="1"/>
  <c r="AC4535" i="1"/>
  <c r="AB4535" i="1"/>
  <c r="AA4535" i="1"/>
  <c r="Z4535" i="1"/>
  <c r="V4535" i="1"/>
  <c r="T4535" i="1"/>
  <c r="S4535" i="1"/>
  <c r="R4535" i="1"/>
  <c r="Q4535" i="1"/>
  <c r="AE4534" i="1"/>
  <c r="AD4534" i="1"/>
  <c r="AC4534" i="1"/>
  <c r="AB4534" i="1"/>
  <c r="AA4534" i="1"/>
  <c r="Z4534" i="1"/>
  <c r="V4534" i="1"/>
  <c r="T4534" i="1"/>
  <c r="S4534" i="1"/>
  <c r="R4534" i="1"/>
  <c r="Q4534" i="1"/>
  <c r="AE4533" i="1"/>
  <c r="AD4533" i="1"/>
  <c r="AC4533" i="1"/>
  <c r="AB4533" i="1"/>
  <c r="AA4533" i="1"/>
  <c r="Z4533" i="1"/>
  <c r="V4533" i="1"/>
  <c r="T4533" i="1"/>
  <c r="S4533" i="1"/>
  <c r="R4533" i="1"/>
  <c r="Q4533" i="1"/>
  <c r="AE4532" i="1"/>
  <c r="AD4532" i="1"/>
  <c r="AC4532" i="1"/>
  <c r="AB4532" i="1"/>
  <c r="AA4532" i="1"/>
  <c r="Z4532" i="1"/>
  <c r="V4532" i="1"/>
  <c r="T4532" i="1"/>
  <c r="S4532" i="1"/>
  <c r="R4532" i="1"/>
  <c r="Q4532" i="1"/>
  <c r="AE4531" i="1"/>
  <c r="AD4531" i="1"/>
  <c r="AC4531" i="1"/>
  <c r="AB4531" i="1"/>
  <c r="AA4531" i="1"/>
  <c r="Z4531" i="1"/>
  <c r="V4531" i="1"/>
  <c r="T4531" i="1"/>
  <c r="S4531" i="1"/>
  <c r="R4531" i="1"/>
  <c r="Q4531" i="1"/>
  <c r="AE4530" i="1"/>
  <c r="AD4530" i="1"/>
  <c r="AC4530" i="1"/>
  <c r="AB4530" i="1"/>
  <c r="AA4530" i="1"/>
  <c r="Z4530" i="1"/>
  <c r="V4530" i="1"/>
  <c r="T4530" i="1"/>
  <c r="S4530" i="1"/>
  <c r="R4530" i="1"/>
  <c r="Q4530" i="1"/>
  <c r="AE4529" i="1"/>
  <c r="AD4529" i="1"/>
  <c r="AC4529" i="1"/>
  <c r="AB4529" i="1"/>
  <c r="AA4529" i="1"/>
  <c r="Z4529" i="1"/>
  <c r="V4529" i="1"/>
  <c r="T4529" i="1"/>
  <c r="S4529" i="1"/>
  <c r="R4529" i="1"/>
  <c r="Q4529" i="1"/>
  <c r="AE4528" i="1"/>
  <c r="AD4528" i="1"/>
  <c r="AC4528" i="1"/>
  <c r="AB4528" i="1"/>
  <c r="AA4528" i="1"/>
  <c r="Z4528" i="1"/>
  <c r="V4528" i="1"/>
  <c r="T4528" i="1"/>
  <c r="S4528" i="1"/>
  <c r="R4528" i="1"/>
  <c r="Q4528" i="1"/>
  <c r="AE4527" i="1"/>
  <c r="AD4527" i="1"/>
  <c r="AC4527" i="1"/>
  <c r="AB4527" i="1"/>
  <c r="AA4527" i="1"/>
  <c r="Z4527" i="1"/>
  <c r="V4527" i="1"/>
  <c r="T4527" i="1"/>
  <c r="S4527" i="1"/>
  <c r="R4527" i="1"/>
  <c r="Q4527" i="1"/>
  <c r="AE4526" i="1"/>
  <c r="AD4526" i="1"/>
  <c r="AC4526" i="1"/>
  <c r="AB4526" i="1"/>
  <c r="AA4526" i="1"/>
  <c r="Z4526" i="1"/>
  <c r="V4526" i="1"/>
  <c r="T4526" i="1"/>
  <c r="S4526" i="1"/>
  <c r="R4526" i="1"/>
  <c r="Q4526" i="1"/>
  <c r="AE4525" i="1"/>
  <c r="AD4525" i="1"/>
  <c r="AC4525" i="1"/>
  <c r="AB4525" i="1"/>
  <c r="AA4525" i="1"/>
  <c r="Z4525" i="1"/>
  <c r="V4525" i="1"/>
  <c r="T4525" i="1"/>
  <c r="S4525" i="1"/>
  <c r="R4525" i="1"/>
  <c r="Q4525" i="1"/>
  <c r="AE4524" i="1"/>
  <c r="AD4524" i="1"/>
  <c r="AC4524" i="1"/>
  <c r="AB4524" i="1"/>
  <c r="AA4524" i="1"/>
  <c r="Z4524" i="1"/>
  <c r="V4524" i="1"/>
  <c r="T4524" i="1"/>
  <c r="S4524" i="1"/>
  <c r="R4524" i="1"/>
  <c r="Q4524" i="1"/>
  <c r="AE4523" i="1"/>
  <c r="AD4523" i="1"/>
  <c r="AC4523" i="1"/>
  <c r="AB4523" i="1"/>
  <c r="AA4523" i="1"/>
  <c r="Z4523" i="1"/>
  <c r="V4523" i="1"/>
  <c r="T4523" i="1"/>
  <c r="S4523" i="1"/>
  <c r="R4523" i="1"/>
  <c r="Q4523" i="1"/>
  <c r="AE4522" i="1"/>
  <c r="AD4522" i="1"/>
  <c r="AC4522" i="1"/>
  <c r="AB4522" i="1"/>
  <c r="AA4522" i="1"/>
  <c r="Z4522" i="1"/>
  <c r="V4522" i="1"/>
  <c r="T4522" i="1"/>
  <c r="S4522" i="1"/>
  <c r="R4522" i="1"/>
  <c r="Q4522" i="1"/>
  <c r="AE4521" i="1"/>
  <c r="AD4521" i="1"/>
  <c r="AC4521" i="1"/>
  <c r="AB4521" i="1"/>
  <c r="AA4521" i="1"/>
  <c r="Z4521" i="1"/>
  <c r="V4521" i="1"/>
  <c r="T4521" i="1"/>
  <c r="S4521" i="1"/>
  <c r="R4521" i="1"/>
  <c r="Q4521" i="1"/>
  <c r="AE4520" i="1"/>
  <c r="AD4520" i="1"/>
  <c r="AC4520" i="1"/>
  <c r="AB4520" i="1"/>
  <c r="AA4520" i="1"/>
  <c r="Z4520" i="1"/>
  <c r="V4520" i="1"/>
  <c r="T4520" i="1"/>
  <c r="S4520" i="1"/>
  <c r="R4520" i="1"/>
  <c r="Q4520" i="1"/>
  <c r="AE4519" i="1"/>
  <c r="AD4519" i="1"/>
  <c r="AC4519" i="1"/>
  <c r="AB4519" i="1"/>
  <c r="AA4519" i="1"/>
  <c r="Z4519" i="1"/>
  <c r="V4519" i="1"/>
  <c r="T4519" i="1"/>
  <c r="S4519" i="1"/>
  <c r="R4519" i="1"/>
  <c r="Q4519" i="1"/>
  <c r="AE4518" i="1"/>
  <c r="AD4518" i="1"/>
  <c r="AC4518" i="1"/>
  <c r="AB4518" i="1"/>
  <c r="AA4518" i="1"/>
  <c r="Z4518" i="1"/>
  <c r="V4518" i="1"/>
  <c r="T4518" i="1"/>
  <c r="S4518" i="1"/>
  <c r="R4518" i="1"/>
  <c r="Q4518" i="1"/>
  <c r="AE4517" i="1"/>
  <c r="AD4517" i="1"/>
  <c r="AC4517" i="1"/>
  <c r="AB4517" i="1"/>
  <c r="AA4517" i="1"/>
  <c r="Z4517" i="1"/>
  <c r="V4517" i="1"/>
  <c r="T4517" i="1"/>
  <c r="S4517" i="1"/>
  <c r="R4517" i="1"/>
  <c r="Q4517" i="1"/>
  <c r="AE4516" i="1"/>
  <c r="AD4516" i="1"/>
  <c r="AC4516" i="1"/>
  <c r="AB4516" i="1"/>
  <c r="AA4516" i="1"/>
  <c r="Z4516" i="1"/>
  <c r="V4516" i="1"/>
  <c r="T4516" i="1"/>
  <c r="S4516" i="1"/>
  <c r="R4516" i="1"/>
  <c r="Q4516" i="1"/>
  <c r="AE4515" i="1"/>
  <c r="AD4515" i="1"/>
  <c r="AC4515" i="1"/>
  <c r="AB4515" i="1"/>
  <c r="AA4515" i="1"/>
  <c r="Z4515" i="1"/>
  <c r="V4515" i="1"/>
  <c r="T4515" i="1"/>
  <c r="S4515" i="1"/>
  <c r="R4515" i="1"/>
  <c r="Q4515" i="1"/>
  <c r="AE4514" i="1"/>
  <c r="AD4514" i="1"/>
  <c r="AC4514" i="1"/>
  <c r="AB4514" i="1"/>
  <c r="AA4514" i="1"/>
  <c r="Z4514" i="1"/>
  <c r="V4514" i="1"/>
  <c r="T4514" i="1"/>
  <c r="S4514" i="1"/>
  <c r="R4514" i="1"/>
  <c r="Q4514" i="1"/>
  <c r="AE4513" i="1"/>
  <c r="AD4513" i="1"/>
  <c r="AC4513" i="1"/>
  <c r="AB4513" i="1"/>
  <c r="AA4513" i="1"/>
  <c r="Z4513" i="1"/>
  <c r="V4513" i="1"/>
  <c r="T4513" i="1"/>
  <c r="S4513" i="1"/>
  <c r="R4513" i="1"/>
  <c r="Q4513" i="1"/>
  <c r="AE4512" i="1"/>
  <c r="AD4512" i="1"/>
  <c r="AC4512" i="1"/>
  <c r="AB4512" i="1"/>
  <c r="AA4512" i="1"/>
  <c r="Z4512" i="1"/>
  <c r="V4512" i="1"/>
  <c r="T4512" i="1"/>
  <c r="S4512" i="1"/>
  <c r="R4512" i="1"/>
  <c r="Q4512" i="1"/>
  <c r="AE4511" i="1"/>
  <c r="AD4511" i="1"/>
  <c r="AC4511" i="1"/>
  <c r="AB4511" i="1"/>
  <c r="AA4511" i="1"/>
  <c r="Z4511" i="1"/>
  <c r="V4511" i="1"/>
  <c r="T4511" i="1"/>
  <c r="S4511" i="1"/>
  <c r="R4511" i="1"/>
  <c r="Q4511" i="1"/>
  <c r="AE4510" i="1"/>
  <c r="AD4510" i="1"/>
  <c r="AC4510" i="1"/>
  <c r="AB4510" i="1"/>
  <c r="AA4510" i="1"/>
  <c r="Z4510" i="1"/>
  <c r="V4510" i="1"/>
  <c r="T4510" i="1"/>
  <c r="S4510" i="1"/>
  <c r="R4510" i="1"/>
  <c r="Q4510" i="1"/>
  <c r="AE4509" i="1"/>
  <c r="AD4509" i="1"/>
  <c r="AC4509" i="1"/>
  <c r="AB4509" i="1"/>
  <c r="AA4509" i="1"/>
  <c r="Z4509" i="1"/>
  <c r="V4509" i="1"/>
  <c r="T4509" i="1"/>
  <c r="S4509" i="1"/>
  <c r="R4509" i="1"/>
  <c r="Q4509" i="1"/>
  <c r="AE4508" i="1"/>
  <c r="AD4508" i="1"/>
  <c r="AC4508" i="1"/>
  <c r="AB4508" i="1"/>
  <c r="AA4508" i="1"/>
  <c r="Z4508" i="1"/>
  <c r="V4508" i="1"/>
  <c r="T4508" i="1"/>
  <c r="S4508" i="1"/>
  <c r="R4508" i="1"/>
  <c r="Q4508" i="1"/>
  <c r="AE4507" i="1"/>
  <c r="AD4507" i="1"/>
  <c r="AC4507" i="1"/>
  <c r="AB4507" i="1"/>
  <c r="AA4507" i="1"/>
  <c r="Z4507" i="1"/>
  <c r="V4507" i="1"/>
  <c r="T4507" i="1"/>
  <c r="S4507" i="1"/>
  <c r="R4507" i="1"/>
  <c r="Q4507" i="1"/>
  <c r="AE4506" i="1"/>
  <c r="AD4506" i="1"/>
  <c r="AC4506" i="1"/>
  <c r="AB4506" i="1"/>
  <c r="AA4506" i="1"/>
  <c r="Z4506" i="1"/>
  <c r="V4506" i="1"/>
  <c r="T4506" i="1"/>
  <c r="S4506" i="1"/>
  <c r="R4506" i="1"/>
  <c r="Q4506" i="1"/>
  <c r="AE4505" i="1"/>
  <c r="AD4505" i="1"/>
  <c r="AC4505" i="1"/>
  <c r="AB4505" i="1"/>
  <c r="AA4505" i="1"/>
  <c r="Z4505" i="1"/>
  <c r="V4505" i="1"/>
  <c r="T4505" i="1"/>
  <c r="S4505" i="1"/>
  <c r="R4505" i="1"/>
  <c r="Q4505" i="1"/>
  <c r="AE4504" i="1"/>
  <c r="AD4504" i="1"/>
  <c r="AC4504" i="1"/>
  <c r="AB4504" i="1"/>
  <c r="AA4504" i="1"/>
  <c r="Z4504" i="1"/>
  <c r="V4504" i="1"/>
  <c r="T4504" i="1"/>
  <c r="S4504" i="1"/>
  <c r="R4504" i="1"/>
  <c r="Q4504" i="1"/>
  <c r="AE4503" i="1"/>
  <c r="AD4503" i="1"/>
  <c r="AC4503" i="1"/>
  <c r="AB4503" i="1"/>
  <c r="AA4503" i="1"/>
  <c r="Z4503" i="1"/>
  <c r="V4503" i="1"/>
  <c r="T4503" i="1"/>
  <c r="S4503" i="1"/>
  <c r="R4503" i="1"/>
  <c r="Q4503" i="1"/>
  <c r="AE4502" i="1"/>
  <c r="AD4502" i="1"/>
  <c r="AC4502" i="1"/>
  <c r="AB4502" i="1"/>
  <c r="AA4502" i="1"/>
  <c r="Z4502" i="1"/>
  <c r="V4502" i="1"/>
  <c r="T4502" i="1"/>
  <c r="S4502" i="1"/>
  <c r="R4502" i="1"/>
  <c r="Q4502" i="1"/>
  <c r="AE4501" i="1"/>
  <c r="AD4501" i="1"/>
  <c r="AC4501" i="1"/>
  <c r="AB4501" i="1"/>
  <c r="AA4501" i="1"/>
  <c r="Z4501" i="1"/>
  <c r="V4501" i="1"/>
  <c r="T4501" i="1"/>
  <c r="S4501" i="1"/>
  <c r="R4501" i="1"/>
  <c r="Q4501" i="1"/>
  <c r="AE4500" i="1"/>
  <c r="AD4500" i="1"/>
  <c r="AC4500" i="1"/>
  <c r="AB4500" i="1"/>
  <c r="AA4500" i="1"/>
  <c r="Z4500" i="1"/>
  <c r="V4500" i="1"/>
  <c r="T4500" i="1"/>
  <c r="S4500" i="1"/>
  <c r="R4500" i="1"/>
  <c r="Q4500" i="1"/>
  <c r="AE4499" i="1"/>
  <c r="AD4499" i="1"/>
  <c r="AC4499" i="1"/>
  <c r="AB4499" i="1"/>
  <c r="AA4499" i="1"/>
  <c r="Z4499" i="1"/>
  <c r="V4499" i="1"/>
  <c r="T4499" i="1"/>
  <c r="S4499" i="1"/>
  <c r="R4499" i="1"/>
  <c r="Q4499" i="1"/>
  <c r="AE4498" i="1"/>
  <c r="AD4498" i="1"/>
  <c r="AC4498" i="1"/>
  <c r="AB4498" i="1"/>
  <c r="AA4498" i="1"/>
  <c r="Z4498" i="1"/>
  <c r="V4498" i="1"/>
  <c r="T4498" i="1"/>
  <c r="S4498" i="1"/>
  <c r="R4498" i="1"/>
  <c r="Q4498" i="1"/>
  <c r="AE4497" i="1"/>
  <c r="AD4497" i="1"/>
  <c r="AC4497" i="1"/>
  <c r="AB4497" i="1"/>
  <c r="AA4497" i="1"/>
  <c r="Z4497" i="1"/>
  <c r="V4497" i="1"/>
  <c r="T4497" i="1"/>
  <c r="S4497" i="1"/>
  <c r="R4497" i="1"/>
  <c r="Q4497" i="1"/>
  <c r="AE4496" i="1"/>
  <c r="AD4496" i="1"/>
  <c r="AC4496" i="1"/>
  <c r="AB4496" i="1"/>
  <c r="AA4496" i="1"/>
  <c r="Z4496" i="1"/>
  <c r="V4496" i="1"/>
  <c r="T4496" i="1"/>
  <c r="S4496" i="1"/>
  <c r="R4496" i="1"/>
  <c r="Q4496" i="1"/>
  <c r="AE4495" i="1"/>
  <c r="AD4495" i="1"/>
  <c r="AC4495" i="1"/>
  <c r="AB4495" i="1"/>
  <c r="AA4495" i="1"/>
  <c r="Z4495" i="1"/>
  <c r="V4495" i="1"/>
  <c r="T4495" i="1"/>
  <c r="S4495" i="1"/>
  <c r="R4495" i="1"/>
  <c r="Q4495" i="1"/>
  <c r="AE4494" i="1"/>
  <c r="AD4494" i="1"/>
  <c r="AC4494" i="1"/>
  <c r="AB4494" i="1"/>
  <c r="AA4494" i="1"/>
  <c r="Z4494" i="1"/>
  <c r="V4494" i="1"/>
  <c r="T4494" i="1"/>
  <c r="S4494" i="1"/>
  <c r="R4494" i="1"/>
  <c r="Q4494" i="1"/>
  <c r="AE4493" i="1"/>
  <c r="AD4493" i="1"/>
  <c r="AC4493" i="1"/>
  <c r="AB4493" i="1"/>
  <c r="AA4493" i="1"/>
  <c r="Z4493" i="1"/>
  <c r="V4493" i="1"/>
  <c r="T4493" i="1"/>
  <c r="S4493" i="1"/>
  <c r="R4493" i="1"/>
  <c r="Q4493" i="1"/>
  <c r="AE4492" i="1"/>
  <c r="AD4492" i="1"/>
  <c r="AC4492" i="1"/>
  <c r="AB4492" i="1"/>
  <c r="AA4492" i="1"/>
  <c r="Z4492" i="1"/>
  <c r="V4492" i="1"/>
  <c r="T4492" i="1"/>
  <c r="S4492" i="1"/>
  <c r="R4492" i="1"/>
  <c r="Q4492" i="1"/>
  <c r="AE4491" i="1"/>
  <c r="AD4491" i="1"/>
  <c r="AC4491" i="1"/>
  <c r="AB4491" i="1"/>
  <c r="AA4491" i="1"/>
  <c r="Z4491" i="1"/>
  <c r="V4491" i="1"/>
  <c r="T4491" i="1"/>
  <c r="S4491" i="1"/>
  <c r="R4491" i="1"/>
  <c r="Q4491" i="1"/>
  <c r="AE4490" i="1"/>
  <c r="AD4490" i="1"/>
  <c r="AC4490" i="1"/>
  <c r="AB4490" i="1"/>
  <c r="AA4490" i="1"/>
  <c r="Z4490" i="1"/>
  <c r="V4490" i="1"/>
  <c r="T4490" i="1"/>
  <c r="S4490" i="1"/>
  <c r="R4490" i="1"/>
  <c r="Q4490" i="1"/>
  <c r="AE4489" i="1"/>
  <c r="AD4489" i="1"/>
  <c r="AC4489" i="1"/>
  <c r="AB4489" i="1"/>
  <c r="AA4489" i="1"/>
  <c r="Z4489" i="1"/>
  <c r="V4489" i="1"/>
  <c r="T4489" i="1"/>
  <c r="S4489" i="1"/>
  <c r="R4489" i="1"/>
  <c r="Q4489" i="1"/>
  <c r="AE4488" i="1"/>
  <c r="AD4488" i="1"/>
  <c r="AC4488" i="1"/>
  <c r="AB4488" i="1"/>
  <c r="AA4488" i="1"/>
  <c r="Z4488" i="1"/>
  <c r="V4488" i="1"/>
  <c r="T4488" i="1"/>
  <c r="S4488" i="1"/>
  <c r="R4488" i="1"/>
  <c r="Q4488" i="1"/>
  <c r="AE4487" i="1"/>
  <c r="AD4487" i="1"/>
  <c r="AC4487" i="1"/>
  <c r="AB4487" i="1"/>
  <c r="AA4487" i="1"/>
  <c r="Z4487" i="1"/>
  <c r="V4487" i="1"/>
  <c r="T4487" i="1"/>
  <c r="S4487" i="1"/>
  <c r="R4487" i="1"/>
  <c r="Q4487" i="1"/>
  <c r="AE4486" i="1"/>
  <c r="AD4486" i="1"/>
  <c r="AC4486" i="1"/>
  <c r="AB4486" i="1"/>
  <c r="AA4486" i="1"/>
  <c r="Z4486" i="1"/>
  <c r="V4486" i="1"/>
  <c r="T4486" i="1"/>
  <c r="S4486" i="1"/>
  <c r="R4486" i="1"/>
  <c r="Q4486" i="1"/>
  <c r="AE4485" i="1"/>
  <c r="AD4485" i="1"/>
  <c r="AC4485" i="1"/>
  <c r="AB4485" i="1"/>
  <c r="AA4485" i="1"/>
  <c r="Z4485" i="1"/>
  <c r="V4485" i="1"/>
  <c r="T4485" i="1"/>
  <c r="S4485" i="1"/>
  <c r="R4485" i="1"/>
  <c r="Q4485" i="1"/>
  <c r="AE4484" i="1"/>
  <c r="AD4484" i="1"/>
  <c r="AC4484" i="1"/>
  <c r="AB4484" i="1"/>
  <c r="AA4484" i="1"/>
  <c r="Z4484" i="1"/>
  <c r="V4484" i="1"/>
  <c r="T4484" i="1"/>
  <c r="S4484" i="1"/>
  <c r="R4484" i="1"/>
  <c r="Q4484" i="1"/>
  <c r="AE4483" i="1"/>
  <c r="AD4483" i="1"/>
  <c r="AC4483" i="1"/>
  <c r="AB4483" i="1"/>
  <c r="AA4483" i="1"/>
  <c r="Z4483" i="1"/>
  <c r="V4483" i="1"/>
  <c r="T4483" i="1"/>
  <c r="S4483" i="1"/>
  <c r="R4483" i="1"/>
  <c r="Q4483" i="1"/>
  <c r="AE4482" i="1"/>
  <c r="AD4482" i="1"/>
  <c r="AC4482" i="1"/>
  <c r="AB4482" i="1"/>
  <c r="AA4482" i="1"/>
  <c r="Z4482" i="1"/>
  <c r="V4482" i="1"/>
  <c r="T4482" i="1"/>
  <c r="S4482" i="1"/>
  <c r="R4482" i="1"/>
  <c r="Q4482" i="1"/>
  <c r="AE4481" i="1"/>
  <c r="AD4481" i="1"/>
  <c r="AC4481" i="1"/>
  <c r="AB4481" i="1"/>
  <c r="AA4481" i="1"/>
  <c r="Z4481" i="1"/>
  <c r="V4481" i="1"/>
  <c r="T4481" i="1"/>
  <c r="S4481" i="1"/>
  <c r="R4481" i="1"/>
  <c r="Q4481" i="1"/>
  <c r="AE4480" i="1"/>
  <c r="AD4480" i="1"/>
  <c r="AC4480" i="1"/>
  <c r="AB4480" i="1"/>
  <c r="AA4480" i="1"/>
  <c r="Z4480" i="1"/>
  <c r="V4480" i="1"/>
  <c r="T4480" i="1"/>
  <c r="S4480" i="1"/>
  <c r="R4480" i="1"/>
  <c r="Q4480" i="1"/>
  <c r="AE4479" i="1"/>
  <c r="AD4479" i="1"/>
  <c r="AC4479" i="1"/>
  <c r="AB4479" i="1"/>
  <c r="AA4479" i="1"/>
  <c r="Z4479" i="1"/>
  <c r="V4479" i="1"/>
  <c r="T4479" i="1"/>
  <c r="S4479" i="1"/>
  <c r="R4479" i="1"/>
  <c r="Q4479" i="1"/>
  <c r="AE4478" i="1"/>
  <c r="AD4478" i="1"/>
  <c r="AC4478" i="1"/>
  <c r="AB4478" i="1"/>
  <c r="AA4478" i="1"/>
  <c r="Z4478" i="1"/>
  <c r="V4478" i="1"/>
  <c r="T4478" i="1"/>
  <c r="S4478" i="1"/>
  <c r="R4478" i="1"/>
  <c r="Q4478" i="1"/>
  <c r="AE4477" i="1"/>
  <c r="AD4477" i="1"/>
  <c r="AC4477" i="1"/>
  <c r="AB4477" i="1"/>
  <c r="AA4477" i="1"/>
  <c r="Z4477" i="1"/>
  <c r="V4477" i="1"/>
  <c r="T4477" i="1"/>
  <c r="S4477" i="1"/>
  <c r="R4477" i="1"/>
  <c r="Q4477" i="1"/>
  <c r="AE4476" i="1"/>
  <c r="AD4476" i="1"/>
  <c r="AC4476" i="1"/>
  <c r="AB4476" i="1"/>
  <c r="AA4476" i="1"/>
  <c r="Z4476" i="1"/>
  <c r="V4476" i="1"/>
  <c r="T4476" i="1"/>
  <c r="S4476" i="1"/>
  <c r="R4476" i="1"/>
  <c r="Q4476" i="1"/>
  <c r="AE4475" i="1"/>
  <c r="AD4475" i="1"/>
  <c r="AC4475" i="1"/>
  <c r="AB4475" i="1"/>
  <c r="AA4475" i="1"/>
  <c r="Z4475" i="1"/>
  <c r="V4475" i="1"/>
  <c r="T4475" i="1"/>
  <c r="S4475" i="1"/>
  <c r="R4475" i="1"/>
  <c r="Q4475" i="1"/>
  <c r="AE4474" i="1"/>
  <c r="AD4474" i="1"/>
  <c r="AC4474" i="1"/>
  <c r="AB4474" i="1"/>
  <c r="AA4474" i="1"/>
  <c r="Z4474" i="1"/>
  <c r="V4474" i="1"/>
  <c r="T4474" i="1"/>
  <c r="S4474" i="1"/>
  <c r="R4474" i="1"/>
  <c r="Q4474" i="1"/>
  <c r="AE4473" i="1"/>
  <c r="AD4473" i="1"/>
  <c r="AC4473" i="1"/>
  <c r="AB4473" i="1"/>
  <c r="AA4473" i="1"/>
  <c r="Z4473" i="1"/>
  <c r="V4473" i="1"/>
  <c r="T4473" i="1"/>
  <c r="S4473" i="1"/>
  <c r="R4473" i="1"/>
  <c r="Q4473" i="1"/>
  <c r="AE4472" i="1"/>
  <c r="AD4472" i="1"/>
  <c r="AC4472" i="1"/>
  <c r="AB4472" i="1"/>
  <c r="AA4472" i="1"/>
  <c r="Z4472" i="1"/>
  <c r="V4472" i="1"/>
  <c r="T4472" i="1"/>
  <c r="S4472" i="1"/>
  <c r="R4472" i="1"/>
  <c r="Q4472" i="1"/>
  <c r="AE4471" i="1"/>
  <c r="AD4471" i="1"/>
  <c r="AC4471" i="1"/>
  <c r="AB4471" i="1"/>
  <c r="AA4471" i="1"/>
  <c r="Z4471" i="1"/>
  <c r="V4471" i="1"/>
  <c r="T4471" i="1"/>
  <c r="S4471" i="1"/>
  <c r="R4471" i="1"/>
  <c r="Q4471" i="1"/>
  <c r="AE4470" i="1"/>
  <c r="AD4470" i="1"/>
  <c r="AC4470" i="1"/>
  <c r="AB4470" i="1"/>
  <c r="AA4470" i="1"/>
  <c r="Z4470" i="1"/>
  <c r="V4470" i="1"/>
  <c r="T4470" i="1"/>
  <c r="S4470" i="1"/>
  <c r="R4470" i="1"/>
  <c r="Q4470" i="1"/>
  <c r="AE4469" i="1"/>
  <c r="AD4469" i="1"/>
  <c r="AC4469" i="1"/>
  <c r="AB4469" i="1"/>
  <c r="AA4469" i="1"/>
  <c r="Z4469" i="1"/>
  <c r="V4469" i="1"/>
  <c r="T4469" i="1"/>
  <c r="S4469" i="1"/>
  <c r="R4469" i="1"/>
  <c r="Q4469" i="1"/>
  <c r="AE4468" i="1"/>
  <c r="AD4468" i="1"/>
  <c r="AC4468" i="1"/>
  <c r="AB4468" i="1"/>
  <c r="AA4468" i="1"/>
  <c r="Z4468" i="1"/>
  <c r="V4468" i="1"/>
  <c r="T4468" i="1"/>
  <c r="S4468" i="1"/>
  <c r="R4468" i="1"/>
  <c r="Q4468" i="1"/>
  <c r="AE4467" i="1"/>
  <c r="AD4467" i="1"/>
  <c r="AC4467" i="1"/>
  <c r="AB4467" i="1"/>
  <c r="AA4467" i="1"/>
  <c r="Z4467" i="1"/>
  <c r="V4467" i="1"/>
  <c r="T4467" i="1"/>
  <c r="S4467" i="1"/>
  <c r="R4467" i="1"/>
  <c r="Q4467" i="1"/>
  <c r="AE4466" i="1"/>
  <c r="AD4466" i="1"/>
  <c r="AC4466" i="1"/>
  <c r="AB4466" i="1"/>
  <c r="AA4466" i="1"/>
  <c r="Z4466" i="1"/>
  <c r="V4466" i="1"/>
  <c r="T4466" i="1"/>
  <c r="S4466" i="1"/>
  <c r="R4466" i="1"/>
  <c r="Q4466" i="1"/>
  <c r="AE4465" i="1"/>
  <c r="AD4465" i="1"/>
  <c r="AC4465" i="1"/>
  <c r="AB4465" i="1"/>
  <c r="AA4465" i="1"/>
  <c r="Z4465" i="1"/>
  <c r="V4465" i="1"/>
  <c r="T4465" i="1"/>
  <c r="S4465" i="1"/>
  <c r="R4465" i="1"/>
  <c r="Q4465" i="1"/>
  <c r="AE4464" i="1"/>
  <c r="AD4464" i="1"/>
  <c r="AC4464" i="1"/>
  <c r="AB4464" i="1"/>
  <c r="AA4464" i="1"/>
  <c r="Z4464" i="1"/>
  <c r="V4464" i="1"/>
  <c r="T4464" i="1"/>
  <c r="S4464" i="1"/>
  <c r="R4464" i="1"/>
  <c r="Q4464" i="1"/>
  <c r="AE4463" i="1"/>
  <c r="AD4463" i="1"/>
  <c r="AC4463" i="1"/>
  <c r="AB4463" i="1"/>
  <c r="AA4463" i="1"/>
  <c r="Z4463" i="1"/>
  <c r="V4463" i="1"/>
  <c r="T4463" i="1"/>
  <c r="S4463" i="1"/>
  <c r="R4463" i="1"/>
  <c r="Q4463" i="1"/>
  <c r="AE4462" i="1"/>
  <c r="AD4462" i="1"/>
  <c r="AC4462" i="1"/>
  <c r="AB4462" i="1"/>
  <c r="AA4462" i="1"/>
  <c r="Z4462" i="1"/>
  <c r="V4462" i="1"/>
  <c r="T4462" i="1"/>
  <c r="S4462" i="1"/>
  <c r="R4462" i="1"/>
  <c r="Q4462" i="1"/>
  <c r="AE4461" i="1"/>
  <c r="AD4461" i="1"/>
  <c r="AC4461" i="1"/>
  <c r="AB4461" i="1"/>
  <c r="AA4461" i="1"/>
  <c r="Z4461" i="1"/>
  <c r="V4461" i="1"/>
  <c r="T4461" i="1"/>
  <c r="S4461" i="1"/>
  <c r="R4461" i="1"/>
  <c r="Q4461" i="1"/>
  <c r="AE4460" i="1"/>
  <c r="AD4460" i="1"/>
  <c r="AC4460" i="1"/>
  <c r="AB4460" i="1"/>
  <c r="AA4460" i="1"/>
  <c r="Z4460" i="1"/>
  <c r="V4460" i="1"/>
  <c r="T4460" i="1"/>
  <c r="S4460" i="1"/>
  <c r="R4460" i="1"/>
  <c r="Q4460" i="1"/>
  <c r="AE4459" i="1"/>
  <c r="AD4459" i="1"/>
  <c r="AC4459" i="1"/>
  <c r="AB4459" i="1"/>
  <c r="AA4459" i="1"/>
  <c r="Z4459" i="1"/>
  <c r="V4459" i="1"/>
  <c r="T4459" i="1"/>
  <c r="S4459" i="1"/>
  <c r="R4459" i="1"/>
  <c r="Q4459" i="1"/>
  <c r="AE4458" i="1"/>
  <c r="AD4458" i="1"/>
  <c r="AC4458" i="1"/>
  <c r="AB4458" i="1"/>
  <c r="AA4458" i="1"/>
  <c r="Z4458" i="1"/>
  <c r="V4458" i="1"/>
  <c r="T4458" i="1"/>
  <c r="S4458" i="1"/>
  <c r="R4458" i="1"/>
  <c r="Q4458" i="1"/>
  <c r="AE4457" i="1"/>
  <c r="AD4457" i="1"/>
  <c r="AC4457" i="1"/>
  <c r="AB4457" i="1"/>
  <c r="AA4457" i="1"/>
  <c r="Z4457" i="1"/>
  <c r="V4457" i="1"/>
  <c r="T4457" i="1"/>
  <c r="S4457" i="1"/>
  <c r="R4457" i="1"/>
  <c r="Q4457" i="1"/>
  <c r="AE4456" i="1"/>
  <c r="AD4456" i="1"/>
  <c r="AC4456" i="1"/>
  <c r="AB4456" i="1"/>
  <c r="AA4456" i="1"/>
  <c r="Z4456" i="1"/>
  <c r="V4456" i="1"/>
  <c r="T4456" i="1"/>
  <c r="S4456" i="1"/>
  <c r="R4456" i="1"/>
  <c r="Q4456" i="1"/>
  <c r="AE4455" i="1"/>
  <c r="AD4455" i="1"/>
  <c r="AC4455" i="1"/>
  <c r="AB4455" i="1"/>
  <c r="AA4455" i="1"/>
  <c r="Z4455" i="1"/>
  <c r="V4455" i="1"/>
  <c r="T4455" i="1"/>
  <c r="S4455" i="1"/>
  <c r="R4455" i="1"/>
  <c r="Q4455" i="1"/>
  <c r="AE4454" i="1"/>
  <c r="AD4454" i="1"/>
  <c r="AC4454" i="1"/>
  <c r="AB4454" i="1"/>
  <c r="AA4454" i="1"/>
  <c r="Z4454" i="1"/>
  <c r="V4454" i="1"/>
  <c r="T4454" i="1"/>
  <c r="S4454" i="1"/>
  <c r="R4454" i="1"/>
  <c r="Q4454" i="1"/>
  <c r="AE4453" i="1"/>
  <c r="AD4453" i="1"/>
  <c r="AC4453" i="1"/>
  <c r="AB4453" i="1"/>
  <c r="AA4453" i="1"/>
  <c r="Z4453" i="1"/>
  <c r="V4453" i="1"/>
  <c r="T4453" i="1"/>
  <c r="S4453" i="1"/>
  <c r="R4453" i="1"/>
  <c r="Q4453" i="1"/>
  <c r="AE4452" i="1"/>
  <c r="AD4452" i="1"/>
  <c r="AC4452" i="1"/>
  <c r="AB4452" i="1"/>
  <c r="AA4452" i="1"/>
  <c r="Z4452" i="1"/>
  <c r="V4452" i="1"/>
  <c r="T4452" i="1"/>
  <c r="S4452" i="1"/>
  <c r="R4452" i="1"/>
  <c r="Q4452" i="1"/>
  <c r="AE4451" i="1"/>
  <c r="AD4451" i="1"/>
  <c r="AC4451" i="1"/>
  <c r="AB4451" i="1"/>
  <c r="AA4451" i="1"/>
  <c r="Z4451" i="1"/>
  <c r="V4451" i="1"/>
  <c r="T4451" i="1"/>
  <c r="S4451" i="1"/>
  <c r="R4451" i="1"/>
  <c r="Q4451" i="1"/>
  <c r="AE4450" i="1"/>
  <c r="AD4450" i="1"/>
  <c r="AC4450" i="1"/>
  <c r="AB4450" i="1"/>
  <c r="AA4450" i="1"/>
  <c r="Z4450" i="1"/>
  <c r="V4450" i="1"/>
  <c r="T4450" i="1"/>
  <c r="S4450" i="1"/>
  <c r="R4450" i="1"/>
  <c r="Q4450" i="1"/>
  <c r="AE4449" i="1"/>
  <c r="AD4449" i="1"/>
  <c r="AC4449" i="1"/>
  <c r="AB4449" i="1"/>
  <c r="AA4449" i="1"/>
  <c r="Z4449" i="1"/>
  <c r="V4449" i="1"/>
  <c r="T4449" i="1"/>
  <c r="S4449" i="1"/>
  <c r="R4449" i="1"/>
  <c r="Q4449" i="1"/>
  <c r="AE4448" i="1"/>
  <c r="AD4448" i="1"/>
  <c r="AC4448" i="1"/>
  <c r="AB4448" i="1"/>
  <c r="AA4448" i="1"/>
  <c r="Z4448" i="1"/>
  <c r="V4448" i="1"/>
  <c r="T4448" i="1"/>
  <c r="S4448" i="1"/>
  <c r="R4448" i="1"/>
  <c r="Q4448" i="1"/>
  <c r="AE4447" i="1"/>
  <c r="AD4447" i="1"/>
  <c r="AC4447" i="1"/>
  <c r="AB4447" i="1"/>
  <c r="AA4447" i="1"/>
  <c r="Z4447" i="1"/>
  <c r="V4447" i="1"/>
  <c r="T4447" i="1"/>
  <c r="S4447" i="1"/>
  <c r="R4447" i="1"/>
  <c r="Q4447" i="1"/>
  <c r="AE4446" i="1"/>
  <c r="AD4446" i="1"/>
  <c r="AC4446" i="1"/>
  <c r="AB4446" i="1"/>
  <c r="AA4446" i="1"/>
  <c r="Z4446" i="1"/>
  <c r="V4446" i="1"/>
  <c r="T4446" i="1"/>
  <c r="S4446" i="1"/>
  <c r="R4446" i="1"/>
  <c r="Q4446" i="1"/>
  <c r="AE4445" i="1"/>
  <c r="AD4445" i="1"/>
  <c r="AC4445" i="1"/>
  <c r="AB4445" i="1"/>
  <c r="AA4445" i="1"/>
  <c r="Z4445" i="1"/>
  <c r="V4445" i="1"/>
  <c r="T4445" i="1"/>
  <c r="S4445" i="1"/>
  <c r="R4445" i="1"/>
  <c r="Q4445" i="1"/>
  <c r="AE4444" i="1"/>
  <c r="AD4444" i="1"/>
  <c r="AC4444" i="1"/>
  <c r="AB4444" i="1"/>
  <c r="AA4444" i="1"/>
  <c r="Z4444" i="1"/>
  <c r="V4444" i="1"/>
  <c r="T4444" i="1"/>
  <c r="S4444" i="1"/>
  <c r="R4444" i="1"/>
  <c r="Q4444" i="1"/>
  <c r="AE4443" i="1"/>
  <c r="AD4443" i="1"/>
  <c r="AC4443" i="1"/>
  <c r="AB4443" i="1"/>
  <c r="AA4443" i="1"/>
  <c r="Z4443" i="1"/>
  <c r="V4443" i="1"/>
  <c r="T4443" i="1"/>
  <c r="S4443" i="1"/>
  <c r="R4443" i="1"/>
  <c r="Q4443" i="1"/>
  <c r="AE4442" i="1"/>
  <c r="AD4442" i="1"/>
  <c r="AC4442" i="1"/>
  <c r="AB4442" i="1"/>
  <c r="AA4442" i="1"/>
  <c r="Z4442" i="1"/>
  <c r="V4442" i="1"/>
  <c r="T4442" i="1"/>
  <c r="S4442" i="1"/>
  <c r="R4442" i="1"/>
  <c r="Q4442" i="1"/>
  <c r="AE4441" i="1"/>
  <c r="AD4441" i="1"/>
  <c r="AC4441" i="1"/>
  <c r="AB4441" i="1"/>
  <c r="AA4441" i="1"/>
  <c r="Z4441" i="1"/>
  <c r="V4441" i="1"/>
  <c r="T4441" i="1"/>
  <c r="S4441" i="1"/>
  <c r="R4441" i="1"/>
  <c r="Q4441" i="1"/>
  <c r="AE4440" i="1"/>
  <c r="AD4440" i="1"/>
  <c r="AC4440" i="1"/>
  <c r="AB4440" i="1"/>
  <c r="AA4440" i="1"/>
  <c r="Z4440" i="1"/>
  <c r="V4440" i="1"/>
  <c r="T4440" i="1"/>
  <c r="S4440" i="1"/>
  <c r="R4440" i="1"/>
  <c r="Q4440" i="1"/>
  <c r="AE4439" i="1"/>
  <c r="AD4439" i="1"/>
  <c r="AC4439" i="1"/>
  <c r="AB4439" i="1"/>
  <c r="AA4439" i="1"/>
  <c r="Z4439" i="1"/>
  <c r="V4439" i="1"/>
  <c r="T4439" i="1"/>
  <c r="S4439" i="1"/>
  <c r="R4439" i="1"/>
  <c r="Q4439" i="1"/>
  <c r="AE4438" i="1"/>
  <c r="AD4438" i="1"/>
  <c r="AC4438" i="1"/>
  <c r="AB4438" i="1"/>
  <c r="AA4438" i="1"/>
  <c r="Z4438" i="1"/>
  <c r="V4438" i="1"/>
  <c r="T4438" i="1"/>
  <c r="S4438" i="1"/>
  <c r="R4438" i="1"/>
  <c r="Q4438" i="1"/>
  <c r="AE4437" i="1"/>
  <c r="AD4437" i="1"/>
  <c r="AC4437" i="1"/>
  <c r="AB4437" i="1"/>
  <c r="AA4437" i="1"/>
  <c r="Z4437" i="1"/>
  <c r="V4437" i="1"/>
  <c r="T4437" i="1"/>
  <c r="S4437" i="1"/>
  <c r="R4437" i="1"/>
  <c r="Q4437" i="1"/>
  <c r="AE4436" i="1"/>
  <c r="AD4436" i="1"/>
  <c r="AC4436" i="1"/>
  <c r="AB4436" i="1"/>
  <c r="AA4436" i="1"/>
  <c r="Z4436" i="1"/>
  <c r="V4436" i="1"/>
  <c r="T4436" i="1"/>
  <c r="S4436" i="1"/>
  <c r="R4436" i="1"/>
  <c r="Q4436" i="1"/>
  <c r="AE4435" i="1"/>
  <c r="AD4435" i="1"/>
  <c r="AC4435" i="1"/>
  <c r="AB4435" i="1"/>
  <c r="AA4435" i="1"/>
  <c r="Z4435" i="1"/>
  <c r="V4435" i="1"/>
  <c r="T4435" i="1"/>
  <c r="S4435" i="1"/>
  <c r="R4435" i="1"/>
  <c r="Q4435" i="1"/>
  <c r="AE4434" i="1"/>
  <c r="AD4434" i="1"/>
  <c r="AC4434" i="1"/>
  <c r="AB4434" i="1"/>
  <c r="AA4434" i="1"/>
  <c r="Z4434" i="1"/>
  <c r="V4434" i="1"/>
  <c r="T4434" i="1"/>
  <c r="S4434" i="1"/>
  <c r="R4434" i="1"/>
  <c r="Q4434" i="1"/>
  <c r="AE4433" i="1"/>
  <c r="AD4433" i="1"/>
  <c r="AC4433" i="1"/>
  <c r="AB4433" i="1"/>
  <c r="AA4433" i="1"/>
  <c r="Z4433" i="1"/>
  <c r="V4433" i="1"/>
  <c r="T4433" i="1"/>
  <c r="S4433" i="1"/>
  <c r="R4433" i="1"/>
  <c r="Q4433" i="1"/>
  <c r="AE4432" i="1"/>
  <c r="AD4432" i="1"/>
  <c r="AC4432" i="1"/>
  <c r="AB4432" i="1"/>
  <c r="AA4432" i="1"/>
  <c r="Z4432" i="1"/>
  <c r="V4432" i="1"/>
  <c r="T4432" i="1"/>
  <c r="S4432" i="1"/>
  <c r="R4432" i="1"/>
  <c r="Q4432" i="1"/>
  <c r="AE4431" i="1"/>
  <c r="AD4431" i="1"/>
  <c r="AC4431" i="1"/>
  <c r="AB4431" i="1"/>
  <c r="AA4431" i="1"/>
  <c r="Z4431" i="1"/>
  <c r="V4431" i="1"/>
  <c r="T4431" i="1"/>
  <c r="S4431" i="1"/>
  <c r="R4431" i="1"/>
  <c r="Q4431" i="1"/>
  <c r="AE4430" i="1"/>
  <c r="AD4430" i="1"/>
  <c r="AC4430" i="1"/>
  <c r="AB4430" i="1"/>
  <c r="AA4430" i="1"/>
  <c r="Z4430" i="1"/>
  <c r="V4430" i="1"/>
  <c r="T4430" i="1"/>
  <c r="S4430" i="1"/>
  <c r="R4430" i="1"/>
  <c r="Q4430" i="1"/>
  <c r="AE4429" i="1"/>
  <c r="AD4429" i="1"/>
  <c r="AC4429" i="1"/>
  <c r="AB4429" i="1"/>
  <c r="AA4429" i="1"/>
  <c r="Z4429" i="1"/>
  <c r="V4429" i="1"/>
  <c r="T4429" i="1"/>
  <c r="S4429" i="1"/>
  <c r="R4429" i="1"/>
  <c r="Q4429" i="1"/>
  <c r="AE4428" i="1"/>
  <c r="AD4428" i="1"/>
  <c r="AC4428" i="1"/>
  <c r="AB4428" i="1"/>
  <c r="AA4428" i="1"/>
  <c r="Z4428" i="1"/>
  <c r="V4428" i="1"/>
  <c r="T4428" i="1"/>
  <c r="S4428" i="1"/>
  <c r="R4428" i="1"/>
  <c r="Q4428" i="1"/>
  <c r="AE4427" i="1"/>
  <c r="AD4427" i="1"/>
  <c r="AC4427" i="1"/>
  <c r="AB4427" i="1"/>
  <c r="AA4427" i="1"/>
  <c r="Z4427" i="1"/>
  <c r="V4427" i="1"/>
  <c r="T4427" i="1"/>
  <c r="S4427" i="1"/>
  <c r="R4427" i="1"/>
  <c r="Q4427" i="1"/>
  <c r="AE4426" i="1"/>
  <c r="AD4426" i="1"/>
  <c r="AC4426" i="1"/>
  <c r="AB4426" i="1"/>
  <c r="AA4426" i="1"/>
  <c r="Z4426" i="1"/>
  <c r="V4426" i="1"/>
  <c r="T4426" i="1"/>
  <c r="S4426" i="1"/>
  <c r="R4426" i="1"/>
  <c r="Q4426" i="1"/>
  <c r="AE4425" i="1"/>
  <c r="AD4425" i="1"/>
  <c r="AC4425" i="1"/>
  <c r="AB4425" i="1"/>
  <c r="AA4425" i="1"/>
  <c r="Z4425" i="1"/>
  <c r="V4425" i="1"/>
  <c r="T4425" i="1"/>
  <c r="S4425" i="1"/>
  <c r="R4425" i="1"/>
  <c r="Q4425" i="1"/>
  <c r="AE4424" i="1"/>
  <c r="AD4424" i="1"/>
  <c r="AC4424" i="1"/>
  <c r="AB4424" i="1"/>
  <c r="AA4424" i="1"/>
  <c r="Z4424" i="1"/>
  <c r="V4424" i="1"/>
  <c r="T4424" i="1"/>
  <c r="S4424" i="1"/>
  <c r="R4424" i="1"/>
  <c r="Q4424" i="1"/>
  <c r="AE4423" i="1"/>
  <c r="AD4423" i="1"/>
  <c r="AC4423" i="1"/>
  <c r="AB4423" i="1"/>
  <c r="AA4423" i="1"/>
  <c r="Z4423" i="1"/>
  <c r="V4423" i="1"/>
  <c r="T4423" i="1"/>
  <c r="S4423" i="1"/>
  <c r="R4423" i="1"/>
  <c r="Q4423" i="1"/>
  <c r="AE4422" i="1"/>
  <c r="AD4422" i="1"/>
  <c r="AC4422" i="1"/>
  <c r="AB4422" i="1"/>
  <c r="AA4422" i="1"/>
  <c r="Z4422" i="1"/>
  <c r="V4422" i="1"/>
  <c r="T4422" i="1"/>
  <c r="S4422" i="1"/>
  <c r="R4422" i="1"/>
  <c r="Q4422" i="1"/>
  <c r="AE4421" i="1"/>
  <c r="AD4421" i="1"/>
  <c r="AC4421" i="1"/>
  <c r="AB4421" i="1"/>
  <c r="AA4421" i="1"/>
  <c r="Z4421" i="1"/>
  <c r="V4421" i="1"/>
  <c r="T4421" i="1"/>
  <c r="S4421" i="1"/>
  <c r="R4421" i="1"/>
  <c r="Q4421" i="1"/>
  <c r="AE4420" i="1"/>
  <c r="AD4420" i="1"/>
  <c r="AC4420" i="1"/>
  <c r="AB4420" i="1"/>
  <c r="AA4420" i="1"/>
  <c r="Z4420" i="1"/>
  <c r="V4420" i="1"/>
  <c r="T4420" i="1"/>
  <c r="S4420" i="1"/>
  <c r="R4420" i="1"/>
  <c r="Q4420" i="1"/>
  <c r="AE4419" i="1"/>
  <c r="AD4419" i="1"/>
  <c r="AC4419" i="1"/>
  <c r="AB4419" i="1"/>
  <c r="AA4419" i="1"/>
  <c r="Z4419" i="1"/>
  <c r="V4419" i="1"/>
  <c r="T4419" i="1"/>
  <c r="S4419" i="1"/>
  <c r="R4419" i="1"/>
  <c r="Q4419" i="1"/>
  <c r="AE4418" i="1"/>
  <c r="AD4418" i="1"/>
  <c r="AC4418" i="1"/>
  <c r="AB4418" i="1"/>
  <c r="AA4418" i="1"/>
  <c r="Z4418" i="1"/>
  <c r="V4418" i="1"/>
  <c r="T4418" i="1"/>
  <c r="S4418" i="1"/>
  <c r="R4418" i="1"/>
  <c r="Q4418" i="1"/>
  <c r="AE4417" i="1"/>
  <c r="AD4417" i="1"/>
  <c r="AC4417" i="1"/>
  <c r="AB4417" i="1"/>
  <c r="AA4417" i="1"/>
  <c r="Z4417" i="1"/>
  <c r="V4417" i="1"/>
  <c r="T4417" i="1"/>
  <c r="S4417" i="1"/>
  <c r="R4417" i="1"/>
  <c r="Q4417" i="1"/>
  <c r="AE4416" i="1"/>
  <c r="AD4416" i="1"/>
  <c r="AC4416" i="1"/>
  <c r="AB4416" i="1"/>
  <c r="AA4416" i="1"/>
  <c r="Z4416" i="1"/>
  <c r="V4416" i="1"/>
  <c r="T4416" i="1"/>
  <c r="S4416" i="1"/>
  <c r="R4416" i="1"/>
  <c r="Q4416" i="1"/>
  <c r="AE4415" i="1"/>
  <c r="AD4415" i="1"/>
  <c r="AC4415" i="1"/>
  <c r="AB4415" i="1"/>
  <c r="AA4415" i="1"/>
  <c r="Z4415" i="1"/>
  <c r="V4415" i="1"/>
  <c r="T4415" i="1"/>
  <c r="S4415" i="1"/>
  <c r="R4415" i="1"/>
  <c r="Q4415" i="1"/>
  <c r="AE4414" i="1"/>
  <c r="AD4414" i="1"/>
  <c r="AC4414" i="1"/>
  <c r="AB4414" i="1"/>
  <c r="AA4414" i="1"/>
  <c r="Z4414" i="1"/>
  <c r="V4414" i="1"/>
  <c r="T4414" i="1"/>
  <c r="S4414" i="1"/>
  <c r="R4414" i="1"/>
  <c r="Q4414" i="1"/>
  <c r="AE4413" i="1"/>
  <c r="AD4413" i="1"/>
  <c r="AC4413" i="1"/>
  <c r="AB4413" i="1"/>
  <c r="AA4413" i="1"/>
  <c r="Z4413" i="1"/>
  <c r="V4413" i="1"/>
  <c r="T4413" i="1"/>
  <c r="S4413" i="1"/>
  <c r="R4413" i="1"/>
  <c r="Q4413" i="1"/>
  <c r="AE4412" i="1"/>
  <c r="AD4412" i="1"/>
  <c r="AC4412" i="1"/>
  <c r="AB4412" i="1"/>
  <c r="AA4412" i="1"/>
  <c r="Z4412" i="1"/>
  <c r="V4412" i="1"/>
  <c r="T4412" i="1"/>
  <c r="S4412" i="1"/>
  <c r="R4412" i="1"/>
  <c r="Q4412" i="1"/>
  <c r="AE4411" i="1"/>
  <c r="AD4411" i="1"/>
  <c r="AC4411" i="1"/>
  <c r="AB4411" i="1"/>
  <c r="AA4411" i="1"/>
  <c r="Z4411" i="1"/>
  <c r="V4411" i="1"/>
  <c r="T4411" i="1"/>
  <c r="S4411" i="1"/>
  <c r="R4411" i="1"/>
  <c r="Q4411" i="1"/>
  <c r="AE4410" i="1"/>
  <c r="AD4410" i="1"/>
  <c r="AC4410" i="1"/>
  <c r="AB4410" i="1"/>
  <c r="AA4410" i="1"/>
  <c r="Z4410" i="1"/>
  <c r="V4410" i="1"/>
  <c r="T4410" i="1"/>
  <c r="S4410" i="1"/>
  <c r="R4410" i="1"/>
  <c r="Q4410" i="1"/>
  <c r="AE4409" i="1"/>
  <c r="AD4409" i="1"/>
  <c r="AC4409" i="1"/>
  <c r="AB4409" i="1"/>
  <c r="AA4409" i="1"/>
  <c r="Z4409" i="1"/>
  <c r="V4409" i="1"/>
  <c r="T4409" i="1"/>
  <c r="S4409" i="1"/>
  <c r="R4409" i="1"/>
  <c r="Q4409" i="1"/>
  <c r="AE4408" i="1"/>
  <c r="AD4408" i="1"/>
  <c r="AC4408" i="1"/>
  <c r="AB4408" i="1"/>
  <c r="AA4408" i="1"/>
  <c r="Z4408" i="1"/>
  <c r="V4408" i="1"/>
  <c r="T4408" i="1"/>
  <c r="S4408" i="1"/>
  <c r="R4408" i="1"/>
  <c r="Q4408" i="1"/>
  <c r="AE4407" i="1"/>
  <c r="AD4407" i="1"/>
  <c r="AC4407" i="1"/>
  <c r="AB4407" i="1"/>
  <c r="AA4407" i="1"/>
  <c r="Z4407" i="1"/>
  <c r="V4407" i="1"/>
  <c r="T4407" i="1"/>
  <c r="S4407" i="1"/>
  <c r="R4407" i="1"/>
  <c r="Q4407" i="1"/>
  <c r="AE4406" i="1"/>
  <c r="AD4406" i="1"/>
  <c r="AC4406" i="1"/>
  <c r="AB4406" i="1"/>
  <c r="AA4406" i="1"/>
  <c r="Z4406" i="1"/>
  <c r="V4406" i="1"/>
  <c r="T4406" i="1"/>
  <c r="S4406" i="1"/>
  <c r="R4406" i="1"/>
  <c r="Q4406" i="1"/>
  <c r="AE4405" i="1"/>
  <c r="AD4405" i="1"/>
  <c r="AC4405" i="1"/>
  <c r="AB4405" i="1"/>
  <c r="AA4405" i="1"/>
  <c r="Z4405" i="1"/>
  <c r="V4405" i="1"/>
  <c r="T4405" i="1"/>
  <c r="S4405" i="1"/>
  <c r="R4405" i="1"/>
  <c r="Q4405" i="1"/>
  <c r="AE4404" i="1"/>
  <c r="AD4404" i="1"/>
  <c r="AC4404" i="1"/>
  <c r="AB4404" i="1"/>
  <c r="AA4404" i="1"/>
  <c r="Z4404" i="1"/>
  <c r="V4404" i="1"/>
  <c r="T4404" i="1"/>
  <c r="S4404" i="1"/>
  <c r="R4404" i="1"/>
  <c r="Q4404" i="1"/>
  <c r="AE4403" i="1"/>
  <c r="AD4403" i="1"/>
  <c r="AC4403" i="1"/>
  <c r="AB4403" i="1"/>
  <c r="AA4403" i="1"/>
  <c r="Z4403" i="1"/>
  <c r="V4403" i="1"/>
  <c r="T4403" i="1"/>
  <c r="S4403" i="1"/>
  <c r="R4403" i="1"/>
  <c r="Q4403" i="1"/>
  <c r="AE4402" i="1"/>
  <c r="AD4402" i="1"/>
  <c r="AC4402" i="1"/>
  <c r="AB4402" i="1"/>
  <c r="AA4402" i="1"/>
  <c r="Z4402" i="1"/>
  <c r="V4402" i="1"/>
  <c r="T4402" i="1"/>
  <c r="S4402" i="1"/>
  <c r="R4402" i="1"/>
  <c r="Q4402" i="1"/>
  <c r="AE4401" i="1"/>
  <c r="AD4401" i="1"/>
  <c r="AC4401" i="1"/>
  <c r="AB4401" i="1"/>
  <c r="AA4401" i="1"/>
  <c r="Z4401" i="1"/>
  <c r="V4401" i="1"/>
  <c r="T4401" i="1"/>
  <c r="S4401" i="1"/>
  <c r="R4401" i="1"/>
  <c r="Q4401" i="1"/>
  <c r="AE4400" i="1"/>
  <c r="AD4400" i="1"/>
  <c r="AC4400" i="1"/>
  <c r="AB4400" i="1"/>
  <c r="AA4400" i="1"/>
  <c r="Z4400" i="1"/>
  <c r="V4400" i="1"/>
  <c r="T4400" i="1"/>
  <c r="S4400" i="1"/>
  <c r="R4400" i="1"/>
  <c r="Q4400" i="1"/>
  <c r="AE4399" i="1"/>
  <c r="AD4399" i="1"/>
  <c r="AC4399" i="1"/>
  <c r="AB4399" i="1"/>
  <c r="AA4399" i="1"/>
  <c r="Z4399" i="1"/>
  <c r="V4399" i="1"/>
  <c r="T4399" i="1"/>
  <c r="S4399" i="1"/>
  <c r="R4399" i="1"/>
  <c r="Q4399" i="1"/>
  <c r="AE4398" i="1"/>
  <c r="AD4398" i="1"/>
  <c r="AC4398" i="1"/>
  <c r="AB4398" i="1"/>
  <c r="AA4398" i="1"/>
  <c r="Z4398" i="1"/>
  <c r="V4398" i="1"/>
  <c r="T4398" i="1"/>
  <c r="S4398" i="1"/>
  <c r="R4398" i="1"/>
  <c r="Q4398" i="1"/>
  <c r="AE4397" i="1"/>
  <c r="AD4397" i="1"/>
  <c r="AC4397" i="1"/>
  <c r="AB4397" i="1"/>
  <c r="AA4397" i="1"/>
  <c r="Z4397" i="1"/>
  <c r="V4397" i="1"/>
  <c r="T4397" i="1"/>
  <c r="S4397" i="1"/>
  <c r="R4397" i="1"/>
  <c r="Q4397" i="1"/>
  <c r="AE4396" i="1"/>
  <c r="AD4396" i="1"/>
  <c r="AC4396" i="1"/>
  <c r="AB4396" i="1"/>
  <c r="AA4396" i="1"/>
  <c r="Z4396" i="1"/>
  <c r="V4396" i="1"/>
  <c r="T4396" i="1"/>
  <c r="S4396" i="1"/>
  <c r="R4396" i="1"/>
  <c r="Q4396" i="1"/>
  <c r="AE4395" i="1"/>
  <c r="AD4395" i="1"/>
  <c r="AC4395" i="1"/>
  <c r="AB4395" i="1"/>
  <c r="AA4395" i="1"/>
  <c r="Z4395" i="1"/>
  <c r="V4395" i="1"/>
  <c r="T4395" i="1"/>
  <c r="S4395" i="1"/>
  <c r="R4395" i="1"/>
  <c r="Q4395" i="1"/>
  <c r="AE4394" i="1"/>
  <c r="AD4394" i="1"/>
  <c r="AC4394" i="1"/>
  <c r="AB4394" i="1"/>
  <c r="AA4394" i="1"/>
  <c r="Z4394" i="1"/>
  <c r="V4394" i="1"/>
  <c r="T4394" i="1"/>
  <c r="S4394" i="1"/>
  <c r="R4394" i="1"/>
  <c r="Q4394" i="1"/>
  <c r="AE4393" i="1"/>
  <c r="AD4393" i="1"/>
  <c r="AC4393" i="1"/>
  <c r="AB4393" i="1"/>
  <c r="AA4393" i="1"/>
  <c r="Z4393" i="1"/>
  <c r="V4393" i="1"/>
  <c r="T4393" i="1"/>
  <c r="S4393" i="1"/>
  <c r="R4393" i="1"/>
  <c r="Q4393" i="1"/>
  <c r="AE4392" i="1"/>
  <c r="AD4392" i="1"/>
  <c r="AC4392" i="1"/>
  <c r="AB4392" i="1"/>
  <c r="AA4392" i="1"/>
  <c r="Z4392" i="1"/>
  <c r="V4392" i="1"/>
  <c r="T4392" i="1"/>
  <c r="S4392" i="1"/>
  <c r="R4392" i="1"/>
  <c r="Q4392" i="1"/>
  <c r="AE4391" i="1"/>
  <c r="AD4391" i="1"/>
  <c r="AC4391" i="1"/>
  <c r="AB4391" i="1"/>
  <c r="AA4391" i="1"/>
  <c r="Z4391" i="1"/>
  <c r="V4391" i="1"/>
  <c r="T4391" i="1"/>
  <c r="S4391" i="1"/>
  <c r="R4391" i="1"/>
  <c r="Q4391" i="1"/>
  <c r="AE4390" i="1"/>
  <c r="AD4390" i="1"/>
  <c r="AC4390" i="1"/>
  <c r="AB4390" i="1"/>
  <c r="AA4390" i="1"/>
  <c r="Z4390" i="1"/>
  <c r="V4390" i="1"/>
  <c r="T4390" i="1"/>
  <c r="S4390" i="1"/>
  <c r="R4390" i="1"/>
  <c r="Q4390" i="1"/>
  <c r="AE4389" i="1"/>
  <c r="AD4389" i="1"/>
  <c r="AC4389" i="1"/>
  <c r="AB4389" i="1"/>
  <c r="AA4389" i="1"/>
  <c r="Z4389" i="1"/>
  <c r="V4389" i="1"/>
  <c r="T4389" i="1"/>
  <c r="S4389" i="1"/>
  <c r="R4389" i="1"/>
  <c r="Q4389" i="1"/>
  <c r="AE4388" i="1"/>
  <c r="AD4388" i="1"/>
  <c r="AC4388" i="1"/>
  <c r="AB4388" i="1"/>
  <c r="AA4388" i="1"/>
  <c r="Z4388" i="1"/>
  <c r="V4388" i="1"/>
  <c r="T4388" i="1"/>
  <c r="S4388" i="1"/>
  <c r="R4388" i="1"/>
  <c r="Q4388" i="1"/>
  <c r="AE4387" i="1"/>
  <c r="AD4387" i="1"/>
  <c r="AC4387" i="1"/>
  <c r="AB4387" i="1"/>
  <c r="AA4387" i="1"/>
  <c r="Z4387" i="1"/>
  <c r="V4387" i="1"/>
  <c r="T4387" i="1"/>
  <c r="S4387" i="1"/>
  <c r="R4387" i="1"/>
  <c r="Q4387" i="1"/>
  <c r="AE4386" i="1"/>
  <c r="AD4386" i="1"/>
  <c r="AC4386" i="1"/>
  <c r="AB4386" i="1"/>
  <c r="AA4386" i="1"/>
  <c r="Z4386" i="1"/>
  <c r="V4386" i="1"/>
  <c r="T4386" i="1"/>
  <c r="S4386" i="1"/>
  <c r="R4386" i="1"/>
  <c r="Q4386" i="1"/>
  <c r="AE4385" i="1"/>
  <c r="AD4385" i="1"/>
  <c r="AC4385" i="1"/>
  <c r="AB4385" i="1"/>
  <c r="AA4385" i="1"/>
  <c r="Z4385" i="1"/>
  <c r="V4385" i="1"/>
  <c r="T4385" i="1"/>
  <c r="S4385" i="1"/>
  <c r="R4385" i="1"/>
  <c r="Q4385" i="1"/>
  <c r="AE4384" i="1"/>
  <c r="AD4384" i="1"/>
  <c r="AC4384" i="1"/>
  <c r="AB4384" i="1"/>
  <c r="AA4384" i="1"/>
  <c r="Z4384" i="1"/>
  <c r="V4384" i="1"/>
  <c r="T4384" i="1"/>
  <c r="S4384" i="1"/>
  <c r="R4384" i="1"/>
  <c r="Q4384" i="1"/>
  <c r="AE4383" i="1"/>
  <c r="AD4383" i="1"/>
  <c r="AC4383" i="1"/>
  <c r="AB4383" i="1"/>
  <c r="AA4383" i="1"/>
  <c r="Z4383" i="1"/>
  <c r="V4383" i="1"/>
  <c r="T4383" i="1"/>
  <c r="S4383" i="1"/>
  <c r="R4383" i="1"/>
  <c r="Q4383" i="1"/>
  <c r="AE4382" i="1"/>
  <c r="AD4382" i="1"/>
  <c r="AC4382" i="1"/>
  <c r="AB4382" i="1"/>
  <c r="AA4382" i="1"/>
  <c r="Z4382" i="1"/>
  <c r="V4382" i="1"/>
  <c r="T4382" i="1"/>
  <c r="S4382" i="1"/>
  <c r="R4382" i="1"/>
  <c r="Q4382" i="1"/>
  <c r="AE4381" i="1"/>
  <c r="AD4381" i="1"/>
  <c r="AC4381" i="1"/>
  <c r="AB4381" i="1"/>
  <c r="AA4381" i="1"/>
  <c r="Z4381" i="1"/>
  <c r="V4381" i="1"/>
  <c r="T4381" i="1"/>
  <c r="S4381" i="1"/>
  <c r="R4381" i="1"/>
  <c r="Q4381" i="1"/>
  <c r="AE4380" i="1"/>
  <c r="AD4380" i="1"/>
  <c r="AC4380" i="1"/>
  <c r="AB4380" i="1"/>
  <c r="AA4380" i="1"/>
  <c r="Z4380" i="1"/>
  <c r="V4380" i="1"/>
  <c r="T4380" i="1"/>
  <c r="S4380" i="1"/>
  <c r="R4380" i="1"/>
  <c r="Q4380" i="1"/>
  <c r="AE4379" i="1"/>
  <c r="AD4379" i="1"/>
  <c r="AC4379" i="1"/>
  <c r="AB4379" i="1"/>
  <c r="AA4379" i="1"/>
  <c r="Z4379" i="1"/>
  <c r="V4379" i="1"/>
  <c r="T4379" i="1"/>
  <c r="S4379" i="1"/>
  <c r="R4379" i="1"/>
  <c r="Q4379" i="1"/>
  <c r="AE4378" i="1"/>
  <c r="AD4378" i="1"/>
  <c r="AC4378" i="1"/>
  <c r="AB4378" i="1"/>
  <c r="AA4378" i="1"/>
  <c r="Z4378" i="1"/>
  <c r="V4378" i="1"/>
  <c r="T4378" i="1"/>
  <c r="S4378" i="1"/>
  <c r="R4378" i="1"/>
  <c r="Q4378" i="1"/>
  <c r="AE4377" i="1"/>
  <c r="AD4377" i="1"/>
  <c r="AC4377" i="1"/>
  <c r="AB4377" i="1"/>
  <c r="AA4377" i="1"/>
  <c r="Z4377" i="1"/>
  <c r="V4377" i="1"/>
  <c r="T4377" i="1"/>
  <c r="S4377" i="1"/>
  <c r="R4377" i="1"/>
  <c r="Q4377" i="1"/>
  <c r="AE4376" i="1"/>
  <c r="AD4376" i="1"/>
  <c r="AC4376" i="1"/>
  <c r="AB4376" i="1"/>
  <c r="AA4376" i="1"/>
  <c r="Z4376" i="1"/>
  <c r="V4376" i="1"/>
  <c r="T4376" i="1"/>
  <c r="S4376" i="1"/>
  <c r="R4376" i="1"/>
  <c r="Q4376" i="1"/>
  <c r="AE4375" i="1"/>
  <c r="AD4375" i="1"/>
  <c r="AC4375" i="1"/>
  <c r="AB4375" i="1"/>
  <c r="AA4375" i="1"/>
  <c r="Z4375" i="1"/>
  <c r="V4375" i="1"/>
  <c r="T4375" i="1"/>
  <c r="S4375" i="1"/>
  <c r="R4375" i="1"/>
  <c r="Q4375" i="1"/>
  <c r="AE4374" i="1"/>
  <c r="AD4374" i="1"/>
  <c r="AC4374" i="1"/>
  <c r="AB4374" i="1"/>
  <c r="AA4374" i="1"/>
  <c r="Z4374" i="1"/>
  <c r="V4374" i="1"/>
  <c r="T4374" i="1"/>
  <c r="S4374" i="1"/>
  <c r="R4374" i="1"/>
  <c r="Q4374" i="1"/>
  <c r="AE4373" i="1"/>
  <c r="AD4373" i="1"/>
  <c r="AC4373" i="1"/>
  <c r="AB4373" i="1"/>
  <c r="AA4373" i="1"/>
  <c r="Z4373" i="1"/>
  <c r="V4373" i="1"/>
  <c r="T4373" i="1"/>
  <c r="S4373" i="1"/>
  <c r="R4373" i="1"/>
  <c r="Q4373" i="1"/>
  <c r="AE4372" i="1"/>
  <c r="AD4372" i="1"/>
  <c r="AC4372" i="1"/>
  <c r="AB4372" i="1"/>
  <c r="AA4372" i="1"/>
  <c r="Z4372" i="1"/>
  <c r="V4372" i="1"/>
  <c r="T4372" i="1"/>
  <c r="S4372" i="1"/>
  <c r="R4372" i="1"/>
  <c r="Q4372" i="1"/>
  <c r="AE4371" i="1"/>
  <c r="AD4371" i="1"/>
  <c r="AC4371" i="1"/>
  <c r="AB4371" i="1"/>
  <c r="AA4371" i="1"/>
  <c r="Z4371" i="1"/>
  <c r="V4371" i="1"/>
  <c r="T4371" i="1"/>
  <c r="S4371" i="1"/>
  <c r="R4371" i="1"/>
  <c r="Q4371" i="1"/>
  <c r="AE4370" i="1"/>
  <c r="AD4370" i="1"/>
  <c r="AC4370" i="1"/>
  <c r="AB4370" i="1"/>
  <c r="AA4370" i="1"/>
  <c r="Z4370" i="1"/>
  <c r="V4370" i="1"/>
  <c r="T4370" i="1"/>
  <c r="S4370" i="1"/>
  <c r="R4370" i="1"/>
  <c r="Q4370" i="1"/>
  <c r="AE4369" i="1"/>
  <c r="AD4369" i="1"/>
  <c r="AC4369" i="1"/>
  <c r="AB4369" i="1"/>
  <c r="AA4369" i="1"/>
  <c r="Z4369" i="1"/>
  <c r="V4369" i="1"/>
  <c r="T4369" i="1"/>
  <c r="S4369" i="1"/>
  <c r="R4369" i="1"/>
  <c r="Q4369" i="1"/>
  <c r="AE4368" i="1"/>
  <c r="AD4368" i="1"/>
  <c r="AC4368" i="1"/>
  <c r="AB4368" i="1"/>
  <c r="AA4368" i="1"/>
  <c r="Z4368" i="1"/>
  <c r="V4368" i="1"/>
  <c r="T4368" i="1"/>
  <c r="S4368" i="1"/>
  <c r="R4368" i="1"/>
  <c r="Q4368" i="1"/>
  <c r="AE4367" i="1"/>
  <c r="AD4367" i="1"/>
  <c r="AC4367" i="1"/>
  <c r="AB4367" i="1"/>
  <c r="AA4367" i="1"/>
  <c r="Z4367" i="1"/>
  <c r="V4367" i="1"/>
  <c r="T4367" i="1"/>
  <c r="S4367" i="1"/>
  <c r="R4367" i="1"/>
  <c r="Q4367" i="1"/>
  <c r="AE4366" i="1"/>
  <c r="AD4366" i="1"/>
  <c r="AC4366" i="1"/>
  <c r="AB4366" i="1"/>
  <c r="AA4366" i="1"/>
  <c r="Z4366" i="1"/>
  <c r="V4366" i="1"/>
  <c r="T4366" i="1"/>
  <c r="S4366" i="1"/>
  <c r="R4366" i="1"/>
  <c r="Q4366" i="1"/>
  <c r="AE4365" i="1"/>
  <c r="AD4365" i="1"/>
  <c r="AC4365" i="1"/>
  <c r="AB4365" i="1"/>
  <c r="AA4365" i="1"/>
  <c r="Z4365" i="1"/>
  <c r="V4365" i="1"/>
  <c r="T4365" i="1"/>
  <c r="S4365" i="1"/>
  <c r="R4365" i="1"/>
  <c r="Q4365" i="1"/>
  <c r="AE4364" i="1"/>
  <c r="AD4364" i="1"/>
  <c r="AC4364" i="1"/>
  <c r="AB4364" i="1"/>
  <c r="AA4364" i="1"/>
  <c r="Z4364" i="1"/>
  <c r="V4364" i="1"/>
  <c r="T4364" i="1"/>
  <c r="S4364" i="1"/>
  <c r="R4364" i="1"/>
  <c r="Q4364" i="1"/>
  <c r="AE4363" i="1"/>
  <c r="AD4363" i="1"/>
  <c r="AC4363" i="1"/>
  <c r="AB4363" i="1"/>
  <c r="AA4363" i="1"/>
  <c r="Z4363" i="1"/>
  <c r="V4363" i="1"/>
  <c r="T4363" i="1"/>
  <c r="S4363" i="1"/>
  <c r="R4363" i="1"/>
  <c r="Q4363" i="1"/>
  <c r="AE4362" i="1"/>
  <c r="AD4362" i="1"/>
  <c r="AC4362" i="1"/>
  <c r="AB4362" i="1"/>
  <c r="AA4362" i="1"/>
  <c r="Z4362" i="1"/>
  <c r="V4362" i="1"/>
  <c r="T4362" i="1"/>
  <c r="S4362" i="1"/>
  <c r="R4362" i="1"/>
  <c r="Q4362" i="1"/>
  <c r="AE4361" i="1"/>
  <c r="AD4361" i="1"/>
  <c r="AC4361" i="1"/>
  <c r="AB4361" i="1"/>
  <c r="AA4361" i="1"/>
  <c r="Z4361" i="1"/>
  <c r="V4361" i="1"/>
  <c r="T4361" i="1"/>
  <c r="S4361" i="1"/>
  <c r="R4361" i="1"/>
  <c r="Q4361" i="1"/>
  <c r="AE4360" i="1"/>
  <c r="AD4360" i="1"/>
  <c r="AC4360" i="1"/>
  <c r="AB4360" i="1"/>
  <c r="AA4360" i="1"/>
  <c r="Z4360" i="1"/>
  <c r="V4360" i="1"/>
  <c r="T4360" i="1"/>
  <c r="S4360" i="1"/>
  <c r="R4360" i="1"/>
  <c r="Q4360" i="1"/>
  <c r="AE4359" i="1"/>
  <c r="AD4359" i="1"/>
  <c r="AC4359" i="1"/>
  <c r="AB4359" i="1"/>
  <c r="AA4359" i="1"/>
  <c r="Z4359" i="1"/>
  <c r="V4359" i="1"/>
  <c r="T4359" i="1"/>
  <c r="S4359" i="1"/>
  <c r="R4359" i="1"/>
  <c r="Q4359" i="1"/>
  <c r="AE4358" i="1"/>
  <c r="AD4358" i="1"/>
  <c r="AC4358" i="1"/>
  <c r="AB4358" i="1"/>
  <c r="AA4358" i="1"/>
  <c r="Z4358" i="1"/>
  <c r="V4358" i="1"/>
  <c r="T4358" i="1"/>
  <c r="S4358" i="1"/>
  <c r="R4358" i="1"/>
  <c r="Q4358" i="1"/>
  <c r="AE4357" i="1"/>
  <c r="AD4357" i="1"/>
  <c r="AC4357" i="1"/>
  <c r="AB4357" i="1"/>
  <c r="AA4357" i="1"/>
  <c r="Z4357" i="1"/>
  <c r="V4357" i="1"/>
  <c r="T4357" i="1"/>
  <c r="S4357" i="1"/>
  <c r="R4357" i="1"/>
  <c r="Q4357" i="1"/>
  <c r="AE4356" i="1"/>
  <c r="AD4356" i="1"/>
  <c r="AC4356" i="1"/>
  <c r="AB4356" i="1"/>
  <c r="AA4356" i="1"/>
  <c r="Z4356" i="1"/>
  <c r="V4356" i="1"/>
  <c r="T4356" i="1"/>
  <c r="S4356" i="1"/>
  <c r="R4356" i="1"/>
  <c r="Q4356" i="1"/>
  <c r="AE4355" i="1"/>
  <c r="AD4355" i="1"/>
  <c r="AC4355" i="1"/>
  <c r="AB4355" i="1"/>
  <c r="AA4355" i="1"/>
  <c r="Z4355" i="1"/>
  <c r="V4355" i="1"/>
  <c r="T4355" i="1"/>
  <c r="S4355" i="1"/>
  <c r="R4355" i="1"/>
  <c r="Q4355" i="1"/>
  <c r="AE4354" i="1"/>
  <c r="AD4354" i="1"/>
  <c r="AC4354" i="1"/>
  <c r="AB4354" i="1"/>
  <c r="AA4354" i="1"/>
  <c r="Z4354" i="1"/>
  <c r="V4354" i="1"/>
  <c r="T4354" i="1"/>
  <c r="S4354" i="1"/>
  <c r="R4354" i="1"/>
  <c r="Q4354" i="1"/>
  <c r="AE4353" i="1"/>
  <c r="AD4353" i="1"/>
  <c r="AC4353" i="1"/>
  <c r="AB4353" i="1"/>
  <c r="AA4353" i="1"/>
  <c r="Z4353" i="1"/>
  <c r="V4353" i="1"/>
  <c r="T4353" i="1"/>
  <c r="S4353" i="1"/>
  <c r="R4353" i="1"/>
  <c r="Q4353" i="1"/>
  <c r="AE4352" i="1"/>
  <c r="AD4352" i="1"/>
  <c r="AC4352" i="1"/>
  <c r="AB4352" i="1"/>
  <c r="AA4352" i="1"/>
  <c r="Z4352" i="1"/>
  <c r="V4352" i="1"/>
  <c r="T4352" i="1"/>
  <c r="S4352" i="1"/>
  <c r="R4352" i="1"/>
  <c r="Q4352" i="1"/>
  <c r="AE4351" i="1"/>
  <c r="AD4351" i="1"/>
  <c r="AC4351" i="1"/>
  <c r="AB4351" i="1"/>
  <c r="AA4351" i="1"/>
  <c r="Z4351" i="1"/>
  <c r="V4351" i="1"/>
  <c r="T4351" i="1"/>
  <c r="S4351" i="1"/>
  <c r="R4351" i="1"/>
  <c r="Q4351" i="1"/>
  <c r="AE4350" i="1"/>
  <c r="AD4350" i="1"/>
  <c r="AC4350" i="1"/>
  <c r="AB4350" i="1"/>
  <c r="AA4350" i="1"/>
  <c r="Z4350" i="1"/>
  <c r="V4350" i="1"/>
  <c r="T4350" i="1"/>
  <c r="S4350" i="1"/>
  <c r="R4350" i="1"/>
  <c r="Q4350" i="1"/>
  <c r="AE4349" i="1"/>
  <c r="AD4349" i="1"/>
  <c r="AC4349" i="1"/>
  <c r="AB4349" i="1"/>
  <c r="AA4349" i="1"/>
  <c r="Z4349" i="1"/>
  <c r="V4349" i="1"/>
  <c r="T4349" i="1"/>
  <c r="S4349" i="1"/>
  <c r="R4349" i="1"/>
  <c r="Q4349" i="1"/>
  <c r="AE4348" i="1"/>
  <c r="AD4348" i="1"/>
  <c r="AC4348" i="1"/>
  <c r="AB4348" i="1"/>
  <c r="AA4348" i="1"/>
  <c r="Z4348" i="1"/>
  <c r="V4348" i="1"/>
  <c r="T4348" i="1"/>
  <c r="S4348" i="1"/>
  <c r="R4348" i="1"/>
  <c r="Q4348" i="1"/>
  <c r="AE4347" i="1"/>
  <c r="AD4347" i="1"/>
  <c r="AC4347" i="1"/>
  <c r="AB4347" i="1"/>
  <c r="AA4347" i="1"/>
  <c r="Z4347" i="1"/>
  <c r="V4347" i="1"/>
  <c r="T4347" i="1"/>
  <c r="S4347" i="1"/>
  <c r="R4347" i="1"/>
  <c r="Q4347" i="1"/>
  <c r="AE4346" i="1"/>
  <c r="AD4346" i="1"/>
  <c r="AC4346" i="1"/>
  <c r="AB4346" i="1"/>
  <c r="AA4346" i="1"/>
  <c r="Z4346" i="1"/>
  <c r="V4346" i="1"/>
  <c r="T4346" i="1"/>
  <c r="S4346" i="1"/>
  <c r="R4346" i="1"/>
  <c r="Q4346" i="1"/>
  <c r="AE4345" i="1"/>
  <c r="AD4345" i="1"/>
  <c r="AC4345" i="1"/>
  <c r="AB4345" i="1"/>
  <c r="AA4345" i="1"/>
  <c r="Z4345" i="1"/>
  <c r="V4345" i="1"/>
  <c r="T4345" i="1"/>
  <c r="S4345" i="1"/>
  <c r="R4345" i="1"/>
  <c r="Q4345" i="1"/>
  <c r="AE4344" i="1"/>
  <c r="AD4344" i="1"/>
  <c r="AC4344" i="1"/>
  <c r="AB4344" i="1"/>
  <c r="AA4344" i="1"/>
  <c r="Z4344" i="1"/>
  <c r="V4344" i="1"/>
  <c r="T4344" i="1"/>
  <c r="S4344" i="1"/>
  <c r="R4344" i="1"/>
  <c r="Q4344" i="1"/>
  <c r="AE4343" i="1"/>
  <c r="AD4343" i="1"/>
  <c r="AC4343" i="1"/>
  <c r="AB4343" i="1"/>
  <c r="AA4343" i="1"/>
  <c r="Z4343" i="1"/>
  <c r="V4343" i="1"/>
  <c r="T4343" i="1"/>
  <c r="S4343" i="1"/>
  <c r="R4343" i="1"/>
  <c r="Q4343" i="1"/>
  <c r="AE4342" i="1"/>
  <c r="AD4342" i="1"/>
  <c r="AC4342" i="1"/>
  <c r="AB4342" i="1"/>
  <c r="AA4342" i="1"/>
  <c r="Z4342" i="1"/>
  <c r="V4342" i="1"/>
  <c r="T4342" i="1"/>
  <c r="S4342" i="1"/>
  <c r="R4342" i="1"/>
  <c r="Q4342" i="1"/>
  <c r="AE4341" i="1"/>
  <c r="AD4341" i="1"/>
  <c r="AC4341" i="1"/>
  <c r="AB4341" i="1"/>
  <c r="AA4341" i="1"/>
  <c r="Z4341" i="1"/>
  <c r="V4341" i="1"/>
  <c r="T4341" i="1"/>
  <c r="S4341" i="1"/>
  <c r="R4341" i="1"/>
  <c r="Q4341" i="1"/>
  <c r="AE4340" i="1"/>
  <c r="AD4340" i="1"/>
  <c r="AC4340" i="1"/>
  <c r="AB4340" i="1"/>
  <c r="AA4340" i="1"/>
  <c r="Z4340" i="1"/>
  <c r="V4340" i="1"/>
  <c r="T4340" i="1"/>
  <c r="S4340" i="1"/>
  <c r="R4340" i="1"/>
  <c r="Q4340" i="1"/>
  <c r="AE4339" i="1"/>
  <c r="AD4339" i="1"/>
  <c r="AC4339" i="1"/>
  <c r="AB4339" i="1"/>
  <c r="AA4339" i="1"/>
  <c r="Z4339" i="1"/>
  <c r="V4339" i="1"/>
  <c r="T4339" i="1"/>
  <c r="S4339" i="1"/>
  <c r="R4339" i="1"/>
  <c r="Q4339" i="1"/>
  <c r="AE4338" i="1"/>
  <c r="AD4338" i="1"/>
  <c r="AC4338" i="1"/>
  <c r="AB4338" i="1"/>
  <c r="AA4338" i="1"/>
  <c r="Z4338" i="1"/>
  <c r="V4338" i="1"/>
  <c r="T4338" i="1"/>
  <c r="S4338" i="1"/>
  <c r="R4338" i="1"/>
  <c r="Q4338" i="1"/>
  <c r="AE4337" i="1"/>
  <c r="AD4337" i="1"/>
  <c r="AC4337" i="1"/>
  <c r="AB4337" i="1"/>
  <c r="AA4337" i="1"/>
  <c r="Z4337" i="1"/>
  <c r="V4337" i="1"/>
  <c r="T4337" i="1"/>
  <c r="S4337" i="1"/>
  <c r="R4337" i="1"/>
  <c r="Q4337" i="1"/>
  <c r="AE4336" i="1"/>
  <c r="AD4336" i="1"/>
  <c r="AC4336" i="1"/>
  <c r="AB4336" i="1"/>
  <c r="AA4336" i="1"/>
  <c r="Z4336" i="1"/>
  <c r="V4336" i="1"/>
  <c r="T4336" i="1"/>
  <c r="S4336" i="1"/>
  <c r="R4336" i="1"/>
  <c r="Q4336" i="1"/>
  <c r="AE4335" i="1"/>
  <c r="AD4335" i="1"/>
  <c r="AC4335" i="1"/>
  <c r="AB4335" i="1"/>
  <c r="AA4335" i="1"/>
  <c r="Z4335" i="1"/>
  <c r="V4335" i="1"/>
  <c r="T4335" i="1"/>
  <c r="S4335" i="1"/>
  <c r="R4335" i="1"/>
  <c r="Q4335" i="1"/>
  <c r="AE4334" i="1"/>
  <c r="AD4334" i="1"/>
  <c r="AC4334" i="1"/>
  <c r="AB4334" i="1"/>
  <c r="AA4334" i="1"/>
  <c r="Z4334" i="1"/>
  <c r="V4334" i="1"/>
  <c r="T4334" i="1"/>
  <c r="S4334" i="1"/>
  <c r="R4334" i="1"/>
  <c r="Q4334" i="1"/>
  <c r="AE4333" i="1"/>
  <c r="AD4333" i="1"/>
  <c r="AC4333" i="1"/>
  <c r="AB4333" i="1"/>
  <c r="AA4333" i="1"/>
  <c r="Z4333" i="1"/>
  <c r="V4333" i="1"/>
  <c r="T4333" i="1"/>
  <c r="S4333" i="1"/>
  <c r="R4333" i="1"/>
  <c r="Q4333" i="1"/>
  <c r="AE4332" i="1"/>
  <c r="AD4332" i="1"/>
  <c r="AC4332" i="1"/>
  <c r="AB4332" i="1"/>
  <c r="AA4332" i="1"/>
  <c r="Z4332" i="1"/>
  <c r="V4332" i="1"/>
  <c r="T4332" i="1"/>
  <c r="S4332" i="1"/>
  <c r="R4332" i="1"/>
  <c r="Q4332" i="1"/>
  <c r="AE4331" i="1"/>
  <c r="AD4331" i="1"/>
  <c r="AC4331" i="1"/>
  <c r="AB4331" i="1"/>
  <c r="AA4331" i="1"/>
  <c r="Z4331" i="1"/>
  <c r="V4331" i="1"/>
  <c r="T4331" i="1"/>
  <c r="S4331" i="1"/>
  <c r="R4331" i="1"/>
  <c r="Q4331" i="1"/>
  <c r="AE4330" i="1"/>
  <c r="AD4330" i="1"/>
  <c r="AC4330" i="1"/>
  <c r="AB4330" i="1"/>
  <c r="AA4330" i="1"/>
  <c r="Z4330" i="1"/>
  <c r="V4330" i="1"/>
  <c r="T4330" i="1"/>
  <c r="S4330" i="1"/>
  <c r="R4330" i="1"/>
  <c r="Q4330" i="1"/>
  <c r="AE4329" i="1"/>
  <c r="AD4329" i="1"/>
  <c r="AC4329" i="1"/>
  <c r="AB4329" i="1"/>
  <c r="AA4329" i="1"/>
  <c r="Z4329" i="1"/>
  <c r="V4329" i="1"/>
  <c r="T4329" i="1"/>
  <c r="S4329" i="1"/>
  <c r="R4329" i="1"/>
  <c r="Q4329" i="1"/>
  <c r="AE4328" i="1"/>
  <c r="AD4328" i="1"/>
  <c r="AC4328" i="1"/>
  <c r="AB4328" i="1"/>
  <c r="AA4328" i="1"/>
  <c r="Z4328" i="1"/>
  <c r="V4328" i="1"/>
  <c r="T4328" i="1"/>
  <c r="S4328" i="1"/>
  <c r="R4328" i="1"/>
  <c r="Q4328" i="1"/>
  <c r="AE4327" i="1"/>
  <c r="AD4327" i="1"/>
  <c r="AC4327" i="1"/>
  <c r="AB4327" i="1"/>
  <c r="AA4327" i="1"/>
  <c r="Z4327" i="1"/>
  <c r="V4327" i="1"/>
  <c r="T4327" i="1"/>
  <c r="S4327" i="1"/>
  <c r="R4327" i="1"/>
  <c r="Q4327" i="1"/>
  <c r="AE4326" i="1"/>
  <c r="AD4326" i="1"/>
  <c r="AC4326" i="1"/>
  <c r="AB4326" i="1"/>
  <c r="AA4326" i="1"/>
  <c r="Z4326" i="1"/>
  <c r="V4326" i="1"/>
  <c r="T4326" i="1"/>
  <c r="S4326" i="1"/>
  <c r="R4326" i="1"/>
  <c r="Q4326" i="1"/>
  <c r="AE4325" i="1"/>
  <c r="AD4325" i="1"/>
  <c r="AC4325" i="1"/>
  <c r="AB4325" i="1"/>
  <c r="AA4325" i="1"/>
  <c r="Z4325" i="1"/>
  <c r="V4325" i="1"/>
  <c r="T4325" i="1"/>
  <c r="S4325" i="1"/>
  <c r="R4325" i="1"/>
  <c r="Q4325" i="1"/>
  <c r="AE4324" i="1"/>
  <c r="AD4324" i="1"/>
  <c r="AC4324" i="1"/>
  <c r="AB4324" i="1"/>
  <c r="AA4324" i="1"/>
  <c r="Z4324" i="1"/>
  <c r="V4324" i="1"/>
  <c r="T4324" i="1"/>
  <c r="S4324" i="1"/>
  <c r="R4324" i="1"/>
  <c r="Q4324" i="1"/>
  <c r="AE4323" i="1"/>
  <c r="AD4323" i="1"/>
  <c r="AC4323" i="1"/>
  <c r="AB4323" i="1"/>
  <c r="AA4323" i="1"/>
  <c r="Z4323" i="1"/>
  <c r="V4323" i="1"/>
  <c r="T4323" i="1"/>
  <c r="S4323" i="1"/>
  <c r="R4323" i="1"/>
  <c r="Q4323" i="1"/>
  <c r="AE4322" i="1"/>
  <c r="AD4322" i="1"/>
  <c r="AC4322" i="1"/>
  <c r="AB4322" i="1"/>
  <c r="AA4322" i="1"/>
  <c r="Z4322" i="1"/>
  <c r="V4322" i="1"/>
  <c r="T4322" i="1"/>
  <c r="S4322" i="1"/>
  <c r="R4322" i="1"/>
  <c r="Q4322" i="1"/>
  <c r="AE4321" i="1"/>
  <c r="AD4321" i="1"/>
  <c r="AC4321" i="1"/>
  <c r="AB4321" i="1"/>
  <c r="AA4321" i="1"/>
  <c r="Z4321" i="1"/>
  <c r="V4321" i="1"/>
  <c r="T4321" i="1"/>
  <c r="S4321" i="1"/>
  <c r="R4321" i="1"/>
  <c r="Q4321" i="1"/>
  <c r="AE4320" i="1"/>
  <c r="AD4320" i="1"/>
  <c r="AC4320" i="1"/>
  <c r="AB4320" i="1"/>
  <c r="AA4320" i="1"/>
  <c r="Z4320" i="1"/>
  <c r="V4320" i="1"/>
  <c r="T4320" i="1"/>
  <c r="S4320" i="1"/>
  <c r="R4320" i="1"/>
  <c r="Q4320" i="1"/>
  <c r="AE4319" i="1"/>
  <c r="AD4319" i="1"/>
  <c r="AC4319" i="1"/>
  <c r="AB4319" i="1"/>
  <c r="AA4319" i="1"/>
  <c r="Z4319" i="1"/>
  <c r="V4319" i="1"/>
  <c r="T4319" i="1"/>
  <c r="S4319" i="1"/>
  <c r="R4319" i="1"/>
  <c r="Q4319" i="1"/>
  <c r="AE4318" i="1"/>
  <c r="AD4318" i="1"/>
  <c r="AC4318" i="1"/>
  <c r="AB4318" i="1"/>
  <c r="AA4318" i="1"/>
  <c r="Z4318" i="1"/>
  <c r="V4318" i="1"/>
  <c r="T4318" i="1"/>
  <c r="S4318" i="1"/>
  <c r="R4318" i="1"/>
  <c r="Q4318" i="1"/>
  <c r="AE4317" i="1"/>
  <c r="AD4317" i="1"/>
  <c r="AC4317" i="1"/>
  <c r="AB4317" i="1"/>
  <c r="AA4317" i="1"/>
  <c r="Z4317" i="1"/>
  <c r="V4317" i="1"/>
  <c r="T4317" i="1"/>
  <c r="S4317" i="1"/>
  <c r="R4317" i="1"/>
  <c r="Q4317" i="1"/>
  <c r="AE4316" i="1"/>
  <c r="AD4316" i="1"/>
  <c r="AC4316" i="1"/>
  <c r="AB4316" i="1"/>
  <c r="AA4316" i="1"/>
  <c r="Z4316" i="1"/>
  <c r="V4316" i="1"/>
  <c r="T4316" i="1"/>
  <c r="S4316" i="1"/>
  <c r="R4316" i="1"/>
  <c r="Q4316" i="1"/>
  <c r="AE4315" i="1"/>
  <c r="AD4315" i="1"/>
  <c r="AC4315" i="1"/>
  <c r="AB4315" i="1"/>
  <c r="AA4315" i="1"/>
  <c r="Z4315" i="1"/>
  <c r="V4315" i="1"/>
  <c r="T4315" i="1"/>
  <c r="S4315" i="1"/>
  <c r="R4315" i="1"/>
  <c r="Q4315" i="1"/>
  <c r="AE4314" i="1"/>
  <c r="AD4314" i="1"/>
  <c r="AC4314" i="1"/>
  <c r="AB4314" i="1"/>
  <c r="AA4314" i="1"/>
  <c r="Z4314" i="1"/>
  <c r="V4314" i="1"/>
  <c r="T4314" i="1"/>
  <c r="S4314" i="1"/>
  <c r="R4314" i="1"/>
  <c r="Q4314" i="1"/>
  <c r="AE4313" i="1"/>
  <c r="AD4313" i="1"/>
  <c r="AC4313" i="1"/>
  <c r="AB4313" i="1"/>
  <c r="AA4313" i="1"/>
  <c r="Z4313" i="1"/>
  <c r="V4313" i="1"/>
  <c r="T4313" i="1"/>
  <c r="S4313" i="1"/>
  <c r="R4313" i="1"/>
  <c r="Q4313" i="1"/>
  <c r="AE4312" i="1"/>
  <c r="AD4312" i="1"/>
  <c r="AC4312" i="1"/>
  <c r="AB4312" i="1"/>
  <c r="AA4312" i="1"/>
  <c r="Z4312" i="1"/>
  <c r="V4312" i="1"/>
  <c r="T4312" i="1"/>
  <c r="S4312" i="1"/>
  <c r="R4312" i="1"/>
  <c r="Q4312" i="1"/>
  <c r="AE4311" i="1"/>
  <c r="AD4311" i="1"/>
  <c r="AC4311" i="1"/>
  <c r="AB4311" i="1"/>
  <c r="AA4311" i="1"/>
  <c r="Z4311" i="1"/>
  <c r="V4311" i="1"/>
  <c r="T4311" i="1"/>
  <c r="S4311" i="1"/>
  <c r="R4311" i="1"/>
  <c r="Q4311" i="1"/>
  <c r="AE4310" i="1"/>
  <c r="AD4310" i="1"/>
  <c r="AC4310" i="1"/>
  <c r="AB4310" i="1"/>
  <c r="AA4310" i="1"/>
  <c r="Z4310" i="1"/>
  <c r="V4310" i="1"/>
  <c r="T4310" i="1"/>
  <c r="S4310" i="1"/>
  <c r="R4310" i="1"/>
  <c r="Q4310" i="1"/>
  <c r="AE4309" i="1"/>
  <c r="AD4309" i="1"/>
  <c r="AC4309" i="1"/>
  <c r="AB4309" i="1"/>
  <c r="AA4309" i="1"/>
  <c r="Z4309" i="1"/>
  <c r="V4309" i="1"/>
  <c r="T4309" i="1"/>
  <c r="S4309" i="1"/>
  <c r="R4309" i="1"/>
  <c r="Q4309" i="1"/>
  <c r="AE4308" i="1"/>
  <c r="AD4308" i="1"/>
  <c r="AC4308" i="1"/>
  <c r="AB4308" i="1"/>
  <c r="AA4308" i="1"/>
  <c r="Z4308" i="1"/>
  <c r="V4308" i="1"/>
  <c r="T4308" i="1"/>
  <c r="S4308" i="1"/>
  <c r="R4308" i="1"/>
  <c r="Q4308" i="1"/>
  <c r="AE4307" i="1"/>
  <c r="AD4307" i="1"/>
  <c r="AC4307" i="1"/>
  <c r="AB4307" i="1"/>
  <c r="AA4307" i="1"/>
  <c r="Z4307" i="1"/>
  <c r="V4307" i="1"/>
  <c r="T4307" i="1"/>
  <c r="S4307" i="1"/>
  <c r="R4307" i="1"/>
  <c r="Q4307" i="1"/>
  <c r="AE4306" i="1"/>
  <c r="AD4306" i="1"/>
  <c r="AC4306" i="1"/>
  <c r="AB4306" i="1"/>
  <c r="AA4306" i="1"/>
  <c r="Z4306" i="1"/>
  <c r="V4306" i="1"/>
  <c r="T4306" i="1"/>
  <c r="S4306" i="1"/>
  <c r="R4306" i="1"/>
  <c r="Q4306" i="1"/>
  <c r="AE4305" i="1"/>
  <c r="AD4305" i="1"/>
  <c r="AC4305" i="1"/>
  <c r="AB4305" i="1"/>
  <c r="AA4305" i="1"/>
  <c r="Z4305" i="1"/>
  <c r="V4305" i="1"/>
  <c r="T4305" i="1"/>
  <c r="S4305" i="1"/>
  <c r="R4305" i="1"/>
  <c r="Q4305" i="1"/>
  <c r="AE4304" i="1"/>
  <c r="AD4304" i="1"/>
  <c r="AC4304" i="1"/>
  <c r="AB4304" i="1"/>
  <c r="AA4304" i="1"/>
  <c r="Z4304" i="1"/>
  <c r="V4304" i="1"/>
  <c r="T4304" i="1"/>
  <c r="S4304" i="1"/>
  <c r="R4304" i="1"/>
  <c r="Q4304" i="1"/>
  <c r="AE4303" i="1"/>
  <c r="AD4303" i="1"/>
  <c r="AC4303" i="1"/>
  <c r="AB4303" i="1"/>
  <c r="AA4303" i="1"/>
  <c r="Z4303" i="1"/>
  <c r="V4303" i="1"/>
  <c r="T4303" i="1"/>
  <c r="S4303" i="1"/>
  <c r="R4303" i="1"/>
  <c r="Q4303" i="1"/>
  <c r="AE4302" i="1"/>
  <c r="AD4302" i="1"/>
  <c r="AC4302" i="1"/>
  <c r="AB4302" i="1"/>
  <c r="AA4302" i="1"/>
  <c r="Z4302" i="1"/>
  <c r="V4302" i="1"/>
  <c r="T4302" i="1"/>
  <c r="S4302" i="1"/>
  <c r="R4302" i="1"/>
  <c r="Q4302" i="1"/>
  <c r="AE4301" i="1"/>
  <c r="AD4301" i="1"/>
  <c r="AC4301" i="1"/>
  <c r="AB4301" i="1"/>
  <c r="AA4301" i="1"/>
  <c r="Z4301" i="1"/>
  <c r="V4301" i="1"/>
  <c r="T4301" i="1"/>
  <c r="S4301" i="1"/>
  <c r="R4301" i="1"/>
  <c r="Q4301" i="1"/>
  <c r="AE4300" i="1"/>
  <c r="AD4300" i="1"/>
  <c r="AC4300" i="1"/>
  <c r="AB4300" i="1"/>
  <c r="AA4300" i="1"/>
  <c r="Z4300" i="1"/>
  <c r="V4300" i="1"/>
  <c r="T4300" i="1"/>
  <c r="S4300" i="1"/>
  <c r="R4300" i="1"/>
  <c r="Q4300" i="1"/>
  <c r="AE4299" i="1"/>
  <c r="AD4299" i="1"/>
  <c r="AC4299" i="1"/>
  <c r="AB4299" i="1"/>
  <c r="AA4299" i="1"/>
  <c r="Z4299" i="1"/>
  <c r="V4299" i="1"/>
  <c r="T4299" i="1"/>
  <c r="S4299" i="1"/>
  <c r="R4299" i="1"/>
  <c r="Q4299" i="1"/>
  <c r="AE4298" i="1"/>
  <c r="AD4298" i="1"/>
  <c r="AC4298" i="1"/>
  <c r="AB4298" i="1"/>
  <c r="AA4298" i="1"/>
  <c r="Z4298" i="1"/>
  <c r="V4298" i="1"/>
  <c r="T4298" i="1"/>
  <c r="S4298" i="1"/>
  <c r="R4298" i="1"/>
  <c r="Q4298" i="1"/>
  <c r="AE4297" i="1"/>
  <c r="AD4297" i="1"/>
  <c r="AC4297" i="1"/>
  <c r="AB4297" i="1"/>
  <c r="AA4297" i="1"/>
  <c r="Z4297" i="1"/>
  <c r="V4297" i="1"/>
  <c r="T4297" i="1"/>
  <c r="S4297" i="1"/>
  <c r="R4297" i="1"/>
  <c r="Q4297" i="1"/>
  <c r="AE4296" i="1"/>
  <c r="AD4296" i="1"/>
  <c r="AC4296" i="1"/>
  <c r="AB4296" i="1"/>
  <c r="AA4296" i="1"/>
  <c r="Z4296" i="1"/>
  <c r="V4296" i="1"/>
  <c r="T4296" i="1"/>
  <c r="S4296" i="1"/>
  <c r="R4296" i="1"/>
  <c r="Q4296" i="1"/>
  <c r="AE4295" i="1"/>
  <c r="AD4295" i="1"/>
  <c r="AC4295" i="1"/>
  <c r="AB4295" i="1"/>
  <c r="AA4295" i="1"/>
  <c r="Z4295" i="1"/>
  <c r="V4295" i="1"/>
  <c r="T4295" i="1"/>
  <c r="S4295" i="1"/>
  <c r="R4295" i="1"/>
  <c r="Q4295" i="1"/>
  <c r="AE4294" i="1"/>
  <c r="AD4294" i="1"/>
  <c r="AC4294" i="1"/>
  <c r="AB4294" i="1"/>
  <c r="AA4294" i="1"/>
  <c r="Z4294" i="1"/>
  <c r="V4294" i="1"/>
  <c r="T4294" i="1"/>
  <c r="S4294" i="1"/>
  <c r="R4294" i="1"/>
  <c r="Q4294" i="1"/>
  <c r="AE4293" i="1"/>
  <c r="AD4293" i="1"/>
  <c r="AC4293" i="1"/>
  <c r="AB4293" i="1"/>
  <c r="AA4293" i="1"/>
  <c r="Z4293" i="1"/>
  <c r="V4293" i="1"/>
  <c r="T4293" i="1"/>
  <c r="S4293" i="1"/>
  <c r="R4293" i="1"/>
  <c r="Q4293" i="1"/>
  <c r="AE4292" i="1"/>
  <c r="AD4292" i="1"/>
  <c r="AC4292" i="1"/>
  <c r="AB4292" i="1"/>
  <c r="AA4292" i="1"/>
  <c r="Z4292" i="1"/>
  <c r="V4292" i="1"/>
  <c r="T4292" i="1"/>
  <c r="S4292" i="1"/>
  <c r="R4292" i="1"/>
  <c r="Q4292" i="1"/>
  <c r="AE4291" i="1"/>
  <c r="AD4291" i="1"/>
  <c r="AC4291" i="1"/>
  <c r="AB4291" i="1"/>
  <c r="AA4291" i="1"/>
  <c r="Z4291" i="1"/>
  <c r="V4291" i="1"/>
  <c r="T4291" i="1"/>
  <c r="S4291" i="1"/>
  <c r="R4291" i="1"/>
  <c r="Q4291" i="1"/>
  <c r="AE4290" i="1"/>
  <c r="AD4290" i="1"/>
  <c r="AC4290" i="1"/>
  <c r="AB4290" i="1"/>
  <c r="AA4290" i="1"/>
  <c r="Z4290" i="1"/>
  <c r="V4290" i="1"/>
  <c r="T4290" i="1"/>
  <c r="S4290" i="1"/>
  <c r="R4290" i="1"/>
  <c r="Q4290" i="1"/>
  <c r="AE4289" i="1"/>
  <c r="AD4289" i="1"/>
  <c r="AC4289" i="1"/>
  <c r="AB4289" i="1"/>
  <c r="AA4289" i="1"/>
  <c r="Z4289" i="1"/>
  <c r="V4289" i="1"/>
  <c r="T4289" i="1"/>
  <c r="S4289" i="1"/>
  <c r="R4289" i="1"/>
  <c r="Q4289" i="1"/>
  <c r="AE4288" i="1"/>
  <c r="AD4288" i="1"/>
  <c r="AC4288" i="1"/>
  <c r="AB4288" i="1"/>
  <c r="AA4288" i="1"/>
  <c r="Z4288" i="1"/>
  <c r="V4288" i="1"/>
  <c r="T4288" i="1"/>
  <c r="S4288" i="1"/>
  <c r="R4288" i="1"/>
  <c r="Q4288" i="1"/>
  <c r="AE4287" i="1"/>
  <c r="AD4287" i="1"/>
  <c r="AC4287" i="1"/>
  <c r="AB4287" i="1"/>
  <c r="AA4287" i="1"/>
  <c r="Z4287" i="1"/>
  <c r="V4287" i="1"/>
  <c r="T4287" i="1"/>
  <c r="S4287" i="1"/>
  <c r="R4287" i="1"/>
  <c r="Q4287" i="1"/>
  <c r="AE4286" i="1"/>
  <c r="AD4286" i="1"/>
  <c r="AC4286" i="1"/>
  <c r="AB4286" i="1"/>
  <c r="AA4286" i="1"/>
  <c r="Z4286" i="1"/>
  <c r="V4286" i="1"/>
  <c r="T4286" i="1"/>
  <c r="S4286" i="1"/>
  <c r="R4286" i="1"/>
  <c r="Q4286" i="1"/>
  <c r="AE4285" i="1"/>
  <c r="AD4285" i="1"/>
  <c r="AC4285" i="1"/>
  <c r="AB4285" i="1"/>
  <c r="AA4285" i="1"/>
  <c r="Z4285" i="1"/>
  <c r="V4285" i="1"/>
  <c r="T4285" i="1"/>
  <c r="S4285" i="1"/>
  <c r="R4285" i="1"/>
  <c r="Q4285" i="1"/>
  <c r="AE4284" i="1"/>
  <c r="AD4284" i="1"/>
  <c r="AC4284" i="1"/>
  <c r="AB4284" i="1"/>
  <c r="AA4284" i="1"/>
  <c r="Z4284" i="1"/>
  <c r="V4284" i="1"/>
  <c r="T4284" i="1"/>
  <c r="S4284" i="1"/>
  <c r="R4284" i="1"/>
  <c r="Q4284" i="1"/>
  <c r="AE4283" i="1"/>
  <c r="AD4283" i="1"/>
  <c r="AC4283" i="1"/>
  <c r="AB4283" i="1"/>
  <c r="AA4283" i="1"/>
  <c r="Z4283" i="1"/>
  <c r="V4283" i="1"/>
  <c r="T4283" i="1"/>
  <c r="S4283" i="1"/>
  <c r="R4283" i="1"/>
  <c r="Q4283" i="1"/>
  <c r="AE4282" i="1"/>
  <c r="AD4282" i="1"/>
  <c r="AC4282" i="1"/>
  <c r="AB4282" i="1"/>
  <c r="AA4282" i="1"/>
  <c r="Z4282" i="1"/>
  <c r="V4282" i="1"/>
  <c r="T4282" i="1"/>
  <c r="S4282" i="1"/>
  <c r="R4282" i="1"/>
  <c r="Q4282" i="1"/>
  <c r="AE4281" i="1"/>
  <c r="AD4281" i="1"/>
  <c r="AC4281" i="1"/>
  <c r="AB4281" i="1"/>
  <c r="AA4281" i="1"/>
  <c r="Z4281" i="1"/>
  <c r="V4281" i="1"/>
  <c r="T4281" i="1"/>
  <c r="S4281" i="1"/>
  <c r="R4281" i="1"/>
  <c r="Q4281" i="1"/>
  <c r="AE4280" i="1"/>
  <c r="AD4280" i="1"/>
  <c r="AC4280" i="1"/>
  <c r="AB4280" i="1"/>
  <c r="AA4280" i="1"/>
  <c r="Z4280" i="1"/>
  <c r="V4280" i="1"/>
  <c r="T4280" i="1"/>
  <c r="S4280" i="1"/>
  <c r="R4280" i="1"/>
  <c r="Q4280" i="1"/>
  <c r="AE4279" i="1"/>
  <c r="AD4279" i="1"/>
  <c r="AC4279" i="1"/>
  <c r="AB4279" i="1"/>
  <c r="AA4279" i="1"/>
  <c r="Z4279" i="1"/>
  <c r="V4279" i="1"/>
  <c r="T4279" i="1"/>
  <c r="S4279" i="1"/>
  <c r="R4279" i="1"/>
  <c r="Q4279" i="1"/>
  <c r="AE4278" i="1"/>
  <c r="AD4278" i="1"/>
  <c r="AC4278" i="1"/>
  <c r="AB4278" i="1"/>
  <c r="AA4278" i="1"/>
  <c r="Z4278" i="1"/>
  <c r="V4278" i="1"/>
  <c r="T4278" i="1"/>
  <c r="S4278" i="1"/>
  <c r="R4278" i="1"/>
  <c r="Q4278" i="1"/>
  <c r="AE4277" i="1"/>
  <c r="AD4277" i="1"/>
  <c r="AC4277" i="1"/>
  <c r="AB4277" i="1"/>
  <c r="AA4277" i="1"/>
  <c r="Z4277" i="1"/>
  <c r="V4277" i="1"/>
  <c r="T4277" i="1"/>
  <c r="S4277" i="1"/>
  <c r="R4277" i="1"/>
  <c r="Q4277" i="1"/>
  <c r="AE4276" i="1"/>
  <c r="AD4276" i="1"/>
  <c r="AC4276" i="1"/>
  <c r="AB4276" i="1"/>
  <c r="AA4276" i="1"/>
  <c r="Z4276" i="1"/>
  <c r="V4276" i="1"/>
  <c r="T4276" i="1"/>
  <c r="S4276" i="1"/>
  <c r="R4276" i="1"/>
  <c r="Q4276" i="1"/>
  <c r="AE4275" i="1"/>
  <c r="AD4275" i="1"/>
  <c r="AC4275" i="1"/>
  <c r="AB4275" i="1"/>
  <c r="AA4275" i="1"/>
  <c r="Z4275" i="1"/>
  <c r="V4275" i="1"/>
  <c r="T4275" i="1"/>
  <c r="S4275" i="1"/>
  <c r="R4275" i="1"/>
  <c r="Q4275" i="1"/>
  <c r="AE4274" i="1"/>
  <c r="AD4274" i="1"/>
  <c r="AC4274" i="1"/>
  <c r="AB4274" i="1"/>
  <c r="AA4274" i="1"/>
  <c r="Z4274" i="1"/>
  <c r="V4274" i="1"/>
  <c r="T4274" i="1"/>
  <c r="S4274" i="1"/>
  <c r="R4274" i="1"/>
  <c r="Q4274" i="1"/>
  <c r="AE4273" i="1"/>
  <c r="AD4273" i="1"/>
  <c r="AC4273" i="1"/>
  <c r="AB4273" i="1"/>
  <c r="AA4273" i="1"/>
  <c r="Z4273" i="1"/>
  <c r="V4273" i="1"/>
  <c r="T4273" i="1"/>
  <c r="S4273" i="1"/>
  <c r="R4273" i="1"/>
  <c r="Q4273" i="1"/>
  <c r="AE4272" i="1"/>
  <c r="AD4272" i="1"/>
  <c r="AC4272" i="1"/>
  <c r="AB4272" i="1"/>
  <c r="AA4272" i="1"/>
  <c r="Z4272" i="1"/>
  <c r="V4272" i="1"/>
  <c r="T4272" i="1"/>
  <c r="S4272" i="1"/>
  <c r="R4272" i="1"/>
  <c r="Q4272" i="1"/>
  <c r="AE4271" i="1"/>
  <c r="AD4271" i="1"/>
  <c r="AC4271" i="1"/>
  <c r="AB4271" i="1"/>
  <c r="AA4271" i="1"/>
  <c r="Z4271" i="1"/>
  <c r="V4271" i="1"/>
  <c r="T4271" i="1"/>
  <c r="S4271" i="1"/>
  <c r="R4271" i="1"/>
  <c r="Q4271" i="1"/>
  <c r="AE4270" i="1"/>
  <c r="AD4270" i="1"/>
  <c r="AC4270" i="1"/>
  <c r="AB4270" i="1"/>
  <c r="AA4270" i="1"/>
  <c r="Z4270" i="1"/>
  <c r="V4270" i="1"/>
  <c r="T4270" i="1"/>
  <c r="S4270" i="1"/>
  <c r="R4270" i="1"/>
  <c r="Q4270" i="1"/>
  <c r="AE4269" i="1"/>
  <c r="AD4269" i="1"/>
  <c r="AC4269" i="1"/>
  <c r="AB4269" i="1"/>
  <c r="AA4269" i="1"/>
  <c r="Z4269" i="1"/>
  <c r="V4269" i="1"/>
  <c r="T4269" i="1"/>
  <c r="S4269" i="1"/>
  <c r="R4269" i="1"/>
  <c r="Q4269" i="1"/>
  <c r="AE4268" i="1"/>
  <c r="AD4268" i="1"/>
  <c r="AC4268" i="1"/>
  <c r="AB4268" i="1"/>
  <c r="AA4268" i="1"/>
  <c r="Z4268" i="1"/>
  <c r="V4268" i="1"/>
  <c r="T4268" i="1"/>
  <c r="S4268" i="1"/>
  <c r="R4268" i="1"/>
  <c r="Q4268" i="1"/>
  <c r="AE4267" i="1"/>
  <c r="AD4267" i="1"/>
  <c r="AC4267" i="1"/>
  <c r="AB4267" i="1"/>
  <c r="AA4267" i="1"/>
  <c r="Z4267" i="1"/>
  <c r="V4267" i="1"/>
  <c r="T4267" i="1"/>
  <c r="S4267" i="1"/>
  <c r="R4267" i="1"/>
  <c r="Q4267" i="1"/>
  <c r="AE4266" i="1"/>
  <c r="AD4266" i="1"/>
  <c r="AC4266" i="1"/>
  <c r="AB4266" i="1"/>
  <c r="AA4266" i="1"/>
  <c r="Z4266" i="1"/>
  <c r="V4266" i="1"/>
  <c r="T4266" i="1"/>
  <c r="S4266" i="1"/>
  <c r="R4266" i="1"/>
  <c r="Q4266" i="1"/>
  <c r="AE4265" i="1"/>
  <c r="AD4265" i="1"/>
  <c r="AC4265" i="1"/>
  <c r="AB4265" i="1"/>
  <c r="AA4265" i="1"/>
  <c r="Z4265" i="1"/>
  <c r="V4265" i="1"/>
  <c r="T4265" i="1"/>
  <c r="S4265" i="1"/>
  <c r="R4265" i="1"/>
  <c r="Q4265" i="1"/>
  <c r="AE4264" i="1"/>
  <c r="AD4264" i="1"/>
  <c r="AC4264" i="1"/>
  <c r="AB4264" i="1"/>
  <c r="AA4264" i="1"/>
  <c r="Z4264" i="1"/>
  <c r="V4264" i="1"/>
  <c r="T4264" i="1"/>
  <c r="S4264" i="1"/>
  <c r="R4264" i="1"/>
  <c r="Q4264" i="1"/>
  <c r="AE4263" i="1"/>
  <c r="AD4263" i="1"/>
  <c r="AC4263" i="1"/>
  <c r="AB4263" i="1"/>
  <c r="AA4263" i="1"/>
  <c r="Z4263" i="1"/>
  <c r="V4263" i="1"/>
  <c r="T4263" i="1"/>
  <c r="S4263" i="1"/>
  <c r="R4263" i="1"/>
  <c r="Q4263" i="1"/>
  <c r="AE4262" i="1"/>
  <c r="AD4262" i="1"/>
  <c r="AC4262" i="1"/>
  <c r="AB4262" i="1"/>
  <c r="AA4262" i="1"/>
  <c r="Z4262" i="1"/>
  <c r="V4262" i="1"/>
  <c r="T4262" i="1"/>
  <c r="S4262" i="1"/>
  <c r="R4262" i="1"/>
  <c r="Q4262" i="1"/>
  <c r="AE4261" i="1"/>
  <c r="AD4261" i="1"/>
  <c r="AC4261" i="1"/>
  <c r="AB4261" i="1"/>
  <c r="AA4261" i="1"/>
  <c r="Z4261" i="1"/>
  <c r="V4261" i="1"/>
  <c r="T4261" i="1"/>
  <c r="S4261" i="1"/>
  <c r="R4261" i="1"/>
  <c r="Q4261" i="1"/>
  <c r="AE4260" i="1"/>
  <c r="AD4260" i="1"/>
  <c r="AC4260" i="1"/>
  <c r="AB4260" i="1"/>
  <c r="AA4260" i="1"/>
  <c r="Z4260" i="1"/>
  <c r="V4260" i="1"/>
  <c r="T4260" i="1"/>
  <c r="S4260" i="1"/>
  <c r="R4260" i="1"/>
  <c r="Q4260" i="1"/>
  <c r="AE4259" i="1"/>
  <c r="AD4259" i="1"/>
  <c r="AC4259" i="1"/>
  <c r="AB4259" i="1"/>
  <c r="AA4259" i="1"/>
  <c r="Z4259" i="1"/>
  <c r="V4259" i="1"/>
  <c r="T4259" i="1"/>
  <c r="S4259" i="1"/>
  <c r="R4259" i="1"/>
  <c r="Q4259" i="1"/>
  <c r="AE4258" i="1"/>
  <c r="AD4258" i="1"/>
  <c r="AC4258" i="1"/>
  <c r="AB4258" i="1"/>
  <c r="AA4258" i="1"/>
  <c r="Z4258" i="1"/>
  <c r="V4258" i="1"/>
  <c r="T4258" i="1"/>
  <c r="S4258" i="1"/>
  <c r="R4258" i="1"/>
  <c r="Q4258" i="1"/>
  <c r="AE4257" i="1"/>
  <c r="AD4257" i="1"/>
  <c r="AC4257" i="1"/>
  <c r="AB4257" i="1"/>
  <c r="AA4257" i="1"/>
  <c r="Z4257" i="1"/>
  <c r="V4257" i="1"/>
  <c r="T4257" i="1"/>
  <c r="S4257" i="1"/>
  <c r="R4257" i="1"/>
  <c r="Q4257" i="1"/>
  <c r="AE4256" i="1"/>
  <c r="AD4256" i="1"/>
  <c r="AC4256" i="1"/>
  <c r="AB4256" i="1"/>
  <c r="AA4256" i="1"/>
  <c r="Z4256" i="1"/>
  <c r="V4256" i="1"/>
  <c r="T4256" i="1"/>
  <c r="S4256" i="1"/>
  <c r="R4256" i="1"/>
  <c r="Q4256" i="1"/>
  <c r="AE4255" i="1"/>
  <c r="AD4255" i="1"/>
  <c r="AC4255" i="1"/>
  <c r="AB4255" i="1"/>
  <c r="AA4255" i="1"/>
  <c r="Z4255" i="1"/>
  <c r="V4255" i="1"/>
  <c r="T4255" i="1"/>
  <c r="S4255" i="1"/>
  <c r="R4255" i="1"/>
  <c r="Q4255" i="1"/>
  <c r="AE4254" i="1"/>
  <c r="AD4254" i="1"/>
  <c r="AC4254" i="1"/>
  <c r="AB4254" i="1"/>
  <c r="AA4254" i="1"/>
  <c r="Z4254" i="1"/>
  <c r="V4254" i="1"/>
  <c r="T4254" i="1"/>
  <c r="S4254" i="1"/>
  <c r="R4254" i="1"/>
  <c r="Q4254" i="1"/>
  <c r="AE4253" i="1"/>
  <c r="AD4253" i="1"/>
  <c r="AC4253" i="1"/>
  <c r="AB4253" i="1"/>
  <c r="AA4253" i="1"/>
  <c r="Z4253" i="1"/>
  <c r="V4253" i="1"/>
  <c r="T4253" i="1"/>
  <c r="S4253" i="1"/>
  <c r="R4253" i="1"/>
  <c r="Q4253" i="1"/>
  <c r="AE4252" i="1"/>
  <c r="AD4252" i="1"/>
  <c r="AC4252" i="1"/>
  <c r="AB4252" i="1"/>
  <c r="AA4252" i="1"/>
  <c r="Z4252" i="1"/>
  <c r="V4252" i="1"/>
  <c r="T4252" i="1"/>
  <c r="S4252" i="1"/>
  <c r="R4252" i="1"/>
  <c r="Q4252" i="1"/>
  <c r="AE4251" i="1"/>
  <c r="AD4251" i="1"/>
  <c r="AC4251" i="1"/>
  <c r="AB4251" i="1"/>
  <c r="AA4251" i="1"/>
  <c r="Z4251" i="1"/>
  <c r="V4251" i="1"/>
  <c r="T4251" i="1"/>
  <c r="S4251" i="1"/>
  <c r="R4251" i="1"/>
  <c r="Q4251" i="1"/>
  <c r="AE4250" i="1"/>
  <c r="AD4250" i="1"/>
  <c r="AC4250" i="1"/>
  <c r="AB4250" i="1"/>
  <c r="AA4250" i="1"/>
  <c r="Z4250" i="1"/>
  <c r="V4250" i="1"/>
  <c r="T4250" i="1"/>
  <c r="S4250" i="1"/>
  <c r="R4250" i="1"/>
  <c r="Q4250" i="1"/>
  <c r="AE4249" i="1"/>
  <c r="AD4249" i="1"/>
  <c r="AC4249" i="1"/>
  <c r="AB4249" i="1"/>
  <c r="AA4249" i="1"/>
  <c r="Z4249" i="1"/>
  <c r="V4249" i="1"/>
  <c r="T4249" i="1"/>
  <c r="S4249" i="1"/>
  <c r="R4249" i="1"/>
  <c r="Q4249" i="1"/>
  <c r="AE4248" i="1"/>
  <c r="AD4248" i="1"/>
  <c r="AC4248" i="1"/>
  <c r="AB4248" i="1"/>
  <c r="AA4248" i="1"/>
  <c r="Z4248" i="1"/>
  <c r="V4248" i="1"/>
  <c r="T4248" i="1"/>
  <c r="S4248" i="1"/>
  <c r="R4248" i="1"/>
  <c r="Q4248" i="1"/>
  <c r="AE4247" i="1"/>
  <c r="AD4247" i="1"/>
  <c r="AC4247" i="1"/>
  <c r="AB4247" i="1"/>
  <c r="AA4247" i="1"/>
  <c r="Z4247" i="1"/>
  <c r="V4247" i="1"/>
  <c r="T4247" i="1"/>
  <c r="S4247" i="1"/>
  <c r="R4247" i="1"/>
  <c r="Q4247" i="1"/>
  <c r="AE4246" i="1"/>
  <c r="AD4246" i="1"/>
  <c r="AC4246" i="1"/>
  <c r="AB4246" i="1"/>
  <c r="AA4246" i="1"/>
  <c r="Z4246" i="1"/>
  <c r="V4246" i="1"/>
  <c r="T4246" i="1"/>
  <c r="S4246" i="1"/>
  <c r="R4246" i="1"/>
  <c r="Q4246" i="1"/>
  <c r="AE4245" i="1"/>
  <c r="AD4245" i="1"/>
  <c r="AC4245" i="1"/>
  <c r="AB4245" i="1"/>
  <c r="AA4245" i="1"/>
  <c r="Z4245" i="1"/>
  <c r="V4245" i="1"/>
  <c r="T4245" i="1"/>
  <c r="S4245" i="1"/>
  <c r="R4245" i="1"/>
  <c r="Q4245" i="1"/>
  <c r="AE4244" i="1"/>
  <c r="AD4244" i="1"/>
  <c r="AC4244" i="1"/>
  <c r="AB4244" i="1"/>
  <c r="AA4244" i="1"/>
  <c r="Z4244" i="1"/>
  <c r="V4244" i="1"/>
  <c r="T4244" i="1"/>
  <c r="S4244" i="1"/>
  <c r="R4244" i="1"/>
  <c r="Q4244" i="1"/>
  <c r="AE4243" i="1"/>
  <c r="AD4243" i="1"/>
  <c r="AC4243" i="1"/>
  <c r="AB4243" i="1"/>
  <c r="AA4243" i="1"/>
  <c r="Z4243" i="1"/>
  <c r="V4243" i="1"/>
  <c r="T4243" i="1"/>
  <c r="S4243" i="1"/>
  <c r="R4243" i="1"/>
  <c r="Q4243" i="1"/>
  <c r="AE4242" i="1"/>
  <c r="AD4242" i="1"/>
  <c r="AC4242" i="1"/>
  <c r="AB4242" i="1"/>
  <c r="AA4242" i="1"/>
  <c r="Z4242" i="1"/>
  <c r="V4242" i="1"/>
  <c r="T4242" i="1"/>
  <c r="S4242" i="1"/>
  <c r="R4242" i="1"/>
  <c r="Q4242" i="1"/>
  <c r="AE4241" i="1"/>
  <c r="AD4241" i="1"/>
  <c r="AC4241" i="1"/>
  <c r="AB4241" i="1"/>
  <c r="AA4241" i="1"/>
  <c r="Z4241" i="1"/>
  <c r="V4241" i="1"/>
  <c r="T4241" i="1"/>
  <c r="S4241" i="1"/>
  <c r="R4241" i="1"/>
  <c r="Q4241" i="1"/>
  <c r="AE4240" i="1"/>
  <c r="AD4240" i="1"/>
  <c r="AC4240" i="1"/>
  <c r="AB4240" i="1"/>
  <c r="AA4240" i="1"/>
  <c r="Z4240" i="1"/>
  <c r="V4240" i="1"/>
  <c r="T4240" i="1"/>
  <c r="S4240" i="1"/>
  <c r="R4240" i="1"/>
  <c r="Q4240" i="1"/>
  <c r="AE4239" i="1"/>
  <c r="AD4239" i="1"/>
  <c r="AC4239" i="1"/>
  <c r="AB4239" i="1"/>
  <c r="AA4239" i="1"/>
  <c r="Z4239" i="1"/>
  <c r="V4239" i="1"/>
  <c r="T4239" i="1"/>
  <c r="S4239" i="1"/>
  <c r="R4239" i="1"/>
  <c r="Q4239" i="1"/>
  <c r="AE4238" i="1"/>
  <c r="AD4238" i="1"/>
  <c r="AC4238" i="1"/>
  <c r="AB4238" i="1"/>
  <c r="AA4238" i="1"/>
  <c r="Z4238" i="1"/>
  <c r="V4238" i="1"/>
  <c r="T4238" i="1"/>
  <c r="S4238" i="1"/>
  <c r="R4238" i="1"/>
  <c r="Q4238" i="1"/>
  <c r="AE4237" i="1"/>
  <c r="AD4237" i="1"/>
  <c r="AC4237" i="1"/>
  <c r="AB4237" i="1"/>
  <c r="AA4237" i="1"/>
  <c r="Z4237" i="1"/>
  <c r="V4237" i="1"/>
  <c r="T4237" i="1"/>
  <c r="S4237" i="1"/>
  <c r="R4237" i="1"/>
  <c r="Q4237" i="1"/>
  <c r="AE4236" i="1"/>
  <c r="AD4236" i="1"/>
  <c r="AC4236" i="1"/>
  <c r="AB4236" i="1"/>
  <c r="AA4236" i="1"/>
  <c r="Z4236" i="1"/>
  <c r="V4236" i="1"/>
  <c r="T4236" i="1"/>
  <c r="S4236" i="1"/>
  <c r="R4236" i="1"/>
  <c r="Q4236" i="1"/>
  <c r="AE4235" i="1"/>
  <c r="AD4235" i="1"/>
  <c r="AC4235" i="1"/>
  <c r="AB4235" i="1"/>
  <c r="AA4235" i="1"/>
  <c r="Z4235" i="1"/>
  <c r="V4235" i="1"/>
  <c r="T4235" i="1"/>
  <c r="S4235" i="1"/>
  <c r="R4235" i="1"/>
  <c r="Q4235" i="1"/>
  <c r="AE4234" i="1"/>
  <c r="AD4234" i="1"/>
  <c r="AC4234" i="1"/>
  <c r="AB4234" i="1"/>
  <c r="AA4234" i="1"/>
  <c r="Z4234" i="1"/>
  <c r="V4234" i="1"/>
  <c r="T4234" i="1"/>
  <c r="S4234" i="1"/>
  <c r="R4234" i="1"/>
  <c r="Q4234" i="1"/>
  <c r="AE4233" i="1"/>
  <c r="AD4233" i="1"/>
  <c r="AC4233" i="1"/>
  <c r="AB4233" i="1"/>
  <c r="AA4233" i="1"/>
  <c r="Z4233" i="1"/>
  <c r="V4233" i="1"/>
  <c r="T4233" i="1"/>
  <c r="S4233" i="1"/>
  <c r="R4233" i="1"/>
  <c r="Q4233" i="1"/>
  <c r="AE4232" i="1"/>
  <c r="AD4232" i="1"/>
  <c r="AC4232" i="1"/>
  <c r="AB4232" i="1"/>
  <c r="AA4232" i="1"/>
  <c r="Z4232" i="1"/>
  <c r="V4232" i="1"/>
  <c r="T4232" i="1"/>
  <c r="S4232" i="1"/>
  <c r="R4232" i="1"/>
  <c r="Q4232" i="1"/>
  <c r="AE4231" i="1"/>
  <c r="AD4231" i="1"/>
  <c r="AC4231" i="1"/>
  <c r="AB4231" i="1"/>
  <c r="AA4231" i="1"/>
  <c r="Z4231" i="1"/>
  <c r="V4231" i="1"/>
  <c r="T4231" i="1"/>
  <c r="S4231" i="1"/>
  <c r="R4231" i="1"/>
  <c r="Q4231" i="1"/>
  <c r="AE4230" i="1"/>
  <c r="AD4230" i="1"/>
  <c r="AC4230" i="1"/>
  <c r="AB4230" i="1"/>
  <c r="AA4230" i="1"/>
  <c r="Z4230" i="1"/>
  <c r="V4230" i="1"/>
  <c r="T4230" i="1"/>
  <c r="S4230" i="1"/>
  <c r="R4230" i="1"/>
  <c r="Q4230" i="1"/>
  <c r="AE4229" i="1"/>
  <c r="AD4229" i="1"/>
  <c r="AC4229" i="1"/>
  <c r="AB4229" i="1"/>
  <c r="AA4229" i="1"/>
  <c r="Z4229" i="1"/>
  <c r="V4229" i="1"/>
  <c r="T4229" i="1"/>
  <c r="S4229" i="1"/>
  <c r="R4229" i="1"/>
  <c r="Q4229" i="1"/>
  <c r="AE4228" i="1"/>
  <c r="AD4228" i="1"/>
  <c r="AC4228" i="1"/>
  <c r="AB4228" i="1"/>
  <c r="AA4228" i="1"/>
  <c r="Z4228" i="1"/>
  <c r="V4228" i="1"/>
  <c r="T4228" i="1"/>
  <c r="S4228" i="1"/>
  <c r="R4228" i="1"/>
  <c r="Q4228" i="1"/>
  <c r="AE4227" i="1"/>
  <c r="AD4227" i="1"/>
  <c r="AC4227" i="1"/>
  <c r="AB4227" i="1"/>
  <c r="AA4227" i="1"/>
  <c r="Z4227" i="1"/>
  <c r="V4227" i="1"/>
  <c r="T4227" i="1"/>
  <c r="S4227" i="1"/>
  <c r="R4227" i="1"/>
  <c r="Q4227" i="1"/>
  <c r="AE4226" i="1"/>
  <c r="AD4226" i="1"/>
  <c r="AC4226" i="1"/>
  <c r="AB4226" i="1"/>
  <c r="AA4226" i="1"/>
  <c r="Z4226" i="1"/>
  <c r="V4226" i="1"/>
  <c r="T4226" i="1"/>
  <c r="S4226" i="1"/>
  <c r="R4226" i="1"/>
  <c r="Q4226" i="1"/>
  <c r="AE4225" i="1"/>
  <c r="AD4225" i="1"/>
  <c r="AC4225" i="1"/>
  <c r="AB4225" i="1"/>
  <c r="AA4225" i="1"/>
  <c r="Z4225" i="1"/>
  <c r="V4225" i="1"/>
  <c r="T4225" i="1"/>
  <c r="S4225" i="1"/>
  <c r="R4225" i="1"/>
  <c r="Q4225" i="1"/>
  <c r="AE4224" i="1"/>
  <c r="AD4224" i="1"/>
  <c r="AC4224" i="1"/>
  <c r="AB4224" i="1"/>
  <c r="AA4224" i="1"/>
  <c r="Z4224" i="1"/>
  <c r="V4224" i="1"/>
  <c r="T4224" i="1"/>
  <c r="S4224" i="1"/>
  <c r="R4224" i="1"/>
  <c r="Q4224" i="1"/>
  <c r="AE4223" i="1"/>
  <c r="AD4223" i="1"/>
  <c r="AC4223" i="1"/>
  <c r="AB4223" i="1"/>
  <c r="AA4223" i="1"/>
  <c r="Z4223" i="1"/>
  <c r="V4223" i="1"/>
  <c r="T4223" i="1"/>
  <c r="S4223" i="1"/>
  <c r="R4223" i="1"/>
  <c r="Q4223" i="1"/>
  <c r="AE4222" i="1"/>
  <c r="AD4222" i="1"/>
  <c r="AC4222" i="1"/>
  <c r="AB4222" i="1"/>
  <c r="AA4222" i="1"/>
  <c r="Z4222" i="1"/>
  <c r="V4222" i="1"/>
  <c r="T4222" i="1"/>
  <c r="S4222" i="1"/>
  <c r="R4222" i="1"/>
  <c r="Q4222" i="1"/>
  <c r="AE4221" i="1"/>
  <c r="AD4221" i="1"/>
  <c r="AC4221" i="1"/>
  <c r="AB4221" i="1"/>
  <c r="AA4221" i="1"/>
  <c r="Z4221" i="1"/>
  <c r="V4221" i="1"/>
  <c r="T4221" i="1"/>
  <c r="S4221" i="1"/>
  <c r="R4221" i="1"/>
  <c r="Q4221" i="1"/>
  <c r="AE4220" i="1"/>
  <c r="AD4220" i="1"/>
  <c r="AC4220" i="1"/>
  <c r="AB4220" i="1"/>
  <c r="AA4220" i="1"/>
  <c r="Z4220" i="1"/>
  <c r="V4220" i="1"/>
  <c r="T4220" i="1"/>
  <c r="S4220" i="1"/>
  <c r="R4220" i="1"/>
  <c r="Q4220" i="1"/>
  <c r="AE4219" i="1"/>
  <c r="AD4219" i="1"/>
  <c r="AC4219" i="1"/>
  <c r="AB4219" i="1"/>
  <c r="AA4219" i="1"/>
  <c r="Z4219" i="1"/>
  <c r="V4219" i="1"/>
  <c r="T4219" i="1"/>
  <c r="S4219" i="1"/>
  <c r="R4219" i="1"/>
  <c r="Q4219" i="1"/>
  <c r="AE4218" i="1"/>
  <c r="AD4218" i="1"/>
  <c r="AC4218" i="1"/>
  <c r="AB4218" i="1"/>
  <c r="AA4218" i="1"/>
  <c r="Z4218" i="1"/>
  <c r="V4218" i="1"/>
  <c r="T4218" i="1"/>
  <c r="S4218" i="1"/>
  <c r="R4218" i="1"/>
  <c r="Q4218" i="1"/>
  <c r="AE4217" i="1"/>
  <c r="AD4217" i="1"/>
  <c r="AC4217" i="1"/>
  <c r="AB4217" i="1"/>
  <c r="AA4217" i="1"/>
  <c r="Z4217" i="1"/>
  <c r="V4217" i="1"/>
  <c r="T4217" i="1"/>
  <c r="S4217" i="1"/>
  <c r="R4217" i="1"/>
  <c r="Q4217" i="1"/>
  <c r="AE4216" i="1"/>
  <c r="AD4216" i="1"/>
  <c r="AC4216" i="1"/>
  <c r="AB4216" i="1"/>
  <c r="AA4216" i="1"/>
  <c r="Z4216" i="1"/>
  <c r="V4216" i="1"/>
  <c r="T4216" i="1"/>
  <c r="S4216" i="1"/>
  <c r="R4216" i="1"/>
  <c r="Q4216" i="1"/>
  <c r="AE4215" i="1"/>
  <c r="AD4215" i="1"/>
  <c r="AC4215" i="1"/>
  <c r="AB4215" i="1"/>
  <c r="AA4215" i="1"/>
  <c r="Z4215" i="1"/>
  <c r="V4215" i="1"/>
  <c r="T4215" i="1"/>
  <c r="S4215" i="1"/>
  <c r="R4215" i="1"/>
  <c r="Q4215" i="1"/>
  <c r="AE4214" i="1"/>
  <c r="AD4214" i="1"/>
  <c r="AC4214" i="1"/>
  <c r="AB4214" i="1"/>
  <c r="AA4214" i="1"/>
  <c r="Z4214" i="1"/>
  <c r="V4214" i="1"/>
  <c r="T4214" i="1"/>
  <c r="S4214" i="1"/>
  <c r="R4214" i="1"/>
  <c r="Q4214" i="1"/>
  <c r="AE4213" i="1"/>
  <c r="AD4213" i="1"/>
  <c r="AC4213" i="1"/>
  <c r="AB4213" i="1"/>
  <c r="AA4213" i="1"/>
  <c r="Z4213" i="1"/>
  <c r="V4213" i="1"/>
  <c r="T4213" i="1"/>
  <c r="S4213" i="1"/>
  <c r="R4213" i="1"/>
  <c r="Q4213" i="1"/>
  <c r="AE4212" i="1"/>
  <c r="AD4212" i="1"/>
  <c r="AC4212" i="1"/>
  <c r="AB4212" i="1"/>
  <c r="AA4212" i="1"/>
  <c r="Z4212" i="1"/>
  <c r="V4212" i="1"/>
  <c r="T4212" i="1"/>
  <c r="S4212" i="1"/>
  <c r="R4212" i="1"/>
  <c r="Q4212" i="1"/>
  <c r="AE4211" i="1"/>
  <c r="AD4211" i="1"/>
  <c r="AC4211" i="1"/>
  <c r="AB4211" i="1"/>
  <c r="AA4211" i="1"/>
  <c r="Z4211" i="1"/>
  <c r="V4211" i="1"/>
  <c r="T4211" i="1"/>
  <c r="S4211" i="1"/>
  <c r="R4211" i="1"/>
  <c r="Q4211" i="1"/>
  <c r="AE4210" i="1"/>
  <c r="AD4210" i="1"/>
  <c r="AC4210" i="1"/>
  <c r="AB4210" i="1"/>
  <c r="AA4210" i="1"/>
  <c r="Z4210" i="1"/>
  <c r="V4210" i="1"/>
  <c r="T4210" i="1"/>
  <c r="S4210" i="1"/>
  <c r="R4210" i="1"/>
  <c r="Q4210" i="1"/>
  <c r="AE4209" i="1"/>
  <c r="AD4209" i="1"/>
  <c r="AC4209" i="1"/>
  <c r="AB4209" i="1"/>
  <c r="AA4209" i="1"/>
  <c r="Z4209" i="1"/>
  <c r="V4209" i="1"/>
  <c r="T4209" i="1"/>
  <c r="S4209" i="1"/>
  <c r="R4209" i="1"/>
  <c r="Q4209" i="1"/>
  <c r="AE4208" i="1"/>
  <c r="AD4208" i="1"/>
  <c r="AC4208" i="1"/>
  <c r="AB4208" i="1"/>
  <c r="AA4208" i="1"/>
  <c r="Z4208" i="1"/>
  <c r="V4208" i="1"/>
  <c r="T4208" i="1"/>
  <c r="S4208" i="1"/>
  <c r="R4208" i="1"/>
  <c r="Q4208" i="1"/>
  <c r="AE4207" i="1"/>
  <c r="AD4207" i="1"/>
  <c r="AC4207" i="1"/>
  <c r="AB4207" i="1"/>
  <c r="AA4207" i="1"/>
  <c r="Z4207" i="1"/>
  <c r="V4207" i="1"/>
  <c r="T4207" i="1"/>
  <c r="S4207" i="1"/>
  <c r="R4207" i="1"/>
  <c r="Q4207" i="1"/>
  <c r="AE4206" i="1"/>
  <c r="AD4206" i="1"/>
  <c r="AC4206" i="1"/>
  <c r="AB4206" i="1"/>
  <c r="AA4206" i="1"/>
  <c r="Z4206" i="1"/>
  <c r="V4206" i="1"/>
  <c r="T4206" i="1"/>
  <c r="S4206" i="1"/>
  <c r="R4206" i="1"/>
  <c r="Q4206" i="1"/>
  <c r="AE4205" i="1"/>
  <c r="AD4205" i="1"/>
  <c r="AC4205" i="1"/>
  <c r="AB4205" i="1"/>
  <c r="AA4205" i="1"/>
  <c r="Z4205" i="1"/>
  <c r="V4205" i="1"/>
  <c r="T4205" i="1"/>
  <c r="S4205" i="1"/>
  <c r="R4205" i="1"/>
  <c r="Q4205" i="1"/>
  <c r="AE4204" i="1"/>
  <c r="AD4204" i="1"/>
  <c r="AC4204" i="1"/>
  <c r="AB4204" i="1"/>
  <c r="AA4204" i="1"/>
  <c r="Z4204" i="1"/>
  <c r="V4204" i="1"/>
  <c r="T4204" i="1"/>
  <c r="S4204" i="1"/>
  <c r="R4204" i="1"/>
  <c r="Q4204" i="1"/>
  <c r="AE4203" i="1"/>
  <c r="AD4203" i="1"/>
  <c r="AC4203" i="1"/>
  <c r="AB4203" i="1"/>
  <c r="AA4203" i="1"/>
  <c r="Z4203" i="1"/>
  <c r="V4203" i="1"/>
  <c r="T4203" i="1"/>
  <c r="S4203" i="1"/>
  <c r="R4203" i="1"/>
  <c r="Q4203" i="1"/>
  <c r="AE4202" i="1"/>
  <c r="AD4202" i="1"/>
  <c r="AC4202" i="1"/>
  <c r="AB4202" i="1"/>
  <c r="AA4202" i="1"/>
  <c r="Z4202" i="1"/>
  <c r="V4202" i="1"/>
  <c r="T4202" i="1"/>
  <c r="S4202" i="1"/>
  <c r="R4202" i="1"/>
  <c r="Q4202" i="1"/>
  <c r="AE4201" i="1"/>
  <c r="AD4201" i="1"/>
  <c r="AC4201" i="1"/>
  <c r="AB4201" i="1"/>
  <c r="AA4201" i="1"/>
  <c r="Z4201" i="1"/>
  <c r="V4201" i="1"/>
  <c r="T4201" i="1"/>
  <c r="S4201" i="1"/>
  <c r="R4201" i="1"/>
  <c r="Q4201" i="1"/>
  <c r="AE4200" i="1"/>
  <c r="AD4200" i="1"/>
  <c r="AC4200" i="1"/>
  <c r="AB4200" i="1"/>
  <c r="AA4200" i="1"/>
  <c r="Z4200" i="1"/>
  <c r="V4200" i="1"/>
  <c r="T4200" i="1"/>
  <c r="S4200" i="1"/>
  <c r="R4200" i="1"/>
  <c r="Q4200" i="1"/>
  <c r="AE4199" i="1"/>
  <c r="AD4199" i="1"/>
  <c r="AC4199" i="1"/>
  <c r="AB4199" i="1"/>
  <c r="AA4199" i="1"/>
  <c r="Z4199" i="1"/>
  <c r="V4199" i="1"/>
  <c r="T4199" i="1"/>
  <c r="S4199" i="1"/>
  <c r="R4199" i="1"/>
  <c r="Q4199" i="1"/>
  <c r="AE4198" i="1"/>
  <c r="AD4198" i="1"/>
  <c r="AC4198" i="1"/>
  <c r="AB4198" i="1"/>
  <c r="AA4198" i="1"/>
  <c r="Z4198" i="1"/>
  <c r="V4198" i="1"/>
  <c r="T4198" i="1"/>
  <c r="S4198" i="1"/>
  <c r="R4198" i="1"/>
  <c r="Q4198" i="1"/>
  <c r="AE4197" i="1"/>
  <c r="AD4197" i="1"/>
  <c r="AC4197" i="1"/>
  <c r="AB4197" i="1"/>
  <c r="AA4197" i="1"/>
  <c r="Z4197" i="1"/>
  <c r="V4197" i="1"/>
  <c r="T4197" i="1"/>
  <c r="S4197" i="1"/>
  <c r="R4197" i="1"/>
  <c r="Q4197" i="1"/>
  <c r="AE4196" i="1"/>
  <c r="AD4196" i="1"/>
  <c r="AC4196" i="1"/>
  <c r="AB4196" i="1"/>
  <c r="AA4196" i="1"/>
  <c r="Z4196" i="1"/>
  <c r="V4196" i="1"/>
  <c r="T4196" i="1"/>
  <c r="S4196" i="1"/>
  <c r="R4196" i="1"/>
  <c r="Q4196" i="1"/>
  <c r="AE4195" i="1"/>
  <c r="AD4195" i="1"/>
  <c r="AC4195" i="1"/>
  <c r="AB4195" i="1"/>
  <c r="AA4195" i="1"/>
  <c r="Z4195" i="1"/>
  <c r="V4195" i="1"/>
  <c r="T4195" i="1"/>
  <c r="S4195" i="1"/>
  <c r="R4195" i="1"/>
  <c r="Q4195" i="1"/>
  <c r="AE4194" i="1"/>
  <c r="AD4194" i="1"/>
  <c r="AC4194" i="1"/>
  <c r="AB4194" i="1"/>
  <c r="AA4194" i="1"/>
  <c r="Z4194" i="1"/>
  <c r="V4194" i="1"/>
  <c r="T4194" i="1"/>
  <c r="S4194" i="1"/>
  <c r="R4194" i="1"/>
  <c r="Q4194" i="1"/>
  <c r="AE4193" i="1"/>
  <c r="AD4193" i="1"/>
  <c r="AC4193" i="1"/>
  <c r="AB4193" i="1"/>
  <c r="AA4193" i="1"/>
  <c r="Z4193" i="1"/>
  <c r="V4193" i="1"/>
  <c r="T4193" i="1"/>
  <c r="S4193" i="1"/>
  <c r="R4193" i="1"/>
  <c r="Q4193" i="1"/>
  <c r="AE4192" i="1"/>
  <c r="AD4192" i="1"/>
  <c r="AC4192" i="1"/>
  <c r="AB4192" i="1"/>
  <c r="AA4192" i="1"/>
  <c r="Z4192" i="1"/>
  <c r="V4192" i="1"/>
  <c r="T4192" i="1"/>
  <c r="S4192" i="1"/>
  <c r="R4192" i="1"/>
  <c r="Q4192" i="1"/>
  <c r="AE4191" i="1"/>
  <c r="AD4191" i="1"/>
  <c r="AC4191" i="1"/>
  <c r="AB4191" i="1"/>
  <c r="AA4191" i="1"/>
  <c r="Z4191" i="1"/>
  <c r="V4191" i="1"/>
  <c r="T4191" i="1"/>
  <c r="S4191" i="1"/>
  <c r="R4191" i="1"/>
  <c r="Q4191" i="1"/>
  <c r="AE4190" i="1"/>
  <c r="AD4190" i="1"/>
  <c r="AC4190" i="1"/>
  <c r="AB4190" i="1"/>
  <c r="AA4190" i="1"/>
  <c r="Z4190" i="1"/>
  <c r="V4190" i="1"/>
  <c r="T4190" i="1"/>
  <c r="S4190" i="1"/>
  <c r="R4190" i="1"/>
  <c r="Q4190" i="1"/>
  <c r="AE4189" i="1"/>
  <c r="AD4189" i="1"/>
  <c r="AC4189" i="1"/>
  <c r="AB4189" i="1"/>
  <c r="AA4189" i="1"/>
  <c r="Z4189" i="1"/>
  <c r="V4189" i="1"/>
  <c r="T4189" i="1"/>
  <c r="S4189" i="1"/>
  <c r="R4189" i="1"/>
  <c r="Q4189" i="1"/>
  <c r="AE4188" i="1"/>
  <c r="AD4188" i="1"/>
  <c r="AC4188" i="1"/>
  <c r="AB4188" i="1"/>
  <c r="AA4188" i="1"/>
  <c r="Z4188" i="1"/>
  <c r="V4188" i="1"/>
  <c r="T4188" i="1"/>
  <c r="S4188" i="1"/>
  <c r="R4188" i="1"/>
  <c r="Q4188" i="1"/>
  <c r="AE4187" i="1"/>
  <c r="AD4187" i="1"/>
  <c r="AC4187" i="1"/>
  <c r="AB4187" i="1"/>
  <c r="AA4187" i="1"/>
  <c r="Z4187" i="1"/>
  <c r="V4187" i="1"/>
  <c r="T4187" i="1"/>
  <c r="S4187" i="1"/>
  <c r="R4187" i="1"/>
  <c r="Q4187" i="1"/>
  <c r="AE4186" i="1"/>
  <c r="AD4186" i="1"/>
  <c r="AC4186" i="1"/>
  <c r="AB4186" i="1"/>
  <c r="AA4186" i="1"/>
  <c r="Z4186" i="1"/>
  <c r="V4186" i="1"/>
  <c r="T4186" i="1"/>
  <c r="S4186" i="1"/>
  <c r="R4186" i="1"/>
  <c r="Q4186" i="1"/>
  <c r="AE4185" i="1"/>
  <c r="AD4185" i="1"/>
  <c r="AC4185" i="1"/>
  <c r="AB4185" i="1"/>
  <c r="AA4185" i="1"/>
  <c r="Z4185" i="1"/>
  <c r="V4185" i="1"/>
  <c r="T4185" i="1"/>
  <c r="S4185" i="1"/>
  <c r="R4185" i="1"/>
  <c r="Q4185" i="1"/>
  <c r="AE4184" i="1"/>
  <c r="AD4184" i="1"/>
  <c r="AC4184" i="1"/>
  <c r="AB4184" i="1"/>
  <c r="AA4184" i="1"/>
  <c r="Z4184" i="1"/>
  <c r="V4184" i="1"/>
  <c r="T4184" i="1"/>
  <c r="S4184" i="1"/>
  <c r="R4184" i="1"/>
  <c r="Q4184" i="1"/>
  <c r="AE4183" i="1"/>
  <c r="AD4183" i="1"/>
  <c r="AC4183" i="1"/>
  <c r="AB4183" i="1"/>
  <c r="AA4183" i="1"/>
  <c r="Z4183" i="1"/>
  <c r="V4183" i="1"/>
  <c r="T4183" i="1"/>
  <c r="S4183" i="1"/>
  <c r="R4183" i="1"/>
  <c r="Q4183" i="1"/>
  <c r="AE4182" i="1"/>
  <c r="AD4182" i="1"/>
  <c r="AC4182" i="1"/>
  <c r="AB4182" i="1"/>
  <c r="AA4182" i="1"/>
  <c r="Z4182" i="1"/>
  <c r="V4182" i="1"/>
  <c r="T4182" i="1"/>
  <c r="S4182" i="1"/>
  <c r="R4182" i="1"/>
  <c r="Q4182" i="1"/>
  <c r="AE4181" i="1"/>
  <c r="AD4181" i="1"/>
  <c r="AC4181" i="1"/>
  <c r="AB4181" i="1"/>
  <c r="AA4181" i="1"/>
  <c r="Z4181" i="1"/>
  <c r="V4181" i="1"/>
  <c r="T4181" i="1"/>
  <c r="S4181" i="1"/>
  <c r="R4181" i="1"/>
  <c r="Q4181" i="1"/>
  <c r="AE4180" i="1"/>
  <c r="AD4180" i="1"/>
  <c r="AC4180" i="1"/>
  <c r="AB4180" i="1"/>
  <c r="AA4180" i="1"/>
  <c r="Z4180" i="1"/>
  <c r="V4180" i="1"/>
  <c r="T4180" i="1"/>
  <c r="S4180" i="1"/>
  <c r="R4180" i="1"/>
  <c r="Q4180" i="1"/>
  <c r="AE4179" i="1"/>
  <c r="AD4179" i="1"/>
  <c r="AC4179" i="1"/>
  <c r="AB4179" i="1"/>
  <c r="AA4179" i="1"/>
  <c r="Z4179" i="1"/>
  <c r="V4179" i="1"/>
  <c r="T4179" i="1"/>
  <c r="S4179" i="1"/>
  <c r="R4179" i="1"/>
  <c r="Q4179" i="1"/>
  <c r="AE4178" i="1"/>
  <c r="AD4178" i="1"/>
  <c r="AC4178" i="1"/>
  <c r="AB4178" i="1"/>
  <c r="AA4178" i="1"/>
  <c r="Z4178" i="1"/>
  <c r="V4178" i="1"/>
  <c r="T4178" i="1"/>
  <c r="S4178" i="1"/>
  <c r="R4178" i="1"/>
  <c r="Q4178" i="1"/>
  <c r="AE4177" i="1"/>
  <c r="AD4177" i="1"/>
  <c r="AC4177" i="1"/>
  <c r="AB4177" i="1"/>
  <c r="AA4177" i="1"/>
  <c r="Z4177" i="1"/>
  <c r="V4177" i="1"/>
  <c r="T4177" i="1"/>
  <c r="S4177" i="1"/>
  <c r="R4177" i="1"/>
  <c r="Q4177" i="1"/>
  <c r="AE4176" i="1"/>
  <c r="AD4176" i="1"/>
  <c r="AC4176" i="1"/>
  <c r="AB4176" i="1"/>
  <c r="AA4176" i="1"/>
  <c r="Z4176" i="1"/>
  <c r="V4176" i="1"/>
  <c r="T4176" i="1"/>
  <c r="S4176" i="1"/>
  <c r="R4176" i="1"/>
  <c r="Q4176" i="1"/>
  <c r="AE4175" i="1"/>
  <c r="AD4175" i="1"/>
  <c r="AC4175" i="1"/>
  <c r="AB4175" i="1"/>
  <c r="AA4175" i="1"/>
  <c r="Z4175" i="1"/>
  <c r="V4175" i="1"/>
  <c r="T4175" i="1"/>
  <c r="S4175" i="1"/>
  <c r="R4175" i="1"/>
  <c r="Q4175" i="1"/>
  <c r="AE4174" i="1"/>
  <c r="AD4174" i="1"/>
  <c r="AC4174" i="1"/>
  <c r="AB4174" i="1"/>
  <c r="AA4174" i="1"/>
  <c r="Z4174" i="1"/>
  <c r="V4174" i="1"/>
  <c r="T4174" i="1"/>
  <c r="S4174" i="1"/>
  <c r="R4174" i="1"/>
  <c r="Q4174" i="1"/>
  <c r="AE4173" i="1"/>
  <c r="AD4173" i="1"/>
  <c r="AC4173" i="1"/>
  <c r="AB4173" i="1"/>
  <c r="AA4173" i="1"/>
  <c r="Z4173" i="1"/>
  <c r="V4173" i="1"/>
  <c r="T4173" i="1"/>
  <c r="S4173" i="1"/>
  <c r="R4173" i="1"/>
  <c r="Q4173" i="1"/>
  <c r="AE4172" i="1"/>
  <c r="AD4172" i="1"/>
  <c r="AC4172" i="1"/>
  <c r="AB4172" i="1"/>
  <c r="AA4172" i="1"/>
  <c r="Z4172" i="1"/>
  <c r="V4172" i="1"/>
  <c r="T4172" i="1"/>
  <c r="S4172" i="1"/>
  <c r="R4172" i="1"/>
  <c r="Q4172" i="1"/>
  <c r="AE4171" i="1"/>
  <c r="AD4171" i="1"/>
  <c r="AC4171" i="1"/>
  <c r="AB4171" i="1"/>
  <c r="AA4171" i="1"/>
  <c r="Z4171" i="1"/>
  <c r="V4171" i="1"/>
  <c r="T4171" i="1"/>
  <c r="S4171" i="1"/>
  <c r="R4171" i="1"/>
  <c r="Q4171" i="1"/>
  <c r="AE4170" i="1"/>
  <c r="AD4170" i="1"/>
  <c r="AC4170" i="1"/>
  <c r="AB4170" i="1"/>
  <c r="AA4170" i="1"/>
  <c r="Z4170" i="1"/>
  <c r="V4170" i="1"/>
  <c r="T4170" i="1"/>
  <c r="S4170" i="1"/>
  <c r="R4170" i="1"/>
  <c r="Q4170" i="1"/>
  <c r="AE4169" i="1"/>
  <c r="AD4169" i="1"/>
  <c r="AC4169" i="1"/>
  <c r="AB4169" i="1"/>
  <c r="AA4169" i="1"/>
  <c r="Z4169" i="1"/>
  <c r="V4169" i="1"/>
  <c r="T4169" i="1"/>
  <c r="S4169" i="1"/>
  <c r="R4169" i="1"/>
  <c r="Q4169" i="1"/>
  <c r="AE4168" i="1"/>
  <c r="AD4168" i="1"/>
  <c r="AC4168" i="1"/>
  <c r="AB4168" i="1"/>
  <c r="AA4168" i="1"/>
  <c r="Z4168" i="1"/>
  <c r="V4168" i="1"/>
  <c r="T4168" i="1"/>
  <c r="S4168" i="1"/>
  <c r="R4168" i="1"/>
  <c r="Q4168" i="1"/>
  <c r="AE4167" i="1"/>
  <c r="AD4167" i="1"/>
  <c r="AC4167" i="1"/>
  <c r="AB4167" i="1"/>
  <c r="AA4167" i="1"/>
  <c r="Z4167" i="1"/>
  <c r="V4167" i="1"/>
  <c r="T4167" i="1"/>
  <c r="S4167" i="1"/>
  <c r="R4167" i="1"/>
  <c r="Q4167" i="1"/>
  <c r="AE4166" i="1"/>
  <c r="AD4166" i="1"/>
  <c r="AC4166" i="1"/>
  <c r="AB4166" i="1"/>
  <c r="AA4166" i="1"/>
  <c r="Z4166" i="1"/>
  <c r="V4166" i="1"/>
  <c r="T4166" i="1"/>
  <c r="S4166" i="1"/>
  <c r="R4166" i="1"/>
  <c r="Q4166" i="1"/>
  <c r="AE4165" i="1"/>
  <c r="AD4165" i="1"/>
  <c r="AC4165" i="1"/>
  <c r="AB4165" i="1"/>
  <c r="AA4165" i="1"/>
  <c r="Z4165" i="1"/>
  <c r="V4165" i="1"/>
  <c r="T4165" i="1"/>
  <c r="S4165" i="1"/>
  <c r="R4165" i="1"/>
  <c r="Q4165" i="1"/>
  <c r="AE4164" i="1"/>
  <c r="AD4164" i="1"/>
  <c r="AC4164" i="1"/>
  <c r="AB4164" i="1"/>
  <c r="AA4164" i="1"/>
  <c r="Z4164" i="1"/>
  <c r="V4164" i="1"/>
  <c r="T4164" i="1"/>
  <c r="S4164" i="1"/>
  <c r="R4164" i="1"/>
  <c r="Q4164" i="1"/>
  <c r="AE4163" i="1"/>
  <c r="AD4163" i="1"/>
  <c r="AC4163" i="1"/>
  <c r="AB4163" i="1"/>
  <c r="AA4163" i="1"/>
  <c r="Z4163" i="1"/>
  <c r="V4163" i="1"/>
  <c r="T4163" i="1"/>
  <c r="S4163" i="1"/>
  <c r="R4163" i="1"/>
  <c r="Q4163" i="1"/>
  <c r="AE4162" i="1"/>
  <c r="AD4162" i="1"/>
  <c r="AC4162" i="1"/>
  <c r="AB4162" i="1"/>
  <c r="AA4162" i="1"/>
  <c r="Z4162" i="1"/>
  <c r="V4162" i="1"/>
  <c r="T4162" i="1"/>
  <c r="S4162" i="1"/>
  <c r="R4162" i="1"/>
  <c r="Q4162" i="1"/>
  <c r="AE4161" i="1"/>
  <c r="AD4161" i="1"/>
  <c r="AC4161" i="1"/>
  <c r="AB4161" i="1"/>
  <c r="AA4161" i="1"/>
  <c r="Z4161" i="1"/>
  <c r="V4161" i="1"/>
  <c r="T4161" i="1"/>
  <c r="S4161" i="1"/>
  <c r="R4161" i="1"/>
  <c r="Q4161" i="1"/>
  <c r="AE4160" i="1"/>
  <c r="AD4160" i="1"/>
  <c r="AC4160" i="1"/>
  <c r="AB4160" i="1"/>
  <c r="AA4160" i="1"/>
  <c r="Z4160" i="1"/>
  <c r="V4160" i="1"/>
  <c r="T4160" i="1"/>
  <c r="S4160" i="1"/>
  <c r="R4160" i="1"/>
  <c r="Q4160" i="1"/>
  <c r="AE4159" i="1"/>
  <c r="AD4159" i="1"/>
  <c r="AC4159" i="1"/>
  <c r="AB4159" i="1"/>
  <c r="AA4159" i="1"/>
  <c r="Z4159" i="1"/>
  <c r="V4159" i="1"/>
  <c r="T4159" i="1"/>
  <c r="S4159" i="1"/>
  <c r="R4159" i="1"/>
  <c r="Q4159" i="1"/>
  <c r="AE4158" i="1"/>
  <c r="AD4158" i="1"/>
  <c r="AC4158" i="1"/>
  <c r="AB4158" i="1"/>
  <c r="AA4158" i="1"/>
  <c r="Z4158" i="1"/>
  <c r="V4158" i="1"/>
  <c r="T4158" i="1"/>
  <c r="S4158" i="1"/>
  <c r="R4158" i="1"/>
  <c r="Q4158" i="1"/>
  <c r="AE4157" i="1"/>
  <c r="AD4157" i="1"/>
  <c r="AC4157" i="1"/>
  <c r="AB4157" i="1"/>
  <c r="AA4157" i="1"/>
  <c r="Z4157" i="1"/>
  <c r="V4157" i="1"/>
  <c r="T4157" i="1"/>
  <c r="S4157" i="1"/>
  <c r="R4157" i="1"/>
  <c r="Q4157" i="1"/>
  <c r="AE4156" i="1"/>
  <c r="AD4156" i="1"/>
  <c r="AC4156" i="1"/>
  <c r="AB4156" i="1"/>
  <c r="AA4156" i="1"/>
  <c r="Z4156" i="1"/>
  <c r="V4156" i="1"/>
  <c r="T4156" i="1"/>
  <c r="S4156" i="1"/>
  <c r="R4156" i="1"/>
  <c r="Q4156" i="1"/>
  <c r="AE4155" i="1"/>
  <c r="AD4155" i="1"/>
  <c r="AC4155" i="1"/>
  <c r="AB4155" i="1"/>
  <c r="AA4155" i="1"/>
  <c r="Z4155" i="1"/>
  <c r="V4155" i="1"/>
  <c r="T4155" i="1"/>
  <c r="S4155" i="1"/>
  <c r="R4155" i="1"/>
  <c r="Q4155" i="1"/>
  <c r="AE4154" i="1"/>
  <c r="AD4154" i="1"/>
  <c r="AC4154" i="1"/>
  <c r="AB4154" i="1"/>
  <c r="AA4154" i="1"/>
  <c r="Z4154" i="1"/>
  <c r="V4154" i="1"/>
  <c r="T4154" i="1"/>
  <c r="S4154" i="1"/>
  <c r="R4154" i="1"/>
  <c r="Q4154" i="1"/>
  <c r="AE4153" i="1"/>
  <c r="AD4153" i="1"/>
  <c r="AC4153" i="1"/>
  <c r="AB4153" i="1"/>
  <c r="AA4153" i="1"/>
  <c r="Z4153" i="1"/>
  <c r="V4153" i="1"/>
  <c r="T4153" i="1"/>
  <c r="S4153" i="1"/>
  <c r="R4153" i="1"/>
  <c r="Q4153" i="1"/>
  <c r="AE4152" i="1"/>
  <c r="AD4152" i="1"/>
  <c r="AC4152" i="1"/>
  <c r="AB4152" i="1"/>
  <c r="AA4152" i="1"/>
  <c r="Z4152" i="1"/>
  <c r="V4152" i="1"/>
  <c r="T4152" i="1"/>
  <c r="S4152" i="1"/>
  <c r="R4152" i="1"/>
  <c r="Q4152" i="1"/>
  <c r="AE4151" i="1"/>
  <c r="AD4151" i="1"/>
  <c r="AC4151" i="1"/>
  <c r="AB4151" i="1"/>
  <c r="AA4151" i="1"/>
  <c r="Z4151" i="1"/>
  <c r="V4151" i="1"/>
  <c r="T4151" i="1"/>
  <c r="S4151" i="1"/>
  <c r="R4151" i="1"/>
  <c r="Q4151" i="1"/>
  <c r="AE4150" i="1"/>
  <c r="AD4150" i="1"/>
  <c r="AC4150" i="1"/>
  <c r="AB4150" i="1"/>
  <c r="AA4150" i="1"/>
  <c r="Z4150" i="1"/>
  <c r="V4150" i="1"/>
  <c r="T4150" i="1"/>
  <c r="S4150" i="1"/>
  <c r="R4150" i="1"/>
  <c r="Q4150" i="1"/>
  <c r="AE4149" i="1"/>
  <c r="AD4149" i="1"/>
  <c r="AC4149" i="1"/>
  <c r="AB4149" i="1"/>
  <c r="AA4149" i="1"/>
  <c r="Z4149" i="1"/>
  <c r="V4149" i="1"/>
  <c r="T4149" i="1"/>
  <c r="S4149" i="1"/>
  <c r="R4149" i="1"/>
  <c r="Q4149" i="1"/>
  <c r="AE4148" i="1"/>
  <c r="AD4148" i="1"/>
  <c r="AC4148" i="1"/>
  <c r="AB4148" i="1"/>
  <c r="AA4148" i="1"/>
  <c r="Z4148" i="1"/>
  <c r="V4148" i="1"/>
  <c r="T4148" i="1"/>
  <c r="S4148" i="1"/>
  <c r="R4148" i="1"/>
  <c r="Q4148" i="1"/>
  <c r="AE4147" i="1"/>
  <c r="AD4147" i="1"/>
  <c r="AC4147" i="1"/>
  <c r="AB4147" i="1"/>
  <c r="AA4147" i="1"/>
  <c r="Z4147" i="1"/>
  <c r="V4147" i="1"/>
  <c r="T4147" i="1"/>
  <c r="S4147" i="1"/>
  <c r="R4147" i="1"/>
  <c r="Q4147" i="1"/>
  <c r="AE4146" i="1"/>
  <c r="AD4146" i="1"/>
  <c r="AC4146" i="1"/>
  <c r="AB4146" i="1"/>
  <c r="AA4146" i="1"/>
  <c r="Z4146" i="1"/>
  <c r="V4146" i="1"/>
  <c r="T4146" i="1"/>
  <c r="S4146" i="1"/>
  <c r="R4146" i="1"/>
  <c r="Q4146" i="1"/>
  <c r="AE4145" i="1"/>
  <c r="AD4145" i="1"/>
  <c r="AC4145" i="1"/>
  <c r="AB4145" i="1"/>
  <c r="AA4145" i="1"/>
  <c r="Z4145" i="1"/>
  <c r="V4145" i="1"/>
  <c r="T4145" i="1"/>
  <c r="S4145" i="1"/>
  <c r="R4145" i="1"/>
  <c r="Q4145" i="1"/>
  <c r="AE4144" i="1"/>
  <c r="AD4144" i="1"/>
  <c r="AC4144" i="1"/>
  <c r="AB4144" i="1"/>
  <c r="AA4144" i="1"/>
  <c r="Z4144" i="1"/>
  <c r="V4144" i="1"/>
  <c r="T4144" i="1"/>
  <c r="S4144" i="1"/>
  <c r="R4144" i="1"/>
  <c r="Q4144" i="1"/>
  <c r="AE4143" i="1"/>
  <c r="AD4143" i="1"/>
  <c r="AC4143" i="1"/>
  <c r="AB4143" i="1"/>
  <c r="AA4143" i="1"/>
  <c r="Z4143" i="1"/>
  <c r="V4143" i="1"/>
  <c r="T4143" i="1"/>
  <c r="S4143" i="1"/>
  <c r="R4143" i="1"/>
  <c r="Q4143" i="1"/>
  <c r="AE4142" i="1"/>
  <c r="AD4142" i="1"/>
  <c r="AC4142" i="1"/>
  <c r="AB4142" i="1"/>
  <c r="AA4142" i="1"/>
  <c r="Z4142" i="1"/>
  <c r="V4142" i="1"/>
  <c r="T4142" i="1"/>
  <c r="S4142" i="1"/>
  <c r="R4142" i="1"/>
  <c r="Q4142" i="1"/>
  <c r="AE4141" i="1"/>
  <c r="AD4141" i="1"/>
  <c r="AC4141" i="1"/>
  <c r="AB4141" i="1"/>
  <c r="AA4141" i="1"/>
  <c r="Z4141" i="1"/>
  <c r="V4141" i="1"/>
  <c r="T4141" i="1"/>
  <c r="S4141" i="1"/>
  <c r="R4141" i="1"/>
  <c r="Q4141" i="1"/>
  <c r="AE4140" i="1"/>
  <c r="AD4140" i="1"/>
  <c r="AC4140" i="1"/>
  <c r="AB4140" i="1"/>
  <c r="AA4140" i="1"/>
  <c r="Z4140" i="1"/>
  <c r="V4140" i="1"/>
  <c r="T4140" i="1"/>
  <c r="S4140" i="1"/>
  <c r="R4140" i="1"/>
  <c r="Q4140" i="1"/>
  <c r="AE4139" i="1"/>
  <c r="AD4139" i="1"/>
  <c r="AC4139" i="1"/>
  <c r="AB4139" i="1"/>
  <c r="AA4139" i="1"/>
  <c r="Z4139" i="1"/>
  <c r="V4139" i="1"/>
  <c r="T4139" i="1"/>
  <c r="S4139" i="1"/>
  <c r="R4139" i="1"/>
  <c r="Q4139" i="1"/>
  <c r="AE4138" i="1"/>
  <c r="AD4138" i="1"/>
  <c r="AC4138" i="1"/>
  <c r="AB4138" i="1"/>
  <c r="AA4138" i="1"/>
  <c r="Z4138" i="1"/>
  <c r="V4138" i="1"/>
  <c r="T4138" i="1"/>
  <c r="S4138" i="1"/>
  <c r="R4138" i="1"/>
  <c r="Q4138" i="1"/>
  <c r="AE4137" i="1"/>
  <c r="AD4137" i="1"/>
  <c r="AC4137" i="1"/>
  <c r="AB4137" i="1"/>
  <c r="AA4137" i="1"/>
  <c r="Z4137" i="1"/>
  <c r="V4137" i="1"/>
  <c r="T4137" i="1"/>
  <c r="S4137" i="1"/>
  <c r="R4137" i="1"/>
  <c r="Q4137" i="1"/>
  <c r="AE4136" i="1"/>
  <c r="AD4136" i="1"/>
  <c r="AC4136" i="1"/>
  <c r="AB4136" i="1"/>
  <c r="AA4136" i="1"/>
  <c r="Z4136" i="1"/>
  <c r="V4136" i="1"/>
  <c r="T4136" i="1"/>
  <c r="S4136" i="1"/>
  <c r="R4136" i="1"/>
  <c r="Q4136" i="1"/>
  <c r="AE4135" i="1"/>
  <c r="AD4135" i="1"/>
  <c r="AC4135" i="1"/>
  <c r="AB4135" i="1"/>
  <c r="AA4135" i="1"/>
  <c r="Z4135" i="1"/>
  <c r="V4135" i="1"/>
  <c r="T4135" i="1"/>
  <c r="S4135" i="1"/>
  <c r="R4135" i="1"/>
  <c r="Q4135" i="1"/>
  <c r="AE4134" i="1"/>
  <c r="AD4134" i="1"/>
  <c r="AC4134" i="1"/>
  <c r="AB4134" i="1"/>
  <c r="AA4134" i="1"/>
  <c r="Z4134" i="1"/>
  <c r="V4134" i="1"/>
  <c r="T4134" i="1"/>
  <c r="S4134" i="1"/>
  <c r="R4134" i="1"/>
  <c r="Q4134" i="1"/>
  <c r="AE4133" i="1"/>
  <c r="AD4133" i="1"/>
  <c r="AC4133" i="1"/>
  <c r="AB4133" i="1"/>
  <c r="AA4133" i="1"/>
  <c r="Z4133" i="1"/>
  <c r="V4133" i="1"/>
  <c r="T4133" i="1"/>
  <c r="S4133" i="1"/>
  <c r="R4133" i="1"/>
  <c r="Q4133" i="1"/>
  <c r="AE4132" i="1"/>
  <c r="AD4132" i="1"/>
  <c r="AC4132" i="1"/>
  <c r="AB4132" i="1"/>
  <c r="AA4132" i="1"/>
  <c r="Z4132" i="1"/>
  <c r="V4132" i="1"/>
  <c r="T4132" i="1"/>
  <c r="S4132" i="1"/>
  <c r="R4132" i="1"/>
  <c r="Q4132" i="1"/>
  <c r="AE4131" i="1"/>
  <c r="AD4131" i="1"/>
  <c r="AC4131" i="1"/>
  <c r="AB4131" i="1"/>
  <c r="AA4131" i="1"/>
  <c r="Z4131" i="1"/>
  <c r="V4131" i="1"/>
  <c r="T4131" i="1"/>
  <c r="S4131" i="1"/>
  <c r="R4131" i="1"/>
  <c r="Q4131" i="1"/>
  <c r="AE4130" i="1"/>
  <c r="AD4130" i="1"/>
  <c r="AC4130" i="1"/>
  <c r="AB4130" i="1"/>
  <c r="AA4130" i="1"/>
  <c r="Z4130" i="1"/>
  <c r="V4130" i="1"/>
  <c r="T4130" i="1"/>
  <c r="S4130" i="1"/>
  <c r="R4130" i="1"/>
  <c r="Q4130" i="1"/>
  <c r="AE4129" i="1"/>
  <c r="AD4129" i="1"/>
  <c r="AC4129" i="1"/>
  <c r="AB4129" i="1"/>
  <c r="AA4129" i="1"/>
  <c r="Z4129" i="1"/>
  <c r="V4129" i="1"/>
  <c r="T4129" i="1"/>
  <c r="S4129" i="1"/>
  <c r="R4129" i="1"/>
  <c r="Q4129" i="1"/>
  <c r="AE4128" i="1"/>
  <c r="AD4128" i="1"/>
  <c r="AC4128" i="1"/>
  <c r="AB4128" i="1"/>
  <c r="AA4128" i="1"/>
  <c r="Z4128" i="1"/>
  <c r="V4128" i="1"/>
  <c r="T4128" i="1"/>
  <c r="S4128" i="1"/>
  <c r="R4128" i="1"/>
  <c r="Q4128" i="1"/>
  <c r="AE4127" i="1"/>
  <c r="AD4127" i="1"/>
  <c r="AC4127" i="1"/>
  <c r="AB4127" i="1"/>
  <c r="AA4127" i="1"/>
  <c r="Z4127" i="1"/>
  <c r="V4127" i="1"/>
  <c r="T4127" i="1"/>
  <c r="S4127" i="1"/>
  <c r="R4127" i="1"/>
  <c r="Q4127" i="1"/>
  <c r="AE4126" i="1"/>
  <c r="AD4126" i="1"/>
  <c r="AC4126" i="1"/>
  <c r="AB4126" i="1"/>
  <c r="AA4126" i="1"/>
  <c r="Z4126" i="1"/>
  <c r="V4126" i="1"/>
  <c r="T4126" i="1"/>
  <c r="S4126" i="1"/>
  <c r="R4126" i="1"/>
  <c r="Q4126" i="1"/>
  <c r="AE4125" i="1"/>
  <c r="AD4125" i="1"/>
  <c r="AC4125" i="1"/>
  <c r="AB4125" i="1"/>
  <c r="AA4125" i="1"/>
  <c r="Z4125" i="1"/>
  <c r="V4125" i="1"/>
  <c r="T4125" i="1"/>
  <c r="S4125" i="1"/>
  <c r="R4125" i="1"/>
  <c r="Q4125" i="1"/>
  <c r="AE4124" i="1"/>
  <c r="AD4124" i="1"/>
  <c r="AC4124" i="1"/>
  <c r="AB4124" i="1"/>
  <c r="AA4124" i="1"/>
  <c r="Z4124" i="1"/>
  <c r="V4124" i="1"/>
  <c r="T4124" i="1"/>
  <c r="S4124" i="1"/>
  <c r="R4124" i="1"/>
  <c r="Q4124" i="1"/>
  <c r="AE4123" i="1"/>
  <c r="AD4123" i="1"/>
  <c r="AC4123" i="1"/>
  <c r="AB4123" i="1"/>
  <c r="AA4123" i="1"/>
  <c r="Z4123" i="1"/>
  <c r="V4123" i="1"/>
  <c r="T4123" i="1"/>
  <c r="S4123" i="1"/>
  <c r="R4123" i="1"/>
  <c r="Q4123" i="1"/>
  <c r="AE4122" i="1"/>
  <c r="AD4122" i="1"/>
  <c r="AC4122" i="1"/>
  <c r="AB4122" i="1"/>
  <c r="AA4122" i="1"/>
  <c r="Z4122" i="1"/>
  <c r="V4122" i="1"/>
  <c r="T4122" i="1"/>
  <c r="S4122" i="1"/>
  <c r="R4122" i="1"/>
  <c r="Q4122" i="1"/>
  <c r="AE4121" i="1"/>
  <c r="AD4121" i="1"/>
  <c r="AC4121" i="1"/>
  <c r="AB4121" i="1"/>
  <c r="AA4121" i="1"/>
  <c r="Z4121" i="1"/>
  <c r="V4121" i="1"/>
  <c r="T4121" i="1"/>
  <c r="S4121" i="1"/>
  <c r="R4121" i="1"/>
  <c r="Q4121" i="1"/>
  <c r="AE4120" i="1"/>
  <c r="AD4120" i="1"/>
  <c r="AC4120" i="1"/>
  <c r="AB4120" i="1"/>
  <c r="AA4120" i="1"/>
  <c r="Z4120" i="1"/>
  <c r="V4120" i="1"/>
  <c r="T4120" i="1"/>
  <c r="S4120" i="1"/>
  <c r="R4120" i="1"/>
  <c r="Q4120" i="1"/>
  <c r="AE4119" i="1"/>
  <c r="AD4119" i="1"/>
  <c r="AC4119" i="1"/>
  <c r="AB4119" i="1"/>
  <c r="AA4119" i="1"/>
  <c r="Z4119" i="1"/>
  <c r="V4119" i="1"/>
  <c r="T4119" i="1"/>
  <c r="S4119" i="1"/>
  <c r="R4119" i="1"/>
  <c r="Q4119" i="1"/>
  <c r="AE4118" i="1"/>
  <c r="AD4118" i="1"/>
  <c r="AC4118" i="1"/>
  <c r="AB4118" i="1"/>
  <c r="AA4118" i="1"/>
  <c r="Z4118" i="1"/>
  <c r="V4118" i="1"/>
  <c r="T4118" i="1"/>
  <c r="S4118" i="1"/>
  <c r="R4118" i="1"/>
  <c r="Q4118" i="1"/>
  <c r="AE4117" i="1"/>
  <c r="AD4117" i="1"/>
  <c r="AC4117" i="1"/>
  <c r="AB4117" i="1"/>
  <c r="AA4117" i="1"/>
  <c r="Z4117" i="1"/>
  <c r="V4117" i="1"/>
  <c r="T4117" i="1"/>
  <c r="S4117" i="1"/>
  <c r="R4117" i="1"/>
  <c r="Q4117" i="1"/>
  <c r="AE4116" i="1"/>
  <c r="AD4116" i="1"/>
  <c r="AC4116" i="1"/>
  <c r="AB4116" i="1"/>
  <c r="AA4116" i="1"/>
  <c r="Z4116" i="1"/>
  <c r="V4116" i="1"/>
  <c r="T4116" i="1"/>
  <c r="S4116" i="1"/>
  <c r="R4116" i="1"/>
  <c r="Q4116" i="1"/>
  <c r="AE4115" i="1"/>
  <c r="AD4115" i="1"/>
  <c r="AC4115" i="1"/>
  <c r="AB4115" i="1"/>
  <c r="AA4115" i="1"/>
  <c r="Z4115" i="1"/>
  <c r="V4115" i="1"/>
  <c r="T4115" i="1"/>
  <c r="S4115" i="1"/>
  <c r="R4115" i="1"/>
  <c r="Q4115" i="1"/>
  <c r="AE4114" i="1"/>
  <c r="AD4114" i="1"/>
  <c r="AC4114" i="1"/>
  <c r="AB4114" i="1"/>
  <c r="AA4114" i="1"/>
  <c r="Z4114" i="1"/>
  <c r="V4114" i="1"/>
  <c r="T4114" i="1"/>
  <c r="S4114" i="1"/>
  <c r="R4114" i="1"/>
  <c r="Q4114" i="1"/>
  <c r="AE4113" i="1"/>
  <c r="AD4113" i="1"/>
  <c r="AC4113" i="1"/>
  <c r="AB4113" i="1"/>
  <c r="AA4113" i="1"/>
  <c r="Z4113" i="1"/>
  <c r="V4113" i="1"/>
  <c r="T4113" i="1"/>
  <c r="S4113" i="1"/>
  <c r="R4113" i="1"/>
  <c r="Q4113" i="1"/>
  <c r="AE4112" i="1"/>
  <c r="AD4112" i="1"/>
  <c r="AC4112" i="1"/>
  <c r="AB4112" i="1"/>
  <c r="AA4112" i="1"/>
  <c r="Z4112" i="1"/>
  <c r="V4112" i="1"/>
  <c r="T4112" i="1"/>
  <c r="S4112" i="1"/>
  <c r="R4112" i="1"/>
  <c r="Q4112" i="1"/>
  <c r="AE4111" i="1"/>
  <c r="AD4111" i="1"/>
  <c r="AC4111" i="1"/>
  <c r="AB4111" i="1"/>
  <c r="AA4111" i="1"/>
  <c r="Z4111" i="1"/>
  <c r="V4111" i="1"/>
  <c r="T4111" i="1"/>
  <c r="S4111" i="1"/>
  <c r="R4111" i="1"/>
  <c r="Q4111" i="1"/>
  <c r="AE4110" i="1"/>
  <c r="AD4110" i="1"/>
  <c r="AC4110" i="1"/>
  <c r="AB4110" i="1"/>
  <c r="AA4110" i="1"/>
  <c r="Z4110" i="1"/>
  <c r="V4110" i="1"/>
  <c r="T4110" i="1"/>
  <c r="S4110" i="1"/>
  <c r="R4110" i="1"/>
  <c r="Q4110" i="1"/>
  <c r="AE4109" i="1"/>
  <c r="AD4109" i="1"/>
  <c r="AC4109" i="1"/>
  <c r="AB4109" i="1"/>
  <c r="AA4109" i="1"/>
  <c r="Z4109" i="1"/>
  <c r="V4109" i="1"/>
  <c r="T4109" i="1"/>
  <c r="S4109" i="1"/>
  <c r="R4109" i="1"/>
  <c r="Q4109" i="1"/>
  <c r="AE4108" i="1"/>
  <c r="AD4108" i="1"/>
  <c r="AC4108" i="1"/>
  <c r="AB4108" i="1"/>
  <c r="AA4108" i="1"/>
  <c r="Z4108" i="1"/>
  <c r="V4108" i="1"/>
  <c r="T4108" i="1"/>
  <c r="S4108" i="1"/>
  <c r="R4108" i="1"/>
  <c r="Q4108" i="1"/>
  <c r="AE4107" i="1"/>
  <c r="AD4107" i="1"/>
  <c r="AC4107" i="1"/>
  <c r="AB4107" i="1"/>
  <c r="AA4107" i="1"/>
  <c r="Z4107" i="1"/>
  <c r="V4107" i="1"/>
  <c r="T4107" i="1"/>
  <c r="S4107" i="1"/>
  <c r="R4107" i="1"/>
  <c r="Q4107" i="1"/>
  <c r="AE4106" i="1"/>
  <c r="AD4106" i="1"/>
  <c r="AC4106" i="1"/>
  <c r="AB4106" i="1"/>
  <c r="AA4106" i="1"/>
  <c r="Z4106" i="1"/>
  <c r="V4106" i="1"/>
  <c r="T4106" i="1"/>
  <c r="S4106" i="1"/>
  <c r="R4106" i="1"/>
  <c r="Q4106" i="1"/>
  <c r="AE4105" i="1"/>
  <c r="AD4105" i="1"/>
  <c r="AC4105" i="1"/>
  <c r="AB4105" i="1"/>
  <c r="AA4105" i="1"/>
  <c r="Z4105" i="1"/>
  <c r="V4105" i="1"/>
  <c r="T4105" i="1"/>
  <c r="S4105" i="1"/>
  <c r="R4105" i="1"/>
  <c r="Q4105" i="1"/>
  <c r="AE4104" i="1"/>
  <c r="AD4104" i="1"/>
  <c r="AC4104" i="1"/>
  <c r="AB4104" i="1"/>
  <c r="AA4104" i="1"/>
  <c r="Z4104" i="1"/>
  <c r="V4104" i="1"/>
  <c r="T4104" i="1"/>
  <c r="S4104" i="1"/>
  <c r="R4104" i="1"/>
  <c r="Q4104" i="1"/>
  <c r="AE4103" i="1"/>
  <c r="AD4103" i="1"/>
  <c r="AC4103" i="1"/>
  <c r="AB4103" i="1"/>
  <c r="AA4103" i="1"/>
  <c r="Z4103" i="1"/>
  <c r="V4103" i="1"/>
  <c r="T4103" i="1"/>
  <c r="S4103" i="1"/>
  <c r="R4103" i="1"/>
  <c r="Q4103" i="1"/>
  <c r="AE4102" i="1"/>
  <c r="AD4102" i="1"/>
  <c r="AC4102" i="1"/>
  <c r="AB4102" i="1"/>
  <c r="AA4102" i="1"/>
  <c r="Z4102" i="1"/>
  <c r="V4102" i="1"/>
  <c r="T4102" i="1"/>
  <c r="S4102" i="1"/>
  <c r="R4102" i="1"/>
  <c r="Q4102" i="1"/>
  <c r="AE4101" i="1"/>
  <c r="AD4101" i="1"/>
  <c r="AC4101" i="1"/>
  <c r="AB4101" i="1"/>
  <c r="AA4101" i="1"/>
  <c r="Z4101" i="1"/>
  <c r="V4101" i="1"/>
  <c r="T4101" i="1"/>
  <c r="S4101" i="1"/>
  <c r="R4101" i="1"/>
  <c r="Q4101" i="1"/>
  <c r="AE4100" i="1"/>
  <c r="AD4100" i="1"/>
  <c r="AC4100" i="1"/>
  <c r="AB4100" i="1"/>
  <c r="AA4100" i="1"/>
  <c r="Z4100" i="1"/>
  <c r="V4100" i="1"/>
  <c r="T4100" i="1"/>
  <c r="S4100" i="1"/>
  <c r="R4100" i="1"/>
  <c r="Q4100" i="1"/>
  <c r="AE4099" i="1"/>
  <c r="AD4099" i="1"/>
  <c r="AC4099" i="1"/>
  <c r="AB4099" i="1"/>
  <c r="AA4099" i="1"/>
  <c r="Z4099" i="1"/>
  <c r="V4099" i="1"/>
  <c r="T4099" i="1"/>
  <c r="S4099" i="1"/>
  <c r="R4099" i="1"/>
  <c r="Q4099" i="1"/>
  <c r="AE4098" i="1"/>
  <c r="AD4098" i="1"/>
  <c r="AC4098" i="1"/>
  <c r="AB4098" i="1"/>
  <c r="AA4098" i="1"/>
  <c r="Z4098" i="1"/>
  <c r="V4098" i="1"/>
  <c r="T4098" i="1"/>
  <c r="S4098" i="1"/>
  <c r="R4098" i="1"/>
  <c r="Q4098" i="1"/>
  <c r="AE4097" i="1"/>
  <c r="AD4097" i="1"/>
  <c r="AC4097" i="1"/>
  <c r="AB4097" i="1"/>
  <c r="AA4097" i="1"/>
  <c r="Z4097" i="1"/>
  <c r="V4097" i="1"/>
  <c r="T4097" i="1"/>
  <c r="S4097" i="1"/>
  <c r="R4097" i="1"/>
  <c r="Q4097" i="1"/>
  <c r="AE4096" i="1"/>
  <c r="AD4096" i="1"/>
  <c r="AC4096" i="1"/>
  <c r="AB4096" i="1"/>
  <c r="AA4096" i="1"/>
  <c r="Z4096" i="1"/>
  <c r="V4096" i="1"/>
  <c r="T4096" i="1"/>
  <c r="S4096" i="1"/>
  <c r="R4096" i="1"/>
  <c r="Q4096" i="1"/>
  <c r="AE4095" i="1"/>
  <c r="AD4095" i="1"/>
  <c r="AC4095" i="1"/>
  <c r="AB4095" i="1"/>
  <c r="AA4095" i="1"/>
  <c r="Z4095" i="1"/>
  <c r="V4095" i="1"/>
  <c r="T4095" i="1"/>
  <c r="S4095" i="1"/>
  <c r="R4095" i="1"/>
  <c r="Q4095" i="1"/>
  <c r="AE4094" i="1"/>
  <c r="AD4094" i="1"/>
  <c r="AC4094" i="1"/>
  <c r="AB4094" i="1"/>
  <c r="AA4094" i="1"/>
  <c r="Z4094" i="1"/>
  <c r="V4094" i="1"/>
  <c r="T4094" i="1"/>
  <c r="S4094" i="1"/>
  <c r="R4094" i="1"/>
  <c r="Q4094" i="1"/>
  <c r="AE4093" i="1"/>
  <c r="AD4093" i="1"/>
  <c r="AC4093" i="1"/>
  <c r="AB4093" i="1"/>
  <c r="AA4093" i="1"/>
  <c r="Z4093" i="1"/>
  <c r="V4093" i="1"/>
  <c r="T4093" i="1"/>
  <c r="S4093" i="1"/>
  <c r="R4093" i="1"/>
  <c r="Q4093" i="1"/>
  <c r="AE4092" i="1"/>
  <c r="AD4092" i="1"/>
  <c r="AC4092" i="1"/>
  <c r="AB4092" i="1"/>
  <c r="AA4092" i="1"/>
  <c r="Z4092" i="1"/>
  <c r="V4092" i="1"/>
  <c r="T4092" i="1"/>
  <c r="S4092" i="1"/>
  <c r="R4092" i="1"/>
  <c r="Q4092" i="1"/>
  <c r="AE4091" i="1"/>
  <c r="AD4091" i="1"/>
  <c r="AC4091" i="1"/>
  <c r="AB4091" i="1"/>
  <c r="AA4091" i="1"/>
  <c r="Z4091" i="1"/>
  <c r="V4091" i="1"/>
  <c r="T4091" i="1"/>
  <c r="S4091" i="1"/>
  <c r="R4091" i="1"/>
  <c r="Q4091" i="1"/>
  <c r="AE4090" i="1"/>
  <c r="AD4090" i="1"/>
  <c r="AC4090" i="1"/>
  <c r="AB4090" i="1"/>
  <c r="AA4090" i="1"/>
  <c r="Z4090" i="1"/>
  <c r="V4090" i="1"/>
  <c r="T4090" i="1"/>
  <c r="S4090" i="1"/>
  <c r="R4090" i="1"/>
  <c r="Q4090" i="1"/>
  <c r="AE4089" i="1"/>
  <c r="AD4089" i="1"/>
  <c r="AC4089" i="1"/>
  <c r="AB4089" i="1"/>
  <c r="AA4089" i="1"/>
  <c r="Z4089" i="1"/>
  <c r="V4089" i="1"/>
  <c r="T4089" i="1"/>
  <c r="S4089" i="1"/>
  <c r="R4089" i="1"/>
  <c r="Q4089" i="1"/>
  <c r="AE4088" i="1"/>
  <c r="AD4088" i="1"/>
  <c r="AC4088" i="1"/>
  <c r="AB4088" i="1"/>
  <c r="AA4088" i="1"/>
  <c r="Z4088" i="1"/>
  <c r="V4088" i="1"/>
  <c r="T4088" i="1"/>
  <c r="S4088" i="1"/>
  <c r="R4088" i="1"/>
  <c r="Q4088" i="1"/>
  <c r="AE4087" i="1"/>
  <c r="AD4087" i="1"/>
  <c r="AC4087" i="1"/>
  <c r="AB4087" i="1"/>
  <c r="AA4087" i="1"/>
  <c r="Z4087" i="1"/>
  <c r="V4087" i="1"/>
  <c r="T4087" i="1"/>
  <c r="S4087" i="1"/>
  <c r="R4087" i="1"/>
  <c r="Q4087" i="1"/>
  <c r="AE4086" i="1"/>
  <c r="AD4086" i="1"/>
  <c r="AC4086" i="1"/>
  <c r="AB4086" i="1"/>
  <c r="AA4086" i="1"/>
  <c r="Z4086" i="1"/>
  <c r="V4086" i="1"/>
  <c r="T4086" i="1"/>
  <c r="S4086" i="1"/>
  <c r="R4086" i="1"/>
  <c r="Q4086" i="1"/>
  <c r="AE4085" i="1"/>
  <c r="AD4085" i="1"/>
  <c r="AC4085" i="1"/>
  <c r="AB4085" i="1"/>
  <c r="AA4085" i="1"/>
  <c r="Z4085" i="1"/>
  <c r="V4085" i="1"/>
  <c r="T4085" i="1"/>
  <c r="S4085" i="1"/>
  <c r="R4085" i="1"/>
  <c r="Q4085" i="1"/>
  <c r="AE4084" i="1"/>
  <c r="AD4084" i="1"/>
  <c r="AC4084" i="1"/>
  <c r="AB4084" i="1"/>
  <c r="AA4084" i="1"/>
  <c r="Z4084" i="1"/>
  <c r="V4084" i="1"/>
  <c r="T4084" i="1"/>
  <c r="S4084" i="1"/>
  <c r="R4084" i="1"/>
  <c r="Q4084" i="1"/>
  <c r="AE4083" i="1"/>
  <c r="AD4083" i="1"/>
  <c r="AC4083" i="1"/>
  <c r="AB4083" i="1"/>
  <c r="AA4083" i="1"/>
  <c r="Z4083" i="1"/>
  <c r="V4083" i="1"/>
  <c r="T4083" i="1"/>
  <c r="S4083" i="1"/>
  <c r="R4083" i="1"/>
  <c r="Q4083" i="1"/>
  <c r="AE4082" i="1"/>
  <c r="AD4082" i="1"/>
  <c r="AC4082" i="1"/>
  <c r="AB4082" i="1"/>
  <c r="AA4082" i="1"/>
  <c r="Z4082" i="1"/>
  <c r="V4082" i="1"/>
  <c r="T4082" i="1"/>
  <c r="S4082" i="1"/>
  <c r="R4082" i="1"/>
  <c r="Q4082" i="1"/>
  <c r="AE4081" i="1"/>
  <c r="AD4081" i="1"/>
  <c r="AC4081" i="1"/>
  <c r="AB4081" i="1"/>
  <c r="AA4081" i="1"/>
  <c r="Z4081" i="1"/>
  <c r="V4081" i="1"/>
  <c r="T4081" i="1"/>
  <c r="S4081" i="1"/>
  <c r="R4081" i="1"/>
  <c r="Q4081" i="1"/>
  <c r="AE4080" i="1"/>
  <c r="AD4080" i="1"/>
  <c r="AC4080" i="1"/>
  <c r="AB4080" i="1"/>
  <c r="AA4080" i="1"/>
  <c r="Z4080" i="1"/>
  <c r="V4080" i="1"/>
  <c r="T4080" i="1"/>
  <c r="S4080" i="1"/>
  <c r="R4080" i="1"/>
  <c r="Q4080" i="1"/>
  <c r="AE4079" i="1"/>
  <c r="AD4079" i="1"/>
  <c r="AC4079" i="1"/>
  <c r="AB4079" i="1"/>
  <c r="AA4079" i="1"/>
  <c r="Z4079" i="1"/>
  <c r="V4079" i="1"/>
  <c r="T4079" i="1"/>
  <c r="S4079" i="1"/>
  <c r="R4079" i="1"/>
  <c r="Q4079" i="1"/>
  <c r="AE4078" i="1"/>
  <c r="AD4078" i="1"/>
  <c r="AC4078" i="1"/>
  <c r="AB4078" i="1"/>
  <c r="AA4078" i="1"/>
  <c r="Z4078" i="1"/>
  <c r="V4078" i="1"/>
  <c r="T4078" i="1"/>
  <c r="S4078" i="1"/>
  <c r="R4078" i="1"/>
  <c r="Q4078" i="1"/>
  <c r="AE4077" i="1"/>
  <c r="AD4077" i="1"/>
  <c r="AC4077" i="1"/>
  <c r="AB4077" i="1"/>
  <c r="AA4077" i="1"/>
  <c r="Z4077" i="1"/>
  <c r="V4077" i="1"/>
  <c r="T4077" i="1"/>
  <c r="S4077" i="1"/>
  <c r="R4077" i="1"/>
  <c r="Q4077" i="1"/>
  <c r="AE4076" i="1"/>
  <c r="AD4076" i="1"/>
  <c r="AC4076" i="1"/>
  <c r="AB4076" i="1"/>
  <c r="AA4076" i="1"/>
  <c r="Z4076" i="1"/>
  <c r="V4076" i="1"/>
  <c r="T4076" i="1"/>
  <c r="S4076" i="1"/>
  <c r="R4076" i="1"/>
  <c r="Q4076" i="1"/>
  <c r="AE4075" i="1"/>
  <c r="AD4075" i="1"/>
  <c r="AC4075" i="1"/>
  <c r="AB4075" i="1"/>
  <c r="AA4075" i="1"/>
  <c r="Z4075" i="1"/>
  <c r="V4075" i="1"/>
  <c r="T4075" i="1"/>
  <c r="S4075" i="1"/>
  <c r="R4075" i="1"/>
  <c r="Q4075" i="1"/>
  <c r="AE4074" i="1"/>
  <c r="AD4074" i="1"/>
  <c r="AC4074" i="1"/>
  <c r="AB4074" i="1"/>
  <c r="AA4074" i="1"/>
  <c r="Z4074" i="1"/>
  <c r="V4074" i="1"/>
  <c r="T4074" i="1"/>
  <c r="S4074" i="1"/>
  <c r="R4074" i="1"/>
  <c r="Q4074" i="1"/>
  <c r="AE4073" i="1"/>
  <c r="AD4073" i="1"/>
  <c r="AC4073" i="1"/>
  <c r="AB4073" i="1"/>
  <c r="AA4073" i="1"/>
  <c r="Z4073" i="1"/>
  <c r="V4073" i="1"/>
  <c r="T4073" i="1"/>
  <c r="S4073" i="1"/>
  <c r="R4073" i="1"/>
  <c r="Q4073" i="1"/>
  <c r="AE4072" i="1"/>
  <c r="AD4072" i="1"/>
  <c r="AC4072" i="1"/>
  <c r="AB4072" i="1"/>
  <c r="AA4072" i="1"/>
  <c r="Z4072" i="1"/>
  <c r="V4072" i="1"/>
  <c r="T4072" i="1"/>
  <c r="S4072" i="1"/>
  <c r="R4072" i="1"/>
  <c r="Q4072" i="1"/>
  <c r="AE4071" i="1"/>
  <c r="AD4071" i="1"/>
  <c r="AC4071" i="1"/>
  <c r="AB4071" i="1"/>
  <c r="AA4071" i="1"/>
  <c r="Z4071" i="1"/>
  <c r="V4071" i="1"/>
  <c r="T4071" i="1"/>
  <c r="S4071" i="1"/>
  <c r="R4071" i="1"/>
  <c r="Q4071" i="1"/>
  <c r="AE4070" i="1"/>
  <c r="AD4070" i="1"/>
  <c r="AC4070" i="1"/>
  <c r="AB4070" i="1"/>
  <c r="AA4070" i="1"/>
  <c r="Z4070" i="1"/>
  <c r="V4070" i="1"/>
  <c r="T4070" i="1"/>
  <c r="S4070" i="1"/>
  <c r="R4070" i="1"/>
  <c r="Q4070" i="1"/>
  <c r="AE4069" i="1"/>
  <c r="AD4069" i="1"/>
  <c r="AC4069" i="1"/>
  <c r="AB4069" i="1"/>
  <c r="AA4069" i="1"/>
  <c r="Z4069" i="1"/>
  <c r="V4069" i="1"/>
  <c r="T4069" i="1"/>
  <c r="S4069" i="1"/>
  <c r="R4069" i="1"/>
  <c r="Q4069" i="1"/>
  <c r="AE4068" i="1"/>
  <c r="AD4068" i="1"/>
  <c r="AC4068" i="1"/>
  <c r="AB4068" i="1"/>
  <c r="AA4068" i="1"/>
  <c r="Z4068" i="1"/>
  <c r="V4068" i="1"/>
  <c r="T4068" i="1"/>
  <c r="S4068" i="1"/>
  <c r="R4068" i="1"/>
  <c r="Q4068" i="1"/>
  <c r="AE4067" i="1"/>
  <c r="AD4067" i="1"/>
  <c r="AC4067" i="1"/>
  <c r="AB4067" i="1"/>
  <c r="AA4067" i="1"/>
  <c r="Z4067" i="1"/>
  <c r="V4067" i="1"/>
  <c r="T4067" i="1"/>
  <c r="S4067" i="1"/>
  <c r="R4067" i="1"/>
  <c r="Q4067" i="1"/>
  <c r="AE4066" i="1"/>
  <c r="AD4066" i="1"/>
  <c r="AC4066" i="1"/>
  <c r="AB4066" i="1"/>
  <c r="AA4066" i="1"/>
  <c r="Z4066" i="1"/>
  <c r="V4066" i="1"/>
  <c r="T4066" i="1"/>
  <c r="S4066" i="1"/>
  <c r="R4066" i="1"/>
  <c r="Q4066" i="1"/>
  <c r="AE4065" i="1"/>
  <c r="AD4065" i="1"/>
  <c r="AC4065" i="1"/>
  <c r="AB4065" i="1"/>
  <c r="AA4065" i="1"/>
  <c r="Z4065" i="1"/>
  <c r="V4065" i="1"/>
  <c r="T4065" i="1"/>
  <c r="S4065" i="1"/>
  <c r="R4065" i="1"/>
  <c r="Q4065" i="1"/>
  <c r="AE4064" i="1"/>
  <c r="AD4064" i="1"/>
  <c r="AC4064" i="1"/>
  <c r="AB4064" i="1"/>
  <c r="AA4064" i="1"/>
  <c r="Z4064" i="1"/>
  <c r="V4064" i="1"/>
  <c r="T4064" i="1"/>
  <c r="S4064" i="1"/>
  <c r="R4064" i="1"/>
  <c r="Q4064" i="1"/>
  <c r="AE4063" i="1"/>
  <c r="AD4063" i="1"/>
  <c r="AC4063" i="1"/>
  <c r="AB4063" i="1"/>
  <c r="AA4063" i="1"/>
  <c r="Z4063" i="1"/>
  <c r="V4063" i="1"/>
  <c r="T4063" i="1"/>
  <c r="S4063" i="1"/>
  <c r="R4063" i="1"/>
  <c r="Q4063" i="1"/>
  <c r="AE4062" i="1"/>
  <c r="AD4062" i="1"/>
  <c r="AC4062" i="1"/>
  <c r="AB4062" i="1"/>
  <c r="AA4062" i="1"/>
  <c r="Z4062" i="1"/>
  <c r="V4062" i="1"/>
  <c r="T4062" i="1"/>
  <c r="S4062" i="1"/>
  <c r="R4062" i="1"/>
  <c r="Q4062" i="1"/>
  <c r="AE4061" i="1"/>
  <c r="AD4061" i="1"/>
  <c r="AC4061" i="1"/>
  <c r="AB4061" i="1"/>
  <c r="AA4061" i="1"/>
  <c r="Z4061" i="1"/>
  <c r="V4061" i="1"/>
  <c r="T4061" i="1"/>
  <c r="S4061" i="1"/>
  <c r="R4061" i="1"/>
  <c r="Q4061" i="1"/>
  <c r="AE4060" i="1"/>
  <c r="AD4060" i="1"/>
  <c r="AC4060" i="1"/>
  <c r="AB4060" i="1"/>
  <c r="AA4060" i="1"/>
  <c r="Z4060" i="1"/>
  <c r="V4060" i="1"/>
  <c r="T4060" i="1"/>
  <c r="S4060" i="1"/>
  <c r="R4060" i="1"/>
  <c r="Q4060" i="1"/>
  <c r="AE4059" i="1"/>
  <c r="AD4059" i="1"/>
  <c r="AC4059" i="1"/>
  <c r="AB4059" i="1"/>
  <c r="AA4059" i="1"/>
  <c r="Z4059" i="1"/>
  <c r="V4059" i="1"/>
  <c r="T4059" i="1"/>
  <c r="S4059" i="1"/>
  <c r="R4059" i="1"/>
  <c r="Q4059" i="1"/>
  <c r="AE4058" i="1"/>
  <c r="AD4058" i="1"/>
  <c r="AC4058" i="1"/>
  <c r="AB4058" i="1"/>
  <c r="AA4058" i="1"/>
  <c r="Z4058" i="1"/>
  <c r="V4058" i="1"/>
  <c r="T4058" i="1"/>
  <c r="S4058" i="1"/>
  <c r="R4058" i="1"/>
  <c r="Q4058" i="1"/>
  <c r="AE4057" i="1"/>
  <c r="AD4057" i="1"/>
  <c r="AC4057" i="1"/>
  <c r="AB4057" i="1"/>
  <c r="AA4057" i="1"/>
  <c r="Z4057" i="1"/>
  <c r="V4057" i="1"/>
  <c r="T4057" i="1"/>
  <c r="S4057" i="1"/>
  <c r="R4057" i="1"/>
  <c r="Q4057" i="1"/>
  <c r="AE4056" i="1"/>
  <c r="AD4056" i="1"/>
  <c r="AC4056" i="1"/>
  <c r="AB4056" i="1"/>
  <c r="AA4056" i="1"/>
  <c r="Z4056" i="1"/>
  <c r="V4056" i="1"/>
  <c r="T4056" i="1"/>
  <c r="S4056" i="1"/>
  <c r="R4056" i="1"/>
  <c r="Q4056" i="1"/>
  <c r="AE4055" i="1"/>
  <c r="AD4055" i="1"/>
  <c r="AC4055" i="1"/>
  <c r="AB4055" i="1"/>
  <c r="AA4055" i="1"/>
  <c r="Z4055" i="1"/>
  <c r="V4055" i="1"/>
  <c r="T4055" i="1"/>
  <c r="S4055" i="1"/>
  <c r="R4055" i="1"/>
  <c r="Q4055" i="1"/>
  <c r="AE4054" i="1"/>
  <c r="AD4054" i="1"/>
  <c r="AC4054" i="1"/>
  <c r="AB4054" i="1"/>
  <c r="AA4054" i="1"/>
  <c r="Z4054" i="1"/>
  <c r="V4054" i="1"/>
  <c r="T4054" i="1"/>
  <c r="S4054" i="1"/>
  <c r="R4054" i="1"/>
  <c r="Q4054" i="1"/>
  <c r="AE4053" i="1"/>
  <c r="AD4053" i="1"/>
  <c r="AC4053" i="1"/>
  <c r="AB4053" i="1"/>
  <c r="AA4053" i="1"/>
  <c r="Z4053" i="1"/>
  <c r="V4053" i="1"/>
  <c r="T4053" i="1"/>
  <c r="S4053" i="1"/>
  <c r="R4053" i="1"/>
  <c r="Q4053" i="1"/>
  <c r="AE4052" i="1"/>
  <c r="AD4052" i="1"/>
  <c r="AC4052" i="1"/>
  <c r="AB4052" i="1"/>
  <c r="AA4052" i="1"/>
  <c r="Z4052" i="1"/>
  <c r="V4052" i="1"/>
  <c r="T4052" i="1"/>
  <c r="S4052" i="1"/>
  <c r="R4052" i="1"/>
  <c r="Q4052" i="1"/>
  <c r="AE4051" i="1"/>
  <c r="AD4051" i="1"/>
  <c r="AC4051" i="1"/>
  <c r="AB4051" i="1"/>
  <c r="AA4051" i="1"/>
  <c r="Z4051" i="1"/>
  <c r="V4051" i="1"/>
  <c r="T4051" i="1"/>
  <c r="S4051" i="1"/>
  <c r="R4051" i="1"/>
  <c r="Q4051" i="1"/>
  <c r="AE4050" i="1"/>
  <c r="AD4050" i="1"/>
  <c r="AC4050" i="1"/>
  <c r="AB4050" i="1"/>
  <c r="AA4050" i="1"/>
  <c r="Z4050" i="1"/>
  <c r="V4050" i="1"/>
  <c r="T4050" i="1"/>
  <c r="S4050" i="1"/>
  <c r="R4050" i="1"/>
  <c r="Q4050" i="1"/>
  <c r="AE4049" i="1"/>
  <c r="AD4049" i="1"/>
  <c r="AC4049" i="1"/>
  <c r="AB4049" i="1"/>
  <c r="AA4049" i="1"/>
  <c r="Z4049" i="1"/>
  <c r="V4049" i="1"/>
  <c r="T4049" i="1"/>
  <c r="S4049" i="1"/>
  <c r="R4049" i="1"/>
  <c r="Q4049" i="1"/>
  <c r="AE4048" i="1"/>
  <c r="AD4048" i="1"/>
  <c r="AC4048" i="1"/>
  <c r="AB4048" i="1"/>
  <c r="AA4048" i="1"/>
  <c r="Z4048" i="1"/>
  <c r="V4048" i="1"/>
  <c r="T4048" i="1"/>
  <c r="S4048" i="1"/>
  <c r="R4048" i="1"/>
  <c r="Q4048" i="1"/>
  <c r="AE4047" i="1"/>
  <c r="AD4047" i="1"/>
  <c r="AC4047" i="1"/>
  <c r="AB4047" i="1"/>
  <c r="AA4047" i="1"/>
  <c r="Z4047" i="1"/>
  <c r="V4047" i="1"/>
  <c r="T4047" i="1"/>
  <c r="S4047" i="1"/>
  <c r="R4047" i="1"/>
  <c r="Q4047" i="1"/>
  <c r="AE4046" i="1"/>
  <c r="AD4046" i="1"/>
  <c r="AC4046" i="1"/>
  <c r="AB4046" i="1"/>
  <c r="AA4046" i="1"/>
  <c r="Z4046" i="1"/>
  <c r="V4046" i="1"/>
  <c r="T4046" i="1"/>
  <c r="S4046" i="1"/>
  <c r="R4046" i="1"/>
  <c r="Q4046" i="1"/>
  <c r="AE4045" i="1"/>
  <c r="AD4045" i="1"/>
  <c r="AC4045" i="1"/>
  <c r="AB4045" i="1"/>
  <c r="AA4045" i="1"/>
  <c r="Z4045" i="1"/>
  <c r="V4045" i="1"/>
  <c r="T4045" i="1"/>
  <c r="S4045" i="1"/>
  <c r="R4045" i="1"/>
  <c r="Q4045" i="1"/>
  <c r="AE4044" i="1"/>
  <c r="AD4044" i="1"/>
  <c r="AC4044" i="1"/>
  <c r="AB4044" i="1"/>
  <c r="AA4044" i="1"/>
  <c r="Z4044" i="1"/>
  <c r="V4044" i="1"/>
  <c r="T4044" i="1"/>
  <c r="S4044" i="1"/>
  <c r="R4044" i="1"/>
  <c r="Q4044" i="1"/>
  <c r="AE4043" i="1"/>
  <c r="AD4043" i="1"/>
  <c r="AC4043" i="1"/>
  <c r="AB4043" i="1"/>
  <c r="AA4043" i="1"/>
  <c r="Z4043" i="1"/>
  <c r="V4043" i="1"/>
  <c r="T4043" i="1"/>
  <c r="S4043" i="1"/>
  <c r="R4043" i="1"/>
  <c r="Q4043" i="1"/>
  <c r="AE4042" i="1"/>
  <c r="AD4042" i="1"/>
  <c r="AC4042" i="1"/>
  <c r="AB4042" i="1"/>
  <c r="AA4042" i="1"/>
  <c r="Z4042" i="1"/>
  <c r="V4042" i="1"/>
  <c r="T4042" i="1"/>
  <c r="S4042" i="1"/>
  <c r="R4042" i="1"/>
  <c r="Q4042" i="1"/>
  <c r="AE4041" i="1"/>
  <c r="AD4041" i="1"/>
  <c r="AC4041" i="1"/>
  <c r="AB4041" i="1"/>
  <c r="AA4041" i="1"/>
  <c r="Z4041" i="1"/>
  <c r="V4041" i="1"/>
  <c r="T4041" i="1"/>
  <c r="S4041" i="1"/>
  <c r="R4041" i="1"/>
  <c r="Q4041" i="1"/>
  <c r="AE4040" i="1"/>
  <c r="AD4040" i="1"/>
  <c r="AC4040" i="1"/>
  <c r="AB4040" i="1"/>
  <c r="AA4040" i="1"/>
  <c r="Z4040" i="1"/>
  <c r="V4040" i="1"/>
  <c r="T4040" i="1"/>
  <c r="S4040" i="1"/>
  <c r="R4040" i="1"/>
  <c r="Q4040" i="1"/>
  <c r="AE4039" i="1"/>
  <c r="AD4039" i="1"/>
  <c r="AC4039" i="1"/>
  <c r="AB4039" i="1"/>
  <c r="AA4039" i="1"/>
  <c r="Z4039" i="1"/>
  <c r="V4039" i="1"/>
  <c r="T4039" i="1"/>
  <c r="S4039" i="1"/>
  <c r="R4039" i="1"/>
  <c r="Q4039" i="1"/>
  <c r="AE4038" i="1"/>
  <c r="AD4038" i="1"/>
  <c r="AC4038" i="1"/>
  <c r="AB4038" i="1"/>
  <c r="AA4038" i="1"/>
  <c r="Z4038" i="1"/>
  <c r="V4038" i="1"/>
  <c r="T4038" i="1"/>
  <c r="S4038" i="1"/>
  <c r="R4038" i="1"/>
  <c r="Q4038" i="1"/>
  <c r="AE4037" i="1"/>
  <c r="AD4037" i="1"/>
  <c r="AC4037" i="1"/>
  <c r="AB4037" i="1"/>
  <c r="AA4037" i="1"/>
  <c r="Z4037" i="1"/>
  <c r="V4037" i="1"/>
  <c r="T4037" i="1"/>
  <c r="S4037" i="1"/>
  <c r="R4037" i="1"/>
  <c r="Q4037" i="1"/>
  <c r="AE4036" i="1"/>
  <c r="AD4036" i="1"/>
  <c r="AC4036" i="1"/>
  <c r="AB4036" i="1"/>
  <c r="AA4036" i="1"/>
  <c r="Z4036" i="1"/>
  <c r="V4036" i="1"/>
  <c r="T4036" i="1"/>
  <c r="S4036" i="1"/>
  <c r="R4036" i="1"/>
  <c r="Q4036" i="1"/>
  <c r="AE4035" i="1"/>
  <c r="AD4035" i="1"/>
  <c r="AC4035" i="1"/>
  <c r="AB4035" i="1"/>
  <c r="AA4035" i="1"/>
  <c r="Z4035" i="1"/>
  <c r="V4035" i="1"/>
  <c r="T4035" i="1"/>
  <c r="S4035" i="1"/>
  <c r="R4035" i="1"/>
  <c r="Q4035" i="1"/>
  <c r="AE4034" i="1"/>
  <c r="AD4034" i="1"/>
  <c r="AC4034" i="1"/>
  <c r="AB4034" i="1"/>
  <c r="AA4034" i="1"/>
  <c r="Z4034" i="1"/>
  <c r="V4034" i="1"/>
  <c r="T4034" i="1"/>
  <c r="S4034" i="1"/>
  <c r="R4034" i="1"/>
  <c r="Q4034" i="1"/>
  <c r="AE4033" i="1"/>
  <c r="AD4033" i="1"/>
  <c r="AC4033" i="1"/>
  <c r="AB4033" i="1"/>
  <c r="AA4033" i="1"/>
  <c r="Z4033" i="1"/>
  <c r="V4033" i="1"/>
  <c r="T4033" i="1"/>
  <c r="S4033" i="1"/>
  <c r="R4033" i="1"/>
  <c r="Q4033" i="1"/>
  <c r="AE4032" i="1"/>
  <c r="AD4032" i="1"/>
  <c r="AC4032" i="1"/>
  <c r="AB4032" i="1"/>
  <c r="AA4032" i="1"/>
  <c r="Z4032" i="1"/>
  <c r="V4032" i="1"/>
  <c r="T4032" i="1"/>
  <c r="S4032" i="1"/>
  <c r="R4032" i="1"/>
  <c r="Q4032" i="1"/>
  <c r="AE4031" i="1"/>
  <c r="AD4031" i="1"/>
  <c r="AC4031" i="1"/>
  <c r="AB4031" i="1"/>
  <c r="AA4031" i="1"/>
  <c r="Z4031" i="1"/>
  <c r="V4031" i="1"/>
  <c r="T4031" i="1"/>
  <c r="S4031" i="1"/>
  <c r="R4031" i="1"/>
  <c r="Q4031" i="1"/>
  <c r="AE4030" i="1"/>
  <c r="AD4030" i="1"/>
  <c r="AC4030" i="1"/>
  <c r="AB4030" i="1"/>
  <c r="AA4030" i="1"/>
  <c r="Z4030" i="1"/>
  <c r="V4030" i="1"/>
  <c r="T4030" i="1"/>
  <c r="S4030" i="1"/>
  <c r="R4030" i="1"/>
  <c r="Q4030" i="1"/>
  <c r="AE4029" i="1"/>
  <c r="AD4029" i="1"/>
  <c r="AC4029" i="1"/>
  <c r="AB4029" i="1"/>
  <c r="AA4029" i="1"/>
  <c r="Z4029" i="1"/>
  <c r="V4029" i="1"/>
  <c r="T4029" i="1"/>
  <c r="S4029" i="1"/>
  <c r="R4029" i="1"/>
  <c r="Q4029" i="1"/>
  <c r="AE4028" i="1"/>
  <c r="AD4028" i="1"/>
  <c r="AC4028" i="1"/>
  <c r="AB4028" i="1"/>
  <c r="AA4028" i="1"/>
  <c r="Z4028" i="1"/>
  <c r="V4028" i="1"/>
  <c r="T4028" i="1"/>
  <c r="S4028" i="1"/>
  <c r="R4028" i="1"/>
  <c r="Q4028" i="1"/>
  <c r="AE4027" i="1"/>
  <c r="AD4027" i="1"/>
  <c r="AC4027" i="1"/>
  <c r="AB4027" i="1"/>
  <c r="AA4027" i="1"/>
  <c r="Z4027" i="1"/>
  <c r="V4027" i="1"/>
  <c r="T4027" i="1"/>
  <c r="S4027" i="1"/>
  <c r="R4027" i="1"/>
  <c r="Q4027" i="1"/>
  <c r="AE4026" i="1"/>
  <c r="AD4026" i="1"/>
  <c r="AC4026" i="1"/>
  <c r="AB4026" i="1"/>
  <c r="AA4026" i="1"/>
  <c r="Z4026" i="1"/>
  <c r="V4026" i="1"/>
  <c r="T4026" i="1"/>
  <c r="S4026" i="1"/>
  <c r="R4026" i="1"/>
  <c r="Q4026" i="1"/>
  <c r="AE4025" i="1"/>
  <c r="AD4025" i="1"/>
  <c r="AC4025" i="1"/>
  <c r="AB4025" i="1"/>
  <c r="AA4025" i="1"/>
  <c r="Z4025" i="1"/>
  <c r="V4025" i="1"/>
  <c r="T4025" i="1"/>
  <c r="S4025" i="1"/>
  <c r="R4025" i="1"/>
  <c r="Q4025" i="1"/>
  <c r="AE4024" i="1"/>
  <c r="AD4024" i="1"/>
  <c r="AC4024" i="1"/>
  <c r="AB4024" i="1"/>
  <c r="AA4024" i="1"/>
  <c r="Z4024" i="1"/>
  <c r="V4024" i="1"/>
  <c r="T4024" i="1"/>
  <c r="S4024" i="1"/>
  <c r="R4024" i="1"/>
  <c r="Q4024" i="1"/>
  <c r="AE4023" i="1"/>
  <c r="AD4023" i="1"/>
  <c r="AC4023" i="1"/>
  <c r="AB4023" i="1"/>
  <c r="AA4023" i="1"/>
  <c r="Z4023" i="1"/>
  <c r="V4023" i="1"/>
  <c r="T4023" i="1"/>
  <c r="S4023" i="1"/>
  <c r="R4023" i="1"/>
  <c r="Q4023" i="1"/>
  <c r="AE4022" i="1"/>
  <c r="AD4022" i="1"/>
  <c r="AC4022" i="1"/>
  <c r="AB4022" i="1"/>
  <c r="AA4022" i="1"/>
  <c r="Z4022" i="1"/>
  <c r="V4022" i="1"/>
  <c r="T4022" i="1"/>
  <c r="S4022" i="1"/>
  <c r="R4022" i="1"/>
  <c r="Q4022" i="1"/>
  <c r="AE4021" i="1"/>
  <c r="AD4021" i="1"/>
  <c r="AC4021" i="1"/>
  <c r="AB4021" i="1"/>
  <c r="AA4021" i="1"/>
  <c r="Z4021" i="1"/>
  <c r="V4021" i="1"/>
  <c r="T4021" i="1"/>
  <c r="S4021" i="1"/>
  <c r="R4021" i="1"/>
  <c r="Q4021" i="1"/>
  <c r="AE4020" i="1"/>
  <c r="AD4020" i="1"/>
  <c r="AC4020" i="1"/>
  <c r="AB4020" i="1"/>
  <c r="AA4020" i="1"/>
  <c r="Z4020" i="1"/>
  <c r="V4020" i="1"/>
  <c r="T4020" i="1"/>
  <c r="S4020" i="1"/>
  <c r="R4020" i="1"/>
  <c r="Q4020" i="1"/>
  <c r="AE4019" i="1"/>
  <c r="AD4019" i="1"/>
  <c r="AC4019" i="1"/>
  <c r="AB4019" i="1"/>
  <c r="AA4019" i="1"/>
  <c r="Z4019" i="1"/>
  <c r="V4019" i="1"/>
  <c r="T4019" i="1"/>
  <c r="S4019" i="1"/>
  <c r="R4019" i="1"/>
  <c r="Q4019" i="1"/>
  <c r="AE4018" i="1"/>
  <c r="AD4018" i="1"/>
  <c r="AC4018" i="1"/>
  <c r="AB4018" i="1"/>
  <c r="AA4018" i="1"/>
  <c r="Z4018" i="1"/>
  <c r="V4018" i="1"/>
  <c r="T4018" i="1"/>
  <c r="S4018" i="1"/>
  <c r="R4018" i="1"/>
  <c r="Q4018" i="1"/>
  <c r="AE4017" i="1"/>
  <c r="AD4017" i="1"/>
  <c r="AC4017" i="1"/>
  <c r="AB4017" i="1"/>
  <c r="AA4017" i="1"/>
  <c r="Z4017" i="1"/>
  <c r="V4017" i="1"/>
  <c r="T4017" i="1"/>
  <c r="S4017" i="1"/>
  <c r="R4017" i="1"/>
  <c r="Q4017" i="1"/>
  <c r="AE4016" i="1"/>
  <c r="AD4016" i="1"/>
  <c r="AC4016" i="1"/>
  <c r="AB4016" i="1"/>
  <c r="AA4016" i="1"/>
  <c r="Z4016" i="1"/>
  <c r="V4016" i="1"/>
  <c r="T4016" i="1"/>
  <c r="S4016" i="1"/>
  <c r="R4016" i="1"/>
  <c r="Q4016" i="1"/>
  <c r="AE4015" i="1"/>
  <c r="AD4015" i="1"/>
  <c r="AC4015" i="1"/>
  <c r="AB4015" i="1"/>
  <c r="AA4015" i="1"/>
  <c r="Z4015" i="1"/>
  <c r="V4015" i="1"/>
  <c r="T4015" i="1"/>
  <c r="S4015" i="1"/>
  <c r="R4015" i="1"/>
  <c r="Q4015" i="1"/>
  <c r="AE4014" i="1"/>
  <c r="AD4014" i="1"/>
  <c r="AC4014" i="1"/>
  <c r="AB4014" i="1"/>
  <c r="AA4014" i="1"/>
  <c r="Z4014" i="1"/>
  <c r="V4014" i="1"/>
  <c r="T4014" i="1"/>
  <c r="S4014" i="1"/>
  <c r="R4014" i="1"/>
  <c r="Q4014" i="1"/>
  <c r="AE4013" i="1"/>
  <c r="AD4013" i="1"/>
  <c r="AC4013" i="1"/>
  <c r="AB4013" i="1"/>
  <c r="AA4013" i="1"/>
  <c r="Z4013" i="1"/>
  <c r="V4013" i="1"/>
  <c r="T4013" i="1"/>
  <c r="S4013" i="1"/>
  <c r="R4013" i="1"/>
  <c r="Q4013" i="1"/>
  <c r="AE4012" i="1"/>
  <c r="AD4012" i="1"/>
  <c r="AC4012" i="1"/>
  <c r="AB4012" i="1"/>
  <c r="AA4012" i="1"/>
  <c r="Z4012" i="1"/>
  <c r="V4012" i="1"/>
  <c r="T4012" i="1"/>
  <c r="S4012" i="1"/>
  <c r="R4012" i="1"/>
  <c r="Q4012" i="1"/>
  <c r="AE4011" i="1"/>
  <c r="AD4011" i="1"/>
  <c r="AC4011" i="1"/>
  <c r="AB4011" i="1"/>
  <c r="AA4011" i="1"/>
  <c r="Z4011" i="1"/>
  <c r="V4011" i="1"/>
  <c r="T4011" i="1"/>
  <c r="S4011" i="1"/>
  <c r="R4011" i="1"/>
  <c r="Q4011" i="1"/>
  <c r="AE4010" i="1"/>
  <c r="AD4010" i="1"/>
  <c r="AC4010" i="1"/>
  <c r="AB4010" i="1"/>
  <c r="AA4010" i="1"/>
  <c r="Z4010" i="1"/>
  <c r="V4010" i="1"/>
  <c r="T4010" i="1"/>
  <c r="S4010" i="1"/>
  <c r="R4010" i="1"/>
  <c r="Q4010" i="1"/>
  <c r="AE4009" i="1"/>
  <c r="AD4009" i="1"/>
  <c r="AC4009" i="1"/>
  <c r="AB4009" i="1"/>
  <c r="AA4009" i="1"/>
  <c r="Z4009" i="1"/>
  <c r="V4009" i="1"/>
  <c r="T4009" i="1"/>
  <c r="S4009" i="1"/>
  <c r="R4009" i="1"/>
  <c r="Q4009" i="1"/>
  <c r="AE4008" i="1"/>
  <c r="AD4008" i="1"/>
  <c r="AC4008" i="1"/>
  <c r="AB4008" i="1"/>
  <c r="AA4008" i="1"/>
  <c r="Z4008" i="1"/>
  <c r="V4008" i="1"/>
  <c r="T4008" i="1"/>
  <c r="S4008" i="1"/>
  <c r="R4008" i="1"/>
  <c r="Q4008" i="1"/>
  <c r="AE4007" i="1"/>
  <c r="AD4007" i="1"/>
  <c r="AC4007" i="1"/>
  <c r="AB4007" i="1"/>
  <c r="AA4007" i="1"/>
  <c r="Z4007" i="1"/>
  <c r="V4007" i="1"/>
  <c r="T4007" i="1"/>
  <c r="S4007" i="1"/>
  <c r="R4007" i="1"/>
  <c r="Q4007" i="1"/>
  <c r="AE4006" i="1"/>
  <c r="AD4006" i="1"/>
  <c r="AC4006" i="1"/>
  <c r="AB4006" i="1"/>
  <c r="AA4006" i="1"/>
  <c r="Z4006" i="1"/>
  <c r="V4006" i="1"/>
  <c r="T4006" i="1"/>
  <c r="S4006" i="1"/>
  <c r="R4006" i="1"/>
  <c r="Q4006" i="1"/>
  <c r="AE4005" i="1"/>
  <c r="AD4005" i="1"/>
  <c r="AC4005" i="1"/>
  <c r="AB4005" i="1"/>
  <c r="AA4005" i="1"/>
  <c r="Z4005" i="1"/>
  <c r="V4005" i="1"/>
  <c r="T4005" i="1"/>
  <c r="S4005" i="1"/>
  <c r="R4005" i="1"/>
  <c r="Q4005" i="1"/>
  <c r="AE4004" i="1"/>
  <c r="AD4004" i="1"/>
  <c r="AC4004" i="1"/>
  <c r="AB4004" i="1"/>
  <c r="AA4004" i="1"/>
  <c r="Z4004" i="1"/>
  <c r="V4004" i="1"/>
  <c r="T4004" i="1"/>
  <c r="S4004" i="1"/>
  <c r="R4004" i="1"/>
  <c r="Q4004" i="1"/>
  <c r="AE4003" i="1"/>
  <c r="AD4003" i="1"/>
  <c r="AC4003" i="1"/>
  <c r="AB4003" i="1"/>
  <c r="AA4003" i="1"/>
  <c r="Z4003" i="1"/>
  <c r="V4003" i="1"/>
  <c r="T4003" i="1"/>
  <c r="S4003" i="1"/>
  <c r="R4003" i="1"/>
  <c r="Q4003" i="1"/>
  <c r="AE4002" i="1"/>
  <c r="AD4002" i="1"/>
  <c r="AC4002" i="1"/>
  <c r="AB4002" i="1"/>
  <c r="AA4002" i="1"/>
  <c r="Z4002" i="1"/>
  <c r="V4002" i="1"/>
  <c r="T4002" i="1"/>
  <c r="S4002" i="1"/>
  <c r="R4002" i="1"/>
  <c r="Q4002" i="1"/>
  <c r="AE4001" i="1"/>
  <c r="AD4001" i="1"/>
  <c r="AC4001" i="1"/>
  <c r="AB4001" i="1"/>
  <c r="AA4001" i="1"/>
  <c r="Z4001" i="1"/>
  <c r="V4001" i="1"/>
  <c r="T4001" i="1"/>
  <c r="S4001" i="1"/>
  <c r="R4001" i="1"/>
  <c r="Q4001" i="1"/>
  <c r="AE4000" i="1"/>
  <c r="AD4000" i="1"/>
  <c r="AC4000" i="1"/>
  <c r="AB4000" i="1"/>
  <c r="AA4000" i="1"/>
  <c r="Z4000" i="1"/>
  <c r="V4000" i="1"/>
  <c r="T4000" i="1"/>
  <c r="S4000" i="1"/>
  <c r="R4000" i="1"/>
  <c r="Q4000" i="1"/>
  <c r="AE3999" i="1"/>
  <c r="AD3999" i="1"/>
  <c r="AC3999" i="1"/>
  <c r="AB3999" i="1"/>
  <c r="AA3999" i="1"/>
  <c r="Z3999" i="1"/>
  <c r="V3999" i="1"/>
  <c r="T3999" i="1"/>
  <c r="S3999" i="1"/>
  <c r="R3999" i="1"/>
  <c r="Q3999" i="1"/>
  <c r="AE3998" i="1"/>
  <c r="AD3998" i="1"/>
  <c r="AC3998" i="1"/>
  <c r="AB3998" i="1"/>
  <c r="AA3998" i="1"/>
  <c r="Z3998" i="1"/>
  <c r="V3998" i="1"/>
  <c r="T3998" i="1"/>
  <c r="S3998" i="1"/>
  <c r="R3998" i="1"/>
  <c r="Q3998" i="1"/>
  <c r="AE3997" i="1"/>
  <c r="AD3997" i="1"/>
  <c r="AC3997" i="1"/>
  <c r="AB3997" i="1"/>
  <c r="AA3997" i="1"/>
  <c r="Z3997" i="1"/>
  <c r="V3997" i="1"/>
  <c r="T3997" i="1"/>
  <c r="S3997" i="1"/>
  <c r="R3997" i="1"/>
  <c r="Q3997" i="1"/>
  <c r="AE3996" i="1"/>
  <c r="AD3996" i="1"/>
  <c r="AC3996" i="1"/>
  <c r="AB3996" i="1"/>
  <c r="AA3996" i="1"/>
  <c r="Z3996" i="1"/>
  <c r="V3996" i="1"/>
  <c r="T3996" i="1"/>
  <c r="S3996" i="1"/>
  <c r="R3996" i="1"/>
  <c r="Q3996" i="1"/>
  <c r="AE3995" i="1"/>
  <c r="AD3995" i="1"/>
  <c r="AC3995" i="1"/>
  <c r="AB3995" i="1"/>
  <c r="AA3995" i="1"/>
  <c r="Z3995" i="1"/>
  <c r="V3995" i="1"/>
  <c r="T3995" i="1"/>
  <c r="S3995" i="1"/>
  <c r="R3995" i="1"/>
  <c r="Q3995" i="1"/>
  <c r="AE3994" i="1"/>
  <c r="AD3994" i="1"/>
  <c r="AC3994" i="1"/>
  <c r="AB3994" i="1"/>
  <c r="AA3994" i="1"/>
  <c r="Z3994" i="1"/>
  <c r="V3994" i="1"/>
  <c r="T3994" i="1"/>
  <c r="S3994" i="1"/>
  <c r="R3994" i="1"/>
  <c r="Q3994" i="1"/>
  <c r="AE3993" i="1"/>
  <c r="AD3993" i="1"/>
  <c r="AC3993" i="1"/>
  <c r="AB3993" i="1"/>
  <c r="AA3993" i="1"/>
  <c r="Z3993" i="1"/>
  <c r="V3993" i="1"/>
  <c r="T3993" i="1"/>
  <c r="S3993" i="1"/>
  <c r="R3993" i="1"/>
  <c r="Q3993" i="1"/>
  <c r="AE3992" i="1"/>
  <c r="AD3992" i="1"/>
  <c r="AC3992" i="1"/>
  <c r="AB3992" i="1"/>
  <c r="AA3992" i="1"/>
  <c r="Z3992" i="1"/>
  <c r="V3992" i="1"/>
  <c r="T3992" i="1"/>
  <c r="S3992" i="1"/>
  <c r="R3992" i="1"/>
  <c r="Q3992" i="1"/>
  <c r="AE3991" i="1"/>
  <c r="AD3991" i="1"/>
  <c r="AC3991" i="1"/>
  <c r="AB3991" i="1"/>
  <c r="AA3991" i="1"/>
  <c r="Z3991" i="1"/>
  <c r="V3991" i="1"/>
  <c r="T3991" i="1"/>
  <c r="S3991" i="1"/>
  <c r="R3991" i="1"/>
  <c r="Q3991" i="1"/>
  <c r="AE3990" i="1"/>
  <c r="AD3990" i="1"/>
  <c r="AC3990" i="1"/>
  <c r="AB3990" i="1"/>
  <c r="AA3990" i="1"/>
  <c r="Z3990" i="1"/>
  <c r="V3990" i="1"/>
  <c r="T3990" i="1"/>
  <c r="S3990" i="1"/>
  <c r="R3990" i="1"/>
  <c r="Q3990" i="1"/>
  <c r="AE3989" i="1"/>
  <c r="AD3989" i="1"/>
  <c r="AC3989" i="1"/>
  <c r="AB3989" i="1"/>
  <c r="AA3989" i="1"/>
  <c r="Z3989" i="1"/>
  <c r="V3989" i="1"/>
  <c r="T3989" i="1"/>
  <c r="S3989" i="1"/>
  <c r="R3989" i="1"/>
  <c r="Q3989" i="1"/>
  <c r="AE3988" i="1"/>
  <c r="AD3988" i="1"/>
  <c r="AC3988" i="1"/>
  <c r="AB3988" i="1"/>
  <c r="AA3988" i="1"/>
  <c r="Z3988" i="1"/>
  <c r="V3988" i="1"/>
  <c r="T3988" i="1"/>
  <c r="S3988" i="1"/>
  <c r="R3988" i="1"/>
  <c r="Q3988" i="1"/>
  <c r="AE3987" i="1"/>
  <c r="AD3987" i="1"/>
  <c r="AC3987" i="1"/>
  <c r="AB3987" i="1"/>
  <c r="AA3987" i="1"/>
  <c r="Z3987" i="1"/>
  <c r="V3987" i="1"/>
  <c r="T3987" i="1"/>
  <c r="S3987" i="1"/>
  <c r="R3987" i="1"/>
  <c r="Q3987" i="1"/>
  <c r="AE3986" i="1"/>
  <c r="AD3986" i="1"/>
  <c r="AC3986" i="1"/>
  <c r="AB3986" i="1"/>
  <c r="AA3986" i="1"/>
  <c r="Z3986" i="1"/>
  <c r="V3986" i="1"/>
  <c r="T3986" i="1"/>
  <c r="S3986" i="1"/>
  <c r="R3986" i="1"/>
  <c r="Q3986" i="1"/>
  <c r="AE3985" i="1"/>
  <c r="AD3985" i="1"/>
  <c r="AC3985" i="1"/>
  <c r="AB3985" i="1"/>
  <c r="AA3985" i="1"/>
  <c r="Z3985" i="1"/>
  <c r="V3985" i="1"/>
  <c r="T3985" i="1"/>
  <c r="S3985" i="1"/>
  <c r="R3985" i="1"/>
  <c r="Q3985" i="1"/>
  <c r="AE3984" i="1"/>
  <c r="AD3984" i="1"/>
  <c r="AC3984" i="1"/>
  <c r="AB3984" i="1"/>
  <c r="AA3984" i="1"/>
  <c r="Z3984" i="1"/>
  <c r="V3984" i="1"/>
  <c r="T3984" i="1"/>
  <c r="S3984" i="1"/>
  <c r="R3984" i="1"/>
  <c r="Q3984" i="1"/>
  <c r="AE3983" i="1"/>
  <c r="AD3983" i="1"/>
  <c r="AC3983" i="1"/>
  <c r="AB3983" i="1"/>
  <c r="AA3983" i="1"/>
  <c r="Z3983" i="1"/>
  <c r="V3983" i="1"/>
  <c r="T3983" i="1"/>
  <c r="S3983" i="1"/>
  <c r="R3983" i="1"/>
  <c r="Q3983" i="1"/>
  <c r="AE3982" i="1"/>
  <c r="AD3982" i="1"/>
  <c r="AC3982" i="1"/>
  <c r="AB3982" i="1"/>
  <c r="AA3982" i="1"/>
  <c r="Z3982" i="1"/>
  <c r="V3982" i="1"/>
  <c r="T3982" i="1"/>
  <c r="S3982" i="1"/>
  <c r="R3982" i="1"/>
  <c r="Q3982" i="1"/>
  <c r="AE3981" i="1"/>
  <c r="AD3981" i="1"/>
  <c r="AC3981" i="1"/>
  <c r="AB3981" i="1"/>
  <c r="AA3981" i="1"/>
  <c r="Z3981" i="1"/>
  <c r="V3981" i="1"/>
  <c r="T3981" i="1"/>
  <c r="S3981" i="1"/>
  <c r="R3981" i="1"/>
  <c r="Q3981" i="1"/>
  <c r="AE3980" i="1"/>
  <c r="AD3980" i="1"/>
  <c r="AC3980" i="1"/>
  <c r="AB3980" i="1"/>
  <c r="AA3980" i="1"/>
  <c r="Z3980" i="1"/>
  <c r="V3980" i="1"/>
  <c r="T3980" i="1"/>
  <c r="S3980" i="1"/>
  <c r="R3980" i="1"/>
  <c r="Q3980" i="1"/>
  <c r="AE3979" i="1"/>
  <c r="AD3979" i="1"/>
  <c r="AC3979" i="1"/>
  <c r="AB3979" i="1"/>
  <c r="AA3979" i="1"/>
  <c r="Z3979" i="1"/>
  <c r="V3979" i="1"/>
  <c r="T3979" i="1"/>
  <c r="S3979" i="1"/>
  <c r="R3979" i="1"/>
  <c r="Q3979" i="1"/>
  <c r="AE3978" i="1"/>
  <c r="AD3978" i="1"/>
  <c r="AC3978" i="1"/>
  <c r="AB3978" i="1"/>
  <c r="AA3978" i="1"/>
  <c r="Z3978" i="1"/>
  <c r="V3978" i="1"/>
  <c r="T3978" i="1"/>
  <c r="S3978" i="1"/>
  <c r="R3978" i="1"/>
  <c r="Q3978" i="1"/>
  <c r="AE3977" i="1"/>
  <c r="AD3977" i="1"/>
  <c r="AC3977" i="1"/>
  <c r="AB3977" i="1"/>
  <c r="AA3977" i="1"/>
  <c r="Z3977" i="1"/>
  <c r="V3977" i="1"/>
  <c r="T3977" i="1"/>
  <c r="S3977" i="1"/>
  <c r="R3977" i="1"/>
  <c r="Q3977" i="1"/>
  <c r="AE3976" i="1"/>
  <c r="AD3976" i="1"/>
  <c r="AC3976" i="1"/>
  <c r="AB3976" i="1"/>
  <c r="AA3976" i="1"/>
  <c r="Z3976" i="1"/>
  <c r="V3976" i="1"/>
  <c r="T3976" i="1"/>
  <c r="S3976" i="1"/>
  <c r="R3976" i="1"/>
  <c r="Q3976" i="1"/>
  <c r="AE3975" i="1"/>
  <c r="AD3975" i="1"/>
  <c r="AC3975" i="1"/>
  <c r="AB3975" i="1"/>
  <c r="AA3975" i="1"/>
  <c r="Z3975" i="1"/>
  <c r="V3975" i="1"/>
  <c r="T3975" i="1"/>
  <c r="S3975" i="1"/>
  <c r="R3975" i="1"/>
  <c r="Q3975" i="1"/>
  <c r="AE3974" i="1"/>
  <c r="AD3974" i="1"/>
  <c r="AC3974" i="1"/>
  <c r="AB3974" i="1"/>
  <c r="AA3974" i="1"/>
  <c r="Z3974" i="1"/>
  <c r="V3974" i="1"/>
  <c r="T3974" i="1"/>
  <c r="S3974" i="1"/>
  <c r="R3974" i="1"/>
  <c r="Q3974" i="1"/>
  <c r="AE3973" i="1"/>
  <c r="AD3973" i="1"/>
  <c r="AC3973" i="1"/>
  <c r="AB3973" i="1"/>
  <c r="AA3973" i="1"/>
  <c r="Z3973" i="1"/>
  <c r="V3973" i="1"/>
  <c r="T3973" i="1"/>
  <c r="S3973" i="1"/>
  <c r="R3973" i="1"/>
  <c r="Q3973" i="1"/>
  <c r="AE3972" i="1"/>
  <c r="AD3972" i="1"/>
  <c r="AC3972" i="1"/>
  <c r="AB3972" i="1"/>
  <c r="AA3972" i="1"/>
  <c r="Z3972" i="1"/>
  <c r="V3972" i="1"/>
  <c r="T3972" i="1"/>
  <c r="S3972" i="1"/>
  <c r="R3972" i="1"/>
  <c r="Q3972" i="1"/>
  <c r="AE3971" i="1"/>
  <c r="AD3971" i="1"/>
  <c r="AC3971" i="1"/>
  <c r="AB3971" i="1"/>
  <c r="AA3971" i="1"/>
  <c r="Z3971" i="1"/>
  <c r="V3971" i="1"/>
  <c r="T3971" i="1"/>
  <c r="S3971" i="1"/>
  <c r="R3971" i="1"/>
  <c r="Q3971" i="1"/>
  <c r="AE3970" i="1"/>
  <c r="AD3970" i="1"/>
  <c r="AC3970" i="1"/>
  <c r="AB3970" i="1"/>
  <c r="AA3970" i="1"/>
  <c r="Z3970" i="1"/>
  <c r="V3970" i="1"/>
  <c r="T3970" i="1"/>
  <c r="S3970" i="1"/>
  <c r="R3970" i="1"/>
  <c r="Q3970" i="1"/>
  <c r="AE3969" i="1"/>
  <c r="AD3969" i="1"/>
  <c r="AC3969" i="1"/>
  <c r="AB3969" i="1"/>
  <c r="AA3969" i="1"/>
  <c r="Z3969" i="1"/>
  <c r="V3969" i="1"/>
  <c r="T3969" i="1"/>
  <c r="S3969" i="1"/>
  <c r="R3969" i="1"/>
  <c r="Q3969" i="1"/>
  <c r="AE3968" i="1"/>
  <c r="AD3968" i="1"/>
  <c r="AC3968" i="1"/>
  <c r="AB3968" i="1"/>
  <c r="AA3968" i="1"/>
  <c r="Z3968" i="1"/>
  <c r="V3968" i="1"/>
  <c r="T3968" i="1"/>
  <c r="S3968" i="1"/>
  <c r="R3968" i="1"/>
  <c r="Q3968" i="1"/>
  <c r="AE3967" i="1"/>
  <c r="AD3967" i="1"/>
  <c r="AC3967" i="1"/>
  <c r="AB3967" i="1"/>
  <c r="AA3967" i="1"/>
  <c r="Z3967" i="1"/>
  <c r="V3967" i="1"/>
  <c r="T3967" i="1"/>
  <c r="S3967" i="1"/>
  <c r="R3967" i="1"/>
  <c r="Q3967" i="1"/>
  <c r="AE3966" i="1"/>
  <c r="AD3966" i="1"/>
  <c r="AC3966" i="1"/>
  <c r="AB3966" i="1"/>
  <c r="AA3966" i="1"/>
  <c r="Z3966" i="1"/>
  <c r="V3966" i="1"/>
  <c r="T3966" i="1"/>
  <c r="S3966" i="1"/>
  <c r="R3966" i="1"/>
  <c r="Q3966" i="1"/>
  <c r="AE3965" i="1"/>
  <c r="AD3965" i="1"/>
  <c r="AC3965" i="1"/>
  <c r="AB3965" i="1"/>
  <c r="AA3965" i="1"/>
  <c r="Z3965" i="1"/>
  <c r="V3965" i="1"/>
  <c r="T3965" i="1"/>
  <c r="S3965" i="1"/>
  <c r="R3965" i="1"/>
  <c r="Q3965" i="1"/>
  <c r="AE3964" i="1"/>
  <c r="AD3964" i="1"/>
  <c r="AC3964" i="1"/>
  <c r="AB3964" i="1"/>
  <c r="AA3964" i="1"/>
  <c r="Z3964" i="1"/>
  <c r="V3964" i="1"/>
  <c r="T3964" i="1"/>
  <c r="S3964" i="1"/>
  <c r="R3964" i="1"/>
  <c r="Q3964" i="1"/>
  <c r="AE3963" i="1"/>
  <c r="AD3963" i="1"/>
  <c r="AC3963" i="1"/>
  <c r="AB3963" i="1"/>
  <c r="AA3963" i="1"/>
  <c r="Z3963" i="1"/>
  <c r="V3963" i="1"/>
  <c r="T3963" i="1"/>
  <c r="S3963" i="1"/>
  <c r="R3963" i="1"/>
  <c r="Q3963" i="1"/>
  <c r="AE3962" i="1"/>
  <c r="AD3962" i="1"/>
  <c r="AC3962" i="1"/>
  <c r="AB3962" i="1"/>
  <c r="AA3962" i="1"/>
  <c r="Z3962" i="1"/>
  <c r="V3962" i="1"/>
  <c r="T3962" i="1"/>
  <c r="S3962" i="1"/>
  <c r="R3962" i="1"/>
  <c r="Q3962" i="1"/>
  <c r="AE3961" i="1"/>
  <c r="AD3961" i="1"/>
  <c r="AC3961" i="1"/>
  <c r="AB3961" i="1"/>
  <c r="AA3961" i="1"/>
  <c r="Z3961" i="1"/>
  <c r="V3961" i="1"/>
  <c r="T3961" i="1"/>
  <c r="S3961" i="1"/>
  <c r="R3961" i="1"/>
  <c r="Q3961" i="1"/>
  <c r="AE3960" i="1"/>
  <c r="AD3960" i="1"/>
  <c r="AC3960" i="1"/>
  <c r="AB3960" i="1"/>
  <c r="AA3960" i="1"/>
  <c r="Z3960" i="1"/>
  <c r="V3960" i="1"/>
  <c r="T3960" i="1"/>
  <c r="S3960" i="1"/>
  <c r="R3960" i="1"/>
  <c r="Q3960" i="1"/>
  <c r="AE3959" i="1"/>
  <c r="AD3959" i="1"/>
  <c r="AC3959" i="1"/>
  <c r="AB3959" i="1"/>
  <c r="AA3959" i="1"/>
  <c r="Z3959" i="1"/>
  <c r="V3959" i="1"/>
  <c r="T3959" i="1"/>
  <c r="S3959" i="1"/>
  <c r="R3959" i="1"/>
  <c r="Q3959" i="1"/>
  <c r="AE3958" i="1"/>
  <c r="AD3958" i="1"/>
  <c r="AC3958" i="1"/>
  <c r="AB3958" i="1"/>
  <c r="AA3958" i="1"/>
  <c r="Z3958" i="1"/>
  <c r="V3958" i="1"/>
  <c r="T3958" i="1"/>
  <c r="S3958" i="1"/>
  <c r="R3958" i="1"/>
  <c r="Q3958" i="1"/>
  <c r="AE3957" i="1"/>
  <c r="AD3957" i="1"/>
  <c r="AC3957" i="1"/>
  <c r="AB3957" i="1"/>
  <c r="AA3957" i="1"/>
  <c r="Z3957" i="1"/>
  <c r="V3957" i="1"/>
  <c r="T3957" i="1"/>
  <c r="S3957" i="1"/>
  <c r="R3957" i="1"/>
  <c r="Q3957" i="1"/>
  <c r="AE3956" i="1"/>
  <c r="AD3956" i="1"/>
  <c r="AC3956" i="1"/>
  <c r="AB3956" i="1"/>
  <c r="AA3956" i="1"/>
  <c r="Z3956" i="1"/>
  <c r="V3956" i="1"/>
  <c r="T3956" i="1"/>
  <c r="S3956" i="1"/>
  <c r="R3956" i="1"/>
  <c r="Q3956" i="1"/>
  <c r="AE3955" i="1"/>
  <c r="AD3955" i="1"/>
  <c r="AC3955" i="1"/>
  <c r="AB3955" i="1"/>
  <c r="AA3955" i="1"/>
  <c r="Z3955" i="1"/>
  <c r="V3955" i="1"/>
  <c r="T3955" i="1"/>
  <c r="S3955" i="1"/>
  <c r="R3955" i="1"/>
  <c r="Q3955" i="1"/>
  <c r="AE3954" i="1"/>
  <c r="AD3954" i="1"/>
  <c r="AC3954" i="1"/>
  <c r="AB3954" i="1"/>
  <c r="AA3954" i="1"/>
  <c r="Z3954" i="1"/>
  <c r="V3954" i="1"/>
  <c r="T3954" i="1"/>
  <c r="S3954" i="1"/>
  <c r="R3954" i="1"/>
  <c r="Q3954" i="1"/>
  <c r="AE3953" i="1"/>
  <c r="AD3953" i="1"/>
  <c r="AC3953" i="1"/>
  <c r="AB3953" i="1"/>
  <c r="AA3953" i="1"/>
  <c r="Z3953" i="1"/>
  <c r="V3953" i="1"/>
  <c r="T3953" i="1"/>
  <c r="S3953" i="1"/>
  <c r="R3953" i="1"/>
  <c r="Q3953" i="1"/>
  <c r="AE3952" i="1"/>
  <c r="AD3952" i="1"/>
  <c r="AC3952" i="1"/>
  <c r="AB3952" i="1"/>
  <c r="AA3952" i="1"/>
  <c r="Z3952" i="1"/>
  <c r="V3952" i="1"/>
  <c r="T3952" i="1"/>
  <c r="S3952" i="1"/>
  <c r="R3952" i="1"/>
  <c r="Q3952" i="1"/>
  <c r="AE3951" i="1"/>
  <c r="AD3951" i="1"/>
  <c r="AC3951" i="1"/>
  <c r="AB3951" i="1"/>
  <c r="AA3951" i="1"/>
  <c r="Z3951" i="1"/>
  <c r="V3951" i="1"/>
  <c r="T3951" i="1"/>
  <c r="S3951" i="1"/>
  <c r="R3951" i="1"/>
  <c r="Q3951" i="1"/>
  <c r="AE3950" i="1"/>
  <c r="AD3950" i="1"/>
  <c r="AC3950" i="1"/>
  <c r="AB3950" i="1"/>
  <c r="AA3950" i="1"/>
  <c r="Z3950" i="1"/>
  <c r="V3950" i="1"/>
  <c r="T3950" i="1"/>
  <c r="S3950" i="1"/>
  <c r="R3950" i="1"/>
  <c r="Q3950" i="1"/>
  <c r="AE3949" i="1"/>
  <c r="AD3949" i="1"/>
  <c r="AC3949" i="1"/>
  <c r="AB3949" i="1"/>
  <c r="AA3949" i="1"/>
  <c r="Z3949" i="1"/>
  <c r="V3949" i="1"/>
  <c r="T3949" i="1"/>
  <c r="S3949" i="1"/>
  <c r="R3949" i="1"/>
  <c r="Q3949" i="1"/>
  <c r="AE3948" i="1"/>
  <c r="AD3948" i="1"/>
  <c r="AC3948" i="1"/>
  <c r="AB3948" i="1"/>
  <c r="AA3948" i="1"/>
  <c r="Z3948" i="1"/>
  <c r="V3948" i="1"/>
  <c r="T3948" i="1"/>
  <c r="S3948" i="1"/>
  <c r="R3948" i="1"/>
  <c r="Q3948" i="1"/>
  <c r="AE3947" i="1"/>
  <c r="AD3947" i="1"/>
  <c r="AC3947" i="1"/>
  <c r="AB3947" i="1"/>
  <c r="AA3947" i="1"/>
  <c r="Z3947" i="1"/>
  <c r="V3947" i="1"/>
  <c r="T3947" i="1"/>
  <c r="S3947" i="1"/>
  <c r="R3947" i="1"/>
  <c r="Q3947" i="1"/>
  <c r="AE3946" i="1"/>
  <c r="AD3946" i="1"/>
  <c r="AC3946" i="1"/>
  <c r="AB3946" i="1"/>
  <c r="AA3946" i="1"/>
  <c r="Z3946" i="1"/>
  <c r="V3946" i="1"/>
  <c r="T3946" i="1"/>
  <c r="S3946" i="1"/>
  <c r="R3946" i="1"/>
  <c r="Q3946" i="1"/>
  <c r="AE3945" i="1"/>
  <c r="AD3945" i="1"/>
  <c r="AC3945" i="1"/>
  <c r="AB3945" i="1"/>
  <c r="AA3945" i="1"/>
  <c r="Z3945" i="1"/>
  <c r="V3945" i="1"/>
  <c r="T3945" i="1"/>
  <c r="S3945" i="1"/>
  <c r="R3945" i="1"/>
  <c r="Q3945" i="1"/>
  <c r="AE3944" i="1"/>
  <c r="AD3944" i="1"/>
  <c r="AC3944" i="1"/>
  <c r="AB3944" i="1"/>
  <c r="AA3944" i="1"/>
  <c r="Z3944" i="1"/>
  <c r="V3944" i="1"/>
  <c r="T3944" i="1"/>
  <c r="S3944" i="1"/>
  <c r="R3944" i="1"/>
  <c r="Q3944" i="1"/>
  <c r="AE3943" i="1"/>
  <c r="AD3943" i="1"/>
  <c r="AC3943" i="1"/>
  <c r="AB3943" i="1"/>
  <c r="AA3943" i="1"/>
  <c r="Z3943" i="1"/>
  <c r="V3943" i="1"/>
  <c r="T3943" i="1"/>
  <c r="S3943" i="1"/>
  <c r="R3943" i="1"/>
  <c r="Q3943" i="1"/>
  <c r="AE3942" i="1"/>
  <c r="AD3942" i="1"/>
  <c r="AC3942" i="1"/>
  <c r="AB3942" i="1"/>
  <c r="AA3942" i="1"/>
  <c r="Z3942" i="1"/>
  <c r="V3942" i="1"/>
  <c r="T3942" i="1"/>
  <c r="S3942" i="1"/>
  <c r="R3942" i="1"/>
  <c r="Q3942" i="1"/>
  <c r="AE3941" i="1"/>
  <c r="AD3941" i="1"/>
  <c r="AC3941" i="1"/>
  <c r="AB3941" i="1"/>
  <c r="AA3941" i="1"/>
  <c r="Z3941" i="1"/>
  <c r="V3941" i="1"/>
  <c r="T3941" i="1"/>
  <c r="S3941" i="1"/>
  <c r="R3941" i="1"/>
  <c r="Q3941" i="1"/>
  <c r="AE3940" i="1"/>
  <c r="AD3940" i="1"/>
  <c r="AC3940" i="1"/>
  <c r="AB3940" i="1"/>
  <c r="AA3940" i="1"/>
  <c r="Z3940" i="1"/>
  <c r="V3940" i="1"/>
  <c r="T3940" i="1"/>
  <c r="S3940" i="1"/>
  <c r="R3940" i="1"/>
  <c r="Q3940" i="1"/>
  <c r="AE3939" i="1"/>
  <c r="AD3939" i="1"/>
  <c r="AC3939" i="1"/>
  <c r="AB3939" i="1"/>
  <c r="AA3939" i="1"/>
  <c r="Z3939" i="1"/>
  <c r="V3939" i="1"/>
  <c r="T3939" i="1"/>
  <c r="S3939" i="1"/>
  <c r="R3939" i="1"/>
  <c r="Q3939" i="1"/>
  <c r="AE3938" i="1"/>
  <c r="AD3938" i="1"/>
  <c r="AC3938" i="1"/>
  <c r="AB3938" i="1"/>
  <c r="AA3938" i="1"/>
  <c r="Z3938" i="1"/>
  <c r="V3938" i="1"/>
  <c r="T3938" i="1"/>
  <c r="S3938" i="1"/>
  <c r="R3938" i="1"/>
  <c r="Q3938" i="1"/>
  <c r="AE3937" i="1"/>
  <c r="AD3937" i="1"/>
  <c r="AC3937" i="1"/>
  <c r="AB3937" i="1"/>
  <c r="AA3937" i="1"/>
  <c r="Z3937" i="1"/>
  <c r="V3937" i="1"/>
  <c r="T3937" i="1"/>
  <c r="S3937" i="1"/>
  <c r="R3937" i="1"/>
  <c r="Q3937" i="1"/>
  <c r="AE3936" i="1"/>
  <c r="AD3936" i="1"/>
  <c r="AC3936" i="1"/>
  <c r="AB3936" i="1"/>
  <c r="AA3936" i="1"/>
  <c r="Z3936" i="1"/>
  <c r="V3936" i="1"/>
  <c r="T3936" i="1"/>
  <c r="S3936" i="1"/>
  <c r="R3936" i="1"/>
  <c r="Q3936" i="1"/>
  <c r="AE3935" i="1"/>
  <c r="AD3935" i="1"/>
  <c r="AC3935" i="1"/>
  <c r="AB3935" i="1"/>
  <c r="AA3935" i="1"/>
  <c r="Z3935" i="1"/>
  <c r="V3935" i="1"/>
  <c r="T3935" i="1"/>
  <c r="S3935" i="1"/>
  <c r="R3935" i="1"/>
  <c r="Q3935" i="1"/>
  <c r="AE3934" i="1"/>
  <c r="AD3934" i="1"/>
  <c r="AC3934" i="1"/>
  <c r="AB3934" i="1"/>
  <c r="AA3934" i="1"/>
  <c r="Z3934" i="1"/>
  <c r="V3934" i="1"/>
  <c r="T3934" i="1"/>
  <c r="S3934" i="1"/>
  <c r="R3934" i="1"/>
  <c r="Q3934" i="1"/>
  <c r="AE3933" i="1"/>
  <c r="AD3933" i="1"/>
  <c r="AC3933" i="1"/>
  <c r="AB3933" i="1"/>
  <c r="AA3933" i="1"/>
  <c r="Z3933" i="1"/>
  <c r="V3933" i="1"/>
  <c r="T3933" i="1"/>
  <c r="S3933" i="1"/>
  <c r="R3933" i="1"/>
  <c r="Q3933" i="1"/>
  <c r="AE3932" i="1"/>
  <c r="AD3932" i="1"/>
  <c r="AC3932" i="1"/>
  <c r="AB3932" i="1"/>
  <c r="AA3932" i="1"/>
  <c r="Z3932" i="1"/>
  <c r="V3932" i="1"/>
  <c r="T3932" i="1"/>
  <c r="S3932" i="1"/>
  <c r="R3932" i="1"/>
  <c r="Q3932" i="1"/>
  <c r="AE3931" i="1"/>
  <c r="AD3931" i="1"/>
  <c r="AC3931" i="1"/>
  <c r="AB3931" i="1"/>
  <c r="AA3931" i="1"/>
  <c r="Z3931" i="1"/>
  <c r="V3931" i="1"/>
  <c r="T3931" i="1"/>
  <c r="S3931" i="1"/>
  <c r="R3931" i="1"/>
  <c r="Q3931" i="1"/>
  <c r="AE3930" i="1"/>
  <c r="AD3930" i="1"/>
  <c r="AC3930" i="1"/>
  <c r="AB3930" i="1"/>
  <c r="AA3930" i="1"/>
  <c r="Z3930" i="1"/>
  <c r="V3930" i="1"/>
  <c r="T3930" i="1"/>
  <c r="S3930" i="1"/>
  <c r="R3930" i="1"/>
  <c r="Q3930" i="1"/>
  <c r="AE3929" i="1"/>
  <c r="AD3929" i="1"/>
  <c r="AC3929" i="1"/>
  <c r="AB3929" i="1"/>
  <c r="AA3929" i="1"/>
  <c r="Z3929" i="1"/>
  <c r="V3929" i="1"/>
  <c r="T3929" i="1"/>
  <c r="S3929" i="1"/>
  <c r="R3929" i="1"/>
  <c r="Q3929" i="1"/>
  <c r="AE3928" i="1"/>
  <c r="AD3928" i="1"/>
  <c r="AC3928" i="1"/>
  <c r="AB3928" i="1"/>
  <c r="AA3928" i="1"/>
  <c r="Z3928" i="1"/>
  <c r="V3928" i="1"/>
  <c r="T3928" i="1"/>
  <c r="S3928" i="1"/>
  <c r="R3928" i="1"/>
  <c r="Q3928" i="1"/>
  <c r="AE3927" i="1"/>
  <c r="AD3927" i="1"/>
  <c r="AC3927" i="1"/>
  <c r="AB3927" i="1"/>
  <c r="AA3927" i="1"/>
  <c r="Z3927" i="1"/>
  <c r="V3927" i="1"/>
  <c r="T3927" i="1"/>
  <c r="S3927" i="1"/>
  <c r="R3927" i="1"/>
  <c r="Q3927" i="1"/>
  <c r="AE3926" i="1"/>
  <c r="AD3926" i="1"/>
  <c r="AC3926" i="1"/>
  <c r="AB3926" i="1"/>
  <c r="AA3926" i="1"/>
  <c r="Z3926" i="1"/>
  <c r="V3926" i="1"/>
  <c r="T3926" i="1"/>
  <c r="S3926" i="1"/>
  <c r="R3926" i="1"/>
  <c r="Q3926" i="1"/>
  <c r="AE3925" i="1"/>
  <c r="AD3925" i="1"/>
  <c r="AC3925" i="1"/>
  <c r="AB3925" i="1"/>
  <c r="AA3925" i="1"/>
  <c r="Z3925" i="1"/>
  <c r="V3925" i="1"/>
  <c r="T3925" i="1"/>
  <c r="S3925" i="1"/>
  <c r="R3925" i="1"/>
  <c r="Q3925" i="1"/>
  <c r="AE3924" i="1"/>
  <c r="AD3924" i="1"/>
  <c r="AC3924" i="1"/>
  <c r="AB3924" i="1"/>
  <c r="AA3924" i="1"/>
  <c r="Z3924" i="1"/>
  <c r="V3924" i="1"/>
  <c r="T3924" i="1"/>
  <c r="S3924" i="1"/>
  <c r="R3924" i="1"/>
  <c r="Q3924" i="1"/>
  <c r="AE3923" i="1"/>
  <c r="AD3923" i="1"/>
  <c r="AC3923" i="1"/>
  <c r="AB3923" i="1"/>
  <c r="AA3923" i="1"/>
  <c r="Z3923" i="1"/>
  <c r="V3923" i="1"/>
  <c r="T3923" i="1"/>
  <c r="S3923" i="1"/>
  <c r="R3923" i="1"/>
  <c r="Q3923" i="1"/>
  <c r="AE3922" i="1"/>
  <c r="AD3922" i="1"/>
  <c r="AC3922" i="1"/>
  <c r="AB3922" i="1"/>
  <c r="AA3922" i="1"/>
  <c r="Z3922" i="1"/>
  <c r="V3922" i="1"/>
  <c r="T3922" i="1"/>
  <c r="S3922" i="1"/>
  <c r="R3922" i="1"/>
  <c r="Q3922" i="1"/>
  <c r="AE3921" i="1"/>
  <c r="AD3921" i="1"/>
  <c r="AC3921" i="1"/>
  <c r="AB3921" i="1"/>
  <c r="AA3921" i="1"/>
  <c r="Z3921" i="1"/>
  <c r="V3921" i="1"/>
  <c r="T3921" i="1"/>
  <c r="S3921" i="1"/>
  <c r="R3921" i="1"/>
  <c r="Q3921" i="1"/>
  <c r="AE3920" i="1"/>
  <c r="AD3920" i="1"/>
  <c r="AC3920" i="1"/>
  <c r="AB3920" i="1"/>
  <c r="AA3920" i="1"/>
  <c r="Z3920" i="1"/>
  <c r="V3920" i="1"/>
  <c r="T3920" i="1"/>
  <c r="S3920" i="1"/>
  <c r="R3920" i="1"/>
  <c r="Q3920" i="1"/>
  <c r="AE3919" i="1"/>
  <c r="AD3919" i="1"/>
  <c r="AC3919" i="1"/>
  <c r="AB3919" i="1"/>
  <c r="AA3919" i="1"/>
  <c r="Z3919" i="1"/>
  <c r="V3919" i="1"/>
  <c r="T3919" i="1"/>
  <c r="S3919" i="1"/>
  <c r="R3919" i="1"/>
  <c r="Q3919" i="1"/>
  <c r="AE3918" i="1"/>
  <c r="AD3918" i="1"/>
  <c r="AC3918" i="1"/>
  <c r="AB3918" i="1"/>
  <c r="AA3918" i="1"/>
  <c r="Z3918" i="1"/>
  <c r="V3918" i="1"/>
  <c r="T3918" i="1"/>
  <c r="S3918" i="1"/>
  <c r="R3918" i="1"/>
  <c r="Q3918" i="1"/>
  <c r="AE3917" i="1"/>
  <c r="AD3917" i="1"/>
  <c r="AC3917" i="1"/>
  <c r="AB3917" i="1"/>
  <c r="AA3917" i="1"/>
  <c r="Z3917" i="1"/>
  <c r="V3917" i="1"/>
  <c r="T3917" i="1"/>
  <c r="S3917" i="1"/>
  <c r="R3917" i="1"/>
  <c r="Q3917" i="1"/>
  <c r="AE3916" i="1"/>
  <c r="AD3916" i="1"/>
  <c r="AC3916" i="1"/>
  <c r="AB3916" i="1"/>
  <c r="AA3916" i="1"/>
  <c r="Z3916" i="1"/>
  <c r="V3916" i="1"/>
  <c r="T3916" i="1"/>
  <c r="S3916" i="1"/>
  <c r="R3916" i="1"/>
  <c r="Q3916" i="1"/>
  <c r="AE3915" i="1"/>
  <c r="AD3915" i="1"/>
  <c r="AC3915" i="1"/>
  <c r="AB3915" i="1"/>
  <c r="AA3915" i="1"/>
  <c r="Z3915" i="1"/>
  <c r="V3915" i="1"/>
  <c r="T3915" i="1"/>
  <c r="S3915" i="1"/>
  <c r="R3915" i="1"/>
  <c r="Q3915" i="1"/>
  <c r="AE3914" i="1"/>
  <c r="AD3914" i="1"/>
  <c r="AC3914" i="1"/>
  <c r="AB3914" i="1"/>
  <c r="AA3914" i="1"/>
  <c r="Z3914" i="1"/>
  <c r="V3914" i="1"/>
  <c r="T3914" i="1"/>
  <c r="S3914" i="1"/>
  <c r="R3914" i="1"/>
  <c r="Q3914" i="1"/>
  <c r="AE3913" i="1"/>
  <c r="AD3913" i="1"/>
  <c r="AC3913" i="1"/>
  <c r="AB3913" i="1"/>
  <c r="AA3913" i="1"/>
  <c r="Z3913" i="1"/>
  <c r="V3913" i="1"/>
  <c r="T3913" i="1"/>
  <c r="S3913" i="1"/>
  <c r="R3913" i="1"/>
  <c r="Q3913" i="1"/>
  <c r="AE3912" i="1"/>
  <c r="AD3912" i="1"/>
  <c r="AC3912" i="1"/>
  <c r="AB3912" i="1"/>
  <c r="AA3912" i="1"/>
  <c r="Z3912" i="1"/>
  <c r="V3912" i="1"/>
  <c r="T3912" i="1"/>
  <c r="S3912" i="1"/>
  <c r="R3912" i="1"/>
  <c r="Q3912" i="1"/>
  <c r="AE3911" i="1"/>
  <c r="AD3911" i="1"/>
  <c r="AC3911" i="1"/>
  <c r="AB3911" i="1"/>
  <c r="AA3911" i="1"/>
  <c r="Z3911" i="1"/>
  <c r="V3911" i="1"/>
  <c r="T3911" i="1"/>
  <c r="S3911" i="1"/>
  <c r="R3911" i="1"/>
  <c r="Q3911" i="1"/>
  <c r="AE3910" i="1"/>
  <c r="AD3910" i="1"/>
  <c r="AC3910" i="1"/>
  <c r="AB3910" i="1"/>
  <c r="AA3910" i="1"/>
  <c r="Z3910" i="1"/>
  <c r="V3910" i="1"/>
  <c r="T3910" i="1"/>
  <c r="S3910" i="1"/>
  <c r="R3910" i="1"/>
  <c r="Q3910" i="1"/>
  <c r="AE3909" i="1"/>
  <c r="AD3909" i="1"/>
  <c r="AC3909" i="1"/>
  <c r="AB3909" i="1"/>
  <c r="AA3909" i="1"/>
  <c r="Z3909" i="1"/>
  <c r="V3909" i="1"/>
  <c r="T3909" i="1"/>
  <c r="S3909" i="1"/>
  <c r="R3909" i="1"/>
  <c r="Q3909" i="1"/>
  <c r="AE3908" i="1"/>
  <c r="AD3908" i="1"/>
  <c r="AC3908" i="1"/>
  <c r="AB3908" i="1"/>
  <c r="AA3908" i="1"/>
  <c r="Z3908" i="1"/>
  <c r="V3908" i="1"/>
  <c r="T3908" i="1"/>
  <c r="S3908" i="1"/>
  <c r="R3908" i="1"/>
  <c r="Q3908" i="1"/>
  <c r="AE3907" i="1"/>
  <c r="AD3907" i="1"/>
  <c r="AC3907" i="1"/>
  <c r="AB3907" i="1"/>
  <c r="AA3907" i="1"/>
  <c r="Z3907" i="1"/>
  <c r="V3907" i="1"/>
  <c r="T3907" i="1"/>
  <c r="S3907" i="1"/>
  <c r="R3907" i="1"/>
  <c r="Q3907" i="1"/>
  <c r="AE3906" i="1"/>
  <c r="AD3906" i="1"/>
  <c r="AC3906" i="1"/>
  <c r="AB3906" i="1"/>
  <c r="AA3906" i="1"/>
  <c r="Z3906" i="1"/>
  <c r="V3906" i="1"/>
  <c r="T3906" i="1"/>
  <c r="S3906" i="1"/>
  <c r="R3906" i="1"/>
  <c r="Q3906" i="1"/>
  <c r="AE3905" i="1"/>
  <c r="AD3905" i="1"/>
  <c r="AC3905" i="1"/>
  <c r="AB3905" i="1"/>
  <c r="AA3905" i="1"/>
  <c r="Z3905" i="1"/>
  <c r="V3905" i="1"/>
  <c r="T3905" i="1"/>
  <c r="S3905" i="1"/>
  <c r="R3905" i="1"/>
  <c r="Q3905" i="1"/>
  <c r="AE3904" i="1"/>
  <c r="AD3904" i="1"/>
  <c r="AC3904" i="1"/>
  <c r="AB3904" i="1"/>
  <c r="AA3904" i="1"/>
  <c r="Z3904" i="1"/>
  <c r="V3904" i="1"/>
  <c r="T3904" i="1"/>
  <c r="S3904" i="1"/>
  <c r="R3904" i="1"/>
  <c r="Q3904" i="1"/>
  <c r="AE3903" i="1"/>
  <c r="AD3903" i="1"/>
  <c r="AC3903" i="1"/>
  <c r="AB3903" i="1"/>
  <c r="AA3903" i="1"/>
  <c r="Z3903" i="1"/>
  <c r="V3903" i="1"/>
  <c r="T3903" i="1"/>
  <c r="S3903" i="1"/>
  <c r="R3903" i="1"/>
  <c r="Q3903" i="1"/>
  <c r="AE3902" i="1"/>
  <c r="AD3902" i="1"/>
  <c r="AC3902" i="1"/>
  <c r="AB3902" i="1"/>
  <c r="AA3902" i="1"/>
  <c r="Z3902" i="1"/>
  <c r="V3902" i="1"/>
  <c r="T3902" i="1"/>
  <c r="S3902" i="1"/>
  <c r="R3902" i="1"/>
  <c r="Q3902" i="1"/>
  <c r="AE3901" i="1"/>
  <c r="AD3901" i="1"/>
  <c r="AC3901" i="1"/>
  <c r="AB3901" i="1"/>
  <c r="AA3901" i="1"/>
  <c r="Z3901" i="1"/>
  <c r="V3901" i="1"/>
  <c r="T3901" i="1"/>
  <c r="S3901" i="1"/>
  <c r="R3901" i="1"/>
  <c r="Q3901" i="1"/>
  <c r="AE3900" i="1"/>
  <c r="AD3900" i="1"/>
  <c r="AC3900" i="1"/>
  <c r="AB3900" i="1"/>
  <c r="AA3900" i="1"/>
  <c r="Z3900" i="1"/>
  <c r="V3900" i="1"/>
  <c r="T3900" i="1"/>
  <c r="S3900" i="1"/>
  <c r="R3900" i="1"/>
  <c r="Q3900" i="1"/>
  <c r="AE3899" i="1"/>
  <c r="AD3899" i="1"/>
  <c r="AC3899" i="1"/>
  <c r="AB3899" i="1"/>
  <c r="AA3899" i="1"/>
  <c r="Z3899" i="1"/>
  <c r="V3899" i="1"/>
  <c r="T3899" i="1"/>
  <c r="S3899" i="1"/>
  <c r="R3899" i="1"/>
  <c r="Q3899" i="1"/>
  <c r="AE3898" i="1"/>
  <c r="AD3898" i="1"/>
  <c r="AC3898" i="1"/>
  <c r="AB3898" i="1"/>
  <c r="AA3898" i="1"/>
  <c r="Z3898" i="1"/>
  <c r="V3898" i="1"/>
  <c r="T3898" i="1"/>
  <c r="S3898" i="1"/>
  <c r="R3898" i="1"/>
  <c r="Q3898" i="1"/>
  <c r="AE3897" i="1"/>
  <c r="AD3897" i="1"/>
  <c r="AC3897" i="1"/>
  <c r="AB3897" i="1"/>
  <c r="AA3897" i="1"/>
  <c r="Z3897" i="1"/>
  <c r="V3897" i="1"/>
  <c r="T3897" i="1"/>
  <c r="S3897" i="1"/>
  <c r="R3897" i="1"/>
  <c r="Q3897" i="1"/>
  <c r="AE3896" i="1"/>
  <c r="AD3896" i="1"/>
  <c r="AC3896" i="1"/>
  <c r="AB3896" i="1"/>
  <c r="AA3896" i="1"/>
  <c r="Z3896" i="1"/>
  <c r="V3896" i="1"/>
  <c r="T3896" i="1"/>
  <c r="S3896" i="1"/>
  <c r="R3896" i="1"/>
  <c r="Q3896" i="1"/>
  <c r="AE3895" i="1"/>
  <c r="AD3895" i="1"/>
  <c r="AC3895" i="1"/>
  <c r="AB3895" i="1"/>
  <c r="AA3895" i="1"/>
  <c r="Z3895" i="1"/>
  <c r="V3895" i="1"/>
  <c r="T3895" i="1"/>
  <c r="S3895" i="1"/>
  <c r="R3895" i="1"/>
  <c r="Q3895" i="1"/>
  <c r="AE3894" i="1"/>
  <c r="AD3894" i="1"/>
  <c r="AC3894" i="1"/>
  <c r="AB3894" i="1"/>
  <c r="AA3894" i="1"/>
  <c r="Z3894" i="1"/>
  <c r="V3894" i="1"/>
  <c r="T3894" i="1"/>
  <c r="S3894" i="1"/>
  <c r="R3894" i="1"/>
  <c r="Q3894" i="1"/>
  <c r="AE3893" i="1"/>
  <c r="AD3893" i="1"/>
  <c r="AC3893" i="1"/>
  <c r="AB3893" i="1"/>
  <c r="AA3893" i="1"/>
  <c r="Z3893" i="1"/>
  <c r="V3893" i="1"/>
  <c r="T3893" i="1"/>
  <c r="S3893" i="1"/>
  <c r="R3893" i="1"/>
  <c r="Q3893" i="1"/>
  <c r="AE3892" i="1"/>
  <c r="AD3892" i="1"/>
  <c r="AC3892" i="1"/>
  <c r="AB3892" i="1"/>
  <c r="AA3892" i="1"/>
  <c r="Z3892" i="1"/>
  <c r="V3892" i="1"/>
  <c r="T3892" i="1"/>
  <c r="S3892" i="1"/>
  <c r="R3892" i="1"/>
  <c r="Q3892" i="1"/>
  <c r="AE3891" i="1"/>
  <c r="AD3891" i="1"/>
  <c r="AC3891" i="1"/>
  <c r="AB3891" i="1"/>
  <c r="AA3891" i="1"/>
  <c r="Z3891" i="1"/>
  <c r="V3891" i="1"/>
  <c r="T3891" i="1"/>
  <c r="S3891" i="1"/>
  <c r="R3891" i="1"/>
  <c r="Q3891" i="1"/>
  <c r="AE3890" i="1"/>
  <c r="AD3890" i="1"/>
  <c r="AC3890" i="1"/>
  <c r="AB3890" i="1"/>
  <c r="AA3890" i="1"/>
  <c r="Z3890" i="1"/>
  <c r="V3890" i="1"/>
  <c r="T3890" i="1"/>
  <c r="S3890" i="1"/>
  <c r="R3890" i="1"/>
  <c r="Q3890" i="1"/>
  <c r="AE3889" i="1"/>
  <c r="AD3889" i="1"/>
  <c r="AC3889" i="1"/>
  <c r="AB3889" i="1"/>
  <c r="AA3889" i="1"/>
  <c r="Z3889" i="1"/>
  <c r="V3889" i="1"/>
  <c r="T3889" i="1"/>
  <c r="S3889" i="1"/>
  <c r="R3889" i="1"/>
  <c r="Q3889" i="1"/>
  <c r="AE3888" i="1"/>
  <c r="AD3888" i="1"/>
  <c r="AC3888" i="1"/>
  <c r="AB3888" i="1"/>
  <c r="AA3888" i="1"/>
  <c r="Z3888" i="1"/>
  <c r="V3888" i="1"/>
  <c r="T3888" i="1"/>
  <c r="S3888" i="1"/>
  <c r="R3888" i="1"/>
  <c r="Q3888" i="1"/>
  <c r="AE3887" i="1"/>
  <c r="AD3887" i="1"/>
  <c r="AC3887" i="1"/>
  <c r="AB3887" i="1"/>
  <c r="AA3887" i="1"/>
  <c r="Z3887" i="1"/>
  <c r="V3887" i="1"/>
  <c r="T3887" i="1"/>
  <c r="S3887" i="1"/>
  <c r="R3887" i="1"/>
  <c r="Q3887" i="1"/>
  <c r="AE3886" i="1"/>
  <c r="AD3886" i="1"/>
  <c r="AC3886" i="1"/>
  <c r="AB3886" i="1"/>
  <c r="AA3886" i="1"/>
  <c r="Z3886" i="1"/>
  <c r="V3886" i="1"/>
  <c r="T3886" i="1"/>
  <c r="S3886" i="1"/>
  <c r="R3886" i="1"/>
  <c r="Q3886" i="1"/>
  <c r="AE3885" i="1"/>
  <c r="AD3885" i="1"/>
  <c r="AC3885" i="1"/>
  <c r="AB3885" i="1"/>
  <c r="AA3885" i="1"/>
  <c r="Z3885" i="1"/>
  <c r="V3885" i="1"/>
  <c r="T3885" i="1"/>
  <c r="S3885" i="1"/>
  <c r="R3885" i="1"/>
  <c r="Q3885" i="1"/>
  <c r="AE3884" i="1"/>
  <c r="AD3884" i="1"/>
  <c r="AC3884" i="1"/>
  <c r="AB3884" i="1"/>
  <c r="AA3884" i="1"/>
  <c r="Z3884" i="1"/>
  <c r="V3884" i="1"/>
  <c r="T3884" i="1"/>
  <c r="S3884" i="1"/>
  <c r="R3884" i="1"/>
  <c r="Q3884" i="1"/>
  <c r="AE3883" i="1"/>
  <c r="AD3883" i="1"/>
  <c r="AC3883" i="1"/>
  <c r="AB3883" i="1"/>
  <c r="AA3883" i="1"/>
  <c r="Z3883" i="1"/>
  <c r="V3883" i="1"/>
  <c r="T3883" i="1"/>
  <c r="S3883" i="1"/>
  <c r="R3883" i="1"/>
  <c r="Q3883" i="1"/>
  <c r="AE3882" i="1"/>
  <c r="AD3882" i="1"/>
  <c r="AC3882" i="1"/>
  <c r="AB3882" i="1"/>
  <c r="AA3882" i="1"/>
  <c r="Z3882" i="1"/>
  <c r="V3882" i="1"/>
  <c r="T3882" i="1"/>
  <c r="S3882" i="1"/>
  <c r="R3882" i="1"/>
  <c r="Q3882" i="1"/>
  <c r="AE3881" i="1"/>
  <c r="AD3881" i="1"/>
  <c r="AC3881" i="1"/>
  <c r="AB3881" i="1"/>
  <c r="AA3881" i="1"/>
  <c r="Z3881" i="1"/>
  <c r="V3881" i="1"/>
  <c r="T3881" i="1"/>
  <c r="S3881" i="1"/>
  <c r="R3881" i="1"/>
  <c r="Q3881" i="1"/>
  <c r="AE3880" i="1"/>
  <c r="AD3880" i="1"/>
  <c r="AC3880" i="1"/>
  <c r="AB3880" i="1"/>
  <c r="AA3880" i="1"/>
  <c r="Z3880" i="1"/>
  <c r="V3880" i="1"/>
  <c r="T3880" i="1"/>
  <c r="S3880" i="1"/>
  <c r="R3880" i="1"/>
  <c r="Q3880" i="1"/>
  <c r="AE3879" i="1"/>
  <c r="AD3879" i="1"/>
  <c r="AC3879" i="1"/>
  <c r="AB3879" i="1"/>
  <c r="AA3879" i="1"/>
  <c r="Z3879" i="1"/>
  <c r="V3879" i="1"/>
  <c r="T3879" i="1"/>
  <c r="S3879" i="1"/>
  <c r="R3879" i="1"/>
  <c r="Q3879" i="1"/>
  <c r="AE3878" i="1"/>
  <c r="AD3878" i="1"/>
  <c r="AC3878" i="1"/>
  <c r="AB3878" i="1"/>
  <c r="AA3878" i="1"/>
  <c r="Z3878" i="1"/>
  <c r="V3878" i="1"/>
  <c r="T3878" i="1"/>
  <c r="S3878" i="1"/>
  <c r="R3878" i="1"/>
  <c r="Q3878" i="1"/>
  <c r="AE3877" i="1"/>
  <c r="AD3877" i="1"/>
  <c r="AC3877" i="1"/>
  <c r="AB3877" i="1"/>
  <c r="AA3877" i="1"/>
  <c r="Z3877" i="1"/>
  <c r="V3877" i="1"/>
  <c r="T3877" i="1"/>
  <c r="S3877" i="1"/>
  <c r="R3877" i="1"/>
  <c r="Q3877" i="1"/>
  <c r="AE3876" i="1"/>
  <c r="AD3876" i="1"/>
  <c r="AC3876" i="1"/>
  <c r="AB3876" i="1"/>
  <c r="AA3876" i="1"/>
  <c r="Z3876" i="1"/>
  <c r="V3876" i="1"/>
  <c r="T3876" i="1"/>
  <c r="S3876" i="1"/>
  <c r="R3876" i="1"/>
  <c r="Q3876" i="1"/>
  <c r="AE3875" i="1"/>
  <c r="AD3875" i="1"/>
  <c r="AC3875" i="1"/>
  <c r="AB3875" i="1"/>
  <c r="AA3875" i="1"/>
  <c r="Z3875" i="1"/>
  <c r="V3875" i="1"/>
  <c r="T3875" i="1"/>
  <c r="S3875" i="1"/>
  <c r="R3875" i="1"/>
  <c r="Q3875" i="1"/>
  <c r="AE3874" i="1"/>
  <c r="AD3874" i="1"/>
  <c r="AC3874" i="1"/>
  <c r="AB3874" i="1"/>
  <c r="AA3874" i="1"/>
  <c r="Z3874" i="1"/>
  <c r="V3874" i="1"/>
  <c r="T3874" i="1"/>
  <c r="S3874" i="1"/>
  <c r="R3874" i="1"/>
  <c r="Q3874" i="1"/>
  <c r="AE3873" i="1"/>
  <c r="AD3873" i="1"/>
  <c r="AC3873" i="1"/>
  <c r="AB3873" i="1"/>
  <c r="AA3873" i="1"/>
  <c r="Z3873" i="1"/>
  <c r="V3873" i="1"/>
  <c r="T3873" i="1"/>
  <c r="S3873" i="1"/>
  <c r="R3873" i="1"/>
  <c r="Q3873" i="1"/>
  <c r="AE3872" i="1"/>
  <c r="AD3872" i="1"/>
  <c r="AC3872" i="1"/>
  <c r="AB3872" i="1"/>
  <c r="AA3872" i="1"/>
  <c r="Z3872" i="1"/>
  <c r="V3872" i="1"/>
  <c r="T3872" i="1"/>
  <c r="S3872" i="1"/>
  <c r="R3872" i="1"/>
  <c r="Q3872" i="1"/>
  <c r="AE3871" i="1"/>
  <c r="AD3871" i="1"/>
  <c r="AC3871" i="1"/>
  <c r="AB3871" i="1"/>
  <c r="AA3871" i="1"/>
  <c r="Z3871" i="1"/>
  <c r="V3871" i="1"/>
  <c r="T3871" i="1"/>
  <c r="S3871" i="1"/>
  <c r="R3871" i="1"/>
  <c r="Q3871" i="1"/>
  <c r="AE3870" i="1"/>
  <c r="AD3870" i="1"/>
  <c r="AC3870" i="1"/>
  <c r="AB3870" i="1"/>
  <c r="AA3870" i="1"/>
  <c r="Z3870" i="1"/>
  <c r="V3870" i="1"/>
  <c r="T3870" i="1"/>
  <c r="S3870" i="1"/>
  <c r="R3870" i="1"/>
  <c r="Q3870" i="1"/>
  <c r="AE3869" i="1"/>
  <c r="AD3869" i="1"/>
  <c r="AC3869" i="1"/>
  <c r="AB3869" i="1"/>
  <c r="AA3869" i="1"/>
  <c r="Z3869" i="1"/>
  <c r="V3869" i="1"/>
  <c r="T3869" i="1"/>
  <c r="S3869" i="1"/>
  <c r="R3869" i="1"/>
  <c r="Q3869" i="1"/>
  <c r="AE3868" i="1"/>
  <c r="AD3868" i="1"/>
  <c r="AC3868" i="1"/>
  <c r="AB3868" i="1"/>
  <c r="AA3868" i="1"/>
  <c r="Z3868" i="1"/>
  <c r="V3868" i="1"/>
  <c r="T3868" i="1"/>
  <c r="S3868" i="1"/>
  <c r="R3868" i="1"/>
  <c r="Q3868" i="1"/>
  <c r="AE3867" i="1"/>
  <c r="AD3867" i="1"/>
  <c r="AC3867" i="1"/>
  <c r="AB3867" i="1"/>
  <c r="AA3867" i="1"/>
  <c r="Z3867" i="1"/>
  <c r="V3867" i="1"/>
  <c r="T3867" i="1"/>
  <c r="S3867" i="1"/>
  <c r="R3867" i="1"/>
  <c r="Q3867" i="1"/>
  <c r="AE3866" i="1"/>
  <c r="AD3866" i="1"/>
  <c r="AC3866" i="1"/>
  <c r="AB3866" i="1"/>
  <c r="AA3866" i="1"/>
  <c r="Z3866" i="1"/>
  <c r="V3866" i="1"/>
  <c r="T3866" i="1"/>
  <c r="S3866" i="1"/>
  <c r="R3866" i="1"/>
  <c r="Q3866" i="1"/>
  <c r="AE3865" i="1"/>
  <c r="AD3865" i="1"/>
  <c r="AC3865" i="1"/>
  <c r="AB3865" i="1"/>
  <c r="AA3865" i="1"/>
  <c r="Z3865" i="1"/>
  <c r="V3865" i="1"/>
  <c r="T3865" i="1"/>
  <c r="S3865" i="1"/>
  <c r="R3865" i="1"/>
  <c r="Q3865" i="1"/>
  <c r="AE3864" i="1"/>
  <c r="AD3864" i="1"/>
  <c r="AC3864" i="1"/>
  <c r="AB3864" i="1"/>
  <c r="AA3864" i="1"/>
  <c r="Z3864" i="1"/>
  <c r="V3864" i="1"/>
  <c r="T3864" i="1"/>
  <c r="S3864" i="1"/>
  <c r="R3864" i="1"/>
  <c r="Q3864" i="1"/>
  <c r="AE3863" i="1"/>
  <c r="AD3863" i="1"/>
  <c r="AC3863" i="1"/>
  <c r="AB3863" i="1"/>
  <c r="AA3863" i="1"/>
  <c r="Z3863" i="1"/>
  <c r="V3863" i="1"/>
  <c r="T3863" i="1"/>
  <c r="S3863" i="1"/>
  <c r="R3863" i="1"/>
  <c r="Q3863" i="1"/>
  <c r="AE3862" i="1"/>
  <c r="AD3862" i="1"/>
  <c r="AC3862" i="1"/>
  <c r="AB3862" i="1"/>
  <c r="AA3862" i="1"/>
  <c r="Z3862" i="1"/>
  <c r="V3862" i="1"/>
  <c r="T3862" i="1"/>
  <c r="S3862" i="1"/>
  <c r="R3862" i="1"/>
  <c r="Q3862" i="1"/>
  <c r="AE3861" i="1"/>
  <c r="AD3861" i="1"/>
  <c r="AC3861" i="1"/>
  <c r="AB3861" i="1"/>
  <c r="AA3861" i="1"/>
  <c r="Z3861" i="1"/>
  <c r="V3861" i="1"/>
  <c r="T3861" i="1"/>
  <c r="S3861" i="1"/>
  <c r="R3861" i="1"/>
  <c r="Q3861" i="1"/>
  <c r="AE3860" i="1"/>
  <c r="AD3860" i="1"/>
  <c r="AC3860" i="1"/>
  <c r="AB3860" i="1"/>
  <c r="AA3860" i="1"/>
  <c r="Z3860" i="1"/>
  <c r="V3860" i="1"/>
  <c r="T3860" i="1"/>
  <c r="S3860" i="1"/>
  <c r="R3860" i="1"/>
  <c r="Q3860" i="1"/>
  <c r="AE3859" i="1"/>
  <c r="AD3859" i="1"/>
  <c r="AC3859" i="1"/>
  <c r="AB3859" i="1"/>
  <c r="AA3859" i="1"/>
  <c r="Z3859" i="1"/>
  <c r="V3859" i="1"/>
  <c r="T3859" i="1"/>
  <c r="S3859" i="1"/>
  <c r="R3859" i="1"/>
  <c r="Q3859" i="1"/>
  <c r="AE3858" i="1"/>
  <c r="AD3858" i="1"/>
  <c r="AC3858" i="1"/>
  <c r="AB3858" i="1"/>
  <c r="AA3858" i="1"/>
  <c r="Z3858" i="1"/>
  <c r="V3858" i="1"/>
  <c r="T3858" i="1"/>
  <c r="S3858" i="1"/>
  <c r="R3858" i="1"/>
  <c r="Q3858" i="1"/>
  <c r="AE3857" i="1"/>
  <c r="AD3857" i="1"/>
  <c r="AC3857" i="1"/>
  <c r="AB3857" i="1"/>
  <c r="AA3857" i="1"/>
  <c r="Z3857" i="1"/>
  <c r="V3857" i="1"/>
  <c r="T3857" i="1"/>
  <c r="S3857" i="1"/>
  <c r="R3857" i="1"/>
  <c r="Q3857" i="1"/>
  <c r="AE3856" i="1"/>
  <c r="AD3856" i="1"/>
  <c r="AC3856" i="1"/>
  <c r="AB3856" i="1"/>
  <c r="AA3856" i="1"/>
  <c r="Z3856" i="1"/>
  <c r="V3856" i="1"/>
  <c r="T3856" i="1"/>
  <c r="S3856" i="1"/>
  <c r="R3856" i="1"/>
  <c r="Q3856" i="1"/>
  <c r="AE3855" i="1"/>
  <c r="AD3855" i="1"/>
  <c r="AC3855" i="1"/>
  <c r="AB3855" i="1"/>
  <c r="AA3855" i="1"/>
  <c r="Z3855" i="1"/>
  <c r="V3855" i="1"/>
  <c r="T3855" i="1"/>
  <c r="S3855" i="1"/>
  <c r="R3855" i="1"/>
  <c r="Q3855" i="1"/>
  <c r="AE3854" i="1"/>
  <c r="AD3854" i="1"/>
  <c r="AC3854" i="1"/>
  <c r="AB3854" i="1"/>
  <c r="AA3854" i="1"/>
  <c r="Z3854" i="1"/>
  <c r="V3854" i="1"/>
  <c r="T3854" i="1"/>
  <c r="S3854" i="1"/>
  <c r="R3854" i="1"/>
  <c r="Q3854" i="1"/>
  <c r="AE3853" i="1"/>
  <c r="AD3853" i="1"/>
  <c r="AC3853" i="1"/>
  <c r="AB3853" i="1"/>
  <c r="AA3853" i="1"/>
  <c r="Z3853" i="1"/>
  <c r="V3853" i="1"/>
  <c r="T3853" i="1"/>
  <c r="S3853" i="1"/>
  <c r="R3853" i="1"/>
  <c r="Q3853" i="1"/>
  <c r="AE3852" i="1"/>
  <c r="AD3852" i="1"/>
  <c r="AC3852" i="1"/>
  <c r="AB3852" i="1"/>
  <c r="AA3852" i="1"/>
  <c r="Z3852" i="1"/>
  <c r="V3852" i="1"/>
  <c r="T3852" i="1"/>
  <c r="S3852" i="1"/>
  <c r="R3852" i="1"/>
  <c r="Q3852" i="1"/>
  <c r="AE3851" i="1"/>
  <c r="AD3851" i="1"/>
  <c r="AC3851" i="1"/>
  <c r="AB3851" i="1"/>
  <c r="AA3851" i="1"/>
  <c r="Z3851" i="1"/>
  <c r="V3851" i="1"/>
  <c r="T3851" i="1"/>
  <c r="S3851" i="1"/>
  <c r="R3851" i="1"/>
  <c r="Q3851" i="1"/>
  <c r="AE3850" i="1"/>
  <c r="AD3850" i="1"/>
  <c r="AC3850" i="1"/>
  <c r="AB3850" i="1"/>
  <c r="AA3850" i="1"/>
  <c r="Z3850" i="1"/>
  <c r="V3850" i="1"/>
  <c r="T3850" i="1"/>
  <c r="S3850" i="1"/>
  <c r="R3850" i="1"/>
  <c r="Q3850" i="1"/>
  <c r="AE3849" i="1"/>
  <c r="AD3849" i="1"/>
  <c r="AC3849" i="1"/>
  <c r="AB3849" i="1"/>
  <c r="AA3849" i="1"/>
  <c r="Z3849" i="1"/>
  <c r="V3849" i="1"/>
  <c r="T3849" i="1"/>
  <c r="S3849" i="1"/>
  <c r="R3849" i="1"/>
  <c r="Q3849" i="1"/>
  <c r="AE3848" i="1"/>
  <c r="AD3848" i="1"/>
  <c r="AC3848" i="1"/>
  <c r="AB3848" i="1"/>
  <c r="AA3848" i="1"/>
  <c r="Z3848" i="1"/>
  <c r="V3848" i="1"/>
  <c r="T3848" i="1"/>
  <c r="S3848" i="1"/>
  <c r="R3848" i="1"/>
  <c r="Q3848" i="1"/>
  <c r="AE3847" i="1"/>
  <c r="AD3847" i="1"/>
  <c r="AC3847" i="1"/>
  <c r="AB3847" i="1"/>
  <c r="AA3847" i="1"/>
  <c r="Z3847" i="1"/>
  <c r="V3847" i="1"/>
  <c r="T3847" i="1"/>
  <c r="S3847" i="1"/>
  <c r="R3847" i="1"/>
  <c r="Q3847" i="1"/>
  <c r="AE3846" i="1"/>
  <c r="AD3846" i="1"/>
  <c r="AC3846" i="1"/>
  <c r="AB3846" i="1"/>
  <c r="AA3846" i="1"/>
  <c r="Z3846" i="1"/>
  <c r="V3846" i="1"/>
  <c r="T3846" i="1"/>
  <c r="S3846" i="1"/>
  <c r="R3846" i="1"/>
  <c r="Q3846" i="1"/>
  <c r="AE3845" i="1"/>
  <c r="AD3845" i="1"/>
  <c r="AC3845" i="1"/>
  <c r="AB3845" i="1"/>
  <c r="AA3845" i="1"/>
  <c r="Z3845" i="1"/>
  <c r="V3845" i="1"/>
  <c r="T3845" i="1"/>
  <c r="S3845" i="1"/>
  <c r="R3845" i="1"/>
  <c r="Q3845" i="1"/>
  <c r="AE3844" i="1"/>
  <c r="AD3844" i="1"/>
  <c r="AC3844" i="1"/>
  <c r="AB3844" i="1"/>
  <c r="AA3844" i="1"/>
  <c r="Z3844" i="1"/>
  <c r="V3844" i="1"/>
  <c r="T3844" i="1"/>
  <c r="S3844" i="1"/>
  <c r="R3844" i="1"/>
  <c r="Q3844" i="1"/>
  <c r="AE3843" i="1"/>
  <c r="AD3843" i="1"/>
  <c r="AC3843" i="1"/>
  <c r="AB3843" i="1"/>
  <c r="AA3843" i="1"/>
  <c r="Z3843" i="1"/>
  <c r="V3843" i="1"/>
  <c r="T3843" i="1"/>
  <c r="S3843" i="1"/>
  <c r="R3843" i="1"/>
  <c r="Q3843" i="1"/>
  <c r="AE3842" i="1"/>
  <c r="AD3842" i="1"/>
  <c r="AC3842" i="1"/>
  <c r="AB3842" i="1"/>
  <c r="AA3842" i="1"/>
  <c r="Z3842" i="1"/>
  <c r="V3842" i="1"/>
  <c r="T3842" i="1"/>
  <c r="S3842" i="1"/>
  <c r="R3842" i="1"/>
  <c r="Q3842" i="1"/>
  <c r="AE3841" i="1"/>
  <c r="AD3841" i="1"/>
  <c r="AC3841" i="1"/>
  <c r="AB3841" i="1"/>
  <c r="AA3841" i="1"/>
  <c r="Z3841" i="1"/>
  <c r="V3841" i="1"/>
  <c r="T3841" i="1"/>
  <c r="S3841" i="1"/>
  <c r="R3841" i="1"/>
  <c r="Q3841" i="1"/>
  <c r="AE3840" i="1"/>
  <c r="AD3840" i="1"/>
  <c r="AC3840" i="1"/>
  <c r="AB3840" i="1"/>
  <c r="AA3840" i="1"/>
  <c r="Z3840" i="1"/>
  <c r="V3840" i="1"/>
  <c r="T3840" i="1"/>
  <c r="S3840" i="1"/>
  <c r="R3840" i="1"/>
  <c r="Q3840" i="1"/>
  <c r="AE3839" i="1"/>
  <c r="AD3839" i="1"/>
  <c r="AC3839" i="1"/>
  <c r="AB3839" i="1"/>
  <c r="AA3839" i="1"/>
  <c r="Z3839" i="1"/>
  <c r="V3839" i="1"/>
  <c r="T3839" i="1"/>
  <c r="S3839" i="1"/>
  <c r="R3839" i="1"/>
  <c r="Q3839" i="1"/>
  <c r="AE3838" i="1"/>
  <c r="AD3838" i="1"/>
  <c r="AC3838" i="1"/>
  <c r="AB3838" i="1"/>
  <c r="AA3838" i="1"/>
  <c r="Z3838" i="1"/>
  <c r="V3838" i="1"/>
  <c r="T3838" i="1"/>
  <c r="S3838" i="1"/>
  <c r="R3838" i="1"/>
  <c r="Q3838" i="1"/>
  <c r="AE3837" i="1"/>
  <c r="AD3837" i="1"/>
  <c r="AC3837" i="1"/>
  <c r="AB3837" i="1"/>
  <c r="AA3837" i="1"/>
  <c r="Z3837" i="1"/>
  <c r="V3837" i="1"/>
  <c r="T3837" i="1"/>
  <c r="S3837" i="1"/>
  <c r="R3837" i="1"/>
  <c r="Q3837" i="1"/>
  <c r="AE3836" i="1"/>
  <c r="AD3836" i="1"/>
  <c r="AC3836" i="1"/>
  <c r="AB3836" i="1"/>
  <c r="AA3836" i="1"/>
  <c r="Z3836" i="1"/>
  <c r="V3836" i="1"/>
  <c r="T3836" i="1"/>
  <c r="S3836" i="1"/>
  <c r="R3836" i="1"/>
  <c r="Q3836" i="1"/>
  <c r="AE3835" i="1"/>
  <c r="AD3835" i="1"/>
  <c r="AC3835" i="1"/>
  <c r="AB3835" i="1"/>
  <c r="AA3835" i="1"/>
  <c r="Z3835" i="1"/>
  <c r="V3835" i="1"/>
  <c r="T3835" i="1"/>
  <c r="S3835" i="1"/>
  <c r="R3835" i="1"/>
  <c r="Q3835" i="1"/>
  <c r="AE3834" i="1"/>
  <c r="AD3834" i="1"/>
  <c r="AC3834" i="1"/>
  <c r="AB3834" i="1"/>
  <c r="AA3834" i="1"/>
  <c r="Z3834" i="1"/>
  <c r="V3834" i="1"/>
  <c r="T3834" i="1"/>
  <c r="S3834" i="1"/>
  <c r="R3834" i="1"/>
  <c r="Q3834" i="1"/>
  <c r="AE3833" i="1"/>
  <c r="AD3833" i="1"/>
  <c r="AC3833" i="1"/>
  <c r="AB3833" i="1"/>
  <c r="AA3833" i="1"/>
  <c r="Z3833" i="1"/>
  <c r="V3833" i="1"/>
  <c r="T3833" i="1"/>
  <c r="S3833" i="1"/>
  <c r="R3833" i="1"/>
  <c r="Q3833" i="1"/>
  <c r="AE3832" i="1"/>
  <c r="AD3832" i="1"/>
  <c r="AC3832" i="1"/>
  <c r="AB3832" i="1"/>
  <c r="AA3832" i="1"/>
  <c r="Z3832" i="1"/>
  <c r="V3832" i="1"/>
  <c r="T3832" i="1"/>
  <c r="S3832" i="1"/>
  <c r="R3832" i="1"/>
  <c r="Q3832" i="1"/>
  <c r="AE3831" i="1"/>
  <c r="AD3831" i="1"/>
  <c r="AC3831" i="1"/>
  <c r="AB3831" i="1"/>
  <c r="AA3831" i="1"/>
  <c r="Z3831" i="1"/>
  <c r="V3831" i="1"/>
  <c r="T3831" i="1"/>
  <c r="S3831" i="1"/>
  <c r="R3831" i="1"/>
  <c r="Q3831" i="1"/>
  <c r="AE3830" i="1"/>
  <c r="AD3830" i="1"/>
  <c r="AC3830" i="1"/>
  <c r="AB3830" i="1"/>
  <c r="AA3830" i="1"/>
  <c r="Z3830" i="1"/>
  <c r="V3830" i="1"/>
  <c r="T3830" i="1"/>
  <c r="S3830" i="1"/>
  <c r="R3830" i="1"/>
  <c r="Q3830" i="1"/>
  <c r="AE3829" i="1"/>
  <c r="AD3829" i="1"/>
  <c r="AC3829" i="1"/>
  <c r="AB3829" i="1"/>
  <c r="AA3829" i="1"/>
  <c r="Z3829" i="1"/>
  <c r="V3829" i="1"/>
  <c r="T3829" i="1"/>
  <c r="S3829" i="1"/>
  <c r="R3829" i="1"/>
  <c r="Q3829" i="1"/>
  <c r="AE3828" i="1"/>
  <c r="AD3828" i="1"/>
  <c r="AC3828" i="1"/>
  <c r="AB3828" i="1"/>
  <c r="AA3828" i="1"/>
  <c r="Z3828" i="1"/>
  <c r="V3828" i="1"/>
  <c r="T3828" i="1"/>
  <c r="S3828" i="1"/>
  <c r="R3828" i="1"/>
  <c r="Q3828" i="1"/>
  <c r="AE3827" i="1"/>
  <c r="AD3827" i="1"/>
  <c r="AC3827" i="1"/>
  <c r="AB3827" i="1"/>
  <c r="AA3827" i="1"/>
  <c r="Z3827" i="1"/>
  <c r="V3827" i="1"/>
  <c r="T3827" i="1"/>
  <c r="S3827" i="1"/>
  <c r="R3827" i="1"/>
  <c r="Q3827" i="1"/>
  <c r="AE3826" i="1"/>
  <c r="AD3826" i="1"/>
  <c r="AC3826" i="1"/>
  <c r="AB3826" i="1"/>
  <c r="AA3826" i="1"/>
  <c r="Z3826" i="1"/>
  <c r="V3826" i="1"/>
  <c r="T3826" i="1"/>
  <c r="S3826" i="1"/>
  <c r="R3826" i="1"/>
  <c r="Q3826" i="1"/>
  <c r="AE3825" i="1"/>
  <c r="AD3825" i="1"/>
  <c r="AC3825" i="1"/>
  <c r="AB3825" i="1"/>
  <c r="AA3825" i="1"/>
  <c r="Z3825" i="1"/>
  <c r="V3825" i="1"/>
  <c r="T3825" i="1"/>
  <c r="S3825" i="1"/>
  <c r="R3825" i="1"/>
  <c r="Q3825" i="1"/>
  <c r="AE3824" i="1"/>
  <c r="AD3824" i="1"/>
  <c r="AC3824" i="1"/>
  <c r="AB3824" i="1"/>
  <c r="AA3824" i="1"/>
  <c r="Z3824" i="1"/>
  <c r="V3824" i="1"/>
  <c r="T3824" i="1"/>
  <c r="S3824" i="1"/>
  <c r="R3824" i="1"/>
  <c r="Q3824" i="1"/>
  <c r="AE3823" i="1"/>
  <c r="AD3823" i="1"/>
  <c r="AC3823" i="1"/>
  <c r="AB3823" i="1"/>
  <c r="AA3823" i="1"/>
  <c r="Z3823" i="1"/>
  <c r="V3823" i="1"/>
  <c r="T3823" i="1"/>
  <c r="S3823" i="1"/>
  <c r="R3823" i="1"/>
  <c r="Q3823" i="1"/>
  <c r="AE3822" i="1"/>
  <c r="AD3822" i="1"/>
  <c r="AC3822" i="1"/>
  <c r="AB3822" i="1"/>
  <c r="AA3822" i="1"/>
  <c r="Z3822" i="1"/>
  <c r="V3822" i="1"/>
  <c r="T3822" i="1"/>
  <c r="S3822" i="1"/>
  <c r="R3822" i="1"/>
  <c r="Q3822" i="1"/>
  <c r="AE3821" i="1"/>
  <c r="AD3821" i="1"/>
  <c r="AC3821" i="1"/>
  <c r="AB3821" i="1"/>
  <c r="AA3821" i="1"/>
  <c r="Z3821" i="1"/>
  <c r="V3821" i="1"/>
  <c r="T3821" i="1"/>
  <c r="S3821" i="1"/>
  <c r="R3821" i="1"/>
  <c r="Q3821" i="1"/>
  <c r="AE3820" i="1"/>
  <c r="AD3820" i="1"/>
  <c r="AC3820" i="1"/>
  <c r="AB3820" i="1"/>
  <c r="AA3820" i="1"/>
  <c r="Z3820" i="1"/>
  <c r="V3820" i="1"/>
  <c r="T3820" i="1"/>
  <c r="S3820" i="1"/>
  <c r="R3820" i="1"/>
  <c r="Q3820" i="1"/>
  <c r="AE3819" i="1"/>
  <c r="AD3819" i="1"/>
  <c r="AC3819" i="1"/>
  <c r="AB3819" i="1"/>
  <c r="AA3819" i="1"/>
  <c r="Z3819" i="1"/>
  <c r="V3819" i="1"/>
  <c r="T3819" i="1"/>
  <c r="S3819" i="1"/>
  <c r="R3819" i="1"/>
  <c r="Q3819" i="1"/>
  <c r="AE3818" i="1"/>
  <c r="AD3818" i="1"/>
  <c r="AC3818" i="1"/>
  <c r="AB3818" i="1"/>
  <c r="AA3818" i="1"/>
  <c r="Z3818" i="1"/>
  <c r="V3818" i="1"/>
  <c r="T3818" i="1"/>
  <c r="S3818" i="1"/>
  <c r="R3818" i="1"/>
  <c r="Q3818" i="1"/>
  <c r="AE3817" i="1"/>
  <c r="AD3817" i="1"/>
  <c r="AC3817" i="1"/>
  <c r="AB3817" i="1"/>
  <c r="AA3817" i="1"/>
  <c r="Z3817" i="1"/>
  <c r="V3817" i="1"/>
  <c r="T3817" i="1"/>
  <c r="S3817" i="1"/>
  <c r="R3817" i="1"/>
  <c r="Q3817" i="1"/>
  <c r="AE3816" i="1"/>
  <c r="AD3816" i="1"/>
  <c r="AC3816" i="1"/>
  <c r="AB3816" i="1"/>
  <c r="AA3816" i="1"/>
  <c r="Z3816" i="1"/>
  <c r="V3816" i="1"/>
  <c r="T3816" i="1"/>
  <c r="S3816" i="1"/>
  <c r="R3816" i="1"/>
  <c r="Q3816" i="1"/>
  <c r="AE3815" i="1"/>
  <c r="AD3815" i="1"/>
  <c r="AC3815" i="1"/>
  <c r="AB3815" i="1"/>
  <c r="AA3815" i="1"/>
  <c r="Z3815" i="1"/>
  <c r="V3815" i="1"/>
  <c r="T3815" i="1"/>
  <c r="S3815" i="1"/>
  <c r="R3815" i="1"/>
  <c r="Q3815" i="1"/>
  <c r="AE3814" i="1"/>
  <c r="AD3814" i="1"/>
  <c r="AC3814" i="1"/>
  <c r="AB3814" i="1"/>
  <c r="AA3814" i="1"/>
  <c r="Z3814" i="1"/>
  <c r="V3814" i="1"/>
  <c r="T3814" i="1"/>
  <c r="S3814" i="1"/>
  <c r="R3814" i="1"/>
  <c r="Q3814" i="1"/>
  <c r="AE3813" i="1"/>
  <c r="AD3813" i="1"/>
  <c r="AC3813" i="1"/>
  <c r="AB3813" i="1"/>
  <c r="AA3813" i="1"/>
  <c r="Z3813" i="1"/>
  <c r="V3813" i="1"/>
  <c r="T3813" i="1"/>
  <c r="S3813" i="1"/>
  <c r="R3813" i="1"/>
  <c r="Q3813" i="1"/>
  <c r="AE3812" i="1"/>
  <c r="AD3812" i="1"/>
  <c r="AC3812" i="1"/>
  <c r="AB3812" i="1"/>
  <c r="AA3812" i="1"/>
  <c r="Z3812" i="1"/>
  <c r="V3812" i="1"/>
  <c r="T3812" i="1"/>
  <c r="S3812" i="1"/>
  <c r="R3812" i="1"/>
  <c r="Q3812" i="1"/>
  <c r="AE3811" i="1"/>
  <c r="AD3811" i="1"/>
  <c r="AC3811" i="1"/>
  <c r="AB3811" i="1"/>
  <c r="AA3811" i="1"/>
  <c r="Z3811" i="1"/>
  <c r="V3811" i="1"/>
  <c r="T3811" i="1"/>
  <c r="S3811" i="1"/>
  <c r="R3811" i="1"/>
  <c r="Q3811" i="1"/>
  <c r="AE3810" i="1"/>
  <c r="AD3810" i="1"/>
  <c r="AC3810" i="1"/>
  <c r="AB3810" i="1"/>
  <c r="AA3810" i="1"/>
  <c r="Z3810" i="1"/>
  <c r="V3810" i="1"/>
  <c r="T3810" i="1"/>
  <c r="S3810" i="1"/>
  <c r="R3810" i="1"/>
  <c r="Q3810" i="1"/>
  <c r="AE3809" i="1"/>
  <c r="AD3809" i="1"/>
  <c r="AC3809" i="1"/>
  <c r="AB3809" i="1"/>
  <c r="AA3809" i="1"/>
  <c r="Z3809" i="1"/>
  <c r="V3809" i="1"/>
  <c r="T3809" i="1"/>
  <c r="S3809" i="1"/>
  <c r="R3809" i="1"/>
  <c r="Q3809" i="1"/>
  <c r="AE3808" i="1"/>
  <c r="AD3808" i="1"/>
  <c r="AC3808" i="1"/>
  <c r="AB3808" i="1"/>
  <c r="AA3808" i="1"/>
  <c r="Z3808" i="1"/>
  <c r="V3808" i="1"/>
  <c r="T3808" i="1"/>
  <c r="S3808" i="1"/>
  <c r="R3808" i="1"/>
  <c r="Q3808" i="1"/>
  <c r="AE3807" i="1"/>
  <c r="AD3807" i="1"/>
  <c r="AC3807" i="1"/>
  <c r="AB3807" i="1"/>
  <c r="AA3807" i="1"/>
  <c r="Z3807" i="1"/>
  <c r="V3807" i="1"/>
  <c r="T3807" i="1"/>
  <c r="S3807" i="1"/>
  <c r="R3807" i="1"/>
  <c r="Q3807" i="1"/>
  <c r="AE3806" i="1"/>
  <c r="AD3806" i="1"/>
  <c r="AC3806" i="1"/>
  <c r="AB3806" i="1"/>
  <c r="AA3806" i="1"/>
  <c r="Z3806" i="1"/>
  <c r="V3806" i="1"/>
  <c r="T3806" i="1"/>
  <c r="S3806" i="1"/>
  <c r="R3806" i="1"/>
  <c r="Q3806" i="1"/>
  <c r="AE3805" i="1"/>
  <c r="AD3805" i="1"/>
  <c r="AC3805" i="1"/>
  <c r="AB3805" i="1"/>
  <c r="AA3805" i="1"/>
  <c r="Z3805" i="1"/>
  <c r="V3805" i="1"/>
  <c r="T3805" i="1"/>
  <c r="S3805" i="1"/>
  <c r="R3805" i="1"/>
  <c r="Q3805" i="1"/>
  <c r="AE3804" i="1"/>
  <c r="AD3804" i="1"/>
  <c r="AC3804" i="1"/>
  <c r="AB3804" i="1"/>
  <c r="AA3804" i="1"/>
  <c r="Z3804" i="1"/>
  <c r="V3804" i="1"/>
  <c r="T3804" i="1"/>
  <c r="S3804" i="1"/>
  <c r="R3804" i="1"/>
  <c r="Q3804" i="1"/>
  <c r="AE3803" i="1"/>
  <c r="AD3803" i="1"/>
  <c r="AC3803" i="1"/>
  <c r="AB3803" i="1"/>
  <c r="AA3803" i="1"/>
  <c r="Z3803" i="1"/>
  <c r="V3803" i="1"/>
  <c r="T3803" i="1"/>
  <c r="S3803" i="1"/>
  <c r="R3803" i="1"/>
  <c r="Q3803" i="1"/>
  <c r="AE3802" i="1"/>
  <c r="AD3802" i="1"/>
  <c r="AC3802" i="1"/>
  <c r="AB3802" i="1"/>
  <c r="AA3802" i="1"/>
  <c r="Z3802" i="1"/>
  <c r="V3802" i="1"/>
  <c r="T3802" i="1"/>
  <c r="S3802" i="1"/>
  <c r="R3802" i="1"/>
  <c r="Q3802" i="1"/>
  <c r="AE3801" i="1"/>
  <c r="AD3801" i="1"/>
  <c r="AC3801" i="1"/>
  <c r="AB3801" i="1"/>
  <c r="AA3801" i="1"/>
  <c r="Z3801" i="1"/>
  <c r="V3801" i="1"/>
  <c r="T3801" i="1"/>
  <c r="S3801" i="1"/>
  <c r="R3801" i="1"/>
  <c r="Q3801" i="1"/>
  <c r="AE3800" i="1"/>
  <c r="AD3800" i="1"/>
  <c r="AC3800" i="1"/>
  <c r="AB3800" i="1"/>
  <c r="AA3800" i="1"/>
  <c r="Z3800" i="1"/>
  <c r="V3800" i="1"/>
  <c r="T3800" i="1"/>
  <c r="S3800" i="1"/>
  <c r="R3800" i="1"/>
  <c r="Q3800" i="1"/>
  <c r="AE3799" i="1"/>
  <c r="AD3799" i="1"/>
  <c r="AC3799" i="1"/>
  <c r="AB3799" i="1"/>
  <c r="AA3799" i="1"/>
  <c r="Z3799" i="1"/>
  <c r="V3799" i="1"/>
  <c r="T3799" i="1"/>
  <c r="S3799" i="1"/>
  <c r="R3799" i="1"/>
  <c r="Q3799" i="1"/>
  <c r="AE3798" i="1"/>
  <c r="AD3798" i="1"/>
  <c r="AC3798" i="1"/>
  <c r="AB3798" i="1"/>
  <c r="AA3798" i="1"/>
  <c r="Z3798" i="1"/>
  <c r="V3798" i="1"/>
  <c r="T3798" i="1"/>
  <c r="S3798" i="1"/>
  <c r="R3798" i="1"/>
  <c r="Q3798" i="1"/>
  <c r="AE3797" i="1"/>
  <c r="AD3797" i="1"/>
  <c r="AC3797" i="1"/>
  <c r="AB3797" i="1"/>
  <c r="AA3797" i="1"/>
  <c r="Z3797" i="1"/>
  <c r="V3797" i="1"/>
  <c r="T3797" i="1"/>
  <c r="S3797" i="1"/>
  <c r="R3797" i="1"/>
  <c r="Q3797" i="1"/>
  <c r="AE3796" i="1"/>
  <c r="AD3796" i="1"/>
  <c r="AC3796" i="1"/>
  <c r="AB3796" i="1"/>
  <c r="AA3796" i="1"/>
  <c r="Z3796" i="1"/>
  <c r="V3796" i="1"/>
  <c r="T3796" i="1"/>
  <c r="S3796" i="1"/>
  <c r="R3796" i="1"/>
  <c r="Q3796" i="1"/>
  <c r="AE3795" i="1"/>
  <c r="AD3795" i="1"/>
  <c r="AC3795" i="1"/>
  <c r="AB3795" i="1"/>
  <c r="AA3795" i="1"/>
  <c r="Z3795" i="1"/>
  <c r="V3795" i="1"/>
  <c r="T3795" i="1"/>
  <c r="S3795" i="1"/>
  <c r="R3795" i="1"/>
  <c r="Q3795" i="1"/>
  <c r="AE3794" i="1"/>
  <c r="AD3794" i="1"/>
  <c r="AC3794" i="1"/>
  <c r="AB3794" i="1"/>
  <c r="AA3794" i="1"/>
  <c r="Z3794" i="1"/>
  <c r="V3794" i="1"/>
  <c r="T3794" i="1"/>
  <c r="S3794" i="1"/>
  <c r="R3794" i="1"/>
  <c r="Q3794" i="1"/>
  <c r="AE3793" i="1"/>
  <c r="AD3793" i="1"/>
  <c r="AC3793" i="1"/>
  <c r="AB3793" i="1"/>
  <c r="AA3793" i="1"/>
  <c r="Z3793" i="1"/>
  <c r="V3793" i="1"/>
  <c r="T3793" i="1"/>
  <c r="S3793" i="1"/>
  <c r="R3793" i="1"/>
  <c r="Q3793" i="1"/>
  <c r="AE3792" i="1"/>
  <c r="AD3792" i="1"/>
  <c r="AC3792" i="1"/>
  <c r="AB3792" i="1"/>
  <c r="AA3792" i="1"/>
  <c r="Z3792" i="1"/>
  <c r="V3792" i="1"/>
  <c r="T3792" i="1"/>
  <c r="S3792" i="1"/>
  <c r="R3792" i="1"/>
  <c r="Q3792" i="1"/>
  <c r="AE3791" i="1"/>
  <c r="AD3791" i="1"/>
  <c r="AC3791" i="1"/>
  <c r="AB3791" i="1"/>
  <c r="AA3791" i="1"/>
  <c r="Z3791" i="1"/>
  <c r="V3791" i="1"/>
  <c r="T3791" i="1"/>
  <c r="S3791" i="1"/>
  <c r="R3791" i="1"/>
  <c r="Q3791" i="1"/>
  <c r="AE3790" i="1"/>
  <c r="AD3790" i="1"/>
  <c r="AC3790" i="1"/>
  <c r="AB3790" i="1"/>
  <c r="AA3790" i="1"/>
  <c r="Z3790" i="1"/>
  <c r="V3790" i="1"/>
  <c r="T3790" i="1"/>
  <c r="S3790" i="1"/>
  <c r="R3790" i="1"/>
  <c r="Q3790" i="1"/>
  <c r="AE3789" i="1"/>
  <c r="AD3789" i="1"/>
  <c r="AC3789" i="1"/>
  <c r="AB3789" i="1"/>
  <c r="AA3789" i="1"/>
  <c r="Z3789" i="1"/>
  <c r="V3789" i="1"/>
  <c r="T3789" i="1"/>
  <c r="S3789" i="1"/>
  <c r="R3789" i="1"/>
  <c r="Q3789" i="1"/>
  <c r="AE3788" i="1"/>
  <c r="AD3788" i="1"/>
  <c r="AC3788" i="1"/>
  <c r="AB3788" i="1"/>
  <c r="AA3788" i="1"/>
  <c r="Z3788" i="1"/>
  <c r="V3788" i="1"/>
  <c r="T3788" i="1"/>
  <c r="S3788" i="1"/>
  <c r="R3788" i="1"/>
  <c r="Q3788" i="1"/>
  <c r="AE3787" i="1"/>
  <c r="AD3787" i="1"/>
  <c r="AC3787" i="1"/>
  <c r="AB3787" i="1"/>
  <c r="AA3787" i="1"/>
  <c r="Z3787" i="1"/>
  <c r="V3787" i="1"/>
  <c r="T3787" i="1"/>
  <c r="S3787" i="1"/>
  <c r="R3787" i="1"/>
  <c r="Q3787" i="1"/>
  <c r="AE3786" i="1"/>
  <c r="AD3786" i="1"/>
  <c r="AC3786" i="1"/>
  <c r="AB3786" i="1"/>
  <c r="AA3786" i="1"/>
  <c r="Z3786" i="1"/>
  <c r="V3786" i="1"/>
  <c r="T3786" i="1"/>
  <c r="S3786" i="1"/>
  <c r="R3786" i="1"/>
  <c r="Q3786" i="1"/>
  <c r="AE3785" i="1"/>
  <c r="AD3785" i="1"/>
  <c r="AC3785" i="1"/>
  <c r="AB3785" i="1"/>
  <c r="AA3785" i="1"/>
  <c r="Z3785" i="1"/>
  <c r="V3785" i="1"/>
  <c r="T3785" i="1"/>
  <c r="S3785" i="1"/>
  <c r="R3785" i="1"/>
  <c r="Q3785" i="1"/>
  <c r="AE3784" i="1"/>
  <c r="AD3784" i="1"/>
  <c r="AC3784" i="1"/>
  <c r="AB3784" i="1"/>
  <c r="AA3784" i="1"/>
  <c r="Z3784" i="1"/>
  <c r="V3784" i="1"/>
  <c r="T3784" i="1"/>
  <c r="S3784" i="1"/>
  <c r="R3784" i="1"/>
  <c r="Q3784" i="1"/>
  <c r="AE3783" i="1"/>
  <c r="AD3783" i="1"/>
  <c r="AC3783" i="1"/>
  <c r="AB3783" i="1"/>
  <c r="AA3783" i="1"/>
  <c r="Z3783" i="1"/>
  <c r="V3783" i="1"/>
  <c r="T3783" i="1"/>
  <c r="S3783" i="1"/>
  <c r="R3783" i="1"/>
  <c r="Q3783" i="1"/>
  <c r="AE3782" i="1"/>
  <c r="AD3782" i="1"/>
  <c r="AC3782" i="1"/>
  <c r="AB3782" i="1"/>
  <c r="AA3782" i="1"/>
  <c r="Z3782" i="1"/>
  <c r="V3782" i="1"/>
  <c r="T3782" i="1"/>
  <c r="S3782" i="1"/>
  <c r="R3782" i="1"/>
  <c r="Q3782" i="1"/>
  <c r="AE3781" i="1"/>
  <c r="AD3781" i="1"/>
  <c r="AC3781" i="1"/>
  <c r="AB3781" i="1"/>
  <c r="AA3781" i="1"/>
  <c r="Z3781" i="1"/>
  <c r="V3781" i="1"/>
  <c r="T3781" i="1"/>
  <c r="S3781" i="1"/>
  <c r="R3781" i="1"/>
  <c r="Q3781" i="1"/>
  <c r="AE3780" i="1"/>
  <c r="AD3780" i="1"/>
  <c r="AC3780" i="1"/>
  <c r="AB3780" i="1"/>
  <c r="AA3780" i="1"/>
  <c r="Z3780" i="1"/>
  <c r="V3780" i="1"/>
  <c r="T3780" i="1"/>
  <c r="S3780" i="1"/>
  <c r="R3780" i="1"/>
  <c r="Q3780" i="1"/>
  <c r="AE3779" i="1"/>
  <c r="AD3779" i="1"/>
  <c r="AC3779" i="1"/>
  <c r="AB3779" i="1"/>
  <c r="AA3779" i="1"/>
  <c r="Z3779" i="1"/>
  <c r="V3779" i="1"/>
  <c r="T3779" i="1"/>
  <c r="S3779" i="1"/>
  <c r="R3779" i="1"/>
  <c r="Q3779" i="1"/>
  <c r="AE3778" i="1"/>
  <c r="AD3778" i="1"/>
  <c r="AC3778" i="1"/>
  <c r="AB3778" i="1"/>
  <c r="AA3778" i="1"/>
  <c r="Z3778" i="1"/>
  <c r="V3778" i="1"/>
  <c r="T3778" i="1"/>
  <c r="S3778" i="1"/>
  <c r="R3778" i="1"/>
  <c r="Q3778" i="1"/>
  <c r="AE3777" i="1"/>
  <c r="AD3777" i="1"/>
  <c r="AC3777" i="1"/>
  <c r="AB3777" i="1"/>
  <c r="AA3777" i="1"/>
  <c r="Z3777" i="1"/>
  <c r="V3777" i="1"/>
  <c r="T3777" i="1"/>
  <c r="S3777" i="1"/>
  <c r="R3777" i="1"/>
  <c r="Q3777" i="1"/>
  <c r="AE3776" i="1"/>
  <c r="AD3776" i="1"/>
  <c r="AC3776" i="1"/>
  <c r="AB3776" i="1"/>
  <c r="AA3776" i="1"/>
  <c r="Z3776" i="1"/>
  <c r="V3776" i="1"/>
  <c r="T3776" i="1"/>
  <c r="S3776" i="1"/>
  <c r="R3776" i="1"/>
  <c r="Q3776" i="1"/>
  <c r="AE3775" i="1"/>
  <c r="AD3775" i="1"/>
  <c r="AC3775" i="1"/>
  <c r="AB3775" i="1"/>
  <c r="AA3775" i="1"/>
  <c r="Z3775" i="1"/>
  <c r="V3775" i="1"/>
  <c r="T3775" i="1"/>
  <c r="S3775" i="1"/>
  <c r="R3775" i="1"/>
  <c r="Q3775" i="1"/>
  <c r="AE3774" i="1"/>
  <c r="AD3774" i="1"/>
  <c r="AC3774" i="1"/>
  <c r="AB3774" i="1"/>
  <c r="AA3774" i="1"/>
  <c r="Z3774" i="1"/>
  <c r="V3774" i="1"/>
  <c r="T3774" i="1"/>
  <c r="S3774" i="1"/>
  <c r="R3774" i="1"/>
  <c r="Q3774" i="1"/>
  <c r="AE3773" i="1"/>
  <c r="AD3773" i="1"/>
  <c r="AC3773" i="1"/>
  <c r="AB3773" i="1"/>
  <c r="AA3773" i="1"/>
  <c r="Z3773" i="1"/>
  <c r="V3773" i="1"/>
  <c r="T3773" i="1"/>
  <c r="S3773" i="1"/>
  <c r="R3773" i="1"/>
  <c r="Q3773" i="1"/>
  <c r="AE3772" i="1"/>
  <c r="AD3772" i="1"/>
  <c r="AC3772" i="1"/>
  <c r="AB3772" i="1"/>
  <c r="AA3772" i="1"/>
  <c r="Z3772" i="1"/>
  <c r="V3772" i="1"/>
  <c r="T3772" i="1"/>
  <c r="S3772" i="1"/>
  <c r="R3772" i="1"/>
  <c r="Q3772" i="1"/>
  <c r="AE3771" i="1"/>
  <c r="AD3771" i="1"/>
  <c r="AC3771" i="1"/>
  <c r="AB3771" i="1"/>
  <c r="AA3771" i="1"/>
  <c r="Z3771" i="1"/>
  <c r="V3771" i="1"/>
  <c r="T3771" i="1"/>
  <c r="S3771" i="1"/>
  <c r="R3771" i="1"/>
  <c r="Q3771" i="1"/>
  <c r="AE3770" i="1"/>
  <c r="AD3770" i="1"/>
  <c r="AC3770" i="1"/>
  <c r="AB3770" i="1"/>
  <c r="AA3770" i="1"/>
  <c r="Z3770" i="1"/>
  <c r="V3770" i="1"/>
  <c r="T3770" i="1"/>
  <c r="S3770" i="1"/>
  <c r="R3770" i="1"/>
  <c r="Q3770" i="1"/>
  <c r="AE3769" i="1"/>
  <c r="AD3769" i="1"/>
  <c r="AC3769" i="1"/>
  <c r="AB3769" i="1"/>
  <c r="AA3769" i="1"/>
  <c r="Z3769" i="1"/>
  <c r="V3769" i="1"/>
  <c r="T3769" i="1"/>
  <c r="S3769" i="1"/>
  <c r="R3769" i="1"/>
  <c r="Q3769" i="1"/>
  <c r="AE3768" i="1"/>
  <c r="AD3768" i="1"/>
  <c r="AC3768" i="1"/>
  <c r="AB3768" i="1"/>
  <c r="AA3768" i="1"/>
  <c r="Z3768" i="1"/>
  <c r="V3768" i="1"/>
  <c r="T3768" i="1"/>
  <c r="S3768" i="1"/>
  <c r="R3768" i="1"/>
  <c r="Q3768" i="1"/>
  <c r="AE3767" i="1"/>
  <c r="AD3767" i="1"/>
  <c r="AC3767" i="1"/>
  <c r="AB3767" i="1"/>
  <c r="AA3767" i="1"/>
  <c r="Z3767" i="1"/>
  <c r="V3767" i="1"/>
  <c r="T3767" i="1"/>
  <c r="S3767" i="1"/>
  <c r="R3767" i="1"/>
  <c r="Q3767" i="1"/>
  <c r="AE3766" i="1"/>
  <c r="AD3766" i="1"/>
  <c r="AC3766" i="1"/>
  <c r="AB3766" i="1"/>
  <c r="AA3766" i="1"/>
  <c r="Z3766" i="1"/>
  <c r="V3766" i="1"/>
  <c r="T3766" i="1"/>
  <c r="S3766" i="1"/>
  <c r="R3766" i="1"/>
  <c r="Q3766" i="1"/>
  <c r="AE3765" i="1"/>
  <c r="AD3765" i="1"/>
  <c r="AC3765" i="1"/>
  <c r="AB3765" i="1"/>
  <c r="AA3765" i="1"/>
  <c r="Z3765" i="1"/>
  <c r="V3765" i="1"/>
  <c r="T3765" i="1"/>
  <c r="S3765" i="1"/>
  <c r="R3765" i="1"/>
  <c r="Q3765" i="1"/>
  <c r="AE3764" i="1"/>
  <c r="AD3764" i="1"/>
  <c r="AC3764" i="1"/>
  <c r="AB3764" i="1"/>
  <c r="AA3764" i="1"/>
  <c r="Z3764" i="1"/>
  <c r="V3764" i="1"/>
  <c r="T3764" i="1"/>
  <c r="S3764" i="1"/>
  <c r="R3764" i="1"/>
  <c r="Q3764" i="1"/>
  <c r="AE3763" i="1"/>
  <c r="AD3763" i="1"/>
  <c r="AC3763" i="1"/>
  <c r="AB3763" i="1"/>
  <c r="AA3763" i="1"/>
  <c r="Z3763" i="1"/>
  <c r="V3763" i="1"/>
  <c r="T3763" i="1"/>
  <c r="S3763" i="1"/>
  <c r="R3763" i="1"/>
  <c r="Q3763" i="1"/>
  <c r="AE3762" i="1"/>
  <c r="AD3762" i="1"/>
  <c r="AC3762" i="1"/>
  <c r="AB3762" i="1"/>
  <c r="AA3762" i="1"/>
  <c r="Z3762" i="1"/>
  <c r="V3762" i="1"/>
  <c r="T3762" i="1"/>
  <c r="S3762" i="1"/>
  <c r="R3762" i="1"/>
  <c r="Q3762" i="1"/>
  <c r="AE3761" i="1"/>
  <c r="AD3761" i="1"/>
  <c r="AC3761" i="1"/>
  <c r="AB3761" i="1"/>
  <c r="AA3761" i="1"/>
  <c r="Z3761" i="1"/>
  <c r="V3761" i="1"/>
  <c r="T3761" i="1"/>
  <c r="S3761" i="1"/>
  <c r="R3761" i="1"/>
  <c r="Q3761" i="1"/>
  <c r="AE3760" i="1"/>
  <c r="AD3760" i="1"/>
  <c r="AC3760" i="1"/>
  <c r="AB3760" i="1"/>
  <c r="AA3760" i="1"/>
  <c r="Z3760" i="1"/>
  <c r="V3760" i="1"/>
  <c r="T3760" i="1"/>
  <c r="S3760" i="1"/>
  <c r="R3760" i="1"/>
  <c r="Q3760" i="1"/>
  <c r="AE3759" i="1"/>
  <c r="AD3759" i="1"/>
  <c r="AC3759" i="1"/>
  <c r="AB3759" i="1"/>
  <c r="AA3759" i="1"/>
  <c r="Z3759" i="1"/>
  <c r="V3759" i="1"/>
  <c r="T3759" i="1"/>
  <c r="S3759" i="1"/>
  <c r="R3759" i="1"/>
  <c r="Q3759" i="1"/>
  <c r="AE3758" i="1"/>
  <c r="AD3758" i="1"/>
  <c r="AC3758" i="1"/>
  <c r="AB3758" i="1"/>
  <c r="AA3758" i="1"/>
  <c r="Z3758" i="1"/>
  <c r="V3758" i="1"/>
  <c r="T3758" i="1"/>
  <c r="S3758" i="1"/>
  <c r="R3758" i="1"/>
  <c r="Q3758" i="1"/>
  <c r="AE3757" i="1"/>
  <c r="AD3757" i="1"/>
  <c r="AC3757" i="1"/>
  <c r="AB3757" i="1"/>
  <c r="AA3757" i="1"/>
  <c r="Z3757" i="1"/>
  <c r="V3757" i="1"/>
  <c r="T3757" i="1"/>
  <c r="S3757" i="1"/>
  <c r="R3757" i="1"/>
  <c r="Q3757" i="1"/>
  <c r="AE3756" i="1"/>
  <c r="AD3756" i="1"/>
  <c r="AC3756" i="1"/>
  <c r="AB3756" i="1"/>
  <c r="AA3756" i="1"/>
  <c r="Z3756" i="1"/>
  <c r="V3756" i="1"/>
  <c r="T3756" i="1"/>
  <c r="S3756" i="1"/>
  <c r="R3756" i="1"/>
  <c r="Q3756" i="1"/>
  <c r="AE3755" i="1"/>
  <c r="AD3755" i="1"/>
  <c r="AC3755" i="1"/>
  <c r="AB3755" i="1"/>
  <c r="AA3755" i="1"/>
  <c r="Z3755" i="1"/>
  <c r="V3755" i="1"/>
  <c r="T3755" i="1"/>
  <c r="S3755" i="1"/>
  <c r="R3755" i="1"/>
  <c r="Q3755" i="1"/>
  <c r="AE3754" i="1"/>
  <c r="AD3754" i="1"/>
  <c r="AC3754" i="1"/>
  <c r="AB3754" i="1"/>
  <c r="AA3754" i="1"/>
  <c r="Z3754" i="1"/>
  <c r="V3754" i="1"/>
  <c r="T3754" i="1"/>
  <c r="S3754" i="1"/>
  <c r="R3754" i="1"/>
  <c r="Q3754" i="1"/>
  <c r="AE3753" i="1"/>
  <c r="AD3753" i="1"/>
  <c r="AC3753" i="1"/>
  <c r="AB3753" i="1"/>
  <c r="AA3753" i="1"/>
  <c r="Z3753" i="1"/>
  <c r="V3753" i="1"/>
  <c r="T3753" i="1"/>
  <c r="S3753" i="1"/>
  <c r="R3753" i="1"/>
  <c r="Q3753" i="1"/>
  <c r="AE3752" i="1"/>
  <c r="AD3752" i="1"/>
  <c r="AC3752" i="1"/>
  <c r="AB3752" i="1"/>
  <c r="AA3752" i="1"/>
  <c r="Z3752" i="1"/>
  <c r="V3752" i="1"/>
  <c r="T3752" i="1"/>
  <c r="S3752" i="1"/>
  <c r="R3752" i="1"/>
  <c r="Q3752" i="1"/>
  <c r="AE3751" i="1"/>
  <c r="AD3751" i="1"/>
  <c r="AC3751" i="1"/>
  <c r="AB3751" i="1"/>
  <c r="AA3751" i="1"/>
  <c r="Z3751" i="1"/>
  <c r="V3751" i="1"/>
  <c r="T3751" i="1"/>
  <c r="S3751" i="1"/>
  <c r="R3751" i="1"/>
  <c r="Q3751" i="1"/>
  <c r="AE3750" i="1"/>
  <c r="AD3750" i="1"/>
  <c r="AC3750" i="1"/>
  <c r="AB3750" i="1"/>
  <c r="AA3750" i="1"/>
  <c r="Z3750" i="1"/>
  <c r="V3750" i="1"/>
  <c r="T3750" i="1"/>
  <c r="S3750" i="1"/>
  <c r="R3750" i="1"/>
  <c r="Q3750" i="1"/>
  <c r="AE3749" i="1"/>
  <c r="AD3749" i="1"/>
  <c r="AC3749" i="1"/>
  <c r="AB3749" i="1"/>
  <c r="AA3749" i="1"/>
  <c r="Z3749" i="1"/>
  <c r="V3749" i="1"/>
  <c r="T3749" i="1"/>
  <c r="S3749" i="1"/>
  <c r="R3749" i="1"/>
  <c r="Q3749" i="1"/>
  <c r="AE3748" i="1"/>
  <c r="AD3748" i="1"/>
  <c r="AC3748" i="1"/>
  <c r="AB3748" i="1"/>
  <c r="AA3748" i="1"/>
  <c r="Z3748" i="1"/>
  <c r="V3748" i="1"/>
  <c r="T3748" i="1"/>
  <c r="S3748" i="1"/>
  <c r="R3748" i="1"/>
  <c r="Q3748" i="1"/>
  <c r="AE3747" i="1"/>
  <c r="AD3747" i="1"/>
  <c r="AC3747" i="1"/>
  <c r="AB3747" i="1"/>
  <c r="AA3747" i="1"/>
  <c r="Z3747" i="1"/>
  <c r="V3747" i="1"/>
  <c r="T3747" i="1"/>
  <c r="S3747" i="1"/>
  <c r="R3747" i="1"/>
  <c r="Q3747" i="1"/>
  <c r="AE3746" i="1"/>
  <c r="AD3746" i="1"/>
  <c r="AC3746" i="1"/>
  <c r="AB3746" i="1"/>
  <c r="AA3746" i="1"/>
  <c r="Z3746" i="1"/>
  <c r="V3746" i="1"/>
  <c r="T3746" i="1"/>
  <c r="S3746" i="1"/>
  <c r="R3746" i="1"/>
  <c r="Q3746" i="1"/>
  <c r="AE3745" i="1"/>
  <c r="AD3745" i="1"/>
  <c r="AC3745" i="1"/>
  <c r="AB3745" i="1"/>
  <c r="AA3745" i="1"/>
  <c r="Z3745" i="1"/>
  <c r="V3745" i="1"/>
  <c r="T3745" i="1"/>
  <c r="S3745" i="1"/>
  <c r="R3745" i="1"/>
  <c r="Q3745" i="1"/>
  <c r="AE3744" i="1"/>
  <c r="AD3744" i="1"/>
  <c r="AC3744" i="1"/>
  <c r="AB3744" i="1"/>
  <c r="AA3744" i="1"/>
  <c r="Z3744" i="1"/>
  <c r="V3744" i="1"/>
  <c r="T3744" i="1"/>
  <c r="S3744" i="1"/>
  <c r="R3744" i="1"/>
  <c r="Q3744" i="1"/>
  <c r="AE3743" i="1"/>
  <c r="AD3743" i="1"/>
  <c r="AC3743" i="1"/>
  <c r="AB3743" i="1"/>
  <c r="AA3743" i="1"/>
  <c r="Z3743" i="1"/>
  <c r="V3743" i="1"/>
  <c r="T3743" i="1"/>
  <c r="S3743" i="1"/>
  <c r="R3743" i="1"/>
  <c r="Q3743" i="1"/>
  <c r="AE3742" i="1"/>
  <c r="AD3742" i="1"/>
  <c r="AC3742" i="1"/>
  <c r="AB3742" i="1"/>
  <c r="AA3742" i="1"/>
  <c r="Z3742" i="1"/>
  <c r="V3742" i="1"/>
  <c r="T3742" i="1"/>
  <c r="S3742" i="1"/>
  <c r="R3742" i="1"/>
  <c r="Q3742" i="1"/>
  <c r="AE3741" i="1"/>
  <c r="AD3741" i="1"/>
  <c r="AC3741" i="1"/>
  <c r="AB3741" i="1"/>
  <c r="AA3741" i="1"/>
  <c r="Z3741" i="1"/>
  <c r="V3741" i="1"/>
  <c r="T3741" i="1"/>
  <c r="S3741" i="1"/>
  <c r="R3741" i="1"/>
  <c r="Q3741" i="1"/>
  <c r="AE3740" i="1"/>
  <c r="AD3740" i="1"/>
  <c r="AC3740" i="1"/>
  <c r="AB3740" i="1"/>
  <c r="AA3740" i="1"/>
  <c r="Z3740" i="1"/>
  <c r="V3740" i="1"/>
  <c r="T3740" i="1"/>
  <c r="S3740" i="1"/>
  <c r="R3740" i="1"/>
  <c r="Q3740" i="1"/>
  <c r="AE3739" i="1"/>
  <c r="AD3739" i="1"/>
  <c r="AC3739" i="1"/>
  <c r="AB3739" i="1"/>
  <c r="AA3739" i="1"/>
  <c r="Z3739" i="1"/>
  <c r="V3739" i="1"/>
  <c r="T3739" i="1"/>
  <c r="S3739" i="1"/>
  <c r="R3739" i="1"/>
  <c r="Q3739" i="1"/>
  <c r="AE3738" i="1"/>
  <c r="AD3738" i="1"/>
  <c r="AC3738" i="1"/>
  <c r="AB3738" i="1"/>
  <c r="AA3738" i="1"/>
  <c r="Z3738" i="1"/>
  <c r="V3738" i="1"/>
  <c r="T3738" i="1"/>
  <c r="S3738" i="1"/>
  <c r="R3738" i="1"/>
  <c r="Q3738" i="1"/>
  <c r="AE3737" i="1"/>
  <c r="AD3737" i="1"/>
  <c r="AC3737" i="1"/>
  <c r="AB3737" i="1"/>
  <c r="AA3737" i="1"/>
  <c r="Z3737" i="1"/>
  <c r="V3737" i="1"/>
  <c r="T3737" i="1"/>
  <c r="S3737" i="1"/>
  <c r="R3737" i="1"/>
  <c r="Q3737" i="1"/>
  <c r="AE3736" i="1"/>
  <c r="AD3736" i="1"/>
  <c r="AC3736" i="1"/>
  <c r="AB3736" i="1"/>
  <c r="AA3736" i="1"/>
  <c r="Z3736" i="1"/>
  <c r="V3736" i="1"/>
  <c r="T3736" i="1"/>
  <c r="S3736" i="1"/>
  <c r="R3736" i="1"/>
  <c r="Q3736" i="1"/>
  <c r="AE3735" i="1"/>
  <c r="AD3735" i="1"/>
  <c r="AC3735" i="1"/>
  <c r="AB3735" i="1"/>
  <c r="AA3735" i="1"/>
  <c r="Z3735" i="1"/>
  <c r="V3735" i="1"/>
  <c r="T3735" i="1"/>
  <c r="S3735" i="1"/>
  <c r="R3735" i="1"/>
  <c r="Q3735" i="1"/>
  <c r="AE3734" i="1"/>
  <c r="AD3734" i="1"/>
  <c r="AC3734" i="1"/>
  <c r="AB3734" i="1"/>
  <c r="AA3734" i="1"/>
  <c r="Z3734" i="1"/>
  <c r="V3734" i="1"/>
  <c r="T3734" i="1"/>
  <c r="S3734" i="1"/>
  <c r="R3734" i="1"/>
  <c r="Q3734" i="1"/>
  <c r="AE3733" i="1"/>
  <c r="AD3733" i="1"/>
  <c r="AC3733" i="1"/>
  <c r="AB3733" i="1"/>
  <c r="AA3733" i="1"/>
  <c r="Z3733" i="1"/>
  <c r="V3733" i="1"/>
  <c r="T3733" i="1"/>
  <c r="S3733" i="1"/>
  <c r="R3733" i="1"/>
  <c r="Q3733" i="1"/>
  <c r="AE3732" i="1"/>
  <c r="AD3732" i="1"/>
  <c r="AC3732" i="1"/>
  <c r="AB3732" i="1"/>
  <c r="AA3732" i="1"/>
  <c r="Z3732" i="1"/>
  <c r="V3732" i="1"/>
  <c r="T3732" i="1"/>
  <c r="S3732" i="1"/>
  <c r="R3732" i="1"/>
  <c r="Q3732" i="1"/>
  <c r="AE3731" i="1"/>
  <c r="AD3731" i="1"/>
  <c r="AC3731" i="1"/>
  <c r="AB3731" i="1"/>
  <c r="AA3731" i="1"/>
  <c r="Z3731" i="1"/>
  <c r="V3731" i="1"/>
  <c r="T3731" i="1"/>
  <c r="S3731" i="1"/>
  <c r="R3731" i="1"/>
  <c r="Q3731" i="1"/>
  <c r="AE3730" i="1"/>
  <c r="AD3730" i="1"/>
  <c r="AC3730" i="1"/>
  <c r="AB3730" i="1"/>
  <c r="AA3730" i="1"/>
  <c r="Z3730" i="1"/>
  <c r="V3730" i="1"/>
  <c r="T3730" i="1"/>
  <c r="S3730" i="1"/>
  <c r="R3730" i="1"/>
  <c r="Q3730" i="1"/>
  <c r="AE3729" i="1"/>
  <c r="AD3729" i="1"/>
  <c r="AC3729" i="1"/>
  <c r="AB3729" i="1"/>
  <c r="AA3729" i="1"/>
  <c r="Z3729" i="1"/>
  <c r="V3729" i="1"/>
  <c r="T3729" i="1"/>
  <c r="S3729" i="1"/>
  <c r="R3729" i="1"/>
  <c r="Q3729" i="1"/>
  <c r="AE3728" i="1"/>
  <c r="AD3728" i="1"/>
  <c r="AC3728" i="1"/>
  <c r="AB3728" i="1"/>
  <c r="AA3728" i="1"/>
  <c r="Z3728" i="1"/>
  <c r="V3728" i="1"/>
  <c r="T3728" i="1"/>
  <c r="S3728" i="1"/>
  <c r="R3728" i="1"/>
  <c r="Q3728" i="1"/>
  <c r="AE3727" i="1"/>
  <c r="AD3727" i="1"/>
  <c r="AC3727" i="1"/>
  <c r="AB3727" i="1"/>
  <c r="AA3727" i="1"/>
  <c r="Z3727" i="1"/>
  <c r="V3727" i="1"/>
  <c r="T3727" i="1"/>
  <c r="S3727" i="1"/>
  <c r="R3727" i="1"/>
  <c r="Q3727" i="1"/>
  <c r="AE3726" i="1"/>
  <c r="AD3726" i="1"/>
  <c r="AC3726" i="1"/>
  <c r="AB3726" i="1"/>
  <c r="AA3726" i="1"/>
  <c r="Z3726" i="1"/>
  <c r="V3726" i="1"/>
  <c r="T3726" i="1"/>
  <c r="S3726" i="1"/>
  <c r="R3726" i="1"/>
  <c r="Q3726" i="1"/>
  <c r="AE3725" i="1"/>
  <c r="AD3725" i="1"/>
  <c r="AC3725" i="1"/>
  <c r="AB3725" i="1"/>
  <c r="AA3725" i="1"/>
  <c r="Z3725" i="1"/>
  <c r="V3725" i="1"/>
  <c r="T3725" i="1"/>
  <c r="S3725" i="1"/>
  <c r="R3725" i="1"/>
  <c r="Q3725" i="1"/>
  <c r="AE3724" i="1"/>
  <c r="AD3724" i="1"/>
  <c r="AC3724" i="1"/>
  <c r="AB3724" i="1"/>
  <c r="AA3724" i="1"/>
  <c r="Z3724" i="1"/>
  <c r="V3724" i="1"/>
  <c r="T3724" i="1"/>
  <c r="S3724" i="1"/>
  <c r="R3724" i="1"/>
  <c r="Q3724" i="1"/>
  <c r="AE3723" i="1"/>
  <c r="AD3723" i="1"/>
  <c r="AC3723" i="1"/>
  <c r="AB3723" i="1"/>
  <c r="AA3723" i="1"/>
  <c r="Z3723" i="1"/>
  <c r="V3723" i="1"/>
  <c r="T3723" i="1"/>
  <c r="S3723" i="1"/>
  <c r="R3723" i="1"/>
  <c r="Q3723" i="1"/>
  <c r="AE3722" i="1"/>
  <c r="AD3722" i="1"/>
  <c r="AC3722" i="1"/>
  <c r="AB3722" i="1"/>
  <c r="AA3722" i="1"/>
  <c r="Z3722" i="1"/>
  <c r="V3722" i="1"/>
  <c r="T3722" i="1"/>
  <c r="S3722" i="1"/>
  <c r="R3722" i="1"/>
  <c r="Q3722" i="1"/>
  <c r="AE3721" i="1"/>
  <c r="AD3721" i="1"/>
  <c r="AC3721" i="1"/>
  <c r="AB3721" i="1"/>
  <c r="AA3721" i="1"/>
  <c r="Z3721" i="1"/>
  <c r="V3721" i="1"/>
  <c r="T3721" i="1"/>
  <c r="S3721" i="1"/>
  <c r="R3721" i="1"/>
  <c r="Q3721" i="1"/>
  <c r="AE3720" i="1"/>
  <c r="AD3720" i="1"/>
  <c r="AC3720" i="1"/>
  <c r="AB3720" i="1"/>
  <c r="AA3720" i="1"/>
  <c r="Z3720" i="1"/>
  <c r="V3720" i="1"/>
  <c r="T3720" i="1"/>
  <c r="S3720" i="1"/>
  <c r="R3720" i="1"/>
  <c r="Q3720" i="1"/>
  <c r="AE3719" i="1"/>
  <c r="AD3719" i="1"/>
  <c r="AC3719" i="1"/>
  <c r="AB3719" i="1"/>
  <c r="AA3719" i="1"/>
  <c r="Z3719" i="1"/>
  <c r="V3719" i="1"/>
  <c r="T3719" i="1"/>
  <c r="S3719" i="1"/>
  <c r="R3719" i="1"/>
  <c r="Q3719" i="1"/>
  <c r="AE3718" i="1"/>
  <c r="AD3718" i="1"/>
  <c r="AC3718" i="1"/>
  <c r="AB3718" i="1"/>
  <c r="AA3718" i="1"/>
  <c r="Z3718" i="1"/>
  <c r="V3718" i="1"/>
  <c r="T3718" i="1"/>
  <c r="S3718" i="1"/>
  <c r="R3718" i="1"/>
  <c r="Q3718" i="1"/>
  <c r="AE3717" i="1"/>
  <c r="AD3717" i="1"/>
  <c r="AC3717" i="1"/>
  <c r="AB3717" i="1"/>
  <c r="AA3717" i="1"/>
  <c r="Z3717" i="1"/>
  <c r="V3717" i="1"/>
  <c r="T3717" i="1"/>
  <c r="S3717" i="1"/>
  <c r="R3717" i="1"/>
  <c r="Q3717" i="1"/>
  <c r="AE3716" i="1"/>
  <c r="AD3716" i="1"/>
  <c r="AC3716" i="1"/>
  <c r="AB3716" i="1"/>
  <c r="AA3716" i="1"/>
  <c r="Z3716" i="1"/>
  <c r="V3716" i="1"/>
  <c r="T3716" i="1"/>
  <c r="S3716" i="1"/>
  <c r="R3716" i="1"/>
  <c r="Q3716" i="1"/>
  <c r="AE3715" i="1"/>
  <c r="AD3715" i="1"/>
  <c r="AC3715" i="1"/>
  <c r="AB3715" i="1"/>
  <c r="AA3715" i="1"/>
  <c r="Z3715" i="1"/>
  <c r="V3715" i="1"/>
  <c r="T3715" i="1"/>
  <c r="S3715" i="1"/>
  <c r="R3715" i="1"/>
  <c r="Q3715" i="1"/>
  <c r="AE3714" i="1"/>
  <c r="AD3714" i="1"/>
  <c r="AC3714" i="1"/>
  <c r="AB3714" i="1"/>
  <c r="AA3714" i="1"/>
  <c r="Z3714" i="1"/>
  <c r="V3714" i="1"/>
  <c r="T3714" i="1"/>
  <c r="S3714" i="1"/>
  <c r="R3714" i="1"/>
  <c r="Q3714" i="1"/>
  <c r="AE3713" i="1"/>
  <c r="AD3713" i="1"/>
  <c r="AC3713" i="1"/>
  <c r="AB3713" i="1"/>
  <c r="AA3713" i="1"/>
  <c r="Z3713" i="1"/>
  <c r="V3713" i="1"/>
  <c r="T3713" i="1"/>
  <c r="S3713" i="1"/>
  <c r="R3713" i="1"/>
  <c r="Q3713" i="1"/>
  <c r="AE3712" i="1"/>
  <c r="AD3712" i="1"/>
  <c r="AC3712" i="1"/>
  <c r="AB3712" i="1"/>
  <c r="AA3712" i="1"/>
  <c r="Z3712" i="1"/>
  <c r="V3712" i="1"/>
  <c r="T3712" i="1"/>
  <c r="S3712" i="1"/>
  <c r="R3712" i="1"/>
  <c r="Q3712" i="1"/>
  <c r="AE3711" i="1"/>
  <c r="AD3711" i="1"/>
  <c r="AC3711" i="1"/>
  <c r="AB3711" i="1"/>
  <c r="AA3711" i="1"/>
  <c r="Z3711" i="1"/>
  <c r="V3711" i="1"/>
  <c r="T3711" i="1"/>
  <c r="S3711" i="1"/>
  <c r="R3711" i="1"/>
  <c r="Q3711" i="1"/>
  <c r="AE3710" i="1"/>
  <c r="AD3710" i="1"/>
  <c r="AC3710" i="1"/>
  <c r="AB3710" i="1"/>
  <c r="AA3710" i="1"/>
  <c r="Z3710" i="1"/>
  <c r="V3710" i="1"/>
  <c r="T3710" i="1"/>
  <c r="S3710" i="1"/>
  <c r="R3710" i="1"/>
  <c r="Q3710" i="1"/>
  <c r="AE3709" i="1"/>
  <c r="AD3709" i="1"/>
  <c r="AC3709" i="1"/>
  <c r="AB3709" i="1"/>
  <c r="AA3709" i="1"/>
  <c r="Z3709" i="1"/>
  <c r="V3709" i="1"/>
  <c r="T3709" i="1"/>
  <c r="S3709" i="1"/>
  <c r="R3709" i="1"/>
  <c r="Q3709" i="1"/>
  <c r="AE3708" i="1"/>
  <c r="AD3708" i="1"/>
  <c r="AC3708" i="1"/>
  <c r="AB3708" i="1"/>
  <c r="AA3708" i="1"/>
  <c r="Z3708" i="1"/>
  <c r="V3708" i="1"/>
  <c r="T3708" i="1"/>
  <c r="S3708" i="1"/>
  <c r="R3708" i="1"/>
  <c r="Q3708" i="1"/>
  <c r="AE3707" i="1"/>
  <c r="AD3707" i="1"/>
  <c r="AC3707" i="1"/>
  <c r="AB3707" i="1"/>
  <c r="AA3707" i="1"/>
  <c r="Z3707" i="1"/>
  <c r="V3707" i="1"/>
  <c r="T3707" i="1"/>
  <c r="S3707" i="1"/>
  <c r="R3707" i="1"/>
  <c r="Q3707" i="1"/>
  <c r="AE3706" i="1"/>
  <c r="AD3706" i="1"/>
  <c r="AC3706" i="1"/>
  <c r="AB3706" i="1"/>
  <c r="AA3706" i="1"/>
  <c r="Z3706" i="1"/>
  <c r="V3706" i="1"/>
  <c r="T3706" i="1"/>
  <c r="S3706" i="1"/>
  <c r="R3706" i="1"/>
  <c r="Q3706" i="1"/>
  <c r="AE3705" i="1"/>
  <c r="AD3705" i="1"/>
  <c r="AC3705" i="1"/>
  <c r="AB3705" i="1"/>
  <c r="AA3705" i="1"/>
  <c r="Z3705" i="1"/>
  <c r="V3705" i="1"/>
  <c r="T3705" i="1"/>
  <c r="S3705" i="1"/>
  <c r="R3705" i="1"/>
  <c r="Q3705" i="1"/>
  <c r="AE3704" i="1"/>
  <c r="AD3704" i="1"/>
  <c r="AC3704" i="1"/>
  <c r="AB3704" i="1"/>
  <c r="AA3704" i="1"/>
  <c r="Z3704" i="1"/>
  <c r="V3704" i="1"/>
  <c r="T3704" i="1"/>
  <c r="S3704" i="1"/>
  <c r="R3704" i="1"/>
  <c r="Q3704" i="1"/>
  <c r="AE3703" i="1"/>
  <c r="AD3703" i="1"/>
  <c r="AC3703" i="1"/>
  <c r="AB3703" i="1"/>
  <c r="AA3703" i="1"/>
  <c r="Z3703" i="1"/>
  <c r="V3703" i="1"/>
  <c r="T3703" i="1"/>
  <c r="S3703" i="1"/>
  <c r="R3703" i="1"/>
  <c r="Q3703" i="1"/>
  <c r="AE3702" i="1"/>
  <c r="AD3702" i="1"/>
  <c r="AC3702" i="1"/>
  <c r="AB3702" i="1"/>
  <c r="AA3702" i="1"/>
  <c r="Z3702" i="1"/>
  <c r="V3702" i="1"/>
  <c r="T3702" i="1"/>
  <c r="S3702" i="1"/>
  <c r="R3702" i="1"/>
  <c r="Q3702" i="1"/>
  <c r="AE3701" i="1"/>
  <c r="AD3701" i="1"/>
  <c r="AC3701" i="1"/>
  <c r="AB3701" i="1"/>
  <c r="AA3701" i="1"/>
  <c r="Z3701" i="1"/>
  <c r="V3701" i="1"/>
  <c r="T3701" i="1"/>
  <c r="S3701" i="1"/>
  <c r="R3701" i="1"/>
  <c r="Q3701" i="1"/>
  <c r="AE3700" i="1"/>
  <c r="AD3700" i="1"/>
  <c r="AC3700" i="1"/>
  <c r="AB3700" i="1"/>
  <c r="AA3700" i="1"/>
  <c r="Z3700" i="1"/>
  <c r="V3700" i="1"/>
  <c r="T3700" i="1"/>
  <c r="S3700" i="1"/>
  <c r="R3700" i="1"/>
  <c r="Q3700" i="1"/>
  <c r="AE3699" i="1"/>
  <c r="AD3699" i="1"/>
  <c r="AC3699" i="1"/>
  <c r="AB3699" i="1"/>
  <c r="AA3699" i="1"/>
  <c r="Z3699" i="1"/>
  <c r="V3699" i="1"/>
  <c r="T3699" i="1"/>
  <c r="S3699" i="1"/>
  <c r="R3699" i="1"/>
  <c r="Q3699" i="1"/>
  <c r="AE3698" i="1"/>
  <c r="AD3698" i="1"/>
  <c r="AC3698" i="1"/>
  <c r="AB3698" i="1"/>
  <c r="AA3698" i="1"/>
  <c r="Z3698" i="1"/>
  <c r="V3698" i="1"/>
  <c r="T3698" i="1"/>
  <c r="S3698" i="1"/>
  <c r="R3698" i="1"/>
  <c r="Q3698" i="1"/>
  <c r="AE3697" i="1"/>
  <c r="AD3697" i="1"/>
  <c r="AC3697" i="1"/>
  <c r="AB3697" i="1"/>
  <c r="AA3697" i="1"/>
  <c r="Z3697" i="1"/>
  <c r="V3697" i="1"/>
  <c r="T3697" i="1"/>
  <c r="S3697" i="1"/>
  <c r="R3697" i="1"/>
  <c r="Q3697" i="1"/>
  <c r="AE3696" i="1"/>
  <c r="AD3696" i="1"/>
  <c r="AC3696" i="1"/>
  <c r="AB3696" i="1"/>
  <c r="AA3696" i="1"/>
  <c r="Z3696" i="1"/>
  <c r="V3696" i="1"/>
  <c r="T3696" i="1"/>
  <c r="S3696" i="1"/>
  <c r="R3696" i="1"/>
  <c r="Q3696" i="1"/>
  <c r="AE3695" i="1"/>
  <c r="AD3695" i="1"/>
  <c r="AC3695" i="1"/>
  <c r="AB3695" i="1"/>
  <c r="AA3695" i="1"/>
  <c r="Z3695" i="1"/>
  <c r="V3695" i="1"/>
  <c r="T3695" i="1"/>
  <c r="S3695" i="1"/>
  <c r="R3695" i="1"/>
  <c r="Q3695" i="1"/>
  <c r="AE3694" i="1"/>
  <c r="AD3694" i="1"/>
  <c r="AC3694" i="1"/>
  <c r="AB3694" i="1"/>
  <c r="AA3694" i="1"/>
  <c r="Z3694" i="1"/>
  <c r="V3694" i="1"/>
  <c r="T3694" i="1"/>
  <c r="S3694" i="1"/>
  <c r="R3694" i="1"/>
  <c r="Q3694" i="1"/>
  <c r="AE3693" i="1"/>
  <c r="AD3693" i="1"/>
  <c r="AC3693" i="1"/>
  <c r="AB3693" i="1"/>
  <c r="AA3693" i="1"/>
  <c r="Z3693" i="1"/>
  <c r="V3693" i="1"/>
  <c r="T3693" i="1"/>
  <c r="S3693" i="1"/>
  <c r="R3693" i="1"/>
  <c r="Q3693" i="1"/>
  <c r="AE3692" i="1"/>
  <c r="AD3692" i="1"/>
  <c r="AC3692" i="1"/>
  <c r="AB3692" i="1"/>
  <c r="AA3692" i="1"/>
  <c r="Z3692" i="1"/>
  <c r="V3692" i="1"/>
  <c r="T3692" i="1"/>
  <c r="S3692" i="1"/>
  <c r="R3692" i="1"/>
  <c r="Q3692" i="1"/>
  <c r="AE3691" i="1"/>
  <c r="AD3691" i="1"/>
  <c r="AC3691" i="1"/>
  <c r="AB3691" i="1"/>
  <c r="AA3691" i="1"/>
  <c r="Z3691" i="1"/>
  <c r="V3691" i="1"/>
  <c r="T3691" i="1"/>
  <c r="S3691" i="1"/>
  <c r="R3691" i="1"/>
  <c r="Q3691" i="1"/>
  <c r="AE3690" i="1"/>
  <c r="AD3690" i="1"/>
  <c r="AC3690" i="1"/>
  <c r="AB3690" i="1"/>
  <c r="AA3690" i="1"/>
  <c r="Z3690" i="1"/>
  <c r="V3690" i="1"/>
  <c r="T3690" i="1"/>
  <c r="S3690" i="1"/>
  <c r="R3690" i="1"/>
  <c r="Q3690" i="1"/>
  <c r="AE3689" i="1"/>
  <c r="AD3689" i="1"/>
  <c r="AC3689" i="1"/>
  <c r="AB3689" i="1"/>
  <c r="AA3689" i="1"/>
  <c r="Z3689" i="1"/>
  <c r="V3689" i="1"/>
  <c r="T3689" i="1"/>
  <c r="S3689" i="1"/>
  <c r="R3689" i="1"/>
  <c r="Q3689" i="1"/>
  <c r="AE3688" i="1"/>
  <c r="AD3688" i="1"/>
  <c r="AC3688" i="1"/>
  <c r="AB3688" i="1"/>
  <c r="AA3688" i="1"/>
  <c r="Z3688" i="1"/>
  <c r="V3688" i="1"/>
  <c r="T3688" i="1"/>
  <c r="S3688" i="1"/>
  <c r="R3688" i="1"/>
  <c r="Q3688" i="1"/>
  <c r="AE3687" i="1"/>
  <c r="AD3687" i="1"/>
  <c r="AC3687" i="1"/>
  <c r="AB3687" i="1"/>
  <c r="AA3687" i="1"/>
  <c r="Z3687" i="1"/>
  <c r="V3687" i="1"/>
  <c r="T3687" i="1"/>
  <c r="S3687" i="1"/>
  <c r="R3687" i="1"/>
  <c r="Q3687" i="1"/>
  <c r="AE3686" i="1"/>
  <c r="AD3686" i="1"/>
  <c r="AC3686" i="1"/>
  <c r="AB3686" i="1"/>
  <c r="AA3686" i="1"/>
  <c r="Z3686" i="1"/>
  <c r="V3686" i="1"/>
  <c r="T3686" i="1"/>
  <c r="S3686" i="1"/>
  <c r="R3686" i="1"/>
  <c r="Q3686" i="1"/>
  <c r="AE3685" i="1"/>
  <c r="AD3685" i="1"/>
  <c r="AC3685" i="1"/>
  <c r="AB3685" i="1"/>
  <c r="AA3685" i="1"/>
  <c r="Z3685" i="1"/>
  <c r="V3685" i="1"/>
  <c r="T3685" i="1"/>
  <c r="S3685" i="1"/>
  <c r="R3685" i="1"/>
  <c r="Q3685" i="1"/>
  <c r="AE3684" i="1"/>
  <c r="AD3684" i="1"/>
  <c r="AC3684" i="1"/>
  <c r="AB3684" i="1"/>
  <c r="AA3684" i="1"/>
  <c r="Z3684" i="1"/>
  <c r="V3684" i="1"/>
  <c r="T3684" i="1"/>
  <c r="S3684" i="1"/>
  <c r="R3684" i="1"/>
  <c r="Q3684" i="1"/>
  <c r="AE3683" i="1"/>
  <c r="AD3683" i="1"/>
  <c r="AC3683" i="1"/>
  <c r="AB3683" i="1"/>
  <c r="AA3683" i="1"/>
  <c r="Z3683" i="1"/>
  <c r="V3683" i="1"/>
  <c r="T3683" i="1"/>
  <c r="S3683" i="1"/>
  <c r="R3683" i="1"/>
  <c r="Q3683" i="1"/>
  <c r="AE3682" i="1"/>
  <c r="AD3682" i="1"/>
  <c r="AC3682" i="1"/>
  <c r="AB3682" i="1"/>
  <c r="AA3682" i="1"/>
  <c r="Z3682" i="1"/>
  <c r="V3682" i="1"/>
  <c r="T3682" i="1"/>
  <c r="S3682" i="1"/>
  <c r="R3682" i="1"/>
  <c r="Q3682" i="1"/>
  <c r="AE3681" i="1"/>
  <c r="AD3681" i="1"/>
  <c r="AC3681" i="1"/>
  <c r="AB3681" i="1"/>
  <c r="AA3681" i="1"/>
  <c r="Z3681" i="1"/>
  <c r="V3681" i="1"/>
  <c r="T3681" i="1"/>
  <c r="S3681" i="1"/>
  <c r="R3681" i="1"/>
  <c r="Q3681" i="1"/>
  <c r="AE3680" i="1"/>
  <c r="AD3680" i="1"/>
  <c r="AC3680" i="1"/>
  <c r="AB3680" i="1"/>
  <c r="AA3680" i="1"/>
  <c r="Z3680" i="1"/>
  <c r="V3680" i="1"/>
  <c r="T3680" i="1"/>
  <c r="S3680" i="1"/>
  <c r="R3680" i="1"/>
  <c r="Q3680" i="1"/>
  <c r="AE3679" i="1"/>
  <c r="AD3679" i="1"/>
  <c r="AC3679" i="1"/>
  <c r="AB3679" i="1"/>
  <c r="AA3679" i="1"/>
  <c r="Z3679" i="1"/>
  <c r="V3679" i="1"/>
  <c r="T3679" i="1"/>
  <c r="S3679" i="1"/>
  <c r="R3679" i="1"/>
  <c r="Q3679" i="1"/>
  <c r="AE3678" i="1"/>
  <c r="AD3678" i="1"/>
  <c r="AC3678" i="1"/>
  <c r="AB3678" i="1"/>
  <c r="AA3678" i="1"/>
  <c r="Z3678" i="1"/>
  <c r="V3678" i="1"/>
  <c r="T3678" i="1"/>
  <c r="S3678" i="1"/>
  <c r="R3678" i="1"/>
  <c r="Q3678" i="1"/>
  <c r="AE3677" i="1"/>
  <c r="AD3677" i="1"/>
  <c r="AC3677" i="1"/>
  <c r="AB3677" i="1"/>
  <c r="AA3677" i="1"/>
  <c r="Z3677" i="1"/>
  <c r="V3677" i="1"/>
  <c r="T3677" i="1"/>
  <c r="S3677" i="1"/>
  <c r="R3677" i="1"/>
  <c r="Q3677" i="1"/>
  <c r="AE3676" i="1"/>
  <c r="AD3676" i="1"/>
  <c r="AC3676" i="1"/>
  <c r="AB3676" i="1"/>
  <c r="AA3676" i="1"/>
  <c r="Z3676" i="1"/>
  <c r="V3676" i="1"/>
  <c r="T3676" i="1"/>
  <c r="S3676" i="1"/>
  <c r="R3676" i="1"/>
  <c r="Q3676" i="1"/>
  <c r="AE3675" i="1"/>
  <c r="AD3675" i="1"/>
  <c r="AC3675" i="1"/>
  <c r="AB3675" i="1"/>
  <c r="AA3675" i="1"/>
  <c r="Z3675" i="1"/>
  <c r="V3675" i="1"/>
  <c r="T3675" i="1"/>
  <c r="S3675" i="1"/>
  <c r="R3675" i="1"/>
  <c r="Q3675" i="1"/>
  <c r="AE3674" i="1"/>
  <c r="AD3674" i="1"/>
  <c r="AC3674" i="1"/>
  <c r="AB3674" i="1"/>
  <c r="AA3674" i="1"/>
  <c r="Z3674" i="1"/>
  <c r="V3674" i="1"/>
  <c r="T3674" i="1"/>
  <c r="S3674" i="1"/>
  <c r="R3674" i="1"/>
  <c r="Q3674" i="1"/>
  <c r="AE3673" i="1"/>
  <c r="AD3673" i="1"/>
  <c r="AC3673" i="1"/>
  <c r="AB3673" i="1"/>
  <c r="AA3673" i="1"/>
  <c r="Z3673" i="1"/>
  <c r="V3673" i="1"/>
  <c r="T3673" i="1"/>
  <c r="S3673" i="1"/>
  <c r="R3673" i="1"/>
  <c r="Q3673" i="1"/>
  <c r="AE3672" i="1"/>
  <c r="AD3672" i="1"/>
  <c r="AC3672" i="1"/>
  <c r="AB3672" i="1"/>
  <c r="AA3672" i="1"/>
  <c r="Z3672" i="1"/>
  <c r="V3672" i="1"/>
  <c r="T3672" i="1"/>
  <c r="S3672" i="1"/>
  <c r="R3672" i="1"/>
  <c r="Q3672" i="1"/>
  <c r="AE3671" i="1"/>
  <c r="AD3671" i="1"/>
  <c r="AC3671" i="1"/>
  <c r="AB3671" i="1"/>
  <c r="AA3671" i="1"/>
  <c r="Z3671" i="1"/>
  <c r="V3671" i="1"/>
  <c r="T3671" i="1"/>
  <c r="S3671" i="1"/>
  <c r="R3671" i="1"/>
  <c r="Q3671" i="1"/>
  <c r="AE3670" i="1"/>
  <c r="AD3670" i="1"/>
  <c r="AC3670" i="1"/>
  <c r="AB3670" i="1"/>
  <c r="AA3670" i="1"/>
  <c r="Z3670" i="1"/>
  <c r="V3670" i="1"/>
  <c r="T3670" i="1"/>
  <c r="S3670" i="1"/>
  <c r="R3670" i="1"/>
  <c r="Q3670" i="1"/>
  <c r="AE3669" i="1"/>
  <c r="AD3669" i="1"/>
  <c r="AC3669" i="1"/>
  <c r="AB3669" i="1"/>
  <c r="AA3669" i="1"/>
  <c r="Z3669" i="1"/>
  <c r="V3669" i="1"/>
  <c r="T3669" i="1"/>
  <c r="S3669" i="1"/>
  <c r="R3669" i="1"/>
  <c r="Q3669" i="1"/>
  <c r="AE3668" i="1"/>
  <c r="AD3668" i="1"/>
  <c r="AC3668" i="1"/>
  <c r="AB3668" i="1"/>
  <c r="AA3668" i="1"/>
  <c r="Z3668" i="1"/>
  <c r="V3668" i="1"/>
  <c r="T3668" i="1"/>
  <c r="S3668" i="1"/>
  <c r="R3668" i="1"/>
  <c r="Q3668" i="1"/>
  <c r="AE3667" i="1"/>
  <c r="AD3667" i="1"/>
  <c r="AC3667" i="1"/>
  <c r="AB3667" i="1"/>
  <c r="AA3667" i="1"/>
  <c r="Z3667" i="1"/>
  <c r="V3667" i="1"/>
  <c r="T3667" i="1"/>
  <c r="S3667" i="1"/>
  <c r="R3667" i="1"/>
  <c r="Q3667" i="1"/>
  <c r="AE3666" i="1"/>
  <c r="AD3666" i="1"/>
  <c r="AC3666" i="1"/>
  <c r="AB3666" i="1"/>
  <c r="AA3666" i="1"/>
  <c r="Z3666" i="1"/>
  <c r="V3666" i="1"/>
  <c r="T3666" i="1"/>
  <c r="S3666" i="1"/>
  <c r="R3666" i="1"/>
  <c r="Q3666" i="1"/>
  <c r="AE3665" i="1"/>
  <c r="AD3665" i="1"/>
  <c r="AC3665" i="1"/>
  <c r="AB3665" i="1"/>
  <c r="AA3665" i="1"/>
  <c r="Z3665" i="1"/>
  <c r="V3665" i="1"/>
  <c r="T3665" i="1"/>
  <c r="S3665" i="1"/>
  <c r="R3665" i="1"/>
  <c r="Q3665" i="1"/>
  <c r="AE3664" i="1"/>
  <c r="AD3664" i="1"/>
  <c r="AC3664" i="1"/>
  <c r="AB3664" i="1"/>
  <c r="AA3664" i="1"/>
  <c r="Z3664" i="1"/>
  <c r="V3664" i="1"/>
  <c r="T3664" i="1"/>
  <c r="S3664" i="1"/>
  <c r="R3664" i="1"/>
  <c r="Q3664" i="1"/>
  <c r="AE3663" i="1"/>
  <c r="AD3663" i="1"/>
  <c r="AC3663" i="1"/>
  <c r="AB3663" i="1"/>
  <c r="AA3663" i="1"/>
  <c r="Z3663" i="1"/>
  <c r="V3663" i="1"/>
  <c r="T3663" i="1"/>
  <c r="S3663" i="1"/>
  <c r="R3663" i="1"/>
  <c r="Q3663" i="1"/>
  <c r="AE3662" i="1"/>
  <c r="AD3662" i="1"/>
  <c r="AC3662" i="1"/>
  <c r="AB3662" i="1"/>
  <c r="AA3662" i="1"/>
  <c r="Z3662" i="1"/>
  <c r="V3662" i="1"/>
  <c r="T3662" i="1"/>
  <c r="S3662" i="1"/>
  <c r="R3662" i="1"/>
  <c r="Q3662" i="1"/>
  <c r="AE3661" i="1"/>
  <c r="AD3661" i="1"/>
  <c r="AC3661" i="1"/>
  <c r="AB3661" i="1"/>
  <c r="AA3661" i="1"/>
  <c r="Z3661" i="1"/>
  <c r="V3661" i="1"/>
  <c r="T3661" i="1"/>
  <c r="S3661" i="1"/>
  <c r="R3661" i="1"/>
  <c r="Q3661" i="1"/>
  <c r="AE3660" i="1"/>
  <c r="AD3660" i="1"/>
  <c r="AC3660" i="1"/>
  <c r="AB3660" i="1"/>
  <c r="AA3660" i="1"/>
  <c r="Z3660" i="1"/>
  <c r="V3660" i="1"/>
  <c r="T3660" i="1"/>
  <c r="S3660" i="1"/>
  <c r="R3660" i="1"/>
  <c r="Q3660" i="1"/>
  <c r="AE3659" i="1"/>
  <c r="AD3659" i="1"/>
  <c r="AC3659" i="1"/>
  <c r="AB3659" i="1"/>
  <c r="AA3659" i="1"/>
  <c r="Z3659" i="1"/>
  <c r="V3659" i="1"/>
  <c r="T3659" i="1"/>
  <c r="S3659" i="1"/>
  <c r="R3659" i="1"/>
  <c r="Q3659" i="1"/>
  <c r="AE3658" i="1"/>
  <c r="AD3658" i="1"/>
  <c r="AC3658" i="1"/>
  <c r="AB3658" i="1"/>
  <c r="AA3658" i="1"/>
  <c r="Z3658" i="1"/>
  <c r="V3658" i="1"/>
  <c r="T3658" i="1"/>
  <c r="S3658" i="1"/>
  <c r="R3658" i="1"/>
  <c r="Q3658" i="1"/>
  <c r="AE3657" i="1"/>
  <c r="AD3657" i="1"/>
  <c r="AC3657" i="1"/>
  <c r="AB3657" i="1"/>
  <c r="AA3657" i="1"/>
  <c r="Z3657" i="1"/>
  <c r="V3657" i="1"/>
  <c r="T3657" i="1"/>
  <c r="S3657" i="1"/>
  <c r="R3657" i="1"/>
  <c r="Q3657" i="1"/>
  <c r="AE3656" i="1"/>
  <c r="AD3656" i="1"/>
  <c r="AC3656" i="1"/>
  <c r="AB3656" i="1"/>
  <c r="AA3656" i="1"/>
  <c r="Z3656" i="1"/>
  <c r="V3656" i="1"/>
  <c r="T3656" i="1"/>
  <c r="S3656" i="1"/>
  <c r="R3656" i="1"/>
  <c r="Q3656" i="1"/>
  <c r="AE3655" i="1"/>
  <c r="AD3655" i="1"/>
  <c r="AC3655" i="1"/>
  <c r="AB3655" i="1"/>
  <c r="AA3655" i="1"/>
  <c r="Z3655" i="1"/>
  <c r="V3655" i="1"/>
  <c r="T3655" i="1"/>
  <c r="S3655" i="1"/>
  <c r="R3655" i="1"/>
  <c r="Q3655" i="1"/>
  <c r="AE3654" i="1"/>
  <c r="AD3654" i="1"/>
  <c r="AC3654" i="1"/>
  <c r="AB3654" i="1"/>
  <c r="AA3654" i="1"/>
  <c r="Z3654" i="1"/>
  <c r="V3654" i="1"/>
  <c r="T3654" i="1"/>
  <c r="S3654" i="1"/>
  <c r="R3654" i="1"/>
  <c r="Q3654" i="1"/>
  <c r="AE3653" i="1"/>
  <c r="AD3653" i="1"/>
  <c r="AC3653" i="1"/>
  <c r="AB3653" i="1"/>
  <c r="AA3653" i="1"/>
  <c r="Z3653" i="1"/>
  <c r="V3653" i="1"/>
  <c r="T3653" i="1"/>
  <c r="S3653" i="1"/>
  <c r="R3653" i="1"/>
  <c r="Q3653" i="1"/>
  <c r="AE3652" i="1"/>
  <c r="AD3652" i="1"/>
  <c r="AC3652" i="1"/>
  <c r="AB3652" i="1"/>
  <c r="AA3652" i="1"/>
  <c r="Z3652" i="1"/>
  <c r="V3652" i="1"/>
  <c r="T3652" i="1"/>
  <c r="S3652" i="1"/>
  <c r="R3652" i="1"/>
  <c r="Q3652" i="1"/>
  <c r="AE3651" i="1"/>
  <c r="AD3651" i="1"/>
  <c r="AC3651" i="1"/>
  <c r="AB3651" i="1"/>
  <c r="AA3651" i="1"/>
  <c r="Z3651" i="1"/>
  <c r="V3651" i="1"/>
  <c r="T3651" i="1"/>
  <c r="S3651" i="1"/>
  <c r="R3651" i="1"/>
  <c r="Q3651" i="1"/>
  <c r="AE3650" i="1"/>
  <c r="AD3650" i="1"/>
  <c r="AC3650" i="1"/>
  <c r="AB3650" i="1"/>
  <c r="AA3650" i="1"/>
  <c r="Z3650" i="1"/>
  <c r="V3650" i="1"/>
  <c r="T3650" i="1"/>
  <c r="S3650" i="1"/>
  <c r="R3650" i="1"/>
  <c r="Q3650" i="1"/>
  <c r="AE3649" i="1"/>
  <c r="AD3649" i="1"/>
  <c r="AC3649" i="1"/>
  <c r="AB3649" i="1"/>
  <c r="AA3649" i="1"/>
  <c r="Z3649" i="1"/>
  <c r="V3649" i="1"/>
  <c r="T3649" i="1"/>
  <c r="S3649" i="1"/>
  <c r="R3649" i="1"/>
  <c r="Q3649" i="1"/>
  <c r="AE3648" i="1"/>
  <c r="AD3648" i="1"/>
  <c r="AC3648" i="1"/>
  <c r="AB3648" i="1"/>
  <c r="AA3648" i="1"/>
  <c r="Z3648" i="1"/>
  <c r="V3648" i="1"/>
  <c r="T3648" i="1"/>
  <c r="S3648" i="1"/>
  <c r="R3648" i="1"/>
  <c r="Q3648" i="1"/>
  <c r="AE3647" i="1"/>
  <c r="AD3647" i="1"/>
  <c r="AC3647" i="1"/>
  <c r="AB3647" i="1"/>
  <c r="AA3647" i="1"/>
  <c r="Z3647" i="1"/>
  <c r="V3647" i="1"/>
  <c r="T3647" i="1"/>
  <c r="S3647" i="1"/>
  <c r="R3647" i="1"/>
  <c r="Q3647" i="1"/>
  <c r="AE3646" i="1"/>
  <c r="AD3646" i="1"/>
  <c r="AC3646" i="1"/>
  <c r="AB3646" i="1"/>
  <c r="AA3646" i="1"/>
  <c r="Z3646" i="1"/>
  <c r="V3646" i="1"/>
  <c r="T3646" i="1"/>
  <c r="S3646" i="1"/>
  <c r="R3646" i="1"/>
  <c r="Q3646" i="1"/>
  <c r="AE3645" i="1"/>
  <c r="AD3645" i="1"/>
  <c r="AC3645" i="1"/>
  <c r="AB3645" i="1"/>
  <c r="AA3645" i="1"/>
  <c r="Z3645" i="1"/>
  <c r="V3645" i="1"/>
  <c r="T3645" i="1"/>
  <c r="S3645" i="1"/>
  <c r="R3645" i="1"/>
  <c r="Q3645" i="1"/>
  <c r="AE3644" i="1"/>
  <c r="AD3644" i="1"/>
  <c r="AC3644" i="1"/>
  <c r="AB3644" i="1"/>
  <c r="AA3644" i="1"/>
  <c r="Z3644" i="1"/>
  <c r="V3644" i="1"/>
  <c r="T3644" i="1"/>
  <c r="S3644" i="1"/>
  <c r="R3644" i="1"/>
  <c r="Q3644" i="1"/>
  <c r="AE3643" i="1"/>
  <c r="AD3643" i="1"/>
  <c r="AC3643" i="1"/>
  <c r="AB3643" i="1"/>
  <c r="AA3643" i="1"/>
  <c r="Z3643" i="1"/>
  <c r="V3643" i="1"/>
  <c r="T3643" i="1"/>
  <c r="S3643" i="1"/>
  <c r="R3643" i="1"/>
  <c r="Q3643" i="1"/>
  <c r="AE3642" i="1"/>
  <c r="AD3642" i="1"/>
  <c r="AC3642" i="1"/>
  <c r="AB3642" i="1"/>
  <c r="AA3642" i="1"/>
  <c r="Z3642" i="1"/>
  <c r="V3642" i="1"/>
  <c r="T3642" i="1"/>
  <c r="S3642" i="1"/>
  <c r="R3642" i="1"/>
  <c r="Q3642" i="1"/>
  <c r="AE3641" i="1"/>
  <c r="AD3641" i="1"/>
  <c r="AC3641" i="1"/>
  <c r="AB3641" i="1"/>
  <c r="AA3641" i="1"/>
  <c r="Z3641" i="1"/>
  <c r="V3641" i="1"/>
  <c r="T3641" i="1"/>
  <c r="S3641" i="1"/>
  <c r="R3641" i="1"/>
  <c r="Q3641" i="1"/>
  <c r="AE3640" i="1"/>
  <c r="AD3640" i="1"/>
  <c r="AC3640" i="1"/>
  <c r="AB3640" i="1"/>
  <c r="AA3640" i="1"/>
  <c r="Z3640" i="1"/>
  <c r="V3640" i="1"/>
  <c r="T3640" i="1"/>
  <c r="S3640" i="1"/>
  <c r="R3640" i="1"/>
  <c r="Q3640" i="1"/>
  <c r="AE3639" i="1"/>
  <c r="AD3639" i="1"/>
  <c r="AC3639" i="1"/>
  <c r="AB3639" i="1"/>
  <c r="AA3639" i="1"/>
  <c r="Z3639" i="1"/>
  <c r="V3639" i="1"/>
  <c r="T3639" i="1"/>
  <c r="S3639" i="1"/>
  <c r="R3639" i="1"/>
  <c r="Q3639" i="1"/>
  <c r="AE3638" i="1"/>
  <c r="AD3638" i="1"/>
  <c r="AC3638" i="1"/>
  <c r="AB3638" i="1"/>
  <c r="AA3638" i="1"/>
  <c r="Z3638" i="1"/>
  <c r="V3638" i="1"/>
  <c r="T3638" i="1"/>
  <c r="S3638" i="1"/>
  <c r="R3638" i="1"/>
  <c r="Q3638" i="1"/>
  <c r="AE3637" i="1"/>
  <c r="AD3637" i="1"/>
  <c r="AC3637" i="1"/>
  <c r="AB3637" i="1"/>
  <c r="AA3637" i="1"/>
  <c r="Z3637" i="1"/>
  <c r="V3637" i="1"/>
  <c r="T3637" i="1"/>
  <c r="S3637" i="1"/>
  <c r="R3637" i="1"/>
  <c r="Q3637" i="1"/>
  <c r="AE3636" i="1"/>
  <c r="AD3636" i="1"/>
  <c r="AC3636" i="1"/>
  <c r="AB3636" i="1"/>
  <c r="AA3636" i="1"/>
  <c r="Z3636" i="1"/>
  <c r="V3636" i="1"/>
  <c r="T3636" i="1"/>
  <c r="S3636" i="1"/>
  <c r="R3636" i="1"/>
  <c r="Q3636" i="1"/>
  <c r="AE3635" i="1"/>
  <c r="AD3635" i="1"/>
  <c r="AC3635" i="1"/>
  <c r="AB3635" i="1"/>
  <c r="AA3635" i="1"/>
  <c r="Z3635" i="1"/>
  <c r="V3635" i="1"/>
  <c r="T3635" i="1"/>
  <c r="S3635" i="1"/>
  <c r="R3635" i="1"/>
  <c r="Q3635" i="1"/>
  <c r="AE3634" i="1"/>
  <c r="AD3634" i="1"/>
  <c r="AC3634" i="1"/>
  <c r="AB3634" i="1"/>
  <c r="AA3634" i="1"/>
  <c r="Z3634" i="1"/>
  <c r="V3634" i="1"/>
  <c r="T3634" i="1"/>
  <c r="S3634" i="1"/>
  <c r="R3634" i="1"/>
  <c r="Q3634" i="1"/>
  <c r="AE3633" i="1"/>
  <c r="AD3633" i="1"/>
  <c r="AC3633" i="1"/>
  <c r="AB3633" i="1"/>
  <c r="AA3633" i="1"/>
  <c r="Z3633" i="1"/>
  <c r="V3633" i="1"/>
  <c r="T3633" i="1"/>
  <c r="S3633" i="1"/>
  <c r="R3633" i="1"/>
  <c r="Q3633" i="1"/>
  <c r="AE3632" i="1"/>
  <c r="AD3632" i="1"/>
  <c r="AC3632" i="1"/>
  <c r="AB3632" i="1"/>
  <c r="AA3632" i="1"/>
  <c r="Z3632" i="1"/>
  <c r="V3632" i="1"/>
  <c r="T3632" i="1"/>
  <c r="S3632" i="1"/>
  <c r="R3632" i="1"/>
  <c r="Q3632" i="1"/>
  <c r="AE3631" i="1"/>
  <c r="AD3631" i="1"/>
  <c r="AC3631" i="1"/>
  <c r="AB3631" i="1"/>
  <c r="AA3631" i="1"/>
  <c r="Z3631" i="1"/>
  <c r="V3631" i="1"/>
  <c r="T3631" i="1"/>
  <c r="S3631" i="1"/>
  <c r="R3631" i="1"/>
  <c r="Q3631" i="1"/>
  <c r="AE3630" i="1"/>
  <c r="AD3630" i="1"/>
  <c r="AC3630" i="1"/>
  <c r="AB3630" i="1"/>
  <c r="AA3630" i="1"/>
  <c r="Z3630" i="1"/>
  <c r="V3630" i="1"/>
  <c r="T3630" i="1"/>
  <c r="S3630" i="1"/>
  <c r="R3630" i="1"/>
  <c r="Q3630" i="1"/>
  <c r="AE3629" i="1"/>
  <c r="AD3629" i="1"/>
  <c r="AC3629" i="1"/>
  <c r="AB3629" i="1"/>
  <c r="AA3629" i="1"/>
  <c r="Z3629" i="1"/>
  <c r="V3629" i="1"/>
  <c r="T3629" i="1"/>
  <c r="S3629" i="1"/>
  <c r="R3629" i="1"/>
  <c r="Q3629" i="1"/>
  <c r="AE3628" i="1"/>
  <c r="AD3628" i="1"/>
  <c r="AC3628" i="1"/>
  <c r="AB3628" i="1"/>
  <c r="AA3628" i="1"/>
  <c r="Z3628" i="1"/>
  <c r="V3628" i="1"/>
  <c r="T3628" i="1"/>
  <c r="S3628" i="1"/>
  <c r="R3628" i="1"/>
  <c r="Q3628" i="1"/>
  <c r="AE3627" i="1"/>
  <c r="AD3627" i="1"/>
  <c r="AC3627" i="1"/>
  <c r="AB3627" i="1"/>
  <c r="AA3627" i="1"/>
  <c r="Z3627" i="1"/>
  <c r="V3627" i="1"/>
  <c r="T3627" i="1"/>
  <c r="S3627" i="1"/>
  <c r="R3627" i="1"/>
  <c r="Q3627" i="1"/>
  <c r="AE3626" i="1"/>
  <c r="AD3626" i="1"/>
  <c r="AC3626" i="1"/>
  <c r="AB3626" i="1"/>
  <c r="AA3626" i="1"/>
  <c r="Z3626" i="1"/>
  <c r="V3626" i="1"/>
  <c r="T3626" i="1"/>
  <c r="S3626" i="1"/>
  <c r="R3626" i="1"/>
  <c r="Q3626" i="1"/>
  <c r="AE3625" i="1"/>
  <c r="AD3625" i="1"/>
  <c r="AC3625" i="1"/>
  <c r="AB3625" i="1"/>
  <c r="AA3625" i="1"/>
  <c r="Z3625" i="1"/>
  <c r="V3625" i="1"/>
  <c r="T3625" i="1"/>
  <c r="S3625" i="1"/>
  <c r="R3625" i="1"/>
  <c r="Q3625" i="1"/>
  <c r="AE3624" i="1"/>
  <c r="AD3624" i="1"/>
  <c r="AC3624" i="1"/>
  <c r="AB3624" i="1"/>
  <c r="AA3624" i="1"/>
  <c r="Z3624" i="1"/>
  <c r="V3624" i="1"/>
  <c r="T3624" i="1"/>
  <c r="S3624" i="1"/>
  <c r="R3624" i="1"/>
  <c r="Q3624" i="1"/>
  <c r="AE3623" i="1"/>
  <c r="AD3623" i="1"/>
  <c r="AC3623" i="1"/>
  <c r="AB3623" i="1"/>
  <c r="AA3623" i="1"/>
  <c r="Z3623" i="1"/>
  <c r="V3623" i="1"/>
  <c r="T3623" i="1"/>
  <c r="S3623" i="1"/>
  <c r="R3623" i="1"/>
  <c r="Q3623" i="1"/>
  <c r="AE3622" i="1"/>
  <c r="AD3622" i="1"/>
  <c r="AC3622" i="1"/>
  <c r="AB3622" i="1"/>
  <c r="AA3622" i="1"/>
  <c r="Z3622" i="1"/>
  <c r="V3622" i="1"/>
  <c r="T3622" i="1"/>
  <c r="S3622" i="1"/>
  <c r="R3622" i="1"/>
  <c r="Q3622" i="1"/>
  <c r="AE3621" i="1"/>
  <c r="AD3621" i="1"/>
  <c r="AC3621" i="1"/>
  <c r="AB3621" i="1"/>
  <c r="AA3621" i="1"/>
  <c r="Z3621" i="1"/>
  <c r="V3621" i="1"/>
  <c r="T3621" i="1"/>
  <c r="S3621" i="1"/>
  <c r="R3621" i="1"/>
  <c r="Q3621" i="1"/>
  <c r="AE3620" i="1"/>
  <c r="AD3620" i="1"/>
  <c r="AC3620" i="1"/>
  <c r="AB3620" i="1"/>
  <c r="AA3620" i="1"/>
  <c r="Z3620" i="1"/>
  <c r="V3620" i="1"/>
  <c r="T3620" i="1"/>
  <c r="S3620" i="1"/>
  <c r="R3620" i="1"/>
  <c r="Q3620" i="1"/>
  <c r="AE3619" i="1"/>
  <c r="AD3619" i="1"/>
  <c r="AC3619" i="1"/>
  <c r="AB3619" i="1"/>
  <c r="AA3619" i="1"/>
  <c r="Z3619" i="1"/>
  <c r="V3619" i="1"/>
  <c r="T3619" i="1"/>
  <c r="S3619" i="1"/>
  <c r="R3619" i="1"/>
  <c r="Q3619" i="1"/>
  <c r="AE3618" i="1"/>
  <c r="AD3618" i="1"/>
  <c r="AC3618" i="1"/>
  <c r="AB3618" i="1"/>
  <c r="AA3618" i="1"/>
  <c r="Z3618" i="1"/>
  <c r="V3618" i="1"/>
  <c r="T3618" i="1"/>
  <c r="S3618" i="1"/>
  <c r="R3618" i="1"/>
  <c r="Q3618" i="1"/>
  <c r="AE3617" i="1"/>
  <c r="AD3617" i="1"/>
  <c r="AC3617" i="1"/>
  <c r="AB3617" i="1"/>
  <c r="AA3617" i="1"/>
  <c r="Z3617" i="1"/>
  <c r="V3617" i="1"/>
  <c r="T3617" i="1"/>
  <c r="S3617" i="1"/>
  <c r="R3617" i="1"/>
  <c r="Q3617" i="1"/>
  <c r="AE3616" i="1"/>
  <c r="AD3616" i="1"/>
  <c r="AC3616" i="1"/>
  <c r="AB3616" i="1"/>
  <c r="AA3616" i="1"/>
  <c r="Z3616" i="1"/>
  <c r="V3616" i="1"/>
  <c r="T3616" i="1"/>
  <c r="S3616" i="1"/>
  <c r="R3616" i="1"/>
  <c r="Q3616" i="1"/>
  <c r="AE3615" i="1"/>
  <c r="AD3615" i="1"/>
  <c r="AC3615" i="1"/>
  <c r="AB3615" i="1"/>
  <c r="AA3615" i="1"/>
  <c r="Z3615" i="1"/>
  <c r="V3615" i="1"/>
  <c r="T3615" i="1"/>
  <c r="S3615" i="1"/>
  <c r="R3615" i="1"/>
  <c r="Q3615" i="1"/>
  <c r="AE3614" i="1"/>
  <c r="AD3614" i="1"/>
  <c r="AC3614" i="1"/>
  <c r="AB3614" i="1"/>
  <c r="AA3614" i="1"/>
  <c r="Z3614" i="1"/>
  <c r="V3614" i="1"/>
  <c r="T3614" i="1"/>
  <c r="S3614" i="1"/>
  <c r="R3614" i="1"/>
  <c r="Q3614" i="1"/>
  <c r="AE3613" i="1"/>
  <c r="AD3613" i="1"/>
  <c r="AC3613" i="1"/>
  <c r="AB3613" i="1"/>
  <c r="AA3613" i="1"/>
  <c r="Z3613" i="1"/>
  <c r="V3613" i="1"/>
  <c r="T3613" i="1"/>
  <c r="S3613" i="1"/>
  <c r="R3613" i="1"/>
  <c r="Q3613" i="1"/>
  <c r="AE3612" i="1"/>
  <c r="AD3612" i="1"/>
  <c r="AC3612" i="1"/>
  <c r="AB3612" i="1"/>
  <c r="AA3612" i="1"/>
  <c r="Z3612" i="1"/>
  <c r="V3612" i="1"/>
  <c r="T3612" i="1"/>
  <c r="S3612" i="1"/>
  <c r="R3612" i="1"/>
  <c r="Q3612" i="1"/>
  <c r="AE3611" i="1"/>
  <c r="AD3611" i="1"/>
  <c r="AC3611" i="1"/>
  <c r="AB3611" i="1"/>
  <c r="AA3611" i="1"/>
  <c r="Z3611" i="1"/>
  <c r="V3611" i="1"/>
  <c r="T3611" i="1"/>
  <c r="S3611" i="1"/>
  <c r="R3611" i="1"/>
  <c r="Q3611" i="1"/>
  <c r="AE3610" i="1"/>
  <c r="AD3610" i="1"/>
  <c r="AC3610" i="1"/>
  <c r="AB3610" i="1"/>
  <c r="AA3610" i="1"/>
  <c r="Z3610" i="1"/>
  <c r="V3610" i="1"/>
  <c r="T3610" i="1"/>
  <c r="S3610" i="1"/>
  <c r="R3610" i="1"/>
  <c r="Q3610" i="1"/>
  <c r="AE3609" i="1"/>
  <c r="AD3609" i="1"/>
  <c r="AC3609" i="1"/>
  <c r="AB3609" i="1"/>
  <c r="AA3609" i="1"/>
  <c r="Z3609" i="1"/>
  <c r="V3609" i="1"/>
  <c r="T3609" i="1"/>
  <c r="S3609" i="1"/>
  <c r="R3609" i="1"/>
  <c r="Q3609" i="1"/>
  <c r="AE3608" i="1"/>
  <c r="AD3608" i="1"/>
  <c r="AC3608" i="1"/>
  <c r="AB3608" i="1"/>
  <c r="AA3608" i="1"/>
  <c r="Z3608" i="1"/>
  <c r="V3608" i="1"/>
  <c r="T3608" i="1"/>
  <c r="S3608" i="1"/>
  <c r="R3608" i="1"/>
  <c r="Q3608" i="1"/>
  <c r="AE3607" i="1"/>
  <c r="AD3607" i="1"/>
  <c r="AC3607" i="1"/>
  <c r="AB3607" i="1"/>
  <c r="AA3607" i="1"/>
  <c r="Z3607" i="1"/>
  <c r="V3607" i="1"/>
  <c r="T3607" i="1"/>
  <c r="S3607" i="1"/>
  <c r="R3607" i="1"/>
  <c r="Q3607" i="1"/>
  <c r="AE3606" i="1"/>
  <c r="AD3606" i="1"/>
  <c r="AC3606" i="1"/>
  <c r="AB3606" i="1"/>
  <c r="AA3606" i="1"/>
  <c r="Z3606" i="1"/>
  <c r="V3606" i="1"/>
  <c r="T3606" i="1"/>
  <c r="S3606" i="1"/>
  <c r="R3606" i="1"/>
  <c r="Q3606" i="1"/>
  <c r="AE3605" i="1"/>
  <c r="AD3605" i="1"/>
  <c r="AC3605" i="1"/>
  <c r="AB3605" i="1"/>
  <c r="AA3605" i="1"/>
  <c r="Z3605" i="1"/>
  <c r="V3605" i="1"/>
  <c r="T3605" i="1"/>
  <c r="S3605" i="1"/>
  <c r="R3605" i="1"/>
  <c r="Q3605" i="1"/>
  <c r="AE3604" i="1"/>
  <c r="AD3604" i="1"/>
  <c r="AC3604" i="1"/>
  <c r="AB3604" i="1"/>
  <c r="AA3604" i="1"/>
  <c r="Z3604" i="1"/>
  <c r="V3604" i="1"/>
  <c r="T3604" i="1"/>
  <c r="S3604" i="1"/>
  <c r="R3604" i="1"/>
  <c r="Q3604" i="1"/>
  <c r="AE3603" i="1"/>
  <c r="AD3603" i="1"/>
  <c r="AC3603" i="1"/>
  <c r="AB3603" i="1"/>
  <c r="AA3603" i="1"/>
  <c r="Z3603" i="1"/>
  <c r="V3603" i="1"/>
  <c r="T3603" i="1"/>
  <c r="S3603" i="1"/>
  <c r="R3603" i="1"/>
  <c r="Q3603" i="1"/>
  <c r="AE3602" i="1"/>
  <c r="AD3602" i="1"/>
  <c r="AC3602" i="1"/>
  <c r="AB3602" i="1"/>
  <c r="AA3602" i="1"/>
  <c r="Z3602" i="1"/>
  <c r="V3602" i="1"/>
  <c r="T3602" i="1"/>
  <c r="S3602" i="1"/>
  <c r="R3602" i="1"/>
  <c r="Q3602" i="1"/>
  <c r="AE3601" i="1"/>
  <c r="AD3601" i="1"/>
  <c r="AC3601" i="1"/>
  <c r="AB3601" i="1"/>
  <c r="AA3601" i="1"/>
  <c r="Z3601" i="1"/>
  <c r="V3601" i="1"/>
  <c r="T3601" i="1"/>
  <c r="S3601" i="1"/>
  <c r="R3601" i="1"/>
  <c r="Q3601" i="1"/>
  <c r="AE3600" i="1"/>
  <c r="AD3600" i="1"/>
  <c r="AC3600" i="1"/>
  <c r="AB3600" i="1"/>
  <c r="AA3600" i="1"/>
  <c r="Z3600" i="1"/>
  <c r="V3600" i="1"/>
  <c r="T3600" i="1"/>
  <c r="S3600" i="1"/>
  <c r="R3600" i="1"/>
  <c r="Q3600" i="1"/>
  <c r="AE3599" i="1"/>
  <c r="AD3599" i="1"/>
  <c r="AC3599" i="1"/>
  <c r="AB3599" i="1"/>
  <c r="AA3599" i="1"/>
  <c r="Z3599" i="1"/>
  <c r="V3599" i="1"/>
  <c r="T3599" i="1"/>
  <c r="S3599" i="1"/>
  <c r="R3599" i="1"/>
  <c r="Q3599" i="1"/>
  <c r="AE3598" i="1"/>
  <c r="AD3598" i="1"/>
  <c r="AC3598" i="1"/>
  <c r="AB3598" i="1"/>
  <c r="AA3598" i="1"/>
  <c r="Z3598" i="1"/>
  <c r="V3598" i="1"/>
  <c r="T3598" i="1"/>
  <c r="S3598" i="1"/>
  <c r="R3598" i="1"/>
  <c r="Q3598" i="1"/>
  <c r="AE3597" i="1"/>
  <c r="AD3597" i="1"/>
  <c r="AC3597" i="1"/>
  <c r="AB3597" i="1"/>
  <c r="AA3597" i="1"/>
  <c r="Z3597" i="1"/>
  <c r="V3597" i="1"/>
  <c r="T3597" i="1"/>
  <c r="S3597" i="1"/>
  <c r="R3597" i="1"/>
  <c r="Q3597" i="1"/>
  <c r="AE3596" i="1"/>
  <c r="AD3596" i="1"/>
  <c r="AC3596" i="1"/>
  <c r="AB3596" i="1"/>
  <c r="AA3596" i="1"/>
  <c r="Z3596" i="1"/>
  <c r="V3596" i="1"/>
  <c r="T3596" i="1"/>
  <c r="S3596" i="1"/>
  <c r="R3596" i="1"/>
  <c r="Q3596" i="1"/>
  <c r="AE3595" i="1"/>
  <c r="AD3595" i="1"/>
  <c r="AC3595" i="1"/>
  <c r="AB3595" i="1"/>
  <c r="AA3595" i="1"/>
  <c r="Z3595" i="1"/>
  <c r="V3595" i="1"/>
  <c r="T3595" i="1"/>
  <c r="S3595" i="1"/>
  <c r="R3595" i="1"/>
  <c r="Q3595" i="1"/>
  <c r="AE3594" i="1"/>
  <c r="AD3594" i="1"/>
  <c r="AC3594" i="1"/>
  <c r="AB3594" i="1"/>
  <c r="AA3594" i="1"/>
  <c r="Z3594" i="1"/>
  <c r="V3594" i="1"/>
  <c r="T3594" i="1"/>
  <c r="S3594" i="1"/>
  <c r="R3594" i="1"/>
  <c r="Q3594" i="1"/>
  <c r="AE3593" i="1"/>
  <c r="AD3593" i="1"/>
  <c r="AC3593" i="1"/>
  <c r="AB3593" i="1"/>
  <c r="AA3593" i="1"/>
  <c r="Z3593" i="1"/>
  <c r="V3593" i="1"/>
  <c r="T3593" i="1"/>
  <c r="S3593" i="1"/>
  <c r="R3593" i="1"/>
  <c r="Q3593" i="1"/>
  <c r="AE3592" i="1"/>
  <c r="AD3592" i="1"/>
  <c r="AC3592" i="1"/>
  <c r="AB3592" i="1"/>
  <c r="AA3592" i="1"/>
  <c r="Z3592" i="1"/>
  <c r="V3592" i="1"/>
  <c r="T3592" i="1"/>
  <c r="S3592" i="1"/>
  <c r="R3592" i="1"/>
  <c r="Q3592" i="1"/>
  <c r="AE3591" i="1"/>
  <c r="AD3591" i="1"/>
  <c r="AC3591" i="1"/>
  <c r="AB3591" i="1"/>
  <c r="AA3591" i="1"/>
  <c r="Z3591" i="1"/>
  <c r="V3591" i="1"/>
  <c r="T3591" i="1"/>
  <c r="S3591" i="1"/>
  <c r="R3591" i="1"/>
  <c r="Q3591" i="1"/>
  <c r="AE3590" i="1"/>
  <c r="AD3590" i="1"/>
  <c r="AC3590" i="1"/>
  <c r="AB3590" i="1"/>
  <c r="AA3590" i="1"/>
  <c r="Z3590" i="1"/>
  <c r="V3590" i="1"/>
  <c r="T3590" i="1"/>
  <c r="S3590" i="1"/>
  <c r="R3590" i="1"/>
  <c r="Q3590" i="1"/>
  <c r="AE3589" i="1"/>
  <c r="AD3589" i="1"/>
  <c r="AC3589" i="1"/>
  <c r="AB3589" i="1"/>
  <c r="AA3589" i="1"/>
  <c r="Z3589" i="1"/>
  <c r="V3589" i="1"/>
  <c r="T3589" i="1"/>
  <c r="S3589" i="1"/>
  <c r="R3589" i="1"/>
  <c r="Q3589" i="1"/>
  <c r="AE3588" i="1"/>
  <c r="AD3588" i="1"/>
  <c r="AC3588" i="1"/>
  <c r="AB3588" i="1"/>
  <c r="AA3588" i="1"/>
  <c r="Z3588" i="1"/>
  <c r="V3588" i="1"/>
  <c r="T3588" i="1"/>
  <c r="S3588" i="1"/>
  <c r="R3588" i="1"/>
  <c r="Q3588" i="1"/>
  <c r="AE3587" i="1"/>
  <c r="AD3587" i="1"/>
  <c r="AC3587" i="1"/>
  <c r="AB3587" i="1"/>
  <c r="AA3587" i="1"/>
  <c r="Z3587" i="1"/>
  <c r="V3587" i="1"/>
  <c r="T3587" i="1"/>
  <c r="S3587" i="1"/>
  <c r="R3587" i="1"/>
  <c r="Q3587" i="1"/>
  <c r="AE3586" i="1"/>
  <c r="AD3586" i="1"/>
  <c r="AC3586" i="1"/>
  <c r="AB3586" i="1"/>
  <c r="AA3586" i="1"/>
  <c r="Z3586" i="1"/>
  <c r="V3586" i="1"/>
  <c r="T3586" i="1"/>
  <c r="S3586" i="1"/>
  <c r="R3586" i="1"/>
  <c r="Q3586" i="1"/>
  <c r="AE3585" i="1"/>
  <c r="AD3585" i="1"/>
  <c r="AC3585" i="1"/>
  <c r="AB3585" i="1"/>
  <c r="AA3585" i="1"/>
  <c r="Z3585" i="1"/>
  <c r="V3585" i="1"/>
  <c r="T3585" i="1"/>
  <c r="S3585" i="1"/>
  <c r="R3585" i="1"/>
  <c r="Q3585" i="1"/>
  <c r="AE3584" i="1"/>
  <c r="AD3584" i="1"/>
  <c r="AC3584" i="1"/>
  <c r="AB3584" i="1"/>
  <c r="AA3584" i="1"/>
  <c r="Z3584" i="1"/>
  <c r="V3584" i="1"/>
  <c r="T3584" i="1"/>
  <c r="S3584" i="1"/>
  <c r="R3584" i="1"/>
  <c r="Q3584" i="1"/>
  <c r="AE3583" i="1"/>
  <c r="AD3583" i="1"/>
  <c r="AC3583" i="1"/>
  <c r="AB3583" i="1"/>
  <c r="AA3583" i="1"/>
  <c r="Z3583" i="1"/>
  <c r="V3583" i="1"/>
  <c r="T3583" i="1"/>
  <c r="S3583" i="1"/>
  <c r="R3583" i="1"/>
  <c r="Q3583" i="1"/>
  <c r="AE3582" i="1"/>
  <c r="AD3582" i="1"/>
  <c r="AC3582" i="1"/>
  <c r="AB3582" i="1"/>
  <c r="AA3582" i="1"/>
  <c r="Z3582" i="1"/>
  <c r="V3582" i="1"/>
  <c r="T3582" i="1"/>
  <c r="S3582" i="1"/>
  <c r="R3582" i="1"/>
  <c r="Q3582" i="1"/>
  <c r="AE3581" i="1"/>
  <c r="AD3581" i="1"/>
  <c r="AC3581" i="1"/>
  <c r="AB3581" i="1"/>
  <c r="AA3581" i="1"/>
  <c r="Z3581" i="1"/>
  <c r="V3581" i="1"/>
  <c r="T3581" i="1"/>
  <c r="S3581" i="1"/>
  <c r="R3581" i="1"/>
  <c r="Q3581" i="1"/>
  <c r="AE3580" i="1"/>
  <c r="AD3580" i="1"/>
  <c r="AC3580" i="1"/>
  <c r="AB3580" i="1"/>
  <c r="AA3580" i="1"/>
  <c r="Z3580" i="1"/>
  <c r="V3580" i="1"/>
  <c r="T3580" i="1"/>
  <c r="S3580" i="1"/>
  <c r="R3580" i="1"/>
  <c r="Q3580" i="1"/>
  <c r="AE3579" i="1"/>
  <c r="AD3579" i="1"/>
  <c r="AC3579" i="1"/>
  <c r="AB3579" i="1"/>
  <c r="AA3579" i="1"/>
  <c r="Z3579" i="1"/>
  <c r="V3579" i="1"/>
  <c r="T3579" i="1"/>
  <c r="S3579" i="1"/>
  <c r="R3579" i="1"/>
  <c r="Q3579" i="1"/>
  <c r="AE3578" i="1"/>
  <c r="AD3578" i="1"/>
  <c r="AC3578" i="1"/>
  <c r="AB3578" i="1"/>
  <c r="AA3578" i="1"/>
  <c r="Z3578" i="1"/>
  <c r="V3578" i="1"/>
  <c r="T3578" i="1"/>
  <c r="S3578" i="1"/>
  <c r="R3578" i="1"/>
  <c r="Q3578" i="1"/>
  <c r="AE3577" i="1"/>
  <c r="AD3577" i="1"/>
  <c r="AC3577" i="1"/>
  <c r="AB3577" i="1"/>
  <c r="AA3577" i="1"/>
  <c r="Z3577" i="1"/>
  <c r="V3577" i="1"/>
  <c r="T3577" i="1"/>
  <c r="S3577" i="1"/>
  <c r="R3577" i="1"/>
  <c r="Q3577" i="1"/>
  <c r="AE3576" i="1"/>
  <c r="AD3576" i="1"/>
  <c r="AC3576" i="1"/>
  <c r="AB3576" i="1"/>
  <c r="AA3576" i="1"/>
  <c r="Z3576" i="1"/>
  <c r="V3576" i="1"/>
  <c r="T3576" i="1"/>
  <c r="S3576" i="1"/>
  <c r="R3576" i="1"/>
  <c r="Q3576" i="1"/>
  <c r="AE3575" i="1"/>
  <c r="AD3575" i="1"/>
  <c r="AC3575" i="1"/>
  <c r="AB3575" i="1"/>
  <c r="AA3575" i="1"/>
  <c r="Z3575" i="1"/>
  <c r="V3575" i="1"/>
  <c r="T3575" i="1"/>
  <c r="S3575" i="1"/>
  <c r="R3575" i="1"/>
  <c r="Q3575" i="1"/>
  <c r="AE3574" i="1"/>
  <c r="AD3574" i="1"/>
  <c r="AC3574" i="1"/>
  <c r="AB3574" i="1"/>
  <c r="AA3574" i="1"/>
  <c r="Z3574" i="1"/>
  <c r="V3574" i="1"/>
  <c r="T3574" i="1"/>
  <c r="S3574" i="1"/>
  <c r="R3574" i="1"/>
  <c r="Q3574" i="1"/>
  <c r="AE3573" i="1"/>
  <c r="AD3573" i="1"/>
  <c r="AC3573" i="1"/>
  <c r="AB3573" i="1"/>
  <c r="AA3573" i="1"/>
  <c r="Z3573" i="1"/>
  <c r="V3573" i="1"/>
  <c r="T3573" i="1"/>
  <c r="S3573" i="1"/>
  <c r="R3573" i="1"/>
  <c r="Q3573" i="1"/>
  <c r="AE3572" i="1"/>
  <c r="AD3572" i="1"/>
  <c r="AC3572" i="1"/>
  <c r="AB3572" i="1"/>
  <c r="AA3572" i="1"/>
  <c r="Z3572" i="1"/>
  <c r="V3572" i="1"/>
  <c r="T3572" i="1"/>
  <c r="S3572" i="1"/>
  <c r="R3572" i="1"/>
  <c r="Q3572" i="1"/>
  <c r="AE3571" i="1"/>
  <c r="AD3571" i="1"/>
  <c r="AC3571" i="1"/>
  <c r="AB3571" i="1"/>
  <c r="AA3571" i="1"/>
  <c r="Z3571" i="1"/>
  <c r="V3571" i="1"/>
  <c r="T3571" i="1"/>
  <c r="S3571" i="1"/>
  <c r="R3571" i="1"/>
  <c r="Q3571" i="1"/>
  <c r="AE3570" i="1"/>
  <c r="AD3570" i="1"/>
  <c r="AC3570" i="1"/>
  <c r="AB3570" i="1"/>
  <c r="AA3570" i="1"/>
  <c r="Z3570" i="1"/>
  <c r="V3570" i="1"/>
  <c r="T3570" i="1"/>
  <c r="S3570" i="1"/>
  <c r="R3570" i="1"/>
  <c r="Q3570" i="1"/>
  <c r="AE3569" i="1"/>
  <c r="AD3569" i="1"/>
  <c r="AC3569" i="1"/>
  <c r="AB3569" i="1"/>
  <c r="AA3569" i="1"/>
  <c r="Z3569" i="1"/>
  <c r="V3569" i="1"/>
  <c r="T3569" i="1"/>
  <c r="S3569" i="1"/>
  <c r="R3569" i="1"/>
  <c r="Q3569" i="1"/>
  <c r="AE3568" i="1"/>
  <c r="AD3568" i="1"/>
  <c r="AC3568" i="1"/>
  <c r="AB3568" i="1"/>
  <c r="AA3568" i="1"/>
  <c r="Z3568" i="1"/>
  <c r="V3568" i="1"/>
  <c r="T3568" i="1"/>
  <c r="S3568" i="1"/>
  <c r="R3568" i="1"/>
  <c r="Q3568" i="1"/>
  <c r="AE3567" i="1"/>
  <c r="AD3567" i="1"/>
  <c r="AC3567" i="1"/>
  <c r="AB3567" i="1"/>
  <c r="AA3567" i="1"/>
  <c r="Z3567" i="1"/>
  <c r="V3567" i="1"/>
  <c r="T3567" i="1"/>
  <c r="S3567" i="1"/>
  <c r="R3567" i="1"/>
  <c r="Q3567" i="1"/>
  <c r="AE3566" i="1"/>
  <c r="AD3566" i="1"/>
  <c r="AC3566" i="1"/>
  <c r="AB3566" i="1"/>
  <c r="AA3566" i="1"/>
  <c r="Z3566" i="1"/>
  <c r="V3566" i="1"/>
  <c r="T3566" i="1"/>
  <c r="S3566" i="1"/>
  <c r="R3566" i="1"/>
  <c r="Q3566" i="1"/>
  <c r="AE3565" i="1"/>
  <c r="AD3565" i="1"/>
  <c r="AC3565" i="1"/>
  <c r="AB3565" i="1"/>
  <c r="AA3565" i="1"/>
  <c r="Z3565" i="1"/>
  <c r="V3565" i="1"/>
  <c r="T3565" i="1"/>
  <c r="S3565" i="1"/>
  <c r="R3565" i="1"/>
  <c r="Q3565" i="1"/>
  <c r="AE3564" i="1"/>
  <c r="AD3564" i="1"/>
  <c r="AC3564" i="1"/>
  <c r="AB3564" i="1"/>
  <c r="AA3564" i="1"/>
  <c r="Z3564" i="1"/>
  <c r="V3564" i="1"/>
  <c r="T3564" i="1"/>
  <c r="S3564" i="1"/>
  <c r="R3564" i="1"/>
  <c r="Q3564" i="1"/>
  <c r="AE3563" i="1"/>
  <c r="AD3563" i="1"/>
  <c r="AC3563" i="1"/>
  <c r="AB3563" i="1"/>
  <c r="AA3563" i="1"/>
  <c r="Z3563" i="1"/>
  <c r="V3563" i="1"/>
  <c r="T3563" i="1"/>
  <c r="S3563" i="1"/>
  <c r="R3563" i="1"/>
  <c r="Q3563" i="1"/>
  <c r="AE3562" i="1"/>
  <c r="AD3562" i="1"/>
  <c r="AC3562" i="1"/>
  <c r="AB3562" i="1"/>
  <c r="AA3562" i="1"/>
  <c r="Z3562" i="1"/>
  <c r="V3562" i="1"/>
  <c r="T3562" i="1"/>
  <c r="S3562" i="1"/>
  <c r="R3562" i="1"/>
  <c r="Q3562" i="1"/>
  <c r="AE3561" i="1"/>
  <c r="AD3561" i="1"/>
  <c r="AC3561" i="1"/>
  <c r="AB3561" i="1"/>
  <c r="AA3561" i="1"/>
  <c r="Z3561" i="1"/>
  <c r="V3561" i="1"/>
  <c r="T3561" i="1"/>
  <c r="S3561" i="1"/>
  <c r="R3561" i="1"/>
  <c r="Q3561" i="1"/>
  <c r="AE3560" i="1"/>
  <c r="AD3560" i="1"/>
  <c r="AC3560" i="1"/>
  <c r="AB3560" i="1"/>
  <c r="AA3560" i="1"/>
  <c r="Z3560" i="1"/>
  <c r="V3560" i="1"/>
  <c r="T3560" i="1"/>
  <c r="S3560" i="1"/>
  <c r="R3560" i="1"/>
  <c r="Q3560" i="1"/>
  <c r="AE3559" i="1"/>
  <c r="AD3559" i="1"/>
  <c r="AC3559" i="1"/>
  <c r="AB3559" i="1"/>
  <c r="AA3559" i="1"/>
  <c r="Z3559" i="1"/>
  <c r="V3559" i="1"/>
  <c r="T3559" i="1"/>
  <c r="S3559" i="1"/>
  <c r="R3559" i="1"/>
  <c r="Q3559" i="1"/>
  <c r="AE3558" i="1"/>
  <c r="AD3558" i="1"/>
  <c r="AC3558" i="1"/>
  <c r="AB3558" i="1"/>
  <c r="AA3558" i="1"/>
  <c r="Z3558" i="1"/>
  <c r="V3558" i="1"/>
  <c r="T3558" i="1"/>
  <c r="S3558" i="1"/>
  <c r="R3558" i="1"/>
  <c r="Q3558" i="1"/>
  <c r="AE3557" i="1"/>
  <c r="AD3557" i="1"/>
  <c r="AC3557" i="1"/>
  <c r="AB3557" i="1"/>
  <c r="AA3557" i="1"/>
  <c r="Z3557" i="1"/>
  <c r="V3557" i="1"/>
  <c r="T3557" i="1"/>
  <c r="S3557" i="1"/>
  <c r="R3557" i="1"/>
  <c r="Q3557" i="1"/>
  <c r="AE3556" i="1"/>
  <c r="AD3556" i="1"/>
  <c r="AC3556" i="1"/>
  <c r="AB3556" i="1"/>
  <c r="AA3556" i="1"/>
  <c r="Z3556" i="1"/>
  <c r="V3556" i="1"/>
  <c r="T3556" i="1"/>
  <c r="S3556" i="1"/>
  <c r="R3556" i="1"/>
  <c r="Q3556" i="1"/>
  <c r="AE3555" i="1"/>
  <c r="AD3555" i="1"/>
  <c r="AC3555" i="1"/>
  <c r="AB3555" i="1"/>
  <c r="AA3555" i="1"/>
  <c r="Z3555" i="1"/>
  <c r="V3555" i="1"/>
  <c r="T3555" i="1"/>
  <c r="S3555" i="1"/>
  <c r="R3555" i="1"/>
  <c r="Q3555" i="1"/>
  <c r="AE3554" i="1"/>
  <c r="AD3554" i="1"/>
  <c r="AC3554" i="1"/>
  <c r="AB3554" i="1"/>
  <c r="AA3554" i="1"/>
  <c r="Z3554" i="1"/>
  <c r="V3554" i="1"/>
  <c r="T3554" i="1"/>
  <c r="S3554" i="1"/>
  <c r="R3554" i="1"/>
  <c r="Q3554" i="1"/>
  <c r="AE3553" i="1"/>
  <c r="AD3553" i="1"/>
  <c r="AC3553" i="1"/>
  <c r="AB3553" i="1"/>
  <c r="AA3553" i="1"/>
  <c r="Z3553" i="1"/>
  <c r="V3553" i="1"/>
  <c r="T3553" i="1"/>
  <c r="S3553" i="1"/>
  <c r="R3553" i="1"/>
  <c r="Q3553" i="1"/>
  <c r="AE3552" i="1"/>
  <c r="AD3552" i="1"/>
  <c r="AC3552" i="1"/>
  <c r="AB3552" i="1"/>
  <c r="AA3552" i="1"/>
  <c r="Z3552" i="1"/>
  <c r="V3552" i="1"/>
  <c r="T3552" i="1"/>
  <c r="S3552" i="1"/>
  <c r="R3552" i="1"/>
  <c r="Q3552" i="1"/>
  <c r="AE3551" i="1"/>
  <c r="AD3551" i="1"/>
  <c r="AC3551" i="1"/>
  <c r="AB3551" i="1"/>
  <c r="AA3551" i="1"/>
  <c r="Z3551" i="1"/>
  <c r="V3551" i="1"/>
  <c r="T3551" i="1"/>
  <c r="S3551" i="1"/>
  <c r="R3551" i="1"/>
  <c r="Q3551" i="1"/>
  <c r="AE3550" i="1"/>
  <c r="AD3550" i="1"/>
  <c r="AC3550" i="1"/>
  <c r="AB3550" i="1"/>
  <c r="AA3550" i="1"/>
  <c r="Z3550" i="1"/>
  <c r="V3550" i="1"/>
  <c r="T3550" i="1"/>
  <c r="S3550" i="1"/>
  <c r="R3550" i="1"/>
  <c r="Q3550" i="1"/>
  <c r="AE3549" i="1"/>
  <c r="AD3549" i="1"/>
  <c r="AC3549" i="1"/>
  <c r="AB3549" i="1"/>
  <c r="AA3549" i="1"/>
  <c r="Z3549" i="1"/>
  <c r="V3549" i="1"/>
  <c r="T3549" i="1"/>
  <c r="S3549" i="1"/>
  <c r="R3549" i="1"/>
  <c r="Q3549" i="1"/>
  <c r="AE3548" i="1"/>
  <c r="AD3548" i="1"/>
  <c r="AC3548" i="1"/>
  <c r="AB3548" i="1"/>
  <c r="AA3548" i="1"/>
  <c r="Z3548" i="1"/>
  <c r="V3548" i="1"/>
  <c r="T3548" i="1"/>
  <c r="S3548" i="1"/>
  <c r="R3548" i="1"/>
  <c r="Q3548" i="1"/>
  <c r="AE3547" i="1"/>
  <c r="AD3547" i="1"/>
  <c r="AC3547" i="1"/>
  <c r="AB3547" i="1"/>
  <c r="AA3547" i="1"/>
  <c r="Z3547" i="1"/>
  <c r="V3547" i="1"/>
  <c r="T3547" i="1"/>
  <c r="S3547" i="1"/>
  <c r="R3547" i="1"/>
  <c r="Q3547" i="1"/>
  <c r="AE3546" i="1"/>
  <c r="AD3546" i="1"/>
  <c r="AC3546" i="1"/>
  <c r="AB3546" i="1"/>
  <c r="AA3546" i="1"/>
  <c r="Z3546" i="1"/>
  <c r="V3546" i="1"/>
  <c r="T3546" i="1"/>
  <c r="S3546" i="1"/>
  <c r="R3546" i="1"/>
  <c r="Q3546" i="1"/>
  <c r="AE3545" i="1"/>
  <c r="AD3545" i="1"/>
  <c r="AC3545" i="1"/>
  <c r="AB3545" i="1"/>
  <c r="AA3545" i="1"/>
  <c r="Z3545" i="1"/>
  <c r="V3545" i="1"/>
  <c r="T3545" i="1"/>
  <c r="S3545" i="1"/>
  <c r="R3545" i="1"/>
  <c r="Q3545" i="1"/>
  <c r="AE3544" i="1"/>
  <c r="AD3544" i="1"/>
  <c r="AC3544" i="1"/>
  <c r="AB3544" i="1"/>
  <c r="AA3544" i="1"/>
  <c r="Z3544" i="1"/>
  <c r="V3544" i="1"/>
  <c r="T3544" i="1"/>
  <c r="S3544" i="1"/>
  <c r="R3544" i="1"/>
  <c r="Q3544" i="1"/>
  <c r="AE3543" i="1"/>
  <c r="AD3543" i="1"/>
  <c r="AC3543" i="1"/>
  <c r="AB3543" i="1"/>
  <c r="AA3543" i="1"/>
  <c r="Z3543" i="1"/>
  <c r="V3543" i="1"/>
  <c r="T3543" i="1"/>
  <c r="S3543" i="1"/>
  <c r="R3543" i="1"/>
  <c r="Q3543" i="1"/>
  <c r="AE3542" i="1"/>
  <c r="AD3542" i="1"/>
  <c r="AC3542" i="1"/>
  <c r="AB3542" i="1"/>
  <c r="AA3542" i="1"/>
  <c r="Z3542" i="1"/>
  <c r="V3542" i="1"/>
  <c r="T3542" i="1"/>
  <c r="S3542" i="1"/>
  <c r="R3542" i="1"/>
  <c r="Q3542" i="1"/>
  <c r="AE3541" i="1"/>
  <c r="AD3541" i="1"/>
  <c r="AC3541" i="1"/>
  <c r="AB3541" i="1"/>
  <c r="AA3541" i="1"/>
  <c r="Z3541" i="1"/>
  <c r="V3541" i="1"/>
  <c r="T3541" i="1"/>
  <c r="S3541" i="1"/>
  <c r="R3541" i="1"/>
  <c r="Q3541" i="1"/>
  <c r="AE3540" i="1"/>
  <c r="AD3540" i="1"/>
  <c r="AC3540" i="1"/>
  <c r="AB3540" i="1"/>
  <c r="AA3540" i="1"/>
  <c r="Z3540" i="1"/>
  <c r="V3540" i="1"/>
  <c r="T3540" i="1"/>
  <c r="S3540" i="1"/>
  <c r="R3540" i="1"/>
  <c r="Q3540" i="1"/>
  <c r="AE3539" i="1"/>
  <c r="AD3539" i="1"/>
  <c r="AC3539" i="1"/>
  <c r="AB3539" i="1"/>
  <c r="AA3539" i="1"/>
  <c r="Z3539" i="1"/>
  <c r="V3539" i="1"/>
  <c r="T3539" i="1"/>
  <c r="S3539" i="1"/>
  <c r="R3539" i="1"/>
  <c r="Q3539" i="1"/>
  <c r="AE3538" i="1"/>
  <c r="AD3538" i="1"/>
  <c r="AC3538" i="1"/>
  <c r="AB3538" i="1"/>
  <c r="AA3538" i="1"/>
  <c r="Z3538" i="1"/>
  <c r="V3538" i="1"/>
  <c r="T3538" i="1"/>
  <c r="S3538" i="1"/>
  <c r="R3538" i="1"/>
  <c r="Q3538" i="1"/>
  <c r="AE3537" i="1"/>
  <c r="AD3537" i="1"/>
  <c r="AC3537" i="1"/>
  <c r="AB3537" i="1"/>
  <c r="AA3537" i="1"/>
  <c r="Z3537" i="1"/>
  <c r="V3537" i="1"/>
  <c r="T3537" i="1"/>
  <c r="S3537" i="1"/>
  <c r="R3537" i="1"/>
  <c r="Q3537" i="1"/>
  <c r="AE3536" i="1"/>
  <c r="AD3536" i="1"/>
  <c r="AC3536" i="1"/>
  <c r="AB3536" i="1"/>
  <c r="AA3536" i="1"/>
  <c r="Z3536" i="1"/>
  <c r="V3536" i="1"/>
  <c r="T3536" i="1"/>
  <c r="S3536" i="1"/>
  <c r="R3536" i="1"/>
  <c r="Q3536" i="1"/>
  <c r="AE3535" i="1"/>
  <c r="AD3535" i="1"/>
  <c r="AC3535" i="1"/>
  <c r="AB3535" i="1"/>
  <c r="AA3535" i="1"/>
  <c r="Z3535" i="1"/>
  <c r="V3535" i="1"/>
  <c r="T3535" i="1"/>
  <c r="S3535" i="1"/>
  <c r="R3535" i="1"/>
  <c r="Q3535" i="1"/>
  <c r="AE3534" i="1"/>
  <c r="AD3534" i="1"/>
  <c r="AC3534" i="1"/>
  <c r="AB3534" i="1"/>
  <c r="AA3534" i="1"/>
  <c r="Z3534" i="1"/>
  <c r="V3534" i="1"/>
  <c r="T3534" i="1"/>
  <c r="S3534" i="1"/>
  <c r="R3534" i="1"/>
  <c r="Q3534" i="1"/>
  <c r="AE3533" i="1"/>
  <c r="AD3533" i="1"/>
  <c r="AC3533" i="1"/>
  <c r="AB3533" i="1"/>
  <c r="AA3533" i="1"/>
  <c r="Z3533" i="1"/>
  <c r="V3533" i="1"/>
  <c r="T3533" i="1"/>
  <c r="S3533" i="1"/>
  <c r="R3533" i="1"/>
  <c r="Q3533" i="1"/>
  <c r="AE3532" i="1"/>
  <c r="AD3532" i="1"/>
  <c r="AC3532" i="1"/>
  <c r="AB3532" i="1"/>
  <c r="AA3532" i="1"/>
  <c r="Z3532" i="1"/>
  <c r="V3532" i="1"/>
  <c r="T3532" i="1"/>
  <c r="S3532" i="1"/>
  <c r="R3532" i="1"/>
  <c r="Q3532" i="1"/>
  <c r="AE3531" i="1"/>
  <c r="AD3531" i="1"/>
  <c r="AC3531" i="1"/>
  <c r="AB3531" i="1"/>
  <c r="AA3531" i="1"/>
  <c r="Z3531" i="1"/>
  <c r="V3531" i="1"/>
  <c r="T3531" i="1"/>
  <c r="S3531" i="1"/>
  <c r="R3531" i="1"/>
  <c r="Q3531" i="1"/>
  <c r="AE3530" i="1"/>
  <c r="AD3530" i="1"/>
  <c r="AC3530" i="1"/>
  <c r="AB3530" i="1"/>
  <c r="AA3530" i="1"/>
  <c r="Z3530" i="1"/>
  <c r="V3530" i="1"/>
  <c r="T3530" i="1"/>
  <c r="S3530" i="1"/>
  <c r="R3530" i="1"/>
  <c r="Q3530" i="1"/>
  <c r="AE3529" i="1"/>
  <c r="AD3529" i="1"/>
  <c r="AC3529" i="1"/>
  <c r="AB3529" i="1"/>
  <c r="AA3529" i="1"/>
  <c r="Z3529" i="1"/>
  <c r="V3529" i="1"/>
  <c r="T3529" i="1"/>
  <c r="S3529" i="1"/>
  <c r="R3529" i="1"/>
  <c r="Q3529" i="1"/>
  <c r="AE3528" i="1"/>
  <c r="AD3528" i="1"/>
  <c r="AC3528" i="1"/>
  <c r="AB3528" i="1"/>
  <c r="AA3528" i="1"/>
  <c r="Z3528" i="1"/>
  <c r="V3528" i="1"/>
  <c r="T3528" i="1"/>
  <c r="S3528" i="1"/>
  <c r="R3528" i="1"/>
  <c r="Q3528" i="1"/>
  <c r="AE3527" i="1"/>
  <c r="AD3527" i="1"/>
  <c r="AC3527" i="1"/>
  <c r="AB3527" i="1"/>
  <c r="AA3527" i="1"/>
  <c r="Z3527" i="1"/>
  <c r="V3527" i="1"/>
  <c r="T3527" i="1"/>
  <c r="S3527" i="1"/>
  <c r="R3527" i="1"/>
  <c r="Q3527" i="1"/>
  <c r="AE3526" i="1"/>
  <c r="AD3526" i="1"/>
  <c r="AC3526" i="1"/>
  <c r="AB3526" i="1"/>
  <c r="AA3526" i="1"/>
  <c r="Z3526" i="1"/>
  <c r="V3526" i="1"/>
  <c r="T3526" i="1"/>
  <c r="S3526" i="1"/>
  <c r="R3526" i="1"/>
  <c r="Q3526" i="1"/>
  <c r="AE3525" i="1"/>
  <c r="AD3525" i="1"/>
  <c r="AC3525" i="1"/>
  <c r="AB3525" i="1"/>
  <c r="AA3525" i="1"/>
  <c r="Z3525" i="1"/>
  <c r="V3525" i="1"/>
  <c r="T3525" i="1"/>
  <c r="S3525" i="1"/>
  <c r="R3525" i="1"/>
  <c r="Q3525" i="1"/>
  <c r="AE3524" i="1"/>
  <c r="AD3524" i="1"/>
  <c r="AC3524" i="1"/>
  <c r="AB3524" i="1"/>
  <c r="AA3524" i="1"/>
  <c r="Z3524" i="1"/>
  <c r="V3524" i="1"/>
  <c r="T3524" i="1"/>
  <c r="S3524" i="1"/>
  <c r="R3524" i="1"/>
  <c r="Q3524" i="1"/>
  <c r="AE3523" i="1"/>
  <c r="AD3523" i="1"/>
  <c r="AC3523" i="1"/>
  <c r="AB3523" i="1"/>
  <c r="AA3523" i="1"/>
  <c r="Z3523" i="1"/>
  <c r="V3523" i="1"/>
  <c r="T3523" i="1"/>
  <c r="S3523" i="1"/>
  <c r="R3523" i="1"/>
  <c r="Q3523" i="1"/>
  <c r="AE3522" i="1"/>
  <c r="AD3522" i="1"/>
  <c r="AC3522" i="1"/>
  <c r="AB3522" i="1"/>
  <c r="AA3522" i="1"/>
  <c r="Z3522" i="1"/>
  <c r="V3522" i="1"/>
  <c r="T3522" i="1"/>
  <c r="S3522" i="1"/>
  <c r="R3522" i="1"/>
  <c r="Q3522" i="1"/>
  <c r="AE3521" i="1"/>
  <c r="AD3521" i="1"/>
  <c r="AC3521" i="1"/>
  <c r="AB3521" i="1"/>
  <c r="AA3521" i="1"/>
  <c r="Z3521" i="1"/>
  <c r="V3521" i="1"/>
  <c r="T3521" i="1"/>
  <c r="S3521" i="1"/>
  <c r="R3521" i="1"/>
  <c r="Q3521" i="1"/>
  <c r="AE3520" i="1"/>
  <c r="AD3520" i="1"/>
  <c r="AC3520" i="1"/>
  <c r="AB3520" i="1"/>
  <c r="AA3520" i="1"/>
  <c r="Z3520" i="1"/>
  <c r="V3520" i="1"/>
  <c r="T3520" i="1"/>
  <c r="S3520" i="1"/>
  <c r="R3520" i="1"/>
  <c r="Q3520" i="1"/>
  <c r="AE3519" i="1"/>
  <c r="AD3519" i="1"/>
  <c r="AC3519" i="1"/>
  <c r="AB3519" i="1"/>
  <c r="AA3519" i="1"/>
  <c r="Z3519" i="1"/>
  <c r="V3519" i="1"/>
  <c r="T3519" i="1"/>
  <c r="S3519" i="1"/>
  <c r="R3519" i="1"/>
  <c r="Q3519" i="1"/>
  <c r="AE3518" i="1"/>
  <c r="AD3518" i="1"/>
  <c r="AC3518" i="1"/>
  <c r="AB3518" i="1"/>
  <c r="AA3518" i="1"/>
  <c r="Z3518" i="1"/>
  <c r="V3518" i="1"/>
  <c r="T3518" i="1"/>
  <c r="S3518" i="1"/>
  <c r="R3518" i="1"/>
  <c r="Q3518" i="1"/>
  <c r="AE3517" i="1"/>
  <c r="AD3517" i="1"/>
  <c r="AC3517" i="1"/>
  <c r="AB3517" i="1"/>
  <c r="AA3517" i="1"/>
  <c r="Z3517" i="1"/>
  <c r="V3517" i="1"/>
  <c r="T3517" i="1"/>
  <c r="S3517" i="1"/>
  <c r="R3517" i="1"/>
  <c r="Q3517" i="1"/>
  <c r="AE3516" i="1"/>
  <c r="AD3516" i="1"/>
  <c r="AC3516" i="1"/>
  <c r="AB3516" i="1"/>
  <c r="AA3516" i="1"/>
  <c r="Z3516" i="1"/>
  <c r="V3516" i="1"/>
  <c r="T3516" i="1"/>
  <c r="S3516" i="1"/>
  <c r="R3516" i="1"/>
  <c r="Q3516" i="1"/>
  <c r="AE3515" i="1"/>
  <c r="AD3515" i="1"/>
  <c r="AC3515" i="1"/>
  <c r="AB3515" i="1"/>
  <c r="AA3515" i="1"/>
  <c r="Z3515" i="1"/>
  <c r="V3515" i="1"/>
  <c r="T3515" i="1"/>
  <c r="S3515" i="1"/>
  <c r="R3515" i="1"/>
  <c r="Q3515" i="1"/>
  <c r="AE3514" i="1"/>
  <c r="AD3514" i="1"/>
  <c r="AC3514" i="1"/>
  <c r="AB3514" i="1"/>
  <c r="AA3514" i="1"/>
  <c r="Z3514" i="1"/>
  <c r="V3514" i="1"/>
  <c r="T3514" i="1"/>
  <c r="S3514" i="1"/>
  <c r="R3514" i="1"/>
  <c r="Q3514" i="1"/>
  <c r="AE3513" i="1"/>
  <c r="AD3513" i="1"/>
  <c r="AC3513" i="1"/>
  <c r="AB3513" i="1"/>
  <c r="AA3513" i="1"/>
  <c r="Z3513" i="1"/>
  <c r="V3513" i="1"/>
  <c r="T3513" i="1"/>
  <c r="S3513" i="1"/>
  <c r="R3513" i="1"/>
  <c r="Q3513" i="1"/>
  <c r="AE3512" i="1"/>
  <c r="AD3512" i="1"/>
  <c r="AC3512" i="1"/>
  <c r="AB3512" i="1"/>
  <c r="AA3512" i="1"/>
  <c r="Z3512" i="1"/>
  <c r="V3512" i="1"/>
  <c r="T3512" i="1"/>
  <c r="S3512" i="1"/>
  <c r="R3512" i="1"/>
  <c r="Q3512" i="1"/>
  <c r="AE3511" i="1"/>
  <c r="AD3511" i="1"/>
  <c r="AC3511" i="1"/>
  <c r="AB3511" i="1"/>
  <c r="AA3511" i="1"/>
  <c r="Z3511" i="1"/>
  <c r="V3511" i="1"/>
  <c r="T3511" i="1"/>
  <c r="S3511" i="1"/>
  <c r="R3511" i="1"/>
  <c r="Q3511" i="1"/>
  <c r="AE3510" i="1"/>
  <c r="AD3510" i="1"/>
  <c r="AC3510" i="1"/>
  <c r="AB3510" i="1"/>
  <c r="AA3510" i="1"/>
  <c r="Z3510" i="1"/>
  <c r="V3510" i="1"/>
  <c r="T3510" i="1"/>
  <c r="S3510" i="1"/>
  <c r="R3510" i="1"/>
  <c r="Q3510" i="1"/>
  <c r="AE3509" i="1"/>
  <c r="AD3509" i="1"/>
  <c r="AC3509" i="1"/>
  <c r="AB3509" i="1"/>
  <c r="AA3509" i="1"/>
  <c r="Z3509" i="1"/>
  <c r="V3509" i="1"/>
  <c r="T3509" i="1"/>
  <c r="S3509" i="1"/>
  <c r="R3509" i="1"/>
  <c r="Q3509" i="1"/>
  <c r="AE3508" i="1"/>
  <c r="AD3508" i="1"/>
  <c r="AC3508" i="1"/>
  <c r="AB3508" i="1"/>
  <c r="AA3508" i="1"/>
  <c r="Z3508" i="1"/>
  <c r="V3508" i="1"/>
  <c r="T3508" i="1"/>
  <c r="S3508" i="1"/>
  <c r="R3508" i="1"/>
  <c r="Q3508" i="1"/>
  <c r="AE3507" i="1"/>
  <c r="AD3507" i="1"/>
  <c r="AC3507" i="1"/>
  <c r="AB3507" i="1"/>
  <c r="AA3507" i="1"/>
  <c r="Z3507" i="1"/>
  <c r="V3507" i="1"/>
  <c r="T3507" i="1"/>
  <c r="S3507" i="1"/>
  <c r="R3507" i="1"/>
  <c r="Q3507" i="1"/>
  <c r="AE3506" i="1"/>
  <c r="AD3506" i="1"/>
  <c r="AC3506" i="1"/>
  <c r="AB3506" i="1"/>
  <c r="AA3506" i="1"/>
  <c r="Z3506" i="1"/>
  <c r="V3506" i="1"/>
  <c r="T3506" i="1"/>
  <c r="S3506" i="1"/>
  <c r="R3506" i="1"/>
  <c r="Q3506" i="1"/>
  <c r="AE3505" i="1"/>
  <c r="AD3505" i="1"/>
  <c r="AC3505" i="1"/>
  <c r="AB3505" i="1"/>
  <c r="AA3505" i="1"/>
  <c r="Z3505" i="1"/>
  <c r="V3505" i="1"/>
  <c r="T3505" i="1"/>
  <c r="S3505" i="1"/>
  <c r="R3505" i="1"/>
  <c r="Q3505" i="1"/>
  <c r="AE3504" i="1"/>
  <c r="AD3504" i="1"/>
  <c r="AC3504" i="1"/>
  <c r="AB3504" i="1"/>
  <c r="AA3504" i="1"/>
  <c r="Z3504" i="1"/>
  <c r="V3504" i="1"/>
  <c r="T3504" i="1"/>
  <c r="S3504" i="1"/>
  <c r="R3504" i="1"/>
  <c r="Q3504" i="1"/>
  <c r="AE3503" i="1"/>
  <c r="AD3503" i="1"/>
  <c r="AC3503" i="1"/>
  <c r="AB3503" i="1"/>
  <c r="AA3503" i="1"/>
  <c r="Z3503" i="1"/>
  <c r="V3503" i="1"/>
  <c r="T3503" i="1"/>
  <c r="S3503" i="1"/>
  <c r="R3503" i="1"/>
  <c r="Q3503" i="1"/>
  <c r="AE3502" i="1"/>
  <c r="AD3502" i="1"/>
  <c r="AC3502" i="1"/>
  <c r="AB3502" i="1"/>
  <c r="AA3502" i="1"/>
  <c r="Z3502" i="1"/>
  <c r="V3502" i="1"/>
  <c r="T3502" i="1"/>
  <c r="S3502" i="1"/>
  <c r="R3502" i="1"/>
  <c r="Q3502" i="1"/>
  <c r="AE3501" i="1"/>
  <c r="AD3501" i="1"/>
  <c r="AC3501" i="1"/>
  <c r="AB3501" i="1"/>
  <c r="AA3501" i="1"/>
  <c r="Z3501" i="1"/>
  <c r="V3501" i="1"/>
  <c r="T3501" i="1"/>
  <c r="S3501" i="1"/>
  <c r="R3501" i="1"/>
  <c r="Q3501" i="1"/>
  <c r="AE3500" i="1"/>
  <c r="AD3500" i="1"/>
  <c r="AC3500" i="1"/>
  <c r="AB3500" i="1"/>
  <c r="AA3500" i="1"/>
  <c r="Z3500" i="1"/>
  <c r="V3500" i="1"/>
  <c r="T3500" i="1"/>
  <c r="S3500" i="1"/>
  <c r="R3500" i="1"/>
  <c r="Q3500" i="1"/>
  <c r="AE3499" i="1"/>
  <c r="AD3499" i="1"/>
  <c r="AC3499" i="1"/>
  <c r="AB3499" i="1"/>
  <c r="AA3499" i="1"/>
  <c r="Z3499" i="1"/>
  <c r="V3499" i="1"/>
  <c r="T3499" i="1"/>
  <c r="S3499" i="1"/>
  <c r="R3499" i="1"/>
  <c r="Q3499" i="1"/>
  <c r="AE3498" i="1"/>
  <c r="AD3498" i="1"/>
  <c r="AC3498" i="1"/>
  <c r="AB3498" i="1"/>
  <c r="AA3498" i="1"/>
  <c r="Z3498" i="1"/>
  <c r="V3498" i="1"/>
  <c r="T3498" i="1"/>
  <c r="S3498" i="1"/>
  <c r="R3498" i="1"/>
  <c r="Q3498" i="1"/>
  <c r="AE3497" i="1"/>
  <c r="AD3497" i="1"/>
  <c r="AC3497" i="1"/>
  <c r="AB3497" i="1"/>
  <c r="AA3497" i="1"/>
  <c r="Z3497" i="1"/>
  <c r="V3497" i="1"/>
  <c r="T3497" i="1"/>
  <c r="S3497" i="1"/>
  <c r="R3497" i="1"/>
  <c r="Q3497" i="1"/>
  <c r="AE3496" i="1"/>
  <c r="AD3496" i="1"/>
  <c r="AC3496" i="1"/>
  <c r="AB3496" i="1"/>
  <c r="AA3496" i="1"/>
  <c r="Z3496" i="1"/>
  <c r="V3496" i="1"/>
  <c r="T3496" i="1"/>
  <c r="S3496" i="1"/>
  <c r="R3496" i="1"/>
  <c r="Q3496" i="1"/>
  <c r="AE3495" i="1"/>
  <c r="AD3495" i="1"/>
  <c r="AC3495" i="1"/>
  <c r="AB3495" i="1"/>
  <c r="AA3495" i="1"/>
  <c r="Z3495" i="1"/>
  <c r="V3495" i="1"/>
  <c r="T3495" i="1"/>
  <c r="S3495" i="1"/>
  <c r="R3495" i="1"/>
  <c r="Q3495" i="1"/>
  <c r="AE3494" i="1"/>
  <c r="AD3494" i="1"/>
  <c r="AC3494" i="1"/>
  <c r="AB3494" i="1"/>
  <c r="AA3494" i="1"/>
  <c r="Z3494" i="1"/>
  <c r="V3494" i="1"/>
  <c r="T3494" i="1"/>
  <c r="S3494" i="1"/>
  <c r="R3494" i="1"/>
  <c r="Q3494" i="1"/>
  <c r="AE3493" i="1"/>
  <c r="AD3493" i="1"/>
  <c r="AC3493" i="1"/>
  <c r="AB3493" i="1"/>
  <c r="AA3493" i="1"/>
  <c r="Z3493" i="1"/>
  <c r="V3493" i="1"/>
  <c r="T3493" i="1"/>
  <c r="S3493" i="1"/>
  <c r="R3493" i="1"/>
  <c r="Q3493" i="1"/>
  <c r="AE3492" i="1"/>
  <c r="AD3492" i="1"/>
  <c r="AC3492" i="1"/>
  <c r="AB3492" i="1"/>
  <c r="AA3492" i="1"/>
  <c r="Z3492" i="1"/>
  <c r="V3492" i="1"/>
  <c r="T3492" i="1"/>
  <c r="S3492" i="1"/>
  <c r="R3492" i="1"/>
  <c r="Q3492" i="1"/>
  <c r="AE3491" i="1"/>
  <c r="AD3491" i="1"/>
  <c r="AC3491" i="1"/>
  <c r="AB3491" i="1"/>
  <c r="AA3491" i="1"/>
  <c r="Z3491" i="1"/>
  <c r="V3491" i="1"/>
  <c r="T3491" i="1"/>
  <c r="S3491" i="1"/>
  <c r="R3491" i="1"/>
  <c r="Q3491" i="1"/>
  <c r="AE3490" i="1"/>
  <c r="AD3490" i="1"/>
  <c r="AC3490" i="1"/>
  <c r="AB3490" i="1"/>
  <c r="AA3490" i="1"/>
  <c r="Z3490" i="1"/>
  <c r="V3490" i="1"/>
  <c r="T3490" i="1"/>
  <c r="S3490" i="1"/>
  <c r="R3490" i="1"/>
  <c r="Q3490" i="1"/>
  <c r="AE3489" i="1"/>
  <c r="AD3489" i="1"/>
  <c r="AC3489" i="1"/>
  <c r="AB3489" i="1"/>
  <c r="AA3489" i="1"/>
  <c r="Z3489" i="1"/>
  <c r="V3489" i="1"/>
  <c r="T3489" i="1"/>
  <c r="S3489" i="1"/>
  <c r="R3489" i="1"/>
  <c r="Q3489" i="1"/>
  <c r="AE3488" i="1"/>
  <c r="AD3488" i="1"/>
  <c r="AC3488" i="1"/>
  <c r="AB3488" i="1"/>
  <c r="AA3488" i="1"/>
  <c r="Z3488" i="1"/>
  <c r="V3488" i="1"/>
  <c r="T3488" i="1"/>
  <c r="S3488" i="1"/>
  <c r="R3488" i="1"/>
  <c r="Q3488" i="1"/>
  <c r="AE3487" i="1"/>
  <c r="AD3487" i="1"/>
  <c r="AC3487" i="1"/>
  <c r="AB3487" i="1"/>
  <c r="AA3487" i="1"/>
  <c r="Z3487" i="1"/>
  <c r="V3487" i="1"/>
  <c r="T3487" i="1"/>
  <c r="S3487" i="1"/>
  <c r="R3487" i="1"/>
  <c r="Q3487" i="1"/>
  <c r="AE3486" i="1"/>
  <c r="AD3486" i="1"/>
  <c r="AC3486" i="1"/>
  <c r="AB3486" i="1"/>
  <c r="AA3486" i="1"/>
  <c r="Z3486" i="1"/>
  <c r="V3486" i="1"/>
  <c r="T3486" i="1"/>
  <c r="S3486" i="1"/>
  <c r="R3486" i="1"/>
  <c r="Q3486" i="1"/>
  <c r="AE3485" i="1"/>
  <c r="AD3485" i="1"/>
  <c r="AC3485" i="1"/>
  <c r="AB3485" i="1"/>
  <c r="AA3485" i="1"/>
  <c r="Z3485" i="1"/>
  <c r="V3485" i="1"/>
  <c r="T3485" i="1"/>
  <c r="S3485" i="1"/>
  <c r="R3485" i="1"/>
  <c r="Q3485" i="1"/>
  <c r="AE3484" i="1"/>
  <c r="AD3484" i="1"/>
  <c r="AC3484" i="1"/>
  <c r="AB3484" i="1"/>
  <c r="AA3484" i="1"/>
  <c r="Z3484" i="1"/>
  <c r="V3484" i="1"/>
  <c r="T3484" i="1"/>
  <c r="S3484" i="1"/>
  <c r="R3484" i="1"/>
  <c r="Q3484" i="1"/>
  <c r="AE3483" i="1"/>
  <c r="AD3483" i="1"/>
  <c r="AC3483" i="1"/>
  <c r="AB3483" i="1"/>
  <c r="AA3483" i="1"/>
  <c r="Z3483" i="1"/>
  <c r="V3483" i="1"/>
  <c r="T3483" i="1"/>
  <c r="S3483" i="1"/>
  <c r="R3483" i="1"/>
  <c r="Q3483" i="1"/>
  <c r="AE3482" i="1"/>
  <c r="AD3482" i="1"/>
  <c r="AC3482" i="1"/>
  <c r="AB3482" i="1"/>
  <c r="AA3482" i="1"/>
  <c r="Z3482" i="1"/>
  <c r="V3482" i="1"/>
  <c r="T3482" i="1"/>
  <c r="S3482" i="1"/>
  <c r="R3482" i="1"/>
  <c r="Q3482" i="1"/>
  <c r="AE3481" i="1"/>
  <c r="AD3481" i="1"/>
  <c r="AC3481" i="1"/>
  <c r="AB3481" i="1"/>
  <c r="AA3481" i="1"/>
  <c r="Z3481" i="1"/>
  <c r="V3481" i="1"/>
  <c r="T3481" i="1"/>
  <c r="S3481" i="1"/>
  <c r="R3481" i="1"/>
  <c r="Q3481" i="1"/>
  <c r="AE3480" i="1"/>
  <c r="AD3480" i="1"/>
  <c r="AC3480" i="1"/>
  <c r="AB3480" i="1"/>
  <c r="AA3480" i="1"/>
  <c r="Z3480" i="1"/>
  <c r="V3480" i="1"/>
  <c r="T3480" i="1"/>
  <c r="S3480" i="1"/>
  <c r="R3480" i="1"/>
  <c r="Q3480" i="1"/>
  <c r="AE3479" i="1"/>
  <c r="AD3479" i="1"/>
  <c r="AC3479" i="1"/>
  <c r="AB3479" i="1"/>
  <c r="AA3479" i="1"/>
  <c r="Z3479" i="1"/>
  <c r="V3479" i="1"/>
  <c r="T3479" i="1"/>
  <c r="S3479" i="1"/>
  <c r="R3479" i="1"/>
  <c r="Q3479" i="1"/>
  <c r="AE3478" i="1"/>
  <c r="AD3478" i="1"/>
  <c r="AC3478" i="1"/>
  <c r="AB3478" i="1"/>
  <c r="AA3478" i="1"/>
  <c r="Z3478" i="1"/>
  <c r="V3478" i="1"/>
  <c r="T3478" i="1"/>
  <c r="S3478" i="1"/>
  <c r="R3478" i="1"/>
  <c r="Q3478" i="1"/>
  <c r="AE3477" i="1"/>
  <c r="AD3477" i="1"/>
  <c r="AC3477" i="1"/>
  <c r="AB3477" i="1"/>
  <c r="AA3477" i="1"/>
  <c r="Z3477" i="1"/>
  <c r="V3477" i="1"/>
  <c r="T3477" i="1"/>
  <c r="S3477" i="1"/>
  <c r="R3477" i="1"/>
  <c r="Q3477" i="1"/>
  <c r="AE3476" i="1"/>
  <c r="AD3476" i="1"/>
  <c r="AC3476" i="1"/>
  <c r="AB3476" i="1"/>
  <c r="AA3476" i="1"/>
  <c r="Z3476" i="1"/>
  <c r="V3476" i="1"/>
  <c r="T3476" i="1"/>
  <c r="S3476" i="1"/>
  <c r="R3476" i="1"/>
  <c r="Q3476" i="1"/>
  <c r="AE3475" i="1"/>
  <c r="AD3475" i="1"/>
  <c r="AC3475" i="1"/>
  <c r="AB3475" i="1"/>
  <c r="AA3475" i="1"/>
  <c r="Z3475" i="1"/>
  <c r="V3475" i="1"/>
  <c r="T3475" i="1"/>
  <c r="S3475" i="1"/>
  <c r="R3475" i="1"/>
  <c r="Q3475" i="1"/>
  <c r="AE3474" i="1"/>
  <c r="AD3474" i="1"/>
  <c r="AC3474" i="1"/>
  <c r="AB3474" i="1"/>
  <c r="AA3474" i="1"/>
  <c r="Z3474" i="1"/>
  <c r="V3474" i="1"/>
  <c r="T3474" i="1"/>
  <c r="S3474" i="1"/>
  <c r="R3474" i="1"/>
  <c r="Q3474" i="1"/>
  <c r="AE3473" i="1"/>
  <c r="AD3473" i="1"/>
  <c r="AC3473" i="1"/>
  <c r="AB3473" i="1"/>
  <c r="AA3473" i="1"/>
  <c r="Z3473" i="1"/>
  <c r="V3473" i="1"/>
  <c r="T3473" i="1"/>
  <c r="S3473" i="1"/>
  <c r="R3473" i="1"/>
  <c r="Q3473" i="1"/>
  <c r="AE3472" i="1"/>
  <c r="AD3472" i="1"/>
  <c r="AC3472" i="1"/>
  <c r="AB3472" i="1"/>
  <c r="AA3472" i="1"/>
  <c r="Z3472" i="1"/>
  <c r="V3472" i="1"/>
  <c r="T3472" i="1"/>
  <c r="S3472" i="1"/>
  <c r="R3472" i="1"/>
  <c r="Q3472" i="1"/>
  <c r="AE3471" i="1"/>
  <c r="AD3471" i="1"/>
  <c r="AC3471" i="1"/>
  <c r="AB3471" i="1"/>
  <c r="AA3471" i="1"/>
  <c r="Z3471" i="1"/>
  <c r="V3471" i="1"/>
  <c r="T3471" i="1"/>
  <c r="S3471" i="1"/>
  <c r="R3471" i="1"/>
  <c r="Q3471" i="1"/>
  <c r="AE3470" i="1"/>
  <c r="AD3470" i="1"/>
  <c r="AC3470" i="1"/>
  <c r="AB3470" i="1"/>
  <c r="AA3470" i="1"/>
  <c r="Z3470" i="1"/>
  <c r="V3470" i="1"/>
  <c r="T3470" i="1"/>
  <c r="S3470" i="1"/>
  <c r="R3470" i="1"/>
  <c r="Q3470" i="1"/>
  <c r="AE3469" i="1"/>
  <c r="AD3469" i="1"/>
  <c r="AC3469" i="1"/>
  <c r="AB3469" i="1"/>
  <c r="AA3469" i="1"/>
  <c r="Z3469" i="1"/>
  <c r="V3469" i="1"/>
  <c r="T3469" i="1"/>
  <c r="S3469" i="1"/>
  <c r="R3469" i="1"/>
  <c r="Q3469" i="1"/>
  <c r="AE3468" i="1"/>
  <c r="AD3468" i="1"/>
  <c r="AC3468" i="1"/>
  <c r="AB3468" i="1"/>
  <c r="AA3468" i="1"/>
  <c r="Z3468" i="1"/>
  <c r="V3468" i="1"/>
  <c r="T3468" i="1"/>
  <c r="S3468" i="1"/>
  <c r="R3468" i="1"/>
  <c r="Q3468" i="1"/>
  <c r="AE3467" i="1"/>
  <c r="AD3467" i="1"/>
  <c r="AC3467" i="1"/>
  <c r="AB3467" i="1"/>
  <c r="AA3467" i="1"/>
  <c r="Z3467" i="1"/>
  <c r="V3467" i="1"/>
  <c r="T3467" i="1"/>
  <c r="S3467" i="1"/>
  <c r="R3467" i="1"/>
  <c r="Q3467" i="1"/>
  <c r="AE3466" i="1"/>
  <c r="AD3466" i="1"/>
  <c r="AC3466" i="1"/>
  <c r="AB3466" i="1"/>
  <c r="AA3466" i="1"/>
  <c r="Z3466" i="1"/>
  <c r="V3466" i="1"/>
  <c r="T3466" i="1"/>
  <c r="S3466" i="1"/>
  <c r="R3466" i="1"/>
  <c r="Q3466" i="1"/>
  <c r="AE3465" i="1"/>
  <c r="AD3465" i="1"/>
  <c r="AC3465" i="1"/>
  <c r="AB3465" i="1"/>
  <c r="AA3465" i="1"/>
  <c r="Z3465" i="1"/>
  <c r="V3465" i="1"/>
  <c r="T3465" i="1"/>
  <c r="S3465" i="1"/>
  <c r="R3465" i="1"/>
  <c r="Q3465" i="1"/>
  <c r="AE3464" i="1"/>
  <c r="AD3464" i="1"/>
  <c r="AC3464" i="1"/>
  <c r="AB3464" i="1"/>
  <c r="AA3464" i="1"/>
  <c r="Z3464" i="1"/>
  <c r="V3464" i="1"/>
  <c r="T3464" i="1"/>
  <c r="S3464" i="1"/>
  <c r="R3464" i="1"/>
  <c r="Q3464" i="1"/>
  <c r="AE3463" i="1"/>
  <c r="AD3463" i="1"/>
  <c r="AC3463" i="1"/>
  <c r="AB3463" i="1"/>
  <c r="AA3463" i="1"/>
  <c r="Z3463" i="1"/>
  <c r="V3463" i="1"/>
  <c r="T3463" i="1"/>
  <c r="S3463" i="1"/>
  <c r="R3463" i="1"/>
  <c r="Q3463" i="1"/>
  <c r="AE3462" i="1"/>
  <c r="AD3462" i="1"/>
  <c r="AC3462" i="1"/>
  <c r="AB3462" i="1"/>
  <c r="AA3462" i="1"/>
  <c r="Z3462" i="1"/>
  <c r="V3462" i="1"/>
  <c r="T3462" i="1"/>
  <c r="S3462" i="1"/>
  <c r="R3462" i="1"/>
  <c r="Q3462" i="1"/>
  <c r="AE3461" i="1"/>
  <c r="AD3461" i="1"/>
  <c r="AC3461" i="1"/>
  <c r="AB3461" i="1"/>
  <c r="AA3461" i="1"/>
  <c r="Z3461" i="1"/>
  <c r="V3461" i="1"/>
  <c r="T3461" i="1"/>
  <c r="S3461" i="1"/>
  <c r="R3461" i="1"/>
  <c r="Q3461" i="1"/>
  <c r="AE3460" i="1"/>
  <c r="AD3460" i="1"/>
  <c r="AC3460" i="1"/>
  <c r="AB3460" i="1"/>
  <c r="AA3460" i="1"/>
  <c r="Z3460" i="1"/>
  <c r="V3460" i="1"/>
  <c r="T3460" i="1"/>
  <c r="S3460" i="1"/>
  <c r="R3460" i="1"/>
  <c r="Q3460" i="1"/>
  <c r="AE3459" i="1"/>
  <c r="AD3459" i="1"/>
  <c r="AC3459" i="1"/>
  <c r="AB3459" i="1"/>
  <c r="AA3459" i="1"/>
  <c r="Z3459" i="1"/>
  <c r="V3459" i="1"/>
  <c r="T3459" i="1"/>
  <c r="S3459" i="1"/>
  <c r="R3459" i="1"/>
  <c r="Q3459" i="1"/>
  <c r="AE3458" i="1"/>
  <c r="AD3458" i="1"/>
  <c r="AC3458" i="1"/>
  <c r="AB3458" i="1"/>
  <c r="AA3458" i="1"/>
  <c r="Z3458" i="1"/>
  <c r="V3458" i="1"/>
  <c r="T3458" i="1"/>
  <c r="S3458" i="1"/>
  <c r="R3458" i="1"/>
  <c r="Q3458" i="1"/>
  <c r="AE3457" i="1"/>
  <c r="AD3457" i="1"/>
  <c r="AC3457" i="1"/>
  <c r="AB3457" i="1"/>
  <c r="AA3457" i="1"/>
  <c r="Z3457" i="1"/>
  <c r="V3457" i="1"/>
  <c r="T3457" i="1"/>
  <c r="S3457" i="1"/>
  <c r="R3457" i="1"/>
  <c r="Q3457" i="1"/>
  <c r="AE3456" i="1"/>
  <c r="AD3456" i="1"/>
  <c r="AC3456" i="1"/>
  <c r="AB3456" i="1"/>
  <c r="AA3456" i="1"/>
  <c r="Z3456" i="1"/>
  <c r="V3456" i="1"/>
  <c r="T3456" i="1"/>
  <c r="S3456" i="1"/>
  <c r="R3456" i="1"/>
  <c r="Q3456" i="1"/>
  <c r="AE3455" i="1"/>
  <c r="AD3455" i="1"/>
  <c r="AC3455" i="1"/>
  <c r="AB3455" i="1"/>
  <c r="AA3455" i="1"/>
  <c r="Z3455" i="1"/>
  <c r="V3455" i="1"/>
  <c r="T3455" i="1"/>
  <c r="S3455" i="1"/>
  <c r="R3455" i="1"/>
  <c r="Q3455" i="1"/>
  <c r="AE3454" i="1"/>
  <c r="AD3454" i="1"/>
  <c r="AC3454" i="1"/>
  <c r="AB3454" i="1"/>
  <c r="AA3454" i="1"/>
  <c r="Z3454" i="1"/>
  <c r="V3454" i="1"/>
  <c r="T3454" i="1"/>
  <c r="S3454" i="1"/>
  <c r="R3454" i="1"/>
  <c r="Q3454" i="1"/>
  <c r="AE3453" i="1"/>
  <c r="AD3453" i="1"/>
  <c r="AC3453" i="1"/>
  <c r="AB3453" i="1"/>
  <c r="AA3453" i="1"/>
  <c r="Z3453" i="1"/>
  <c r="V3453" i="1"/>
  <c r="T3453" i="1"/>
  <c r="S3453" i="1"/>
  <c r="R3453" i="1"/>
  <c r="Q3453" i="1"/>
  <c r="AE3452" i="1"/>
  <c r="AD3452" i="1"/>
  <c r="AC3452" i="1"/>
  <c r="AB3452" i="1"/>
  <c r="AA3452" i="1"/>
  <c r="Z3452" i="1"/>
  <c r="V3452" i="1"/>
  <c r="T3452" i="1"/>
  <c r="S3452" i="1"/>
  <c r="R3452" i="1"/>
  <c r="Q3452" i="1"/>
  <c r="AE3451" i="1"/>
  <c r="AD3451" i="1"/>
  <c r="AC3451" i="1"/>
  <c r="AB3451" i="1"/>
  <c r="AA3451" i="1"/>
  <c r="Z3451" i="1"/>
  <c r="V3451" i="1"/>
  <c r="T3451" i="1"/>
  <c r="S3451" i="1"/>
  <c r="R3451" i="1"/>
  <c r="Q3451" i="1"/>
  <c r="AE3450" i="1"/>
  <c r="AD3450" i="1"/>
  <c r="AC3450" i="1"/>
  <c r="AB3450" i="1"/>
  <c r="AA3450" i="1"/>
  <c r="Z3450" i="1"/>
  <c r="V3450" i="1"/>
  <c r="T3450" i="1"/>
  <c r="S3450" i="1"/>
  <c r="R3450" i="1"/>
  <c r="Q3450" i="1"/>
  <c r="AE3449" i="1"/>
  <c r="AD3449" i="1"/>
  <c r="AC3449" i="1"/>
  <c r="AB3449" i="1"/>
  <c r="AA3449" i="1"/>
  <c r="Z3449" i="1"/>
  <c r="V3449" i="1"/>
  <c r="T3449" i="1"/>
  <c r="S3449" i="1"/>
  <c r="R3449" i="1"/>
  <c r="Q3449" i="1"/>
  <c r="AE3448" i="1"/>
  <c r="AD3448" i="1"/>
  <c r="AC3448" i="1"/>
  <c r="AB3448" i="1"/>
  <c r="AA3448" i="1"/>
  <c r="Z3448" i="1"/>
  <c r="V3448" i="1"/>
  <c r="T3448" i="1"/>
  <c r="S3448" i="1"/>
  <c r="R3448" i="1"/>
  <c r="Q3448" i="1"/>
  <c r="AE3447" i="1"/>
  <c r="AD3447" i="1"/>
  <c r="AC3447" i="1"/>
  <c r="AB3447" i="1"/>
  <c r="AA3447" i="1"/>
  <c r="Z3447" i="1"/>
  <c r="V3447" i="1"/>
  <c r="T3447" i="1"/>
  <c r="S3447" i="1"/>
  <c r="R3447" i="1"/>
  <c r="Q3447" i="1"/>
  <c r="AE3446" i="1"/>
  <c r="AD3446" i="1"/>
  <c r="AC3446" i="1"/>
  <c r="AB3446" i="1"/>
  <c r="AA3446" i="1"/>
  <c r="Z3446" i="1"/>
  <c r="V3446" i="1"/>
  <c r="T3446" i="1"/>
  <c r="S3446" i="1"/>
  <c r="R3446" i="1"/>
  <c r="Q3446" i="1"/>
  <c r="AE3445" i="1"/>
  <c r="AD3445" i="1"/>
  <c r="AC3445" i="1"/>
  <c r="AB3445" i="1"/>
  <c r="AA3445" i="1"/>
  <c r="Z3445" i="1"/>
  <c r="V3445" i="1"/>
  <c r="T3445" i="1"/>
  <c r="S3445" i="1"/>
  <c r="R3445" i="1"/>
  <c r="Q3445" i="1"/>
  <c r="AE3444" i="1"/>
  <c r="AD3444" i="1"/>
  <c r="AC3444" i="1"/>
  <c r="AB3444" i="1"/>
  <c r="AA3444" i="1"/>
  <c r="Z3444" i="1"/>
  <c r="V3444" i="1"/>
  <c r="T3444" i="1"/>
  <c r="S3444" i="1"/>
  <c r="R3444" i="1"/>
  <c r="Q3444" i="1"/>
  <c r="AE3443" i="1"/>
  <c r="AD3443" i="1"/>
  <c r="AC3443" i="1"/>
  <c r="AB3443" i="1"/>
  <c r="AA3443" i="1"/>
  <c r="Z3443" i="1"/>
  <c r="V3443" i="1"/>
  <c r="T3443" i="1"/>
  <c r="S3443" i="1"/>
  <c r="R3443" i="1"/>
  <c r="Q3443" i="1"/>
  <c r="AE3442" i="1"/>
  <c r="AD3442" i="1"/>
  <c r="AC3442" i="1"/>
  <c r="AB3442" i="1"/>
  <c r="AA3442" i="1"/>
  <c r="Z3442" i="1"/>
  <c r="V3442" i="1"/>
  <c r="T3442" i="1"/>
  <c r="S3442" i="1"/>
  <c r="R3442" i="1"/>
  <c r="Q3442" i="1"/>
  <c r="AE3441" i="1"/>
  <c r="AD3441" i="1"/>
  <c r="AC3441" i="1"/>
  <c r="AB3441" i="1"/>
  <c r="AA3441" i="1"/>
  <c r="Z3441" i="1"/>
  <c r="V3441" i="1"/>
  <c r="T3441" i="1"/>
  <c r="S3441" i="1"/>
  <c r="R3441" i="1"/>
  <c r="Q3441" i="1"/>
  <c r="AE3440" i="1"/>
  <c r="AD3440" i="1"/>
  <c r="AC3440" i="1"/>
  <c r="AB3440" i="1"/>
  <c r="AA3440" i="1"/>
  <c r="Z3440" i="1"/>
  <c r="V3440" i="1"/>
  <c r="T3440" i="1"/>
  <c r="S3440" i="1"/>
  <c r="R3440" i="1"/>
  <c r="Q3440" i="1"/>
  <c r="AE3439" i="1"/>
  <c r="AD3439" i="1"/>
  <c r="AC3439" i="1"/>
  <c r="AB3439" i="1"/>
  <c r="AA3439" i="1"/>
  <c r="Z3439" i="1"/>
  <c r="V3439" i="1"/>
  <c r="T3439" i="1"/>
  <c r="S3439" i="1"/>
  <c r="R3439" i="1"/>
  <c r="Q3439" i="1"/>
  <c r="AE3438" i="1"/>
  <c r="AD3438" i="1"/>
  <c r="AC3438" i="1"/>
  <c r="AB3438" i="1"/>
  <c r="AA3438" i="1"/>
  <c r="Z3438" i="1"/>
  <c r="V3438" i="1"/>
  <c r="T3438" i="1"/>
  <c r="S3438" i="1"/>
  <c r="R3438" i="1"/>
  <c r="Q3438" i="1"/>
  <c r="AE3437" i="1"/>
  <c r="AD3437" i="1"/>
  <c r="AC3437" i="1"/>
  <c r="AB3437" i="1"/>
  <c r="AA3437" i="1"/>
  <c r="Z3437" i="1"/>
  <c r="V3437" i="1"/>
  <c r="T3437" i="1"/>
  <c r="S3437" i="1"/>
  <c r="R3437" i="1"/>
  <c r="Q3437" i="1"/>
  <c r="AE3436" i="1"/>
  <c r="AD3436" i="1"/>
  <c r="AC3436" i="1"/>
  <c r="AB3436" i="1"/>
  <c r="AA3436" i="1"/>
  <c r="Z3436" i="1"/>
  <c r="V3436" i="1"/>
  <c r="T3436" i="1"/>
  <c r="S3436" i="1"/>
  <c r="R3436" i="1"/>
  <c r="Q3436" i="1"/>
  <c r="AE3435" i="1"/>
  <c r="AD3435" i="1"/>
  <c r="AC3435" i="1"/>
  <c r="AB3435" i="1"/>
  <c r="AA3435" i="1"/>
  <c r="Z3435" i="1"/>
  <c r="V3435" i="1"/>
  <c r="T3435" i="1"/>
  <c r="S3435" i="1"/>
  <c r="R3435" i="1"/>
  <c r="Q3435" i="1"/>
  <c r="AE3434" i="1"/>
  <c r="AD3434" i="1"/>
  <c r="AC3434" i="1"/>
  <c r="AB3434" i="1"/>
  <c r="AA3434" i="1"/>
  <c r="Z3434" i="1"/>
  <c r="V3434" i="1"/>
  <c r="T3434" i="1"/>
  <c r="S3434" i="1"/>
  <c r="R3434" i="1"/>
  <c r="Q3434" i="1"/>
  <c r="AE3433" i="1"/>
  <c r="AD3433" i="1"/>
  <c r="AC3433" i="1"/>
  <c r="AB3433" i="1"/>
  <c r="AA3433" i="1"/>
  <c r="Z3433" i="1"/>
  <c r="V3433" i="1"/>
  <c r="T3433" i="1"/>
  <c r="S3433" i="1"/>
  <c r="R3433" i="1"/>
  <c r="Q3433" i="1"/>
  <c r="AE3432" i="1"/>
  <c r="AD3432" i="1"/>
  <c r="AC3432" i="1"/>
  <c r="AB3432" i="1"/>
  <c r="AA3432" i="1"/>
  <c r="Z3432" i="1"/>
  <c r="V3432" i="1"/>
  <c r="T3432" i="1"/>
  <c r="S3432" i="1"/>
  <c r="R3432" i="1"/>
  <c r="Q3432" i="1"/>
  <c r="AE3431" i="1"/>
  <c r="AD3431" i="1"/>
  <c r="AC3431" i="1"/>
  <c r="AB3431" i="1"/>
  <c r="AA3431" i="1"/>
  <c r="Z3431" i="1"/>
  <c r="V3431" i="1"/>
  <c r="T3431" i="1"/>
  <c r="S3431" i="1"/>
  <c r="R3431" i="1"/>
  <c r="Q3431" i="1"/>
  <c r="AE3430" i="1"/>
  <c r="AD3430" i="1"/>
  <c r="AC3430" i="1"/>
  <c r="AB3430" i="1"/>
  <c r="AA3430" i="1"/>
  <c r="Z3430" i="1"/>
  <c r="V3430" i="1"/>
  <c r="T3430" i="1"/>
  <c r="S3430" i="1"/>
  <c r="R3430" i="1"/>
  <c r="Q3430" i="1"/>
  <c r="AE3429" i="1"/>
  <c r="AD3429" i="1"/>
  <c r="AC3429" i="1"/>
  <c r="AB3429" i="1"/>
  <c r="AA3429" i="1"/>
  <c r="Z3429" i="1"/>
  <c r="V3429" i="1"/>
  <c r="T3429" i="1"/>
  <c r="S3429" i="1"/>
  <c r="R3429" i="1"/>
  <c r="Q3429" i="1"/>
  <c r="AE3428" i="1"/>
  <c r="AD3428" i="1"/>
  <c r="AC3428" i="1"/>
  <c r="AB3428" i="1"/>
  <c r="AA3428" i="1"/>
  <c r="Z3428" i="1"/>
  <c r="V3428" i="1"/>
  <c r="T3428" i="1"/>
  <c r="S3428" i="1"/>
  <c r="R3428" i="1"/>
  <c r="Q3428" i="1"/>
  <c r="AE3427" i="1"/>
  <c r="AD3427" i="1"/>
  <c r="AC3427" i="1"/>
  <c r="AB3427" i="1"/>
  <c r="AA3427" i="1"/>
  <c r="Z3427" i="1"/>
  <c r="V3427" i="1"/>
  <c r="T3427" i="1"/>
  <c r="S3427" i="1"/>
  <c r="R3427" i="1"/>
  <c r="Q3427" i="1"/>
  <c r="AE3426" i="1"/>
  <c r="AD3426" i="1"/>
  <c r="AC3426" i="1"/>
  <c r="AB3426" i="1"/>
  <c r="AA3426" i="1"/>
  <c r="Z3426" i="1"/>
  <c r="V3426" i="1"/>
  <c r="T3426" i="1"/>
  <c r="S3426" i="1"/>
  <c r="R3426" i="1"/>
  <c r="Q3426" i="1"/>
  <c r="AE3425" i="1"/>
  <c r="AD3425" i="1"/>
  <c r="AC3425" i="1"/>
  <c r="AB3425" i="1"/>
  <c r="AA3425" i="1"/>
  <c r="Z3425" i="1"/>
  <c r="V3425" i="1"/>
  <c r="T3425" i="1"/>
  <c r="S3425" i="1"/>
  <c r="R3425" i="1"/>
  <c r="Q3425" i="1"/>
  <c r="AE3424" i="1"/>
  <c r="AD3424" i="1"/>
  <c r="AC3424" i="1"/>
  <c r="AB3424" i="1"/>
  <c r="AA3424" i="1"/>
  <c r="Z3424" i="1"/>
  <c r="V3424" i="1"/>
  <c r="T3424" i="1"/>
  <c r="S3424" i="1"/>
  <c r="R3424" i="1"/>
  <c r="Q3424" i="1"/>
  <c r="AE3423" i="1"/>
  <c r="AD3423" i="1"/>
  <c r="AC3423" i="1"/>
  <c r="AB3423" i="1"/>
  <c r="AA3423" i="1"/>
  <c r="Z3423" i="1"/>
  <c r="V3423" i="1"/>
  <c r="T3423" i="1"/>
  <c r="S3423" i="1"/>
  <c r="R3423" i="1"/>
  <c r="Q3423" i="1"/>
  <c r="AE3422" i="1"/>
  <c r="AD3422" i="1"/>
  <c r="AC3422" i="1"/>
  <c r="AB3422" i="1"/>
  <c r="AA3422" i="1"/>
  <c r="Z3422" i="1"/>
  <c r="V3422" i="1"/>
  <c r="T3422" i="1"/>
  <c r="S3422" i="1"/>
  <c r="R3422" i="1"/>
  <c r="Q3422" i="1"/>
  <c r="AE3421" i="1"/>
  <c r="AD3421" i="1"/>
  <c r="AC3421" i="1"/>
  <c r="AB3421" i="1"/>
  <c r="AA3421" i="1"/>
  <c r="Z3421" i="1"/>
  <c r="V3421" i="1"/>
  <c r="T3421" i="1"/>
  <c r="S3421" i="1"/>
  <c r="R3421" i="1"/>
  <c r="Q3421" i="1"/>
  <c r="AE3420" i="1"/>
  <c r="AD3420" i="1"/>
  <c r="AC3420" i="1"/>
  <c r="AB3420" i="1"/>
  <c r="AA3420" i="1"/>
  <c r="Z3420" i="1"/>
  <c r="V3420" i="1"/>
  <c r="T3420" i="1"/>
  <c r="S3420" i="1"/>
  <c r="R3420" i="1"/>
  <c r="Q3420" i="1"/>
  <c r="AE3419" i="1"/>
  <c r="AD3419" i="1"/>
  <c r="AC3419" i="1"/>
  <c r="AB3419" i="1"/>
  <c r="AA3419" i="1"/>
  <c r="Z3419" i="1"/>
  <c r="V3419" i="1"/>
  <c r="T3419" i="1"/>
  <c r="S3419" i="1"/>
  <c r="R3419" i="1"/>
  <c r="Q3419" i="1"/>
  <c r="AE3418" i="1"/>
  <c r="AD3418" i="1"/>
  <c r="AC3418" i="1"/>
  <c r="AB3418" i="1"/>
  <c r="AA3418" i="1"/>
  <c r="Z3418" i="1"/>
  <c r="V3418" i="1"/>
  <c r="T3418" i="1"/>
  <c r="S3418" i="1"/>
  <c r="R3418" i="1"/>
  <c r="Q3418" i="1"/>
  <c r="AE3417" i="1"/>
  <c r="AD3417" i="1"/>
  <c r="AC3417" i="1"/>
  <c r="AB3417" i="1"/>
  <c r="AA3417" i="1"/>
  <c r="Z3417" i="1"/>
  <c r="V3417" i="1"/>
  <c r="T3417" i="1"/>
  <c r="S3417" i="1"/>
  <c r="R3417" i="1"/>
  <c r="Q3417" i="1"/>
  <c r="AE3416" i="1"/>
  <c r="AD3416" i="1"/>
  <c r="AC3416" i="1"/>
  <c r="AB3416" i="1"/>
  <c r="AA3416" i="1"/>
  <c r="Z3416" i="1"/>
  <c r="V3416" i="1"/>
  <c r="T3416" i="1"/>
  <c r="S3416" i="1"/>
  <c r="R3416" i="1"/>
  <c r="Q3416" i="1"/>
  <c r="AE3415" i="1"/>
  <c r="AD3415" i="1"/>
  <c r="AC3415" i="1"/>
  <c r="AB3415" i="1"/>
  <c r="AA3415" i="1"/>
  <c r="Z3415" i="1"/>
  <c r="V3415" i="1"/>
  <c r="T3415" i="1"/>
  <c r="S3415" i="1"/>
  <c r="R3415" i="1"/>
  <c r="Q3415" i="1"/>
  <c r="AE3414" i="1"/>
  <c r="AD3414" i="1"/>
  <c r="AC3414" i="1"/>
  <c r="AB3414" i="1"/>
  <c r="AA3414" i="1"/>
  <c r="Z3414" i="1"/>
  <c r="V3414" i="1"/>
  <c r="T3414" i="1"/>
  <c r="S3414" i="1"/>
  <c r="R3414" i="1"/>
  <c r="Q3414" i="1"/>
  <c r="AE3413" i="1"/>
  <c r="AD3413" i="1"/>
  <c r="AC3413" i="1"/>
  <c r="AB3413" i="1"/>
  <c r="AA3413" i="1"/>
  <c r="Z3413" i="1"/>
  <c r="V3413" i="1"/>
  <c r="T3413" i="1"/>
  <c r="S3413" i="1"/>
  <c r="R3413" i="1"/>
  <c r="Q3413" i="1"/>
  <c r="AE3412" i="1"/>
  <c r="AD3412" i="1"/>
  <c r="AC3412" i="1"/>
  <c r="AB3412" i="1"/>
  <c r="AA3412" i="1"/>
  <c r="Z3412" i="1"/>
  <c r="V3412" i="1"/>
  <c r="T3412" i="1"/>
  <c r="S3412" i="1"/>
  <c r="R3412" i="1"/>
  <c r="Q3412" i="1"/>
  <c r="AE3411" i="1"/>
  <c r="AD3411" i="1"/>
  <c r="AC3411" i="1"/>
  <c r="AB3411" i="1"/>
  <c r="AA3411" i="1"/>
  <c r="Z3411" i="1"/>
  <c r="V3411" i="1"/>
  <c r="T3411" i="1"/>
  <c r="S3411" i="1"/>
  <c r="R3411" i="1"/>
  <c r="Q3411" i="1"/>
  <c r="AE3410" i="1"/>
  <c r="AD3410" i="1"/>
  <c r="AC3410" i="1"/>
  <c r="AB3410" i="1"/>
  <c r="AA3410" i="1"/>
  <c r="Z3410" i="1"/>
  <c r="V3410" i="1"/>
  <c r="T3410" i="1"/>
  <c r="S3410" i="1"/>
  <c r="R3410" i="1"/>
  <c r="Q3410" i="1"/>
  <c r="AE3409" i="1"/>
  <c r="AD3409" i="1"/>
  <c r="AC3409" i="1"/>
  <c r="AB3409" i="1"/>
  <c r="AA3409" i="1"/>
  <c r="Z3409" i="1"/>
  <c r="V3409" i="1"/>
  <c r="T3409" i="1"/>
  <c r="S3409" i="1"/>
  <c r="R3409" i="1"/>
  <c r="Q3409" i="1"/>
  <c r="AE3408" i="1"/>
  <c r="AD3408" i="1"/>
  <c r="AC3408" i="1"/>
  <c r="AB3408" i="1"/>
  <c r="AA3408" i="1"/>
  <c r="Z3408" i="1"/>
  <c r="V3408" i="1"/>
  <c r="T3408" i="1"/>
  <c r="S3408" i="1"/>
  <c r="R3408" i="1"/>
  <c r="Q3408" i="1"/>
  <c r="AE3407" i="1"/>
  <c r="AD3407" i="1"/>
  <c r="AC3407" i="1"/>
  <c r="AB3407" i="1"/>
  <c r="AA3407" i="1"/>
  <c r="Z3407" i="1"/>
  <c r="V3407" i="1"/>
  <c r="T3407" i="1"/>
  <c r="S3407" i="1"/>
  <c r="R3407" i="1"/>
  <c r="Q3407" i="1"/>
  <c r="AE3406" i="1"/>
  <c r="AD3406" i="1"/>
  <c r="AC3406" i="1"/>
  <c r="AB3406" i="1"/>
  <c r="AA3406" i="1"/>
  <c r="Z3406" i="1"/>
  <c r="V3406" i="1"/>
  <c r="T3406" i="1"/>
  <c r="S3406" i="1"/>
  <c r="R3406" i="1"/>
  <c r="Q3406" i="1"/>
  <c r="AE3405" i="1"/>
  <c r="AD3405" i="1"/>
  <c r="AC3405" i="1"/>
  <c r="AB3405" i="1"/>
  <c r="AA3405" i="1"/>
  <c r="Z3405" i="1"/>
  <c r="V3405" i="1"/>
  <c r="T3405" i="1"/>
  <c r="S3405" i="1"/>
  <c r="R3405" i="1"/>
  <c r="Q3405" i="1"/>
  <c r="AE3404" i="1"/>
  <c r="AD3404" i="1"/>
  <c r="AC3404" i="1"/>
  <c r="AB3404" i="1"/>
  <c r="AA3404" i="1"/>
  <c r="Z3404" i="1"/>
  <c r="V3404" i="1"/>
  <c r="T3404" i="1"/>
  <c r="S3404" i="1"/>
  <c r="R3404" i="1"/>
  <c r="Q3404" i="1"/>
  <c r="AE3403" i="1"/>
  <c r="AD3403" i="1"/>
  <c r="AC3403" i="1"/>
  <c r="AB3403" i="1"/>
  <c r="AA3403" i="1"/>
  <c r="Z3403" i="1"/>
  <c r="V3403" i="1"/>
  <c r="T3403" i="1"/>
  <c r="S3403" i="1"/>
  <c r="R3403" i="1"/>
  <c r="Q3403" i="1"/>
  <c r="AE3402" i="1"/>
  <c r="AD3402" i="1"/>
  <c r="AC3402" i="1"/>
  <c r="AB3402" i="1"/>
  <c r="AA3402" i="1"/>
  <c r="Z3402" i="1"/>
  <c r="V3402" i="1"/>
  <c r="T3402" i="1"/>
  <c r="S3402" i="1"/>
  <c r="R3402" i="1"/>
  <c r="Q3402" i="1"/>
  <c r="AE3401" i="1"/>
  <c r="AD3401" i="1"/>
  <c r="AC3401" i="1"/>
  <c r="AB3401" i="1"/>
  <c r="AA3401" i="1"/>
  <c r="Z3401" i="1"/>
  <c r="V3401" i="1"/>
  <c r="T3401" i="1"/>
  <c r="S3401" i="1"/>
  <c r="R3401" i="1"/>
  <c r="Q3401" i="1"/>
  <c r="AE3400" i="1"/>
  <c r="AD3400" i="1"/>
  <c r="AC3400" i="1"/>
  <c r="AB3400" i="1"/>
  <c r="AA3400" i="1"/>
  <c r="Z3400" i="1"/>
  <c r="V3400" i="1"/>
  <c r="T3400" i="1"/>
  <c r="S3400" i="1"/>
  <c r="R3400" i="1"/>
  <c r="Q3400" i="1"/>
  <c r="AE3399" i="1"/>
  <c r="AD3399" i="1"/>
  <c r="AC3399" i="1"/>
  <c r="AB3399" i="1"/>
  <c r="AA3399" i="1"/>
  <c r="Z3399" i="1"/>
  <c r="V3399" i="1"/>
  <c r="T3399" i="1"/>
  <c r="S3399" i="1"/>
  <c r="R3399" i="1"/>
  <c r="Q3399" i="1"/>
  <c r="AE3398" i="1"/>
  <c r="AD3398" i="1"/>
  <c r="AC3398" i="1"/>
  <c r="AB3398" i="1"/>
  <c r="AA3398" i="1"/>
  <c r="Z3398" i="1"/>
  <c r="V3398" i="1"/>
  <c r="T3398" i="1"/>
  <c r="S3398" i="1"/>
  <c r="R3398" i="1"/>
  <c r="Q3398" i="1"/>
  <c r="AE3397" i="1"/>
  <c r="AD3397" i="1"/>
  <c r="AC3397" i="1"/>
  <c r="AB3397" i="1"/>
  <c r="AA3397" i="1"/>
  <c r="Z3397" i="1"/>
  <c r="V3397" i="1"/>
  <c r="T3397" i="1"/>
  <c r="S3397" i="1"/>
  <c r="R3397" i="1"/>
  <c r="Q3397" i="1"/>
  <c r="AE3396" i="1"/>
  <c r="AD3396" i="1"/>
  <c r="AC3396" i="1"/>
  <c r="AB3396" i="1"/>
  <c r="AA3396" i="1"/>
  <c r="Z3396" i="1"/>
  <c r="V3396" i="1"/>
  <c r="T3396" i="1"/>
  <c r="S3396" i="1"/>
  <c r="R3396" i="1"/>
  <c r="Q3396" i="1"/>
  <c r="AE3395" i="1"/>
  <c r="AD3395" i="1"/>
  <c r="AC3395" i="1"/>
  <c r="AB3395" i="1"/>
  <c r="AA3395" i="1"/>
  <c r="Z3395" i="1"/>
  <c r="V3395" i="1"/>
  <c r="T3395" i="1"/>
  <c r="S3395" i="1"/>
  <c r="R3395" i="1"/>
  <c r="Q3395" i="1"/>
  <c r="AE3394" i="1"/>
  <c r="AD3394" i="1"/>
  <c r="AC3394" i="1"/>
  <c r="AB3394" i="1"/>
  <c r="AA3394" i="1"/>
  <c r="Z3394" i="1"/>
  <c r="V3394" i="1"/>
  <c r="T3394" i="1"/>
  <c r="S3394" i="1"/>
  <c r="R3394" i="1"/>
  <c r="Q3394" i="1"/>
  <c r="AE3393" i="1"/>
  <c r="AD3393" i="1"/>
  <c r="AC3393" i="1"/>
  <c r="AB3393" i="1"/>
  <c r="AA3393" i="1"/>
  <c r="Z3393" i="1"/>
  <c r="V3393" i="1"/>
  <c r="T3393" i="1"/>
  <c r="S3393" i="1"/>
  <c r="R3393" i="1"/>
  <c r="Q3393" i="1"/>
  <c r="AE3392" i="1"/>
  <c r="AD3392" i="1"/>
  <c r="AC3392" i="1"/>
  <c r="AB3392" i="1"/>
  <c r="AA3392" i="1"/>
  <c r="Z3392" i="1"/>
  <c r="V3392" i="1"/>
  <c r="T3392" i="1"/>
  <c r="S3392" i="1"/>
  <c r="R3392" i="1"/>
  <c r="Q3392" i="1"/>
  <c r="AE3391" i="1"/>
  <c r="AD3391" i="1"/>
  <c r="AC3391" i="1"/>
  <c r="AB3391" i="1"/>
  <c r="AA3391" i="1"/>
  <c r="Z3391" i="1"/>
  <c r="V3391" i="1"/>
  <c r="T3391" i="1"/>
  <c r="S3391" i="1"/>
  <c r="R3391" i="1"/>
  <c r="Q3391" i="1"/>
  <c r="AE3390" i="1"/>
  <c r="AD3390" i="1"/>
  <c r="AC3390" i="1"/>
  <c r="AB3390" i="1"/>
  <c r="AA3390" i="1"/>
  <c r="Z3390" i="1"/>
  <c r="V3390" i="1"/>
  <c r="T3390" i="1"/>
  <c r="S3390" i="1"/>
  <c r="R3390" i="1"/>
  <c r="Q3390" i="1"/>
  <c r="AE3389" i="1"/>
  <c r="AD3389" i="1"/>
  <c r="AC3389" i="1"/>
  <c r="AB3389" i="1"/>
  <c r="AA3389" i="1"/>
  <c r="Z3389" i="1"/>
  <c r="V3389" i="1"/>
  <c r="T3389" i="1"/>
  <c r="S3389" i="1"/>
  <c r="R3389" i="1"/>
  <c r="Q3389" i="1"/>
  <c r="AE3388" i="1"/>
  <c r="AD3388" i="1"/>
  <c r="AC3388" i="1"/>
  <c r="AB3388" i="1"/>
  <c r="AA3388" i="1"/>
  <c r="Z3388" i="1"/>
  <c r="V3388" i="1"/>
  <c r="T3388" i="1"/>
  <c r="S3388" i="1"/>
  <c r="R3388" i="1"/>
  <c r="Q3388" i="1"/>
  <c r="AE3387" i="1"/>
  <c r="AD3387" i="1"/>
  <c r="AC3387" i="1"/>
  <c r="AB3387" i="1"/>
  <c r="AA3387" i="1"/>
  <c r="Z3387" i="1"/>
  <c r="V3387" i="1"/>
  <c r="T3387" i="1"/>
  <c r="S3387" i="1"/>
  <c r="R3387" i="1"/>
  <c r="Q3387" i="1"/>
  <c r="AE3386" i="1"/>
  <c r="AD3386" i="1"/>
  <c r="AC3386" i="1"/>
  <c r="AB3386" i="1"/>
  <c r="AA3386" i="1"/>
  <c r="Z3386" i="1"/>
  <c r="V3386" i="1"/>
  <c r="T3386" i="1"/>
  <c r="S3386" i="1"/>
  <c r="R3386" i="1"/>
  <c r="Q3386" i="1"/>
  <c r="AE3385" i="1"/>
  <c r="AD3385" i="1"/>
  <c r="AC3385" i="1"/>
  <c r="AB3385" i="1"/>
  <c r="AA3385" i="1"/>
  <c r="Z3385" i="1"/>
  <c r="V3385" i="1"/>
  <c r="T3385" i="1"/>
  <c r="S3385" i="1"/>
  <c r="R3385" i="1"/>
  <c r="Q3385" i="1"/>
  <c r="AE3384" i="1"/>
  <c r="AD3384" i="1"/>
  <c r="AC3384" i="1"/>
  <c r="AB3384" i="1"/>
  <c r="AA3384" i="1"/>
  <c r="Z3384" i="1"/>
  <c r="V3384" i="1"/>
  <c r="T3384" i="1"/>
  <c r="S3384" i="1"/>
  <c r="R3384" i="1"/>
  <c r="Q3384" i="1"/>
  <c r="AE3383" i="1"/>
  <c r="AD3383" i="1"/>
  <c r="AC3383" i="1"/>
  <c r="AB3383" i="1"/>
  <c r="AA3383" i="1"/>
  <c r="Z3383" i="1"/>
  <c r="V3383" i="1"/>
  <c r="T3383" i="1"/>
  <c r="S3383" i="1"/>
  <c r="R3383" i="1"/>
  <c r="Q3383" i="1"/>
  <c r="AE3382" i="1"/>
  <c r="AD3382" i="1"/>
  <c r="AC3382" i="1"/>
  <c r="AB3382" i="1"/>
  <c r="AA3382" i="1"/>
  <c r="Z3382" i="1"/>
  <c r="V3382" i="1"/>
  <c r="T3382" i="1"/>
  <c r="S3382" i="1"/>
  <c r="R3382" i="1"/>
  <c r="Q3382" i="1"/>
  <c r="AE3381" i="1"/>
  <c r="AD3381" i="1"/>
  <c r="AC3381" i="1"/>
  <c r="AB3381" i="1"/>
  <c r="AA3381" i="1"/>
  <c r="Z3381" i="1"/>
  <c r="V3381" i="1"/>
  <c r="T3381" i="1"/>
  <c r="S3381" i="1"/>
  <c r="R3381" i="1"/>
  <c r="Q3381" i="1"/>
  <c r="AE3380" i="1"/>
  <c r="AD3380" i="1"/>
  <c r="AC3380" i="1"/>
  <c r="AB3380" i="1"/>
  <c r="AA3380" i="1"/>
  <c r="Z3380" i="1"/>
  <c r="V3380" i="1"/>
  <c r="T3380" i="1"/>
  <c r="S3380" i="1"/>
  <c r="R3380" i="1"/>
  <c r="Q3380" i="1"/>
  <c r="AE3379" i="1"/>
  <c r="AD3379" i="1"/>
  <c r="AC3379" i="1"/>
  <c r="AB3379" i="1"/>
  <c r="AA3379" i="1"/>
  <c r="Z3379" i="1"/>
  <c r="V3379" i="1"/>
  <c r="T3379" i="1"/>
  <c r="S3379" i="1"/>
  <c r="R3379" i="1"/>
  <c r="Q3379" i="1"/>
  <c r="AE3378" i="1"/>
  <c r="AD3378" i="1"/>
  <c r="AC3378" i="1"/>
  <c r="AB3378" i="1"/>
  <c r="AA3378" i="1"/>
  <c r="Z3378" i="1"/>
  <c r="V3378" i="1"/>
  <c r="T3378" i="1"/>
  <c r="S3378" i="1"/>
  <c r="R3378" i="1"/>
  <c r="Q3378" i="1"/>
  <c r="AE3377" i="1"/>
  <c r="AD3377" i="1"/>
  <c r="AC3377" i="1"/>
  <c r="AB3377" i="1"/>
  <c r="AA3377" i="1"/>
  <c r="Z3377" i="1"/>
  <c r="V3377" i="1"/>
  <c r="T3377" i="1"/>
  <c r="S3377" i="1"/>
  <c r="R3377" i="1"/>
  <c r="Q3377" i="1"/>
  <c r="AE3376" i="1"/>
  <c r="AD3376" i="1"/>
  <c r="AC3376" i="1"/>
  <c r="AB3376" i="1"/>
  <c r="AA3376" i="1"/>
  <c r="Z3376" i="1"/>
  <c r="V3376" i="1"/>
  <c r="T3376" i="1"/>
  <c r="S3376" i="1"/>
  <c r="R3376" i="1"/>
  <c r="Q3376" i="1"/>
  <c r="AE3375" i="1"/>
  <c r="AD3375" i="1"/>
  <c r="AC3375" i="1"/>
  <c r="AB3375" i="1"/>
  <c r="AA3375" i="1"/>
  <c r="Z3375" i="1"/>
  <c r="V3375" i="1"/>
  <c r="T3375" i="1"/>
  <c r="S3375" i="1"/>
  <c r="R3375" i="1"/>
  <c r="Q3375" i="1"/>
  <c r="AE3374" i="1"/>
  <c r="AD3374" i="1"/>
  <c r="AC3374" i="1"/>
  <c r="AB3374" i="1"/>
  <c r="AA3374" i="1"/>
  <c r="Z3374" i="1"/>
  <c r="V3374" i="1"/>
  <c r="T3374" i="1"/>
  <c r="S3374" i="1"/>
  <c r="R3374" i="1"/>
  <c r="Q3374" i="1"/>
  <c r="AE3373" i="1"/>
  <c r="AD3373" i="1"/>
  <c r="AC3373" i="1"/>
  <c r="AB3373" i="1"/>
  <c r="AA3373" i="1"/>
  <c r="Z3373" i="1"/>
  <c r="V3373" i="1"/>
  <c r="T3373" i="1"/>
  <c r="S3373" i="1"/>
  <c r="R3373" i="1"/>
  <c r="Q3373" i="1"/>
  <c r="AE3372" i="1"/>
  <c r="AD3372" i="1"/>
  <c r="AC3372" i="1"/>
  <c r="AB3372" i="1"/>
  <c r="AA3372" i="1"/>
  <c r="Z3372" i="1"/>
  <c r="V3372" i="1"/>
  <c r="T3372" i="1"/>
  <c r="S3372" i="1"/>
  <c r="R3372" i="1"/>
  <c r="Q3372" i="1"/>
  <c r="AE3371" i="1"/>
  <c r="AD3371" i="1"/>
  <c r="AC3371" i="1"/>
  <c r="AB3371" i="1"/>
  <c r="AA3371" i="1"/>
  <c r="Z3371" i="1"/>
  <c r="V3371" i="1"/>
  <c r="T3371" i="1"/>
  <c r="S3371" i="1"/>
  <c r="R3371" i="1"/>
  <c r="Q3371" i="1"/>
  <c r="AE3370" i="1"/>
  <c r="AD3370" i="1"/>
  <c r="AC3370" i="1"/>
  <c r="AB3370" i="1"/>
  <c r="AA3370" i="1"/>
  <c r="Z3370" i="1"/>
  <c r="V3370" i="1"/>
  <c r="T3370" i="1"/>
  <c r="S3370" i="1"/>
  <c r="R3370" i="1"/>
  <c r="Q3370" i="1"/>
  <c r="AE3369" i="1"/>
  <c r="AD3369" i="1"/>
  <c r="AC3369" i="1"/>
  <c r="AB3369" i="1"/>
  <c r="AA3369" i="1"/>
  <c r="Z3369" i="1"/>
  <c r="V3369" i="1"/>
  <c r="T3369" i="1"/>
  <c r="S3369" i="1"/>
  <c r="R3369" i="1"/>
  <c r="Q3369" i="1"/>
  <c r="AE3368" i="1"/>
  <c r="AD3368" i="1"/>
  <c r="AC3368" i="1"/>
  <c r="AB3368" i="1"/>
  <c r="AA3368" i="1"/>
  <c r="Z3368" i="1"/>
  <c r="V3368" i="1"/>
  <c r="T3368" i="1"/>
  <c r="S3368" i="1"/>
  <c r="R3368" i="1"/>
  <c r="Q3368" i="1"/>
  <c r="AE3367" i="1"/>
  <c r="AD3367" i="1"/>
  <c r="AC3367" i="1"/>
  <c r="AB3367" i="1"/>
  <c r="AA3367" i="1"/>
  <c r="Z3367" i="1"/>
  <c r="V3367" i="1"/>
  <c r="T3367" i="1"/>
  <c r="S3367" i="1"/>
  <c r="R3367" i="1"/>
  <c r="Q3367" i="1"/>
  <c r="AE3366" i="1"/>
  <c r="AD3366" i="1"/>
  <c r="AC3366" i="1"/>
  <c r="AB3366" i="1"/>
  <c r="AA3366" i="1"/>
  <c r="Z3366" i="1"/>
  <c r="V3366" i="1"/>
  <c r="T3366" i="1"/>
  <c r="S3366" i="1"/>
  <c r="R3366" i="1"/>
  <c r="Q3366" i="1"/>
  <c r="AE3365" i="1"/>
  <c r="AD3365" i="1"/>
  <c r="AC3365" i="1"/>
  <c r="AB3365" i="1"/>
  <c r="AA3365" i="1"/>
  <c r="Z3365" i="1"/>
  <c r="V3365" i="1"/>
  <c r="T3365" i="1"/>
  <c r="S3365" i="1"/>
  <c r="R3365" i="1"/>
  <c r="Q3365" i="1"/>
  <c r="AE3364" i="1"/>
  <c r="AD3364" i="1"/>
  <c r="AC3364" i="1"/>
  <c r="AB3364" i="1"/>
  <c r="AA3364" i="1"/>
  <c r="Z3364" i="1"/>
  <c r="V3364" i="1"/>
  <c r="T3364" i="1"/>
  <c r="S3364" i="1"/>
  <c r="R3364" i="1"/>
  <c r="Q3364" i="1"/>
  <c r="AE3363" i="1"/>
  <c r="AD3363" i="1"/>
  <c r="AC3363" i="1"/>
  <c r="AB3363" i="1"/>
  <c r="AA3363" i="1"/>
  <c r="Z3363" i="1"/>
  <c r="V3363" i="1"/>
  <c r="T3363" i="1"/>
  <c r="S3363" i="1"/>
  <c r="R3363" i="1"/>
  <c r="Q3363" i="1"/>
  <c r="AE3362" i="1"/>
  <c r="AD3362" i="1"/>
  <c r="AC3362" i="1"/>
  <c r="AB3362" i="1"/>
  <c r="AA3362" i="1"/>
  <c r="Z3362" i="1"/>
  <c r="V3362" i="1"/>
  <c r="T3362" i="1"/>
  <c r="S3362" i="1"/>
  <c r="R3362" i="1"/>
  <c r="Q3362" i="1"/>
  <c r="AE3361" i="1"/>
  <c r="AD3361" i="1"/>
  <c r="AC3361" i="1"/>
  <c r="AB3361" i="1"/>
  <c r="AA3361" i="1"/>
  <c r="Z3361" i="1"/>
  <c r="V3361" i="1"/>
  <c r="T3361" i="1"/>
  <c r="S3361" i="1"/>
  <c r="R3361" i="1"/>
  <c r="Q3361" i="1"/>
  <c r="AE3360" i="1"/>
  <c r="AD3360" i="1"/>
  <c r="AC3360" i="1"/>
  <c r="AB3360" i="1"/>
  <c r="AA3360" i="1"/>
  <c r="Z3360" i="1"/>
  <c r="V3360" i="1"/>
  <c r="T3360" i="1"/>
  <c r="S3360" i="1"/>
  <c r="R3360" i="1"/>
  <c r="Q3360" i="1"/>
  <c r="AE3359" i="1"/>
  <c r="AD3359" i="1"/>
  <c r="AC3359" i="1"/>
  <c r="AB3359" i="1"/>
  <c r="AA3359" i="1"/>
  <c r="Z3359" i="1"/>
  <c r="V3359" i="1"/>
  <c r="T3359" i="1"/>
  <c r="S3359" i="1"/>
  <c r="R3359" i="1"/>
  <c r="Q3359" i="1"/>
  <c r="AE3358" i="1"/>
  <c r="AD3358" i="1"/>
  <c r="AC3358" i="1"/>
  <c r="AB3358" i="1"/>
  <c r="AA3358" i="1"/>
  <c r="Z3358" i="1"/>
  <c r="V3358" i="1"/>
  <c r="T3358" i="1"/>
  <c r="S3358" i="1"/>
  <c r="R3358" i="1"/>
  <c r="Q3358" i="1"/>
  <c r="AE3357" i="1"/>
  <c r="AD3357" i="1"/>
  <c r="AC3357" i="1"/>
  <c r="AB3357" i="1"/>
  <c r="AA3357" i="1"/>
  <c r="Z3357" i="1"/>
  <c r="V3357" i="1"/>
  <c r="T3357" i="1"/>
  <c r="S3357" i="1"/>
  <c r="R3357" i="1"/>
  <c r="Q3357" i="1"/>
  <c r="AE3356" i="1"/>
  <c r="AD3356" i="1"/>
  <c r="AC3356" i="1"/>
  <c r="AB3356" i="1"/>
  <c r="AA3356" i="1"/>
  <c r="Z3356" i="1"/>
  <c r="V3356" i="1"/>
  <c r="T3356" i="1"/>
  <c r="S3356" i="1"/>
  <c r="R3356" i="1"/>
  <c r="Q3356" i="1"/>
  <c r="AE3355" i="1"/>
  <c r="AD3355" i="1"/>
  <c r="AC3355" i="1"/>
  <c r="AB3355" i="1"/>
  <c r="AA3355" i="1"/>
  <c r="Z3355" i="1"/>
  <c r="V3355" i="1"/>
  <c r="T3355" i="1"/>
  <c r="S3355" i="1"/>
  <c r="R3355" i="1"/>
  <c r="Q3355" i="1"/>
  <c r="AE3354" i="1"/>
  <c r="AD3354" i="1"/>
  <c r="AC3354" i="1"/>
  <c r="AB3354" i="1"/>
  <c r="AA3354" i="1"/>
  <c r="Z3354" i="1"/>
  <c r="V3354" i="1"/>
  <c r="T3354" i="1"/>
  <c r="S3354" i="1"/>
  <c r="R3354" i="1"/>
  <c r="Q3354" i="1"/>
  <c r="AE3353" i="1"/>
  <c r="AD3353" i="1"/>
  <c r="AC3353" i="1"/>
  <c r="AB3353" i="1"/>
  <c r="AA3353" i="1"/>
  <c r="Z3353" i="1"/>
  <c r="V3353" i="1"/>
  <c r="T3353" i="1"/>
  <c r="S3353" i="1"/>
  <c r="R3353" i="1"/>
  <c r="Q3353" i="1"/>
  <c r="AE3352" i="1"/>
  <c r="AD3352" i="1"/>
  <c r="AC3352" i="1"/>
  <c r="AB3352" i="1"/>
  <c r="AA3352" i="1"/>
  <c r="Z3352" i="1"/>
  <c r="V3352" i="1"/>
  <c r="T3352" i="1"/>
  <c r="S3352" i="1"/>
  <c r="R3352" i="1"/>
  <c r="Q3352" i="1"/>
  <c r="AE3351" i="1"/>
  <c r="AD3351" i="1"/>
  <c r="AC3351" i="1"/>
  <c r="AB3351" i="1"/>
  <c r="AA3351" i="1"/>
  <c r="Z3351" i="1"/>
  <c r="V3351" i="1"/>
  <c r="T3351" i="1"/>
  <c r="S3351" i="1"/>
  <c r="R3351" i="1"/>
  <c r="Q3351" i="1"/>
  <c r="AE3350" i="1"/>
  <c r="AD3350" i="1"/>
  <c r="AC3350" i="1"/>
  <c r="AB3350" i="1"/>
  <c r="AA3350" i="1"/>
  <c r="Z3350" i="1"/>
  <c r="V3350" i="1"/>
  <c r="T3350" i="1"/>
  <c r="S3350" i="1"/>
  <c r="R3350" i="1"/>
  <c r="Q3350" i="1"/>
  <c r="AE3349" i="1"/>
  <c r="AD3349" i="1"/>
  <c r="AC3349" i="1"/>
  <c r="AB3349" i="1"/>
  <c r="AA3349" i="1"/>
  <c r="Z3349" i="1"/>
  <c r="V3349" i="1"/>
  <c r="T3349" i="1"/>
  <c r="S3349" i="1"/>
  <c r="R3349" i="1"/>
  <c r="Q3349" i="1"/>
  <c r="AE3348" i="1"/>
  <c r="AD3348" i="1"/>
  <c r="AC3348" i="1"/>
  <c r="AB3348" i="1"/>
  <c r="AA3348" i="1"/>
  <c r="Z3348" i="1"/>
  <c r="V3348" i="1"/>
  <c r="T3348" i="1"/>
  <c r="S3348" i="1"/>
  <c r="R3348" i="1"/>
  <c r="Q3348" i="1"/>
  <c r="AE3347" i="1"/>
  <c r="AD3347" i="1"/>
  <c r="AC3347" i="1"/>
  <c r="AB3347" i="1"/>
  <c r="AA3347" i="1"/>
  <c r="Z3347" i="1"/>
  <c r="V3347" i="1"/>
  <c r="T3347" i="1"/>
  <c r="S3347" i="1"/>
  <c r="R3347" i="1"/>
  <c r="Q3347" i="1"/>
  <c r="AE3346" i="1"/>
  <c r="AD3346" i="1"/>
  <c r="AC3346" i="1"/>
  <c r="AB3346" i="1"/>
  <c r="AA3346" i="1"/>
  <c r="Z3346" i="1"/>
  <c r="V3346" i="1"/>
  <c r="T3346" i="1"/>
  <c r="S3346" i="1"/>
  <c r="R3346" i="1"/>
  <c r="Q3346" i="1"/>
  <c r="AE3345" i="1"/>
  <c r="AD3345" i="1"/>
  <c r="AC3345" i="1"/>
  <c r="AB3345" i="1"/>
  <c r="AA3345" i="1"/>
  <c r="Z3345" i="1"/>
  <c r="V3345" i="1"/>
  <c r="T3345" i="1"/>
  <c r="S3345" i="1"/>
  <c r="R3345" i="1"/>
  <c r="Q3345" i="1"/>
  <c r="AE3344" i="1"/>
  <c r="AD3344" i="1"/>
  <c r="AC3344" i="1"/>
  <c r="AB3344" i="1"/>
  <c r="AA3344" i="1"/>
  <c r="Z3344" i="1"/>
  <c r="V3344" i="1"/>
  <c r="T3344" i="1"/>
  <c r="S3344" i="1"/>
  <c r="R3344" i="1"/>
  <c r="Q3344" i="1"/>
  <c r="AE3343" i="1"/>
  <c r="AD3343" i="1"/>
  <c r="AC3343" i="1"/>
  <c r="AB3343" i="1"/>
  <c r="AA3343" i="1"/>
  <c r="Z3343" i="1"/>
  <c r="V3343" i="1"/>
  <c r="T3343" i="1"/>
  <c r="S3343" i="1"/>
  <c r="R3343" i="1"/>
  <c r="Q3343" i="1"/>
  <c r="AE3342" i="1"/>
  <c r="AD3342" i="1"/>
  <c r="AC3342" i="1"/>
  <c r="AB3342" i="1"/>
  <c r="AA3342" i="1"/>
  <c r="Z3342" i="1"/>
  <c r="V3342" i="1"/>
  <c r="T3342" i="1"/>
  <c r="S3342" i="1"/>
  <c r="R3342" i="1"/>
  <c r="Q3342" i="1"/>
  <c r="AE3341" i="1"/>
  <c r="AD3341" i="1"/>
  <c r="AC3341" i="1"/>
  <c r="AB3341" i="1"/>
  <c r="AA3341" i="1"/>
  <c r="Z3341" i="1"/>
  <c r="V3341" i="1"/>
  <c r="T3341" i="1"/>
  <c r="S3341" i="1"/>
  <c r="R3341" i="1"/>
  <c r="Q3341" i="1"/>
  <c r="AE3340" i="1"/>
  <c r="AD3340" i="1"/>
  <c r="AC3340" i="1"/>
  <c r="AB3340" i="1"/>
  <c r="AA3340" i="1"/>
  <c r="Z3340" i="1"/>
  <c r="V3340" i="1"/>
  <c r="T3340" i="1"/>
  <c r="S3340" i="1"/>
  <c r="R3340" i="1"/>
  <c r="Q3340" i="1"/>
  <c r="AE3339" i="1"/>
  <c r="AD3339" i="1"/>
  <c r="AC3339" i="1"/>
  <c r="AB3339" i="1"/>
  <c r="AA3339" i="1"/>
  <c r="Z3339" i="1"/>
  <c r="V3339" i="1"/>
  <c r="T3339" i="1"/>
  <c r="S3339" i="1"/>
  <c r="R3339" i="1"/>
  <c r="Q3339" i="1"/>
  <c r="AE3338" i="1"/>
  <c r="AD3338" i="1"/>
  <c r="AC3338" i="1"/>
  <c r="AB3338" i="1"/>
  <c r="AA3338" i="1"/>
  <c r="Z3338" i="1"/>
  <c r="V3338" i="1"/>
  <c r="T3338" i="1"/>
  <c r="S3338" i="1"/>
  <c r="R3338" i="1"/>
  <c r="Q3338" i="1"/>
  <c r="AE3337" i="1"/>
  <c r="AD3337" i="1"/>
  <c r="AC3337" i="1"/>
  <c r="AB3337" i="1"/>
  <c r="AA3337" i="1"/>
  <c r="Z3337" i="1"/>
  <c r="V3337" i="1"/>
  <c r="T3337" i="1"/>
  <c r="S3337" i="1"/>
  <c r="R3337" i="1"/>
  <c r="Q3337" i="1"/>
  <c r="AE3336" i="1"/>
  <c r="AD3336" i="1"/>
  <c r="AC3336" i="1"/>
  <c r="AB3336" i="1"/>
  <c r="AA3336" i="1"/>
  <c r="Z3336" i="1"/>
  <c r="V3336" i="1"/>
  <c r="T3336" i="1"/>
  <c r="S3336" i="1"/>
  <c r="R3336" i="1"/>
  <c r="Q3336" i="1"/>
  <c r="AE3335" i="1"/>
  <c r="AD3335" i="1"/>
  <c r="AC3335" i="1"/>
  <c r="AB3335" i="1"/>
  <c r="AA3335" i="1"/>
  <c r="Z3335" i="1"/>
  <c r="V3335" i="1"/>
  <c r="T3335" i="1"/>
  <c r="S3335" i="1"/>
  <c r="R3335" i="1"/>
  <c r="Q3335" i="1"/>
  <c r="AE3334" i="1"/>
  <c r="AD3334" i="1"/>
  <c r="AC3334" i="1"/>
  <c r="AB3334" i="1"/>
  <c r="AA3334" i="1"/>
  <c r="Z3334" i="1"/>
  <c r="V3334" i="1"/>
  <c r="T3334" i="1"/>
  <c r="S3334" i="1"/>
  <c r="R3334" i="1"/>
  <c r="Q3334" i="1"/>
  <c r="AE3333" i="1"/>
  <c r="AD3333" i="1"/>
  <c r="AC3333" i="1"/>
  <c r="AB3333" i="1"/>
  <c r="AA3333" i="1"/>
  <c r="Z3333" i="1"/>
  <c r="V3333" i="1"/>
  <c r="T3333" i="1"/>
  <c r="S3333" i="1"/>
  <c r="R3333" i="1"/>
  <c r="Q3333" i="1"/>
  <c r="AE3332" i="1"/>
  <c r="AD3332" i="1"/>
  <c r="AC3332" i="1"/>
  <c r="AB3332" i="1"/>
  <c r="AA3332" i="1"/>
  <c r="Z3332" i="1"/>
  <c r="V3332" i="1"/>
  <c r="T3332" i="1"/>
  <c r="S3332" i="1"/>
  <c r="R3332" i="1"/>
  <c r="Q3332" i="1"/>
  <c r="AE3331" i="1"/>
  <c r="AD3331" i="1"/>
  <c r="AC3331" i="1"/>
  <c r="AB3331" i="1"/>
  <c r="AA3331" i="1"/>
  <c r="Z3331" i="1"/>
  <c r="V3331" i="1"/>
  <c r="T3331" i="1"/>
  <c r="S3331" i="1"/>
  <c r="R3331" i="1"/>
  <c r="Q3331" i="1"/>
  <c r="AE3330" i="1"/>
  <c r="AD3330" i="1"/>
  <c r="AC3330" i="1"/>
  <c r="AB3330" i="1"/>
  <c r="AA3330" i="1"/>
  <c r="Z3330" i="1"/>
  <c r="V3330" i="1"/>
  <c r="T3330" i="1"/>
  <c r="S3330" i="1"/>
  <c r="R3330" i="1"/>
  <c r="Q3330" i="1"/>
  <c r="AE3329" i="1"/>
  <c r="AD3329" i="1"/>
  <c r="AC3329" i="1"/>
  <c r="AB3329" i="1"/>
  <c r="AA3329" i="1"/>
  <c r="Z3329" i="1"/>
  <c r="V3329" i="1"/>
  <c r="T3329" i="1"/>
  <c r="S3329" i="1"/>
  <c r="R3329" i="1"/>
  <c r="Q3329" i="1"/>
  <c r="AE3328" i="1"/>
  <c r="AD3328" i="1"/>
  <c r="AC3328" i="1"/>
  <c r="AB3328" i="1"/>
  <c r="AA3328" i="1"/>
  <c r="Z3328" i="1"/>
  <c r="V3328" i="1"/>
  <c r="T3328" i="1"/>
  <c r="S3328" i="1"/>
  <c r="R3328" i="1"/>
  <c r="Q3328" i="1"/>
  <c r="AE3327" i="1"/>
  <c r="AD3327" i="1"/>
  <c r="AC3327" i="1"/>
  <c r="AB3327" i="1"/>
  <c r="AA3327" i="1"/>
  <c r="Z3327" i="1"/>
  <c r="V3327" i="1"/>
  <c r="T3327" i="1"/>
  <c r="S3327" i="1"/>
  <c r="R3327" i="1"/>
  <c r="Q3327" i="1"/>
  <c r="AE3326" i="1"/>
  <c r="AD3326" i="1"/>
  <c r="AC3326" i="1"/>
  <c r="AB3326" i="1"/>
  <c r="AA3326" i="1"/>
  <c r="Z3326" i="1"/>
  <c r="V3326" i="1"/>
  <c r="T3326" i="1"/>
  <c r="S3326" i="1"/>
  <c r="R3326" i="1"/>
  <c r="Q3326" i="1"/>
  <c r="AE3325" i="1"/>
  <c r="AD3325" i="1"/>
  <c r="AC3325" i="1"/>
  <c r="AB3325" i="1"/>
  <c r="AA3325" i="1"/>
  <c r="Z3325" i="1"/>
  <c r="V3325" i="1"/>
  <c r="T3325" i="1"/>
  <c r="S3325" i="1"/>
  <c r="R3325" i="1"/>
  <c r="Q3325" i="1"/>
  <c r="AE3324" i="1"/>
  <c r="AD3324" i="1"/>
  <c r="AC3324" i="1"/>
  <c r="AB3324" i="1"/>
  <c r="AA3324" i="1"/>
  <c r="Z3324" i="1"/>
  <c r="V3324" i="1"/>
  <c r="T3324" i="1"/>
  <c r="S3324" i="1"/>
  <c r="R3324" i="1"/>
  <c r="Q3324" i="1"/>
  <c r="AE3323" i="1"/>
  <c r="AD3323" i="1"/>
  <c r="AC3323" i="1"/>
  <c r="AB3323" i="1"/>
  <c r="AA3323" i="1"/>
  <c r="Z3323" i="1"/>
  <c r="V3323" i="1"/>
  <c r="T3323" i="1"/>
  <c r="S3323" i="1"/>
  <c r="R3323" i="1"/>
  <c r="Q3323" i="1"/>
  <c r="AE3322" i="1"/>
  <c r="AD3322" i="1"/>
  <c r="AC3322" i="1"/>
  <c r="AB3322" i="1"/>
  <c r="AA3322" i="1"/>
  <c r="Z3322" i="1"/>
  <c r="V3322" i="1"/>
  <c r="T3322" i="1"/>
  <c r="S3322" i="1"/>
  <c r="R3322" i="1"/>
  <c r="Q3322" i="1"/>
  <c r="AE3321" i="1"/>
  <c r="AD3321" i="1"/>
  <c r="AC3321" i="1"/>
  <c r="AB3321" i="1"/>
  <c r="AA3321" i="1"/>
  <c r="Z3321" i="1"/>
  <c r="V3321" i="1"/>
  <c r="T3321" i="1"/>
  <c r="S3321" i="1"/>
  <c r="R3321" i="1"/>
  <c r="Q3321" i="1"/>
  <c r="AE3320" i="1"/>
  <c r="AD3320" i="1"/>
  <c r="AC3320" i="1"/>
  <c r="AB3320" i="1"/>
  <c r="AA3320" i="1"/>
  <c r="Z3320" i="1"/>
  <c r="V3320" i="1"/>
  <c r="T3320" i="1"/>
  <c r="S3320" i="1"/>
  <c r="R3320" i="1"/>
  <c r="Q3320" i="1"/>
  <c r="AE3319" i="1"/>
  <c r="AD3319" i="1"/>
  <c r="AC3319" i="1"/>
  <c r="AB3319" i="1"/>
  <c r="AA3319" i="1"/>
  <c r="Z3319" i="1"/>
  <c r="V3319" i="1"/>
  <c r="T3319" i="1"/>
  <c r="S3319" i="1"/>
  <c r="R3319" i="1"/>
  <c r="Q3319" i="1"/>
  <c r="AE3318" i="1"/>
  <c r="AD3318" i="1"/>
  <c r="AC3318" i="1"/>
  <c r="AB3318" i="1"/>
  <c r="AA3318" i="1"/>
  <c r="Z3318" i="1"/>
  <c r="V3318" i="1"/>
  <c r="T3318" i="1"/>
  <c r="S3318" i="1"/>
  <c r="R3318" i="1"/>
  <c r="Q3318" i="1"/>
  <c r="AE3317" i="1"/>
  <c r="AD3317" i="1"/>
  <c r="AC3317" i="1"/>
  <c r="AB3317" i="1"/>
  <c r="AA3317" i="1"/>
  <c r="Z3317" i="1"/>
  <c r="V3317" i="1"/>
  <c r="T3317" i="1"/>
  <c r="S3317" i="1"/>
  <c r="R3317" i="1"/>
  <c r="Q3317" i="1"/>
  <c r="AE3316" i="1"/>
  <c r="AD3316" i="1"/>
  <c r="AC3316" i="1"/>
  <c r="AB3316" i="1"/>
  <c r="AA3316" i="1"/>
  <c r="Z3316" i="1"/>
  <c r="V3316" i="1"/>
  <c r="T3316" i="1"/>
  <c r="S3316" i="1"/>
  <c r="R3316" i="1"/>
  <c r="Q3316" i="1"/>
  <c r="AE3315" i="1"/>
  <c r="AD3315" i="1"/>
  <c r="AC3315" i="1"/>
  <c r="AB3315" i="1"/>
  <c r="AA3315" i="1"/>
  <c r="Z3315" i="1"/>
  <c r="V3315" i="1"/>
  <c r="T3315" i="1"/>
  <c r="S3315" i="1"/>
  <c r="R3315" i="1"/>
  <c r="Q3315" i="1"/>
  <c r="AE3314" i="1"/>
  <c r="AD3314" i="1"/>
  <c r="AC3314" i="1"/>
  <c r="AB3314" i="1"/>
  <c r="AA3314" i="1"/>
  <c r="Z3314" i="1"/>
  <c r="V3314" i="1"/>
  <c r="T3314" i="1"/>
  <c r="S3314" i="1"/>
  <c r="R3314" i="1"/>
  <c r="Q3314" i="1"/>
  <c r="AE3313" i="1"/>
  <c r="AD3313" i="1"/>
  <c r="AC3313" i="1"/>
  <c r="AB3313" i="1"/>
  <c r="AA3313" i="1"/>
  <c r="Z3313" i="1"/>
  <c r="V3313" i="1"/>
  <c r="T3313" i="1"/>
  <c r="S3313" i="1"/>
  <c r="R3313" i="1"/>
  <c r="Q3313" i="1"/>
  <c r="AE3312" i="1"/>
  <c r="AD3312" i="1"/>
  <c r="AC3312" i="1"/>
  <c r="AB3312" i="1"/>
  <c r="AA3312" i="1"/>
  <c r="Z3312" i="1"/>
  <c r="V3312" i="1"/>
  <c r="T3312" i="1"/>
  <c r="S3312" i="1"/>
  <c r="R3312" i="1"/>
  <c r="Q3312" i="1"/>
  <c r="AE3311" i="1"/>
  <c r="AD3311" i="1"/>
  <c r="AC3311" i="1"/>
  <c r="AB3311" i="1"/>
  <c r="AA3311" i="1"/>
  <c r="Z3311" i="1"/>
  <c r="V3311" i="1"/>
  <c r="T3311" i="1"/>
  <c r="S3311" i="1"/>
  <c r="R3311" i="1"/>
  <c r="Q3311" i="1"/>
  <c r="AE3310" i="1"/>
  <c r="AD3310" i="1"/>
  <c r="AC3310" i="1"/>
  <c r="AB3310" i="1"/>
  <c r="AA3310" i="1"/>
  <c r="Z3310" i="1"/>
  <c r="V3310" i="1"/>
  <c r="T3310" i="1"/>
  <c r="S3310" i="1"/>
  <c r="R3310" i="1"/>
  <c r="Q3310" i="1"/>
  <c r="AE3309" i="1"/>
  <c r="AD3309" i="1"/>
  <c r="AC3309" i="1"/>
  <c r="AB3309" i="1"/>
  <c r="AA3309" i="1"/>
  <c r="Z3309" i="1"/>
  <c r="V3309" i="1"/>
  <c r="T3309" i="1"/>
  <c r="S3309" i="1"/>
  <c r="R3309" i="1"/>
  <c r="Q3309" i="1"/>
  <c r="AE3308" i="1"/>
  <c r="AD3308" i="1"/>
  <c r="AC3308" i="1"/>
  <c r="AB3308" i="1"/>
  <c r="AA3308" i="1"/>
  <c r="Z3308" i="1"/>
  <c r="V3308" i="1"/>
  <c r="T3308" i="1"/>
  <c r="S3308" i="1"/>
  <c r="R3308" i="1"/>
  <c r="Q3308" i="1"/>
  <c r="AE3307" i="1"/>
  <c r="AD3307" i="1"/>
  <c r="AC3307" i="1"/>
  <c r="AB3307" i="1"/>
  <c r="AA3307" i="1"/>
  <c r="Z3307" i="1"/>
  <c r="V3307" i="1"/>
  <c r="T3307" i="1"/>
  <c r="S3307" i="1"/>
  <c r="R3307" i="1"/>
  <c r="Q3307" i="1"/>
  <c r="AE3306" i="1"/>
  <c r="AD3306" i="1"/>
  <c r="AC3306" i="1"/>
  <c r="AB3306" i="1"/>
  <c r="AA3306" i="1"/>
  <c r="Z3306" i="1"/>
  <c r="V3306" i="1"/>
  <c r="T3306" i="1"/>
  <c r="S3306" i="1"/>
  <c r="R3306" i="1"/>
  <c r="Q3306" i="1"/>
  <c r="AE3305" i="1"/>
  <c r="AD3305" i="1"/>
  <c r="AC3305" i="1"/>
  <c r="AB3305" i="1"/>
  <c r="AA3305" i="1"/>
  <c r="Z3305" i="1"/>
  <c r="V3305" i="1"/>
  <c r="T3305" i="1"/>
  <c r="S3305" i="1"/>
  <c r="R3305" i="1"/>
  <c r="Q3305" i="1"/>
  <c r="AE3304" i="1"/>
  <c r="AD3304" i="1"/>
  <c r="AC3304" i="1"/>
  <c r="AB3304" i="1"/>
  <c r="AA3304" i="1"/>
  <c r="Z3304" i="1"/>
  <c r="V3304" i="1"/>
  <c r="T3304" i="1"/>
  <c r="S3304" i="1"/>
  <c r="R3304" i="1"/>
  <c r="Q3304" i="1"/>
  <c r="AE3303" i="1"/>
  <c r="AD3303" i="1"/>
  <c r="AC3303" i="1"/>
  <c r="AB3303" i="1"/>
  <c r="AA3303" i="1"/>
  <c r="Z3303" i="1"/>
  <c r="V3303" i="1"/>
  <c r="T3303" i="1"/>
  <c r="S3303" i="1"/>
  <c r="R3303" i="1"/>
  <c r="Q3303" i="1"/>
  <c r="AE3302" i="1"/>
  <c r="AD3302" i="1"/>
  <c r="AC3302" i="1"/>
  <c r="AB3302" i="1"/>
  <c r="AA3302" i="1"/>
  <c r="Z3302" i="1"/>
  <c r="V3302" i="1"/>
  <c r="T3302" i="1"/>
  <c r="S3302" i="1"/>
  <c r="R3302" i="1"/>
  <c r="Q3302" i="1"/>
  <c r="AE3301" i="1"/>
  <c r="AD3301" i="1"/>
  <c r="AC3301" i="1"/>
  <c r="AB3301" i="1"/>
  <c r="AA3301" i="1"/>
  <c r="Z3301" i="1"/>
  <c r="V3301" i="1"/>
  <c r="T3301" i="1"/>
  <c r="S3301" i="1"/>
  <c r="R3301" i="1"/>
  <c r="Q3301" i="1"/>
  <c r="AE3300" i="1"/>
  <c r="AD3300" i="1"/>
  <c r="AC3300" i="1"/>
  <c r="AB3300" i="1"/>
  <c r="AA3300" i="1"/>
  <c r="Z3300" i="1"/>
  <c r="V3300" i="1"/>
  <c r="T3300" i="1"/>
  <c r="S3300" i="1"/>
  <c r="R3300" i="1"/>
  <c r="Q3300" i="1"/>
  <c r="AE3299" i="1"/>
  <c r="AD3299" i="1"/>
  <c r="AC3299" i="1"/>
  <c r="AB3299" i="1"/>
  <c r="AA3299" i="1"/>
  <c r="Z3299" i="1"/>
  <c r="V3299" i="1"/>
  <c r="T3299" i="1"/>
  <c r="S3299" i="1"/>
  <c r="R3299" i="1"/>
  <c r="Q3299" i="1"/>
  <c r="AE3298" i="1"/>
  <c r="AD3298" i="1"/>
  <c r="AC3298" i="1"/>
  <c r="AB3298" i="1"/>
  <c r="AA3298" i="1"/>
  <c r="Z3298" i="1"/>
  <c r="V3298" i="1"/>
  <c r="T3298" i="1"/>
  <c r="S3298" i="1"/>
  <c r="R3298" i="1"/>
  <c r="Q3298" i="1"/>
  <c r="AE3297" i="1"/>
  <c r="AD3297" i="1"/>
  <c r="AC3297" i="1"/>
  <c r="AB3297" i="1"/>
  <c r="AA3297" i="1"/>
  <c r="Z3297" i="1"/>
  <c r="V3297" i="1"/>
  <c r="T3297" i="1"/>
  <c r="S3297" i="1"/>
  <c r="R3297" i="1"/>
  <c r="Q3297" i="1"/>
  <c r="AE3296" i="1"/>
  <c r="AD3296" i="1"/>
  <c r="AC3296" i="1"/>
  <c r="AB3296" i="1"/>
  <c r="AA3296" i="1"/>
  <c r="Z3296" i="1"/>
  <c r="V3296" i="1"/>
  <c r="T3296" i="1"/>
  <c r="S3296" i="1"/>
  <c r="R3296" i="1"/>
  <c r="Q3296" i="1"/>
  <c r="AE3295" i="1"/>
  <c r="AD3295" i="1"/>
  <c r="AC3295" i="1"/>
  <c r="AB3295" i="1"/>
  <c r="AA3295" i="1"/>
  <c r="Z3295" i="1"/>
  <c r="V3295" i="1"/>
  <c r="T3295" i="1"/>
  <c r="S3295" i="1"/>
  <c r="R3295" i="1"/>
  <c r="Q3295" i="1"/>
  <c r="AE3294" i="1"/>
  <c r="AD3294" i="1"/>
  <c r="AC3294" i="1"/>
  <c r="AB3294" i="1"/>
  <c r="AA3294" i="1"/>
  <c r="Z3294" i="1"/>
  <c r="V3294" i="1"/>
  <c r="T3294" i="1"/>
  <c r="S3294" i="1"/>
  <c r="R3294" i="1"/>
  <c r="Q3294" i="1"/>
  <c r="AE3293" i="1"/>
  <c r="AD3293" i="1"/>
  <c r="AC3293" i="1"/>
  <c r="AB3293" i="1"/>
  <c r="AA3293" i="1"/>
  <c r="Z3293" i="1"/>
  <c r="V3293" i="1"/>
  <c r="T3293" i="1"/>
  <c r="S3293" i="1"/>
  <c r="R3293" i="1"/>
  <c r="Q3293" i="1"/>
  <c r="AE3292" i="1"/>
  <c r="AD3292" i="1"/>
  <c r="AC3292" i="1"/>
  <c r="AB3292" i="1"/>
  <c r="AA3292" i="1"/>
  <c r="Z3292" i="1"/>
  <c r="V3292" i="1"/>
  <c r="T3292" i="1"/>
  <c r="S3292" i="1"/>
  <c r="R3292" i="1"/>
  <c r="Q3292" i="1"/>
  <c r="AE3291" i="1"/>
  <c r="AD3291" i="1"/>
  <c r="AC3291" i="1"/>
  <c r="AB3291" i="1"/>
  <c r="AA3291" i="1"/>
  <c r="Z3291" i="1"/>
  <c r="V3291" i="1"/>
  <c r="T3291" i="1"/>
  <c r="S3291" i="1"/>
  <c r="R3291" i="1"/>
  <c r="Q3291" i="1"/>
  <c r="AE3290" i="1"/>
  <c r="AD3290" i="1"/>
  <c r="AC3290" i="1"/>
  <c r="AB3290" i="1"/>
  <c r="AA3290" i="1"/>
  <c r="Z3290" i="1"/>
  <c r="V3290" i="1"/>
  <c r="T3290" i="1"/>
  <c r="S3290" i="1"/>
  <c r="R3290" i="1"/>
  <c r="Q3290" i="1"/>
  <c r="AE3289" i="1"/>
  <c r="AD3289" i="1"/>
  <c r="AC3289" i="1"/>
  <c r="AB3289" i="1"/>
  <c r="AA3289" i="1"/>
  <c r="Z3289" i="1"/>
  <c r="V3289" i="1"/>
  <c r="T3289" i="1"/>
  <c r="S3289" i="1"/>
  <c r="R3289" i="1"/>
  <c r="Q3289" i="1"/>
  <c r="AE3288" i="1"/>
  <c r="AD3288" i="1"/>
  <c r="AC3288" i="1"/>
  <c r="AB3288" i="1"/>
  <c r="AA3288" i="1"/>
  <c r="Z3288" i="1"/>
  <c r="V3288" i="1"/>
  <c r="T3288" i="1"/>
  <c r="S3288" i="1"/>
  <c r="R3288" i="1"/>
  <c r="Q3288" i="1"/>
  <c r="AE3287" i="1"/>
  <c r="AD3287" i="1"/>
  <c r="AC3287" i="1"/>
  <c r="AB3287" i="1"/>
  <c r="AA3287" i="1"/>
  <c r="Z3287" i="1"/>
  <c r="V3287" i="1"/>
  <c r="T3287" i="1"/>
  <c r="S3287" i="1"/>
  <c r="R3287" i="1"/>
  <c r="Q3287" i="1"/>
  <c r="AE3286" i="1"/>
  <c r="AD3286" i="1"/>
  <c r="AC3286" i="1"/>
  <c r="AB3286" i="1"/>
  <c r="AA3286" i="1"/>
  <c r="Z3286" i="1"/>
  <c r="V3286" i="1"/>
  <c r="T3286" i="1"/>
  <c r="S3286" i="1"/>
  <c r="R3286" i="1"/>
  <c r="Q3286" i="1"/>
  <c r="AE3285" i="1"/>
  <c r="AD3285" i="1"/>
  <c r="AC3285" i="1"/>
  <c r="AB3285" i="1"/>
  <c r="AA3285" i="1"/>
  <c r="Z3285" i="1"/>
  <c r="V3285" i="1"/>
  <c r="T3285" i="1"/>
  <c r="S3285" i="1"/>
  <c r="R3285" i="1"/>
  <c r="Q3285" i="1"/>
  <c r="AE3284" i="1"/>
  <c r="AD3284" i="1"/>
  <c r="AC3284" i="1"/>
  <c r="AB3284" i="1"/>
  <c r="AA3284" i="1"/>
  <c r="Z3284" i="1"/>
  <c r="V3284" i="1"/>
  <c r="T3284" i="1"/>
  <c r="S3284" i="1"/>
  <c r="R3284" i="1"/>
  <c r="Q3284" i="1"/>
  <c r="AE3283" i="1"/>
  <c r="AD3283" i="1"/>
  <c r="AC3283" i="1"/>
  <c r="AB3283" i="1"/>
  <c r="AA3283" i="1"/>
  <c r="Z3283" i="1"/>
  <c r="V3283" i="1"/>
  <c r="T3283" i="1"/>
  <c r="S3283" i="1"/>
  <c r="R3283" i="1"/>
  <c r="Q3283" i="1"/>
  <c r="AE3282" i="1"/>
  <c r="AD3282" i="1"/>
  <c r="AC3282" i="1"/>
  <c r="AB3282" i="1"/>
  <c r="AA3282" i="1"/>
  <c r="Z3282" i="1"/>
  <c r="V3282" i="1"/>
  <c r="T3282" i="1"/>
  <c r="S3282" i="1"/>
  <c r="R3282" i="1"/>
  <c r="Q3282" i="1"/>
  <c r="AE3281" i="1"/>
  <c r="AD3281" i="1"/>
  <c r="AC3281" i="1"/>
  <c r="AB3281" i="1"/>
  <c r="AA3281" i="1"/>
  <c r="Z3281" i="1"/>
  <c r="V3281" i="1"/>
  <c r="T3281" i="1"/>
  <c r="S3281" i="1"/>
  <c r="R3281" i="1"/>
  <c r="Q3281" i="1"/>
  <c r="AE3280" i="1"/>
  <c r="AD3280" i="1"/>
  <c r="AC3280" i="1"/>
  <c r="AB3280" i="1"/>
  <c r="AA3280" i="1"/>
  <c r="Z3280" i="1"/>
  <c r="V3280" i="1"/>
  <c r="T3280" i="1"/>
  <c r="S3280" i="1"/>
  <c r="R3280" i="1"/>
  <c r="Q3280" i="1"/>
  <c r="AE3279" i="1"/>
  <c r="AD3279" i="1"/>
  <c r="AC3279" i="1"/>
  <c r="AB3279" i="1"/>
  <c r="AA3279" i="1"/>
  <c r="Z3279" i="1"/>
  <c r="V3279" i="1"/>
  <c r="T3279" i="1"/>
  <c r="S3279" i="1"/>
  <c r="R3279" i="1"/>
  <c r="Q3279" i="1"/>
  <c r="AE3278" i="1"/>
  <c r="AD3278" i="1"/>
  <c r="AC3278" i="1"/>
  <c r="AB3278" i="1"/>
  <c r="AA3278" i="1"/>
  <c r="Z3278" i="1"/>
  <c r="V3278" i="1"/>
  <c r="T3278" i="1"/>
  <c r="S3278" i="1"/>
  <c r="R3278" i="1"/>
  <c r="Q3278" i="1"/>
  <c r="AE3277" i="1"/>
  <c r="AD3277" i="1"/>
  <c r="AC3277" i="1"/>
  <c r="AB3277" i="1"/>
  <c r="AA3277" i="1"/>
  <c r="Z3277" i="1"/>
  <c r="V3277" i="1"/>
  <c r="T3277" i="1"/>
  <c r="S3277" i="1"/>
  <c r="R3277" i="1"/>
  <c r="Q3277" i="1"/>
  <c r="AE3276" i="1"/>
  <c r="AD3276" i="1"/>
  <c r="AC3276" i="1"/>
  <c r="AB3276" i="1"/>
  <c r="AA3276" i="1"/>
  <c r="Z3276" i="1"/>
  <c r="V3276" i="1"/>
  <c r="T3276" i="1"/>
  <c r="S3276" i="1"/>
  <c r="R3276" i="1"/>
  <c r="Q3276" i="1"/>
  <c r="AE3275" i="1"/>
  <c r="AD3275" i="1"/>
  <c r="AC3275" i="1"/>
  <c r="AB3275" i="1"/>
  <c r="AA3275" i="1"/>
  <c r="Z3275" i="1"/>
  <c r="V3275" i="1"/>
  <c r="T3275" i="1"/>
  <c r="S3275" i="1"/>
  <c r="R3275" i="1"/>
  <c r="Q3275" i="1"/>
  <c r="AE3274" i="1"/>
  <c r="AD3274" i="1"/>
  <c r="AC3274" i="1"/>
  <c r="AB3274" i="1"/>
  <c r="AA3274" i="1"/>
  <c r="Z3274" i="1"/>
  <c r="V3274" i="1"/>
  <c r="T3274" i="1"/>
  <c r="S3274" i="1"/>
  <c r="R3274" i="1"/>
  <c r="Q3274" i="1"/>
  <c r="AE3273" i="1"/>
  <c r="AD3273" i="1"/>
  <c r="AC3273" i="1"/>
  <c r="AB3273" i="1"/>
  <c r="AA3273" i="1"/>
  <c r="Z3273" i="1"/>
  <c r="V3273" i="1"/>
  <c r="T3273" i="1"/>
  <c r="S3273" i="1"/>
  <c r="R3273" i="1"/>
  <c r="Q3273" i="1"/>
  <c r="AE3272" i="1"/>
  <c r="AD3272" i="1"/>
  <c r="AC3272" i="1"/>
  <c r="AB3272" i="1"/>
  <c r="AA3272" i="1"/>
  <c r="Z3272" i="1"/>
  <c r="V3272" i="1"/>
  <c r="T3272" i="1"/>
  <c r="S3272" i="1"/>
  <c r="R3272" i="1"/>
  <c r="Q3272" i="1"/>
  <c r="AE3271" i="1"/>
  <c r="AD3271" i="1"/>
  <c r="AC3271" i="1"/>
  <c r="AB3271" i="1"/>
  <c r="AA3271" i="1"/>
  <c r="Z3271" i="1"/>
  <c r="V3271" i="1"/>
  <c r="T3271" i="1"/>
  <c r="S3271" i="1"/>
  <c r="R3271" i="1"/>
  <c r="Q3271" i="1"/>
  <c r="AE3270" i="1"/>
  <c r="AD3270" i="1"/>
  <c r="AC3270" i="1"/>
  <c r="AB3270" i="1"/>
  <c r="AA3270" i="1"/>
  <c r="Z3270" i="1"/>
  <c r="V3270" i="1"/>
  <c r="T3270" i="1"/>
  <c r="S3270" i="1"/>
  <c r="R3270" i="1"/>
  <c r="Q3270" i="1"/>
  <c r="AE3269" i="1"/>
  <c r="AD3269" i="1"/>
  <c r="AC3269" i="1"/>
  <c r="AB3269" i="1"/>
  <c r="AA3269" i="1"/>
  <c r="Z3269" i="1"/>
  <c r="V3269" i="1"/>
  <c r="T3269" i="1"/>
  <c r="S3269" i="1"/>
  <c r="R3269" i="1"/>
  <c r="Q3269" i="1"/>
  <c r="AE3268" i="1"/>
  <c r="AD3268" i="1"/>
  <c r="AC3268" i="1"/>
  <c r="AB3268" i="1"/>
  <c r="AA3268" i="1"/>
  <c r="Z3268" i="1"/>
  <c r="V3268" i="1"/>
  <c r="T3268" i="1"/>
  <c r="S3268" i="1"/>
  <c r="R3268" i="1"/>
  <c r="Q3268" i="1"/>
  <c r="AE3267" i="1"/>
  <c r="AD3267" i="1"/>
  <c r="AC3267" i="1"/>
  <c r="AB3267" i="1"/>
  <c r="AA3267" i="1"/>
  <c r="Z3267" i="1"/>
  <c r="V3267" i="1"/>
  <c r="T3267" i="1"/>
  <c r="S3267" i="1"/>
  <c r="R3267" i="1"/>
  <c r="Q3267" i="1"/>
  <c r="AE3266" i="1"/>
  <c r="AD3266" i="1"/>
  <c r="AC3266" i="1"/>
  <c r="AB3266" i="1"/>
  <c r="AA3266" i="1"/>
  <c r="Z3266" i="1"/>
  <c r="V3266" i="1"/>
  <c r="T3266" i="1"/>
  <c r="S3266" i="1"/>
  <c r="R3266" i="1"/>
  <c r="Q3266" i="1"/>
  <c r="AE3265" i="1"/>
  <c r="AD3265" i="1"/>
  <c r="AC3265" i="1"/>
  <c r="AB3265" i="1"/>
  <c r="AA3265" i="1"/>
  <c r="Z3265" i="1"/>
  <c r="V3265" i="1"/>
  <c r="T3265" i="1"/>
  <c r="S3265" i="1"/>
  <c r="R3265" i="1"/>
  <c r="Q3265" i="1"/>
  <c r="AE3264" i="1"/>
  <c r="AD3264" i="1"/>
  <c r="AC3264" i="1"/>
  <c r="AB3264" i="1"/>
  <c r="AA3264" i="1"/>
  <c r="Z3264" i="1"/>
  <c r="V3264" i="1"/>
  <c r="T3264" i="1"/>
  <c r="S3264" i="1"/>
  <c r="R3264" i="1"/>
  <c r="Q3264" i="1"/>
  <c r="AE3263" i="1"/>
  <c r="AD3263" i="1"/>
  <c r="AC3263" i="1"/>
  <c r="AB3263" i="1"/>
  <c r="AA3263" i="1"/>
  <c r="Z3263" i="1"/>
  <c r="V3263" i="1"/>
  <c r="T3263" i="1"/>
  <c r="S3263" i="1"/>
  <c r="R3263" i="1"/>
  <c r="Q3263" i="1"/>
  <c r="AE3262" i="1"/>
  <c r="AD3262" i="1"/>
  <c r="AC3262" i="1"/>
  <c r="AB3262" i="1"/>
  <c r="AA3262" i="1"/>
  <c r="Z3262" i="1"/>
  <c r="V3262" i="1"/>
  <c r="T3262" i="1"/>
  <c r="S3262" i="1"/>
  <c r="R3262" i="1"/>
  <c r="Q3262" i="1"/>
  <c r="AE3261" i="1"/>
  <c r="AD3261" i="1"/>
  <c r="AC3261" i="1"/>
  <c r="AB3261" i="1"/>
  <c r="AA3261" i="1"/>
  <c r="Z3261" i="1"/>
  <c r="V3261" i="1"/>
  <c r="T3261" i="1"/>
  <c r="S3261" i="1"/>
  <c r="R3261" i="1"/>
  <c r="Q3261" i="1"/>
  <c r="AE3260" i="1"/>
  <c r="AD3260" i="1"/>
  <c r="AC3260" i="1"/>
  <c r="AB3260" i="1"/>
  <c r="AA3260" i="1"/>
  <c r="Z3260" i="1"/>
  <c r="V3260" i="1"/>
  <c r="T3260" i="1"/>
  <c r="S3260" i="1"/>
  <c r="R3260" i="1"/>
  <c r="Q3260" i="1"/>
  <c r="AE3259" i="1"/>
  <c r="AD3259" i="1"/>
  <c r="AC3259" i="1"/>
  <c r="AB3259" i="1"/>
  <c r="AA3259" i="1"/>
  <c r="Z3259" i="1"/>
  <c r="V3259" i="1"/>
  <c r="T3259" i="1"/>
  <c r="S3259" i="1"/>
  <c r="R3259" i="1"/>
  <c r="Q3259" i="1"/>
  <c r="AE3258" i="1"/>
  <c r="AD3258" i="1"/>
  <c r="AC3258" i="1"/>
  <c r="AB3258" i="1"/>
  <c r="AA3258" i="1"/>
  <c r="Z3258" i="1"/>
  <c r="V3258" i="1"/>
  <c r="T3258" i="1"/>
  <c r="S3258" i="1"/>
  <c r="R3258" i="1"/>
  <c r="Q3258" i="1"/>
  <c r="AE3257" i="1"/>
  <c r="AD3257" i="1"/>
  <c r="AC3257" i="1"/>
  <c r="AB3257" i="1"/>
  <c r="AA3257" i="1"/>
  <c r="Z3257" i="1"/>
  <c r="V3257" i="1"/>
  <c r="T3257" i="1"/>
  <c r="S3257" i="1"/>
  <c r="R3257" i="1"/>
  <c r="Q3257" i="1"/>
  <c r="AE3256" i="1"/>
  <c r="AD3256" i="1"/>
  <c r="AC3256" i="1"/>
  <c r="AB3256" i="1"/>
  <c r="AA3256" i="1"/>
  <c r="Z3256" i="1"/>
  <c r="V3256" i="1"/>
  <c r="T3256" i="1"/>
  <c r="S3256" i="1"/>
  <c r="R3256" i="1"/>
  <c r="Q3256" i="1"/>
  <c r="AE3255" i="1"/>
  <c r="AD3255" i="1"/>
  <c r="AC3255" i="1"/>
  <c r="AB3255" i="1"/>
  <c r="AA3255" i="1"/>
  <c r="Z3255" i="1"/>
  <c r="V3255" i="1"/>
  <c r="T3255" i="1"/>
  <c r="S3255" i="1"/>
  <c r="R3255" i="1"/>
  <c r="Q3255" i="1"/>
  <c r="AE3254" i="1"/>
  <c r="AD3254" i="1"/>
  <c r="AC3254" i="1"/>
  <c r="AB3254" i="1"/>
  <c r="AA3254" i="1"/>
  <c r="Z3254" i="1"/>
  <c r="V3254" i="1"/>
  <c r="T3254" i="1"/>
  <c r="S3254" i="1"/>
  <c r="R3254" i="1"/>
  <c r="Q3254" i="1"/>
  <c r="AE3253" i="1"/>
  <c r="AD3253" i="1"/>
  <c r="AC3253" i="1"/>
  <c r="AB3253" i="1"/>
  <c r="AA3253" i="1"/>
  <c r="Z3253" i="1"/>
  <c r="V3253" i="1"/>
  <c r="T3253" i="1"/>
  <c r="S3253" i="1"/>
  <c r="R3253" i="1"/>
  <c r="Q3253" i="1"/>
  <c r="AE3252" i="1"/>
  <c r="AD3252" i="1"/>
  <c r="AC3252" i="1"/>
  <c r="AB3252" i="1"/>
  <c r="AA3252" i="1"/>
  <c r="Z3252" i="1"/>
  <c r="V3252" i="1"/>
  <c r="T3252" i="1"/>
  <c r="S3252" i="1"/>
  <c r="R3252" i="1"/>
  <c r="Q3252" i="1"/>
  <c r="AE3251" i="1"/>
  <c r="AD3251" i="1"/>
  <c r="AC3251" i="1"/>
  <c r="AB3251" i="1"/>
  <c r="AA3251" i="1"/>
  <c r="Z3251" i="1"/>
  <c r="V3251" i="1"/>
  <c r="T3251" i="1"/>
  <c r="S3251" i="1"/>
  <c r="R3251" i="1"/>
  <c r="Q3251" i="1"/>
  <c r="AE3250" i="1"/>
  <c r="AD3250" i="1"/>
  <c r="AC3250" i="1"/>
  <c r="AB3250" i="1"/>
  <c r="AA3250" i="1"/>
  <c r="Z3250" i="1"/>
  <c r="V3250" i="1"/>
  <c r="T3250" i="1"/>
  <c r="S3250" i="1"/>
  <c r="R3250" i="1"/>
  <c r="Q3250" i="1"/>
  <c r="AE3249" i="1"/>
  <c r="AD3249" i="1"/>
  <c r="AC3249" i="1"/>
  <c r="AB3249" i="1"/>
  <c r="AA3249" i="1"/>
  <c r="Z3249" i="1"/>
  <c r="V3249" i="1"/>
  <c r="T3249" i="1"/>
  <c r="S3249" i="1"/>
  <c r="R3249" i="1"/>
  <c r="Q3249" i="1"/>
  <c r="AE3248" i="1"/>
  <c r="AD3248" i="1"/>
  <c r="AC3248" i="1"/>
  <c r="AB3248" i="1"/>
  <c r="AA3248" i="1"/>
  <c r="Z3248" i="1"/>
  <c r="V3248" i="1"/>
  <c r="T3248" i="1"/>
  <c r="S3248" i="1"/>
  <c r="R3248" i="1"/>
  <c r="Q3248" i="1"/>
  <c r="AE3247" i="1"/>
  <c r="AD3247" i="1"/>
  <c r="AC3247" i="1"/>
  <c r="AB3247" i="1"/>
  <c r="AA3247" i="1"/>
  <c r="Z3247" i="1"/>
  <c r="V3247" i="1"/>
  <c r="T3247" i="1"/>
  <c r="S3247" i="1"/>
  <c r="R3247" i="1"/>
  <c r="Q3247" i="1"/>
  <c r="AE3246" i="1"/>
  <c r="AD3246" i="1"/>
  <c r="AC3246" i="1"/>
  <c r="AB3246" i="1"/>
  <c r="AA3246" i="1"/>
  <c r="Z3246" i="1"/>
  <c r="V3246" i="1"/>
  <c r="T3246" i="1"/>
  <c r="S3246" i="1"/>
  <c r="R3246" i="1"/>
  <c r="Q3246" i="1"/>
  <c r="AE3245" i="1"/>
  <c r="AD3245" i="1"/>
  <c r="AC3245" i="1"/>
  <c r="AB3245" i="1"/>
  <c r="AA3245" i="1"/>
  <c r="Z3245" i="1"/>
  <c r="V3245" i="1"/>
  <c r="T3245" i="1"/>
  <c r="S3245" i="1"/>
  <c r="R3245" i="1"/>
  <c r="Q3245" i="1"/>
  <c r="AE3244" i="1"/>
  <c r="AD3244" i="1"/>
  <c r="AC3244" i="1"/>
  <c r="AB3244" i="1"/>
  <c r="AA3244" i="1"/>
  <c r="Z3244" i="1"/>
  <c r="V3244" i="1"/>
  <c r="T3244" i="1"/>
  <c r="S3244" i="1"/>
  <c r="R3244" i="1"/>
  <c r="Q3244" i="1"/>
  <c r="AE3243" i="1"/>
  <c r="AD3243" i="1"/>
  <c r="AC3243" i="1"/>
  <c r="AB3243" i="1"/>
  <c r="AA3243" i="1"/>
  <c r="Z3243" i="1"/>
  <c r="V3243" i="1"/>
  <c r="T3243" i="1"/>
  <c r="S3243" i="1"/>
  <c r="R3243" i="1"/>
  <c r="Q3243" i="1"/>
  <c r="AE3242" i="1"/>
  <c r="AD3242" i="1"/>
  <c r="AC3242" i="1"/>
  <c r="AB3242" i="1"/>
  <c r="AA3242" i="1"/>
  <c r="Z3242" i="1"/>
  <c r="V3242" i="1"/>
  <c r="T3242" i="1"/>
  <c r="S3242" i="1"/>
  <c r="R3242" i="1"/>
  <c r="Q3242" i="1"/>
  <c r="AE3241" i="1"/>
  <c r="AD3241" i="1"/>
  <c r="AC3241" i="1"/>
  <c r="AB3241" i="1"/>
  <c r="AA3241" i="1"/>
  <c r="Z3241" i="1"/>
  <c r="V3241" i="1"/>
  <c r="T3241" i="1"/>
  <c r="S3241" i="1"/>
  <c r="R3241" i="1"/>
  <c r="Q3241" i="1"/>
  <c r="AE3240" i="1"/>
  <c r="AD3240" i="1"/>
  <c r="AC3240" i="1"/>
  <c r="AB3240" i="1"/>
  <c r="AA3240" i="1"/>
  <c r="Z3240" i="1"/>
  <c r="V3240" i="1"/>
  <c r="T3240" i="1"/>
  <c r="S3240" i="1"/>
  <c r="R3240" i="1"/>
  <c r="Q3240" i="1"/>
  <c r="AE3239" i="1"/>
  <c r="AD3239" i="1"/>
  <c r="AC3239" i="1"/>
  <c r="AB3239" i="1"/>
  <c r="AA3239" i="1"/>
  <c r="Z3239" i="1"/>
  <c r="V3239" i="1"/>
  <c r="T3239" i="1"/>
  <c r="S3239" i="1"/>
  <c r="R3239" i="1"/>
  <c r="Q3239" i="1"/>
  <c r="AE3238" i="1"/>
  <c r="AD3238" i="1"/>
  <c r="AC3238" i="1"/>
  <c r="AB3238" i="1"/>
  <c r="AA3238" i="1"/>
  <c r="Z3238" i="1"/>
  <c r="V3238" i="1"/>
  <c r="T3238" i="1"/>
  <c r="S3238" i="1"/>
  <c r="R3238" i="1"/>
  <c r="Q3238" i="1"/>
  <c r="AE3237" i="1"/>
  <c r="AD3237" i="1"/>
  <c r="AC3237" i="1"/>
  <c r="AB3237" i="1"/>
  <c r="AA3237" i="1"/>
  <c r="Z3237" i="1"/>
  <c r="V3237" i="1"/>
  <c r="T3237" i="1"/>
  <c r="S3237" i="1"/>
  <c r="R3237" i="1"/>
  <c r="Q3237" i="1"/>
  <c r="AE3236" i="1"/>
  <c r="AD3236" i="1"/>
  <c r="AC3236" i="1"/>
  <c r="AB3236" i="1"/>
  <c r="AA3236" i="1"/>
  <c r="Z3236" i="1"/>
  <c r="V3236" i="1"/>
  <c r="T3236" i="1"/>
  <c r="S3236" i="1"/>
  <c r="R3236" i="1"/>
  <c r="Q3236" i="1"/>
  <c r="AE3235" i="1"/>
  <c r="AD3235" i="1"/>
  <c r="AC3235" i="1"/>
  <c r="AB3235" i="1"/>
  <c r="AA3235" i="1"/>
  <c r="Z3235" i="1"/>
  <c r="V3235" i="1"/>
  <c r="T3235" i="1"/>
  <c r="S3235" i="1"/>
  <c r="R3235" i="1"/>
  <c r="Q3235" i="1"/>
  <c r="AE3234" i="1"/>
  <c r="AD3234" i="1"/>
  <c r="AC3234" i="1"/>
  <c r="AB3234" i="1"/>
  <c r="AA3234" i="1"/>
  <c r="Z3234" i="1"/>
  <c r="V3234" i="1"/>
  <c r="T3234" i="1"/>
  <c r="S3234" i="1"/>
  <c r="R3234" i="1"/>
  <c r="Q3234" i="1"/>
  <c r="AE3233" i="1"/>
  <c r="AD3233" i="1"/>
  <c r="AC3233" i="1"/>
  <c r="AB3233" i="1"/>
  <c r="AA3233" i="1"/>
  <c r="Z3233" i="1"/>
  <c r="V3233" i="1"/>
  <c r="T3233" i="1"/>
  <c r="S3233" i="1"/>
  <c r="R3233" i="1"/>
  <c r="Q3233" i="1"/>
  <c r="AE3232" i="1"/>
  <c r="AD3232" i="1"/>
  <c r="AC3232" i="1"/>
  <c r="AB3232" i="1"/>
  <c r="AA3232" i="1"/>
  <c r="Z3232" i="1"/>
  <c r="V3232" i="1"/>
  <c r="T3232" i="1"/>
  <c r="S3232" i="1"/>
  <c r="R3232" i="1"/>
  <c r="Q3232" i="1"/>
  <c r="AE3231" i="1"/>
  <c r="AD3231" i="1"/>
  <c r="AC3231" i="1"/>
  <c r="AB3231" i="1"/>
  <c r="AA3231" i="1"/>
  <c r="Z3231" i="1"/>
  <c r="V3231" i="1"/>
  <c r="T3231" i="1"/>
  <c r="S3231" i="1"/>
  <c r="R3231" i="1"/>
  <c r="Q3231" i="1"/>
  <c r="AE3230" i="1"/>
  <c r="AD3230" i="1"/>
  <c r="AC3230" i="1"/>
  <c r="AB3230" i="1"/>
  <c r="AA3230" i="1"/>
  <c r="Z3230" i="1"/>
  <c r="V3230" i="1"/>
  <c r="T3230" i="1"/>
  <c r="S3230" i="1"/>
  <c r="R3230" i="1"/>
  <c r="Q3230" i="1"/>
  <c r="AE3229" i="1"/>
  <c r="AD3229" i="1"/>
  <c r="AC3229" i="1"/>
  <c r="AB3229" i="1"/>
  <c r="AA3229" i="1"/>
  <c r="Z3229" i="1"/>
  <c r="V3229" i="1"/>
  <c r="T3229" i="1"/>
  <c r="S3229" i="1"/>
  <c r="R3229" i="1"/>
  <c r="Q3229" i="1"/>
  <c r="AE3228" i="1"/>
  <c r="AD3228" i="1"/>
  <c r="AC3228" i="1"/>
  <c r="AB3228" i="1"/>
  <c r="AA3228" i="1"/>
  <c r="Z3228" i="1"/>
  <c r="V3228" i="1"/>
  <c r="T3228" i="1"/>
  <c r="S3228" i="1"/>
  <c r="R3228" i="1"/>
  <c r="Q3228" i="1"/>
  <c r="AE3227" i="1"/>
  <c r="AD3227" i="1"/>
  <c r="AC3227" i="1"/>
  <c r="AB3227" i="1"/>
  <c r="AA3227" i="1"/>
  <c r="Z3227" i="1"/>
  <c r="V3227" i="1"/>
  <c r="T3227" i="1"/>
  <c r="S3227" i="1"/>
  <c r="R3227" i="1"/>
  <c r="Q3227" i="1"/>
  <c r="AE3226" i="1"/>
  <c r="AD3226" i="1"/>
  <c r="AC3226" i="1"/>
  <c r="AB3226" i="1"/>
  <c r="AA3226" i="1"/>
  <c r="Z3226" i="1"/>
  <c r="V3226" i="1"/>
  <c r="T3226" i="1"/>
  <c r="S3226" i="1"/>
  <c r="R3226" i="1"/>
  <c r="Q3226" i="1"/>
  <c r="AE3225" i="1"/>
  <c r="AD3225" i="1"/>
  <c r="AC3225" i="1"/>
  <c r="AB3225" i="1"/>
  <c r="AA3225" i="1"/>
  <c r="Z3225" i="1"/>
  <c r="V3225" i="1"/>
  <c r="T3225" i="1"/>
  <c r="S3225" i="1"/>
  <c r="R3225" i="1"/>
  <c r="Q3225" i="1"/>
  <c r="AE3224" i="1"/>
  <c r="AD3224" i="1"/>
  <c r="AC3224" i="1"/>
  <c r="AB3224" i="1"/>
  <c r="AA3224" i="1"/>
  <c r="Z3224" i="1"/>
  <c r="V3224" i="1"/>
  <c r="T3224" i="1"/>
  <c r="S3224" i="1"/>
  <c r="R3224" i="1"/>
  <c r="Q3224" i="1"/>
  <c r="AE3223" i="1"/>
  <c r="AD3223" i="1"/>
  <c r="AC3223" i="1"/>
  <c r="AB3223" i="1"/>
  <c r="AA3223" i="1"/>
  <c r="Z3223" i="1"/>
  <c r="V3223" i="1"/>
  <c r="T3223" i="1"/>
  <c r="S3223" i="1"/>
  <c r="R3223" i="1"/>
  <c r="Q3223" i="1"/>
  <c r="AE3222" i="1"/>
  <c r="AD3222" i="1"/>
  <c r="AC3222" i="1"/>
  <c r="AB3222" i="1"/>
  <c r="AA3222" i="1"/>
  <c r="Z3222" i="1"/>
  <c r="V3222" i="1"/>
  <c r="T3222" i="1"/>
  <c r="S3222" i="1"/>
  <c r="R3222" i="1"/>
  <c r="Q3222" i="1"/>
  <c r="AE3221" i="1"/>
  <c r="AD3221" i="1"/>
  <c r="AC3221" i="1"/>
  <c r="AB3221" i="1"/>
  <c r="AA3221" i="1"/>
  <c r="Z3221" i="1"/>
  <c r="V3221" i="1"/>
  <c r="T3221" i="1"/>
  <c r="S3221" i="1"/>
  <c r="R3221" i="1"/>
  <c r="Q3221" i="1"/>
  <c r="AE3220" i="1"/>
  <c r="AD3220" i="1"/>
  <c r="AC3220" i="1"/>
  <c r="AB3220" i="1"/>
  <c r="AA3220" i="1"/>
  <c r="Z3220" i="1"/>
  <c r="V3220" i="1"/>
  <c r="T3220" i="1"/>
  <c r="S3220" i="1"/>
  <c r="R3220" i="1"/>
  <c r="Q3220" i="1"/>
  <c r="AE3219" i="1"/>
  <c r="AD3219" i="1"/>
  <c r="AC3219" i="1"/>
  <c r="AB3219" i="1"/>
  <c r="AA3219" i="1"/>
  <c r="Z3219" i="1"/>
  <c r="V3219" i="1"/>
  <c r="T3219" i="1"/>
  <c r="S3219" i="1"/>
  <c r="R3219" i="1"/>
  <c r="Q3219" i="1"/>
  <c r="AE3218" i="1"/>
  <c r="AD3218" i="1"/>
  <c r="AC3218" i="1"/>
  <c r="AB3218" i="1"/>
  <c r="AA3218" i="1"/>
  <c r="Z3218" i="1"/>
  <c r="V3218" i="1"/>
  <c r="T3218" i="1"/>
  <c r="S3218" i="1"/>
  <c r="R3218" i="1"/>
  <c r="Q3218" i="1"/>
  <c r="AE3217" i="1"/>
  <c r="AD3217" i="1"/>
  <c r="AC3217" i="1"/>
  <c r="AB3217" i="1"/>
  <c r="AA3217" i="1"/>
  <c r="Z3217" i="1"/>
  <c r="V3217" i="1"/>
  <c r="T3217" i="1"/>
  <c r="S3217" i="1"/>
  <c r="R3217" i="1"/>
  <c r="Q3217" i="1"/>
  <c r="AE3216" i="1"/>
  <c r="AD3216" i="1"/>
  <c r="AC3216" i="1"/>
  <c r="AB3216" i="1"/>
  <c r="AA3216" i="1"/>
  <c r="Z3216" i="1"/>
  <c r="V3216" i="1"/>
  <c r="T3216" i="1"/>
  <c r="S3216" i="1"/>
  <c r="R3216" i="1"/>
  <c r="Q3216" i="1"/>
  <c r="AE3215" i="1"/>
  <c r="AD3215" i="1"/>
  <c r="AC3215" i="1"/>
  <c r="AB3215" i="1"/>
  <c r="AA3215" i="1"/>
  <c r="Z3215" i="1"/>
  <c r="V3215" i="1"/>
  <c r="T3215" i="1"/>
  <c r="S3215" i="1"/>
  <c r="R3215" i="1"/>
  <c r="Q3215" i="1"/>
  <c r="AE3214" i="1"/>
  <c r="AD3214" i="1"/>
  <c r="AC3214" i="1"/>
  <c r="AB3214" i="1"/>
  <c r="AA3214" i="1"/>
  <c r="Z3214" i="1"/>
  <c r="V3214" i="1"/>
  <c r="T3214" i="1"/>
  <c r="S3214" i="1"/>
  <c r="R3214" i="1"/>
  <c r="Q3214" i="1"/>
  <c r="AE3213" i="1"/>
  <c r="AD3213" i="1"/>
  <c r="AC3213" i="1"/>
  <c r="AB3213" i="1"/>
  <c r="AA3213" i="1"/>
  <c r="Z3213" i="1"/>
  <c r="V3213" i="1"/>
  <c r="T3213" i="1"/>
  <c r="S3213" i="1"/>
  <c r="R3213" i="1"/>
  <c r="Q3213" i="1"/>
  <c r="AE3212" i="1"/>
  <c r="AD3212" i="1"/>
  <c r="AC3212" i="1"/>
  <c r="AB3212" i="1"/>
  <c r="AA3212" i="1"/>
  <c r="Z3212" i="1"/>
  <c r="V3212" i="1"/>
  <c r="T3212" i="1"/>
  <c r="S3212" i="1"/>
  <c r="R3212" i="1"/>
  <c r="Q3212" i="1"/>
  <c r="AE3211" i="1"/>
  <c r="AD3211" i="1"/>
  <c r="AC3211" i="1"/>
  <c r="AB3211" i="1"/>
  <c r="AA3211" i="1"/>
  <c r="Z3211" i="1"/>
  <c r="V3211" i="1"/>
  <c r="T3211" i="1"/>
  <c r="S3211" i="1"/>
  <c r="R3211" i="1"/>
  <c r="Q3211" i="1"/>
  <c r="AE3210" i="1"/>
  <c r="AD3210" i="1"/>
  <c r="AC3210" i="1"/>
  <c r="AB3210" i="1"/>
  <c r="AA3210" i="1"/>
  <c r="Z3210" i="1"/>
  <c r="V3210" i="1"/>
  <c r="T3210" i="1"/>
  <c r="S3210" i="1"/>
  <c r="R3210" i="1"/>
  <c r="Q3210" i="1"/>
  <c r="AE3209" i="1"/>
  <c r="AD3209" i="1"/>
  <c r="AC3209" i="1"/>
  <c r="AB3209" i="1"/>
  <c r="AA3209" i="1"/>
  <c r="Z3209" i="1"/>
  <c r="V3209" i="1"/>
  <c r="T3209" i="1"/>
  <c r="S3209" i="1"/>
  <c r="R3209" i="1"/>
  <c r="Q3209" i="1"/>
  <c r="AE3208" i="1"/>
  <c r="AD3208" i="1"/>
  <c r="AC3208" i="1"/>
  <c r="AB3208" i="1"/>
  <c r="AA3208" i="1"/>
  <c r="Z3208" i="1"/>
  <c r="V3208" i="1"/>
  <c r="T3208" i="1"/>
  <c r="S3208" i="1"/>
  <c r="R3208" i="1"/>
  <c r="Q3208" i="1"/>
  <c r="AE3207" i="1"/>
  <c r="AD3207" i="1"/>
  <c r="AC3207" i="1"/>
  <c r="AB3207" i="1"/>
  <c r="AA3207" i="1"/>
  <c r="Z3207" i="1"/>
  <c r="V3207" i="1"/>
  <c r="T3207" i="1"/>
  <c r="S3207" i="1"/>
  <c r="R3207" i="1"/>
  <c r="Q3207" i="1"/>
  <c r="AE3206" i="1"/>
  <c r="AD3206" i="1"/>
  <c r="AC3206" i="1"/>
  <c r="AB3206" i="1"/>
  <c r="AA3206" i="1"/>
  <c r="Z3206" i="1"/>
  <c r="V3206" i="1"/>
  <c r="T3206" i="1"/>
  <c r="S3206" i="1"/>
  <c r="R3206" i="1"/>
  <c r="Q3206" i="1"/>
  <c r="AE3205" i="1"/>
  <c r="AD3205" i="1"/>
  <c r="AC3205" i="1"/>
  <c r="AB3205" i="1"/>
  <c r="AA3205" i="1"/>
  <c r="Z3205" i="1"/>
  <c r="V3205" i="1"/>
  <c r="T3205" i="1"/>
  <c r="S3205" i="1"/>
  <c r="R3205" i="1"/>
  <c r="Q3205" i="1"/>
  <c r="AE3204" i="1"/>
  <c r="AD3204" i="1"/>
  <c r="AC3204" i="1"/>
  <c r="AB3204" i="1"/>
  <c r="AA3204" i="1"/>
  <c r="Z3204" i="1"/>
  <c r="V3204" i="1"/>
  <c r="T3204" i="1"/>
  <c r="S3204" i="1"/>
  <c r="R3204" i="1"/>
  <c r="Q3204" i="1"/>
  <c r="AE3203" i="1"/>
  <c r="AD3203" i="1"/>
  <c r="AC3203" i="1"/>
  <c r="AB3203" i="1"/>
  <c r="AA3203" i="1"/>
  <c r="Z3203" i="1"/>
  <c r="V3203" i="1"/>
  <c r="T3203" i="1"/>
  <c r="S3203" i="1"/>
  <c r="R3203" i="1"/>
  <c r="Q3203" i="1"/>
  <c r="AE3202" i="1"/>
  <c r="AD3202" i="1"/>
  <c r="AC3202" i="1"/>
  <c r="AB3202" i="1"/>
  <c r="AA3202" i="1"/>
  <c r="Z3202" i="1"/>
  <c r="V3202" i="1"/>
  <c r="T3202" i="1"/>
  <c r="S3202" i="1"/>
  <c r="R3202" i="1"/>
  <c r="Q3202" i="1"/>
  <c r="AE3201" i="1"/>
  <c r="AD3201" i="1"/>
  <c r="AC3201" i="1"/>
  <c r="AB3201" i="1"/>
  <c r="AA3201" i="1"/>
  <c r="Z3201" i="1"/>
  <c r="V3201" i="1"/>
  <c r="T3201" i="1"/>
  <c r="S3201" i="1"/>
  <c r="R3201" i="1"/>
  <c r="Q3201" i="1"/>
  <c r="AE3200" i="1"/>
  <c r="AD3200" i="1"/>
  <c r="AC3200" i="1"/>
  <c r="AB3200" i="1"/>
  <c r="AA3200" i="1"/>
  <c r="Z3200" i="1"/>
  <c r="V3200" i="1"/>
  <c r="T3200" i="1"/>
  <c r="S3200" i="1"/>
  <c r="R3200" i="1"/>
  <c r="Q3200" i="1"/>
  <c r="AE3199" i="1"/>
  <c r="AD3199" i="1"/>
  <c r="AC3199" i="1"/>
  <c r="AB3199" i="1"/>
  <c r="AA3199" i="1"/>
  <c r="Z3199" i="1"/>
  <c r="V3199" i="1"/>
  <c r="T3199" i="1"/>
  <c r="S3199" i="1"/>
  <c r="R3199" i="1"/>
  <c r="Q3199" i="1"/>
  <c r="AE3198" i="1"/>
  <c r="AD3198" i="1"/>
  <c r="AC3198" i="1"/>
  <c r="AB3198" i="1"/>
  <c r="AA3198" i="1"/>
  <c r="Z3198" i="1"/>
  <c r="V3198" i="1"/>
  <c r="T3198" i="1"/>
  <c r="S3198" i="1"/>
  <c r="R3198" i="1"/>
  <c r="Q3198" i="1"/>
  <c r="AE3197" i="1"/>
  <c r="AD3197" i="1"/>
  <c r="AC3197" i="1"/>
  <c r="AB3197" i="1"/>
  <c r="AA3197" i="1"/>
  <c r="Z3197" i="1"/>
  <c r="V3197" i="1"/>
  <c r="T3197" i="1"/>
  <c r="S3197" i="1"/>
  <c r="R3197" i="1"/>
  <c r="Q3197" i="1"/>
  <c r="AE3196" i="1"/>
  <c r="AD3196" i="1"/>
  <c r="AC3196" i="1"/>
  <c r="AB3196" i="1"/>
  <c r="AA3196" i="1"/>
  <c r="Z3196" i="1"/>
  <c r="V3196" i="1"/>
  <c r="T3196" i="1"/>
  <c r="S3196" i="1"/>
  <c r="R3196" i="1"/>
  <c r="Q3196" i="1"/>
  <c r="AE3195" i="1"/>
  <c r="AD3195" i="1"/>
  <c r="AC3195" i="1"/>
  <c r="AB3195" i="1"/>
  <c r="AA3195" i="1"/>
  <c r="Z3195" i="1"/>
  <c r="V3195" i="1"/>
  <c r="T3195" i="1"/>
  <c r="S3195" i="1"/>
  <c r="R3195" i="1"/>
  <c r="Q3195" i="1"/>
  <c r="AE3194" i="1"/>
  <c r="AD3194" i="1"/>
  <c r="AC3194" i="1"/>
  <c r="AB3194" i="1"/>
  <c r="AA3194" i="1"/>
  <c r="Z3194" i="1"/>
  <c r="V3194" i="1"/>
  <c r="T3194" i="1"/>
  <c r="S3194" i="1"/>
  <c r="R3194" i="1"/>
  <c r="Q3194" i="1"/>
  <c r="AE3193" i="1"/>
  <c r="AD3193" i="1"/>
  <c r="AC3193" i="1"/>
  <c r="AB3193" i="1"/>
  <c r="AA3193" i="1"/>
  <c r="Z3193" i="1"/>
  <c r="V3193" i="1"/>
  <c r="T3193" i="1"/>
  <c r="S3193" i="1"/>
  <c r="R3193" i="1"/>
  <c r="Q3193" i="1"/>
  <c r="AE3192" i="1"/>
  <c r="AD3192" i="1"/>
  <c r="AC3192" i="1"/>
  <c r="AB3192" i="1"/>
  <c r="AA3192" i="1"/>
  <c r="Z3192" i="1"/>
  <c r="V3192" i="1"/>
  <c r="T3192" i="1"/>
  <c r="S3192" i="1"/>
  <c r="R3192" i="1"/>
  <c r="Q3192" i="1"/>
  <c r="AE3191" i="1"/>
  <c r="AD3191" i="1"/>
  <c r="AC3191" i="1"/>
  <c r="AB3191" i="1"/>
  <c r="AA3191" i="1"/>
  <c r="Z3191" i="1"/>
  <c r="V3191" i="1"/>
  <c r="T3191" i="1"/>
  <c r="S3191" i="1"/>
  <c r="R3191" i="1"/>
  <c r="Q3191" i="1"/>
  <c r="AE3190" i="1"/>
  <c r="AD3190" i="1"/>
  <c r="AC3190" i="1"/>
  <c r="AB3190" i="1"/>
  <c r="AA3190" i="1"/>
  <c r="Z3190" i="1"/>
  <c r="V3190" i="1"/>
  <c r="T3190" i="1"/>
  <c r="S3190" i="1"/>
  <c r="R3190" i="1"/>
  <c r="Q3190" i="1"/>
  <c r="AE3189" i="1"/>
  <c r="AD3189" i="1"/>
  <c r="AC3189" i="1"/>
  <c r="AB3189" i="1"/>
  <c r="AA3189" i="1"/>
  <c r="Z3189" i="1"/>
  <c r="V3189" i="1"/>
  <c r="T3189" i="1"/>
  <c r="S3189" i="1"/>
  <c r="R3189" i="1"/>
  <c r="Q3189" i="1"/>
  <c r="AE3188" i="1"/>
  <c r="AD3188" i="1"/>
  <c r="AC3188" i="1"/>
  <c r="AB3188" i="1"/>
  <c r="AA3188" i="1"/>
  <c r="Z3188" i="1"/>
  <c r="V3188" i="1"/>
  <c r="T3188" i="1"/>
  <c r="S3188" i="1"/>
  <c r="R3188" i="1"/>
  <c r="Q3188" i="1"/>
  <c r="AE3187" i="1"/>
  <c r="AD3187" i="1"/>
  <c r="AC3187" i="1"/>
  <c r="AB3187" i="1"/>
  <c r="AA3187" i="1"/>
  <c r="Z3187" i="1"/>
  <c r="V3187" i="1"/>
  <c r="T3187" i="1"/>
  <c r="S3187" i="1"/>
  <c r="R3187" i="1"/>
  <c r="Q3187" i="1"/>
  <c r="AE3186" i="1"/>
  <c r="AD3186" i="1"/>
  <c r="AC3186" i="1"/>
  <c r="AB3186" i="1"/>
  <c r="AA3186" i="1"/>
  <c r="Z3186" i="1"/>
  <c r="V3186" i="1"/>
  <c r="T3186" i="1"/>
  <c r="S3186" i="1"/>
  <c r="R3186" i="1"/>
  <c r="Q3186" i="1"/>
  <c r="AE3185" i="1"/>
  <c r="AD3185" i="1"/>
  <c r="AC3185" i="1"/>
  <c r="AB3185" i="1"/>
  <c r="AA3185" i="1"/>
  <c r="Z3185" i="1"/>
  <c r="V3185" i="1"/>
  <c r="T3185" i="1"/>
  <c r="S3185" i="1"/>
  <c r="R3185" i="1"/>
  <c r="Q3185" i="1"/>
  <c r="AE3184" i="1"/>
  <c r="AD3184" i="1"/>
  <c r="AC3184" i="1"/>
  <c r="AB3184" i="1"/>
  <c r="AA3184" i="1"/>
  <c r="Z3184" i="1"/>
  <c r="V3184" i="1"/>
  <c r="T3184" i="1"/>
  <c r="S3184" i="1"/>
  <c r="R3184" i="1"/>
  <c r="Q3184" i="1"/>
  <c r="AE3183" i="1"/>
  <c r="AD3183" i="1"/>
  <c r="AC3183" i="1"/>
  <c r="AB3183" i="1"/>
  <c r="AA3183" i="1"/>
  <c r="Z3183" i="1"/>
  <c r="V3183" i="1"/>
  <c r="T3183" i="1"/>
  <c r="S3183" i="1"/>
  <c r="R3183" i="1"/>
  <c r="Q3183" i="1"/>
  <c r="AE3182" i="1"/>
  <c r="AD3182" i="1"/>
  <c r="AC3182" i="1"/>
  <c r="AB3182" i="1"/>
  <c r="AA3182" i="1"/>
  <c r="Z3182" i="1"/>
  <c r="V3182" i="1"/>
  <c r="T3182" i="1"/>
  <c r="S3182" i="1"/>
  <c r="R3182" i="1"/>
  <c r="Q3182" i="1"/>
  <c r="AE3181" i="1"/>
  <c r="AD3181" i="1"/>
  <c r="AC3181" i="1"/>
  <c r="AB3181" i="1"/>
  <c r="AA3181" i="1"/>
  <c r="Z3181" i="1"/>
  <c r="V3181" i="1"/>
  <c r="T3181" i="1"/>
  <c r="S3181" i="1"/>
  <c r="R3181" i="1"/>
  <c r="Q3181" i="1"/>
  <c r="AE3180" i="1"/>
  <c r="AD3180" i="1"/>
  <c r="AC3180" i="1"/>
  <c r="AB3180" i="1"/>
  <c r="AA3180" i="1"/>
  <c r="Z3180" i="1"/>
  <c r="V3180" i="1"/>
  <c r="T3180" i="1"/>
  <c r="S3180" i="1"/>
  <c r="R3180" i="1"/>
  <c r="Q3180" i="1"/>
  <c r="AE3179" i="1"/>
  <c r="AD3179" i="1"/>
  <c r="AC3179" i="1"/>
  <c r="AB3179" i="1"/>
  <c r="AA3179" i="1"/>
  <c r="Z3179" i="1"/>
  <c r="V3179" i="1"/>
  <c r="T3179" i="1"/>
  <c r="S3179" i="1"/>
  <c r="R3179" i="1"/>
  <c r="Q3179" i="1"/>
  <c r="AE3178" i="1"/>
  <c r="AD3178" i="1"/>
  <c r="AC3178" i="1"/>
  <c r="AB3178" i="1"/>
  <c r="AA3178" i="1"/>
  <c r="Z3178" i="1"/>
  <c r="V3178" i="1"/>
  <c r="T3178" i="1"/>
  <c r="S3178" i="1"/>
  <c r="R3178" i="1"/>
  <c r="Q3178" i="1"/>
  <c r="AE3177" i="1"/>
  <c r="AD3177" i="1"/>
  <c r="AC3177" i="1"/>
  <c r="AB3177" i="1"/>
  <c r="AA3177" i="1"/>
  <c r="Z3177" i="1"/>
  <c r="V3177" i="1"/>
  <c r="T3177" i="1"/>
  <c r="S3177" i="1"/>
  <c r="R3177" i="1"/>
  <c r="Q3177" i="1"/>
  <c r="AE3176" i="1"/>
  <c r="AD3176" i="1"/>
  <c r="AC3176" i="1"/>
  <c r="AB3176" i="1"/>
  <c r="AA3176" i="1"/>
  <c r="Z3176" i="1"/>
  <c r="V3176" i="1"/>
  <c r="T3176" i="1"/>
  <c r="S3176" i="1"/>
  <c r="R3176" i="1"/>
  <c r="Q3176" i="1"/>
  <c r="AE3175" i="1"/>
  <c r="AD3175" i="1"/>
  <c r="AC3175" i="1"/>
  <c r="AB3175" i="1"/>
  <c r="AA3175" i="1"/>
  <c r="Z3175" i="1"/>
  <c r="V3175" i="1"/>
  <c r="T3175" i="1"/>
  <c r="S3175" i="1"/>
  <c r="R3175" i="1"/>
  <c r="Q3175" i="1"/>
  <c r="AE3174" i="1"/>
  <c r="AD3174" i="1"/>
  <c r="AC3174" i="1"/>
  <c r="AB3174" i="1"/>
  <c r="AA3174" i="1"/>
  <c r="Z3174" i="1"/>
  <c r="V3174" i="1"/>
  <c r="T3174" i="1"/>
  <c r="S3174" i="1"/>
  <c r="R3174" i="1"/>
  <c r="Q3174" i="1"/>
  <c r="AE3173" i="1"/>
  <c r="AD3173" i="1"/>
  <c r="AC3173" i="1"/>
  <c r="AB3173" i="1"/>
  <c r="AA3173" i="1"/>
  <c r="Z3173" i="1"/>
  <c r="V3173" i="1"/>
  <c r="T3173" i="1"/>
  <c r="S3173" i="1"/>
  <c r="R3173" i="1"/>
  <c r="Q3173" i="1"/>
  <c r="AE3172" i="1"/>
  <c r="AD3172" i="1"/>
  <c r="AC3172" i="1"/>
  <c r="AB3172" i="1"/>
  <c r="AA3172" i="1"/>
  <c r="Z3172" i="1"/>
  <c r="V3172" i="1"/>
  <c r="T3172" i="1"/>
  <c r="S3172" i="1"/>
  <c r="R3172" i="1"/>
  <c r="Q3172" i="1"/>
  <c r="AE3171" i="1"/>
  <c r="AD3171" i="1"/>
  <c r="AC3171" i="1"/>
  <c r="AB3171" i="1"/>
  <c r="AA3171" i="1"/>
  <c r="Z3171" i="1"/>
  <c r="V3171" i="1"/>
  <c r="T3171" i="1"/>
  <c r="S3171" i="1"/>
  <c r="R3171" i="1"/>
  <c r="Q3171" i="1"/>
  <c r="AE3170" i="1"/>
  <c r="AD3170" i="1"/>
  <c r="AC3170" i="1"/>
  <c r="AB3170" i="1"/>
  <c r="AA3170" i="1"/>
  <c r="Z3170" i="1"/>
  <c r="V3170" i="1"/>
  <c r="T3170" i="1"/>
  <c r="S3170" i="1"/>
  <c r="R3170" i="1"/>
  <c r="Q3170" i="1"/>
  <c r="AE3169" i="1"/>
  <c r="AD3169" i="1"/>
  <c r="AC3169" i="1"/>
  <c r="AB3169" i="1"/>
  <c r="AA3169" i="1"/>
  <c r="Z3169" i="1"/>
  <c r="V3169" i="1"/>
  <c r="T3169" i="1"/>
  <c r="S3169" i="1"/>
  <c r="R3169" i="1"/>
  <c r="Q3169" i="1"/>
  <c r="AE3168" i="1"/>
  <c r="AD3168" i="1"/>
  <c r="AC3168" i="1"/>
  <c r="AB3168" i="1"/>
  <c r="AA3168" i="1"/>
  <c r="Z3168" i="1"/>
  <c r="V3168" i="1"/>
  <c r="T3168" i="1"/>
  <c r="S3168" i="1"/>
  <c r="R3168" i="1"/>
  <c r="Q3168" i="1"/>
  <c r="AE3167" i="1"/>
  <c r="AD3167" i="1"/>
  <c r="AC3167" i="1"/>
  <c r="AB3167" i="1"/>
  <c r="AA3167" i="1"/>
  <c r="Z3167" i="1"/>
  <c r="V3167" i="1"/>
  <c r="T3167" i="1"/>
  <c r="S3167" i="1"/>
  <c r="R3167" i="1"/>
  <c r="Q3167" i="1"/>
  <c r="AE3166" i="1"/>
  <c r="AD3166" i="1"/>
  <c r="AC3166" i="1"/>
  <c r="AB3166" i="1"/>
  <c r="AA3166" i="1"/>
  <c r="Z3166" i="1"/>
  <c r="V3166" i="1"/>
  <c r="T3166" i="1"/>
  <c r="S3166" i="1"/>
  <c r="R3166" i="1"/>
  <c r="Q3166" i="1"/>
  <c r="AE3165" i="1"/>
  <c r="AD3165" i="1"/>
  <c r="AC3165" i="1"/>
  <c r="AB3165" i="1"/>
  <c r="AA3165" i="1"/>
  <c r="Z3165" i="1"/>
  <c r="V3165" i="1"/>
  <c r="T3165" i="1"/>
  <c r="S3165" i="1"/>
  <c r="R3165" i="1"/>
  <c r="Q3165" i="1"/>
  <c r="AE3164" i="1"/>
  <c r="AD3164" i="1"/>
  <c r="AC3164" i="1"/>
  <c r="AB3164" i="1"/>
  <c r="AA3164" i="1"/>
  <c r="Z3164" i="1"/>
  <c r="V3164" i="1"/>
  <c r="T3164" i="1"/>
  <c r="S3164" i="1"/>
  <c r="R3164" i="1"/>
  <c r="Q3164" i="1"/>
  <c r="AE3163" i="1"/>
  <c r="AD3163" i="1"/>
  <c r="AC3163" i="1"/>
  <c r="AB3163" i="1"/>
  <c r="AA3163" i="1"/>
  <c r="Z3163" i="1"/>
  <c r="V3163" i="1"/>
  <c r="T3163" i="1"/>
  <c r="S3163" i="1"/>
  <c r="R3163" i="1"/>
  <c r="Q3163" i="1"/>
  <c r="AE3162" i="1"/>
  <c r="AD3162" i="1"/>
  <c r="AC3162" i="1"/>
  <c r="AB3162" i="1"/>
  <c r="AA3162" i="1"/>
  <c r="Z3162" i="1"/>
  <c r="V3162" i="1"/>
  <c r="T3162" i="1"/>
  <c r="S3162" i="1"/>
  <c r="R3162" i="1"/>
  <c r="Q3162" i="1"/>
  <c r="AE3161" i="1"/>
  <c r="AD3161" i="1"/>
  <c r="AC3161" i="1"/>
  <c r="AB3161" i="1"/>
  <c r="AA3161" i="1"/>
  <c r="Z3161" i="1"/>
  <c r="V3161" i="1"/>
  <c r="T3161" i="1"/>
  <c r="S3161" i="1"/>
  <c r="R3161" i="1"/>
  <c r="Q3161" i="1"/>
  <c r="AE3160" i="1"/>
  <c r="AD3160" i="1"/>
  <c r="AC3160" i="1"/>
  <c r="AB3160" i="1"/>
  <c r="AA3160" i="1"/>
  <c r="Z3160" i="1"/>
  <c r="V3160" i="1"/>
  <c r="T3160" i="1"/>
  <c r="S3160" i="1"/>
  <c r="R3160" i="1"/>
  <c r="Q3160" i="1"/>
  <c r="AE3159" i="1"/>
  <c r="AD3159" i="1"/>
  <c r="AC3159" i="1"/>
  <c r="AB3159" i="1"/>
  <c r="AA3159" i="1"/>
  <c r="Z3159" i="1"/>
  <c r="V3159" i="1"/>
  <c r="T3159" i="1"/>
  <c r="S3159" i="1"/>
  <c r="R3159" i="1"/>
  <c r="Q3159" i="1"/>
  <c r="AE3158" i="1"/>
  <c r="AD3158" i="1"/>
  <c r="AC3158" i="1"/>
  <c r="AB3158" i="1"/>
  <c r="AA3158" i="1"/>
  <c r="Z3158" i="1"/>
  <c r="V3158" i="1"/>
  <c r="T3158" i="1"/>
  <c r="S3158" i="1"/>
  <c r="R3158" i="1"/>
  <c r="Q3158" i="1"/>
  <c r="AE3157" i="1"/>
  <c r="AD3157" i="1"/>
  <c r="AC3157" i="1"/>
  <c r="AB3157" i="1"/>
  <c r="AA3157" i="1"/>
  <c r="Z3157" i="1"/>
  <c r="V3157" i="1"/>
  <c r="T3157" i="1"/>
  <c r="S3157" i="1"/>
  <c r="R3157" i="1"/>
  <c r="Q3157" i="1"/>
  <c r="AE3156" i="1"/>
  <c r="AD3156" i="1"/>
  <c r="AC3156" i="1"/>
  <c r="AB3156" i="1"/>
  <c r="AA3156" i="1"/>
  <c r="Z3156" i="1"/>
  <c r="V3156" i="1"/>
  <c r="T3156" i="1"/>
  <c r="S3156" i="1"/>
  <c r="R3156" i="1"/>
  <c r="Q3156" i="1"/>
  <c r="AE3155" i="1"/>
  <c r="AD3155" i="1"/>
  <c r="AC3155" i="1"/>
  <c r="AB3155" i="1"/>
  <c r="AA3155" i="1"/>
  <c r="Z3155" i="1"/>
  <c r="V3155" i="1"/>
  <c r="T3155" i="1"/>
  <c r="S3155" i="1"/>
  <c r="R3155" i="1"/>
  <c r="Q3155" i="1"/>
  <c r="AE3154" i="1"/>
  <c r="AD3154" i="1"/>
  <c r="AC3154" i="1"/>
  <c r="AB3154" i="1"/>
  <c r="AA3154" i="1"/>
  <c r="Z3154" i="1"/>
  <c r="V3154" i="1"/>
  <c r="T3154" i="1"/>
  <c r="S3154" i="1"/>
  <c r="R3154" i="1"/>
  <c r="Q3154" i="1"/>
  <c r="AE3153" i="1"/>
  <c r="AD3153" i="1"/>
  <c r="AC3153" i="1"/>
  <c r="AB3153" i="1"/>
  <c r="AA3153" i="1"/>
  <c r="Z3153" i="1"/>
  <c r="V3153" i="1"/>
  <c r="T3153" i="1"/>
  <c r="S3153" i="1"/>
  <c r="R3153" i="1"/>
  <c r="Q3153" i="1"/>
  <c r="AE3152" i="1"/>
  <c r="AD3152" i="1"/>
  <c r="AC3152" i="1"/>
  <c r="AB3152" i="1"/>
  <c r="AA3152" i="1"/>
  <c r="Z3152" i="1"/>
  <c r="V3152" i="1"/>
  <c r="T3152" i="1"/>
  <c r="S3152" i="1"/>
  <c r="R3152" i="1"/>
  <c r="Q3152" i="1"/>
  <c r="AE3151" i="1"/>
  <c r="AD3151" i="1"/>
  <c r="AC3151" i="1"/>
  <c r="AB3151" i="1"/>
  <c r="AA3151" i="1"/>
  <c r="Z3151" i="1"/>
  <c r="V3151" i="1"/>
  <c r="T3151" i="1"/>
  <c r="S3151" i="1"/>
  <c r="R3151" i="1"/>
  <c r="Q3151" i="1"/>
  <c r="AE3150" i="1"/>
  <c r="AD3150" i="1"/>
  <c r="AC3150" i="1"/>
  <c r="AB3150" i="1"/>
  <c r="AA3150" i="1"/>
  <c r="Z3150" i="1"/>
  <c r="V3150" i="1"/>
  <c r="T3150" i="1"/>
  <c r="S3150" i="1"/>
  <c r="R3150" i="1"/>
  <c r="Q3150" i="1"/>
  <c r="AE3149" i="1"/>
  <c r="AD3149" i="1"/>
  <c r="AC3149" i="1"/>
  <c r="AB3149" i="1"/>
  <c r="AA3149" i="1"/>
  <c r="Z3149" i="1"/>
  <c r="V3149" i="1"/>
  <c r="T3149" i="1"/>
  <c r="S3149" i="1"/>
  <c r="R3149" i="1"/>
  <c r="Q3149" i="1"/>
  <c r="AE3148" i="1"/>
  <c r="AD3148" i="1"/>
  <c r="AC3148" i="1"/>
  <c r="AB3148" i="1"/>
  <c r="AA3148" i="1"/>
  <c r="Z3148" i="1"/>
  <c r="V3148" i="1"/>
  <c r="T3148" i="1"/>
  <c r="S3148" i="1"/>
  <c r="R3148" i="1"/>
  <c r="Q3148" i="1"/>
  <c r="AE3147" i="1"/>
  <c r="AD3147" i="1"/>
  <c r="AC3147" i="1"/>
  <c r="AB3147" i="1"/>
  <c r="AA3147" i="1"/>
  <c r="Z3147" i="1"/>
  <c r="V3147" i="1"/>
  <c r="T3147" i="1"/>
  <c r="S3147" i="1"/>
  <c r="R3147" i="1"/>
  <c r="Q3147" i="1"/>
  <c r="AE3146" i="1"/>
  <c r="AD3146" i="1"/>
  <c r="AC3146" i="1"/>
  <c r="AB3146" i="1"/>
  <c r="AA3146" i="1"/>
  <c r="Z3146" i="1"/>
  <c r="V3146" i="1"/>
  <c r="T3146" i="1"/>
  <c r="S3146" i="1"/>
  <c r="R3146" i="1"/>
  <c r="Q3146" i="1"/>
  <c r="AE3145" i="1"/>
  <c r="AD3145" i="1"/>
  <c r="AC3145" i="1"/>
  <c r="AB3145" i="1"/>
  <c r="AA3145" i="1"/>
  <c r="Z3145" i="1"/>
  <c r="V3145" i="1"/>
  <c r="T3145" i="1"/>
  <c r="S3145" i="1"/>
  <c r="R3145" i="1"/>
  <c r="Q3145" i="1"/>
  <c r="AE3144" i="1"/>
  <c r="AD3144" i="1"/>
  <c r="AC3144" i="1"/>
  <c r="AB3144" i="1"/>
  <c r="AA3144" i="1"/>
  <c r="Z3144" i="1"/>
  <c r="V3144" i="1"/>
  <c r="T3144" i="1"/>
  <c r="S3144" i="1"/>
  <c r="R3144" i="1"/>
  <c r="Q3144" i="1"/>
  <c r="AE3143" i="1"/>
  <c r="AD3143" i="1"/>
  <c r="AC3143" i="1"/>
  <c r="AB3143" i="1"/>
  <c r="AA3143" i="1"/>
  <c r="Z3143" i="1"/>
  <c r="V3143" i="1"/>
  <c r="T3143" i="1"/>
  <c r="S3143" i="1"/>
  <c r="R3143" i="1"/>
  <c r="Q3143" i="1"/>
  <c r="AE3142" i="1"/>
  <c r="AD3142" i="1"/>
  <c r="AC3142" i="1"/>
  <c r="AB3142" i="1"/>
  <c r="AA3142" i="1"/>
  <c r="Z3142" i="1"/>
  <c r="V3142" i="1"/>
  <c r="T3142" i="1"/>
  <c r="S3142" i="1"/>
  <c r="R3142" i="1"/>
  <c r="Q3142" i="1"/>
  <c r="AE3141" i="1"/>
  <c r="AD3141" i="1"/>
  <c r="AC3141" i="1"/>
  <c r="AB3141" i="1"/>
  <c r="AA3141" i="1"/>
  <c r="Z3141" i="1"/>
  <c r="V3141" i="1"/>
  <c r="T3141" i="1"/>
  <c r="S3141" i="1"/>
  <c r="R3141" i="1"/>
  <c r="Q3141" i="1"/>
  <c r="AE3140" i="1"/>
  <c r="AD3140" i="1"/>
  <c r="AC3140" i="1"/>
  <c r="AB3140" i="1"/>
  <c r="AA3140" i="1"/>
  <c r="Z3140" i="1"/>
  <c r="V3140" i="1"/>
  <c r="T3140" i="1"/>
  <c r="S3140" i="1"/>
  <c r="R3140" i="1"/>
  <c r="Q3140" i="1"/>
  <c r="AE3139" i="1"/>
  <c r="AD3139" i="1"/>
  <c r="AC3139" i="1"/>
  <c r="AB3139" i="1"/>
  <c r="AA3139" i="1"/>
  <c r="Z3139" i="1"/>
  <c r="V3139" i="1"/>
  <c r="T3139" i="1"/>
  <c r="S3139" i="1"/>
  <c r="R3139" i="1"/>
  <c r="Q3139" i="1"/>
  <c r="AE3138" i="1"/>
  <c r="AD3138" i="1"/>
  <c r="AC3138" i="1"/>
  <c r="AB3138" i="1"/>
  <c r="AA3138" i="1"/>
  <c r="Z3138" i="1"/>
  <c r="V3138" i="1"/>
  <c r="T3138" i="1"/>
  <c r="S3138" i="1"/>
  <c r="R3138" i="1"/>
  <c r="Q3138" i="1"/>
  <c r="AE3137" i="1"/>
  <c r="AD3137" i="1"/>
  <c r="AC3137" i="1"/>
  <c r="AB3137" i="1"/>
  <c r="AA3137" i="1"/>
  <c r="Z3137" i="1"/>
  <c r="V3137" i="1"/>
  <c r="T3137" i="1"/>
  <c r="S3137" i="1"/>
  <c r="R3137" i="1"/>
  <c r="Q3137" i="1"/>
  <c r="AE3136" i="1"/>
  <c r="AD3136" i="1"/>
  <c r="AC3136" i="1"/>
  <c r="AB3136" i="1"/>
  <c r="AA3136" i="1"/>
  <c r="Z3136" i="1"/>
  <c r="V3136" i="1"/>
  <c r="T3136" i="1"/>
  <c r="S3136" i="1"/>
  <c r="R3136" i="1"/>
  <c r="Q3136" i="1"/>
  <c r="AE3135" i="1"/>
  <c r="AD3135" i="1"/>
  <c r="AC3135" i="1"/>
  <c r="AB3135" i="1"/>
  <c r="AA3135" i="1"/>
  <c r="Z3135" i="1"/>
  <c r="V3135" i="1"/>
  <c r="T3135" i="1"/>
  <c r="S3135" i="1"/>
  <c r="R3135" i="1"/>
  <c r="Q3135" i="1"/>
  <c r="AE3134" i="1"/>
  <c r="AD3134" i="1"/>
  <c r="AC3134" i="1"/>
  <c r="AB3134" i="1"/>
  <c r="AA3134" i="1"/>
  <c r="Z3134" i="1"/>
  <c r="V3134" i="1"/>
  <c r="T3134" i="1"/>
  <c r="S3134" i="1"/>
  <c r="R3134" i="1"/>
  <c r="Q3134" i="1"/>
  <c r="AE3133" i="1"/>
  <c r="AD3133" i="1"/>
  <c r="AC3133" i="1"/>
  <c r="AB3133" i="1"/>
  <c r="AA3133" i="1"/>
  <c r="Z3133" i="1"/>
  <c r="V3133" i="1"/>
  <c r="T3133" i="1"/>
  <c r="S3133" i="1"/>
  <c r="R3133" i="1"/>
  <c r="Q3133" i="1"/>
  <c r="AE3132" i="1"/>
  <c r="AD3132" i="1"/>
  <c r="AC3132" i="1"/>
  <c r="AB3132" i="1"/>
  <c r="AA3132" i="1"/>
  <c r="Z3132" i="1"/>
  <c r="V3132" i="1"/>
  <c r="T3132" i="1"/>
  <c r="S3132" i="1"/>
  <c r="R3132" i="1"/>
  <c r="Q3132" i="1"/>
  <c r="AE3131" i="1"/>
  <c r="AD3131" i="1"/>
  <c r="AC3131" i="1"/>
  <c r="AB3131" i="1"/>
  <c r="AA3131" i="1"/>
  <c r="Z3131" i="1"/>
  <c r="V3131" i="1"/>
  <c r="T3131" i="1"/>
  <c r="S3131" i="1"/>
  <c r="R3131" i="1"/>
  <c r="Q3131" i="1"/>
  <c r="AE3130" i="1"/>
  <c r="AD3130" i="1"/>
  <c r="AC3130" i="1"/>
  <c r="AB3130" i="1"/>
  <c r="AA3130" i="1"/>
  <c r="Z3130" i="1"/>
  <c r="V3130" i="1"/>
  <c r="T3130" i="1"/>
  <c r="S3130" i="1"/>
  <c r="R3130" i="1"/>
  <c r="Q3130" i="1"/>
  <c r="AE3129" i="1"/>
  <c r="AD3129" i="1"/>
  <c r="AC3129" i="1"/>
  <c r="AB3129" i="1"/>
  <c r="AA3129" i="1"/>
  <c r="Z3129" i="1"/>
  <c r="V3129" i="1"/>
  <c r="T3129" i="1"/>
  <c r="S3129" i="1"/>
  <c r="R3129" i="1"/>
  <c r="Q3129" i="1"/>
  <c r="AE3128" i="1"/>
  <c r="AD3128" i="1"/>
  <c r="AC3128" i="1"/>
  <c r="AB3128" i="1"/>
  <c r="AA3128" i="1"/>
  <c r="Z3128" i="1"/>
  <c r="V3128" i="1"/>
  <c r="T3128" i="1"/>
  <c r="S3128" i="1"/>
  <c r="R3128" i="1"/>
  <c r="Q3128" i="1"/>
  <c r="AE3127" i="1"/>
  <c r="AD3127" i="1"/>
  <c r="AC3127" i="1"/>
  <c r="AB3127" i="1"/>
  <c r="AA3127" i="1"/>
  <c r="Z3127" i="1"/>
  <c r="V3127" i="1"/>
  <c r="T3127" i="1"/>
  <c r="S3127" i="1"/>
  <c r="R3127" i="1"/>
  <c r="Q3127" i="1"/>
  <c r="AE3126" i="1"/>
  <c r="AD3126" i="1"/>
  <c r="AC3126" i="1"/>
  <c r="AB3126" i="1"/>
  <c r="AA3126" i="1"/>
  <c r="Z3126" i="1"/>
  <c r="V3126" i="1"/>
  <c r="T3126" i="1"/>
  <c r="S3126" i="1"/>
  <c r="R3126" i="1"/>
  <c r="Q3126" i="1"/>
  <c r="AE3125" i="1"/>
  <c r="AD3125" i="1"/>
  <c r="AC3125" i="1"/>
  <c r="AB3125" i="1"/>
  <c r="AA3125" i="1"/>
  <c r="Z3125" i="1"/>
  <c r="V3125" i="1"/>
  <c r="T3125" i="1"/>
  <c r="S3125" i="1"/>
  <c r="R3125" i="1"/>
  <c r="Q3125" i="1"/>
  <c r="AE3124" i="1"/>
  <c r="AD3124" i="1"/>
  <c r="AC3124" i="1"/>
  <c r="AB3124" i="1"/>
  <c r="AA3124" i="1"/>
  <c r="Z3124" i="1"/>
  <c r="V3124" i="1"/>
  <c r="T3124" i="1"/>
  <c r="S3124" i="1"/>
  <c r="R3124" i="1"/>
  <c r="Q3124" i="1"/>
  <c r="AE3123" i="1"/>
  <c r="AD3123" i="1"/>
  <c r="AC3123" i="1"/>
  <c r="AB3123" i="1"/>
  <c r="AA3123" i="1"/>
  <c r="Z3123" i="1"/>
  <c r="V3123" i="1"/>
  <c r="T3123" i="1"/>
  <c r="S3123" i="1"/>
  <c r="R3123" i="1"/>
  <c r="Q3123" i="1"/>
  <c r="AE3122" i="1"/>
  <c r="AD3122" i="1"/>
  <c r="AC3122" i="1"/>
  <c r="AB3122" i="1"/>
  <c r="AA3122" i="1"/>
  <c r="Z3122" i="1"/>
  <c r="V3122" i="1"/>
  <c r="T3122" i="1"/>
  <c r="S3122" i="1"/>
  <c r="R3122" i="1"/>
  <c r="Q3122" i="1"/>
  <c r="AE3121" i="1"/>
  <c r="AD3121" i="1"/>
  <c r="AC3121" i="1"/>
  <c r="AB3121" i="1"/>
  <c r="AA3121" i="1"/>
  <c r="Z3121" i="1"/>
  <c r="V3121" i="1"/>
  <c r="T3121" i="1"/>
  <c r="S3121" i="1"/>
  <c r="R3121" i="1"/>
  <c r="Q3121" i="1"/>
  <c r="AE3120" i="1"/>
  <c r="AD3120" i="1"/>
  <c r="AC3120" i="1"/>
  <c r="AB3120" i="1"/>
  <c r="AA3120" i="1"/>
  <c r="Z3120" i="1"/>
  <c r="V3120" i="1"/>
  <c r="T3120" i="1"/>
  <c r="S3120" i="1"/>
  <c r="R3120" i="1"/>
  <c r="Q3120" i="1"/>
  <c r="AE3119" i="1"/>
  <c r="AD3119" i="1"/>
  <c r="AC3119" i="1"/>
  <c r="AB3119" i="1"/>
  <c r="AA3119" i="1"/>
  <c r="Z3119" i="1"/>
  <c r="V3119" i="1"/>
  <c r="T3119" i="1"/>
  <c r="S3119" i="1"/>
  <c r="R3119" i="1"/>
  <c r="Q3119" i="1"/>
  <c r="AE3118" i="1"/>
  <c r="AD3118" i="1"/>
  <c r="AC3118" i="1"/>
  <c r="AB3118" i="1"/>
  <c r="AA3118" i="1"/>
  <c r="Z3118" i="1"/>
  <c r="V3118" i="1"/>
  <c r="T3118" i="1"/>
  <c r="S3118" i="1"/>
  <c r="R3118" i="1"/>
  <c r="Q3118" i="1"/>
  <c r="AE3117" i="1"/>
  <c r="AD3117" i="1"/>
  <c r="AC3117" i="1"/>
  <c r="AB3117" i="1"/>
  <c r="AA3117" i="1"/>
  <c r="Z3117" i="1"/>
  <c r="V3117" i="1"/>
  <c r="T3117" i="1"/>
  <c r="S3117" i="1"/>
  <c r="R3117" i="1"/>
  <c r="Q3117" i="1"/>
  <c r="AE3116" i="1"/>
  <c r="AD3116" i="1"/>
  <c r="AC3116" i="1"/>
  <c r="AB3116" i="1"/>
  <c r="AA3116" i="1"/>
  <c r="Z3116" i="1"/>
  <c r="V3116" i="1"/>
  <c r="T3116" i="1"/>
  <c r="S3116" i="1"/>
  <c r="R3116" i="1"/>
  <c r="Q3116" i="1"/>
  <c r="AE3115" i="1"/>
  <c r="AD3115" i="1"/>
  <c r="AC3115" i="1"/>
  <c r="AB3115" i="1"/>
  <c r="AA3115" i="1"/>
  <c r="Z3115" i="1"/>
  <c r="V3115" i="1"/>
  <c r="T3115" i="1"/>
  <c r="S3115" i="1"/>
  <c r="R3115" i="1"/>
  <c r="Q3115" i="1"/>
  <c r="AE3114" i="1"/>
  <c r="AD3114" i="1"/>
  <c r="AC3114" i="1"/>
  <c r="AB3114" i="1"/>
  <c r="AA3114" i="1"/>
  <c r="Z3114" i="1"/>
  <c r="V3114" i="1"/>
  <c r="T3114" i="1"/>
  <c r="S3114" i="1"/>
  <c r="R3114" i="1"/>
  <c r="Q3114" i="1"/>
  <c r="AE3113" i="1"/>
  <c r="AD3113" i="1"/>
  <c r="AC3113" i="1"/>
  <c r="AB3113" i="1"/>
  <c r="AA3113" i="1"/>
  <c r="Z3113" i="1"/>
  <c r="V3113" i="1"/>
  <c r="T3113" i="1"/>
  <c r="S3113" i="1"/>
  <c r="R3113" i="1"/>
  <c r="Q3113" i="1"/>
  <c r="AE3112" i="1"/>
  <c r="AD3112" i="1"/>
  <c r="AC3112" i="1"/>
  <c r="AB3112" i="1"/>
  <c r="AA3112" i="1"/>
  <c r="Z3112" i="1"/>
  <c r="V3112" i="1"/>
  <c r="T3112" i="1"/>
  <c r="S3112" i="1"/>
  <c r="R3112" i="1"/>
  <c r="Q3112" i="1"/>
  <c r="AE3111" i="1"/>
  <c r="AD3111" i="1"/>
  <c r="AC3111" i="1"/>
  <c r="AB3111" i="1"/>
  <c r="AA3111" i="1"/>
  <c r="Z3111" i="1"/>
  <c r="V3111" i="1"/>
  <c r="T3111" i="1"/>
  <c r="S3111" i="1"/>
  <c r="R3111" i="1"/>
  <c r="Q3111" i="1"/>
  <c r="AE3110" i="1"/>
  <c r="AD3110" i="1"/>
  <c r="AC3110" i="1"/>
  <c r="AB3110" i="1"/>
  <c r="AA3110" i="1"/>
  <c r="Z3110" i="1"/>
  <c r="V3110" i="1"/>
  <c r="T3110" i="1"/>
  <c r="S3110" i="1"/>
  <c r="R3110" i="1"/>
  <c r="Q3110" i="1"/>
  <c r="AE3109" i="1"/>
  <c r="AD3109" i="1"/>
  <c r="AC3109" i="1"/>
  <c r="AB3109" i="1"/>
  <c r="AA3109" i="1"/>
  <c r="Z3109" i="1"/>
  <c r="V3109" i="1"/>
  <c r="T3109" i="1"/>
  <c r="S3109" i="1"/>
  <c r="R3109" i="1"/>
  <c r="Q3109" i="1"/>
  <c r="AE3108" i="1"/>
  <c r="AD3108" i="1"/>
  <c r="AC3108" i="1"/>
  <c r="AB3108" i="1"/>
  <c r="AA3108" i="1"/>
  <c r="Z3108" i="1"/>
  <c r="V3108" i="1"/>
  <c r="T3108" i="1"/>
  <c r="S3108" i="1"/>
  <c r="R3108" i="1"/>
  <c r="Q3108" i="1"/>
  <c r="AE3107" i="1"/>
  <c r="AD3107" i="1"/>
  <c r="AC3107" i="1"/>
  <c r="AB3107" i="1"/>
  <c r="AA3107" i="1"/>
  <c r="Z3107" i="1"/>
  <c r="V3107" i="1"/>
  <c r="T3107" i="1"/>
  <c r="S3107" i="1"/>
  <c r="R3107" i="1"/>
  <c r="Q3107" i="1"/>
  <c r="AE3106" i="1"/>
  <c r="AD3106" i="1"/>
  <c r="AC3106" i="1"/>
  <c r="AB3106" i="1"/>
  <c r="AA3106" i="1"/>
  <c r="Z3106" i="1"/>
  <c r="V3106" i="1"/>
  <c r="T3106" i="1"/>
  <c r="S3106" i="1"/>
  <c r="R3106" i="1"/>
  <c r="Q3106" i="1"/>
  <c r="AE3105" i="1"/>
  <c r="AD3105" i="1"/>
  <c r="AC3105" i="1"/>
  <c r="AB3105" i="1"/>
  <c r="AA3105" i="1"/>
  <c r="Z3105" i="1"/>
  <c r="V3105" i="1"/>
  <c r="T3105" i="1"/>
  <c r="S3105" i="1"/>
  <c r="R3105" i="1"/>
  <c r="Q3105" i="1"/>
  <c r="AE3104" i="1"/>
  <c r="AD3104" i="1"/>
  <c r="AC3104" i="1"/>
  <c r="AB3104" i="1"/>
  <c r="AA3104" i="1"/>
  <c r="Z3104" i="1"/>
  <c r="V3104" i="1"/>
  <c r="T3104" i="1"/>
  <c r="S3104" i="1"/>
  <c r="R3104" i="1"/>
  <c r="Q3104" i="1"/>
  <c r="AE3103" i="1"/>
  <c r="AD3103" i="1"/>
  <c r="AC3103" i="1"/>
  <c r="AB3103" i="1"/>
  <c r="AA3103" i="1"/>
  <c r="Z3103" i="1"/>
  <c r="V3103" i="1"/>
  <c r="T3103" i="1"/>
  <c r="S3103" i="1"/>
  <c r="R3103" i="1"/>
  <c r="Q3103" i="1"/>
  <c r="AE3102" i="1"/>
  <c r="AD3102" i="1"/>
  <c r="AC3102" i="1"/>
  <c r="AB3102" i="1"/>
  <c r="AA3102" i="1"/>
  <c r="Z3102" i="1"/>
  <c r="V3102" i="1"/>
  <c r="T3102" i="1"/>
  <c r="S3102" i="1"/>
  <c r="R3102" i="1"/>
  <c r="Q3102" i="1"/>
  <c r="AE3101" i="1"/>
  <c r="AD3101" i="1"/>
  <c r="AC3101" i="1"/>
  <c r="AB3101" i="1"/>
  <c r="AA3101" i="1"/>
  <c r="Z3101" i="1"/>
  <c r="V3101" i="1"/>
  <c r="T3101" i="1"/>
  <c r="S3101" i="1"/>
  <c r="R3101" i="1"/>
  <c r="Q3101" i="1"/>
  <c r="AE3100" i="1"/>
  <c r="AD3100" i="1"/>
  <c r="AC3100" i="1"/>
  <c r="AB3100" i="1"/>
  <c r="AA3100" i="1"/>
  <c r="Z3100" i="1"/>
  <c r="V3100" i="1"/>
  <c r="T3100" i="1"/>
  <c r="S3100" i="1"/>
  <c r="R3100" i="1"/>
  <c r="Q3100" i="1"/>
  <c r="AE3099" i="1"/>
  <c r="AD3099" i="1"/>
  <c r="AC3099" i="1"/>
  <c r="AB3099" i="1"/>
  <c r="AA3099" i="1"/>
  <c r="Z3099" i="1"/>
  <c r="V3099" i="1"/>
  <c r="T3099" i="1"/>
  <c r="S3099" i="1"/>
  <c r="R3099" i="1"/>
  <c r="Q3099" i="1"/>
  <c r="AE3098" i="1"/>
  <c r="AD3098" i="1"/>
  <c r="AC3098" i="1"/>
  <c r="AB3098" i="1"/>
  <c r="AA3098" i="1"/>
  <c r="Z3098" i="1"/>
  <c r="V3098" i="1"/>
  <c r="T3098" i="1"/>
  <c r="S3098" i="1"/>
  <c r="R3098" i="1"/>
  <c r="Q3098" i="1"/>
  <c r="AE3097" i="1"/>
  <c r="AD3097" i="1"/>
  <c r="AC3097" i="1"/>
  <c r="AB3097" i="1"/>
  <c r="AA3097" i="1"/>
  <c r="Z3097" i="1"/>
  <c r="V3097" i="1"/>
  <c r="T3097" i="1"/>
  <c r="S3097" i="1"/>
  <c r="R3097" i="1"/>
  <c r="Q3097" i="1"/>
  <c r="AE3096" i="1"/>
  <c r="AD3096" i="1"/>
  <c r="AC3096" i="1"/>
  <c r="AB3096" i="1"/>
  <c r="AA3096" i="1"/>
  <c r="Z3096" i="1"/>
  <c r="V3096" i="1"/>
  <c r="T3096" i="1"/>
  <c r="S3096" i="1"/>
  <c r="R3096" i="1"/>
  <c r="Q3096" i="1"/>
  <c r="AE3095" i="1"/>
  <c r="AD3095" i="1"/>
  <c r="AC3095" i="1"/>
  <c r="AB3095" i="1"/>
  <c r="AA3095" i="1"/>
  <c r="Z3095" i="1"/>
  <c r="V3095" i="1"/>
  <c r="T3095" i="1"/>
  <c r="S3095" i="1"/>
  <c r="R3095" i="1"/>
  <c r="Q3095" i="1"/>
  <c r="AE3094" i="1"/>
  <c r="AD3094" i="1"/>
  <c r="AC3094" i="1"/>
  <c r="AB3094" i="1"/>
  <c r="AA3094" i="1"/>
  <c r="Z3094" i="1"/>
  <c r="V3094" i="1"/>
  <c r="T3094" i="1"/>
  <c r="S3094" i="1"/>
  <c r="R3094" i="1"/>
  <c r="Q3094" i="1"/>
  <c r="AE3093" i="1"/>
  <c r="AD3093" i="1"/>
  <c r="AC3093" i="1"/>
  <c r="AB3093" i="1"/>
  <c r="AA3093" i="1"/>
  <c r="Z3093" i="1"/>
  <c r="V3093" i="1"/>
  <c r="T3093" i="1"/>
  <c r="S3093" i="1"/>
  <c r="R3093" i="1"/>
  <c r="Q3093" i="1"/>
  <c r="AE3092" i="1"/>
  <c r="AD3092" i="1"/>
  <c r="AC3092" i="1"/>
  <c r="AB3092" i="1"/>
  <c r="AA3092" i="1"/>
  <c r="Z3092" i="1"/>
  <c r="V3092" i="1"/>
  <c r="T3092" i="1"/>
  <c r="S3092" i="1"/>
  <c r="R3092" i="1"/>
  <c r="Q3092" i="1"/>
  <c r="AE3091" i="1"/>
  <c r="AD3091" i="1"/>
  <c r="AC3091" i="1"/>
  <c r="AB3091" i="1"/>
  <c r="AA3091" i="1"/>
  <c r="Z3091" i="1"/>
  <c r="V3091" i="1"/>
  <c r="T3091" i="1"/>
  <c r="S3091" i="1"/>
  <c r="R3091" i="1"/>
  <c r="Q3091" i="1"/>
  <c r="AE3090" i="1"/>
  <c r="AD3090" i="1"/>
  <c r="AC3090" i="1"/>
  <c r="AB3090" i="1"/>
  <c r="AA3090" i="1"/>
  <c r="Z3090" i="1"/>
  <c r="V3090" i="1"/>
  <c r="T3090" i="1"/>
  <c r="S3090" i="1"/>
  <c r="R3090" i="1"/>
  <c r="Q3090" i="1"/>
  <c r="AE3089" i="1"/>
  <c r="AD3089" i="1"/>
  <c r="AC3089" i="1"/>
  <c r="AB3089" i="1"/>
  <c r="AA3089" i="1"/>
  <c r="Z3089" i="1"/>
  <c r="V3089" i="1"/>
  <c r="T3089" i="1"/>
  <c r="S3089" i="1"/>
  <c r="R3089" i="1"/>
  <c r="Q3089" i="1"/>
  <c r="AE3088" i="1"/>
  <c r="AD3088" i="1"/>
  <c r="AC3088" i="1"/>
  <c r="AB3088" i="1"/>
  <c r="AA3088" i="1"/>
  <c r="Z3088" i="1"/>
  <c r="V3088" i="1"/>
  <c r="T3088" i="1"/>
  <c r="S3088" i="1"/>
  <c r="R3088" i="1"/>
  <c r="Q3088" i="1"/>
  <c r="AE3087" i="1"/>
  <c r="AD3087" i="1"/>
  <c r="AC3087" i="1"/>
  <c r="AB3087" i="1"/>
  <c r="AA3087" i="1"/>
  <c r="Z3087" i="1"/>
  <c r="V3087" i="1"/>
  <c r="T3087" i="1"/>
  <c r="S3087" i="1"/>
  <c r="R3087" i="1"/>
  <c r="Q3087" i="1"/>
  <c r="AE3086" i="1"/>
  <c r="AD3086" i="1"/>
  <c r="AC3086" i="1"/>
  <c r="AB3086" i="1"/>
  <c r="AA3086" i="1"/>
  <c r="Z3086" i="1"/>
  <c r="V3086" i="1"/>
  <c r="T3086" i="1"/>
  <c r="S3086" i="1"/>
  <c r="R3086" i="1"/>
  <c r="Q3086" i="1"/>
  <c r="AE3085" i="1"/>
  <c r="AD3085" i="1"/>
  <c r="AC3085" i="1"/>
  <c r="AB3085" i="1"/>
  <c r="AA3085" i="1"/>
  <c r="Z3085" i="1"/>
  <c r="V3085" i="1"/>
  <c r="T3085" i="1"/>
  <c r="S3085" i="1"/>
  <c r="R3085" i="1"/>
  <c r="Q3085" i="1"/>
  <c r="AE3084" i="1"/>
  <c r="AD3084" i="1"/>
  <c r="AC3084" i="1"/>
  <c r="AB3084" i="1"/>
  <c r="AA3084" i="1"/>
  <c r="Z3084" i="1"/>
  <c r="V3084" i="1"/>
  <c r="T3084" i="1"/>
  <c r="S3084" i="1"/>
  <c r="R3084" i="1"/>
  <c r="Q3084" i="1"/>
  <c r="AE3083" i="1"/>
  <c r="AD3083" i="1"/>
  <c r="AC3083" i="1"/>
  <c r="AB3083" i="1"/>
  <c r="AA3083" i="1"/>
  <c r="Z3083" i="1"/>
  <c r="V3083" i="1"/>
  <c r="T3083" i="1"/>
  <c r="S3083" i="1"/>
  <c r="R3083" i="1"/>
  <c r="Q3083" i="1"/>
  <c r="AE3082" i="1"/>
  <c r="AD3082" i="1"/>
  <c r="AC3082" i="1"/>
  <c r="AB3082" i="1"/>
  <c r="AA3082" i="1"/>
  <c r="Z3082" i="1"/>
  <c r="V3082" i="1"/>
  <c r="T3082" i="1"/>
  <c r="S3082" i="1"/>
  <c r="R3082" i="1"/>
  <c r="Q3082" i="1"/>
  <c r="AE3081" i="1"/>
  <c r="AD3081" i="1"/>
  <c r="AC3081" i="1"/>
  <c r="AB3081" i="1"/>
  <c r="AA3081" i="1"/>
  <c r="Z3081" i="1"/>
  <c r="V3081" i="1"/>
  <c r="T3081" i="1"/>
  <c r="S3081" i="1"/>
  <c r="R3081" i="1"/>
  <c r="Q3081" i="1"/>
  <c r="AE3080" i="1"/>
  <c r="AD3080" i="1"/>
  <c r="AC3080" i="1"/>
  <c r="AB3080" i="1"/>
  <c r="AA3080" i="1"/>
  <c r="Z3080" i="1"/>
  <c r="V3080" i="1"/>
  <c r="T3080" i="1"/>
  <c r="S3080" i="1"/>
  <c r="R3080" i="1"/>
  <c r="Q3080" i="1"/>
  <c r="AE3079" i="1"/>
  <c r="AD3079" i="1"/>
  <c r="AC3079" i="1"/>
  <c r="AB3079" i="1"/>
  <c r="AA3079" i="1"/>
  <c r="Z3079" i="1"/>
  <c r="V3079" i="1"/>
  <c r="T3079" i="1"/>
  <c r="S3079" i="1"/>
  <c r="R3079" i="1"/>
  <c r="Q3079" i="1"/>
  <c r="AE3078" i="1"/>
  <c r="AD3078" i="1"/>
  <c r="AC3078" i="1"/>
  <c r="AB3078" i="1"/>
  <c r="AA3078" i="1"/>
  <c r="Z3078" i="1"/>
  <c r="V3078" i="1"/>
  <c r="T3078" i="1"/>
  <c r="S3078" i="1"/>
  <c r="R3078" i="1"/>
  <c r="Q3078" i="1"/>
  <c r="AE3077" i="1"/>
  <c r="AD3077" i="1"/>
  <c r="AC3077" i="1"/>
  <c r="AB3077" i="1"/>
  <c r="AA3077" i="1"/>
  <c r="Z3077" i="1"/>
  <c r="V3077" i="1"/>
  <c r="T3077" i="1"/>
  <c r="S3077" i="1"/>
  <c r="R3077" i="1"/>
  <c r="Q3077" i="1"/>
  <c r="AE3076" i="1"/>
  <c r="AD3076" i="1"/>
  <c r="AC3076" i="1"/>
  <c r="AB3076" i="1"/>
  <c r="AA3076" i="1"/>
  <c r="Z3076" i="1"/>
  <c r="V3076" i="1"/>
  <c r="T3076" i="1"/>
  <c r="S3076" i="1"/>
  <c r="R3076" i="1"/>
  <c r="Q3076" i="1"/>
  <c r="AE3075" i="1"/>
  <c r="AD3075" i="1"/>
  <c r="AC3075" i="1"/>
  <c r="AB3075" i="1"/>
  <c r="AA3075" i="1"/>
  <c r="Z3075" i="1"/>
  <c r="V3075" i="1"/>
  <c r="T3075" i="1"/>
  <c r="S3075" i="1"/>
  <c r="R3075" i="1"/>
  <c r="Q3075" i="1"/>
  <c r="AE3074" i="1"/>
  <c r="AD3074" i="1"/>
  <c r="AC3074" i="1"/>
  <c r="AB3074" i="1"/>
  <c r="AA3074" i="1"/>
  <c r="Z3074" i="1"/>
  <c r="V3074" i="1"/>
  <c r="T3074" i="1"/>
  <c r="S3074" i="1"/>
  <c r="R3074" i="1"/>
  <c r="Q3074" i="1"/>
  <c r="AE3073" i="1"/>
  <c r="AD3073" i="1"/>
  <c r="AC3073" i="1"/>
  <c r="AB3073" i="1"/>
  <c r="AA3073" i="1"/>
  <c r="Z3073" i="1"/>
  <c r="V3073" i="1"/>
  <c r="T3073" i="1"/>
  <c r="S3073" i="1"/>
  <c r="R3073" i="1"/>
  <c r="Q3073" i="1"/>
  <c r="AE3072" i="1"/>
  <c r="AD3072" i="1"/>
  <c r="AC3072" i="1"/>
  <c r="AB3072" i="1"/>
  <c r="AA3072" i="1"/>
  <c r="Z3072" i="1"/>
  <c r="V3072" i="1"/>
  <c r="T3072" i="1"/>
  <c r="S3072" i="1"/>
  <c r="R3072" i="1"/>
  <c r="Q3072" i="1"/>
  <c r="AE3071" i="1"/>
  <c r="AD3071" i="1"/>
  <c r="AC3071" i="1"/>
  <c r="AB3071" i="1"/>
  <c r="AA3071" i="1"/>
  <c r="Z3071" i="1"/>
  <c r="V3071" i="1"/>
  <c r="T3071" i="1"/>
  <c r="S3071" i="1"/>
  <c r="R3071" i="1"/>
  <c r="Q3071" i="1"/>
  <c r="AE3070" i="1"/>
  <c r="AD3070" i="1"/>
  <c r="AC3070" i="1"/>
  <c r="AB3070" i="1"/>
  <c r="AA3070" i="1"/>
  <c r="Z3070" i="1"/>
  <c r="V3070" i="1"/>
  <c r="T3070" i="1"/>
  <c r="S3070" i="1"/>
  <c r="R3070" i="1"/>
  <c r="Q3070" i="1"/>
  <c r="AE3069" i="1"/>
  <c r="AD3069" i="1"/>
  <c r="AC3069" i="1"/>
  <c r="AB3069" i="1"/>
  <c r="AA3069" i="1"/>
  <c r="Z3069" i="1"/>
  <c r="V3069" i="1"/>
  <c r="T3069" i="1"/>
  <c r="S3069" i="1"/>
  <c r="R3069" i="1"/>
  <c r="Q3069" i="1"/>
  <c r="AE3068" i="1"/>
  <c r="AD3068" i="1"/>
  <c r="AC3068" i="1"/>
  <c r="AB3068" i="1"/>
  <c r="AA3068" i="1"/>
  <c r="Z3068" i="1"/>
  <c r="V3068" i="1"/>
  <c r="T3068" i="1"/>
  <c r="S3068" i="1"/>
  <c r="R3068" i="1"/>
  <c r="Q3068" i="1"/>
  <c r="AE3067" i="1"/>
  <c r="AD3067" i="1"/>
  <c r="AC3067" i="1"/>
  <c r="AB3067" i="1"/>
  <c r="AA3067" i="1"/>
  <c r="Z3067" i="1"/>
  <c r="V3067" i="1"/>
  <c r="T3067" i="1"/>
  <c r="S3067" i="1"/>
  <c r="R3067" i="1"/>
  <c r="Q3067" i="1"/>
  <c r="AE3066" i="1"/>
  <c r="AD3066" i="1"/>
  <c r="AC3066" i="1"/>
  <c r="AB3066" i="1"/>
  <c r="AA3066" i="1"/>
  <c r="Z3066" i="1"/>
  <c r="V3066" i="1"/>
  <c r="T3066" i="1"/>
  <c r="S3066" i="1"/>
  <c r="R3066" i="1"/>
  <c r="Q3066" i="1"/>
  <c r="AE3065" i="1"/>
  <c r="AD3065" i="1"/>
  <c r="AC3065" i="1"/>
  <c r="AB3065" i="1"/>
  <c r="AA3065" i="1"/>
  <c r="Z3065" i="1"/>
  <c r="V3065" i="1"/>
  <c r="T3065" i="1"/>
  <c r="S3065" i="1"/>
  <c r="R3065" i="1"/>
  <c r="Q3065" i="1"/>
  <c r="AE3064" i="1"/>
  <c r="AD3064" i="1"/>
  <c r="AC3064" i="1"/>
  <c r="AB3064" i="1"/>
  <c r="AA3064" i="1"/>
  <c r="Z3064" i="1"/>
  <c r="V3064" i="1"/>
  <c r="T3064" i="1"/>
  <c r="S3064" i="1"/>
  <c r="R3064" i="1"/>
  <c r="Q3064" i="1"/>
  <c r="AE3063" i="1"/>
  <c r="AD3063" i="1"/>
  <c r="AC3063" i="1"/>
  <c r="AB3063" i="1"/>
  <c r="AA3063" i="1"/>
  <c r="Z3063" i="1"/>
  <c r="V3063" i="1"/>
  <c r="T3063" i="1"/>
  <c r="S3063" i="1"/>
  <c r="R3063" i="1"/>
  <c r="Q3063" i="1"/>
  <c r="AE3062" i="1"/>
  <c r="AD3062" i="1"/>
  <c r="AC3062" i="1"/>
  <c r="AB3062" i="1"/>
  <c r="AA3062" i="1"/>
  <c r="Z3062" i="1"/>
  <c r="V3062" i="1"/>
  <c r="T3062" i="1"/>
  <c r="S3062" i="1"/>
  <c r="R3062" i="1"/>
  <c r="Q3062" i="1"/>
  <c r="AE3061" i="1"/>
  <c r="AD3061" i="1"/>
  <c r="AC3061" i="1"/>
  <c r="AB3061" i="1"/>
  <c r="AA3061" i="1"/>
  <c r="Z3061" i="1"/>
  <c r="V3061" i="1"/>
  <c r="T3061" i="1"/>
  <c r="S3061" i="1"/>
  <c r="R3061" i="1"/>
  <c r="Q3061" i="1"/>
  <c r="AE3060" i="1"/>
  <c r="AD3060" i="1"/>
  <c r="AC3060" i="1"/>
  <c r="AB3060" i="1"/>
  <c r="AA3060" i="1"/>
  <c r="Z3060" i="1"/>
  <c r="V3060" i="1"/>
  <c r="T3060" i="1"/>
  <c r="S3060" i="1"/>
  <c r="R3060" i="1"/>
  <c r="Q3060" i="1"/>
  <c r="AE3059" i="1"/>
  <c r="AD3059" i="1"/>
  <c r="AC3059" i="1"/>
  <c r="AB3059" i="1"/>
  <c r="AA3059" i="1"/>
  <c r="Z3059" i="1"/>
  <c r="V3059" i="1"/>
  <c r="T3059" i="1"/>
  <c r="S3059" i="1"/>
  <c r="R3059" i="1"/>
  <c r="Q3059" i="1"/>
  <c r="AE3058" i="1"/>
  <c r="AD3058" i="1"/>
  <c r="AC3058" i="1"/>
  <c r="AB3058" i="1"/>
  <c r="AA3058" i="1"/>
  <c r="Z3058" i="1"/>
  <c r="V3058" i="1"/>
  <c r="T3058" i="1"/>
  <c r="S3058" i="1"/>
  <c r="R3058" i="1"/>
  <c r="Q3058" i="1"/>
  <c r="AE3057" i="1"/>
  <c r="AD3057" i="1"/>
  <c r="AC3057" i="1"/>
  <c r="AB3057" i="1"/>
  <c r="AA3057" i="1"/>
  <c r="Z3057" i="1"/>
  <c r="V3057" i="1"/>
  <c r="T3057" i="1"/>
  <c r="S3057" i="1"/>
  <c r="R3057" i="1"/>
  <c r="Q3057" i="1"/>
  <c r="AE3056" i="1"/>
  <c r="AD3056" i="1"/>
  <c r="AC3056" i="1"/>
  <c r="AB3056" i="1"/>
  <c r="AA3056" i="1"/>
  <c r="Z3056" i="1"/>
  <c r="V3056" i="1"/>
  <c r="T3056" i="1"/>
  <c r="S3056" i="1"/>
  <c r="R3056" i="1"/>
  <c r="Q3056" i="1"/>
  <c r="AE3055" i="1"/>
  <c r="AD3055" i="1"/>
  <c r="AC3055" i="1"/>
  <c r="AB3055" i="1"/>
  <c r="AA3055" i="1"/>
  <c r="Z3055" i="1"/>
  <c r="V3055" i="1"/>
  <c r="T3055" i="1"/>
  <c r="S3055" i="1"/>
  <c r="R3055" i="1"/>
  <c r="Q3055" i="1"/>
  <c r="AE3054" i="1"/>
  <c r="AD3054" i="1"/>
  <c r="AC3054" i="1"/>
  <c r="AB3054" i="1"/>
  <c r="AA3054" i="1"/>
  <c r="Z3054" i="1"/>
  <c r="V3054" i="1"/>
  <c r="T3054" i="1"/>
  <c r="S3054" i="1"/>
  <c r="R3054" i="1"/>
  <c r="Q3054" i="1"/>
  <c r="AE3053" i="1"/>
  <c r="AD3053" i="1"/>
  <c r="AC3053" i="1"/>
  <c r="AB3053" i="1"/>
  <c r="AA3053" i="1"/>
  <c r="Z3053" i="1"/>
  <c r="V3053" i="1"/>
  <c r="T3053" i="1"/>
  <c r="S3053" i="1"/>
  <c r="R3053" i="1"/>
  <c r="Q3053" i="1"/>
  <c r="AE3052" i="1"/>
  <c r="AD3052" i="1"/>
  <c r="AC3052" i="1"/>
  <c r="AB3052" i="1"/>
  <c r="AA3052" i="1"/>
  <c r="Z3052" i="1"/>
  <c r="V3052" i="1"/>
  <c r="T3052" i="1"/>
  <c r="S3052" i="1"/>
  <c r="R3052" i="1"/>
  <c r="Q3052" i="1"/>
  <c r="AE3051" i="1"/>
  <c r="AD3051" i="1"/>
  <c r="AC3051" i="1"/>
  <c r="AB3051" i="1"/>
  <c r="AA3051" i="1"/>
  <c r="Z3051" i="1"/>
  <c r="V3051" i="1"/>
  <c r="T3051" i="1"/>
  <c r="S3051" i="1"/>
  <c r="R3051" i="1"/>
  <c r="Q3051" i="1"/>
  <c r="AE3050" i="1"/>
  <c r="AD3050" i="1"/>
  <c r="AC3050" i="1"/>
  <c r="AB3050" i="1"/>
  <c r="AA3050" i="1"/>
  <c r="Z3050" i="1"/>
  <c r="V3050" i="1"/>
  <c r="T3050" i="1"/>
  <c r="S3050" i="1"/>
  <c r="R3050" i="1"/>
  <c r="Q3050" i="1"/>
  <c r="AE3049" i="1"/>
  <c r="AD3049" i="1"/>
  <c r="AC3049" i="1"/>
  <c r="AB3049" i="1"/>
  <c r="AA3049" i="1"/>
  <c r="Z3049" i="1"/>
  <c r="V3049" i="1"/>
  <c r="T3049" i="1"/>
  <c r="S3049" i="1"/>
  <c r="R3049" i="1"/>
  <c r="Q3049" i="1"/>
  <c r="AE3048" i="1"/>
  <c r="AD3048" i="1"/>
  <c r="AC3048" i="1"/>
  <c r="AB3048" i="1"/>
  <c r="AA3048" i="1"/>
  <c r="Z3048" i="1"/>
  <c r="V3048" i="1"/>
  <c r="T3048" i="1"/>
  <c r="S3048" i="1"/>
  <c r="R3048" i="1"/>
  <c r="Q3048" i="1"/>
  <c r="AE3047" i="1"/>
  <c r="AD3047" i="1"/>
  <c r="AC3047" i="1"/>
  <c r="AB3047" i="1"/>
  <c r="AA3047" i="1"/>
  <c r="Z3047" i="1"/>
  <c r="V3047" i="1"/>
  <c r="T3047" i="1"/>
  <c r="S3047" i="1"/>
  <c r="R3047" i="1"/>
  <c r="Q3047" i="1"/>
  <c r="AE3046" i="1"/>
  <c r="AD3046" i="1"/>
  <c r="AC3046" i="1"/>
  <c r="AB3046" i="1"/>
  <c r="AA3046" i="1"/>
  <c r="Z3046" i="1"/>
  <c r="V3046" i="1"/>
  <c r="T3046" i="1"/>
  <c r="S3046" i="1"/>
  <c r="R3046" i="1"/>
  <c r="Q3046" i="1"/>
  <c r="AE3045" i="1"/>
  <c r="AD3045" i="1"/>
  <c r="AC3045" i="1"/>
  <c r="AB3045" i="1"/>
  <c r="AA3045" i="1"/>
  <c r="Z3045" i="1"/>
  <c r="V3045" i="1"/>
  <c r="T3045" i="1"/>
  <c r="S3045" i="1"/>
  <c r="R3045" i="1"/>
  <c r="Q3045" i="1"/>
  <c r="AE3044" i="1"/>
  <c r="AD3044" i="1"/>
  <c r="AC3044" i="1"/>
  <c r="AB3044" i="1"/>
  <c r="AA3044" i="1"/>
  <c r="Z3044" i="1"/>
  <c r="V3044" i="1"/>
  <c r="T3044" i="1"/>
  <c r="S3044" i="1"/>
  <c r="R3044" i="1"/>
  <c r="Q3044" i="1"/>
  <c r="AE3043" i="1"/>
  <c r="AD3043" i="1"/>
  <c r="AC3043" i="1"/>
  <c r="AB3043" i="1"/>
  <c r="AA3043" i="1"/>
  <c r="Z3043" i="1"/>
  <c r="V3043" i="1"/>
  <c r="T3043" i="1"/>
  <c r="S3043" i="1"/>
  <c r="R3043" i="1"/>
  <c r="Q3043" i="1"/>
  <c r="AE3042" i="1"/>
  <c r="AD3042" i="1"/>
  <c r="AC3042" i="1"/>
  <c r="AB3042" i="1"/>
  <c r="AA3042" i="1"/>
  <c r="Z3042" i="1"/>
  <c r="V3042" i="1"/>
  <c r="T3042" i="1"/>
  <c r="S3042" i="1"/>
  <c r="R3042" i="1"/>
  <c r="Q3042" i="1"/>
  <c r="AE3041" i="1"/>
  <c r="AD3041" i="1"/>
  <c r="AC3041" i="1"/>
  <c r="AB3041" i="1"/>
  <c r="AA3041" i="1"/>
  <c r="Z3041" i="1"/>
  <c r="V3041" i="1"/>
  <c r="T3041" i="1"/>
  <c r="S3041" i="1"/>
  <c r="R3041" i="1"/>
  <c r="Q3041" i="1"/>
  <c r="AE3040" i="1"/>
  <c r="AD3040" i="1"/>
  <c r="AC3040" i="1"/>
  <c r="AB3040" i="1"/>
  <c r="AA3040" i="1"/>
  <c r="Z3040" i="1"/>
  <c r="V3040" i="1"/>
  <c r="T3040" i="1"/>
  <c r="S3040" i="1"/>
  <c r="R3040" i="1"/>
  <c r="Q3040" i="1"/>
  <c r="AE3039" i="1"/>
  <c r="AD3039" i="1"/>
  <c r="AC3039" i="1"/>
  <c r="AB3039" i="1"/>
  <c r="AA3039" i="1"/>
  <c r="Z3039" i="1"/>
  <c r="V3039" i="1"/>
  <c r="T3039" i="1"/>
  <c r="S3039" i="1"/>
  <c r="R3039" i="1"/>
  <c r="Q3039" i="1"/>
  <c r="AE3038" i="1"/>
  <c r="AD3038" i="1"/>
  <c r="AC3038" i="1"/>
  <c r="AB3038" i="1"/>
  <c r="AA3038" i="1"/>
  <c r="Z3038" i="1"/>
  <c r="V3038" i="1"/>
  <c r="T3038" i="1"/>
  <c r="S3038" i="1"/>
  <c r="R3038" i="1"/>
  <c r="Q3038" i="1"/>
  <c r="AE3037" i="1"/>
  <c r="AD3037" i="1"/>
  <c r="AC3037" i="1"/>
  <c r="AB3037" i="1"/>
  <c r="AA3037" i="1"/>
  <c r="Z3037" i="1"/>
  <c r="V3037" i="1"/>
  <c r="T3037" i="1"/>
  <c r="S3037" i="1"/>
  <c r="R3037" i="1"/>
  <c r="Q3037" i="1"/>
  <c r="AE3036" i="1"/>
  <c r="AD3036" i="1"/>
  <c r="AC3036" i="1"/>
  <c r="AB3036" i="1"/>
  <c r="AA3036" i="1"/>
  <c r="Z3036" i="1"/>
  <c r="V3036" i="1"/>
  <c r="T3036" i="1"/>
  <c r="S3036" i="1"/>
  <c r="R3036" i="1"/>
  <c r="Q3036" i="1"/>
  <c r="AE3035" i="1"/>
  <c r="AD3035" i="1"/>
  <c r="AC3035" i="1"/>
  <c r="AB3035" i="1"/>
  <c r="AA3035" i="1"/>
  <c r="Z3035" i="1"/>
  <c r="V3035" i="1"/>
  <c r="T3035" i="1"/>
  <c r="S3035" i="1"/>
  <c r="R3035" i="1"/>
  <c r="Q3035" i="1"/>
  <c r="AE3034" i="1"/>
  <c r="AD3034" i="1"/>
  <c r="AC3034" i="1"/>
  <c r="AB3034" i="1"/>
  <c r="AA3034" i="1"/>
  <c r="Z3034" i="1"/>
  <c r="V3034" i="1"/>
  <c r="T3034" i="1"/>
  <c r="S3034" i="1"/>
  <c r="R3034" i="1"/>
  <c r="Q3034" i="1"/>
  <c r="AE3033" i="1"/>
  <c r="AD3033" i="1"/>
  <c r="AC3033" i="1"/>
  <c r="AB3033" i="1"/>
  <c r="AA3033" i="1"/>
  <c r="Z3033" i="1"/>
  <c r="V3033" i="1"/>
  <c r="T3033" i="1"/>
  <c r="S3033" i="1"/>
  <c r="R3033" i="1"/>
  <c r="Q3033" i="1"/>
  <c r="AE3032" i="1"/>
  <c r="AD3032" i="1"/>
  <c r="AC3032" i="1"/>
  <c r="AB3032" i="1"/>
  <c r="AA3032" i="1"/>
  <c r="Z3032" i="1"/>
  <c r="V3032" i="1"/>
  <c r="T3032" i="1"/>
  <c r="S3032" i="1"/>
  <c r="R3032" i="1"/>
  <c r="Q3032" i="1"/>
  <c r="AE3031" i="1"/>
  <c r="AD3031" i="1"/>
  <c r="AC3031" i="1"/>
  <c r="AB3031" i="1"/>
  <c r="AA3031" i="1"/>
  <c r="Z3031" i="1"/>
  <c r="V3031" i="1"/>
  <c r="T3031" i="1"/>
  <c r="S3031" i="1"/>
  <c r="R3031" i="1"/>
  <c r="Q3031" i="1"/>
  <c r="AE3030" i="1"/>
  <c r="AD3030" i="1"/>
  <c r="AC3030" i="1"/>
  <c r="AB3030" i="1"/>
  <c r="AA3030" i="1"/>
  <c r="Z3030" i="1"/>
  <c r="V3030" i="1"/>
  <c r="T3030" i="1"/>
  <c r="S3030" i="1"/>
  <c r="R3030" i="1"/>
  <c r="Q3030" i="1"/>
  <c r="AE3029" i="1"/>
  <c r="AD3029" i="1"/>
  <c r="AC3029" i="1"/>
  <c r="AB3029" i="1"/>
  <c r="AA3029" i="1"/>
  <c r="Z3029" i="1"/>
  <c r="V3029" i="1"/>
  <c r="T3029" i="1"/>
  <c r="S3029" i="1"/>
  <c r="R3029" i="1"/>
  <c r="Q3029" i="1"/>
  <c r="AE3028" i="1"/>
  <c r="AD3028" i="1"/>
  <c r="AC3028" i="1"/>
  <c r="AB3028" i="1"/>
  <c r="AA3028" i="1"/>
  <c r="Z3028" i="1"/>
  <c r="V3028" i="1"/>
  <c r="T3028" i="1"/>
  <c r="S3028" i="1"/>
  <c r="R3028" i="1"/>
  <c r="Q3028" i="1"/>
  <c r="AE3027" i="1"/>
  <c r="AD3027" i="1"/>
  <c r="AC3027" i="1"/>
  <c r="AB3027" i="1"/>
  <c r="AA3027" i="1"/>
  <c r="Z3027" i="1"/>
  <c r="V3027" i="1"/>
  <c r="T3027" i="1"/>
  <c r="S3027" i="1"/>
  <c r="R3027" i="1"/>
  <c r="Q3027" i="1"/>
  <c r="AE3026" i="1"/>
  <c r="AD3026" i="1"/>
  <c r="AC3026" i="1"/>
  <c r="AB3026" i="1"/>
  <c r="AA3026" i="1"/>
  <c r="Z3026" i="1"/>
  <c r="V3026" i="1"/>
  <c r="T3026" i="1"/>
  <c r="S3026" i="1"/>
  <c r="R3026" i="1"/>
  <c r="Q3026" i="1"/>
  <c r="AE3025" i="1"/>
  <c r="AD3025" i="1"/>
  <c r="AC3025" i="1"/>
  <c r="AB3025" i="1"/>
  <c r="AA3025" i="1"/>
  <c r="Z3025" i="1"/>
  <c r="V3025" i="1"/>
  <c r="T3025" i="1"/>
  <c r="S3025" i="1"/>
  <c r="R3025" i="1"/>
  <c r="Q3025" i="1"/>
  <c r="AE3024" i="1"/>
  <c r="AD3024" i="1"/>
  <c r="AC3024" i="1"/>
  <c r="AB3024" i="1"/>
  <c r="AA3024" i="1"/>
  <c r="Z3024" i="1"/>
  <c r="V3024" i="1"/>
  <c r="T3024" i="1"/>
  <c r="S3024" i="1"/>
  <c r="R3024" i="1"/>
  <c r="Q3024" i="1"/>
  <c r="AE3023" i="1"/>
  <c r="AD3023" i="1"/>
  <c r="AC3023" i="1"/>
  <c r="AB3023" i="1"/>
  <c r="AA3023" i="1"/>
  <c r="Z3023" i="1"/>
  <c r="V3023" i="1"/>
  <c r="T3023" i="1"/>
  <c r="S3023" i="1"/>
  <c r="R3023" i="1"/>
  <c r="Q3023" i="1"/>
  <c r="AE3022" i="1"/>
  <c r="AD3022" i="1"/>
  <c r="AC3022" i="1"/>
  <c r="AB3022" i="1"/>
  <c r="AA3022" i="1"/>
  <c r="Z3022" i="1"/>
  <c r="V3022" i="1"/>
  <c r="T3022" i="1"/>
  <c r="S3022" i="1"/>
  <c r="R3022" i="1"/>
  <c r="Q3022" i="1"/>
  <c r="AE3021" i="1"/>
  <c r="AD3021" i="1"/>
  <c r="AC3021" i="1"/>
  <c r="AB3021" i="1"/>
  <c r="AA3021" i="1"/>
  <c r="Z3021" i="1"/>
  <c r="V3021" i="1"/>
  <c r="T3021" i="1"/>
  <c r="S3021" i="1"/>
  <c r="R3021" i="1"/>
  <c r="Q3021" i="1"/>
  <c r="AE3020" i="1"/>
  <c r="AD3020" i="1"/>
  <c r="AC3020" i="1"/>
  <c r="AB3020" i="1"/>
  <c r="AA3020" i="1"/>
  <c r="Z3020" i="1"/>
  <c r="V3020" i="1"/>
  <c r="T3020" i="1"/>
  <c r="S3020" i="1"/>
  <c r="R3020" i="1"/>
  <c r="Q3020" i="1"/>
  <c r="AE3019" i="1"/>
  <c r="AD3019" i="1"/>
  <c r="AC3019" i="1"/>
  <c r="AB3019" i="1"/>
  <c r="AA3019" i="1"/>
  <c r="Z3019" i="1"/>
  <c r="V3019" i="1"/>
  <c r="T3019" i="1"/>
  <c r="S3019" i="1"/>
  <c r="R3019" i="1"/>
  <c r="Q3019" i="1"/>
  <c r="AE3018" i="1"/>
  <c r="AD3018" i="1"/>
  <c r="AC3018" i="1"/>
  <c r="AB3018" i="1"/>
  <c r="AA3018" i="1"/>
  <c r="Z3018" i="1"/>
  <c r="V3018" i="1"/>
  <c r="T3018" i="1"/>
  <c r="S3018" i="1"/>
  <c r="R3018" i="1"/>
  <c r="Q3018" i="1"/>
  <c r="AE3017" i="1"/>
  <c r="AD3017" i="1"/>
  <c r="AC3017" i="1"/>
  <c r="AB3017" i="1"/>
  <c r="AA3017" i="1"/>
  <c r="Z3017" i="1"/>
  <c r="V3017" i="1"/>
  <c r="T3017" i="1"/>
  <c r="S3017" i="1"/>
  <c r="R3017" i="1"/>
  <c r="Q3017" i="1"/>
  <c r="AE3016" i="1"/>
  <c r="AD3016" i="1"/>
  <c r="AC3016" i="1"/>
  <c r="AB3016" i="1"/>
  <c r="AA3016" i="1"/>
  <c r="Z3016" i="1"/>
  <c r="V3016" i="1"/>
  <c r="T3016" i="1"/>
  <c r="S3016" i="1"/>
  <c r="R3016" i="1"/>
  <c r="Q3016" i="1"/>
  <c r="AE3015" i="1"/>
  <c r="AD3015" i="1"/>
  <c r="AC3015" i="1"/>
  <c r="AB3015" i="1"/>
  <c r="AA3015" i="1"/>
  <c r="Z3015" i="1"/>
  <c r="V3015" i="1"/>
  <c r="T3015" i="1"/>
  <c r="S3015" i="1"/>
  <c r="R3015" i="1"/>
  <c r="Q3015" i="1"/>
  <c r="AE3014" i="1"/>
  <c r="AD3014" i="1"/>
  <c r="AC3014" i="1"/>
  <c r="AB3014" i="1"/>
  <c r="AA3014" i="1"/>
  <c r="Z3014" i="1"/>
  <c r="V3014" i="1"/>
  <c r="T3014" i="1"/>
  <c r="S3014" i="1"/>
  <c r="R3014" i="1"/>
  <c r="Q3014" i="1"/>
  <c r="AE3013" i="1"/>
  <c r="AD3013" i="1"/>
  <c r="AC3013" i="1"/>
  <c r="AB3013" i="1"/>
  <c r="AA3013" i="1"/>
  <c r="Z3013" i="1"/>
  <c r="V3013" i="1"/>
  <c r="T3013" i="1"/>
  <c r="S3013" i="1"/>
  <c r="R3013" i="1"/>
  <c r="Q3013" i="1"/>
  <c r="AE3012" i="1"/>
  <c r="AD3012" i="1"/>
  <c r="AC3012" i="1"/>
  <c r="AB3012" i="1"/>
  <c r="AA3012" i="1"/>
  <c r="Z3012" i="1"/>
  <c r="V3012" i="1"/>
  <c r="T3012" i="1"/>
  <c r="S3012" i="1"/>
  <c r="R3012" i="1"/>
  <c r="Q3012" i="1"/>
  <c r="AE3011" i="1"/>
  <c r="AD3011" i="1"/>
  <c r="AC3011" i="1"/>
  <c r="AB3011" i="1"/>
  <c r="AA3011" i="1"/>
  <c r="Z3011" i="1"/>
  <c r="V3011" i="1"/>
  <c r="T3011" i="1"/>
  <c r="S3011" i="1"/>
  <c r="R3011" i="1"/>
  <c r="Q3011" i="1"/>
  <c r="AE3010" i="1"/>
  <c r="AD3010" i="1"/>
  <c r="AC3010" i="1"/>
  <c r="AB3010" i="1"/>
  <c r="AA3010" i="1"/>
  <c r="Z3010" i="1"/>
  <c r="V3010" i="1"/>
  <c r="T3010" i="1"/>
  <c r="S3010" i="1"/>
  <c r="R3010" i="1"/>
  <c r="Q3010" i="1"/>
  <c r="AE3009" i="1"/>
  <c r="AD3009" i="1"/>
  <c r="AC3009" i="1"/>
  <c r="AB3009" i="1"/>
  <c r="AA3009" i="1"/>
  <c r="Z3009" i="1"/>
  <c r="V3009" i="1"/>
  <c r="T3009" i="1"/>
  <c r="S3009" i="1"/>
  <c r="R3009" i="1"/>
  <c r="Q3009" i="1"/>
  <c r="AE3008" i="1"/>
  <c r="AD3008" i="1"/>
  <c r="AC3008" i="1"/>
  <c r="AB3008" i="1"/>
  <c r="AA3008" i="1"/>
  <c r="Z3008" i="1"/>
  <c r="V3008" i="1"/>
  <c r="T3008" i="1"/>
  <c r="S3008" i="1"/>
  <c r="R3008" i="1"/>
  <c r="Q3008" i="1"/>
  <c r="AE3007" i="1"/>
  <c r="AD3007" i="1"/>
  <c r="AC3007" i="1"/>
  <c r="AB3007" i="1"/>
  <c r="AA3007" i="1"/>
  <c r="Z3007" i="1"/>
  <c r="V3007" i="1"/>
  <c r="T3007" i="1"/>
  <c r="S3007" i="1"/>
  <c r="R3007" i="1"/>
  <c r="Q3007" i="1"/>
  <c r="AE3006" i="1"/>
  <c r="AD3006" i="1"/>
  <c r="AC3006" i="1"/>
  <c r="AB3006" i="1"/>
  <c r="AA3006" i="1"/>
  <c r="Z3006" i="1"/>
  <c r="V3006" i="1"/>
  <c r="T3006" i="1"/>
  <c r="S3006" i="1"/>
  <c r="R3006" i="1"/>
  <c r="Q3006" i="1"/>
  <c r="AE3005" i="1"/>
  <c r="AD3005" i="1"/>
  <c r="AC3005" i="1"/>
  <c r="AB3005" i="1"/>
  <c r="AA3005" i="1"/>
  <c r="Z3005" i="1"/>
  <c r="V3005" i="1"/>
  <c r="T3005" i="1"/>
  <c r="S3005" i="1"/>
  <c r="R3005" i="1"/>
  <c r="Q3005" i="1"/>
  <c r="AE3004" i="1"/>
  <c r="AD3004" i="1"/>
  <c r="AC3004" i="1"/>
  <c r="AB3004" i="1"/>
  <c r="AA3004" i="1"/>
  <c r="Z3004" i="1"/>
  <c r="V3004" i="1"/>
  <c r="T3004" i="1"/>
  <c r="S3004" i="1"/>
  <c r="R3004" i="1"/>
  <c r="Q3004" i="1"/>
  <c r="AE3003" i="1"/>
  <c r="AD3003" i="1"/>
  <c r="AC3003" i="1"/>
  <c r="AB3003" i="1"/>
  <c r="AA3003" i="1"/>
  <c r="Z3003" i="1"/>
  <c r="V3003" i="1"/>
  <c r="T3003" i="1"/>
  <c r="S3003" i="1"/>
  <c r="R3003" i="1"/>
  <c r="Q3003" i="1"/>
  <c r="AE3002" i="1"/>
  <c r="AD3002" i="1"/>
  <c r="AC3002" i="1"/>
  <c r="AB3002" i="1"/>
  <c r="AA3002" i="1"/>
  <c r="Z3002" i="1"/>
  <c r="V3002" i="1"/>
  <c r="T3002" i="1"/>
  <c r="S3002" i="1"/>
  <c r="R3002" i="1"/>
  <c r="Q3002" i="1"/>
  <c r="AE3001" i="1"/>
  <c r="AD3001" i="1"/>
  <c r="AC3001" i="1"/>
  <c r="AB3001" i="1"/>
  <c r="AA3001" i="1"/>
  <c r="Z3001" i="1"/>
  <c r="V3001" i="1"/>
  <c r="T3001" i="1"/>
  <c r="S3001" i="1"/>
  <c r="R3001" i="1"/>
  <c r="Q3001" i="1"/>
  <c r="AE3000" i="1"/>
  <c r="AD3000" i="1"/>
  <c r="AC3000" i="1"/>
  <c r="AB3000" i="1"/>
  <c r="AA3000" i="1"/>
  <c r="Z3000" i="1"/>
  <c r="V3000" i="1"/>
  <c r="T3000" i="1"/>
  <c r="S3000" i="1"/>
  <c r="R3000" i="1"/>
  <c r="Q3000" i="1"/>
  <c r="AE2999" i="1"/>
  <c r="AD2999" i="1"/>
  <c r="AC2999" i="1"/>
  <c r="AB2999" i="1"/>
  <c r="AA2999" i="1"/>
  <c r="Z2999" i="1"/>
  <c r="V2999" i="1"/>
  <c r="T2999" i="1"/>
  <c r="S2999" i="1"/>
  <c r="R2999" i="1"/>
  <c r="Q2999" i="1"/>
  <c r="AE2998" i="1"/>
  <c r="AD2998" i="1"/>
  <c r="AC2998" i="1"/>
  <c r="AB2998" i="1"/>
  <c r="AA2998" i="1"/>
  <c r="Z2998" i="1"/>
  <c r="V2998" i="1"/>
  <c r="T2998" i="1"/>
  <c r="S2998" i="1"/>
  <c r="R2998" i="1"/>
  <c r="Q2998" i="1"/>
  <c r="AE2997" i="1"/>
  <c r="AD2997" i="1"/>
  <c r="AC2997" i="1"/>
  <c r="AB2997" i="1"/>
  <c r="AA2997" i="1"/>
  <c r="Z2997" i="1"/>
  <c r="V2997" i="1"/>
  <c r="T2997" i="1"/>
  <c r="S2997" i="1"/>
  <c r="R2997" i="1"/>
  <c r="Q2997" i="1"/>
  <c r="AE2996" i="1"/>
  <c r="AD2996" i="1"/>
  <c r="AC2996" i="1"/>
  <c r="AB2996" i="1"/>
  <c r="AA2996" i="1"/>
  <c r="Z2996" i="1"/>
  <c r="V2996" i="1"/>
  <c r="T2996" i="1"/>
  <c r="S2996" i="1"/>
  <c r="R2996" i="1"/>
  <c r="Q2996" i="1"/>
  <c r="AE2995" i="1"/>
  <c r="AD2995" i="1"/>
  <c r="AC2995" i="1"/>
  <c r="AB2995" i="1"/>
  <c r="AA2995" i="1"/>
  <c r="Z2995" i="1"/>
  <c r="V2995" i="1"/>
  <c r="T2995" i="1"/>
  <c r="S2995" i="1"/>
  <c r="R2995" i="1"/>
  <c r="Q2995" i="1"/>
  <c r="AE2994" i="1"/>
  <c r="AD2994" i="1"/>
  <c r="AC2994" i="1"/>
  <c r="AB2994" i="1"/>
  <c r="AA2994" i="1"/>
  <c r="Z2994" i="1"/>
  <c r="V2994" i="1"/>
  <c r="T2994" i="1"/>
  <c r="S2994" i="1"/>
  <c r="R2994" i="1"/>
  <c r="Q2994" i="1"/>
  <c r="AE2993" i="1"/>
  <c r="AD2993" i="1"/>
  <c r="AC2993" i="1"/>
  <c r="AB2993" i="1"/>
  <c r="AA2993" i="1"/>
  <c r="Z2993" i="1"/>
  <c r="V2993" i="1"/>
  <c r="T2993" i="1"/>
  <c r="S2993" i="1"/>
  <c r="R2993" i="1"/>
  <c r="Q2993" i="1"/>
  <c r="AE2992" i="1"/>
  <c r="AD2992" i="1"/>
  <c r="AC2992" i="1"/>
  <c r="AB2992" i="1"/>
  <c r="AA2992" i="1"/>
  <c r="Z2992" i="1"/>
  <c r="V2992" i="1"/>
  <c r="T2992" i="1"/>
  <c r="S2992" i="1"/>
  <c r="R2992" i="1"/>
  <c r="Q2992" i="1"/>
  <c r="AE2991" i="1"/>
  <c r="AD2991" i="1"/>
  <c r="AC2991" i="1"/>
  <c r="AB2991" i="1"/>
  <c r="AA2991" i="1"/>
  <c r="Z2991" i="1"/>
  <c r="V2991" i="1"/>
  <c r="T2991" i="1"/>
  <c r="S2991" i="1"/>
  <c r="R2991" i="1"/>
  <c r="Q2991" i="1"/>
  <c r="AE2990" i="1"/>
  <c r="AD2990" i="1"/>
  <c r="AC2990" i="1"/>
  <c r="AB2990" i="1"/>
  <c r="AA2990" i="1"/>
  <c r="Z2990" i="1"/>
  <c r="V2990" i="1"/>
  <c r="T2990" i="1"/>
  <c r="S2990" i="1"/>
  <c r="R2990" i="1"/>
  <c r="Q2990" i="1"/>
  <c r="AE2989" i="1"/>
  <c r="AD2989" i="1"/>
  <c r="AC2989" i="1"/>
  <c r="AB2989" i="1"/>
  <c r="AA2989" i="1"/>
  <c r="Z2989" i="1"/>
  <c r="V2989" i="1"/>
  <c r="T2989" i="1"/>
  <c r="S2989" i="1"/>
  <c r="R2989" i="1"/>
  <c r="Q2989" i="1"/>
  <c r="AE2988" i="1"/>
  <c r="AD2988" i="1"/>
  <c r="AC2988" i="1"/>
  <c r="AB2988" i="1"/>
  <c r="AA2988" i="1"/>
  <c r="Z2988" i="1"/>
  <c r="V2988" i="1"/>
  <c r="T2988" i="1"/>
  <c r="S2988" i="1"/>
  <c r="R2988" i="1"/>
  <c r="Q2988" i="1"/>
  <c r="AE2987" i="1"/>
  <c r="AD2987" i="1"/>
  <c r="AC2987" i="1"/>
  <c r="AB2987" i="1"/>
  <c r="AA2987" i="1"/>
  <c r="Z2987" i="1"/>
  <c r="V2987" i="1"/>
  <c r="T2987" i="1"/>
  <c r="S2987" i="1"/>
  <c r="R2987" i="1"/>
  <c r="Q2987" i="1"/>
  <c r="AE2986" i="1"/>
  <c r="AD2986" i="1"/>
  <c r="AC2986" i="1"/>
  <c r="AB2986" i="1"/>
  <c r="AA2986" i="1"/>
  <c r="Z2986" i="1"/>
  <c r="V2986" i="1"/>
  <c r="T2986" i="1"/>
  <c r="S2986" i="1"/>
  <c r="R2986" i="1"/>
  <c r="Q2986" i="1"/>
  <c r="AE2985" i="1"/>
  <c r="AD2985" i="1"/>
  <c r="AC2985" i="1"/>
  <c r="AB2985" i="1"/>
  <c r="AA2985" i="1"/>
  <c r="Z2985" i="1"/>
  <c r="V2985" i="1"/>
  <c r="T2985" i="1"/>
  <c r="S2985" i="1"/>
  <c r="R2985" i="1"/>
  <c r="Q2985" i="1"/>
  <c r="AE2984" i="1"/>
  <c r="AD2984" i="1"/>
  <c r="AC2984" i="1"/>
  <c r="AB2984" i="1"/>
  <c r="AA2984" i="1"/>
  <c r="Z2984" i="1"/>
  <c r="V2984" i="1"/>
  <c r="T2984" i="1"/>
  <c r="S2984" i="1"/>
  <c r="R2984" i="1"/>
  <c r="Q2984" i="1"/>
  <c r="AE2983" i="1"/>
  <c r="AD2983" i="1"/>
  <c r="AC2983" i="1"/>
  <c r="AB2983" i="1"/>
  <c r="AA2983" i="1"/>
  <c r="Z2983" i="1"/>
  <c r="V2983" i="1"/>
  <c r="T2983" i="1"/>
  <c r="S2983" i="1"/>
  <c r="R2983" i="1"/>
  <c r="Q2983" i="1"/>
  <c r="AE2982" i="1"/>
  <c r="AD2982" i="1"/>
  <c r="AC2982" i="1"/>
  <c r="AB2982" i="1"/>
  <c r="AA2982" i="1"/>
  <c r="Z2982" i="1"/>
  <c r="V2982" i="1"/>
  <c r="T2982" i="1"/>
  <c r="S2982" i="1"/>
  <c r="R2982" i="1"/>
  <c r="Q2982" i="1"/>
  <c r="AE2981" i="1"/>
  <c r="AD2981" i="1"/>
  <c r="AC2981" i="1"/>
  <c r="AB2981" i="1"/>
  <c r="AA2981" i="1"/>
  <c r="Z2981" i="1"/>
  <c r="V2981" i="1"/>
  <c r="T2981" i="1"/>
  <c r="S2981" i="1"/>
  <c r="R2981" i="1"/>
  <c r="Q2981" i="1"/>
  <c r="AE2980" i="1"/>
  <c r="AD2980" i="1"/>
  <c r="AC2980" i="1"/>
  <c r="AB2980" i="1"/>
  <c r="AA2980" i="1"/>
  <c r="Z2980" i="1"/>
  <c r="V2980" i="1"/>
  <c r="T2980" i="1"/>
  <c r="S2980" i="1"/>
  <c r="R2980" i="1"/>
  <c r="Q2980" i="1"/>
  <c r="AE2979" i="1"/>
  <c r="AD2979" i="1"/>
  <c r="AC2979" i="1"/>
  <c r="AB2979" i="1"/>
  <c r="AA2979" i="1"/>
  <c r="Z2979" i="1"/>
  <c r="V2979" i="1"/>
  <c r="T2979" i="1"/>
  <c r="S2979" i="1"/>
  <c r="R2979" i="1"/>
  <c r="Q2979" i="1"/>
  <c r="AE2978" i="1"/>
  <c r="AD2978" i="1"/>
  <c r="AC2978" i="1"/>
  <c r="AB2978" i="1"/>
  <c r="AA2978" i="1"/>
  <c r="Z2978" i="1"/>
  <c r="V2978" i="1"/>
  <c r="T2978" i="1"/>
  <c r="S2978" i="1"/>
  <c r="R2978" i="1"/>
  <c r="Q2978" i="1"/>
  <c r="AE2977" i="1"/>
  <c r="AD2977" i="1"/>
  <c r="AC2977" i="1"/>
  <c r="AB2977" i="1"/>
  <c r="AA2977" i="1"/>
  <c r="Z2977" i="1"/>
  <c r="V2977" i="1"/>
  <c r="T2977" i="1"/>
  <c r="S2977" i="1"/>
  <c r="R2977" i="1"/>
  <c r="Q2977" i="1"/>
  <c r="AE2976" i="1"/>
  <c r="AD2976" i="1"/>
  <c r="AC2976" i="1"/>
  <c r="AB2976" i="1"/>
  <c r="AA2976" i="1"/>
  <c r="Z2976" i="1"/>
  <c r="V2976" i="1"/>
  <c r="T2976" i="1"/>
  <c r="S2976" i="1"/>
  <c r="R2976" i="1"/>
  <c r="Q2976" i="1"/>
  <c r="AE2975" i="1"/>
  <c r="AD2975" i="1"/>
  <c r="AC2975" i="1"/>
  <c r="AB2975" i="1"/>
  <c r="AA2975" i="1"/>
  <c r="Z2975" i="1"/>
  <c r="V2975" i="1"/>
  <c r="T2975" i="1"/>
  <c r="S2975" i="1"/>
  <c r="R2975" i="1"/>
  <c r="Q2975" i="1"/>
  <c r="AE2974" i="1"/>
  <c r="AD2974" i="1"/>
  <c r="AC2974" i="1"/>
  <c r="AB2974" i="1"/>
  <c r="AA2974" i="1"/>
  <c r="Z2974" i="1"/>
  <c r="V2974" i="1"/>
  <c r="T2974" i="1"/>
  <c r="S2974" i="1"/>
  <c r="R2974" i="1"/>
  <c r="Q2974" i="1"/>
  <c r="AE2973" i="1"/>
  <c r="AD2973" i="1"/>
  <c r="AC2973" i="1"/>
  <c r="AB2973" i="1"/>
  <c r="AA2973" i="1"/>
  <c r="Z2973" i="1"/>
  <c r="V2973" i="1"/>
  <c r="T2973" i="1"/>
  <c r="S2973" i="1"/>
  <c r="R2973" i="1"/>
  <c r="Q2973" i="1"/>
  <c r="AE2972" i="1"/>
  <c r="AD2972" i="1"/>
  <c r="AC2972" i="1"/>
  <c r="AB2972" i="1"/>
  <c r="AA2972" i="1"/>
  <c r="Z2972" i="1"/>
  <c r="V2972" i="1"/>
  <c r="T2972" i="1"/>
  <c r="S2972" i="1"/>
  <c r="R2972" i="1"/>
  <c r="Q2972" i="1"/>
  <c r="AE2971" i="1"/>
  <c r="AD2971" i="1"/>
  <c r="AC2971" i="1"/>
  <c r="AB2971" i="1"/>
  <c r="AA2971" i="1"/>
  <c r="Z2971" i="1"/>
  <c r="V2971" i="1"/>
  <c r="T2971" i="1"/>
  <c r="S2971" i="1"/>
  <c r="R2971" i="1"/>
  <c r="Q2971" i="1"/>
  <c r="AE2970" i="1"/>
  <c r="AD2970" i="1"/>
  <c r="AC2970" i="1"/>
  <c r="AB2970" i="1"/>
  <c r="AA2970" i="1"/>
  <c r="Z2970" i="1"/>
  <c r="V2970" i="1"/>
  <c r="T2970" i="1"/>
  <c r="S2970" i="1"/>
  <c r="R2970" i="1"/>
  <c r="Q2970" i="1"/>
  <c r="AE2969" i="1"/>
  <c r="AD2969" i="1"/>
  <c r="AC2969" i="1"/>
  <c r="AB2969" i="1"/>
  <c r="AA2969" i="1"/>
  <c r="Z2969" i="1"/>
  <c r="V2969" i="1"/>
  <c r="T2969" i="1"/>
  <c r="S2969" i="1"/>
  <c r="R2969" i="1"/>
  <c r="Q2969" i="1"/>
  <c r="AE2968" i="1"/>
  <c r="AD2968" i="1"/>
  <c r="AC2968" i="1"/>
  <c r="AB2968" i="1"/>
  <c r="AA2968" i="1"/>
  <c r="Z2968" i="1"/>
  <c r="V2968" i="1"/>
  <c r="T2968" i="1"/>
  <c r="S2968" i="1"/>
  <c r="R2968" i="1"/>
  <c r="Q2968" i="1"/>
  <c r="AE2967" i="1"/>
  <c r="AD2967" i="1"/>
  <c r="AC2967" i="1"/>
  <c r="AB2967" i="1"/>
  <c r="AA2967" i="1"/>
  <c r="Z2967" i="1"/>
  <c r="V2967" i="1"/>
  <c r="T2967" i="1"/>
  <c r="S2967" i="1"/>
  <c r="R2967" i="1"/>
  <c r="Q2967" i="1"/>
  <c r="AE2966" i="1"/>
  <c r="AD2966" i="1"/>
  <c r="AC2966" i="1"/>
  <c r="AB2966" i="1"/>
  <c r="AA2966" i="1"/>
  <c r="Z2966" i="1"/>
  <c r="V2966" i="1"/>
  <c r="T2966" i="1"/>
  <c r="S2966" i="1"/>
  <c r="R2966" i="1"/>
  <c r="Q2966" i="1"/>
  <c r="AE2965" i="1"/>
  <c r="AD2965" i="1"/>
  <c r="AC2965" i="1"/>
  <c r="AB2965" i="1"/>
  <c r="AA2965" i="1"/>
  <c r="Z2965" i="1"/>
  <c r="V2965" i="1"/>
  <c r="T2965" i="1"/>
  <c r="S2965" i="1"/>
  <c r="R2965" i="1"/>
  <c r="Q2965" i="1"/>
  <c r="AE2964" i="1"/>
  <c r="AD2964" i="1"/>
  <c r="AC2964" i="1"/>
  <c r="AB2964" i="1"/>
  <c r="AA2964" i="1"/>
  <c r="Z2964" i="1"/>
  <c r="V2964" i="1"/>
  <c r="T2964" i="1"/>
  <c r="S2964" i="1"/>
  <c r="R2964" i="1"/>
  <c r="Q2964" i="1"/>
  <c r="AE2963" i="1"/>
  <c r="AD2963" i="1"/>
  <c r="AC2963" i="1"/>
  <c r="AB2963" i="1"/>
  <c r="AA2963" i="1"/>
  <c r="Z2963" i="1"/>
  <c r="V2963" i="1"/>
  <c r="T2963" i="1"/>
  <c r="S2963" i="1"/>
  <c r="R2963" i="1"/>
  <c r="Q2963" i="1"/>
  <c r="AE2962" i="1"/>
  <c r="AD2962" i="1"/>
  <c r="AC2962" i="1"/>
  <c r="AB2962" i="1"/>
  <c r="AA2962" i="1"/>
  <c r="Z2962" i="1"/>
  <c r="V2962" i="1"/>
  <c r="T2962" i="1"/>
  <c r="S2962" i="1"/>
  <c r="R2962" i="1"/>
  <c r="Q2962" i="1"/>
  <c r="AE2961" i="1"/>
  <c r="AD2961" i="1"/>
  <c r="AC2961" i="1"/>
  <c r="AB2961" i="1"/>
  <c r="AA2961" i="1"/>
  <c r="Z2961" i="1"/>
  <c r="V2961" i="1"/>
  <c r="T2961" i="1"/>
  <c r="S2961" i="1"/>
  <c r="R2961" i="1"/>
  <c r="Q2961" i="1"/>
  <c r="AE2960" i="1"/>
  <c r="AD2960" i="1"/>
  <c r="AC2960" i="1"/>
  <c r="AB2960" i="1"/>
  <c r="AA2960" i="1"/>
  <c r="Z2960" i="1"/>
  <c r="V2960" i="1"/>
  <c r="T2960" i="1"/>
  <c r="S2960" i="1"/>
  <c r="R2960" i="1"/>
  <c r="Q2960" i="1"/>
  <c r="AE2959" i="1"/>
  <c r="AD2959" i="1"/>
  <c r="AC2959" i="1"/>
  <c r="AB2959" i="1"/>
  <c r="AA2959" i="1"/>
  <c r="Z2959" i="1"/>
  <c r="V2959" i="1"/>
  <c r="T2959" i="1"/>
  <c r="S2959" i="1"/>
  <c r="R2959" i="1"/>
  <c r="Q2959" i="1"/>
  <c r="AE2958" i="1"/>
  <c r="AD2958" i="1"/>
  <c r="AC2958" i="1"/>
  <c r="AB2958" i="1"/>
  <c r="AA2958" i="1"/>
  <c r="Z2958" i="1"/>
  <c r="V2958" i="1"/>
  <c r="T2958" i="1"/>
  <c r="S2958" i="1"/>
  <c r="R2958" i="1"/>
  <c r="Q2958" i="1"/>
  <c r="AE2957" i="1"/>
  <c r="AD2957" i="1"/>
  <c r="AC2957" i="1"/>
  <c r="AB2957" i="1"/>
  <c r="AA2957" i="1"/>
  <c r="Z2957" i="1"/>
  <c r="V2957" i="1"/>
  <c r="T2957" i="1"/>
  <c r="S2957" i="1"/>
  <c r="R2957" i="1"/>
  <c r="Q2957" i="1"/>
  <c r="AE2956" i="1"/>
  <c r="AD2956" i="1"/>
  <c r="AC2956" i="1"/>
  <c r="AB2956" i="1"/>
  <c r="AA2956" i="1"/>
  <c r="Z2956" i="1"/>
  <c r="V2956" i="1"/>
  <c r="T2956" i="1"/>
  <c r="S2956" i="1"/>
  <c r="R2956" i="1"/>
  <c r="Q2956" i="1"/>
  <c r="AE2955" i="1"/>
  <c r="AD2955" i="1"/>
  <c r="AC2955" i="1"/>
  <c r="AB2955" i="1"/>
  <c r="AA2955" i="1"/>
  <c r="Z2955" i="1"/>
  <c r="V2955" i="1"/>
  <c r="T2955" i="1"/>
  <c r="S2955" i="1"/>
  <c r="R2955" i="1"/>
  <c r="Q2955" i="1"/>
  <c r="AE2954" i="1"/>
  <c r="AD2954" i="1"/>
  <c r="AC2954" i="1"/>
  <c r="AB2954" i="1"/>
  <c r="AA2954" i="1"/>
  <c r="Z2954" i="1"/>
  <c r="V2954" i="1"/>
  <c r="T2954" i="1"/>
  <c r="S2954" i="1"/>
  <c r="R2954" i="1"/>
  <c r="Q2954" i="1"/>
  <c r="AE2953" i="1"/>
  <c r="AD2953" i="1"/>
  <c r="AC2953" i="1"/>
  <c r="AB2953" i="1"/>
  <c r="AA2953" i="1"/>
  <c r="Z2953" i="1"/>
  <c r="V2953" i="1"/>
  <c r="T2953" i="1"/>
  <c r="S2953" i="1"/>
  <c r="R2953" i="1"/>
  <c r="Q2953" i="1"/>
  <c r="AE2952" i="1"/>
  <c r="AD2952" i="1"/>
  <c r="AC2952" i="1"/>
  <c r="AB2952" i="1"/>
  <c r="AA2952" i="1"/>
  <c r="Z2952" i="1"/>
  <c r="V2952" i="1"/>
  <c r="T2952" i="1"/>
  <c r="S2952" i="1"/>
  <c r="R2952" i="1"/>
  <c r="Q2952" i="1"/>
  <c r="AE2951" i="1"/>
  <c r="AD2951" i="1"/>
  <c r="AC2951" i="1"/>
  <c r="AB2951" i="1"/>
  <c r="AA2951" i="1"/>
  <c r="Z2951" i="1"/>
  <c r="V2951" i="1"/>
  <c r="T2951" i="1"/>
  <c r="S2951" i="1"/>
  <c r="R2951" i="1"/>
  <c r="Q2951" i="1"/>
  <c r="AE2950" i="1"/>
  <c r="AD2950" i="1"/>
  <c r="AC2950" i="1"/>
  <c r="AB2950" i="1"/>
  <c r="AA2950" i="1"/>
  <c r="Z2950" i="1"/>
  <c r="V2950" i="1"/>
  <c r="T2950" i="1"/>
  <c r="S2950" i="1"/>
  <c r="R2950" i="1"/>
  <c r="Q2950" i="1"/>
  <c r="AE2949" i="1"/>
  <c r="AD2949" i="1"/>
  <c r="AC2949" i="1"/>
  <c r="AB2949" i="1"/>
  <c r="AA2949" i="1"/>
  <c r="Z2949" i="1"/>
  <c r="V2949" i="1"/>
  <c r="T2949" i="1"/>
  <c r="S2949" i="1"/>
  <c r="R2949" i="1"/>
  <c r="Q2949" i="1"/>
  <c r="AE2948" i="1"/>
  <c r="AD2948" i="1"/>
  <c r="AC2948" i="1"/>
  <c r="AB2948" i="1"/>
  <c r="AA2948" i="1"/>
  <c r="Z2948" i="1"/>
  <c r="V2948" i="1"/>
  <c r="T2948" i="1"/>
  <c r="S2948" i="1"/>
  <c r="R2948" i="1"/>
  <c r="Q2948" i="1"/>
  <c r="AE2947" i="1"/>
  <c r="AD2947" i="1"/>
  <c r="AC2947" i="1"/>
  <c r="AB2947" i="1"/>
  <c r="AA2947" i="1"/>
  <c r="Z2947" i="1"/>
  <c r="V2947" i="1"/>
  <c r="T2947" i="1"/>
  <c r="S2947" i="1"/>
  <c r="R2947" i="1"/>
  <c r="Q2947" i="1"/>
  <c r="AE2946" i="1"/>
  <c r="AD2946" i="1"/>
  <c r="AC2946" i="1"/>
  <c r="AB2946" i="1"/>
  <c r="AA2946" i="1"/>
  <c r="Z2946" i="1"/>
  <c r="V2946" i="1"/>
  <c r="T2946" i="1"/>
  <c r="S2946" i="1"/>
  <c r="R2946" i="1"/>
  <c r="Q2946" i="1"/>
  <c r="AE2945" i="1"/>
  <c r="AD2945" i="1"/>
  <c r="AC2945" i="1"/>
  <c r="AB2945" i="1"/>
  <c r="AA2945" i="1"/>
  <c r="Z2945" i="1"/>
  <c r="V2945" i="1"/>
  <c r="T2945" i="1"/>
  <c r="S2945" i="1"/>
  <c r="R2945" i="1"/>
  <c r="Q2945" i="1"/>
  <c r="AE2944" i="1"/>
  <c r="AD2944" i="1"/>
  <c r="AC2944" i="1"/>
  <c r="AB2944" i="1"/>
  <c r="AA2944" i="1"/>
  <c r="Z2944" i="1"/>
  <c r="V2944" i="1"/>
  <c r="T2944" i="1"/>
  <c r="S2944" i="1"/>
  <c r="R2944" i="1"/>
  <c r="Q2944" i="1"/>
  <c r="AE2943" i="1"/>
  <c r="AD2943" i="1"/>
  <c r="AC2943" i="1"/>
  <c r="AB2943" i="1"/>
  <c r="AA2943" i="1"/>
  <c r="Z2943" i="1"/>
  <c r="V2943" i="1"/>
  <c r="T2943" i="1"/>
  <c r="S2943" i="1"/>
  <c r="R2943" i="1"/>
  <c r="Q2943" i="1"/>
  <c r="AE2942" i="1"/>
  <c r="AD2942" i="1"/>
  <c r="AC2942" i="1"/>
  <c r="AB2942" i="1"/>
  <c r="AA2942" i="1"/>
  <c r="Z2942" i="1"/>
  <c r="V2942" i="1"/>
  <c r="T2942" i="1"/>
  <c r="S2942" i="1"/>
  <c r="R2942" i="1"/>
  <c r="Q2942" i="1"/>
  <c r="AE2941" i="1"/>
  <c r="AD2941" i="1"/>
  <c r="AC2941" i="1"/>
  <c r="AB2941" i="1"/>
  <c r="AA2941" i="1"/>
  <c r="Z2941" i="1"/>
  <c r="V2941" i="1"/>
  <c r="T2941" i="1"/>
  <c r="S2941" i="1"/>
  <c r="R2941" i="1"/>
  <c r="Q2941" i="1"/>
  <c r="AE2940" i="1"/>
  <c r="AD2940" i="1"/>
  <c r="AC2940" i="1"/>
  <c r="AB2940" i="1"/>
  <c r="AA2940" i="1"/>
  <c r="Z2940" i="1"/>
  <c r="V2940" i="1"/>
  <c r="T2940" i="1"/>
  <c r="S2940" i="1"/>
  <c r="R2940" i="1"/>
  <c r="Q2940" i="1"/>
  <c r="AE2939" i="1"/>
  <c r="AD2939" i="1"/>
  <c r="AC2939" i="1"/>
  <c r="AB2939" i="1"/>
  <c r="AA2939" i="1"/>
  <c r="Z2939" i="1"/>
  <c r="V2939" i="1"/>
  <c r="T2939" i="1"/>
  <c r="S2939" i="1"/>
  <c r="R2939" i="1"/>
  <c r="Q2939" i="1"/>
  <c r="AE2938" i="1"/>
  <c r="AD2938" i="1"/>
  <c r="AC2938" i="1"/>
  <c r="AB2938" i="1"/>
  <c r="AA2938" i="1"/>
  <c r="Z2938" i="1"/>
  <c r="V2938" i="1"/>
  <c r="T2938" i="1"/>
  <c r="S2938" i="1"/>
  <c r="R2938" i="1"/>
  <c r="Q2938" i="1"/>
  <c r="AE2937" i="1"/>
  <c r="AD2937" i="1"/>
  <c r="AC2937" i="1"/>
  <c r="AB2937" i="1"/>
  <c r="AA2937" i="1"/>
  <c r="Z2937" i="1"/>
  <c r="V2937" i="1"/>
  <c r="T2937" i="1"/>
  <c r="S2937" i="1"/>
  <c r="R2937" i="1"/>
  <c r="Q2937" i="1"/>
  <c r="AE2936" i="1"/>
  <c r="AD2936" i="1"/>
  <c r="AC2936" i="1"/>
  <c r="AB2936" i="1"/>
  <c r="AA2936" i="1"/>
  <c r="Z2936" i="1"/>
  <c r="V2936" i="1"/>
  <c r="T2936" i="1"/>
  <c r="S2936" i="1"/>
  <c r="R2936" i="1"/>
  <c r="Q2936" i="1"/>
  <c r="AE2935" i="1"/>
  <c r="AD2935" i="1"/>
  <c r="AC2935" i="1"/>
  <c r="AB2935" i="1"/>
  <c r="AA2935" i="1"/>
  <c r="Z2935" i="1"/>
  <c r="V2935" i="1"/>
  <c r="T2935" i="1"/>
  <c r="S2935" i="1"/>
  <c r="R2935" i="1"/>
  <c r="Q2935" i="1"/>
  <c r="AE2934" i="1"/>
  <c r="AD2934" i="1"/>
  <c r="AC2934" i="1"/>
  <c r="AB2934" i="1"/>
  <c r="AA2934" i="1"/>
  <c r="Z2934" i="1"/>
  <c r="V2934" i="1"/>
  <c r="T2934" i="1"/>
  <c r="S2934" i="1"/>
  <c r="R2934" i="1"/>
  <c r="Q2934" i="1"/>
  <c r="AE2933" i="1"/>
  <c r="AD2933" i="1"/>
  <c r="AC2933" i="1"/>
  <c r="AB2933" i="1"/>
  <c r="AA2933" i="1"/>
  <c r="Z2933" i="1"/>
  <c r="V2933" i="1"/>
  <c r="T2933" i="1"/>
  <c r="S2933" i="1"/>
  <c r="R2933" i="1"/>
  <c r="Q2933" i="1"/>
  <c r="AE2932" i="1"/>
  <c r="AD2932" i="1"/>
  <c r="AC2932" i="1"/>
  <c r="AB2932" i="1"/>
  <c r="AA2932" i="1"/>
  <c r="Z2932" i="1"/>
  <c r="V2932" i="1"/>
  <c r="T2932" i="1"/>
  <c r="S2932" i="1"/>
  <c r="R2932" i="1"/>
  <c r="Q2932" i="1"/>
  <c r="AE2931" i="1"/>
  <c r="AD2931" i="1"/>
  <c r="AC2931" i="1"/>
  <c r="AB2931" i="1"/>
  <c r="AA2931" i="1"/>
  <c r="Z2931" i="1"/>
  <c r="V2931" i="1"/>
  <c r="T2931" i="1"/>
  <c r="S2931" i="1"/>
  <c r="R2931" i="1"/>
  <c r="Q2931" i="1"/>
  <c r="AE2930" i="1"/>
  <c r="AD2930" i="1"/>
  <c r="AC2930" i="1"/>
  <c r="AB2930" i="1"/>
  <c r="AA2930" i="1"/>
  <c r="Z2930" i="1"/>
  <c r="V2930" i="1"/>
  <c r="T2930" i="1"/>
  <c r="S2930" i="1"/>
  <c r="R2930" i="1"/>
  <c r="Q2930" i="1"/>
  <c r="AE2929" i="1"/>
  <c r="AD2929" i="1"/>
  <c r="AC2929" i="1"/>
  <c r="AB2929" i="1"/>
  <c r="AA2929" i="1"/>
  <c r="Z2929" i="1"/>
  <c r="V2929" i="1"/>
  <c r="T2929" i="1"/>
  <c r="S2929" i="1"/>
  <c r="R2929" i="1"/>
  <c r="Q2929" i="1"/>
  <c r="AE2928" i="1"/>
  <c r="AD2928" i="1"/>
  <c r="AC2928" i="1"/>
  <c r="AB2928" i="1"/>
  <c r="AA2928" i="1"/>
  <c r="Z2928" i="1"/>
  <c r="V2928" i="1"/>
  <c r="T2928" i="1"/>
  <c r="S2928" i="1"/>
  <c r="R2928" i="1"/>
  <c r="Q2928" i="1"/>
  <c r="AE2927" i="1"/>
  <c r="AD2927" i="1"/>
  <c r="AC2927" i="1"/>
  <c r="AB2927" i="1"/>
  <c r="AA2927" i="1"/>
  <c r="Z2927" i="1"/>
  <c r="V2927" i="1"/>
  <c r="T2927" i="1"/>
  <c r="S2927" i="1"/>
  <c r="R2927" i="1"/>
  <c r="Q2927" i="1"/>
  <c r="AE2926" i="1"/>
  <c r="AD2926" i="1"/>
  <c r="AC2926" i="1"/>
  <c r="AB2926" i="1"/>
  <c r="AA2926" i="1"/>
  <c r="Z2926" i="1"/>
  <c r="V2926" i="1"/>
  <c r="T2926" i="1"/>
  <c r="S2926" i="1"/>
  <c r="R2926" i="1"/>
  <c r="Q2926" i="1"/>
  <c r="AE2925" i="1"/>
  <c r="AD2925" i="1"/>
  <c r="AC2925" i="1"/>
  <c r="AB2925" i="1"/>
  <c r="AA2925" i="1"/>
  <c r="Z2925" i="1"/>
  <c r="V2925" i="1"/>
  <c r="T2925" i="1"/>
  <c r="S2925" i="1"/>
  <c r="R2925" i="1"/>
  <c r="Q2925" i="1"/>
  <c r="AE2924" i="1"/>
  <c r="AD2924" i="1"/>
  <c r="AC2924" i="1"/>
  <c r="AB2924" i="1"/>
  <c r="AA2924" i="1"/>
  <c r="Z2924" i="1"/>
  <c r="V2924" i="1"/>
  <c r="T2924" i="1"/>
  <c r="S2924" i="1"/>
  <c r="R2924" i="1"/>
  <c r="Q2924" i="1"/>
  <c r="AE2923" i="1"/>
  <c r="AD2923" i="1"/>
  <c r="AC2923" i="1"/>
  <c r="AB2923" i="1"/>
  <c r="AA2923" i="1"/>
  <c r="Z2923" i="1"/>
  <c r="V2923" i="1"/>
  <c r="T2923" i="1"/>
  <c r="S2923" i="1"/>
  <c r="R2923" i="1"/>
  <c r="Q2923" i="1"/>
  <c r="AE2922" i="1"/>
  <c r="AD2922" i="1"/>
  <c r="AC2922" i="1"/>
  <c r="AB2922" i="1"/>
  <c r="AA2922" i="1"/>
  <c r="Z2922" i="1"/>
  <c r="V2922" i="1"/>
  <c r="T2922" i="1"/>
  <c r="S2922" i="1"/>
  <c r="R2922" i="1"/>
  <c r="Q2922" i="1"/>
  <c r="AE2921" i="1"/>
  <c r="AD2921" i="1"/>
  <c r="AC2921" i="1"/>
  <c r="AB2921" i="1"/>
  <c r="AA2921" i="1"/>
  <c r="Z2921" i="1"/>
  <c r="V2921" i="1"/>
  <c r="T2921" i="1"/>
  <c r="S2921" i="1"/>
  <c r="R2921" i="1"/>
  <c r="Q2921" i="1"/>
  <c r="AE2920" i="1"/>
  <c r="AD2920" i="1"/>
  <c r="AC2920" i="1"/>
  <c r="AB2920" i="1"/>
  <c r="AA2920" i="1"/>
  <c r="Z2920" i="1"/>
  <c r="V2920" i="1"/>
  <c r="T2920" i="1"/>
  <c r="S2920" i="1"/>
  <c r="R2920" i="1"/>
  <c r="Q2920" i="1"/>
  <c r="AE2919" i="1"/>
  <c r="AD2919" i="1"/>
  <c r="AC2919" i="1"/>
  <c r="AB2919" i="1"/>
  <c r="AA2919" i="1"/>
  <c r="Z2919" i="1"/>
  <c r="V2919" i="1"/>
  <c r="T2919" i="1"/>
  <c r="S2919" i="1"/>
  <c r="R2919" i="1"/>
  <c r="Q2919" i="1"/>
  <c r="AE2918" i="1"/>
  <c r="AD2918" i="1"/>
  <c r="AC2918" i="1"/>
  <c r="AB2918" i="1"/>
  <c r="AA2918" i="1"/>
  <c r="Z2918" i="1"/>
  <c r="V2918" i="1"/>
  <c r="T2918" i="1"/>
  <c r="S2918" i="1"/>
  <c r="R2918" i="1"/>
  <c r="Q2918" i="1"/>
  <c r="AE2917" i="1"/>
  <c r="AD2917" i="1"/>
  <c r="AC2917" i="1"/>
  <c r="AB2917" i="1"/>
  <c r="AA2917" i="1"/>
  <c r="Z2917" i="1"/>
  <c r="V2917" i="1"/>
  <c r="T2917" i="1"/>
  <c r="S2917" i="1"/>
  <c r="R2917" i="1"/>
  <c r="Q2917" i="1"/>
  <c r="AE2916" i="1"/>
  <c r="AD2916" i="1"/>
  <c r="AC2916" i="1"/>
  <c r="AB2916" i="1"/>
  <c r="AA2916" i="1"/>
  <c r="Z2916" i="1"/>
  <c r="V2916" i="1"/>
  <c r="T2916" i="1"/>
  <c r="S2916" i="1"/>
  <c r="R2916" i="1"/>
  <c r="Q2916" i="1"/>
  <c r="AE2915" i="1"/>
  <c r="AD2915" i="1"/>
  <c r="AC2915" i="1"/>
  <c r="AB2915" i="1"/>
  <c r="AA2915" i="1"/>
  <c r="Z2915" i="1"/>
  <c r="V2915" i="1"/>
  <c r="T2915" i="1"/>
  <c r="S2915" i="1"/>
  <c r="R2915" i="1"/>
  <c r="Q2915" i="1"/>
  <c r="AE2914" i="1"/>
  <c r="AD2914" i="1"/>
  <c r="AC2914" i="1"/>
  <c r="AB2914" i="1"/>
  <c r="AA2914" i="1"/>
  <c r="Z2914" i="1"/>
  <c r="V2914" i="1"/>
  <c r="T2914" i="1"/>
  <c r="S2914" i="1"/>
  <c r="R2914" i="1"/>
  <c r="Q2914" i="1"/>
  <c r="AE2913" i="1"/>
  <c r="AD2913" i="1"/>
  <c r="AC2913" i="1"/>
  <c r="AB2913" i="1"/>
  <c r="AA2913" i="1"/>
  <c r="Z2913" i="1"/>
  <c r="V2913" i="1"/>
  <c r="T2913" i="1"/>
  <c r="S2913" i="1"/>
  <c r="R2913" i="1"/>
  <c r="Q2913" i="1"/>
  <c r="AE2912" i="1"/>
  <c r="AD2912" i="1"/>
  <c r="AC2912" i="1"/>
  <c r="AB2912" i="1"/>
  <c r="AA2912" i="1"/>
  <c r="Z2912" i="1"/>
  <c r="V2912" i="1"/>
  <c r="T2912" i="1"/>
  <c r="S2912" i="1"/>
  <c r="R2912" i="1"/>
  <c r="Q2912" i="1"/>
  <c r="AE2911" i="1"/>
  <c r="AD2911" i="1"/>
  <c r="AC2911" i="1"/>
  <c r="AB2911" i="1"/>
  <c r="AA2911" i="1"/>
  <c r="Z2911" i="1"/>
  <c r="V2911" i="1"/>
  <c r="T2911" i="1"/>
  <c r="S2911" i="1"/>
  <c r="R2911" i="1"/>
  <c r="Q2911" i="1"/>
  <c r="AE2910" i="1"/>
  <c r="AD2910" i="1"/>
  <c r="AC2910" i="1"/>
  <c r="AB2910" i="1"/>
  <c r="AA2910" i="1"/>
  <c r="Z2910" i="1"/>
  <c r="V2910" i="1"/>
  <c r="T2910" i="1"/>
  <c r="S2910" i="1"/>
  <c r="R2910" i="1"/>
  <c r="Q2910" i="1"/>
  <c r="AE2909" i="1"/>
  <c r="AD2909" i="1"/>
  <c r="AC2909" i="1"/>
  <c r="AB2909" i="1"/>
  <c r="AA2909" i="1"/>
  <c r="Z2909" i="1"/>
  <c r="V2909" i="1"/>
  <c r="T2909" i="1"/>
  <c r="S2909" i="1"/>
  <c r="R2909" i="1"/>
  <c r="Q2909" i="1"/>
  <c r="AE2908" i="1"/>
  <c r="AD2908" i="1"/>
  <c r="AC2908" i="1"/>
  <c r="AB2908" i="1"/>
  <c r="AA2908" i="1"/>
  <c r="Z2908" i="1"/>
  <c r="V2908" i="1"/>
  <c r="T2908" i="1"/>
  <c r="S2908" i="1"/>
  <c r="R2908" i="1"/>
  <c r="Q2908" i="1"/>
  <c r="AE2907" i="1"/>
  <c r="AD2907" i="1"/>
  <c r="AC2907" i="1"/>
  <c r="AB2907" i="1"/>
  <c r="AA2907" i="1"/>
  <c r="Z2907" i="1"/>
  <c r="V2907" i="1"/>
  <c r="T2907" i="1"/>
  <c r="S2907" i="1"/>
  <c r="R2907" i="1"/>
  <c r="Q2907" i="1"/>
  <c r="AE2906" i="1"/>
  <c r="AD2906" i="1"/>
  <c r="AC2906" i="1"/>
  <c r="AB2906" i="1"/>
  <c r="AA2906" i="1"/>
  <c r="Z2906" i="1"/>
  <c r="V2906" i="1"/>
  <c r="T2906" i="1"/>
  <c r="S2906" i="1"/>
  <c r="R2906" i="1"/>
  <c r="Q2906" i="1"/>
  <c r="AE2905" i="1"/>
  <c r="AD2905" i="1"/>
  <c r="AC2905" i="1"/>
  <c r="AB2905" i="1"/>
  <c r="AA2905" i="1"/>
  <c r="Z2905" i="1"/>
  <c r="V2905" i="1"/>
  <c r="T2905" i="1"/>
  <c r="S2905" i="1"/>
  <c r="R2905" i="1"/>
  <c r="Q2905" i="1"/>
  <c r="AE2904" i="1"/>
  <c r="AD2904" i="1"/>
  <c r="AC2904" i="1"/>
  <c r="AB2904" i="1"/>
  <c r="AA2904" i="1"/>
  <c r="Z2904" i="1"/>
  <c r="V2904" i="1"/>
  <c r="T2904" i="1"/>
  <c r="S2904" i="1"/>
  <c r="R2904" i="1"/>
  <c r="Q2904" i="1"/>
  <c r="AE2903" i="1"/>
  <c r="AD2903" i="1"/>
  <c r="AC2903" i="1"/>
  <c r="AB2903" i="1"/>
  <c r="AA2903" i="1"/>
  <c r="Z2903" i="1"/>
  <c r="V2903" i="1"/>
  <c r="T2903" i="1"/>
  <c r="S2903" i="1"/>
  <c r="R2903" i="1"/>
  <c r="Q2903" i="1"/>
  <c r="AE2902" i="1"/>
  <c r="AD2902" i="1"/>
  <c r="AC2902" i="1"/>
  <c r="AB2902" i="1"/>
  <c r="AA2902" i="1"/>
  <c r="Z2902" i="1"/>
  <c r="V2902" i="1"/>
  <c r="T2902" i="1"/>
  <c r="S2902" i="1"/>
  <c r="R2902" i="1"/>
  <c r="Q2902" i="1"/>
  <c r="AE2901" i="1"/>
  <c r="AD2901" i="1"/>
  <c r="AC2901" i="1"/>
  <c r="AB2901" i="1"/>
  <c r="AA2901" i="1"/>
  <c r="Z2901" i="1"/>
  <c r="V2901" i="1"/>
  <c r="T2901" i="1"/>
  <c r="S2901" i="1"/>
  <c r="R2901" i="1"/>
  <c r="Q2901" i="1"/>
  <c r="AE2900" i="1"/>
  <c r="AD2900" i="1"/>
  <c r="AC2900" i="1"/>
  <c r="AB2900" i="1"/>
  <c r="AA2900" i="1"/>
  <c r="Z2900" i="1"/>
  <c r="V2900" i="1"/>
  <c r="T2900" i="1"/>
  <c r="S2900" i="1"/>
  <c r="R2900" i="1"/>
  <c r="Q2900" i="1"/>
  <c r="AE2899" i="1"/>
  <c r="AD2899" i="1"/>
  <c r="AC2899" i="1"/>
  <c r="AB2899" i="1"/>
  <c r="AA2899" i="1"/>
  <c r="Z2899" i="1"/>
  <c r="V2899" i="1"/>
  <c r="T2899" i="1"/>
  <c r="S2899" i="1"/>
  <c r="R2899" i="1"/>
  <c r="Q2899" i="1"/>
  <c r="AE2898" i="1"/>
  <c r="AD2898" i="1"/>
  <c r="AC2898" i="1"/>
  <c r="AB2898" i="1"/>
  <c r="AA2898" i="1"/>
  <c r="Z2898" i="1"/>
  <c r="V2898" i="1"/>
  <c r="T2898" i="1"/>
  <c r="S2898" i="1"/>
  <c r="R2898" i="1"/>
  <c r="Q2898" i="1"/>
  <c r="AE2897" i="1"/>
  <c r="AD2897" i="1"/>
  <c r="AC2897" i="1"/>
  <c r="AB2897" i="1"/>
  <c r="AA2897" i="1"/>
  <c r="Z2897" i="1"/>
  <c r="V2897" i="1"/>
  <c r="T2897" i="1"/>
  <c r="S2897" i="1"/>
  <c r="R2897" i="1"/>
  <c r="Q2897" i="1"/>
  <c r="AE2896" i="1"/>
  <c r="AD2896" i="1"/>
  <c r="AC2896" i="1"/>
  <c r="AB2896" i="1"/>
  <c r="AA2896" i="1"/>
  <c r="Z2896" i="1"/>
  <c r="V2896" i="1"/>
  <c r="T2896" i="1"/>
  <c r="S2896" i="1"/>
  <c r="R2896" i="1"/>
  <c r="Q2896" i="1"/>
  <c r="AE2895" i="1"/>
  <c r="AD2895" i="1"/>
  <c r="AC2895" i="1"/>
  <c r="AB2895" i="1"/>
  <c r="AA2895" i="1"/>
  <c r="Z2895" i="1"/>
  <c r="V2895" i="1"/>
  <c r="T2895" i="1"/>
  <c r="S2895" i="1"/>
  <c r="R2895" i="1"/>
  <c r="Q2895" i="1"/>
  <c r="AE2894" i="1"/>
  <c r="AD2894" i="1"/>
  <c r="AC2894" i="1"/>
  <c r="AB2894" i="1"/>
  <c r="AA2894" i="1"/>
  <c r="Z2894" i="1"/>
  <c r="V2894" i="1"/>
  <c r="T2894" i="1"/>
  <c r="S2894" i="1"/>
  <c r="R2894" i="1"/>
  <c r="Q2894" i="1"/>
  <c r="AE2893" i="1"/>
  <c r="AD2893" i="1"/>
  <c r="AC2893" i="1"/>
  <c r="AB2893" i="1"/>
  <c r="AA2893" i="1"/>
  <c r="Z2893" i="1"/>
  <c r="V2893" i="1"/>
  <c r="T2893" i="1"/>
  <c r="S2893" i="1"/>
  <c r="R2893" i="1"/>
  <c r="Q2893" i="1"/>
  <c r="AE2892" i="1"/>
  <c r="AD2892" i="1"/>
  <c r="AC2892" i="1"/>
  <c r="AB2892" i="1"/>
  <c r="AA2892" i="1"/>
  <c r="Z2892" i="1"/>
  <c r="V2892" i="1"/>
  <c r="T2892" i="1"/>
  <c r="S2892" i="1"/>
  <c r="R2892" i="1"/>
  <c r="Q2892" i="1"/>
  <c r="AE2891" i="1"/>
  <c r="AD2891" i="1"/>
  <c r="AC2891" i="1"/>
  <c r="AB2891" i="1"/>
  <c r="AA2891" i="1"/>
  <c r="Z2891" i="1"/>
  <c r="V2891" i="1"/>
  <c r="T2891" i="1"/>
  <c r="S2891" i="1"/>
  <c r="R2891" i="1"/>
  <c r="Q2891" i="1"/>
  <c r="AE2890" i="1"/>
  <c r="AD2890" i="1"/>
  <c r="AC2890" i="1"/>
  <c r="AB2890" i="1"/>
  <c r="AA2890" i="1"/>
  <c r="Z2890" i="1"/>
  <c r="V2890" i="1"/>
  <c r="T2890" i="1"/>
  <c r="S2890" i="1"/>
  <c r="R2890" i="1"/>
  <c r="Q2890" i="1"/>
  <c r="AE2889" i="1"/>
  <c r="AD2889" i="1"/>
  <c r="AC2889" i="1"/>
  <c r="AB2889" i="1"/>
  <c r="AA2889" i="1"/>
  <c r="Z2889" i="1"/>
  <c r="V2889" i="1"/>
  <c r="T2889" i="1"/>
  <c r="S2889" i="1"/>
  <c r="R2889" i="1"/>
  <c r="Q2889" i="1"/>
  <c r="AE2888" i="1"/>
  <c r="AD2888" i="1"/>
  <c r="AC2888" i="1"/>
  <c r="AB2888" i="1"/>
  <c r="AA2888" i="1"/>
  <c r="Z2888" i="1"/>
  <c r="V2888" i="1"/>
  <c r="T2888" i="1"/>
  <c r="S2888" i="1"/>
  <c r="R2888" i="1"/>
  <c r="Q2888" i="1"/>
  <c r="AE2887" i="1"/>
  <c r="AD2887" i="1"/>
  <c r="AC2887" i="1"/>
  <c r="AB2887" i="1"/>
  <c r="AA2887" i="1"/>
  <c r="Z2887" i="1"/>
  <c r="V2887" i="1"/>
  <c r="T2887" i="1"/>
  <c r="S2887" i="1"/>
  <c r="R2887" i="1"/>
  <c r="Q2887" i="1"/>
  <c r="AE2886" i="1"/>
  <c r="AD2886" i="1"/>
  <c r="AC2886" i="1"/>
  <c r="AB2886" i="1"/>
  <c r="AA2886" i="1"/>
  <c r="Z2886" i="1"/>
  <c r="V2886" i="1"/>
  <c r="T2886" i="1"/>
  <c r="S2886" i="1"/>
  <c r="R2886" i="1"/>
  <c r="Q2886" i="1"/>
  <c r="AE2885" i="1"/>
  <c r="AD2885" i="1"/>
  <c r="AC2885" i="1"/>
  <c r="AB2885" i="1"/>
  <c r="AA2885" i="1"/>
  <c r="Z2885" i="1"/>
  <c r="V2885" i="1"/>
  <c r="T2885" i="1"/>
  <c r="S2885" i="1"/>
  <c r="R2885" i="1"/>
  <c r="Q2885" i="1"/>
  <c r="AE2884" i="1"/>
  <c r="AD2884" i="1"/>
  <c r="AC2884" i="1"/>
  <c r="AB2884" i="1"/>
  <c r="AA2884" i="1"/>
  <c r="Z2884" i="1"/>
  <c r="V2884" i="1"/>
  <c r="T2884" i="1"/>
  <c r="S2884" i="1"/>
  <c r="R2884" i="1"/>
  <c r="Q2884" i="1"/>
  <c r="AE2883" i="1"/>
  <c r="AD2883" i="1"/>
  <c r="AC2883" i="1"/>
  <c r="AB2883" i="1"/>
  <c r="AA2883" i="1"/>
  <c r="Z2883" i="1"/>
  <c r="V2883" i="1"/>
  <c r="T2883" i="1"/>
  <c r="S2883" i="1"/>
  <c r="R2883" i="1"/>
  <c r="Q2883" i="1"/>
  <c r="AE2882" i="1"/>
  <c r="AD2882" i="1"/>
  <c r="AC2882" i="1"/>
  <c r="AB2882" i="1"/>
  <c r="AA2882" i="1"/>
  <c r="Z2882" i="1"/>
  <c r="V2882" i="1"/>
  <c r="T2882" i="1"/>
  <c r="S2882" i="1"/>
  <c r="R2882" i="1"/>
  <c r="Q2882" i="1"/>
  <c r="AE2881" i="1"/>
  <c r="AD2881" i="1"/>
  <c r="AC2881" i="1"/>
  <c r="AB2881" i="1"/>
  <c r="AA2881" i="1"/>
  <c r="Z2881" i="1"/>
  <c r="V2881" i="1"/>
  <c r="T2881" i="1"/>
  <c r="S2881" i="1"/>
  <c r="R2881" i="1"/>
  <c r="Q2881" i="1"/>
  <c r="AE2880" i="1"/>
  <c r="AD2880" i="1"/>
  <c r="AC2880" i="1"/>
  <c r="AB2880" i="1"/>
  <c r="AA2880" i="1"/>
  <c r="Z2880" i="1"/>
  <c r="V2880" i="1"/>
  <c r="T2880" i="1"/>
  <c r="S2880" i="1"/>
  <c r="R2880" i="1"/>
  <c r="Q2880" i="1"/>
  <c r="AE2879" i="1"/>
  <c r="AD2879" i="1"/>
  <c r="AC2879" i="1"/>
  <c r="AB2879" i="1"/>
  <c r="AA2879" i="1"/>
  <c r="Z2879" i="1"/>
  <c r="V2879" i="1"/>
  <c r="T2879" i="1"/>
  <c r="S2879" i="1"/>
  <c r="R2879" i="1"/>
  <c r="Q2879" i="1"/>
  <c r="AE2878" i="1"/>
  <c r="AD2878" i="1"/>
  <c r="AC2878" i="1"/>
  <c r="AB2878" i="1"/>
  <c r="AA2878" i="1"/>
  <c r="Z2878" i="1"/>
  <c r="V2878" i="1"/>
  <c r="T2878" i="1"/>
  <c r="S2878" i="1"/>
  <c r="R2878" i="1"/>
  <c r="Q2878" i="1"/>
  <c r="AE2877" i="1"/>
  <c r="AD2877" i="1"/>
  <c r="AC2877" i="1"/>
  <c r="AB2877" i="1"/>
  <c r="AA2877" i="1"/>
  <c r="Z2877" i="1"/>
  <c r="V2877" i="1"/>
  <c r="T2877" i="1"/>
  <c r="S2877" i="1"/>
  <c r="R2877" i="1"/>
  <c r="Q2877" i="1"/>
  <c r="AE2876" i="1"/>
  <c r="AD2876" i="1"/>
  <c r="AC2876" i="1"/>
  <c r="AB2876" i="1"/>
  <c r="AA2876" i="1"/>
  <c r="Z2876" i="1"/>
  <c r="V2876" i="1"/>
  <c r="T2876" i="1"/>
  <c r="S2876" i="1"/>
  <c r="R2876" i="1"/>
  <c r="Q2876" i="1"/>
  <c r="AE2875" i="1"/>
  <c r="AD2875" i="1"/>
  <c r="AC2875" i="1"/>
  <c r="AB2875" i="1"/>
  <c r="AA2875" i="1"/>
  <c r="Z2875" i="1"/>
  <c r="V2875" i="1"/>
  <c r="T2875" i="1"/>
  <c r="S2875" i="1"/>
  <c r="R2875" i="1"/>
  <c r="Q2875" i="1"/>
  <c r="AE2874" i="1"/>
  <c r="AD2874" i="1"/>
  <c r="AC2874" i="1"/>
  <c r="AB2874" i="1"/>
  <c r="AA2874" i="1"/>
  <c r="Z2874" i="1"/>
  <c r="V2874" i="1"/>
  <c r="T2874" i="1"/>
  <c r="S2874" i="1"/>
  <c r="R2874" i="1"/>
  <c r="Q2874" i="1"/>
  <c r="AE2873" i="1"/>
  <c r="AD2873" i="1"/>
  <c r="AC2873" i="1"/>
  <c r="AB2873" i="1"/>
  <c r="AA2873" i="1"/>
  <c r="Z2873" i="1"/>
  <c r="V2873" i="1"/>
  <c r="T2873" i="1"/>
  <c r="S2873" i="1"/>
  <c r="R2873" i="1"/>
  <c r="Q2873" i="1"/>
  <c r="AE2872" i="1"/>
  <c r="AD2872" i="1"/>
  <c r="AC2872" i="1"/>
  <c r="AB2872" i="1"/>
  <c r="AA2872" i="1"/>
  <c r="Z2872" i="1"/>
  <c r="V2872" i="1"/>
  <c r="T2872" i="1"/>
  <c r="S2872" i="1"/>
  <c r="R2872" i="1"/>
  <c r="Q2872" i="1"/>
  <c r="AE2871" i="1"/>
  <c r="AD2871" i="1"/>
  <c r="AC2871" i="1"/>
  <c r="AB2871" i="1"/>
  <c r="AA2871" i="1"/>
  <c r="Z2871" i="1"/>
  <c r="V2871" i="1"/>
  <c r="T2871" i="1"/>
  <c r="S2871" i="1"/>
  <c r="R2871" i="1"/>
  <c r="Q2871" i="1"/>
  <c r="AE2870" i="1"/>
  <c r="AD2870" i="1"/>
  <c r="AC2870" i="1"/>
  <c r="AB2870" i="1"/>
  <c r="AA2870" i="1"/>
  <c r="Z2870" i="1"/>
  <c r="V2870" i="1"/>
  <c r="T2870" i="1"/>
  <c r="S2870" i="1"/>
  <c r="R2870" i="1"/>
  <c r="Q2870" i="1"/>
  <c r="AE2869" i="1"/>
  <c r="AD2869" i="1"/>
  <c r="AC2869" i="1"/>
  <c r="AB2869" i="1"/>
  <c r="AA2869" i="1"/>
  <c r="Z2869" i="1"/>
  <c r="V2869" i="1"/>
  <c r="T2869" i="1"/>
  <c r="S2869" i="1"/>
  <c r="R2869" i="1"/>
  <c r="Q2869" i="1"/>
  <c r="AE2868" i="1"/>
  <c r="AD2868" i="1"/>
  <c r="AC2868" i="1"/>
  <c r="AB2868" i="1"/>
  <c r="AA2868" i="1"/>
  <c r="Z2868" i="1"/>
  <c r="V2868" i="1"/>
  <c r="T2868" i="1"/>
  <c r="S2868" i="1"/>
  <c r="R2868" i="1"/>
  <c r="Q2868" i="1"/>
  <c r="AE2867" i="1"/>
  <c r="AD2867" i="1"/>
  <c r="AC2867" i="1"/>
  <c r="AB2867" i="1"/>
  <c r="AA2867" i="1"/>
  <c r="Z2867" i="1"/>
  <c r="V2867" i="1"/>
  <c r="T2867" i="1"/>
  <c r="S2867" i="1"/>
  <c r="R2867" i="1"/>
  <c r="Q2867" i="1"/>
  <c r="AE2866" i="1"/>
  <c r="AD2866" i="1"/>
  <c r="AC2866" i="1"/>
  <c r="AB2866" i="1"/>
  <c r="AA2866" i="1"/>
  <c r="Z2866" i="1"/>
  <c r="V2866" i="1"/>
  <c r="T2866" i="1"/>
  <c r="S2866" i="1"/>
  <c r="R2866" i="1"/>
  <c r="Q2866" i="1"/>
  <c r="AE2865" i="1"/>
  <c r="AD2865" i="1"/>
  <c r="AC2865" i="1"/>
  <c r="AB2865" i="1"/>
  <c r="AA2865" i="1"/>
  <c r="Z2865" i="1"/>
  <c r="V2865" i="1"/>
  <c r="T2865" i="1"/>
  <c r="S2865" i="1"/>
  <c r="R2865" i="1"/>
  <c r="Q2865" i="1"/>
  <c r="AE2864" i="1"/>
  <c r="AD2864" i="1"/>
  <c r="AC2864" i="1"/>
  <c r="AB2864" i="1"/>
  <c r="AA2864" i="1"/>
  <c r="Z2864" i="1"/>
  <c r="V2864" i="1"/>
  <c r="T2864" i="1"/>
  <c r="S2864" i="1"/>
  <c r="R2864" i="1"/>
  <c r="Q2864" i="1"/>
  <c r="AE2863" i="1"/>
  <c r="AD2863" i="1"/>
  <c r="AC2863" i="1"/>
  <c r="AB2863" i="1"/>
  <c r="AA2863" i="1"/>
  <c r="Z2863" i="1"/>
  <c r="V2863" i="1"/>
  <c r="T2863" i="1"/>
  <c r="S2863" i="1"/>
  <c r="R2863" i="1"/>
  <c r="Q2863" i="1"/>
  <c r="AE2862" i="1"/>
  <c r="AD2862" i="1"/>
  <c r="AC2862" i="1"/>
  <c r="AB2862" i="1"/>
  <c r="AA2862" i="1"/>
  <c r="Z2862" i="1"/>
  <c r="V2862" i="1"/>
  <c r="T2862" i="1"/>
  <c r="S2862" i="1"/>
  <c r="R2862" i="1"/>
  <c r="Q2862" i="1"/>
  <c r="AE2861" i="1"/>
  <c r="AD2861" i="1"/>
  <c r="AC2861" i="1"/>
  <c r="AB2861" i="1"/>
  <c r="AA2861" i="1"/>
  <c r="Z2861" i="1"/>
  <c r="V2861" i="1"/>
  <c r="T2861" i="1"/>
  <c r="S2861" i="1"/>
  <c r="R2861" i="1"/>
  <c r="Q2861" i="1"/>
  <c r="AE2860" i="1"/>
  <c r="AD2860" i="1"/>
  <c r="AC2860" i="1"/>
  <c r="AB2860" i="1"/>
  <c r="AA2860" i="1"/>
  <c r="Z2860" i="1"/>
  <c r="V2860" i="1"/>
  <c r="T2860" i="1"/>
  <c r="S2860" i="1"/>
  <c r="R2860" i="1"/>
  <c r="Q2860" i="1"/>
  <c r="AE2859" i="1"/>
  <c r="AD2859" i="1"/>
  <c r="AC2859" i="1"/>
  <c r="AB2859" i="1"/>
  <c r="AA2859" i="1"/>
  <c r="Z2859" i="1"/>
  <c r="V2859" i="1"/>
  <c r="T2859" i="1"/>
  <c r="S2859" i="1"/>
  <c r="R2859" i="1"/>
  <c r="Q2859" i="1"/>
  <c r="AE2858" i="1"/>
  <c r="AD2858" i="1"/>
  <c r="AC2858" i="1"/>
  <c r="AB2858" i="1"/>
  <c r="AA2858" i="1"/>
  <c r="Z2858" i="1"/>
  <c r="V2858" i="1"/>
  <c r="T2858" i="1"/>
  <c r="S2858" i="1"/>
  <c r="R2858" i="1"/>
  <c r="Q2858" i="1"/>
  <c r="AE2857" i="1"/>
  <c r="AD2857" i="1"/>
  <c r="AC2857" i="1"/>
  <c r="AB2857" i="1"/>
  <c r="AA2857" i="1"/>
  <c r="Z2857" i="1"/>
  <c r="V2857" i="1"/>
  <c r="T2857" i="1"/>
  <c r="S2857" i="1"/>
  <c r="R2857" i="1"/>
  <c r="Q2857" i="1"/>
  <c r="AE2856" i="1"/>
  <c r="AD2856" i="1"/>
  <c r="AC2856" i="1"/>
  <c r="AB2856" i="1"/>
  <c r="AA2856" i="1"/>
  <c r="Z2856" i="1"/>
  <c r="V2856" i="1"/>
  <c r="T2856" i="1"/>
  <c r="S2856" i="1"/>
  <c r="R2856" i="1"/>
  <c r="Q2856" i="1"/>
  <c r="AE2855" i="1"/>
  <c r="AD2855" i="1"/>
  <c r="AC2855" i="1"/>
  <c r="AB2855" i="1"/>
  <c r="AA2855" i="1"/>
  <c r="Z2855" i="1"/>
  <c r="V2855" i="1"/>
  <c r="T2855" i="1"/>
  <c r="S2855" i="1"/>
  <c r="R2855" i="1"/>
  <c r="Q2855" i="1"/>
  <c r="AE2854" i="1"/>
  <c r="AD2854" i="1"/>
  <c r="AC2854" i="1"/>
  <c r="AB2854" i="1"/>
  <c r="AA2854" i="1"/>
  <c r="Z2854" i="1"/>
  <c r="V2854" i="1"/>
  <c r="T2854" i="1"/>
  <c r="S2854" i="1"/>
  <c r="R2854" i="1"/>
  <c r="Q2854" i="1"/>
  <c r="AE2853" i="1"/>
  <c r="AD2853" i="1"/>
  <c r="AC2853" i="1"/>
  <c r="AB2853" i="1"/>
  <c r="AA2853" i="1"/>
  <c r="Z2853" i="1"/>
  <c r="V2853" i="1"/>
  <c r="T2853" i="1"/>
  <c r="S2853" i="1"/>
  <c r="R2853" i="1"/>
  <c r="Q2853" i="1"/>
  <c r="AE2852" i="1"/>
  <c r="AD2852" i="1"/>
  <c r="AC2852" i="1"/>
  <c r="AB2852" i="1"/>
  <c r="AA2852" i="1"/>
  <c r="Z2852" i="1"/>
  <c r="V2852" i="1"/>
  <c r="T2852" i="1"/>
  <c r="S2852" i="1"/>
  <c r="R2852" i="1"/>
  <c r="Q2852" i="1"/>
  <c r="AE2851" i="1"/>
  <c r="AD2851" i="1"/>
  <c r="AC2851" i="1"/>
  <c r="AB2851" i="1"/>
  <c r="AA2851" i="1"/>
  <c r="Z2851" i="1"/>
  <c r="V2851" i="1"/>
  <c r="T2851" i="1"/>
  <c r="S2851" i="1"/>
  <c r="R2851" i="1"/>
  <c r="Q2851" i="1"/>
  <c r="AE2850" i="1"/>
  <c r="AD2850" i="1"/>
  <c r="AC2850" i="1"/>
  <c r="AB2850" i="1"/>
  <c r="AA2850" i="1"/>
  <c r="Z2850" i="1"/>
  <c r="V2850" i="1"/>
  <c r="T2850" i="1"/>
  <c r="S2850" i="1"/>
  <c r="R2850" i="1"/>
  <c r="Q2850" i="1"/>
  <c r="AE2849" i="1"/>
  <c r="AD2849" i="1"/>
  <c r="AC2849" i="1"/>
  <c r="AB2849" i="1"/>
  <c r="AA2849" i="1"/>
  <c r="Z2849" i="1"/>
  <c r="V2849" i="1"/>
  <c r="T2849" i="1"/>
  <c r="S2849" i="1"/>
  <c r="R2849" i="1"/>
  <c r="Q2849" i="1"/>
  <c r="AE2848" i="1"/>
  <c r="AD2848" i="1"/>
  <c r="AC2848" i="1"/>
  <c r="AB2848" i="1"/>
  <c r="AA2848" i="1"/>
  <c r="Z2848" i="1"/>
  <c r="V2848" i="1"/>
  <c r="T2848" i="1"/>
  <c r="S2848" i="1"/>
  <c r="R2848" i="1"/>
  <c r="Q2848" i="1"/>
  <c r="AE2847" i="1"/>
  <c r="AD2847" i="1"/>
  <c r="AC2847" i="1"/>
  <c r="AB2847" i="1"/>
  <c r="AA2847" i="1"/>
  <c r="Z2847" i="1"/>
  <c r="V2847" i="1"/>
  <c r="T2847" i="1"/>
  <c r="S2847" i="1"/>
  <c r="R2847" i="1"/>
  <c r="Q2847" i="1"/>
  <c r="AE2846" i="1"/>
  <c r="AD2846" i="1"/>
  <c r="AC2846" i="1"/>
  <c r="AB2846" i="1"/>
  <c r="AA2846" i="1"/>
  <c r="Z2846" i="1"/>
  <c r="V2846" i="1"/>
  <c r="T2846" i="1"/>
  <c r="S2846" i="1"/>
  <c r="R2846" i="1"/>
  <c r="Q2846" i="1"/>
  <c r="AE2845" i="1"/>
  <c r="AD2845" i="1"/>
  <c r="AC2845" i="1"/>
  <c r="AB2845" i="1"/>
  <c r="AA2845" i="1"/>
  <c r="Z2845" i="1"/>
  <c r="V2845" i="1"/>
  <c r="T2845" i="1"/>
  <c r="S2845" i="1"/>
  <c r="R2845" i="1"/>
  <c r="Q2845" i="1"/>
  <c r="AE2844" i="1"/>
  <c r="AD2844" i="1"/>
  <c r="AC2844" i="1"/>
  <c r="AB2844" i="1"/>
  <c r="AA2844" i="1"/>
  <c r="Z2844" i="1"/>
  <c r="V2844" i="1"/>
  <c r="T2844" i="1"/>
  <c r="S2844" i="1"/>
  <c r="R2844" i="1"/>
  <c r="Q2844" i="1"/>
  <c r="AE2843" i="1"/>
  <c r="AD2843" i="1"/>
  <c r="AC2843" i="1"/>
  <c r="AB2843" i="1"/>
  <c r="AA2843" i="1"/>
  <c r="Z2843" i="1"/>
  <c r="V2843" i="1"/>
  <c r="T2843" i="1"/>
  <c r="S2843" i="1"/>
  <c r="R2843" i="1"/>
  <c r="Q2843" i="1"/>
  <c r="AE2842" i="1"/>
  <c r="AD2842" i="1"/>
  <c r="AC2842" i="1"/>
  <c r="AB2842" i="1"/>
  <c r="AA2842" i="1"/>
  <c r="Z2842" i="1"/>
  <c r="V2842" i="1"/>
  <c r="T2842" i="1"/>
  <c r="S2842" i="1"/>
  <c r="R2842" i="1"/>
  <c r="Q2842" i="1"/>
  <c r="AE2841" i="1"/>
  <c r="AD2841" i="1"/>
  <c r="AC2841" i="1"/>
  <c r="AB2841" i="1"/>
  <c r="AA2841" i="1"/>
  <c r="Z2841" i="1"/>
  <c r="V2841" i="1"/>
  <c r="T2841" i="1"/>
  <c r="S2841" i="1"/>
  <c r="R2841" i="1"/>
  <c r="Q2841" i="1"/>
  <c r="AE2840" i="1"/>
  <c r="AD2840" i="1"/>
  <c r="AC2840" i="1"/>
  <c r="AB2840" i="1"/>
  <c r="AA2840" i="1"/>
  <c r="Z2840" i="1"/>
  <c r="V2840" i="1"/>
  <c r="T2840" i="1"/>
  <c r="S2840" i="1"/>
  <c r="R2840" i="1"/>
  <c r="Q2840" i="1"/>
  <c r="AE2839" i="1"/>
  <c r="AD2839" i="1"/>
  <c r="AC2839" i="1"/>
  <c r="AB2839" i="1"/>
  <c r="AA2839" i="1"/>
  <c r="Z2839" i="1"/>
  <c r="V2839" i="1"/>
  <c r="T2839" i="1"/>
  <c r="S2839" i="1"/>
  <c r="R2839" i="1"/>
  <c r="Q2839" i="1"/>
  <c r="AE2838" i="1"/>
  <c r="AD2838" i="1"/>
  <c r="AC2838" i="1"/>
  <c r="AB2838" i="1"/>
  <c r="AA2838" i="1"/>
  <c r="Z2838" i="1"/>
  <c r="V2838" i="1"/>
  <c r="T2838" i="1"/>
  <c r="S2838" i="1"/>
  <c r="R2838" i="1"/>
  <c r="Q2838" i="1"/>
  <c r="AE2837" i="1"/>
  <c r="AD2837" i="1"/>
  <c r="AC2837" i="1"/>
  <c r="AB2837" i="1"/>
  <c r="AA2837" i="1"/>
  <c r="Z2837" i="1"/>
  <c r="V2837" i="1"/>
  <c r="T2837" i="1"/>
  <c r="S2837" i="1"/>
  <c r="R2837" i="1"/>
  <c r="Q2837" i="1"/>
  <c r="AE2836" i="1"/>
  <c r="AD2836" i="1"/>
  <c r="AC2836" i="1"/>
  <c r="AB2836" i="1"/>
  <c r="AA2836" i="1"/>
  <c r="Z2836" i="1"/>
  <c r="V2836" i="1"/>
  <c r="T2836" i="1"/>
  <c r="S2836" i="1"/>
  <c r="R2836" i="1"/>
  <c r="Q2836" i="1"/>
  <c r="AE2835" i="1"/>
  <c r="AD2835" i="1"/>
  <c r="AC2835" i="1"/>
  <c r="AB2835" i="1"/>
  <c r="AA2835" i="1"/>
  <c r="Z2835" i="1"/>
  <c r="V2835" i="1"/>
  <c r="T2835" i="1"/>
  <c r="S2835" i="1"/>
  <c r="R2835" i="1"/>
  <c r="Q2835" i="1"/>
  <c r="AE2834" i="1"/>
  <c r="AD2834" i="1"/>
  <c r="AC2834" i="1"/>
  <c r="AB2834" i="1"/>
  <c r="AA2834" i="1"/>
  <c r="Z2834" i="1"/>
  <c r="V2834" i="1"/>
  <c r="T2834" i="1"/>
  <c r="S2834" i="1"/>
  <c r="R2834" i="1"/>
  <c r="Q2834" i="1"/>
  <c r="AE2833" i="1"/>
  <c r="AD2833" i="1"/>
  <c r="AC2833" i="1"/>
  <c r="AB2833" i="1"/>
  <c r="AA2833" i="1"/>
  <c r="Z2833" i="1"/>
  <c r="V2833" i="1"/>
  <c r="T2833" i="1"/>
  <c r="S2833" i="1"/>
  <c r="R2833" i="1"/>
  <c r="Q2833" i="1"/>
  <c r="AE2832" i="1"/>
  <c r="AD2832" i="1"/>
  <c r="AC2832" i="1"/>
  <c r="AB2832" i="1"/>
  <c r="AA2832" i="1"/>
  <c r="Z2832" i="1"/>
  <c r="V2832" i="1"/>
  <c r="T2832" i="1"/>
  <c r="S2832" i="1"/>
  <c r="R2832" i="1"/>
  <c r="Q2832" i="1"/>
  <c r="AE2831" i="1"/>
  <c r="AD2831" i="1"/>
  <c r="AC2831" i="1"/>
  <c r="AB2831" i="1"/>
  <c r="AA2831" i="1"/>
  <c r="Z2831" i="1"/>
  <c r="V2831" i="1"/>
  <c r="T2831" i="1"/>
  <c r="S2831" i="1"/>
  <c r="R2831" i="1"/>
  <c r="Q2831" i="1"/>
  <c r="AE2830" i="1"/>
  <c r="AD2830" i="1"/>
  <c r="AC2830" i="1"/>
  <c r="AB2830" i="1"/>
  <c r="AA2830" i="1"/>
  <c r="Z2830" i="1"/>
  <c r="V2830" i="1"/>
  <c r="T2830" i="1"/>
  <c r="S2830" i="1"/>
  <c r="R2830" i="1"/>
  <c r="Q2830" i="1"/>
  <c r="AE2829" i="1"/>
  <c r="AD2829" i="1"/>
  <c r="AC2829" i="1"/>
  <c r="AB2829" i="1"/>
  <c r="AA2829" i="1"/>
  <c r="Z2829" i="1"/>
  <c r="V2829" i="1"/>
  <c r="T2829" i="1"/>
  <c r="S2829" i="1"/>
  <c r="R2829" i="1"/>
  <c r="Q2829" i="1"/>
  <c r="AE2828" i="1"/>
  <c r="AD2828" i="1"/>
  <c r="AC2828" i="1"/>
  <c r="AB2828" i="1"/>
  <c r="AA2828" i="1"/>
  <c r="Z2828" i="1"/>
  <c r="V2828" i="1"/>
  <c r="T2828" i="1"/>
  <c r="S2828" i="1"/>
  <c r="R2828" i="1"/>
  <c r="Q2828" i="1"/>
  <c r="AE2827" i="1"/>
  <c r="AD2827" i="1"/>
  <c r="AC2827" i="1"/>
  <c r="AB2827" i="1"/>
  <c r="AA2827" i="1"/>
  <c r="Z2827" i="1"/>
  <c r="V2827" i="1"/>
  <c r="T2827" i="1"/>
  <c r="S2827" i="1"/>
  <c r="R2827" i="1"/>
  <c r="Q2827" i="1"/>
  <c r="AE2826" i="1"/>
  <c r="AD2826" i="1"/>
  <c r="AC2826" i="1"/>
  <c r="AB2826" i="1"/>
  <c r="AA2826" i="1"/>
  <c r="Z2826" i="1"/>
  <c r="V2826" i="1"/>
  <c r="T2826" i="1"/>
  <c r="S2826" i="1"/>
  <c r="R2826" i="1"/>
  <c r="Q2826" i="1"/>
  <c r="AE2825" i="1"/>
  <c r="AD2825" i="1"/>
  <c r="AC2825" i="1"/>
  <c r="AB2825" i="1"/>
  <c r="AA2825" i="1"/>
  <c r="Z2825" i="1"/>
  <c r="V2825" i="1"/>
  <c r="T2825" i="1"/>
  <c r="S2825" i="1"/>
  <c r="R2825" i="1"/>
  <c r="Q2825" i="1"/>
  <c r="AE2824" i="1"/>
  <c r="AD2824" i="1"/>
  <c r="AC2824" i="1"/>
  <c r="AB2824" i="1"/>
  <c r="AA2824" i="1"/>
  <c r="Z2824" i="1"/>
  <c r="V2824" i="1"/>
  <c r="T2824" i="1"/>
  <c r="S2824" i="1"/>
  <c r="R2824" i="1"/>
  <c r="Q2824" i="1"/>
  <c r="AE2823" i="1"/>
  <c r="AD2823" i="1"/>
  <c r="AC2823" i="1"/>
  <c r="AB2823" i="1"/>
  <c r="AA2823" i="1"/>
  <c r="Z2823" i="1"/>
  <c r="V2823" i="1"/>
  <c r="T2823" i="1"/>
  <c r="S2823" i="1"/>
  <c r="R2823" i="1"/>
  <c r="Q2823" i="1"/>
  <c r="AE2822" i="1"/>
  <c r="AD2822" i="1"/>
  <c r="AC2822" i="1"/>
  <c r="AB2822" i="1"/>
  <c r="AA2822" i="1"/>
  <c r="Z2822" i="1"/>
  <c r="V2822" i="1"/>
  <c r="T2822" i="1"/>
  <c r="S2822" i="1"/>
  <c r="R2822" i="1"/>
  <c r="Q2822" i="1"/>
  <c r="AE2821" i="1"/>
  <c r="AD2821" i="1"/>
  <c r="AC2821" i="1"/>
  <c r="AB2821" i="1"/>
  <c r="AA2821" i="1"/>
  <c r="Z2821" i="1"/>
  <c r="V2821" i="1"/>
  <c r="T2821" i="1"/>
  <c r="S2821" i="1"/>
  <c r="R2821" i="1"/>
  <c r="Q2821" i="1"/>
  <c r="AE2820" i="1"/>
  <c r="AD2820" i="1"/>
  <c r="AC2820" i="1"/>
  <c r="AB2820" i="1"/>
  <c r="AA2820" i="1"/>
  <c r="Z2820" i="1"/>
  <c r="V2820" i="1"/>
  <c r="T2820" i="1"/>
  <c r="S2820" i="1"/>
  <c r="R2820" i="1"/>
  <c r="Q2820" i="1"/>
  <c r="AE2819" i="1"/>
  <c r="AD2819" i="1"/>
  <c r="AC2819" i="1"/>
  <c r="AB2819" i="1"/>
  <c r="AA2819" i="1"/>
  <c r="Z2819" i="1"/>
  <c r="V2819" i="1"/>
  <c r="T2819" i="1"/>
  <c r="S2819" i="1"/>
  <c r="R2819" i="1"/>
  <c r="Q2819" i="1"/>
  <c r="AE2818" i="1"/>
  <c r="AD2818" i="1"/>
  <c r="AC2818" i="1"/>
  <c r="AB2818" i="1"/>
  <c r="AA2818" i="1"/>
  <c r="Z2818" i="1"/>
  <c r="V2818" i="1"/>
  <c r="T2818" i="1"/>
  <c r="S2818" i="1"/>
  <c r="R2818" i="1"/>
  <c r="Q2818" i="1"/>
  <c r="AE2817" i="1"/>
  <c r="AD2817" i="1"/>
  <c r="AC2817" i="1"/>
  <c r="AB2817" i="1"/>
  <c r="AA2817" i="1"/>
  <c r="Z2817" i="1"/>
  <c r="V2817" i="1"/>
  <c r="T2817" i="1"/>
  <c r="S2817" i="1"/>
  <c r="R2817" i="1"/>
  <c r="Q2817" i="1"/>
  <c r="AE2816" i="1"/>
  <c r="AD2816" i="1"/>
  <c r="AC2816" i="1"/>
  <c r="AB2816" i="1"/>
  <c r="AA2816" i="1"/>
  <c r="Z2816" i="1"/>
  <c r="V2816" i="1"/>
  <c r="T2816" i="1"/>
  <c r="S2816" i="1"/>
  <c r="R2816" i="1"/>
  <c r="Q2816" i="1"/>
  <c r="AE2815" i="1"/>
  <c r="AD2815" i="1"/>
  <c r="AC2815" i="1"/>
  <c r="AB2815" i="1"/>
  <c r="AA2815" i="1"/>
  <c r="Z2815" i="1"/>
  <c r="V2815" i="1"/>
  <c r="T2815" i="1"/>
  <c r="S2815" i="1"/>
  <c r="R2815" i="1"/>
  <c r="Q2815" i="1"/>
  <c r="AE2814" i="1"/>
  <c r="AD2814" i="1"/>
  <c r="AC2814" i="1"/>
  <c r="AB2814" i="1"/>
  <c r="AA2814" i="1"/>
  <c r="Z2814" i="1"/>
  <c r="V2814" i="1"/>
  <c r="T2814" i="1"/>
  <c r="S2814" i="1"/>
  <c r="R2814" i="1"/>
  <c r="Q2814" i="1"/>
  <c r="AE2813" i="1"/>
  <c r="AD2813" i="1"/>
  <c r="AC2813" i="1"/>
  <c r="AB2813" i="1"/>
  <c r="AA2813" i="1"/>
  <c r="Z2813" i="1"/>
  <c r="V2813" i="1"/>
  <c r="T2813" i="1"/>
  <c r="S2813" i="1"/>
  <c r="R2813" i="1"/>
  <c r="Q2813" i="1"/>
  <c r="AE2812" i="1"/>
  <c r="AD2812" i="1"/>
  <c r="AC2812" i="1"/>
  <c r="AB2812" i="1"/>
  <c r="AA2812" i="1"/>
  <c r="Z2812" i="1"/>
  <c r="V2812" i="1"/>
  <c r="T2812" i="1"/>
  <c r="S2812" i="1"/>
  <c r="R2812" i="1"/>
  <c r="Q2812" i="1"/>
  <c r="AE2811" i="1"/>
  <c r="AD2811" i="1"/>
  <c r="AC2811" i="1"/>
  <c r="AB2811" i="1"/>
  <c r="AA2811" i="1"/>
  <c r="Z2811" i="1"/>
  <c r="V2811" i="1"/>
  <c r="T2811" i="1"/>
  <c r="S2811" i="1"/>
  <c r="R2811" i="1"/>
  <c r="Q2811" i="1"/>
  <c r="AE2810" i="1"/>
  <c r="AD2810" i="1"/>
  <c r="AC2810" i="1"/>
  <c r="AB2810" i="1"/>
  <c r="AA2810" i="1"/>
  <c r="Z2810" i="1"/>
  <c r="V2810" i="1"/>
  <c r="T2810" i="1"/>
  <c r="S2810" i="1"/>
  <c r="R2810" i="1"/>
  <c r="Q2810" i="1"/>
  <c r="AE2809" i="1"/>
  <c r="AD2809" i="1"/>
  <c r="AC2809" i="1"/>
  <c r="AB2809" i="1"/>
  <c r="AA2809" i="1"/>
  <c r="Z2809" i="1"/>
  <c r="V2809" i="1"/>
  <c r="T2809" i="1"/>
  <c r="S2809" i="1"/>
  <c r="R2809" i="1"/>
  <c r="Q2809" i="1"/>
  <c r="AE2808" i="1"/>
  <c r="AD2808" i="1"/>
  <c r="AC2808" i="1"/>
  <c r="AB2808" i="1"/>
  <c r="AA2808" i="1"/>
  <c r="Z2808" i="1"/>
  <c r="V2808" i="1"/>
  <c r="T2808" i="1"/>
  <c r="S2808" i="1"/>
  <c r="R2808" i="1"/>
  <c r="Q2808" i="1"/>
  <c r="AE2807" i="1"/>
  <c r="AD2807" i="1"/>
  <c r="AC2807" i="1"/>
  <c r="AB2807" i="1"/>
  <c r="AA2807" i="1"/>
  <c r="Z2807" i="1"/>
  <c r="V2807" i="1"/>
  <c r="T2807" i="1"/>
  <c r="S2807" i="1"/>
  <c r="R2807" i="1"/>
  <c r="Q2807" i="1"/>
  <c r="AE2806" i="1"/>
  <c r="AD2806" i="1"/>
  <c r="AC2806" i="1"/>
  <c r="AB2806" i="1"/>
  <c r="AA2806" i="1"/>
  <c r="Z2806" i="1"/>
  <c r="V2806" i="1"/>
  <c r="T2806" i="1"/>
  <c r="S2806" i="1"/>
  <c r="R2806" i="1"/>
  <c r="Q2806" i="1"/>
  <c r="AE2805" i="1"/>
  <c r="AD2805" i="1"/>
  <c r="AC2805" i="1"/>
  <c r="AB2805" i="1"/>
  <c r="AA2805" i="1"/>
  <c r="Z2805" i="1"/>
  <c r="V2805" i="1"/>
  <c r="T2805" i="1"/>
  <c r="S2805" i="1"/>
  <c r="R2805" i="1"/>
  <c r="Q2805" i="1"/>
  <c r="AE2804" i="1"/>
  <c r="AD2804" i="1"/>
  <c r="AC2804" i="1"/>
  <c r="AB2804" i="1"/>
  <c r="AA2804" i="1"/>
  <c r="Z2804" i="1"/>
  <c r="V2804" i="1"/>
  <c r="T2804" i="1"/>
  <c r="S2804" i="1"/>
  <c r="R2804" i="1"/>
  <c r="Q2804" i="1"/>
  <c r="AE2803" i="1"/>
  <c r="AD2803" i="1"/>
  <c r="AC2803" i="1"/>
  <c r="AB2803" i="1"/>
  <c r="AA2803" i="1"/>
  <c r="Z2803" i="1"/>
  <c r="V2803" i="1"/>
  <c r="T2803" i="1"/>
  <c r="S2803" i="1"/>
  <c r="R2803" i="1"/>
  <c r="Q2803" i="1"/>
  <c r="AE2802" i="1"/>
  <c r="AD2802" i="1"/>
  <c r="AC2802" i="1"/>
  <c r="AB2802" i="1"/>
  <c r="AA2802" i="1"/>
  <c r="Z2802" i="1"/>
  <c r="V2802" i="1"/>
  <c r="T2802" i="1"/>
  <c r="S2802" i="1"/>
  <c r="R2802" i="1"/>
  <c r="Q2802" i="1"/>
  <c r="AE2801" i="1"/>
  <c r="AD2801" i="1"/>
  <c r="AC2801" i="1"/>
  <c r="AB2801" i="1"/>
  <c r="AA2801" i="1"/>
  <c r="Z2801" i="1"/>
  <c r="V2801" i="1"/>
  <c r="T2801" i="1"/>
  <c r="S2801" i="1"/>
  <c r="R2801" i="1"/>
  <c r="Q2801" i="1"/>
  <c r="AE2800" i="1"/>
  <c r="AD2800" i="1"/>
  <c r="AC2800" i="1"/>
  <c r="AB2800" i="1"/>
  <c r="AA2800" i="1"/>
  <c r="Z2800" i="1"/>
  <c r="V2800" i="1"/>
  <c r="T2800" i="1"/>
  <c r="S2800" i="1"/>
  <c r="R2800" i="1"/>
  <c r="Q2800" i="1"/>
  <c r="AE2799" i="1"/>
  <c r="AD2799" i="1"/>
  <c r="AC2799" i="1"/>
  <c r="AB2799" i="1"/>
  <c r="AA2799" i="1"/>
  <c r="Z2799" i="1"/>
  <c r="V2799" i="1"/>
  <c r="T2799" i="1"/>
  <c r="S2799" i="1"/>
  <c r="R2799" i="1"/>
  <c r="Q2799" i="1"/>
  <c r="AE2798" i="1"/>
  <c r="AD2798" i="1"/>
  <c r="AC2798" i="1"/>
  <c r="AB2798" i="1"/>
  <c r="AA2798" i="1"/>
  <c r="Z2798" i="1"/>
  <c r="V2798" i="1"/>
  <c r="T2798" i="1"/>
  <c r="S2798" i="1"/>
  <c r="R2798" i="1"/>
  <c r="Q2798" i="1"/>
  <c r="AE2797" i="1"/>
  <c r="AD2797" i="1"/>
  <c r="AC2797" i="1"/>
  <c r="AB2797" i="1"/>
  <c r="AA2797" i="1"/>
  <c r="Z2797" i="1"/>
  <c r="V2797" i="1"/>
  <c r="T2797" i="1"/>
  <c r="S2797" i="1"/>
  <c r="R2797" i="1"/>
  <c r="Q2797" i="1"/>
  <c r="AE2796" i="1"/>
  <c r="AD2796" i="1"/>
  <c r="AC2796" i="1"/>
  <c r="AB2796" i="1"/>
  <c r="AA2796" i="1"/>
  <c r="Z2796" i="1"/>
  <c r="V2796" i="1"/>
  <c r="T2796" i="1"/>
  <c r="S2796" i="1"/>
  <c r="R2796" i="1"/>
  <c r="Q2796" i="1"/>
  <c r="AE2795" i="1"/>
  <c r="AD2795" i="1"/>
  <c r="AC2795" i="1"/>
  <c r="AB2795" i="1"/>
  <c r="AA2795" i="1"/>
  <c r="Z2795" i="1"/>
  <c r="V2795" i="1"/>
  <c r="T2795" i="1"/>
  <c r="S2795" i="1"/>
  <c r="R2795" i="1"/>
  <c r="Q2795" i="1"/>
  <c r="AE2794" i="1"/>
  <c r="AD2794" i="1"/>
  <c r="AC2794" i="1"/>
  <c r="AB2794" i="1"/>
  <c r="AA2794" i="1"/>
  <c r="Z2794" i="1"/>
  <c r="V2794" i="1"/>
  <c r="T2794" i="1"/>
  <c r="S2794" i="1"/>
  <c r="R2794" i="1"/>
  <c r="Q2794" i="1"/>
  <c r="AE2793" i="1"/>
  <c r="AD2793" i="1"/>
  <c r="AC2793" i="1"/>
  <c r="AB2793" i="1"/>
  <c r="AA2793" i="1"/>
  <c r="Z2793" i="1"/>
  <c r="V2793" i="1"/>
  <c r="T2793" i="1"/>
  <c r="S2793" i="1"/>
  <c r="R2793" i="1"/>
  <c r="Q2793" i="1"/>
  <c r="AE2792" i="1"/>
  <c r="AD2792" i="1"/>
  <c r="AC2792" i="1"/>
  <c r="AB2792" i="1"/>
  <c r="AA2792" i="1"/>
  <c r="Z2792" i="1"/>
  <c r="V2792" i="1"/>
  <c r="T2792" i="1"/>
  <c r="S2792" i="1"/>
  <c r="R2792" i="1"/>
  <c r="Q2792" i="1"/>
  <c r="AE2791" i="1"/>
  <c r="AD2791" i="1"/>
  <c r="AC2791" i="1"/>
  <c r="AB2791" i="1"/>
  <c r="AA2791" i="1"/>
  <c r="Z2791" i="1"/>
  <c r="V2791" i="1"/>
  <c r="T2791" i="1"/>
  <c r="S2791" i="1"/>
  <c r="R2791" i="1"/>
  <c r="Q2791" i="1"/>
  <c r="AE2790" i="1"/>
  <c r="AD2790" i="1"/>
  <c r="AC2790" i="1"/>
  <c r="AB2790" i="1"/>
  <c r="AA2790" i="1"/>
  <c r="Z2790" i="1"/>
  <c r="V2790" i="1"/>
  <c r="T2790" i="1"/>
  <c r="S2790" i="1"/>
  <c r="R2790" i="1"/>
  <c r="Q2790" i="1"/>
  <c r="AE2789" i="1"/>
  <c r="AD2789" i="1"/>
  <c r="AC2789" i="1"/>
  <c r="AB2789" i="1"/>
  <c r="AA2789" i="1"/>
  <c r="Z2789" i="1"/>
  <c r="V2789" i="1"/>
  <c r="T2789" i="1"/>
  <c r="S2789" i="1"/>
  <c r="R2789" i="1"/>
  <c r="Q2789" i="1"/>
  <c r="AE2788" i="1"/>
  <c r="AD2788" i="1"/>
  <c r="AC2788" i="1"/>
  <c r="AB2788" i="1"/>
  <c r="AA2788" i="1"/>
  <c r="Z2788" i="1"/>
  <c r="V2788" i="1"/>
  <c r="T2788" i="1"/>
  <c r="S2788" i="1"/>
  <c r="R2788" i="1"/>
  <c r="Q2788" i="1"/>
  <c r="AE2787" i="1"/>
  <c r="AD2787" i="1"/>
  <c r="AC2787" i="1"/>
  <c r="AB2787" i="1"/>
  <c r="AA2787" i="1"/>
  <c r="Z2787" i="1"/>
  <c r="V2787" i="1"/>
  <c r="T2787" i="1"/>
  <c r="S2787" i="1"/>
  <c r="R2787" i="1"/>
  <c r="Q2787" i="1"/>
  <c r="AE2786" i="1"/>
  <c r="AD2786" i="1"/>
  <c r="AC2786" i="1"/>
  <c r="AB2786" i="1"/>
  <c r="AA2786" i="1"/>
  <c r="Z2786" i="1"/>
  <c r="V2786" i="1"/>
  <c r="T2786" i="1"/>
  <c r="S2786" i="1"/>
  <c r="R2786" i="1"/>
  <c r="Q2786" i="1"/>
  <c r="AE2785" i="1"/>
  <c r="AD2785" i="1"/>
  <c r="AC2785" i="1"/>
  <c r="AB2785" i="1"/>
  <c r="AA2785" i="1"/>
  <c r="Z2785" i="1"/>
  <c r="V2785" i="1"/>
  <c r="T2785" i="1"/>
  <c r="S2785" i="1"/>
  <c r="R2785" i="1"/>
  <c r="Q2785" i="1"/>
  <c r="AE2784" i="1"/>
  <c r="AD2784" i="1"/>
  <c r="AC2784" i="1"/>
  <c r="AB2784" i="1"/>
  <c r="AA2784" i="1"/>
  <c r="Z2784" i="1"/>
  <c r="V2784" i="1"/>
  <c r="T2784" i="1"/>
  <c r="S2784" i="1"/>
  <c r="R2784" i="1"/>
  <c r="Q2784" i="1"/>
  <c r="AE2783" i="1"/>
  <c r="AD2783" i="1"/>
  <c r="AC2783" i="1"/>
  <c r="AB2783" i="1"/>
  <c r="AA2783" i="1"/>
  <c r="Z2783" i="1"/>
  <c r="V2783" i="1"/>
  <c r="T2783" i="1"/>
  <c r="S2783" i="1"/>
  <c r="R2783" i="1"/>
  <c r="Q2783" i="1"/>
  <c r="AE2782" i="1"/>
  <c r="AD2782" i="1"/>
  <c r="AC2782" i="1"/>
  <c r="AB2782" i="1"/>
  <c r="AA2782" i="1"/>
  <c r="Z2782" i="1"/>
  <c r="V2782" i="1"/>
  <c r="T2782" i="1"/>
  <c r="S2782" i="1"/>
  <c r="R2782" i="1"/>
  <c r="Q2782" i="1"/>
  <c r="AE2781" i="1"/>
  <c r="AD2781" i="1"/>
  <c r="AC2781" i="1"/>
  <c r="AB2781" i="1"/>
  <c r="AA2781" i="1"/>
  <c r="Z2781" i="1"/>
  <c r="V2781" i="1"/>
  <c r="T2781" i="1"/>
  <c r="S2781" i="1"/>
  <c r="R2781" i="1"/>
  <c r="Q2781" i="1"/>
  <c r="AE2780" i="1"/>
  <c r="AD2780" i="1"/>
  <c r="AC2780" i="1"/>
  <c r="AB2780" i="1"/>
  <c r="AA2780" i="1"/>
  <c r="Z2780" i="1"/>
  <c r="V2780" i="1"/>
  <c r="T2780" i="1"/>
  <c r="S2780" i="1"/>
  <c r="R2780" i="1"/>
  <c r="Q2780" i="1"/>
  <c r="AE2779" i="1"/>
  <c r="AD2779" i="1"/>
  <c r="AC2779" i="1"/>
  <c r="AB2779" i="1"/>
  <c r="AA2779" i="1"/>
  <c r="Z2779" i="1"/>
  <c r="V2779" i="1"/>
  <c r="T2779" i="1"/>
  <c r="S2779" i="1"/>
  <c r="R2779" i="1"/>
  <c r="Q2779" i="1"/>
  <c r="AE2778" i="1"/>
  <c r="AD2778" i="1"/>
  <c r="AC2778" i="1"/>
  <c r="AB2778" i="1"/>
  <c r="AA2778" i="1"/>
  <c r="Z2778" i="1"/>
  <c r="V2778" i="1"/>
  <c r="T2778" i="1"/>
  <c r="S2778" i="1"/>
  <c r="R2778" i="1"/>
  <c r="Q2778" i="1"/>
  <c r="AE2777" i="1"/>
  <c r="AD2777" i="1"/>
  <c r="AC2777" i="1"/>
  <c r="AB2777" i="1"/>
  <c r="AA2777" i="1"/>
  <c r="Z2777" i="1"/>
  <c r="V2777" i="1"/>
  <c r="T2777" i="1"/>
  <c r="S2777" i="1"/>
  <c r="R2777" i="1"/>
  <c r="Q2777" i="1"/>
  <c r="AE2776" i="1"/>
  <c r="AD2776" i="1"/>
  <c r="AC2776" i="1"/>
  <c r="AB2776" i="1"/>
  <c r="AA2776" i="1"/>
  <c r="Z2776" i="1"/>
  <c r="V2776" i="1"/>
  <c r="T2776" i="1"/>
  <c r="S2776" i="1"/>
  <c r="R2776" i="1"/>
  <c r="Q2776" i="1"/>
  <c r="AE2775" i="1"/>
  <c r="AD2775" i="1"/>
  <c r="AC2775" i="1"/>
  <c r="AB2775" i="1"/>
  <c r="AA2775" i="1"/>
  <c r="Z2775" i="1"/>
  <c r="V2775" i="1"/>
  <c r="T2775" i="1"/>
  <c r="S2775" i="1"/>
  <c r="R2775" i="1"/>
  <c r="Q2775" i="1"/>
  <c r="AE2774" i="1"/>
  <c r="AD2774" i="1"/>
  <c r="AC2774" i="1"/>
  <c r="AB2774" i="1"/>
  <c r="AA2774" i="1"/>
  <c r="Z2774" i="1"/>
  <c r="V2774" i="1"/>
  <c r="T2774" i="1"/>
  <c r="S2774" i="1"/>
  <c r="R2774" i="1"/>
  <c r="Q2774" i="1"/>
  <c r="AE2773" i="1"/>
  <c r="AD2773" i="1"/>
  <c r="AC2773" i="1"/>
  <c r="AB2773" i="1"/>
  <c r="AA2773" i="1"/>
  <c r="Z2773" i="1"/>
  <c r="V2773" i="1"/>
  <c r="T2773" i="1"/>
  <c r="S2773" i="1"/>
  <c r="R2773" i="1"/>
  <c r="Q2773" i="1"/>
  <c r="AE2772" i="1"/>
  <c r="AD2772" i="1"/>
  <c r="AC2772" i="1"/>
  <c r="AB2772" i="1"/>
  <c r="AA2772" i="1"/>
  <c r="Z2772" i="1"/>
  <c r="V2772" i="1"/>
  <c r="T2772" i="1"/>
  <c r="S2772" i="1"/>
  <c r="R2772" i="1"/>
  <c r="Q2772" i="1"/>
  <c r="AE2771" i="1"/>
  <c r="AD2771" i="1"/>
  <c r="AC2771" i="1"/>
  <c r="AB2771" i="1"/>
  <c r="AA2771" i="1"/>
  <c r="Z2771" i="1"/>
  <c r="V2771" i="1"/>
  <c r="T2771" i="1"/>
  <c r="S2771" i="1"/>
  <c r="R2771" i="1"/>
  <c r="Q2771" i="1"/>
  <c r="AE2770" i="1"/>
  <c r="AD2770" i="1"/>
  <c r="AC2770" i="1"/>
  <c r="AB2770" i="1"/>
  <c r="AA2770" i="1"/>
  <c r="Z2770" i="1"/>
  <c r="V2770" i="1"/>
  <c r="T2770" i="1"/>
  <c r="S2770" i="1"/>
  <c r="R2770" i="1"/>
  <c r="Q2770" i="1"/>
  <c r="AE2769" i="1"/>
  <c r="AD2769" i="1"/>
  <c r="AC2769" i="1"/>
  <c r="AB2769" i="1"/>
  <c r="AA2769" i="1"/>
  <c r="Z2769" i="1"/>
  <c r="V2769" i="1"/>
  <c r="T2769" i="1"/>
  <c r="S2769" i="1"/>
  <c r="R2769" i="1"/>
  <c r="Q2769" i="1"/>
  <c r="AE2768" i="1"/>
  <c r="AD2768" i="1"/>
  <c r="AC2768" i="1"/>
  <c r="AB2768" i="1"/>
  <c r="AA2768" i="1"/>
  <c r="Z2768" i="1"/>
  <c r="V2768" i="1"/>
  <c r="T2768" i="1"/>
  <c r="S2768" i="1"/>
  <c r="R2768" i="1"/>
  <c r="Q2768" i="1"/>
  <c r="AE2767" i="1"/>
  <c r="AD2767" i="1"/>
  <c r="AC2767" i="1"/>
  <c r="AB2767" i="1"/>
  <c r="AA2767" i="1"/>
  <c r="Z2767" i="1"/>
  <c r="V2767" i="1"/>
  <c r="T2767" i="1"/>
  <c r="S2767" i="1"/>
  <c r="R2767" i="1"/>
  <c r="Q2767" i="1"/>
  <c r="AE2766" i="1"/>
  <c r="AD2766" i="1"/>
  <c r="AC2766" i="1"/>
  <c r="AB2766" i="1"/>
  <c r="AA2766" i="1"/>
  <c r="Z2766" i="1"/>
  <c r="V2766" i="1"/>
  <c r="T2766" i="1"/>
  <c r="S2766" i="1"/>
  <c r="R2766" i="1"/>
  <c r="Q2766" i="1"/>
  <c r="AE2765" i="1"/>
  <c r="AD2765" i="1"/>
  <c r="AC2765" i="1"/>
  <c r="AB2765" i="1"/>
  <c r="AA2765" i="1"/>
  <c r="Z2765" i="1"/>
  <c r="V2765" i="1"/>
  <c r="T2765" i="1"/>
  <c r="S2765" i="1"/>
  <c r="R2765" i="1"/>
  <c r="Q2765" i="1"/>
  <c r="AE2764" i="1"/>
  <c r="AD2764" i="1"/>
  <c r="AC2764" i="1"/>
  <c r="AB2764" i="1"/>
  <c r="AA2764" i="1"/>
  <c r="Z2764" i="1"/>
  <c r="V2764" i="1"/>
  <c r="T2764" i="1"/>
  <c r="S2764" i="1"/>
  <c r="R2764" i="1"/>
  <c r="Q2764" i="1"/>
  <c r="AE2763" i="1"/>
  <c r="AD2763" i="1"/>
  <c r="AC2763" i="1"/>
  <c r="AB2763" i="1"/>
  <c r="AA2763" i="1"/>
  <c r="Z2763" i="1"/>
  <c r="V2763" i="1"/>
  <c r="T2763" i="1"/>
  <c r="S2763" i="1"/>
  <c r="R2763" i="1"/>
  <c r="Q2763" i="1"/>
  <c r="AE2762" i="1"/>
  <c r="AD2762" i="1"/>
  <c r="AC2762" i="1"/>
  <c r="AB2762" i="1"/>
  <c r="AA2762" i="1"/>
  <c r="Z2762" i="1"/>
  <c r="V2762" i="1"/>
  <c r="T2762" i="1"/>
  <c r="S2762" i="1"/>
  <c r="R2762" i="1"/>
  <c r="Q2762" i="1"/>
  <c r="AE2761" i="1"/>
  <c r="AD2761" i="1"/>
  <c r="AC2761" i="1"/>
  <c r="AB2761" i="1"/>
  <c r="AA2761" i="1"/>
  <c r="Z2761" i="1"/>
  <c r="V2761" i="1"/>
  <c r="T2761" i="1"/>
  <c r="S2761" i="1"/>
  <c r="R2761" i="1"/>
  <c r="Q2761" i="1"/>
  <c r="AE2760" i="1"/>
  <c r="AD2760" i="1"/>
  <c r="AC2760" i="1"/>
  <c r="AB2760" i="1"/>
  <c r="AA2760" i="1"/>
  <c r="Z2760" i="1"/>
  <c r="V2760" i="1"/>
  <c r="T2760" i="1"/>
  <c r="S2760" i="1"/>
  <c r="R2760" i="1"/>
  <c r="Q2760" i="1"/>
  <c r="AE2759" i="1"/>
  <c r="AD2759" i="1"/>
  <c r="AC2759" i="1"/>
  <c r="AB2759" i="1"/>
  <c r="AA2759" i="1"/>
  <c r="Z2759" i="1"/>
  <c r="V2759" i="1"/>
  <c r="T2759" i="1"/>
  <c r="S2759" i="1"/>
  <c r="R2759" i="1"/>
  <c r="Q2759" i="1"/>
  <c r="AE2758" i="1"/>
  <c r="AD2758" i="1"/>
  <c r="AC2758" i="1"/>
  <c r="AB2758" i="1"/>
  <c r="AA2758" i="1"/>
  <c r="Z2758" i="1"/>
  <c r="V2758" i="1"/>
  <c r="T2758" i="1"/>
  <c r="S2758" i="1"/>
  <c r="R2758" i="1"/>
  <c r="Q2758" i="1"/>
  <c r="AE2757" i="1"/>
  <c r="AD2757" i="1"/>
  <c r="AC2757" i="1"/>
  <c r="AB2757" i="1"/>
  <c r="AA2757" i="1"/>
  <c r="Z2757" i="1"/>
  <c r="V2757" i="1"/>
  <c r="T2757" i="1"/>
  <c r="S2757" i="1"/>
  <c r="R2757" i="1"/>
  <c r="Q2757" i="1"/>
  <c r="AE2756" i="1"/>
  <c r="AD2756" i="1"/>
  <c r="AC2756" i="1"/>
  <c r="AB2756" i="1"/>
  <c r="AA2756" i="1"/>
  <c r="Z2756" i="1"/>
  <c r="V2756" i="1"/>
  <c r="T2756" i="1"/>
  <c r="S2756" i="1"/>
  <c r="R2756" i="1"/>
  <c r="Q2756" i="1"/>
  <c r="AE2755" i="1"/>
  <c r="AD2755" i="1"/>
  <c r="AC2755" i="1"/>
  <c r="AB2755" i="1"/>
  <c r="AA2755" i="1"/>
  <c r="Z2755" i="1"/>
  <c r="V2755" i="1"/>
  <c r="T2755" i="1"/>
  <c r="S2755" i="1"/>
  <c r="R2755" i="1"/>
  <c r="Q2755" i="1"/>
  <c r="AE2754" i="1"/>
  <c r="AD2754" i="1"/>
  <c r="AC2754" i="1"/>
  <c r="AB2754" i="1"/>
  <c r="AA2754" i="1"/>
  <c r="Z2754" i="1"/>
  <c r="V2754" i="1"/>
  <c r="T2754" i="1"/>
  <c r="S2754" i="1"/>
  <c r="R2754" i="1"/>
  <c r="Q2754" i="1"/>
  <c r="AE2753" i="1"/>
  <c r="AD2753" i="1"/>
  <c r="AC2753" i="1"/>
  <c r="AB2753" i="1"/>
  <c r="AA2753" i="1"/>
  <c r="Z2753" i="1"/>
  <c r="V2753" i="1"/>
  <c r="T2753" i="1"/>
  <c r="S2753" i="1"/>
  <c r="R2753" i="1"/>
  <c r="Q2753" i="1"/>
  <c r="AE2752" i="1"/>
  <c r="AD2752" i="1"/>
  <c r="AC2752" i="1"/>
  <c r="AB2752" i="1"/>
  <c r="AA2752" i="1"/>
  <c r="Z2752" i="1"/>
  <c r="V2752" i="1"/>
  <c r="T2752" i="1"/>
  <c r="S2752" i="1"/>
  <c r="R2752" i="1"/>
  <c r="Q2752" i="1"/>
  <c r="AE2751" i="1"/>
  <c r="AD2751" i="1"/>
  <c r="AC2751" i="1"/>
  <c r="AB2751" i="1"/>
  <c r="AA2751" i="1"/>
  <c r="Z2751" i="1"/>
  <c r="V2751" i="1"/>
  <c r="T2751" i="1"/>
  <c r="S2751" i="1"/>
  <c r="R2751" i="1"/>
  <c r="Q2751" i="1"/>
  <c r="AE2750" i="1"/>
  <c r="AD2750" i="1"/>
  <c r="AC2750" i="1"/>
  <c r="AB2750" i="1"/>
  <c r="AA2750" i="1"/>
  <c r="Z2750" i="1"/>
  <c r="V2750" i="1"/>
  <c r="T2750" i="1"/>
  <c r="S2750" i="1"/>
  <c r="R2750" i="1"/>
  <c r="Q2750" i="1"/>
  <c r="AE2749" i="1"/>
  <c r="AD2749" i="1"/>
  <c r="AC2749" i="1"/>
  <c r="AB2749" i="1"/>
  <c r="AA2749" i="1"/>
  <c r="Z2749" i="1"/>
  <c r="V2749" i="1"/>
  <c r="T2749" i="1"/>
  <c r="S2749" i="1"/>
  <c r="R2749" i="1"/>
  <c r="Q2749" i="1"/>
  <c r="AE2748" i="1"/>
  <c r="AD2748" i="1"/>
  <c r="AC2748" i="1"/>
  <c r="AB2748" i="1"/>
  <c r="AA2748" i="1"/>
  <c r="Z2748" i="1"/>
  <c r="V2748" i="1"/>
  <c r="T2748" i="1"/>
  <c r="S2748" i="1"/>
  <c r="R2748" i="1"/>
  <c r="Q2748" i="1"/>
  <c r="AE2747" i="1"/>
  <c r="AD2747" i="1"/>
  <c r="AC2747" i="1"/>
  <c r="AB2747" i="1"/>
  <c r="AA2747" i="1"/>
  <c r="Z2747" i="1"/>
  <c r="V2747" i="1"/>
  <c r="T2747" i="1"/>
  <c r="S2747" i="1"/>
  <c r="R2747" i="1"/>
  <c r="Q2747" i="1"/>
  <c r="AE2746" i="1"/>
  <c r="AD2746" i="1"/>
  <c r="AC2746" i="1"/>
  <c r="AB2746" i="1"/>
  <c r="AA2746" i="1"/>
  <c r="Z2746" i="1"/>
  <c r="V2746" i="1"/>
  <c r="T2746" i="1"/>
  <c r="S2746" i="1"/>
  <c r="R2746" i="1"/>
  <c r="Q2746" i="1"/>
  <c r="AE2745" i="1"/>
  <c r="AD2745" i="1"/>
  <c r="AC2745" i="1"/>
  <c r="AB2745" i="1"/>
  <c r="AA2745" i="1"/>
  <c r="Z2745" i="1"/>
  <c r="V2745" i="1"/>
  <c r="T2745" i="1"/>
  <c r="S2745" i="1"/>
  <c r="R2745" i="1"/>
  <c r="Q2745" i="1"/>
  <c r="AE2744" i="1"/>
  <c r="AD2744" i="1"/>
  <c r="AC2744" i="1"/>
  <c r="AB2744" i="1"/>
  <c r="AA2744" i="1"/>
  <c r="Z2744" i="1"/>
  <c r="V2744" i="1"/>
  <c r="T2744" i="1"/>
  <c r="S2744" i="1"/>
  <c r="R2744" i="1"/>
  <c r="Q2744" i="1"/>
  <c r="AE2743" i="1"/>
  <c r="AD2743" i="1"/>
  <c r="AC2743" i="1"/>
  <c r="AB2743" i="1"/>
  <c r="AA2743" i="1"/>
  <c r="Z2743" i="1"/>
  <c r="V2743" i="1"/>
  <c r="T2743" i="1"/>
  <c r="S2743" i="1"/>
  <c r="R2743" i="1"/>
  <c r="Q2743" i="1"/>
  <c r="AE2742" i="1"/>
  <c r="AD2742" i="1"/>
  <c r="AC2742" i="1"/>
  <c r="AB2742" i="1"/>
  <c r="AA2742" i="1"/>
  <c r="Z2742" i="1"/>
  <c r="V2742" i="1"/>
  <c r="T2742" i="1"/>
  <c r="S2742" i="1"/>
  <c r="R2742" i="1"/>
  <c r="Q2742" i="1"/>
  <c r="AE2741" i="1"/>
  <c r="AD2741" i="1"/>
  <c r="AC2741" i="1"/>
  <c r="AB2741" i="1"/>
  <c r="AA2741" i="1"/>
  <c r="Z2741" i="1"/>
  <c r="V2741" i="1"/>
  <c r="T2741" i="1"/>
  <c r="S2741" i="1"/>
  <c r="R2741" i="1"/>
  <c r="Q2741" i="1"/>
  <c r="AE2740" i="1"/>
  <c r="AD2740" i="1"/>
  <c r="AC2740" i="1"/>
  <c r="AB2740" i="1"/>
  <c r="AA2740" i="1"/>
  <c r="Z2740" i="1"/>
  <c r="V2740" i="1"/>
  <c r="T2740" i="1"/>
  <c r="S2740" i="1"/>
  <c r="R2740" i="1"/>
  <c r="Q2740" i="1"/>
  <c r="AE2739" i="1"/>
  <c r="AD2739" i="1"/>
  <c r="AC2739" i="1"/>
  <c r="AB2739" i="1"/>
  <c r="AA2739" i="1"/>
  <c r="Z2739" i="1"/>
  <c r="V2739" i="1"/>
  <c r="T2739" i="1"/>
  <c r="S2739" i="1"/>
  <c r="R2739" i="1"/>
  <c r="Q2739" i="1"/>
  <c r="AE2738" i="1"/>
  <c r="AD2738" i="1"/>
  <c r="AC2738" i="1"/>
  <c r="AB2738" i="1"/>
  <c r="AA2738" i="1"/>
  <c r="Z2738" i="1"/>
  <c r="V2738" i="1"/>
  <c r="T2738" i="1"/>
  <c r="S2738" i="1"/>
  <c r="R2738" i="1"/>
  <c r="Q2738" i="1"/>
  <c r="AE2737" i="1"/>
  <c r="AD2737" i="1"/>
  <c r="AC2737" i="1"/>
  <c r="AB2737" i="1"/>
  <c r="AA2737" i="1"/>
  <c r="Z2737" i="1"/>
  <c r="V2737" i="1"/>
  <c r="T2737" i="1"/>
  <c r="S2737" i="1"/>
  <c r="R2737" i="1"/>
  <c r="Q2737" i="1"/>
  <c r="AE2736" i="1"/>
  <c r="AD2736" i="1"/>
  <c r="AC2736" i="1"/>
  <c r="AB2736" i="1"/>
  <c r="AA2736" i="1"/>
  <c r="Z2736" i="1"/>
  <c r="V2736" i="1"/>
  <c r="T2736" i="1"/>
  <c r="S2736" i="1"/>
  <c r="R2736" i="1"/>
  <c r="Q2736" i="1"/>
  <c r="AE2735" i="1"/>
  <c r="AD2735" i="1"/>
  <c r="AC2735" i="1"/>
  <c r="AB2735" i="1"/>
  <c r="AA2735" i="1"/>
  <c r="Z2735" i="1"/>
  <c r="V2735" i="1"/>
  <c r="T2735" i="1"/>
  <c r="S2735" i="1"/>
  <c r="R2735" i="1"/>
  <c r="Q2735" i="1"/>
  <c r="AE2734" i="1"/>
  <c r="AD2734" i="1"/>
  <c r="AC2734" i="1"/>
  <c r="AB2734" i="1"/>
  <c r="AA2734" i="1"/>
  <c r="Z2734" i="1"/>
  <c r="V2734" i="1"/>
  <c r="T2734" i="1"/>
  <c r="S2734" i="1"/>
  <c r="R2734" i="1"/>
  <c r="Q2734" i="1"/>
  <c r="AE2733" i="1"/>
  <c r="AD2733" i="1"/>
  <c r="AC2733" i="1"/>
  <c r="AB2733" i="1"/>
  <c r="AA2733" i="1"/>
  <c r="Z2733" i="1"/>
  <c r="V2733" i="1"/>
  <c r="T2733" i="1"/>
  <c r="S2733" i="1"/>
  <c r="R2733" i="1"/>
  <c r="Q2733" i="1"/>
  <c r="AE2732" i="1"/>
  <c r="AD2732" i="1"/>
  <c r="AC2732" i="1"/>
  <c r="AB2732" i="1"/>
  <c r="AA2732" i="1"/>
  <c r="Z2732" i="1"/>
  <c r="V2732" i="1"/>
  <c r="T2732" i="1"/>
  <c r="S2732" i="1"/>
  <c r="R2732" i="1"/>
  <c r="Q2732" i="1"/>
  <c r="AE2731" i="1"/>
  <c r="AD2731" i="1"/>
  <c r="AC2731" i="1"/>
  <c r="AB2731" i="1"/>
  <c r="AA2731" i="1"/>
  <c r="Z2731" i="1"/>
  <c r="V2731" i="1"/>
  <c r="T2731" i="1"/>
  <c r="S2731" i="1"/>
  <c r="R2731" i="1"/>
  <c r="Q2731" i="1"/>
  <c r="AE2730" i="1"/>
  <c r="AD2730" i="1"/>
  <c r="AC2730" i="1"/>
  <c r="AB2730" i="1"/>
  <c r="AA2730" i="1"/>
  <c r="Z2730" i="1"/>
  <c r="V2730" i="1"/>
  <c r="T2730" i="1"/>
  <c r="S2730" i="1"/>
  <c r="R2730" i="1"/>
  <c r="Q2730" i="1"/>
  <c r="AE2729" i="1"/>
  <c r="AD2729" i="1"/>
  <c r="AC2729" i="1"/>
  <c r="AB2729" i="1"/>
  <c r="AA2729" i="1"/>
  <c r="Z2729" i="1"/>
  <c r="V2729" i="1"/>
  <c r="T2729" i="1"/>
  <c r="S2729" i="1"/>
  <c r="R2729" i="1"/>
  <c r="Q2729" i="1"/>
  <c r="AE2728" i="1"/>
  <c r="AD2728" i="1"/>
  <c r="AC2728" i="1"/>
  <c r="AB2728" i="1"/>
  <c r="AA2728" i="1"/>
  <c r="Z2728" i="1"/>
  <c r="V2728" i="1"/>
  <c r="T2728" i="1"/>
  <c r="S2728" i="1"/>
  <c r="R2728" i="1"/>
  <c r="Q2728" i="1"/>
  <c r="AE2727" i="1"/>
  <c r="AD2727" i="1"/>
  <c r="AC2727" i="1"/>
  <c r="AB2727" i="1"/>
  <c r="AA2727" i="1"/>
  <c r="Z2727" i="1"/>
  <c r="V2727" i="1"/>
  <c r="T2727" i="1"/>
  <c r="S2727" i="1"/>
  <c r="R2727" i="1"/>
  <c r="Q2727" i="1"/>
  <c r="AE2726" i="1"/>
  <c r="AD2726" i="1"/>
  <c r="AC2726" i="1"/>
  <c r="AB2726" i="1"/>
  <c r="AA2726" i="1"/>
  <c r="Z2726" i="1"/>
  <c r="V2726" i="1"/>
  <c r="T2726" i="1"/>
  <c r="S2726" i="1"/>
  <c r="R2726" i="1"/>
  <c r="Q2726" i="1"/>
  <c r="AE2725" i="1"/>
  <c r="AD2725" i="1"/>
  <c r="AC2725" i="1"/>
  <c r="AB2725" i="1"/>
  <c r="AA2725" i="1"/>
  <c r="Z2725" i="1"/>
  <c r="V2725" i="1"/>
  <c r="T2725" i="1"/>
  <c r="S2725" i="1"/>
  <c r="R2725" i="1"/>
  <c r="Q2725" i="1"/>
  <c r="AE2724" i="1"/>
  <c r="AD2724" i="1"/>
  <c r="AC2724" i="1"/>
  <c r="AB2724" i="1"/>
  <c r="AA2724" i="1"/>
  <c r="Z2724" i="1"/>
  <c r="V2724" i="1"/>
  <c r="T2724" i="1"/>
  <c r="S2724" i="1"/>
  <c r="R2724" i="1"/>
  <c r="Q2724" i="1"/>
  <c r="AE2723" i="1"/>
  <c r="AD2723" i="1"/>
  <c r="AC2723" i="1"/>
  <c r="AB2723" i="1"/>
  <c r="AA2723" i="1"/>
  <c r="Z2723" i="1"/>
  <c r="V2723" i="1"/>
  <c r="T2723" i="1"/>
  <c r="S2723" i="1"/>
  <c r="R2723" i="1"/>
  <c r="Q2723" i="1"/>
  <c r="AE2722" i="1"/>
  <c r="AD2722" i="1"/>
  <c r="AC2722" i="1"/>
  <c r="AB2722" i="1"/>
  <c r="AA2722" i="1"/>
  <c r="Z2722" i="1"/>
  <c r="V2722" i="1"/>
  <c r="T2722" i="1"/>
  <c r="S2722" i="1"/>
  <c r="R2722" i="1"/>
  <c r="Q2722" i="1"/>
  <c r="AE2721" i="1"/>
  <c r="AD2721" i="1"/>
  <c r="AC2721" i="1"/>
  <c r="AB2721" i="1"/>
  <c r="AA2721" i="1"/>
  <c r="Z2721" i="1"/>
  <c r="V2721" i="1"/>
  <c r="T2721" i="1"/>
  <c r="S2721" i="1"/>
  <c r="R2721" i="1"/>
  <c r="Q2721" i="1"/>
  <c r="AE2720" i="1"/>
  <c r="AD2720" i="1"/>
  <c r="AC2720" i="1"/>
  <c r="AB2720" i="1"/>
  <c r="AA2720" i="1"/>
  <c r="Z2720" i="1"/>
  <c r="V2720" i="1"/>
  <c r="T2720" i="1"/>
  <c r="S2720" i="1"/>
  <c r="R2720" i="1"/>
  <c r="Q2720" i="1"/>
  <c r="AE2719" i="1"/>
  <c r="AD2719" i="1"/>
  <c r="AC2719" i="1"/>
  <c r="AB2719" i="1"/>
  <c r="AA2719" i="1"/>
  <c r="Z2719" i="1"/>
  <c r="V2719" i="1"/>
  <c r="T2719" i="1"/>
  <c r="S2719" i="1"/>
  <c r="R2719" i="1"/>
  <c r="Q2719" i="1"/>
  <c r="AE2718" i="1"/>
  <c r="AD2718" i="1"/>
  <c r="AC2718" i="1"/>
  <c r="AB2718" i="1"/>
  <c r="AA2718" i="1"/>
  <c r="Z2718" i="1"/>
  <c r="V2718" i="1"/>
  <c r="T2718" i="1"/>
  <c r="S2718" i="1"/>
  <c r="R2718" i="1"/>
  <c r="Q2718" i="1"/>
  <c r="AE2717" i="1"/>
  <c r="AD2717" i="1"/>
  <c r="AC2717" i="1"/>
  <c r="AB2717" i="1"/>
  <c r="AA2717" i="1"/>
  <c r="Z2717" i="1"/>
  <c r="V2717" i="1"/>
  <c r="T2717" i="1"/>
  <c r="S2717" i="1"/>
  <c r="R2717" i="1"/>
  <c r="Q2717" i="1"/>
  <c r="AE2716" i="1"/>
  <c r="AD2716" i="1"/>
  <c r="AC2716" i="1"/>
  <c r="AB2716" i="1"/>
  <c r="AA2716" i="1"/>
  <c r="Z2716" i="1"/>
  <c r="V2716" i="1"/>
  <c r="T2716" i="1"/>
  <c r="S2716" i="1"/>
  <c r="R2716" i="1"/>
  <c r="Q2716" i="1"/>
  <c r="AE2715" i="1"/>
  <c r="AD2715" i="1"/>
  <c r="AC2715" i="1"/>
  <c r="AB2715" i="1"/>
  <c r="AA2715" i="1"/>
  <c r="Z2715" i="1"/>
  <c r="V2715" i="1"/>
  <c r="T2715" i="1"/>
  <c r="S2715" i="1"/>
  <c r="R2715" i="1"/>
  <c r="Q2715" i="1"/>
  <c r="AE2714" i="1"/>
  <c r="AD2714" i="1"/>
  <c r="AC2714" i="1"/>
  <c r="AB2714" i="1"/>
  <c r="AA2714" i="1"/>
  <c r="Z2714" i="1"/>
  <c r="V2714" i="1"/>
  <c r="T2714" i="1"/>
  <c r="S2714" i="1"/>
  <c r="R2714" i="1"/>
  <c r="Q2714" i="1"/>
  <c r="AE2713" i="1"/>
  <c r="AD2713" i="1"/>
  <c r="AC2713" i="1"/>
  <c r="AB2713" i="1"/>
  <c r="AA2713" i="1"/>
  <c r="Z2713" i="1"/>
  <c r="V2713" i="1"/>
  <c r="T2713" i="1"/>
  <c r="S2713" i="1"/>
  <c r="R2713" i="1"/>
  <c r="Q2713" i="1"/>
  <c r="AE2712" i="1"/>
  <c r="AD2712" i="1"/>
  <c r="AC2712" i="1"/>
  <c r="AB2712" i="1"/>
  <c r="AA2712" i="1"/>
  <c r="Z2712" i="1"/>
  <c r="V2712" i="1"/>
  <c r="T2712" i="1"/>
  <c r="S2712" i="1"/>
  <c r="R2712" i="1"/>
  <c r="Q2712" i="1"/>
  <c r="AE2711" i="1"/>
  <c r="AD2711" i="1"/>
  <c r="AC2711" i="1"/>
  <c r="AB2711" i="1"/>
  <c r="AA2711" i="1"/>
  <c r="Z2711" i="1"/>
  <c r="V2711" i="1"/>
  <c r="T2711" i="1"/>
  <c r="S2711" i="1"/>
  <c r="R2711" i="1"/>
  <c r="Q2711" i="1"/>
  <c r="AE2710" i="1"/>
  <c r="AD2710" i="1"/>
  <c r="AC2710" i="1"/>
  <c r="AB2710" i="1"/>
  <c r="AA2710" i="1"/>
  <c r="Z2710" i="1"/>
  <c r="V2710" i="1"/>
  <c r="T2710" i="1"/>
  <c r="S2710" i="1"/>
  <c r="R2710" i="1"/>
  <c r="Q2710" i="1"/>
  <c r="AE2709" i="1"/>
  <c r="AD2709" i="1"/>
  <c r="AC2709" i="1"/>
  <c r="AB2709" i="1"/>
  <c r="AA2709" i="1"/>
  <c r="Z2709" i="1"/>
  <c r="V2709" i="1"/>
  <c r="T2709" i="1"/>
  <c r="S2709" i="1"/>
  <c r="R2709" i="1"/>
  <c r="Q2709" i="1"/>
  <c r="AE2708" i="1"/>
  <c r="AD2708" i="1"/>
  <c r="AC2708" i="1"/>
  <c r="AB2708" i="1"/>
  <c r="AA2708" i="1"/>
  <c r="Z2708" i="1"/>
  <c r="V2708" i="1"/>
  <c r="T2708" i="1"/>
  <c r="S2708" i="1"/>
  <c r="R2708" i="1"/>
  <c r="Q2708" i="1"/>
  <c r="AE2707" i="1"/>
  <c r="AD2707" i="1"/>
  <c r="AC2707" i="1"/>
  <c r="AB2707" i="1"/>
  <c r="AA2707" i="1"/>
  <c r="Z2707" i="1"/>
  <c r="V2707" i="1"/>
  <c r="T2707" i="1"/>
  <c r="S2707" i="1"/>
  <c r="R2707" i="1"/>
  <c r="Q2707" i="1"/>
  <c r="AE2706" i="1"/>
  <c r="AD2706" i="1"/>
  <c r="AC2706" i="1"/>
  <c r="AB2706" i="1"/>
  <c r="AA2706" i="1"/>
  <c r="Z2706" i="1"/>
  <c r="V2706" i="1"/>
  <c r="T2706" i="1"/>
  <c r="S2706" i="1"/>
  <c r="R2706" i="1"/>
  <c r="Q2706" i="1"/>
  <c r="AE2705" i="1"/>
  <c r="AD2705" i="1"/>
  <c r="AC2705" i="1"/>
  <c r="AB2705" i="1"/>
  <c r="AA2705" i="1"/>
  <c r="Z2705" i="1"/>
  <c r="V2705" i="1"/>
  <c r="T2705" i="1"/>
  <c r="S2705" i="1"/>
  <c r="R2705" i="1"/>
  <c r="Q2705" i="1"/>
  <c r="AE2704" i="1"/>
  <c r="AD2704" i="1"/>
  <c r="AC2704" i="1"/>
  <c r="AB2704" i="1"/>
  <c r="AA2704" i="1"/>
  <c r="Z2704" i="1"/>
  <c r="V2704" i="1"/>
  <c r="T2704" i="1"/>
  <c r="S2704" i="1"/>
  <c r="R2704" i="1"/>
  <c r="Q2704" i="1"/>
  <c r="AE2703" i="1"/>
  <c r="AD2703" i="1"/>
  <c r="AC2703" i="1"/>
  <c r="AB2703" i="1"/>
  <c r="AA2703" i="1"/>
  <c r="Z2703" i="1"/>
  <c r="V2703" i="1"/>
  <c r="T2703" i="1"/>
  <c r="S2703" i="1"/>
  <c r="R2703" i="1"/>
  <c r="Q2703" i="1"/>
  <c r="AE2702" i="1"/>
  <c r="AD2702" i="1"/>
  <c r="AC2702" i="1"/>
  <c r="AB2702" i="1"/>
  <c r="AA2702" i="1"/>
  <c r="Z2702" i="1"/>
  <c r="V2702" i="1"/>
  <c r="T2702" i="1"/>
  <c r="S2702" i="1"/>
  <c r="R2702" i="1"/>
  <c r="Q2702" i="1"/>
  <c r="AE2701" i="1"/>
  <c r="AD2701" i="1"/>
  <c r="AC2701" i="1"/>
  <c r="AB2701" i="1"/>
  <c r="AA2701" i="1"/>
  <c r="Z2701" i="1"/>
  <c r="V2701" i="1"/>
  <c r="T2701" i="1"/>
  <c r="S2701" i="1"/>
  <c r="R2701" i="1"/>
  <c r="Q2701" i="1"/>
  <c r="AE2700" i="1"/>
  <c r="AD2700" i="1"/>
  <c r="AC2700" i="1"/>
  <c r="AB2700" i="1"/>
  <c r="AA2700" i="1"/>
  <c r="Z2700" i="1"/>
  <c r="V2700" i="1"/>
  <c r="T2700" i="1"/>
  <c r="S2700" i="1"/>
  <c r="R2700" i="1"/>
  <c r="Q2700" i="1"/>
  <c r="AE2699" i="1"/>
  <c r="AD2699" i="1"/>
  <c r="AC2699" i="1"/>
  <c r="AB2699" i="1"/>
  <c r="AA2699" i="1"/>
  <c r="Z2699" i="1"/>
  <c r="V2699" i="1"/>
  <c r="T2699" i="1"/>
  <c r="S2699" i="1"/>
  <c r="R2699" i="1"/>
  <c r="Q2699" i="1"/>
  <c r="AE2698" i="1"/>
  <c r="AD2698" i="1"/>
  <c r="AC2698" i="1"/>
  <c r="AB2698" i="1"/>
  <c r="AA2698" i="1"/>
  <c r="Z2698" i="1"/>
  <c r="V2698" i="1"/>
  <c r="T2698" i="1"/>
  <c r="S2698" i="1"/>
  <c r="R2698" i="1"/>
  <c r="Q2698" i="1"/>
  <c r="AE2697" i="1"/>
  <c r="AD2697" i="1"/>
  <c r="AC2697" i="1"/>
  <c r="AB2697" i="1"/>
  <c r="AA2697" i="1"/>
  <c r="Z2697" i="1"/>
  <c r="V2697" i="1"/>
  <c r="T2697" i="1"/>
  <c r="S2697" i="1"/>
  <c r="R2697" i="1"/>
  <c r="Q2697" i="1"/>
  <c r="AE2696" i="1"/>
  <c r="AD2696" i="1"/>
  <c r="AC2696" i="1"/>
  <c r="AB2696" i="1"/>
  <c r="AA2696" i="1"/>
  <c r="Z2696" i="1"/>
  <c r="V2696" i="1"/>
  <c r="T2696" i="1"/>
  <c r="S2696" i="1"/>
  <c r="R2696" i="1"/>
  <c r="Q2696" i="1"/>
  <c r="AE2695" i="1"/>
  <c r="AD2695" i="1"/>
  <c r="AC2695" i="1"/>
  <c r="AB2695" i="1"/>
  <c r="AA2695" i="1"/>
  <c r="Z2695" i="1"/>
  <c r="V2695" i="1"/>
  <c r="T2695" i="1"/>
  <c r="S2695" i="1"/>
  <c r="R2695" i="1"/>
  <c r="Q2695" i="1"/>
  <c r="AE2694" i="1"/>
  <c r="AD2694" i="1"/>
  <c r="AC2694" i="1"/>
  <c r="AB2694" i="1"/>
  <c r="AA2694" i="1"/>
  <c r="Z2694" i="1"/>
  <c r="V2694" i="1"/>
  <c r="T2694" i="1"/>
  <c r="S2694" i="1"/>
  <c r="R2694" i="1"/>
  <c r="Q2694" i="1"/>
  <c r="AE2693" i="1"/>
  <c r="AD2693" i="1"/>
  <c r="AC2693" i="1"/>
  <c r="AB2693" i="1"/>
  <c r="AA2693" i="1"/>
  <c r="Z2693" i="1"/>
  <c r="V2693" i="1"/>
  <c r="T2693" i="1"/>
  <c r="S2693" i="1"/>
  <c r="R2693" i="1"/>
  <c r="Q2693" i="1"/>
  <c r="AE2692" i="1"/>
  <c r="AD2692" i="1"/>
  <c r="AC2692" i="1"/>
  <c r="AB2692" i="1"/>
  <c r="AA2692" i="1"/>
  <c r="Z2692" i="1"/>
  <c r="V2692" i="1"/>
  <c r="T2692" i="1"/>
  <c r="S2692" i="1"/>
  <c r="R2692" i="1"/>
  <c r="Q2692" i="1"/>
  <c r="AE2691" i="1"/>
  <c r="AD2691" i="1"/>
  <c r="AC2691" i="1"/>
  <c r="AB2691" i="1"/>
  <c r="AA2691" i="1"/>
  <c r="Z2691" i="1"/>
  <c r="V2691" i="1"/>
  <c r="T2691" i="1"/>
  <c r="S2691" i="1"/>
  <c r="R2691" i="1"/>
  <c r="Q2691" i="1"/>
  <c r="AE2690" i="1"/>
  <c r="AD2690" i="1"/>
  <c r="AC2690" i="1"/>
  <c r="AB2690" i="1"/>
  <c r="AA2690" i="1"/>
  <c r="Z2690" i="1"/>
  <c r="V2690" i="1"/>
  <c r="T2690" i="1"/>
  <c r="S2690" i="1"/>
  <c r="R2690" i="1"/>
  <c r="Q2690" i="1"/>
  <c r="AE2689" i="1"/>
  <c r="AD2689" i="1"/>
  <c r="AC2689" i="1"/>
  <c r="AB2689" i="1"/>
  <c r="AA2689" i="1"/>
  <c r="Z2689" i="1"/>
  <c r="V2689" i="1"/>
  <c r="T2689" i="1"/>
  <c r="S2689" i="1"/>
  <c r="R2689" i="1"/>
  <c r="Q2689" i="1"/>
  <c r="AE2688" i="1"/>
  <c r="AD2688" i="1"/>
  <c r="AC2688" i="1"/>
  <c r="AB2688" i="1"/>
  <c r="AA2688" i="1"/>
  <c r="Z2688" i="1"/>
  <c r="V2688" i="1"/>
  <c r="T2688" i="1"/>
  <c r="S2688" i="1"/>
  <c r="R2688" i="1"/>
  <c r="Q2688" i="1"/>
  <c r="AE2687" i="1"/>
  <c r="AD2687" i="1"/>
  <c r="AC2687" i="1"/>
  <c r="AB2687" i="1"/>
  <c r="AA2687" i="1"/>
  <c r="Z2687" i="1"/>
  <c r="V2687" i="1"/>
  <c r="T2687" i="1"/>
  <c r="S2687" i="1"/>
  <c r="R2687" i="1"/>
  <c r="Q2687" i="1"/>
  <c r="AE2686" i="1"/>
  <c r="AD2686" i="1"/>
  <c r="AC2686" i="1"/>
  <c r="AB2686" i="1"/>
  <c r="AA2686" i="1"/>
  <c r="Z2686" i="1"/>
  <c r="V2686" i="1"/>
  <c r="T2686" i="1"/>
  <c r="S2686" i="1"/>
  <c r="R2686" i="1"/>
  <c r="Q2686" i="1"/>
  <c r="AE2685" i="1"/>
  <c r="AD2685" i="1"/>
  <c r="AC2685" i="1"/>
  <c r="AB2685" i="1"/>
  <c r="AA2685" i="1"/>
  <c r="Z2685" i="1"/>
  <c r="V2685" i="1"/>
  <c r="T2685" i="1"/>
  <c r="S2685" i="1"/>
  <c r="R2685" i="1"/>
  <c r="Q2685" i="1"/>
  <c r="AE2684" i="1"/>
  <c r="AD2684" i="1"/>
  <c r="AC2684" i="1"/>
  <c r="AB2684" i="1"/>
  <c r="AA2684" i="1"/>
  <c r="Z2684" i="1"/>
  <c r="V2684" i="1"/>
  <c r="T2684" i="1"/>
  <c r="S2684" i="1"/>
  <c r="R2684" i="1"/>
  <c r="Q2684" i="1"/>
  <c r="AE2683" i="1"/>
  <c r="AD2683" i="1"/>
  <c r="AC2683" i="1"/>
  <c r="AB2683" i="1"/>
  <c r="AA2683" i="1"/>
  <c r="Z2683" i="1"/>
  <c r="V2683" i="1"/>
  <c r="T2683" i="1"/>
  <c r="S2683" i="1"/>
  <c r="R2683" i="1"/>
  <c r="Q2683" i="1"/>
  <c r="AE2682" i="1"/>
  <c r="AD2682" i="1"/>
  <c r="AC2682" i="1"/>
  <c r="AB2682" i="1"/>
  <c r="AA2682" i="1"/>
  <c r="Z2682" i="1"/>
  <c r="V2682" i="1"/>
  <c r="T2682" i="1"/>
  <c r="S2682" i="1"/>
  <c r="R2682" i="1"/>
  <c r="Q2682" i="1"/>
  <c r="AE2681" i="1"/>
  <c r="AD2681" i="1"/>
  <c r="AC2681" i="1"/>
  <c r="AB2681" i="1"/>
  <c r="AA2681" i="1"/>
  <c r="Z2681" i="1"/>
  <c r="V2681" i="1"/>
  <c r="T2681" i="1"/>
  <c r="S2681" i="1"/>
  <c r="R2681" i="1"/>
  <c r="Q2681" i="1"/>
  <c r="AE2680" i="1"/>
  <c r="AD2680" i="1"/>
  <c r="AC2680" i="1"/>
  <c r="AB2680" i="1"/>
  <c r="AA2680" i="1"/>
  <c r="Z2680" i="1"/>
  <c r="V2680" i="1"/>
  <c r="T2680" i="1"/>
  <c r="S2680" i="1"/>
  <c r="R2680" i="1"/>
  <c r="Q2680" i="1"/>
  <c r="AE2679" i="1"/>
  <c r="AD2679" i="1"/>
  <c r="AC2679" i="1"/>
  <c r="AB2679" i="1"/>
  <c r="AA2679" i="1"/>
  <c r="Z2679" i="1"/>
  <c r="V2679" i="1"/>
  <c r="T2679" i="1"/>
  <c r="S2679" i="1"/>
  <c r="R2679" i="1"/>
  <c r="Q2679" i="1"/>
  <c r="AE2678" i="1"/>
  <c r="AD2678" i="1"/>
  <c r="AC2678" i="1"/>
  <c r="AB2678" i="1"/>
  <c r="AA2678" i="1"/>
  <c r="Z2678" i="1"/>
  <c r="V2678" i="1"/>
  <c r="T2678" i="1"/>
  <c r="S2678" i="1"/>
  <c r="R2678" i="1"/>
  <c r="Q2678" i="1"/>
  <c r="AE2677" i="1"/>
  <c r="AD2677" i="1"/>
  <c r="AC2677" i="1"/>
  <c r="AB2677" i="1"/>
  <c r="AA2677" i="1"/>
  <c r="Z2677" i="1"/>
  <c r="V2677" i="1"/>
  <c r="T2677" i="1"/>
  <c r="S2677" i="1"/>
  <c r="R2677" i="1"/>
  <c r="Q2677" i="1"/>
  <c r="AE2676" i="1"/>
  <c r="AD2676" i="1"/>
  <c r="AC2676" i="1"/>
  <c r="AB2676" i="1"/>
  <c r="AA2676" i="1"/>
  <c r="Z2676" i="1"/>
  <c r="V2676" i="1"/>
  <c r="T2676" i="1"/>
  <c r="S2676" i="1"/>
  <c r="R2676" i="1"/>
  <c r="Q2676" i="1"/>
  <c r="AE2675" i="1"/>
  <c r="AD2675" i="1"/>
  <c r="AC2675" i="1"/>
  <c r="AB2675" i="1"/>
  <c r="AA2675" i="1"/>
  <c r="Z2675" i="1"/>
  <c r="V2675" i="1"/>
  <c r="T2675" i="1"/>
  <c r="S2675" i="1"/>
  <c r="R2675" i="1"/>
  <c r="Q2675" i="1"/>
  <c r="AE2674" i="1"/>
  <c r="AD2674" i="1"/>
  <c r="AC2674" i="1"/>
  <c r="AB2674" i="1"/>
  <c r="AA2674" i="1"/>
  <c r="Z2674" i="1"/>
  <c r="V2674" i="1"/>
  <c r="T2674" i="1"/>
  <c r="S2674" i="1"/>
  <c r="R2674" i="1"/>
  <c r="Q2674" i="1"/>
  <c r="AE2673" i="1"/>
  <c r="AD2673" i="1"/>
  <c r="AC2673" i="1"/>
  <c r="AB2673" i="1"/>
  <c r="AA2673" i="1"/>
  <c r="Z2673" i="1"/>
  <c r="V2673" i="1"/>
  <c r="T2673" i="1"/>
  <c r="S2673" i="1"/>
  <c r="R2673" i="1"/>
  <c r="Q2673" i="1"/>
  <c r="AE2672" i="1"/>
  <c r="AD2672" i="1"/>
  <c r="AC2672" i="1"/>
  <c r="AB2672" i="1"/>
  <c r="AA2672" i="1"/>
  <c r="Z2672" i="1"/>
  <c r="V2672" i="1"/>
  <c r="T2672" i="1"/>
  <c r="S2672" i="1"/>
  <c r="R2672" i="1"/>
  <c r="Q2672" i="1"/>
  <c r="AE2671" i="1"/>
  <c r="AD2671" i="1"/>
  <c r="AC2671" i="1"/>
  <c r="AB2671" i="1"/>
  <c r="AA2671" i="1"/>
  <c r="Z2671" i="1"/>
  <c r="V2671" i="1"/>
  <c r="T2671" i="1"/>
  <c r="S2671" i="1"/>
  <c r="R2671" i="1"/>
  <c r="Q2671" i="1"/>
  <c r="AE2670" i="1"/>
  <c r="AD2670" i="1"/>
  <c r="AC2670" i="1"/>
  <c r="AB2670" i="1"/>
  <c r="AA2670" i="1"/>
  <c r="Z2670" i="1"/>
  <c r="V2670" i="1"/>
  <c r="T2670" i="1"/>
  <c r="S2670" i="1"/>
  <c r="R2670" i="1"/>
  <c r="Q2670" i="1"/>
  <c r="AE2669" i="1"/>
  <c r="AD2669" i="1"/>
  <c r="AC2669" i="1"/>
  <c r="AB2669" i="1"/>
  <c r="AA2669" i="1"/>
  <c r="Z2669" i="1"/>
  <c r="V2669" i="1"/>
  <c r="T2669" i="1"/>
  <c r="S2669" i="1"/>
  <c r="R2669" i="1"/>
  <c r="Q2669" i="1"/>
  <c r="AE2668" i="1"/>
  <c r="AD2668" i="1"/>
  <c r="AC2668" i="1"/>
  <c r="AB2668" i="1"/>
  <c r="AA2668" i="1"/>
  <c r="Z2668" i="1"/>
  <c r="V2668" i="1"/>
  <c r="T2668" i="1"/>
  <c r="S2668" i="1"/>
  <c r="R2668" i="1"/>
  <c r="Q2668" i="1"/>
  <c r="AE2667" i="1"/>
  <c r="AD2667" i="1"/>
  <c r="AC2667" i="1"/>
  <c r="AB2667" i="1"/>
  <c r="AA2667" i="1"/>
  <c r="Z2667" i="1"/>
  <c r="V2667" i="1"/>
  <c r="T2667" i="1"/>
  <c r="S2667" i="1"/>
  <c r="R2667" i="1"/>
  <c r="Q2667" i="1"/>
  <c r="AE2666" i="1"/>
  <c r="AD2666" i="1"/>
  <c r="AC2666" i="1"/>
  <c r="AB2666" i="1"/>
  <c r="AA2666" i="1"/>
  <c r="Z2666" i="1"/>
  <c r="V2666" i="1"/>
  <c r="T2666" i="1"/>
  <c r="S2666" i="1"/>
  <c r="R2666" i="1"/>
  <c r="Q2666" i="1"/>
  <c r="AE2665" i="1"/>
  <c r="AD2665" i="1"/>
  <c r="AC2665" i="1"/>
  <c r="AB2665" i="1"/>
  <c r="AA2665" i="1"/>
  <c r="Z2665" i="1"/>
  <c r="V2665" i="1"/>
  <c r="T2665" i="1"/>
  <c r="S2665" i="1"/>
  <c r="R2665" i="1"/>
  <c r="Q2665" i="1"/>
  <c r="AE2664" i="1"/>
  <c r="AD2664" i="1"/>
  <c r="AC2664" i="1"/>
  <c r="AB2664" i="1"/>
  <c r="AA2664" i="1"/>
  <c r="Z2664" i="1"/>
  <c r="V2664" i="1"/>
  <c r="T2664" i="1"/>
  <c r="S2664" i="1"/>
  <c r="R2664" i="1"/>
  <c r="Q2664" i="1"/>
  <c r="AE2663" i="1"/>
  <c r="AD2663" i="1"/>
  <c r="AC2663" i="1"/>
  <c r="AB2663" i="1"/>
  <c r="AA2663" i="1"/>
  <c r="Z2663" i="1"/>
  <c r="V2663" i="1"/>
  <c r="T2663" i="1"/>
  <c r="S2663" i="1"/>
  <c r="R2663" i="1"/>
  <c r="Q2663" i="1"/>
  <c r="AE2662" i="1"/>
  <c r="AD2662" i="1"/>
  <c r="AC2662" i="1"/>
  <c r="AB2662" i="1"/>
  <c r="AA2662" i="1"/>
  <c r="Z2662" i="1"/>
  <c r="V2662" i="1"/>
  <c r="T2662" i="1"/>
  <c r="S2662" i="1"/>
  <c r="R2662" i="1"/>
  <c r="Q2662" i="1"/>
  <c r="AE2661" i="1"/>
  <c r="AD2661" i="1"/>
  <c r="AC2661" i="1"/>
  <c r="AB2661" i="1"/>
  <c r="AA2661" i="1"/>
  <c r="Z2661" i="1"/>
  <c r="V2661" i="1"/>
  <c r="T2661" i="1"/>
  <c r="S2661" i="1"/>
  <c r="R2661" i="1"/>
  <c r="Q2661" i="1"/>
  <c r="AE2660" i="1"/>
  <c r="AD2660" i="1"/>
  <c r="AC2660" i="1"/>
  <c r="AB2660" i="1"/>
  <c r="AA2660" i="1"/>
  <c r="Z2660" i="1"/>
  <c r="V2660" i="1"/>
  <c r="T2660" i="1"/>
  <c r="S2660" i="1"/>
  <c r="R2660" i="1"/>
  <c r="Q2660" i="1"/>
  <c r="AE2659" i="1"/>
  <c r="AD2659" i="1"/>
  <c r="AC2659" i="1"/>
  <c r="AB2659" i="1"/>
  <c r="AA2659" i="1"/>
  <c r="Z2659" i="1"/>
  <c r="V2659" i="1"/>
  <c r="T2659" i="1"/>
  <c r="S2659" i="1"/>
  <c r="R2659" i="1"/>
  <c r="Q2659" i="1"/>
  <c r="AE2658" i="1"/>
  <c r="AD2658" i="1"/>
  <c r="AC2658" i="1"/>
  <c r="AB2658" i="1"/>
  <c r="AA2658" i="1"/>
  <c r="Z2658" i="1"/>
  <c r="V2658" i="1"/>
  <c r="T2658" i="1"/>
  <c r="S2658" i="1"/>
  <c r="R2658" i="1"/>
  <c r="Q2658" i="1"/>
  <c r="AE2657" i="1"/>
  <c r="AD2657" i="1"/>
  <c r="AC2657" i="1"/>
  <c r="AB2657" i="1"/>
  <c r="AA2657" i="1"/>
  <c r="Z2657" i="1"/>
  <c r="V2657" i="1"/>
  <c r="T2657" i="1"/>
  <c r="S2657" i="1"/>
  <c r="R2657" i="1"/>
  <c r="Q2657" i="1"/>
  <c r="AE2656" i="1"/>
  <c r="AD2656" i="1"/>
  <c r="AC2656" i="1"/>
  <c r="AB2656" i="1"/>
  <c r="AA2656" i="1"/>
  <c r="Z2656" i="1"/>
  <c r="V2656" i="1"/>
  <c r="T2656" i="1"/>
  <c r="S2656" i="1"/>
  <c r="R2656" i="1"/>
  <c r="Q2656" i="1"/>
  <c r="AE2655" i="1"/>
  <c r="AD2655" i="1"/>
  <c r="AC2655" i="1"/>
  <c r="AB2655" i="1"/>
  <c r="AA2655" i="1"/>
  <c r="Z2655" i="1"/>
  <c r="V2655" i="1"/>
  <c r="T2655" i="1"/>
  <c r="S2655" i="1"/>
  <c r="R2655" i="1"/>
  <c r="Q2655" i="1"/>
  <c r="AE2654" i="1"/>
  <c r="AD2654" i="1"/>
  <c r="AC2654" i="1"/>
  <c r="AB2654" i="1"/>
  <c r="AA2654" i="1"/>
  <c r="Z2654" i="1"/>
  <c r="V2654" i="1"/>
  <c r="T2654" i="1"/>
  <c r="S2654" i="1"/>
  <c r="R2654" i="1"/>
  <c r="Q2654" i="1"/>
  <c r="AE2653" i="1"/>
  <c r="AD2653" i="1"/>
  <c r="AC2653" i="1"/>
  <c r="AB2653" i="1"/>
  <c r="AA2653" i="1"/>
  <c r="Z2653" i="1"/>
  <c r="V2653" i="1"/>
  <c r="T2653" i="1"/>
  <c r="S2653" i="1"/>
  <c r="R2653" i="1"/>
  <c r="Q2653" i="1"/>
  <c r="AE2652" i="1"/>
  <c r="AD2652" i="1"/>
  <c r="AC2652" i="1"/>
  <c r="AB2652" i="1"/>
  <c r="AA2652" i="1"/>
  <c r="Z2652" i="1"/>
  <c r="V2652" i="1"/>
  <c r="T2652" i="1"/>
  <c r="S2652" i="1"/>
  <c r="R2652" i="1"/>
  <c r="Q2652" i="1"/>
  <c r="AE2651" i="1"/>
  <c r="AD2651" i="1"/>
  <c r="AC2651" i="1"/>
  <c r="AB2651" i="1"/>
  <c r="AA2651" i="1"/>
  <c r="Z2651" i="1"/>
  <c r="V2651" i="1"/>
  <c r="T2651" i="1"/>
  <c r="S2651" i="1"/>
  <c r="R2651" i="1"/>
  <c r="Q2651" i="1"/>
  <c r="AE2650" i="1"/>
  <c r="AD2650" i="1"/>
  <c r="AC2650" i="1"/>
  <c r="AB2650" i="1"/>
  <c r="AA2650" i="1"/>
  <c r="Z2650" i="1"/>
  <c r="V2650" i="1"/>
  <c r="T2650" i="1"/>
  <c r="S2650" i="1"/>
  <c r="R2650" i="1"/>
  <c r="Q2650" i="1"/>
  <c r="AE2649" i="1"/>
  <c r="AD2649" i="1"/>
  <c r="AC2649" i="1"/>
  <c r="AB2649" i="1"/>
  <c r="AA2649" i="1"/>
  <c r="Z2649" i="1"/>
  <c r="V2649" i="1"/>
  <c r="T2649" i="1"/>
  <c r="S2649" i="1"/>
  <c r="R2649" i="1"/>
  <c r="Q2649" i="1"/>
  <c r="AE2648" i="1"/>
  <c r="AD2648" i="1"/>
  <c r="AC2648" i="1"/>
  <c r="AB2648" i="1"/>
  <c r="AA2648" i="1"/>
  <c r="Z2648" i="1"/>
  <c r="V2648" i="1"/>
  <c r="T2648" i="1"/>
  <c r="S2648" i="1"/>
  <c r="R2648" i="1"/>
  <c r="Q2648" i="1"/>
  <c r="AE2647" i="1"/>
  <c r="AD2647" i="1"/>
  <c r="AC2647" i="1"/>
  <c r="AB2647" i="1"/>
  <c r="AA2647" i="1"/>
  <c r="Z2647" i="1"/>
  <c r="V2647" i="1"/>
  <c r="T2647" i="1"/>
  <c r="S2647" i="1"/>
  <c r="R2647" i="1"/>
  <c r="Q2647" i="1"/>
  <c r="AE2646" i="1"/>
  <c r="AD2646" i="1"/>
  <c r="AC2646" i="1"/>
  <c r="AB2646" i="1"/>
  <c r="AA2646" i="1"/>
  <c r="Z2646" i="1"/>
  <c r="V2646" i="1"/>
  <c r="T2646" i="1"/>
  <c r="S2646" i="1"/>
  <c r="R2646" i="1"/>
  <c r="Q2646" i="1"/>
  <c r="AE2645" i="1"/>
  <c r="AD2645" i="1"/>
  <c r="AC2645" i="1"/>
  <c r="AB2645" i="1"/>
  <c r="AA2645" i="1"/>
  <c r="Z2645" i="1"/>
  <c r="V2645" i="1"/>
  <c r="T2645" i="1"/>
  <c r="S2645" i="1"/>
  <c r="R2645" i="1"/>
  <c r="Q2645" i="1"/>
  <c r="AE2644" i="1"/>
  <c r="AD2644" i="1"/>
  <c r="AC2644" i="1"/>
  <c r="AB2644" i="1"/>
  <c r="AA2644" i="1"/>
  <c r="Z2644" i="1"/>
  <c r="V2644" i="1"/>
  <c r="T2644" i="1"/>
  <c r="S2644" i="1"/>
  <c r="R2644" i="1"/>
  <c r="Q2644" i="1"/>
  <c r="AE2643" i="1"/>
  <c r="AD2643" i="1"/>
  <c r="AC2643" i="1"/>
  <c r="AB2643" i="1"/>
  <c r="AA2643" i="1"/>
  <c r="Z2643" i="1"/>
  <c r="V2643" i="1"/>
  <c r="T2643" i="1"/>
  <c r="S2643" i="1"/>
  <c r="R2643" i="1"/>
  <c r="Q2643" i="1"/>
  <c r="AE2642" i="1"/>
  <c r="AD2642" i="1"/>
  <c r="AC2642" i="1"/>
  <c r="AB2642" i="1"/>
  <c r="AA2642" i="1"/>
  <c r="Z2642" i="1"/>
  <c r="V2642" i="1"/>
  <c r="T2642" i="1"/>
  <c r="S2642" i="1"/>
  <c r="R2642" i="1"/>
  <c r="Q2642" i="1"/>
  <c r="AE2641" i="1"/>
  <c r="AD2641" i="1"/>
  <c r="AC2641" i="1"/>
  <c r="AB2641" i="1"/>
  <c r="AA2641" i="1"/>
  <c r="Z2641" i="1"/>
  <c r="V2641" i="1"/>
  <c r="T2641" i="1"/>
  <c r="S2641" i="1"/>
  <c r="R2641" i="1"/>
  <c r="Q2641" i="1"/>
  <c r="AE2640" i="1"/>
  <c r="AD2640" i="1"/>
  <c r="AC2640" i="1"/>
  <c r="AB2640" i="1"/>
  <c r="AA2640" i="1"/>
  <c r="Z2640" i="1"/>
  <c r="V2640" i="1"/>
  <c r="T2640" i="1"/>
  <c r="S2640" i="1"/>
  <c r="R2640" i="1"/>
  <c r="Q2640" i="1"/>
  <c r="AE2639" i="1"/>
  <c r="AD2639" i="1"/>
  <c r="AC2639" i="1"/>
  <c r="AB2639" i="1"/>
  <c r="AA2639" i="1"/>
  <c r="Z2639" i="1"/>
  <c r="V2639" i="1"/>
  <c r="T2639" i="1"/>
  <c r="S2639" i="1"/>
  <c r="R2639" i="1"/>
  <c r="Q2639" i="1"/>
  <c r="AE2638" i="1"/>
  <c r="AD2638" i="1"/>
  <c r="AC2638" i="1"/>
  <c r="AB2638" i="1"/>
  <c r="AA2638" i="1"/>
  <c r="Z2638" i="1"/>
  <c r="V2638" i="1"/>
  <c r="T2638" i="1"/>
  <c r="S2638" i="1"/>
  <c r="R2638" i="1"/>
  <c r="Q2638" i="1"/>
  <c r="AE2637" i="1"/>
  <c r="AD2637" i="1"/>
  <c r="AC2637" i="1"/>
  <c r="AB2637" i="1"/>
  <c r="AA2637" i="1"/>
  <c r="Z2637" i="1"/>
  <c r="V2637" i="1"/>
  <c r="T2637" i="1"/>
  <c r="S2637" i="1"/>
  <c r="R2637" i="1"/>
  <c r="Q2637" i="1"/>
  <c r="AE2636" i="1"/>
  <c r="AD2636" i="1"/>
  <c r="AC2636" i="1"/>
  <c r="AB2636" i="1"/>
  <c r="AA2636" i="1"/>
  <c r="Z2636" i="1"/>
  <c r="V2636" i="1"/>
  <c r="T2636" i="1"/>
  <c r="S2636" i="1"/>
  <c r="R2636" i="1"/>
  <c r="Q2636" i="1"/>
  <c r="AE2635" i="1"/>
  <c r="AD2635" i="1"/>
  <c r="AC2635" i="1"/>
  <c r="AB2635" i="1"/>
  <c r="AA2635" i="1"/>
  <c r="Z2635" i="1"/>
  <c r="V2635" i="1"/>
  <c r="T2635" i="1"/>
  <c r="S2635" i="1"/>
  <c r="R2635" i="1"/>
  <c r="Q2635" i="1"/>
  <c r="AE2634" i="1"/>
  <c r="AD2634" i="1"/>
  <c r="AC2634" i="1"/>
  <c r="AB2634" i="1"/>
  <c r="AA2634" i="1"/>
  <c r="Z2634" i="1"/>
  <c r="V2634" i="1"/>
  <c r="T2634" i="1"/>
  <c r="S2634" i="1"/>
  <c r="R2634" i="1"/>
  <c r="Q2634" i="1"/>
  <c r="AE2633" i="1"/>
  <c r="AD2633" i="1"/>
  <c r="AC2633" i="1"/>
  <c r="AB2633" i="1"/>
  <c r="AA2633" i="1"/>
  <c r="Z2633" i="1"/>
  <c r="V2633" i="1"/>
  <c r="T2633" i="1"/>
  <c r="S2633" i="1"/>
  <c r="R2633" i="1"/>
  <c r="Q2633" i="1"/>
  <c r="AE2632" i="1"/>
  <c r="AD2632" i="1"/>
  <c r="AC2632" i="1"/>
  <c r="AB2632" i="1"/>
  <c r="AA2632" i="1"/>
  <c r="Z2632" i="1"/>
  <c r="V2632" i="1"/>
  <c r="T2632" i="1"/>
  <c r="S2632" i="1"/>
  <c r="R2632" i="1"/>
  <c r="Q2632" i="1"/>
  <c r="AE2631" i="1"/>
  <c r="AD2631" i="1"/>
  <c r="AC2631" i="1"/>
  <c r="AB2631" i="1"/>
  <c r="AA2631" i="1"/>
  <c r="Z2631" i="1"/>
  <c r="V2631" i="1"/>
  <c r="T2631" i="1"/>
  <c r="S2631" i="1"/>
  <c r="R2631" i="1"/>
  <c r="Q2631" i="1"/>
  <c r="AE2630" i="1"/>
  <c r="AD2630" i="1"/>
  <c r="AC2630" i="1"/>
  <c r="AB2630" i="1"/>
  <c r="AA2630" i="1"/>
  <c r="Z2630" i="1"/>
  <c r="V2630" i="1"/>
  <c r="T2630" i="1"/>
  <c r="S2630" i="1"/>
  <c r="R2630" i="1"/>
  <c r="Q2630" i="1"/>
  <c r="AE2629" i="1"/>
  <c r="AD2629" i="1"/>
  <c r="AC2629" i="1"/>
  <c r="AB2629" i="1"/>
  <c r="AA2629" i="1"/>
  <c r="Z2629" i="1"/>
  <c r="V2629" i="1"/>
  <c r="T2629" i="1"/>
  <c r="S2629" i="1"/>
  <c r="R2629" i="1"/>
  <c r="Q2629" i="1"/>
  <c r="AE2628" i="1"/>
  <c r="AD2628" i="1"/>
  <c r="AC2628" i="1"/>
  <c r="AB2628" i="1"/>
  <c r="AA2628" i="1"/>
  <c r="Z2628" i="1"/>
  <c r="V2628" i="1"/>
  <c r="T2628" i="1"/>
  <c r="S2628" i="1"/>
  <c r="R2628" i="1"/>
  <c r="Q2628" i="1"/>
  <c r="AE2627" i="1"/>
  <c r="AD2627" i="1"/>
  <c r="AC2627" i="1"/>
  <c r="AB2627" i="1"/>
  <c r="AA2627" i="1"/>
  <c r="Z2627" i="1"/>
  <c r="V2627" i="1"/>
  <c r="T2627" i="1"/>
  <c r="S2627" i="1"/>
  <c r="R2627" i="1"/>
  <c r="Q2627" i="1"/>
  <c r="AE2626" i="1"/>
  <c r="AD2626" i="1"/>
  <c r="AC2626" i="1"/>
  <c r="AB2626" i="1"/>
  <c r="AA2626" i="1"/>
  <c r="Z2626" i="1"/>
  <c r="V2626" i="1"/>
  <c r="T2626" i="1"/>
  <c r="S2626" i="1"/>
  <c r="R2626" i="1"/>
  <c r="Q2626" i="1"/>
  <c r="AE2625" i="1"/>
  <c r="AD2625" i="1"/>
  <c r="AC2625" i="1"/>
  <c r="AB2625" i="1"/>
  <c r="AA2625" i="1"/>
  <c r="Z2625" i="1"/>
  <c r="V2625" i="1"/>
  <c r="T2625" i="1"/>
  <c r="S2625" i="1"/>
  <c r="R2625" i="1"/>
  <c r="Q2625" i="1"/>
  <c r="AE2624" i="1"/>
  <c r="AD2624" i="1"/>
  <c r="AC2624" i="1"/>
  <c r="AB2624" i="1"/>
  <c r="AA2624" i="1"/>
  <c r="Z2624" i="1"/>
  <c r="V2624" i="1"/>
  <c r="T2624" i="1"/>
  <c r="S2624" i="1"/>
  <c r="R2624" i="1"/>
  <c r="Q2624" i="1"/>
  <c r="AE2623" i="1"/>
  <c r="AD2623" i="1"/>
  <c r="AC2623" i="1"/>
  <c r="AB2623" i="1"/>
  <c r="AA2623" i="1"/>
  <c r="Z2623" i="1"/>
  <c r="V2623" i="1"/>
  <c r="T2623" i="1"/>
  <c r="S2623" i="1"/>
  <c r="R2623" i="1"/>
  <c r="Q2623" i="1"/>
  <c r="AE2622" i="1"/>
  <c r="AD2622" i="1"/>
  <c r="AC2622" i="1"/>
  <c r="AB2622" i="1"/>
  <c r="AA2622" i="1"/>
  <c r="Z2622" i="1"/>
  <c r="V2622" i="1"/>
  <c r="T2622" i="1"/>
  <c r="S2622" i="1"/>
  <c r="R2622" i="1"/>
  <c r="Q2622" i="1"/>
  <c r="AE2621" i="1"/>
  <c r="AD2621" i="1"/>
  <c r="AC2621" i="1"/>
  <c r="AB2621" i="1"/>
  <c r="AA2621" i="1"/>
  <c r="Z2621" i="1"/>
  <c r="V2621" i="1"/>
  <c r="T2621" i="1"/>
  <c r="S2621" i="1"/>
  <c r="R2621" i="1"/>
  <c r="Q2621" i="1"/>
  <c r="AE2620" i="1"/>
  <c r="AD2620" i="1"/>
  <c r="AC2620" i="1"/>
  <c r="AB2620" i="1"/>
  <c r="AA2620" i="1"/>
  <c r="Z2620" i="1"/>
  <c r="V2620" i="1"/>
  <c r="T2620" i="1"/>
  <c r="S2620" i="1"/>
  <c r="R2620" i="1"/>
  <c r="Q2620" i="1"/>
  <c r="AE2619" i="1"/>
  <c r="AD2619" i="1"/>
  <c r="AC2619" i="1"/>
  <c r="AB2619" i="1"/>
  <c r="AA2619" i="1"/>
  <c r="Z2619" i="1"/>
  <c r="V2619" i="1"/>
  <c r="T2619" i="1"/>
  <c r="S2619" i="1"/>
  <c r="R2619" i="1"/>
  <c r="Q2619" i="1"/>
  <c r="AE2618" i="1"/>
  <c r="AD2618" i="1"/>
  <c r="AC2618" i="1"/>
  <c r="AB2618" i="1"/>
  <c r="AA2618" i="1"/>
  <c r="Z2618" i="1"/>
  <c r="V2618" i="1"/>
  <c r="T2618" i="1"/>
  <c r="S2618" i="1"/>
  <c r="R2618" i="1"/>
  <c r="Q2618" i="1"/>
  <c r="AE2617" i="1"/>
  <c r="AD2617" i="1"/>
  <c r="AC2617" i="1"/>
  <c r="AB2617" i="1"/>
  <c r="AA2617" i="1"/>
  <c r="Z2617" i="1"/>
  <c r="V2617" i="1"/>
  <c r="T2617" i="1"/>
  <c r="S2617" i="1"/>
  <c r="R2617" i="1"/>
  <c r="Q2617" i="1"/>
  <c r="AE2616" i="1"/>
  <c r="AD2616" i="1"/>
  <c r="AC2616" i="1"/>
  <c r="AB2616" i="1"/>
  <c r="AA2616" i="1"/>
  <c r="Z2616" i="1"/>
  <c r="V2616" i="1"/>
  <c r="T2616" i="1"/>
  <c r="S2616" i="1"/>
  <c r="R2616" i="1"/>
  <c r="Q2616" i="1"/>
  <c r="AE2615" i="1"/>
  <c r="AD2615" i="1"/>
  <c r="AC2615" i="1"/>
  <c r="AB2615" i="1"/>
  <c r="AA2615" i="1"/>
  <c r="Z2615" i="1"/>
  <c r="V2615" i="1"/>
  <c r="T2615" i="1"/>
  <c r="S2615" i="1"/>
  <c r="R2615" i="1"/>
  <c r="Q2615" i="1"/>
  <c r="AE2614" i="1"/>
  <c r="AD2614" i="1"/>
  <c r="AC2614" i="1"/>
  <c r="AB2614" i="1"/>
  <c r="AA2614" i="1"/>
  <c r="Z2614" i="1"/>
  <c r="V2614" i="1"/>
  <c r="T2614" i="1"/>
  <c r="S2614" i="1"/>
  <c r="R2614" i="1"/>
  <c r="Q2614" i="1"/>
  <c r="AE2613" i="1"/>
  <c r="AD2613" i="1"/>
  <c r="AC2613" i="1"/>
  <c r="AB2613" i="1"/>
  <c r="AA2613" i="1"/>
  <c r="Z2613" i="1"/>
  <c r="V2613" i="1"/>
  <c r="T2613" i="1"/>
  <c r="S2613" i="1"/>
  <c r="R2613" i="1"/>
  <c r="Q2613" i="1"/>
  <c r="AE2612" i="1"/>
  <c r="AD2612" i="1"/>
  <c r="AC2612" i="1"/>
  <c r="AB2612" i="1"/>
  <c r="AA2612" i="1"/>
  <c r="Z2612" i="1"/>
  <c r="V2612" i="1"/>
  <c r="T2612" i="1"/>
  <c r="S2612" i="1"/>
  <c r="R2612" i="1"/>
  <c r="Q2612" i="1"/>
  <c r="AE2611" i="1"/>
  <c r="AD2611" i="1"/>
  <c r="AC2611" i="1"/>
  <c r="AB2611" i="1"/>
  <c r="AA2611" i="1"/>
  <c r="Z2611" i="1"/>
  <c r="V2611" i="1"/>
  <c r="T2611" i="1"/>
  <c r="S2611" i="1"/>
  <c r="R2611" i="1"/>
  <c r="Q2611" i="1"/>
  <c r="AE2610" i="1"/>
  <c r="AD2610" i="1"/>
  <c r="AC2610" i="1"/>
  <c r="AB2610" i="1"/>
  <c r="AA2610" i="1"/>
  <c r="Z2610" i="1"/>
  <c r="V2610" i="1"/>
  <c r="T2610" i="1"/>
  <c r="S2610" i="1"/>
  <c r="R2610" i="1"/>
  <c r="Q2610" i="1"/>
  <c r="AE2609" i="1"/>
  <c r="AD2609" i="1"/>
  <c r="AC2609" i="1"/>
  <c r="AB2609" i="1"/>
  <c r="AA2609" i="1"/>
  <c r="Z2609" i="1"/>
  <c r="V2609" i="1"/>
  <c r="T2609" i="1"/>
  <c r="S2609" i="1"/>
  <c r="R2609" i="1"/>
  <c r="Q2609" i="1"/>
  <c r="AE2608" i="1"/>
  <c r="AD2608" i="1"/>
  <c r="AC2608" i="1"/>
  <c r="AB2608" i="1"/>
  <c r="AA2608" i="1"/>
  <c r="Z2608" i="1"/>
  <c r="V2608" i="1"/>
  <c r="T2608" i="1"/>
  <c r="S2608" i="1"/>
  <c r="R2608" i="1"/>
  <c r="Q2608" i="1"/>
  <c r="AE2607" i="1"/>
  <c r="AD2607" i="1"/>
  <c r="AC2607" i="1"/>
  <c r="AB2607" i="1"/>
  <c r="AA2607" i="1"/>
  <c r="Z2607" i="1"/>
  <c r="V2607" i="1"/>
  <c r="T2607" i="1"/>
  <c r="S2607" i="1"/>
  <c r="R2607" i="1"/>
  <c r="Q2607" i="1"/>
  <c r="AE2606" i="1"/>
  <c r="AD2606" i="1"/>
  <c r="AC2606" i="1"/>
  <c r="AB2606" i="1"/>
  <c r="AA2606" i="1"/>
  <c r="Z2606" i="1"/>
  <c r="V2606" i="1"/>
  <c r="T2606" i="1"/>
  <c r="S2606" i="1"/>
  <c r="R2606" i="1"/>
  <c r="Q2606" i="1"/>
  <c r="AE2605" i="1"/>
  <c r="AD2605" i="1"/>
  <c r="AC2605" i="1"/>
  <c r="AB2605" i="1"/>
  <c r="AA2605" i="1"/>
  <c r="Z2605" i="1"/>
  <c r="V2605" i="1"/>
  <c r="T2605" i="1"/>
  <c r="S2605" i="1"/>
  <c r="R2605" i="1"/>
  <c r="Q2605" i="1"/>
  <c r="AE2604" i="1"/>
  <c r="AD2604" i="1"/>
  <c r="AC2604" i="1"/>
  <c r="AB2604" i="1"/>
  <c r="AA2604" i="1"/>
  <c r="Z2604" i="1"/>
  <c r="V2604" i="1"/>
  <c r="T2604" i="1"/>
  <c r="S2604" i="1"/>
  <c r="R2604" i="1"/>
  <c r="Q2604" i="1"/>
  <c r="AE2603" i="1"/>
  <c r="AD2603" i="1"/>
  <c r="AC2603" i="1"/>
  <c r="AB2603" i="1"/>
  <c r="AA2603" i="1"/>
  <c r="Z2603" i="1"/>
  <c r="V2603" i="1"/>
  <c r="T2603" i="1"/>
  <c r="S2603" i="1"/>
  <c r="R2603" i="1"/>
  <c r="Q2603" i="1"/>
  <c r="AE2602" i="1"/>
  <c r="AD2602" i="1"/>
  <c r="AC2602" i="1"/>
  <c r="AB2602" i="1"/>
  <c r="AA2602" i="1"/>
  <c r="Z2602" i="1"/>
  <c r="V2602" i="1"/>
  <c r="T2602" i="1"/>
  <c r="S2602" i="1"/>
  <c r="R2602" i="1"/>
  <c r="Q2602" i="1"/>
  <c r="AE2601" i="1"/>
  <c r="AD2601" i="1"/>
  <c r="AC2601" i="1"/>
  <c r="AB2601" i="1"/>
  <c r="AA2601" i="1"/>
  <c r="Z2601" i="1"/>
  <c r="V2601" i="1"/>
  <c r="T2601" i="1"/>
  <c r="S2601" i="1"/>
  <c r="R2601" i="1"/>
  <c r="Q2601" i="1"/>
  <c r="AE2600" i="1"/>
  <c r="AD2600" i="1"/>
  <c r="AC2600" i="1"/>
  <c r="AB2600" i="1"/>
  <c r="AA2600" i="1"/>
  <c r="Z2600" i="1"/>
  <c r="V2600" i="1"/>
  <c r="T2600" i="1"/>
  <c r="S2600" i="1"/>
  <c r="R2600" i="1"/>
  <c r="Q2600" i="1"/>
  <c r="AE2599" i="1"/>
  <c r="AD2599" i="1"/>
  <c r="AC2599" i="1"/>
  <c r="AB2599" i="1"/>
  <c r="AA2599" i="1"/>
  <c r="Z2599" i="1"/>
  <c r="V2599" i="1"/>
  <c r="T2599" i="1"/>
  <c r="S2599" i="1"/>
  <c r="R2599" i="1"/>
  <c r="Q2599" i="1"/>
  <c r="AE2598" i="1"/>
  <c r="AD2598" i="1"/>
  <c r="AC2598" i="1"/>
  <c r="AB2598" i="1"/>
  <c r="AA2598" i="1"/>
  <c r="Z2598" i="1"/>
  <c r="V2598" i="1"/>
  <c r="T2598" i="1"/>
  <c r="S2598" i="1"/>
  <c r="R2598" i="1"/>
  <c r="Q2598" i="1"/>
  <c r="AE2597" i="1"/>
  <c r="AD2597" i="1"/>
  <c r="AC2597" i="1"/>
  <c r="AB2597" i="1"/>
  <c r="AA2597" i="1"/>
  <c r="Z2597" i="1"/>
  <c r="V2597" i="1"/>
  <c r="T2597" i="1"/>
  <c r="S2597" i="1"/>
  <c r="R2597" i="1"/>
  <c r="Q2597" i="1"/>
  <c r="AE2596" i="1"/>
  <c r="AD2596" i="1"/>
  <c r="AC2596" i="1"/>
  <c r="AB2596" i="1"/>
  <c r="AA2596" i="1"/>
  <c r="Z2596" i="1"/>
  <c r="V2596" i="1"/>
  <c r="T2596" i="1"/>
  <c r="S2596" i="1"/>
  <c r="R2596" i="1"/>
  <c r="Q2596" i="1"/>
  <c r="AE2595" i="1"/>
  <c r="AD2595" i="1"/>
  <c r="AC2595" i="1"/>
  <c r="AB2595" i="1"/>
  <c r="AA2595" i="1"/>
  <c r="Z2595" i="1"/>
  <c r="V2595" i="1"/>
  <c r="T2595" i="1"/>
  <c r="S2595" i="1"/>
  <c r="R2595" i="1"/>
  <c r="Q2595" i="1"/>
  <c r="AE2594" i="1"/>
  <c r="AD2594" i="1"/>
  <c r="AC2594" i="1"/>
  <c r="AB2594" i="1"/>
  <c r="AA2594" i="1"/>
  <c r="Z2594" i="1"/>
  <c r="V2594" i="1"/>
  <c r="T2594" i="1"/>
  <c r="S2594" i="1"/>
  <c r="R2594" i="1"/>
  <c r="Q2594" i="1"/>
  <c r="AE2593" i="1"/>
  <c r="AD2593" i="1"/>
  <c r="AC2593" i="1"/>
  <c r="AB2593" i="1"/>
  <c r="AA2593" i="1"/>
  <c r="Z2593" i="1"/>
  <c r="V2593" i="1"/>
  <c r="T2593" i="1"/>
  <c r="S2593" i="1"/>
  <c r="R2593" i="1"/>
  <c r="Q2593" i="1"/>
  <c r="AE2592" i="1"/>
  <c r="AD2592" i="1"/>
  <c r="AC2592" i="1"/>
  <c r="AB2592" i="1"/>
  <c r="AA2592" i="1"/>
  <c r="Z2592" i="1"/>
  <c r="V2592" i="1"/>
  <c r="T2592" i="1"/>
  <c r="S2592" i="1"/>
  <c r="R2592" i="1"/>
  <c r="Q2592" i="1"/>
  <c r="AE2591" i="1"/>
  <c r="AD2591" i="1"/>
  <c r="AC2591" i="1"/>
  <c r="AB2591" i="1"/>
  <c r="AA2591" i="1"/>
  <c r="Z2591" i="1"/>
  <c r="V2591" i="1"/>
  <c r="T2591" i="1"/>
  <c r="S2591" i="1"/>
  <c r="R2591" i="1"/>
  <c r="Q2591" i="1"/>
  <c r="AE2590" i="1"/>
  <c r="AD2590" i="1"/>
  <c r="AC2590" i="1"/>
  <c r="AB2590" i="1"/>
  <c r="AA2590" i="1"/>
  <c r="Z2590" i="1"/>
  <c r="V2590" i="1"/>
  <c r="T2590" i="1"/>
  <c r="S2590" i="1"/>
  <c r="R2590" i="1"/>
  <c r="Q2590" i="1"/>
  <c r="AE2589" i="1"/>
  <c r="AD2589" i="1"/>
  <c r="AC2589" i="1"/>
  <c r="AB2589" i="1"/>
  <c r="AA2589" i="1"/>
  <c r="Z2589" i="1"/>
  <c r="V2589" i="1"/>
  <c r="T2589" i="1"/>
  <c r="S2589" i="1"/>
  <c r="R2589" i="1"/>
  <c r="Q2589" i="1"/>
  <c r="AE2588" i="1"/>
  <c r="AD2588" i="1"/>
  <c r="AC2588" i="1"/>
  <c r="AB2588" i="1"/>
  <c r="AA2588" i="1"/>
  <c r="Z2588" i="1"/>
  <c r="V2588" i="1"/>
  <c r="T2588" i="1"/>
  <c r="S2588" i="1"/>
  <c r="R2588" i="1"/>
  <c r="Q2588" i="1"/>
  <c r="AE2587" i="1"/>
  <c r="AD2587" i="1"/>
  <c r="AC2587" i="1"/>
  <c r="AB2587" i="1"/>
  <c r="AA2587" i="1"/>
  <c r="Z2587" i="1"/>
  <c r="V2587" i="1"/>
  <c r="T2587" i="1"/>
  <c r="S2587" i="1"/>
  <c r="R2587" i="1"/>
  <c r="Q2587" i="1"/>
  <c r="AE2586" i="1"/>
  <c r="AD2586" i="1"/>
  <c r="AC2586" i="1"/>
  <c r="AB2586" i="1"/>
  <c r="AA2586" i="1"/>
  <c r="Z2586" i="1"/>
  <c r="V2586" i="1"/>
  <c r="T2586" i="1"/>
  <c r="S2586" i="1"/>
  <c r="R2586" i="1"/>
  <c r="Q2586" i="1"/>
  <c r="AE2585" i="1"/>
  <c r="AD2585" i="1"/>
  <c r="AC2585" i="1"/>
  <c r="AB2585" i="1"/>
  <c r="AA2585" i="1"/>
  <c r="Z2585" i="1"/>
  <c r="V2585" i="1"/>
  <c r="T2585" i="1"/>
  <c r="S2585" i="1"/>
  <c r="R2585" i="1"/>
  <c r="Q2585" i="1"/>
  <c r="AE2584" i="1"/>
  <c r="AD2584" i="1"/>
  <c r="AC2584" i="1"/>
  <c r="AB2584" i="1"/>
  <c r="AA2584" i="1"/>
  <c r="Z2584" i="1"/>
  <c r="V2584" i="1"/>
  <c r="T2584" i="1"/>
  <c r="S2584" i="1"/>
  <c r="R2584" i="1"/>
  <c r="Q2584" i="1"/>
  <c r="AE2583" i="1"/>
  <c r="AD2583" i="1"/>
  <c r="AC2583" i="1"/>
  <c r="AB2583" i="1"/>
  <c r="AA2583" i="1"/>
  <c r="Z2583" i="1"/>
  <c r="V2583" i="1"/>
  <c r="T2583" i="1"/>
  <c r="S2583" i="1"/>
  <c r="R2583" i="1"/>
  <c r="Q2583" i="1"/>
  <c r="AE2582" i="1"/>
  <c r="AD2582" i="1"/>
  <c r="AC2582" i="1"/>
  <c r="AB2582" i="1"/>
  <c r="AA2582" i="1"/>
  <c r="Z2582" i="1"/>
  <c r="V2582" i="1"/>
  <c r="T2582" i="1"/>
  <c r="S2582" i="1"/>
  <c r="R2582" i="1"/>
  <c r="Q2582" i="1"/>
  <c r="AE2581" i="1"/>
  <c r="AD2581" i="1"/>
  <c r="AC2581" i="1"/>
  <c r="AB2581" i="1"/>
  <c r="AA2581" i="1"/>
  <c r="Z2581" i="1"/>
  <c r="V2581" i="1"/>
  <c r="T2581" i="1"/>
  <c r="S2581" i="1"/>
  <c r="R2581" i="1"/>
  <c r="Q2581" i="1"/>
  <c r="AE2580" i="1"/>
  <c r="AD2580" i="1"/>
  <c r="AC2580" i="1"/>
  <c r="AB2580" i="1"/>
  <c r="AA2580" i="1"/>
  <c r="Z2580" i="1"/>
  <c r="V2580" i="1"/>
  <c r="T2580" i="1"/>
  <c r="S2580" i="1"/>
  <c r="R2580" i="1"/>
  <c r="Q2580" i="1"/>
  <c r="AE2579" i="1"/>
  <c r="AD2579" i="1"/>
  <c r="AC2579" i="1"/>
  <c r="AB2579" i="1"/>
  <c r="AA2579" i="1"/>
  <c r="Z2579" i="1"/>
  <c r="V2579" i="1"/>
  <c r="T2579" i="1"/>
  <c r="S2579" i="1"/>
  <c r="R2579" i="1"/>
  <c r="Q2579" i="1"/>
  <c r="AE2578" i="1"/>
  <c r="AD2578" i="1"/>
  <c r="AC2578" i="1"/>
  <c r="AB2578" i="1"/>
  <c r="AA2578" i="1"/>
  <c r="Z2578" i="1"/>
  <c r="V2578" i="1"/>
  <c r="T2578" i="1"/>
  <c r="S2578" i="1"/>
  <c r="R2578" i="1"/>
  <c r="Q2578" i="1"/>
  <c r="AE2577" i="1"/>
  <c r="AD2577" i="1"/>
  <c r="AC2577" i="1"/>
  <c r="AB2577" i="1"/>
  <c r="AA2577" i="1"/>
  <c r="Z2577" i="1"/>
  <c r="V2577" i="1"/>
  <c r="T2577" i="1"/>
  <c r="S2577" i="1"/>
  <c r="R2577" i="1"/>
  <c r="Q2577" i="1"/>
  <c r="AE2576" i="1"/>
  <c r="AD2576" i="1"/>
  <c r="AC2576" i="1"/>
  <c r="AB2576" i="1"/>
  <c r="AA2576" i="1"/>
  <c r="Z2576" i="1"/>
  <c r="V2576" i="1"/>
  <c r="T2576" i="1"/>
  <c r="S2576" i="1"/>
  <c r="R2576" i="1"/>
  <c r="Q2576" i="1"/>
  <c r="AE2575" i="1"/>
  <c r="AD2575" i="1"/>
  <c r="AC2575" i="1"/>
  <c r="AB2575" i="1"/>
  <c r="AA2575" i="1"/>
  <c r="Z2575" i="1"/>
  <c r="V2575" i="1"/>
  <c r="T2575" i="1"/>
  <c r="S2575" i="1"/>
  <c r="R2575" i="1"/>
  <c r="Q2575" i="1"/>
  <c r="AE2574" i="1"/>
  <c r="AD2574" i="1"/>
  <c r="AC2574" i="1"/>
  <c r="AB2574" i="1"/>
  <c r="AA2574" i="1"/>
  <c r="Z2574" i="1"/>
  <c r="V2574" i="1"/>
  <c r="T2574" i="1"/>
  <c r="S2574" i="1"/>
  <c r="R2574" i="1"/>
  <c r="Q2574" i="1"/>
  <c r="AE2573" i="1"/>
  <c r="AD2573" i="1"/>
  <c r="AC2573" i="1"/>
  <c r="AB2573" i="1"/>
  <c r="AA2573" i="1"/>
  <c r="Z2573" i="1"/>
  <c r="V2573" i="1"/>
  <c r="T2573" i="1"/>
  <c r="S2573" i="1"/>
  <c r="R2573" i="1"/>
  <c r="Q2573" i="1"/>
  <c r="AE2572" i="1"/>
  <c r="AD2572" i="1"/>
  <c r="AC2572" i="1"/>
  <c r="AB2572" i="1"/>
  <c r="AA2572" i="1"/>
  <c r="Z2572" i="1"/>
  <c r="V2572" i="1"/>
  <c r="T2572" i="1"/>
  <c r="S2572" i="1"/>
  <c r="R2572" i="1"/>
  <c r="Q2572" i="1"/>
  <c r="AE2571" i="1"/>
  <c r="AD2571" i="1"/>
  <c r="AC2571" i="1"/>
  <c r="AB2571" i="1"/>
  <c r="AA2571" i="1"/>
  <c r="Z2571" i="1"/>
  <c r="V2571" i="1"/>
  <c r="T2571" i="1"/>
  <c r="S2571" i="1"/>
  <c r="R2571" i="1"/>
  <c r="Q2571" i="1"/>
  <c r="AE2570" i="1"/>
  <c r="AD2570" i="1"/>
  <c r="AC2570" i="1"/>
  <c r="AB2570" i="1"/>
  <c r="AA2570" i="1"/>
  <c r="Z2570" i="1"/>
  <c r="V2570" i="1"/>
  <c r="T2570" i="1"/>
  <c r="S2570" i="1"/>
  <c r="R2570" i="1"/>
  <c r="Q2570" i="1"/>
  <c r="AE2569" i="1"/>
  <c r="AD2569" i="1"/>
  <c r="AC2569" i="1"/>
  <c r="AB2569" i="1"/>
  <c r="AA2569" i="1"/>
  <c r="Z2569" i="1"/>
  <c r="V2569" i="1"/>
  <c r="T2569" i="1"/>
  <c r="S2569" i="1"/>
  <c r="R2569" i="1"/>
  <c r="Q2569" i="1"/>
  <c r="AE2568" i="1"/>
  <c r="AD2568" i="1"/>
  <c r="AC2568" i="1"/>
  <c r="AB2568" i="1"/>
  <c r="AA2568" i="1"/>
  <c r="Z2568" i="1"/>
  <c r="V2568" i="1"/>
  <c r="T2568" i="1"/>
  <c r="S2568" i="1"/>
  <c r="R2568" i="1"/>
  <c r="Q2568" i="1"/>
  <c r="AE2567" i="1"/>
  <c r="AD2567" i="1"/>
  <c r="AC2567" i="1"/>
  <c r="AB2567" i="1"/>
  <c r="AA2567" i="1"/>
  <c r="Z2567" i="1"/>
  <c r="V2567" i="1"/>
  <c r="T2567" i="1"/>
  <c r="S2567" i="1"/>
  <c r="R2567" i="1"/>
  <c r="Q2567" i="1"/>
  <c r="AE2566" i="1"/>
  <c r="AD2566" i="1"/>
  <c r="AC2566" i="1"/>
  <c r="AB2566" i="1"/>
  <c r="AA2566" i="1"/>
  <c r="Z2566" i="1"/>
  <c r="V2566" i="1"/>
  <c r="T2566" i="1"/>
  <c r="S2566" i="1"/>
  <c r="R2566" i="1"/>
  <c r="Q2566" i="1"/>
  <c r="AE2565" i="1"/>
  <c r="AD2565" i="1"/>
  <c r="AC2565" i="1"/>
  <c r="AB2565" i="1"/>
  <c r="AA2565" i="1"/>
  <c r="Z2565" i="1"/>
  <c r="V2565" i="1"/>
  <c r="T2565" i="1"/>
  <c r="S2565" i="1"/>
  <c r="R2565" i="1"/>
  <c r="Q2565" i="1"/>
  <c r="AE2564" i="1"/>
  <c r="AD2564" i="1"/>
  <c r="AC2564" i="1"/>
  <c r="AB2564" i="1"/>
  <c r="AA2564" i="1"/>
  <c r="Z2564" i="1"/>
  <c r="V2564" i="1"/>
  <c r="T2564" i="1"/>
  <c r="S2564" i="1"/>
  <c r="R2564" i="1"/>
  <c r="Q2564" i="1"/>
  <c r="AE2563" i="1"/>
  <c r="AD2563" i="1"/>
  <c r="AC2563" i="1"/>
  <c r="AB2563" i="1"/>
  <c r="AA2563" i="1"/>
  <c r="Z2563" i="1"/>
  <c r="V2563" i="1"/>
  <c r="T2563" i="1"/>
  <c r="S2563" i="1"/>
  <c r="R2563" i="1"/>
  <c r="Q2563" i="1"/>
  <c r="AE2562" i="1"/>
  <c r="AD2562" i="1"/>
  <c r="AC2562" i="1"/>
  <c r="AB2562" i="1"/>
  <c r="AA2562" i="1"/>
  <c r="Z2562" i="1"/>
  <c r="V2562" i="1"/>
  <c r="T2562" i="1"/>
  <c r="S2562" i="1"/>
  <c r="R2562" i="1"/>
  <c r="Q2562" i="1"/>
  <c r="AE2561" i="1"/>
  <c r="AD2561" i="1"/>
  <c r="AC2561" i="1"/>
  <c r="AB2561" i="1"/>
  <c r="AA2561" i="1"/>
  <c r="Z2561" i="1"/>
  <c r="V2561" i="1"/>
  <c r="T2561" i="1"/>
  <c r="S2561" i="1"/>
  <c r="R2561" i="1"/>
  <c r="Q2561" i="1"/>
  <c r="AE2560" i="1"/>
  <c r="AD2560" i="1"/>
  <c r="AC2560" i="1"/>
  <c r="AB2560" i="1"/>
  <c r="AA2560" i="1"/>
  <c r="Z2560" i="1"/>
  <c r="V2560" i="1"/>
  <c r="T2560" i="1"/>
  <c r="S2560" i="1"/>
  <c r="R2560" i="1"/>
  <c r="Q2560" i="1"/>
  <c r="AE2559" i="1"/>
  <c r="AD2559" i="1"/>
  <c r="AC2559" i="1"/>
  <c r="AB2559" i="1"/>
  <c r="AA2559" i="1"/>
  <c r="Z2559" i="1"/>
  <c r="V2559" i="1"/>
  <c r="T2559" i="1"/>
  <c r="S2559" i="1"/>
  <c r="R2559" i="1"/>
  <c r="Q2559" i="1"/>
  <c r="AE2558" i="1"/>
  <c r="AD2558" i="1"/>
  <c r="AC2558" i="1"/>
  <c r="AB2558" i="1"/>
  <c r="AA2558" i="1"/>
  <c r="Z2558" i="1"/>
  <c r="V2558" i="1"/>
  <c r="T2558" i="1"/>
  <c r="S2558" i="1"/>
  <c r="R2558" i="1"/>
  <c r="Q2558" i="1"/>
  <c r="AE2557" i="1"/>
  <c r="AD2557" i="1"/>
  <c r="AC2557" i="1"/>
  <c r="AB2557" i="1"/>
  <c r="AA2557" i="1"/>
  <c r="Z2557" i="1"/>
  <c r="V2557" i="1"/>
  <c r="T2557" i="1"/>
  <c r="S2557" i="1"/>
  <c r="R2557" i="1"/>
  <c r="Q2557" i="1"/>
  <c r="AE2556" i="1"/>
  <c r="AD2556" i="1"/>
  <c r="AC2556" i="1"/>
  <c r="AB2556" i="1"/>
  <c r="AA2556" i="1"/>
  <c r="Z2556" i="1"/>
  <c r="V2556" i="1"/>
  <c r="T2556" i="1"/>
  <c r="S2556" i="1"/>
  <c r="R2556" i="1"/>
  <c r="Q2556" i="1"/>
  <c r="AE2555" i="1"/>
  <c r="AD2555" i="1"/>
  <c r="AC2555" i="1"/>
  <c r="AB2555" i="1"/>
  <c r="AA2555" i="1"/>
  <c r="Z2555" i="1"/>
  <c r="V2555" i="1"/>
  <c r="T2555" i="1"/>
  <c r="S2555" i="1"/>
  <c r="R2555" i="1"/>
  <c r="Q2555" i="1"/>
  <c r="AE2554" i="1"/>
  <c r="AD2554" i="1"/>
  <c r="AC2554" i="1"/>
  <c r="AB2554" i="1"/>
  <c r="AA2554" i="1"/>
  <c r="Z2554" i="1"/>
  <c r="V2554" i="1"/>
  <c r="T2554" i="1"/>
  <c r="S2554" i="1"/>
  <c r="R2554" i="1"/>
  <c r="Q2554" i="1"/>
  <c r="AE2553" i="1"/>
  <c r="AD2553" i="1"/>
  <c r="AC2553" i="1"/>
  <c r="AB2553" i="1"/>
  <c r="AA2553" i="1"/>
  <c r="Z2553" i="1"/>
  <c r="V2553" i="1"/>
  <c r="T2553" i="1"/>
  <c r="S2553" i="1"/>
  <c r="R2553" i="1"/>
  <c r="Q2553" i="1"/>
  <c r="AE2552" i="1"/>
  <c r="AD2552" i="1"/>
  <c r="AC2552" i="1"/>
  <c r="AB2552" i="1"/>
  <c r="AA2552" i="1"/>
  <c r="Z2552" i="1"/>
  <c r="V2552" i="1"/>
  <c r="T2552" i="1"/>
  <c r="S2552" i="1"/>
  <c r="R2552" i="1"/>
  <c r="Q2552" i="1"/>
  <c r="AE2551" i="1"/>
  <c r="AD2551" i="1"/>
  <c r="AC2551" i="1"/>
  <c r="AB2551" i="1"/>
  <c r="AA2551" i="1"/>
  <c r="Z2551" i="1"/>
  <c r="V2551" i="1"/>
  <c r="T2551" i="1"/>
  <c r="S2551" i="1"/>
  <c r="R2551" i="1"/>
  <c r="Q2551" i="1"/>
  <c r="AE2550" i="1"/>
  <c r="AD2550" i="1"/>
  <c r="AC2550" i="1"/>
  <c r="AB2550" i="1"/>
  <c r="AA2550" i="1"/>
  <c r="Z2550" i="1"/>
  <c r="V2550" i="1"/>
  <c r="T2550" i="1"/>
  <c r="S2550" i="1"/>
  <c r="R2550" i="1"/>
  <c r="Q2550" i="1"/>
  <c r="AE2549" i="1"/>
  <c r="AD2549" i="1"/>
  <c r="AC2549" i="1"/>
  <c r="AB2549" i="1"/>
  <c r="AA2549" i="1"/>
  <c r="Z2549" i="1"/>
  <c r="V2549" i="1"/>
  <c r="T2549" i="1"/>
  <c r="S2549" i="1"/>
  <c r="R2549" i="1"/>
  <c r="Q2549" i="1"/>
  <c r="AE2548" i="1"/>
  <c r="AD2548" i="1"/>
  <c r="AC2548" i="1"/>
  <c r="AB2548" i="1"/>
  <c r="AA2548" i="1"/>
  <c r="Z2548" i="1"/>
  <c r="V2548" i="1"/>
  <c r="T2548" i="1"/>
  <c r="S2548" i="1"/>
  <c r="R2548" i="1"/>
  <c r="Q2548" i="1"/>
  <c r="AE2547" i="1"/>
  <c r="AD2547" i="1"/>
  <c r="AC2547" i="1"/>
  <c r="AB2547" i="1"/>
  <c r="AA2547" i="1"/>
  <c r="Z2547" i="1"/>
  <c r="V2547" i="1"/>
  <c r="T2547" i="1"/>
  <c r="S2547" i="1"/>
  <c r="R2547" i="1"/>
  <c r="Q2547" i="1"/>
  <c r="AE2546" i="1"/>
  <c r="AD2546" i="1"/>
  <c r="AC2546" i="1"/>
  <c r="AB2546" i="1"/>
  <c r="AA2546" i="1"/>
  <c r="Z2546" i="1"/>
  <c r="V2546" i="1"/>
  <c r="T2546" i="1"/>
  <c r="S2546" i="1"/>
  <c r="R2546" i="1"/>
  <c r="Q2546" i="1"/>
  <c r="AE2545" i="1"/>
  <c r="AD2545" i="1"/>
  <c r="AC2545" i="1"/>
  <c r="AB2545" i="1"/>
  <c r="AA2545" i="1"/>
  <c r="Z2545" i="1"/>
  <c r="V2545" i="1"/>
  <c r="T2545" i="1"/>
  <c r="S2545" i="1"/>
  <c r="R2545" i="1"/>
  <c r="Q2545" i="1"/>
  <c r="AE2544" i="1"/>
  <c r="AD2544" i="1"/>
  <c r="AC2544" i="1"/>
  <c r="AB2544" i="1"/>
  <c r="AA2544" i="1"/>
  <c r="Z2544" i="1"/>
  <c r="V2544" i="1"/>
  <c r="T2544" i="1"/>
  <c r="S2544" i="1"/>
  <c r="R2544" i="1"/>
  <c r="Q2544" i="1"/>
  <c r="AE2543" i="1"/>
  <c r="AD2543" i="1"/>
  <c r="AC2543" i="1"/>
  <c r="AB2543" i="1"/>
  <c r="AA2543" i="1"/>
  <c r="Z2543" i="1"/>
  <c r="V2543" i="1"/>
  <c r="T2543" i="1"/>
  <c r="S2543" i="1"/>
  <c r="R2543" i="1"/>
  <c r="Q2543" i="1"/>
  <c r="AE2542" i="1"/>
  <c r="AD2542" i="1"/>
  <c r="AC2542" i="1"/>
  <c r="AB2542" i="1"/>
  <c r="AA2542" i="1"/>
  <c r="Z2542" i="1"/>
  <c r="V2542" i="1"/>
  <c r="T2542" i="1"/>
  <c r="S2542" i="1"/>
  <c r="R2542" i="1"/>
  <c r="Q2542" i="1"/>
  <c r="AE2541" i="1"/>
  <c r="AD2541" i="1"/>
  <c r="AC2541" i="1"/>
  <c r="AB2541" i="1"/>
  <c r="AA2541" i="1"/>
  <c r="Z2541" i="1"/>
  <c r="V2541" i="1"/>
  <c r="T2541" i="1"/>
  <c r="S2541" i="1"/>
  <c r="R2541" i="1"/>
  <c r="Q2541" i="1"/>
  <c r="AE2540" i="1"/>
  <c r="AD2540" i="1"/>
  <c r="AC2540" i="1"/>
  <c r="AB2540" i="1"/>
  <c r="AA2540" i="1"/>
  <c r="Z2540" i="1"/>
  <c r="V2540" i="1"/>
  <c r="T2540" i="1"/>
  <c r="S2540" i="1"/>
  <c r="R2540" i="1"/>
  <c r="Q2540" i="1"/>
  <c r="AE2539" i="1"/>
  <c r="AD2539" i="1"/>
  <c r="AC2539" i="1"/>
  <c r="AB2539" i="1"/>
  <c r="AA2539" i="1"/>
  <c r="Z2539" i="1"/>
  <c r="V2539" i="1"/>
  <c r="T2539" i="1"/>
  <c r="S2539" i="1"/>
  <c r="R2539" i="1"/>
  <c r="Q2539" i="1"/>
  <c r="AE2538" i="1"/>
  <c r="AD2538" i="1"/>
  <c r="AC2538" i="1"/>
  <c r="AB2538" i="1"/>
  <c r="AA2538" i="1"/>
  <c r="Z2538" i="1"/>
  <c r="V2538" i="1"/>
  <c r="T2538" i="1"/>
  <c r="S2538" i="1"/>
  <c r="R2538" i="1"/>
  <c r="Q2538" i="1"/>
  <c r="AE2537" i="1"/>
  <c r="AD2537" i="1"/>
  <c r="AC2537" i="1"/>
  <c r="AB2537" i="1"/>
  <c r="AA2537" i="1"/>
  <c r="Z2537" i="1"/>
  <c r="V2537" i="1"/>
  <c r="T2537" i="1"/>
  <c r="S2537" i="1"/>
  <c r="R2537" i="1"/>
  <c r="Q2537" i="1"/>
  <c r="AE2536" i="1"/>
  <c r="AD2536" i="1"/>
  <c r="AC2536" i="1"/>
  <c r="AB2536" i="1"/>
  <c r="AA2536" i="1"/>
  <c r="Z2536" i="1"/>
  <c r="V2536" i="1"/>
  <c r="T2536" i="1"/>
  <c r="S2536" i="1"/>
  <c r="R2536" i="1"/>
  <c r="Q2536" i="1"/>
  <c r="AE2535" i="1"/>
  <c r="AD2535" i="1"/>
  <c r="AC2535" i="1"/>
  <c r="AB2535" i="1"/>
  <c r="AA2535" i="1"/>
  <c r="Z2535" i="1"/>
  <c r="V2535" i="1"/>
  <c r="T2535" i="1"/>
  <c r="S2535" i="1"/>
  <c r="R2535" i="1"/>
  <c r="Q2535" i="1"/>
  <c r="AE2534" i="1"/>
  <c r="AD2534" i="1"/>
  <c r="AC2534" i="1"/>
  <c r="AB2534" i="1"/>
  <c r="AA2534" i="1"/>
  <c r="Z2534" i="1"/>
  <c r="V2534" i="1"/>
  <c r="T2534" i="1"/>
  <c r="S2534" i="1"/>
  <c r="R2534" i="1"/>
  <c r="Q2534" i="1"/>
  <c r="AE2533" i="1"/>
  <c r="AD2533" i="1"/>
  <c r="AC2533" i="1"/>
  <c r="AB2533" i="1"/>
  <c r="AA2533" i="1"/>
  <c r="Z2533" i="1"/>
  <c r="V2533" i="1"/>
  <c r="T2533" i="1"/>
  <c r="S2533" i="1"/>
  <c r="R2533" i="1"/>
  <c r="Q2533" i="1"/>
  <c r="AE2532" i="1"/>
  <c r="AD2532" i="1"/>
  <c r="AC2532" i="1"/>
  <c r="AB2532" i="1"/>
  <c r="AA2532" i="1"/>
  <c r="Z2532" i="1"/>
  <c r="V2532" i="1"/>
  <c r="T2532" i="1"/>
  <c r="S2532" i="1"/>
  <c r="R2532" i="1"/>
  <c r="Q2532" i="1"/>
  <c r="AE2531" i="1"/>
  <c r="AD2531" i="1"/>
  <c r="AC2531" i="1"/>
  <c r="AB2531" i="1"/>
  <c r="AA2531" i="1"/>
  <c r="Z2531" i="1"/>
  <c r="V2531" i="1"/>
  <c r="T2531" i="1"/>
  <c r="S2531" i="1"/>
  <c r="R2531" i="1"/>
  <c r="Q2531" i="1"/>
  <c r="AE2530" i="1"/>
  <c r="AD2530" i="1"/>
  <c r="AC2530" i="1"/>
  <c r="AB2530" i="1"/>
  <c r="AA2530" i="1"/>
  <c r="Z2530" i="1"/>
  <c r="V2530" i="1"/>
  <c r="T2530" i="1"/>
  <c r="S2530" i="1"/>
  <c r="R2530" i="1"/>
  <c r="Q2530" i="1"/>
  <c r="AE2529" i="1"/>
  <c r="AD2529" i="1"/>
  <c r="AC2529" i="1"/>
  <c r="AB2529" i="1"/>
  <c r="AA2529" i="1"/>
  <c r="Z2529" i="1"/>
  <c r="V2529" i="1"/>
  <c r="T2529" i="1"/>
  <c r="S2529" i="1"/>
  <c r="R2529" i="1"/>
  <c r="Q2529" i="1"/>
  <c r="AE2528" i="1"/>
  <c r="AD2528" i="1"/>
  <c r="AC2528" i="1"/>
  <c r="AB2528" i="1"/>
  <c r="AA2528" i="1"/>
  <c r="Z2528" i="1"/>
  <c r="V2528" i="1"/>
  <c r="T2528" i="1"/>
  <c r="S2528" i="1"/>
  <c r="R2528" i="1"/>
  <c r="Q2528" i="1"/>
  <c r="AE2527" i="1"/>
  <c r="AD2527" i="1"/>
  <c r="AC2527" i="1"/>
  <c r="AB2527" i="1"/>
  <c r="AA2527" i="1"/>
  <c r="Z2527" i="1"/>
  <c r="V2527" i="1"/>
  <c r="T2527" i="1"/>
  <c r="S2527" i="1"/>
  <c r="R2527" i="1"/>
  <c r="Q2527" i="1"/>
  <c r="AE2526" i="1"/>
  <c r="AD2526" i="1"/>
  <c r="AC2526" i="1"/>
  <c r="AB2526" i="1"/>
  <c r="AA2526" i="1"/>
  <c r="Z2526" i="1"/>
  <c r="V2526" i="1"/>
  <c r="T2526" i="1"/>
  <c r="S2526" i="1"/>
  <c r="R2526" i="1"/>
  <c r="Q2526" i="1"/>
  <c r="AE2525" i="1"/>
  <c r="AD2525" i="1"/>
  <c r="AC2525" i="1"/>
  <c r="AB2525" i="1"/>
  <c r="AA2525" i="1"/>
  <c r="Z2525" i="1"/>
  <c r="V2525" i="1"/>
  <c r="T2525" i="1"/>
  <c r="S2525" i="1"/>
  <c r="R2525" i="1"/>
  <c r="Q2525" i="1"/>
  <c r="AE2524" i="1"/>
  <c r="AD2524" i="1"/>
  <c r="AC2524" i="1"/>
  <c r="AB2524" i="1"/>
  <c r="AA2524" i="1"/>
  <c r="Z2524" i="1"/>
  <c r="V2524" i="1"/>
  <c r="T2524" i="1"/>
  <c r="S2524" i="1"/>
  <c r="R2524" i="1"/>
  <c r="Q2524" i="1"/>
  <c r="AE2523" i="1"/>
  <c r="AD2523" i="1"/>
  <c r="AC2523" i="1"/>
  <c r="AB2523" i="1"/>
  <c r="AA2523" i="1"/>
  <c r="Z2523" i="1"/>
  <c r="V2523" i="1"/>
  <c r="T2523" i="1"/>
  <c r="S2523" i="1"/>
  <c r="R2523" i="1"/>
  <c r="Q2523" i="1"/>
  <c r="AE2522" i="1"/>
  <c r="AD2522" i="1"/>
  <c r="AC2522" i="1"/>
  <c r="AB2522" i="1"/>
  <c r="AA2522" i="1"/>
  <c r="Z2522" i="1"/>
  <c r="V2522" i="1"/>
  <c r="T2522" i="1"/>
  <c r="S2522" i="1"/>
  <c r="R2522" i="1"/>
  <c r="Q2522" i="1"/>
  <c r="AE2521" i="1"/>
  <c r="AD2521" i="1"/>
  <c r="AC2521" i="1"/>
  <c r="AB2521" i="1"/>
  <c r="AA2521" i="1"/>
  <c r="Z2521" i="1"/>
  <c r="V2521" i="1"/>
  <c r="T2521" i="1"/>
  <c r="S2521" i="1"/>
  <c r="R2521" i="1"/>
  <c r="Q2521" i="1"/>
  <c r="AE2520" i="1"/>
  <c r="AD2520" i="1"/>
  <c r="AC2520" i="1"/>
  <c r="AB2520" i="1"/>
  <c r="AA2520" i="1"/>
  <c r="Z2520" i="1"/>
  <c r="V2520" i="1"/>
  <c r="T2520" i="1"/>
  <c r="S2520" i="1"/>
  <c r="R2520" i="1"/>
  <c r="Q2520" i="1"/>
  <c r="AE2519" i="1"/>
  <c r="AD2519" i="1"/>
  <c r="AC2519" i="1"/>
  <c r="AB2519" i="1"/>
  <c r="AA2519" i="1"/>
  <c r="Z2519" i="1"/>
  <c r="V2519" i="1"/>
  <c r="T2519" i="1"/>
  <c r="S2519" i="1"/>
  <c r="R2519" i="1"/>
  <c r="Q2519" i="1"/>
  <c r="AE2518" i="1"/>
  <c r="AD2518" i="1"/>
  <c r="AC2518" i="1"/>
  <c r="AB2518" i="1"/>
  <c r="AA2518" i="1"/>
  <c r="Z2518" i="1"/>
  <c r="V2518" i="1"/>
  <c r="T2518" i="1"/>
  <c r="S2518" i="1"/>
  <c r="R2518" i="1"/>
  <c r="Q2518" i="1"/>
  <c r="AE2517" i="1"/>
  <c r="AD2517" i="1"/>
  <c r="AC2517" i="1"/>
  <c r="AB2517" i="1"/>
  <c r="AA2517" i="1"/>
  <c r="Z2517" i="1"/>
  <c r="V2517" i="1"/>
  <c r="T2517" i="1"/>
  <c r="S2517" i="1"/>
  <c r="R2517" i="1"/>
  <c r="Q2517" i="1"/>
  <c r="AE2516" i="1"/>
  <c r="AD2516" i="1"/>
  <c r="AC2516" i="1"/>
  <c r="AB2516" i="1"/>
  <c r="AA2516" i="1"/>
  <c r="Z2516" i="1"/>
  <c r="V2516" i="1"/>
  <c r="T2516" i="1"/>
  <c r="S2516" i="1"/>
  <c r="R2516" i="1"/>
  <c r="Q2516" i="1"/>
  <c r="AE2515" i="1"/>
  <c r="AD2515" i="1"/>
  <c r="AC2515" i="1"/>
  <c r="AB2515" i="1"/>
  <c r="AA2515" i="1"/>
  <c r="Z2515" i="1"/>
  <c r="V2515" i="1"/>
  <c r="T2515" i="1"/>
  <c r="S2515" i="1"/>
  <c r="R2515" i="1"/>
  <c r="Q2515" i="1"/>
  <c r="AE2514" i="1"/>
  <c r="AD2514" i="1"/>
  <c r="AC2514" i="1"/>
  <c r="AB2514" i="1"/>
  <c r="AA2514" i="1"/>
  <c r="Z2514" i="1"/>
  <c r="V2514" i="1"/>
  <c r="T2514" i="1"/>
  <c r="S2514" i="1"/>
  <c r="R2514" i="1"/>
  <c r="Q2514" i="1"/>
  <c r="AE2513" i="1"/>
  <c r="AD2513" i="1"/>
  <c r="AC2513" i="1"/>
  <c r="AB2513" i="1"/>
  <c r="AA2513" i="1"/>
  <c r="Z2513" i="1"/>
  <c r="V2513" i="1"/>
  <c r="T2513" i="1"/>
  <c r="S2513" i="1"/>
  <c r="R2513" i="1"/>
  <c r="Q2513" i="1"/>
  <c r="AE2512" i="1"/>
  <c r="AD2512" i="1"/>
  <c r="AC2512" i="1"/>
  <c r="AB2512" i="1"/>
  <c r="AA2512" i="1"/>
  <c r="Z2512" i="1"/>
  <c r="V2512" i="1"/>
  <c r="T2512" i="1"/>
  <c r="S2512" i="1"/>
  <c r="R2512" i="1"/>
  <c r="Q2512" i="1"/>
  <c r="AE2511" i="1"/>
  <c r="AD2511" i="1"/>
  <c r="AC2511" i="1"/>
  <c r="AB2511" i="1"/>
  <c r="AA2511" i="1"/>
  <c r="Z2511" i="1"/>
  <c r="V2511" i="1"/>
  <c r="T2511" i="1"/>
  <c r="S2511" i="1"/>
  <c r="R2511" i="1"/>
  <c r="Q2511" i="1"/>
  <c r="AE2510" i="1"/>
  <c r="AD2510" i="1"/>
  <c r="AC2510" i="1"/>
  <c r="AB2510" i="1"/>
  <c r="AA2510" i="1"/>
  <c r="Z2510" i="1"/>
  <c r="V2510" i="1"/>
  <c r="T2510" i="1"/>
  <c r="S2510" i="1"/>
  <c r="R2510" i="1"/>
  <c r="Q2510" i="1"/>
  <c r="AE2509" i="1"/>
  <c r="AD2509" i="1"/>
  <c r="AC2509" i="1"/>
  <c r="AB2509" i="1"/>
  <c r="AA2509" i="1"/>
  <c r="Z2509" i="1"/>
  <c r="V2509" i="1"/>
  <c r="T2509" i="1"/>
  <c r="S2509" i="1"/>
  <c r="R2509" i="1"/>
  <c r="Q2509" i="1"/>
  <c r="AE2508" i="1"/>
  <c r="AD2508" i="1"/>
  <c r="AC2508" i="1"/>
  <c r="AB2508" i="1"/>
  <c r="AA2508" i="1"/>
  <c r="Z2508" i="1"/>
  <c r="V2508" i="1"/>
  <c r="T2508" i="1"/>
  <c r="S2508" i="1"/>
  <c r="R2508" i="1"/>
  <c r="Q2508" i="1"/>
  <c r="AE2507" i="1"/>
  <c r="AD2507" i="1"/>
  <c r="AC2507" i="1"/>
  <c r="AB2507" i="1"/>
  <c r="AA2507" i="1"/>
  <c r="Z2507" i="1"/>
  <c r="V2507" i="1"/>
  <c r="T2507" i="1"/>
  <c r="S2507" i="1"/>
  <c r="R2507" i="1"/>
  <c r="Q2507" i="1"/>
  <c r="AE2506" i="1"/>
  <c r="AD2506" i="1"/>
  <c r="AC2506" i="1"/>
  <c r="AB2506" i="1"/>
  <c r="AA2506" i="1"/>
  <c r="Z2506" i="1"/>
  <c r="V2506" i="1"/>
  <c r="T2506" i="1"/>
  <c r="S2506" i="1"/>
  <c r="R2506" i="1"/>
  <c r="Q2506" i="1"/>
  <c r="AE2505" i="1"/>
  <c r="AD2505" i="1"/>
  <c r="AC2505" i="1"/>
  <c r="AB2505" i="1"/>
  <c r="AA2505" i="1"/>
  <c r="Z2505" i="1"/>
  <c r="V2505" i="1"/>
  <c r="T2505" i="1"/>
  <c r="S2505" i="1"/>
  <c r="R2505" i="1"/>
  <c r="Q2505" i="1"/>
  <c r="AE2504" i="1"/>
  <c r="AD2504" i="1"/>
  <c r="AC2504" i="1"/>
  <c r="AB2504" i="1"/>
  <c r="AA2504" i="1"/>
  <c r="Z2504" i="1"/>
  <c r="V2504" i="1"/>
  <c r="T2504" i="1"/>
  <c r="S2504" i="1"/>
  <c r="R2504" i="1"/>
  <c r="Q2504" i="1"/>
  <c r="AE2503" i="1"/>
  <c r="AD2503" i="1"/>
  <c r="AC2503" i="1"/>
  <c r="AB2503" i="1"/>
  <c r="AA2503" i="1"/>
  <c r="Z2503" i="1"/>
  <c r="V2503" i="1"/>
  <c r="T2503" i="1"/>
  <c r="S2503" i="1"/>
  <c r="R2503" i="1"/>
  <c r="Q2503" i="1"/>
  <c r="AE2502" i="1"/>
  <c r="AD2502" i="1"/>
  <c r="AC2502" i="1"/>
  <c r="AB2502" i="1"/>
  <c r="AA2502" i="1"/>
  <c r="Z2502" i="1"/>
  <c r="V2502" i="1"/>
  <c r="T2502" i="1"/>
  <c r="S2502" i="1"/>
  <c r="R2502" i="1"/>
  <c r="Q2502" i="1"/>
  <c r="AE2501" i="1"/>
  <c r="AD2501" i="1"/>
  <c r="AC2501" i="1"/>
  <c r="AB2501" i="1"/>
  <c r="AA2501" i="1"/>
  <c r="Z2501" i="1"/>
  <c r="V2501" i="1"/>
  <c r="T2501" i="1"/>
  <c r="S2501" i="1"/>
  <c r="R2501" i="1"/>
  <c r="Q2501" i="1"/>
  <c r="AE2500" i="1"/>
  <c r="AD2500" i="1"/>
  <c r="AC2500" i="1"/>
  <c r="AB2500" i="1"/>
  <c r="AA2500" i="1"/>
  <c r="Z2500" i="1"/>
  <c r="V2500" i="1"/>
  <c r="T2500" i="1"/>
  <c r="S2500" i="1"/>
  <c r="R2500" i="1"/>
  <c r="Q2500" i="1"/>
  <c r="AE2499" i="1"/>
  <c r="AD2499" i="1"/>
  <c r="AC2499" i="1"/>
  <c r="AB2499" i="1"/>
  <c r="AA2499" i="1"/>
  <c r="Z2499" i="1"/>
  <c r="V2499" i="1"/>
  <c r="T2499" i="1"/>
  <c r="S2499" i="1"/>
  <c r="R2499" i="1"/>
  <c r="Q2499" i="1"/>
  <c r="AE2498" i="1"/>
  <c r="AD2498" i="1"/>
  <c r="AC2498" i="1"/>
  <c r="AB2498" i="1"/>
  <c r="AA2498" i="1"/>
  <c r="Z2498" i="1"/>
  <c r="V2498" i="1"/>
  <c r="T2498" i="1"/>
  <c r="S2498" i="1"/>
  <c r="R2498" i="1"/>
  <c r="Q2498" i="1"/>
  <c r="AE2497" i="1"/>
  <c r="AD2497" i="1"/>
  <c r="AC2497" i="1"/>
  <c r="AB2497" i="1"/>
  <c r="AA2497" i="1"/>
  <c r="Z2497" i="1"/>
  <c r="V2497" i="1"/>
  <c r="T2497" i="1"/>
  <c r="S2497" i="1"/>
  <c r="R2497" i="1"/>
  <c r="Q2497" i="1"/>
  <c r="AE2496" i="1"/>
  <c r="AD2496" i="1"/>
  <c r="AC2496" i="1"/>
  <c r="AB2496" i="1"/>
  <c r="AA2496" i="1"/>
  <c r="Z2496" i="1"/>
  <c r="V2496" i="1"/>
  <c r="T2496" i="1"/>
  <c r="S2496" i="1"/>
  <c r="R2496" i="1"/>
  <c r="Q2496" i="1"/>
  <c r="AE2495" i="1"/>
  <c r="AD2495" i="1"/>
  <c r="AC2495" i="1"/>
  <c r="AB2495" i="1"/>
  <c r="AA2495" i="1"/>
  <c r="Z2495" i="1"/>
  <c r="V2495" i="1"/>
  <c r="T2495" i="1"/>
  <c r="S2495" i="1"/>
  <c r="R2495" i="1"/>
  <c r="Q2495" i="1"/>
  <c r="AE2494" i="1"/>
  <c r="AD2494" i="1"/>
  <c r="AC2494" i="1"/>
  <c r="AB2494" i="1"/>
  <c r="AA2494" i="1"/>
  <c r="Z2494" i="1"/>
  <c r="V2494" i="1"/>
  <c r="T2494" i="1"/>
  <c r="S2494" i="1"/>
  <c r="R2494" i="1"/>
  <c r="Q2494" i="1"/>
  <c r="AE2493" i="1"/>
  <c r="AD2493" i="1"/>
  <c r="AC2493" i="1"/>
  <c r="AB2493" i="1"/>
  <c r="AA2493" i="1"/>
  <c r="Z2493" i="1"/>
  <c r="V2493" i="1"/>
  <c r="T2493" i="1"/>
  <c r="S2493" i="1"/>
  <c r="R2493" i="1"/>
  <c r="Q2493" i="1"/>
  <c r="AE2492" i="1"/>
  <c r="AD2492" i="1"/>
  <c r="AC2492" i="1"/>
  <c r="AB2492" i="1"/>
  <c r="AA2492" i="1"/>
  <c r="Z2492" i="1"/>
  <c r="V2492" i="1"/>
  <c r="T2492" i="1"/>
  <c r="S2492" i="1"/>
  <c r="R2492" i="1"/>
  <c r="Q2492" i="1"/>
  <c r="AE2491" i="1"/>
  <c r="AD2491" i="1"/>
  <c r="AC2491" i="1"/>
  <c r="AB2491" i="1"/>
  <c r="AA2491" i="1"/>
  <c r="Z2491" i="1"/>
  <c r="V2491" i="1"/>
  <c r="T2491" i="1"/>
  <c r="S2491" i="1"/>
  <c r="R2491" i="1"/>
  <c r="Q2491" i="1"/>
  <c r="AE2490" i="1"/>
  <c r="AD2490" i="1"/>
  <c r="AC2490" i="1"/>
  <c r="AB2490" i="1"/>
  <c r="AA2490" i="1"/>
  <c r="Z2490" i="1"/>
  <c r="V2490" i="1"/>
  <c r="T2490" i="1"/>
  <c r="S2490" i="1"/>
  <c r="R2490" i="1"/>
  <c r="Q2490" i="1"/>
  <c r="AE2489" i="1"/>
  <c r="AD2489" i="1"/>
  <c r="AC2489" i="1"/>
  <c r="AB2489" i="1"/>
  <c r="AA2489" i="1"/>
  <c r="Z2489" i="1"/>
  <c r="V2489" i="1"/>
  <c r="T2489" i="1"/>
  <c r="S2489" i="1"/>
  <c r="R2489" i="1"/>
  <c r="Q2489" i="1"/>
  <c r="AE2488" i="1"/>
  <c r="AD2488" i="1"/>
  <c r="AC2488" i="1"/>
  <c r="AB2488" i="1"/>
  <c r="AA2488" i="1"/>
  <c r="Z2488" i="1"/>
  <c r="V2488" i="1"/>
  <c r="T2488" i="1"/>
  <c r="S2488" i="1"/>
  <c r="R2488" i="1"/>
  <c r="Q2488" i="1"/>
  <c r="AE2487" i="1"/>
  <c r="AD2487" i="1"/>
  <c r="AC2487" i="1"/>
  <c r="AB2487" i="1"/>
  <c r="AA2487" i="1"/>
  <c r="Z2487" i="1"/>
  <c r="V2487" i="1"/>
  <c r="T2487" i="1"/>
  <c r="S2487" i="1"/>
  <c r="R2487" i="1"/>
  <c r="Q2487" i="1"/>
  <c r="AE2486" i="1"/>
  <c r="AD2486" i="1"/>
  <c r="AC2486" i="1"/>
  <c r="AB2486" i="1"/>
  <c r="AA2486" i="1"/>
  <c r="Z2486" i="1"/>
  <c r="V2486" i="1"/>
  <c r="T2486" i="1"/>
  <c r="S2486" i="1"/>
  <c r="R2486" i="1"/>
  <c r="Q2486" i="1"/>
  <c r="AE2485" i="1"/>
  <c r="AD2485" i="1"/>
  <c r="AC2485" i="1"/>
  <c r="AB2485" i="1"/>
  <c r="AA2485" i="1"/>
  <c r="Z2485" i="1"/>
  <c r="V2485" i="1"/>
  <c r="T2485" i="1"/>
  <c r="S2485" i="1"/>
  <c r="R2485" i="1"/>
  <c r="Q2485" i="1"/>
  <c r="AE2484" i="1"/>
  <c r="AD2484" i="1"/>
  <c r="AC2484" i="1"/>
  <c r="AB2484" i="1"/>
  <c r="AA2484" i="1"/>
  <c r="Z2484" i="1"/>
  <c r="V2484" i="1"/>
  <c r="T2484" i="1"/>
  <c r="S2484" i="1"/>
  <c r="R2484" i="1"/>
  <c r="Q2484" i="1"/>
  <c r="AE2483" i="1"/>
  <c r="AD2483" i="1"/>
  <c r="AC2483" i="1"/>
  <c r="AB2483" i="1"/>
  <c r="AA2483" i="1"/>
  <c r="Z2483" i="1"/>
  <c r="V2483" i="1"/>
  <c r="T2483" i="1"/>
  <c r="S2483" i="1"/>
  <c r="R2483" i="1"/>
  <c r="Q2483" i="1"/>
  <c r="AE2482" i="1"/>
  <c r="AD2482" i="1"/>
  <c r="AC2482" i="1"/>
  <c r="AB2482" i="1"/>
  <c r="AA2482" i="1"/>
  <c r="Z2482" i="1"/>
  <c r="V2482" i="1"/>
  <c r="T2482" i="1"/>
  <c r="S2482" i="1"/>
  <c r="R2482" i="1"/>
  <c r="Q2482" i="1"/>
  <c r="AE2481" i="1"/>
  <c r="AD2481" i="1"/>
  <c r="AC2481" i="1"/>
  <c r="AB2481" i="1"/>
  <c r="AA2481" i="1"/>
  <c r="Z2481" i="1"/>
  <c r="V2481" i="1"/>
  <c r="T2481" i="1"/>
  <c r="S2481" i="1"/>
  <c r="R2481" i="1"/>
  <c r="Q2481" i="1"/>
  <c r="AE2480" i="1"/>
  <c r="AD2480" i="1"/>
  <c r="AC2480" i="1"/>
  <c r="AB2480" i="1"/>
  <c r="AA2480" i="1"/>
  <c r="Z2480" i="1"/>
  <c r="V2480" i="1"/>
  <c r="T2480" i="1"/>
  <c r="S2480" i="1"/>
  <c r="R2480" i="1"/>
  <c r="Q2480" i="1"/>
  <c r="AE2479" i="1"/>
  <c r="AD2479" i="1"/>
  <c r="AC2479" i="1"/>
  <c r="AB2479" i="1"/>
  <c r="AA2479" i="1"/>
  <c r="Z2479" i="1"/>
  <c r="V2479" i="1"/>
  <c r="T2479" i="1"/>
  <c r="S2479" i="1"/>
  <c r="R2479" i="1"/>
  <c r="Q2479" i="1"/>
  <c r="AE2478" i="1"/>
  <c r="AD2478" i="1"/>
  <c r="AC2478" i="1"/>
  <c r="AB2478" i="1"/>
  <c r="AA2478" i="1"/>
  <c r="Z2478" i="1"/>
  <c r="V2478" i="1"/>
  <c r="T2478" i="1"/>
  <c r="S2478" i="1"/>
  <c r="R2478" i="1"/>
  <c r="Q2478" i="1"/>
  <c r="AE2477" i="1"/>
  <c r="AD2477" i="1"/>
  <c r="AC2477" i="1"/>
  <c r="AB2477" i="1"/>
  <c r="AA2477" i="1"/>
  <c r="Z2477" i="1"/>
  <c r="V2477" i="1"/>
  <c r="T2477" i="1"/>
  <c r="S2477" i="1"/>
  <c r="R2477" i="1"/>
  <c r="Q2477" i="1"/>
  <c r="AE2476" i="1"/>
  <c r="AD2476" i="1"/>
  <c r="AC2476" i="1"/>
  <c r="AB2476" i="1"/>
  <c r="AA2476" i="1"/>
  <c r="Z2476" i="1"/>
  <c r="V2476" i="1"/>
  <c r="T2476" i="1"/>
  <c r="S2476" i="1"/>
  <c r="R2476" i="1"/>
  <c r="Q2476" i="1"/>
  <c r="AE2475" i="1"/>
  <c r="AD2475" i="1"/>
  <c r="AC2475" i="1"/>
  <c r="AB2475" i="1"/>
  <c r="AA2475" i="1"/>
  <c r="Z2475" i="1"/>
  <c r="V2475" i="1"/>
  <c r="T2475" i="1"/>
  <c r="S2475" i="1"/>
  <c r="R2475" i="1"/>
  <c r="Q2475" i="1"/>
  <c r="AE2474" i="1"/>
  <c r="AD2474" i="1"/>
  <c r="AC2474" i="1"/>
  <c r="AB2474" i="1"/>
  <c r="AA2474" i="1"/>
  <c r="Z2474" i="1"/>
  <c r="V2474" i="1"/>
  <c r="T2474" i="1"/>
  <c r="S2474" i="1"/>
  <c r="R2474" i="1"/>
  <c r="Q2474" i="1"/>
  <c r="AE2473" i="1"/>
  <c r="AD2473" i="1"/>
  <c r="AC2473" i="1"/>
  <c r="AB2473" i="1"/>
  <c r="AA2473" i="1"/>
  <c r="Z2473" i="1"/>
  <c r="V2473" i="1"/>
  <c r="T2473" i="1"/>
  <c r="S2473" i="1"/>
  <c r="R2473" i="1"/>
  <c r="Q2473" i="1"/>
  <c r="AE2472" i="1"/>
  <c r="AD2472" i="1"/>
  <c r="AC2472" i="1"/>
  <c r="AB2472" i="1"/>
  <c r="AA2472" i="1"/>
  <c r="Z2472" i="1"/>
  <c r="V2472" i="1"/>
  <c r="T2472" i="1"/>
  <c r="S2472" i="1"/>
  <c r="R2472" i="1"/>
  <c r="Q2472" i="1"/>
  <c r="AE2471" i="1"/>
  <c r="AD2471" i="1"/>
  <c r="AC2471" i="1"/>
  <c r="AB2471" i="1"/>
  <c r="AA2471" i="1"/>
  <c r="Z2471" i="1"/>
  <c r="V2471" i="1"/>
  <c r="T2471" i="1"/>
  <c r="S2471" i="1"/>
  <c r="R2471" i="1"/>
  <c r="Q2471" i="1"/>
  <c r="AE2470" i="1"/>
  <c r="AD2470" i="1"/>
  <c r="AC2470" i="1"/>
  <c r="AB2470" i="1"/>
  <c r="AA2470" i="1"/>
  <c r="Z2470" i="1"/>
  <c r="V2470" i="1"/>
  <c r="T2470" i="1"/>
  <c r="S2470" i="1"/>
  <c r="R2470" i="1"/>
  <c r="Q2470" i="1"/>
  <c r="AE2469" i="1"/>
  <c r="AD2469" i="1"/>
  <c r="AC2469" i="1"/>
  <c r="AB2469" i="1"/>
  <c r="AA2469" i="1"/>
  <c r="Z2469" i="1"/>
  <c r="V2469" i="1"/>
  <c r="T2469" i="1"/>
  <c r="S2469" i="1"/>
  <c r="R2469" i="1"/>
  <c r="Q2469" i="1"/>
  <c r="AE2468" i="1"/>
  <c r="AD2468" i="1"/>
  <c r="AC2468" i="1"/>
  <c r="AB2468" i="1"/>
  <c r="AA2468" i="1"/>
  <c r="Z2468" i="1"/>
  <c r="V2468" i="1"/>
  <c r="T2468" i="1"/>
  <c r="S2468" i="1"/>
  <c r="R2468" i="1"/>
  <c r="Q2468" i="1"/>
  <c r="AE2467" i="1"/>
  <c r="AD2467" i="1"/>
  <c r="AC2467" i="1"/>
  <c r="AB2467" i="1"/>
  <c r="AA2467" i="1"/>
  <c r="Z2467" i="1"/>
  <c r="V2467" i="1"/>
  <c r="T2467" i="1"/>
  <c r="S2467" i="1"/>
  <c r="R2467" i="1"/>
  <c r="Q2467" i="1"/>
  <c r="AE2466" i="1"/>
  <c r="AD2466" i="1"/>
  <c r="AC2466" i="1"/>
  <c r="AB2466" i="1"/>
  <c r="AA2466" i="1"/>
  <c r="Z2466" i="1"/>
  <c r="V2466" i="1"/>
  <c r="T2466" i="1"/>
  <c r="S2466" i="1"/>
  <c r="R2466" i="1"/>
  <c r="Q2466" i="1"/>
  <c r="AE2465" i="1"/>
  <c r="AD2465" i="1"/>
  <c r="AC2465" i="1"/>
  <c r="AB2465" i="1"/>
  <c r="AA2465" i="1"/>
  <c r="Z2465" i="1"/>
  <c r="V2465" i="1"/>
  <c r="T2465" i="1"/>
  <c r="S2465" i="1"/>
  <c r="R2465" i="1"/>
  <c r="Q2465" i="1"/>
  <c r="AE2464" i="1"/>
  <c r="AD2464" i="1"/>
  <c r="AC2464" i="1"/>
  <c r="AB2464" i="1"/>
  <c r="AA2464" i="1"/>
  <c r="Z2464" i="1"/>
  <c r="V2464" i="1"/>
  <c r="T2464" i="1"/>
  <c r="S2464" i="1"/>
  <c r="R2464" i="1"/>
  <c r="Q2464" i="1"/>
  <c r="AE2463" i="1"/>
  <c r="AD2463" i="1"/>
  <c r="AC2463" i="1"/>
  <c r="AB2463" i="1"/>
  <c r="AA2463" i="1"/>
  <c r="Z2463" i="1"/>
  <c r="V2463" i="1"/>
  <c r="T2463" i="1"/>
  <c r="S2463" i="1"/>
  <c r="R2463" i="1"/>
  <c r="Q2463" i="1"/>
  <c r="AE2462" i="1"/>
  <c r="AD2462" i="1"/>
  <c r="AC2462" i="1"/>
  <c r="AB2462" i="1"/>
  <c r="AA2462" i="1"/>
  <c r="Z2462" i="1"/>
  <c r="V2462" i="1"/>
  <c r="T2462" i="1"/>
  <c r="S2462" i="1"/>
  <c r="R2462" i="1"/>
  <c r="Q2462" i="1"/>
  <c r="AE2461" i="1"/>
  <c r="AD2461" i="1"/>
  <c r="AC2461" i="1"/>
  <c r="AB2461" i="1"/>
  <c r="AA2461" i="1"/>
  <c r="Z2461" i="1"/>
  <c r="V2461" i="1"/>
  <c r="T2461" i="1"/>
  <c r="S2461" i="1"/>
  <c r="R2461" i="1"/>
  <c r="Q2461" i="1"/>
  <c r="AE2460" i="1"/>
  <c r="AD2460" i="1"/>
  <c r="AC2460" i="1"/>
  <c r="AB2460" i="1"/>
  <c r="AA2460" i="1"/>
  <c r="Z2460" i="1"/>
  <c r="V2460" i="1"/>
  <c r="T2460" i="1"/>
  <c r="S2460" i="1"/>
  <c r="R2460" i="1"/>
  <c r="Q2460" i="1"/>
  <c r="AE2459" i="1"/>
  <c r="AD2459" i="1"/>
  <c r="AC2459" i="1"/>
  <c r="AB2459" i="1"/>
  <c r="AA2459" i="1"/>
  <c r="Z2459" i="1"/>
  <c r="V2459" i="1"/>
  <c r="T2459" i="1"/>
  <c r="S2459" i="1"/>
  <c r="R2459" i="1"/>
  <c r="Q2459" i="1"/>
  <c r="AE2458" i="1"/>
  <c r="AD2458" i="1"/>
  <c r="AC2458" i="1"/>
  <c r="AB2458" i="1"/>
  <c r="AA2458" i="1"/>
  <c r="Z2458" i="1"/>
  <c r="V2458" i="1"/>
  <c r="T2458" i="1"/>
  <c r="S2458" i="1"/>
  <c r="R2458" i="1"/>
  <c r="Q2458" i="1"/>
  <c r="AE2457" i="1"/>
  <c r="AD2457" i="1"/>
  <c r="AC2457" i="1"/>
  <c r="AB2457" i="1"/>
  <c r="AA2457" i="1"/>
  <c r="Z2457" i="1"/>
  <c r="V2457" i="1"/>
  <c r="T2457" i="1"/>
  <c r="S2457" i="1"/>
  <c r="R2457" i="1"/>
  <c r="Q2457" i="1"/>
  <c r="AE2456" i="1"/>
  <c r="AD2456" i="1"/>
  <c r="AC2456" i="1"/>
  <c r="AB2456" i="1"/>
  <c r="AA2456" i="1"/>
  <c r="Z2456" i="1"/>
  <c r="V2456" i="1"/>
  <c r="T2456" i="1"/>
  <c r="S2456" i="1"/>
  <c r="R2456" i="1"/>
  <c r="Q2456" i="1"/>
  <c r="AE2455" i="1"/>
  <c r="AD2455" i="1"/>
  <c r="AC2455" i="1"/>
  <c r="AB2455" i="1"/>
  <c r="AA2455" i="1"/>
  <c r="Z2455" i="1"/>
  <c r="V2455" i="1"/>
  <c r="T2455" i="1"/>
  <c r="S2455" i="1"/>
  <c r="R2455" i="1"/>
  <c r="Q2455" i="1"/>
  <c r="AE2454" i="1"/>
  <c r="AD2454" i="1"/>
  <c r="AC2454" i="1"/>
  <c r="AB2454" i="1"/>
  <c r="AA2454" i="1"/>
  <c r="Z2454" i="1"/>
  <c r="V2454" i="1"/>
  <c r="T2454" i="1"/>
  <c r="S2454" i="1"/>
  <c r="R2454" i="1"/>
  <c r="Q2454" i="1"/>
  <c r="AE2453" i="1"/>
  <c r="AD2453" i="1"/>
  <c r="AC2453" i="1"/>
  <c r="AB2453" i="1"/>
  <c r="AA2453" i="1"/>
  <c r="Z2453" i="1"/>
  <c r="V2453" i="1"/>
  <c r="T2453" i="1"/>
  <c r="S2453" i="1"/>
  <c r="R2453" i="1"/>
  <c r="Q2453" i="1"/>
  <c r="AE2452" i="1"/>
  <c r="AD2452" i="1"/>
  <c r="AC2452" i="1"/>
  <c r="AB2452" i="1"/>
  <c r="AA2452" i="1"/>
  <c r="Z2452" i="1"/>
  <c r="V2452" i="1"/>
  <c r="T2452" i="1"/>
  <c r="S2452" i="1"/>
  <c r="R2452" i="1"/>
  <c r="Q2452" i="1"/>
  <c r="AE2451" i="1"/>
  <c r="AD2451" i="1"/>
  <c r="AC2451" i="1"/>
  <c r="AB2451" i="1"/>
  <c r="AA2451" i="1"/>
  <c r="Z2451" i="1"/>
  <c r="V2451" i="1"/>
  <c r="T2451" i="1"/>
  <c r="S2451" i="1"/>
  <c r="R2451" i="1"/>
  <c r="Q2451" i="1"/>
  <c r="AE2450" i="1"/>
  <c r="AD2450" i="1"/>
  <c r="AC2450" i="1"/>
  <c r="AB2450" i="1"/>
  <c r="AA2450" i="1"/>
  <c r="Z2450" i="1"/>
  <c r="V2450" i="1"/>
  <c r="T2450" i="1"/>
  <c r="S2450" i="1"/>
  <c r="R2450" i="1"/>
  <c r="Q2450" i="1"/>
  <c r="AE2449" i="1"/>
  <c r="AD2449" i="1"/>
  <c r="AC2449" i="1"/>
  <c r="AB2449" i="1"/>
  <c r="AA2449" i="1"/>
  <c r="Z2449" i="1"/>
  <c r="V2449" i="1"/>
  <c r="T2449" i="1"/>
  <c r="S2449" i="1"/>
  <c r="R2449" i="1"/>
  <c r="Q2449" i="1"/>
  <c r="AE2448" i="1"/>
  <c r="AD2448" i="1"/>
  <c r="AC2448" i="1"/>
  <c r="AB2448" i="1"/>
  <c r="AA2448" i="1"/>
  <c r="Z2448" i="1"/>
  <c r="V2448" i="1"/>
  <c r="T2448" i="1"/>
  <c r="S2448" i="1"/>
  <c r="R2448" i="1"/>
  <c r="Q2448" i="1"/>
  <c r="AE2447" i="1"/>
  <c r="AD2447" i="1"/>
  <c r="AC2447" i="1"/>
  <c r="AB2447" i="1"/>
  <c r="AA2447" i="1"/>
  <c r="Z2447" i="1"/>
  <c r="V2447" i="1"/>
  <c r="T2447" i="1"/>
  <c r="S2447" i="1"/>
  <c r="R2447" i="1"/>
  <c r="Q2447" i="1"/>
  <c r="AE2446" i="1"/>
  <c r="AD2446" i="1"/>
  <c r="AC2446" i="1"/>
  <c r="AB2446" i="1"/>
  <c r="AA2446" i="1"/>
  <c r="Z2446" i="1"/>
  <c r="V2446" i="1"/>
  <c r="T2446" i="1"/>
  <c r="S2446" i="1"/>
  <c r="R2446" i="1"/>
  <c r="Q2446" i="1"/>
  <c r="AE2445" i="1"/>
  <c r="AD2445" i="1"/>
  <c r="AC2445" i="1"/>
  <c r="AB2445" i="1"/>
  <c r="AA2445" i="1"/>
  <c r="Z2445" i="1"/>
  <c r="V2445" i="1"/>
  <c r="T2445" i="1"/>
  <c r="S2445" i="1"/>
  <c r="R2445" i="1"/>
  <c r="Q2445" i="1"/>
  <c r="AE2444" i="1"/>
  <c r="AD2444" i="1"/>
  <c r="AC2444" i="1"/>
  <c r="AB2444" i="1"/>
  <c r="AA2444" i="1"/>
  <c r="Z2444" i="1"/>
  <c r="V2444" i="1"/>
  <c r="T2444" i="1"/>
  <c r="S2444" i="1"/>
  <c r="R2444" i="1"/>
  <c r="Q2444" i="1"/>
  <c r="AE2443" i="1"/>
  <c r="AD2443" i="1"/>
  <c r="AC2443" i="1"/>
  <c r="AB2443" i="1"/>
  <c r="AA2443" i="1"/>
  <c r="Z2443" i="1"/>
  <c r="V2443" i="1"/>
  <c r="T2443" i="1"/>
  <c r="S2443" i="1"/>
  <c r="R2443" i="1"/>
  <c r="Q2443" i="1"/>
  <c r="AE2442" i="1"/>
  <c r="AD2442" i="1"/>
  <c r="AC2442" i="1"/>
  <c r="AB2442" i="1"/>
  <c r="AA2442" i="1"/>
  <c r="Z2442" i="1"/>
  <c r="V2442" i="1"/>
  <c r="T2442" i="1"/>
  <c r="S2442" i="1"/>
  <c r="R2442" i="1"/>
  <c r="Q2442" i="1"/>
  <c r="AE2441" i="1"/>
  <c r="AD2441" i="1"/>
  <c r="AC2441" i="1"/>
  <c r="AB2441" i="1"/>
  <c r="AA2441" i="1"/>
  <c r="Z2441" i="1"/>
  <c r="V2441" i="1"/>
  <c r="T2441" i="1"/>
  <c r="S2441" i="1"/>
  <c r="R2441" i="1"/>
  <c r="Q2441" i="1"/>
  <c r="AE2440" i="1"/>
  <c r="AD2440" i="1"/>
  <c r="AC2440" i="1"/>
  <c r="AB2440" i="1"/>
  <c r="AA2440" i="1"/>
  <c r="Z2440" i="1"/>
  <c r="V2440" i="1"/>
  <c r="T2440" i="1"/>
  <c r="S2440" i="1"/>
  <c r="R2440" i="1"/>
  <c r="Q2440" i="1"/>
  <c r="AE2439" i="1"/>
  <c r="AD2439" i="1"/>
  <c r="AC2439" i="1"/>
  <c r="AB2439" i="1"/>
  <c r="AA2439" i="1"/>
  <c r="Z2439" i="1"/>
  <c r="V2439" i="1"/>
  <c r="T2439" i="1"/>
  <c r="S2439" i="1"/>
  <c r="R2439" i="1"/>
  <c r="Q2439" i="1"/>
  <c r="AE2438" i="1"/>
  <c r="AD2438" i="1"/>
  <c r="AC2438" i="1"/>
  <c r="AB2438" i="1"/>
  <c r="AA2438" i="1"/>
  <c r="Z2438" i="1"/>
  <c r="V2438" i="1"/>
  <c r="T2438" i="1"/>
  <c r="S2438" i="1"/>
  <c r="R2438" i="1"/>
  <c r="Q2438" i="1"/>
  <c r="AE2437" i="1"/>
  <c r="AD2437" i="1"/>
  <c r="AC2437" i="1"/>
  <c r="AB2437" i="1"/>
  <c r="AA2437" i="1"/>
  <c r="Z2437" i="1"/>
  <c r="V2437" i="1"/>
  <c r="T2437" i="1"/>
  <c r="S2437" i="1"/>
  <c r="R2437" i="1"/>
  <c r="Q2437" i="1"/>
  <c r="AE2436" i="1"/>
  <c r="AD2436" i="1"/>
  <c r="AC2436" i="1"/>
  <c r="AB2436" i="1"/>
  <c r="AA2436" i="1"/>
  <c r="Z2436" i="1"/>
  <c r="V2436" i="1"/>
  <c r="T2436" i="1"/>
  <c r="S2436" i="1"/>
  <c r="R2436" i="1"/>
  <c r="Q2436" i="1"/>
  <c r="AE2435" i="1"/>
  <c r="AD2435" i="1"/>
  <c r="AC2435" i="1"/>
  <c r="AB2435" i="1"/>
  <c r="AA2435" i="1"/>
  <c r="Z2435" i="1"/>
  <c r="V2435" i="1"/>
  <c r="T2435" i="1"/>
  <c r="S2435" i="1"/>
  <c r="R2435" i="1"/>
  <c r="Q2435" i="1"/>
  <c r="AE2434" i="1"/>
  <c r="AD2434" i="1"/>
  <c r="AC2434" i="1"/>
  <c r="AB2434" i="1"/>
  <c r="AA2434" i="1"/>
  <c r="Z2434" i="1"/>
  <c r="V2434" i="1"/>
  <c r="T2434" i="1"/>
  <c r="S2434" i="1"/>
  <c r="R2434" i="1"/>
  <c r="Q2434" i="1"/>
  <c r="AE2433" i="1"/>
  <c r="AD2433" i="1"/>
  <c r="AC2433" i="1"/>
  <c r="AB2433" i="1"/>
  <c r="AA2433" i="1"/>
  <c r="Z2433" i="1"/>
  <c r="V2433" i="1"/>
  <c r="T2433" i="1"/>
  <c r="S2433" i="1"/>
  <c r="R2433" i="1"/>
  <c r="Q2433" i="1"/>
  <c r="AE2432" i="1"/>
  <c r="AD2432" i="1"/>
  <c r="AC2432" i="1"/>
  <c r="AB2432" i="1"/>
  <c r="AA2432" i="1"/>
  <c r="Z2432" i="1"/>
  <c r="V2432" i="1"/>
  <c r="T2432" i="1"/>
  <c r="S2432" i="1"/>
  <c r="R2432" i="1"/>
  <c r="Q2432" i="1"/>
  <c r="AE2431" i="1"/>
  <c r="AD2431" i="1"/>
  <c r="AC2431" i="1"/>
  <c r="AB2431" i="1"/>
  <c r="AA2431" i="1"/>
  <c r="Z2431" i="1"/>
  <c r="V2431" i="1"/>
  <c r="T2431" i="1"/>
  <c r="S2431" i="1"/>
  <c r="R2431" i="1"/>
  <c r="Q2431" i="1"/>
  <c r="AE2430" i="1"/>
  <c r="AD2430" i="1"/>
  <c r="AC2430" i="1"/>
  <c r="AB2430" i="1"/>
  <c r="AA2430" i="1"/>
  <c r="Z2430" i="1"/>
  <c r="V2430" i="1"/>
  <c r="T2430" i="1"/>
  <c r="S2430" i="1"/>
  <c r="R2430" i="1"/>
  <c r="Q2430" i="1"/>
  <c r="AE2429" i="1"/>
  <c r="AD2429" i="1"/>
  <c r="AC2429" i="1"/>
  <c r="AB2429" i="1"/>
  <c r="AA2429" i="1"/>
  <c r="Z2429" i="1"/>
  <c r="V2429" i="1"/>
  <c r="T2429" i="1"/>
  <c r="S2429" i="1"/>
  <c r="R2429" i="1"/>
  <c r="Q2429" i="1"/>
  <c r="AE2428" i="1"/>
  <c r="AD2428" i="1"/>
  <c r="AC2428" i="1"/>
  <c r="AB2428" i="1"/>
  <c r="AA2428" i="1"/>
  <c r="Z2428" i="1"/>
  <c r="V2428" i="1"/>
  <c r="T2428" i="1"/>
  <c r="S2428" i="1"/>
  <c r="R2428" i="1"/>
  <c r="Q2428" i="1"/>
  <c r="AE2427" i="1"/>
  <c r="AD2427" i="1"/>
  <c r="AC2427" i="1"/>
  <c r="AB2427" i="1"/>
  <c r="AA2427" i="1"/>
  <c r="Z2427" i="1"/>
  <c r="V2427" i="1"/>
  <c r="T2427" i="1"/>
  <c r="S2427" i="1"/>
  <c r="R2427" i="1"/>
  <c r="Q2427" i="1"/>
  <c r="AE2426" i="1"/>
  <c r="AD2426" i="1"/>
  <c r="AC2426" i="1"/>
  <c r="AB2426" i="1"/>
  <c r="AA2426" i="1"/>
  <c r="Z2426" i="1"/>
  <c r="V2426" i="1"/>
  <c r="T2426" i="1"/>
  <c r="S2426" i="1"/>
  <c r="R2426" i="1"/>
  <c r="Q2426" i="1"/>
  <c r="AE2425" i="1"/>
  <c r="AD2425" i="1"/>
  <c r="AC2425" i="1"/>
  <c r="AB2425" i="1"/>
  <c r="AA2425" i="1"/>
  <c r="Z2425" i="1"/>
  <c r="V2425" i="1"/>
  <c r="T2425" i="1"/>
  <c r="S2425" i="1"/>
  <c r="R2425" i="1"/>
  <c r="Q2425" i="1"/>
  <c r="AE2424" i="1"/>
  <c r="AD2424" i="1"/>
  <c r="AC2424" i="1"/>
  <c r="AB2424" i="1"/>
  <c r="AA2424" i="1"/>
  <c r="Z2424" i="1"/>
  <c r="V2424" i="1"/>
  <c r="T2424" i="1"/>
  <c r="S2424" i="1"/>
  <c r="R2424" i="1"/>
  <c r="Q2424" i="1"/>
  <c r="AE2423" i="1"/>
  <c r="AD2423" i="1"/>
  <c r="AC2423" i="1"/>
  <c r="AB2423" i="1"/>
  <c r="AA2423" i="1"/>
  <c r="Z2423" i="1"/>
  <c r="V2423" i="1"/>
  <c r="T2423" i="1"/>
  <c r="S2423" i="1"/>
  <c r="R2423" i="1"/>
  <c r="Q2423" i="1"/>
  <c r="AE2422" i="1"/>
  <c r="AD2422" i="1"/>
  <c r="AC2422" i="1"/>
  <c r="AB2422" i="1"/>
  <c r="AA2422" i="1"/>
  <c r="Z2422" i="1"/>
  <c r="V2422" i="1"/>
  <c r="T2422" i="1"/>
  <c r="S2422" i="1"/>
  <c r="R2422" i="1"/>
  <c r="Q2422" i="1"/>
  <c r="AE2421" i="1"/>
  <c r="AD2421" i="1"/>
  <c r="AC2421" i="1"/>
  <c r="AB2421" i="1"/>
  <c r="AA2421" i="1"/>
  <c r="Z2421" i="1"/>
  <c r="V2421" i="1"/>
  <c r="T2421" i="1"/>
  <c r="S2421" i="1"/>
  <c r="R2421" i="1"/>
  <c r="Q2421" i="1"/>
  <c r="AE2420" i="1"/>
  <c r="AD2420" i="1"/>
  <c r="AC2420" i="1"/>
  <c r="AB2420" i="1"/>
  <c r="AA2420" i="1"/>
  <c r="Z2420" i="1"/>
  <c r="V2420" i="1"/>
  <c r="T2420" i="1"/>
  <c r="S2420" i="1"/>
  <c r="R2420" i="1"/>
  <c r="Q2420" i="1"/>
  <c r="AE2419" i="1"/>
  <c r="AD2419" i="1"/>
  <c r="AC2419" i="1"/>
  <c r="AB2419" i="1"/>
  <c r="AA2419" i="1"/>
  <c r="Z2419" i="1"/>
  <c r="V2419" i="1"/>
  <c r="T2419" i="1"/>
  <c r="S2419" i="1"/>
  <c r="R2419" i="1"/>
  <c r="Q2419" i="1"/>
  <c r="AE2418" i="1"/>
  <c r="AD2418" i="1"/>
  <c r="AC2418" i="1"/>
  <c r="AB2418" i="1"/>
  <c r="AA2418" i="1"/>
  <c r="Z2418" i="1"/>
  <c r="V2418" i="1"/>
  <c r="T2418" i="1"/>
  <c r="S2418" i="1"/>
  <c r="R2418" i="1"/>
  <c r="Q2418" i="1"/>
  <c r="AE2417" i="1"/>
  <c r="AD2417" i="1"/>
  <c r="AC2417" i="1"/>
  <c r="AB2417" i="1"/>
  <c r="AA2417" i="1"/>
  <c r="Z2417" i="1"/>
  <c r="V2417" i="1"/>
  <c r="T2417" i="1"/>
  <c r="S2417" i="1"/>
  <c r="R2417" i="1"/>
  <c r="Q2417" i="1"/>
  <c r="AE2416" i="1"/>
  <c r="AD2416" i="1"/>
  <c r="AC2416" i="1"/>
  <c r="AB2416" i="1"/>
  <c r="AA2416" i="1"/>
  <c r="Z2416" i="1"/>
  <c r="V2416" i="1"/>
  <c r="T2416" i="1"/>
  <c r="S2416" i="1"/>
  <c r="R2416" i="1"/>
  <c r="Q2416" i="1"/>
  <c r="AE2415" i="1"/>
  <c r="AD2415" i="1"/>
  <c r="AC2415" i="1"/>
  <c r="AB2415" i="1"/>
  <c r="AA2415" i="1"/>
  <c r="Z2415" i="1"/>
  <c r="V2415" i="1"/>
  <c r="T2415" i="1"/>
  <c r="S2415" i="1"/>
  <c r="R2415" i="1"/>
  <c r="Q2415" i="1"/>
  <c r="AE2414" i="1"/>
  <c r="AD2414" i="1"/>
  <c r="AC2414" i="1"/>
  <c r="AB2414" i="1"/>
  <c r="AA2414" i="1"/>
  <c r="Z2414" i="1"/>
  <c r="V2414" i="1"/>
  <c r="T2414" i="1"/>
  <c r="S2414" i="1"/>
  <c r="R2414" i="1"/>
  <c r="Q2414" i="1"/>
  <c r="AE2413" i="1"/>
  <c r="AD2413" i="1"/>
  <c r="AC2413" i="1"/>
  <c r="AB2413" i="1"/>
  <c r="AA2413" i="1"/>
  <c r="Z2413" i="1"/>
  <c r="V2413" i="1"/>
  <c r="T2413" i="1"/>
  <c r="S2413" i="1"/>
  <c r="R2413" i="1"/>
  <c r="Q2413" i="1"/>
  <c r="AE2412" i="1"/>
  <c r="AD2412" i="1"/>
  <c r="AC2412" i="1"/>
  <c r="AB2412" i="1"/>
  <c r="AA2412" i="1"/>
  <c r="Z2412" i="1"/>
  <c r="V2412" i="1"/>
  <c r="T2412" i="1"/>
  <c r="S2412" i="1"/>
  <c r="R2412" i="1"/>
  <c r="Q2412" i="1"/>
  <c r="AE2411" i="1"/>
  <c r="AD2411" i="1"/>
  <c r="AC2411" i="1"/>
  <c r="AB2411" i="1"/>
  <c r="AA2411" i="1"/>
  <c r="Z2411" i="1"/>
  <c r="V2411" i="1"/>
  <c r="T2411" i="1"/>
  <c r="S2411" i="1"/>
  <c r="R2411" i="1"/>
  <c r="Q2411" i="1"/>
  <c r="AE2410" i="1"/>
  <c r="AD2410" i="1"/>
  <c r="AC2410" i="1"/>
  <c r="AB2410" i="1"/>
  <c r="AA2410" i="1"/>
  <c r="Z2410" i="1"/>
  <c r="V2410" i="1"/>
  <c r="T2410" i="1"/>
  <c r="S2410" i="1"/>
  <c r="R2410" i="1"/>
  <c r="Q2410" i="1"/>
  <c r="AE2409" i="1"/>
  <c r="AD2409" i="1"/>
  <c r="AC2409" i="1"/>
  <c r="AB2409" i="1"/>
  <c r="AA2409" i="1"/>
  <c r="Z2409" i="1"/>
  <c r="V2409" i="1"/>
  <c r="T2409" i="1"/>
  <c r="S2409" i="1"/>
  <c r="R2409" i="1"/>
  <c r="Q2409" i="1"/>
  <c r="AE2408" i="1"/>
  <c r="AD2408" i="1"/>
  <c r="AC2408" i="1"/>
  <c r="AB2408" i="1"/>
  <c r="AA2408" i="1"/>
  <c r="Z2408" i="1"/>
  <c r="V2408" i="1"/>
  <c r="T2408" i="1"/>
  <c r="S2408" i="1"/>
  <c r="R2408" i="1"/>
  <c r="Q2408" i="1"/>
  <c r="AE2407" i="1"/>
  <c r="AD2407" i="1"/>
  <c r="AC2407" i="1"/>
  <c r="AB2407" i="1"/>
  <c r="AA2407" i="1"/>
  <c r="Z2407" i="1"/>
  <c r="V2407" i="1"/>
  <c r="T2407" i="1"/>
  <c r="S2407" i="1"/>
  <c r="R2407" i="1"/>
  <c r="Q2407" i="1"/>
  <c r="AE2406" i="1"/>
  <c r="AD2406" i="1"/>
  <c r="AC2406" i="1"/>
  <c r="AB2406" i="1"/>
  <c r="AA2406" i="1"/>
  <c r="Z2406" i="1"/>
  <c r="V2406" i="1"/>
  <c r="T2406" i="1"/>
  <c r="S2406" i="1"/>
  <c r="R2406" i="1"/>
  <c r="Q2406" i="1"/>
  <c r="AE2405" i="1"/>
  <c r="AD2405" i="1"/>
  <c r="AC2405" i="1"/>
  <c r="AB2405" i="1"/>
  <c r="AA2405" i="1"/>
  <c r="Z2405" i="1"/>
  <c r="V2405" i="1"/>
  <c r="T2405" i="1"/>
  <c r="S2405" i="1"/>
  <c r="R2405" i="1"/>
  <c r="Q2405" i="1"/>
  <c r="AE2404" i="1"/>
  <c r="AD2404" i="1"/>
  <c r="AC2404" i="1"/>
  <c r="AB2404" i="1"/>
  <c r="AA2404" i="1"/>
  <c r="Z2404" i="1"/>
  <c r="V2404" i="1"/>
  <c r="T2404" i="1"/>
  <c r="S2404" i="1"/>
  <c r="R2404" i="1"/>
  <c r="Q2404" i="1"/>
  <c r="AE2403" i="1"/>
  <c r="AD2403" i="1"/>
  <c r="AC2403" i="1"/>
  <c r="AB2403" i="1"/>
  <c r="AA2403" i="1"/>
  <c r="Z2403" i="1"/>
  <c r="V2403" i="1"/>
  <c r="T2403" i="1"/>
  <c r="S2403" i="1"/>
  <c r="R2403" i="1"/>
  <c r="Q2403" i="1"/>
  <c r="AE2402" i="1"/>
  <c r="AD2402" i="1"/>
  <c r="AC2402" i="1"/>
  <c r="AB2402" i="1"/>
  <c r="AA2402" i="1"/>
  <c r="Z2402" i="1"/>
  <c r="V2402" i="1"/>
  <c r="T2402" i="1"/>
  <c r="S2402" i="1"/>
  <c r="R2402" i="1"/>
  <c r="Q2402" i="1"/>
  <c r="AE2401" i="1"/>
  <c r="AD2401" i="1"/>
  <c r="AC2401" i="1"/>
  <c r="AB2401" i="1"/>
  <c r="AA2401" i="1"/>
  <c r="Z2401" i="1"/>
  <c r="V2401" i="1"/>
  <c r="T2401" i="1"/>
  <c r="S2401" i="1"/>
  <c r="R2401" i="1"/>
  <c r="Q2401" i="1"/>
  <c r="AE2400" i="1"/>
  <c r="AD2400" i="1"/>
  <c r="AC2400" i="1"/>
  <c r="AB2400" i="1"/>
  <c r="AA2400" i="1"/>
  <c r="Z2400" i="1"/>
  <c r="V2400" i="1"/>
  <c r="T2400" i="1"/>
  <c r="S2400" i="1"/>
  <c r="R2400" i="1"/>
  <c r="Q2400" i="1"/>
  <c r="AE2399" i="1"/>
  <c r="AD2399" i="1"/>
  <c r="AC2399" i="1"/>
  <c r="AB2399" i="1"/>
  <c r="AA2399" i="1"/>
  <c r="Z2399" i="1"/>
  <c r="V2399" i="1"/>
  <c r="T2399" i="1"/>
  <c r="S2399" i="1"/>
  <c r="R2399" i="1"/>
  <c r="Q2399" i="1"/>
  <c r="AE2398" i="1"/>
  <c r="AD2398" i="1"/>
  <c r="AC2398" i="1"/>
  <c r="AB2398" i="1"/>
  <c r="AA2398" i="1"/>
  <c r="Z2398" i="1"/>
  <c r="V2398" i="1"/>
  <c r="T2398" i="1"/>
  <c r="S2398" i="1"/>
  <c r="R2398" i="1"/>
  <c r="Q2398" i="1"/>
  <c r="AE2397" i="1"/>
  <c r="AD2397" i="1"/>
  <c r="AC2397" i="1"/>
  <c r="AB2397" i="1"/>
  <c r="AA2397" i="1"/>
  <c r="Z2397" i="1"/>
  <c r="V2397" i="1"/>
  <c r="T2397" i="1"/>
  <c r="S2397" i="1"/>
  <c r="R2397" i="1"/>
  <c r="Q2397" i="1"/>
  <c r="AE2396" i="1"/>
  <c r="AD2396" i="1"/>
  <c r="AC2396" i="1"/>
  <c r="AB2396" i="1"/>
  <c r="AA2396" i="1"/>
  <c r="Z2396" i="1"/>
  <c r="V2396" i="1"/>
  <c r="T2396" i="1"/>
  <c r="S2396" i="1"/>
  <c r="R2396" i="1"/>
  <c r="Q2396" i="1"/>
  <c r="AE2395" i="1"/>
  <c r="AD2395" i="1"/>
  <c r="AC2395" i="1"/>
  <c r="AB2395" i="1"/>
  <c r="AA2395" i="1"/>
  <c r="Z2395" i="1"/>
  <c r="V2395" i="1"/>
  <c r="T2395" i="1"/>
  <c r="S2395" i="1"/>
  <c r="R2395" i="1"/>
  <c r="Q2395" i="1"/>
  <c r="AE2394" i="1"/>
  <c r="AD2394" i="1"/>
  <c r="AC2394" i="1"/>
  <c r="AB2394" i="1"/>
  <c r="AA2394" i="1"/>
  <c r="Z2394" i="1"/>
  <c r="V2394" i="1"/>
  <c r="T2394" i="1"/>
  <c r="S2394" i="1"/>
  <c r="R2394" i="1"/>
  <c r="Q2394" i="1"/>
  <c r="AE2393" i="1"/>
  <c r="AD2393" i="1"/>
  <c r="AC2393" i="1"/>
  <c r="AB2393" i="1"/>
  <c r="AA2393" i="1"/>
  <c r="Z2393" i="1"/>
  <c r="V2393" i="1"/>
  <c r="T2393" i="1"/>
  <c r="S2393" i="1"/>
  <c r="R2393" i="1"/>
  <c r="Q2393" i="1"/>
  <c r="AE2392" i="1"/>
  <c r="AD2392" i="1"/>
  <c r="AC2392" i="1"/>
  <c r="AB2392" i="1"/>
  <c r="AA2392" i="1"/>
  <c r="Z2392" i="1"/>
  <c r="V2392" i="1"/>
  <c r="T2392" i="1"/>
  <c r="S2392" i="1"/>
  <c r="R2392" i="1"/>
  <c r="Q2392" i="1"/>
  <c r="AE2391" i="1"/>
  <c r="AD2391" i="1"/>
  <c r="AC2391" i="1"/>
  <c r="AB2391" i="1"/>
  <c r="AA2391" i="1"/>
  <c r="Z2391" i="1"/>
  <c r="V2391" i="1"/>
  <c r="T2391" i="1"/>
  <c r="S2391" i="1"/>
  <c r="R2391" i="1"/>
  <c r="Q2391" i="1"/>
  <c r="AE2390" i="1"/>
  <c r="AD2390" i="1"/>
  <c r="AC2390" i="1"/>
  <c r="AB2390" i="1"/>
  <c r="AA2390" i="1"/>
  <c r="Z2390" i="1"/>
  <c r="V2390" i="1"/>
  <c r="T2390" i="1"/>
  <c r="S2390" i="1"/>
  <c r="R2390" i="1"/>
  <c r="Q2390" i="1"/>
  <c r="AE2389" i="1"/>
  <c r="AD2389" i="1"/>
  <c r="AC2389" i="1"/>
  <c r="AB2389" i="1"/>
  <c r="AA2389" i="1"/>
  <c r="Z2389" i="1"/>
  <c r="V2389" i="1"/>
  <c r="T2389" i="1"/>
  <c r="S2389" i="1"/>
  <c r="R2389" i="1"/>
  <c r="Q2389" i="1"/>
  <c r="AE2388" i="1"/>
  <c r="AD2388" i="1"/>
  <c r="AC2388" i="1"/>
  <c r="AB2388" i="1"/>
  <c r="AA2388" i="1"/>
  <c r="Z2388" i="1"/>
  <c r="V2388" i="1"/>
  <c r="T2388" i="1"/>
  <c r="S2388" i="1"/>
  <c r="R2388" i="1"/>
  <c r="Q2388" i="1"/>
  <c r="AE2387" i="1"/>
  <c r="AD2387" i="1"/>
  <c r="AC2387" i="1"/>
  <c r="AB2387" i="1"/>
  <c r="AA2387" i="1"/>
  <c r="Z2387" i="1"/>
  <c r="V2387" i="1"/>
  <c r="T2387" i="1"/>
  <c r="S2387" i="1"/>
  <c r="R2387" i="1"/>
  <c r="Q2387" i="1"/>
  <c r="AE2386" i="1"/>
  <c r="AD2386" i="1"/>
  <c r="AC2386" i="1"/>
  <c r="AB2386" i="1"/>
  <c r="AA2386" i="1"/>
  <c r="Z2386" i="1"/>
  <c r="V2386" i="1"/>
  <c r="T2386" i="1"/>
  <c r="S2386" i="1"/>
  <c r="R2386" i="1"/>
  <c r="Q2386" i="1"/>
  <c r="AE2385" i="1"/>
  <c r="AD2385" i="1"/>
  <c r="AC2385" i="1"/>
  <c r="AB2385" i="1"/>
  <c r="AA2385" i="1"/>
  <c r="Z2385" i="1"/>
  <c r="V2385" i="1"/>
  <c r="T2385" i="1"/>
  <c r="S2385" i="1"/>
  <c r="R2385" i="1"/>
  <c r="Q2385" i="1"/>
  <c r="AE2384" i="1"/>
  <c r="AD2384" i="1"/>
  <c r="AC2384" i="1"/>
  <c r="AB2384" i="1"/>
  <c r="AA2384" i="1"/>
  <c r="Z2384" i="1"/>
  <c r="V2384" i="1"/>
  <c r="T2384" i="1"/>
  <c r="S2384" i="1"/>
  <c r="R2384" i="1"/>
  <c r="Q2384" i="1"/>
  <c r="AE2383" i="1"/>
  <c r="AD2383" i="1"/>
  <c r="AC2383" i="1"/>
  <c r="AB2383" i="1"/>
  <c r="AA2383" i="1"/>
  <c r="Z2383" i="1"/>
  <c r="V2383" i="1"/>
  <c r="T2383" i="1"/>
  <c r="S2383" i="1"/>
  <c r="R2383" i="1"/>
  <c r="Q2383" i="1"/>
  <c r="AE2382" i="1"/>
  <c r="AD2382" i="1"/>
  <c r="AC2382" i="1"/>
  <c r="AB2382" i="1"/>
  <c r="AA2382" i="1"/>
  <c r="Z2382" i="1"/>
  <c r="V2382" i="1"/>
  <c r="T2382" i="1"/>
  <c r="S2382" i="1"/>
  <c r="R2382" i="1"/>
  <c r="Q2382" i="1"/>
  <c r="AE2381" i="1"/>
  <c r="AD2381" i="1"/>
  <c r="AC2381" i="1"/>
  <c r="AB2381" i="1"/>
  <c r="AA2381" i="1"/>
  <c r="Z2381" i="1"/>
  <c r="V2381" i="1"/>
  <c r="T2381" i="1"/>
  <c r="S2381" i="1"/>
  <c r="R2381" i="1"/>
  <c r="Q2381" i="1"/>
  <c r="AE2380" i="1"/>
  <c r="AD2380" i="1"/>
  <c r="AC2380" i="1"/>
  <c r="AB2380" i="1"/>
  <c r="AA2380" i="1"/>
  <c r="Z2380" i="1"/>
  <c r="V2380" i="1"/>
  <c r="T2380" i="1"/>
  <c r="S2380" i="1"/>
  <c r="R2380" i="1"/>
  <c r="Q2380" i="1"/>
  <c r="AE2379" i="1"/>
  <c r="AD2379" i="1"/>
  <c r="AC2379" i="1"/>
  <c r="AB2379" i="1"/>
  <c r="AA2379" i="1"/>
  <c r="Z2379" i="1"/>
  <c r="V2379" i="1"/>
  <c r="T2379" i="1"/>
  <c r="S2379" i="1"/>
  <c r="R2379" i="1"/>
  <c r="Q2379" i="1"/>
  <c r="AE2378" i="1"/>
  <c r="AD2378" i="1"/>
  <c r="AC2378" i="1"/>
  <c r="AB2378" i="1"/>
  <c r="AA2378" i="1"/>
  <c r="Z2378" i="1"/>
  <c r="V2378" i="1"/>
  <c r="T2378" i="1"/>
  <c r="S2378" i="1"/>
  <c r="R2378" i="1"/>
  <c r="Q2378" i="1"/>
  <c r="AE2377" i="1"/>
  <c r="AD2377" i="1"/>
  <c r="AC2377" i="1"/>
  <c r="AB2377" i="1"/>
  <c r="AA2377" i="1"/>
  <c r="Z2377" i="1"/>
  <c r="V2377" i="1"/>
  <c r="T2377" i="1"/>
  <c r="S2377" i="1"/>
  <c r="R2377" i="1"/>
  <c r="Q2377" i="1"/>
  <c r="AE2376" i="1"/>
  <c r="AD2376" i="1"/>
  <c r="AC2376" i="1"/>
  <c r="AB2376" i="1"/>
  <c r="AA2376" i="1"/>
  <c r="Z2376" i="1"/>
  <c r="V2376" i="1"/>
  <c r="T2376" i="1"/>
  <c r="S2376" i="1"/>
  <c r="R2376" i="1"/>
  <c r="Q2376" i="1"/>
  <c r="AE2375" i="1"/>
  <c r="AD2375" i="1"/>
  <c r="AC2375" i="1"/>
  <c r="AB2375" i="1"/>
  <c r="AA2375" i="1"/>
  <c r="Z2375" i="1"/>
  <c r="V2375" i="1"/>
  <c r="T2375" i="1"/>
  <c r="S2375" i="1"/>
  <c r="R2375" i="1"/>
  <c r="Q2375" i="1"/>
  <c r="AE2374" i="1"/>
  <c r="AD2374" i="1"/>
  <c r="AC2374" i="1"/>
  <c r="AB2374" i="1"/>
  <c r="AA2374" i="1"/>
  <c r="Z2374" i="1"/>
  <c r="V2374" i="1"/>
  <c r="T2374" i="1"/>
  <c r="S2374" i="1"/>
  <c r="R2374" i="1"/>
  <c r="Q2374" i="1"/>
  <c r="AE2373" i="1"/>
  <c r="AD2373" i="1"/>
  <c r="AC2373" i="1"/>
  <c r="AB2373" i="1"/>
  <c r="AA2373" i="1"/>
  <c r="Z2373" i="1"/>
  <c r="V2373" i="1"/>
  <c r="T2373" i="1"/>
  <c r="S2373" i="1"/>
  <c r="R2373" i="1"/>
  <c r="Q2373" i="1"/>
  <c r="AE2372" i="1"/>
  <c r="AD2372" i="1"/>
  <c r="AC2372" i="1"/>
  <c r="AB2372" i="1"/>
  <c r="AA2372" i="1"/>
  <c r="Z2372" i="1"/>
  <c r="V2372" i="1"/>
  <c r="T2372" i="1"/>
  <c r="S2372" i="1"/>
  <c r="R2372" i="1"/>
  <c r="Q2372" i="1"/>
  <c r="AE2371" i="1"/>
  <c r="AD2371" i="1"/>
  <c r="AC2371" i="1"/>
  <c r="AB2371" i="1"/>
  <c r="AA2371" i="1"/>
  <c r="Z2371" i="1"/>
  <c r="V2371" i="1"/>
  <c r="T2371" i="1"/>
  <c r="S2371" i="1"/>
  <c r="R2371" i="1"/>
  <c r="Q2371" i="1"/>
  <c r="AE2370" i="1"/>
  <c r="AD2370" i="1"/>
  <c r="AC2370" i="1"/>
  <c r="AB2370" i="1"/>
  <c r="AA2370" i="1"/>
  <c r="Z2370" i="1"/>
  <c r="V2370" i="1"/>
  <c r="T2370" i="1"/>
  <c r="S2370" i="1"/>
  <c r="R2370" i="1"/>
  <c r="Q2370" i="1"/>
  <c r="AE2369" i="1"/>
  <c r="AD2369" i="1"/>
  <c r="AC2369" i="1"/>
  <c r="AB2369" i="1"/>
  <c r="AA2369" i="1"/>
  <c r="Z2369" i="1"/>
  <c r="V2369" i="1"/>
  <c r="T2369" i="1"/>
  <c r="S2369" i="1"/>
  <c r="R2369" i="1"/>
  <c r="Q2369" i="1"/>
  <c r="AE2368" i="1"/>
  <c r="AD2368" i="1"/>
  <c r="AC2368" i="1"/>
  <c r="AB2368" i="1"/>
  <c r="AA2368" i="1"/>
  <c r="Z2368" i="1"/>
  <c r="V2368" i="1"/>
  <c r="T2368" i="1"/>
  <c r="S2368" i="1"/>
  <c r="R2368" i="1"/>
  <c r="Q2368" i="1"/>
  <c r="AE2367" i="1"/>
  <c r="AD2367" i="1"/>
  <c r="AC2367" i="1"/>
  <c r="AB2367" i="1"/>
  <c r="AA2367" i="1"/>
  <c r="Z2367" i="1"/>
  <c r="V2367" i="1"/>
  <c r="T2367" i="1"/>
  <c r="S2367" i="1"/>
  <c r="R2367" i="1"/>
  <c r="Q2367" i="1"/>
  <c r="AE2366" i="1"/>
  <c r="AD2366" i="1"/>
  <c r="AC2366" i="1"/>
  <c r="AB2366" i="1"/>
  <c r="AA2366" i="1"/>
  <c r="Z2366" i="1"/>
  <c r="V2366" i="1"/>
  <c r="T2366" i="1"/>
  <c r="S2366" i="1"/>
  <c r="R2366" i="1"/>
  <c r="Q2366" i="1"/>
  <c r="AE2365" i="1"/>
  <c r="AD2365" i="1"/>
  <c r="AC2365" i="1"/>
  <c r="AB2365" i="1"/>
  <c r="AA2365" i="1"/>
  <c r="Z2365" i="1"/>
  <c r="V2365" i="1"/>
  <c r="T2365" i="1"/>
  <c r="S2365" i="1"/>
  <c r="R2365" i="1"/>
  <c r="Q2365" i="1"/>
  <c r="AE2364" i="1"/>
  <c r="AD2364" i="1"/>
  <c r="AC2364" i="1"/>
  <c r="AB2364" i="1"/>
  <c r="AA2364" i="1"/>
  <c r="Z2364" i="1"/>
  <c r="V2364" i="1"/>
  <c r="T2364" i="1"/>
  <c r="S2364" i="1"/>
  <c r="R2364" i="1"/>
  <c r="Q2364" i="1"/>
  <c r="AE2363" i="1"/>
  <c r="AD2363" i="1"/>
  <c r="AC2363" i="1"/>
  <c r="AB2363" i="1"/>
  <c r="AA2363" i="1"/>
  <c r="Z2363" i="1"/>
  <c r="V2363" i="1"/>
  <c r="T2363" i="1"/>
  <c r="S2363" i="1"/>
  <c r="R2363" i="1"/>
  <c r="Q2363" i="1"/>
  <c r="AE2362" i="1"/>
  <c r="AD2362" i="1"/>
  <c r="AC2362" i="1"/>
  <c r="AB2362" i="1"/>
  <c r="AA2362" i="1"/>
  <c r="Z2362" i="1"/>
  <c r="V2362" i="1"/>
  <c r="T2362" i="1"/>
  <c r="S2362" i="1"/>
  <c r="R2362" i="1"/>
  <c r="Q2362" i="1"/>
  <c r="AE2361" i="1"/>
  <c r="AD2361" i="1"/>
  <c r="AC2361" i="1"/>
  <c r="AB2361" i="1"/>
  <c r="AA2361" i="1"/>
  <c r="Z2361" i="1"/>
  <c r="V2361" i="1"/>
  <c r="T2361" i="1"/>
  <c r="S2361" i="1"/>
  <c r="R2361" i="1"/>
  <c r="Q2361" i="1"/>
  <c r="AE2360" i="1"/>
  <c r="AD2360" i="1"/>
  <c r="AC2360" i="1"/>
  <c r="AB2360" i="1"/>
  <c r="AA2360" i="1"/>
  <c r="Z2360" i="1"/>
  <c r="V2360" i="1"/>
  <c r="T2360" i="1"/>
  <c r="S2360" i="1"/>
  <c r="R2360" i="1"/>
  <c r="Q2360" i="1"/>
  <c r="AE2359" i="1"/>
  <c r="AD2359" i="1"/>
  <c r="AC2359" i="1"/>
  <c r="AB2359" i="1"/>
  <c r="AA2359" i="1"/>
  <c r="Z2359" i="1"/>
  <c r="V2359" i="1"/>
  <c r="T2359" i="1"/>
  <c r="S2359" i="1"/>
  <c r="R2359" i="1"/>
  <c r="Q2359" i="1"/>
  <c r="AE2358" i="1"/>
  <c r="AD2358" i="1"/>
  <c r="AC2358" i="1"/>
  <c r="AB2358" i="1"/>
  <c r="AA2358" i="1"/>
  <c r="Z2358" i="1"/>
  <c r="V2358" i="1"/>
  <c r="T2358" i="1"/>
  <c r="S2358" i="1"/>
  <c r="R2358" i="1"/>
  <c r="Q2358" i="1"/>
  <c r="AE2357" i="1"/>
  <c r="AD2357" i="1"/>
  <c r="AC2357" i="1"/>
  <c r="AB2357" i="1"/>
  <c r="AA2357" i="1"/>
  <c r="Z2357" i="1"/>
  <c r="V2357" i="1"/>
  <c r="T2357" i="1"/>
  <c r="S2357" i="1"/>
  <c r="R2357" i="1"/>
  <c r="Q2357" i="1"/>
  <c r="AE2356" i="1"/>
  <c r="AD2356" i="1"/>
  <c r="AC2356" i="1"/>
  <c r="AB2356" i="1"/>
  <c r="AA2356" i="1"/>
  <c r="Z2356" i="1"/>
  <c r="V2356" i="1"/>
  <c r="T2356" i="1"/>
  <c r="S2356" i="1"/>
  <c r="R2356" i="1"/>
  <c r="Q2356" i="1"/>
  <c r="AE2355" i="1"/>
  <c r="AD2355" i="1"/>
  <c r="AC2355" i="1"/>
  <c r="AB2355" i="1"/>
  <c r="AA2355" i="1"/>
  <c r="Z2355" i="1"/>
  <c r="V2355" i="1"/>
  <c r="T2355" i="1"/>
  <c r="S2355" i="1"/>
  <c r="R2355" i="1"/>
  <c r="Q2355" i="1"/>
  <c r="AE2354" i="1"/>
  <c r="AD2354" i="1"/>
  <c r="AC2354" i="1"/>
  <c r="AB2354" i="1"/>
  <c r="AA2354" i="1"/>
  <c r="Z2354" i="1"/>
  <c r="V2354" i="1"/>
  <c r="T2354" i="1"/>
  <c r="S2354" i="1"/>
  <c r="R2354" i="1"/>
  <c r="Q2354" i="1"/>
  <c r="AE2353" i="1"/>
  <c r="AD2353" i="1"/>
  <c r="AC2353" i="1"/>
  <c r="AB2353" i="1"/>
  <c r="AA2353" i="1"/>
  <c r="Z2353" i="1"/>
  <c r="V2353" i="1"/>
  <c r="T2353" i="1"/>
  <c r="S2353" i="1"/>
  <c r="R2353" i="1"/>
  <c r="Q2353" i="1"/>
  <c r="AE2352" i="1"/>
  <c r="AD2352" i="1"/>
  <c r="AC2352" i="1"/>
  <c r="AB2352" i="1"/>
  <c r="AA2352" i="1"/>
  <c r="Z2352" i="1"/>
  <c r="V2352" i="1"/>
  <c r="T2352" i="1"/>
  <c r="S2352" i="1"/>
  <c r="R2352" i="1"/>
  <c r="Q2352" i="1"/>
  <c r="AE2351" i="1"/>
  <c r="AD2351" i="1"/>
  <c r="AC2351" i="1"/>
  <c r="AB2351" i="1"/>
  <c r="AA2351" i="1"/>
  <c r="Z2351" i="1"/>
  <c r="V2351" i="1"/>
  <c r="T2351" i="1"/>
  <c r="S2351" i="1"/>
  <c r="R2351" i="1"/>
  <c r="Q2351" i="1"/>
  <c r="AE2350" i="1"/>
  <c r="AD2350" i="1"/>
  <c r="AC2350" i="1"/>
  <c r="AB2350" i="1"/>
  <c r="AA2350" i="1"/>
  <c r="Z2350" i="1"/>
  <c r="V2350" i="1"/>
  <c r="T2350" i="1"/>
  <c r="S2350" i="1"/>
  <c r="R2350" i="1"/>
  <c r="Q2350" i="1"/>
  <c r="AE2349" i="1"/>
  <c r="AD2349" i="1"/>
  <c r="AC2349" i="1"/>
  <c r="AB2349" i="1"/>
  <c r="AA2349" i="1"/>
  <c r="Z2349" i="1"/>
  <c r="V2349" i="1"/>
  <c r="T2349" i="1"/>
  <c r="S2349" i="1"/>
  <c r="R2349" i="1"/>
  <c r="Q2349" i="1"/>
  <c r="AE2348" i="1"/>
  <c r="AD2348" i="1"/>
  <c r="AC2348" i="1"/>
  <c r="AB2348" i="1"/>
  <c r="AA2348" i="1"/>
  <c r="Z2348" i="1"/>
  <c r="V2348" i="1"/>
  <c r="T2348" i="1"/>
  <c r="S2348" i="1"/>
  <c r="R2348" i="1"/>
  <c r="Q2348" i="1"/>
  <c r="AE2347" i="1"/>
  <c r="AD2347" i="1"/>
  <c r="AC2347" i="1"/>
  <c r="AB2347" i="1"/>
  <c r="AA2347" i="1"/>
  <c r="Z2347" i="1"/>
  <c r="V2347" i="1"/>
  <c r="T2347" i="1"/>
  <c r="S2347" i="1"/>
  <c r="R2347" i="1"/>
  <c r="Q2347" i="1"/>
  <c r="AE2346" i="1"/>
  <c r="AD2346" i="1"/>
  <c r="AC2346" i="1"/>
  <c r="AB2346" i="1"/>
  <c r="AA2346" i="1"/>
  <c r="Z2346" i="1"/>
  <c r="V2346" i="1"/>
  <c r="T2346" i="1"/>
  <c r="S2346" i="1"/>
  <c r="R2346" i="1"/>
  <c r="Q2346" i="1"/>
  <c r="AE2345" i="1"/>
  <c r="AD2345" i="1"/>
  <c r="AC2345" i="1"/>
  <c r="AB2345" i="1"/>
  <c r="AA2345" i="1"/>
  <c r="Z2345" i="1"/>
  <c r="V2345" i="1"/>
  <c r="T2345" i="1"/>
  <c r="S2345" i="1"/>
  <c r="R2345" i="1"/>
  <c r="Q2345" i="1"/>
  <c r="AE2344" i="1"/>
  <c r="AD2344" i="1"/>
  <c r="AC2344" i="1"/>
  <c r="AB2344" i="1"/>
  <c r="AA2344" i="1"/>
  <c r="Z2344" i="1"/>
  <c r="V2344" i="1"/>
  <c r="T2344" i="1"/>
  <c r="S2344" i="1"/>
  <c r="R2344" i="1"/>
  <c r="Q2344" i="1"/>
  <c r="AE2343" i="1"/>
  <c r="AD2343" i="1"/>
  <c r="AC2343" i="1"/>
  <c r="AB2343" i="1"/>
  <c r="AA2343" i="1"/>
  <c r="Z2343" i="1"/>
  <c r="V2343" i="1"/>
  <c r="T2343" i="1"/>
  <c r="S2343" i="1"/>
  <c r="R2343" i="1"/>
  <c r="Q2343" i="1"/>
  <c r="AE2342" i="1"/>
  <c r="AD2342" i="1"/>
  <c r="AC2342" i="1"/>
  <c r="AB2342" i="1"/>
  <c r="AA2342" i="1"/>
  <c r="Z2342" i="1"/>
  <c r="V2342" i="1"/>
  <c r="T2342" i="1"/>
  <c r="S2342" i="1"/>
  <c r="R2342" i="1"/>
  <c r="Q2342" i="1"/>
  <c r="AE2341" i="1"/>
  <c r="AD2341" i="1"/>
  <c r="AC2341" i="1"/>
  <c r="AB2341" i="1"/>
  <c r="AA2341" i="1"/>
  <c r="Z2341" i="1"/>
  <c r="V2341" i="1"/>
  <c r="T2341" i="1"/>
  <c r="S2341" i="1"/>
  <c r="R2341" i="1"/>
  <c r="Q2341" i="1"/>
  <c r="AE2340" i="1"/>
  <c r="AD2340" i="1"/>
  <c r="AC2340" i="1"/>
  <c r="AB2340" i="1"/>
  <c r="AA2340" i="1"/>
  <c r="Z2340" i="1"/>
  <c r="V2340" i="1"/>
  <c r="T2340" i="1"/>
  <c r="S2340" i="1"/>
  <c r="R2340" i="1"/>
  <c r="Q2340" i="1"/>
  <c r="AE2339" i="1"/>
  <c r="AD2339" i="1"/>
  <c r="AC2339" i="1"/>
  <c r="AB2339" i="1"/>
  <c r="AA2339" i="1"/>
  <c r="Z2339" i="1"/>
  <c r="V2339" i="1"/>
  <c r="T2339" i="1"/>
  <c r="S2339" i="1"/>
  <c r="R2339" i="1"/>
  <c r="Q2339" i="1"/>
  <c r="AE2338" i="1"/>
  <c r="AD2338" i="1"/>
  <c r="AC2338" i="1"/>
  <c r="AB2338" i="1"/>
  <c r="AA2338" i="1"/>
  <c r="Z2338" i="1"/>
  <c r="V2338" i="1"/>
  <c r="T2338" i="1"/>
  <c r="S2338" i="1"/>
  <c r="R2338" i="1"/>
  <c r="Q2338" i="1"/>
  <c r="AE2337" i="1"/>
  <c r="AD2337" i="1"/>
  <c r="AC2337" i="1"/>
  <c r="AB2337" i="1"/>
  <c r="AA2337" i="1"/>
  <c r="Z2337" i="1"/>
  <c r="V2337" i="1"/>
  <c r="T2337" i="1"/>
  <c r="S2337" i="1"/>
  <c r="R2337" i="1"/>
  <c r="Q2337" i="1"/>
  <c r="AE2336" i="1"/>
  <c r="AD2336" i="1"/>
  <c r="AC2336" i="1"/>
  <c r="AB2336" i="1"/>
  <c r="AA2336" i="1"/>
  <c r="Z2336" i="1"/>
  <c r="V2336" i="1"/>
  <c r="T2336" i="1"/>
  <c r="S2336" i="1"/>
  <c r="R2336" i="1"/>
  <c r="Q2336" i="1"/>
  <c r="AE2335" i="1"/>
  <c r="AD2335" i="1"/>
  <c r="AC2335" i="1"/>
  <c r="AB2335" i="1"/>
  <c r="AA2335" i="1"/>
  <c r="Z2335" i="1"/>
  <c r="V2335" i="1"/>
  <c r="T2335" i="1"/>
  <c r="S2335" i="1"/>
  <c r="R2335" i="1"/>
  <c r="Q2335" i="1"/>
  <c r="AE2334" i="1"/>
  <c r="AD2334" i="1"/>
  <c r="AC2334" i="1"/>
  <c r="AB2334" i="1"/>
  <c r="AA2334" i="1"/>
  <c r="Z2334" i="1"/>
  <c r="V2334" i="1"/>
  <c r="T2334" i="1"/>
  <c r="S2334" i="1"/>
  <c r="R2334" i="1"/>
  <c r="Q2334" i="1"/>
  <c r="AE2333" i="1"/>
  <c r="AD2333" i="1"/>
  <c r="AC2333" i="1"/>
  <c r="AB2333" i="1"/>
  <c r="AA2333" i="1"/>
  <c r="Z2333" i="1"/>
  <c r="V2333" i="1"/>
  <c r="T2333" i="1"/>
  <c r="S2333" i="1"/>
  <c r="R2333" i="1"/>
  <c r="Q2333" i="1"/>
  <c r="AE2332" i="1"/>
  <c r="AD2332" i="1"/>
  <c r="AC2332" i="1"/>
  <c r="AB2332" i="1"/>
  <c r="AA2332" i="1"/>
  <c r="Z2332" i="1"/>
  <c r="V2332" i="1"/>
  <c r="T2332" i="1"/>
  <c r="S2332" i="1"/>
  <c r="R2332" i="1"/>
  <c r="Q2332" i="1"/>
  <c r="AE2331" i="1"/>
  <c r="AD2331" i="1"/>
  <c r="AC2331" i="1"/>
  <c r="AB2331" i="1"/>
  <c r="AA2331" i="1"/>
  <c r="Z2331" i="1"/>
  <c r="V2331" i="1"/>
  <c r="T2331" i="1"/>
  <c r="S2331" i="1"/>
  <c r="R2331" i="1"/>
  <c r="Q2331" i="1"/>
  <c r="AE2330" i="1"/>
  <c r="AD2330" i="1"/>
  <c r="AC2330" i="1"/>
  <c r="AB2330" i="1"/>
  <c r="AA2330" i="1"/>
  <c r="Z2330" i="1"/>
  <c r="V2330" i="1"/>
  <c r="T2330" i="1"/>
  <c r="S2330" i="1"/>
  <c r="R2330" i="1"/>
  <c r="Q2330" i="1"/>
  <c r="AE2329" i="1"/>
  <c r="AD2329" i="1"/>
  <c r="AC2329" i="1"/>
  <c r="AB2329" i="1"/>
  <c r="AA2329" i="1"/>
  <c r="Z2329" i="1"/>
  <c r="V2329" i="1"/>
  <c r="T2329" i="1"/>
  <c r="S2329" i="1"/>
  <c r="R2329" i="1"/>
  <c r="Q2329" i="1"/>
  <c r="AE2328" i="1"/>
  <c r="AD2328" i="1"/>
  <c r="AC2328" i="1"/>
  <c r="AB2328" i="1"/>
  <c r="AA2328" i="1"/>
  <c r="Z2328" i="1"/>
  <c r="V2328" i="1"/>
  <c r="T2328" i="1"/>
  <c r="S2328" i="1"/>
  <c r="R2328" i="1"/>
  <c r="Q2328" i="1"/>
  <c r="AE2327" i="1"/>
  <c r="AD2327" i="1"/>
  <c r="AC2327" i="1"/>
  <c r="AB2327" i="1"/>
  <c r="AA2327" i="1"/>
  <c r="Z2327" i="1"/>
  <c r="V2327" i="1"/>
  <c r="T2327" i="1"/>
  <c r="S2327" i="1"/>
  <c r="R2327" i="1"/>
  <c r="Q2327" i="1"/>
  <c r="AE2326" i="1"/>
  <c r="AD2326" i="1"/>
  <c r="AC2326" i="1"/>
  <c r="AB2326" i="1"/>
  <c r="AA2326" i="1"/>
  <c r="Z2326" i="1"/>
  <c r="V2326" i="1"/>
  <c r="T2326" i="1"/>
  <c r="S2326" i="1"/>
  <c r="R2326" i="1"/>
  <c r="Q2326" i="1"/>
  <c r="AE2325" i="1"/>
  <c r="AD2325" i="1"/>
  <c r="AC2325" i="1"/>
  <c r="AB2325" i="1"/>
  <c r="AA2325" i="1"/>
  <c r="Z2325" i="1"/>
  <c r="V2325" i="1"/>
  <c r="T2325" i="1"/>
  <c r="S2325" i="1"/>
  <c r="R2325" i="1"/>
  <c r="Q2325" i="1"/>
  <c r="AE2324" i="1"/>
  <c r="AD2324" i="1"/>
  <c r="AC2324" i="1"/>
  <c r="AB2324" i="1"/>
  <c r="AA2324" i="1"/>
  <c r="Z2324" i="1"/>
  <c r="V2324" i="1"/>
  <c r="T2324" i="1"/>
  <c r="S2324" i="1"/>
  <c r="R2324" i="1"/>
  <c r="Q2324" i="1"/>
  <c r="AE2323" i="1"/>
  <c r="AD2323" i="1"/>
  <c r="AC2323" i="1"/>
  <c r="AB2323" i="1"/>
  <c r="AA2323" i="1"/>
  <c r="Z2323" i="1"/>
  <c r="V2323" i="1"/>
  <c r="T2323" i="1"/>
  <c r="S2323" i="1"/>
  <c r="R2323" i="1"/>
  <c r="Q2323" i="1"/>
  <c r="AE2322" i="1"/>
  <c r="AD2322" i="1"/>
  <c r="AC2322" i="1"/>
  <c r="AB2322" i="1"/>
  <c r="AA2322" i="1"/>
  <c r="Z2322" i="1"/>
  <c r="V2322" i="1"/>
  <c r="T2322" i="1"/>
  <c r="S2322" i="1"/>
  <c r="R2322" i="1"/>
  <c r="Q2322" i="1"/>
  <c r="AE2321" i="1"/>
  <c r="AD2321" i="1"/>
  <c r="AC2321" i="1"/>
  <c r="AB2321" i="1"/>
  <c r="AA2321" i="1"/>
  <c r="Z2321" i="1"/>
  <c r="V2321" i="1"/>
  <c r="T2321" i="1"/>
  <c r="S2321" i="1"/>
  <c r="R2321" i="1"/>
  <c r="Q2321" i="1"/>
  <c r="AE2320" i="1"/>
  <c r="AD2320" i="1"/>
  <c r="AC2320" i="1"/>
  <c r="AB2320" i="1"/>
  <c r="AA2320" i="1"/>
  <c r="Z2320" i="1"/>
  <c r="V2320" i="1"/>
  <c r="T2320" i="1"/>
  <c r="S2320" i="1"/>
  <c r="R2320" i="1"/>
  <c r="Q2320" i="1"/>
  <c r="AE2319" i="1"/>
  <c r="AD2319" i="1"/>
  <c r="AC2319" i="1"/>
  <c r="AB2319" i="1"/>
  <c r="AA2319" i="1"/>
  <c r="Z2319" i="1"/>
  <c r="V2319" i="1"/>
  <c r="T2319" i="1"/>
  <c r="S2319" i="1"/>
  <c r="R2319" i="1"/>
  <c r="Q2319" i="1"/>
  <c r="AE2318" i="1"/>
  <c r="AD2318" i="1"/>
  <c r="AC2318" i="1"/>
  <c r="AB2318" i="1"/>
  <c r="AA2318" i="1"/>
  <c r="Z2318" i="1"/>
  <c r="V2318" i="1"/>
  <c r="T2318" i="1"/>
  <c r="S2318" i="1"/>
  <c r="R2318" i="1"/>
  <c r="Q2318" i="1"/>
  <c r="AE2317" i="1"/>
  <c r="AD2317" i="1"/>
  <c r="AC2317" i="1"/>
  <c r="AB2317" i="1"/>
  <c r="AA2317" i="1"/>
  <c r="Z2317" i="1"/>
  <c r="V2317" i="1"/>
  <c r="T2317" i="1"/>
  <c r="S2317" i="1"/>
  <c r="R2317" i="1"/>
  <c r="Q2317" i="1"/>
  <c r="AE2316" i="1"/>
  <c r="AD2316" i="1"/>
  <c r="AC2316" i="1"/>
  <c r="AB2316" i="1"/>
  <c r="AA2316" i="1"/>
  <c r="Z2316" i="1"/>
  <c r="V2316" i="1"/>
  <c r="T2316" i="1"/>
  <c r="S2316" i="1"/>
  <c r="R2316" i="1"/>
  <c r="Q2316" i="1"/>
  <c r="AE2315" i="1"/>
  <c r="AD2315" i="1"/>
  <c r="AC2315" i="1"/>
  <c r="AB2315" i="1"/>
  <c r="AA2315" i="1"/>
  <c r="Z2315" i="1"/>
  <c r="V2315" i="1"/>
  <c r="T2315" i="1"/>
  <c r="S2315" i="1"/>
  <c r="R2315" i="1"/>
  <c r="Q2315" i="1"/>
  <c r="AE2314" i="1"/>
  <c r="AD2314" i="1"/>
  <c r="AC2314" i="1"/>
  <c r="AB2314" i="1"/>
  <c r="AA2314" i="1"/>
  <c r="Z2314" i="1"/>
  <c r="V2314" i="1"/>
  <c r="T2314" i="1"/>
  <c r="S2314" i="1"/>
  <c r="R2314" i="1"/>
  <c r="Q2314" i="1"/>
  <c r="AE2313" i="1"/>
  <c r="AD2313" i="1"/>
  <c r="AC2313" i="1"/>
  <c r="AB2313" i="1"/>
  <c r="AA2313" i="1"/>
  <c r="Z2313" i="1"/>
  <c r="V2313" i="1"/>
  <c r="T2313" i="1"/>
  <c r="S2313" i="1"/>
  <c r="R2313" i="1"/>
  <c r="Q2313" i="1"/>
  <c r="AE2312" i="1"/>
  <c r="AD2312" i="1"/>
  <c r="AC2312" i="1"/>
  <c r="AB2312" i="1"/>
  <c r="AA2312" i="1"/>
  <c r="Z2312" i="1"/>
  <c r="V2312" i="1"/>
  <c r="T2312" i="1"/>
  <c r="S2312" i="1"/>
  <c r="R2312" i="1"/>
  <c r="Q2312" i="1"/>
  <c r="AE2311" i="1"/>
  <c r="AD2311" i="1"/>
  <c r="AC2311" i="1"/>
  <c r="AB2311" i="1"/>
  <c r="AA2311" i="1"/>
  <c r="Z2311" i="1"/>
  <c r="V2311" i="1"/>
  <c r="T2311" i="1"/>
  <c r="S2311" i="1"/>
  <c r="R2311" i="1"/>
  <c r="Q2311" i="1"/>
  <c r="AE2310" i="1"/>
  <c r="AD2310" i="1"/>
  <c r="AC2310" i="1"/>
  <c r="AB2310" i="1"/>
  <c r="AA2310" i="1"/>
  <c r="Z2310" i="1"/>
  <c r="V2310" i="1"/>
  <c r="T2310" i="1"/>
  <c r="S2310" i="1"/>
  <c r="R2310" i="1"/>
  <c r="Q2310" i="1"/>
  <c r="AE2309" i="1"/>
  <c r="AD2309" i="1"/>
  <c r="AC2309" i="1"/>
  <c r="AB2309" i="1"/>
  <c r="AA2309" i="1"/>
  <c r="Z2309" i="1"/>
  <c r="V2309" i="1"/>
  <c r="T2309" i="1"/>
  <c r="S2309" i="1"/>
  <c r="R2309" i="1"/>
  <c r="Q2309" i="1"/>
  <c r="AE2308" i="1"/>
  <c r="AD2308" i="1"/>
  <c r="AC2308" i="1"/>
  <c r="AB2308" i="1"/>
  <c r="AA2308" i="1"/>
  <c r="Z2308" i="1"/>
  <c r="V2308" i="1"/>
  <c r="T2308" i="1"/>
  <c r="S2308" i="1"/>
  <c r="R2308" i="1"/>
  <c r="Q2308" i="1"/>
  <c r="AE2307" i="1"/>
  <c r="AD2307" i="1"/>
  <c r="AC2307" i="1"/>
  <c r="AB2307" i="1"/>
  <c r="AA2307" i="1"/>
  <c r="Z2307" i="1"/>
  <c r="V2307" i="1"/>
  <c r="T2307" i="1"/>
  <c r="S2307" i="1"/>
  <c r="R2307" i="1"/>
  <c r="Q2307" i="1"/>
  <c r="AE2306" i="1"/>
  <c r="AD2306" i="1"/>
  <c r="AC2306" i="1"/>
  <c r="AB2306" i="1"/>
  <c r="AA2306" i="1"/>
  <c r="Z2306" i="1"/>
  <c r="V2306" i="1"/>
  <c r="T2306" i="1"/>
  <c r="S2306" i="1"/>
  <c r="R2306" i="1"/>
  <c r="Q2306" i="1"/>
  <c r="AE2305" i="1"/>
  <c r="AD2305" i="1"/>
  <c r="AC2305" i="1"/>
  <c r="AB2305" i="1"/>
  <c r="AA2305" i="1"/>
  <c r="Z2305" i="1"/>
  <c r="V2305" i="1"/>
  <c r="T2305" i="1"/>
  <c r="S2305" i="1"/>
  <c r="R2305" i="1"/>
  <c r="Q2305" i="1"/>
  <c r="AE2304" i="1"/>
  <c r="AD2304" i="1"/>
  <c r="AC2304" i="1"/>
  <c r="AB2304" i="1"/>
  <c r="AA2304" i="1"/>
  <c r="Z2304" i="1"/>
  <c r="V2304" i="1"/>
  <c r="T2304" i="1"/>
  <c r="S2304" i="1"/>
  <c r="R2304" i="1"/>
  <c r="Q2304" i="1"/>
  <c r="AE2303" i="1"/>
  <c r="AD2303" i="1"/>
  <c r="AC2303" i="1"/>
  <c r="AB2303" i="1"/>
  <c r="AA2303" i="1"/>
  <c r="Z2303" i="1"/>
  <c r="V2303" i="1"/>
  <c r="T2303" i="1"/>
  <c r="S2303" i="1"/>
  <c r="R2303" i="1"/>
  <c r="Q2303" i="1"/>
  <c r="AE2302" i="1"/>
  <c r="AD2302" i="1"/>
  <c r="AC2302" i="1"/>
  <c r="AB2302" i="1"/>
  <c r="AA2302" i="1"/>
  <c r="Z2302" i="1"/>
  <c r="V2302" i="1"/>
  <c r="T2302" i="1"/>
  <c r="S2302" i="1"/>
  <c r="R2302" i="1"/>
  <c r="Q2302" i="1"/>
  <c r="AE2301" i="1"/>
  <c r="AD2301" i="1"/>
  <c r="AC2301" i="1"/>
  <c r="AB2301" i="1"/>
  <c r="AA2301" i="1"/>
  <c r="Z2301" i="1"/>
  <c r="V2301" i="1"/>
  <c r="T2301" i="1"/>
  <c r="S2301" i="1"/>
  <c r="R2301" i="1"/>
  <c r="Q2301" i="1"/>
  <c r="AE2300" i="1"/>
  <c r="AD2300" i="1"/>
  <c r="AC2300" i="1"/>
  <c r="AB2300" i="1"/>
  <c r="AA2300" i="1"/>
  <c r="Z2300" i="1"/>
  <c r="V2300" i="1"/>
  <c r="T2300" i="1"/>
  <c r="S2300" i="1"/>
  <c r="R2300" i="1"/>
  <c r="Q2300" i="1"/>
  <c r="AE2299" i="1"/>
  <c r="AD2299" i="1"/>
  <c r="AC2299" i="1"/>
  <c r="AB2299" i="1"/>
  <c r="AA2299" i="1"/>
  <c r="Z2299" i="1"/>
  <c r="V2299" i="1"/>
  <c r="T2299" i="1"/>
  <c r="S2299" i="1"/>
  <c r="R2299" i="1"/>
  <c r="Q2299" i="1"/>
  <c r="AE2298" i="1"/>
  <c r="AD2298" i="1"/>
  <c r="AC2298" i="1"/>
  <c r="AB2298" i="1"/>
  <c r="AA2298" i="1"/>
  <c r="Z2298" i="1"/>
  <c r="V2298" i="1"/>
  <c r="T2298" i="1"/>
  <c r="S2298" i="1"/>
  <c r="R2298" i="1"/>
  <c r="Q2298" i="1"/>
  <c r="AE2297" i="1"/>
  <c r="AD2297" i="1"/>
  <c r="AC2297" i="1"/>
  <c r="AB2297" i="1"/>
  <c r="AA2297" i="1"/>
  <c r="Z2297" i="1"/>
  <c r="V2297" i="1"/>
  <c r="T2297" i="1"/>
  <c r="S2297" i="1"/>
  <c r="R2297" i="1"/>
  <c r="Q2297" i="1"/>
  <c r="AE2296" i="1"/>
  <c r="AD2296" i="1"/>
  <c r="AC2296" i="1"/>
  <c r="AB2296" i="1"/>
  <c r="AA2296" i="1"/>
  <c r="Z2296" i="1"/>
  <c r="V2296" i="1"/>
  <c r="T2296" i="1"/>
  <c r="S2296" i="1"/>
  <c r="R2296" i="1"/>
  <c r="Q2296" i="1"/>
  <c r="AE2295" i="1"/>
  <c r="AD2295" i="1"/>
  <c r="AC2295" i="1"/>
  <c r="AB2295" i="1"/>
  <c r="AA2295" i="1"/>
  <c r="Z2295" i="1"/>
  <c r="V2295" i="1"/>
  <c r="T2295" i="1"/>
  <c r="S2295" i="1"/>
  <c r="R2295" i="1"/>
  <c r="Q2295" i="1"/>
  <c r="AE2294" i="1"/>
  <c r="AD2294" i="1"/>
  <c r="AC2294" i="1"/>
  <c r="AB2294" i="1"/>
  <c r="AA2294" i="1"/>
  <c r="Z2294" i="1"/>
  <c r="V2294" i="1"/>
  <c r="T2294" i="1"/>
  <c r="S2294" i="1"/>
  <c r="R2294" i="1"/>
  <c r="Q2294" i="1"/>
  <c r="AE2293" i="1"/>
  <c r="AD2293" i="1"/>
  <c r="AC2293" i="1"/>
  <c r="AB2293" i="1"/>
  <c r="AA2293" i="1"/>
  <c r="Z2293" i="1"/>
  <c r="V2293" i="1"/>
  <c r="T2293" i="1"/>
  <c r="S2293" i="1"/>
  <c r="R2293" i="1"/>
  <c r="Q2293" i="1"/>
  <c r="AE2292" i="1"/>
  <c r="AD2292" i="1"/>
  <c r="AC2292" i="1"/>
  <c r="AB2292" i="1"/>
  <c r="AA2292" i="1"/>
  <c r="Z2292" i="1"/>
  <c r="V2292" i="1"/>
  <c r="T2292" i="1"/>
  <c r="S2292" i="1"/>
  <c r="R2292" i="1"/>
  <c r="Q2292" i="1"/>
  <c r="AE2291" i="1"/>
  <c r="AD2291" i="1"/>
  <c r="AC2291" i="1"/>
  <c r="AB2291" i="1"/>
  <c r="AA2291" i="1"/>
  <c r="Z2291" i="1"/>
  <c r="V2291" i="1"/>
  <c r="T2291" i="1"/>
  <c r="S2291" i="1"/>
  <c r="R2291" i="1"/>
  <c r="Q2291" i="1"/>
  <c r="AE2290" i="1"/>
  <c r="AD2290" i="1"/>
  <c r="AC2290" i="1"/>
  <c r="AB2290" i="1"/>
  <c r="AA2290" i="1"/>
  <c r="Z2290" i="1"/>
  <c r="V2290" i="1"/>
  <c r="T2290" i="1"/>
  <c r="S2290" i="1"/>
  <c r="R2290" i="1"/>
  <c r="Q2290" i="1"/>
  <c r="AE2289" i="1"/>
  <c r="AD2289" i="1"/>
  <c r="AC2289" i="1"/>
  <c r="AB2289" i="1"/>
  <c r="AA2289" i="1"/>
  <c r="Z2289" i="1"/>
  <c r="V2289" i="1"/>
  <c r="T2289" i="1"/>
  <c r="S2289" i="1"/>
  <c r="R2289" i="1"/>
  <c r="Q2289" i="1"/>
  <c r="AE2288" i="1"/>
  <c r="AD2288" i="1"/>
  <c r="AC2288" i="1"/>
  <c r="AB2288" i="1"/>
  <c r="AA2288" i="1"/>
  <c r="Z2288" i="1"/>
  <c r="V2288" i="1"/>
  <c r="T2288" i="1"/>
  <c r="S2288" i="1"/>
  <c r="R2288" i="1"/>
  <c r="Q2288" i="1"/>
  <c r="AE2287" i="1"/>
  <c r="AD2287" i="1"/>
  <c r="AC2287" i="1"/>
  <c r="AB2287" i="1"/>
  <c r="AA2287" i="1"/>
  <c r="Z2287" i="1"/>
  <c r="V2287" i="1"/>
  <c r="T2287" i="1"/>
  <c r="S2287" i="1"/>
  <c r="R2287" i="1"/>
  <c r="Q2287" i="1"/>
  <c r="AE2286" i="1"/>
  <c r="AD2286" i="1"/>
  <c r="AC2286" i="1"/>
  <c r="AB2286" i="1"/>
  <c r="AA2286" i="1"/>
  <c r="Z2286" i="1"/>
  <c r="V2286" i="1"/>
  <c r="T2286" i="1"/>
  <c r="S2286" i="1"/>
  <c r="R2286" i="1"/>
  <c r="Q2286" i="1"/>
  <c r="AE2285" i="1"/>
  <c r="AD2285" i="1"/>
  <c r="AC2285" i="1"/>
  <c r="AB2285" i="1"/>
  <c r="AA2285" i="1"/>
  <c r="Z2285" i="1"/>
  <c r="V2285" i="1"/>
  <c r="T2285" i="1"/>
  <c r="S2285" i="1"/>
  <c r="R2285" i="1"/>
  <c r="Q2285" i="1"/>
  <c r="AE2284" i="1"/>
  <c r="AD2284" i="1"/>
  <c r="AC2284" i="1"/>
  <c r="AB2284" i="1"/>
  <c r="AA2284" i="1"/>
  <c r="Z2284" i="1"/>
  <c r="V2284" i="1"/>
  <c r="T2284" i="1"/>
  <c r="S2284" i="1"/>
  <c r="R2284" i="1"/>
  <c r="Q2284" i="1"/>
  <c r="AE2283" i="1"/>
  <c r="AD2283" i="1"/>
  <c r="AC2283" i="1"/>
  <c r="AB2283" i="1"/>
  <c r="AA2283" i="1"/>
  <c r="Z2283" i="1"/>
  <c r="V2283" i="1"/>
  <c r="T2283" i="1"/>
  <c r="S2283" i="1"/>
  <c r="R2283" i="1"/>
  <c r="Q2283" i="1"/>
  <c r="AE2282" i="1"/>
  <c r="AD2282" i="1"/>
  <c r="AC2282" i="1"/>
  <c r="AB2282" i="1"/>
  <c r="AA2282" i="1"/>
  <c r="Z2282" i="1"/>
  <c r="V2282" i="1"/>
  <c r="T2282" i="1"/>
  <c r="S2282" i="1"/>
  <c r="R2282" i="1"/>
  <c r="Q2282" i="1"/>
  <c r="AE2281" i="1"/>
  <c r="AD2281" i="1"/>
  <c r="AC2281" i="1"/>
  <c r="AB2281" i="1"/>
  <c r="AA2281" i="1"/>
  <c r="Z2281" i="1"/>
  <c r="V2281" i="1"/>
  <c r="T2281" i="1"/>
  <c r="S2281" i="1"/>
  <c r="R2281" i="1"/>
  <c r="Q2281" i="1"/>
  <c r="AE2280" i="1"/>
  <c r="AD2280" i="1"/>
  <c r="AC2280" i="1"/>
  <c r="AB2280" i="1"/>
  <c r="AA2280" i="1"/>
  <c r="Z2280" i="1"/>
  <c r="V2280" i="1"/>
  <c r="T2280" i="1"/>
  <c r="S2280" i="1"/>
  <c r="R2280" i="1"/>
  <c r="Q2280" i="1"/>
  <c r="AE2279" i="1"/>
  <c r="AD2279" i="1"/>
  <c r="AC2279" i="1"/>
  <c r="AB2279" i="1"/>
  <c r="AA2279" i="1"/>
  <c r="Z2279" i="1"/>
  <c r="V2279" i="1"/>
  <c r="T2279" i="1"/>
  <c r="S2279" i="1"/>
  <c r="R2279" i="1"/>
  <c r="Q2279" i="1"/>
  <c r="AE2278" i="1"/>
  <c r="AD2278" i="1"/>
  <c r="AC2278" i="1"/>
  <c r="AB2278" i="1"/>
  <c r="AA2278" i="1"/>
  <c r="Z2278" i="1"/>
  <c r="V2278" i="1"/>
  <c r="T2278" i="1"/>
  <c r="S2278" i="1"/>
  <c r="R2278" i="1"/>
  <c r="Q2278" i="1"/>
  <c r="AE2277" i="1"/>
  <c r="AD2277" i="1"/>
  <c r="AC2277" i="1"/>
  <c r="AB2277" i="1"/>
  <c r="AA2277" i="1"/>
  <c r="Z2277" i="1"/>
  <c r="V2277" i="1"/>
  <c r="T2277" i="1"/>
  <c r="S2277" i="1"/>
  <c r="R2277" i="1"/>
  <c r="Q2277" i="1"/>
  <c r="AE2276" i="1"/>
  <c r="AD2276" i="1"/>
  <c r="AC2276" i="1"/>
  <c r="AB2276" i="1"/>
  <c r="AA2276" i="1"/>
  <c r="Z2276" i="1"/>
  <c r="V2276" i="1"/>
  <c r="T2276" i="1"/>
  <c r="S2276" i="1"/>
  <c r="R2276" i="1"/>
  <c r="Q2276" i="1"/>
  <c r="AE2275" i="1"/>
  <c r="AD2275" i="1"/>
  <c r="AC2275" i="1"/>
  <c r="AB2275" i="1"/>
  <c r="AA2275" i="1"/>
  <c r="Z2275" i="1"/>
  <c r="V2275" i="1"/>
  <c r="T2275" i="1"/>
  <c r="S2275" i="1"/>
  <c r="R2275" i="1"/>
  <c r="Q2275" i="1"/>
  <c r="AE2274" i="1"/>
  <c r="AD2274" i="1"/>
  <c r="AC2274" i="1"/>
  <c r="AB2274" i="1"/>
  <c r="AA2274" i="1"/>
  <c r="Z2274" i="1"/>
  <c r="V2274" i="1"/>
  <c r="T2274" i="1"/>
  <c r="S2274" i="1"/>
  <c r="R2274" i="1"/>
  <c r="Q2274" i="1"/>
  <c r="AE2273" i="1"/>
  <c r="AD2273" i="1"/>
  <c r="AC2273" i="1"/>
  <c r="AB2273" i="1"/>
  <c r="AA2273" i="1"/>
  <c r="Z2273" i="1"/>
  <c r="V2273" i="1"/>
  <c r="T2273" i="1"/>
  <c r="S2273" i="1"/>
  <c r="R2273" i="1"/>
  <c r="Q2273" i="1"/>
  <c r="AE2272" i="1"/>
  <c r="AD2272" i="1"/>
  <c r="AC2272" i="1"/>
  <c r="AB2272" i="1"/>
  <c r="AA2272" i="1"/>
  <c r="Z2272" i="1"/>
  <c r="V2272" i="1"/>
  <c r="T2272" i="1"/>
  <c r="S2272" i="1"/>
  <c r="R2272" i="1"/>
  <c r="Q2272" i="1"/>
  <c r="AE2271" i="1"/>
  <c r="AD2271" i="1"/>
  <c r="AC2271" i="1"/>
  <c r="AB2271" i="1"/>
  <c r="AA2271" i="1"/>
  <c r="Z2271" i="1"/>
  <c r="V2271" i="1"/>
  <c r="T2271" i="1"/>
  <c r="S2271" i="1"/>
  <c r="R2271" i="1"/>
  <c r="Q2271" i="1"/>
  <c r="AE2270" i="1"/>
  <c r="AD2270" i="1"/>
  <c r="AC2270" i="1"/>
  <c r="AB2270" i="1"/>
  <c r="AA2270" i="1"/>
  <c r="Z2270" i="1"/>
  <c r="V2270" i="1"/>
  <c r="T2270" i="1"/>
  <c r="S2270" i="1"/>
  <c r="R2270" i="1"/>
  <c r="Q2270" i="1"/>
  <c r="AE2269" i="1"/>
  <c r="AD2269" i="1"/>
  <c r="AC2269" i="1"/>
  <c r="AB2269" i="1"/>
  <c r="AA2269" i="1"/>
  <c r="Z2269" i="1"/>
  <c r="V2269" i="1"/>
  <c r="T2269" i="1"/>
  <c r="S2269" i="1"/>
  <c r="R2269" i="1"/>
  <c r="Q2269" i="1"/>
  <c r="AE2268" i="1"/>
  <c r="AD2268" i="1"/>
  <c r="AC2268" i="1"/>
  <c r="AB2268" i="1"/>
  <c r="AA2268" i="1"/>
  <c r="Z2268" i="1"/>
  <c r="V2268" i="1"/>
  <c r="T2268" i="1"/>
  <c r="S2268" i="1"/>
  <c r="R2268" i="1"/>
  <c r="Q2268" i="1"/>
  <c r="AE2267" i="1"/>
  <c r="AD2267" i="1"/>
  <c r="AC2267" i="1"/>
  <c r="AB2267" i="1"/>
  <c r="AA2267" i="1"/>
  <c r="Z2267" i="1"/>
  <c r="V2267" i="1"/>
  <c r="T2267" i="1"/>
  <c r="S2267" i="1"/>
  <c r="R2267" i="1"/>
  <c r="Q2267" i="1"/>
  <c r="AE2266" i="1"/>
  <c r="AD2266" i="1"/>
  <c r="AC2266" i="1"/>
  <c r="AB2266" i="1"/>
  <c r="AA2266" i="1"/>
  <c r="Z2266" i="1"/>
  <c r="V2266" i="1"/>
  <c r="T2266" i="1"/>
  <c r="S2266" i="1"/>
  <c r="R2266" i="1"/>
  <c r="Q2266" i="1"/>
  <c r="AE2265" i="1"/>
  <c r="AD2265" i="1"/>
  <c r="AC2265" i="1"/>
  <c r="AB2265" i="1"/>
  <c r="AA2265" i="1"/>
  <c r="Z2265" i="1"/>
  <c r="V2265" i="1"/>
  <c r="T2265" i="1"/>
  <c r="S2265" i="1"/>
  <c r="R2265" i="1"/>
  <c r="Q2265" i="1"/>
  <c r="AE2264" i="1"/>
  <c r="AD2264" i="1"/>
  <c r="AC2264" i="1"/>
  <c r="AB2264" i="1"/>
  <c r="AA2264" i="1"/>
  <c r="Z2264" i="1"/>
  <c r="V2264" i="1"/>
  <c r="T2264" i="1"/>
  <c r="S2264" i="1"/>
  <c r="R2264" i="1"/>
  <c r="Q2264" i="1"/>
  <c r="AE2263" i="1"/>
  <c r="AD2263" i="1"/>
  <c r="AC2263" i="1"/>
  <c r="AB2263" i="1"/>
  <c r="AA2263" i="1"/>
  <c r="Z2263" i="1"/>
  <c r="V2263" i="1"/>
  <c r="T2263" i="1"/>
  <c r="S2263" i="1"/>
  <c r="R2263" i="1"/>
  <c r="Q2263" i="1"/>
  <c r="AE2262" i="1"/>
  <c r="AD2262" i="1"/>
  <c r="AC2262" i="1"/>
  <c r="AB2262" i="1"/>
  <c r="AA2262" i="1"/>
  <c r="Z2262" i="1"/>
  <c r="V2262" i="1"/>
  <c r="T2262" i="1"/>
  <c r="S2262" i="1"/>
  <c r="R2262" i="1"/>
  <c r="Q2262" i="1"/>
  <c r="AE2261" i="1"/>
  <c r="AD2261" i="1"/>
  <c r="AC2261" i="1"/>
  <c r="AB2261" i="1"/>
  <c r="AA2261" i="1"/>
  <c r="Z2261" i="1"/>
  <c r="V2261" i="1"/>
  <c r="T2261" i="1"/>
  <c r="S2261" i="1"/>
  <c r="R2261" i="1"/>
  <c r="Q2261" i="1"/>
  <c r="AE2260" i="1"/>
  <c r="AD2260" i="1"/>
  <c r="AC2260" i="1"/>
  <c r="AB2260" i="1"/>
  <c r="AA2260" i="1"/>
  <c r="Z2260" i="1"/>
  <c r="V2260" i="1"/>
  <c r="T2260" i="1"/>
  <c r="S2260" i="1"/>
  <c r="R2260" i="1"/>
  <c r="Q2260" i="1"/>
  <c r="AE2259" i="1"/>
  <c r="AD2259" i="1"/>
  <c r="AC2259" i="1"/>
  <c r="AB2259" i="1"/>
  <c r="AA2259" i="1"/>
  <c r="Z2259" i="1"/>
  <c r="V2259" i="1"/>
  <c r="T2259" i="1"/>
  <c r="S2259" i="1"/>
  <c r="R2259" i="1"/>
  <c r="Q2259" i="1"/>
  <c r="AE2258" i="1"/>
  <c r="AD2258" i="1"/>
  <c r="AC2258" i="1"/>
  <c r="AB2258" i="1"/>
  <c r="AA2258" i="1"/>
  <c r="Z2258" i="1"/>
  <c r="V2258" i="1"/>
  <c r="T2258" i="1"/>
  <c r="S2258" i="1"/>
  <c r="R2258" i="1"/>
  <c r="Q2258" i="1"/>
  <c r="AE2257" i="1"/>
  <c r="AD2257" i="1"/>
  <c r="AC2257" i="1"/>
  <c r="AB2257" i="1"/>
  <c r="AA2257" i="1"/>
  <c r="Z2257" i="1"/>
  <c r="V2257" i="1"/>
  <c r="T2257" i="1"/>
  <c r="S2257" i="1"/>
  <c r="R2257" i="1"/>
  <c r="Q2257" i="1"/>
  <c r="AE2256" i="1"/>
  <c r="AD2256" i="1"/>
  <c r="AC2256" i="1"/>
  <c r="AB2256" i="1"/>
  <c r="AA2256" i="1"/>
  <c r="Z2256" i="1"/>
  <c r="V2256" i="1"/>
  <c r="T2256" i="1"/>
  <c r="S2256" i="1"/>
  <c r="R2256" i="1"/>
  <c r="Q2256" i="1"/>
  <c r="AE2255" i="1"/>
  <c r="AD2255" i="1"/>
  <c r="AC2255" i="1"/>
  <c r="AB2255" i="1"/>
  <c r="AA2255" i="1"/>
  <c r="Z2255" i="1"/>
  <c r="V2255" i="1"/>
  <c r="T2255" i="1"/>
  <c r="S2255" i="1"/>
  <c r="R2255" i="1"/>
  <c r="Q2255" i="1"/>
  <c r="AE2254" i="1"/>
  <c r="AD2254" i="1"/>
  <c r="AC2254" i="1"/>
  <c r="AB2254" i="1"/>
  <c r="AA2254" i="1"/>
  <c r="Z2254" i="1"/>
  <c r="V2254" i="1"/>
  <c r="T2254" i="1"/>
  <c r="S2254" i="1"/>
  <c r="R2254" i="1"/>
  <c r="Q2254" i="1"/>
  <c r="AE2253" i="1"/>
  <c r="AD2253" i="1"/>
  <c r="AC2253" i="1"/>
  <c r="AB2253" i="1"/>
  <c r="AA2253" i="1"/>
  <c r="Z2253" i="1"/>
  <c r="V2253" i="1"/>
  <c r="T2253" i="1"/>
  <c r="S2253" i="1"/>
  <c r="R2253" i="1"/>
  <c r="Q2253" i="1"/>
  <c r="AE2252" i="1"/>
  <c r="AD2252" i="1"/>
  <c r="AC2252" i="1"/>
  <c r="AB2252" i="1"/>
  <c r="AA2252" i="1"/>
  <c r="Z2252" i="1"/>
  <c r="V2252" i="1"/>
  <c r="T2252" i="1"/>
  <c r="S2252" i="1"/>
  <c r="R2252" i="1"/>
  <c r="Q2252" i="1"/>
  <c r="AE2251" i="1"/>
  <c r="AD2251" i="1"/>
  <c r="AC2251" i="1"/>
  <c r="AB2251" i="1"/>
  <c r="AA2251" i="1"/>
  <c r="Z2251" i="1"/>
  <c r="V2251" i="1"/>
  <c r="T2251" i="1"/>
  <c r="S2251" i="1"/>
  <c r="R2251" i="1"/>
  <c r="Q2251" i="1"/>
  <c r="AE2250" i="1"/>
  <c r="AD2250" i="1"/>
  <c r="AC2250" i="1"/>
  <c r="AB2250" i="1"/>
  <c r="AA2250" i="1"/>
  <c r="Z2250" i="1"/>
  <c r="V2250" i="1"/>
  <c r="T2250" i="1"/>
  <c r="S2250" i="1"/>
  <c r="R2250" i="1"/>
  <c r="Q2250" i="1"/>
  <c r="AE2249" i="1"/>
  <c r="AD2249" i="1"/>
  <c r="AC2249" i="1"/>
  <c r="AB2249" i="1"/>
  <c r="AA2249" i="1"/>
  <c r="Z2249" i="1"/>
  <c r="V2249" i="1"/>
  <c r="T2249" i="1"/>
  <c r="S2249" i="1"/>
  <c r="R2249" i="1"/>
  <c r="Q2249" i="1"/>
  <c r="AE2248" i="1"/>
  <c r="AD2248" i="1"/>
  <c r="AC2248" i="1"/>
  <c r="AB2248" i="1"/>
  <c r="AA2248" i="1"/>
  <c r="Z2248" i="1"/>
  <c r="V2248" i="1"/>
  <c r="T2248" i="1"/>
  <c r="S2248" i="1"/>
  <c r="R2248" i="1"/>
  <c r="Q2248" i="1"/>
  <c r="AE2247" i="1"/>
  <c r="AD2247" i="1"/>
  <c r="AC2247" i="1"/>
  <c r="AB2247" i="1"/>
  <c r="AA2247" i="1"/>
  <c r="Z2247" i="1"/>
  <c r="V2247" i="1"/>
  <c r="T2247" i="1"/>
  <c r="S2247" i="1"/>
  <c r="R2247" i="1"/>
  <c r="Q2247" i="1"/>
  <c r="AE2246" i="1"/>
  <c r="AD2246" i="1"/>
  <c r="AC2246" i="1"/>
  <c r="AB2246" i="1"/>
  <c r="AA2246" i="1"/>
  <c r="Z2246" i="1"/>
  <c r="V2246" i="1"/>
  <c r="T2246" i="1"/>
  <c r="S2246" i="1"/>
  <c r="R2246" i="1"/>
  <c r="Q2246" i="1"/>
  <c r="AE2245" i="1"/>
  <c r="AD2245" i="1"/>
  <c r="AC2245" i="1"/>
  <c r="AB2245" i="1"/>
  <c r="AA2245" i="1"/>
  <c r="Z2245" i="1"/>
  <c r="V2245" i="1"/>
  <c r="T2245" i="1"/>
  <c r="S2245" i="1"/>
  <c r="R2245" i="1"/>
  <c r="Q2245" i="1"/>
  <c r="AE2244" i="1"/>
  <c r="AD2244" i="1"/>
  <c r="AC2244" i="1"/>
  <c r="AB2244" i="1"/>
  <c r="AA2244" i="1"/>
  <c r="Z2244" i="1"/>
  <c r="V2244" i="1"/>
  <c r="T2244" i="1"/>
  <c r="S2244" i="1"/>
  <c r="R2244" i="1"/>
  <c r="Q2244" i="1"/>
  <c r="AE2243" i="1"/>
  <c r="AD2243" i="1"/>
  <c r="AC2243" i="1"/>
  <c r="AB2243" i="1"/>
  <c r="AA2243" i="1"/>
  <c r="Z2243" i="1"/>
  <c r="V2243" i="1"/>
  <c r="T2243" i="1"/>
  <c r="S2243" i="1"/>
  <c r="R2243" i="1"/>
  <c r="Q2243" i="1"/>
  <c r="AE2242" i="1"/>
  <c r="AD2242" i="1"/>
  <c r="AC2242" i="1"/>
  <c r="AB2242" i="1"/>
  <c r="AA2242" i="1"/>
  <c r="Z2242" i="1"/>
  <c r="V2242" i="1"/>
  <c r="T2242" i="1"/>
  <c r="S2242" i="1"/>
  <c r="R2242" i="1"/>
  <c r="Q2242" i="1"/>
  <c r="AE2241" i="1"/>
  <c r="AD2241" i="1"/>
  <c r="AC2241" i="1"/>
  <c r="AB2241" i="1"/>
  <c r="AA2241" i="1"/>
  <c r="Z2241" i="1"/>
  <c r="V2241" i="1"/>
  <c r="T2241" i="1"/>
  <c r="S2241" i="1"/>
  <c r="R2241" i="1"/>
  <c r="Q2241" i="1"/>
  <c r="AE2240" i="1"/>
  <c r="AD2240" i="1"/>
  <c r="AC2240" i="1"/>
  <c r="AB2240" i="1"/>
  <c r="AA2240" i="1"/>
  <c r="Z2240" i="1"/>
  <c r="V2240" i="1"/>
  <c r="T2240" i="1"/>
  <c r="S2240" i="1"/>
  <c r="R2240" i="1"/>
  <c r="Q2240" i="1"/>
  <c r="AE2239" i="1"/>
  <c r="AD2239" i="1"/>
  <c r="AC2239" i="1"/>
  <c r="AB2239" i="1"/>
  <c r="AA2239" i="1"/>
  <c r="Z2239" i="1"/>
  <c r="V2239" i="1"/>
  <c r="T2239" i="1"/>
  <c r="S2239" i="1"/>
  <c r="R2239" i="1"/>
  <c r="Q2239" i="1"/>
  <c r="AE2238" i="1"/>
  <c r="AD2238" i="1"/>
  <c r="AC2238" i="1"/>
  <c r="AB2238" i="1"/>
  <c r="AA2238" i="1"/>
  <c r="Z2238" i="1"/>
  <c r="V2238" i="1"/>
  <c r="T2238" i="1"/>
  <c r="S2238" i="1"/>
  <c r="R2238" i="1"/>
  <c r="Q2238" i="1"/>
  <c r="AE2237" i="1"/>
  <c r="AD2237" i="1"/>
  <c r="AC2237" i="1"/>
  <c r="AB2237" i="1"/>
  <c r="AA2237" i="1"/>
  <c r="Z2237" i="1"/>
  <c r="V2237" i="1"/>
  <c r="T2237" i="1"/>
  <c r="S2237" i="1"/>
  <c r="R2237" i="1"/>
  <c r="Q2237" i="1"/>
  <c r="AE2236" i="1"/>
  <c r="AD2236" i="1"/>
  <c r="AC2236" i="1"/>
  <c r="AB2236" i="1"/>
  <c r="AA2236" i="1"/>
  <c r="Z2236" i="1"/>
  <c r="V2236" i="1"/>
  <c r="T2236" i="1"/>
  <c r="S2236" i="1"/>
  <c r="R2236" i="1"/>
  <c r="Q2236" i="1"/>
  <c r="AE2235" i="1"/>
  <c r="AD2235" i="1"/>
  <c r="AC2235" i="1"/>
  <c r="AB2235" i="1"/>
  <c r="AA2235" i="1"/>
  <c r="Z2235" i="1"/>
  <c r="V2235" i="1"/>
  <c r="T2235" i="1"/>
  <c r="S2235" i="1"/>
  <c r="R2235" i="1"/>
  <c r="Q2235" i="1"/>
  <c r="AE2234" i="1"/>
  <c r="AD2234" i="1"/>
  <c r="AC2234" i="1"/>
  <c r="AB2234" i="1"/>
  <c r="AA2234" i="1"/>
  <c r="Z2234" i="1"/>
  <c r="V2234" i="1"/>
  <c r="T2234" i="1"/>
  <c r="S2234" i="1"/>
  <c r="R2234" i="1"/>
  <c r="Q2234" i="1"/>
  <c r="AE2233" i="1"/>
  <c r="AD2233" i="1"/>
  <c r="AC2233" i="1"/>
  <c r="AB2233" i="1"/>
  <c r="AA2233" i="1"/>
  <c r="Z2233" i="1"/>
  <c r="V2233" i="1"/>
  <c r="T2233" i="1"/>
  <c r="S2233" i="1"/>
  <c r="R2233" i="1"/>
  <c r="Q2233" i="1"/>
  <c r="AE2232" i="1"/>
  <c r="AD2232" i="1"/>
  <c r="AC2232" i="1"/>
  <c r="AB2232" i="1"/>
  <c r="AA2232" i="1"/>
  <c r="Z2232" i="1"/>
  <c r="V2232" i="1"/>
  <c r="T2232" i="1"/>
  <c r="S2232" i="1"/>
  <c r="R2232" i="1"/>
  <c r="Q2232" i="1"/>
  <c r="AE2231" i="1"/>
  <c r="AD2231" i="1"/>
  <c r="AC2231" i="1"/>
  <c r="AB2231" i="1"/>
  <c r="AA2231" i="1"/>
  <c r="Z2231" i="1"/>
  <c r="V2231" i="1"/>
  <c r="T2231" i="1"/>
  <c r="S2231" i="1"/>
  <c r="R2231" i="1"/>
  <c r="Q2231" i="1"/>
  <c r="AE2230" i="1"/>
  <c r="AD2230" i="1"/>
  <c r="AC2230" i="1"/>
  <c r="AB2230" i="1"/>
  <c r="AA2230" i="1"/>
  <c r="Z2230" i="1"/>
  <c r="V2230" i="1"/>
  <c r="T2230" i="1"/>
  <c r="S2230" i="1"/>
  <c r="R2230" i="1"/>
  <c r="Q2230" i="1"/>
  <c r="AE2229" i="1"/>
  <c r="AD2229" i="1"/>
  <c r="AC2229" i="1"/>
  <c r="AB2229" i="1"/>
  <c r="AA2229" i="1"/>
  <c r="Z2229" i="1"/>
  <c r="V2229" i="1"/>
  <c r="T2229" i="1"/>
  <c r="S2229" i="1"/>
  <c r="R2229" i="1"/>
  <c r="Q2229" i="1"/>
  <c r="AE2228" i="1"/>
  <c r="AD2228" i="1"/>
  <c r="AC2228" i="1"/>
  <c r="AB2228" i="1"/>
  <c r="AA2228" i="1"/>
  <c r="Z2228" i="1"/>
  <c r="V2228" i="1"/>
  <c r="T2228" i="1"/>
  <c r="S2228" i="1"/>
  <c r="R2228" i="1"/>
  <c r="Q2228" i="1"/>
  <c r="AE2227" i="1"/>
  <c r="AD2227" i="1"/>
  <c r="AC2227" i="1"/>
  <c r="AB2227" i="1"/>
  <c r="AA2227" i="1"/>
  <c r="Z2227" i="1"/>
  <c r="V2227" i="1"/>
  <c r="T2227" i="1"/>
  <c r="S2227" i="1"/>
  <c r="R2227" i="1"/>
  <c r="Q2227" i="1"/>
  <c r="AE2226" i="1"/>
  <c r="AD2226" i="1"/>
  <c r="AC2226" i="1"/>
  <c r="AB2226" i="1"/>
  <c r="AA2226" i="1"/>
  <c r="Z2226" i="1"/>
  <c r="V2226" i="1"/>
  <c r="T2226" i="1"/>
  <c r="S2226" i="1"/>
  <c r="R2226" i="1"/>
  <c r="Q2226" i="1"/>
  <c r="AE2225" i="1"/>
  <c r="AD2225" i="1"/>
  <c r="AC2225" i="1"/>
  <c r="AB2225" i="1"/>
  <c r="AA2225" i="1"/>
  <c r="Z2225" i="1"/>
  <c r="V2225" i="1"/>
  <c r="T2225" i="1"/>
  <c r="S2225" i="1"/>
  <c r="R2225" i="1"/>
  <c r="Q2225" i="1"/>
  <c r="AE2224" i="1"/>
  <c r="AD2224" i="1"/>
  <c r="AC2224" i="1"/>
  <c r="AB2224" i="1"/>
  <c r="AA2224" i="1"/>
  <c r="Z2224" i="1"/>
  <c r="V2224" i="1"/>
  <c r="T2224" i="1"/>
  <c r="S2224" i="1"/>
  <c r="R2224" i="1"/>
  <c r="Q2224" i="1"/>
  <c r="AE2223" i="1"/>
  <c r="AD2223" i="1"/>
  <c r="AC2223" i="1"/>
  <c r="AB2223" i="1"/>
  <c r="AA2223" i="1"/>
  <c r="Z2223" i="1"/>
  <c r="V2223" i="1"/>
  <c r="T2223" i="1"/>
  <c r="S2223" i="1"/>
  <c r="R2223" i="1"/>
  <c r="Q2223" i="1"/>
  <c r="AE2222" i="1"/>
  <c r="AD2222" i="1"/>
  <c r="AC2222" i="1"/>
  <c r="AB2222" i="1"/>
  <c r="AA2222" i="1"/>
  <c r="Z2222" i="1"/>
  <c r="V2222" i="1"/>
  <c r="T2222" i="1"/>
  <c r="S2222" i="1"/>
  <c r="R2222" i="1"/>
  <c r="Q2222" i="1"/>
  <c r="AE2221" i="1"/>
  <c r="AD2221" i="1"/>
  <c r="AC2221" i="1"/>
  <c r="AB2221" i="1"/>
  <c r="AA2221" i="1"/>
  <c r="Z2221" i="1"/>
  <c r="V2221" i="1"/>
  <c r="T2221" i="1"/>
  <c r="S2221" i="1"/>
  <c r="R2221" i="1"/>
  <c r="Q2221" i="1"/>
  <c r="AE2220" i="1"/>
  <c r="AD2220" i="1"/>
  <c r="AC2220" i="1"/>
  <c r="AB2220" i="1"/>
  <c r="AA2220" i="1"/>
  <c r="Z2220" i="1"/>
  <c r="V2220" i="1"/>
  <c r="T2220" i="1"/>
  <c r="S2220" i="1"/>
  <c r="R2220" i="1"/>
  <c r="Q2220" i="1"/>
  <c r="AE2219" i="1"/>
  <c r="AD2219" i="1"/>
  <c r="AC2219" i="1"/>
  <c r="AB2219" i="1"/>
  <c r="AA2219" i="1"/>
  <c r="Z2219" i="1"/>
  <c r="V2219" i="1"/>
  <c r="T2219" i="1"/>
  <c r="S2219" i="1"/>
  <c r="R2219" i="1"/>
  <c r="Q2219" i="1"/>
  <c r="AE2218" i="1"/>
  <c r="AD2218" i="1"/>
  <c r="AC2218" i="1"/>
  <c r="AB2218" i="1"/>
  <c r="AA2218" i="1"/>
  <c r="Z2218" i="1"/>
  <c r="V2218" i="1"/>
  <c r="T2218" i="1"/>
  <c r="S2218" i="1"/>
  <c r="R2218" i="1"/>
  <c r="Q2218" i="1"/>
  <c r="AE2217" i="1"/>
  <c r="AD2217" i="1"/>
  <c r="AC2217" i="1"/>
  <c r="AB2217" i="1"/>
  <c r="AA2217" i="1"/>
  <c r="Z2217" i="1"/>
  <c r="V2217" i="1"/>
  <c r="T2217" i="1"/>
  <c r="S2217" i="1"/>
  <c r="R2217" i="1"/>
  <c r="Q2217" i="1"/>
  <c r="AE2216" i="1"/>
  <c r="AD2216" i="1"/>
  <c r="AC2216" i="1"/>
  <c r="AB2216" i="1"/>
  <c r="AA2216" i="1"/>
  <c r="Z2216" i="1"/>
  <c r="V2216" i="1"/>
  <c r="T2216" i="1"/>
  <c r="S2216" i="1"/>
  <c r="R2216" i="1"/>
  <c r="Q2216" i="1"/>
  <c r="AE2215" i="1"/>
  <c r="AD2215" i="1"/>
  <c r="AC2215" i="1"/>
  <c r="AB2215" i="1"/>
  <c r="AA2215" i="1"/>
  <c r="Z2215" i="1"/>
  <c r="V2215" i="1"/>
  <c r="T2215" i="1"/>
  <c r="S2215" i="1"/>
  <c r="R2215" i="1"/>
  <c r="Q2215" i="1"/>
  <c r="AE2214" i="1"/>
  <c r="AD2214" i="1"/>
  <c r="AC2214" i="1"/>
  <c r="AB2214" i="1"/>
  <c r="AA2214" i="1"/>
  <c r="Z2214" i="1"/>
  <c r="V2214" i="1"/>
  <c r="T2214" i="1"/>
  <c r="S2214" i="1"/>
  <c r="R2214" i="1"/>
  <c r="Q2214" i="1"/>
  <c r="AE2213" i="1"/>
  <c r="AD2213" i="1"/>
  <c r="AC2213" i="1"/>
  <c r="AB2213" i="1"/>
  <c r="AA2213" i="1"/>
  <c r="Z2213" i="1"/>
  <c r="V2213" i="1"/>
  <c r="T2213" i="1"/>
  <c r="S2213" i="1"/>
  <c r="R2213" i="1"/>
  <c r="Q2213" i="1"/>
  <c r="AE2212" i="1"/>
  <c r="AD2212" i="1"/>
  <c r="AC2212" i="1"/>
  <c r="AB2212" i="1"/>
  <c r="AA2212" i="1"/>
  <c r="Z2212" i="1"/>
  <c r="V2212" i="1"/>
  <c r="T2212" i="1"/>
  <c r="S2212" i="1"/>
  <c r="R2212" i="1"/>
  <c r="Q2212" i="1"/>
  <c r="AE2211" i="1"/>
  <c r="AD2211" i="1"/>
  <c r="AC2211" i="1"/>
  <c r="AB2211" i="1"/>
  <c r="AA2211" i="1"/>
  <c r="Z2211" i="1"/>
  <c r="V2211" i="1"/>
  <c r="T2211" i="1"/>
  <c r="S2211" i="1"/>
  <c r="R2211" i="1"/>
  <c r="Q2211" i="1"/>
  <c r="AE2210" i="1"/>
  <c r="AD2210" i="1"/>
  <c r="AC2210" i="1"/>
  <c r="AB2210" i="1"/>
  <c r="AA2210" i="1"/>
  <c r="Z2210" i="1"/>
  <c r="V2210" i="1"/>
  <c r="T2210" i="1"/>
  <c r="S2210" i="1"/>
  <c r="R2210" i="1"/>
  <c r="Q2210" i="1"/>
  <c r="AE2209" i="1"/>
  <c r="AD2209" i="1"/>
  <c r="AC2209" i="1"/>
  <c r="AB2209" i="1"/>
  <c r="AA2209" i="1"/>
  <c r="Z2209" i="1"/>
  <c r="V2209" i="1"/>
  <c r="T2209" i="1"/>
  <c r="S2209" i="1"/>
  <c r="R2209" i="1"/>
  <c r="Q2209" i="1"/>
  <c r="AE2208" i="1"/>
  <c r="AD2208" i="1"/>
  <c r="AC2208" i="1"/>
  <c r="AB2208" i="1"/>
  <c r="AA2208" i="1"/>
  <c r="Z2208" i="1"/>
  <c r="V2208" i="1"/>
  <c r="T2208" i="1"/>
  <c r="S2208" i="1"/>
  <c r="R2208" i="1"/>
  <c r="Q2208" i="1"/>
  <c r="AE2207" i="1"/>
  <c r="AD2207" i="1"/>
  <c r="AC2207" i="1"/>
  <c r="AB2207" i="1"/>
  <c r="AA2207" i="1"/>
  <c r="Z2207" i="1"/>
  <c r="V2207" i="1"/>
  <c r="T2207" i="1"/>
  <c r="S2207" i="1"/>
  <c r="R2207" i="1"/>
  <c r="Q2207" i="1"/>
  <c r="AE2206" i="1"/>
  <c r="AD2206" i="1"/>
  <c r="AC2206" i="1"/>
  <c r="AB2206" i="1"/>
  <c r="AA2206" i="1"/>
  <c r="Z2206" i="1"/>
  <c r="V2206" i="1"/>
  <c r="T2206" i="1"/>
  <c r="S2206" i="1"/>
  <c r="R2206" i="1"/>
  <c r="Q2206" i="1"/>
  <c r="AE2205" i="1"/>
  <c r="AD2205" i="1"/>
  <c r="AC2205" i="1"/>
  <c r="AB2205" i="1"/>
  <c r="AA2205" i="1"/>
  <c r="Z2205" i="1"/>
  <c r="V2205" i="1"/>
  <c r="T2205" i="1"/>
  <c r="S2205" i="1"/>
  <c r="R2205" i="1"/>
  <c r="Q2205" i="1"/>
  <c r="AE2204" i="1"/>
  <c r="AD2204" i="1"/>
  <c r="AC2204" i="1"/>
  <c r="AB2204" i="1"/>
  <c r="AA2204" i="1"/>
  <c r="Z2204" i="1"/>
  <c r="V2204" i="1"/>
  <c r="T2204" i="1"/>
  <c r="S2204" i="1"/>
  <c r="R2204" i="1"/>
  <c r="Q2204" i="1"/>
  <c r="AE2203" i="1"/>
  <c r="AD2203" i="1"/>
  <c r="AC2203" i="1"/>
  <c r="AB2203" i="1"/>
  <c r="AA2203" i="1"/>
  <c r="Z2203" i="1"/>
  <c r="V2203" i="1"/>
  <c r="T2203" i="1"/>
  <c r="S2203" i="1"/>
  <c r="R2203" i="1"/>
  <c r="Q2203" i="1"/>
  <c r="AE2202" i="1"/>
  <c r="AD2202" i="1"/>
  <c r="AC2202" i="1"/>
  <c r="AB2202" i="1"/>
  <c r="AA2202" i="1"/>
  <c r="Z2202" i="1"/>
  <c r="V2202" i="1"/>
  <c r="T2202" i="1"/>
  <c r="S2202" i="1"/>
  <c r="R2202" i="1"/>
  <c r="Q2202" i="1"/>
  <c r="AE2201" i="1"/>
  <c r="AD2201" i="1"/>
  <c r="AC2201" i="1"/>
  <c r="AB2201" i="1"/>
  <c r="AA2201" i="1"/>
  <c r="Z2201" i="1"/>
  <c r="V2201" i="1"/>
  <c r="T2201" i="1"/>
  <c r="S2201" i="1"/>
  <c r="R2201" i="1"/>
  <c r="Q2201" i="1"/>
  <c r="AE2200" i="1"/>
  <c r="AD2200" i="1"/>
  <c r="AC2200" i="1"/>
  <c r="AB2200" i="1"/>
  <c r="AA2200" i="1"/>
  <c r="Z2200" i="1"/>
  <c r="V2200" i="1"/>
  <c r="T2200" i="1"/>
  <c r="S2200" i="1"/>
  <c r="R2200" i="1"/>
  <c r="Q2200" i="1"/>
  <c r="AE2199" i="1"/>
  <c r="AD2199" i="1"/>
  <c r="AC2199" i="1"/>
  <c r="AB2199" i="1"/>
  <c r="AA2199" i="1"/>
  <c r="Z2199" i="1"/>
  <c r="V2199" i="1"/>
  <c r="T2199" i="1"/>
  <c r="S2199" i="1"/>
  <c r="R2199" i="1"/>
  <c r="Q2199" i="1"/>
  <c r="AE2198" i="1"/>
  <c r="AD2198" i="1"/>
  <c r="AC2198" i="1"/>
  <c r="AB2198" i="1"/>
  <c r="AA2198" i="1"/>
  <c r="Z2198" i="1"/>
  <c r="V2198" i="1"/>
  <c r="T2198" i="1"/>
  <c r="S2198" i="1"/>
  <c r="R2198" i="1"/>
  <c r="Q2198" i="1"/>
  <c r="AE2197" i="1"/>
  <c r="AD2197" i="1"/>
  <c r="AC2197" i="1"/>
  <c r="AB2197" i="1"/>
  <c r="AA2197" i="1"/>
  <c r="Z2197" i="1"/>
  <c r="V2197" i="1"/>
  <c r="T2197" i="1"/>
  <c r="S2197" i="1"/>
  <c r="R2197" i="1"/>
  <c r="Q2197" i="1"/>
  <c r="AE2196" i="1"/>
  <c r="AD2196" i="1"/>
  <c r="AC2196" i="1"/>
  <c r="AB2196" i="1"/>
  <c r="AA2196" i="1"/>
  <c r="Z2196" i="1"/>
  <c r="V2196" i="1"/>
  <c r="T2196" i="1"/>
  <c r="S2196" i="1"/>
  <c r="R2196" i="1"/>
  <c r="Q2196" i="1"/>
  <c r="AE2195" i="1"/>
  <c r="AD2195" i="1"/>
  <c r="AC2195" i="1"/>
  <c r="AB2195" i="1"/>
  <c r="AA2195" i="1"/>
  <c r="Z2195" i="1"/>
  <c r="V2195" i="1"/>
  <c r="T2195" i="1"/>
  <c r="S2195" i="1"/>
  <c r="R2195" i="1"/>
  <c r="Q2195" i="1"/>
  <c r="AE2194" i="1"/>
  <c r="AD2194" i="1"/>
  <c r="AC2194" i="1"/>
  <c r="AB2194" i="1"/>
  <c r="AA2194" i="1"/>
  <c r="Z2194" i="1"/>
  <c r="V2194" i="1"/>
  <c r="T2194" i="1"/>
  <c r="S2194" i="1"/>
  <c r="R2194" i="1"/>
  <c r="Q2194" i="1"/>
  <c r="AE2193" i="1"/>
  <c r="AD2193" i="1"/>
  <c r="AC2193" i="1"/>
  <c r="AB2193" i="1"/>
  <c r="AA2193" i="1"/>
  <c r="Z2193" i="1"/>
  <c r="V2193" i="1"/>
  <c r="T2193" i="1"/>
  <c r="S2193" i="1"/>
  <c r="R2193" i="1"/>
  <c r="Q2193" i="1"/>
  <c r="AE2192" i="1"/>
  <c r="AD2192" i="1"/>
  <c r="AC2192" i="1"/>
  <c r="AB2192" i="1"/>
  <c r="AA2192" i="1"/>
  <c r="Z2192" i="1"/>
  <c r="V2192" i="1"/>
  <c r="T2192" i="1"/>
  <c r="S2192" i="1"/>
  <c r="R2192" i="1"/>
  <c r="Q2192" i="1"/>
  <c r="AE2191" i="1"/>
  <c r="AD2191" i="1"/>
  <c r="AC2191" i="1"/>
  <c r="AB2191" i="1"/>
  <c r="AA2191" i="1"/>
  <c r="Z2191" i="1"/>
  <c r="V2191" i="1"/>
  <c r="T2191" i="1"/>
  <c r="S2191" i="1"/>
  <c r="R2191" i="1"/>
  <c r="Q2191" i="1"/>
  <c r="AE2190" i="1"/>
  <c r="AD2190" i="1"/>
  <c r="AC2190" i="1"/>
  <c r="AB2190" i="1"/>
  <c r="AA2190" i="1"/>
  <c r="Z2190" i="1"/>
  <c r="V2190" i="1"/>
  <c r="T2190" i="1"/>
  <c r="S2190" i="1"/>
  <c r="R2190" i="1"/>
  <c r="Q2190" i="1"/>
  <c r="AE2189" i="1"/>
  <c r="AD2189" i="1"/>
  <c r="AC2189" i="1"/>
  <c r="AB2189" i="1"/>
  <c r="AA2189" i="1"/>
  <c r="Z2189" i="1"/>
  <c r="V2189" i="1"/>
  <c r="T2189" i="1"/>
  <c r="S2189" i="1"/>
  <c r="R2189" i="1"/>
  <c r="Q2189" i="1"/>
  <c r="AE2188" i="1"/>
  <c r="AD2188" i="1"/>
  <c r="AC2188" i="1"/>
  <c r="AB2188" i="1"/>
  <c r="AA2188" i="1"/>
  <c r="Z2188" i="1"/>
  <c r="V2188" i="1"/>
  <c r="T2188" i="1"/>
  <c r="S2188" i="1"/>
  <c r="R2188" i="1"/>
  <c r="Q2188" i="1"/>
  <c r="AE2187" i="1"/>
  <c r="AD2187" i="1"/>
  <c r="AC2187" i="1"/>
  <c r="AB2187" i="1"/>
  <c r="AA2187" i="1"/>
  <c r="Z2187" i="1"/>
  <c r="V2187" i="1"/>
  <c r="T2187" i="1"/>
  <c r="S2187" i="1"/>
  <c r="R2187" i="1"/>
  <c r="Q2187" i="1"/>
  <c r="AE2186" i="1"/>
  <c r="AD2186" i="1"/>
  <c r="AC2186" i="1"/>
  <c r="AB2186" i="1"/>
  <c r="AA2186" i="1"/>
  <c r="Z2186" i="1"/>
  <c r="V2186" i="1"/>
  <c r="T2186" i="1"/>
  <c r="S2186" i="1"/>
  <c r="R2186" i="1"/>
  <c r="Q2186" i="1"/>
  <c r="AE2185" i="1"/>
  <c r="AD2185" i="1"/>
  <c r="AC2185" i="1"/>
  <c r="AB2185" i="1"/>
  <c r="AA2185" i="1"/>
  <c r="Z2185" i="1"/>
  <c r="V2185" i="1"/>
  <c r="T2185" i="1"/>
  <c r="S2185" i="1"/>
  <c r="R2185" i="1"/>
  <c r="Q2185" i="1"/>
  <c r="AE2184" i="1"/>
  <c r="AD2184" i="1"/>
  <c r="AC2184" i="1"/>
  <c r="AB2184" i="1"/>
  <c r="AA2184" i="1"/>
  <c r="Z2184" i="1"/>
  <c r="V2184" i="1"/>
  <c r="T2184" i="1"/>
  <c r="S2184" i="1"/>
  <c r="R2184" i="1"/>
  <c r="Q2184" i="1"/>
  <c r="AE2183" i="1"/>
  <c r="AD2183" i="1"/>
  <c r="AC2183" i="1"/>
  <c r="AB2183" i="1"/>
  <c r="AA2183" i="1"/>
  <c r="Z2183" i="1"/>
  <c r="V2183" i="1"/>
  <c r="T2183" i="1"/>
  <c r="S2183" i="1"/>
  <c r="R2183" i="1"/>
  <c r="Q2183" i="1"/>
  <c r="AE2182" i="1"/>
  <c r="AD2182" i="1"/>
  <c r="AC2182" i="1"/>
  <c r="AB2182" i="1"/>
  <c r="AA2182" i="1"/>
  <c r="Z2182" i="1"/>
  <c r="V2182" i="1"/>
  <c r="T2182" i="1"/>
  <c r="S2182" i="1"/>
  <c r="R2182" i="1"/>
  <c r="Q2182" i="1"/>
  <c r="AE2181" i="1"/>
  <c r="AD2181" i="1"/>
  <c r="AC2181" i="1"/>
  <c r="AB2181" i="1"/>
  <c r="AA2181" i="1"/>
  <c r="Z2181" i="1"/>
  <c r="V2181" i="1"/>
  <c r="T2181" i="1"/>
  <c r="S2181" i="1"/>
  <c r="R2181" i="1"/>
  <c r="Q2181" i="1"/>
  <c r="AE2180" i="1"/>
  <c r="AD2180" i="1"/>
  <c r="AC2180" i="1"/>
  <c r="AB2180" i="1"/>
  <c r="AA2180" i="1"/>
  <c r="Z2180" i="1"/>
  <c r="V2180" i="1"/>
  <c r="T2180" i="1"/>
  <c r="S2180" i="1"/>
  <c r="R2180" i="1"/>
  <c r="Q2180" i="1"/>
  <c r="AE2179" i="1"/>
  <c r="AD2179" i="1"/>
  <c r="AC2179" i="1"/>
  <c r="AB2179" i="1"/>
  <c r="AA2179" i="1"/>
  <c r="Z2179" i="1"/>
  <c r="V2179" i="1"/>
  <c r="T2179" i="1"/>
  <c r="S2179" i="1"/>
  <c r="R2179" i="1"/>
  <c r="Q2179" i="1"/>
  <c r="AE2178" i="1"/>
  <c r="AD2178" i="1"/>
  <c r="AC2178" i="1"/>
  <c r="AB2178" i="1"/>
  <c r="AA2178" i="1"/>
  <c r="Z2178" i="1"/>
  <c r="V2178" i="1"/>
  <c r="T2178" i="1"/>
  <c r="S2178" i="1"/>
  <c r="R2178" i="1"/>
  <c r="Q2178" i="1"/>
  <c r="AE2177" i="1"/>
  <c r="AD2177" i="1"/>
  <c r="AC2177" i="1"/>
  <c r="AB2177" i="1"/>
  <c r="AA2177" i="1"/>
  <c r="Z2177" i="1"/>
  <c r="V2177" i="1"/>
  <c r="T2177" i="1"/>
  <c r="S2177" i="1"/>
  <c r="R2177" i="1"/>
  <c r="Q2177" i="1"/>
  <c r="AE2176" i="1"/>
  <c r="AD2176" i="1"/>
  <c r="AC2176" i="1"/>
  <c r="AB2176" i="1"/>
  <c r="AA2176" i="1"/>
  <c r="Z2176" i="1"/>
  <c r="V2176" i="1"/>
  <c r="T2176" i="1"/>
  <c r="S2176" i="1"/>
  <c r="R2176" i="1"/>
  <c r="Q2176" i="1"/>
  <c r="AE2175" i="1"/>
  <c r="AD2175" i="1"/>
  <c r="AC2175" i="1"/>
  <c r="AB2175" i="1"/>
  <c r="AA2175" i="1"/>
  <c r="Z2175" i="1"/>
  <c r="V2175" i="1"/>
  <c r="T2175" i="1"/>
  <c r="S2175" i="1"/>
  <c r="R2175" i="1"/>
  <c r="Q2175" i="1"/>
  <c r="AE2174" i="1"/>
  <c r="AD2174" i="1"/>
  <c r="AC2174" i="1"/>
  <c r="AB2174" i="1"/>
  <c r="AA2174" i="1"/>
  <c r="Z2174" i="1"/>
  <c r="V2174" i="1"/>
  <c r="T2174" i="1"/>
  <c r="S2174" i="1"/>
  <c r="R2174" i="1"/>
  <c r="Q2174" i="1"/>
  <c r="AE2173" i="1"/>
  <c r="AD2173" i="1"/>
  <c r="AC2173" i="1"/>
  <c r="AB2173" i="1"/>
  <c r="AA2173" i="1"/>
  <c r="Z2173" i="1"/>
  <c r="V2173" i="1"/>
  <c r="T2173" i="1"/>
  <c r="S2173" i="1"/>
  <c r="R2173" i="1"/>
  <c r="Q2173" i="1"/>
  <c r="AE2172" i="1"/>
  <c r="AD2172" i="1"/>
  <c r="AC2172" i="1"/>
  <c r="AB2172" i="1"/>
  <c r="AA2172" i="1"/>
  <c r="Z2172" i="1"/>
  <c r="V2172" i="1"/>
  <c r="T2172" i="1"/>
  <c r="S2172" i="1"/>
  <c r="R2172" i="1"/>
  <c r="Q2172" i="1"/>
  <c r="AE2171" i="1"/>
  <c r="AD2171" i="1"/>
  <c r="AC2171" i="1"/>
  <c r="AB2171" i="1"/>
  <c r="AA2171" i="1"/>
  <c r="Z2171" i="1"/>
  <c r="V2171" i="1"/>
  <c r="T2171" i="1"/>
  <c r="S2171" i="1"/>
  <c r="R2171" i="1"/>
  <c r="Q2171" i="1"/>
  <c r="AE2170" i="1"/>
  <c r="AD2170" i="1"/>
  <c r="AC2170" i="1"/>
  <c r="AB2170" i="1"/>
  <c r="AA2170" i="1"/>
  <c r="Z2170" i="1"/>
  <c r="V2170" i="1"/>
  <c r="T2170" i="1"/>
  <c r="S2170" i="1"/>
  <c r="R2170" i="1"/>
  <c r="Q2170" i="1"/>
  <c r="AE2169" i="1"/>
  <c r="AD2169" i="1"/>
  <c r="AC2169" i="1"/>
  <c r="AB2169" i="1"/>
  <c r="AA2169" i="1"/>
  <c r="Z2169" i="1"/>
  <c r="V2169" i="1"/>
  <c r="T2169" i="1"/>
  <c r="S2169" i="1"/>
  <c r="R2169" i="1"/>
  <c r="Q2169" i="1"/>
  <c r="AE2168" i="1"/>
  <c r="AD2168" i="1"/>
  <c r="AC2168" i="1"/>
  <c r="AB2168" i="1"/>
  <c r="AA2168" i="1"/>
  <c r="Z2168" i="1"/>
  <c r="V2168" i="1"/>
  <c r="T2168" i="1"/>
  <c r="S2168" i="1"/>
  <c r="R2168" i="1"/>
  <c r="Q2168" i="1"/>
  <c r="AE2167" i="1"/>
  <c r="AD2167" i="1"/>
  <c r="AC2167" i="1"/>
  <c r="AB2167" i="1"/>
  <c r="AA2167" i="1"/>
  <c r="Z2167" i="1"/>
  <c r="V2167" i="1"/>
  <c r="T2167" i="1"/>
  <c r="S2167" i="1"/>
  <c r="R2167" i="1"/>
  <c r="Q2167" i="1"/>
  <c r="AE2166" i="1"/>
  <c r="AD2166" i="1"/>
  <c r="AC2166" i="1"/>
  <c r="AB2166" i="1"/>
  <c r="AA2166" i="1"/>
  <c r="Z2166" i="1"/>
  <c r="V2166" i="1"/>
  <c r="T2166" i="1"/>
  <c r="S2166" i="1"/>
  <c r="R2166" i="1"/>
  <c r="Q2166" i="1"/>
  <c r="AE2165" i="1"/>
  <c r="AD2165" i="1"/>
  <c r="AC2165" i="1"/>
  <c r="AB2165" i="1"/>
  <c r="AA2165" i="1"/>
  <c r="Z2165" i="1"/>
  <c r="V2165" i="1"/>
  <c r="T2165" i="1"/>
  <c r="S2165" i="1"/>
  <c r="R2165" i="1"/>
  <c r="Q2165" i="1"/>
  <c r="AE2164" i="1"/>
  <c r="AD2164" i="1"/>
  <c r="AC2164" i="1"/>
  <c r="AB2164" i="1"/>
  <c r="AA2164" i="1"/>
  <c r="Z2164" i="1"/>
  <c r="V2164" i="1"/>
  <c r="T2164" i="1"/>
  <c r="S2164" i="1"/>
  <c r="R2164" i="1"/>
  <c r="Q2164" i="1"/>
  <c r="AE2163" i="1"/>
  <c r="AD2163" i="1"/>
  <c r="AC2163" i="1"/>
  <c r="AB2163" i="1"/>
  <c r="AA2163" i="1"/>
  <c r="Z2163" i="1"/>
  <c r="V2163" i="1"/>
  <c r="T2163" i="1"/>
  <c r="S2163" i="1"/>
  <c r="R2163" i="1"/>
  <c r="Q2163" i="1"/>
  <c r="AE2162" i="1"/>
  <c r="AD2162" i="1"/>
  <c r="AC2162" i="1"/>
  <c r="AB2162" i="1"/>
  <c r="AA2162" i="1"/>
  <c r="Z2162" i="1"/>
  <c r="V2162" i="1"/>
  <c r="T2162" i="1"/>
  <c r="S2162" i="1"/>
  <c r="R2162" i="1"/>
  <c r="Q2162" i="1"/>
  <c r="AE2161" i="1"/>
  <c r="AD2161" i="1"/>
  <c r="AC2161" i="1"/>
  <c r="AB2161" i="1"/>
  <c r="AA2161" i="1"/>
  <c r="Z2161" i="1"/>
  <c r="V2161" i="1"/>
  <c r="T2161" i="1"/>
  <c r="S2161" i="1"/>
  <c r="R2161" i="1"/>
  <c r="Q2161" i="1"/>
  <c r="AE2160" i="1"/>
  <c r="AD2160" i="1"/>
  <c r="AC2160" i="1"/>
  <c r="AB2160" i="1"/>
  <c r="AA2160" i="1"/>
  <c r="Z2160" i="1"/>
  <c r="V2160" i="1"/>
  <c r="T2160" i="1"/>
  <c r="S2160" i="1"/>
  <c r="R2160" i="1"/>
  <c r="Q2160" i="1"/>
  <c r="AE2159" i="1"/>
  <c r="AD2159" i="1"/>
  <c r="AC2159" i="1"/>
  <c r="AB2159" i="1"/>
  <c r="AA2159" i="1"/>
  <c r="Z2159" i="1"/>
  <c r="V2159" i="1"/>
  <c r="T2159" i="1"/>
  <c r="S2159" i="1"/>
  <c r="R2159" i="1"/>
  <c r="Q2159" i="1"/>
  <c r="AE2158" i="1"/>
  <c r="AD2158" i="1"/>
  <c r="AC2158" i="1"/>
  <c r="AB2158" i="1"/>
  <c r="AA2158" i="1"/>
  <c r="Z2158" i="1"/>
  <c r="V2158" i="1"/>
  <c r="T2158" i="1"/>
  <c r="S2158" i="1"/>
  <c r="R2158" i="1"/>
  <c r="Q2158" i="1"/>
  <c r="AE2157" i="1"/>
  <c r="AD2157" i="1"/>
  <c r="AC2157" i="1"/>
  <c r="AB2157" i="1"/>
  <c r="AA2157" i="1"/>
  <c r="Z2157" i="1"/>
  <c r="V2157" i="1"/>
  <c r="T2157" i="1"/>
  <c r="S2157" i="1"/>
  <c r="R2157" i="1"/>
  <c r="Q2157" i="1"/>
  <c r="AE2156" i="1"/>
  <c r="AD2156" i="1"/>
  <c r="AC2156" i="1"/>
  <c r="AB2156" i="1"/>
  <c r="AA2156" i="1"/>
  <c r="Z2156" i="1"/>
  <c r="V2156" i="1"/>
  <c r="T2156" i="1"/>
  <c r="S2156" i="1"/>
  <c r="R2156" i="1"/>
  <c r="Q2156" i="1"/>
  <c r="AE2155" i="1"/>
  <c r="AD2155" i="1"/>
  <c r="AC2155" i="1"/>
  <c r="AB2155" i="1"/>
  <c r="AA2155" i="1"/>
  <c r="Z2155" i="1"/>
  <c r="V2155" i="1"/>
  <c r="T2155" i="1"/>
  <c r="S2155" i="1"/>
  <c r="R2155" i="1"/>
  <c r="Q2155" i="1"/>
  <c r="AE2154" i="1"/>
  <c r="AD2154" i="1"/>
  <c r="AC2154" i="1"/>
  <c r="AB2154" i="1"/>
  <c r="AA2154" i="1"/>
  <c r="Z2154" i="1"/>
  <c r="V2154" i="1"/>
  <c r="T2154" i="1"/>
  <c r="S2154" i="1"/>
  <c r="R2154" i="1"/>
  <c r="Q2154" i="1"/>
  <c r="AE2153" i="1"/>
  <c r="AD2153" i="1"/>
  <c r="AC2153" i="1"/>
  <c r="AB2153" i="1"/>
  <c r="AA2153" i="1"/>
  <c r="Z2153" i="1"/>
  <c r="V2153" i="1"/>
  <c r="T2153" i="1"/>
  <c r="S2153" i="1"/>
  <c r="R2153" i="1"/>
  <c r="Q2153" i="1"/>
  <c r="AE2152" i="1"/>
  <c r="AD2152" i="1"/>
  <c r="AC2152" i="1"/>
  <c r="AB2152" i="1"/>
  <c r="AA2152" i="1"/>
  <c r="Z2152" i="1"/>
  <c r="V2152" i="1"/>
  <c r="T2152" i="1"/>
  <c r="S2152" i="1"/>
  <c r="R2152" i="1"/>
  <c r="Q2152" i="1"/>
  <c r="AE2151" i="1"/>
  <c r="AD2151" i="1"/>
  <c r="AC2151" i="1"/>
  <c r="AB2151" i="1"/>
  <c r="AA2151" i="1"/>
  <c r="Z2151" i="1"/>
  <c r="V2151" i="1"/>
  <c r="T2151" i="1"/>
  <c r="S2151" i="1"/>
  <c r="R2151" i="1"/>
  <c r="Q2151" i="1"/>
  <c r="AE2150" i="1"/>
  <c r="AD2150" i="1"/>
  <c r="AC2150" i="1"/>
  <c r="AB2150" i="1"/>
  <c r="AA2150" i="1"/>
  <c r="Z2150" i="1"/>
  <c r="V2150" i="1"/>
  <c r="T2150" i="1"/>
  <c r="S2150" i="1"/>
  <c r="R2150" i="1"/>
  <c r="Q2150" i="1"/>
  <c r="AE2149" i="1"/>
  <c r="AD2149" i="1"/>
  <c r="AC2149" i="1"/>
  <c r="AB2149" i="1"/>
  <c r="AA2149" i="1"/>
  <c r="Z2149" i="1"/>
  <c r="V2149" i="1"/>
  <c r="T2149" i="1"/>
  <c r="S2149" i="1"/>
  <c r="R2149" i="1"/>
  <c r="Q2149" i="1"/>
  <c r="AE2148" i="1"/>
  <c r="AD2148" i="1"/>
  <c r="AC2148" i="1"/>
  <c r="AB2148" i="1"/>
  <c r="AA2148" i="1"/>
  <c r="Z2148" i="1"/>
  <c r="V2148" i="1"/>
  <c r="T2148" i="1"/>
  <c r="S2148" i="1"/>
  <c r="R2148" i="1"/>
  <c r="Q2148" i="1"/>
  <c r="AE2147" i="1"/>
  <c r="AD2147" i="1"/>
  <c r="AC2147" i="1"/>
  <c r="AB2147" i="1"/>
  <c r="AA2147" i="1"/>
  <c r="Z2147" i="1"/>
  <c r="V2147" i="1"/>
  <c r="T2147" i="1"/>
  <c r="S2147" i="1"/>
  <c r="R2147" i="1"/>
  <c r="Q2147" i="1"/>
  <c r="AE2146" i="1"/>
  <c r="AD2146" i="1"/>
  <c r="AC2146" i="1"/>
  <c r="AB2146" i="1"/>
  <c r="AA2146" i="1"/>
  <c r="Z2146" i="1"/>
  <c r="V2146" i="1"/>
  <c r="T2146" i="1"/>
  <c r="S2146" i="1"/>
  <c r="R2146" i="1"/>
  <c r="Q2146" i="1"/>
  <c r="AE2145" i="1"/>
  <c r="AD2145" i="1"/>
  <c r="AC2145" i="1"/>
  <c r="AB2145" i="1"/>
  <c r="AA2145" i="1"/>
  <c r="Z2145" i="1"/>
  <c r="V2145" i="1"/>
  <c r="T2145" i="1"/>
  <c r="S2145" i="1"/>
  <c r="R2145" i="1"/>
  <c r="Q2145" i="1"/>
  <c r="AE2144" i="1"/>
  <c r="AD2144" i="1"/>
  <c r="AC2144" i="1"/>
  <c r="AB2144" i="1"/>
  <c r="AA2144" i="1"/>
  <c r="Z2144" i="1"/>
  <c r="V2144" i="1"/>
  <c r="T2144" i="1"/>
  <c r="S2144" i="1"/>
  <c r="R2144" i="1"/>
  <c r="Q2144" i="1"/>
  <c r="AE2143" i="1"/>
  <c r="AD2143" i="1"/>
  <c r="AC2143" i="1"/>
  <c r="AB2143" i="1"/>
  <c r="AA2143" i="1"/>
  <c r="Z2143" i="1"/>
  <c r="V2143" i="1"/>
  <c r="T2143" i="1"/>
  <c r="S2143" i="1"/>
  <c r="R2143" i="1"/>
  <c r="Q2143" i="1"/>
  <c r="AE2142" i="1"/>
  <c r="AD2142" i="1"/>
  <c r="AC2142" i="1"/>
  <c r="AB2142" i="1"/>
  <c r="AA2142" i="1"/>
  <c r="Z2142" i="1"/>
  <c r="V2142" i="1"/>
  <c r="T2142" i="1"/>
  <c r="S2142" i="1"/>
  <c r="R2142" i="1"/>
  <c r="Q2142" i="1"/>
  <c r="AE2141" i="1"/>
  <c r="AD2141" i="1"/>
  <c r="AC2141" i="1"/>
  <c r="AB2141" i="1"/>
  <c r="AA2141" i="1"/>
  <c r="Z2141" i="1"/>
  <c r="V2141" i="1"/>
  <c r="T2141" i="1"/>
  <c r="S2141" i="1"/>
  <c r="R2141" i="1"/>
  <c r="Q2141" i="1"/>
  <c r="AE2140" i="1"/>
  <c r="AD2140" i="1"/>
  <c r="AC2140" i="1"/>
  <c r="AB2140" i="1"/>
  <c r="AA2140" i="1"/>
  <c r="Z2140" i="1"/>
  <c r="V2140" i="1"/>
  <c r="T2140" i="1"/>
  <c r="S2140" i="1"/>
  <c r="R2140" i="1"/>
  <c r="Q2140" i="1"/>
  <c r="AE2139" i="1"/>
  <c r="AD2139" i="1"/>
  <c r="AC2139" i="1"/>
  <c r="AB2139" i="1"/>
  <c r="AA2139" i="1"/>
  <c r="Z2139" i="1"/>
  <c r="V2139" i="1"/>
  <c r="T2139" i="1"/>
  <c r="S2139" i="1"/>
  <c r="R2139" i="1"/>
  <c r="Q2139" i="1"/>
  <c r="AE2138" i="1"/>
  <c r="AD2138" i="1"/>
  <c r="AC2138" i="1"/>
  <c r="AB2138" i="1"/>
  <c r="AA2138" i="1"/>
  <c r="Z2138" i="1"/>
  <c r="V2138" i="1"/>
  <c r="T2138" i="1"/>
  <c r="S2138" i="1"/>
  <c r="R2138" i="1"/>
  <c r="Q2138" i="1"/>
  <c r="AE2137" i="1"/>
  <c r="AD2137" i="1"/>
  <c r="AC2137" i="1"/>
  <c r="AB2137" i="1"/>
  <c r="AA2137" i="1"/>
  <c r="Z2137" i="1"/>
  <c r="V2137" i="1"/>
  <c r="T2137" i="1"/>
  <c r="S2137" i="1"/>
  <c r="R2137" i="1"/>
  <c r="Q2137" i="1"/>
  <c r="AE2136" i="1"/>
  <c r="AD2136" i="1"/>
  <c r="AC2136" i="1"/>
  <c r="AB2136" i="1"/>
  <c r="AA2136" i="1"/>
  <c r="Z2136" i="1"/>
  <c r="V2136" i="1"/>
  <c r="T2136" i="1"/>
  <c r="S2136" i="1"/>
  <c r="R2136" i="1"/>
  <c r="Q2136" i="1"/>
  <c r="AE2135" i="1"/>
  <c r="AD2135" i="1"/>
  <c r="AC2135" i="1"/>
  <c r="AB2135" i="1"/>
  <c r="AA2135" i="1"/>
  <c r="Z2135" i="1"/>
  <c r="V2135" i="1"/>
  <c r="T2135" i="1"/>
  <c r="S2135" i="1"/>
  <c r="R2135" i="1"/>
  <c r="Q2135" i="1"/>
  <c r="AE2134" i="1"/>
  <c r="AD2134" i="1"/>
  <c r="AC2134" i="1"/>
  <c r="AB2134" i="1"/>
  <c r="AA2134" i="1"/>
  <c r="Z2134" i="1"/>
  <c r="V2134" i="1"/>
  <c r="T2134" i="1"/>
  <c r="S2134" i="1"/>
  <c r="R2134" i="1"/>
  <c r="Q2134" i="1"/>
  <c r="AE2133" i="1"/>
  <c r="AD2133" i="1"/>
  <c r="AC2133" i="1"/>
  <c r="AB2133" i="1"/>
  <c r="AA2133" i="1"/>
  <c r="Z2133" i="1"/>
  <c r="V2133" i="1"/>
  <c r="T2133" i="1"/>
  <c r="S2133" i="1"/>
  <c r="R2133" i="1"/>
  <c r="Q2133" i="1"/>
  <c r="AE2132" i="1"/>
  <c r="AD2132" i="1"/>
  <c r="AC2132" i="1"/>
  <c r="AB2132" i="1"/>
  <c r="AA2132" i="1"/>
  <c r="Z2132" i="1"/>
  <c r="V2132" i="1"/>
  <c r="T2132" i="1"/>
  <c r="S2132" i="1"/>
  <c r="R2132" i="1"/>
  <c r="Q2132" i="1"/>
  <c r="AE2131" i="1"/>
  <c r="AD2131" i="1"/>
  <c r="AC2131" i="1"/>
  <c r="AB2131" i="1"/>
  <c r="AA2131" i="1"/>
  <c r="Z2131" i="1"/>
  <c r="V2131" i="1"/>
  <c r="T2131" i="1"/>
  <c r="S2131" i="1"/>
  <c r="R2131" i="1"/>
  <c r="Q2131" i="1"/>
  <c r="AE2130" i="1"/>
  <c r="AD2130" i="1"/>
  <c r="AC2130" i="1"/>
  <c r="AB2130" i="1"/>
  <c r="AA2130" i="1"/>
  <c r="Z2130" i="1"/>
  <c r="V2130" i="1"/>
  <c r="T2130" i="1"/>
  <c r="S2130" i="1"/>
  <c r="R2130" i="1"/>
  <c r="Q2130" i="1"/>
  <c r="AE2129" i="1"/>
  <c r="AD2129" i="1"/>
  <c r="AC2129" i="1"/>
  <c r="AB2129" i="1"/>
  <c r="AA2129" i="1"/>
  <c r="Z2129" i="1"/>
  <c r="V2129" i="1"/>
  <c r="T2129" i="1"/>
  <c r="S2129" i="1"/>
  <c r="R2129" i="1"/>
  <c r="Q2129" i="1"/>
  <c r="AE2128" i="1"/>
  <c r="AD2128" i="1"/>
  <c r="AC2128" i="1"/>
  <c r="AB2128" i="1"/>
  <c r="AA2128" i="1"/>
  <c r="Z2128" i="1"/>
  <c r="V2128" i="1"/>
  <c r="T2128" i="1"/>
  <c r="S2128" i="1"/>
  <c r="R2128" i="1"/>
  <c r="Q2128" i="1"/>
  <c r="AE2127" i="1"/>
  <c r="AD2127" i="1"/>
  <c r="AC2127" i="1"/>
  <c r="AB2127" i="1"/>
  <c r="AA2127" i="1"/>
  <c r="Z2127" i="1"/>
  <c r="V2127" i="1"/>
  <c r="T2127" i="1"/>
  <c r="S2127" i="1"/>
  <c r="R2127" i="1"/>
  <c r="Q2127" i="1"/>
  <c r="AE2126" i="1"/>
  <c r="AD2126" i="1"/>
  <c r="AC2126" i="1"/>
  <c r="AB2126" i="1"/>
  <c r="AA2126" i="1"/>
  <c r="Z2126" i="1"/>
  <c r="V2126" i="1"/>
  <c r="T2126" i="1"/>
  <c r="S2126" i="1"/>
  <c r="R2126" i="1"/>
  <c r="Q2126" i="1"/>
  <c r="AE2125" i="1"/>
  <c r="AD2125" i="1"/>
  <c r="AC2125" i="1"/>
  <c r="AB2125" i="1"/>
  <c r="AA2125" i="1"/>
  <c r="Z2125" i="1"/>
  <c r="V2125" i="1"/>
  <c r="T2125" i="1"/>
  <c r="S2125" i="1"/>
  <c r="R2125" i="1"/>
  <c r="Q2125" i="1"/>
  <c r="AE2124" i="1"/>
  <c r="AD2124" i="1"/>
  <c r="AC2124" i="1"/>
  <c r="AB2124" i="1"/>
  <c r="AA2124" i="1"/>
  <c r="Z2124" i="1"/>
  <c r="V2124" i="1"/>
  <c r="T2124" i="1"/>
  <c r="S2124" i="1"/>
  <c r="R2124" i="1"/>
  <c r="Q2124" i="1"/>
  <c r="AE2123" i="1"/>
  <c r="AD2123" i="1"/>
  <c r="AC2123" i="1"/>
  <c r="AB2123" i="1"/>
  <c r="AA2123" i="1"/>
  <c r="Z2123" i="1"/>
  <c r="V2123" i="1"/>
  <c r="T2123" i="1"/>
  <c r="S2123" i="1"/>
  <c r="R2123" i="1"/>
  <c r="Q2123" i="1"/>
  <c r="AE2122" i="1"/>
  <c r="AD2122" i="1"/>
  <c r="AC2122" i="1"/>
  <c r="AB2122" i="1"/>
  <c r="AA2122" i="1"/>
  <c r="Z2122" i="1"/>
  <c r="V2122" i="1"/>
  <c r="T2122" i="1"/>
  <c r="S2122" i="1"/>
  <c r="R2122" i="1"/>
  <c r="Q2122" i="1"/>
  <c r="AE2121" i="1"/>
  <c r="AD2121" i="1"/>
  <c r="AC2121" i="1"/>
  <c r="AB2121" i="1"/>
  <c r="AA2121" i="1"/>
  <c r="Z2121" i="1"/>
  <c r="V2121" i="1"/>
  <c r="T2121" i="1"/>
  <c r="S2121" i="1"/>
  <c r="R2121" i="1"/>
  <c r="Q2121" i="1"/>
  <c r="AE2120" i="1"/>
  <c r="AD2120" i="1"/>
  <c r="AC2120" i="1"/>
  <c r="AB2120" i="1"/>
  <c r="AA2120" i="1"/>
  <c r="Z2120" i="1"/>
  <c r="V2120" i="1"/>
  <c r="T2120" i="1"/>
  <c r="S2120" i="1"/>
  <c r="R2120" i="1"/>
  <c r="Q2120" i="1"/>
  <c r="AE2119" i="1"/>
  <c r="AD2119" i="1"/>
  <c r="AC2119" i="1"/>
  <c r="AB2119" i="1"/>
  <c r="AA2119" i="1"/>
  <c r="Z2119" i="1"/>
  <c r="V2119" i="1"/>
  <c r="T2119" i="1"/>
  <c r="S2119" i="1"/>
  <c r="R2119" i="1"/>
  <c r="Q2119" i="1"/>
  <c r="AE2118" i="1"/>
  <c r="AD2118" i="1"/>
  <c r="AC2118" i="1"/>
  <c r="AB2118" i="1"/>
  <c r="AA2118" i="1"/>
  <c r="Z2118" i="1"/>
  <c r="V2118" i="1"/>
  <c r="T2118" i="1"/>
  <c r="S2118" i="1"/>
  <c r="R2118" i="1"/>
  <c r="Q2118" i="1"/>
  <c r="AE2117" i="1"/>
  <c r="AD2117" i="1"/>
  <c r="AC2117" i="1"/>
  <c r="AB2117" i="1"/>
  <c r="AA2117" i="1"/>
  <c r="Z2117" i="1"/>
  <c r="V2117" i="1"/>
  <c r="T2117" i="1"/>
  <c r="S2117" i="1"/>
  <c r="R2117" i="1"/>
  <c r="Q2117" i="1"/>
  <c r="AE2116" i="1"/>
  <c r="AD2116" i="1"/>
  <c r="AC2116" i="1"/>
  <c r="AB2116" i="1"/>
  <c r="AA2116" i="1"/>
  <c r="Z2116" i="1"/>
  <c r="V2116" i="1"/>
  <c r="T2116" i="1"/>
  <c r="S2116" i="1"/>
  <c r="R2116" i="1"/>
  <c r="Q2116" i="1"/>
  <c r="AE2115" i="1"/>
  <c r="AD2115" i="1"/>
  <c r="AC2115" i="1"/>
  <c r="AB2115" i="1"/>
  <c r="AA2115" i="1"/>
  <c r="Z2115" i="1"/>
  <c r="V2115" i="1"/>
  <c r="T2115" i="1"/>
  <c r="S2115" i="1"/>
  <c r="R2115" i="1"/>
  <c r="Q2115" i="1"/>
  <c r="AE2114" i="1"/>
  <c r="AD2114" i="1"/>
  <c r="AC2114" i="1"/>
  <c r="AB2114" i="1"/>
  <c r="AA2114" i="1"/>
  <c r="Z2114" i="1"/>
  <c r="V2114" i="1"/>
  <c r="T2114" i="1"/>
  <c r="S2114" i="1"/>
  <c r="R2114" i="1"/>
  <c r="Q2114" i="1"/>
  <c r="AE2113" i="1"/>
  <c r="AD2113" i="1"/>
  <c r="AC2113" i="1"/>
  <c r="AB2113" i="1"/>
  <c r="AA2113" i="1"/>
  <c r="Z2113" i="1"/>
  <c r="V2113" i="1"/>
  <c r="T2113" i="1"/>
  <c r="S2113" i="1"/>
  <c r="R2113" i="1"/>
  <c r="Q2113" i="1"/>
  <c r="AE2112" i="1"/>
  <c r="AD2112" i="1"/>
  <c r="AC2112" i="1"/>
  <c r="AB2112" i="1"/>
  <c r="AA2112" i="1"/>
  <c r="Z2112" i="1"/>
  <c r="V2112" i="1"/>
  <c r="T2112" i="1"/>
  <c r="S2112" i="1"/>
  <c r="R2112" i="1"/>
  <c r="Q2112" i="1"/>
  <c r="AE2111" i="1"/>
  <c r="AD2111" i="1"/>
  <c r="AC2111" i="1"/>
  <c r="AB2111" i="1"/>
  <c r="AA2111" i="1"/>
  <c r="Z2111" i="1"/>
  <c r="V2111" i="1"/>
  <c r="T2111" i="1"/>
  <c r="S2111" i="1"/>
  <c r="R2111" i="1"/>
  <c r="Q2111" i="1"/>
  <c r="AE2110" i="1"/>
  <c r="AD2110" i="1"/>
  <c r="AC2110" i="1"/>
  <c r="AB2110" i="1"/>
  <c r="AA2110" i="1"/>
  <c r="Z2110" i="1"/>
  <c r="V2110" i="1"/>
  <c r="T2110" i="1"/>
  <c r="S2110" i="1"/>
  <c r="R2110" i="1"/>
  <c r="Q2110" i="1"/>
  <c r="AE2109" i="1"/>
  <c r="AD2109" i="1"/>
  <c r="AC2109" i="1"/>
  <c r="AB2109" i="1"/>
  <c r="AA2109" i="1"/>
  <c r="Z2109" i="1"/>
  <c r="V2109" i="1"/>
  <c r="T2109" i="1"/>
  <c r="S2109" i="1"/>
  <c r="R2109" i="1"/>
  <c r="Q2109" i="1"/>
  <c r="AE2108" i="1"/>
  <c r="AD2108" i="1"/>
  <c r="AC2108" i="1"/>
  <c r="AB2108" i="1"/>
  <c r="AA2108" i="1"/>
  <c r="Z2108" i="1"/>
  <c r="V2108" i="1"/>
  <c r="T2108" i="1"/>
  <c r="S2108" i="1"/>
  <c r="R2108" i="1"/>
  <c r="Q2108" i="1"/>
  <c r="AE2107" i="1"/>
  <c r="AD2107" i="1"/>
  <c r="AC2107" i="1"/>
  <c r="AB2107" i="1"/>
  <c r="AA2107" i="1"/>
  <c r="Z2107" i="1"/>
  <c r="V2107" i="1"/>
  <c r="T2107" i="1"/>
  <c r="S2107" i="1"/>
  <c r="R2107" i="1"/>
  <c r="Q2107" i="1"/>
  <c r="AE2106" i="1"/>
  <c r="AD2106" i="1"/>
  <c r="AC2106" i="1"/>
  <c r="AB2106" i="1"/>
  <c r="AA2106" i="1"/>
  <c r="Z2106" i="1"/>
  <c r="V2106" i="1"/>
  <c r="T2106" i="1"/>
  <c r="S2106" i="1"/>
  <c r="R2106" i="1"/>
  <c r="Q2106" i="1"/>
  <c r="AE2105" i="1"/>
  <c r="AD2105" i="1"/>
  <c r="AC2105" i="1"/>
  <c r="AB2105" i="1"/>
  <c r="AA2105" i="1"/>
  <c r="Z2105" i="1"/>
  <c r="V2105" i="1"/>
  <c r="T2105" i="1"/>
  <c r="S2105" i="1"/>
  <c r="R2105" i="1"/>
  <c r="Q2105" i="1"/>
  <c r="AE2104" i="1"/>
  <c r="AD2104" i="1"/>
  <c r="AC2104" i="1"/>
  <c r="AB2104" i="1"/>
  <c r="AA2104" i="1"/>
  <c r="Z2104" i="1"/>
  <c r="V2104" i="1"/>
  <c r="T2104" i="1"/>
  <c r="S2104" i="1"/>
  <c r="R2104" i="1"/>
  <c r="Q2104" i="1"/>
  <c r="AE2103" i="1"/>
  <c r="AD2103" i="1"/>
  <c r="AC2103" i="1"/>
  <c r="AB2103" i="1"/>
  <c r="AA2103" i="1"/>
  <c r="Z2103" i="1"/>
  <c r="V2103" i="1"/>
  <c r="T2103" i="1"/>
  <c r="S2103" i="1"/>
  <c r="R2103" i="1"/>
  <c r="Q2103" i="1"/>
  <c r="AE2102" i="1"/>
  <c r="AD2102" i="1"/>
  <c r="AC2102" i="1"/>
  <c r="AB2102" i="1"/>
  <c r="AA2102" i="1"/>
  <c r="Z2102" i="1"/>
  <c r="V2102" i="1"/>
  <c r="T2102" i="1"/>
  <c r="S2102" i="1"/>
  <c r="R2102" i="1"/>
  <c r="Q2102" i="1"/>
  <c r="AE2101" i="1"/>
  <c r="AD2101" i="1"/>
  <c r="AC2101" i="1"/>
  <c r="AB2101" i="1"/>
  <c r="AA2101" i="1"/>
  <c r="Z2101" i="1"/>
  <c r="V2101" i="1"/>
  <c r="T2101" i="1"/>
  <c r="S2101" i="1"/>
  <c r="R2101" i="1"/>
  <c r="Q2101" i="1"/>
  <c r="AE2100" i="1"/>
  <c r="AD2100" i="1"/>
  <c r="AC2100" i="1"/>
  <c r="AB2100" i="1"/>
  <c r="AA2100" i="1"/>
  <c r="Z2100" i="1"/>
  <c r="V2100" i="1"/>
  <c r="T2100" i="1"/>
  <c r="S2100" i="1"/>
  <c r="R2100" i="1"/>
  <c r="Q2100" i="1"/>
  <c r="AE2099" i="1"/>
  <c r="AD2099" i="1"/>
  <c r="AC2099" i="1"/>
  <c r="AB2099" i="1"/>
  <c r="AA2099" i="1"/>
  <c r="Z2099" i="1"/>
  <c r="V2099" i="1"/>
  <c r="T2099" i="1"/>
  <c r="S2099" i="1"/>
  <c r="R2099" i="1"/>
  <c r="Q2099" i="1"/>
  <c r="AE2098" i="1"/>
  <c r="AD2098" i="1"/>
  <c r="AC2098" i="1"/>
  <c r="AB2098" i="1"/>
  <c r="AA2098" i="1"/>
  <c r="Z2098" i="1"/>
  <c r="V2098" i="1"/>
  <c r="T2098" i="1"/>
  <c r="S2098" i="1"/>
  <c r="R2098" i="1"/>
  <c r="Q2098" i="1"/>
  <c r="AE2097" i="1"/>
  <c r="AD2097" i="1"/>
  <c r="AC2097" i="1"/>
  <c r="AB2097" i="1"/>
  <c r="AA2097" i="1"/>
  <c r="Z2097" i="1"/>
  <c r="V2097" i="1"/>
  <c r="T2097" i="1"/>
  <c r="S2097" i="1"/>
  <c r="R2097" i="1"/>
  <c r="Q2097" i="1"/>
  <c r="AE2096" i="1"/>
  <c r="AD2096" i="1"/>
  <c r="AC2096" i="1"/>
  <c r="AB2096" i="1"/>
  <c r="AA2096" i="1"/>
  <c r="Z2096" i="1"/>
  <c r="V2096" i="1"/>
  <c r="T2096" i="1"/>
  <c r="S2096" i="1"/>
  <c r="R2096" i="1"/>
  <c r="Q2096" i="1"/>
  <c r="AE2095" i="1"/>
  <c r="AD2095" i="1"/>
  <c r="AC2095" i="1"/>
  <c r="AB2095" i="1"/>
  <c r="AA2095" i="1"/>
  <c r="Z2095" i="1"/>
  <c r="V2095" i="1"/>
  <c r="T2095" i="1"/>
  <c r="S2095" i="1"/>
  <c r="R2095" i="1"/>
  <c r="Q2095" i="1"/>
  <c r="AE2094" i="1"/>
  <c r="AD2094" i="1"/>
  <c r="AC2094" i="1"/>
  <c r="AB2094" i="1"/>
  <c r="AA2094" i="1"/>
  <c r="Z2094" i="1"/>
  <c r="V2094" i="1"/>
  <c r="T2094" i="1"/>
  <c r="S2094" i="1"/>
  <c r="R2094" i="1"/>
  <c r="Q2094" i="1"/>
  <c r="AE2093" i="1"/>
  <c r="AD2093" i="1"/>
  <c r="AC2093" i="1"/>
  <c r="AB2093" i="1"/>
  <c r="AA2093" i="1"/>
  <c r="Z2093" i="1"/>
  <c r="V2093" i="1"/>
  <c r="T2093" i="1"/>
  <c r="S2093" i="1"/>
  <c r="R2093" i="1"/>
  <c r="Q2093" i="1"/>
  <c r="AE2092" i="1"/>
  <c r="AD2092" i="1"/>
  <c r="AC2092" i="1"/>
  <c r="AB2092" i="1"/>
  <c r="AA2092" i="1"/>
  <c r="Z2092" i="1"/>
  <c r="V2092" i="1"/>
  <c r="T2092" i="1"/>
  <c r="S2092" i="1"/>
  <c r="R2092" i="1"/>
  <c r="Q2092" i="1"/>
  <c r="AE2091" i="1"/>
  <c r="AD2091" i="1"/>
  <c r="AC2091" i="1"/>
  <c r="AB2091" i="1"/>
  <c r="AA2091" i="1"/>
  <c r="Z2091" i="1"/>
  <c r="V2091" i="1"/>
  <c r="T2091" i="1"/>
  <c r="S2091" i="1"/>
  <c r="R2091" i="1"/>
  <c r="Q2091" i="1"/>
  <c r="AE2090" i="1"/>
  <c r="AD2090" i="1"/>
  <c r="AC2090" i="1"/>
  <c r="AB2090" i="1"/>
  <c r="AA2090" i="1"/>
  <c r="Z2090" i="1"/>
  <c r="V2090" i="1"/>
  <c r="T2090" i="1"/>
  <c r="S2090" i="1"/>
  <c r="R2090" i="1"/>
  <c r="Q2090" i="1"/>
  <c r="AE2089" i="1"/>
  <c r="AD2089" i="1"/>
  <c r="AC2089" i="1"/>
  <c r="AB2089" i="1"/>
  <c r="AA2089" i="1"/>
  <c r="Z2089" i="1"/>
  <c r="V2089" i="1"/>
  <c r="T2089" i="1"/>
  <c r="S2089" i="1"/>
  <c r="R2089" i="1"/>
  <c r="Q2089" i="1"/>
  <c r="AE2088" i="1"/>
  <c r="AD2088" i="1"/>
  <c r="AC2088" i="1"/>
  <c r="AB2088" i="1"/>
  <c r="AA2088" i="1"/>
  <c r="Z2088" i="1"/>
  <c r="V2088" i="1"/>
  <c r="T2088" i="1"/>
  <c r="S2088" i="1"/>
  <c r="R2088" i="1"/>
  <c r="Q2088" i="1"/>
  <c r="AE2087" i="1"/>
  <c r="AD2087" i="1"/>
  <c r="AC2087" i="1"/>
  <c r="AB2087" i="1"/>
  <c r="AA2087" i="1"/>
  <c r="Z2087" i="1"/>
  <c r="V2087" i="1"/>
  <c r="T2087" i="1"/>
  <c r="S2087" i="1"/>
  <c r="R2087" i="1"/>
  <c r="Q2087" i="1"/>
  <c r="AE2086" i="1"/>
  <c r="AD2086" i="1"/>
  <c r="AC2086" i="1"/>
  <c r="AB2086" i="1"/>
  <c r="AA2086" i="1"/>
  <c r="Z2086" i="1"/>
  <c r="V2086" i="1"/>
  <c r="T2086" i="1"/>
  <c r="S2086" i="1"/>
  <c r="R2086" i="1"/>
  <c r="Q2086" i="1"/>
  <c r="AE2085" i="1"/>
  <c r="AD2085" i="1"/>
  <c r="AC2085" i="1"/>
  <c r="AB2085" i="1"/>
  <c r="AA2085" i="1"/>
  <c r="Z2085" i="1"/>
  <c r="V2085" i="1"/>
  <c r="T2085" i="1"/>
  <c r="S2085" i="1"/>
  <c r="R2085" i="1"/>
  <c r="Q2085" i="1"/>
  <c r="AE2084" i="1"/>
  <c r="AD2084" i="1"/>
  <c r="AC2084" i="1"/>
  <c r="AB2084" i="1"/>
  <c r="AA2084" i="1"/>
  <c r="Z2084" i="1"/>
  <c r="V2084" i="1"/>
  <c r="T2084" i="1"/>
  <c r="S2084" i="1"/>
  <c r="R2084" i="1"/>
  <c r="Q2084" i="1"/>
  <c r="AE2083" i="1"/>
  <c r="AD2083" i="1"/>
  <c r="AC2083" i="1"/>
  <c r="AB2083" i="1"/>
  <c r="AA2083" i="1"/>
  <c r="Z2083" i="1"/>
  <c r="V2083" i="1"/>
  <c r="T2083" i="1"/>
  <c r="S2083" i="1"/>
  <c r="R2083" i="1"/>
  <c r="Q2083" i="1"/>
  <c r="AE2082" i="1"/>
  <c r="AD2082" i="1"/>
  <c r="AC2082" i="1"/>
  <c r="AB2082" i="1"/>
  <c r="AA2082" i="1"/>
  <c r="Z2082" i="1"/>
  <c r="V2082" i="1"/>
  <c r="T2082" i="1"/>
  <c r="S2082" i="1"/>
  <c r="R2082" i="1"/>
  <c r="Q2082" i="1"/>
  <c r="AE2081" i="1"/>
  <c r="AD2081" i="1"/>
  <c r="AC2081" i="1"/>
  <c r="AB2081" i="1"/>
  <c r="AA2081" i="1"/>
  <c r="Z2081" i="1"/>
  <c r="V2081" i="1"/>
  <c r="T2081" i="1"/>
  <c r="S2081" i="1"/>
  <c r="R2081" i="1"/>
  <c r="Q2081" i="1"/>
  <c r="AE2080" i="1"/>
  <c r="AD2080" i="1"/>
  <c r="AC2080" i="1"/>
  <c r="AB2080" i="1"/>
  <c r="AA2080" i="1"/>
  <c r="Z2080" i="1"/>
  <c r="V2080" i="1"/>
  <c r="T2080" i="1"/>
  <c r="S2080" i="1"/>
  <c r="R2080" i="1"/>
  <c r="Q2080" i="1"/>
  <c r="AE2079" i="1"/>
  <c r="AD2079" i="1"/>
  <c r="AC2079" i="1"/>
  <c r="AB2079" i="1"/>
  <c r="AA2079" i="1"/>
  <c r="Z2079" i="1"/>
  <c r="V2079" i="1"/>
  <c r="T2079" i="1"/>
  <c r="S2079" i="1"/>
  <c r="R2079" i="1"/>
  <c r="Q2079" i="1"/>
  <c r="AE2078" i="1"/>
  <c r="AD2078" i="1"/>
  <c r="AC2078" i="1"/>
  <c r="AB2078" i="1"/>
  <c r="AA2078" i="1"/>
  <c r="Z2078" i="1"/>
  <c r="V2078" i="1"/>
  <c r="T2078" i="1"/>
  <c r="S2078" i="1"/>
  <c r="R2078" i="1"/>
  <c r="Q2078" i="1"/>
  <c r="AE2077" i="1"/>
  <c r="AD2077" i="1"/>
  <c r="AC2077" i="1"/>
  <c r="AB2077" i="1"/>
  <c r="AA2077" i="1"/>
  <c r="Z2077" i="1"/>
  <c r="V2077" i="1"/>
  <c r="T2077" i="1"/>
  <c r="S2077" i="1"/>
  <c r="R2077" i="1"/>
  <c r="Q2077" i="1"/>
  <c r="AE2076" i="1"/>
  <c r="AD2076" i="1"/>
  <c r="AC2076" i="1"/>
  <c r="AB2076" i="1"/>
  <c r="AA2076" i="1"/>
  <c r="Z2076" i="1"/>
  <c r="V2076" i="1"/>
  <c r="T2076" i="1"/>
  <c r="S2076" i="1"/>
  <c r="R2076" i="1"/>
  <c r="Q2076" i="1"/>
  <c r="AE2075" i="1"/>
  <c r="AD2075" i="1"/>
  <c r="AC2075" i="1"/>
  <c r="AB2075" i="1"/>
  <c r="AA2075" i="1"/>
  <c r="Z2075" i="1"/>
  <c r="V2075" i="1"/>
  <c r="T2075" i="1"/>
  <c r="S2075" i="1"/>
  <c r="R2075" i="1"/>
  <c r="Q2075" i="1"/>
  <c r="AE2074" i="1"/>
  <c r="AD2074" i="1"/>
  <c r="AC2074" i="1"/>
  <c r="AB2074" i="1"/>
  <c r="AA2074" i="1"/>
  <c r="Z2074" i="1"/>
  <c r="V2074" i="1"/>
  <c r="T2074" i="1"/>
  <c r="S2074" i="1"/>
  <c r="R2074" i="1"/>
  <c r="Q2074" i="1"/>
  <c r="AE2073" i="1"/>
  <c r="AD2073" i="1"/>
  <c r="AC2073" i="1"/>
  <c r="AB2073" i="1"/>
  <c r="AA2073" i="1"/>
  <c r="Z2073" i="1"/>
  <c r="V2073" i="1"/>
  <c r="T2073" i="1"/>
  <c r="S2073" i="1"/>
  <c r="R2073" i="1"/>
  <c r="Q2073" i="1"/>
  <c r="AE2072" i="1"/>
  <c r="AD2072" i="1"/>
  <c r="AC2072" i="1"/>
  <c r="AB2072" i="1"/>
  <c r="AA2072" i="1"/>
  <c r="Z2072" i="1"/>
  <c r="V2072" i="1"/>
  <c r="T2072" i="1"/>
  <c r="S2072" i="1"/>
  <c r="R2072" i="1"/>
  <c r="Q2072" i="1"/>
  <c r="AE2071" i="1"/>
  <c r="AD2071" i="1"/>
  <c r="AC2071" i="1"/>
  <c r="AB2071" i="1"/>
  <c r="AA2071" i="1"/>
  <c r="Z2071" i="1"/>
  <c r="V2071" i="1"/>
  <c r="T2071" i="1"/>
  <c r="S2071" i="1"/>
  <c r="R2071" i="1"/>
  <c r="Q2071" i="1"/>
  <c r="AE2070" i="1"/>
  <c r="AD2070" i="1"/>
  <c r="AC2070" i="1"/>
  <c r="AB2070" i="1"/>
  <c r="AA2070" i="1"/>
  <c r="Z2070" i="1"/>
  <c r="V2070" i="1"/>
  <c r="T2070" i="1"/>
  <c r="S2070" i="1"/>
  <c r="R2070" i="1"/>
  <c r="Q2070" i="1"/>
  <c r="AE2069" i="1"/>
  <c r="AD2069" i="1"/>
  <c r="AC2069" i="1"/>
  <c r="AB2069" i="1"/>
  <c r="AA2069" i="1"/>
  <c r="Z2069" i="1"/>
  <c r="V2069" i="1"/>
  <c r="T2069" i="1"/>
  <c r="S2069" i="1"/>
  <c r="R2069" i="1"/>
  <c r="Q2069" i="1"/>
  <c r="AE2068" i="1"/>
  <c r="AD2068" i="1"/>
  <c r="AC2068" i="1"/>
  <c r="AB2068" i="1"/>
  <c r="AA2068" i="1"/>
  <c r="Z2068" i="1"/>
  <c r="V2068" i="1"/>
  <c r="T2068" i="1"/>
  <c r="S2068" i="1"/>
  <c r="R2068" i="1"/>
  <c r="Q2068" i="1"/>
  <c r="AE2067" i="1"/>
  <c r="AD2067" i="1"/>
  <c r="AC2067" i="1"/>
  <c r="AB2067" i="1"/>
  <c r="AA2067" i="1"/>
  <c r="Z2067" i="1"/>
  <c r="V2067" i="1"/>
  <c r="T2067" i="1"/>
  <c r="S2067" i="1"/>
  <c r="R2067" i="1"/>
  <c r="Q2067" i="1"/>
  <c r="AE2066" i="1"/>
  <c r="AD2066" i="1"/>
  <c r="AC2066" i="1"/>
  <c r="AB2066" i="1"/>
  <c r="AA2066" i="1"/>
  <c r="Z2066" i="1"/>
  <c r="V2066" i="1"/>
  <c r="T2066" i="1"/>
  <c r="S2066" i="1"/>
  <c r="R2066" i="1"/>
  <c r="Q2066" i="1"/>
  <c r="AE2065" i="1"/>
  <c r="AD2065" i="1"/>
  <c r="AC2065" i="1"/>
  <c r="AB2065" i="1"/>
  <c r="AA2065" i="1"/>
  <c r="Z2065" i="1"/>
  <c r="V2065" i="1"/>
  <c r="T2065" i="1"/>
  <c r="S2065" i="1"/>
  <c r="R2065" i="1"/>
  <c r="Q2065" i="1"/>
  <c r="AE2064" i="1"/>
  <c r="AD2064" i="1"/>
  <c r="AC2064" i="1"/>
  <c r="AB2064" i="1"/>
  <c r="AA2064" i="1"/>
  <c r="Z2064" i="1"/>
  <c r="V2064" i="1"/>
  <c r="T2064" i="1"/>
  <c r="S2064" i="1"/>
  <c r="R2064" i="1"/>
  <c r="Q2064" i="1"/>
  <c r="AE2063" i="1"/>
  <c r="AD2063" i="1"/>
  <c r="AC2063" i="1"/>
  <c r="AB2063" i="1"/>
  <c r="AA2063" i="1"/>
  <c r="Z2063" i="1"/>
  <c r="V2063" i="1"/>
  <c r="T2063" i="1"/>
  <c r="S2063" i="1"/>
  <c r="R2063" i="1"/>
  <c r="Q2063" i="1"/>
  <c r="AE2062" i="1"/>
  <c r="AD2062" i="1"/>
  <c r="AC2062" i="1"/>
  <c r="AB2062" i="1"/>
  <c r="AA2062" i="1"/>
  <c r="Z2062" i="1"/>
  <c r="V2062" i="1"/>
  <c r="T2062" i="1"/>
  <c r="S2062" i="1"/>
  <c r="R2062" i="1"/>
  <c r="Q2062" i="1"/>
  <c r="AE2061" i="1"/>
  <c r="AD2061" i="1"/>
  <c r="AC2061" i="1"/>
  <c r="AB2061" i="1"/>
  <c r="AA2061" i="1"/>
  <c r="Z2061" i="1"/>
  <c r="V2061" i="1"/>
  <c r="T2061" i="1"/>
  <c r="S2061" i="1"/>
  <c r="R2061" i="1"/>
  <c r="Q2061" i="1"/>
  <c r="AE2060" i="1"/>
  <c r="AD2060" i="1"/>
  <c r="AC2060" i="1"/>
  <c r="AB2060" i="1"/>
  <c r="AA2060" i="1"/>
  <c r="Z2060" i="1"/>
  <c r="V2060" i="1"/>
  <c r="T2060" i="1"/>
  <c r="S2060" i="1"/>
  <c r="R2060" i="1"/>
  <c r="Q2060" i="1"/>
  <c r="AE2059" i="1"/>
  <c r="AD2059" i="1"/>
  <c r="AC2059" i="1"/>
  <c r="AB2059" i="1"/>
  <c r="AA2059" i="1"/>
  <c r="Z2059" i="1"/>
  <c r="V2059" i="1"/>
  <c r="T2059" i="1"/>
  <c r="S2059" i="1"/>
  <c r="R2059" i="1"/>
  <c r="Q2059" i="1"/>
  <c r="AE2058" i="1"/>
  <c r="AD2058" i="1"/>
  <c r="AC2058" i="1"/>
  <c r="AB2058" i="1"/>
  <c r="AA2058" i="1"/>
  <c r="Z2058" i="1"/>
  <c r="V2058" i="1"/>
  <c r="T2058" i="1"/>
  <c r="S2058" i="1"/>
  <c r="R2058" i="1"/>
  <c r="Q2058" i="1"/>
  <c r="AE2057" i="1"/>
  <c r="AD2057" i="1"/>
  <c r="AC2057" i="1"/>
  <c r="AB2057" i="1"/>
  <c r="AA2057" i="1"/>
  <c r="Z2057" i="1"/>
  <c r="V2057" i="1"/>
  <c r="T2057" i="1"/>
  <c r="S2057" i="1"/>
  <c r="R2057" i="1"/>
  <c r="Q2057" i="1"/>
  <c r="AE2056" i="1"/>
  <c r="AD2056" i="1"/>
  <c r="AC2056" i="1"/>
  <c r="AB2056" i="1"/>
  <c r="AA2056" i="1"/>
  <c r="Z2056" i="1"/>
  <c r="V2056" i="1"/>
  <c r="T2056" i="1"/>
  <c r="S2056" i="1"/>
  <c r="R2056" i="1"/>
  <c r="Q2056" i="1"/>
  <c r="AE2055" i="1"/>
  <c r="AD2055" i="1"/>
  <c r="AC2055" i="1"/>
  <c r="AB2055" i="1"/>
  <c r="AA2055" i="1"/>
  <c r="Z2055" i="1"/>
  <c r="V2055" i="1"/>
  <c r="T2055" i="1"/>
  <c r="S2055" i="1"/>
  <c r="R2055" i="1"/>
  <c r="Q2055" i="1"/>
  <c r="AE2054" i="1"/>
  <c r="AD2054" i="1"/>
  <c r="AC2054" i="1"/>
  <c r="AB2054" i="1"/>
  <c r="AA2054" i="1"/>
  <c r="Z2054" i="1"/>
  <c r="V2054" i="1"/>
  <c r="T2054" i="1"/>
  <c r="S2054" i="1"/>
  <c r="R2054" i="1"/>
  <c r="Q2054" i="1"/>
  <c r="AE2053" i="1"/>
  <c r="AD2053" i="1"/>
  <c r="AC2053" i="1"/>
  <c r="AB2053" i="1"/>
  <c r="AA2053" i="1"/>
  <c r="Z2053" i="1"/>
  <c r="V2053" i="1"/>
  <c r="T2053" i="1"/>
  <c r="S2053" i="1"/>
  <c r="R2053" i="1"/>
  <c r="Q2053" i="1"/>
  <c r="AE2052" i="1"/>
  <c r="AD2052" i="1"/>
  <c r="AC2052" i="1"/>
  <c r="AB2052" i="1"/>
  <c r="AA2052" i="1"/>
  <c r="Z2052" i="1"/>
  <c r="V2052" i="1"/>
  <c r="T2052" i="1"/>
  <c r="S2052" i="1"/>
  <c r="R2052" i="1"/>
  <c r="Q2052" i="1"/>
  <c r="AE2051" i="1"/>
  <c r="AD2051" i="1"/>
  <c r="AC2051" i="1"/>
  <c r="AB2051" i="1"/>
  <c r="AA2051" i="1"/>
  <c r="Z2051" i="1"/>
  <c r="V2051" i="1"/>
  <c r="T2051" i="1"/>
  <c r="S2051" i="1"/>
  <c r="R2051" i="1"/>
  <c r="Q2051" i="1"/>
  <c r="AE2050" i="1"/>
  <c r="AD2050" i="1"/>
  <c r="AC2050" i="1"/>
  <c r="AB2050" i="1"/>
  <c r="AA2050" i="1"/>
  <c r="Z2050" i="1"/>
  <c r="V2050" i="1"/>
  <c r="T2050" i="1"/>
  <c r="S2050" i="1"/>
  <c r="R2050" i="1"/>
  <c r="Q2050" i="1"/>
  <c r="AE2049" i="1"/>
  <c r="AD2049" i="1"/>
  <c r="AC2049" i="1"/>
  <c r="AB2049" i="1"/>
  <c r="AA2049" i="1"/>
  <c r="Z2049" i="1"/>
  <c r="V2049" i="1"/>
  <c r="T2049" i="1"/>
  <c r="S2049" i="1"/>
  <c r="R2049" i="1"/>
  <c r="Q2049" i="1"/>
  <c r="AE2048" i="1"/>
  <c r="AD2048" i="1"/>
  <c r="AC2048" i="1"/>
  <c r="AB2048" i="1"/>
  <c r="AA2048" i="1"/>
  <c r="Z2048" i="1"/>
  <c r="V2048" i="1"/>
  <c r="T2048" i="1"/>
  <c r="S2048" i="1"/>
  <c r="R2048" i="1"/>
  <c r="Q2048" i="1"/>
  <c r="AE2047" i="1"/>
  <c r="AD2047" i="1"/>
  <c r="AC2047" i="1"/>
  <c r="AB2047" i="1"/>
  <c r="AA2047" i="1"/>
  <c r="Z2047" i="1"/>
  <c r="V2047" i="1"/>
  <c r="T2047" i="1"/>
  <c r="S2047" i="1"/>
  <c r="R2047" i="1"/>
  <c r="Q2047" i="1"/>
  <c r="AE2046" i="1"/>
  <c r="AD2046" i="1"/>
  <c r="AC2046" i="1"/>
  <c r="AB2046" i="1"/>
  <c r="AA2046" i="1"/>
  <c r="Z2046" i="1"/>
  <c r="V2046" i="1"/>
  <c r="T2046" i="1"/>
  <c r="S2046" i="1"/>
  <c r="R2046" i="1"/>
  <c r="Q2046" i="1"/>
  <c r="AE2045" i="1"/>
  <c r="AD2045" i="1"/>
  <c r="AC2045" i="1"/>
  <c r="AB2045" i="1"/>
  <c r="AA2045" i="1"/>
  <c r="Z2045" i="1"/>
  <c r="V2045" i="1"/>
  <c r="T2045" i="1"/>
  <c r="S2045" i="1"/>
  <c r="R2045" i="1"/>
  <c r="Q2045" i="1"/>
  <c r="AE2044" i="1"/>
  <c r="AD2044" i="1"/>
  <c r="AC2044" i="1"/>
  <c r="AB2044" i="1"/>
  <c r="AA2044" i="1"/>
  <c r="Z2044" i="1"/>
  <c r="V2044" i="1"/>
  <c r="T2044" i="1"/>
  <c r="S2044" i="1"/>
  <c r="R2044" i="1"/>
  <c r="Q2044" i="1"/>
  <c r="AE2043" i="1"/>
  <c r="AD2043" i="1"/>
  <c r="AC2043" i="1"/>
  <c r="AB2043" i="1"/>
  <c r="AA2043" i="1"/>
  <c r="Z2043" i="1"/>
  <c r="V2043" i="1"/>
  <c r="T2043" i="1"/>
  <c r="S2043" i="1"/>
  <c r="R2043" i="1"/>
  <c r="Q2043" i="1"/>
  <c r="AE2042" i="1"/>
  <c r="AD2042" i="1"/>
  <c r="AC2042" i="1"/>
  <c r="AB2042" i="1"/>
  <c r="AA2042" i="1"/>
  <c r="Z2042" i="1"/>
  <c r="V2042" i="1"/>
  <c r="T2042" i="1"/>
  <c r="S2042" i="1"/>
  <c r="R2042" i="1"/>
  <c r="Q2042" i="1"/>
  <c r="AE2041" i="1"/>
  <c r="AD2041" i="1"/>
  <c r="AC2041" i="1"/>
  <c r="AB2041" i="1"/>
  <c r="AA2041" i="1"/>
  <c r="Z2041" i="1"/>
  <c r="V2041" i="1"/>
  <c r="T2041" i="1"/>
  <c r="S2041" i="1"/>
  <c r="R2041" i="1"/>
  <c r="Q2041" i="1"/>
  <c r="AE2040" i="1"/>
  <c r="AD2040" i="1"/>
  <c r="AC2040" i="1"/>
  <c r="AB2040" i="1"/>
  <c r="AA2040" i="1"/>
  <c r="Z2040" i="1"/>
  <c r="V2040" i="1"/>
  <c r="T2040" i="1"/>
  <c r="S2040" i="1"/>
  <c r="R2040" i="1"/>
  <c r="Q2040" i="1"/>
  <c r="AE2039" i="1"/>
  <c r="AD2039" i="1"/>
  <c r="AC2039" i="1"/>
  <c r="AB2039" i="1"/>
  <c r="AA2039" i="1"/>
  <c r="Z2039" i="1"/>
  <c r="V2039" i="1"/>
  <c r="T2039" i="1"/>
  <c r="S2039" i="1"/>
  <c r="R2039" i="1"/>
  <c r="Q2039" i="1"/>
  <c r="AE2038" i="1"/>
  <c r="AD2038" i="1"/>
  <c r="AC2038" i="1"/>
  <c r="AB2038" i="1"/>
  <c r="AA2038" i="1"/>
  <c r="Z2038" i="1"/>
  <c r="V2038" i="1"/>
  <c r="T2038" i="1"/>
  <c r="S2038" i="1"/>
  <c r="R2038" i="1"/>
  <c r="Q2038" i="1"/>
  <c r="AE2037" i="1"/>
  <c r="AD2037" i="1"/>
  <c r="AC2037" i="1"/>
  <c r="AB2037" i="1"/>
  <c r="AA2037" i="1"/>
  <c r="Z2037" i="1"/>
  <c r="V2037" i="1"/>
  <c r="T2037" i="1"/>
  <c r="S2037" i="1"/>
  <c r="R2037" i="1"/>
  <c r="Q2037" i="1"/>
  <c r="AE2036" i="1"/>
  <c r="AD2036" i="1"/>
  <c r="AC2036" i="1"/>
  <c r="AB2036" i="1"/>
  <c r="AA2036" i="1"/>
  <c r="Z2036" i="1"/>
  <c r="V2036" i="1"/>
  <c r="T2036" i="1"/>
  <c r="S2036" i="1"/>
  <c r="R2036" i="1"/>
  <c r="Q2036" i="1"/>
  <c r="AE2035" i="1"/>
  <c r="AD2035" i="1"/>
  <c r="AC2035" i="1"/>
  <c r="AB2035" i="1"/>
  <c r="AA2035" i="1"/>
  <c r="Z2035" i="1"/>
  <c r="V2035" i="1"/>
  <c r="T2035" i="1"/>
  <c r="S2035" i="1"/>
  <c r="R2035" i="1"/>
  <c r="Q2035" i="1"/>
  <c r="AE2034" i="1"/>
  <c r="AD2034" i="1"/>
  <c r="AC2034" i="1"/>
  <c r="AB2034" i="1"/>
  <c r="AA2034" i="1"/>
  <c r="Z2034" i="1"/>
  <c r="V2034" i="1"/>
  <c r="T2034" i="1"/>
  <c r="S2034" i="1"/>
  <c r="R2034" i="1"/>
  <c r="Q2034" i="1"/>
  <c r="AE2033" i="1"/>
  <c r="AD2033" i="1"/>
  <c r="AC2033" i="1"/>
  <c r="AB2033" i="1"/>
  <c r="AA2033" i="1"/>
  <c r="Z2033" i="1"/>
  <c r="V2033" i="1"/>
  <c r="T2033" i="1"/>
  <c r="S2033" i="1"/>
  <c r="R2033" i="1"/>
  <c r="Q2033" i="1"/>
  <c r="AE2032" i="1"/>
  <c r="AD2032" i="1"/>
  <c r="AC2032" i="1"/>
  <c r="AB2032" i="1"/>
  <c r="AA2032" i="1"/>
  <c r="Z2032" i="1"/>
  <c r="V2032" i="1"/>
  <c r="T2032" i="1"/>
  <c r="S2032" i="1"/>
  <c r="R2032" i="1"/>
  <c r="Q2032" i="1"/>
  <c r="AE2031" i="1"/>
  <c r="AD2031" i="1"/>
  <c r="AC2031" i="1"/>
  <c r="AB2031" i="1"/>
  <c r="AA2031" i="1"/>
  <c r="Z2031" i="1"/>
  <c r="V2031" i="1"/>
  <c r="T2031" i="1"/>
  <c r="S2031" i="1"/>
  <c r="R2031" i="1"/>
  <c r="Q2031" i="1"/>
  <c r="AE2030" i="1"/>
  <c r="AD2030" i="1"/>
  <c r="AC2030" i="1"/>
  <c r="AB2030" i="1"/>
  <c r="AA2030" i="1"/>
  <c r="Z2030" i="1"/>
  <c r="V2030" i="1"/>
  <c r="T2030" i="1"/>
  <c r="S2030" i="1"/>
  <c r="R2030" i="1"/>
  <c r="Q2030" i="1"/>
  <c r="AE2029" i="1"/>
  <c r="AD2029" i="1"/>
  <c r="AC2029" i="1"/>
  <c r="AB2029" i="1"/>
  <c r="AA2029" i="1"/>
  <c r="Z2029" i="1"/>
  <c r="V2029" i="1"/>
  <c r="T2029" i="1"/>
  <c r="S2029" i="1"/>
  <c r="R2029" i="1"/>
  <c r="Q2029" i="1"/>
  <c r="AE2028" i="1"/>
  <c r="AD2028" i="1"/>
  <c r="AC2028" i="1"/>
  <c r="AB2028" i="1"/>
  <c r="AA2028" i="1"/>
  <c r="Z2028" i="1"/>
  <c r="V2028" i="1"/>
  <c r="T2028" i="1"/>
  <c r="S2028" i="1"/>
  <c r="R2028" i="1"/>
  <c r="Q2028" i="1"/>
  <c r="AE2027" i="1"/>
  <c r="AD2027" i="1"/>
  <c r="AC2027" i="1"/>
  <c r="AB2027" i="1"/>
  <c r="AA2027" i="1"/>
  <c r="Z2027" i="1"/>
  <c r="V2027" i="1"/>
  <c r="T2027" i="1"/>
  <c r="S2027" i="1"/>
  <c r="R2027" i="1"/>
  <c r="Q2027" i="1"/>
  <c r="AE2026" i="1"/>
  <c r="AD2026" i="1"/>
  <c r="AC2026" i="1"/>
  <c r="AB2026" i="1"/>
  <c r="AA2026" i="1"/>
  <c r="Z2026" i="1"/>
  <c r="V2026" i="1"/>
  <c r="T2026" i="1"/>
  <c r="S2026" i="1"/>
  <c r="R2026" i="1"/>
  <c r="Q2026" i="1"/>
  <c r="AE2025" i="1"/>
  <c r="AD2025" i="1"/>
  <c r="AC2025" i="1"/>
  <c r="AB2025" i="1"/>
  <c r="AA2025" i="1"/>
  <c r="Z2025" i="1"/>
  <c r="V2025" i="1"/>
  <c r="T2025" i="1"/>
  <c r="S2025" i="1"/>
  <c r="R2025" i="1"/>
  <c r="Q2025" i="1"/>
  <c r="AE2024" i="1"/>
  <c r="AD2024" i="1"/>
  <c r="AC2024" i="1"/>
  <c r="AB2024" i="1"/>
  <c r="AA2024" i="1"/>
  <c r="Z2024" i="1"/>
  <c r="V2024" i="1"/>
  <c r="T2024" i="1"/>
  <c r="S2024" i="1"/>
  <c r="R2024" i="1"/>
  <c r="Q2024" i="1"/>
  <c r="AE2023" i="1"/>
  <c r="AD2023" i="1"/>
  <c r="AC2023" i="1"/>
  <c r="AB2023" i="1"/>
  <c r="AA2023" i="1"/>
  <c r="Z2023" i="1"/>
  <c r="V2023" i="1"/>
  <c r="T2023" i="1"/>
  <c r="S2023" i="1"/>
  <c r="R2023" i="1"/>
  <c r="Q2023" i="1"/>
  <c r="AE2022" i="1"/>
  <c r="AD2022" i="1"/>
  <c r="AC2022" i="1"/>
  <c r="AB2022" i="1"/>
  <c r="AA2022" i="1"/>
  <c r="Z2022" i="1"/>
  <c r="V2022" i="1"/>
  <c r="T2022" i="1"/>
  <c r="S2022" i="1"/>
  <c r="R2022" i="1"/>
  <c r="Q2022" i="1"/>
  <c r="AE2021" i="1"/>
  <c r="AD2021" i="1"/>
  <c r="AC2021" i="1"/>
  <c r="AB2021" i="1"/>
  <c r="AA2021" i="1"/>
  <c r="Z2021" i="1"/>
  <c r="V2021" i="1"/>
  <c r="T2021" i="1"/>
  <c r="S2021" i="1"/>
  <c r="R2021" i="1"/>
  <c r="Q2021" i="1"/>
  <c r="AE2020" i="1"/>
  <c r="AD2020" i="1"/>
  <c r="AC2020" i="1"/>
  <c r="AB2020" i="1"/>
  <c r="AA2020" i="1"/>
  <c r="Z2020" i="1"/>
  <c r="V2020" i="1"/>
  <c r="T2020" i="1"/>
  <c r="S2020" i="1"/>
  <c r="R2020" i="1"/>
  <c r="Q2020" i="1"/>
  <c r="AE2019" i="1"/>
  <c r="AD2019" i="1"/>
  <c r="AC2019" i="1"/>
  <c r="AB2019" i="1"/>
  <c r="AA2019" i="1"/>
  <c r="Z2019" i="1"/>
  <c r="V2019" i="1"/>
  <c r="T2019" i="1"/>
  <c r="S2019" i="1"/>
  <c r="R2019" i="1"/>
  <c r="Q2019" i="1"/>
  <c r="AE2018" i="1"/>
  <c r="AD2018" i="1"/>
  <c r="AC2018" i="1"/>
  <c r="AB2018" i="1"/>
  <c r="AA2018" i="1"/>
  <c r="Z2018" i="1"/>
  <c r="V2018" i="1"/>
  <c r="T2018" i="1"/>
  <c r="S2018" i="1"/>
  <c r="R2018" i="1"/>
  <c r="Q2018" i="1"/>
  <c r="AE2017" i="1"/>
  <c r="AD2017" i="1"/>
  <c r="AC2017" i="1"/>
  <c r="AB2017" i="1"/>
  <c r="AA2017" i="1"/>
  <c r="Z2017" i="1"/>
  <c r="V2017" i="1"/>
  <c r="T2017" i="1"/>
  <c r="S2017" i="1"/>
  <c r="R2017" i="1"/>
  <c r="Q2017" i="1"/>
  <c r="AE2016" i="1"/>
  <c r="AD2016" i="1"/>
  <c r="AC2016" i="1"/>
  <c r="AB2016" i="1"/>
  <c r="AA2016" i="1"/>
  <c r="Z2016" i="1"/>
  <c r="V2016" i="1"/>
  <c r="T2016" i="1"/>
  <c r="S2016" i="1"/>
  <c r="R2016" i="1"/>
  <c r="Q2016" i="1"/>
  <c r="AE2015" i="1"/>
  <c r="AD2015" i="1"/>
  <c r="AC2015" i="1"/>
  <c r="AB2015" i="1"/>
  <c r="AA2015" i="1"/>
  <c r="Z2015" i="1"/>
  <c r="V2015" i="1"/>
  <c r="T2015" i="1"/>
  <c r="S2015" i="1"/>
  <c r="R2015" i="1"/>
  <c r="Q2015" i="1"/>
  <c r="AE2014" i="1"/>
  <c r="AD2014" i="1"/>
  <c r="AC2014" i="1"/>
  <c r="AB2014" i="1"/>
  <c r="AA2014" i="1"/>
  <c r="Z2014" i="1"/>
  <c r="V2014" i="1"/>
  <c r="T2014" i="1"/>
  <c r="S2014" i="1"/>
  <c r="R2014" i="1"/>
  <c r="Q2014" i="1"/>
  <c r="AE2013" i="1"/>
  <c r="AD2013" i="1"/>
  <c r="AC2013" i="1"/>
  <c r="AB2013" i="1"/>
  <c r="AA2013" i="1"/>
  <c r="Z2013" i="1"/>
  <c r="V2013" i="1"/>
  <c r="T2013" i="1"/>
  <c r="S2013" i="1"/>
  <c r="R2013" i="1"/>
  <c r="Q2013" i="1"/>
  <c r="AE2012" i="1"/>
  <c r="AD2012" i="1"/>
  <c r="AC2012" i="1"/>
  <c r="AB2012" i="1"/>
  <c r="AA2012" i="1"/>
  <c r="Z2012" i="1"/>
  <c r="V2012" i="1"/>
  <c r="T2012" i="1"/>
  <c r="S2012" i="1"/>
  <c r="R2012" i="1"/>
  <c r="Q2012" i="1"/>
  <c r="AE2011" i="1"/>
  <c r="AD2011" i="1"/>
  <c r="AC2011" i="1"/>
  <c r="AB2011" i="1"/>
  <c r="AA2011" i="1"/>
  <c r="Z2011" i="1"/>
  <c r="V2011" i="1"/>
  <c r="T2011" i="1"/>
  <c r="S2011" i="1"/>
  <c r="R2011" i="1"/>
  <c r="Q2011" i="1"/>
  <c r="AE2010" i="1"/>
  <c r="AD2010" i="1"/>
  <c r="AC2010" i="1"/>
  <c r="AB2010" i="1"/>
  <c r="AA2010" i="1"/>
  <c r="Z2010" i="1"/>
  <c r="V2010" i="1"/>
  <c r="T2010" i="1"/>
  <c r="S2010" i="1"/>
  <c r="R2010" i="1"/>
  <c r="Q2010" i="1"/>
  <c r="AE2009" i="1"/>
  <c r="AD2009" i="1"/>
  <c r="AC2009" i="1"/>
  <c r="AB2009" i="1"/>
  <c r="AA2009" i="1"/>
  <c r="Z2009" i="1"/>
  <c r="V2009" i="1"/>
  <c r="T2009" i="1"/>
  <c r="S2009" i="1"/>
  <c r="R2009" i="1"/>
  <c r="Q2009" i="1"/>
  <c r="AE2008" i="1"/>
  <c r="AD2008" i="1"/>
  <c r="AC2008" i="1"/>
  <c r="AB2008" i="1"/>
  <c r="AA2008" i="1"/>
  <c r="Z2008" i="1"/>
  <c r="V2008" i="1"/>
  <c r="T2008" i="1"/>
  <c r="S2008" i="1"/>
  <c r="R2008" i="1"/>
  <c r="Q2008" i="1"/>
  <c r="AE2007" i="1"/>
  <c r="AD2007" i="1"/>
  <c r="AC2007" i="1"/>
  <c r="AB2007" i="1"/>
  <c r="AA2007" i="1"/>
  <c r="Z2007" i="1"/>
  <c r="V2007" i="1"/>
  <c r="T2007" i="1"/>
  <c r="S2007" i="1"/>
  <c r="R2007" i="1"/>
  <c r="Q2007" i="1"/>
  <c r="AE2006" i="1"/>
  <c r="AD2006" i="1"/>
  <c r="AC2006" i="1"/>
  <c r="AB2006" i="1"/>
  <c r="AA2006" i="1"/>
  <c r="Z2006" i="1"/>
  <c r="V2006" i="1"/>
  <c r="T2006" i="1"/>
  <c r="S2006" i="1"/>
  <c r="R2006" i="1"/>
  <c r="Q2006" i="1"/>
  <c r="AE2005" i="1"/>
  <c r="AD2005" i="1"/>
  <c r="AC2005" i="1"/>
  <c r="AB2005" i="1"/>
  <c r="AA2005" i="1"/>
  <c r="Z2005" i="1"/>
  <c r="V2005" i="1"/>
  <c r="T2005" i="1"/>
  <c r="S2005" i="1"/>
  <c r="R2005" i="1"/>
  <c r="Q2005" i="1"/>
  <c r="AE2004" i="1"/>
  <c r="AD2004" i="1"/>
  <c r="AC2004" i="1"/>
  <c r="AB2004" i="1"/>
  <c r="AA2004" i="1"/>
  <c r="Z2004" i="1"/>
  <c r="V2004" i="1"/>
  <c r="T2004" i="1"/>
  <c r="S2004" i="1"/>
  <c r="R2004" i="1"/>
  <c r="Q2004" i="1"/>
  <c r="AE2003" i="1"/>
  <c r="AD2003" i="1"/>
  <c r="AC2003" i="1"/>
  <c r="AB2003" i="1"/>
  <c r="AA2003" i="1"/>
  <c r="Z2003" i="1"/>
  <c r="V2003" i="1"/>
  <c r="T2003" i="1"/>
  <c r="S2003" i="1"/>
  <c r="R2003" i="1"/>
  <c r="Q2003" i="1"/>
  <c r="AE2002" i="1"/>
  <c r="AD2002" i="1"/>
  <c r="AC2002" i="1"/>
  <c r="AB2002" i="1"/>
  <c r="AA2002" i="1"/>
  <c r="Z2002" i="1"/>
  <c r="V2002" i="1"/>
  <c r="T2002" i="1"/>
  <c r="S2002" i="1"/>
  <c r="R2002" i="1"/>
  <c r="Q2002" i="1"/>
  <c r="AE2001" i="1"/>
  <c r="AD2001" i="1"/>
  <c r="AC2001" i="1"/>
  <c r="AB2001" i="1"/>
  <c r="AA2001" i="1"/>
  <c r="Z2001" i="1"/>
  <c r="V2001" i="1"/>
  <c r="T2001" i="1"/>
  <c r="S2001" i="1"/>
  <c r="R2001" i="1"/>
  <c r="Q2001" i="1"/>
  <c r="AE2000" i="1"/>
  <c r="AD2000" i="1"/>
  <c r="AC2000" i="1"/>
  <c r="AB2000" i="1"/>
  <c r="AA2000" i="1"/>
  <c r="Z2000" i="1"/>
  <c r="V2000" i="1"/>
  <c r="T2000" i="1"/>
  <c r="S2000" i="1"/>
  <c r="R2000" i="1"/>
  <c r="Q2000" i="1"/>
  <c r="AE1999" i="1"/>
  <c r="AD1999" i="1"/>
  <c r="AC1999" i="1"/>
  <c r="AB1999" i="1"/>
  <c r="AA1999" i="1"/>
  <c r="Z1999" i="1"/>
  <c r="V1999" i="1"/>
  <c r="T1999" i="1"/>
  <c r="S1999" i="1"/>
  <c r="R1999" i="1"/>
  <c r="Q1999" i="1"/>
  <c r="AE1998" i="1"/>
  <c r="AD1998" i="1"/>
  <c r="AC1998" i="1"/>
  <c r="AB1998" i="1"/>
  <c r="AA1998" i="1"/>
  <c r="Z1998" i="1"/>
  <c r="V1998" i="1"/>
  <c r="T1998" i="1"/>
  <c r="S1998" i="1"/>
  <c r="R1998" i="1"/>
  <c r="Q1998" i="1"/>
  <c r="AE1997" i="1"/>
  <c r="AD1997" i="1"/>
  <c r="AC1997" i="1"/>
  <c r="AB1997" i="1"/>
  <c r="AA1997" i="1"/>
  <c r="Z1997" i="1"/>
  <c r="V1997" i="1"/>
  <c r="T1997" i="1"/>
  <c r="S1997" i="1"/>
  <c r="R1997" i="1"/>
  <c r="Q1997" i="1"/>
  <c r="AE1996" i="1"/>
  <c r="AD1996" i="1"/>
  <c r="AC1996" i="1"/>
  <c r="AB1996" i="1"/>
  <c r="AA1996" i="1"/>
  <c r="Z1996" i="1"/>
  <c r="V1996" i="1"/>
  <c r="T1996" i="1"/>
  <c r="S1996" i="1"/>
  <c r="R1996" i="1"/>
  <c r="Q1996" i="1"/>
  <c r="AE1995" i="1"/>
  <c r="AD1995" i="1"/>
  <c r="AC1995" i="1"/>
  <c r="AB1995" i="1"/>
  <c r="AA1995" i="1"/>
  <c r="Z1995" i="1"/>
  <c r="V1995" i="1"/>
  <c r="T1995" i="1"/>
  <c r="S1995" i="1"/>
  <c r="R1995" i="1"/>
  <c r="Q1995" i="1"/>
  <c r="AE1994" i="1"/>
  <c r="AD1994" i="1"/>
  <c r="AC1994" i="1"/>
  <c r="AB1994" i="1"/>
  <c r="AA1994" i="1"/>
  <c r="Z1994" i="1"/>
  <c r="V1994" i="1"/>
  <c r="T1994" i="1"/>
  <c r="S1994" i="1"/>
  <c r="R1994" i="1"/>
  <c r="Q1994" i="1"/>
  <c r="AE1993" i="1"/>
  <c r="AD1993" i="1"/>
  <c r="AC1993" i="1"/>
  <c r="AB1993" i="1"/>
  <c r="AA1993" i="1"/>
  <c r="Z1993" i="1"/>
  <c r="V1993" i="1"/>
  <c r="T1993" i="1"/>
  <c r="S1993" i="1"/>
  <c r="R1993" i="1"/>
  <c r="Q1993" i="1"/>
  <c r="AE1992" i="1"/>
  <c r="AD1992" i="1"/>
  <c r="AC1992" i="1"/>
  <c r="AB1992" i="1"/>
  <c r="AA1992" i="1"/>
  <c r="Z1992" i="1"/>
  <c r="V1992" i="1"/>
  <c r="T1992" i="1"/>
  <c r="S1992" i="1"/>
  <c r="R1992" i="1"/>
  <c r="Q1992" i="1"/>
  <c r="AE1991" i="1"/>
  <c r="AD1991" i="1"/>
  <c r="AC1991" i="1"/>
  <c r="AB1991" i="1"/>
  <c r="AA1991" i="1"/>
  <c r="Z1991" i="1"/>
  <c r="V1991" i="1"/>
  <c r="T1991" i="1"/>
  <c r="S1991" i="1"/>
  <c r="R1991" i="1"/>
  <c r="Q1991" i="1"/>
  <c r="AE1990" i="1"/>
  <c r="AD1990" i="1"/>
  <c r="AC1990" i="1"/>
  <c r="AB1990" i="1"/>
  <c r="AA1990" i="1"/>
  <c r="Z1990" i="1"/>
  <c r="V1990" i="1"/>
  <c r="T1990" i="1"/>
  <c r="S1990" i="1"/>
  <c r="R1990" i="1"/>
  <c r="Q1990" i="1"/>
  <c r="AE1989" i="1"/>
  <c r="AD1989" i="1"/>
  <c r="AC1989" i="1"/>
  <c r="AB1989" i="1"/>
  <c r="AA1989" i="1"/>
  <c r="Z1989" i="1"/>
  <c r="V1989" i="1"/>
  <c r="T1989" i="1"/>
  <c r="S1989" i="1"/>
  <c r="R1989" i="1"/>
  <c r="Q1989" i="1"/>
  <c r="AE1988" i="1"/>
  <c r="AD1988" i="1"/>
  <c r="AC1988" i="1"/>
  <c r="AB1988" i="1"/>
  <c r="AA1988" i="1"/>
  <c r="Z1988" i="1"/>
  <c r="V1988" i="1"/>
  <c r="T1988" i="1"/>
  <c r="S1988" i="1"/>
  <c r="R1988" i="1"/>
  <c r="Q1988" i="1"/>
  <c r="AE1987" i="1"/>
  <c r="AD1987" i="1"/>
  <c r="AC1987" i="1"/>
  <c r="AB1987" i="1"/>
  <c r="AA1987" i="1"/>
  <c r="Z1987" i="1"/>
  <c r="V1987" i="1"/>
  <c r="T1987" i="1"/>
  <c r="S1987" i="1"/>
  <c r="R1987" i="1"/>
  <c r="Q1987" i="1"/>
  <c r="AE1986" i="1"/>
  <c r="AD1986" i="1"/>
  <c r="AC1986" i="1"/>
  <c r="AB1986" i="1"/>
  <c r="AA1986" i="1"/>
  <c r="Z1986" i="1"/>
  <c r="V1986" i="1"/>
  <c r="T1986" i="1"/>
  <c r="S1986" i="1"/>
  <c r="R1986" i="1"/>
  <c r="Q1986" i="1"/>
  <c r="AE1985" i="1"/>
  <c r="AD1985" i="1"/>
  <c r="AC1985" i="1"/>
  <c r="AB1985" i="1"/>
  <c r="AA1985" i="1"/>
  <c r="Z1985" i="1"/>
  <c r="V1985" i="1"/>
  <c r="T1985" i="1"/>
  <c r="S1985" i="1"/>
  <c r="R1985" i="1"/>
  <c r="Q1985" i="1"/>
  <c r="AE1984" i="1"/>
  <c r="AD1984" i="1"/>
  <c r="AC1984" i="1"/>
  <c r="AB1984" i="1"/>
  <c r="AA1984" i="1"/>
  <c r="Z1984" i="1"/>
  <c r="V1984" i="1"/>
  <c r="T1984" i="1"/>
  <c r="S1984" i="1"/>
  <c r="R1984" i="1"/>
  <c r="Q1984" i="1"/>
  <c r="AE1983" i="1"/>
  <c r="AD1983" i="1"/>
  <c r="AC1983" i="1"/>
  <c r="AB1983" i="1"/>
  <c r="AA1983" i="1"/>
  <c r="Z1983" i="1"/>
  <c r="V1983" i="1"/>
  <c r="T1983" i="1"/>
  <c r="S1983" i="1"/>
  <c r="R1983" i="1"/>
  <c r="Q1983" i="1"/>
  <c r="AE1982" i="1"/>
  <c r="AD1982" i="1"/>
  <c r="AC1982" i="1"/>
  <c r="AB1982" i="1"/>
  <c r="AA1982" i="1"/>
  <c r="Z1982" i="1"/>
  <c r="V1982" i="1"/>
  <c r="T1982" i="1"/>
  <c r="S1982" i="1"/>
  <c r="R1982" i="1"/>
  <c r="Q1982" i="1"/>
  <c r="AE1981" i="1"/>
  <c r="AD1981" i="1"/>
  <c r="AC1981" i="1"/>
  <c r="AB1981" i="1"/>
  <c r="AA1981" i="1"/>
  <c r="Z1981" i="1"/>
  <c r="V1981" i="1"/>
  <c r="T1981" i="1"/>
  <c r="S1981" i="1"/>
  <c r="R1981" i="1"/>
  <c r="Q1981" i="1"/>
  <c r="AE1980" i="1"/>
  <c r="AD1980" i="1"/>
  <c r="AC1980" i="1"/>
  <c r="AB1980" i="1"/>
  <c r="AA1980" i="1"/>
  <c r="Z1980" i="1"/>
  <c r="V1980" i="1"/>
  <c r="T1980" i="1"/>
  <c r="S1980" i="1"/>
  <c r="R1980" i="1"/>
  <c r="Q1980" i="1"/>
  <c r="AE1979" i="1"/>
  <c r="AD1979" i="1"/>
  <c r="AC1979" i="1"/>
  <c r="AB1979" i="1"/>
  <c r="AA1979" i="1"/>
  <c r="Z1979" i="1"/>
  <c r="V1979" i="1"/>
  <c r="T1979" i="1"/>
  <c r="S1979" i="1"/>
  <c r="R1979" i="1"/>
  <c r="Q1979" i="1"/>
  <c r="AE1978" i="1"/>
  <c r="AD1978" i="1"/>
  <c r="AC1978" i="1"/>
  <c r="AB1978" i="1"/>
  <c r="AA1978" i="1"/>
  <c r="Z1978" i="1"/>
  <c r="V1978" i="1"/>
  <c r="T1978" i="1"/>
  <c r="S1978" i="1"/>
  <c r="R1978" i="1"/>
  <c r="Q1978" i="1"/>
  <c r="AE1977" i="1"/>
  <c r="AD1977" i="1"/>
  <c r="AC1977" i="1"/>
  <c r="AB1977" i="1"/>
  <c r="AA1977" i="1"/>
  <c r="Z1977" i="1"/>
  <c r="V1977" i="1"/>
  <c r="T1977" i="1"/>
  <c r="S1977" i="1"/>
  <c r="R1977" i="1"/>
  <c r="Q1977" i="1"/>
  <c r="AE1976" i="1"/>
  <c r="AD1976" i="1"/>
  <c r="AC1976" i="1"/>
  <c r="AB1976" i="1"/>
  <c r="AA1976" i="1"/>
  <c r="Z1976" i="1"/>
  <c r="V1976" i="1"/>
  <c r="T1976" i="1"/>
  <c r="S1976" i="1"/>
  <c r="R1976" i="1"/>
  <c r="Q1976" i="1"/>
  <c r="AE1975" i="1"/>
  <c r="AD1975" i="1"/>
  <c r="AC1975" i="1"/>
  <c r="AB1975" i="1"/>
  <c r="AA1975" i="1"/>
  <c r="Z1975" i="1"/>
  <c r="V1975" i="1"/>
  <c r="T1975" i="1"/>
  <c r="S1975" i="1"/>
  <c r="R1975" i="1"/>
  <c r="Q1975" i="1"/>
  <c r="AE1974" i="1"/>
  <c r="AD1974" i="1"/>
  <c r="AC1974" i="1"/>
  <c r="AB1974" i="1"/>
  <c r="AA1974" i="1"/>
  <c r="Z1974" i="1"/>
  <c r="V1974" i="1"/>
  <c r="T1974" i="1"/>
  <c r="S1974" i="1"/>
  <c r="R1974" i="1"/>
  <c r="Q1974" i="1"/>
  <c r="AE1973" i="1"/>
  <c r="AD1973" i="1"/>
  <c r="AC1973" i="1"/>
  <c r="AB1973" i="1"/>
  <c r="AA1973" i="1"/>
  <c r="Z1973" i="1"/>
  <c r="V1973" i="1"/>
  <c r="T1973" i="1"/>
  <c r="S1973" i="1"/>
  <c r="R1973" i="1"/>
  <c r="Q1973" i="1"/>
  <c r="AE1972" i="1"/>
  <c r="AD1972" i="1"/>
  <c r="AC1972" i="1"/>
  <c r="AB1972" i="1"/>
  <c r="AA1972" i="1"/>
  <c r="Z1972" i="1"/>
  <c r="V1972" i="1"/>
  <c r="T1972" i="1"/>
  <c r="S1972" i="1"/>
  <c r="R1972" i="1"/>
  <c r="Q1972" i="1"/>
  <c r="AE1971" i="1"/>
  <c r="AD1971" i="1"/>
  <c r="AC1971" i="1"/>
  <c r="AB1971" i="1"/>
  <c r="AA1971" i="1"/>
  <c r="Z1971" i="1"/>
  <c r="V1971" i="1"/>
  <c r="T1971" i="1"/>
  <c r="S1971" i="1"/>
  <c r="R1971" i="1"/>
  <c r="Q1971" i="1"/>
  <c r="AE1970" i="1"/>
  <c r="AD1970" i="1"/>
  <c r="AC1970" i="1"/>
  <c r="AB1970" i="1"/>
  <c r="AA1970" i="1"/>
  <c r="Z1970" i="1"/>
  <c r="V1970" i="1"/>
  <c r="T1970" i="1"/>
  <c r="S1970" i="1"/>
  <c r="R1970" i="1"/>
  <c r="Q1970" i="1"/>
  <c r="AE1969" i="1"/>
  <c r="AD1969" i="1"/>
  <c r="AC1969" i="1"/>
  <c r="AB1969" i="1"/>
  <c r="AA1969" i="1"/>
  <c r="Z1969" i="1"/>
  <c r="V1969" i="1"/>
  <c r="T1969" i="1"/>
  <c r="S1969" i="1"/>
  <c r="R1969" i="1"/>
  <c r="Q1969" i="1"/>
  <c r="AE1968" i="1"/>
  <c r="AD1968" i="1"/>
  <c r="AC1968" i="1"/>
  <c r="AB1968" i="1"/>
  <c r="AA1968" i="1"/>
  <c r="Z1968" i="1"/>
  <c r="V1968" i="1"/>
  <c r="T1968" i="1"/>
  <c r="S1968" i="1"/>
  <c r="R1968" i="1"/>
  <c r="Q1968" i="1"/>
  <c r="AE1967" i="1"/>
  <c r="AD1967" i="1"/>
  <c r="AC1967" i="1"/>
  <c r="AB1967" i="1"/>
  <c r="AA1967" i="1"/>
  <c r="Z1967" i="1"/>
  <c r="V1967" i="1"/>
  <c r="T1967" i="1"/>
  <c r="S1967" i="1"/>
  <c r="R1967" i="1"/>
  <c r="Q1967" i="1"/>
  <c r="AE1966" i="1"/>
  <c r="AD1966" i="1"/>
  <c r="AC1966" i="1"/>
  <c r="AB1966" i="1"/>
  <c r="AA1966" i="1"/>
  <c r="Z1966" i="1"/>
  <c r="V1966" i="1"/>
  <c r="T1966" i="1"/>
  <c r="S1966" i="1"/>
  <c r="R1966" i="1"/>
  <c r="Q1966" i="1"/>
  <c r="AE1965" i="1"/>
  <c r="AD1965" i="1"/>
  <c r="AC1965" i="1"/>
  <c r="AB1965" i="1"/>
  <c r="AA1965" i="1"/>
  <c r="Z1965" i="1"/>
  <c r="V1965" i="1"/>
  <c r="T1965" i="1"/>
  <c r="S1965" i="1"/>
  <c r="R1965" i="1"/>
  <c r="Q1965" i="1"/>
  <c r="AE1964" i="1"/>
  <c r="AD1964" i="1"/>
  <c r="AC1964" i="1"/>
  <c r="AB1964" i="1"/>
  <c r="AA1964" i="1"/>
  <c r="Z1964" i="1"/>
  <c r="V1964" i="1"/>
  <c r="T1964" i="1"/>
  <c r="S1964" i="1"/>
  <c r="R1964" i="1"/>
  <c r="Q1964" i="1"/>
  <c r="AE1963" i="1"/>
  <c r="AD1963" i="1"/>
  <c r="AC1963" i="1"/>
  <c r="AB1963" i="1"/>
  <c r="AA1963" i="1"/>
  <c r="Z1963" i="1"/>
  <c r="V1963" i="1"/>
  <c r="T1963" i="1"/>
  <c r="S1963" i="1"/>
  <c r="R1963" i="1"/>
  <c r="Q1963" i="1"/>
  <c r="AE1962" i="1"/>
  <c r="AD1962" i="1"/>
  <c r="AC1962" i="1"/>
  <c r="AB1962" i="1"/>
  <c r="AA1962" i="1"/>
  <c r="Z1962" i="1"/>
  <c r="V1962" i="1"/>
  <c r="T1962" i="1"/>
  <c r="S1962" i="1"/>
  <c r="R1962" i="1"/>
  <c r="Q1962" i="1"/>
  <c r="AE1961" i="1"/>
  <c r="AD1961" i="1"/>
  <c r="AC1961" i="1"/>
  <c r="AB1961" i="1"/>
  <c r="AA1961" i="1"/>
  <c r="Z1961" i="1"/>
  <c r="V1961" i="1"/>
  <c r="T1961" i="1"/>
  <c r="S1961" i="1"/>
  <c r="R1961" i="1"/>
  <c r="Q1961" i="1"/>
  <c r="AE1960" i="1"/>
  <c r="AD1960" i="1"/>
  <c r="AC1960" i="1"/>
  <c r="AB1960" i="1"/>
  <c r="AA1960" i="1"/>
  <c r="Z1960" i="1"/>
  <c r="V1960" i="1"/>
  <c r="T1960" i="1"/>
  <c r="S1960" i="1"/>
  <c r="R1960" i="1"/>
  <c r="Q1960" i="1"/>
  <c r="AE1959" i="1"/>
  <c r="AD1959" i="1"/>
  <c r="AC1959" i="1"/>
  <c r="AB1959" i="1"/>
  <c r="AA1959" i="1"/>
  <c r="Z1959" i="1"/>
  <c r="V1959" i="1"/>
  <c r="T1959" i="1"/>
  <c r="S1959" i="1"/>
  <c r="R1959" i="1"/>
  <c r="Q1959" i="1"/>
  <c r="AE1958" i="1"/>
  <c r="AD1958" i="1"/>
  <c r="AC1958" i="1"/>
  <c r="AB1958" i="1"/>
  <c r="AA1958" i="1"/>
  <c r="Z1958" i="1"/>
  <c r="V1958" i="1"/>
  <c r="T1958" i="1"/>
  <c r="S1958" i="1"/>
  <c r="R1958" i="1"/>
  <c r="Q1958" i="1"/>
  <c r="AE1957" i="1"/>
  <c r="AD1957" i="1"/>
  <c r="AC1957" i="1"/>
  <c r="AB1957" i="1"/>
  <c r="AA1957" i="1"/>
  <c r="Z1957" i="1"/>
  <c r="V1957" i="1"/>
  <c r="T1957" i="1"/>
  <c r="S1957" i="1"/>
  <c r="R1957" i="1"/>
  <c r="Q1957" i="1"/>
  <c r="AE1956" i="1"/>
  <c r="AD1956" i="1"/>
  <c r="AC1956" i="1"/>
  <c r="AB1956" i="1"/>
  <c r="AA1956" i="1"/>
  <c r="Z1956" i="1"/>
  <c r="V1956" i="1"/>
  <c r="T1956" i="1"/>
  <c r="S1956" i="1"/>
  <c r="R1956" i="1"/>
  <c r="Q1956" i="1"/>
  <c r="AE1955" i="1"/>
  <c r="AD1955" i="1"/>
  <c r="AC1955" i="1"/>
  <c r="AB1955" i="1"/>
  <c r="AA1955" i="1"/>
  <c r="Z1955" i="1"/>
  <c r="V1955" i="1"/>
  <c r="T1955" i="1"/>
  <c r="S1955" i="1"/>
  <c r="R1955" i="1"/>
  <c r="Q1955" i="1"/>
  <c r="AE1954" i="1"/>
  <c r="AD1954" i="1"/>
  <c r="AC1954" i="1"/>
  <c r="AB1954" i="1"/>
  <c r="AA1954" i="1"/>
  <c r="Z1954" i="1"/>
  <c r="V1954" i="1"/>
  <c r="T1954" i="1"/>
  <c r="S1954" i="1"/>
  <c r="R1954" i="1"/>
  <c r="Q1954" i="1"/>
  <c r="AE1953" i="1"/>
  <c r="AD1953" i="1"/>
  <c r="AC1953" i="1"/>
  <c r="AB1953" i="1"/>
  <c r="AA1953" i="1"/>
  <c r="Z1953" i="1"/>
  <c r="V1953" i="1"/>
  <c r="T1953" i="1"/>
  <c r="S1953" i="1"/>
  <c r="R1953" i="1"/>
  <c r="Q1953" i="1"/>
  <c r="AE1952" i="1"/>
  <c r="AD1952" i="1"/>
  <c r="AC1952" i="1"/>
  <c r="AB1952" i="1"/>
  <c r="AA1952" i="1"/>
  <c r="Z1952" i="1"/>
  <c r="V1952" i="1"/>
  <c r="T1952" i="1"/>
  <c r="S1952" i="1"/>
  <c r="R1952" i="1"/>
  <c r="Q1952" i="1"/>
  <c r="AE1951" i="1"/>
  <c r="AD1951" i="1"/>
  <c r="AC1951" i="1"/>
  <c r="AB1951" i="1"/>
  <c r="AA1951" i="1"/>
  <c r="Z1951" i="1"/>
  <c r="V1951" i="1"/>
  <c r="T1951" i="1"/>
  <c r="S1951" i="1"/>
  <c r="R1951" i="1"/>
  <c r="Q1951" i="1"/>
  <c r="AE1950" i="1"/>
  <c r="AD1950" i="1"/>
  <c r="AC1950" i="1"/>
  <c r="AB1950" i="1"/>
  <c r="AA1950" i="1"/>
  <c r="Z1950" i="1"/>
  <c r="V1950" i="1"/>
  <c r="T1950" i="1"/>
  <c r="S1950" i="1"/>
  <c r="R1950" i="1"/>
  <c r="Q1950" i="1"/>
  <c r="AE1949" i="1"/>
  <c r="AD1949" i="1"/>
  <c r="AC1949" i="1"/>
  <c r="AB1949" i="1"/>
  <c r="AA1949" i="1"/>
  <c r="Z1949" i="1"/>
  <c r="V1949" i="1"/>
  <c r="T1949" i="1"/>
  <c r="S1949" i="1"/>
  <c r="R1949" i="1"/>
  <c r="Q1949" i="1"/>
  <c r="AE1948" i="1"/>
  <c r="AD1948" i="1"/>
  <c r="AC1948" i="1"/>
  <c r="AB1948" i="1"/>
  <c r="AA1948" i="1"/>
  <c r="Z1948" i="1"/>
  <c r="V1948" i="1"/>
  <c r="T1948" i="1"/>
  <c r="S1948" i="1"/>
  <c r="R1948" i="1"/>
  <c r="Q1948" i="1"/>
  <c r="AE1947" i="1"/>
  <c r="AD1947" i="1"/>
  <c r="AC1947" i="1"/>
  <c r="AB1947" i="1"/>
  <c r="AA1947" i="1"/>
  <c r="Z1947" i="1"/>
  <c r="V1947" i="1"/>
  <c r="T1947" i="1"/>
  <c r="S1947" i="1"/>
  <c r="R1947" i="1"/>
  <c r="Q1947" i="1"/>
  <c r="AE1946" i="1"/>
  <c r="AD1946" i="1"/>
  <c r="AC1946" i="1"/>
  <c r="AB1946" i="1"/>
  <c r="AA1946" i="1"/>
  <c r="Z1946" i="1"/>
  <c r="V1946" i="1"/>
  <c r="T1946" i="1"/>
  <c r="S1946" i="1"/>
  <c r="R1946" i="1"/>
  <c r="Q1946" i="1"/>
  <c r="AE1945" i="1"/>
  <c r="AD1945" i="1"/>
  <c r="AC1945" i="1"/>
  <c r="AB1945" i="1"/>
  <c r="AA1945" i="1"/>
  <c r="Z1945" i="1"/>
  <c r="V1945" i="1"/>
  <c r="T1945" i="1"/>
  <c r="S1945" i="1"/>
  <c r="R1945" i="1"/>
  <c r="Q1945" i="1"/>
  <c r="AE1944" i="1"/>
  <c r="AD1944" i="1"/>
  <c r="AC1944" i="1"/>
  <c r="AB1944" i="1"/>
  <c r="AA1944" i="1"/>
  <c r="Z1944" i="1"/>
  <c r="V1944" i="1"/>
  <c r="T1944" i="1"/>
  <c r="S1944" i="1"/>
  <c r="R1944" i="1"/>
  <c r="Q1944" i="1"/>
  <c r="AE1943" i="1"/>
  <c r="AD1943" i="1"/>
  <c r="AC1943" i="1"/>
  <c r="AB1943" i="1"/>
  <c r="AA1943" i="1"/>
  <c r="Z1943" i="1"/>
  <c r="V1943" i="1"/>
  <c r="T1943" i="1"/>
  <c r="S1943" i="1"/>
  <c r="R1943" i="1"/>
  <c r="Q1943" i="1"/>
  <c r="AE1942" i="1"/>
  <c r="AD1942" i="1"/>
  <c r="AC1942" i="1"/>
  <c r="AB1942" i="1"/>
  <c r="AA1942" i="1"/>
  <c r="Z1942" i="1"/>
  <c r="V1942" i="1"/>
  <c r="T1942" i="1"/>
  <c r="S1942" i="1"/>
  <c r="R1942" i="1"/>
  <c r="Q1942" i="1"/>
  <c r="AE1941" i="1"/>
  <c r="AD1941" i="1"/>
  <c r="AC1941" i="1"/>
  <c r="AB1941" i="1"/>
  <c r="AA1941" i="1"/>
  <c r="Z1941" i="1"/>
  <c r="V1941" i="1"/>
  <c r="T1941" i="1"/>
  <c r="S1941" i="1"/>
  <c r="R1941" i="1"/>
  <c r="Q1941" i="1"/>
  <c r="AE1940" i="1"/>
  <c r="AD1940" i="1"/>
  <c r="AC1940" i="1"/>
  <c r="AB1940" i="1"/>
  <c r="AA1940" i="1"/>
  <c r="Z1940" i="1"/>
  <c r="V1940" i="1"/>
  <c r="T1940" i="1"/>
  <c r="S1940" i="1"/>
  <c r="R1940" i="1"/>
  <c r="Q1940" i="1"/>
  <c r="AE1939" i="1"/>
  <c r="AD1939" i="1"/>
  <c r="AC1939" i="1"/>
  <c r="AB1939" i="1"/>
  <c r="AA1939" i="1"/>
  <c r="Z1939" i="1"/>
  <c r="V1939" i="1"/>
  <c r="T1939" i="1"/>
  <c r="S1939" i="1"/>
  <c r="R1939" i="1"/>
  <c r="Q1939" i="1"/>
  <c r="AE1938" i="1"/>
  <c r="AD1938" i="1"/>
  <c r="AC1938" i="1"/>
  <c r="AB1938" i="1"/>
  <c r="AA1938" i="1"/>
  <c r="Z1938" i="1"/>
  <c r="V1938" i="1"/>
  <c r="T1938" i="1"/>
  <c r="S1938" i="1"/>
  <c r="R1938" i="1"/>
  <c r="Q1938" i="1"/>
  <c r="AE1937" i="1"/>
  <c r="AD1937" i="1"/>
  <c r="AC1937" i="1"/>
  <c r="AB1937" i="1"/>
  <c r="AA1937" i="1"/>
  <c r="Z1937" i="1"/>
  <c r="V1937" i="1"/>
  <c r="T1937" i="1"/>
  <c r="S1937" i="1"/>
  <c r="R1937" i="1"/>
  <c r="Q1937" i="1"/>
  <c r="AE1936" i="1"/>
  <c r="AD1936" i="1"/>
  <c r="AC1936" i="1"/>
  <c r="AB1936" i="1"/>
  <c r="AA1936" i="1"/>
  <c r="Z1936" i="1"/>
  <c r="V1936" i="1"/>
  <c r="T1936" i="1"/>
  <c r="S1936" i="1"/>
  <c r="R1936" i="1"/>
  <c r="Q1936" i="1"/>
  <c r="AE1935" i="1"/>
  <c r="AD1935" i="1"/>
  <c r="AC1935" i="1"/>
  <c r="AB1935" i="1"/>
  <c r="AA1935" i="1"/>
  <c r="Z1935" i="1"/>
  <c r="V1935" i="1"/>
  <c r="T1935" i="1"/>
  <c r="S1935" i="1"/>
  <c r="R1935" i="1"/>
  <c r="Q1935" i="1"/>
  <c r="AE1934" i="1"/>
  <c r="AD1934" i="1"/>
  <c r="AC1934" i="1"/>
  <c r="AB1934" i="1"/>
  <c r="AA1934" i="1"/>
  <c r="Z1934" i="1"/>
  <c r="V1934" i="1"/>
  <c r="T1934" i="1"/>
  <c r="S1934" i="1"/>
  <c r="R1934" i="1"/>
  <c r="Q1934" i="1"/>
  <c r="AE1933" i="1"/>
  <c r="AD1933" i="1"/>
  <c r="AC1933" i="1"/>
  <c r="AB1933" i="1"/>
  <c r="AA1933" i="1"/>
  <c r="Z1933" i="1"/>
  <c r="V1933" i="1"/>
  <c r="T1933" i="1"/>
  <c r="S1933" i="1"/>
  <c r="R1933" i="1"/>
  <c r="Q1933" i="1"/>
  <c r="AE1932" i="1"/>
  <c r="AD1932" i="1"/>
  <c r="AC1932" i="1"/>
  <c r="AB1932" i="1"/>
  <c r="AA1932" i="1"/>
  <c r="Z1932" i="1"/>
  <c r="V1932" i="1"/>
  <c r="T1932" i="1"/>
  <c r="S1932" i="1"/>
  <c r="R1932" i="1"/>
  <c r="Q1932" i="1"/>
  <c r="AE1931" i="1"/>
  <c r="AD1931" i="1"/>
  <c r="AC1931" i="1"/>
  <c r="AB1931" i="1"/>
  <c r="AA1931" i="1"/>
  <c r="Z1931" i="1"/>
  <c r="V1931" i="1"/>
  <c r="T1931" i="1"/>
  <c r="S1931" i="1"/>
  <c r="R1931" i="1"/>
  <c r="Q1931" i="1"/>
  <c r="AE1930" i="1"/>
  <c r="AD1930" i="1"/>
  <c r="AC1930" i="1"/>
  <c r="AB1930" i="1"/>
  <c r="AA1930" i="1"/>
  <c r="Z1930" i="1"/>
  <c r="V1930" i="1"/>
  <c r="T1930" i="1"/>
  <c r="S1930" i="1"/>
  <c r="R1930" i="1"/>
  <c r="Q1930" i="1"/>
  <c r="AE1929" i="1"/>
  <c r="AD1929" i="1"/>
  <c r="AC1929" i="1"/>
  <c r="AB1929" i="1"/>
  <c r="AA1929" i="1"/>
  <c r="Z1929" i="1"/>
  <c r="V1929" i="1"/>
  <c r="T1929" i="1"/>
  <c r="S1929" i="1"/>
  <c r="R1929" i="1"/>
  <c r="Q1929" i="1"/>
  <c r="AE1928" i="1"/>
  <c r="AD1928" i="1"/>
  <c r="AC1928" i="1"/>
  <c r="AB1928" i="1"/>
  <c r="AA1928" i="1"/>
  <c r="Z1928" i="1"/>
  <c r="V1928" i="1"/>
  <c r="T1928" i="1"/>
  <c r="S1928" i="1"/>
  <c r="R1928" i="1"/>
  <c r="Q1928" i="1"/>
  <c r="AE1927" i="1"/>
  <c r="AD1927" i="1"/>
  <c r="AC1927" i="1"/>
  <c r="AB1927" i="1"/>
  <c r="AA1927" i="1"/>
  <c r="Z1927" i="1"/>
  <c r="V1927" i="1"/>
  <c r="T1927" i="1"/>
  <c r="S1927" i="1"/>
  <c r="R1927" i="1"/>
  <c r="Q1927" i="1"/>
  <c r="AE1926" i="1"/>
  <c r="AD1926" i="1"/>
  <c r="AC1926" i="1"/>
  <c r="AB1926" i="1"/>
  <c r="AA1926" i="1"/>
  <c r="Z1926" i="1"/>
  <c r="V1926" i="1"/>
  <c r="T1926" i="1"/>
  <c r="S1926" i="1"/>
  <c r="R1926" i="1"/>
  <c r="Q1926" i="1"/>
  <c r="AE1925" i="1"/>
  <c r="AD1925" i="1"/>
  <c r="AC1925" i="1"/>
  <c r="AB1925" i="1"/>
  <c r="AA1925" i="1"/>
  <c r="Z1925" i="1"/>
  <c r="V1925" i="1"/>
  <c r="T1925" i="1"/>
  <c r="S1925" i="1"/>
  <c r="R1925" i="1"/>
  <c r="Q1925" i="1"/>
  <c r="AE1924" i="1"/>
  <c r="AD1924" i="1"/>
  <c r="AC1924" i="1"/>
  <c r="AB1924" i="1"/>
  <c r="AA1924" i="1"/>
  <c r="Z1924" i="1"/>
  <c r="V1924" i="1"/>
  <c r="T1924" i="1"/>
  <c r="S1924" i="1"/>
  <c r="R1924" i="1"/>
  <c r="Q1924" i="1"/>
  <c r="AE1923" i="1"/>
  <c r="AD1923" i="1"/>
  <c r="AC1923" i="1"/>
  <c r="AB1923" i="1"/>
  <c r="AA1923" i="1"/>
  <c r="Z1923" i="1"/>
  <c r="V1923" i="1"/>
  <c r="T1923" i="1"/>
  <c r="S1923" i="1"/>
  <c r="R1923" i="1"/>
  <c r="Q1923" i="1"/>
  <c r="AE1922" i="1"/>
  <c r="AD1922" i="1"/>
  <c r="AC1922" i="1"/>
  <c r="AB1922" i="1"/>
  <c r="AA1922" i="1"/>
  <c r="Z1922" i="1"/>
  <c r="V1922" i="1"/>
  <c r="T1922" i="1"/>
  <c r="S1922" i="1"/>
  <c r="R1922" i="1"/>
  <c r="Q1922" i="1"/>
  <c r="AE1921" i="1"/>
  <c r="AD1921" i="1"/>
  <c r="AC1921" i="1"/>
  <c r="AB1921" i="1"/>
  <c r="AA1921" i="1"/>
  <c r="Z1921" i="1"/>
  <c r="V1921" i="1"/>
  <c r="T1921" i="1"/>
  <c r="S1921" i="1"/>
  <c r="R1921" i="1"/>
  <c r="Q1921" i="1"/>
  <c r="AE1920" i="1"/>
  <c r="AD1920" i="1"/>
  <c r="AC1920" i="1"/>
  <c r="AB1920" i="1"/>
  <c r="AA1920" i="1"/>
  <c r="Z1920" i="1"/>
  <c r="V1920" i="1"/>
  <c r="T1920" i="1"/>
  <c r="S1920" i="1"/>
  <c r="R1920" i="1"/>
  <c r="Q1920" i="1"/>
  <c r="AE1919" i="1"/>
  <c r="AD1919" i="1"/>
  <c r="AC1919" i="1"/>
  <c r="AB1919" i="1"/>
  <c r="AA1919" i="1"/>
  <c r="Z1919" i="1"/>
  <c r="V1919" i="1"/>
  <c r="T1919" i="1"/>
  <c r="S1919" i="1"/>
  <c r="R1919" i="1"/>
  <c r="Q1919" i="1"/>
  <c r="AE1918" i="1"/>
  <c r="AD1918" i="1"/>
  <c r="AC1918" i="1"/>
  <c r="AB1918" i="1"/>
  <c r="AA1918" i="1"/>
  <c r="Z1918" i="1"/>
  <c r="V1918" i="1"/>
  <c r="T1918" i="1"/>
  <c r="S1918" i="1"/>
  <c r="R1918" i="1"/>
  <c r="Q1918" i="1"/>
  <c r="AE1917" i="1"/>
  <c r="AD1917" i="1"/>
  <c r="AC1917" i="1"/>
  <c r="AB1917" i="1"/>
  <c r="AA1917" i="1"/>
  <c r="Z1917" i="1"/>
  <c r="V1917" i="1"/>
  <c r="T1917" i="1"/>
  <c r="S1917" i="1"/>
  <c r="R1917" i="1"/>
  <c r="Q1917" i="1"/>
  <c r="AE1916" i="1"/>
  <c r="AD1916" i="1"/>
  <c r="AC1916" i="1"/>
  <c r="AB1916" i="1"/>
  <c r="AA1916" i="1"/>
  <c r="Z1916" i="1"/>
  <c r="V1916" i="1"/>
  <c r="T1916" i="1"/>
  <c r="S1916" i="1"/>
  <c r="R1916" i="1"/>
  <c r="Q1916" i="1"/>
  <c r="AE1915" i="1"/>
  <c r="AD1915" i="1"/>
  <c r="AC1915" i="1"/>
  <c r="AB1915" i="1"/>
  <c r="AA1915" i="1"/>
  <c r="Z1915" i="1"/>
  <c r="V1915" i="1"/>
  <c r="T1915" i="1"/>
  <c r="S1915" i="1"/>
  <c r="R1915" i="1"/>
  <c r="Q1915" i="1"/>
  <c r="AE1914" i="1"/>
  <c r="AD1914" i="1"/>
  <c r="AC1914" i="1"/>
  <c r="AB1914" i="1"/>
  <c r="AA1914" i="1"/>
  <c r="Z1914" i="1"/>
  <c r="V1914" i="1"/>
  <c r="T1914" i="1"/>
  <c r="S1914" i="1"/>
  <c r="R1914" i="1"/>
  <c r="Q1914" i="1"/>
  <c r="AE1913" i="1"/>
  <c r="AD1913" i="1"/>
  <c r="AC1913" i="1"/>
  <c r="AB1913" i="1"/>
  <c r="AA1913" i="1"/>
  <c r="Z1913" i="1"/>
  <c r="V1913" i="1"/>
  <c r="T1913" i="1"/>
  <c r="S1913" i="1"/>
  <c r="R1913" i="1"/>
  <c r="Q1913" i="1"/>
  <c r="AE1912" i="1"/>
  <c r="AD1912" i="1"/>
  <c r="AC1912" i="1"/>
  <c r="AB1912" i="1"/>
  <c r="AA1912" i="1"/>
  <c r="Z1912" i="1"/>
  <c r="V1912" i="1"/>
  <c r="T1912" i="1"/>
  <c r="S1912" i="1"/>
  <c r="R1912" i="1"/>
  <c r="Q1912" i="1"/>
  <c r="AE1911" i="1"/>
  <c r="AD1911" i="1"/>
  <c r="AC1911" i="1"/>
  <c r="AB1911" i="1"/>
  <c r="AA1911" i="1"/>
  <c r="Z1911" i="1"/>
  <c r="V1911" i="1"/>
  <c r="T1911" i="1"/>
  <c r="S1911" i="1"/>
  <c r="R1911" i="1"/>
  <c r="Q1911" i="1"/>
  <c r="AE1910" i="1"/>
  <c r="AD1910" i="1"/>
  <c r="AC1910" i="1"/>
  <c r="AB1910" i="1"/>
  <c r="AA1910" i="1"/>
  <c r="Z1910" i="1"/>
  <c r="V1910" i="1"/>
  <c r="T1910" i="1"/>
  <c r="S1910" i="1"/>
  <c r="R1910" i="1"/>
  <c r="Q1910" i="1"/>
  <c r="AE1909" i="1"/>
  <c r="AD1909" i="1"/>
  <c r="AC1909" i="1"/>
  <c r="AB1909" i="1"/>
  <c r="AA1909" i="1"/>
  <c r="Z1909" i="1"/>
  <c r="V1909" i="1"/>
  <c r="T1909" i="1"/>
  <c r="S1909" i="1"/>
  <c r="R1909" i="1"/>
  <c r="Q1909" i="1"/>
  <c r="AE1908" i="1"/>
  <c r="AD1908" i="1"/>
  <c r="AC1908" i="1"/>
  <c r="AB1908" i="1"/>
  <c r="AA1908" i="1"/>
  <c r="Z1908" i="1"/>
  <c r="V1908" i="1"/>
  <c r="T1908" i="1"/>
  <c r="S1908" i="1"/>
  <c r="R1908" i="1"/>
  <c r="Q1908" i="1"/>
  <c r="AE1907" i="1"/>
  <c r="AD1907" i="1"/>
  <c r="AC1907" i="1"/>
  <c r="AB1907" i="1"/>
  <c r="AA1907" i="1"/>
  <c r="Z1907" i="1"/>
  <c r="V1907" i="1"/>
  <c r="T1907" i="1"/>
  <c r="S1907" i="1"/>
  <c r="R1907" i="1"/>
  <c r="Q1907" i="1"/>
  <c r="AE1906" i="1"/>
  <c r="AD1906" i="1"/>
  <c r="AC1906" i="1"/>
  <c r="AB1906" i="1"/>
  <c r="AA1906" i="1"/>
  <c r="Z1906" i="1"/>
  <c r="V1906" i="1"/>
  <c r="T1906" i="1"/>
  <c r="S1906" i="1"/>
  <c r="R1906" i="1"/>
  <c r="Q1906" i="1"/>
  <c r="AE1905" i="1"/>
  <c r="AD1905" i="1"/>
  <c r="AC1905" i="1"/>
  <c r="AB1905" i="1"/>
  <c r="AA1905" i="1"/>
  <c r="Z1905" i="1"/>
  <c r="V1905" i="1"/>
  <c r="T1905" i="1"/>
  <c r="S1905" i="1"/>
  <c r="R1905" i="1"/>
  <c r="Q1905" i="1"/>
  <c r="AE1904" i="1"/>
  <c r="AD1904" i="1"/>
  <c r="AC1904" i="1"/>
  <c r="AB1904" i="1"/>
  <c r="AA1904" i="1"/>
  <c r="Z1904" i="1"/>
  <c r="V1904" i="1"/>
  <c r="T1904" i="1"/>
  <c r="S1904" i="1"/>
  <c r="R1904" i="1"/>
  <c r="Q1904" i="1"/>
  <c r="AE1903" i="1"/>
  <c r="AD1903" i="1"/>
  <c r="AC1903" i="1"/>
  <c r="AB1903" i="1"/>
  <c r="AA1903" i="1"/>
  <c r="Z1903" i="1"/>
  <c r="V1903" i="1"/>
  <c r="T1903" i="1"/>
  <c r="S1903" i="1"/>
  <c r="R1903" i="1"/>
  <c r="Q1903" i="1"/>
  <c r="AE1902" i="1"/>
  <c r="AD1902" i="1"/>
  <c r="AC1902" i="1"/>
  <c r="AB1902" i="1"/>
  <c r="AA1902" i="1"/>
  <c r="Z1902" i="1"/>
  <c r="V1902" i="1"/>
  <c r="T1902" i="1"/>
  <c r="S1902" i="1"/>
  <c r="R1902" i="1"/>
  <c r="Q1902" i="1"/>
  <c r="AE1901" i="1"/>
  <c r="AD1901" i="1"/>
  <c r="AC1901" i="1"/>
  <c r="AB1901" i="1"/>
  <c r="AA1901" i="1"/>
  <c r="Z1901" i="1"/>
  <c r="V1901" i="1"/>
  <c r="T1901" i="1"/>
  <c r="S1901" i="1"/>
  <c r="R1901" i="1"/>
  <c r="Q1901" i="1"/>
  <c r="AE1900" i="1"/>
  <c r="AD1900" i="1"/>
  <c r="AC1900" i="1"/>
  <c r="AB1900" i="1"/>
  <c r="AA1900" i="1"/>
  <c r="Z1900" i="1"/>
  <c r="V1900" i="1"/>
  <c r="T1900" i="1"/>
  <c r="S1900" i="1"/>
  <c r="R1900" i="1"/>
  <c r="Q1900" i="1"/>
  <c r="AE1899" i="1"/>
  <c r="AD1899" i="1"/>
  <c r="AC1899" i="1"/>
  <c r="AB1899" i="1"/>
  <c r="AA1899" i="1"/>
  <c r="Z1899" i="1"/>
  <c r="V1899" i="1"/>
  <c r="T1899" i="1"/>
  <c r="S1899" i="1"/>
  <c r="R1899" i="1"/>
  <c r="Q1899" i="1"/>
  <c r="AE1898" i="1"/>
  <c r="AD1898" i="1"/>
  <c r="AC1898" i="1"/>
  <c r="AB1898" i="1"/>
  <c r="AA1898" i="1"/>
  <c r="Z1898" i="1"/>
  <c r="V1898" i="1"/>
  <c r="T1898" i="1"/>
  <c r="S1898" i="1"/>
  <c r="R1898" i="1"/>
  <c r="Q1898" i="1"/>
  <c r="AE1897" i="1"/>
  <c r="AD1897" i="1"/>
  <c r="AC1897" i="1"/>
  <c r="AB1897" i="1"/>
  <c r="AA1897" i="1"/>
  <c r="Z1897" i="1"/>
  <c r="V1897" i="1"/>
  <c r="T1897" i="1"/>
  <c r="S1897" i="1"/>
  <c r="R1897" i="1"/>
  <c r="Q1897" i="1"/>
  <c r="AE1896" i="1"/>
  <c r="AD1896" i="1"/>
  <c r="AC1896" i="1"/>
  <c r="AB1896" i="1"/>
  <c r="AA1896" i="1"/>
  <c r="Z1896" i="1"/>
  <c r="V1896" i="1"/>
  <c r="T1896" i="1"/>
  <c r="S1896" i="1"/>
  <c r="R1896" i="1"/>
  <c r="Q1896" i="1"/>
  <c r="AE1895" i="1"/>
  <c r="AD1895" i="1"/>
  <c r="AC1895" i="1"/>
  <c r="AB1895" i="1"/>
  <c r="AA1895" i="1"/>
  <c r="Z1895" i="1"/>
  <c r="V1895" i="1"/>
  <c r="T1895" i="1"/>
  <c r="S1895" i="1"/>
  <c r="R1895" i="1"/>
  <c r="Q1895" i="1"/>
  <c r="AE1894" i="1"/>
  <c r="AD1894" i="1"/>
  <c r="AC1894" i="1"/>
  <c r="AB1894" i="1"/>
  <c r="AA1894" i="1"/>
  <c r="Z1894" i="1"/>
  <c r="V1894" i="1"/>
  <c r="T1894" i="1"/>
  <c r="S1894" i="1"/>
  <c r="R1894" i="1"/>
  <c r="Q1894" i="1"/>
  <c r="AE1893" i="1"/>
  <c r="AD1893" i="1"/>
  <c r="AC1893" i="1"/>
  <c r="AB1893" i="1"/>
  <c r="AA1893" i="1"/>
  <c r="Z1893" i="1"/>
  <c r="V1893" i="1"/>
  <c r="T1893" i="1"/>
  <c r="S1893" i="1"/>
  <c r="R1893" i="1"/>
  <c r="Q1893" i="1"/>
  <c r="AE1892" i="1"/>
  <c r="AD1892" i="1"/>
  <c r="AC1892" i="1"/>
  <c r="AB1892" i="1"/>
  <c r="AA1892" i="1"/>
  <c r="Z1892" i="1"/>
  <c r="V1892" i="1"/>
  <c r="T1892" i="1"/>
  <c r="S1892" i="1"/>
  <c r="R1892" i="1"/>
  <c r="Q1892" i="1"/>
  <c r="AE1891" i="1"/>
  <c r="AD1891" i="1"/>
  <c r="AC1891" i="1"/>
  <c r="AB1891" i="1"/>
  <c r="AA1891" i="1"/>
  <c r="Z1891" i="1"/>
  <c r="V1891" i="1"/>
  <c r="T1891" i="1"/>
  <c r="S1891" i="1"/>
  <c r="R1891" i="1"/>
  <c r="Q1891" i="1"/>
  <c r="AE1890" i="1"/>
  <c r="AD1890" i="1"/>
  <c r="AC1890" i="1"/>
  <c r="AB1890" i="1"/>
  <c r="AA1890" i="1"/>
  <c r="Z1890" i="1"/>
  <c r="V1890" i="1"/>
  <c r="T1890" i="1"/>
  <c r="S1890" i="1"/>
  <c r="R1890" i="1"/>
  <c r="Q1890" i="1"/>
  <c r="AE1889" i="1"/>
  <c r="AD1889" i="1"/>
  <c r="AC1889" i="1"/>
  <c r="AB1889" i="1"/>
  <c r="AA1889" i="1"/>
  <c r="Z1889" i="1"/>
  <c r="V1889" i="1"/>
  <c r="T1889" i="1"/>
  <c r="S1889" i="1"/>
  <c r="R1889" i="1"/>
  <c r="Q1889" i="1"/>
  <c r="AE1888" i="1"/>
  <c r="AD1888" i="1"/>
  <c r="AC1888" i="1"/>
  <c r="AB1888" i="1"/>
  <c r="AA1888" i="1"/>
  <c r="Z1888" i="1"/>
  <c r="V1888" i="1"/>
  <c r="T1888" i="1"/>
  <c r="S1888" i="1"/>
  <c r="R1888" i="1"/>
  <c r="Q1888" i="1"/>
  <c r="AE1887" i="1"/>
  <c r="AD1887" i="1"/>
  <c r="AC1887" i="1"/>
  <c r="AB1887" i="1"/>
  <c r="AA1887" i="1"/>
  <c r="Z1887" i="1"/>
  <c r="V1887" i="1"/>
  <c r="T1887" i="1"/>
  <c r="S1887" i="1"/>
  <c r="R1887" i="1"/>
  <c r="Q1887" i="1"/>
  <c r="AE1886" i="1"/>
  <c r="AD1886" i="1"/>
  <c r="AC1886" i="1"/>
  <c r="AB1886" i="1"/>
  <c r="AA1886" i="1"/>
  <c r="Z1886" i="1"/>
  <c r="V1886" i="1"/>
  <c r="T1886" i="1"/>
  <c r="S1886" i="1"/>
  <c r="R1886" i="1"/>
  <c r="Q1886" i="1"/>
  <c r="AE1885" i="1"/>
  <c r="AD1885" i="1"/>
  <c r="AC1885" i="1"/>
  <c r="AB1885" i="1"/>
  <c r="AA1885" i="1"/>
  <c r="Z1885" i="1"/>
  <c r="V1885" i="1"/>
  <c r="T1885" i="1"/>
  <c r="S1885" i="1"/>
  <c r="R1885" i="1"/>
  <c r="Q1885" i="1"/>
  <c r="AE1884" i="1"/>
  <c r="AD1884" i="1"/>
  <c r="AC1884" i="1"/>
  <c r="AB1884" i="1"/>
  <c r="AA1884" i="1"/>
  <c r="Z1884" i="1"/>
  <c r="V1884" i="1"/>
  <c r="T1884" i="1"/>
  <c r="S1884" i="1"/>
  <c r="R1884" i="1"/>
  <c r="Q1884" i="1"/>
  <c r="AE1883" i="1"/>
  <c r="AD1883" i="1"/>
  <c r="AC1883" i="1"/>
  <c r="AB1883" i="1"/>
  <c r="AA1883" i="1"/>
  <c r="Z1883" i="1"/>
  <c r="V1883" i="1"/>
  <c r="T1883" i="1"/>
  <c r="S1883" i="1"/>
  <c r="R1883" i="1"/>
  <c r="Q1883" i="1"/>
  <c r="AE1882" i="1"/>
  <c r="AD1882" i="1"/>
  <c r="AC1882" i="1"/>
  <c r="AB1882" i="1"/>
  <c r="AA1882" i="1"/>
  <c r="Z1882" i="1"/>
  <c r="V1882" i="1"/>
  <c r="T1882" i="1"/>
  <c r="S1882" i="1"/>
  <c r="R1882" i="1"/>
  <c r="Q1882" i="1"/>
  <c r="AE1881" i="1"/>
  <c r="AD1881" i="1"/>
  <c r="AC1881" i="1"/>
  <c r="AB1881" i="1"/>
  <c r="AA1881" i="1"/>
  <c r="Z1881" i="1"/>
  <c r="V1881" i="1"/>
  <c r="T1881" i="1"/>
  <c r="S1881" i="1"/>
  <c r="R1881" i="1"/>
  <c r="Q1881" i="1"/>
  <c r="AE1880" i="1"/>
  <c r="AD1880" i="1"/>
  <c r="AC1880" i="1"/>
  <c r="AB1880" i="1"/>
  <c r="AA1880" i="1"/>
  <c r="Z1880" i="1"/>
  <c r="V1880" i="1"/>
  <c r="T1880" i="1"/>
  <c r="S1880" i="1"/>
  <c r="R1880" i="1"/>
  <c r="Q1880" i="1"/>
  <c r="AE1879" i="1"/>
  <c r="AD1879" i="1"/>
  <c r="AC1879" i="1"/>
  <c r="AB1879" i="1"/>
  <c r="AA1879" i="1"/>
  <c r="Z1879" i="1"/>
  <c r="V1879" i="1"/>
  <c r="T1879" i="1"/>
  <c r="S1879" i="1"/>
  <c r="R1879" i="1"/>
  <c r="Q1879" i="1"/>
  <c r="AE1878" i="1"/>
  <c r="AD1878" i="1"/>
  <c r="AC1878" i="1"/>
  <c r="AB1878" i="1"/>
  <c r="AA1878" i="1"/>
  <c r="Z1878" i="1"/>
  <c r="V1878" i="1"/>
  <c r="T1878" i="1"/>
  <c r="S1878" i="1"/>
  <c r="R1878" i="1"/>
  <c r="Q1878" i="1"/>
  <c r="AE1877" i="1"/>
  <c r="AD1877" i="1"/>
  <c r="AC1877" i="1"/>
  <c r="AB1877" i="1"/>
  <c r="AA1877" i="1"/>
  <c r="Z1877" i="1"/>
  <c r="V1877" i="1"/>
  <c r="T1877" i="1"/>
  <c r="S1877" i="1"/>
  <c r="R1877" i="1"/>
  <c r="Q1877" i="1"/>
  <c r="AE1876" i="1"/>
  <c r="AD1876" i="1"/>
  <c r="AC1876" i="1"/>
  <c r="AB1876" i="1"/>
  <c r="AA1876" i="1"/>
  <c r="Z1876" i="1"/>
  <c r="V1876" i="1"/>
  <c r="T1876" i="1"/>
  <c r="S1876" i="1"/>
  <c r="R1876" i="1"/>
  <c r="Q1876" i="1"/>
  <c r="AE1875" i="1"/>
  <c r="AD1875" i="1"/>
  <c r="AC1875" i="1"/>
  <c r="AB1875" i="1"/>
  <c r="AA1875" i="1"/>
  <c r="Z1875" i="1"/>
  <c r="V1875" i="1"/>
  <c r="T1875" i="1"/>
  <c r="S1875" i="1"/>
  <c r="R1875" i="1"/>
  <c r="Q1875" i="1"/>
  <c r="AE1874" i="1"/>
  <c r="AD1874" i="1"/>
  <c r="AC1874" i="1"/>
  <c r="AB1874" i="1"/>
  <c r="AA1874" i="1"/>
  <c r="Z1874" i="1"/>
  <c r="V1874" i="1"/>
  <c r="T1874" i="1"/>
  <c r="S1874" i="1"/>
  <c r="R1874" i="1"/>
  <c r="Q1874" i="1"/>
  <c r="AE1873" i="1"/>
  <c r="AD1873" i="1"/>
  <c r="AC1873" i="1"/>
  <c r="AB1873" i="1"/>
  <c r="AA1873" i="1"/>
  <c r="Z1873" i="1"/>
  <c r="V1873" i="1"/>
  <c r="T1873" i="1"/>
  <c r="S1873" i="1"/>
  <c r="R1873" i="1"/>
  <c r="Q1873" i="1"/>
  <c r="AE1872" i="1"/>
  <c r="AD1872" i="1"/>
  <c r="AC1872" i="1"/>
  <c r="AB1872" i="1"/>
  <c r="AA1872" i="1"/>
  <c r="Z1872" i="1"/>
  <c r="V1872" i="1"/>
  <c r="T1872" i="1"/>
  <c r="S1872" i="1"/>
  <c r="R1872" i="1"/>
  <c r="Q1872" i="1"/>
  <c r="AE1871" i="1"/>
  <c r="AD1871" i="1"/>
  <c r="AC1871" i="1"/>
  <c r="AB1871" i="1"/>
  <c r="AA1871" i="1"/>
  <c r="Z1871" i="1"/>
  <c r="V1871" i="1"/>
  <c r="T1871" i="1"/>
  <c r="S1871" i="1"/>
  <c r="R1871" i="1"/>
  <c r="Q1871" i="1"/>
  <c r="AE1870" i="1"/>
  <c r="AD1870" i="1"/>
  <c r="AC1870" i="1"/>
  <c r="AB1870" i="1"/>
  <c r="AA1870" i="1"/>
  <c r="Z1870" i="1"/>
  <c r="V1870" i="1"/>
  <c r="T1870" i="1"/>
  <c r="S1870" i="1"/>
  <c r="R1870" i="1"/>
  <c r="Q1870" i="1"/>
  <c r="AE1869" i="1"/>
  <c r="AD1869" i="1"/>
  <c r="AC1869" i="1"/>
  <c r="AB1869" i="1"/>
  <c r="AA1869" i="1"/>
  <c r="Z1869" i="1"/>
  <c r="V1869" i="1"/>
  <c r="T1869" i="1"/>
  <c r="S1869" i="1"/>
  <c r="R1869" i="1"/>
  <c r="Q1869" i="1"/>
  <c r="AE1868" i="1"/>
  <c r="AD1868" i="1"/>
  <c r="AC1868" i="1"/>
  <c r="AB1868" i="1"/>
  <c r="AA1868" i="1"/>
  <c r="Z1868" i="1"/>
  <c r="V1868" i="1"/>
  <c r="T1868" i="1"/>
  <c r="S1868" i="1"/>
  <c r="R1868" i="1"/>
  <c r="Q1868" i="1"/>
  <c r="AE1867" i="1"/>
  <c r="AD1867" i="1"/>
  <c r="AC1867" i="1"/>
  <c r="AB1867" i="1"/>
  <c r="AA1867" i="1"/>
  <c r="Z1867" i="1"/>
  <c r="V1867" i="1"/>
  <c r="T1867" i="1"/>
  <c r="S1867" i="1"/>
  <c r="R1867" i="1"/>
  <c r="Q1867" i="1"/>
  <c r="AE1866" i="1"/>
  <c r="AD1866" i="1"/>
  <c r="AC1866" i="1"/>
  <c r="AB1866" i="1"/>
  <c r="AA1866" i="1"/>
  <c r="Z1866" i="1"/>
  <c r="V1866" i="1"/>
  <c r="T1866" i="1"/>
  <c r="S1866" i="1"/>
  <c r="R1866" i="1"/>
  <c r="Q1866" i="1"/>
  <c r="AE1865" i="1"/>
  <c r="AD1865" i="1"/>
  <c r="AC1865" i="1"/>
  <c r="AB1865" i="1"/>
  <c r="AA1865" i="1"/>
  <c r="Z1865" i="1"/>
  <c r="V1865" i="1"/>
  <c r="T1865" i="1"/>
  <c r="S1865" i="1"/>
  <c r="R1865" i="1"/>
  <c r="Q1865" i="1"/>
  <c r="AE1864" i="1"/>
  <c r="AD1864" i="1"/>
  <c r="AC1864" i="1"/>
  <c r="AB1864" i="1"/>
  <c r="AA1864" i="1"/>
  <c r="Z1864" i="1"/>
  <c r="V1864" i="1"/>
  <c r="T1864" i="1"/>
  <c r="S1864" i="1"/>
  <c r="R1864" i="1"/>
  <c r="Q1864" i="1"/>
  <c r="AE1863" i="1"/>
  <c r="AD1863" i="1"/>
  <c r="AC1863" i="1"/>
  <c r="AB1863" i="1"/>
  <c r="AA1863" i="1"/>
  <c r="Z1863" i="1"/>
  <c r="V1863" i="1"/>
  <c r="T1863" i="1"/>
  <c r="S1863" i="1"/>
  <c r="R1863" i="1"/>
  <c r="Q1863" i="1"/>
  <c r="AE1862" i="1"/>
  <c r="AD1862" i="1"/>
  <c r="AC1862" i="1"/>
  <c r="AB1862" i="1"/>
  <c r="AA1862" i="1"/>
  <c r="Z1862" i="1"/>
  <c r="V1862" i="1"/>
  <c r="T1862" i="1"/>
  <c r="S1862" i="1"/>
  <c r="R1862" i="1"/>
  <c r="Q1862" i="1"/>
  <c r="AE1861" i="1"/>
  <c r="AD1861" i="1"/>
  <c r="AC1861" i="1"/>
  <c r="AB1861" i="1"/>
  <c r="AA1861" i="1"/>
  <c r="Z1861" i="1"/>
  <c r="V1861" i="1"/>
  <c r="T1861" i="1"/>
  <c r="S1861" i="1"/>
  <c r="R1861" i="1"/>
  <c r="Q1861" i="1"/>
  <c r="AE1860" i="1"/>
  <c r="AD1860" i="1"/>
  <c r="AC1860" i="1"/>
  <c r="AB1860" i="1"/>
  <c r="AA1860" i="1"/>
  <c r="Z1860" i="1"/>
  <c r="V1860" i="1"/>
  <c r="T1860" i="1"/>
  <c r="S1860" i="1"/>
  <c r="R1860" i="1"/>
  <c r="Q1860" i="1"/>
  <c r="AE1859" i="1"/>
  <c r="AD1859" i="1"/>
  <c r="AC1859" i="1"/>
  <c r="AB1859" i="1"/>
  <c r="AA1859" i="1"/>
  <c r="Z1859" i="1"/>
  <c r="V1859" i="1"/>
  <c r="T1859" i="1"/>
  <c r="S1859" i="1"/>
  <c r="R1859" i="1"/>
  <c r="Q1859" i="1"/>
  <c r="AE1858" i="1"/>
  <c r="AD1858" i="1"/>
  <c r="AC1858" i="1"/>
  <c r="AB1858" i="1"/>
  <c r="AA1858" i="1"/>
  <c r="Z1858" i="1"/>
  <c r="V1858" i="1"/>
  <c r="T1858" i="1"/>
  <c r="S1858" i="1"/>
  <c r="R1858" i="1"/>
  <c r="Q1858" i="1"/>
  <c r="AE1857" i="1"/>
  <c r="AD1857" i="1"/>
  <c r="AC1857" i="1"/>
  <c r="AB1857" i="1"/>
  <c r="AA1857" i="1"/>
  <c r="Z1857" i="1"/>
  <c r="V1857" i="1"/>
  <c r="T1857" i="1"/>
  <c r="S1857" i="1"/>
  <c r="R1857" i="1"/>
  <c r="Q1857" i="1"/>
  <c r="AE1856" i="1"/>
  <c r="AD1856" i="1"/>
  <c r="AC1856" i="1"/>
  <c r="AB1856" i="1"/>
  <c r="AA1856" i="1"/>
  <c r="Z1856" i="1"/>
  <c r="V1856" i="1"/>
  <c r="T1856" i="1"/>
  <c r="S1856" i="1"/>
  <c r="R1856" i="1"/>
  <c r="Q1856" i="1"/>
  <c r="AE1855" i="1"/>
  <c r="AD1855" i="1"/>
  <c r="AC1855" i="1"/>
  <c r="AB1855" i="1"/>
  <c r="AA1855" i="1"/>
  <c r="Z1855" i="1"/>
  <c r="V1855" i="1"/>
  <c r="T1855" i="1"/>
  <c r="S1855" i="1"/>
  <c r="R1855" i="1"/>
  <c r="Q1855" i="1"/>
  <c r="AE1854" i="1"/>
  <c r="AD1854" i="1"/>
  <c r="AC1854" i="1"/>
  <c r="AB1854" i="1"/>
  <c r="AA1854" i="1"/>
  <c r="Z1854" i="1"/>
  <c r="V1854" i="1"/>
  <c r="T1854" i="1"/>
  <c r="S1854" i="1"/>
  <c r="R1854" i="1"/>
  <c r="Q1854" i="1"/>
  <c r="AE1853" i="1"/>
  <c r="AD1853" i="1"/>
  <c r="AC1853" i="1"/>
  <c r="AB1853" i="1"/>
  <c r="AA1853" i="1"/>
  <c r="Z1853" i="1"/>
  <c r="V1853" i="1"/>
  <c r="T1853" i="1"/>
  <c r="S1853" i="1"/>
  <c r="R1853" i="1"/>
  <c r="Q1853" i="1"/>
  <c r="AE1852" i="1"/>
  <c r="AD1852" i="1"/>
  <c r="AC1852" i="1"/>
  <c r="AB1852" i="1"/>
  <c r="AA1852" i="1"/>
  <c r="Z1852" i="1"/>
  <c r="V1852" i="1"/>
  <c r="T1852" i="1"/>
  <c r="S1852" i="1"/>
  <c r="R1852" i="1"/>
  <c r="Q1852" i="1"/>
  <c r="AE1851" i="1"/>
  <c r="AD1851" i="1"/>
  <c r="AC1851" i="1"/>
  <c r="AB1851" i="1"/>
  <c r="AA1851" i="1"/>
  <c r="Z1851" i="1"/>
  <c r="V1851" i="1"/>
  <c r="T1851" i="1"/>
  <c r="S1851" i="1"/>
  <c r="R1851" i="1"/>
  <c r="Q1851" i="1"/>
  <c r="AE1850" i="1"/>
  <c r="AD1850" i="1"/>
  <c r="AC1850" i="1"/>
  <c r="AB1850" i="1"/>
  <c r="AA1850" i="1"/>
  <c r="Z1850" i="1"/>
  <c r="V1850" i="1"/>
  <c r="T1850" i="1"/>
  <c r="S1850" i="1"/>
  <c r="R1850" i="1"/>
  <c r="Q1850" i="1"/>
  <c r="AE1849" i="1"/>
  <c r="AD1849" i="1"/>
  <c r="AC1849" i="1"/>
  <c r="AB1849" i="1"/>
  <c r="AA1849" i="1"/>
  <c r="Z1849" i="1"/>
  <c r="V1849" i="1"/>
  <c r="T1849" i="1"/>
  <c r="S1849" i="1"/>
  <c r="R1849" i="1"/>
  <c r="Q1849" i="1"/>
  <c r="AE1848" i="1"/>
  <c r="AD1848" i="1"/>
  <c r="AC1848" i="1"/>
  <c r="AB1848" i="1"/>
  <c r="AA1848" i="1"/>
  <c r="Z1848" i="1"/>
  <c r="V1848" i="1"/>
  <c r="T1848" i="1"/>
  <c r="S1848" i="1"/>
  <c r="R1848" i="1"/>
  <c r="Q1848" i="1"/>
  <c r="AE1847" i="1"/>
  <c r="AD1847" i="1"/>
  <c r="AC1847" i="1"/>
  <c r="AB1847" i="1"/>
  <c r="AA1847" i="1"/>
  <c r="Z1847" i="1"/>
  <c r="V1847" i="1"/>
  <c r="T1847" i="1"/>
  <c r="S1847" i="1"/>
  <c r="R1847" i="1"/>
  <c r="Q1847" i="1"/>
  <c r="AE1846" i="1"/>
  <c r="AD1846" i="1"/>
  <c r="AC1846" i="1"/>
  <c r="AB1846" i="1"/>
  <c r="AA1846" i="1"/>
  <c r="Z1846" i="1"/>
  <c r="V1846" i="1"/>
  <c r="T1846" i="1"/>
  <c r="S1846" i="1"/>
  <c r="R1846" i="1"/>
  <c r="Q1846" i="1"/>
  <c r="AE1845" i="1"/>
  <c r="AD1845" i="1"/>
  <c r="AC1845" i="1"/>
  <c r="AB1845" i="1"/>
  <c r="AA1845" i="1"/>
  <c r="Z1845" i="1"/>
  <c r="V1845" i="1"/>
  <c r="T1845" i="1"/>
  <c r="S1845" i="1"/>
  <c r="R1845" i="1"/>
  <c r="Q1845" i="1"/>
  <c r="AE1844" i="1"/>
  <c r="AD1844" i="1"/>
  <c r="AC1844" i="1"/>
  <c r="AB1844" i="1"/>
  <c r="AA1844" i="1"/>
  <c r="Z1844" i="1"/>
  <c r="V1844" i="1"/>
  <c r="T1844" i="1"/>
  <c r="S1844" i="1"/>
  <c r="R1844" i="1"/>
  <c r="Q1844" i="1"/>
  <c r="AE1843" i="1"/>
  <c r="AD1843" i="1"/>
  <c r="AC1843" i="1"/>
  <c r="AB1843" i="1"/>
  <c r="AA1843" i="1"/>
  <c r="Z1843" i="1"/>
  <c r="V1843" i="1"/>
  <c r="T1843" i="1"/>
  <c r="S1843" i="1"/>
  <c r="R1843" i="1"/>
  <c r="Q1843" i="1"/>
  <c r="AE1842" i="1"/>
  <c r="AD1842" i="1"/>
  <c r="AC1842" i="1"/>
  <c r="AB1842" i="1"/>
  <c r="AA1842" i="1"/>
  <c r="Z1842" i="1"/>
  <c r="V1842" i="1"/>
  <c r="T1842" i="1"/>
  <c r="S1842" i="1"/>
  <c r="R1842" i="1"/>
  <c r="Q1842" i="1"/>
  <c r="AE1841" i="1"/>
  <c r="AD1841" i="1"/>
  <c r="AC1841" i="1"/>
  <c r="AB1841" i="1"/>
  <c r="AA1841" i="1"/>
  <c r="Z1841" i="1"/>
  <c r="V1841" i="1"/>
  <c r="T1841" i="1"/>
  <c r="S1841" i="1"/>
  <c r="R1841" i="1"/>
  <c r="Q1841" i="1"/>
  <c r="AE1840" i="1"/>
  <c r="AD1840" i="1"/>
  <c r="AC1840" i="1"/>
  <c r="AB1840" i="1"/>
  <c r="AA1840" i="1"/>
  <c r="Z1840" i="1"/>
  <c r="V1840" i="1"/>
  <c r="T1840" i="1"/>
  <c r="S1840" i="1"/>
  <c r="R1840" i="1"/>
  <c r="Q1840" i="1"/>
  <c r="AE1839" i="1"/>
  <c r="AD1839" i="1"/>
  <c r="AC1839" i="1"/>
  <c r="AB1839" i="1"/>
  <c r="AA1839" i="1"/>
  <c r="Z1839" i="1"/>
  <c r="V1839" i="1"/>
  <c r="T1839" i="1"/>
  <c r="S1839" i="1"/>
  <c r="R1839" i="1"/>
  <c r="Q1839" i="1"/>
  <c r="AE1838" i="1"/>
  <c r="AD1838" i="1"/>
  <c r="AC1838" i="1"/>
  <c r="AB1838" i="1"/>
  <c r="AA1838" i="1"/>
  <c r="Z1838" i="1"/>
  <c r="V1838" i="1"/>
  <c r="T1838" i="1"/>
  <c r="S1838" i="1"/>
  <c r="R1838" i="1"/>
  <c r="Q1838" i="1"/>
  <c r="AE1837" i="1"/>
  <c r="AD1837" i="1"/>
  <c r="AC1837" i="1"/>
  <c r="AB1837" i="1"/>
  <c r="AA1837" i="1"/>
  <c r="Z1837" i="1"/>
  <c r="V1837" i="1"/>
  <c r="T1837" i="1"/>
  <c r="S1837" i="1"/>
  <c r="R1837" i="1"/>
  <c r="Q1837" i="1"/>
  <c r="AE1836" i="1"/>
  <c r="AD1836" i="1"/>
  <c r="AC1836" i="1"/>
  <c r="AB1836" i="1"/>
  <c r="AA1836" i="1"/>
  <c r="Z1836" i="1"/>
  <c r="V1836" i="1"/>
  <c r="T1836" i="1"/>
  <c r="S1836" i="1"/>
  <c r="R1836" i="1"/>
  <c r="Q1836" i="1"/>
  <c r="AE1835" i="1"/>
  <c r="AD1835" i="1"/>
  <c r="AC1835" i="1"/>
  <c r="AB1835" i="1"/>
  <c r="AA1835" i="1"/>
  <c r="Z1835" i="1"/>
  <c r="V1835" i="1"/>
  <c r="T1835" i="1"/>
  <c r="S1835" i="1"/>
  <c r="R1835" i="1"/>
  <c r="Q1835" i="1"/>
  <c r="AE1834" i="1"/>
  <c r="AD1834" i="1"/>
  <c r="AC1834" i="1"/>
  <c r="AB1834" i="1"/>
  <c r="AA1834" i="1"/>
  <c r="Z1834" i="1"/>
  <c r="V1834" i="1"/>
  <c r="T1834" i="1"/>
  <c r="S1834" i="1"/>
  <c r="R1834" i="1"/>
  <c r="Q1834" i="1"/>
  <c r="AE1833" i="1"/>
  <c r="AD1833" i="1"/>
  <c r="AC1833" i="1"/>
  <c r="AB1833" i="1"/>
  <c r="AA1833" i="1"/>
  <c r="Z1833" i="1"/>
  <c r="V1833" i="1"/>
  <c r="T1833" i="1"/>
  <c r="S1833" i="1"/>
  <c r="R1833" i="1"/>
  <c r="Q1833" i="1"/>
  <c r="AE1832" i="1"/>
  <c r="AD1832" i="1"/>
  <c r="AC1832" i="1"/>
  <c r="AB1832" i="1"/>
  <c r="AA1832" i="1"/>
  <c r="Z1832" i="1"/>
  <c r="V1832" i="1"/>
  <c r="T1832" i="1"/>
  <c r="S1832" i="1"/>
  <c r="R1832" i="1"/>
  <c r="Q1832" i="1"/>
  <c r="AE1831" i="1"/>
  <c r="AD1831" i="1"/>
  <c r="AC1831" i="1"/>
  <c r="AB1831" i="1"/>
  <c r="AA1831" i="1"/>
  <c r="Z1831" i="1"/>
  <c r="V1831" i="1"/>
  <c r="T1831" i="1"/>
  <c r="S1831" i="1"/>
  <c r="R1831" i="1"/>
  <c r="Q1831" i="1"/>
  <c r="AE1830" i="1"/>
  <c r="AD1830" i="1"/>
  <c r="AC1830" i="1"/>
  <c r="AB1830" i="1"/>
  <c r="AA1830" i="1"/>
  <c r="Z1830" i="1"/>
  <c r="V1830" i="1"/>
  <c r="T1830" i="1"/>
  <c r="S1830" i="1"/>
  <c r="R1830" i="1"/>
  <c r="Q1830" i="1"/>
  <c r="AE1829" i="1"/>
  <c r="AD1829" i="1"/>
  <c r="AC1829" i="1"/>
  <c r="AB1829" i="1"/>
  <c r="AA1829" i="1"/>
  <c r="Z1829" i="1"/>
  <c r="V1829" i="1"/>
  <c r="T1829" i="1"/>
  <c r="S1829" i="1"/>
  <c r="R1829" i="1"/>
  <c r="Q1829" i="1"/>
  <c r="AE1828" i="1"/>
  <c r="AD1828" i="1"/>
  <c r="AC1828" i="1"/>
  <c r="AB1828" i="1"/>
  <c r="AA1828" i="1"/>
  <c r="Z1828" i="1"/>
  <c r="V1828" i="1"/>
  <c r="T1828" i="1"/>
  <c r="S1828" i="1"/>
  <c r="R1828" i="1"/>
  <c r="Q1828" i="1"/>
  <c r="AE1827" i="1"/>
  <c r="AD1827" i="1"/>
  <c r="AC1827" i="1"/>
  <c r="AB1827" i="1"/>
  <c r="AA1827" i="1"/>
  <c r="Z1827" i="1"/>
  <c r="V1827" i="1"/>
  <c r="T1827" i="1"/>
  <c r="S1827" i="1"/>
  <c r="R1827" i="1"/>
  <c r="Q1827" i="1"/>
  <c r="AE1826" i="1"/>
  <c r="AD1826" i="1"/>
  <c r="AC1826" i="1"/>
  <c r="AB1826" i="1"/>
  <c r="AA1826" i="1"/>
  <c r="Z1826" i="1"/>
  <c r="V1826" i="1"/>
  <c r="T1826" i="1"/>
  <c r="S1826" i="1"/>
  <c r="R1826" i="1"/>
  <c r="Q1826" i="1"/>
  <c r="AE1825" i="1"/>
  <c r="AD1825" i="1"/>
  <c r="AC1825" i="1"/>
  <c r="AB1825" i="1"/>
  <c r="AA1825" i="1"/>
  <c r="Z1825" i="1"/>
  <c r="V1825" i="1"/>
  <c r="T1825" i="1"/>
  <c r="S1825" i="1"/>
  <c r="R1825" i="1"/>
  <c r="Q1825" i="1"/>
  <c r="AE1824" i="1"/>
  <c r="AD1824" i="1"/>
  <c r="AC1824" i="1"/>
  <c r="AB1824" i="1"/>
  <c r="AA1824" i="1"/>
  <c r="Z1824" i="1"/>
  <c r="V1824" i="1"/>
  <c r="T1824" i="1"/>
  <c r="S1824" i="1"/>
  <c r="R1824" i="1"/>
  <c r="Q1824" i="1"/>
  <c r="AE1823" i="1"/>
  <c r="AD1823" i="1"/>
  <c r="AC1823" i="1"/>
  <c r="AB1823" i="1"/>
  <c r="AA1823" i="1"/>
  <c r="Z1823" i="1"/>
  <c r="V1823" i="1"/>
  <c r="T1823" i="1"/>
  <c r="S1823" i="1"/>
  <c r="R1823" i="1"/>
  <c r="Q1823" i="1"/>
  <c r="AE1822" i="1"/>
  <c r="AD1822" i="1"/>
  <c r="AC1822" i="1"/>
  <c r="AB1822" i="1"/>
  <c r="AA1822" i="1"/>
  <c r="Z1822" i="1"/>
  <c r="V1822" i="1"/>
  <c r="T1822" i="1"/>
  <c r="S1822" i="1"/>
  <c r="R1822" i="1"/>
  <c r="Q1822" i="1"/>
  <c r="AE1821" i="1"/>
  <c r="AD1821" i="1"/>
  <c r="AC1821" i="1"/>
  <c r="AB1821" i="1"/>
  <c r="AA1821" i="1"/>
  <c r="Z1821" i="1"/>
  <c r="V1821" i="1"/>
  <c r="T1821" i="1"/>
  <c r="S1821" i="1"/>
  <c r="R1821" i="1"/>
  <c r="Q1821" i="1"/>
  <c r="AE1820" i="1"/>
  <c r="AD1820" i="1"/>
  <c r="AC1820" i="1"/>
  <c r="AB1820" i="1"/>
  <c r="AA1820" i="1"/>
  <c r="Z1820" i="1"/>
  <c r="V1820" i="1"/>
  <c r="T1820" i="1"/>
  <c r="S1820" i="1"/>
  <c r="R1820" i="1"/>
  <c r="Q1820" i="1"/>
  <c r="AE1819" i="1"/>
  <c r="AD1819" i="1"/>
  <c r="AC1819" i="1"/>
  <c r="AB1819" i="1"/>
  <c r="AA1819" i="1"/>
  <c r="Z1819" i="1"/>
  <c r="V1819" i="1"/>
  <c r="T1819" i="1"/>
  <c r="S1819" i="1"/>
  <c r="R1819" i="1"/>
  <c r="Q1819" i="1"/>
  <c r="AE1818" i="1"/>
  <c r="AD1818" i="1"/>
  <c r="AC1818" i="1"/>
  <c r="AB1818" i="1"/>
  <c r="AA1818" i="1"/>
  <c r="Z1818" i="1"/>
  <c r="V1818" i="1"/>
  <c r="T1818" i="1"/>
  <c r="S1818" i="1"/>
  <c r="R1818" i="1"/>
  <c r="Q1818" i="1"/>
  <c r="AE1817" i="1"/>
  <c r="AD1817" i="1"/>
  <c r="AC1817" i="1"/>
  <c r="AB1817" i="1"/>
  <c r="AA1817" i="1"/>
  <c r="Z1817" i="1"/>
  <c r="V1817" i="1"/>
  <c r="T1817" i="1"/>
  <c r="S1817" i="1"/>
  <c r="R1817" i="1"/>
  <c r="Q1817" i="1"/>
  <c r="AE1816" i="1"/>
  <c r="AD1816" i="1"/>
  <c r="AC1816" i="1"/>
  <c r="AB1816" i="1"/>
  <c r="AA1816" i="1"/>
  <c r="Z1816" i="1"/>
  <c r="V1816" i="1"/>
  <c r="T1816" i="1"/>
  <c r="S1816" i="1"/>
  <c r="R1816" i="1"/>
  <c r="Q1816" i="1"/>
  <c r="AE1815" i="1"/>
  <c r="AD1815" i="1"/>
  <c r="AC1815" i="1"/>
  <c r="AB1815" i="1"/>
  <c r="AA1815" i="1"/>
  <c r="Z1815" i="1"/>
  <c r="V1815" i="1"/>
  <c r="T1815" i="1"/>
  <c r="S1815" i="1"/>
  <c r="R1815" i="1"/>
  <c r="Q1815" i="1"/>
  <c r="AE1814" i="1"/>
  <c r="AD1814" i="1"/>
  <c r="AC1814" i="1"/>
  <c r="AB1814" i="1"/>
  <c r="AA1814" i="1"/>
  <c r="Z1814" i="1"/>
  <c r="V1814" i="1"/>
  <c r="T1814" i="1"/>
  <c r="S1814" i="1"/>
  <c r="R1814" i="1"/>
  <c r="Q1814" i="1"/>
  <c r="AE1813" i="1"/>
  <c r="AD1813" i="1"/>
  <c r="AC1813" i="1"/>
  <c r="AB1813" i="1"/>
  <c r="AA1813" i="1"/>
  <c r="Z1813" i="1"/>
  <c r="V1813" i="1"/>
  <c r="T1813" i="1"/>
  <c r="S1813" i="1"/>
  <c r="R1813" i="1"/>
  <c r="Q1813" i="1"/>
  <c r="AE1812" i="1"/>
  <c r="AD1812" i="1"/>
  <c r="AC1812" i="1"/>
  <c r="AB1812" i="1"/>
  <c r="AA1812" i="1"/>
  <c r="Z1812" i="1"/>
  <c r="V1812" i="1"/>
  <c r="T1812" i="1"/>
  <c r="S1812" i="1"/>
  <c r="R1812" i="1"/>
  <c r="Q1812" i="1"/>
  <c r="AE1811" i="1"/>
  <c r="AD1811" i="1"/>
  <c r="AC1811" i="1"/>
  <c r="AB1811" i="1"/>
  <c r="AA1811" i="1"/>
  <c r="Z1811" i="1"/>
  <c r="V1811" i="1"/>
  <c r="T1811" i="1"/>
  <c r="S1811" i="1"/>
  <c r="R1811" i="1"/>
  <c r="Q1811" i="1"/>
  <c r="AE1810" i="1"/>
  <c r="AD1810" i="1"/>
  <c r="AC1810" i="1"/>
  <c r="AB1810" i="1"/>
  <c r="AA1810" i="1"/>
  <c r="Z1810" i="1"/>
  <c r="V1810" i="1"/>
  <c r="T1810" i="1"/>
  <c r="S1810" i="1"/>
  <c r="R1810" i="1"/>
  <c r="Q1810" i="1"/>
  <c r="AE1809" i="1"/>
  <c r="AD1809" i="1"/>
  <c r="AC1809" i="1"/>
  <c r="AB1809" i="1"/>
  <c r="AA1809" i="1"/>
  <c r="Z1809" i="1"/>
  <c r="V1809" i="1"/>
  <c r="T1809" i="1"/>
  <c r="S1809" i="1"/>
  <c r="R1809" i="1"/>
  <c r="Q1809" i="1"/>
  <c r="AE1808" i="1"/>
  <c r="AD1808" i="1"/>
  <c r="AC1808" i="1"/>
  <c r="AB1808" i="1"/>
  <c r="AA1808" i="1"/>
  <c r="Z1808" i="1"/>
  <c r="V1808" i="1"/>
  <c r="T1808" i="1"/>
  <c r="S1808" i="1"/>
  <c r="R1808" i="1"/>
  <c r="Q1808" i="1"/>
  <c r="AE1807" i="1"/>
  <c r="AD1807" i="1"/>
  <c r="AC1807" i="1"/>
  <c r="AB1807" i="1"/>
  <c r="AA1807" i="1"/>
  <c r="Z1807" i="1"/>
  <c r="V1807" i="1"/>
  <c r="T1807" i="1"/>
  <c r="S1807" i="1"/>
  <c r="R1807" i="1"/>
  <c r="Q1807" i="1"/>
  <c r="AE1806" i="1"/>
  <c r="AD1806" i="1"/>
  <c r="AC1806" i="1"/>
  <c r="AB1806" i="1"/>
  <c r="AA1806" i="1"/>
  <c r="Z1806" i="1"/>
  <c r="V1806" i="1"/>
  <c r="T1806" i="1"/>
  <c r="S1806" i="1"/>
  <c r="R1806" i="1"/>
  <c r="Q1806" i="1"/>
  <c r="AE1805" i="1"/>
  <c r="AD1805" i="1"/>
  <c r="AC1805" i="1"/>
  <c r="AB1805" i="1"/>
  <c r="AA1805" i="1"/>
  <c r="Z1805" i="1"/>
  <c r="V1805" i="1"/>
  <c r="T1805" i="1"/>
  <c r="S1805" i="1"/>
  <c r="R1805" i="1"/>
  <c r="Q1805" i="1"/>
  <c r="AE1804" i="1"/>
  <c r="AD1804" i="1"/>
  <c r="AC1804" i="1"/>
  <c r="AB1804" i="1"/>
  <c r="AA1804" i="1"/>
  <c r="Z1804" i="1"/>
  <c r="V1804" i="1"/>
  <c r="T1804" i="1"/>
  <c r="S1804" i="1"/>
  <c r="R1804" i="1"/>
  <c r="Q1804" i="1"/>
  <c r="AE1803" i="1"/>
  <c r="AD1803" i="1"/>
  <c r="AC1803" i="1"/>
  <c r="AB1803" i="1"/>
  <c r="AA1803" i="1"/>
  <c r="Z1803" i="1"/>
  <c r="V1803" i="1"/>
  <c r="T1803" i="1"/>
  <c r="S1803" i="1"/>
  <c r="R1803" i="1"/>
  <c r="Q1803" i="1"/>
  <c r="AE1802" i="1"/>
  <c r="AD1802" i="1"/>
  <c r="AC1802" i="1"/>
  <c r="AB1802" i="1"/>
  <c r="AA1802" i="1"/>
  <c r="Z1802" i="1"/>
  <c r="V1802" i="1"/>
  <c r="T1802" i="1"/>
  <c r="S1802" i="1"/>
  <c r="R1802" i="1"/>
  <c r="Q1802" i="1"/>
  <c r="AE1801" i="1"/>
  <c r="AD1801" i="1"/>
  <c r="AC1801" i="1"/>
  <c r="AB1801" i="1"/>
  <c r="AA1801" i="1"/>
  <c r="Z1801" i="1"/>
  <c r="V1801" i="1"/>
  <c r="T1801" i="1"/>
  <c r="S1801" i="1"/>
  <c r="R1801" i="1"/>
  <c r="Q1801" i="1"/>
  <c r="AE1800" i="1"/>
  <c r="AD1800" i="1"/>
  <c r="AC1800" i="1"/>
  <c r="AB1800" i="1"/>
  <c r="AA1800" i="1"/>
  <c r="Z1800" i="1"/>
  <c r="V1800" i="1"/>
  <c r="T1800" i="1"/>
  <c r="S1800" i="1"/>
  <c r="R1800" i="1"/>
  <c r="Q1800" i="1"/>
  <c r="AE1799" i="1"/>
  <c r="AD1799" i="1"/>
  <c r="AC1799" i="1"/>
  <c r="AB1799" i="1"/>
  <c r="AA1799" i="1"/>
  <c r="Z1799" i="1"/>
  <c r="V1799" i="1"/>
  <c r="T1799" i="1"/>
  <c r="S1799" i="1"/>
  <c r="R1799" i="1"/>
  <c r="Q1799" i="1"/>
  <c r="AE1798" i="1"/>
  <c r="AD1798" i="1"/>
  <c r="AC1798" i="1"/>
  <c r="AB1798" i="1"/>
  <c r="AA1798" i="1"/>
  <c r="Z1798" i="1"/>
  <c r="V1798" i="1"/>
  <c r="T1798" i="1"/>
  <c r="S1798" i="1"/>
  <c r="R1798" i="1"/>
  <c r="Q1798" i="1"/>
  <c r="AE1797" i="1"/>
  <c r="AD1797" i="1"/>
  <c r="AC1797" i="1"/>
  <c r="AB1797" i="1"/>
  <c r="AA1797" i="1"/>
  <c r="Z1797" i="1"/>
  <c r="V1797" i="1"/>
  <c r="T1797" i="1"/>
  <c r="S1797" i="1"/>
  <c r="R1797" i="1"/>
  <c r="Q1797" i="1"/>
  <c r="AE1796" i="1"/>
  <c r="AD1796" i="1"/>
  <c r="AC1796" i="1"/>
  <c r="AB1796" i="1"/>
  <c r="AA1796" i="1"/>
  <c r="Z1796" i="1"/>
  <c r="V1796" i="1"/>
  <c r="T1796" i="1"/>
  <c r="S1796" i="1"/>
  <c r="R1796" i="1"/>
  <c r="Q1796" i="1"/>
  <c r="AE1795" i="1"/>
  <c r="AD1795" i="1"/>
  <c r="AC1795" i="1"/>
  <c r="AB1795" i="1"/>
  <c r="AA1795" i="1"/>
  <c r="Z1795" i="1"/>
  <c r="V1795" i="1"/>
  <c r="T1795" i="1"/>
  <c r="S1795" i="1"/>
  <c r="R1795" i="1"/>
  <c r="Q1795" i="1"/>
  <c r="AE1794" i="1"/>
  <c r="AD1794" i="1"/>
  <c r="AC1794" i="1"/>
  <c r="AB1794" i="1"/>
  <c r="AA1794" i="1"/>
  <c r="Z1794" i="1"/>
  <c r="V1794" i="1"/>
  <c r="T1794" i="1"/>
  <c r="S1794" i="1"/>
  <c r="R1794" i="1"/>
  <c r="Q1794" i="1"/>
  <c r="AE1793" i="1"/>
  <c r="AD1793" i="1"/>
  <c r="AC1793" i="1"/>
  <c r="AB1793" i="1"/>
  <c r="AA1793" i="1"/>
  <c r="Z1793" i="1"/>
  <c r="V1793" i="1"/>
  <c r="T1793" i="1"/>
  <c r="S1793" i="1"/>
  <c r="R1793" i="1"/>
  <c r="Q1793" i="1"/>
  <c r="AE1792" i="1"/>
  <c r="AD1792" i="1"/>
  <c r="AC1792" i="1"/>
  <c r="AB1792" i="1"/>
  <c r="AA1792" i="1"/>
  <c r="Z1792" i="1"/>
  <c r="V1792" i="1"/>
  <c r="T1792" i="1"/>
  <c r="S1792" i="1"/>
  <c r="R1792" i="1"/>
  <c r="Q1792" i="1"/>
  <c r="AE1791" i="1"/>
  <c r="AD1791" i="1"/>
  <c r="AC1791" i="1"/>
  <c r="AB1791" i="1"/>
  <c r="AA1791" i="1"/>
  <c r="Z1791" i="1"/>
  <c r="V1791" i="1"/>
  <c r="T1791" i="1"/>
  <c r="S1791" i="1"/>
  <c r="R1791" i="1"/>
  <c r="Q1791" i="1"/>
  <c r="AE1790" i="1"/>
  <c r="AD1790" i="1"/>
  <c r="AC1790" i="1"/>
  <c r="AB1790" i="1"/>
  <c r="AA1790" i="1"/>
  <c r="Z1790" i="1"/>
  <c r="V1790" i="1"/>
  <c r="T1790" i="1"/>
  <c r="S1790" i="1"/>
  <c r="R1790" i="1"/>
  <c r="Q1790" i="1"/>
  <c r="AE1789" i="1"/>
  <c r="AD1789" i="1"/>
  <c r="AC1789" i="1"/>
  <c r="AB1789" i="1"/>
  <c r="AA1789" i="1"/>
  <c r="Z1789" i="1"/>
  <c r="V1789" i="1"/>
  <c r="T1789" i="1"/>
  <c r="S1789" i="1"/>
  <c r="R1789" i="1"/>
  <c r="Q1789" i="1"/>
  <c r="AE1788" i="1"/>
  <c r="AD1788" i="1"/>
  <c r="AC1788" i="1"/>
  <c r="AB1788" i="1"/>
  <c r="AA1788" i="1"/>
  <c r="Z1788" i="1"/>
  <c r="V1788" i="1"/>
  <c r="T1788" i="1"/>
  <c r="S1788" i="1"/>
  <c r="R1788" i="1"/>
  <c r="Q1788" i="1"/>
  <c r="AE1787" i="1"/>
  <c r="AD1787" i="1"/>
  <c r="AC1787" i="1"/>
  <c r="AB1787" i="1"/>
  <c r="AA1787" i="1"/>
  <c r="Z1787" i="1"/>
  <c r="V1787" i="1"/>
  <c r="T1787" i="1"/>
  <c r="S1787" i="1"/>
  <c r="R1787" i="1"/>
  <c r="Q1787" i="1"/>
  <c r="AE1786" i="1"/>
  <c r="AD1786" i="1"/>
  <c r="AC1786" i="1"/>
  <c r="AB1786" i="1"/>
  <c r="AA1786" i="1"/>
  <c r="Z1786" i="1"/>
  <c r="V1786" i="1"/>
  <c r="T1786" i="1"/>
  <c r="S1786" i="1"/>
  <c r="R1786" i="1"/>
  <c r="Q1786" i="1"/>
  <c r="AE1785" i="1"/>
  <c r="AD1785" i="1"/>
  <c r="AC1785" i="1"/>
  <c r="AB1785" i="1"/>
  <c r="AA1785" i="1"/>
  <c r="Z1785" i="1"/>
  <c r="V1785" i="1"/>
  <c r="T1785" i="1"/>
  <c r="S1785" i="1"/>
  <c r="R1785" i="1"/>
  <c r="Q1785" i="1"/>
  <c r="AE1784" i="1"/>
  <c r="AD1784" i="1"/>
  <c r="AC1784" i="1"/>
  <c r="AB1784" i="1"/>
  <c r="AA1784" i="1"/>
  <c r="Z1784" i="1"/>
  <c r="V1784" i="1"/>
  <c r="T1784" i="1"/>
  <c r="S1784" i="1"/>
  <c r="R1784" i="1"/>
  <c r="Q1784" i="1"/>
  <c r="AE1783" i="1"/>
  <c r="AD1783" i="1"/>
  <c r="AC1783" i="1"/>
  <c r="AB1783" i="1"/>
  <c r="AA1783" i="1"/>
  <c r="Z1783" i="1"/>
  <c r="V1783" i="1"/>
  <c r="T1783" i="1"/>
  <c r="S1783" i="1"/>
  <c r="R1783" i="1"/>
  <c r="Q1783" i="1"/>
  <c r="AE1782" i="1"/>
  <c r="AD1782" i="1"/>
  <c r="AC1782" i="1"/>
  <c r="AB1782" i="1"/>
  <c r="AA1782" i="1"/>
  <c r="Z1782" i="1"/>
  <c r="V1782" i="1"/>
  <c r="T1782" i="1"/>
  <c r="S1782" i="1"/>
  <c r="R1782" i="1"/>
  <c r="Q1782" i="1"/>
  <c r="AE1781" i="1"/>
  <c r="AD1781" i="1"/>
  <c r="AC1781" i="1"/>
  <c r="AB1781" i="1"/>
  <c r="AA1781" i="1"/>
  <c r="Z1781" i="1"/>
  <c r="V1781" i="1"/>
  <c r="T1781" i="1"/>
  <c r="S1781" i="1"/>
  <c r="R1781" i="1"/>
  <c r="Q1781" i="1"/>
  <c r="AE1780" i="1"/>
  <c r="AD1780" i="1"/>
  <c r="AC1780" i="1"/>
  <c r="AB1780" i="1"/>
  <c r="AA1780" i="1"/>
  <c r="Z1780" i="1"/>
  <c r="V1780" i="1"/>
  <c r="T1780" i="1"/>
  <c r="S1780" i="1"/>
  <c r="R1780" i="1"/>
  <c r="Q1780" i="1"/>
  <c r="AE1779" i="1"/>
  <c r="AD1779" i="1"/>
  <c r="AC1779" i="1"/>
  <c r="AB1779" i="1"/>
  <c r="AA1779" i="1"/>
  <c r="Z1779" i="1"/>
  <c r="V1779" i="1"/>
  <c r="T1779" i="1"/>
  <c r="S1779" i="1"/>
  <c r="R1779" i="1"/>
  <c r="Q1779" i="1"/>
  <c r="AE1778" i="1"/>
  <c r="AD1778" i="1"/>
  <c r="AC1778" i="1"/>
  <c r="AB1778" i="1"/>
  <c r="AA1778" i="1"/>
  <c r="Z1778" i="1"/>
  <c r="V1778" i="1"/>
  <c r="T1778" i="1"/>
  <c r="S1778" i="1"/>
  <c r="R1778" i="1"/>
  <c r="Q1778" i="1"/>
  <c r="AE1777" i="1"/>
  <c r="AD1777" i="1"/>
  <c r="AC1777" i="1"/>
  <c r="AB1777" i="1"/>
  <c r="AA1777" i="1"/>
  <c r="Z1777" i="1"/>
  <c r="V1777" i="1"/>
  <c r="T1777" i="1"/>
  <c r="S1777" i="1"/>
  <c r="R1777" i="1"/>
  <c r="Q1777" i="1"/>
  <c r="AE1776" i="1"/>
  <c r="AD1776" i="1"/>
  <c r="AC1776" i="1"/>
  <c r="AB1776" i="1"/>
  <c r="AA1776" i="1"/>
  <c r="Z1776" i="1"/>
  <c r="V1776" i="1"/>
  <c r="T1776" i="1"/>
  <c r="S1776" i="1"/>
  <c r="R1776" i="1"/>
  <c r="Q1776" i="1"/>
  <c r="AE1775" i="1"/>
  <c r="AD1775" i="1"/>
  <c r="AC1775" i="1"/>
  <c r="AB1775" i="1"/>
  <c r="AA1775" i="1"/>
  <c r="Z1775" i="1"/>
  <c r="V1775" i="1"/>
  <c r="T1775" i="1"/>
  <c r="S1775" i="1"/>
  <c r="R1775" i="1"/>
  <c r="Q1775" i="1"/>
  <c r="AE1774" i="1"/>
  <c r="AD1774" i="1"/>
  <c r="AC1774" i="1"/>
  <c r="AB1774" i="1"/>
  <c r="AA1774" i="1"/>
  <c r="Z1774" i="1"/>
  <c r="V1774" i="1"/>
  <c r="T1774" i="1"/>
  <c r="S1774" i="1"/>
  <c r="R1774" i="1"/>
  <c r="Q1774" i="1"/>
  <c r="AE1773" i="1"/>
  <c r="AD1773" i="1"/>
  <c r="AC1773" i="1"/>
  <c r="AB1773" i="1"/>
  <c r="AA1773" i="1"/>
  <c r="Z1773" i="1"/>
  <c r="V1773" i="1"/>
  <c r="T1773" i="1"/>
  <c r="S1773" i="1"/>
  <c r="R1773" i="1"/>
  <c r="Q1773" i="1"/>
  <c r="AE1772" i="1"/>
  <c r="AD1772" i="1"/>
  <c r="AC1772" i="1"/>
  <c r="AB1772" i="1"/>
  <c r="AA1772" i="1"/>
  <c r="Z1772" i="1"/>
  <c r="V1772" i="1"/>
  <c r="T1772" i="1"/>
  <c r="S1772" i="1"/>
  <c r="R1772" i="1"/>
  <c r="Q1772" i="1"/>
  <c r="AE1771" i="1"/>
  <c r="AD1771" i="1"/>
  <c r="AC1771" i="1"/>
  <c r="AB1771" i="1"/>
  <c r="AA1771" i="1"/>
  <c r="Z1771" i="1"/>
  <c r="V1771" i="1"/>
  <c r="T1771" i="1"/>
  <c r="S1771" i="1"/>
  <c r="R1771" i="1"/>
  <c r="Q1771" i="1"/>
  <c r="AE1770" i="1"/>
  <c r="AD1770" i="1"/>
  <c r="AC1770" i="1"/>
  <c r="AB1770" i="1"/>
  <c r="AA1770" i="1"/>
  <c r="Z1770" i="1"/>
  <c r="V1770" i="1"/>
  <c r="T1770" i="1"/>
  <c r="S1770" i="1"/>
  <c r="R1770" i="1"/>
  <c r="Q1770" i="1"/>
  <c r="AE1769" i="1"/>
  <c r="AD1769" i="1"/>
  <c r="AC1769" i="1"/>
  <c r="AB1769" i="1"/>
  <c r="AA1769" i="1"/>
  <c r="Z1769" i="1"/>
  <c r="V1769" i="1"/>
  <c r="T1769" i="1"/>
  <c r="S1769" i="1"/>
  <c r="R1769" i="1"/>
  <c r="Q1769" i="1"/>
  <c r="AE1768" i="1"/>
  <c r="AD1768" i="1"/>
  <c r="AC1768" i="1"/>
  <c r="AB1768" i="1"/>
  <c r="AA1768" i="1"/>
  <c r="Z1768" i="1"/>
  <c r="V1768" i="1"/>
  <c r="T1768" i="1"/>
  <c r="S1768" i="1"/>
  <c r="R1768" i="1"/>
  <c r="Q1768" i="1"/>
  <c r="AE1767" i="1"/>
  <c r="AD1767" i="1"/>
  <c r="AC1767" i="1"/>
  <c r="AB1767" i="1"/>
  <c r="AA1767" i="1"/>
  <c r="Z1767" i="1"/>
  <c r="V1767" i="1"/>
  <c r="T1767" i="1"/>
  <c r="S1767" i="1"/>
  <c r="R1767" i="1"/>
  <c r="Q1767" i="1"/>
  <c r="AE1766" i="1"/>
  <c r="AD1766" i="1"/>
  <c r="AC1766" i="1"/>
  <c r="AB1766" i="1"/>
  <c r="AA1766" i="1"/>
  <c r="Z1766" i="1"/>
  <c r="V1766" i="1"/>
  <c r="T1766" i="1"/>
  <c r="S1766" i="1"/>
  <c r="R1766" i="1"/>
  <c r="Q1766" i="1"/>
  <c r="AE1765" i="1"/>
  <c r="AD1765" i="1"/>
  <c r="AC1765" i="1"/>
  <c r="AB1765" i="1"/>
  <c r="AA1765" i="1"/>
  <c r="Z1765" i="1"/>
  <c r="V1765" i="1"/>
  <c r="T1765" i="1"/>
  <c r="S1765" i="1"/>
  <c r="R1765" i="1"/>
  <c r="Q1765" i="1"/>
  <c r="AE1764" i="1"/>
  <c r="AD1764" i="1"/>
  <c r="AC1764" i="1"/>
  <c r="AB1764" i="1"/>
  <c r="AA1764" i="1"/>
  <c r="Z1764" i="1"/>
  <c r="V1764" i="1"/>
  <c r="T1764" i="1"/>
  <c r="S1764" i="1"/>
  <c r="R1764" i="1"/>
  <c r="Q1764" i="1"/>
  <c r="AE1763" i="1"/>
  <c r="AD1763" i="1"/>
  <c r="AC1763" i="1"/>
  <c r="AB1763" i="1"/>
  <c r="AA1763" i="1"/>
  <c r="Z1763" i="1"/>
  <c r="V1763" i="1"/>
  <c r="T1763" i="1"/>
  <c r="S1763" i="1"/>
  <c r="R1763" i="1"/>
  <c r="Q1763" i="1"/>
  <c r="AE1762" i="1"/>
  <c r="AD1762" i="1"/>
  <c r="AC1762" i="1"/>
  <c r="AB1762" i="1"/>
  <c r="AA1762" i="1"/>
  <c r="Z1762" i="1"/>
  <c r="V1762" i="1"/>
  <c r="T1762" i="1"/>
  <c r="S1762" i="1"/>
  <c r="R1762" i="1"/>
  <c r="Q1762" i="1"/>
  <c r="AE1761" i="1"/>
  <c r="AD1761" i="1"/>
  <c r="AC1761" i="1"/>
  <c r="AB1761" i="1"/>
  <c r="AA1761" i="1"/>
  <c r="Z1761" i="1"/>
  <c r="V1761" i="1"/>
  <c r="T1761" i="1"/>
  <c r="S1761" i="1"/>
  <c r="R1761" i="1"/>
  <c r="Q1761" i="1"/>
  <c r="AE1760" i="1"/>
  <c r="AD1760" i="1"/>
  <c r="AC1760" i="1"/>
  <c r="AB1760" i="1"/>
  <c r="AA1760" i="1"/>
  <c r="Z1760" i="1"/>
  <c r="V1760" i="1"/>
  <c r="T1760" i="1"/>
  <c r="S1760" i="1"/>
  <c r="R1760" i="1"/>
  <c r="Q1760" i="1"/>
  <c r="AE1759" i="1"/>
  <c r="AD1759" i="1"/>
  <c r="AC1759" i="1"/>
  <c r="AB1759" i="1"/>
  <c r="AA1759" i="1"/>
  <c r="Z1759" i="1"/>
  <c r="V1759" i="1"/>
  <c r="T1759" i="1"/>
  <c r="S1759" i="1"/>
  <c r="R1759" i="1"/>
  <c r="Q1759" i="1"/>
  <c r="AE1758" i="1"/>
  <c r="AD1758" i="1"/>
  <c r="AC1758" i="1"/>
  <c r="AB1758" i="1"/>
  <c r="AA1758" i="1"/>
  <c r="Z1758" i="1"/>
  <c r="V1758" i="1"/>
  <c r="T1758" i="1"/>
  <c r="S1758" i="1"/>
  <c r="R1758" i="1"/>
  <c r="Q1758" i="1"/>
  <c r="AE1757" i="1"/>
  <c r="AD1757" i="1"/>
  <c r="AC1757" i="1"/>
  <c r="AB1757" i="1"/>
  <c r="AA1757" i="1"/>
  <c r="Z1757" i="1"/>
  <c r="V1757" i="1"/>
  <c r="T1757" i="1"/>
  <c r="S1757" i="1"/>
  <c r="R1757" i="1"/>
  <c r="Q1757" i="1"/>
  <c r="AE1756" i="1"/>
  <c r="AD1756" i="1"/>
  <c r="AC1756" i="1"/>
  <c r="AB1756" i="1"/>
  <c r="AA1756" i="1"/>
  <c r="Z1756" i="1"/>
  <c r="V1756" i="1"/>
  <c r="T1756" i="1"/>
  <c r="S1756" i="1"/>
  <c r="R1756" i="1"/>
  <c r="Q1756" i="1"/>
  <c r="AE1755" i="1"/>
  <c r="AD1755" i="1"/>
  <c r="AC1755" i="1"/>
  <c r="AB1755" i="1"/>
  <c r="AA1755" i="1"/>
  <c r="Z1755" i="1"/>
  <c r="V1755" i="1"/>
  <c r="T1755" i="1"/>
  <c r="S1755" i="1"/>
  <c r="R1755" i="1"/>
  <c r="Q1755" i="1"/>
  <c r="AE1754" i="1"/>
  <c r="AD1754" i="1"/>
  <c r="AC1754" i="1"/>
  <c r="AB1754" i="1"/>
  <c r="AA1754" i="1"/>
  <c r="Z1754" i="1"/>
  <c r="V1754" i="1"/>
  <c r="T1754" i="1"/>
  <c r="S1754" i="1"/>
  <c r="R1754" i="1"/>
  <c r="Q1754" i="1"/>
  <c r="AE1753" i="1"/>
  <c r="AD1753" i="1"/>
  <c r="AC1753" i="1"/>
  <c r="AB1753" i="1"/>
  <c r="AA1753" i="1"/>
  <c r="Z1753" i="1"/>
  <c r="V1753" i="1"/>
  <c r="T1753" i="1"/>
  <c r="S1753" i="1"/>
  <c r="R1753" i="1"/>
  <c r="Q1753" i="1"/>
  <c r="AE1752" i="1"/>
  <c r="AD1752" i="1"/>
  <c r="AC1752" i="1"/>
  <c r="AB1752" i="1"/>
  <c r="AA1752" i="1"/>
  <c r="Z1752" i="1"/>
  <c r="V1752" i="1"/>
  <c r="T1752" i="1"/>
  <c r="S1752" i="1"/>
  <c r="R1752" i="1"/>
  <c r="Q1752" i="1"/>
  <c r="AE1751" i="1"/>
  <c r="AD1751" i="1"/>
  <c r="AC1751" i="1"/>
  <c r="AB1751" i="1"/>
  <c r="AA1751" i="1"/>
  <c r="Z1751" i="1"/>
  <c r="V1751" i="1"/>
  <c r="T1751" i="1"/>
  <c r="S1751" i="1"/>
  <c r="R1751" i="1"/>
  <c r="Q1751" i="1"/>
  <c r="AE1750" i="1"/>
  <c r="AD1750" i="1"/>
  <c r="AC1750" i="1"/>
  <c r="AB1750" i="1"/>
  <c r="AA1750" i="1"/>
  <c r="Z1750" i="1"/>
  <c r="V1750" i="1"/>
  <c r="T1750" i="1"/>
  <c r="S1750" i="1"/>
  <c r="R1750" i="1"/>
  <c r="Q1750" i="1"/>
  <c r="AE1749" i="1"/>
  <c r="AD1749" i="1"/>
  <c r="AC1749" i="1"/>
  <c r="AB1749" i="1"/>
  <c r="AA1749" i="1"/>
  <c r="Z1749" i="1"/>
  <c r="V1749" i="1"/>
  <c r="T1749" i="1"/>
  <c r="S1749" i="1"/>
  <c r="R1749" i="1"/>
  <c r="Q1749" i="1"/>
  <c r="AE1748" i="1"/>
  <c r="AD1748" i="1"/>
  <c r="AC1748" i="1"/>
  <c r="AB1748" i="1"/>
  <c r="AA1748" i="1"/>
  <c r="Z1748" i="1"/>
  <c r="V1748" i="1"/>
  <c r="T1748" i="1"/>
  <c r="S1748" i="1"/>
  <c r="R1748" i="1"/>
  <c r="Q1748" i="1"/>
  <c r="AE1747" i="1"/>
  <c r="AD1747" i="1"/>
  <c r="AC1747" i="1"/>
  <c r="AB1747" i="1"/>
  <c r="AA1747" i="1"/>
  <c r="Z1747" i="1"/>
  <c r="V1747" i="1"/>
  <c r="T1747" i="1"/>
  <c r="S1747" i="1"/>
  <c r="R1747" i="1"/>
  <c r="Q1747" i="1"/>
  <c r="AE1746" i="1"/>
  <c r="AD1746" i="1"/>
  <c r="AC1746" i="1"/>
  <c r="AB1746" i="1"/>
  <c r="AA1746" i="1"/>
  <c r="Z1746" i="1"/>
  <c r="V1746" i="1"/>
  <c r="T1746" i="1"/>
  <c r="S1746" i="1"/>
  <c r="R1746" i="1"/>
  <c r="Q1746" i="1"/>
  <c r="AE1745" i="1"/>
  <c r="AD1745" i="1"/>
  <c r="AC1745" i="1"/>
  <c r="AB1745" i="1"/>
  <c r="AA1745" i="1"/>
  <c r="Z1745" i="1"/>
  <c r="V1745" i="1"/>
  <c r="T1745" i="1"/>
  <c r="S1745" i="1"/>
  <c r="R1745" i="1"/>
  <c r="Q1745" i="1"/>
  <c r="AE1744" i="1"/>
  <c r="AD1744" i="1"/>
  <c r="AC1744" i="1"/>
  <c r="AB1744" i="1"/>
  <c r="AA1744" i="1"/>
  <c r="Z1744" i="1"/>
  <c r="V1744" i="1"/>
  <c r="T1744" i="1"/>
  <c r="S1744" i="1"/>
  <c r="R1744" i="1"/>
  <c r="Q1744" i="1"/>
  <c r="AE1743" i="1"/>
  <c r="AD1743" i="1"/>
  <c r="AC1743" i="1"/>
  <c r="AB1743" i="1"/>
  <c r="AA1743" i="1"/>
  <c r="Z1743" i="1"/>
  <c r="V1743" i="1"/>
  <c r="T1743" i="1"/>
  <c r="S1743" i="1"/>
  <c r="R1743" i="1"/>
  <c r="Q1743" i="1"/>
  <c r="AE1742" i="1"/>
  <c r="AD1742" i="1"/>
  <c r="AC1742" i="1"/>
  <c r="AB1742" i="1"/>
  <c r="AA1742" i="1"/>
  <c r="Z1742" i="1"/>
  <c r="V1742" i="1"/>
  <c r="T1742" i="1"/>
  <c r="S1742" i="1"/>
  <c r="R1742" i="1"/>
  <c r="Q1742" i="1"/>
  <c r="AE1741" i="1"/>
  <c r="AD1741" i="1"/>
  <c r="AC1741" i="1"/>
  <c r="AB1741" i="1"/>
  <c r="AA1741" i="1"/>
  <c r="Z1741" i="1"/>
  <c r="V1741" i="1"/>
  <c r="T1741" i="1"/>
  <c r="S1741" i="1"/>
  <c r="R1741" i="1"/>
  <c r="Q1741" i="1"/>
  <c r="AE1740" i="1"/>
  <c r="AD1740" i="1"/>
  <c r="AC1740" i="1"/>
  <c r="AB1740" i="1"/>
  <c r="AA1740" i="1"/>
  <c r="Z1740" i="1"/>
  <c r="V1740" i="1"/>
  <c r="T1740" i="1"/>
  <c r="S1740" i="1"/>
  <c r="R1740" i="1"/>
  <c r="Q1740" i="1"/>
  <c r="AE1739" i="1"/>
  <c r="AD1739" i="1"/>
  <c r="AC1739" i="1"/>
  <c r="AB1739" i="1"/>
  <c r="AA1739" i="1"/>
  <c r="Z1739" i="1"/>
  <c r="V1739" i="1"/>
  <c r="T1739" i="1"/>
  <c r="S1739" i="1"/>
  <c r="R1739" i="1"/>
  <c r="Q1739" i="1"/>
  <c r="AE1738" i="1"/>
  <c r="AD1738" i="1"/>
  <c r="AC1738" i="1"/>
  <c r="AB1738" i="1"/>
  <c r="AA1738" i="1"/>
  <c r="Z1738" i="1"/>
  <c r="V1738" i="1"/>
  <c r="T1738" i="1"/>
  <c r="S1738" i="1"/>
  <c r="R1738" i="1"/>
  <c r="Q1738" i="1"/>
  <c r="AE1737" i="1"/>
  <c r="AD1737" i="1"/>
  <c r="AC1737" i="1"/>
  <c r="AB1737" i="1"/>
  <c r="AA1737" i="1"/>
  <c r="Z1737" i="1"/>
  <c r="V1737" i="1"/>
  <c r="T1737" i="1"/>
  <c r="S1737" i="1"/>
  <c r="R1737" i="1"/>
  <c r="Q1737" i="1"/>
  <c r="AE1736" i="1"/>
  <c r="AD1736" i="1"/>
  <c r="AC1736" i="1"/>
  <c r="AB1736" i="1"/>
  <c r="AA1736" i="1"/>
  <c r="Z1736" i="1"/>
  <c r="V1736" i="1"/>
  <c r="T1736" i="1"/>
  <c r="S1736" i="1"/>
  <c r="R1736" i="1"/>
  <c r="Q1736" i="1"/>
  <c r="AE1735" i="1"/>
  <c r="AD1735" i="1"/>
  <c r="AC1735" i="1"/>
  <c r="AB1735" i="1"/>
  <c r="AA1735" i="1"/>
  <c r="Z1735" i="1"/>
  <c r="V1735" i="1"/>
  <c r="T1735" i="1"/>
  <c r="S1735" i="1"/>
  <c r="R1735" i="1"/>
  <c r="Q1735" i="1"/>
  <c r="AE1734" i="1"/>
  <c r="AD1734" i="1"/>
  <c r="AC1734" i="1"/>
  <c r="AB1734" i="1"/>
  <c r="AA1734" i="1"/>
  <c r="Z1734" i="1"/>
  <c r="V1734" i="1"/>
  <c r="T1734" i="1"/>
  <c r="S1734" i="1"/>
  <c r="R1734" i="1"/>
  <c r="Q1734" i="1"/>
  <c r="AE1733" i="1"/>
  <c r="AD1733" i="1"/>
  <c r="AC1733" i="1"/>
  <c r="AB1733" i="1"/>
  <c r="AA1733" i="1"/>
  <c r="Z1733" i="1"/>
  <c r="V1733" i="1"/>
  <c r="T1733" i="1"/>
  <c r="S1733" i="1"/>
  <c r="R1733" i="1"/>
  <c r="Q1733" i="1"/>
  <c r="AE1732" i="1"/>
  <c r="AD1732" i="1"/>
  <c r="AC1732" i="1"/>
  <c r="AB1732" i="1"/>
  <c r="AA1732" i="1"/>
  <c r="Z1732" i="1"/>
  <c r="V1732" i="1"/>
  <c r="T1732" i="1"/>
  <c r="S1732" i="1"/>
  <c r="R1732" i="1"/>
  <c r="Q1732" i="1"/>
  <c r="AE1731" i="1"/>
  <c r="AD1731" i="1"/>
  <c r="AC1731" i="1"/>
  <c r="AB1731" i="1"/>
  <c r="AA1731" i="1"/>
  <c r="Z1731" i="1"/>
  <c r="V1731" i="1"/>
  <c r="T1731" i="1"/>
  <c r="S1731" i="1"/>
  <c r="R1731" i="1"/>
  <c r="Q1731" i="1"/>
  <c r="AE1730" i="1"/>
  <c r="AD1730" i="1"/>
  <c r="AC1730" i="1"/>
  <c r="AB1730" i="1"/>
  <c r="AA1730" i="1"/>
  <c r="Z1730" i="1"/>
  <c r="V1730" i="1"/>
  <c r="T1730" i="1"/>
  <c r="S1730" i="1"/>
  <c r="R1730" i="1"/>
  <c r="Q1730" i="1"/>
  <c r="AE1729" i="1"/>
  <c r="AD1729" i="1"/>
  <c r="AC1729" i="1"/>
  <c r="AB1729" i="1"/>
  <c r="AA1729" i="1"/>
  <c r="Z1729" i="1"/>
  <c r="V1729" i="1"/>
  <c r="T1729" i="1"/>
  <c r="S1729" i="1"/>
  <c r="R1729" i="1"/>
  <c r="Q1729" i="1"/>
  <c r="AE1728" i="1"/>
  <c r="AD1728" i="1"/>
  <c r="AC1728" i="1"/>
  <c r="AB1728" i="1"/>
  <c r="AA1728" i="1"/>
  <c r="Z1728" i="1"/>
  <c r="V1728" i="1"/>
  <c r="T1728" i="1"/>
  <c r="S1728" i="1"/>
  <c r="R1728" i="1"/>
  <c r="Q1728" i="1"/>
  <c r="AE1727" i="1"/>
  <c r="AD1727" i="1"/>
  <c r="AC1727" i="1"/>
  <c r="AB1727" i="1"/>
  <c r="AA1727" i="1"/>
  <c r="Z1727" i="1"/>
  <c r="V1727" i="1"/>
  <c r="T1727" i="1"/>
  <c r="S1727" i="1"/>
  <c r="R1727" i="1"/>
  <c r="Q1727" i="1"/>
  <c r="AE1726" i="1"/>
  <c r="AD1726" i="1"/>
  <c r="AC1726" i="1"/>
  <c r="AB1726" i="1"/>
  <c r="AA1726" i="1"/>
  <c r="Z1726" i="1"/>
  <c r="V1726" i="1"/>
  <c r="T1726" i="1"/>
  <c r="S1726" i="1"/>
  <c r="R1726" i="1"/>
  <c r="Q1726" i="1"/>
  <c r="AE1725" i="1"/>
  <c r="AD1725" i="1"/>
  <c r="AC1725" i="1"/>
  <c r="AB1725" i="1"/>
  <c r="AA1725" i="1"/>
  <c r="Z1725" i="1"/>
  <c r="V1725" i="1"/>
  <c r="T1725" i="1"/>
  <c r="S1725" i="1"/>
  <c r="R1725" i="1"/>
  <c r="Q1725" i="1"/>
  <c r="AE1724" i="1"/>
  <c r="AD1724" i="1"/>
  <c r="AC1724" i="1"/>
  <c r="AB1724" i="1"/>
  <c r="AA1724" i="1"/>
  <c r="Z1724" i="1"/>
  <c r="V1724" i="1"/>
  <c r="T1724" i="1"/>
  <c r="S1724" i="1"/>
  <c r="R1724" i="1"/>
  <c r="Q1724" i="1"/>
  <c r="AE1723" i="1"/>
  <c r="AD1723" i="1"/>
  <c r="AC1723" i="1"/>
  <c r="AB1723" i="1"/>
  <c r="AA1723" i="1"/>
  <c r="Z1723" i="1"/>
  <c r="V1723" i="1"/>
  <c r="T1723" i="1"/>
  <c r="S1723" i="1"/>
  <c r="R1723" i="1"/>
  <c r="Q1723" i="1"/>
  <c r="AE1722" i="1"/>
  <c r="AD1722" i="1"/>
  <c r="AC1722" i="1"/>
  <c r="AB1722" i="1"/>
  <c r="AA1722" i="1"/>
  <c r="Z1722" i="1"/>
  <c r="V1722" i="1"/>
  <c r="T1722" i="1"/>
  <c r="S1722" i="1"/>
  <c r="R1722" i="1"/>
  <c r="Q1722" i="1"/>
  <c r="AE1721" i="1"/>
  <c r="AD1721" i="1"/>
  <c r="AC1721" i="1"/>
  <c r="AB1721" i="1"/>
  <c r="AA1721" i="1"/>
  <c r="Z1721" i="1"/>
  <c r="V1721" i="1"/>
  <c r="T1721" i="1"/>
  <c r="S1721" i="1"/>
  <c r="R1721" i="1"/>
  <c r="Q1721" i="1"/>
  <c r="AE1720" i="1"/>
  <c r="AD1720" i="1"/>
  <c r="AC1720" i="1"/>
  <c r="AB1720" i="1"/>
  <c r="AA1720" i="1"/>
  <c r="Z1720" i="1"/>
  <c r="V1720" i="1"/>
  <c r="T1720" i="1"/>
  <c r="S1720" i="1"/>
  <c r="R1720" i="1"/>
  <c r="Q1720" i="1"/>
  <c r="AE1719" i="1"/>
  <c r="AD1719" i="1"/>
  <c r="AC1719" i="1"/>
  <c r="AB1719" i="1"/>
  <c r="AA1719" i="1"/>
  <c r="Z1719" i="1"/>
  <c r="V1719" i="1"/>
  <c r="T1719" i="1"/>
  <c r="S1719" i="1"/>
  <c r="R1719" i="1"/>
  <c r="Q1719" i="1"/>
  <c r="AE1718" i="1"/>
  <c r="AD1718" i="1"/>
  <c r="AC1718" i="1"/>
  <c r="AB1718" i="1"/>
  <c r="AA1718" i="1"/>
  <c r="Z1718" i="1"/>
  <c r="V1718" i="1"/>
  <c r="T1718" i="1"/>
  <c r="S1718" i="1"/>
  <c r="R1718" i="1"/>
  <c r="Q1718" i="1"/>
  <c r="AE1717" i="1"/>
  <c r="AD1717" i="1"/>
  <c r="AC1717" i="1"/>
  <c r="AB1717" i="1"/>
  <c r="AA1717" i="1"/>
  <c r="Z1717" i="1"/>
  <c r="V1717" i="1"/>
  <c r="T1717" i="1"/>
  <c r="S1717" i="1"/>
  <c r="R1717" i="1"/>
  <c r="Q1717" i="1"/>
  <c r="AE1716" i="1"/>
  <c r="AD1716" i="1"/>
  <c r="AC1716" i="1"/>
  <c r="AB1716" i="1"/>
  <c r="AA1716" i="1"/>
  <c r="Z1716" i="1"/>
  <c r="V1716" i="1"/>
  <c r="T1716" i="1"/>
  <c r="S1716" i="1"/>
  <c r="R1716" i="1"/>
  <c r="Q1716" i="1"/>
  <c r="AE1715" i="1"/>
  <c r="AD1715" i="1"/>
  <c r="AC1715" i="1"/>
  <c r="AB1715" i="1"/>
  <c r="AA1715" i="1"/>
  <c r="Z1715" i="1"/>
  <c r="V1715" i="1"/>
  <c r="T1715" i="1"/>
  <c r="S1715" i="1"/>
  <c r="R1715" i="1"/>
  <c r="Q1715" i="1"/>
  <c r="AE1714" i="1"/>
  <c r="AD1714" i="1"/>
  <c r="AC1714" i="1"/>
  <c r="AB1714" i="1"/>
  <c r="AA1714" i="1"/>
  <c r="Z1714" i="1"/>
  <c r="V1714" i="1"/>
  <c r="T1714" i="1"/>
  <c r="S1714" i="1"/>
  <c r="R1714" i="1"/>
  <c r="Q1714" i="1"/>
  <c r="AE1713" i="1"/>
  <c r="AD1713" i="1"/>
  <c r="AC1713" i="1"/>
  <c r="AB1713" i="1"/>
  <c r="AA1713" i="1"/>
  <c r="Z1713" i="1"/>
  <c r="V1713" i="1"/>
  <c r="T1713" i="1"/>
  <c r="S1713" i="1"/>
  <c r="R1713" i="1"/>
  <c r="Q1713" i="1"/>
  <c r="AE1712" i="1"/>
  <c r="AD1712" i="1"/>
  <c r="AC1712" i="1"/>
  <c r="AB1712" i="1"/>
  <c r="AA1712" i="1"/>
  <c r="Z1712" i="1"/>
  <c r="V1712" i="1"/>
  <c r="T1712" i="1"/>
  <c r="S1712" i="1"/>
  <c r="R1712" i="1"/>
  <c r="Q1712" i="1"/>
  <c r="AE1711" i="1"/>
  <c r="AD1711" i="1"/>
  <c r="AC1711" i="1"/>
  <c r="AB1711" i="1"/>
  <c r="AA1711" i="1"/>
  <c r="Z1711" i="1"/>
  <c r="V1711" i="1"/>
  <c r="T1711" i="1"/>
  <c r="S1711" i="1"/>
  <c r="R1711" i="1"/>
  <c r="Q1711" i="1"/>
  <c r="AE1710" i="1"/>
  <c r="AD1710" i="1"/>
  <c r="AC1710" i="1"/>
  <c r="AB1710" i="1"/>
  <c r="AA1710" i="1"/>
  <c r="Z1710" i="1"/>
  <c r="V1710" i="1"/>
  <c r="T1710" i="1"/>
  <c r="S1710" i="1"/>
  <c r="R1710" i="1"/>
  <c r="Q1710" i="1"/>
  <c r="AE1709" i="1"/>
  <c r="AD1709" i="1"/>
  <c r="AC1709" i="1"/>
  <c r="AB1709" i="1"/>
  <c r="AA1709" i="1"/>
  <c r="Z1709" i="1"/>
  <c r="V1709" i="1"/>
  <c r="T1709" i="1"/>
  <c r="S1709" i="1"/>
  <c r="R1709" i="1"/>
  <c r="Q1709" i="1"/>
  <c r="AE1708" i="1"/>
  <c r="AD1708" i="1"/>
  <c r="AC1708" i="1"/>
  <c r="AB1708" i="1"/>
  <c r="AA1708" i="1"/>
  <c r="Z1708" i="1"/>
  <c r="V1708" i="1"/>
  <c r="T1708" i="1"/>
  <c r="S1708" i="1"/>
  <c r="R1708" i="1"/>
  <c r="Q1708" i="1"/>
  <c r="AE1707" i="1"/>
  <c r="AD1707" i="1"/>
  <c r="AC1707" i="1"/>
  <c r="AB1707" i="1"/>
  <c r="AA1707" i="1"/>
  <c r="Z1707" i="1"/>
  <c r="V1707" i="1"/>
  <c r="T1707" i="1"/>
  <c r="S1707" i="1"/>
  <c r="R1707" i="1"/>
  <c r="Q1707" i="1"/>
  <c r="AE1706" i="1"/>
  <c r="AD1706" i="1"/>
  <c r="AC1706" i="1"/>
  <c r="AB1706" i="1"/>
  <c r="AA1706" i="1"/>
  <c r="Z1706" i="1"/>
  <c r="V1706" i="1"/>
  <c r="T1706" i="1"/>
  <c r="S1706" i="1"/>
  <c r="R1706" i="1"/>
  <c r="Q1706" i="1"/>
  <c r="AE1705" i="1"/>
  <c r="AD1705" i="1"/>
  <c r="AC1705" i="1"/>
  <c r="AB1705" i="1"/>
  <c r="AA1705" i="1"/>
  <c r="Z1705" i="1"/>
  <c r="V1705" i="1"/>
  <c r="T1705" i="1"/>
  <c r="S1705" i="1"/>
  <c r="R1705" i="1"/>
  <c r="Q1705" i="1"/>
  <c r="AE1704" i="1"/>
  <c r="AD1704" i="1"/>
  <c r="AC1704" i="1"/>
  <c r="AB1704" i="1"/>
  <c r="AA1704" i="1"/>
  <c r="Z1704" i="1"/>
  <c r="V1704" i="1"/>
  <c r="T1704" i="1"/>
  <c r="S1704" i="1"/>
  <c r="R1704" i="1"/>
  <c r="Q1704" i="1"/>
  <c r="AE1703" i="1"/>
  <c r="AD1703" i="1"/>
  <c r="AC1703" i="1"/>
  <c r="AB1703" i="1"/>
  <c r="AA1703" i="1"/>
  <c r="Z1703" i="1"/>
  <c r="V1703" i="1"/>
  <c r="T1703" i="1"/>
  <c r="S1703" i="1"/>
  <c r="R1703" i="1"/>
  <c r="Q1703" i="1"/>
  <c r="AE1702" i="1"/>
  <c r="AD1702" i="1"/>
  <c r="AC1702" i="1"/>
  <c r="AB1702" i="1"/>
  <c r="AA1702" i="1"/>
  <c r="Z1702" i="1"/>
  <c r="V1702" i="1"/>
  <c r="T1702" i="1"/>
  <c r="S1702" i="1"/>
  <c r="R1702" i="1"/>
  <c r="Q1702" i="1"/>
  <c r="AE1701" i="1"/>
  <c r="AD1701" i="1"/>
  <c r="AC1701" i="1"/>
  <c r="AB1701" i="1"/>
  <c r="AA1701" i="1"/>
  <c r="Z1701" i="1"/>
  <c r="V1701" i="1"/>
  <c r="T1701" i="1"/>
  <c r="S1701" i="1"/>
  <c r="R1701" i="1"/>
  <c r="Q1701" i="1"/>
  <c r="AE1700" i="1"/>
  <c r="AD1700" i="1"/>
  <c r="AC1700" i="1"/>
  <c r="AB1700" i="1"/>
  <c r="AA1700" i="1"/>
  <c r="Z1700" i="1"/>
  <c r="V1700" i="1"/>
  <c r="T1700" i="1"/>
  <c r="S1700" i="1"/>
  <c r="R1700" i="1"/>
  <c r="Q1700" i="1"/>
  <c r="AE1699" i="1"/>
  <c r="AD1699" i="1"/>
  <c r="AC1699" i="1"/>
  <c r="AB1699" i="1"/>
  <c r="AA1699" i="1"/>
  <c r="Z1699" i="1"/>
  <c r="V1699" i="1"/>
  <c r="T1699" i="1"/>
  <c r="S1699" i="1"/>
  <c r="R1699" i="1"/>
  <c r="Q1699" i="1"/>
  <c r="AE1698" i="1"/>
  <c r="AD1698" i="1"/>
  <c r="AC1698" i="1"/>
  <c r="AB1698" i="1"/>
  <c r="AA1698" i="1"/>
  <c r="Z1698" i="1"/>
  <c r="V1698" i="1"/>
  <c r="T1698" i="1"/>
  <c r="S1698" i="1"/>
  <c r="R1698" i="1"/>
  <c r="Q1698" i="1"/>
  <c r="AE1697" i="1"/>
  <c r="AD1697" i="1"/>
  <c r="AC1697" i="1"/>
  <c r="AB1697" i="1"/>
  <c r="AA1697" i="1"/>
  <c r="Z1697" i="1"/>
  <c r="V1697" i="1"/>
  <c r="T1697" i="1"/>
  <c r="S1697" i="1"/>
  <c r="R1697" i="1"/>
  <c r="Q1697" i="1"/>
  <c r="AE1696" i="1"/>
  <c r="AD1696" i="1"/>
  <c r="AC1696" i="1"/>
  <c r="AB1696" i="1"/>
  <c r="AA1696" i="1"/>
  <c r="Z1696" i="1"/>
  <c r="V1696" i="1"/>
  <c r="T1696" i="1"/>
  <c r="S1696" i="1"/>
  <c r="R1696" i="1"/>
  <c r="Q1696" i="1"/>
  <c r="AE1695" i="1"/>
  <c r="AD1695" i="1"/>
  <c r="AC1695" i="1"/>
  <c r="AB1695" i="1"/>
  <c r="AA1695" i="1"/>
  <c r="Z1695" i="1"/>
  <c r="V1695" i="1"/>
  <c r="T1695" i="1"/>
  <c r="S1695" i="1"/>
  <c r="R1695" i="1"/>
  <c r="Q1695" i="1"/>
  <c r="AE1694" i="1"/>
  <c r="AD1694" i="1"/>
  <c r="AC1694" i="1"/>
  <c r="AB1694" i="1"/>
  <c r="AA1694" i="1"/>
  <c r="Z1694" i="1"/>
  <c r="V1694" i="1"/>
  <c r="T1694" i="1"/>
  <c r="S1694" i="1"/>
  <c r="R1694" i="1"/>
  <c r="Q1694" i="1"/>
  <c r="AE1693" i="1"/>
  <c r="AD1693" i="1"/>
  <c r="AC1693" i="1"/>
  <c r="AB1693" i="1"/>
  <c r="AA1693" i="1"/>
  <c r="Z1693" i="1"/>
  <c r="V1693" i="1"/>
  <c r="T1693" i="1"/>
  <c r="S1693" i="1"/>
  <c r="R1693" i="1"/>
  <c r="Q1693" i="1"/>
  <c r="AE1692" i="1"/>
  <c r="AD1692" i="1"/>
  <c r="AC1692" i="1"/>
  <c r="AB1692" i="1"/>
  <c r="AA1692" i="1"/>
  <c r="Z1692" i="1"/>
  <c r="V1692" i="1"/>
  <c r="T1692" i="1"/>
  <c r="S1692" i="1"/>
  <c r="R1692" i="1"/>
  <c r="Q1692" i="1"/>
  <c r="AE1691" i="1"/>
  <c r="AD1691" i="1"/>
  <c r="AC1691" i="1"/>
  <c r="AB1691" i="1"/>
  <c r="AA1691" i="1"/>
  <c r="Z1691" i="1"/>
  <c r="V1691" i="1"/>
  <c r="T1691" i="1"/>
  <c r="S1691" i="1"/>
  <c r="R1691" i="1"/>
  <c r="Q1691" i="1"/>
  <c r="AE1690" i="1"/>
  <c r="AD1690" i="1"/>
  <c r="AC1690" i="1"/>
  <c r="AB1690" i="1"/>
  <c r="AA1690" i="1"/>
  <c r="Z1690" i="1"/>
  <c r="V1690" i="1"/>
  <c r="T1690" i="1"/>
  <c r="S1690" i="1"/>
  <c r="R1690" i="1"/>
  <c r="Q1690" i="1"/>
  <c r="AE1689" i="1"/>
  <c r="AD1689" i="1"/>
  <c r="AC1689" i="1"/>
  <c r="AB1689" i="1"/>
  <c r="AA1689" i="1"/>
  <c r="Z1689" i="1"/>
  <c r="V1689" i="1"/>
  <c r="T1689" i="1"/>
  <c r="S1689" i="1"/>
  <c r="R1689" i="1"/>
  <c r="Q1689" i="1"/>
  <c r="AE1688" i="1"/>
  <c r="AD1688" i="1"/>
  <c r="AC1688" i="1"/>
  <c r="AB1688" i="1"/>
  <c r="AA1688" i="1"/>
  <c r="Z1688" i="1"/>
  <c r="V1688" i="1"/>
  <c r="T1688" i="1"/>
  <c r="S1688" i="1"/>
  <c r="R1688" i="1"/>
  <c r="Q1688" i="1"/>
  <c r="AE1687" i="1"/>
  <c r="AD1687" i="1"/>
  <c r="AC1687" i="1"/>
  <c r="AB1687" i="1"/>
  <c r="AA1687" i="1"/>
  <c r="Z1687" i="1"/>
  <c r="V1687" i="1"/>
  <c r="T1687" i="1"/>
  <c r="S1687" i="1"/>
  <c r="R1687" i="1"/>
  <c r="Q1687" i="1"/>
  <c r="AE1686" i="1"/>
  <c r="AD1686" i="1"/>
  <c r="AC1686" i="1"/>
  <c r="AB1686" i="1"/>
  <c r="AA1686" i="1"/>
  <c r="Z1686" i="1"/>
  <c r="V1686" i="1"/>
  <c r="T1686" i="1"/>
  <c r="S1686" i="1"/>
  <c r="R1686" i="1"/>
  <c r="Q1686" i="1"/>
  <c r="AE1685" i="1"/>
  <c r="AD1685" i="1"/>
  <c r="AC1685" i="1"/>
  <c r="AB1685" i="1"/>
  <c r="AA1685" i="1"/>
  <c r="Z1685" i="1"/>
  <c r="V1685" i="1"/>
  <c r="T1685" i="1"/>
  <c r="S1685" i="1"/>
  <c r="R1685" i="1"/>
  <c r="Q1685" i="1"/>
  <c r="AE1684" i="1"/>
  <c r="AD1684" i="1"/>
  <c r="AC1684" i="1"/>
  <c r="AB1684" i="1"/>
  <c r="AA1684" i="1"/>
  <c r="Z1684" i="1"/>
  <c r="V1684" i="1"/>
  <c r="T1684" i="1"/>
  <c r="S1684" i="1"/>
  <c r="R1684" i="1"/>
  <c r="Q1684" i="1"/>
  <c r="AE1683" i="1"/>
  <c r="AD1683" i="1"/>
  <c r="AC1683" i="1"/>
  <c r="AB1683" i="1"/>
  <c r="AA1683" i="1"/>
  <c r="Z1683" i="1"/>
  <c r="V1683" i="1"/>
  <c r="T1683" i="1"/>
  <c r="S1683" i="1"/>
  <c r="R1683" i="1"/>
  <c r="Q1683" i="1"/>
  <c r="AE1682" i="1"/>
  <c r="AD1682" i="1"/>
  <c r="AC1682" i="1"/>
  <c r="AB1682" i="1"/>
  <c r="AA1682" i="1"/>
  <c r="Z1682" i="1"/>
  <c r="V1682" i="1"/>
  <c r="T1682" i="1"/>
  <c r="S1682" i="1"/>
  <c r="R1682" i="1"/>
  <c r="Q1682" i="1"/>
  <c r="AE1681" i="1"/>
  <c r="AD1681" i="1"/>
  <c r="AC1681" i="1"/>
  <c r="AB1681" i="1"/>
  <c r="AA1681" i="1"/>
  <c r="Z1681" i="1"/>
  <c r="V1681" i="1"/>
  <c r="T1681" i="1"/>
  <c r="S1681" i="1"/>
  <c r="R1681" i="1"/>
  <c r="Q1681" i="1"/>
  <c r="AE1680" i="1"/>
  <c r="AD1680" i="1"/>
  <c r="AC1680" i="1"/>
  <c r="AB1680" i="1"/>
  <c r="AA1680" i="1"/>
  <c r="Z1680" i="1"/>
  <c r="V1680" i="1"/>
  <c r="T1680" i="1"/>
  <c r="S1680" i="1"/>
  <c r="R1680" i="1"/>
  <c r="Q1680" i="1"/>
  <c r="AE1679" i="1"/>
  <c r="AD1679" i="1"/>
  <c r="AC1679" i="1"/>
  <c r="AB1679" i="1"/>
  <c r="AA1679" i="1"/>
  <c r="Z1679" i="1"/>
  <c r="V1679" i="1"/>
  <c r="T1679" i="1"/>
  <c r="S1679" i="1"/>
  <c r="R1679" i="1"/>
  <c r="Q1679" i="1"/>
  <c r="AE1678" i="1"/>
  <c r="AD1678" i="1"/>
  <c r="AC1678" i="1"/>
  <c r="AB1678" i="1"/>
  <c r="AA1678" i="1"/>
  <c r="Z1678" i="1"/>
  <c r="V1678" i="1"/>
  <c r="T1678" i="1"/>
  <c r="S1678" i="1"/>
  <c r="R1678" i="1"/>
  <c r="Q1678" i="1"/>
  <c r="AE1677" i="1"/>
  <c r="AD1677" i="1"/>
  <c r="AC1677" i="1"/>
  <c r="AB1677" i="1"/>
  <c r="AA1677" i="1"/>
  <c r="Z1677" i="1"/>
  <c r="V1677" i="1"/>
  <c r="T1677" i="1"/>
  <c r="S1677" i="1"/>
  <c r="R1677" i="1"/>
  <c r="Q1677" i="1"/>
  <c r="AE1676" i="1"/>
  <c r="AD1676" i="1"/>
  <c r="AC1676" i="1"/>
  <c r="AB1676" i="1"/>
  <c r="AA1676" i="1"/>
  <c r="Z1676" i="1"/>
  <c r="V1676" i="1"/>
  <c r="T1676" i="1"/>
  <c r="S1676" i="1"/>
  <c r="R1676" i="1"/>
  <c r="Q1676" i="1"/>
  <c r="AE1675" i="1"/>
  <c r="AD1675" i="1"/>
  <c r="AC1675" i="1"/>
  <c r="AB1675" i="1"/>
  <c r="AA1675" i="1"/>
  <c r="Z1675" i="1"/>
  <c r="V1675" i="1"/>
  <c r="T1675" i="1"/>
  <c r="S1675" i="1"/>
  <c r="R1675" i="1"/>
  <c r="Q1675" i="1"/>
  <c r="AE1674" i="1"/>
  <c r="AD1674" i="1"/>
  <c r="AC1674" i="1"/>
  <c r="AB1674" i="1"/>
  <c r="AA1674" i="1"/>
  <c r="Z1674" i="1"/>
  <c r="V1674" i="1"/>
  <c r="T1674" i="1"/>
  <c r="S1674" i="1"/>
  <c r="R1674" i="1"/>
  <c r="Q1674" i="1"/>
  <c r="AE1673" i="1"/>
  <c r="AD1673" i="1"/>
  <c r="AC1673" i="1"/>
  <c r="AB1673" i="1"/>
  <c r="AA1673" i="1"/>
  <c r="Z1673" i="1"/>
  <c r="V1673" i="1"/>
  <c r="T1673" i="1"/>
  <c r="S1673" i="1"/>
  <c r="R1673" i="1"/>
  <c r="Q1673" i="1"/>
  <c r="AE1672" i="1"/>
  <c r="AD1672" i="1"/>
  <c r="AC1672" i="1"/>
  <c r="AB1672" i="1"/>
  <c r="AA1672" i="1"/>
  <c r="Z1672" i="1"/>
  <c r="V1672" i="1"/>
  <c r="T1672" i="1"/>
  <c r="S1672" i="1"/>
  <c r="R1672" i="1"/>
  <c r="Q1672" i="1"/>
  <c r="AE1671" i="1"/>
  <c r="AD1671" i="1"/>
  <c r="AC1671" i="1"/>
  <c r="AB1671" i="1"/>
  <c r="AA1671" i="1"/>
  <c r="Z1671" i="1"/>
  <c r="V1671" i="1"/>
  <c r="T1671" i="1"/>
  <c r="S1671" i="1"/>
  <c r="R1671" i="1"/>
  <c r="Q1671" i="1"/>
  <c r="AE1670" i="1"/>
  <c r="AD1670" i="1"/>
  <c r="AC1670" i="1"/>
  <c r="AB1670" i="1"/>
  <c r="AA1670" i="1"/>
  <c r="Z1670" i="1"/>
  <c r="V1670" i="1"/>
  <c r="T1670" i="1"/>
  <c r="S1670" i="1"/>
  <c r="R1670" i="1"/>
  <c r="Q1670" i="1"/>
  <c r="AE1669" i="1"/>
  <c r="AD1669" i="1"/>
  <c r="AC1669" i="1"/>
  <c r="AB1669" i="1"/>
  <c r="AA1669" i="1"/>
  <c r="Z1669" i="1"/>
  <c r="V1669" i="1"/>
  <c r="T1669" i="1"/>
  <c r="S1669" i="1"/>
  <c r="R1669" i="1"/>
  <c r="Q1669" i="1"/>
  <c r="AE1668" i="1"/>
  <c r="AD1668" i="1"/>
  <c r="AC1668" i="1"/>
  <c r="AB1668" i="1"/>
  <c r="AA1668" i="1"/>
  <c r="Z1668" i="1"/>
  <c r="V1668" i="1"/>
  <c r="T1668" i="1"/>
  <c r="S1668" i="1"/>
  <c r="R1668" i="1"/>
  <c r="Q1668" i="1"/>
  <c r="AE1667" i="1"/>
  <c r="AD1667" i="1"/>
  <c r="AC1667" i="1"/>
  <c r="AB1667" i="1"/>
  <c r="AA1667" i="1"/>
  <c r="Z1667" i="1"/>
  <c r="V1667" i="1"/>
  <c r="T1667" i="1"/>
  <c r="S1667" i="1"/>
  <c r="R1667" i="1"/>
  <c r="Q1667" i="1"/>
  <c r="AE1666" i="1"/>
  <c r="AD1666" i="1"/>
  <c r="AC1666" i="1"/>
  <c r="AB1666" i="1"/>
  <c r="AA1666" i="1"/>
  <c r="Z1666" i="1"/>
  <c r="V1666" i="1"/>
  <c r="T1666" i="1"/>
  <c r="S1666" i="1"/>
  <c r="R1666" i="1"/>
  <c r="Q1666" i="1"/>
  <c r="AE1665" i="1"/>
  <c r="AD1665" i="1"/>
  <c r="AC1665" i="1"/>
  <c r="AB1665" i="1"/>
  <c r="AA1665" i="1"/>
  <c r="Z1665" i="1"/>
  <c r="V1665" i="1"/>
  <c r="T1665" i="1"/>
  <c r="S1665" i="1"/>
  <c r="R1665" i="1"/>
  <c r="Q1665" i="1"/>
  <c r="AE1664" i="1"/>
  <c r="AD1664" i="1"/>
  <c r="AC1664" i="1"/>
  <c r="AB1664" i="1"/>
  <c r="AA1664" i="1"/>
  <c r="Z1664" i="1"/>
  <c r="V1664" i="1"/>
  <c r="T1664" i="1"/>
  <c r="S1664" i="1"/>
  <c r="R1664" i="1"/>
  <c r="Q1664" i="1"/>
  <c r="AE1663" i="1"/>
  <c r="AD1663" i="1"/>
  <c r="AC1663" i="1"/>
  <c r="AB1663" i="1"/>
  <c r="AA1663" i="1"/>
  <c r="Z1663" i="1"/>
  <c r="V1663" i="1"/>
  <c r="T1663" i="1"/>
  <c r="S1663" i="1"/>
  <c r="R1663" i="1"/>
  <c r="Q1663" i="1"/>
  <c r="AE1662" i="1"/>
  <c r="AD1662" i="1"/>
  <c r="AC1662" i="1"/>
  <c r="AB1662" i="1"/>
  <c r="AA1662" i="1"/>
  <c r="Z1662" i="1"/>
  <c r="V1662" i="1"/>
  <c r="T1662" i="1"/>
  <c r="S1662" i="1"/>
  <c r="R1662" i="1"/>
  <c r="Q1662" i="1"/>
  <c r="AE1661" i="1"/>
  <c r="AD1661" i="1"/>
  <c r="AC1661" i="1"/>
  <c r="AB1661" i="1"/>
  <c r="AA1661" i="1"/>
  <c r="Z1661" i="1"/>
  <c r="V1661" i="1"/>
  <c r="T1661" i="1"/>
  <c r="S1661" i="1"/>
  <c r="R1661" i="1"/>
  <c r="Q1661" i="1"/>
  <c r="AE1660" i="1"/>
  <c r="AD1660" i="1"/>
  <c r="AC1660" i="1"/>
  <c r="AB1660" i="1"/>
  <c r="AA1660" i="1"/>
  <c r="Z1660" i="1"/>
  <c r="V1660" i="1"/>
  <c r="T1660" i="1"/>
  <c r="S1660" i="1"/>
  <c r="R1660" i="1"/>
  <c r="Q1660" i="1"/>
  <c r="AE1659" i="1"/>
  <c r="AD1659" i="1"/>
  <c r="AC1659" i="1"/>
  <c r="AB1659" i="1"/>
  <c r="AA1659" i="1"/>
  <c r="Z1659" i="1"/>
  <c r="V1659" i="1"/>
  <c r="T1659" i="1"/>
  <c r="S1659" i="1"/>
  <c r="R1659" i="1"/>
  <c r="Q1659" i="1"/>
  <c r="AE1658" i="1"/>
  <c r="AD1658" i="1"/>
  <c r="AC1658" i="1"/>
  <c r="AB1658" i="1"/>
  <c r="AA1658" i="1"/>
  <c r="Z1658" i="1"/>
  <c r="V1658" i="1"/>
  <c r="T1658" i="1"/>
  <c r="S1658" i="1"/>
  <c r="R1658" i="1"/>
  <c r="Q1658" i="1"/>
  <c r="AE1657" i="1"/>
  <c r="AD1657" i="1"/>
  <c r="AC1657" i="1"/>
  <c r="AB1657" i="1"/>
  <c r="AA1657" i="1"/>
  <c r="Z1657" i="1"/>
  <c r="V1657" i="1"/>
  <c r="T1657" i="1"/>
  <c r="S1657" i="1"/>
  <c r="R1657" i="1"/>
  <c r="Q1657" i="1"/>
  <c r="AE1656" i="1"/>
  <c r="AD1656" i="1"/>
  <c r="AC1656" i="1"/>
  <c r="AB1656" i="1"/>
  <c r="AA1656" i="1"/>
  <c r="Z1656" i="1"/>
  <c r="V1656" i="1"/>
  <c r="T1656" i="1"/>
  <c r="S1656" i="1"/>
  <c r="R1656" i="1"/>
  <c r="Q1656" i="1"/>
  <c r="AE1655" i="1"/>
  <c r="AD1655" i="1"/>
  <c r="AC1655" i="1"/>
  <c r="AB1655" i="1"/>
  <c r="AA1655" i="1"/>
  <c r="Z1655" i="1"/>
  <c r="V1655" i="1"/>
  <c r="T1655" i="1"/>
  <c r="S1655" i="1"/>
  <c r="R1655" i="1"/>
  <c r="Q1655" i="1"/>
  <c r="AE1654" i="1"/>
  <c r="AD1654" i="1"/>
  <c r="AC1654" i="1"/>
  <c r="AB1654" i="1"/>
  <c r="AA1654" i="1"/>
  <c r="Z1654" i="1"/>
  <c r="V1654" i="1"/>
  <c r="T1654" i="1"/>
  <c r="S1654" i="1"/>
  <c r="R1654" i="1"/>
  <c r="Q1654" i="1"/>
  <c r="AE1653" i="1"/>
  <c r="AD1653" i="1"/>
  <c r="AC1653" i="1"/>
  <c r="AB1653" i="1"/>
  <c r="AA1653" i="1"/>
  <c r="Z1653" i="1"/>
  <c r="V1653" i="1"/>
  <c r="T1653" i="1"/>
  <c r="S1653" i="1"/>
  <c r="R1653" i="1"/>
  <c r="Q1653" i="1"/>
  <c r="AE1652" i="1"/>
  <c r="AD1652" i="1"/>
  <c r="AC1652" i="1"/>
  <c r="AB1652" i="1"/>
  <c r="AA1652" i="1"/>
  <c r="Z1652" i="1"/>
  <c r="V1652" i="1"/>
  <c r="T1652" i="1"/>
  <c r="S1652" i="1"/>
  <c r="R1652" i="1"/>
  <c r="Q1652" i="1"/>
  <c r="AE1651" i="1"/>
  <c r="AD1651" i="1"/>
  <c r="AC1651" i="1"/>
  <c r="AB1651" i="1"/>
  <c r="AA1651" i="1"/>
  <c r="Z1651" i="1"/>
  <c r="V1651" i="1"/>
  <c r="T1651" i="1"/>
  <c r="S1651" i="1"/>
  <c r="R1651" i="1"/>
  <c r="Q1651" i="1"/>
  <c r="AE1650" i="1"/>
  <c r="AD1650" i="1"/>
  <c r="AC1650" i="1"/>
  <c r="AB1650" i="1"/>
  <c r="AA1650" i="1"/>
  <c r="Z1650" i="1"/>
  <c r="V1650" i="1"/>
  <c r="T1650" i="1"/>
  <c r="S1650" i="1"/>
  <c r="R1650" i="1"/>
  <c r="Q1650" i="1"/>
  <c r="AE1649" i="1"/>
  <c r="AD1649" i="1"/>
  <c r="AC1649" i="1"/>
  <c r="AB1649" i="1"/>
  <c r="AA1649" i="1"/>
  <c r="Z1649" i="1"/>
  <c r="V1649" i="1"/>
  <c r="T1649" i="1"/>
  <c r="S1649" i="1"/>
  <c r="R1649" i="1"/>
  <c r="Q1649" i="1"/>
  <c r="AE1648" i="1"/>
  <c r="AD1648" i="1"/>
  <c r="AC1648" i="1"/>
  <c r="AB1648" i="1"/>
  <c r="AA1648" i="1"/>
  <c r="Z1648" i="1"/>
  <c r="V1648" i="1"/>
  <c r="T1648" i="1"/>
  <c r="S1648" i="1"/>
  <c r="R1648" i="1"/>
  <c r="Q1648" i="1"/>
  <c r="AE1647" i="1"/>
  <c r="AD1647" i="1"/>
  <c r="AC1647" i="1"/>
  <c r="AB1647" i="1"/>
  <c r="AA1647" i="1"/>
  <c r="Z1647" i="1"/>
  <c r="V1647" i="1"/>
  <c r="T1647" i="1"/>
  <c r="S1647" i="1"/>
  <c r="R1647" i="1"/>
  <c r="Q1647" i="1"/>
  <c r="AE1646" i="1"/>
  <c r="AD1646" i="1"/>
  <c r="AC1646" i="1"/>
  <c r="AB1646" i="1"/>
  <c r="AA1646" i="1"/>
  <c r="Z1646" i="1"/>
  <c r="V1646" i="1"/>
  <c r="T1646" i="1"/>
  <c r="S1646" i="1"/>
  <c r="R1646" i="1"/>
  <c r="Q1646" i="1"/>
  <c r="AE1645" i="1"/>
  <c r="AD1645" i="1"/>
  <c r="AC1645" i="1"/>
  <c r="AB1645" i="1"/>
  <c r="AA1645" i="1"/>
  <c r="Z1645" i="1"/>
  <c r="V1645" i="1"/>
  <c r="T1645" i="1"/>
  <c r="S1645" i="1"/>
  <c r="R1645" i="1"/>
  <c r="Q1645" i="1"/>
  <c r="AE1644" i="1"/>
  <c r="AD1644" i="1"/>
  <c r="AC1644" i="1"/>
  <c r="AB1644" i="1"/>
  <c r="AA1644" i="1"/>
  <c r="Z1644" i="1"/>
  <c r="V1644" i="1"/>
  <c r="T1644" i="1"/>
  <c r="S1644" i="1"/>
  <c r="R1644" i="1"/>
  <c r="Q1644" i="1"/>
  <c r="AE1643" i="1"/>
  <c r="AD1643" i="1"/>
  <c r="AC1643" i="1"/>
  <c r="AB1643" i="1"/>
  <c r="AA1643" i="1"/>
  <c r="Z1643" i="1"/>
  <c r="V1643" i="1"/>
  <c r="T1643" i="1"/>
  <c r="S1643" i="1"/>
  <c r="R1643" i="1"/>
  <c r="Q1643" i="1"/>
  <c r="AE1642" i="1"/>
  <c r="AD1642" i="1"/>
  <c r="AC1642" i="1"/>
  <c r="AB1642" i="1"/>
  <c r="AA1642" i="1"/>
  <c r="Z1642" i="1"/>
  <c r="V1642" i="1"/>
  <c r="T1642" i="1"/>
  <c r="S1642" i="1"/>
  <c r="R1642" i="1"/>
  <c r="Q1642" i="1"/>
  <c r="AE1641" i="1"/>
  <c r="AD1641" i="1"/>
  <c r="AC1641" i="1"/>
  <c r="AB1641" i="1"/>
  <c r="AA1641" i="1"/>
  <c r="Z1641" i="1"/>
  <c r="V1641" i="1"/>
  <c r="T1641" i="1"/>
  <c r="S1641" i="1"/>
  <c r="R1641" i="1"/>
  <c r="Q1641" i="1"/>
  <c r="AE1640" i="1"/>
  <c r="AD1640" i="1"/>
  <c r="AC1640" i="1"/>
  <c r="AB1640" i="1"/>
  <c r="AA1640" i="1"/>
  <c r="Z1640" i="1"/>
  <c r="V1640" i="1"/>
  <c r="T1640" i="1"/>
  <c r="S1640" i="1"/>
  <c r="R1640" i="1"/>
  <c r="Q1640" i="1"/>
  <c r="AE1639" i="1"/>
  <c r="AD1639" i="1"/>
  <c r="AC1639" i="1"/>
  <c r="AB1639" i="1"/>
  <c r="AA1639" i="1"/>
  <c r="Z1639" i="1"/>
  <c r="V1639" i="1"/>
  <c r="T1639" i="1"/>
  <c r="S1639" i="1"/>
  <c r="R1639" i="1"/>
  <c r="Q1639" i="1"/>
  <c r="AE1638" i="1"/>
  <c r="AD1638" i="1"/>
  <c r="AC1638" i="1"/>
  <c r="AB1638" i="1"/>
  <c r="AA1638" i="1"/>
  <c r="Z1638" i="1"/>
  <c r="V1638" i="1"/>
  <c r="T1638" i="1"/>
  <c r="S1638" i="1"/>
  <c r="R1638" i="1"/>
  <c r="Q1638" i="1"/>
  <c r="AE1637" i="1"/>
  <c r="AD1637" i="1"/>
  <c r="AC1637" i="1"/>
  <c r="AB1637" i="1"/>
  <c r="AA1637" i="1"/>
  <c r="Z1637" i="1"/>
  <c r="V1637" i="1"/>
  <c r="T1637" i="1"/>
  <c r="S1637" i="1"/>
  <c r="R1637" i="1"/>
  <c r="Q1637" i="1"/>
  <c r="AE1636" i="1"/>
  <c r="AD1636" i="1"/>
  <c r="AC1636" i="1"/>
  <c r="AB1636" i="1"/>
  <c r="AA1636" i="1"/>
  <c r="Z1636" i="1"/>
  <c r="V1636" i="1"/>
  <c r="T1636" i="1"/>
  <c r="S1636" i="1"/>
  <c r="R1636" i="1"/>
  <c r="Q1636" i="1"/>
  <c r="AE1635" i="1"/>
  <c r="AD1635" i="1"/>
  <c r="AC1635" i="1"/>
  <c r="AB1635" i="1"/>
  <c r="AA1635" i="1"/>
  <c r="Z1635" i="1"/>
  <c r="V1635" i="1"/>
  <c r="T1635" i="1"/>
  <c r="S1635" i="1"/>
  <c r="R1635" i="1"/>
  <c r="Q1635" i="1"/>
  <c r="AE1634" i="1"/>
  <c r="AD1634" i="1"/>
  <c r="AC1634" i="1"/>
  <c r="AB1634" i="1"/>
  <c r="AA1634" i="1"/>
  <c r="Z1634" i="1"/>
  <c r="V1634" i="1"/>
  <c r="T1634" i="1"/>
  <c r="S1634" i="1"/>
  <c r="R1634" i="1"/>
  <c r="Q1634" i="1"/>
  <c r="AE1633" i="1"/>
  <c r="AD1633" i="1"/>
  <c r="AC1633" i="1"/>
  <c r="AB1633" i="1"/>
  <c r="AA1633" i="1"/>
  <c r="Z1633" i="1"/>
  <c r="V1633" i="1"/>
  <c r="T1633" i="1"/>
  <c r="S1633" i="1"/>
  <c r="R1633" i="1"/>
  <c r="Q1633" i="1"/>
  <c r="AE1632" i="1"/>
  <c r="AD1632" i="1"/>
  <c r="AC1632" i="1"/>
  <c r="AB1632" i="1"/>
  <c r="AA1632" i="1"/>
  <c r="Z1632" i="1"/>
  <c r="V1632" i="1"/>
  <c r="T1632" i="1"/>
  <c r="S1632" i="1"/>
  <c r="R1632" i="1"/>
  <c r="Q1632" i="1"/>
  <c r="AE1631" i="1"/>
  <c r="AD1631" i="1"/>
  <c r="AC1631" i="1"/>
  <c r="AB1631" i="1"/>
  <c r="AA1631" i="1"/>
  <c r="Z1631" i="1"/>
  <c r="V1631" i="1"/>
  <c r="T1631" i="1"/>
  <c r="S1631" i="1"/>
  <c r="R1631" i="1"/>
  <c r="Q1631" i="1"/>
  <c r="AE1630" i="1"/>
  <c r="AD1630" i="1"/>
  <c r="AC1630" i="1"/>
  <c r="AB1630" i="1"/>
  <c r="AA1630" i="1"/>
  <c r="Z1630" i="1"/>
  <c r="V1630" i="1"/>
  <c r="T1630" i="1"/>
  <c r="S1630" i="1"/>
  <c r="R1630" i="1"/>
  <c r="Q1630" i="1"/>
  <c r="AE1629" i="1"/>
  <c r="AD1629" i="1"/>
  <c r="AC1629" i="1"/>
  <c r="AB1629" i="1"/>
  <c r="AA1629" i="1"/>
  <c r="Z1629" i="1"/>
  <c r="V1629" i="1"/>
  <c r="T1629" i="1"/>
  <c r="S1629" i="1"/>
  <c r="R1629" i="1"/>
  <c r="Q1629" i="1"/>
  <c r="AE1628" i="1"/>
  <c r="AD1628" i="1"/>
  <c r="AC1628" i="1"/>
  <c r="AB1628" i="1"/>
  <c r="AA1628" i="1"/>
  <c r="Z1628" i="1"/>
  <c r="V1628" i="1"/>
  <c r="T1628" i="1"/>
  <c r="S1628" i="1"/>
  <c r="R1628" i="1"/>
  <c r="Q1628" i="1"/>
  <c r="AE1627" i="1"/>
  <c r="AD1627" i="1"/>
  <c r="AC1627" i="1"/>
  <c r="AB1627" i="1"/>
  <c r="AA1627" i="1"/>
  <c r="Z1627" i="1"/>
  <c r="V1627" i="1"/>
  <c r="T1627" i="1"/>
  <c r="S1627" i="1"/>
  <c r="R1627" i="1"/>
  <c r="Q1627" i="1"/>
  <c r="AE1626" i="1"/>
  <c r="AD1626" i="1"/>
  <c r="AC1626" i="1"/>
  <c r="AB1626" i="1"/>
  <c r="AA1626" i="1"/>
  <c r="Z1626" i="1"/>
  <c r="V1626" i="1"/>
  <c r="T1626" i="1"/>
  <c r="S1626" i="1"/>
  <c r="R1626" i="1"/>
  <c r="Q1626" i="1"/>
  <c r="AE1625" i="1"/>
  <c r="AD1625" i="1"/>
  <c r="AC1625" i="1"/>
  <c r="AB1625" i="1"/>
  <c r="AA1625" i="1"/>
  <c r="Z1625" i="1"/>
  <c r="V1625" i="1"/>
  <c r="T1625" i="1"/>
  <c r="S1625" i="1"/>
  <c r="R1625" i="1"/>
  <c r="Q1625" i="1"/>
  <c r="AE1624" i="1"/>
  <c r="AD1624" i="1"/>
  <c r="AC1624" i="1"/>
  <c r="AB1624" i="1"/>
  <c r="AA1624" i="1"/>
  <c r="Z1624" i="1"/>
  <c r="V1624" i="1"/>
  <c r="T1624" i="1"/>
  <c r="S1624" i="1"/>
  <c r="R1624" i="1"/>
  <c r="Q1624" i="1"/>
  <c r="AE1623" i="1"/>
  <c r="AD1623" i="1"/>
  <c r="AC1623" i="1"/>
  <c r="AB1623" i="1"/>
  <c r="AA1623" i="1"/>
  <c r="Z1623" i="1"/>
  <c r="V1623" i="1"/>
  <c r="T1623" i="1"/>
  <c r="S1623" i="1"/>
  <c r="R1623" i="1"/>
  <c r="Q1623" i="1"/>
  <c r="AE1622" i="1"/>
  <c r="AD1622" i="1"/>
  <c r="AC1622" i="1"/>
  <c r="AB1622" i="1"/>
  <c r="AA1622" i="1"/>
  <c r="Z1622" i="1"/>
  <c r="V1622" i="1"/>
  <c r="T1622" i="1"/>
  <c r="S1622" i="1"/>
  <c r="R1622" i="1"/>
  <c r="Q1622" i="1"/>
  <c r="AE1621" i="1"/>
  <c r="AD1621" i="1"/>
  <c r="AC1621" i="1"/>
  <c r="AB1621" i="1"/>
  <c r="AA1621" i="1"/>
  <c r="Z1621" i="1"/>
  <c r="V1621" i="1"/>
  <c r="T1621" i="1"/>
  <c r="S1621" i="1"/>
  <c r="R1621" i="1"/>
  <c r="Q1621" i="1"/>
  <c r="AE1620" i="1"/>
  <c r="AD1620" i="1"/>
  <c r="AC1620" i="1"/>
  <c r="AB1620" i="1"/>
  <c r="AA1620" i="1"/>
  <c r="Z1620" i="1"/>
  <c r="V1620" i="1"/>
  <c r="T1620" i="1"/>
  <c r="S1620" i="1"/>
  <c r="R1620" i="1"/>
  <c r="Q1620" i="1"/>
  <c r="AE1619" i="1"/>
  <c r="AD1619" i="1"/>
  <c r="AC1619" i="1"/>
  <c r="AB1619" i="1"/>
  <c r="AA1619" i="1"/>
  <c r="Z1619" i="1"/>
  <c r="V1619" i="1"/>
  <c r="T1619" i="1"/>
  <c r="S1619" i="1"/>
  <c r="R1619" i="1"/>
  <c r="Q1619" i="1"/>
  <c r="AE1618" i="1"/>
  <c r="AD1618" i="1"/>
  <c r="AC1618" i="1"/>
  <c r="AB1618" i="1"/>
  <c r="AA1618" i="1"/>
  <c r="Z1618" i="1"/>
  <c r="V1618" i="1"/>
  <c r="T1618" i="1"/>
  <c r="S1618" i="1"/>
  <c r="R1618" i="1"/>
  <c r="Q1618" i="1"/>
  <c r="AE1617" i="1"/>
  <c r="AD1617" i="1"/>
  <c r="AC1617" i="1"/>
  <c r="AB1617" i="1"/>
  <c r="AA1617" i="1"/>
  <c r="Z1617" i="1"/>
  <c r="V1617" i="1"/>
  <c r="T1617" i="1"/>
  <c r="S1617" i="1"/>
  <c r="R1617" i="1"/>
  <c r="Q1617" i="1"/>
  <c r="AE1616" i="1"/>
  <c r="AD1616" i="1"/>
  <c r="AC1616" i="1"/>
  <c r="AB1616" i="1"/>
  <c r="AA1616" i="1"/>
  <c r="Z1616" i="1"/>
  <c r="V1616" i="1"/>
  <c r="T1616" i="1"/>
  <c r="S1616" i="1"/>
  <c r="R1616" i="1"/>
  <c r="Q1616" i="1"/>
  <c r="AE1615" i="1"/>
  <c r="AD1615" i="1"/>
  <c r="AC1615" i="1"/>
  <c r="AB1615" i="1"/>
  <c r="AA1615" i="1"/>
  <c r="Z1615" i="1"/>
  <c r="V1615" i="1"/>
  <c r="T1615" i="1"/>
  <c r="S1615" i="1"/>
  <c r="R1615" i="1"/>
  <c r="Q1615" i="1"/>
  <c r="AE1614" i="1"/>
  <c r="AD1614" i="1"/>
  <c r="AC1614" i="1"/>
  <c r="AB1614" i="1"/>
  <c r="AA1614" i="1"/>
  <c r="Z1614" i="1"/>
  <c r="V1614" i="1"/>
  <c r="T1614" i="1"/>
  <c r="S1614" i="1"/>
  <c r="R1614" i="1"/>
  <c r="Q1614" i="1"/>
  <c r="AE1613" i="1"/>
  <c r="AD1613" i="1"/>
  <c r="AC1613" i="1"/>
  <c r="AB1613" i="1"/>
  <c r="AA1613" i="1"/>
  <c r="Z1613" i="1"/>
  <c r="V1613" i="1"/>
  <c r="T1613" i="1"/>
  <c r="S1613" i="1"/>
  <c r="R1613" i="1"/>
  <c r="Q1613" i="1"/>
  <c r="AE1612" i="1"/>
  <c r="AD1612" i="1"/>
  <c r="AC1612" i="1"/>
  <c r="AB1612" i="1"/>
  <c r="AA1612" i="1"/>
  <c r="Z1612" i="1"/>
  <c r="V1612" i="1"/>
  <c r="T1612" i="1"/>
  <c r="S1612" i="1"/>
  <c r="R1612" i="1"/>
  <c r="Q1612" i="1"/>
  <c r="AE1611" i="1"/>
  <c r="AD1611" i="1"/>
  <c r="AC1611" i="1"/>
  <c r="AB1611" i="1"/>
  <c r="AA1611" i="1"/>
  <c r="Z1611" i="1"/>
  <c r="V1611" i="1"/>
  <c r="T1611" i="1"/>
  <c r="S1611" i="1"/>
  <c r="R1611" i="1"/>
  <c r="Q1611" i="1"/>
  <c r="AE1610" i="1"/>
  <c r="AD1610" i="1"/>
  <c r="AC1610" i="1"/>
  <c r="AB1610" i="1"/>
  <c r="AA1610" i="1"/>
  <c r="Z1610" i="1"/>
  <c r="V1610" i="1"/>
  <c r="T1610" i="1"/>
  <c r="S1610" i="1"/>
  <c r="R1610" i="1"/>
  <c r="Q1610" i="1"/>
  <c r="AE1609" i="1"/>
  <c r="AD1609" i="1"/>
  <c r="AC1609" i="1"/>
  <c r="AB1609" i="1"/>
  <c r="AA1609" i="1"/>
  <c r="Z1609" i="1"/>
  <c r="V1609" i="1"/>
  <c r="T1609" i="1"/>
  <c r="S1609" i="1"/>
  <c r="R1609" i="1"/>
  <c r="Q1609" i="1"/>
  <c r="AE1608" i="1"/>
  <c r="AD1608" i="1"/>
  <c r="AC1608" i="1"/>
  <c r="AB1608" i="1"/>
  <c r="AA1608" i="1"/>
  <c r="Z1608" i="1"/>
  <c r="V1608" i="1"/>
  <c r="T1608" i="1"/>
  <c r="S1608" i="1"/>
  <c r="R1608" i="1"/>
  <c r="Q1608" i="1"/>
  <c r="AE1607" i="1"/>
  <c r="AD1607" i="1"/>
  <c r="AC1607" i="1"/>
  <c r="AB1607" i="1"/>
  <c r="AA1607" i="1"/>
  <c r="Z1607" i="1"/>
  <c r="V1607" i="1"/>
  <c r="T1607" i="1"/>
  <c r="S1607" i="1"/>
  <c r="R1607" i="1"/>
  <c r="Q1607" i="1"/>
  <c r="AE1606" i="1"/>
  <c r="AD1606" i="1"/>
  <c r="AC1606" i="1"/>
  <c r="AB1606" i="1"/>
  <c r="AA1606" i="1"/>
  <c r="Z1606" i="1"/>
  <c r="V1606" i="1"/>
  <c r="T1606" i="1"/>
  <c r="S1606" i="1"/>
  <c r="R1606" i="1"/>
  <c r="Q1606" i="1"/>
  <c r="AE1605" i="1"/>
  <c r="AD1605" i="1"/>
  <c r="AC1605" i="1"/>
  <c r="AB1605" i="1"/>
  <c r="AA1605" i="1"/>
  <c r="Z1605" i="1"/>
  <c r="V1605" i="1"/>
  <c r="T1605" i="1"/>
  <c r="S1605" i="1"/>
  <c r="R1605" i="1"/>
  <c r="Q1605" i="1"/>
  <c r="AE1604" i="1"/>
  <c r="AD1604" i="1"/>
  <c r="AC1604" i="1"/>
  <c r="AB1604" i="1"/>
  <c r="AA1604" i="1"/>
  <c r="Z1604" i="1"/>
  <c r="V1604" i="1"/>
  <c r="T1604" i="1"/>
  <c r="S1604" i="1"/>
  <c r="R1604" i="1"/>
  <c r="Q1604" i="1"/>
  <c r="AE1603" i="1"/>
  <c r="AD1603" i="1"/>
  <c r="AC1603" i="1"/>
  <c r="AB1603" i="1"/>
  <c r="AA1603" i="1"/>
  <c r="Z1603" i="1"/>
  <c r="V1603" i="1"/>
  <c r="T1603" i="1"/>
  <c r="S1603" i="1"/>
  <c r="R1603" i="1"/>
  <c r="Q1603" i="1"/>
  <c r="AE1602" i="1"/>
  <c r="AD1602" i="1"/>
  <c r="AC1602" i="1"/>
  <c r="AB1602" i="1"/>
  <c r="AA1602" i="1"/>
  <c r="Z1602" i="1"/>
  <c r="V1602" i="1"/>
  <c r="T1602" i="1"/>
  <c r="S1602" i="1"/>
  <c r="R1602" i="1"/>
  <c r="Q1602" i="1"/>
  <c r="AE1601" i="1"/>
  <c r="AD1601" i="1"/>
  <c r="AC1601" i="1"/>
  <c r="AB1601" i="1"/>
  <c r="AA1601" i="1"/>
  <c r="Z1601" i="1"/>
  <c r="V1601" i="1"/>
  <c r="T1601" i="1"/>
  <c r="S1601" i="1"/>
  <c r="R1601" i="1"/>
  <c r="Q1601" i="1"/>
  <c r="AE1600" i="1"/>
  <c r="AD1600" i="1"/>
  <c r="AC1600" i="1"/>
  <c r="AB1600" i="1"/>
  <c r="AA1600" i="1"/>
  <c r="Z1600" i="1"/>
  <c r="V1600" i="1"/>
  <c r="T1600" i="1"/>
  <c r="S1600" i="1"/>
  <c r="R1600" i="1"/>
  <c r="Q1600" i="1"/>
  <c r="AE1599" i="1"/>
  <c r="AD1599" i="1"/>
  <c r="AC1599" i="1"/>
  <c r="AB1599" i="1"/>
  <c r="AA1599" i="1"/>
  <c r="Z1599" i="1"/>
  <c r="V1599" i="1"/>
  <c r="T1599" i="1"/>
  <c r="S1599" i="1"/>
  <c r="R1599" i="1"/>
  <c r="Q1599" i="1"/>
  <c r="AE1598" i="1"/>
  <c r="AD1598" i="1"/>
  <c r="AC1598" i="1"/>
  <c r="AB1598" i="1"/>
  <c r="AA1598" i="1"/>
  <c r="Z1598" i="1"/>
  <c r="V1598" i="1"/>
  <c r="T1598" i="1"/>
  <c r="S1598" i="1"/>
  <c r="R1598" i="1"/>
  <c r="Q1598" i="1"/>
  <c r="AE1597" i="1"/>
  <c r="AD1597" i="1"/>
  <c r="AC1597" i="1"/>
  <c r="AB1597" i="1"/>
  <c r="AA1597" i="1"/>
  <c r="Z1597" i="1"/>
  <c r="V1597" i="1"/>
  <c r="T1597" i="1"/>
  <c r="S1597" i="1"/>
  <c r="R1597" i="1"/>
  <c r="Q1597" i="1"/>
  <c r="AE1596" i="1"/>
  <c r="AD1596" i="1"/>
  <c r="AC1596" i="1"/>
  <c r="AB1596" i="1"/>
  <c r="AA1596" i="1"/>
  <c r="Z1596" i="1"/>
  <c r="V1596" i="1"/>
  <c r="T1596" i="1"/>
  <c r="S1596" i="1"/>
  <c r="R1596" i="1"/>
  <c r="Q1596" i="1"/>
  <c r="AE1595" i="1"/>
  <c r="AD1595" i="1"/>
  <c r="AC1595" i="1"/>
  <c r="AB1595" i="1"/>
  <c r="AA1595" i="1"/>
  <c r="Z1595" i="1"/>
  <c r="V1595" i="1"/>
  <c r="T1595" i="1"/>
  <c r="S1595" i="1"/>
  <c r="R1595" i="1"/>
  <c r="Q1595" i="1"/>
  <c r="AE1594" i="1"/>
  <c r="AD1594" i="1"/>
  <c r="AC1594" i="1"/>
  <c r="AB1594" i="1"/>
  <c r="AA1594" i="1"/>
  <c r="Z1594" i="1"/>
  <c r="V1594" i="1"/>
  <c r="T1594" i="1"/>
  <c r="S1594" i="1"/>
  <c r="R1594" i="1"/>
  <c r="Q1594" i="1"/>
  <c r="AE1593" i="1"/>
  <c r="AD1593" i="1"/>
  <c r="AC1593" i="1"/>
  <c r="AB1593" i="1"/>
  <c r="AA1593" i="1"/>
  <c r="Z1593" i="1"/>
  <c r="V1593" i="1"/>
  <c r="T1593" i="1"/>
  <c r="S1593" i="1"/>
  <c r="R1593" i="1"/>
  <c r="Q1593" i="1"/>
  <c r="AE1592" i="1"/>
  <c r="AD1592" i="1"/>
  <c r="AC1592" i="1"/>
  <c r="AB1592" i="1"/>
  <c r="AA1592" i="1"/>
  <c r="Z1592" i="1"/>
  <c r="V1592" i="1"/>
  <c r="T1592" i="1"/>
  <c r="S1592" i="1"/>
  <c r="R1592" i="1"/>
  <c r="Q1592" i="1"/>
  <c r="AE1591" i="1"/>
  <c r="AD1591" i="1"/>
  <c r="AC1591" i="1"/>
  <c r="AB1591" i="1"/>
  <c r="AA1591" i="1"/>
  <c r="Z1591" i="1"/>
  <c r="V1591" i="1"/>
  <c r="T1591" i="1"/>
  <c r="S1591" i="1"/>
  <c r="R1591" i="1"/>
  <c r="Q1591" i="1"/>
  <c r="AE1590" i="1"/>
  <c r="AD1590" i="1"/>
  <c r="AC1590" i="1"/>
  <c r="AB1590" i="1"/>
  <c r="AA1590" i="1"/>
  <c r="Z1590" i="1"/>
  <c r="V1590" i="1"/>
  <c r="T1590" i="1"/>
  <c r="S1590" i="1"/>
  <c r="R1590" i="1"/>
  <c r="Q1590" i="1"/>
  <c r="AE1589" i="1"/>
  <c r="AD1589" i="1"/>
  <c r="AC1589" i="1"/>
  <c r="AB1589" i="1"/>
  <c r="AA1589" i="1"/>
  <c r="Z1589" i="1"/>
  <c r="V1589" i="1"/>
  <c r="T1589" i="1"/>
  <c r="S1589" i="1"/>
  <c r="R1589" i="1"/>
  <c r="Q1589" i="1"/>
  <c r="AE1588" i="1"/>
  <c r="AD1588" i="1"/>
  <c r="AC1588" i="1"/>
  <c r="AB1588" i="1"/>
  <c r="AA1588" i="1"/>
  <c r="Z1588" i="1"/>
  <c r="V1588" i="1"/>
  <c r="T1588" i="1"/>
  <c r="S1588" i="1"/>
  <c r="R1588" i="1"/>
  <c r="Q1588" i="1"/>
  <c r="AE1587" i="1"/>
  <c r="AD1587" i="1"/>
  <c r="AC1587" i="1"/>
  <c r="AB1587" i="1"/>
  <c r="AA1587" i="1"/>
  <c r="Z1587" i="1"/>
  <c r="V1587" i="1"/>
  <c r="T1587" i="1"/>
  <c r="S1587" i="1"/>
  <c r="R1587" i="1"/>
  <c r="Q1587" i="1"/>
  <c r="AE1586" i="1"/>
  <c r="AD1586" i="1"/>
  <c r="AC1586" i="1"/>
  <c r="AB1586" i="1"/>
  <c r="AA1586" i="1"/>
  <c r="Z1586" i="1"/>
  <c r="V1586" i="1"/>
  <c r="T1586" i="1"/>
  <c r="S1586" i="1"/>
  <c r="R1586" i="1"/>
  <c r="Q1586" i="1"/>
  <c r="AE1585" i="1"/>
  <c r="AD1585" i="1"/>
  <c r="AC1585" i="1"/>
  <c r="AB1585" i="1"/>
  <c r="AA1585" i="1"/>
  <c r="Z1585" i="1"/>
  <c r="V1585" i="1"/>
  <c r="T1585" i="1"/>
  <c r="S1585" i="1"/>
  <c r="R1585" i="1"/>
  <c r="Q1585" i="1"/>
  <c r="AE1584" i="1"/>
  <c r="AD1584" i="1"/>
  <c r="AC1584" i="1"/>
  <c r="AB1584" i="1"/>
  <c r="AA1584" i="1"/>
  <c r="Z1584" i="1"/>
  <c r="V1584" i="1"/>
  <c r="T1584" i="1"/>
  <c r="S1584" i="1"/>
  <c r="R1584" i="1"/>
  <c r="Q1584" i="1"/>
  <c r="AE1583" i="1"/>
  <c r="AD1583" i="1"/>
  <c r="AC1583" i="1"/>
  <c r="AB1583" i="1"/>
  <c r="AA1583" i="1"/>
  <c r="Z1583" i="1"/>
  <c r="V1583" i="1"/>
  <c r="T1583" i="1"/>
  <c r="S1583" i="1"/>
  <c r="R1583" i="1"/>
  <c r="Q1583" i="1"/>
  <c r="AE1582" i="1"/>
  <c r="AD1582" i="1"/>
  <c r="AC1582" i="1"/>
  <c r="AB1582" i="1"/>
  <c r="AA1582" i="1"/>
  <c r="Z1582" i="1"/>
  <c r="V1582" i="1"/>
  <c r="T1582" i="1"/>
  <c r="S1582" i="1"/>
  <c r="R1582" i="1"/>
  <c r="Q1582" i="1"/>
  <c r="AE1581" i="1"/>
  <c r="AD1581" i="1"/>
  <c r="AC1581" i="1"/>
  <c r="AB1581" i="1"/>
  <c r="AA1581" i="1"/>
  <c r="Z1581" i="1"/>
  <c r="V1581" i="1"/>
  <c r="T1581" i="1"/>
  <c r="S1581" i="1"/>
  <c r="R1581" i="1"/>
  <c r="Q1581" i="1"/>
  <c r="AE1580" i="1"/>
  <c r="AD1580" i="1"/>
  <c r="AC1580" i="1"/>
  <c r="AB1580" i="1"/>
  <c r="AA1580" i="1"/>
  <c r="Z1580" i="1"/>
  <c r="V1580" i="1"/>
  <c r="T1580" i="1"/>
  <c r="S1580" i="1"/>
  <c r="R1580" i="1"/>
  <c r="Q1580" i="1"/>
  <c r="AE1579" i="1"/>
  <c r="AD1579" i="1"/>
  <c r="AC1579" i="1"/>
  <c r="AB1579" i="1"/>
  <c r="AA1579" i="1"/>
  <c r="Z1579" i="1"/>
  <c r="V1579" i="1"/>
  <c r="T1579" i="1"/>
  <c r="S1579" i="1"/>
  <c r="R1579" i="1"/>
  <c r="Q1579" i="1"/>
  <c r="AE1578" i="1"/>
  <c r="AD1578" i="1"/>
  <c r="AC1578" i="1"/>
  <c r="AB1578" i="1"/>
  <c r="AA1578" i="1"/>
  <c r="Z1578" i="1"/>
  <c r="V1578" i="1"/>
  <c r="T1578" i="1"/>
  <c r="S1578" i="1"/>
  <c r="R1578" i="1"/>
  <c r="Q1578" i="1"/>
  <c r="AE1577" i="1"/>
  <c r="AD1577" i="1"/>
  <c r="AC1577" i="1"/>
  <c r="AB1577" i="1"/>
  <c r="AA1577" i="1"/>
  <c r="Z1577" i="1"/>
  <c r="V1577" i="1"/>
  <c r="T1577" i="1"/>
  <c r="S1577" i="1"/>
  <c r="R1577" i="1"/>
  <c r="Q1577" i="1"/>
  <c r="AE1576" i="1"/>
  <c r="AD1576" i="1"/>
  <c r="AC1576" i="1"/>
  <c r="AB1576" i="1"/>
  <c r="AA1576" i="1"/>
  <c r="Z1576" i="1"/>
  <c r="V1576" i="1"/>
  <c r="T1576" i="1"/>
  <c r="S1576" i="1"/>
  <c r="R1576" i="1"/>
  <c r="Q1576" i="1"/>
  <c r="AE1575" i="1"/>
  <c r="AD1575" i="1"/>
  <c r="AC1575" i="1"/>
  <c r="AB1575" i="1"/>
  <c r="AA1575" i="1"/>
  <c r="Z1575" i="1"/>
  <c r="V1575" i="1"/>
  <c r="T1575" i="1"/>
  <c r="S1575" i="1"/>
  <c r="R1575" i="1"/>
  <c r="Q1575" i="1"/>
  <c r="AE1574" i="1"/>
  <c r="AD1574" i="1"/>
  <c r="AC1574" i="1"/>
  <c r="AB1574" i="1"/>
  <c r="AA1574" i="1"/>
  <c r="Z1574" i="1"/>
  <c r="V1574" i="1"/>
  <c r="T1574" i="1"/>
  <c r="S1574" i="1"/>
  <c r="R1574" i="1"/>
  <c r="Q1574" i="1"/>
  <c r="AE1573" i="1"/>
  <c r="AD1573" i="1"/>
  <c r="AC1573" i="1"/>
  <c r="AB1573" i="1"/>
  <c r="AA1573" i="1"/>
  <c r="Z1573" i="1"/>
  <c r="V1573" i="1"/>
  <c r="T1573" i="1"/>
  <c r="S1573" i="1"/>
  <c r="R1573" i="1"/>
  <c r="Q1573" i="1"/>
  <c r="AE1572" i="1"/>
  <c r="AD1572" i="1"/>
  <c r="AC1572" i="1"/>
  <c r="AB1572" i="1"/>
  <c r="AA1572" i="1"/>
  <c r="Z1572" i="1"/>
  <c r="V1572" i="1"/>
  <c r="T1572" i="1"/>
  <c r="S1572" i="1"/>
  <c r="R1572" i="1"/>
  <c r="Q1572" i="1"/>
  <c r="AE1571" i="1"/>
  <c r="AD1571" i="1"/>
  <c r="AC1571" i="1"/>
  <c r="AB1571" i="1"/>
  <c r="AA1571" i="1"/>
  <c r="Z1571" i="1"/>
  <c r="V1571" i="1"/>
  <c r="T1571" i="1"/>
  <c r="S1571" i="1"/>
  <c r="R1571" i="1"/>
  <c r="Q1571" i="1"/>
  <c r="AE1570" i="1"/>
  <c r="AD1570" i="1"/>
  <c r="AC1570" i="1"/>
  <c r="AB1570" i="1"/>
  <c r="AA1570" i="1"/>
  <c r="Z1570" i="1"/>
  <c r="V1570" i="1"/>
  <c r="T1570" i="1"/>
  <c r="S1570" i="1"/>
  <c r="R1570" i="1"/>
  <c r="Q1570" i="1"/>
  <c r="AE1569" i="1"/>
  <c r="AD1569" i="1"/>
  <c r="AC1569" i="1"/>
  <c r="AB1569" i="1"/>
  <c r="AA1569" i="1"/>
  <c r="Z1569" i="1"/>
  <c r="V1569" i="1"/>
  <c r="T1569" i="1"/>
  <c r="S1569" i="1"/>
  <c r="R1569" i="1"/>
  <c r="Q1569" i="1"/>
  <c r="AE1568" i="1"/>
  <c r="AD1568" i="1"/>
  <c r="AC1568" i="1"/>
  <c r="AB1568" i="1"/>
  <c r="AA1568" i="1"/>
  <c r="Z1568" i="1"/>
  <c r="V1568" i="1"/>
  <c r="T1568" i="1"/>
  <c r="S1568" i="1"/>
  <c r="R1568" i="1"/>
  <c r="Q1568" i="1"/>
  <c r="AE1567" i="1"/>
  <c r="AD1567" i="1"/>
  <c r="AC1567" i="1"/>
  <c r="AB1567" i="1"/>
  <c r="AA1567" i="1"/>
  <c r="Z1567" i="1"/>
  <c r="V1567" i="1"/>
  <c r="T1567" i="1"/>
  <c r="S1567" i="1"/>
  <c r="R1567" i="1"/>
  <c r="Q1567" i="1"/>
  <c r="AE1566" i="1"/>
  <c r="AD1566" i="1"/>
  <c r="AC1566" i="1"/>
  <c r="AB1566" i="1"/>
  <c r="AA1566" i="1"/>
  <c r="Z1566" i="1"/>
  <c r="V1566" i="1"/>
  <c r="T1566" i="1"/>
  <c r="S1566" i="1"/>
  <c r="R1566" i="1"/>
  <c r="Q1566" i="1"/>
  <c r="AE1565" i="1"/>
  <c r="AD1565" i="1"/>
  <c r="AC1565" i="1"/>
  <c r="AB1565" i="1"/>
  <c r="AA1565" i="1"/>
  <c r="Z1565" i="1"/>
  <c r="V1565" i="1"/>
  <c r="T1565" i="1"/>
  <c r="S1565" i="1"/>
  <c r="R1565" i="1"/>
  <c r="Q1565" i="1"/>
  <c r="AE1564" i="1"/>
  <c r="AD1564" i="1"/>
  <c r="AC1564" i="1"/>
  <c r="AB1564" i="1"/>
  <c r="AA1564" i="1"/>
  <c r="Z1564" i="1"/>
  <c r="V1564" i="1"/>
  <c r="T1564" i="1"/>
  <c r="S1564" i="1"/>
  <c r="R1564" i="1"/>
  <c r="Q1564" i="1"/>
  <c r="AE1563" i="1"/>
  <c r="AD1563" i="1"/>
  <c r="AC1563" i="1"/>
  <c r="AB1563" i="1"/>
  <c r="AA1563" i="1"/>
  <c r="Z1563" i="1"/>
  <c r="V1563" i="1"/>
  <c r="T1563" i="1"/>
  <c r="S1563" i="1"/>
  <c r="R1563" i="1"/>
  <c r="Q1563" i="1"/>
  <c r="AE1562" i="1"/>
  <c r="AD1562" i="1"/>
  <c r="AC1562" i="1"/>
  <c r="AB1562" i="1"/>
  <c r="AA1562" i="1"/>
  <c r="Z1562" i="1"/>
  <c r="V1562" i="1"/>
  <c r="T1562" i="1"/>
  <c r="S1562" i="1"/>
  <c r="R1562" i="1"/>
  <c r="Q1562" i="1"/>
  <c r="AE1561" i="1"/>
  <c r="AD1561" i="1"/>
  <c r="AC1561" i="1"/>
  <c r="AB1561" i="1"/>
  <c r="AA1561" i="1"/>
  <c r="Z1561" i="1"/>
  <c r="V1561" i="1"/>
  <c r="T1561" i="1"/>
  <c r="S1561" i="1"/>
  <c r="R1561" i="1"/>
  <c r="Q1561" i="1"/>
  <c r="AE1560" i="1"/>
  <c r="AD1560" i="1"/>
  <c r="AC1560" i="1"/>
  <c r="AB1560" i="1"/>
  <c r="AA1560" i="1"/>
  <c r="Z1560" i="1"/>
  <c r="V1560" i="1"/>
  <c r="T1560" i="1"/>
  <c r="S1560" i="1"/>
  <c r="R1560" i="1"/>
  <c r="Q1560" i="1"/>
  <c r="AE1559" i="1"/>
  <c r="AD1559" i="1"/>
  <c r="AC1559" i="1"/>
  <c r="AB1559" i="1"/>
  <c r="AA1559" i="1"/>
  <c r="Z1559" i="1"/>
  <c r="V1559" i="1"/>
  <c r="T1559" i="1"/>
  <c r="S1559" i="1"/>
  <c r="R1559" i="1"/>
  <c r="Q1559" i="1"/>
  <c r="AE1558" i="1"/>
  <c r="AD1558" i="1"/>
  <c r="AC1558" i="1"/>
  <c r="AB1558" i="1"/>
  <c r="AA1558" i="1"/>
  <c r="Z1558" i="1"/>
  <c r="V1558" i="1"/>
  <c r="T1558" i="1"/>
  <c r="S1558" i="1"/>
  <c r="R1558" i="1"/>
  <c r="Q1558" i="1"/>
  <c r="AE1557" i="1"/>
  <c r="AD1557" i="1"/>
  <c r="AC1557" i="1"/>
  <c r="AB1557" i="1"/>
  <c r="AA1557" i="1"/>
  <c r="Z1557" i="1"/>
  <c r="V1557" i="1"/>
  <c r="T1557" i="1"/>
  <c r="S1557" i="1"/>
  <c r="R1557" i="1"/>
  <c r="Q1557" i="1"/>
  <c r="AE1556" i="1"/>
  <c r="AD1556" i="1"/>
  <c r="AC1556" i="1"/>
  <c r="AB1556" i="1"/>
  <c r="AA1556" i="1"/>
  <c r="Z1556" i="1"/>
  <c r="V1556" i="1"/>
  <c r="T1556" i="1"/>
  <c r="S1556" i="1"/>
  <c r="R1556" i="1"/>
  <c r="Q1556" i="1"/>
  <c r="AE1555" i="1"/>
  <c r="AD1555" i="1"/>
  <c r="AC1555" i="1"/>
  <c r="AB1555" i="1"/>
  <c r="AA1555" i="1"/>
  <c r="Z1555" i="1"/>
  <c r="V1555" i="1"/>
  <c r="T1555" i="1"/>
  <c r="S1555" i="1"/>
  <c r="R1555" i="1"/>
  <c r="Q1555" i="1"/>
  <c r="AE1554" i="1"/>
  <c r="AD1554" i="1"/>
  <c r="AC1554" i="1"/>
  <c r="AB1554" i="1"/>
  <c r="AA1554" i="1"/>
  <c r="Z1554" i="1"/>
  <c r="V1554" i="1"/>
  <c r="T1554" i="1"/>
  <c r="S1554" i="1"/>
  <c r="R1554" i="1"/>
  <c r="Q1554" i="1"/>
  <c r="AE1553" i="1"/>
  <c r="AD1553" i="1"/>
  <c r="AC1553" i="1"/>
  <c r="AB1553" i="1"/>
  <c r="AA1553" i="1"/>
  <c r="Z1553" i="1"/>
  <c r="V1553" i="1"/>
  <c r="T1553" i="1"/>
  <c r="S1553" i="1"/>
  <c r="R1553" i="1"/>
  <c r="Q1553" i="1"/>
  <c r="AE1552" i="1"/>
  <c r="AD1552" i="1"/>
  <c r="AC1552" i="1"/>
  <c r="AB1552" i="1"/>
  <c r="AA1552" i="1"/>
  <c r="Z1552" i="1"/>
  <c r="V1552" i="1"/>
  <c r="T1552" i="1"/>
  <c r="S1552" i="1"/>
  <c r="R1552" i="1"/>
  <c r="Q1552" i="1"/>
  <c r="AE1551" i="1"/>
  <c r="AD1551" i="1"/>
  <c r="AC1551" i="1"/>
  <c r="AB1551" i="1"/>
  <c r="AA1551" i="1"/>
  <c r="Z1551" i="1"/>
  <c r="V1551" i="1"/>
  <c r="T1551" i="1"/>
  <c r="S1551" i="1"/>
  <c r="R1551" i="1"/>
  <c r="Q1551" i="1"/>
  <c r="AE1550" i="1"/>
  <c r="AD1550" i="1"/>
  <c r="AC1550" i="1"/>
  <c r="AB1550" i="1"/>
  <c r="AA1550" i="1"/>
  <c r="Z1550" i="1"/>
  <c r="V1550" i="1"/>
  <c r="T1550" i="1"/>
  <c r="S1550" i="1"/>
  <c r="R1550" i="1"/>
  <c r="Q1550" i="1"/>
  <c r="AE1549" i="1"/>
  <c r="AD1549" i="1"/>
  <c r="AC1549" i="1"/>
  <c r="AB1549" i="1"/>
  <c r="AA1549" i="1"/>
  <c r="Z1549" i="1"/>
  <c r="V1549" i="1"/>
  <c r="T1549" i="1"/>
  <c r="S1549" i="1"/>
  <c r="R1549" i="1"/>
  <c r="Q1549" i="1"/>
  <c r="AE1548" i="1"/>
  <c r="AD1548" i="1"/>
  <c r="AC1548" i="1"/>
  <c r="AB1548" i="1"/>
  <c r="AA1548" i="1"/>
  <c r="Z1548" i="1"/>
  <c r="V1548" i="1"/>
  <c r="T1548" i="1"/>
  <c r="S1548" i="1"/>
  <c r="R1548" i="1"/>
  <c r="Q1548" i="1"/>
  <c r="AE1547" i="1"/>
  <c r="AD1547" i="1"/>
  <c r="AC1547" i="1"/>
  <c r="AB1547" i="1"/>
  <c r="AA1547" i="1"/>
  <c r="Z1547" i="1"/>
  <c r="V1547" i="1"/>
  <c r="T1547" i="1"/>
  <c r="S1547" i="1"/>
  <c r="R1547" i="1"/>
  <c r="Q1547" i="1"/>
  <c r="AE1546" i="1"/>
  <c r="AD1546" i="1"/>
  <c r="AC1546" i="1"/>
  <c r="AB1546" i="1"/>
  <c r="AA1546" i="1"/>
  <c r="Z1546" i="1"/>
  <c r="V1546" i="1"/>
  <c r="T1546" i="1"/>
  <c r="S1546" i="1"/>
  <c r="R1546" i="1"/>
  <c r="Q1546" i="1"/>
  <c r="AE1545" i="1"/>
  <c r="AD1545" i="1"/>
  <c r="AC1545" i="1"/>
  <c r="AB1545" i="1"/>
  <c r="AA1545" i="1"/>
  <c r="Z1545" i="1"/>
  <c r="V1545" i="1"/>
  <c r="T1545" i="1"/>
  <c r="S1545" i="1"/>
  <c r="R1545" i="1"/>
  <c r="Q1545" i="1"/>
  <c r="AE1544" i="1"/>
  <c r="AD1544" i="1"/>
  <c r="AC1544" i="1"/>
  <c r="AB1544" i="1"/>
  <c r="AA1544" i="1"/>
  <c r="Z1544" i="1"/>
  <c r="V1544" i="1"/>
  <c r="T1544" i="1"/>
  <c r="S1544" i="1"/>
  <c r="R1544" i="1"/>
  <c r="Q1544" i="1"/>
  <c r="AE1543" i="1"/>
  <c r="AD1543" i="1"/>
  <c r="AC1543" i="1"/>
  <c r="AB1543" i="1"/>
  <c r="AA1543" i="1"/>
  <c r="Z1543" i="1"/>
  <c r="V1543" i="1"/>
  <c r="T1543" i="1"/>
  <c r="S1543" i="1"/>
  <c r="R1543" i="1"/>
  <c r="Q1543" i="1"/>
  <c r="AE1542" i="1"/>
  <c r="AD1542" i="1"/>
  <c r="AC1542" i="1"/>
  <c r="AB1542" i="1"/>
  <c r="AA1542" i="1"/>
  <c r="Z1542" i="1"/>
  <c r="V1542" i="1"/>
  <c r="T1542" i="1"/>
  <c r="S1542" i="1"/>
  <c r="R1542" i="1"/>
  <c r="Q1542" i="1"/>
  <c r="AE1541" i="1"/>
  <c r="AD1541" i="1"/>
  <c r="AC1541" i="1"/>
  <c r="AB1541" i="1"/>
  <c r="AA1541" i="1"/>
  <c r="Z1541" i="1"/>
  <c r="V1541" i="1"/>
  <c r="T1541" i="1"/>
  <c r="S1541" i="1"/>
  <c r="R1541" i="1"/>
  <c r="Q1541" i="1"/>
  <c r="AE1540" i="1"/>
  <c r="AD1540" i="1"/>
  <c r="AC1540" i="1"/>
  <c r="AB1540" i="1"/>
  <c r="AA1540" i="1"/>
  <c r="Z1540" i="1"/>
  <c r="V1540" i="1"/>
  <c r="T1540" i="1"/>
  <c r="S1540" i="1"/>
  <c r="R1540" i="1"/>
  <c r="Q1540" i="1"/>
  <c r="AE1539" i="1"/>
  <c r="AD1539" i="1"/>
  <c r="AC1539" i="1"/>
  <c r="AB1539" i="1"/>
  <c r="AA1539" i="1"/>
  <c r="Z1539" i="1"/>
  <c r="V1539" i="1"/>
  <c r="T1539" i="1"/>
  <c r="S1539" i="1"/>
  <c r="R1539" i="1"/>
  <c r="Q1539" i="1"/>
  <c r="AE1538" i="1"/>
  <c r="AD1538" i="1"/>
  <c r="AC1538" i="1"/>
  <c r="AB1538" i="1"/>
  <c r="AA1538" i="1"/>
  <c r="Z1538" i="1"/>
  <c r="V1538" i="1"/>
  <c r="T1538" i="1"/>
  <c r="S1538" i="1"/>
  <c r="R1538" i="1"/>
  <c r="Q1538" i="1"/>
  <c r="AE1537" i="1"/>
  <c r="AD1537" i="1"/>
  <c r="AC1537" i="1"/>
  <c r="AB1537" i="1"/>
  <c r="AA1537" i="1"/>
  <c r="Z1537" i="1"/>
  <c r="V1537" i="1"/>
  <c r="T1537" i="1"/>
  <c r="S1537" i="1"/>
  <c r="R1537" i="1"/>
  <c r="Q1537" i="1"/>
  <c r="AE1536" i="1"/>
  <c r="AD1536" i="1"/>
  <c r="AC1536" i="1"/>
  <c r="AB1536" i="1"/>
  <c r="AA1536" i="1"/>
  <c r="Z1536" i="1"/>
  <c r="V1536" i="1"/>
  <c r="T1536" i="1"/>
  <c r="S1536" i="1"/>
  <c r="R1536" i="1"/>
  <c r="Q1536" i="1"/>
  <c r="AE1535" i="1"/>
  <c r="AD1535" i="1"/>
  <c r="AC1535" i="1"/>
  <c r="AB1535" i="1"/>
  <c r="AA1535" i="1"/>
  <c r="Z1535" i="1"/>
  <c r="V1535" i="1"/>
  <c r="T1535" i="1"/>
  <c r="S1535" i="1"/>
  <c r="R1535" i="1"/>
  <c r="Q1535" i="1"/>
  <c r="AE1534" i="1"/>
  <c r="AD1534" i="1"/>
  <c r="AC1534" i="1"/>
  <c r="AB1534" i="1"/>
  <c r="AA1534" i="1"/>
  <c r="Z1534" i="1"/>
  <c r="V1534" i="1"/>
  <c r="T1534" i="1"/>
  <c r="S1534" i="1"/>
  <c r="R1534" i="1"/>
  <c r="Q1534" i="1"/>
  <c r="AE1533" i="1"/>
  <c r="AD1533" i="1"/>
  <c r="AC1533" i="1"/>
  <c r="AB1533" i="1"/>
  <c r="AA1533" i="1"/>
  <c r="Z1533" i="1"/>
  <c r="V1533" i="1"/>
  <c r="T1533" i="1"/>
  <c r="S1533" i="1"/>
  <c r="R1533" i="1"/>
  <c r="Q1533" i="1"/>
  <c r="AE1532" i="1"/>
  <c r="AD1532" i="1"/>
  <c r="AC1532" i="1"/>
  <c r="AB1532" i="1"/>
  <c r="AA1532" i="1"/>
  <c r="Z1532" i="1"/>
  <c r="V1532" i="1"/>
  <c r="T1532" i="1"/>
  <c r="S1532" i="1"/>
  <c r="R1532" i="1"/>
  <c r="Q1532" i="1"/>
  <c r="AE1531" i="1"/>
  <c r="AD1531" i="1"/>
  <c r="AC1531" i="1"/>
  <c r="AB1531" i="1"/>
  <c r="AA1531" i="1"/>
  <c r="Z1531" i="1"/>
  <c r="V1531" i="1"/>
  <c r="T1531" i="1"/>
  <c r="S1531" i="1"/>
  <c r="R1531" i="1"/>
  <c r="Q1531" i="1"/>
  <c r="AE1530" i="1"/>
  <c r="AD1530" i="1"/>
  <c r="AC1530" i="1"/>
  <c r="AB1530" i="1"/>
  <c r="AA1530" i="1"/>
  <c r="Z1530" i="1"/>
  <c r="V1530" i="1"/>
  <c r="T1530" i="1"/>
  <c r="S1530" i="1"/>
  <c r="R1530" i="1"/>
  <c r="Q1530" i="1"/>
  <c r="AE1529" i="1"/>
  <c r="AD1529" i="1"/>
  <c r="AC1529" i="1"/>
  <c r="AB1529" i="1"/>
  <c r="AA1529" i="1"/>
  <c r="Z1529" i="1"/>
  <c r="V1529" i="1"/>
  <c r="T1529" i="1"/>
  <c r="S1529" i="1"/>
  <c r="R1529" i="1"/>
  <c r="Q1529" i="1"/>
  <c r="AE1528" i="1"/>
  <c r="AD1528" i="1"/>
  <c r="AC1528" i="1"/>
  <c r="AB1528" i="1"/>
  <c r="AA1528" i="1"/>
  <c r="Z1528" i="1"/>
  <c r="V1528" i="1"/>
  <c r="T1528" i="1"/>
  <c r="S1528" i="1"/>
  <c r="R1528" i="1"/>
  <c r="Q1528" i="1"/>
  <c r="AE1527" i="1"/>
  <c r="AD1527" i="1"/>
  <c r="AC1527" i="1"/>
  <c r="AB1527" i="1"/>
  <c r="AA1527" i="1"/>
  <c r="Z1527" i="1"/>
  <c r="V1527" i="1"/>
  <c r="T1527" i="1"/>
  <c r="S1527" i="1"/>
  <c r="R1527" i="1"/>
  <c r="Q1527" i="1"/>
  <c r="AE1526" i="1"/>
  <c r="AD1526" i="1"/>
  <c r="AC1526" i="1"/>
  <c r="AB1526" i="1"/>
  <c r="AA1526" i="1"/>
  <c r="Z1526" i="1"/>
  <c r="V1526" i="1"/>
  <c r="T1526" i="1"/>
  <c r="S1526" i="1"/>
  <c r="R1526" i="1"/>
  <c r="Q1526" i="1"/>
  <c r="AE1525" i="1"/>
  <c r="AD1525" i="1"/>
  <c r="AC1525" i="1"/>
  <c r="AB1525" i="1"/>
  <c r="AA1525" i="1"/>
  <c r="Z1525" i="1"/>
  <c r="V1525" i="1"/>
  <c r="T1525" i="1"/>
  <c r="S1525" i="1"/>
  <c r="R1525" i="1"/>
  <c r="Q1525" i="1"/>
  <c r="AE1524" i="1"/>
  <c r="AD1524" i="1"/>
  <c r="AC1524" i="1"/>
  <c r="AB1524" i="1"/>
  <c r="AA1524" i="1"/>
  <c r="Z1524" i="1"/>
  <c r="V1524" i="1"/>
  <c r="T1524" i="1"/>
  <c r="S1524" i="1"/>
  <c r="R1524" i="1"/>
  <c r="Q1524" i="1"/>
  <c r="AE1523" i="1"/>
  <c r="AD1523" i="1"/>
  <c r="AC1523" i="1"/>
  <c r="AB1523" i="1"/>
  <c r="AA1523" i="1"/>
  <c r="Z1523" i="1"/>
  <c r="V1523" i="1"/>
  <c r="T1523" i="1"/>
  <c r="S1523" i="1"/>
  <c r="R1523" i="1"/>
  <c r="Q1523" i="1"/>
  <c r="AE1522" i="1"/>
  <c r="AD1522" i="1"/>
  <c r="AC1522" i="1"/>
  <c r="AB1522" i="1"/>
  <c r="AA1522" i="1"/>
  <c r="Z1522" i="1"/>
  <c r="V1522" i="1"/>
  <c r="T1522" i="1"/>
  <c r="S1522" i="1"/>
  <c r="R1522" i="1"/>
  <c r="Q1522" i="1"/>
  <c r="AE1521" i="1"/>
  <c r="AD1521" i="1"/>
  <c r="AC1521" i="1"/>
  <c r="AB1521" i="1"/>
  <c r="AA1521" i="1"/>
  <c r="Z1521" i="1"/>
  <c r="V1521" i="1"/>
  <c r="T1521" i="1"/>
  <c r="S1521" i="1"/>
  <c r="R1521" i="1"/>
  <c r="Q1521" i="1"/>
  <c r="AE1520" i="1"/>
  <c r="AD1520" i="1"/>
  <c r="AC1520" i="1"/>
  <c r="AB1520" i="1"/>
  <c r="AA1520" i="1"/>
  <c r="Z1520" i="1"/>
  <c r="V1520" i="1"/>
  <c r="T1520" i="1"/>
  <c r="S1520" i="1"/>
  <c r="R1520" i="1"/>
  <c r="Q1520" i="1"/>
  <c r="AE1519" i="1"/>
  <c r="AD1519" i="1"/>
  <c r="AC1519" i="1"/>
  <c r="AB1519" i="1"/>
  <c r="AA1519" i="1"/>
  <c r="Z1519" i="1"/>
  <c r="V1519" i="1"/>
  <c r="T1519" i="1"/>
  <c r="S1519" i="1"/>
  <c r="R1519" i="1"/>
  <c r="Q1519" i="1"/>
  <c r="AE1518" i="1"/>
  <c r="AD1518" i="1"/>
  <c r="AC1518" i="1"/>
  <c r="AB1518" i="1"/>
  <c r="AA1518" i="1"/>
  <c r="Z1518" i="1"/>
  <c r="V1518" i="1"/>
  <c r="T1518" i="1"/>
  <c r="S1518" i="1"/>
  <c r="R1518" i="1"/>
  <c r="Q1518" i="1"/>
  <c r="AE1517" i="1"/>
  <c r="AD1517" i="1"/>
  <c r="AC1517" i="1"/>
  <c r="AB1517" i="1"/>
  <c r="AA1517" i="1"/>
  <c r="Z1517" i="1"/>
  <c r="V1517" i="1"/>
  <c r="T1517" i="1"/>
  <c r="S1517" i="1"/>
  <c r="R1517" i="1"/>
  <c r="Q1517" i="1"/>
  <c r="AE1516" i="1"/>
  <c r="AD1516" i="1"/>
  <c r="AC1516" i="1"/>
  <c r="AB1516" i="1"/>
  <c r="AA1516" i="1"/>
  <c r="Z1516" i="1"/>
  <c r="V1516" i="1"/>
  <c r="T1516" i="1"/>
  <c r="S1516" i="1"/>
  <c r="R1516" i="1"/>
  <c r="Q1516" i="1"/>
  <c r="AE1515" i="1"/>
  <c r="AD1515" i="1"/>
  <c r="AC1515" i="1"/>
  <c r="AB1515" i="1"/>
  <c r="AA1515" i="1"/>
  <c r="Z1515" i="1"/>
  <c r="V1515" i="1"/>
  <c r="T1515" i="1"/>
  <c r="S1515" i="1"/>
  <c r="R1515" i="1"/>
  <c r="Q1515" i="1"/>
  <c r="AE1514" i="1"/>
  <c r="AD1514" i="1"/>
  <c r="AC1514" i="1"/>
  <c r="AB1514" i="1"/>
  <c r="AA1514" i="1"/>
  <c r="Z1514" i="1"/>
  <c r="V1514" i="1"/>
  <c r="T1514" i="1"/>
  <c r="S1514" i="1"/>
  <c r="R1514" i="1"/>
  <c r="Q1514" i="1"/>
  <c r="AE1513" i="1"/>
  <c r="AD1513" i="1"/>
  <c r="AC1513" i="1"/>
  <c r="AB1513" i="1"/>
  <c r="AA1513" i="1"/>
  <c r="Z1513" i="1"/>
  <c r="V1513" i="1"/>
  <c r="T1513" i="1"/>
  <c r="S1513" i="1"/>
  <c r="R1513" i="1"/>
  <c r="Q1513" i="1"/>
  <c r="AE1512" i="1"/>
  <c r="AD1512" i="1"/>
  <c r="AC1512" i="1"/>
  <c r="AB1512" i="1"/>
  <c r="AA1512" i="1"/>
  <c r="Z1512" i="1"/>
  <c r="V1512" i="1"/>
  <c r="T1512" i="1"/>
  <c r="S1512" i="1"/>
  <c r="R1512" i="1"/>
  <c r="Q1512" i="1"/>
  <c r="AE1511" i="1"/>
  <c r="AD1511" i="1"/>
  <c r="AC1511" i="1"/>
  <c r="AB1511" i="1"/>
  <c r="AA1511" i="1"/>
  <c r="Z1511" i="1"/>
  <c r="V1511" i="1"/>
  <c r="T1511" i="1"/>
  <c r="S1511" i="1"/>
  <c r="R1511" i="1"/>
  <c r="Q1511" i="1"/>
  <c r="AE1510" i="1"/>
  <c r="AD1510" i="1"/>
  <c r="AC1510" i="1"/>
  <c r="AB1510" i="1"/>
  <c r="AA1510" i="1"/>
  <c r="Z1510" i="1"/>
  <c r="V1510" i="1"/>
  <c r="T1510" i="1"/>
  <c r="S1510" i="1"/>
  <c r="R1510" i="1"/>
  <c r="Q1510" i="1"/>
  <c r="AE1509" i="1"/>
  <c r="AD1509" i="1"/>
  <c r="AC1509" i="1"/>
  <c r="AB1509" i="1"/>
  <c r="AA1509" i="1"/>
  <c r="Z1509" i="1"/>
  <c r="V1509" i="1"/>
  <c r="T1509" i="1"/>
  <c r="S1509" i="1"/>
  <c r="R1509" i="1"/>
  <c r="Q1509" i="1"/>
  <c r="AE1508" i="1"/>
  <c r="AD1508" i="1"/>
  <c r="AC1508" i="1"/>
  <c r="AB1508" i="1"/>
  <c r="AA1508" i="1"/>
  <c r="Z1508" i="1"/>
  <c r="V1508" i="1"/>
  <c r="T1508" i="1"/>
  <c r="S1508" i="1"/>
  <c r="R1508" i="1"/>
  <c r="Q1508" i="1"/>
  <c r="AE1507" i="1"/>
  <c r="AD1507" i="1"/>
  <c r="AC1507" i="1"/>
  <c r="AB1507" i="1"/>
  <c r="AA1507" i="1"/>
  <c r="Z1507" i="1"/>
  <c r="V1507" i="1"/>
  <c r="T1507" i="1"/>
  <c r="S1507" i="1"/>
  <c r="R1507" i="1"/>
  <c r="Q1507" i="1"/>
  <c r="AE1506" i="1"/>
  <c r="AD1506" i="1"/>
  <c r="AC1506" i="1"/>
  <c r="AB1506" i="1"/>
  <c r="AA1506" i="1"/>
  <c r="Z1506" i="1"/>
  <c r="V1506" i="1"/>
  <c r="T1506" i="1"/>
  <c r="S1506" i="1"/>
  <c r="R1506" i="1"/>
  <c r="Q1506" i="1"/>
  <c r="AE1505" i="1"/>
  <c r="AD1505" i="1"/>
  <c r="AC1505" i="1"/>
  <c r="AB1505" i="1"/>
  <c r="AA1505" i="1"/>
  <c r="Z1505" i="1"/>
  <c r="V1505" i="1"/>
  <c r="T1505" i="1"/>
  <c r="S1505" i="1"/>
  <c r="R1505" i="1"/>
  <c r="Q1505" i="1"/>
  <c r="AE1504" i="1"/>
  <c r="AD1504" i="1"/>
  <c r="AC1504" i="1"/>
  <c r="AB1504" i="1"/>
  <c r="AA1504" i="1"/>
  <c r="Z1504" i="1"/>
  <c r="V1504" i="1"/>
  <c r="T1504" i="1"/>
  <c r="S1504" i="1"/>
  <c r="R1504" i="1"/>
  <c r="Q1504" i="1"/>
  <c r="AE1503" i="1"/>
  <c r="AD1503" i="1"/>
  <c r="AC1503" i="1"/>
  <c r="AB1503" i="1"/>
  <c r="AA1503" i="1"/>
  <c r="Z1503" i="1"/>
  <c r="V1503" i="1"/>
  <c r="T1503" i="1"/>
  <c r="S1503" i="1"/>
  <c r="R1503" i="1"/>
  <c r="Q1503" i="1"/>
  <c r="AE1502" i="1"/>
  <c r="AD1502" i="1"/>
  <c r="AC1502" i="1"/>
  <c r="AB1502" i="1"/>
  <c r="AA1502" i="1"/>
  <c r="Z1502" i="1"/>
  <c r="V1502" i="1"/>
  <c r="T1502" i="1"/>
  <c r="S1502" i="1"/>
  <c r="R1502" i="1"/>
  <c r="Q1502" i="1"/>
  <c r="AE1501" i="1"/>
  <c r="AD1501" i="1"/>
  <c r="AC1501" i="1"/>
  <c r="AB1501" i="1"/>
  <c r="AA1501" i="1"/>
  <c r="Z1501" i="1"/>
  <c r="V1501" i="1"/>
  <c r="T1501" i="1"/>
  <c r="S1501" i="1"/>
  <c r="R1501" i="1"/>
  <c r="Q1501" i="1"/>
  <c r="AE1500" i="1"/>
  <c r="AD1500" i="1"/>
  <c r="AC1500" i="1"/>
  <c r="AB1500" i="1"/>
  <c r="AA1500" i="1"/>
  <c r="Z1500" i="1"/>
  <c r="V1500" i="1"/>
  <c r="T1500" i="1"/>
  <c r="S1500" i="1"/>
  <c r="R1500" i="1"/>
  <c r="Q1500" i="1"/>
  <c r="AE1499" i="1"/>
  <c r="AD1499" i="1"/>
  <c r="AC1499" i="1"/>
  <c r="AB1499" i="1"/>
  <c r="AA1499" i="1"/>
  <c r="Z1499" i="1"/>
  <c r="V1499" i="1"/>
  <c r="T1499" i="1"/>
  <c r="S1499" i="1"/>
  <c r="R1499" i="1"/>
  <c r="Q1499" i="1"/>
  <c r="AE1498" i="1"/>
  <c r="AD1498" i="1"/>
  <c r="AC1498" i="1"/>
  <c r="AB1498" i="1"/>
  <c r="AA1498" i="1"/>
  <c r="Z1498" i="1"/>
  <c r="V1498" i="1"/>
  <c r="T1498" i="1"/>
  <c r="S1498" i="1"/>
  <c r="R1498" i="1"/>
  <c r="Q1498" i="1"/>
  <c r="AE1497" i="1"/>
  <c r="AD1497" i="1"/>
  <c r="AC1497" i="1"/>
  <c r="AB1497" i="1"/>
  <c r="AA1497" i="1"/>
  <c r="Z1497" i="1"/>
  <c r="V1497" i="1"/>
  <c r="T1497" i="1"/>
  <c r="S1497" i="1"/>
  <c r="R1497" i="1"/>
  <c r="Q1497" i="1"/>
  <c r="AE1496" i="1"/>
  <c r="AD1496" i="1"/>
  <c r="AC1496" i="1"/>
  <c r="AB1496" i="1"/>
  <c r="AA1496" i="1"/>
  <c r="Z1496" i="1"/>
  <c r="V1496" i="1"/>
  <c r="T1496" i="1"/>
  <c r="S1496" i="1"/>
  <c r="R1496" i="1"/>
  <c r="Q1496" i="1"/>
  <c r="AE1495" i="1"/>
  <c r="AD1495" i="1"/>
  <c r="AC1495" i="1"/>
  <c r="AB1495" i="1"/>
  <c r="AA1495" i="1"/>
  <c r="Z1495" i="1"/>
  <c r="V1495" i="1"/>
  <c r="T1495" i="1"/>
  <c r="S1495" i="1"/>
  <c r="R1495" i="1"/>
  <c r="Q1495" i="1"/>
  <c r="AE1494" i="1"/>
  <c r="AD1494" i="1"/>
  <c r="AC1494" i="1"/>
  <c r="AB1494" i="1"/>
  <c r="AA1494" i="1"/>
  <c r="Z1494" i="1"/>
  <c r="V1494" i="1"/>
  <c r="T1494" i="1"/>
  <c r="S1494" i="1"/>
  <c r="R1494" i="1"/>
  <c r="Q1494" i="1"/>
  <c r="AE1493" i="1"/>
  <c r="AD1493" i="1"/>
  <c r="AC1493" i="1"/>
  <c r="AB1493" i="1"/>
  <c r="AA1493" i="1"/>
  <c r="Z1493" i="1"/>
  <c r="V1493" i="1"/>
  <c r="T1493" i="1"/>
  <c r="S1493" i="1"/>
  <c r="R1493" i="1"/>
  <c r="Q1493" i="1"/>
  <c r="AE1492" i="1"/>
  <c r="AD1492" i="1"/>
  <c r="AC1492" i="1"/>
  <c r="AB1492" i="1"/>
  <c r="AA1492" i="1"/>
  <c r="Z1492" i="1"/>
  <c r="V1492" i="1"/>
  <c r="T1492" i="1"/>
  <c r="S1492" i="1"/>
  <c r="R1492" i="1"/>
  <c r="Q1492" i="1"/>
  <c r="AE1491" i="1"/>
  <c r="AD1491" i="1"/>
  <c r="AC1491" i="1"/>
  <c r="AB1491" i="1"/>
  <c r="AA1491" i="1"/>
  <c r="Z1491" i="1"/>
  <c r="V1491" i="1"/>
  <c r="T1491" i="1"/>
  <c r="S1491" i="1"/>
  <c r="R1491" i="1"/>
  <c r="Q1491" i="1"/>
  <c r="AE1490" i="1"/>
  <c r="AD1490" i="1"/>
  <c r="AC1490" i="1"/>
  <c r="AB1490" i="1"/>
  <c r="AA1490" i="1"/>
  <c r="Z1490" i="1"/>
  <c r="V1490" i="1"/>
  <c r="T1490" i="1"/>
  <c r="S1490" i="1"/>
  <c r="R1490" i="1"/>
  <c r="Q1490" i="1"/>
  <c r="AE1489" i="1"/>
  <c r="AD1489" i="1"/>
  <c r="AC1489" i="1"/>
  <c r="AB1489" i="1"/>
  <c r="AA1489" i="1"/>
  <c r="Z1489" i="1"/>
  <c r="V1489" i="1"/>
  <c r="T1489" i="1"/>
  <c r="S1489" i="1"/>
  <c r="R1489" i="1"/>
  <c r="Q1489" i="1"/>
  <c r="AE1488" i="1"/>
  <c r="AD1488" i="1"/>
  <c r="AC1488" i="1"/>
  <c r="AB1488" i="1"/>
  <c r="AA1488" i="1"/>
  <c r="Z1488" i="1"/>
  <c r="V1488" i="1"/>
  <c r="T1488" i="1"/>
  <c r="S1488" i="1"/>
  <c r="R1488" i="1"/>
  <c r="Q1488" i="1"/>
  <c r="AE1487" i="1"/>
  <c r="AD1487" i="1"/>
  <c r="AC1487" i="1"/>
  <c r="AB1487" i="1"/>
  <c r="AA1487" i="1"/>
  <c r="Z1487" i="1"/>
  <c r="V1487" i="1"/>
  <c r="T1487" i="1"/>
  <c r="S1487" i="1"/>
  <c r="R1487" i="1"/>
  <c r="Q1487" i="1"/>
  <c r="AE1486" i="1"/>
  <c r="AD1486" i="1"/>
  <c r="AC1486" i="1"/>
  <c r="AB1486" i="1"/>
  <c r="AA1486" i="1"/>
  <c r="Z1486" i="1"/>
  <c r="V1486" i="1"/>
  <c r="T1486" i="1"/>
  <c r="S1486" i="1"/>
  <c r="R1486" i="1"/>
  <c r="Q1486" i="1"/>
  <c r="AE1485" i="1"/>
  <c r="AD1485" i="1"/>
  <c r="AC1485" i="1"/>
  <c r="AB1485" i="1"/>
  <c r="AA1485" i="1"/>
  <c r="Z1485" i="1"/>
  <c r="V1485" i="1"/>
  <c r="T1485" i="1"/>
  <c r="S1485" i="1"/>
  <c r="R1485" i="1"/>
  <c r="Q1485" i="1"/>
  <c r="AE1484" i="1"/>
  <c r="AD1484" i="1"/>
  <c r="AC1484" i="1"/>
  <c r="AB1484" i="1"/>
  <c r="AA1484" i="1"/>
  <c r="Z1484" i="1"/>
  <c r="V1484" i="1"/>
  <c r="T1484" i="1"/>
  <c r="S1484" i="1"/>
  <c r="R1484" i="1"/>
  <c r="Q1484" i="1"/>
  <c r="AE1483" i="1"/>
  <c r="AD1483" i="1"/>
  <c r="AC1483" i="1"/>
  <c r="AB1483" i="1"/>
  <c r="AA1483" i="1"/>
  <c r="Z1483" i="1"/>
  <c r="V1483" i="1"/>
  <c r="T1483" i="1"/>
  <c r="S1483" i="1"/>
  <c r="R1483" i="1"/>
  <c r="Q1483" i="1"/>
  <c r="AE1482" i="1"/>
  <c r="AD1482" i="1"/>
  <c r="AC1482" i="1"/>
  <c r="AB1482" i="1"/>
  <c r="AA1482" i="1"/>
  <c r="Z1482" i="1"/>
  <c r="V1482" i="1"/>
  <c r="T1482" i="1"/>
  <c r="S1482" i="1"/>
  <c r="R1482" i="1"/>
  <c r="Q1482" i="1"/>
  <c r="AE1481" i="1"/>
  <c r="AD1481" i="1"/>
  <c r="AC1481" i="1"/>
  <c r="AB1481" i="1"/>
  <c r="AA1481" i="1"/>
  <c r="Z1481" i="1"/>
  <c r="V1481" i="1"/>
  <c r="T1481" i="1"/>
  <c r="S1481" i="1"/>
  <c r="R1481" i="1"/>
  <c r="Q1481" i="1"/>
  <c r="AE1480" i="1"/>
  <c r="AD1480" i="1"/>
  <c r="AC1480" i="1"/>
  <c r="AB1480" i="1"/>
  <c r="AA1480" i="1"/>
  <c r="Z1480" i="1"/>
  <c r="V1480" i="1"/>
  <c r="T1480" i="1"/>
  <c r="S1480" i="1"/>
  <c r="R1480" i="1"/>
  <c r="Q1480" i="1"/>
  <c r="AE1479" i="1"/>
  <c r="AD1479" i="1"/>
  <c r="AC1479" i="1"/>
  <c r="AB1479" i="1"/>
  <c r="AA1479" i="1"/>
  <c r="Z1479" i="1"/>
  <c r="V1479" i="1"/>
  <c r="T1479" i="1"/>
  <c r="S1479" i="1"/>
  <c r="R1479" i="1"/>
  <c r="Q1479" i="1"/>
  <c r="AE1478" i="1"/>
  <c r="AD1478" i="1"/>
  <c r="AC1478" i="1"/>
  <c r="AB1478" i="1"/>
  <c r="AA1478" i="1"/>
  <c r="Z1478" i="1"/>
  <c r="V1478" i="1"/>
  <c r="T1478" i="1"/>
  <c r="S1478" i="1"/>
  <c r="R1478" i="1"/>
  <c r="Q1478" i="1"/>
  <c r="AE1477" i="1"/>
  <c r="AD1477" i="1"/>
  <c r="AC1477" i="1"/>
  <c r="AB1477" i="1"/>
  <c r="AA1477" i="1"/>
  <c r="Z1477" i="1"/>
  <c r="V1477" i="1"/>
  <c r="T1477" i="1"/>
  <c r="S1477" i="1"/>
  <c r="R1477" i="1"/>
  <c r="Q1477" i="1"/>
  <c r="AE1476" i="1"/>
  <c r="AD1476" i="1"/>
  <c r="AC1476" i="1"/>
  <c r="AB1476" i="1"/>
  <c r="AA1476" i="1"/>
  <c r="Z1476" i="1"/>
  <c r="V1476" i="1"/>
  <c r="T1476" i="1"/>
  <c r="S1476" i="1"/>
  <c r="R1476" i="1"/>
  <c r="Q1476" i="1"/>
  <c r="AE1475" i="1"/>
  <c r="AD1475" i="1"/>
  <c r="AC1475" i="1"/>
  <c r="AB1475" i="1"/>
  <c r="AA1475" i="1"/>
  <c r="Z1475" i="1"/>
  <c r="V1475" i="1"/>
  <c r="T1475" i="1"/>
  <c r="S1475" i="1"/>
  <c r="R1475" i="1"/>
  <c r="Q1475" i="1"/>
  <c r="AE1474" i="1"/>
  <c r="AD1474" i="1"/>
  <c r="AC1474" i="1"/>
  <c r="AB1474" i="1"/>
  <c r="AA1474" i="1"/>
  <c r="Z1474" i="1"/>
  <c r="V1474" i="1"/>
  <c r="T1474" i="1"/>
  <c r="S1474" i="1"/>
  <c r="R1474" i="1"/>
  <c r="Q1474" i="1"/>
  <c r="AE1473" i="1"/>
  <c r="AD1473" i="1"/>
  <c r="AC1473" i="1"/>
  <c r="AB1473" i="1"/>
  <c r="AA1473" i="1"/>
  <c r="Z1473" i="1"/>
  <c r="V1473" i="1"/>
  <c r="T1473" i="1"/>
  <c r="S1473" i="1"/>
  <c r="R1473" i="1"/>
  <c r="Q1473" i="1"/>
  <c r="AE1472" i="1"/>
  <c r="AD1472" i="1"/>
  <c r="AC1472" i="1"/>
  <c r="AB1472" i="1"/>
  <c r="AA1472" i="1"/>
  <c r="Z1472" i="1"/>
  <c r="V1472" i="1"/>
  <c r="T1472" i="1"/>
  <c r="S1472" i="1"/>
  <c r="R1472" i="1"/>
  <c r="Q1472" i="1"/>
  <c r="AE1471" i="1"/>
  <c r="AD1471" i="1"/>
  <c r="AC1471" i="1"/>
  <c r="AB1471" i="1"/>
  <c r="AA1471" i="1"/>
  <c r="Z1471" i="1"/>
  <c r="V1471" i="1"/>
  <c r="T1471" i="1"/>
  <c r="S1471" i="1"/>
  <c r="R1471" i="1"/>
  <c r="Q1471" i="1"/>
  <c r="AE1470" i="1"/>
  <c r="AD1470" i="1"/>
  <c r="AC1470" i="1"/>
  <c r="AB1470" i="1"/>
  <c r="AA1470" i="1"/>
  <c r="Z1470" i="1"/>
  <c r="V1470" i="1"/>
  <c r="T1470" i="1"/>
  <c r="S1470" i="1"/>
  <c r="R1470" i="1"/>
  <c r="Q1470" i="1"/>
  <c r="AE1469" i="1"/>
  <c r="AD1469" i="1"/>
  <c r="AC1469" i="1"/>
  <c r="AB1469" i="1"/>
  <c r="AA1469" i="1"/>
  <c r="Z1469" i="1"/>
  <c r="V1469" i="1"/>
  <c r="T1469" i="1"/>
  <c r="S1469" i="1"/>
  <c r="R1469" i="1"/>
  <c r="Q1469" i="1"/>
  <c r="AE1468" i="1"/>
  <c r="AD1468" i="1"/>
  <c r="AC1468" i="1"/>
  <c r="AB1468" i="1"/>
  <c r="AA1468" i="1"/>
  <c r="Z1468" i="1"/>
  <c r="V1468" i="1"/>
  <c r="T1468" i="1"/>
  <c r="S1468" i="1"/>
  <c r="R1468" i="1"/>
  <c r="Q1468" i="1"/>
  <c r="AE1467" i="1"/>
  <c r="AD1467" i="1"/>
  <c r="AC1467" i="1"/>
  <c r="AB1467" i="1"/>
  <c r="AA1467" i="1"/>
  <c r="Z1467" i="1"/>
  <c r="V1467" i="1"/>
  <c r="T1467" i="1"/>
  <c r="S1467" i="1"/>
  <c r="R1467" i="1"/>
  <c r="Q1467" i="1"/>
  <c r="AE1466" i="1"/>
  <c r="AD1466" i="1"/>
  <c r="AC1466" i="1"/>
  <c r="AB1466" i="1"/>
  <c r="AA1466" i="1"/>
  <c r="Z1466" i="1"/>
  <c r="V1466" i="1"/>
  <c r="T1466" i="1"/>
  <c r="S1466" i="1"/>
  <c r="R1466" i="1"/>
  <c r="Q1466" i="1"/>
  <c r="AE1465" i="1"/>
  <c r="AD1465" i="1"/>
  <c r="AC1465" i="1"/>
  <c r="AB1465" i="1"/>
  <c r="AA1465" i="1"/>
  <c r="Z1465" i="1"/>
  <c r="V1465" i="1"/>
  <c r="T1465" i="1"/>
  <c r="S1465" i="1"/>
  <c r="R1465" i="1"/>
  <c r="Q1465" i="1"/>
  <c r="AE1464" i="1"/>
  <c r="AD1464" i="1"/>
  <c r="AC1464" i="1"/>
  <c r="AB1464" i="1"/>
  <c r="AA1464" i="1"/>
  <c r="Z1464" i="1"/>
  <c r="V1464" i="1"/>
  <c r="T1464" i="1"/>
  <c r="S1464" i="1"/>
  <c r="R1464" i="1"/>
  <c r="Q1464" i="1"/>
  <c r="AE1463" i="1"/>
  <c r="AD1463" i="1"/>
  <c r="AC1463" i="1"/>
  <c r="AB1463" i="1"/>
  <c r="AA1463" i="1"/>
  <c r="Z1463" i="1"/>
  <c r="V1463" i="1"/>
  <c r="T1463" i="1"/>
  <c r="S1463" i="1"/>
  <c r="R1463" i="1"/>
  <c r="Q1463" i="1"/>
  <c r="AE1462" i="1"/>
  <c r="AD1462" i="1"/>
  <c r="AC1462" i="1"/>
  <c r="AB1462" i="1"/>
  <c r="AA1462" i="1"/>
  <c r="Z1462" i="1"/>
  <c r="V1462" i="1"/>
  <c r="T1462" i="1"/>
  <c r="S1462" i="1"/>
  <c r="R1462" i="1"/>
  <c r="Q1462" i="1"/>
  <c r="AE1461" i="1"/>
  <c r="AD1461" i="1"/>
  <c r="AC1461" i="1"/>
  <c r="AB1461" i="1"/>
  <c r="AA1461" i="1"/>
  <c r="Z1461" i="1"/>
  <c r="V1461" i="1"/>
  <c r="T1461" i="1"/>
  <c r="S1461" i="1"/>
  <c r="R1461" i="1"/>
  <c r="Q1461" i="1"/>
  <c r="AE1460" i="1"/>
  <c r="AD1460" i="1"/>
  <c r="AC1460" i="1"/>
  <c r="AB1460" i="1"/>
  <c r="AA1460" i="1"/>
  <c r="Z1460" i="1"/>
  <c r="V1460" i="1"/>
  <c r="T1460" i="1"/>
  <c r="S1460" i="1"/>
  <c r="R1460" i="1"/>
  <c r="Q1460" i="1"/>
  <c r="AE1459" i="1"/>
  <c r="AD1459" i="1"/>
  <c r="AC1459" i="1"/>
  <c r="AB1459" i="1"/>
  <c r="AA1459" i="1"/>
  <c r="Z1459" i="1"/>
  <c r="V1459" i="1"/>
  <c r="T1459" i="1"/>
  <c r="S1459" i="1"/>
  <c r="R1459" i="1"/>
  <c r="Q1459" i="1"/>
  <c r="AE1458" i="1"/>
  <c r="AD1458" i="1"/>
  <c r="AC1458" i="1"/>
  <c r="AB1458" i="1"/>
  <c r="AA1458" i="1"/>
  <c r="Z1458" i="1"/>
  <c r="V1458" i="1"/>
  <c r="T1458" i="1"/>
  <c r="S1458" i="1"/>
  <c r="R1458" i="1"/>
  <c r="Q1458" i="1"/>
  <c r="AE1457" i="1"/>
  <c r="AD1457" i="1"/>
  <c r="AC1457" i="1"/>
  <c r="AB1457" i="1"/>
  <c r="AA1457" i="1"/>
  <c r="Z1457" i="1"/>
  <c r="V1457" i="1"/>
  <c r="T1457" i="1"/>
  <c r="S1457" i="1"/>
  <c r="R1457" i="1"/>
  <c r="Q1457" i="1"/>
  <c r="AE1456" i="1"/>
  <c r="AD1456" i="1"/>
  <c r="AC1456" i="1"/>
  <c r="AB1456" i="1"/>
  <c r="AA1456" i="1"/>
  <c r="Z1456" i="1"/>
  <c r="V1456" i="1"/>
  <c r="T1456" i="1"/>
  <c r="S1456" i="1"/>
  <c r="R1456" i="1"/>
  <c r="Q1456" i="1"/>
  <c r="AE1455" i="1"/>
  <c r="AD1455" i="1"/>
  <c r="AC1455" i="1"/>
  <c r="AB1455" i="1"/>
  <c r="AA1455" i="1"/>
  <c r="Z1455" i="1"/>
  <c r="V1455" i="1"/>
  <c r="T1455" i="1"/>
  <c r="S1455" i="1"/>
  <c r="R1455" i="1"/>
  <c r="Q1455" i="1"/>
  <c r="AE1454" i="1"/>
  <c r="AD1454" i="1"/>
  <c r="AC1454" i="1"/>
  <c r="AB1454" i="1"/>
  <c r="AA1454" i="1"/>
  <c r="Z1454" i="1"/>
  <c r="V1454" i="1"/>
  <c r="T1454" i="1"/>
  <c r="S1454" i="1"/>
  <c r="R1454" i="1"/>
  <c r="Q1454" i="1"/>
  <c r="AE1453" i="1"/>
  <c r="AD1453" i="1"/>
  <c r="AC1453" i="1"/>
  <c r="AB1453" i="1"/>
  <c r="AA1453" i="1"/>
  <c r="Z1453" i="1"/>
  <c r="V1453" i="1"/>
  <c r="T1453" i="1"/>
  <c r="S1453" i="1"/>
  <c r="R1453" i="1"/>
  <c r="Q1453" i="1"/>
  <c r="AE1452" i="1"/>
  <c r="AD1452" i="1"/>
  <c r="AC1452" i="1"/>
  <c r="AB1452" i="1"/>
  <c r="AA1452" i="1"/>
  <c r="Z1452" i="1"/>
  <c r="V1452" i="1"/>
  <c r="T1452" i="1"/>
  <c r="S1452" i="1"/>
  <c r="R1452" i="1"/>
  <c r="Q1452" i="1"/>
  <c r="AE1451" i="1"/>
  <c r="AD1451" i="1"/>
  <c r="AC1451" i="1"/>
  <c r="AB1451" i="1"/>
  <c r="AA1451" i="1"/>
  <c r="Z1451" i="1"/>
  <c r="V1451" i="1"/>
  <c r="T1451" i="1"/>
  <c r="S1451" i="1"/>
  <c r="R1451" i="1"/>
  <c r="Q1451" i="1"/>
  <c r="AE1450" i="1"/>
  <c r="AD1450" i="1"/>
  <c r="AC1450" i="1"/>
  <c r="AB1450" i="1"/>
  <c r="AA1450" i="1"/>
  <c r="Z1450" i="1"/>
  <c r="V1450" i="1"/>
  <c r="T1450" i="1"/>
  <c r="S1450" i="1"/>
  <c r="R1450" i="1"/>
  <c r="Q1450" i="1"/>
  <c r="AE1449" i="1"/>
  <c r="AD1449" i="1"/>
  <c r="AC1449" i="1"/>
  <c r="AB1449" i="1"/>
  <c r="AA1449" i="1"/>
  <c r="Z1449" i="1"/>
  <c r="V1449" i="1"/>
  <c r="T1449" i="1"/>
  <c r="S1449" i="1"/>
  <c r="R1449" i="1"/>
  <c r="Q1449" i="1"/>
  <c r="AE1448" i="1"/>
  <c r="AD1448" i="1"/>
  <c r="AC1448" i="1"/>
  <c r="AB1448" i="1"/>
  <c r="AA1448" i="1"/>
  <c r="Z1448" i="1"/>
  <c r="V1448" i="1"/>
  <c r="T1448" i="1"/>
  <c r="S1448" i="1"/>
  <c r="R1448" i="1"/>
  <c r="Q1448" i="1"/>
  <c r="AE1447" i="1"/>
  <c r="AD1447" i="1"/>
  <c r="AC1447" i="1"/>
  <c r="AB1447" i="1"/>
  <c r="AA1447" i="1"/>
  <c r="Z1447" i="1"/>
  <c r="V1447" i="1"/>
  <c r="T1447" i="1"/>
  <c r="S1447" i="1"/>
  <c r="R1447" i="1"/>
  <c r="Q1447" i="1"/>
  <c r="AE1446" i="1"/>
  <c r="AD1446" i="1"/>
  <c r="AC1446" i="1"/>
  <c r="AB1446" i="1"/>
  <c r="AA1446" i="1"/>
  <c r="Z1446" i="1"/>
  <c r="V1446" i="1"/>
  <c r="T1446" i="1"/>
  <c r="S1446" i="1"/>
  <c r="R1446" i="1"/>
  <c r="Q1446" i="1"/>
  <c r="AE1445" i="1"/>
  <c r="AD1445" i="1"/>
  <c r="AC1445" i="1"/>
  <c r="AB1445" i="1"/>
  <c r="AA1445" i="1"/>
  <c r="Z1445" i="1"/>
  <c r="V1445" i="1"/>
  <c r="T1445" i="1"/>
  <c r="S1445" i="1"/>
  <c r="R1445" i="1"/>
  <c r="Q1445" i="1"/>
  <c r="AE1444" i="1"/>
  <c r="AD1444" i="1"/>
  <c r="AC1444" i="1"/>
  <c r="AB1444" i="1"/>
  <c r="AA1444" i="1"/>
  <c r="Z1444" i="1"/>
  <c r="V1444" i="1"/>
  <c r="T1444" i="1"/>
  <c r="S1444" i="1"/>
  <c r="R1444" i="1"/>
  <c r="Q1444" i="1"/>
  <c r="AE1443" i="1"/>
  <c r="AD1443" i="1"/>
  <c r="AC1443" i="1"/>
  <c r="AB1443" i="1"/>
  <c r="AA1443" i="1"/>
  <c r="Z1443" i="1"/>
  <c r="V1443" i="1"/>
  <c r="T1443" i="1"/>
  <c r="S1443" i="1"/>
  <c r="R1443" i="1"/>
  <c r="Q1443" i="1"/>
  <c r="AE1442" i="1"/>
  <c r="AD1442" i="1"/>
  <c r="AC1442" i="1"/>
  <c r="AB1442" i="1"/>
  <c r="AA1442" i="1"/>
  <c r="Z1442" i="1"/>
  <c r="V1442" i="1"/>
  <c r="T1442" i="1"/>
  <c r="S1442" i="1"/>
  <c r="R1442" i="1"/>
  <c r="Q1442" i="1"/>
  <c r="AE1441" i="1"/>
  <c r="AD1441" i="1"/>
  <c r="AC1441" i="1"/>
  <c r="AB1441" i="1"/>
  <c r="AA1441" i="1"/>
  <c r="Z1441" i="1"/>
  <c r="V1441" i="1"/>
  <c r="T1441" i="1"/>
  <c r="S1441" i="1"/>
  <c r="R1441" i="1"/>
  <c r="Q1441" i="1"/>
  <c r="AE1440" i="1"/>
  <c r="AD1440" i="1"/>
  <c r="AC1440" i="1"/>
  <c r="AB1440" i="1"/>
  <c r="AA1440" i="1"/>
  <c r="Z1440" i="1"/>
  <c r="V1440" i="1"/>
  <c r="T1440" i="1"/>
  <c r="S1440" i="1"/>
  <c r="R1440" i="1"/>
  <c r="Q1440" i="1"/>
  <c r="AE1439" i="1"/>
  <c r="AD1439" i="1"/>
  <c r="AC1439" i="1"/>
  <c r="AB1439" i="1"/>
  <c r="AA1439" i="1"/>
  <c r="Z1439" i="1"/>
  <c r="V1439" i="1"/>
  <c r="T1439" i="1"/>
  <c r="S1439" i="1"/>
  <c r="R1439" i="1"/>
  <c r="Q1439" i="1"/>
  <c r="AE1438" i="1"/>
  <c r="AD1438" i="1"/>
  <c r="AC1438" i="1"/>
  <c r="AB1438" i="1"/>
  <c r="AA1438" i="1"/>
  <c r="Z1438" i="1"/>
  <c r="V1438" i="1"/>
  <c r="T1438" i="1"/>
  <c r="S1438" i="1"/>
  <c r="R1438" i="1"/>
  <c r="Q1438" i="1"/>
  <c r="AE1437" i="1"/>
  <c r="AD1437" i="1"/>
  <c r="AC1437" i="1"/>
  <c r="AB1437" i="1"/>
  <c r="AA1437" i="1"/>
  <c r="Z1437" i="1"/>
  <c r="V1437" i="1"/>
  <c r="T1437" i="1"/>
  <c r="S1437" i="1"/>
  <c r="R1437" i="1"/>
  <c r="Q1437" i="1"/>
  <c r="AE1436" i="1"/>
  <c r="AD1436" i="1"/>
  <c r="AC1436" i="1"/>
  <c r="AB1436" i="1"/>
  <c r="AA1436" i="1"/>
  <c r="Z1436" i="1"/>
  <c r="V1436" i="1"/>
  <c r="T1436" i="1"/>
  <c r="S1436" i="1"/>
  <c r="R1436" i="1"/>
  <c r="Q1436" i="1"/>
  <c r="AE1435" i="1"/>
  <c r="AD1435" i="1"/>
  <c r="AC1435" i="1"/>
  <c r="AB1435" i="1"/>
  <c r="AA1435" i="1"/>
  <c r="Z1435" i="1"/>
  <c r="V1435" i="1"/>
  <c r="T1435" i="1"/>
  <c r="S1435" i="1"/>
  <c r="R1435" i="1"/>
  <c r="Q1435" i="1"/>
  <c r="AE1434" i="1"/>
  <c r="AD1434" i="1"/>
  <c r="AC1434" i="1"/>
  <c r="AB1434" i="1"/>
  <c r="AA1434" i="1"/>
  <c r="Z1434" i="1"/>
  <c r="V1434" i="1"/>
  <c r="T1434" i="1"/>
  <c r="S1434" i="1"/>
  <c r="R1434" i="1"/>
  <c r="Q1434" i="1"/>
  <c r="AE1433" i="1"/>
  <c r="AD1433" i="1"/>
  <c r="AC1433" i="1"/>
  <c r="AB1433" i="1"/>
  <c r="AA1433" i="1"/>
  <c r="Z1433" i="1"/>
  <c r="V1433" i="1"/>
  <c r="T1433" i="1"/>
  <c r="S1433" i="1"/>
  <c r="R1433" i="1"/>
  <c r="Q1433" i="1"/>
  <c r="AE1432" i="1"/>
  <c r="AD1432" i="1"/>
  <c r="AC1432" i="1"/>
  <c r="AB1432" i="1"/>
  <c r="AA1432" i="1"/>
  <c r="Z1432" i="1"/>
  <c r="V1432" i="1"/>
  <c r="T1432" i="1"/>
  <c r="S1432" i="1"/>
  <c r="R1432" i="1"/>
  <c r="Q1432" i="1"/>
  <c r="AE1431" i="1"/>
  <c r="AD1431" i="1"/>
  <c r="AC1431" i="1"/>
  <c r="AB1431" i="1"/>
  <c r="AA1431" i="1"/>
  <c r="Z1431" i="1"/>
  <c r="V1431" i="1"/>
  <c r="T1431" i="1"/>
  <c r="S1431" i="1"/>
  <c r="R1431" i="1"/>
  <c r="Q1431" i="1"/>
  <c r="AE1430" i="1"/>
  <c r="AD1430" i="1"/>
  <c r="AC1430" i="1"/>
  <c r="AB1430" i="1"/>
  <c r="AA1430" i="1"/>
  <c r="Z1430" i="1"/>
  <c r="V1430" i="1"/>
  <c r="T1430" i="1"/>
  <c r="S1430" i="1"/>
  <c r="R1430" i="1"/>
  <c r="Q1430" i="1"/>
  <c r="AE1429" i="1"/>
  <c r="AD1429" i="1"/>
  <c r="AC1429" i="1"/>
  <c r="AB1429" i="1"/>
  <c r="AA1429" i="1"/>
  <c r="Z1429" i="1"/>
  <c r="V1429" i="1"/>
  <c r="T1429" i="1"/>
  <c r="S1429" i="1"/>
  <c r="R1429" i="1"/>
  <c r="Q1429" i="1"/>
  <c r="AE1428" i="1"/>
  <c r="AD1428" i="1"/>
  <c r="AC1428" i="1"/>
  <c r="AB1428" i="1"/>
  <c r="AA1428" i="1"/>
  <c r="Z1428" i="1"/>
  <c r="V1428" i="1"/>
  <c r="T1428" i="1"/>
  <c r="S1428" i="1"/>
  <c r="R1428" i="1"/>
  <c r="Q1428" i="1"/>
  <c r="AE1427" i="1"/>
  <c r="AD1427" i="1"/>
  <c r="AC1427" i="1"/>
  <c r="AB1427" i="1"/>
  <c r="AA1427" i="1"/>
  <c r="Z1427" i="1"/>
  <c r="V1427" i="1"/>
  <c r="T1427" i="1"/>
  <c r="S1427" i="1"/>
  <c r="R1427" i="1"/>
  <c r="Q1427" i="1"/>
  <c r="AE1426" i="1"/>
  <c r="AD1426" i="1"/>
  <c r="AC1426" i="1"/>
  <c r="AB1426" i="1"/>
  <c r="AA1426" i="1"/>
  <c r="Z1426" i="1"/>
  <c r="V1426" i="1"/>
  <c r="T1426" i="1"/>
  <c r="S1426" i="1"/>
  <c r="R1426" i="1"/>
  <c r="Q1426" i="1"/>
  <c r="AE1425" i="1"/>
  <c r="AD1425" i="1"/>
  <c r="AC1425" i="1"/>
  <c r="AB1425" i="1"/>
  <c r="AA1425" i="1"/>
  <c r="Z1425" i="1"/>
  <c r="V1425" i="1"/>
  <c r="T1425" i="1"/>
  <c r="S1425" i="1"/>
  <c r="R1425" i="1"/>
  <c r="Q1425" i="1"/>
  <c r="AE1424" i="1"/>
  <c r="AD1424" i="1"/>
  <c r="AC1424" i="1"/>
  <c r="AB1424" i="1"/>
  <c r="AA1424" i="1"/>
  <c r="Z1424" i="1"/>
  <c r="V1424" i="1"/>
  <c r="T1424" i="1"/>
  <c r="S1424" i="1"/>
  <c r="R1424" i="1"/>
  <c r="Q1424" i="1"/>
  <c r="AE1423" i="1"/>
  <c r="AD1423" i="1"/>
  <c r="AC1423" i="1"/>
  <c r="AB1423" i="1"/>
  <c r="AA1423" i="1"/>
  <c r="Z1423" i="1"/>
  <c r="V1423" i="1"/>
  <c r="T1423" i="1"/>
  <c r="S1423" i="1"/>
  <c r="R1423" i="1"/>
  <c r="Q1423" i="1"/>
  <c r="AE1422" i="1"/>
  <c r="AD1422" i="1"/>
  <c r="AC1422" i="1"/>
  <c r="AB1422" i="1"/>
  <c r="AA1422" i="1"/>
  <c r="Z1422" i="1"/>
  <c r="V1422" i="1"/>
  <c r="T1422" i="1"/>
  <c r="S1422" i="1"/>
  <c r="R1422" i="1"/>
  <c r="Q1422" i="1"/>
  <c r="AE1421" i="1"/>
  <c r="AD1421" i="1"/>
  <c r="AC1421" i="1"/>
  <c r="AB1421" i="1"/>
  <c r="AA1421" i="1"/>
  <c r="Z1421" i="1"/>
  <c r="V1421" i="1"/>
  <c r="T1421" i="1"/>
  <c r="S1421" i="1"/>
  <c r="R1421" i="1"/>
  <c r="Q1421" i="1"/>
  <c r="AE1420" i="1"/>
  <c r="AD1420" i="1"/>
  <c r="AC1420" i="1"/>
  <c r="AB1420" i="1"/>
  <c r="AA1420" i="1"/>
  <c r="Z1420" i="1"/>
  <c r="V1420" i="1"/>
  <c r="T1420" i="1"/>
  <c r="S1420" i="1"/>
  <c r="R1420" i="1"/>
  <c r="Q1420" i="1"/>
  <c r="AE1419" i="1"/>
  <c r="AD1419" i="1"/>
  <c r="AC1419" i="1"/>
  <c r="AB1419" i="1"/>
  <c r="AA1419" i="1"/>
  <c r="Z1419" i="1"/>
  <c r="V1419" i="1"/>
  <c r="T1419" i="1"/>
  <c r="S1419" i="1"/>
  <c r="R1419" i="1"/>
  <c r="Q1419" i="1"/>
  <c r="AE1418" i="1"/>
  <c r="AD1418" i="1"/>
  <c r="AC1418" i="1"/>
  <c r="AB1418" i="1"/>
  <c r="AA1418" i="1"/>
  <c r="Z1418" i="1"/>
  <c r="V1418" i="1"/>
  <c r="T1418" i="1"/>
  <c r="S1418" i="1"/>
  <c r="R1418" i="1"/>
  <c r="Q1418" i="1"/>
  <c r="AE1417" i="1"/>
  <c r="AD1417" i="1"/>
  <c r="AC1417" i="1"/>
  <c r="AB1417" i="1"/>
  <c r="AA1417" i="1"/>
  <c r="Z1417" i="1"/>
  <c r="V1417" i="1"/>
  <c r="T1417" i="1"/>
  <c r="S1417" i="1"/>
  <c r="R1417" i="1"/>
  <c r="Q1417" i="1"/>
  <c r="AE1416" i="1"/>
  <c r="AD1416" i="1"/>
  <c r="AC1416" i="1"/>
  <c r="AB1416" i="1"/>
  <c r="AA1416" i="1"/>
  <c r="Z1416" i="1"/>
  <c r="V1416" i="1"/>
  <c r="T1416" i="1"/>
  <c r="S1416" i="1"/>
  <c r="R1416" i="1"/>
  <c r="Q1416" i="1"/>
  <c r="AE1415" i="1"/>
  <c r="AD1415" i="1"/>
  <c r="AC1415" i="1"/>
  <c r="AB1415" i="1"/>
  <c r="AA1415" i="1"/>
  <c r="Z1415" i="1"/>
  <c r="V1415" i="1"/>
  <c r="T1415" i="1"/>
  <c r="S1415" i="1"/>
  <c r="R1415" i="1"/>
  <c r="Q1415" i="1"/>
  <c r="AE1414" i="1"/>
  <c r="AD1414" i="1"/>
  <c r="AC1414" i="1"/>
  <c r="AB1414" i="1"/>
  <c r="AA1414" i="1"/>
  <c r="Z1414" i="1"/>
  <c r="V1414" i="1"/>
  <c r="T1414" i="1"/>
  <c r="S1414" i="1"/>
  <c r="R1414" i="1"/>
  <c r="Q1414" i="1"/>
  <c r="AE1413" i="1"/>
  <c r="AD1413" i="1"/>
  <c r="AC1413" i="1"/>
  <c r="AB1413" i="1"/>
  <c r="AA1413" i="1"/>
  <c r="Z1413" i="1"/>
  <c r="V1413" i="1"/>
  <c r="T1413" i="1"/>
  <c r="S1413" i="1"/>
  <c r="R1413" i="1"/>
  <c r="Q1413" i="1"/>
  <c r="AE1412" i="1"/>
  <c r="AD1412" i="1"/>
  <c r="AC1412" i="1"/>
  <c r="AB1412" i="1"/>
  <c r="AA1412" i="1"/>
  <c r="Z1412" i="1"/>
  <c r="V1412" i="1"/>
  <c r="T1412" i="1"/>
  <c r="S1412" i="1"/>
  <c r="R1412" i="1"/>
  <c r="Q1412" i="1"/>
  <c r="AE1411" i="1"/>
  <c r="AD1411" i="1"/>
  <c r="AC1411" i="1"/>
  <c r="AB1411" i="1"/>
  <c r="AA1411" i="1"/>
  <c r="Z1411" i="1"/>
  <c r="V1411" i="1"/>
  <c r="T1411" i="1"/>
  <c r="S1411" i="1"/>
  <c r="R1411" i="1"/>
  <c r="Q1411" i="1"/>
  <c r="AE1410" i="1"/>
  <c r="AD1410" i="1"/>
  <c r="AC1410" i="1"/>
  <c r="AB1410" i="1"/>
  <c r="AA1410" i="1"/>
  <c r="Z1410" i="1"/>
  <c r="V1410" i="1"/>
  <c r="T1410" i="1"/>
  <c r="S1410" i="1"/>
  <c r="R1410" i="1"/>
  <c r="Q1410" i="1"/>
  <c r="AE1409" i="1"/>
  <c r="AD1409" i="1"/>
  <c r="AC1409" i="1"/>
  <c r="AB1409" i="1"/>
  <c r="AA1409" i="1"/>
  <c r="Z1409" i="1"/>
  <c r="V1409" i="1"/>
  <c r="T1409" i="1"/>
  <c r="S1409" i="1"/>
  <c r="R1409" i="1"/>
  <c r="Q1409" i="1"/>
  <c r="AE1408" i="1"/>
  <c r="AD1408" i="1"/>
  <c r="AC1408" i="1"/>
  <c r="AB1408" i="1"/>
  <c r="AA1408" i="1"/>
  <c r="Z1408" i="1"/>
  <c r="V1408" i="1"/>
  <c r="T1408" i="1"/>
  <c r="S1408" i="1"/>
  <c r="R1408" i="1"/>
  <c r="Q1408" i="1"/>
  <c r="AE1407" i="1"/>
  <c r="AD1407" i="1"/>
  <c r="AC1407" i="1"/>
  <c r="AB1407" i="1"/>
  <c r="AA1407" i="1"/>
  <c r="Z1407" i="1"/>
  <c r="V1407" i="1"/>
  <c r="T1407" i="1"/>
  <c r="S1407" i="1"/>
  <c r="R1407" i="1"/>
  <c r="Q1407" i="1"/>
  <c r="AE1406" i="1"/>
  <c r="AD1406" i="1"/>
  <c r="AC1406" i="1"/>
  <c r="AB1406" i="1"/>
  <c r="AA1406" i="1"/>
  <c r="Z1406" i="1"/>
  <c r="V1406" i="1"/>
  <c r="T1406" i="1"/>
  <c r="S1406" i="1"/>
  <c r="R1406" i="1"/>
  <c r="Q1406" i="1"/>
  <c r="AE1405" i="1"/>
  <c r="AD1405" i="1"/>
  <c r="AC1405" i="1"/>
  <c r="AB1405" i="1"/>
  <c r="AA1405" i="1"/>
  <c r="Z1405" i="1"/>
  <c r="V1405" i="1"/>
  <c r="T1405" i="1"/>
  <c r="S1405" i="1"/>
  <c r="R1405" i="1"/>
  <c r="Q1405" i="1"/>
  <c r="AE1404" i="1"/>
  <c r="AD1404" i="1"/>
  <c r="AC1404" i="1"/>
  <c r="AB1404" i="1"/>
  <c r="AA1404" i="1"/>
  <c r="Z1404" i="1"/>
  <c r="V1404" i="1"/>
  <c r="T1404" i="1"/>
  <c r="S1404" i="1"/>
  <c r="R1404" i="1"/>
  <c r="Q1404" i="1"/>
  <c r="AE1403" i="1"/>
  <c r="AD1403" i="1"/>
  <c r="AC1403" i="1"/>
  <c r="AB1403" i="1"/>
  <c r="AA1403" i="1"/>
  <c r="Z1403" i="1"/>
  <c r="V1403" i="1"/>
  <c r="T1403" i="1"/>
  <c r="S1403" i="1"/>
  <c r="R1403" i="1"/>
  <c r="Q1403" i="1"/>
  <c r="AE1402" i="1"/>
  <c r="AD1402" i="1"/>
  <c r="AC1402" i="1"/>
  <c r="AB1402" i="1"/>
  <c r="AA1402" i="1"/>
  <c r="Z1402" i="1"/>
  <c r="V1402" i="1"/>
  <c r="T1402" i="1"/>
  <c r="S1402" i="1"/>
  <c r="R1402" i="1"/>
  <c r="Q1402" i="1"/>
  <c r="AE1401" i="1"/>
  <c r="AD1401" i="1"/>
  <c r="AC1401" i="1"/>
  <c r="AB1401" i="1"/>
  <c r="AA1401" i="1"/>
  <c r="Z1401" i="1"/>
  <c r="V1401" i="1"/>
  <c r="T1401" i="1"/>
  <c r="S1401" i="1"/>
  <c r="R1401" i="1"/>
  <c r="Q1401" i="1"/>
  <c r="AE1400" i="1"/>
  <c r="AD1400" i="1"/>
  <c r="AC1400" i="1"/>
  <c r="AB1400" i="1"/>
  <c r="AA1400" i="1"/>
  <c r="Z1400" i="1"/>
  <c r="V1400" i="1"/>
  <c r="T1400" i="1"/>
  <c r="S1400" i="1"/>
  <c r="R1400" i="1"/>
  <c r="Q1400" i="1"/>
  <c r="AE1399" i="1"/>
  <c r="AD1399" i="1"/>
  <c r="AC1399" i="1"/>
  <c r="AB1399" i="1"/>
  <c r="AA1399" i="1"/>
  <c r="Z1399" i="1"/>
  <c r="V1399" i="1"/>
  <c r="T1399" i="1"/>
  <c r="S1399" i="1"/>
  <c r="R1399" i="1"/>
  <c r="Q1399" i="1"/>
  <c r="AE1398" i="1"/>
  <c r="AD1398" i="1"/>
  <c r="AC1398" i="1"/>
  <c r="AB1398" i="1"/>
  <c r="AA1398" i="1"/>
  <c r="Z1398" i="1"/>
  <c r="V1398" i="1"/>
  <c r="T1398" i="1"/>
  <c r="S1398" i="1"/>
  <c r="R1398" i="1"/>
  <c r="Q1398" i="1"/>
  <c r="AE1397" i="1"/>
  <c r="AD1397" i="1"/>
  <c r="AC1397" i="1"/>
  <c r="AB1397" i="1"/>
  <c r="AA1397" i="1"/>
  <c r="Z1397" i="1"/>
  <c r="V1397" i="1"/>
  <c r="T1397" i="1"/>
  <c r="S1397" i="1"/>
  <c r="R1397" i="1"/>
  <c r="Q1397" i="1"/>
  <c r="AE1396" i="1"/>
  <c r="AD1396" i="1"/>
  <c r="AC1396" i="1"/>
  <c r="AB1396" i="1"/>
  <c r="AA1396" i="1"/>
  <c r="Z1396" i="1"/>
  <c r="V1396" i="1"/>
  <c r="T1396" i="1"/>
  <c r="S1396" i="1"/>
  <c r="R1396" i="1"/>
  <c r="Q1396" i="1"/>
  <c r="AE1395" i="1"/>
  <c r="AD1395" i="1"/>
  <c r="AC1395" i="1"/>
  <c r="AB1395" i="1"/>
  <c r="AA1395" i="1"/>
  <c r="Z1395" i="1"/>
  <c r="V1395" i="1"/>
  <c r="T1395" i="1"/>
  <c r="S1395" i="1"/>
  <c r="R1395" i="1"/>
  <c r="Q1395" i="1"/>
  <c r="AE1394" i="1"/>
  <c r="AD1394" i="1"/>
  <c r="AC1394" i="1"/>
  <c r="AB1394" i="1"/>
  <c r="AA1394" i="1"/>
  <c r="Z1394" i="1"/>
  <c r="V1394" i="1"/>
  <c r="T1394" i="1"/>
  <c r="S1394" i="1"/>
  <c r="R1394" i="1"/>
  <c r="Q1394" i="1"/>
  <c r="AE1393" i="1"/>
  <c r="AD1393" i="1"/>
  <c r="AC1393" i="1"/>
  <c r="AB1393" i="1"/>
  <c r="AA1393" i="1"/>
  <c r="Z1393" i="1"/>
  <c r="V1393" i="1"/>
  <c r="T1393" i="1"/>
  <c r="S1393" i="1"/>
  <c r="R1393" i="1"/>
  <c r="Q1393" i="1"/>
  <c r="AE1392" i="1"/>
  <c r="AD1392" i="1"/>
  <c r="AC1392" i="1"/>
  <c r="AB1392" i="1"/>
  <c r="AA1392" i="1"/>
  <c r="Z1392" i="1"/>
  <c r="V1392" i="1"/>
  <c r="T1392" i="1"/>
  <c r="S1392" i="1"/>
  <c r="R1392" i="1"/>
  <c r="Q1392" i="1"/>
  <c r="AE1391" i="1"/>
  <c r="AD1391" i="1"/>
  <c r="AC1391" i="1"/>
  <c r="AB1391" i="1"/>
  <c r="AA1391" i="1"/>
  <c r="Z1391" i="1"/>
  <c r="V1391" i="1"/>
  <c r="T1391" i="1"/>
  <c r="S1391" i="1"/>
  <c r="R1391" i="1"/>
  <c r="Q1391" i="1"/>
  <c r="AE1390" i="1"/>
  <c r="AD1390" i="1"/>
  <c r="AC1390" i="1"/>
  <c r="AB1390" i="1"/>
  <c r="AA1390" i="1"/>
  <c r="Z1390" i="1"/>
  <c r="V1390" i="1"/>
  <c r="T1390" i="1"/>
  <c r="S1390" i="1"/>
  <c r="R1390" i="1"/>
  <c r="Q1390" i="1"/>
  <c r="AE1389" i="1"/>
  <c r="AD1389" i="1"/>
  <c r="AC1389" i="1"/>
  <c r="AB1389" i="1"/>
  <c r="AA1389" i="1"/>
  <c r="Z1389" i="1"/>
  <c r="V1389" i="1"/>
  <c r="T1389" i="1"/>
  <c r="S1389" i="1"/>
  <c r="R1389" i="1"/>
  <c r="Q1389" i="1"/>
  <c r="AE1388" i="1"/>
  <c r="AD1388" i="1"/>
  <c r="AC1388" i="1"/>
  <c r="AB1388" i="1"/>
  <c r="AA1388" i="1"/>
  <c r="Z1388" i="1"/>
  <c r="V1388" i="1"/>
  <c r="T1388" i="1"/>
  <c r="S1388" i="1"/>
  <c r="R1388" i="1"/>
  <c r="Q1388" i="1"/>
  <c r="AE1387" i="1"/>
  <c r="AD1387" i="1"/>
  <c r="AC1387" i="1"/>
  <c r="AB1387" i="1"/>
  <c r="AA1387" i="1"/>
  <c r="Z1387" i="1"/>
  <c r="V1387" i="1"/>
  <c r="T1387" i="1"/>
  <c r="S1387" i="1"/>
  <c r="R1387" i="1"/>
  <c r="Q1387" i="1"/>
  <c r="AE1386" i="1"/>
  <c r="AD1386" i="1"/>
  <c r="AC1386" i="1"/>
  <c r="AB1386" i="1"/>
  <c r="AA1386" i="1"/>
  <c r="Z1386" i="1"/>
  <c r="V1386" i="1"/>
  <c r="T1386" i="1"/>
  <c r="S1386" i="1"/>
  <c r="R1386" i="1"/>
  <c r="Q1386" i="1"/>
  <c r="AE1385" i="1"/>
  <c r="AD1385" i="1"/>
  <c r="AC1385" i="1"/>
  <c r="AB1385" i="1"/>
  <c r="AA1385" i="1"/>
  <c r="Z1385" i="1"/>
  <c r="V1385" i="1"/>
  <c r="T1385" i="1"/>
  <c r="S1385" i="1"/>
  <c r="R1385" i="1"/>
  <c r="Q1385" i="1"/>
  <c r="AE1384" i="1"/>
  <c r="AD1384" i="1"/>
  <c r="AC1384" i="1"/>
  <c r="AB1384" i="1"/>
  <c r="AA1384" i="1"/>
  <c r="Z1384" i="1"/>
  <c r="V1384" i="1"/>
  <c r="T1384" i="1"/>
  <c r="S1384" i="1"/>
  <c r="R1384" i="1"/>
  <c r="Q1384" i="1"/>
  <c r="AE1383" i="1"/>
  <c r="AD1383" i="1"/>
  <c r="AC1383" i="1"/>
  <c r="AB1383" i="1"/>
  <c r="AA1383" i="1"/>
  <c r="Z1383" i="1"/>
  <c r="V1383" i="1"/>
  <c r="T1383" i="1"/>
  <c r="S1383" i="1"/>
  <c r="R1383" i="1"/>
  <c r="Q1383" i="1"/>
  <c r="AE1382" i="1"/>
  <c r="AD1382" i="1"/>
  <c r="AC1382" i="1"/>
  <c r="AB1382" i="1"/>
  <c r="AA1382" i="1"/>
  <c r="Z1382" i="1"/>
  <c r="V1382" i="1"/>
  <c r="T1382" i="1"/>
  <c r="S1382" i="1"/>
  <c r="R1382" i="1"/>
  <c r="Q1382" i="1"/>
  <c r="AE1381" i="1"/>
  <c r="AD1381" i="1"/>
  <c r="AC1381" i="1"/>
  <c r="AB1381" i="1"/>
  <c r="AA1381" i="1"/>
  <c r="Z1381" i="1"/>
  <c r="V1381" i="1"/>
  <c r="T1381" i="1"/>
  <c r="S1381" i="1"/>
  <c r="R1381" i="1"/>
  <c r="Q1381" i="1"/>
  <c r="AE1380" i="1"/>
  <c r="AD1380" i="1"/>
  <c r="AC1380" i="1"/>
  <c r="AB1380" i="1"/>
  <c r="AA1380" i="1"/>
  <c r="Z1380" i="1"/>
  <c r="V1380" i="1"/>
  <c r="T1380" i="1"/>
  <c r="S1380" i="1"/>
  <c r="R1380" i="1"/>
  <c r="Q1380" i="1"/>
  <c r="AE1379" i="1"/>
  <c r="AD1379" i="1"/>
  <c r="AC1379" i="1"/>
  <c r="AB1379" i="1"/>
  <c r="AA1379" i="1"/>
  <c r="Z1379" i="1"/>
  <c r="V1379" i="1"/>
  <c r="T1379" i="1"/>
  <c r="S1379" i="1"/>
  <c r="R1379" i="1"/>
  <c r="Q1379" i="1"/>
  <c r="AE1378" i="1"/>
  <c r="AD1378" i="1"/>
  <c r="AC1378" i="1"/>
  <c r="AB1378" i="1"/>
  <c r="AA1378" i="1"/>
  <c r="Z1378" i="1"/>
  <c r="V1378" i="1"/>
  <c r="T1378" i="1"/>
  <c r="S1378" i="1"/>
  <c r="R1378" i="1"/>
  <c r="Q1378" i="1"/>
  <c r="AE1377" i="1"/>
  <c r="AD1377" i="1"/>
  <c r="AC1377" i="1"/>
  <c r="AB1377" i="1"/>
  <c r="AA1377" i="1"/>
  <c r="Z1377" i="1"/>
  <c r="V1377" i="1"/>
  <c r="T1377" i="1"/>
  <c r="S1377" i="1"/>
  <c r="R1377" i="1"/>
  <c r="Q1377" i="1"/>
  <c r="AE1376" i="1"/>
  <c r="AD1376" i="1"/>
  <c r="AC1376" i="1"/>
  <c r="AB1376" i="1"/>
  <c r="AA1376" i="1"/>
  <c r="Z1376" i="1"/>
  <c r="V1376" i="1"/>
  <c r="T1376" i="1"/>
  <c r="S1376" i="1"/>
  <c r="R1376" i="1"/>
  <c r="Q1376" i="1"/>
  <c r="AE1375" i="1"/>
  <c r="AD1375" i="1"/>
  <c r="AC1375" i="1"/>
  <c r="AB1375" i="1"/>
  <c r="AA1375" i="1"/>
  <c r="Z1375" i="1"/>
  <c r="V1375" i="1"/>
  <c r="T1375" i="1"/>
  <c r="S1375" i="1"/>
  <c r="R1375" i="1"/>
  <c r="Q1375" i="1"/>
  <c r="AE1374" i="1"/>
  <c r="AD1374" i="1"/>
  <c r="AC1374" i="1"/>
  <c r="AB1374" i="1"/>
  <c r="AA1374" i="1"/>
  <c r="Z1374" i="1"/>
  <c r="V1374" i="1"/>
  <c r="T1374" i="1"/>
  <c r="S1374" i="1"/>
  <c r="R1374" i="1"/>
  <c r="Q1374" i="1"/>
  <c r="AE1373" i="1"/>
  <c r="AD1373" i="1"/>
  <c r="AC1373" i="1"/>
  <c r="AB1373" i="1"/>
  <c r="AA1373" i="1"/>
  <c r="Z1373" i="1"/>
  <c r="V1373" i="1"/>
  <c r="T1373" i="1"/>
  <c r="S1373" i="1"/>
  <c r="R1373" i="1"/>
  <c r="Q1373" i="1"/>
  <c r="AE1372" i="1"/>
  <c r="AD1372" i="1"/>
  <c r="AC1372" i="1"/>
  <c r="AB1372" i="1"/>
  <c r="AA1372" i="1"/>
  <c r="Z1372" i="1"/>
  <c r="V1372" i="1"/>
  <c r="T1372" i="1"/>
  <c r="S1372" i="1"/>
  <c r="R1372" i="1"/>
  <c r="Q1372" i="1"/>
  <c r="AE1371" i="1"/>
  <c r="AD1371" i="1"/>
  <c r="AC1371" i="1"/>
  <c r="AB1371" i="1"/>
  <c r="AA1371" i="1"/>
  <c r="Z1371" i="1"/>
  <c r="V1371" i="1"/>
  <c r="T1371" i="1"/>
  <c r="S1371" i="1"/>
  <c r="R1371" i="1"/>
  <c r="Q1371" i="1"/>
  <c r="AE1370" i="1"/>
  <c r="AD1370" i="1"/>
  <c r="AC1370" i="1"/>
  <c r="AB1370" i="1"/>
  <c r="AA1370" i="1"/>
  <c r="Z1370" i="1"/>
  <c r="V1370" i="1"/>
  <c r="T1370" i="1"/>
  <c r="S1370" i="1"/>
  <c r="R1370" i="1"/>
  <c r="Q1370" i="1"/>
  <c r="AE1369" i="1"/>
  <c r="AD1369" i="1"/>
  <c r="AC1369" i="1"/>
  <c r="AB1369" i="1"/>
  <c r="AA1369" i="1"/>
  <c r="Z1369" i="1"/>
  <c r="V1369" i="1"/>
  <c r="T1369" i="1"/>
  <c r="S1369" i="1"/>
  <c r="R1369" i="1"/>
  <c r="Q1369" i="1"/>
  <c r="AE1368" i="1"/>
  <c r="AD1368" i="1"/>
  <c r="AC1368" i="1"/>
  <c r="AB1368" i="1"/>
  <c r="AA1368" i="1"/>
  <c r="Z1368" i="1"/>
  <c r="V1368" i="1"/>
  <c r="T1368" i="1"/>
  <c r="S1368" i="1"/>
  <c r="R1368" i="1"/>
  <c r="Q1368" i="1"/>
  <c r="AE1367" i="1"/>
  <c r="AD1367" i="1"/>
  <c r="AC1367" i="1"/>
  <c r="AB1367" i="1"/>
  <c r="AA1367" i="1"/>
  <c r="Z1367" i="1"/>
  <c r="V1367" i="1"/>
  <c r="T1367" i="1"/>
  <c r="S1367" i="1"/>
  <c r="R1367" i="1"/>
  <c r="Q1367" i="1"/>
  <c r="AE1366" i="1"/>
  <c r="AD1366" i="1"/>
  <c r="AC1366" i="1"/>
  <c r="AB1366" i="1"/>
  <c r="AA1366" i="1"/>
  <c r="Z1366" i="1"/>
  <c r="V1366" i="1"/>
  <c r="T1366" i="1"/>
  <c r="S1366" i="1"/>
  <c r="R1366" i="1"/>
  <c r="Q1366" i="1"/>
  <c r="AE1365" i="1"/>
  <c r="AD1365" i="1"/>
  <c r="AC1365" i="1"/>
  <c r="AB1365" i="1"/>
  <c r="AA1365" i="1"/>
  <c r="Z1365" i="1"/>
  <c r="V1365" i="1"/>
  <c r="T1365" i="1"/>
  <c r="S1365" i="1"/>
  <c r="R1365" i="1"/>
  <c r="Q1365" i="1"/>
  <c r="AE1364" i="1"/>
  <c r="AD1364" i="1"/>
  <c r="AC1364" i="1"/>
  <c r="AB1364" i="1"/>
  <c r="AA1364" i="1"/>
  <c r="Z1364" i="1"/>
  <c r="V1364" i="1"/>
  <c r="T1364" i="1"/>
  <c r="S1364" i="1"/>
  <c r="R1364" i="1"/>
  <c r="Q1364" i="1"/>
  <c r="AE1363" i="1"/>
  <c r="AD1363" i="1"/>
  <c r="AC1363" i="1"/>
  <c r="AB1363" i="1"/>
  <c r="AA1363" i="1"/>
  <c r="Z1363" i="1"/>
  <c r="V1363" i="1"/>
  <c r="T1363" i="1"/>
  <c r="S1363" i="1"/>
  <c r="R1363" i="1"/>
  <c r="Q1363" i="1"/>
  <c r="AE1362" i="1"/>
  <c r="AD1362" i="1"/>
  <c r="AC1362" i="1"/>
  <c r="AB1362" i="1"/>
  <c r="AA1362" i="1"/>
  <c r="Z1362" i="1"/>
  <c r="V1362" i="1"/>
  <c r="T1362" i="1"/>
  <c r="S1362" i="1"/>
  <c r="R1362" i="1"/>
  <c r="Q1362" i="1"/>
  <c r="AE1361" i="1"/>
  <c r="AD1361" i="1"/>
  <c r="AC1361" i="1"/>
  <c r="AB1361" i="1"/>
  <c r="AA1361" i="1"/>
  <c r="Z1361" i="1"/>
  <c r="V1361" i="1"/>
  <c r="T1361" i="1"/>
  <c r="S1361" i="1"/>
  <c r="R1361" i="1"/>
  <c r="Q1361" i="1"/>
  <c r="AE1360" i="1"/>
  <c r="AD1360" i="1"/>
  <c r="AC1360" i="1"/>
  <c r="AB1360" i="1"/>
  <c r="AA1360" i="1"/>
  <c r="Z1360" i="1"/>
  <c r="V1360" i="1"/>
  <c r="T1360" i="1"/>
  <c r="S1360" i="1"/>
  <c r="R1360" i="1"/>
  <c r="Q1360" i="1"/>
  <c r="AE1359" i="1"/>
  <c r="AD1359" i="1"/>
  <c r="AC1359" i="1"/>
  <c r="AB1359" i="1"/>
  <c r="AA1359" i="1"/>
  <c r="Z1359" i="1"/>
  <c r="V1359" i="1"/>
  <c r="T1359" i="1"/>
  <c r="S1359" i="1"/>
  <c r="R1359" i="1"/>
  <c r="Q1359" i="1"/>
  <c r="AE1358" i="1"/>
  <c r="AD1358" i="1"/>
  <c r="AC1358" i="1"/>
  <c r="AB1358" i="1"/>
  <c r="AA1358" i="1"/>
  <c r="Z1358" i="1"/>
  <c r="V1358" i="1"/>
  <c r="T1358" i="1"/>
  <c r="S1358" i="1"/>
  <c r="R1358" i="1"/>
  <c r="Q1358" i="1"/>
  <c r="AE1357" i="1"/>
  <c r="AD1357" i="1"/>
  <c r="AC1357" i="1"/>
  <c r="AB1357" i="1"/>
  <c r="AA1357" i="1"/>
  <c r="Z1357" i="1"/>
  <c r="V1357" i="1"/>
  <c r="T1357" i="1"/>
  <c r="S1357" i="1"/>
  <c r="R1357" i="1"/>
  <c r="Q1357" i="1"/>
  <c r="AE1356" i="1"/>
  <c r="AD1356" i="1"/>
  <c r="AC1356" i="1"/>
  <c r="AB1356" i="1"/>
  <c r="AA1356" i="1"/>
  <c r="Z1356" i="1"/>
  <c r="V1356" i="1"/>
  <c r="T1356" i="1"/>
  <c r="S1356" i="1"/>
  <c r="R1356" i="1"/>
  <c r="Q1356" i="1"/>
  <c r="AE1355" i="1"/>
  <c r="AD1355" i="1"/>
  <c r="AC1355" i="1"/>
  <c r="AB1355" i="1"/>
  <c r="AA1355" i="1"/>
  <c r="Z1355" i="1"/>
  <c r="V1355" i="1"/>
  <c r="T1355" i="1"/>
  <c r="S1355" i="1"/>
  <c r="R1355" i="1"/>
  <c r="Q1355" i="1"/>
  <c r="AE1354" i="1"/>
  <c r="AD1354" i="1"/>
  <c r="AC1354" i="1"/>
  <c r="AB1354" i="1"/>
  <c r="AA1354" i="1"/>
  <c r="Z1354" i="1"/>
  <c r="V1354" i="1"/>
  <c r="T1354" i="1"/>
  <c r="S1354" i="1"/>
  <c r="R1354" i="1"/>
  <c r="Q1354" i="1"/>
  <c r="AE1353" i="1"/>
  <c r="AD1353" i="1"/>
  <c r="AC1353" i="1"/>
  <c r="AB1353" i="1"/>
  <c r="AA1353" i="1"/>
  <c r="Z1353" i="1"/>
  <c r="V1353" i="1"/>
  <c r="T1353" i="1"/>
  <c r="S1353" i="1"/>
  <c r="R1353" i="1"/>
  <c r="Q1353" i="1"/>
  <c r="AE1352" i="1"/>
  <c r="AD1352" i="1"/>
  <c r="AC1352" i="1"/>
  <c r="AB1352" i="1"/>
  <c r="AA1352" i="1"/>
  <c r="Z1352" i="1"/>
  <c r="V1352" i="1"/>
  <c r="T1352" i="1"/>
  <c r="S1352" i="1"/>
  <c r="R1352" i="1"/>
  <c r="Q1352" i="1"/>
  <c r="AE1351" i="1"/>
  <c r="AD1351" i="1"/>
  <c r="AC1351" i="1"/>
  <c r="AB1351" i="1"/>
  <c r="AA1351" i="1"/>
  <c r="Z1351" i="1"/>
  <c r="V1351" i="1"/>
  <c r="T1351" i="1"/>
  <c r="S1351" i="1"/>
  <c r="R1351" i="1"/>
  <c r="Q1351" i="1"/>
  <c r="AE1350" i="1"/>
  <c r="AD1350" i="1"/>
  <c r="AC1350" i="1"/>
  <c r="AB1350" i="1"/>
  <c r="AA1350" i="1"/>
  <c r="Z1350" i="1"/>
  <c r="V1350" i="1"/>
  <c r="T1350" i="1"/>
  <c r="S1350" i="1"/>
  <c r="R1350" i="1"/>
  <c r="Q1350" i="1"/>
  <c r="AE1349" i="1"/>
  <c r="AD1349" i="1"/>
  <c r="AC1349" i="1"/>
  <c r="AB1349" i="1"/>
  <c r="AA1349" i="1"/>
  <c r="Z1349" i="1"/>
  <c r="V1349" i="1"/>
  <c r="T1349" i="1"/>
  <c r="S1349" i="1"/>
  <c r="R1349" i="1"/>
  <c r="Q1349" i="1"/>
  <c r="AE1348" i="1"/>
  <c r="AD1348" i="1"/>
  <c r="AC1348" i="1"/>
  <c r="AB1348" i="1"/>
  <c r="AA1348" i="1"/>
  <c r="Z1348" i="1"/>
  <c r="V1348" i="1"/>
  <c r="T1348" i="1"/>
  <c r="S1348" i="1"/>
  <c r="R1348" i="1"/>
  <c r="Q1348" i="1"/>
  <c r="AE1347" i="1"/>
  <c r="AD1347" i="1"/>
  <c r="AC1347" i="1"/>
  <c r="AB1347" i="1"/>
  <c r="AA1347" i="1"/>
  <c r="Z1347" i="1"/>
  <c r="V1347" i="1"/>
  <c r="T1347" i="1"/>
  <c r="S1347" i="1"/>
  <c r="R1347" i="1"/>
  <c r="Q1347" i="1"/>
  <c r="AE1346" i="1"/>
  <c r="AD1346" i="1"/>
  <c r="AC1346" i="1"/>
  <c r="AB1346" i="1"/>
  <c r="AA1346" i="1"/>
  <c r="Z1346" i="1"/>
  <c r="V1346" i="1"/>
  <c r="T1346" i="1"/>
  <c r="S1346" i="1"/>
  <c r="R1346" i="1"/>
  <c r="Q1346" i="1"/>
  <c r="AE1345" i="1"/>
  <c r="AD1345" i="1"/>
  <c r="AC1345" i="1"/>
  <c r="AB1345" i="1"/>
  <c r="AA1345" i="1"/>
  <c r="Z1345" i="1"/>
  <c r="V1345" i="1"/>
  <c r="T1345" i="1"/>
  <c r="S1345" i="1"/>
  <c r="R1345" i="1"/>
  <c r="Q1345" i="1"/>
  <c r="AE1344" i="1"/>
  <c r="AD1344" i="1"/>
  <c r="AC1344" i="1"/>
  <c r="AB1344" i="1"/>
  <c r="AA1344" i="1"/>
  <c r="Z1344" i="1"/>
  <c r="V1344" i="1"/>
  <c r="T1344" i="1"/>
  <c r="S1344" i="1"/>
  <c r="R1344" i="1"/>
  <c r="Q1344" i="1"/>
  <c r="AE1343" i="1"/>
  <c r="AD1343" i="1"/>
  <c r="AC1343" i="1"/>
  <c r="AB1343" i="1"/>
  <c r="AA1343" i="1"/>
  <c r="Z1343" i="1"/>
  <c r="V1343" i="1"/>
  <c r="T1343" i="1"/>
  <c r="S1343" i="1"/>
  <c r="R1343" i="1"/>
  <c r="Q1343" i="1"/>
  <c r="AE1342" i="1"/>
  <c r="AD1342" i="1"/>
  <c r="AC1342" i="1"/>
  <c r="AB1342" i="1"/>
  <c r="AA1342" i="1"/>
  <c r="Z1342" i="1"/>
  <c r="V1342" i="1"/>
  <c r="T1342" i="1"/>
  <c r="S1342" i="1"/>
  <c r="R1342" i="1"/>
  <c r="Q1342" i="1"/>
  <c r="AE1341" i="1"/>
  <c r="AD1341" i="1"/>
  <c r="AC1341" i="1"/>
  <c r="AB1341" i="1"/>
  <c r="AA1341" i="1"/>
  <c r="Z1341" i="1"/>
  <c r="V1341" i="1"/>
  <c r="T1341" i="1"/>
  <c r="S1341" i="1"/>
  <c r="R1341" i="1"/>
  <c r="Q1341" i="1"/>
  <c r="AE1340" i="1"/>
  <c r="AD1340" i="1"/>
  <c r="AC1340" i="1"/>
  <c r="AB1340" i="1"/>
  <c r="AA1340" i="1"/>
  <c r="Z1340" i="1"/>
  <c r="V1340" i="1"/>
  <c r="T1340" i="1"/>
  <c r="S1340" i="1"/>
  <c r="R1340" i="1"/>
  <c r="Q1340" i="1"/>
  <c r="AE1339" i="1"/>
  <c r="AD1339" i="1"/>
  <c r="AC1339" i="1"/>
  <c r="AB1339" i="1"/>
  <c r="AA1339" i="1"/>
  <c r="Z1339" i="1"/>
  <c r="V1339" i="1"/>
  <c r="T1339" i="1"/>
  <c r="S1339" i="1"/>
  <c r="R1339" i="1"/>
  <c r="Q1339" i="1"/>
  <c r="AE1338" i="1"/>
  <c r="AD1338" i="1"/>
  <c r="AC1338" i="1"/>
  <c r="AB1338" i="1"/>
  <c r="AA1338" i="1"/>
  <c r="Z1338" i="1"/>
  <c r="V1338" i="1"/>
  <c r="T1338" i="1"/>
  <c r="S1338" i="1"/>
  <c r="R1338" i="1"/>
  <c r="Q1338" i="1"/>
  <c r="AE1337" i="1"/>
  <c r="AD1337" i="1"/>
  <c r="AC1337" i="1"/>
  <c r="AB1337" i="1"/>
  <c r="AA1337" i="1"/>
  <c r="Z1337" i="1"/>
  <c r="V1337" i="1"/>
  <c r="T1337" i="1"/>
  <c r="S1337" i="1"/>
  <c r="R1337" i="1"/>
  <c r="Q1337" i="1"/>
  <c r="AE1336" i="1"/>
  <c r="AD1336" i="1"/>
  <c r="AC1336" i="1"/>
  <c r="AB1336" i="1"/>
  <c r="AA1336" i="1"/>
  <c r="Z1336" i="1"/>
  <c r="V1336" i="1"/>
  <c r="T1336" i="1"/>
  <c r="S1336" i="1"/>
  <c r="R1336" i="1"/>
  <c r="Q1336" i="1"/>
  <c r="AE1335" i="1"/>
  <c r="AD1335" i="1"/>
  <c r="AC1335" i="1"/>
  <c r="AB1335" i="1"/>
  <c r="AA1335" i="1"/>
  <c r="Z1335" i="1"/>
  <c r="V1335" i="1"/>
  <c r="T1335" i="1"/>
  <c r="S1335" i="1"/>
  <c r="R1335" i="1"/>
  <c r="Q1335" i="1"/>
  <c r="AE1334" i="1"/>
  <c r="AD1334" i="1"/>
  <c r="AC1334" i="1"/>
  <c r="AB1334" i="1"/>
  <c r="AA1334" i="1"/>
  <c r="Z1334" i="1"/>
  <c r="V1334" i="1"/>
  <c r="T1334" i="1"/>
  <c r="S1334" i="1"/>
  <c r="R1334" i="1"/>
  <c r="Q1334" i="1"/>
  <c r="AE1333" i="1"/>
  <c r="AD1333" i="1"/>
  <c r="AC1333" i="1"/>
  <c r="AB1333" i="1"/>
  <c r="AA1333" i="1"/>
  <c r="Z1333" i="1"/>
  <c r="V1333" i="1"/>
  <c r="T1333" i="1"/>
  <c r="S1333" i="1"/>
  <c r="R1333" i="1"/>
  <c r="Q1333" i="1"/>
  <c r="AE1332" i="1"/>
  <c r="AD1332" i="1"/>
  <c r="AC1332" i="1"/>
  <c r="AB1332" i="1"/>
  <c r="AA1332" i="1"/>
  <c r="Z1332" i="1"/>
  <c r="V1332" i="1"/>
  <c r="T1332" i="1"/>
  <c r="S1332" i="1"/>
  <c r="R1332" i="1"/>
  <c r="Q1332" i="1"/>
  <c r="AE1331" i="1"/>
  <c r="AD1331" i="1"/>
  <c r="AC1331" i="1"/>
  <c r="AB1331" i="1"/>
  <c r="AA1331" i="1"/>
  <c r="Z1331" i="1"/>
  <c r="V1331" i="1"/>
  <c r="T1331" i="1"/>
  <c r="S1331" i="1"/>
  <c r="R1331" i="1"/>
  <c r="Q1331" i="1"/>
  <c r="AE1330" i="1"/>
  <c r="AD1330" i="1"/>
  <c r="AC1330" i="1"/>
  <c r="AB1330" i="1"/>
  <c r="AA1330" i="1"/>
  <c r="Z1330" i="1"/>
  <c r="V1330" i="1"/>
  <c r="T1330" i="1"/>
  <c r="S1330" i="1"/>
  <c r="R1330" i="1"/>
  <c r="Q1330" i="1"/>
  <c r="AE1329" i="1"/>
  <c r="AD1329" i="1"/>
  <c r="AC1329" i="1"/>
  <c r="AB1329" i="1"/>
  <c r="AA1329" i="1"/>
  <c r="Z1329" i="1"/>
  <c r="V1329" i="1"/>
  <c r="T1329" i="1"/>
  <c r="S1329" i="1"/>
  <c r="R1329" i="1"/>
  <c r="Q1329" i="1"/>
  <c r="AE1328" i="1"/>
  <c r="AD1328" i="1"/>
  <c r="AC1328" i="1"/>
  <c r="AB1328" i="1"/>
  <c r="AA1328" i="1"/>
  <c r="Z1328" i="1"/>
  <c r="V1328" i="1"/>
  <c r="T1328" i="1"/>
  <c r="S1328" i="1"/>
  <c r="R1328" i="1"/>
  <c r="Q1328" i="1"/>
  <c r="AE1327" i="1"/>
  <c r="AD1327" i="1"/>
  <c r="AC1327" i="1"/>
  <c r="AB1327" i="1"/>
  <c r="AA1327" i="1"/>
  <c r="Z1327" i="1"/>
  <c r="V1327" i="1"/>
  <c r="T1327" i="1"/>
  <c r="S1327" i="1"/>
  <c r="R1327" i="1"/>
  <c r="Q1327" i="1"/>
  <c r="AE1326" i="1"/>
  <c r="AD1326" i="1"/>
  <c r="AC1326" i="1"/>
  <c r="AB1326" i="1"/>
  <c r="AA1326" i="1"/>
  <c r="Z1326" i="1"/>
  <c r="V1326" i="1"/>
  <c r="T1326" i="1"/>
  <c r="S1326" i="1"/>
  <c r="R1326" i="1"/>
  <c r="Q1326" i="1"/>
  <c r="AE1325" i="1"/>
  <c r="AD1325" i="1"/>
  <c r="AC1325" i="1"/>
  <c r="AB1325" i="1"/>
  <c r="AA1325" i="1"/>
  <c r="Z1325" i="1"/>
  <c r="V1325" i="1"/>
  <c r="T1325" i="1"/>
  <c r="S1325" i="1"/>
  <c r="R1325" i="1"/>
  <c r="Q1325" i="1"/>
  <c r="AE1324" i="1"/>
  <c r="AD1324" i="1"/>
  <c r="AC1324" i="1"/>
  <c r="AB1324" i="1"/>
  <c r="AA1324" i="1"/>
  <c r="Z1324" i="1"/>
  <c r="V1324" i="1"/>
  <c r="T1324" i="1"/>
  <c r="S1324" i="1"/>
  <c r="R1324" i="1"/>
  <c r="Q1324" i="1"/>
  <c r="AE1323" i="1"/>
  <c r="AD1323" i="1"/>
  <c r="AC1323" i="1"/>
  <c r="AB1323" i="1"/>
  <c r="AA1323" i="1"/>
  <c r="Z1323" i="1"/>
  <c r="V1323" i="1"/>
  <c r="T1323" i="1"/>
  <c r="S1323" i="1"/>
  <c r="R1323" i="1"/>
  <c r="Q1323" i="1"/>
  <c r="AE1322" i="1"/>
  <c r="AD1322" i="1"/>
  <c r="AC1322" i="1"/>
  <c r="AB1322" i="1"/>
  <c r="AA1322" i="1"/>
  <c r="Z1322" i="1"/>
  <c r="V1322" i="1"/>
  <c r="T1322" i="1"/>
  <c r="S1322" i="1"/>
  <c r="R1322" i="1"/>
  <c r="Q1322" i="1"/>
  <c r="AE1321" i="1"/>
  <c r="AD1321" i="1"/>
  <c r="AC1321" i="1"/>
  <c r="AB1321" i="1"/>
  <c r="AA1321" i="1"/>
  <c r="Z1321" i="1"/>
  <c r="V1321" i="1"/>
  <c r="T1321" i="1"/>
  <c r="S1321" i="1"/>
  <c r="R1321" i="1"/>
  <c r="Q1321" i="1"/>
  <c r="AE1320" i="1"/>
  <c r="AD1320" i="1"/>
  <c r="AC1320" i="1"/>
  <c r="AB1320" i="1"/>
  <c r="AA1320" i="1"/>
  <c r="Z1320" i="1"/>
  <c r="V1320" i="1"/>
  <c r="T1320" i="1"/>
  <c r="S1320" i="1"/>
  <c r="R1320" i="1"/>
  <c r="Q1320" i="1"/>
  <c r="AE1319" i="1"/>
  <c r="AD1319" i="1"/>
  <c r="AC1319" i="1"/>
  <c r="AB1319" i="1"/>
  <c r="AA1319" i="1"/>
  <c r="Z1319" i="1"/>
  <c r="V1319" i="1"/>
  <c r="T1319" i="1"/>
  <c r="S1319" i="1"/>
  <c r="R1319" i="1"/>
  <c r="Q1319" i="1"/>
  <c r="AE1318" i="1"/>
  <c r="AD1318" i="1"/>
  <c r="AC1318" i="1"/>
  <c r="AB1318" i="1"/>
  <c r="AA1318" i="1"/>
  <c r="Z1318" i="1"/>
  <c r="V1318" i="1"/>
  <c r="T1318" i="1"/>
  <c r="S1318" i="1"/>
  <c r="R1318" i="1"/>
  <c r="Q1318" i="1"/>
  <c r="AE1317" i="1"/>
  <c r="AD1317" i="1"/>
  <c r="AC1317" i="1"/>
  <c r="AB1317" i="1"/>
  <c r="AA1317" i="1"/>
  <c r="Z1317" i="1"/>
  <c r="V1317" i="1"/>
  <c r="T1317" i="1"/>
  <c r="S1317" i="1"/>
  <c r="R1317" i="1"/>
  <c r="Q1317" i="1"/>
  <c r="AE1316" i="1"/>
  <c r="AD1316" i="1"/>
  <c r="AC1316" i="1"/>
  <c r="AB1316" i="1"/>
  <c r="AA1316" i="1"/>
  <c r="Z1316" i="1"/>
  <c r="V1316" i="1"/>
  <c r="T1316" i="1"/>
  <c r="S1316" i="1"/>
  <c r="R1316" i="1"/>
  <c r="Q1316" i="1"/>
  <c r="AE1315" i="1"/>
  <c r="AD1315" i="1"/>
  <c r="AC1315" i="1"/>
  <c r="AB1315" i="1"/>
  <c r="AA1315" i="1"/>
  <c r="Z1315" i="1"/>
  <c r="V1315" i="1"/>
  <c r="T1315" i="1"/>
  <c r="S1315" i="1"/>
  <c r="R1315" i="1"/>
  <c r="Q1315" i="1"/>
  <c r="AE1314" i="1"/>
  <c r="AD1314" i="1"/>
  <c r="AC1314" i="1"/>
  <c r="AB1314" i="1"/>
  <c r="AA1314" i="1"/>
  <c r="Z1314" i="1"/>
  <c r="V1314" i="1"/>
  <c r="T1314" i="1"/>
  <c r="S1314" i="1"/>
  <c r="R1314" i="1"/>
  <c r="Q1314" i="1"/>
  <c r="AE1313" i="1"/>
  <c r="AD1313" i="1"/>
  <c r="AC1313" i="1"/>
  <c r="AB1313" i="1"/>
  <c r="AA1313" i="1"/>
  <c r="Z1313" i="1"/>
  <c r="V1313" i="1"/>
  <c r="T1313" i="1"/>
  <c r="S1313" i="1"/>
  <c r="R1313" i="1"/>
  <c r="Q1313" i="1"/>
  <c r="AE1312" i="1"/>
  <c r="AD1312" i="1"/>
  <c r="AC1312" i="1"/>
  <c r="AB1312" i="1"/>
  <c r="AA1312" i="1"/>
  <c r="Z1312" i="1"/>
  <c r="V1312" i="1"/>
  <c r="T1312" i="1"/>
  <c r="S1312" i="1"/>
  <c r="R1312" i="1"/>
  <c r="Q1312" i="1"/>
  <c r="AE1311" i="1"/>
  <c r="AD1311" i="1"/>
  <c r="AC1311" i="1"/>
  <c r="AB1311" i="1"/>
  <c r="AA1311" i="1"/>
  <c r="Z1311" i="1"/>
  <c r="V1311" i="1"/>
  <c r="T1311" i="1"/>
  <c r="S1311" i="1"/>
  <c r="R1311" i="1"/>
  <c r="Q1311" i="1"/>
  <c r="AE1310" i="1"/>
  <c r="AD1310" i="1"/>
  <c r="AC1310" i="1"/>
  <c r="AB1310" i="1"/>
  <c r="AA1310" i="1"/>
  <c r="Z1310" i="1"/>
  <c r="V1310" i="1"/>
  <c r="T1310" i="1"/>
  <c r="S1310" i="1"/>
  <c r="R1310" i="1"/>
  <c r="Q1310" i="1"/>
  <c r="AE1309" i="1"/>
  <c r="AD1309" i="1"/>
  <c r="AC1309" i="1"/>
  <c r="AB1309" i="1"/>
  <c r="AA1309" i="1"/>
  <c r="Z1309" i="1"/>
  <c r="V1309" i="1"/>
  <c r="T1309" i="1"/>
  <c r="S1309" i="1"/>
  <c r="R1309" i="1"/>
  <c r="Q1309" i="1"/>
  <c r="AE1308" i="1"/>
  <c r="AD1308" i="1"/>
  <c r="AC1308" i="1"/>
  <c r="AB1308" i="1"/>
  <c r="AA1308" i="1"/>
  <c r="Z1308" i="1"/>
  <c r="V1308" i="1"/>
  <c r="T1308" i="1"/>
  <c r="S1308" i="1"/>
  <c r="R1308" i="1"/>
  <c r="Q1308" i="1"/>
  <c r="AE1307" i="1"/>
  <c r="AD1307" i="1"/>
  <c r="AC1307" i="1"/>
  <c r="AB1307" i="1"/>
  <c r="AA1307" i="1"/>
  <c r="Z1307" i="1"/>
  <c r="V1307" i="1"/>
  <c r="T1307" i="1"/>
  <c r="S1307" i="1"/>
  <c r="R1307" i="1"/>
  <c r="Q1307" i="1"/>
  <c r="AE1306" i="1"/>
  <c r="AD1306" i="1"/>
  <c r="AC1306" i="1"/>
  <c r="AB1306" i="1"/>
  <c r="AA1306" i="1"/>
  <c r="Z1306" i="1"/>
  <c r="V1306" i="1"/>
  <c r="T1306" i="1"/>
  <c r="S1306" i="1"/>
  <c r="R1306" i="1"/>
  <c r="Q1306" i="1"/>
  <c r="AE1305" i="1"/>
  <c r="AD1305" i="1"/>
  <c r="AC1305" i="1"/>
  <c r="AB1305" i="1"/>
  <c r="AA1305" i="1"/>
  <c r="Z1305" i="1"/>
  <c r="V1305" i="1"/>
  <c r="T1305" i="1"/>
  <c r="S1305" i="1"/>
  <c r="R1305" i="1"/>
  <c r="Q1305" i="1"/>
  <c r="AE1304" i="1"/>
  <c r="AD1304" i="1"/>
  <c r="AC1304" i="1"/>
  <c r="AB1304" i="1"/>
  <c r="AA1304" i="1"/>
  <c r="Z1304" i="1"/>
  <c r="V1304" i="1"/>
  <c r="T1304" i="1"/>
  <c r="S1304" i="1"/>
  <c r="R1304" i="1"/>
  <c r="Q1304" i="1"/>
  <c r="AE1303" i="1"/>
  <c r="AD1303" i="1"/>
  <c r="AC1303" i="1"/>
  <c r="AB1303" i="1"/>
  <c r="AA1303" i="1"/>
  <c r="Z1303" i="1"/>
  <c r="V1303" i="1"/>
  <c r="T1303" i="1"/>
  <c r="S1303" i="1"/>
  <c r="R1303" i="1"/>
  <c r="Q1303" i="1"/>
  <c r="AE1302" i="1"/>
  <c r="AD1302" i="1"/>
  <c r="AC1302" i="1"/>
  <c r="AB1302" i="1"/>
  <c r="AA1302" i="1"/>
  <c r="Z1302" i="1"/>
  <c r="V1302" i="1"/>
  <c r="T1302" i="1"/>
  <c r="S1302" i="1"/>
  <c r="R1302" i="1"/>
  <c r="Q1302" i="1"/>
  <c r="AE1301" i="1"/>
  <c r="AD1301" i="1"/>
  <c r="AC1301" i="1"/>
  <c r="AB1301" i="1"/>
  <c r="AA1301" i="1"/>
  <c r="Z1301" i="1"/>
  <c r="V1301" i="1"/>
  <c r="T1301" i="1"/>
  <c r="S1301" i="1"/>
  <c r="R1301" i="1"/>
  <c r="Q1301" i="1"/>
  <c r="AE1300" i="1"/>
  <c r="AD1300" i="1"/>
  <c r="AC1300" i="1"/>
  <c r="AB1300" i="1"/>
  <c r="AA1300" i="1"/>
  <c r="Z1300" i="1"/>
  <c r="V1300" i="1"/>
  <c r="T1300" i="1"/>
  <c r="S1300" i="1"/>
  <c r="R1300" i="1"/>
  <c r="Q1300" i="1"/>
  <c r="AE1299" i="1"/>
  <c r="AD1299" i="1"/>
  <c r="AC1299" i="1"/>
  <c r="AB1299" i="1"/>
  <c r="AA1299" i="1"/>
  <c r="Z1299" i="1"/>
  <c r="V1299" i="1"/>
  <c r="T1299" i="1"/>
  <c r="S1299" i="1"/>
  <c r="R1299" i="1"/>
  <c r="Q1299" i="1"/>
  <c r="AE1298" i="1"/>
  <c r="AD1298" i="1"/>
  <c r="AC1298" i="1"/>
  <c r="AB1298" i="1"/>
  <c r="AA1298" i="1"/>
  <c r="Z1298" i="1"/>
  <c r="V1298" i="1"/>
  <c r="T1298" i="1"/>
  <c r="S1298" i="1"/>
  <c r="R1298" i="1"/>
  <c r="Q1298" i="1"/>
  <c r="AE1297" i="1"/>
  <c r="AD1297" i="1"/>
  <c r="AC1297" i="1"/>
  <c r="AB1297" i="1"/>
  <c r="AA1297" i="1"/>
  <c r="Z1297" i="1"/>
  <c r="V1297" i="1"/>
  <c r="T1297" i="1"/>
  <c r="S1297" i="1"/>
  <c r="R1297" i="1"/>
  <c r="Q1297" i="1"/>
  <c r="AE1296" i="1"/>
  <c r="AD1296" i="1"/>
  <c r="AC1296" i="1"/>
  <c r="AB1296" i="1"/>
  <c r="AA1296" i="1"/>
  <c r="Z1296" i="1"/>
  <c r="V1296" i="1"/>
  <c r="T1296" i="1"/>
  <c r="S1296" i="1"/>
  <c r="R1296" i="1"/>
  <c r="Q1296" i="1"/>
  <c r="AE1295" i="1"/>
  <c r="AD1295" i="1"/>
  <c r="AC1295" i="1"/>
  <c r="AB1295" i="1"/>
  <c r="AA1295" i="1"/>
  <c r="Z1295" i="1"/>
  <c r="V1295" i="1"/>
  <c r="T1295" i="1"/>
  <c r="S1295" i="1"/>
  <c r="R1295" i="1"/>
  <c r="Q1295" i="1"/>
  <c r="AE1294" i="1"/>
  <c r="AD1294" i="1"/>
  <c r="AC1294" i="1"/>
  <c r="AB1294" i="1"/>
  <c r="AA1294" i="1"/>
  <c r="Z1294" i="1"/>
  <c r="V1294" i="1"/>
  <c r="T1294" i="1"/>
  <c r="S1294" i="1"/>
  <c r="R1294" i="1"/>
  <c r="Q1294" i="1"/>
  <c r="AE1293" i="1"/>
  <c r="AD1293" i="1"/>
  <c r="AC1293" i="1"/>
  <c r="AB1293" i="1"/>
  <c r="AA1293" i="1"/>
  <c r="Z1293" i="1"/>
  <c r="V1293" i="1"/>
  <c r="T1293" i="1"/>
  <c r="S1293" i="1"/>
  <c r="R1293" i="1"/>
  <c r="Q1293" i="1"/>
  <c r="AE1292" i="1"/>
  <c r="AD1292" i="1"/>
  <c r="AC1292" i="1"/>
  <c r="AB1292" i="1"/>
  <c r="AA1292" i="1"/>
  <c r="Z1292" i="1"/>
  <c r="V1292" i="1"/>
  <c r="T1292" i="1"/>
  <c r="S1292" i="1"/>
  <c r="R1292" i="1"/>
  <c r="Q1292" i="1"/>
  <c r="AE1291" i="1"/>
  <c r="AD1291" i="1"/>
  <c r="AC1291" i="1"/>
  <c r="AB1291" i="1"/>
  <c r="AA1291" i="1"/>
  <c r="Z1291" i="1"/>
  <c r="V1291" i="1"/>
  <c r="T1291" i="1"/>
  <c r="S1291" i="1"/>
  <c r="R1291" i="1"/>
  <c r="Q1291" i="1"/>
  <c r="AE1290" i="1"/>
  <c r="AD1290" i="1"/>
  <c r="AC1290" i="1"/>
  <c r="AB1290" i="1"/>
  <c r="AA1290" i="1"/>
  <c r="Z1290" i="1"/>
  <c r="V1290" i="1"/>
  <c r="T1290" i="1"/>
  <c r="S1290" i="1"/>
  <c r="R1290" i="1"/>
  <c r="Q1290" i="1"/>
  <c r="AE1289" i="1"/>
  <c r="AD1289" i="1"/>
  <c r="AC1289" i="1"/>
  <c r="AB1289" i="1"/>
  <c r="AA1289" i="1"/>
  <c r="Z1289" i="1"/>
  <c r="V1289" i="1"/>
  <c r="T1289" i="1"/>
  <c r="S1289" i="1"/>
  <c r="R1289" i="1"/>
  <c r="Q1289" i="1"/>
  <c r="AE1288" i="1"/>
  <c r="AD1288" i="1"/>
  <c r="AC1288" i="1"/>
  <c r="AB1288" i="1"/>
  <c r="AA1288" i="1"/>
  <c r="Z1288" i="1"/>
  <c r="V1288" i="1"/>
  <c r="T1288" i="1"/>
  <c r="S1288" i="1"/>
  <c r="R1288" i="1"/>
  <c r="Q1288" i="1"/>
  <c r="AE1287" i="1"/>
  <c r="AD1287" i="1"/>
  <c r="AC1287" i="1"/>
  <c r="AB1287" i="1"/>
  <c r="AA1287" i="1"/>
  <c r="Z1287" i="1"/>
  <c r="V1287" i="1"/>
  <c r="T1287" i="1"/>
  <c r="S1287" i="1"/>
  <c r="R1287" i="1"/>
  <c r="Q1287" i="1"/>
  <c r="AE1286" i="1"/>
  <c r="AD1286" i="1"/>
  <c r="AC1286" i="1"/>
  <c r="AB1286" i="1"/>
  <c r="AA1286" i="1"/>
  <c r="Z1286" i="1"/>
  <c r="V1286" i="1"/>
  <c r="T1286" i="1"/>
  <c r="S1286" i="1"/>
  <c r="R1286" i="1"/>
  <c r="Q1286" i="1"/>
  <c r="AE1285" i="1"/>
  <c r="AD1285" i="1"/>
  <c r="AC1285" i="1"/>
  <c r="AB1285" i="1"/>
  <c r="AA1285" i="1"/>
  <c r="Z1285" i="1"/>
  <c r="V1285" i="1"/>
  <c r="T1285" i="1"/>
  <c r="S1285" i="1"/>
  <c r="R1285" i="1"/>
  <c r="Q1285" i="1"/>
  <c r="AE1284" i="1"/>
  <c r="AD1284" i="1"/>
  <c r="AC1284" i="1"/>
  <c r="AB1284" i="1"/>
  <c r="AA1284" i="1"/>
  <c r="Z1284" i="1"/>
  <c r="V1284" i="1"/>
  <c r="T1284" i="1"/>
  <c r="S1284" i="1"/>
  <c r="R1284" i="1"/>
  <c r="Q1284" i="1"/>
  <c r="AE1283" i="1"/>
  <c r="AD1283" i="1"/>
  <c r="AC1283" i="1"/>
  <c r="AB1283" i="1"/>
  <c r="AA1283" i="1"/>
  <c r="Z1283" i="1"/>
  <c r="V1283" i="1"/>
  <c r="T1283" i="1"/>
  <c r="S1283" i="1"/>
  <c r="R1283" i="1"/>
  <c r="Q1283" i="1"/>
  <c r="AE1282" i="1"/>
  <c r="AD1282" i="1"/>
  <c r="AC1282" i="1"/>
  <c r="AB1282" i="1"/>
  <c r="AA1282" i="1"/>
  <c r="Z1282" i="1"/>
  <c r="V1282" i="1"/>
  <c r="T1282" i="1"/>
  <c r="S1282" i="1"/>
  <c r="R1282" i="1"/>
  <c r="Q1282" i="1"/>
  <c r="AE1281" i="1"/>
  <c r="AD1281" i="1"/>
  <c r="AC1281" i="1"/>
  <c r="AB1281" i="1"/>
  <c r="AA1281" i="1"/>
  <c r="Z1281" i="1"/>
  <c r="V1281" i="1"/>
  <c r="T1281" i="1"/>
  <c r="S1281" i="1"/>
  <c r="R1281" i="1"/>
  <c r="Q1281" i="1"/>
  <c r="AE1280" i="1"/>
  <c r="AD1280" i="1"/>
  <c r="AC1280" i="1"/>
  <c r="AB1280" i="1"/>
  <c r="AA1280" i="1"/>
  <c r="Z1280" i="1"/>
  <c r="V1280" i="1"/>
  <c r="T1280" i="1"/>
  <c r="S1280" i="1"/>
  <c r="R1280" i="1"/>
  <c r="Q1280" i="1"/>
  <c r="AE1279" i="1"/>
  <c r="AD1279" i="1"/>
  <c r="AC1279" i="1"/>
  <c r="AB1279" i="1"/>
  <c r="AA1279" i="1"/>
  <c r="Z1279" i="1"/>
  <c r="V1279" i="1"/>
  <c r="T1279" i="1"/>
  <c r="S1279" i="1"/>
  <c r="R1279" i="1"/>
  <c r="Q1279" i="1"/>
  <c r="AE1278" i="1"/>
  <c r="AD1278" i="1"/>
  <c r="AC1278" i="1"/>
  <c r="AB1278" i="1"/>
  <c r="AA1278" i="1"/>
  <c r="Z1278" i="1"/>
  <c r="V1278" i="1"/>
  <c r="T1278" i="1"/>
  <c r="S1278" i="1"/>
  <c r="R1278" i="1"/>
  <c r="Q1278" i="1"/>
  <c r="AE1277" i="1"/>
  <c r="AD1277" i="1"/>
  <c r="AC1277" i="1"/>
  <c r="AB1277" i="1"/>
  <c r="AA1277" i="1"/>
  <c r="Z1277" i="1"/>
  <c r="V1277" i="1"/>
  <c r="T1277" i="1"/>
  <c r="S1277" i="1"/>
  <c r="R1277" i="1"/>
  <c r="Q1277" i="1"/>
  <c r="AE1276" i="1"/>
  <c r="AD1276" i="1"/>
  <c r="AC1276" i="1"/>
  <c r="AB1276" i="1"/>
  <c r="AA1276" i="1"/>
  <c r="Z1276" i="1"/>
  <c r="V1276" i="1"/>
  <c r="T1276" i="1"/>
  <c r="S1276" i="1"/>
  <c r="R1276" i="1"/>
  <c r="Q1276" i="1"/>
  <c r="AE1275" i="1"/>
  <c r="AD1275" i="1"/>
  <c r="AC1275" i="1"/>
  <c r="AB1275" i="1"/>
  <c r="AA1275" i="1"/>
  <c r="Z1275" i="1"/>
  <c r="V1275" i="1"/>
  <c r="T1275" i="1"/>
  <c r="S1275" i="1"/>
  <c r="R1275" i="1"/>
  <c r="Q1275" i="1"/>
  <c r="AE1274" i="1"/>
  <c r="AD1274" i="1"/>
  <c r="AC1274" i="1"/>
  <c r="AB1274" i="1"/>
  <c r="AA1274" i="1"/>
  <c r="Z1274" i="1"/>
  <c r="V1274" i="1"/>
  <c r="T1274" i="1"/>
  <c r="S1274" i="1"/>
  <c r="R1274" i="1"/>
  <c r="Q1274" i="1"/>
  <c r="AE1273" i="1"/>
  <c r="AD1273" i="1"/>
  <c r="AC1273" i="1"/>
  <c r="AB1273" i="1"/>
  <c r="AA1273" i="1"/>
  <c r="Z1273" i="1"/>
  <c r="V1273" i="1"/>
  <c r="T1273" i="1"/>
  <c r="S1273" i="1"/>
  <c r="R1273" i="1"/>
  <c r="Q1273" i="1"/>
  <c r="AE1272" i="1"/>
  <c r="AD1272" i="1"/>
  <c r="AC1272" i="1"/>
  <c r="AB1272" i="1"/>
  <c r="AA1272" i="1"/>
  <c r="Z1272" i="1"/>
  <c r="V1272" i="1"/>
  <c r="T1272" i="1"/>
  <c r="S1272" i="1"/>
  <c r="R1272" i="1"/>
  <c r="Q1272" i="1"/>
  <c r="AE1271" i="1"/>
  <c r="AD1271" i="1"/>
  <c r="AC1271" i="1"/>
  <c r="AB1271" i="1"/>
  <c r="AA1271" i="1"/>
  <c r="Z1271" i="1"/>
  <c r="V1271" i="1"/>
  <c r="T1271" i="1"/>
  <c r="S1271" i="1"/>
  <c r="R1271" i="1"/>
  <c r="Q1271" i="1"/>
  <c r="AE1270" i="1"/>
  <c r="AD1270" i="1"/>
  <c r="AC1270" i="1"/>
  <c r="AB1270" i="1"/>
  <c r="AA1270" i="1"/>
  <c r="Z1270" i="1"/>
  <c r="V1270" i="1"/>
  <c r="T1270" i="1"/>
  <c r="S1270" i="1"/>
  <c r="R1270" i="1"/>
  <c r="Q1270" i="1"/>
  <c r="AE1269" i="1"/>
  <c r="AD1269" i="1"/>
  <c r="AC1269" i="1"/>
  <c r="AB1269" i="1"/>
  <c r="AA1269" i="1"/>
  <c r="Z1269" i="1"/>
  <c r="V1269" i="1"/>
  <c r="T1269" i="1"/>
  <c r="S1269" i="1"/>
  <c r="R1269" i="1"/>
  <c r="Q1269" i="1"/>
  <c r="AE1268" i="1"/>
  <c r="AD1268" i="1"/>
  <c r="AC1268" i="1"/>
  <c r="AB1268" i="1"/>
  <c r="AA1268" i="1"/>
  <c r="Z1268" i="1"/>
  <c r="V1268" i="1"/>
  <c r="T1268" i="1"/>
  <c r="S1268" i="1"/>
  <c r="R1268" i="1"/>
  <c r="Q1268" i="1"/>
  <c r="AE1267" i="1"/>
  <c r="AD1267" i="1"/>
  <c r="AC1267" i="1"/>
  <c r="AB1267" i="1"/>
  <c r="AA1267" i="1"/>
  <c r="Z1267" i="1"/>
  <c r="V1267" i="1"/>
  <c r="T1267" i="1"/>
  <c r="S1267" i="1"/>
  <c r="R1267" i="1"/>
  <c r="Q1267" i="1"/>
  <c r="AE1266" i="1"/>
  <c r="AD1266" i="1"/>
  <c r="AC1266" i="1"/>
  <c r="AB1266" i="1"/>
  <c r="AA1266" i="1"/>
  <c r="Z1266" i="1"/>
  <c r="V1266" i="1"/>
  <c r="T1266" i="1"/>
  <c r="S1266" i="1"/>
  <c r="R1266" i="1"/>
  <c r="Q1266" i="1"/>
  <c r="AE1265" i="1"/>
  <c r="AD1265" i="1"/>
  <c r="AC1265" i="1"/>
  <c r="AB1265" i="1"/>
  <c r="AA1265" i="1"/>
  <c r="Z1265" i="1"/>
  <c r="V1265" i="1"/>
  <c r="T1265" i="1"/>
  <c r="S1265" i="1"/>
  <c r="R1265" i="1"/>
  <c r="Q1265" i="1"/>
  <c r="AE1264" i="1"/>
  <c r="AD1264" i="1"/>
  <c r="AC1264" i="1"/>
  <c r="AB1264" i="1"/>
  <c r="AA1264" i="1"/>
  <c r="Z1264" i="1"/>
  <c r="V1264" i="1"/>
  <c r="T1264" i="1"/>
  <c r="S1264" i="1"/>
  <c r="R1264" i="1"/>
  <c r="Q1264" i="1"/>
  <c r="AE1263" i="1"/>
  <c r="AD1263" i="1"/>
  <c r="AC1263" i="1"/>
  <c r="AB1263" i="1"/>
  <c r="AA1263" i="1"/>
  <c r="Z1263" i="1"/>
  <c r="V1263" i="1"/>
  <c r="T1263" i="1"/>
  <c r="S1263" i="1"/>
  <c r="R1263" i="1"/>
  <c r="Q1263" i="1"/>
  <c r="AE1262" i="1"/>
  <c r="AD1262" i="1"/>
  <c r="AC1262" i="1"/>
  <c r="AB1262" i="1"/>
  <c r="AA1262" i="1"/>
  <c r="Z1262" i="1"/>
  <c r="V1262" i="1"/>
  <c r="T1262" i="1"/>
  <c r="S1262" i="1"/>
  <c r="R1262" i="1"/>
  <c r="Q1262" i="1"/>
  <c r="AE1261" i="1"/>
  <c r="AD1261" i="1"/>
  <c r="AC1261" i="1"/>
  <c r="AB1261" i="1"/>
  <c r="AA1261" i="1"/>
  <c r="Z1261" i="1"/>
  <c r="V1261" i="1"/>
  <c r="T1261" i="1"/>
  <c r="S1261" i="1"/>
  <c r="R1261" i="1"/>
  <c r="Q1261" i="1"/>
  <c r="AE1260" i="1"/>
  <c r="AD1260" i="1"/>
  <c r="AC1260" i="1"/>
  <c r="AB1260" i="1"/>
  <c r="AA1260" i="1"/>
  <c r="Z1260" i="1"/>
  <c r="V1260" i="1"/>
  <c r="T1260" i="1"/>
  <c r="S1260" i="1"/>
  <c r="R1260" i="1"/>
  <c r="Q1260" i="1"/>
  <c r="AE1259" i="1"/>
  <c r="AD1259" i="1"/>
  <c r="AC1259" i="1"/>
  <c r="AB1259" i="1"/>
  <c r="AA1259" i="1"/>
  <c r="Z1259" i="1"/>
  <c r="V1259" i="1"/>
  <c r="T1259" i="1"/>
  <c r="S1259" i="1"/>
  <c r="R1259" i="1"/>
  <c r="Q1259" i="1"/>
  <c r="AE1258" i="1"/>
  <c r="AD1258" i="1"/>
  <c r="AC1258" i="1"/>
  <c r="AB1258" i="1"/>
  <c r="AA1258" i="1"/>
  <c r="Z1258" i="1"/>
  <c r="V1258" i="1"/>
  <c r="T1258" i="1"/>
  <c r="S1258" i="1"/>
  <c r="R1258" i="1"/>
  <c r="Q1258" i="1"/>
  <c r="AE1257" i="1"/>
  <c r="AD1257" i="1"/>
  <c r="AC1257" i="1"/>
  <c r="AB1257" i="1"/>
  <c r="AA1257" i="1"/>
  <c r="Z1257" i="1"/>
  <c r="V1257" i="1"/>
  <c r="T1257" i="1"/>
  <c r="S1257" i="1"/>
  <c r="R1257" i="1"/>
  <c r="Q1257" i="1"/>
  <c r="AE1256" i="1"/>
  <c r="AD1256" i="1"/>
  <c r="AC1256" i="1"/>
  <c r="AB1256" i="1"/>
  <c r="AA1256" i="1"/>
  <c r="Z1256" i="1"/>
  <c r="V1256" i="1"/>
  <c r="T1256" i="1"/>
  <c r="S1256" i="1"/>
  <c r="R1256" i="1"/>
  <c r="Q1256" i="1"/>
  <c r="AE1255" i="1"/>
  <c r="AD1255" i="1"/>
  <c r="AC1255" i="1"/>
  <c r="AB1255" i="1"/>
  <c r="AA1255" i="1"/>
  <c r="Z1255" i="1"/>
  <c r="V1255" i="1"/>
  <c r="T1255" i="1"/>
  <c r="S1255" i="1"/>
  <c r="R1255" i="1"/>
  <c r="Q1255" i="1"/>
  <c r="AE1254" i="1"/>
  <c r="AD1254" i="1"/>
  <c r="AC1254" i="1"/>
  <c r="AB1254" i="1"/>
  <c r="AA1254" i="1"/>
  <c r="Z1254" i="1"/>
  <c r="V1254" i="1"/>
  <c r="T1254" i="1"/>
  <c r="S1254" i="1"/>
  <c r="R1254" i="1"/>
  <c r="Q1254" i="1"/>
  <c r="AE1253" i="1"/>
  <c r="AD1253" i="1"/>
  <c r="AC1253" i="1"/>
  <c r="AB1253" i="1"/>
  <c r="AA1253" i="1"/>
  <c r="Z1253" i="1"/>
  <c r="V1253" i="1"/>
  <c r="T1253" i="1"/>
  <c r="S1253" i="1"/>
  <c r="R1253" i="1"/>
  <c r="Q1253" i="1"/>
  <c r="AE1252" i="1"/>
  <c r="AD1252" i="1"/>
  <c r="AC1252" i="1"/>
  <c r="AB1252" i="1"/>
  <c r="AA1252" i="1"/>
  <c r="Z1252" i="1"/>
  <c r="V1252" i="1"/>
  <c r="T1252" i="1"/>
  <c r="S1252" i="1"/>
  <c r="R1252" i="1"/>
  <c r="Q1252" i="1"/>
  <c r="AE1251" i="1"/>
  <c r="AD1251" i="1"/>
  <c r="AC1251" i="1"/>
  <c r="AB1251" i="1"/>
  <c r="AA1251" i="1"/>
  <c r="Z1251" i="1"/>
  <c r="V1251" i="1"/>
  <c r="T1251" i="1"/>
  <c r="S1251" i="1"/>
  <c r="R1251" i="1"/>
  <c r="Q1251" i="1"/>
  <c r="AE1250" i="1"/>
  <c r="AD1250" i="1"/>
  <c r="AC1250" i="1"/>
  <c r="AB1250" i="1"/>
  <c r="AA1250" i="1"/>
  <c r="Z1250" i="1"/>
  <c r="V1250" i="1"/>
  <c r="T1250" i="1"/>
  <c r="S1250" i="1"/>
  <c r="R1250" i="1"/>
  <c r="Q1250" i="1"/>
  <c r="AE1249" i="1"/>
  <c r="AD1249" i="1"/>
  <c r="AC1249" i="1"/>
  <c r="AB1249" i="1"/>
  <c r="AA1249" i="1"/>
  <c r="Z1249" i="1"/>
  <c r="V1249" i="1"/>
  <c r="T1249" i="1"/>
  <c r="S1249" i="1"/>
  <c r="R1249" i="1"/>
  <c r="Q1249" i="1"/>
  <c r="AE1248" i="1"/>
  <c r="AD1248" i="1"/>
  <c r="AC1248" i="1"/>
  <c r="AB1248" i="1"/>
  <c r="AA1248" i="1"/>
  <c r="Z1248" i="1"/>
  <c r="V1248" i="1"/>
  <c r="T1248" i="1"/>
  <c r="S1248" i="1"/>
  <c r="R1248" i="1"/>
  <c r="Q1248" i="1"/>
  <c r="AE1247" i="1"/>
  <c r="AD1247" i="1"/>
  <c r="AC1247" i="1"/>
  <c r="AB1247" i="1"/>
  <c r="AA1247" i="1"/>
  <c r="Z1247" i="1"/>
  <c r="V1247" i="1"/>
  <c r="T1247" i="1"/>
  <c r="S1247" i="1"/>
  <c r="R1247" i="1"/>
  <c r="Q1247" i="1"/>
  <c r="AE1246" i="1"/>
  <c r="AD1246" i="1"/>
  <c r="AC1246" i="1"/>
  <c r="AB1246" i="1"/>
  <c r="AA1246" i="1"/>
  <c r="Z1246" i="1"/>
  <c r="V1246" i="1"/>
  <c r="T1246" i="1"/>
  <c r="S1246" i="1"/>
  <c r="R1246" i="1"/>
  <c r="Q1246" i="1"/>
  <c r="AE1245" i="1"/>
  <c r="AD1245" i="1"/>
  <c r="AC1245" i="1"/>
  <c r="AB1245" i="1"/>
  <c r="AA1245" i="1"/>
  <c r="Z1245" i="1"/>
  <c r="V1245" i="1"/>
  <c r="T1245" i="1"/>
  <c r="S1245" i="1"/>
  <c r="R1245" i="1"/>
  <c r="Q1245" i="1"/>
  <c r="AE1244" i="1"/>
  <c r="AD1244" i="1"/>
  <c r="AC1244" i="1"/>
  <c r="AB1244" i="1"/>
  <c r="AA1244" i="1"/>
  <c r="Z1244" i="1"/>
  <c r="V1244" i="1"/>
  <c r="T1244" i="1"/>
  <c r="S1244" i="1"/>
  <c r="R1244" i="1"/>
  <c r="Q1244" i="1"/>
  <c r="AE1243" i="1"/>
  <c r="AD1243" i="1"/>
  <c r="AC1243" i="1"/>
  <c r="AB1243" i="1"/>
  <c r="AA1243" i="1"/>
  <c r="Z1243" i="1"/>
  <c r="V1243" i="1"/>
  <c r="T1243" i="1"/>
  <c r="S1243" i="1"/>
  <c r="R1243" i="1"/>
  <c r="Q1243" i="1"/>
  <c r="AE1242" i="1"/>
  <c r="AD1242" i="1"/>
  <c r="AC1242" i="1"/>
  <c r="AB1242" i="1"/>
  <c r="AA1242" i="1"/>
  <c r="Z1242" i="1"/>
  <c r="V1242" i="1"/>
  <c r="T1242" i="1"/>
  <c r="S1242" i="1"/>
  <c r="R1242" i="1"/>
  <c r="Q1242" i="1"/>
  <c r="AE1241" i="1"/>
  <c r="AD1241" i="1"/>
  <c r="AC1241" i="1"/>
  <c r="AB1241" i="1"/>
  <c r="AA1241" i="1"/>
  <c r="Z1241" i="1"/>
  <c r="V1241" i="1"/>
  <c r="T1241" i="1"/>
  <c r="S1241" i="1"/>
  <c r="R1241" i="1"/>
  <c r="Q1241" i="1"/>
  <c r="AE1240" i="1"/>
  <c r="AD1240" i="1"/>
  <c r="AC1240" i="1"/>
  <c r="AB1240" i="1"/>
  <c r="AA1240" i="1"/>
  <c r="Z1240" i="1"/>
  <c r="V1240" i="1"/>
  <c r="T1240" i="1"/>
  <c r="S1240" i="1"/>
  <c r="R1240" i="1"/>
  <c r="Q1240" i="1"/>
  <c r="AE1239" i="1"/>
  <c r="AD1239" i="1"/>
  <c r="AC1239" i="1"/>
  <c r="AB1239" i="1"/>
  <c r="AA1239" i="1"/>
  <c r="Z1239" i="1"/>
  <c r="V1239" i="1"/>
  <c r="T1239" i="1"/>
  <c r="S1239" i="1"/>
  <c r="R1239" i="1"/>
  <c r="Q1239" i="1"/>
  <c r="AE1238" i="1"/>
  <c r="AD1238" i="1"/>
  <c r="AC1238" i="1"/>
  <c r="AB1238" i="1"/>
  <c r="AA1238" i="1"/>
  <c r="Z1238" i="1"/>
  <c r="V1238" i="1"/>
  <c r="T1238" i="1"/>
  <c r="S1238" i="1"/>
  <c r="R1238" i="1"/>
  <c r="Q1238" i="1"/>
  <c r="AE1237" i="1"/>
  <c r="AD1237" i="1"/>
  <c r="AC1237" i="1"/>
  <c r="AB1237" i="1"/>
  <c r="AA1237" i="1"/>
  <c r="Z1237" i="1"/>
  <c r="V1237" i="1"/>
  <c r="T1237" i="1"/>
  <c r="S1237" i="1"/>
  <c r="R1237" i="1"/>
  <c r="Q1237" i="1"/>
  <c r="AE1236" i="1"/>
  <c r="AD1236" i="1"/>
  <c r="AC1236" i="1"/>
  <c r="AB1236" i="1"/>
  <c r="AA1236" i="1"/>
  <c r="Z1236" i="1"/>
  <c r="V1236" i="1"/>
  <c r="T1236" i="1"/>
  <c r="S1236" i="1"/>
  <c r="R1236" i="1"/>
  <c r="Q1236" i="1"/>
  <c r="AE1235" i="1"/>
  <c r="AD1235" i="1"/>
  <c r="AC1235" i="1"/>
  <c r="AB1235" i="1"/>
  <c r="AA1235" i="1"/>
  <c r="Z1235" i="1"/>
  <c r="V1235" i="1"/>
  <c r="T1235" i="1"/>
  <c r="S1235" i="1"/>
  <c r="R1235" i="1"/>
  <c r="Q1235" i="1"/>
  <c r="AE1234" i="1"/>
  <c r="AD1234" i="1"/>
  <c r="AC1234" i="1"/>
  <c r="AB1234" i="1"/>
  <c r="AA1234" i="1"/>
  <c r="Z1234" i="1"/>
  <c r="V1234" i="1"/>
  <c r="T1234" i="1"/>
  <c r="S1234" i="1"/>
  <c r="R1234" i="1"/>
  <c r="Q1234" i="1"/>
  <c r="AE1233" i="1"/>
  <c r="AD1233" i="1"/>
  <c r="AC1233" i="1"/>
  <c r="AB1233" i="1"/>
  <c r="AA1233" i="1"/>
  <c r="Z1233" i="1"/>
  <c r="V1233" i="1"/>
  <c r="T1233" i="1"/>
  <c r="S1233" i="1"/>
  <c r="R1233" i="1"/>
  <c r="Q1233" i="1"/>
  <c r="AE1232" i="1"/>
  <c r="AD1232" i="1"/>
  <c r="AC1232" i="1"/>
  <c r="AB1232" i="1"/>
  <c r="AA1232" i="1"/>
  <c r="Z1232" i="1"/>
  <c r="V1232" i="1"/>
  <c r="T1232" i="1"/>
  <c r="S1232" i="1"/>
  <c r="R1232" i="1"/>
  <c r="Q1232" i="1"/>
  <c r="AE1231" i="1"/>
  <c r="AD1231" i="1"/>
  <c r="AC1231" i="1"/>
  <c r="AB1231" i="1"/>
  <c r="AA1231" i="1"/>
  <c r="Z1231" i="1"/>
  <c r="V1231" i="1"/>
  <c r="T1231" i="1"/>
  <c r="S1231" i="1"/>
  <c r="R1231" i="1"/>
  <c r="Q1231" i="1"/>
  <c r="AE1230" i="1"/>
  <c r="AD1230" i="1"/>
  <c r="AC1230" i="1"/>
  <c r="AB1230" i="1"/>
  <c r="AA1230" i="1"/>
  <c r="Z1230" i="1"/>
  <c r="V1230" i="1"/>
  <c r="T1230" i="1"/>
  <c r="S1230" i="1"/>
  <c r="R1230" i="1"/>
  <c r="Q1230" i="1"/>
  <c r="AE1229" i="1"/>
  <c r="AD1229" i="1"/>
  <c r="AC1229" i="1"/>
  <c r="AB1229" i="1"/>
  <c r="AA1229" i="1"/>
  <c r="Z1229" i="1"/>
  <c r="V1229" i="1"/>
  <c r="T1229" i="1"/>
  <c r="S1229" i="1"/>
  <c r="R1229" i="1"/>
  <c r="Q1229" i="1"/>
  <c r="AE1228" i="1"/>
  <c r="AD1228" i="1"/>
  <c r="AC1228" i="1"/>
  <c r="AB1228" i="1"/>
  <c r="AA1228" i="1"/>
  <c r="Z1228" i="1"/>
  <c r="V1228" i="1"/>
  <c r="T1228" i="1"/>
  <c r="S1228" i="1"/>
  <c r="R1228" i="1"/>
  <c r="Q1228" i="1"/>
  <c r="AE1227" i="1"/>
  <c r="AD1227" i="1"/>
  <c r="AC1227" i="1"/>
  <c r="AB1227" i="1"/>
  <c r="AA1227" i="1"/>
  <c r="Z1227" i="1"/>
  <c r="V1227" i="1"/>
  <c r="T1227" i="1"/>
  <c r="S1227" i="1"/>
  <c r="R1227" i="1"/>
  <c r="Q1227" i="1"/>
  <c r="AE1226" i="1"/>
  <c r="AD1226" i="1"/>
  <c r="AC1226" i="1"/>
  <c r="AB1226" i="1"/>
  <c r="AA1226" i="1"/>
  <c r="Z1226" i="1"/>
  <c r="V1226" i="1"/>
  <c r="T1226" i="1"/>
  <c r="S1226" i="1"/>
  <c r="R1226" i="1"/>
  <c r="Q1226" i="1"/>
  <c r="AE1225" i="1"/>
  <c r="AD1225" i="1"/>
  <c r="AC1225" i="1"/>
  <c r="AB1225" i="1"/>
  <c r="AA1225" i="1"/>
  <c r="Z1225" i="1"/>
  <c r="V1225" i="1"/>
  <c r="T1225" i="1"/>
  <c r="S1225" i="1"/>
  <c r="R1225" i="1"/>
  <c r="Q1225" i="1"/>
  <c r="AE1224" i="1"/>
  <c r="AD1224" i="1"/>
  <c r="AC1224" i="1"/>
  <c r="AB1224" i="1"/>
  <c r="AA1224" i="1"/>
  <c r="Z1224" i="1"/>
  <c r="V1224" i="1"/>
  <c r="T1224" i="1"/>
  <c r="S1224" i="1"/>
  <c r="R1224" i="1"/>
  <c r="Q1224" i="1"/>
  <c r="AE1223" i="1"/>
  <c r="AD1223" i="1"/>
  <c r="AC1223" i="1"/>
  <c r="AB1223" i="1"/>
  <c r="AA1223" i="1"/>
  <c r="Z1223" i="1"/>
  <c r="V1223" i="1"/>
  <c r="T1223" i="1"/>
  <c r="S1223" i="1"/>
  <c r="R1223" i="1"/>
  <c r="Q1223" i="1"/>
  <c r="AE1222" i="1"/>
  <c r="AD1222" i="1"/>
  <c r="AC1222" i="1"/>
  <c r="AB1222" i="1"/>
  <c r="AA1222" i="1"/>
  <c r="Z1222" i="1"/>
  <c r="V1222" i="1"/>
  <c r="T1222" i="1"/>
  <c r="S1222" i="1"/>
  <c r="R1222" i="1"/>
  <c r="Q1222" i="1"/>
  <c r="AE1221" i="1"/>
  <c r="AD1221" i="1"/>
  <c r="AC1221" i="1"/>
  <c r="AB1221" i="1"/>
  <c r="AA1221" i="1"/>
  <c r="Z1221" i="1"/>
  <c r="V1221" i="1"/>
  <c r="T1221" i="1"/>
  <c r="S1221" i="1"/>
  <c r="R1221" i="1"/>
  <c r="Q1221" i="1"/>
  <c r="AE1220" i="1"/>
  <c r="AD1220" i="1"/>
  <c r="AC1220" i="1"/>
  <c r="AB1220" i="1"/>
  <c r="AA1220" i="1"/>
  <c r="Z1220" i="1"/>
  <c r="V1220" i="1"/>
  <c r="T1220" i="1"/>
  <c r="S1220" i="1"/>
  <c r="R1220" i="1"/>
  <c r="Q1220" i="1"/>
  <c r="AE1219" i="1"/>
  <c r="AD1219" i="1"/>
  <c r="AC1219" i="1"/>
  <c r="AB1219" i="1"/>
  <c r="AA1219" i="1"/>
  <c r="Z1219" i="1"/>
  <c r="V1219" i="1"/>
  <c r="T1219" i="1"/>
  <c r="S1219" i="1"/>
  <c r="R1219" i="1"/>
  <c r="Q1219" i="1"/>
  <c r="AE1218" i="1"/>
  <c r="AD1218" i="1"/>
  <c r="AC1218" i="1"/>
  <c r="AB1218" i="1"/>
  <c r="AA1218" i="1"/>
  <c r="Z1218" i="1"/>
  <c r="V1218" i="1"/>
  <c r="T1218" i="1"/>
  <c r="S1218" i="1"/>
  <c r="R1218" i="1"/>
  <c r="Q1218" i="1"/>
  <c r="AE1217" i="1"/>
  <c r="AD1217" i="1"/>
  <c r="AC1217" i="1"/>
  <c r="AB1217" i="1"/>
  <c r="AA1217" i="1"/>
  <c r="Z1217" i="1"/>
  <c r="V1217" i="1"/>
  <c r="T1217" i="1"/>
  <c r="S1217" i="1"/>
  <c r="R1217" i="1"/>
  <c r="Q1217" i="1"/>
  <c r="AE1216" i="1"/>
  <c r="AD1216" i="1"/>
  <c r="AC1216" i="1"/>
  <c r="AB1216" i="1"/>
  <c r="AA1216" i="1"/>
  <c r="Z1216" i="1"/>
  <c r="V1216" i="1"/>
  <c r="T1216" i="1"/>
  <c r="S1216" i="1"/>
  <c r="R1216" i="1"/>
  <c r="Q1216" i="1"/>
  <c r="AE1215" i="1"/>
  <c r="AD1215" i="1"/>
  <c r="AC1215" i="1"/>
  <c r="AB1215" i="1"/>
  <c r="AA1215" i="1"/>
  <c r="Z1215" i="1"/>
  <c r="V1215" i="1"/>
  <c r="T1215" i="1"/>
  <c r="S1215" i="1"/>
  <c r="R1215" i="1"/>
  <c r="Q1215" i="1"/>
  <c r="AE1214" i="1"/>
  <c r="AD1214" i="1"/>
  <c r="AC1214" i="1"/>
  <c r="AB1214" i="1"/>
  <c r="AA1214" i="1"/>
  <c r="Z1214" i="1"/>
  <c r="V1214" i="1"/>
  <c r="T1214" i="1"/>
  <c r="S1214" i="1"/>
  <c r="R1214" i="1"/>
  <c r="Q1214" i="1"/>
  <c r="AE1213" i="1"/>
  <c r="AD1213" i="1"/>
  <c r="AC1213" i="1"/>
  <c r="AB1213" i="1"/>
  <c r="AA1213" i="1"/>
  <c r="Z1213" i="1"/>
  <c r="V1213" i="1"/>
  <c r="T1213" i="1"/>
  <c r="S1213" i="1"/>
  <c r="R1213" i="1"/>
  <c r="Q1213" i="1"/>
  <c r="AE1212" i="1"/>
  <c r="AD1212" i="1"/>
  <c r="AC1212" i="1"/>
  <c r="AB1212" i="1"/>
  <c r="AA1212" i="1"/>
  <c r="Z1212" i="1"/>
  <c r="V1212" i="1"/>
  <c r="T1212" i="1"/>
  <c r="S1212" i="1"/>
  <c r="R1212" i="1"/>
  <c r="Q1212" i="1"/>
  <c r="AE1211" i="1"/>
  <c r="AD1211" i="1"/>
  <c r="AC1211" i="1"/>
  <c r="AB1211" i="1"/>
  <c r="AA1211" i="1"/>
  <c r="Z1211" i="1"/>
  <c r="V1211" i="1"/>
  <c r="T1211" i="1"/>
  <c r="S1211" i="1"/>
  <c r="R1211" i="1"/>
  <c r="Q1211" i="1"/>
  <c r="AE1210" i="1"/>
  <c r="AD1210" i="1"/>
  <c r="AC1210" i="1"/>
  <c r="AB1210" i="1"/>
  <c r="AA1210" i="1"/>
  <c r="Z1210" i="1"/>
  <c r="V1210" i="1"/>
  <c r="T1210" i="1"/>
  <c r="S1210" i="1"/>
  <c r="R1210" i="1"/>
  <c r="Q1210" i="1"/>
  <c r="AE1209" i="1"/>
  <c r="AD1209" i="1"/>
  <c r="AC1209" i="1"/>
  <c r="AB1209" i="1"/>
  <c r="AA1209" i="1"/>
  <c r="Z1209" i="1"/>
  <c r="V1209" i="1"/>
  <c r="T1209" i="1"/>
  <c r="S1209" i="1"/>
  <c r="R1209" i="1"/>
  <c r="Q1209" i="1"/>
  <c r="AE1208" i="1"/>
  <c r="AD1208" i="1"/>
  <c r="AC1208" i="1"/>
  <c r="AB1208" i="1"/>
  <c r="AA1208" i="1"/>
  <c r="Z1208" i="1"/>
  <c r="V1208" i="1"/>
  <c r="T1208" i="1"/>
  <c r="S1208" i="1"/>
  <c r="R1208" i="1"/>
  <c r="Q1208" i="1"/>
  <c r="AE1207" i="1"/>
  <c r="AD1207" i="1"/>
  <c r="AC1207" i="1"/>
  <c r="AB1207" i="1"/>
  <c r="AA1207" i="1"/>
  <c r="Z1207" i="1"/>
  <c r="V1207" i="1"/>
  <c r="T1207" i="1"/>
  <c r="S1207" i="1"/>
  <c r="R1207" i="1"/>
  <c r="Q1207" i="1"/>
  <c r="AE1206" i="1"/>
  <c r="AD1206" i="1"/>
  <c r="AC1206" i="1"/>
  <c r="AB1206" i="1"/>
  <c r="AA1206" i="1"/>
  <c r="Z1206" i="1"/>
  <c r="V1206" i="1"/>
  <c r="T1206" i="1"/>
  <c r="S1206" i="1"/>
  <c r="R1206" i="1"/>
  <c r="Q1206" i="1"/>
  <c r="AE1205" i="1"/>
  <c r="AD1205" i="1"/>
  <c r="AC1205" i="1"/>
  <c r="AB1205" i="1"/>
  <c r="AA1205" i="1"/>
  <c r="Z1205" i="1"/>
  <c r="V1205" i="1"/>
  <c r="T1205" i="1"/>
  <c r="S1205" i="1"/>
  <c r="R1205" i="1"/>
  <c r="Q1205" i="1"/>
  <c r="AE1204" i="1"/>
  <c r="AD1204" i="1"/>
  <c r="AC1204" i="1"/>
  <c r="AB1204" i="1"/>
  <c r="AA1204" i="1"/>
  <c r="Z1204" i="1"/>
  <c r="V1204" i="1"/>
  <c r="T1204" i="1"/>
  <c r="S1204" i="1"/>
  <c r="R1204" i="1"/>
  <c r="Q1204" i="1"/>
  <c r="AE1203" i="1"/>
  <c r="AD1203" i="1"/>
  <c r="AC1203" i="1"/>
  <c r="AB1203" i="1"/>
  <c r="AA1203" i="1"/>
  <c r="Z1203" i="1"/>
  <c r="V1203" i="1"/>
  <c r="T1203" i="1"/>
  <c r="S1203" i="1"/>
  <c r="R1203" i="1"/>
  <c r="Q1203" i="1"/>
  <c r="AE1202" i="1"/>
  <c r="AD1202" i="1"/>
  <c r="AC1202" i="1"/>
  <c r="AB1202" i="1"/>
  <c r="AA1202" i="1"/>
  <c r="Z1202" i="1"/>
  <c r="V1202" i="1"/>
  <c r="T1202" i="1"/>
  <c r="S1202" i="1"/>
  <c r="R1202" i="1"/>
  <c r="Q1202" i="1"/>
  <c r="AE1201" i="1"/>
  <c r="AD1201" i="1"/>
  <c r="AC1201" i="1"/>
  <c r="AB1201" i="1"/>
  <c r="AA1201" i="1"/>
  <c r="Z1201" i="1"/>
  <c r="V1201" i="1"/>
  <c r="T1201" i="1"/>
  <c r="S1201" i="1"/>
  <c r="R1201" i="1"/>
  <c r="Q1201" i="1"/>
  <c r="AE1200" i="1"/>
  <c r="AD1200" i="1"/>
  <c r="AC1200" i="1"/>
  <c r="AB1200" i="1"/>
  <c r="AA1200" i="1"/>
  <c r="Z1200" i="1"/>
  <c r="V1200" i="1"/>
  <c r="T1200" i="1"/>
  <c r="S1200" i="1"/>
  <c r="R1200" i="1"/>
  <c r="Q1200" i="1"/>
  <c r="AE1199" i="1"/>
  <c r="AD1199" i="1"/>
  <c r="AC1199" i="1"/>
  <c r="AB1199" i="1"/>
  <c r="AA1199" i="1"/>
  <c r="Z1199" i="1"/>
  <c r="V1199" i="1"/>
  <c r="T1199" i="1"/>
  <c r="S1199" i="1"/>
  <c r="R1199" i="1"/>
  <c r="Q1199" i="1"/>
  <c r="AE1198" i="1"/>
  <c r="AD1198" i="1"/>
  <c r="AC1198" i="1"/>
  <c r="AB1198" i="1"/>
  <c r="AA1198" i="1"/>
  <c r="Z1198" i="1"/>
  <c r="V1198" i="1"/>
  <c r="T1198" i="1"/>
  <c r="S1198" i="1"/>
  <c r="R1198" i="1"/>
  <c r="Q1198" i="1"/>
  <c r="AE1197" i="1"/>
  <c r="AD1197" i="1"/>
  <c r="AC1197" i="1"/>
  <c r="AB1197" i="1"/>
  <c r="AA1197" i="1"/>
  <c r="Z1197" i="1"/>
  <c r="V1197" i="1"/>
  <c r="T1197" i="1"/>
  <c r="S1197" i="1"/>
  <c r="R1197" i="1"/>
  <c r="Q1197" i="1"/>
  <c r="AE1196" i="1"/>
  <c r="AD1196" i="1"/>
  <c r="AC1196" i="1"/>
  <c r="AB1196" i="1"/>
  <c r="AA1196" i="1"/>
  <c r="Z1196" i="1"/>
  <c r="V1196" i="1"/>
  <c r="T1196" i="1"/>
  <c r="S1196" i="1"/>
  <c r="R1196" i="1"/>
  <c r="Q1196" i="1"/>
  <c r="AE1195" i="1"/>
  <c r="AD1195" i="1"/>
  <c r="AC1195" i="1"/>
  <c r="AB1195" i="1"/>
  <c r="AA1195" i="1"/>
  <c r="Z1195" i="1"/>
  <c r="V1195" i="1"/>
  <c r="T1195" i="1"/>
  <c r="S1195" i="1"/>
  <c r="R1195" i="1"/>
  <c r="Q1195" i="1"/>
  <c r="AE1194" i="1"/>
  <c r="AD1194" i="1"/>
  <c r="AC1194" i="1"/>
  <c r="AB1194" i="1"/>
  <c r="AA1194" i="1"/>
  <c r="Z1194" i="1"/>
  <c r="V1194" i="1"/>
  <c r="T1194" i="1"/>
  <c r="S1194" i="1"/>
  <c r="R1194" i="1"/>
  <c r="Q1194" i="1"/>
  <c r="AE1193" i="1"/>
  <c r="AD1193" i="1"/>
  <c r="AC1193" i="1"/>
  <c r="AB1193" i="1"/>
  <c r="AA1193" i="1"/>
  <c r="Z1193" i="1"/>
  <c r="V1193" i="1"/>
  <c r="T1193" i="1"/>
  <c r="S1193" i="1"/>
  <c r="R1193" i="1"/>
  <c r="Q1193" i="1"/>
  <c r="AE1192" i="1"/>
  <c r="AD1192" i="1"/>
  <c r="AC1192" i="1"/>
  <c r="AB1192" i="1"/>
  <c r="AA1192" i="1"/>
  <c r="Z1192" i="1"/>
  <c r="V1192" i="1"/>
  <c r="T1192" i="1"/>
  <c r="S1192" i="1"/>
  <c r="R1192" i="1"/>
  <c r="Q1192" i="1"/>
  <c r="AE1191" i="1"/>
  <c r="AD1191" i="1"/>
  <c r="AC1191" i="1"/>
  <c r="AB1191" i="1"/>
  <c r="AA1191" i="1"/>
  <c r="Z1191" i="1"/>
  <c r="V1191" i="1"/>
  <c r="T1191" i="1"/>
  <c r="S1191" i="1"/>
  <c r="R1191" i="1"/>
  <c r="Q1191" i="1"/>
  <c r="AE1190" i="1"/>
  <c r="AD1190" i="1"/>
  <c r="AC1190" i="1"/>
  <c r="AB1190" i="1"/>
  <c r="AA1190" i="1"/>
  <c r="Z1190" i="1"/>
  <c r="V1190" i="1"/>
  <c r="T1190" i="1"/>
  <c r="S1190" i="1"/>
  <c r="R1190" i="1"/>
  <c r="Q1190" i="1"/>
  <c r="AE1189" i="1"/>
  <c r="AD1189" i="1"/>
  <c r="AC1189" i="1"/>
  <c r="AB1189" i="1"/>
  <c r="AA1189" i="1"/>
  <c r="Z1189" i="1"/>
  <c r="V1189" i="1"/>
  <c r="T1189" i="1"/>
  <c r="S1189" i="1"/>
  <c r="R1189" i="1"/>
  <c r="Q1189" i="1"/>
  <c r="AE1188" i="1"/>
  <c r="AD1188" i="1"/>
  <c r="AC1188" i="1"/>
  <c r="AB1188" i="1"/>
  <c r="AA1188" i="1"/>
  <c r="Z1188" i="1"/>
  <c r="V1188" i="1"/>
  <c r="T1188" i="1"/>
  <c r="S1188" i="1"/>
  <c r="R1188" i="1"/>
  <c r="Q1188" i="1"/>
  <c r="AE1187" i="1"/>
  <c r="AD1187" i="1"/>
  <c r="AC1187" i="1"/>
  <c r="AB1187" i="1"/>
  <c r="AA1187" i="1"/>
  <c r="Z1187" i="1"/>
  <c r="V1187" i="1"/>
  <c r="T1187" i="1"/>
  <c r="S1187" i="1"/>
  <c r="R1187" i="1"/>
  <c r="Q1187" i="1"/>
  <c r="AE1186" i="1"/>
  <c r="AD1186" i="1"/>
  <c r="AC1186" i="1"/>
  <c r="AB1186" i="1"/>
  <c r="AA1186" i="1"/>
  <c r="Z1186" i="1"/>
  <c r="V1186" i="1"/>
  <c r="T1186" i="1"/>
  <c r="S1186" i="1"/>
  <c r="R1186" i="1"/>
  <c r="Q1186" i="1"/>
  <c r="AE1185" i="1"/>
  <c r="AD1185" i="1"/>
  <c r="AC1185" i="1"/>
  <c r="AB1185" i="1"/>
  <c r="AA1185" i="1"/>
  <c r="Z1185" i="1"/>
  <c r="V1185" i="1"/>
  <c r="T1185" i="1"/>
  <c r="S1185" i="1"/>
  <c r="R1185" i="1"/>
  <c r="Q1185" i="1"/>
  <c r="AE1184" i="1"/>
  <c r="AD1184" i="1"/>
  <c r="AC1184" i="1"/>
  <c r="AB1184" i="1"/>
  <c r="AA1184" i="1"/>
  <c r="Z1184" i="1"/>
  <c r="V1184" i="1"/>
  <c r="T1184" i="1"/>
  <c r="S1184" i="1"/>
  <c r="R1184" i="1"/>
  <c r="Q1184" i="1"/>
  <c r="AE1183" i="1"/>
  <c r="AD1183" i="1"/>
  <c r="AC1183" i="1"/>
  <c r="AB1183" i="1"/>
  <c r="AA1183" i="1"/>
  <c r="Z1183" i="1"/>
  <c r="V1183" i="1"/>
  <c r="T1183" i="1"/>
  <c r="S1183" i="1"/>
  <c r="R1183" i="1"/>
  <c r="Q1183" i="1"/>
  <c r="AE1182" i="1"/>
  <c r="AD1182" i="1"/>
  <c r="AC1182" i="1"/>
  <c r="AB1182" i="1"/>
  <c r="AA1182" i="1"/>
  <c r="Z1182" i="1"/>
  <c r="V1182" i="1"/>
  <c r="T1182" i="1"/>
  <c r="S1182" i="1"/>
  <c r="R1182" i="1"/>
  <c r="Q1182" i="1"/>
  <c r="AE1181" i="1"/>
  <c r="AD1181" i="1"/>
  <c r="AC1181" i="1"/>
  <c r="AB1181" i="1"/>
  <c r="AA1181" i="1"/>
  <c r="Z1181" i="1"/>
  <c r="V1181" i="1"/>
  <c r="T1181" i="1"/>
  <c r="S1181" i="1"/>
  <c r="R1181" i="1"/>
  <c r="Q1181" i="1"/>
  <c r="AE1180" i="1"/>
  <c r="AD1180" i="1"/>
  <c r="AC1180" i="1"/>
  <c r="AB1180" i="1"/>
  <c r="AA1180" i="1"/>
  <c r="Z1180" i="1"/>
  <c r="V1180" i="1"/>
  <c r="T1180" i="1"/>
  <c r="S1180" i="1"/>
  <c r="R1180" i="1"/>
  <c r="Q1180" i="1"/>
  <c r="AE1179" i="1"/>
  <c r="AD1179" i="1"/>
  <c r="AC1179" i="1"/>
  <c r="AB1179" i="1"/>
  <c r="AA1179" i="1"/>
  <c r="Z1179" i="1"/>
  <c r="V1179" i="1"/>
  <c r="T1179" i="1"/>
  <c r="S1179" i="1"/>
  <c r="R1179" i="1"/>
  <c r="Q1179" i="1"/>
  <c r="AE1178" i="1"/>
  <c r="AD1178" i="1"/>
  <c r="AC1178" i="1"/>
  <c r="AB1178" i="1"/>
  <c r="AA1178" i="1"/>
  <c r="Z1178" i="1"/>
  <c r="V1178" i="1"/>
  <c r="T1178" i="1"/>
  <c r="S1178" i="1"/>
  <c r="R1178" i="1"/>
  <c r="Q1178" i="1"/>
  <c r="AE1177" i="1"/>
  <c r="AD1177" i="1"/>
  <c r="AC1177" i="1"/>
  <c r="AB1177" i="1"/>
  <c r="AA1177" i="1"/>
  <c r="Z1177" i="1"/>
  <c r="V1177" i="1"/>
  <c r="T1177" i="1"/>
  <c r="S1177" i="1"/>
  <c r="R1177" i="1"/>
  <c r="Q1177" i="1"/>
  <c r="AE1176" i="1"/>
  <c r="AD1176" i="1"/>
  <c r="AC1176" i="1"/>
  <c r="AB1176" i="1"/>
  <c r="AA1176" i="1"/>
  <c r="Z1176" i="1"/>
  <c r="V1176" i="1"/>
  <c r="T1176" i="1"/>
  <c r="S1176" i="1"/>
  <c r="R1176" i="1"/>
  <c r="Q1176" i="1"/>
  <c r="AE1175" i="1"/>
  <c r="AD1175" i="1"/>
  <c r="AC1175" i="1"/>
  <c r="AB1175" i="1"/>
  <c r="AA1175" i="1"/>
  <c r="Z1175" i="1"/>
  <c r="V1175" i="1"/>
  <c r="T1175" i="1"/>
  <c r="S1175" i="1"/>
  <c r="R1175" i="1"/>
  <c r="Q1175" i="1"/>
  <c r="AE1174" i="1"/>
  <c r="AD1174" i="1"/>
  <c r="AC1174" i="1"/>
  <c r="AB1174" i="1"/>
  <c r="AA1174" i="1"/>
  <c r="Z1174" i="1"/>
  <c r="V1174" i="1"/>
  <c r="T1174" i="1"/>
  <c r="S1174" i="1"/>
  <c r="R1174" i="1"/>
  <c r="Q1174" i="1"/>
  <c r="AE1173" i="1"/>
  <c r="AD1173" i="1"/>
  <c r="AC1173" i="1"/>
  <c r="AB1173" i="1"/>
  <c r="AA1173" i="1"/>
  <c r="Z1173" i="1"/>
  <c r="V1173" i="1"/>
  <c r="T1173" i="1"/>
  <c r="S1173" i="1"/>
  <c r="R1173" i="1"/>
  <c r="Q1173" i="1"/>
  <c r="AE1172" i="1"/>
  <c r="AD1172" i="1"/>
  <c r="AC1172" i="1"/>
  <c r="AB1172" i="1"/>
  <c r="AA1172" i="1"/>
  <c r="Z1172" i="1"/>
  <c r="V1172" i="1"/>
  <c r="T1172" i="1"/>
  <c r="S1172" i="1"/>
  <c r="R1172" i="1"/>
  <c r="Q1172" i="1"/>
  <c r="AE1171" i="1"/>
  <c r="AD1171" i="1"/>
  <c r="AC1171" i="1"/>
  <c r="AB1171" i="1"/>
  <c r="AA1171" i="1"/>
  <c r="Z1171" i="1"/>
  <c r="V1171" i="1"/>
  <c r="T1171" i="1"/>
  <c r="S1171" i="1"/>
  <c r="R1171" i="1"/>
  <c r="Q1171" i="1"/>
  <c r="AE1170" i="1"/>
  <c r="AD1170" i="1"/>
  <c r="AC1170" i="1"/>
  <c r="AB1170" i="1"/>
  <c r="AA1170" i="1"/>
  <c r="Z1170" i="1"/>
  <c r="V1170" i="1"/>
  <c r="T1170" i="1"/>
  <c r="S1170" i="1"/>
  <c r="R1170" i="1"/>
  <c r="Q1170" i="1"/>
  <c r="AE1169" i="1"/>
  <c r="AD1169" i="1"/>
  <c r="AC1169" i="1"/>
  <c r="AB1169" i="1"/>
  <c r="AA1169" i="1"/>
  <c r="Z1169" i="1"/>
  <c r="V1169" i="1"/>
  <c r="T1169" i="1"/>
  <c r="S1169" i="1"/>
  <c r="R1169" i="1"/>
  <c r="Q1169" i="1"/>
  <c r="AE1168" i="1"/>
  <c r="AD1168" i="1"/>
  <c r="AC1168" i="1"/>
  <c r="AB1168" i="1"/>
  <c r="AA1168" i="1"/>
  <c r="Z1168" i="1"/>
  <c r="V1168" i="1"/>
  <c r="T1168" i="1"/>
  <c r="S1168" i="1"/>
  <c r="R1168" i="1"/>
  <c r="Q1168" i="1"/>
  <c r="AE1167" i="1"/>
  <c r="AD1167" i="1"/>
  <c r="AC1167" i="1"/>
  <c r="AB1167" i="1"/>
  <c r="AA1167" i="1"/>
  <c r="Z1167" i="1"/>
  <c r="V1167" i="1"/>
  <c r="T1167" i="1"/>
  <c r="S1167" i="1"/>
  <c r="R1167" i="1"/>
  <c r="Q1167" i="1"/>
  <c r="AE1166" i="1"/>
  <c r="AD1166" i="1"/>
  <c r="AC1166" i="1"/>
  <c r="AB1166" i="1"/>
  <c r="AA1166" i="1"/>
  <c r="Z1166" i="1"/>
  <c r="V1166" i="1"/>
  <c r="T1166" i="1"/>
  <c r="S1166" i="1"/>
  <c r="R1166" i="1"/>
  <c r="Q1166" i="1"/>
  <c r="AE1165" i="1"/>
  <c r="AD1165" i="1"/>
  <c r="AC1165" i="1"/>
  <c r="AB1165" i="1"/>
  <c r="AA1165" i="1"/>
  <c r="Z1165" i="1"/>
  <c r="V1165" i="1"/>
  <c r="T1165" i="1"/>
  <c r="S1165" i="1"/>
  <c r="R1165" i="1"/>
  <c r="Q1165" i="1"/>
  <c r="AE1164" i="1"/>
  <c r="AD1164" i="1"/>
  <c r="AC1164" i="1"/>
  <c r="AB1164" i="1"/>
  <c r="AA1164" i="1"/>
  <c r="Z1164" i="1"/>
  <c r="V1164" i="1"/>
  <c r="T1164" i="1"/>
  <c r="S1164" i="1"/>
  <c r="R1164" i="1"/>
  <c r="Q1164" i="1"/>
  <c r="AE1163" i="1"/>
  <c r="AD1163" i="1"/>
  <c r="AC1163" i="1"/>
  <c r="AB1163" i="1"/>
  <c r="AA1163" i="1"/>
  <c r="Z1163" i="1"/>
  <c r="V1163" i="1"/>
  <c r="T1163" i="1"/>
  <c r="S1163" i="1"/>
  <c r="R1163" i="1"/>
  <c r="Q1163" i="1"/>
  <c r="AE1162" i="1"/>
  <c r="AD1162" i="1"/>
  <c r="AC1162" i="1"/>
  <c r="AB1162" i="1"/>
  <c r="AA1162" i="1"/>
  <c r="Z1162" i="1"/>
  <c r="V1162" i="1"/>
  <c r="T1162" i="1"/>
  <c r="S1162" i="1"/>
  <c r="R1162" i="1"/>
  <c r="Q1162" i="1"/>
  <c r="AE1161" i="1"/>
  <c r="AD1161" i="1"/>
  <c r="AC1161" i="1"/>
  <c r="AB1161" i="1"/>
  <c r="AA1161" i="1"/>
  <c r="Z1161" i="1"/>
  <c r="V1161" i="1"/>
  <c r="T1161" i="1"/>
  <c r="S1161" i="1"/>
  <c r="R1161" i="1"/>
  <c r="Q1161" i="1"/>
  <c r="AE1160" i="1"/>
  <c r="AD1160" i="1"/>
  <c r="AC1160" i="1"/>
  <c r="AB1160" i="1"/>
  <c r="AA1160" i="1"/>
  <c r="Z1160" i="1"/>
  <c r="V1160" i="1"/>
  <c r="T1160" i="1"/>
  <c r="S1160" i="1"/>
  <c r="R1160" i="1"/>
  <c r="Q1160" i="1"/>
  <c r="AE1159" i="1"/>
  <c r="AD1159" i="1"/>
  <c r="AC1159" i="1"/>
  <c r="AB1159" i="1"/>
  <c r="AA1159" i="1"/>
  <c r="Z1159" i="1"/>
  <c r="V1159" i="1"/>
  <c r="T1159" i="1"/>
  <c r="S1159" i="1"/>
  <c r="R1159" i="1"/>
  <c r="Q1159" i="1"/>
  <c r="AE1158" i="1"/>
  <c r="AD1158" i="1"/>
  <c r="AC1158" i="1"/>
  <c r="AB1158" i="1"/>
  <c r="AA1158" i="1"/>
  <c r="Z1158" i="1"/>
  <c r="V1158" i="1"/>
  <c r="T1158" i="1"/>
  <c r="S1158" i="1"/>
  <c r="R1158" i="1"/>
  <c r="Q1158" i="1"/>
  <c r="AE1157" i="1"/>
  <c r="AD1157" i="1"/>
  <c r="AC1157" i="1"/>
  <c r="AB1157" i="1"/>
  <c r="AA1157" i="1"/>
  <c r="Z1157" i="1"/>
  <c r="V1157" i="1"/>
  <c r="T1157" i="1"/>
  <c r="S1157" i="1"/>
  <c r="R1157" i="1"/>
  <c r="Q1157" i="1"/>
  <c r="AE1156" i="1"/>
  <c r="AD1156" i="1"/>
  <c r="AC1156" i="1"/>
  <c r="AB1156" i="1"/>
  <c r="AA1156" i="1"/>
  <c r="Z1156" i="1"/>
  <c r="V1156" i="1"/>
  <c r="T1156" i="1"/>
  <c r="S1156" i="1"/>
  <c r="R1156" i="1"/>
  <c r="Q1156" i="1"/>
  <c r="AE1155" i="1"/>
  <c r="AD1155" i="1"/>
  <c r="AC1155" i="1"/>
  <c r="AB1155" i="1"/>
  <c r="AA1155" i="1"/>
  <c r="Z1155" i="1"/>
  <c r="V1155" i="1"/>
  <c r="T1155" i="1"/>
  <c r="S1155" i="1"/>
  <c r="R1155" i="1"/>
  <c r="Q1155" i="1"/>
  <c r="AE1154" i="1"/>
  <c r="AD1154" i="1"/>
  <c r="AC1154" i="1"/>
  <c r="AB1154" i="1"/>
  <c r="AA1154" i="1"/>
  <c r="Z1154" i="1"/>
  <c r="V1154" i="1"/>
  <c r="T1154" i="1"/>
  <c r="S1154" i="1"/>
  <c r="R1154" i="1"/>
  <c r="Q1154" i="1"/>
  <c r="AE1153" i="1"/>
  <c r="AD1153" i="1"/>
  <c r="AC1153" i="1"/>
  <c r="AB1153" i="1"/>
  <c r="AA1153" i="1"/>
  <c r="Z1153" i="1"/>
  <c r="V1153" i="1"/>
  <c r="T1153" i="1"/>
  <c r="S1153" i="1"/>
  <c r="R1153" i="1"/>
  <c r="Q1153" i="1"/>
  <c r="AE1152" i="1"/>
  <c r="AD1152" i="1"/>
  <c r="AC1152" i="1"/>
  <c r="AB1152" i="1"/>
  <c r="AA1152" i="1"/>
  <c r="Z1152" i="1"/>
  <c r="V1152" i="1"/>
  <c r="T1152" i="1"/>
  <c r="S1152" i="1"/>
  <c r="R1152" i="1"/>
  <c r="Q1152" i="1"/>
  <c r="AE1151" i="1"/>
  <c r="AD1151" i="1"/>
  <c r="AC1151" i="1"/>
  <c r="AB1151" i="1"/>
  <c r="AA1151" i="1"/>
  <c r="Z1151" i="1"/>
  <c r="V1151" i="1"/>
  <c r="T1151" i="1"/>
  <c r="S1151" i="1"/>
  <c r="R1151" i="1"/>
  <c r="Q1151" i="1"/>
  <c r="AE1150" i="1"/>
  <c r="AD1150" i="1"/>
  <c r="AC1150" i="1"/>
  <c r="AB1150" i="1"/>
  <c r="AA1150" i="1"/>
  <c r="Z1150" i="1"/>
  <c r="V1150" i="1"/>
  <c r="T1150" i="1"/>
  <c r="S1150" i="1"/>
  <c r="R1150" i="1"/>
  <c r="Q1150" i="1"/>
  <c r="AE1149" i="1"/>
  <c r="AD1149" i="1"/>
  <c r="AC1149" i="1"/>
  <c r="AB1149" i="1"/>
  <c r="AA1149" i="1"/>
  <c r="Z1149" i="1"/>
  <c r="V1149" i="1"/>
  <c r="T1149" i="1"/>
  <c r="S1149" i="1"/>
  <c r="R1149" i="1"/>
  <c r="Q1149" i="1"/>
  <c r="AE1148" i="1"/>
  <c r="AD1148" i="1"/>
  <c r="AC1148" i="1"/>
  <c r="AB1148" i="1"/>
  <c r="AA1148" i="1"/>
  <c r="Z1148" i="1"/>
  <c r="V1148" i="1"/>
  <c r="T1148" i="1"/>
  <c r="S1148" i="1"/>
  <c r="R1148" i="1"/>
  <c r="Q1148" i="1"/>
  <c r="AE1147" i="1"/>
  <c r="AD1147" i="1"/>
  <c r="AC1147" i="1"/>
  <c r="AB1147" i="1"/>
  <c r="AA1147" i="1"/>
  <c r="Z1147" i="1"/>
  <c r="V1147" i="1"/>
  <c r="T1147" i="1"/>
  <c r="S1147" i="1"/>
  <c r="R1147" i="1"/>
  <c r="Q1147" i="1"/>
  <c r="AE1146" i="1"/>
  <c r="AD1146" i="1"/>
  <c r="AC1146" i="1"/>
  <c r="AB1146" i="1"/>
  <c r="AA1146" i="1"/>
  <c r="Z1146" i="1"/>
  <c r="V1146" i="1"/>
  <c r="T1146" i="1"/>
  <c r="S1146" i="1"/>
  <c r="R1146" i="1"/>
  <c r="Q1146" i="1"/>
  <c r="AE1145" i="1"/>
  <c r="AD1145" i="1"/>
  <c r="AC1145" i="1"/>
  <c r="AB1145" i="1"/>
  <c r="AA1145" i="1"/>
  <c r="Z1145" i="1"/>
  <c r="V1145" i="1"/>
  <c r="T1145" i="1"/>
  <c r="S1145" i="1"/>
  <c r="R1145" i="1"/>
  <c r="Q1145" i="1"/>
  <c r="AE1144" i="1"/>
  <c r="AD1144" i="1"/>
  <c r="AC1144" i="1"/>
  <c r="AB1144" i="1"/>
  <c r="AA1144" i="1"/>
  <c r="Z1144" i="1"/>
  <c r="V1144" i="1"/>
  <c r="T1144" i="1"/>
  <c r="S1144" i="1"/>
  <c r="R1144" i="1"/>
  <c r="Q1144" i="1"/>
  <c r="AE1143" i="1"/>
  <c r="AD1143" i="1"/>
  <c r="AC1143" i="1"/>
  <c r="AB1143" i="1"/>
  <c r="AA1143" i="1"/>
  <c r="Z1143" i="1"/>
  <c r="V1143" i="1"/>
  <c r="T1143" i="1"/>
  <c r="S1143" i="1"/>
  <c r="R1143" i="1"/>
  <c r="Q1143" i="1"/>
  <c r="AE1142" i="1"/>
  <c r="AD1142" i="1"/>
  <c r="AC1142" i="1"/>
  <c r="AB1142" i="1"/>
  <c r="AA1142" i="1"/>
  <c r="Z1142" i="1"/>
  <c r="V1142" i="1"/>
  <c r="T1142" i="1"/>
  <c r="S1142" i="1"/>
  <c r="R1142" i="1"/>
  <c r="Q1142" i="1"/>
  <c r="AE1141" i="1"/>
  <c r="AD1141" i="1"/>
  <c r="AC1141" i="1"/>
  <c r="AB1141" i="1"/>
  <c r="AA1141" i="1"/>
  <c r="Z1141" i="1"/>
  <c r="V1141" i="1"/>
  <c r="T1141" i="1"/>
  <c r="S1141" i="1"/>
  <c r="R1141" i="1"/>
  <c r="Q1141" i="1"/>
  <c r="AE1140" i="1"/>
  <c r="AD1140" i="1"/>
  <c r="AC1140" i="1"/>
  <c r="AB1140" i="1"/>
  <c r="AA1140" i="1"/>
  <c r="Z1140" i="1"/>
  <c r="V1140" i="1"/>
  <c r="T1140" i="1"/>
  <c r="S1140" i="1"/>
  <c r="R1140" i="1"/>
  <c r="Q1140" i="1"/>
  <c r="AE1139" i="1"/>
  <c r="AD1139" i="1"/>
  <c r="AC1139" i="1"/>
  <c r="AB1139" i="1"/>
  <c r="AA1139" i="1"/>
  <c r="Z1139" i="1"/>
  <c r="V1139" i="1"/>
  <c r="T1139" i="1"/>
  <c r="S1139" i="1"/>
  <c r="R1139" i="1"/>
  <c r="Q1139" i="1"/>
  <c r="AE1138" i="1"/>
  <c r="AD1138" i="1"/>
  <c r="AC1138" i="1"/>
  <c r="AB1138" i="1"/>
  <c r="AA1138" i="1"/>
  <c r="Z1138" i="1"/>
  <c r="V1138" i="1"/>
  <c r="T1138" i="1"/>
  <c r="S1138" i="1"/>
  <c r="R1138" i="1"/>
  <c r="Q1138" i="1"/>
  <c r="AE1137" i="1"/>
  <c r="AD1137" i="1"/>
  <c r="AC1137" i="1"/>
  <c r="AB1137" i="1"/>
  <c r="AA1137" i="1"/>
  <c r="Z1137" i="1"/>
  <c r="V1137" i="1"/>
  <c r="T1137" i="1"/>
  <c r="S1137" i="1"/>
  <c r="R1137" i="1"/>
  <c r="Q1137" i="1"/>
  <c r="AE1136" i="1"/>
  <c r="AD1136" i="1"/>
  <c r="AC1136" i="1"/>
  <c r="AB1136" i="1"/>
  <c r="AA1136" i="1"/>
  <c r="Z1136" i="1"/>
  <c r="V1136" i="1"/>
  <c r="T1136" i="1"/>
  <c r="S1136" i="1"/>
  <c r="R1136" i="1"/>
  <c r="Q1136" i="1"/>
  <c r="AE1135" i="1"/>
  <c r="AD1135" i="1"/>
  <c r="AC1135" i="1"/>
  <c r="AB1135" i="1"/>
  <c r="AA1135" i="1"/>
  <c r="Z1135" i="1"/>
  <c r="V1135" i="1"/>
  <c r="T1135" i="1"/>
  <c r="S1135" i="1"/>
  <c r="R1135" i="1"/>
  <c r="Q1135" i="1"/>
  <c r="AE1134" i="1"/>
  <c r="AD1134" i="1"/>
  <c r="AC1134" i="1"/>
  <c r="AB1134" i="1"/>
  <c r="AA1134" i="1"/>
  <c r="Z1134" i="1"/>
  <c r="V1134" i="1"/>
  <c r="T1134" i="1"/>
  <c r="S1134" i="1"/>
  <c r="R1134" i="1"/>
  <c r="Q1134" i="1"/>
  <c r="AE1133" i="1"/>
  <c r="AD1133" i="1"/>
  <c r="AC1133" i="1"/>
  <c r="AB1133" i="1"/>
  <c r="AA1133" i="1"/>
  <c r="Z1133" i="1"/>
  <c r="V1133" i="1"/>
  <c r="T1133" i="1"/>
  <c r="S1133" i="1"/>
  <c r="R1133" i="1"/>
  <c r="Q1133" i="1"/>
  <c r="AE1132" i="1"/>
  <c r="AD1132" i="1"/>
  <c r="AC1132" i="1"/>
  <c r="AB1132" i="1"/>
  <c r="AA1132" i="1"/>
  <c r="Z1132" i="1"/>
  <c r="V1132" i="1"/>
  <c r="T1132" i="1"/>
  <c r="S1132" i="1"/>
  <c r="R1132" i="1"/>
  <c r="Q1132" i="1"/>
  <c r="AE1131" i="1"/>
  <c r="AD1131" i="1"/>
  <c r="AC1131" i="1"/>
  <c r="AB1131" i="1"/>
  <c r="AA1131" i="1"/>
  <c r="Z1131" i="1"/>
  <c r="V1131" i="1"/>
  <c r="T1131" i="1"/>
  <c r="S1131" i="1"/>
  <c r="R1131" i="1"/>
  <c r="Q1131" i="1"/>
  <c r="AE1130" i="1"/>
  <c r="AD1130" i="1"/>
  <c r="AC1130" i="1"/>
  <c r="AB1130" i="1"/>
  <c r="AA1130" i="1"/>
  <c r="Z1130" i="1"/>
  <c r="V1130" i="1"/>
  <c r="T1130" i="1"/>
  <c r="S1130" i="1"/>
  <c r="R1130" i="1"/>
  <c r="Q1130" i="1"/>
  <c r="AE1129" i="1"/>
  <c r="AD1129" i="1"/>
  <c r="AC1129" i="1"/>
  <c r="AB1129" i="1"/>
  <c r="AA1129" i="1"/>
  <c r="Z1129" i="1"/>
  <c r="V1129" i="1"/>
  <c r="T1129" i="1"/>
  <c r="S1129" i="1"/>
  <c r="R1129" i="1"/>
  <c r="Q1129" i="1"/>
  <c r="AE1128" i="1"/>
  <c r="AD1128" i="1"/>
  <c r="AC1128" i="1"/>
  <c r="AB1128" i="1"/>
  <c r="AA1128" i="1"/>
  <c r="Z1128" i="1"/>
  <c r="V1128" i="1"/>
  <c r="T1128" i="1"/>
  <c r="S1128" i="1"/>
  <c r="R1128" i="1"/>
  <c r="Q1128" i="1"/>
  <c r="AE1127" i="1"/>
  <c r="AD1127" i="1"/>
  <c r="AC1127" i="1"/>
  <c r="AB1127" i="1"/>
  <c r="AA1127" i="1"/>
  <c r="Z1127" i="1"/>
  <c r="V1127" i="1"/>
  <c r="T1127" i="1"/>
  <c r="S1127" i="1"/>
  <c r="R1127" i="1"/>
  <c r="Q1127" i="1"/>
  <c r="AE1126" i="1"/>
  <c r="AD1126" i="1"/>
  <c r="AC1126" i="1"/>
  <c r="AB1126" i="1"/>
  <c r="AA1126" i="1"/>
  <c r="Z1126" i="1"/>
  <c r="V1126" i="1"/>
  <c r="T1126" i="1"/>
  <c r="S1126" i="1"/>
  <c r="R1126" i="1"/>
  <c r="Q1126" i="1"/>
  <c r="AE1125" i="1"/>
  <c r="AD1125" i="1"/>
  <c r="AC1125" i="1"/>
  <c r="AB1125" i="1"/>
  <c r="AA1125" i="1"/>
  <c r="Z1125" i="1"/>
  <c r="V1125" i="1"/>
  <c r="T1125" i="1"/>
  <c r="S1125" i="1"/>
  <c r="R1125" i="1"/>
  <c r="Q1125" i="1"/>
  <c r="AE1124" i="1"/>
  <c r="AD1124" i="1"/>
  <c r="AC1124" i="1"/>
  <c r="AB1124" i="1"/>
  <c r="AA1124" i="1"/>
  <c r="Z1124" i="1"/>
  <c r="V1124" i="1"/>
  <c r="T1124" i="1"/>
  <c r="S1124" i="1"/>
  <c r="R1124" i="1"/>
  <c r="Q1124" i="1"/>
  <c r="AE1123" i="1"/>
  <c r="AD1123" i="1"/>
  <c r="AC1123" i="1"/>
  <c r="AB1123" i="1"/>
  <c r="AA1123" i="1"/>
  <c r="Z1123" i="1"/>
  <c r="V1123" i="1"/>
  <c r="T1123" i="1"/>
  <c r="S1123" i="1"/>
  <c r="R1123" i="1"/>
  <c r="Q1123" i="1"/>
  <c r="AE1122" i="1"/>
  <c r="AD1122" i="1"/>
  <c r="AC1122" i="1"/>
  <c r="AB1122" i="1"/>
  <c r="AA1122" i="1"/>
  <c r="Z1122" i="1"/>
  <c r="V1122" i="1"/>
  <c r="T1122" i="1"/>
  <c r="S1122" i="1"/>
  <c r="R1122" i="1"/>
  <c r="Q1122" i="1"/>
  <c r="AE1121" i="1"/>
  <c r="AD1121" i="1"/>
  <c r="AC1121" i="1"/>
  <c r="AB1121" i="1"/>
  <c r="AA1121" i="1"/>
  <c r="Z1121" i="1"/>
  <c r="V1121" i="1"/>
  <c r="T1121" i="1"/>
  <c r="S1121" i="1"/>
  <c r="R1121" i="1"/>
  <c r="Q1121" i="1"/>
  <c r="AE1120" i="1"/>
  <c r="AD1120" i="1"/>
  <c r="AC1120" i="1"/>
  <c r="AB1120" i="1"/>
  <c r="AA1120" i="1"/>
  <c r="Z1120" i="1"/>
  <c r="V1120" i="1"/>
  <c r="T1120" i="1"/>
  <c r="S1120" i="1"/>
  <c r="R1120" i="1"/>
  <c r="Q1120" i="1"/>
  <c r="AE1119" i="1"/>
  <c r="AD1119" i="1"/>
  <c r="AC1119" i="1"/>
  <c r="AB1119" i="1"/>
  <c r="AA1119" i="1"/>
  <c r="Z1119" i="1"/>
  <c r="V1119" i="1"/>
  <c r="T1119" i="1"/>
  <c r="S1119" i="1"/>
  <c r="R1119" i="1"/>
  <c r="Q1119" i="1"/>
  <c r="AE1118" i="1"/>
  <c r="AD1118" i="1"/>
  <c r="AC1118" i="1"/>
  <c r="AB1118" i="1"/>
  <c r="AA1118" i="1"/>
  <c r="Z1118" i="1"/>
  <c r="V1118" i="1"/>
  <c r="T1118" i="1"/>
  <c r="S1118" i="1"/>
  <c r="R1118" i="1"/>
  <c r="Q1118" i="1"/>
  <c r="AE1117" i="1"/>
  <c r="AD1117" i="1"/>
  <c r="AC1117" i="1"/>
  <c r="AB1117" i="1"/>
  <c r="AA1117" i="1"/>
  <c r="Z1117" i="1"/>
  <c r="V1117" i="1"/>
  <c r="T1117" i="1"/>
  <c r="S1117" i="1"/>
  <c r="R1117" i="1"/>
  <c r="Q1117" i="1"/>
  <c r="AE1116" i="1"/>
  <c r="AD1116" i="1"/>
  <c r="AC1116" i="1"/>
  <c r="AB1116" i="1"/>
  <c r="AA1116" i="1"/>
  <c r="Z1116" i="1"/>
  <c r="V1116" i="1"/>
  <c r="T1116" i="1"/>
  <c r="S1116" i="1"/>
  <c r="R1116" i="1"/>
  <c r="Q1116" i="1"/>
  <c r="AE1115" i="1"/>
  <c r="AD1115" i="1"/>
  <c r="AC1115" i="1"/>
  <c r="AB1115" i="1"/>
  <c r="AA1115" i="1"/>
  <c r="Z1115" i="1"/>
  <c r="V1115" i="1"/>
  <c r="T1115" i="1"/>
  <c r="S1115" i="1"/>
  <c r="R1115" i="1"/>
  <c r="Q1115" i="1"/>
  <c r="AE1114" i="1"/>
  <c r="AD1114" i="1"/>
  <c r="AC1114" i="1"/>
  <c r="AB1114" i="1"/>
  <c r="AA1114" i="1"/>
  <c r="Z1114" i="1"/>
  <c r="V1114" i="1"/>
  <c r="T1114" i="1"/>
  <c r="S1114" i="1"/>
  <c r="R1114" i="1"/>
  <c r="Q1114" i="1"/>
  <c r="AE1113" i="1"/>
  <c r="AD1113" i="1"/>
  <c r="AC1113" i="1"/>
  <c r="AB1113" i="1"/>
  <c r="AA1113" i="1"/>
  <c r="Z1113" i="1"/>
  <c r="V1113" i="1"/>
  <c r="T1113" i="1"/>
  <c r="S1113" i="1"/>
  <c r="R1113" i="1"/>
  <c r="Q1113" i="1"/>
  <c r="AE1112" i="1"/>
  <c r="AD1112" i="1"/>
  <c r="AC1112" i="1"/>
  <c r="AB1112" i="1"/>
  <c r="AA1112" i="1"/>
  <c r="Z1112" i="1"/>
  <c r="V1112" i="1"/>
  <c r="T1112" i="1"/>
  <c r="S1112" i="1"/>
  <c r="R1112" i="1"/>
  <c r="Q1112" i="1"/>
  <c r="AE1111" i="1"/>
  <c r="AD1111" i="1"/>
  <c r="AC1111" i="1"/>
  <c r="AB1111" i="1"/>
  <c r="AA1111" i="1"/>
  <c r="Z1111" i="1"/>
  <c r="V1111" i="1"/>
  <c r="T1111" i="1"/>
  <c r="S1111" i="1"/>
  <c r="R1111" i="1"/>
  <c r="Q1111" i="1"/>
  <c r="AE1110" i="1"/>
  <c r="AD1110" i="1"/>
  <c r="AC1110" i="1"/>
  <c r="AB1110" i="1"/>
  <c r="AA1110" i="1"/>
  <c r="Z1110" i="1"/>
  <c r="V1110" i="1"/>
  <c r="T1110" i="1"/>
  <c r="S1110" i="1"/>
  <c r="R1110" i="1"/>
  <c r="Q1110" i="1"/>
  <c r="AE1109" i="1"/>
  <c r="AD1109" i="1"/>
  <c r="AC1109" i="1"/>
  <c r="AB1109" i="1"/>
  <c r="AA1109" i="1"/>
  <c r="Z1109" i="1"/>
  <c r="V1109" i="1"/>
  <c r="T1109" i="1"/>
  <c r="S1109" i="1"/>
  <c r="R1109" i="1"/>
  <c r="Q1109" i="1"/>
  <c r="AE1108" i="1"/>
  <c r="AD1108" i="1"/>
  <c r="AC1108" i="1"/>
  <c r="AB1108" i="1"/>
  <c r="AA1108" i="1"/>
  <c r="Z1108" i="1"/>
  <c r="V1108" i="1"/>
  <c r="T1108" i="1"/>
  <c r="S1108" i="1"/>
  <c r="R1108" i="1"/>
  <c r="Q1108" i="1"/>
  <c r="AE1107" i="1"/>
  <c r="AD1107" i="1"/>
  <c r="AC1107" i="1"/>
  <c r="AB1107" i="1"/>
  <c r="AA1107" i="1"/>
  <c r="Z1107" i="1"/>
  <c r="V1107" i="1"/>
  <c r="T1107" i="1"/>
  <c r="S1107" i="1"/>
  <c r="R1107" i="1"/>
  <c r="Q1107" i="1"/>
  <c r="AE1106" i="1"/>
  <c r="AD1106" i="1"/>
  <c r="AC1106" i="1"/>
  <c r="AB1106" i="1"/>
  <c r="AA1106" i="1"/>
  <c r="Z1106" i="1"/>
  <c r="V1106" i="1"/>
  <c r="T1106" i="1"/>
  <c r="S1106" i="1"/>
  <c r="R1106" i="1"/>
  <c r="Q1106" i="1"/>
  <c r="AE1105" i="1"/>
  <c r="AD1105" i="1"/>
  <c r="AC1105" i="1"/>
  <c r="AB1105" i="1"/>
  <c r="AA1105" i="1"/>
  <c r="Z1105" i="1"/>
  <c r="V1105" i="1"/>
  <c r="T1105" i="1"/>
  <c r="S1105" i="1"/>
  <c r="R1105" i="1"/>
  <c r="Q1105" i="1"/>
  <c r="AE1104" i="1"/>
  <c r="AD1104" i="1"/>
  <c r="AC1104" i="1"/>
  <c r="AB1104" i="1"/>
  <c r="AA1104" i="1"/>
  <c r="Z1104" i="1"/>
  <c r="V1104" i="1"/>
  <c r="T1104" i="1"/>
  <c r="S1104" i="1"/>
  <c r="R1104" i="1"/>
  <c r="Q1104" i="1"/>
  <c r="AE1103" i="1"/>
  <c r="AD1103" i="1"/>
  <c r="AC1103" i="1"/>
  <c r="AB1103" i="1"/>
  <c r="AA1103" i="1"/>
  <c r="Z1103" i="1"/>
  <c r="V1103" i="1"/>
  <c r="T1103" i="1"/>
  <c r="S1103" i="1"/>
  <c r="R1103" i="1"/>
  <c r="Q1103" i="1"/>
  <c r="AE1102" i="1"/>
  <c r="AD1102" i="1"/>
  <c r="AC1102" i="1"/>
  <c r="AB1102" i="1"/>
  <c r="AA1102" i="1"/>
  <c r="Z1102" i="1"/>
  <c r="V1102" i="1"/>
  <c r="T1102" i="1"/>
  <c r="S1102" i="1"/>
  <c r="R1102" i="1"/>
  <c r="Q1102" i="1"/>
  <c r="AE1101" i="1"/>
  <c r="AD1101" i="1"/>
  <c r="AC1101" i="1"/>
  <c r="AB1101" i="1"/>
  <c r="AA1101" i="1"/>
  <c r="Z1101" i="1"/>
  <c r="V1101" i="1"/>
  <c r="T1101" i="1"/>
  <c r="S1101" i="1"/>
  <c r="R1101" i="1"/>
  <c r="Q1101" i="1"/>
  <c r="AE1100" i="1"/>
  <c r="AD1100" i="1"/>
  <c r="AC1100" i="1"/>
  <c r="AB1100" i="1"/>
  <c r="AA1100" i="1"/>
  <c r="Z1100" i="1"/>
  <c r="V1100" i="1"/>
  <c r="T1100" i="1"/>
  <c r="S1100" i="1"/>
  <c r="R1100" i="1"/>
  <c r="Q1100" i="1"/>
  <c r="AE1099" i="1"/>
  <c r="AD1099" i="1"/>
  <c r="AC1099" i="1"/>
  <c r="AB1099" i="1"/>
  <c r="AA1099" i="1"/>
  <c r="Z1099" i="1"/>
  <c r="V1099" i="1"/>
  <c r="T1099" i="1"/>
  <c r="S1099" i="1"/>
  <c r="R1099" i="1"/>
  <c r="Q1099" i="1"/>
  <c r="AE1098" i="1"/>
  <c r="AD1098" i="1"/>
  <c r="AC1098" i="1"/>
  <c r="AB1098" i="1"/>
  <c r="AA1098" i="1"/>
  <c r="Z1098" i="1"/>
  <c r="V1098" i="1"/>
  <c r="T1098" i="1"/>
  <c r="S1098" i="1"/>
  <c r="R1098" i="1"/>
  <c r="Q1098" i="1"/>
  <c r="AE1097" i="1"/>
  <c r="AD1097" i="1"/>
  <c r="AC1097" i="1"/>
  <c r="AB1097" i="1"/>
  <c r="AA1097" i="1"/>
  <c r="Z1097" i="1"/>
  <c r="V1097" i="1"/>
  <c r="T1097" i="1"/>
  <c r="S1097" i="1"/>
  <c r="R1097" i="1"/>
  <c r="Q1097" i="1"/>
  <c r="AE1096" i="1"/>
  <c r="AD1096" i="1"/>
  <c r="AC1096" i="1"/>
  <c r="AB1096" i="1"/>
  <c r="AA1096" i="1"/>
  <c r="Z1096" i="1"/>
  <c r="V1096" i="1"/>
  <c r="T1096" i="1"/>
  <c r="S1096" i="1"/>
  <c r="R1096" i="1"/>
  <c r="Q1096" i="1"/>
  <c r="AE1095" i="1"/>
  <c r="AD1095" i="1"/>
  <c r="AC1095" i="1"/>
  <c r="AB1095" i="1"/>
  <c r="AA1095" i="1"/>
  <c r="Z1095" i="1"/>
  <c r="V1095" i="1"/>
  <c r="T1095" i="1"/>
  <c r="S1095" i="1"/>
  <c r="R1095" i="1"/>
  <c r="Q1095" i="1"/>
  <c r="AE1094" i="1"/>
  <c r="AD1094" i="1"/>
  <c r="AC1094" i="1"/>
  <c r="AB1094" i="1"/>
  <c r="AA1094" i="1"/>
  <c r="Z1094" i="1"/>
  <c r="V1094" i="1"/>
  <c r="T1094" i="1"/>
  <c r="S1094" i="1"/>
  <c r="R1094" i="1"/>
  <c r="Q1094" i="1"/>
  <c r="AE1093" i="1"/>
  <c r="AD1093" i="1"/>
  <c r="AC1093" i="1"/>
  <c r="AB1093" i="1"/>
  <c r="AA1093" i="1"/>
  <c r="Z1093" i="1"/>
  <c r="V1093" i="1"/>
  <c r="T1093" i="1"/>
  <c r="S1093" i="1"/>
  <c r="R1093" i="1"/>
  <c r="Q1093" i="1"/>
  <c r="AE1092" i="1"/>
  <c r="AD1092" i="1"/>
  <c r="AC1092" i="1"/>
  <c r="AB1092" i="1"/>
  <c r="AA1092" i="1"/>
  <c r="Z1092" i="1"/>
  <c r="V1092" i="1"/>
  <c r="T1092" i="1"/>
  <c r="S1092" i="1"/>
  <c r="R1092" i="1"/>
  <c r="Q1092" i="1"/>
  <c r="AE1091" i="1"/>
  <c r="AD1091" i="1"/>
  <c r="AC1091" i="1"/>
  <c r="AB1091" i="1"/>
  <c r="AA1091" i="1"/>
  <c r="Z1091" i="1"/>
  <c r="V1091" i="1"/>
  <c r="T1091" i="1"/>
  <c r="S1091" i="1"/>
  <c r="R1091" i="1"/>
  <c r="Q1091" i="1"/>
  <c r="AE1090" i="1"/>
  <c r="AD1090" i="1"/>
  <c r="AC1090" i="1"/>
  <c r="AB1090" i="1"/>
  <c r="AA1090" i="1"/>
  <c r="Z1090" i="1"/>
  <c r="V1090" i="1"/>
  <c r="T1090" i="1"/>
  <c r="S1090" i="1"/>
  <c r="R1090" i="1"/>
  <c r="Q1090" i="1"/>
  <c r="AE1089" i="1"/>
  <c r="AD1089" i="1"/>
  <c r="AC1089" i="1"/>
  <c r="AB1089" i="1"/>
  <c r="AA1089" i="1"/>
  <c r="Z1089" i="1"/>
  <c r="V1089" i="1"/>
  <c r="T1089" i="1"/>
  <c r="S1089" i="1"/>
  <c r="R1089" i="1"/>
  <c r="Q1089" i="1"/>
  <c r="AE1088" i="1"/>
  <c r="AD1088" i="1"/>
  <c r="AC1088" i="1"/>
  <c r="AB1088" i="1"/>
  <c r="AA1088" i="1"/>
  <c r="Z1088" i="1"/>
  <c r="V1088" i="1"/>
  <c r="T1088" i="1"/>
  <c r="S1088" i="1"/>
  <c r="R1088" i="1"/>
  <c r="Q1088" i="1"/>
  <c r="AE1087" i="1"/>
  <c r="AD1087" i="1"/>
  <c r="AC1087" i="1"/>
  <c r="AB1087" i="1"/>
  <c r="AA1087" i="1"/>
  <c r="Z1087" i="1"/>
  <c r="V1087" i="1"/>
  <c r="T1087" i="1"/>
  <c r="S1087" i="1"/>
  <c r="R1087" i="1"/>
  <c r="Q1087" i="1"/>
  <c r="AE1086" i="1"/>
  <c r="AD1086" i="1"/>
  <c r="AC1086" i="1"/>
  <c r="AB1086" i="1"/>
  <c r="AA1086" i="1"/>
  <c r="Z1086" i="1"/>
  <c r="V1086" i="1"/>
  <c r="T1086" i="1"/>
  <c r="S1086" i="1"/>
  <c r="R1086" i="1"/>
  <c r="Q1086" i="1"/>
  <c r="AE1085" i="1"/>
  <c r="AD1085" i="1"/>
  <c r="AC1085" i="1"/>
  <c r="AB1085" i="1"/>
  <c r="AA1085" i="1"/>
  <c r="Z1085" i="1"/>
  <c r="V1085" i="1"/>
  <c r="T1085" i="1"/>
  <c r="S1085" i="1"/>
  <c r="R1085" i="1"/>
  <c r="Q1085" i="1"/>
  <c r="AE1084" i="1"/>
  <c r="AD1084" i="1"/>
  <c r="AC1084" i="1"/>
  <c r="AB1084" i="1"/>
  <c r="AA1084" i="1"/>
  <c r="Z1084" i="1"/>
  <c r="V1084" i="1"/>
  <c r="T1084" i="1"/>
  <c r="S1084" i="1"/>
  <c r="R1084" i="1"/>
  <c r="Q1084" i="1"/>
  <c r="AE1083" i="1"/>
  <c r="AD1083" i="1"/>
  <c r="AC1083" i="1"/>
  <c r="AB1083" i="1"/>
  <c r="AA1083" i="1"/>
  <c r="Z1083" i="1"/>
  <c r="V1083" i="1"/>
  <c r="T1083" i="1"/>
  <c r="S1083" i="1"/>
  <c r="R1083" i="1"/>
  <c r="Q1083" i="1"/>
  <c r="AE1082" i="1"/>
  <c r="AD1082" i="1"/>
  <c r="AC1082" i="1"/>
  <c r="AB1082" i="1"/>
  <c r="AA1082" i="1"/>
  <c r="Z1082" i="1"/>
  <c r="V1082" i="1"/>
  <c r="T1082" i="1"/>
  <c r="S1082" i="1"/>
  <c r="R1082" i="1"/>
  <c r="Q1082" i="1"/>
  <c r="AE1081" i="1"/>
  <c r="AD1081" i="1"/>
  <c r="AC1081" i="1"/>
  <c r="AB1081" i="1"/>
  <c r="AA1081" i="1"/>
  <c r="Z1081" i="1"/>
  <c r="V1081" i="1"/>
  <c r="T1081" i="1"/>
  <c r="S1081" i="1"/>
  <c r="R1081" i="1"/>
  <c r="Q1081" i="1"/>
  <c r="AE1080" i="1"/>
  <c r="AD1080" i="1"/>
  <c r="AC1080" i="1"/>
  <c r="AB1080" i="1"/>
  <c r="AA1080" i="1"/>
  <c r="Z1080" i="1"/>
  <c r="V1080" i="1"/>
  <c r="T1080" i="1"/>
  <c r="S1080" i="1"/>
  <c r="R1080" i="1"/>
  <c r="Q1080" i="1"/>
  <c r="AE1079" i="1"/>
  <c r="AD1079" i="1"/>
  <c r="AC1079" i="1"/>
  <c r="AB1079" i="1"/>
  <c r="AA1079" i="1"/>
  <c r="Z1079" i="1"/>
  <c r="V1079" i="1"/>
  <c r="T1079" i="1"/>
  <c r="S1079" i="1"/>
  <c r="R1079" i="1"/>
  <c r="Q1079" i="1"/>
  <c r="AE1078" i="1"/>
  <c r="AD1078" i="1"/>
  <c r="AC1078" i="1"/>
  <c r="AB1078" i="1"/>
  <c r="AA1078" i="1"/>
  <c r="Z1078" i="1"/>
  <c r="V1078" i="1"/>
  <c r="T1078" i="1"/>
  <c r="S1078" i="1"/>
  <c r="R1078" i="1"/>
  <c r="Q1078" i="1"/>
  <c r="AE1077" i="1"/>
  <c r="AD1077" i="1"/>
  <c r="AC1077" i="1"/>
  <c r="AB1077" i="1"/>
  <c r="AA1077" i="1"/>
  <c r="Z1077" i="1"/>
  <c r="V1077" i="1"/>
  <c r="T1077" i="1"/>
  <c r="S1077" i="1"/>
  <c r="R1077" i="1"/>
  <c r="Q1077" i="1"/>
  <c r="AE1076" i="1"/>
  <c r="AD1076" i="1"/>
  <c r="AC1076" i="1"/>
  <c r="AB1076" i="1"/>
  <c r="AA1076" i="1"/>
  <c r="Z1076" i="1"/>
  <c r="V1076" i="1"/>
  <c r="T1076" i="1"/>
  <c r="S1076" i="1"/>
  <c r="R1076" i="1"/>
  <c r="Q1076" i="1"/>
  <c r="AE1075" i="1"/>
  <c r="AD1075" i="1"/>
  <c r="AC1075" i="1"/>
  <c r="AB1075" i="1"/>
  <c r="AA1075" i="1"/>
  <c r="Z1075" i="1"/>
  <c r="V1075" i="1"/>
  <c r="T1075" i="1"/>
  <c r="S1075" i="1"/>
  <c r="R1075" i="1"/>
  <c r="Q1075" i="1"/>
  <c r="AE1074" i="1"/>
  <c r="AD1074" i="1"/>
  <c r="AC1074" i="1"/>
  <c r="AB1074" i="1"/>
  <c r="AA1074" i="1"/>
  <c r="Z1074" i="1"/>
  <c r="V1074" i="1"/>
  <c r="T1074" i="1"/>
  <c r="S1074" i="1"/>
  <c r="R1074" i="1"/>
  <c r="Q1074" i="1"/>
  <c r="AE1073" i="1"/>
  <c r="AD1073" i="1"/>
  <c r="AC1073" i="1"/>
  <c r="AB1073" i="1"/>
  <c r="AA1073" i="1"/>
  <c r="Z1073" i="1"/>
  <c r="V1073" i="1"/>
  <c r="T1073" i="1"/>
  <c r="S1073" i="1"/>
  <c r="R1073" i="1"/>
  <c r="Q1073" i="1"/>
  <c r="AE1072" i="1"/>
  <c r="AD1072" i="1"/>
  <c r="AC1072" i="1"/>
  <c r="AB1072" i="1"/>
  <c r="AA1072" i="1"/>
  <c r="Z1072" i="1"/>
  <c r="V1072" i="1"/>
  <c r="T1072" i="1"/>
  <c r="S1072" i="1"/>
  <c r="R1072" i="1"/>
  <c r="Q1072" i="1"/>
  <c r="AE1071" i="1"/>
  <c r="AD1071" i="1"/>
  <c r="AC1071" i="1"/>
  <c r="AB1071" i="1"/>
  <c r="AA1071" i="1"/>
  <c r="Z1071" i="1"/>
  <c r="V1071" i="1"/>
  <c r="T1071" i="1"/>
  <c r="S1071" i="1"/>
  <c r="R1071" i="1"/>
  <c r="Q1071" i="1"/>
  <c r="AE1070" i="1"/>
  <c r="AD1070" i="1"/>
  <c r="AC1070" i="1"/>
  <c r="AB1070" i="1"/>
  <c r="AA1070" i="1"/>
  <c r="Z1070" i="1"/>
  <c r="V1070" i="1"/>
  <c r="T1070" i="1"/>
  <c r="S1070" i="1"/>
  <c r="R1070" i="1"/>
  <c r="Q1070" i="1"/>
  <c r="AE1069" i="1"/>
  <c r="AD1069" i="1"/>
  <c r="AC1069" i="1"/>
  <c r="AB1069" i="1"/>
  <c r="AA1069" i="1"/>
  <c r="Z1069" i="1"/>
  <c r="V1069" i="1"/>
  <c r="T1069" i="1"/>
  <c r="S1069" i="1"/>
  <c r="R1069" i="1"/>
  <c r="Q1069" i="1"/>
  <c r="AE1068" i="1"/>
  <c r="AD1068" i="1"/>
  <c r="AC1068" i="1"/>
  <c r="AB1068" i="1"/>
  <c r="AA1068" i="1"/>
  <c r="Z1068" i="1"/>
  <c r="V1068" i="1"/>
  <c r="T1068" i="1"/>
  <c r="S1068" i="1"/>
  <c r="R1068" i="1"/>
  <c r="Q1068" i="1"/>
  <c r="AE1067" i="1"/>
  <c r="AD1067" i="1"/>
  <c r="AC1067" i="1"/>
  <c r="AB1067" i="1"/>
  <c r="AA1067" i="1"/>
  <c r="Z1067" i="1"/>
  <c r="V1067" i="1"/>
  <c r="T1067" i="1"/>
  <c r="S1067" i="1"/>
  <c r="R1067" i="1"/>
  <c r="Q1067" i="1"/>
  <c r="AE1066" i="1"/>
  <c r="AD1066" i="1"/>
  <c r="AC1066" i="1"/>
  <c r="AB1066" i="1"/>
  <c r="AA1066" i="1"/>
  <c r="Z1066" i="1"/>
  <c r="V1066" i="1"/>
  <c r="T1066" i="1"/>
  <c r="S1066" i="1"/>
  <c r="R1066" i="1"/>
  <c r="Q1066" i="1"/>
  <c r="AE1065" i="1"/>
  <c r="AD1065" i="1"/>
  <c r="AC1065" i="1"/>
  <c r="AB1065" i="1"/>
  <c r="AA1065" i="1"/>
  <c r="Z1065" i="1"/>
  <c r="V1065" i="1"/>
  <c r="T1065" i="1"/>
  <c r="S1065" i="1"/>
  <c r="R1065" i="1"/>
  <c r="Q1065" i="1"/>
  <c r="AE1064" i="1"/>
  <c r="AD1064" i="1"/>
  <c r="AC1064" i="1"/>
  <c r="AB1064" i="1"/>
  <c r="AA1064" i="1"/>
  <c r="Z1064" i="1"/>
  <c r="V1064" i="1"/>
  <c r="T1064" i="1"/>
  <c r="S1064" i="1"/>
  <c r="R1064" i="1"/>
  <c r="Q1064" i="1"/>
  <c r="AE1063" i="1"/>
  <c r="AD1063" i="1"/>
  <c r="AC1063" i="1"/>
  <c r="AB1063" i="1"/>
  <c r="AA1063" i="1"/>
  <c r="Z1063" i="1"/>
  <c r="V1063" i="1"/>
  <c r="T1063" i="1"/>
  <c r="S1063" i="1"/>
  <c r="R1063" i="1"/>
  <c r="Q1063" i="1"/>
  <c r="AE1062" i="1"/>
  <c r="AD1062" i="1"/>
  <c r="AC1062" i="1"/>
  <c r="AB1062" i="1"/>
  <c r="AA1062" i="1"/>
  <c r="Z1062" i="1"/>
  <c r="V1062" i="1"/>
  <c r="T1062" i="1"/>
  <c r="S1062" i="1"/>
  <c r="R1062" i="1"/>
  <c r="Q1062" i="1"/>
  <c r="AE1061" i="1"/>
  <c r="AD1061" i="1"/>
  <c r="AC1061" i="1"/>
  <c r="AB1061" i="1"/>
  <c r="AA1061" i="1"/>
  <c r="Z1061" i="1"/>
  <c r="V1061" i="1"/>
  <c r="T1061" i="1"/>
  <c r="S1061" i="1"/>
  <c r="R1061" i="1"/>
  <c r="Q1061" i="1"/>
  <c r="AE1060" i="1"/>
  <c r="AD1060" i="1"/>
  <c r="AC1060" i="1"/>
  <c r="AB1060" i="1"/>
  <c r="AA1060" i="1"/>
  <c r="Z1060" i="1"/>
  <c r="V1060" i="1"/>
  <c r="T1060" i="1"/>
  <c r="S1060" i="1"/>
  <c r="R1060" i="1"/>
  <c r="Q1060" i="1"/>
  <c r="AE1059" i="1"/>
  <c r="AD1059" i="1"/>
  <c r="AC1059" i="1"/>
  <c r="AB1059" i="1"/>
  <c r="AA1059" i="1"/>
  <c r="Z1059" i="1"/>
  <c r="V1059" i="1"/>
  <c r="T1059" i="1"/>
  <c r="S1059" i="1"/>
  <c r="R1059" i="1"/>
  <c r="Q1059" i="1"/>
  <c r="AE1058" i="1"/>
  <c r="AD1058" i="1"/>
  <c r="AC1058" i="1"/>
  <c r="AB1058" i="1"/>
  <c r="AA1058" i="1"/>
  <c r="Z1058" i="1"/>
  <c r="V1058" i="1"/>
  <c r="T1058" i="1"/>
  <c r="S1058" i="1"/>
  <c r="R1058" i="1"/>
  <c r="Q1058" i="1"/>
  <c r="AE1057" i="1"/>
  <c r="AD1057" i="1"/>
  <c r="AC1057" i="1"/>
  <c r="AB1057" i="1"/>
  <c r="AA1057" i="1"/>
  <c r="Z1057" i="1"/>
  <c r="V1057" i="1"/>
  <c r="T1057" i="1"/>
  <c r="S1057" i="1"/>
  <c r="R1057" i="1"/>
  <c r="Q1057" i="1"/>
  <c r="AE1056" i="1"/>
  <c r="AD1056" i="1"/>
  <c r="AC1056" i="1"/>
  <c r="AB1056" i="1"/>
  <c r="AA1056" i="1"/>
  <c r="Z1056" i="1"/>
  <c r="V1056" i="1"/>
  <c r="T1056" i="1"/>
  <c r="S1056" i="1"/>
  <c r="R1056" i="1"/>
  <c r="Q1056" i="1"/>
  <c r="AE1055" i="1"/>
  <c r="AD1055" i="1"/>
  <c r="AC1055" i="1"/>
  <c r="AB1055" i="1"/>
  <c r="AA1055" i="1"/>
  <c r="Z1055" i="1"/>
  <c r="V1055" i="1"/>
  <c r="T1055" i="1"/>
  <c r="S1055" i="1"/>
  <c r="R1055" i="1"/>
  <c r="Q1055" i="1"/>
  <c r="AE1054" i="1"/>
  <c r="AD1054" i="1"/>
  <c r="AC1054" i="1"/>
  <c r="AB1054" i="1"/>
  <c r="AA1054" i="1"/>
  <c r="Z1054" i="1"/>
  <c r="V1054" i="1"/>
  <c r="T1054" i="1"/>
  <c r="S1054" i="1"/>
  <c r="R1054" i="1"/>
  <c r="Q1054" i="1"/>
  <c r="AE1053" i="1"/>
  <c r="AD1053" i="1"/>
  <c r="AC1053" i="1"/>
  <c r="AB1053" i="1"/>
  <c r="AA1053" i="1"/>
  <c r="Z1053" i="1"/>
  <c r="V1053" i="1"/>
  <c r="T1053" i="1"/>
  <c r="S1053" i="1"/>
  <c r="R1053" i="1"/>
  <c r="Q1053" i="1"/>
  <c r="AE1052" i="1"/>
  <c r="AD1052" i="1"/>
  <c r="AC1052" i="1"/>
  <c r="AB1052" i="1"/>
  <c r="AA1052" i="1"/>
  <c r="Z1052" i="1"/>
  <c r="V1052" i="1"/>
  <c r="T1052" i="1"/>
  <c r="S1052" i="1"/>
  <c r="R1052" i="1"/>
  <c r="Q1052" i="1"/>
  <c r="AE1051" i="1"/>
  <c r="AD1051" i="1"/>
  <c r="AC1051" i="1"/>
  <c r="AB1051" i="1"/>
  <c r="AA1051" i="1"/>
  <c r="Z1051" i="1"/>
  <c r="V1051" i="1"/>
  <c r="T1051" i="1"/>
  <c r="S1051" i="1"/>
  <c r="R1051" i="1"/>
  <c r="Q1051" i="1"/>
  <c r="AE1050" i="1"/>
  <c r="AD1050" i="1"/>
  <c r="AC1050" i="1"/>
  <c r="AB1050" i="1"/>
  <c r="AA1050" i="1"/>
  <c r="Z1050" i="1"/>
  <c r="V1050" i="1"/>
  <c r="T1050" i="1"/>
  <c r="S1050" i="1"/>
  <c r="R1050" i="1"/>
  <c r="Q1050" i="1"/>
  <c r="AE1049" i="1"/>
  <c r="AD1049" i="1"/>
  <c r="AC1049" i="1"/>
  <c r="AB1049" i="1"/>
  <c r="AA1049" i="1"/>
  <c r="Z1049" i="1"/>
  <c r="V1049" i="1"/>
  <c r="T1049" i="1"/>
  <c r="S1049" i="1"/>
  <c r="R1049" i="1"/>
  <c r="Q1049" i="1"/>
  <c r="AE1048" i="1"/>
  <c r="AD1048" i="1"/>
  <c r="AC1048" i="1"/>
  <c r="AB1048" i="1"/>
  <c r="AA1048" i="1"/>
  <c r="Z1048" i="1"/>
  <c r="V1048" i="1"/>
  <c r="T1048" i="1"/>
  <c r="S1048" i="1"/>
  <c r="R1048" i="1"/>
  <c r="Q1048" i="1"/>
  <c r="AE1047" i="1"/>
  <c r="AD1047" i="1"/>
  <c r="AC1047" i="1"/>
  <c r="AB1047" i="1"/>
  <c r="AA1047" i="1"/>
  <c r="Z1047" i="1"/>
  <c r="V1047" i="1"/>
  <c r="T1047" i="1"/>
  <c r="S1047" i="1"/>
  <c r="R1047" i="1"/>
  <c r="Q1047" i="1"/>
  <c r="AE1046" i="1"/>
  <c r="AD1046" i="1"/>
  <c r="AC1046" i="1"/>
  <c r="AB1046" i="1"/>
  <c r="AA1046" i="1"/>
  <c r="Z1046" i="1"/>
  <c r="V1046" i="1"/>
  <c r="T1046" i="1"/>
  <c r="S1046" i="1"/>
  <c r="R1046" i="1"/>
  <c r="Q1046" i="1"/>
  <c r="AE1045" i="1"/>
  <c r="AD1045" i="1"/>
  <c r="AC1045" i="1"/>
  <c r="AB1045" i="1"/>
  <c r="AA1045" i="1"/>
  <c r="Z1045" i="1"/>
  <c r="V1045" i="1"/>
  <c r="T1045" i="1"/>
  <c r="S1045" i="1"/>
  <c r="R1045" i="1"/>
  <c r="Q1045" i="1"/>
  <c r="AE1044" i="1"/>
  <c r="AD1044" i="1"/>
  <c r="AC1044" i="1"/>
  <c r="AB1044" i="1"/>
  <c r="AA1044" i="1"/>
  <c r="Z1044" i="1"/>
  <c r="V1044" i="1"/>
  <c r="T1044" i="1"/>
  <c r="S1044" i="1"/>
  <c r="R1044" i="1"/>
  <c r="Q1044" i="1"/>
  <c r="AE1043" i="1"/>
  <c r="AD1043" i="1"/>
  <c r="AC1043" i="1"/>
  <c r="AB1043" i="1"/>
  <c r="AA1043" i="1"/>
  <c r="Z1043" i="1"/>
  <c r="V1043" i="1"/>
  <c r="T1043" i="1"/>
  <c r="S1043" i="1"/>
  <c r="R1043" i="1"/>
  <c r="Q1043" i="1"/>
  <c r="AE1042" i="1"/>
  <c r="AD1042" i="1"/>
  <c r="AC1042" i="1"/>
  <c r="AB1042" i="1"/>
  <c r="AA1042" i="1"/>
  <c r="Z1042" i="1"/>
  <c r="V1042" i="1"/>
  <c r="T1042" i="1"/>
  <c r="S1042" i="1"/>
  <c r="R1042" i="1"/>
  <c r="Q1042" i="1"/>
  <c r="AE1041" i="1"/>
  <c r="AD1041" i="1"/>
  <c r="AC1041" i="1"/>
  <c r="AB1041" i="1"/>
  <c r="AA1041" i="1"/>
  <c r="Z1041" i="1"/>
  <c r="V1041" i="1"/>
  <c r="T1041" i="1"/>
  <c r="S1041" i="1"/>
  <c r="R1041" i="1"/>
  <c r="Q1041" i="1"/>
  <c r="AE1040" i="1"/>
  <c r="AD1040" i="1"/>
  <c r="AC1040" i="1"/>
  <c r="AB1040" i="1"/>
  <c r="AA1040" i="1"/>
  <c r="Z1040" i="1"/>
  <c r="V1040" i="1"/>
  <c r="T1040" i="1"/>
  <c r="S1040" i="1"/>
  <c r="R1040" i="1"/>
  <c r="Q1040" i="1"/>
  <c r="AE1039" i="1"/>
  <c r="AD1039" i="1"/>
  <c r="AC1039" i="1"/>
  <c r="AB1039" i="1"/>
  <c r="AA1039" i="1"/>
  <c r="Z1039" i="1"/>
  <c r="V1039" i="1"/>
  <c r="T1039" i="1"/>
  <c r="S1039" i="1"/>
  <c r="R1039" i="1"/>
  <c r="Q1039" i="1"/>
  <c r="AE1038" i="1"/>
  <c r="AD1038" i="1"/>
  <c r="AC1038" i="1"/>
  <c r="AB1038" i="1"/>
  <c r="AA1038" i="1"/>
  <c r="Z1038" i="1"/>
  <c r="V1038" i="1"/>
  <c r="T1038" i="1"/>
  <c r="S1038" i="1"/>
  <c r="R1038" i="1"/>
  <c r="Q1038" i="1"/>
  <c r="AE1037" i="1"/>
  <c r="AD1037" i="1"/>
  <c r="AC1037" i="1"/>
  <c r="AB1037" i="1"/>
  <c r="AA1037" i="1"/>
  <c r="Z1037" i="1"/>
  <c r="V1037" i="1"/>
  <c r="T1037" i="1"/>
  <c r="S1037" i="1"/>
  <c r="R1037" i="1"/>
  <c r="Q1037" i="1"/>
  <c r="AE1036" i="1"/>
  <c r="AD1036" i="1"/>
  <c r="AC1036" i="1"/>
  <c r="AB1036" i="1"/>
  <c r="AA1036" i="1"/>
  <c r="Z1036" i="1"/>
  <c r="V1036" i="1"/>
  <c r="T1036" i="1"/>
  <c r="S1036" i="1"/>
  <c r="R1036" i="1"/>
  <c r="Q1036" i="1"/>
  <c r="AE1035" i="1"/>
  <c r="AD1035" i="1"/>
  <c r="AC1035" i="1"/>
  <c r="AB1035" i="1"/>
  <c r="AA1035" i="1"/>
  <c r="Z1035" i="1"/>
  <c r="V1035" i="1"/>
  <c r="T1035" i="1"/>
  <c r="S1035" i="1"/>
  <c r="R1035" i="1"/>
  <c r="Q1035" i="1"/>
  <c r="AE1034" i="1"/>
  <c r="AD1034" i="1"/>
  <c r="AC1034" i="1"/>
  <c r="AB1034" i="1"/>
  <c r="AA1034" i="1"/>
  <c r="Z1034" i="1"/>
  <c r="V1034" i="1"/>
  <c r="T1034" i="1"/>
  <c r="S1034" i="1"/>
  <c r="R1034" i="1"/>
  <c r="Q1034" i="1"/>
  <c r="AE1033" i="1"/>
  <c r="AD1033" i="1"/>
  <c r="AC1033" i="1"/>
  <c r="AB1033" i="1"/>
  <c r="AA1033" i="1"/>
  <c r="Z1033" i="1"/>
  <c r="V1033" i="1"/>
  <c r="T1033" i="1"/>
  <c r="S1033" i="1"/>
  <c r="R1033" i="1"/>
  <c r="Q1033" i="1"/>
  <c r="AE1032" i="1"/>
  <c r="AD1032" i="1"/>
  <c r="AC1032" i="1"/>
  <c r="AB1032" i="1"/>
  <c r="AA1032" i="1"/>
  <c r="Z1032" i="1"/>
  <c r="V1032" i="1"/>
  <c r="T1032" i="1"/>
  <c r="S1032" i="1"/>
  <c r="R1032" i="1"/>
  <c r="Q1032" i="1"/>
  <c r="AE1031" i="1"/>
  <c r="AD1031" i="1"/>
  <c r="AC1031" i="1"/>
  <c r="AB1031" i="1"/>
  <c r="AA1031" i="1"/>
  <c r="Z1031" i="1"/>
  <c r="V1031" i="1"/>
  <c r="T1031" i="1"/>
  <c r="S1031" i="1"/>
  <c r="R1031" i="1"/>
  <c r="Q1031" i="1"/>
  <c r="AE1030" i="1"/>
  <c r="AD1030" i="1"/>
  <c r="AC1030" i="1"/>
  <c r="AB1030" i="1"/>
  <c r="AA1030" i="1"/>
  <c r="Z1030" i="1"/>
  <c r="V1030" i="1"/>
  <c r="T1030" i="1"/>
  <c r="S1030" i="1"/>
  <c r="R1030" i="1"/>
  <c r="Q1030" i="1"/>
  <c r="AE1029" i="1"/>
  <c r="AD1029" i="1"/>
  <c r="AC1029" i="1"/>
  <c r="AB1029" i="1"/>
  <c r="AA1029" i="1"/>
  <c r="Z1029" i="1"/>
  <c r="V1029" i="1"/>
  <c r="T1029" i="1"/>
  <c r="S1029" i="1"/>
  <c r="R1029" i="1"/>
  <c r="Q1029" i="1"/>
  <c r="AE1028" i="1"/>
  <c r="AD1028" i="1"/>
  <c r="AC1028" i="1"/>
  <c r="AB1028" i="1"/>
  <c r="AA1028" i="1"/>
  <c r="Z1028" i="1"/>
  <c r="V1028" i="1"/>
  <c r="T1028" i="1"/>
  <c r="S1028" i="1"/>
  <c r="R1028" i="1"/>
  <c r="Q1028" i="1"/>
  <c r="AE1027" i="1"/>
  <c r="AD1027" i="1"/>
  <c r="AC1027" i="1"/>
  <c r="AB1027" i="1"/>
  <c r="AA1027" i="1"/>
  <c r="Z1027" i="1"/>
  <c r="V1027" i="1"/>
  <c r="T1027" i="1"/>
  <c r="S1027" i="1"/>
  <c r="R1027" i="1"/>
  <c r="Q1027" i="1"/>
  <c r="AE1026" i="1"/>
  <c r="AD1026" i="1"/>
  <c r="AC1026" i="1"/>
  <c r="AB1026" i="1"/>
  <c r="AA1026" i="1"/>
  <c r="Z1026" i="1"/>
  <c r="V1026" i="1"/>
  <c r="T1026" i="1"/>
  <c r="S1026" i="1"/>
  <c r="R1026" i="1"/>
  <c r="Q1026" i="1"/>
  <c r="AE1025" i="1"/>
  <c r="AD1025" i="1"/>
  <c r="AC1025" i="1"/>
  <c r="AB1025" i="1"/>
  <c r="AA1025" i="1"/>
  <c r="Z1025" i="1"/>
  <c r="V1025" i="1"/>
  <c r="T1025" i="1"/>
  <c r="S1025" i="1"/>
  <c r="R1025" i="1"/>
  <c r="Q1025" i="1"/>
  <c r="AE1024" i="1"/>
  <c r="AD1024" i="1"/>
  <c r="AC1024" i="1"/>
  <c r="AB1024" i="1"/>
  <c r="AA1024" i="1"/>
  <c r="Z1024" i="1"/>
  <c r="V1024" i="1"/>
  <c r="T1024" i="1"/>
  <c r="S1024" i="1"/>
  <c r="R1024" i="1"/>
  <c r="Q1024" i="1"/>
  <c r="AE1023" i="1"/>
  <c r="AD1023" i="1"/>
  <c r="AC1023" i="1"/>
  <c r="AB1023" i="1"/>
  <c r="AA1023" i="1"/>
  <c r="Z1023" i="1"/>
  <c r="V1023" i="1"/>
  <c r="T1023" i="1"/>
  <c r="S1023" i="1"/>
  <c r="R1023" i="1"/>
  <c r="Q1023" i="1"/>
  <c r="AE1022" i="1"/>
  <c r="AD1022" i="1"/>
  <c r="AC1022" i="1"/>
  <c r="AB1022" i="1"/>
  <c r="AA1022" i="1"/>
  <c r="Z1022" i="1"/>
  <c r="V1022" i="1"/>
  <c r="T1022" i="1"/>
  <c r="S1022" i="1"/>
  <c r="R1022" i="1"/>
  <c r="Q1022" i="1"/>
  <c r="AE1021" i="1"/>
  <c r="AD1021" i="1"/>
  <c r="AC1021" i="1"/>
  <c r="AB1021" i="1"/>
  <c r="AA1021" i="1"/>
  <c r="Z1021" i="1"/>
  <c r="V1021" i="1"/>
  <c r="T1021" i="1"/>
  <c r="S1021" i="1"/>
  <c r="R1021" i="1"/>
  <c r="Q1021" i="1"/>
  <c r="AE1020" i="1"/>
  <c r="AD1020" i="1"/>
  <c r="AC1020" i="1"/>
  <c r="AB1020" i="1"/>
  <c r="AA1020" i="1"/>
  <c r="Z1020" i="1"/>
  <c r="V1020" i="1"/>
  <c r="T1020" i="1"/>
  <c r="S1020" i="1"/>
  <c r="R1020" i="1"/>
  <c r="Q1020" i="1"/>
  <c r="AE1019" i="1"/>
  <c r="AD1019" i="1"/>
  <c r="AC1019" i="1"/>
  <c r="AB1019" i="1"/>
  <c r="AA1019" i="1"/>
  <c r="Z1019" i="1"/>
  <c r="V1019" i="1"/>
  <c r="T1019" i="1"/>
  <c r="S1019" i="1"/>
  <c r="R1019" i="1"/>
  <c r="Q1019" i="1"/>
  <c r="AE1018" i="1"/>
  <c r="AD1018" i="1"/>
  <c r="AC1018" i="1"/>
  <c r="AB1018" i="1"/>
  <c r="AA1018" i="1"/>
  <c r="Z1018" i="1"/>
  <c r="V1018" i="1"/>
  <c r="T1018" i="1"/>
  <c r="S1018" i="1"/>
  <c r="R1018" i="1"/>
  <c r="Q1018" i="1"/>
  <c r="AE1017" i="1"/>
  <c r="AD1017" i="1"/>
  <c r="AC1017" i="1"/>
  <c r="AB1017" i="1"/>
  <c r="AA1017" i="1"/>
  <c r="Z1017" i="1"/>
  <c r="V1017" i="1"/>
  <c r="T1017" i="1"/>
  <c r="S1017" i="1"/>
  <c r="R1017" i="1"/>
  <c r="Q1017" i="1"/>
  <c r="AE1016" i="1"/>
  <c r="AD1016" i="1"/>
  <c r="AC1016" i="1"/>
  <c r="AB1016" i="1"/>
  <c r="AA1016" i="1"/>
  <c r="Z1016" i="1"/>
  <c r="V1016" i="1"/>
  <c r="T1016" i="1"/>
  <c r="S1016" i="1"/>
  <c r="R1016" i="1"/>
  <c r="Q1016" i="1"/>
  <c r="AE1015" i="1"/>
  <c r="AD1015" i="1"/>
  <c r="AC1015" i="1"/>
  <c r="AB1015" i="1"/>
  <c r="AA1015" i="1"/>
  <c r="Z1015" i="1"/>
  <c r="V1015" i="1"/>
  <c r="T1015" i="1"/>
  <c r="S1015" i="1"/>
  <c r="R1015" i="1"/>
  <c r="Q1015" i="1"/>
  <c r="AE1014" i="1"/>
  <c r="AD1014" i="1"/>
  <c r="AC1014" i="1"/>
  <c r="AB1014" i="1"/>
  <c r="AA1014" i="1"/>
  <c r="Z1014" i="1"/>
  <c r="V1014" i="1"/>
  <c r="T1014" i="1"/>
  <c r="S1014" i="1"/>
  <c r="R1014" i="1"/>
  <c r="Q1014" i="1"/>
  <c r="AE1013" i="1"/>
  <c r="AD1013" i="1"/>
  <c r="AC1013" i="1"/>
  <c r="AB1013" i="1"/>
  <c r="AA1013" i="1"/>
  <c r="Z1013" i="1"/>
  <c r="V1013" i="1"/>
  <c r="T1013" i="1"/>
  <c r="S1013" i="1"/>
  <c r="R1013" i="1"/>
  <c r="Q1013" i="1"/>
  <c r="AE1012" i="1"/>
  <c r="AD1012" i="1"/>
  <c r="AC1012" i="1"/>
  <c r="AB1012" i="1"/>
  <c r="AA1012" i="1"/>
  <c r="Z1012" i="1"/>
  <c r="V1012" i="1"/>
  <c r="T1012" i="1"/>
  <c r="S1012" i="1"/>
  <c r="R1012" i="1"/>
  <c r="Q1012" i="1"/>
  <c r="AE1011" i="1"/>
  <c r="AD1011" i="1"/>
  <c r="AC1011" i="1"/>
  <c r="AB1011" i="1"/>
  <c r="AA1011" i="1"/>
  <c r="Z1011" i="1"/>
  <c r="V1011" i="1"/>
  <c r="T1011" i="1"/>
  <c r="S1011" i="1"/>
  <c r="R1011" i="1"/>
  <c r="Q1011" i="1"/>
  <c r="AE1010" i="1"/>
  <c r="AD1010" i="1"/>
  <c r="AC1010" i="1"/>
  <c r="AB1010" i="1"/>
  <c r="AA1010" i="1"/>
  <c r="Z1010" i="1"/>
  <c r="V1010" i="1"/>
  <c r="T1010" i="1"/>
  <c r="S1010" i="1"/>
  <c r="R1010" i="1"/>
  <c r="Q1010" i="1"/>
  <c r="AE1009" i="1"/>
  <c r="AD1009" i="1"/>
  <c r="AC1009" i="1"/>
  <c r="AB1009" i="1"/>
  <c r="AA1009" i="1"/>
  <c r="Z1009" i="1"/>
  <c r="V1009" i="1"/>
  <c r="T1009" i="1"/>
  <c r="S1009" i="1"/>
  <c r="R1009" i="1"/>
  <c r="Q1009" i="1"/>
  <c r="AE1008" i="1"/>
  <c r="AD1008" i="1"/>
  <c r="AC1008" i="1"/>
  <c r="AB1008" i="1"/>
  <c r="AA1008" i="1"/>
  <c r="Z1008" i="1"/>
  <c r="V1008" i="1"/>
  <c r="T1008" i="1"/>
  <c r="S1008" i="1"/>
  <c r="R1008" i="1"/>
  <c r="Q1008" i="1"/>
  <c r="AE1007" i="1"/>
  <c r="AD1007" i="1"/>
  <c r="AC1007" i="1"/>
  <c r="AB1007" i="1"/>
  <c r="AA1007" i="1"/>
  <c r="Z1007" i="1"/>
  <c r="V1007" i="1"/>
  <c r="T1007" i="1"/>
  <c r="S1007" i="1"/>
  <c r="R1007" i="1"/>
  <c r="Q1007" i="1"/>
  <c r="AE1006" i="1"/>
  <c r="AD1006" i="1"/>
  <c r="AC1006" i="1"/>
  <c r="AB1006" i="1"/>
  <c r="AA1006" i="1"/>
  <c r="Z1006" i="1"/>
  <c r="V1006" i="1"/>
  <c r="T1006" i="1"/>
  <c r="S1006" i="1"/>
  <c r="R1006" i="1"/>
  <c r="Q1006" i="1"/>
  <c r="AE1005" i="1"/>
  <c r="AD1005" i="1"/>
  <c r="AC1005" i="1"/>
  <c r="AB1005" i="1"/>
  <c r="AA1005" i="1"/>
  <c r="Z1005" i="1"/>
  <c r="V1005" i="1"/>
  <c r="T1005" i="1"/>
  <c r="S1005" i="1"/>
  <c r="R1005" i="1"/>
  <c r="Q1005" i="1"/>
  <c r="AE1004" i="1"/>
  <c r="AD1004" i="1"/>
  <c r="AC1004" i="1"/>
  <c r="AB1004" i="1"/>
  <c r="AA1004" i="1"/>
  <c r="Z1004" i="1"/>
  <c r="V1004" i="1"/>
  <c r="T1004" i="1"/>
  <c r="S1004" i="1"/>
  <c r="R1004" i="1"/>
  <c r="Q1004" i="1"/>
  <c r="AE1003" i="1"/>
  <c r="AD1003" i="1"/>
  <c r="AC1003" i="1"/>
  <c r="AB1003" i="1"/>
  <c r="AA1003" i="1"/>
  <c r="Z1003" i="1"/>
  <c r="V1003" i="1"/>
  <c r="T1003" i="1"/>
  <c r="S1003" i="1"/>
  <c r="R1003" i="1"/>
  <c r="Q1003" i="1"/>
  <c r="AE1002" i="1"/>
  <c r="AD1002" i="1"/>
  <c r="AC1002" i="1"/>
  <c r="AB1002" i="1"/>
  <c r="AA1002" i="1"/>
  <c r="Z1002" i="1"/>
  <c r="V1002" i="1"/>
  <c r="T1002" i="1"/>
  <c r="S1002" i="1"/>
  <c r="R1002" i="1"/>
  <c r="Q1002" i="1"/>
  <c r="AE1001" i="1"/>
  <c r="AD1001" i="1"/>
  <c r="AC1001" i="1"/>
  <c r="AB1001" i="1"/>
  <c r="AA1001" i="1"/>
  <c r="Z1001" i="1"/>
  <c r="V1001" i="1"/>
  <c r="T1001" i="1"/>
  <c r="S1001" i="1"/>
  <c r="R1001" i="1"/>
  <c r="Q1001" i="1"/>
  <c r="AE1000" i="1"/>
  <c r="AD1000" i="1"/>
  <c r="AC1000" i="1"/>
  <c r="AB1000" i="1"/>
  <c r="AA1000" i="1"/>
  <c r="Z1000" i="1"/>
  <c r="V1000" i="1"/>
  <c r="T1000" i="1"/>
  <c r="S1000" i="1"/>
  <c r="R1000" i="1"/>
  <c r="Q1000" i="1"/>
  <c r="AE999" i="1"/>
  <c r="AD999" i="1"/>
  <c r="AC999" i="1"/>
  <c r="AB999" i="1"/>
  <c r="AA999" i="1"/>
  <c r="Z999" i="1"/>
  <c r="V999" i="1"/>
  <c r="T999" i="1"/>
  <c r="S999" i="1"/>
  <c r="R999" i="1"/>
  <c r="Q999" i="1"/>
  <c r="AE998" i="1"/>
  <c r="AD998" i="1"/>
  <c r="AC998" i="1"/>
  <c r="AB998" i="1"/>
  <c r="AA998" i="1"/>
  <c r="Z998" i="1"/>
  <c r="V998" i="1"/>
  <c r="T998" i="1"/>
  <c r="S998" i="1"/>
  <c r="R998" i="1"/>
  <c r="Q998" i="1"/>
  <c r="AE997" i="1"/>
  <c r="AD997" i="1"/>
  <c r="AC997" i="1"/>
  <c r="AB997" i="1"/>
  <c r="AA997" i="1"/>
  <c r="Z997" i="1"/>
  <c r="V997" i="1"/>
  <c r="T997" i="1"/>
  <c r="S997" i="1"/>
  <c r="R997" i="1"/>
  <c r="Q997" i="1"/>
  <c r="AE996" i="1"/>
  <c r="AD996" i="1"/>
  <c r="AC996" i="1"/>
  <c r="AB996" i="1"/>
  <c r="AA996" i="1"/>
  <c r="Z996" i="1"/>
  <c r="V996" i="1"/>
  <c r="T996" i="1"/>
  <c r="S996" i="1"/>
  <c r="R996" i="1"/>
  <c r="Q996" i="1"/>
  <c r="AE995" i="1"/>
  <c r="AD995" i="1"/>
  <c r="AC995" i="1"/>
  <c r="AB995" i="1"/>
  <c r="AA995" i="1"/>
  <c r="Z995" i="1"/>
  <c r="V995" i="1"/>
  <c r="T995" i="1"/>
  <c r="S995" i="1"/>
  <c r="R995" i="1"/>
  <c r="Q995" i="1"/>
  <c r="AE994" i="1"/>
  <c r="AD994" i="1"/>
  <c r="AC994" i="1"/>
  <c r="AB994" i="1"/>
  <c r="AA994" i="1"/>
  <c r="Z994" i="1"/>
  <c r="V994" i="1"/>
  <c r="T994" i="1"/>
  <c r="S994" i="1"/>
  <c r="R994" i="1"/>
  <c r="Q994" i="1"/>
  <c r="AE993" i="1"/>
  <c r="AD993" i="1"/>
  <c r="AC993" i="1"/>
  <c r="AB993" i="1"/>
  <c r="AA993" i="1"/>
  <c r="Z993" i="1"/>
  <c r="V993" i="1"/>
  <c r="T993" i="1"/>
  <c r="S993" i="1"/>
  <c r="R993" i="1"/>
  <c r="Q993" i="1"/>
  <c r="AE992" i="1"/>
  <c r="AD992" i="1"/>
  <c r="AC992" i="1"/>
  <c r="AB992" i="1"/>
  <c r="AA992" i="1"/>
  <c r="Z992" i="1"/>
  <c r="V992" i="1"/>
  <c r="T992" i="1"/>
  <c r="S992" i="1"/>
  <c r="R992" i="1"/>
  <c r="Q992" i="1"/>
  <c r="AE991" i="1"/>
  <c r="AD991" i="1"/>
  <c r="AC991" i="1"/>
  <c r="AB991" i="1"/>
  <c r="AA991" i="1"/>
  <c r="Z991" i="1"/>
  <c r="V991" i="1"/>
  <c r="T991" i="1"/>
  <c r="S991" i="1"/>
  <c r="R991" i="1"/>
  <c r="Q991" i="1"/>
  <c r="AE990" i="1"/>
  <c r="AD990" i="1"/>
  <c r="AC990" i="1"/>
  <c r="AB990" i="1"/>
  <c r="AA990" i="1"/>
  <c r="Z990" i="1"/>
  <c r="V990" i="1"/>
  <c r="T990" i="1"/>
  <c r="S990" i="1"/>
  <c r="R990" i="1"/>
  <c r="Q990" i="1"/>
  <c r="AE989" i="1"/>
  <c r="AD989" i="1"/>
  <c r="AC989" i="1"/>
  <c r="AB989" i="1"/>
  <c r="AA989" i="1"/>
  <c r="Z989" i="1"/>
  <c r="V989" i="1"/>
  <c r="T989" i="1"/>
  <c r="S989" i="1"/>
  <c r="R989" i="1"/>
  <c r="Q989" i="1"/>
  <c r="AE988" i="1"/>
  <c r="AD988" i="1"/>
  <c r="AC988" i="1"/>
  <c r="AB988" i="1"/>
  <c r="AA988" i="1"/>
  <c r="Z988" i="1"/>
  <c r="V988" i="1"/>
  <c r="T988" i="1"/>
  <c r="S988" i="1"/>
  <c r="R988" i="1"/>
  <c r="Q988" i="1"/>
  <c r="AE987" i="1"/>
  <c r="AD987" i="1"/>
  <c r="AC987" i="1"/>
  <c r="AB987" i="1"/>
  <c r="AA987" i="1"/>
  <c r="Z987" i="1"/>
  <c r="V987" i="1"/>
  <c r="T987" i="1"/>
  <c r="S987" i="1"/>
  <c r="R987" i="1"/>
  <c r="Q987" i="1"/>
  <c r="AE986" i="1"/>
  <c r="AD986" i="1"/>
  <c r="AC986" i="1"/>
  <c r="AB986" i="1"/>
  <c r="AA986" i="1"/>
  <c r="Z986" i="1"/>
  <c r="V986" i="1"/>
  <c r="T986" i="1"/>
  <c r="S986" i="1"/>
  <c r="R986" i="1"/>
  <c r="Q986" i="1"/>
  <c r="AE985" i="1"/>
  <c r="AD985" i="1"/>
  <c r="AC985" i="1"/>
  <c r="AB985" i="1"/>
  <c r="AA985" i="1"/>
  <c r="Z985" i="1"/>
  <c r="V985" i="1"/>
  <c r="T985" i="1"/>
  <c r="S985" i="1"/>
  <c r="R985" i="1"/>
  <c r="Q985" i="1"/>
  <c r="AE984" i="1"/>
  <c r="AD984" i="1"/>
  <c r="AC984" i="1"/>
  <c r="AB984" i="1"/>
  <c r="AA984" i="1"/>
  <c r="Z984" i="1"/>
  <c r="V984" i="1"/>
  <c r="T984" i="1"/>
  <c r="S984" i="1"/>
  <c r="R984" i="1"/>
  <c r="Q984" i="1"/>
  <c r="AE983" i="1"/>
  <c r="AD983" i="1"/>
  <c r="AC983" i="1"/>
  <c r="AB983" i="1"/>
  <c r="AA983" i="1"/>
  <c r="Z983" i="1"/>
  <c r="V983" i="1"/>
  <c r="T983" i="1"/>
  <c r="S983" i="1"/>
  <c r="R983" i="1"/>
  <c r="Q983" i="1"/>
  <c r="AE982" i="1"/>
  <c r="AD982" i="1"/>
  <c r="AC982" i="1"/>
  <c r="AB982" i="1"/>
  <c r="AA982" i="1"/>
  <c r="Z982" i="1"/>
  <c r="V982" i="1"/>
  <c r="T982" i="1"/>
  <c r="S982" i="1"/>
  <c r="R982" i="1"/>
  <c r="Q982" i="1"/>
  <c r="AE981" i="1"/>
  <c r="AD981" i="1"/>
  <c r="AC981" i="1"/>
  <c r="AB981" i="1"/>
  <c r="AA981" i="1"/>
  <c r="Z981" i="1"/>
  <c r="V981" i="1"/>
  <c r="T981" i="1"/>
  <c r="S981" i="1"/>
  <c r="R981" i="1"/>
  <c r="Q981" i="1"/>
  <c r="AE980" i="1"/>
  <c r="AD980" i="1"/>
  <c r="AC980" i="1"/>
  <c r="AB980" i="1"/>
  <c r="AA980" i="1"/>
  <c r="Z980" i="1"/>
  <c r="V980" i="1"/>
  <c r="T980" i="1"/>
  <c r="S980" i="1"/>
  <c r="R980" i="1"/>
  <c r="Q980" i="1"/>
  <c r="AE979" i="1"/>
  <c r="AD979" i="1"/>
  <c r="AC979" i="1"/>
  <c r="AB979" i="1"/>
  <c r="AA979" i="1"/>
  <c r="Z979" i="1"/>
  <c r="V979" i="1"/>
  <c r="T979" i="1"/>
  <c r="S979" i="1"/>
  <c r="R979" i="1"/>
  <c r="Q979" i="1"/>
  <c r="AE978" i="1"/>
  <c r="AD978" i="1"/>
  <c r="AC978" i="1"/>
  <c r="AB978" i="1"/>
  <c r="AA978" i="1"/>
  <c r="Z978" i="1"/>
  <c r="V978" i="1"/>
  <c r="T978" i="1"/>
  <c r="S978" i="1"/>
  <c r="R978" i="1"/>
  <c r="Q978" i="1"/>
  <c r="AE977" i="1"/>
  <c r="AD977" i="1"/>
  <c r="AC977" i="1"/>
  <c r="AB977" i="1"/>
  <c r="AA977" i="1"/>
  <c r="Z977" i="1"/>
  <c r="V977" i="1"/>
  <c r="T977" i="1"/>
  <c r="S977" i="1"/>
  <c r="R977" i="1"/>
  <c r="Q977" i="1"/>
  <c r="AE976" i="1"/>
  <c r="AD976" i="1"/>
  <c r="AC976" i="1"/>
  <c r="AB976" i="1"/>
  <c r="AA976" i="1"/>
  <c r="Z976" i="1"/>
  <c r="V976" i="1"/>
  <c r="T976" i="1"/>
  <c r="S976" i="1"/>
  <c r="R976" i="1"/>
  <c r="Q976" i="1"/>
  <c r="AE975" i="1"/>
  <c r="AD975" i="1"/>
  <c r="AC975" i="1"/>
  <c r="AB975" i="1"/>
  <c r="AA975" i="1"/>
  <c r="Z975" i="1"/>
  <c r="V975" i="1"/>
  <c r="T975" i="1"/>
  <c r="S975" i="1"/>
  <c r="R975" i="1"/>
  <c r="Q975" i="1"/>
  <c r="AE974" i="1"/>
  <c r="AD974" i="1"/>
  <c r="AC974" i="1"/>
  <c r="AB974" i="1"/>
  <c r="AA974" i="1"/>
  <c r="Z974" i="1"/>
  <c r="V974" i="1"/>
  <c r="T974" i="1"/>
  <c r="S974" i="1"/>
  <c r="R974" i="1"/>
  <c r="Q974" i="1"/>
  <c r="AE973" i="1"/>
  <c r="AD973" i="1"/>
  <c r="AC973" i="1"/>
  <c r="AB973" i="1"/>
  <c r="AA973" i="1"/>
  <c r="Z973" i="1"/>
  <c r="V973" i="1"/>
  <c r="T973" i="1"/>
  <c r="S973" i="1"/>
  <c r="R973" i="1"/>
  <c r="Q973" i="1"/>
  <c r="AE972" i="1"/>
  <c r="AD972" i="1"/>
  <c r="AC972" i="1"/>
  <c r="AB972" i="1"/>
  <c r="AA972" i="1"/>
  <c r="Z972" i="1"/>
  <c r="V972" i="1"/>
  <c r="T972" i="1"/>
  <c r="S972" i="1"/>
  <c r="R972" i="1"/>
  <c r="Q972" i="1"/>
  <c r="AE971" i="1"/>
  <c r="AD971" i="1"/>
  <c r="AC971" i="1"/>
  <c r="AB971" i="1"/>
  <c r="AA971" i="1"/>
  <c r="Z971" i="1"/>
  <c r="V971" i="1"/>
  <c r="T971" i="1"/>
  <c r="S971" i="1"/>
  <c r="R971" i="1"/>
  <c r="Q971" i="1"/>
  <c r="AE970" i="1"/>
  <c r="AD970" i="1"/>
  <c r="AC970" i="1"/>
  <c r="AB970" i="1"/>
  <c r="AA970" i="1"/>
  <c r="Z970" i="1"/>
  <c r="V970" i="1"/>
  <c r="T970" i="1"/>
  <c r="S970" i="1"/>
  <c r="R970" i="1"/>
  <c r="Q970" i="1"/>
  <c r="AE969" i="1"/>
  <c r="AD969" i="1"/>
  <c r="AC969" i="1"/>
  <c r="AB969" i="1"/>
  <c r="AA969" i="1"/>
  <c r="Z969" i="1"/>
  <c r="V969" i="1"/>
  <c r="T969" i="1"/>
  <c r="S969" i="1"/>
  <c r="R969" i="1"/>
  <c r="Q969" i="1"/>
  <c r="AE968" i="1"/>
  <c r="AD968" i="1"/>
  <c r="AC968" i="1"/>
  <c r="AB968" i="1"/>
  <c r="AA968" i="1"/>
  <c r="Z968" i="1"/>
  <c r="V968" i="1"/>
  <c r="T968" i="1"/>
  <c r="S968" i="1"/>
  <c r="R968" i="1"/>
  <c r="Q968" i="1"/>
  <c r="AE967" i="1"/>
  <c r="AD967" i="1"/>
  <c r="AC967" i="1"/>
  <c r="AB967" i="1"/>
  <c r="AA967" i="1"/>
  <c r="Z967" i="1"/>
  <c r="V967" i="1"/>
  <c r="T967" i="1"/>
  <c r="S967" i="1"/>
  <c r="R967" i="1"/>
  <c r="Q967" i="1"/>
  <c r="AE966" i="1"/>
  <c r="AD966" i="1"/>
  <c r="AC966" i="1"/>
  <c r="AB966" i="1"/>
  <c r="AA966" i="1"/>
  <c r="Z966" i="1"/>
  <c r="V966" i="1"/>
  <c r="T966" i="1"/>
  <c r="S966" i="1"/>
  <c r="R966" i="1"/>
  <c r="Q966" i="1"/>
  <c r="AE965" i="1"/>
  <c r="AD965" i="1"/>
  <c r="AC965" i="1"/>
  <c r="AB965" i="1"/>
  <c r="AA965" i="1"/>
  <c r="Z965" i="1"/>
  <c r="V965" i="1"/>
  <c r="T965" i="1"/>
  <c r="S965" i="1"/>
  <c r="R965" i="1"/>
  <c r="Q965" i="1"/>
  <c r="AE964" i="1"/>
  <c r="AD964" i="1"/>
  <c r="AC964" i="1"/>
  <c r="AB964" i="1"/>
  <c r="AA964" i="1"/>
  <c r="Z964" i="1"/>
  <c r="V964" i="1"/>
  <c r="T964" i="1"/>
  <c r="S964" i="1"/>
  <c r="R964" i="1"/>
  <c r="Q964" i="1"/>
  <c r="AE963" i="1"/>
  <c r="AD963" i="1"/>
  <c r="AC963" i="1"/>
  <c r="AB963" i="1"/>
  <c r="AA963" i="1"/>
  <c r="Z963" i="1"/>
  <c r="V963" i="1"/>
  <c r="T963" i="1"/>
  <c r="S963" i="1"/>
  <c r="R963" i="1"/>
  <c r="Q963" i="1"/>
  <c r="AE962" i="1"/>
  <c r="AD962" i="1"/>
  <c r="AC962" i="1"/>
  <c r="AB962" i="1"/>
  <c r="AA962" i="1"/>
  <c r="Z962" i="1"/>
  <c r="V962" i="1"/>
  <c r="T962" i="1"/>
  <c r="S962" i="1"/>
  <c r="R962" i="1"/>
  <c r="Q962" i="1"/>
  <c r="AE961" i="1"/>
  <c r="AD961" i="1"/>
  <c r="AC961" i="1"/>
  <c r="AB961" i="1"/>
  <c r="AA961" i="1"/>
  <c r="Z961" i="1"/>
  <c r="V961" i="1"/>
  <c r="T961" i="1"/>
  <c r="S961" i="1"/>
  <c r="R961" i="1"/>
  <c r="Q961" i="1"/>
  <c r="AE960" i="1"/>
  <c r="AD960" i="1"/>
  <c r="AC960" i="1"/>
  <c r="AB960" i="1"/>
  <c r="AA960" i="1"/>
  <c r="Z960" i="1"/>
  <c r="V960" i="1"/>
  <c r="T960" i="1"/>
  <c r="S960" i="1"/>
  <c r="R960" i="1"/>
  <c r="Q960" i="1"/>
  <c r="AE959" i="1"/>
  <c r="AD959" i="1"/>
  <c r="AC959" i="1"/>
  <c r="AB959" i="1"/>
  <c r="AA959" i="1"/>
  <c r="Z959" i="1"/>
  <c r="V959" i="1"/>
  <c r="T959" i="1"/>
  <c r="S959" i="1"/>
  <c r="R959" i="1"/>
  <c r="Q959" i="1"/>
  <c r="AE958" i="1"/>
  <c r="AD958" i="1"/>
  <c r="AC958" i="1"/>
  <c r="AB958" i="1"/>
  <c r="AA958" i="1"/>
  <c r="Z958" i="1"/>
  <c r="V958" i="1"/>
  <c r="T958" i="1"/>
  <c r="S958" i="1"/>
  <c r="R958" i="1"/>
  <c r="Q958" i="1"/>
  <c r="AE957" i="1"/>
  <c r="AD957" i="1"/>
  <c r="AC957" i="1"/>
  <c r="AB957" i="1"/>
  <c r="AA957" i="1"/>
  <c r="Z957" i="1"/>
  <c r="V957" i="1"/>
  <c r="T957" i="1"/>
  <c r="S957" i="1"/>
  <c r="R957" i="1"/>
  <c r="Q957" i="1"/>
  <c r="AE956" i="1"/>
  <c r="AD956" i="1"/>
  <c r="AC956" i="1"/>
  <c r="AB956" i="1"/>
  <c r="AA956" i="1"/>
  <c r="Z956" i="1"/>
  <c r="V956" i="1"/>
  <c r="T956" i="1"/>
  <c r="S956" i="1"/>
  <c r="R956" i="1"/>
  <c r="Q956" i="1"/>
  <c r="AE955" i="1"/>
  <c r="AD955" i="1"/>
  <c r="AC955" i="1"/>
  <c r="AB955" i="1"/>
  <c r="AA955" i="1"/>
  <c r="Z955" i="1"/>
  <c r="V955" i="1"/>
  <c r="T955" i="1"/>
  <c r="S955" i="1"/>
  <c r="R955" i="1"/>
  <c r="Q955" i="1"/>
  <c r="AE954" i="1"/>
  <c r="AD954" i="1"/>
  <c r="AC954" i="1"/>
  <c r="AB954" i="1"/>
  <c r="AA954" i="1"/>
  <c r="Z954" i="1"/>
  <c r="V954" i="1"/>
  <c r="T954" i="1"/>
  <c r="S954" i="1"/>
  <c r="R954" i="1"/>
  <c r="Q954" i="1"/>
  <c r="AE953" i="1"/>
  <c r="AD953" i="1"/>
  <c r="AC953" i="1"/>
  <c r="AB953" i="1"/>
  <c r="AA953" i="1"/>
  <c r="Z953" i="1"/>
  <c r="V953" i="1"/>
  <c r="T953" i="1"/>
  <c r="S953" i="1"/>
  <c r="R953" i="1"/>
  <c r="Q953" i="1"/>
  <c r="AE952" i="1"/>
  <c r="AD952" i="1"/>
  <c r="AC952" i="1"/>
  <c r="AB952" i="1"/>
  <c r="AA952" i="1"/>
  <c r="Z952" i="1"/>
  <c r="V952" i="1"/>
  <c r="T952" i="1"/>
  <c r="S952" i="1"/>
  <c r="R952" i="1"/>
  <c r="Q952" i="1"/>
  <c r="AE951" i="1"/>
  <c r="AD951" i="1"/>
  <c r="AC951" i="1"/>
  <c r="AB951" i="1"/>
  <c r="AA951" i="1"/>
  <c r="Z951" i="1"/>
  <c r="V951" i="1"/>
  <c r="T951" i="1"/>
  <c r="S951" i="1"/>
  <c r="R951" i="1"/>
  <c r="Q951" i="1"/>
  <c r="AE950" i="1"/>
  <c r="AD950" i="1"/>
  <c r="AC950" i="1"/>
  <c r="AB950" i="1"/>
  <c r="AA950" i="1"/>
  <c r="Z950" i="1"/>
  <c r="V950" i="1"/>
  <c r="T950" i="1"/>
  <c r="S950" i="1"/>
  <c r="R950" i="1"/>
  <c r="Q950" i="1"/>
  <c r="AE949" i="1"/>
  <c r="AD949" i="1"/>
  <c r="AC949" i="1"/>
  <c r="AB949" i="1"/>
  <c r="AA949" i="1"/>
  <c r="Z949" i="1"/>
  <c r="V949" i="1"/>
  <c r="T949" i="1"/>
  <c r="S949" i="1"/>
  <c r="R949" i="1"/>
  <c r="Q949" i="1"/>
  <c r="AE948" i="1"/>
  <c r="AD948" i="1"/>
  <c r="AC948" i="1"/>
  <c r="AB948" i="1"/>
  <c r="AA948" i="1"/>
  <c r="Z948" i="1"/>
  <c r="V948" i="1"/>
  <c r="T948" i="1"/>
  <c r="S948" i="1"/>
  <c r="R948" i="1"/>
  <c r="Q948" i="1"/>
  <c r="AE947" i="1"/>
  <c r="AD947" i="1"/>
  <c r="AC947" i="1"/>
  <c r="AB947" i="1"/>
  <c r="AA947" i="1"/>
  <c r="Z947" i="1"/>
  <c r="V947" i="1"/>
  <c r="T947" i="1"/>
  <c r="S947" i="1"/>
  <c r="R947" i="1"/>
  <c r="Q947" i="1"/>
  <c r="AE946" i="1"/>
  <c r="AD946" i="1"/>
  <c r="AC946" i="1"/>
  <c r="AB946" i="1"/>
  <c r="AA946" i="1"/>
  <c r="Z946" i="1"/>
  <c r="V946" i="1"/>
  <c r="T946" i="1"/>
  <c r="S946" i="1"/>
  <c r="R946" i="1"/>
  <c r="Q946" i="1"/>
  <c r="AE945" i="1"/>
  <c r="AD945" i="1"/>
  <c r="AC945" i="1"/>
  <c r="AB945" i="1"/>
  <c r="AA945" i="1"/>
  <c r="Z945" i="1"/>
  <c r="V945" i="1"/>
  <c r="T945" i="1"/>
  <c r="S945" i="1"/>
  <c r="R945" i="1"/>
  <c r="Q945" i="1"/>
  <c r="AE944" i="1"/>
  <c r="AD944" i="1"/>
  <c r="AC944" i="1"/>
  <c r="AB944" i="1"/>
  <c r="AA944" i="1"/>
  <c r="Z944" i="1"/>
  <c r="V944" i="1"/>
  <c r="T944" i="1"/>
  <c r="S944" i="1"/>
  <c r="R944" i="1"/>
  <c r="Q944" i="1"/>
  <c r="AE943" i="1"/>
  <c r="AD943" i="1"/>
  <c r="AC943" i="1"/>
  <c r="AB943" i="1"/>
  <c r="AA943" i="1"/>
  <c r="Z943" i="1"/>
  <c r="V943" i="1"/>
  <c r="T943" i="1"/>
  <c r="S943" i="1"/>
  <c r="R943" i="1"/>
  <c r="Q943" i="1"/>
  <c r="AE942" i="1"/>
  <c r="AD942" i="1"/>
  <c r="AC942" i="1"/>
  <c r="AB942" i="1"/>
  <c r="AA942" i="1"/>
  <c r="Z942" i="1"/>
  <c r="V942" i="1"/>
  <c r="T942" i="1"/>
  <c r="S942" i="1"/>
  <c r="R942" i="1"/>
  <c r="Q942" i="1"/>
  <c r="AE941" i="1"/>
  <c r="AD941" i="1"/>
  <c r="AC941" i="1"/>
  <c r="AB941" i="1"/>
  <c r="AA941" i="1"/>
  <c r="Z941" i="1"/>
  <c r="V941" i="1"/>
  <c r="T941" i="1"/>
  <c r="S941" i="1"/>
  <c r="R941" i="1"/>
  <c r="Q941" i="1"/>
  <c r="AE940" i="1"/>
  <c r="AD940" i="1"/>
  <c r="AC940" i="1"/>
  <c r="AB940" i="1"/>
  <c r="AA940" i="1"/>
  <c r="Z940" i="1"/>
  <c r="V940" i="1"/>
  <c r="T940" i="1"/>
  <c r="S940" i="1"/>
  <c r="R940" i="1"/>
  <c r="Q940" i="1"/>
  <c r="AE939" i="1"/>
  <c r="AD939" i="1"/>
  <c r="AC939" i="1"/>
  <c r="AB939" i="1"/>
  <c r="AA939" i="1"/>
  <c r="Z939" i="1"/>
  <c r="V939" i="1"/>
  <c r="T939" i="1"/>
  <c r="S939" i="1"/>
  <c r="R939" i="1"/>
  <c r="Q939" i="1"/>
  <c r="AE938" i="1"/>
  <c r="AD938" i="1"/>
  <c r="AC938" i="1"/>
  <c r="AB938" i="1"/>
  <c r="AA938" i="1"/>
  <c r="Z938" i="1"/>
  <c r="V938" i="1"/>
  <c r="T938" i="1"/>
  <c r="S938" i="1"/>
  <c r="R938" i="1"/>
  <c r="Q938" i="1"/>
  <c r="AE937" i="1"/>
  <c r="AD937" i="1"/>
  <c r="AC937" i="1"/>
  <c r="AB937" i="1"/>
  <c r="AA937" i="1"/>
  <c r="Z937" i="1"/>
  <c r="V937" i="1"/>
  <c r="T937" i="1"/>
  <c r="S937" i="1"/>
  <c r="R937" i="1"/>
  <c r="Q937" i="1"/>
  <c r="AE936" i="1"/>
  <c r="AD936" i="1"/>
  <c r="AC936" i="1"/>
  <c r="AB936" i="1"/>
  <c r="AA936" i="1"/>
  <c r="Z936" i="1"/>
  <c r="V936" i="1"/>
  <c r="T936" i="1"/>
  <c r="S936" i="1"/>
  <c r="R936" i="1"/>
  <c r="Q936" i="1"/>
  <c r="AE935" i="1"/>
  <c r="AD935" i="1"/>
  <c r="AC935" i="1"/>
  <c r="AB935" i="1"/>
  <c r="AA935" i="1"/>
  <c r="Z935" i="1"/>
  <c r="V935" i="1"/>
  <c r="T935" i="1"/>
  <c r="S935" i="1"/>
  <c r="R935" i="1"/>
  <c r="Q935" i="1"/>
  <c r="AE934" i="1"/>
  <c r="AD934" i="1"/>
  <c r="AC934" i="1"/>
  <c r="AB934" i="1"/>
  <c r="AA934" i="1"/>
  <c r="Z934" i="1"/>
  <c r="V934" i="1"/>
  <c r="T934" i="1"/>
  <c r="S934" i="1"/>
  <c r="R934" i="1"/>
  <c r="Q934" i="1"/>
  <c r="AE933" i="1"/>
  <c r="AD933" i="1"/>
  <c r="AC933" i="1"/>
  <c r="AB933" i="1"/>
  <c r="AA933" i="1"/>
  <c r="Z933" i="1"/>
  <c r="V933" i="1"/>
  <c r="T933" i="1"/>
  <c r="S933" i="1"/>
  <c r="R933" i="1"/>
  <c r="Q933" i="1"/>
  <c r="AE932" i="1"/>
  <c r="AD932" i="1"/>
  <c r="AC932" i="1"/>
  <c r="AB932" i="1"/>
  <c r="AA932" i="1"/>
  <c r="Z932" i="1"/>
  <c r="V932" i="1"/>
  <c r="T932" i="1"/>
  <c r="S932" i="1"/>
  <c r="R932" i="1"/>
  <c r="Q932" i="1"/>
  <c r="AE931" i="1"/>
  <c r="AD931" i="1"/>
  <c r="AC931" i="1"/>
  <c r="AB931" i="1"/>
  <c r="AA931" i="1"/>
  <c r="Z931" i="1"/>
  <c r="V931" i="1"/>
  <c r="T931" i="1"/>
  <c r="S931" i="1"/>
  <c r="R931" i="1"/>
  <c r="Q931" i="1"/>
  <c r="AE930" i="1"/>
  <c r="AD930" i="1"/>
  <c r="AC930" i="1"/>
  <c r="AB930" i="1"/>
  <c r="AA930" i="1"/>
  <c r="Z930" i="1"/>
  <c r="V930" i="1"/>
  <c r="T930" i="1"/>
  <c r="S930" i="1"/>
  <c r="R930" i="1"/>
  <c r="Q930" i="1"/>
  <c r="AE929" i="1"/>
  <c r="AD929" i="1"/>
  <c r="AC929" i="1"/>
  <c r="AB929" i="1"/>
  <c r="AA929" i="1"/>
  <c r="Z929" i="1"/>
  <c r="V929" i="1"/>
  <c r="T929" i="1"/>
  <c r="S929" i="1"/>
  <c r="R929" i="1"/>
  <c r="Q929" i="1"/>
  <c r="AE928" i="1"/>
  <c r="AD928" i="1"/>
  <c r="AC928" i="1"/>
  <c r="AB928" i="1"/>
  <c r="AA928" i="1"/>
  <c r="Z928" i="1"/>
  <c r="V928" i="1"/>
  <c r="T928" i="1"/>
  <c r="S928" i="1"/>
  <c r="R928" i="1"/>
  <c r="Q928" i="1"/>
  <c r="AE927" i="1"/>
  <c r="AD927" i="1"/>
  <c r="AC927" i="1"/>
  <c r="AB927" i="1"/>
  <c r="AA927" i="1"/>
  <c r="Z927" i="1"/>
  <c r="V927" i="1"/>
  <c r="T927" i="1"/>
  <c r="S927" i="1"/>
  <c r="R927" i="1"/>
  <c r="Q927" i="1"/>
  <c r="AE926" i="1"/>
  <c r="AD926" i="1"/>
  <c r="AC926" i="1"/>
  <c r="AB926" i="1"/>
  <c r="AA926" i="1"/>
  <c r="Z926" i="1"/>
  <c r="V926" i="1"/>
  <c r="T926" i="1"/>
  <c r="S926" i="1"/>
  <c r="R926" i="1"/>
  <c r="Q926" i="1"/>
  <c r="AE925" i="1"/>
  <c r="AD925" i="1"/>
  <c r="AC925" i="1"/>
  <c r="AB925" i="1"/>
  <c r="AA925" i="1"/>
  <c r="Z925" i="1"/>
  <c r="V925" i="1"/>
  <c r="T925" i="1"/>
  <c r="S925" i="1"/>
  <c r="R925" i="1"/>
  <c r="Q925" i="1"/>
  <c r="AE924" i="1"/>
  <c r="AD924" i="1"/>
  <c r="AC924" i="1"/>
  <c r="AB924" i="1"/>
  <c r="AA924" i="1"/>
  <c r="Z924" i="1"/>
  <c r="V924" i="1"/>
  <c r="T924" i="1"/>
  <c r="S924" i="1"/>
  <c r="R924" i="1"/>
  <c r="Q924" i="1"/>
  <c r="AE923" i="1"/>
  <c r="AD923" i="1"/>
  <c r="AC923" i="1"/>
  <c r="AB923" i="1"/>
  <c r="AA923" i="1"/>
  <c r="Z923" i="1"/>
  <c r="V923" i="1"/>
  <c r="T923" i="1"/>
  <c r="S923" i="1"/>
  <c r="R923" i="1"/>
  <c r="Q923" i="1"/>
  <c r="AE922" i="1"/>
  <c r="AD922" i="1"/>
  <c r="AC922" i="1"/>
  <c r="AB922" i="1"/>
  <c r="AA922" i="1"/>
  <c r="Z922" i="1"/>
  <c r="V922" i="1"/>
  <c r="T922" i="1"/>
  <c r="S922" i="1"/>
  <c r="R922" i="1"/>
  <c r="Q922" i="1"/>
  <c r="AE921" i="1"/>
  <c r="AD921" i="1"/>
  <c r="AC921" i="1"/>
  <c r="AB921" i="1"/>
  <c r="AA921" i="1"/>
  <c r="Z921" i="1"/>
  <c r="V921" i="1"/>
  <c r="T921" i="1"/>
  <c r="S921" i="1"/>
  <c r="R921" i="1"/>
  <c r="Q921" i="1"/>
  <c r="AE920" i="1"/>
  <c r="AD920" i="1"/>
  <c r="AC920" i="1"/>
  <c r="AB920" i="1"/>
  <c r="AA920" i="1"/>
  <c r="Z920" i="1"/>
  <c r="V920" i="1"/>
  <c r="T920" i="1"/>
  <c r="S920" i="1"/>
  <c r="R920" i="1"/>
  <c r="Q920" i="1"/>
  <c r="AE919" i="1"/>
  <c r="AD919" i="1"/>
  <c r="AC919" i="1"/>
  <c r="AB919" i="1"/>
  <c r="AA919" i="1"/>
  <c r="Z919" i="1"/>
  <c r="V919" i="1"/>
  <c r="T919" i="1"/>
  <c r="S919" i="1"/>
  <c r="R919" i="1"/>
  <c r="Q919" i="1"/>
  <c r="AE918" i="1"/>
  <c r="AD918" i="1"/>
  <c r="AC918" i="1"/>
  <c r="AB918" i="1"/>
  <c r="AA918" i="1"/>
  <c r="Z918" i="1"/>
  <c r="V918" i="1"/>
  <c r="T918" i="1"/>
  <c r="S918" i="1"/>
  <c r="R918" i="1"/>
  <c r="Q918" i="1"/>
  <c r="AE917" i="1"/>
  <c r="AD917" i="1"/>
  <c r="AC917" i="1"/>
  <c r="AB917" i="1"/>
  <c r="AA917" i="1"/>
  <c r="Z917" i="1"/>
  <c r="V917" i="1"/>
  <c r="T917" i="1"/>
  <c r="S917" i="1"/>
  <c r="R917" i="1"/>
  <c r="Q917" i="1"/>
  <c r="AE916" i="1"/>
  <c r="AD916" i="1"/>
  <c r="AC916" i="1"/>
  <c r="AB916" i="1"/>
  <c r="AA916" i="1"/>
  <c r="Z916" i="1"/>
  <c r="V916" i="1"/>
  <c r="T916" i="1"/>
  <c r="S916" i="1"/>
  <c r="R916" i="1"/>
  <c r="Q916" i="1"/>
  <c r="AE915" i="1"/>
  <c r="AD915" i="1"/>
  <c r="AC915" i="1"/>
  <c r="AB915" i="1"/>
  <c r="AA915" i="1"/>
  <c r="Z915" i="1"/>
  <c r="V915" i="1"/>
  <c r="T915" i="1"/>
  <c r="S915" i="1"/>
  <c r="R915" i="1"/>
  <c r="Q915" i="1"/>
  <c r="AE914" i="1"/>
  <c r="AD914" i="1"/>
  <c r="AC914" i="1"/>
  <c r="AB914" i="1"/>
  <c r="AA914" i="1"/>
  <c r="Z914" i="1"/>
  <c r="V914" i="1"/>
  <c r="T914" i="1"/>
  <c r="S914" i="1"/>
  <c r="R914" i="1"/>
  <c r="Q914" i="1"/>
  <c r="AE913" i="1"/>
  <c r="AD913" i="1"/>
  <c r="AC913" i="1"/>
  <c r="AB913" i="1"/>
  <c r="AA913" i="1"/>
  <c r="Z913" i="1"/>
  <c r="V913" i="1"/>
  <c r="T913" i="1"/>
  <c r="S913" i="1"/>
  <c r="R913" i="1"/>
  <c r="Q913" i="1"/>
  <c r="AE912" i="1"/>
  <c r="AD912" i="1"/>
  <c r="AC912" i="1"/>
  <c r="AB912" i="1"/>
  <c r="AA912" i="1"/>
  <c r="Z912" i="1"/>
  <c r="V912" i="1"/>
  <c r="T912" i="1"/>
  <c r="S912" i="1"/>
  <c r="R912" i="1"/>
  <c r="Q912" i="1"/>
  <c r="AE911" i="1"/>
  <c r="AD911" i="1"/>
  <c r="AC911" i="1"/>
  <c r="AB911" i="1"/>
  <c r="AA911" i="1"/>
  <c r="Z911" i="1"/>
  <c r="V911" i="1"/>
  <c r="T911" i="1"/>
  <c r="S911" i="1"/>
  <c r="R911" i="1"/>
  <c r="Q911" i="1"/>
  <c r="AE910" i="1"/>
  <c r="AD910" i="1"/>
  <c r="AC910" i="1"/>
  <c r="AB910" i="1"/>
  <c r="AA910" i="1"/>
  <c r="Z910" i="1"/>
  <c r="V910" i="1"/>
  <c r="T910" i="1"/>
  <c r="S910" i="1"/>
  <c r="R910" i="1"/>
  <c r="Q910" i="1"/>
  <c r="AE909" i="1"/>
  <c r="AD909" i="1"/>
  <c r="AC909" i="1"/>
  <c r="AB909" i="1"/>
  <c r="AA909" i="1"/>
  <c r="Z909" i="1"/>
  <c r="V909" i="1"/>
  <c r="T909" i="1"/>
  <c r="S909" i="1"/>
  <c r="R909" i="1"/>
  <c r="Q909" i="1"/>
  <c r="AE908" i="1"/>
  <c r="AD908" i="1"/>
  <c r="AC908" i="1"/>
  <c r="AB908" i="1"/>
  <c r="AA908" i="1"/>
  <c r="Z908" i="1"/>
  <c r="V908" i="1"/>
  <c r="T908" i="1"/>
  <c r="S908" i="1"/>
  <c r="R908" i="1"/>
  <c r="Q908" i="1"/>
  <c r="AE907" i="1"/>
  <c r="AD907" i="1"/>
  <c r="AC907" i="1"/>
  <c r="AB907" i="1"/>
  <c r="AA907" i="1"/>
  <c r="Z907" i="1"/>
  <c r="V907" i="1"/>
  <c r="T907" i="1"/>
  <c r="S907" i="1"/>
  <c r="R907" i="1"/>
  <c r="Q907" i="1"/>
  <c r="AE906" i="1"/>
  <c r="AD906" i="1"/>
  <c r="AC906" i="1"/>
  <c r="AB906" i="1"/>
  <c r="AA906" i="1"/>
  <c r="Z906" i="1"/>
  <c r="V906" i="1"/>
  <c r="T906" i="1"/>
  <c r="S906" i="1"/>
  <c r="R906" i="1"/>
  <c r="Q906" i="1"/>
  <c r="AE905" i="1"/>
  <c r="AD905" i="1"/>
  <c r="AC905" i="1"/>
  <c r="AB905" i="1"/>
  <c r="AA905" i="1"/>
  <c r="Z905" i="1"/>
  <c r="V905" i="1"/>
  <c r="T905" i="1"/>
  <c r="S905" i="1"/>
  <c r="R905" i="1"/>
  <c r="Q905" i="1"/>
  <c r="AE904" i="1"/>
  <c r="AD904" i="1"/>
  <c r="AC904" i="1"/>
  <c r="AB904" i="1"/>
  <c r="AA904" i="1"/>
  <c r="Z904" i="1"/>
  <c r="V904" i="1"/>
  <c r="T904" i="1"/>
  <c r="S904" i="1"/>
  <c r="R904" i="1"/>
  <c r="Q904" i="1"/>
  <c r="AE903" i="1"/>
  <c r="AD903" i="1"/>
  <c r="AC903" i="1"/>
  <c r="AB903" i="1"/>
  <c r="AA903" i="1"/>
  <c r="Z903" i="1"/>
  <c r="V903" i="1"/>
  <c r="T903" i="1"/>
  <c r="S903" i="1"/>
  <c r="R903" i="1"/>
  <c r="Q903" i="1"/>
  <c r="AE902" i="1"/>
  <c r="AD902" i="1"/>
  <c r="AC902" i="1"/>
  <c r="AB902" i="1"/>
  <c r="AA902" i="1"/>
  <c r="Z902" i="1"/>
  <c r="V902" i="1"/>
  <c r="T902" i="1"/>
  <c r="S902" i="1"/>
  <c r="R902" i="1"/>
  <c r="Q902" i="1"/>
  <c r="AE901" i="1"/>
  <c r="AD901" i="1"/>
  <c r="AC901" i="1"/>
  <c r="AB901" i="1"/>
  <c r="AA901" i="1"/>
  <c r="Z901" i="1"/>
  <c r="V901" i="1"/>
  <c r="T901" i="1"/>
  <c r="S901" i="1"/>
  <c r="R901" i="1"/>
  <c r="Q901" i="1"/>
  <c r="AE900" i="1"/>
  <c r="AD900" i="1"/>
  <c r="AC900" i="1"/>
  <c r="AB900" i="1"/>
  <c r="AA900" i="1"/>
  <c r="Z900" i="1"/>
  <c r="V900" i="1"/>
  <c r="T900" i="1"/>
  <c r="S900" i="1"/>
  <c r="R900" i="1"/>
  <c r="Q900" i="1"/>
  <c r="AE899" i="1"/>
  <c r="AD899" i="1"/>
  <c r="AC899" i="1"/>
  <c r="AB899" i="1"/>
  <c r="AA899" i="1"/>
  <c r="Z899" i="1"/>
  <c r="V899" i="1"/>
  <c r="T899" i="1"/>
  <c r="S899" i="1"/>
  <c r="R899" i="1"/>
  <c r="Q899" i="1"/>
  <c r="AE898" i="1"/>
  <c r="AD898" i="1"/>
  <c r="AC898" i="1"/>
  <c r="AB898" i="1"/>
  <c r="AA898" i="1"/>
  <c r="Z898" i="1"/>
  <c r="V898" i="1"/>
  <c r="T898" i="1"/>
  <c r="S898" i="1"/>
  <c r="R898" i="1"/>
  <c r="Q898" i="1"/>
  <c r="AE897" i="1"/>
  <c r="AD897" i="1"/>
  <c r="AC897" i="1"/>
  <c r="AB897" i="1"/>
  <c r="AA897" i="1"/>
  <c r="Z897" i="1"/>
  <c r="V897" i="1"/>
  <c r="T897" i="1"/>
  <c r="S897" i="1"/>
  <c r="R897" i="1"/>
  <c r="Q897" i="1"/>
  <c r="AE896" i="1"/>
  <c r="AD896" i="1"/>
  <c r="AC896" i="1"/>
  <c r="AB896" i="1"/>
  <c r="AA896" i="1"/>
  <c r="Z896" i="1"/>
  <c r="V896" i="1"/>
  <c r="T896" i="1"/>
  <c r="S896" i="1"/>
  <c r="R896" i="1"/>
  <c r="Q896" i="1"/>
  <c r="AE895" i="1"/>
  <c r="AD895" i="1"/>
  <c r="AC895" i="1"/>
  <c r="AB895" i="1"/>
  <c r="AA895" i="1"/>
  <c r="Z895" i="1"/>
  <c r="V895" i="1"/>
  <c r="T895" i="1"/>
  <c r="S895" i="1"/>
  <c r="R895" i="1"/>
  <c r="Q895" i="1"/>
  <c r="AE894" i="1"/>
  <c r="AD894" i="1"/>
  <c r="AC894" i="1"/>
  <c r="AB894" i="1"/>
  <c r="AA894" i="1"/>
  <c r="Z894" i="1"/>
  <c r="V894" i="1"/>
  <c r="T894" i="1"/>
  <c r="S894" i="1"/>
  <c r="R894" i="1"/>
  <c r="Q894" i="1"/>
  <c r="AE893" i="1"/>
  <c r="AD893" i="1"/>
  <c r="AC893" i="1"/>
  <c r="AB893" i="1"/>
  <c r="AA893" i="1"/>
  <c r="Z893" i="1"/>
  <c r="V893" i="1"/>
  <c r="T893" i="1"/>
  <c r="S893" i="1"/>
  <c r="R893" i="1"/>
  <c r="Q893" i="1"/>
  <c r="AE892" i="1"/>
  <c r="AD892" i="1"/>
  <c r="AC892" i="1"/>
  <c r="AB892" i="1"/>
  <c r="AA892" i="1"/>
  <c r="Z892" i="1"/>
  <c r="V892" i="1"/>
  <c r="T892" i="1"/>
  <c r="S892" i="1"/>
  <c r="R892" i="1"/>
  <c r="Q892" i="1"/>
  <c r="AE891" i="1"/>
  <c r="AD891" i="1"/>
  <c r="AC891" i="1"/>
  <c r="AB891" i="1"/>
  <c r="AA891" i="1"/>
  <c r="Z891" i="1"/>
  <c r="V891" i="1"/>
  <c r="T891" i="1"/>
  <c r="S891" i="1"/>
  <c r="R891" i="1"/>
  <c r="Q891" i="1"/>
  <c r="AE890" i="1"/>
  <c r="AD890" i="1"/>
  <c r="AC890" i="1"/>
  <c r="AB890" i="1"/>
  <c r="AA890" i="1"/>
  <c r="Z890" i="1"/>
  <c r="V890" i="1"/>
  <c r="T890" i="1"/>
  <c r="S890" i="1"/>
  <c r="R890" i="1"/>
  <c r="Q890" i="1"/>
  <c r="AE889" i="1"/>
  <c r="AD889" i="1"/>
  <c r="AC889" i="1"/>
  <c r="AB889" i="1"/>
  <c r="AA889" i="1"/>
  <c r="Z889" i="1"/>
  <c r="V889" i="1"/>
  <c r="T889" i="1"/>
  <c r="S889" i="1"/>
  <c r="R889" i="1"/>
  <c r="Q889" i="1"/>
  <c r="AE888" i="1"/>
  <c r="AD888" i="1"/>
  <c r="AC888" i="1"/>
  <c r="AB888" i="1"/>
  <c r="AA888" i="1"/>
  <c r="Z888" i="1"/>
  <c r="V888" i="1"/>
  <c r="T888" i="1"/>
  <c r="S888" i="1"/>
  <c r="R888" i="1"/>
  <c r="Q888" i="1"/>
  <c r="AE887" i="1"/>
  <c r="AD887" i="1"/>
  <c r="AC887" i="1"/>
  <c r="AB887" i="1"/>
  <c r="AA887" i="1"/>
  <c r="Z887" i="1"/>
  <c r="V887" i="1"/>
  <c r="T887" i="1"/>
  <c r="S887" i="1"/>
  <c r="R887" i="1"/>
  <c r="Q887" i="1"/>
  <c r="AE886" i="1"/>
  <c r="AD886" i="1"/>
  <c r="AC886" i="1"/>
  <c r="AB886" i="1"/>
  <c r="AA886" i="1"/>
  <c r="Z886" i="1"/>
  <c r="V886" i="1"/>
  <c r="T886" i="1"/>
  <c r="S886" i="1"/>
  <c r="R886" i="1"/>
  <c r="Q886" i="1"/>
  <c r="AE885" i="1"/>
  <c r="AD885" i="1"/>
  <c r="AC885" i="1"/>
  <c r="AB885" i="1"/>
  <c r="AA885" i="1"/>
  <c r="Z885" i="1"/>
  <c r="V885" i="1"/>
  <c r="T885" i="1"/>
  <c r="S885" i="1"/>
  <c r="R885" i="1"/>
  <c r="Q885" i="1"/>
  <c r="AE884" i="1"/>
  <c r="AD884" i="1"/>
  <c r="AC884" i="1"/>
  <c r="AB884" i="1"/>
  <c r="AA884" i="1"/>
  <c r="Z884" i="1"/>
  <c r="V884" i="1"/>
  <c r="T884" i="1"/>
  <c r="S884" i="1"/>
  <c r="R884" i="1"/>
  <c r="Q884" i="1"/>
  <c r="AE883" i="1"/>
  <c r="AD883" i="1"/>
  <c r="AC883" i="1"/>
  <c r="AB883" i="1"/>
  <c r="AA883" i="1"/>
  <c r="Z883" i="1"/>
  <c r="V883" i="1"/>
  <c r="T883" i="1"/>
  <c r="S883" i="1"/>
  <c r="R883" i="1"/>
  <c r="Q883" i="1"/>
  <c r="AE882" i="1"/>
  <c r="AD882" i="1"/>
  <c r="AC882" i="1"/>
  <c r="AB882" i="1"/>
  <c r="AA882" i="1"/>
  <c r="Z882" i="1"/>
  <c r="V882" i="1"/>
  <c r="T882" i="1"/>
  <c r="S882" i="1"/>
  <c r="R882" i="1"/>
  <c r="Q882" i="1"/>
  <c r="AE881" i="1"/>
  <c r="AD881" i="1"/>
  <c r="AC881" i="1"/>
  <c r="AB881" i="1"/>
  <c r="AA881" i="1"/>
  <c r="Z881" i="1"/>
  <c r="V881" i="1"/>
  <c r="T881" i="1"/>
  <c r="S881" i="1"/>
  <c r="R881" i="1"/>
  <c r="Q881" i="1"/>
  <c r="AE880" i="1"/>
  <c r="AD880" i="1"/>
  <c r="AC880" i="1"/>
  <c r="AB880" i="1"/>
  <c r="AA880" i="1"/>
  <c r="Z880" i="1"/>
  <c r="V880" i="1"/>
  <c r="T880" i="1"/>
  <c r="S880" i="1"/>
  <c r="R880" i="1"/>
  <c r="Q880" i="1"/>
  <c r="AE879" i="1"/>
  <c r="AD879" i="1"/>
  <c r="AC879" i="1"/>
  <c r="AB879" i="1"/>
  <c r="AA879" i="1"/>
  <c r="Z879" i="1"/>
  <c r="V879" i="1"/>
  <c r="T879" i="1"/>
  <c r="S879" i="1"/>
  <c r="R879" i="1"/>
  <c r="Q879" i="1"/>
  <c r="AE878" i="1"/>
  <c r="AD878" i="1"/>
  <c r="AC878" i="1"/>
  <c r="AB878" i="1"/>
  <c r="AA878" i="1"/>
  <c r="Z878" i="1"/>
  <c r="V878" i="1"/>
  <c r="T878" i="1"/>
  <c r="S878" i="1"/>
  <c r="R878" i="1"/>
  <c r="Q878" i="1"/>
  <c r="AE877" i="1"/>
  <c r="AD877" i="1"/>
  <c r="AC877" i="1"/>
  <c r="AB877" i="1"/>
  <c r="AA877" i="1"/>
  <c r="Z877" i="1"/>
  <c r="V877" i="1"/>
  <c r="T877" i="1"/>
  <c r="S877" i="1"/>
  <c r="R877" i="1"/>
  <c r="Q877" i="1"/>
  <c r="AE876" i="1"/>
  <c r="AD876" i="1"/>
  <c r="AC876" i="1"/>
  <c r="AB876" i="1"/>
  <c r="AA876" i="1"/>
  <c r="Z876" i="1"/>
  <c r="V876" i="1"/>
  <c r="T876" i="1"/>
  <c r="S876" i="1"/>
  <c r="R876" i="1"/>
  <c r="Q876" i="1"/>
  <c r="AE875" i="1"/>
  <c r="AD875" i="1"/>
  <c r="AC875" i="1"/>
  <c r="AB875" i="1"/>
  <c r="AA875" i="1"/>
  <c r="Z875" i="1"/>
  <c r="V875" i="1"/>
  <c r="T875" i="1"/>
  <c r="S875" i="1"/>
  <c r="R875" i="1"/>
  <c r="Q875" i="1"/>
  <c r="AE874" i="1"/>
  <c r="AD874" i="1"/>
  <c r="AC874" i="1"/>
  <c r="AB874" i="1"/>
  <c r="AA874" i="1"/>
  <c r="Z874" i="1"/>
  <c r="V874" i="1"/>
  <c r="T874" i="1"/>
  <c r="S874" i="1"/>
  <c r="R874" i="1"/>
  <c r="Q874" i="1"/>
  <c r="AE873" i="1"/>
  <c r="AD873" i="1"/>
  <c r="AC873" i="1"/>
  <c r="AB873" i="1"/>
  <c r="AA873" i="1"/>
  <c r="Z873" i="1"/>
  <c r="V873" i="1"/>
  <c r="T873" i="1"/>
  <c r="S873" i="1"/>
  <c r="R873" i="1"/>
  <c r="Q873" i="1"/>
  <c r="AE872" i="1"/>
  <c r="AD872" i="1"/>
  <c r="AC872" i="1"/>
  <c r="AB872" i="1"/>
  <c r="AA872" i="1"/>
  <c r="Z872" i="1"/>
  <c r="V872" i="1"/>
  <c r="T872" i="1"/>
  <c r="S872" i="1"/>
  <c r="R872" i="1"/>
  <c r="Q872" i="1"/>
  <c r="AE871" i="1"/>
  <c r="AD871" i="1"/>
  <c r="AC871" i="1"/>
  <c r="AB871" i="1"/>
  <c r="AA871" i="1"/>
  <c r="Z871" i="1"/>
  <c r="V871" i="1"/>
  <c r="T871" i="1"/>
  <c r="S871" i="1"/>
  <c r="R871" i="1"/>
  <c r="Q871" i="1"/>
  <c r="AE870" i="1"/>
  <c r="AD870" i="1"/>
  <c r="AC870" i="1"/>
  <c r="AB870" i="1"/>
  <c r="AA870" i="1"/>
  <c r="Z870" i="1"/>
  <c r="V870" i="1"/>
  <c r="T870" i="1"/>
  <c r="S870" i="1"/>
  <c r="R870" i="1"/>
  <c r="Q870" i="1"/>
  <c r="AE869" i="1"/>
  <c r="AD869" i="1"/>
  <c r="AC869" i="1"/>
  <c r="AB869" i="1"/>
  <c r="AA869" i="1"/>
  <c r="Z869" i="1"/>
  <c r="V869" i="1"/>
  <c r="T869" i="1"/>
  <c r="S869" i="1"/>
  <c r="R869" i="1"/>
  <c r="Q869" i="1"/>
  <c r="AE868" i="1"/>
  <c r="AD868" i="1"/>
  <c r="AC868" i="1"/>
  <c r="AB868" i="1"/>
  <c r="AA868" i="1"/>
  <c r="Z868" i="1"/>
  <c r="V868" i="1"/>
  <c r="T868" i="1"/>
  <c r="S868" i="1"/>
  <c r="R868" i="1"/>
  <c r="Q868" i="1"/>
  <c r="AE867" i="1"/>
  <c r="AD867" i="1"/>
  <c r="AC867" i="1"/>
  <c r="AB867" i="1"/>
  <c r="AA867" i="1"/>
  <c r="Z867" i="1"/>
  <c r="V867" i="1"/>
  <c r="T867" i="1"/>
  <c r="S867" i="1"/>
  <c r="R867" i="1"/>
  <c r="Q867" i="1"/>
  <c r="AE866" i="1"/>
  <c r="AD866" i="1"/>
  <c r="AC866" i="1"/>
  <c r="AB866" i="1"/>
  <c r="AA866" i="1"/>
  <c r="Z866" i="1"/>
  <c r="V866" i="1"/>
  <c r="T866" i="1"/>
  <c r="S866" i="1"/>
  <c r="R866" i="1"/>
  <c r="Q866" i="1"/>
  <c r="AE865" i="1"/>
  <c r="AD865" i="1"/>
  <c r="AC865" i="1"/>
  <c r="AB865" i="1"/>
  <c r="AA865" i="1"/>
  <c r="Z865" i="1"/>
  <c r="V865" i="1"/>
  <c r="T865" i="1"/>
  <c r="S865" i="1"/>
  <c r="R865" i="1"/>
  <c r="Q865" i="1"/>
  <c r="AE864" i="1"/>
  <c r="AD864" i="1"/>
  <c r="AC864" i="1"/>
  <c r="AB864" i="1"/>
  <c r="AA864" i="1"/>
  <c r="Z864" i="1"/>
  <c r="V864" i="1"/>
  <c r="T864" i="1"/>
  <c r="S864" i="1"/>
  <c r="R864" i="1"/>
  <c r="Q864" i="1"/>
  <c r="AE863" i="1"/>
  <c r="AD863" i="1"/>
  <c r="AC863" i="1"/>
  <c r="AB863" i="1"/>
  <c r="AA863" i="1"/>
  <c r="Z863" i="1"/>
  <c r="V863" i="1"/>
  <c r="T863" i="1"/>
  <c r="S863" i="1"/>
  <c r="R863" i="1"/>
  <c r="Q863" i="1"/>
  <c r="AE862" i="1"/>
  <c r="AD862" i="1"/>
  <c r="AC862" i="1"/>
  <c r="AB862" i="1"/>
  <c r="AA862" i="1"/>
  <c r="Z862" i="1"/>
  <c r="V862" i="1"/>
  <c r="T862" i="1"/>
  <c r="S862" i="1"/>
  <c r="R862" i="1"/>
  <c r="Q862" i="1"/>
  <c r="AE861" i="1"/>
  <c r="AD861" i="1"/>
  <c r="AC861" i="1"/>
  <c r="AB861" i="1"/>
  <c r="AA861" i="1"/>
  <c r="Z861" i="1"/>
  <c r="V861" i="1"/>
  <c r="T861" i="1"/>
  <c r="S861" i="1"/>
  <c r="R861" i="1"/>
  <c r="Q861" i="1"/>
  <c r="AE860" i="1"/>
  <c r="AD860" i="1"/>
  <c r="AC860" i="1"/>
  <c r="AB860" i="1"/>
  <c r="AA860" i="1"/>
  <c r="Z860" i="1"/>
  <c r="V860" i="1"/>
  <c r="T860" i="1"/>
  <c r="S860" i="1"/>
  <c r="R860" i="1"/>
  <c r="Q860" i="1"/>
  <c r="AE859" i="1"/>
  <c r="AD859" i="1"/>
  <c r="AC859" i="1"/>
  <c r="AB859" i="1"/>
  <c r="AA859" i="1"/>
  <c r="Z859" i="1"/>
  <c r="V859" i="1"/>
  <c r="T859" i="1"/>
  <c r="S859" i="1"/>
  <c r="R859" i="1"/>
  <c r="Q859" i="1"/>
  <c r="AE858" i="1"/>
  <c r="AD858" i="1"/>
  <c r="AC858" i="1"/>
  <c r="AB858" i="1"/>
  <c r="AA858" i="1"/>
  <c r="Z858" i="1"/>
  <c r="V858" i="1"/>
  <c r="T858" i="1"/>
  <c r="S858" i="1"/>
  <c r="R858" i="1"/>
  <c r="Q858" i="1"/>
  <c r="AE857" i="1"/>
  <c r="AD857" i="1"/>
  <c r="AC857" i="1"/>
  <c r="AB857" i="1"/>
  <c r="AA857" i="1"/>
  <c r="Z857" i="1"/>
  <c r="V857" i="1"/>
  <c r="T857" i="1"/>
  <c r="S857" i="1"/>
  <c r="R857" i="1"/>
  <c r="Q857" i="1"/>
  <c r="AE856" i="1"/>
  <c r="AD856" i="1"/>
  <c r="AC856" i="1"/>
  <c r="AB856" i="1"/>
  <c r="AA856" i="1"/>
  <c r="Z856" i="1"/>
  <c r="V856" i="1"/>
  <c r="T856" i="1"/>
  <c r="S856" i="1"/>
  <c r="R856" i="1"/>
  <c r="Q856" i="1"/>
  <c r="AE855" i="1"/>
  <c r="AD855" i="1"/>
  <c r="AC855" i="1"/>
  <c r="AB855" i="1"/>
  <c r="AA855" i="1"/>
  <c r="Z855" i="1"/>
  <c r="V855" i="1"/>
  <c r="T855" i="1"/>
  <c r="S855" i="1"/>
  <c r="R855" i="1"/>
  <c r="Q855" i="1"/>
  <c r="AE854" i="1"/>
  <c r="AD854" i="1"/>
  <c r="AC854" i="1"/>
  <c r="AB854" i="1"/>
  <c r="AA854" i="1"/>
  <c r="Z854" i="1"/>
  <c r="V854" i="1"/>
  <c r="T854" i="1"/>
  <c r="S854" i="1"/>
  <c r="R854" i="1"/>
  <c r="Q854" i="1"/>
  <c r="AE853" i="1"/>
  <c r="AD853" i="1"/>
  <c r="AC853" i="1"/>
  <c r="AB853" i="1"/>
  <c r="AA853" i="1"/>
  <c r="Z853" i="1"/>
  <c r="V853" i="1"/>
  <c r="T853" i="1"/>
  <c r="S853" i="1"/>
  <c r="R853" i="1"/>
  <c r="Q853" i="1"/>
  <c r="AE852" i="1"/>
  <c r="AD852" i="1"/>
  <c r="AC852" i="1"/>
  <c r="AB852" i="1"/>
  <c r="AA852" i="1"/>
  <c r="Z852" i="1"/>
  <c r="V852" i="1"/>
  <c r="T852" i="1"/>
  <c r="S852" i="1"/>
  <c r="R852" i="1"/>
  <c r="Q852" i="1"/>
  <c r="AE851" i="1"/>
  <c r="AD851" i="1"/>
  <c r="AC851" i="1"/>
  <c r="AB851" i="1"/>
  <c r="AA851" i="1"/>
  <c r="Z851" i="1"/>
  <c r="V851" i="1"/>
  <c r="T851" i="1"/>
  <c r="S851" i="1"/>
  <c r="R851" i="1"/>
  <c r="Q851" i="1"/>
  <c r="AE850" i="1"/>
  <c r="AD850" i="1"/>
  <c r="AC850" i="1"/>
  <c r="AB850" i="1"/>
  <c r="AA850" i="1"/>
  <c r="Z850" i="1"/>
  <c r="V850" i="1"/>
  <c r="T850" i="1"/>
  <c r="S850" i="1"/>
  <c r="R850" i="1"/>
  <c r="Q850" i="1"/>
  <c r="AE849" i="1"/>
  <c r="AD849" i="1"/>
  <c r="AC849" i="1"/>
  <c r="AB849" i="1"/>
  <c r="AA849" i="1"/>
  <c r="Z849" i="1"/>
  <c r="V849" i="1"/>
  <c r="T849" i="1"/>
  <c r="S849" i="1"/>
  <c r="R849" i="1"/>
  <c r="Q849" i="1"/>
  <c r="AE848" i="1"/>
  <c r="AD848" i="1"/>
  <c r="AC848" i="1"/>
  <c r="AB848" i="1"/>
  <c r="AA848" i="1"/>
  <c r="Z848" i="1"/>
  <c r="V848" i="1"/>
  <c r="T848" i="1"/>
  <c r="S848" i="1"/>
  <c r="R848" i="1"/>
  <c r="Q848" i="1"/>
  <c r="AE847" i="1"/>
  <c r="AD847" i="1"/>
  <c r="AC847" i="1"/>
  <c r="AB847" i="1"/>
  <c r="AA847" i="1"/>
  <c r="Z847" i="1"/>
  <c r="V847" i="1"/>
  <c r="T847" i="1"/>
  <c r="S847" i="1"/>
  <c r="R847" i="1"/>
  <c r="Q847" i="1"/>
  <c r="AE846" i="1"/>
  <c r="AD846" i="1"/>
  <c r="AC846" i="1"/>
  <c r="AB846" i="1"/>
  <c r="AA846" i="1"/>
  <c r="Z846" i="1"/>
  <c r="V846" i="1"/>
  <c r="T846" i="1"/>
  <c r="S846" i="1"/>
  <c r="R846" i="1"/>
  <c r="Q846" i="1"/>
  <c r="AE845" i="1"/>
  <c r="AD845" i="1"/>
  <c r="AC845" i="1"/>
  <c r="AB845" i="1"/>
  <c r="AA845" i="1"/>
  <c r="Z845" i="1"/>
  <c r="V845" i="1"/>
  <c r="T845" i="1"/>
  <c r="S845" i="1"/>
  <c r="R845" i="1"/>
  <c r="Q845" i="1"/>
  <c r="AE844" i="1"/>
  <c r="AD844" i="1"/>
  <c r="AC844" i="1"/>
  <c r="AB844" i="1"/>
  <c r="AA844" i="1"/>
  <c r="Z844" i="1"/>
  <c r="V844" i="1"/>
  <c r="T844" i="1"/>
  <c r="S844" i="1"/>
  <c r="R844" i="1"/>
  <c r="Q844" i="1"/>
  <c r="AE843" i="1"/>
  <c r="AD843" i="1"/>
  <c r="AC843" i="1"/>
  <c r="AB843" i="1"/>
  <c r="AA843" i="1"/>
  <c r="Z843" i="1"/>
  <c r="V843" i="1"/>
  <c r="T843" i="1"/>
  <c r="S843" i="1"/>
  <c r="R843" i="1"/>
  <c r="Q843" i="1"/>
  <c r="AE842" i="1"/>
  <c r="AD842" i="1"/>
  <c r="AC842" i="1"/>
  <c r="AB842" i="1"/>
  <c r="AA842" i="1"/>
  <c r="Z842" i="1"/>
  <c r="V842" i="1"/>
  <c r="T842" i="1"/>
  <c r="S842" i="1"/>
  <c r="R842" i="1"/>
  <c r="Q842" i="1"/>
  <c r="AE841" i="1"/>
  <c r="AD841" i="1"/>
  <c r="AC841" i="1"/>
  <c r="AB841" i="1"/>
  <c r="AA841" i="1"/>
  <c r="Z841" i="1"/>
  <c r="V841" i="1"/>
  <c r="T841" i="1"/>
  <c r="S841" i="1"/>
  <c r="R841" i="1"/>
  <c r="Q841" i="1"/>
  <c r="AE840" i="1"/>
  <c r="AD840" i="1"/>
  <c r="AC840" i="1"/>
  <c r="AB840" i="1"/>
  <c r="AA840" i="1"/>
  <c r="Z840" i="1"/>
  <c r="V840" i="1"/>
  <c r="T840" i="1"/>
  <c r="S840" i="1"/>
  <c r="R840" i="1"/>
  <c r="Q840" i="1"/>
  <c r="AE839" i="1"/>
  <c r="AD839" i="1"/>
  <c r="AC839" i="1"/>
  <c r="AB839" i="1"/>
  <c r="AA839" i="1"/>
  <c r="Z839" i="1"/>
  <c r="V839" i="1"/>
  <c r="T839" i="1"/>
  <c r="S839" i="1"/>
  <c r="R839" i="1"/>
  <c r="Q839" i="1"/>
  <c r="AE838" i="1"/>
  <c r="AD838" i="1"/>
  <c r="AC838" i="1"/>
  <c r="AB838" i="1"/>
  <c r="AA838" i="1"/>
  <c r="Z838" i="1"/>
  <c r="V838" i="1"/>
  <c r="T838" i="1"/>
  <c r="S838" i="1"/>
  <c r="R838" i="1"/>
  <c r="Q838" i="1"/>
  <c r="AE837" i="1"/>
  <c r="AD837" i="1"/>
  <c r="AC837" i="1"/>
  <c r="AB837" i="1"/>
  <c r="AA837" i="1"/>
  <c r="Z837" i="1"/>
  <c r="V837" i="1"/>
  <c r="T837" i="1"/>
  <c r="S837" i="1"/>
  <c r="R837" i="1"/>
  <c r="Q837" i="1"/>
  <c r="AE836" i="1"/>
  <c r="AD836" i="1"/>
  <c r="AC836" i="1"/>
  <c r="AB836" i="1"/>
  <c r="AA836" i="1"/>
  <c r="Z836" i="1"/>
  <c r="V836" i="1"/>
  <c r="T836" i="1"/>
  <c r="S836" i="1"/>
  <c r="R836" i="1"/>
  <c r="Q836" i="1"/>
  <c r="AE835" i="1"/>
  <c r="AD835" i="1"/>
  <c r="AC835" i="1"/>
  <c r="AB835" i="1"/>
  <c r="AA835" i="1"/>
  <c r="Z835" i="1"/>
  <c r="V835" i="1"/>
  <c r="T835" i="1"/>
  <c r="S835" i="1"/>
  <c r="R835" i="1"/>
  <c r="Q835" i="1"/>
  <c r="AE834" i="1"/>
  <c r="AD834" i="1"/>
  <c r="AC834" i="1"/>
  <c r="AB834" i="1"/>
  <c r="AA834" i="1"/>
  <c r="Z834" i="1"/>
  <c r="V834" i="1"/>
  <c r="T834" i="1"/>
  <c r="S834" i="1"/>
  <c r="R834" i="1"/>
  <c r="Q834" i="1"/>
  <c r="AE833" i="1"/>
  <c r="AD833" i="1"/>
  <c r="AC833" i="1"/>
  <c r="AB833" i="1"/>
  <c r="AA833" i="1"/>
  <c r="Z833" i="1"/>
  <c r="V833" i="1"/>
  <c r="T833" i="1"/>
  <c r="S833" i="1"/>
  <c r="R833" i="1"/>
  <c r="Q833" i="1"/>
  <c r="AE832" i="1"/>
  <c r="AD832" i="1"/>
  <c r="AC832" i="1"/>
  <c r="AB832" i="1"/>
  <c r="AA832" i="1"/>
  <c r="Z832" i="1"/>
  <c r="V832" i="1"/>
  <c r="T832" i="1"/>
  <c r="S832" i="1"/>
  <c r="R832" i="1"/>
  <c r="Q832" i="1"/>
  <c r="AE831" i="1"/>
  <c r="AD831" i="1"/>
  <c r="AC831" i="1"/>
  <c r="AB831" i="1"/>
  <c r="AA831" i="1"/>
  <c r="Z831" i="1"/>
  <c r="V831" i="1"/>
  <c r="T831" i="1"/>
  <c r="S831" i="1"/>
  <c r="R831" i="1"/>
  <c r="Q831" i="1"/>
  <c r="AE830" i="1"/>
  <c r="AD830" i="1"/>
  <c r="AC830" i="1"/>
  <c r="AB830" i="1"/>
  <c r="AA830" i="1"/>
  <c r="Z830" i="1"/>
  <c r="V830" i="1"/>
  <c r="T830" i="1"/>
  <c r="S830" i="1"/>
  <c r="R830" i="1"/>
  <c r="Q830" i="1"/>
  <c r="AE829" i="1"/>
  <c r="AD829" i="1"/>
  <c r="AC829" i="1"/>
  <c r="AB829" i="1"/>
  <c r="AA829" i="1"/>
  <c r="Z829" i="1"/>
  <c r="V829" i="1"/>
  <c r="T829" i="1"/>
  <c r="S829" i="1"/>
  <c r="R829" i="1"/>
  <c r="Q829" i="1"/>
  <c r="AE828" i="1"/>
  <c r="AD828" i="1"/>
  <c r="AC828" i="1"/>
  <c r="AB828" i="1"/>
  <c r="AA828" i="1"/>
  <c r="Z828" i="1"/>
  <c r="V828" i="1"/>
  <c r="T828" i="1"/>
  <c r="S828" i="1"/>
  <c r="R828" i="1"/>
  <c r="Q828" i="1"/>
  <c r="AE827" i="1"/>
  <c r="AD827" i="1"/>
  <c r="AC827" i="1"/>
  <c r="AB827" i="1"/>
  <c r="AA827" i="1"/>
  <c r="Z827" i="1"/>
  <c r="V827" i="1"/>
  <c r="T827" i="1"/>
  <c r="S827" i="1"/>
  <c r="R827" i="1"/>
  <c r="Q827" i="1"/>
  <c r="AE826" i="1"/>
  <c r="AD826" i="1"/>
  <c r="AC826" i="1"/>
  <c r="AB826" i="1"/>
  <c r="AA826" i="1"/>
  <c r="Z826" i="1"/>
  <c r="V826" i="1"/>
  <c r="T826" i="1"/>
  <c r="S826" i="1"/>
  <c r="R826" i="1"/>
  <c r="Q826" i="1"/>
  <c r="AE825" i="1"/>
  <c r="AD825" i="1"/>
  <c r="AC825" i="1"/>
  <c r="AB825" i="1"/>
  <c r="AA825" i="1"/>
  <c r="Z825" i="1"/>
  <c r="V825" i="1"/>
  <c r="T825" i="1"/>
  <c r="S825" i="1"/>
  <c r="R825" i="1"/>
  <c r="Q825" i="1"/>
  <c r="AE824" i="1"/>
  <c r="AD824" i="1"/>
  <c r="AC824" i="1"/>
  <c r="AB824" i="1"/>
  <c r="AA824" i="1"/>
  <c r="Z824" i="1"/>
  <c r="V824" i="1"/>
  <c r="T824" i="1"/>
  <c r="S824" i="1"/>
  <c r="R824" i="1"/>
  <c r="Q824" i="1"/>
  <c r="AE823" i="1"/>
  <c r="AD823" i="1"/>
  <c r="AC823" i="1"/>
  <c r="AB823" i="1"/>
  <c r="AA823" i="1"/>
  <c r="Z823" i="1"/>
  <c r="V823" i="1"/>
  <c r="T823" i="1"/>
  <c r="S823" i="1"/>
  <c r="R823" i="1"/>
  <c r="Q823" i="1"/>
  <c r="AE822" i="1"/>
  <c r="AD822" i="1"/>
  <c r="AC822" i="1"/>
  <c r="AB822" i="1"/>
  <c r="AA822" i="1"/>
  <c r="Z822" i="1"/>
  <c r="V822" i="1"/>
  <c r="T822" i="1"/>
  <c r="S822" i="1"/>
  <c r="R822" i="1"/>
  <c r="Q822" i="1"/>
  <c r="AE821" i="1"/>
  <c r="AD821" i="1"/>
  <c r="AC821" i="1"/>
  <c r="AB821" i="1"/>
  <c r="AA821" i="1"/>
  <c r="Z821" i="1"/>
  <c r="V821" i="1"/>
  <c r="T821" i="1"/>
  <c r="S821" i="1"/>
  <c r="R821" i="1"/>
  <c r="Q821" i="1"/>
  <c r="AE820" i="1"/>
  <c r="AD820" i="1"/>
  <c r="AC820" i="1"/>
  <c r="AB820" i="1"/>
  <c r="AA820" i="1"/>
  <c r="Z820" i="1"/>
  <c r="V820" i="1"/>
  <c r="T820" i="1"/>
  <c r="S820" i="1"/>
  <c r="R820" i="1"/>
  <c r="Q820" i="1"/>
  <c r="AE819" i="1"/>
  <c r="AD819" i="1"/>
  <c r="AC819" i="1"/>
  <c r="AB819" i="1"/>
  <c r="AA819" i="1"/>
  <c r="Z819" i="1"/>
  <c r="V819" i="1"/>
  <c r="T819" i="1"/>
  <c r="S819" i="1"/>
  <c r="R819" i="1"/>
  <c r="Q819" i="1"/>
  <c r="AE818" i="1"/>
  <c r="AD818" i="1"/>
  <c r="AC818" i="1"/>
  <c r="AB818" i="1"/>
  <c r="AA818" i="1"/>
  <c r="Z818" i="1"/>
  <c r="V818" i="1"/>
  <c r="T818" i="1"/>
  <c r="S818" i="1"/>
  <c r="R818" i="1"/>
  <c r="Q818" i="1"/>
  <c r="AE817" i="1"/>
  <c r="AD817" i="1"/>
  <c r="AC817" i="1"/>
  <c r="AB817" i="1"/>
  <c r="AA817" i="1"/>
  <c r="Z817" i="1"/>
  <c r="V817" i="1"/>
  <c r="T817" i="1"/>
  <c r="S817" i="1"/>
  <c r="R817" i="1"/>
  <c r="Q817" i="1"/>
  <c r="AE816" i="1"/>
  <c r="AD816" i="1"/>
  <c r="AC816" i="1"/>
  <c r="AB816" i="1"/>
  <c r="AA816" i="1"/>
  <c r="Z816" i="1"/>
  <c r="V816" i="1"/>
  <c r="T816" i="1"/>
  <c r="S816" i="1"/>
  <c r="R816" i="1"/>
  <c r="Q816" i="1"/>
  <c r="AE815" i="1"/>
  <c r="AD815" i="1"/>
  <c r="AC815" i="1"/>
  <c r="AB815" i="1"/>
  <c r="AA815" i="1"/>
  <c r="Z815" i="1"/>
  <c r="V815" i="1"/>
  <c r="T815" i="1"/>
  <c r="S815" i="1"/>
  <c r="R815" i="1"/>
  <c r="Q815" i="1"/>
  <c r="AE814" i="1"/>
  <c r="AD814" i="1"/>
  <c r="AC814" i="1"/>
  <c r="AB814" i="1"/>
  <c r="AA814" i="1"/>
  <c r="Z814" i="1"/>
  <c r="V814" i="1"/>
  <c r="T814" i="1"/>
  <c r="S814" i="1"/>
  <c r="R814" i="1"/>
  <c r="Q814" i="1"/>
  <c r="AE813" i="1"/>
  <c r="AD813" i="1"/>
  <c r="AC813" i="1"/>
  <c r="AB813" i="1"/>
  <c r="AA813" i="1"/>
  <c r="Z813" i="1"/>
  <c r="V813" i="1"/>
  <c r="T813" i="1"/>
  <c r="S813" i="1"/>
  <c r="R813" i="1"/>
  <c r="Q813" i="1"/>
  <c r="AE812" i="1"/>
  <c r="AD812" i="1"/>
  <c r="AC812" i="1"/>
  <c r="AB812" i="1"/>
  <c r="AA812" i="1"/>
  <c r="Z812" i="1"/>
  <c r="V812" i="1"/>
  <c r="T812" i="1"/>
  <c r="S812" i="1"/>
  <c r="R812" i="1"/>
  <c r="Q812" i="1"/>
  <c r="AE811" i="1"/>
  <c r="AD811" i="1"/>
  <c r="AC811" i="1"/>
  <c r="AB811" i="1"/>
  <c r="AA811" i="1"/>
  <c r="Z811" i="1"/>
  <c r="V811" i="1"/>
  <c r="T811" i="1"/>
  <c r="S811" i="1"/>
  <c r="R811" i="1"/>
  <c r="Q811" i="1"/>
  <c r="AE810" i="1"/>
  <c r="AD810" i="1"/>
  <c r="AC810" i="1"/>
  <c r="AB810" i="1"/>
  <c r="AA810" i="1"/>
  <c r="Z810" i="1"/>
  <c r="V810" i="1"/>
  <c r="T810" i="1"/>
  <c r="S810" i="1"/>
  <c r="R810" i="1"/>
  <c r="Q810" i="1"/>
  <c r="AE809" i="1"/>
  <c r="AD809" i="1"/>
  <c r="AC809" i="1"/>
  <c r="AB809" i="1"/>
  <c r="AA809" i="1"/>
  <c r="Z809" i="1"/>
  <c r="V809" i="1"/>
  <c r="T809" i="1"/>
  <c r="S809" i="1"/>
  <c r="R809" i="1"/>
  <c r="Q809" i="1"/>
  <c r="AE808" i="1"/>
  <c r="AD808" i="1"/>
  <c r="AC808" i="1"/>
  <c r="AB808" i="1"/>
  <c r="AA808" i="1"/>
  <c r="Z808" i="1"/>
  <c r="V808" i="1"/>
  <c r="T808" i="1"/>
  <c r="S808" i="1"/>
  <c r="R808" i="1"/>
  <c r="Q808" i="1"/>
  <c r="AE807" i="1"/>
  <c r="AD807" i="1"/>
  <c r="AC807" i="1"/>
  <c r="AB807" i="1"/>
  <c r="AA807" i="1"/>
  <c r="Z807" i="1"/>
  <c r="V807" i="1"/>
  <c r="T807" i="1"/>
  <c r="S807" i="1"/>
  <c r="R807" i="1"/>
  <c r="Q807" i="1"/>
  <c r="AE806" i="1"/>
  <c r="AD806" i="1"/>
  <c r="AC806" i="1"/>
  <c r="AB806" i="1"/>
  <c r="AA806" i="1"/>
  <c r="Z806" i="1"/>
  <c r="V806" i="1"/>
  <c r="T806" i="1"/>
  <c r="S806" i="1"/>
  <c r="R806" i="1"/>
  <c r="Q806" i="1"/>
  <c r="AE805" i="1"/>
  <c r="AD805" i="1"/>
  <c r="AC805" i="1"/>
  <c r="AB805" i="1"/>
  <c r="AA805" i="1"/>
  <c r="Z805" i="1"/>
  <c r="V805" i="1"/>
  <c r="T805" i="1"/>
  <c r="S805" i="1"/>
  <c r="R805" i="1"/>
  <c r="Q805" i="1"/>
  <c r="AE804" i="1"/>
  <c r="AD804" i="1"/>
  <c r="AC804" i="1"/>
  <c r="AB804" i="1"/>
  <c r="AA804" i="1"/>
  <c r="Z804" i="1"/>
  <c r="V804" i="1"/>
  <c r="T804" i="1"/>
  <c r="S804" i="1"/>
  <c r="R804" i="1"/>
  <c r="Q804" i="1"/>
  <c r="AE803" i="1"/>
  <c r="AD803" i="1"/>
  <c r="AC803" i="1"/>
  <c r="AB803" i="1"/>
  <c r="AA803" i="1"/>
  <c r="Z803" i="1"/>
  <c r="V803" i="1"/>
  <c r="T803" i="1"/>
  <c r="S803" i="1"/>
  <c r="R803" i="1"/>
  <c r="Q803" i="1"/>
  <c r="AE802" i="1"/>
  <c r="AD802" i="1"/>
  <c r="AC802" i="1"/>
  <c r="AB802" i="1"/>
  <c r="AA802" i="1"/>
  <c r="Z802" i="1"/>
  <c r="V802" i="1"/>
  <c r="T802" i="1"/>
  <c r="S802" i="1"/>
  <c r="R802" i="1"/>
  <c r="Q802" i="1"/>
  <c r="AE801" i="1"/>
  <c r="AD801" i="1"/>
  <c r="AC801" i="1"/>
  <c r="AB801" i="1"/>
  <c r="AA801" i="1"/>
  <c r="Z801" i="1"/>
  <c r="V801" i="1"/>
  <c r="T801" i="1"/>
  <c r="S801" i="1"/>
  <c r="R801" i="1"/>
  <c r="Q801" i="1"/>
  <c r="AE800" i="1"/>
  <c r="AD800" i="1"/>
  <c r="AC800" i="1"/>
  <c r="AB800" i="1"/>
  <c r="AA800" i="1"/>
  <c r="Z800" i="1"/>
  <c r="V800" i="1"/>
  <c r="T800" i="1"/>
  <c r="S800" i="1"/>
  <c r="R800" i="1"/>
  <c r="Q800" i="1"/>
  <c r="AE799" i="1"/>
  <c r="AD799" i="1"/>
  <c r="AC799" i="1"/>
  <c r="AB799" i="1"/>
  <c r="AA799" i="1"/>
  <c r="Z799" i="1"/>
  <c r="V799" i="1"/>
  <c r="T799" i="1"/>
  <c r="S799" i="1"/>
  <c r="R799" i="1"/>
  <c r="Q799" i="1"/>
  <c r="AE798" i="1"/>
  <c r="AD798" i="1"/>
  <c r="AC798" i="1"/>
  <c r="AB798" i="1"/>
  <c r="AA798" i="1"/>
  <c r="Z798" i="1"/>
  <c r="V798" i="1"/>
  <c r="T798" i="1"/>
  <c r="S798" i="1"/>
  <c r="R798" i="1"/>
  <c r="Q798" i="1"/>
  <c r="AE797" i="1"/>
  <c r="AD797" i="1"/>
  <c r="AC797" i="1"/>
  <c r="AB797" i="1"/>
  <c r="AA797" i="1"/>
  <c r="Z797" i="1"/>
  <c r="V797" i="1"/>
  <c r="T797" i="1"/>
  <c r="S797" i="1"/>
  <c r="R797" i="1"/>
  <c r="Q797" i="1"/>
  <c r="AE796" i="1"/>
  <c r="AD796" i="1"/>
  <c r="AC796" i="1"/>
  <c r="AB796" i="1"/>
  <c r="AA796" i="1"/>
  <c r="Z796" i="1"/>
  <c r="V796" i="1"/>
  <c r="T796" i="1"/>
  <c r="S796" i="1"/>
  <c r="R796" i="1"/>
  <c r="Q796" i="1"/>
  <c r="AE795" i="1"/>
  <c r="AD795" i="1"/>
  <c r="AC795" i="1"/>
  <c r="AB795" i="1"/>
  <c r="AA795" i="1"/>
  <c r="Z795" i="1"/>
  <c r="V795" i="1"/>
  <c r="T795" i="1"/>
  <c r="S795" i="1"/>
  <c r="R795" i="1"/>
  <c r="Q795" i="1"/>
  <c r="AE794" i="1"/>
  <c r="AD794" i="1"/>
  <c r="AC794" i="1"/>
  <c r="AB794" i="1"/>
  <c r="AA794" i="1"/>
  <c r="Z794" i="1"/>
  <c r="V794" i="1"/>
  <c r="T794" i="1"/>
  <c r="S794" i="1"/>
  <c r="R794" i="1"/>
  <c r="Q794" i="1"/>
  <c r="AE793" i="1"/>
  <c r="AD793" i="1"/>
  <c r="AC793" i="1"/>
  <c r="AB793" i="1"/>
  <c r="AA793" i="1"/>
  <c r="Z793" i="1"/>
  <c r="V793" i="1"/>
  <c r="T793" i="1"/>
  <c r="S793" i="1"/>
  <c r="R793" i="1"/>
  <c r="Q793" i="1"/>
  <c r="AE792" i="1"/>
  <c r="AD792" i="1"/>
  <c r="AC792" i="1"/>
  <c r="AB792" i="1"/>
  <c r="AA792" i="1"/>
  <c r="Z792" i="1"/>
  <c r="V792" i="1"/>
  <c r="T792" i="1"/>
  <c r="S792" i="1"/>
  <c r="R792" i="1"/>
  <c r="Q792" i="1"/>
  <c r="AE791" i="1"/>
  <c r="AD791" i="1"/>
  <c r="AC791" i="1"/>
  <c r="AB791" i="1"/>
  <c r="AA791" i="1"/>
  <c r="Z791" i="1"/>
  <c r="V791" i="1"/>
  <c r="T791" i="1"/>
  <c r="S791" i="1"/>
  <c r="R791" i="1"/>
  <c r="Q791" i="1"/>
  <c r="AE790" i="1"/>
  <c r="AD790" i="1"/>
  <c r="AC790" i="1"/>
  <c r="AB790" i="1"/>
  <c r="AA790" i="1"/>
  <c r="Z790" i="1"/>
  <c r="V790" i="1"/>
  <c r="T790" i="1"/>
  <c r="S790" i="1"/>
  <c r="R790" i="1"/>
  <c r="Q790" i="1"/>
  <c r="AE789" i="1"/>
  <c r="AD789" i="1"/>
  <c r="AC789" i="1"/>
  <c r="AB789" i="1"/>
  <c r="AA789" i="1"/>
  <c r="Z789" i="1"/>
  <c r="V789" i="1"/>
  <c r="T789" i="1"/>
  <c r="S789" i="1"/>
  <c r="R789" i="1"/>
  <c r="Q789" i="1"/>
  <c r="AE788" i="1"/>
  <c r="AD788" i="1"/>
  <c r="AC788" i="1"/>
  <c r="AB788" i="1"/>
  <c r="AA788" i="1"/>
  <c r="Z788" i="1"/>
  <c r="V788" i="1"/>
  <c r="T788" i="1"/>
  <c r="S788" i="1"/>
  <c r="R788" i="1"/>
  <c r="Q788" i="1"/>
  <c r="AE787" i="1"/>
  <c r="AD787" i="1"/>
  <c r="AC787" i="1"/>
  <c r="AB787" i="1"/>
  <c r="AA787" i="1"/>
  <c r="Z787" i="1"/>
  <c r="V787" i="1"/>
  <c r="T787" i="1"/>
  <c r="S787" i="1"/>
  <c r="R787" i="1"/>
  <c r="Q787" i="1"/>
  <c r="AE786" i="1"/>
  <c r="AD786" i="1"/>
  <c r="AC786" i="1"/>
  <c r="AB786" i="1"/>
  <c r="AA786" i="1"/>
  <c r="Z786" i="1"/>
  <c r="V786" i="1"/>
  <c r="T786" i="1"/>
  <c r="S786" i="1"/>
  <c r="R786" i="1"/>
  <c r="Q786" i="1"/>
  <c r="AE785" i="1"/>
  <c r="AD785" i="1"/>
  <c r="AC785" i="1"/>
  <c r="AB785" i="1"/>
  <c r="AA785" i="1"/>
  <c r="Z785" i="1"/>
  <c r="V785" i="1"/>
  <c r="T785" i="1"/>
  <c r="S785" i="1"/>
  <c r="R785" i="1"/>
  <c r="Q785" i="1"/>
  <c r="AE784" i="1"/>
  <c r="AD784" i="1"/>
  <c r="AC784" i="1"/>
  <c r="AB784" i="1"/>
  <c r="AA784" i="1"/>
  <c r="Z784" i="1"/>
  <c r="V784" i="1"/>
  <c r="T784" i="1"/>
  <c r="S784" i="1"/>
  <c r="R784" i="1"/>
  <c r="Q784" i="1"/>
  <c r="AE783" i="1"/>
  <c r="AD783" i="1"/>
  <c r="AC783" i="1"/>
  <c r="AB783" i="1"/>
  <c r="AA783" i="1"/>
  <c r="Z783" i="1"/>
  <c r="V783" i="1"/>
  <c r="T783" i="1"/>
  <c r="S783" i="1"/>
  <c r="R783" i="1"/>
  <c r="Q783" i="1"/>
  <c r="AE782" i="1"/>
  <c r="AD782" i="1"/>
  <c r="AC782" i="1"/>
  <c r="AB782" i="1"/>
  <c r="AA782" i="1"/>
  <c r="Z782" i="1"/>
  <c r="V782" i="1"/>
  <c r="T782" i="1"/>
  <c r="S782" i="1"/>
  <c r="R782" i="1"/>
  <c r="Q782" i="1"/>
  <c r="AE781" i="1"/>
  <c r="AD781" i="1"/>
  <c r="AC781" i="1"/>
  <c r="AB781" i="1"/>
  <c r="AA781" i="1"/>
  <c r="Z781" i="1"/>
  <c r="V781" i="1"/>
  <c r="T781" i="1"/>
  <c r="S781" i="1"/>
  <c r="R781" i="1"/>
  <c r="Q781" i="1"/>
  <c r="AE780" i="1"/>
  <c r="AD780" i="1"/>
  <c r="AC780" i="1"/>
  <c r="AB780" i="1"/>
  <c r="AA780" i="1"/>
  <c r="Z780" i="1"/>
  <c r="V780" i="1"/>
  <c r="T780" i="1"/>
  <c r="S780" i="1"/>
  <c r="R780" i="1"/>
  <c r="Q780" i="1"/>
  <c r="AE779" i="1"/>
  <c r="AD779" i="1"/>
  <c r="AC779" i="1"/>
  <c r="AB779" i="1"/>
  <c r="AA779" i="1"/>
  <c r="Z779" i="1"/>
  <c r="V779" i="1"/>
  <c r="T779" i="1"/>
  <c r="S779" i="1"/>
  <c r="R779" i="1"/>
  <c r="Q779" i="1"/>
  <c r="AE778" i="1"/>
  <c r="AD778" i="1"/>
  <c r="AC778" i="1"/>
  <c r="AB778" i="1"/>
  <c r="AA778" i="1"/>
  <c r="Z778" i="1"/>
  <c r="V778" i="1"/>
  <c r="T778" i="1"/>
  <c r="S778" i="1"/>
  <c r="R778" i="1"/>
  <c r="Q778" i="1"/>
  <c r="AE777" i="1"/>
  <c r="AD777" i="1"/>
  <c r="AC777" i="1"/>
  <c r="AB777" i="1"/>
  <c r="AA777" i="1"/>
  <c r="Z777" i="1"/>
  <c r="V777" i="1"/>
  <c r="T777" i="1"/>
  <c r="S777" i="1"/>
  <c r="R777" i="1"/>
  <c r="Q777" i="1"/>
  <c r="AE776" i="1"/>
  <c r="AD776" i="1"/>
  <c r="AC776" i="1"/>
  <c r="AB776" i="1"/>
  <c r="AA776" i="1"/>
  <c r="Z776" i="1"/>
  <c r="V776" i="1"/>
  <c r="T776" i="1"/>
  <c r="S776" i="1"/>
  <c r="R776" i="1"/>
  <c r="Q776" i="1"/>
  <c r="AE775" i="1"/>
  <c r="AD775" i="1"/>
  <c r="AC775" i="1"/>
  <c r="AB775" i="1"/>
  <c r="AA775" i="1"/>
  <c r="Z775" i="1"/>
  <c r="V775" i="1"/>
  <c r="T775" i="1"/>
  <c r="S775" i="1"/>
  <c r="R775" i="1"/>
  <c r="Q775" i="1"/>
  <c r="AE774" i="1"/>
  <c r="AD774" i="1"/>
  <c r="AC774" i="1"/>
  <c r="AB774" i="1"/>
  <c r="AA774" i="1"/>
  <c r="Z774" i="1"/>
  <c r="V774" i="1"/>
  <c r="T774" i="1"/>
  <c r="S774" i="1"/>
  <c r="R774" i="1"/>
  <c r="Q774" i="1"/>
  <c r="AE773" i="1"/>
  <c r="AD773" i="1"/>
  <c r="AC773" i="1"/>
  <c r="AB773" i="1"/>
  <c r="AA773" i="1"/>
  <c r="Z773" i="1"/>
  <c r="V773" i="1"/>
  <c r="T773" i="1"/>
  <c r="S773" i="1"/>
  <c r="R773" i="1"/>
  <c r="Q773" i="1"/>
  <c r="AE772" i="1"/>
  <c r="AD772" i="1"/>
  <c r="AC772" i="1"/>
  <c r="AB772" i="1"/>
  <c r="AA772" i="1"/>
  <c r="Z772" i="1"/>
  <c r="V772" i="1"/>
  <c r="T772" i="1"/>
  <c r="S772" i="1"/>
  <c r="R772" i="1"/>
  <c r="Q772" i="1"/>
  <c r="AE771" i="1"/>
  <c r="AD771" i="1"/>
  <c r="AC771" i="1"/>
  <c r="AB771" i="1"/>
  <c r="AA771" i="1"/>
  <c r="Z771" i="1"/>
  <c r="V771" i="1"/>
  <c r="T771" i="1"/>
  <c r="S771" i="1"/>
  <c r="R771" i="1"/>
  <c r="Q771" i="1"/>
  <c r="AE770" i="1"/>
  <c r="AD770" i="1"/>
  <c r="AC770" i="1"/>
  <c r="AB770" i="1"/>
  <c r="AA770" i="1"/>
  <c r="Z770" i="1"/>
  <c r="V770" i="1"/>
  <c r="T770" i="1"/>
  <c r="S770" i="1"/>
  <c r="R770" i="1"/>
  <c r="Q770" i="1"/>
  <c r="AE769" i="1"/>
  <c r="AD769" i="1"/>
  <c r="AC769" i="1"/>
  <c r="AB769" i="1"/>
  <c r="AA769" i="1"/>
  <c r="Z769" i="1"/>
  <c r="V769" i="1"/>
  <c r="T769" i="1"/>
  <c r="S769" i="1"/>
  <c r="R769" i="1"/>
  <c r="Q769" i="1"/>
  <c r="AE768" i="1"/>
  <c r="AD768" i="1"/>
  <c r="AC768" i="1"/>
  <c r="AB768" i="1"/>
  <c r="AA768" i="1"/>
  <c r="Z768" i="1"/>
  <c r="V768" i="1"/>
  <c r="T768" i="1"/>
  <c r="S768" i="1"/>
  <c r="R768" i="1"/>
  <c r="Q768" i="1"/>
  <c r="AE767" i="1"/>
  <c r="AD767" i="1"/>
  <c r="AC767" i="1"/>
  <c r="AB767" i="1"/>
  <c r="AA767" i="1"/>
  <c r="Z767" i="1"/>
  <c r="V767" i="1"/>
  <c r="T767" i="1"/>
  <c r="S767" i="1"/>
  <c r="R767" i="1"/>
  <c r="Q767" i="1"/>
  <c r="AE766" i="1"/>
  <c r="AD766" i="1"/>
  <c r="AC766" i="1"/>
  <c r="AB766" i="1"/>
  <c r="AA766" i="1"/>
  <c r="Z766" i="1"/>
  <c r="V766" i="1"/>
  <c r="T766" i="1"/>
  <c r="S766" i="1"/>
  <c r="R766" i="1"/>
  <c r="Q766" i="1"/>
  <c r="AE765" i="1"/>
  <c r="AD765" i="1"/>
  <c r="AC765" i="1"/>
  <c r="AB765" i="1"/>
  <c r="AA765" i="1"/>
  <c r="Z765" i="1"/>
  <c r="V765" i="1"/>
  <c r="T765" i="1"/>
  <c r="S765" i="1"/>
  <c r="R765" i="1"/>
  <c r="Q765" i="1"/>
  <c r="AE764" i="1"/>
  <c r="AD764" i="1"/>
  <c r="AC764" i="1"/>
  <c r="AB764" i="1"/>
  <c r="AA764" i="1"/>
  <c r="Z764" i="1"/>
  <c r="V764" i="1"/>
  <c r="T764" i="1"/>
  <c r="S764" i="1"/>
  <c r="R764" i="1"/>
  <c r="Q764" i="1"/>
  <c r="AE763" i="1"/>
  <c r="AD763" i="1"/>
  <c r="AC763" i="1"/>
  <c r="AB763" i="1"/>
  <c r="AA763" i="1"/>
  <c r="Z763" i="1"/>
  <c r="V763" i="1"/>
  <c r="T763" i="1"/>
  <c r="S763" i="1"/>
  <c r="R763" i="1"/>
  <c r="Q763" i="1"/>
  <c r="AE762" i="1"/>
  <c r="AD762" i="1"/>
  <c r="AC762" i="1"/>
  <c r="AB762" i="1"/>
  <c r="AA762" i="1"/>
  <c r="Z762" i="1"/>
  <c r="V762" i="1"/>
  <c r="T762" i="1"/>
  <c r="S762" i="1"/>
  <c r="R762" i="1"/>
  <c r="Q762" i="1"/>
  <c r="AE761" i="1"/>
  <c r="AD761" i="1"/>
  <c r="AC761" i="1"/>
  <c r="AB761" i="1"/>
  <c r="AA761" i="1"/>
  <c r="Z761" i="1"/>
  <c r="V761" i="1"/>
  <c r="T761" i="1"/>
  <c r="S761" i="1"/>
  <c r="R761" i="1"/>
  <c r="Q761" i="1"/>
  <c r="AE760" i="1"/>
  <c r="AD760" i="1"/>
  <c r="AC760" i="1"/>
  <c r="AB760" i="1"/>
  <c r="AA760" i="1"/>
  <c r="Z760" i="1"/>
  <c r="V760" i="1"/>
  <c r="T760" i="1"/>
  <c r="S760" i="1"/>
  <c r="R760" i="1"/>
  <c r="Q760" i="1"/>
  <c r="AE759" i="1"/>
  <c r="AD759" i="1"/>
  <c r="AC759" i="1"/>
  <c r="AB759" i="1"/>
  <c r="AA759" i="1"/>
  <c r="Z759" i="1"/>
  <c r="V759" i="1"/>
  <c r="T759" i="1"/>
  <c r="S759" i="1"/>
  <c r="R759" i="1"/>
  <c r="Q759" i="1"/>
  <c r="AE758" i="1"/>
  <c r="AD758" i="1"/>
  <c r="AC758" i="1"/>
  <c r="AB758" i="1"/>
  <c r="AA758" i="1"/>
  <c r="Z758" i="1"/>
  <c r="V758" i="1"/>
  <c r="T758" i="1"/>
  <c r="S758" i="1"/>
  <c r="R758" i="1"/>
  <c r="Q758" i="1"/>
  <c r="AE757" i="1"/>
  <c r="AD757" i="1"/>
  <c r="AC757" i="1"/>
  <c r="AB757" i="1"/>
  <c r="AA757" i="1"/>
  <c r="Z757" i="1"/>
  <c r="V757" i="1"/>
  <c r="T757" i="1"/>
  <c r="S757" i="1"/>
  <c r="R757" i="1"/>
  <c r="Q757" i="1"/>
  <c r="AE756" i="1"/>
  <c r="AD756" i="1"/>
  <c r="AC756" i="1"/>
  <c r="AB756" i="1"/>
  <c r="AA756" i="1"/>
  <c r="Z756" i="1"/>
  <c r="V756" i="1"/>
  <c r="T756" i="1"/>
  <c r="S756" i="1"/>
  <c r="R756" i="1"/>
  <c r="Q756" i="1"/>
  <c r="AE755" i="1"/>
  <c r="AD755" i="1"/>
  <c r="AC755" i="1"/>
  <c r="AB755" i="1"/>
  <c r="AA755" i="1"/>
  <c r="Z755" i="1"/>
  <c r="V755" i="1"/>
  <c r="T755" i="1"/>
  <c r="S755" i="1"/>
  <c r="R755" i="1"/>
  <c r="Q755" i="1"/>
  <c r="AE754" i="1"/>
  <c r="AD754" i="1"/>
  <c r="AC754" i="1"/>
  <c r="AB754" i="1"/>
  <c r="AA754" i="1"/>
  <c r="Z754" i="1"/>
  <c r="V754" i="1"/>
  <c r="T754" i="1"/>
  <c r="S754" i="1"/>
  <c r="R754" i="1"/>
  <c r="Q754" i="1"/>
  <c r="AE753" i="1"/>
  <c r="AD753" i="1"/>
  <c r="AC753" i="1"/>
  <c r="AB753" i="1"/>
  <c r="AA753" i="1"/>
  <c r="Z753" i="1"/>
  <c r="V753" i="1"/>
  <c r="T753" i="1"/>
  <c r="S753" i="1"/>
  <c r="R753" i="1"/>
  <c r="Q753" i="1"/>
  <c r="AE752" i="1"/>
  <c r="AD752" i="1"/>
  <c r="AC752" i="1"/>
  <c r="AB752" i="1"/>
  <c r="AA752" i="1"/>
  <c r="Z752" i="1"/>
  <c r="V752" i="1"/>
  <c r="T752" i="1"/>
  <c r="S752" i="1"/>
  <c r="R752" i="1"/>
  <c r="Q752" i="1"/>
  <c r="AE751" i="1"/>
  <c r="AD751" i="1"/>
  <c r="AC751" i="1"/>
  <c r="AB751" i="1"/>
  <c r="AA751" i="1"/>
  <c r="Z751" i="1"/>
  <c r="V751" i="1"/>
  <c r="T751" i="1"/>
  <c r="S751" i="1"/>
  <c r="R751" i="1"/>
  <c r="Q751" i="1"/>
  <c r="AE750" i="1"/>
  <c r="AD750" i="1"/>
  <c r="AC750" i="1"/>
  <c r="AB750" i="1"/>
  <c r="AA750" i="1"/>
  <c r="Z750" i="1"/>
  <c r="V750" i="1"/>
  <c r="T750" i="1"/>
  <c r="S750" i="1"/>
  <c r="R750" i="1"/>
  <c r="Q750" i="1"/>
  <c r="AE749" i="1"/>
  <c r="AD749" i="1"/>
  <c r="AC749" i="1"/>
  <c r="AB749" i="1"/>
  <c r="AA749" i="1"/>
  <c r="Z749" i="1"/>
  <c r="V749" i="1"/>
  <c r="T749" i="1"/>
  <c r="S749" i="1"/>
  <c r="R749" i="1"/>
  <c r="Q749" i="1"/>
  <c r="AE748" i="1"/>
  <c r="AD748" i="1"/>
  <c r="AC748" i="1"/>
  <c r="AB748" i="1"/>
  <c r="AA748" i="1"/>
  <c r="Z748" i="1"/>
  <c r="V748" i="1"/>
  <c r="T748" i="1"/>
  <c r="S748" i="1"/>
  <c r="R748" i="1"/>
  <c r="Q748" i="1"/>
  <c r="AE747" i="1"/>
  <c r="AD747" i="1"/>
  <c r="AC747" i="1"/>
  <c r="AB747" i="1"/>
  <c r="AA747" i="1"/>
  <c r="Z747" i="1"/>
  <c r="V747" i="1"/>
  <c r="T747" i="1"/>
  <c r="S747" i="1"/>
  <c r="R747" i="1"/>
  <c r="Q747" i="1"/>
  <c r="AE746" i="1"/>
  <c r="AD746" i="1"/>
  <c r="AC746" i="1"/>
  <c r="AB746" i="1"/>
  <c r="AA746" i="1"/>
  <c r="Z746" i="1"/>
  <c r="V746" i="1"/>
  <c r="T746" i="1"/>
  <c r="S746" i="1"/>
  <c r="R746" i="1"/>
  <c r="Q746" i="1"/>
  <c r="AE745" i="1"/>
  <c r="AD745" i="1"/>
  <c r="AC745" i="1"/>
  <c r="AB745" i="1"/>
  <c r="AA745" i="1"/>
  <c r="Z745" i="1"/>
  <c r="V745" i="1"/>
  <c r="T745" i="1"/>
  <c r="S745" i="1"/>
  <c r="R745" i="1"/>
  <c r="Q745" i="1"/>
  <c r="AE744" i="1"/>
  <c r="AD744" i="1"/>
  <c r="AC744" i="1"/>
  <c r="AB744" i="1"/>
  <c r="AA744" i="1"/>
  <c r="Z744" i="1"/>
  <c r="V744" i="1"/>
  <c r="T744" i="1"/>
  <c r="S744" i="1"/>
  <c r="R744" i="1"/>
  <c r="Q744" i="1"/>
  <c r="AE743" i="1"/>
  <c r="AD743" i="1"/>
  <c r="AC743" i="1"/>
  <c r="AB743" i="1"/>
  <c r="AA743" i="1"/>
  <c r="Z743" i="1"/>
  <c r="V743" i="1"/>
  <c r="T743" i="1"/>
  <c r="S743" i="1"/>
  <c r="R743" i="1"/>
  <c r="Q743" i="1"/>
  <c r="AE742" i="1"/>
  <c r="AD742" i="1"/>
  <c r="AC742" i="1"/>
  <c r="AB742" i="1"/>
  <c r="AA742" i="1"/>
  <c r="Z742" i="1"/>
  <c r="V742" i="1"/>
  <c r="T742" i="1"/>
  <c r="S742" i="1"/>
  <c r="R742" i="1"/>
  <c r="Q742" i="1"/>
  <c r="AE741" i="1"/>
  <c r="AD741" i="1"/>
  <c r="AC741" i="1"/>
  <c r="AB741" i="1"/>
  <c r="AA741" i="1"/>
  <c r="Z741" i="1"/>
  <c r="V741" i="1"/>
  <c r="T741" i="1"/>
  <c r="S741" i="1"/>
  <c r="R741" i="1"/>
  <c r="Q741" i="1"/>
  <c r="AE740" i="1"/>
  <c r="AD740" i="1"/>
  <c r="AC740" i="1"/>
  <c r="AB740" i="1"/>
  <c r="AA740" i="1"/>
  <c r="Z740" i="1"/>
  <c r="V740" i="1"/>
  <c r="T740" i="1"/>
  <c r="S740" i="1"/>
  <c r="R740" i="1"/>
  <c r="Q740" i="1"/>
  <c r="AE739" i="1"/>
  <c r="AD739" i="1"/>
  <c r="AC739" i="1"/>
  <c r="AB739" i="1"/>
  <c r="AA739" i="1"/>
  <c r="Z739" i="1"/>
  <c r="V739" i="1"/>
  <c r="T739" i="1"/>
  <c r="S739" i="1"/>
  <c r="R739" i="1"/>
  <c r="Q739" i="1"/>
  <c r="AE738" i="1"/>
  <c r="AD738" i="1"/>
  <c r="AC738" i="1"/>
  <c r="AB738" i="1"/>
  <c r="AA738" i="1"/>
  <c r="Z738" i="1"/>
  <c r="V738" i="1"/>
  <c r="T738" i="1"/>
  <c r="S738" i="1"/>
  <c r="R738" i="1"/>
  <c r="Q738" i="1"/>
  <c r="AE737" i="1"/>
  <c r="AD737" i="1"/>
  <c r="AC737" i="1"/>
  <c r="AB737" i="1"/>
  <c r="AA737" i="1"/>
  <c r="Z737" i="1"/>
  <c r="V737" i="1"/>
  <c r="T737" i="1"/>
  <c r="S737" i="1"/>
  <c r="R737" i="1"/>
  <c r="Q737" i="1"/>
  <c r="AE736" i="1"/>
  <c r="AD736" i="1"/>
  <c r="AC736" i="1"/>
  <c r="AB736" i="1"/>
  <c r="AA736" i="1"/>
  <c r="Z736" i="1"/>
  <c r="V736" i="1"/>
  <c r="T736" i="1"/>
  <c r="S736" i="1"/>
  <c r="R736" i="1"/>
  <c r="Q736" i="1"/>
  <c r="AE735" i="1"/>
  <c r="AD735" i="1"/>
  <c r="AC735" i="1"/>
  <c r="AB735" i="1"/>
  <c r="AA735" i="1"/>
  <c r="Z735" i="1"/>
  <c r="V735" i="1"/>
  <c r="T735" i="1"/>
  <c r="S735" i="1"/>
  <c r="R735" i="1"/>
  <c r="Q735" i="1"/>
  <c r="AE734" i="1"/>
  <c r="AD734" i="1"/>
  <c r="AC734" i="1"/>
  <c r="AB734" i="1"/>
  <c r="AA734" i="1"/>
  <c r="Z734" i="1"/>
  <c r="V734" i="1"/>
  <c r="T734" i="1"/>
  <c r="S734" i="1"/>
  <c r="R734" i="1"/>
  <c r="Q734" i="1"/>
  <c r="AE733" i="1"/>
  <c r="AD733" i="1"/>
  <c r="AC733" i="1"/>
  <c r="AB733" i="1"/>
  <c r="AA733" i="1"/>
  <c r="Z733" i="1"/>
  <c r="V733" i="1"/>
  <c r="T733" i="1"/>
  <c r="S733" i="1"/>
  <c r="R733" i="1"/>
  <c r="Q733" i="1"/>
  <c r="AE732" i="1"/>
  <c r="AD732" i="1"/>
  <c r="AC732" i="1"/>
  <c r="AB732" i="1"/>
  <c r="AA732" i="1"/>
  <c r="Z732" i="1"/>
  <c r="V732" i="1"/>
  <c r="T732" i="1"/>
  <c r="S732" i="1"/>
  <c r="R732" i="1"/>
  <c r="Q732" i="1"/>
  <c r="AE731" i="1"/>
  <c r="AD731" i="1"/>
  <c r="AC731" i="1"/>
  <c r="AB731" i="1"/>
  <c r="AA731" i="1"/>
  <c r="Z731" i="1"/>
  <c r="V731" i="1"/>
  <c r="T731" i="1"/>
  <c r="S731" i="1"/>
  <c r="R731" i="1"/>
  <c r="Q731" i="1"/>
  <c r="AE730" i="1"/>
  <c r="AD730" i="1"/>
  <c r="AC730" i="1"/>
  <c r="AB730" i="1"/>
  <c r="AA730" i="1"/>
  <c r="Z730" i="1"/>
  <c r="V730" i="1"/>
  <c r="T730" i="1"/>
  <c r="S730" i="1"/>
  <c r="R730" i="1"/>
  <c r="Q730" i="1"/>
  <c r="AE729" i="1"/>
  <c r="AD729" i="1"/>
  <c r="AC729" i="1"/>
  <c r="AB729" i="1"/>
  <c r="AA729" i="1"/>
  <c r="Z729" i="1"/>
  <c r="V729" i="1"/>
  <c r="T729" i="1"/>
  <c r="S729" i="1"/>
  <c r="R729" i="1"/>
  <c r="Q729" i="1"/>
  <c r="AE728" i="1"/>
  <c r="AD728" i="1"/>
  <c r="AC728" i="1"/>
  <c r="AB728" i="1"/>
  <c r="AA728" i="1"/>
  <c r="Z728" i="1"/>
  <c r="V728" i="1"/>
  <c r="T728" i="1"/>
  <c r="S728" i="1"/>
  <c r="R728" i="1"/>
  <c r="Q728" i="1"/>
  <c r="AE727" i="1"/>
  <c r="AD727" i="1"/>
  <c r="AC727" i="1"/>
  <c r="AB727" i="1"/>
  <c r="AA727" i="1"/>
  <c r="Z727" i="1"/>
  <c r="V727" i="1"/>
  <c r="T727" i="1"/>
  <c r="S727" i="1"/>
  <c r="R727" i="1"/>
  <c r="Q727" i="1"/>
  <c r="AE726" i="1"/>
  <c r="AD726" i="1"/>
  <c r="AC726" i="1"/>
  <c r="AB726" i="1"/>
  <c r="AA726" i="1"/>
  <c r="Z726" i="1"/>
  <c r="V726" i="1"/>
  <c r="T726" i="1"/>
  <c r="S726" i="1"/>
  <c r="R726" i="1"/>
  <c r="Q726" i="1"/>
  <c r="AE725" i="1"/>
  <c r="AD725" i="1"/>
  <c r="AC725" i="1"/>
  <c r="AB725" i="1"/>
  <c r="AA725" i="1"/>
  <c r="Z725" i="1"/>
  <c r="V725" i="1"/>
  <c r="T725" i="1"/>
  <c r="S725" i="1"/>
  <c r="R725" i="1"/>
  <c r="Q725" i="1"/>
  <c r="AE724" i="1"/>
  <c r="AD724" i="1"/>
  <c r="AC724" i="1"/>
  <c r="AB724" i="1"/>
  <c r="AA724" i="1"/>
  <c r="Z724" i="1"/>
  <c r="V724" i="1"/>
  <c r="T724" i="1"/>
  <c r="S724" i="1"/>
  <c r="R724" i="1"/>
  <c r="Q724" i="1"/>
  <c r="AE723" i="1"/>
  <c r="AD723" i="1"/>
  <c r="AC723" i="1"/>
  <c r="AB723" i="1"/>
  <c r="AA723" i="1"/>
  <c r="Z723" i="1"/>
  <c r="V723" i="1"/>
  <c r="T723" i="1"/>
  <c r="S723" i="1"/>
  <c r="R723" i="1"/>
  <c r="Q723" i="1"/>
  <c r="AE722" i="1"/>
  <c r="AD722" i="1"/>
  <c r="AC722" i="1"/>
  <c r="AB722" i="1"/>
  <c r="AA722" i="1"/>
  <c r="Z722" i="1"/>
  <c r="V722" i="1"/>
  <c r="T722" i="1"/>
  <c r="S722" i="1"/>
  <c r="R722" i="1"/>
  <c r="Q722" i="1"/>
  <c r="AE721" i="1"/>
  <c r="AD721" i="1"/>
  <c r="AC721" i="1"/>
  <c r="AB721" i="1"/>
  <c r="AA721" i="1"/>
  <c r="Z721" i="1"/>
  <c r="V721" i="1"/>
  <c r="T721" i="1"/>
  <c r="S721" i="1"/>
  <c r="R721" i="1"/>
  <c r="Q721" i="1"/>
  <c r="AE720" i="1"/>
  <c r="AD720" i="1"/>
  <c r="AC720" i="1"/>
  <c r="AB720" i="1"/>
  <c r="AA720" i="1"/>
  <c r="Z720" i="1"/>
  <c r="V720" i="1"/>
  <c r="T720" i="1"/>
  <c r="S720" i="1"/>
  <c r="R720" i="1"/>
  <c r="Q720" i="1"/>
  <c r="AE719" i="1"/>
  <c r="AD719" i="1"/>
  <c r="AC719" i="1"/>
  <c r="AB719" i="1"/>
  <c r="AA719" i="1"/>
  <c r="Z719" i="1"/>
  <c r="V719" i="1"/>
  <c r="T719" i="1"/>
  <c r="S719" i="1"/>
  <c r="R719" i="1"/>
  <c r="Q719" i="1"/>
  <c r="AE718" i="1"/>
  <c r="AD718" i="1"/>
  <c r="AC718" i="1"/>
  <c r="AB718" i="1"/>
  <c r="AA718" i="1"/>
  <c r="Z718" i="1"/>
  <c r="V718" i="1"/>
  <c r="T718" i="1"/>
  <c r="S718" i="1"/>
  <c r="R718" i="1"/>
  <c r="Q718" i="1"/>
  <c r="AE717" i="1"/>
  <c r="AD717" i="1"/>
  <c r="AC717" i="1"/>
  <c r="AB717" i="1"/>
  <c r="AA717" i="1"/>
  <c r="Z717" i="1"/>
  <c r="V717" i="1"/>
  <c r="T717" i="1"/>
  <c r="S717" i="1"/>
  <c r="R717" i="1"/>
  <c r="Q717" i="1"/>
  <c r="AE716" i="1"/>
  <c r="AD716" i="1"/>
  <c r="AC716" i="1"/>
  <c r="AB716" i="1"/>
  <c r="AA716" i="1"/>
  <c r="Z716" i="1"/>
  <c r="V716" i="1"/>
  <c r="T716" i="1"/>
  <c r="S716" i="1"/>
  <c r="R716" i="1"/>
  <c r="Q716" i="1"/>
  <c r="AE715" i="1"/>
  <c r="AD715" i="1"/>
  <c r="AC715" i="1"/>
  <c r="AB715" i="1"/>
  <c r="AA715" i="1"/>
  <c r="Z715" i="1"/>
  <c r="V715" i="1"/>
  <c r="T715" i="1"/>
  <c r="S715" i="1"/>
  <c r="R715" i="1"/>
  <c r="Q715" i="1"/>
  <c r="AE714" i="1"/>
  <c r="AD714" i="1"/>
  <c r="AC714" i="1"/>
  <c r="AB714" i="1"/>
  <c r="AA714" i="1"/>
  <c r="Z714" i="1"/>
  <c r="V714" i="1"/>
  <c r="T714" i="1"/>
  <c r="S714" i="1"/>
  <c r="R714" i="1"/>
  <c r="Q714" i="1"/>
  <c r="AE713" i="1"/>
  <c r="AD713" i="1"/>
  <c r="AC713" i="1"/>
  <c r="AB713" i="1"/>
  <c r="AA713" i="1"/>
  <c r="Z713" i="1"/>
  <c r="V713" i="1"/>
  <c r="T713" i="1"/>
  <c r="S713" i="1"/>
  <c r="R713" i="1"/>
  <c r="Q713" i="1"/>
  <c r="AE712" i="1"/>
  <c r="AD712" i="1"/>
  <c r="AC712" i="1"/>
  <c r="AB712" i="1"/>
  <c r="AA712" i="1"/>
  <c r="Z712" i="1"/>
  <c r="V712" i="1"/>
  <c r="T712" i="1"/>
  <c r="S712" i="1"/>
  <c r="R712" i="1"/>
  <c r="Q712" i="1"/>
  <c r="AE711" i="1"/>
  <c r="AD711" i="1"/>
  <c r="AC711" i="1"/>
  <c r="AB711" i="1"/>
  <c r="AA711" i="1"/>
  <c r="Z711" i="1"/>
  <c r="V711" i="1"/>
  <c r="T711" i="1"/>
  <c r="S711" i="1"/>
  <c r="R711" i="1"/>
  <c r="Q711" i="1"/>
  <c r="AE710" i="1"/>
  <c r="AD710" i="1"/>
  <c r="AC710" i="1"/>
  <c r="AB710" i="1"/>
  <c r="AA710" i="1"/>
  <c r="Z710" i="1"/>
  <c r="V710" i="1"/>
  <c r="T710" i="1"/>
  <c r="S710" i="1"/>
  <c r="R710" i="1"/>
  <c r="Q710" i="1"/>
  <c r="AE709" i="1"/>
  <c r="AD709" i="1"/>
  <c r="AC709" i="1"/>
  <c r="AB709" i="1"/>
  <c r="AA709" i="1"/>
  <c r="Z709" i="1"/>
  <c r="V709" i="1"/>
  <c r="T709" i="1"/>
  <c r="S709" i="1"/>
  <c r="R709" i="1"/>
  <c r="Q709" i="1"/>
  <c r="AE708" i="1"/>
  <c r="AD708" i="1"/>
  <c r="AC708" i="1"/>
  <c r="AB708" i="1"/>
  <c r="AA708" i="1"/>
  <c r="Z708" i="1"/>
  <c r="V708" i="1"/>
  <c r="T708" i="1"/>
  <c r="S708" i="1"/>
  <c r="R708" i="1"/>
  <c r="Q708" i="1"/>
  <c r="AE707" i="1"/>
  <c r="AD707" i="1"/>
  <c r="AC707" i="1"/>
  <c r="AB707" i="1"/>
  <c r="AA707" i="1"/>
  <c r="Z707" i="1"/>
  <c r="V707" i="1"/>
  <c r="T707" i="1"/>
  <c r="S707" i="1"/>
  <c r="R707" i="1"/>
  <c r="Q707" i="1"/>
  <c r="AE706" i="1"/>
  <c r="AD706" i="1"/>
  <c r="AC706" i="1"/>
  <c r="AB706" i="1"/>
  <c r="AA706" i="1"/>
  <c r="Z706" i="1"/>
  <c r="V706" i="1"/>
  <c r="T706" i="1"/>
  <c r="S706" i="1"/>
  <c r="R706" i="1"/>
  <c r="Q706" i="1"/>
  <c r="AE705" i="1"/>
  <c r="AD705" i="1"/>
  <c r="AC705" i="1"/>
  <c r="AB705" i="1"/>
  <c r="AA705" i="1"/>
  <c r="Z705" i="1"/>
  <c r="V705" i="1"/>
  <c r="T705" i="1"/>
  <c r="S705" i="1"/>
  <c r="R705" i="1"/>
  <c r="Q705" i="1"/>
  <c r="AE704" i="1"/>
  <c r="AD704" i="1"/>
  <c r="AC704" i="1"/>
  <c r="AB704" i="1"/>
  <c r="AA704" i="1"/>
  <c r="Z704" i="1"/>
  <c r="V704" i="1"/>
  <c r="T704" i="1"/>
  <c r="S704" i="1"/>
  <c r="R704" i="1"/>
  <c r="Q704" i="1"/>
  <c r="AE703" i="1"/>
  <c r="AD703" i="1"/>
  <c r="AC703" i="1"/>
  <c r="AB703" i="1"/>
  <c r="AA703" i="1"/>
  <c r="Z703" i="1"/>
  <c r="V703" i="1"/>
  <c r="T703" i="1"/>
  <c r="S703" i="1"/>
  <c r="R703" i="1"/>
  <c r="Q703" i="1"/>
  <c r="AE702" i="1"/>
  <c r="AD702" i="1"/>
  <c r="AC702" i="1"/>
  <c r="AB702" i="1"/>
  <c r="AA702" i="1"/>
  <c r="Z702" i="1"/>
  <c r="V702" i="1"/>
  <c r="T702" i="1"/>
  <c r="S702" i="1"/>
  <c r="R702" i="1"/>
  <c r="Q702" i="1"/>
  <c r="AE701" i="1"/>
  <c r="AD701" i="1"/>
  <c r="AC701" i="1"/>
  <c r="AB701" i="1"/>
  <c r="AA701" i="1"/>
  <c r="Z701" i="1"/>
  <c r="V701" i="1"/>
  <c r="T701" i="1"/>
  <c r="S701" i="1"/>
  <c r="R701" i="1"/>
  <c r="Q701" i="1"/>
  <c r="AE700" i="1"/>
  <c r="AD700" i="1"/>
  <c r="AC700" i="1"/>
  <c r="AB700" i="1"/>
  <c r="AA700" i="1"/>
  <c r="Z700" i="1"/>
  <c r="V700" i="1"/>
  <c r="T700" i="1"/>
  <c r="S700" i="1"/>
  <c r="R700" i="1"/>
  <c r="Q700" i="1"/>
  <c r="AE699" i="1"/>
  <c r="AD699" i="1"/>
  <c r="AC699" i="1"/>
  <c r="AB699" i="1"/>
  <c r="AA699" i="1"/>
  <c r="Z699" i="1"/>
  <c r="V699" i="1"/>
  <c r="T699" i="1"/>
  <c r="S699" i="1"/>
  <c r="R699" i="1"/>
  <c r="Q699" i="1"/>
  <c r="AE698" i="1"/>
  <c r="AD698" i="1"/>
  <c r="AC698" i="1"/>
  <c r="AB698" i="1"/>
  <c r="AA698" i="1"/>
  <c r="Z698" i="1"/>
  <c r="V698" i="1"/>
  <c r="T698" i="1"/>
  <c r="S698" i="1"/>
  <c r="R698" i="1"/>
  <c r="Q698" i="1"/>
  <c r="AE697" i="1"/>
  <c r="AD697" i="1"/>
  <c r="AC697" i="1"/>
  <c r="AB697" i="1"/>
  <c r="AA697" i="1"/>
  <c r="Z697" i="1"/>
  <c r="V697" i="1"/>
  <c r="T697" i="1"/>
  <c r="S697" i="1"/>
  <c r="R697" i="1"/>
  <c r="Q697" i="1"/>
  <c r="AE696" i="1"/>
  <c r="AD696" i="1"/>
  <c r="AC696" i="1"/>
  <c r="AB696" i="1"/>
  <c r="AA696" i="1"/>
  <c r="Z696" i="1"/>
  <c r="V696" i="1"/>
  <c r="T696" i="1"/>
  <c r="S696" i="1"/>
  <c r="R696" i="1"/>
  <c r="Q696" i="1"/>
  <c r="AE695" i="1"/>
  <c r="AD695" i="1"/>
  <c r="AC695" i="1"/>
  <c r="AB695" i="1"/>
  <c r="AA695" i="1"/>
  <c r="Z695" i="1"/>
  <c r="V695" i="1"/>
  <c r="T695" i="1"/>
  <c r="S695" i="1"/>
  <c r="R695" i="1"/>
  <c r="Q695" i="1"/>
  <c r="AE694" i="1"/>
  <c r="AD694" i="1"/>
  <c r="AC694" i="1"/>
  <c r="AB694" i="1"/>
  <c r="AA694" i="1"/>
  <c r="Z694" i="1"/>
  <c r="V694" i="1"/>
  <c r="T694" i="1"/>
  <c r="S694" i="1"/>
  <c r="R694" i="1"/>
  <c r="Q694" i="1"/>
  <c r="AE693" i="1"/>
  <c r="AD693" i="1"/>
  <c r="AC693" i="1"/>
  <c r="AB693" i="1"/>
  <c r="AA693" i="1"/>
  <c r="Z693" i="1"/>
  <c r="V693" i="1"/>
  <c r="T693" i="1"/>
  <c r="S693" i="1"/>
  <c r="R693" i="1"/>
  <c r="Q693" i="1"/>
  <c r="AE692" i="1"/>
  <c r="AD692" i="1"/>
  <c r="AC692" i="1"/>
  <c r="AB692" i="1"/>
  <c r="AA692" i="1"/>
  <c r="Z692" i="1"/>
  <c r="V692" i="1"/>
  <c r="T692" i="1"/>
  <c r="S692" i="1"/>
  <c r="R692" i="1"/>
  <c r="Q692" i="1"/>
  <c r="AE691" i="1"/>
  <c r="AD691" i="1"/>
  <c r="AC691" i="1"/>
  <c r="AB691" i="1"/>
  <c r="AA691" i="1"/>
  <c r="Z691" i="1"/>
  <c r="V691" i="1"/>
  <c r="T691" i="1"/>
  <c r="S691" i="1"/>
  <c r="R691" i="1"/>
  <c r="Q691" i="1"/>
  <c r="AE690" i="1"/>
  <c r="AD690" i="1"/>
  <c r="AC690" i="1"/>
  <c r="AB690" i="1"/>
  <c r="AA690" i="1"/>
  <c r="Z690" i="1"/>
  <c r="V690" i="1"/>
  <c r="T690" i="1"/>
  <c r="S690" i="1"/>
  <c r="R690" i="1"/>
  <c r="Q690" i="1"/>
  <c r="AE689" i="1"/>
  <c r="AD689" i="1"/>
  <c r="AC689" i="1"/>
  <c r="AB689" i="1"/>
  <c r="AA689" i="1"/>
  <c r="Z689" i="1"/>
  <c r="V689" i="1"/>
  <c r="T689" i="1"/>
  <c r="S689" i="1"/>
  <c r="R689" i="1"/>
  <c r="Q689" i="1"/>
  <c r="AE688" i="1"/>
  <c r="AD688" i="1"/>
  <c r="AC688" i="1"/>
  <c r="AB688" i="1"/>
  <c r="AA688" i="1"/>
  <c r="Z688" i="1"/>
  <c r="V688" i="1"/>
  <c r="T688" i="1"/>
  <c r="S688" i="1"/>
  <c r="R688" i="1"/>
  <c r="Q688" i="1"/>
  <c r="AE687" i="1"/>
  <c r="AD687" i="1"/>
  <c r="AC687" i="1"/>
  <c r="AB687" i="1"/>
  <c r="AA687" i="1"/>
  <c r="Z687" i="1"/>
  <c r="V687" i="1"/>
  <c r="T687" i="1"/>
  <c r="S687" i="1"/>
  <c r="R687" i="1"/>
  <c r="Q687" i="1"/>
  <c r="AE686" i="1"/>
  <c r="AD686" i="1"/>
  <c r="AC686" i="1"/>
  <c r="AB686" i="1"/>
  <c r="AA686" i="1"/>
  <c r="Z686" i="1"/>
  <c r="V686" i="1"/>
  <c r="T686" i="1"/>
  <c r="S686" i="1"/>
  <c r="R686" i="1"/>
  <c r="Q686" i="1"/>
  <c r="AE685" i="1"/>
  <c r="AD685" i="1"/>
  <c r="AC685" i="1"/>
  <c r="AB685" i="1"/>
  <c r="AA685" i="1"/>
  <c r="Z685" i="1"/>
  <c r="V685" i="1"/>
  <c r="T685" i="1"/>
  <c r="S685" i="1"/>
  <c r="R685" i="1"/>
  <c r="Q685" i="1"/>
  <c r="AE684" i="1"/>
  <c r="AD684" i="1"/>
  <c r="AC684" i="1"/>
  <c r="AB684" i="1"/>
  <c r="AA684" i="1"/>
  <c r="Z684" i="1"/>
  <c r="V684" i="1"/>
  <c r="T684" i="1"/>
  <c r="S684" i="1"/>
  <c r="R684" i="1"/>
  <c r="Q684" i="1"/>
  <c r="AE683" i="1"/>
  <c r="AD683" i="1"/>
  <c r="AC683" i="1"/>
  <c r="AB683" i="1"/>
  <c r="AA683" i="1"/>
  <c r="Z683" i="1"/>
  <c r="V683" i="1"/>
  <c r="T683" i="1"/>
  <c r="S683" i="1"/>
  <c r="R683" i="1"/>
  <c r="Q683" i="1"/>
  <c r="AE682" i="1"/>
  <c r="AD682" i="1"/>
  <c r="AC682" i="1"/>
  <c r="AB682" i="1"/>
  <c r="AA682" i="1"/>
  <c r="Z682" i="1"/>
  <c r="V682" i="1"/>
  <c r="T682" i="1"/>
  <c r="S682" i="1"/>
  <c r="R682" i="1"/>
  <c r="Q682" i="1"/>
  <c r="AE681" i="1"/>
  <c r="AD681" i="1"/>
  <c r="AC681" i="1"/>
  <c r="AB681" i="1"/>
  <c r="AA681" i="1"/>
  <c r="Z681" i="1"/>
  <c r="V681" i="1"/>
  <c r="T681" i="1"/>
  <c r="S681" i="1"/>
  <c r="R681" i="1"/>
  <c r="Q681" i="1"/>
  <c r="AE680" i="1"/>
  <c r="AD680" i="1"/>
  <c r="AC680" i="1"/>
  <c r="AB680" i="1"/>
  <c r="AA680" i="1"/>
  <c r="Z680" i="1"/>
  <c r="V680" i="1"/>
  <c r="T680" i="1"/>
  <c r="S680" i="1"/>
  <c r="R680" i="1"/>
  <c r="Q680" i="1"/>
  <c r="AE679" i="1"/>
  <c r="AD679" i="1"/>
  <c r="AC679" i="1"/>
  <c r="AB679" i="1"/>
  <c r="AA679" i="1"/>
  <c r="Z679" i="1"/>
  <c r="V679" i="1"/>
  <c r="T679" i="1"/>
  <c r="S679" i="1"/>
  <c r="R679" i="1"/>
  <c r="Q679" i="1"/>
  <c r="AE678" i="1"/>
  <c r="AD678" i="1"/>
  <c r="AC678" i="1"/>
  <c r="AB678" i="1"/>
  <c r="AA678" i="1"/>
  <c r="Z678" i="1"/>
  <c r="V678" i="1"/>
  <c r="T678" i="1"/>
  <c r="S678" i="1"/>
  <c r="R678" i="1"/>
  <c r="Q678" i="1"/>
  <c r="AE677" i="1"/>
  <c r="AD677" i="1"/>
  <c r="AC677" i="1"/>
  <c r="AB677" i="1"/>
  <c r="AA677" i="1"/>
  <c r="Z677" i="1"/>
  <c r="V677" i="1"/>
  <c r="T677" i="1"/>
  <c r="S677" i="1"/>
  <c r="R677" i="1"/>
  <c r="Q677" i="1"/>
  <c r="AE676" i="1"/>
  <c r="AD676" i="1"/>
  <c r="AC676" i="1"/>
  <c r="AB676" i="1"/>
  <c r="AA676" i="1"/>
  <c r="Z676" i="1"/>
  <c r="V676" i="1"/>
  <c r="T676" i="1"/>
  <c r="S676" i="1"/>
  <c r="R676" i="1"/>
  <c r="Q676" i="1"/>
  <c r="AE675" i="1"/>
  <c r="AD675" i="1"/>
  <c r="AC675" i="1"/>
  <c r="AB675" i="1"/>
  <c r="AA675" i="1"/>
  <c r="Z675" i="1"/>
  <c r="V675" i="1"/>
  <c r="T675" i="1"/>
  <c r="S675" i="1"/>
  <c r="R675" i="1"/>
  <c r="Q675" i="1"/>
  <c r="AE674" i="1"/>
  <c r="AD674" i="1"/>
  <c r="AC674" i="1"/>
  <c r="AB674" i="1"/>
  <c r="AA674" i="1"/>
  <c r="Z674" i="1"/>
  <c r="V674" i="1"/>
  <c r="T674" i="1"/>
  <c r="S674" i="1"/>
  <c r="R674" i="1"/>
  <c r="Q674" i="1"/>
  <c r="AE673" i="1"/>
  <c r="AD673" i="1"/>
  <c r="AC673" i="1"/>
  <c r="AB673" i="1"/>
  <c r="AA673" i="1"/>
  <c r="Z673" i="1"/>
  <c r="V673" i="1"/>
  <c r="T673" i="1"/>
  <c r="S673" i="1"/>
  <c r="R673" i="1"/>
  <c r="Q673" i="1"/>
  <c r="AE672" i="1"/>
  <c r="AD672" i="1"/>
  <c r="AC672" i="1"/>
  <c r="AB672" i="1"/>
  <c r="AA672" i="1"/>
  <c r="Z672" i="1"/>
  <c r="V672" i="1"/>
  <c r="T672" i="1"/>
  <c r="S672" i="1"/>
  <c r="R672" i="1"/>
  <c r="Q672" i="1"/>
  <c r="AE671" i="1"/>
  <c r="AD671" i="1"/>
  <c r="AC671" i="1"/>
  <c r="AB671" i="1"/>
  <c r="AA671" i="1"/>
  <c r="Z671" i="1"/>
  <c r="V671" i="1"/>
  <c r="T671" i="1"/>
  <c r="S671" i="1"/>
  <c r="R671" i="1"/>
  <c r="Q671" i="1"/>
  <c r="AE670" i="1"/>
  <c r="AD670" i="1"/>
  <c r="AC670" i="1"/>
  <c r="AB670" i="1"/>
  <c r="AA670" i="1"/>
  <c r="Z670" i="1"/>
  <c r="V670" i="1"/>
  <c r="T670" i="1"/>
  <c r="S670" i="1"/>
  <c r="R670" i="1"/>
  <c r="Q670" i="1"/>
  <c r="AE669" i="1"/>
  <c r="AD669" i="1"/>
  <c r="AC669" i="1"/>
  <c r="AB669" i="1"/>
  <c r="AA669" i="1"/>
  <c r="Z669" i="1"/>
  <c r="V669" i="1"/>
  <c r="T669" i="1"/>
  <c r="S669" i="1"/>
  <c r="R669" i="1"/>
  <c r="Q669" i="1"/>
  <c r="AE668" i="1"/>
  <c r="AD668" i="1"/>
  <c r="AC668" i="1"/>
  <c r="AB668" i="1"/>
  <c r="AA668" i="1"/>
  <c r="Z668" i="1"/>
  <c r="V668" i="1"/>
  <c r="T668" i="1"/>
  <c r="S668" i="1"/>
  <c r="R668" i="1"/>
  <c r="Q668" i="1"/>
  <c r="AE667" i="1"/>
  <c r="AD667" i="1"/>
  <c r="AC667" i="1"/>
  <c r="AB667" i="1"/>
  <c r="AA667" i="1"/>
  <c r="Z667" i="1"/>
  <c r="V667" i="1"/>
  <c r="T667" i="1"/>
  <c r="S667" i="1"/>
  <c r="R667" i="1"/>
  <c r="Q667" i="1"/>
  <c r="AE666" i="1"/>
  <c r="AD666" i="1"/>
  <c r="AC666" i="1"/>
  <c r="AB666" i="1"/>
  <c r="AA666" i="1"/>
  <c r="Z666" i="1"/>
  <c r="V666" i="1"/>
  <c r="T666" i="1"/>
  <c r="S666" i="1"/>
  <c r="R666" i="1"/>
  <c r="Q666" i="1"/>
  <c r="AE665" i="1"/>
  <c r="AD665" i="1"/>
  <c r="AC665" i="1"/>
  <c r="AB665" i="1"/>
  <c r="AA665" i="1"/>
  <c r="Z665" i="1"/>
  <c r="V665" i="1"/>
  <c r="T665" i="1"/>
  <c r="S665" i="1"/>
  <c r="R665" i="1"/>
  <c r="Q665" i="1"/>
  <c r="AE664" i="1"/>
  <c r="AD664" i="1"/>
  <c r="AC664" i="1"/>
  <c r="AB664" i="1"/>
  <c r="AA664" i="1"/>
  <c r="Z664" i="1"/>
  <c r="V664" i="1"/>
  <c r="T664" i="1"/>
  <c r="S664" i="1"/>
  <c r="R664" i="1"/>
  <c r="Q664" i="1"/>
  <c r="AE663" i="1"/>
  <c r="AD663" i="1"/>
  <c r="AC663" i="1"/>
  <c r="AB663" i="1"/>
  <c r="AA663" i="1"/>
  <c r="Z663" i="1"/>
  <c r="V663" i="1"/>
  <c r="T663" i="1"/>
  <c r="S663" i="1"/>
  <c r="R663" i="1"/>
  <c r="Q663" i="1"/>
  <c r="AE662" i="1"/>
  <c r="AD662" i="1"/>
  <c r="AC662" i="1"/>
  <c r="AB662" i="1"/>
  <c r="AA662" i="1"/>
  <c r="Z662" i="1"/>
  <c r="V662" i="1"/>
  <c r="T662" i="1"/>
  <c r="S662" i="1"/>
  <c r="R662" i="1"/>
  <c r="Q662" i="1"/>
  <c r="AE661" i="1"/>
  <c r="AD661" i="1"/>
  <c r="AC661" i="1"/>
  <c r="AB661" i="1"/>
  <c r="AA661" i="1"/>
  <c r="Z661" i="1"/>
  <c r="V661" i="1"/>
  <c r="T661" i="1"/>
  <c r="S661" i="1"/>
  <c r="R661" i="1"/>
  <c r="Q661" i="1"/>
  <c r="AE660" i="1"/>
  <c r="AD660" i="1"/>
  <c r="AC660" i="1"/>
  <c r="AB660" i="1"/>
  <c r="AA660" i="1"/>
  <c r="Z660" i="1"/>
  <c r="V660" i="1"/>
  <c r="T660" i="1"/>
  <c r="S660" i="1"/>
  <c r="R660" i="1"/>
  <c r="Q660" i="1"/>
  <c r="AE659" i="1"/>
  <c r="AD659" i="1"/>
  <c r="AC659" i="1"/>
  <c r="AB659" i="1"/>
  <c r="AA659" i="1"/>
  <c r="Z659" i="1"/>
  <c r="V659" i="1"/>
  <c r="T659" i="1"/>
  <c r="S659" i="1"/>
  <c r="R659" i="1"/>
  <c r="Q659" i="1"/>
  <c r="AE658" i="1"/>
  <c r="AD658" i="1"/>
  <c r="AC658" i="1"/>
  <c r="AB658" i="1"/>
  <c r="AA658" i="1"/>
  <c r="Z658" i="1"/>
  <c r="V658" i="1"/>
  <c r="T658" i="1"/>
  <c r="S658" i="1"/>
  <c r="R658" i="1"/>
  <c r="Q658" i="1"/>
  <c r="AE657" i="1"/>
  <c r="AD657" i="1"/>
  <c r="AC657" i="1"/>
  <c r="AB657" i="1"/>
  <c r="AA657" i="1"/>
  <c r="Z657" i="1"/>
  <c r="V657" i="1"/>
  <c r="T657" i="1"/>
  <c r="S657" i="1"/>
  <c r="R657" i="1"/>
  <c r="Q657" i="1"/>
  <c r="AE656" i="1"/>
  <c r="AD656" i="1"/>
  <c r="AC656" i="1"/>
  <c r="AB656" i="1"/>
  <c r="AA656" i="1"/>
  <c r="Z656" i="1"/>
  <c r="V656" i="1"/>
  <c r="T656" i="1"/>
  <c r="S656" i="1"/>
  <c r="R656" i="1"/>
  <c r="Q656" i="1"/>
  <c r="AE655" i="1"/>
  <c r="AD655" i="1"/>
  <c r="AC655" i="1"/>
  <c r="AB655" i="1"/>
  <c r="AA655" i="1"/>
  <c r="Z655" i="1"/>
  <c r="V655" i="1"/>
  <c r="T655" i="1"/>
  <c r="S655" i="1"/>
  <c r="R655" i="1"/>
  <c r="Q655" i="1"/>
  <c r="AE654" i="1"/>
  <c r="AD654" i="1"/>
  <c r="AC654" i="1"/>
  <c r="AB654" i="1"/>
  <c r="AA654" i="1"/>
  <c r="Z654" i="1"/>
  <c r="V654" i="1"/>
  <c r="T654" i="1"/>
  <c r="S654" i="1"/>
  <c r="R654" i="1"/>
  <c r="Q654" i="1"/>
  <c r="AE653" i="1"/>
  <c r="AD653" i="1"/>
  <c r="AC653" i="1"/>
  <c r="AB653" i="1"/>
  <c r="AA653" i="1"/>
  <c r="Z653" i="1"/>
  <c r="V653" i="1"/>
  <c r="T653" i="1"/>
  <c r="S653" i="1"/>
  <c r="R653" i="1"/>
  <c r="Q653" i="1"/>
  <c r="AE652" i="1"/>
  <c r="AD652" i="1"/>
  <c r="AC652" i="1"/>
  <c r="AB652" i="1"/>
  <c r="AA652" i="1"/>
  <c r="Z652" i="1"/>
  <c r="V652" i="1"/>
  <c r="T652" i="1"/>
  <c r="S652" i="1"/>
  <c r="R652" i="1"/>
  <c r="Q652" i="1"/>
  <c r="AE651" i="1"/>
  <c r="AD651" i="1"/>
  <c r="AC651" i="1"/>
  <c r="AB651" i="1"/>
  <c r="AA651" i="1"/>
  <c r="Z651" i="1"/>
  <c r="V651" i="1"/>
  <c r="T651" i="1"/>
  <c r="S651" i="1"/>
  <c r="R651" i="1"/>
  <c r="Q651" i="1"/>
  <c r="AE650" i="1"/>
  <c r="AD650" i="1"/>
  <c r="AC650" i="1"/>
  <c r="AB650" i="1"/>
  <c r="AA650" i="1"/>
  <c r="Z650" i="1"/>
  <c r="V650" i="1"/>
  <c r="T650" i="1"/>
  <c r="S650" i="1"/>
  <c r="R650" i="1"/>
  <c r="Q650" i="1"/>
  <c r="AE649" i="1"/>
  <c r="AD649" i="1"/>
  <c r="AC649" i="1"/>
  <c r="AB649" i="1"/>
  <c r="AA649" i="1"/>
  <c r="Z649" i="1"/>
  <c r="V649" i="1"/>
  <c r="T649" i="1"/>
  <c r="S649" i="1"/>
  <c r="R649" i="1"/>
  <c r="Q649" i="1"/>
  <c r="AE648" i="1"/>
  <c r="AD648" i="1"/>
  <c r="AC648" i="1"/>
  <c r="AB648" i="1"/>
  <c r="AA648" i="1"/>
  <c r="Z648" i="1"/>
  <c r="V648" i="1"/>
  <c r="T648" i="1"/>
  <c r="S648" i="1"/>
  <c r="R648" i="1"/>
  <c r="Q648" i="1"/>
  <c r="AE647" i="1"/>
  <c r="AD647" i="1"/>
  <c r="AC647" i="1"/>
  <c r="AB647" i="1"/>
  <c r="AA647" i="1"/>
  <c r="Z647" i="1"/>
  <c r="V647" i="1"/>
  <c r="T647" i="1"/>
  <c r="S647" i="1"/>
  <c r="R647" i="1"/>
  <c r="Q647" i="1"/>
  <c r="AE646" i="1"/>
  <c r="AD646" i="1"/>
  <c r="AC646" i="1"/>
  <c r="AB646" i="1"/>
  <c r="AA646" i="1"/>
  <c r="Z646" i="1"/>
  <c r="V646" i="1"/>
  <c r="T646" i="1"/>
  <c r="S646" i="1"/>
  <c r="R646" i="1"/>
  <c r="Q646" i="1"/>
  <c r="AE645" i="1"/>
  <c r="AD645" i="1"/>
  <c r="AC645" i="1"/>
  <c r="AB645" i="1"/>
  <c r="AA645" i="1"/>
  <c r="Z645" i="1"/>
  <c r="V645" i="1"/>
  <c r="T645" i="1"/>
  <c r="S645" i="1"/>
  <c r="R645" i="1"/>
  <c r="Q645" i="1"/>
  <c r="AE644" i="1"/>
  <c r="AD644" i="1"/>
  <c r="AC644" i="1"/>
  <c r="AB644" i="1"/>
  <c r="AA644" i="1"/>
  <c r="Z644" i="1"/>
  <c r="V644" i="1"/>
  <c r="T644" i="1"/>
  <c r="S644" i="1"/>
  <c r="R644" i="1"/>
  <c r="Q644" i="1"/>
  <c r="AE643" i="1"/>
  <c r="AD643" i="1"/>
  <c r="AC643" i="1"/>
  <c r="AB643" i="1"/>
  <c r="AA643" i="1"/>
  <c r="Z643" i="1"/>
  <c r="V643" i="1"/>
  <c r="T643" i="1"/>
  <c r="S643" i="1"/>
  <c r="R643" i="1"/>
  <c r="Q643" i="1"/>
  <c r="AE642" i="1"/>
  <c r="AD642" i="1"/>
  <c r="AC642" i="1"/>
  <c r="AB642" i="1"/>
  <c r="AA642" i="1"/>
  <c r="Z642" i="1"/>
  <c r="V642" i="1"/>
  <c r="T642" i="1"/>
  <c r="S642" i="1"/>
  <c r="R642" i="1"/>
  <c r="Q642" i="1"/>
  <c r="AE641" i="1"/>
  <c r="AD641" i="1"/>
  <c r="AC641" i="1"/>
  <c r="AB641" i="1"/>
  <c r="AA641" i="1"/>
  <c r="Z641" i="1"/>
  <c r="V641" i="1"/>
  <c r="T641" i="1"/>
  <c r="S641" i="1"/>
  <c r="R641" i="1"/>
  <c r="Q641" i="1"/>
  <c r="AE640" i="1"/>
  <c r="AD640" i="1"/>
  <c r="AC640" i="1"/>
  <c r="AB640" i="1"/>
  <c r="AA640" i="1"/>
  <c r="Z640" i="1"/>
  <c r="V640" i="1"/>
  <c r="T640" i="1"/>
  <c r="S640" i="1"/>
  <c r="R640" i="1"/>
  <c r="Q640" i="1"/>
  <c r="AE639" i="1"/>
  <c r="AD639" i="1"/>
  <c r="AC639" i="1"/>
  <c r="AB639" i="1"/>
  <c r="AA639" i="1"/>
  <c r="Z639" i="1"/>
  <c r="V639" i="1"/>
  <c r="T639" i="1"/>
  <c r="S639" i="1"/>
  <c r="R639" i="1"/>
  <c r="Q639" i="1"/>
  <c r="AE638" i="1"/>
  <c r="AD638" i="1"/>
  <c r="AC638" i="1"/>
  <c r="AB638" i="1"/>
  <c r="AA638" i="1"/>
  <c r="Z638" i="1"/>
  <c r="V638" i="1"/>
  <c r="T638" i="1"/>
  <c r="S638" i="1"/>
  <c r="R638" i="1"/>
  <c r="Q638" i="1"/>
  <c r="AE637" i="1"/>
  <c r="AD637" i="1"/>
  <c r="AC637" i="1"/>
  <c r="AB637" i="1"/>
  <c r="AA637" i="1"/>
  <c r="Z637" i="1"/>
  <c r="V637" i="1"/>
  <c r="T637" i="1"/>
  <c r="S637" i="1"/>
  <c r="R637" i="1"/>
  <c r="Q637" i="1"/>
  <c r="AE636" i="1"/>
  <c r="AD636" i="1"/>
  <c r="AC636" i="1"/>
  <c r="AB636" i="1"/>
  <c r="AA636" i="1"/>
  <c r="Z636" i="1"/>
  <c r="V636" i="1"/>
  <c r="T636" i="1"/>
  <c r="S636" i="1"/>
  <c r="R636" i="1"/>
  <c r="Q636" i="1"/>
  <c r="AE635" i="1"/>
  <c r="AD635" i="1"/>
  <c r="AC635" i="1"/>
  <c r="AB635" i="1"/>
  <c r="AA635" i="1"/>
  <c r="Z635" i="1"/>
  <c r="V635" i="1"/>
  <c r="T635" i="1"/>
  <c r="S635" i="1"/>
  <c r="R635" i="1"/>
  <c r="Q635" i="1"/>
  <c r="AE634" i="1"/>
  <c r="AD634" i="1"/>
  <c r="AC634" i="1"/>
  <c r="AB634" i="1"/>
  <c r="AA634" i="1"/>
  <c r="Z634" i="1"/>
  <c r="V634" i="1"/>
  <c r="T634" i="1"/>
  <c r="S634" i="1"/>
  <c r="R634" i="1"/>
  <c r="Q634" i="1"/>
  <c r="AE633" i="1"/>
  <c r="AD633" i="1"/>
  <c r="AC633" i="1"/>
  <c r="AB633" i="1"/>
  <c r="AA633" i="1"/>
  <c r="Z633" i="1"/>
  <c r="V633" i="1"/>
  <c r="T633" i="1"/>
  <c r="S633" i="1"/>
  <c r="R633" i="1"/>
  <c r="Q633" i="1"/>
  <c r="AE632" i="1"/>
  <c r="AD632" i="1"/>
  <c r="AC632" i="1"/>
  <c r="AB632" i="1"/>
  <c r="AA632" i="1"/>
  <c r="Z632" i="1"/>
  <c r="V632" i="1"/>
  <c r="T632" i="1"/>
  <c r="S632" i="1"/>
  <c r="R632" i="1"/>
  <c r="Q632" i="1"/>
  <c r="AE631" i="1"/>
  <c r="AD631" i="1"/>
  <c r="AC631" i="1"/>
  <c r="AB631" i="1"/>
  <c r="AA631" i="1"/>
  <c r="Z631" i="1"/>
  <c r="V631" i="1"/>
  <c r="T631" i="1"/>
  <c r="S631" i="1"/>
  <c r="R631" i="1"/>
  <c r="Q631" i="1"/>
  <c r="AE630" i="1"/>
  <c r="AD630" i="1"/>
  <c r="AC630" i="1"/>
  <c r="AB630" i="1"/>
  <c r="AA630" i="1"/>
  <c r="Z630" i="1"/>
  <c r="V630" i="1"/>
  <c r="T630" i="1"/>
  <c r="S630" i="1"/>
  <c r="R630" i="1"/>
  <c r="Q630" i="1"/>
  <c r="AE629" i="1"/>
  <c r="AD629" i="1"/>
  <c r="AC629" i="1"/>
  <c r="AB629" i="1"/>
  <c r="AA629" i="1"/>
  <c r="Z629" i="1"/>
  <c r="V629" i="1"/>
  <c r="T629" i="1"/>
  <c r="S629" i="1"/>
  <c r="R629" i="1"/>
  <c r="Q629" i="1"/>
  <c r="AE628" i="1"/>
  <c r="AD628" i="1"/>
  <c r="AC628" i="1"/>
  <c r="AB628" i="1"/>
  <c r="AA628" i="1"/>
  <c r="Z628" i="1"/>
  <c r="V628" i="1"/>
  <c r="T628" i="1"/>
  <c r="S628" i="1"/>
  <c r="R628" i="1"/>
  <c r="Q628" i="1"/>
  <c r="AE627" i="1"/>
  <c r="AD627" i="1"/>
  <c r="AC627" i="1"/>
  <c r="AB627" i="1"/>
  <c r="AA627" i="1"/>
  <c r="Z627" i="1"/>
  <c r="V627" i="1"/>
  <c r="T627" i="1"/>
  <c r="S627" i="1"/>
  <c r="R627" i="1"/>
  <c r="Q627" i="1"/>
  <c r="AE626" i="1"/>
  <c r="AD626" i="1"/>
  <c r="AC626" i="1"/>
  <c r="AB626" i="1"/>
  <c r="AA626" i="1"/>
  <c r="Z626" i="1"/>
  <c r="V626" i="1"/>
  <c r="T626" i="1"/>
  <c r="S626" i="1"/>
  <c r="R626" i="1"/>
  <c r="Q626" i="1"/>
  <c r="AE625" i="1"/>
  <c r="AD625" i="1"/>
  <c r="AC625" i="1"/>
  <c r="AB625" i="1"/>
  <c r="AA625" i="1"/>
  <c r="Z625" i="1"/>
  <c r="V625" i="1"/>
  <c r="T625" i="1"/>
  <c r="S625" i="1"/>
  <c r="R625" i="1"/>
  <c r="Q625" i="1"/>
  <c r="AE624" i="1"/>
  <c r="AD624" i="1"/>
  <c r="AC624" i="1"/>
  <c r="AB624" i="1"/>
  <c r="AA624" i="1"/>
  <c r="Z624" i="1"/>
  <c r="V624" i="1"/>
  <c r="T624" i="1"/>
  <c r="S624" i="1"/>
  <c r="R624" i="1"/>
  <c r="Q624" i="1"/>
  <c r="AE623" i="1"/>
  <c r="AD623" i="1"/>
  <c r="AC623" i="1"/>
  <c r="AB623" i="1"/>
  <c r="AA623" i="1"/>
  <c r="Z623" i="1"/>
  <c r="V623" i="1"/>
  <c r="T623" i="1"/>
  <c r="S623" i="1"/>
  <c r="R623" i="1"/>
  <c r="Q623" i="1"/>
  <c r="AE622" i="1"/>
  <c r="AD622" i="1"/>
  <c r="AC622" i="1"/>
  <c r="AB622" i="1"/>
  <c r="AA622" i="1"/>
  <c r="Z622" i="1"/>
  <c r="V622" i="1"/>
  <c r="T622" i="1"/>
  <c r="S622" i="1"/>
  <c r="R622" i="1"/>
  <c r="Q622" i="1"/>
  <c r="AE621" i="1"/>
  <c r="AD621" i="1"/>
  <c r="AC621" i="1"/>
  <c r="AB621" i="1"/>
  <c r="AA621" i="1"/>
  <c r="Z621" i="1"/>
  <c r="V621" i="1"/>
  <c r="T621" i="1"/>
  <c r="S621" i="1"/>
  <c r="R621" i="1"/>
  <c r="Q621" i="1"/>
  <c r="AE620" i="1"/>
  <c r="AD620" i="1"/>
  <c r="AC620" i="1"/>
  <c r="AB620" i="1"/>
  <c r="AA620" i="1"/>
  <c r="Z620" i="1"/>
  <c r="V620" i="1"/>
  <c r="T620" i="1"/>
  <c r="S620" i="1"/>
  <c r="R620" i="1"/>
  <c r="Q620" i="1"/>
  <c r="AE619" i="1"/>
  <c r="AD619" i="1"/>
  <c r="AC619" i="1"/>
  <c r="AB619" i="1"/>
  <c r="AA619" i="1"/>
  <c r="Z619" i="1"/>
  <c r="V619" i="1"/>
  <c r="T619" i="1"/>
  <c r="S619" i="1"/>
  <c r="R619" i="1"/>
  <c r="Q619" i="1"/>
  <c r="AE618" i="1"/>
  <c r="AD618" i="1"/>
  <c r="AC618" i="1"/>
  <c r="AB618" i="1"/>
  <c r="AA618" i="1"/>
  <c r="Z618" i="1"/>
  <c r="V618" i="1"/>
  <c r="T618" i="1"/>
  <c r="S618" i="1"/>
  <c r="R618" i="1"/>
  <c r="Q618" i="1"/>
  <c r="AE617" i="1"/>
  <c r="AD617" i="1"/>
  <c r="AC617" i="1"/>
  <c r="AB617" i="1"/>
  <c r="AA617" i="1"/>
  <c r="Z617" i="1"/>
  <c r="V617" i="1"/>
  <c r="T617" i="1"/>
  <c r="S617" i="1"/>
  <c r="R617" i="1"/>
  <c r="Q617" i="1"/>
  <c r="AE616" i="1"/>
  <c r="AD616" i="1"/>
  <c r="AC616" i="1"/>
  <c r="AB616" i="1"/>
  <c r="AA616" i="1"/>
  <c r="Z616" i="1"/>
  <c r="V616" i="1"/>
  <c r="T616" i="1"/>
  <c r="S616" i="1"/>
  <c r="R616" i="1"/>
  <c r="Q616" i="1"/>
  <c r="AE615" i="1"/>
  <c r="AD615" i="1"/>
  <c r="AC615" i="1"/>
  <c r="AB615" i="1"/>
  <c r="AA615" i="1"/>
  <c r="Z615" i="1"/>
  <c r="V615" i="1"/>
  <c r="T615" i="1"/>
  <c r="S615" i="1"/>
  <c r="R615" i="1"/>
  <c r="Q615" i="1"/>
  <c r="AE614" i="1"/>
  <c r="AD614" i="1"/>
  <c r="AC614" i="1"/>
  <c r="AB614" i="1"/>
  <c r="AA614" i="1"/>
  <c r="Z614" i="1"/>
  <c r="V614" i="1"/>
  <c r="T614" i="1"/>
  <c r="S614" i="1"/>
  <c r="R614" i="1"/>
  <c r="Q614" i="1"/>
  <c r="AE613" i="1"/>
  <c r="AD613" i="1"/>
  <c r="AC613" i="1"/>
  <c r="AB613" i="1"/>
  <c r="AA613" i="1"/>
  <c r="Z613" i="1"/>
  <c r="V613" i="1"/>
  <c r="T613" i="1"/>
  <c r="S613" i="1"/>
  <c r="R613" i="1"/>
  <c r="Q613" i="1"/>
  <c r="AE612" i="1"/>
  <c r="AD612" i="1"/>
  <c r="AC612" i="1"/>
  <c r="AB612" i="1"/>
  <c r="AA612" i="1"/>
  <c r="Z612" i="1"/>
  <c r="V612" i="1"/>
  <c r="T612" i="1"/>
  <c r="S612" i="1"/>
  <c r="R612" i="1"/>
  <c r="Q612" i="1"/>
  <c r="AE611" i="1"/>
  <c r="AD611" i="1"/>
  <c r="AC611" i="1"/>
  <c r="AB611" i="1"/>
  <c r="AA611" i="1"/>
  <c r="Z611" i="1"/>
  <c r="V611" i="1"/>
  <c r="T611" i="1"/>
  <c r="S611" i="1"/>
  <c r="R611" i="1"/>
  <c r="Q611" i="1"/>
  <c r="AE610" i="1"/>
  <c r="AD610" i="1"/>
  <c r="AC610" i="1"/>
  <c r="AB610" i="1"/>
  <c r="AA610" i="1"/>
  <c r="Z610" i="1"/>
  <c r="V610" i="1"/>
  <c r="T610" i="1"/>
  <c r="S610" i="1"/>
  <c r="R610" i="1"/>
  <c r="Q610" i="1"/>
  <c r="AE609" i="1"/>
  <c r="AD609" i="1"/>
  <c r="AC609" i="1"/>
  <c r="AB609" i="1"/>
  <c r="AA609" i="1"/>
  <c r="Z609" i="1"/>
  <c r="V609" i="1"/>
  <c r="T609" i="1"/>
  <c r="S609" i="1"/>
  <c r="R609" i="1"/>
  <c r="Q609" i="1"/>
  <c r="AE608" i="1"/>
  <c r="AD608" i="1"/>
  <c r="AC608" i="1"/>
  <c r="AB608" i="1"/>
  <c r="AA608" i="1"/>
  <c r="Z608" i="1"/>
  <c r="V608" i="1"/>
  <c r="T608" i="1"/>
  <c r="S608" i="1"/>
  <c r="R608" i="1"/>
  <c r="Q608" i="1"/>
  <c r="AE607" i="1"/>
  <c r="AD607" i="1"/>
  <c r="AC607" i="1"/>
  <c r="AB607" i="1"/>
  <c r="AA607" i="1"/>
  <c r="Z607" i="1"/>
  <c r="V607" i="1"/>
  <c r="T607" i="1"/>
  <c r="S607" i="1"/>
  <c r="R607" i="1"/>
  <c r="Q607" i="1"/>
  <c r="AE606" i="1"/>
  <c r="AD606" i="1"/>
  <c r="AC606" i="1"/>
  <c r="AB606" i="1"/>
  <c r="AA606" i="1"/>
  <c r="Z606" i="1"/>
  <c r="V606" i="1"/>
  <c r="T606" i="1"/>
  <c r="S606" i="1"/>
  <c r="R606" i="1"/>
  <c r="Q606" i="1"/>
  <c r="AE605" i="1"/>
  <c r="AD605" i="1"/>
  <c r="AC605" i="1"/>
  <c r="AB605" i="1"/>
  <c r="AA605" i="1"/>
  <c r="Z605" i="1"/>
  <c r="V605" i="1"/>
  <c r="T605" i="1"/>
  <c r="S605" i="1"/>
  <c r="R605" i="1"/>
  <c r="Q605" i="1"/>
  <c r="AE604" i="1"/>
  <c r="AD604" i="1"/>
  <c r="AC604" i="1"/>
  <c r="AB604" i="1"/>
  <c r="AA604" i="1"/>
  <c r="Z604" i="1"/>
  <c r="V604" i="1"/>
  <c r="T604" i="1"/>
  <c r="S604" i="1"/>
  <c r="R604" i="1"/>
  <c r="Q604" i="1"/>
  <c r="AE603" i="1"/>
  <c r="AD603" i="1"/>
  <c r="AC603" i="1"/>
  <c r="AB603" i="1"/>
  <c r="AA603" i="1"/>
  <c r="Z603" i="1"/>
  <c r="V603" i="1"/>
  <c r="T603" i="1"/>
  <c r="S603" i="1"/>
  <c r="R603" i="1"/>
  <c r="Q603" i="1"/>
  <c r="AE602" i="1"/>
  <c r="AD602" i="1"/>
  <c r="AC602" i="1"/>
  <c r="AB602" i="1"/>
  <c r="AA602" i="1"/>
  <c r="Z602" i="1"/>
  <c r="V602" i="1"/>
  <c r="T602" i="1"/>
  <c r="S602" i="1"/>
  <c r="R602" i="1"/>
  <c r="Q602" i="1"/>
  <c r="AE601" i="1"/>
  <c r="AD601" i="1"/>
  <c r="AC601" i="1"/>
  <c r="AB601" i="1"/>
  <c r="AA601" i="1"/>
  <c r="Z601" i="1"/>
  <c r="V601" i="1"/>
  <c r="T601" i="1"/>
  <c r="S601" i="1"/>
  <c r="R601" i="1"/>
  <c r="Q601" i="1"/>
  <c r="AE600" i="1"/>
  <c r="AD600" i="1"/>
  <c r="AC600" i="1"/>
  <c r="AB600" i="1"/>
  <c r="AA600" i="1"/>
  <c r="Z600" i="1"/>
  <c r="V600" i="1"/>
  <c r="T600" i="1"/>
  <c r="S600" i="1"/>
  <c r="R600" i="1"/>
  <c r="Q600" i="1"/>
  <c r="AE599" i="1"/>
  <c r="AD599" i="1"/>
  <c r="AC599" i="1"/>
  <c r="AB599" i="1"/>
  <c r="AA599" i="1"/>
  <c r="Z599" i="1"/>
  <c r="V599" i="1"/>
  <c r="T599" i="1"/>
  <c r="S599" i="1"/>
  <c r="R599" i="1"/>
  <c r="Q599" i="1"/>
  <c r="AE598" i="1"/>
  <c r="AD598" i="1"/>
  <c r="AC598" i="1"/>
  <c r="AB598" i="1"/>
  <c r="AA598" i="1"/>
  <c r="Z598" i="1"/>
  <c r="V598" i="1"/>
  <c r="T598" i="1"/>
  <c r="S598" i="1"/>
  <c r="R598" i="1"/>
  <c r="Q598" i="1"/>
  <c r="AE597" i="1"/>
  <c r="AD597" i="1"/>
  <c r="AC597" i="1"/>
  <c r="AB597" i="1"/>
  <c r="AA597" i="1"/>
  <c r="Z597" i="1"/>
  <c r="V597" i="1"/>
  <c r="T597" i="1"/>
  <c r="S597" i="1"/>
  <c r="R597" i="1"/>
  <c r="Q597" i="1"/>
  <c r="AE596" i="1"/>
  <c r="AD596" i="1"/>
  <c r="AC596" i="1"/>
  <c r="AB596" i="1"/>
  <c r="AA596" i="1"/>
  <c r="Z596" i="1"/>
  <c r="V596" i="1"/>
  <c r="T596" i="1"/>
  <c r="S596" i="1"/>
  <c r="R596" i="1"/>
  <c r="Q596" i="1"/>
  <c r="AE595" i="1"/>
  <c r="AD595" i="1"/>
  <c r="AC595" i="1"/>
  <c r="AB595" i="1"/>
  <c r="AA595" i="1"/>
  <c r="Z595" i="1"/>
  <c r="V595" i="1"/>
  <c r="T595" i="1"/>
  <c r="S595" i="1"/>
  <c r="R595" i="1"/>
  <c r="Q595" i="1"/>
  <c r="AE594" i="1"/>
  <c r="AD594" i="1"/>
  <c r="AC594" i="1"/>
  <c r="AB594" i="1"/>
  <c r="AA594" i="1"/>
  <c r="Z594" i="1"/>
  <c r="V594" i="1"/>
  <c r="T594" i="1"/>
  <c r="S594" i="1"/>
  <c r="R594" i="1"/>
  <c r="Q594" i="1"/>
  <c r="AE593" i="1"/>
  <c r="AD593" i="1"/>
  <c r="AC593" i="1"/>
  <c r="AB593" i="1"/>
  <c r="AA593" i="1"/>
  <c r="Z593" i="1"/>
  <c r="V593" i="1"/>
  <c r="T593" i="1"/>
  <c r="S593" i="1"/>
  <c r="R593" i="1"/>
  <c r="Q593" i="1"/>
  <c r="AE592" i="1"/>
  <c r="AD592" i="1"/>
  <c r="AC592" i="1"/>
  <c r="AB592" i="1"/>
  <c r="AA592" i="1"/>
  <c r="Z592" i="1"/>
  <c r="V592" i="1"/>
  <c r="T592" i="1"/>
  <c r="S592" i="1"/>
  <c r="R592" i="1"/>
  <c r="Q592" i="1"/>
  <c r="AE591" i="1"/>
  <c r="AD591" i="1"/>
  <c r="AC591" i="1"/>
  <c r="AB591" i="1"/>
  <c r="AA591" i="1"/>
  <c r="Z591" i="1"/>
  <c r="V591" i="1"/>
  <c r="T591" i="1"/>
  <c r="S591" i="1"/>
  <c r="R591" i="1"/>
  <c r="Q591" i="1"/>
  <c r="AE590" i="1"/>
  <c r="AD590" i="1"/>
  <c r="AC590" i="1"/>
  <c r="AB590" i="1"/>
  <c r="AA590" i="1"/>
  <c r="Z590" i="1"/>
  <c r="V590" i="1"/>
  <c r="T590" i="1"/>
  <c r="S590" i="1"/>
  <c r="R590" i="1"/>
  <c r="Q590" i="1"/>
  <c r="AE589" i="1"/>
  <c r="AD589" i="1"/>
  <c r="AC589" i="1"/>
  <c r="AB589" i="1"/>
  <c r="AA589" i="1"/>
  <c r="Z589" i="1"/>
  <c r="V589" i="1"/>
  <c r="T589" i="1"/>
  <c r="S589" i="1"/>
  <c r="R589" i="1"/>
  <c r="Q589" i="1"/>
  <c r="AE588" i="1"/>
  <c r="AD588" i="1"/>
  <c r="AC588" i="1"/>
  <c r="AB588" i="1"/>
  <c r="AA588" i="1"/>
  <c r="Z588" i="1"/>
  <c r="V588" i="1"/>
  <c r="T588" i="1"/>
  <c r="S588" i="1"/>
  <c r="R588" i="1"/>
  <c r="Q588" i="1"/>
  <c r="AE587" i="1"/>
  <c r="AD587" i="1"/>
  <c r="AC587" i="1"/>
  <c r="AB587" i="1"/>
  <c r="AA587" i="1"/>
  <c r="Z587" i="1"/>
  <c r="V587" i="1"/>
  <c r="T587" i="1"/>
  <c r="S587" i="1"/>
  <c r="R587" i="1"/>
  <c r="Q587" i="1"/>
  <c r="AE586" i="1"/>
  <c r="AD586" i="1"/>
  <c r="AC586" i="1"/>
  <c r="AB586" i="1"/>
  <c r="AA586" i="1"/>
  <c r="Z586" i="1"/>
  <c r="V586" i="1"/>
  <c r="T586" i="1"/>
  <c r="S586" i="1"/>
  <c r="R586" i="1"/>
  <c r="Q586" i="1"/>
  <c r="AE585" i="1"/>
  <c r="AD585" i="1"/>
  <c r="AC585" i="1"/>
  <c r="AB585" i="1"/>
  <c r="AA585" i="1"/>
  <c r="Z585" i="1"/>
  <c r="V585" i="1"/>
  <c r="T585" i="1"/>
  <c r="S585" i="1"/>
  <c r="R585" i="1"/>
  <c r="Q585" i="1"/>
  <c r="AE584" i="1"/>
  <c r="AD584" i="1"/>
  <c r="AC584" i="1"/>
  <c r="AB584" i="1"/>
  <c r="AA584" i="1"/>
  <c r="Z584" i="1"/>
  <c r="V584" i="1"/>
  <c r="T584" i="1"/>
  <c r="S584" i="1"/>
  <c r="R584" i="1"/>
  <c r="Q584" i="1"/>
  <c r="AE583" i="1"/>
  <c r="AD583" i="1"/>
  <c r="AC583" i="1"/>
  <c r="AB583" i="1"/>
  <c r="AA583" i="1"/>
  <c r="Z583" i="1"/>
  <c r="V583" i="1"/>
  <c r="T583" i="1"/>
  <c r="S583" i="1"/>
  <c r="R583" i="1"/>
  <c r="Q583" i="1"/>
  <c r="AE582" i="1"/>
  <c r="AD582" i="1"/>
  <c r="AC582" i="1"/>
  <c r="AB582" i="1"/>
  <c r="AA582" i="1"/>
  <c r="Z582" i="1"/>
  <c r="V582" i="1"/>
  <c r="T582" i="1"/>
  <c r="S582" i="1"/>
  <c r="R582" i="1"/>
  <c r="Q582" i="1"/>
  <c r="AE581" i="1"/>
  <c r="AD581" i="1"/>
  <c r="AC581" i="1"/>
  <c r="AB581" i="1"/>
  <c r="AA581" i="1"/>
  <c r="Z581" i="1"/>
  <c r="V581" i="1"/>
  <c r="T581" i="1"/>
  <c r="S581" i="1"/>
  <c r="R581" i="1"/>
  <c r="Q581" i="1"/>
  <c r="AE580" i="1"/>
  <c r="AD580" i="1"/>
  <c r="AC580" i="1"/>
  <c r="AB580" i="1"/>
  <c r="AA580" i="1"/>
  <c r="Z580" i="1"/>
  <c r="V580" i="1"/>
  <c r="T580" i="1"/>
  <c r="S580" i="1"/>
  <c r="R580" i="1"/>
  <c r="Q580" i="1"/>
  <c r="AE579" i="1"/>
  <c r="AD579" i="1"/>
  <c r="AC579" i="1"/>
  <c r="AB579" i="1"/>
  <c r="AA579" i="1"/>
  <c r="Z579" i="1"/>
  <c r="V579" i="1"/>
  <c r="T579" i="1"/>
  <c r="S579" i="1"/>
  <c r="R579" i="1"/>
  <c r="Q579" i="1"/>
  <c r="AE578" i="1"/>
  <c r="AD578" i="1"/>
  <c r="AC578" i="1"/>
  <c r="AB578" i="1"/>
  <c r="AA578" i="1"/>
  <c r="Z578" i="1"/>
  <c r="V578" i="1"/>
  <c r="T578" i="1"/>
  <c r="S578" i="1"/>
  <c r="R578" i="1"/>
  <c r="Q578" i="1"/>
  <c r="AE577" i="1"/>
  <c r="AD577" i="1"/>
  <c r="AC577" i="1"/>
  <c r="AB577" i="1"/>
  <c r="AA577" i="1"/>
  <c r="Z577" i="1"/>
  <c r="V577" i="1"/>
  <c r="T577" i="1"/>
  <c r="S577" i="1"/>
  <c r="R577" i="1"/>
  <c r="Q577" i="1"/>
  <c r="AE576" i="1"/>
  <c r="AD576" i="1"/>
  <c r="AC576" i="1"/>
  <c r="AB576" i="1"/>
  <c r="AA576" i="1"/>
  <c r="Z576" i="1"/>
  <c r="V576" i="1"/>
  <c r="T576" i="1"/>
  <c r="S576" i="1"/>
  <c r="R576" i="1"/>
  <c r="Q576" i="1"/>
  <c r="AE575" i="1"/>
  <c r="AD575" i="1"/>
  <c r="AC575" i="1"/>
  <c r="AB575" i="1"/>
  <c r="AA575" i="1"/>
  <c r="Z575" i="1"/>
  <c r="V575" i="1"/>
  <c r="T575" i="1"/>
  <c r="S575" i="1"/>
  <c r="R575" i="1"/>
  <c r="Q575" i="1"/>
  <c r="AE574" i="1"/>
  <c r="AD574" i="1"/>
  <c r="AC574" i="1"/>
  <c r="AB574" i="1"/>
  <c r="AA574" i="1"/>
  <c r="Z574" i="1"/>
  <c r="V574" i="1"/>
  <c r="T574" i="1"/>
  <c r="S574" i="1"/>
  <c r="R574" i="1"/>
  <c r="Q574" i="1"/>
  <c r="AE573" i="1"/>
  <c r="AD573" i="1"/>
  <c r="AC573" i="1"/>
  <c r="AB573" i="1"/>
  <c r="AA573" i="1"/>
  <c r="Z573" i="1"/>
  <c r="V573" i="1"/>
  <c r="T573" i="1"/>
  <c r="S573" i="1"/>
  <c r="R573" i="1"/>
  <c r="Q573" i="1"/>
  <c r="AE572" i="1"/>
  <c r="AD572" i="1"/>
  <c r="AC572" i="1"/>
  <c r="AB572" i="1"/>
  <c r="AA572" i="1"/>
  <c r="Z572" i="1"/>
  <c r="V572" i="1"/>
  <c r="T572" i="1"/>
  <c r="S572" i="1"/>
  <c r="R572" i="1"/>
  <c r="Q572" i="1"/>
  <c r="AE571" i="1"/>
  <c r="AD571" i="1"/>
  <c r="AC571" i="1"/>
  <c r="AB571" i="1"/>
  <c r="AA571" i="1"/>
  <c r="Z571" i="1"/>
  <c r="V571" i="1"/>
  <c r="T571" i="1"/>
  <c r="S571" i="1"/>
  <c r="R571" i="1"/>
  <c r="Q571" i="1"/>
  <c r="AE570" i="1"/>
  <c r="AD570" i="1"/>
  <c r="AC570" i="1"/>
  <c r="AB570" i="1"/>
  <c r="AA570" i="1"/>
  <c r="Z570" i="1"/>
  <c r="V570" i="1"/>
  <c r="T570" i="1"/>
  <c r="S570" i="1"/>
  <c r="R570" i="1"/>
  <c r="Q570" i="1"/>
  <c r="AE569" i="1"/>
  <c r="AD569" i="1"/>
  <c r="AC569" i="1"/>
  <c r="AB569" i="1"/>
  <c r="AA569" i="1"/>
  <c r="Z569" i="1"/>
  <c r="V569" i="1"/>
  <c r="T569" i="1"/>
  <c r="S569" i="1"/>
  <c r="R569" i="1"/>
  <c r="Q569" i="1"/>
  <c r="AE568" i="1"/>
  <c r="AD568" i="1"/>
  <c r="AC568" i="1"/>
  <c r="AB568" i="1"/>
  <c r="AA568" i="1"/>
  <c r="Z568" i="1"/>
  <c r="V568" i="1"/>
  <c r="T568" i="1"/>
  <c r="S568" i="1"/>
  <c r="R568" i="1"/>
  <c r="Q568" i="1"/>
  <c r="AE567" i="1"/>
  <c r="AD567" i="1"/>
  <c r="AC567" i="1"/>
  <c r="AB567" i="1"/>
  <c r="AA567" i="1"/>
  <c r="Z567" i="1"/>
  <c r="V567" i="1"/>
  <c r="T567" i="1"/>
  <c r="S567" i="1"/>
  <c r="R567" i="1"/>
  <c r="Q567" i="1"/>
  <c r="AE566" i="1"/>
  <c r="AD566" i="1"/>
  <c r="AC566" i="1"/>
  <c r="AB566" i="1"/>
  <c r="AA566" i="1"/>
  <c r="Z566" i="1"/>
  <c r="V566" i="1"/>
  <c r="T566" i="1"/>
  <c r="S566" i="1"/>
  <c r="R566" i="1"/>
  <c r="Q566" i="1"/>
  <c r="AE565" i="1"/>
  <c r="AD565" i="1"/>
  <c r="AC565" i="1"/>
  <c r="AB565" i="1"/>
  <c r="AA565" i="1"/>
  <c r="Z565" i="1"/>
  <c r="V565" i="1"/>
  <c r="T565" i="1"/>
  <c r="S565" i="1"/>
  <c r="R565" i="1"/>
  <c r="Q565" i="1"/>
  <c r="AE564" i="1"/>
  <c r="AD564" i="1"/>
  <c r="AC564" i="1"/>
  <c r="AB564" i="1"/>
  <c r="AA564" i="1"/>
  <c r="Z564" i="1"/>
  <c r="V564" i="1"/>
  <c r="T564" i="1"/>
  <c r="S564" i="1"/>
  <c r="R564" i="1"/>
  <c r="Q564" i="1"/>
  <c r="AE563" i="1"/>
  <c r="AD563" i="1"/>
  <c r="AC563" i="1"/>
  <c r="AB563" i="1"/>
  <c r="AA563" i="1"/>
  <c r="Z563" i="1"/>
  <c r="V563" i="1"/>
  <c r="T563" i="1"/>
  <c r="S563" i="1"/>
  <c r="R563" i="1"/>
  <c r="Q563" i="1"/>
  <c r="AE562" i="1"/>
  <c r="AD562" i="1"/>
  <c r="AC562" i="1"/>
  <c r="AB562" i="1"/>
  <c r="AA562" i="1"/>
  <c r="Z562" i="1"/>
  <c r="V562" i="1"/>
  <c r="T562" i="1"/>
  <c r="S562" i="1"/>
  <c r="R562" i="1"/>
  <c r="Q562" i="1"/>
  <c r="AE561" i="1"/>
  <c r="AD561" i="1"/>
  <c r="AC561" i="1"/>
  <c r="AB561" i="1"/>
  <c r="AA561" i="1"/>
  <c r="Z561" i="1"/>
  <c r="V561" i="1"/>
  <c r="T561" i="1"/>
  <c r="S561" i="1"/>
  <c r="R561" i="1"/>
  <c r="Q561" i="1"/>
  <c r="AE560" i="1"/>
  <c r="AD560" i="1"/>
  <c r="AC560" i="1"/>
  <c r="AB560" i="1"/>
  <c r="AA560" i="1"/>
  <c r="Z560" i="1"/>
  <c r="V560" i="1"/>
  <c r="T560" i="1"/>
  <c r="S560" i="1"/>
  <c r="R560" i="1"/>
  <c r="Q560" i="1"/>
  <c r="AE559" i="1"/>
  <c r="AD559" i="1"/>
  <c r="AC559" i="1"/>
  <c r="AB559" i="1"/>
  <c r="AA559" i="1"/>
  <c r="Z559" i="1"/>
  <c r="V559" i="1"/>
  <c r="T559" i="1"/>
  <c r="S559" i="1"/>
  <c r="R559" i="1"/>
  <c r="Q559" i="1"/>
  <c r="AE558" i="1"/>
  <c r="AD558" i="1"/>
  <c r="AC558" i="1"/>
  <c r="AB558" i="1"/>
  <c r="AA558" i="1"/>
  <c r="Z558" i="1"/>
  <c r="V558" i="1"/>
  <c r="T558" i="1"/>
  <c r="S558" i="1"/>
  <c r="R558" i="1"/>
  <c r="Q558" i="1"/>
  <c r="AE557" i="1"/>
  <c r="AD557" i="1"/>
  <c r="AC557" i="1"/>
  <c r="AB557" i="1"/>
  <c r="AA557" i="1"/>
  <c r="Z557" i="1"/>
  <c r="V557" i="1"/>
  <c r="T557" i="1"/>
  <c r="S557" i="1"/>
  <c r="R557" i="1"/>
  <c r="Q557" i="1"/>
  <c r="AE556" i="1"/>
  <c r="AD556" i="1"/>
  <c r="AC556" i="1"/>
  <c r="AB556" i="1"/>
  <c r="AA556" i="1"/>
  <c r="Z556" i="1"/>
  <c r="V556" i="1"/>
  <c r="T556" i="1"/>
  <c r="S556" i="1"/>
  <c r="R556" i="1"/>
  <c r="Q556" i="1"/>
  <c r="AE555" i="1"/>
  <c r="AD555" i="1"/>
  <c r="AC555" i="1"/>
  <c r="AB555" i="1"/>
  <c r="AA555" i="1"/>
  <c r="Z555" i="1"/>
  <c r="V555" i="1"/>
  <c r="T555" i="1"/>
  <c r="S555" i="1"/>
  <c r="R555" i="1"/>
  <c r="Q555" i="1"/>
  <c r="AE554" i="1"/>
  <c r="AD554" i="1"/>
  <c r="AC554" i="1"/>
  <c r="AB554" i="1"/>
  <c r="AA554" i="1"/>
  <c r="Z554" i="1"/>
  <c r="V554" i="1"/>
  <c r="T554" i="1"/>
  <c r="S554" i="1"/>
  <c r="R554" i="1"/>
  <c r="Q554" i="1"/>
  <c r="AE553" i="1"/>
  <c r="AD553" i="1"/>
  <c r="AC553" i="1"/>
  <c r="AB553" i="1"/>
  <c r="AA553" i="1"/>
  <c r="Z553" i="1"/>
  <c r="V553" i="1"/>
  <c r="T553" i="1"/>
  <c r="S553" i="1"/>
  <c r="R553" i="1"/>
  <c r="Q553" i="1"/>
  <c r="AE552" i="1"/>
  <c r="AD552" i="1"/>
  <c r="AC552" i="1"/>
  <c r="AB552" i="1"/>
  <c r="AA552" i="1"/>
  <c r="Z552" i="1"/>
  <c r="V552" i="1"/>
  <c r="T552" i="1"/>
  <c r="S552" i="1"/>
  <c r="R552" i="1"/>
  <c r="Q552" i="1"/>
  <c r="AE551" i="1"/>
  <c r="AD551" i="1"/>
  <c r="AC551" i="1"/>
  <c r="AB551" i="1"/>
  <c r="AA551" i="1"/>
  <c r="Z551" i="1"/>
  <c r="V551" i="1"/>
  <c r="T551" i="1"/>
  <c r="S551" i="1"/>
  <c r="R551" i="1"/>
  <c r="Q551" i="1"/>
  <c r="AE550" i="1"/>
  <c r="AD550" i="1"/>
  <c r="AC550" i="1"/>
  <c r="AB550" i="1"/>
  <c r="AA550" i="1"/>
  <c r="Z550" i="1"/>
  <c r="V550" i="1"/>
  <c r="T550" i="1"/>
  <c r="S550" i="1"/>
  <c r="R550" i="1"/>
  <c r="Q550" i="1"/>
  <c r="AE549" i="1"/>
  <c r="AD549" i="1"/>
  <c r="AC549" i="1"/>
  <c r="AB549" i="1"/>
  <c r="AA549" i="1"/>
  <c r="Z549" i="1"/>
  <c r="V549" i="1"/>
  <c r="T549" i="1"/>
  <c r="S549" i="1"/>
  <c r="R549" i="1"/>
  <c r="Q549" i="1"/>
  <c r="AE548" i="1"/>
  <c r="AD548" i="1"/>
  <c r="AC548" i="1"/>
  <c r="AB548" i="1"/>
  <c r="AA548" i="1"/>
  <c r="Z548" i="1"/>
  <c r="V548" i="1"/>
  <c r="T548" i="1"/>
  <c r="S548" i="1"/>
  <c r="R548" i="1"/>
  <c r="Q548" i="1"/>
  <c r="AE547" i="1"/>
  <c r="AD547" i="1"/>
  <c r="AC547" i="1"/>
  <c r="AB547" i="1"/>
  <c r="AA547" i="1"/>
  <c r="Z547" i="1"/>
  <c r="V547" i="1"/>
  <c r="T547" i="1"/>
  <c r="S547" i="1"/>
  <c r="R547" i="1"/>
  <c r="Q547" i="1"/>
  <c r="AE546" i="1"/>
  <c r="AD546" i="1"/>
  <c r="AC546" i="1"/>
  <c r="AB546" i="1"/>
  <c r="AA546" i="1"/>
  <c r="Z546" i="1"/>
  <c r="V546" i="1"/>
  <c r="T546" i="1"/>
  <c r="S546" i="1"/>
  <c r="R546" i="1"/>
  <c r="Q546" i="1"/>
  <c r="AE545" i="1"/>
  <c r="AD545" i="1"/>
  <c r="AC545" i="1"/>
  <c r="AB545" i="1"/>
  <c r="AA545" i="1"/>
  <c r="Z545" i="1"/>
  <c r="V545" i="1"/>
  <c r="T545" i="1"/>
  <c r="S545" i="1"/>
  <c r="R545" i="1"/>
  <c r="Q545" i="1"/>
  <c r="AE544" i="1"/>
  <c r="AD544" i="1"/>
  <c r="AC544" i="1"/>
  <c r="AB544" i="1"/>
  <c r="AA544" i="1"/>
  <c r="Z544" i="1"/>
  <c r="V544" i="1"/>
  <c r="T544" i="1"/>
  <c r="S544" i="1"/>
  <c r="R544" i="1"/>
  <c r="Q544" i="1"/>
  <c r="AE543" i="1"/>
  <c r="AD543" i="1"/>
  <c r="AC543" i="1"/>
  <c r="AB543" i="1"/>
  <c r="AA543" i="1"/>
  <c r="Z543" i="1"/>
  <c r="V543" i="1"/>
  <c r="T543" i="1"/>
  <c r="S543" i="1"/>
  <c r="R543" i="1"/>
  <c r="Q543" i="1"/>
  <c r="AE542" i="1"/>
  <c r="AD542" i="1"/>
  <c r="AC542" i="1"/>
  <c r="AB542" i="1"/>
  <c r="AA542" i="1"/>
  <c r="Z542" i="1"/>
  <c r="V542" i="1"/>
  <c r="T542" i="1"/>
  <c r="S542" i="1"/>
  <c r="R542" i="1"/>
  <c r="Q542" i="1"/>
  <c r="AE541" i="1"/>
  <c r="AD541" i="1"/>
  <c r="AC541" i="1"/>
  <c r="AB541" i="1"/>
  <c r="AA541" i="1"/>
  <c r="Z541" i="1"/>
  <c r="V541" i="1"/>
  <c r="T541" i="1"/>
  <c r="S541" i="1"/>
  <c r="R541" i="1"/>
  <c r="Q541" i="1"/>
  <c r="AE540" i="1"/>
  <c r="AD540" i="1"/>
  <c r="AC540" i="1"/>
  <c r="AB540" i="1"/>
  <c r="AA540" i="1"/>
  <c r="Z540" i="1"/>
  <c r="V540" i="1"/>
  <c r="T540" i="1"/>
  <c r="S540" i="1"/>
  <c r="R540" i="1"/>
  <c r="Q540" i="1"/>
  <c r="AE539" i="1"/>
  <c r="AD539" i="1"/>
  <c r="AC539" i="1"/>
  <c r="AB539" i="1"/>
  <c r="AA539" i="1"/>
  <c r="Z539" i="1"/>
  <c r="V539" i="1"/>
  <c r="T539" i="1"/>
  <c r="S539" i="1"/>
  <c r="R539" i="1"/>
  <c r="Q539" i="1"/>
  <c r="AE538" i="1"/>
  <c r="AD538" i="1"/>
  <c r="AC538" i="1"/>
  <c r="AB538" i="1"/>
  <c r="AA538" i="1"/>
  <c r="Z538" i="1"/>
  <c r="V538" i="1"/>
  <c r="T538" i="1"/>
  <c r="S538" i="1"/>
  <c r="R538" i="1"/>
  <c r="Q538" i="1"/>
  <c r="AE537" i="1"/>
  <c r="AD537" i="1"/>
  <c r="AC537" i="1"/>
  <c r="AB537" i="1"/>
  <c r="AA537" i="1"/>
  <c r="Z537" i="1"/>
  <c r="V537" i="1"/>
  <c r="T537" i="1"/>
  <c r="S537" i="1"/>
  <c r="R537" i="1"/>
  <c r="Q537" i="1"/>
  <c r="AE536" i="1"/>
  <c r="AD536" i="1"/>
  <c r="AC536" i="1"/>
  <c r="AB536" i="1"/>
  <c r="AA536" i="1"/>
  <c r="Z536" i="1"/>
  <c r="V536" i="1"/>
  <c r="T536" i="1"/>
  <c r="S536" i="1"/>
  <c r="R536" i="1"/>
  <c r="Q536" i="1"/>
  <c r="AE535" i="1"/>
  <c r="AD535" i="1"/>
  <c r="AC535" i="1"/>
  <c r="AB535" i="1"/>
  <c r="AA535" i="1"/>
  <c r="Z535" i="1"/>
  <c r="V535" i="1"/>
  <c r="T535" i="1"/>
  <c r="S535" i="1"/>
  <c r="R535" i="1"/>
  <c r="Q535" i="1"/>
  <c r="AE534" i="1"/>
  <c r="AD534" i="1"/>
  <c r="AC534" i="1"/>
  <c r="AB534" i="1"/>
  <c r="AA534" i="1"/>
  <c r="Z534" i="1"/>
  <c r="V534" i="1"/>
  <c r="T534" i="1"/>
  <c r="S534" i="1"/>
  <c r="R534" i="1"/>
  <c r="Q534" i="1"/>
  <c r="AE533" i="1"/>
  <c r="AD533" i="1"/>
  <c r="AC533" i="1"/>
  <c r="AB533" i="1"/>
  <c r="AA533" i="1"/>
  <c r="Z533" i="1"/>
  <c r="V533" i="1"/>
  <c r="T533" i="1"/>
  <c r="S533" i="1"/>
  <c r="R533" i="1"/>
  <c r="Q533" i="1"/>
  <c r="AE532" i="1"/>
  <c r="AD532" i="1"/>
  <c r="AC532" i="1"/>
  <c r="AB532" i="1"/>
  <c r="AA532" i="1"/>
  <c r="Z532" i="1"/>
  <c r="V532" i="1"/>
  <c r="T532" i="1"/>
  <c r="S532" i="1"/>
  <c r="R532" i="1"/>
  <c r="Q532" i="1"/>
  <c r="AE531" i="1"/>
  <c r="AD531" i="1"/>
  <c r="AC531" i="1"/>
  <c r="AB531" i="1"/>
  <c r="AA531" i="1"/>
  <c r="Z531" i="1"/>
  <c r="V531" i="1"/>
  <c r="T531" i="1"/>
  <c r="S531" i="1"/>
  <c r="R531" i="1"/>
  <c r="Q531" i="1"/>
  <c r="AE530" i="1"/>
  <c r="AD530" i="1"/>
  <c r="AC530" i="1"/>
  <c r="AB530" i="1"/>
  <c r="AA530" i="1"/>
  <c r="Z530" i="1"/>
  <c r="V530" i="1"/>
  <c r="T530" i="1"/>
  <c r="S530" i="1"/>
  <c r="R530" i="1"/>
  <c r="Q530" i="1"/>
  <c r="AE529" i="1"/>
  <c r="AD529" i="1"/>
  <c r="AC529" i="1"/>
  <c r="AB529" i="1"/>
  <c r="AA529" i="1"/>
  <c r="Z529" i="1"/>
  <c r="V529" i="1"/>
  <c r="T529" i="1"/>
  <c r="S529" i="1"/>
  <c r="R529" i="1"/>
  <c r="Q529" i="1"/>
  <c r="AE528" i="1"/>
  <c r="AD528" i="1"/>
  <c r="AC528" i="1"/>
  <c r="AB528" i="1"/>
  <c r="AA528" i="1"/>
  <c r="Z528" i="1"/>
  <c r="V528" i="1"/>
  <c r="T528" i="1"/>
  <c r="S528" i="1"/>
  <c r="R528" i="1"/>
  <c r="Q528" i="1"/>
  <c r="AE527" i="1"/>
  <c r="AD527" i="1"/>
  <c r="AC527" i="1"/>
  <c r="AB527" i="1"/>
  <c r="AA527" i="1"/>
  <c r="Z527" i="1"/>
  <c r="V527" i="1"/>
  <c r="T527" i="1"/>
  <c r="S527" i="1"/>
  <c r="R527" i="1"/>
  <c r="Q527" i="1"/>
  <c r="AE526" i="1"/>
  <c r="AD526" i="1"/>
  <c r="AC526" i="1"/>
  <c r="AB526" i="1"/>
  <c r="AA526" i="1"/>
  <c r="Z526" i="1"/>
  <c r="V526" i="1"/>
  <c r="T526" i="1"/>
  <c r="S526" i="1"/>
  <c r="R526" i="1"/>
  <c r="Q526" i="1"/>
  <c r="AE525" i="1"/>
  <c r="AD525" i="1"/>
  <c r="AC525" i="1"/>
  <c r="AB525" i="1"/>
  <c r="AA525" i="1"/>
  <c r="Z525" i="1"/>
  <c r="V525" i="1"/>
  <c r="T525" i="1"/>
  <c r="S525" i="1"/>
  <c r="R525" i="1"/>
  <c r="Q525" i="1"/>
  <c r="AE524" i="1"/>
  <c r="AD524" i="1"/>
  <c r="AC524" i="1"/>
  <c r="AB524" i="1"/>
  <c r="AA524" i="1"/>
  <c r="Z524" i="1"/>
  <c r="V524" i="1"/>
  <c r="T524" i="1"/>
  <c r="S524" i="1"/>
  <c r="R524" i="1"/>
  <c r="Q524" i="1"/>
  <c r="AE523" i="1"/>
  <c r="AD523" i="1"/>
  <c r="AC523" i="1"/>
  <c r="AB523" i="1"/>
  <c r="AA523" i="1"/>
  <c r="Z523" i="1"/>
  <c r="V523" i="1"/>
  <c r="T523" i="1"/>
  <c r="S523" i="1"/>
  <c r="R523" i="1"/>
  <c r="Q523" i="1"/>
  <c r="AE522" i="1"/>
  <c r="AD522" i="1"/>
  <c r="AC522" i="1"/>
  <c r="AB522" i="1"/>
  <c r="AA522" i="1"/>
  <c r="Z522" i="1"/>
  <c r="V522" i="1"/>
  <c r="T522" i="1"/>
  <c r="S522" i="1"/>
  <c r="R522" i="1"/>
  <c r="Q522" i="1"/>
  <c r="AE521" i="1"/>
  <c r="AD521" i="1"/>
  <c r="AC521" i="1"/>
  <c r="AB521" i="1"/>
  <c r="AA521" i="1"/>
  <c r="Z521" i="1"/>
  <c r="V521" i="1"/>
  <c r="T521" i="1"/>
  <c r="S521" i="1"/>
  <c r="R521" i="1"/>
  <c r="Q521" i="1"/>
  <c r="AE520" i="1"/>
  <c r="AD520" i="1"/>
  <c r="AC520" i="1"/>
  <c r="AB520" i="1"/>
  <c r="AA520" i="1"/>
  <c r="Z520" i="1"/>
  <c r="V520" i="1"/>
  <c r="T520" i="1"/>
  <c r="S520" i="1"/>
  <c r="R520" i="1"/>
  <c r="Q520" i="1"/>
  <c r="AE519" i="1"/>
  <c r="AD519" i="1"/>
  <c r="AC519" i="1"/>
  <c r="AB519" i="1"/>
  <c r="AA519" i="1"/>
  <c r="Z519" i="1"/>
  <c r="V519" i="1"/>
  <c r="T519" i="1"/>
  <c r="S519" i="1"/>
  <c r="R519" i="1"/>
  <c r="Q519" i="1"/>
  <c r="AE518" i="1"/>
  <c r="AD518" i="1"/>
  <c r="AC518" i="1"/>
  <c r="AB518" i="1"/>
  <c r="AA518" i="1"/>
  <c r="Z518" i="1"/>
  <c r="V518" i="1"/>
  <c r="T518" i="1"/>
  <c r="S518" i="1"/>
  <c r="R518" i="1"/>
  <c r="Q518" i="1"/>
  <c r="AE517" i="1"/>
  <c r="AD517" i="1"/>
  <c r="AC517" i="1"/>
  <c r="AB517" i="1"/>
  <c r="AA517" i="1"/>
  <c r="Z517" i="1"/>
  <c r="V517" i="1"/>
  <c r="T517" i="1"/>
  <c r="S517" i="1"/>
  <c r="R517" i="1"/>
  <c r="Q517" i="1"/>
  <c r="AE516" i="1"/>
  <c r="AD516" i="1"/>
  <c r="AC516" i="1"/>
  <c r="AB516" i="1"/>
  <c r="AA516" i="1"/>
  <c r="Z516" i="1"/>
  <c r="V516" i="1"/>
  <c r="T516" i="1"/>
  <c r="S516" i="1"/>
  <c r="R516" i="1"/>
  <c r="Q516" i="1"/>
  <c r="AE515" i="1"/>
  <c r="AD515" i="1"/>
  <c r="AC515" i="1"/>
  <c r="AB515" i="1"/>
  <c r="AA515" i="1"/>
  <c r="Z515" i="1"/>
  <c r="V515" i="1"/>
  <c r="T515" i="1"/>
  <c r="S515" i="1"/>
  <c r="R515" i="1"/>
  <c r="Q515" i="1"/>
  <c r="AE514" i="1"/>
  <c r="AD514" i="1"/>
  <c r="AC514" i="1"/>
  <c r="AB514" i="1"/>
  <c r="AA514" i="1"/>
  <c r="Z514" i="1"/>
  <c r="V514" i="1"/>
  <c r="T514" i="1"/>
  <c r="S514" i="1"/>
  <c r="R514" i="1"/>
  <c r="Q514" i="1"/>
  <c r="AE513" i="1"/>
  <c r="AD513" i="1"/>
  <c r="AC513" i="1"/>
  <c r="AB513" i="1"/>
  <c r="AA513" i="1"/>
  <c r="Z513" i="1"/>
  <c r="V513" i="1"/>
  <c r="T513" i="1"/>
  <c r="S513" i="1"/>
  <c r="R513" i="1"/>
  <c r="Q513" i="1"/>
  <c r="AE512" i="1"/>
  <c r="AD512" i="1"/>
  <c r="AC512" i="1"/>
  <c r="AB512" i="1"/>
  <c r="AA512" i="1"/>
  <c r="Z512" i="1"/>
  <c r="V512" i="1"/>
  <c r="T512" i="1"/>
  <c r="S512" i="1"/>
  <c r="R512" i="1"/>
  <c r="Q512" i="1"/>
  <c r="AE511" i="1"/>
  <c r="AD511" i="1"/>
  <c r="AC511" i="1"/>
  <c r="AB511" i="1"/>
  <c r="AA511" i="1"/>
  <c r="Z511" i="1"/>
  <c r="V511" i="1"/>
  <c r="T511" i="1"/>
  <c r="S511" i="1"/>
  <c r="R511" i="1"/>
  <c r="Q511" i="1"/>
  <c r="AE510" i="1"/>
  <c r="AD510" i="1"/>
  <c r="AC510" i="1"/>
  <c r="AB510" i="1"/>
  <c r="AA510" i="1"/>
  <c r="Z510" i="1"/>
  <c r="V510" i="1"/>
  <c r="T510" i="1"/>
  <c r="S510" i="1"/>
  <c r="R510" i="1"/>
  <c r="Q510" i="1"/>
  <c r="AE509" i="1"/>
  <c r="AD509" i="1"/>
  <c r="AC509" i="1"/>
  <c r="AB509" i="1"/>
  <c r="AA509" i="1"/>
  <c r="Z509" i="1"/>
  <c r="V509" i="1"/>
  <c r="T509" i="1"/>
  <c r="S509" i="1"/>
  <c r="R509" i="1"/>
  <c r="Q509" i="1"/>
  <c r="AE508" i="1"/>
  <c r="AD508" i="1"/>
  <c r="AC508" i="1"/>
  <c r="AB508" i="1"/>
  <c r="AA508" i="1"/>
  <c r="Z508" i="1"/>
  <c r="V508" i="1"/>
  <c r="T508" i="1"/>
  <c r="S508" i="1"/>
  <c r="R508" i="1"/>
  <c r="Q508" i="1"/>
  <c r="AE507" i="1"/>
  <c r="AD507" i="1"/>
  <c r="AC507" i="1"/>
  <c r="AB507" i="1"/>
  <c r="AA507" i="1"/>
  <c r="Z507" i="1"/>
  <c r="V507" i="1"/>
  <c r="T507" i="1"/>
  <c r="S507" i="1"/>
  <c r="R507" i="1"/>
  <c r="Q507" i="1"/>
  <c r="AE506" i="1"/>
  <c r="AD506" i="1"/>
  <c r="AC506" i="1"/>
  <c r="AB506" i="1"/>
  <c r="AA506" i="1"/>
  <c r="Z506" i="1"/>
  <c r="V506" i="1"/>
  <c r="T506" i="1"/>
  <c r="S506" i="1"/>
  <c r="R506" i="1"/>
  <c r="Q506" i="1"/>
  <c r="AE505" i="1"/>
  <c r="AD505" i="1"/>
  <c r="AC505" i="1"/>
  <c r="AB505" i="1"/>
  <c r="AA505" i="1"/>
  <c r="Z505" i="1"/>
  <c r="V505" i="1"/>
  <c r="T505" i="1"/>
  <c r="S505" i="1"/>
  <c r="R505" i="1"/>
  <c r="Q505" i="1"/>
  <c r="AE504" i="1"/>
  <c r="AD504" i="1"/>
  <c r="AC504" i="1"/>
  <c r="AB504" i="1"/>
  <c r="AA504" i="1"/>
  <c r="Z504" i="1"/>
  <c r="V504" i="1"/>
  <c r="T504" i="1"/>
  <c r="S504" i="1"/>
  <c r="R504" i="1"/>
  <c r="Q504" i="1"/>
  <c r="AE503" i="1"/>
  <c r="AD503" i="1"/>
  <c r="AC503" i="1"/>
  <c r="AB503" i="1"/>
  <c r="AA503" i="1"/>
  <c r="Z503" i="1"/>
  <c r="V503" i="1"/>
  <c r="T503" i="1"/>
  <c r="S503" i="1"/>
  <c r="R503" i="1"/>
  <c r="Q503" i="1"/>
  <c r="AE502" i="1"/>
  <c r="AD502" i="1"/>
  <c r="AC502" i="1"/>
  <c r="AB502" i="1"/>
  <c r="AA502" i="1"/>
  <c r="Z502" i="1"/>
  <c r="V502" i="1"/>
  <c r="T502" i="1"/>
  <c r="S502" i="1"/>
  <c r="R502" i="1"/>
  <c r="Q502" i="1"/>
  <c r="AE501" i="1"/>
  <c r="AD501" i="1"/>
  <c r="AC501" i="1"/>
  <c r="AB501" i="1"/>
  <c r="AA501" i="1"/>
  <c r="Z501" i="1"/>
  <c r="V501" i="1"/>
  <c r="T501" i="1"/>
  <c r="S501" i="1"/>
  <c r="R501" i="1"/>
  <c r="Q501" i="1"/>
  <c r="AE500" i="1"/>
  <c r="AD500" i="1"/>
  <c r="AC500" i="1"/>
  <c r="AB500" i="1"/>
  <c r="AA500" i="1"/>
  <c r="Z500" i="1"/>
  <c r="V500" i="1"/>
  <c r="T500" i="1"/>
  <c r="S500" i="1"/>
  <c r="R500" i="1"/>
  <c r="Q500" i="1"/>
  <c r="AE499" i="1"/>
  <c r="AD499" i="1"/>
  <c r="AC499" i="1"/>
  <c r="AB499" i="1"/>
  <c r="AA499" i="1"/>
  <c r="Z499" i="1"/>
  <c r="V499" i="1"/>
  <c r="T499" i="1"/>
  <c r="S499" i="1"/>
  <c r="R499" i="1"/>
  <c r="Q499" i="1"/>
  <c r="AE498" i="1"/>
  <c r="AD498" i="1"/>
  <c r="AC498" i="1"/>
  <c r="AB498" i="1"/>
  <c r="AA498" i="1"/>
  <c r="Z498" i="1"/>
  <c r="V498" i="1"/>
  <c r="T498" i="1"/>
  <c r="S498" i="1"/>
  <c r="R498" i="1"/>
  <c r="Q498" i="1"/>
  <c r="AE497" i="1"/>
  <c r="AD497" i="1"/>
  <c r="AC497" i="1"/>
  <c r="AB497" i="1"/>
  <c r="AA497" i="1"/>
  <c r="Z497" i="1"/>
  <c r="V497" i="1"/>
  <c r="T497" i="1"/>
  <c r="S497" i="1"/>
  <c r="R497" i="1"/>
  <c r="Q497" i="1"/>
  <c r="AE496" i="1"/>
  <c r="AD496" i="1"/>
  <c r="AC496" i="1"/>
  <c r="AB496" i="1"/>
  <c r="AA496" i="1"/>
  <c r="Z496" i="1"/>
  <c r="V496" i="1"/>
  <c r="T496" i="1"/>
  <c r="S496" i="1"/>
  <c r="R496" i="1"/>
  <c r="Q496" i="1"/>
  <c r="AE495" i="1"/>
  <c r="AD495" i="1"/>
  <c r="AC495" i="1"/>
  <c r="AB495" i="1"/>
  <c r="AA495" i="1"/>
  <c r="Z495" i="1"/>
  <c r="V495" i="1"/>
  <c r="T495" i="1"/>
  <c r="S495" i="1"/>
  <c r="R495" i="1"/>
  <c r="Q495" i="1"/>
  <c r="AE494" i="1"/>
  <c r="AD494" i="1"/>
  <c r="AC494" i="1"/>
  <c r="AB494" i="1"/>
  <c r="AA494" i="1"/>
  <c r="Z494" i="1"/>
  <c r="V494" i="1"/>
  <c r="T494" i="1"/>
  <c r="S494" i="1"/>
  <c r="R494" i="1"/>
  <c r="Q494" i="1"/>
  <c r="AE493" i="1"/>
  <c r="AD493" i="1"/>
  <c r="AC493" i="1"/>
  <c r="AB493" i="1"/>
  <c r="AA493" i="1"/>
  <c r="Z493" i="1"/>
  <c r="V493" i="1"/>
  <c r="T493" i="1"/>
  <c r="S493" i="1"/>
  <c r="R493" i="1"/>
  <c r="Q493" i="1"/>
  <c r="AE492" i="1"/>
  <c r="AD492" i="1"/>
  <c r="AC492" i="1"/>
  <c r="AB492" i="1"/>
  <c r="AA492" i="1"/>
  <c r="Z492" i="1"/>
  <c r="V492" i="1"/>
  <c r="T492" i="1"/>
  <c r="S492" i="1"/>
  <c r="R492" i="1"/>
  <c r="Q492" i="1"/>
  <c r="AE491" i="1"/>
  <c r="AD491" i="1"/>
  <c r="AC491" i="1"/>
  <c r="AB491" i="1"/>
  <c r="AA491" i="1"/>
  <c r="Z491" i="1"/>
  <c r="V491" i="1"/>
  <c r="T491" i="1"/>
  <c r="S491" i="1"/>
  <c r="R491" i="1"/>
  <c r="Q491" i="1"/>
  <c r="AE490" i="1"/>
  <c r="AD490" i="1"/>
  <c r="AC490" i="1"/>
  <c r="AB490" i="1"/>
  <c r="AA490" i="1"/>
  <c r="Z490" i="1"/>
  <c r="V490" i="1"/>
  <c r="T490" i="1"/>
  <c r="S490" i="1"/>
  <c r="R490" i="1"/>
  <c r="Q490" i="1"/>
  <c r="AE489" i="1"/>
  <c r="AD489" i="1"/>
  <c r="AC489" i="1"/>
  <c r="AB489" i="1"/>
  <c r="AA489" i="1"/>
  <c r="Z489" i="1"/>
  <c r="V489" i="1"/>
  <c r="T489" i="1"/>
  <c r="S489" i="1"/>
  <c r="R489" i="1"/>
  <c r="Q489" i="1"/>
  <c r="AE488" i="1"/>
  <c r="AD488" i="1"/>
  <c r="AC488" i="1"/>
  <c r="AB488" i="1"/>
  <c r="AA488" i="1"/>
  <c r="Z488" i="1"/>
  <c r="V488" i="1"/>
  <c r="T488" i="1"/>
  <c r="S488" i="1"/>
  <c r="R488" i="1"/>
  <c r="Q488" i="1"/>
  <c r="AE487" i="1"/>
  <c r="AD487" i="1"/>
  <c r="AC487" i="1"/>
  <c r="AB487" i="1"/>
  <c r="AA487" i="1"/>
  <c r="Z487" i="1"/>
  <c r="V487" i="1"/>
  <c r="T487" i="1"/>
  <c r="S487" i="1"/>
  <c r="R487" i="1"/>
  <c r="Q487" i="1"/>
  <c r="AE486" i="1"/>
  <c r="AD486" i="1"/>
  <c r="AC486" i="1"/>
  <c r="AB486" i="1"/>
  <c r="AA486" i="1"/>
  <c r="Z486" i="1"/>
  <c r="V486" i="1"/>
  <c r="T486" i="1"/>
  <c r="S486" i="1"/>
  <c r="R486" i="1"/>
  <c r="Q486" i="1"/>
  <c r="AE485" i="1"/>
  <c r="AD485" i="1"/>
  <c r="AC485" i="1"/>
  <c r="AB485" i="1"/>
  <c r="AA485" i="1"/>
  <c r="Z485" i="1"/>
  <c r="V485" i="1"/>
  <c r="T485" i="1"/>
  <c r="S485" i="1"/>
  <c r="R485" i="1"/>
  <c r="Q485" i="1"/>
  <c r="AE484" i="1"/>
  <c r="AD484" i="1"/>
  <c r="AC484" i="1"/>
  <c r="AB484" i="1"/>
  <c r="AA484" i="1"/>
  <c r="Z484" i="1"/>
  <c r="V484" i="1"/>
  <c r="T484" i="1"/>
  <c r="S484" i="1"/>
  <c r="R484" i="1"/>
  <c r="Q484" i="1"/>
  <c r="AE483" i="1"/>
  <c r="AD483" i="1"/>
  <c r="AC483" i="1"/>
  <c r="AB483" i="1"/>
  <c r="AA483" i="1"/>
  <c r="Z483" i="1"/>
  <c r="V483" i="1"/>
  <c r="T483" i="1"/>
  <c r="S483" i="1"/>
  <c r="R483" i="1"/>
  <c r="Q483" i="1"/>
  <c r="AE482" i="1"/>
  <c r="AD482" i="1"/>
  <c r="AC482" i="1"/>
  <c r="AB482" i="1"/>
  <c r="AA482" i="1"/>
  <c r="Z482" i="1"/>
  <c r="V482" i="1"/>
  <c r="T482" i="1"/>
  <c r="S482" i="1"/>
  <c r="R482" i="1"/>
  <c r="Q482" i="1"/>
  <c r="AE481" i="1"/>
  <c r="AD481" i="1"/>
  <c r="AC481" i="1"/>
  <c r="AB481" i="1"/>
  <c r="AA481" i="1"/>
  <c r="Z481" i="1"/>
  <c r="V481" i="1"/>
  <c r="T481" i="1"/>
  <c r="S481" i="1"/>
  <c r="R481" i="1"/>
  <c r="Q481" i="1"/>
  <c r="AE480" i="1"/>
  <c r="AD480" i="1"/>
  <c r="AC480" i="1"/>
  <c r="AB480" i="1"/>
  <c r="AA480" i="1"/>
  <c r="Z480" i="1"/>
  <c r="V480" i="1"/>
  <c r="T480" i="1"/>
  <c r="S480" i="1"/>
  <c r="R480" i="1"/>
  <c r="Q480" i="1"/>
  <c r="AE479" i="1"/>
  <c r="AD479" i="1"/>
  <c r="AC479" i="1"/>
  <c r="AB479" i="1"/>
  <c r="AA479" i="1"/>
  <c r="Z479" i="1"/>
  <c r="V479" i="1"/>
  <c r="T479" i="1"/>
  <c r="S479" i="1"/>
  <c r="R479" i="1"/>
  <c r="Q479" i="1"/>
  <c r="AE478" i="1"/>
  <c r="AD478" i="1"/>
  <c r="AC478" i="1"/>
  <c r="AB478" i="1"/>
  <c r="AA478" i="1"/>
  <c r="Z478" i="1"/>
  <c r="V478" i="1"/>
  <c r="T478" i="1"/>
  <c r="S478" i="1"/>
  <c r="R478" i="1"/>
  <c r="Q478" i="1"/>
  <c r="AE477" i="1"/>
  <c r="AD477" i="1"/>
  <c r="AC477" i="1"/>
  <c r="AB477" i="1"/>
  <c r="AA477" i="1"/>
  <c r="Z477" i="1"/>
  <c r="V477" i="1"/>
  <c r="T477" i="1"/>
  <c r="S477" i="1"/>
  <c r="R477" i="1"/>
  <c r="Q477" i="1"/>
  <c r="AE476" i="1"/>
  <c r="AD476" i="1"/>
  <c r="AC476" i="1"/>
  <c r="AB476" i="1"/>
  <c r="AA476" i="1"/>
  <c r="Z476" i="1"/>
  <c r="V476" i="1"/>
  <c r="T476" i="1"/>
  <c r="S476" i="1"/>
  <c r="R476" i="1"/>
  <c r="Q476" i="1"/>
  <c r="AE475" i="1"/>
  <c r="AD475" i="1"/>
  <c r="AC475" i="1"/>
  <c r="AB475" i="1"/>
  <c r="AA475" i="1"/>
  <c r="Z475" i="1"/>
  <c r="V475" i="1"/>
  <c r="T475" i="1"/>
  <c r="S475" i="1"/>
  <c r="R475" i="1"/>
  <c r="Q475" i="1"/>
  <c r="AE474" i="1"/>
  <c r="AD474" i="1"/>
  <c r="AC474" i="1"/>
  <c r="AB474" i="1"/>
  <c r="AA474" i="1"/>
  <c r="Z474" i="1"/>
  <c r="V474" i="1"/>
  <c r="T474" i="1"/>
  <c r="S474" i="1"/>
  <c r="R474" i="1"/>
  <c r="Q474" i="1"/>
  <c r="AE473" i="1"/>
  <c r="AD473" i="1"/>
  <c r="AC473" i="1"/>
  <c r="AB473" i="1"/>
  <c r="AA473" i="1"/>
  <c r="Z473" i="1"/>
  <c r="V473" i="1"/>
  <c r="T473" i="1"/>
  <c r="S473" i="1"/>
  <c r="R473" i="1"/>
  <c r="Q473" i="1"/>
  <c r="AE472" i="1"/>
  <c r="AD472" i="1"/>
  <c r="AC472" i="1"/>
  <c r="AB472" i="1"/>
  <c r="AA472" i="1"/>
  <c r="Z472" i="1"/>
  <c r="V472" i="1"/>
  <c r="T472" i="1"/>
  <c r="S472" i="1"/>
  <c r="R472" i="1"/>
  <c r="Q472" i="1"/>
  <c r="AE471" i="1"/>
  <c r="AD471" i="1"/>
  <c r="AC471" i="1"/>
  <c r="AB471" i="1"/>
  <c r="AA471" i="1"/>
  <c r="Z471" i="1"/>
  <c r="V471" i="1"/>
  <c r="T471" i="1"/>
  <c r="S471" i="1"/>
  <c r="R471" i="1"/>
  <c r="Q471" i="1"/>
  <c r="AE470" i="1"/>
  <c r="AD470" i="1"/>
  <c r="AC470" i="1"/>
  <c r="AB470" i="1"/>
  <c r="AA470" i="1"/>
  <c r="Z470" i="1"/>
  <c r="V470" i="1"/>
  <c r="T470" i="1"/>
  <c r="S470" i="1"/>
  <c r="R470" i="1"/>
  <c r="Q470" i="1"/>
  <c r="AE469" i="1"/>
  <c r="AD469" i="1"/>
  <c r="AC469" i="1"/>
  <c r="AB469" i="1"/>
  <c r="AA469" i="1"/>
  <c r="Z469" i="1"/>
  <c r="V469" i="1"/>
  <c r="T469" i="1"/>
  <c r="S469" i="1"/>
  <c r="R469" i="1"/>
  <c r="Q469" i="1"/>
  <c r="AE468" i="1"/>
  <c r="AD468" i="1"/>
  <c r="AC468" i="1"/>
  <c r="AB468" i="1"/>
  <c r="AA468" i="1"/>
  <c r="Z468" i="1"/>
  <c r="V468" i="1"/>
  <c r="T468" i="1"/>
  <c r="S468" i="1"/>
  <c r="R468" i="1"/>
  <c r="Q468" i="1"/>
  <c r="AE467" i="1"/>
  <c r="AD467" i="1"/>
  <c r="AC467" i="1"/>
  <c r="AB467" i="1"/>
  <c r="AA467" i="1"/>
  <c r="Z467" i="1"/>
  <c r="V467" i="1"/>
  <c r="T467" i="1"/>
  <c r="S467" i="1"/>
  <c r="R467" i="1"/>
  <c r="Q467" i="1"/>
  <c r="AE466" i="1"/>
  <c r="AD466" i="1"/>
  <c r="AC466" i="1"/>
  <c r="AB466" i="1"/>
  <c r="AA466" i="1"/>
  <c r="Z466" i="1"/>
  <c r="V466" i="1"/>
  <c r="T466" i="1"/>
  <c r="S466" i="1"/>
  <c r="R466" i="1"/>
  <c r="Q466" i="1"/>
  <c r="AE465" i="1"/>
  <c r="AD465" i="1"/>
  <c r="AC465" i="1"/>
  <c r="AB465" i="1"/>
  <c r="AA465" i="1"/>
  <c r="Z465" i="1"/>
  <c r="V465" i="1"/>
  <c r="T465" i="1"/>
  <c r="S465" i="1"/>
  <c r="R465" i="1"/>
  <c r="Q465" i="1"/>
  <c r="AE464" i="1"/>
  <c r="AD464" i="1"/>
  <c r="AC464" i="1"/>
  <c r="AB464" i="1"/>
  <c r="AA464" i="1"/>
  <c r="Z464" i="1"/>
  <c r="V464" i="1"/>
  <c r="T464" i="1"/>
  <c r="S464" i="1"/>
  <c r="R464" i="1"/>
  <c r="Q464" i="1"/>
  <c r="AE463" i="1"/>
  <c r="AD463" i="1"/>
  <c r="AC463" i="1"/>
  <c r="AB463" i="1"/>
  <c r="AA463" i="1"/>
  <c r="Z463" i="1"/>
  <c r="V463" i="1"/>
  <c r="T463" i="1"/>
  <c r="S463" i="1"/>
  <c r="R463" i="1"/>
  <c r="Q463" i="1"/>
  <c r="AE462" i="1"/>
  <c r="AD462" i="1"/>
  <c r="AC462" i="1"/>
  <c r="AB462" i="1"/>
  <c r="AA462" i="1"/>
  <c r="Z462" i="1"/>
  <c r="V462" i="1"/>
  <c r="T462" i="1"/>
  <c r="S462" i="1"/>
  <c r="R462" i="1"/>
  <c r="Q462" i="1"/>
  <c r="AE461" i="1"/>
  <c r="AD461" i="1"/>
  <c r="AC461" i="1"/>
  <c r="AB461" i="1"/>
  <c r="AA461" i="1"/>
  <c r="Z461" i="1"/>
  <c r="V461" i="1"/>
  <c r="T461" i="1"/>
  <c r="S461" i="1"/>
  <c r="R461" i="1"/>
  <c r="Q461" i="1"/>
  <c r="AE460" i="1"/>
  <c r="AD460" i="1"/>
  <c r="AC460" i="1"/>
  <c r="AB460" i="1"/>
  <c r="AA460" i="1"/>
  <c r="Z460" i="1"/>
  <c r="V460" i="1"/>
  <c r="T460" i="1"/>
  <c r="S460" i="1"/>
  <c r="R460" i="1"/>
  <c r="Q460" i="1"/>
  <c r="AE459" i="1"/>
  <c r="AD459" i="1"/>
  <c r="AC459" i="1"/>
  <c r="AB459" i="1"/>
  <c r="AA459" i="1"/>
  <c r="Z459" i="1"/>
  <c r="V459" i="1"/>
  <c r="T459" i="1"/>
  <c r="S459" i="1"/>
  <c r="R459" i="1"/>
  <c r="Q459" i="1"/>
  <c r="AE458" i="1"/>
  <c r="AD458" i="1"/>
  <c r="AC458" i="1"/>
  <c r="AB458" i="1"/>
  <c r="AA458" i="1"/>
  <c r="Z458" i="1"/>
  <c r="V458" i="1"/>
  <c r="T458" i="1"/>
  <c r="S458" i="1"/>
  <c r="R458" i="1"/>
  <c r="Q458" i="1"/>
  <c r="AE457" i="1"/>
  <c r="AD457" i="1"/>
  <c r="AC457" i="1"/>
  <c r="AB457" i="1"/>
  <c r="AA457" i="1"/>
  <c r="Z457" i="1"/>
  <c r="V457" i="1"/>
  <c r="T457" i="1"/>
  <c r="S457" i="1"/>
  <c r="R457" i="1"/>
  <c r="Q457" i="1"/>
  <c r="AE456" i="1"/>
  <c r="AD456" i="1"/>
  <c r="AC456" i="1"/>
  <c r="AB456" i="1"/>
  <c r="AA456" i="1"/>
  <c r="Z456" i="1"/>
  <c r="V456" i="1"/>
  <c r="T456" i="1"/>
  <c r="S456" i="1"/>
  <c r="R456" i="1"/>
  <c r="Q456" i="1"/>
  <c r="AE455" i="1"/>
  <c r="AD455" i="1"/>
  <c r="AC455" i="1"/>
  <c r="AB455" i="1"/>
  <c r="AA455" i="1"/>
  <c r="Z455" i="1"/>
  <c r="V455" i="1"/>
  <c r="T455" i="1"/>
  <c r="S455" i="1"/>
  <c r="R455" i="1"/>
  <c r="Q455" i="1"/>
  <c r="AE454" i="1"/>
  <c r="AD454" i="1"/>
  <c r="AC454" i="1"/>
  <c r="AB454" i="1"/>
  <c r="AA454" i="1"/>
  <c r="Z454" i="1"/>
  <c r="V454" i="1"/>
  <c r="T454" i="1"/>
  <c r="S454" i="1"/>
  <c r="R454" i="1"/>
  <c r="Q454" i="1"/>
  <c r="AE453" i="1"/>
  <c r="AD453" i="1"/>
  <c r="AC453" i="1"/>
  <c r="AB453" i="1"/>
  <c r="AA453" i="1"/>
  <c r="Z453" i="1"/>
  <c r="V453" i="1"/>
  <c r="T453" i="1"/>
  <c r="S453" i="1"/>
  <c r="R453" i="1"/>
  <c r="Q453" i="1"/>
  <c r="AE452" i="1"/>
  <c r="AD452" i="1"/>
  <c r="AC452" i="1"/>
  <c r="AB452" i="1"/>
  <c r="AA452" i="1"/>
  <c r="Z452" i="1"/>
  <c r="V452" i="1"/>
  <c r="T452" i="1"/>
  <c r="S452" i="1"/>
  <c r="R452" i="1"/>
  <c r="Q452" i="1"/>
  <c r="AE451" i="1"/>
  <c r="AD451" i="1"/>
  <c r="AC451" i="1"/>
  <c r="AB451" i="1"/>
  <c r="AA451" i="1"/>
  <c r="Z451" i="1"/>
  <c r="V451" i="1"/>
  <c r="T451" i="1"/>
  <c r="S451" i="1"/>
  <c r="R451" i="1"/>
  <c r="Q451" i="1"/>
  <c r="AE450" i="1"/>
  <c r="AD450" i="1"/>
  <c r="AC450" i="1"/>
  <c r="AB450" i="1"/>
  <c r="AA450" i="1"/>
  <c r="Z450" i="1"/>
  <c r="V450" i="1"/>
  <c r="T450" i="1"/>
  <c r="S450" i="1"/>
  <c r="R450" i="1"/>
  <c r="Q450" i="1"/>
  <c r="AE449" i="1"/>
  <c r="AD449" i="1"/>
  <c r="AC449" i="1"/>
  <c r="AB449" i="1"/>
  <c r="AA449" i="1"/>
  <c r="Z449" i="1"/>
  <c r="V449" i="1"/>
  <c r="T449" i="1"/>
  <c r="S449" i="1"/>
  <c r="R449" i="1"/>
  <c r="Q449" i="1"/>
  <c r="AE448" i="1"/>
  <c r="AD448" i="1"/>
  <c r="AC448" i="1"/>
  <c r="AB448" i="1"/>
  <c r="AA448" i="1"/>
  <c r="Z448" i="1"/>
  <c r="V448" i="1"/>
  <c r="T448" i="1"/>
  <c r="S448" i="1"/>
  <c r="R448" i="1"/>
  <c r="Q448" i="1"/>
  <c r="AE447" i="1"/>
  <c r="AD447" i="1"/>
  <c r="AC447" i="1"/>
  <c r="AB447" i="1"/>
  <c r="AA447" i="1"/>
  <c r="Z447" i="1"/>
  <c r="V447" i="1"/>
  <c r="T447" i="1"/>
  <c r="S447" i="1"/>
  <c r="R447" i="1"/>
  <c r="Q447" i="1"/>
  <c r="AE446" i="1"/>
  <c r="AD446" i="1"/>
  <c r="AC446" i="1"/>
  <c r="AB446" i="1"/>
  <c r="AA446" i="1"/>
  <c r="Z446" i="1"/>
  <c r="V446" i="1"/>
  <c r="T446" i="1"/>
  <c r="S446" i="1"/>
  <c r="R446" i="1"/>
  <c r="Q446" i="1"/>
  <c r="AE445" i="1"/>
  <c r="AD445" i="1"/>
  <c r="AC445" i="1"/>
  <c r="AB445" i="1"/>
  <c r="AA445" i="1"/>
  <c r="Z445" i="1"/>
  <c r="V445" i="1"/>
  <c r="T445" i="1"/>
  <c r="S445" i="1"/>
  <c r="R445" i="1"/>
  <c r="Q445" i="1"/>
  <c r="AE444" i="1"/>
  <c r="AD444" i="1"/>
  <c r="AC444" i="1"/>
  <c r="AB444" i="1"/>
  <c r="AA444" i="1"/>
  <c r="Z444" i="1"/>
  <c r="V444" i="1"/>
  <c r="T444" i="1"/>
  <c r="S444" i="1"/>
  <c r="R444" i="1"/>
  <c r="Q444" i="1"/>
  <c r="AE443" i="1"/>
  <c r="AD443" i="1"/>
  <c r="AC443" i="1"/>
  <c r="AB443" i="1"/>
  <c r="AA443" i="1"/>
  <c r="Z443" i="1"/>
  <c r="V443" i="1"/>
  <c r="T443" i="1"/>
  <c r="S443" i="1"/>
  <c r="R443" i="1"/>
  <c r="Q443" i="1"/>
  <c r="AE442" i="1"/>
  <c r="AD442" i="1"/>
  <c r="AC442" i="1"/>
  <c r="AB442" i="1"/>
  <c r="AA442" i="1"/>
  <c r="Z442" i="1"/>
  <c r="V442" i="1"/>
  <c r="T442" i="1"/>
  <c r="S442" i="1"/>
  <c r="R442" i="1"/>
  <c r="Q442" i="1"/>
  <c r="AE441" i="1"/>
  <c r="AD441" i="1"/>
  <c r="AC441" i="1"/>
  <c r="AB441" i="1"/>
  <c r="AA441" i="1"/>
  <c r="Z441" i="1"/>
  <c r="V441" i="1"/>
  <c r="T441" i="1"/>
  <c r="S441" i="1"/>
  <c r="R441" i="1"/>
  <c r="Q441" i="1"/>
  <c r="AE440" i="1"/>
  <c r="AD440" i="1"/>
  <c r="AC440" i="1"/>
  <c r="AB440" i="1"/>
  <c r="AA440" i="1"/>
  <c r="Z440" i="1"/>
  <c r="V440" i="1"/>
  <c r="T440" i="1"/>
  <c r="S440" i="1"/>
  <c r="R440" i="1"/>
  <c r="Q440" i="1"/>
  <c r="AE439" i="1"/>
  <c r="AD439" i="1"/>
  <c r="AC439" i="1"/>
  <c r="AB439" i="1"/>
  <c r="AA439" i="1"/>
  <c r="Z439" i="1"/>
  <c r="V439" i="1"/>
  <c r="T439" i="1"/>
  <c r="S439" i="1"/>
  <c r="R439" i="1"/>
  <c r="Q439" i="1"/>
  <c r="AE438" i="1"/>
  <c r="AD438" i="1"/>
  <c r="AC438" i="1"/>
  <c r="AB438" i="1"/>
  <c r="AA438" i="1"/>
  <c r="Z438" i="1"/>
  <c r="V438" i="1"/>
  <c r="T438" i="1"/>
  <c r="S438" i="1"/>
  <c r="R438" i="1"/>
  <c r="Q438" i="1"/>
  <c r="AE437" i="1"/>
  <c r="AD437" i="1"/>
  <c r="AC437" i="1"/>
  <c r="AB437" i="1"/>
  <c r="AA437" i="1"/>
  <c r="Z437" i="1"/>
  <c r="V437" i="1"/>
  <c r="T437" i="1"/>
  <c r="S437" i="1"/>
  <c r="R437" i="1"/>
  <c r="Q437" i="1"/>
  <c r="AE436" i="1"/>
  <c r="AD436" i="1"/>
  <c r="AC436" i="1"/>
  <c r="AB436" i="1"/>
  <c r="AA436" i="1"/>
  <c r="Z436" i="1"/>
  <c r="V436" i="1"/>
  <c r="T436" i="1"/>
  <c r="S436" i="1"/>
  <c r="R436" i="1"/>
  <c r="Q436" i="1"/>
  <c r="AE435" i="1"/>
  <c r="AD435" i="1"/>
  <c r="AC435" i="1"/>
  <c r="AB435" i="1"/>
  <c r="AA435" i="1"/>
  <c r="Z435" i="1"/>
  <c r="V435" i="1"/>
  <c r="T435" i="1"/>
  <c r="S435" i="1"/>
  <c r="R435" i="1"/>
  <c r="Q435" i="1"/>
  <c r="AE434" i="1"/>
  <c r="AD434" i="1"/>
  <c r="AC434" i="1"/>
  <c r="AB434" i="1"/>
  <c r="AA434" i="1"/>
  <c r="Z434" i="1"/>
  <c r="V434" i="1"/>
  <c r="T434" i="1"/>
  <c r="S434" i="1"/>
  <c r="R434" i="1"/>
  <c r="Q434" i="1"/>
  <c r="AE433" i="1"/>
  <c r="AD433" i="1"/>
  <c r="AC433" i="1"/>
  <c r="AB433" i="1"/>
  <c r="AA433" i="1"/>
  <c r="Z433" i="1"/>
  <c r="V433" i="1"/>
  <c r="T433" i="1"/>
  <c r="S433" i="1"/>
  <c r="R433" i="1"/>
  <c r="Q433" i="1"/>
  <c r="AE432" i="1"/>
  <c r="AD432" i="1"/>
  <c r="AC432" i="1"/>
  <c r="AB432" i="1"/>
  <c r="AA432" i="1"/>
  <c r="Z432" i="1"/>
  <c r="V432" i="1"/>
  <c r="T432" i="1"/>
  <c r="S432" i="1"/>
  <c r="R432" i="1"/>
  <c r="Q432" i="1"/>
  <c r="AE431" i="1"/>
  <c r="AD431" i="1"/>
  <c r="AC431" i="1"/>
  <c r="AB431" i="1"/>
  <c r="AA431" i="1"/>
  <c r="Z431" i="1"/>
  <c r="V431" i="1"/>
  <c r="T431" i="1"/>
  <c r="S431" i="1"/>
  <c r="R431" i="1"/>
  <c r="Q431" i="1"/>
  <c r="AE430" i="1"/>
  <c r="AD430" i="1"/>
  <c r="AC430" i="1"/>
  <c r="AB430" i="1"/>
  <c r="AA430" i="1"/>
  <c r="Z430" i="1"/>
  <c r="V430" i="1"/>
  <c r="T430" i="1"/>
  <c r="S430" i="1"/>
  <c r="R430" i="1"/>
  <c r="Q430" i="1"/>
  <c r="AE429" i="1"/>
  <c r="AD429" i="1"/>
  <c r="AC429" i="1"/>
  <c r="AB429" i="1"/>
  <c r="AA429" i="1"/>
  <c r="Z429" i="1"/>
  <c r="V429" i="1"/>
  <c r="T429" i="1"/>
  <c r="S429" i="1"/>
  <c r="R429" i="1"/>
  <c r="Q429" i="1"/>
  <c r="AE428" i="1"/>
  <c r="AD428" i="1"/>
  <c r="AC428" i="1"/>
  <c r="AB428" i="1"/>
  <c r="AA428" i="1"/>
  <c r="Z428" i="1"/>
  <c r="V428" i="1"/>
  <c r="T428" i="1"/>
  <c r="S428" i="1"/>
  <c r="R428" i="1"/>
  <c r="Q428" i="1"/>
  <c r="AE427" i="1"/>
  <c r="AD427" i="1"/>
  <c r="AC427" i="1"/>
  <c r="AB427" i="1"/>
  <c r="AA427" i="1"/>
  <c r="Z427" i="1"/>
  <c r="V427" i="1"/>
  <c r="T427" i="1"/>
  <c r="S427" i="1"/>
  <c r="R427" i="1"/>
  <c r="Q427" i="1"/>
  <c r="AE426" i="1"/>
  <c r="AD426" i="1"/>
  <c r="AC426" i="1"/>
  <c r="AB426" i="1"/>
  <c r="AA426" i="1"/>
  <c r="Z426" i="1"/>
  <c r="V426" i="1"/>
  <c r="T426" i="1"/>
  <c r="S426" i="1"/>
  <c r="R426" i="1"/>
  <c r="Q426" i="1"/>
  <c r="AE425" i="1"/>
  <c r="AD425" i="1"/>
  <c r="AC425" i="1"/>
  <c r="AB425" i="1"/>
  <c r="AA425" i="1"/>
  <c r="Z425" i="1"/>
  <c r="V425" i="1"/>
  <c r="T425" i="1"/>
  <c r="S425" i="1"/>
  <c r="R425" i="1"/>
  <c r="Q425" i="1"/>
  <c r="AE424" i="1"/>
  <c r="AD424" i="1"/>
  <c r="AC424" i="1"/>
  <c r="AB424" i="1"/>
  <c r="AA424" i="1"/>
  <c r="Z424" i="1"/>
  <c r="V424" i="1"/>
  <c r="T424" i="1"/>
  <c r="S424" i="1"/>
  <c r="R424" i="1"/>
  <c r="Q424" i="1"/>
  <c r="AE423" i="1"/>
  <c r="AD423" i="1"/>
  <c r="AC423" i="1"/>
  <c r="AB423" i="1"/>
  <c r="AA423" i="1"/>
  <c r="Z423" i="1"/>
  <c r="V423" i="1"/>
  <c r="T423" i="1"/>
  <c r="S423" i="1"/>
  <c r="R423" i="1"/>
  <c r="Q423" i="1"/>
  <c r="AE422" i="1"/>
  <c r="AD422" i="1"/>
  <c r="AC422" i="1"/>
  <c r="AB422" i="1"/>
  <c r="AA422" i="1"/>
  <c r="Z422" i="1"/>
  <c r="V422" i="1"/>
  <c r="T422" i="1"/>
  <c r="S422" i="1"/>
  <c r="R422" i="1"/>
  <c r="Q422" i="1"/>
  <c r="AE421" i="1"/>
  <c r="AD421" i="1"/>
  <c r="AC421" i="1"/>
  <c r="AB421" i="1"/>
  <c r="AA421" i="1"/>
  <c r="Z421" i="1"/>
  <c r="V421" i="1"/>
  <c r="T421" i="1"/>
  <c r="S421" i="1"/>
  <c r="R421" i="1"/>
  <c r="Q421" i="1"/>
  <c r="AE420" i="1"/>
  <c r="AD420" i="1"/>
  <c r="AC420" i="1"/>
  <c r="AB420" i="1"/>
  <c r="AA420" i="1"/>
  <c r="Z420" i="1"/>
  <c r="V420" i="1"/>
  <c r="T420" i="1"/>
  <c r="S420" i="1"/>
  <c r="R420" i="1"/>
  <c r="Q420" i="1"/>
  <c r="AE419" i="1"/>
  <c r="AD419" i="1"/>
  <c r="AC419" i="1"/>
  <c r="AB419" i="1"/>
  <c r="AA419" i="1"/>
  <c r="Z419" i="1"/>
  <c r="V419" i="1"/>
  <c r="T419" i="1"/>
  <c r="S419" i="1"/>
  <c r="R419" i="1"/>
  <c r="Q419" i="1"/>
  <c r="AE418" i="1"/>
  <c r="AD418" i="1"/>
  <c r="AC418" i="1"/>
  <c r="AB418" i="1"/>
  <c r="AA418" i="1"/>
  <c r="Z418" i="1"/>
  <c r="V418" i="1"/>
  <c r="T418" i="1"/>
  <c r="S418" i="1"/>
  <c r="R418" i="1"/>
  <c r="Q418" i="1"/>
  <c r="AE417" i="1"/>
  <c r="AD417" i="1"/>
  <c r="AC417" i="1"/>
  <c r="AB417" i="1"/>
  <c r="AA417" i="1"/>
  <c r="Z417" i="1"/>
  <c r="V417" i="1"/>
  <c r="T417" i="1"/>
  <c r="S417" i="1"/>
  <c r="R417" i="1"/>
  <c r="Q417" i="1"/>
  <c r="AE416" i="1"/>
  <c r="AD416" i="1"/>
  <c r="AC416" i="1"/>
  <c r="AB416" i="1"/>
  <c r="AA416" i="1"/>
  <c r="Z416" i="1"/>
  <c r="V416" i="1"/>
  <c r="T416" i="1"/>
  <c r="S416" i="1"/>
  <c r="R416" i="1"/>
  <c r="Q416" i="1"/>
  <c r="AE415" i="1"/>
  <c r="AD415" i="1"/>
  <c r="AC415" i="1"/>
  <c r="AB415" i="1"/>
  <c r="AA415" i="1"/>
  <c r="Z415" i="1"/>
  <c r="V415" i="1"/>
  <c r="T415" i="1"/>
  <c r="S415" i="1"/>
  <c r="R415" i="1"/>
  <c r="Q415" i="1"/>
  <c r="AE414" i="1"/>
  <c r="AD414" i="1"/>
  <c r="AC414" i="1"/>
  <c r="AB414" i="1"/>
  <c r="AA414" i="1"/>
  <c r="Z414" i="1"/>
  <c r="V414" i="1"/>
  <c r="T414" i="1"/>
  <c r="S414" i="1"/>
  <c r="R414" i="1"/>
  <c r="Q414" i="1"/>
  <c r="AE413" i="1"/>
  <c r="AD413" i="1"/>
  <c r="AC413" i="1"/>
  <c r="AB413" i="1"/>
  <c r="AA413" i="1"/>
  <c r="Z413" i="1"/>
  <c r="V413" i="1"/>
  <c r="T413" i="1"/>
  <c r="S413" i="1"/>
  <c r="R413" i="1"/>
  <c r="Q413" i="1"/>
  <c r="AE412" i="1"/>
  <c r="AD412" i="1"/>
  <c r="AC412" i="1"/>
  <c r="AB412" i="1"/>
  <c r="AA412" i="1"/>
  <c r="Z412" i="1"/>
  <c r="V412" i="1"/>
  <c r="T412" i="1"/>
  <c r="S412" i="1"/>
  <c r="R412" i="1"/>
  <c r="Q412" i="1"/>
  <c r="AE411" i="1"/>
  <c r="AD411" i="1"/>
  <c r="AC411" i="1"/>
  <c r="AB411" i="1"/>
  <c r="AA411" i="1"/>
  <c r="Z411" i="1"/>
  <c r="V411" i="1"/>
  <c r="T411" i="1"/>
  <c r="S411" i="1"/>
  <c r="R411" i="1"/>
  <c r="Q411" i="1"/>
  <c r="AE410" i="1"/>
  <c r="AD410" i="1"/>
  <c r="AC410" i="1"/>
  <c r="AB410" i="1"/>
  <c r="AA410" i="1"/>
  <c r="Z410" i="1"/>
  <c r="V410" i="1"/>
  <c r="T410" i="1"/>
  <c r="S410" i="1"/>
  <c r="R410" i="1"/>
  <c r="Q410" i="1"/>
  <c r="AE409" i="1"/>
  <c r="AD409" i="1"/>
  <c r="AC409" i="1"/>
  <c r="AB409" i="1"/>
  <c r="AA409" i="1"/>
  <c r="Z409" i="1"/>
  <c r="V409" i="1"/>
  <c r="T409" i="1"/>
  <c r="S409" i="1"/>
  <c r="R409" i="1"/>
  <c r="Q409" i="1"/>
  <c r="AE408" i="1"/>
  <c r="AD408" i="1"/>
  <c r="AC408" i="1"/>
  <c r="AB408" i="1"/>
  <c r="AA408" i="1"/>
  <c r="Z408" i="1"/>
  <c r="V408" i="1"/>
  <c r="T408" i="1"/>
  <c r="S408" i="1"/>
  <c r="R408" i="1"/>
  <c r="Q408" i="1"/>
  <c r="AE407" i="1"/>
  <c r="AD407" i="1"/>
  <c r="AC407" i="1"/>
  <c r="AB407" i="1"/>
  <c r="AA407" i="1"/>
  <c r="Z407" i="1"/>
  <c r="V407" i="1"/>
  <c r="T407" i="1"/>
  <c r="S407" i="1"/>
  <c r="R407" i="1"/>
  <c r="Q407" i="1"/>
  <c r="AE406" i="1"/>
  <c r="AD406" i="1"/>
  <c r="AC406" i="1"/>
  <c r="AB406" i="1"/>
  <c r="AA406" i="1"/>
  <c r="Z406" i="1"/>
  <c r="V406" i="1"/>
  <c r="T406" i="1"/>
  <c r="S406" i="1"/>
  <c r="R406" i="1"/>
  <c r="Q406" i="1"/>
  <c r="AE405" i="1"/>
  <c r="AD405" i="1"/>
  <c r="AC405" i="1"/>
  <c r="AB405" i="1"/>
  <c r="AA405" i="1"/>
  <c r="Z405" i="1"/>
  <c r="V405" i="1"/>
  <c r="T405" i="1"/>
  <c r="S405" i="1"/>
  <c r="R405" i="1"/>
  <c r="Q405" i="1"/>
  <c r="AE404" i="1"/>
  <c r="AD404" i="1"/>
  <c r="AC404" i="1"/>
  <c r="AB404" i="1"/>
  <c r="AA404" i="1"/>
  <c r="Z404" i="1"/>
  <c r="V404" i="1"/>
  <c r="T404" i="1"/>
  <c r="S404" i="1"/>
  <c r="R404" i="1"/>
  <c r="Q404" i="1"/>
  <c r="AE403" i="1"/>
  <c r="AD403" i="1"/>
  <c r="AC403" i="1"/>
  <c r="AB403" i="1"/>
  <c r="AA403" i="1"/>
  <c r="Z403" i="1"/>
  <c r="V403" i="1"/>
  <c r="T403" i="1"/>
  <c r="S403" i="1"/>
  <c r="R403" i="1"/>
  <c r="Q403" i="1"/>
  <c r="AE402" i="1"/>
  <c r="AD402" i="1"/>
  <c r="AC402" i="1"/>
  <c r="AB402" i="1"/>
  <c r="AA402" i="1"/>
  <c r="Z402" i="1"/>
  <c r="V402" i="1"/>
  <c r="T402" i="1"/>
  <c r="S402" i="1"/>
  <c r="R402" i="1"/>
  <c r="Q402" i="1"/>
  <c r="AE401" i="1"/>
  <c r="AD401" i="1"/>
  <c r="AC401" i="1"/>
  <c r="AB401" i="1"/>
  <c r="AA401" i="1"/>
  <c r="Z401" i="1"/>
  <c r="V401" i="1"/>
  <c r="T401" i="1"/>
  <c r="S401" i="1"/>
  <c r="R401" i="1"/>
  <c r="Q401" i="1"/>
  <c r="AE400" i="1"/>
  <c r="AD400" i="1"/>
  <c r="AC400" i="1"/>
  <c r="AB400" i="1"/>
  <c r="AA400" i="1"/>
  <c r="Z400" i="1"/>
  <c r="V400" i="1"/>
  <c r="T400" i="1"/>
  <c r="S400" i="1"/>
  <c r="R400" i="1"/>
  <c r="Q400" i="1"/>
  <c r="AE399" i="1"/>
  <c r="AD399" i="1"/>
  <c r="AC399" i="1"/>
  <c r="AB399" i="1"/>
  <c r="AA399" i="1"/>
  <c r="Z399" i="1"/>
  <c r="V399" i="1"/>
  <c r="T399" i="1"/>
  <c r="S399" i="1"/>
  <c r="R399" i="1"/>
  <c r="Q399" i="1"/>
  <c r="AE398" i="1"/>
  <c r="AD398" i="1"/>
  <c r="AC398" i="1"/>
  <c r="AB398" i="1"/>
  <c r="AA398" i="1"/>
  <c r="Z398" i="1"/>
  <c r="V398" i="1"/>
  <c r="T398" i="1"/>
  <c r="S398" i="1"/>
  <c r="R398" i="1"/>
  <c r="Q398" i="1"/>
  <c r="AE397" i="1"/>
  <c r="AD397" i="1"/>
  <c r="AC397" i="1"/>
  <c r="AB397" i="1"/>
  <c r="AA397" i="1"/>
  <c r="Z397" i="1"/>
  <c r="V397" i="1"/>
  <c r="T397" i="1"/>
  <c r="S397" i="1"/>
  <c r="R397" i="1"/>
  <c r="Q397" i="1"/>
  <c r="AE396" i="1"/>
  <c r="AD396" i="1"/>
  <c r="AC396" i="1"/>
  <c r="AB396" i="1"/>
  <c r="AA396" i="1"/>
  <c r="Z396" i="1"/>
  <c r="V396" i="1"/>
  <c r="T396" i="1"/>
  <c r="S396" i="1"/>
  <c r="R396" i="1"/>
  <c r="Q396" i="1"/>
  <c r="AE395" i="1"/>
  <c r="AD395" i="1"/>
  <c r="AC395" i="1"/>
  <c r="AB395" i="1"/>
  <c r="AA395" i="1"/>
  <c r="Z395" i="1"/>
  <c r="V395" i="1"/>
  <c r="T395" i="1"/>
  <c r="S395" i="1"/>
  <c r="R395" i="1"/>
  <c r="Q395" i="1"/>
  <c r="AE394" i="1"/>
  <c r="AD394" i="1"/>
  <c r="AC394" i="1"/>
  <c r="AB394" i="1"/>
  <c r="AA394" i="1"/>
  <c r="Z394" i="1"/>
  <c r="V394" i="1"/>
  <c r="T394" i="1"/>
  <c r="S394" i="1"/>
  <c r="R394" i="1"/>
  <c r="Q394" i="1"/>
  <c r="AE393" i="1"/>
  <c r="AD393" i="1"/>
  <c r="AC393" i="1"/>
  <c r="AB393" i="1"/>
  <c r="AA393" i="1"/>
  <c r="Z393" i="1"/>
  <c r="V393" i="1"/>
  <c r="T393" i="1"/>
  <c r="S393" i="1"/>
  <c r="R393" i="1"/>
  <c r="Q393" i="1"/>
  <c r="AE392" i="1"/>
  <c r="AD392" i="1"/>
  <c r="AC392" i="1"/>
  <c r="AB392" i="1"/>
  <c r="AA392" i="1"/>
  <c r="Z392" i="1"/>
  <c r="V392" i="1"/>
  <c r="T392" i="1"/>
  <c r="S392" i="1"/>
  <c r="R392" i="1"/>
  <c r="Q392" i="1"/>
  <c r="AE391" i="1"/>
  <c r="AD391" i="1"/>
  <c r="AC391" i="1"/>
  <c r="AB391" i="1"/>
  <c r="AA391" i="1"/>
  <c r="Z391" i="1"/>
  <c r="V391" i="1"/>
  <c r="T391" i="1"/>
  <c r="S391" i="1"/>
  <c r="R391" i="1"/>
  <c r="Q391" i="1"/>
  <c r="AE390" i="1"/>
  <c r="AD390" i="1"/>
  <c r="AC390" i="1"/>
  <c r="AB390" i="1"/>
  <c r="AA390" i="1"/>
  <c r="Z390" i="1"/>
  <c r="V390" i="1"/>
  <c r="T390" i="1"/>
  <c r="S390" i="1"/>
  <c r="R390" i="1"/>
  <c r="Q390" i="1"/>
  <c r="AE389" i="1"/>
  <c r="AD389" i="1"/>
  <c r="AC389" i="1"/>
  <c r="AB389" i="1"/>
  <c r="AA389" i="1"/>
  <c r="Z389" i="1"/>
  <c r="V389" i="1"/>
  <c r="T389" i="1"/>
  <c r="S389" i="1"/>
  <c r="R389" i="1"/>
  <c r="Q389" i="1"/>
  <c r="AE388" i="1"/>
  <c r="AD388" i="1"/>
  <c r="AC388" i="1"/>
  <c r="AB388" i="1"/>
  <c r="AA388" i="1"/>
  <c r="Z388" i="1"/>
  <c r="V388" i="1"/>
  <c r="T388" i="1"/>
  <c r="S388" i="1"/>
  <c r="R388" i="1"/>
  <c r="Q388" i="1"/>
  <c r="AE387" i="1"/>
  <c r="AD387" i="1"/>
  <c r="AC387" i="1"/>
  <c r="AB387" i="1"/>
  <c r="AA387" i="1"/>
  <c r="Z387" i="1"/>
  <c r="V387" i="1"/>
  <c r="T387" i="1"/>
  <c r="S387" i="1"/>
  <c r="R387" i="1"/>
  <c r="Q387" i="1"/>
  <c r="AE386" i="1"/>
  <c r="AD386" i="1"/>
  <c r="AC386" i="1"/>
  <c r="AB386" i="1"/>
  <c r="AA386" i="1"/>
  <c r="Z386" i="1"/>
  <c r="V386" i="1"/>
  <c r="T386" i="1"/>
  <c r="S386" i="1"/>
  <c r="R386" i="1"/>
  <c r="Q386" i="1"/>
  <c r="AE385" i="1"/>
  <c r="AD385" i="1"/>
  <c r="AC385" i="1"/>
  <c r="AB385" i="1"/>
  <c r="AA385" i="1"/>
  <c r="Z385" i="1"/>
  <c r="V385" i="1"/>
  <c r="T385" i="1"/>
  <c r="S385" i="1"/>
  <c r="R385" i="1"/>
  <c r="Q385" i="1"/>
  <c r="AE384" i="1"/>
  <c r="AD384" i="1"/>
  <c r="AC384" i="1"/>
  <c r="AB384" i="1"/>
  <c r="AA384" i="1"/>
  <c r="Z384" i="1"/>
  <c r="V384" i="1"/>
  <c r="T384" i="1"/>
  <c r="S384" i="1"/>
  <c r="R384" i="1"/>
  <c r="Q384" i="1"/>
  <c r="AE383" i="1"/>
  <c r="AD383" i="1"/>
  <c r="AC383" i="1"/>
  <c r="AB383" i="1"/>
  <c r="AA383" i="1"/>
  <c r="Z383" i="1"/>
  <c r="V383" i="1"/>
  <c r="T383" i="1"/>
  <c r="S383" i="1"/>
  <c r="R383" i="1"/>
  <c r="Q383" i="1"/>
  <c r="AE382" i="1"/>
  <c r="AD382" i="1"/>
  <c r="AC382" i="1"/>
  <c r="AB382" i="1"/>
  <c r="AA382" i="1"/>
  <c r="Z382" i="1"/>
  <c r="V382" i="1"/>
  <c r="T382" i="1"/>
  <c r="S382" i="1"/>
  <c r="R382" i="1"/>
  <c r="Q382" i="1"/>
  <c r="AE381" i="1"/>
  <c r="AD381" i="1"/>
  <c r="AC381" i="1"/>
  <c r="AB381" i="1"/>
  <c r="AA381" i="1"/>
  <c r="Z381" i="1"/>
  <c r="V381" i="1"/>
  <c r="T381" i="1"/>
  <c r="S381" i="1"/>
  <c r="R381" i="1"/>
  <c r="Q381" i="1"/>
  <c r="AE380" i="1"/>
  <c r="AD380" i="1"/>
  <c r="AC380" i="1"/>
  <c r="AB380" i="1"/>
  <c r="AA380" i="1"/>
  <c r="Z380" i="1"/>
  <c r="V380" i="1"/>
  <c r="T380" i="1"/>
  <c r="S380" i="1"/>
  <c r="R380" i="1"/>
  <c r="Q380" i="1"/>
  <c r="AE379" i="1"/>
  <c r="AD379" i="1"/>
  <c r="AC379" i="1"/>
  <c r="AB379" i="1"/>
  <c r="AA379" i="1"/>
  <c r="Z379" i="1"/>
  <c r="V379" i="1"/>
  <c r="T379" i="1"/>
  <c r="S379" i="1"/>
  <c r="R379" i="1"/>
  <c r="Q379" i="1"/>
  <c r="AE378" i="1"/>
  <c r="AD378" i="1"/>
  <c r="AC378" i="1"/>
  <c r="AB378" i="1"/>
  <c r="AA378" i="1"/>
  <c r="Z378" i="1"/>
  <c r="V378" i="1"/>
  <c r="T378" i="1"/>
  <c r="S378" i="1"/>
  <c r="R378" i="1"/>
  <c r="Q378" i="1"/>
  <c r="AE377" i="1"/>
  <c r="AD377" i="1"/>
  <c r="AC377" i="1"/>
  <c r="AB377" i="1"/>
  <c r="AA377" i="1"/>
  <c r="Z377" i="1"/>
  <c r="V377" i="1"/>
  <c r="T377" i="1"/>
  <c r="S377" i="1"/>
  <c r="R377" i="1"/>
  <c r="Q377" i="1"/>
  <c r="AE376" i="1"/>
  <c r="AD376" i="1"/>
  <c r="AC376" i="1"/>
  <c r="AB376" i="1"/>
  <c r="AA376" i="1"/>
  <c r="Z376" i="1"/>
  <c r="V376" i="1"/>
  <c r="T376" i="1"/>
  <c r="S376" i="1"/>
  <c r="R376" i="1"/>
  <c r="Q376" i="1"/>
  <c r="AE375" i="1"/>
  <c r="AD375" i="1"/>
  <c r="AC375" i="1"/>
  <c r="AB375" i="1"/>
  <c r="AA375" i="1"/>
  <c r="Z375" i="1"/>
  <c r="V375" i="1"/>
  <c r="T375" i="1"/>
  <c r="S375" i="1"/>
  <c r="R375" i="1"/>
  <c r="Q375" i="1"/>
  <c r="AE374" i="1"/>
  <c r="AD374" i="1"/>
  <c r="AC374" i="1"/>
  <c r="AB374" i="1"/>
  <c r="AA374" i="1"/>
  <c r="Z374" i="1"/>
  <c r="V374" i="1"/>
  <c r="T374" i="1"/>
  <c r="S374" i="1"/>
  <c r="R374" i="1"/>
  <c r="Q374" i="1"/>
  <c r="AE373" i="1"/>
  <c r="AD373" i="1"/>
  <c r="AC373" i="1"/>
  <c r="AB373" i="1"/>
  <c r="AA373" i="1"/>
  <c r="Z373" i="1"/>
  <c r="V373" i="1"/>
  <c r="T373" i="1"/>
  <c r="S373" i="1"/>
  <c r="R373" i="1"/>
  <c r="Q373" i="1"/>
  <c r="AE372" i="1"/>
  <c r="AD372" i="1"/>
  <c r="AC372" i="1"/>
  <c r="AB372" i="1"/>
  <c r="AA372" i="1"/>
  <c r="Z372" i="1"/>
  <c r="V372" i="1"/>
  <c r="T372" i="1"/>
  <c r="S372" i="1"/>
  <c r="R372" i="1"/>
  <c r="Q372" i="1"/>
  <c r="AE371" i="1"/>
  <c r="AD371" i="1"/>
  <c r="AC371" i="1"/>
  <c r="AB371" i="1"/>
  <c r="AA371" i="1"/>
  <c r="Z371" i="1"/>
  <c r="V371" i="1"/>
  <c r="T371" i="1"/>
  <c r="S371" i="1"/>
  <c r="R371" i="1"/>
  <c r="Q371" i="1"/>
  <c r="AE370" i="1"/>
  <c r="AD370" i="1"/>
  <c r="AC370" i="1"/>
  <c r="AB370" i="1"/>
  <c r="AA370" i="1"/>
  <c r="Z370" i="1"/>
  <c r="V370" i="1"/>
  <c r="T370" i="1"/>
  <c r="S370" i="1"/>
  <c r="R370" i="1"/>
  <c r="Q370" i="1"/>
  <c r="AE369" i="1"/>
  <c r="AD369" i="1"/>
  <c r="AC369" i="1"/>
  <c r="AB369" i="1"/>
  <c r="AA369" i="1"/>
  <c r="Z369" i="1"/>
  <c r="V369" i="1"/>
  <c r="T369" i="1"/>
  <c r="S369" i="1"/>
  <c r="R369" i="1"/>
  <c r="Q369" i="1"/>
  <c r="AE368" i="1"/>
  <c r="AD368" i="1"/>
  <c r="AC368" i="1"/>
  <c r="AB368" i="1"/>
  <c r="AA368" i="1"/>
  <c r="Z368" i="1"/>
  <c r="V368" i="1"/>
  <c r="T368" i="1"/>
  <c r="S368" i="1"/>
  <c r="R368" i="1"/>
  <c r="Q368" i="1"/>
  <c r="AE367" i="1"/>
  <c r="AD367" i="1"/>
  <c r="AC367" i="1"/>
  <c r="AB367" i="1"/>
  <c r="AA367" i="1"/>
  <c r="Z367" i="1"/>
  <c r="V367" i="1"/>
  <c r="T367" i="1"/>
  <c r="S367" i="1"/>
  <c r="R367" i="1"/>
  <c r="Q367" i="1"/>
  <c r="AE366" i="1"/>
  <c r="AD366" i="1"/>
  <c r="AC366" i="1"/>
  <c r="AB366" i="1"/>
  <c r="AA366" i="1"/>
  <c r="Z366" i="1"/>
  <c r="V366" i="1"/>
  <c r="T366" i="1"/>
  <c r="S366" i="1"/>
  <c r="R366" i="1"/>
  <c r="Q366" i="1"/>
  <c r="AE365" i="1"/>
  <c r="AD365" i="1"/>
  <c r="AC365" i="1"/>
  <c r="AB365" i="1"/>
  <c r="AA365" i="1"/>
  <c r="Z365" i="1"/>
  <c r="V365" i="1"/>
  <c r="T365" i="1"/>
  <c r="S365" i="1"/>
  <c r="R365" i="1"/>
  <c r="Q365" i="1"/>
  <c r="AE364" i="1"/>
  <c r="AD364" i="1"/>
  <c r="AC364" i="1"/>
  <c r="AB364" i="1"/>
  <c r="AA364" i="1"/>
  <c r="Z364" i="1"/>
  <c r="V364" i="1"/>
  <c r="T364" i="1"/>
  <c r="S364" i="1"/>
  <c r="R364" i="1"/>
  <c r="Q364" i="1"/>
  <c r="AE363" i="1"/>
  <c r="AD363" i="1"/>
  <c r="AC363" i="1"/>
  <c r="AB363" i="1"/>
  <c r="AA363" i="1"/>
  <c r="Z363" i="1"/>
  <c r="V363" i="1"/>
  <c r="T363" i="1"/>
  <c r="S363" i="1"/>
  <c r="R363" i="1"/>
  <c r="Q363" i="1"/>
  <c r="AE362" i="1"/>
  <c r="AD362" i="1"/>
  <c r="AC362" i="1"/>
  <c r="AB362" i="1"/>
  <c r="AA362" i="1"/>
  <c r="Z362" i="1"/>
  <c r="V362" i="1"/>
  <c r="T362" i="1"/>
  <c r="S362" i="1"/>
  <c r="R362" i="1"/>
  <c r="Q362" i="1"/>
  <c r="AE361" i="1"/>
  <c r="AD361" i="1"/>
  <c r="AC361" i="1"/>
  <c r="AB361" i="1"/>
  <c r="AA361" i="1"/>
  <c r="Z361" i="1"/>
  <c r="V361" i="1"/>
  <c r="T361" i="1"/>
  <c r="S361" i="1"/>
  <c r="R361" i="1"/>
  <c r="Q361" i="1"/>
  <c r="AE360" i="1"/>
  <c r="AD360" i="1"/>
  <c r="AC360" i="1"/>
  <c r="AB360" i="1"/>
  <c r="AA360" i="1"/>
  <c r="Z360" i="1"/>
  <c r="V360" i="1"/>
  <c r="T360" i="1"/>
  <c r="S360" i="1"/>
  <c r="R360" i="1"/>
  <c r="Q360" i="1"/>
  <c r="AE359" i="1"/>
  <c r="AD359" i="1"/>
  <c r="AC359" i="1"/>
  <c r="AB359" i="1"/>
  <c r="AA359" i="1"/>
  <c r="Z359" i="1"/>
  <c r="V359" i="1"/>
  <c r="T359" i="1"/>
  <c r="S359" i="1"/>
  <c r="R359" i="1"/>
  <c r="Q359" i="1"/>
  <c r="AE358" i="1"/>
  <c r="AD358" i="1"/>
  <c r="AC358" i="1"/>
  <c r="AB358" i="1"/>
  <c r="AA358" i="1"/>
  <c r="Z358" i="1"/>
  <c r="V358" i="1"/>
  <c r="T358" i="1"/>
  <c r="S358" i="1"/>
  <c r="R358" i="1"/>
  <c r="Q358" i="1"/>
  <c r="AE357" i="1"/>
  <c r="AD357" i="1"/>
  <c r="AC357" i="1"/>
  <c r="AB357" i="1"/>
  <c r="AA357" i="1"/>
  <c r="Z357" i="1"/>
  <c r="V357" i="1"/>
  <c r="T357" i="1"/>
  <c r="S357" i="1"/>
  <c r="R357" i="1"/>
  <c r="Q357" i="1"/>
  <c r="AE356" i="1"/>
  <c r="AD356" i="1"/>
  <c r="AC356" i="1"/>
  <c r="AB356" i="1"/>
  <c r="AA356" i="1"/>
  <c r="Z356" i="1"/>
  <c r="V356" i="1"/>
  <c r="T356" i="1"/>
  <c r="S356" i="1"/>
  <c r="R356" i="1"/>
  <c r="Q356" i="1"/>
  <c r="AE355" i="1"/>
  <c r="AD355" i="1"/>
  <c r="AC355" i="1"/>
  <c r="AB355" i="1"/>
  <c r="AA355" i="1"/>
  <c r="Z355" i="1"/>
  <c r="V355" i="1"/>
  <c r="T355" i="1"/>
  <c r="S355" i="1"/>
  <c r="R355" i="1"/>
  <c r="Q355" i="1"/>
  <c r="AE354" i="1"/>
  <c r="AD354" i="1"/>
  <c r="AC354" i="1"/>
  <c r="AB354" i="1"/>
  <c r="AA354" i="1"/>
  <c r="Z354" i="1"/>
  <c r="V354" i="1"/>
  <c r="T354" i="1"/>
  <c r="S354" i="1"/>
  <c r="R354" i="1"/>
  <c r="Q354" i="1"/>
  <c r="AE353" i="1"/>
  <c r="AD353" i="1"/>
  <c r="AC353" i="1"/>
  <c r="AB353" i="1"/>
  <c r="AA353" i="1"/>
  <c r="Z353" i="1"/>
  <c r="V353" i="1"/>
  <c r="T353" i="1"/>
  <c r="S353" i="1"/>
  <c r="R353" i="1"/>
  <c r="Q353" i="1"/>
  <c r="AE352" i="1"/>
  <c r="AD352" i="1"/>
  <c r="AC352" i="1"/>
  <c r="AB352" i="1"/>
  <c r="AA352" i="1"/>
  <c r="Z352" i="1"/>
  <c r="V352" i="1"/>
  <c r="T352" i="1"/>
  <c r="S352" i="1"/>
  <c r="R352" i="1"/>
  <c r="Q352" i="1"/>
  <c r="AE351" i="1"/>
  <c r="AD351" i="1"/>
  <c r="AC351" i="1"/>
  <c r="AB351" i="1"/>
  <c r="AA351" i="1"/>
  <c r="Z351" i="1"/>
  <c r="V351" i="1"/>
  <c r="T351" i="1"/>
  <c r="S351" i="1"/>
  <c r="R351" i="1"/>
  <c r="Q351" i="1"/>
  <c r="AE350" i="1"/>
  <c r="AD350" i="1"/>
  <c r="AC350" i="1"/>
  <c r="AB350" i="1"/>
  <c r="AA350" i="1"/>
  <c r="Z350" i="1"/>
  <c r="V350" i="1"/>
  <c r="T350" i="1"/>
  <c r="S350" i="1"/>
  <c r="R350" i="1"/>
  <c r="Q350" i="1"/>
  <c r="AE349" i="1"/>
  <c r="AD349" i="1"/>
  <c r="AC349" i="1"/>
  <c r="AB349" i="1"/>
  <c r="AA349" i="1"/>
  <c r="Z349" i="1"/>
  <c r="V349" i="1"/>
  <c r="T349" i="1"/>
  <c r="S349" i="1"/>
  <c r="R349" i="1"/>
  <c r="Q349" i="1"/>
  <c r="AE348" i="1"/>
  <c r="AD348" i="1"/>
  <c r="AC348" i="1"/>
  <c r="AB348" i="1"/>
  <c r="AA348" i="1"/>
  <c r="Z348" i="1"/>
  <c r="V348" i="1"/>
  <c r="T348" i="1"/>
  <c r="S348" i="1"/>
  <c r="R348" i="1"/>
  <c r="Q348" i="1"/>
  <c r="AE347" i="1"/>
  <c r="AD347" i="1"/>
  <c r="AC347" i="1"/>
  <c r="AB347" i="1"/>
  <c r="AA347" i="1"/>
  <c r="Z347" i="1"/>
  <c r="V347" i="1"/>
  <c r="T347" i="1"/>
  <c r="S347" i="1"/>
  <c r="R347" i="1"/>
  <c r="Q347" i="1"/>
  <c r="AE346" i="1"/>
  <c r="AD346" i="1"/>
  <c r="AC346" i="1"/>
  <c r="AB346" i="1"/>
  <c r="AA346" i="1"/>
  <c r="Z346" i="1"/>
  <c r="V346" i="1"/>
  <c r="T346" i="1"/>
  <c r="S346" i="1"/>
  <c r="R346" i="1"/>
  <c r="Q346" i="1"/>
  <c r="AE345" i="1"/>
  <c r="AD345" i="1"/>
  <c r="AC345" i="1"/>
  <c r="AB345" i="1"/>
  <c r="AA345" i="1"/>
  <c r="Z345" i="1"/>
  <c r="V345" i="1"/>
  <c r="T345" i="1"/>
  <c r="S345" i="1"/>
  <c r="R345" i="1"/>
  <c r="Q345" i="1"/>
  <c r="AE344" i="1"/>
  <c r="AD344" i="1"/>
  <c r="AC344" i="1"/>
  <c r="AB344" i="1"/>
  <c r="AA344" i="1"/>
  <c r="Z344" i="1"/>
  <c r="V344" i="1"/>
  <c r="T344" i="1"/>
  <c r="S344" i="1"/>
  <c r="R344" i="1"/>
  <c r="Q344" i="1"/>
  <c r="AE343" i="1"/>
  <c r="AD343" i="1"/>
  <c r="AC343" i="1"/>
  <c r="AB343" i="1"/>
  <c r="AA343" i="1"/>
  <c r="Z343" i="1"/>
  <c r="V343" i="1"/>
  <c r="T343" i="1"/>
  <c r="S343" i="1"/>
  <c r="R343" i="1"/>
  <c r="Q343" i="1"/>
  <c r="AE342" i="1"/>
  <c r="AD342" i="1"/>
  <c r="AC342" i="1"/>
  <c r="AB342" i="1"/>
  <c r="AA342" i="1"/>
  <c r="Z342" i="1"/>
  <c r="V342" i="1"/>
  <c r="T342" i="1"/>
  <c r="S342" i="1"/>
  <c r="R342" i="1"/>
  <c r="Q342" i="1"/>
  <c r="AE341" i="1"/>
  <c r="AD341" i="1"/>
  <c r="AC341" i="1"/>
  <c r="AB341" i="1"/>
  <c r="AA341" i="1"/>
  <c r="Z341" i="1"/>
  <c r="V341" i="1"/>
  <c r="T341" i="1"/>
  <c r="S341" i="1"/>
  <c r="R341" i="1"/>
  <c r="Q341" i="1"/>
  <c r="AE340" i="1"/>
  <c r="AD340" i="1"/>
  <c r="AC340" i="1"/>
  <c r="AB340" i="1"/>
  <c r="AA340" i="1"/>
  <c r="Z340" i="1"/>
  <c r="V340" i="1"/>
  <c r="T340" i="1"/>
  <c r="S340" i="1"/>
  <c r="R340" i="1"/>
  <c r="Q340" i="1"/>
  <c r="AE339" i="1"/>
  <c r="AD339" i="1"/>
  <c r="AC339" i="1"/>
  <c r="AB339" i="1"/>
  <c r="AA339" i="1"/>
  <c r="Z339" i="1"/>
  <c r="V339" i="1"/>
  <c r="T339" i="1"/>
  <c r="S339" i="1"/>
  <c r="R339" i="1"/>
  <c r="Q339" i="1"/>
  <c r="AE338" i="1"/>
  <c r="AD338" i="1"/>
  <c r="AC338" i="1"/>
  <c r="AB338" i="1"/>
  <c r="AA338" i="1"/>
  <c r="Z338" i="1"/>
  <c r="V338" i="1"/>
  <c r="T338" i="1"/>
  <c r="S338" i="1"/>
  <c r="R338" i="1"/>
  <c r="Q338" i="1"/>
  <c r="AE337" i="1"/>
  <c r="AD337" i="1"/>
  <c r="AC337" i="1"/>
  <c r="AB337" i="1"/>
  <c r="AA337" i="1"/>
  <c r="Z337" i="1"/>
  <c r="V337" i="1"/>
  <c r="T337" i="1"/>
  <c r="S337" i="1"/>
  <c r="R337" i="1"/>
  <c r="Q337" i="1"/>
  <c r="AE336" i="1"/>
  <c r="AD336" i="1"/>
  <c r="AC336" i="1"/>
  <c r="AB336" i="1"/>
  <c r="AA336" i="1"/>
  <c r="Z336" i="1"/>
  <c r="V336" i="1"/>
  <c r="T336" i="1"/>
  <c r="S336" i="1"/>
  <c r="R336" i="1"/>
  <c r="Q336" i="1"/>
  <c r="AE335" i="1"/>
  <c r="AD335" i="1"/>
  <c r="AC335" i="1"/>
  <c r="AB335" i="1"/>
  <c r="AA335" i="1"/>
  <c r="Z335" i="1"/>
  <c r="V335" i="1"/>
  <c r="T335" i="1"/>
  <c r="S335" i="1"/>
  <c r="R335" i="1"/>
  <c r="Q335" i="1"/>
  <c r="AE334" i="1"/>
  <c r="AD334" i="1"/>
  <c r="AC334" i="1"/>
  <c r="AB334" i="1"/>
  <c r="AA334" i="1"/>
  <c r="Z334" i="1"/>
  <c r="V334" i="1"/>
  <c r="T334" i="1"/>
  <c r="S334" i="1"/>
  <c r="R334" i="1"/>
  <c r="Q334" i="1"/>
  <c r="AE333" i="1"/>
  <c r="AD333" i="1"/>
  <c r="AC333" i="1"/>
  <c r="AB333" i="1"/>
  <c r="AA333" i="1"/>
  <c r="Z333" i="1"/>
  <c r="V333" i="1"/>
  <c r="T333" i="1"/>
  <c r="S333" i="1"/>
  <c r="R333" i="1"/>
  <c r="Q333" i="1"/>
  <c r="AE332" i="1"/>
  <c r="AD332" i="1"/>
  <c r="AC332" i="1"/>
  <c r="AB332" i="1"/>
  <c r="AA332" i="1"/>
  <c r="Z332" i="1"/>
  <c r="V332" i="1"/>
  <c r="T332" i="1"/>
  <c r="S332" i="1"/>
  <c r="R332" i="1"/>
  <c r="Q332" i="1"/>
  <c r="AE331" i="1"/>
  <c r="AD331" i="1"/>
  <c r="AC331" i="1"/>
  <c r="AB331" i="1"/>
  <c r="AA331" i="1"/>
  <c r="Z331" i="1"/>
  <c r="V331" i="1"/>
  <c r="T331" i="1"/>
  <c r="S331" i="1"/>
  <c r="R331" i="1"/>
  <c r="Q331" i="1"/>
  <c r="AE330" i="1"/>
  <c r="AD330" i="1"/>
  <c r="AC330" i="1"/>
  <c r="AB330" i="1"/>
  <c r="AA330" i="1"/>
  <c r="Z330" i="1"/>
  <c r="V330" i="1"/>
  <c r="T330" i="1"/>
  <c r="S330" i="1"/>
  <c r="R330" i="1"/>
  <c r="Q330" i="1"/>
  <c r="AE329" i="1"/>
  <c r="AD329" i="1"/>
  <c r="AC329" i="1"/>
  <c r="AB329" i="1"/>
  <c r="AA329" i="1"/>
  <c r="Z329" i="1"/>
  <c r="V329" i="1"/>
  <c r="T329" i="1"/>
  <c r="S329" i="1"/>
  <c r="R329" i="1"/>
  <c r="Q329" i="1"/>
  <c r="AE328" i="1"/>
  <c r="AD328" i="1"/>
  <c r="AC328" i="1"/>
  <c r="AB328" i="1"/>
  <c r="AA328" i="1"/>
  <c r="Z328" i="1"/>
  <c r="V328" i="1"/>
  <c r="T328" i="1"/>
  <c r="S328" i="1"/>
  <c r="R328" i="1"/>
  <c r="Q328" i="1"/>
  <c r="AE327" i="1"/>
  <c r="AD327" i="1"/>
  <c r="AC327" i="1"/>
  <c r="AB327" i="1"/>
  <c r="AA327" i="1"/>
  <c r="Z327" i="1"/>
  <c r="V327" i="1"/>
  <c r="T327" i="1"/>
  <c r="S327" i="1"/>
  <c r="R327" i="1"/>
  <c r="Q327" i="1"/>
  <c r="AE326" i="1"/>
  <c r="AD326" i="1"/>
  <c r="AC326" i="1"/>
  <c r="AB326" i="1"/>
  <c r="AA326" i="1"/>
  <c r="Z326" i="1"/>
  <c r="V326" i="1"/>
  <c r="T326" i="1"/>
  <c r="S326" i="1"/>
  <c r="R326" i="1"/>
  <c r="Q326" i="1"/>
  <c r="AE325" i="1"/>
  <c r="AD325" i="1"/>
  <c r="AC325" i="1"/>
  <c r="AB325" i="1"/>
  <c r="AA325" i="1"/>
  <c r="Z325" i="1"/>
  <c r="V325" i="1"/>
  <c r="T325" i="1"/>
  <c r="S325" i="1"/>
  <c r="R325" i="1"/>
  <c r="Q325" i="1"/>
  <c r="AE324" i="1"/>
  <c r="AD324" i="1"/>
  <c r="AC324" i="1"/>
  <c r="AB324" i="1"/>
  <c r="AA324" i="1"/>
  <c r="Z324" i="1"/>
  <c r="V324" i="1"/>
  <c r="T324" i="1"/>
  <c r="S324" i="1"/>
  <c r="R324" i="1"/>
  <c r="Q324" i="1"/>
  <c r="AE323" i="1"/>
  <c r="AD323" i="1"/>
  <c r="AC323" i="1"/>
  <c r="AB323" i="1"/>
  <c r="AA323" i="1"/>
  <c r="Z323" i="1"/>
  <c r="V323" i="1"/>
  <c r="T323" i="1"/>
  <c r="S323" i="1"/>
  <c r="R323" i="1"/>
  <c r="Q323" i="1"/>
  <c r="AE322" i="1"/>
  <c r="AD322" i="1"/>
  <c r="AC322" i="1"/>
  <c r="AB322" i="1"/>
  <c r="AA322" i="1"/>
  <c r="Z322" i="1"/>
  <c r="V322" i="1"/>
  <c r="T322" i="1"/>
  <c r="S322" i="1"/>
  <c r="R322" i="1"/>
  <c r="Q322" i="1"/>
  <c r="AE321" i="1"/>
  <c r="AD321" i="1"/>
  <c r="AC321" i="1"/>
  <c r="AB321" i="1"/>
  <c r="AA321" i="1"/>
  <c r="Z321" i="1"/>
  <c r="V321" i="1"/>
  <c r="T321" i="1"/>
  <c r="S321" i="1"/>
  <c r="R321" i="1"/>
  <c r="Q321" i="1"/>
  <c r="AE320" i="1"/>
  <c r="AD320" i="1"/>
  <c r="AC320" i="1"/>
  <c r="AB320" i="1"/>
  <c r="AA320" i="1"/>
  <c r="Z320" i="1"/>
  <c r="V320" i="1"/>
  <c r="T320" i="1"/>
  <c r="S320" i="1"/>
  <c r="R320" i="1"/>
  <c r="Q320" i="1"/>
  <c r="AE319" i="1"/>
  <c r="AD319" i="1"/>
  <c r="AC319" i="1"/>
  <c r="AB319" i="1"/>
  <c r="AA319" i="1"/>
  <c r="Z319" i="1"/>
  <c r="V319" i="1"/>
  <c r="T319" i="1"/>
  <c r="S319" i="1"/>
  <c r="R319" i="1"/>
  <c r="Q319" i="1"/>
  <c r="AE318" i="1"/>
  <c r="AD318" i="1"/>
  <c r="AC318" i="1"/>
  <c r="AB318" i="1"/>
  <c r="AA318" i="1"/>
  <c r="Z318" i="1"/>
  <c r="V318" i="1"/>
  <c r="T318" i="1"/>
  <c r="S318" i="1"/>
  <c r="R318" i="1"/>
  <c r="Q318" i="1"/>
  <c r="AE317" i="1"/>
  <c r="AD317" i="1"/>
  <c r="AC317" i="1"/>
  <c r="AB317" i="1"/>
  <c r="AA317" i="1"/>
  <c r="Z317" i="1"/>
  <c r="V317" i="1"/>
  <c r="T317" i="1"/>
  <c r="S317" i="1"/>
  <c r="R317" i="1"/>
  <c r="Q317" i="1"/>
  <c r="AE316" i="1"/>
  <c r="AD316" i="1"/>
  <c r="AC316" i="1"/>
  <c r="AB316" i="1"/>
  <c r="AA316" i="1"/>
  <c r="Z316" i="1"/>
  <c r="V316" i="1"/>
  <c r="T316" i="1"/>
  <c r="S316" i="1"/>
  <c r="R316" i="1"/>
  <c r="Q316" i="1"/>
  <c r="AE315" i="1"/>
  <c r="AD315" i="1"/>
  <c r="AC315" i="1"/>
  <c r="AB315" i="1"/>
  <c r="AA315" i="1"/>
  <c r="Z315" i="1"/>
  <c r="V315" i="1"/>
  <c r="T315" i="1"/>
  <c r="S315" i="1"/>
  <c r="R315" i="1"/>
  <c r="Q315" i="1"/>
  <c r="AE314" i="1"/>
  <c r="AD314" i="1"/>
  <c r="AC314" i="1"/>
  <c r="AB314" i="1"/>
  <c r="AA314" i="1"/>
  <c r="Z314" i="1"/>
  <c r="V314" i="1"/>
  <c r="T314" i="1"/>
  <c r="S314" i="1"/>
  <c r="R314" i="1"/>
  <c r="Q314" i="1"/>
  <c r="AE313" i="1"/>
  <c r="AD313" i="1"/>
  <c r="AC313" i="1"/>
  <c r="AB313" i="1"/>
  <c r="AA313" i="1"/>
  <c r="Z313" i="1"/>
  <c r="V313" i="1"/>
  <c r="T313" i="1"/>
  <c r="S313" i="1"/>
  <c r="R313" i="1"/>
  <c r="Q313" i="1"/>
  <c r="AE312" i="1"/>
  <c r="AD312" i="1"/>
  <c r="AC312" i="1"/>
  <c r="AB312" i="1"/>
  <c r="AA312" i="1"/>
  <c r="Z312" i="1"/>
  <c r="V312" i="1"/>
  <c r="T312" i="1"/>
  <c r="S312" i="1"/>
  <c r="R312" i="1"/>
  <c r="Q312" i="1"/>
  <c r="AE311" i="1"/>
  <c r="AD311" i="1"/>
  <c r="AC311" i="1"/>
  <c r="AB311" i="1"/>
  <c r="AA311" i="1"/>
  <c r="Z311" i="1"/>
  <c r="V311" i="1"/>
  <c r="T311" i="1"/>
  <c r="S311" i="1"/>
  <c r="R311" i="1"/>
  <c r="Q311" i="1"/>
  <c r="AE310" i="1"/>
  <c r="AD310" i="1"/>
  <c r="AC310" i="1"/>
  <c r="AB310" i="1"/>
  <c r="AA310" i="1"/>
  <c r="Z310" i="1"/>
  <c r="V310" i="1"/>
  <c r="T310" i="1"/>
  <c r="S310" i="1"/>
  <c r="R310" i="1"/>
  <c r="Q310" i="1"/>
  <c r="AE309" i="1"/>
  <c r="AD309" i="1"/>
  <c r="AC309" i="1"/>
  <c r="AB309" i="1"/>
  <c r="AA309" i="1"/>
  <c r="Z309" i="1"/>
  <c r="V309" i="1"/>
  <c r="T309" i="1"/>
  <c r="S309" i="1"/>
  <c r="R309" i="1"/>
  <c r="Q309" i="1"/>
  <c r="AE308" i="1"/>
  <c r="AD308" i="1"/>
  <c r="AC308" i="1"/>
  <c r="AB308" i="1"/>
  <c r="AA308" i="1"/>
  <c r="Z308" i="1"/>
  <c r="V308" i="1"/>
  <c r="T308" i="1"/>
  <c r="S308" i="1"/>
  <c r="R308" i="1"/>
  <c r="Q308" i="1"/>
  <c r="AE307" i="1"/>
  <c r="AD307" i="1"/>
  <c r="AC307" i="1"/>
  <c r="AB307" i="1"/>
  <c r="AA307" i="1"/>
  <c r="Z307" i="1"/>
  <c r="V307" i="1"/>
  <c r="T307" i="1"/>
  <c r="S307" i="1"/>
  <c r="R307" i="1"/>
  <c r="Q307" i="1"/>
  <c r="AE306" i="1"/>
  <c r="AD306" i="1"/>
  <c r="AC306" i="1"/>
  <c r="AB306" i="1"/>
  <c r="AA306" i="1"/>
  <c r="Z306" i="1"/>
  <c r="V306" i="1"/>
  <c r="T306" i="1"/>
  <c r="S306" i="1"/>
  <c r="R306" i="1"/>
  <c r="Q306" i="1"/>
  <c r="AE305" i="1"/>
  <c r="AD305" i="1"/>
  <c r="AC305" i="1"/>
  <c r="AB305" i="1"/>
  <c r="AA305" i="1"/>
  <c r="Z305" i="1"/>
  <c r="V305" i="1"/>
  <c r="T305" i="1"/>
  <c r="S305" i="1"/>
  <c r="R305" i="1"/>
  <c r="Q305" i="1"/>
  <c r="AE304" i="1"/>
  <c r="AD304" i="1"/>
  <c r="AC304" i="1"/>
  <c r="AB304" i="1"/>
  <c r="AA304" i="1"/>
  <c r="Z304" i="1"/>
  <c r="V304" i="1"/>
  <c r="T304" i="1"/>
  <c r="S304" i="1"/>
  <c r="R304" i="1"/>
  <c r="Q304" i="1"/>
  <c r="AE303" i="1"/>
  <c r="AD303" i="1"/>
  <c r="AC303" i="1"/>
  <c r="AB303" i="1"/>
  <c r="AA303" i="1"/>
  <c r="Z303" i="1"/>
  <c r="V303" i="1"/>
  <c r="T303" i="1"/>
  <c r="S303" i="1"/>
  <c r="R303" i="1"/>
  <c r="Q303" i="1"/>
  <c r="AE302" i="1"/>
  <c r="AD302" i="1"/>
  <c r="AC302" i="1"/>
  <c r="AB302" i="1"/>
  <c r="AA302" i="1"/>
  <c r="Z302" i="1"/>
  <c r="V302" i="1"/>
  <c r="T302" i="1"/>
  <c r="S302" i="1"/>
  <c r="R302" i="1"/>
  <c r="Q302" i="1"/>
  <c r="AE301" i="1"/>
  <c r="AD301" i="1"/>
  <c r="AC301" i="1"/>
  <c r="AB301" i="1"/>
  <c r="AA301" i="1"/>
  <c r="Z301" i="1"/>
  <c r="V301" i="1"/>
  <c r="T301" i="1"/>
  <c r="S301" i="1"/>
  <c r="R301" i="1"/>
  <c r="Q301" i="1"/>
  <c r="AE300" i="1"/>
  <c r="AD300" i="1"/>
  <c r="AC300" i="1"/>
  <c r="AB300" i="1"/>
  <c r="AA300" i="1"/>
  <c r="Z300" i="1"/>
  <c r="V300" i="1"/>
  <c r="T300" i="1"/>
  <c r="S300" i="1"/>
  <c r="R300" i="1"/>
  <c r="Q300" i="1"/>
  <c r="AE299" i="1"/>
  <c r="AD299" i="1"/>
  <c r="AC299" i="1"/>
  <c r="AB299" i="1"/>
  <c r="AA299" i="1"/>
  <c r="Z299" i="1"/>
  <c r="V299" i="1"/>
  <c r="T299" i="1"/>
  <c r="S299" i="1"/>
  <c r="R299" i="1"/>
  <c r="Q299" i="1"/>
  <c r="AE298" i="1"/>
  <c r="AD298" i="1"/>
  <c r="AC298" i="1"/>
  <c r="AB298" i="1"/>
  <c r="AA298" i="1"/>
  <c r="Z298" i="1"/>
  <c r="V298" i="1"/>
  <c r="T298" i="1"/>
  <c r="S298" i="1"/>
  <c r="R298" i="1"/>
  <c r="Q298" i="1"/>
  <c r="AE297" i="1"/>
  <c r="AD297" i="1"/>
  <c r="AC297" i="1"/>
  <c r="AB297" i="1"/>
  <c r="AA297" i="1"/>
  <c r="Z297" i="1"/>
  <c r="V297" i="1"/>
  <c r="T297" i="1"/>
  <c r="S297" i="1"/>
  <c r="R297" i="1"/>
  <c r="Q297" i="1"/>
  <c r="AE296" i="1"/>
  <c r="AD296" i="1"/>
  <c r="AC296" i="1"/>
  <c r="AB296" i="1"/>
  <c r="AA296" i="1"/>
  <c r="Z296" i="1"/>
  <c r="V296" i="1"/>
  <c r="T296" i="1"/>
  <c r="S296" i="1"/>
  <c r="R296" i="1"/>
  <c r="Q296" i="1"/>
  <c r="AE295" i="1"/>
  <c r="AD295" i="1"/>
  <c r="AC295" i="1"/>
  <c r="AB295" i="1"/>
  <c r="AA295" i="1"/>
  <c r="Z295" i="1"/>
  <c r="V295" i="1"/>
  <c r="T295" i="1"/>
  <c r="S295" i="1"/>
  <c r="R295" i="1"/>
  <c r="Q295" i="1"/>
  <c r="AE294" i="1"/>
  <c r="AD294" i="1"/>
  <c r="AC294" i="1"/>
  <c r="AB294" i="1"/>
  <c r="AA294" i="1"/>
  <c r="Z294" i="1"/>
  <c r="V294" i="1"/>
  <c r="T294" i="1"/>
  <c r="S294" i="1"/>
  <c r="R294" i="1"/>
  <c r="Q294" i="1"/>
  <c r="AE293" i="1"/>
  <c r="AD293" i="1"/>
  <c r="AC293" i="1"/>
  <c r="AB293" i="1"/>
  <c r="AA293" i="1"/>
  <c r="Z293" i="1"/>
  <c r="V293" i="1"/>
  <c r="T293" i="1"/>
  <c r="S293" i="1"/>
  <c r="R293" i="1"/>
  <c r="Q293" i="1"/>
  <c r="AE292" i="1"/>
  <c r="AD292" i="1"/>
  <c r="AC292" i="1"/>
  <c r="AB292" i="1"/>
  <c r="AA292" i="1"/>
  <c r="Z292" i="1"/>
  <c r="V292" i="1"/>
  <c r="T292" i="1"/>
  <c r="S292" i="1"/>
  <c r="R292" i="1"/>
  <c r="Q292" i="1"/>
  <c r="AE291" i="1"/>
  <c r="AD291" i="1"/>
  <c r="AC291" i="1"/>
  <c r="AB291" i="1"/>
  <c r="AA291" i="1"/>
  <c r="Z291" i="1"/>
  <c r="V291" i="1"/>
  <c r="T291" i="1"/>
  <c r="S291" i="1"/>
  <c r="R291" i="1"/>
  <c r="Q291" i="1"/>
  <c r="AE290" i="1"/>
  <c r="AD290" i="1"/>
  <c r="AC290" i="1"/>
  <c r="AB290" i="1"/>
  <c r="AA290" i="1"/>
  <c r="Z290" i="1"/>
  <c r="V290" i="1"/>
  <c r="T290" i="1"/>
  <c r="S290" i="1"/>
  <c r="R290" i="1"/>
  <c r="Q290" i="1"/>
  <c r="AE289" i="1"/>
  <c r="AD289" i="1"/>
  <c r="AC289" i="1"/>
  <c r="AB289" i="1"/>
  <c r="AA289" i="1"/>
  <c r="Z289" i="1"/>
  <c r="V289" i="1"/>
  <c r="T289" i="1"/>
  <c r="S289" i="1"/>
  <c r="R289" i="1"/>
  <c r="Q289" i="1"/>
  <c r="AE288" i="1"/>
  <c r="AD288" i="1"/>
  <c r="AC288" i="1"/>
  <c r="AB288" i="1"/>
  <c r="AA288" i="1"/>
  <c r="Z288" i="1"/>
  <c r="V288" i="1"/>
  <c r="T288" i="1"/>
  <c r="S288" i="1"/>
  <c r="R288" i="1"/>
  <c r="Q288" i="1"/>
  <c r="AE287" i="1"/>
  <c r="AD287" i="1"/>
  <c r="AC287" i="1"/>
  <c r="AB287" i="1"/>
  <c r="AA287" i="1"/>
  <c r="Z287" i="1"/>
  <c r="V287" i="1"/>
  <c r="T287" i="1"/>
  <c r="S287" i="1"/>
  <c r="R287" i="1"/>
  <c r="Q287" i="1"/>
  <c r="AE286" i="1"/>
  <c r="AD286" i="1"/>
  <c r="AC286" i="1"/>
  <c r="AB286" i="1"/>
  <c r="AA286" i="1"/>
  <c r="Z286" i="1"/>
  <c r="V286" i="1"/>
  <c r="T286" i="1"/>
  <c r="S286" i="1"/>
  <c r="R286" i="1"/>
  <c r="Q286" i="1"/>
  <c r="AE285" i="1"/>
  <c r="AD285" i="1"/>
  <c r="AC285" i="1"/>
  <c r="AB285" i="1"/>
  <c r="AA285" i="1"/>
  <c r="Z285" i="1"/>
  <c r="V285" i="1"/>
  <c r="T285" i="1"/>
  <c r="S285" i="1"/>
  <c r="R285" i="1"/>
  <c r="Q285" i="1"/>
  <c r="AE284" i="1"/>
  <c r="AD284" i="1"/>
  <c r="AC284" i="1"/>
  <c r="AB284" i="1"/>
  <c r="AA284" i="1"/>
  <c r="Z284" i="1"/>
  <c r="V284" i="1"/>
  <c r="T284" i="1"/>
  <c r="S284" i="1"/>
  <c r="R284" i="1"/>
  <c r="Q284" i="1"/>
  <c r="AE283" i="1"/>
  <c r="AD283" i="1"/>
  <c r="AC283" i="1"/>
  <c r="AB283" i="1"/>
  <c r="AA283" i="1"/>
  <c r="Z283" i="1"/>
  <c r="V283" i="1"/>
  <c r="T283" i="1"/>
  <c r="S283" i="1"/>
  <c r="R283" i="1"/>
  <c r="Q283" i="1"/>
  <c r="AE282" i="1"/>
  <c r="AD282" i="1"/>
  <c r="AC282" i="1"/>
  <c r="AB282" i="1"/>
  <c r="AA282" i="1"/>
  <c r="Z282" i="1"/>
  <c r="V282" i="1"/>
  <c r="T282" i="1"/>
  <c r="S282" i="1"/>
  <c r="R282" i="1"/>
  <c r="Q282" i="1"/>
  <c r="AE281" i="1"/>
  <c r="AD281" i="1"/>
  <c r="AC281" i="1"/>
  <c r="AB281" i="1"/>
  <c r="AA281" i="1"/>
  <c r="Z281" i="1"/>
  <c r="V281" i="1"/>
  <c r="T281" i="1"/>
  <c r="S281" i="1"/>
  <c r="R281" i="1"/>
  <c r="Q281" i="1"/>
  <c r="AE280" i="1"/>
  <c r="AD280" i="1"/>
  <c r="AC280" i="1"/>
  <c r="AB280" i="1"/>
  <c r="AA280" i="1"/>
  <c r="Z280" i="1"/>
  <c r="V280" i="1"/>
  <c r="T280" i="1"/>
  <c r="S280" i="1"/>
  <c r="R280" i="1"/>
  <c r="Q280" i="1"/>
  <c r="AE279" i="1"/>
  <c r="AD279" i="1"/>
  <c r="AC279" i="1"/>
  <c r="AB279" i="1"/>
  <c r="AA279" i="1"/>
  <c r="Z279" i="1"/>
  <c r="V279" i="1"/>
  <c r="T279" i="1"/>
  <c r="S279" i="1"/>
  <c r="R279" i="1"/>
  <c r="Q279" i="1"/>
  <c r="AE278" i="1"/>
  <c r="AD278" i="1"/>
  <c r="AC278" i="1"/>
  <c r="AB278" i="1"/>
  <c r="AA278" i="1"/>
  <c r="Z278" i="1"/>
  <c r="V278" i="1"/>
  <c r="T278" i="1"/>
  <c r="S278" i="1"/>
  <c r="R278" i="1"/>
  <c r="Q278" i="1"/>
  <c r="AE277" i="1"/>
  <c r="AD277" i="1"/>
  <c r="AC277" i="1"/>
  <c r="AB277" i="1"/>
  <c r="AA277" i="1"/>
  <c r="Z277" i="1"/>
  <c r="V277" i="1"/>
  <c r="T277" i="1"/>
  <c r="S277" i="1"/>
  <c r="R277" i="1"/>
  <c r="Q277" i="1"/>
  <c r="AE276" i="1"/>
  <c r="AD276" i="1"/>
  <c r="AC276" i="1"/>
  <c r="AB276" i="1"/>
  <c r="AA276" i="1"/>
  <c r="Z276" i="1"/>
  <c r="V276" i="1"/>
  <c r="T276" i="1"/>
  <c r="S276" i="1"/>
  <c r="R276" i="1"/>
  <c r="Q276" i="1"/>
  <c r="AE275" i="1"/>
  <c r="AD275" i="1"/>
  <c r="AC275" i="1"/>
  <c r="AB275" i="1"/>
  <c r="AA275" i="1"/>
  <c r="Z275" i="1"/>
  <c r="V275" i="1"/>
  <c r="T275" i="1"/>
  <c r="S275" i="1"/>
  <c r="R275" i="1"/>
  <c r="Q275" i="1"/>
  <c r="AE274" i="1"/>
  <c r="AD274" i="1"/>
  <c r="AC274" i="1"/>
  <c r="AB274" i="1"/>
  <c r="AA274" i="1"/>
  <c r="Z274" i="1"/>
  <c r="V274" i="1"/>
  <c r="T274" i="1"/>
  <c r="S274" i="1"/>
  <c r="R274" i="1"/>
  <c r="Q274" i="1"/>
  <c r="AE273" i="1"/>
  <c r="AD273" i="1"/>
  <c r="AC273" i="1"/>
  <c r="AB273" i="1"/>
  <c r="AA273" i="1"/>
  <c r="Z273" i="1"/>
  <c r="V273" i="1"/>
  <c r="T273" i="1"/>
  <c r="S273" i="1"/>
  <c r="R273" i="1"/>
  <c r="Q273" i="1"/>
  <c r="AE272" i="1"/>
  <c r="AD272" i="1"/>
  <c r="AC272" i="1"/>
  <c r="AB272" i="1"/>
  <c r="AA272" i="1"/>
  <c r="Z272" i="1"/>
  <c r="V272" i="1"/>
  <c r="T272" i="1"/>
  <c r="S272" i="1"/>
  <c r="R272" i="1"/>
  <c r="Q272" i="1"/>
  <c r="AE271" i="1"/>
  <c r="AD271" i="1"/>
  <c r="AC271" i="1"/>
  <c r="AB271" i="1"/>
  <c r="AA271" i="1"/>
  <c r="Z271" i="1"/>
  <c r="V271" i="1"/>
  <c r="T271" i="1"/>
  <c r="S271" i="1"/>
  <c r="R271" i="1"/>
  <c r="Q271" i="1"/>
  <c r="AE270" i="1"/>
  <c r="AD270" i="1"/>
  <c r="AC270" i="1"/>
  <c r="AB270" i="1"/>
  <c r="AA270" i="1"/>
  <c r="Z270" i="1"/>
  <c r="V270" i="1"/>
  <c r="T270" i="1"/>
  <c r="S270" i="1"/>
  <c r="R270" i="1"/>
  <c r="Q270" i="1"/>
  <c r="AE269" i="1"/>
  <c r="AD269" i="1"/>
  <c r="AC269" i="1"/>
  <c r="AB269" i="1"/>
  <c r="AA269" i="1"/>
  <c r="Z269" i="1"/>
  <c r="V269" i="1"/>
  <c r="T269" i="1"/>
  <c r="S269" i="1"/>
  <c r="R269" i="1"/>
  <c r="Q269" i="1"/>
  <c r="AE268" i="1"/>
  <c r="AD268" i="1"/>
  <c r="AC268" i="1"/>
  <c r="AB268" i="1"/>
  <c r="AA268" i="1"/>
  <c r="Z268" i="1"/>
  <c r="V268" i="1"/>
  <c r="T268" i="1"/>
  <c r="S268" i="1"/>
  <c r="R268" i="1"/>
  <c r="Q268" i="1"/>
  <c r="AE267" i="1"/>
  <c r="AD267" i="1"/>
  <c r="AC267" i="1"/>
  <c r="AB267" i="1"/>
  <c r="AA267" i="1"/>
  <c r="Z267" i="1"/>
  <c r="V267" i="1"/>
  <c r="T267" i="1"/>
  <c r="S267" i="1"/>
  <c r="R267" i="1"/>
  <c r="Q267" i="1"/>
  <c r="AE266" i="1"/>
  <c r="AD266" i="1"/>
  <c r="AC266" i="1"/>
  <c r="AB266" i="1"/>
  <c r="AA266" i="1"/>
  <c r="Z266" i="1"/>
  <c r="V266" i="1"/>
  <c r="T266" i="1"/>
  <c r="S266" i="1"/>
  <c r="R266" i="1"/>
  <c r="Q266" i="1"/>
  <c r="AE265" i="1"/>
  <c r="AD265" i="1"/>
  <c r="AC265" i="1"/>
  <c r="AB265" i="1"/>
  <c r="AA265" i="1"/>
  <c r="Z265" i="1"/>
  <c r="V265" i="1"/>
  <c r="T265" i="1"/>
  <c r="S265" i="1"/>
  <c r="R265" i="1"/>
  <c r="Q265" i="1"/>
  <c r="AE264" i="1"/>
  <c r="AD264" i="1"/>
  <c r="AC264" i="1"/>
  <c r="AB264" i="1"/>
  <c r="AA264" i="1"/>
  <c r="Z264" i="1"/>
  <c r="V264" i="1"/>
  <c r="T264" i="1"/>
  <c r="S264" i="1"/>
  <c r="R264" i="1"/>
  <c r="Q264" i="1"/>
  <c r="AE263" i="1"/>
  <c r="AD263" i="1"/>
  <c r="AC263" i="1"/>
  <c r="AB263" i="1"/>
  <c r="AA263" i="1"/>
  <c r="Z263" i="1"/>
  <c r="V263" i="1"/>
  <c r="T263" i="1"/>
  <c r="S263" i="1"/>
  <c r="R263" i="1"/>
  <c r="Q263" i="1"/>
  <c r="AE262" i="1"/>
  <c r="AD262" i="1"/>
  <c r="AC262" i="1"/>
  <c r="AB262" i="1"/>
  <c r="AA262" i="1"/>
  <c r="Z262" i="1"/>
  <c r="V262" i="1"/>
  <c r="T262" i="1"/>
  <c r="S262" i="1"/>
  <c r="R262" i="1"/>
  <c r="Q262" i="1"/>
  <c r="AE261" i="1"/>
  <c r="AD261" i="1"/>
  <c r="AC261" i="1"/>
  <c r="AB261" i="1"/>
  <c r="AA261" i="1"/>
  <c r="Z261" i="1"/>
  <c r="V261" i="1"/>
  <c r="T261" i="1"/>
  <c r="S261" i="1"/>
  <c r="R261" i="1"/>
  <c r="Q261" i="1"/>
  <c r="AE260" i="1"/>
  <c r="AD260" i="1"/>
  <c r="AC260" i="1"/>
  <c r="AB260" i="1"/>
  <c r="AA260" i="1"/>
  <c r="Z260" i="1"/>
  <c r="V260" i="1"/>
  <c r="T260" i="1"/>
  <c r="S260" i="1"/>
  <c r="R260" i="1"/>
  <c r="Q260" i="1"/>
  <c r="AE259" i="1"/>
  <c r="AD259" i="1"/>
  <c r="AC259" i="1"/>
  <c r="AB259" i="1"/>
  <c r="AA259" i="1"/>
  <c r="Z259" i="1"/>
  <c r="V259" i="1"/>
  <c r="T259" i="1"/>
  <c r="S259" i="1"/>
  <c r="R259" i="1"/>
  <c r="Q259" i="1"/>
  <c r="AE258" i="1"/>
  <c r="AD258" i="1"/>
  <c r="AC258" i="1"/>
  <c r="AB258" i="1"/>
  <c r="AA258" i="1"/>
  <c r="Z258" i="1"/>
  <c r="V258" i="1"/>
  <c r="T258" i="1"/>
  <c r="S258" i="1"/>
  <c r="R258" i="1"/>
  <c r="Q258" i="1"/>
  <c r="AE257" i="1"/>
  <c r="AD257" i="1"/>
  <c r="AC257" i="1"/>
  <c r="AB257" i="1"/>
  <c r="AA257" i="1"/>
  <c r="Z257" i="1"/>
  <c r="V257" i="1"/>
  <c r="T257" i="1"/>
  <c r="S257" i="1"/>
  <c r="R257" i="1"/>
  <c r="Q257" i="1"/>
  <c r="AE256" i="1"/>
  <c r="AD256" i="1"/>
  <c r="AC256" i="1"/>
  <c r="AB256" i="1"/>
  <c r="AA256" i="1"/>
  <c r="Z256" i="1"/>
  <c r="V256" i="1"/>
  <c r="T256" i="1"/>
  <c r="S256" i="1"/>
  <c r="R256" i="1"/>
  <c r="Q256" i="1"/>
  <c r="AE255" i="1"/>
  <c r="AD255" i="1"/>
  <c r="AC255" i="1"/>
  <c r="AB255" i="1"/>
  <c r="AA255" i="1"/>
  <c r="Z255" i="1"/>
  <c r="V255" i="1"/>
  <c r="T255" i="1"/>
  <c r="S255" i="1"/>
  <c r="R255" i="1"/>
  <c r="Q255" i="1"/>
  <c r="AE254" i="1"/>
  <c r="AD254" i="1"/>
  <c r="AC254" i="1"/>
  <c r="AB254" i="1"/>
  <c r="AA254" i="1"/>
  <c r="Z254" i="1"/>
  <c r="V254" i="1"/>
  <c r="T254" i="1"/>
  <c r="S254" i="1"/>
  <c r="R254" i="1"/>
  <c r="Q254" i="1"/>
  <c r="AE253" i="1"/>
  <c r="AD253" i="1"/>
  <c r="AC253" i="1"/>
  <c r="AB253" i="1"/>
  <c r="AA253" i="1"/>
  <c r="Z253" i="1"/>
  <c r="V253" i="1"/>
  <c r="T253" i="1"/>
  <c r="S253" i="1"/>
  <c r="R253" i="1"/>
  <c r="Q253" i="1"/>
  <c r="AE252" i="1"/>
  <c r="AD252" i="1"/>
  <c r="AC252" i="1"/>
  <c r="AB252" i="1"/>
  <c r="AA252" i="1"/>
  <c r="Z252" i="1"/>
  <c r="V252" i="1"/>
  <c r="T252" i="1"/>
  <c r="S252" i="1"/>
  <c r="R252" i="1"/>
  <c r="Q252" i="1"/>
  <c r="AE251" i="1"/>
  <c r="AD251" i="1"/>
  <c r="AC251" i="1"/>
  <c r="AB251" i="1"/>
  <c r="AA251" i="1"/>
  <c r="Z251" i="1"/>
  <c r="V251" i="1"/>
  <c r="T251" i="1"/>
  <c r="S251" i="1"/>
  <c r="R251" i="1"/>
  <c r="Q251" i="1"/>
  <c r="AE250" i="1"/>
  <c r="AD250" i="1"/>
  <c r="AC250" i="1"/>
  <c r="AB250" i="1"/>
  <c r="AA250" i="1"/>
  <c r="Z250" i="1"/>
  <c r="V250" i="1"/>
  <c r="T250" i="1"/>
  <c r="S250" i="1"/>
  <c r="R250" i="1"/>
  <c r="Q250" i="1"/>
  <c r="AE249" i="1"/>
  <c r="AD249" i="1"/>
  <c r="AC249" i="1"/>
  <c r="AB249" i="1"/>
  <c r="AA249" i="1"/>
  <c r="Z249" i="1"/>
  <c r="V249" i="1"/>
  <c r="T249" i="1"/>
  <c r="S249" i="1"/>
  <c r="R249" i="1"/>
  <c r="Q249" i="1"/>
  <c r="AE248" i="1"/>
  <c r="AD248" i="1"/>
  <c r="AC248" i="1"/>
  <c r="AB248" i="1"/>
  <c r="AA248" i="1"/>
  <c r="Z248" i="1"/>
  <c r="V248" i="1"/>
  <c r="T248" i="1"/>
  <c r="S248" i="1"/>
  <c r="R248" i="1"/>
  <c r="Q248" i="1"/>
  <c r="AE247" i="1"/>
  <c r="AD247" i="1"/>
  <c r="AC247" i="1"/>
  <c r="AB247" i="1"/>
  <c r="AA247" i="1"/>
  <c r="Z247" i="1"/>
  <c r="V247" i="1"/>
  <c r="T247" i="1"/>
  <c r="S247" i="1"/>
  <c r="R247" i="1"/>
  <c r="Q247" i="1"/>
  <c r="AE246" i="1"/>
  <c r="AD246" i="1"/>
  <c r="AC246" i="1"/>
  <c r="AB246" i="1"/>
  <c r="AA246" i="1"/>
  <c r="Z246" i="1"/>
  <c r="V246" i="1"/>
  <c r="T246" i="1"/>
  <c r="S246" i="1"/>
  <c r="R246" i="1"/>
  <c r="Q246" i="1"/>
  <c r="AE245" i="1"/>
  <c r="AD245" i="1"/>
  <c r="AC245" i="1"/>
  <c r="AB245" i="1"/>
  <c r="AA245" i="1"/>
  <c r="Z245" i="1"/>
  <c r="V245" i="1"/>
  <c r="T245" i="1"/>
  <c r="S245" i="1"/>
  <c r="R245" i="1"/>
  <c r="Q245" i="1"/>
  <c r="AE244" i="1"/>
  <c r="AD244" i="1"/>
  <c r="AC244" i="1"/>
  <c r="AB244" i="1"/>
  <c r="AA244" i="1"/>
  <c r="Z244" i="1"/>
  <c r="V244" i="1"/>
  <c r="T244" i="1"/>
  <c r="S244" i="1"/>
  <c r="R244" i="1"/>
  <c r="Q244" i="1"/>
  <c r="AE243" i="1"/>
  <c r="AD243" i="1"/>
  <c r="AC243" i="1"/>
  <c r="AB243" i="1"/>
  <c r="AA243" i="1"/>
  <c r="Z243" i="1"/>
  <c r="V243" i="1"/>
  <c r="T243" i="1"/>
  <c r="S243" i="1"/>
  <c r="R243" i="1"/>
  <c r="Q243" i="1"/>
  <c r="AE242" i="1"/>
  <c r="AD242" i="1"/>
  <c r="AC242" i="1"/>
  <c r="AB242" i="1"/>
  <c r="AA242" i="1"/>
  <c r="Z242" i="1"/>
  <c r="V242" i="1"/>
  <c r="T242" i="1"/>
  <c r="S242" i="1"/>
  <c r="R242" i="1"/>
  <c r="Q242" i="1"/>
  <c r="AE241" i="1"/>
  <c r="AD241" i="1"/>
  <c r="AC241" i="1"/>
  <c r="AB241" i="1"/>
  <c r="AA241" i="1"/>
  <c r="Z241" i="1"/>
  <c r="V241" i="1"/>
  <c r="T241" i="1"/>
  <c r="S241" i="1"/>
  <c r="R241" i="1"/>
  <c r="Q241" i="1"/>
  <c r="AE240" i="1"/>
  <c r="AD240" i="1"/>
  <c r="AC240" i="1"/>
  <c r="AB240" i="1"/>
  <c r="AA240" i="1"/>
  <c r="Z240" i="1"/>
  <c r="V240" i="1"/>
  <c r="T240" i="1"/>
  <c r="S240" i="1"/>
  <c r="R240" i="1"/>
  <c r="Q240" i="1"/>
  <c r="AE239" i="1"/>
  <c r="AD239" i="1"/>
  <c r="AC239" i="1"/>
  <c r="AB239" i="1"/>
  <c r="AA239" i="1"/>
  <c r="Z239" i="1"/>
  <c r="V239" i="1"/>
  <c r="T239" i="1"/>
  <c r="S239" i="1"/>
  <c r="R239" i="1"/>
  <c r="Q239" i="1"/>
  <c r="AE238" i="1"/>
  <c r="AD238" i="1"/>
  <c r="AC238" i="1"/>
  <c r="AB238" i="1"/>
  <c r="AA238" i="1"/>
  <c r="Z238" i="1"/>
  <c r="V238" i="1"/>
  <c r="T238" i="1"/>
  <c r="S238" i="1"/>
  <c r="R238" i="1"/>
  <c r="Q238" i="1"/>
  <c r="AE237" i="1"/>
  <c r="AD237" i="1"/>
  <c r="AC237" i="1"/>
  <c r="AB237" i="1"/>
  <c r="AA237" i="1"/>
  <c r="Z237" i="1"/>
  <c r="V237" i="1"/>
  <c r="T237" i="1"/>
  <c r="S237" i="1"/>
  <c r="R237" i="1"/>
  <c r="Q237" i="1"/>
  <c r="AE236" i="1"/>
  <c r="AD236" i="1"/>
  <c r="AC236" i="1"/>
  <c r="AB236" i="1"/>
  <c r="AA236" i="1"/>
  <c r="Z236" i="1"/>
  <c r="V236" i="1"/>
  <c r="T236" i="1"/>
  <c r="S236" i="1"/>
  <c r="R236" i="1"/>
  <c r="Q236" i="1"/>
  <c r="AE235" i="1"/>
  <c r="AD235" i="1"/>
  <c r="AC235" i="1"/>
  <c r="AB235" i="1"/>
  <c r="AA235" i="1"/>
  <c r="Z235" i="1"/>
  <c r="V235" i="1"/>
  <c r="T235" i="1"/>
  <c r="S235" i="1"/>
  <c r="R235" i="1"/>
  <c r="Q235" i="1"/>
  <c r="AE234" i="1"/>
  <c r="AD234" i="1"/>
  <c r="AC234" i="1"/>
  <c r="AB234" i="1"/>
  <c r="AA234" i="1"/>
  <c r="Z234" i="1"/>
  <c r="V234" i="1"/>
  <c r="T234" i="1"/>
  <c r="S234" i="1"/>
  <c r="R234" i="1"/>
  <c r="Q234" i="1"/>
  <c r="AE233" i="1"/>
  <c r="AD233" i="1"/>
  <c r="AC233" i="1"/>
  <c r="AB233" i="1"/>
  <c r="AA233" i="1"/>
  <c r="Z233" i="1"/>
  <c r="V233" i="1"/>
  <c r="T233" i="1"/>
  <c r="S233" i="1"/>
  <c r="R233" i="1"/>
  <c r="Q233" i="1"/>
  <c r="AE232" i="1"/>
  <c r="AD232" i="1"/>
  <c r="AC232" i="1"/>
  <c r="AB232" i="1"/>
  <c r="AA232" i="1"/>
  <c r="Z232" i="1"/>
  <c r="V232" i="1"/>
  <c r="T232" i="1"/>
  <c r="S232" i="1"/>
  <c r="R232" i="1"/>
  <c r="Q232" i="1"/>
  <c r="AE231" i="1"/>
  <c r="AD231" i="1"/>
  <c r="AC231" i="1"/>
  <c r="AB231" i="1"/>
  <c r="AA231" i="1"/>
  <c r="Z231" i="1"/>
  <c r="V231" i="1"/>
  <c r="T231" i="1"/>
  <c r="S231" i="1"/>
  <c r="R231" i="1"/>
  <c r="Q231" i="1"/>
  <c r="AE230" i="1"/>
  <c r="AD230" i="1"/>
  <c r="AC230" i="1"/>
  <c r="AB230" i="1"/>
  <c r="AA230" i="1"/>
  <c r="Z230" i="1"/>
  <c r="V230" i="1"/>
  <c r="T230" i="1"/>
  <c r="S230" i="1"/>
  <c r="R230" i="1"/>
  <c r="Q230" i="1"/>
  <c r="AE229" i="1"/>
  <c r="AD229" i="1"/>
  <c r="AC229" i="1"/>
  <c r="AB229" i="1"/>
  <c r="AA229" i="1"/>
  <c r="Z229" i="1"/>
  <c r="V229" i="1"/>
  <c r="T229" i="1"/>
  <c r="S229" i="1"/>
  <c r="R229" i="1"/>
  <c r="Q229" i="1"/>
  <c r="AE228" i="1"/>
  <c r="AD228" i="1"/>
  <c r="AC228" i="1"/>
  <c r="AB228" i="1"/>
  <c r="AA228" i="1"/>
  <c r="Z228" i="1"/>
  <c r="V228" i="1"/>
  <c r="T228" i="1"/>
  <c r="S228" i="1"/>
  <c r="R228" i="1"/>
  <c r="Q228" i="1"/>
  <c r="AE227" i="1"/>
  <c r="AD227" i="1"/>
  <c r="AC227" i="1"/>
  <c r="AB227" i="1"/>
  <c r="AA227" i="1"/>
  <c r="Z227" i="1"/>
  <c r="V227" i="1"/>
  <c r="T227" i="1"/>
  <c r="S227" i="1"/>
  <c r="R227" i="1"/>
  <c r="Q227" i="1"/>
  <c r="AE226" i="1"/>
  <c r="AD226" i="1"/>
  <c r="AC226" i="1"/>
  <c r="AB226" i="1"/>
  <c r="AA226" i="1"/>
  <c r="Z226" i="1"/>
  <c r="V226" i="1"/>
  <c r="T226" i="1"/>
  <c r="S226" i="1"/>
  <c r="R226" i="1"/>
  <c r="Q226" i="1"/>
  <c r="AE225" i="1"/>
  <c r="AD225" i="1"/>
  <c r="AC225" i="1"/>
  <c r="AB225" i="1"/>
  <c r="AA225" i="1"/>
  <c r="Z225" i="1"/>
  <c r="V225" i="1"/>
  <c r="T225" i="1"/>
  <c r="S225" i="1"/>
  <c r="R225" i="1"/>
  <c r="Q225" i="1"/>
  <c r="AE224" i="1"/>
  <c r="AD224" i="1"/>
  <c r="AC224" i="1"/>
  <c r="AB224" i="1"/>
  <c r="AA224" i="1"/>
  <c r="Z224" i="1"/>
  <c r="V224" i="1"/>
  <c r="T224" i="1"/>
  <c r="S224" i="1"/>
  <c r="R224" i="1"/>
  <c r="Q224" i="1"/>
  <c r="AE223" i="1"/>
  <c r="AD223" i="1"/>
  <c r="AC223" i="1"/>
  <c r="AB223" i="1"/>
  <c r="AA223" i="1"/>
  <c r="Z223" i="1"/>
  <c r="V223" i="1"/>
  <c r="T223" i="1"/>
  <c r="S223" i="1"/>
  <c r="R223" i="1"/>
  <c r="Q223" i="1"/>
  <c r="AE222" i="1"/>
  <c r="AD222" i="1"/>
  <c r="AC222" i="1"/>
  <c r="AB222" i="1"/>
  <c r="AA222" i="1"/>
  <c r="Z222" i="1"/>
  <c r="V222" i="1"/>
  <c r="T222" i="1"/>
  <c r="S222" i="1"/>
  <c r="R222" i="1"/>
  <c r="Q222" i="1"/>
  <c r="AE221" i="1"/>
  <c r="AD221" i="1"/>
  <c r="AC221" i="1"/>
  <c r="AB221" i="1"/>
  <c r="AA221" i="1"/>
  <c r="Z221" i="1"/>
  <c r="V221" i="1"/>
  <c r="T221" i="1"/>
  <c r="S221" i="1"/>
  <c r="R221" i="1"/>
  <c r="Q221" i="1"/>
  <c r="AE220" i="1"/>
  <c r="AD220" i="1"/>
  <c r="AC220" i="1"/>
  <c r="AB220" i="1"/>
  <c r="AA220" i="1"/>
  <c r="Z220" i="1"/>
  <c r="V220" i="1"/>
  <c r="T220" i="1"/>
  <c r="S220" i="1"/>
  <c r="R220" i="1"/>
  <c r="Q220" i="1"/>
  <c r="AE219" i="1"/>
  <c r="AD219" i="1"/>
  <c r="AC219" i="1"/>
  <c r="AB219" i="1"/>
  <c r="AA219" i="1"/>
  <c r="Z219" i="1"/>
  <c r="V219" i="1"/>
  <c r="T219" i="1"/>
  <c r="S219" i="1"/>
  <c r="R219" i="1"/>
  <c r="Q219" i="1"/>
  <c r="AE218" i="1"/>
  <c r="AD218" i="1"/>
  <c r="AC218" i="1"/>
  <c r="AB218" i="1"/>
  <c r="AA218" i="1"/>
  <c r="Z218" i="1"/>
  <c r="V218" i="1"/>
  <c r="T218" i="1"/>
  <c r="S218" i="1"/>
  <c r="R218" i="1"/>
  <c r="Q218" i="1"/>
  <c r="AE217" i="1"/>
  <c r="AD217" i="1"/>
  <c r="AC217" i="1"/>
  <c r="AB217" i="1"/>
  <c r="AA217" i="1"/>
  <c r="Z217" i="1"/>
  <c r="V217" i="1"/>
  <c r="T217" i="1"/>
  <c r="S217" i="1"/>
  <c r="R217" i="1"/>
  <c r="Q217" i="1"/>
  <c r="AE216" i="1"/>
  <c r="AD216" i="1"/>
  <c r="AC216" i="1"/>
  <c r="AB216" i="1"/>
  <c r="AA216" i="1"/>
  <c r="Z216" i="1"/>
  <c r="V216" i="1"/>
  <c r="T216" i="1"/>
  <c r="S216" i="1"/>
  <c r="R216" i="1"/>
  <c r="Q216" i="1"/>
  <c r="AE215" i="1"/>
  <c r="AD215" i="1"/>
  <c r="AC215" i="1"/>
  <c r="AB215" i="1"/>
  <c r="AA215" i="1"/>
  <c r="Z215" i="1"/>
  <c r="V215" i="1"/>
  <c r="T215" i="1"/>
  <c r="S215" i="1"/>
  <c r="R215" i="1"/>
  <c r="Q215" i="1"/>
  <c r="AE214" i="1"/>
  <c r="AD214" i="1"/>
  <c r="AC214" i="1"/>
  <c r="AB214" i="1"/>
  <c r="AA214" i="1"/>
  <c r="Z214" i="1"/>
  <c r="V214" i="1"/>
  <c r="T214" i="1"/>
  <c r="S214" i="1"/>
  <c r="R214" i="1"/>
  <c r="Q214" i="1"/>
  <c r="AE213" i="1"/>
  <c r="AD213" i="1"/>
  <c r="AC213" i="1"/>
  <c r="AB213" i="1"/>
  <c r="AA213" i="1"/>
  <c r="Z213" i="1"/>
  <c r="V213" i="1"/>
  <c r="T213" i="1"/>
  <c r="S213" i="1"/>
  <c r="R213" i="1"/>
  <c r="Q213" i="1"/>
  <c r="AE212" i="1"/>
  <c r="AD212" i="1"/>
  <c r="AC212" i="1"/>
  <c r="AB212" i="1"/>
  <c r="AA212" i="1"/>
  <c r="Z212" i="1"/>
  <c r="V212" i="1"/>
  <c r="T212" i="1"/>
  <c r="S212" i="1"/>
  <c r="R212" i="1"/>
  <c r="Q212" i="1"/>
  <c r="AE211" i="1"/>
  <c r="AD211" i="1"/>
  <c r="AC211" i="1"/>
  <c r="AB211" i="1"/>
  <c r="AA211" i="1"/>
  <c r="Z211" i="1"/>
  <c r="V211" i="1"/>
  <c r="T211" i="1"/>
  <c r="S211" i="1"/>
  <c r="R211" i="1"/>
  <c r="Q211" i="1"/>
  <c r="AE210" i="1"/>
  <c r="AD210" i="1"/>
  <c r="AC210" i="1"/>
  <c r="AB210" i="1"/>
  <c r="AA210" i="1"/>
  <c r="Z210" i="1"/>
  <c r="V210" i="1"/>
  <c r="T210" i="1"/>
  <c r="S210" i="1"/>
  <c r="R210" i="1"/>
  <c r="Q210" i="1"/>
  <c r="AE209" i="1"/>
  <c r="AD209" i="1"/>
  <c r="AC209" i="1"/>
  <c r="AB209" i="1"/>
  <c r="AA209" i="1"/>
  <c r="Z209" i="1"/>
  <c r="V209" i="1"/>
  <c r="T209" i="1"/>
  <c r="S209" i="1"/>
  <c r="R209" i="1"/>
  <c r="Q209" i="1"/>
  <c r="AE208" i="1"/>
  <c r="AD208" i="1"/>
  <c r="AC208" i="1"/>
  <c r="AB208" i="1"/>
  <c r="AA208" i="1"/>
  <c r="Z208" i="1"/>
  <c r="V208" i="1"/>
  <c r="T208" i="1"/>
  <c r="S208" i="1"/>
  <c r="R208" i="1"/>
  <c r="Q208" i="1"/>
  <c r="AE207" i="1"/>
  <c r="AD207" i="1"/>
  <c r="AC207" i="1"/>
  <c r="AB207" i="1"/>
  <c r="AA207" i="1"/>
  <c r="Z207" i="1"/>
  <c r="V207" i="1"/>
  <c r="T207" i="1"/>
  <c r="S207" i="1"/>
  <c r="R207" i="1"/>
  <c r="Q207" i="1"/>
  <c r="AE206" i="1"/>
  <c r="AD206" i="1"/>
  <c r="AC206" i="1"/>
  <c r="AB206" i="1"/>
  <c r="AA206" i="1"/>
  <c r="Z206" i="1"/>
  <c r="V206" i="1"/>
  <c r="T206" i="1"/>
  <c r="S206" i="1"/>
  <c r="R206" i="1"/>
  <c r="Q206" i="1"/>
  <c r="AE205" i="1"/>
  <c r="AD205" i="1"/>
  <c r="AC205" i="1"/>
  <c r="AB205" i="1"/>
  <c r="AA205" i="1"/>
  <c r="Z205" i="1"/>
  <c r="V205" i="1"/>
  <c r="T205" i="1"/>
  <c r="S205" i="1"/>
  <c r="R205" i="1"/>
  <c r="Q205" i="1"/>
  <c r="AE204" i="1"/>
  <c r="AD204" i="1"/>
  <c r="AC204" i="1"/>
  <c r="AB204" i="1"/>
  <c r="AA204" i="1"/>
  <c r="Z204" i="1"/>
  <c r="V204" i="1"/>
  <c r="T204" i="1"/>
  <c r="S204" i="1"/>
  <c r="R204" i="1"/>
  <c r="Q204" i="1"/>
  <c r="AE203" i="1"/>
  <c r="AD203" i="1"/>
  <c r="AC203" i="1"/>
  <c r="AB203" i="1"/>
  <c r="AA203" i="1"/>
  <c r="Z203" i="1"/>
  <c r="V203" i="1"/>
  <c r="T203" i="1"/>
  <c r="S203" i="1"/>
  <c r="R203" i="1"/>
  <c r="Q203" i="1"/>
  <c r="AE202" i="1"/>
  <c r="AD202" i="1"/>
  <c r="AC202" i="1"/>
  <c r="AB202" i="1"/>
  <c r="AA202" i="1"/>
  <c r="Z202" i="1"/>
  <c r="V202" i="1"/>
  <c r="T202" i="1"/>
  <c r="S202" i="1"/>
  <c r="R202" i="1"/>
  <c r="Q202" i="1"/>
  <c r="AE201" i="1"/>
  <c r="AD201" i="1"/>
  <c r="AC201" i="1"/>
  <c r="AB201" i="1"/>
  <c r="AA201" i="1"/>
  <c r="Z201" i="1"/>
  <c r="V201" i="1"/>
  <c r="T201" i="1"/>
  <c r="S201" i="1"/>
  <c r="R201" i="1"/>
  <c r="Q201" i="1"/>
  <c r="AE200" i="1"/>
  <c r="AD200" i="1"/>
  <c r="AC200" i="1"/>
  <c r="AB200" i="1"/>
  <c r="AA200" i="1"/>
  <c r="Z200" i="1"/>
  <c r="V200" i="1"/>
  <c r="T200" i="1"/>
  <c r="S200" i="1"/>
  <c r="R200" i="1"/>
  <c r="Q200" i="1"/>
  <c r="AE199" i="1"/>
  <c r="AD199" i="1"/>
  <c r="AC199" i="1"/>
  <c r="AB199" i="1"/>
  <c r="AA199" i="1"/>
  <c r="Z199" i="1"/>
  <c r="V199" i="1"/>
  <c r="T199" i="1"/>
  <c r="S199" i="1"/>
  <c r="R199" i="1"/>
  <c r="Q199" i="1"/>
  <c r="AE198" i="1"/>
  <c r="AD198" i="1"/>
  <c r="AC198" i="1"/>
  <c r="AB198" i="1"/>
  <c r="AA198" i="1"/>
  <c r="Z198" i="1"/>
  <c r="V198" i="1"/>
  <c r="T198" i="1"/>
  <c r="S198" i="1"/>
  <c r="R198" i="1"/>
  <c r="Q198" i="1"/>
  <c r="AE197" i="1"/>
  <c r="AD197" i="1"/>
  <c r="AC197" i="1"/>
  <c r="AB197" i="1"/>
  <c r="AA197" i="1"/>
  <c r="Z197" i="1"/>
  <c r="V197" i="1"/>
  <c r="T197" i="1"/>
  <c r="S197" i="1"/>
  <c r="R197" i="1"/>
  <c r="Q197" i="1"/>
  <c r="AE196" i="1"/>
  <c r="AD196" i="1"/>
  <c r="AC196" i="1"/>
  <c r="AB196" i="1"/>
  <c r="AA196" i="1"/>
  <c r="Z196" i="1"/>
  <c r="V196" i="1"/>
  <c r="T196" i="1"/>
  <c r="S196" i="1"/>
  <c r="R196" i="1"/>
  <c r="Q196" i="1"/>
  <c r="AE195" i="1"/>
  <c r="AD195" i="1"/>
  <c r="AC195" i="1"/>
  <c r="AB195" i="1"/>
  <c r="AA195" i="1"/>
  <c r="Z195" i="1"/>
  <c r="V195" i="1"/>
  <c r="T195" i="1"/>
  <c r="S195" i="1"/>
  <c r="R195" i="1"/>
  <c r="Q195" i="1"/>
  <c r="AE194" i="1"/>
  <c r="AD194" i="1"/>
  <c r="AC194" i="1"/>
  <c r="AB194" i="1"/>
  <c r="AA194" i="1"/>
  <c r="Z194" i="1"/>
  <c r="V194" i="1"/>
  <c r="T194" i="1"/>
  <c r="S194" i="1"/>
  <c r="R194" i="1"/>
  <c r="Q194" i="1"/>
  <c r="AE193" i="1"/>
  <c r="AD193" i="1"/>
  <c r="AC193" i="1"/>
  <c r="AB193" i="1"/>
  <c r="AA193" i="1"/>
  <c r="Z193" i="1"/>
  <c r="V193" i="1"/>
  <c r="T193" i="1"/>
  <c r="S193" i="1"/>
  <c r="R193" i="1"/>
  <c r="Q193" i="1"/>
  <c r="AE192" i="1"/>
  <c r="AD192" i="1"/>
  <c r="AC192" i="1"/>
  <c r="AB192" i="1"/>
  <c r="AA192" i="1"/>
  <c r="Z192" i="1"/>
  <c r="V192" i="1"/>
  <c r="T192" i="1"/>
  <c r="S192" i="1"/>
  <c r="R192" i="1"/>
  <c r="Q192" i="1"/>
  <c r="AE191" i="1"/>
  <c r="AD191" i="1"/>
  <c r="AC191" i="1"/>
  <c r="AB191" i="1"/>
  <c r="AA191" i="1"/>
  <c r="Z191" i="1"/>
  <c r="V191" i="1"/>
  <c r="T191" i="1"/>
  <c r="S191" i="1"/>
  <c r="R191" i="1"/>
  <c r="Q191" i="1"/>
  <c r="AE190" i="1"/>
  <c r="AD190" i="1"/>
  <c r="AC190" i="1"/>
  <c r="AB190" i="1"/>
  <c r="AA190" i="1"/>
  <c r="Z190" i="1"/>
  <c r="V190" i="1"/>
  <c r="T190" i="1"/>
  <c r="S190" i="1"/>
  <c r="R190" i="1"/>
  <c r="Q190" i="1"/>
  <c r="AE189" i="1"/>
  <c r="AD189" i="1"/>
  <c r="AC189" i="1"/>
  <c r="AB189" i="1"/>
  <c r="AA189" i="1"/>
  <c r="Z189" i="1"/>
  <c r="V189" i="1"/>
  <c r="T189" i="1"/>
  <c r="S189" i="1"/>
  <c r="R189" i="1"/>
  <c r="Q189" i="1"/>
  <c r="AE188" i="1"/>
  <c r="AD188" i="1"/>
  <c r="AC188" i="1"/>
  <c r="AB188" i="1"/>
  <c r="AA188" i="1"/>
  <c r="Z188" i="1"/>
  <c r="V188" i="1"/>
  <c r="T188" i="1"/>
  <c r="S188" i="1"/>
  <c r="R188" i="1"/>
  <c r="Q188" i="1"/>
  <c r="AE187" i="1"/>
  <c r="AD187" i="1"/>
  <c r="AC187" i="1"/>
  <c r="AB187" i="1"/>
  <c r="AA187" i="1"/>
  <c r="Z187" i="1"/>
  <c r="V187" i="1"/>
  <c r="T187" i="1"/>
  <c r="S187" i="1"/>
  <c r="R187" i="1"/>
  <c r="Q187" i="1"/>
  <c r="AE186" i="1"/>
  <c r="AD186" i="1"/>
  <c r="AC186" i="1"/>
  <c r="AB186" i="1"/>
  <c r="AA186" i="1"/>
  <c r="Z186" i="1"/>
  <c r="V186" i="1"/>
  <c r="T186" i="1"/>
  <c r="S186" i="1"/>
  <c r="R186" i="1"/>
  <c r="Q186" i="1"/>
  <c r="AE185" i="1"/>
  <c r="AD185" i="1"/>
  <c r="AC185" i="1"/>
  <c r="AB185" i="1"/>
  <c r="AA185" i="1"/>
  <c r="Z185" i="1"/>
  <c r="V185" i="1"/>
  <c r="T185" i="1"/>
  <c r="S185" i="1"/>
  <c r="R185" i="1"/>
  <c r="Q185" i="1"/>
  <c r="AE184" i="1"/>
  <c r="AD184" i="1"/>
  <c r="AC184" i="1"/>
  <c r="AB184" i="1"/>
  <c r="AA184" i="1"/>
  <c r="Z184" i="1"/>
  <c r="V184" i="1"/>
  <c r="T184" i="1"/>
  <c r="S184" i="1"/>
  <c r="R184" i="1"/>
  <c r="Q184" i="1"/>
  <c r="AE183" i="1"/>
  <c r="AD183" i="1"/>
  <c r="AC183" i="1"/>
  <c r="AB183" i="1"/>
  <c r="AA183" i="1"/>
  <c r="Z183" i="1"/>
  <c r="V183" i="1"/>
  <c r="T183" i="1"/>
  <c r="S183" i="1"/>
  <c r="R183" i="1"/>
  <c r="Q183" i="1"/>
  <c r="AE182" i="1"/>
  <c r="AD182" i="1"/>
  <c r="AC182" i="1"/>
  <c r="AB182" i="1"/>
  <c r="AA182" i="1"/>
  <c r="Z182" i="1"/>
  <c r="V182" i="1"/>
  <c r="T182" i="1"/>
  <c r="S182" i="1"/>
  <c r="R182" i="1"/>
  <c r="Q182" i="1"/>
  <c r="AE181" i="1"/>
  <c r="AD181" i="1"/>
  <c r="AC181" i="1"/>
  <c r="AB181" i="1"/>
  <c r="AA181" i="1"/>
  <c r="Z181" i="1"/>
  <c r="V181" i="1"/>
  <c r="T181" i="1"/>
  <c r="S181" i="1"/>
  <c r="R181" i="1"/>
  <c r="Q181" i="1"/>
  <c r="AE180" i="1"/>
  <c r="AD180" i="1"/>
  <c r="AC180" i="1"/>
  <c r="AB180" i="1"/>
  <c r="AA180" i="1"/>
  <c r="Z180" i="1"/>
  <c r="V180" i="1"/>
  <c r="T180" i="1"/>
  <c r="S180" i="1"/>
  <c r="R180" i="1"/>
  <c r="Q180" i="1"/>
  <c r="AE179" i="1"/>
  <c r="AD179" i="1"/>
  <c r="AC179" i="1"/>
  <c r="AB179" i="1"/>
  <c r="AA179" i="1"/>
  <c r="Z179" i="1"/>
  <c r="V179" i="1"/>
  <c r="T179" i="1"/>
  <c r="S179" i="1"/>
  <c r="R179" i="1"/>
  <c r="Q179" i="1"/>
  <c r="AE178" i="1"/>
  <c r="AD178" i="1"/>
  <c r="AC178" i="1"/>
  <c r="AB178" i="1"/>
  <c r="AA178" i="1"/>
  <c r="Z178" i="1"/>
  <c r="V178" i="1"/>
  <c r="T178" i="1"/>
  <c r="S178" i="1"/>
  <c r="R178" i="1"/>
  <c r="Q178" i="1"/>
  <c r="AE177" i="1"/>
  <c r="AD177" i="1"/>
  <c r="AC177" i="1"/>
  <c r="AB177" i="1"/>
  <c r="AA177" i="1"/>
  <c r="Z177" i="1"/>
  <c r="V177" i="1"/>
  <c r="T177" i="1"/>
  <c r="S177" i="1"/>
  <c r="R177" i="1"/>
  <c r="Q177" i="1"/>
  <c r="AE176" i="1"/>
  <c r="AD176" i="1"/>
  <c r="AC176" i="1"/>
  <c r="AB176" i="1"/>
  <c r="AA176" i="1"/>
  <c r="Z176" i="1"/>
  <c r="V176" i="1"/>
  <c r="T176" i="1"/>
  <c r="S176" i="1"/>
  <c r="R176" i="1"/>
  <c r="Q176" i="1"/>
  <c r="AE175" i="1"/>
  <c r="AD175" i="1"/>
  <c r="AC175" i="1"/>
  <c r="AB175" i="1"/>
  <c r="AA175" i="1"/>
  <c r="Z175" i="1"/>
  <c r="V175" i="1"/>
  <c r="T175" i="1"/>
  <c r="S175" i="1"/>
  <c r="R175" i="1"/>
  <c r="Q175" i="1"/>
  <c r="AE174" i="1"/>
  <c r="AD174" i="1"/>
  <c r="AC174" i="1"/>
  <c r="AB174" i="1"/>
  <c r="AA174" i="1"/>
  <c r="Z174" i="1"/>
  <c r="V174" i="1"/>
  <c r="T174" i="1"/>
  <c r="S174" i="1"/>
  <c r="R174" i="1"/>
  <c r="Q174" i="1"/>
  <c r="AE173" i="1"/>
  <c r="AD173" i="1"/>
  <c r="AC173" i="1"/>
  <c r="AB173" i="1"/>
  <c r="AA173" i="1"/>
  <c r="Z173" i="1"/>
  <c r="V173" i="1"/>
  <c r="T173" i="1"/>
  <c r="S173" i="1"/>
  <c r="R173" i="1"/>
  <c r="Q173" i="1"/>
  <c r="AE172" i="1"/>
  <c r="AD172" i="1"/>
  <c r="AC172" i="1"/>
  <c r="AB172" i="1"/>
  <c r="AA172" i="1"/>
  <c r="Z172" i="1"/>
  <c r="V172" i="1"/>
  <c r="T172" i="1"/>
  <c r="S172" i="1"/>
  <c r="R172" i="1"/>
  <c r="Q172" i="1"/>
  <c r="AE171" i="1"/>
  <c r="AD171" i="1"/>
  <c r="AC171" i="1"/>
  <c r="AB171" i="1"/>
  <c r="AA171" i="1"/>
  <c r="Z171" i="1"/>
  <c r="V171" i="1"/>
  <c r="T171" i="1"/>
  <c r="S171" i="1"/>
  <c r="R171" i="1"/>
  <c r="Q171" i="1"/>
  <c r="AE170" i="1"/>
  <c r="AD170" i="1"/>
  <c r="AC170" i="1"/>
  <c r="AB170" i="1"/>
  <c r="AA170" i="1"/>
  <c r="Z170" i="1"/>
  <c r="V170" i="1"/>
  <c r="T170" i="1"/>
  <c r="S170" i="1"/>
  <c r="R170" i="1"/>
  <c r="Q170" i="1"/>
  <c r="AE169" i="1"/>
  <c r="AD169" i="1"/>
  <c r="AC169" i="1"/>
  <c r="AB169" i="1"/>
  <c r="AA169" i="1"/>
  <c r="Z169" i="1"/>
  <c r="V169" i="1"/>
  <c r="T169" i="1"/>
  <c r="S169" i="1"/>
  <c r="R169" i="1"/>
  <c r="Q169" i="1"/>
  <c r="AE168" i="1"/>
  <c r="AD168" i="1"/>
  <c r="AC168" i="1"/>
  <c r="AB168" i="1"/>
  <c r="AA168" i="1"/>
  <c r="Z168" i="1"/>
  <c r="V168" i="1"/>
  <c r="T168" i="1"/>
  <c r="S168" i="1"/>
  <c r="R168" i="1"/>
  <c r="Q168" i="1"/>
  <c r="AE167" i="1"/>
  <c r="AD167" i="1"/>
  <c r="AC167" i="1"/>
  <c r="AB167" i="1"/>
  <c r="AA167" i="1"/>
  <c r="Z167" i="1"/>
  <c r="V167" i="1"/>
  <c r="T167" i="1"/>
  <c r="S167" i="1"/>
  <c r="R167" i="1"/>
  <c r="Q167" i="1"/>
  <c r="AE166" i="1"/>
  <c r="AD166" i="1"/>
  <c r="AC166" i="1"/>
  <c r="AB166" i="1"/>
  <c r="AA166" i="1"/>
  <c r="Z166" i="1"/>
  <c r="V166" i="1"/>
  <c r="T166" i="1"/>
  <c r="S166" i="1"/>
  <c r="R166" i="1"/>
  <c r="Q166" i="1"/>
  <c r="AE165" i="1"/>
  <c r="AD165" i="1"/>
  <c r="AC165" i="1"/>
  <c r="AB165" i="1"/>
  <c r="AA165" i="1"/>
  <c r="Z165" i="1"/>
  <c r="V165" i="1"/>
  <c r="T165" i="1"/>
  <c r="S165" i="1"/>
  <c r="R165" i="1"/>
  <c r="Q165" i="1"/>
  <c r="AE164" i="1"/>
  <c r="AD164" i="1"/>
  <c r="AC164" i="1"/>
  <c r="AB164" i="1"/>
  <c r="AA164" i="1"/>
  <c r="Z164" i="1"/>
  <c r="V164" i="1"/>
  <c r="T164" i="1"/>
  <c r="S164" i="1"/>
  <c r="R164" i="1"/>
  <c r="Q164" i="1"/>
  <c r="AE163" i="1"/>
  <c r="AD163" i="1"/>
  <c r="AC163" i="1"/>
  <c r="AB163" i="1"/>
  <c r="AA163" i="1"/>
  <c r="Z163" i="1"/>
  <c r="V163" i="1"/>
  <c r="T163" i="1"/>
  <c r="S163" i="1"/>
  <c r="R163" i="1"/>
  <c r="Q163" i="1"/>
  <c r="AE162" i="1"/>
  <c r="AD162" i="1"/>
  <c r="AC162" i="1"/>
  <c r="AB162" i="1"/>
  <c r="AA162" i="1"/>
  <c r="Z162" i="1"/>
  <c r="V162" i="1"/>
  <c r="T162" i="1"/>
  <c r="S162" i="1"/>
  <c r="R162" i="1"/>
  <c r="Q162" i="1"/>
  <c r="AE161" i="1"/>
  <c r="AD161" i="1"/>
  <c r="AC161" i="1"/>
  <c r="AB161" i="1"/>
  <c r="AA161" i="1"/>
  <c r="Z161" i="1"/>
  <c r="V161" i="1"/>
  <c r="T161" i="1"/>
  <c r="S161" i="1"/>
  <c r="R161" i="1"/>
  <c r="Q161" i="1"/>
  <c r="AE160" i="1"/>
  <c r="AD160" i="1"/>
  <c r="AC160" i="1"/>
  <c r="AB160" i="1"/>
  <c r="AA160" i="1"/>
  <c r="Z160" i="1"/>
  <c r="V160" i="1"/>
  <c r="T160" i="1"/>
  <c r="S160" i="1"/>
  <c r="R160" i="1"/>
  <c r="Q160" i="1"/>
  <c r="AE159" i="1"/>
  <c r="AD159" i="1"/>
  <c r="AC159" i="1"/>
  <c r="AB159" i="1"/>
  <c r="AA159" i="1"/>
  <c r="Z159" i="1"/>
  <c r="V159" i="1"/>
  <c r="T159" i="1"/>
  <c r="S159" i="1"/>
  <c r="R159" i="1"/>
  <c r="Q159" i="1"/>
  <c r="AE158" i="1"/>
  <c r="AD158" i="1"/>
  <c r="AC158" i="1"/>
  <c r="AB158" i="1"/>
  <c r="AA158" i="1"/>
  <c r="Z158" i="1"/>
  <c r="V158" i="1"/>
  <c r="T158" i="1"/>
  <c r="S158" i="1"/>
  <c r="R158" i="1"/>
  <c r="Q158" i="1"/>
  <c r="AE157" i="1"/>
  <c r="AD157" i="1"/>
  <c r="AC157" i="1"/>
  <c r="AB157" i="1"/>
  <c r="AA157" i="1"/>
  <c r="Z157" i="1"/>
  <c r="V157" i="1"/>
  <c r="T157" i="1"/>
  <c r="S157" i="1"/>
  <c r="R157" i="1"/>
  <c r="Q157" i="1"/>
  <c r="AE156" i="1"/>
  <c r="AD156" i="1"/>
  <c r="AC156" i="1"/>
  <c r="AB156" i="1"/>
  <c r="AA156" i="1"/>
  <c r="Z156" i="1"/>
  <c r="V156" i="1"/>
  <c r="T156" i="1"/>
  <c r="S156" i="1"/>
  <c r="R156" i="1"/>
  <c r="Q156" i="1"/>
  <c r="AE155" i="1"/>
  <c r="AD155" i="1"/>
  <c r="AC155" i="1"/>
  <c r="AB155" i="1"/>
  <c r="AA155" i="1"/>
  <c r="Z155" i="1"/>
  <c r="V155" i="1"/>
  <c r="T155" i="1"/>
  <c r="S155" i="1"/>
  <c r="R155" i="1"/>
  <c r="Q155" i="1"/>
  <c r="AE154" i="1"/>
  <c r="AD154" i="1"/>
  <c r="AC154" i="1"/>
  <c r="AB154" i="1"/>
  <c r="AA154" i="1"/>
  <c r="Z154" i="1"/>
  <c r="V154" i="1"/>
  <c r="T154" i="1"/>
  <c r="S154" i="1"/>
  <c r="R154" i="1"/>
  <c r="Q154" i="1"/>
  <c r="AE153" i="1"/>
  <c r="AD153" i="1"/>
  <c r="AC153" i="1"/>
  <c r="AB153" i="1"/>
  <c r="AA153" i="1"/>
  <c r="Z153" i="1"/>
  <c r="V153" i="1"/>
  <c r="T153" i="1"/>
  <c r="S153" i="1"/>
  <c r="R153" i="1"/>
  <c r="Q153" i="1"/>
  <c r="AE152" i="1"/>
  <c r="AD152" i="1"/>
  <c r="AC152" i="1"/>
  <c r="AB152" i="1"/>
  <c r="AA152" i="1"/>
  <c r="Z152" i="1"/>
  <c r="V152" i="1"/>
  <c r="T152" i="1"/>
  <c r="S152" i="1"/>
  <c r="R152" i="1"/>
  <c r="Q152" i="1"/>
  <c r="AE151" i="1"/>
  <c r="AD151" i="1"/>
  <c r="AC151" i="1"/>
  <c r="AB151" i="1"/>
  <c r="AA151" i="1"/>
  <c r="Z151" i="1"/>
  <c r="V151" i="1"/>
  <c r="T151" i="1"/>
  <c r="S151" i="1"/>
  <c r="R151" i="1"/>
  <c r="Q151" i="1"/>
  <c r="AE150" i="1"/>
  <c r="AD150" i="1"/>
  <c r="AC150" i="1"/>
  <c r="AB150" i="1"/>
  <c r="AA150" i="1"/>
  <c r="Z150" i="1"/>
  <c r="V150" i="1"/>
  <c r="T150" i="1"/>
  <c r="S150" i="1"/>
  <c r="R150" i="1"/>
  <c r="Q150" i="1"/>
  <c r="AE149" i="1"/>
  <c r="AD149" i="1"/>
  <c r="AC149" i="1"/>
  <c r="AB149" i="1"/>
  <c r="AA149" i="1"/>
  <c r="Z149" i="1"/>
  <c r="V149" i="1"/>
  <c r="T149" i="1"/>
  <c r="S149" i="1"/>
  <c r="R149" i="1"/>
  <c r="Q149" i="1"/>
  <c r="AE148" i="1"/>
  <c r="AD148" i="1"/>
  <c r="AC148" i="1"/>
  <c r="AB148" i="1"/>
  <c r="AA148" i="1"/>
  <c r="Z148" i="1"/>
  <c r="V148" i="1"/>
  <c r="T148" i="1"/>
  <c r="S148" i="1"/>
  <c r="R148" i="1"/>
  <c r="Q148" i="1"/>
  <c r="AE147" i="1"/>
  <c r="AD147" i="1"/>
  <c r="AC147" i="1"/>
  <c r="AB147" i="1"/>
  <c r="AA147" i="1"/>
  <c r="Z147" i="1"/>
  <c r="V147" i="1"/>
  <c r="T147" i="1"/>
  <c r="S147" i="1"/>
  <c r="R147" i="1"/>
  <c r="Q147" i="1"/>
  <c r="AE146" i="1"/>
  <c r="AD146" i="1"/>
  <c r="AC146" i="1"/>
  <c r="AB146" i="1"/>
  <c r="AA146" i="1"/>
  <c r="Z146" i="1"/>
  <c r="V146" i="1"/>
  <c r="T146" i="1"/>
  <c r="S146" i="1"/>
  <c r="R146" i="1"/>
  <c r="Q146" i="1"/>
  <c r="AE145" i="1"/>
  <c r="AD145" i="1"/>
  <c r="AC145" i="1"/>
  <c r="AB145" i="1"/>
  <c r="AA145" i="1"/>
  <c r="Z145" i="1"/>
  <c r="V145" i="1"/>
  <c r="T145" i="1"/>
  <c r="S145" i="1"/>
  <c r="R145" i="1"/>
  <c r="Q145" i="1"/>
  <c r="AE144" i="1"/>
  <c r="AD144" i="1"/>
  <c r="AC144" i="1"/>
  <c r="AB144" i="1"/>
  <c r="AA144" i="1"/>
  <c r="Z144" i="1"/>
  <c r="V144" i="1"/>
  <c r="T144" i="1"/>
  <c r="S144" i="1"/>
  <c r="R144" i="1"/>
  <c r="Q144" i="1"/>
  <c r="AE143" i="1"/>
  <c r="AD143" i="1"/>
  <c r="AC143" i="1"/>
  <c r="AB143" i="1"/>
  <c r="AA143" i="1"/>
  <c r="Z143" i="1"/>
  <c r="V143" i="1"/>
  <c r="T143" i="1"/>
  <c r="S143" i="1"/>
  <c r="R143" i="1"/>
  <c r="Q143" i="1"/>
  <c r="AE142" i="1"/>
  <c r="AD142" i="1"/>
  <c r="AC142" i="1"/>
  <c r="AB142" i="1"/>
  <c r="AA142" i="1"/>
  <c r="Z142" i="1"/>
  <c r="V142" i="1"/>
  <c r="T142" i="1"/>
  <c r="S142" i="1"/>
  <c r="R142" i="1"/>
  <c r="Q142" i="1"/>
  <c r="AE141" i="1"/>
  <c r="AD141" i="1"/>
  <c r="AC141" i="1"/>
  <c r="AB141" i="1"/>
  <c r="AA141" i="1"/>
  <c r="Z141" i="1"/>
  <c r="V141" i="1"/>
  <c r="T141" i="1"/>
  <c r="S141" i="1"/>
  <c r="R141" i="1"/>
  <c r="Q141" i="1"/>
  <c r="AE140" i="1"/>
  <c r="AD140" i="1"/>
  <c r="AC140" i="1"/>
  <c r="AB140" i="1"/>
  <c r="AA140" i="1"/>
  <c r="Z140" i="1"/>
  <c r="V140" i="1"/>
  <c r="T140" i="1"/>
  <c r="S140" i="1"/>
  <c r="R140" i="1"/>
  <c r="Q140" i="1"/>
  <c r="AE139" i="1"/>
  <c r="AD139" i="1"/>
  <c r="AC139" i="1"/>
  <c r="AB139" i="1"/>
  <c r="AA139" i="1"/>
  <c r="Z139" i="1"/>
  <c r="V139" i="1"/>
  <c r="T139" i="1"/>
  <c r="S139" i="1"/>
  <c r="R139" i="1"/>
  <c r="Q139" i="1"/>
  <c r="AE138" i="1"/>
  <c r="AD138" i="1"/>
  <c r="AC138" i="1"/>
  <c r="AB138" i="1"/>
  <c r="AA138" i="1"/>
  <c r="Z138" i="1"/>
  <c r="V138" i="1"/>
  <c r="T138" i="1"/>
  <c r="S138" i="1"/>
  <c r="R138" i="1"/>
  <c r="Q138" i="1"/>
  <c r="AE137" i="1"/>
  <c r="AD137" i="1"/>
  <c r="AC137" i="1"/>
  <c r="AB137" i="1"/>
  <c r="AA137" i="1"/>
  <c r="Z137" i="1"/>
  <c r="V137" i="1"/>
  <c r="T137" i="1"/>
  <c r="S137" i="1"/>
  <c r="R137" i="1"/>
  <c r="Q137" i="1"/>
  <c r="AE136" i="1"/>
  <c r="AD136" i="1"/>
  <c r="AC136" i="1"/>
  <c r="AB136" i="1"/>
  <c r="AA136" i="1"/>
  <c r="Z136" i="1"/>
  <c r="V136" i="1"/>
  <c r="T136" i="1"/>
  <c r="S136" i="1"/>
  <c r="R136" i="1"/>
  <c r="Q136" i="1"/>
  <c r="AE135" i="1"/>
  <c r="AD135" i="1"/>
  <c r="AC135" i="1"/>
  <c r="AB135" i="1"/>
  <c r="AA135" i="1"/>
  <c r="Z135" i="1"/>
  <c r="V135" i="1"/>
  <c r="T135" i="1"/>
  <c r="S135" i="1"/>
  <c r="R135" i="1"/>
  <c r="Q135" i="1"/>
  <c r="AE134" i="1"/>
  <c r="AD134" i="1"/>
  <c r="AC134" i="1"/>
  <c r="AB134" i="1"/>
  <c r="AA134" i="1"/>
  <c r="Z134" i="1"/>
  <c r="V134" i="1"/>
  <c r="T134" i="1"/>
  <c r="S134" i="1"/>
  <c r="R134" i="1"/>
  <c r="Q134" i="1"/>
  <c r="AE133" i="1"/>
  <c r="AD133" i="1"/>
  <c r="AC133" i="1"/>
  <c r="AB133" i="1"/>
  <c r="AA133" i="1"/>
  <c r="Z133" i="1"/>
  <c r="V133" i="1"/>
  <c r="T133" i="1"/>
  <c r="S133" i="1"/>
  <c r="R133" i="1"/>
  <c r="Q133" i="1"/>
  <c r="AE132" i="1"/>
  <c r="AD132" i="1"/>
  <c r="AC132" i="1"/>
  <c r="AB132" i="1"/>
  <c r="AA132" i="1"/>
  <c r="Z132" i="1"/>
  <c r="V132" i="1"/>
  <c r="T132" i="1"/>
  <c r="S132" i="1"/>
  <c r="R132" i="1"/>
  <c r="Q132" i="1"/>
  <c r="AE131" i="1"/>
  <c r="AD131" i="1"/>
  <c r="AC131" i="1"/>
  <c r="AB131" i="1"/>
  <c r="AA131" i="1"/>
  <c r="Z131" i="1"/>
  <c r="V131" i="1"/>
  <c r="T131" i="1"/>
  <c r="S131" i="1"/>
  <c r="R131" i="1"/>
  <c r="Q131" i="1"/>
  <c r="AE130" i="1"/>
  <c r="AD130" i="1"/>
  <c r="AC130" i="1"/>
  <c r="AB130" i="1"/>
  <c r="AA130" i="1"/>
  <c r="Z130" i="1"/>
  <c r="V130" i="1"/>
  <c r="T130" i="1"/>
  <c r="S130" i="1"/>
  <c r="R130" i="1"/>
  <c r="Q130" i="1"/>
  <c r="AE129" i="1"/>
  <c r="AD129" i="1"/>
  <c r="AC129" i="1"/>
  <c r="AB129" i="1"/>
  <c r="AA129" i="1"/>
  <c r="Z129" i="1"/>
  <c r="V129" i="1"/>
  <c r="T129" i="1"/>
  <c r="S129" i="1"/>
  <c r="R129" i="1"/>
  <c r="Q129" i="1"/>
  <c r="AE128" i="1"/>
  <c r="AD128" i="1"/>
  <c r="AC128" i="1"/>
  <c r="AB128" i="1"/>
  <c r="AA128" i="1"/>
  <c r="Z128" i="1"/>
  <c r="V128" i="1"/>
  <c r="T128" i="1"/>
  <c r="S128" i="1"/>
  <c r="R128" i="1"/>
  <c r="Q128" i="1"/>
  <c r="AE127" i="1"/>
  <c r="AD127" i="1"/>
  <c r="AC127" i="1"/>
  <c r="AB127" i="1"/>
  <c r="AA127" i="1"/>
  <c r="Z127" i="1"/>
  <c r="V127" i="1"/>
  <c r="T127" i="1"/>
  <c r="S127" i="1"/>
  <c r="R127" i="1"/>
  <c r="Q127" i="1"/>
  <c r="AE126" i="1"/>
  <c r="AD126" i="1"/>
  <c r="AC126" i="1"/>
  <c r="AB126" i="1"/>
  <c r="AA126" i="1"/>
  <c r="Z126" i="1"/>
  <c r="V126" i="1"/>
  <c r="T126" i="1"/>
  <c r="S126" i="1"/>
  <c r="R126" i="1"/>
  <c r="Q126" i="1"/>
  <c r="AE125" i="1"/>
  <c r="AD125" i="1"/>
  <c r="AC125" i="1"/>
  <c r="AB125" i="1"/>
  <c r="AA125" i="1"/>
  <c r="Z125" i="1"/>
  <c r="V125" i="1"/>
  <c r="T125" i="1"/>
  <c r="S125" i="1"/>
  <c r="R125" i="1"/>
  <c r="Q125" i="1"/>
  <c r="AE124" i="1"/>
  <c r="AD124" i="1"/>
  <c r="AC124" i="1"/>
  <c r="AB124" i="1"/>
  <c r="AA124" i="1"/>
  <c r="Z124" i="1"/>
  <c r="V124" i="1"/>
  <c r="T124" i="1"/>
  <c r="S124" i="1"/>
  <c r="R124" i="1"/>
  <c r="Q124" i="1"/>
  <c r="AE123" i="1"/>
  <c r="AD123" i="1"/>
  <c r="AC123" i="1"/>
  <c r="AB123" i="1"/>
  <c r="AA123" i="1"/>
  <c r="Z123" i="1"/>
  <c r="V123" i="1"/>
  <c r="T123" i="1"/>
  <c r="S123" i="1"/>
  <c r="R123" i="1"/>
  <c r="Q123" i="1"/>
  <c r="AE122" i="1"/>
  <c r="AD122" i="1"/>
  <c r="AC122" i="1"/>
  <c r="AB122" i="1"/>
  <c r="AA122" i="1"/>
  <c r="Z122" i="1"/>
  <c r="V122" i="1"/>
  <c r="T122" i="1"/>
  <c r="S122" i="1"/>
  <c r="R122" i="1"/>
  <c r="Q122" i="1"/>
  <c r="AE121" i="1"/>
  <c r="AD121" i="1"/>
  <c r="AC121" i="1"/>
  <c r="AB121" i="1"/>
  <c r="AA121" i="1"/>
  <c r="Z121" i="1"/>
  <c r="V121" i="1"/>
  <c r="T121" i="1"/>
  <c r="S121" i="1"/>
  <c r="R121" i="1"/>
  <c r="Q121" i="1"/>
  <c r="AE120" i="1"/>
  <c r="AD120" i="1"/>
  <c r="AC120" i="1"/>
  <c r="AB120" i="1"/>
  <c r="AA120" i="1"/>
  <c r="Z120" i="1"/>
  <c r="V120" i="1"/>
  <c r="T120" i="1"/>
  <c r="S120" i="1"/>
  <c r="R120" i="1"/>
  <c r="Q120" i="1"/>
  <c r="AE119" i="1"/>
  <c r="AD119" i="1"/>
  <c r="AC119" i="1"/>
  <c r="AB119" i="1"/>
  <c r="AA119" i="1"/>
  <c r="Z119" i="1"/>
  <c r="V119" i="1"/>
  <c r="T119" i="1"/>
  <c r="S119" i="1"/>
  <c r="R119" i="1"/>
  <c r="Q119" i="1"/>
  <c r="AE118" i="1"/>
  <c r="AD118" i="1"/>
  <c r="AC118" i="1"/>
  <c r="AB118" i="1"/>
  <c r="AA118" i="1"/>
  <c r="Z118" i="1"/>
  <c r="V118" i="1"/>
  <c r="T118" i="1"/>
  <c r="S118" i="1"/>
  <c r="R118" i="1"/>
  <c r="Q118" i="1"/>
  <c r="AE117" i="1"/>
  <c r="AD117" i="1"/>
  <c r="AC117" i="1"/>
  <c r="AB117" i="1"/>
  <c r="AA117" i="1"/>
  <c r="Z117" i="1"/>
  <c r="V117" i="1"/>
  <c r="T117" i="1"/>
  <c r="S117" i="1"/>
  <c r="R117" i="1"/>
  <c r="Q117" i="1"/>
  <c r="AE116" i="1"/>
  <c r="AD116" i="1"/>
  <c r="AC116" i="1"/>
  <c r="AB116" i="1"/>
  <c r="AA116" i="1"/>
  <c r="Z116" i="1"/>
  <c r="V116" i="1"/>
  <c r="T116" i="1"/>
  <c r="S116" i="1"/>
  <c r="R116" i="1"/>
  <c r="Q116" i="1"/>
  <c r="AE115" i="1"/>
  <c r="AD115" i="1"/>
  <c r="AC115" i="1"/>
  <c r="AB115" i="1"/>
  <c r="AA115" i="1"/>
  <c r="Z115" i="1"/>
  <c r="V115" i="1"/>
  <c r="T115" i="1"/>
  <c r="S115" i="1"/>
  <c r="R115" i="1"/>
  <c r="Q115" i="1"/>
  <c r="AE114" i="1"/>
  <c r="AD114" i="1"/>
  <c r="AC114" i="1"/>
  <c r="AB114" i="1"/>
  <c r="AA114" i="1"/>
  <c r="Z114" i="1"/>
  <c r="V114" i="1"/>
  <c r="T114" i="1"/>
  <c r="S114" i="1"/>
  <c r="R114" i="1"/>
  <c r="Q114" i="1"/>
  <c r="AE113" i="1"/>
  <c r="AD113" i="1"/>
  <c r="AC113" i="1"/>
  <c r="AB113" i="1"/>
  <c r="AA113" i="1"/>
  <c r="Z113" i="1"/>
  <c r="V113" i="1"/>
  <c r="T113" i="1"/>
  <c r="S113" i="1"/>
  <c r="R113" i="1"/>
  <c r="Q113" i="1"/>
  <c r="AE112" i="1"/>
  <c r="AD112" i="1"/>
  <c r="AC112" i="1"/>
  <c r="AB112" i="1"/>
  <c r="AA112" i="1"/>
  <c r="Z112" i="1"/>
  <c r="V112" i="1"/>
  <c r="T112" i="1"/>
  <c r="S112" i="1"/>
  <c r="R112" i="1"/>
  <c r="Q112" i="1"/>
  <c r="AE111" i="1"/>
  <c r="AD111" i="1"/>
  <c r="AC111" i="1"/>
  <c r="AB111" i="1"/>
  <c r="AA111" i="1"/>
  <c r="Z111" i="1"/>
  <c r="V111" i="1"/>
  <c r="T111" i="1"/>
  <c r="S111" i="1"/>
  <c r="R111" i="1"/>
  <c r="Q111" i="1"/>
  <c r="AE110" i="1"/>
  <c r="AD110" i="1"/>
  <c r="AC110" i="1"/>
  <c r="AB110" i="1"/>
  <c r="AA110" i="1"/>
  <c r="Z110" i="1"/>
  <c r="V110" i="1"/>
  <c r="T110" i="1"/>
  <c r="S110" i="1"/>
  <c r="R110" i="1"/>
  <c r="Q110" i="1"/>
  <c r="AE109" i="1"/>
  <c r="AD109" i="1"/>
  <c r="AC109" i="1"/>
  <c r="AB109" i="1"/>
  <c r="AA109" i="1"/>
  <c r="Z109" i="1"/>
  <c r="V109" i="1"/>
  <c r="T109" i="1"/>
  <c r="S109" i="1"/>
  <c r="R109" i="1"/>
  <c r="Q109" i="1"/>
  <c r="AE108" i="1"/>
  <c r="AD108" i="1"/>
  <c r="AC108" i="1"/>
  <c r="AB108" i="1"/>
  <c r="AA108" i="1"/>
  <c r="Z108" i="1"/>
  <c r="V108" i="1"/>
  <c r="T108" i="1"/>
  <c r="S108" i="1"/>
  <c r="R108" i="1"/>
  <c r="Q108" i="1"/>
  <c r="AE107" i="1"/>
  <c r="AD107" i="1"/>
  <c r="AC107" i="1"/>
  <c r="AB107" i="1"/>
  <c r="AA107" i="1"/>
  <c r="Z107" i="1"/>
  <c r="V107" i="1"/>
  <c r="T107" i="1"/>
  <c r="S107" i="1"/>
  <c r="R107" i="1"/>
  <c r="Q107" i="1"/>
  <c r="AE106" i="1"/>
  <c r="AD106" i="1"/>
  <c r="AC106" i="1"/>
  <c r="AB106" i="1"/>
  <c r="AA106" i="1"/>
  <c r="Z106" i="1"/>
  <c r="V106" i="1"/>
  <c r="T106" i="1"/>
  <c r="S106" i="1"/>
  <c r="R106" i="1"/>
  <c r="Q106" i="1"/>
  <c r="AE105" i="1"/>
  <c r="AD105" i="1"/>
  <c r="AC105" i="1"/>
  <c r="AB105" i="1"/>
  <c r="AA105" i="1"/>
  <c r="Z105" i="1"/>
  <c r="V105" i="1"/>
  <c r="T105" i="1"/>
  <c r="S105" i="1"/>
  <c r="R105" i="1"/>
  <c r="Q105" i="1"/>
  <c r="AE104" i="1"/>
  <c r="AD104" i="1"/>
  <c r="AC104" i="1"/>
  <c r="AB104" i="1"/>
  <c r="AA104" i="1"/>
  <c r="Z104" i="1"/>
  <c r="V104" i="1"/>
  <c r="T104" i="1"/>
  <c r="S104" i="1"/>
  <c r="R104" i="1"/>
  <c r="Q104" i="1"/>
  <c r="AE103" i="1"/>
  <c r="AD103" i="1"/>
  <c r="AC103" i="1"/>
  <c r="AB103" i="1"/>
  <c r="AA103" i="1"/>
  <c r="Z103" i="1"/>
  <c r="V103" i="1"/>
  <c r="T103" i="1"/>
  <c r="S103" i="1"/>
  <c r="R103" i="1"/>
  <c r="Q103" i="1"/>
  <c r="AE102" i="1"/>
  <c r="AD102" i="1"/>
  <c r="AC102" i="1"/>
  <c r="AB102" i="1"/>
  <c r="AA102" i="1"/>
  <c r="Z102" i="1"/>
  <c r="V102" i="1"/>
  <c r="T102" i="1"/>
  <c r="S102" i="1"/>
  <c r="R102" i="1"/>
  <c r="Q102" i="1"/>
  <c r="AE101" i="1"/>
  <c r="AD101" i="1"/>
  <c r="AC101" i="1"/>
  <c r="AB101" i="1"/>
  <c r="AA101" i="1"/>
  <c r="Z101" i="1"/>
  <c r="V101" i="1"/>
  <c r="T101" i="1"/>
  <c r="S101" i="1"/>
  <c r="R101" i="1"/>
  <c r="Q101" i="1"/>
  <c r="AE100" i="1"/>
  <c r="AD100" i="1"/>
  <c r="AC100" i="1"/>
  <c r="AB100" i="1"/>
  <c r="AA100" i="1"/>
  <c r="Z100" i="1"/>
  <c r="V100" i="1"/>
  <c r="T100" i="1"/>
  <c r="S100" i="1"/>
  <c r="R100" i="1"/>
  <c r="Q100" i="1"/>
  <c r="AE99" i="1"/>
  <c r="AD99" i="1"/>
  <c r="AC99" i="1"/>
  <c r="AB99" i="1"/>
  <c r="AA99" i="1"/>
  <c r="Z99" i="1"/>
  <c r="V99" i="1"/>
  <c r="T99" i="1"/>
  <c r="S99" i="1"/>
  <c r="R99" i="1"/>
  <c r="Q99" i="1"/>
  <c r="AE98" i="1"/>
  <c r="AD98" i="1"/>
  <c r="AC98" i="1"/>
  <c r="AB98" i="1"/>
  <c r="AA98" i="1"/>
  <c r="Z98" i="1"/>
  <c r="V98" i="1"/>
  <c r="T98" i="1"/>
  <c r="S98" i="1"/>
  <c r="R98" i="1"/>
  <c r="Q98" i="1"/>
  <c r="AE97" i="1"/>
  <c r="AD97" i="1"/>
  <c r="AC97" i="1"/>
  <c r="AB97" i="1"/>
  <c r="AA97" i="1"/>
  <c r="Z97" i="1"/>
  <c r="V97" i="1"/>
  <c r="T97" i="1"/>
  <c r="S97" i="1"/>
  <c r="R97" i="1"/>
  <c r="Q97" i="1"/>
  <c r="AE96" i="1"/>
  <c r="AD96" i="1"/>
  <c r="AC96" i="1"/>
  <c r="AB96" i="1"/>
  <c r="AA96" i="1"/>
  <c r="Z96" i="1"/>
  <c r="V96" i="1"/>
  <c r="T96" i="1"/>
  <c r="S96" i="1"/>
  <c r="R96" i="1"/>
  <c r="Q96" i="1"/>
  <c r="AE95" i="1"/>
  <c r="AD95" i="1"/>
  <c r="AC95" i="1"/>
  <c r="AB95" i="1"/>
  <c r="AA95" i="1"/>
  <c r="Z95" i="1"/>
  <c r="V95" i="1"/>
  <c r="T95" i="1"/>
  <c r="S95" i="1"/>
  <c r="R95" i="1"/>
  <c r="Q95" i="1"/>
  <c r="AE94" i="1"/>
  <c r="AD94" i="1"/>
  <c r="AC94" i="1"/>
  <c r="AB94" i="1"/>
  <c r="AA94" i="1"/>
  <c r="Z94" i="1"/>
  <c r="V94" i="1"/>
  <c r="T94" i="1"/>
  <c r="S94" i="1"/>
  <c r="R94" i="1"/>
  <c r="Q94" i="1"/>
  <c r="AE93" i="1"/>
  <c r="AD93" i="1"/>
  <c r="AC93" i="1"/>
  <c r="AB93" i="1"/>
  <c r="AA93" i="1"/>
  <c r="Z93" i="1"/>
  <c r="V93" i="1"/>
  <c r="T93" i="1"/>
  <c r="S93" i="1"/>
  <c r="R93" i="1"/>
  <c r="Q93" i="1"/>
  <c r="AE92" i="1"/>
  <c r="AD92" i="1"/>
  <c r="AC92" i="1"/>
  <c r="AB92" i="1"/>
  <c r="AA92" i="1"/>
  <c r="Z92" i="1"/>
  <c r="V92" i="1"/>
  <c r="T92" i="1"/>
  <c r="S92" i="1"/>
  <c r="R92" i="1"/>
  <c r="Q92" i="1"/>
  <c r="AE91" i="1"/>
  <c r="AD91" i="1"/>
  <c r="AC91" i="1"/>
  <c r="AB91" i="1"/>
  <c r="AA91" i="1"/>
  <c r="Z91" i="1"/>
  <c r="V91" i="1"/>
  <c r="T91" i="1"/>
  <c r="S91" i="1"/>
  <c r="R91" i="1"/>
  <c r="Q91" i="1"/>
  <c r="AE90" i="1"/>
  <c r="AD90" i="1"/>
  <c r="AC90" i="1"/>
  <c r="AB90" i="1"/>
  <c r="AA90" i="1"/>
  <c r="Z90" i="1"/>
  <c r="V90" i="1"/>
  <c r="T90" i="1"/>
  <c r="S90" i="1"/>
  <c r="R90" i="1"/>
  <c r="Q90" i="1"/>
  <c r="AE89" i="1"/>
  <c r="AD89" i="1"/>
  <c r="AC89" i="1"/>
  <c r="AB89" i="1"/>
  <c r="AA89" i="1"/>
  <c r="Z89" i="1"/>
  <c r="V89" i="1"/>
  <c r="T89" i="1"/>
  <c r="S89" i="1"/>
  <c r="R89" i="1"/>
  <c r="Q89" i="1"/>
  <c r="AE88" i="1"/>
  <c r="AD88" i="1"/>
  <c r="AC88" i="1"/>
  <c r="AB88" i="1"/>
  <c r="AA88" i="1"/>
  <c r="Z88" i="1"/>
  <c r="V88" i="1"/>
  <c r="T88" i="1"/>
  <c r="S88" i="1"/>
  <c r="R88" i="1"/>
  <c r="Q88" i="1"/>
  <c r="AE87" i="1"/>
  <c r="AD87" i="1"/>
  <c r="AC87" i="1"/>
  <c r="AB87" i="1"/>
  <c r="AA87" i="1"/>
  <c r="Z87" i="1"/>
  <c r="V87" i="1"/>
  <c r="T87" i="1"/>
  <c r="S87" i="1"/>
  <c r="R87" i="1"/>
  <c r="Q87" i="1"/>
  <c r="AE86" i="1"/>
  <c r="AD86" i="1"/>
  <c r="AC86" i="1"/>
  <c r="AB86" i="1"/>
  <c r="AA86" i="1"/>
  <c r="Z86" i="1"/>
  <c r="V86" i="1"/>
  <c r="T86" i="1"/>
  <c r="S86" i="1"/>
  <c r="R86" i="1"/>
  <c r="Q86" i="1"/>
  <c r="AE85" i="1"/>
  <c r="AD85" i="1"/>
  <c r="AC85" i="1"/>
  <c r="AB85" i="1"/>
  <c r="AA85" i="1"/>
  <c r="Z85" i="1"/>
  <c r="V85" i="1"/>
  <c r="T85" i="1"/>
  <c r="S85" i="1"/>
  <c r="R85" i="1"/>
  <c r="Q85" i="1"/>
  <c r="AE84" i="1"/>
  <c r="AD84" i="1"/>
  <c r="AC84" i="1"/>
  <c r="AB84" i="1"/>
  <c r="AA84" i="1"/>
  <c r="Z84" i="1"/>
  <c r="V84" i="1"/>
  <c r="T84" i="1"/>
  <c r="S84" i="1"/>
  <c r="R84" i="1"/>
  <c r="Q84" i="1"/>
  <c r="AE83" i="1"/>
  <c r="AD83" i="1"/>
  <c r="AC83" i="1"/>
  <c r="AB83" i="1"/>
  <c r="AA83" i="1"/>
  <c r="Z83" i="1"/>
  <c r="V83" i="1"/>
  <c r="T83" i="1"/>
  <c r="S83" i="1"/>
  <c r="R83" i="1"/>
  <c r="Q83" i="1"/>
  <c r="AE82" i="1"/>
  <c r="AD82" i="1"/>
  <c r="AC82" i="1"/>
  <c r="AB82" i="1"/>
  <c r="AA82" i="1"/>
  <c r="Z82" i="1"/>
  <c r="V82" i="1"/>
  <c r="T82" i="1"/>
  <c r="S82" i="1"/>
  <c r="R82" i="1"/>
  <c r="Q82" i="1"/>
  <c r="AE81" i="1"/>
  <c r="AD81" i="1"/>
  <c r="AC81" i="1"/>
  <c r="AB81" i="1"/>
  <c r="AA81" i="1"/>
  <c r="Z81" i="1"/>
  <c r="V81" i="1"/>
  <c r="T81" i="1"/>
  <c r="S81" i="1"/>
  <c r="R81" i="1"/>
  <c r="Q81" i="1"/>
  <c r="AE80" i="1"/>
  <c r="AD80" i="1"/>
  <c r="AC80" i="1"/>
  <c r="AB80" i="1"/>
  <c r="AA80" i="1"/>
  <c r="Z80" i="1"/>
  <c r="V80" i="1"/>
  <c r="T80" i="1"/>
  <c r="S80" i="1"/>
  <c r="R80" i="1"/>
  <c r="Q80" i="1"/>
  <c r="AE79" i="1"/>
  <c r="AD79" i="1"/>
  <c r="AC79" i="1"/>
  <c r="AB79" i="1"/>
  <c r="AA79" i="1"/>
  <c r="Z79" i="1"/>
  <c r="V79" i="1"/>
  <c r="T79" i="1"/>
  <c r="S79" i="1"/>
  <c r="R79" i="1"/>
  <c r="Q79" i="1"/>
  <c r="AE78" i="1"/>
  <c r="AD78" i="1"/>
  <c r="AC78" i="1"/>
  <c r="AB78" i="1"/>
  <c r="AA78" i="1"/>
  <c r="Z78" i="1"/>
  <c r="V78" i="1"/>
  <c r="T78" i="1"/>
  <c r="S78" i="1"/>
  <c r="R78" i="1"/>
  <c r="Q78" i="1"/>
  <c r="AE77" i="1"/>
  <c r="AD77" i="1"/>
  <c r="AC77" i="1"/>
  <c r="AB77" i="1"/>
  <c r="AA77" i="1"/>
  <c r="Z77" i="1"/>
  <c r="V77" i="1"/>
  <c r="T77" i="1"/>
  <c r="S77" i="1"/>
  <c r="R77" i="1"/>
  <c r="Q77" i="1"/>
  <c r="AE76" i="1"/>
  <c r="AD76" i="1"/>
  <c r="AC76" i="1"/>
  <c r="AB76" i="1"/>
  <c r="AA76" i="1"/>
  <c r="Z76" i="1"/>
  <c r="V76" i="1"/>
  <c r="T76" i="1"/>
  <c r="S76" i="1"/>
  <c r="R76" i="1"/>
  <c r="Q76" i="1"/>
  <c r="AE75" i="1"/>
  <c r="AD75" i="1"/>
  <c r="AC75" i="1"/>
  <c r="AB75" i="1"/>
  <c r="AA75" i="1"/>
  <c r="Z75" i="1"/>
  <c r="V75" i="1"/>
  <c r="T75" i="1"/>
  <c r="S75" i="1"/>
  <c r="R75" i="1"/>
  <c r="Q75" i="1"/>
  <c r="AE74" i="1"/>
  <c r="AD74" i="1"/>
  <c r="AC74" i="1"/>
  <c r="AB74" i="1"/>
  <c r="AA74" i="1"/>
  <c r="Z74" i="1"/>
  <c r="V74" i="1"/>
  <c r="T74" i="1"/>
  <c r="S74" i="1"/>
  <c r="R74" i="1"/>
  <c r="Q74" i="1"/>
  <c r="AE73" i="1"/>
  <c r="AD73" i="1"/>
  <c r="AC73" i="1"/>
  <c r="AB73" i="1"/>
  <c r="AA73" i="1"/>
  <c r="Z73" i="1"/>
  <c r="V73" i="1"/>
  <c r="T73" i="1"/>
  <c r="S73" i="1"/>
  <c r="R73" i="1"/>
  <c r="Q73" i="1"/>
  <c r="AE72" i="1"/>
  <c r="AD72" i="1"/>
  <c r="AC72" i="1"/>
  <c r="AB72" i="1"/>
  <c r="AA72" i="1"/>
  <c r="Z72" i="1"/>
  <c r="V72" i="1"/>
  <c r="T72" i="1"/>
  <c r="S72" i="1"/>
  <c r="R72" i="1"/>
  <c r="Q72" i="1"/>
  <c r="AE71" i="1"/>
  <c r="AD71" i="1"/>
  <c r="AC71" i="1"/>
  <c r="AB71" i="1"/>
  <c r="AA71" i="1"/>
  <c r="Z71" i="1"/>
  <c r="V71" i="1"/>
  <c r="T71" i="1"/>
  <c r="S71" i="1"/>
  <c r="R71" i="1"/>
  <c r="Q71" i="1"/>
  <c r="AE70" i="1"/>
  <c r="AD70" i="1"/>
  <c r="AC70" i="1"/>
  <c r="AB70" i="1"/>
  <c r="AA70" i="1"/>
  <c r="Z70" i="1"/>
  <c r="V70" i="1"/>
  <c r="T70" i="1"/>
  <c r="S70" i="1"/>
  <c r="R70" i="1"/>
  <c r="Q70" i="1"/>
  <c r="AE69" i="1"/>
  <c r="AD69" i="1"/>
  <c r="AC69" i="1"/>
  <c r="AB69" i="1"/>
  <c r="AA69" i="1"/>
  <c r="Z69" i="1"/>
  <c r="V69" i="1"/>
  <c r="T69" i="1"/>
  <c r="S69" i="1"/>
  <c r="R69" i="1"/>
  <c r="Q69" i="1"/>
  <c r="AE68" i="1"/>
  <c r="AD68" i="1"/>
  <c r="AC68" i="1"/>
  <c r="AB68" i="1"/>
  <c r="AA68" i="1"/>
  <c r="Z68" i="1"/>
  <c r="V68" i="1"/>
  <c r="T68" i="1"/>
  <c r="S68" i="1"/>
  <c r="R68" i="1"/>
  <c r="Q68" i="1"/>
  <c r="AE67" i="1"/>
  <c r="AD67" i="1"/>
  <c r="AC67" i="1"/>
  <c r="AB67" i="1"/>
  <c r="AA67" i="1"/>
  <c r="Z67" i="1"/>
  <c r="V67" i="1"/>
  <c r="T67" i="1"/>
  <c r="S67" i="1"/>
  <c r="R67" i="1"/>
  <c r="Q67" i="1"/>
  <c r="AE66" i="1"/>
  <c r="AD66" i="1"/>
  <c r="AC66" i="1"/>
  <c r="AB66" i="1"/>
  <c r="AA66" i="1"/>
  <c r="Z66" i="1"/>
  <c r="V66" i="1"/>
  <c r="T66" i="1"/>
  <c r="S66" i="1"/>
  <c r="R66" i="1"/>
  <c r="Q66" i="1"/>
  <c r="AE65" i="1"/>
  <c r="AD65" i="1"/>
  <c r="AC65" i="1"/>
  <c r="AB65" i="1"/>
  <c r="AA65" i="1"/>
  <c r="Z65" i="1"/>
  <c r="V65" i="1"/>
  <c r="T65" i="1"/>
  <c r="S65" i="1"/>
  <c r="R65" i="1"/>
  <c r="Q65" i="1"/>
  <c r="AE64" i="1"/>
  <c r="AD64" i="1"/>
  <c r="AC64" i="1"/>
  <c r="AB64" i="1"/>
  <c r="AA64" i="1"/>
  <c r="Z64" i="1"/>
  <c r="V64" i="1"/>
  <c r="T64" i="1"/>
  <c r="S64" i="1"/>
  <c r="R64" i="1"/>
  <c r="Q64" i="1"/>
  <c r="AE63" i="1"/>
  <c r="AD63" i="1"/>
  <c r="AC63" i="1"/>
  <c r="AB63" i="1"/>
  <c r="AA63" i="1"/>
  <c r="Z63" i="1"/>
  <c r="V63" i="1"/>
  <c r="T63" i="1"/>
  <c r="S63" i="1"/>
  <c r="R63" i="1"/>
  <c r="Q63" i="1"/>
  <c r="AE62" i="1"/>
  <c r="AD62" i="1"/>
  <c r="AC62" i="1"/>
  <c r="AB62" i="1"/>
  <c r="AA62" i="1"/>
  <c r="Z62" i="1"/>
  <c r="V62" i="1"/>
  <c r="T62" i="1"/>
  <c r="S62" i="1"/>
  <c r="R62" i="1"/>
  <c r="Q62" i="1"/>
  <c r="AE61" i="1"/>
  <c r="AD61" i="1"/>
  <c r="AC61" i="1"/>
  <c r="AB61" i="1"/>
  <c r="AA61" i="1"/>
  <c r="Z61" i="1"/>
  <c r="V61" i="1"/>
  <c r="T61" i="1"/>
  <c r="S61" i="1"/>
  <c r="R61" i="1"/>
  <c r="Q61" i="1"/>
  <c r="AE60" i="1"/>
  <c r="AD60" i="1"/>
  <c r="AC60" i="1"/>
  <c r="AB60" i="1"/>
  <c r="AA60" i="1"/>
  <c r="Z60" i="1"/>
  <c r="V60" i="1"/>
  <c r="T60" i="1"/>
  <c r="S60" i="1"/>
  <c r="R60" i="1"/>
  <c r="Q60" i="1"/>
  <c r="AE59" i="1"/>
  <c r="AD59" i="1"/>
  <c r="AC59" i="1"/>
  <c r="AB59" i="1"/>
  <c r="AA59" i="1"/>
  <c r="Z59" i="1"/>
  <c r="V59" i="1"/>
  <c r="T59" i="1"/>
  <c r="S59" i="1"/>
  <c r="R59" i="1"/>
  <c r="Q59" i="1"/>
  <c r="AE58" i="1"/>
  <c r="AD58" i="1"/>
  <c r="AC58" i="1"/>
  <c r="AB58" i="1"/>
  <c r="AA58" i="1"/>
  <c r="Z58" i="1"/>
  <c r="V58" i="1"/>
  <c r="T58" i="1"/>
  <c r="S58" i="1"/>
  <c r="R58" i="1"/>
  <c r="Q58" i="1"/>
  <c r="AE57" i="1"/>
  <c r="AD57" i="1"/>
  <c r="AC57" i="1"/>
  <c r="AB57" i="1"/>
  <c r="AA57" i="1"/>
  <c r="Z57" i="1"/>
  <c r="V57" i="1"/>
  <c r="T57" i="1"/>
  <c r="S57" i="1"/>
  <c r="R57" i="1"/>
  <c r="Q57" i="1"/>
  <c r="AE56" i="1"/>
  <c r="AD56" i="1"/>
  <c r="AC56" i="1"/>
  <c r="AB56" i="1"/>
  <c r="AA56" i="1"/>
  <c r="Z56" i="1"/>
  <c r="V56" i="1"/>
  <c r="T56" i="1"/>
  <c r="S56" i="1"/>
  <c r="R56" i="1"/>
  <c r="Q56" i="1"/>
  <c r="AE55" i="1"/>
  <c r="AD55" i="1"/>
  <c r="AC55" i="1"/>
  <c r="AB55" i="1"/>
  <c r="AA55" i="1"/>
  <c r="Z55" i="1"/>
  <c r="V55" i="1"/>
  <c r="T55" i="1"/>
  <c r="S55" i="1"/>
  <c r="R55" i="1"/>
  <c r="Q55" i="1"/>
  <c r="AE54" i="1"/>
  <c r="AD54" i="1"/>
  <c r="AC54" i="1"/>
  <c r="AB54" i="1"/>
  <c r="AA54" i="1"/>
  <c r="Z54" i="1"/>
  <c r="V54" i="1"/>
  <c r="T54" i="1"/>
  <c r="S54" i="1"/>
  <c r="R54" i="1"/>
  <c r="Q54" i="1"/>
  <c r="AE53" i="1"/>
  <c r="AD53" i="1"/>
  <c r="AC53" i="1"/>
  <c r="AB53" i="1"/>
  <c r="AA53" i="1"/>
  <c r="Z53" i="1"/>
  <c r="V53" i="1"/>
  <c r="T53" i="1"/>
  <c r="S53" i="1"/>
  <c r="R53" i="1"/>
  <c r="Q53" i="1"/>
  <c r="AE52" i="1"/>
  <c r="AD52" i="1"/>
  <c r="AC52" i="1"/>
  <c r="AB52" i="1"/>
  <c r="AA52" i="1"/>
  <c r="Z52" i="1"/>
  <c r="V52" i="1"/>
  <c r="T52" i="1"/>
  <c r="S52" i="1"/>
  <c r="R52" i="1"/>
  <c r="Q52" i="1"/>
  <c r="AE51" i="1"/>
  <c r="AD51" i="1"/>
  <c r="AC51" i="1"/>
  <c r="AB51" i="1"/>
  <c r="AA51" i="1"/>
  <c r="Z51" i="1"/>
  <c r="V51" i="1"/>
  <c r="T51" i="1"/>
  <c r="S51" i="1"/>
  <c r="R51" i="1"/>
  <c r="Q51" i="1"/>
  <c r="AE50" i="1"/>
  <c r="AD50" i="1"/>
  <c r="AC50" i="1"/>
  <c r="AB50" i="1"/>
  <c r="AA50" i="1"/>
  <c r="Z50" i="1"/>
  <c r="V50" i="1"/>
  <c r="T50" i="1"/>
  <c r="S50" i="1"/>
  <c r="R50" i="1"/>
  <c r="Q50" i="1"/>
  <c r="AE49" i="1"/>
  <c r="AD49" i="1"/>
  <c r="AC49" i="1"/>
  <c r="AB49" i="1"/>
  <c r="AA49" i="1"/>
  <c r="Z49" i="1"/>
  <c r="V49" i="1"/>
  <c r="T49" i="1"/>
  <c r="S49" i="1"/>
  <c r="R49" i="1"/>
  <c r="Q49" i="1"/>
  <c r="AE48" i="1"/>
  <c r="AD48" i="1"/>
  <c r="AC48" i="1"/>
  <c r="AB48" i="1"/>
  <c r="AA48" i="1"/>
  <c r="Z48" i="1"/>
  <c r="V48" i="1"/>
  <c r="T48" i="1"/>
  <c r="S48" i="1"/>
  <c r="R48" i="1"/>
  <c r="Q48" i="1"/>
  <c r="AE47" i="1"/>
  <c r="AD47" i="1"/>
  <c r="AC47" i="1"/>
  <c r="AB47" i="1"/>
  <c r="AA47" i="1"/>
  <c r="Z47" i="1"/>
  <c r="V47" i="1"/>
  <c r="T47" i="1"/>
  <c r="S47" i="1"/>
  <c r="R47" i="1"/>
  <c r="Q47" i="1"/>
  <c r="AE46" i="1"/>
  <c r="AD46" i="1"/>
  <c r="AC46" i="1"/>
  <c r="AB46" i="1"/>
  <c r="AA46" i="1"/>
  <c r="Z46" i="1"/>
  <c r="V46" i="1"/>
  <c r="T46" i="1"/>
  <c r="S46" i="1"/>
  <c r="R46" i="1"/>
  <c r="Q46" i="1"/>
  <c r="AE45" i="1"/>
  <c r="AD45" i="1"/>
  <c r="AC45" i="1"/>
  <c r="AB45" i="1"/>
  <c r="AA45" i="1"/>
  <c r="Z45" i="1"/>
  <c r="V45" i="1"/>
  <c r="T45" i="1"/>
  <c r="S45" i="1"/>
  <c r="R45" i="1"/>
  <c r="Q45" i="1"/>
  <c r="AE44" i="1"/>
  <c r="AD44" i="1"/>
  <c r="AC44" i="1"/>
  <c r="AB44" i="1"/>
  <c r="AA44" i="1"/>
  <c r="Z44" i="1"/>
  <c r="V44" i="1"/>
  <c r="T44" i="1"/>
  <c r="S44" i="1"/>
  <c r="R44" i="1"/>
  <c r="Q44" i="1"/>
  <c r="AE43" i="1"/>
  <c r="AD43" i="1"/>
  <c r="AC43" i="1"/>
  <c r="AB43" i="1"/>
  <c r="AA43" i="1"/>
  <c r="Z43" i="1"/>
  <c r="V43" i="1"/>
  <c r="T43" i="1"/>
  <c r="S43" i="1"/>
  <c r="R43" i="1"/>
  <c r="Q43" i="1"/>
  <c r="AE42" i="1"/>
  <c r="AD42" i="1"/>
  <c r="AC42" i="1"/>
  <c r="AB42" i="1"/>
  <c r="AA42" i="1"/>
  <c r="Z42" i="1"/>
  <c r="V42" i="1"/>
  <c r="T42" i="1"/>
  <c r="S42" i="1"/>
  <c r="R42" i="1"/>
  <c r="Q42" i="1"/>
  <c r="AE41" i="1"/>
  <c r="AD41" i="1"/>
  <c r="AC41" i="1"/>
  <c r="AB41" i="1"/>
  <c r="AA41" i="1"/>
  <c r="Z41" i="1"/>
  <c r="V41" i="1"/>
  <c r="T41" i="1"/>
  <c r="S41" i="1"/>
  <c r="R41" i="1"/>
  <c r="Q41" i="1"/>
  <c r="AE40" i="1"/>
  <c r="AD40" i="1"/>
  <c r="AC40" i="1"/>
  <c r="AB40" i="1"/>
  <c r="AA40" i="1"/>
  <c r="Z40" i="1"/>
  <c r="V40" i="1"/>
  <c r="T40" i="1"/>
  <c r="S40" i="1"/>
  <c r="R40" i="1"/>
  <c r="Q40" i="1"/>
  <c r="AE39" i="1"/>
  <c r="AD39" i="1"/>
  <c r="AC39" i="1"/>
  <c r="AB39" i="1"/>
  <c r="AA39" i="1"/>
  <c r="Z39" i="1"/>
  <c r="V39" i="1"/>
  <c r="T39" i="1"/>
  <c r="S39" i="1"/>
  <c r="R39" i="1"/>
  <c r="Q39" i="1"/>
  <c r="AE38" i="1"/>
  <c r="AD38" i="1"/>
  <c r="AC38" i="1"/>
  <c r="AB38" i="1"/>
  <c r="AA38" i="1"/>
  <c r="Z38" i="1"/>
  <c r="V38" i="1"/>
  <c r="T38" i="1"/>
  <c r="S38" i="1"/>
  <c r="R38" i="1"/>
  <c r="Q38" i="1"/>
  <c r="AE37" i="1"/>
  <c r="AD37" i="1"/>
  <c r="AC37" i="1"/>
  <c r="AB37" i="1"/>
  <c r="AA37" i="1"/>
  <c r="Z37" i="1"/>
  <c r="V37" i="1"/>
  <c r="T37" i="1"/>
  <c r="S37" i="1"/>
  <c r="R37" i="1"/>
  <c r="Q37" i="1"/>
  <c r="AE36" i="1"/>
  <c r="AD36" i="1"/>
  <c r="AC36" i="1"/>
  <c r="AB36" i="1"/>
  <c r="AA36" i="1"/>
  <c r="Z36" i="1"/>
  <c r="V36" i="1"/>
  <c r="T36" i="1"/>
  <c r="S36" i="1"/>
  <c r="R36" i="1"/>
  <c r="Q36" i="1"/>
  <c r="AE35" i="1"/>
  <c r="AD35" i="1"/>
  <c r="AC35" i="1"/>
  <c r="AB35" i="1"/>
  <c r="AA35" i="1"/>
  <c r="Z35" i="1"/>
  <c r="V35" i="1"/>
  <c r="T35" i="1"/>
  <c r="S35" i="1"/>
  <c r="R35" i="1"/>
  <c r="Q35" i="1"/>
  <c r="AE34" i="1"/>
  <c r="AD34" i="1"/>
  <c r="AC34" i="1"/>
  <c r="AB34" i="1"/>
  <c r="AA34" i="1"/>
  <c r="Z34" i="1"/>
  <c r="V34" i="1"/>
  <c r="T34" i="1"/>
  <c r="S34" i="1"/>
  <c r="R34" i="1"/>
  <c r="Q34" i="1"/>
  <c r="AE33" i="1"/>
  <c r="AD33" i="1"/>
  <c r="AC33" i="1"/>
  <c r="AB33" i="1"/>
  <c r="AA33" i="1"/>
  <c r="Z33" i="1"/>
  <c r="V33" i="1"/>
  <c r="T33" i="1"/>
  <c r="S33" i="1"/>
  <c r="R33" i="1"/>
  <c r="Q33" i="1"/>
  <c r="AE32" i="1"/>
  <c r="AD32" i="1"/>
  <c r="AC32" i="1"/>
  <c r="AB32" i="1"/>
  <c r="AA32" i="1"/>
  <c r="Z32" i="1"/>
  <c r="V32" i="1"/>
  <c r="T32" i="1"/>
  <c r="S32" i="1"/>
  <c r="R32" i="1"/>
  <c r="Q32" i="1"/>
  <c r="AE31" i="1"/>
  <c r="AD31" i="1"/>
  <c r="AC31" i="1"/>
  <c r="AB31" i="1"/>
  <c r="AA31" i="1"/>
  <c r="Z31" i="1"/>
  <c r="V31" i="1"/>
  <c r="T31" i="1"/>
  <c r="S31" i="1"/>
  <c r="R31" i="1"/>
  <c r="Q31" i="1"/>
  <c r="AE30" i="1"/>
  <c r="AD30" i="1"/>
  <c r="AC30" i="1"/>
  <c r="AB30" i="1"/>
  <c r="AA30" i="1"/>
  <c r="Z30" i="1"/>
  <c r="V30" i="1"/>
  <c r="T30" i="1"/>
  <c r="S30" i="1"/>
  <c r="R30" i="1"/>
  <c r="Q30" i="1"/>
  <c r="AE29" i="1"/>
  <c r="AD29" i="1"/>
  <c r="AC29" i="1"/>
  <c r="AB29" i="1"/>
  <c r="AA29" i="1"/>
  <c r="Z29" i="1"/>
  <c r="V29" i="1"/>
  <c r="T29" i="1"/>
  <c r="S29" i="1"/>
  <c r="R29" i="1"/>
  <c r="Q29" i="1"/>
  <c r="AE28" i="1"/>
  <c r="AD28" i="1"/>
  <c r="AC28" i="1"/>
  <c r="AB28" i="1"/>
  <c r="AA28" i="1"/>
  <c r="Z28" i="1"/>
  <c r="V28" i="1"/>
  <c r="T28" i="1"/>
  <c r="S28" i="1"/>
  <c r="R28" i="1"/>
  <c r="Q28" i="1"/>
  <c r="AE27" i="1"/>
  <c r="AD27" i="1"/>
  <c r="AC27" i="1"/>
  <c r="AB27" i="1"/>
  <c r="AA27" i="1"/>
  <c r="Z27" i="1"/>
  <c r="V27" i="1"/>
  <c r="T27" i="1"/>
  <c r="S27" i="1"/>
  <c r="R27" i="1"/>
  <c r="Q27" i="1"/>
  <c r="AE26" i="1"/>
  <c r="AD26" i="1"/>
  <c r="AC26" i="1"/>
  <c r="AB26" i="1"/>
  <c r="AA26" i="1"/>
  <c r="Z26" i="1"/>
  <c r="V26" i="1"/>
  <c r="T26" i="1"/>
  <c r="S26" i="1"/>
  <c r="R26" i="1"/>
  <c r="Q26" i="1"/>
  <c r="AE25" i="1"/>
  <c r="AD25" i="1"/>
  <c r="AC25" i="1"/>
  <c r="AB25" i="1"/>
  <c r="AA25" i="1"/>
  <c r="Z25" i="1"/>
  <c r="V25" i="1"/>
  <c r="T25" i="1"/>
  <c r="S25" i="1"/>
  <c r="R25" i="1"/>
  <c r="Q25" i="1"/>
  <c r="AE24" i="1"/>
  <c r="AD24" i="1"/>
  <c r="AC24" i="1"/>
  <c r="AB24" i="1"/>
  <c r="AA24" i="1"/>
  <c r="Z24" i="1"/>
  <c r="V24" i="1"/>
  <c r="T24" i="1"/>
  <c r="S24" i="1"/>
  <c r="R24" i="1"/>
  <c r="Q24" i="1"/>
  <c r="AE23" i="1"/>
  <c r="AD23" i="1"/>
  <c r="AC23" i="1"/>
  <c r="AB23" i="1"/>
  <c r="AA23" i="1"/>
  <c r="Z23" i="1"/>
  <c r="V23" i="1"/>
  <c r="T23" i="1"/>
  <c r="S23" i="1"/>
  <c r="R23" i="1"/>
  <c r="Q23" i="1"/>
  <c r="AE22" i="1"/>
  <c r="AD22" i="1"/>
  <c r="AC22" i="1"/>
  <c r="AB22" i="1"/>
  <c r="AA22" i="1"/>
  <c r="Z22" i="1"/>
  <c r="V22" i="1"/>
  <c r="T22" i="1"/>
  <c r="S22" i="1"/>
  <c r="R22" i="1"/>
  <c r="Q22" i="1"/>
  <c r="AE21" i="1"/>
  <c r="AD21" i="1"/>
  <c r="AC21" i="1"/>
  <c r="AB21" i="1"/>
  <c r="AA21" i="1"/>
  <c r="Z21" i="1"/>
  <c r="V21" i="1"/>
  <c r="T21" i="1"/>
  <c r="S21" i="1"/>
  <c r="R21" i="1"/>
  <c r="Q21" i="1"/>
  <c r="AE20" i="1"/>
  <c r="AD20" i="1"/>
  <c r="AC20" i="1"/>
  <c r="AB20" i="1"/>
  <c r="AA20" i="1"/>
  <c r="Z20" i="1"/>
  <c r="V20" i="1"/>
  <c r="T20" i="1"/>
  <c r="S20" i="1"/>
  <c r="R20" i="1"/>
  <c r="Q20" i="1"/>
  <c r="AE19" i="1"/>
  <c r="AD19" i="1"/>
  <c r="AC19" i="1"/>
  <c r="AB19" i="1"/>
  <c r="AA19" i="1"/>
  <c r="Z19" i="1"/>
  <c r="V19" i="1"/>
  <c r="T19" i="1"/>
  <c r="S19" i="1"/>
  <c r="R19" i="1"/>
  <c r="Q19" i="1"/>
  <c r="AE18" i="1"/>
  <c r="AD18" i="1"/>
  <c r="AC18" i="1"/>
  <c r="AB18" i="1"/>
  <c r="AA18" i="1"/>
  <c r="Z18" i="1"/>
  <c r="V18" i="1"/>
  <c r="T18" i="1"/>
  <c r="S18" i="1"/>
  <c r="R18" i="1"/>
  <c r="Q18" i="1"/>
  <c r="AE17" i="1"/>
  <c r="AD17" i="1"/>
  <c r="AC17" i="1"/>
  <c r="AB17" i="1"/>
  <c r="AA17" i="1"/>
  <c r="Z17" i="1"/>
  <c r="V17" i="1"/>
  <c r="T17" i="1"/>
  <c r="S17" i="1"/>
  <c r="R17" i="1"/>
  <c r="Q17" i="1"/>
  <c r="AE16" i="1"/>
  <c r="AD16" i="1"/>
  <c r="AC16" i="1"/>
  <c r="AB16" i="1"/>
  <c r="AA16" i="1"/>
  <c r="Z16" i="1"/>
  <c r="V16" i="1"/>
  <c r="T16" i="1"/>
  <c r="S16" i="1"/>
  <c r="R16" i="1"/>
  <c r="Q16" i="1"/>
  <c r="AE15" i="1"/>
  <c r="AD15" i="1"/>
  <c r="AC15" i="1"/>
  <c r="AB15" i="1"/>
  <c r="AA15" i="1"/>
  <c r="Z15" i="1"/>
  <c r="V15" i="1"/>
  <c r="T15" i="1"/>
  <c r="S15" i="1"/>
  <c r="R15" i="1"/>
  <c r="Q15" i="1"/>
  <c r="AE14" i="1"/>
  <c r="AD14" i="1"/>
  <c r="AC14" i="1"/>
  <c r="AB14" i="1"/>
  <c r="AA14" i="1"/>
  <c r="Z14" i="1"/>
  <c r="V14" i="1"/>
  <c r="T14" i="1"/>
  <c r="S14" i="1"/>
  <c r="R14" i="1"/>
  <c r="Q14" i="1"/>
  <c r="AE13" i="1"/>
  <c r="AD13" i="1"/>
  <c r="AC13" i="1"/>
  <c r="AB13" i="1"/>
  <c r="AA13" i="1"/>
  <c r="Z13" i="1"/>
  <c r="V13" i="1"/>
  <c r="T13" i="1"/>
  <c r="S13" i="1"/>
  <c r="R13" i="1"/>
  <c r="Q13" i="1"/>
  <c r="AE12" i="1"/>
  <c r="AD12" i="1"/>
  <c r="AC12" i="1"/>
  <c r="AB12" i="1"/>
  <c r="AA12" i="1"/>
  <c r="Z12" i="1"/>
  <c r="V12" i="1"/>
  <c r="T12" i="1"/>
  <c r="S12" i="1"/>
  <c r="R12" i="1"/>
  <c r="Q12" i="1"/>
  <c r="AE11" i="1"/>
  <c r="AD11" i="1"/>
  <c r="AC11" i="1"/>
  <c r="AB11" i="1"/>
  <c r="AA11" i="1"/>
  <c r="Z11" i="1"/>
  <c r="V11" i="1"/>
  <c r="T11" i="1"/>
  <c r="S11" i="1"/>
  <c r="R11" i="1"/>
  <c r="Q11" i="1"/>
  <c r="AE10" i="1"/>
  <c r="AD10" i="1"/>
  <c r="AC10" i="1"/>
  <c r="AB10" i="1"/>
  <c r="AA10" i="1"/>
  <c r="Z10" i="1"/>
  <c r="V10" i="1"/>
  <c r="T10" i="1"/>
  <c r="S10" i="1"/>
  <c r="R10" i="1"/>
  <c r="Q10" i="1"/>
  <c r="AE9" i="1"/>
  <c r="AD9" i="1"/>
  <c r="AC9" i="1"/>
  <c r="AB9" i="1"/>
  <c r="AA9" i="1"/>
  <c r="Z9" i="1"/>
  <c r="V9" i="1"/>
  <c r="T9" i="1"/>
  <c r="S9" i="1"/>
  <c r="R9" i="1"/>
  <c r="Q9" i="1"/>
  <c r="AE8" i="1"/>
  <c r="AD8" i="1"/>
  <c r="AC8" i="1"/>
  <c r="AB8" i="1"/>
  <c r="AA8" i="1"/>
  <c r="Z8" i="1"/>
  <c r="V8" i="1"/>
  <c r="T8" i="1"/>
  <c r="S8" i="1"/>
  <c r="R8" i="1"/>
  <c r="Q8" i="1"/>
  <c r="AE7" i="1"/>
  <c r="AD7" i="1"/>
  <c r="AC7" i="1"/>
  <c r="AB7" i="1"/>
  <c r="AA7" i="1"/>
  <c r="Z7" i="1"/>
  <c r="V7" i="1"/>
  <c r="T7" i="1"/>
  <c r="S7" i="1"/>
  <c r="R7" i="1"/>
  <c r="Q7" i="1"/>
  <c r="AE6" i="1"/>
  <c r="AD6" i="1"/>
  <c r="AC6" i="1"/>
  <c r="AB6" i="1"/>
  <c r="AA6" i="1"/>
  <c r="Z6" i="1"/>
  <c r="V6" i="1"/>
  <c r="T6" i="1"/>
  <c r="S6" i="1"/>
  <c r="R6" i="1"/>
  <c r="Q6" i="1"/>
  <c r="AE5" i="1"/>
  <c r="AD5" i="1"/>
  <c r="AC5" i="1"/>
  <c r="AB5" i="1"/>
  <c r="AA5" i="1"/>
  <c r="Z5" i="1"/>
  <c r="W5" i="1"/>
  <c r="V5" i="1"/>
  <c r="U5" i="1"/>
  <c r="T5" i="1"/>
  <c r="S5" i="1"/>
  <c r="R5" i="1"/>
  <c r="Q5" i="1"/>
  <c r="O4957" i="1"/>
  <c r="O4956" i="1"/>
  <c r="O4955" i="1"/>
  <c r="O4954" i="1"/>
  <c r="O4953" i="1"/>
  <c r="O4952" i="1"/>
  <c r="O4951" i="1"/>
  <c r="O4950" i="1"/>
  <c r="O4949" i="1"/>
  <c r="O4948" i="1"/>
  <c r="O4947" i="1"/>
  <c r="O4946" i="1"/>
  <c r="O4945" i="1"/>
  <c r="O4944" i="1"/>
  <c r="O4943" i="1"/>
  <c r="O4942" i="1"/>
  <c r="O4941" i="1"/>
  <c r="O4940" i="1"/>
  <c r="O4939" i="1"/>
  <c r="O4938" i="1"/>
  <c r="O4937" i="1"/>
  <c r="O4936" i="1"/>
  <c r="O4935" i="1"/>
  <c r="O4934" i="1"/>
  <c r="O4933" i="1"/>
  <c r="O4932" i="1"/>
  <c r="O4931" i="1"/>
  <c r="O4930" i="1"/>
  <c r="O4929" i="1"/>
  <c r="O4928" i="1"/>
  <c r="O4927" i="1"/>
  <c r="O4926" i="1"/>
  <c r="O4925" i="1"/>
  <c r="O4924" i="1"/>
  <c r="O4923" i="1"/>
  <c r="O4922" i="1"/>
  <c r="O4921" i="1"/>
  <c r="O4920" i="1"/>
  <c r="O4919" i="1"/>
  <c r="O4918" i="1"/>
  <c r="O4917" i="1"/>
  <c r="O4916" i="1"/>
  <c r="O4915" i="1"/>
  <c r="O4914" i="1"/>
  <c r="O4913" i="1"/>
  <c r="O4912" i="1"/>
  <c r="O4911" i="1"/>
  <c r="O4910" i="1"/>
  <c r="O4909" i="1"/>
  <c r="O4908" i="1"/>
  <c r="O4907" i="1"/>
  <c r="O4906" i="1"/>
  <c r="O4905" i="1"/>
  <c r="O4904" i="1"/>
  <c r="O4903" i="1"/>
  <c r="O4902" i="1"/>
  <c r="O4901" i="1"/>
  <c r="O4900" i="1"/>
  <c r="O4899" i="1"/>
  <c r="O4898" i="1"/>
  <c r="O4897" i="1"/>
  <c r="O4896" i="1"/>
  <c r="O4895" i="1"/>
  <c r="O4894" i="1"/>
  <c r="O4893" i="1"/>
  <c r="O4892" i="1"/>
  <c r="O4891" i="1"/>
  <c r="O4890" i="1"/>
  <c r="O4889" i="1"/>
  <c r="O4888" i="1"/>
  <c r="O4887" i="1"/>
  <c r="O4886" i="1"/>
  <c r="O4885" i="1"/>
  <c r="O4884" i="1"/>
  <c r="O4883" i="1"/>
  <c r="O4882" i="1"/>
  <c r="O4881" i="1"/>
  <c r="O4880" i="1"/>
  <c r="O4879" i="1"/>
  <c r="O4878" i="1"/>
  <c r="O4877" i="1"/>
  <c r="O4876" i="1"/>
  <c r="O4875" i="1"/>
  <c r="O4874" i="1"/>
  <c r="O4873" i="1"/>
  <c r="O4872" i="1"/>
  <c r="O4871" i="1"/>
  <c r="O4870" i="1"/>
  <c r="O4869" i="1"/>
  <c r="O4868" i="1"/>
  <c r="O4867" i="1"/>
  <c r="O4866" i="1"/>
  <c r="O4865" i="1"/>
  <c r="O4864" i="1"/>
  <c r="O4863" i="1"/>
  <c r="O4862" i="1"/>
  <c r="O4861" i="1"/>
  <c r="O4860" i="1"/>
  <c r="O4859" i="1"/>
  <c r="O4858" i="1"/>
  <c r="O4857" i="1"/>
  <c r="O4856" i="1"/>
  <c r="O4855" i="1"/>
  <c r="O4854" i="1"/>
  <c r="O4853" i="1"/>
  <c r="O4852" i="1"/>
  <c r="O4851" i="1"/>
  <c r="O4850" i="1"/>
  <c r="O4849" i="1"/>
  <c r="O4848" i="1"/>
  <c r="O4847" i="1"/>
  <c r="O4846" i="1"/>
  <c r="O4845" i="1"/>
  <c r="O4844" i="1"/>
  <c r="O4843" i="1"/>
  <c r="O4842" i="1"/>
  <c r="O4841" i="1"/>
  <c r="O4840" i="1"/>
  <c r="O4839" i="1"/>
  <c r="O4838" i="1"/>
  <c r="O4837" i="1"/>
  <c r="O4836" i="1"/>
  <c r="O4835" i="1"/>
  <c r="O4834" i="1"/>
  <c r="O4833" i="1"/>
  <c r="O4832" i="1"/>
  <c r="O4831" i="1"/>
  <c r="O4830" i="1"/>
  <c r="O4829" i="1"/>
  <c r="O4828" i="1"/>
  <c r="O4827" i="1"/>
  <c r="O4826" i="1"/>
  <c r="O4825" i="1"/>
  <c r="O4824" i="1"/>
  <c r="O4823" i="1"/>
  <c r="O4822" i="1"/>
  <c r="O4821" i="1"/>
  <c r="O4820" i="1"/>
  <c r="O4819" i="1"/>
  <c r="O4818" i="1"/>
  <c r="O4817" i="1"/>
  <c r="O4816" i="1"/>
  <c r="O4815" i="1"/>
  <c r="O4814" i="1"/>
  <c r="O4813" i="1"/>
  <c r="O4812" i="1"/>
  <c r="O4811" i="1"/>
  <c r="O4810" i="1"/>
  <c r="O4809" i="1"/>
  <c r="O4808" i="1"/>
  <c r="O4807" i="1"/>
  <c r="O4806" i="1"/>
  <c r="O4805" i="1"/>
  <c r="O4804" i="1"/>
  <c r="O4803" i="1"/>
  <c r="O4802" i="1"/>
  <c r="O4801" i="1"/>
  <c r="O4800" i="1"/>
  <c r="O4799" i="1"/>
  <c r="O4798" i="1"/>
  <c r="O4797" i="1"/>
  <c r="O4796" i="1"/>
  <c r="O4795" i="1"/>
  <c r="O4794" i="1"/>
  <c r="O4793" i="1"/>
  <c r="O4792" i="1"/>
  <c r="O4791" i="1"/>
  <c r="O4790" i="1"/>
  <c r="O4789" i="1"/>
  <c r="O4788" i="1"/>
  <c r="O4787" i="1"/>
  <c r="O4786" i="1"/>
  <c r="O4785" i="1"/>
  <c r="O4784" i="1"/>
  <c r="O4783" i="1"/>
  <c r="O4782" i="1"/>
  <c r="O4781" i="1"/>
  <c r="O4780" i="1"/>
  <c r="O4779" i="1"/>
  <c r="O4778" i="1"/>
  <c r="O4777" i="1"/>
  <c r="O4776" i="1"/>
  <c r="O4775" i="1"/>
  <c r="O4774" i="1"/>
  <c r="O4773" i="1"/>
  <c r="O4772" i="1"/>
  <c r="O4771" i="1"/>
  <c r="O4770" i="1"/>
  <c r="O4769" i="1"/>
  <c r="O4768" i="1"/>
  <c r="O4767" i="1"/>
  <c r="O4766" i="1"/>
  <c r="O4765" i="1"/>
  <c r="O4764" i="1"/>
  <c r="O4763" i="1"/>
  <c r="O4762" i="1"/>
  <c r="O4761" i="1"/>
  <c r="O4760" i="1"/>
  <c r="O4759" i="1"/>
  <c r="O4758" i="1"/>
  <c r="O4757" i="1"/>
  <c r="O4756" i="1"/>
  <c r="O4755" i="1"/>
  <c r="O4754" i="1"/>
  <c r="O4753" i="1"/>
  <c r="O4752" i="1"/>
  <c r="O4751" i="1"/>
  <c r="O4750" i="1"/>
  <c r="O4749" i="1"/>
  <c r="O4748" i="1"/>
  <c r="O4747" i="1"/>
  <c r="O4746" i="1"/>
  <c r="O4745" i="1"/>
  <c r="O4744" i="1"/>
  <c r="O4743" i="1"/>
  <c r="O4742" i="1"/>
  <c r="O4741" i="1"/>
  <c r="O4740" i="1"/>
  <c r="O4739" i="1"/>
  <c r="O4738" i="1"/>
  <c r="O4737" i="1"/>
  <c r="O4736" i="1"/>
  <c r="O4735" i="1"/>
  <c r="O4734" i="1"/>
  <c r="O4733" i="1"/>
  <c r="O4732" i="1"/>
  <c r="O4731" i="1"/>
  <c r="O4730" i="1"/>
  <c r="O4729" i="1"/>
  <c r="O4728" i="1"/>
  <c r="O4727" i="1"/>
  <c r="O4726" i="1"/>
  <c r="O4725" i="1"/>
  <c r="O4724" i="1"/>
  <c r="O4723" i="1"/>
  <c r="O4722" i="1"/>
  <c r="O4721" i="1"/>
  <c r="O4720" i="1"/>
  <c r="O4719" i="1"/>
  <c r="O4718" i="1"/>
  <c r="O4717" i="1"/>
  <c r="O4716" i="1"/>
  <c r="O4715" i="1"/>
  <c r="O4714" i="1"/>
  <c r="O4713" i="1"/>
  <c r="O4712" i="1"/>
  <c r="O4711" i="1"/>
  <c r="O4710" i="1"/>
  <c r="O4709" i="1"/>
  <c r="O4708" i="1"/>
  <c r="O4707" i="1"/>
  <c r="O4706" i="1"/>
  <c r="O4705" i="1"/>
  <c r="O4704" i="1"/>
  <c r="O4703" i="1"/>
  <c r="O4702" i="1"/>
  <c r="O4701" i="1"/>
  <c r="O4700" i="1"/>
  <c r="O4699" i="1"/>
  <c r="O4698" i="1"/>
  <c r="O4697" i="1"/>
  <c r="O4696" i="1"/>
  <c r="O4695" i="1"/>
  <c r="O4694" i="1"/>
  <c r="O4693" i="1"/>
  <c r="O4692" i="1"/>
  <c r="O4691" i="1"/>
  <c r="O4690" i="1"/>
  <c r="O4689" i="1"/>
  <c r="O4688" i="1"/>
  <c r="O4687" i="1"/>
  <c r="O4686" i="1"/>
  <c r="O4685" i="1"/>
  <c r="O4684" i="1"/>
  <c r="O4683" i="1"/>
  <c r="O4682" i="1"/>
  <c r="O4681" i="1"/>
  <c r="O4680" i="1"/>
  <c r="O4679" i="1"/>
  <c r="O4678" i="1"/>
  <c r="O4677" i="1"/>
  <c r="O4676" i="1"/>
  <c r="O4675" i="1"/>
  <c r="O4674" i="1"/>
  <c r="O4673" i="1"/>
  <c r="O4672" i="1"/>
  <c r="O4671" i="1"/>
  <c r="O4670" i="1"/>
  <c r="O4669" i="1"/>
  <c r="O4668" i="1"/>
  <c r="O4667" i="1"/>
  <c r="O4666" i="1"/>
  <c r="O4665" i="1"/>
  <c r="O4664" i="1"/>
  <c r="O4663" i="1"/>
  <c r="O4662" i="1"/>
  <c r="O4661" i="1"/>
  <c r="O4660" i="1"/>
  <c r="O4659" i="1"/>
  <c r="O4658" i="1"/>
  <c r="O4657" i="1"/>
  <c r="O4656" i="1"/>
  <c r="O4655" i="1"/>
  <c r="O4654" i="1"/>
  <c r="O4653" i="1"/>
  <c r="O4652" i="1"/>
  <c r="O4651" i="1"/>
  <c r="O4650" i="1"/>
  <c r="O4649" i="1"/>
  <c r="O4648" i="1"/>
  <c r="O4647" i="1"/>
  <c r="O4646" i="1"/>
  <c r="O4645" i="1"/>
  <c r="O4644" i="1"/>
  <c r="O4643" i="1"/>
  <c r="O4642" i="1"/>
  <c r="O4641" i="1"/>
  <c r="O4640" i="1"/>
  <c r="O4639" i="1"/>
  <c r="O4638" i="1"/>
  <c r="O4637" i="1"/>
  <c r="O4636" i="1"/>
  <c r="O4635" i="1"/>
  <c r="O4634" i="1"/>
  <c r="O4633" i="1"/>
  <c r="O4632" i="1"/>
  <c r="O4631" i="1"/>
  <c r="O4630" i="1"/>
  <c r="O4629" i="1"/>
  <c r="O4628" i="1"/>
  <c r="O4627" i="1"/>
  <c r="O4626" i="1"/>
  <c r="O4625" i="1"/>
  <c r="O4624" i="1"/>
  <c r="O4623" i="1"/>
  <c r="O4622" i="1"/>
  <c r="O4621" i="1"/>
  <c r="O4620" i="1"/>
  <c r="O4619" i="1"/>
  <c r="O4618" i="1"/>
  <c r="O4617" i="1"/>
  <c r="O4616" i="1"/>
  <c r="O4615" i="1"/>
  <c r="O4614" i="1"/>
  <c r="O4613" i="1"/>
  <c r="O4612" i="1"/>
  <c r="O4611" i="1"/>
  <c r="O4610" i="1"/>
  <c r="O4609" i="1"/>
  <c r="O4608" i="1"/>
  <c r="O4607" i="1"/>
  <c r="O4606" i="1"/>
  <c r="O4605" i="1"/>
  <c r="O4604" i="1"/>
  <c r="O4603" i="1"/>
  <c r="O4602" i="1"/>
  <c r="O4601" i="1"/>
  <c r="O4600" i="1"/>
  <c r="O4599" i="1"/>
  <c r="O4598" i="1"/>
  <c r="O4597" i="1"/>
  <c r="O4596" i="1"/>
  <c r="O4595" i="1"/>
  <c r="O4594" i="1"/>
  <c r="O4593" i="1"/>
  <c r="O4592" i="1"/>
  <c r="O4591" i="1"/>
  <c r="O4590" i="1"/>
  <c r="O4589" i="1"/>
  <c r="O4588" i="1"/>
  <c r="O4587" i="1"/>
  <c r="O4586" i="1"/>
  <c r="O4585" i="1"/>
  <c r="O4584" i="1"/>
  <c r="O4583" i="1"/>
  <c r="O4582" i="1"/>
  <c r="O4581" i="1"/>
  <c r="O4580" i="1"/>
  <c r="O4579" i="1"/>
  <c r="O4578" i="1"/>
  <c r="O4577" i="1"/>
  <c r="O4576" i="1"/>
  <c r="O4575" i="1"/>
  <c r="O4574" i="1"/>
  <c r="O4573" i="1"/>
  <c r="O4572" i="1"/>
  <c r="O4571" i="1"/>
  <c r="O4570" i="1"/>
  <c r="O4569" i="1"/>
  <c r="O4568" i="1"/>
  <c r="O4567" i="1"/>
  <c r="O4566" i="1"/>
  <c r="O4565" i="1"/>
  <c r="O4564" i="1"/>
  <c r="O4563" i="1"/>
  <c r="O4562" i="1"/>
  <c r="O4561" i="1"/>
  <c r="O4560" i="1"/>
  <c r="O4559" i="1"/>
  <c r="O4558" i="1"/>
  <c r="O4557" i="1"/>
  <c r="O4556" i="1"/>
  <c r="O4555" i="1"/>
  <c r="O4554" i="1"/>
  <c r="O4553" i="1"/>
  <c r="O4552" i="1"/>
  <c r="O4551" i="1"/>
  <c r="O4550" i="1"/>
  <c r="O4549" i="1"/>
  <c r="O4548" i="1"/>
  <c r="O4547" i="1"/>
  <c r="O4546" i="1"/>
  <c r="O4545" i="1"/>
  <c r="O4544" i="1"/>
  <c r="O4543" i="1"/>
  <c r="O4542" i="1"/>
  <c r="O4541" i="1"/>
  <c r="O4540" i="1"/>
  <c r="O4539" i="1"/>
  <c r="O4538" i="1"/>
  <c r="O4537" i="1"/>
  <c r="O4536" i="1"/>
  <c r="O4535" i="1"/>
  <c r="O4534" i="1"/>
  <c r="O4533" i="1"/>
  <c r="O4532" i="1"/>
  <c r="O4531" i="1"/>
  <c r="O4530" i="1"/>
  <c r="O4529" i="1"/>
  <c r="O4528" i="1"/>
  <c r="O4527" i="1"/>
  <c r="O4526" i="1"/>
  <c r="O4525" i="1"/>
  <c r="O4524" i="1"/>
  <c r="O4523" i="1"/>
  <c r="O4522" i="1"/>
  <c r="O4521" i="1"/>
  <c r="O4520" i="1"/>
  <c r="O4519" i="1"/>
  <c r="O4518" i="1"/>
  <c r="O4517" i="1"/>
  <c r="O4516" i="1"/>
  <c r="O4515" i="1"/>
  <c r="O4514" i="1"/>
  <c r="O4513" i="1"/>
  <c r="O4512" i="1"/>
  <c r="O4511" i="1"/>
  <c r="O4510" i="1"/>
  <c r="O4509" i="1"/>
  <c r="O4508" i="1"/>
  <c r="O4507" i="1"/>
  <c r="O4506" i="1"/>
  <c r="O4505" i="1"/>
  <c r="O4504" i="1"/>
  <c r="O4503" i="1"/>
  <c r="O4502" i="1"/>
  <c r="O4501" i="1"/>
  <c r="O4500" i="1"/>
  <c r="O4499" i="1"/>
  <c r="O4498" i="1"/>
  <c r="O4497" i="1"/>
  <c r="O4496" i="1"/>
  <c r="O4495" i="1"/>
  <c r="O4494" i="1"/>
  <c r="O4493" i="1"/>
  <c r="O4492" i="1"/>
  <c r="O4491" i="1"/>
  <c r="O4490" i="1"/>
  <c r="O4489" i="1"/>
  <c r="O4488" i="1"/>
  <c r="O4487" i="1"/>
  <c r="O4486" i="1"/>
  <c r="O4485" i="1"/>
  <c r="O4484" i="1"/>
  <c r="O4483" i="1"/>
  <c r="O4482" i="1"/>
  <c r="O4481" i="1"/>
  <c r="O4480" i="1"/>
  <c r="O4479" i="1"/>
  <c r="O4478" i="1"/>
  <c r="O4477" i="1"/>
  <c r="O4476" i="1"/>
  <c r="O4475" i="1"/>
  <c r="O4474" i="1"/>
  <c r="O4473" i="1"/>
  <c r="O4472" i="1"/>
  <c r="O4471" i="1"/>
  <c r="O4470" i="1"/>
  <c r="O4469" i="1"/>
  <c r="O4468" i="1"/>
  <c r="O4467" i="1"/>
  <c r="O4466" i="1"/>
  <c r="O4465" i="1"/>
  <c r="O4464" i="1"/>
  <c r="O4463" i="1"/>
  <c r="O4462" i="1"/>
  <c r="O4461" i="1"/>
  <c r="O4460" i="1"/>
  <c r="O4459" i="1"/>
  <c r="O4458" i="1"/>
  <c r="O4457" i="1"/>
  <c r="O4456" i="1"/>
  <c r="O4455" i="1"/>
  <c r="O4454" i="1"/>
  <c r="O4453" i="1"/>
  <c r="O4452" i="1"/>
  <c r="O4451" i="1"/>
  <c r="O4450" i="1"/>
  <c r="O4449" i="1"/>
  <c r="O4448" i="1"/>
  <c r="O4447" i="1"/>
  <c r="O4446" i="1"/>
  <c r="O4445" i="1"/>
  <c r="O4444" i="1"/>
  <c r="O4443" i="1"/>
  <c r="O4442" i="1"/>
  <c r="O4441" i="1"/>
  <c r="O4440" i="1"/>
  <c r="O4439" i="1"/>
  <c r="O4438" i="1"/>
  <c r="O4437" i="1"/>
  <c r="O4436" i="1"/>
  <c r="O4435" i="1"/>
  <c r="O4434" i="1"/>
  <c r="O4433" i="1"/>
  <c r="O4432" i="1"/>
  <c r="O4431" i="1"/>
  <c r="O4430" i="1"/>
  <c r="O4429" i="1"/>
  <c r="O4428" i="1"/>
  <c r="O4427" i="1"/>
  <c r="O4426" i="1"/>
  <c r="O4425" i="1"/>
  <c r="O4424" i="1"/>
  <c r="O4423" i="1"/>
  <c r="O4422" i="1"/>
  <c r="O4421" i="1"/>
  <c r="O4420" i="1"/>
  <c r="O4419" i="1"/>
  <c r="O4418" i="1"/>
  <c r="O4417" i="1"/>
  <c r="O4416" i="1"/>
  <c r="O4415" i="1"/>
  <c r="O4414" i="1"/>
  <c r="O4413" i="1"/>
  <c r="O4412" i="1"/>
  <c r="O4411" i="1"/>
  <c r="O4410" i="1"/>
  <c r="O4409" i="1"/>
  <c r="O4408" i="1"/>
  <c r="O4407" i="1"/>
  <c r="O4406" i="1"/>
  <c r="O4405" i="1"/>
  <c r="O4404" i="1"/>
  <c r="O4403" i="1"/>
  <c r="O4402" i="1"/>
  <c r="O4401" i="1"/>
  <c r="O4400" i="1"/>
  <c r="O4399" i="1"/>
  <c r="O4398" i="1"/>
  <c r="O4397" i="1"/>
  <c r="O4396" i="1"/>
  <c r="O4395" i="1"/>
  <c r="O4394" i="1"/>
  <c r="O4393" i="1"/>
  <c r="O4392" i="1"/>
  <c r="O4391" i="1"/>
  <c r="O4390" i="1"/>
  <c r="O4389" i="1"/>
  <c r="O4388" i="1"/>
  <c r="O4387" i="1"/>
  <c r="O4386" i="1"/>
  <c r="O4385" i="1"/>
  <c r="O4384" i="1"/>
  <c r="O4383" i="1"/>
  <c r="O4382" i="1"/>
  <c r="O4381" i="1"/>
  <c r="O4380" i="1"/>
  <c r="O4379" i="1"/>
  <c r="O4378" i="1"/>
  <c r="O4377" i="1"/>
  <c r="O4376" i="1"/>
  <c r="O4375" i="1"/>
  <c r="O4374" i="1"/>
  <c r="O4373" i="1"/>
  <c r="O4372" i="1"/>
  <c r="O4371" i="1"/>
  <c r="O4370" i="1"/>
  <c r="O4369" i="1"/>
  <c r="O4368" i="1"/>
  <c r="O4367" i="1"/>
  <c r="O4366" i="1"/>
  <c r="O4365" i="1"/>
  <c r="O4364" i="1"/>
  <c r="O4363" i="1"/>
  <c r="O4362" i="1"/>
  <c r="O4361" i="1"/>
  <c r="O4360" i="1"/>
  <c r="O4359" i="1"/>
  <c r="O4358" i="1"/>
  <c r="O4357" i="1"/>
  <c r="O4356" i="1"/>
  <c r="O4355" i="1"/>
  <c r="O4354" i="1"/>
  <c r="O4353" i="1"/>
  <c r="O4352" i="1"/>
  <c r="O4351" i="1"/>
  <c r="O4350" i="1"/>
  <c r="O4349" i="1"/>
  <c r="O4348" i="1"/>
  <c r="O4347" i="1"/>
  <c r="O4346" i="1"/>
  <c r="O4345" i="1"/>
  <c r="O4344" i="1"/>
  <c r="O4343" i="1"/>
  <c r="O4342" i="1"/>
  <c r="O4341" i="1"/>
  <c r="O4340" i="1"/>
  <c r="O4339" i="1"/>
  <c r="O4338" i="1"/>
  <c r="O4337" i="1"/>
  <c r="O4336" i="1"/>
  <c r="O4335" i="1"/>
  <c r="O4334" i="1"/>
  <c r="O4333" i="1"/>
  <c r="O4332" i="1"/>
  <c r="O4331" i="1"/>
  <c r="O4330" i="1"/>
  <c r="O4329" i="1"/>
  <c r="O4328" i="1"/>
  <c r="O4327" i="1"/>
  <c r="O4326" i="1"/>
  <c r="O4325" i="1"/>
  <c r="O4324" i="1"/>
  <c r="O4323" i="1"/>
  <c r="O4322" i="1"/>
  <c r="O4321" i="1"/>
  <c r="O4320" i="1"/>
  <c r="O4319" i="1"/>
  <c r="O4318" i="1"/>
  <c r="O4317" i="1"/>
  <c r="O4316" i="1"/>
  <c r="O4315" i="1"/>
  <c r="O4314" i="1"/>
  <c r="O4313" i="1"/>
  <c r="O4312" i="1"/>
  <c r="O4311" i="1"/>
  <c r="O4310" i="1"/>
  <c r="O4309" i="1"/>
  <c r="O4308" i="1"/>
  <c r="O4307" i="1"/>
  <c r="O4306" i="1"/>
  <c r="O4305" i="1"/>
  <c r="O4304" i="1"/>
  <c r="O4303" i="1"/>
  <c r="O4302" i="1"/>
  <c r="O4301" i="1"/>
  <c r="O4300" i="1"/>
  <c r="O4299" i="1"/>
  <c r="O4298" i="1"/>
  <c r="O4297" i="1"/>
  <c r="O4296" i="1"/>
  <c r="O4295" i="1"/>
  <c r="O4294" i="1"/>
  <c r="O4293" i="1"/>
  <c r="O4292" i="1"/>
  <c r="O4291" i="1"/>
  <c r="O4290" i="1"/>
  <c r="O4289" i="1"/>
  <c r="O4288" i="1"/>
  <c r="O4287" i="1"/>
  <c r="O4286" i="1"/>
  <c r="O4285" i="1"/>
  <c r="O4284" i="1"/>
  <c r="O4283" i="1"/>
  <c r="O4282" i="1"/>
  <c r="O4281" i="1"/>
  <c r="O4280" i="1"/>
  <c r="O4279" i="1"/>
  <c r="O4278" i="1"/>
  <c r="O4277" i="1"/>
  <c r="O4276" i="1"/>
  <c r="O4275" i="1"/>
  <c r="O4274" i="1"/>
  <c r="O4273" i="1"/>
  <c r="O4272" i="1"/>
  <c r="O4271" i="1"/>
  <c r="O4270" i="1"/>
  <c r="O4269" i="1"/>
  <c r="O4268" i="1"/>
  <c r="O4267" i="1"/>
  <c r="O4266" i="1"/>
  <c r="O4265" i="1"/>
  <c r="O4264" i="1"/>
  <c r="O4263" i="1"/>
  <c r="O4262" i="1"/>
  <c r="O4261" i="1"/>
  <c r="O4260" i="1"/>
  <c r="O4259" i="1"/>
  <c r="O4258" i="1"/>
  <c r="O4257" i="1"/>
  <c r="O4256" i="1"/>
  <c r="O4255" i="1"/>
  <c r="O4254" i="1"/>
  <c r="O4253" i="1"/>
  <c r="O4252" i="1"/>
  <c r="O4251" i="1"/>
  <c r="O4250" i="1"/>
  <c r="O4249" i="1"/>
  <c r="O4248" i="1"/>
  <c r="O4247" i="1"/>
  <c r="O4246" i="1"/>
  <c r="O4245" i="1"/>
  <c r="O4244" i="1"/>
  <c r="O4243" i="1"/>
  <c r="O4242" i="1"/>
  <c r="O4241" i="1"/>
  <c r="O4240" i="1"/>
  <c r="O4239" i="1"/>
  <c r="O4238" i="1"/>
  <c r="O4237" i="1"/>
  <c r="O4236" i="1"/>
  <c r="O4235" i="1"/>
  <c r="O4234" i="1"/>
  <c r="O4233" i="1"/>
  <c r="O4232" i="1"/>
  <c r="O4231" i="1"/>
  <c r="O4230" i="1"/>
  <c r="O4229" i="1"/>
  <c r="O4228" i="1"/>
  <c r="O4227" i="1"/>
  <c r="O4226" i="1"/>
  <c r="O4225" i="1"/>
  <c r="O4224" i="1"/>
  <c r="O4223" i="1"/>
  <c r="O4222" i="1"/>
  <c r="O4221" i="1"/>
  <c r="O4220" i="1"/>
  <c r="O4219" i="1"/>
  <c r="O4218" i="1"/>
  <c r="O4217" i="1"/>
  <c r="O4216" i="1"/>
  <c r="O4215" i="1"/>
  <c r="O4214" i="1"/>
  <c r="O4213" i="1"/>
  <c r="O4212" i="1"/>
  <c r="O4211" i="1"/>
  <c r="O4210" i="1"/>
  <c r="O4209" i="1"/>
  <c r="O4208" i="1"/>
  <c r="O4207" i="1"/>
  <c r="O4206" i="1"/>
  <c r="O4205" i="1"/>
  <c r="O4204" i="1"/>
  <c r="O4203" i="1"/>
  <c r="O4202" i="1"/>
  <c r="O4201" i="1"/>
  <c r="O4200" i="1"/>
  <c r="O4199" i="1"/>
  <c r="O4198" i="1"/>
  <c r="O4197" i="1"/>
  <c r="O4196" i="1"/>
  <c r="O4195" i="1"/>
  <c r="O4194" i="1"/>
  <c r="O4193" i="1"/>
  <c r="O4192" i="1"/>
  <c r="O4191" i="1"/>
  <c r="O4190" i="1"/>
  <c r="O4189" i="1"/>
  <c r="O4188" i="1"/>
  <c r="O4187" i="1"/>
  <c r="O4186" i="1"/>
  <c r="O4185" i="1"/>
  <c r="O4184" i="1"/>
  <c r="O4183" i="1"/>
  <c r="O4182" i="1"/>
  <c r="O4181" i="1"/>
  <c r="O4180" i="1"/>
  <c r="O4179" i="1"/>
  <c r="O4178" i="1"/>
  <c r="O4177" i="1"/>
  <c r="O4176" i="1"/>
  <c r="O4175" i="1"/>
  <c r="O4174" i="1"/>
  <c r="O4173" i="1"/>
  <c r="O4172" i="1"/>
  <c r="O4171" i="1"/>
  <c r="O4170" i="1"/>
  <c r="O4169" i="1"/>
  <c r="O4168" i="1"/>
  <c r="O4167" i="1"/>
  <c r="O4166" i="1"/>
  <c r="O4165" i="1"/>
  <c r="O4164" i="1"/>
  <c r="O4163" i="1"/>
  <c r="O4162" i="1"/>
  <c r="O4161" i="1"/>
  <c r="O4160" i="1"/>
  <c r="O4159" i="1"/>
  <c r="O4158" i="1"/>
  <c r="O4157" i="1"/>
  <c r="O4156" i="1"/>
  <c r="O4155" i="1"/>
  <c r="O4154" i="1"/>
  <c r="O4153" i="1"/>
  <c r="O4152" i="1"/>
  <c r="O4151" i="1"/>
  <c r="O4150" i="1"/>
  <c r="O4149" i="1"/>
  <c r="O4148" i="1"/>
  <c r="O4147" i="1"/>
  <c r="O4146" i="1"/>
  <c r="O4145" i="1"/>
  <c r="O4144" i="1"/>
  <c r="O4143" i="1"/>
  <c r="O4142" i="1"/>
  <c r="O4141" i="1"/>
  <c r="O4140" i="1"/>
  <c r="O4139" i="1"/>
  <c r="O4138" i="1"/>
  <c r="O4137" i="1"/>
  <c r="O4136" i="1"/>
  <c r="O4135" i="1"/>
  <c r="O4134" i="1"/>
  <c r="O4133" i="1"/>
  <c r="O4132" i="1"/>
  <c r="O4131" i="1"/>
  <c r="O4130" i="1"/>
  <c r="O4129" i="1"/>
  <c r="O4128" i="1"/>
  <c r="O4127" i="1"/>
  <c r="O4126" i="1"/>
  <c r="O4125" i="1"/>
  <c r="O4124" i="1"/>
  <c r="O4123" i="1"/>
  <c r="O4122" i="1"/>
  <c r="O4121" i="1"/>
  <c r="O4120" i="1"/>
  <c r="O4119" i="1"/>
  <c r="O4118" i="1"/>
  <c r="O4117" i="1"/>
  <c r="O4116" i="1"/>
  <c r="O4115" i="1"/>
  <c r="O4114" i="1"/>
  <c r="O4113" i="1"/>
  <c r="O4112" i="1"/>
  <c r="O4111" i="1"/>
  <c r="O4110" i="1"/>
  <c r="O4109" i="1"/>
  <c r="O4108" i="1"/>
  <c r="O4107" i="1"/>
  <c r="O4106" i="1"/>
  <c r="O4105" i="1"/>
  <c r="O4104" i="1"/>
  <c r="O4103" i="1"/>
  <c r="O4102" i="1"/>
  <c r="O4101" i="1"/>
  <c r="O4100" i="1"/>
  <c r="O4099" i="1"/>
  <c r="O4098" i="1"/>
  <c r="O4097" i="1"/>
  <c r="O4096" i="1"/>
  <c r="O4095" i="1"/>
  <c r="O4094" i="1"/>
  <c r="O4093" i="1"/>
  <c r="O4092" i="1"/>
  <c r="O4091" i="1"/>
  <c r="O4090" i="1"/>
  <c r="O4089" i="1"/>
  <c r="O4088" i="1"/>
  <c r="O4087" i="1"/>
  <c r="O4086" i="1"/>
  <c r="O4085" i="1"/>
  <c r="O4084" i="1"/>
  <c r="O4083" i="1"/>
  <c r="O4082" i="1"/>
  <c r="O4081" i="1"/>
  <c r="O4080" i="1"/>
  <c r="O4079" i="1"/>
  <c r="O4078" i="1"/>
  <c r="O4077" i="1"/>
  <c r="O4076" i="1"/>
  <c r="O4075" i="1"/>
  <c r="O4074" i="1"/>
  <c r="O4073" i="1"/>
  <c r="O4072" i="1"/>
  <c r="O4071" i="1"/>
  <c r="O4070" i="1"/>
  <c r="O4069" i="1"/>
  <c r="O4068" i="1"/>
  <c r="O4067" i="1"/>
  <c r="O4066" i="1"/>
  <c r="O4065" i="1"/>
  <c r="O4064" i="1"/>
  <c r="O4063" i="1"/>
  <c r="O4062" i="1"/>
  <c r="O4061" i="1"/>
  <c r="O4060" i="1"/>
  <c r="O4059" i="1"/>
  <c r="O4058" i="1"/>
  <c r="O4057" i="1"/>
  <c r="O4056" i="1"/>
  <c r="O4055" i="1"/>
  <c r="O4054" i="1"/>
  <c r="O4053" i="1"/>
  <c r="O4052" i="1"/>
  <c r="O4051" i="1"/>
  <c r="O4050" i="1"/>
  <c r="O4049" i="1"/>
  <c r="O4048" i="1"/>
  <c r="O4047" i="1"/>
  <c r="O4046" i="1"/>
  <c r="O4045" i="1"/>
  <c r="O4044" i="1"/>
  <c r="O4043" i="1"/>
  <c r="O4042" i="1"/>
  <c r="O4041" i="1"/>
  <c r="O4040" i="1"/>
  <c r="O4039" i="1"/>
  <c r="O4038" i="1"/>
  <c r="O4037" i="1"/>
  <c r="O4036" i="1"/>
  <c r="O4035" i="1"/>
  <c r="O4034" i="1"/>
  <c r="O4033" i="1"/>
  <c r="O4032" i="1"/>
  <c r="O4031" i="1"/>
  <c r="O4030" i="1"/>
  <c r="O4029" i="1"/>
  <c r="O4028" i="1"/>
  <c r="O4027" i="1"/>
  <c r="O4026" i="1"/>
  <c r="O4025" i="1"/>
  <c r="O4024" i="1"/>
  <c r="O4023" i="1"/>
  <c r="O4022" i="1"/>
  <c r="O4021" i="1"/>
  <c r="O4020" i="1"/>
  <c r="O4019" i="1"/>
  <c r="O4018" i="1"/>
  <c r="O4017" i="1"/>
  <c r="O4016" i="1"/>
  <c r="O4015" i="1"/>
  <c r="O4014" i="1"/>
  <c r="O4013" i="1"/>
  <c r="O4012" i="1"/>
  <c r="O4011" i="1"/>
  <c r="O4010" i="1"/>
  <c r="O4009" i="1"/>
  <c r="O4008" i="1"/>
  <c r="O4007" i="1"/>
  <c r="O4006" i="1"/>
  <c r="O4005" i="1"/>
  <c r="O4004" i="1"/>
  <c r="O4003" i="1"/>
  <c r="O4002" i="1"/>
  <c r="O4001" i="1"/>
  <c r="O4000" i="1"/>
  <c r="O3999" i="1"/>
  <c r="O3998" i="1"/>
  <c r="O3997" i="1"/>
  <c r="O3996" i="1"/>
  <c r="O3995" i="1"/>
  <c r="O3994" i="1"/>
  <c r="O3993" i="1"/>
  <c r="O3992" i="1"/>
  <c r="O3991" i="1"/>
  <c r="O3990" i="1"/>
  <c r="O3989" i="1"/>
  <c r="O3988" i="1"/>
  <c r="O3987" i="1"/>
  <c r="O3986" i="1"/>
  <c r="O3985" i="1"/>
  <c r="O3984" i="1"/>
  <c r="O3983" i="1"/>
  <c r="O3982" i="1"/>
  <c r="O3981" i="1"/>
  <c r="O3980" i="1"/>
  <c r="O3979" i="1"/>
  <c r="O3978" i="1"/>
  <c r="O3977" i="1"/>
  <c r="O3976" i="1"/>
  <c r="O3975" i="1"/>
  <c r="O3974" i="1"/>
  <c r="O3973" i="1"/>
  <c r="O3972" i="1"/>
  <c r="O3971" i="1"/>
  <c r="O3970" i="1"/>
  <c r="O3969" i="1"/>
  <c r="O3968" i="1"/>
  <c r="O3967" i="1"/>
  <c r="O3966" i="1"/>
  <c r="O3965" i="1"/>
  <c r="O3964" i="1"/>
  <c r="O3963" i="1"/>
  <c r="O3962" i="1"/>
  <c r="O3961" i="1"/>
  <c r="O3960" i="1"/>
  <c r="O3959" i="1"/>
  <c r="O3958" i="1"/>
  <c r="O3957" i="1"/>
  <c r="O3956" i="1"/>
  <c r="O3955" i="1"/>
  <c r="O3954" i="1"/>
  <c r="O3953" i="1"/>
  <c r="O3952" i="1"/>
  <c r="O3951" i="1"/>
  <c r="O3950" i="1"/>
  <c r="O3949" i="1"/>
  <c r="O3948" i="1"/>
  <c r="O3947" i="1"/>
  <c r="O3946" i="1"/>
  <c r="O3945" i="1"/>
  <c r="O3944" i="1"/>
  <c r="O3943" i="1"/>
  <c r="O3942" i="1"/>
  <c r="O3941" i="1"/>
  <c r="O3940" i="1"/>
  <c r="O3939" i="1"/>
  <c r="O3938" i="1"/>
  <c r="O3937" i="1"/>
  <c r="O3936" i="1"/>
  <c r="O3935" i="1"/>
  <c r="O3934" i="1"/>
  <c r="O3933" i="1"/>
  <c r="O3932" i="1"/>
  <c r="O3931" i="1"/>
  <c r="O3930" i="1"/>
  <c r="O3929" i="1"/>
  <c r="O3928" i="1"/>
  <c r="O3927" i="1"/>
  <c r="O3926" i="1"/>
  <c r="O3925" i="1"/>
  <c r="O3924" i="1"/>
  <c r="O3923" i="1"/>
  <c r="O3922" i="1"/>
  <c r="O3921" i="1"/>
  <c r="O3920" i="1"/>
  <c r="O3919" i="1"/>
  <c r="O3918" i="1"/>
  <c r="O3917" i="1"/>
  <c r="O3916" i="1"/>
  <c r="O3915" i="1"/>
  <c r="O3914" i="1"/>
  <c r="O3913" i="1"/>
  <c r="O3912" i="1"/>
  <c r="O3911" i="1"/>
  <c r="O3910" i="1"/>
  <c r="O3909" i="1"/>
  <c r="O3908" i="1"/>
  <c r="O3907" i="1"/>
  <c r="O3906" i="1"/>
  <c r="O3905" i="1"/>
  <c r="O3904" i="1"/>
  <c r="O3903" i="1"/>
  <c r="O3902" i="1"/>
  <c r="O3901" i="1"/>
  <c r="O3900" i="1"/>
  <c r="O3899" i="1"/>
  <c r="O3898" i="1"/>
  <c r="O3897" i="1"/>
  <c r="O3896" i="1"/>
  <c r="O3895" i="1"/>
  <c r="O3894" i="1"/>
  <c r="O3893" i="1"/>
  <c r="O3892" i="1"/>
  <c r="O3891" i="1"/>
  <c r="O3890" i="1"/>
  <c r="O3889" i="1"/>
  <c r="O3888" i="1"/>
  <c r="O3887" i="1"/>
  <c r="O3886" i="1"/>
  <c r="O3885" i="1"/>
  <c r="O3884" i="1"/>
  <c r="O3883" i="1"/>
  <c r="O3882" i="1"/>
  <c r="O3881" i="1"/>
  <c r="O3880" i="1"/>
  <c r="O3879" i="1"/>
  <c r="O3878" i="1"/>
  <c r="O3877" i="1"/>
  <c r="O3876" i="1"/>
  <c r="O3875" i="1"/>
  <c r="O3874" i="1"/>
  <c r="O3873" i="1"/>
  <c r="O3872" i="1"/>
  <c r="O3871" i="1"/>
  <c r="O3870" i="1"/>
  <c r="O3869" i="1"/>
  <c r="O3868" i="1"/>
  <c r="O3867" i="1"/>
  <c r="O3866" i="1"/>
  <c r="O3865" i="1"/>
  <c r="O3864" i="1"/>
  <c r="O3863" i="1"/>
  <c r="O3862" i="1"/>
  <c r="O3861" i="1"/>
  <c r="O3860" i="1"/>
  <c r="O3859" i="1"/>
  <c r="O3858" i="1"/>
  <c r="O3857" i="1"/>
  <c r="O3856" i="1"/>
  <c r="O3855" i="1"/>
  <c r="O3854" i="1"/>
  <c r="O3853" i="1"/>
  <c r="O3852" i="1"/>
  <c r="O3851" i="1"/>
  <c r="O3850" i="1"/>
  <c r="O3849" i="1"/>
  <c r="O3848" i="1"/>
  <c r="O3847" i="1"/>
  <c r="O3846" i="1"/>
  <c r="O3845" i="1"/>
  <c r="O3844" i="1"/>
  <c r="O3843" i="1"/>
  <c r="O3842" i="1"/>
  <c r="O3841" i="1"/>
  <c r="O3840" i="1"/>
  <c r="O3839" i="1"/>
  <c r="O3838" i="1"/>
  <c r="O3837" i="1"/>
  <c r="O3836" i="1"/>
  <c r="O3835" i="1"/>
  <c r="O3834" i="1"/>
  <c r="O3833" i="1"/>
  <c r="O3832" i="1"/>
  <c r="O3831" i="1"/>
  <c r="O3830" i="1"/>
  <c r="O3829" i="1"/>
  <c r="O3828" i="1"/>
  <c r="O3827" i="1"/>
  <c r="O3826" i="1"/>
  <c r="O3825" i="1"/>
  <c r="O3824" i="1"/>
  <c r="O3823" i="1"/>
  <c r="O3822" i="1"/>
  <c r="O3821" i="1"/>
  <c r="O3820" i="1"/>
  <c r="O3819" i="1"/>
  <c r="O3818" i="1"/>
  <c r="O3817" i="1"/>
  <c r="O3816" i="1"/>
  <c r="O3815" i="1"/>
  <c r="O3814" i="1"/>
  <c r="O3813" i="1"/>
  <c r="O3812" i="1"/>
  <c r="O3811" i="1"/>
  <c r="O3810" i="1"/>
  <c r="O3809" i="1"/>
  <c r="O3808" i="1"/>
  <c r="O3807" i="1"/>
  <c r="O3806" i="1"/>
  <c r="O3805" i="1"/>
  <c r="O3804" i="1"/>
  <c r="O3803" i="1"/>
  <c r="O3802" i="1"/>
  <c r="O3801" i="1"/>
  <c r="O3800" i="1"/>
  <c r="O3799" i="1"/>
  <c r="O3798" i="1"/>
  <c r="O3797" i="1"/>
  <c r="O3796" i="1"/>
  <c r="O3795" i="1"/>
  <c r="O3794" i="1"/>
  <c r="O3793" i="1"/>
  <c r="O3792" i="1"/>
  <c r="O3791" i="1"/>
  <c r="O3790" i="1"/>
  <c r="O3789" i="1"/>
  <c r="O3788" i="1"/>
  <c r="O3787" i="1"/>
  <c r="O3786" i="1"/>
  <c r="O3785" i="1"/>
  <c r="O3784" i="1"/>
  <c r="O3783" i="1"/>
  <c r="O3782" i="1"/>
  <c r="O3781" i="1"/>
  <c r="O3780" i="1"/>
  <c r="O3779" i="1"/>
  <c r="O3778" i="1"/>
  <c r="O3777" i="1"/>
  <c r="O3776" i="1"/>
  <c r="O3775" i="1"/>
  <c r="O3774" i="1"/>
  <c r="O3773" i="1"/>
  <c r="O3772" i="1"/>
  <c r="O3771" i="1"/>
  <c r="O3770" i="1"/>
  <c r="O3769" i="1"/>
  <c r="O3768" i="1"/>
  <c r="O3767" i="1"/>
  <c r="O3766" i="1"/>
  <c r="O3765" i="1"/>
  <c r="O3764" i="1"/>
  <c r="O3763" i="1"/>
  <c r="O3762" i="1"/>
  <c r="O3761" i="1"/>
  <c r="O3760" i="1"/>
  <c r="O3759" i="1"/>
  <c r="O3758" i="1"/>
  <c r="O3757" i="1"/>
  <c r="O3756" i="1"/>
  <c r="O3755" i="1"/>
  <c r="O3754" i="1"/>
  <c r="O3753" i="1"/>
  <c r="O3752" i="1"/>
  <c r="O3751" i="1"/>
  <c r="O3750" i="1"/>
  <c r="O3749" i="1"/>
  <c r="O3748" i="1"/>
  <c r="O3747" i="1"/>
  <c r="O3746" i="1"/>
  <c r="O3745" i="1"/>
  <c r="O3744" i="1"/>
  <c r="O3743" i="1"/>
  <c r="O3742" i="1"/>
  <c r="O3741" i="1"/>
  <c r="O3740" i="1"/>
  <c r="O3739" i="1"/>
  <c r="O3738" i="1"/>
  <c r="O3737" i="1"/>
  <c r="O3736" i="1"/>
  <c r="O3735" i="1"/>
  <c r="O3734" i="1"/>
  <c r="O3733" i="1"/>
  <c r="O3732" i="1"/>
  <c r="O3731" i="1"/>
  <c r="O3730" i="1"/>
  <c r="O3729" i="1"/>
  <c r="O3728" i="1"/>
  <c r="O3727" i="1"/>
  <c r="O3726" i="1"/>
  <c r="O3725" i="1"/>
  <c r="O3724" i="1"/>
  <c r="O3723" i="1"/>
  <c r="O3722" i="1"/>
  <c r="O3721" i="1"/>
  <c r="O3720" i="1"/>
  <c r="O3719" i="1"/>
  <c r="O3718" i="1"/>
  <c r="O3717" i="1"/>
  <c r="O3716" i="1"/>
  <c r="O3715" i="1"/>
  <c r="O3714" i="1"/>
  <c r="O3713" i="1"/>
  <c r="O3712" i="1"/>
  <c r="O3711" i="1"/>
  <c r="O3710" i="1"/>
  <c r="O3709" i="1"/>
  <c r="O3708" i="1"/>
  <c r="O3707" i="1"/>
  <c r="O3706" i="1"/>
  <c r="O3705" i="1"/>
  <c r="O3704" i="1"/>
  <c r="O3703" i="1"/>
  <c r="O3702" i="1"/>
  <c r="O3701" i="1"/>
  <c r="O3700" i="1"/>
  <c r="O3699" i="1"/>
  <c r="O3698" i="1"/>
  <c r="O3697" i="1"/>
  <c r="O3696" i="1"/>
  <c r="O3695" i="1"/>
  <c r="O3694" i="1"/>
  <c r="O3693" i="1"/>
  <c r="O3692" i="1"/>
  <c r="O3691" i="1"/>
  <c r="O3690" i="1"/>
  <c r="O3689" i="1"/>
  <c r="O3688" i="1"/>
  <c r="O3687" i="1"/>
  <c r="O3686" i="1"/>
  <c r="O3685" i="1"/>
  <c r="O3684" i="1"/>
  <c r="O3683" i="1"/>
  <c r="O3682" i="1"/>
  <c r="O3681" i="1"/>
  <c r="O3680" i="1"/>
  <c r="O3679" i="1"/>
  <c r="O3678" i="1"/>
  <c r="O3677" i="1"/>
  <c r="O3676" i="1"/>
  <c r="O3675" i="1"/>
  <c r="O3674" i="1"/>
  <c r="O3673" i="1"/>
  <c r="O3672" i="1"/>
  <c r="O3671" i="1"/>
  <c r="O3670" i="1"/>
  <c r="O3669" i="1"/>
  <c r="O3668" i="1"/>
  <c r="O3667" i="1"/>
  <c r="O3666" i="1"/>
  <c r="O3665" i="1"/>
  <c r="O3664" i="1"/>
  <c r="O3663" i="1"/>
  <c r="O3662" i="1"/>
  <c r="O3661" i="1"/>
  <c r="O3660" i="1"/>
  <c r="O3659" i="1"/>
  <c r="O3658" i="1"/>
  <c r="O3657" i="1"/>
  <c r="O3656" i="1"/>
  <c r="O3655" i="1"/>
  <c r="O3654" i="1"/>
  <c r="O3653" i="1"/>
  <c r="O3652" i="1"/>
  <c r="O3651" i="1"/>
  <c r="O3650" i="1"/>
  <c r="O3649" i="1"/>
  <c r="O3648" i="1"/>
  <c r="O3647" i="1"/>
  <c r="O3646" i="1"/>
  <c r="O3645" i="1"/>
  <c r="O3644" i="1"/>
  <c r="O3643" i="1"/>
  <c r="O3642" i="1"/>
  <c r="O3641" i="1"/>
  <c r="O3640" i="1"/>
  <c r="O3639" i="1"/>
  <c r="O3638" i="1"/>
  <c r="O3637" i="1"/>
  <c r="O3636" i="1"/>
  <c r="O3635" i="1"/>
  <c r="O3634" i="1"/>
  <c r="O3633" i="1"/>
  <c r="O3632" i="1"/>
  <c r="O3631" i="1"/>
  <c r="O3630" i="1"/>
  <c r="O3629" i="1"/>
  <c r="O3628" i="1"/>
  <c r="O3627" i="1"/>
  <c r="O3626" i="1"/>
  <c r="O3625" i="1"/>
  <c r="O3624" i="1"/>
  <c r="O3623" i="1"/>
  <c r="O3622" i="1"/>
  <c r="O3621" i="1"/>
  <c r="O3620" i="1"/>
  <c r="O3619" i="1"/>
  <c r="O3618" i="1"/>
  <c r="O3617" i="1"/>
  <c r="O3616" i="1"/>
  <c r="O3615" i="1"/>
  <c r="O3614" i="1"/>
  <c r="O3613" i="1"/>
  <c r="O3612" i="1"/>
  <c r="O3611" i="1"/>
  <c r="O3610" i="1"/>
  <c r="O3609" i="1"/>
  <c r="O3608" i="1"/>
  <c r="O3607" i="1"/>
  <c r="O3606" i="1"/>
  <c r="O3605" i="1"/>
  <c r="O3604" i="1"/>
  <c r="O3603" i="1"/>
  <c r="O3602" i="1"/>
  <c r="O3601" i="1"/>
  <c r="O3600" i="1"/>
  <c r="O3599" i="1"/>
  <c r="O3598" i="1"/>
  <c r="O3597" i="1"/>
  <c r="O3596" i="1"/>
  <c r="O3595" i="1"/>
  <c r="O3594" i="1"/>
  <c r="O3593" i="1"/>
  <c r="O3592" i="1"/>
  <c r="O3591" i="1"/>
  <c r="O3590" i="1"/>
  <c r="O3589" i="1"/>
  <c r="O3588" i="1"/>
  <c r="O3587" i="1"/>
  <c r="O3586" i="1"/>
  <c r="O3585" i="1"/>
  <c r="O3584" i="1"/>
  <c r="O3583" i="1"/>
  <c r="O3582" i="1"/>
  <c r="O3581" i="1"/>
  <c r="O3580" i="1"/>
  <c r="O3579" i="1"/>
  <c r="O3578" i="1"/>
  <c r="O3577" i="1"/>
  <c r="O3576" i="1"/>
  <c r="O3575" i="1"/>
  <c r="O3574" i="1"/>
  <c r="O3573" i="1"/>
  <c r="O3572" i="1"/>
  <c r="O3571" i="1"/>
  <c r="O3570" i="1"/>
  <c r="O3569" i="1"/>
  <c r="O3568" i="1"/>
  <c r="O3567" i="1"/>
  <c r="O3566" i="1"/>
  <c r="O3565" i="1"/>
  <c r="O3564" i="1"/>
  <c r="O3563" i="1"/>
  <c r="O3562" i="1"/>
  <c r="O3561" i="1"/>
  <c r="O3560" i="1"/>
  <c r="O3559" i="1"/>
  <c r="O3558" i="1"/>
  <c r="O3557" i="1"/>
  <c r="O3556" i="1"/>
  <c r="O3555" i="1"/>
  <c r="O3554" i="1"/>
  <c r="O3553" i="1"/>
  <c r="O3552" i="1"/>
  <c r="O3551" i="1"/>
  <c r="O3550" i="1"/>
  <c r="O3549" i="1"/>
  <c r="O3548" i="1"/>
  <c r="O3547" i="1"/>
  <c r="O3546" i="1"/>
  <c r="O3545" i="1"/>
  <c r="O3544" i="1"/>
  <c r="O3543" i="1"/>
  <c r="O3542" i="1"/>
  <c r="O3541" i="1"/>
  <c r="O3540" i="1"/>
  <c r="O3539" i="1"/>
  <c r="O3538" i="1"/>
  <c r="O3537" i="1"/>
  <c r="O3536" i="1"/>
  <c r="O3535" i="1"/>
  <c r="O3534" i="1"/>
  <c r="O3533" i="1"/>
  <c r="O3532" i="1"/>
  <c r="O3531" i="1"/>
  <c r="O3530" i="1"/>
  <c r="O3529" i="1"/>
  <c r="O3528" i="1"/>
  <c r="O3527" i="1"/>
  <c r="O3526" i="1"/>
  <c r="O3525" i="1"/>
  <c r="O3524" i="1"/>
  <c r="O3523" i="1"/>
  <c r="O3522" i="1"/>
  <c r="O3521" i="1"/>
  <c r="O3520" i="1"/>
  <c r="O3519" i="1"/>
  <c r="O3518" i="1"/>
  <c r="O3517" i="1"/>
  <c r="O3516" i="1"/>
  <c r="O3515" i="1"/>
  <c r="O3514" i="1"/>
  <c r="O3513" i="1"/>
  <c r="O3512" i="1"/>
  <c r="O3511" i="1"/>
  <c r="O3510" i="1"/>
  <c r="O3509" i="1"/>
  <c r="O3508" i="1"/>
  <c r="O3507" i="1"/>
  <c r="O3506" i="1"/>
  <c r="O3505" i="1"/>
  <c r="O3504" i="1"/>
  <c r="O3503" i="1"/>
  <c r="O3502" i="1"/>
  <c r="O3501" i="1"/>
  <c r="O3500" i="1"/>
  <c r="O3499" i="1"/>
  <c r="O3498" i="1"/>
  <c r="O3497" i="1"/>
  <c r="O3496" i="1"/>
  <c r="O3495" i="1"/>
  <c r="O3494" i="1"/>
  <c r="O3493" i="1"/>
  <c r="O3492" i="1"/>
  <c r="O3491" i="1"/>
  <c r="O3490" i="1"/>
  <c r="O3489" i="1"/>
  <c r="O3488" i="1"/>
  <c r="O3487" i="1"/>
  <c r="O3486" i="1"/>
  <c r="O3485" i="1"/>
  <c r="O3484" i="1"/>
  <c r="O3483" i="1"/>
  <c r="O3482" i="1"/>
  <c r="O3481" i="1"/>
  <c r="O3480" i="1"/>
  <c r="O3479" i="1"/>
  <c r="O3478" i="1"/>
  <c r="O3477" i="1"/>
  <c r="O3476" i="1"/>
  <c r="O3475" i="1"/>
  <c r="O3474" i="1"/>
  <c r="O3473" i="1"/>
  <c r="O3472" i="1"/>
  <c r="O3471" i="1"/>
  <c r="O3470" i="1"/>
  <c r="O3469" i="1"/>
  <c r="O3468" i="1"/>
  <c r="O3467" i="1"/>
  <c r="O3466" i="1"/>
  <c r="O3465" i="1"/>
  <c r="O3464" i="1"/>
  <c r="O3463" i="1"/>
  <c r="O3462" i="1"/>
  <c r="O3461" i="1"/>
  <c r="O3460" i="1"/>
  <c r="O3459" i="1"/>
  <c r="O3458" i="1"/>
  <c r="O3457" i="1"/>
  <c r="O3456" i="1"/>
  <c r="O3455" i="1"/>
  <c r="O3454" i="1"/>
  <c r="O3453" i="1"/>
  <c r="O3452" i="1"/>
  <c r="O3451" i="1"/>
  <c r="O3450" i="1"/>
  <c r="O3449" i="1"/>
  <c r="O3448" i="1"/>
  <c r="O3447" i="1"/>
  <c r="O3446" i="1"/>
  <c r="O3445" i="1"/>
  <c r="O3444" i="1"/>
  <c r="O3443" i="1"/>
  <c r="O3442" i="1"/>
  <c r="O3441" i="1"/>
  <c r="O3440" i="1"/>
  <c r="O3439" i="1"/>
  <c r="O3438" i="1"/>
  <c r="O3437" i="1"/>
  <c r="O3436" i="1"/>
  <c r="O3435" i="1"/>
  <c r="O3434" i="1"/>
  <c r="O3433" i="1"/>
  <c r="O3432" i="1"/>
  <c r="O3431" i="1"/>
  <c r="O3430" i="1"/>
  <c r="O3429" i="1"/>
  <c r="O3428" i="1"/>
  <c r="O3427" i="1"/>
  <c r="O3426" i="1"/>
  <c r="O3425" i="1"/>
  <c r="O3424" i="1"/>
  <c r="O3423" i="1"/>
  <c r="O3422" i="1"/>
  <c r="O3421" i="1"/>
  <c r="O3420" i="1"/>
  <c r="O3419" i="1"/>
  <c r="O3418" i="1"/>
  <c r="O3417" i="1"/>
  <c r="O3416" i="1"/>
  <c r="O3415" i="1"/>
  <c r="O3414" i="1"/>
  <c r="O3413" i="1"/>
  <c r="O3412" i="1"/>
  <c r="O3411" i="1"/>
  <c r="O3410" i="1"/>
  <c r="O3409" i="1"/>
  <c r="O3408" i="1"/>
  <c r="O3407" i="1"/>
  <c r="O3406" i="1"/>
  <c r="O3405" i="1"/>
  <c r="O3404" i="1"/>
  <c r="O3403" i="1"/>
  <c r="O3402" i="1"/>
  <c r="O3401" i="1"/>
  <c r="O3400" i="1"/>
  <c r="O3399" i="1"/>
  <c r="O3398" i="1"/>
  <c r="O3397" i="1"/>
  <c r="O3396" i="1"/>
  <c r="O3395" i="1"/>
  <c r="O3394" i="1"/>
  <c r="O3393" i="1"/>
  <c r="O3392" i="1"/>
  <c r="O3391" i="1"/>
  <c r="O3390" i="1"/>
  <c r="O3389" i="1"/>
  <c r="O3388" i="1"/>
  <c r="O3387" i="1"/>
  <c r="O3386" i="1"/>
  <c r="O3385" i="1"/>
  <c r="O3384" i="1"/>
  <c r="O3383" i="1"/>
  <c r="O3382" i="1"/>
  <c r="O3381" i="1"/>
  <c r="O3380" i="1"/>
  <c r="O3379" i="1"/>
  <c r="O3378" i="1"/>
  <c r="O3377" i="1"/>
  <c r="O3376" i="1"/>
  <c r="O3375" i="1"/>
  <c r="O3374" i="1"/>
  <c r="O3373" i="1"/>
  <c r="O3372" i="1"/>
  <c r="O3371" i="1"/>
  <c r="O3370" i="1"/>
  <c r="O3369" i="1"/>
  <c r="O3368" i="1"/>
  <c r="O3367" i="1"/>
  <c r="O3366" i="1"/>
  <c r="O3365" i="1"/>
  <c r="O3364" i="1"/>
  <c r="O3363" i="1"/>
  <c r="O3362" i="1"/>
  <c r="O3361" i="1"/>
  <c r="O3360" i="1"/>
  <c r="O3359" i="1"/>
  <c r="O3358" i="1"/>
  <c r="O3357" i="1"/>
  <c r="O3356" i="1"/>
  <c r="O3355" i="1"/>
  <c r="O3354" i="1"/>
  <c r="O3353" i="1"/>
  <c r="O3352" i="1"/>
  <c r="O3351" i="1"/>
  <c r="O3350" i="1"/>
  <c r="O3349" i="1"/>
  <c r="O3348" i="1"/>
  <c r="O3347" i="1"/>
  <c r="O3346" i="1"/>
  <c r="O3345" i="1"/>
  <c r="O3344" i="1"/>
  <c r="O3343" i="1"/>
  <c r="O3342" i="1"/>
  <c r="O3341" i="1"/>
  <c r="O3340" i="1"/>
  <c r="O3339" i="1"/>
  <c r="O3338" i="1"/>
  <c r="O3337" i="1"/>
  <c r="O3336" i="1"/>
  <c r="O3335" i="1"/>
  <c r="O3334" i="1"/>
  <c r="O3333" i="1"/>
  <c r="O3332" i="1"/>
  <c r="O3331" i="1"/>
  <c r="O3330" i="1"/>
  <c r="O3329" i="1"/>
  <c r="O3328" i="1"/>
  <c r="O3327" i="1"/>
  <c r="O3326" i="1"/>
  <c r="O3325" i="1"/>
  <c r="O3324" i="1"/>
  <c r="O3323" i="1"/>
  <c r="O3322" i="1"/>
  <c r="O3321" i="1"/>
  <c r="O3320" i="1"/>
  <c r="O3319" i="1"/>
  <c r="O3318" i="1"/>
  <c r="O3317" i="1"/>
  <c r="O3316" i="1"/>
  <c r="O3315" i="1"/>
  <c r="O3314" i="1"/>
  <c r="O3313" i="1"/>
  <c r="O3312" i="1"/>
  <c r="O3311" i="1"/>
  <c r="O3310" i="1"/>
  <c r="O3309" i="1"/>
  <c r="O3308" i="1"/>
  <c r="O3307" i="1"/>
  <c r="O3306" i="1"/>
  <c r="O3305" i="1"/>
  <c r="O3304" i="1"/>
  <c r="O3303" i="1"/>
  <c r="O3302" i="1"/>
  <c r="O3301" i="1"/>
  <c r="O3300" i="1"/>
  <c r="O3299" i="1"/>
  <c r="O3298" i="1"/>
  <c r="O3297" i="1"/>
  <c r="O3296" i="1"/>
  <c r="O3295" i="1"/>
  <c r="O3294" i="1"/>
  <c r="O3293" i="1"/>
  <c r="O3292" i="1"/>
  <c r="O3291" i="1"/>
  <c r="O3290" i="1"/>
  <c r="O3289" i="1"/>
  <c r="O3288" i="1"/>
  <c r="O3287" i="1"/>
  <c r="O3286" i="1"/>
  <c r="O3285" i="1"/>
  <c r="O3284" i="1"/>
  <c r="O3283" i="1"/>
  <c r="O3282" i="1"/>
  <c r="O3281" i="1"/>
  <c r="O3280" i="1"/>
  <c r="O3279" i="1"/>
  <c r="O3278" i="1"/>
  <c r="O3277" i="1"/>
  <c r="O3276" i="1"/>
  <c r="O3275" i="1"/>
  <c r="O3274" i="1"/>
  <c r="O3273" i="1"/>
  <c r="O3272" i="1"/>
  <c r="O3271" i="1"/>
  <c r="O3270" i="1"/>
  <c r="O3269" i="1"/>
  <c r="O3268" i="1"/>
  <c r="O3267" i="1"/>
  <c r="O3266" i="1"/>
  <c r="O3265" i="1"/>
  <c r="O3264" i="1"/>
  <c r="O3263" i="1"/>
  <c r="O3262" i="1"/>
  <c r="O3261" i="1"/>
  <c r="O3260" i="1"/>
  <c r="O3259" i="1"/>
  <c r="O3258" i="1"/>
  <c r="O3257" i="1"/>
  <c r="O3256" i="1"/>
  <c r="O3255" i="1"/>
  <c r="O3254" i="1"/>
  <c r="O3253" i="1"/>
  <c r="O3252" i="1"/>
  <c r="O3251" i="1"/>
  <c r="O3250" i="1"/>
  <c r="O3249" i="1"/>
  <c r="O3248" i="1"/>
  <c r="O3247" i="1"/>
  <c r="O3246" i="1"/>
  <c r="O3245" i="1"/>
  <c r="O3244" i="1"/>
  <c r="O3243" i="1"/>
  <c r="O3242" i="1"/>
  <c r="O3241" i="1"/>
  <c r="O3240" i="1"/>
  <c r="O3239" i="1"/>
  <c r="O3238" i="1"/>
  <c r="O3237" i="1"/>
  <c r="O3236" i="1"/>
  <c r="O3235" i="1"/>
  <c r="O3234" i="1"/>
  <c r="O3233" i="1"/>
  <c r="O3232" i="1"/>
  <c r="O3231" i="1"/>
  <c r="O3230" i="1"/>
  <c r="O3229" i="1"/>
  <c r="O3228" i="1"/>
  <c r="O3227" i="1"/>
  <c r="O3226" i="1"/>
  <c r="O3225" i="1"/>
  <c r="O3224" i="1"/>
  <c r="O3223" i="1"/>
  <c r="O3222" i="1"/>
  <c r="O3221" i="1"/>
  <c r="O3220" i="1"/>
  <c r="O3219" i="1"/>
  <c r="O3218" i="1"/>
  <c r="O3217" i="1"/>
  <c r="O3216" i="1"/>
  <c r="O3215" i="1"/>
  <c r="O3214" i="1"/>
  <c r="O3213" i="1"/>
  <c r="O3212" i="1"/>
  <c r="O3211" i="1"/>
  <c r="O3210" i="1"/>
  <c r="O3209" i="1"/>
  <c r="O3208" i="1"/>
  <c r="O3207" i="1"/>
  <c r="O3206" i="1"/>
  <c r="O3205" i="1"/>
  <c r="O3204" i="1"/>
  <c r="O3203" i="1"/>
  <c r="O3202" i="1"/>
  <c r="O3201" i="1"/>
  <c r="O3200" i="1"/>
  <c r="O3199" i="1"/>
  <c r="O3198" i="1"/>
  <c r="O3197" i="1"/>
  <c r="O3196" i="1"/>
  <c r="O3195" i="1"/>
  <c r="O3194" i="1"/>
  <c r="O3193" i="1"/>
  <c r="O3192" i="1"/>
  <c r="O3191" i="1"/>
  <c r="O3190" i="1"/>
  <c r="O3189" i="1"/>
  <c r="O3188" i="1"/>
  <c r="O3187" i="1"/>
  <c r="O3186" i="1"/>
  <c r="O3185" i="1"/>
  <c r="O3184" i="1"/>
  <c r="O3183" i="1"/>
  <c r="O3182" i="1"/>
  <c r="O3181" i="1"/>
  <c r="O3180" i="1"/>
  <c r="O3179" i="1"/>
  <c r="O3178" i="1"/>
  <c r="O3177" i="1"/>
  <c r="O3176" i="1"/>
  <c r="O3175" i="1"/>
  <c r="O3174" i="1"/>
  <c r="O3173" i="1"/>
  <c r="O3172" i="1"/>
  <c r="O3171" i="1"/>
  <c r="O3170" i="1"/>
  <c r="O3169" i="1"/>
  <c r="O3168" i="1"/>
  <c r="O3167" i="1"/>
  <c r="O3166" i="1"/>
  <c r="O3165" i="1"/>
  <c r="O3164" i="1"/>
  <c r="O3163" i="1"/>
  <c r="O3162" i="1"/>
  <c r="O3161" i="1"/>
  <c r="O3160" i="1"/>
  <c r="O3159" i="1"/>
  <c r="O3158" i="1"/>
  <c r="O3157" i="1"/>
  <c r="O3156" i="1"/>
  <c r="O3155" i="1"/>
  <c r="O3154" i="1"/>
  <c r="O3153" i="1"/>
  <c r="O3152" i="1"/>
  <c r="O3151" i="1"/>
  <c r="O3150" i="1"/>
  <c r="O3149" i="1"/>
  <c r="O3148" i="1"/>
  <c r="O3147" i="1"/>
  <c r="O3146" i="1"/>
  <c r="O3145" i="1"/>
  <c r="O3144" i="1"/>
  <c r="O3143" i="1"/>
  <c r="O3142" i="1"/>
  <c r="O3141" i="1"/>
  <c r="O3140" i="1"/>
  <c r="O3139" i="1"/>
  <c r="O3138" i="1"/>
  <c r="O3137" i="1"/>
  <c r="O3136" i="1"/>
  <c r="O3135" i="1"/>
  <c r="O3134" i="1"/>
  <c r="O3133" i="1"/>
  <c r="O3132" i="1"/>
  <c r="O3131" i="1"/>
  <c r="O3130" i="1"/>
  <c r="O3129" i="1"/>
  <c r="O3128" i="1"/>
  <c r="O3127" i="1"/>
  <c r="O3126" i="1"/>
  <c r="O3125" i="1"/>
  <c r="O3124" i="1"/>
  <c r="O3123" i="1"/>
  <c r="O3122" i="1"/>
  <c r="O3121" i="1"/>
  <c r="O3120" i="1"/>
  <c r="O3119" i="1"/>
  <c r="O3118" i="1"/>
  <c r="O3117" i="1"/>
  <c r="O3116" i="1"/>
  <c r="O3115" i="1"/>
  <c r="O3114" i="1"/>
  <c r="O3113" i="1"/>
  <c r="O3112" i="1"/>
  <c r="O3111" i="1"/>
  <c r="O3110" i="1"/>
  <c r="O3109" i="1"/>
  <c r="O3108" i="1"/>
  <c r="O3107" i="1"/>
  <c r="O3106" i="1"/>
  <c r="O3105" i="1"/>
  <c r="O3104" i="1"/>
  <c r="O3103" i="1"/>
  <c r="O3102" i="1"/>
  <c r="O3101" i="1"/>
  <c r="O3100" i="1"/>
  <c r="O3099" i="1"/>
  <c r="O3098" i="1"/>
  <c r="O3097" i="1"/>
  <c r="O3096" i="1"/>
  <c r="O3095" i="1"/>
  <c r="O3094" i="1"/>
  <c r="O3093" i="1"/>
  <c r="O3092" i="1"/>
  <c r="O3091" i="1"/>
  <c r="O3090" i="1"/>
  <c r="O3089" i="1"/>
  <c r="O3088" i="1"/>
  <c r="O3087" i="1"/>
  <c r="O3086" i="1"/>
  <c r="O3085" i="1"/>
  <c r="O3084" i="1"/>
  <c r="O3083" i="1"/>
  <c r="O3082" i="1"/>
  <c r="O3081" i="1"/>
  <c r="O3080" i="1"/>
  <c r="O3079" i="1"/>
  <c r="O3078" i="1"/>
  <c r="O3077" i="1"/>
  <c r="O3076" i="1"/>
  <c r="O3075" i="1"/>
  <c r="O3074" i="1"/>
  <c r="O3073" i="1"/>
  <c r="O3072" i="1"/>
  <c r="O3071" i="1"/>
  <c r="O3070" i="1"/>
  <c r="O3069" i="1"/>
  <c r="O3068" i="1"/>
  <c r="O3067" i="1"/>
  <c r="O3066" i="1"/>
  <c r="O3065" i="1"/>
  <c r="O3064" i="1"/>
  <c r="O3063" i="1"/>
  <c r="O3062" i="1"/>
  <c r="O3061" i="1"/>
  <c r="O3060" i="1"/>
  <c r="O3059" i="1"/>
  <c r="O3058" i="1"/>
  <c r="O3057" i="1"/>
  <c r="O3056" i="1"/>
  <c r="O3055" i="1"/>
  <c r="O3054" i="1"/>
  <c r="O3053" i="1"/>
  <c r="O3052" i="1"/>
  <c r="O3051" i="1"/>
  <c r="O3050" i="1"/>
  <c r="O3049" i="1"/>
  <c r="O3048" i="1"/>
  <c r="O3047" i="1"/>
  <c r="O3046" i="1"/>
  <c r="O3045" i="1"/>
  <c r="O3044" i="1"/>
  <c r="O3043" i="1"/>
  <c r="O3042" i="1"/>
  <c r="O3041" i="1"/>
  <c r="O3040" i="1"/>
  <c r="O3039" i="1"/>
  <c r="O3038" i="1"/>
  <c r="O3037" i="1"/>
  <c r="O3036" i="1"/>
  <c r="O3035" i="1"/>
  <c r="O3034" i="1"/>
  <c r="O3033" i="1"/>
  <c r="O3032" i="1"/>
  <c r="O3031" i="1"/>
  <c r="O3030" i="1"/>
  <c r="O3029" i="1"/>
  <c r="O3028" i="1"/>
  <c r="O3027" i="1"/>
  <c r="O3026" i="1"/>
  <c r="O3025" i="1"/>
  <c r="O3024" i="1"/>
  <c r="O3023" i="1"/>
  <c r="O3022" i="1"/>
  <c r="O3021" i="1"/>
  <c r="O3020" i="1"/>
  <c r="O3019" i="1"/>
  <c r="O3018" i="1"/>
  <c r="O3017" i="1"/>
  <c r="O3016" i="1"/>
  <c r="O3015" i="1"/>
  <c r="O3014" i="1"/>
  <c r="O3013" i="1"/>
  <c r="O3012" i="1"/>
  <c r="O3011" i="1"/>
  <c r="O3010" i="1"/>
  <c r="O3009" i="1"/>
  <c r="O3008" i="1"/>
  <c r="O3007" i="1"/>
  <c r="O3006" i="1"/>
  <c r="O3005" i="1"/>
  <c r="O3004" i="1"/>
  <c r="O3003" i="1"/>
  <c r="O3002" i="1"/>
  <c r="O3001" i="1"/>
  <c r="O3000" i="1"/>
  <c r="O2999" i="1"/>
  <c r="O2998" i="1"/>
  <c r="O2997" i="1"/>
  <c r="O2996" i="1"/>
  <c r="O2995" i="1"/>
  <c r="O2994" i="1"/>
  <c r="O2993" i="1"/>
  <c r="O2992" i="1"/>
  <c r="O2991" i="1"/>
  <c r="O2990" i="1"/>
  <c r="O2989" i="1"/>
  <c r="O2988" i="1"/>
  <c r="O2987" i="1"/>
  <c r="O2986" i="1"/>
  <c r="O2985" i="1"/>
  <c r="O2984" i="1"/>
  <c r="O2983" i="1"/>
  <c r="O2982" i="1"/>
  <c r="O2981" i="1"/>
  <c r="O2980" i="1"/>
  <c r="O2979" i="1"/>
  <c r="O2978" i="1"/>
  <c r="O2977" i="1"/>
  <c r="O2976" i="1"/>
  <c r="O2975" i="1"/>
  <c r="O2974" i="1"/>
  <c r="O2973" i="1"/>
  <c r="O2972" i="1"/>
  <c r="O2971" i="1"/>
  <c r="O2970" i="1"/>
  <c r="O2969" i="1"/>
  <c r="O2968" i="1"/>
  <c r="O2967" i="1"/>
  <c r="O2966" i="1"/>
  <c r="O2965" i="1"/>
  <c r="O2964" i="1"/>
  <c r="O2963" i="1"/>
  <c r="O2962" i="1"/>
  <c r="O2961" i="1"/>
  <c r="O2960" i="1"/>
  <c r="O2959" i="1"/>
  <c r="O2958" i="1"/>
  <c r="O2957" i="1"/>
  <c r="O2956" i="1"/>
  <c r="O2955" i="1"/>
  <c r="O2954" i="1"/>
  <c r="O2953" i="1"/>
  <c r="O2952" i="1"/>
  <c r="O2951" i="1"/>
  <c r="O2950" i="1"/>
  <c r="O2949" i="1"/>
  <c r="O2948" i="1"/>
  <c r="O2947" i="1"/>
  <c r="O2946" i="1"/>
  <c r="O2945" i="1"/>
  <c r="O2944" i="1"/>
  <c r="O2943" i="1"/>
  <c r="O2942" i="1"/>
  <c r="O2941" i="1"/>
  <c r="O2940" i="1"/>
  <c r="O2939" i="1"/>
  <c r="O2938" i="1"/>
  <c r="O2937" i="1"/>
  <c r="O2936" i="1"/>
  <c r="O2935" i="1"/>
  <c r="O2934" i="1"/>
  <c r="O2933" i="1"/>
  <c r="O2932" i="1"/>
  <c r="O2931" i="1"/>
  <c r="O2930" i="1"/>
  <c r="O2929" i="1"/>
  <c r="O2928" i="1"/>
  <c r="O2927" i="1"/>
  <c r="O2926" i="1"/>
  <c r="O2925" i="1"/>
  <c r="O2924" i="1"/>
  <c r="O2923" i="1"/>
  <c r="O2922" i="1"/>
  <c r="O2921" i="1"/>
  <c r="O2920" i="1"/>
  <c r="O2919" i="1"/>
  <c r="O2918" i="1"/>
  <c r="O2917" i="1"/>
  <c r="O2916" i="1"/>
  <c r="O2915" i="1"/>
  <c r="O2914" i="1"/>
  <c r="O2913" i="1"/>
  <c r="O2912" i="1"/>
  <c r="O2911" i="1"/>
  <c r="O2910" i="1"/>
  <c r="O2909" i="1"/>
  <c r="O2908" i="1"/>
  <c r="O2907" i="1"/>
  <c r="O2906" i="1"/>
  <c r="O2905" i="1"/>
  <c r="O2904" i="1"/>
  <c r="O2903" i="1"/>
  <c r="O2902" i="1"/>
  <c r="O2901" i="1"/>
  <c r="O2900" i="1"/>
  <c r="O2899" i="1"/>
  <c r="O2898" i="1"/>
  <c r="O2897" i="1"/>
  <c r="O2896" i="1"/>
  <c r="O2895" i="1"/>
  <c r="O2894" i="1"/>
  <c r="O2893" i="1"/>
  <c r="O2892" i="1"/>
  <c r="O2891" i="1"/>
  <c r="O2890" i="1"/>
  <c r="O2889" i="1"/>
  <c r="O2888" i="1"/>
  <c r="O2887" i="1"/>
  <c r="O2886" i="1"/>
  <c r="O2885" i="1"/>
  <c r="O2884" i="1"/>
  <c r="O2883" i="1"/>
  <c r="O2882" i="1"/>
  <c r="O2881" i="1"/>
  <c r="O2880" i="1"/>
  <c r="O2879" i="1"/>
  <c r="O2878" i="1"/>
  <c r="O2877" i="1"/>
  <c r="O2876" i="1"/>
  <c r="O2875" i="1"/>
  <c r="O2874" i="1"/>
  <c r="O2873" i="1"/>
  <c r="O2872" i="1"/>
  <c r="O2871" i="1"/>
  <c r="O2870" i="1"/>
  <c r="O2869" i="1"/>
  <c r="O2868" i="1"/>
  <c r="O2867" i="1"/>
  <c r="O2866" i="1"/>
  <c r="O2865" i="1"/>
  <c r="O2864" i="1"/>
  <c r="O2863" i="1"/>
  <c r="O2862" i="1"/>
  <c r="O2861" i="1"/>
  <c r="O2860" i="1"/>
  <c r="O2859" i="1"/>
  <c r="O2858" i="1"/>
  <c r="O2857" i="1"/>
  <c r="O2856" i="1"/>
  <c r="O2855" i="1"/>
  <c r="O2854" i="1"/>
  <c r="O2853" i="1"/>
  <c r="O2852" i="1"/>
  <c r="O2851" i="1"/>
  <c r="O2850" i="1"/>
  <c r="O2849" i="1"/>
  <c r="O2848" i="1"/>
  <c r="O2847" i="1"/>
  <c r="O2846" i="1"/>
  <c r="O2845" i="1"/>
  <c r="O2844" i="1"/>
  <c r="O2843" i="1"/>
  <c r="O2842" i="1"/>
  <c r="O2841" i="1"/>
  <c r="O2840" i="1"/>
  <c r="O2839" i="1"/>
  <c r="O2838" i="1"/>
  <c r="O2837" i="1"/>
  <c r="O2836" i="1"/>
  <c r="O2835" i="1"/>
  <c r="O2834" i="1"/>
  <c r="O2833" i="1"/>
  <c r="O2832" i="1"/>
  <c r="O2831" i="1"/>
  <c r="O2830" i="1"/>
  <c r="O2829" i="1"/>
  <c r="O2828" i="1"/>
  <c r="O2827" i="1"/>
  <c r="O2826" i="1"/>
  <c r="O2825" i="1"/>
  <c r="O2824" i="1"/>
  <c r="O2823" i="1"/>
  <c r="O2822" i="1"/>
  <c r="O2821" i="1"/>
  <c r="O2820" i="1"/>
  <c r="O2819" i="1"/>
  <c r="O2818" i="1"/>
  <c r="O2817" i="1"/>
  <c r="O2816" i="1"/>
  <c r="O2815" i="1"/>
  <c r="O2814" i="1"/>
  <c r="O2813" i="1"/>
  <c r="O2812" i="1"/>
  <c r="O2811" i="1"/>
  <c r="O2810" i="1"/>
  <c r="O2809" i="1"/>
  <c r="O2808" i="1"/>
  <c r="O2807" i="1"/>
  <c r="O2806" i="1"/>
  <c r="O2805" i="1"/>
  <c r="O2804" i="1"/>
  <c r="O2803" i="1"/>
  <c r="O2802" i="1"/>
  <c r="O2801" i="1"/>
  <c r="O2800" i="1"/>
  <c r="O2799" i="1"/>
  <c r="O2798" i="1"/>
  <c r="O2797" i="1"/>
  <c r="O2796" i="1"/>
  <c r="O2795" i="1"/>
  <c r="O2794" i="1"/>
  <c r="O2793" i="1"/>
  <c r="O2792" i="1"/>
  <c r="O2791" i="1"/>
  <c r="O2790" i="1"/>
  <c r="O2789" i="1"/>
  <c r="O2788" i="1"/>
  <c r="O2787" i="1"/>
  <c r="O2786" i="1"/>
  <c r="O2785" i="1"/>
  <c r="O2784" i="1"/>
  <c r="O2783" i="1"/>
  <c r="O2782" i="1"/>
  <c r="O2781" i="1"/>
  <c r="O2780" i="1"/>
  <c r="O2779" i="1"/>
  <c r="O2778" i="1"/>
  <c r="O2777" i="1"/>
  <c r="O2776" i="1"/>
  <c r="O2775" i="1"/>
  <c r="O2774" i="1"/>
  <c r="O2773" i="1"/>
  <c r="O2772" i="1"/>
  <c r="O2771" i="1"/>
  <c r="O2770" i="1"/>
  <c r="O2769" i="1"/>
  <c r="O2768" i="1"/>
  <c r="O2767" i="1"/>
  <c r="O2766" i="1"/>
  <c r="O2765" i="1"/>
  <c r="O2764" i="1"/>
  <c r="O2763" i="1"/>
  <c r="O2762" i="1"/>
  <c r="O2761" i="1"/>
  <c r="O2760" i="1"/>
  <c r="O2759" i="1"/>
  <c r="O2758" i="1"/>
  <c r="O2757" i="1"/>
  <c r="O2756" i="1"/>
  <c r="O2755" i="1"/>
  <c r="O2754" i="1"/>
  <c r="O2753" i="1"/>
  <c r="O2752" i="1"/>
  <c r="O2751" i="1"/>
  <c r="O2750" i="1"/>
  <c r="O2749" i="1"/>
  <c r="O2748" i="1"/>
  <c r="O2747" i="1"/>
  <c r="O2746" i="1"/>
  <c r="O2745" i="1"/>
  <c r="O2744" i="1"/>
  <c r="O2743" i="1"/>
  <c r="O2742" i="1"/>
  <c r="O2741" i="1"/>
  <c r="O2740" i="1"/>
  <c r="O2739" i="1"/>
  <c r="O2738" i="1"/>
  <c r="O2737" i="1"/>
  <c r="O2736" i="1"/>
  <c r="O2735" i="1"/>
  <c r="O2734" i="1"/>
  <c r="O2733" i="1"/>
  <c r="O2732" i="1"/>
  <c r="O2731" i="1"/>
  <c r="O2730" i="1"/>
  <c r="O2729" i="1"/>
  <c r="O2728" i="1"/>
  <c r="O2727" i="1"/>
  <c r="O2726" i="1"/>
  <c r="O2725" i="1"/>
  <c r="O2724" i="1"/>
  <c r="O2723" i="1"/>
  <c r="O2722" i="1"/>
  <c r="O2721" i="1"/>
  <c r="O2720" i="1"/>
  <c r="O2719" i="1"/>
  <c r="O2718" i="1"/>
  <c r="O2717" i="1"/>
  <c r="O2716" i="1"/>
  <c r="O2715" i="1"/>
  <c r="O2714" i="1"/>
  <c r="O2713" i="1"/>
  <c r="O2712" i="1"/>
  <c r="O2711" i="1"/>
  <c r="O2710" i="1"/>
  <c r="O2709" i="1"/>
  <c r="O2708" i="1"/>
  <c r="O2707" i="1"/>
  <c r="O2706" i="1"/>
  <c r="O2705" i="1"/>
  <c r="O2704" i="1"/>
  <c r="O2703" i="1"/>
  <c r="O2702" i="1"/>
  <c r="O2701" i="1"/>
  <c r="O2700" i="1"/>
  <c r="O2699" i="1"/>
  <c r="O2698" i="1"/>
  <c r="O2697" i="1"/>
  <c r="O2696" i="1"/>
  <c r="O2695" i="1"/>
  <c r="O2694" i="1"/>
  <c r="O2693" i="1"/>
  <c r="O2692" i="1"/>
  <c r="O2691" i="1"/>
  <c r="O2690" i="1"/>
  <c r="O2689" i="1"/>
  <c r="O2688" i="1"/>
  <c r="O2687" i="1"/>
  <c r="O2686" i="1"/>
  <c r="O2685" i="1"/>
  <c r="O2684" i="1"/>
  <c r="O2683" i="1"/>
  <c r="O2682" i="1"/>
  <c r="O2681" i="1"/>
  <c r="O2680" i="1"/>
  <c r="O2679" i="1"/>
  <c r="O2678" i="1"/>
  <c r="O2677" i="1"/>
  <c r="O2676" i="1"/>
  <c r="O2675" i="1"/>
  <c r="O2674" i="1"/>
  <c r="O2673" i="1"/>
  <c r="O2672" i="1"/>
  <c r="O2671" i="1"/>
  <c r="O2670" i="1"/>
  <c r="O2669" i="1"/>
  <c r="O2668" i="1"/>
  <c r="O2667" i="1"/>
  <c r="O2666" i="1"/>
  <c r="O2665" i="1"/>
  <c r="O2664" i="1"/>
  <c r="O2663" i="1"/>
  <c r="O2662" i="1"/>
  <c r="O2661" i="1"/>
  <c r="O2660" i="1"/>
  <c r="O2659" i="1"/>
  <c r="O2658" i="1"/>
  <c r="O2657" i="1"/>
  <c r="O2656" i="1"/>
  <c r="O2655" i="1"/>
  <c r="O2654" i="1"/>
  <c r="O2653" i="1"/>
  <c r="O2652" i="1"/>
  <c r="O2651" i="1"/>
  <c r="O2650" i="1"/>
  <c r="O2649" i="1"/>
  <c r="O2648" i="1"/>
  <c r="O2647" i="1"/>
  <c r="O2646" i="1"/>
  <c r="O2645" i="1"/>
  <c r="O2644" i="1"/>
  <c r="O2643" i="1"/>
  <c r="O2642" i="1"/>
  <c r="O2641" i="1"/>
  <c r="O2640" i="1"/>
  <c r="O2639" i="1"/>
  <c r="O2638" i="1"/>
  <c r="O2637" i="1"/>
  <c r="O2636" i="1"/>
  <c r="O2635" i="1"/>
  <c r="O2634" i="1"/>
  <c r="O2633" i="1"/>
  <c r="O2632" i="1"/>
  <c r="O2631" i="1"/>
  <c r="O2630" i="1"/>
  <c r="O2629" i="1"/>
  <c r="O2628" i="1"/>
  <c r="O2627" i="1"/>
  <c r="O2626" i="1"/>
  <c r="O2625" i="1"/>
  <c r="O2624" i="1"/>
  <c r="O2623" i="1"/>
  <c r="O2622" i="1"/>
  <c r="O2621" i="1"/>
  <c r="O2620" i="1"/>
  <c r="O2619" i="1"/>
  <c r="O2618" i="1"/>
  <c r="O2617" i="1"/>
  <c r="O2616" i="1"/>
  <c r="O2615" i="1"/>
  <c r="O2614" i="1"/>
  <c r="O2613" i="1"/>
  <c r="O2612" i="1"/>
  <c r="O2611" i="1"/>
  <c r="O2610" i="1"/>
  <c r="O2609" i="1"/>
  <c r="O2608" i="1"/>
  <c r="O2607" i="1"/>
  <c r="O2606" i="1"/>
  <c r="O2605" i="1"/>
  <c r="O2604" i="1"/>
  <c r="O2603" i="1"/>
  <c r="O2602" i="1"/>
  <c r="O2601" i="1"/>
  <c r="O2600" i="1"/>
  <c r="O2599" i="1"/>
  <c r="O2598" i="1"/>
  <c r="O2597" i="1"/>
  <c r="O2596" i="1"/>
  <c r="O2595" i="1"/>
  <c r="O2594" i="1"/>
  <c r="O2593" i="1"/>
  <c r="O2592" i="1"/>
  <c r="O2591" i="1"/>
  <c r="O2590" i="1"/>
  <c r="O2589" i="1"/>
  <c r="O2588" i="1"/>
  <c r="O2587" i="1"/>
  <c r="O2586" i="1"/>
  <c r="O2585" i="1"/>
  <c r="O2584" i="1"/>
  <c r="O2583" i="1"/>
  <c r="O2582" i="1"/>
  <c r="O2581" i="1"/>
  <c r="O2580" i="1"/>
  <c r="O2579" i="1"/>
  <c r="O2578" i="1"/>
  <c r="O2577" i="1"/>
  <c r="O2576" i="1"/>
  <c r="O2575" i="1"/>
  <c r="O2574" i="1"/>
  <c r="O2573" i="1"/>
  <c r="O2572" i="1"/>
  <c r="O2571" i="1"/>
  <c r="O2570" i="1"/>
  <c r="O2569" i="1"/>
  <c r="O2568" i="1"/>
  <c r="O2567" i="1"/>
  <c r="O2566" i="1"/>
  <c r="O2565" i="1"/>
  <c r="O2564" i="1"/>
  <c r="O2563" i="1"/>
  <c r="O2562" i="1"/>
  <c r="O2561" i="1"/>
  <c r="O2560" i="1"/>
  <c r="O2559" i="1"/>
  <c r="O2558" i="1"/>
  <c r="O2557" i="1"/>
  <c r="O2556" i="1"/>
  <c r="O2555" i="1"/>
  <c r="O2554" i="1"/>
  <c r="O2553" i="1"/>
  <c r="O2552" i="1"/>
  <c r="O2551" i="1"/>
  <c r="O2550" i="1"/>
  <c r="O2549" i="1"/>
  <c r="O2548" i="1"/>
  <c r="O2547" i="1"/>
  <c r="O2546" i="1"/>
  <c r="O2545" i="1"/>
  <c r="O2544" i="1"/>
  <c r="O2543" i="1"/>
  <c r="O2542" i="1"/>
  <c r="O2541" i="1"/>
  <c r="O2540" i="1"/>
  <c r="O2539" i="1"/>
  <c r="O2538" i="1"/>
  <c r="O2537" i="1"/>
  <c r="O2536" i="1"/>
  <c r="O2535" i="1"/>
  <c r="O2534" i="1"/>
  <c r="O2533" i="1"/>
  <c r="O2532" i="1"/>
  <c r="O2531" i="1"/>
  <c r="O2530" i="1"/>
  <c r="O2529" i="1"/>
  <c r="O2528" i="1"/>
  <c r="O2527" i="1"/>
  <c r="O2526" i="1"/>
  <c r="O2525" i="1"/>
  <c r="O2524" i="1"/>
  <c r="O2523" i="1"/>
  <c r="O2522" i="1"/>
  <c r="O2521" i="1"/>
  <c r="O2520" i="1"/>
  <c r="O2519" i="1"/>
  <c r="O2518" i="1"/>
  <c r="O2517" i="1"/>
  <c r="O2516" i="1"/>
  <c r="O2515" i="1"/>
  <c r="O2514" i="1"/>
  <c r="O2513" i="1"/>
  <c r="O2512" i="1"/>
  <c r="O2511" i="1"/>
  <c r="O2510" i="1"/>
  <c r="O2509" i="1"/>
  <c r="O2508" i="1"/>
  <c r="O2507" i="1"/>
  <c r="O2506" i="1"/>
  <c r="O2505" i="1"/>
  <c r="O2504" i="1"/>
  <c r="O2503" i="1"/>
  <c r="O2502" i="1"/>
  <c r="O2501" i="1"/>
  <c r="O2500" i="1"/>
  <c r="O2499" i="1"/>
  <c r="O2498" i="1"/>
  <c r="O2497" i="1"/>
  <c r="O2496" i="1"/>
  <c r="O2495" i="1"/>
  <c r="O2494" i="1"/>
  <c r="O2493" i="1"/>
  <c r="O2492" i="1"/>
  <c r="O2491" i="1"/>
  <c r="O2490" i="1"/>
  <c r="O2489" i="1"/>
  <c r="O2488" i="1"/>
  <c r="O2487" i="1"/>
  <c r="O2486" i="1"/>
  <c r="O2485" i="1"/>
  <c r="O2484" i="1"/>
  <c r="O2483" i="1"/>
  <c r="O2482" i="1"/>
  <c r="O2481" i="1"/>
  <c r="O2480" i="1"/>
  <c r="O2479" i="1"/>
  <c r="O2478" i="1"/>
  <c r="O2477" i="1"/>
  <c r="O2476" i="1"/>
  <c r="O2475" i="1"/>
  <c r="O2474" i="1"/>
  <c r="O2473" i="1"/>
  <c r="O2472" i="1"/>
  <c r="O2471" i="1"/>
  <c r="O2470" i="1"/>
  <c r="O2469" i="1"/>
  <c r="O2468" i="1"/>
  <c r="O2467" i="1"/>
  <c r="O2466" i="1"/>
  <c r="O2465" i="1"/>
  <c r="O2464" i="1"/>
  <c r="O2463" i="1"/>
  <c r="O2462" i="1"/>
  <c r="O2461" i="1"/>
  <c r="O2460" i="1"/>
  <c r="O2459" i="1"/>
  <c r="O2458" i="1"/>
  <c r="O2457" i="1"/>
  <c r="O2456" i="1"/>
  <c r="O2455" i="1"/>
  <c r="O2454" i="1"/>
  <c r="O2453" i="1"/>
  <c r="O2452" i="1"/>
  <c r="O2451" i="1"/>
  <c r="O2450" i="1"/>
  <c r="O2449" i="1"/>
  <c r="O2448" i="1"/>
  <c r="O2447" i="1"/>
  <c r="O2446" i="1"/>
  <c r="O2445" i="1"/>
  <c r="O2444" i="1"/>
  <c r="O2443" i="1"/>
  <c r="O2442" i="1"/>
  <c r="O2441" i="1"/>
  <c r="O2440" i="1"/>
  <c r="O2439" i="1"/>
  <c r="O2438" i="1"/>
  <c r="O2437" i="1"/>
  <c r="O2436" i="1"/>
  <c r="O2435" i="1"/>
  <c r="O2434" i="1"/>
  <c r="O2433" i="1"/>
  <c r="O2432" i="1"/>
  <c r="O2431" i="1"/>
  <c r="O2430" i="1"/>
  <c r="O2429" i="1"/>
  <c r="O2428" i="1"/>
  <c r="O2427" i="1"/>
  <c r="O2426" i="1"/>
  <c r="O2425" i="1"/>
  <c r="O2424" i="1"/>
  <c r="O2423" i="1"/>
  <c r="O2422" i="1"/>
  <c r="O2421" i="1"/>
  <c r="O2420" i="1"/>
  <c r="O2419" i="1"/>
  <c r="O2418" i="1"/>
  <c r="O2417" i="1"/>
  <c r="O2416" i="1"/>
  <c r="O2415" i="1"/>
  <c r="O2414" i="1"/>
  <c r="O2413" i="1"/>
  <c r="O2412" i="1"/>
  <c r="O2411" i="1"/>
  <c r="O2410" i="1"/>
  <c r="O2409" i="1"/>
  <c r="O2408" i="1"/>
  <c r="O2407" i="1"/>
  <c r="O2406" i="1"/>
  <c r="O2405" i="1"/>
  <c r="O2404" i="1"/>
  <c r="O2403" i="1"/>
  <c r="O2402" i="1"/>
  <c r="O2401" i="1"/>
  <c r="O2400" i="1"/>
  <c r="O2399" i="1"/>
  <c r="O2398" i="1"/>
  <c r="O2397" i="1"/>
  <c r="O2396" i="1"/>
  <c r="O2395" i="1"/>
  <c r="O2394" i="1"/>
  <c r="O2393" i="1"/>
  <c r="O2392" i="1"/>
  <c r="O2391" i="1"/>
  <c r="O2390" i="1"/>
  <c r="O2389" i="1"/>
  <c r="O2388" i="1"/>
  <c r="O2387" i="1"/>
  <c r="O2386" i="1"/>
  <c r="O2385" i="1"/>
  <c r="O2384" i="1"/>
  <c r="O2383" i="1"/>
  <c r="O2382" i="1"/>
  <c r="O2381" i="1"/>
  <c r="O2380" i="1"/>
  <c r="O2379" i="1"/>
  <c r="O2378" i="1"/>
  <c r="O2377" i="1"/>
  <c r="O2376" i="1"/>
  <c r="O2375" i="1"/>
  <c r="O2374" i="1"/>
  <c r="O2373" i="1"/>
  <c r="O2372" i="1"/>
  <c r="O2371" i="1"/>
  <c r="O2370" i="1"/>
  <c r="O2369" i="1"/>
  <c r="O2368" i="1"/>
  <c r="O2367" i="1"/>
  <c r="O2366" i="1"/>
  <c r="O2365" i="1"/>
  <c r="O2364" i="1"/>
  <c r="O2363" i="1"/>
  <c r="O2362" i="1"/>
  <c r="O2361" i="1"/>
  <c r="O2360" i="1"/>
  <c r="O2359" i="1"/>
  <c r="O2358" i="1"/>
  <c r="O2357" i="1"/>
  <c r="O2356" i="1"/>
  <c r="O2355" i="1"/>
  <c r="O2354" i="1"/>
  <c r="O2353" i="1"/>
  <c r="O2352" i="1"/>
  <c r="O2351" i="1"/>
  <c r="O2350" i="1"/>
  <c r="O2349" i="1"/>
  <c r="O2348" i="1"/>
  <c r="O2347" i="1"/>
  <c r="O2346" i="1"/>
  <c r="O2345" i="1"/>
  <c r="O2344" i="1"/>
  <c r="O2343" i="1"/>
  <c r="O2342" i="1"/>
  <c r="O2341" i="1"/>
  <c r="O2340" i="1"/>
  <c r="O2339" i="1"/>
  <c r="O2338" i="1"/>
  <c r="O2337" i="1"/>
  <c r="O2336" i="1"/>
  <c r="O2335" i="1"/>
  <c r="O2334" i="1"/>
  <c r="O2333" i="1"/>
  <c r="O2332" i="1"/>
  <c r="O2331" i="1"/>
  <c r="O2330" i="1"/>
  <c r="O2329" i="1"/>
  <c r="O2328" i="1"/>
  <c r="O2327" i="1"/>
  <c r="O2326" i="1"/>
  <c r="O2325" i="1"/>
  <c r="O2324" i="1"/>
  <c r="O2323" i="1"/>
  <c r="O2322" i="1"/>
  <c r="O2321" i="1"/>
  <c r="O2320" i="1"/>
  <c r="O2319" i="1"/>
  <c r="O2318" i="1"/>
  <c r="O2317" i="1"/>
  <c r="O2316" i="1"/>
  <c r="O2315" i="1"/>
  <c r="O2314" i="1"/>
  <c r="O2313" i="1"/>
  <c r="O2312" i="1"/>
  <c r="O2311" i="1"/>
  <c r="O2310" i="1"/>
  <c r="O2309" i="1"/>
  <c r="O2308" i="1"/>
  <c r="O2307" i="1"/>
  <c r="O2306" i="1"/>
  <c r="O2305" i="1"/>
  <c r="O2304" i="1"/>
  <c r="O2303" i="1"/>
  <c r="O2302" i="1"/>
  <c r="O2301" i="1"/>
  <c r="O2300" i="1"/>
  <c r="O2299" i="1"/>
  <c r="O2298" i="1"/>
  <c r="O2297" i="1"/>
  <c r="O2296" i="1"/>
  <c r="O2295" i="1"/>
  <c r="O2294" i="1"/>
  <c r="O2293" i="1"/>
  <c r="O2292" i="1"/>
  <c r="O2291" i="1"/>
  <c r="O2290" i="1"/>
  <c r="O2289" i="1"/>
  <c r="O2288" i="1"/>
  <c r="O2287" i="1"/>
  <c r="O2286" i="1"/>
  <c r="O2285" i="1"/>
  <c r="O2284" i="1"/>
  <c r="O2283" i="1"/>
  <c r="O2282" i="1"/>
  <c r="O2281" i="1"/>
  <c r="O2280" i="1"/>
  <c r="O2279" i="1"/>
  <c r="O2278" i="1"/>
  <c r="O2277" i="1"/>
  <c r="O2276" i="1"/>
  <c r="O2275" i="1"/>
  <c r="O2274" i="1"/>
  <c r="O2273" i="1"/>
  <c r="O2272" i="1"/>
  <c r="O2271" i="1"/>
  <c r="O2270" i="1"/>
  <c r="O2269" i="1"/>
  <c r="O2268" i="1"/>
  <c r="O2267" i="1"/>
  <c r="O2266" i="1"/>
  <c r="O2265" i="1"/>
  <c r="O2264" i="1"/>
  <c r="O2263" i="1"/>
  <c r="O2262" i="1"/>
  <c r="O2261" i="1"/>
  <c r="O2260" i="1"/>
  <c r="O2259" i="1"/>
  <c r="O2258" i="1"/>
  <c r="O2257" i="1"/>
  <c r="O2256" i="1"/>
  <c r="O2255" i="1"/>
  <c r="O2254" i="1"/>
  <c r="O2253" i="1"/>
  <c r="O2252" i="1"/>
  <c r="O2251" i="1"/>
  <c r="O2250" i="1"/>
  <c r="O2249" i="1"/>
  <c r="O2248" i="1"/>
  <c r="O2247" i="1"/>
  <c r="O2246" i="1"/>
  <c r="O2245" i="1"/>
  <c r="O2244" i="1"/>
  <c r="O2243" i="1"/>
  <c r="O2242" i="1"/>
  <c r="O2241" i="1"/>
  <c r="O2240" i="1"/>
  <c r="O2239" i="1"/>
  <c r="O2238" i="1"/>
  <c r="O2237" i="1"/>
  <c r="O2236" i="1"/>
  <c r="O2235" i="1"/>
  <c r="O2234" i="1"/>
  <c r="O2233" i="1"/>
  <c r="O2232" i="1"/>
  <c r="O2231" i="1"/>
  <c r="O2230" i="1"/>
  <c r="O2229" i="1"/>
  <c r="O2228" i="1"/>
  <c r="O2227" i="1"/>
  <c r="O2226" i="1"/>
  <c r="O2225" i="1"/>
  <c r="O2224" i="1"/>
  <c r="O2223" i="1"/>
  <c r="O2222" i="1"/>
  <c r="O2221" i="1"/>
  <c r="O2220" i="1"/>
  <c r="O2219" i="1"/>
  <c r="O2218" i="1"/>
  <c r="O2217" i="1"/>
  <c r="O2216" i="1"/>
  <c r="O2215" i="1"/>
  <c r="O2214" i="1"/>
  <c r="O2213" i="1"/>
  <c r="O2212" i="1"/>
  <c r="O2211" i="1"/>
  <c r="O2210" i="1"/>
  <c r="O2209" i="1"/>
  <c r="O2208" i="1"/>
  <c r="O2207" i="1"/>
  <c r="O2206" i="1"/>
  <c r="O2205" i="1"/>
  <c r="O2204" i="1"/>
  <c r="O2203" i="1"/>
  <c r="O2202" i="1"/>
  <c r="O2201" i="1"/>
  <c r="O2200" i="1"/>
  <c r="O2199" i="1"/>
  <c r="O2198" i="1"/>
  <c r="O2197" i="1"/>
  <c r="O2196" i="1"/>
  <c r="O2195" i="1"/>
  <c r="O2194" i="1"/>
  <c r="O2193" i="1"/>
  <c r="O2192" i="1"/>
  <c r="O2191" i="1"/>
  <c r="O2190" i="1"/>
  <c r="O2189" i="1"/>
  <c r="O2188" i="1"/>
  <c r="O2187" i="1"/>
  <c r="O2186" i="1"/>
  <c r="O2185" i="1"/>
  <c r="O2184" i="1"/>
  <c r="O2183" i="1"/>
  <c r="O2182" i="1"/>
  <c r="O2181" i="1"/>
  <c r="O2180" i="1"/>
  <c r="O2179" i="1"/>
  <c r="O2178" i="1"/>
  <c r="O2177" i="1"/>
  <c r="O2176" i="1"/>
  <c r="O2175" i="1"/>
  <c r="O2174" i="1"/>
  <c r="O2173" i="1"/>
  <c r="O2172" i="1"/>
  <c r="O2171" i="1"/>
  <c r="O2170" i="1"/>
  <c r="O2169" i="1"/>
  <c r="O2168" i="1"/>
  <c r="O2167" i="1"/>
  <c r="O2166" i="1"/>
  <c r="O2165" i="1"/>
  <c r="O2164" i="1"/>
  <c r="O2163" i="1"/>
  <c r="O2162" i="1"/>
  <c r="O2161" i="1"/>
  <c r="O2160" i="1"/>
  <c r="O2159" i="1"/>
  <c r="O2158" i="1"/>
  <c r="O2157" i="1"/>
  <c r="O2156" i="1"/>
  <c r="O2155" i="1"/>
  <c r="O2154" i="1"/>
  <c r="O2153" i="1"/>
  <c r="O2152" i="1"/>
  <c r="O2151" i="1"/>
  <c r="O2150" i="1"/>
  <c r="O2149" i="1"/>
  <c r="O2148" i="1"/>
  <c r="O2147" i="1"/>
  <c r="O2146" i="1"/>
  <c r="O2145" i="1"/>
  <c r="O2144" i="1"/>
  <c r="O2143" i="1"/>
  <c r="O2142" i="1"/>
  <c r="O2141" i="1"/>
  <c r="O2140" i="1"/>
  <c r="O2139" i="1"/>
  <c r="O2138" i="1"/>
  <c r="O2137" i="1"/>
  <c r="O2136" i="1"/>
  <c r="O2135" i="1"/>
  <c r="O2134" i="1"/>
  <c r="O2133" i="1"/>
  <c r="O2132" i="1"/>
  <c r="O2131" i="1"/>
  <c r="O2130" i="1"/>
  <c r="O2129" i="1"/>
  <c r="O2128" i="1"/>
  <c r="O2127" i="1"/>
  <c r="O2126" i="1"/>
  <c r="O2125" i="1"/>
  <c r="O2124" i="1"/>
  <c r="O2123" i="1"/>
  <c r="O2122" i="1"/>
  <c r="O2121" i="1"/>
  <c r="O2120" i="1"/>
  <c r="O2119" i="1"/>
  <c r="O2118" i="1"/>
  <c r="O2117" i="1"/>
  <c r="O2116" i="1"/>
  <c r="O2115" i="1"/>
  <c r="O2114" i="1"/>
  <c r="O2113" i="1"/>
  <c r="O2112" i="1"/>
  <c r="O2111" i="1"/>
  <c r="O2110" i="1"/>
  <c r="O2109" i="1"/>
  <c r="O2108" i="1"/>
  <c r="O2107" i="1"/>
  <c r="O2106" i="1"/>
  <c r="O2105" i="1"/>
  <c r="O2104" i="1"/>
  <c r="O2103" i="1"/>
  <c r="O2102" i="1"/>
  <c r="O2101" i="1"/>
  <c r="O2100" i="1"/>
  <c r="O2099" i="1"/>
  <c r="O2098" i="1"/>
  <c r="O2097" i="1"/>
  <c r="O2096" i="1"/>
  <c r="O2095" i="1"/>
  <c r="O2094" i="1"/>
  <c r="O2093" i="1"/>
  <c r="O2092" i="1"/>
  <c r="O2091" i="1"/>
  <c r="O2090" i="1"/>
  <c r="O2089" i="1"/>
  <c r="O2088" i="1"/>
  <c r="O2087" i="1"/>
  <c r="O2086" i="1"/>
  <c r="O2085" i="1"/>
  <c r="O2084" i="1"/>
  <c r="O2083" i="1"/>
  <c r="O2082" i="1"/>
  <c r="O2081" i="1"/>
  <c r="O2080" i="1"/>
  <c r="O2079" i="1"/>
  <c r="O2078" i="1"/>
  <c r="O2077" i="1"/>
  <c r="O2076" i="1"/>
  <c r="O2075" i="1"/>
  <c r="O2074" i="1"/>
  <c r="O2073" i="1"/>
  <c r="O2072" i="1"/>
  <c r="O2071" i="1"/>
  <c r="O2070" i="1"/>
  <c r="O2069" i="1"/>
  <c r="O2068" i="1"/>
  <c r="O2067" i="1"/>
  <c r="O2066" i="1"/>
  <c r="O2065" i="1"/>
  <c r="O2064" i="1"/>
  <c r="O2063" i="1"/>
  <c r="O2062" i="1"/>
  <c r="O2061" i="1"/>
  <c r="O2060" i="1"/>
  <c r="O2059" i="1"/>
  <c r="O2058" i="1"/>
  <c r="O2057" i="1"/>
  <c r="O2056" i="1"/>
  <c r="O2055" i="1"/>
  <c r="O2054" i="1"/>
  <c r="O2053" i="1"/>
  <c r="O2052" i="1"/>
  <c r="O2051" i="1"/>
  <c r="O2050" i="1"/>
  <c r="O2049" i="1"/>
  <c r="O2048" i="1"/>
  <c r="O2047" i="1"/>
  <c r="O2046" i="1"/>
  <c r="O2045" i="1"/>
  <c r="O2044" i="1"/>
  <c r="O2043" i="1"/>
  <c r="O2042" i="1"/>
  <c r="O2041" i="1"/>
  <c r="O2040" i="1"/>
  <c r="O2039" i="1"/>
  <c r="O2038" i="1"/>
  <c r="O2037" i="1"/>
  <c r="O2036" i="1"/>
  <c r="O2035" i="1"/>
  <c r="O2034" i="1"/>
  <c r="O2033" i="1"/>
  <c r="O2032" i="1"/>
  <c r="O2031" i="1"/>
  <c r="O2030" i="1"/>
  <c r="O2029" i="1"/>
  <c r="O2028" i="1"/>
  <c r="O2027" i="1"/>
  <c r="O2026" i="1"/>
  <c r="O2025" i="1"/>
  <c r="O2024" i="1"/>
  <c r="O2023" i="1"/>
  <c r="O2022" i="1"/>
  <c r="O2021" i="1"/>
  <c r="O2020" i="1"/>
  <c r="O2019" i="1"/>
  <c r="O2018" i="1"/>
  <c r="O2017" i="1"/>
  <c r="O2016" i="1"/>
  <c r="O2015" i="1"/>
  <c r="O2014" i="1"/>
  <c r="O2013" i="1"/>
  <c r="O2012" i="1"/>
  <c r="O2011" i="1"/>
  <c r="O2010" i="1"/>
  <c r="O2009" i="1"/>
  <c r="O2008" i="1"/>
  <c r="O2007" i="1"/>
  <c r="O2006" i="1"/>
  <c r="O2005" i="1"/>
  <c r="O2004" i="1"/>
  <c r="O2003" i="1"/>
  <c r="O2002" i="1"/>
  <c r="O2001" i="1"/>
  <c r="O2000" i="1"/>
  <c r="O1999" i="1"/>
  <c r="O1998" i="1"/>
  <c r="O1997" i="1"/>
  <c r="O1996" i="1"/>
  <c r="O1995" i="1"/>
  <c r="O1994" i="1"/>
  <c r="O1993" i="1"/>
  <c r="O1992" i="1"/>
  <c r="O1991" i="1"/>
  <c r="O1990" i="1"/>
  <c r="O1989" i="1"/>
  <c r="O1988" i="1"/>
  <c r="O1987" i="1"/>
  <c r="O1986" i="1"/>
  <c r="O1985" i="1"/>
  <c r="O1984" i="1"/>
  <c r="O1983" i="1"/>
  <c r="O1982" i="1"/>
  <c r="O1981" i="1"/>
  <c r="O1980" i="1"/>
  <c r="O1979" i="1"/>
  <c r="O1978" i="1"/>
  <c r="O1977" i="1"/>
  <c r="O1976" i="1"/>
  <c r="O1975" i="1"/>
  <c r="O1974" i="1"/>
  <c r="O1973" i="1"/>
  <c r="O1972" i="1"/>
  <c r="O1971" i="1"/>
  <c r="O1970" i="1"/>
  <c r="O1969" i="1"/>
  <c r="O1968" i="1"/>
  <c r="O1967" i="1"/>
  <c r="O1966" i="1"/>
  <c r="O1965" i="1"/>
  <c r="O1964" i="1"/>
  <c r="O1963" i="1"/>
  <c r="O1962" i="1"/>
  <c r="O1961" i="1"/>
  <c r="O1960" i="1"/>
  <c r="O1959" i="1"/>
  <c r="O1958" i="1"/>
  <c r="O1957" i="1"/>
  <c r="O1956" i="1"/>
  <c r="O1955" i="1"/>
  <c r="O1954" i="1"/>
  <c r="O1953" i="1"/>
  <c r="O1952" i="1"/>
  <c r="O1951" i="1"/>
  <c r="O1950" i="1"/>
  <c r="O1949" i="1"/>
  <c r="O1948" i="1"/>
  <c r="O1947" i="1"/>
  <c r="O1946" i="1"/>
  <c r="O1945" i="1"/>
  <c r="O1944" i="1"/>
  <c r="O1943" i="1"/>
  <c r="O1942" i="1"/>
  <c r="O1941" i="1"/>
  <c r="O1940" i="1"/>
  <c r="O1939" i="1"/>
  <c r="O1938" i="1"/>
  <c r="O1937" i="1"/>
  <c r="O1936" i="1"/>
  <c r="O1935" i="1"/>
  <c r="O1934" i="1"/>
  <c r="O1933" i="1"/>
  <c r="O1932" i="1"/>
  <c r="O1931" i="1"/>
  <c r="O1930" i="1"/>
  <c r="O1929" i="1"/>
  <c r="O1928" i="1"/>
  <c r="O1927" i="1"/>
  <c r="O1926" i="1"/>
  <c r="O1925" i="1"/>
  <c r="O1924" i="1"/>
  <c r="O1923" i="1"/>
  <c r="O1922" i="1"/>
  <c r="O1921" i="1"/>
  <c r="O1920" i="1"/>
  <c r="O1919" i="1"/>
  <c r="O1918" i="1"/>
  <c r="O1917" i="1"/>
  <c r="O1916" i="1"/>
  <c r="O1915" i="1"/>
  <c r="O1914" i="1"/>
  <c r="O1913" i="1"/>
  <c r="O1912" i="1"/>
  <c r="O1911" i="1"/>
  <c r="O1910" i="1"/>
  <c r="O1909" i="1"/>
  <c r="O1908" i="1"/>
  <c r="O1907" i="1"/>
  <c r="O1906" i="1"/>
  <c r="O1905" i="1"/>
  <c r="O1904" i="1"/>
  <c r="O1903" i="1"/>
  <c r="O1902" i="1"/>
  <c r="O1901" i="1"/>
  <c r="O1900" i="1"/>
  <c r="O1899" i="1"/>
  <c r="O1898" i="1"/>
  <c r="O1897" i="1"/>
  <c r="O1896" i="1"/>
  <c r="O1895" i="1"/>
  <c r="O1894" i="1"/>
  <c r="O1893" i="1"/>
  <c r="O1892" i="1"/>
  <c r="O1891" i="1"/>
  <c r="O1890" i="1"/>
  <c r="O1889" i="1"/>
  <c r="O1888" i="1"/>
  <c r="O1887" i="1"/>
  <c r="O1886" i="1"/>
  <c r="O1885" i="1"/>
  <c r="O1884" i="1"/>
  <c r="O1883" i="1"/>
  <c r="O1882" i="1"/>
  <c r="O1881" i="1"/>
  <c r="O1880" i="1"/>
  <c r="O1879" i="1"/>
  <c r="O1878" i="1"/>
  <c r="O1877" i="1"/>
  <c r="O1876" i="1"/>
  <c r="O1875" i="1"/>
  <c r="O1874" i="1"/>
  <c r="O1873" i="1"/>
  <c r="O1872" i="1"/>
  <c r="O1871" i="1"/>
  <c r="O1870" i="1"/>
  <c r="O1869" i="1"/>
  <c r="O1868" i="1"/>
  <c r="O1867" i="1"/>
  <c r="O1866" i="1"/>
  <c r="O1865" i="1"/>
  <c r="O1864" i="1"/>
  <c r="O1863" i="1"/>
  <c r="O1862" i="1"/>
  <c r="O1861" i="1"/>
  <c r="O1860" i="1"/>
  <c r="O1859" i="1"/>
  <c r="O1858" i="1"/>
  <c r="O1857" i="1"/>
  <c r="O1856" i="1"/>
  <c r="O1855" i="1"/>
  <c r="O1854" i="1"/>
  <c r="O1853" i="1"/>
  <c r="O1852" i="1"/>
  <c r="O1851" i="1"/>
  <c r="O1850" i="1"/>
  <c r="O1849" i="1"/>
  <c r="O1848" i="1"/>
  <c r="O1847" i="1"/>
  <c r="O1846" i="1"/>
  <c r="O1845" i="1"/>
  <c r="O1844" i="1"/>
  <c r="O1843" i="1"/>
  <c r="O1842" i="1"/>
  <c r="O1841" i="1"/>
  <c r="O1840" i="1"/>
  <c r="O1839" i="1"/>
  <c r="O1838" i="1"/>
  <c r="O1837" i="1"/>
  <c r="O1836" i="1"/>
  <c r="O1835" i="1"/>
  <c r="O1834" i="1"/>
  <c r="O1833" i="1"/>
  <c r="O1832" i="1"/>
  <c r="O1831" i="1"/>
  <c r="O1830" i="1"/>
  <c r="O1829" i="1"/>
  <c r="O1828" i="1"/>
  <c r="O1827" i="1"/>
  <c r="O1826" i="1"/>
  <c r="O1825" i="1"/>
  <c r="O1824" i="1"/>
  <c r="O1823" i="1"/>
  <c r="O1822" i="1"/>
  <c r="O1821" i="1"/>
  <c r="O1820" i="1"/>
  <c r="O1819" i="1"/>
  <c r="O1818" i="1"/>
  <c r="O1817" i="1"/>
  <c r="O1816" i="1"/>
  <c r="O1815" i="1"/>
  <c r="O1814" i="1"/>
  <c r="O1813" i="1"/>
  <c r="O1812" i="1"/>
  <c r="O1811" i="1"/>
  <c r="O1810" i="1"/>
  <c r="O1809" i="1"/>
  <c r="O1808" i="1"/>
  <c r="O1807" i="1"/>
  <c r="O1806" i="1"/>
  <c r="O1805" i="1"/>
  <c r="O1804" i="1"/>
  <c r="O1803" i="1"/>
  <c r="O1802" i="1"/>
  <c r="O1801" i="1"/>
  <c r="O1800" i="1"/>
  <c r="O1799" i="1"/>
  <c r="O1798" i="1"/>
  <c r="O1797" i="1"/>
  <c r="O1796" i="1"/>
  <c r="O1795" i="1"/>
  <c r="O1794" i="1"/>
  <c r="O1793" i="1"/>
  <c r="O1792" i="1"/>
  <c r="O1791" i="1"/>
  <c r="O1790" i="1"/>
  <c r="O1789" i="1"/>
  <c r="O1788" i="1"/>
  <c r="O1787" i="1"/>
  <c r="O1786" i="1"/>
  <c r="O1785" i="1"/>
  <c r="O1784" i="1"/>
  <c r="O1783" i="1"/>
  <c r="O1782" i="1"/>
  <c r="O1781" i="1"/>
  <c r="O1780" i="1"/>
  <c r="O1779" i="1"/>
  <c r="O1778" i="1"/>
  <c r="O1777" i="1"/>
  <c r="O1776" i="1"/>
  <c r="O1775" i="1"/>
  <c r="O1774" i="1"/>
  <c r="O1773" i="1"/>
  <c r="O1772" i="1"/>
  <c r="O1771" i="1"/>
  <c r="O1770" i="1"/>
  <c r="O1769" i="1"/>
  <c r="O1768" i="1"/>
  <c r="O1767" i="1"/>
  <c r="O1766" i="1"/>
  <c r="O1765" i="1"/>
  <c r="O1764" i="1"/>
  <c r="O1763" i="1"/>
  <c r="O1762" i="1"/>
  <c r="O1761" i="1"/>
  <c r="O1760" i="1"/>
  <c r="O1759" i="1"/>
  <c r="O1758" i="1"/>
  <c r="O1757" i="1"/>
  <c r="O1756" i="1"/>
  <c r="O1755" i="1"/>
  <c r="O1754" i="1"/>
  <c r="O1753" i="1"/>
  <c r="O1752" i="1"/>
  <c r="O1751" i="1"/>
  <c r="O1750" i="1"/>
  <c r="O1749" i="1"/>
  <c r="O1748" i="1"/>
  <c r="O1747" i="1"/>
  <c r="O1746" i="1"/>
  <c r="O1745" i="1"/>
  <c r="O1744" i="1"/>
  <c r="O1743" i="1"/>
  <c r="O1742" i="1"/>
  <c r="O1741" i="1"/>
  <c r="O1740" i="1"/>
  <c r="O1739" i="1"/>
  <c r="O1738" i="1"/>
  <c r="O1737" i="1"/>
  <c r="O1736" i="1"/>
  <c r="O1735" i="1"/>
  <c r="O1734" i="1"/>
  <c r="O1733" i="1"/>
  <c r="O1732" i="1"/>
  <c r="O1731" i="1"/>
  <c r="O1730" i="1"/>
  <c r="O1729" i="1"/>
  <c r="O1728" i="1"/>
  <c r="O1727" i="1"/>
  <c r="O1726" i="1"/>
  <c r="O1725" i="1"/>
  <c r="O1724" i="1"/>
  <c r="O1723" i="1"/>
  <c r="O1722" i="1"/>
  <c r="O1721" i="1"/>
  <c r="O1720" i="1"/>
  <c r="O1719" i="1"/>
  <c r="O1718" i="1"/>
  <c r="O1717" i="1"/>
  <c r="O1716" i="1"/>
  <c r="O1715" i="1"/>
  <c r="O1714" i="1"/>
  <c r="O1713" i="1"/>
  <c r="O1712" i="1"/>
  <c r="O1711" i="1"/>
  <c r="O1710" i="1"/>
  <c r="O1709" i="1"/>
  <c r="O1708" i="1"/>
  <c r="O1707" i="1"/>
  <c r="O1706" i="1"/>
  <c r="O1705" i="1"/>
  <c r="O1704" i="1"/>
  <c r="O1703" i="1"/>
  <c r="O1702" i="1"/>
  <c r="O1701" i="1"/>
  <c r="O1700" i="1"/>
  <c r="O1699" i="1"/>
  <c r="O1698" i="1"/>
  <c r="O1697" i="1"/>
  <c r="O1696" i="1"/>
  <c r="O1695" i="1"/>
  <c r="O1694" i="1"/>
  <c r="O1693" i="1"/>
  <c r="O1692" i="1"/>
  <c r="O1691" i="1"/>
  <c r="O1690" i="1"/>
  <c r="O1689" i="1"/>
  <c r="O1688" i="1"/>
  <c r="O1687" i="1"/>
  <c r="O1686" i="1"/>
  <c r="O1685" i="1"/>
  <c r="O1684" i="1"/>
  <c r="O1683" i="1"/>
  <c r="O1682" i="1"/>
  <c r="O1681" i="1"/>
  <c r="O1680" i="1"/>
  <c r="O1679" i="1"/>
  <c r="O1678" i="1"/>
  <c r="O1677" i="1"/>
  <c r="O1676" i="1"/>
  <c r="O1675" i="1"/>
  <c r="O1674" i="1"/>
  <c r="O1673" i="1"/>
  <c r="O1672" i="1"/>
  <c r="O1671" i="1"/>
  <c r="O1670" i="1"/>
  <c r="O1669" i="1"/>
  <c r="O1668" i="1"/>
  <c r="O1667" i="1"/>
  <c r="O1666" i="1"/>
  <c r="O1665" i="1"/>
  <c r="O1664" i="1"/>
  <c r="O1663" i="1"/>
  <c r="O1662" i="1"/>
  <c r="O1661" i="1"/>
  <c r="O1660" i="1"/>
  <c r="O1659" i="1"/>
  <c r="O1658" i="1"/>
  <c r="O1657" i="1"/>
  <c r="O1656" i="1"/>
  <c r="O1655" i="1"/>
  <c r="O1654" i="1"/>
  <c r="O1653" i="1"/>
  <c r="O1652" i="1"/>
  <c r="O1651" i="1"/>
  <c r="O1650" i="1"/>
  <c r="O1649" i="1"/>
  <c r="O1648" i="1"/>
  <c r="O1647" i="1"/>
  <c r="O1646" i="1"/>
  <c r="O1645" i="1"/>
  <c r="O1644" i="1"/>
  <c r="O1643" i="1"/>
  <c r="O1642" i="1"/>
  <c r="O1641" i="1"/>
  <c r="O1640" i="1"/>
  <c r="O1639" i="1"/>
  <c r="O1638" i="1"/>
  <c r="O1637" i="1"/>
  <c r="O1636" i="1"/>
  <c r="O1635" i="1"/>
  <c r="O1634" i="1"/>
  <c r="O1633" i="1"/>
  <c r="O1632" i="1"/>
  <c r="O1631" i="1"/>
  <c r="O1630" i="1"/>
  <c r="O1629" i="1"/>
  <c r="O1628" i="1"/>
  <c r="O1627" i="1"/>
  <c r="O1626" i="1"/>
  <c r="O1625" i="1"/>
  <c r="O1624" i="1"/>
  <c r="O1623" i="1"/>
  <c r="O1622" i="1"/>
  <c r="O1621" i="1"/>
  <c r="O1620" i="1"/>
  <c r="O1619" i="1"/>
  <c r="O1618" i="1"/>
  <c r="O1617" i="1"/>
  <c r="O1616" i="1"/>
  <c r="O1615" i="1"/>
  <c r="O1614" i="1"/>
  <c r="O1613" i="1"/>
  <c r="O1612" i="1"/>
  <c r="O1611" i="1"/>
  <c r="O1610" i="1"/>
  <c r="O1609" i="1"/>
  <c r="O1608" i="1"/>
  <c r="O1607" i="1"/>
  <c r="O1606" i="1"/>
  <c r="O1605" i="1"/>
  <c r="O1604" i="1"/>
  <c r="O1603" i="1"/>
  <c r="O1602" i="1"/>
  <c r="O1601" i="1"/>
  <c r="O1600" i="1"/>
  <c r="O1599" i="1"/>
  <c r="O1598" i="1"/>
  <c r="O1597" i="1"/>
  <c r="O1596" i="1"/>
  <c r="O1595" i="1"/>
  <c r="O1594" i="1"/>
  <c r="O1593" i="1"/>
  <c r="O1592" i="1"/>
  <c r="O1591" i="1"/>
  <c r="O1590" i="1"/>
  <c r="O1589" i="1"/>
  <c r="O1588" i="1"/>
  <c r="O1587" i="1"/>
  <c r="O1586" i="1"/>
  <c r="O1585" i="1"/>
  <c r="O1584" i="1"/>
  <c r="O1583" i="1"/>
  <c r="O1582" i="1"/>
  <c r="O1581" i="1"/>
  <c r="O1580" i="1"/>
  <c r="O1579" i="1"/>
  <c r="O1578" i="1"/>
  <c r="O1577" i="1"/>
  <c r="O1576" i="1"/>
  <c r="O1575" i="1"/>
  <c r="O1574" i="1"/>
  <c r="O1573" i="1"/>
  <c r="O1572" i="1"/>
  <c r="O1571" i="1"/>
  <c r="O1570" i="1"/>
  <c r="O1569" i="1"/>
  <c r="O1568" i="1"/>
  <c r="O1567" i="1"/>
  <c r="O1566" i="1"/>
  <c r="O1565" i="1"/>
  <c r="O1564" i="1"/>
  <c r="O1563" i="1"/>
  <c r="O1562" i="1"/>
  <c r="O1561" i="1"/>
  <c r="O1560" i="1"/>
  <c r="O1559" i="1"/>
  <c r="O1558" i="1"/>
  <c r="O1557" i="1"/>
  <c r="O1556" i="1"/>
  <c r="O1555" i="1"/>
  <c r="O1554" i="1"/>
  <c r="O1553" i="1"/>
  <c r="O1552" i="1"/>
  <c r="O1551" i="1"/>
  <c r="O1550" i="1"/>
  <c r="O1549" i="1"/>
  <c r="O1548" i="1"/>
  <c r="O1547" i="1"/>
  <c r="O1546" i="1"/>
  <c r="O1545" i="1"/>
  <c r="O1544" i="1"/>
  <c r="O1543" i="1"/>
  <c r="O1542" i="1"/>
  <c r="O1541" i="1"/>
  <c r="O1540" i="1"/>
  <c r="O1539" i="1"/>
  <c r="O1538" i="1"/>
  <c r="O1537" i="1"/>
  <c r="O1536" i="1"/>
  <c r="O1535" i="1"/>
  <c r="O1534" i="1"/>
  <c r="O1533" i="1"/>
  <c r="O1532" i="1"/>
  <c r="O1531" i="1"/>
  <c r="O1530" i="1"/>
  <c r="O1529" i="1"/>
  <c r="O1528" i="1"/>
  <c r="O1527" i="1"/>
  <c r="O1526" i="1"/>
  <c r="O1525" i="1"/>
  <c r="O1524" i="1"/>
  <c r="O1523" i="1"/>
  <c r="O1522" i="1"/>
  <c r="O1521" i="1"/>
  <c r="O1520" i="1"/>
  <c r="O1519" i="1"/>
  <c r="O1518" i="1"/>
  <c r="O1517" i="1"/>
  <c r="O1516" i="1"/>
  <c r="O1515" i="1"/>
  <c r="O1514" i="1"/>
  <c r="O1513" i="1"/>
  <c r="O1512" i="1"/>
  <c r="O1511" i="1"/>
  <c r="O1510" i="1"/>
  <c r="O1509" i="1"/>
  <c r="O1508" i="1"/>
  <c r="O1507" i="1"/>
  <c r="O1506" i="1"/>
  <c r="O1505" i="1"/>
  <c r="O1504" i="1"/>
  <c r="O1503" i="1"/>
  <c r="O1502" i="1"/>
  <c r="O1501" i="1"/>
  <c r="O1500" i="1"/>
  <c r="O1499" i="1"/>
  <c r="O1498" i="1"/>
  <c r="O1497" i="1"/>
  <c r="O1496" i="1"/>
  <c r="O1495" i="1"/>
  <c r="O1494" i="1"/>
  <c r="O1493" i="1"/>
  <c r="O1492" i="1"/>
  <c r="O1491" i="1"/>
  <c r="O1490" i="1"/>
  <c r="O1489" i="1"/>
  <c r="O1488" i="1"/>
  <c r="O1487" i="1"/>
  <c r="O1486" i="1"/>
  <c r="O1485" i="1"/>
  <c r="O1484" i="1"/>
  <c r="O1483" i="1"/>
  <c r="O1482" i="1"/>
  <c r="O1481" i="1"/>
  <c r="O1480" i="1"/>
  <c r="O1479" i="1"/>
  <c r="O1478" i="1"/>
  <c r="O1477" i="1"/>
  <c r="O1476" i="1"/>
  <c r="O1475" i="1"/>
  <c r="O1474" i="1"/>
  <c r="O1473" i="1"/>
  <c r="O1472" i="1"/>
  <c r="O1471" i="1"/>
  <c r="O1470" i="1"/>
  <c r="O1469" i="1"/>
  <c r="O1468" i="1"/>
  <c r="O1467" i="1"/>
  <c r="O1466" i="1"/>
  <c r="O1465" i="1"/>
  <c r="O1464" i="1"/>
  <c r="O1463" i="1"/>
  <c r="O1462" i="1"/>
  <c r="O1461" i="1"/>
  <c r="O1460" i="1"/>
  <c r="O1459" i="1"/>
  <c r="O1458" i="1"/>
  <c r="O1457" i="1"/>
  <c r="O1456" i="1"/>
  <c r="O1455" i="1"/>
  <c r="O1454" i="1"/>
  <c r="O1453" i="1"/>
  <c r="O1452" i="1"/>
  <c r="O1451" i="1"/>
  <c r="O1450" i="1"/>
  <c r="O1449" i="1"/>
  <c r="O1448" i="1"/>
  <c r="O1447" i="1"/>
  <c r="O1446" i="1"/>
  <c r="O1445" i="1"/>
  <c r="O1444" i="1"/>
  <c r="O1443" i="1"/>
  <c r="O1442" i="1"/>
  <c r="O1441" i="1"/>
  <c r="O1440" i="1"/>
  <c r="O1439" i="1"/>
  <c r="O1438" i="1"/>
  <c r="O1437" i="1"/>
  <c r="O1436" i="1"/>
  <c r="O1435" i="1"/>
  <c r="O1434" i="1"/>
  <c r="O1433" i="1"/>
  <c r="O1432" i="1"/>
  <c r="O1431" i="1"/>
  <c r="O1430" i="1"/>
  <c r="O1429" i="1"/>
  <c r="O1428" i="1"/>
  <c r="O1427" i="1"/>
  <c r="O1426" i="1"/>
  <c r="O1425" i="1"/>
  <c r="O1424" i="1"/>
  <c r="O1423" i="1"/>
  <c r="O1422" i="1"/>
  <c r="O1421" i="1"/>
  <c r="O1420" i="1"/>
  <c r="O1419" i="1"/>
  <c r="O1418" i="1"/>
  <c r="O1417" i="1"/>
  <c r="O1416" i="1"/>
  <c r="O1415" i="1"/>
  <c r="O1414" i="1"/>
  <c r="O1413" i="1"/>
  <c r="O1412" i="1"/>
  <c r="O1411" i="1"/>
  <c r="O1410" i="1"/>
  <c r="O1409" i="1"/>
  <c r="O1408" i="1"/>
  <c r="O1407" i="1"/>
  <c r="O1406" i="1"/>
  <c r="O1405" i="1"/>
  <c r="O1404" i="1"/>
  <c r="O1403" i="1"/>
  <c r="O1402" i="1"/>
  <c r="O1401" i="1"/>
  <c r="O1400" i="1"/>
  <c r="O1399" i="1"/>
  <c r="O1398" i="1"/>
  <c r="O1397" i="1"/>
  <c r="O1396" i="1"/>
  <c r="O1395" i="1"/>
  <c r="O1394" i="1"/>
  <c r="O1393" i="1"/>
  <c r="O1392" i="1"/>
  <c r="O1391" i="1"/>
  <c r="O1390" i="1"/>
  <c r="O1389" i="1"/>
  <c r="O1388" i="1"/>
  <c r="O1387" i="1"/>
  <c r="O1386" i="1"/>
  <c r="O1385" i="1"/>
  <c r="O1384" i="1"/>
  <c r="O1383" i="1"/>
  <c r="O1382" i="1"/>
  <c r="O1381" i="1"/>
  <c r="O1380" i="1"/>
  <c r="O1379" i="1"/>
  <c r="O1378" i="1"/>
  <c r="O1377" i="1"/>
  <c r="O1376" i="1"/>
  <c r="O1375" i="1"/>
  <c r="O1374" i="1"/>
  <c r="O1373" i="1"/>
  <c r="O1372" i="1"/>
  <c r="O1371" i="1"/>
  <c r="O1370" i="1"/>
  <c r="O1369" i="1"/>
  <c r="O1368" i="1"/>
  <c r="O1367" i="1"/>
  <c r="O1366" i="1"/>
  <c r="O1365" i="1"/>
  <c r="O1364" i="1"/>
  <c r="O1363" i="1"/>
  <c r="O1362" i="1"/>
  <c r="O1361" i="1"/>
  <c r="O1360" i="1"/>
  <c r="O1359" i="1"/>
  <c r="O1358" i="1"/>
  <c r="O1357" i="1"/>
  <c r="O1356" i="1"/>
  <c r="O1355" i="1"/>
  <c r="O1354" i="1"/>
  <c r="O1353" i="1"/>
  <c r="O1352" i="1"/>
  <c r="O1351" i="1"/>
  <c r="O1350" i="1"/>
  <c r="O1349" i="1"/>
  <c r="O1348" i="1"/>
  <c r="O1347" i="1"/>
  <c r="O1346" i="1"/>
  <c r="O1345" i="1"/>
  <c r="O1344" i="1"/>
  <c r="O1343" i="1"/>
  <c r="O1342" i="1"/>
  <c r="O1341" i="1"/>
  <c r="O1340" i="1"/>
  <c r="O1339" i="1"/>
  <c r="O1338" i="1"/>
  <c r="O1337" i="1"/>
  <c r="O1336" i="1"/>
  <c r="O1335" i="1"/>
  <c r="O1334" i="1"/>
  <c r="O1333" i="1"/>
  <c r="O1332" i="1"/>
  <c r="O1331" i="1"/>
  <c r="O1330" i="1"/>
  <c r="O1329" i="1"/>
  <c r="O1328" i="1"/>
  <c r="O1327" i="1"/>
  <c r="O1326" i="1"/>
  <c r="O1325" i="1"/>
  <c r="O1324" i="1"/>
  <c r="O1323" i="1"/>
  <c r="O1322" i="1"/>
  <c r="O1321" i="1"/>
  <c r="O1320" i="1"/>
  <c r="O1319" i="1"/>
  <c r="O1318" i="1"/>
  <c r="O1317" i="1"/>
  <c r="O1316" i="1"/>
  <c r="O1315" i="1"/>
  <c r="O1314" i="1"/>
  <c r="O1313" i="1"/>
  <c r="O1312" i="1"/>
  <c r="O1311" i="1"/>
  <c r="O1310" i="1"/>
  <c r="O1309" i="1"/>
  <c r="O1308" i="1"/>
  <c r="O1307" i="1"/>
  <c r="O1306" i="1"/>
  <c r="O1305" i="1"/>
  <c r="O1304" i="1"/>
  <c r="O1303" i="1"/>
  <c r="O1302" i="1"/>
  <c r="O1301" i="1"/>
  <c r="O1300" i="1"/>
  <c r="O1299" i="1"/>
  <c r="O1298" i="1"/>
  <c r="O1297" i="1"/>
  <c r="O1296" i="1"/>
  <c r="O1295" i="1"/>
  <c r="O1294" i="1"/>
  <c r="O1293" i="1"/>
  <c r="O1292" i="1"/>
  <c r="O1291" i="1"/>
  <c r="O1290" i="1"/>
  <c r="O1289" i="1"/>
  <c r="O1288" i="1"/>
  <c r="O1287" i="1"/>
  <c r="O1286" i="1"/>
  <c r="O1285" i="1"/>
  <c r="O1284" i="1"/>
  <c r="O1283" i="1"/>
  <c r="O1282" i="1"/>
  <c r="O1281" i="1"/>
  <c r="O1280" i="1"/>
  <c r="O1279" i="1"/>
  <c r="O1278" i="1"/>
  <c r="O1277" i="1"/>
  <c r="O1276" i="1"/>
  <c r="O1275" i="1"/>
  <c r="O1274" i="1"/>
  <c r="O1273" i="1"/>
  <c r="O1272" i="1"/>
  <c r="O1271" i="1"/>
  <c r="O1270" i="1"/>
  <c r="O1269" i="1"/>
  <c r="O1268" i="1"/>
  <c r="O1267" i="1"/>
  <c r="O1266" i="1"/>
  <c r="O1265" i="1"/>
  <c r="O1264" i="1"/>
  <c r="O1263" i="1"/>
  <c r="O1262" i="1"/>
  <c r="O1261" i="1"/>
  <c r="O1260" i="1"/>
  <c r="O1259" i="1"/>
  <c r="O1258" i="1"/>
  <c r="O1257" i="1"/>
  <c r="O1256" i="1"/>
  <c r="O1255" i="1"/>
  <c r="O1254" i="1"/>
  <c r="O1253" i="1"/>
  <c r="O1252" i="1"/>
  <c r="O1251" i="1"/>
  <c r="O1250" i="1"/>
  <c r="O1249" i="1"/>
  <c r="O1248" i="1"/>
  <c r="O1247" i="1"/>
  <c r="O1246" i="1"/>
  <c r="O1245" i="1"/>
  <c r="O1244" i="1"/>
  <c r="O1243" i="1"/>
  <c r="O1242" i="1"/>
  <c r="O1241" i="1"/>
  <c r="O1240" i="1"/>
  <c r="O1239" i="1"/>
  <c r="O1238" i="1"/>
  <c r="O1237" i="1"/>
  <c r="O1236" i="1"/>
  <c r="O1235" i="1"/>
  <c r="O1234" i="1"/>
  <c r="O1233" i="1"/>
  <c r="O1232" i="1"/>
  <c r="O1231" i="1"/>
  <c r="O1230" i="1"/>
  <c r="O1229" i="1"/>
  <c r="O1228" i="1"/>
  <c r="O1227" i="1"/>
  <c r="O1226" i="1"/>
  <c r="O1225" i="1"/>
  <c r="O1224" i="1"/>
  <c r="O1223" i="1"/>
  <c r="O1222" i="1"/>
  <c r="O1221" i="1"/>
  <c r="O1220" i="1"/>
  <c r="O1219" i="1"/>
  <c r="O1218" i="1"/>
  <c r="O1217" i="1"/>
  <c r="O1216" i="1"/>
  <c r="O1215" i="1"/>
  <c r="O1214" i="1"/>
  <c r="O1213" i="1"/>
  <c r="O1212" i="1"/>
  <c r="O1211" i="1"/>
  <c r="O1210" i="1"/>
  <c r="O1209" i="1"/>
  <c r="O1208" i="1"/>
  <c r="O1207" i="1"/>
  <c r="O1206" i="1"/>
  <c r="O1205" i="1"/>
  <c r="O1204" i="1"/>
  <c r="O1203" i="1"/>
  <c r="O1202" i="1"/>
  <c r="O1201" i="1"/>
  <c r="O1200" i="1"/>
  <c r="O1199" i="1"/>
  <c r="O1198" i="1"/>
  <c r="O1197" i="1"/>
  <c r="O1196" i="1"/>
  <c r="O1195" i="1"/>
  <c r="O1194" i="1"/>
  <c r="O1193" i="1"/>
  <c r="O1192" i="1"/>
  <c r="O1191" i="1"/>
  <c r="O1190" i="1"/>
  <c r="O1189" i="1"/>
  <c r="O1188" i="1"/>
  <c r="O1187" i="1"/>
  <c r="O1186" i="1"/>
  <c r="O1185" i="1"/>
  <c r="O1184" i="1"/>
  <c r="O1183" i="1"/>
  <c r="O1182" i="1"/>
  <c r="O1181" i="1"/>
  <c r="O1180" i="1"/>
  <c r="O1179" i="1"/>
  <c r="O1178" i="1"/>
  <c r="O1177" i="1"/>
  <c r="O1176" i="1"/>
  <c r="O1175" i="1"/>
  <c r="O1174" i="1"/>
  <c r="O1173" i="1"/>
  <c r="O1172" i="1"/>
  <c r="O1171" i="1"/>
  <c r="O1170" i="1"/>
  <c r="O1169" i="1"/>
  <c r="O1168" i="1"/>
  <c r="O1167" i="1"/>
  <c r="O1166" i="1"/>
  <c r="O1165" i="1"/>
  <c r="O1164" i="1"/>
  <c r="O1163" i="1"/>
  <c r="O1162" i="1"/>
  <c r="O1161" i="1"/>
  <c r="O1160" i="1"/>
  <c r="O1159" i="1"/>
  <c r="O1158" i="1"/>
  <c r="O1157" i="1"/>
  <c r="O1156" i="1"/>
  <c r="O1155" i="1"/>
  <c r="O1154" i="1"/>
  <c r="O1153" i="1"/>
  <c r="O1152" i="1"/>
  <c r="O1151" i="1"/>
  <c r="O1150" i="1"/>
  <c r="O1149" i="1"/>
  <c r="O1148" i="1"/>
  <c r="O1147" i="1"/>
  <c r="O1146" i="1"/>
  <c r="O1145" i="1"/>
  <c r="O1144" i="1"/>
  <c r="O1143" i="1"/>
  <c r="O1142" i="1"/>
  <c r="O1141" i="1"/>
  <c r="O1140" i="1"/>
  <c r="O1139" i="1"/>
  <c r="O1138" i="1"/>
  <c r="O1137" i="1"/>
  <c r="O1136" i="1"/>
  <c r="O1135" i="1"/>
  <c r="O1134" i="1"/>
  <c r="O1133" i="1"/>
  <c r="O1132" i="1"/>
  <c r="O1131" i="1"/>
  <c r="O1130" i="1"/>
  <c r="O1129" i="1"/>
  <c r="O1128" i="1"/>
  <c r="O1127" i="1"/>
  <c r="O1126" i="1"/>
  <c r="O1125" i="1"/>
  <c r="O1124" i="1"/>
  <c r="O1123" i="1"/>
  <c r="O1122" i="1"/>
  <c r="O1121" i="1"/>
  <c r="O1120" i="1"/>
  <c r="O1119" i="1"/>
  <c r="O1118" i="1"/>
  <c r="O1117" i="1"/>
  <c r="O1116" i="1"/>
  <c r="O1115" i="1"/>
  <c r="O1114" i="1"/>
  <c r="O1113" i="1"/>
  <c r="O1112" i="1"/>
  <c r="O1111" i="1"/>
  <c r="O1110" i="1"/>
  <c r="O1109" i="1"/>
  <c r="O1108" i="1"/>
  <c r="O1107" i="1"/>
  <c r="O1106" i="1"/>
  <c r="O1105" i="1"/>
  <c r="O1104" i="1"/>
  <c r="O1103" i="1"/>
  <c r="O1102" i="1"/>
  <c r="O1101" i="1"/>
  <c r="O1100" i="1"/>
  <c r="O1099" i="1"/>
  <c r="O1098" i="1"/>
  <c r="O1097" i="1"/>
  <c r="O1096" i="1"/>
  <c r="O1095" i="1"/>
  <c r="O1094" i="1"/>
  <c r="O1093" i="1"/>
  <c r="O1092" i="1"/>
  <c r="O1091" i="1"/>
  <c r="O1090" i="1"/>
  <c r="O1089" i="1"/>
  <c r="O1088" i="1"/>
  <c r="O1087" i="1"/>
  <c r="O1086" i="1"/>
  <c r="O1085" i="1"/>
  <c r="O1084" i="1"/>
  <c r="O1083" i="1"/>
  <c r="O1082" i="1"/>
  <c r="O1081" i="1"/>
  <c r="O1080" i="1"/>
  <c r="O1079" i="1"/>
  <c r="O1078" i="1"/>
  <c r="O1077" i="1"/>
  <c r="O1076" i="1"/>
  <c r="O1075" i="1"/>
  <c r="O1074" i="1"/>
  <c r="O1073" i="1"/>
  <c r="O1072" i="1"/>
  <c r="O1071" i="1"/>
  <c r="O1070" i="1"/>
  <c r="O1069" i="1"/>
  <c r="O1068" i="1"/>
  <c r="O1067" i="1"/>
  <c r="O1066" i="1"/>
  <c r="O1065" i="1"/>
  <c r="O1064" i="1"/>
  <c r="O1063" i="1"/>
  <c r="O1062" i="1"/>
  <c r="O1061" i="1"/>
  <c r="O1060" i="1"/>
  <c r="O1059" i="1"/>
  <c r="O1058" i="1"/>
  <c r="O1057" i="1"/>
  <c r="O1056" i="1"/>
  <c r="O1055" i="1"/>
  <c r="O1054" i="1"/>
  <c r="O1053" i="1"/>
  <c r="O1052" i="1"/>
  <c r="O1051" i="1"/>
  <c r="O1050" i="1"/>
  <c r="O1049" i="1"/>
  <c r="O1048" i="1"/>
  <c r="O1047" i="1"/>
  <c r="O1046" i="1"/>
  <c r="O1045" i="1"/>
  <c r="O1044" i="1"/>
  <c r="O1043" i="1"/>
  <c r="O1042" i="1"/>
  <c r="O1041" i="1"/>
  <c r="O1040" i="1"/>
  <c r="O1039" i="1"/>
  <c r="O1038" i="1"/>
  <c r="O1037" i="1"/>
  <c r="O1036" i="1"/>
  <c r="O1035" i="1"/>
  <c r="O1034" i="1"/>
  <c r="O1033" i="1"/>
  <c r="O1032" i="1"/>
  <c r="O1031" i="1"/>
  <c r="O1030" i="1"/>
  <c r="O1029" i="1"/>
  <c r="O1028" i="1"/>
  <c r="O1027" i="1"/>
  <c r="O1026" i="1"/>
  <c r="O1025" i="1"/>
  <c r="O1024" i="1"/>
  <c r="O1023" i="1"/>
  <c r="O1022" i="1"/>
  <c r="O1021" i="1"/>
  <c r="O1020" i="1"/>
  <c r="O1019" i="1"/>
  <c r="O1018" i="1"/>
  <c r="O1017" i="1"/>
  <c r="O1016" i="1"/>
  <c r="O1015" i="1"/>
  <c r="O1014" i="1"/>
  <c r="O1013" i="1"/>
  <c r="O1012" i="1"/>
  <c r="O1011" i="1"/>
  <c r="O1010" i="1"/>
  <c r="O1009" i="1"/>
  <c r="O1008" i="1"/>
  <c r="O1007" i="1"/>
  <c r="O1006" i="1"/>
  <c r="O1005" i="1"/>
  <c r="O1004" i="1"/>
  <c r="O1003" i="1"/>
  <c r="O1002" i="1"/>
  <c r="O1001" i="1"/>
  <c r="O1000" i="1"/>
  <c r="O999" i="1"/>
  <c r="O998" i="1"/>
  <c r="O997" i="1"/>
  <c r="O996" i="1"/>
  <c r="O995" i="1"/>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28" i="10" l="1"/>
  <c r="N23" i="5"/>
  <c r="N25" i="5"/>
  <c r="N24" i="5"/>
  <c r="O29" i="10"/>
  <c r="O30" i="10"/>
  <c r="N8" i="8"/>
  <c r="M27" i="10"/>
  <c r="B22" i="5"/>
  <c r="K14" i="8"/>
  <c r="D16" i="10"/>
  <c r="D21" i="10" s="1"/>
  <c r="P15" i="8"/>
  <c r="O8" i="8"/>
  <c r="M8" i="8"/>
  <c r="J8" i="8"/>
  <c r="Q8" i="8"/>
  <c r="R8" i="8"/>
  <c r="L13" i="8"/>
  <c r="L8" i="8"/>
  <c r="P8" i="8"/>
  <c r="K8" i="8"/>
  <c r="T8" i="8"/>
  <c r="B8" i="10" s="1"/>
  <c r="S8" i="8"/>
  <c r="I8" i="8"/>
  <c r="P13" i="8"/>
  <c r="S14" i="8"/>
  <c r="J13" i="8"/>
  <c r="J16" i="10"/>
  <c r="J21" i="10" s="1"/>
  <c r="C16" i="10"/>
  <c r="C21" i="10" s="1"/>
  <c r="M16" i="10"/>
  <c r="M21" i="10" s="1"/>
  <c r="G27" i="10"/>
  <c r="H27" i="10"/>
  <c r="I16" i="10"/>
  <c r="I21" i="10" s="1"/>
  <c r="Q13" i="8"/>
  <c r="N13" i="8"/>
  <c r="I15" i="8"/>
  <c r="R15" i="8"/>
  <c r="K16" i="10"/>
  <c r="K21" i="10" s="1"/>
  <c r="Q14" i="8"/>
  <c r="C27" i="10"/>
  <c r="J27" i="10"/>
  <c r="N14" i="8"/>
  <c r="O15" i="8"/>
  <c r="M15" i="8"/>
  <c r="K27" i="10"/>
  <c r="G16" i="10"/>
  <c r="G21" i="10" s="1"/>
  <c r="J15" i="8"/>
  <c r="K13" i="8"/>
  <c r="R13" i="8"/>
  <c r="T13" i="8"/>
  <c r="N15" i="8"/>
  <c r="L14" i="8"/>
  <c r="S13" i="8"/>
  <c r="F27" i="10"/>
  <c r="R14" i="8"/>
  <c r="F16" i="10"/>
  <c r="F21" i="10" s="1"/>
  <c r="I13" i="8"/>
  <c r="H16" i="10"/>
  <c r="H21" i="10" s="1"/>
  <c r="O14" i="8"/>
  <c r="N27" i="10"/>
  <c r="N16" i="10"/>
  <c r="N21" i="10" s="1"/>
  <c r="E27" i="10"/>
  <c r="M14" i="8"/>
  <c r="J14" i="8"/>
  <c r="K15" i="8"/>
  <c r="T15" i="8"/>
  <c r="D27" i="10"/>
  <c r="O13" i="8"/>
  <c r="Q15" i="8"/>
  <c r="L16" i="10"/>
  <c r="L21" i="10" s="1"/>
  <c r="S15" i="8"/>
  <c r="M13" i="8"/>
  <c r="T14" i="8"/>
  <c r="L27" i="10"/>
  <c r="E16" i="10"/>
  <c r="E21" i="10" s="1"/>
  <c r="I27" i="10"/>
  <c r="K22" i="5"/>
  <c r="G11" i="5"/>
  <c r="D22" i="5"/>
  <c r="D11" i="5"/>
  <c r="G22" i="5"/>
  <c r="I11" i="5"/>
  <c r="L11" i="5"/>
  <c r="L22" i="5"/>
  <c r="H11" i="5"/>
  <c r="J22" i="5"/>
  <c r="J11" i="5"/>
  <c r="M11" i="5"/>
  <c r="E22" i="5"/>
  <c r="M22" i="5"/>
  <c r="F11" i="5"/>
  <c r="I22" i="5"/>
  <c r="C11" i="5"/>
  <c r="F22" i="5"/>
  <c r="K11" i="5"/>
  <c r="E11" i="5"/>
  <c r="C22" i="5"/>
  <c r="H22" i="5"/>
  <c r="O27" i="10" l="1"/>
  <c r="N22" i="5"/>
  <c r="N25" i="10"/>
  <c r="N31" i="10" s="1"/>
  <c r="M25" i="10"/>
  <c r="M31" i="10" s="1"/>
  <c r="L25" i="10"/>
  <c r="L31" i="10" s="1"/>
  <c r="K25" i="10"/>
  <c r="K31" i="10" s="1"/>
  <c r="J25" i="10"/>
  <c r="J31" i="10" s="1"/>
  <c r="I25" i="10"/>
  <c r="I31" i="10" s="1"/>
  <c r="H25" i="10"/>
  <c r="H31" i="10" s="1"/>
  <c r="G25" i="10"/>
  <c r="G31" i="10" s="1"/>
  <c r="F25" i="10"/>
  <c r="F31" i="10" s="1"/>
  <c r="E25" i="10"/>
  <c r="E31" i="10" s="1"/>
  <c r="D25" i="10"/>
  <c r="D31" i="10" s="1"/>
  <c r="C25" i="10"/>
  <c r="C31" i="10" s="1"/>
  <c r="B7" i="5"/>
  <c r="B16" i="5"/>
  <c r="O31" i="10" l="1"/>
  <c r="B20" i="5"/>
  <c r="B26" i="5" s="1"/>
  <c r="C16" i="5"/>
  <c r="C7" i="5"/>
  <c r="C20" i="5" s="1"/>
  <c r="C26" i="5" s="1"/>
  <c r="C33" i="10"/>
  <c r="I33" i="10"/>
  <c r="G33" i="10"/>
  <c r="J33" i="10"/>
  <c r="M33" i="10"/>
  <c r="K33" i="10"/>
  <c r="E33" i="10"/>
  <c r="N33" i="10"/>
  <c r="L33" i="10"/>
  <c r="D33" i="10"/>
  <c r="F33" i="10"/>
  <c r="H33" i="10"/>
  <c r="F8" i="5"/>
  <c r="O33" i="10" l="1"/>
  <c r="B28" i="5"/>
  <c r="C28" i="5"/>
  <c r="D16" i="5"/>
  <c r="D7" i="5"/>
  <c r="D20" i="5" s="1"/>
  <c r="D26" i="5" s="1"/>
  <c r="E16" i="5" l="1"/>
  <c r="E7" i="5"/>
  <c r="E20" i="5" s="1"/>
  <c r="E26" i="5" s="1"/>
  <c r="D28" i="5"/>
  <c r="G8" i="5"/>
  <c r="F16" i="5" l="1"/>
  <c r="F7" i="5"/>
  <c r="F20" i="5" s="1"/>
  <c r="F26" i="5" s="1"/>
  <c r="E28" i="5"/>
  <c r="H8" i="5"/>
  <c r="G7" i="5" l="1"/>
  <c r="G20" i="5" s="1"/>
  <c r="G26" i="5" s="1"/>
  <c r="G16" i="5"/>
  <c r="F28" i="5"/>
  <c r="I8" i="5"/>
  <c r="G28" i="5" l="1"/>
  <c r="H7" i="5"/>
  <c r="H20" i="5" s="1"/>
  <c r="H26" i="5" s="1"/>
  <c r="H16" i="5"/>
  <c r="J8" i="5"/>
  <c r="H28" i="5" l="1"/>
  <c r="I7" i="5"/>
  <c r="I20" i="5" s="1"/>
  <c r="I26" i="5" s="1"/>
  <c r="I16" i="5"/>
  <c r="K8" i="5"/>
  <c r="J7" i="5" l="1"/>
  <c r="J16" i="5"/>
  <c r="I28" i="5"/>
  <c r="L8" i="5"/>
  <c r="M8" i="5" s="1"/>
  <c r="J20" i="5" l="1"/>
  <c r="K7" i="5"/>
  <c r="K20" i="5" s="1"/>
  <c r="K26" i="5" s="1"/>
  <c r="K16" i="5"/>
  <c r="N8" i="5" l="1"/>
  <c r="J26" i="5"/>
  <c r="J28" i="5" s="1"/>
  <c r="L7" i="5"/>
  <c r="L20" i="5" s="1"/>
  <c r="L26" i="5" s="1"/>
  <c r="L16" i="5"/>
  <c r="K28" i="5"/>
  <c r="N9" i="5" l="1"/>
  <c r="N10" i="5"/>
  <c r="M7" i="5"/>
  <c r="M20" i="5" s="1"/>
  <c r="M26" i="5" s="1"/>
  <c r="N26" i="5" s="1"/>
  <c r="M16" i="5"/>
  <c r="N16" i="5" s="1"/>
  <c r="L28" i="5"/>
  <c r="N7" i="5" l="1"/>
  <c r="N20" i="5"/>
  <c r="M28" i="5"/>
  <c r="N28" i="5" s="1"/>
</calcChain>
</file>

<file path=xl/sharedStrings.xml><?xml version="1.0" encoding="utf-8"?>
<sst xmlns="http://schemas.openxmlformats.org/spreadsheetml/2006/main" count="79546" uniqueCount="10572">
  <si>
    <t>ID</t>
  </si>
  <si>
    <t>First Name</t>
  </si>
  <si>
    <t>Last Name</t>
  </si>
  <si>
    <t>Title</t>
  </si>
  <si>
    <t>Gender</t>
  </si>
  <si>
    <t>Credit</t>
  </si>
  <si>
    <t>Street</t>
  </si>
  <si>
    <t>Town</t>
  </si>
  <si>
    <t>Post Code Area</t>
  </si>
  <si>
    <t>Order Date</t>
  </si>
  <si>
    <t>Quantity</t>
  </si>
  <si>
    <t>Product</t>
  </si>
  <si>
    <t>Date</t>
  </si>
  <si>
    <t>Gabriele</t>
  </si>
  <si>
    <t>Baxter</t>
  </si>
  <si>
    <t>Mrs</t>
  </si>
  <si>
    <t>F</t>
  </si>
  <si>
    <t>Abbotsbury Mews</t>
  </si>
  <si>
    <t>Ballyclare</t>
  </si>
  <si>
    <t>CH</t>
  </si>
  <si>
    <t>B</t>
  </si>
  <si>
    <t>Dann</t>
  </si>
  <si>
    <t>Huffman</t>
  </si>
  <si>
    <t>Adams Close</t>
  </si>
  <si>
    <t>Hoddesdon</t>
  </si>
  <si>
    <t>HG</t>
  </si>
  <si>
    <t>Cameron</t>
  </si>
  <si>
    <t>Vickers</t>
  </si>
  <si>
    <t>Mr</t>
  </si>
  <si>
    <t>M</t>
  </si>
  <si>
    <t>Beechwood Close</t>
  </si>
  <si>
    <t>Ross-On-Wye</t>
  </si>
  <si>
    <t>WC</t>
  </si>
  <si>
    <t>A3</t>
  </si>
  <si>
    <t>Barry</t>
  </si>
  <si>
    <t>Rangel</t>
  </si>
  <si>
    <t>Bergen Square</t>
  </si>
  <si>
    <t>Derbyshire</t>
  </si>
  <si>
    <t>RM</t>
  </si>
  <si>
    <t>C1</t>
  </si>
  <si>
    <t>Misti</t>
  </si>
  <si>
    <t>Ms</t>
  </si>
  <si>
    <t>Appleby-In-Westmorland</t>
  </si>
  <si>
    <t>KY</t>
  </si>
  <si>
    <t>D</t>
  </si>
  <si>
    <t>Lamont</t>
  </si>
  <si>
    <t>Ilfracombe</t>
  </si>
  <si>
    <t>Tammi</t>
  </si>
  <si>
    <t>Meade</t>
  </si>
  <si>
    <t>Miss</t>
  </si>
  <si>
    <t>Monson Road</t>
  </si>
  <si>
    <t>Tadworth</t>
  </si>
  <si>
    <t>A1</t>
  </si>
  <si>
    <t>Benito</t>
  </si>
  <si>
    <t>Holman</t>
  </si>
  <si>
    <t>Naoroji Street</t>
  </si>
  <si>
    <t>Ammanford</t>
  </si>
  <si>
    <t>HP</t>
  </si>
  <si>
    <t>Francene</t>
  </si>
  <si>
    <t>Vincent</t>
  </si>
  <si>
    <t>Newdigate</t>
  </si>
  <si>
    <t>Lynmouth</t>
  </si>
  <si>
    <t>C4</t>
  </si>
  <si>
    <t>Gaynelle</t>
  </si>
  <si>
    <t>Naquin</t>
  </si>
  <si>
    <t>Shamrock Way</t>
  </si>
  <si>
    <t>Alexandria</t>
  </si>
  <si>
    <t>GU</t>
  </si>
  <si>
    <t>A2</t>
  </si>
  <si>
    <t>Earlie</t>
  </si>
  <si>
    <t>Clark</t>
  </si>
  <si>
    <t>The Loning</t>
  </si>
  <si>
    <t>Peterhead</t>
  </si>
  <si>
    <t>Omer</t>
  </si>
  <si>
    <t>Link</t>
  </si>
  <si>
    <t>Tildesley Road</t>
  </si>
  <si>
    <t>Airdrie</t>
  </si>
  <si>
    <t>KT</t>
  </si>
  <si>
    <t>C2</t>
  </si>
  <si>
    <t>Bertie</t>
  </si>
  <si>
    <t>Willis</t>
  </si>
  <si>
    <t>Trafalgar Buildings</t>
  </si>
  <si>
    <t>Peebles</t>
  </si>
  <si>
    <t>Daron</t>
  </si>
  <si>
    <t>Bell</t>
  </si>
  <si>
    <t>Truscott Court</t>
  </si>
  <si>
    <t>Blandford Forum</t>
  </si>
  <si>
    <t>FY</t>
  </si>
  <si>
    <t>Cecil</t>
  </si>
  <si>
    <t>Givens</t>
  </si>
  <si>
    <t>Dr</t>
  </si>
  <si>
    <t>Arnold Estate</t>
  </si>
  <si>
    <t>Builth Wells</t>
  </si>
  <si>
    <t>TF</t>
  </si>
  <si>
    <t>Erik</t>
  </si>
  <si>
    <t>Velasquez</t>
  </si>
  <si>
    <t>Basing Court</t>
  </si>
  <si>
    <t>Bonnybridge</t>
  </si>
  <si>
    <t>BL</t>
  </si>
  <si>
    <t>E</t>
  </si>
  <si>
    <t>Cleo</t>
  </si>
  <si>
    <t>Carr</t>
  </si>
  <si>
    <t>Eclipse Road</t>
  </si>
  <si>
    <t>Wooler</t>
  </si>
  <si>
    <t>Bernard</t>
  </si>
  <si>
    <t>Eaton</t>
  </si>
  <si>
    <t>Greenbank Crescent</t>
  </si>
  <si>
    <t>Caterham</t>
  </si>
  <si>
    <t>CB</t>
  </si>
  <si>
    <t>Felix</t>
  </si>
  <si>
    <t>Sinclair</t>
  </si>
  <si>
    <t>Hamer Place</t>
  </si>
  <si>
    <t>Dalwhinnie</t>
  </si>
  <si>
    <t>Marcelino</t>
  </si>
  <si>
    <t>Kirby</t>
  </si>
  <si>
    <t>Prof</t>
  </si>
  <si>
    <t>Kepler Road</t>
  </si>
  <si>
    <t>Wishaw</t>
  </si>
  <si>
    <t>Janice</t>
  </si>
  <si>
    <t>Mann</t>
  </si>
  <si>
    <t>Lions Close</t>
  </si>
  <si>
    <t>Llanymynech</t>
  </si>
  <si>
    <t>WN</t>
  </si>
  <si>
    <t>Jody</t>
  </si>
  <si>
    <t>Baca</t>
  </si>
  <si>
    <t>Merlin</t>
  </si>
  <si>
    <t>Caersws</t>
  </si>
  <si>
    <t>WS</t>
  </si>
  <si>
    <t>Sam</t>
  </si>
  <si>
    <t>Rubio</t>
  </si>
  <si>
    <t>Myddelton Passage</t>
  </si>
  <si>
    <t>Letchworth Garden City</t>
  </si>
  <si>
    <t>Anderson</t>
  </si>
  <si>
    <t>Gomes</t>
  </si>
  <si>
    <t>West Arbour</t>
  </si>
  <si>
    <t>West Yorkshire</t>
  </si>
  <si>
    <t>Kyle</t>
  </si>
  <si>
    <t>Alston</t>
  </si>
  <si>
    <t>Wilds Place</t>
  </si>
  <si>
    <t>Somerton</t>
  </si>
  <si>
    <t>Erma</t>
  </si>
  <si>
    <t>Bruner</t>
  </si>
  <si>
    <t>Calmers Rents</t>
  </si>
  <si>
    <t>Halesworth</t>
  </si>
  <si>
    <t>UB</t>
  </si>
  <si>
    <t>Oleta</t>
  </si>
  <si>
    <t>Coley</t>
  </si>
  <si>
    <t>Eversley Park</t>
  </si>
  <si>
    <t>Carnforth</t>
  </si>
  <si>
    <t>Cinda</t>
  </si>
  <si>
    <t>Durham</t>
  </si>
  <si>
    <t>Wells Way</t>
  </si>
  <si>
    <t>Hertfordshire</t>
  </si>
  <si>
    <t>Enrique</t>
  </si>
  <si>
    <t>Godwin</t>
  </si>
  <si>
    <t>Abbey Gardens</t>
  </si>
  <si>
    <t>Windermere</t>
  </si>
  <si>
    <t>C3</t>
  </si>
  <si>
    <t>Domingo</t>
  </si>
  <si>
    <t>Sylvester</t>
  </si>
  <si>
    <t>Abbey Lane</t>
  </si>
  <si>
    <t>Alresford</t>
  </si>
  <si>
    <t>FK</t>
  </si>
  <si>
    <t>Brandee</t>
  </si>
  <si>
    <t>Gamble</t>
  </si>
  <si>
    <t>Abbotsbury Close</t>
  </si>
  <si>
    <t>Sandown</t>
  </si>
  <si>
    <t>Daysi</t>
  </si>
  <si>
    <t>Schneider</t>
  </si>
  <si>
    <t>Abbotts Close</t>
  </si>
  <si>
    <t>Cleator Moor</t>
  </si>
  <si>
    <t>PR</t>
  </si>
  <si>
    <t>Shanel</t>
  </si>
  <si>
    <t>Hendrickson</t>
  </si>
  <si>
    <t>Abercorn Court</t>
  </si>
  <si>
    <t>Cramlington</t>
  </si>
  <si>
    <t>CW</t>
  </si>
  <si>
    <t>Nicky</t>
  </si>
  <si>
    <t>Connolly</t>
  </si>
  <si>
    <t>Aberdeen Parade</t>
  </si>
  <si>
    <t>Londonderry</t>
  </si>
  <si>
    <t>Sammy</t>
  </si>
  <si>
    <t>Darnell</t>
  </si>
  <si>
    <t>Aberdeen Terrace</t>
  </si>
  <si>
    <t>Ferndale</t>
  </si>
  <si>
    <t>HX</t>
  </si>
  <si>
    <t>Lewis</t>
  </si>
  <si>
    <t>Christiansen</t>
  </si>
  <si>
    <t>Abingdon Buildings</t>
  </si>
  <si>
    <t>Blackwood</t>
  </si>
  <si>
    <t>Fran</t>
  </si>
  <si>
    <t>Caudill</t>
  </si>
  <si>
    <t>Abingdon Villas</t>
  </si>
  <si>
    <t>Farnborough</t>
  </si>
  <si>
    <t>Hoyt</t>
  </si>
  <si>
    <t>Key</t>
  </si>
  <si>
    <t>Abingdon Yard</t>
  </si>
  <si>
    <t>Porth</t>
  </si>
  <si>
    <t>Arleen</t>
  </si>
  <si>
    <t>Huggins</t>
  </si>
  <si>
    <t>Abinger Road</t>
  </si>
  <si>
    <t>Rowley Regis</t>
  </si>
  <si>
    <t>Fredric</t>
  </si>
  <si>
    <t>Pierce</t>
  </si>
  <si>
    <t>Absolom Place</t>
  </si>
  <si>
    <t>Chorley</t>
  </si>
  <si>
    <t>DH</t>
  </si>
  <si>
    <t>Terrance</t>
  </si>
  <si>
    <t>Hawkins</t>
  </si>
  <si>
    <t>Acacia Avenue</t>
  </si>
  <si>
    <t>Ashtead</t>
  </si>
  <si>
    <t>TW</t>
  </si>
  <si>
    <t>Emile</t>
  </si>
  <si>
    <t>Mcghee</t>
  </si>
  <si>
    <t>Acacia Gardens</t>
  </si>
  <si>
    <t>Lightwater</t>
  </si>
  <si>
    <t>Harold</t>
  </si>
  <si>
    <t>Mcnamara</t>
  </si>
  <si>
    <t>Acacia Road</t>
  </si>
  <si>
    <t>Ystrad Meurig</t>
  </si>
  <si>
    <t>Otto</t>
  </si>
  <si>
    <t>Acacia Terrace</t>
  </si>
  <si>
    <t>Llanrwst</t>
  </si>
  <si>
    <t>Ruffin</t>
  </si>
  <si>
    <t>Accacia Grove</t>
  </si>
  <si>
    <t>Corwen</t>
  </si>
  <si>
    <t>Hyman</t>
  </si>
  <si>
    <t>Rodriquez</t>
  </si>
  <si>
    <t>Accommodation Road</t>
  </si>
  <si>
    <t>Craven Arms</t>
  </si>
  <si>
    <t>Cody</t>
  </si>
  <si>
    <t>Vogt</t>
  </si>
  <si>
    <t>Achilles Road</t>
  </si>
  <si>
    <t>Harpenden</t>
  </si>
  <si>
    <t>Nakia</t>
  </si>
  <si>
    <t>Quinn</t>
  </si>
  <si>
    <t>Ackwarth Street</t>
  </si>
  <si>
    <t>Cemaes Bay</t>
  </si>
  <si>
    <t>CR</t>
  </si>
  <si>
    <t>Danica</t>
  </si>
  <si>
    <t>Merritt</t>
  </si>
  <si>
    <t>Acland Crescent</t>
  </si>
  <si>
    <t>Cheltenham</t>
  </si>
  <si>
    <t>Kenneth</t>
  </si>
  <si>
    <t>Tidwell</t>
  </si>
  <si>
    <t>Acton Park</t>
  </si>
  <si>
    <t>Crianlarich</t>
  </si>
  <si>
    <t>Jason</t>
  </si>
  <si>
    <t>Adam Eve</t>
  </si>
  <si>
    <t>Greenock</t>
  </si>
  <si>
    <t>Ailene</t>
  </si>
  <si>
    <t>Self</t>
  </si>
  <si>
    <t>Adam Road</t>
  </si>
  <si>
    <t>Portsmouth</t>
  </si>
  <si>
    <t>Odell</t>
  </si>
  <si>
    <t>Montano</t>
  </si>
  <si>
    <t>Wells</t>
  </si>
  <si>
    <t>Ray</t>
  </si>
  <si>
    <t>Navarro</t>
  </si>
  <si>
    <t>Adam Street</t>
  </si>
  <si>
    <t>Camelford</t>
  </si>
  <si>
    <t>Mee</t>
  </si>
  <si>
    <t>Daniels</t>
  </si>
  <si>
    <t>Addington Basin</t>
  </si>
  <si>
    <t>Pinner</t>
  </si>
  <si>
    <t>Martin</t>
  </si>
  <si>
    <t>Walsh</t>
  </si>
  <si>
    <t>Addison Avenue</t>
  </si>
  <si>
    <t>Glenfinnan</t>
  </si>
  <si>
    <t>Mika</t>
  </si>
  <si>
    <t>Belanger</t>
  </si>
  <si>
    <t>fem</t>
  </si>
  <si>
    <t>Addison Terrace</t>
  </si>
  <si>
    <t>Peterculter</t>
  </si>
  <si>
    <t>Faye</t>
  </si>
  <si>
    <t>Honeycutt</t>
  </si>
  <si>
    <t>Adelaide Chambers</t>
  </si>
  <si>
    <t>Ashington</t>
  </si>
  <si>
    <t>Emmy</t>
  </si>
  <si>
    <t>Bartlett</t>
  </si>
  <si>
    <t>FEM</t>
  </si>
  <si>
    <t>Adelaide Cottages</t>
  </si>
  <si>
    <t>Halesowen</t>
  </si>
  <si>
    <t>Elsie</t>
  </si>
  <si>
    <t>Gilmore</t>
  </si>
  <si>
    <t>Staffordshire</t>
  </si>
  <si>
    <t>Shara</t>
  </si>
  <si>
    <t>Jernigan</t>
  </si>
  <si>
    <t>f</t>
  </si>
  <si>
    <t>Adelphi Terrace</t>
  </si>
  <si>
    <t>Kirknewton</t>
  </si>
  <si>
    <t>HS</t>
  </si>
  <si>
    <t>Kirk</t>
  </si>
  <si>
    <t>Poe</t>
  </si>
  <si>
    <t>Admiral Square</t>
  </si>
  <si>
    <t>Holywell</t>
  </si>
  <si>
    <t>Tammie</t>
  </si>
  <si>
    <t>Gates</t>
  </si>
  <si>
    <t>Admirals Way</t>
  </si>
  <si>
    <t>Barking</t>
  </si>
  <si>
    <t>SM</t>
  </si>
  <si>
    <t>Dale</t>
  </si>
  <si>
    <t>Sanford</t>
  </si>
  <si>
    <t>Ado Place</t>
  </si>
  <si>
    <t>Rowlands Gill</t>
  </si>
  <si>
    <t>Temeka</t>
  </si>
  <si>
    <t>Joseph</t>
  </si>
  <si>
    <t>Aegis Grove</t>
  </si>
  <si>
    <t>Lydbury North</t>
  </si>
  <si>
    <t>Willodean</t>
  </si>
  <si>
    <t>Davis</t>
  </si>
  <si>
    <t>Agar Place</t>
  </si>
  <si>
    <t>South Croydon</t>
  </si>
  <si>
    <t>Ivonne</t>
  </si>
  <si>
    <t>Pickens</t>
  </si>
  <si>
    <t>Ainsdale Drive</t>
  </si>
  <si>
    <t>Chislehurst</t>
  </si>
  <si>
    <t>Melodi</t>
  </si>
  <si>
    <t>Colvin</t>
  </si>
  <si>
    <t>Oban</t>
  </si>
  <si>
    <t>Waylon</t>
  </si>
  <si>
    <t>Downs</t>
  </si>
  <si>
    <t>Aintree Estate</t>
  </si>
  <si>
    <t>Hope Valley</t>
  </si>
  <si>
    <t>Annett</t>
  </si>
  <si>
    <t>Browne</t>
  </si>
  <si>
    <t>Alabama Street</t>
  </si>
  <si>
    <t>Westhill</t>
  </si>
  <si>
    <t>Azucena</t>
  </si>
  <si>
    <t>Mcbride</t>
  </si>
  <si>
    <t>Alacross Road</t>
  </si>
  <si>
    <t>Llanarth</t>
  </si>
  <si>
    <t>Miles</t>
  </si>
  <si>
    <t>Baez</t>
  </si>
  <si>
    <t>Alba Gardens</t>
  </si>
  <si>
    <t>Cinderford</t>
  </si>
  <si>
    <t>Trinidad</t>
  </si>
  <si>
    <t>Soto</t>
  </si>
  <si>
    <t>Alba Place</t>
  </si>
  <si>
    <t>Herne Bay</t>
  </si>
  <si>
    <t>Adolph</t>
  </si>
  <si>
    <t>Stringer</t>
  </si>
  <si>
    <t>Albany Courtyard</t>
  </si>
  <si>
    <t>Shropshire</t>
  </si>
  <si>
    <t>Dagmar</t>
  </si>
  <si>
    <t>Hooks</t>
  </si>
  <si>
    <t>Albany Terrace</t>
  </si>
  <si>
    <t>Haywards Heath</t>
  </si>
  <si>
    <t>Waltraud</t>
  </si>
  <si>
    <t>Ledbetter</t>
  </si>
  <si>
    <t>Albert Cottage</t>
  </si>
  <si>
    <t>Stapleton</t>
  </si>
  <si>
    <t>Albert Court</t>
  </si>
  <si>
    <t>County Fermanagh</t>
  </si>
  <si>
    <t>Ashley</t>
  </si>
  <si>
    <t>Gleason</t>
  </si>
  <si>
    <t>Albert Crescent</t>
  </si>
  <si>
    <t>Highbridge</t>
  </si>
  <si>
    <t>Hyde</t>
  </si>
  <si>
    <t>Albert Villas</t>
  </si>
  <si>
    <t>Castlederg</t>
  </si>
  <si>
    <t>Franchesca</t>
  </si>
  <si>
    <t>Carver</t>
  </si>
  <si>
    <t>Leslie</t>
  </si>
  <si>
    <t>Allred</t>
  </si>
  <si>
    <t>Albion Avenue</t>
  </si>
  <si>
    <t>Watlington</t>
  </si>
  <si>
    <t>Royal</t>
  </si>
  <si>
    <t>Ramsey</t>
  </si>
  <si>
    <t>Albion Buildings</t>
  </si>
  <si>
    <t>Heanor</t>
  </si>
  <si>
    <t>Boyce</t>
  </si>
  <si>
    <t>Case</t>
  </si>
  <si>
    <t>Albion Terrace</t>
  </si>
  <si>
    <t>Halifax</t>
  </si>
  <si>
    <t>Myung</t>
  </si>
  <si>
    <t>Gabriel</t>
  </si>
  <si>
    <t>Albury Mews</t>
  </si>
  <si>
    <t>Tranent</t>
  </si>
  <si>
    <t>Lovetta</t>
  </si>
  <si>
    <t>Green</t>
  </si>
  <si>
    <t>Alcott Avenue</t>
  </si>
  <si>
    <t>Leatherhead</t>
  </si>
  <si>
    <t>Zenia</t>
  </si>
  <si>
    <t>Boudreaux</t>
  </si>
  <si>
    <t>South Yorkshire</t>
  </si>
  <si>
    <t>Mason</t>
  </si>
  <si>
    <t>Hurst</t>
  </si>
  <si>
    <t>Alcott Close</t>
  </si>
  <si>
    <t>Scunthorpe</t>
  </si>
  <si>
    <t>Newton</t>
  </si>
  <si>
    <t>Aldbury Mews</t>
  </si>
  <si>
    <t>Westgate-On-Sea</t>
  </si>
  <si>
    <t>Rubye</t>
  </si>
  <si>
    <t>Mcpherson</t>
  </si>
  <si>
    <t>Alden Avenue</t>
  </si>
  <si>
    <t>Aldershot</t>
  </si>
  <si>
    <t>SK</t>
  </si>
  <si>
    <t>Cherish</t>
  </si>
  <si>
    <t>Tripp</t>
  </si>
  <si>
    <t>Alder Close</t>
  </si>
  <si>
    <t>March</t>
  </si>
  <si>
    <t>Martinez</t>
  </si>
  <si>
    <t>Aldermanbury</t>
  </si>
  <si>
    <t>Hassocks</t>
  </si>
  <si>
    <t>Tama</t>
  </si>
  <si>
    <t>Best</t>
  </si>
  <si>
    <t>Aldermans Hill</t>
  </si>
  <si>
    <t>Essex</t>
  </si>
  <si>
    <t>Afton</t>
  </si>
  <si>
    <t>Owens</t>
  </si>
  <si>
    <t>Aldermans Walk</t>
  </si>
  <si>
    <t>Teignmouth</t>
  </si>
  <si>
    <t>Jodie</t>
  </si>
  <si>
    <t>Beatty</t>
  </si>
  <si>
    <t>Alderminster Road</t>
  </si>
  <si>
    <t>Manningtree</t>
  </si>
  <si>
    <t>Jodee</t>
  </si>
  <si>
    <t>Hargrove</t>
  </si>
  <si>
    <t>Aldersgrove Avenue</t>
  </si>
  <si>
    <t>Auchterarder</t>
  </si>
  <si>
    <t>NR</t>
  </si>
  <si>
    <t>Karrie</t>
  </si>
  <si>
    <t>Vega</t>
  </si>
  <si>
    <t>Aldine Chambers</t>
  </si>
  <si>
    <t>Ripley</t>
  </si>
  <si>
    <t>Neal</t>
  </si>
  <si>
    <t>Aldis Mews</t>
  </si>
  <si>
    <t>Southwell</t>
  </si>
  <si>
    <t>Micah</t>
  </si>
  <si>
    <t>Yoder</t>
  </si>
  <si>
    <t>Aldsworth Close</t>
  </si>
  <si>
    <t>Penrhyndeudraeth</t>
  </si>
  <si>
    <t>Carley</t>
  </si>
  <si>
    <t>Hannah</t>
  </si>
  <si>
    <t>Alexander Evans</t>
  </si>
  <si>
    <t>Horncastle</t>
  </si>
  <si>
    <t>Kelley</t>
  </si>
  <si>
    <t>Alexander Place</t>
  </si>
  <si>
    <t>Isle Of Cumbrae</t>
  </si>
  <si>
    <t>Barbara</t>
  </si>
  <si>
    <t>Russo</t>
  </si>
  <si>
    <t>Alexandra Mews</t>
  </si>
  <si>
    <t>Warwickshire</t>
  </si>
  <si>
    <t>Karie</t>
  </si>
  <si>
    <t>Stephenson</t>
  </si>
  <si>
    <t>Alexandra Road</t>
  </si>
  <si>
    <t>Lanarkshire</t>
  </si>
  <si>
    <t>Alfredo</t>
  </si>
  <si>
    <t>Lake</t>
  </si>
  <si>
    <t>Alexandria Road</t>
  </si>
  <si>
    <t>Fleet</t>
  </si>
  <si>
    <t>Tatyana</t>
  </si>
  <si>
    <t>Harding</t>
  </si>
  <si>
    <t>Kirkliston</t>
  </si>
  <si>
    <t>Lekisha</t>
  </si>
  <si>
    <t>Mckinley</t>
  </si>
  <si>
    <t>Alexandria Terrace</t>
  </si>
  <si>
    <t>Tregaron</t>
  </si>
  <si>
    <t>Melani</t>
  </si>
  <si>
    <t>Hare</t>
  </si>
  <si>
    <t>Alexis Road</t>
  </si>
  <si>
    <t>Esher</t>
  </si>
  <si>
    <t>Jenae</t>
  </si>
  <si>
    <t>Sadler</t>
  </si>
  <si>
    <t>Alford Terrace</t>
  </si>
  <si>
    <t>Ryde</t>
  </si>
  <si>
    <t>Raphael</t>
  </si>
  <si>
    <t>Andrade</t>
  </si>
  <si>
    <t>Alfred Place</t>
  </si>
  <si>
    <t>Ascot</t>
  </si>
  <si>
    <t>BN</t>
  </si>
  <si>
    <t>Garry</t>
  </si>
  <si>
    <t>Hanks</t>
  </si>
  <si>
    <t>Alfred Villas</t>
  </si>
  <si>
    <t>Banwell</t>
  </si>
  <si>
    <t>Leilani</t>
  </si>
  <si>
    <t>Krause</t>
  </si>
  <si>
    <t>Alfreda Street</t>
  </si>
  <si>
    <t>Skelmorlie</t>
  </si>
  <si>
    <t>Francisco</t>
  </si>
  <si>
    <t>Everett</t>
  </si>
  <si>
    <t>Alfreton Close</t>
  </si>
  <si>
    <t>Rhyl</t>
  </si>
  <si>
    <t>Jackie</t>
  </si>
  <si>
    <t>Espinosa</t>
  </si>
  <si>
    <t>Alfreton Villas</t>
  </si>
  <si>
    <t>West Kilbride</t>
  </si>
  <si>
    <t>James</t>
  </si>
  <si>
    <t>Lutz</t>
  </si>
  <si>
    <t>Algarve Road</t>
  </si>
  <si>
    <t>Coleraine</t>
  </si>
  <si>
    <t>Kevin</t>
  </si>
  <si>
    <t>Alice Cottages</t>
  </si>
  <si>
    <t>Whitehaven</t>
  </si>
  <si>
    <t>Gay</t>
  </si>
  <si>
    <t>Espinoza</t>
  </si>
  <si>
    <t>Alice Terrace</t>
  </si>
  <si>
    <t>Isle Of South Uist</t>
  </si>
  <si>
    <t>Adam</t>
  </si>
  <si>
    <t>Roy</t>
  </si>
  <si>
    <t>Allen Road</t>
  </si>
  <si>
    <t>Rugby</t>
  </si>
  <si>
    <t>Maynard</t>
  </si>
  <si>
    <t>Burr</t>
  </si>
  <si>
    <t>Allen Street</t>
  </si>
  <si>
    <t>Ramsgate</t>
  </si>
  <si>
    <t>Kerry</t>
  </si>
  <si>
    <t>Goddard</t>
  </si>
  <si>
    <t>Allestree Villas</t>
  </si>
  <si>
    <t>Ballachulish</t>
  </si>
  <si>
    <t>Adriane</t>
  </si>
  <si>
    <t>Haywood</t>
  </si>
  <si>
    <t>Alleyn Court</t>
  </si>
  <si>
    <t>Tadcaster</t>
  </si>
  <si>
    <t>Carita</t>
  </si>
  <si>
    <t>Kaufman</t>
  </si>
  <si>
    <t>Alleyne Road</t>
  </si>
  <si>
    <t>St. Andrews</t>
  </si>
  <si>
    <t>Noemi</t>
  </si>
  <si>
    <t>Faulkner</t>
  </si>
  <si>
    <t>Allison Close</t>
  </si>
  <si>
    <t>West Sussex</t>
  </si>
  <si>
    <t>Rickey</t>
  </si>
  <si>
    <t>Morales</t>
  </si>
  <si>
    <t>Allison Road</t>
  </si>
  <si>
    <t>Llandudno</t>
  </si>
  <si>
    <t>Gillian</t>
  </si>
  <si>
    <t>Carlson</t>
  </si>
  <si>
    <t>Allleyn Crescent</t>
  </si>
  <si>
    <t>Moelfre</t>
  </si>
  <si>
    <t>Darrell</t>
  </si>
  <si>
    <t>Fournier</t>
  </si>
  <si>
    <t>Allnutt Way</t>
  </si>
  <si>
    <t>Stornoway</t>
  </si>
  <si>
    <t>Apryl</t>
  </si>
  <si>
    <t>Tyson</t>
  </si>
  <si>
    <t>Allsop Mews</t>
  </si>
  <si>
    <t>Romelia</t>
  </si>
  <si>
    <t>Woodward</t>
  </si>
  <si>
    <t>Allsop Place</t>
  </si>
  <si>
    <t>Coalville</t>
  </si>
  <si>
    <t>Natisha</t>
  </si>
  <si>
    <t>Betts</t>
  </si>
  <si>
    <t>Alma Cottage</t>
  </si>
  <si>
    <t>Axbridge</t>
  </si>
  <si>
    <t>Frances</t>
  </si>
  <si>
    <t>Winter</t>
  </si>
  <si>
    <t>Alma Hill</t>
  </si>
  <si>
    <t>Bexley</t>
  </si>
  <si>
    <t>DY</t>
  </si>
  <si>
    <t>Len</t>
  </si>
  <si>
    <t>Frye</t>
  </si>
  <si>
    <t>Alma Rd</t>
  </si>
  <si>
    <t>Paignton</t>
  </si>
  <si>
    <t>Dorene</t>
  </si>
  <si>
    <t>Mcclendon</t>
  </si>
  <si>
    <t>Alma Sq</t>
  </si>
  <si>
    <t>Faringdon</t>
  </si>
  <si>
    <t>Bernie</t>
  </si>
  <si>
    <t>Browning</t>
  </si>
  <si>
    <t>Alnwick Road</t>
  </si>
  <si>
    <t>Carshalton</t>
  </si>
  <si>
    <t>Sydney</t>
  </si>
  <si>
    <t>Brandon</t>
  </si>
  <si>
    <t>Alpha Cottages</t>
  </si>
  <si>
    <t>Falmouth</t>
  </si>
  <si>
    <t>Treena</t>
  </si>
  <si>
    <t>Graves</t>
  </si>
  <si>
    <t>Alpha Terrace</t>
  </si>
  <si>
    <t>Aberlour</t>
  </si>
  <si>
    <t>NP</t>
  </si>
  <si>
    <t>Gil</t>
  </si>
  <si>
    <t>Becker</t>
  </si>
  <si>
    <t>Alphabet Court</t>
  </si>
  <si>
    <t>Stranraer</t>
  </si>
  <si>
    <t>Drew</t>
  </si>
  <si>
    <t>Ayala</t>
  </si>
  <si>
    <t>Alpine Road</t>
  </si>
  <si>
    <t>Prestatyn</t>
  </si>
  <si>
    <t>Eliana</t>
  </si>
  <si>
    <t>Rosa</t>
  </si>
  <si>
    <t>Alscot Way</t>
  </si>
  <si>
    <t>Huntingdon</t>
  </si>
  <si>
    <t>Tracy</t>
  </si>
  <si>
    <t>Salas</t>
  </si>
  <si>
    <t>Althorp Road</t>
  </si>
  <si>
    <t>Rossendale</t>
  </si>
  <si>
    <t>Wilfred</t>
  </si>
  <si>
    <t>Shipman</t>
  </si>
  <si>
    <t>Althorpe Road</t>
  </si>
  <si>
    <t>Llangollen</t>
  </si>
  <si>
    <t>Cyrus</t>
  </si>
  <si>
    <t>Gonzalez</t>
  </si>
  <si>
    <t>Alverstone Road</t>
  </si>
  <si>
    <t>Mallaig</t>
  </si>
  <si>
    <t>Avelina</t>
  </si>
  <si>
    <t>Valdez</t>
  </si>
  <si>
    <t>Alverton Street</t>
  </si>
  <si>
    <t>Goole</t>
  </si>
  <si>
    <t>Criselda</t>
  </si>
  <si>
    <t>Rosado</t>
  </si>
  <si>
    <t>Alwyne Villas</t>
  </si>
  <si>
    <t>Newcastle</t>
  </si>
  <si>
    <t>France</t>
  </si>
  <si>
    <t>Cowan</t>
  </si>
  <si>
    <t>Ambassador Square</t>
  </si>
  <si>
    <t>Shotts</t>
  </si>
  <si>
    <t>Joey</t>
  </si>
  <si>
    <t>Salgado</t>
  </si>
  <si>
    <t>Amberden Avenue</t>
  </si>
  <si>
    <t>Seahouses</t>
  </si>
  <si>
    <t>Sol</t>
  </si>
  <si>
    <t>Staples</t>
  </si>
  <si>
    <t>Amberley Road</t>
  </si>
  <si>
    <t>Gourock</t>
  </si>
  <si>
    <t>Russell</t>
  </si>
  <si>
    <t>Rev</t>
  </si>
  <si>
    <t>Ambleside Close</t>
  </si>
  <si>
    <t>Market Harborough</t>
  </si>
  <si>
    <t>Bob</t>
  </si>
  <si>
    <t>Newell</t>
  </si>
  <si>
    <t>Ambrose Close</t>
  </si>
  <si>
    <t>Launceston</t>
  </si>
  <si>
    <t>Isabella</t>
  </si>
  <si>
    <t>Lanier</t>
  </si>
  <si>
    <t>Amelia Cottages</t>
  </si>
  <si>
    <t>Bobbye</t>
  </si>
  <si>
    <t>Britton</t>
  </si>
  <si>
    <t>Amelia Place</t>
  </si>
  <si>
    <t>Prescot</t>
  </si>
  <si>
    <t>Chambers</t>
  </si>
  <si>
    <t>Amen Court</t>
  </si>
  <si>
    <t>Witney</t>
  </si>
  <si>
    <t>Loretta</t>
  </si>
  <si>
    <t>Leary</t>
  </si>
  <si>
    <t>Amerland Road</t>
  </si>
  <si>
    <t>Kent</t>
  </si>
  <si>
    <t>Courtney</t>
  </si>
  <si>
    <t>Amherst Road</t>
  </si>
  <si>
    <t>Boston</t>
  </si>
  <si>
    <t>L</t>
  </si>
  <si>
    <t>Quentin</t>
  </si>
  <si>
    <t>Hensley</t>
  </si>
  <si>
    <t>Amroth Green</t>
  </si>
  <si>
    <t>Chertsey</t>
  </si>
  <si>
    <t>Valerie</t>
  </si>
  <si>
    <t>Gibbs</t>
  </si>
  <si>
    <t>Winkleigh</t>
  </si>
  <si>
    <t>Barton</t>
  </si>
  <si>
    <t>Anchor Mill</t>
  </si>
  <si>
    <t>London</t>
  </si>
  <si>
    <t>Lynell</t>
  </si>
  <si>
    <t>Foster</t>
  </si>
  <si>
    <t>Anderson Street</t>
  </si>
  <si>
    <t>Tighnabruaich</t>
  </si>
  <si>
    <t>Rudolf</t>
  </si>
  <si>
    <t>Spicer</t>
  </si>
  <si>
    <t>Andover Terrace</t>
  </si>
  <si>
    <t>Middlewich</t>
  </si>
  <si>
    <t>Alesia</t>
  </si>
  <si>
    <t>King</t>
  </si>
  <si>
    <t>Andrews Walk</t>
  </si>
  <si>
    <t>Hinton St. George</t>
  </si>
  <si>
    <t>Wes</t>
  </si>
  <si>
    <t>Bird</t>
  </si>
  <si>
    <t>Anerley Road</t>
  </si>
  <si>
    <t>Lynette</t>
  </si>
  <si>
    <t>Barrett</t>
  </si>
  <si>
    <t>Anerley Station</t>
  </si>
  <si>
    <t>Tillicoultry</t>
  </si>
  <si>
    <t>Neil</t>
  </si>
  <si>
    <t>Bateman</t>
  </si>
  <si>
    <t>Anerley Street</t>
  </si>
  <si>
    <t>Wells-Next-The-Sea</t>
  </si>
  <si>
    <t>Maria</t>
  </si>
  <si>
    <t>Culver</t>
  </si>
  <si>
    <t>Angel Close</t>
  </si>
  <si>
    <t>Marazion</t>
  </si>
  <si>
    <t>Gaston</t>
  </si>
  <si>
    <t>Angel Park</t>
  </si>
  <si>
    <t>Berkshire</t>
  </si>
  <si>
    <t>DA</t>
  </si>
  <si>
    <t>Sharda</t>
  </si>
  <si>
    <t>Odom</t>
  </si>
  <si>
    <t>Angel Yard</t>
  </si>
  <si>
    <t>Shipston-On-Stour</t>
  </si>
  <si>
    <t>Ronald</t>
  </si>
  <si>
    <t>Daniel</t>
  </si>
  <si>
    <t>Angell Road</t>
  </si>
  <si>
    <t>Nethy Bridge</t>
  </si>
  <si>
    <t>Vennie</t>
  </si>
  <si>
    <t>Voss</t>
  </si>
  <si>
    <t>Angell Town</t>
  </si>
  <si>
    <t>Ashton-Under-Lyne</t>
  </si>
  <si>
    <t>Art</t>
  </si>
  <si>
    <t>Mcmanus</t>
  </si>
  <si>
    <t>Angus Street</t>
  </si>
  <si>
    <t>Billingham</t>
  </si>
  <si>
    <t>CM</t>
  </si>
  <si>
    <t>Tyra</t>
  </si>
  <si>
    <t>Henry</t>
  </si>
  <si>
    <t>Anley Road</t>
  </si>
  <si>
    <t>Trevor</t>
  </si>
  <si>
    <t>Lancaster</t>
  </si>
  <si>
    <t>Annetts Crescent</t>
  </si>
  <si>
    <t>Gloucestershire</t>
  </si>
  <si>
    <t>Fernando</t>
  </si>
  <si>
    <t>Annie Besant</t>
  </si>
  <si>
    <t>Guernsey</t>
  </si>
  <si>
    <t>Devon</t>
  </si>
  <si>
    <t>Gutierrez</t>
  </si>
  <si>
    <t>Seascale</t>
  </si>
  <si>
    <t>Odette</t>
  </si>
  <si>
    <t>Tompkins</t>
  </si>
  <si>
    <t>Ann's Avenue</t>
  </si>
  <si>
    <t>Benfleet</t>
  </si>
  <si>
    <t>Moshe</t>
  </si>
  <si>
    <t>Kessler</t>
  </si>
  <si>
    <t>Anns Street</t>
  </si>
  <si>
    <t>Chard</t>
  </si>
  <si>
    <t>Noe</t>
  </si>
  <si>
    <t>Tintagel</t>
  </si>
  <si>
    <t>Keenan</t>
  </si>
  <si>
    <t>Mcguire</t>
  </si>
  <si>
    <t>Ann's Terrace</t>
  </si>
  <si>
    <t>Eye</t>
  </si>
  <si>
    <t>Joshua</t>
  </si>
  <si>
    <t>Burks</t>
  </si>
  <si>
    <t>Ann's Villaw</t>
  </si>
  <si>
    <t>Lynton</t>
  </si>
  <si>
    <t>Bradly</t>
  </si>
  <si>
    <t>Childers</t>
  </si>
  <si>
    <t>Ansdell Road</t>
  </si>
  <si>
    <t>Dolgellau</t>
  </si>
  <si>
    <t>Mandy</t>
  </si>
  <si>
    <t>Peck</t>
  </si>
  <si>
    <t>Ansdell Terrace</t>
  </si>
  <si>
    <t>Llandinam</t>
  </si>
  <si>
    <t>Jerrell</t>
  </si>
  <si>
    <t>Jaramillo</t>
  </si>
  <si>
    <t>Anthony Terrace</t>
  </si>
  <si>
    <t>Neath</t>
  </si>
  <si>
    <t>Cary</t>
  </si>
  <si>
    <t>Fleming</t>
  </si>
  <si>
    <t>Antill Terrace</t>
  </si>
  <si>
    <t>Ilkeston</t>
  </si>
  <si>
    <t>Aurelio</t>
  </si>
  <si>
    <t>Harrison</t>
  </si>
  <si>
    <t>Antrim Road</t>
  </si>
  <si>
    <t>Havant</t>
  </si>
  <si>
    <t>Cole</t>
  </si>
  <si>
    <t>Wolf</t>
  </si>
  <si>
    <t>Anvil Close</t>
  </si>
  <si>
    <t>Rubi</t>
  </si>
  <si>
    <t>Moreno</t>
  </si>
  <si>
    <t>Appach Road</t>
  </si>
  <si>
    <t>Mitzi</t>
  </si>
  <si>
    <t>Quinones</t>
  </si>
  <si>
    <t>Apple Yard</t>
  </si>
  <si>
    <t>Southwold</t>
  </si>
  <si>
    <t>Sean</t>
  </si>
  <si>
    <t>Mayes</t>
  </si>
  <si>
    <t>Applegarth Road</t>
  </si>
  <si>
    <t>Lochgilphead</t>
  </si>
  <si>
    <t>Sherell</t>
  </si>
  <si>
    <t>Clinton</t>
  </si>
  <si>
    <t>Apprentice Way</t>
  </si>
  <si>
    <t>Lutterworth</t>
  </si>
  <si>
    <t>Rusty</t>
  </si>
  <si>
    <t>Albert</t>
  </si>
  <si>
    <t>Approach Road</t>
  </si>
  <si>
    <t>Beaconsfield</t>
  </si>
  <si>
    <t>WF</t>
  </si>
  <si>
    <t>Thad</t>
  </si>
  <si>
    <t>Colbert</t>
  </si>
  <si>
    <t>Aprey Gardens</t>
  </si>
  <si>
    <t>Isle Of Canna</t>
  </si>
  <si>
    <t>Nora</t>
  </si>
  <si>
    <t>Macias</t>
  </si>
  <si>
    <t>Arabella Row</t>
  </si>
  <si>
    <t>Julian</t>
  </si>
  <si>
    <t>Arabia Close</t>
  </si>
  <si>
    <t>Calvin</t>
  </si>
  <si>
    <t>Costello</t>
  </si>
  <si>
    <t>Arbour Square</t>
  </si>
  <si>
    <t>Paulette</t>
  </si>
  <si>
    <t>Weir</t>
  </si>
  <si>
    <t>Arbuthnot Road</t>
  </si>
  <si>
    <t>Consett</t>
  </si>
  <si>
    <t>Roselee</t>
  </si>
  <si>
    <t>Farley</t>
  </si>
  <si>
    <t>Arch Street</t>
  </si>
  <si>
    <t>Elenora</t>
  </si>
  <si>
    <t>Bradley</t>
  </si>
  <si>
    <t>Archel Road</t>
  </si>
  <si>
    <t>Thurman</t>
  </si>
  <si>
    <t>Archer Square</t>
  </si>
  <si>
    <t>Lanark</t>
  </si>
  <si>
    <t>Eric</t>
  </si>
  <si>
    <t>Whitehead</t>
  </si>
  <si>
    <t>Arden Estate</t>
  </si>
  <si>
    <t>Crowborough</t>
  </si>
  <si>
    <t>Damian</t>
  </si>
  <si>
    <t>Hayes</t>
  </si>
  <si>
    <t>Ardfillan Road</t>
  </si>
  <si>
    <t>Whitstable</t>
  </si>
  <si>
    <t>Arturo</t>
  </si>
  <si>
    <t>Field</t>
  </si>
  <si>
    <t>Ardleigh Terrace</t>
  </si>
  <si>
    <t>Littlehampton</t>
  </si>
  <si>
    <t>Hillary</t>
  </si>
  <si>
    <t>Shook</t>
  </si>
  <si>
    <t>Ardmere Cottages</t>
  </si>
  <si>
    <t>Bromsgrove</t>
  </si>
  <si>
    <t>WR</t>
  </si>
  <si>
    <t>Demetrius</t>
  </si>
  <si>
    <t>Goodson</t>
  </si>
  <si>
    <t>Ardwick Road</t>
  </si>
  <si>
    <t>Gillingham</t>
  </si>
  <si>
    <t>Del</t>
  </si>
  <si>
    <t>Mccain</t>
  </si>
  <si>
    <t>Arena Estate</t>
  </si>
  <si>
    <t>Llanrhystud</t>
  </si>
  <si>
    <t>Loren</t>
  </si>
  <si>
    <t>Downing</t>
  </si>
  <si>
    <t>Johnnie</t>
  </si>
  <si>
    <t>Calhoun</t>
  </si>
  <si>
    <t>Argon Mews</t>
  </si>
  <si>
    <t>Maldon</t>
  </si>
  <si>
    <t>Clair</t>
  </si>
  <si>
    <t>Wilkes</t>
  </si>
  <si>
    <t>Ariel Road</t>
  </si>
  <si>
    <t>Arundel</t>
  </si>
  <si>
    <t>SG</t>
  </si>
  <si>
    <t>Burt</t>
  </si>
  <si>
    <t>Haskins</t>
  </si>
  <si>
    <t>Margate</t>
  </si>
  <si>
    <t>Gloria</t>
  </si>
  <si>
    <t>Mcclain</t>
  </si>
  <si>
    <t>Arkley Crescent</t>
  </si>
  <si>
    <t>Trenton</t>
  </si>
  <si>
    <t>Bassett</t>
  </si>
  <si>
    <t>Arlesford Road</t>
  </si>
  <si>
    <t>Llanidloes</t>
  </si>
  <si>
    <t>Madonna</t>
  </si>
  <si>
    <t>Engel</t>
  </si>
  <si>
    <t>Arlington Place</t>
  </si>
  <si>
    <t>Ty Croes</t>
  </si>
  <si>
    <t>Kena</t>
  </si>
  <si>
    <t>Gonzales</t>
  </si>
  <si>
    <t>Arlington Villas</t>
  </si>
  <si>
    <t>Lottie</t>
  </si>
  <si>
    <t>Mccormick</t>
  </si>
  <si>
    <t>Arlington Way</t>
  </si>
  <si>
    <t>Birchington</t>
  </si>
  <si>
    <t>BD</t>
  </si>
  <si>
    <t>Kimberli</t>
  </si>
  <si>
    <t>Armada Street</t>
  </si>
  <si>
    <t>Bamburgh</t>
  </si>
  <si>
    <t>Desmond</t>
  </si>
  <si>
    <t>Means</t>
  </si>
  <si>
    <t>Armadale Road</t>
  </si>
  <si>
    <t>Spean Bridge</t>
  </si>
  <si>
    <t>Otis</t>
  </si>
  <si>
    <t>Kennedy</t>
  </si>
  <si>
    <t>Armory</t>
  </si>
  <si>
    <t>Franklin</t>
  </si>
  <si>
    <t>Copeland</t>
  </si>
  <si>
    <t>Armory Yard</t>
  </si>
  <si>
    <t>Frome</t>
  </si>
  <si>
    <t>Armstrong Place</t>
  </si>
  <si>
    <t>Motherwell</t>
  </si>
  <si>
    <t>Austin</t>
  </si>
  <si>
    <t>Jean</t>
  </si>
  <si>
    <t>Arneway Street</t>
  </si>
  <si>
    <t>Coniston</t>
  </si>
  <si>
    <t>Man</t>
  </si>
  <si>
    <t>Lopez</t>
  </si>
  <si>
    <t>Arnolds Cottages</t>
  </si>
  <si>
    <t>Invergarry</t>
  </si>
  <si>
    <t>LS</t>
  </si>
  <si>
    <t>Ron</t>
  </si>
  <si>
    <t>Acevedo</t>
  </si>
  <si>
    <t>Arnolds Paragon</t>
  </si>
  <si>
    <t>Crewkerne</t>
  </si>
  <si>
    <t>Timmy</t>
  </si>
  <si>
    <t>Aldrich</t>
  </si>
  <si>
    <t>Arnott Street</t>
  </si>
  <si>
    <t>Dalmally</t>
  </si>
  <si>
    <t>Stephnie</t>
  </si>
  <si>
    <t>Vaughan</t>
  </si>
  <si>
    <t>Arragon Gardens</t>
  </si>
  <si>
    <t>Sanquhar</t>
  </si>
  <si>
    <t>Hal</t>
  </si>
  <si>
    <t>Artesian Walk</t>
  </si>
  <si>
    <t>Gretna</t>
  </si>
  <si>
    <t>Britt</t>
  </si>
  <si>
    <t>Artichoke Place</t>
  </si>
  <si>
    <t>Strome Ferry</t>
  </si>
  <si>
    <t>Pasquale</t>
  </si>
  <si>
    <t>Akers</t>
  </si>
  <si>
    <t>Artisans Dwellings</t>
  </si>
  <si>
    <t>Abertillery</t>
  </si>
  <si>
    <t>Willa</t>
  </si>
  <si>
    <t>Kaiser</t>
  </si>
  <si>
    <t>Arundel Square</t>
  </si>
  <si>
    <t>Abergavenny</t>
  </si>
  <si>
    <t>AB</t>
  </si>
  <si>
    <t>Jorge</t>
  </si>
  <si>
    <t>Haines</t>
  </si>
  <si>
    <t>Ash Villa</t>
  </si>
  <si>
    <t>Norfolk</t>
  </si>
  <si>
    <t>Olene</t>
  </si>
  <si>
    <t>Ashbourne Terrace</t>
  </si>
  <si>
    <t>County Durham</t>
  </si>
  <si>
    <t>Bryan</t>
  </si>
  <si>
    <t>Garland</t>
  </si>
  <si>
    <t>Ashburnham Road</t>
  </si>
  <si>
    <t>Rye</t>
  </si>
  <si>
    <t>Blanton</t>
  </si>
  <si>
    <t>Ashburton Green</t>
  </si>
  <si>
    <t>Burry Port</t>
  </si>
  <si>
    <t>Dudley</t>
  </si>
  <si>
    <t>Benton</t>
  </si>
  <si>
    <t>Ashburton Road</t>
  </si>
  <si>
    <t>Higgins</t>
  </si>
  <si>
    <t>Ashcombe Street</t>
  </si>
  <si>
    <t>Beverley</t>
  </si>
  <si>
    <t>RH</t>
  </si>
  <si>
    <t>Dwain</t>
  </si>
  <si>
    <t>Justice</t>
  </si>
  <si>
    <t>Ashdown Way</t>
  </si>
  <si>
    <t>Hawes</t>
  </si>
  <si>
    <t>Irena</t>
  </si>
  <si>
    <t>Fontenot</t>
  </si>
  <si>
    <t>Ashen Villas</t>
  </si>
  <si>
    <t>Market Drayton</t>
  </si>
  <si>
    <t>Diego</t>
  </si>
  <si>
    <t>Hartman</t>
  </si>
  <si>
    <t>Ashford Close</t>
  </si>
  <si>
    <t>Alford</t>
  </si>
  <si>
    <t>G</t>
  </si>
  <si>
    <t>Sheldon</t>
  </si>
  <si>
    <t>Booth</t>
  </si>
  <si>
    <t>Ashingdon Close</t>
  </si>
  <si>
    <t>Buntingford</t>
  </si>
  <si>
    <t>Linnea</t>
  </si>
  <si>
    <t>Eastman</t>
  </si>
  <si>
    <t>Ashland Place</t>
  </si>
  <si>
    <t>Gallagher</t>
  </si>
  <si>
    <t>Ashley Crescent</t>
  </si>
  <si>
    <t>Buckinghamshire</t>
  </si>
  <si>
    <t>Vi</t>
  </si>
  <si>
    <t>Ashridge Crescent</t>
  </si>
  <si>
    <t>Reggie</t>
  </si>
  <si>
    <t>Messer</t>
  </si>
  <si>
    <t>Ashridge Gardens</t>
  </si>
  <si>
    <t>Hengoed</t>
  </si>
  <si>
    <t>Willian</t>
  </si>
  <si>
    <t>Astor Court</t>
  </si>
  <si>
    <t>Epsom</t>
  </si>
  <si>
    <t>Otha</t>
  </si>
  <si>
    <t>Shaffer</t>
  </si>
  <si>
    <t>Atherton Road</t>
  </si>
  <si>
    <t>Frinton-On-Sea</t>
  </si>
  <si>
    <t>Renata</t>
  </si>
  <si>
    <t>Michael</t>
  </si>
  <si>
    <t>Atherton St</t>
  </si>
  <si>
    <t>Warlingham</t>
  </si>
  <si>
    <t>Bud</t>
  </si>
  <si>
    <t>Rowland</t>
  </si>
  <si>
    <t>Atlas Street</t>
  </si>
  <si>
    <t>Isle Of Eigg</t>
  </si>
  <si>
    <t>Claud</t>
  </si>
  <si>
    <t>Attfield Close</t>
  </si>
  <si>
    <t>Shaftesbury</t>
  </si>
  <si>
    <t>Richie</t>
  </si>
  <si>
    <t>Olsen</t>
  </si>
  <si>
    <t>Atwell Street</t>
  </si>
  <si>
    <t>Dalkeith</t>
  </si>
  <si>
    <t>Robt</t>
  </si>
  <si>
    <t>Reyes</t>
  </si>
  <si>
    <t>Atwood Road</t>
  </si>
  <si>
    <t>Lewes</t>
  </si>
  <si>
    <t>Mitch</t>
  </si>
  <si>
    <t>Polk</t>
  </si>
  <si>
    <t>Aubert Road</t>
  </si>
  <si>
    <t>Prudhoe</t>
  </si>
  <si>
    <t>Benny</t>
  </si>
  <si>
    <t>Pritchett</t>
  </si>
  <si>
    <t>Augusta Street</t>
  </si>
  <si>
    <t>Cardigan</t>
  </si>
  <si>
    <t>Miguelina</t>
  </si>
  <si>
    <t>Ballard</t>
  </si>
  <si>
    <t>Augustus Square</t>
  </si>
  <si>
    <t>Oswestry</t>
  </si>
  <si>
    <t>Sterling</t>
  </si>
  <si>
    <t>Petty</t>
  </si>
  <si>
    <t>Austin Street</t>
  </si>
  <si>
    <t>County Antrim</t>
  </si>
  <si>
    <t>Liberty</t>
  </si>
  <si>
    <t>Avarn Road</t>
  </si>
  <si>
    <t>Markfield</t>
  </si>
  <si>
    <t>Chong</t>
  </si>
  <si>
    <t>Myles</t>
  </si>
  <si>
    <t>Thetford</t>
  </si>
  <si>
    <t>Ester</t>
  </si>
  <si>
    <t>Spivey</t>
  </si>
  <si>
    <t>Ave Maria</t>
  </si>
  <si>
    <t>German</t>
  </si>
  <si>
    <t>Miranda</t>
  </si>
  <si>
    <t>Avebury Street</t>
  </si>
  <si>
    <t>Kidlington</t>
  </si>
  <si>
    <t>Arnoldo</t>
  </si>
  <si>
    <t>Aguilar</t>
  </si>
  <si>
    <t>Avenue</t>
  </si>
  <si>
    <t>Alnwick</t>
  </si>
  <si>
    <t>Buck</t>
  </si>
  <si>
    <t>Rowe</t>
  </si>
  <si>
    <t>Avenue Gardens</t>
  </si>
  <si>
    <t>Whitchurch</t>
  </si>
  <si>
    <t>Cesar</t>
  </si>
  <si>
    <t>Avenue Place</t>
  </si>
  <si>
    <t>Corinne</t>
  </si>
  <si>
    <t>Felton</t>
  </si>
  <si>
    <t>Bo</t>
  </si>
  <si>
    <t>Roper</t>
  </si>
  <si>
    <t>Avery Farm</t>
  </si>
  <si>
    <t>Beckenham</t>
  </si>
  <si>
    <t>DT</t>
  </si>
  <si>
    <t>Lyman</t>
  </si>
  <si>
    <t>Miner</t>
  </si>
  <si>
    <t>Aviary Close</t>
  </si>
  <si>
    <t>Hayling Island</t>
  </si>
  <si>
    <t>Michele</t>
  </si>
  <si>
    <t>Winters</t>
  </si>
  <si>
    <t>Merriott</t>
  </si>
  <si>
    <t>Chasity</t>
  </si>
  <si>
    <t>Pratt</t>
  </si>
  <si>
    <t>Avonley Road</t>
  </si>
  <si>
    <t>Nicolette</t>
  </si>
  <si>
    <t>Stout</t>
  </si>
  <si>
    <t>Ax Yard</t>
  </si>
  <si>
    <t>Fabian</t>
  </si>
  <si>
    <t>Mccracken</t>
  </si>
  <si>
    <t>Aylesham Close</t>
  </si>
  <si>
    <t>Talybont</t>
  </si>
  <si>
    <t>Marylynn</t>
  </si>
  <si>
    <t>Estes</t>
  </si>
  <si>
    <t>Azenby Square</t>
  </si>
  <si>
    <t>Caernarfon</t>
  </si>
  <si>
    <t>Vernia</t>
  </si>
  <si>
    <t>Benjamin</t>
  </si>
  <si>
    <t>Bachelor's Hall</t>
  </si>
  <si>
    <t>Dartmouth</t>
  </si>
  <si>
    <t>Aurelia</t>
  </si>
  <si>
    <t>Welch</t>
  </si>
  <si>
    <t>Back Church</t>
  </si>
  <si>
    <t>Inveraray</t>
  </si>
  <si>
    <t>Jarrod</t>
  </si>
  <si>
    <t>Crenshaw</t>
  </si>
  <si>
    <t>Bacons Lane</t>
  </si>
  <si>
    <t>Debora</t>
  </si>
  <si>
    <t>Bacton Street</t>
  </si>
  <si>
    <t>North Ferriby</t>
  </si>
  <si>
    <t>Shirleen</t>
  </si>
  <si>
    <t>Rushing</t>
  </si>
  <si>
    <t>Bailey Place</t>
  </si>
  <si>
    <t>Jayna</t>
  </si>
  <si>
    <t>Plummer</t>
  </si>
  <si>
    <t>Baird Gardens</t>
  </si>
  <si>
    <t>Bacup</t>
  </si>
  <si>
    <t>ME</t>
  </si>
  <si>
    <t>Lakiesha</t>
  </si>
  <si>
    <t>Connell</t>
  </si>
  <si>
    <t>Baker Terrace</t>
  </si>
  <si>
    <t>Brentwood</t>
  </si>
  <si>
    <t>LD</t>
  </si>
  <si>
    <t>Marilu</t>
  </si>
  <si>
    <t>Dodge</t>
  </si>
  <si>
    <t>Bakers Mews</t>
  </si>
  <si>
    <t>Billericay</t>
  </si>
  <si>
    <t>Teisha</t>
  </si>
  <si>
    <t>Thornton</t>
  </si>
  <si>
    <t>Baldwyn Gardens</t>
  </si>
  <si>
    <t>Potters Bar</t>
  </si>
  <si>
    <t>Joanie</t>
  </si>
  <si>
    <t>Elmore</t>
  </si>
  <si>
    <t>Balgonie Road</t>
  </si>
  <si>
    <t>Criccieth</t>
  </si>
  <si>
    <t>Kennith</t>
  </si>
  <si>
    <t>Witt</t>
  </si>
  <si>
    <t>Balham New</t>
  </si>
  <si>
    <t>Humbie</t>
  </si>
  <si>
    <t>Claudine</t>
  </si>
  <si>
    <t>Dennison</t>
  </si>
  <si>
    <t>Balham Place</t>
  </si>
  <si>
    <t>Heathfield</t>
  </si>
  <si>
    <t>Hong</t>
  </si>
  <si>
    <t>Butler</t>
  </si>
  <si>
    <t>Balham Station</t>
  </si>
  <si>
    <t>Stamford</t>
  </si>
  <si>
    <t>Hung</t>
  </si>
  <si>
    <t>Bauer</t>
  </si>
  <si>
    <t>Ball Court</t>
  </si>
  <si>
    <t>Mountain Ash</t>
  </si>
  <si>
    <t>Tajuana</t>
  </si>
  <si>
    <t>Saldana</t>
  </si>
  <si>
    <t>Ballards Lane</t>
  </si>
  <si>
    <t>St. Agnes</t>
  </si>
  <si>
    <t>Walker</t>
  </si>
  <si>
    <t>Pruitt</t>
  </si>
  <si>
    <t>Balliol Road</t>
  </si>
  <si>
    <t>Chepstow</t>
  </si>
  <si>
    <t>Dane</t>
  </si>
  <si>
    <t>Hilliard</t>
  </si>
  <si>
    <t>Ball's Buildings</t>
  </si>
  <si>
    <t>Meri</t>
  </si>
  <si>
    <t>Balmoral Grove</t>
  </si>
  <si>
    <t>Broadstairs</t>
  </si>
  <si>
    <t>TQ</t>
  </si>
  <si>
    <t>Balnacraig Avenue</t>
  </si>
  <si>
    <t>Mary</t>
  </si>
  <si>
    <t>Scott</t>
  </si>
  <si>
    <t>Balvaird Place</t>
  </si>
  <si>
    <t>Poole</t>
  </si>
  <si>
    <t>Frederick</t>
  </si>
  <si>
    <t>Branch</t>
  </si>
  <si>
    <t>Balvernie Villas</t>
  </si>
  <si>
    <t>Darlington</t>
  </si>
  <si>
    <t>Carolee</t>
  </si>
  <si>
    <t>Whitley</t>
  </si>
  <si>
    <t>Llandeilo</t>
  </si>
  <si>
    <t>Palmira</t>
  </si>
  <si>
    <t>Christopher</t>
  </si>
  <si>
    <t>Banbury Place</t>
  </si>
  <si>
    <t>Devizes</t>
  </si>
  <si>
    <t>Banchory Road</t>
  </si>
  <si>
    <t>Katia</t>
  </si>
  <si>
    <t>Simpson</t>
  </si>
  <si>
    <t>Bank Buildings</t>
  </si>
  <si>
    <t>Fred</t>
  </si>
  <si>
    <t>Kerr</t>
  </si>
  <si>
    <t>Banner Square</t>
  </si>
  <si>
    <t>Wedmore</t>
  </si>
  <si>
    <t>Magaly</t>
  </si>
  <si>
    <t>Echols</t>
  </si>
  <si>
    <t>Banning Street</t>
  </si>
  <si>
    <t>Morris</t>
  </si>
  <si>
    <t>Banstead Street</t>
  </si>
  <si>
    <t>Bedford</t>
  </si>
  <si>
    <t>BR</t>
  </si>
  <si>
    <t>Matthew</t>
  </si>
  <si>
    <t>John</t>
  </si>
  <si>
    <t>Henfield</t>
  </si>
  <si>
    <t>Elana</t>
  </si>
  <si>
    <t>Lam</t>
  </si>
  <si>
    <t>Barbel Street</t>
  </si>
  <si>
    <t>Blakeney</t>
  </si>
  <si>
    <t>Lean</t>
  </si>
  <si>
    <t>Maloney</t>
  </si>
  <si>
    <t>Barclay Close</t>
  </si>
  <si>
    <t>Newport</t>
  </si>
  <si>
    <t>Brice</t>
  </si>
  <si>
    <t>Houston</t>
  </si>
  <si>
    <t>Barclay Street</t>
  </si>
  <si>
    <t>Hale</t>
  </si>
  <si>
    <t>Sutton Coldfield</t>
  </si>
  <si>
    <t>Katrina</t>
  </si>
  <si>
    <t>Boggs</t>
  </si>
  <si>
    <t>Barford Street</t>
  </si>
  <si>
    <t>Marlborough</t>
  </si>
  <si>
    <t>Reiko</t>
  </si>
  <si>
    <t>Greenberg</t>
  </si>
  <si>
    <t>Barge House</t>
  </si>
  <si>
    <t>Laurinda</t>
  </si>
  <si>
    <t>Jimenez</t>
  </si>
  <si>
    <t>Bargery Road</t>
  </si>
  <si>
    <t>Inverurie</t>
  </si>
  <si>
    <t>Barili(?) Lodge</t>
  </si>
  <si>
    <t>Yarm</t>
  </si>
  <si>
    <t>Danny</t>
  </si>
  <si>
    <t>Sheehan</t>
  </si>
  <si>
    <t>Barkham Road</t>
  </si>
  <si>
    <t>Coatbridge</t>
  </si>
  <si>
    <t>Johnson</t>
  </si>
  <si>
    <t>Parsons</t>
  </si>
  <si>
    <t>Barlby Gardens</t>
  </si>
  <si>
    <t>Dalbeattie</t>
  </si>
  <si>
    <t>Shanita</t>
  </si>
  <si>
    <t>Hardin</t>
  </si>
  <si>
    <t>Barley Mow</t>
  </si>
  <si>
    <t>Dursley</t>
  </si>
  <si>
    <t>LU</t>
  </si>
  <si>
    <t>Gerald</t>
  </si>
  <si>
    <t>Barnardo Gdns</t>
  </si>
  <si>
    <t>West Linton</t>
  </si>
  <si>
    <t>Kyla</t>
  </si>
  <si>
    <t>Reeder</t>
  </si>
  <si>
    <t>Barnardo Street</t>
  </si>
  <si>
    <t>Lancashire</t>
  </si>
  <si>
    <t>Thaddeus</t>
  </si>
  <si>
    <t>Stuart</t>
  </si>
  <si>
    <t>Barnby Square</t>
  </si>
  <si>
    <t>Isle Of Mannot</t>
  </si>
  <si>
    <t>Forrest</t>
  </si>
  <si>
    <t>Ritchie</t>
  </si>
  <si>
    <t>Barnes Alley</t>
  </si>
  <si>
    <t>Stone</t>
  </si>
  <si>
    <t>Valencia</t>
  </si>
  <si>
    <t>Kinney</t>
  </si>
  <si>
    <t>Barnet Lane</t>
  </si>
  <si>
    <t>Jedburgh</t>
  </si>
  <si>
    <t>Feldman</t>
  </si>
  <si>
    <t>Barnet Street</t>
  </si>
  <si>
    <t>Llanwrtyd Wells</t>
  </si>
  <si>
    <t>Short</t>
  </si>
  <si>
    <t>Barnston Walk</t>
  </si>
  <si>
    <t>Hornchurch</t>
  </si>
  <si>
    <t>Ernest</t>
  </si>
  <si>
    <t>Young</t>
  </si>
  <si>
    <t>Barraud's Wharf</t>
  </si>
  <si>
    <t>Hinckley</t>
  </si>
  <si>
    <t>Oren</t>
  </si>
  <si>
    <t>Funk</t>
  </si>
  <si>
    <t>Barriedale</t>
  </si>
  <si>
    <t>Elgin</t>
  </si>
  <si>
    <t>HA</t>
  </si>
  <si>
    <t>Virgil</t>
  </si>
  <si>
    <t>Barrowgate Road</t>
  </si>
  <si>
    <t>Danita</t>
  </si>
  <si>
    <t>Mcqueen</t>
  </si>
  <si>
    <t>Barrows Place</t>
  </si>
  <si>
    <t>Olin</t>
  </si>
  <si>
    <t>Abraham</t>
  </si>
  <si>
    <t>Barrydene</t>
  </si>
  <si>
    <t>Dundee</t>
  </si>
  <si>
    <t>Clayton</t>
  </si>
  <si>
    <t>Marks</t>
  </si>
  <si>
    <t>Barry's Buildings</t>
  </si>
  <si>
    <t>Rene</t>
  </si>
  <si>
    <t>Westbrook</t>
  </si>
  <si>
    <t>Barson Close</t>
  </si>
  <si>
    <t>Harlech</t>
  </si>
  <si>
    <t>Julissa</t>
  </si>
  <si>
    <t>Mccann</t>
  </si>
  <si>
    <t>Barth Road</t>
  </si>
  <si>
    <t>Marianglas</t>
  </si>
  <si>
    <t>Coral</t>
  </si>
  <si>
    <t>Bartholomew Close</t>
  </si>
  <si>
    <t>Longniddry</t>
  </si>
  <si>
    <t>Bartholomew Lane</t>
  </si>
  <si>
    <t>South Shields</t>
  </si>
  <si>
    <t>Mcfadden</t>
  </si>
  <si>
    <t>Bartholomew Villas</t>
  </si>
  <si>
    <t>Sleaford</t>
  </si>
  <si>
    <t>Lesley</t>
  </si>
  <si>
    <t>Smith</t>
  </si>
  <si>
    <t>Barton Road</t>
  </si>
  <si>
    <t>Princes Risborough</t>
  </si>
  <si>
    <t>Renetta</t>
  </si>
  <si>
    <t>Gaines</t>
  </si>
  <si>
    <t>Barton Street</t>
  </si>
  <si>
    <t>Goodwick</t>
  </si>
  <si>
    <t>Dailey</t>
  </si>
  <si>
    <t>Barwick Road</t>
  </si>
  <si>
    <t>Andover</t>
  </si>
  <si>
    <t>Wyatt</t>
  </si>
  <si>
    <t>Engle</t>
  </si>
  <si>
    <t>Basil Street</t>
  </si>
  <si>
    <t>Wigston</t>
  </si>
  <si>
    <t>Myrta</t>
  </si>
  <si>
    <t>Payne</t>
  </si>
  <si>
    <t>Basing House</t>
  </si>
  <si>
    <t>Bude</t>
  </si>
  <si>
    <t>Dion</t>
  </si>
  <si>
    <t>Shields</t>
  </si>
  <si>
    <t>Basinghall Street</t>
  </si>
  <si>
    <t>Tadley</t>
  </si>
  <si>
    <t>Tarra</t>
  </si>
  <si>
    <t>Moyer</t>
  </si>
  <si>
    <t>Basketmakers' (no</t>
  </si>
  <si>
    <t>Alyce</t>
  </si>
  <si>
    <t>Bassingham Road</t>
  </si>
  <si>
    <t>Vallie</t>
  </si>
  <si>
    <t>Basswood Close</t>
  </si>
  <si>
    <t>Menai Bridge</t>
  </si>
  <si>
    <t>Dimple</t>
  </si>
  <si>
    <t>Batcup Terrace</t>
  </si>
  <si>
    <t>Wickford</t>
  </si>
  <si>
    <t>Alexander</t>
  </si>
  <si>
    <t>Cain</t>
  </si>
  <si>
    <t>Bath Close</t>
  </si>
  <si>
    <t>Dymock</t>
  </si>
  <si>
    <t>Brent</t>
  </si>
  <si>
    <t>Berg</t>
  </si>
  <si>
    <t>Bath Court</t>
  </si>
  <si>
    <t>Jaye</t>
  </si>
  <si>
    <t>Lynn</t>
  </si>
  <si>
    <t>Bath Dairy</t>
  </si>
  <si>
    <t>Ulverston</t>
  </si>
  <si>
    <t>Rubin</t>
  </si>
  <si>
    <t>Peters</t>
  </si>
  <si>
    <t>Bath Row</t>
  </si>
  <si>
    <t>Burnham-On-Crouch</t>
  </si>
  <si>
    <t>CO</t>
  </si>
  <si>
    <t>Willy</t>
  </si>
  <si>
    <t>Morgan</t>
  </si>
  <si>
    <t>Batten Cottages</t>
  </si>
  <si>
    <t>Nuneaton</t>
  </si>
  <si>
    <t>Tyree</t>
  </si>
  <si>
    <t>Holbrook</t>
  </si>
  <si>
    <t>Settle</t>
  </si>
  <si>
    <t>Catina</t>
  </si>
  <si>
    <t>Mccollum</t>
  </si>
  <si>
    <t>Battersea Church</t>
  </si>
  <si>
    <t>Olivia</t>
  </si>
  <si>
    <t>Bingham</t>
  </si>
  <si>
    <t>Bayford Mews</t>
  </si>
  <si>
    <t>Exmouth</t>
  </si>
  <si>
    <t>Brock</t>
  </si>
  <si>
    <t>Jordan</t>
  </si>
  <si>
    <t>Baynes Row</t>
  </si>
  <si>
    <t>Bures</t>
  </si>
  <si>
    <t>Mcallister</t>
  </si>
  <si>
    <t>Beanacre Close</t>
  </si>
  <si>
    <t>Worcester Park</t>
  </si>
  <si>
    <t>Keith</t>
  </si>
  <si>
    <t>Dunbar</t>
  </si>
  <si>
    <t>Bearbinder Lane</t>
  </si>
  <si>
    <t>Callington</t>
  </si>
  <si>
    <t>Keven</t>
  </si>
  <si>
    <t>Keen</t>
  </si>
  <si>
    <t>Bearstead Rise</t>
  </si>
  <si>
    <t>Joyce</t>
  </si>
  <si>
    <t>Williams</t>
  </si>
  <si>
    <t>Beatrice Road</t>
  </si>
  <si>
    <t>Isle Of Colonsay</t>
  </si>
  <si>
    <t>Dulcie</t>
  </si>
  <si>
    <t>Schafer</t>
  </si>
  <si>
    <t>Beauchamp Close</t>
  </si>
  <si>
    <t>Saundersfoot</t>
  </si>
  <si>
    <t>Stafford</t>
  </si>
  <si>
    <t>Beaufort</t>
  </si>
  <si>
    <t>Torpoint</t>
  </si>
  <si>
    <t>Edison</t>
  </si>
  <si>
    <t>Blake</t>
  </si>
  <si>
    <t>Beaufort Drive</t>
  </si>
  <si>
    <t>Keswick</t>
  </si>
  <si>
    <t>Karima</t>
  </si>
  <si>
    <t>Parker</t>
  </si>
  <si>
    <t>Beaufort Gardens</t>
  </si>
  <si>
    <t>Anstruther</t>
  </si>
  <si>
    <t>DG</t>
  </si>
  <si>
    <t>Mimi</t>
  </si>
  <si>
    <t>Dove</t>
  </si>
  <si>
    <t>Cumnock</t>
  </si>
  <si>
    <t>Palmer</t>
  </si>
  <si>
    <t>Nicholson</t>
  </si>
  <si>
    <t>Beaufort Wharf</t>
  </si>
  <si>
    <t>Arlesey</t>
  </si>
  <si>
    <t>KA</t>
  </si>
  <si>
    <t>Jadwiga</t>
  </si>
  <si>
    <t>Beaumaris Green</t>
  </si>
  <si>
    <t>Seaford</t>
  </si>
  <si>
    <t>Alonzo</t>
  </si>
  <si>
    <t>Lockett</t>
  </si>
  <si>
    <t>Beaumont Avenue</t>
  </si>
  <si>
    <t>Isle Of Iona</t>
  </si>
  <si>
    <t>Dong</t>
  </si>
  <si>
    <t>Irving</t>
  </si>
  <si>
    <t>Beauvoir Terrace</t>
  </si>
  <si>
    <t>Woking</t>
  </si>
  <si>
    <t>Dave</t>
  </si>
  <si>
    <t>Coates</t>
  </si>
  <si>
    <t>Beaver Close</t>
  </si>
  <si>
    <t>Stowmarket</t>
  </si>
  <si>
    <t>Lenny</t>
  </si>
  <si>
    <t>Tipton</t>
  </si>
  <si>
    <t>Beckenham Place</t>
  </si>
  <si>
    <t>Burnette</t>
  </si>
  <si>
    <t>Becket Close</t>
  </si>
  <si>
    <t>Sevenoaks</t>
  </si>
  <si>
    <t>Eugenie</t>
  </si>
  <si>
    <t>Duran</t>
  </si>
  <si>
    <t>St. Austell</t>
  </si>
  <si>
    <t>Santos</t>
  </si>
  <si>
    <t>Beckway Street</t>
  </si>
  <si>
    <t>East Molesey</t>
  </si>
  <si>
    <t>Nella</t>
  </si>
  <si>
    <t>Kiser</t>
  </si>
  <si>
    <t>Beclands Road</t>
  </si>
  <si>
    <t>Janelle</t>
  </si>
  <si>
    <t>Carlton</t>
  </si>
  <si>
    <t>Bedford Hill</t>
  </si>
  <si>
    <t>Broseley</t>
  </si>
  <si>
    <t>HR</t>
  </si>
  <si>
    <t>Dante</t>
  </si>
  <si>
    <t>Bedford Place</t>
  </si>
  <si>
    <t>Connie</t>
  </si>
  <si>
    <t>Golden</t>
  </si>
  <si>
    <t>Bedford Row</t>
  </si>
  <si>
    <t>Bridge Of Orchy</t>
  </si>
  <si>
    <t>Taylor</t>
  </si>
  <si>
    <t>Tobin</t>
  </si>
  <si>
    <t>Beech Hall</t>
  </si>
  <si>
    <t>Brighouse</t>
  </si>
  <si>
    <t>YO</t>
  </si>
  <si>
    <t>Abel</t>
  </si>
  <si>
    <t>Cordova</t>
  </si>
  <si>
    <t>Beechcroft Road</t>
  </si>
  <si>
    <t>Winchester</t>
  </si>
  <si>
    <t>Lunsford</t>
  </si>
  <si>
    <t>Beechvale Close</t>
  </si>
  <si>
    <t>Angelia</t>
  </si>
  <si>
    <t>Beecroft Road</t>
  </si>
  <si>
    <t>Abergele</t>
  </si>
  <si>
    <t>Vita</t>
  </si>
  <si>
    <t>Kenny</t>
  </si>
  <si>
    <t>Belgrave Cottages</t>
  </si>
  <si>
    <t>Minehead</t>
  </si>
  <si>
    <t>Graig</t>
  </si>
  <si>
    <t>Silva</t>
  </si>
  <si>
    <t>Belgrave Gardens</t>
  </si>
  <si>
    <t>Sidcup</t>
  </si>
  <si>
    <t>Nicole</t>
  </si>
  <si>
    <t>Bunch</t>
  </si>
  <si>
    <t>Belgrave Road</t>
  </si>
  <si>
    <t>Harrogate</t>
  </si>
  <si>
    <t>AL</t>
  </si>
  <si>
    <t>Salvatore</t>
  </si>
  <si>
    <t>Belgrove Houses</t>
  </si>
  <si>
    <t>Merrill</t>
  </si>
  <si>
    <t>Annabel</t>
  </si>
  <si>
    <t>Helms</t>
  </si>
  <si>
    <t>Bell Gardens</t>
  </si>
  <si>
    <t>Edgware</t>
  </si>
  <si>
    <t>Kip</t>
  </si>
  <si>
    <t>Jensen</t>
  </si>
  <si>
    <t>Bell Wharf</t>
  </si>
  <si>
    <t>Askam-In-Furness</t>
  </si>
  <si>
    <t>OL</t>
  </si>
  <si>
    <t>Ellena</t>
  </si>
  <si>
    <t>Mckenna</t>
  </si>
  <si>
    <t>Bell Yard</t>
  </si>
  <si>
    <t>Barrow-Upon-Humber</t>
  </si>
  <si>
    <t>S</t>
  </si>
  <si>
    <t>Jada</t>
  </si>
  <si>
    <t>Bellair</t>
  </si>
  <si>
    <t>Forest Row</t>
  </si>
  <si>
    <t>Dannie</t>
  </si>
  <si>
    <t>Tuttle</t>
  </si>
  <si>
    <t>Bellendon Road</t>
  </si>
  <si>
    <t>Lovell</t>
  </si>
  <si>
    <t>Bellendon Villas</t>
  </si>
  <si>
    <t>Banff</t>
  </si>
  <si>
    <t>Santo</t>
  </si>
  <si>
    <t>Goodrich</t>
  </si>
  <si>
    <t>Bellevue Mews</t>
  </si>
  <si>
    <t>Teddy</t>
  </si>
  <si>
    <t>Ambrose</t>
  </si>
  <si>
    <t>Bellevue Road</t>
  </si>
  <si>
    <t>Sherman</t>
  </si>
  <si>
    <t>Duffy</t>
  </si>
  <si>
    <t>Bellgate Mews</t>
  </si>
  <si>
    <t>Didcot</t>
  </si>
  <si>
    <t>Bebe</t>
  </si>
  <si>
    <t>Edwards</t>
  </si>
  <si>
    <t>Bellina Mews</t>
  </si>
  <si>
    <t>Acharacle</t>
  </si>
  <si>
    <t>BB</t>
  </si>
  <si>
    <t>Remona</t>
  </si>
  <si>
    <t>Munson</t>
  </si>
  <si>
    <t>Belltrees Grove</t>
  </si>
  <si>
    <t>Camborne</t>
  </si>
  <si>
    <t>SN</t>
  </si>
  <si>
    <t>Summer</t>
  </si>
  <si>
    <t>Faulk</t>
  </si>
  <si>
    <t>Wrexham</t>
  </si>
  <si>
    <t>Bunny</t>
  </si>
  <si>
    <t>Nguyen</t>
  </si>
  <si>
    <t>Belmont Grove</t>
  </si>
  <si>
    <t>Kilbirnie</t>
  </si>
  <si>
    <t>Una</t>
  </si>
  <si>
    <t>Crowe</t>
  </si>
  <si>
    <t>Belmore Lane</t>
  </si>
  <si>
    <t>Witham</t>
  </si>
  <si>
    <t>Jonelle</t>
  </si>
  <si>
    <t>Dahl</t>
  </si>
  <si>
    <t>Belsize Crescent</t>
  </si>
  <si>
    <t>Isaias</t>
  </si>
  <si>
    <t>Belvedere Court</t>
  </si>
  <si>
    <t>Ernie</t>
  </si>
  <si>
    <t>Burris</t>
  </si>
  <si>
    <t>Belvedere Grove</t>
  </si>
  <si>
    <t>Jarrett</t>
  </si>
  <si>
    <t>Belvedere Rd</t>
  </si>
  <si>
    <t>New Tredegar</t>
  </si>
  <si>
    <t>Ivelisse</t>
  </si>
  <si>
    <t>Belvidere Pl</t>
  </si>
  <si>
    <t>Queenborough</t>
  </si>
  <si>
    <t>Domenic</t>
  </si>
  <si>
    <t>Pace</t>
  </si>
  <si>
    <t>Bemerton Terrace</t>
  </si>
  <si>
    <t>Henley-On-Thames</t>
  </si>
  <si>
    <t>Molly</t>
  </si>
  <si>
    <t>Ben Jonson</t>
  </si>
  <si>
    <t>Lisburn</t>
  </si>
  <si>
    <t>Peg</t>
  </si>
  <si>
    <t>Brewster</t>
  </si>
  <si>
    <t>Bendmore Avenue</t>
  </si>
  <si>
    <t>Merseyside</t>
  </si>
  <si>
    <t>Yuk</t>
  </si>
  <si>
    <t>Potts</t>
  </si>
  <si>
    <t>Benhams Place</t>
  </si>
  <si>
    <t>Milnthorpe</t>
  </si>
  <si>
    <t>Julieta</t>
  </si>
  <si>
    <t>Benhill Road</t>
  </si>
  <si>
    <t>Clacton-On-Sea</t>
  </si>
  <si>
    <t>Ranae</t>
  </si>
  <si>
    <t>Maddox</t>
  </si>
  <si>
    <t>Benjamin Close</t>
  </si>
  <si>
    <t>Wembley</t>
  </si>
  <si>
    <t>Diedre</t>
  </si>
  <si>
    <t>Curran</t>
  </si>
  <si>
    <t>Bennets Court</t>
  </si>
  <si>
    <t>Treorchy</t>
  </si>
  <si>
    <t>Smallwood</t>
  </si>
  <si>
    <t>Bennets Place</t>
  </si>
  <si>
    <t>Kirkwall</t>
  </si>
  <si>
    <t>Yahaira</t>
  </si>
  <si>
    <t>Deleon</t>
  </si>
  <si>
    <t>Bennett Park</t>
  </si>
  <si>
    <t>Stevenston</t>
  </si>
  <si>
    <t>Astrid</t>
  </si>
  <si>
    <t>Beltran</t>
  </si>
  <si>
    <t>Bennett Road</t>
  </si>
  <si>
    <t>Phyliss</t>
  </si>
  <si>
    <t>Bland</t>
  </si>
  <si>
    <t>Bentinck Mews</t>
  </si>
  <si>
    <t>Bewdley</t>
  </si>
  <si>
    <t>HU</t>
  </si>
  <si>
    <t>Minh</t>
  </si>
  <si>
    <t>Carpenter</t>
  </si>
  <si>
    <t>Bentons Lane</t>
  </si>
  <si>
    <t>Pablo</t>
  </si>
  <si>
    <t>Stanley</t>
  </si>
  <si>
    <t>Benworth Street</t>
  </si>
  <si>
    <t>Burntisland</t>
  </si>
  <si>
    <t>Margurite</t>
  </si>
  <si>
    <t>Lyles</t>
  </si>
  <si>
    <t>Beresford Terrace</t>
  </si>
  <si>
    <t>Drucilla</t>
  </si>
  <si>
    <t>Beck</t>
  </si>
  <si>
    <t>Berkley Square</t>
  </si>
  <si>
    <t>Toby</t>
  </si>
  <si>
    <t>Coon</t>
  </si>
  <si>
    <t>Bermans Way</t>
  </si>
  <si>
    <t>Tapia</t>
  </si>
  <si>
    <t>Bermondsey Buildings</t>
  </si>
  <si>
    <t>Shanklin</t>
  </si>
  <si>
    <t>Charita</t>
  </si>
  <si>
    <t>Bermondsey Trading</t>
  </si>
  <si>
    <t>Carrickfergus</t>
  </si>
  <si>
    <t>Nathaniel</t>
  </si>
  <si>
    <t>Arrington</t>
  </si>
  <si>
    <t>Bermuda Street</t>
  </si>
  <si>
    <t>Gravesend</t>
  </si>
  <si>
    <t>NG</t>
  </si>
  <si>
    <t>Shiela</t>
  </si>
  <si>
    <t>Paulson</t>
  </si>
  <si>
    <t>Bernard Street</t>
  </si>
  <si>
    <t>Latonia</t>
  </si>
  <si>
    <t>Jacob</t>
  </si>
  <si>
    <t>Berners Mews</t>
  </si>
  <si>
    <t>Cornhill-On-Tweed</t>
  </si>
  <si>
    <t>Sophie</t>
  </si>
  <si>
    <t>Leblanc</t>
  </si>
  <si>
    <t>Berners Place</t>
  </si>
  <si>
    <t>Retford</t>
  </si>
  <si>
    <t>Hatfield</t>
  </si>
  <si>
    <t>Berry Place</t>
  </si>
  <si>
    <t>St. Ives</t>
  </si>
  <si>
    <t>Chris</t>
  </si>
  <si>
    <t>Crawford</t>
  </si>
  <si>
    <t>Berthon Street</t>
  </si>
  <si>
    <t>Cupar</t>
  </si>
  <si>
    <t>Maira</t>
  </si>
  <si>
    <t>Snider</t>
  </si>
  <si>
    <t>Berthons Gdns</t>
  </si>
  <si>
    <t>Maryport</t>
  </si>
  <si>
    <t>Griggs</t>
  </si>
  <si>
    <t>Bertram Street</t>
  </si>
  <si>
    <t>Romford</t>
  </si>
  <si>
    <t>Yong</t>
  </si>
  <si>
    <t>Singleton</t>
  </si>
  <si>
    <t>Beryl Road</t>
  </si>
  <si>
    <t>Montacute</t>
  </si>
  <si>
    <t>Brendan</t>
  </si>
  <si>
    <t>Jacobs</t>
  </si>
  <si>
    <t>Besant Road</t>
  </si>
  <si>
    <t>Pembroke Dock</t>
  </si>
  <si>
    <t>Wilburn</t>
  </si>
  <si>
    <t>Besant Way</t>
  </si>
  <si>
    <t>Chester Le Street</t>
  </si>
  <si>
    <t>Elijah</t>
  </si>
  <si>
    <t>Salinas</t>
  </si>
  <si>
    <t>Penarth</t>
  </si>
  <si>
    <t>Jesusita</t>
  </si>
  <si>
    <t>Sutherland</t>
  </si>
  <si>
    <t>Besley Street</t>
  </si>
  <si>
    <t>Arbroath</t>
  </si>
  <si>
    <t>Bessborough Gardens</t>
  </si>
  <si>
    <t>Haltwhistle</t>
  </si>
  <si>
    <t>Roger</t>
  </si>
  <si>
    <t>Seymour</t>
  </si>
  <si>
    <t>Beswick Mews</t>
  </si>
  <si>
    <t>Matlock</t>
  </si>
  <si>
    <t>Eleonore</t>
  </si>
  <si>
    <t>Small</t>
  </si>
  <si>
    <t>Betstyle Road</t>
  </si>
  <si>
    <t>Sturminster Newton</t>
  </si>
  <si>
    <t>Warner</t>
  </si>
  <si>
    <t>Bettridge Road</t>
  </si>
  <si>
    <t>Munlochy</t>
  </si>
  <si>
    <t>Beulah Hill</t>
  </si>
  <si>
    <t>Edward</t>
  </si>
  <si>
    <t>Contreras</t>
  </si>
  <si>
    <t>Beulah Place</t>
  </si>
  <si>
    <t>Terrell</t>
  </si>
  <si>
    <t>Triplett</t>
  </si>
  <si>
    <t>Bevan Road</t>
  </si>
  <si>
    <t>Shalanda</t>
  </si>
  <si>
    <t>Donahue</t>
  </si>
  <si>
    <t>Bevan Street</t>
  </si>
  <si>
    <t>Llanerchymedd</t>
  </si>
  <si>
    <t>Alleen</t>
  </si>
  <si>
    <t>Lim</t>
  </si>
  <si>
    <t>Beverley Gardens</t>
  </si>
  <si>
    <t>Bicester</t>
  </si>
  <si>
    <t>Gena</t>
  </si>
  <si>
    <t>Pena</t>
  </si>
  <si>
    <t>Bevin Close</t>
  </si>
  <si>
    <t>Aberdare</t>
  </si>
  <si>
    <t>WD</t>
  </si>
  <si>
    <t>Xuan</t>
  </si>
  <si>
    <t>Tatum</t>
  </si>
  <si>
    <t>Bevis Marks</t>
  </si>
  <si>
    <t>Gordon</t>
  </si>
  <si>
    <t>Maurice</t>
  </si>
  <si>
    <t>Winston</t>
  </si>
  <si>
    <t>Bewdley Street</t>
  </si>
  <si>
    <t>Surrey</t>
  </si>
  <si>
    <t>Geraldo</t>
  </si>
  <si>
    <t>Barrow</t>
  </si>
  <si>
    <t>Lorenza</t>
  </si>
  <si>
    <t>House</t>
  </si>
  <si>
    <t>Bickley Road</t>
  </si>
  <si>
    <t>North Humberside</t>
  </si>
  <si>
    <t>Athena</t>
  </si>
  <si>
    <t>Watkins</t>
  </si>
  <si>
    <t>Bickley Row</t>
  </si>
  <si>
    <t>Wallace</t>
  </si>
  <si>
    <t>Wade</t>
  </si>
  <si>
    <t>Biggin Hill</t>
  </si>
  <si>
    <t>Huntly</t>
  </si>
  <si>
    <t>Cherryl</t>
  </si>
  <si>
    <t>Bignold Road</t>
  </si>
  <si>
    <t>Norman</t>
  </si>
  <si>
    <t>Moses</t>
  </si>
  <si>
    <t>Bingham Street</t>
  </si>
  <si>
    <t>Bampton</t>
  </si>
  <si>
    <t>Virgina</t>
  </si>
  <si>
    <t>Clay</t>
  </si>
  <si>
    <t>Bircham Path</t>
  </si>
  <si>
    <t>Byron</t>
  </si>
  <si>
    <t>Molina</t>
  </si>
  <si>
    <t>Birchen Close</t>
  </si>
  <si>
    <t>Adalberto</t>
  </si>
  <si>
    <t>Blevins</t>
  </si>
  <si>
    <t>Birches</t>
  </si>
  <si>
    <t>Chinnor</t>
  </si>
  <si>
    <t>Katheleen</t>
  </si>
  <si>
    <t>Franks</t>
  </si>
  <si>
    <t>Birchfield Terrace</t>
  </si>
  <si>
    <t>Pontyclun</t>
  </si>
  <si>
    <t>Muoi</t>
  </si>
  <si>
    <t>Jeffries</t>
  </si>
  <si>
    <t>Birkbeck Place</t>
  </si>
  <si>
    <t>Fuller</t>
  </si>
  <si>
    <t>Dirk</t>
  </si>
  <si>
    <t>Dorsey</t>
  </si>
  <si>
    <t>Birkbeck Terrace</t>
  </si>
  <si>
    <t>Nakita</t>
  </si>
  <si>
    <t>Willard</t>
  </si>
  <si>
    <t>Birkenhead Street</t>
  </si>
  <si>
    <t>Kayleigh</t>
  </si>
  <si>
    <t>Stevens</t>
  </si>
  <si>
    <t>Birse Crescent</t>
  </si>
  <si>
    <t>Llanelli</t>
  </si>
  <si>
    <t>Lashay</t>
  </si>
  <si>
    <t>Whaley</t>
  </si>
  <si>
    <t>Bisham Gardens</t>
  </si>
  <si>
    <t>Ferndown</t>
  </si>
  <si>
    <t>Lona</t>
  </si>
  <si>
    <t>Chavez</t>
  </si>
  <si>
    <t>Bishops Court</t>
  </si>
  <si>
    <t>Avon</t>
  </si>
  <si>
    <t>Fenton</t>
  </si>
  <si>
    <t>Bishops Head</t>
  </si>
  <si>
    <t>Dumbarton</t>
  </si>
  <si>
    <t>Tammara</t>
  </si>
  <si>
    <t>Graham</t>
  </si>
  <si>
    <t>Bishops Mews</t>
  </si>
  <si>
    <t>Clevedon</t>
  </si>
  <si>
    <t>Verdell</t>
  </si>
  <si>
    <t>Bishopsgate Buildings</t>
  </si>
  <si>
    <t>Fatima</t>
  </si>
  <si>
    <t>Sargent</t>
  </si>
  <si>
    <t>Bittacy Road</t>
  </si>
  <si>
    <t>Saxmundham</t>
  </si>
  <si>
    <t>Bowen</t>
  </si>
  <si>
    <t>Bittern Place</t>
  </si>
  <si>
    <t>Amersham</t>
  </si>
  <si>
    <t>LA</t>
  </si>
  <si>
    <t>Carmelo</t>
  </si>
  <si>
    <t>Bix Court</t>
  </si>
  <si>
    <t>Madalene</t>
  </si>
  <si>
    <t>Villalobos</t>
  </si>
  <si>
    <t>Black Eagle</t>
  </si>
  <si>
    <t>Mexborough</t>
  </si>
  <si>
    <t>Michelina</t>
  </si>
  <si>
    <t>Cleveland</t>
  </si>
  <si>
    <t>Black Moor</t>
  </si>
  <si>
    <t>Annan</t>
  </si>
  <si>
    <t>SP</t>
  </si>
  <si>
    <t>Cristie</t>
  </si>
  <si>
    <t>Rodriguez</t>
  </si>
  <si>
    <t>Keighley</t>
  </si>
  <si>
    <t>Craig</t>
  </si>
  <si>
    <t>Kirkpatrick</t>
  </si>
  <si>
    <t>Black Prince</t>
  </si>
  <si>
    <t>Warwick</t>
  </si>
  <si>
    <t>Jimmie</t>
  </si>
  <si>
    <t>Blackheath Rise</t>
  </si>
  <si>
    <t>Hebden Bridge</t>
  </si>
  <si>
    <t>Danilo</t>
  </si>
  <si>
    <t>Biggs</t>
  </si>
  <si>
    <t>Leek</t>
  </si>
  <si>
    <t>Refugio</t>
  </si>
  <si>
    <t>Waldron</t>
  </si>
  <si>
    <t>Blackhorse Place</t>
  </si>
  <si>
    <t>Dunstable</t>
  </si>
  <si>
    <t>Mendez</t>
  </si>
  <si>
    <t>Blackhorse Road</t>
  </si>
  <si>
    <t>Llanfairfechan</t>
  </si>
  <si>
    <t>Numbers</t>
  </si>
  <si>
    <t>Giles</t>
  </si>
  <si>
    <t>Blackhorse Square</t>
  </si>
  <si>
    <t>Newton Aycliffe</t>
  </si>
  <si>
    <t>Raymundo</t>
  </si>
  <si>
    <t>Purvis</t>
  </si>
  <si>
    <t>Blackmans Court</t>
  </si>
  <si>
    <t>Cromarty</t>
  </si>
  <si>
    <t>William</t>
  </si>
  <si>
    <t>Sims</t>
  </si>
  <si>
    <t>Blackman's CRT</t>
  </si>
  <si>
    <t>Gregory</t>
  </si>
  <si>
    <t>Blackpool Road</t>
  </si>
  <si>
    <t>Yael</t>
  </si>
  <si>
    <t>Bright</t>
  </si>
  <si>
    <t>Blackstone Villas</t>
  </si>
  <si>
    <t>West Glamorgan</t>
  </si>
  <si>
    <t>Faustino</t>
  </si>
  <si>
    <t>Perkins</t>
  </si>
  <si>
    <t>Blackwall Way</t>
  </si>
  <si>
    <t>Morecambe</t>
  </si>
  <si>
    <t>Childs</t>
  </si>
  <si>
    <t>Blade Mews</t>
  </si>
  <si>
    <t>Wiley</t>
  </si>
  <si>
    <t>Hyatt</t>
  </si>
  <si>
    <t>Blagdens Close</t>
  </si>
  <si>
    <t>Poulton-Le-Fylde</t>
  </si>
  <si>
    <t>Chadwick</t>
  </si>
  <si>
    <t>Hilton</t>
  </si>
  <si>
    <t>MAL;E</t>
  </si>
  <si>
    <t>Blair Street</t>
  </si>
  <si>
    <t>Corby</t>
  </si>
  <si>
    <t>Eladia</t>
  </si>
  <si>
    <t>Addison</t>
  </si>
  <si>
    <t>Blake Close</t>
  </si>
  <si>
    <t>Weston-Super-Mare</t>
  </si>
  <si>
    <t>Lorilee</t>
  </si>
  <si>
    <t>Mcintyre</t>
  </si>
  <si>
    <t>Blake Hall</t>
  </si>
  <si>
    <t>Okehampton</t>
  </si>
  <si>
    <t>Nickolas</t>
  </si>
  <si>
    <t>Goss</t>
  </si>
  <si>
    <t>Blake Road</t>
  </si>
  <si>
    <t>Leighton Buzzard</t>
  </si>
  <si>
    <t>Darryl</t>
  </si>
  <si>
    <t>Cervantes</t>
  </si>
  <si>
    <t>Blakeney Close</t>
  </si>
  <si>
    <t>Perry</t>
  </si>
  <si>
    <t>Ash</t>
  </si>
  <si>
    <t>Blanchard Close</t>
  </si>
  <si>
    <t>Southsea</t>
  </si>
  <si>
    <t>Eunice</t>
  </si>
  <si>
    <t>Rhodes</t>
  </si>
  <si>
    <t>Bland Avenue</t>
  </si>
  <si>
    <t>Blyth</t>
  </si>
  <si>
    <t>Russ</t>
  </si>
  <si>
    <t>Skinner</t>
  </si>
  <si>
    <t>Blandford Close</t>
  </si>
  <si>
    <t>Bognor Regis</t>
  </si>
  <si>
    <t>PL</t>
  </si>
  <si>
    <t>Sue</t>
  </si>
  <si>
    <t>Banks</t>
  </si>
  <si>
    <t>Hawick</t>
  </si>
  <si>
    <t>Jed</t>
  </si>
  <si>
    <t>Friedman</t>
  </si>
  <si>
    <t>Northwood</t>
  </si>
  <si>
    <t>Gale</t>
  </si>
  <si>
    <t>Cardenas</t>
  </si>
  <si>
    <t>Blantyre Street</t>
  </si>
  <si>
    <t>Troon</t>
  </si>
  <si>
    <t>Bliss</t>
  </si>
  <si>
    <t>Blenheim Grove</t>
  </si>
  <si>
    <t>Colne</t>
  </si>
  <si>
    <t>Ruben</t>
  </si>
  <si>
    <t>Delsie</t>
  </si>
  <si>
    <t>Rosales</t>
  </si>
  <si>
    <t>Blenheim Mews</t>
  </si>
  <si>
    <t>Alexis</t>
  </si>
  <si>
    <t>Velez</t>
  </si>
  <si>
    <t>Blenheim Passage</t>
  </si>
  <si>
    <t>Kinbrace</t>
  </si>
  <si>
    <t>Diggs</t>
  </si>
  <si>
    <t>Blenheim Shopping</t>
  </si>
  <si>
    <t>Arrochar</t>
  </si>
  <si>
    <t>Patricia</t>
  </si>
  <si>
    <t>Lazaro</t>
  </si>
  <si>
    <t>Lee</t>
  </si>
  <si>
    <t>Blenhiem Lodge</t>
  </si>
  <si>
    <t>Fischer</t>
  </si>
  <si>
    <t>Blenhiem Villas</t>
  </si>
  <si>
    <t>Henley-In-Arden</t>
  </si>
  <si>
    <t>Dakota</t>
  </si>
  <si>
    <t>Cabrera</t>
  </si>
  <si>
    <t>Bloomfield Road</t>
  </si>
  <si>
    <t>Blaenau Ffestiniog</t>
  </si>
  <si>
    <t>Vince</t>
  </si>
  <si>
    <t>Bledsoe</t>
  </si>
  <si>
    <t>Forfar</t>
  </si>
  <si>
    <t>Pool</t>
  </si>
  <si>
    <t>Larkhall</t>
  </si>
  <si>
    <t>Lexie</t>
  </si>
  <si>
    <t>Holder</t>
  </si>
  <si>
    <t>Blossom ClOSE</t>
  </si>
  <si>
    <t>Aboyne</t>
  </si>
  <si>
    <t>OX</t>
  </si>
  <si>
    <t>Lord</t>
  </si>
  <si>
    <t>Blossom Inn</t>
  </si>
  <si>
    <t>Llanbrynmair</t>
  </si>
  <si>
    <t>January</t>
  </si>
  <si>
    <t>Lassiter</t>
  </si>
  <si>
    <t>Bloxam Gardens</t>
  </si>
  <si>
    <t>Sawbridgeworth</t>
  </si>
  <si>
    <t>Carey</t>
  </si>
  <si>
    <t>Mayer</t>
  </si>
  <si>
    <t>Blucher Street</t>
  </si>
  <si>
    <t>Thurso</t>
  </si>
  <si>
    <t>Lanny</t>
  </si>
  <si>
    <t>Stephens</t>
  </si>
  <si>
    <t>Blue Anchor</t>
  </si>
  <si>
    <t>Ashby-De-La-Zouch</t>
  </si>
  <si>
    <t>SL</t>
  </si>
  <si>
    <t>Delores</t>
  </si>
  <si>
    <t>Blue Cross</t>
  </si>
  <si>
    <t>Bishop Auckland</t>
  </si>
  <si>
    <t>CT</t>
  </si>
  <si>
    <t>Keila</t>
  </si>
  <si>
    <t>Correa</t>
  </si>
  <si>
    <t>Blue Lion</t>
  </si>
  <si>
    <t>Kingsbridge</t>
  </si>
  <si>
    <t>Chase</t>
  </si>
  <si>
    <t>Bluecross Street</t>
  </si>
  <si>
    <t>Isle Of Jura</t>
  </si>
  <si>
    <t>Katy</t>
  </si>
  <si>
    <t>Stratton</t>
  </si>
  <si>
    <t>Blythe Hill</t>
  </si>
  <si>
    <t>Carly</t>
  </si>
  <si>
    <t>Currie</t>
  </si>
  <si>
    <t>Blythe Road</t>
  </si>
  <si>
    <t>Arletta</t>
  </si>
  <si>
    <t>Blythell Cottages</t>
  </si>
  <si>
    <t>Glastonbury</t>
  </si>
  <si>
    <t>Angeline</t>
  </si>
  <si>
    <t>Magee</t>
  </si>
  <si>
    <t>Bodley Manor</t>
  </si>
  <si>
    <t>Osvaldo</t>
  </si>
  <si>
    <t>Bodmin Street</t>
  </si>
  <si>
    <t>Roslin</t>
  </si>
  <si>
    <t>Trinity</t>
  </si>
  <si>
    <t>Pacheco</t>
  </si>
  <si>
    <t>Bolan Street</t>
  </si>
  <si>
    <t>Ballymoney</t>
  </si>
  <si>
    <t>Bold Place</t>
  </si>
  <si>
    <t>Natasha</t>
  </si>
  <si>
    <t>Bray</t>
  </si>
  <si>
    <t>Bolina Road</t>
  </si>
  <si>
    <t>Alderley Edge</t>
  </si>
  <si>
    <t>IP</t>
  </si>
  <si>
    <t>Myrna</t>
  </si>
  <si>
    <t>Spencer</t>
  </si>
  <si>
    <t>Bollo Lane</t>
  </si>
  <si>
    <t>Ima</t>
  </si>
  <si>
    <t>Bolney Gate</t>
  </si>
  <si>
    <t>Boncath</t>
  </si>
  <si>
    <t>Aaron</t>
  </si>
  <si>
    <t>Lehman</t>
  </si>
  <si>
    <t>Bolt Court</t>
  </si>
  <si>
    <t>Marlow</t>
  </si>
  <si>
    <t>Laird</t>
  </si>
  <si>
    <t>Bolton Cl</t>
  </si>
  <si>
    <t>Tricia</t>
  </si>
  <si>
    <t>Maxwell</t>
  </si>
  <si>
    <t>Bolwell Street</t>
  </si>
  <si>
    <t>Ilkley</t>
  </si>
  <si>
    <t>Elin</t>
  </si>
  <si>
    <t>Bon March</t>
  </si>
  <si>
    <t>Isle Of Rum</t>
  </si>
  <si>
    <t>Thomson</t>
  </si>
  <si>
    <t>Bonany Street</t>
  </si>
  <si>
    <t>Lilli</t>
  </si>
  <si>
    <t>Bond Place</t>
  </si>
  <si>
    <t>Royston</t>
  </si>
  <si>
    <t>Harley</t>
  </si>
  <si>
    <t>Bonding Yard</t>
  </si>
  <si>
    <t>Henlow</t>
  </si>
  <si>
    <t>Kathe</t>
  </si>
  <si>
    <t>Hatcher</t>
  </si>
  <si>
    <t>Bondway</t>
  </si>
  <si>
    <t>Rochford</t>
  </si>
  <si>
    <t>Madeleine</t>
  </si>
  <si>
    <t>Inman</t>
  </si>
  <si>
    <t>Bonsall Terrace</t>
  </si>
  <si>
    <t>Sowerby Bridge</t>
  </si>
  <si>
    <t>Pina</t>
  </si>
  <si>
    <t>Boot Street</t>
  </si>
  <si>
    <t>Arlyne</t>
  </si>
  <si>
    <t>Boothby Road</t>
  </si>
  <si>
    <t>Nu</t>
  </si>
  <si>
    <t>Latrina</t>
  </si>
  <si>
    <t>Simons</t>
  </si>
  <si>
    <t>Boreham Road</t>
  </si>
  <si>
    <t>Umberleigh</t>
  </si>
  <si>
    <t>Chara</t>
  </si>
  <si>
    <t>Coffman</t>
  </si>
  <si>
    <t>Borland Road</t>
  </si>
  <si>
    <t>Sheringham</t>
  </si>
  <si>
    <t>Ayako</t>
  </si>
  <si>
    <t>Quintero</t>
  </si>
  <si>
    <t>Bosbury Road</t>
  </si>
  <si>
    <t>Castle Cary</t>
  </si>
  <si>
    <t>Dreama</t>
  </si>
  <si>
    <t>Boss STREET</t>
  </si>
  <si>
    <t>Bostal Hill</t>
  </si>
  <si>
    <t>Lingfield</t>
  </si>
  <si>
    <t>Leighann</t>
  </si>
  <si>
    <t>Carson</t>
  </si>
  <si>
    <t>Bostock Street</t>
  </si>
  <si>
    <t>Godalming</t>
  </si>
  <si>
    <t>Neville</t>
  </si>
  <si>
    <t>Boston Gardens</t>
  </si>
  <si>
    <t>Elsy</t>
  </si>
  <si>
    <t>Brooks</t>
  </si>
  <si>
    <t>Boston Street</t>
  </si>
  <si>
    <t>Bangor</t>
  </si>
  <si>
    <t>Zada</t>
  </si>
  <si>
    <t>Enriquez</t>
  </si>
  <si>
    <t>Bostonthorpe Road</t>
  </si>
  <si>
    <t>Donald</t>
  </si>
  <si>
    <t>Wingate</t>
  </si>
  <si>
    <t>Iva</t>
  </si>
  <si>
    <t>Wright</t>
  </si>
  <si>
    <t>Boswell Street</t>
  </si>
  <si>
    <t>Chesterfield</t>
  </si>
  <si>
    <t>Isaac</t>
  </si>
  <si>
    <t>Darren</t>
  </si>
  <si>
    <t>Mercado</t>
  </si>
  <si>
    <t>Bosworth Road</t>
  </si>
  <si>
    <t>Charlie</t>
  </si>
  <si>
    <t>Bothwell Close</t>
  </si>
  <si>
    <t>Leisha</t>
  </si>
  <si>
    <t>Dugan</t>
  </si>
  <si>
    <t>Bourds Buildings</t>
  </si>
  <si>
    <t>Caldicot</t>
  </si>
  <si>
    <t>Orval</t>
  </si>
  <si>
    <t>Dick</t>
  </si>
  <si>
    <t>Bourne Estate</t>
  </si>
  <si>
    <t>West Molesey</t>
  </si>
  <si>
    <t>Octavia</t>
  </si>
  <si>
    <t>Hughes</t>
  </si>
  <si>
    <t>Bourne Place</t>
  </si>
  <si>
    <t>Annelle</t>
  </si>
  <si>
    <t>Campos</t>
  </si>
  <si>
    <t>Sammie</t>
  </si>
  <si>
    <t>Burch</t>
  </si>
  <si>
    <t>Bourne Terrace</t>
  </si>
  <si>
    <t>Brecon</t>
  </si>
  <si>
    <t>NN</t>
  </si>
  <si>
    <t>Amber</t>
  </si>
  <si>
    <t>Joyner</t>
  </si>
  <si>
    <t>Bournemouth Road</t>
  </si>
  <si>
    <t>Badminton</t>
  </si>
  <si>
    <t>Mario</t>
  </si>
  <si>
    <t>Segura</t>
  </si>
  <si>
    <t>Boutique Hall</t>
  </si>
  <si>
    <t>Eubanks</t>
  </si>
  <si>
    <t>Bow Common</t>
  </si>
  <si>
    <t>Cockermouth</t>
  </si>
  <si>
    <t>Weston</t>
  </si>
  <si>
    <t>Bow Court</t>
  </si>
  <si>
    <t>Loughborough</t>
  </si>
  <si>
    <t>Alishia</t>
  </si>
  <si>
    <t>Adams</t>
  </si>
  <si>
    <t>Bowater Place</t>
  </si>
  <si>
    <t>East Boldon</t>
  </si>
  <si>
    <t>Maggie</t>
  </si>
  <si>
    <t>Hinton</t>
  </si>
  <si>
    <t>Bowen Street</t>
  </si>
  <si>
    <t>Noble</t>
  </si>
  <si>
    <t>Bowl Court</t>
  </si>
  <si>
    <t>Dungannon</t>
  </si>
  <si>
    <t>Angel</t>
  </si>
  <si>
    <t>Moseley</t>
  </si>
  <si>
    <t>Bowyer Street</t>
  </si>
  <si>
    <t>Warminster</t>
  </si>
  <si>
    <t>Jon</t>
  </si>
  <si>
    <t>Louis</t>
  </si>
  <si>
    <t>Bowyers Street</t>
  </si>
  <si>
    <t>Ferryside</t>
  </si>
  <si>
    <t>Lilly</t>
  </si>
  <si>
    <t>Boxall Row</t>
  </si>
  <si>
    <t>Lyme Regis</t>
  </si>
  <si>
    <t>Margot</t>
  </si>
  <si>
    <t>Boxley Street</t>
  </si>
  <si>
    <t>Halstead</t>
  </si>
  <si>
    <t>Wen</t>
  </si>
  <si>
    <t>Boyce Way</t>
  </si>
  <si>
    <t>Ferryhill</t>
  </si>
  <si>
    <t>Keneth</t>
  </si>
  <si>
    <t>Mayo</t>
  </si>
  <si>
    <t>Boys Industrial</t>
  </si>
  <si>
    <t>Isle Of Coll</t>
  </si>
  <si>
    <t>Tanna</t>
  </si>
  <si>
    <t>Boys Refuge</t>
  </si>
  <si>
    <t>Beaumaris</t>
  </si>
  <si>
    <t>Fredia</t>
  </si>
  <si>
    <t>Owen</t>
  </si>
  <si>
    <t>Sherborne</t>
  </si>
  <si>
    <t>Reuben</t>
  </si>
  <si>
    <t>Mooney</t>
  </si>
  <si>
    <t>Brabant Road</t>
  </si>
  <si>
    <t>Bath</t>
  </si>
  <si>
    <t>RG</t>
  </si>
  <si>
    <t>Dallas</t>
  </si>
  <si>
    <t>Brabazon Street</t>
  </si>
  <si>
    <t>Leven</t>
  </si>
  <si>
    <t>Jennifer</t>
  </si>
  <si>
    <t>Gilliam</t>
  </si>
  <si>
    <t>Brabourne Grove</t>
  </si>
  <si>
    <t>Isle Of Skye</t>
  </si>
  <si>
    <t>Bracken Avenue</t>
  </si>
  <si>
    <t>Harland</t>
  </si>
  <si>
    <t>Brackendale</t>
  </si>
  <si>
    <t>Ira</t>
  </si>
  <si>
    <t>Souza</t>
  </si>
  <si>
    <t>Bradford Villas</t>
  </si>
  <si>
    <t>Duarte</t>
  </si>
  <si>
    <t>Brading Crescent</t>
  </si>
  <si>
    <t>Riding Mill</t>
  </si>
  <si>
    <t>Fumiko</t>
  </si>
  <si>
    <t>Dumas</t>
  </si>
  <si>
    <t>Bradmore Park</t>
  </si>
  <si>
    <t>Corbridge</t>
  </si>
  <si>
    <t>Homer</t>
  </si>
  <si>
    <t>Bradstock Road</t>
  </si>
  <si>
    <t>Bromyard</t>
  </si>
  <si>
    <t>Bruno</t>
  </si>
  <si>
    <t>Braeside Road</t>
  </si>
  <si>
    <t>Na</t>
  </si>
  <si>
    <t>Braid Avenue</t>
  </si>
  <si>
    <t>Canterbury</t>
  </si>
  <si>
    <t>Pat</t>
  </si>
  <si>
    <t>Pettit</t>
  </si>
  <si>
    <t>Brailsford Road</t>
  </si>
  <si>
    <t>Moffat</t>
  </si>
  <si>
    <t>Kraig</t>
  </si>
  <si>
    <t>Bramah Green</t>
  </si>
  <si>
    <t>Wilda</t>
  </si>
  <si>
    <t>Winkler</t>
  </si>
  <si>
    <t>Bramfield Road</t>
  </si>
  <si>
    <t>Olen</t>
  </si>
  <si>
    <t>Bramlands Close</t>
  </si>
  <si>
    <t>Insch</t>
  </si>
  <si>
    <t>Columbus</t>
  </si>
  <si>
    <t>Hogue</t>
  </si>
  <si>
    <t>Bramley Court</t>
  </si>
  <si>
    <t>Dronfield</t>
  </si>
  <si>
    <t>Bramley Terrace</t>
  </si>
  <si>
    <t>Forres</t>
  </si>
  <si>
    <t>Inocencia</t>
  </si>
  <si>
    <t>Johns</t>
  </si>
  <si>
    <t>Bramshot Ave</t>
  </si>
  <si>
    <t>Montgomery</t>
  </si>
  <si>
    <t>Vicente</t>
  </si>
  <si>
    <t>Branch Hill</t>
  </si>
  <si>
    <t>Ripon</t>
  </si>
  <si>
    <t>Nelda</t>
  </si>
  <si>
    <t>Medina</t>
  </si>
  <si>
    <t>Yarmouth</t>
  </si>
  <si>
    <t>Laureen</t>
  </si>
  <si>
    <t>Nichols</t>
  </si>
  <si>
    <t>Brandon Row</t>
  </si>
  <si>
    <t>Fairford</t>
  </si>
  <si>
    <t>Landon</t>
  </si>
  <si>
    <t>Estrada</t>
  </si>
  <si>
    <t>Branksome Road</t>
  </si>
  <si>
    <t>Ayr</t>
  </si>
  <si>
    <t>Ronnie</t>
  </si>
  <si>
    <t>Savage</t>
  </si>
  <si>
    <t>Brantwood Close</t>
  </si>
  <si>
    <t>Daugherty</t>
  </si>
  <si>
    <t>Brassey Road</t>
  </si>
  <si>
    <t>Leonardo</t>
  </si>
  <si>
    <t>Groves</t>
  </si>
  <si>
    <t>Brassey Square</t>
  </si>
  <si>
    <t>Lizabeth</t>
  </si>
  <si>
    <t>Brathway Road</t>
  </si>
  <si>
    <t>Oxfordshire</t>
  </si>
  <si>
    <t>Eldon</t>
  </si>
  <si>
    <t>Livingston</t>
  </si>
  <si>
    <t>Bray Drive</t>
  </si>
  <si>
    <t>Newbridge</t>
  </si>
  <si>
    <t>Sade</t>
  </si>
  <si>
    <t>Aragon</t>
  </si>
  <si>
    <t>Brayard Road</t>
  </si>
  <si>
    <t>Rosena</t>
  </si>
  <si>
    <t>Burgos</t>
  </si>
  <si>
    <t>Bream Close</t>
  </si>
  <si>
    <t>Bodorgan</t>
  </si>
  <si>
    <t>Cecilia</t>
  </si>
  <si>
    <t>Brechin Plc+F1570</t>
  </si>
  <si>
    <t>Rob</t>
  </si>
  <si>
    <t>Erickson</t>
  </si>
  <si>
    <t>Brecknock Street</t>
  </si>
  <si>
    <t>Rayleigh</t>
  </si>
  <si>
    <t>Francie</t>
  </si>
  <si>
    <t>Brent Terrace</t>
  </si>
  <si>
    <t>Stevenage</t>
  </si>
  <si>
    <t>Adelaida</t>
  </si>
  <si>
    <t>Walter</t>
  </si>
  <si>
    <t>Brent Way</t>
  </si>
  <si>
    <t>Masako</t>
  </si>
  <si>
    <t>Vera</t>
  </si>
  <si>
    <t>Brenthouse Road</t>
  </si>
  <si>
    <t>Leamington Spa</t>
  </si>
  <si>
    <t>Brande</t>
  </si>
  <si>
    <t>Doherty</t>
  </si>
  <si>
    <t>Brett Villas</t>
  </si>
  <si>
    <t>Llandrindod Wells</t>
  </si>
  <si>
    <t>Darron</t>
  </si>
  <si>
    <t>Brettenham Road</t>
  </si>
  <si>
    <t>Ellon</t>
  </si>
  <si>
    <t>Onita</t>
  </si>
  <si>
    <t>Sewell</t>
  </si>
  <si>
    <t>Brewers Lane</t>
  </si>
  <si>
    <t>West Calder</t>
  </si>
  <si>
    <t>Hayden</t>
  </si>
  <si>
    <t>Brewer's Quay</t>
  </si>
  <si>
    <t>Brewers Street</t>
  </si>
  <si>
    <t>Pulborough</t>
  </si>
  <si>
    <t>Levine</t>
  </si>
  <si>
    <t>Brewhouse Road</t>
  </si>
  <si>
    <t>Elliott</t>
  </si>
  <si>
    <t>Jenkins</t>
  </si>
  <si>
    <t>Wadebridge</t>
  </si>
  <si>
    <t>Jake</t>
  </si>
  <si>
    <t>Brewhouse Walk</t>
  </si>
  <si>
    <t>Bethanie</t>
  </si>
  <si>
    <t>Travis</t>
  </si>
  <si>
    <t>Brewhouse Yard</t>
  </si>
  <si>
    <t>Merry</t>
  </si>
  <si>
    <t>Rodney</t>
  </si>
  <si>
    <t>Rogers</t>
  </si>
  <si>
    <t>Brewster Road</t>
  </si>
  <si>
    <t>Lamar</t>
  </si>
  <si>
    <t>Pendleton</t>
  </si>
  <si>
    <t>Briary Close</t>
  </si>
  <si>
    <t>Portland</t>
  </si>
  <si>
    <t>Myron</t>
  </si>
  <si>
    <t>Briary Lane</t>
  </si>
  <si>
    <t>Bridge Close</t>
  </si>
  <si>
    <t>Lusk</t>
  </si>
  <si>
    <t>Bridge Lane</t>
  </si>
  <si>
    <t>Colchester</t>
  </si>
  <si>
    <t>Kathie</t>
  </si>
  <si>
    <t>Blackburn</t>
  </si>
  <si>
    <t>Bridge Place</t>
  </si>
  <si>
    <t>Maude</t>
  </si>
  <si>
    <t>Jefferson</t>
  </si>
  <si>
    <t>Bridgwater Road</t>
  </si>
  <si>
    <t>Bong</t>
  </si>
  <si>
    <t>Bridport Street</t>
  </si>
  <si>
    <t>Doune</t>
  </si>
  <si>
    <t>Wilkins</t>
  </si>
  <si>
    <t>Brierley Street</t>
  </si>
  <si>
    <t>Radstock</t>
  </si>
  <si>
    <t>Jordon</t>
  </si>
  <si>
    <t>Bright Terrace</t>
  </si>
  <si>
    <t>Fareham</t>
  </si>
  <si>
    <t>Sina</t>
  </si>
  <si>
    <t>Brightlingsea Place</t>
  </si>
  <si>
    <t>Brackley</t>
  </si>
  <si>
    <t>BH</t>
  </si>
  <si>
    <t>Carli</t>
  </si>
  <si>
    <t>Brightman Road</t>
  </si>
  <si>
    <t>Thames Ditton</t>
  </si>
  <si>
    <t>Christene</t>
  </si>
  <si>
    <t>Brighton Place</t>
  </si>
  <si>
    <t>Newhaven</t>
  </si>
  <si>
    <t>Theodore</t>
  </si>
  <si>
    <t>Brights Buildings</t>
  </si>
  <si>
    <t>Doyle</t>
  </si>
  <si>
    <t>Law</t>
  </si>
  <si>
    <t>Brill Crescent</t>
  </si>
  <si>
    <t>Chester</t>
  </si>
  <si>
    <t>Gorebridge</t>
  </si>
  <si>
    <t>Ty</t>
  </si>
  <si>
    <t>Rose</t>
  </si>
  <si>
    <t>Jarred</t>
  </si>
  <si>
    <t>Bean</t>
  </si>
  <si>
    <t>Brill Terrace</t>
  </si>
  <si>
    <t>Kristopher</t>
  </si>
  <si>
    <t>Richter</t>
  </si>
  <si>
    <t>Brinkburn Close</t>
  </si>
  <si>
    <t>Rolf</t>
  </si>
  <si>
    <t>Britannia Cottages</t>
  </si>
  <si>
    <t>Towcester</t>
  </si>
  <si>
    <t>Trula</t>
  </si>
  <si>
    <t>Lindsey</t>
  </si>
  <si>
    <t>Britannia Gardens</t>
  </si>
  <si>
    <t>Bridge Of Weir</t>
  </si>
  <si>
    <t>Connors</t>
  </si>
  <si>
    <t>Lincoln</t>
  </si>
  <si>
    <t>Deeanna</t>
  </si>
  <si>
    <t>Cross</t>
  </si>
  <si>
    <t>Britannia Walk</t>
  </si>
  <si>
    <t>Chippenham</t>
  </si>
  <si>
    <t>Melanie</t>
  </si>
  <si>
    <t>Leach</t>
  </si>
  <si>
    <t>Brixton Road</t>
  </si>
  <si>
    <t>Augustine</t>
  </si>
  <si>
    <t>Pitts</t>
  </si>
  <si>
    <t>Broadgates Road</t>
  </si>
  <si>
    <t>Fidel</t>
  </si>
  <si>
    <t>Crews</t>
  </si>
  <si>
    <t>Broadhead Strand</t>
  </si>
  <si>
    <t>Emery</t>
  </si>
  <si>
    <t>Land</t>
  </si>
  <si>
    <t>Broadlands Close</t>
  </si>
  <si>
    <t>Milltimber</t>
  </si>
  <si>
    <t>Kayleen</t>
  </si>
  <si>
    <t>Mueller</t>
  </si>
  <si>
    <t>Broadley Street</t>
  </si>
  <si>
    <t>New Quay</t>
  </si>
  <si>
    <t>Tony</t>
  </si>
  <si>
    <t>Broadwater Road</t>
  </si>
  <si>
    <t>Hexham</t>
  </si>
  <si>
    <t>Boris</t>
  </si>
  <si>
    <t>Vela</t>
  </si>
  <si>
    <t>Tavistock</t>
  </si>
  <si>
    <t>Rosalyn</t>
  </si>
  <si>
    <t>Oneill</t>
  </si>
  <si>
    <t>Broadway Court</t>
  </si>
  <si>
    <t>Rosario</t>
  </si>
  <si>
    <t>Broadwick Street</t>
  </si>
  <si>
    <t>Willie</t>
  </si>
  <si>
    <t>Maher</t>
  </si>
  <si>
    <t>Brockley Cottages</t>
  </si>
  <si>
    <t>Jacinto</t>
  </si>
  <si>
    <t>Brockley Cross</t>
  </si>
  <si>
    <t>Huddersfield</t>
  </si>
  <si>
    <t>Lucero</t>
  </si>
  <si>
    <t>Brockley Mews</t>
  </si>
  <si>
    <t>Helga</t>
  </si>
  <si>
    <t>Manning</t>
  </si>
  <si>
    <t>Brockwell Terrace</t>
  </si>
  <si>
    <t>Tarbert</t>
  </si>
  <si>
    <t>Carmine</t>
  </si>
  <si>
    <t>Broderick Road</t>
  </si>
  <si>
    <t>Henrietta</t>
  </si>
  <si>
    <t>Broker's Alley</t>
  </si>
  <si>
    <t>Leena</t>
  </si>
  <si>
    <t>Denton</t>
  </si>
  <si>
    <t>Brompton Arcade</t>
  </si>
  <si>
    <t>Warren</t>
  </si>
  <si>
    <t>Brompton Square</t>
  </si>
  <si>
    <t>Calne</t>
  </si>
  <si>
    <t>Violette</t>
  </si>
  <si>
    <t>Bullock</t>
  </si>
  <si>
    <t>Brompton Terrace</t>
  </si>
  <si>
    <t>Cleethorpes</t>
  </si>
  <si>
    <t>Meredith</t>
  </si>
  <si>
    <t>Dunham</t>
  </si>
  <si>
    <t>Brondesbury Mews</t>
  </si>
  <si>
    <t>Ardrossan</t>
  </si>
  <si>
    <t>DD</t>
  </si>
  <si>
    <t>Gilma</t>
  </si>
  <si>
    <t>Mckinnon</t>
  </si>
  <si>
    <t>Bronhill Terrace</t>
  </si>
  <si>
    <t>Petersfield</t>
  </si>
  <si>
    <t>Brad</t>
  </si>
  <si>
    <t>Richmond</t>
  </si>
  <si>
    <t>Bronti Close</t>
  </si>
  <si>
    <t>Chessington</t>
  </si>
  <si>
    <t>Cooley</t>
  </si>
  <si>
    <t>Brook Crescent</t>
  </si>
  <si>
    <t>Barnsley</t>
  </si>
  <si>
    <t>DN</t>
  </si>
  <si>
    <t>Iona</t>
  </si>
  <si>
    <t>Weaver</t>
  </si>
  <si>
    <t>Brookdale Road</t>
  </si>
  <si>
    <t>Lorenzo</t>
  </si>
  <si>
    <t>Brooke Road</t>
  </si>
  <si>
    <t>Redhill</t>
  </si>
  <si>
    <t>Oleary</t>
  </si>
  <si>
    <t>Brookland Garth</t>
  </si>
  <si>
    <t>Melrose</t>
  </si>
  <si>
    <t>Marsha</t>
  </si>
  <si>
    <t>Brookland Rise</t>
  </si>
  <si>
    <t>Cumbria</t>
  </si>
  <si>
    <t>Hill</t>
  </si>
  <si>
    <t>Brookland Villas</t>
  </si>
  <si>
    <t>Shefford</t>
  </si>
  <si>
    <t>Erin</t>
  </si>
  <si>
    <t>Bowles</t>
  </si>
  <si>
    <t>Brooklyn Avenue</t>
  </si>
  <si>
    <t>Canvey Island</t>
  </si>
  <si>
    <t>Greer</t>
  </si>
  <si>
    <t>Brooklyn Villas</t>
  </si>
  <si>
    <t>Reid</t>
  </si>
  <si>
    <t>Montoya</t>
  </si>
  <si>
    <t>Arisaig</t>
  </si>
  <si>
    <t>Herbert</t>
  </si>
  <si>
    <t>Pryor</t>
  </si>
  <si>
    <t>Brook's Mews</t>
  </si>
  <si>
    <t>Brittny</t>
  </si>
  <si>
    <t>Whitney</t>
  </si>
  <si>
    <t>Brook's Yard</t>
  </si>
  <si>
    <t>Mindrum</t>
  </si>
  <si>
    <t>Celestine</t>
  </si>
  <si>
    <t>Brookscroft Road</t>
  </si>
  <si>
    <t>South Molton</t>
  </si>
  <si>
    <t>Sheryll</t>
  </si>
  <si>
    <t>Wheeler</t>
  </si>
  <si>
    <t>Broomfield</t>
  </si>
  <si>
    <t>Cleator</t>
  </si>
  <si>
    <t>Florentino</t>
  </si>
  <si>
    <t>Woodson</t>
  </si>
  <si>
    <t>Broomsleigh Street</t>
  </si>
  <si>
    <t>Rupert</t>
  </si>
  <si>
    <t>Braun</t>
  </si>
  <si>
    <t>Broughton Road</t>
  </si>
  <si>
    <t>Hampshire</t>
  </si>
  <si>
    <t>Rufus</t>
  </si>
  <si>
    <t>Landry</t>
  </si>
  <si>
    <t>Brownfield Street</t>
  </si>
  <si>
    <t>Jerlene</t>
  </si>
  <si>
    <t>Haas</t>
  </si>
  <si>
    <t>Atherstone</t>
  </si>
  <si>
    <t>Jasmine</t>
  </si>
  <si>
    <t>Barron</t>
  </si>
  <si>
    <t>Browning Place</t>
  </si>
  <si>
    <t>Fleetwood</t>
  </si>
  <si>
    <t>Avery</t>
  </si>
  <si>
    <t>Carroll</t>
  </si>
  <si>
    <t>Browns Lane</t>
  </si>
  <si>
    <t>Crowthorne</t>
  </si>
  <si>
    <t>Donovan</t>
  </si>
  <si>
    <t>Browns Road</t>
  </si>
  <si>
    <t>Irvine</t>
  </si>
  <si>
    <t>Orlando</t>
  </si>
  <si>
    <t>Shelton</t>
  </si>
  <si>
    <t>Brunel Rd</t>
  </si>
  <si>
    <t>Gatwick</t>
  </si>
  <si>
    <t>Hunter</t>
  </si>
  <si>
    <t>Hubbard</t>
  </si>
  <si>
    <t>Hayle</t>
  </si>
  <si>
    <t>Donnie</t>
  </si>
  <si>
    <t>Langston</t>
  </si>
  <si>
    <t>Brunel Walk</t>
  </si>
  <si>
    <t>Milford</t>
  </si>
  <si>
    <t>Couch</t>
  </si>
  <si>
    <t>Brunner Close</t>
  </si>
  <si>
    <t>Orpington</t>
  </si>
  <si>
    <t>Renae</t>
  </si>
  <si>
    <t>Brunswick Crescent</t>
  </si>
  <si>
    <t>Dinah</t>
  </si>
  <si>
    <t>Dunlap</t>
  </si>
  <si>
    <t>Brunton Place</t>
  </si>
  <si>
    <t>Tyrone</t>
  </si>
  <si>
    <t>Brunton's Place</t>
  </si>
  <si>
    <t>Brian</t>
  </si>
  <si>
    <t>Lott</t>
  </si>
  <si>
    <t>Vogel</t>
  </si>
  <si>
    <t>Bruton Way</t>
  </si>
  <si>
    <t>Devin</t>
  </si>
  <si>
    <t>Forbes</t>
  </si>
  <si>
    <t>Bryant Street</t>
  </si>
  <si>
    <t>Carolyn</t>
  </si>
  <si>
    <t>Medrano</t>
  </si>
  <si>
    <t>Brycedale Crescent</t>
  </si>
  <si>
    <t>Lampeter</t>
  </si>
  <si>
    <t>Wilber</t>
  </si>
  <si>
    <t>Bower</t>
  </si>
  <si>
    <t>Leandra</t>
  </si>
  <si>
    <t>Bryn Towy</t>
  </si>
  <si>
    <t>Earlston</t>
  </si>
  <si>
    <t>Cathey</t>
  </si>
  <si>
    <t>Brynmaer Road</t>
  </si>
  <si>
    <t>Westbury-On-Severn</t>
  </si>
  <si>
    <t>Renaldo</t>
  </si>
  <si>
    <t>Bryony Road</t>
  </si>
  <si>
    <t>Accrington</t>
  </si>
  <si>
    <t>Carter</t>
  </si>
  <si>
    <t>Yeager</t>
  </si>
  <si>
    <t>Buccleugh Road</t>
  </si>
  <si>
    <t>Dickey</t>
  </si>
  <si>
    <t>Dorothea</t>
  </si>
  <si>
    <t>Sheridan</t>
  </si>
  <si>
    <t>Buckingham Avenue</t>
  </si>
  <si>
    <t>Angella</t>
  </si>
  <si>
    <t>Buckingham Market</t>
  </si>
  <si>
    <t>Shana</t>
  </si>
  <si>
    <t>Day</t>
  </si>
  <si>
    <t>Buckingham Palace</t>
  </si>
  <si>
    <t>Niesha</t>
  </si>
  <si>
    <t>Holliday</t>
  </si>
  <si>
    <t>Buckleigh Avenue</t>
  </si>
  <si>
    <t>Johana</t>
  </si>
  <si>
    <t>Buckley Road</t>
  </si>
  <si>
    <t>Laurene</t>
  </si>
  <si>
    <t>Buckton Street</t>
  </si>
  <si>
    <t>Knapp</t>
  </si>
  <si>
    <t>Budge Row</t>
  </si>
  <si>
    <t>Midlothian</t>
  </si>
  <si>
    <t>Vito</t>
  </si>
  <si>
    <t>Gomez</t>
  </si>
  <si>
    <t>Bulinga Street</t>
  </si>
  <si>
    <t>April</t>
  </si>
  <si>
    <t>Hunt</t>
  </si>
  <si>
    <t>Bull Inn</t>
  </si>
  <si>
    <t>Dromore</t>
  </si>
  <si>
    <t>Allen</t>
  </si>
  <si>
    <t>Bullens Road</t>
  </si>
  <si>
    <t>Elland</t>
  </si>
  <si>
    <t>Gary</t>
  </si>
  <si>
    <t>Debrah</t>
  </si>
  <si>
    <t>Bulling Court</t>
  </si>
  <si>
    <t>Edenbridge</t>
  </si>
  <si>
    <t>Jeannette</t>
  </si>
  <si>
    <t>Armstrong</t>
  </si>
  <si>
    <t>Bull's Head</t>
  </si>
  <si>
    <t>Hermina</t>
  </si>
  <si>
    <t>Vann</t>
  </si>
  <si>
    <t>Bulstrode Street</t>
  </si>
  <si>
    <t>Monmouth</t>
  </si>
  <si>
    <t>Bennie</t>
  </si>
  <si>
    <t>Dodd</t>
  </si>
  <si>
    <t>Burcham Street</t>
  </si>
  <si>
    <t>Hessle</t>
  </si>
  <si>
    <t>Chance</t>
  </si>
  <si>
    <t>Le</t>
  </si>
  <si>
    <t>Burden Street</t>
  </si>
  <si>
    <t>Aberdeenshire</t>
  </si>
  <si>
    <t>Turner</t>
  </si>
  <si>
    <t>Burdett Mews</t>
  </si>
  <si>
    <t>Dylan</t>
  </si>
  <si>
    <t>Burdett Place</t>
  </si>
  <si>
    <t>Emsworth</t>
  </si>
  <si>
    <t>Junko</t>
  </si>
  <si>
    <t>Bond</t>
  </si>
  <si>
    <t>Pathhead</t>
  </si>
  <si>
    <t>Castro</t>
  </si>
  <si>
    <t>Burford Gardens</t>
  </si>
  <si>
    <t>Stroud</t>
  </si>
  <si>
    <t>Theo</t>
  </si>
  <si>
    <t>Burford Walk</t>
  </si>
  <si>
    <t>Sudbury</t>
  </si>
  <si>
    <t>Dorian</t>
  </si>
  <si>
    <t>Burgers Place</t>
  </si>
  <si>
    <t>Keene</t>
  </si>
  <si>
    <t>Sandringham</t>
  </si>
  <si>
    <t>Kenisha</t>
  </si>
  <si>
    <t>Reeves</t>
  </si>
  <si>
    <t>Burghley Terrace</t>
  </si>
  <si>
    <t>Grover</t>
  </si>
  <si>
    <t>Corley</t>
  </si>
  <si>
    <t>Burland Road</t>
  </si>
  <si>
    <t>Danial</t>
  </si>
  <si>
    <t>Howell</t>
  </si>
  <si>
    <t>Burleigh Court</t>
  </si>
  <si>
    <t>Budleigh Salterton</t>
  </si>
  <si>
    <t>Joesph</t>
  </si>
  <si>
    <t>Childress</t>
  </si>
  <si>
    <t>Burleigh Parade</t>
  </si>
  <si>
    <t>Malpas</t>
  </si>
  <si>
    <t>Berenice</t>
  </si>
  <si>
    <t>Burlington Buildings</t>
  </si>
  <si>
    <t>Billingshurst</t>
  </si>
  <si>
    <t>TS</t>
  </si>
  <si>
    <t>Burlington Place</t>
  </si>
  <si>
    <t>Llangefni</t>
  </si>
  <si>
    <t>Delma</t>
  </si>
  <si>
    <t>Burnell Walk</t>
  </si>
  <si>
    <t>Crieff</t>
  </si>
  <si>
    <t>Rudy</t>
  </si>
  <si>
    <t>Burntwood Terrace</t>
  </si>
  <si>
    <t>Belford</t>
  </si>
  <si>
    <t>MK</t>
  </si>
  <si>
    <t>Marry</t>
  </si>
  <si>
    <t>Burrells Wharf</t>
  </si>
  <si>
    <t>Micki</t>
  </si>
  <si>
    <t>Mcginnis</t>
  </si>
  <si>
    <t>Burslem Street</t>
  </si>
  <si>
    <t>Lashaun</t>
  </si>
  <si>
    <t>Looney</t>
  </si>
  <si>
    <t>Burtts Wharf</t>
  </si>
  <si>
    <t>Northallerton</t>
  </si>
  <si>
    <t>Easley</t>
  </si>
  <si>
    <t>Bushey Down</t>
  </si>
  <si>
    <t>South Petherton</t>
  </si>
  <si>
    <t>Duane</t>
  </si>
  <si>
    <t>Vigil</t>
  </si>
  <si>
    <t>Bushey Hill</t>
  </si>
  <si>
    <t>Llanfairpwllgwyngyll</t>
  </si>
  <si>
    <t>Kristen</t>
  </si>
  <si>
    <t>Sweet</t>
  </si>
  <si>
    <t>Jame</t>
  </si>
  <si>
    <t>Gee</t>
  </si>
  <si>
    <t>Bushy Square</t>
  </si>
  <si>
    <t>Alberto</t>
  </si>
  <si>
    <t>George</t>
  </si>
  <si>
    <t>Butcher Road</t>
  </si>
  <si>
    <t>Deandra</t>
  </si>
  <si>
    <t>Butchers Lane</t>
  </si>
  <si>
    <t>Sandhurst</t>
  </si>
  <si>
    <t>Alex</t>
  </si>
  <si>
    <t>Flores</t>
  </si>
  <si>
    <t>Butchers Road</t>
  </si>
  <si>
    <t>Octavio</t>
  </si>
  <si>
    <t>Collins</t>
  </si>
  <si>
    <t>Butchers Row</t>
  </si>
  <si>
    <t>Bordon</t>
  </si>
  <si>
    <t>Butler Terrace</t>
  </si>
  <si>
    <t>Aughnacloy</t>
  </si>
  <si>
    <t>Mable</t>
  </si>
  <si>
    <t>Rankin</t>
  </si>
  <si>
    <t>Buttermere Close</t>
  </si>
  <si>
    <t>Walkerburn</t>
  </si>
  <si>
    <t>Ferdinand</t>
  </si>
  <si>
    <t>Crabtree</t>
  </si>
  <si>
    <t>Buxton Street</t>
  </si>
  <si>
    <t>Lochwinnoch</t>
  </si>
  <si>
    <t>Vannessa</t>
  </si>
  <si>
    <t>Mathis</t>
  </si>
  <si>
    <t>Byam Street</t>
  </si>
  <si>
    <t>Dollar</t>
  </si>
  <si>
    <t>Bywell Place</t>
  </si>
  <si>
    <t>SO</t>
  </si>
  <si>
    <t>Wagner</t>
  </si>
  <si>
    <t>Caddington Road</t>
  </si>
  <si>
    <t>Andera</t>
  </si>
  <si>
    <t>Barber</t>
  </si>
  <si>
    <t>Cage Lane</t>
  </si>
  <si>
    <t>Holywood</t>
  </si>
  <si>
    <t>Maya</t>
  </si>
  <si>
    <t>Randolph</t>
  </si>
  <si>
    <t>Cairn Avenue</t>
  </si>
  <si>
    <t>Alton</t>
  </si>
  <si>
    <t>CA</t>
  </si>
  <si>
    <t>Marshall</t>
  </si>
  <si>
    <t>Hackett</t>
  </si>
  <si>
    <t>Cairns Road</t>
  </si>
  <si>
    <t>Dunoon</t>
  </si>
  <si>
    <t>Caistor Park</t>
  </si>
  <si>
    <t>Caithness Road</t>
  </si>
  <si>
    <t>Mcneill</t>
  </si>
  <si>
    <t>Caldecot Road</t>
  </si>
  <si>
    <t>Ullapool</t>
  </si>
  <si>
    <t>Shaunna</t>
  </si>
  <si>
    <t>Caldwell Terrace</t>
  </si>
  <si>
    <t>Isle Of Barra</t>
  </si>
  <si>
    <t>Nathan</t>
  </si>
  <si>
    <t>Cates</t>
  </si>
  <si>
    <t>Caletock Way</t>
  </si>
  <si>
    <t>Callcott Street</t>
  </si>
  <si>
    <t>Calvin Street</t>
  </si>
  <si>
    <t>Iver</t>
  </si>
  <si>
    <t>Sonja</t>
  </si>
  <si>
    <t>Ventnor</t>
  </si>
  <si>
    <t>Gail</t>
  </si>
  <si>
    <t>Camberwell Arms</t>
  </si>
  <si>
    <t>Niki</t>
  </si>
  <si>
    <t>Camberwell Grammar</t>
  </si>
  <si>
    <t>Bucknell</t>
  </si>
  <si>
    <t>Anitra</t>
  </si>
  <si>
    <t>Singh</t>
  </si>
  <si>
    <t>Camberwell House</t>
  </si>
  <si>
    <t>Nottinghamshire</t>
  </si>
  <si>
    <t>Penelope</t>
  </si>
  <si>
    <t>Steele</t>
  </si>
  <si>
    <t>Cambrian Green</t>
  </si>
  <si>
    <t>Gardner</t>
  </si>
  <si>
    <t>Cambridge Green</t>
  </si>
  <si>
    <t>Donnell</t>
  </si>
  <si>
    <t>Horn</t>
  </si>
  <si>
    <t>Cambridge Place</t>
  </si>
  <si>
    <t>Lavern</t>
  </si>
  <si>
    <t>West</t>
  </si>
  <si>
    <t>Camden Alms</t>
  </si>
  <si>
    <t>Stanford-Le-Hope</t>
  </si>
  <si>
    <t>Viki</t>
  </si>
  <si>
    <t>Leon</t>
  </si>
  <si>
    <t>Camden Almshouse</t>
  </si>
  <si>
    <t>Magherafelt</t>
  </si>
  <si>
    <t>Cornelius</t>
  </si>
  <si>
    <t>Camden Avenue</t>
  </si>
  <si>
    <t>Tyron</t>
  </si>
  <si>
    <t>Katz</t>
  </si>
  <si>
    <t>Camden Court</t>
  </si>
  <si>
    <t>Bridgend</t>
  </si>
  <si>
    <t>Sharron</t>
  </si>
  <si>
    <t>Camden Gardens</t>
  </si>
  <si>
    <t>Cobham</t>
  </si>
  <si>
    <t>Shaunte</t>
  </si>
  <si>
    <t>Camden Girls</t>
  </si>
  <si>
    <t>Glogue</t>
  </si>
  <si>
    <t>Camden High</t>
  </si>
  <si>
    <t>Cannon</t>
  </si>
  <si>
    <t>Newmarket</t>
  </si>
  <si>
    <t>Steven</t>
  </si>
  <si>
    <t>Camden Park</t>
  </si>
  <si>
    <t>Fort Augustus</t>
  </si>
  <si>
    <t>Kerstin</t>
  </si>
  <si>
    <t>Sharp</t>
  </si>
  <si>
    <t>Campion Place</t>
  </si>
  <si>
    <t>Beckermet</t>
  </si>
  <si>
    <t>Campshill PlACE</t>
  </si>
  <si>
    <t>Ballynahinch</t>
  </si>
  <si>
    <t>Paulita</t>
  </si>
  <si>
    <t>Canada Road</t>
  </si>
  <si>
    <t>Ludlow</t>
  </si>
  <si>
    <t>Greenwood</t>
  </si>
  <si>
    <t>Shifnal</t>
  </si>
  <si>
    <t>Cedric</t>
  </si>
  <si>
    <t>Canadian Avenue</t>
  </si>
  <si>
    <t>Berriedale</t>
  </si>
  <si>
    <t>Edgar</t>
  </si>
  <si>
    <t>Holley</t>
  </si>
  <si>
    <t>Canal Place</t>
  </si>
  <si>
    <t>Perthshire</t>
  </si>
  <si>
    <t>Weiss</t>
  </si>
  <si>
    <t>Canal Street</t>
  </si>
  <si>
    <t>Ebbw Vale</t>
  </si>
  <si>
    <t>Alberta</t>
  </si>
  <si>
    <t>Dewitt</t>
  </si>
  <si>
    <t>Canal Walk</t>
  </si>
  <si>
    <t>Robbins</t>
  </si>
  <si>
    <t>Candahar Road</t>
  </si>
  <si>
    <t>Dorthea</t>
  </si>
  <si>
    <t>Masters</t>
  </si>
  <si>
    <t>Brynteg</t>
  </si>
  <si>
    <t>Pollock</t>
  </si>
  <si>
    <t>Cann Hall</t>
  </si>
  <si>
    <t>Wilmer</t>
  </si>
  <si>
    <t>Canning Cross</t>
  </si>
  <si>
    <t>Theron</t>
  </si>
  <si>
    <t>Canning Pass</t>
  </si>
  <si>
    <t>Withernsea</t>
  </si>
  <si>
    <t>Claire</t>
  </si>
  <si>
    <t>Canningham Place</t>
  </si>
  <si>
    <t>Kinlochleven</t>
  </si>
  <si>
    <t>Chery</t>
  </si>
  <si>
    <t>Swenson</t>
  </si>
  <si>
    <t>Cannon Close</t>
  </si>
  <si>
    <t>Larne</t>
  </si>
  <si>
    <t>Brigitte</t>
  </si>
  <si>
    <t>Cannon Road</t>
  </si>
  <si>
    <t>Dalry</t>
  </si>
  <si>
    <t>Ivette</t>
  </si>
  <si>
    <t>Belcher</t>
  </si>
  <si>
    <t>Cannon Street</t>
  </si>
  <si>
    <t>Bishopton</t>
  </si>
  <si>
    <t>Marvel</t>
  </si>
  <si>
    <t>Shearer</t>
  </si>
  <si>
    <t>Thornton-Cleveleys</t>
  </si>
  <si>
    <t>Ramiro</t>
  </si>
  <si>
    <t>Starr</t>
  </si>
  <si>
    <t>Cannons Place</t>
  </si>
  <si>
    <t>Spalding</t>
  </si>
  <si>
    <t>Canon Alley</t>
  </si>
  <si>
    <t>Canonbury Crescent</t>
  </si>
  <si>
    <t>Ardgay</t>
  </si>
  <si>
    <t>Colton</t>
  </si>
  <si>
    <t>Canonbury Terrace</t>
  </si>
  <si>
    <t>Felice</t>
  </si>
  <si>
    <t>Valentine</t>
  </si>
  <si>
    <t>Canonbury Villas</t>
  </si>
  <si>
    <t>Hertford</t>
  </si>
  <si>
    <t>Terese</t>
  </si>
  <si>
    <t>Hadley</t>
  </si>
  <si>
    <t>Canterbury Crescent</t>
  </si>
  <si>
    <t>Sandwich</t>
  </si>
  <si>
    <t>Hickey</t>
  </si>
  <si>
    <t>Canterbury Grove</t>
  </si>
  <si>
    <t>Monty</t>
  </si>
  <si>
    <t>Canterbury Place</t>
  </si>
  <si>
    <t>Llanon</t>
  </si>
  <si>
    <t>Damion</t>
  </si>
  <si>
    <t>Canterbury Row</t>
  </si>
  <si>
    <t>Moreton-In-Marsh</t>
  </si>
  <si>
    <t>Bernice</t>
  </si>
  <si>
    <t>Gorman</t>
  </si>
  <si>
    <t>Canute Gardens</t>
  </si>
  <si>
    <t>Galston</t>
  </si>
  <si>
    <t>Ali</t>
  </si>
  <si>
    <t>Gill</t>
  </si>
  <si>
    <t>Capeners Close</t>
  </si>
  <si>
    <t>Llanfyrnach</t>
  </si>
  <si>
    <t>Vanessa</t>
  </si>
  <si>
    <t>Caple Road</t>
  </si>
  <si>
    <t>Rutha</t>
  </si>
  <si>
    <t>Dickens</t>
  </si>
  <si>
    <t>Capstan Way</t>
  </si>
  <si>
    <t>Reigate</t>
  </si>
  <si>
    <t>Jessenia</t>
  </si>
  <si>
    <t>Hand</t>
  </si>
  <si>
    <t>Caravel Mews</t>
  </si>
  <si>
    <t>Langport</t>
  </si>
  <si>
    <t>Lilia</t>
  </si>
  <si>
    <t>Carbery Avenue</t>
  </si>
  <si>
    <t>Knaresborough</t>
  </si>
  <si>
    <t>Cardale Street</t>
  </si>
  <si>
    <t>Biggleswade</t>
  </si>
  <si>
    <t>Tanya</t>
  </si>
  <si>
    <t>Archer</t>
  </si>
  <si>
    <t>Cardiff Street</t>
  </si>
  <si>
    <t>Much Wenlock</t>
  </si>
  <si>
    <t>Hairston</t>
  </si>
  <si>
    <t>Cargill Road</t>
  </si>
  <si>
    <t>Mellisa</t>
  </si>
  <si>
    <t>Beasley</t>
  </si>
  <si>
    <t>Carleton Gdns</t>
  </si>
  <si>
    <t>Carleton Road</t>
  </si>
  <si>
    <t>Booker</t>
  </si>
  <si>
    <t>Carlile Close</t>
  </si>
  <si>
    <t>Callander</t>
  </si>
  <si>
    <t>Thanh</t>
  </si>
  <si>
    <t>Carline Court</t>
  </si>
  <si>
    <t>Shad</t>
  </si>
  <si>
    <t>Hathaway</t>
  </si>
  <si>
    <t>Carling's Row</t>
  </si>
  <si>
    <t>Lossiemouth</t>
  </si>
  <si>
    <t>Levi</t>
  </si>
  <si>
    <t>Ransom</t>
  </si>
  <si>
    <t>Carlisle Way</t>
  </si>
  <si>
    <t>Corrour</t>
  </si>
  <si>
    <t>China</t>
  </si>
  <si>
    <t>Bowers</t>
  </si>
  <si>
    <t>Carlton Vale</t>
  </si>
  <si>
    <t>Deal</t>
  </si>
  <si>
    <t>Jules</t>
  </si>
  <si>
    <t>Morrow</t>
  </si>
  <si>
    <t>Carlton Villas</t>
  </si>
  <si>
    <t>Newquay</t>
  </si>
  <si>
    <t>Tiffaney</t>
  </si>
  <si>
    <t>Carlyle Pl</t>
  </si>
  <si>
    <t>Reda</t>
  </si>
  <si>
    <t>Carlyle Road</t>
  </si>
  <si>
    <t>Llandysul</t>
  </si>
  <si>
    <t>Brendon</t>
  </si>
  <si>
    <t>Roach</t>
  </si>
  <si>
    <t>Carmichael Road</t>
  </si>
  <si>
    <t>Ellie</t>
  </si>
  <si>
    <t>Ames</t>
  </si>
  <si>
    <t>Carnaby Market</t>
  </si>
  <si>
    <t>Prestwick</t>
  </si>
  <si>
    <t>Ursula</t>
  </si>
  <si>
    <t>Donnelly</t>
  </si>
  <si>
    <t>Carnac Street</t>
  </si>
  <si>
    <t>Patrick</t>
  </si>
  <si>
    <t>Ouellette</t>
  </si>
  <si>
    <t>Caroline Close</t>
  </si>
  <si>
    <t>Seaton</t>
  </si>
  <si>
    <t>Jonathon</t>
  </si>
  <si>
    <t>Watts</t>
  </si>
  <si>
    <t>Carr Road</t>
  </si>
  <si>
    <t>Woodbridge</t>
  </si>
  <si>
    <t>Chung</t>
  </si>
  <si>
    <t>Keller</t>
  </si>
  <si>
    <t>Carrick Gardens</t>
  </si>
  <si>
    <t>Clement</t>
  </si>
  <si>
    <t>Carrington Place</t>
  </si>
  <si>
    <t>Eugene</t>
  </si>
  <si>
    <t>Hollis</t>
  </si>
  <si>
    <t>Carron CLOsE</t>
  </si>
  <si>
    <t>Newcastle Emlyn</t>
  </si>
  <si>
    <t>Helton</t>
  </si>
  <si>
    <t>Carroun Road</t>
  </si>
  <si>
    <t>Balerno</t>
  </si>
  <si>
    <t>Mel</t>
  </si>
  <si>
    <t>Carthew Road</t>
  </si>
  <si>
    <t>Lonnie</t>
  </si>
  <si>
    <t>Mcknight</t>
  </si>
  <si>
    <t>Cartwright Way</t>
  </si>
  <si>
    <t>Ethan</t>
  </si>
  <si>
    <t>Maldonado</t>
  </si>
  <si>
    <t>Carver Road</t>
  </si>
  <si>
    <t>Somer</t>
  </si>
  <si>
    <t>Lockwood</t>
  </si>
  <si>
    <t>Caryle Terrace</t>
  </si>
  <si>
    <t>Morpeth</t>
  </si>
  <si>
    <t>Cashers Grounds</t>
  </si>
  <si>
    <t>Bury</t>
  </si>
  <si>
    <t>Huey</t>
  </si>
  <si>
    <t>Casimir Road</t>
  </si>
  <si>
    <t>Saltash</t>
  </si>
  <si>
    <t>Heide</t>
  </si>
  <si>
    <t>Simon</t>
  </si>
  <si>
    <t>Casslee Road</t>
  </si>
  <si>
    <t>Castle Douglas</t>
  </si>
  <si>
    <t>Cook</t>
  </si>
  <si>
    <t>Castalia Street</t>
  </si>
  <si>
    <t>Varner</t>
  </si>
  <si>
    <t>Castello Avenue</t>
  </si>
  <si>
    <t>Steyning</t>
  </si>
  <si>
    <t>Cindi</t>
  </si>
  <si>
    <t>Hanson</t>
  </si>
  <si>
    <t>Castelnau Mansions</t>
  </si>
  <si>
    <t>Fort William</t>
  </si>
  <si>
    <t>Donella</t>
  </si>
  <si>
    <t>Nelson</t>
  </si>
  <si>
    <t>Caster Street</t>
  </si>
  <si>
    <t>Jenette</t>
  </si>
  <si>
    <t>Castle Court</t>
  </si>
  <si>
    <t>Tiana</t>
  </si>
  <si>
    <t>Castle Mews</t>
  </si>
  <si>
    <t>Isle Of North Uist</t>
  </si>
  <si>
    <t>Agnus</t>
  </si>
  <si>
    <t>Thorpe</t>
  </si>
  <si>
    <t>Tyne And Wear</t>
  </si>
  <si>
    <t>Castlebar Park</t>
  </si>
  <si>
    <t>Bourne</t>
  </si>
  <si>
    <t>PE</t>
  </si>
  <si>
    <t>Eulah</t>
  </si>
  <si>
    <t>Kauffman</t>
  </si>
  <si>
    <t>Castles Buildings</t>
  </si>
  <si>
    <t>Lesia</t>
  </si>
  <si>
    <t>Marin</t>
  </si>
  <si>
    <t>Castlewood Drive</t>
  </si>
  <si>
    <t>Francis</t>
  </si>
  <si>
    <t>Caterham Road</t>
  </si>
  <si>
    <t>Leroy</t>
  </si>
  <si>
    <t>Ramos</t>
  </si>
  <si>
    <t>Cathcart Road</t>
  </si>
  <si>
    <t>Oakham</t>
  </si>
  <si>
    <t>Abe</t>
  </si>
  <si>
    <t>Catherine Court</t>
  </si>
  <si>
    <t>Taunton</t>
  </si>
  <si>
    <t>Roseline</t>
  </si>
  <si>
    <t>Cathles Road</t>
  </si>
  <si>
    <t>Carterton</t>
  </si>
  <si>
    <t>Bessie</t>
  </si>
  <si>
    <t>Porter</t>
  </si>
  <si>
    <t>Cato Road</t>
  </si>
  <si>
    <t>Hester</t>
  </si>
  <si>
    <t>Cator Road</t>
  </si>
  <si>
    <t>Sandbach</t>
  </si>
  <si>
    <t>Daly</t>
  </si>
  <si>
    <t>Cattle Market</t>
  </si>
  <si>
    <t>Hobbs</t>
  </si>
  <si>
    <t>Rocky</t>
  </si>
  <si>
    <t>Catton Street</t>
  </si>
  <si>
    <t>Holyhead</t>
  </si>
  <si>
    <t>Jorgensen</t>
  </si>
  <si>
    <t>Caudwell Terrace</t>
  </si>
  <si>
    <t>Shawanda</t>
  </si>
  <si>
    <t>Nix</t>
  </si>
  <si>
    <t>Beccles</t>
  </si>
  <si>
    <t>Junior</t>
  </si>
  <si>
    <t>Solomon</t>
  </si>
  <si>
    <t>Cavendish Retreat</t>
  </si>
  <si>
    <t>Buckie</t>
  </si>
  <si>
    <t>Caversham Avenue</t>
  </si>
  <si>
    <t>Malcolm</t>
  </si>
  <si>
    <t>Obrien</t>
  </si>
  <si>
    <t>Caxton Street</t>
  </si>
  <si>
    <t>Yu</t>
  </si>
  <si>
    <t>Novak</t>
  </si>
  <si>
    <t>Cecil Court</t>
  </si>
  <si>
    <t>Winsford</t>
  </si>
  <si>
    <t>Cassey</t>
  </si>
  <si>
    <t>Cecile Park</t>
  </si>
  <si>
    <t>Mcclellan</t>
  </si>
  <si>
    <t>Cedarhurst Drive</t>
  </si>
  <si>
    <t>Cedarne Road</t>
  </si>
  <si>
    <t>Welwyn</t>
  </si>
  <si>
    <t>Lenard</t>
  </si>
  <si>
    <t>Cedars Row</t>
  </si>
  <si>
    <t>Wareham</t>
  </si>
  <si>
    <t>Seema</t>
  </si>
  <si>
    <t>Goldsmith</t>
  </si>
  <si>
    <t>Cedars Terrace</t>
  </si>
  <si>
    <t>Chu</t>
  </si>
  <si>
    <t>Tate</t>
  </si>
  <si>
    <t>Celandine Way</t>
  </si>
  <si>
    <t>Harris</t>
  </si>
  <si>
    <t>Patton</t>
  </si>
  <si>
    <t>Celbridge Mews</t>
  </si>
  <si>
    <t>Vickie</t>
  </si>
  <si>
    <t>Flint</t>
  </si>
  <si>
    <t>Cenacle Close</t>
  </si>
  <si>
    <t>Sonny</t>
  </si>
  <si>
    <t>Mclain</t>
  </si>
  <si>
    <t>Centurion Close</t>
  </si>
  <si>
    <t>Dunblane</t>
  </si>
  <si>
    <t>Shannon</t>
  </si>
  <si>
    <t>Ceylon Street</t>
  </si>
  <si>
    <t>Loanhead</t>
  </si>
  <si>
    <t>Deedra</t>
  </si>
  <si>
    <t>Snow</t>
  </si>
  <si>
    <t>Chaddesdon Villas</t>
  </si>
  <si>
    <t>Chadwick Street</t>
  </si>
  <si>
    <t>Lakia</t>
  </si>
  <si>
    <t>Chalet</t>
  </si>
  <si>
    <t>Zackary</t>
  </si>
  <si>
    <t>Chalet Estate</t>
  </si>
  <si>
    <t>Jere</t>
  </si>
  <si>
    <t>Prescott</t>
  </si>
  <si>
    <t>Chalford Road</t>
  </si>
  <si>
    <t>Hythe</t>
  </si>
  <si>
    <t>Madie</t>
  </si>
  <si>
    <t>Chalgrove Gardens</t>
  </si>
  <si>
    <t>Challissfield</t>
  </si>
  <si>
    <t>Kymberly</t>
  </si>
  <si>
    <t>Neff</t>
  </si>
  <si>
    <t>Challoner Street</t>
  </si>
  <si>
    <t>Melton Constable</t>
  </si>
  <si>
    <t>Monica</t>
  </si>
  <si>
    <t>Chalsey Road</t>
  </si>
  <si>
    <t>Gullane</t>
  </si>
  <si>
    <t>Jamie</t>
  </si>
  <si>
    <t>Sprague</t>
  </si>
  <si>
    <t>Chamber St</t>
  </si>
  <si>
    <t>Delisa</t>
  </si>
  <si>
    <t>Burton</t>
  </si>
  <si>
    <t>Chamber Street</t>
  </si>
  <si>
    <t>Ambleside</t>
  </si>
  <si>
    <t>WA</t>
  </si>
  <si>
    <t>Alfonzo</t>
  </si>
  <si>
    <t>Singer</t>
  </si>
  <si>
    <t>Chamberlens Garages</t>
  </si>
  <si>
    <t>Plockton</t>
  </si>
  <si>
    <t>Makeda</t>
  </si>
  <si>
    <t>Chambers Street</t>
  </si>
  <si>
    <t>Daventry</t>
  </si>
  <si>
    <t>Drake</t>
  </si>
  <si>
    <t>Chambord Street</t>
  </si>
  <si>
    <t>Wotton-Under-Edge</t>
  </si>
  <si>
    <t>Chang</t>
  </si>
  <si>
    <t>Dwyer</t>
  </si>
  <si>
    <t>Champion Street</t>
  </si>
  <si>
    <t>North Berwick</t>
  </si>
  <si>
    <t>Gibbons</t>
  </si>
  <si>
    <t>Chancellor Place</t>
  </si>
  <si>
    <t>Alesha</t>
  </si>
  <si>
    <t>Chancellors Wharf</t>
  </si>
  <si>
    <t>Ravenglass</t>
  </si>
  <si>
    <t>Aurora</t>
  </si>
  <si>
    <t>Chandos Street</t>
  </si>
  <si>
    <t>Kenton</t>
  </si>
  <si>
    <t>Chandos Way</t>
  </si>
  <si>
    <t>Biggar</t>
  </si>
  <si>
    <t>Mathew</t>
  </si>
  <si>
    <t>Daley</t>
  </si>
  <si>
    <t>Glenrothes</t>
  </si>
  <si>
    <t>Dickerson</t>
  </si>
  <si>
    <t>Chantrey Road</t>
  </si>
  <si>
    <t>Kaila</t>
  </si>
  <si>
    <t>Woodruff</t>
  </si>
  <si>
    <t>Chapel Alley</t>
  </si>
  <si>
    <t>Ladd</t>
  </si>
  <si>
    <t>mal</t>
  </si>
  <si>
    <t>Chapel House</t>
  </si>
  <si>
    <t>Steiner</t>
  </si>
  <si>
    <t>Chapel Row</t>
  </si>
  <si>
    <t>Jewell</t>
  </si>
  <si>
    <t>Kurtz</t>
  </si>
  <si>
    <t>Chapel Walk</t>
  </si>
  <si>
    <t>Ulceby</t>
  </si>
  <si>
    <t>Ava</t>
  </si>
  <si>
    <t>Dye</t>
  </si>
  <si>
    <t>Chapman Road</t>
  </si>
  <si>
    <t>Ora</t>
  </si>
  <si>
    <t>Whalen</t>
  </si>
  <si>
    <t>Chapterhouse Court</t>
  </si>
  <si>
    <t>Bambi</t>
  </si>
  <si>
    <t>Charldane Road</t>
  </si>
  <si>
    <t>Torrington</t>
  </si>
  <si>
    <t>Lawanna</t>
  </si>
  <si>
    <t>Charlecote Grove</t>
  </si>
  <si>
    <t>Tidworth</t>
  </si>
  <si>
    <t>Avila</t>
  </si>
  <si>
    <t>Charles Dickens</t>
  </si>
  <si>
    <t>Gwenn</t>
  </si>
  <si>
    <t>Charles Grinling</t>
  </si>
  <si>
    <t>Llanbedrgoch</t>
  </si>
  <si>
    <t>Kylee</t>
  </si>
  <si>
    <t>Charles Ii</t>
  </si>
  <si>
    <t>Bridport</t>
  </si>
  <si>
    <t>Gertude</t>
  </si>
  <si>
    <t>Phelps</t>
  </si>
  <si>
    <t>Charleswood Terrace</t>
  </si>
  <si>
    <t>Kasi</t>
  </si>
  <si>
    <t>Charlesworth Villas</t>
  </si>
  <si>
    <t>Joe</t>
  </si>
  <si>
    <t>Johnston</t>
  </si>
  <si>
    <t>Charlmont Road</t>
  </si>
  <si>
    <t>Waterlooville</t>
  </si>
  <si>
    <t>Ilse</t>
  </si>
  <si>
    <t>Charlotte Street</t>
  </si>
  <si>
    <t>Gaerwen</t>
  </si>
  <si>
    <t>Youngblood</t>
  </si>
  <si>
    <t>Charlwood Street</t>
  </si>
  <si>
    <t>Eyemouth</t>
  </si>
  <si>
    <t>Nielsen</t>
  </si>
  <si>
    <t>Charminster Road</t>
  </si>
  <si>
    <t>Branden</t>
  </si>
  <si>
    <t>Charnwood Drive</t>
  </si>
  <si>
    <t>Newtownards</t>
  </si>
  <si>
    <t>Wayne</t>
  </si>
  <si>
    <t>Malone</t>
  </si>
  <si>
    <t>Chatsworth Avenue</t>
  </si>
  <si>
    <t>Lilian</t>
  </si>
  <si>
    <t>Chelmsford Road</t>
  </si>
  <si>
    <t>Aberystwyth</t>
  </si>
  <si>
    <t>Webb</t>
  </si>
  <si>
    <t>Chelsea Cloisters</t>
  </si>
  <si>
    <t>Tod</t>
  </si>
  <si>
    <t>Farris</t>
  </si>
  <si>
    <t>Chelsea Harbour</t>
  </si>
  <si>
    <t>Concha</t>
  </si>
  <si>
    <t>Sorensen</t>
  </si>
  <si>
    <t>Chelsfield Green</t>
  </si>
  <si>
    <t>Michel</t>
  </si>
  <si>
    <t>Cheltenham Road</t>
  </si>
  <si>
    <t>Rebbeca</t>
  </si>
  <si>
    <t>Cheney Street</t>
  </si>
  <si>
    <t>Nigel</t>
  </si>
  <si>
    <t>Landers</t>
  </si>
  <si>
    <t>MALE</t>
  </si>
  <si>
    <t>Chenies Mews</t>
  </si>
  <si>
    <t>Mays</t>
  </si>
  <si>
    <t>Cheniston Gardens</t>
  </si>
  <si>
    <t>Lane</t>
  </si>
  <si>
    <t>Talbot</t>
  </si>
  <si>
    <t>Chequer Street</t>
  </si>
  <si>
    <t>Inverkeithing</t>
  </si>
  <si>
    <t>Chequer Yard</t>
  </si>
  <si>
    <t>Janise</t>
  </si>
  <si>
    <t>Mclean</t>
  </si>
  <si>
    <t>Cheries Villas</t>
  </si>
  <si>
    <t>Gavin</t>
  </si>
  <si>
    <t>Conway</t>
  </si>
  <si>
    <t>Cheriton Square</t>
  </si>
  <si>
    <t>Wallingford</t>
  </si>
  <si>
    <t>Horacio</t>
  </si>
  <si>
    <t>Mims</t>
  </si>
  <si>
    <t>Letitia</t>
  </si>
  <si>
    <t>Cherrylands Close</t>
  </si>
  <si>
    <t>Luba</t>
  </si>
  <si>
    <t>Hanna</t>
  </si>
  <si>
    <t>Cherrywood Close</t>
  </si>
  <si>
    <t>Rosella</t>
  </si>
  <si>
    <t>Kemp</t>
  </si>
  <si>
    <t>Chertsey Road</t>
  </si>
  <si>
    <t>Irvin</t>
  </si>
  <si>
    <t>Cherwood Street</t>
  </si>
  <si>
    <t>Tory</t>
  </si>
  <si>
    <t>Judd</t>
  </si>
  <si>
    <t>Chesham Close</t>
  </si>
  <si>
    <t>Paisley</t>
  </si>
  <si>
    <t>Edwardo</t>
  </si>
  <si>
    <t>Camacho</t>
  </si>
  <si>
    <t>Chesnut Terrace</t>
  </si>
  <si>
    <t>Peoples</t>
  </si>
  <si>
    <t>Chesson Road</t>
  </si>
  <si>
    <t>Beaworthy</t>
  </si>
  <si>
    <t>Chester Cottages</t>
  </si>
  <si>
    <t>Roderick</t>
  </si>
  <si>
    <t>Chester Terrace</t>
  </si>
  <si>
    <t>Lyndhurst</t>
  </si>
  <si>
    <t>Lowe</t>
  </si>
  <si>
    <t>Chesterfield Grove</t>
  </si>
  <si>
    <t>Mindy</t>
  </si>
  <si>
    <t>Shultz</t>
  </si>
  <si>
    <t>Chestnut Rise</t>
  </si>
  <si>
    <t>Elaina</t>
  </si>
  <si>
    <t>Chetwynd Rd</t>
  </si>
  <si>
    <t>Lasswade</t>
  </si>
  <si>
    <t>Cheval Pl</t>
  </si>
  <si>
    <t>Katelin</t>
  </si>
  <si>
    <t>Ferreira</t>
  </si>
  <si>
    <t>Cheyne Gardens</t>
  </si>
  <si>
    <t>Cheyne Mews</t>
  </si>
  <si>
    <t>Logan</t>
  </si>
  <si>
    <t>Milligan</t>
  </si>
  <si>
    <t>Cheyne Place</t>
  </si>
  <si>
    <t>Whitlock</t>
  </si>
  <si>
    <t>Chichester Rents</t>
  </si>
  <si>
    <t>Catherin</t>
  </si>
  <si>
    <t>Bradshaw</t>
  </si>
  <si>
    <t>Chigwell Hill</t>
  </si>
  <si>
    <t>Halkirk</t>
  </si>
  <si>
    <t>Luther</t>
  </si>
  <si>
    <t>Childebert Road</t>
  </si>
  <si>
    <t>Truro</t>
  </si>
  <si>
    <t>Susannah</t>
  </si>
  <si>
    <t>Childeric Road</t>
  </si>
  <si>
    <t>Yuko</t>
  </si>
  <si>
    <t>Overton</t>
  </si>
  <si>
    <t>Childers Street</t>
  </si>
  <si>
    <t>Usk</t>
  </si>
  <si>
    <t>Broderick</t>
  </si>
  <si>
    <t>Cortez</t>
  </si>
  <si>
    <t>Childs Way</t>
  </si>
  <si>
    <t>Snodland</t>
  </si>
  <si>
    <t>Buckner</t>
  </si>
  <si>
    <t>Chillerton Road</t>
  </si>
  <si>
    <t>Shipley</t>
  </si>
  <si>
    <t>Ryton</t>
  </si>
  <si>
    <t>Edmundo</t>
  </si>
  <si>
    <t>Crowder</t>
  </si>
  <si>
    <t>Chiltern Court</t>
  </si>
  <si>
    <t>Cambridgeshire</t>
  </si>
  <si>
    <t>Mike</t>
  </si>
  <si>
    <t>Herring</t>
  </si>
  <si>
    <t>Chilton Avenue</t>
  </si>
  <si>
    <t>Parra</t>
  </si>
  <si>
    <t>Chilworth Mews</t>
  </si>
  <si>
    <t>Egremont</t>
  </si>
  <si>
    <t>Alonso</t>
  </si>
  <si>
    <t>Waddell</t>
  </si>
  <si>
    <t>China Hall</t>
  </si>
  <si>
    <t>Ely</t>
  </si>
  <si>
    <t>Aubrey</t>
  </si>
  <si>
    <t>Bishop</t>
  </si>
  <si>
    <t>Chingford Avenue</t>
  </si>
  <si>
    <t>Tunbridge Wells</t>
  </si>
  <si>
    <t>Chingford Road</t>
  </si>
  <si>
    <t>Lucille</t>
  </si>
  <si>
    <t>Brennan</t>
  </si>
  <si>
    <t>Chip Street</t>
  </si>
  <si>
    <t>Alecia</t>
  </si>
  <si>
    <t>Kimble</t>
  </si>
  <si>
    <t>Chippendale STREET</t>
  </si>
  <si>
    <t>Dawna</t>
  </si>
  <si>
    <t>Jacobsen</t>
  </si>
  <si>
    <t>Chippenham Mews</t>
  </si>
  <si>
    <t>Brockenhurst</t>
  </si>
  <si>
    <t>Cherri</t>
  </si>
  <si>
    <t>Chiswell Street</t>
  </si>
  <si>
    <t>Pencader</t>
  </si>
  <si>
    <t>Melvin</t>
  </si>
  <si>
    <t>Chiswick Quay</t>
  </si>
  <si>
    <t>Sedbergh</t>
  </si>
  <si>
    <t>Snyder</t>
  </si>
  <si>
    <t>Chiswick Staithe</t>
  </si>
  <si>
    <t>Longfield</t>
  </si>
  <si>
    <t>Terrence</t>
  </si>
  <si>
    <t>Chivers Road</t>
  </si>
  <si>
    <t>East Sussex</t>
  </si>
  <si>
    <t>Cholmeley Close</t>
  </si>
  <si>
    <t>Taynuilt</t>
  </si>
  <si>
    <t>Shandi</t>
  </si>
  <si>
    <t>Houser</t>
  </si>
  <si>
    <t>Cholmley Gardens</t>
  </si>
  <si>
    <t>Heriot</t>
  </si>
  <si>
    <t>Rhoda</t>
  </si>
  <si>
    <t>Chrisp Street</t>
  </si>
  <si>
    <t>Portrush</t>
  </si>
  <si>
    <t>Andres</t>
  </si>
  <si>
    <t>Torres</t>
  </si>
  <si>
    <t>Christ Church</t>
  </si>
  <si>
    <t>Barnetby</t>
  </si>
  <si>
    <t>EN</t>
  </si>
  <si>
    <t>Zula</t>
  </si>
  <si>
    <t>Park</t>
  </si>
  <si>
    <t>Christchurch Villas</t>
  </si>
  <si>
    <t>Braunton</t>
  </si>
  <si>
    <t>Aisha</t>
  </si>
  <si>
    <t>Sheppard</t>
  </si>
  <si>
    <t>Christian Street</t>
  </si>
  <si>
    <t>Kilgetty</t>
  </si>
  <si>
    <t>Christina Street</t>
  </si>
  <si>
    <t>Antonina</t>
  </si>
  <si>
    <t>Chryssel Road</t>
  </si>
  <si>
    <t>Rex</t>
  </si>
  <si>
    <t>Chryssoll Road</t>
  </si>
  <si>
    <t>Haslemere</t>
  </si>
  <si>
    <t>Hermila</t>
  </si>
  <si>
    <t>Telford</t>
  </si>
  <si>
    <t>Church</t>
  </si>
  <si>
    <t>Clarbeston Road</t>
  </si>
  <si>
    <t>Church Place</t>
  </si>
  <si>
    <t>Forsinard</t>
  </si>
  <si>
    <t>Churchbury Road</t>
  </si>
  <si>
    <t>Montrose</t>
  </si>
  <si>
    <t>Eddy</t>
  </si>
  <si>
    <t>Churchcroft Close</t>
  </si>
  <si>
    <t>Macduff</t>
  </si>
  <si>
    <t>Titus</t>
  </si>
  <si>
    <t>Cicada Road</t>
  </si>
  <si>
    <t>Dinas Powys</t>
  </si>
  <si>
    <t>Cicely Road</t>
  </si>
  <si>
    <t>Ongar</t>
  </si>
  <si>
    <t>Perez</t>
  </si>
  <si>
    <t>Cintra Park</t>
  </si>
  <si>
    <t>Corona</t>
  </si>
  <si>
    <t>Circus Road</t>
  </si>
  <si>
    <t>Cirencester Street</t>
  </si>
  <si>
    <t>Raleigh</t>
  </si>
  <si>
    <t>City Barracks</t>
  </si>
  <si>
    <t>Egan</t>
  </si>
  <si>
    <t>Clack Street</t>
  </si>
  <si>
    <t>Clapham Manor</t>
  </si>
  <si>
    <t>Linlithgow</t>
  </si>
  <si>
    <t>David</t>
  </si>
  <si>
    <t>Southport</t>
  </si>
  <si>
    <t>Nobuko</t>
  </si>
  <si>
    <t>Cantu</t>
  </si>
  <si>
    <t>Clapham Road</t>
  </si>
  <si>
    <t>Llanybydder</t>
  </si>
  <si>
    <t>Maryln</t>
  </si>
  <si>
    <t>Bellamy</t>
  </si>
  <si>
    <t>Clapham Terrace</t>
  </si>
  <si>
    <t>Chulmleigh</t>
  </si>
  <si>
    <t>Goldie</t>
  </si>
  <si>
    <t>Woodall</t>
  </si>
  <si>
    <t>Wisbech</t>
  </si>
  <si>
    <t>Garza</t>
  </si>
  <si>
    <t>male</t>
  </si>
  <si>
    <t>Claps Gate</t>
  </si>
  <si>
    <t>Francisca</t>
  </si>
  <si>
    <t>Knight</t>
  </si>
  <si>
    <t>Clapton Common</t>
  </si>
  <si>
    <t>Brenna</t>
  </si>
  <si>
    <t>Richey</t>
  </si>
  <si>
    <t>Clapton Sq</t>
  </si>
  <si>
    <t>Tyn-Y-Gongl</t>
  </si>
  <si>
    <t>Marjory</t>
  </si>
  <si>
    <t>Ibarra</t>
  </si>
  <si>
    <t>Clapton Square</t>
  </si>
  <si>
    <t>Salcombe</t>
  </si>
  <si>
    <t>Jerrold</t>
  </si>
  <si>
    <t>Clarelawn Avenue</t>
  </si>
  <si>
    <t>Llanfechain</t>
  </si>
  <si>
    <t>Earle</t>
  </si>
  <si>
    <t>Claremont Square</t>
  </si>
  <si>
    <t>Griffin</t>
  </si>
  <si>
    <t>Claremont Street</t>
  </si>
  <si>
    <t>Thornton Heath</t>
  </si>
  <si>
    <t>Redmond</t>
  </si>
  <si>
    <t>Clarence Farm</t>
  </si>
  <si>
    <t>Westerham</t>
  </si>
  <si>
    <t>Earl</t>
  </si>
  <si>
    <t>Benoit</t>
  </si>
  <si>
    <t>Clarence Road</t>
  </si>
  <si>
    <t>Jarrow</t>
  </si>
  <si>
    <t>Val</t>
  </si>
  <si>
    <t>Clarence Street</t>
  </si>
  <si>
    <t>Clarence Yard</t>
  </si>
  <si>
    <t>Newtown</t>
  </si>
  <si>
    <t>Jacquiline</t>
  </si>
  <si>
    <t>Clarendon Place</t>
  </si>
  <si>
    <t>Isaiah</t>
  </si>
  <si>
    <t>Brunson</t>
  </si>
  <si>
    <t>Clarendon Road</t>
  </si>
  <si>
    <t>Lyndon</t>
  </si>
  <si>
    <t>Hammond</t>
  </si>
  <si>
    <t>Clarkson Road</t>
  </si>
  <si>
    <t>Skegness</t>
  </si>
  <si>
    <t>Claude Street</t>
  </si>
  <si>
    <t>Alita</t>
  </si>
  <si>
    <t>Clave Street</t>
  </si>
  <si>
    <t>Loughton</t>
  </si>
  <si>
    <t>Madelaine</t>
  </si>
  <si>
    <t>Cummings</t>
  </si>
  <si>
    <t>Claybrook Rd</t>
  </si>
  <si>
    <t>Midhurst</t>
  </si>
  <si>
    <t>Monroe</t>
  </si>
  <si>
    <t>Claylands Road</t>
  </si>
  <si>
    <t>Katina</t>
  </si>
  <si>
    <t>Clayton Close</t>
  </si>
  <si>
    <t>Loyd</t>
  </si>
  <si>
    <t>Stubbs</t>
  </si>
  <si>
    <t>Clayton Street</t>
  </si>
  <si>
    <t>Mercedez</t>
  </si>
  <si>
    <t>Clearwater Terrace</t>
  </si>
  <si>
    <t>Sale</t>
  </si>
  <si>
    <t>Caleb</t>
  </si>
  <si>
    <t>Moore</t>
  </si>
  <si>
    <t>Clement's Inn</t>
  </si>
  <si>
    <t>Coffey</t>
  </si>
  <si>
    <t>Clements Yard</t>
  </si>
  <si>
    <t>Rory</t>
  </si>
  <si>
    <t>Thompson</t>
  </si>
  <si>
    <t>Clermont Place</t>
  </si>
  <si>
    <t>East Cowes</t>
  </si>
  <si>
    <t>Clevedon Row</t>
  </si>
  <si>
    <t>Anthony</t>
  </si>
  <si>
    <t>Bonner</t>
  </si>
  <si>
    <t>Cleveland Road</t>
  </si>
  <si>
    <t>Crandall</t>
  </si>
  <si>
    <t>Cleveley Close</t>
  </si>
  <si>
    <t>Swartz</t>
  </si>
  <si>
    <t>Port Talbot</t>
  </si>
  <si>
    <t>Herrera</t>
  </si>
  <si>
    <t>Clide Villas</t>
  </si>
  <si>
    <t>Mead</t>
  </si>
  <si>
    <t>Cliff Terrace</t>
  </si>
  <si>
    <t>Newnham</t>
  </si>
  <si>
    <t>Guerra</t>
  </si>
  <si>
    <t>Cliff Walk</t>
  </si>
  <si>
    <t>Schaefer</t>
  </si>
  <si>
    <t>Clifford Gardens</t>
  </si>
  <si>
    <t>Broughton-In-Furness</t>
  </si>
  <si>
    <t>Casey</t>
  </si>
  <si>
    <t>Campbell</t>
  </si>
  <si>
    <t>Clift Street</t>
  </si>
  <si>
    <t>Hamilton</t>
  </si>
  <si>
    <t>Vance</t>
  </si>
  <si>
    <t>Clifton Court</t>
  </si>
  <si>
    <t>Lasandra</t>
  </si>
  <si>
    <t>Grove</t>
  </si>
  <si>
    <t>Lemuel</t>
  </si>
  <si>
    <t>Pike</t>
  </si>
  <si>
    <t>Cline Road</t>
  </si>
  <si>
    <t>Stoke-Sub-Hamdon</t>
  </si>
  <si>
    <t>Bok</t>
  </si>
  <si>
    <t>Simms</t>
  </si>
  <si>
    <t>Clinton Road</t>
  </si>
  <si>
    <t>Narberth</t>
  </si>
  <si>
    <t>Florentina</t>
  </si>
  <si>
    <t>Workman</t>
  </si>
  <si>
    <t>Clissold Park</t>
  </si>
  <si>
    <t>Genna</t>
  </si>
  <si>
    <t>Vazquez</t>
  </si>
  <si>
    <t>Cloak Lane</t>
  </si>
  <si>
    <t>Wick</t>
  </si>
  <si>
    <t>Mcmahon</t>
  </si>
  <si>
    <t>Clockhouse Close</t>
  </si>
  <si>
    <t>Bourne End</t>
  </si>
  <si>
    <t>Shanae</t>
  </si>
  <si>
    <t>Vick</t>
  </si>
  <si>
    <t>Cloister Gardens</t>
  </si>
  <si>
    <t>Betchworth</t>
  </si>
  <si>
    <t>TD</t>
  </si>
  <si>
    <t>Estelle</t>
  </si>
  <si>
    <t>Mcgill</t>
  </si>
  <si>
    <t>Clonmell Road</t>
  </si>
  <si>
    <t>North Walsham</t>
  </si>
  <si>
    <t>Jamel</t>
  </si>
  <si>
    <t>Clorane Gardens</t>
  </si>
  <si>
    <t>Llangammarch Wells</t>
  </si>
  <si>
    <t>Haydee</t>
  </si>
  <si>
    <t>Clove Crescent</t>
  </si>
  <si>
    <t>Y Felinheli</t>
  </si>
  <si>
    <t>Elnora</t>
  </si>
  <si>
    <t>Clovelly Gardens</t>
  </si>
  <si>
    <t>Swanage</t>
  </si>
  <si>
    <t>Charline</t>
  </si>
  <si>
    <t>Saenz</t>
  </si>
  <si>
    <t>Clowders Road</t>
  </si>
  <si>
    <t>Buckfastleigh</t>
  </si>
  <si>
    <t>Rolland</t>
  </si>
  <si>
    <t>Clyde Place</t>
  </si>
  <si>
    <t>Riddle</t>
  </si>
  <si>
    <t>Janetta</t>
  </si>
  <si>
    <t>Greene</t>
  </si>
  <si>
    <t>Coats Cottages</t>
  </si>
  <si>
    <t>Redditch</t>
  </si>
  <si>
    <t>Valle</t>
  </si>
  <si>
    <t>Cobbetts Lane</t>
  </si>
  <si>
    <t>Ilford</t>
  </si>
  <si>
    <t>Leal</t>
  </si>
  <si>
    <t>Cobbold Road</t>
  </si>
  <si>
    <t>Todmorden</t>
  </si>
  <si>
    <t>Annamaria</t>
  </si>
  <si>
    <t>Williamson</t>
  </si>
  <si>
    <t>Cobden Street</t>
  </si>
  <si>
    <t>Downpatrick</t>
  </si>
  <si>
    <t>Rudolph</t>
  </si>
  <si>
    <t>Worley</t>
  </si>
  <si>
    <t>Cobham Place</t>
  </si>
  <si>
    <t>Cobham Row</t>
  </si>
  <si>
    <t>Eastleigh</t>
  </si>
  <si>
    <t>Sarah</t>
  </si>
  <si>
    <t>Oneal</t>
  </si>
  <si>
    <t>Coborn New</t>
  </si>
  <si>
    <t>Bonnyrigg</t>
  </si>
  <si>
    <t>Jimmy</t>
  </si>
  <si>
    <t>Darling</t>
  </si>
  <si>
    <t>Coborn Road</t>
  </si>
  <si>
    <t>Jonathan</t>
  </si>
  <si>
    <t>Coburg Close</t>
  </si>
  <si>
    <t>Alphonso</t>
  </si>
  <si>
    <t>Preston</t>
  </si>
  <si>
    <t>Coburg Court</t>
  </si>
  <si>
    <t>Tredegar</t>
  </si>
  <si>
    <t>Pittman</t>
  </si>
  <si>
    <t>Coburg Dwellings</t>
  </si>
  <si>
    <t>Fortrose</t>
  </si>
  <si>
    <t>Yolanda</t>
  </si>
  <si>
    <t>Noma</t>
  </si>
  <si>
    <t>Coburg Road</t>
  </si>
  <si>
    <t>Merri</t>
  </si>
  <si>
    <t>Geiger</t>
  </si>
  <si>
    <t>Coburg Terrace</t>
  </si>
  <si>
    <t>Blanch</t>
  </si>
  <si>
    <t>Flowers</t>
  </si>
  <si>
    <t>Cock and</t>
  </si>
  <si>
    <t>Cowbridge</t>
  </si>
  <si>
    <t>Freeman</t>
  </si>
  <si>
    <t>Cock Public</t>
  </si>
  <si>
    <t>Lymington</t>
  </si>
  <si>
    <t>Guillermo</t>
  </si>
  <si>
    <t>Dobson</t>
  </si>
  <si>
    <t>Cockerell Road</t>
  </si>
  <si>
    <t>Newton Abbot</t>
  </si>
  <si>
    <t>Goodwin</t>
  </si>
  <si>
    <t>Codling Close</t>
  </si>
  <si>
    <t>Paul</t>
  </si>
  <si>
    <t>Codrington Mews</t>
  </si>
  <si>
    <t>Valeri</t>
  </si>
  <si>
    <t>Cody Road</t>
  </si>
  <si>
    <t>East Linton</t>
  </si>
  <si>
    <t>Cisneros</t>
  </si>
  <si>
    <t>Coe Avenue</t>
  </si>
  <si>
    <t>Kanisha</t>
  </si>
  <si>
    <t>Coes Cottage</t>
  </si>
  <si>
    <t>Cyril</t>
  </si>
  <si>
    <t>Coity Road</t>
  </si>
  <si>
    <t>Gosport</t>
  </si>
  <si>
    <t>Cokers Lane</t>
  </si>
  <si>
    <t>Hockley</t>
  </si>
  <si>
    <t>Chuck</t>
  </si>
  <si>
    <t>Colas Mews</t>
  </si>
  <si>
    <t>Teague</t>
  </si>
  <si>
    <t>Colby Terrace</t>
  </si>
  <si>
    <t>Ivybridge</t>
  </si>
  <si>
    <t>Elder</t>
  </si>
  <si>
    <t>Colchester Street</t>
  </si>
  <si>
    <t>Gerda</t>
  </si>
  <si>
    <t>Coldbath Square</t>
  </si>
  <si>
    <t>Belkis</t>
  </si>
  <si>
    <t>Hopper</t>
  </si>
  <si>
    <t>Colegrove Road</t>
  </si>
  <si>
    <t>Bridgwater</t>
  </si>
  <si>
    <t>Stanton</t>
  </si>
  <si>
    <t>Coleherne Mews</t>
  </si>
  <si>
    <t>South Glamorgan</t>
  </si>
  <si>
    <t>Colehill Gdns</t>
  </si>
  <si>
    <t>Hastings</t>
  </si>
  <si>
    <t>Ted</t>
  </si>
  <si>
    <t>Coleraine Road</t>
  </si>
  <si>
    <t>Juliana</t>
  </si>
  <si>
    <t>Alvarado</t>
  </si>
  <si>
    <t>Coleridge Square</t>
  </si>
  <si>
    <t>Liskeard</t>
  </si>
  <si>
    <t>Rosanne</t>
  </si>
  <si>
    <t>Coles Terrace</t>
  </si>
  <si>
    <t>Kane</t>
  </si>
  <si>
    <t>Colestown Street</t>
  </si>
  <si>
    <t>Maybole</t>
  </si>
  <si>
    <t>Jocelyn</t>
  </si>
  <si>
    <t>Ponce</t>
  </si>
  <si>
    <t>Colina Road</t>
  </si>
  <si>
    <t>Christian</t>
  </si>
  <si>
    <t>Colindeep Gardens</t>
  </si>
  <si>
    <t>Bedlington</t>
  </si>
  <si>
    <t>Raguel</t>
  </si>
  <si>
    <t>Vernon</t>
  </si>
  <si>
    <t>Collamore Avenue</t>
  </si>
  <si>
    <t>Jenifer</t>
  </si>
  <si>
    <t>Atwood</t>
  </si>
  <si>
    <t>Collards Almshouses</t>
  </si>
  <si>
    <t>College Road</t>
  </si>
  <si>
    <t>Enola</t>
  </si>
  <si>
    <t>Collington St</t>
  </si>
  <si>
    <t>Parson</t>
  </si>
  <si>
    <t>Collington Street</t>
  </si>
  <si>
    <t>Sharpe</t>
  </si>
  <si>
    <t>Collingtree Road</t>
  </si>
  <si>
    <t>Stratford-Upon-Avon</t>
  </si>
  <si>
    <t>Tommie</t>
  </si>
  <si>
    <t>Collingwood Plc+F4393</t>
  </si>
  <si>
    <t>Baldock</t>
  </si>
  <si>
    <t>Wall</t>
  </si>
  <si>
    <t>Collins Road</t>
  </si>
  <si>
    <t>Shayne</t>
  </si>
  <si>
    <t>Devine</t>
  </si>
  <si>
    <t>Collins Square</t>
  </si>
  <si>
    <t>Jeff</t>
  </si>
  <si>
    <t>Ruardean</t>
  </si>
  <si>
    <t>Jeffers</t>
  </si>
  <si>
    <t>Collinson Street</t>
  </si>
  <si>
    <t>Maximo</t>
  </si>
  <si>
    <t>Sutton-In-Ashfield</t>
  </si>
  <si>
    <t>Gold</t>
  </si>
  <si>
    <t>Collyer Cottages</t>
  </si>
  <si>
    <t>Joaquin</t>
  </si>
  <si>
    <t>Mendoza</t>
  </si>
  <si>
    <t>Colmore Mews</t>
  </si>
  <si>
    <t>West Midlands</t>
  </si>
  <si>
    <t>Cline</t>
  </si>
  <si>
    <t>Colonial Chambers</t>
  </si>
  <si>
    <t>Thame</t>
  </si>
  <si>
    <t>Cecelia</t>
  </si>
  <si>
    <t>Walden</t>
  </si>
  <si>
    <t>Colonial House</t>
  </si>
  <si>
    <t>Wantage</t>
  </si>
  <si>
    <t>Marci</t>
  </si>
  <si>
    <t>Starks</t>
  </si>
  <si>
    <t>Colquhoun Place</t>
  </si>
  <si>
    <t>Colsterworth Road</t>
  </si>
  <si>
    <t>Herb</t>
  </si>
  <si>
    <t>Lyons</t>
  </si>
  <si>
    <t>m</t>
  </si>
  <si>
    <t>Colston Road</t>
  </si>
  <si>
    <t>Lupe</t>
  </si>
  <si>
    <t>Colvill Place</t>
  </si>
  <si>
    <t>Lowry</t>
  </si>
  <si>
    <t>Colville Place</t>
  </si>
  <si>
    <t>Ross-Shire</t>
  </si>
  <si>
    <t>Long</t>
  </si>
  <si>
    <t>Colville Road</t>
  </si>
  <si>
    <t>Johnsie</t>
  </si>
  <si>
    <t>Clements</t>
  </si>
  <si>
    <t>Colville Villas</t>
  </si>
  <si>
    <t>Lostwithiel</t>
  </si>
  <si>
    <t>Colvin Close</t>
  </si>
  <si>
    <t>Great Missenden</t>
  </si>
  <si>
    <t>Ashleigh</t>
  </si>
  <si>
    <t>Bentley</t>
  </si>
  <si>
    <t>Colvin Gardens</t>
  </si>
  <si>
    <t>Sung</t>
  </si>
  <si>
    <t>Amos</t>
  </si>
  <si>
    <t>Colvin Road</t>
  </si>
  <si>
    <t>Ara</t>
  </si>
  <si>
    <t>Colworth Road</t>
  </si>
  <si>
    <t>Erwin</t>
  </si>
  <si>
    <t>Glover</t>
  </si>
  <si>
    <t>Combe Mews</t>
  </si>
  <si>
    <t>Nadeau</t>
  </si>
  <si>
    <t>Comber Grove</t>
  </si>
  <si>
    <t>Llangadog</t>
  </si>
  <si>
    <t>Hopkins</t>
  </si>
  <si>
    <t>Commerce Place</t>
  </si>
  <si>
    <t>South Ockendon</t>
  </si>
  <si>
    <t>Antonio</t>
  </si>
  <si>
    <t>Commerell Street</t>
  </si>
  <si>
    <t>Wendell</t>
  </si>
  <si>
    <t>Sanchez</t>
  </si>
  <si>
    <t>Commodore Terrace</t>
  </si>
  <si>
    <t>Moss</t>
  </si>
  <si>
    <t>Common South</t>
  </si>
  <si>
    <t>Sid</t>
  </si>
  <si>
    <t>Wang</t>
  </si>
  <si>
    <t>Commondale</t>
  </si>
  <si>
    <t>Larry</t>
  </si>
  <si>
    <t>Anaya</t>
  </si>
  <si>
    <t>Compton Crescent</t>
  </si>
  <si>
    <t>Macclesfield</t>
  </si>
  <si>
    <t>Peter</t>
  </si>
  <si>
    <t>Ziegler</t>
  </si>
  <si>
    <t>Compton Road</t>
  </si>
  <si>
    <t>Salazar</t>
  </si>
  <si>
    <t>Conduit Court</t>
  </si>
  <si>
    <t>Frankie</t>
  </si>
  <si>
    <t>Mccarthy</t>
  </si>
  <si>
    <t>Coney Way</t>
  </si>
  <si>
    <t>Abingdon</t>
  </si>
  <si>
    <t>Ellan</t>
  </si>
  <si>
    <t>Marrero</t>
  </si>
  <si>
    <t>Conington Road</t>
  </si>
  <si>
    <t>Nathanial</t>
  </si>
  <si>
    <t>Fish</t>
  </si>
  <si>
    <t>Connaught Avenue</t>
  </si>
  <si>
    <t>Esmeralda</t>
  </si>
  <si>
    <t>Connaught Mews</t>
  </si>
  <si>
    <t>Rochdale</t>
  </si>
  <si>
    <t>Mark</t>
  </si>
  <si>
    <t>Arias</t>
  </si>
  <si>
    <t>Constable Crescent</t>
  </si>
  <si>
    <t>Yateley</t>
  </si>
  <si>
    <t>Lela</t>
  </si>
  <si>
    <t>Content Street</t>
  </si>
  <si>
    <t>Bedale</t>
  </si>
  <si>
    <t>Cook &amp;</t>
  </si>
  <si>
    <t>Dawlish</t>
  </si>
  <si>
    <t>Blythe</t>
  </si>
  <si>
    <t>Cooks Cottages</t>
  </si>
  <si>
    <t>Falkirk</t>
  </si>
  <si>
    <t>Kenda</t>
  </si>
  <si>
    <t>Cooks Ground</t>
  </si>
  <si>
    <t>Coolgardie Avenue</t>
  </si>
  <si>
    <t>Hobert</t>
  </si>
  <si>
    <t>Coomassie Road</t>
  </si>
  <si>
    <t>New Milton</t>
  </si>
  <si>
    <t>Corcoran</t>
  </si>
  <si>
    <t>Coombe Lane</t>
  </si>
  <si>
    <t>Lanell</t>
  </si>
  <si>
    <t>Cope Street</t>
  </si>
  <si>
    <t>Isle Of Tiree</t>
  </si>
  <si>
    <t>Pierson</t>
  </si>
  <si>
    <t>Copleston Mews</t>
  </si>
  <si>
    <t>Copnor Way</t>
  </si>
  <si>
    <t>Armand</t>
  </si>
  <si>
    <t>Coppelia Road</t>
  </si>
  <si>
    <t>Keston</t>
  </si>
  <si>
    <t>Copper Close</t>
  </si>
  <si>
    <t>Ashford</t>
  </si>
  <si>
    <t>LE</t>
  </si>
  <si>
    <t>Copper Mead</t>
  </si>
  <si>
    <t>Cuevas</t>
  </si>
  <si>
    <t>Copperbeech Close</t>
  </si>
  <si>
    <t>Hoskins</t>
  </si>
  <si>
    <t>Copperfield Street</t>
  </si>
  <si>
    <t>Calstock</t>
  </si>
  <si>
    <t>Luciano</t>
  </si>
  <si>
    <t>Guidry</t>
  </si>
  <si>
    <t>Coppice Row</t>
  </si>
  <si>
    <t>Alloa</t>
  </si>
  <si>
    <t>DE</t>
  </si>
  <si>
    <t>Rafael</t>
  </si>
  <si>
    <t>Battle</t>
  </si>
  <si>
    <t>Antonietta</t>
  </si>
  <si>
    <t>Coppies Grove</t>
  </si>
  <si>
    <t>Prater</t>
  </si>
  <si>
    <t>Copthall Buildings</t>
  </si>
  <si>
    <t>Wilmslow</t>
  </si>
  <si>
    <t>Willette</t>
  </si>
  <si>
    <t>Mcintosh</t>
  </si>
  <si>
    <t>Copthall Chambers</t>
  </si>
  <si>
    <t>Crook</t>
  </si>
  <si>
    <t>Coran Close</t>
  </si>
  <si>
    <t>Lorri</t>
  </si>
  <si>
    <t>Corbicum</t>
  </si>
  <si>
    <t>Bravo</t>
  </si>
  <si>
    <t>Cordelia Close</t>
  </si>
  <si>
    <t>Teodoro</t>
  </si>
  <si>
    <t>Barlow</t>
  </si>
  <si>
    <t>Araceli</t>
  </si>
  <si>
    <t>Cordova Road</t>
  </si>
  <si>
    <t>Conchita</t>
  </si>
  <si>
    <t>Corliss Place</t>
  </si>
  <si>
    <t>Corn Way</t>
  </si>
  <si>
    <t>Coldstream</t>
  </si>
  <si>
    <t>Dawn</t>
  </si>
  <si>
    <t>Cornelius Place</t>
  </si>
  <si>
    <t>Isle Of Scalpay</t>
  </si>
  <si>
    <t>Alva</t>
  </si>
  <si>
    <t>Foley</t>
  </si>
  <si>
    <t>Cornford Grove</t>
  </si>
  <si>
    <t>Hartfield</t>
  </si>
  <si>
    <t>Cornick Street</t>
  </si>
  <si>
    <t>Deedee</t>
  </si>
  <si>
    <t>Cornwall Street</t>
  </si>
  <si>
    <t>Stanford</t>
  </si>
  <si>
    <t>Bacon</t>
  </si>
  <si>
    <t>Cornwallis Avenue</t>
  </si>
  <si>
    <t>Vonnie</t>
  </si>
  <si>
    <t>Cornwell Terrace</t>
  </si>
  <si>
    <t>Gene</t>
  </si>
  <si>
    <t>Boykin</t>
  </si>
  <si>
    <t>Yeovil</t>
  </si>
  <si>
    <t>Ricardo</t>
  </si>
  <si>
    <t>Corrance Road</t>
  </si>
  <si>
    <t>Alfreda</t>
  </si>
  <si>
    <t>Whitfield</t>
  </si>
  <si>
    <t>Corri Avenue</t>
  </si>
  <si>
    <t>Beaver</t>
  </si>
  <si>
    <t>Corringway</t>
  </si>
  <si>
    <t>Denita</t>
  </si>
  <si>
    <t>Doty</t>
  </si>
  <si>
    <t>Corsham Street</t>
  </si>
  <si>
    <t>Ayrshire</t>
  </si>
  <si>
    <t>Coryton Path</t>
  </si>
  <si>
    <t>Jenna</t>
  </si>
  <si>
    <t>Galloway</t>
  </si>
  <si>
    <t>Cosgrove Close</t>
  </si>
  <si>
    <t>Cossall Walk</t>
  </si>
  <si>
    <t>Newcastleton</t>
  </si>
  <si>
    <t>Roosevelt</t>
  </si>
  <si>
    <t>Byrd</t>
  </si>
  <si>
    <t>Cotall St</t>
  </si>
  <si>
    <t>Cotford Place</t>
  </si>
  <si>
    <t>Flynn</t>
  </si>
  <si>
    <t>Cotherstone Road</t>
  </si>
  <si>
    <t>Enriqueta</t>
  </si>
  <si>
    <t>Serrano</t>
  </si>
  <si>
    <t>Cotswold Gate</t>
  </si>
  <si>
    <t>Carolin</t>
  </si>
  <si>
    <t>Cotswold Street</t>
  </si>
  <si>
    <t>Erasmo</t>
  </si>
  <si>
    <t>Cottage Court</t>
  </si>
  <si>
    <t>Flood</t>
  </si>
  <si>
    <t>Cottage Down</t>
  </si>
  <si>
    <t>Newent</t>
  </si>
  <si>
    <t>Sheron</t>
  </si>
  <si>
    <t>Riggs</t>
  </si>
  <si>
    <t>Zita</t>
  </si>
  <si>
    <t>Albright</t>
  </si>
  <si>
    <t>Cottage Hospital</t>
  </si>
  <si>
    <t>Cottage Row</t>
  </si>
  <si>
    <t>Cottington Street</t>
  </si>
  <si>
    <t>Llanwrda</t>
  </si>
  <si>
    <t>Cotton Row</t>
  </si>
  <si>
    <t>Cookstown</t>
  </si>
  <si>
    <t>Albertha</t>
  </si>
  <si>
    <t>Cotton Street</t>
  </si>
  <si>
    <t>Barnet</t>
  </si>
  <si>
    <t>DL</t>
  </si>
  <si>
    <t>Willow</t>
  </si>
  <si>
    <t>Cotts Close</t>
  </si>
  <si>
    <t>Hurd</t>
  </si>
  <si>
    <t>Stourbridge</t>
  </si>
  <si>
    <t>Tina</t>
  </si>
  <si>
    <t>Counagmara</t>
  </si>
  <si>
    <t>Stinson</t>
  </si>
  <si>
    <t>Counter Street</t>
  </si>
  <si>
    <t>Counting House</t>
  </si>
  <si>
    <t>Turriff</t>
  </si>
  <si>
    <t>Sana</t>
  </si>
  <si>
    <t>Coupland Place</t>
  </si>
  <si>
    <t>Gerrards Cross</t>
  </si>
  <si>
    <t>Shavonne</t>
  </si>
  <si>
    <t>Knowles</t>
  </si>
  <si>
    <t>Coupland Terrace</t>
  </si>
  <si>
    <t>Cherrie</t>
  </si>
  <si>
    <t>Staley</t>
  </si>
  <si>
    <t>Court</t>
  </si>
  <si>
    <t>Orpha</t>
  </si>
  <si>
    <t>Court View</t>
  </si>
  <si>
    <t>Leiston</t>
  </si>
  <si>
    <t>Akiko</t>
  </si>
  <si>
    <t>Huddleston</t>
  </si>
  <si>
    <t>Court Way</t>
  </si>
  <si>
    <t>Darell</t>
  </si>
  <si>
    <t>Court Yard</t>
  </si>
  <si>
    <t>Courtauld Close</t>
  </si>
  <si>
    <t>South Brent</t>
  </si>
  <si>
    <t>Arlen</t>
  </si>
  <si>
    <t>Courtenay Street</t>
  </si>
  <si>
    <t>Clackmannan</t>
  </si>
  <si>
    <t>Emmett</t>
  </si>
  <si>
    <t>Courtfield Mews</t>
  </si>
  <si>
    <t>Janyce</t>
  </si>
  <si>
    <t>Lacey</t>
  </si>
  <si>
    <t>Courthope Road</t>
  </si>
  <si>
    <t>Mayfield</t>
  </si>
  <si>
    <t>Albina</t>
  </si>
  <si>
    <t>Courtland Avenue</t>
  </si>
  <si>
    <t>Elida</t>
  </si>
  <si>
    <t>Lujan</t>
  </si>
  <si>
    <t>Courtland Villas</t>
  </si>
  <si>
    <t>Bobbie</t>
  </si>
  <si>
    <t>Ham</t>
  </si>
  <si>
    <t>Courtlands Avenue</t>
  </si>
  <si>
    <t>Rivas</t>
  </si>
  <si>
    <t>Courtney Road</t>
  </si>
  <si>
    <t>Welshpool</t>
  </si>
  <si>
    <t>Bert</t>
  </si>
  <si>
    <t>Velazquez</t>
  </si>
  <si>
    <t>Coverdale Road</t>
  </si>
  <si>
    <t>Oxted</t>
  </si>
  <si>
    <t>Thomasina</t>
  </si>
  <si>
    <t>Cow Yard</t>
  </si>
  <si>
    <t>Stonehaven</t>
  </si>
  <si>
    <t>Min</t>
  </si>
  <si>
    <t>Cowper Avenue</t>
  </si>
  <si>
    <t>Riva</t>
  </si>
  <si>
    <t>Cowslip Villa</t>
  </si>
  <si>
    <t>Barton-Upon-Humber</t>
  </si>
  <si>
    <t>Kimberlie</t>
  </si>
  <si>
    <t>Burroughs</t>
  </si>
  <si>
    <t>Cox's Quay</t>
  </si>
  <si>
    <t>Aldeburgh</t>
  </si>
  <si>
    <t>Sherril</t>
  </si>
  <si>
    <t>Coxson Way</t>
  </si>
  <si>
    <t>Cornett</t>
  </si>
  <si>
    <t>Crace Street</t>
  </si>
  <si>
    <t>Finley</t>
  </si>
  <si>
    <t>Retta</t>
  </si>
  <si>
    <t>Crafton Place</t>
  </si>
  <si>
    <t>Pentre</t>
  </si>
  <si>
    <t>Dana</t>
  </si>
  <si>
    <t>Mcwilliams</t>
  </si>
  <si>
    <t>Craig Park</t>
  </si>
  <si>
    <t>Eleanore</t>
  </si>
  <si>
    <t>Mcmullen</t>
  </si>
  <si>
    <t>Cranberry Lane</t>
  </si>
  <si>
    <t>Justin</t>
  </si>
  <si>
    <t>Cranbourn Alley</t>
  </si>
  <si>
    <t>Blanchard</t>
  </si>
  <si>
    <t>Ulrike</t>
  </si>
  <si>
    <t>Dodson</t>
  </si>
  <si>
    <t>Crane Grove</t>
  </si>
  <si>
    <t>Klara</t>
  </si>
  <si>
    <t>Timmons</t>
  </si>
  <si>
    <t>Crane Mead</t>
  </si>
  <si>
    <t>Cranford Close</t>
  </si>
  <si>
    <t>Westbury</t>
  </si>
  <si>
    <t>Selene</t>
  </si>
  <si>
    <t>Cranham Road</t>
  </si>
  <si>
    <t>Dumfries</t>
  </si>
  <si>
    <t>Gilberto</t>
  </si>
  <si>
    <t>Cranworth Crescent</t>
  </si>
  <si>
    <t>Christiane</t>
  </si>
  <si>
    <t>Cranworth Gardens</t>
  </si>
  <si>
    <t>Littleborough</t>
  </si>
  <si>
    <t>Tova</t>
  </si>
  <si>
    <t>Craven Avenue</t>
  </si>
  <si>
    <t>Belper</t>
  </si>
  <si>
    <t>Helaine</t>
  </si>
  <si>
    <t>Crane</t>
  </si>
  <si>
    <t>Craven Mews</t>
  </si>
  <si>
    <t>Middlesbrough</t>
  </si>
  <si>
    <t>Nicolas</t>
  </si>
  <si>
    <t>Craven Terrace</t>
  </si>
  <si>
    <t>Craven's Buildings</t>
  </si>
  <si>
    <t>Liss</t>
  </si>
  <si>
    <t>Carlos</t>
  </si>
  <si>
    <t>Meyers</t>
  </si>
  <si>
    <t>Crawford Place</t>
  </si>
  <si>
    <t>Yasuko</t>
  </si>
  <si>
    <t>Crawley Wharf</t>
  </si>
  <si>
    <t>Looe</t>
  </si>
  <si>
    <t>Margarita</t>
  </si>
  <si>
    <t>Crebor Street</t>
  </si>
  <si>
    <t>Crebos Street</t>
  </si>
  <si>
    <t>Rick</t>
  </si>
  <si>
    <t>Creek Bridge</t>
  </si>
  <si>
    <t>Denbigh</t>
  </si>
  <si>
    <t>Isis</t>
  </si>
  <si>
    <t>Douglas</t>
  </si>
  <si>
    <t>Crescent Way</t>
  </si>
  <si>
    <t>Belia</t>
  </si>
  <si>
    <t>Ho</t>
  </si>
  <si>
    <t>Creswick Road</t>
  </si>
  <si>
    <t>Luella</t>
  </si>
  <si>
    <t>Crewe Place</t>
  </si>
  <si>
    <t>Leyburn</t>
  </si>
  <si>
    <t>Herndon</t>
  </si>
  <si>
    <t>Cricket Row</t>
  </si>
  <si>
    <t>Carmarthen</t>
  </si>
  <si>
    <t>Hiroko</t>
  </si>
  <si>
    <t>Cricketers Court</t>
  </si>
  <si>
    <t>Lee-On-The-Solent</t>
  </si>
  <si>
    <t>ST</t>
  </si>
  <si>
    <t>Vonda</t>
  </si>
  <si>
    <t>Fraser</t>
  </si>
  <si>
    <t>Cricketer's Court</t>
  </si>
  <si>
    <t>Hiram</t>
  </si>
  <si>
    <t>Cricklade Avenue</t>
  </si>
  <si>
    <t>Petrina</t>
  </si>
  <si>
    <t>Keys</t>
  </si>
  <si>
    <t>Cringle Street</t>
  </si>
  <si>
    <t>Wise</t>
  </si>
  <si>
    <t>Crisps Terrace</t>
  </si>
  <si>
    <t>Pudsey</t>
  </si>
  <si>
    <t>Gino</t>
  </si>
  <si>
    <t>Ruiz</t>
  </si>
  <si>
    <t>Croft Close</t>
  </si>
  <si>
    <t>Horne</t>
  </si>
  <si>
    <t>Crofton Road</t>
  </si>
  <si>
    <t>Colwyn Bay</t>
  </si>
  <si>
    <t>Ellen</t>
  </si>
  <si>
    <t>Champagne</t>
  </si>
  <si>
    <t>Crogsland Road</t>
  </si>
  <si>
    <t>Hanh</t>
  </si>
  <si>
    <t>Connor</t>
  </si>
  <si>
    <t>Cromwell Grove</t>
  </si>
  <si>
    <t>Ware</t>
  </si>
  <si>
    <t>Crondall Street</t>
  </si>
  <si>
    <t>Ozella</t>
  </si>
  <si>
    <t>Crooked Passage</t>
  </si>
  <si>
    <t>Crooms Hill</t>
  </si>
  <si>
    <t>Grady</t>
  </si>
  <si>
    <t>Howe</t>
  </si>
  <si>
    <t>Crosby Square</t>
  </si>
  <si>
    <t>Parr</t>
  </si>
  <si>
    <t>Cross Close</t>
  </si>
  <si>
    <t>Tayport</t>
  </si>
  <si>
    <t>Garrison</t>
  </si>
  <si>
    <t>Crossmead</t>
  </si>
  <si>
    <t>Herrington</t>
  </si>
  <si>
    <t>Crossness Lane</t>
  </si>
  <si>
    <t>Autumn</t>
  </si>
  <si>
    <t>Paige</t>
  </si>
  <si>
    <t>Crossthwaite Avenue</t>
  </si>
  <si>
    <t>Lester</t>
  </si>
  <si>
    <t>Wolfe</t>
  </si>
  <si>
    <t>Kirkby-In-Furness</t>
  </si>
  <si>
    <t>Chas</t>
  </si>
  <si>
    <t>Hendricks</t>
  </si>
  <si>
    <t>Crosswall</t>
  </si>
  <si>
    <t>Orville</t>
  </si>
  <si>
    <t>Nolan</t>
  </si>
  <si>
    <t>Crouch Road</t>
  </si>
  <si>
    <t>Alyse</t>
  </si>
  <si>
    <t>Crowden Way</t>
  </si>
  <si>
    <t>Grantown-On-Spey</t>
  </si>
  <si>
    <t>Quintin</t>
  </si>
  <si>
    <t>Marcus</t>
  </si>
  <si>
    <t>Crowland Road</t>
  </si>
  <si>
    <t>Carmelia</t>
  </si>
  <si>
    <t>Womack</t>
  </si>
  <si>
    <t>Crown Square</t>
  </si>
  <si>
    <t>Penmaenmawr</t>
  </si>
  <si>
    <t>Jonas</t>
  </si>
  <si>
    <t>Crown Terrace</t>
  </si>
  <si>
    <t>Crows Court</t>
  </si>
  <si>
    <t>Norberto</t>
  </si>
  <si>
    <t>Taryn</t>
  </si>
  <si>
    <t>Crows Road</t>
  </si>
  <si>
    <t>Tran</t>
  </si>
  <si>
    <t>Crowthorne Road</t>
  </si>
  <si>
    <t>Lynwood</t>
  </si>
  <si>
    <t>Ramirez</t>
  </si>
  <si>
    <t>Croxford Gardens</t>
  </si>
  <si>
    <t>Miesha</t>
  </si>
  <si>
    <t>Marino</t>
  </si>
  <si>
    <t>Croxted Lane</t>
  </si>
  <si>
    <t>Leland</t>
  </si>
  <si>
    <t>Croydon Road</t>
  </si>
  <si>
    <t>Cruikshank Street</t>
  </si>
  <si>
    <t>Coleford</t>
  </si>
  <si>
    <t>Katelynn</t>
  </si>
  <si>
    <t>Cuba Cottages</t>
  </si>
  <si>
    <t>Kyoko</t>
  </si>
  <si>
    <t>Cuckoo Lane</t>
  </si>
  <si>
    <t>Sanora</t>
  </si>
  <si>
    <t>Cullum Street</t>
  </si>
  <si>
    <t>Culmore Terrace</t>
  </si>
  <si>
    <t>Rhayader</t>
  </si>
  <si>
    <t>Gussie</t>
  </si>
  <si>
    <t>Culverden Road</t>
  </si>
  <si>
    <t>Bideford</t>
  </si>
  <si>
    <t>Xochitl</t>
  </si>
  <si>
    <t>Barnett</t>
  </si>
  <si>
    <t>Cumberland Buildings</t>
  </si>
  <si>
    <t>Merthyr Tydfil</t>
  </si>
  <si>
    <t>Deon</t>
  </si>
  <si>
    <t>Cumberland Park</t>
  </si>
  <si>
    <t>Marline</t>
  </si>
  <si>
    <t>Cumberland Row</t>
  </si>
  <si>
    <t>Latheron</t>
  </si>
  <si>
    <t>Smiley</t>
  </si>
  <si>
    <t>Cundell's Place</t>
  </si>
  <si>
    <t>Reinaldo</t>
  </si>
  <si>
    <t>Weeks</t>
  </si>
  <si>
    <t>Cunliffe Street</t>
  </si>
  <si>
    <t>Donya</t>
  </si>
  <si>
    <t>Cunningham Road</t>
  </si>
  <si>
    <t>Marcellus</t>
  </si>
  <si>
    <t>Newman</t>
  </si>
  <si>
    <t>Curtain Place</t>
  </si>
  <si>
    <t>Langholm</t>
  </si>
  <si>
    <t>Seth</t>
  </si>
  <si>
    <t>Billings</t>
  </si>
  <si>
    <t>Curtis Street</t>
  </si>
  <si>
    <t>Nantwich</t>
  </si>
  <si>
    <t>Cutler Street</t>
  </si>
  <si>
    <t>Gayle</t>
  </si>
  <si>
    <t>Haley</t>
  </si>
  <si>
    <t>Cutlers' Yard</t>
  </si>
  <si>
    <t>Jayson</t>
  </si>
  <si>
    <t>Cyril Street</t>
  </si>
  <si>
    <t>Blair</t>
  </si>
  <si>
    <t>Cyrus Street</t>
  </si>
  <si>
    <t>Clogher</t>
  </si>
  <si>
    <t>Maile</t>
  </si>
  <si>
    <t>Dacre Gdns</t>
  </si>
  <si>
    <t>Shon</t>
  </si>
  <si>
    <t>Dacre Square</t>
  </si>
  <si>
    <t>Kaleigh</t>
  </si>
  <si>
    <t>Sykes</t>
  </si>
  <si>
    <t>Dagenham Road</t>
  </si>
  <si>
    <t>Ringwood</t>
  </si>
  <si>
    <t>Thomas</t>
  </si>
  <si>
    <t>Whyteleafe</t>
  </si>
  <si>
    <t>Wilfredo</t>
  </si>
  <si>
    <t>Peterson</t>
  </si>
  <si>
    <t>Dagmar Terrace</t>
  </si>
  <si>
    <t>Cranbrook</t>
  </si>
  <si>
    <t>Early</t>
  </si>
  <si>
    <t>Dagmar Villas</t>
  </si>
  <si>
    <t>Vasquez</t>
  </si>
  <si>
    <t>Daisy Lane</t>
  </si>
  <si>
    <t>Swadlincote</t>
  </si>
  <si>
    <t>Dale Close</t>
  </si>
  <si>
    <t>Chelsea</t>
  </si>
  <si>
    <t>Mcmillan</t>
  </si>
  <si>
    <t>Dale Green</t>
  </si>
  <si>
    <t>Loralee</t>
  </si>
  <si>
    <t>Romano</t>
  </si>
  <si>
    <t>Colyton</t>
  </si>
  <si>
    <t>Ackerman</t>
  </si>
  <si>
    <t>Dale Road</t>
  </si>
  <si>
    <t>Wigton</t>
  </si>
  <si>
    <t>Solis</t>
  </si>
  <si>
    <t>Dale View</t>
  </si>
  <si>
    <t>Elmo</t>
  </si>
  <si>
    <t>Dalebury Road</t>
  </si>
  <si>
    <t>Classie</t>
  </si>
  <si>
    <t>Daling Way</t>
  </si>
  <si>
    <t>Leominster</t>
  </si>
  <si>
    <t>Dallinger Rd</t>
  </si>
  <si>
    <t>Anissa</t>
  </si>
  <si>
    <t>Galindo</t>
  </si>
  <si>
    <t>Dalmain Road</t>
  </si>
  <si>
    <t>Oralia</t>
  </si>
  <si>
    <t>Hettie</t>
  </si>
  <si>
    <t>Dalston Green</t>
  </si>
  <si>
    <t>Alvera</t>
  </si>
  <si>
    <t>Dalwood Street</t>
  </si>
  <si>
    <t>Berwick-Upon-Tweed</t>
  </si>
  <si>
    <t>KW</t>
  </si>
  <si>
    <t>Renato</t>
  </si>
  <si>
    <t>Comer</t>
  </si>
  <si>
    <t>Damascene Walk</t>
  </si>
  <si>
    <t>Inverness-Shire</t>
  </si>
  <si>
    <t>Carol</t>
  </si>
  <si>
    <t>Damask Crescent</t>
  </si>
  <si>
    <t>Banchory</t>
  </si>
  <si>
    <t>Santiago</t>
  </si>
  <si>
    <t>Dames Road</t>
  </si>
  <si>
    <t>Bexleyheath</t>
  </si>
  <si>
    <t>Gus</t>
  </si>
  <si>
    <t>Brandt</t>
  </si>
  <si>
    <t>Damon Place</t>
  </si>
  <si>
    <t>Trowbridge</t>
  </si>
  <si>
    <t>Starla</t>
  </si>
  <si>
    <t>Wu</t>
  </si>
  <si>
    <t>Dane Hill</t>
  </si>
  <si>
    <t>Cheadle</t>
  </si>
  <si>
    <t>Danemere Street</t>
  </si>
  <si>
    <t>Melany</t>
  </si>
  <si>
    <t>Xiong</t>
  </si>
  <si>
    <t>Danescroft Avenue</t>
  </si>
  <si>
    <t>Uckfield</t>
  </si>
  <si>
    <t>Nathanael</t>
  </si>
  <si>
    <t>Raymond</t>
  </si>
  <si>
    <t>Daniel Road</t>
  </si>
  <si>
    <t>Jerome</t>
  </si>
  <si>
    <t>Mcgee</t>
  </si>
  <si>
    <t>Dansey Place</t>
  </si>
  <si>
    <t>Darling Row</t>
  </si>
  <si>
    <t>Bishop'S Stortford</t>
  </si>
  <si>
    <t>Kasey</t>
  </si>
  <si>
    <t>Kirkby Stephen</t>
  </si>
  <si>
    <t>Carrol</t>
  </si>
  <si>
    <t>Ferguson</t>
  </si>
  <si>
    <t>Darrell Street</t>
  </si>
  <si>
    <t>Gricelda</t>
  </si>
  <si>
    <t>Dartford Street</t>
  </si>
  <si>
    <t>Dartmouth Chambers</t>
  </si>
  <si>
    <t>Dartmouth Hill</t>
  </si>
  <si>
    <t>Barnstaple</t>
  </si>
  <si>
    <t>Eveline</t>
  </si>
  <si>
    <t>Dartmouth Place</t>
  </si>
  <si>
    <t>Bruton</t>
  </si>
  <si>
    <t>Pedro</t>
  </si>
  <si>
    <t>Fritz</t>
  </si>
  <si>
    <t>Dartmouth Road</t>
  </si>
  <si>
    <t>Gonzalo</t>
  </si>
  <si>
    <t>Sumner</t>
  </si>
  <si>
    <t>Dartrey Terrace</t>
  </si>
  <si>
    <t>Jay</t>
  </si>
  <si>
    <t>Daubeney Road</t>
  </si>
  <si>
    <t>Adelia</t>
  </si>
  <si>
    <t>Rosen</t>
  </si>
  <si>
    <t>Dault Road</t>
  </si>
  <si>
    <t>Gainsborough</t>
  </si>
  <si>
    <t>Ngan</t>
  </si>
  <si>
    <t>Daveys Buildings</t>
  </si>
  <si>
    <t>Marquis</t>
  </si>
  <si>
    <t>Dawer Lane</t>
  </si>
  <si>
    <t>Delfina</t>
  </si>
  <si>
    <t>Dawson Place</t>
  </si>
  <si>
    <t>Lia</t>
  </si>
  <si>
    <t>Conklin</t>
  </si>
  <si>
    <t>Dawsons Terrace</t>
  </si>
  <si>
    <t>Renfrew</t>
  </si>
  <si>
    <t>Eusebio</t>
  </si>
  <si>
    <t>Burnett</t>
  </si>
  <si>
    <t>De Lucy</t>
  </si>
  <si>
    <t>Temple</t>
  </si>
  <si>
    <t>De Quincey</t>
  </si>
  <si>
    <t>Shayla</t>
  </si>
  <si>
    <t>De Vierville</t>
  </si>
  <si>
    <t>Deacon Rd</t>
  </si>
  <si>
    <t>Zulema</t>
  </si>
  <si>
    <t>Baird</t>
  </si>
  <si>
    <t>Deacon Road</t>
  </si>
  <si>
    <t>Northamptonshire</t>
  </si>
  <si>
    <t>Particia</t>
  </si>
  <si>
    <t>Deal Street</t>
  </si>
  <si>
    <t>Lora</t>
  </si>
  <si>
    <t>Schaffer</t>
  </si>
  <si>
    <t>Dealtry Road</t>
  </si>
  <si>
    <t>Audrie</t>
  </si>
  <si>
    <t>Dean Close</t>
  </si>
  <si>
    <t>Wilson</t>
  </si>
  <si>
    <t>Dean Gardens</t>
  </si>
  <si>
    <t>Beau</t>
  </si>
  <si>
    <t>Guerrero</t>
  </si>
  <si>
    <t>Dean Stanley</t>
  </si>
  <si>
    <t>Stonehouse</t>
  </si>
  <si>
    <t>Georgeanna</t>
  </si>
  <si>
    <t>Dean Trench</t>
  </si>
  <si>
    <t>Strathpeffer</t>
  </si>
  <si>
    <t>Deane Street</t>
  </si>
  <si>
    <t>Marcella</t>
  </si>
  <si>
    <t>Deans Close</t>
  </si>
  <si>
    <t>Gage</t>
  </si>
  <si>
    <t>Dean's Place</t>
  </si>
  <si>
    <t>Laverne</t>
  </si>
  <si>
    <t>Crowley</t>
  </si>
  <si>
    <t>Deburgh Road</t>
  </si>
  <si>
    <t>Stevie</t>
  </si>
  <si>
    <t>Decima Street</t>
  </si>
  <si>
    <t>Tawnya</t>
  </si>
  <si>
    <t>Chin</t>
  </si>
  <si>
    <t>Deer Park</t>
  </si>
  <si>
    <t>Helmsdale</t>
  </si>
  <si>
    <t>Lianne</t>
  </si>
  <si>
    <t>Deerhurst Road</t>
  </si>
  <si>
    <t>Olive</t>
  </si>
  <si>
    <t>Defoe Close</t>
  </si>
  <si>
    <t>Fordingbridge</t>
  </si>
  <si>
    <t>Shea</t>
  </si>
  <si>
    <t>Seaham</t>
  </si>
  <si>
    <t>Samella</t>
  </si>
  <si>
    <t>Defoe Road</t>
  </si>
  <si>
    <t>Ricky</t>
  </si>
  <si>
    <t>Delgado</t>
  </si>
  <si>
    <t>Delaford Street</t>
  </si>
  <si>
    <t>Arianna</t>
  </si>
  <si>
    <t>Delancey Street</t>
  </si>
  <si>
    <t>Aimee</t>
  </si>
  <si>
    <t>Pugh</t>
  </si>
  <si>
    <t>Delays Yard</t>
  </si>
  <si>
    <t>Cordell</t>
  </si>
  <si>
    <t>Wolff</t>
  </si>
  <si>
    <t>Delius Grove</t>
  </si>
  <si>
    <t>Chalfont St. Giles</t>
  </si>
  <si>
    <t>Bridgett</t>
  </si>
  <si>
    <t>Dellow Street</t>
  </si>
  <si>
    <t>Dells Close</t>
  </si>
  <si>
    <t>Sherrie</t>
  </si>
  <si>
    <t>Delorme Street</t>
  </si>
  <si>
    <t>Chipping Norton</t>
  </si>
  <si>
    <t>Denbigh Mews</t>
  </si>
  <si>
    <t>Hall</t>
  </si>
  <si>
    <t>Denbigh Terrace</t>
  </si>
  <si>
    <t>Denewood Road</t>
  </si>
  <si>
    <t>Appin</t>
  </si>
  <si>
    <t>Denison Close</t>
  </si>
  <si>
    <t>Jenniffer</t>
  </si>
  <si>
    <t>Denman Arms</t>
  </si>
  <si>
    <t>Katharyn</t>
  </si>
  <si>
    <t>Denman Road</t>
  </si>
  <si>
    <t>Garndolbenmaen</t>
  </si>
  <si>
    <t>Yolonda</t>
  </si>
  <si>
    <t>Stallings</t>
  </si>
  <si>
    <t>Dennis Way</t>
  </si>
  <si>
    <t>Murray</t>
  </si>
  <si>
    <t>Denvers Buildings</t>
  </si>
  <si>
    <t>Bedworth</t>
  </si>
  <si>
    <t>Mirta</t>
  </si>
  <si>
    <t>Trotter</t>
  </si>
  <si>
    <t>Deodara Close</t>
  </si>
  <si>
    <t>Howard</t>
  </si>
  <si>
    <t>Deptford Bridge</t>
  </si>
  <si>
    <t>Townsend</t>
  </si>
  <si>
    <t>Deptford Green</t>
  </si>
  <si>
    <t>Deptford Lower</t>
  </si>
  <si>
    <t>Joni</t>
  </si>
  <si>
    <t>Deptford Wharf</t>
  </si>
  <si>
    <t>Marla</t>
  </si>
  <si>
    <t>Derby Road</t>
  </si>
  <si>
    <t>Everette</t>
  </si>
  <si>
    <t>Choi</t>
  </si>
  <si>
    <t>Derek Walcott</t>
  </si>
  <si>
    <t>Missy</t>
  </si>
  <si>
    <t>Mora</t>
  </si>
  <si>
    <t>Derinton Road</t>
  </si>
  <si>
    <t>Jan</t>
  </si>
  <si>
    <t>Derwent Avenue</t>
  </si>
  <si>
    <t>Michiko</t>
  </si>
  <si>
    <t>Boone</t>
  </si>
  <si>
    <t>Derwent Crescent</t>
  </si>
  <si>
    <t>Siu</t>
  </si>
  <si>
    <t>Derwent Grove</t>
  </si>
  <si>
    <t>Nichol</t>
  </si>
  <si>
    <t>Cleotilde</t>
  </si>
  <si>
    <t>Desenfans Road</t>
  </si>
  <si>
    <t>Devon Cottages</t>
  </si>
  <si>
    <t>Joan</t>
  </si>
  <si>
    <t>Kendrick</t>
  </si>
  <si>
    <t>Devon Place</t>
  </si>
  <si>
    <t>Madelyn</t>
  </si>
  <si>
    <t>Cooke</t>
  </si>
  <si>
    <t>Devonhurst Place</t>
  </si>
  <si>
    <t>Basildon</t>
  </si>
  <si>
    <t>Wilbert</t>
  </si>
  <si>
    <t>Lynch</t>
  </si>
  <si>
    <t>Devonshire Drive</t>
  </si>
  <si>
    <t>Valentin</t>
  </si>
  <si>
    <t>Seay</t>
  </si>
  <si>
    <t>Devonshire Street</t>
  </si>
  <si>
    <t>Genny</t>
  </si>
  <si>
    <t>Swan</t>
  </si>
  <si>
    <t>Dewhurst Road</t>
  </si>
  <si>
    <t>Hook</t>
  </si>
  <si>
    <t>Dewsbury Road</t>
  </si>
  <si>
    <t>Gennie</t>
  </si>
  <si>
    <t>Burrell</t>
  </si>
  <si>
    <t>Deynecourt Gardens</t>
  </si>
  <si>
    <t>Diana Place</t>
  </si>
  <si>
    <t>Aberaeron</t>
  </si>
  <si>
    <t>Kincaid</t>
  </si>
  <si>
    <t>Dianthus Close</t>
  </si>
  <si>
    <t>Carlita</t>
  </si>
  <si>
    <t>Dickens Estate</t>
  </si>
  <si>
    <t>Woodhall Spa</t>
  </si>
  <si>
    <t>Daren</t>
  </si>
  <si>
    <t>Digby Road</t>
  </si>
  <si>
    <t>Bernadine</t>
  </si>
  <si>
    <t>Matthews</t>
  </si>
  <si>
    <t>Digby Walk</t>
  </si>
  <si>
    <t>Cwmbran</t>
  </si>
  <si>
    <t>Dilston Grove</t>
  </si>
  <si>
    <t>Llwyngwril</t>
  </si>
  <si>
    <t>Bruce</t>
  </si>
  <si>
    <t>Farrell</t>
  </si>
  <si>
    <t>Dimond Close</t>
  </si>
  <si>
    <t>Seaview</t>
  </si>
  <si>
    <t>Shizue</t>
  </si>
  <si>
    <t>Hurley</t>
  </si>
  <si>
    <t>Dimsdale Walk</t>
  </si>
  <si>
    <t>Duns</t>
  </si>
  <si>
    <t>Darlena</t>
  </si>
  <si>
    <t>Dingle Gardens</t>
  </si>
  <si>
    <t>Royce</t>
  </si>
  <si>
    <t>Beard</t>
  </si>
  <si>
    <t>Dinsdale Gardens</t>
  </si>
  <si>
    <t>St. Bees</t>
  </si>
  <si>
    <t>Dirty Lane</t>
  </si>
  <si>
    <t>Robert</t>
  </si>
  <si>
    <t>Distin Street</t>
  </si>
  <si>
    <t>Lannie</t>
  </si>
  <si>
    <t>Dllwyn Road</t>
  </si>
  <si>
    <t>Dobell Road</t>
  </si>
  <si>
    <t>Jackson</t>
  </si>
  <si>
    <t>Christie</t>
  </si>
  <si>
    <t>Dockland Street</t>
  </si>
  <si>
    <t>Malorie</t>
  </si>
  <si>
    <t>Doctor Johnson</t>
  </si>
  <si>
    <t>Weymouth</t>
  </si>
  <si>
    <t>Dodds Place</t>
  </si>
  <si>
    <t>Dayna</t>
  </si>
  <si>
    <t>Farmer</t>
  </si>
  <si>
    <t>Kieth</t>
  </si>
  <si>
    <t>Alvarez</t>
  </si>
  <si>
    <t>Sandy</t>
  </si>
  <si>
    <t>Lloyd</t>
  </si>
  <si>
    <t>Dog and</t>
  </si>
  <si>
    <t>Chesham</t>
  </si>
  <si>
    <t>Lakeshia</t>
  </si>
  <si>
    <t>Stern</t>
  </si>
  <si>
    <t>Dog Lane</t>
  </si>
  <si>
    <t>Mackey</t>
  </si>
  <si>
    <t>Dolland Street</t>
  </si>
  <si>
    <t>Bagillt</t>
  </si>
  <si>
    <t>Salley</t>
  </si>
  <si>
    <t>Dollings Place</t>
  </si>
  <si>
    <t>Marty</t>
  </si>
  <si>
    <t>Frizington</t>
  </si>
  <si>
    <t>Annabell</t>
  </si>
  <si>
    <t>Dollis Mews</t>
  </si>
  <si>
    <t>Dome Hill</t>
  </si>
  <si>
    <t>East Grinstead</t>
  </si>
  <si>
    <t>Justa</t>
  </si>
  <si>
    <t>Domett Close</t>
  </si>
  <si>
    <t>Hungerford</t>
  </si>
  <si>
    <t>Donald Road</t>
  </si>
  <si>
    <t>Olimpia</t>
  </si>
  <si>
    <t>Hankins</t>
  </si>
  <si>
    <t>Donnington Road</t>
  </si>
  <si>
    <t>Olson</t>
  </si>
  <si>
    <t>Donovan Avenue</t>
  </si>
  <si>
    <t>Dorchester Parade</t>
  </si>
  <si>
    <t>Veola</t>
  </si>
  <si>
    <t>Doris Place</t>
  </si>
  <si>
    <t>Juanita</t>
  </si>
  <si>
    <t>Dorman Way</t>
  </si>
  <si>
    <t>Evelynn</t>
  </si>
  <si>
    <t>Dormays Cottages</t>
  </si>
  <si>
    <t>Lida</t>
  </si>
  <si>
    <t>Mohr</t>
  </si>
  <si>
    <t>Dornberg CLS+F687</t>
  </si>
  <si>
    <t>Platt</t>
  </si>
  <si>
    <t>Dorset Court</t>
  </si>
  <si>
    <t>Guildford</t>
  </si>
  <si>
    <t>Norbert</t>
  </si>
  <si>
    <t>Dorset Mews</t>
  </si>
  <si>
    <t>Axminster</t>
  </si>
  <si>
    <t>BS</t>
  </si>
  <si>
    <t>Abdul</t>
  </si>
  <si>
    <t>Dorset Villas</t>
  </si>
  <si>
    <t>Chauncey</t>
  </si>
  <si>
    <t>Hawk</t>
  </si>
  <si>
    <t>Douglas Mews</t>
  </si>
  <si>
    <t>Darwin</t>
  </si>
  <si>
    <t>Douglas Road</t>
  </si>
  <si>
    <t>Lura</t>
  </si>
  <si>
    <t>Dovercourt Road</t>
  </si>
  <si>
    <t>Zane</t>
  </si>
  <si>
    <t>Lawson</t>
  </si>
  <si>
    <t>Doverfield Road</t>
  </si>
  <si>
    <t>Phil</t>
  </si>
  <si>
    <t>Cartwright</t>
  </si>
  <si>
    <t>Dowgate Dock</t>
  </si>
  <si>
    <t>Mohammad</t>
  </si>
  <si>
    <t>Thorne</t>
  </si>
  <si>
    <t>Downes ST</t>
  </si>
  <si>
    <t>Invergordon</t>
  </si>
  <si>
    <t>Teofila</t>
  </si>
  <si>
    <t>Downings</t>
  </si>
  <si>
    <t>Stokes</t>
  </si>
  <si>
    <t>Downland Close</t>
  </si>
  <si>
    <t>Port Glasgow</t>
  </si>
  <si>
    <t>Coker</t>
  </si>
  <si>
    <t>Downton Avenue</t>
  </si>
  <si>
    <t>Ruislip</t>
  </si>
  <si>
    <t>Donn</t>
  </si>
  <si>
    <t>Doyle Gardens</t>
  </si>
  <si>
    <t>Robbie</t>
  </si>
  <si>
    <t>Madden</t>
  </si>
  <si>
    <t>Doyle Road</t>
  </si>
  <si>
    <t>Filiberto</t>
  </si>
  <si>
    <t>Atkinson</t>
  </si>
  <si>
    <t>Dr Johnson's</t>
  </si>
  <si>
    <t>Drakes Walk</t>
  </si>
  <si>
    <t>Sierra</t>
  </si>
  <si>
    <t>Draper's Court</t>
  </si>
  <si>
    <t>Hosea</t>
  </si>
  <si>
    <t>Delarosa</t>
  </si>
  <si>
    <t>Drapers Road</t>
  </si>
  <si>
    <t>Lydney</t>
  </si>
  <si>
    <t>Antoinette</t>
  </si>
  <si>
    <t>Dray Gardens</t>
  </si>
  <si>
    <t>Rosita</t>
  </si>
  <si>
    <t>Drayton Court</t>
  </si>
  <si>
    <t>Kilmacolm</t>
  </si>
  <si>
    <t>Schultz</t>
  </si>
  <si>
    <t>Jess</t>
  </si>
  <si>
    <t>Dressington Avenue</t>
  </si>
  <si>
    <t>Lydbrook</t>
  </si>
  <si>
    <t>Jaime</t>
  </si>
  <si>
    <t>Sidmouth</t>
  </si>
  <si>
    <t>Fitzgerald</t>
  </si>
  <si>
    <t>Drewstead Road</t>
  </si>
  <si>
    <t>Coreen</t>
  </si>
  <si>
    <t>Marlin</t>
  </si>
  <si>
    <t>Samuels</t>
  </si>
  <si>
    <t>Drifield Road</t>
  </si>
  <si>
    <t>Prather</t>
  </si>
  <si>
    <t>Drovers Place</t>
  </si>
  <si>
    <t>Holt</t>
  </si>
  <si>
    <t>Mcdonough</t>
  </si>
  <si>
    <t>Drum Alley</t>
  </si>
  <si>
    <t>Lashanda</t>
  </si>
  <si>
    <t>Drum Yard</t>
  </si>
  <si>
    <t>Drummond Place</t>
  </si>
  <si>
    <t>Blaine</t>
  </si>
  <si>
    <t>Drylands Road</t>
  </si>
  <si>
    <t>Luton</t>
  </si>
  <si>
    <t>Duchy Street</t>
  </si>
  <si>
    <t>Trujillo</t>
  </si>
  <si>
    <t>Duchy Wharf</t>
  </si>
  <si>
    <t>Daina</t>
  </si>
  <si>
    <t>Duck Place</t>
  </si>
  <si>
    <t>Elisha</t>
  </si>
  <si>
    <t>Roark</t>
  </si>
  <si>
    <t>Dudmaston Mews</t>
  </si>
  <si>
    <t>Haddington</t>
  </si>
  <si>
    <t>Duffield Drive</t>
  </si>
  <si>
    <t>Duke Street</t>
  </si>
  <si>
    <t>Chandler</t>
  </si>
  <si>
    <t>Dukes Gate</t>
  </si>
  <si>
    <t>Leo</t>
  </si>
  <si>
    <t>Dukes Head</t>
  </si>
  <si>
    <t>Limavady</t>
  </si>
  <si>
    <t>Dukes Lane</t>
  </si>
  <si>
    <t>Leonora</t>
  </si>
  <si>
    <t>Tilbury</t>
  </si>
  <si>
    <t>Jeremy</t>
  </si>
  <si>
    <t>Dulcet Street</t>
  </si>
  <si>
    <t>Dulwich Lawn</t>
  </si>
  <si>
    <t>Angela</t>
  </si>
  <si>
    <t>Bowden</t>
  </si>
  <si>
    <t>Dumbreck Road</t>
  </si>
  <si>
    <t>Scottie</t>
  </si>
  <si>
    <t>Dumpton Place</t>
  </si>
  <si>
    <t>Curt</t>
  </si>
  <si>
    <t>Foreman</t>
  </si>
  <si>
    <t>Dunbridge Street</t>
  </si>
  <si>
    <t>Mold</t>
  </si>
  <si>
    <t>Busby</t>
  </si>
  <si>
    <t>Duncombe Hill</t>
  </si>
  <si>
    <t>Corliss</t>
  </si>
  <si>
    <t>Duncrievie Road</t>
  </si>
  <si>
    <t>Dundonald Close</t>
  </si>
  <si>
    <t>Stacy</t>
  </si>
  <si>
    <t>Dunkeld Road</t>
  </si>
  <si>
    <t>Keren</t>
  </si>
  <si>
    <t>Dunmow ROAD</t>
  </si>
  <si>
    <t>Mata</t>
  </si>
  <si>
    <t>Dunnock Close</t>
  </si>
  <si>
    <t>Jama</t>
  </si>
  <si>
    <t>Gore</t>
  </si>
  <si>
    <t>Dunoon Road</t>
  </si>
  <si>
    <t>Beaminster</t>
  </si>
  <si>
    <t>Padstow</t>
  </si>
  <si>
    <t>Yung</t>
  </si>
  <si>
    <t>Wiggins</t>
  </si>
  <si>
    <t>Dunstall Road</t>
  </si>
  <si>
    <t>Dunton Road</t>
  </si>
  <si>
    <t>Wiltshire</t>
  </si>
  <si>
    <t>Posey</t>
  </si>
  <si>
    <t>Dunts Hill</t>
  </si>
  <si>
    <t>Margene</t>
  </si>
  <si>
    <t>Durham Farm</t>
  </si>
  <si>
    <t>Noel</t>
  </si>
  <si>
    <t>Ingram</t>
  </si>
  <si>
    <t>Durham Rise</t>
  </si>
  <si>
    <t>Durrell Road</t>
  </si>
  <si>
    <t>Tring</t>
  </si>
  <si>
    <t>Bart</t>
  </si>
  <si>
    <t>Schmitt</t>
  </si>
  <si>
    <t>Dursley Close</t>
  </si>
  <si>
    <t>Lynsey</t>
  </si>
  <si>
    <t>Dursley Gardens</t>
  </si>
  <si>
    <t>Lino</t>
  </si>
  <si>
    <t>Durward Street</t>
  </si>
  <si>
    <t>Langford</t>
  </si>
  <si>
    <t>Dyers Buildings</t>
  </si>
  <si>
    <t>Avoch</t>
  </si>
  <si>
    <t>Ball</t>
  </si>
  <si>
    <t>Eaden Place</t>
  </si>
  <si>
    <t>Etta</t>
  </si>
  <si>
    <t>Eagle Court</t>
  </si>
  <si>
    <t>St. Albans</t>
  </si>
  <si>
    <t>Elvis</t>
  </si>
  <si>
    <t>Eagle Drive</t>
  </si>
  <si>
    <t>Eagle Street</t>
  </si>
  <si>
    <t>Kruse</t>
  </si>
  <si>
    <t>Eagles Street</t>
  </si>
  <si>
    <t>Ealing Park</t>
  </si>
  <si>
    <t>Earl Rise</t>
  </si>
  <si>
    <t>Earl Road</t>
  </si>
  <si>
    <t>Clitheroe</t>
  </si>
  <si>
    <t>Colon</t>
  </si>
  <si>
    <t>Earlham Grove</t>
  </si>
  <si>
    <t>Par</t>
  </si>
  <si>
    <t>Sharri</t>
  </si>
  <si>
    <t>Dubois</t>
  </si>
  <si>
    <t>Earlham Street</t>
  </si>
  <si>
    <t>Roxanne</t>
  </si>
  <si>
    <t>Earl's Place</t>
  </si>
  <si>
    <t>Earlsferry Way</t>
  </si>
  <si>
    <t>New Romney</t>
  </si>
  <si>
    <t>Woody</t>
  </si>
  <si>
    <t>Earsby Street</t>
  </si>
  <si>
    <t>Easington Buildings</t>
  </si>
  <si>
    <t>Ashby</t>
  </si>
  <si>
    <t>East Coombe</t>
  </si>
  <si>
    <t>Candyce</t>
  </si>
  <si>
    <t>Welsh</t>
  </si>
  <si>
    <t>East Cross</t>
  </si>
  <si>
    <t>Fredrick</t>
  </si>
  <si>
    <t>Harrell</t>
  </si>
  <si>
    <t>East India</t>
  </si>
  <si>
    <t>Mckee</t>
  </si>
  <si>
    <t>East Market</t>
  </si>
  <si>
    <t>Blaydon-On-Tyne</t>
  </si>
  <si>
    <t>Eastbourne Gardens</t>
  </si>
  <si>
    <t>Cleckheaton</t>
  </si>
  <si>
    <t>Eastbourne Terrace</t>
  </si>
  <si>
    <t>Doretha</t>
  </si>
  <si>
    <t>Eastbrook Road</t>
  </si>
  <si>
    <t>Cornelia</t>
  </si>
  <si>
    <t>Mcdowell</t>
  </si>
  <si>
    <t>Eastgate Close</t>
  </si>
  <si>
    <t>Lionel</t>
  </si>
  <si>
    <t>Eastlake Road</t>
  </si>
  <si>
    <t>Downham Market</t>
  </si>
  <si>
    <t>Eastlea Mews</t>
  </si>
  <si>
    <t>Mallie</t>
  </si>
  <si>
    <t>Eastway Commercial</t>
  </si>
  <si>
    <t>Ginette</t>
  </si>
  <si>
    <t>Eaton Square</t>
  </si>
  <si>
    <t>Mullins</t>
  </si>
  <si>
    <t>Eatons Mead</t>
  </si>
  <si>
    <t>Samara</t>
  </si>
  <si>
    <t>Cote</t>
  </si>
  <si>
    <t>Eburne Road</t>
  </si>
  <si>
    <t>Boldon Colliery</t>
  </si>
  <si>
    <t>Asha</t>
  </si>
  <si>
    <t>Ebury Street</t>
  </si>
  <si>
    <t>Echo Heights</t>
  </si>
  <si>
    <t>Darvel</t>
  </si>
  <si>
    <t>Eckstein Road</t>
  </si>
  <si>
    <t>Reynaldo</t>
  </si>
  <si>
    <t>Calloway</t>
  </si>
  <si>
    <t>Edbrooke Road</t>
  </si>
  <si>
    <t>Alvaro</t>
  </si>
  <si>
    <t>Edgar Kail</t>
  </si>
  <si>
    <t>Ellison</t>
  </si>
  <si>
    <t>Edgar Road</t>
  </si>
  <si>
    <t>Annmarie</t>
  </si>
  <si>
    <t>Robison</t>
  </si>
  <si>
    <t>Edge Terrace</t>
  </si>
  <si>
    <t>Geri</t>
  </si>
  <si>
    <t>Horner</t>
  </si>
  <si>
    <t>Edington Road</t>
  </si>
  <si>
    <t>Edison Road</t>
  </si>
  <si>
    <t>Petersen</t>
  </si>
  <si>
    <t>Edith Terrace</t>
  </si>
  <si>
    <t>Helensburgh</t>
  </si>
  <si>
    <t>Edith Villas</t>
  </si>
  <si>
    <t>West Bromwich</t>
  </si>
  <si>
    <t>Taina</t>
  </si>
  <si>
    <t>Edwin'S Mead</t>
  </si>
  <si>
    <t>Ellamae</t>
  </si>
  <si>
    <t>Eldridge</t>
  </si>
  <si>
    <t>Effort Street</t>
  </si>
  <si>
    <t>Effra Road</t>
  </si>
  <si>
    <t>Dulverton</t>
  </si>
  <si>
    <t>Eglantine Road</t>
  </si>
  <si>
    <t>Pierre</t>
  </si>
  <si>
    <t>Egliston Road</t>
  </si>
  <si>
    <t>Grangemouth</t>
  </si>
  <si>
    <t>Timothy</t>
  </si>
  <si>
    <t>Smart</t>
  </si>
  <si>
    <t>Eider Close</t>
  </si>
  <si>
    <t>Domitila</t>
  </si>
  <si>
    <t>Kilgore</t>
  </si>
  <si>
    <t>Elborough Road</t>
  </si>
  <si>
    <t>Bobby</t>
  </si>
  <si>
    <t>Elborough Street</t>
  </si>
  <si>
    <t>Harwich</t>
  </si>
  <si>
    <t>Layla</t>
  </si>
  <si>
    <t>Randle</t>
  </si>
  <si>
    <t>Elbow Lane</t>
  </si>
  <si>
    <t>Dorchester</t>
  </si>
  <si>
    <t>Rima</t>
  </si>
  <si>
    <t>Elder Cottages</t>
  </si>
  <si>
    <t>Anastacia</t>
  </si>
  <si>
    <t>Raines</t>
  </si>
  <si>
    <t>Elder Walk</t>
  </si>
  <si>
    <t>Eldon House</t>
  </si>
  <si>
    <t>Benedict</t>
  </si>
  <si>
    <t>Bridges</t>
  </si>
  <si>
    <t>Elem Street</t>
  </si>
  <si>
    <t>Coventry</t>
  </si>
  <si>
    <t>Mui</t>
  </si>
  <si>
    <t>Callahan</t>
  </si>
  <si>
    <t>Elf Row</t>
  </si>
  <si>
    <t>Leigh</t>
  </si>
  <si>
    <t>Proctor</t>
  </si>
  <si>
    <t>Elford Close</t>
  </si>
  <si>
    <t>Isreal</t>
  </si>
  <si>
    <t>Ratliff</t>
  </si>
  <si>
    <t>Elfwine Road</t>
  </si>
  <si>
    <t>Gairloch</t>
  </si>
  <si>
    <t>Kraft</t>
  </si>
  <si>
    <t>Elgin Chambers</t>
  </si>
  <si>
    <t>Gerri</t>
  </si>
  <si>
    <t>Madison</t>
  </si>
  <si>
    <t>Elias Place</t>
  </si>
  <si>
    <t>Driver</t>
  </si>
  <si>
    <t>Elim Street</t>
  </si>
  <si>
    <t>Denae</t>
  </si>
  <si>
    <t>Bradford</t>
  </si>
  <si>
    <t>Elizabeth Avenue</t>
  </si>
  <si>
    <t>Jacalyn</t>
  </si>
  <si>
    <t>Elizabeth Clyde</t>
  </si>
  <si>
    <t>Randall</t>
  </si>
  <si>
    <t>Elizabeth Place</t>
  </si>
  <si>
    <t>Elizabeth Row</t>
  </si>
  <si>
    <t>Corey</t>
  </si>
  <si>
    <t>Ellanby Crescent</t>
  </si>
  <si>
    <t>Cory</t>
  </si>
  <si>
    <t>Ellerby Street</t>
  </si>
  <si>
    <t>Saltburn-By-The-Sea</t>
  </si>
  <si>
    <t>Margarito</t>
  </si>
  <si>
    <t>Cash</t>
  </si>
  <si>
    <t>Ellesmere Terrace</t>
  </si>
  <si>
    <t>Penrith</t>
  </si>
  <si>
    <t>Tracee</t>
  </si>
  <si>
    <t>Elliots Row</t>
  </si>
  <si>
    <t>Despina</t>
  </si>
  <si>
    <t>Ellis Close</t>
  </si>
  <si>
    <t>Kimberly</t>
  </si>
  <si>
    <t>Ellis Street</t>
  </si>
  <si>
    <t>Thatcham</t>
  </si>
  <si>
    <t>Bryce</t>
  </si>
  <si>
    <t>Dill</t>
  </si>
  <si>
    <t>Elliscombe Mount</t>
  </si>
  <si>
    <t>Elm House</t>
  </si>
  <si>
    <t>Alfreton</t>
  </si>
  <si>
    <t>LN</t>
  </si>
  <si>
    <t>Grantham</t>
  </si>
  <si>
    <t>Luke</t>
  </si>
  <si>
    <t>Osborne</t>
  </si>
  <si>
    <t>Elm Walk</t>
  </si>
  <si>
    <t>Knebworth</t>
  </si>
  <si>
    <t>Elms</t>
  </si>
  <si>
    <t>Crumlin</t>
  </si>
  <si>
    <t>Rubie</t>
  </si>
  <si>
    <t>Elmshurst Crescent</t>
  </si>
  <si>
    <t>Innerleithen</t>
  </si>
  <si>
    <t>Kirkland</t>
  </si>
  <si>
    <t>Deena</t>
  </si>
  <si>
    <t>Griffith</t>
  </si>
  <si>
    <t>Elmstead Lane</t>
  </si>
  <si>
    <t>Crymych</t>
  </si>
  <si>
    <t>Grimes</t>
  </si>
  <si>
    <t>Elrington Rd</t>
  </si>
  <si>
    <t>Shari</t>
  </si>
  <si>
    <t>Elsbone Terrace</t>
  </si>
  <si>
    <t>Trisha</t>
  </si>
  <si>
    <t>Elscott House</t>
  </si>
  <si>
    <t>Asa</t>
  </si>
  <si>
    <t>Elsham Road</t>
  </si>
  <si>
    <t>Elsinore Gardens</t>
  </si>
  <si>
    <t>Hyon</t>
  </si>
  <si>
    <t>Ronni</t>
  </si>
  <si>
    <t>Hooper</t>
  </si>
  <si>
    <t>Elstree Street</t>
  </si>
  <si>
    <t>Granville</t>
  </si>
  <si>
    <t>Elsworthy Rise</t>
  </si>
  <si>
    <t>Musselburgh</t>
  </si>
  <si>
    <t>Elveden Place</t>
  </si>
  <si>
    <t>Ranee</t>
  </si>
  <si>
    <t>Ely Terrace</t>
  </si>
  <si>
    <t>Kurtis</t>
  </si>
  <si>
    <t>Elystan Place</t>
  </si>
  <si>
    <t>Fay</t>
  </si>
  <si>
    <t>Nieves</t>
  </si>
  <si>
    <t>Elystan PlC</t>
  </si>
  <si>
    <t>Susy</t>
  </si>
  <si>
    <t>Emanuel Avenue</t>
  </si>
  <si>
    <t>Bulah</t>
  </si>
  <si>
    <t>Embankment Gardens</t>
  </si>
  <si>
    <t>Emma Cottages</t>
  </si>
  <si>
    <t>Kingston Upon Thames</t>
  </si>
  <si>
    <t>Eva</t>
  </si>
  <si>
    <t>Emma Rd</t>
  </si>
  <si>
    <t>Kia</t>
  </si>
  <si>
    <t>Emmanuel Church</t>
  </si>
  <si>
    <t>Templecombe</t>
  </si>
  <si>
    <t>Amiee</t>
  </si>
  <si>
    <t>Emmanuel Schoolhouse</t>
  </si>
  <si>
    <t>Brett</t>
  </si>
  <si>
    <t>Parks</t>
  </si>
  <si>
    <t>Emmetts Buildings</t>
  </si>
  <si>
    <t>Leif</t>
  </si>
  <si>
    <t>Trevino</t>
  </si>
  <si>
    <t>Ana</t>
  </si>
  <si>
    <t>Conrad</t>
  </si>
  <si>
    <t>Emmetts Yard</t>
  </si>
  <si>
    <t>Romney Marsh</t>
  </si>
  <si>
    <t>Gilberte</t>
  </si>
  <si>
    <t>Empire Ave</t>
  </si>
  <si>
    <t>Begay</t>
  </si>
  <si>
    <t>Empress STReet</t>
  </si>
  <si>
    <t>Vernita</t>
  </si>
  <si>
    <t>Emsworth Close</t>
  </si>
  <si>
    <t>Endsleigh Gardens</t>
  </si>
  <si>
    <t>Stacey</t>
  </si>
  <si>
    <t>Engineer Road</t>
  </si>
  <si>
    <t>Amlwch</t>
  </si>
  <si>
    <t>Drusilla</t>
  </si>
  <si>
    <t>Enid Street</t>
  </si>
  <si>
    <t>Lavone</t>
  </si>
  <si>
    <t>Skaggs</t>
  </si>
  <si>
    <t>Enmore Avenue</t>
  </si>
  <si>
    <t>Enmore Road</t>
  </si>
  <si>
    <t>Enslin Road</t>
  </si>
  <si>
    <t>Ensor Mews</t>
  </si>
  <si>
    <t>Malmesbury</t>
  </si>
  <si>
    <t>Emily</t>
  </si>
  <si>
    <t>Morton</t>
  </si>
  <si>
    <t>Epirus Road</t>
  </si>
  <si>
    <t>Vesta</t>
  </si>
  <si>
    <t>Mcclure</t>
  </si>
  <si>
    <t>Epping Place</t>
  </si>
  <si>
    <t>Ramey</t>
  </si>
  <si>
    <t>Epsom Road</t>
  </si>
  <si>
    <t>Jeffrey</t>
  </si>
  <si>
    <t>Equity Buildings</t>
  </si>
  <si>
    <t>Jade</t>
  </si>
  <si>
    <t>Welling</t>
  </si>
  <si>
    <t>Ethelene</t>
  </si>
  <si>
    <t>Manley</t>
  </si>
  <si>
    <t>Erbury Place</t>
  </si>
  <si>
    <t>Eresby Place</t>
  </si>
  <si>
    <t>Amie</t>
  </si>
  <si>
    <t>Hess</t>
  </si>
  <si>
    <t>Erindale Terrace</t>
  </si>
  <si>
    <t>Oscar</t>
  </si>
  <si>
    <t>Erlam Road</t>
  </si>
  <si>
    <t>Kendal</t>
  </si>
  <si>
    <t>Kristofer</t>
  </si>
  <si>
    <t>Erinn</t>
  </si>
  <si>
    <t>Erlich Cottages</t>
  </si>
  <si>
    <t>Ermine Road</t>
  </si>
  <si>
    <t>Felipe</t>
  </si>
  <si>
    <t>Erskine Hill</t>
  </si>
  <si>
    <t>Nance</t>
  </si>
  <si>
    <t>Erwood Road</t>
  </si>
  <si>
    <t>Berkeley</t>
  </si>
  <si>
    <t>Jae</t>
  </si>
  <si>
    <t>Eskdale Villas</t>
  </si>
  <si>
    <t>Peacock</t>
  </si>
  <si>
    <t>Esmeralda Road</t>
  </si>
  <si>
    <t>Esmerelda Road</t>
  </si>
  <si>
    <t>Essendine Road</t>
  </si>
  <si>
    <t>Hatch</t>
  </si>
  <si>
    <t>Ester Cottages</t>
  </si>
  <si>
    <t>Esterbrooke Street</t>
  </si>
  <si>
    <t>Sherika</t>
  </si>
  <si>
    <t>Hull</t>
  </si>
  <si>
    <t>Etham St</t>
  </si>
  <si>
    <t>Sapp</t>
  </si>
  <si>
    <t>Ethelden Road</t>
  </si>
  <si>
    <t>Waltham Abbey</t>
  </si>
  <si>
    <t>Pagan</t>
  </si>
  <si>
    <t>Etloe Road</t>
  </si>
  <si>
    <t>Gould</t>
  </si>
  <si>
    <t>Eton Close</t>
  </si>
  <si>
    <t>Helston</t>
  </si>
  <si>
    <t>Agripina</t>
  </si>
  <si>
    <t>Eton Grove</t>
  </si>
  <si>
    <t>Harriett</t>
  </si>
  <si>
    <t>Cruz</t>
  </si>
  <si>
    <t>Billie</t>
  </si>
  <si>
    <t>Euston Road</t>
  </si>
  <si>
    <t>Presteigne</t>
  </si>
  <si>
    <t>Sook</t>
  </si>
  <si>
    <t>Delois</t>
  </si>
  <si>
    <t>Euston Station</t>
  </si>
  <si>
    <t>Langley</t>
  </si>
  <si>
    <t>Everest Road</t>
  </si>
  <si>
    <t>Chappell</t>
  </si>
  <si>
    <t>Evershall Street</t>
  </si>
  <si>
    <t>Lucius</t>
  </si>
  <si>
    <t>Everthorpe Road</t>
  </si>
  <si>
    <t>Venita</t>
  </si>
  <si>
    <t>Eve's Place</t>
  </si>
  <si>
    <t>Page</t>
  </si>
  <si>
    <t>Ewe Close</t>
  </si>
  <si>
    <t>Emmie</t>
  </si>
  <si>
    <t>Excelsior Gardens</t>
  </si>
  <si>
    <t>Katherin</t>
  </si>
  <si>
    <t>Excelsior Terrace</t>
  </si>
  <si>
    <t>Skipton</t>
  </si>
  <si>
    <t>Wava</t>
  </si>
  <si>
    <t>Exchange Arcade</t>
  </si>
  <si>
    <t>Lawrence</t>
  </si>
  <si>
    <t>Henderson</t>
  </si>
  <si>
    <t>Exeter Street</t>
  </si>
  <si>
    <t>Exeter Villas</t>
  </si>
  <si>
    <t>Exeter Way</t>
  </si>
  <si>
    <t>Julie</t>
  </si>
  <si>
    <t>Exford Road</t>
  </si>
  <si>
    <t>Selkirk</t>
  </si>
  <si>
    <t>Jones</t>
  </si>
  <si>
    <t>Exmoor Street</t>
  </si>
  <si>
    <t>Eyhurst Close</t>
  </si>
  <si>
    <t>Rosalva</t>
  </si>
  <si>
    <t>Eynella Road</t>
  </si>
  <si>
    <t>Eynsham Drive</t>
  </si>
  <si>
    <t>Dean</t>
  </si>
  <si>
    <t>Eyot Gardens</t>
  </si>
  <si>
    <t>Ed</t>
  </si>
  <si>
    <t>Rasmussen</t>
  </si>
  <si>
    <t>Eyot Green</t>
  </si>
  <si>
    <t>Mccauley</t>
  </si>
  <si>
    <t>Eythorn Road</t>
  </si>
  <si>
    <t>Kinross</t>
  </si>
  <si>
    <t>Eythorne Road</t>
  </si>
  <si>
    <t>Beith</t>
  </si>
  <si>
    <t>Ezra Street</t>
  </si>
  <si>
    <t>Cornwall</t>
  </si>
  <si>
    <t>Factory Lane</t>
  </si>
  <si>
    <t>Mammie</t>
  </si>
  <si>
    <t>Fairbairn Green</t>
  </si>
  <si>
    <t>Lilliam</t>
  </si>
  <si>
    <t>Oliver</t>
  </si>
  <si>
    <t>Fairchild Close</t>
  </si>
  <si>
    <t>Westcliff-On-Sea</t>
  </si>
  <si>
    <t>Orr</t>
  </si>
  <si>
    <t>Faireys Buildings</t>
  </si>
  <si>
    <t>Salisbury</t>
  </si>
  <si>
    <t>Kera</t>
  </si>
  <si>
    <t>Wynn</t>
  </si>
  <si>
    <t>Laurencekirk</t>
  </si>
  <si>
    <t>Camila</t>
  </si>
  <si>
    <t>Fairlawn Avenue</t>
  </si>
  <si>
    <t>Hailsham</t>
  </si>
  <si>
    <t>Debbra</t>
  </si>
  <si>
    <t>Fairlea Place</t>
  </si>
  <si>
    <t>Fairlie Gardens</t>
  </si>
  <si>
    <t>South Humberside</t>
  </si>
  <si>
    <t>Edgardo</t>
  </si>
  <si>
    <t>Akins</t>
  </si>
  <si>
    <t>Fairlight Terrace</t>
  </si>
  <si>
    <t>Girvan</t>
  </si>
  <si>
    <t>Susanna</t>
  </si>
  <si>
    <t>Whitaker</t>
  </si>
  <si>
    <t>Fairway Close</t>
  </si>
  <si>
    <t>Gunnislake</t>
  </si>
  <si>
    <t>Falcon Road</t>
  </si>
  <si>
    <t>Delaine</t>
  </si>
  <si>
    <t>Falcon Yard</t>
  </si>
  <si>
    <t>Northwich</t>
  </si>
  <si>
    <t>Falkland Avenue</t>
  </si>
  <si>
    <t>Fallowfields Drive</t>
  </si>
  <si>
    <t>Campbeltown</t>
  </si>
  <si>
    <t>Fallows Close</t>
  </si>
  <si>
    <t>Van</t>
  </si>
  <si>
    <t>Humphrey</t>
  </si>
  <si>
    <t>Falmouth Avenue</t>
  </si>
  <si>
    <t>Marjorie</t>
  </si>
  <si>
    <t>Fandon Row</t>
  </si>
  <si>
    <t>Faraday Street</t>
  </si>
  <si>
    <t>Weldon</t>
  </si>
  <si>
    <t>Fardon Row</t>
  </si>
  <si>
    <t>Bo'Ness</t>
  </si>
  <si>
    <t>Faringford Road</t>
  </si>
  <si>
    <t>Moor Row</t>
  </si>
  <si>
    <t>Sabina</t>
  </si>
  <si>
    <t>Arellano</t>
  </si>
  <si>
    <t>Farleigh Place</t>
  </si>
  <si>
    <t>Hipolito</t>
  </si>
  <si>
    <t>Deeann</t>
  </si>
  <si>
    <t>Farlington Place</t>
  </si>
  <si>
    <t>Farm Avenue</t>
  </si>
  <si>
    <t>Thora</t>
  </si>
  <si>
    <t>Farm Walk</t>
  </si>
  <si>
    <t>Broxburn</t>
  </si>
  <si>
    <t>Tamesha</t>
  </si>
  <si>
    <t>Grayson</t>
  </si>
  <si>
    <t>Farmdale Road</t>
  </si>
  <si>
    <t>Olney</t>
  </si>
  <si>
    <t>Leandro</t>
  </si>
  <si>
    <t>Pickett</t>
  </si>
  <si>
    <t>Farmer'S Road</t>
  </si>
  <si>
    <t>Bargoed</t>
  </si>
  <si>
    <t>Julia</t>
  </si>
  <si>
    <t>Farnaby Road</t>
  </si>
  <si>
    <t>Kandy</t>
  </si>
  <si>
    <t>Farnham Close</t>
  </si>
  <si>
    <t>Sutton</t>
  </si>
  <si>
    <t>Farningham Road</t>
  </si>
  <si>
    <t>Ashlie</t>
  </si>
  <si>
    <t>Covington</t>
  </si>
  <si>
    <t>Farquhar Terrace</t>
  </si>
  <si>
    <t>Shawana</t>
  </si>
  <si>
    <t>Farrance STREET</t>
  </si>
  <si>
    <t>Farrant Avenue</t>
  </si>
  <si>
    <t>Dalton-In-Furness</t>
  </si>
  <si>
    <t>Clemons</t>
  </si>
  <si>
    <t>Farthing Alley</t>
  </si>
  <si>
    <t>Llandudno Junction</t>
  </si>
  <si>
    <t>Dustin</t>
  </si>
  <si>
    <t>Farthingale Walk</t>
  </si>
  <si>
    <t>Penysarn</t>
  </si>
  <si>
    <t>Raymon</t>
  </si>
  <si>
    <t>Fauconberg Road</t>
  </si>
  <si>
    <t>Robertsbridge</t>
  </si>
  <si>
    <t>Rosalia</t>
  </si>
  <si>
    <t>Faulkner Street</t>
  </si>
  <si>
    <t>Armagh</t>
  </si>
  <si>
    <t>Faulkners Alley</t>
  </si>
  <si>
    <t>Coleman</t>
  </si>
  <si>
    <t>Menstrie</t>
  </si>
  <si>
    <t>Meda</t>
  </si>
  <si>
    <t>Cassidy</t>
  </si>
  <si>
    <t>Fawcett Estate</t>
  </si>
  <si>
    <t>Hue</t>
  </si>
  <si>
    <t>Fawcett Road</t>
  </si>
  <si>
    <t>Maida</t>
  </si>
  <si>
    <t>Fawley Road</t>
  </si>
  <si>
    <t>Boscastle</t>
  </si>
  <si>
    <t>Portia</t>
  </si>
  <si>
    <t>Fayland Avenue</t>
  </si>
  <si>
    <t>Broxbourne</t>
  </si>
  <si>
    <t>Fearegg</t>
  </si>
  <si>
    <t>Robinson</t>
  </si>
  <si>
    <t>Feathers Court</t>
  </si>
  <si>
    <t>Clifford</t>
  </si>
  <si>
    <t>Orozco</t>
  </si>
  <si>
    <t>Featherstone Court</t>
  </si>
  <si>
    <t>Gerard</t>
  </si>
  <si>
    <t>Featley Road</t>
  </si>
  <si>
    <t>Porthcawl</t>
  </si>
  <si>
    <t>Felbridge Close</t>
  </si>
  <si>
    <t>Felix Place</t>
  </si>
  <si>
    <t>Kelli</t>
  </si>
  <si>
    <t>Ogden</t>
  </si>
  <si>
    <t>Felix Street</t>
  </si>
  <si>
    <t>Josiah</t>
  </si>
  <si>
    <t>Hines</t>
  </si>
  <si>
    <t>Felix Terrace</t>
  </si>
  <si>
    <t>Fenchurch Place</t>
  </si>
  <si>
    <t>Denisse</t>
  </si>
  <si>
    <t>Fentons Avenue</t>
  </si>
  <si>
    <t>Kidderminster</t>
  </si>
  <si>
    <t>Nicolasa</t>
  </si>
  <si>
    <t>Fenwick Street</t>
  </si>
  <si>
    <t>Trudie</t>
  </si>
  <si>
    <t>Fergus Road</t>
  </si>
  <si>
    <t>Elmer</t>
  </si>
  <si>
    <t>Fern Close</t>
  </si>
  <si>
    <t>Stephen</t>
  </si>
  <si>
    <t>Fernhurst Road</t>
  </si>
  <si>
    <t>Gregoria</t>
  </si>
  <si>
    <t>Wilder</t>
  </si>
  <si>
    <t>Ferns Road</t>
  </si>
  <si>
    <t>Blue</t>
  </si>
  <si>
    <t>Larbert</t>
  </si>
  <si>
    <t>Oretha</t>
  </si>
  <si>
    <t>Pope</t>
  </si>
  <si>
    <t>Fernsbury Street</t>
  </si>
  <si>
    <t>Tiverton</t>
  </si>
  <si>
    <t>Collin</t>
  </si>
  <si>
    <t>Gross</t>
  </si>
  <si>
    <t>Fernside Road</t>
  </si>
  <si>
    <t>Millom</t>
  </si>
  <si>
    <t>Curtis</t>
  </si>
  <si>
    <t>Duncan</t>
  </si>
  <si>
    <t>Fernwood Crescent</t>
  </si>
  <si>
    <t>Sharmaine</t>
  </si>
  <si>
    <t>Ferrand St</t>
  </si>
  <si>
    <t>Ferrand Street</t>
  </si>
  <si>
    <t>Boat Of Garten</t>
  </si>
  <si>
    <t>Sibyl</t>
  </si>
  <si>
    <t>Field Lane</t>
  </si>
  <si>
    <t>Stanmore</t>
  </si>
  <si>
    <t>Myra</t>
  </si>
  <si>
    <t>Roman</t>
  </si>
  <si>
    <t>Fieldfare Road</t>
  </si>
  <si>
    <t>Mariana</t>
  </si>
  <si>
    <t>Bennett</t>
  </si>
  <si>
    <t>Fielding Mews</t>
  </si>
  <si>
    <t>Fielding Street</t>
  </si>
  <si>
    <t>Lizzie</t>
  </si>
  <si>
    <t>Fife Court</t>
  </si>
  <si>
    <t>Yulanda</t>
  </si>
  <si>
    <t>Wiseman</t>
  </si>
  <si>
    <t>Finchley Road</t>
  </si>
  <si>
    <t>Joane</t>
  </si>
  <si>
    <t>Finchley Villas</t>
  </si>
  <si>
    <t>Romsey</t>
  </si>
  <si>
    <t>Finchley Way</t>
  </si>
  <si>
    <t>Findon Road</t>
  </si>
  <si>
    <t>Darrick</t>
  </si>
  <si>
    <t>Carmichael</t>
  </si>
  <si>
    <t>Finsbury Market</t>
  </si>
  <si>
    <t>Lacy</t>
  </si>
  <si>
    <t>Cooper</t>
  </si>
  <si>
    <t>Bellshill</t>
  </si>
  <si>
    <t>Rodolfo</t>
  </si>
  <si>
    <t>Finsbury Pavement</t>
  </si>
  <si>
    <t>Shoreham-By-Sea</t>
  </si>
  <si>
    <t>Finch</t>
  </si>
  <si>
    <t>Finsbury Road</t>
  </si>
  <si>
    <t>Pembroke</t>
  </si>
  <si>
    <t>Moon</t>
  </si>
  <si>
    <t>Finsbury Square</t>
  </si>
  <si>
    <t>Christoper</t>
  </si>
  <si>
    <t>Adkins</t>
  </si>
  <si>
    <t>Firecrest Drive</t>
  </si>
  <si>
    <t>Dorthy</t>
  </si>
  <si>
    <t>Firhill Road</t>
  </si>
  <si>
    <t>Cowes</t>
  </si>
  <si>
    <t>Asia</t>
  </si>
  <si>
    <t>Firs Close</t>
  </si>
  <si>
    <t>Lochailort</t>
  </si>
  <si>
    <t>Delta</t>
  </si>
  <si>
    <t>Schmitz</t>
  </si>
  <si>
    <t>First Avenue</t>
  </si>
  <si>
    <t>Underwood</t>
  </si>
  <si>
    <t>Fish Street</t>
  </si>
  <si>
    <t>Fishermans Walk</t>
  </si>
  <si>
    <t>Tyrell</t>
  </si>
  <si>
    <t>Fishers Rents</t>
  </si>
  <si>
    <t>Kidwelly</t>
  </si>
  <si>
    <t>Coy</t>
  </si>
  <si>
    <t>Fitzroy Street</t>
  </si>
  <si>
    <t>Ezra</t>
  </si>
  <si>
    <t>Five Acre</t>
  </si>
  <si>
    <t>Flanders Crescent</t>
  </si>
  <si>
    <t>Ha</t>
  </si>
  <si>
    <t>Fleet Road</t>
  </si>
  <si>
    <t>Chen</t>
  </si>
  <si>
    <t>Fleming Drive</t>
  </si>
  <si>
    <t>Tewkesbury</t>
  </si>
  <si>
    <t>Jessie</t>
  </si>
  <si>
    <t>Fleming Walk</t>
  </si>
  <si>
    <t>Bryant</t>
  </si>
  <si>
    <t>Fleming Way</t>
  </si>
  <si>
    <t>Saturnina</t>
  </si>
  <si>
    <t>Fletcher Row</t>
  </si>
  <si>
    <t>Torri</t>
  </si>
  <si>
    <t>Calvert</t>
  </si>
  <si>
    <t>Fletton Road</t>
  </si>
  <si>
    <t>Kington</t>
  </si>
  <si>
    <t>Woodard</t>
  </si>
  <si>
    <t>Flexmere Road</t>
  </si>
  <si>
    <t>Robby</t>
  </si>
  <si>
    <t>Fink</t>
  </si>
  <si>
    <t>Flockton Street</t>
  </si>
  <si>
    <t>Ronny</t>
  </si>
  <si>
    <t>Florence Terrace</t>
  </si>
  <si>
    <t>Marlon</t>
  </si>
  <si>
    <t>Flower &amp;</t>
  </si>
  <si>
    <t>Rutherford</t>
  </si>
  <si>
    <t>Flower And</t>
  </si>
  <si>
    <t>Hinson</t>
  </si>
  <si>
    <t>Flowers Mews</t>
  </si>
  <si>
    <t>Folgate Street</t>
  </si>
  <si>
    <t>Valarie</t>
  </si>
  <si>
    <t>Talley</t>
  </si>
  <si>
    <t>Foliot Street</t>
  </si>
  <si>
    <t>Folkington Corner</t>
  </si>
  <si>
    <t>Purley</t>
  </si>
  <si>
    <t>White</t>
  </si>
  <si>
    <t>Fontarabia Road</t>
  </si>
  <si>
    <t>Marylee</t>
  </si>
  <si>
    <t>Ford Close</t>
  </si>
  <si>
    <t>Fordhook AVE</t>
  </si>
  <si>
    <t>Lala</t>
  </si>
  <si>
    <t>Wills</t>
  </si>
  <si>
    <t>Fordwych Road</t>
  </si>
  <si>
    <t>Delabole</t>
  </si>
  <si>
    <t>Forest Approach</t>
  </si>
  <si>
    <t>Nam</t>
  </si>
  <si>
    <t>Morin</t>
  </si>
  <si>
    <t>Forest Court</t>
  </si>
  <si>
    <t>Friend</t>
  </si>
  <si>
    <t>Forest Grove</t>
  </si>
  <si>
    <t>Gustavo</t>
  </si>
  <si>
    <t>Forest Hill</t>
  </si>
  <si>
    <t>Forest Lane</t>
  </si>
  <si>
    <t>Cassandra</t>
  </si>
  <si>
    <t>Forston Street</t>
  </si>
  <si>
    <t>Ines</t>
  </si>
  <si>
    <t>Forsyte Crescent</t>
  </si>
  <si>
    <t>Hemel Hempstead</t>
  </si>
  <si>
    <t>Neoma</t>
  </si>
  <si>
    <t>Fortescue Avenue</t>
  </si>
  <si>
    <t>Donny</t>
  </si>
  <si>
    <t>Fortess Road</t>
  </si>
  <si>
    <t>Mina</t>
  </si>
  <si>
    <t>Emerson</t>
  </si>
  <si>
    <t>Fortune Street</t>
  </si>
  <si>
    <t>Ayers</t>
  </si>
  <si>
    <t>Foskett Rd</t>
  </si>
  <si>
    <t>Tetbury</t>
  </si>
  <si>
    <t>Foss Buildings</t>
  </si>
  <si>
    <t>Newtonmore</t>
  </si>
  <si>
    <t>Fosse Way</t>
  </si>
  <si>
    <t>Foston Villas</t>
  </si>
  <si>
    <t>Graciela</t>
  </si>
  <si>
    <t>Connelly</t>
  </si>
  <si>
    <t>Fothergill Drive</t>
  </si>
  <si>
    <t>Foulis Terrace</t>
  </si>
  <si>
    <t>Archie</t>
  </si>
  <si>
    <t>Phillips</t>
  </si>
  <si>
    <t>Founder Close</t>
  </si>
  <si>
    <t>Verlene</t>
  </si>
  <si>
    <t>Blackman</t>
  </si>
  <si>
    <t>Founders' Court</t>
  </si>
  <si>
    <t>Steve</t>
  </si>
  <si>
    <t>Worksop</t>
  </si>
  <si>
    <t>Han</t>
  </si>
  <si>
    <t>Fountain Green</t>
  </si>
  <si>
    <t>Roxy</t>
  </si>
  <si>
    <t>Fountain Mews</t>
  </si>
  <si>
    <t>Fabiola</t>
  </si>
  <si>
    <t>Fourth Avenue</t>
  </si>
  <si>
    <t>Fowler Street</t>
  </si>
  <si>
    <t>Ryan</t>
  </si>
  <si>
    <t>Fox Tavern</t>
  </si>
  <si>
    <t>Bathgate</t>
  </si>
  <si>
    <t>BA</t>
  </si>
  <si>
    <t>Kimber</t>
  </si>
  <si>
    <t>Glenn</t>
  </si>
  <si>
    <t>Foxberry Grove</t>
  </si>
  <si>
    <t>Russel</t>
  </si>
  <si>
    <t>Lyon</t>
  </si>
  <si>
    <t>Foxes Buildnijs</t>
  </si>
  <si>
    <t>Foxhole Road</t>
  </si>
  <si>
    <t>Strabane</t>
  </si>
  <si>
    <t>Irwin</t>
  </si>
  <si>
    <t>Foxley Close</t>
  </si>
  <si>
    <t>Isle Of Mull</t>
  </si>
  <si>
    <t>Sherlene</t>
  </si>
  <si>
    <t>Foxley Road</t>
  </si>
  <si>
    <t>Berkhamsted</t>
  </si>
  <si>
    <t>Holland</t>
  </si>
  <si>
    <t>Foxwood Close</t>
  </si>
  <si>
    <t>Shanna</t>
  </si>
  <si>
    <t>Fran Place</t>
  </si>
  <si>
    <t>Hereford</t>
  </si>
  <si>
    <t>Estella</t>
  </si>
  <si>
    <t>Herman</t>
  </si>
  <si>
    <t>Franconia Road</t>
  </si>
  <si>
    <t>Frankfurt Road</t>
  </si>
  <si>
    <t>Dorris</t>
  </si>
  <si>
    <t>Cedrick</t>
  </si>
  <si>
    <t>Franklin Road</t>
  </si>
  <si>
    <t>Franlaw Crescent</t>
  </si>
  <si>
    <t>Ghislaine</t>
  </si>
  <si>
    <t>Fraser Close</t>
  </si>
  <si>
    <t>Suffolk</t>
  </si>
  <si>
    <t>Lucrecia</t>
  </si>
  <si>
    <t>Whitman</t>
  </si>
  <si>
    <t>Fraser Road</t>
  </si>
  <si>
    <t>Briggs</t>
  </si>
  <si>
    <t>Frederick Close</t>
  </si>
  <si>
    <t>Toney</t>
  </si>
  <si>
    <t>Pollard</t>
  </si>
  <si>
    <t>Frederick Cottages</t>
  </si>
  <si>
    <t>Marg</t>
  </si>
  <si>
    <t>Luna</t>
  </si>
  <si>
    <t>Frederick Place</t>
  </si>
  <si>
    <t>Freeling Street</t>
  </si>
  <si>
    <t>Fremont Street</t>
  </si>
  <si>
    <t>Crow</t>
  </si>
  <si>
    <t>French School</t>
  </si>
  <si>
    <t>Ardath</t>
  </si>
  <si>
    <t>Frensham Drive</t>
  </si>
  <si>
    <t>Donaghadee</t>
  </si>
  <si>
    <t>Buford</t>
  </si>
  <si>
    <t>Freshwater Road</t>
  </si>
  <si>
    <t>Bernita</t>
  </si>
  <si>
    <t>Napier</t>
  </si>
  <si>
    <t>Freston Road</t>
  </si>
  <si>
    <t>Jenise</t>
  </si>
  <si>
    <t>Buckley</t>
  </si>
  <si>
    <t>Ortega</t>
  </si>
  <si>
    <t>Frewin Road</t>
  </si>
  <si>
    <t>Horton</t>
  </si>
  <si>
    <t>Friary Way</t>
  </si>
  <si>
    <t>Belen</t>
  </si>
  <si>
    <t>Frigate Mews</t>
  </si>
  <si>
    <t>Frimley Way</t>
  </si>
  <si>
    <t>Treharris</t>
  </si>
  <si>
    <t>Earlene</t>
  </si>
  <si>
    <t>Frithville Gardens</t>
  </si>
  <si>
    <t>Richardson</t>
  </si>
  <si>
    <t>Fritton PLACE</t>
  </si>
  <si>
    <t>Fermin</t>
  </si>
  <si>
    <t>Frognal</t>
  </si>
  <si>
    <t>Frognal Parade</t>
  </si>
  <si>
    <t>Shenna</t>
  </si>
  <si>
    <t>Frogs Island</t>
  </si>
  <si>
    <t>Harleston</t>
  </si>
  <si>
    <t>Adela</t>
  </si>
  <si>
    <t>Frostic Place</t>
  </si>
  <si>
    <t>Ada</t>
  </si>
  <si>
    <t>Fulham Palace</t>
  </si>
  <si>
    <t>Demarcus</t>
  </si>
  <si>
    <t>Fulham's Green</t>
  </si>
  <si>
    <t>Nicola</t>
  </si>
  <si>
    <t>Fulmer Road</t>
  </si>
  <si>
    <t>Whitley Bay</t>
  </si>
  <si>
    <t>Fulwood's Rents</t>
  </si>
  <si>
    <t>Haverfordwest</t>
  </si>
  <si>
    <t>Furlong Road</t>
  </si>
  <si>
    <t>Furnivals Inn</t>
  </si>
  <si>
    <t>Dede</t>
  </si>
  <si>
    <t>Furrow Lane</t>
  </si>
  <si>
    <t>Lybster</t>
  </si>
  <si>
    <t>Lorina</t>
  </si>
  <si>
    <t>Spears</t>
  </si>
  <si>
    <t>Further Green</t>
  </si>
  <si>
    <t>Furze Down</t>
  </si>
  <si>
    <t>Mireya</t>
  </si>
  <si>
    <t>Castillo</t>
  </si>
  <si>
    <t>Furzefield Road</t>
  </si>
  <si>
    <t>Fyfield Road</t>
  </si>
  <si>
    <t>Joycelyn</t>
  </si>
  <si>
    <t>Thacker</t>
  </si>
  <si>
    <t>Zonia</t>
  </si>
  <si>
    <t>Presley</t>
  </si>
  <si>
    <t>Gad Close</t>
  </si>
  <si>
    <t>Heath</t>
  </si>
  <si>
    <t>Gage Road</t>
  </si>
  <si>
    <t>Gainsborough Avenue</t>
  </si>
  <si>
    <t>Gainsborough Gardens</t>
  </si>
  <si>
    <t>Name</t>
  </si>
  <si>
    <t>Bolden</t>
  </si>
  <si>
    <t>Galleon Close</t>
  </si>
  <si>
    <t>Florence</t>
  </si>
  <si>
    <t>Galleywall Road</t>
  </si>
  <si>
    <t>Fife</t>
  </si>
  <si>
    <t>Erick</t>
  </si>
  <si>
    <t>Ricks</t>
  </si>
  <si>
    <t>Gambia Street</t>
  </si>
  <si>
    <t>Dianne</t>
  </si>
  <si>
    <t>Garden Court</t>
  </si>
  <si>
    <t>Strathcarron</t>
  </si>
  <si>
    <t>Precious</t>
  </si>
  <si>
    <t>Barnard</t>
  </si>
  <si>
    <t>Garden Walk</t>
  </si>
  <si>
    <t>Laraine</t>
  </si>
  <si>
    <t>Gardeners Yard</t>
  </si>
  <si>
    <t>Ruthin</t>
  </si>
  <si>
    <t>Gardner Close</t>
  </si>
  <si>
    <t>Francesco</t>
  </si>
  <si>
    <t>Gardner's Lane</t>
  </si>
  <si>
    <t>Maye</t>
  </si>
  <si>
    <t>Garfield RD</t>
  </si>
  <si>
    <t>Felecia</t>
  </si>
  <si>
    <t>Huerta</t>
  </si>
  <si>
    <t>Garlinge Road</t>
  </si>
  <si>
    <t>Jamaal</t>
  </si>
  <si>
    <t>Garner Street</t>
  </si>
  <si>
    <t>Diann</t>
  </si>
  <si>
    <t>Rowell</t>
  </si>
  <si>
    <t>Garnett Close</t>
  </si>
  <si>
    <t>Winscombe</t>
  </si>
  <si>
    <t>Garrick Way</t>
  </si>
  <si>
    <t>Medeiros</t>
  </si>
  <si>
    <t>Garter Way</t>
  </si>
  <si>
    <t>Colintraive</t>
  </si>
  <si>
    <t>Garth Road</t>
  </si>
  <si>
    <t>Elaine</t>
  </si>
  <si>
    <t>Gas Works</t>
  </si>
  <si>
    <t>Les</t>
  </si>
  <si>
    <t>Finn</t>
  </si>
  <si>
    <t>Gaspar Close</t>
  </si>
  <si>
    <t>Gassiot Road</t>
  </si>
  <si>
    <t>Pauletta</t>
  </si>
  <si>
    <t>Tovar</t>
  </si>
  <si>
    <t>Gatcombe Villas</t>
  </si>
  <si>
    <t>Rona</t>
  </si>
  <si>
    <t>Gateway Mews</t>
  </si>
  <si>
    <t>Cristobal</t>
  </si>
  <si>
    <t>Hood</t>
  </si>
  <si>
    <t>Hunstanton</t>
  </si>
  <si>
    <t>Erline</t>
  </si>
  <si>
    <t>Hudson</t>
  </si>
  <si>
    <t>Gatton Road</t>
  </si>
  <si>
    <t>Reta</t>
  </si>
  <si>
    <t>Zapata</t>
  </si>
  <si>
    <t>Gatward Green</t>
  </si>
  <si>
    <t>Bush</t>
  </si>
  <si>
    <t>Gautrey Road</t>
  </si>
  <si>
    <t>Hemphill</t>
  </si>
  <si>
    <t>Gautrey Square</t>
  </si>
  <si>
    <t>Fraserburgh</t>
  </si>
  <si>
    <t>Buchanan</t>
  </si>
  <si>
    <t>Gaverick Street</t>
  </si>
  <si>
    <t>Oakley</t>
  </si>
  <si>
    <t>Delphia</t>
  </si>
  <si>
    <t>Collier</t>
  </si>
  <si>
    <t>Gaynesford Road</t>
  </si>
  <si>
    <t>Leonel</t>
  </si>
  <si>
    <t>Gayton Road</t>
  </si>
  <si>
    <t>Tonypandy</t>
  </si>
  <si>
    <t>Drema</t>
  </si>
  <si>
    <t>Carrillo</t>
  </si>
  <si>
    <t>Gayville Road</t>
  </si>
  <si>
    <t>Wymondham</t>
  </si>
  <si>
    <t>Annis</t>
  </si>
  <si>
    <t>Gaywood Road</t>
  </si>
  <si>
    <t>Melisa</t>
  </si>
  <si>
    <t>Gedling Street</t>
  </si>
  <si>
    <t>Linnie</t>
  </si>
  <si>
    <t>Corbin</t>
  </si>
  <si>
    <t>Gee's Court</t>
  </si>
  <si>
    <t>Silas</t>
  </si>
  <si>
    <t>Geldeston Road</t>
  </si>
  <si>
    <t>Shawn</t>
  </si>
  <si>
    <t>Genista Road</t>
  </si>
  <si>
    <t>George Lane</t>
  </si>
  <si>
    <t>Kassandra</t>
  </si>
  <si>
    <t>Mcdonald</t>
  </si>
  <si>
    <t>George Road</t>
  </si>
  <si>
    <t>Liz</t>
  </si>
  <si>
    <t>George Square</t>
  </si>
  <si>
    <t>Wally</t>
  </si>
  <si>
    <t>Hogan</t>
  </si>
  <si>
    <t>George's Row</t>
  </si>
  <si>
    <t>Hisako</t>
  </si>
  <si>
    <t>Sanderson</t>
  </si>
  <si>
    <t>Georges Terrace</t>
  </si>
  <si>
    <t>Rueben</t>
  </si>
  <si>
    <t>Georgette Place</t>
  </si>
  <si>
    <t>Benitez</t>
  </si>
  <si>
    <t>Germander Way</t>
  </si>
  <si>
    <t>Keena</t>
  </si>
  <si>
    <t>Gibbins Road</t>
  </si>
  <si>
    <t>Fox</t>
  </si>
  <si>
    <t>Gibbs Avenue</t>
  </si>
  <si>
    <t>Gibbs Close</t>
  </si>
  <si>
    <t>Nannette</t>
  </si>
  <si>
    <t>Goldstein</t>
  </si>
  <si>
    <t>Gibraltar Gardens</t>
  </si>
  <si>
    <t>Mitcheldean</t>
  </si>
  <si>
    <t>Vivian</t>
  </si>
  <si>
    <t>Gilbert Close</t>
  </si>
  <si>
    <t>Dyffryn Ardudwy</t>
  </si>
  <si>
    <t>Jamey</t>
  </si>
  <si>
    <t>Odonnell</t>
  </si>
  <si>
    <t>Gilbeys Yard</t>
  </si>
  <si>
    <t>Negron</t>
  </si>
  <si>
    <t>Gilham's Court</t>
  </si>
  <si>
    <t>Mathews</t>
  </si>
  <si>
    <t>Gillam's Yard</t>
  </si>
  <si>
    <t>Toshia</t>
  </si>
  <si>
    <t>Gillards Mews</t>
  </si>
  <si>
    <t>Christensen</t>
  </si>
  <si>
    <t>Gillender Street</t>
  </si>
  <si>
    <t>Knutson</t>
  </si>
  <si>
    <t>Gillingham Row</t>
  </si>
  <si>
    <t>Felipa</t>
  </si>
  <si>
    <t>Gillingham Street</t>
  </si>
  <si>
    <t>Fowler</t>
  </si>
  <si>
    <t>Gilstead Road</t>
  </si>
  <si>
    <t>Minerva</t>
  </si>
  <si>
    <t>Gimber's Rents</t>
  </si>
  <si>
    <t>Prestonpans</t>
  </si>
  <si>
    <t>Caroline</t>
  </si>
  <si>
    <t>Gin Alley</t>
  </si>
  <si>
    <t>Gipsy Road</t>
  </si>
  <si>
    <t>Attleborough</t>
  </si>
  <si>
    <t>CV</t>
  </si>
  <si>
    <t>Roseann</t>
  </si>
  <si>
    <t>Wokingham</t>
  </si>
  <si>
    <t>Suzie</t>
  </si>
  <si>
    <t>Lay</t>
  </si>
  <si>
    <t>Girdler or</t>
  </si>
  <si>
    <t>Anabel</t>
  </si>
  <si>
    <t>Girdwood Road</t>
  </si>
  <si>
    <t>Gladstone Avenue</t>
  </si>
  <si>
    <t>Franco</t>
  </si>
  <si>
    <t>Gladstone House</t>
  </si>
  <si>
    <t>Hilda</t>
  </si>
  <si>
    <t>Glanton House</t>
  </si>
  <si>
    <t>Askew</t>
  </si>
  <si>
    <t>Glanywerene Lodge</t>
  </si>
  <si>
    <t>Maryrose</t>
  </si>
  <si>
    <t>West Byfleet</t>
  </si>
  <si>
    <t>Garth</t>
  </si>
  <si>
    <t>Glaserton Road</t>
  </si>
  <si>
    <t>Blankenship</t>
  </si>
  <si>
    <t>Glasgow Road</t>
  </si>
  <si>
    <t>Tamekia</t>
  </si>
  <si>
    <t>Glaskin Street</t>
  </si>
  <si>
    <t>Watchet</t>
  </si>
  <si>
    <t>Light</t>
  </si>
  <si>
    <t>Glasshouse Buildings</t>
  </si>
  <si>
    <t>Geneva</t>
  </si>
  <si>
    <t>Shepherd</t>
  </si>
  <si>
    <t>Glasshouse Street</t>
  </si>
  <si>
    <t>Tuan</t>
  </si>
  <si>
    <t>Glasshouse Yard</t>
  </si>
  <si>
    <t>Roxie</t>
  </si>
  <si>
    <t>Glebelands</t>
  </si>
  <si>
    <t>Merilyn</t>
  </si>
  <si>
    <t>Garcia</t>
  </si>
  <si>
    <t>Glendale Close</t>
  </si>
  <si>
    <t>Glendale Drive</t>
  </si>
  <si>
    <t>Cowdenbeath</t>
  </si>
  <si>
    <t>Bowling</t>
  </si>
  <si>
    <t>Glendall Street</t>
  </si>
  <si>
    <t>Shelby</t>
  </si>
  <si>
    <t>Lovett</t>
  </si>
  <si>
    <t>Glenfarg Road</t>
  </si>
  <si>
    <t>Bettyann</t>
  </si>
  <si>
    <t>Glengarry Road</t>
  </si>
  <si>
    <t>Tarporley</t>
  </si>
  <si>
    <t>Glenhill Close</t>
  </si>
  <si>
    <t>Market Rasen</t>
  </si>
  <si>
    <t>Pack</t>
  </si>
  <si>
    <t>Glenhurst House</t>
  </si>
  <si>
    <t>Janita</t>
  </si>
  <si>
    <t>Glenloch Road</t>
  </si>
  <si>
    <t>Glentanner Way</t>
  </si>
  <si>
    <t>Jesse</t>
  </si>
  <si>
    <t>Glenthorne</t>
  </si>
  <si>
    <t>Addlestone</t>
  </si>
  <si>
    <t>Harry</t>
  </si>
  <si>
    <t>Kay</t>
  </si>
  <si>
    <t>Glenview</t>
  </si>
  <si>
    <t>Glenville Cottages</t>
  </si>
  <si>
    <t>Lochearnhead</t>
  </si>
  <si>
    <t>Glenwood Avenue</t>
  </si>
  <si>
    <t>Buckingham</t>
  </si>
  <si>
    <t>Gloster Villas</t>
  </si>
  <si>
    <t>Tobias</t>
  </si>
  <si>
    <t>Gloucester Buildings</t>
  </si>
  <si>
    <t>Ventura</t>
  </si>
  <si>
    <t>Gloucester Drive</t>
  </si>
  <si>
    <t>Gloucester Gardens</t>
  </si>
  <si>
    <t>Cheshire</t>
  </si>
  <si>
    <t>Raven</t>
  </si>
  <si>
    <t>Rainey</t>
  </si>
  <si>
    <t>Gloucester House</t>
  </si>
  <si>
    <t>Fishguard</t>
  </si>
  <si>
    <t>Gloucester Mews</t>
  </si>
  <si>
    <t>Jarod</t>
  </si>
  <si>
    <t>Brown</t>
  </si>
  <si>
    <t>Gloucestershire Place</t>
  </si>
  <si>
    <t>Rosanna</t>
  </si>
  <si>
    <t>Byrne</t>
  </si>
  <si>
    <t>Glover Close</t>
  </si>
  <si>
    <t>Doug</t>
  </si>
  <si>
    <t>Glovers' Hall</t>
  </si>
  <si>
    <t>Healy</t>
  </si>
  <si>
    <t>Glovers Place</t>
  </si>
  <si>
    <t>Glyn Close</t>
  </si>
  <si>
    <t>Rivers</t>
  </si>
  <si>
    <t>Glyndon Street</t>
  </si>
  <si>
    <t>Goad's Place</t>
  </si>
  <si>
    <t>Savannah</t>
  </si>
  <si>
    <t>Godfrey Place</t>
  </si>
  <si>
    <t>Madeline</t>
  </si>
  <si>
    <t>Godfrey Street</t>
  </si>
  <si>
    <t>Garfield</t>
  </si>
  <si>
    <t>Godman Road</t>
  </si>
  <si>
    <t>Virginia Water</t>
  </si>
  <si>
    <t>Dominic</t>
  </si>
  <si>
    <t>Godolphin Close</t>
  </si>
  <si>
    <t>Prince</t>
  </si>
  <si>
    <t>Golborne Road</t>
  </si>
  <si>
    <t>Golden Cottage</t>
  </si>
  <si>
    <t>Catterick Garrison</t>
  </si>
  <si>
    <t>Adan</t>
  </si>
  <si>
    <t>Golden Manor</t>
  </si>
  <si>
    <t>Floy</t>
  </si>
  <si>
    <t>Golden Parade</t>
  </si>
  <si>
    <t>Kathrine</t>
  </si>
  <si>
    <t>Post</t>
  </si>
  <si>
    <t>Golders Hill</t>
  </si>
  <si>
    <t>Lashunda</t>
  </si>
  <si>
    <t>Golders Rise</t>
  </si>
  <si>
    <t>Saul</t>
  </si>
  <si>
    <t>Goldhawk Road</t>
  </si>
  <si>
    <t>Goldhurst Terrace</t>
  </si>
  <si>
    <t>Paris</t>
  </si>
  <si>
    <t>Henley</t>
  </si>
  <si>
    <t>Golding Street</t>
  </si>
  <si>
    <t>Hillsborough</t>
  </si>
  <si>
    <t>Tonia</t>
  </si>
  <si>
    <t>Goldington Street</t>
  </si>
  <si>
    <t>Goldsmith Lane</t>
  </si>
  <si>
    <t>Margarette</t>
  </si>
  <si>
    <t>Zamora</t>
  </si>
  <si>
    <t>Goldsmith Place</t>
  </si>
  <si>
    <t>Goldsmiths Green</t>
  </si>
  <si>
    <t>Vaughn</t>
  </si>
  <si>
    <t>Dennise</t>
  </si>
  <si>
    <t>Goldsmiths Plc</t>
  </si>
  <si>
    <t>Gomm Road</t>
  </si>
  <si>
    <t>Gonsalva Road</t>
  </si>
  <si>
    <t>Snell</t>
  </si>
  <si>
    <t>Gonston Close</t>
  </si>
  <si>
    <t>Isle Of Arran</t>
  </si>
  <si>
    <t>Kimi</t>
  </si>
  <si>
    <t>Goodenough Road</t>
  </si>
  <si>
    <t>Otilia</t>
  </si>
  <si>
    <t>Goode's Court</t>
  </si>
  <si>
    <t>Putnam</t>
  </si>
  <si>
    <t>Rosamaria</t>
  </si>
  <si>
    <t>Davidson</t>
  </si>
  <si>
    <t>Goodge Place</t>
  </si>
  <si>
    <t>Yuki</t>
  </si>
  <si>
    <t>Villegas</t>
  </si>
  <si>
    <t>Goodliffe Street</t>
  </si>
  <si>
    <t>Pia</t>
  </si>
  <si>
    <t>Goodman Crescent</t>
  </si>
  <si>
    <t>Carry</t>
  </si>
  <si>
    <t>Acosta</t>
  </si>
  <si>
    <t>Goodwyns Vale</t>
  </si>
  <si>
    <t>Brianna</t>
  </si>
  <si>
    <t>Painter</t>
  </si>
  <si>
    <t>Goodyers Gardens</t>
  </si>
  <si>
    <t>Nadia</t>
  </si>
  <si>
    <t>Gorden Grove</t>
  </si>
  <si>
    <t>Gordon Close</t>
  </si>
  <si>
    <t>Johnie</t>
  </si>
  <si>
    <t>Gordon Terraces</t>
  </si>
  <si>
    <t>Charise</t>
  </si>
  <si>
    <t>Gore Terrace</t>
  </si>
  <si>
    <t>Goschen Street</t>
  </si>
  <si>
    <t>Miki</t>
  </si>
  <si>
    <t>Burkett</t>
  </si>
  <si>
    <t>Goslin's Yard</t>
  </si>
  <si>
    <t>Lowell</t>
  </si>
  <si>
    <t>Calderon</t>
  </si>
  <si>
    <t>Gossett Street</t>
  </si>
  <si>
    <t>Gothic House</t>
  </si>
  <si>
    <t>Pearl</t>
  </si>
  <si>
    <t>Goulston Square</t>
  </si>
  <si>
    <t>Bernadette</t>
  </si>
  <si>
    <t>Gourley Street</t>
  </si>
  <si>
    <t>Mckenzie</t>
  </si>
  <si>
    <t>Goveys Place</t>
  </si>
  <si>
    <t>Sallie</t>
  </si>
  <si>
    <t>Govier Close</t>
  </si>
  <si>
    <t>Chan</t>
  </si>
  <si>
    <t>Gowan Road</t>
  </si>
  <si>
    <t>Fairbourne</t>
  </si>
  <si>
    <t>Rheba</t>
  </si>
  <si>
    <t>Duvall</t>
  </si>
  <si>
    <t>Graces Mews</t>
  </si>
  <si>
    <t>Cathrine</t>
  </si>
  <si>
    <t>Glass</t>
  </si>
  <si>
    <t>Grace's Road</t>
  </si>
  <si>
    <t>Arlena</t>
  </si>
  <si>
    <t>Grafton Crescent</t>
  </si>
  <si>
    <t>Myers</t>
  </si>
  <si>
    <t>Grafton House</t>
  </si>
  <si>
    <t>Celina</t>
  </si>
  <si>
    <t>Grainger Street</t>
  </si>
  <si>
    <t>Clarence</t>
  </si>
  <si>
    <t>Granby Cottages</t>
  </si>
  <si>
    <t>Peterlee</t>
  </si>
  <si>
    <t>Granby Road</t>
  </si>
  <si>
    <t>Escobar</t>
  </si>
  <si>
    <t>Granby Terrace</t>
  </si>
  <si>
    <t>Grand Junction</t>
  </si>
  <si>
    <t>Elbert</t>
  </si>
  <si>
    <t>Granden Road</t>
  </si>
  <si>
    <t>Wylam</t>
  </si>
  <si>
    <t>Harvey</t>
  </si>
  <si>
    <t>Grange Cottages</t>
  </si>
  <si>
    <t>Grange Grove</t>
  </si>
  <si>
    <t>Alia</t>
  </si>
  <si>
    <t>Grange Park</t>
  </si>
  <si>
    <t>Banstead</t>
  </si>
  <si>
    <t>Grange Terrace</t>
  </si>
  <si>
    <t>Newport-On-Tay</t>
  </si>
  <si>
    <t>Shanelle</t>
  </si>
  <si>
    <t>Grange View</t>
  </si>
  <si>
    <t>Rodrick</t>
  </si>
  <si>
    <t>Grangehill Road</t>
  </si>
  <si>
    <t>Grangewood Terrace</t>
  </si>
  <si>
    <t>Katharina</t>
  </si>
  <si>
    <t>Granley Gardens</t>
  </si>
  <si>
    <t>Perranporth</t>
  </si>
  <si>
    <t>Grantham Place</t>
  </si>
  <si>
    <t>Maurita</t>
  </si>
  <si>
    <t>Grants Close</t>
  </si>
  <si>
    <t>Millard</t>
  </si>
  <si>
    <t>Washington</t>
  </si>
  <si>
    <t>Grantully Road</t>
  </si>
  <si>
    <t>Lundy</t>
  </si>
  <si>
    <t>Granville Gardens</t>
  </si>
  <si>
    <t>Martock</t>
  </si>
  <si>
    <t>Sharen</t>
  </si>
  <si>
    <t>Granville House</t>
  </si>
  <si>
    <t>Buxton</t>
  </si>
  <si>
    <t>Jodi</t>
  </si>
  <si>
    <t>Grape Vine</t>
  </si>
  <si>
    <t>Pewsey</t>
  </si>
  <si>
    <t>Jesica</t>
  </si>
  <si>
    <t>Graphite Square</t>
  </si>
  <si>
    <t>Woolacombe</t>
  </si>
  <si>
    <t>Muller</t>
  </si>
  <si>
    <t>Graves Place</t>
  </si>
  <si>
    <t>Gravesend Road</t>
  </si>
  <si>
    <t>Tommye</t>
  </si>
  <si>
    <t>Great Arthur</t>
  </si>
  <si>
    <t>Immingham</t>
  </si>
  <si>
    <t>Arron</t>
  </si>
  <si>
    <t>English</t>
  </si>
  <si>
    <t>Great Brownings</t>
  </si>
  <si>
    <t>Dunkeld</t>
  </si>
  <si>
    <t>Shirly</t>
  </si>
  <si>
    <t>Norton</t>
  </si>
  <si>
    <t>Great Chapel</t>
  </si>
  <si>
    <t>Great Chertsey</t>
  </si>
  <si>
    <t>Renfrewshire</t>
  </si>
  <si>
    <t>Dowdy</t>
  </si>
  <si>
    <t>Great Church</t>
  </si>
  <si>
    <t>Great Marlboro</t>
  </si>
  <si>
    <t>Amal</t>
  </si>
  <si>
    <t>Great Pearl</t>
  </si>
  <si>
    <t>Annita</t>
  </si>
  <si>
    <t>Allison</t>
  </si>
  <si>
    <t>Great Rider</t>
  </si>
  <si>
    <t>Great Sanctuary</t>
  </si>
  <si>
    <t>Alden</t>
  </si>
  <si>
    <t>Great Strand</t>
  </si>
  <si>
    <t>Grange-Over-Sands</t>
  </si>
  <si>
    <t>Dougherty</t>
  </si>
  <si>
    <t>Great Warner</t>
  </si>
  <si>
    <t>Rhosneigr</t>
  </si>
  <si>
    <t>Clarke</t>
  </si>
  <si>
    <t>Great York</t>
  </si>
  <si>
    <t>Lucas</t>
  </si>
  <si>
    <t>Goins</t>
  </si>
  <si>
    <t>Greatdown Road</t>
  </si>
  <si>
    <t>Zoraida</t>
  </si>
  <si>
    <t>Sweeney</t>
  </si>
  <si>
    <t>Greatfield Avenue</t>
  </si>
  <si>
    <t>Leonia</t>
  </si>
  <si>
    <t>Mccall</t>
  </si>
  <si>
    <t>Greaves Place</t>
  </si>
  <si>
    <t>Grebe Close</t>
  </si>
  <si>
    <t>Aron</t>
  </si>
  <si>
    <t>Greeg's Street</t>
  </si>
  <si>
    <t>Cirencester</t>
  </si>
  <si>
    <t>Markita</t>
  </si>
  <si>
    <t>Green Avenue</t>
  </si>
  <si>
    <t>Surbiton</t>
  </si>
  <si>
    <t>Shelia</t>
  </si>
  <si>
    <t>Green Close</t>
  </si>
  <si>
    <t>Gallegos</t>
  </si>
  <si>
    <t>Green Lanes</t>
  </si>
  <si>
    <t>Green Yard</t>
  </si>
  <si>
    <t>Greenacre Gardens</t>
  </si>
  <si>
    <t>Clint</t>
  </si>
  <si>
    <t>Greenacre Square</t>
  </si>
  <si>
    <t>Kareem</t>
  </si>
  <si>
    <t>Greenhill</t>
  </si>
  <si>
    <t>Greenmans Lane</t>
  </si>
  <si>
    <t>Richelle</t>
  </si>
  <si>
    <t>Grace</t>
  </si>
  <si>
    <t>Greenoak Way</t>
  </si>
  <si>
    <t>Green's Alley</t>
  </si>
  <si>
    <t>Dennis</t>
  </si>
  <si>
    <t>Parrish</t>
  </si>
  <si>
    <t>Greens Court</t>
  </si>
  <si>
    <t>Greenshield Industrial</t>
  </si>
  <si>
    <t>Torquay</t>
  </si>
  <si>
    <t>Greenside Close</t>
  </si>
  <si>
    <t>Cortney</t>
  </si>
  <si>
    <t>Greenway</t>
  </si>
  <si>
    <t>Greenwell Street</t>
  </si>
  <si>
    <t>Holmrook</t>
  </si>
  <si>
    <t>Queen</t>
  </si>
  <si>
    <t>Greenwich Park</t>
  </si>
  <si>
    <t>Ellesmere</t>
  </si>
  <si>
    <t>Michal</t>
  </si>
  <si>
    <t>Diaz</t>
  </si>
  <si>
    <t>Greenwich Street</t>
  </si>
  <si>
    <t>Isle Of Bute</t>
  </si>
  <si>
    <t>Elyse</t>
  </si>
  <si>
    <t>Greenwood Road</t>
  </si>
  <si>
    <t>Maryjo</t>
  </si>
  <si>
    <t>Greig Terrace</t>
  </si>
  <si>
    <t>Golspie</t>
  </si>
  <si>
    <t>Grenada Road</t>
  </si>
  <si>
    <t>Korey</t>
  </si>
  <si>
    <t>Grenada Terrace</t>
  </si>
  <si>
    <t>Thayer</t>
  </si>
  <si>
    <t>Grenade Street</t>
  </si>
  <si>
    <t>Wetherby</t>
  </si>
  <si>
    <t>Armanda</t>
  </si>
  <si>
    <t>Grenville Place</t>
  </si>
  <si>
    <t>Gresham Street</t>
  </si>
  <si>
    <t>Kline</t>
  </si>
  <si>
    <t>Greys Place</t>
  </si>
  <si>
    <t>Brough</t>
  </si>
  <si>
    <t>Israel</t>
  </si>
  <si>
    <t>Greystead Road</t>
  </si>
  <si>
    <t>Lydia</t>
  </si>
  <si>
    <t>Greystone Passage</t>
  </si>
  <si>
    <t>Alise</t>
  </si>
  <si>
    <t>Eason</t>
  </si>
  <si>
    <t>Grilse Close</t>
  </si>
  <si>
    <t>Grindal Street</t>
  </si>
  <si>
    <t>Grocers Hall</t>
  </si>
  <si>
    <t>Kenyetta</t>
  </si>
  <si>
    <t>Groomfield Close</t>
  </si>
  <si>
    <t>Leigh-On-Sea</t>
  </si>
  <si>
    <t>Walton</t>
  </si>
  <si>
    <t>Grosse Way</t>
  </si>
  <si>
    <t>County Down</t>
  </si>
  <si>
    <t>Leah</t>
  </si>
  <si>
    <t>Grosvenor Hill</t>
  </si>
  <si>
    <t>Grosvenor House</t>
  </si>
  <si>
    <t>Dee</t>
  </si>
  <si>
    <t>Tackett</t>
  </si>
  <si>
    <t>Grosvenor Park</t>
  </si>
  <si>
    <t>Wincanton</t>
  </si>
  <si>
    <t>Leida</t>
  </si>
  <si>
    <t>Grosvenor Terrace</t>
  </si>
  <si>
    <t>Grosvenor Way</t>
  </si>
  <si>
    <t>Corinna</t>
  </si>
  <si>
    <t>Ground St</t>
  </si>
  <si>
    <t>Garrett</t>
  </si>
  <si>
    <t>Grove Crescent</t>
  </si>
  <si>
    <t>Jacques</t>
  </si>
  <si>
    <t>Grove Hall</t>
  </si>
  <si>
    <t>Verdie</t>
  </si>
  <si>
    <t>Grove House</t>
  </si>
  <si>
    <t>Grove Passage</t>
  </si>
  <si>
    <t>Grovehall Terrace</t>
  </si>
  <si>
    <t>Kendall</t>
  </si>
  <si>
    <t>Grovesnor St</t>
  </si>
  <si>
    <t>Joel</t>
  </si>
  <si>
    <t>Gruens Terrace</t>
  </si>
  <si>
    <t>Guerin Square</t>
  </si>
  <si>
    <t>Guernsey Grove</t>
  </si>
  <si>
    <t>Burford</t>
  </si>
  <si>
    <t>Guild Road</t>
  </si>
  <si>
    <t>Guildford Cottages</t>
  </si>
  <si>
    <t>Pentraeth</t>
  </si>
  <si>
    <t>Petra</t>
  </si>
  <si>
    <t>Guildford Grove</t>
  </si>
  <si>
    <t>Guinness Square</t>
  </si>
  <si>
    <t>Jesus</t>
  </si>
  <si>
    <t>Spaulding</t>
  </si>
  <si>
    <t>Gulston Walk</t>
  </si>
  <si>
    <t>Blackmon</t>
  </si>
  <si>
    <t>Chet</t>
  </si>
  <si>
    <t>Gunnersbury Close</t>
  </si>
  <si>
    <t>Gunnersbury Drive</t>
  </si>
  <si>
    <t>Walls</t>
  </si>
  <si>
    <t>Gunnersbury Lane</t>
  </si>
  <si>
    <t>Juniper Green</t>
  </si>
  <si>
    <t>Berna</t>
  </si>
  <si>
    <t>Gunstor Road</t>
  </si>
  <si>
    <t>Charles</t>
  </si>
  <si>
    <t>Gurney Drive</t>
  </si>
  <si>
    <t>Sunday</t>
  </si>
  <si>
    <t>Gutter Buildings</t>
  </si>
  <si>
    <t>Elvina</t>
  </si>
  <si>
    <t>Guy Court</t>
  </si>
  <si>
    <t>Kilmarnock</t>
  </si>
  <si>
    <t>Tara</t>
  </si>
  <si>
    <t>Guy of</t>
  </si>
  <si>
    <t>Gwendolen Close</t>
  </si>
  <si>
    <t>Guthrie</t>
  </si>
  <si>
    <t>Gwudon Lodge</t>
  </si>
  <si>
    <t>Tarsha</t>
  </si>
  <si>
    <t>Gwynnes Place</t>
  </si>
  <si>
    <t>Lairg</t>
  </si>
  <si>
    <t>Brittany</t>
  </si>
  <si>
    <t>Haarlem Road</t>
  </si>
  <si>
    <t>Annamarie</t>
  </si>
  <si>
    <t>Haddington Terrace</t>
  </si>
  <si>
    <t>Dominque</t>
  </si>
  <si>
    <t>Haddo Villas</t>
  </si>
  <si>
    <t>Hadleigh Road</t>
  </si>
  <si>
    <t>Barnard Castle</t>
  </si>
  <si>
    <t>IG</t>
  </si>
  <si>
    <t>female</t>
  </si>
  <si>
    <t>Hadleigh Walk</t>
  </si>
  <si>
    <t>Canonbie</t>
  </si>
  <si>
    <t>Knox</t>
  </si>
  <si>
    <t>Hadley Close</t>
  </si>
  <si>
    <t>St. Asaph</t>
  </si>
  <si>
    <t>Evia</t>
  </si>
  <si>
    <t>Hague Place</t>
  </si>
  <si>
    <t>Haig Road</t>
  </si>
  <si>
    <t>Hainault Road</t>
  </si>
  <si>
    <t>Jacquelyne</t>
  </si>
  <si>
    <t>Drummond</t>
  </si>
  <si>
    <t>Haldane Place</t>
  </si>
  <si>
    <t>Marceline</t>
  </si>
  <si>
    <t>Decker</t>
  </si>
  <si>
    <t>Hale Gardens</t>
  </si>
  <si>
    <t>Rich</t>
  </si>
  <si>
    <t>Slater</t>
  </si>
  <si>
    <t>Hale Grove</t>
  </si>
  <si>
    <t>Mariel</t>
  </si>
  <si>
    <t>Halkin Place</t>
  </si>
  <si>
    <t>Hall Lane</t>
  </si>
  <si>
    <t>Hartlepool</t>
  </si>
  <si>
    <t>Halliford Terrace</t>
  </si>
  <si>
    <t>Hallswelle Road</t>
  </si>
  <si>
    <t>Halpin Place</t>
  </si>
  <si>
    <t>Heather</t>
  </si>
  <si>
    <t>Halton Cross</t>
  </si>
  <si>
    <t>Dario</t>
  </si>
  <si>
    <t>Shafer</t>
  </si>
  <si>
    <t>Hambledon Court</t>
  </si>
  <si>
    <t>Illa</t>
  </si>
  <si>
    <t>Bates</t>
  </si>
  <si>
    <t>Hambledon Gardens</t>
  </si>
  <si>
    <t>Hambridge Way</t>
  </si>
  <si>
    <t>Marc</t>
  </si>
  <si>
    <t>Hambro Road</t>
  </si>
  <si>
    <t>Bowman</t>
  </si>
  <si>
    <t>Hamilton Gardens</t>
  </si>
  <si>
    <t>Hamilton Park</t>
  </si>
  <si>
    <t>Barbra</t>
  </si>
  <si>
    <t>Nixon</t>
  </si>
  <si>
    <t>Hamilton Road</t>
  </si>
  <si>
    <t>Dino</t>
  </si>
  <si>
    <t>Hammond Court</t>
  </si>
  <si>
    <t>Hamors Court</t>
  </si>
  <si>
    <t>Roy Bridge</t>
  </si>
  <si>
    <t>Ott</t>
  </si>
  <si>
    <t>Hampshire Cottages</t>
  </si>
  <si>
    <t>Patterson</t>
  </si>
  <si>
    <t>Hampson Way</t>
  </si>
  <si>
    <t>Hampstead Square</t>
  </si>
  <si>
    <t>Hampstead Walk</t>
  </si>
  <si>
    <t>Arthog</t>
  </si>
  <si>
    <t>Deb</t>
  </si>
  <si>
    <t>Dickinson</t>
  </si>
  <si>
    <t>Hanbury Drive</t>
  </si>
  <si>
    <t>Elroy</t>
  </si>
  <si>
    <t>Hancock Road</t>
  </si>
  <si>
    <t>Hand Court</t>
  </si>
  <si>
    <t>Hanlon Street</t>
  </si>
  <si>
    <t>Redcar</t>
  </si>
  <si>
    <t>Wray</t>
  </si>
  <si>
    <t>Hanmer Walk</t>
  </si>
  <si>
    <t>Hannah Place</t>
  </si>
  <si>
    <t>Epping</t>
  </si>
  <si>
    <t>Antony</t>
  </si>
  <si>
    <t>Hanover Court</t>
  </si>
  <si>
    <t>Hanover Flats</t>
  </si>
  <si>
    <t>Kellye</t>
  </si>
  <si>
    <t>Ferrell</t>
  </si>
  <si>
    <t>Hanover Street</t>
  </si>
  <si>
    <t>Richards</t>
  </si>
  <si>
    <t>Hanway Place</t>
  </si>
  <si>
    <t>Stourport-On-Severn</t>
  </si>
  <si>
    <t>Hanway Road</t>
  </si>
  <si>
    <t>Harberson Road</t>
  </si>
  <si>
    <t>Hardens Manorway</t>
  </si>
  <si>
    <t>Harder's Place</t>
  </si>
  <si>
    <t>Andrew</t>
  </si>
  <si>
    <t>Hardie Close</t>
  </si>
  <si>
    <t>Hardinge Terrace</t>
  </si>
  <si>
    <t>Maryjane</t>
  </si>
  <si>
    <t>Hardwick Place</t>
  </si>
  <si>
    <t>Adina</t>
  </si>
  <si>
    <t>Hare Court</t>
  </si>
  <si>
    <t>Arthur</t>
  </si>
  <si>
    <t>Hare Walk</t>
  </si>
  <si>
    <t>Harford Road</t>
  </si>
  <si>
    <t>Sandoval</t>
  </si>
  <si>
    <t>Hargreave Square</t>
  </si>
  <si>
    <t>Harlesden Lane</t>
  </si>
  <si>
    <t>Tillman</t>
  </si>
  <si>
    <t>Harley Road</t>
  </si>
  <si>
    <t>Lytham St. Annes</t>
  </si>
  <si>
    <t>Hugh</t>
  </si>
  <si>
    <t>Harley street</t>
  </si>
  <si>
    <t>Nicholas</t>
  </si>
  <si>
    <t>Harley Villas</t>
  </si>
  <si>
    <t>Shaun</t>
  </si>
  <si>
    <t>Harold Terrace</t>
  </si>
  <si>
    <t>Wan</t>
  </si>
  <si>
    <t>Ivey</t>
  </si>
  <si>
    <t>Harolds Place</t>
  </si>
  <si>
    <t>Krystina</t>
  </si>
  <si>
    <t>Wilkerson</t>
  </si>
  <si>
    <t>Harp Alley</t>
  </si>
  <si>
    <t>Jarvis</t>
  </si>
  <si>
    <t>Harp Island</t>
  </si>
  <si>
    <t>Chamberlain</t>
  </si>
  <si>
    <t>Harper Mews</t>
  </si>
  <si>
    <t>Cotton</t>
  </si>
  <si>
    <t>Harper Street</t>
  </si>
  <si>
    <t>Church Stretton</t>
  </si>
  <si>
    <t>Dolores</t>
  </si>
  <si>
    <t>Harpur Street</t>
  </si>
  <si>
    <t>Marchelle</t>
  </si>
  <si>
    <t>Harriet Lane</t>
  </si>
  <si>
    <t>Hutchins</t>
  </si>
  <si>
    <t>Harringay Gardens</t>
  </si>
  <si>
    <t>Harrington Hill</t>
  </si>
  <si>
    <t>Antwan</t>
  </si>
  <si>
    <t>Jennine</t>
  </si>
  <si>
    <t>Pate</t>
  </si>
  <si>
    <t>Harrington Square</t>
  </si>
  <si>
    <t>Kareen</t>
  </si>
  <si>
    <t>Harrington Street</t>
  </si>
  <si>
    <t>Kimiko</t>
  </si>
  <si>
    <t>Harrison Street</t>
  </si>
  <si>
    <t>Cathryn</t>
  </si>
  <si>
    <t>Harrold Street</t>
  </si>
  <si>
    <t>Milford Haven</t>
  </si>
  <si>
    <t>Harrop Villas</t>
  </si>
  <si>
    <t>Winfred</t>
  </si>
  <si>
    <t>Waller</t>
  </si>
  <si>
    <t>Harrow Green</t>
  </si>
  <si>
    <t>Fakenham</t>
  </si>
  <si>
    <t>Gerardo</t>
  </si>
  <si>
    <t>Harrow Street</t>
  </si>
  <si>
    <t>Elton</t>
  </si>
  <si>
    <t>Harroway Road</t>
  </si>
  <si>
    <t>Strathdon</t>
  </si>
  <si>
    <t>Kizzie</t>
  </si>
  <si>
    <t>Harrowgate Road</t>
  </si>
  <si>
    <t>Maricela</t>
  </si>
  <si>
    <t>Boucher</t>
  </si>
  <si>
    <t>Hart Street</t>
  </si>
  <si>
    <t>Donaldson</t>
  </si>
  <si>
    <t>Hartford Place</t>
  </si>
  <si>
    <t>Corbett</t>
  </si>
  <si>
    <t>Hartham Close</t>
  </si>
  <si>
    <t>Sherwood</t>
  </si>
  <si>
    <t>Hartland Close</t>
  </si>
  <si>
    <t>Bakewell</t>
  </si>
  <si>
    <t>Brenton</t>
  </si>
  <si>
    <t>Hartley Close</t>
  </si>
  <si>
    <t>Raymonde</t>
  </si>
  <si>
    <t>Jillian</t>
  </si>
  <si>
    <t>Villa</t>
  </si>
  <si>
    <t>Hart's Court</t>
  </si>
  <si>
    <t>Sharonda</t>
  </si>
  <si>
    <t>Hartsborn Lane</t>
  </si>
  <si>
    <t>Hartswood Gdns</t>
  </si>
  <si>
    <t>Darcie</t>
  </si>
  <si>
    <t>Hartwell Drv</t>
  </si>
  <si>
    <t>Yukiko</t>
  </si>
  <si>
    <t>Harvard Court</t>
  </si>
  <si>
    <t>Odis</t>
  </si>
  <si>
    <t>Harveys Cottages</t>
  </si>
  <si>
    <t>Clifton</t>
  </si>
  <si>
    <t>Harwood Place</t>
  </si>
  <si>
    <t>Horsham</t>
  </si>
  <si>
    <t>Gilbert</t>
  </si>
  <si>
    <t>Haseltine Road</t>
  </si>
  <si>
    <t>Fivemiletown</t>
  </si>
  <si>
    <t>Madrid</t>
  </si>
  <si>
    <t>Haslam Close</t>
  </si>
  <si>
    <t>Rocha</t>
  </si>
  <si>
    <t>Haslemere Gardens</t>
  </si>
  <si>
    <t>Crediton</t>
  </si>
  <si>
    <t>Ossie</t>
  </si>
  <si>
    <t>Hassop Road</t>
  </si>
  <si>
    <t>Tyler</t>
  </si>
  <si>
    <t>Longoria</t>
  </si>
  <si>
    <t>Hastings Road</t>
  </si>
  <si>
    <t>Hatcham Soap</t>
  </si>
  <si>
    <t>Hatchard Road</t>
  </si>
  <si>
    <t>Hatherley Street</t>
  </si>
  <si>
    <t>Katharine</t>
  </si>
  <si>
    <t>Haths Buildings</t>
  </si>
  <si>
    <t>ma</t>
  </si>
  <si>
    <t>Hatton Yard</t>
  </si>
  <si>
    <t>Farah</t>
  </si>
  <si>
    <t>Hauchmond</t>
  </si>
  <si>
    <t>Charissa</t>
  </si>
  <si>
    <t>Kidd</t>
  </si>
  <si>
    <t>Havelock Cottages</t>
  </si>
  <si>
    <t>Havelock Place</t>
  </si>
  <si>
    <t>Setsuko</t>
  </si>
  <si>
    <t>Haverstock Hill</t>
  </si>
  <si>
    <t>Strong</t>
  </si>
  <si>
    <t>Havil Place</t>
  </si>
  <si>
    <t>Port Isaac</t>
  </si>
  <si>
    <t>Joi</t>
  </si>
  <si>
    <t>Conley</t>
  </si>
  <si>
    <t>Hawarden Hill</t>
  </si>
  <si>
    <t>Kathey</t>
  </si>
  <si>
    <t>Hawarden Road</t>
  </si>
  <si>
    <t>Hawbridge Road</t>
  </si>
  <si>
    <t>Valda</t>
  </si>
  <si>
    <t>Neely</t>
  </si>
  <si>
    <t>Hawes Lane</t>
  </si>
  <si>
    <t>Newbiggin-By-The-Sea</t>
  </si>
  <si>
    <t>Helena</t>
  </si>
  <si>
    <t>Hawkins Street</t>
  </si>
  <si>
    <t>Peacehaven</t>
  </si>
  <si>
    <t>Hawkley Gardens</t>
  </si>
  <si>
    <t>Ballymena</t>
  </si>
  <si>
    <t>Cris</t>
  </si>
  <si>
    <t>Stovall</t>
  </si>
  <si>
    <t>Hawkshaw Close</t>
  </si>
  <si>
    <t>Beach</t>
  </si>
  <si>
    <t>Hawkwell Walk</t>
  </si>
  <si>
    <t>Ross</t>
  </si>
  <si>
    <t>Hawkwood Crescent</t>
  </si>
  <si>
    <t>Lynna</t>
  </si>
  <si>
    <t>Hawkwood Mount</t>
  </si>
  <si>
    <t>Milan</t>
  </si>
  <si>
    <t>Hawthorn Crescent</t>
  </si>
  <si>
    <t>Eastbourne</t>
  </si>
  <si>
    <t>An</t>
  </si>
  <si>
    <t>Hawthorn Mews</t>
  </si>
  <si>
    <t>Hawthorne Close</t>
  </si>
  <si>
    <t>Elmira</t>
  </si>
  <si>
    <t>Morrison</t>
  </si>
  <si>
    <t>Hawtrey Road</t>
  </si>
  <si>
    <t>Omar</t>
  </si>
  <si>
    <t>Hay Street</t>
  </si>
  <si>
    <t>Southminster</t>
  </si>
  <si>
    <t>Haydon Park</t>
  </si>
  <si>
    <t>Hayes Cottages</t>
  </si>
  <si>
    <t>Schmidt</t>
  </si>
  <si>
    <t>Hayles Terrace</t>
  </si>
  <si>
    <t>Verlie</t>
  </si>
  <si>
    <t>Byers</t>
  </si>
  <si>
    <t>Haymerle Road</t>
  </si>
  <si>
    <t>Clementina</t>
  </si>
  <si>
    <t>Haynes Court</t>
  </si>
  <si>
    <t>Isle Of Lewis</t>
  </si>
  <si>
    <t>Ladonna</t>
  </si>
  <si>
    <t>Hays Court</t>
  </si>
  <si>
    <t>Jerry</t>
  </si>
  <si>
    <t>Foote</t>
  </si>
  <si>
    <t>Haysleigh Gardens</t>
  </si>
  <si>
    <t>Jerald</t>
  </si>
  <si>
    <t>Vang</t>
  </si>
  <si>
    <t>Haywards Yard</t>
  </si>
  <si>
    <t>Shoemaker</t>
  </si>
  <si>
    <t>Hazel Court</t>
  </si>
  <si>
    <t>Solihull</t>
  </si>
  <si>
    <t>Audie</t>
  </si>
  <si>
    <t>Boyd</t>
  </si>
  <si>
    <t>Hazeldean Road</t>
  </si>
  <si>
    <t>Shanika</t>
  </si>
  <si>
    <t>Fletcher</t>
  </si>
  <si>
    <t>Hazellville Road</t>
  </si>
  <si>
    <t>Llanbedr</t>
  </si>
  <si>
    <t>Quincy</t>
  </si>
  <si>
    <t>Haney</t>
  </si>
  <si>
    <t>Hazlitt Mews</t>
  </si>
  <si>
    <t>Jina</t>
  </si>
  <si>
    <t>Hearns or</t>
  </si>
  <si>
    <t>Reynolds</t>
  </si>
  <si>
    <t>Hearns Place</t>
  </si>
  <si>
    <t>Hearsey Place</t>
  </si>
  <si>
    <t>Milton</t>
  </si>
  <si>
    <t>Heath Hurst</t>
  </si>
  <si>
    <t>Heathcote Street</t>
  </si>
  <si>
    <t>Lang</t>
  </si>
  <si>
    <t>Heatherbank</t>
  </si>
  <si>
    <t>Penicuik</t>
  </si>
  <si>
    <t>Heathpoool Street</t>
  </si>
  <si>
    <t>Aileen</t>
  </si>
  <si>
    <t>Heathview Gardens</t>
  </si>
  <si>
    <t>North Tawton</t>
  </si>
  <si>
    <t>Heathwood Gardens</t>
  </si>
  <si>
    <t>Hebden Terrace</t>
  </si>
  <si>
    <t>Hebron Road</t>
  </si>
  <si>
    <t>Darci</t>
  </si>
  <si>
    <t>Heddington Grove</t>
  </si>
  <si>
    <t>Lillia</t>
  </si>
  <si>
    <t>Heiron Street</t>
  </si>
  <si>
    <t>Paulina</t>
  </si>
  <si>
    <t>Heliport Industrial</t>
  </si>
  <si>
    <t>Irmgard</t>
  </si>
  <si>
    <t>Helmet Court</t>
  </si>
  <si>
    <t>Helmsley Place</t>
  </si>
  <si>
    <t>Hemings Row</t>
  </si>
  <si>
    <t>Hemus Terrace</t>
  </si>
  <si>
    <t>Hen &amp;</t>
  </si>
  <si>
    <t>Haverhill</t>
  </si>
  <si>
    <t>Hendham Road</t>
  </si>
  <si>
    <t>Hendon Wood</t>
  </si>
  <si>
    <t>Henerietta Cottages</t>
  </si>
  <si>
    <t>Mac</t>
  </si>
  <si>
    <t>Erica</t>
  </si>
  <si>
    <t>Atkins</t>
  </si>
  <si>
    <t>Hengrave Road</t>
  </si>
  <si>
    <t>Debra</t>
  </si>
  <si>
    <t>Hobson</t>
  </si>
  <si>
    <t>Henniker Gardens</t>
  </si>
  <si>
    <t>Gaylord</t>
  </si>
  <si>
    <t>Rosas</t>
  </si>
  <si>
    <t>Henning Street</t>
  </si>
  <si>
    <t>Sunshine</t>
  </si>
  <si>
    <t>Henrietta Place</t>
  </si>
  <si>
    <t>Rita</t>
  </si>
  <si>
    <t>Mullen</t>
  </si>
  <si>
    <t>Henry Street</t>
  </si>
  <si>
    <t>Suzi</t>
  </si>
  <si>
    <t>Harper</t>
  </si>
  <si>
    <t>Hensford Gardens</t>
  </si>
  <si>
    <t>Rayford</t>
  </si>
  <si>
    <t>Henton Court</t>
  </si>
  <si>
    <t>Arroyo</t>
  </si>
  <si>
    <t>Henty Walk</t>
  </si>
  <si>
    <t>Carrbridge</t>
  </si>
  <si>
    <t>Deandre</t>
  </si>
  <si>
    <t>Henwick RD</t>
  </si>
  <si>
    <t>Julio</t>
  </si>
  <si>
    <t>Henwick Road</t>
  </si>
  <si>
    <t>Henwood ROAD</t>
  </si>
  <si>
    <t>Deeside</t>
  </si>
  <si>
    <t>Hepworth Road</t>
  </si>
  <si>
    <t>Herbert Cottages</t>
  </si>
  <si>
    <t>Herbert Place</t>
  </si>
  <si>
    <t>Wanda</t>
  </si>
  <si>
    <t>Herchell Road</t>
  </si>
  <si>
    <t>Hercules Terrace</t>
  </si>
  <si>
    <t>Lai</t>
  </si>
  <si>
    <t>Hereford Street</t>
  </si>
  <si>
    <t>Heriot Avenue</t>
  </si>
  <si>
    <t>Herlwyn Gdns</t>
  </si>
  <si>
    <t>Shamika</t>
  </si>
  <si>
    <t>Johnny</t>
  </si>
  <si>
    <t>Herne Grove</t>
  </si>
  <si>
    <t>Kelso</t>
  </si>
  <si>
    <t>Gentry</t>
  </si>
  <si>
    <t>Arden</t>
  </si>
  <si>
    <t>Herne Place</t>
  </si>
  <si>
    <t>Stephan</t>
  </si>
  <si>
    <t>Herrip Street</t>
  </si>
  <si>
    <t>Hertford Road</t>
  </si>
  <si>
    <t>Hertsmere Road</t>
  </si>
  <si>
    <t>August</t>
  </si>
  <si>
    <t>Hesketh Place</t>
  </si>
  <si>
    <t>Heslop Road</t>
  </si>
  <si>
    <t>Hesperus Crescent</t>
  </si>
  <si>
    <t>Hessel Street</t>
  </si>
  <si>
    <t>Melksham</t>
  </si>
  <si>
    <t>Heston Street</t>
  </si>
  <si>
    <t>Piedad</t>
  </si>
  <si>
    <t>Hetley Rd</t>
  </si>
  <si>
    <t>Hewit's Corner</t>
  </si>
  <si>
    <t>Javier</t>
  </si>
  <si>
    <t>Hewitt's Court</t>
  </si>
  <si>
    <t>Kathline</t>
  </si>
  <si>
    <t>Hexal Road</t>
  </si>
  <si>
    <t>Mitchell</t>
  </si>
  <si>
    <t>Heyford Avenue</t>
  </si>
  <si>
    <t>Andre</t>
  </si>
  <si>
    <t>Hickly Road</t>
  </si>
  <si>
    <t>Margeret</t>
  </si>
  <si>
    <t>Hickman Close</t>
  </si>
  <si>
    <t>Monserrate</t>
  </si>
  <si>
    <t>Hickman's Folly</t>
  </si>
  <si>
    <t>Malik</t>
  </si>
  <si>
    <t>Hidcote Gardens</t>
  </si>
  <si>
    <t>Hutton</t>
  </si>
  <si>
    <t>Hides Street</t>
  </si>
  <si>
    <t>Kirkcaldy</t>
  </si>
  <si>
    <t>Elliot</t>
  </si>
  <si>
    <t>Staton</t>
  </si>
  <si>
    <t>High Lane</t>
  </si>
  <si>
    <t>High Meadow</t>
  </si>
  <si>
    <t>Carletta</t>
  </si>
  <si>
    <t>Higham Hill</t>
  </si>
  <si>
    <t>Jenell</t>
  </si>
  <si>
    <t>Higham Station</t>
  </si>
  <si>
    <t>Chere</t>
  </si>
  <si>
    <t>Cahill</t>
  </si>
  <si>
    <t>Highfield Avenue</t>
  </si>
  <si>
    <t>Highfield Road</t>
  </si>
  <si>
    <t>Yen</t>
  </si>
  <si>
    <t>Gagnon</t>
  </si>
  <si>
    <t>Highgate Hill</t>
  </si>
  <si>
    <t>Era</t>
  </si>
  <si>
    <t>Highgate Road</t>
  </si>
  <si>
    <t>Li</t>
  </si>
  <si>
    <t>Mansfield</t>
  </si>
  <si>
    <t>Highgate Walk</t>
  </si>
  <si>
    <t>Librada</t>
  </si>
  <si>
    <t>Isle Of Benbecula</t>
  </si>
  <si>
    <t>Highlands Close</t>
  </si>
  <si>
    <t>Miller</t>
  </si>
  <si>
    <t>Highlea Close</t>
  </si>
  <si>
    <t>Erskine</t>
  </si>
  <si>
    <t>Marybeth</t>
  </si>
  <si>
    <t>Highwood Grove</t>
  </si>
  <si>
    <t>Aleida</t>
  </si>
  <si>
    <t>Crowell</t>
  </si>
  <si>
    <t>Highwood Road</t>
  </si>
  <si>
    <t>Penryn</t>
  </si>
  <si>
    <t>Lael</t>
  </si>
  <si>
    <t>Hildreth Street</t>
  </si>
  <si>
    <t>Mccord</t>
  </si>
  <si>
    <t>Hill Close</t>
  </si>
  <si>
    <t>Hill Drive</t>
  </si>
  <si>
    <t>Hortencia</t>
  </si>
  <si>
    <t>Hill Farm</t>
  </si>
  <si>
    <t>Tish</t>
  </si>
  <si>
    <t>Hill Top</t>
  </si>
  <si>
    <t>Hillbrook Road</t>
  </si>
  <si>
    <t>Glennis</t>
  </si>
  <si>
    <t>Hillbury Road</t>
  </si>
  <si>
    <t>Michaud</t>
  </si>
  <si>
    <t>Hillcourt Road</t>
  </si>
  <si>
    <t>Denny</t>
  </si>
  <si>
    <t>Hilldrop Crescent</t>
  </si>
  <si>
    <t>Kristin</t>
  </si>
  <si>
    <t>Hillery Close</t>
  </si>
  <si>
    <t>Jared</t>
  </si>
  <si>
    <t>Hillfield Avenue</t>
  </si>
  <si>
    <t>Costa</t>
  </si>
  <si>
    <t>Hillman Street</t>
  </si>
  <si>
    <t>Hillmore Grove</t>
  </si>
  <si>
    <t>Hillway</t>
  </si>
  <si>
    <t>Basingstoke</t>
  </si>
  <si>
    <t>SS</t>
  </si>
  <si>
    <t>Bolton</t>
  </si>
  <si>
    <t>Hillyfield</t>
  </si>
  <si>
    <t>Hind Court</t>
  </si>
  <si>
    <t>Stan</t>
  </si>
  <si>
    <t>Hind Street</t>
  </si>
  <si>
    <t>Hindes Mews</t>
  </si>
  <si>
    <t>Karl</t>
  </si>
  <si>
    <t>Hiver Street</t>
  </si>
  <si>
    <t>Hocroft Avenue</t>
  </si>
  <si>
    <t>Hodgkin Close</t>
  </si>
  <si>
    <t>Deanna</t>
  </si>
  <si>
    <t>Darby</t>
  </si>
  <si>
    <t>Hog Yard</t>
  </si>
  <si>
    <t>Ben</t>
  </si>
  <si>
    <t>Stark</t>
  </si>
  <si>
    <t>Hogarth Lane</t>
  </si>
  <si>
    <t>Hogarth Place</t>
  </si>
  <si>
    <t>Holbeach Mews</t>
  </si>
  <si>
    <t>Montes</t>
  </si>
  <si>
    <t>Holborn</t>
  </si>
  <si>
    <t>Angeles</t>
  </si>
  <si>
    <t>Holborn Buildings</t>
  </si>
  <si>
    <t>Tenterden</t>
  </si>
  <si>
    <t>Holborn Hill</t>
  </si>
  <si>
    <t>Holbrook Close</t>
  </si>
  <si>
    <t>Delorse</t>
  </si>
  <si>
    <t>Holburne Road</t>
  </si>
  <si>
    <t>Margherita</t>
  </si>
  <si>
    <t>Holcombe Buildings</t>
  </si>
  <si>
    <t>Racheal</t>
  </si>
  <si>
    <t>Goldman</t>
  </si>
  <si>
    <t>Holdenhurst AV+F1402</t>
  </si>
  <si>
    <t>Walton On The Naze</t>
  </si>
  <si>
    <t>Holland Grove</t>
  </si>
  <si>
    <t>Roland</t>
  </si>
  <si>
    <t>Ybarra</t>
  </si>
  <si>
    <t>Holland Passage</t>
  </si>
  <si>
    <t>Gillis</t>
  </si>
  <si>
    <t>Holland Villas</t>
  </si>
  <si>
    <t>Leesa</t>
  </si>
  <si>
    <t>Holliday Square</t>
  </si>
  <si>
    <t>Hollies</t>
  </si>
  <si>
    <t>Shawanna</t>
  </si>
  <si>
    <t>Hollies Close</t>
  </si>
  <si>
    <t>Pevensey</t>
  </si>
  <si>
    <t>Modesto</t>
  </si>
  <si>
    <t>Murphy</t>
  </si>
  <si>
    <t>Holly Bush</t>
  </si>
  <si>
    <t>Holly Terrace</t>
  </si>
  <si>
    <t>Issac</t>
  </si>
  <si>
    <t>Love</t>
  </si>
  <si>
    <t>Clydebank</t>
  </si>
  <si>
    <t>Holly Villas</t>
  </si>
  <si>
    <t>Stevenson</t>
  </si>
  <si>
    <t>Holly Walk</t>
  </si>
  <si>
    <t>Estell</t>
  </si>
  <si>
    <t>Becki</t>
  </si>
  <si>
    <t>Hollybush Gardens</t>
  </si>
  <si>
    <t>Polegate</t>
  </si>
  <si>
    <t>Hollybush Hill</t>
  </si>
  <si>
    <t>Hollyhedge Terrace</t>
  </si>
  <si>
    <t>Guy</t>
  </si>
  <si>
    <t>Hollywood Villas</t>
  </si>
  <si>
    <t>Ma</t>
  </si>
  <si>
    <t>Holmside Road</t>
  </si>
  <si>
    <t>Jinny</t>
  </si>
  <si>
    <t>Holwood Place</t>
  </si>
  <si>
    <t>Reginald</t>
  </si>
  <si>
    <t>Holyrood Street</t>
  </si>
  <si>
    <t>Buster</t>
  </si>
  <si>
    <t>Mock</t>
  </si>
  <si>
    <t>Homefield</t>
  </si>
  <si>
    <t>Rachael</t>
  </si>
  <si>
    <t>Homelands</t>
  </si>
  <si>
    <t>Homer Row</t>
  </si>
  <si>
    <t>Patria</t>
  </si>
  <si>
    <t>Homer Street</t>
  </si>
  <si>
    <t>Ivana</t>
  </si>
  <si>
    <t>Homestead Paddock</t>
  </si>
  <si>
    <t>Homestead Park</t>
  </si>
  <si>
    <t>Homestead Terrace</t>
  </si>
  <si>
    <t>Homestead Villas</t>
  </si>
  <si>
    <t>Ottery St. Mary</t>
  </si>
  <si>
    <t>Nilda</t>
  </si>
  <si>
    <t>Ladner</t>
  </si>
  <si>
    <t>Homewillow Close</t>
  </si>
  <si>
    <t>Honiton Gdns</t>
  </si>
  <si>
    <t>Sheerness</t>
  </si>
  <si>
    <t>Sexton</t>
  </si>
  <si>
    <t>Hookers Road</t>
  </si>
  <si>
    <t>Mcfarland</t>
  </si>
  <si>
    <t>Hooks Road</t>
  </si>
  <si>
    <t>Mauchline</t>
  </si>
  <si>
    <t>Hook's Road</t>
  </si>
  <si>
    <t>Hart</t>
  </si>
  <si>
    <t>Hoopers Terrace</t>
  </si>
  <si>
    <t>Hop Gardens</t>
  </si>
  <si>
    <t>Randy</t>
  </si>
  <si>
    <t>Hoa</t>
  </si>
  <si>
    <t>Bouchard</t>
  </si>
  <si>
    <t>Hopedale Road</t>
  </si>
  <si>
    <t>Aviemore</t>
  </si>
  <si>
    <t>Meier</t>
  </si>
  <si>
    <t>Hopefield Avenue</t>
  </si>
  <si>
    <t>Andrea</t>
  </si>
  <si>
    <t>Hopetown Street</t>
  </si>
  <si>
    <t>Tamika</t>
  </si>
  <si>
    <t>Ming</t>
  </si>
  <si>
    <t>Hopkins Street</t>
  </si>
  <si>
    <t>Hoppers Road</t>
  </si>
  <si>
    <t>Ernestina</t>
  </si>
  <si>
    <t>Hopperton's Cottages</t>
  </si>
  <si>
    <t>Hopwood Walk</t>
  </si>
  <si>
    <t>Monika</t>
  </si>
  <si>
    <t>Hordle Promenade</t>
  </si>
  <si>
    <t>Hornbeams Rise</t>
  </si>
  <si>
    <t>Alness</t>
  </si>
  <si>
    <t>Elden</t>
  </si>
  <si>
    <t>Hornblower Close</t>
  </si>
  <si>
    <t>Polly</t>
  </si>
  <si>
    <t>Hornleigh Villas</t>
  </si>
  <si>
    <t>Horse And</t>
  </si>
  <si>
    <t>Agustina</t>
  </si>
  <si>
    <t>Horse Guards</t>
  </si>
  <si>
    <t>Elfriede</t>
  </si>
  <si>
    <t>Horse Yard</t>
  </si>
  <si>
    <t>Newmilns</t>
  </si>
  <si>
    <t>Horseferry</t>
  </si>
  <si>
    <t>Horseferry Wharf</t>
  </si>
  <si>
    <t>Richard</t>
  </si>
  <si>
    <t>Horselydown Place</t>
  </si>
  <si>
    <t>Erika</t>
  </si>
  <si>
    <t>Horseshoe Lane</t>
  </si>
  <si>
    <t>Lorean</t>
  </si>
  <si>
    <t>Horsfeld Road</t>
  </si>
  <si>
    <t>Ferne</t>
  </si>
  <si>
    <t>Horsley Road</t>
  </si>
  <si>
    <t>Horsley Street</t>
  </si>
  <si>
    <t>Horsleydown Lane</t>
  </si>
  <si>
    <t>Horticultural Place</t>
  </si>
  <si>
    <t>Leonard</t>
  </si>
  <si>
    <t>Hosier Street</t>
  </si>
  <si>
    <t>Hotham Street</t>
  </si>
  <si>
    <t>Hove Street</t>
  </si>
  <si>
    <t>Hoveton Road</t>
  </si>
  <si>
    <t>Howard Buildings</t>
  </si>
  <si>
    <t>Queenie</t>
  </si>
  <si>
    <t>Howey Terrace</t>
  </si>
  <si>
    <t>Howgate R+F1024d</t>
  </si>
  <si>
    <t>Saltcoats</t>
  </si>
  <si>
    <t>Kurt</t>
  </si>
  <si>
    <t>Howie Street</t>
  </si>
  <si>
    <t>Milo</t>
  </si>
  <si>
    <t>Howitt Road</t>
  </si>
  <si>
    <t>Ermelinda</t>
  </si>
  <si>
    <t>Robles</t>
  </si>
  <si>
    <t>Hoylake Road</t>
  </si>
  <si>
    <t>Chatteris</t>
  </si>
  <si>
    <t>Carl</t>
  </si>
  <si>
    <t>Ochoa</t>
  </si>
  <si>
    <t>Huddart Street</t>
  </si>
  <si>
    <t>Hudsons Court</t>
  </si>
  <si>
    <t>Mckay</t>
  </si>
  <si>
    <t>Huets Corner</t>
  </si>
  <si>
    <t>Hughes Mews</t>
  </si>
  <si>
    <t>Mariann</t>
  </si>
  <si>
    <t>Hughes Place</t>
  </si>
  <si>
    <t>Newton Stewart</t>
  </si>
  <si>
    <t>Hughes Terrace</t>
  </si>
  <si>
    <t>Alessandra</t>
  </si>
  <si>
    <t>Hull Place</t>
  </si>
  <si>
    <t>Bonnie</t>
  </si>
  <si>
    <t>Hullbridge Mews</t>
  </si>
  <si>
    <t>Abrams</t>
  </si>
  <si>
    <t>Humber Trading</t>
  </si>
  <si>
    <t>Earleen</t>
  </si>
  <si>
    <t>Manuel</t>
  </si>
  <si>
    <t>Hunt Street</t>
  </si>
  <si>
    <t>Hunter Street</t>
  </si>
  <si>
    <t>Isles Of Scilly</t>
  </si>
  <si>
    <t>Huntingdon Street</t>
  </si>
  <si>
    <t>Cathern</t>
  </si>
  <si>
    <t>Huntley Way</t>
  </si>
  <si>
    <t>Claude</t>
  </si>
  <si>
    <t>Baldwin</t>
  </si>
  <si>
    <t>Huntspill Street</t>
  </si>
  <si>
    <t>Pearson</t>
  </si>
  <si>
    <t>Huntsworth Mews</t>
  </si>
  <si>
    <t>Ginger</t>
  </si>
  <si>
    <t>Blackwell</t>
  </si>
  <si>
    <t>Huntsworth Terrace</t>
  </si>
  <si>
    <t>Sellers</t>
  </si>
  <si>
    <t>Hurlingham Business</t>
  </si>
  <si>
    <t>Hurst Road</t>
  </si>
  <si>
    <t>Hyde Grove</t>
  </si>
  <si>
    <t>Jamison</t>
  </si>
  <si>
    <t>Hyde Vale</t>
  </si>
  <si>
    <t>Karyl</t>
  </si>
  <si>
    <t>Hyde Way</t>
  </si>
  <si>
    <t>Hyderabad House</t>
  </si>
  <si>
    <t>Hyndman Green</t>
  </si>
  <si>
    <t>Lara</t>
  </si>
  <si>
    <t>Ickleton Road</t>
  </si>
  <si>
    <t>Idonia Street</t>
  </si>
  <si>
    <t>Cora</t>
  </si>
  <si>
    <t>Joiner</t>
  </si>
  <si>
    <t>Iliffe Street</t>
  </si>
  <si>
    <t>Ilkley Close</t>
  </si>
  <si>
    <t>Rosaria</t>
  </si>
  <si>
    <t>Ilminster Gardens</t>
  </si>
  <si>
    <t>Imperial Av</t>
  </si>
  <si>
    <t>Inca Drive</t>
  </si>
  <si>
    <t>Tim</t>
  </si>
  <si>
    <t>Witherspoon</t>
  </si>
  <si>
    <t>Independents Road</t>
  </si>
  <si>
    <t>Godstone</t>
  </si>
  <si>
    <t>Jacquelynn</t>
  </si>
  <si>
    <t>India House</t>
  </si>
  <si>
    <t>India Street</t>
  </si>
  <si>
    <t>India Terrace</t>
  </si>
  <si>
    <t>Isiah</t>
  </si>
  <si>
    <t>Ingleton Street</t>
  </si>
  <si>
    <t>Christchurch</t>
  </si>
  <si>
    <t>Kalyn</t>
  </si>
  <si>
    <t>Ingleway</t>
  </si>
  <si>
    <t>Tennille</t>
  </si>
  <si>
    <t>Ingram Lodge</t>
  </si>
  <si>
    <t>Ingram Place</t>
  </si>
  <si>
    <t>Edwin</t>
  </si>
  <si>
    <t>Inkerman Road</t>
  </si>
  <si>
    <t>Inn Passage</t>
  </si>
  <si>
    <t>Inverforth Close</t>
  </si>
  <si>
    <t>Invermore Place</t>
  </si>
  <si>
    <t>Inverness Street</t>
  </si>
  <si>
    <t>Leyland</t>
  </si>
  <si>
    <t>Inverton Road</t>
  </si>
  <si>
    <t>Letisha</t>
  </si>
  <si>
    <t>Ipswich Road</t>
  </si>
  <si>
    <t>Irish Court</t>
  </si>
  <si>
    <t>Wilton</t>
  </si>
  <si>
    <t>Ironmonger Row</t>
  </si>
  <si>
    <t>Malka</t>
  </si>
  <si>
    <t>Ironmongers Place</t>
  </si>
  <si>
    <t>Faversham</t>
  </si>
  <si>
    <t>Abbott</t>
  </si>
  <si>
    <t>Fausto</t>
  </si>
  <si>
    <t>Irwell Place</t>
  </si>
  <si>
    <t>Waters</t>
  </si>
  <si>
    <t>Isabella Place</t>
  </si>
  <si>
    <t>Lan</t>
  </si>
  <si>
    <t>Rosewell</t>
  </si>
  <si>
    <t>Laurena</t>
  </si>
  <si>
    <t>Isel Way</t>
  </si>
  <si>
    <t>Cherelle</t>
  </si>
  <si>
    <t>Isis Close</t>
  </si>
  <si>
    <t>Islington Place</t>
  </si>
  <si>
    <t>Charley</t>
  </si>
  <si>
    <t>Kerns</t>
  </si>
  <si>
    <t>Ismailia Road</t>
  </si>
  <si>
    <t>Iveagh Avenue</t>
  </si>
  <si>
    <t>Fe</t>
  </si>
  <si>
    <t>Conn</t>
  </si>
  <si>
    <t>Mauricio</t>
  </si>
  <si>
    <t>Iverson Road</t>
  </si>
  <si>
    <t>Ivimey Street</t>
  </si>
  <si>
    <t>Ivor Street</t>
  </si>
  <si>
    <t>Xavier</t>
  </si>
  <si>
    <t>Ivory Square</t>
  </si>
  <si>
    <t>North</t>
  </si>
  <si>
    <t>Ivydale Road</t>
  </si>
  <si>
    <t>Jack Clow</t>
  </si>
  <si>
    <t>Lashell</t>
  </si>
  <si>
    <t>Cho</t>
  </si>
  <si>
    <t>Jackman Street</t>
  </si>
  <si>
    <t>Rey</t>
  </si>
  <si>
    <t>Hooker</t>
  </si>
  <si>
    <t>Jackson's Alley</t>
  </si>
  <si>
    <t>Jacqueline Villas</t>
  </si>
  <si>
    <t>Rushden</t>
  </si>
  <si>
    <t>Jago Close</t>
  </si>
  <si>
    <t>Belvedere</t>
  </si>
  <si>
    <t>Grant</t>
  </si>
  <si>
    <t>Jamaica Place</t>
  </si>
  <si>
    <t>Teresita</t>
  </si>
  <si>
    <t>Jamaica Row</t>
  </si>
  <si>
    <t>Cradley Heath</t>
  </si>
  <si>
    <t>Megan</t>
  </si>
  <si>
    <t>James Avenue</t>
  </si>
  <si>
    <t>James Collins</t>
  </si>
  <si>
    <t>Rodgers</t>
  </si>
  <si>
    <t>James' Street</t>
  </si>
  <si>
    <t>Salvador</t>
  </si>
  <si>
    <t>Jane Street</t>
  </si>
  <si>
    <t>Jacinda</t>
  </si>
  <si>
    <t>Janeway Place</t>
  </si>
  <si>
    <t>Wallsend</t>
  </si>
  <si>
    <t>Roberson</t>
  </si>
  <si>
    <t>Jansen Walk</t>
  </si>
  <si>
    <t>Kristeen</t>
  </si>
  <si>
    <t>Jarretts Place</t>
  </si>
  <si>
    <t>Miyoko</t>
  </si>
  <si>
    <t>Jassemine Cottages</t>
  </si>
  <si>
    <t>Terrie</t>
  </si>
  <si>
    <t>Jefferson Walk</t>
  </si>
  <si>
    <t>Cythia</t>
  </si>
  <si>
    <t>Jenner Place</t>
  </si>
  <si>
    <t>Jennings Buildings</t>
  </si>
  <si>
    <t>Darleen</t>
  </si>
  <si>
    <t>Crockett</t>
  </si>
  <si>
    <t>Jenny Hammond</t>
  </si>
  <si>
    <t>Cayla</t>
  </si>
  <si>
    <t>Jerman Street</t>
  </si>
  <si>
    <t>Freddy</t>
  </si>
  <si>
    <t>Jerusalem Passage</t>
  </si>
  <si>
    <t>Raul</t>
  </si>
  <si>
    <t>Jewel Road</t>
  </si>
  <si>
    <t>Jeymer Avenue</t>
  </si>
  <si>
    <t>Jimpsons Villas</t>
  </si>
  <si>
    <t>Joan Street</t>
  </si>
  <si>
    <t>John Roll</t>
  </si>
  <si>
    <t>Sharice</t>
  </si>
  <si>
    <t>Bergeron</t>
  </si>
  <si>
    <t>John Ruskin</t>
  </si>
  <si>
    <t>John Terrace</t>
  </si>
  <si>
    <t>Llandovery</t>
  </si>
  <si>
    <t>Delbert</t>
  </si>
  <si>
    <t>Johns Place</t>
  </si>
  <si>
    <t>Dan</t>
  </si>
  <si>
    <t>Saunders</t>
  </si>
  <si>
    <t>Johns Street</t>
  </si>
  <si>
    <t>Sonia</t>
  </si>
  <si>
    <t>Johns Terrace</t>
  </si>
  <si>
    <t>Reagan</t>
  </si>
  <si>
    <t>Johnson Close</t>
  </si>
  <si>
    <t>Rickie</t>
  </si>
  <si>
    <t>Johnson's Court</t>
  </si>
  <si>
    <t>Wemyss Bay</t>
  </si>
  <si>
    <t>Ardis</t>
  </si>
  <si>
    <t>Joiner Arms</t>
  </si>
  <si>
    <t>Antione</t>
  </si>
  <si>
    <t>Joiners Street</t>
  </si>
  <si>
    <t>Wadhurst</t>
  </si>
  <si>
    <t>Augusta</t>
  </si>
  <si>
    <t>Joseph Powell</t>
  </si>
  <si>
    <t>Susann</t>
  </si>
  <si>
    <t>Joshua Street</t>
  </si>
  <si>
    <t>High Peak</t>
  </si>
  <si>
    <t>Joubert Street</t>
  </si>
  <si>
    <t>Justina</t>
  </si>
  <si>
    <t>Jubilee Cottages</t>
  </si>
  <si>
    <t>Kasie</t>
  </si>
  <si>
    <t>Jubilee Gdns</t>
  </si>
  <si>
    <t>Southam</t>
  </si>
  <si>
    <t>Brandi</t>
  </si>
  <si>
    <t>Jubilee Market</t>
  </si>
  <si>
    <t>Dorking</t>
  </si>
  <si>
    <t>Jubilee Place</t>
  </si>
  <si>
    <t>Jubilee Plate</t>
  </si>
  <si>
    <t>Claudia</t>
  </si>
  <si>
    <t>Jubilee Way</t>
  </si>
  <si>
    <t>Marisa</t>
  </si>
  <si>
    <t>Judd Street</t>
  </si>
  <si>
    <t>Joette</t>
  </si>
  <si>
    <t>Juliana Close</t>
  </si>
  <si>
    <t>Adah</t>
  </si>
  <si>
    <t>Juliette Road</t>
  </si>
  <si>
    <t>Chantell</t>
  </si>
  <si>
    <t>Demetrice</t>
  </si>
  <si>
    <t>Junction Villas</t>
  </si>
  <si>
    <t>Beal</t>
  </si>
  <si>
    <t>Juniper Gardens</t>
  </si>
  <si>
    <t>Milda</t>
  </si>
  <si>
    <t>Sheffield</t>
  </si>
  <si>
    <t>Juno Way</t>
  </si>
  <si>
    <t>Swanscombe</t>
  </si>
  <si>
    <t>Riley</t>
  </si>
  <si>
    <t>Jupiter Way</t>
  </si>
  <si>
    <t>Karla</t>
  </si>
  <si>
    <t>Justice Walk</t>
  </si>
  <si>
    <t>Karl Place</t>
  </si>
  <si>
    <t>Janiece</t>
  </si>
  <si>
    <t>Karslake Terrace</t>
  </si>
  <si>
    <t>Keitha</t>
  </si>
  <si>
    <t>Kashmir Road</t>
  </si>
  <si>
    <t>Rosio</t>
  </si>
  <si>
    <t>Cochran</t>
  </si>
  <si>
    <t>Kean Street</t>
  </si>
  <si>
    <t>Tresa</t>
  </si>
  <si>
    <t>Kedleston Walk</t>
  </si>
  <si>
    <t>Dacia</t>
  </si>
  <si>
    <t>Keeling Road</t>
  </si>
  <si>
    <t>Steward</t>
  </si>
  <si>
    <t>Kelland Road</t>
  </si>
  <si>
    <t>Chigwell</t>
  </si>
  <si>
    <t>Manual</t>
  </si>
  <si>
    <t>Sanders</t>
  </si>
  <si>
    <t>Kellett Road</t>
  </si>
  <si>
    <t>Mcgrath</t>
  </si>
  <si>
    <t>Kiesha</t>
  </si>
  <si>
    <t>Rosenda</t>
  </si>
  <si>
    <t>Kelmscott Gardens</t>
  </si>
  <si>
    <t>Kempson Road</t>
  </si>
  <si>
    <t>Ivan</t>
  </si>
  <si>
    <t>Morse</t>
  </si>
  <si>
    <t>Neva</t>
  </si>
  <si>
    <t>Kendal Place</t>
  </si>
  <si>
    <t>Kender Place</t>
  </si>
  <si>
    <t>Kender Street</t>
  </si>
  <si>
    <t>Kendoa Road</t>
  </si>
  <si>
    <t>Wimborne</t>
  </si>
  <si>
    <t>Ofelia</t>
  </si>
  <si>
    <t>Kendrick Mews</t>
  </si>
  <si>
    <t>Kennard Street</t>
  </si>
  <si>
    <t>Kennedy Close</t>
  </si>
  <si>
    <t>Kennedy Path</t>
  </si>
  <si>
    <t>Kenneth Crescent</t>
  </si>
  <si>
    <t>Elidia</t>
  </si>
  <si>
    <t>Norwood</t>
  </si>
  <si>
    <t>Kenning Place</t>
  </si>
  <si>
    <t>Rollins</t>
  </si>
  <si>
    <t>Kennington Place</t>
  </si>
  <si>
    <t>Melton Mowbray</t>
  </si>
  <si>
    <t>Kennington Road</t>
  </si>
  <si>
    <t>Kenny Rd</t>
  </si>
  <si>
    <t>Kettering</t>
  </si>
  <si>
    <t>Kenrick Place</t>
  </si>
  <si>
    <t>Kensal Road</t>
  </si>
  <si>
    <t>Heywood</t>
  </si>
  <si>
    <t>Kensington</t>
  </si>
  <si>
    <t>America</t>
  </si>
  <si>
    <t>Kensington Buildings</t>
  </si>
  <si>
    <t>Kent Walk</t>
  </si>
  <si>
    <t>Kentish ?</t>
  </si>
  <si>
    <t>Emory</t>
  </si>
  <si>
    <t>Kenwood Close</t>
  </si>
  <si>
    <t>Locke</t>
  </si>
  <si>
    <t>Kenya Road</t>
  </si>
  <si>
    <t>Florrie</t>
  </si>
  <si>
    <t>Mccoy</t>
  </si>
  <si>
    <t>Kerbela Street</t>
  </si>
  <si>
    <t>Kersfield Road</t>
  </si>
  <si>
    <t>Kershaw Close</t>
  </si>
  <si>
    <t>Latham</t>
  </si>
  <si>
    <t>Kersley Street</t>
  </si>
  <si>
    <t>Stansted</t>
  </si>
  <si>
    <t>Marva</t>
  </si>
  <si>
    <t>Sawyer</t>
  </si>
  <si>
    <t>Keswick Broadway</t>
  </si>
  <si>
    <t>Caledon</t>
  </si>
  <si>
    <t>Arnulfo</t>
  </si>
  <si>
    <t>Keynsham Road</t>
  </si>
  <si>
    <t>Roseanna</t>
  </si>
  <si>
    <t>Keystone Crescent</t>
  </si>
  <si>
    <t>Diamond</t>
  </si>
  <si>
    <t>Kezia Street</t>
  </si>
  <si>
    <t>Jessika</t>
  </si>
  <si>
    <t>Webster</t>
  </si>
  <si>
    <t>Kidbrook Lane</t>
  </si>
  <si>
    <t>Kidron Way</t>
  </si>
  <si>
    <t>Killowen Road</t>
  </si>
  <si>
    <t>Kilton Street</t>
  </si>
  <si>
    <t>Watson</t>
  </si>
  <si>
    <t>Kimberly RD</t>
  </si>
  <si>
    <t>Flavia</t>
  </si>
  <si>
    <t>Cano</t>
  </si>
  <si>
    <t>Kimberly Road</t>
  </si>
  <si>
    <t>Strathaven</t>
  </si>
  <si>
    <t>Kincaid Road</t>
  </si>
  <si>
    <t>Beulah</t>
  </si>
  <si>
    <t>King David's</t>
  </si>
  <si>
    <t>Rogart</t>
  </si>
  <si>
    <t>Tammy</t>
  </si>
  <si>
    <t>King Henry</t>
  </si>
  <si>
    <t>Tiny</t>
  </si>
  <si>
    <t>King Johns</t>
  </si>
  <si>
    <t>Nickerson</t>
  </si>
  <si>
    <t>King Stables</t>
  </si>
  <si>
    <t>Candi</t>
  </si>
  <si>
    <t>King Stairs</t>
  </si>
  <si>
    <t>Kayla</t>
  </si>
  <si>
    <t>Kings Avenue</t>
  </si>
  <si>
    <t>Andy</t>
  </si>
  <si>
    <t>Pritchard</t>
  </si>
  <si>
    <t>King'S Avenue</t>
  </si>
  <si>
    <t>Kings Cottages</t>
  </si>
  <si>
    <t>Kings Passage</t>
  </si>
  <si>
    <t>Berry</t>
  </si>
  <si>
    <t>Kings Place</t>
  </si>
  <si>
    <t>Redruth</t>
  </si>
  <si>
    <t>Clemmie</t>
  </si>
  <si>
    <t>Kings Row</t>
  </si>
  <si>
    <t>Kings Square</t>
  </si>
  <si>
    <t>Kingsdown Close</t>
  </si>
  <si>
    <t>Mathilda</t>
  </si>
  <si>
    <t>Kingsdown Villas</t>
  </si>
  <si>
    <t>Olympia</t>
  </si>
  <si>
    <t>Henson</t>
  </si>
  <si>
    <t>Kingsford Street</t>
  </si>
  <si>
    <t>Philip</t>
  </si>
  <si>
    <t>Kingsland Green</t>
  </si>
  <si>
    <t>Kingsland High</t>
  </si>
  <si>
    <t>Kingsley Avenue</t>
  </si>
  <si>
    <t>Kingsley Place</t>
  </si>
  <si>
    <t>Kingsley Wood</t>
  </si>
  <si>
    <t>Lifton</t>
  </si>
  <si>
    <t>Kingslyn Crescent</t>
  </si>
  <si>
    <t>Wallington</t>
  </si>
  <si>
    <t>Venessa</t>
  </si>
  <si>
    <t>Kingsmead Road</t>
  </si>
  <si>
    <t>Horley</t>
  </si>
  <si>
    <t>England</t>
  </si>
  <si>
    <t>Kingston Place</t>
  </si>
  <si>
    <t>Dunbeath</t>
  </si>
  <si>
    <t>Aja</t>
  </si>
  <si>
    <t>Carrier</t>
  </si>
  <si>
    <t>Kingsway Parade</t>
  </si>
  <si>
    <t>Shepton Mallet</t>
  </si>
  <si>
    <t>Rodrigues</t>
  </si>
  <si>
    <t>Kingthorpe Terrace</t>
  </si>
  <si>
    <t>Mercer</t>
  </si>
  <si>
    <t>Kinnoul Road</t>
  </si>
  <si>
    <t>Beauly</t>
  </si>
  <si>
    <t>Dovie</t>
  </si>
  <si>
    <t>Yates</t>
  </si>
  <si>
    <t>Garret</t>
  </si>
  <si>
    <t>Kinsale Road</t>
  </si>
  <si>
    <t>Lavinia</t>
  </si>
  <si>
    <t>Metcalf</t>
  </si>
  <si>
    <t>Kintore Street</t>
  </si>
  <si>
    <t>Greenhithe</t>
  </si>
  <si>
    <t>Wilbur</t>
  </si>
  <si>
    <t>Kirby Grove</t>
  </si>
  <si>
    <t>Burke</t>
  </si>
  <si>
    <t>Kirchen Road</t>
  </si>
  <si>
    <t>Arla</t>
  </si>
  <si>
    <t>Kirkland Walk</t>
  </si>
  <si>
    <t>Gifford</t>
  </si>
  <si>
    <t>Kirkside Road</t>
  </si>
  <si>
    <t>Shirley</t>
  </si>
  <si>
    <t>Kirkton Road</t>
  </si>
  <si>
    <t>Knighton Road</t>
  </si>
  <si>
    <t>Rashida</t>
  </si>
  <si>
    <t>Knockholt Road</t>
  </si>
  <si>
    <t>Shena</t>
  </si>
  <si>
    <t>Pelletier</t>
  </si>
  <si>
    <t>Knotts Buildings</t>
  </si>
  <si>
    <t>Werner</t>
  </si>
  <si>
    <t>Knowsley Cottages</t>
  </si>
  <si>
    <t>Barnes</t>
  </si>
  <si>
    <t>Kynaston Road</t>
  </si>
  <si>
    <t>Labgley Street</t>
  </si>
  <si>
    <t>Dyer</t>
  </si>
  <si>
    <t>Laburnam Villas</t>
  </si>
  <si>
    <t>Laburnum Avenue</t>
  </si>
  <si>
    <t>Kilwinning</t>
  </si>
  <si>
    <t>Elkins</t>
  </si>
  <si>
    <t>Laburnum Street</t>
  </si>
  <si>
    <t>Violet</t>
  </si>
  <si>
    <t>Mayberry</t>
  </si>
  <si>
    <t>Laburnum Villas</t>
  </si>
  <si>
    <t>Smethwick</t>
  </si>
  <si>
    <t>Ladbroke Crescent</t>
  </si>
  <si>
    <t>Sams</t>
  </si>
  <si>
    <t>Ladbroke Walk</t>
  </si>
  <si>
    <t>Ladderswood Way</t>
  </si>
  <si>
    <t>Ladds Court</t>
  </si>
  <si>
    <t>Ladywell Park</t>
  </si>
  <si>
    <t>Kristal</t>
  </si>
  <si>
    <t>Laidlaw Drive</t>
  </si>
  <si>
    <t>Rashad</t>
  </si>
  <si>
    <t>Lairdale Close</t>
  </si>
  <si>
    <t>Tad</t>
  </si>
  <si>
    <t>Lakeside Road</t>
  </si>
  <si>
    <t>Enfield</t>
  </si>
  <si>
    <t>Lambert Court</t>
  </si>
  <si>
    <t>Douglass</t>
  </si>
  <si>
    <t>Lambert Street</t>
  </si>
  <si>
    <t>Loria</t>
  </si>
  <si>
    <t>Lambeth High</t>
  </si>
  <si>
    <t>May</t>
  </si>
  <si>
    <t>Lambeth Pier</t>
  </si>
  <si>
    <t>Agatha</t>
  </si>
  <si>
    <t>Lambeth Square</t>
  </si>
  <si>
    <t>Morden</t>
  </si>
  <si>
    <t>Lambeth Street</t>
  </si>
  <si>
    <t>Lambourn Road</t>
  </si>
  <si>
    <t>Brewer</t>
  </si>
  <si>
    <t>Lambourne Place</t>
  </si>
  <si>
    <t>Lambourne Road</t>
  </si>
  <si>
    <t>Lambrook Terrace</t>
  </si>
  <si>
    <t>Lambs Mews</t>
  </si>
  <si>
    <t>Lambs Terrace</t>
  </si>
  <si>
    <t>Floyd</t>
  </si>
  <si>
    <t>Lamford Close</t>
  </si>
  <si>
    <t>Armandina</t>
  </si>
  <si>
    <t>Lammas Road</t>
  </si>
  <si>
    <t>Ilona</t>
  </si>
  <si>
    <t>Lanark Close</t>
  </si>
  <si>
    <t>Billye</t>
  </si>
  <si>
    <t>Mcneal</t>
  </si>
  <si>
    <t>Lanbury Road</t>
  </si>
  <si>
    <t>Lancaster Cottages</t>
  </si>
  <si>
    <t>Lancaster Drive</t>
  </si>
  <si>
    <t>Shawnta</t>
  </si>
  <si>
    <t>Kristyn</t>
  </si>
  <si>
    <t>Lancaster Grove</t>
  </si>
  <si>
    <t>Landels Road</t>
  </si>
  <si>
    <t>Landgrove Road</t>
  </si>
  <si>
    <t>Ka</t>
  </si>
  <si>
    <t>Landons Close</t>
  </si>
  <si>
    <t>Landsdowne Mews</t>
  </si>
  <si>
    <t>Shameka</t>
  </si>
  <si>
    <t>Lane Road</t>
  </si>
  <si>
    <t>Lanercost Gardens</t>
  </si>
  <si>
    <t>Purfleet</t>
  </si>
  <si>
    <t>Langdale Road</t>
  </si>
  <si>
    <t>Ian</t>
  </si>
  <si>
    <t>Langdale Villas</t>
  </si>
  <si>
    <t>Karen</t>
  </si>
  <si>
    <t>Langdon Road</t>
  </si>
  <si>
    <t>Langham Road</t>
  </si>
  <si>
    <t>Langhedge Lane</t>
  </si>
  <si>
    <t>Roth</t>
  </si>
  <si>
    <t>Rebeca</t>
  </si>
  <si>
    <t>Evans</t>
  </si>
  <si>
    <t>Langley Road</t>
  </si>
  <si>
    <t>Janey</t>
  </si>
  <si>
    <t>Langton Rise</t>
  </si>
  <si>
    <t>Kayce</t>
  </si>
  <si>
    <t>Langton Way</t>
  </si>
  <si>
    <t>Shavon</t>
  </si>
  <si>
    <t>Lansbury Gardens</t>
  </si>
  <si>
    <t>Lanscombe Walk</t>
  </si>
  <si>
    <t>Troy</t>
  </si>
  <si>
    <t>Lansdale Villas</t>
  </si>
  <si>
    <t>Lansdowne Gardens</t>
  </si>
  <si>
    <t>Asley</t>
  </si>
  <si>
    <t>Lansfield Terrace</t>
  </si>
  <si>
    <t>Lant Place</t>
  </si>
  <si>
    <t>Lant Street</t>
  </si>
  <si>
    <t>Juan</t>
  </si>
  <si>
    <t>Studley</t>
  </si>
  <si>
    <t>Christal</t>
  </si>
  <si>
    <t>Lapford Place</t>
  </si>
  <si>
    <t>Rosie</t>
  </si>
  <si>
    <t>Larch Road</t>
  </si>
  <si>
    <t>Clarita</t>
  </si>
  <si>
    <t>Larkfield Villas</t>
  </si>
  <si>
    <t>Larkhill Terrace</t>
  </si>
  <si>
    <t>Jeffry</t>
  </si>
  <si>
    <t>Lascelles Place</t>
  </si>
  <si>
    <t>Carney</t>
  </si>
  <si>
    <t>Latchmere Grove</t>
  </si>
  <si>
    <t>Latchmere Lane</t>
  </si>
  <si>
    <t>Laud Street</t>
  </si>
  <si>
    <t>Shaneka</t>
  </si>
  <si>
    <t>Castaneda</t>
  </si>
  <si>
    <t>Laura Close</t>
  </si>
  <si>
    <t>Mcrae</t>
  </si>
  <si>
    <t>Laurel Drive</t>
  </si>
  <si>
    <t>Laurel Gardens</t>
  </si>
  <si>
    <t>Marcum</t>
  </si>
  <si>
    <t>Laurel Grove</t>
  </si>
  <si>
    <t>Laurel Road</t>
  </si>
  <si>
    <t>Laurel Villas</t>
  </si>
  <si>
    <t>Lauriston Road</t>
  </si>
  <si>
    <t>Rico</t>
  </si>
  <si>
    <t>Aguirre</t>
  </si>
  <si>
    <t>Lausanne Terrace</t>
  </si>
  <si>
    <t>Mikel</t>
  </si>
  <si>
    <t>Lausanne Villas</t>
  </si>
  <si>
    <t>Lavell Street</t>
  </si>
  <si>
    <t>Lavender Gardens</t>
  </si>
  <si>
    <t>Nell</t>
  </si>
  <si>
    <t>Lavender Sweep</t>
  </si>
  <si>
    <t>Lavengro Road</t>
  </si>
  <si>
    <t>Tanner</t>
  </si>
  <si>
    <t>Lavers Road</t>
  </si>
  <si>
    <t>Laverton Mews</t>
  </si>
  <si>
    <t>Kathryn</t>
  </si>
  <si>
    <t>Lavington Road</t>
  </si>
  <si>
    <t>Adaline</t>
  </si>
  <si>
    <t>Lawford Road</t>
  </si>
  <si>
    <t>Golda</t>
  </si>
  <si>
    <t>Lawn</t>
  </si>
  <si>
    <t>Dolwyddelan</t>
  </si>
  <si>
    <t>Dina</t>
  </si>
  <si>
    <t>Lawn House</t>
  </si>
  <si>
    <t>Lawrence Campe</t>
  </si>
  <si>
    <t>Marta</t>
  </si>
  <si>
    <t>Lawrie Grove</t>
  </si>
  <si>
    <t>Esther</t>
  </si>
  <si>
    <t>Lea Valley</t>
  </si>
  <si>
    <t>Lea Villas</t>
  </si>
  <si>
    <t>Lea Works</t>
  </si>
  <si>
    <t>Leabank Square</t>
  </si>
  <si>
    <t>Leadenhall Street</t>
  </si>
  <si>
    <t>Leading Street</t>
  </si>
  <si>
    <t>Tana</t>
  </si>
  <si>
    <t>Norris</t>
  </si>
  <si>
    <t>Lealand Road</t>
  </si>
  <si>
    <t>Tashia</t>
  </si>
  <si>
    <t>Leamington Villas</t>
  </si>
  <si>
    <t>Lebanon Terrace</t>
  </si>
  <si>
    <t>Abbie</t>
  </si>
  <si>
    <t>Hodges</t>
  </si>
  <si>
    <t>Leda Road</t>
  </si>
  <si>
    <t>Kai</t>
  </si>
  <si>
    <t>Ledrington Road</t>
  </si>
  <si>
    <t>Edris</t>
  </si>
  <si>
    <t>Lee Place</t>
  </si>
  <si>
    <t>Sandie</t>
  </si>
  <si>
    <t>Kuhn</t>
  </si>
  <si>
    <t>Lee Road</t>
  </si>
  <si>
    <t>Samuel</t>
  </si>
  <si>
    <t>Leeland Terrace</t>
  </si>
  <si>
    <t>Bailey</t>
  </si>
  <si>
    <t>Leerdam Drive</t>
  </si>
  <si>
    <t>Lance</t>
  </si>
  <si>
    <t>Lees Mews</t>
  </si>
  <si>
    <t>Leeside Road</t>
  </si>
  <si>
    <t>Darla</t>
  </si>
  <si>
    <t>Leeward Gardens</t>
  </si>
  <si>
    <t>Leeway</t>
  </si>
  <si>
    <t>Bette</t>
  </si>
  <si>
    <t>Legge Street</t>
  </si>
  <si>
    <t>Legion Way</t>
  </si>
  <si>
    <t>Leigham Court</t>
  </si>
  <si>
    <t>Latasha</t>
  </si>
  <si>
    <t>Leigham Lane</t>
  </si>
  <si>
    <t>Leith Close</t>
  </si>
  <si>
    <t>Aldridge</t>
  </si>
  <si>
    <t>Lemon Valley</t>
  </si>
  <si>
    <t>Brittanie</t>
  </si>
  <si>
    <t>Mack</t>
  </si>
  <si>
    <t>Totland Bay</t>
  </si>
  <si>
    <t>Lendal Terrace</t>
  </si>
  <si>
    <t>Lenthorp Road</t>
  </si>
  <si>
    <t>Choppington</t>
  </si>
  <si>
    <t>Leo Street</t>
  </si>
  <si>
    <t>Ramon</t>
  </si>
  <si>
    <t>Leopold Street</t>
  </si>
  <si>
    <t>High Wycombe</t>
  </si>
  <si>
    <t>Cliff</t>
  </si>
  <si>
    <t>Leroy Street</t>
  </si>
  <si>
    <t>Torrie</t>
  </si>
  <si>
    <t>Lessada Street</t>
  </si>
  <si>
    <t>Leswin Place</t>
  </si>
  <si>
    <t>Heard</t>
  </si>
  <si>
    <t>Lettison Street</t>
  </si>
  <si>
    <t>Rouse</t>
  </si>
  <si>
    <t>Lever Street</t>
  </si>
  <si>
    <t>Renita</t>
  </si>
  <si>
    <t>Leverson Street</t>
  </si>
  <si>
    <t>Rainham</t>
  </si>
  <si>
    <t>Lewes Road</t>
  </si>
  <si>
    <t>Kari</t>
  </si>
  <si>
    <t>Lewis Close</t>
  </si>
  <si>
    <t>Crickhowell</t>
  </si>
  <si>
    <t>Lewis Street</t>
  </si>
  <si>
    <t>Lewisham Hill</t>
  </si>
  <si>
    <t>Clynderwen</t>
  </si>
  <si>
    <t>Lewisham Union</t>
  </si>
  <si>
    <t>Elwood</t>
  </si>
  <si>
    <t>Leyburn Close</t>
  </si>
  <si>
    <t>Kingswinford</t>
  </si>
  <si>
    <t>Tilley</t>
  </si>
  <si>
    <t>Leyel Terrace</t>
  </si>
  <si>
    <t>Johnathon</t>
  </si>
  <si>
    <t>Rosenberg</t>
  </si>
  <si>
    <t>Leylang Road</t>
  </si>
  <si>
    <t>Lindsay</t>
  </si>
  <si>
    <t>Leysfield Road</t>
  </si>
  <si>
    <t>Conception</t>
  </si>
  <si>
    <t>Leyton Industrial</t>
  </si>
  <si>
    <t>Libella Road</t>
  </si>
  <si>
    <t>Ashbourne</t>
  </si>
  <si>
    <t>Dunn</t>
  </si>
  <si>
    <t>Liddon Road</t>
  </si>
  <si>
    <t>Lidgate Road</t>
  </si>
  <si>
    <t>Karren</t>
  </si>
  <si>
    <t>Lidiard Road</t>
  </si>
  <si>
    <t>Lidyard Road</t>
  </si>
  <si>
    <t>Northampton</t>
  </si>
  <si>
    <t>Lilburne Road</t>
  </si>
  <si>
    <t>Isabell</t>
  </si>
  <si>
    <t>Lilian Barker</t>
  </si>
  <si>
    <t>Verda</t>
  </si>
  <si>
    <t>Lillian Road</t>
  </si>
  <si>
    <t>Lily Road</t>
  </si>
  <si>
    <t>Bungay</t>
  </si>
  <si>
    <t>Limeharbour</t>
  </si>
  <si>
    <t>Vernice</t>
  </si>
  <si>
    <t>Lincoln Mews</t>
  </si>
  <si>
    <t>Lincoln Villas</t>
  </si>
  <si>
    <t>Eduardo</t>
  </si>
  <si>
    <t>Dawkins</t>
  </si>
  <si>
    <t>Linda Street</t>
  </si>
  <si>
    <t>Evalyn</t>
  </si>
  <si>
    <t>Linden Place</t>
  </si>
  <si>
    <t>Letha</t>
  </si>
  <si>
    <t>Linden Terrace</t>
  </si>
  <si>
    <t>Lindfield Street</t>
  </si>
  <si>
    <t>Terry</t>
  </si>
  <si>
    <t>Lugo</t>
  </si>
  <si>
    <t>Lindley Street</t>
  </si>
  <si>
    <t>Linds Street</t>
  </si>
  <si>
    <t>Rice</t>
  </si>
  <si>
    <t>Lindsell Street</t>
  </si>
  <si>
    <t>Lingards Road</t>
  </si>
  <si>
    <t>Jewel</t>
  </si>
  <si>
    <t>Lingfield Crescent</t>
  </si>
  <si>
    <t>Oneil</t>
  </si>
  <si>
    <t>Linhope Street</t>
  </si>
  <si>
    <t>Lue</t>
  </si>
  <si>
    <t>Link Road</t>
  </si>
  <si>
    <t>Links Yard</t>
  </si>
  <si>
    <t>Jersey</t>
  </si>
  <si>
    <t>Linnell Drive</t>
  </si>
  <si>
    <t>Karyn</t>
  </si>
  <si>
    <t>Middleton</t>
  </si>
  <si>
    <t>Linsey ROAD</t>
  </si>
  <si>
    <t>Linton Place</t>
  </si>
  <si>
    <t>Moira</t>
  </si>
  <si>
    <t>Lionel Gardens</t>
  </si>
  <si>
    <t>Liphook Crescent</t>
  </si>
  <si>
    <t>Uttoxeter</t>
  </si>
  <si>
    <t>Lipton Road</t>
  </si>
  <si>
    <t>Lisban Street</t>
  </si>
  <si>
    <t>Porfirio</t>
  </si>
  <si>
    <t>Lisle Street</t>
  </si>
  <si>
    <t>Lismore Road</t>
  </si>
  <si>
    <t>Sarina</t>
  </si>
  <si>
    <t>Spence</t>
  </si>
  <si>
    <t>Little Alie</t>
  </si>
  <si>
    <t>Britney</t>
  </si>
  <si>
    <t>Little Bacon</t>
  </si>
  <si>
    <t>Little Belgrave</t>
  </si>
  <si>
    <t>Marion</t>
  </si>
  <si>
    <t>Little Bolton</t>
  </si>
  <si>
    <t>Carisa</t>
  </si>
  <si>
    <t>Little Cambridge</t>
  </si>
  <si>
    <t>Roscoe</t>
  </si>
  <si>
    <t>Little Century</t>
  </si>
  <si>
    <t>Little Clarence</t>
  </si>
  <si>
    <t>Broussard</t>
  </si>
  <si>
    <t>Little Collingwood</t>
  </si>
  <si>
    <t>Little Coram</t>
  </si>
  <si>
    <t>Kermit</t>
  </si>
  <si>
    <t>Little Dimocks</t>
  </si>
  <si>
    <t>Kerri</t>
  </si>
  <si>
    <t>Little Drummond</t>
  </si>
  <si>
    <t>Brampton</t>
  </si>
  <si>
    <t>Little Ealing</t>
  </si>
  <si>
    <t>Ledbury</t>
  </si>
  <si>
    <t>Will</t>
  </si>
  <si>
    <t>Little Grosvenor</t>
  </si>
  <si>
    <t>Sosa</t>
  </si>
  <si>
    <t>Nancie</t>
  </si>
  <si>
    <t>Little Lant</t>
  </si>
  <si>
    <t>Little Marlborough</t>
  </si>
  <si>
    <t>Robbyn</t>
  </si>
  <si>
    <t>Little Middlesex</t>
  </si>
  <si>
    <t>Louetta</t>
  </si>
  <si>
    <t>Little Monro</t>
  </si>
  <si>
    <t>Wanetta</t>
  </si>
  <si>
    <t>Little Moorfields</t>
  </si>
  <si>
    <t>Little Newport</t>
  </si>
  <si>
    <t>Chandra</t>
  </si>
  <si>
    <t>Little Norris</t>
  </si>
  <si>
    <t>Ela</t>
  </si>
  <si>
    <t>Little Park</t>
  </si>
  <si>
    <t>Hinkle</t>
  </si>
  <si>
    <t>Little Portland</t>
  </si>
  <si>
    <t>Isle Of Islay</t>
  </si>
  <si>
    <t>Felicia</t>
  </si>
  <si>
    <t>Little Randolph</t>
  </si>
  <si>
    <t>Fernanda</t>
  </si>
  <si>
    <t>Harden</t>
  </si>
  <si>
    <t>Little Somerset</t>
  </si>
  <si>
    <t>Jc</t>
  </si>
  <si>
    <t>Little Tongue</t>
  </si>
  <si>
    <t>Cheree</t>
  </si>
  <si>
    <t>Purcell</t>
  </si>
  <si>
    <t>Littlecombe</t>
  </si>
  <si>
    <t>Dover</t>
  </si>
  <si>
    <t>Meza</t>
  </si>
  <si>
    <t>Littleton Street</t>
  </si>
  <si>
    <t>Rowland'S Castle</t>
  </si>
  <si>
    <t>Littleton Villas</t>
  </si>
  <si>
    <t>Littlewood Close</t>
  </si>
  <si>
    <t>Domonique</t>
  </si>
  <si>
    <t>Livermere Road</t>
  </si>
  <si>
    <t>Liverpool Street</t>
  </si>
  <si>
    <t>Liverpool Terrace</t>
  </si>
  <si>
    <t>West Wickham</t>
  </si>
  <si>
    <t>Lizard Street</t>
  </si>
  <si>
    <t>Mickey</t>
  </si>
  <si>
    <t>Lloyd Mews</t>
  </si>
  <si>
    <t>Dulce</t>
  </si>
  <si>
    <t>Lloyd's Place</t>
  </si>
  <si>
    <t>Lakisha</t>
  </si>
  <si>
    <t>Pereira</t>
  </si>
  <si>
    <t>Lock Chase</t>
  </si>
  <si>
    <t>Ferris</t>
  </si>
  <si>
    <t>Lock Square</t>
  </si>
  <si>
    <t>Larae</t>
  </si>
  <si>
    <t>Lockhart Street</t>
  </si>
  <si>
    <t>Lockwoods Cottages</t>
  </si>
  <si>
    <t>Porthmadog</t>
  </si>
  <si>
    <t>Markus</t>
  </si>
  <si>
    <t>Mobley</t>
  </si>
  <si>
    <t>Loddiges Road</t>
  </si>
  <si>
    <t>Loder Street</t>
  </si>
  <si>
    <t>Arnold</t>
  </si>
  <si>
    <t>Lodge</t>
  </si>
  <si>
    <t>Kirkcudbright</t>
  </si>
  <si>
    <t>Cordie</t>
  </si>
  <si>
    <t>Lofting Road</t>
  </si>
  <si>
    <t>Davenport</t>
  </si>
  <si>
    <t>Loman Villas</t>
  </si>
  <si>
    <t>Major</t>
  </si>
  <si>
    <t>Lomas Buildings</t>
  </si>
  <si>
    <t>Lombardy Place</t>
  </si>
  <si>
    <t>Londesborough Road</t>
  </si>
  <si>
    <t>Erlene</t>
  </si>
  <si>
    <t>London Passage</t>
  </si>
  <si>
    <t>Darcy</t>
  </si>
  <si>
    <t>London Place</t>
  </si>
  <si>
    <t>Colby</t>
  </si>
  <si>
    <t>London Terrace</t>
  </si>
  <si>
    <t>Ezequiel</t>
  </si>
  <si>
    <t>Read</t>
  </si>
  <si>
    <t>Long Lane</t>
  </si>
  <si>
    <t>Abram</t>
  </si>
  <si>
    <t>Long Leys</t>
  </si>
  <si>
    <t>Allan</t>
  </si>
  <si>
    <t>Maesteg</t>
  </si>
  <si>
    <t>Trent</t>
  </si>
  <si>
    <t>Longfield Estate</t>
  </si>
  <si>
    <t>Gipson</t>
  </si>
  <si>
    <t>Longford Villas</t>
  </si>
  <si>
    <t>Son</t>
  </si>
  <si>
    <t>Longly road</t>
  </si>
  <si>
    <t>Longmead Road</t>
  </si>
  <si>
    <t>Agustin</t>
  </si>
  <si>
    <t>Longmead Square</t>
  </si>
  <si>
    <t>Longmoore Street</t>
  </si>
  <si>
    <t>Barr</t>
  </si>
  <si>
    <t>Longton Houses</t>
  </si>
  <si>
    <t>Lonsdale Square</t>
  </si>
  <si>
    <t>Loraine Cottages</t>
  </si>
  <si>
    <t>Cristopher</t>
  </si>
  <si>
    <t>Lord Nelson</t>
  </si>
  <si>
    <t>Lordship Road</t>
  </si>
  <si>
    <t>Evangelina</t>
  </si>
  <si>
    <t>Lordship Terrace</t>
  </si>
  <si>
    <t>Lorraine Place</t>
  </si>
  <si>
    <t>Lorrimore Street</t>
  </si>
  <si>
    <t>Genesis</t>
  </si>
  <si>
    <t>Davies</t>
  </si>
  <si>
    <t>Loughborough Estate</t>
  </si>
  <si>
    <t>Mardell</t>
  </si>
  <si>
    <t>Louisa Gardens</t>
  </si>
  <si>
    <t>Louise Aumonier</t>
  </si>
  <si>
    <t>Suarez</t>
  </si>
  <si>
    <t>Love Walk</t>
  </si>
  <si>
    <t>Stromness</t>
  </si>
  <si>
    <t>Angle</t>
  </si>
  <si>
    <t>Lovelace Green</t>
  </si>
  <si>
    <t>Lovers Walk</t>
  </si>
  <si>
    <t>Low Hall</t>
  </si>
  <si>
    <t>Lower Agnes</t>
  </si>
  <si>
    <t>Rhett</t>
  </si>
  <si>
    <t>Lower Belgrave</t>
  </si>
  <si>
    <t>Lower Chapman</t>
  </si>
  <si>
    <t>Lower Chester</t>
  </si>
  <si>
    <t>Guillermina</t>
  </si>
  <si>
    <t>Lower Cornwall</t>
  </si>
  <si>
    <t>Louella</t>
  </si>
  <si>
    <t>Lower Eglinton</t>
  </si>
  <si>
    <t>Cherly</t>
  </si>
  <si>
    <t>Weber</t>
  </si>
  <si>
    <t>Lower Hall</t>
  </si>
  <si>
    <t>Augustina</t>
  </si>
  <si>
    <t>Wooten</t>
  </si>
  <si>
    <t>Lower Kennington</t>
  </si>
  <si>
    <t>Cordero</t>
  </si>
  <si>
    <t>Lower Mansfield</t>
  </si>
  <si>
    <t>Tameika</t>
  </si>
  <si>
    <t>Lower Place</t>
  </si>
  <si>
    <t>Lower Shadwell</t>
  </si>
  <si>
    <t>Cope</t>
  </si>
  <si>
    <t>Lowman Road</t>
  </si>
  <si>
    <t>Lowther Gardens</t>
  </si>
  <si>
    <t>Longhope</t>
  </si>
  <si>
    <t>Lowther Hill</t>
  </si>
  <si>
    <t>Lucey Way</t>
  </si>
  <si>
    <t>Carlyn</t>
  </si>
  <si>
    <t>Ludgate Circus</t>
  </si>
  <si>
    <t>Bartley</t>
  </si>
  <si>
    <t>Lukin Crescent</t>
  </si>
  <si>
    <t>Lulworth Road</t>
  </si>
  <si>
    <t>Fowey</t>
  </si>
  <si>
    <t>Ledford</t>
  </si>
  <si>
    <t>Lundy Walk</t>
  </si>
  <si>
    <t>Lutheran Place</t>
  </si>
  <si>
    <t>Lutomer House</t>
  </si>
  <si>
    <t>Luton House</t>
  </si>
  <si>
    <t>Luxemburg Gardens</t>
  </si>
  <si>
    <t>Kazuko</t>
  </si>
  <si>
    <t>Luxford Street</t>
  </si>
  <si>
    <t>Swift</t>
  </si>
  <si>
    <t>Lyall Avenue</t>
  </si>
  <si>
    <t>Lydden Road</t>
  </si>
  <si>
    <t>Honiton</t>
  </si>
  <si>
    <t>Lydia's Cottages</t>
  </si>
  <si>
    <t>Deneen</t>
  </si>
  <si>
    <t>Lydney Cls</t>
  </si>
  <si>
    <t>Lympstone Gardens</t>
  </si>
  <si>
    <t>Lyn Mews</t>
  </si>
  <si>
    <t>Lynbrook Close</t>
  </si>
  <si>
    <t>Lyndhurst Gardens</t>
  </si>
  <si>
    <t>Lulu</t>
  </si>
  <si>
    <t>Gibson</t>
  </si>
  <si>
    <t>Lyndhurst Road</t>
  </si>
  <si>
    <t>Hammer</t>
  </si>
  <si>
    <t>Lynford Terrace</t>
  </si>
  <si>
    <t>Aletha</t>
  </si>
  <si>
    <t>Lynton Estate</t>
  </si>
  <si>
    <t>Lynton Road</t>
  </si>
  <si>
    <t>Cullompton</t>
  </si>
  <si>
    <t>Jefferey</t>
  </si>
  <si>
    <t>Lynton Terrace</t>
  </si>
  <si>
    <t>Lyon Road</t>
  </si>
  <si>
    <t>Alana</t>
  </si>
  <si>
    <t>Lyons Terrace</t>
  </si>
  <si>
    <t>Zachery</t>
  </si>
  <si>
    <t>Lyons Yard</t>
  </si>
  <si>
    <t>Cammie</t>
  </si>
  <si>
    <t>Lysia Street</t>
  </si>
  <si>
    <t>Harrow</t>
  </si>
  <si>
    <t>Lytton Strachey</t>
  </si>
  <si>
    <t>Macartney House</t>
  </si>
  <si>
    <t>Virginia</t>
  </si>
  <si>
    <t>Jeana</t>
  </si>
  <si>
    <t>Neta</t>
  </si>
  <si>
    <t>Macaulay Way</t>
  </si>
  <si>
    <t>Hugo</t>
  </si>
  <si>
    <t>Todd</t>
  </si>
  <si>
    <t>Macclesfield Road</t>
  </si>
  <si>
    <t>Macduff Road</t>
  </si>
  <si>
    <t>Stalybridge</t>
  </si>
  <si>
    <t>Maple</t>
  </si>
  <si>
    <t>Macduff Terrace</t>
  </si>
  <si>
    <t>Mackintosh Lane</t>
  </si>
  <si>
    <t>Jerrie</t>
  </si>
  <si>
    <t>Maconochies Road</t>
  </si>
  <si>
    <t>Magdalen Passage</t>
  </si>
  <si>
    <t>Sanjuana</t>
  </si>
  <si>
    <t>Magnolia Place</t>
  </si>
  <si>
    <t>Maguire Street</t>
  </si>
  <si>
    <t>Maidenhead Court</t>
  </si>
  <si>
    <t>Maismore Cottages</t>
  </si>
  <si>
    <t>Barmouth</t>
  </si>
  <si>
    <t>Maize Row</t>
  </si>
  <si>
    <t>Dewayne</t>
  </si>
  <si>
    <t>Maizel Street</t>
  </si>
  <si>
    <t>Makepeace Road</t>
  </si>
  <si>
    <t>Lorrie</t>
  </si>
  <si>
    <t>Malbrook Road</t>
  </si>
  <si>
    <t>Malcolm Crescent</t>
  </si>
  <si>
    <t>Antonia</t>
  </si>
  <si>
    <t>Maldon Road</t>
  </si>
  <si>
    <t>Malet Place</t>
  </si>
  <si>
    <t>Broadstone</t>
  </si>
  <si>
    <t>Sarai</t>
  </si>
  <si>
    <t>Dolan</t>
  </si>
  <si>
    <t>Maley Avenue</t>
  </si>
  <si>
    <t>Malford Court</t>
  </si>
  <si>
    <t>Mallams Mews</t>
  </si>
  <si>
    <t>Dwight</t>
  </si>
  <si>
    <t>Mallard Way</t>
  </si>
  <si>
    <t>Deandrea</t>
  </si>
  <si>
    <t>Mallet Road</t>
  </si>
  <si>
    <t>Ballindalloch</t>
  </si>
  <si>
    <t>Samira</t>
  </si>
  <si>
    <t>Mallord Street</t>
  </si>
  <si>
    <t>Latonya</t>
  </si>
  <si>
    <t>Malton St</t>
  </si>
  <si>
    <t>Ashlyn</t>
  </si>
  <si>
    <t>Blount</t>
  </si>
  <si>
    <t>Maltravers Street</t>
  </si>
  <si>
    <t>Christeen</t>
  </si>
  <si>
    <t>Manbey Road</t>
  </si>
  <si>
    <t>Kallie</t>
  </si>
  <si>
    <t>Manchester Place</t>
  </si>
  <si>
    <t>Rachelle</t>
  </si>
  <si>
    <t>Manciple Street</t>
  </si>
  <si>
    <t>Pamella</t>
  </si>
  <si>
    <t>Mandela Way</t>
  </si>
  <si>
    <t>Lamb</t>
  </si>
  <si>
    <t>Manette Street</t>
  </si>
  <si>
    <t>Maisie</t>
  </si>
  <si>
    <t>Anya</t>
  </si>
  <si>
    <t>Hearn</t>
  </si>
  <si>
    <t>Manks Place</t>
  </si>
  <si>
    <t>Manor Mews</t>
  </si>
  <si>
    <t>Manor Place</t>
  </si>
  <si>
    <t>Manor Rise</t>
  </si>
  <si>
    <t>Coulsdon</t>
  </si>
  <si>
    <t>Haynes</t>
  </si>
  <si>
    <t>Manor Row</t>
  </si>
  <si>
    <t>Antoine</t>
  </si>
  <si>
    <t>Manor Terrace</t>
  </si>
  <si>
    <t>Castlewellan</t>
  </si>
  <si>
    <t>Rosalinda</t>
  </si>
  <si>
    <t>Manorbrook</t>
  </si>
  <si>
    <t>Manorside Close</t>
  </si>
  <si>
    <t>Manresa House</t>
  </si>
  <si>
    <t>Mans Buildings</t>
  </si>
  <si>
    <t>Barbar</t>
  </si>
  <si>
    <t>Josephina</t>
  </si>
  <si>
    <t>Lackey</t>
  </si>
  <si>
    <t>Mans Court</t>
  </si>
  <si>
    <t>Mansell Road</t>
  </si>
  <si>
    <t>Trey</t>
  </si>
  <si>
    <t>Mansion Villas</t>
  </si>
  <si>
    <t>Mantle Road</t>
  </si>
  <si>
    <t>Manvers Terrace</t>
  </si>
  <si>
    <t>Sands</t>
  </si>
  <si>
    <t>Maple Road</t>
  </si>
  <si>
    <t>Craigavon</t>
  </si>
  <si>
    <t>Marcon Place</t>
  </si>
  <si>
    <t>Marconi Road</t>
  </si>
  <si>
    <t>Pineda</t>
  </si>
  <si>
    <t>Marcus Garvey</t>
  </si>
  <si>
    <t>Nana</t>
  </si>
  <si>
    <t>Marden Road</t>
  </si>
  <si>
    <t>Margaret Gardner</t>
  </si>
  <si>
    <t>Margery Terrace</t>
  </si>
  <si>
    <t>Lashandra</t>
  </si>
  <si>
    <t>Margravine Road</t>
  </si>
  <si>
    <t>Sheryl</t>
  </si>
  <si>
    <t>Ellis</t>
  </si>
  <si>
    <t>Marian Way</t>
  </si>
  <si>
    <t>Mariner's Buildings</t>
  </si>
  <si>
    <t>Barbie</t>
  </si>
  <si>
    <t>Fry</t>
  </si>
  <si>
    <t>Marius Road</t>
  </si>
  <si>
    <t>Alvin</t>
  </si>
  <si>
    <t>Mark Place</t>
  </si>
  <si>
    <t>Eleonora</t>
  </si>
  <si>
    <t>Markfield Gardens</t>
  </si>
  <si>
    <t>Wilford</t>
  </si>
  <si>
    <t>Guzman</t>
  </si>
  <si>
    <t>Markham Square</t>
  </si>
  <si>
    <t>Dusty</t>
  </si>
  <si>
    <t>Markwell Close</t>
  </si>
  <si>
    <t>Angelika</t>
  </si>
  <si>
    <t>Marlborough Parade</t>
  </si>
  <si>
    <t>Effie</t>
  </si>
  <si>
    <t>Marlborough Rd</t>
  </si>
  <si>
    <t>Pontypool</t>
  </si>
  <si>
    <t>Cleopatra</t>
  </si>
  <si>
    <t>Marquez</t>
  </si>
  <si>
    <t>Marlborough Terrace</t>
  </si>
  <si>
    <t>Cramer</t>
  </si>
  <si>
    <t>Marleys Yard</t>
  </si>
  <si>
    <t>Deangelo</t>
  </si>
  <si>
    <t>Marmion Mews</t>
  </si>
  <si>
    <t>Pham</t>
  </si>
  <si>
    <t>Marmion Road</t>
  </si>
  <si>
    <t>Upminster</t>
  </si>
  <si>
    <t>Normand</t>
  </si>
  <si>
    <t>Wesley</t>
  </si>
  <si>
    <t>Maroons Way</t>
  </si>
  <si>
    <t>Dara</t>
  </si>
  <si>
    <t>Marriots Close</t>
  </si>
  <si>
    <t>Marsala Road</t>
  </si>
  <si>
    <t>Mcgraw</t>
  </si>
  <si>
    <t>Marsh</t>
  </si>
  <si>
    <t>Vincenzo</t>
  </si>
  <si>
    <t>Marsh Road</t>
  </si>
  <si>
    <t>Deonna</t>
  </si>
  <si>
    <t>Marshall Estate</t>
  </si>
  <si>
    <t>Edna</t>
  </si>
  <si>
    <t>Marshalsea</t>
  </si>
  <si>
    <t>Adrian</t>
  </si>
  <si>
    <t>Marshalsea Road</t>
  </si>
  <si>
    <t>Lochgelly</t>
  </si>
  <si>
    <t>Marshbrook Close</t>
  </si>
  <si>
    <t>Marshgate Lane</t>
  </si>
  <si>
    <t>Barajas</t>
  </si>
  <si>
    <t>Marsland Road</t>
  </si>
  <si>
    <t>Hector</t>
  </si>
  <si>
    <t>Martha Terrace</t>
  </si>
  <si>
    <t>Clemente</t>
  </si>
  <si>
    <t>Martin Way</t>
  </si>
  <si>
    <t>Martineau Road</t>
  </si>
  <si>
    <t>Eugena</t>
  </si>
  <si>
    <t>Martins Brickfield</t>
  </si>
  <si>
    <t>Chelsie</t>
  </si>
  <si>
    <t>Marville Road</t>
  </si>
  <si>
    <t>Dotson</t>
  </si>
  <si>
    <t>Mary Datchelor</t>
  </si>
  <si>
    <t>Mary Rose</t>
  </si>
  <si>
    <t>Bev</t>
  </si>
  <si>
    <t>Mary Terrace</t>
  </si>
  <si>
    <t>Maryland Road</t>
  </si>
  <si>
    <t>Marys Cottages</t>
  </si>
  <si>
    <t>Mascotts Close</t>
  </si>
  <si>
    <t>Cairndow</t>
  </si>
  <si>
    <t>Granger</t>
  </si>
  <si>
    <t>Maskani Walk</t>
  </si>
  <si>
    <t>Griselda</t>
  </si>
  <si>
    <t>Kramer</t>
  </si>
  <si>
    <t>Maskelyne Close</t>
  </si>
  <si>
    <t>Suzy</t>
  </si>
  <si>
    <t>Mason Close</t>
  </si>
  <si>
    <t>Mccarty</t>
  </si>
  <si>
    <t>Masons Avenue</t>
  </si>
  <si>
    <t>Lockerbie</t>
  </si>
  <si>
    <t>Carlo</t>
  </si>
  <si>
    <t>Mason's Avenue</t>
  </si>
  <si>
    <t>Denese</t>
  </si>
  <si>
    <t>Masons Court</t>
  </si>
  <si>
    <t>Carmen</t>
  </si>
  <si>
    <t>Masons Grove</t>
  </si>
  <si>
    <t>Lucio</t>
  </si>
  <si>
    <t>Mason's Grove</t>
  </si>
  <si>
    <t>Masons Place</t>
  </si>
  <si>
    <t>Gemma</t>
  </si>
  <si>
    <t>Mason's Place</t>
  </si>
  <si>
    <t>Vannesa</t>
  </si>
  <si>
    <t>Mathew Court</t>
  </si>
  <si>
    <t>Bret</t>
  </si>
  <si>
    <t>Matlock Villas</t>
  </si>
  <si>
    <t>Matsin Street</t>
  </si>
  <si>
    <t>Cheddar</t>
  </si>
  <si>
    <t>Springer</t>
  </si>
  <si>
    <t>Gerry</t>
  </si>
  <si>
    <t>Matthews Buildings</t>
  </si>
  <si>
    <t>Mattison Road</t>
  </si>
  <si>
    <t>Maude Villas</t>
  </si>
  <si>
    <t>Romana</t>
  </si>
  <si>
    <t>Maudlins Green</t>
  </si>
  <si>
    <t>Maudsville Cottages</t>
  </si>
  <si>
    <t>Delacruz</t>
  </si>
  <si>
    <t>Maurice Street</t>
  </si>
  <si>
    <t>Mauritius Road</t>
  </si>
  <si>
    <t>Sullivan</t>
  </si>
  <si>
    <t>Mavis Walk</t>
  </si>
  <si>
    <t>Maxim Road</t>
  </si>
  <si>
    <t>Sheena</t>
  </si>
  <si>
    <t>Maxwell Road</t>
  </si>
  <si>
    <t>Mari</t>
  </si>
  <si>
    <t>Maghera</t>
  </si>
  <si>
    <t>Cortes</t>
  </si>
  <si>
    <t>Maybury Cottages</t>
  </si>
  <si>
    <t>Sherill</t>
  </si>
  <si>
    <t>Delaney</t>
  </si>
  <si>
    <t>Mayeswood Road</t>
  </si>
  <si>
    <t>Mayfair Gardens</t>
  </si>
  <si>
    <t>Josue</t>
  </si>
  <si>
    <t>Mayfield Close</t>
  </si>
  <si>
    <t>Loyce</t>
  </si>
  <si>
    <t>Mayfield Road</t>
  </si>
  <si>
    <t>Chi</t>
  </si>
  <si>
    <t>Maygood StrEEt</t>
  </si>
  <si>
    <t>Maynards Quay</t>
  </si>
  <si>
    <t>Jim</t>
  </si>
  <si>
    <t>Mays &amp;</t>
  </si>
  <si>
    <t>Maytree Walk</t>
  </si>
  <si>
    <t>Salter</t>
  </si>
  <si>
    <t>Mayville Estate</t>
  </si>
  <si>
    <t>Maze Hill</t>
  </si>
  <si>
    <t>Exeter</t>
  </si>
  <si>
    <t>Mazow Rd</t>
  </si>
  <si>
    <t>Mccall Crescent</t>
  </si>
  <si>
    <t>Meadow Garth</t>
  </si>
  <si>
    <t>Ladawn</t>
  </si>
  <si>
    <t>Meadway</t>
  </si>
  <si>
    <t>Meards Court</t>
  </si>
  <si>
    <t>Meard's Court</t>
  </si>
  <si>
    <t>Meards Street</t>
  </si>
  <si>
    <t>Bushmills</t>
  </si>
  <si>
    <t>Sparks</t>
  </si>
  <si>
    <t>Tom</t>
  </si>
  <si>
    <t>Mecklenburg Square</t>
  </si>
  <si>
    <t>Medcalf Place</t>
  </si>
  <si>
    <t>Medfield Street</t>
  </si>
  <si>
    <t>Marcel</t>
  </si>
  <si>
    <t>Melbourne Place</t>
  </si>
  <si>
    <t>Melcombe Place</t>
  </si>
  <si>
    <t>Melford lallas</t>
  </si>
  <si>
    <t>Melford Road</t>
  </si>
  <si>
    <t>Derick</t>
  </si>
  <si>
    <t>Melina Place</t>
  </si>
  <si>
    <t>Mellick's Place</t>
  </si>
  <si>
    <t>Mellison Road</t>
  </si>
  <si>
    <t>Mells Crescent</t>
  </si>
  <si>
    <t>Melon Ground</t>
  </si>
  <si>
    <t>Ingatestone</t>
  </si>
  <si>
    <t>Shanti</t>
  </si>
  <si>
    <t>Melrose Avenue</t>
  </si>
  <si>
    <t>Melton House</t>
  </si>
  <si>
    <t>Melton Street</t>
  </si>
  <si>
    <t>Esparza</t>
  </si>
  <si>
    <t>Melville Gardens</t>
  </si>
  <si>
    <t>Melville Terrace</t>
  </si>
  <si>
    <t>Katherine</t>
  </si>
  <si>
    <t>Melyn Close</t>
  </si>
  <si>
    <t>Reed</t>
  </si>
  <si>
    <t>Memorial Avenue</t>
  </si>
  <si>
    <t>Woodford Green</t>
  </si>
  <si>
    <t>Maxie</t>
  </si>
  <si>
    <t>Mendora Road</t>
  </si>
  <si>
    <t>Adrianne</t>
  </si>
  <si>
    <t>Fair</t>
  </si>
  <si>
    <t>Menelik Road</t>
  </si>
  <si>
    <t>Merbury Close</t>
  </si>
  <si>
    <t>Merceron Houses</t>
  </si>
  <si>
    <t>Meg</t>
  </si>
  <si>
    <t>Shaw</t>
  </si>
  <si>
    <t>Mercers Terrace</t>
  </si>
  <si>
    <t>Alfonso</t>
  </si>
  <si>
    <t>Mercury Houses</t>
  </si>
  <si>
    <t>Mere Close</t>
  </si>
  <si>
    <t>Felixstowe</t>
  </si>
  <si>
    <t>Meredith Mews</t>
  </si>
  <si>
    <t>Meretone Close</t>
  </si>
  <si>
    <t>Merganser Gardens</t>
  </si>
  <si>
    <t>Merrington Road</t>
  </si>
  <si>
    <t>Mersey Road</t>
  </si>
  <si>
    <t>Merton Villas</t>
  </si>
  <si>
    <t>Messaline Avenue</t>
  </si>
  <si>
    <t>Yan</t>
  </si>
  <si>
    <t>Delong</t>
  </si>
  <si>
    <t>Messeter Place</t>
  </si>
  <si>
    <t>Meteor Street</t>
  </si>
  <si>
    <t>Methodist Free</t>
  </si>
  <si>
    <t>Norine</t>
  </si>
  <si>
    <t>Ricarda</t>
  </si>
  <si>
    <t>Middle Lane</t>
  </si>
  <si>
    <t>Nicholle</t>
  </si>
  <si>
    <t>Middle Rd</t>
  </si>
  <si>
    <t>Middle Row</t>
  </si>
  <si>
    <t>Middle Walk</t>
  </si>
  <si>
    <t>Khan</t>
  </si>
  <si>
    <t>Middlesex Street</t>
  </si>
  <si>
    <t>Middleton Grove</t>
  </si>
  <si>
    <t>Middleton Mews</t>
  </si>
  <si>
    <t>Gustafson</t>
  </si>
  <si>
    <t>Midland Parade</t>
  </si>
  <si>
    <t>Alline</t>
  </si>
  <si>
    <t>Midland Road</t>
  </si>
  <si>
    <t>Florencio</t>
  </si>
  <si>
    <t>Gagne</t>
  </si>
  <si>
    <t>Might?? Bridge</t>
  </si>
  <si>
    <t>Fitch</t>
  </si>
  <si>
    <t>Milan Place</t>
  </si>
  <si>
    <t>Milburn Terrace</t>
  </si>
  <si>
    <t>Gunter</t>
  </si>
  <si>
    <t>Mildmay Road</t>
  </si>
  <si>
    <t>Sheri</t>
  </si>
  <si>
    <t>Miles Terrace</t>
  </si>
  <si>
    <t>St. Columb</t>
  </si>
  <si>
    <t>Junita</t>
  </si>
  <si>
    <t>Milfoil Street</t>
  </si>
  <si>
    <t>FEMALE</t>
  </si>
  <si>
    <t>Milford Lane</t>
  </si>
  <si>
    <t>Mill House</t>
  </si>
  <si>
    <t>Windlesham</t>
  </si>
  <si>
    <t>Rigoberto</t>
  </si>
  <si>
    <t>Mill Street</t>
  </si>
  <si>
    <t>Bynum</t>
  </si>
  <si>
    <t>Millbank</t>
  </si>
  <si>
    <t>Millbank Cottage</t>
  </si>
  <si>
    <t>Millbank Penitentiary</t>
  </si>
  <si>
    <t>Laurel</t>
  </si>
  <si>
    <t>Milledge Street</t>
  </si>
  <si>
    <t>Millennium Place</t>
  </si>
  <si>
    <t>Hancock</t>
  </si>
  <si>
    <t>Miller Street</t>
  </si>
  <si>
    <t>Meifod</t>
  </si>
  <si>
    <t>Millers Terrace</t>
  </si>
  <si>
    <t>Millfield Lane</t>
  </si>
  <si>
    <t>Denis</t>
  </si>
  <si>
    <t>Millfield Place</t>
  </si>
  <si>
    <t>Mills Grove</t>
  </si>
  <si>
    <t>Anne</t>
  </si>
  <si>
    <t>Mills Row</t>
  </si>
  <si>
    <t>Milman Road</t>
  </si>
  <si>
    <t>Britni</t>
  </si>
  <si>
    <t>Milmans Street</t>
  </si>
  <si>
    <t>Brixham</t>
  </si>
  <si>
    <t>HD</t>
  </si>
  <si>
    <t>Liane</t>
  </si>
  <si>
    <t>Milner Walk</t>
  </si>
  <si>
    <t>Milo Road</t>
  </si>
  <si>
    <t>Jesusa</t>
  </si>
  <si>
    <t>Mincing Lane</t>
  </si>
  <si>
    <t>Alena</t>
  </si>
  <si>
    <t>Minehead Road</t>
  </si>
  <si>
    <t>Minor</t>
  </si>
  <si>
    <t>Estefana</t>
  </si>
  <si>
    <t>Minera Street</t>
  </si>
  <si>
    <t>Minerva Terrace</t>
  </si>
  <si>
    <t>Daryl</t>
  </si>
  <si>
    <t>Conner</t>
  </si>
  <si>
    <t>Minnow Street</t>
  </si>
  <si>
    <t>Minnow Walk</t>
  </si>
  <si>
    <t>Minories</t>
  </si>
  <si>
    <t>Malcom</t>
  </si>
  <si>
    <t>Sloan</t>
  </si>
  <si>
    <t>Minosa Vale</t>
  </si>
  <si>
    <t>Regine</t>
  </si>
  <si>
    <t>Santana</t>
  </si>
  <si>
    <t>Mintern Close</t>
  </si>
  <si>
    <t>Dunmow</t>
  </si>
  <si>
    <t>Josh</t>
  </si>
  <si>
    <t>Head</t>
  </si>
  <si>
    <t>Minton Mews</t>
  </si>
  <si>
    <t>Mitcham Lane</t>
  </si>
  <si>
    <t>Mitchison Road</t>
  </si>
  <si>
    <t>Marianna</t>
  </si>
  <si>
    <t>Mitre Court</t>
  </si>
  <si>
    <t>Mitre Street</t>
  </si>
  <si>
    <t>Fidela</t>
  </si>
  <si>
    <t>Moat Drive</t>
  </si>
  <si>
    <t>St. Leonards-On-Sea</t>
  </si>
  <si>
    <t>Moat Place</t>
  </si>
  <si>
    <t>Moberley Road</t>
  </si>
  <si>
    <t>Good</t>
  </si>
  <si>
    <t>Molton Lane</t>
  </si>
  <si>
    <t>Monk Drive</t>
  </si>
  <si>
    <t>Louie</t>
  </si>
  <si>
    <t>Monkfrith Way</t>
  </si>
  <si>
    <t>Bembridge</t>
  </si>
  <si>
    <t>Greg</t>
  </si>
  <si>
    <t>Monks Close</t>
  </si>
  <si>
    <t>Amado</t>
  </si>
  <si>
    <t>Monmouth Close</t>
  </si>
  <si>
    <t>Monster Place</t>
  </si>
  <si>
    <t>Montagu Mews</t>
  </si>
  <si>
    <t>Montague House</t>
  </si>
  <si>
    <t>Barker</t>
  </si>
  <si>
    <t>Montague Place</t>
  </si>
  <si>
    <t>Montague Terrace</t>
  </si>
  <si>
    <t>Montefiore Street</t>
  </si>
  <si>
    <t>Drybrook</t>
  </si>
  <si>
    <t>Goldberg</t>
  </si>
  <si>
    <t>Montego Close</t>
  </si>
  <si>
    <t>Dutton</t>
  </si>
  <si>
    <t>Montpeleir Road</t>
  </si>
  <si>
    <t>Montpelier Avenue</t>
  </si>
  <si>
    <t>Kum</t>
  </si>
  <si>
    <t>Montpelier Row</t>
  </si>
  <si>
    <t>Goff</t>
  </si>
  <si>
    <t>Montpelier Square</t>
  </si>
  <si>
    <t>Miguel</t>
  </si>
  <si>
    <t>Montserrat Close</t>
  </si>
  <si>
    <t>Moor Lane</t>
  </si>
  <si>
    <t>Moorhouse Road</t>
  </si>
  <si>
    <t>Angelo</t>
  </si>
  <si>
    <t>Moorland Road</t>
  </si>
  <si>
    <t>Blackpool</t>
  </si>
  <si>
    <t>Andria</t>
  </si>
  <si>
    <t>Moors Alley</t>
  </si>
  <si>
    <t>Guisborough</t>
  </si>
  <si>
    <t>Morkyns Walk</t>
  </si>
  <si>
    <t>Rosendo</t>
  </si>
  <si>
    <t>Dominguez</t>
  </si>
  <si>
    <t>Morning Place</t>
  </si>
  <si>
    <t>Morpeth Road</t>
  </si>
  <si>
    <t>Trina</t>
  </si>
  <si>
    <t>Morris Avenue</t>
  </si>
  <si>
    <t>Morris Bishop</t>
  </si>
  <si>
    <t>Morris Buildings</t>
  </si>
  <si>
    <t>Suk</t>
  </si>
  <si>
    <t>Morrison Buildings</t>
  </si>
  <si>
    <t>Morston Gardens</t>
  </si>
  <si>
    <t>Muir Of Ord</t>
  </si>
  <si>
    <t>Anton</t>
  </si>
  <si>
    <t>Morten Place</t>
  </si>
  <si>
    <t>Vena</t>
  </si>
  <si>
    <t>Mortham Street</t>
  </si>
  <si>
    <t>Mortimer Terrace</t>
  </si>
  <si>
    <t>Bromley</t>
  </si>
  <si>
    <t>Mortion Villas</t>
  </si>
  <si>
    <t>Morton Place</t>
  </si>
  <si>
    <t>Gunn</t>
  </si>
  <si>
    <t>Morton Terrace</t>
  </si>
  <si>
    <t>Burton-On-Trent</t>
  </si>
  <si>
    <t>Georgina</t>
  </si>
  <si>
    <t>Mortons Place</t>
  </si>
  <si>
    <t>Hutchinson</t>
  </si>
  <si>
    <t>Moscow Terrace</t>
  </si>
  <si>
    <t>Bala</t>
  </si>
  <si>
    <t>Tressie</t>
  </si>
  <si>
    <t>Moselle Close</t>
  </si>
  <si>
    <t>Moselle Place</t>
  </si>
  <si>
    <t>Shakita</t>
  </si>
  <si>
    <t>Mossington Gardens</t>
  </si>
  <si>
    <t>Crouch</t>
  </si>
  <si>
    <t>Moss's Buildings</t>
  </si>
  <si>
    <t>Mostyn Grove</t>
  </si>
  <si>
    <t>Portstewart</t>
  </si>
  <si>
    <t>Mother Kate</t>
  </si>
  <si>
    <t>Holden</t>
  </si>
  <si>
    <t>Mount</t>
  </si>
  <si>
    <t>Mount Angelus</t>
  </si>
  <si>
    <t>Winifred</t>
  </si>
  <si>
    <t>Mount Ash</t>
  </si>
  <si>
    <t>Mount Avenue</t>
  </si>
  <si>
    <t>Tamworth</t>
  </si>
  <si>
    <t>Mount Close</t>
  </si>
  <si>
    <t>Tori</t>
  </si>
  <si>
    <t>Mount Ephraim</t>
  </si>
  <si>
    <t>Ohara</t>
  </si>
  <si>
    <t>Mount Row</t>
  </si>
  <si>
    <t>Horace</t>
  </si>
  <si>
    <t>Moyers Road</t>
  </si>
  <si>
    <t>Moyna Road</t>
  </si>
  <si>
    <t>Newport Pagnell</t>
  </si>
  <si>
    <t>Sergio</t>
  </si>
  <si>
    <t>Mozart Terrace</t>
  </si>
  <si>
    <t>Margarett</t>
  </si>
  <si>
    <t>Mulberry Business</t>
  </si>
  <si>
    <t>Cockburnspath</t>
  </si>
  <si>
    <t>Leoma</t>
  </si>
  <si>
    <t>Chacon</t>
  </si>
  <si>
    <t>Eartha</t>
  </si>
  <si>
    <t>Mulnath</t>
  </si>
  <si>
    <t>Percy</t>
  </si>
  <si>
    <t>Mulvaney Way</t>
  </si>
  <si>
    <t>Lauder</t>
  </si>
  <si>
    <t>Muncies Mews</t>
  </si>
  <si>
    <t>Mundys Place</t>
  </si>
  <si>
    <t>Elease</t>
  </si>
  <si>
    <t>Munster Place</t>
  </si>
  <si>
    <t>Sharleen</t>
  </si>
  <si>
    <t>Munster Road</t>
  </si>
  <si>
    <t>Munster Square</t>
  </si>
  <si>
    <t>Murdock Street</t>
  </si>
  <si>
    <t>Murray Mews</t>
  </si>
  <si>
    <t>Musbury Street</t>
  </si>
  <si>
    <t>Musk CRT</t>
  </si>
  <si>
    <t>Burgess Hill</t>
  </si>
  <si>
    <t>Reaves</t>
  </si>
  <si>
    <t>Mutrix Road</t>
  </si>
  <si>
    <t>Cinderella</t>
  </si>
  <si>
    <t>Myatt Road</t>
  </si>
  <si>
    <t>Cox</t>
  </si>
  <si>
    <t>Myddelton Street</t>
  </si>
  <si>
    <t>Bullard</t>
  </si>
  <si>
    <t>Myers Lane</t>
  </si>
  <si>
    <t>Candis</t>
  </si>
  <si>
    <t>Myrtle Lodge</t>
  </si>
  <si>
    <t>Betws-Y-Coed</t>
  </si>
  <si>
    <t>Herma</t>
  </si>
  <si>
    <t>Myrtle Walk</t>
  </si>
  <si>
    <t>Myrtleberry Cls</t>
  </si>
  <si>
    <t>Nailour Street</t>
  </si>
  <si>
    <t>Zavala</t>
  </si>
  <si>
    <t>Nairn St</t>
  </si>
  <si>
    <t>Namur Terrace</t>
  </si>
  <si>
    <t>Nansen Road</t>
  </si>
  <si>
    <t>Derek</t>
  </si>
  <si>
    <t>Narigold Place</t>
  </si>
  <si>
    <t>Nascot Street</t>
  </si>
  <si>
    <t>Nasmyth Street</t>
  </si>
  <si>
    <t>Jerold</t>
  </si>
  <si>
    <t>Natal Road</t>
  </si>
  <si>
    <t>Llanfyllin</t>
  </si>
  <si>
    <t>Nathaniel Close</t>
  </si>
  <si>
    <t>Michelle</t>
  </si>
  <si>
    <t>Naval Row</t>
  </si>
  <si>
    <t>Yessenia</t>
  </si>
  <si>
    <t>Hightower</t>
  </si>
  <si>
    <t>Navestock Close</t>
  </si>
  <si>
    <t>Karry</t>
  </si>
  <si>
    <t>Navy Street</t>
  </si>
  <si>
    <t>Neal Terrace</t>
  </si>
  <si>
    <t>Neals Dock</t>
  </si>
  <si>
    <t>Near Acre</t>
  </si>
  <si>
    <t>Jone</t>
  </si>
  <si>
    <t>Neckinger Estate</t>
  </si>
  <si>
    <t>Nelldale Road</t>
  </si>
  <si>
    <t>Lashon</t>
  </si>
  <si>
    <t>Hampton</t>
  </si>
  <si>
    <t>Nesbit Road</t>
  </si>
  <si>
    <t>Nethercourt Avenue</t>
  </si>
  <si>
    <t>Windsor</t>
  </si>
  <si>
    <t>Arletha</t>
  </si>
  <si>
    <t>Netherwood Road</t>
  </si>
  <si>
    <t>Nettleton Court</t>
  </si>
  <si>
    <t>Imogene</t>
  </si>
  <si>
    <t>Neville Close</t>
  </si>
  <si>
    <t>Sears</t>
  </si>
  <si>
    <t>Nevis Road</t>
  </si>
  <si>
    <t>New Campden</t>
  </si>
  <si>
    <t>Pearly</t>
  </si>
  <si>
    <t>New Church</t>
  </si>
  <si>
    <t>New Compton</t>
  </si>
  <si>
    <t>New Corn</t>
  </si>
  <si>
    <t>Garve</t>
  </si>
  <si>
    <t>Barney</t>
  </si>
  <si>
    <t>New Crane</t>
  </si>
  <si>
    <t>New Cross</t>
  </si>
  <si>
    <t>New Croxted</t>
  </si>
  <si>
    <t>Mandie</t>
  </si>
  <si>
    <t>New Exchange</t>
  </si>
  <si>
    <t>Michell</t>
  </si>
  <si>
    <t>Nichole</t>
  </si>
  <si>
    <t>New Mitre</t>
  </si>
  <si>
    <t>Humberto</t>
  </si>
  <si>
    <t>New Quebec</t>
  </si>
  <si>
    <t>Tomi</t>
  </si>
  <si>
    <t>Meeks</t>
  </si>
  <si>
    <t>New River</t>
  </si>
  <si>
    <t>Danyel</t>
  </si>
  <si>
    <t>New Round</t>
  </si>
  <si>
    <t>Hilario</t>
  </si>
  <si>
    <t>New Terrace</t>
  </si>
  <si>
    <t>Holmfirth</t>
  </si>
  <si>
    <t>Kyong</t>
  </si>
  <si>
    <t>New Tothill</t>
  </si>
  <si>
    <t>Augher</t>
  </si>
  <si>
    <t>New Turville</t>
  </si>
  <si>
    <t>Jeanna</t>
  </si>
  <si>
    <t>New Wanstead</t>
  </si>
  <si>
    <t>Jin</t>
  </si>
  <si>
    <t>Newark Street</t>
  </si>
  <si>
    <t>Newburgh Street</t>
  </si>
  <si>
    <t>Tisa</t>
  </si>
  <si>
    <t>Ward</t>
  </si>
  <si>
    <t>Newent Close</t>
  </si>
  <si>
    <t>Thea</t>
  </si>
  <si>
    <t>Newhall Street</t>
  </si>
  <si>
    <t>Newhaven Road</t>
  </si>
  <si>
    <t>Mohammed</t>
  </si>
  <si>
    <t>Newington Grove</t>
  </si>
  <si>
    <t>Trista</t>
  </si>
  <si>
    <t>Newington Road</t>
  </si>
  <si>
    <t>Newland Street</t>
  </si>
  <si>
    <t>Machelle</t>
  </si>
  <si>
    <t>Newman Court</t>
  </si>
  <si>
    <t>Randi</t>
  </si>
  <si>
    <t>Newman's Mews</t>
  </si>
  <si>
    <t>Newton Road</t>
  </si>
  <si>
    <t>Mindi</t>
  </si>
  <si>
    <t>Neylors Cottages</t>
  </si>
  <si>
    <t>Nicholas Gardens</t>
  </si>
  <si>
    <t>Zina</t>
  </si>
  <si>
    <t>Nicholas Terrace</t>
  </si>
  <si>
    <t>Nichols Green</t>
  </si>
  <si>
    <t>Minnie</t>
  </si>
  <si>
    <t>Nicoll's Row</t>
  </si>
  <si>
    <t>Herta</t>
  </si>
  <si>
    <t>Nigeria Road</t>
  </si>
  <si>
    <t>Nightingale Road</t>
  </si>
  <si>
    <t>Lizette</t>
  </si>
  <si>
    <t>Nightingale Street</t>
  </si>
  <si>
    <t>Stirling</t>
  </si>
  <si>
    <t>Yajaira</t>
  </si>
  <si>
    <t>Nightingale Vale</t>
  </si>
  <si>
    <t>Melony</t>
  </si>
  <si>
    <t>Nile Path</t>
  </si>
  <si>
    <t>Nile Street</t>
  </si>
  <si>
    <t>Noel Road</t>
  </si>
  <si>
    <t>Nora Gardens</t>
  </si>
  <si>
    <t>Merle</t>
  </si>
  <si>
    <t>Norbreck Gardens</t>
  </si>
  <si>
    <t>Saffron Walden</t>
  </si>
  <si>
    <t>Murdock</t>
  </si>
  <si>
    <t>Norfolk Cottages</t>
  </si>
  <si>
    <t>Norfolk Crescent</t>
  </si>
  <si>
    <t>Norfolk Green</t>
  </si>
  <si>
    <t>Norfolk Terrace</t>
  </si>
  <si>
    <t>Mae</t>
  </si>
  <si>
    <t>Hope</t>
  </si>
  <si>
    <t>Norgrove Street</t>
  </si>
  <si>
    <t>Frank</t>
  </si>
  <si>
    <t>Norman Road</t>
  </si>
  <si>
    <t>Normand Mews</t>
  </si>
  <si>
    <t>Gregorio</t>
  </si>
  <si>
    <t>Normandy Place</t>
  </si>
  <si>
    <t>Marina</t>
  </si>
  <si>
    <t>Normans Close</t>
  </si>
  <si>
    <t>Mccabe</t>
  </si>
  <si>
    <t>Daniell</t>
  </si>
  <si>
    <t>Norris Rents</t>
  </si>
  <si>
    <t>Dornoch</t>
  </si>
  <si>
    <t>North Buildings</t>
  </si>
  <si>
    <t>North Elder</t>
  </si>
  <si>
    <t>North End</t>
  </si>
  <si>
    <t>North Mews</t>
  </si>
  <si>
    <t>Malisa</t>
  </si>
  <si>
    <t>North Park</t>
  </si>
  <si>
    <t>Victoria</t>
  </si>
  <si>
    <t>Romero</t>
  </si>
  <si>
    <t>North Road</t>
  </si>
  <si>
    <t>Northampton Place</t>
  </si>
  <si>
    <t>Frederic</t>
  </si>
  <si>
    <t>Northampton Terrace</t>
  </si>
  <si>
    <t>Northcote Road</t>
  </si>
  <si>
    <t>Northcroft Terrace</t>
  </si>
  <si>
    <t>Zuniga</t>
  </si>
  <si>
    <t>Northern Outfall</t>
  </si>
  <si>
    <t>Micheline</t>
  </si>
  <si>
    <t>Norths Buildings</t>
  </si>
  <si>
    <t>Northumberland Avenue</t>
  </si>
  <si>
    <t>Northview Crescent</t>
  </si>
  <si>
    <t>Mariette</t>
  </si>
  <si>
    <t>Northwood Gardens</t>
  </si>
  <si>
    <t>Alan</t>
  </si>
  <si>
    <t>Norton Cottages</t>
  </si>
  <si>
    <t>Linette</t>
  </si>
  <si>
    <t>Norton Street</t>
  </si>
  <si>
    <t>Samual</t>
  </si>
  <si>
    <t>Norval Green</t>
  </si>
  <si>
    <t>Notley Street</t>
  </si>
  <si>
    <t>Maragret</t>
  </si>
  <si>
    <t>Nottige Place</t>
  </si>
  <si>
    <t>Borth</t>
  </si>
  <si>
    <t>Notting Barn</t>
  </si>
  <si>
    <t>Nottingham Avenue</t>
  </si>
  <si>
    <t>South Queensferry</t>
  </si>
  <si>
    <t>Nottingham Mews</t>
  </si>
  <si>
    <t>Nottingham Terrace</t>
  </si>
  <si>
    <t>Judson</t>
  </si>
  <si>
    <t>Nuding Road</t>
  </si>
  <si>
    <t>Beth</t>
  </si>
  <si>
    <t>Grubbs</t>
  </si>
  <si>
    <t>Nun Court</t>
  </si>
  <si>
    <t>Alphonse</t>
  </si>
  <si>
    <t>Nunhead Cottages</t>
  </si>
  <si>
    <t>Nuns Head</t>
  </si>
  <si>
    <t>Mertie</t>
  </si>
  <si>
    <t>Nursery Rd</t>
  </si>
  <si>
    <t>Theola</t>
  </si>
  <si>
    <t>Nye Bevan</t>
  </si>
  <si>
    <t>Oak Crescent</t>
  </si>
  <si>
    <t>Oak Lane</t>
  </si>
  <si>
    <t>Oak Street</t>
  </si>
  <si>
    <t>Oakbrook Villas</t>
  </si>
  <si>
    <t>Louth</t>
  </si>
  <si>
    <t>Addie</t>
  </si>
  <si>
    <t>Oakdale Gardens</t>
  </si>
  <si>
    <t>Isle Of Harris</t>
  </si>
  <si>
    <t>Alison</t>
  </si>
  <si>
    <t>Oakey Street</t>
  </si>
  <si>
    <t>Oakfield Villas</t>
  </si>
  <si>
    <t>Holmes</t>
  </si>
  <si>
    <t>Oakhall Place</t>
  </si>
  <si>
    <t>Kelty</t>
  </si>
  <si>
    <t>Oakham Street</t>
  </si>
  <si>
    <t>Yelverton</t>
  </si>
  <si>
    <t>Cindy</t>
  </si>
  <si>
    <t>Oakhurst Close</t>
  </si>
  <si>
    <t>Oldbury</t>
  </si>
  <si>
    <t>Chanel</t>
  </si>
  <si>
    <t>Lambert</t>
  </si>
  <si>
    <t>Oakleaf Cottages</t>
  </si>
  <si>
    <t>Stephenie</t>
  </si>
  <si>
    <t>Oakley Avenue</t>
  </si>
  <si>
    <t>Oakley Crescent</t>
  </si>
  <si>
    <t>Oakley Place</t>
  </si>
  <si>
    <t>Oakley Street</t>
  </si>
  <si>
    <t>Liphook</t>
  </si>
  <si>
    <t>Oakley Terrace</t>
  </si>
  <si>
    <t>Tomika</t>
  </si>
  <si>
    <t>Oakly Place</t>
  </si>
  <si>
    <t>Macdonald</t>
  </si>
  <si>
    <t>Oakshaw Road</t>
  </si>
  <si>
    <t>Blairgowrie</t>
  </si>
  <si>
    <t>Janessa</t>
  </si>
  <si>
    <t>Oakway</t>
  </si>
  <si>
    <t>Oban Close</t>
  </si>
  <si>
    <t>Obelisk Yard</t>
  </si>
  <si>
    <t>Hilma</t>
  </si>
  <si>
    <t>Occupation Lane</t>
  </si>
  <si>
    <t>Isidro</t>
  </si>
  <si>
    <t>Schroeder</t>
  </si>
  <si>
    <t>Occupation Road</t>
  </si>
  <si>
    <t>Ocean Street</t>
  </si>
  <si>
    <t>Ockendon Road</t>
  </si>
  <si>
    <t>Talsarnau</t>
  </si>
  <si>
    <t>Old Change</t>
  </si>
  <si>
    <t>Lisa</t>
  </si>
  <si>
    <t>Old Chapel</t>
  </si>
  <si>
    <t>Stein</t>
  </si>
  <si>
    <t>MAL</t>
  </si>
  <si>
    <t>Old College</t>
  </si>
  <si>
    <t>Old King</t>
  </si>
  <si>
    <t>Arlette</t>
  </si>
  <si>
    <t>Old Mitre</t>
  </si>
  <si>
    <t>Ida</t>
  </si>
  <si>
    <t>Old Montague</t>
  </si>
  <si>
    <t>Old Place</t>
  </si>
  <si>
    <t>Crystal</t>
  </si>
  <si>
    <t>Oconnor</t>
  </si>
  <si>
    <t>Old South</t>
  </si>
  <si>
    <t>Conwy</t>
  </si>
  <si>
    <t>Old Swan</t>
  </si>
  <si>
    <t>Oldacre Mews</t>
  </si>
  <si>
    <t>Oldbury Place</t>
  </si>
  <si>
    <t>Oldhill Street</t>
  </si>
  <si>
    <t>Andra</t>
  </si>
  <si>
    <t>O'Leary Square</t>
  </si>
  <si>
    <t>Margarete</t>
  </si>
  <si>
    <t>Ollgar Cl</t>
  </si>
  <si>
    <t>Olmar Street</t>
  </si>
  <si>
    <t>Shakia</t>
  </si>
  <si>
    <t>Olney St</t>
  </si>
  <si>
    <t>Olney Street</t>
  </si>
  <si>
    <t>Angelena</t>
  </si>
  <si>
    <t>Olney Villa</t>
  </si>
  <si>
    <t>Beckie</t>
  </si>
  <si>
    <t>Keli</t>
  </si>
  <si>
    <t>Fountain</t>
  </si>
  <si>
    <t>Olympia Mews</t>
  </si>
  <si>
    <t>Darwen</t>
  </si>
  <si>
    <t>Viva</t>
  </si>
  <si>
    <t>Omega Close</t>
  </si>
  <si>
    <t>Omega Villas</t>
  </si>
  <si>
    <t>One Tree</t>
  </si>
  <si>
    <t>Leia</t>
  </si>
  <si>
    <t>Onega Gate</t>
  </si>
  <si>
    <t>Onslow Square</t>
  </si>
  <si>
    <t>Orchard Hill</t>
  </si>
  <si>
    <t>Milagros</t>
  </si>
  <si>
    <t>Ordnance Crescent</t>
  </si>
  <si>
    <t>Laurette</t>
  </si>
  <si>
    <t>Orford Road</t>
  </si>
  <si>
    <t>Derrick</t>
  </si>
  <si>
    <t>Orient Way</t>
  </si>
  <si>
    <t>Congleton</t>
  </si>
  <si>
    <t>Orlando Road</t>
  </si>
  <si>
    <t>Ngoc</t>
  </si>
  <si>
    <t>Bernal</t>
  </si>
  <si>
    <t>Orleans Road</t>
  </si>
  <si>
    <t>Rosalind</t>
  </si>
  <si>
    <t>Orleston Mews</t>
  </si>
  <si>
    <t>Valenzuela</t>
  </si>
  <si>
    <t>Orleston Road</t>
  </si>
  <si>
    <t>Emmanuel</t>
  </si>
  <si>
    <t>Ormand Passage</t>
  </si>
  <si>
    <t>Antrim</t>
  </si>
  <si>
    <t>Florinda</t>
  </si>
  <si>
    <t>Ormanton rd</t>
  </si>
  <si>
    <t>Jude</t>
  </si>
  <si>
    <t>Ormesby Close</t>
  </si>
  <si>
    <t>Kearney</t>
  </si>
  <si>
    <t>Ormsby Lodge</t>
  </si>
  <si>
    <t>Roe</t>
  </si>
  <si>
    <t>Ormside Strect</t>
  </si>
  <si>
    <t>Orpen Walk</t>
  </si>
  <si>
    <t>Orpington Road</t>
  </si>
  <si>
    <t>Orsett Place</t>
  </si>
  <si>
    <t>Osberton Road</t>
  </si>
  <si>
    <t>Benson</t>
  </si>
  <si>
    <t>Osborn Gardens</t>
  </si>
  <si>
    <t>Piper</t>
  </si>
  <si>
    <t>Osborn Lane</t>
  </si>
  <si>
    <t>Cari</t>
  </si>
  <si>
    <t>Osborne Mews</t>
  </si>
  <si>
    <t>MALWE</t>
  </si>
  <si>
    <t>Osidge Lane</t>
  </si>
  <si>
    <t>Cinthia</t>
  </si>
  <si>
    <t>Osiers Road</t>
  </si>
  <si>
    <t>Boyle</t>
  </si>
  <si>
    <t>Ossington Street</t>
  </si>
  <si>
    <t>Shelly</t>
  </si>
  <si>
    <t>Myrick</t>
  </si>
  <si>
    <t>Ossulton Way</t>
  </si>
  <si>
    <t>Glen</t>
  </si>
  <si>
    <t>Ostend Place</t>
  </si>
  <si>
    <t>Sang</t>
  </si>
  <si>
    <t>Otterbourne RoAD</t>
  </si>
  <si>
    <t>Marcela</t>
  </si>
  <si>
    <t>Otterburn Street</t>
  </si>
  <si>
    <t>Omagh</t>
  </si>
  <si>
    <t>Huynh</t>
  </si>
  <si>
    <t>Oulton Road</t>
  </si>
  <si>
    <t>Danae</t>
  </si>
  <si>
    <t>Outer Circle</t>
  </si>
  <si>
    <t>Oval Place</t>
  </si>
  <si>
    <t>Over Place</t>
  </si>
  <si>
    <t>Jonah</t>
  </si>
  <si>
    <t>Overlea Road</t>
  </si>
  <si>
    <t>Overton Road</t>
  </si>
  <si>
    <t>Owen Street</t>
  </si>
  <si>
    <t>Owens Way</t>
  </si>
  <si>
    <t>Oxford &amp;</t>
  </si>
  <si>
    <t>Jeraldine</t>
  </si>
  <si>
    <t>Oxford Cottages</t>
  </si>
  <si>
    <t>Oxford Mews</t>
  </si>
  <si>
    <t>Carin</t>
  </si>
  <si>
    <t>Oxleas</t>
  </si>
  <si>
    <t>Ibstock</t>
  </si>
  <si>
    <t>Arvilla</t>
  </si>
  <si>
    <t>Oxley Close</t>
  </si>
  <si>
    <t>Oxley Place</t>
  </si>
  <si>
    <t>Judith</t>
  </si>
  <si>
    <t>Ozolins Way</t>
  </si>
  <si>
    <t>Jena</t>
  </si>
  <si>
    <t>Paddington Street</t>
  </si>
  <si>
    <t>Pagden Street</t>
  </si>
  <si>
    <t>Kyung</t>
  </si>
  <si>
    <t>Pagents Sluice</t>
  </si>
  <si>
    <t>Elsa</t>
  </si>
  <si>
    <t>Paget Street</t>
  </si>
  <si>
    <t>Pagnell Street</t>
  </si>
  <si>
    <t>Jospeh</t>
  </si>
  <si>
    <t>Paids Square</t>
  </si>
  <si>
    <t>Ina</t>
  </si>
  <si>
    <t>Pakenham Close</t>
  </si>
  <si>
    <t>Ilminster</t>
  </si>
  <si>
    <t>Palace View</t>
  </si>
  <si>
    <t>Palestine Grove</t>
  </si>
  <si>
    <t>Palewell Common</t>
  </si>
  <si>
    <t>Waltham Cross</t>
  </si>
  <si>
    <t>Brady</t>
  </si>
  <si>
    <t>Palm Close</t>
  </si>
  <si>
    <t>Zola</t>
  </si>
  <si>
    <t>Palm St</t>
  </si>
  <si>
    <t>Palmer Place</t>
  </si>
  <si>
    <t>Palmer PLACE</t>
  </si>
  <si>
    <t>Palmers Rents</t>
  </si>
  <si>
    <t>Dominique</t>
  </si>
  <si>
    <t>Palmerston Way</t>
  </si>
  <si>
    <t>Hitchin</t>
  </si>
  <si>
    <t>Pancras ST</t>
  </si>
  <si>
    <t>Panfield Road</t>
  </si>
  <si>
    <t>Delilah</t>
  </si>
  <si>
    <t>Driscoll</t>
  </si>
  <si>
    <t>Panmure Close</t>
  </si>
  <si>
    <t>Delmar</t>
  </si>
  <si>
    <t>Pansy Place</t>
  </si>
  <si>
    <t>Pappys Place</t>
  </si>
  <si>
    <t>Renee</t>
  </si>
  <si>
    <t>Papworth Gardens</t>
  </si>
  <si>
    <t>Maranda</t>
  </si>
  <si>
    <t>Parade</t>
  </si>
  <si>
    <t>Parade Terrace</t>
  </si>
  <si>
    <t>Dorie</t>
  </si>
  <si>
    <t>Paradise Court</t>
  </si>
  <si>
    <t>Celinda</t>
  </si>
  <si>
    <t>Paradise Place</t>
  </si>
  <si>
    <t>Paradise Terrace</t>
  </si>
  <si>
    <t>Paradise Walk</t>
  </si>
  <si>
    <t>Paragon Place</t>
  </si>
  <si>
    <t>Wenona</t>
  </si>
  <si>
    <t>Strickland</t>
  </si>
  <si>
    <t>Parbury Road</t>
  </si>
  <si>
    <t>Marquerite</t>
  </si>
  <si>
    <t>Pardana Place</t>
  </si>
  <si>
    <t>Parfitt Close</t>
  </si>
  <si>
    <t>Dayle</t>
  </si>
  <si>
    <t>Parfitt Road</t>
  </si>
  <si>
    <t>Parish Stone</t>
  </si>
  <si>
    <t>Parish Yard</t>
  </si>
  <si>
    <t>Swanson</t>
  </si>
  <si>
    <t>Park Close</t>
  </si>
  <si>
    <t>Ike</t>
  </si>
  <si>
    <t>Park Dairy</t>
  </si>
  <si>
    <t>Beata</t>
  </si>
  <si>
    <t>Park Dwellings</t>
  </si>
  <si>
    <t>Shalonda</t>
  </si>
  <si>
    <t>Park Or</t>
  </si>
  <si>
    <t>Park Place</t>
  </si>
  <si>
    <t>Dominga</t>
  </si>
  <si>
    <t>Park Road</t>
  </si>
  <si>
    <t>Park Vista</t>
  </si>
  <si>
    <t>Park West</t>
  </si>
  <si>
    <t>Ballater</t>
  </si>
  <si>
    <t>Charmain</t>
  </si>
  <si>
    <t>Suellen</t>
  </si>
  <si>
    <t>Parkfield Terrace</t>
  </si>
  <si>
    <t>Romeo</t>
  </si>
  <si>
    <t>Parkville Road</t>
  </si>
  <si>
    <t>Parmiter Industrial</t>
  </si>
  <si>
    <t>Marth</t>
  </si>
  <si>
    <t>Parmiter Street</t>
  </si>
  <si>
    <t>Parrs Place</t>
  </si>
  <si>
    <t>Ariane</t>
  </si>
  <si>
    <t>Parsonage</t>
  </si>
  <si>
    <t>Robin</t>
  </si>
  <si>
    <t>Parsons Court</t>
  </si>
  <si>
    <t>Jazmine</t>
  </si>
  <si>
    <t>Parterstia Place</t>
  </si>
  <si>
    <t>Roseanne</t>
  </si>
  <si>
    <t>Partingdale Lane</t>
  </si>
  <si>
    <t>Sima</t>
  </si>
  <si>
    <t>Partridge Close</t>
  </si>
  <si>
    <t>Gwent</t>
  </si>
  <si>
    <t>Marcelo</t>
  </si>
  <si>
    <t>Pascal Street</t>
  </si>
  <si>
    <t>Pasley Road</t>
  </si>
  <si>
    <t>Nelida</t>
  </si>
  <si>
    <t>Pasquier Road</t>
  </si>
  <si>
    <t>Deana</t>
  </si>
  <si>
    <t>Passfield Cottages</t>
  </si>
  <si>
    <t>Passfields Rents</t>
  </si>
  <si>
    <t>Paterson Street</t>
  </si>
  <si>
    <t>Shasta</t>
  </si>
  <si>
    <t>Jule</t>
  </si>
  <si>
    <t>Patio Close</t>
  </si>
  <si>
    <t>Dona</t>
  </si>
  <si>
    <t>Patriot Square</t>
  </si>
  <si>
    <t>Alexia</t>
  </si>
  <si>
    <t>Patriot Street</t>
  </si>
  <si>
    <t>Vanesa</t>
  </si>
  <si>
    <t>Paulin Place</t>
  </si>
  <si>
    <t>Lyle</t>
  </si>
  <si>
    <t>Paul's Bakehouse</t>
  </si>
  <si>
    <t>Hyun</t>
  </si>
  <si>
    <t>Sampson</t>
  </si>
  <si>
    <t>Paul's Chain</t>
  </si>
  <si>
    <t>Toya</t>
  </si>
  <si>
    <t>Burger</t>
  </si>
  <si>
    <t>Pauls Square</t>
  </si>
  <si>
    <t>Pauls Yard</t>
  </si>
  <si>
    <t>Pavilion Street</t>
  </si>
  <si>
    <t>Janis</t>
  </si>
  <si>
    <t>Paxtons Alley</t>
  </si>
  <si>
    <t>Paynes Farm</t>
  </si>
  <si>
    <t>Wilhelmina</t>
  </si>
  <si>
    <t>Paynes Walk</t>
  </si>
  <si>
    <t>Paynton Terrace</t>
  </si>
  <si>
    <t>Noella</t>
  </si>
  <si>
    <t>Peaches Wharf</t>
  </si>
  <si>
    <t>Holloway</t>
  </si>
  <si>
    <t>Peacock Place</t>
  </si>
  <si>
    <t>Audrea</t>
  </si>
  <si>
    <t>Peacock Walk</t>
  </si>
  <si>
    <t>Peacock Yard</t>
  </si>
  <si>
    <t>Pearcefield Av</t>
  </si>
  <si>
    <t>Person</t>
  </si>
  <si>
    <t>Pearcroft Road</t>
  </si>
  <si>
    <t>Pearden Street</t>
  </si>
  <si>
    <t>Mi</t>
  </si>
  <si>
    <t>Pearl Close</t>
  </si>
  <si>
    <t>Billy</t>
  </si>
  <si>
    <t>Pearsons Terrace</t>
  </si>
  <si>
    <t>Ricki</t>
  </si>
  <si>
    <t>Peckett Square</t>
  </si>
  <si>
    <t>Peckford Place</t>
  </si>
  <si>
    <t>Trudi</t>
  </si>
  <si>
    <t>Peckham Green</t>
  </si>
  <si>
    <t>Peckham High</t>
  </si>
  <si>
    <t>Angelique</t>
  </si>
  <si>
    <t>Peckham House</t>
  </si>
  <si>
    <t>Orkney</t>
  </si>
  <si>
    <t>Peckham Road</t>
  </si>
  <si>
    <t>Peckham Rye</t>
  </si>
  <si>
    <t>Pedlars Walk</t>
  </si>
  <si>
    <t>Trefriw</t>
  </si>
  <si>
    <t>Peel Alley</t>
  </si>
  <si>
    <t>Pelham Villas</t>
  </si>
  <si>
    <t>Pellatt Grove</t>
  </si>
  <si>
    <t>Pellerin Road</t>
  </si>
  <si>
    <t>Pellipar Close</t>
  </si>
  <si>
    <t>Pellipar Road</t>
  </si>
  <si>
    <t>Janene</t>
  </si>
  <si>
    <t>Huff</t>
  </si>
  <si>
    <t>Pelly Road</t>
  </si>
  <si>
    <t>Pemberton Terrace</t>
  </si>
  <si>
    <t>Pembridge Square</t>
  </si>
  <si>
    <t>Pembroke Close</t>
  </si>
  <si>
    <t>Pembroke Square</t>
  </si>
  <si>
    <t>Cherlyn</t>
  </si>
  <si>
    <t>Pembroke Villas</t>
  </si>
  <si>
    <t>Rojas</t>
  </si>
  <si>
    <t>Pembroke Walk</t>
  </si>
  <si>
    <t>Cleora</t>
  </si>
  <si>
    <t>Pembury Close</t>
  </si>
  <si>
    <t>Pendle Road</t>
  </si>
  <si>
    <t>Pendlestone Road</t>
  </si>
  <si>
    <t>Pendrell St</t>
  </si>
  <si>
    <t>Pendrell Street</t>
  </si>
  <si>
    <t>Joanna</t>
  </si>
  <si>
    <t>Penfolds Cottages</t>
  </si>
  <si>
    <t>Penmartin Road</t>
  </si>
  <si>
    <t>Pennell's Court</t>
  </si>
  <si>
    <t>Chantay</t>
  </si>
  <si>
    <t>Pennethorne Close</t>
  </si>
  <si>
    <t>Pennifields</t>
  </si>
  <si>
    <t>Pennington Cottages</t>
  </si>
  <si>
    <t>Julianne</t>
  </si>
  <si>
    <t>Pennington Way</t>
  </si>
  <si>
    <t>Maryam</t>
  </si>
  <si>
    <t>Penrhyn Grove</t>
  </si>
  <si>
    <t>Pensbury Avenue</t>
  </si>
  <si>
    <t>Pensbury Terrace</t>
  </si>
  <si>
    <t>Penshurst Road</t>
  </si>
  <si>
    <t>Hildred</t>
  </si>
  <si>
    <t>Frey</t>
  </si>
  <si>
    <t>Pentland Gardens</t>
  </si>
  <si>
    <t>Karisa</t>
  </si>
  <si>
    <t>Penton Green</t>
  </si>
  <si>
    <t>Penton Rise</t>
  </si>
  <si>
    <t>Penton Villas</t>
  </si>
  <si>
    <t>Penwortham Road</t>
  </si>
  <si>
    <t>Penynance Place</t>
  </si>
  <si>
    <t>Crump</t>
  </si>
  <si>
    <t>Penywern Road</t>
  </si>
  <si>
    <t>Peregrine Way</t>
  </si>
  <si>
    <t>Eddie</t>
  </si>
  <si>
    <t>Perrymead Street</t>
  </si>
  <si>
    <t>Peterborough Road</t>
  </si>
  <si>
    <t>Petherton Road</t>
  </si>
  <si>
    <t>Pontypridd</t>
  </si>
  <si>
    <t>Brinda</t>
  </si>
  <si>
    <t>Tintern Avenue</t>
  </si>
  <si>
    <t>Tisbury Court</t>
  </si>
  <si>
    <t>Tithe Court</t>
  </si>
  <si>
    <t>Tifany</t>
  </si>
  <si>
    <t>Toby Lane</t>
  </si>
  <si>
    <t>Tolhurst Street</t>
  </si>
  <si>
    <t>Edmund</t>
  </si>
  <si>
    <t>Tollbridge Close</t>
  </si>
  <si>
    <t>Tollgate Drive</t>
  </si>
  <si>
    <t>Eneida</t>
  </si>
  <si>
    <t>Tollington Villas</t>
  </si>
  <si>
    <t>Janette</t>
  </si>
  <si>
    <t>Tom Smith</t>
  </si>
  <si>
    <t>Victor</t>
  </si>
  <si>
    <t>Tomlins Grove</t>
  </si>
  <si>
    <t>Top House</t>
  </si>
  <si>
    <t>Vasiliki</t>
  </si>
  <si>
    <t>Topaz Street</t>
  </si>
  <si>
    <t>Hickman</t>
  </si>
  <si>
    <t>Topp Walk</t>
  </si>
  <si>
    <t>Topsfield Parade</t>
  </si>
  <si>
    <t>Veta</t>
  </si>
  <si>
    <t>Torriano Terrace</t>
  </si>
  <si>
    <t>Torridge Gdns</t>
  </si>
  <si>
    <t>Ralph</t>
  </si>
  <si>
    <t>Hollingsworth</t>
  </si>
  <si>
    <t>Torrington Square</t>
  </si>
  <si>
    <t>Taisha</t>
  </si>
  <si>
    <t>Winchelsea</t>
  </si>
  <si>
    <t>Torrs Terrace</t>
  </si>
  <si>
    <t>Torwood Road</t>
  </si>
  <si>
    <t>Veronique</t>
  </si>
  <si>
    <t>Sizemore</t>
  </si>
  <si>
    <t>Totbill Side</t>
  </si>
  <si>
    <t>Kristine</t>
  </si>
  <si>
    <t>Tottenham Street</t>
  </si>
  <si>
    <t>Totty Street</t>
  </si>
  <si>
    <t>Tower Mews</t>
  </si>
  <si>
    <t>Tomiko</t>
  </si>
  <si>
    <t>Tower Road</t>
  </si>
  <si>
    <t>Town Court</t>
  </si>
  <si>
    <t>Townley Court</t>
  </si>
  <si>
    <t>Townsend Avenue</t>
  </si>
  <si>
    <t>Townshend Estate</t>
  </si>
  <si>
    <t>Audra</t>
  </si>
  <si>
    <t>Townshend Road</t>
  </si>
  <si>
    <t>Toyne Way</t>
  </si>
  <si>
    <t>Sherryl</t>
  </si>
  <si>
    <t>Trading Estate</t>
  </si>
  <si>
    <t>Trafalgar Close</t>
  </si>
  <si>
    <t>Trafalgar Square</t>
  </si>
  <si>
    <t>Transwell Street</t>
  </si>
  <si>
    <t>Travers Road</t>
  </si>
  <si>
    <t>Tredeqar Square</t>
  </si>
  <si>
    <t>Trederwen Road</t>
  </si>
  <si>
    <t>Tregenna Close</t>
  </si>
  <si>
    <t>Trelawn Road</t>
  </si>
  <si>
    <t>Roxana</t>
  </si>
  <si>
    <t>Trelieck Place</t>
  </si>
  <si>
    <t>Maddie</t>
  </si>
  <si>
    <t>Trellick Place</t>
  </si>
  <si>
    <t>Windy</t>
  </si>
  <si>
    <t>Trellis Square</t>
  </si>
  <si>
    <t>Tremaine Road</t>
  </si>
  <si>
    <t>Nettie</t>
  </si>
  <si>
    <t>Trematon Place</t>
  </si>
  <si>
    <t>Banbridge</t>
  </si>
  <si>
    <t>Tamatha</t>
  </si>
  <si>
    <t>Tremlett Grove</t>
  </si>
  <si>
    <t>Trenholme Close</t>
  </si>
  <si>
    <t>Shizuko</t>
  </si>
  <si>
    <t>Trenmar Gardens</t>
  </si>
  <si>
    <t>Etsuko</t>
  </si>
  <si>
    <t>Curry</t>
  </si>
  <si>
    <t>Tretawn Park</t>
  </si>
  <si>
    <t>Trevelyan Gardens</t>
  </si>
  <si>
    <t>Trevelyan Terrace</t>
  </si>
  <si>
    <t>Trident Place</t>
  </si>
  <si>
    <t>Jasper</t>
  </si>
  <si>
    <t>Trigon Terrace</t>
  </si>
  <si>
    <t>Dionna</t>
  </si>
  <si>
    <t>Trinder Road</t>
  </si>
  <si>
    <t>Trinity Mews</t>
  </si>
  <si>
    <t>Shela</t>
  </si>
  <si>
    <t>Trinity Place</t>
  </si>
  <si>
    <t>Latarsha</t>
  </si>
  <si>
    <t>Trinity Street</t>
  </si>
  <si>
    <t>Karmen</t>
  </si>
  <si>
    <t>Trott Street</t>
  </si>
  <si>
    <t>Walton-On-Thames</t>
  </si>
  <si>
    <t>Renna</t>
  </si>
  <si>
    <t>Burns</t>
  </si>
  <si>
    <t>Trumans Fields</t>
  </si>
  <si>
    <t>Hutchison</t>
  </si>
  <si>
    <t>Mackenzie</t>
  </si>
  <si>
    <t>Parham</t>
  </si>
  <si>
    <t>Truro Street</t>
  </si>
  <si>
    <t>Tryon Street</t>
  </si>
  <si>
    <t>Rossi</t>
  </si>
  <si>
    <t>Tryons Place</t>
  </si>
  <si>
    <t>Galen</t>
  </si>
  <si>
    <t>Tudor House</t>
  </si>
  <si>
    <t>Tufton Street</t>
  </si>
  <si>
    <t>Tugboat Street</t>
  </si>
  <si>
    <t>Veronika</t>
  </si>
  <si>
    <t>Tulletts Yard</t>
  </si>
  <si>
    <t>Katie</t>
  </si>
  <si>
    <t>Turk Place</t>
  </si>
  <si>
    <t>Turk Street</t>
  </si>
  <si>
    <t>Inez</t>
  </si>
  <si>
    <t>Turley Close</t>
  </si>
  <si>
    <t>Turner Road</t>
  </si>
  <si>
    <t>Turners Buildings</t>
  </si>
  <si>
    <t>Turners Court</t>
  </si>
  <si>
    <t>Mitcham</t>
  </si>
  <si>
    <t>Sherly</t>
  </si>
  <si>
    <t>Nash</t>
  </si>
  <si>
    <t>Turrett Grove</t>
  </si>
  <si>
    <t>Turville Buildings</t>
  </si>
  <si>
    <t>Tusons Court</t>
  </si>
  <si>
    <t>Tweed Cottages</t>
  </si>
  <si>
    <t>Twickenham Road</t>
  </si>
  <si>
    <t>Twilley Street</t>
  </si>
  <si>
    <t>Dianna</t>
  </si>
  <si>
    <t>Twineham Green</t>
  </si>
  <si>
    <t>Twisters Alley</t>
  </si>
  <si>
    <t>Twyford Crescent</t>
  </si>
  <si>
    <t>Tyburn Road</t>
  </si>
  <si>
    <t>Tyers Estate</t>
  </si>
  <si>
    <t>Tyler Close</t>
  </si>
  <si>
    <t>Yetta</t>
  </si>
  <si>
    <t>Tyneham Road</t>
  </si>
  <si>
    <t>Tynemouth Road</t>
  </si>
  <si>
    <t>Emil</t>
  </si>
  <si>
    <t>Tyrone Road</t>
  </si>
  <si>
    <t>Tyrwhitt Rd</t>
  </si>
  <si>
    <t>Knighton</t>
  </si>
  <si>
    <t>Tyrwhitt Road</t>
  </si>
  <si>
    <t>Petley Road</t>
  </si>
  <si>
    <t>Pevensey Road</t>
  </si>
  <si>
    <t>Pewsey Close</t>
  </si>
  <si>
    <t>Natosha</t>
  </si>
  <si>
    <t>Phene Street</t>
  </si>
  <si>
    <t>Pheonix Place</t>
  </si>
  <si>
    <t>Alicia</t>
  </si>
  <si>
    <t>Philip Terrace</t>
  </si>
  <si>
    <t>Brand</t>
  </si>
  <si>
    <t>Philip Walk</t>
  </si>
  <si>
    <t>Philipot Path</t>
  </si>
  <si>
    <t>Swaffham</t>
  </si>
  <si>
    <t>Ervin</t>
  </si>
  <si>
    <t>Phillimore Gardens</t>
  </si>
  <si>
    <t>Phillimore Place</t>
  </si>
  <si>
    <t>Bourgeois</t>
  </si>
  <si>
    <t>Phillips Buildings</t>
  </si>
  <si>
    <t>Leone</t>
  </si>
  <si>
    <t>Matos</t>
  </si>
  <si>
    <t>Phillips Court</t>
  </si>
  <si>
    <t>Phillips Place</t>
  </si>
  <si>
    <t>Phoenix Close</t>
  </si>
  <si>
    <t>Physic Place</t>
  </si>
  <si>
    <t>Piazza</t>
  </si>
  <si>
    <t>Shirely</t>
  </si>
  <si>
    <t>Sheets</t>
  </si>
  <si>
    <t>Pickering Mews</t>
  </si>
  <si>
    <t>Draper</t>
  </si>
  <si>
    <t>Pickering Place</t>
  </si>
  <si>
    <t>Compton</t>
  </si>
  <si>
    <t>Pickets Street</t>
  </si>
  <si>
    <t>Jeanie</t>
  </si>
  <si>
    <t>Pickfords Yard</t>
  </si>
  <si>
    <t>Pier Parade</t>
  </si>
  <si>
    <t>Piermont Green</t>
  </si>
  <si>
    <t>Nakesha</t>
  </si>
  <si>
    <t>Pillar Box</t>
  </si>
  <si>
    <t>Margarite</t>
  </si>
  <si>
    <t>Pipemaker's Alley</t>
  </si>
  <si>
    <t>Babb</t>
  </si>
  <si>
    <t>Pirie Street</t>
  </si>
  <si>
    <t>Call</t>
  </si>
  <si>
    <t>Pitfield Crescent</t>
  </si>
  <si>
    <t>Pitshanger Park</t>
  </si>
  <si>
    <t>Plant Terrace</t>
  </si>
  <si>
    <t>Harmon</t>
  </si>
  <si>
    <t>Plantain Place</t>
  </si>
  <si>
    <t>Plashet Grove</t>
  </si>
  <si>
    <t>Hien</t>
  </si>
  <si>
    <t>Playfield Crescent</t>
  </si>
  <si>
    <t>Luis</t>
  </si>
  <si>
    <t>Playford Road</t>
  </si>
  <si>
    <t>Britany</t>
  </si>
  <si>
    <t>Gisela</t>
  </si>
  <si>
    <t>Pleasant Passage</t>
  </si>
  <si>
    <t>Kaylee</t>
  </si>
  <si>
    <t>Plevna Road</t>
  </si>
  <si>
    <t>Don</t>
  </si>
  <si>
    <t>Plough Bridge</t>
  </si>
  <si>
    <t>Joya</t>
  </si>
  <si>
    <t>Plummers Cottages</t>
  </si>
  <si>
    <t>Plumstead High</t>
  </si>
  <si>
    <t>Ismael</t>
  </si>
  <si>
    <t>Plymouth Road</t>
  </si>
  <si>
    <t>Plympton Avenue</t>
  </si>
  <si>
    <t>Poets Road</t>
  </si>
  <si>
    <t>Point View</t>
  </si>
  <si>
    <t>Kelsie</t>
  </si>
  <si>
    <t>Chapman</t>
  </si>
  <si>
    <t>Pole Hill</t>
  </si>
  <si>
    <t>Rodrigo</t>
  </si>
  <si>
    <t>Polesden Gardens</t>
  </si>
  <si>
    <t>Colene</t>
  </si>
  <si>
    <t>Pollard Houses</t>
  </si>
  <si>
    <t>Pollard Street</t>
  </si>
  <si>
    <t>Polworth Road</t>
  </si>
  <si>
    <t>Jaymie</t>
  </si>
  <si>
    <t>Polygon Row</t>
  </si>
  <si>
    <t>Pomell Way</t>
  </si>
  <si>
    <t>Darline</t>
  </si>
  <si>
    <t>Pond Farm</t>
  </si>
  <si>
    <t>Liana</t>
  </si>
  <si>
    <t>Pond Terrace</t>
  </si>
  <si>
    <t>Ponsard Road</t>
  </si>
  <si>
    <t>Pont Street</t>
  </si>
  <si>
    <t>Damon</t>
  </si>
  <si>
    <t>Pooah Road</t>
  </si>
  <si>
    <t>Concepcion</t>
  </si>
  <si>
    <t>Pooles Lane</t>
  </si>
  <si>
    <t>Shaver</t>
  </si>
  <si>
    <t>Popes Head</t>
  </si>
  <si>
    <t>Poplar Close</t>
  </si>
  <si>
    <t>Lu</t>
  </si>
  <si>
    <t>Poplar Mews</t>
  </si>
  <si>
    <t>Kimball</t>
  </si>
  <si>
    <t>Poppin's Court</t>
  </si>
  <si>
    <t>Swanley</t>
  </si>
  <si>
    <t>Port Street</t>
  </si>
  <si>
    <t>Ona</t>
  </si>
  <si>
    <t>Porters Place</t>
  </si>
  <si>
    <t>Portland Street</t>
  </si>
  <si>
    <t>Portobello Court</t>
  </si>
  <si>
    <t>Anjelica</t>
  </si>
  <si>
    <t>Portobello Mews</t>
  </si>
  <si>
    <t>Isle Of Gigha</t>
  </si>
  <si>
    <t>Rutledge</t>
  </si>
  <si>
    <t>Portree Close</t>
  </si>
  <si>
    <t>Portree Street</t>
  </si>
  <si>
    <t>Portsdown Road</t>
  </si>
  <si>
    <t>Tracey</t>
  </si>
  <si>
    <t>Portsmouth Road</t>
  </si>
  <si>
    <t>Alene</t>
  </si>
  <si>
    <t>Rush</t>
  </si>
  <si>
    <t>Potier Street</t>
  </si>
  <si>
    <t>Potters Court</t>
  </si>
  <si>
    <t>Potters Fields</t>
  </si>
  <si>
    <t>Spangler</t>
  </si>
  <si>
    <t>Potters Place</t>
  </si>
  <si>
    <t>Pottery Cottage</t>
  </si>
  <si>
    <t>Dwayne</t>
  </si>
  <si>
    <t>Hagen</t>
  </si>
  <si>
    <t>Pound Park</t>
  </si>
  <si>
    <t>Beatriz</t>
  </si>
  <si>
    <t>Povidence Cottages</t>
  </si>
  <si>
    <t>Powes Place</t>
  </si>
  <si>
    <t>Powis Mews</t>
  </si>
  <si>
    <t>Yon</t>
  </si>
  <si>
    <t>Pragnell Road</t>
  </si>
  <si>
    <t>Kandace</t>
  </si>
  <si>
    <t>Pratt Walk</t>
  </si>
  <si>
    <t>Jennings</t>
  </si>
  <si>
    <t>Casie</t>
  </si>
  <si>
    <t>Precinct of</t>
  </si>
  <si>
    <t>Cristy</t>
  </si>
  <si>
    <t>Preston Road</t>
  </si>
  <si>
    <t>Giuseppe</t>
  </si>
  <si>
    <t>Price's Street</t>
  </si>
  <si>
    <t>Priestley Close</t>
  </si>
  <si>
    <t>Brain</t>
  </si>
  <si>
    <t>Priest's Bridge</t>
  </si>
  <si>
    <t>Mcnally</t>
  </si>
  <si>
    <t>Primrose Cottages</t>
  </si>
  <si>
    <t>Adrianna</t>
  </si>
  <si>
    <t>Prince Road</t>
  </si>
  <si>
    <t>Prince's Mews</t>
  </si>
  <si>
    <t>Prince's Street</t>
  </si>
  <si>
    <t>Schulz</t>
  </si>
  <si>
    <t>Princess May</t>
  </si>
  <si>
    <t>Bender</t>
  </si>
  <si>
    <t>Printers Place</t>
  </si>
  <si>
    <t>Annalee</t>
  </si>
  <si>
    <t>Printinghouse Lane</t>
  </si>
  <si>
    <t>Prior Street</t>
  </si>
  <si>
    <t>Priors Dean</t>
  </si>
  <si>
    <t>Priory Avenue</t>
  </si>
  <si>
    <t>Priory Drive</t>
  </si>
  <si>
    <t>Lonny</t>
  </si>
  <si>
    <t>Priory Green</t>
  </si>
  <si>
    <t>Priory Lodge</t>
  </si>
  <si>
    <t>Lesa</t>
  </si>
  <si>
    <t>Elouise</t>
  </si>
  <si>
    <t>Priscilla Street</t>
  </si>
  <si>
    <t>Pritchard's Road</t>
  </si>
  <si>
    <t>Ok</t>
  </si>
  <si>
    <t>Prospect Vale</t>
  </si>
  <si>
    <t>Marna</t>
  </si>
  <si>
    <t>Prujean Square</t>
  </si>
  <si>
    <t>Prusom Street</t>
  </si>
  <si>
    <t>Pulham Avenue</t>
  </si>
  <si>
    <t>Randa</t>
  </si>
  <si>
    <t>Purelake Mews</t>
  </si>
  <si>
    <t>Pursewardens CLOSE</t>
  </si>
  <si>
    <t>Putney High</t>
  </si>
  <si>
    <t>Koenig</t>
  </si>
  <si>
    <t>Pycroft Way</t>
  </si>
  <si>
    <t>Bernetta</t>
  </si>
  <si>
    <t>Pyrland Road</t>
  </si>
  <si>
    <t>Quaggy Walk</t>
  </si>
  <si>
    <t>Quainton Street</t>
  </si>
  <si>
    <t>Quakers Walk</t>
  </si>
  <si>
    <t>Quebec Way</t>
  </si>
  <si>
    <t>Alica</t>
  </si>
  <si>
    <t>Bautista</t>
  </si>
  <si>
    <t>Queen Ann</t>
  </si>
  <si>
    <t>Ewing</t>
  </si>
  <si>
    <t>Queen Street</t>
  </si>
  <si>
    <t>Marco</t>
  </si>
  <si>
    <t>Queens Arms</t>
  </si>
  <si>
    <t>Queens Crescent</t>
  </si>
  <si>
    <t>Queen's Place</t>
  </si>
  <si>
    <t>Queens Way</t>
  </si>
  <si>
    <t>Genaro</t>
  </si>
  <si>
    <t>Queensferry Walk</t>
  </si>
  <si>
    <t>Chad</t>
  </si>
  <si>
    <t>Queensmere Road</t>
  </si>
  <si>
    <t>Queensway</t>
  </si>
  <si>
    <t>Louisa</t>
  </si>
  <si>
    <t>Quentin Place</t>
  </si>
  <si>
    <t>Shantay</t>
  </si>
  <si>
    <t>Quilter Street</t>
  </si>
  <si>
    <t>Radbourne Road</t>
  </si>
  <si>
    <t>Aberdovey</t>
  </si>
  <si>
    <t>Radlet Avenue</t>
  </si>
  <si>
    <t>Radnor Pl</t>
  </si>
  <si>
    <t>Dotty</t>
  </si>
  <si>
    <t>Raglan Cottage</t>
  </si>
  <si>
    <t>Aleta</t>
  </si>
  <si>
    <t>Hicks</t>
  </si>
  <si>
    <t>Raglan Villas</t>
  </si>
  <si>
    <t>Hendrix</t>
  </si>
  <si>
    <t>Rahere STREET</t>
  </si>
  <si>
    <t>Railway Arcade</t>
  </si>
  <si>
    <t>Railway Grove</t>
  </si>
  <si>
    <t>Railway Terrace</t>
  </si>
  <si>
    <t>Vergie</t>
  </si>
  <si>
    <t>Raindeer Court</t>
  </si>
  <si>
    <t>Zack</t>
  </si>
  <si>
    <t>Ralph STREET</t>
  </si>
  <si>
    <t>Ram Square</t>
  </si>
  <si>
    <t>Cromer</t>
  </si>
  <si>
    <t>Ulysses</t>
  </si>
  <si>
    <t>Hartley</t>
  </si>
  <si>
    <t>Ramillies Street</t>
  </si>
  <si>
    <t>Rampton Close</t>
  </si>
  <si>
    <t>Tien</t>
  </si>
  <si>
    <t>Ramsay Road</t>
  </si>
  <si>
    <t>Ramsey Walk</t>
  </si>
  <si>
    <t>Shane</t>
  </si>
  <si>
    <t>Randall Avenue</t>
  </si>
  <si>
    <t>Caroll</t>
  </si>
  <si>
    <t>Randall Close</t>
  </si>
  <si>
    <t>Randall Place</t>
  </si>
  <si>
    <t>Brantley</t>
  </si>
  <si>
    <t>Randells Road</t>
  </si>
  <si>
    <t>Iraida</t>
  </si>
  <si>
    <t>Randisbourne Gdns</t>
  </si>
  <si>
    <t>Randlesdown Road</t>
  </si>
  <si>
    <t>Kenilworth</t>
  </si>
  <si>
    <t>Rankin Close</t>
  </si>
  <si>
    <t>Rannell Street</t>
  </si>
  <si>
    <t>St. Neots</t>
  </si>
  <si>
    <t>Quinton</t>
  </si>
  <si>
    <t>Ratcliffe Square</t>
  </si>
  <si>
    <t>Lashawn</t>
  </si>
  <si>
    <t>Rathgar Road</t>
  </si>
  <si>
    <t>Flor</t>
  </si>
  <si>
    <t>Raven Road</t>
  </si>
  <si>
    <t>Ravensbourne Street</t>
  </si>
  <si>
    <t>Linwood</t>
  </si>
  <si>
    <t>Ravensdale Road</t>
  </si>
  <si>
    <t>Keshia</t>
  </si>
  <si>
    <t>Ravenswood Industrial</t>
  </si>
  <si>
    <t>Rawlings St</t>
  </si>
  <si>
    <t>Ray Street</t>
  </si>
  <si>
    <t>Winn</t>
  </si>
  <si>
    <t>Raymond Avenue</t>
  </si>
  <si>
    <t>Janina</t>
  </si>
  <si>
    <t>Raymond Buildings</t>
  </si>
  <si>
    <t>Ludivina</t>
  </si>
  <si>
    <t>Raymouth Road</t>
  </si>
  <si>
    <t>Rays Avenue</t>
  </si>
  <si>
    <t>Rhosgoch</t>
  </si>
  <si>
    <t>Reachview Close</t>
  </si>
  <si>
    <t>Freshwater</t>
  </si>
  <si>
    <t>Rear Of</t>
  </si>
  <si>
    <t>Rebecca's Place</t>
  </si>
  <si>
    <t>Redcliffe Close</t>
  </si>
  <si>
    <t>Redcliffe Mews</t>
  </si>
  <si>
    <t>Redcliffe Road</t>
  </si>
  <si>
    <t>Redcross Street</t>
  </si>
  <si>
    <t>Redhall Terrace</t>
  </si>
  <si>
    <t>Mccray</t>
  </si>
  <si>
    <t>Redmans Road</t>
  </si>
  <si>
    <t>Tamie</t>
  </si>
  <si>
    <t>Redmead Lane</t>
  </si>
  <si>
    <t>Redvers Road</t>
  </si>
  <si>
    <t>Mandi</t>
  </si>
  <si>
    <t>Ellsworth</t>
  </si>
  <si>
    <t>Redwood Close</t>
  </si>
  <si>
    <t>Reece Mews</t>
  </si>
  <si>
    <t>Reedworth Street</t>
  </si>
  <si>
    <t>Rees Row</t>
  </si>
  <si>
    <t>Aline</t>
  </si>
  <si>
    <t>Regal Row</t>
  </si>
  <si>
    <t>Leicestershire</t>
  </si>
  <si>
    <t>Carolina</t>
  </si>
  <si>
    <t>Regan Way</t>
  </si>
  <si>
    <t>Nyla</t>
  </si>
  <si>
    <t>Regency Terrace</t>
  </si>
  <si>
    <t>Regent Square</t>
  </si>
  <si>
    <t>Regents Avenue</t>
  </si>
  <si>
    <t>Paz</t>
  </si>
  <si>
    <t>Regents Mews</t>
  </si>
  <si>
    <t>Regents Row</t>
  </si>
  <si>
    <t>Nelle</t>
  </si>
  <si>
    <t>Regents Wharf</t>
  </si>
  <si>
    <t>Nava</t>
  </si>
  <si>
    <t>Regina Road</t>
  </si>
  <si>
    <t>Regina Terrace</t>
  </si>
  <si>
    <t>Reighton Road</t>
  </si>
  <si>
    <t>Rendlesham Road</t>
  </si>
  <si>
    <t>Arminda</t>
  </si>
  <si>
    <t>Simona</t>
  </si>
  <si>
    <t>Renters Avenue</t>
  </si>
  <si>
    <t>Rephidim Street</t>
  </si>
  <si>
    <t>Fredericka</t>
  </si>
  <si>
    <t>Restons Crescent</t>
  </si>
  <si>
    <t>Karlene</t>
  </si>
  <si>
    <t>Dillard</t>
  </si>
  <si>
    <t>Reynard Drive</t>
  </si>
  <si>
    <t>Tam</t>
  </si>
  <si>
    <t>Reynolds Place</t>
  </si>
  <si>
    <t>Hodge</t>
  </si>
  <si>
    <t>Reynolds Road</t>
  </si>
  <si>
    <t>Rezia Place</t>
  </si>
  <si>
    <t>Shemika</t>
  </si>
  <si>
    <t>Rhodes Well</t>
  </si>
  <si>
    <t>Edra</t>
  </si>
  <si>
    <t>Webber</t>
  </si>
  <si>
    <t>Rhondda Grove</t>
  </si>
  <si>
    <t>Rosalina</t>
  </si>
  <si>
    <t>Ricardo Street</t>
  </si>
  <si>
    <t>Galashiels</t>
  </si>
  <si>
    <t>Manuela</t>
  </si>
  <si>
    <t>Richard Street</t>
  </si>
  <si>
    <t>Portree</t>
  </si>
  <si>
    <t>Richmond Grove</t>
  </si>
  <si>
    <t>Lenita</t>
  </si>
  <si>
    <t>Richmond House</t>
  </si>
  <si>
    <t>Edmonds</t>
  </si>
  <si>
    <t>Julienne</t>
  </si>
  <si>
    <t>Richmond Villas</t>
  </si>
  <si>
    <t>Sari</t>
  </si>
  <si>
    <t>Richmond Way</t>
  </si>
  <si>
    <t>Otley</t>
  </si>
  <si>
    <t>Eloy</t>
  </si>
  <si>
    <t>Rickard Close</t>
  </si>
  <si>
    <t>Rickyard Path</t>
  </si>
  <si>
    <t>Much Hadham</t>
  </si>
  <si>
    <t>Hubert</t>
  </si>
  <si>
    <t>Riddell Street</t>
  </si>
  <si>
    <t>Rider Street</t>
  </si>
  <si>
    <t>Ridgdale Street</t>
  </si>
  <si>
    <t>Ridgemount Close</t>
  </si>
  <si>
    <t>Ridings Close</t>
  </si>
  <si>
    <t>Ridler Place</t>
  </si>
  <si>
    <t>Burnley</t>
  </si>
  <si>
    <t>Bermudez</t>
  </si>
  <si>
    <t>Riffel Road</t>
  </si>
  <si>
    <t>Rigault Road</t>
  </si>
  <si>
    <t>Rigg Approach</t>
  </si>
  <si>
    <t>Laquita</t>
  </si>
  <si>
    <t>Rigge Place</t>
  </si>
  <si>
    <t>Ring Crescent</t>
  </si>
  <si>
    <t>Ringmer Avenue</t>
  </si>
  <si>
    <t>Ringmer Gardens</t>
  </si>
  <si>
    <t>Pearce</t>
  </si>
  <si>
    <t>Ringwood Gardens</t>
  </si>
  <si>
    <t>Ripley Villas</t>
  </si>
  <si>
    <t>Natashia</t>
  </si>
  <si>
    <t>Ripplevale Grove</t>
  </si>
  <si>
    <t>Ritson Road</t>
  </si>
  <si>
    <t>River Close</t>
  </si>
  <si>
    <t>Riverside</t>
  </si>
  <si>
    <t>Riverside Business</t>
  </si>
  <si>
    <t>Rlsdon Street</t>
  </si>
  <si>
    <t>Chatham</t>
  </si>
  <si>
    <t>Zaida</t>
  </si>
  <si>
    <t>Roberts Terrace</t>
  </si>
  <si>
    <t>Agnes</t>
  </si>
  <si>
    <t>Federico</t>
  </si>
  <si>
    <t>Robertson Cottages</t>
  </si>
  <si>
    <t>Chatman</t>
  </si>
  <si>
    <t>Tonya</t>
  </si>
  <si>
    <t>Dupree</t>
  </si>
  <si>
    <t>Robertsons Place</t>
  </si>
  <si>
    <t>French</t>
  </si>
  <si>
    <t>Robsart Street</t>
  </si>
  <si>
    <t>Sun</t>
  </si>
  <si>
    <t>Robson Road</t>
  </si>
  <si>
    <t>Rock and</t>
  </si>
  <si>
    <t>Rock Hill</t>
  </si>
  <si>
    <t>Lashonda</t>
  </si>
  <si>
    <t>Rock Street</t>
  </si>
  <si>
    <t>Rockbourne Road</t>
  </si>
  <si>
    <t>Marica</t>
  </si>
  <si>
    <t>Rockhall Road</t>
  </si>
  <si>
    <t>Rockingham Close</t>
  </si>
  <si>
    <t>Janna</t>
  </si>
  <si>
    <t>Rockland Road</t>
  </si>
  <si>
    <t>Rocks Lane</t>
  </si>
  <si>
    <t>Leeanne</t>
  </si>
  <si>
    <t>Rocliffe Street</t>
  </si>
  <si>
    <t>Lamonica</t>
  </si>
  <si>
    <t>Roding Mews</t>
  </si>
  <si>
    <t>Fannie</t>
  </si>
  <si>
    <t>Rodway Road</t>
  </si>
  <si>
    <t>Roehampton Vale</t>
  </si>
  <si>
    <t>Cathleen</t>
  </si>
  <si>
    <t>Roger Street</t>
  </si>
  <si>
    <t>Rogers Court</t>
  </si>
  <si>
    <t>Deshawn</t>
  </si>
  <si>
    <t>Roland Grove</t>
  </si>
  <si>
    <t>Lynne</t>
  </si>
  <si>
    <t>Roland Road</t>
  </si>
  <si>
    <t>Buckhurst Hill</t>
  </si>
  <si>
    <t>Rolleston Terrace</t>
  </si>
  <si>
    <t>Rollscourt Avenue</t>
  </si>
  <si>
    <t>Claretha</t>
  </si>
  <si>
    <t>Colin</t>
  </si>
  <si>
    <t>Roman Catholic</t>
  </si>
  <si>
    <t>Roman Close</t>
  </si>
  <si>
    <t>Roman Rise</t>
  </si>
  <si>
    <t>Dow</t>
  </si>
  <si>
    <t>Roman Way</t>
  </si>
  <si>
    <t>Romney Mews</t>
  </si>
  <si>
    <t>Romola Road</t>
  </si>
  <si>
    <t>Ron Leighton</t>
  </si>
  <si>
    <t>Maxine</t>
  </si>
  <si>
    <t>Rookery Close</t>
  </si>
  <si>
    <t>Rope Walk</t>
  </si>
  <si>
    <t>Ropery Street</t>
  </si>
  <si>
    <t>Rose Cottages</t>
  </si>
  <si>
    <t>Jen</t>
  </si>
  <si>
    <t>Rose Court</t>
  </si>
  <si>
    <t>Lowery</t>
  </si>
  <si>
    <t>Rose Terrace</t>
  </si>
  <si>
    <t>Rosebank Road</t>
  </si>
  <si>
    <t>Rosebank Walk</t>
  </si>
  <si>
    <t>Wilcox</t>
  </si>
  <si>
    <t>Roseberry Villas</t>
  </si>
  <si>
    <t>Rosebery Court</t>
  </si>
  <si>
    <t>Rosebery Mews</t>
  </si>
  <si>
    <t>Rosehill Road</t>
  </si>
  <si>
    <t>Roseleys Terrace</t>
  </si>
  <si>
    <t>Rosemary Court</t>
  </si>
  <si>
    <t>New Malden</t>
  </si>
  <si>
    <t>Rosemead</t>
  </si>
  <si>
    <t>Rosemont Avenue</t>
  </si>
  <si>
    <t>Rosemount Road</t>
  </si>
  <si>
    <t>Rosewood Gardens</t>
  </si>
  <si>
    <t>Roslyn Terrace</t>
  </si>
  <si>
    <t>Mikaela</t>
  </si>
  <si>
    <t>Rossitter Terrace</t>
  </si>
  <si>
    <t>Nia</t>
  </si>
  <si>
    <t>Roupell Road</t>
  </si>
  <si>
    <t>Roupell Street</t>
  </si>
  <si>
    <t>Jaleesa</t>
  </si>
  <si>
    <t>Routh Street</t>
  </si>
  <si>
    <t>Rowan Close</t>
  </si>
  <si>
    <t>Rowland Grove</t>
  </si>
  <si>
    <t>Rowland Row</t>
  </si>
  <si>
    <t>Rowley Street</t>
  </si>
  <si>
    <t>Rowley Way</t>
  </si>
  <si>
    <t>Rowton Road</t>
  </si>
  <si>
    <t>Gala</t>
  </si>
  <si>
    <t>Roxburgh Terrace</t>
  </si>
  <si>
    <t>Roxby Place</t>
  </si>
  <si>
    <t>Roxley Road</t>
  </si>
  <si>
    <t>Roxwell Road</t>
  </si>
  <si>
    <t>Meyer</t>
  </si>
  <si>
    <t>Roxwell Trading</t>
  </si>
  <si>
    <t>Roy Square</t>
  </si>
  <si>
    <t>Royal College</t>
  </si>
  <si>
    <t>Royal Mews</t>
  </si>
  <si>
    <t>Spilsby</t>
  </si>
  <si>
    <t>Lillie</t>
  </si>
  <si>
    <t>Royal Naval</t>
  </si>
  <si>
    <t>Royal Opera</t>
  </si>
  <si>
    <t>Lund</t>
  </si>
  <si>
    <t>Royal Road</t>
  </si>
  <si>
    <t>Shala</t>
  </si>
  <si>
    <t>Royal Victor</t>
  </si>
  <si>
    <t>Yoshiko</t>
  </si>
  <si>
    <t>Royalty Mews</t>
  </si>
  <si>
    <t>Misha</t>
  </si>
  <si>
    <t>Royle Crescent</t>
  </si>
  <si>
    <t>Rowena</t>
  </si>
  <si>
    <t>Royston Street</t>
  </si>
  <si>
    <t>Etchingham</t>
  </si>
  <si>
    <t>Ruckholt Close</t>
  </si>
  <si>
    <t>Phillip</t>
  </si>
  <si>
    <t>Ruckholt Road</t>
  </si>
  <si>
    <t>Rugby Chambers</t>
  </si>
  <si>
    <t>Rumsey Mews</t>
  </si>
  <si>
    <t>Flanagan</t>
  </si>
  <si>
    <t>Rupert Road</t>
  </si>
  <si>
    <t>Cassie</t>
  </si>
  <si>
    <t>Rush Hill</t>
  </si>
  <si>
    <t>Rusham Road</t>
  </si>
  <si>
    <t>Rushdene</t>
  </si>
  <si>
    <t>Rushey Green</t>
  </si>
  <si>
    <t>Rushmead</t>
  </si>
  <si>
    <t>Robyn</t>
  </si>
  <si>
    <t>Rushy Green</t>
  </si>
  <si>
    <t>Mayra</t>
  </si>
  <si>
    <t>Ruskin Road</t>
  </si>
  <si>
    <t>Ruskin Street</t>
  </si>
  <si>
    <t>Nona</t>
  </si>
  <si>
    <t>Russel Court</t>
  </si>
  <si>
    <t>Russel Street</t>
  </si>
  <si>
    <t>Russell Avenue</t>
  </si>
  <si>
    <t>Russell Garderns</t>
  </si>
  <si>
    <t>Emilio</t>
  </si>
  <si>
    <t>Russell Lane</t>
  </si>
  <si>
    <t>Russia Court</t>
  </si>
  <si>
    <t>Russia Row</t>
  </si>
  <si>
    <t>Sunderland</t>
  </si>
  <si>
    <t>Laine</t>
  </si>
  <si>
    <t>Rustic Walk</t>
  </si>
  <si>
    <t>Ruston Street</t>
  </si>
  <si>
    <t>Eloise</t>
  </si>
  <si>
    <t>Mcgowan</t>
  </si>
  <si>
    <t>Rutland Road</t>
  </si>
  <si>
    <t>Rutland Villas</t>
  </si>
  <si>
    <t>Albertina</t>
  </si>
  <si>
    <t>Rutland Walk</t>
  </si>
  <si>
    <t>Anisa</t>
  </si>
  <si>
    <t>Rutland Wharf</t>
  </si>
  <si>
    <t>Roma</t>
  </si>
  <si>
    <t>Rutley Gardens</t>
  </si>
  <si>
    <t>Bernardo</t>
  </si>
  <si>
    <t>Rydal Lodge</t>
  </si>
  <si>
    <t>Gallo</t>
  </si>
  <si>
    <t>Ryde Terrace</t>
  </si>
  <si>
    <t>Ryder Street</t>
  </si>
  <si>
    <t>Ryders Terrace</t>
  </si>
  <si>
    <t>Rydon St</t>
  </si>
  <si>
    <t>Ryfold Road</t>
  </si>
  <si>
    <t>Mauro</t>
  </si>
  <si>
    <t>Rylett Crescent</t>
  </si>
  <si>
    <t>Lilla</t>
  </si>
  <si>
    <t>Rylett Road</t>
  </si>
  <si>
    <t>Rymer Street</t>
  </si>
  <si>
    <t>Alona</t>
  </si>
  <si>
    <t>Saddlers Mews</t>
  </si>
  <si>
    <t>Salem Road</t>
  </si>
  <si>
    <t>Salisbury Crescent</t>
  </si>
  <si>
    <t>Julius</t>
  </si>
  <si>
    <t>Salisbury Promenade</t>
  </si>
  <si>
    <t>Salisbury Road</t>
  </si>
  <si>
    <t>Salisbury Terrace</t>
  </si>
  <si>
    <t>Cathy</t>
  </si>
  <si>
    <t>Salmon Street</t>
  </si>
  <si>
    <t>Judi</t>
  </si>
  <si>
    <t>Saltwood Grove</t>
  </si>
  <si>
    <t>Salusbury Road</t>
  </si>
  <si>
    <t>Salutation Alley</t>
  </si>
  <si>
    <t>Samantha Close</t>
  </si>
  <si>
    <t>Samuel Johnson</t>
  </si>
  <si>
    <t>Allena</t>
  </si>
  <si>
    <t>Sanctuary Buildings</t>
  </si>
  <si>
    <t>Nairn</t>
  </si>
  <si>
    <t>Pauline</t>
  </si>
  <si>
    <t>Sandbrook Road</t>
  </si>
  <si>
    <t>Dorset</t>
  </si>
  <si>
    <t>Bloom</t>
  </si>
  <si>
    <t>Sandell Street</t>
  </si>
  <si>
    <t>Sanders Terrace</t>
  </si>
  <si>
    <t>Leopoldo</t>
  </si>
  <si>
    <t>Sandfield Terrace</t>
  </si>
  <si>
    <t>Deadra</t>
  </si>
  <si>
    <t>Sandgate Street</t>
  </si>
  <si>
    <t>Sandhurst Parade</t>
  </si>
  <si>
    <t>Merissa</t>
  </si>
  <si>
    <t>Sandhurst Road</t>
  </si>
  <si>
    <t>Elise</t>
  </si>
  <si>
    <t>Little</t>
  </si>
  <si>
    <t>Sandringham Avenue</t>
  </si>
  <si>
    <t>Sandstone Road</t>
  </si>
  <si>
    <t>Parthenia</t>
  </si>
  <si>
    <t>King'S Lynn</t>
  </si>
  <si>
    <t>Sandycroft</t>
  </si>
  <si>
    <t>Clotilde</t>
  </si>
  <si>
    <t>Sangora Road</t>
  </si>
  <si>
    <t>Sansom Street</t>
  </si>
  <si>
    <t>Jill</t>
  </si>
  <si>
    <t>Santos Road</t>
  </si>
  <si>
    <t>Delphine</t>
  </si>
  <si>
    <t>Sarah Street</t>
  </si>
  <si>
    <t>Sarah Terrace</t>
  </si>
  <si>
    <t>Sarah's Place</t>
  </si>
  <si>
    <t>Mathilde</t>
  </si>
  <si>
    <t>Sardinia Street</t>
  </si>
  <si>
    <t>Sark Walk</t>
  </si>
  <si>
    <t>Necole</t>
  </si>
  <si>
    <t>Sarnell's Court</t>
  </si>
  <si>
    <t>Saunders Ness</t>
  </si>
  <si>
    <t>Emilia</t>
  </si>
  <si>
    <t>Rudd</t>
  </si>
  <si>
    <t>Saunders Place</t>
  </si>
  <si>
    <t>Rivera</t>
  </si>
  <si>
    <t>Saville Place</t>
  </si>
  <si>
    <t>Fredricka</t>
  </si>
  <si>
    <t>Holcomb</t>
  </si>
  <si>
    <t>Savoy Street</t>
  </si>
  <si>
    <t>Sawley Road</t>
  </si>
  <si>
    <t>Saxfield Street</t>
  </si>
  <si>
    <t>Junie</t>
  </si>
  <si>
    <t>Sayer Street</t>
  </si>
  <si>
    <t>Sindy</t>
  </si>
  <si>
    <t>Sayes Street</t>
  </si>
  <si>
    <t>Marti</t>
  </si>
  <si>
    <t>Scala Street</t>
  </si>
  <si>
    <t>Josie</t>
  </si>
  <si>
    <t>Scarborough Street</t>
  </si>
  <si>
    <t>Zelda</t>
  </si>
  <si>
    <t>Scawen Road</t>
  </si>
  <si>
    <t>Scerapis</t>
  </si>
  <si>
    <t>Guevara</t>
  </si>
  <si>
    <t>School: William</t>
  </si>
  <si>
    <t>Quiana</t>
  </si>
  <si>
    <t>Scotch Court</t>
  </si>
  <si>
    <t>Scotland Green</t>
  </si>
  <si>
    <t>Scottwell Drive</t>
  </si>
  <si>
    <t>Scrubs Lane</t>
  </si>
  <si>
    <t>Sea Witch</t>
  </si>
  <si>
    <t>Searle Place</t>
  </si>
  <si>
    <t>Schwartz</t>
  </si>
  <si>
    <t>Searls Terrace</t>
  </si>
  <si>
    <t>Sebert Road</t>
  </si>
  <si>
    <t>Seeley Drive</t>
  </si>
  <si>
    <t>Seeley Drv</t>
  </si>
  <si>
    <t>Spennymoor</t>
  </si>
  <si>
    <t>Sefton Street</t>
  </si>
  <si>
    <t>Selbie Avenue</t>
  </si>
  <si>
    <t>Selborne Gardens</t>
  </si>
  <si>
    <t>Bonilla</t>
  </si>
  <si>
    <t>Selborne Walk</t>
  </si>
  <si>
    <t>Hewitt</t>
  </si>
  <si>
    <t>Selby Close</t>
  </si>
  <si>
    <t>Donita</t>
  </si>
  <si>
    <t>Selby Mews</t>
  </si>
  <si>
    <t>Shaunta</t>
  </si>
  <si>
    <t>Seldons Street</t>
  </si>
  <si>
    <t>Selhurst Close</t>
  </si>
  <si>
    <t>Selina Place</t>
  </si>
  <si>
    <t>Selkirk Road</t>
  </si>
  <si>
    <t>Sennen Walk</t>
  </si>
  <si>
    <t>Serbin Close</t>
  </si>
  <si>
    <t>Milagro</t>
  </si>
  <si>
    <t>Setchell Road</t>
  </si>
  <si>
    <t>Sewardstone Road</t>
  </si>
  <si>
    <t>Seyer Road</t>
  </si>
  <si>
    <t>Lorita</t>
  </si>
  <si>
    <t>Shacklewell Green</t>
  </si>
  <si>
    <t>Scot</t>
  </si>
  <si>
    <t>Patel</t>
  </si>
  <si>
    <t>Shacklewell Lane</t>
  </si>
  <si>
    <t>Shad Thames</t>
  </si>
  <si>
    <t>Hai</t>
  </si>
  <si>
    <t>Shadwell Gardens</t>
  </si>
  <si>
    <t>Neomi</t>
  </si>
  <si>
    <t>Shakespeare road</t>
  </si>
  <si>
    <t>Shakespeare Road</t>
  </si>
  <si>
    <t>Roslyn</t>
  </si>
  <si>
    <t>Shalfleet Drive</t>
  </si>
  <si>
    <t>Shand Street</t>
  </si>
  <si>
    <t>Shannon Close</t>
  </si>
  <si>
    <t>Shannon Place</t>
  </si>
  <si>
    <t>Sharon Road</t>
  </si>
  <si>
    <t>Sharsted Street</t>
  </si>
  <si>
    <t>Latricia</t>
  </si>
  <si>
    <t>Sharsted Villas</t>
  </si>
  <si>
    <t>Sheen Common</t>
  </si>
  <si>
    <t>Sheen Grove</t>
  </si>
  <si>
    <t>Woodstock</t>
  </si>
  <si>
    <t>Sheldon Road</t>
  </si>
  <si>
    <t>Sheldrake Place</t>
  </si>
  <si>
    <t>Shenlay Road</t>
  </si>
  <si>
    <t>Sunni</t>
  </si>
  <si>
    <t>Tristan</t>
  </si>
  <si>
    <t>Shenley Road</t>
  </si>
  <si>
    <t>Shepherdess Place</t>
  </si>
  <si>
    <t>Shepherd'S Leas</t>
  </si>
  <si>
    <t>Cohen</t>
  </si>
  <si>
    <t>Shepperton Place</t>
  </si>
  <si>
    <t>Sherrard Road</t>
  </si>
  <si>
    <t>Sherriff Road</t>
  </si>
  <si>
    <t>Vinson</t>
  </si>
  <si>
    <t>Sherry Square</t>
  </si>
  <si>
    <t>Shetland Road</t>
  </si>
  <si>
    <t>Caron</t>
  </si>
  <si>
    <t>Shillingford Street</t>
  </si>
  <si>
    <t>Shantel</t>
  </si>
  <si>
    <t>Ship Court</t>
  </si>
  <si>
    <t>Shirehall Lane</t>
  </si>
  <si>
    <t>Shirland Mews</t>
  </si>
  <si>
    <t>Shirland Villas</t>
  </si>
  <si>
    <t>Shirley Gardens</t>
  </si>
  <si>
    <t>Stocksfield</t>
  </si>
  <si>
    <t>Shirley Villas</t>
  </si>
  <si>
    <t>Shirlock Road</t>
  </si>
  <si>
    <t>Shore Road</t>
  </si>
  <si>
    <t>Elene</t>
  </si>
  <si>
    <t>Shorrolds Road</t>
  </si>
  <si>
    <t>Shorter's Court</t>
  </si>
  <si>
    <t>Patty</t>
  </si>
  <si>
    <t>Shrapnel Road</t>
  </si>
  <si>
    <t>Shrewsbury Villas</t>
  </si>
  <si>
    <t>Gillespie</t>
  </si>
  <si>
    <t>Shroton Street</t>
  </si>
  <si>
    <t>Shrubbery Close</t>
  </si>
  <si>
    <t>Shrublands Close</t>
  </si>
  <si>
    <t>Sibella Road</t>
  </si>
  <si>
    <t>Sidcup ROAD</t>
  </si>
  <si>
    <t>Sidney Grove</t>
  </si>
  <si>
    <t>Sidney Miller</t>
  </si>
  <si>
    <t>Silk Street</t>
  </si>
  <si>
    <t>Gertha</t>
  </si>
  <si>
    <t>Dukes</t>
  </si>
  <si>
    <t>Silver Birch</t>
  </si>
  <si>
    <t>Kaycee</t>
  </si>
  <si>
    <t>Simpson Place</t>
  </si>
  <si>
    <t>Simpson Street</t>
  </si>
  <si>
    <t>Gabriela</t>
  </si>
  <si>
    <t>Sims Walk</t>
  </si>
  <si>
    <t>Ellyn</t>
  </si>
  <si>
    <t>Single Place</t>
  </si>
  <si>
    <t>Singleton Street</t>
  </si>
  <si>
    <t>Cecile</t>
  </si>
  <si>
    <t>Sinnott Road</t>
  </si>
  <si>
    <t>Sir Alexander</t>
  </si>
  <si>
    <t>Theda</t>
  </si>
  <si>
    <t>Sispara Gardens</t>
  </si>
  <si>
    <t>Hiedi</t>
  </si>
  <si>
    <t>Six Acres</t>
  </si>
  <si>
    <t>Sandra</t>
  </si>
  <si>
    <t>Skeena Hill</t>
  </si>
  <si>
    <t>Skelton Court</t>
  </si>
  <si>
    <t>Camellia</t>
  </si>
  <si>
    <t>Sketchley Gardens</t>
  </si>
  <si>
    <t>Melina</t>
  </si>
  <si>
    <t>Skiffington Close</t>
  </si>
  <si>
    <t>Roselyn</t>
  </si>
  <si>
    <t>Godfrey</t>
  </si>
  <si>
    <t>Petworth</t>
  </si>
  <si>
    <t>Camp</t>
  </si>
  <si>
    <t>Skipsey Avenue</t>
  </si>
  <si>
    <t>Slade Gardens</t>
  </si>
  <si>
    <t>Cranleigh</t>
  </si>
  <si>
    <t>Sladedale ROAD</t>
  </si>
  <si>
    <t>Slades Passage</t>
  </si>
  <si>
    <t>Slaughterhouse Lane</t>
  </si>
  <si>
    <t>Slough Court</t>
  </si>
  <si>
    <t>Slough Lane</t>
  </si>
  <si>
    <t>Smart Street</t>
  </si>
  <si>
    <t>Laci</t>
  </si>
  <si>
    <t>Smeaton Street</t>
  </si>
  <si>
    <t>Smith Close</t>
  </si>
  <si>
    <t>Smithfield Market</t>
  </si>
  <si>
    <t>Hershel</t>
  </si>
  <si>
    <t>Smithies Road</t>
  </si>
  <si>
    <t>Larson</t>
  </si>
  <si>
    <t>Smith's Square</t>
  </si>
  <si>
    <t>Snead Street</t>
  </si>
  <si>
    <t>Snells Park</t>
  </si>
  <si>
    <t>Snowdon Place</t>
  </si>
  <si>
    <t>Dung</t>
  </si>
  <si>
    <t>Snowdown Close</t>
  </si>
  <si>
    <t>Deetta</t>
  </si>
  <si>
    <t>Snowsfields</t>
  </si>
  <si>
    <t>Socrates Place</t>
  </si>
  <si>
    <t>Solent Road</t>
  </si>
  <si>
    <t>Soley Terrace</t>
  </si>
  <si>
    <t>Solomon Avenue</t>
  </si>
  <si>
    <t>Coulter</t>
  </si>
  <si>
    <t>Solomons Buildings</t>
  </si>
  <si>
    <t>Somerford Street</t>
  </si>
  <si>
    <t>Rayna</t>
  </si>
  <si>
    <t>Somers Villas</t>
  </si>
  <si>
    <t>Somerset Cottages</t>
  </si>
  <si>
    <t>Somerset Estate</t>
  </si>
  <si>
    <t>Somerset Road</t>
  </si>
  <si>
    <t>Lin</t>
  </si>
  <si>
    <t>Somerset Street</t>
  </si>
  <si>
    <t>Nohemi</t>
  </si>
  <si>
    <t>Somerville Road</t>
  </si>
  <si>
    <t>Sounding Alley</t>
  </si>
  <si>
    <t>South Africa</t>
  </si>
  <si>
    <t>Kaplan</t>
  </si>
  <si>
    <t>South Close</t>
  </si>
  <si>
    <t>Izetta</t>
  </si>
  <si>
    <t>South Crescent</t>
  </si>
  <si>
    <t>South Elder</t>
  </si>
  <si>
    <t>South Hill</t>
  </si>
  <si>
    <t>Moises</t>
  </si>
  <si>
    <t>South Place</t>
  </si>
  <si>
    <t>South Road</t>
  </si>
  <si>
    <t>Treasa</t>
  </si>
  <si>
    <t>South Tenter</t>
  </si>
  <si>
    <t>South Terrace</t>
  </si>
  <si>
    <t>Shaquana</t>
  </si>
  <si>
    <t>Southampton Mews</t>
  </si>
  <si>
    <t>Southampton Place</t>
  </si>
  <si>
    <t>Southborough Terrace</t>
  </si>
  <si>
    <t>Donnetta</t>
  </si>
  <si>
    <t>Southbrook Road</t>
  </si>
  <si>
    <t>Southdown Drive</t>
  </si>
  <si>
    <t>Southern Road</t>
  </si>
  <si>
    <t>Southern Row</t>
  </si>
  <si>
    <t>Southmoor Way</t>
  </si>
  <si>
    <t>Southover</t>
  </si>
  <si>
    <t>Armando</t>
  </si>
  <si>
    <t>Southridge Place</t>
  </si>
  <si>
    <t>Koch</t>
  </si>
  <si>
    <t>Southwick Yard</t>
  </si>
  <si>
    <t>Inger</t>
  </si>
  <si>
    <t>Southwold Road</t>
  </si>
  <si>
    <t>Spa Terrace</t>
  </si>
  <si>
    <t>Galina</t>
  </si>
  <si>
    <t>Spalding Road</t>
  </si>
  <si>
    <t>Spaniards Close</t>
  </si>
  <si>
    <t>Spanish Close</t>
  </si>
  <si>
    <t>Sparrows Row</t>
  </si>
  <si>
    <t>Sparta Street</t>
  </si>
  <si>
    <t>Spence Close</t>
  </si>
  <si>
    <t>Spezia Road</t>
  </si>
  <si>
    <t>Spindrift Avenue</t>
  </si>
  <si>
    <t>Spirit Quay</t>
  </si>
  <si>
    <t>Anja</t>
  </si>
  <si>
    <t>Splendour Walk</t>
  </si>
  <si>
    <t>Spondon Villas</t>
  </si>
  <si>
    <t>Spring Row</t>
  </si>
  <si>
    <t>Lavona</t>
  </si>
  <si>
    <t>Spring Street</t>
  </si>
  <si>
    <t>Springfield Road</t>
  </si>
  <si>
    <t>Marvella</t>
  </si>
  <si>
    <t>Springfield Walk</t>
  </si>
  <si>
    <t>Kacy</t>
  </si>
  <si>
    <t>Quintana</t>
  </si>
  <si>
    <t>Spur Road</t>
  </si>
  <si>
    <t>Raina</t>
  </si>
  <si>
    <t>Squirrels Close</t>
  </si>
  <si>
    <t>St Albans</t>
  </si>
  <si>
    <t>Annice</t>
  </si>
  <si>
    <t>St Albans's</t>
  </si>
  <si>
    <t>St Alphege</t>
  </si>
  <si>
    <t>St Antonys</t>
  </si>
  <si>
    <t>St Austell</t>
  </si>
  <si>
    <t>St Benet</t>
  </si>
  <si>
    <t>St Ermins</t>
  </si>
  <si>
    <t>Totnes</t>
  </si>
  <si>
    <t>Shona</t>
  </si>
  <si>
    <t>St Ewen's</t>
  </si>
  <si>
    <t>St Fillan's</t>
  </si>
  <si>
    <t>St Gabriels</t>
  </si>
  <si>
    <t>Zachary</t>
  </si>
  <si>
    <t>St Goar</t>
  </si>
  <si>
    <t>Carlisle</t>
  </si>
  <si>
    <t>St James'</t>
  </si>
  <si>
    <t>Ignacio</t>
  </si>
  <si>
    <t>St John</t>
  </si>
  <si>
    <t>St Louis</t>
  </si>
  <si>
    <t>St Loys</t>
  </si>
  <si>
    <t>St Marks</t>
  </si>
  <si>
    <t>Macy</t>
  </si>
  <si>
    <t>St Martin</t>
  </si>
  <si>
    <t>St Nicholas</t>
  </si>
  <si>
    <t>St Olives</t>
  </si>
  <si>
    <t>Tameka</t>
  </si>
  <si>
    <t>St Oswalds</t>
  </si>
  <si>
    <t>Monet</t>
  </si>
  <si>
    <t>St Paul's</t>
  </si>
  <si>
    <t>St Silas</t>
  </si>
  <si>
    <t>St Thomas'S</t>
  </si>
  <si>
    <t>Heidy</t>
  </si>
  <si>
    <t>Stables</t>
  </si>
  <si>
    <t>Mablethorpe</t>
  </si>
  <si>
    <t>Staces Terrace</t>
  </si>
  <si>
    <t>Stafford Street</t>
  </si>
  <si>
    <t>Bishops Castle</t>
  </si>
  <si>
    <t>Stamford Grove</t>
  </si>
  <si>
    <t>Tamera</t>
  </si>
  <si>
    <t>Stamp Place</t>
  </si>
  <si>
    <t>Devorah</t>
  </si>
  <si>
    <t>Stanard Close</t>
  </si>
  <si>
    <t>Black</t>
  </si>
  <si>
    <t>Stanbridge Road</t>
  </si>
  <si>
    <t>Stanhope Row</t>
  </si>
  <si>
    <t>Stanhope Villas</t>
  </si>
  <si>
    <t>Dessie</t>
  </si>
  <si>
    <t>Cormier</t>
  </si>
  <si>
    <t>Stanlake Villas</t>
  </si>
  <si>
    <t>Stannard Road</t>
  </si>
  <si>
    <t>Cori</t>
  </si>
  <si>
    <t>Stanstead Grove</t>
  </si>
  <si>
    <t>Staple Court</t>
  </si>
  <si>
    <t>Camilla</t>
  </si>
  <si>
    <t>Staple Inn</t>
  </si>
  <si>
    <t>Geoffrey</t>
  </si>
  <si>
    <t>Staple Street</t>
  </si>
  <si>
    <t>Staplehurst Rd</t>
  </si>
  <si>
    <t>Staples Corner</t>
  </si>
  <si>
    <t>Reatha</t>
  </si>
  <si>
    <t>Star Alley</t>
  </si>
  <si>
    <t>Star of</t>
  </si>
  <si>
    <t>Barrow-In-Furness</t>
  </si>
  <si>
    <t>Joeann</t>
  </si>
  <si>
    <t>Star Yard</t>
  </si>
  <si>
    <t>Genie</t>
  </si>
  <si>
    <t>Starfield Road</t>
  </si>
  <si>
    <t>Basilia</t>
  </si>
  <si>
    <t>States(?) Court</t>
  </si>
  <si>
    <t>Station Chambers</t>
  </si>
  <si>
    <t>Station Estate</t>
  </si>
  <si>
    <t>Stover</t>
  </si>
  <si>
    <t>Station Garage</t>
  </si>
  <si>
    <t>Leila</t>
  </si>
  <si>
    <t>Station Parade</t>
  </si>
  <si>
    <t>Jacqui</t>
  </si>
  <si>
    <t>Station Place</t>
  </si>
  <si>
    <t>Robertson</t>
  </si>
  <si>
    <t>Station Rise</t>
  </si>
  <si>
    <t>Hoover</t>
  </si>
  <si>
    <t>Station Street</t>
  </si>
  <si>
    <t>Leatha</t>
  </si>
  <si>
    <t>Station Way</t>
  </si>
  <si>
    <t>Malia</t>
  </si>
  <si>
    <t>Jacinta</t>
  </si>
  <si>
    <t>Steeds Road</t>
  </si>
  <si>
    <t>Eboni</t>
  </si>
  <si>
    <t>Fulton</t>
  </si>
  <si>
    <t>Steeles Road</t>
  </si>
  <si>
    <t>Steer Cottages</t>
  </si>
  <si>
    <t>Price</t>
  </si>
  <si>
    <t>Stephen Court</t>
  </si>
  <si>
    <t>Koehler</t>
  </si>
  <si>
    <t>Sterndale Place</t>
  </si>
  <si>
    <t>Sternhill Lane</t>
  </si>
  <si>
    <t>Stevedore Street</t>
  </si>
  <si>
    <t>Stevenson Crescent</t>
  </si>
  <si>
    <t>Steventon Road</t>
  </si>
  <si>
    <t>Steward Road</t>
  </si>
  <si>
    <t>Hager</t>
  </si>
  <si>
    <t>Stewards Place</t>
  </si>
  <si>
    <t>Stewart Green</t>
  </si>
  <si>
    <t>Stewarts Buildings</t>
  </si>
  <si>
    <t>Alethea</t>
  </si>
  <si>
    <t>Stewartsby Close</t>
  </si>
  <si>
    <t>Murillo</t>
  </si>
  <si>
    <t>Stockfield Road</t>
  </si>
  <si>
    <t>Stockwell Lane</t>
  </si>
  <si>
    <t>Wellington</t>
  </si>
  <si>
    <t>Stokes Road</t>
  </si>
  <si>
    <t>Stone Hall</t>
  </si>
  <si>
    <t>Tonja</t>
  </si>
  <si>
    <t>Stonechat Square</t>
  </si>
  <si>
    <t>Burl</t>
  </si>
  <si>
    <t>Stonells Road</t>
  </si>
  <si>
    <t>Dalila</t>
  </si>
  <si>
    <t>Stork Road</t>
  </si>
  <si>
    <t>Adeline</t>
  </si>
  <si>
    <t>Stoughton Close</t>
  </si>
  <si>
    <t>Karissa</t>
  </si>
  <si>
    <t>Stowe Road</t>
  </si>
  <si>
    <t>Sybil</t>
  </si>
  <si>
    <t>Stradbroke Road</t>
  </si>
  <si>
    <t>Ammie</t>
  </si>
  <si>
    <t>Stradella Road</t>
  </si>
  <si>
    <t>Straightsmouth</t>
  </si>
  <si>
    <t>Marcy</t>
  </si>
  <si>
    <t>Strand On</t>
  </si>
  <si>
    <t>Strand West</t>
  </si>
  <si>
    <t>Lorriane</t>
  </si>
  <si>
    <t>Strangways Terrace</t>
  </si>
  <si>
    <t>Rolando</t>
  </si>
  <si>
    <t>Stratford Road</t>
  </si>
  <si>
    <t>Charlena</t>
  </si>
  <si>
    <t>Strathearn Cottages</t>
  </si>
  <si>
    <t>Stratheden House</t>
  </si>
  <si>
    <t>Stratheden Villas</t>
  </si>
  <si>
    <t>Mitsuko</t>
  </si>
  <si>
    <t>Strathmore Terrace</t>
  </si>
  <si>
    <t>Strathnairn Street</t>
  </si>
  <si>
    <t>Tena</t>
  </si>
  <si>
    <t>Stratton Street</t>
  </si>
  <si>
    <t>Streatfield Ave</t>
  </si>
  <si>
    <t>Phoebe</t>
  </si>
  <si>
    <t>Streatham Park</t>
  </si>
  <si>
    <t>Streatham Place</t>
  </si>
  <si>
    <t>Lore</t>
  </si>
  <si>
    <t>Streetfield Mews</t>
  </si>
  <si>
    <t>Strode Close</t>
  </si>
  <si>
    <t>Zimmerman</t>
  </si>
  <si>
    <t>Strode Road</t>
  </si>
  <si>
    <t>Tywyn</t>
  </si>
  <si>
    <t>Un</t>
  </si>
  <si>
    <t>Strone Road</t>
  </si>
  <si>
    <t>Stroud Road</t>
  </si>
  <si>
    <t>Antionette</t>
  </si>
  <si>
    <t>Stuart Avenue</t>
  </si>
  <si>
    <t>Melba</t>
  </si>
  <si>
    <t>Stucley Place</t>
  </si>
  <si>
    <t>Studio Place</t>
  </si>
  <si>
    <t>Studley Avenue</t>
  </si>
  <si>
    <t>Sturdy Road</t>
  </si>
  <si>
    <t>Sturge Street</t>
  </si>
  <si>
    <t>Sturry Street</t>
  </si>
  <si>
    <t>Sudbourne Road</t>
  </si>
  <si>
    <t>Thresa</t>
  </si>
  <si>
    <t>Suez Terrace</t>
  </si>
  <si>
    <t>Ezekiel</t>
  </si>
  <si>
    <t>Suffolk Park</t>
  </si>
  <si>
    <t>Mozell</t>
  </si>
  <si>
    <t>Suffolk Road</t>
  </si>
  <si>
    <t>Sugar Loaf</t>
  </si>
  <si>
    <t>Sultan Road</t>
  </si>
  <si>
    <t>Sumatra Road</t>
  </si>
  <si>
    <t>Summerfield Street</t>
  </si>
  <si>
    <t>Summers Row</t>
  </si>
  <si>
    <t>Aberfeldy</t>
  </si>
  <si>
    <t>Summers Town</t>
  </si>
  <si>
    <t>Rena</t>
  </si>
  <si>
    <t>Summerstown</t>
  </si>
  <si>
    <t>Woodrow</t>
  </si>
  <si>
    <t>Sumner Avenue</t>
  </si>
  <si>
    <t>Sumner Estate</t>
  </si>
  <si>
    <t>Sumner Street</t>
  </si>
  <si>
    <t>Evie</t>
  </si>
  <si>
    <t>Sun Cottages</t>
  </si>
  <si>
    <t>Bonds</t>
  </si>
  <si>
    <t>Sun Lane</t>
  </si>
  <si>
    <t>Jeanmarie</t>
  </si>
  <si>
    <t>Sun Road</t>
  </si>
  <si>
    <t>Sun Tavern</t>
  </si>
  <si>
    <t>Wonda</t>
  </si>
  <si>
    <t>Sun Terrace</t>
  </si>
  <si>
    <t>Sunbury Avenue</t>
  </si>
  <si>
    <t>Pete</t>
  </si>
  <si>
    <t>Sunbury Workshops</t>
  </si>
  <si>
    <t>Sundew AVE</t>
  </si>
  <si>
    <t>Sunfield Cottages</t>
  </si>
  <si>
    <t>Sunny Crescent</t>
  </si>
  <si>
    <t>Sunnycroft</t>
  </si>
  <si>
    <t>Sunnycroft RD</t>
  </si>
  <si>
    <t>Zella</t>
  </si>
  <si>
    <t>Sunnydene Street</t>
  </si>
  <si>
    <t>Sunnyhill Road</t>
  </si>
  <si>
    <t>Sunnyside</t>
  </si>
  <si>
    <t>Pearlene</t>
  </si>
  <si>
    <t>Sunnyside Cottages</t>
  </si>
  <si>
    <t>Sunset Road</t>
  </si>
  <si>
    <t>Surrey Commercial</t>
  </si>
  <si>
    <t>Mariano</t>
  </si>
  <si>
    <t>Surrey Cottage</t>
  </si>
  <si>
    <t>Surrey Mews</t>
  </si>
  <si>
    <t>Sussex Gardens</t>
  </si>
  <si>
    <t>Ragland</t>
  </si>
  <si>
    <t>Sussex Terrace</t>
  </si>
  <si>
    <t>Sutherland Gardens</t>
  </si>
  <si>
    <t>Weybridge</t>
  </si>
  <si>
    <t>Alycia</t>
  </si>
  <si>
    <t>Sutherland Street</t>
  </si>
  <si>
    <t>Sutton C+F931rt</t>
  </si>
  <si>
    <t>Sutton Estate</t>
  </si>
  <si>
    <t>Sutton Row</t>
  </si>
  <si>
    <t>Ballycastle</t>
  </si>
  <si>
    <t>Swady Hill</t>
  </si>
  <si>
    <t>Jennell</t>
  </si>
  <si>
    <t>Swains Road</t>
  </si>
  <si>
    <t>Swallow Close</t>
  </si>
  <si>
    <t>Kenley</t>
  </si>
  <si>
    <t>Swallow Drive</t>
  </si>
  <si>
    <t>Swallow Gardens</t>
  </si>
  <si>
    <t>Swan Alley</t>
  </si>
  <si>
    <t>Swan Lane</t>
  </si>
  <si>
    <t>Mclaughlin</t>
  </si>
  <si>
    <t>Swan Yard</t>
  </si>
  <si>
    <t>Ja</t>
  </si>
  <si>
    <t>Swansland Gardens</t>
  </si>
  <si>
    <t>Regina</t>
  </si>
  <si>
    <t>Scruggs</t>
  </si>
  <si>
    <t>Sweden Gate</t>
  </si>
  <si>
    <t>Zelma</t>
  </si>
  <si>
    <t>Sweedland Court</t>
  </si>
  <si>
    <t>Swiss Villas</t>
  </si>
  <si>
    <t>Sycamore Close</t>
  </si>
  <si>
    <t>Sydney Cottages</t>
  </si>
  <si>
    <t>Sydney Street</t>
  </si>
  <si>
    <t>Symons Street</t>
  </si>
  <si>
    <t>Synagogue</t>
  </si>
  <si>
    <t>Tabernacle Square</t>
  </si>
  <si>
    <t>Mcnair</t>
  </si>
  <si>
    <t>Tachbrook Mews</t>
  </si>
  <si>
    <t>Eura</t>
  </si>
  <si>
    <t>Tailworth Street</t>
  </si>
  <si>
    <t>Talfour Road</t>
  </si>
  <si>
    <t>Tamar Street</t>
  </si>
  <si>
    <t>Tanfield Court</t>
  </si>
  <si>
    <t>Tangle Tree</t>
  </si>
  <si>
    <t>Daphne</t>
  </si>
  <si>
    <t>Tanhurst Walk</t>
  </si>
  <si>
    <t>Harrington</t>
  </si>
  <si>
    <t>Tankerton Houses</t>
  </si>
  <si>
    <t>Yee</t>
  </si>
  <si>
    <t>Tankerville Road</t>
  </si>
  <si>
    <t>Delmer</t>
  </si>
  <si>
    <t>Tant Avenue</t>
  </si>
  <si>
    <t>Tariff Road</t>
  </si>
  <si>
    <t>Tarnwood Park</t>
  </si>
  <si>
    <t>Tarragon Close</t>
  </si>
  <si>
    <t>Ashanti</t>
  </si>
  <si>
    <t>Tarver Road</t>
  </si>
  <si>
    <t>Belinda</t>
  </si>
  <si>
    <t>Tash Street</t>
  </si>
  <si>
    <t>Tatnell Rd</t>
  </si>
  <si>
    <t>Tatnell Road</t>
  </si>
  <si>
    <t>Lorena</t>
  </si>
  <si>
    <t>Tattersall Close</t>
  </si>
  <si>
    <t>Jenni</t>
  </si>
  <si>
    <t>Tattle Court</t>
  </si>
  <si>
    <t>Hamm</t>
  </si>
  <si>
    <t>Taunton Avenue</t>
  </si>
  <si>
    <t>Taunton Place</t>
  </si>
  <si>
    <t>Taverners Way</t>
  </si>
  <si>
    <t>Corsham</t>
  </si>
  <si>
    <t>Taybridge Road</t>
  </si>
  <si>
    <t>Latia</t>
  </si>
  <si>
    <t>Taylor ClS</t>
  </si>
  <si>
    <t>Kelvin</t>
  </si>
  <si>
    <t>Taylors Buildings</t>
  </si>
  <si>
    <t>Taylors Cottages</t>
  </si>
  <si>
    <t>Lashawnda</t>
  </si>
  <si>
    <t>Tayport Close</t>
  </si>
  <si>
    <t>Vivien</t>
  </si>
  <si>
    <t>Teale Street</t>
  </si>
  <si>
    <t>Debbie</t>
  </si>
  <si>
    <t>Tehidy Villas</t>
  </si>
  <si>
    <t>Racquel</t>
  </si>
  <si>
    <t>Teignmouth Close</t>
  </si>
  <si>
    <t>Linsey</t>
  </si>
  <si>
    <t>Telfer Close</t>
  </si>
  <si>
    <t>Jung</t>
  </si>
  <si>
    <t>Templar Street</t>
  </si>
  <si>
    <t>Hardy</t>
  </si>
  <si>
    <t>Temple Buildings</t>
  </si>
  <si>
    <t>Shonda</t>
  </si>
  <si>
    <t>Temple Place</t>
  </si>
  <si>
    <t>Verwood</t>
  </si>
  <si>
    <t>Temple Villas</t>
  </si>
  <si>
    <t>Lisandra</t>
  </si>
  <si>
    <t>Templeman Road</t>
  </si>
  <si>
    <t>Mckinney</t>
  </si>
  <si>
    <t>Tenby Close</t>
  </si>
  <si>
    <t>Tenby Road</t>
  </si>
  <si>
    <t>Tench Street</t>
  </si>
  <si>
    <t>Tenison Court</t>
  </si>
  <si>
    <t>Sabrina</t>
  </si>
  <si>
    <t>Tenter Ground</t>
  </si>
  <si>
    <t>Tenterden Gardens</t>
  </si>
  <si>
    <t>Teresa Walk</t>
  </si>
  <si>
    <t>Terrace Houses</t>
  </si>
  <si>
    <t>Moser</t>
  </si>
  <si>
    <t>Terrace Villas</t>
  </si>
  <si>
    <t>Terrapin Road</t>
  </si>
  <si>
    <t>Tewkesbury Road</t>
  </si>
  <si>
    <t>Tewkesbury Terrace</t>
  </si>
  <si>
    <t>Laura</t>
  </si>
  <si>
    <t>Thackeray Avenue</t>
  </si>
  <si>
    <t>Tomoko</t>
  </si>
  <si>
    <t>Thackeray Close</t>
  </si>
  <si>
    <t>Thames Street</t>
  </si>
  <si>
    <t>Cummins</t>
  </si>
  <si>
    <t>Thameside Industrial</t>
  </si>
  <si>
    <t>Thane Villas</t>
  </si>
  <si>
    <t>Washburn</t>
  </si>
  <si>
    <t>Thanet Cottages</t>
  </si>
  <si>
    <t>Minta</t>
  </si>
  <si>
    <t>Thanet Street</t>
  </si>
  <si>
    <t>Margart</t>
  </si>
  <si>
    <t>Summers</t>
  </si>
  <si>
    <t>Thatchouse Court</t>
  </si>
  <si>
    <t>Thaxted Road</t>
  </si>
  <si>
    <t>Thayer Street</t>
  </si>
  <si>
    <t>Machynlleth</t>
  </si>
  <si>
    <t>The Alders</t>
  </si>
  <si>
    <t>The Brookdales</t>
  </si>
  <si>
    <t>The Byeway</t>
  </si>
  <si>
    <t>The Castle</t>
  </si>
  <si>
    <t>Glayds</t>
  </si>
  <si>
    <t>The Causeway</t>
  </si>
  <si>
    <t>Heller</t>
  </si>
  <si>
    <t>The City</t>
  </si>
  <si>
    <t>The Concourse</t>
  </si>
  <si>
    <t>Vargas</t>
  </si>
  <si>
    <t>The Curiosities</t>
  </si>
  <si>
    <t>The Dell</t>
  </si>
  <si>
    <t>The Galleries</t>
  </si>
  <si>
    <t>Nereida</t>
  </si>
  <si>
    <t>The Grangeway</t>
  </si>
  <si>
    <t>The Hale</t>
  </si>
  <si>
    <t>Glossop</t>
  </si>
  <si>
    <t>Freddie</t>
  </si>
  <si>
    <t>The Hawthorns</t>
  </si>
  <si>
    <t>The Homesteads</t>
  </si>
  <si>
    <t>The Keep</t>
  </si>
  <si>
    <t>Dulas</t>
  </si>
  <si>
    <t>The Larches</t>
  </si>
  <si>
    <t>The Laurels</t>
  </si>
  <si>
    <t>Reese</t>
  </si>
  <si>
    <t>The Lincolns</t>
  </si>
  <si>
    <t>The London</t>
  </si>
  <si>
    <t>The Moorings</t>
  </si>
  <si>
    <t>Chae</t>
  </si>
  <si>
    <t>Elizabeth</t>
  </si>
  <si>
    <t>The Opening</t>
  </si>
  <si>
    <t>The Oval</t>
  </si>
  <si>
    <t>Georgetta</t>
  </si>
  <si>
    <t>The Pavement</t>
  </si>
  <si>
    <t>The Platt</t>
  </si>
  <si>
    <t>The Royal</t>
  </si>
  <si>
    <t>The Sanctuary</t>
  </si>
  <si>
    <t>The Sandlings</t>
  </si>
  <si>
    <t>The View</t>
  </si>
  <si>
    <t>The Vineries</t>
  </si>
  <si>
    <t>Sherie</t>
  </si>
  <si>
    <t>Hagan</t>
  </si>
  <si>
    <t>The Wells</t>
  </si>
  <si>
    <t>Hernandez</t>
  </si>
  <si>
    <t>Theobald Road</t>
  </si>
  <si>
    <t>Grisel</t>
  </si>
  <si>
    <t>Theobalds Cottages</t>
  </si>
  <si>
    <t>Mose</t>
  </si>
  <si>
    <t>Theodore Road</t>
  </si>
  <si>
    <t>Nestor</t>
  </si>
  <si>
    <t>Theresa Road</t>
  </si>
  <si>
    <t>Wood</t>
  </si>
  <si>
    <t>Thetford Cottages</t>
  </si>
  <si>
    <t>Carlota</t>
  </si>
  <si>
    <t>Thirlmere Road</t>
  </si>
  <si>
    <t>Thirza Place</t>
  </si>
  <si>
    <t>Thistlebrook</t>
  </si>
  <si>
    <t>Caitlyn</t>
  </si>
  <si>
    <t>Thistlewaite Road</t>
  </si>
  <si>
    <t>Cecille</t>
  </si>
  <si>
    <t>Thomas Cottages</t>
  </si>
  <si>
    <t>Thomas's Passage</t>
  </si>
  <si>
    <t>Dani</t>
  </si>
  <si>
    <t>Thornbury</t>
  </si>
  <si>
    <t>Jeanne</t>
  </si>
  <si>
    <t>Benavides</t>
  </si>
  <si>
    <t>Thornbury Close</t>
  </si>
  <si>
    <t>Thorndike Close</t>
  </si>
  <si>
    <t>Thorngate Road</t>
  </si>
  <si>
    <t>Thorngrove Road</t>
  </si>
  <si>
    <t>Thornhill Street</t>
  </si>
  <si>
    <t>Thornley Place</t>
  </si>
  <si>
    <t>Thornwood Close</t>
  </si>
  <si>
    <t>Alease</t>
  </si>
  <si>
    <t>Thoydon Road</t>
  </si>
  <si>
    <t>Elayne</t>
  </si>
  <si>
    <t>Thrale Street</t>
  </si>
  <si>
    <t>Thrawl Street</t>
  </si>
  <si>
    <t>Three Crane</t>
  </si>
  <si>
    <t>Rivka</t>
  </si>
  <si>
    <t>Three Cups</t>
  </si>
  <si>
    <t>Three Tuns</t>
  </si>
  <si>
    <t>Alice</t>
  </si>
  <si>
    <t>Three Turks</t>
  </si>
  <si>
    <t>Chantel</t>
  </si>
  <si>
    <t>Throgmorton Chambers</t>
  </si>
  <si>
    <t>Throwley Close</t>
  </si>
  <si>
    <t>Melida</t>
  </si>
  <si>
    <t>Thurliegh Road</t>
  </si>
  <si>
    <t>Phylis</t>
  </si>
  <si>
    <t>Elanor</t>
  </si>
  <si>
    <t>Thurloe Place</t>
  </si>
  <si>
    <t>Thursa Terrace</t>
  </si>
  <si>
    <t>Thurso Street</t>
  </si>
  <si>
    <t>Thyra Grove</t>
  </si>
  <si>
    <t>Tichborne Street</t>
  </si>
  <si>
    <t>Tidbury Street</t>
  </si>
  <si>
    <t>Tiger Public</t>
  </si>
  <si>
    <t>Tilbury Close</t>
  </si>
  <si>
    <t>Tilia Walk</t>
  </si>
  <si>
    <t>Tilice Road</t>
  </si>
  <si>
    <t>Tillett Close</t>
  </si>
  <si>
    <t>Tilling Road</t>
  </si>
  <si>
    <t>Brooke</t>
  </si>
  <si>
    <t>Tilney Gardens</t>
  </si>
  <si>
    <t>Esposito</t>
  </si>
  <si>
    <t>Tilney Street</t>
  </si>
  <si>
    <t>Tilson Road</t>
  </si>
  <si>
    <t>Tilston Close</t>
  </si>
  <si>
    <t>Timber Pond</t>
  </si>
  <si>
    <t>Time Square</t>
  </si>
  <si>
    <t>Micaela</t>
  </si>
  <si>
    <t>Timothy Road</t>
  </si>
  <si>
    <t>Emilee</t>
  </si>
  <si>
    <t>Tysons Yard</t>
  </si>
  <si>
    <t>Ethelyn</t>
  </si>
  <si>
    <t>Cherry</t>
  </si>
  <si>
    <t>Tysson Cottages</t>
  </si>
  <si>
    <t>Tyville Road</t>
  </si>
  <si>
    <t>Uamvar Street</t>
  </si>
  <si>
    <t>Roxann</t>
  </si>
  <si>
    <t>Udall Street</t>
  </si>
  <si>
    <t>Trena</t>
  </si>
  <si>
    <t>Uffington Road</t>
  </si>
  <si>
    <t>Ulster Place</t>
  </si>
  <si>
    <t>Yazzie</t>
  </si>
  <si>
    <t>Ulverston Road</t>
  </si>
  <si>
    <t>Umbria Street</t>
  </si>
  <si>
    <t>Underhill Passage</t>
  </si>
  <si>
    <t>Josefine</t>
  </si>
  <si>
    <t>Undine Street</t>
  </si>
  <si>
    <t>Unicorn Court</t>
  </si>
  <si>
    <t>Dukinfield</t>
  </si>
  <si>
    <t>Tabetha</t>
  </si>
  <si>
    <t>Union Cottages</t>
  </si>
  <si>
    <t>Union Workhouse</t>
  </si>
  <si>
    <t>Upchurch Close</t>
  </si>
  <si>
    <t>Maricruz</t>
  </si>
  <si>
    <t>Upcott Street</t>
  </si>
  <si>
    <t>Caren</t>
  </si>
  <si>
    <t>Upgrove Manor</t>
  </si>
  <si>
    <t>Moreland</t>
  </si>
  <si>
    <t>Upper Avenue</t>
  </si>
  <si>
    <t>Nenita</t>
  </si>
  <si>
    <t>Upper Berkeley</t>
  </si>
  <si>
    <t>Upper Boston</t>
  </si>
  <si>
    <t>Upper Chenies</t>
  </si>
  <si>
    <t>Lowestoft</t>
  </si>
  <si>
    <t>Ludie</t>
  </si>
  <si>
    <t>Upper Coleshill</t>
  </si>
  <si>
    <t>Guadalupe</t>
  </si>
  <si>
    <t>Block</t>
  </si>
  <si>
    <t>Upper College</t>
  </si>
  <si>
    <t>Upper Corrington</t>
  </si>
  <si>
    <t>Hang</t>
  </si>
  <si>
    <t>Upper Craven</t>
  </si>
  <si>
    <t>Upper Gloucester</t>
  </si>
  <si>
    <t>Upper Grange</t>
  </si>
  <si>
    <t>Upper Hartland</t>
  </si>
  <si>
    <t>Stockbridge</t>
  </si>
  <si>
    <t>Upper Holland</t>
  </si>
  <si>
    <t>Upper Islington</t>
  </si>
  <si>
    <t>Upper Lismore</t>
  </si>
  <si>
    <t>Kenney</t>
  </si>
  <si>
    <t>Upper Market</t>
  </si>
  <si>
    <t>Upper Montagu</t>
  </si>
  <si>
    <t>Upper Montague</t>
  </si>
  <si>
    <t>Upper Mount</t>
  </si>
  <si>
    <t>Upper Ogle</t>
  </si>
  <si>
    <t>Upper Randall</t>
  </si>
  <si>
    <t>Myrtle</t>
  </si>
  <si>
    <t>Upper Rathbone</t>
  </si>
  <si>
    <t>Holsworthy</t>
  </si>
  <si>
    <t>Upper Smith</t>
  </si>
  <si>
    <t>Upper Storer</t>
  </si>
  <si>
    <t>Upper Street</t>
  </si>
  <si>
    <t>Upper Terrace</t>
  </si>
  <si>
    <t>Upper Walthamstow</t>
  </si>
  <si>
    <t>Darius</t>
  </si>
  <si>
    <t>Upper Whistler</t>
  </si>
  <si>
    <t>Phyllis</t>
  </si>
  <si>
    <t>Upper Woodland</t>
  </si>
  <si>
    <t>Tamar</t>
  </si>
  <si>
    <t>Uverdale Road</t>
  </si>
  <si>
    <t>Shalon</t>
  </si>
  <si>
    <t>Champion</t>
  </si>
  <si>
    <t>Vale Lane</t>
  </si>
  <si>
    <t>Nedra</t>
  </si>
  <si>
    <t>Vale Parade</t>
  </si>
  <si>
    <t>Valmar Road</t>
  </si>
  <si>
    <t>Vant Road</t>
  </si>
  <si>
    <t>Velia</t>
  </si>
  <si>
    <t>Varden Close</t>
  </si>
  <si>
    <t>Lise</t>
  </si>
  <si>
    <t>Vardens Road</t>
  </si>
  <si>
    <t>Nunez</t>
  </si>
  <si>
    <t>Varley Parade</t>
  </si>
  <si>
    <t>Varley Road</t>
  </si>
  <si>
    <t>Varna Road</t>
  </si>
  <si>
    <t>Vauban Street</t>
  </si>
  <si>
    <t>Vikki</t>
  </si>
  <si>
    <t>Vaughan Estate</t>
  </si>
  <si>
    <t>Liliana</t>
  </si>
  <si>
    <t>Vaughan Road</t>
  </si>
  <si>
    <t>Venue Street</t>
  </si>
  <si>
    <t>Melodie</t>
  </si>
  <si>
    <t>Vernon Mews</t>
  </si>
  <si>
    <t>Ahmad</t>
  </si>
  <si>
    <t>Verulam Buildings</t>
  </si>
  <si>
    <t>Kellie</t>
  </si>
  <si>
    <t>Verulam Terrace</t>
  </si>
  <si>
    <t>Shantae</t>
  </si>
  <si>
    <t>Vibart Gardens</t>
  </si>
  <si>
    <t>Vicarage</t>
  </si>
  <si>
    <t>Story</t>
  </si>
  <si>
    <t>Vicarage Lane</t>
  </si>
  <si>
    <t>Vicarage Parade</t>
  </si>
  <si>
    <t>Crain</t>
  </si>
  <si>
    <t>Vicarage Street</t>
  </si>
  <si>
    <t>Crista</t>
  </si>
  <si>
    <t>Vicarage Way</t>
  </si>
  <si>
    <t>Dawson</t>
  </si>
  <si>
    <t>Viceroy Close</t>
  </si>
  <si>
    <t>Keira</t>
  </si>
  <si>
    <t>Victoria Gardens</t>
  </si>
  <si>
    <t>Victoria Green</t>
  </si>
  <si>
    <t>Victoria Park</t>
  </si>
  <si>
    <t>Elisa</t>
  </si>
  <si>
    <t>Victoria Rise</t>
  </si>
  <si>
    <t>Victoxla Road</t>
  </si>
  <si>
    <t>Slyvia</t>
  </si>
  <si>
    <t>Vie Villas</t>
  </si>
  <si>
    <t>Vigo Lane</t>
  </si>
  <si>
    <t>Galvan</t>
  </si>
  <si>
    <t>Village Mount</t>
  </si>
  <si>
    <t>Villas</t>
  </si>
  <si>
    <t>Vince Street</t>
  </si>
  <si>
    <t>Tyesha</t>
  </si>
  <si>
    <t>Vincent Mews</t>
  </si>
  <si>
    <t>Idalia</t>
  </si>
  <si>
    <t>Vincent Road</t>
  </si>
  <si>
    <t>Vincent Row</t>
  </si>
  <si>
    <t>Vine Street</t>
  </si>
  <si>
    <t>Blanco</t>
  </si>
  <si>
    <t>Vinegar Street</t>
  </si>
  <si>
    <t>Vineries Bank</t>
  </si>
  <si>
    <t>Vineyard Close</t>
  </si>
  <si>
    <t>Violet Road</t>
  </si>
  <si>
    <t>Violet Villa</t>
  </si>
  <si>
    <t>Vivian Way</t>
  </si>
  <si>
    <t>Vyner Road</t>
  </si>
  <si>
    <t>Waddington Street</t>
  </si>
  <si>
    <t>Waddington Way</t>
  </si>
  <si>
    <t>Killin</t>
  </si>
  <si>
    <t>Wade House</t>
  </si>
  <si>
    <t>Wadham Avenue</t>
  </si>
  <si>
    <t>Rosann</t>
  </si>
  <si>
    <t>Craft</t>
  </si>
  <si>
    <t>Efren</t>
  </si>
  <si>
    <t>Wagners Buildings</t>
  </si>
  <si>
    <t>Wagstaff Buildings</t>
  </si>
  <si>
    <t>Villarreal</t>
  </si>
  <si>
    <t>Wake Street</t>
  </si>
  <si>
    <t>Lucinda</t>
  </si>
  <si>
    <t>Wakefield Place</t>
  </si>
  <si>
    <t>Efrain</t>
  </si>
  <si>
    <t>Wakeham Street</t>
  </si>
  <si>
    <t>Kristi</t>
  </si>
  <si>
    <t>Wakley Street</t>
  </si>
  <si>
    <t>Walberswick Street</t>
  </si>
  <si>
    <t>Walbutton Road</t>
  </si>
  <si>
    <t>Melania</t>
  </si>
  <si>
    <t>Walcombe Avenue</t>
  </si>
  <si>
    <t>Lucila</t>
  </si>
  <si>
    <t>Waldeck Grove</t>
  </si>
  <si>
    <t>Sadie</t>
  </si>
  <si>
    <t>Walden Way</t>
  </si>
  <si>
    <t>Walham Rise</t>
  </si>
  <si>
    <t>Wallaces Yard</t>
  </si>
  <si>
    <t>Wallgrave Terrace</t>
  </si>
  <si>
    <t>Walls Terrace</t>
  </si>
  <si>
    <t>Wallside</t>
  </si>
  <si>
    <t>Camille</t>
  </si>
  <si>
    <t>Walmer Gardens</t>
  </si>
  <si>
    <t>Walmer Place</t>
  </si>
  <si>
    <t>Walnut Court</t>
  </si>
  <si>
    <t>Kami</t>
  </si>
  <si>
    <t>Walnut Gardens</t>
  </si>
  <si>
    <t>Jayme</t>
  </si>
  <si>
    <t>Walnut Tree</t>
  </si>
  <si>
    <t>Shaina</t>
  </si>
  <si>
    <t>Walpole Mews</t>
  </si>
  <si>
    <t>Walters Way</t>
  </si>
  <si>
    <t>Waltham Park</t>
  </si>
  <si>
    <t>Walton Villas</t>
  </si>
  <si>
    <t>Saran</t>
  </si>
  <si>
    <t>Walworth Villas</t>
  </si>
  <si>
    <t>Wandsworth Enterprise</t>
  </si>
  <si>
    <t>Wandsworth Road</t>
  </si>
  <si>
    <t>Warberry Road</t>
  </si>
  <si>
    <t>Warburton Close</t>
  </si>
  <si>
    <t>Kim</t>
  </si>
  <si>
    <t>Ward Hall</t>
  </si>
  <si>
    <t>Maybell</t>
  </si>
  <si>
    <t>Hebert</t>
  </si>
  <si>
    <t>Ward Road</t>
  </si>
  <si>
    <t>Wardalls Gr</t>
  </si>
  <si>
    <t>Wardley Street</t>
  </si>
  <si>
    <t>Wards Cottages</t>
  </si>
  <si>
    <t>Warley Road</t>
  </si>
  <si>
    <t>Warley Street</t>
  </si>
  <si>
    <t>Warner Road</t>
  </si>
  <si>
    <t>Lizbeth</t>
  </si>
  <si>
    <t>Warwick Grove</t>
  </si>
  <si>
    <t>Warwick House</t>
  </si>
  <si>
    <t>Warwick Villas</t>
  </si>
  <si>
    <t>Mcleod</t>
  </si>
  <si>
    <t>Washington Street</t>
  </si>
  <si>
    <t>Gita</t>
  </si>
  <si>
    <t>Water Mews</t>
  </si>
  <si>
    <t>Water Street</t>
  </si>
  <si>
    <t>Von</t>
  </si>
  <si>
    <t>Waterden ROAD</t>
  </si>
  <si>
    <t>female]</t>
  </si>
  <si>
    <t>Watergate Street</t>
  </si>
  <si>
    <t>Waterlow Road</t>
  </si>
  <si>
    <t>Waterlow Terrace</t>
  </si>
  <si>
    <t>Brunilda</t>
  </si>
  <si>
    <t>Watermint Quay</t>
  </si>
  <si>
    <t>Waterside</t>
  </si>
  <si>
    <t>Lauren</t>
  </si>
  <si>
    <t>Watford Way</t>
  </si>
  <si>
    <t>Watling Gardens</t>
  </si>
  <si>
    <t>Watlins Terrace</t>
  </si>
  <si>
    <t>Rochester</t>
  </si>
  <si>
    <t>Watson Mews</t>
  </si>
  <si>
    <t>Bethany</t>
  </si>
  <si>
    <t>Wattisfield Road</t>
  </si>
  <si>
    <t>Waveney Avenue</t>
  </si>
  <si>
    <t>Waverley Terrace</t>
  </si>
  <si>
    <t>Serena</t>
  </si>
  <si>
    <t>Waverton Road</t>
  </si>
  <si>
    <t>Judy</t>
  </si>
  <si>
    <t>Wayfield Link</t>
  </si>
  <si>
    <t>Teena</t>
  </si>
  <si>
    <t>Webbs Lane</t>
  </si>
  <si>
    <t>Webbs Yard</t>
  </si>
  <si>
    <t>Wedgwood Walk</t>
  </si>
  <si>
    <t>Weedon Terrace</t>
  </si>
  <si>
    <t>Weekley Square</t>
  </si>
  <si>
    <t>Weimar Street</t>
  </si>
  <si>
    <t>Weir Hall</t>
  </si>
  <si>
    <t>Welbeck Way</t>
  </si>
  <si>
    <t>Georgine</t>
  </si>
  <si>
    <t>Welford Close</t>
  </si>
  <si>
    <t>Mickie</t>
  </si>
  <si>
    <t>Maurer</t>
  </si>
  <si>
    <t>Welham Terrace</t>
  </si>
  <si>
    <t>Wellesley Street</t>
  </si>
  <si>
    <t>Wellfield Road</t>
  </si>
  <si>
    <t>Alethia</t>
  </si>
  <si>
    <t>Welling Place</t>
  </si>
  <si>
    <t>Juliette</t>
  </si>
  <si>
    <t>Francina</t>
  </si>
  <si>
    <t>Wellington Cottages</t>
  </si>
  <si>
    <t>Wellington Place</t>
  </si>
  <si>
    <t>Wenlock Road</t>
  </si>
  <si>
    <t>Wentbrook House</t>
  </si>
  <si>
    <t>Wentland Close</t>
  </si>
  <si>
    <t>Carylon</t>
  </si>
  <si>
    <t>Wentworth Close</t>
  </si>
  <si>
    <t>Nidia</t>
  </si>
  <si>
    <t>Wernbrook Street</t>
  </si>
  <si>
    <t>Celestina</t>
  </si>
  <si>
    <t>West Cromwell</t>
  </si>
  <si>
    <t>West Ella</t>
  </si>
  <si>
    <t>Brook</t>
  </si>
  <si>
    <t>Rhoades</t>
  </si>
  <si>
    <t>West Grove</t>
  </si>
  <si>
    <t>West House</t>
  </si>
  <si>
    <t>Jestine</t>
  </si>
  <si>
    <t>West Lane</t>
  </si>
  <si>
    <t>Lavonda</t>
  </si>
  <si>
    <t>West Mews</t>
  </si>
  <si>
    <t>West Smithfield</t>
  </si>
  <si>
    <t>Sumiko</t>
  </si>
  <si>
    <t>West Temple</t>
  </si>
  <si>
    <t>West View</t>
  </si>
  <si>
    <t>Earnest</t>
  </si>
  <si>
    <t>West Warwick</t>
  </si>
  <si>
    <t>Westbere Road</t>
  </si>
  <si>
    <t>Westbourne Park</t>
  </si>
  <si>
    <t>Westbury Road</t>
  </si>
  <si>
    <t>Dwana</t>
  </si>
  <si>
    <t>Westcombe Park</t>
  </si>
  <si>
    <t>Westcroft Square</t>
  </si>
  <si>
    <t>Westdown Road</t>
  </si>
  <si>
    <t>Kirriemuir</t>
  </si>
  <si>
    <t>Westferry Road</t>
  </si>
  <si>
    <t>Westminster Street</t>
  </si>
  <si>
    <t>Westmount Road</t>
  </si>
  <si>
    <t>Yuriko</t>
  </si>
  <si>
    <t>Weston Yard</t>
  </si>
  <si>
    <t>Ahmed</t>
  </si>
  <si>
    <t>Westport Street</t>
  </si>
  <si>
    <t>Pennington</t>
  </si>
  <si>
    <t>Westrow</t>
  </si>
  <si>
    <t>Eusebia</t>
  </si>
  <si>
    <t>Westway Close</t>
  </si>
  <si>
    <t>Ilana</t>
  </si>
  <si>
    <t>Weymouth Avenue</t>
  </si>
  <si>
    <t>Weymouth Terrace</t>
  </si>
  <si>
    <t>Wharncliffe Gardens</t>
  </si>
  <si>
    <t>Wharncliffe Street</t>
  </si>
  <si>
    <t>Wheatsheaf Alley</t>
  </si>
  <si>
    <t>Lady</t>
  </si>
  <si>
    <t>Wheatsheaf Wharf</t>
  </si>
  <si>
    <t>Whetstone CLOSE</t>
  </si>
  <si>
    <t>Whinchat Road</t>
  </si>
  <si>
    <t>Whinyates Road</t>
  </si>
  <si>
    <t>Tomeka</t>
  </si>
  <si>
    <t>Whitby Road</t>
  </si>
  <si>
    <t>Kenya</t>
  </si>
  <si>
    <t>White Boys</t>
  </si>
  <si>
    <t>Jaunita</t>
  </si>
  <si>
    <t>Powers</t>
  </si>
  <si>
    <t>White Cottage</t>
  </si>
  <si>
    <t>White Hart</t>
  </si>
  <si>
    <t>White Kennet</t>
  </si>
  <si>
    <t>Roberto</t>
  </si>
  <si>
    <t>White Post</t>
  </si>
  <si>
    <t>Whitebeam Close</t>
  </si>
  <si>
    <t>Hamlin</t>
  </si>
  <si>
    <t>Whitechapel Union</t>
  </si>
  <si>
    <t>Whitecombe Court</t>
  </si>
  <si>
    <t>Tennie</t>
  </si>
  <si>
    <t>Whitefriars Wharf</t>
  </si>
  <si>
    <t>Whitehall Yard</t>
  </si>
  <si>
    <t>Marisela</t>
  </si>
  <si>
    <t>Whiteheads Grove</t>
  </si>
  <si>
    <t>Whitehorse Street</t>
  </si>
  <si>
    <t>Whitehorse Yard</t>
  </si>
  <si>
    <t>Noah</t>
  </si>
  <si>
    <t>Whitehouse Way</t>
  </si>
  <si>
    <t>Hollie</t>
  </si>
  <si>
    <t>Whitelegg Road</t>
  </si>
  <si>
    <t>White's Row</t>
  </si>
  <si>
    <t>Whitfield Place</t>
  </si>
  <si>
    <t>Whitley Villas</t>
  </si>
  <si>
    <t>Whittaker Way</t>
  </si>
  <si>
    <t>Whitwell Road</t>
  </si>
  <si>
    <t>Wickam Street</t>
  </si>
  <si>
    <t>Susana</t>
  </si>
  <si>
    <t>Wickford Way</t>
  </si>
  <si>
    <t>Vinnie</t>
  </si>
  <si>
    <t>Wickham Court</t>
  </si>
  <si>
    <t>Anita</t>
  </si>
  <si>
    <t>Feliciano</t>
  </si>
  <si>
    <t>Wickham Gardens</t>
  </si>
  <si>
    <t>Tequila</t>
  </si>
  <si>
    <t>Wickham Lane</t>
  </si>
  <si>
    <t>Wickham Mews</t>
  </si>
  <si>
    <t>Pamala</t>
  </si>
  <si>
    <t>Wickham Place</t>
  </si>
  <si>
    <t>Wickham Street</t>
  </si>
  <si>
    <t>Wicks Rents</t>
  </si>
  <si>
    <t>Widdenham Rd</t>
  </si>
  <si>
    <t>Jerri</t>
  </si>
  <si>
    <t>Widecombe Way</t>
  </si>
  <si>
    <t>Amy</t>
  </si>
  <si>
    <t>Wightman Road</t>
  </si>
  <si>
    <t>Wigton Place</t>
  </si>
  <si>
    <t>Wild Court</t>
  </si>
  <si>
    <t>Louann</t>
  </si>
  <si>
    <t>Wildcroft Road</t>
  </si>
  <si>
    <t>Wilderness Lane</t>
  </si>
  <si>
    <t>Wilds Buildings</t>
  </si>
  <si>
    <t>Wilfrid Street</t>
  </si>
  <si>
    <t>Luanna</t>
  </si>
  <si>
    <t>Willcott Road</t>
  </si>
  <si>
    <t>Fuentes</t>
  </si>
  <si>
    <t>William Bonney</t>
  </si>
  <si>
    <t>William Booth</t>
  </si>
  <si>
    <t>William Mews</t>
  </si>
  <si>
    <t>William Morley</t>
  </si>
  <si>
    <t>Velda</t>
  </si>
  <si>
    <t>William Road</t>
  </si>
  <si>
    <t>Williams Alley</t>
  </si>
  <si>
    <t>Carolynn</t>
  </si>
  <si>
    <t>Dillon</t>
  </si>
  <si>
    <t>Williams Place</t>
  </si>
  <si>
    <t>Willingdon ROAD</t>
  </si>
  <si>
    <t>Susan</t>
  </si>
  <si>
    <t>Willington Villas</t>
  </si>
  <si>
    <t>Willman Green</t>
  </si>
  <si>
    <t>Willow Court</t>
  </si>
  <si>
    <t>Winnie</t>
  </si>
  <si>
    <t>Willow Farm</t>
  </si>
  <si>
    <t>Laurence</t>
  </si>
  <si>
    <t>Willow Terrace</t>
  </si>
  <si>
    <t>Willow View</t>
  </si>
  <si>
    <t>Caterina</t>
  </si>
  <si>
    <t>Willow Walk</t>
  </si>
  <si>
    <t>Rogelio</t>
  </si>
  <si>
    <t>Willow Wood</t>
  </si>
  <si>
    <t>Willson Place</t>
  </si>
  <si>
    <t>Wilmer Lea</t>
  </si>
  <si>
    <t>Ariana</t>
  </si>
  <si>
    <t>Wilmer Place</t>
  </si>
  <si>
    <t>Wilmot House</t>
  </si>
  <si>
    <t>Wilmot Street</t>
  </si>
  <si>
    <t>Wilmott's Buildings</t>
  </si>
  <si>
    <t>Samantha</t>
  </si>
  <si>
    <t>Synthia</t>
  </si>
  <si>
    <t>Wilmount Street</t>
  </si>
  <si>
    <t>Wilson Place</t>
  </si>
  <si>
    <t>Wilson Terrace</t>
  </si>
  <si>
    <t>Lauretta</t>
  </si>
  <si>
    <t>Wilton Crescent</t>
  </si>
  <si>
    <t>Wilton Row</t>
  </si>
  <si>
    <t>Wimbolt Street</t>
  </si>
  <si>
    <t>Dortha</t>
  </si>
  <si>
    <t>Wimborne Drive</t>
  </si>
  <si>
    <t>Bill</t>
  </si>
  <si>
    <t>Winchfield Road</t>
  </si>
  <si>
    <t>Windermere Road</t>
  </si>
  <si>
    <t>Windmill Lane</t>
  </si>
  <si>
    <t>Windsor Cottages</t>
  </si>
  <si>
    <t>Linh</t>
  </si>
  <si>
    <t>Windsor Court</t>
  </si>
  <si>
    <t>Windsor Mews</t>
  </si>
  <si>
    <t>Casandra</t>
  </si>
  <si>
    <t>Windsor Road</t>
  </si>
  <si>
    <t>Magen</t>
  </si>
  <si>
    <t>Windsor Villas</t>
  </si>
  <si>
    <t>Waldo</t>
  </si>
  <si>
    <t>Windsor Way</t>
  </si>
  <si>
    <t>Vina</t>
  </si>
  <si>
    <t>Windyridge Close</t>
  </si>
  <si>
    <t>Wingford ROAD</t>
  </si>
  <si>
    <t>Dejesus</t>
  </si>
  <si>
    <t>Wingrave Road</t>
  </si>
  <si>
    <t>Ophelia</t>
  </si>
  <si>
    <t>Gwen</t>
  </si>
  <si>
    <t>Winnington Road</t>
  </si>
  <si>
    <t>Winslow Road</t>
  </si>
  <si>
    <t>Winterwell Road</t>
  </si>
  <si>
    <t>Oconnell</t>
  </si>
  <si>
    <t>Witcombe Street</t>
  </si>
  <si>
    <t>Lennie</t>
  </si>
  <si>
    <t>Withycombe Road</t>
  </si>
  <si>
    <t>Claretta</t>
  </si>
  <si>
    <t>Witney Path</t>
  </si>
  <si>
    <t>Stewart</t>
  </si>
  <si>
    <t>Woburn</t>
  </si>
  <si>
    <t>Woburn Close</t>
  </si>
  <si>
    <t>Wolsey Road</t>
  </si>
  <si>
    <t>Wontner Close</t>
  </si>
  <si>
    <t>Karon</t>
  </si>
  <si>
    <t>Wood Lane</t>
  </si>
  <si>
    <t>Frost</t>
  </si>
  <si>
    <t>Wood Lawn</t>
  </si>
  <si>
    <t>Wood Vale</t>
  </si>
  <si>
    <t>Woodberry Avenue</t>
  </si>
  <si>
    <t>Woodbine Villas</t>
  </si>
  <si>
    <t>Woodbourne Avenue</t>
  </si>
  <si>
    <t>Woodbourne Close</t>
  </si>
  <si>
    <t>Woodbridge Close</t>
  </si>
  <si>
    <t>Janine</t>
  </si>
  <si>
    <t>Woodend</t>
  </si>
  <si>
    <t>Woodfall Road</t>
  </si>
  <si>
    <t>Woodfarrs</t>
  </si>
  <si>
    <t>Woodfield Crescent</t>
  </si>
  <si>
    <t>Cristine</t>
  </si>
  <si>
    <t>Payton</t>
  </si>
  <si>
    <t>Woodgrange Avenue</t>
  </si>
  <si>
    <t>Llansantffraid</t>
  </si>
  <si>
    <t>Woodham Court</t>
  </si>
  <si>
    <t>Woodheyes Road</t>
  </si>
  <si>
    <t>Woodhurst Road</t>
  </si>
  <si>
    <t>Deane</t>
  </si>
  <si>
    <t>Woodland Close</t>
  </si>
  <si>
    <t>Bradford-On-Avon</t>
  </si>
  <si>
    <t>Woodmans Mews</t>
  </si>
  <si>
    <t>Cher</t>
  </si>
  <si>
    <t>Woodman's Place</t>
  </si>
  <si>
    <t>Woods Court</t>
  </si>
  <si>
    <t>Woodside Grange</t>
  </si>
  <si>
    <t>Caldwell</t>
  </si>
  <si>
    <t>Woodside Grove</t>
  </si>
  <si>
    <t>Woodville House</t>
  </si>
  <si>
    <t>Mendy</t>
  </si>
  <si>
    <t>Woodville Road</t>
  </si>
  <si>
    <t>Woodville Street</t>
  </si>
  <si>
    <t>Woodward Terrace</t>
  </si>
  <si>
    <t>Woolf Close</t>
  </si>
  <si>
    <t>Woolneigh Street</t>
  </si>
  <si>
    <t>Woolridge Way</t>
  </si>
  <si>
    <t>Loma</t>
  </si>
  <si>
    <t>Woolstaplers Way</t>
  </si>
  <si>
    <t>Woolwich Manor</t>
  </si>
  <si>
    <t>Worcester Cottages</t>
  </si>
  <si>
    <t>Worcester Street</t>
  </si>
  <si>
    <t>Wordsworth Avenue</t>
  </si>
  <si>
    <t>Wordsworth Walk</t>
  </si>
  <si>
    <t>Worland Road</t>
  </si>
  <si>
    <t>Evan</t>
  </si>
  <si>
    <t>Worley's Court</t>
  </si>
  <si>
    <t>Worsley Bridge</t>
  </si>
  <si>
    <t>Worsley Road</t>
  </si>
  <si>
    <t>Worsopp Drive</t>
  </si>
  <si>
    <t>Thao</t>
  </si>
  <si>
    <t>Wrekin Road</t>
  </si>
  <si>
    <t>Wren Avenue</t>
  </si>
  <si>
    <t>Tesha</t>
  </si>
  <si>
    <t>Wren Cottages</t>
  </si>
  <si>
    <t>Rae</t>
  </si>
  <si>
    <t>Wren Path</t>
  </si>
  <si>
    <t>Wren Street</t>
  </si>
  <si>
    <t>Thomason</t>
  </si>
  <si>
    <t>Wrestlers Crt</t>
  </si>
  <si>
    <t>Wrigglesworth Street</t>
  </si>
  <si>
    <t>Lien</t>
  </si>
  <si>
    <t>Wrights Buildings</t>
  </si>
  <si>
    <t>Angila</t>
  </si>
  <si>
    <t>Wright's Buildings</t>
  </si>
  <si>
    <t>Eula</t>
  </si>
  <si>
    <t>Wrights Cottages</t>
  </si>
  <si>
    <t>Wrights Place</t>
  </si>
  <si>
    <t>Wroughton Road</t>
  </si>
  <si>
    <t>Anh</t>
  </si>
  <si>
    <t>Wroxton Road</t>
  </si>
  <si>
    <t>Wycombe Gardens</t>
  </si>
  <si>
    <t>Edmond</t>
  </si>
  <si>
    <t>Wyld's Rents</t>
  </si>
  <si>
    <t>Wymans Cottages</t>
  </si>
  <si>
    <t>Wymond Street</t>
  </si>
  <si>
    <t>Season</t>
  </si>
  <si>
    <t>Wymondham Court</t>
  </si>
  <si>
    <t>Wyndham Road</t>
  </si>
  <si>
    <t>Grimm</t>
  </si>
  <si>
    <t>Wyneham Road</t>
  </si>
  <si>
    <t>Wynford Way</t>
  </si>
  <si>
    <t>Wynne Road</t>
  </si>
  <si>
    <t>Alysia</t>
  </si>
  <si>
    <t>Wynyard Terrace</t>
  </si>
  <si>
    <t>Wythens Walk</t>
  </si>
  <si>
    <t>Ressie</t>
  </si>
  <si>
    <t>Wythfield Road</t>
  </si>
  <si>
    <t>Darcey</t>
  </si>
  <si>
    <t>Wyvil Street</t>
  </si>
  <si>
    <t>Wyvis Street</t>
  </si>
  <si>
    <t>Kenia</t>
  </si>
  <si>
    <t>Xaverier Street</t>
  </si>
  <si>
    <t>Nida</t>
  </si>
  <si>
    <t>Yarmouth Place</t>
  </si>
  <si>
    <t>Yeldham Road</t>
  </si>
  <si>
    <t>Metz</t>
  </si>
  <si>
    <t>Yeomans Row</t>
  </si>
  <si>
    <t>Scotty</t>
  </si>
  <si>
    <t>Yew</t>
  </si>
  <si>
    <t>York Gate</t>
  </si>
  <si>
    <t>Claris</t>
  </si>
  <si>
    <t>York Hill</t>
  </si>
  <si>
    <t>Goode</t>
  </si>
  <si>
    <t>York Place</t>
  </si>
  <si>
    <t>York Row</t>
  </si>
  <si>
    <t>York Street</t>
  </si>
  <si>
    <t>York Terrace</t>
  </si>
  <si>
    <t>Yorke Crescent</t>
  </si>
  <si>
    <t>Youngs Cottages</t>
  </si>
  <si>
    <t>Youngs Passage</t>
  </si>
  <si>
    <t>Yukon Road</t>
  </si>
  <si>
    <t>Zoffany Street</t>
  </si>
  <si>
    <t>Check missing value</t>
  </si>
  <si>
    <t>Check if abbreviated</t>
  </si>
  <si>
    <t>Alma Road</t>
  </si>
  <si>
    <t>Atherton Street</t>
  </si>
  <si>
    <t>Barili Lodge</t>
  </si>
  <si>
    <t>Basketmakers'</t>
  </si>
  <si>
    <t>Belvedere Road</t>
  </si>
  <si>
    <t>Belvidere Place</t>
  </si>
  <si>
    <t>Blackman's Court</t>
  </si>
  <si>
    <t>Blossom Close</t>
  </si>
  <si>
    <t>Boss Street</t>
  </si>
  <si>
    <t>Brechin Place+F1570</t>
  </si>
  <si>
    <t>Brunel Road</t>
  </si>
  <si>
    <t>Campshill Place</t>
  </si>
  <si>
    <t>Carlyle Place</t>
  </si>
  <si>
    <t>Carron Close</t>
  </si>
  <si>
    <t>Chetwynd Road</t>
  </si>
  <si>
    <t>Cheval Place</t>
  </si>
  <si>
    <t>Chippendale Street</t>
  </si>
  <si>
    <t>Claybrook Road</t>
  </si>
  <si>
    <t>Cock And</t>
  </si>
  <si>
    <t>Collingwood Place+F4393</t>
  </si>
  <si>
    <t>Cotall Street</t>
  </si>
  <si>
    <t>Dallinger Road</t>
  </si>
  <si>
    <t>Dog And</t>
  </si>
  <si>
    <t>Dornberg Close+F687</t>
  </si>
  <si>
    <t>Downes Street</t>
  </si>
  <si>
    <t>Dunmow Road</t>
  </si>
  <si>
    <t>Edwin's Mead</t>
  </si>
  <si>
    <t>Elrington Road</t>
  </si>
  <si>
    <t>Emma Road</t>
  </si>
  <si>
    <t>Empress Street</t>
  </si>
  <si>
    <t>Etham Street</t>
  </si>
  <si>
    <t>Farmer's Road</t>
  </si>
  <si>
    <t>Farrance Street</t>
  </si>
  <si>
    <t>Fordhook Ave</t>
  </si>
  <si>
    <t>Foskett Road</t>
  </si>
  <si>
    <t>Fritton Place</t>
  </si>
  <si>
    <t>Garfield Road</t>
  </si>
  <si>
    <t>Girdler Or</t>
  </si>
  <si>
    <t>Goldsmiths Place</t>
  </si>
  <si>
    <t>2019</t>
  </si>
  <si>
    <t>2020</t>
  </si>
  <si>
    <t>2021</t>
  </si>
  <si>
    <t>Ground Street</t>
  </si>
  <si>
    <t>Grovesnor Street</t>
  </si>
  <si>
    <t>Guy Of</t>
  </si>
  <si>
    <t>Harley Street</t>
  </si>
  <si>
    <t>Hearns Or</t>
  </si>
  <si>
    <t>Henwood Road</t>
  </si>
  <si>
    <t>Hetley Road</t>
  </si>
  <si>
    <t>Holdenhurst Av+F1402</t>
  </si>
  <si>
    <t>Howgate R+F1024D</t>
  </si>
  <si>
    <t>Imperial Avenue</t>
  </si>
  <si>
    <t>Kenny Road</t>
  </si>
  <si>
    <t>King's Avenue</t>
  </si>
  <si>
    <t>Linsey Road</t>
  </si>
  <si>
    <t>Longly Road</t>
  </si>
  <si>
    <t>Lydney Close</t>
  </si>
  <si>
    <t>Malton Street</t>
  </si>
  <si>
    <t>Marlborough Road</t>
  </si>
  <si>
    <t>Maygood Street</t>
  </si>
  <si>
    <t>Mazow Road</t>
  </si>
  <si>
    <t>Melford Lallas</t>
  </si>
  <si>
    <t>Middle Road</t>
  </si>
  <si>
    <t>Musk Court</t>
  </si>
  <si>
    <t>Myrtleberry Close</t>
  </si>
  <si>
    <t>Nairn Street</t>
  </si>
  <si>
    <t>Nursery Road</t>
  </si>
  <si>
    <t>Ormanton Road</t>
  </si>
  <si>
    <t>Otterbourne Road</t>
  </si>
  <si>
    <t>Palm Street</t>
  </si>
  <si>
    <t>Pancras Street</t>
  </si>
  <si>
    <t>Pearcefield Avenue</t>
  </si>
  <si>
    <t>Precinct Of</t>
  </si>
  <si>
    <t>Pursewardens Close</t>
  </si>
  <si>
    <t>Radnor Place</t>
  </si>
  <si>
    <t>Rahere Street</t>
  </si>
  <si>
    <t>Ralph Street</t>
  </si>
  <si>
    <t>Rawlings Street</t>
  </si>
  <si>
    <t>Rock And</t>
  </si>
  <si>
    <t>Rydon Street</t>
  </si>
  <si>
    <t>Shepherd's Leas</t>
  </si>
  <si>
    <t>Sidcup Road</t>
  </si>
  <si>
    <t>Sladedale Road</t>
  </si>
  <si>
    <t>St Thomas's</t>
  </si>
  <si>
    <t>Staplehurst Road</t>
  </si>
  <si>
    <t>Star Of</t>
  </si>
  <si>
    <t>States Court</t>
  </si>
  <si>
    <t>Streetrand West</t>
  </si>
  <si>
    <t>Sundew Ave</t>
  </si>
  <si>
    <t>Sunnycroft Road</t>
  </si>
  <si>
    <t>Sutton C+F931Rt</t>
  </si>
  <si>
    <t>Taylor Close</t>
  </si>
  <si>
    <t>Waterden Road</t>
  </si>
  <si>
    <t>Whetstone Close</t>
  </si>
  <si>
    <t>Widdenham Road</t>
  </si>
  <si>
    <t>Willingdon Road</t>
  </si>
  <si>
    <t>Wingford Road</t>
  </si>
  <si>
    <t>Wrestlers Court</t>
  </si>
  <si>
    <t>Grand Total</t>
  </si>
  <si>
    <t>Feb</t>
  </si>
  <si>
    <t>Mar</t>
  </si>
  <si>
    <t>Apr</t>
  </si>
  <si>
    <t>Jun</t>
  </si>
  <si>
    <t>Jul</t>
  </si>
  <si>
    <t>Aug</t>
  </si>
  <si>
    <t>Sep</t>
  </si>
  <si>
    <t>Oct</t>
  </si>
  <si>
    <t>Nov</t>
  </si>
  <si>
    <t>Dec</t>
  </si>
  <si>
    <t>Hyperwotsit</t>
  </si>
  <si>
    <t>Gigastuff</t>
  </si>
  <si>
    <t>Superwossname</t>
  </si>
  <si>
    <t>Code</t>
  </si>
  <si>
    <t>Item</t>
  </si>
  <si>
    <t>Case Size</t>
  </si>
  <si>
    <t>Megawidget S</t>
  </si>
  <si>
    <t>Megawidget M</t>
  </si>
  <si>
    <t>Megawidget L</t>
  </si>
  <si>
    <t>Ultrathing V1</t>
  </si>
  <si>
    <t>Ultrathing V2</t>
  </si>
  <si>
    <t>Ultrathing V3</t>
  </si>
  <si>
    <t>Ultrathing V4</t>
  </si>
  <si>
    <t>Product name</t>
  </si>
  <si>
    <t>Years</t>
  </si>
  <si>
    <t>B Total</t>
  </si>
  <si>
    <t>D Total</t>
  </si>
  <si>
    <t>E Total</t>
  </si>
  <si>
    <t>2019 Total</t>
  </si>
  <si>
    <t>Case size</t>
  </si>
  <si>
    <t>Sales</t>
  </si>
  <si>
    <t>Number of items ordered</t>
  </si>
  <si>
    <t>Value of order</t>
  </si>
  <si>
    <t>Sum of Value of order</t>
  </si>
  <si>
    <t>Table 1: Sales by product</t>
  </si>
  <si>
    <t>2020 Total</t>
  </si>
  <si>
    <t>(Multiple Items)</t>
  </si>
  <si>
    <t>2021 Total</t>
  </si>
  <si>
    <t>INCOME</t>
  </si>
  <si>
    <t>Government grant</t>
  </si>
  <si>
    <t>Subtotal</t>
  </si>
  <si>
    <t>EXPENSES</t>
  </si>
  <si>
    <t>Advertising</t>
  </si>
  <si>
    <t>Manufacturing costs</t>
  </si>
  <si>
    <t>Loan Repayment</t>
  </si>
  <si>
    <t>BALANCE</t>
  </si>
  <si>
    <t>Profit margin</t>
  </si>
  <si>
    <t>Delivery charge type</t>
  </si>
  <si>
    <t>Loan calculation</t>
  </si>
  <si>
    <t>Loan amount</t>
  </si>
  <si>
    <t>Monthly payment</t>
  </si>
  <si>
    <t>Number of payments</t>
  </si>
  <si>
    <t>Interest rate (Annual)</t>
  </si>
  <si>
    <t>Loan period (Years)</t>
  </si>
  <si>
    <t>Discount</t>
  </si>
  <si>
    <t>Sales growth by month</t>
  </si>
  <si>
    <t>Retail price</t>
  </si>
  <si>
    <t>Year order</t>
  </si>
  <si>
    <t>Month order</t>
  </si>
  <si>
    <t>Delivery cost</t>
  </si>
  <si>
    <t>SD</t>
  </si>
  <si>
    <t>Cumulative</t>
  </si>
  <si>
    <t>Effect On Sales</t>
  </si>
  <si>
    <t>Effect (%)</t>
  </si>
  <si>
    <t>Per Cent</t>
  </si>
  <si>
    <t>No Sales</t>
  </si>
  <si>
    <t>Sales Stable</t>
  </si>
  <si>
    <t>+10%</t>
  </si>
  <si>
    <t>+25%</t>
  </si>
  <si>
    <t>+50%</t>
  </si>
  <si>
    <t>+75%</t>
  </si>
  <si>
    <t>+90%</t>
  </si>
  <si>
    <t>Double sales</t>
  </si>
  <si>
    <t>Table 2: Sales by region</t>
  </si>
  <si>
    <t>Growth rate</t>
  </si>
  <si>
    <t>Worst case</t>
  </si>
  <si>
    <t>Cumulative sale</t>
  </si>
  <si>
    <t>Best case</t>
  </si>
  <si>
    <t>Random number</t>
  </si>
  <si>
    <t>No</t>
  </si>
  <si>
    <t>Description</t>
  </si>
  <si>
    <t>Test data</t>
  </si>
  <si>
    <t>Expected result</t>
  </si>
  <si>
    <t>Actual result</t>
  </si>
  <si>
    <t>Pass/Fail</t>
  </si>
  <si>
    <t>Notes/Action</t>
  </si>
  <si>
    <t>Table 1: Normal distribution</t>
  </si>
  <si>
    <t>Table 2: Growth rate of 2021 sales</t>
  </si>
  <si>
    <t>Menu!A1</t>
  </si>
  <si>
    <t>Cash flow forecast</t>
  </si>
  <si>
    <t>Monte Carlo simulation</t>
  </si>
  <si>
    <t>Profit margin and growth rate of sales</t>
  </si>
  <si>
    <t>Discount scheme</t>
  </si>
  <si>
    <t>No of case</t>
  </si>
  <si>
    <t>Delivery cost/case</t>
  </si>
  <si>
    <t>User guide:</t>
  </si>
  <si>
    <t>Purpose</t>
  </si>
  <si>
    <t>The purpose of this application is for the users to forecast sales based on a number of user-specified inputs</t>
  </si>
  <si>
    <t>Usage</t>
  </si>
  <si>
    <t>"A$s"</t>
  </si>
  <si>
    <t>Error Meassage shown</t>
  </si>
  <si>
    <t>Pass</t>
  </si>
  <si>
    <t>Test if the application can calculate manufacturing costs when users change the margin</t>
  </si>
  <si>
    <t>Check if only numbers can be put into the pink cells</t>
  </si>
  <si>
    <t>Total manufacturing cost equals to GBP821,230</t>
  </si>
  <si>
    <t>Same as expected result</t>
  </si>
  <si>
    <t>Test if the sales change when user change the options between the 5% growth rate and last year's rate</t>
  </si>
  <si>
    <t>Click the button 'Discount'</t>
  </si>
  <si>
    <t>Click the button 'Same as last year'</t>
  </si>
  <si>
    <t>Loan payment = -12,058.94</t>
  </si>
  <si>
    <t>Total</t>
  </si>
  <si>
    <t>Discount = -61,342.47</t>
  </si>
  <si>
    <t>Test if the discount is correctly calculated when the discount option is chosen</t>
  </si>
  <si>
    <t>Test if the monthly payment is correctly calculated when loan period is changed</t>
  </si>
  <si>
    <t>Test if the delivery cost is correctly calculated when the delivery option is changed</t>
  </si>
  <si>
    <t>Click the button 'Cost per case'</t>
  </si>
  <si>
    <t>Deliver cost = -249</t>
  </si>
  <si>
    <t>Test if the Monte Carlo simulation is correctly calculated</t>
  </si>
  <si>
    <t>Click the button 'Monte Carlo simulation'</t>
  </si>
  <si>
    <t>When the number of iteration is set to 2:
- The growth rate must be corresponding to the randomly generated number
- The worst case must be smaller than the best case
- The accumulated sales must be the sum of the worst case and the best case</t>
  </si>
  <si>
    <t>N/A</t>
  </si>
  <si>
    <t>Test if the newly defined 'sales' function is correct</t>
  </si>
  <si>
    <t>Set sales growth by month to 7%</t>
  </si>
  <si>
    <t>Same as last year</t>
  </si>
  <si>
    <t>Total sales = 1,122,415.68</t>
  </si>
  <si>
    <t>Total sales  = 1,413,095.93</t>
  </si>
  <si>
    <t>- Sheet 'Data 2019-2021' presents the overview of sales for specific regions and products in such period for ease of reference
- The user can only change information highlighted in pink in sheet 'User input', and can only input numbers and not text.
- Such information will be supplied to the application to recalculate the sales forecast and perform the Monte Carlo simulation, the results of which will be shown in sheet 'Dashboard', 'Cash flow' and 'Monte Carlo Simulation'
- When inputing data, the button for the option must be selected prior to related data entry. I.e., when the user want to change the delivery option to a flat rate of GBP 16, they must select the button 'Flat rate', and then enter the number 16
- After changes are done, the user can press the button 'Calculate sales' to recalculate the cash flow forecast and 'Monte Carlo simulation' to perform the Mote Carlo simulation based on the updated information.
- A visualisation of the sales forecast and the simulated is presented in sheet 'Dashboard'
- The menu button on the top right of every page can be used to navigate back to the main menu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</si>
</sst>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quot;£&quot;#,##0.00"/>
    <numFmt numFmtId="8" formatCode="&quot;£&quot;#,##0.00;[Red]\-&quot;£&quot;#,##0.00"/>
    <numFmt numFmtId="44" formatCode="_-&quot;£&quot;* #,##0.00_-;\-&quot;£&quot;* #,##0.00_-;_-&quot;£&quot;* &quot;-&quot;??_-;_-@_-"/>
    <numFmt numFmtId="43" formatCode="_-* #,##0.00_-;\-* #,##0.00_-;_-* &quot;-&quot;??_-;_-@_-"/>
    <numFmt numFmtId="164" formatCode="0.00000"/>
  </numFmts>
  <fonts count="3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C00000"/>
      <name val="Calibri"/>
      <family val="2"/>
      <scheme val="minor"/>
    </font>
    <font>
      <sz val="8"/>
      <name val="Calibri"/>
      <family val="2"/>
      <scheme val="minor"/>
    </font>
    <font>
      <i/>
      <sz val="11"/>
      <color theme="1"/>
      <name val="Calibri"/>
      <family val="2"/>
      <scheme val="minor"/>
    </font>
    <font>
      <sz val="11"/>
      <name val="Calibri"/>
      <family val="2"/>
      <scheme val="minor"/>
    </font>
    <font>
      <b/>
      <sz val="11"/>
      <name val="Calibri"/>
      <family val="2"/>
      <scheme val="minor"/>
    </font>
    <font>
      <b/>
      <i/>
      <sz val="11"/>
      <color theme="1"/>
      <name val="Calibri"/>
      <family val="2"/>
      <scheme val="minor"/>
    </font>
    <font>
      <u/>
      <sz val="11"/>
      <color theme="10"/>
      <name val="Calibri"/>
      <family val="2"/>
      <scheme val="minor"/>
    </font>
    <font>
      <b/>
      <sz val="20"/>
      <color theme="1"/>
      <name val="Calibri"/>
      <family val="2"/>
      <scheme val="minor"/>
    </font>
    <font>
      <b/>
      <sz val="15"/>
      <name val="Calibri"/>
      <family val="2"/>
      <scheme val="minor"/>
    </font>
    <font>
      <i/>
      <sz val="11"/>
      <color theme="1" tint="0.34998626667073579"/>
      <name val="Calibri"/>
      <family val="2"/>
      <scheme val="minor"/>
    </font>
    <font>
      <b/>
      <i/>
      <sz val="11"/>
      <color theme="1" tint="0.34998626667073579"/>
      <name val="Calibri"/>
      <family val="2"/>
      <scheme val="minor"/>
    </font>
    <font>
      <b/>
      <sz val="11"/>
      <color theme="4"/>
      <name val="Calibri"/>
      <family val="2"/>
      <scheme val="minor"/>
    </font>
    <font>
      <b/>
      <sz val="15"/>
      <color rgb="FFC00000"/>
      <name val="Calibri"/>
      <family val="2"/>
      <scheme val="minor"/>
    </font>
    <font>
      <b/>
      <sz val="13"/>
      <color theme="1"/>
      <name val="Calibri"/>
      <family val="2"/>
      <scheme val="minor"/>
    </font>
    <font>
      <b/>
      <sz val="11"/>
      <color rgb="FF0070C0"/>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249977111117893"/>
        <bgColor theme="4"/>
      </patternFill>
    </fill>
    <fill>
      <patternFill patternType="solid">
        <fgColor theme="9"/>
        <bgColor theme="4"/>
      </patternFill>
    </fill>
    <fill>
      <patternFill patternType="solid">
        <fgColor theme="7" tint="0.79998168889431442"/>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diagonal/>
    </border>
    <border>
      <left/>
      <right/>
      <top style="dotted">
        <color theme="4"/>
      </top>
      <bottom style="thin">
        <color theme="4"/>
      </bottom>
      <diagonal/>
    </border>
    <border>
      <left/>
      <right/>
      <top style="dotted">
        <color theme="4"/>
      </top>
      <bottom style="dotted">
        <color theme="4"/>
      </bottom>
      <diagonal/>
    </border>
    <border>
      <left/>
      <right/>
      <top/>
      <bottom style="medium">
        <color theme="4"/>
      </bottom>
      <diagonal/>
    </border>
    <border>
      <left/>
      <right/>
      <top/>
      <bottom style="dotted">
        <color theme="4"/>
      </bottom>
      <diagonal/>
    </border>
    <border>
      <left/>
      <right/>
      <top style="dashed">
        <color theme="4"/>
      </top>
      <bottom/>
      <diagonal/>
    </border>
    <border>
      <left/>
      <right/>
      <top style="medium">
        <color theme="4"/>
      </top>
      <bottom style="dashed">
        <color theme="4"/>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0" fontId="24" fillId="0" borderId="0" applyNumberFormat="0" applyFill="0" applyBorder="0" applyAlignment="0" applyProtection="0"/>
    <xf numFmtId="9" fontId="1" fillId="0" borderId="0" applyFont="0" applyFill="0" applyBorder="0" applyAlignment="0" applyProtection="0"/>
  </cellStyleXfs>
  <cellXfs count="138">
    <xf numFmtId="0" fontId="0" fillId="0" borderId="0" xfId="0"/>
    <xf numFmtId="14" fontId="0" fillId="0" borderId="0" xfId="0" applyNumberFormat="1"/>
    <xf numFmtId="0" fontId="13" fillId="33" borderId="10" xfId="0" applyFont="1" applyFill="1" applyBorder="1"/>
    <xf numFmtId="0" fontId="13" fillId="33" borderId="11" xfId="0" applyFont="1" applyFill="1" applyBorder="1"/>
    <xf numFmtId="0" fontId="13" fillId="33" borderId="12" xfId="0" applyFont="1" applyFill="1" applyBorder="1"/>
    <xf numFmtId="0" fontId="0" fillId="34" borderId="10" xfId="0" applyFont="1" applyFill="1" applyBorder="1"/>
    <xf numFmtId="0" fontId="0" fillId="34" borderId="11" xfId="0" applyFont="1" applyFill="1" applyBorder="1"/>
    <xf numFmtId="14" fontId="0" fillId="34" borderId="11" xfId="0" applyNumberFormat="1" applyFont="1" applyFill="1" applyBorder="1"/>
    <xf numFmtId="14" fontId="0" fillId="34" borderId="12" xfId="0" applyNumberFormat="1" applyFont="1" applyFill="1" applyBorder="1"/>
    <xf numFmtId="0" fontId="0" fillId="0" borderId="10" xfId="0" applyFont="1" applyBorder="1"/>
    <xf numFmtId="0" fontId="0" fillId="0" borderId="11" xfId="0" applyFont="1" applyBorder="1"/>
    <xf numFmtId="14" fontId="0" fillId="0" borderId="11" xfId="0" applyNumberFormat="1" applyFont="1" applyBorder="1"/>
    <xf numFmtId="14" fontId="0" fillId="0" borderId="12" xfId="0" applyNumberFormat="1" applyFont="1" applyBorder="1"/>
    <xf numFmtId="0" fontId="13" fillId="33" borderId="0" xfId="0" applyFont="1" applyFill="1" applyBorder="1"/>
    <xf numFmtId="0" fontId="13" fillId="35" borderId="11" xfId="0" applyFont="1" applyFill="1" applyBorder="1"/>
    <xf numFmtId="0" fontId="0" fillId="34" borderId="11" xfId="0" applyNumberFormat="1" applyFont="1" applyFill="1" applyBorder="1"/>
    <xf numFmtId="0" fontId="0" fillId="0" borderId="11" xfId="0" applyNumberFormat="1" applyFont="1" applyBorder="1"/>
    <xf numFmtId="0" fontId="0" fillId="34" borderId="10" xfId="0" applyNumberFormat="1" applyFont="1" applyFill="1" applyBorder="1"/>
    <xf numFmtId="0" fontId="0" fillId="0" borderId="10" xfId="0" applyNumberFormat="1" applyFont="1" applyBorder="1"/>
    <xf numFmtId="0" fontId="0" fillId="0" borderId="0" xfId="0" pivotButton="1"/>
    <xf numFmtId="0" fontId="16" fillId="0" borderId="0" xfId="0" applyFont="1"/>
    <xf numFmtId="0" fontId="13" fillId="36" borderId="11" xfId="0" applyFont="1" applyFill="1" applyBorder="1"/>
    <xf numFmtId="9" fontId="13" fillId="36" borderId="11" xfId="0" applyNumberFormat="1" applyFont="1" applyFill="1" applyBorder="1"/>
    <xf numFmtId="43" fontId="0" fillId="0" borderId="0" xfId="0" applyNumberFormat="1"/>
    <xf numFmtId="0" fontId="18" fillId="0" borderId="0" xfId="0" applyFont="1"/>
    <xf numFmtId="0" fontId="13" fillId="36" borderId="0" xfId="0" applyFont="1" applyFill="1" applyBorder="1"/>
    <xf numFmtId="2" fontId="0" fillId="34" borderId="11" xfId="0" applyNumberFormat="1" applyFont="1" applyFill="1" applyBorder="1"/>
    <xf numFmtId="2" fontId="0" fillId="0" borderId="11" xfId="0" applyNumberFormat="1" applyFont="1" applyBorder="1"/>
    <xf numFmtId="0" fontId="20" fillId="0" borderId="0" xfId="0" applyFont="1"/>
    <xf numFmtId="2" fontId="0" fillId="0" borderId="0" xfId="0" applyNumberFormat="1"/>
    <xf numFmtId="0" fontId="0" fillId="0" borderId="0" xfId="0" applyFont="1"/>
    <xf numFmtId="164" fontId="0" fillId="0" borderId="0" xfId="0" applyNumberFormat="1"/>
    <xf numFmtId="0" fontId="21" fillId="0" borderId="0" xfId="0" applyFont="1"/>
    <xf numFmtId="0" fontId="0" fillId="0" borderId="0" xfId="0" applyAlignment="1">
      <alignment horizontal="center"/>
    </xf>
    <xf numFmtId="0" fontId="25" fillId="0" borderId="0" xfId="0" applyFont="1"/>
    <xf numFmtId="0" fontId="27" fillId="0" borderId="0" xfId="0" applyFont="1"/>
    <xf numFmtId="0" fontId="28" fillId="0" borderId="0" xfId="0" applyFont="1"/>
    <xf numFmtId="0" fontId="26" fillId="0" borderId="0" xfId="43" quotePrefix="1" applyFont="1" applyAlignment="1">
      <alignment horizontal="center"/>
    </xf>
    <xf numFmtId="0" fontId="29" fillId="0" borderId="0" xfId="0" applyFont="1"/>
    <xf numFmtId="0" fontId="16" fillId="0" borderId="13" xfId="0" applyFont="1" applyBorder="1"/>
    <xf numFmtId="0" fontId="0" fillId="0" borderId="13" xfId="0" applyBorder="1"/>
    <xf numFmtId="0" fontId="0" fillId="0" borderId="14" xfId="0" applyBorder="1"/>
    <xf numFmtId="2" fontId="0" fillId="0" borderId="13" xfId="0" applyNumberFormat="1" applyBorder="1"/>
    <xf numFmtId="9" fontId="0" fillId="0" borderId="13" xfId="0" applyNumberFormat="1" applyBorder="1"/>
    <xf numFmtId="1" fontId="0" fillId="0" borderId="13" xfId="0" applyNumberFormat="1" applyBorder="1"/>
    <xf numFmtId="43" fontId="16" fillId="0" borderId="13" xfId="0" applyNumberFormat="1" applyFont="1" applyBorder="1"/>
    <xf numFmtId="0" fontId="0" fillId="0" borderId="13" xfId="0" applyFont="1" applyBorder="1"/>
    <xf numFmtId="43" fontId="0" fillId="0" borderId="13" xfId="42" applyNumberFormat="1" applyFont="1" applyBorder="1"/>
    <xf numFmtId="43" fontId="0" fillId="0" borderId="13" xfId="42" applyFont="1" applyBorder="1"/>
    <xf numFmtId="0" fontId="23" fillId="0" borderId="13" xfId="0" applyFont="1" applyBorder="1" applyAlignment="1"/>
    <xf numFmtId="0" fontId="20" fillId="0" borderId="13" xfId="0" applyFont="1" applyBorder="1" applyAlignment="1"/>
    <xf numFmtId="0" fontId="20" fillId="0" borderId="13" xfId="0" applyFont="1" applyBorder="1"/>
    <xf numFmtId="0" fontId="24" fillId="0" borderId="0" xfId="43"/>
    <xf numFmtId="0" fontId="30" fillId="0" borderId="0" xfId="0" applyFont="1"/>
    <xf numFmtId="9" fontId="0" fillId="37" borderId="0" xfId="0" applyNumberFormat="1" applyFill="1" applyProtection="1">
      <protection locked="0"/>
    </xf>
    <xf numFmtId="0" fontId="21" fillId="37" borderId="0" xfId="0" applyFont="1" applyFill="1" applyBorder="1" applyProtection="1">
      <protection locked="0"/>
    </xf>
    <xf numFmtId="0" fontId="0" fillId="37" borderId="0" xfId="0" applyFill="1" applyProtection="1">
      <protection locked="0"/>
    </xf>
    <xf numFmtId="0" fontId="0" fillId="0" borderId="0" xfId="0" applyProtection="1"/>
    <xf numFmtId="0" fontId="24" fillId="0" borderId="0" xfId="43" applyProtection="1"/>
    <xf numFmtId="0" fontId="18" fillId="0" borderId="0" xfId="0" applyFont="1" applyProtection="1"/>
    <xf numFmtId="0" fontId="0" fillId="0" borderId="0" xfId="0" applyFill="1" applyProtection="1"/>
    <xf numFmtId="9" fontId="0" fillId="0" borderId="0" xfId="0" applyNumberFormat="1" applyFill="1" applyProtection="1"/>
    <xf numFmtId="0" fontId="22" fillId="0" borderId="0" xfId="0" applyFont="1" applyFill="1" applyBorder="1" applyProtection="1"/>
    <xf numFmtId="0" fontId="21" fillId="0" borderId="0" xfId="0" applyFont="1" applyFill="1" applyBorder="1" applyProtection="1"/>
    <xf numFmtId="9" fontId="0" fillId="0" borderId="0" xfId="0" applyNumberFormat="1" applyProtection="1"/>
    <xf numFmtId="3" fontId="0" fillId="0" borderId="0" xfId="0" applyNumberFormat="1" applyFill="1" applyProtection="1"/>
    <xf numFmtId="3" fontId="0" fillId="0" borderId="0" xfId="0" applyNumberFormat="1" applyProtection="1"/>
    <xf numFmtId="10" fontId="0" fillId="0" borderId="0" xfId="0" applyNumberFormat="1" applyFill="1" applyProtection="1"/>
    <xf numFmtId="10" fontId="0" fillId="0" borderId="0" xfId="0" applyNumberFormat="1" applyProtection="1"/>
    <xf numFmtId="8" fontId="21" fillId="0" borderId="0" xfId="42" applyNumberFormat="1" applyFont="1" applyFill="1" applyProtection="1"/>
    <xf numFmtId="8" fontId="21" fillId="0" borderId="0" xfId="42" applyNumberFormat="1" applyFont="1" applyProtection="1"/>
    <xf numFmtId="0" fontId="16" fillId="0" borderId="15" xfId="0" applyFont="1" applyBorder="1"/>
    <xf numFmtId="43" fontId="16" fillId="0" borderId="15" xfId="42" applyFont="1" applyBorder="1"/>
    <xf numFmtId="0" fontId="0" fillId="0" borderId="17" xfId="0" applyBorder="1"/>
    <xf numFmtId="0" fontId="20" fillId="0" borderId="17" xfId="0" applyFont="1" applyBorder="1"/>
    <xf numFmtId="0" fontId="0" fillId="0" borderId="16" xfId="0" applyBorder="1"/>
    <xf numFmtId="0" fontId="0" fillId="0" borderId="19" xfId="0" applyBorder="1"/>
    <xf numFmtId="0" fontId="16" fillId="0" borderId="18" xfId="0" applyFont="1" applyBorder="1"/>
    <xf numFmtId="0" fontId="0" fillId="0" borderId="18" xfId="0" applyBorder="1"/>
    <xf numFmtId="0" fontId="23" fillId="0" borderId="0" xfId="0" applyFont="1"/>
    <xf numFmtId="0" fontId="0" fillId="0" borderId="20" xfId="0" applyBorder="1"/>
    <xf numFmtId="0" fontId="20" fillId="0" borderId="0" xfId="0" applyFont="1" applyBorder="1"/>
    <xf numFmtId="0" fontId="23" fillId="0" borderId="21" xfId="0" applyFont="1" applyBorder="1"/>
    <xf numFmtId="43" fontId="23" fillId="0" borderId="21" xfId="0" applyNumberFormat="1" applyFont="1" applyBorder="1"/>
    <xf numFmtId="44" fontId="20" fillId="0" borderId="0" xfId="0" applyNumberFormat="1" applyFont="1"/>
    <xf numFmtId="44" fontId="0" fillId="0" borderId="17" xfId="42" applyNumberFormat="1" applyFont="1" applyBorder="1"/>
    <xf numFmtId="44" fontId="0" fillId="0" borderId="16" xfId="42" applyNumberFormat="1" applyFont="1" applyBorder="1"/>
    <xf numFmtId="44" fontId="16" fillId="0" borderId="15" xfId="42" applyNumberFormat="1" applyFont="1" applyBorder="1"/>
    <xf numFmtId="44" fontId="0" fillId="0" borderId="0" xfId="0" applyNumberFormat="1"/>
    <xf numFmtId="44" fontId="0" fillId="0" borderId="18" xfId="0" applyNumberFormat="1" applyBorder="1"/>
    <xf numFmtId="44" fontId="0" fillId="0" borderId="19" xfId="42" applyNumberFormat="1" applyFont="1" applyBorder="1"/>
    <xf numFmtId="44" fontId="23" fillId="0" borderId="21" xfId="0" applyNumberFormat="1" applyFont="1" applyBorder="1"/>
    <xf numFmtId="44" fontId="23" fillId="0" borderId="21" xfId="42" applyNumberFormat="1" applyFont="1" applyBorder="1"/>
    <xf numFmtId="44" fontId="0" fillId="0" borderId="20" xfId="42" applyNumberFormat="1" applyFont="1" applyBorder="1"/>
    <xf numFmtId="44" fontId="0" fillId="0" borderId="0" xfId="42" applyNumberFormat="1" applyFont="1" applyBorder="1"/>
    <xf numFmtId="44" fontId="16" fillId="0" borderId="18" xfId="0" applyNumberFormat="1" applyFont="1" applyBorder="1"/>
    <xf numFmtId="7" fontId="0" fillId="0" borderId="0" xfId="42" applyNumberFormat="1" applyFont="1"/>
    <xf numFmtId="0" fontId="27" fillId="0" borderId="20" xfId="0" applyFont="1" applyBorder="1"/>
    <xf numFmtId="0" fontId="0" fillId="0" borderId="14" xfId="0" applyBorder="1" applyAlignment="1">
      <alignment wrapText="1"/>
    </xf>
    <xf numFmtId="9" fontId="0" fillId="0" borderId="14" xfId="44" applyFont="1" applyBorder="1" applyAlignment="1">
      <alignment wrapText="1"/>
    </xf>
    <xf numFmtId="0" fontId="29" fillId="0" borderId="0" xfId="0" applyFont="1" applyProtection="1"/>
    <xf numFmtId="0" fontId="32" fillId="0" borderId="0" xfId="0" applyFont="1" applyFill="1" applyProtection="1"/>
    <xf numFmtId="0" fontId="16" fillId="0" borderId="0" xfId="0" applyFont="1" applyProtection="1">
      <protection locked="0"/>
    </xf>
    <xf numFmtId="0" fontId="0" fillId="0" borderId="0" xfId="0" applyProtection="1">
      <protection locked="0"/>
    </xf>
    <xf numFmtId="7" fontId="27" fillId="0" borderId="20" xfId="42" applyNumberFormat="1" applyFont="1" applyBorder="1"/>
    <xf numFmtId="7" fontId="27" fillId="0" borderId="0" xfId="42" applyNumberFormat="1" applyFont="1"/>
    <xf numFmtId="9" fontId="0" fillId="0" borderId="14" xfId="0" applyNumberFormat="1" applyBorder="1"/>
    <xf numFmtId="0" fontId="16" fillId="38" borderId="14" xfId="0" applyFont="1" applyFill="1" applyBorder="1"/>
    <xf numFmtId="9" fontId="16" fillId="38" borderId="14" xfId="44" applyFont="1" applyFill="1" applyBorder="1"/>
    <xf numFmtId="0" fontId="0" fillId="0" borderId="0" xfId="0" quotePrefix="1" applyAlignment="1">
      <alignment horizontal="left" wrapText="1"/>
    </xf>
    <xf numFmtId="0" fontId="0" fillId="0" borderId="0" xfId="0" applyAlignment="1">
      <alignment horizontal="left" wrapText="1"/>
    </xf>
    <xf numFmtId="0" fontId="0" fillId="0" borderId="13" xfId="0" applyBorder="1" applyAlignment="1">
      <alignment horizontal="center"/>
    </xf>
    <xf numFmtId="44" fontId="31" fillId="38" borderId="0" xfId="0" applyNumberFormat="1" applyFont="1" applyFill="1"/>
    <xf numFmtId="8" fontId="0" fillId="0" borderId="14" xfId="0" applyNumberFormat="1" applyBorder="1" applyAlignment="1">
      <alignment wrapText="1"/>
    </xf>
    <xf numFmtId="44" fontId="23" fillId="38" borderId="21" xfId="0" applyNumberFormat="1" applyFont="1" applyFill="1" applyBorder="1"/>
    <xf numFmtId="44" fontId="20" fillId="38" borderId="0" xfId="0" applyNumberFormat="1" applyFont="1" applyFill="1"/>
    <xf numFmtId="44" fontId="0" fillId="38" borderId="17" xfId="42" applyNumberFormat="1" applyFont="1" applyFill="1" applyBorder="1"/>
    <xf numFmtId="44" fontId="0" fillId="38" borderId="16" xfId="42" applyNumberFormat="1" applyFont="1" applyFill="1" applyBorder="1"/>
    <xf numFmtId="44" fontId="16" fillId="38" borderId="15" xfId="42" applyNumberFormat="1" applyFont="1" applyFill="1" applyBorder="1"/>
    <xf numFmtId="44" fontId="0" fillId="38" borderId="0" xfId="0" applyNumberFormat="1" applyFill="1"/>
    <xf numFmtId="44" fontId="0" fillId="38" borderId="18" xfId="0" applyNumberFormat="1" applyFill="1" applyBorder="1"/>
    <xf numFmtId="44" fontId="0" fillId="38" borderId="19" xfId="42" applyNumberFormat="1" applyFont="1" applyFill="1" applyBorder="1"/>
    <xf numFmtId="0" fontId="16" fillId="38" borderId="0" xfId="0" applyFont="1" applyFill="1"/>
    <xf numFmtId="0" fontId="0" fillId="38" borderId="0" xfId="0" applyFill="1"/>
    <xf numFmtId="0" fontId="16" fillId="38" borderId="18" xfId="0" applyFont="1" applyFill="1" applyBorder="1"/>
    <xf numFmtId="44" fontId="23" fillId="38" borderId="21" xfId="42" applyNumberFormat="1" applyFont="1" applyFill="1" applyBorder="1"/>
    <xf numFmtId="7" fontId="0" fillId="38" borderId="0" xfId="42" applyNumberFormat="1" applyFont="1" applyFill="1"/>
    <xf numFmtId="7" fontId="27" fillId="38" borderId="20" xfId="42" applyNumberFormat="1" applyFont="1" applyFill="1" applyBorder="1"/>
    <xf numFmtId="7" fontId="27" fillId="38" borderId="0" xfId="42" applyNumberFormat="1" applyFont="1" applyFill="1"/>
    <xf numFmtId="44" fontId="0" fillId="38" borderId="20" xfId="42" applyNumberFormat="1" applyFont="1" applyFill="1" applyBorder="1"/>
    <xf numFmtId="44" fontId="0" fillId="38" borderId="0" xfId="42" applyNumberFormat="1" applyFont="1" applyFill="1" applyBorder="1"/>
    <xf numFmtId="44" fontId="16" fillId="38" borderId="18" xfId="0" applyNumberFormat="1" applyFont="1" applyFill="1" applyBorder="1"/>
    <xf numFmtId="0" fontId="31" fillId="0" borderId="0" xfId="0" applyFont="1" applyFill="1"/>
    <xf numFmtId="44" fontId="31" fillId="0" borderId="0" xfId="0" applyNumberFormat="1" applyFont="1" applyFill="1"/>
    <xf numFmtId="0" fontId="20" fillId="38" borderId="0" xfId="0" applyFont="1" applyFill="1"/>
    <xf numFmtId="0" fontId="0" fillId="38" borderId="18" xfId="0" applyFill="1" applyBorder="1"/>
    <xf numFmtId="44" fontId="0" fillId="0" borderId="14" xfId="0" applyNumberFormat="1" applyBorder="1" applyAlignment="1">
      <alignment wrapText="1"/>
    </xf>
    <xf numFmtId="0" fontId="23" fillId="0" borderId="0" xfId="0" applyFont="1" applyAlignment="1">
      <alignment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4" builtinId="5"/>
    <cellStyle name="Title" xfId="1" builtinId="15" customBuiltin="1"/>
    <cellStyle name="Total" xfId="17" builtinId="25" customBuiltin="1"/>
    <cellStyle name="Warning Text" xfId="14" builtinId="11" customBuiltin="1"/>
  </cellStyles>
  <dxfs count="2">
    <dxf>
      <numFmt numFmtId="34" formatCode="_-&quot;£&quot;* #,##0.00_-;\-&quot;£&quot;* #,##0.00_-;_-&quot;£&quot;* &quot;-&quot;??_-;_-@_-"/>
    </dxf>
    <dxf>
      <numFmt numFmtId="34" formatCode="_-&quot;£&quot;* #,##0.00_-;\-&quot;£&quot;* #,##0.00_-;_-&quot;£&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[Coursework.xlsm]Data 2019-2021!PivotTable2</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 2019-2021'!$C$28:$C$29</c:f>
              <c:strCache>
                <c:ptCount val="1"/>
                <c:pt idx="0">
                  <c:v>Jan</c:v>
                </c:pt>
              </c:strCache>
            </c:strRef>
          </c:tx>
          <c:spPr>
            <a:solidFill>
              <a:schemeClr val="accent1">
                <a:shade val="40000"/>
              </a:schemeClr>
            </a:solidFill>
            <a:ln>
              <a:noFill/>
            </a:ln>
            <a:effectLst/>
          </c:spPr>
          <c:invertIfNegative val="0"/>
          <c:cat>
            <c:multiLvlStrRef>
              <c:f>'Data 2019-2021'!$A$30:$B$45</c:f>
              <c:multiLvlStrCache>
                <c:ptCount val="12"/>
                <c:lvl>
                  <c:pt idx="0">
                    <c:v>CW</c:v>
                  </c:pt>
                  <c:pt idx="1">
                    <c:v>HS</c:v>
                  </c:pt>
                  <c:pt idx="2">
                    <c:v>WC</c:v>
                  </c:pt>
                  <c:pt idx="3">
                    <c:v>WS</c:v>
                  </c:pt>
                  <c:pt idx="4">
                    <c:v>CW</c:v>
                  </c:pt>
                  <c:pt idx="5">
                    <c:v>HS</c:v>
                  </c:pt>
                  <c:pt idx="6">
                    <c:v>WC</c:v>
                  </c:pt>
                  <c:pt idx="7">
                    <c:v>WS</c:v>
                  </c:pt>
                  <c:pt idx="8">
                    <c:v>CW</c:v>
                  </c:pt>
                  <c:pt idx="9">
                    <c:v>HS</c:v>
                  </c:pt>
                  <c:pt idx="10">
                    <c:v>WC</c:v>
                  </c:pt>
                  <c:pt idx="11">
                    <c:v>WS</c:v>
                  </c:pt>
                </c:lvl>
                <c:lvl>
                  <c:pt idx="0">
                    <c:v>2019</c:v>
                  </c:pt>
                  <c:pt idx="4">
                    <c:v>2020</c:v>
                  </c:pt>
                  <c:pt idx="8">
                    <c:v>2021</c:v>
                  </c:pt>
                </c:lvl>
              </c:multiLvlStrCache>
            </c:multiLvlStrRef>
          </c:cat>
          <c:val>
            <c:numRef>
              <c:f>'Data 2019-2021'!$C$30:$C$45</c:f>
              <c:numCache>
                <c:formatCode>_("£"* #,##0.00_);_("£"* \(#,##0.00\);_("£"* "-"??_);_(@_)</c:formatCode>
                <c:ptCount val="12"/>
                <c:pt idx="0">
                  <c:v>248.39999999999998</c:v>
                </c:pt>
                <c:pt idx="2">
                  <c:v>25673.999999999996</c:v>
                </c:pt>
                <c:pt idx="4">
                  <c:v>300.72000000000003</c:v>
                </c:pt>
                <c:pt idx="5">
                  <c:v>6086.4</c:v>
                </c:pt>
                <c:pt idx="6">
                  <c:v>21099.360000000001</c:v>
                </c:pt>
                <c:pt idx="8">
                  <c:v>3718.8</c:v>
                </c:pt>
                <c:pt idx="9">
                  <c:v>330.71999999999997</c:v>
                </c:pt>
                <c:pt idx="10">
                  <c:v>15621.840000000002</c:v>
                </c:pt>
                <c:pt idx="11">
                  <c:v>1192.3199999999997</c:v>
                </c:pt>
              </c:numCache>
            </c:numRef>
          </c:val>
          <c:extLst>
            <c:ext xmlns:c16="http://schemas.microsoft.com/office/drawing/2014/chart" uri="{C3380CC4-5D6E-409C-BE32-E72D297353CC}">
              <c16:uniqueId val="{00000000-3253-4E66-A135-567589BBDC2E}"/>
            </c:ext>
          </c:extLst>
        </c:ser>
        <c:ser>
          <c:idx val="1"/>
          <c:order val="1"/>
          <c:tx>
            <c:strRef>
              <c:f>'Data 2019-2021'!$D$28:$D$29</c:f>
              <c:strCache>
                <c:ptCount val="1"/>
                <c:pt idx="0">
                  <c:v>Feb</c:v>
                </c:pt>
              </c:strCache>
            </c:strRef>
          </c:tx>
          <c:spPr>
            <a:solidFill>
              <a:schemeClr val="accent1">
                <a:shade val="51000"/>
              </a:schemeClr>
            </a:solidFill>
            <a:ln>
              <a:noFill/>
            </a:ln>
            <a:effectLst/>
          </c:spPr>
          <c:invertIfNegative val="0"/>
          <c:cat>
            <c:multiLvlStrRef>
              <c:f>'Data 2019-2021'!$A$30:$B$45</c:f>
              <c:multiLvlStrCache>
                <c:ptCount val="12"/>
                <c:lvl>
                  <c:pt idx="0">
                    <c:v>CW</c:v>
                  </c:pt>
                  <c:pt idx="1">
                    <c:v>HS</c:v>
                  </c:pt>
                  <c:pt idx="2">
                    <c:v>WC</c:v>
                  </c:pt>
                  <c:pt idx="3">
                    <c:v>WS</c:v>
                  </c:pt>
                  <c:pt idx="4">
                    <c:v>CW</c:v>
                  </c:pt>
                  <c:pt idx="5">
                    <c:v>HS</c:v>
                  </c:pt>
                  <c:pt idx="6">
                    <c:v>WC</c:v>
                  </c:pt>
                  <c:pt idx="7">
                    <c:v>WS</c:v>
                  </c:pt>
                  <c:pt idx="8">
                    <c:v>CW</c:v>
                  </c:pt>
                  <c:pt idx="9">
                    <c:v>HS</c:v>
                  </c:pt>
                  <c:pt idx="10">
                    <c:v>WC</c:v>
                  </c:pt>
                  <c:pt idx="11">
                    <c:v>WS</c:v>
                  </c:pt>
                </c:lvl>
                <c:lvl>
                  <c:pt idx="0">
                    <c:v>2019</c:v>
                  </c:pt>
                  <c:pt idx="4">
                    <c:v>2020</c:v>
                  </c:pt>
                  <c:pt idx="8">
                    <c:v>2021</c:v>
                  </c:pt>
                </c:lvl>
              </c:multiLvlStrCache>
            </c:multiLvlStrRef>
          </c:cat>
          <c:val>
            <c:numRef>
              <c:f>'Data 2019-2021'!$D$30:$D$45</c:f>
              <c:numCache>
                <c:formatCode>_("£"* #,##0.00_);_("£"* \(#,##0.00\);_("£"* "-"??_);_(@_)</c:formatCode>
                <c:ptCount val="12"/>
                <c:pt idx="0">
                  <c:v>2256.4800000000005</c:v>
                </c:pt>
                <c:pt idx="1">
                  <c:v>6584.4</c:v>
                </c:pt>
                <c:pt idx="2">
                  <c:v>18113.039999999997</c:v>
                </c:pt>
                <c:pt idx="4">
                  <c:v>2233.92</c:v>
                </c:pt>
                <c:pt idx="5">
                  <c:v>6767.52</c:v>
                </c:pt>
                <c:pt idx="6">
                  <c:v>19929.36</c:v>
                </c:pt>
                <c:pt idx="7">
                  <c:v>1455.1200000000001</c:v>
                </c:pt>
                <c:pt idx="8">
                  <c:v>2491.6800000000003</c:v>
                </c:pt>
                <c:pt idx="9">
                  <c:v>828</c:v>
                </c:pt>
                <c:pt idx="10">
                  <c:v>17588.16</c:v>
                </c:pt>
                <c:pt idx="11">
                  <c:v>2148</c:v>
                </c:pt>
              </c:numCache>
            </c:numRef>
          </c:val>
          <c:extLst>
            <c:ext xmlns:c16="http://schemas.microsoft.com/office/drawing/2014/chart" uri="{C3380CC4-5D6E-409C-BE32-E72D297353CC}">
              <c16:uniqueId val="{00000001-3253-4E66-A135-567589BBDC2E}"/>
            </c:ext>
          </c:extLst>
        </c:ser>
        <c:ser>
          <c:idx val="2"/>
          <c:order val="2"/>
          <c:tx>
            <c:strRef>
              <c:f>'Data 2019-2021'!$E$28:$E$29</c:f>
              <c:strCache>
                <c:ptCount val="1"/>
                <c:pt idx="0">
                  <c:v>Mar</c:v>
                </c:pt>
              </c:strCache>
            </c:strRef>
          </c:tx>
          <c:spPr>
            <a:solidFill>
              <a:schemeClr val="accent1">
                <a:shade val="62000"/>
              </a:schemeClr>
            </a:solidFill>
            <a:ln>
              <a:noFill/>
            </a:ln>
            <a:effectLst/>
          </c:spPr>
          <c:invertIfNegative val="0"/>
          <c:cat>
            <c:multiLvlStrRef>
              <c:f>'Data 2019-2021'!$A$30:$B$45</c:f>
              <c:multiLvlStrCache>
                <c:ptCount val="12"/>
                <c:lvl>
                  <c:pt idx="0">
                    <c:v>CW</c:v>
                  </c:pt>
                  <c:pt idx="1">
                    <c:v>HS</c:v>
                  </c:pt>
                  <c:pt idx="2">
                    <c:v>WC</c:v>
                  </c:pt>
                  <c:pt idx="3">
                    <c:v>WS</c:v>
                  </c:pt>
                  <c:pt idx="4">
                    <c:v>CW</c:v>
                  </c:pt>
                  <c:pt idx="5">
                    <c:v>HS</c:v>
                  </c:pt>
                  <c:pt idx="6">
                    <c:v>WC</c:v>
                  </c:pt>
                  <c:pt idx="7">
                    <c:v>WS</c:v>
                  </c:pt>
                  <c:pt idx="8">
                    <c:v>CW</c:v>
                  </c:pt>
                  <c:pt idx="9">
                    <c:v>HS</c:v>
                  </c:pt>
                  <c:pt idx="10">
                    <c:v>WC</c:v>
                  </c:pt>
                  <c:pt idx="11">
                    <c:v>WS</c:v>
                  </c:pt>
                </c:lvl>
                <c:lvl>
                  <c:pt idx="0">
                    <c:v>2019</c:v>
                  </c:pt>
                  <c:pt idx="4">
                    <c:v>2020</c:v>
                  </c:pt>
                  <c:pt idx="8">
                    <c:v>2021</c:v>
                  </c:pt>
                </c:lvl>
              </c:multiLvlStrCache>
            </c:multiLvlStrRef>
          </c:cat>
          <c:val>
            <c:numRef>
              <c:f>'Data 2019-2021'!$E$30:$E$45</c:f>
              <c:numCache>
                <c:formatCode>_("£"* #,##0.00_);_("£"* \(#,##0.00\);_("£"* "-"??_);_(@_)</c:formatCode>
                <c:ptCount val="12"/>
                <c:pt idx="1">
                  <c:v>6102</c:v>
                </c:pt>
                <c:pt idx="2">
                  <c:v>15627.839999999998</c:v>
                </c:pt>
                <c:pt idx="4">
                  <c:v>1770.48</c:v>
                </c:pt>
                <c:pt idx="5">
                  <c:v>2148</c:v>
                </c:pt>
                <c:pt idx="6">
                  <c:v>21891.119999999995</c:v>
                </c:pt>
                <c:pt idx="9">
                  <c:v>6420</c:v>
                </c:pt>
                <c:pt idx="10">
                  <c:v>26545.439999999999</c:v>
                </c:pt>
              </c:numCache>
            </c:numRef>
          </c:val>
          <c:extLst>
            <c:ext xmlns:c16="http://schemas.microsoft.com/office/drawing/2014/chart" uri="{C3380CC4-5D6E-409C-BE32-E72D297353CC}">
              <c16:uniqueId val="{00000002-3253-4E66-A135-567589BBDC2E}"/>
            </c:ext>
          </c:extLst>
        </c:ser>
        <c:ser>
          <c:idx val="3"/>
          <c:order val="3"/>
          <c:tx>
            <c:strRef>
              <c:f>'Data 2019-2021'!$F$28:$F$29</c:f>
              <c:strCache>
                <c:ptCount val="1"/>
                <c:pt idx="0">
                  <c:v>Apr</c:v>
                </c:pt>
              </c:strCache>
            </c:strRef>
          </c:tx>
          <c:spPr>
            <a:solidFill>
              <a:schemeClr val="accent1">
                <a:shade val="73000"/>
              </a:schemeClr>
            </a:solidFill>
            <a:ln>
              <a:noFill/>
            </a:ln>
            <a:effectLst/>
          </c:spPr>
          <c:invertIfNegative val="0"/>
          <c:cat>
            <c:multiLvlStrRef>
              <c:f>'Data 2019-2021'!$A$30:$B$45</c:f>
              <c:multiLvlStrCache>
                <c:ptCount val="12"/>
                <c:lvl>
                  <c:pt idx="0">
                    <c:v>CW</c:v>
                  </c:pt>
                  <c:pt idx="1">
                    <c:v>HS</c:v>
                  </c:pt>
                  <c:pt idx="2">
                    <c:v>WC</c:v>
                  </c:pt>
                  <c:pt idx="3">
                    <c:v>WS</c:v>
                  </c:pt>
                  <c:pt idx="4">
                    <c:v>CW</c:v>
                  </c:pt>
                  <c:pt idx="5">
                    <c:v>HS</c:v>
                  </c:pt>
                  <c:pt idx="6">
                    <c:v>WC</c:v>
                  </c:pt>
                  <c:pt idx="7">
                    <c:v>WS</c:v>
                  </c:pt>
                  <c:pt idx="8">
                    <c:v>CW</c:v>
                  </c:pt>
                  <c:pt idx="9">
                    <c:v>HS</c:v>
                  </c:pt>
                  <c:pt idx="10">
                    <c:v>WC</c:v>
                  </c:pt>
                  <c:pt idx="11">
                    <c:v>WS</c:v>
                  </c:pt>
                </c:lvl>
                <c:lvl>
                  <c:pt idx="0">
                    <c:v>2019</c:v>
                  </c:pt>
                  <c:pt idx="4">
                    <c:v>2020</c:v>
                  </c:pt>
                  <c:pt idx="8">
                    <c:v>2021</c:v>
                  </c:pt>
                </c:lvl>
              </c:multiLvlStrCache>
            </c:multiLvlStrRef>
          </c:cat>
          <c:val>
            <c:numRef>
              <c:f>'Data 2019-2021'!$F$30:$F$45</c:f>
              <c:numCache>
                <c:formatCode>_("£"* #,##0.00_);_("£"* \(#,##0.00\);_("£"* "-"??_);_(@_)</c:formatCode>
                <c:ptCount val="12"/>
                <c:pt idx="1">
                  <c:v>5342.64</c:v>
                </c:pt>
                <c:pt idx="2">
                  <c:v>33186.959999999999</c:v>
                </c:pt>
                <c:pt idx="4">
                  <c:v>5969.76</c:v>
                </c:pt>
                <c:pt idx="5">
                  <c:v>2806.56</c:v>
                </c:pt>
                <c:pt idx="6">
                  <c:v>28613.760000000006</c:v>
                </c:pt>
                <c:pt idx="8">
                  <c:v>650.16</c:v>
                </c:pt>
                <c:pt idx="9">
                  <c:v>3264.96</c:v>
                </c:pt>
                <c:pt idx="10">
                  <c:v>31853.52</c:v>
                </c:pt>
                <c:pt idx="11">
                  <c:v>1341.36</c:v>
                </c:pt>
              </c:numCache>
            </c:numRef>
          </c:val>
          <c:extLst>
            <c:ext xmlns:c16="http://schemas.microsoft.com/office/drawing/2014/chart" uri="{C3380CC4-5D6E-409C-BE32-E72D297353CC}">
              <c16:uniqueId val="{00000003-3253-4E66-A135-567589BBDC2E}"/>
            </c:ext>
          </c:extLst>
        </c:ser>
        <c:ser>
          <c:idx val="4"/>
          <c:order val="4"/>
          <c:tx>
            <c:strRef>
              <c:f>'Data 2019-2021'!$G$28:$G$29</c:f>
              <c:strCache>
                <c:ptCount val="1"/>
                <c:pt idx="0">
                  <c:v>May</c:v>
                </c:pt>
              </c:strCache>
            </c:strRef>
          </c:tx>
          <c:spPr>
            <a:solidFill>
              <a:schemeClr val="accent1">
                <a:shade val="83000"/>
              </a:schemeClr>
            </a:solidFill>
            <a:ln>
              <a:noFill/>
            </a:ln>
            <a:effectLst/>
          </c:spPr>
          <c:invertIfNegative val="0"/>
          <c:cat>
            <c:multiLvlStrRef>
              <c:f>'Data 2019-2021'!$A$30:$B$45</c:f>
              <c:multiLvlStrCache>
                <c:ptCount val="12"/>
                <c:lvl>
                  <c:pt idx="0">
                    <c:v>CW</c:v>
                  </c:pt>
                  <c:pt idx="1">
                    <c:v>HS</c:v>
                  </c:pt>
                  <c:pt idx="2">
                    <c:v>WC</c:v>
                  </c:pt>
                  <c:pt idx="3">
                    <c:v>WS</c:v>
                  </c:pt>
                  <c:pt idx="4">
                    <c:v>CW</c:v>
                  </c:pt>
                  <c:pt idx="5">
                    <c:v>HS</c:v>
                  </c:pt>
                  <c:pt idx="6">
                    <c:v>WC</c:v>
                  </c:pt>
                  <c:pt idx="7">
                    <c:v>WS</c:v>
                  </c:pt>
                  <c:pt idx="8">
                    <c:v>CW</c:v>
                  </c:pt>
                  <c:pt idx="9">
                    <c:v>HS</c:v>
                  </c:pt>
                  <c:pt idx="10">
                    <c:v>WC</c:v>
                  </c:pt>
                  <c:pt idx="11">
                    <c:v>WS</c:v>
                  </c:pt>
                </c:lvl>
                <c:lvl>
                  <c:pt idx="0">
                    <c:v>2019</c:v>
                  </c:pt>
                  <c:pt idx="4">
                    <c:v>2020</c:v>
                  </c:pt>
                  <c:pt idx="8">
                    <c:v>2021</c:v>
                  </c:pt>
                </c:lvl>
              </c:multiLvlStrCache>
            </c:multiLvlStrRef>
          </c:cat>
          <c:val>
            <c:numRef>
              <c:f>'Data 2019-2021'!$G$30:$G$45</c:f>
              <c:numCache>
                <c:formatCode>_("£"* #,##0.00_);_("£"* \(#,##0.00\);_("£"* "-"??_);_(@_)</c:formatCode>
                <c:ptCount val="12"/>
                <c:pt idx="1">
                  <c:v>4993.2</c:v>
                </c:pt>
                <c:pt idx="2">
                  <c:v>17975.999999999996</c:v>
                </c:pt>
                <c:pt idx="4">
                  <c:v>513.3599999999999</c:v>
                </c:pt>
                <c:pt idx="6">
                  <c:v>25138.32</c:v>
                </c:pt>
                <c:pt idx="7">
                  <c:v>2445.84</c:v>
                </c:pt>
                <c:pt idx="8">
                  <c:v>6574.56</c:v>
                </c:pt>
                <c:pt idx="9">
                  <c:v>3513.6000000000004</c:v>
                </c:pt>
                <c:pt idx="10">
                  <c:v>28783.919999999998</c:v>
                </c:pt>
              </c:numCache>
            </c:numRef>
          </c:val>
          <c:extLst>
            <c:ext xmlns:c16="http://schemas.microsoft.com/office/drawing/2014/chart" uri="{C3380CC4-5D6E-409C-BE32-E72D297353CC}">
              <c16:uniqueId val="{00000004-3253-4E66-A135-567589BBDC2E}"/>
            </c:ext>
          </c:extLst>
        </c:ser>
        <c:ser>
          <c:idx val="5"/>
          <c:order val="5"/>
          <c:tx>
            <c:strRef>
              <c:f>'Data 2019-2021'!$H$28:$H$29</c:f>
              <c:strCache>
                <c:ptCount val="1"/>
                <c:pt idx="0">
                  <c:v>Jun</c:v>
                </c:pt>
              </c:strCache>
            </c:strRef>
          </c:tx>
          <c:spPr>
            <a:solidFill>
              <a:schemeClr val="accent1">
                <a:shade val="94000"/>
              </a:schemeClr>
            </a:solidFill>
            <a:ln>
              <a:noFill/>
            </a:ln>
            <a:effectLst/>
          </c:spPr>
          <c:invertIfNegative val="0"/>
          <c:cat>
            <c:multiLvlStrRef>
              <c:f>'Data 2019-2021'!$A$30:$B$45</c:f>
              <c:multiLvlStrCache>
                <c:ptCount val="12"/>
                <c:lvl>
                  <c:pt idx="0">
                    <c:v>CW</c:v>
                  </c:pt>
                  <c:pt idx="1">
                    <c:v>HS</c:v>
                  </c:pt>
                  <c:pt idx="2">
                    <c:v>WC</c:v>
                  </c:pt>
                  <c:pt idx="3">
                    <c:v>WS</c:v>
                  </c:pt>
                  <c:pt idx="4">
                    <c:v>CW</c:v>
                  </c:pt>
                  <c:pt idx="5">
                    <c:v>HS</c:v>
                  </c:pt>
                  <c:pt idx="6">
                    <c:v>WC</c:v>
                  </c:pt>
                  <c:pt idx="7">
                    <c:v>WS</c:v>
                  </c:pt>
                  <c:pt idx="8">
                    <c:v>CW</c:v>
                  </c:pt>
                  <c:pt idx="9">
                    <c:v>HS</c:v>
                  </c:pt>
                  <c:pt idx="10">
                    <c:v>WC</c:v>
                  </c:pt>
                  <c:pt idx="11">
                    <c:v>WS</c:v>
                  </c:pt>
                </c:lvl>
                <c:lvl>
                  <c:pt idx="0">
                    <c:v>2019</c:v>
                  </c:pt>
                  <c:pt idx="4">
                    <c:v>2020</c:v>
                  </c:pt>
                  <c:pt idx="8">
                    <c:v>2021</c:v>
                  </c:pt>
                </c:lvl>
              </c:multiLvlStrCache>
            </c:multiLvlStrRef>
          </c:cat>
          <c:val>
            <c:numRef>
              <c:f>'Data 2019-2021'!$H$30:$H$45</c:f>
              <c:numCache>
                <c:formatCode>_("£"* #,##0.00_);_("£"* \(#,##0.00\);_("£"* "-"??_);_(@_)</c:formatCode>
                <c:ptCount val="12"/>
                <c:pt idx="0">
                  <c:v>601.44000000000005</c:v>
                </c:pt>
                <c:pt idx="1">
                  <c:v>3684.2400000000002</c:v>
                </c:pt>
                <c:pt idx="2">
                  <c:v>21484.560000000001</c:v>
                </c:pt>
                <c:pt idx="3">
                  <c:v>2577.6000000000004</c:v>
                </c:pt>
                <c:pt idx="4">
                  <c:v>2626.08</c:v>
                </c:pt>
                <c:pt idx="5">
                  <c:v>3323.2799999999997</c:v>
                </c:pt>
                <c:pt idx="6">
                  <c:v>24802.079999999998</c:v>
                </c:pt>
                <c:pt idx="7">
                  <c:v>3909.3600000000006</c:v>
                </c:pt>
                <c:pt idx="9">
                  <c:v>1749.3600000000001</c:v>
                </c:pt>
                <c:pt idx="10">
                  <c:v>22696.560000000001</c:v>
                </c:pt>
              </c:numCache>
            </c:numRef>
          </c:val>
          <c:extLst>
            <c:ext xmlns:c16="http://schemas.microsoft.com/office/drawing/2014/chart" uri="{C3380CC4-5D6E-409C-BE32-E72D297353CC}">
              <c16:uniqueId val="{00000005-3253-4E66-A135-567589BBDC2E}"/>
            </c:ext>
          </c:extLst>
        </c:ser>
        <c:ser>
          <c:idx val="6"/>
          <c:order val="6"/>
          <c:tx>
            <c:strRef>
              <c:f>'Data 2019-2021'!$I$28:$I$29</c:f>
              <c:strCache>
                <c:ptCount val="1"/>
                <c:pt idx="0">
                  <c:v>Jul</c:v>
                </c:pt>
              </c:strCache>
            </c:strRef>
          </c:tx>
          <c:spPr>
            <a:solidFill>
              <a:schemeClr val="accent1">
                <a:tint val="95000"/>
              </a:schemeClr>
            </a:solidFill>
            <a:ln>
              <a:noFill/>
            </a:ln>
            <a:effectLst/>
          </c:spPr>
          <c:invertIfNegative val="0"/>
          <c:cat>
            <c:multiLvlStrRef>
              <c:f>'Data 2019-2021'!$A$30:$B$45</c:f>
              <c:multiLvlStrCache>
                <c:ptCount val="12"/>
                <c:lvl>
                  <c:pt idx="0">
                    <c:v>CW</c:v>
                  </c:pt>
                  <c:pt idx="1">
                    <c:v>HS</c:v>
                  </c:pt>
                  <c:pt idx="2">
                    <c:v>WC</c:v>
                  </c:pt>
                  <c:pt idx="3">
                    <c:v>WS</c:v>
                  </c:pt>
                  <c:pt idx="4">
                    <c:v>CW</c:v>
                  </c:pt>
                  <c:pt idx="5">
                    <c:v>HS</c:v>
                  </c:pt>
                  <c:pt idx="6">
                    <c:v>WC</c:v>
                  </c:pt>
                  <c:pt idx="7">
                    <c:v>WS</c:v>
                  </c:pt>
                  <c:pt idx="8">
                    <c:v>CW</c:v>
                  </c:pt>
                  <c:pt idx="9">
                    <c:v>HS</c:v>
                  </c:pt>
                  <c:pt idx="10">
                    <c:v>WC</c:v>
                  </c:pt>
                  <c:pt idx="11">
                    <c:v>WS</c:v>
                  </c:pt>
                </c:lvl>
                <c:lvl>
                  <c:pt idx="0">
                    <c:v>2019</c:v>
                  </c:pt>
                  <c:pt idx="4">
                    <c:v>2020</c:v>
                  </c:pt>
                  <c:pt idx="8">
                    <c:v>2021</c:v>
                  </c:pt>
                </c:lvl>
              </c:multiLvlStrCache>
            </c:multiLvlStrRef>
          </c:cat>
          <c:val>
            <c:numRef>
              <c:f>'Data 2019-2021'!$I$30:$I$45</c:f>
              <c:numCache>
                <c:formatCode>_("£"* #,##0.00_);_("£"* \(#,##0.00\);_("£"* "-"??_);_(@_)</c:formatCode>
                <c:ptCount val="12"/>
                <c:pt idx="0">
                  <c:v>1300.32</c:v>
                </c:pt>
                <c:pt idx="1">
                  <c:v>4564.0800000000008</c:v>
                </c:pt>
                <c:pt idx="2">
                  <c:v>27355.439999999991</c:v>
                </c:pt>
                <c:pt idx="3">
                  <c:v>1424.16</c:v>
                </c:pt>
                <c:pt idx="4">
                  <c:v>3055.2</c:v>
                </c:pt>
                <c:pt idx="5">
                  <c:v>3374.64</c:v>
                </c:pt>
                <c:pt idx="6">
                  <c:v>34748.880000000005</c:v>
                </c:pt>
                <c:pt idx="9">
                  <c:v>3682.8</c:v>
                </c:pt>
                <c:pt idx="10">
                  <c:v>14308.56</c:v>
                </c:pt>
              </c:numCache>
            </c:numRef>
          </c:val>
          <c:extLst>
            <c:ext xmlns:c16="http://schemas.microsoft.com/office/drawing/2014/chart" uri="{C3380CC4-5D6E-409C-BE32-E72D297353CC}">
              <c16:uniqueId val="{00000006-3253-4E66-A135-567589BBDC2E}"/>
            </c:ext>
          </c:extLst>
        </c:ser>
        <c:ser>
          <c:idx val="7"/>
          <c:order val="7"/>
          <c:tx>
            <c:strRef>
              <c:f>'Data 2019-2021'!$J$28:$J$29</c:f>
              <c:strCache>
                <c:ptCount val="1"/>
                <c:pt idx="0">
                  <c:v>Aug</c:v>
                </c:pt>
              </c:strCache>
            </c:strRef>
          </c:tx>
          <c:spPr>
            <a:solidFill>
              <a:schemeClr val="accent1">
                <a:tint val="84000"/>
              </a:schemeClr>
            </a:solidFill>
            <a:ln>
              <a:noFill/>
            </a:ln>
            <a:effectLst/>
          </c:spPr>
          <c:invertIfNegative val="0"/>
          <c:cat>
            <c:multiLvlStrRef>
              <c:f>'Data 2019-2021'!$A$30:$B$45</c:f>
              <c:multiLvlStrCache>
                <c:ptCount val="12"/>
                <c:lvl>
                  <c:pt idx="0">
                    <c:v>CW</c:v>
                  </c:pt>
                  <c:pt idx="1">
                    <c:v>HS</c:v>
                  </c:pt>
                  <c:pt idx="2">
                    <c:v>WC</c:v>
                  </c:pt>
                  <c:pt idx="3">
                    <c:v>WS</c:v>
                  </c:pt>
                  <c:pt idx="4">
                    <c:v>CW</c:v>
                  </c:pt>
                  <c:pt idx="5">
                    <c:v>HS</c:v>
                  </c:pt>
                  <c:pt idx="6">
                    <c:v>WC</c:v>
                  </c:pt>
                  <c:pt idx="7">
                    <c:v>WS</c:v>
                  </c:pt>
                  <c:pt idx="8">
                    <c:v>CW</c:v>
                  </c:pt>
                  <c:pt idx="9">
                    <c:v>HS</c:v>
                  </c:pt>
                  <c:pt idx="10">
                    <c:v>WC</c:v>
                  </c:pt>
                  <c:pt idx="11">
                    <c:v>WS</c:v>
                  </c:pt>
                </c:lvl>
                <c:lvl>
                  <c:pt idx="0">
                    <c:v>2019</c:v>
                  </c:pt>
                  <c:pt idx="4">
                    <c:v>2020</c:v>
                  </c:pt>
                  <c:pt idx="8">
                    <c:v>2021</c:v>
                  </c:pt>
                </c:lvl>
              </c:multiLvlStrCache>
            </c:multiLvlStrRef>
          </c:cat>
          <c:val>
            <c:numRef>
              <c:f>'Data 2019-2021'!$J$30:$J$45</c:f>
              <c:numCache>
                <c:formatCode>_("£"* #,##0.00_);_("£"* \(#,##0.00\);_("£"* "-"??_);_(@_)</c:formatCode>
                <c:ptCount val="12"/>
                <c:pt idx="0">
                  <c:v>7031.76</c:v>
                </c:pt>
                <c:pt idx="1">
                  <c:v>7360.08</c:v>
                </c:pt>
                <c:pt idx="2">
                  <c:v>15465.36</c:v>
                </c:pt>
                <c:pt idx="4">
                  <c:v>2390.1600000000003</c:v>
                </c:pt>
                <c:pt idx="5">
                  <c:v>4246.08</c:v>
                </c:pt>
                <c:pt idx="6">
                  <c:v>16829.52</c:v>
                </c:pt>
                <c:pt idx="8">
                  <c:v>3952.32</c:v>
                </c:pt>
                <c:pt idx="9">
                  <c:v>8395.44</c:v>
                </c:pt>
                <c:pt idx="10">
                  <c:v>28757.520000000008</c:v>
                </c:pt>
                <c:pt idx="11">
                  <c:v>85.92</c:v>
                </c:pt>
              </c:numCache>
            </c:numRef>
          </c:val>
          <c:extLst>
            <c:ext xmlns:c16="http://schemas.microsoft.com/office/drawing/2014/chart" uri="{C3380CC4-5D6E-409C-BE32-E72D297353CC}">
              <c16:uniqueId val="{00000007-3253-4E66-A135-567589BBDC2E}"/>
            </c:ext>
          </c:extLst>
        </c:ser>
        <c:ser>
          <c:idx val="8"/>
          <c:order val="8"/>
          <c:tx>
            <c:strRef>
              <c:f>'Data 2019-2021'!$K$28:$K$29</c:f>
              <c:strCache>
                <c:ptCount val="1"/>
                <c:pt idx="0">
                  <c:v>Sep</c:v>
                </c:pt>
              </c:strCache>
            </c:strRef>
          </c:tx>
          <c:spPr>
            <a:solidFill>
              <a:schemeClr val="accent1">
                <a:tint val="74000"/>
              </a:schemeClr>
            </a:solidFill>
            <a:ln>
              <a:noFill/>
            </a:ln>
            <a:effectLst/>
          </c:spPr>
          <c:invertIfNegative val="0"/>
          <c:cat>
            <c:multiLvlStrRef>
              <c:f>'Data 2019-2021'!$A$30:$B$45</c:f>
              <c:multiLvlStrCache>
                <c:ptCount val="12"/>
                <c:lvl>
                  <c:pt idx="0">
                    <c:v>CW</c:v>
                  </c:pt>
                  <c:pt idx="1">
                    <c:v>HS</c:v>
                  </c:pt>
                  <c:pt idx="2">
                    <c:v>WC</c:v>
                  </c:pt>
                  <c:pt idx="3">
                    <c:v>WS</c:v>
                  </c:pt>
                  <c:pt idx="4">
                    <c:v>CW</c:v>
                  </c:pt>
                  <c:pt idx="5">
                    <c:v>HS</c:v>
                  </c:pt>
                  <c:pt idx="6">
                    <c:v>WC</c:v>
                  </c:pt>
                  <c:pt idx="7">
                    <c:v>WS</c:v>
                  </c:pt>
                  <c:pt idx="8">
                    <c:v>CW</c:v>
                  </c:pt>
                  <c:pt idx="9">
                    <c:v>HS</c:v>
                  </c:pt>
                  <c:pt idx="10">
                    <c:v>WC</c:v>
                  </c:pt>
                  <c:pt idx="11">
                    <c:v>WS</c:v>
                  </c:pt>
                </c:lvl>
                <c:lvl>
                  <c:pt idx="0">
                    <c:v>2019</c:v>
                  </c:pt>
                  <c:pt idx="4">
                    <c:v>2020</c:v>
                  </c:pt>
                  <c:pt idx="8">
                    <c:v>2021</c:v>
                  </c:pt>
                </c:lvl>
              </c:multiLvlStrCache>
            </c:multiLvlStrRef>
          </c:cat>
          <c:val>
            <c:numRef>
              <c:f>'Data 2019-2021'!$K$30:$K$45</c:f>
              <c:numCache>
                <c:formatCode>_("£"* #,##0.00_);_("£"* \(#,##0.00\);_("£"* "-"??_);_(@_)</c:formatCode>
                <c:ptCount val="12"/>
                <c:pt idx="0">
                  <c:v>2260.08</c:v>
                </c:pt>
                <c:pt idx="1">
                  <c:v>1092.96</c:v>
                </c:pt>
                <c:pt idx="2">
                  <c:v>32372.640000000003</c:v>
                </c:pt>
                <c:pt idx="3">
                  <c:v>1362.2400000000002</c:v>
                </c:pt>
                <c:pt idx="5">
                  <c:v>6453.36</c:v>
                </c:pt>
                <c:pt idx="6">
                  <c:v>24224.16</c:v>
                </c:pt>
                <c:pt idx="8">
                  <c:v>3446.88</c:v>
                </c:pt>
                <c:pt idx="9">
                  <c:v>1473.8399999999997</c:v>
                </c:pt>
                <c:pt idx="10">
                  <c:v>34050</c:v>
                </c:pt>
              </c:numCache>
            </c:numRef>
          </c:val>
          <c:extLst>
            <c:ext xmlns:c16="http://schemas.microsoft.com/office/drawing/2014/chart" uri="{C3380CC4-5D6E-409C-BE32-E72D297353CC}">
              <c16:uniqueId val="{00000008-3253-4E66-A135-567589BBDC2E}"/>
            </c:ext>
          </c:extLst>
        </c:ser>
        <c:ser>
          <c:idx val="9"/>
          <c:order val="9"/>
          <c:tx>
            <c:strRef>
              <c:f>'Data 2019-2021'!$L$28:$L$29</c:f>
              <c:strCache>
                <c:ptCount val="1"/>
                <c:pt idx="0">
                  <c:v>Oct</c:v>
                </c:pt>
              </c:strCache>
            </c:strRef>
          </c:tx>
          <c:spPr>
            <a:solidFill>
              <a:schemeClr val="accent1">
                <a:tint val="63000"/>
              </a:schemeClr>
            </a:solidFill>
            <a:ln>
              <a:noFill/>
            </a:ln>
            <a:effectLst/>
          </c:spPr>
          <c:invertIfNegative val="0"/>
          <c:cat>
            <c:multiLvlStrRef>
              <c:f>'Data 2019-2021'!$A$30:$B$45</c:f>
              <c:multiLvlStrCache>
                <c:ptCount val="12"/>
                <c:lvl>
                  <c:pt idx="0">
                    <c:v>CW</c:v>
                  </c:pt>
                  <c:pt idx="1">
                    <c:v>HS</c:v>
                  </c:pt>
                  <c:pt idx="2">
                    <c:v>WC</c:v>
                  </c:pt>
                  <c:pt idx="3">
                    <c:v>WS</c:v>
                  </c:pt>
                  <c:pt idx="4">
                    <c:v>CW</c:v>
                  </c:pt>
                  <c:pt idx="5">
                    <c:v>HS</c:v>
                  </c:pt>
                  <c:pt idx="6">
                    <c:v>WC</c:v>
                  </c:pt>
                  <c:pt idx="7">
                    <c:v>WS</c:v>
                  </c:pt>
                  <c:pt idx="8">
                    <c:v>CW</c:v>
                  </c:pt>
                  <c:pt idx="9">
                    <c:v>HS</c:v>
                  </c:pt>
                  <c:pt idx="10">
                    <c:v>WC</c:v>
                  </c:pt>
                  <c:pt idx="11">
                    <c:v>WS</c:v>
                  </c:pt>
                </c:lvl>
                <c:lvl>
                  <c:pt idx="0">
                    <c:v>2019</c:v>
                  </c:pt>
                  <c:pt idx="4">
                    <c:v>2020</c:v>
                  </c:pt>
                  <c:pt idx="8">
                    <c:v>2021</c:v>
                  </c:pt>
                </c:lvl>
              </c:multiLvlStrCache>
            </c:multiLvlStrRef>
          </c:cat>
          <c:val>
            <c:numRef>
              <c:f>'Data 2019-2021'!$L$30:$L$45</c:f>
              <c:numCache>
                <c:formatCode>_("£"* #,##0.00_);_("£"* \(#,##0.00\);_("£"* "-"??_);_(@_)</c:formatCode>
                <c:ptCount val="12"/>
                <c:pt idx="0">
                  <c:v>3139.68</c:v>
                </c:pt>
                <c:pt idx="1">
                  <c:v>5536.0800000000008</c:v>
                </c:pt>
                <c:pt idx="2">
                  <c:v>19607.52</c:v>
                </c:pt>
                <c:pt idx="4">
                  <c:v>5070</c:v>
                </c:pt>
                <c:pt idx="5">
                  <c:v>5873.28</c:v>
                </c:pt>
                <c:pt idx="6">
                  <c:v>31062.719999999998</c:v>
                </c:pt>
                <c:pt idx="7">
                  <c:v>900.72</c:v>
                </c:pt>
                <c:pt idx="8">
                  <c:v>1241.9999999999998</c:v>
                </c:pt>
                <c:pt idx="9">
                  <c:v>5793.1200000000008</c:v>
                </c:pt>
                <c:pt idx="10">
                  <c:v>26401.200000000004</c:v>
                </c:pt>
              </c:numCache>
            </c:numRef>
          </c:val>
          <c:extLst>
            <c:ext xmlns:c16="http://schemas.microsoft.com/office/drawing/2014/chart" uri="{C3380CC4-5D6E-409C-BE32-E72D297353CC}">
              <c16:uniqueId val="{00000009-3253-4E66-A135-567589BBDC2E}"/>
            </c:ext>
          </c:extLst>
        </c:ser>
        <c:ser>
          <c:idx val="10"/>
          <c:order val="10"/>
          <c:tx>
            <c:strRef>
              <c:f>'Data 2019-2021'!$M$28:$M$29</c:f>
              <c:strCache>
                <c:ptCount val="1"/>
                <c:pt idx="0">
                  <c:v>Nov</c:v>
                </c:pt>
              </c:strCache>
            </c:strRef>
          </c:tx>
          <c:spPr>
            <a:solidFill>
              <a:schemeClr val="accent1">
                <a:tint val="52000"/>
              </a:schemeClr>
            </a:solidFill>
            <a:ln>
              <a:noFill/>
            </a:ln>
            <a:effectLst/>
          </c:spPr>
          <c:invertIfNegative val="0"/>
          <c:cat>
            <c:multiLvlStrRef>
              <c:f>'Data 2019-2021'!$A$30:$B$45</c:f>
              <c:multiLvlStrCache>
                <c:ptCount val="12"/>
                <c:lvl>
                  <c:pt idx="0">
                    <c:v>CW</c:v>
                  </c:pt>
                  <c:pt idx="1">
                    <c:v>HS</c:v>
                  </c:pt>
                  <c:pt idx="2">
                    <c:v>WC</c:v>
                  </c:pt>
                  <c:pt idx="3">
                    <c:v>WS</c:v>
                  </c:pt>
                  <c:pt idx="4">
                    <c:v>CW</c:v>
                  </c:pt>
                  <c:pt idx="5">
                    <c:v>HS</c:v>
                  </c:pt>
                  <c:pt idx="6">
                    <c:v>WC</c:v>
                  </c:pt>
                  <c:pt idx="7">
                    <c:v>WS</c:v>
                  </c:pt>
                  <c:pt idx="8">
                    <c:v>CW</c:v>
                  </c:pt>
                  <c:pt idx="9">
                    <c:v>HS</c:v>
                  </c:pt>
                  <c:pt idx="10">
                    <c:v>WC</c:v>
                  </c:pt>
                  <c:pt idx="11">
                    <c:v>WS</c:v>
                  </c:pt>
                </c:lvl>
                <c:lvl>
                  <c:pt idx="0">
                    <c:v>2019</c:v>
                  </c:pt>
                  <c:pt idx="4">
                    <c:v>2020</c:v>
                  </c:pt>
                  <c:pt idx="8">
                    <c:v>2021</c:v>
                  </c:pt>
                </c:lvl>
              </c:multiLvlStrCache>
            </c:multiLvlStrRef>
          </c:cat>
          <c:val>
            <c:numRef>
              <c:f>'Data 2019-2021'!$M$30:$M$45</c:f>
              <c:numCache>
                <c:formatCode>_("£"* #,##0.00_);_("£"* \(#,##0.00\);_("£"* "-"??_);_(@_)</c:formatCode>
                <c:ptCount val="12"/>
                <c:pt idx="0">
                  <c:v>4860.7199999999993</c:v>
                </c:pt>
                <c:pt idx="1">
                  <c:v>6142.32</c:v>
                </c:pt>
                <c:pt idx="2">
                  <c:v>9662.64</c:v>
                </c:pt>
                <c:pt idx="4">
                  <c:v>397.43999999999994</c:v>
                </c:pt>
                <c:pt idx="5">
                  <c:v>6431.2800000000007</c:v>
                </c:pt>
                <c:pt idx="6">
                  <c:v>12697.92</c:v>
                </c:pt>
                <c:pt idx="8">
                  <c:v>1718.3999999999999</c:v>
                </c:pt>
                <c:pt idx="9">
                  <c:v>3870</c:v>
                </c:pt>
                <c:pt idx="10">
                  <c:v>24532.080000000005</c:v>
                </c:pt>
              </c:numCache>
            </c:numRef>
          </c:val>
          <c:extLst>
            <c:ext xmlns:c16="http://schemas.microsoft.com/office/drawing/2014/chart" uri="{C3380CC4-5D6E-409C-BE32-E72D297353CC}">
              <c16:uniqueId val="{0000000A-3253-4E66-A135-567589BBDC2E}"/>
            </c:ext>
          </c:extLst>
        </c:ser>
        <c:ser>
          <c:idx val="11"/>
          <c:order val="11"/>
          <c:tx>
            <c:strRef>
              <c:f>'Data 2019-2021'!$N$28:$N$29</c:f>
              <c:strCache>
                <c:ptCount val="1"/>
                <c:pt idx="0">
                  <c:v>Dec</c:v>
                </c:pt>
              </c:strCache>
            </c:strRef>
          </c:tx>
          <c:spPr>
            <a:solidFill>
              <a:schemeClr val="accent1">
                <a:tint val="41000"/>
              </a:schemeClr>
            </a:solidFill>
            <a:ln>
              <a:noFill/>
            </a:ln>
            <a:effectLst/>
          </c:spPr>
          <c:invertIfNegative val="0"/>
          <c:cat>
            <c:multiLvlStrRef>
              <c:f>'Data 2019-2021'!$A$30:$B$45</c:f>
              <c:multiLvlStrCache>
                <c:ptCount val="12"/>
                <c:lvl>
                  <c:pt idx="0">
                    <c:v>CW</c:v>
                  </c:pt>
                  <c:pt idx="1">
                    <c:v>HS</c:v>
                  </c:pt>
                  <c:pt idx="2">
                    <c:v>WC</c:v>
                  </c:pt>
                  <c:pt idx="3">
                    <c:v>WS</c:v>
                  </c:pt>
                  <c:pt idx="4">
                    <c:v>CW</c:v>
                  </c:pt>
                  <c:pt idx="5">
                    <c:v>HS</c:v>
                  </c:pt>
                  <c:pt idx="6">
                    <c:v>WC</c:v>
                  </c:pt>
                  <c:pt idx="7">
                    <c:v>WS</c:v>
                  </c:pt>
                  <c:pt idx="8">
                    <c:v>CW</c:v>
                  </c:pt>
                  <c:pt idx="9">
                    <c:v>HS</c:v>
                  </c:pt>
                  <c:pt idx="10">
                    <c:v>WC</c:v>
                  </c:pt>
                  <c:pt idx="11">
                    <c:v>WS</c:v>
                  </c:pt>
                </c:lvl>
                <c:lvl>
                  <c:pt idx="0">
                    <c:v>2019</c:v>
                  </c:pt>
                  <c:pt idx="4">
                    <c:v>2020</c:v>
                  </c:pt>
                  <c:pt idx="8">
                    <c:v>2021</c:v>
                  </c:pt>
                </c:lvl>
              </c:multiLvlStrCache>
            </c:multiLvlStrRef>
          </c:cat>
          <c:val>
            <c:numRef>
              <c:f>'Data 2019-2021'!$N$30:$N$45</c:f>
              <c:numCache>
                <c:formatCode>_("£"* #,##0.00_);_("£"* \(#,##0.00\);_("£"* "-"??_);_(@_)</c:formatCode>
                <c:ptCount val="12"/>
                <c:pt idx="2">
                  <c:v>33199.920000000006</c:v>
                </c:pt>
                <c:pt idx="4">
                  <c:v>7483.92</c:v>
                </c:pt>
                <c:pt idx="6">
                  <c:v>19568.879999999997</c:v>
                </c:pt>
                <c:pt idx="8">
                  <c:v>3139.92</c:v>
                </c:pt>
                <c:pt idx="9">
                  <c:v>5584.8</c:v>
                </c:pt>
                <c:pt idx="10">
                  <c:v>27530.879999999997</c:v>
                </c:pt>
                <c:pt idx="11">
                  <c:v>1175.7599999999998</c:v>
                </c:pt>
              </c:numCache>
            </c:numRef>
          </c:val>
          <c:extLst>
            <c:ext xmlns:c16="http://schemas.microsoft.com/office/drawing/2014/chart" uri="{C3380CC4-5D6E-409C-BE32-E72D297353CC}">
              <c16:uniqueId val="{0000000B-3253-4E66-A135-567589BBDC2E}"/>
            </c:ext>
          </c:extLst>
        </c:ser>
        <c:dLbls>
          <c:showLegendKey val="0"/>
          <c:showVal val="0"/>
          <c:showCatName val="0"/>
          <c:showSerName val="0"/>
          <c:showPercent val="0"/>
          <c:showBubbleSize val="0"/>
        </c:dLbls>
        <c:gapWidth val="219"/>
        <c:axId val="1943128960"/>
        <c:axId val="1948075760"/>
      </c:barChart>
      <c:catAx>
        <c:axId val="194312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8075760"/>
        <c:crosses val="autoZero"/>
        <c:auto val="1"/>
        <c:lblAlgn val="ctr"/>
        <c:lblOffset val="100"/>
        <c:noMultiLvlLbl val="0"/>
      </c:catAx>
      <c:valAx>
        <c:axId val="1948075760"/>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3128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[Coursework.xlsm]Data 2019-2021!PivotTable1</c:name>
    <c:fmtId val="8"/>
  </c:pivotSource>
  <c:chart>
    <c:autoTitleDeleted val="0"/>
    <c:pivotFmts>
      <c:pivotFmt>
        <c:idx val="0"/>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22"/>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23"/>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24"/>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25"/>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26"/>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27"/>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29"/>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0"/>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1"/>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2"/>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3"/>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5"/>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6"/>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7"/>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9"/>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40"/>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41"/>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43"/>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44"/>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45"/>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46"/>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47"/>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48"/>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49"/>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50"/>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51"/>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52"/>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53"/>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54"/>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55"/>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56"/>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57"/>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58"/>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59"/>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60"/>
        <c:spPr>
          <a:solidFill>
            <a:schemeClr val="accent5">
              <a:tint val="41000"/>
            </a:schemeClr>
          </a:solidFill>
          <a:ln>
            <a:noFill/>
          </a:ln>
          <a:effectLst/>
        </c:spPr>
        <c:marker>
          <c:symbol val="none"/>
        </c:marker>
        <c:dLbl>
          <c:idx val="0"/>
          <c:delete val="1"/>
          <c:extLst>
            <c:ext xmlns:c15="http://schemas.microsoft.com/office/drawing/2012/chart" uri="{CE6537A1-D6FC-4f65-9D91-7224C49458BB}"/>
          </c:extLst>
        </c:dLbl>
      </c:pivotFmt>
      <c:pivotFmt>
        <c:idx val="61"/>
        <c:spPr>
          <a:solidFill>
            <a:schemeClr val="accent5">
              <a:tint val="52000"/>
            </a:schemeClr>
          </a:solidFill>
          <a:ln>
            <a:noFill/>
          </a:ln>
          <a:effectLst/>
        </c:spPr>
        <c:marker>
          <c:symbol val="none"/>
        </c:marker>
        <c:dLbl>
          <c:idx val="0"/>
          <c:delete val="1"/>
          <c:extLst>
            <c:ext xmlns:c15="http://schemas.microsoft.com/office/drawing/2012/chart" uri="{CE6537A1-D6FC-4f65-9D91-7224C49458BB}"/>
          </c:extLst>
        </c:dLbl>
      </c:pivotFmt>
      <c:pivotFmt>
        <c:idx val="62"/>
        <c:spPr>
          <a:solidFill>
            <a:schemeClr val="accent5">
              <a:tint val="63000"/>
            </a:schemeClr>
          </a:solidFill>
          <a:ln>
            <a:noFill/>
          </a:ln>
          <a:effectLst/>
        </c:spPr>
        <c:marker>
          <c:symbol val="none"/>
        </c:marker>
        <c:dLbl>
          <c:idx val="0"/>
          <c:delete val="1"/>
          <c:extLst>
            <c:ext xmlns:c15="http://schemas.microsoft.com/office/drawing/2012/chart" uri="{CE6537A1-D6FC-4f65-9D91-7224C49458BB}"/>
          </c:extLst>
        </c:dLbl>
      </c:pivotFmt>
      <c:pivotFmt>
        <c:idx val="63"/>
        <c:spPr>
          <a:solidFill>
            <a:schemeClr val="accent5">
              <a:tint val="74000"/>
            </a:schemeClr>
          </a:solidFill>
          <a:ln>
            <a:noFill/>
          </a:ln>
          <a:effectLst/>
        </c:spPr>
        <c:marker>
          <c:symbol val="none"/>
        </c:marker>
        <c:dLbl>
          <c:idx val="0"/>
          <c:delete val="1"/>
          <c:extLst>
            <c:ext xmlns:c15="http://schemas.microsoft.com/office/drawing/2012/chart" uri="{CE6537A1-D6FC-4f65-9D91-7224C49458BB}"/>
          </c:extLst>
        </c:dLbl>
      </c:pivotFmt>
      <c:pivotFmt>
        <c:idx val="64"/>
        <c:spPr>
          <a:solidFill>
            <a:schemeClr val="accent5">
              <a:tint val="84000"/>
            </a:schemeClr>
          </a:solidFill>
          <a:ln>
            <a:noFill/>
          </a:ln>
          <a:effectLst/>
        </c:spPr>
        <c:marker>
          <c:symbol val="none"/>
        </c:marker>
        <c:dLbl>
          <c:idx val="0"/>
          <c:delete val="1"/>
          <c:extLst>
            <c:ext xmlns:c15="http://schemas.microsoft.com/office/drawing/2012/chart" uri="{CE6537A1-D6FC-4f65-9D91-7224C49458BB}"/>
          </c:extLst>
        </c:dLbl>
      </c:pivotFmt>
      <c:pivotFmt>
        <c:idx val="65"/>
        <c:spPr>
          <a:solidFill>
            <a:schemeClr val="accent5">
              <a:tint val="95000"/>
            </a:schemeClr>
          </a:solidFill>
          <a:ln>
            <a:noFill/>
          </a:ln>
          <a:effectLst/>
        </c:spPr>
        <c:marker>
          <c:symbol val="none"/>
        </c:marker>
        <c:dLbl>
          <c:idx val="0"/>
          <c:delete val="1"/>
          <c:extLst>
            <c:ext xmlns:c15="http://schemas.microsoft.com/office/drawing/2012/chart" uri="{CE6537A1-D6FC-4f65-9D91-7224C49458BB}"/>
          </c:extLst>
        </c:dLbl>
      </c:pivotFmt>
      <c:pivotFmt>
        <c:idx val="66"/>
        <c:spPr>
          <a:solidFill>
            <a:schemeClr val="accent5">
              <a:shade val="94000"/>
            </a:schemeClr>
          </a:solidFill>
          <a:ln>
            <a:noFill/>
          </a:ln>
          <a:effectLst/>
        </c:spPr>
        <c:marker>
          <c:symbol val="none"/>
        </c:marker>
        <c:dLbl>
          <c:idx val="0"/>
          <c:delete val="1"/>
          <c:extLst>
            <c:ext xmlns:c15="http://schemas.microsoft.com/office/drawing/2012/chart" uri="{CE6537A1-D6FC-4f65-9D91-7224C49458BB}"/>
          </c:extLst>
        </c:dLbl>
      </c:pivotFmt>
      <c:pivotFmt>
        <c:idx val="67"/>
        <c:spPr>
          <a:solidFill>
            <a:schemeClr val="accent5">
              <a:shade val="83000"/>
            </a:schemeClr>
          </a:solidFill>
          <a:ln>
            <a:noFill/>
          </a:ln>
          <a:effectLst/>
        </c:spPr>
        <c:marker>
          <c:symbol val="none"/>
        </c:marker>
        <c:dLbl>
          <c:idx val="0"/>
          <c:delete val="1"/>
          <c:extLst>
            <c:ext xmlns:c15="http://schemas.microsoft.com/office/drawing/2012/chart" uri="{CE6537A1-D6FC-4f65-9D91-7224C49458BB}"/>
          </c:extLst>
        </c:dLbl>
      </c:pivotFmt>
      <c:pivotFmt>
        <c:idx val="68"/>
        <c:spPr>
          <a:solidFill>
            <a:schemeClr val="accent5">
              <a:shade val="73000"/>
            </a:schemeClr>
          </a:solidFill>
          <a:ln>
            <a:noFill/>
          </a:ln>
          <a:effectLst/>
        </c:spPr>
        <c:marker>
          <c:symbol val="none"/>
        </c:marker>
        <c:dLbl>
          <c:idx val="0"/>
          <c:delete val="1"/>
          <c:extLst>
            <c:ext xmlns:c15="http://schemas.microsoft.com/office/drawing/2012/chart" uri="{CE6537A1-D6FC-4f65-9D91-7224C49458BB}"/>
          </c:extLst>
        </c:dLbl>
      </c:pivotFmt>
      <c:pivotFmt>
        <c:idx val="69"/>
        <c:spPr>
          <a:solidFill>
            <a:schemeClr val="accent5">
              <a:shade val="62000"/>
            </a:schemeClr>
          </a:solidFill>
          <a:ln>
            <a:noFill/>
          </a:ln>
          <a:effectLst/>
        </c:spPr>
        <c:marker>
          <c:symbol val="none"/>
        </c:marker>
        <c:dLbl>
          <c:idx val="0"/>
          <c:delete val="1"/>
          <c:extLst>
            <c:ext xmlns:c15="http://schemas.microsoft.com/office/drawing/2012/chart" uri="{CE6537A1-D6FC-4f65-9D91-7224C49458BB}"/>
          </c:extLst>
        </c:dLbl>
      </c:pivotFmt>
      <c:pivotFmt>
        <c:idx val="70"/>
        <c:spPr>
          <a:solidFill>
            <a:schemeClr val="accent5">
              <a:shade val="51000"/>
            </a:schemeClr>
          </a:solidFill>
          <a:ln>
            <a:noFill/>
          </a:ln>
          <a:effectLst/>
        </c:spPr>
        <c:marker>
          <c:symbol val="none"/>
        </c:marker>
        <c:dLbl>
          <c:idx val="0"/>
          <c:delete val="1"/>
          <c:extLst>
            <c:ext xmlns:c15="http://schemas.microsoft.com/office/drawing/2012/chart" uri="{CE6537A1-D6FC-4f65-9D91-7224C49458BB}"/>
          </c:extLst>
        </c:dLbl>
      </c:pivotFmt>
      <c:pivotFmt>
        <c:idx val="71"/>
        <c:spPr>
          <a:solidFill>
            <a:schemeClr val="accent5">
              <a:shade val="40000"/>
            </a:schemeClr>
          </a:solidFill>
          <a:ln>
            <a:noFill/>
          </a:ln>
          <a:effectLst/>
        </c:spPr>
        <c:marker>
          <c:symbol val="none"/>
        </c:marker>
        <c:dLbl>
          <c:idx val="0"/>
          <c:delete val="1"/>
          <c:extLst>
            <c:ext xmlns:c15="http://schemas.microsoft.com/office/drawing/2012/chart" uri="{CE6537A1-D6FC-4f65-9D91-7224C49458BB}"/>
          </c:extLst>
        </c:dLbl>
      </c:pivotFmt>
      <c:pivotFmt>
        <c:idx val="72"/>
        <c:spPr>
          <a:solidFill>
            <a:schemeClr val="accent5">
              <a:tint val="41000"/>
            </a:schemeClr>
          </a:solidFill>
          <a:ln>
            <a:noFill/>
          </a:ln>
          <a:effectLst/>
        </c:spPr>
        <c:marker>
          <c:symbol val="none"/>
        </c:marker>
        <c:dLbl>
          <c:idx val="0"/>
          <c:delete val="1"/>
          <c:extLst>
            <c:ext xmlns:c15="http://schemas.microsoft.com/office/drawing/2012/chart" uri="{CE6537A1-D6FC-4f65-9D91-7224C49458BB}"/>
          </c:extLst>
        </c:dLbl>
      </c:pivotFmt>
      <c:pivotFmt>
        <c:idx val="73"/>
        <c:spPr>
          <a:solidFill>
            <a:schemeClr val="accent5">
              <a:tint val="52000"/>
            </a:schemeClr>
          </a:solidFill>
          <a:ln>
            <a:noFill/>
          </a:ln>
          <a:effectLst/>
        </c:spPr>
        <c:marker>
          <c:symbol val="none"/>
        </c:marker>
        <c:dLbl>
          <c:idx val="0"/>
          <c:delete val="1"/>
          <c:extLst>
            <c:ext xmlns:c15="http://schemas.microsoft.com/office/drawing/2012/chart" uri="{CE6537A1-D6FC-4f65-9D91-7224C49458BB}"/>
          </c:extLst>
        </c:dLbl>
      </c:pivotFmt>
      <c:pivotFmt>
        <c:idx val="74"/>
        <c:spPr>
          <a:solidFill>
            <a:schemeClr val="accent5">
              <a:tint val="63000"/>
            </a:schemeClr>
          </a:solidFill>
          <a:ln>
            <a:noFill/>
          </a:ln>
          <a:effectLst/>
        </c:spPr>
        <c:marker>
          <c:symbol val="none"/>
        </c:marker>
        <c:dLbl>
          <c:idx val="0"/>
          <c:delete val="1"/>
          <c:extLst>
            <c:ext xmlns:c15="http://schemas.microsoft.com/office/drawing/2012/chart" uri="{CE6537A1-D6FC-4f65-9D91-7224C49458BB}"/>
          </c:extLst>
        </c:dLbl>
      </c:pivotFmt>
      <c:pivotFmt>
        <c:idx val="75"/>
        <c:spPr>
          <a:solidFill>
            <a:schemeClr val="accent5">
              <a:tint val="74000"/>
            </a:schemeClr>
          </a:solidFill>
          <a:ln>
            <a:noFill/>
          </a:ln>
          <a:effectLst/>
        </c:spPr>
        <c:marker>
          <c:symbol val="none"/>
        </c:marker>
        <c:dLbl>
          <c:idx val="0"/>
          <c:delete val="1"/>
          <c:extLst>
            <c:ext xmlns:c15="http://schemas.microsoft.com/office/drawing/2012/chart" uri="{CE6537A1-D6FC-4f65-9D91-7224C49458BB}"/>
          </c:extLst>
        </c:dLbl>
      </c:pivotFmt>
      <c:pivotFmt>
        <c:idx val="76"/>
        <c:spPr>
          <a:solidFill>
            <a:schemeClr val="accent5">
              <a:tint val="84000"/>
            </a:schemeClr>
          </a:solidFill>
          <a:ln>
            <a:noFill/>
          </a:ln>
          <a:effectLst/>
        </c:spPr>
        <c:marker>
          <c:symbol val="none"/>
        </c:marker>
        <c:dLbl>
          <c:idx val="0"/>
          <c:delete val="1"/>
          <c:extLst>
            <c:ext xmlns:c15="http://schemas.microsoft.com/office/drawing/2012/chart" uri="{CE6537A1-D6FC-4f65-9D91-7224C49458BB}"/>
          </c:extLst>
        </c:dLbl>
      </c:pivotFmt>
      <c:pivotFmt>
        <c:idx val="77"/>
        <c:spPr>
          <a:solidFill>
            <a:schemeClr val="accent5">
              <a:tint val="95000"/>
            </a:schemeClr>
          </a:solidFill>
          <a:ln>
            <a:noFill/>
          </a:ln>
          <a:effectLst/>
        </c:spPr>
        <c:marker>
          <c:symbol val="none"/>
        </c:marker>
        <c:dLbl>
          <c:idx val="0"/>
          <c:delete val="1"/>
          <c:extLst>
            <c:ext xmlns:c15="http://schemas.microsoft.com/office/drawing/2012/chart" uri="{CE6537A1-D6FC-4f65-9D91-7224C49458BB}"/>
          </c:extLst>
        </c:dLbl>
      </c:pivotFmt>
      <c:pivotFmt>
        <c:idx val="78"/>
        <c:spPr>
          <a:solidFill>
            <a:schemeClr val="accent5">
              <a:shade val="94000"/>
            </a:schemeClr>
          </a:solidFill>
          <a:ln>
            <a:noFill/>
          </a:ln>
          <a:effectLst/>
        </c:spPr>
        <c:marker>
          <c:symbol val="none"/>
        </c:marker>
        <c:dLbl>
          <c:idx val="0"/>
          <c:delete val="1"/>
          <c:extLst>
            <c:ext xmlns:c15="http://schemas.microsoft.com/office/drawing/2012/chart" uri="{CE6537A1-D6FC-4f65-9D91-7224C49458BB}"/>
          </c:extLst>
        </c:dLbl>
      </c:pivotFmt>
      <c:pivotFmt>
        <c:idx val="79"/>
        <c:spPr>
          <a:solidFill>
            <a:schemeClr val="accent5">
              <a:shade val="83000"/>
            </a:schemeClr>
          </a:solidFill>
          <a:ln>
            <a:noFill/>
          </a:ln>
          <a:effectLst/>
        </c:spPr>
        <c:marker>
          <c:symbol val="none"/>
        </c:marker>
        <c:dLbl>
          <c:idx val="0"/>
          <c:delete val="1"/>
          <c:extLst>
            <c:ext xmlns:c15="http://schemas.microsoft.com/office/drawing/2012/chart" uri="{CE6537A1-D6FC-4f65-9D91-7224C49458BB}"/>
          </c:extLst>
        </c:dLbl>
      </c:pivotFmt>
      <c:pivotFmt>
        <c:idx val="80"/>
        <c:spPr>
          <a:solidFill>
            <a:schemeClr val="accent5">
              <a:shade val="73000"/>
            </a:schemeClr>
          </a:solidFill>
          <a:ln>
            <a:noFill/>
          </a:ln>
          <a:effectLst/>
        </c:spPr>
        <c:marker>
          <c:symbol val="none"/>
        </c:marker>
        <c:dLbl>
          <c:idx val="0"/>
          <c:delete val="1"/>
          <c:extLst>
            <c:ext xmlns:c15="http://schemas.microsoft.com/office/drawing/2012/chart" uri="{CE6537A1-D6FC-4f65-9D91-7224C49458BB}"/>
          </c:extLst>
        </c:dLbl>
      </c:pivotFmt>
      <c:pivotFmt>
        <c:idx val="81"/>
        <c:spPr>
          <a:solidFill>
            <a:schemeClr val="accent5">
              <a:shade val="62000"/>
            </a:schemeClr>
          </a:solidFill>
          <a:ln>
            <a:noFill/>
          </a:ln>
          <a:effectLst/>
        </c:spPr>
        <c:marker>
          <c:symbol val="none"/>
        </c:marker>
        <c:dLbl>
          <c:idx val="0"/>
          <c:delete val="1"/>
          <c:extLst>
            <c:ext xmlns:c15="http://schemas.microsoft.com/office/drawing/2012/chart" uri="{CE6537A1-D6FC-4f65-9D91-7224C49458BB}"/>
          </c:extLst>
        </c:dLbl>
      </c:pivotFmt>
      <c:pivotFmt>
        <c:idx val="82"/>
        <c:spPr>
          <a:solidFill>
            <a:schemeClr val="accent5">
              <a:shade val="51000"/>
            </a:schemeClr>
          </a:solidFill>
          <a:ln>
            <a:noFill/>
          </a:ln>
          <a:effectLst/>
        </c:spPr>
        <c:marker>
          <c:symbol val="none"/>
        </c:marker>
        <c:dLbl>
          <c:idx val="0"/>
          <c:delete val="1"/>
          <c:extLst>
            <c:ext xmlns:c15="http://schemas.microsoft.com/office/drawing/2012/chart" uri="{CE6537A1-D6FC-4f65-9D91-7224C49458BB}"/>
          </c:extLst>
        </c:dLbl>
      </c:pivotFmt>
      <c:pivotFmt>
        <c:idx val="83"/>
        <c:spPr>
          <a:solidFill>
            <a:schemeClr val="accent5">
              <a:shade val="40000"/>
            </a:schemeClr>
          </a:solidFill>
          <a:ln>
            <a:noFill/>
          </a:ln>
          <a:effectLst/>
        </c:spPr>
        <c:marker>
          <c:symbol val="none"/>
        </c:marker>
        <c:dLbl>
          <c:idx val="0"/>
          <c:delete val="1"/>
          <c:extLst>
            <c:ext xmlns:c15="http://schemas.microsoft.com/office/drawing/2012/chart" uri="{CE6537A1-D6FC-4f65-9D91-7224C49458BB}"/>
          </c:extLst>
        </c:dLbl>
      </c:pivotFmt>
      <c:pivotFmt>
        <c:idx val="84"/>
        <c:spPr>
          <a:solidFill>
            <a:schemeClr val="accent5">
              <a:tint val="41000"/>
            </a:schemeClr>
          </a:solidFill>
          <a:ln>
            <a:noFill/>
          </a:ln>
          <a:effectLst/>
        </c:spPr>
        <c:marker>
          <c:symbol val="none"/>
        </c:marker>
        <c:dLbl>
          <c:idx val="0"/>
          <c:delete val="1"/>
          <c:extLst>
            <c:ext xmlns:c15="http://schemas.microsoft.com/office/drawing/2012/chart" uri="{CE6537A1-D6FC-4f65-9D91-7224C49458BB}"/>
          </c:extLst>
        </c:dLbl>
      </c:pivotFmt>
      <c:pivotFmt>
        <c:idx val="85"/>
        <c:spPr>
          <a:solidFill>
            <a:schemeClr val="accent5">
              <a:tint val="52000"/>
            </a:schemeClr>
          </a:solidFill>
          <a:ln>
            <a:noFill/>
          </a:ln>
          <a:effectLst/>
        </c:spPr>
        <c:marker>
          <c:symbol val="none"/>
        </c:marker>
        <c:dLbl>
          <c:idx val="0"/>
          <c:delete val="1"/>
          <c:extLst>
            <c:ext xmlns:c15="http://schemas.microsoft.com/office/drawing/2012/chart" uri="{CE6537A1-D6FC-4f65-9D91-7224C49458BB}"/>
          </c:extLst>
        </c:dLbl>
      </c:pivotFmt>
      <c:pivotFmt>
        <c:idx val="86"/>
        <c:spPr>
          <a:solidFill>
            <a:schemeClr val="accent5">
              <a:tint val="63000"/>
            </a:schemeClr>
          </a:solidFill>
          <a:ln>
            <a:noFill/>
          </a:ln>
          <a:effectLst/>
        </c:spPr>
        <c:marker>
          <c:symbol val="none"/>
        </c:marker>
        <c:dLbl>
          <c:idx val="0"/>
          <c:delete val="1"/>
          <c:extLst>
            <c:ext xmlns:c15="http://schemas.microsoft.com/office/drawing/2012/chart" uri="{CE6537A1-D6FC-4f65-9D91-7224C49458BB}"/>
          </c:extLst>
        </c:dLbl>
      </c:pivotFmt>
      <c:pivotFmt>
        <c:idx val="87"/>
        <c:spPr>
          <a:solidFill>
            <a:schemeClr val="accent5">
              <a:tint val="74000"/>
            </a:schemeClr>
          </a:solidFill>
          <a:ln>
            <a:noFill/>
          </a:ln>
          <a:effectLst/>
        </c:spPr>
        <c:marker>
          <c:symbol val="none"/>
        </c:marker>
        <c:dLbl>
          <c:idx val="0"/>
          <c:delete val="1"/>
          <c:extLst>
            <c:ext xmlns:c15="http://schemas.microsoft.com/office/drawing/2012/chart" uri="{CE6537A1-D6FC-4f65-9D91-7224C49458BB}"/>
          </c:extLst>
        </c:dLbl>
      </c:pivotFmt>
      <c:pivotFmt>
        <c:idx val="88"/>
        <c:spPr>
          <a:solidFill>
            <a:schemeClr val="accent5">
              <a:tint val="84000"/>
            </a:schemeClr>
          </a:solidFill>
          <a:ln>
            <a:noFill/>
          </a:ln>
          <a:effectLst/>
        </c:spPr>
        <c:marker>
          <c:symbol val="none"/>
        </c:marker>
        <c:dLbl>
          <c:idx val="0"/>
          <c:delete val="1"/>
          <c:extLst>
            <c:ext xmlns:c15="http://schemas.microsoft.com/office/drawing/2012/chart" uri="{CE6537A1-D6FC-4f65-9D91-7224C49458BB}"/>
          </c:extLst>
        </c:dLbl>
      </c:pivotFmt>
      <c:pivotFmt>
        <c:idx val="89"/>
        <c:spPr>
          <a:solidFill>
            <a:schemeClr val="accent5">
              <a:tint val="95000"/>
            </a:schemeClr>
          </a:solidFill>
          <a:ln>
            <a:noFill/>
          </a:ln>
          <a:effectLst/>
        </c:spPr>
        <c:marker>
          <c:symbol val="none"/>
        </c:marker>
        <c:dLbl>
          <c:idx val="0"/>
          <c:delete val="1"/>
          <c:extLst>
            <c:ext xmlns:c15="http://schemas.microsoft.com/office/drawing/2012/chart" uri="{CE6537A1-D6FC-4f65-9D91-7224C49458BB}"/>
          </c:extLst>
        </c:dLbl>
      </c:pivotFmt>
      <c:pivotFmt>
        <c:idx val="90"/>
        <c:spPr>
          <a:solidFill>
            <a:schemeClr val="accent5">
              <a:shade val="94000"/>
            </a:schemeClr>
          </a:solidFill>
          <a:ln>
            <a:noFill/>
          </a:ln>
          <a:effectLst/>
        </c:spPr>
        <c:marker>
          <c:symbol val="none"/>
        </c:marker>
        <c:dLbl>
          <c:idx val="0"/>
          <c:delete val="1"/>
          <c:extLst>
            <c:ext xmlns:c15="http://schemas.microsoft.com/office/drawing/2012/chart" uri="{CE6537A1-D6FC-4f65-9D91-7224C49458BB}"/>
          </c:extLst>
        </c:dLbl>
      </c:pivotFmt>
      <c:pivotFmt>
        <c:idx val="91"/>
        <c:spPr>
          <a:solidFill>
            <a:schemeClr val="accent5">
              <a:shade val="83000"/>
            </a:schemeClr>
          </a:solidFill>
          <a:ln>
            <a:noFill/>
          </a:ln>
          <a:effectLst/>
        </c:spPr>
        <c:marker>
          <c:symbol val="none"/>
        </c:marker>
        <c:dLbl>
          <c:idx val="0"/>
          <c:delete val="1"/>
          <c:extLst>
            <c:ext xmlns:c15="http://schemas.microsoft.com/office/drawing/2012/chart" uri="{CE6537A1-D6FC-4f65-9D91-7224C49458BB}"/>
          </c:extLst>
        </c:dLbl>
      </c:pivotFmt>
      <c:pivotFmt>
        <c:idx val="92"/>
        <c:spPr>
          <a:solidFill>
            <a:schemeClr val="accent5">
              <a:shade val="73000"/>
            </a:schemeClr>
          </a:solidFill>
          <a:ln>
            <a:noFill/>
          </a:ln>
          <a:effectLst/>
        </c:spPr>
        <c:marker>
          <c:symbol val="none"/>
        </c:marker>
        <c:dLbl>
          <c:idx val="0"/>
          <c:delete val="1"/>
          <c:extLst>
            <c:ext xmlns:c15="http://schemas.microsoft.com/office/drawing/2012/chart" uri="{CE6537A1-D6FC-4f65-9D91-7224C49458BB}"/>
          </c:extLst>
        </c:dLbl>
      </c:pivotFmt>
      <c:pivotFmt>
        <c:idx val="93"/>
        <c:spPr>
          <a:solidFill>
            <a:schemeClr val="accent5">
              <a:shade val="62000"/>
            </a:schemeClr>
          </a:solidFill>
          <a:ln>
            <a:noFill/>
          </a:ln>
          <a:effectLst/>
        </c:spPr>
        <c:marker>
          <c:symbol val="none"/>
        </c:marker>
        <c:dLbl>
          <c:idx val="0"/>
          <c:delete val="1"/>
          <c:extLst>
            <c:ext xmlns:c15="http://schemas.microsoft.com/office/drawing/2012/chart" uri="{CE6537A1-D6FC-4f65-9D91-7224C49458BB}"/>
          </c:extLst>
        </c:dLbl>
      </c:pivotFmt>
      <c:pivotFmt>
        <c:idx val="94"/>
        <c:spPr>
          <a:solidFill>
            <a:schemeClr val="accent5">
              <a:shade val="51000"/>
            </a:schemeClr>
          </a:solidFill>
          <a:ln>
            <a:noFill/>
          </a:ln>
          <a:effectLst/>
        </c:spPr>
        <c:marker>
          <c:symbol val="none"/>
        </c:marker>
        <c:dLbl>
          <c:idx val="0"/>
          <c:delete val="1"/>
          <c:extLst>
            <c:ext xmlns:c15="http://schemas.microsoft.com/office/drawing/2012/chart" uri="{CE6537A1-D6FC-4f65-9D91-7224C49458BB}"/>
          </c:extLst>
        </c:dLbl>
      </c:pivotFmt>
      <c:pivotFmt>
        <c:idx val="95"/>
        <c:spPr>
          <a:solidFill>
            <a:schemeClr val="accent5">
              <a:shade val="40000"/>
            </a:schemeClr>
          </a:solidFill>
          <a:ln>
            <a:noFill/>
          </a:ln>
          <a:effectLst/>
        </c:spPr>
        <c:marker>
          <c:symbol val="none"/>
        </c:marker>
        <c:dLbl>
          <c:idx val="0"/>
          <c:delete val="1"/>
          <c:extLst>
            <c:ext xmlns:c15="http://schemas.microsoft.com/office/drawing/2012/chart" uri="{CE6537A1-D6FC-4f65-9D91-7224C49458BB}"/>
          </c:extLst>
        </c:dLbl>
      </c:pivotFmt>
      <c:pivotFmt>
        <c:idx val="96"/>
        <c:spPr>
          <a:solidFill>
            <a:schemeClr val="accent5">
              <a:tint val="41000"/>
            </a:schemeClr>
          </a:solidFill>
          <a:ln>
            <a:noFill/>
          </a:ln>
          <a:effectLst/>
        </c:spPr>
        <c:marker>
          <c:symbol val="none"/>
        </c:marker>
        <c:dLbl>
          <c:idx val="0"/>
          <c:delete val="1"/>
          <c:extLst>
            <c:ext xmlns:c15="http://schemas.microsoft.com/office/drawing/2012/chart" uri="{CE6537A1-D6FC-4f65-9D91-7224C49458BB}"/>
          </c:extLst>
        </c:dLbl>
      </c:pivotFmt>
      <c:pivotFmt>
        <c:idx val="97"/>
        <c:spPr>
          <a:solidFill>
            <a:schemeClr val="accent5">
              <a:tint val="52000"/>
            </a:schemeClr>
          </a:solidFill>
          <a:ln>
            <a:noFill/>
          </a:ln>
          <a:effectLst/>
        </c:spPr>
        <c:marker>
          <c:symbol val="none"/>
        </c:marker>
        <c:dLbl>
          <c:idx val="0"/>
          <c:delete val="1"/>
          <c:extLst>
            <c:ext xmlns:c15="http://schemas.microsoft.com/office/drawing/2012/chart" uri="{CE6537A1-D6FC-4f65-9D91-7224C49458BB}"/>
          </c:extLst>
        </c:dLbl>
      </c:pivotFmt>
      <c:pivotFmt>
        <c:idx val="98"/>
        <c:spPr>
          <a:solidFill>
            <a:schemeClr val="accent5">
              <a:tint val="63000"/>
            </a:schemeClr>
          </a:solidFill>
          <a:ln>
            <a:noFill/>
          </a:ln>
          <a:effectLst/>
        </c:spPr>
        <c:marker>
          <c:symbol val="none"/>
        </c:marker>
        <c:dLbl>
          <c:idx val="0"/>
          <c:delete val="1"/>
          <c:extLst>
            <c:ext xmlns:c15="http://schemas.microsoft.com/office/drawing/2012/chart" uri="{CE6537A1-D6FC-4f65-9D91-7224C49458BB}"/>
          </c:extLst>
        </c:dLbl>
      </c:pivotFmt>
      <c:pivotFmt>
        <c:idx val="99"/>
        <c:spPr>
          <a:solidFill>
            <a:schemeClr val="accent5">
              <a:tint val="74000"/>
            </a:schemeClr>
          </a:solidFill>
          <a:ln>
            <a:noFill/>
          </a:ln>
          <a:effectLst/>
        </c:spPr>
        <c:marker>
          <c:symbol val="none"/>
        </c:marker>
        <c:dLbl>
          <c:idx val="0"/>
          <c:delete val="1"/>
          <c:extLst>
            <c:ext xmlns:c15="http://schemas.microsoft.com/office/drawing/2012/chart" uri="{CE6537A1-D6FC-4f65-9D91-7224C49458BB}"/>
          </c:extLst>
        </c:dLbl>
      </c:pivotFmt>
      <c:pivotFmt>
        <c:idx val="100"/>
        <c:spPr>
          <a:solidFill>
            <a:schemeClr val="accent5">
              <a:tint val="84000"/>
            </a:schemeClr>
          </a:solidFill>
          <a:ln>
            <a:noFill/>
          </a:ln>
          <a:effectLst/>
        </c:spPr>
        <c:marker>
          <c:symbol val="none"/>
        </c:marker>
        <c:dLbl>
          <c:idx val="0"/>
          <c:delete val="1"/>
          <c:extLst>
            <c:ext xmlns:c15="http://schemas.microsoft.com/office/drawing/2012/chart" uri="{CE6537A1-D6FC-4f65-9D91-7224C49458BB}"/>
          </c:extLst>
        </c:dLbl>
      </c:pivotFmt>
      <c:pivotFmt>
        <c:idx val="101"/>
        <c:spPr>
          <a:solidFill>
            <a:schemeClr val="accent5">
              <a:tint val="95000"/>
            </a:schemeClr>
          </a:solidFill>
          <a:ln>
            <a:noFill/>
          </a:ln>
          <a:effectLst/>
        </c:spPr>
        <c:marker>
          <c:symbol val="none"/>
        </c:marker>
        <c:dLbl>
          <c:idx val="0"/>
          <c:delete val="1"/>
          <c:extLst>
            <c:ext xmlns:c15="http://schemas.microsoft.com/office/drawing/2012/chart" uri="{CE6537A1-D6FC-4f65-9D91-7224C49458BB}"/>
          </c:extLst>
        </c:dLbl>
      </c:pivotFmt>
      <c:pivotFmt>
        <c:idx val="102"/>
        <c:spPr>
          <a:solidFill>
            <a:schemeClr val="accent5">
              <a:shade val="94000"/>
            </a:schemeClr>
          </a:solidFill>
          <a:ln>
            <a:noFill/>
          </a:ln>
          <a:effectLst/>
        </c:spPr>
        <c:marker>
          <c:symbol val="none"/>
        </c:marker>
        <c:dLbl>
          <c:idx val="0"/>
          <c:delete val="1"/>
          <c:extLst>
            <c:ext xmlns:c15="http://schemas.microsoft.com/office/drawing/2012/chart" uri="{CE6537A1-D6FC-4f65-9D91-7224C49458BB}"/>
          </c:extLst>
        </c:dLbl>
      </c:pivotFmt>
      <c:pivotFmt>
        <c:idx val="103"/>
        <c:spPr>
          <a:solidFill>
            <a:schemeClr val="accent5">
              <a:shade val="83000"/>
            </a:schemeClr>
          </a:solidFill>
          <a:ln>
            <a:noFill/>
          </a:ln>
          <a:effectLst/>
        </c:spPr>
        <c:marker>
          <c:symbol val="none"/>
        </c:marker>
        <c:dLbl>
          <c:idx val="0"/>
          <c:delete val="1"/>
          <c:extLst>
            <c:ext xmlns:c15="http://schemas.microsoft.com/office/drawing/2012/chart" uri="{CE6537A1-D6FC-4f65-9D91-7224C49458BB}"/>
          </c:extLst>
        </c:dLbl>
      </c:pivotFmt>
      <c:pivotFmt>
        <c:idx val="104"/>
        <c:spPr>
          <a:solidFill>
            <a:schemeClr val="accent5">
              <a:shade val="73000"/>
            </a:schemeClr>
          </a:solidFill>
          <a:ln>
            <a:noFill/>
          </a:ln>
          <a:effectLst/>
        </c:spPr>
        <c:marker>
          <c:symbol val="none"/>
        </c:marker>
        <c:dLbl>
          <c:idx val="0"/>
          <c:delete val="1"/>
          <c:extLst>
            <c:ext xmlns:c15="http://schemas.microsoft.com/office/drawing/2012/chart" uri="{CE6537A1-D6FC-4f65-9D91-7224C49458BB}"/>
          </c:extLst>
        </c:dLbl>
      </c:pivotFmt>
      <c:pivotFmt>
        <c:idx val="105"/>
        <c:spPr>
          <a:solidFill>
            <a:schemeClr val="accent5">
              <a:shade val="62000"/>
            </a:schemeClr>
          </a:solidFill>
          <a:ln>
            <a:noFill/>
          </a:ln>
          <a:effectLst/>
        </c:spPr>
        <c:marker>
          <c:symbol val="none"/>
        </c:marker>
        <c:dLbl>
          <c:idx val="0"/>
          <c:delete val="1"/>
          <c:extLst>
            <c:ext xmlns:c15="http://schemas.microsoft.com/office/drawing/2012/chart" uri="{CE6537A1-D6FC-4f65-9D91-7224C49458BB}"/>
          </c:extLst>
        </c:dLbl>
      </c:pivotFmt>
      <c:pivotFmt>
        <c:idx val="106"/>
        <c:spPr>
          <a:solidFill>
            <a:schemeClr val="accent5">
              <a:shade val="51000"/>
            </a:schemeClr>
          </a:solidFill>
          <a:ln>
            <a:noFill/>
          </a:ln>
          <a:effectLst/>
        </c:spPr>
        <c:marker>
          <c:symbol val="none"/>
        </c:marker>
        <c:dLbl>
          <c:idx val="0"/>
          <c:delete val="1"/>
          <c:extLst>
            <c:ext xmlns:c15="http://schemas.microsoft.com/office/drawing/2012/chart" uri="{CE6537A1-D6FC-4f65-9D91-7224C49458BB}"/>
          </c:extLst>
        </c:dLbl>
      </c:pivotFmt>
      <c:pivotFmt>
        <c:idx val="107"/>
        <c:spPr>
          <a:solidFill>
            <a:schemeClr val="accent5">
              <a:shade val="40000"/>
            </a:schemeClr>
          </a:solidFill>
          <a:ln>
            <a:noFill/>
          </a:ln>
          <a:effectLst/>
        </c:spPr>
        <c:marker>
          <c:symbol val="none"/>
        </c:marker>
        <c:dLbl>
          <c:idx val="0"/>
          <c:delete val="1"/>
          <c:extLst>
            <c:ext xmlns:c15="http://schemas.microsoft.com/office/drawing/2012/chart" uri="{CE6537A1-D6FC-4f65-9D91-7224C49458BB}"/>
          </c:extLst>
        </c:dLbl>
      </c:pivotFmt>
      <c:pivotFmt>
        <c:idx val="108"/>
        <c:spPr>
          <a:solidFill>
            <a:schemeClr val="accent5">
              <a:tint val="41000"/>
            </a:schemeClr>
          </a:solidFill>
          <a:ln>
            <a:noFill/>
          </a:ln>
          <a:effectLst/>
        </c:spPr>
        <c:marker>
          <c:symbol val="none"/>
        </c:marker>
        <c:dLbl>
          <c:idx val="0"/>
          <c:delete val="1"/>
          <c:extLst>
            <c:ext xmlns:c15="http://schemas.microsoft.com/office/drawing/2012/chart" uri="{CE6537A1-D6FC-4f65-9D91-7224C49458BB}"/>
          </c:extLst>
        </c:dLbl>
      </c:pivotFmt>
      <c:pivotFmt>
        <c:idx val="109"/>
        <c:spPr>
          <a:solidFill>
            <a:schemeClr val="accent5">
              <a:tint val="52000"/>
            </a:schemeClr>
          </a:solidFill>
          <a:ln>
            <a:noFill/>
          </a:ln>
          <a:effectLst/>
        </c:spPr>
        <c:marker>
          <c:symbol val="none"/>
        </c:marker>
        <c:dLbl>
          <c:idx val="0"/>
          <c:delete val="1"/>
          <c:extLst>
            <c:ext xmlns:c15="http://schemas.microsoft.com/office/drawing/2012/chart" uri="{CE6537A1-D6FC-4f65-9D91-7224C49458BB}"/>
          </c:extLst>
        </c:dLbl>
      </c:pivotFmt>
      <c:pivotFmt>
        <c:idx val="110"/>
        <c:spPr>
          <a:solidFill>
            <a:schemeClr val="accent5">
              <a:tint val="63000"/>
            </a:schemeClr>
          </a:solidFill>
          <a:ln>
            <a:noFill/>
          </a:ln>
          <a:effectLst/>
        </c:spPr>
        <c:marker>
          <c:symbol val="none"/>
        </c:marker>
        <c:dLbl>
          <c:idx val="0"/>
          <c:delete val="1"/>
          <c:extLst>
            <c:ext xmlns:c15="http://schemas.microsoft.com/office/drawing/2012/chart" uri="{CE6537A1-D6FC-4f65-9D91-7224C49458BB}"/>
          </c:extLst>
        </c:dLbl>
      </c:pivotFmt>
      <c:pivotFmt>
        <c:idx val="111"/>
        <c:spPr>
          <a:solidFill>
            <a:schemeClr val="accent5">
              <a:tint val="74000"/>
            </a:schemeClr>
          </a:solidFill>
          <a:ln>
            <a:noFill/>
          </a:ln>
          <a:effectLst/>
        </c:spPr>
        <c:marker>
          <c:symbol val="none"/>
        </c:marker>
        <c:dLbl>
          <c:idx val="0"/>
          <c:delete val="1"/>
          <c:extLst>
            <c:ext xmlns:c15="http://schemas.microsoft.com/office/drawing/2012/chart" uri="{CE6537A1-D6FC-4f65-9D91-7224C49458BB}"/>
          </c:extLst>
        </c:dLbl>
      </c:pivotFmt>
      <c:pivotFmt>
        <c:idx val="112"/>
        <c:spPr>
          <a:solidFill>
            <a:schemeClr val="accent5">
              <a:tint val="84000"/>
            </a:schemeClr>
          </a:solidFill>
          <a:ln>
            <a:noFill/>
          </a:ln>
          <a:effectLst/>
        </c:spPr>
        <c:marker>
          <c:symbol val="none"/>
        </c:marker>
        <c:dLbl>
          <c:idx val="0"/>
          <c:delete val="1"/>
          <c:extLst>
            <c:ext xmlns:c15="http://schemas.microsoft.com/office/drawing/2012/chart" uri="{CE6537A1-D6FC-4f65-9D91-7224C49458BB}"/>
          </c:extLst>
        </c:dLbl>
      </c:pivotFmt>
      <c:pivotFmt>
        <c:idx val="113"/>
        <c:spPr>
          <a:solidFill>
            <a:schemeClr val="accent5">
              <a:tint val="95000"/>
            </a:schemeClr>
          </a:solidFill>
          <a:ln>
            <a:noFill/>
          </a:ln>
          <a:effectLst/>
        </c:spPr>
        <c:marker>
          <c:symbol val="none"/>
        </c:marker>
        <c:dLbl>
          <c:idx val="0"/>
          <c:delete val="1"/>
          <c:extLst>
            <c:ext xmlns:c15="http://schemas.microsoft.com/office/drawing/2012/chart" uri="{CE6537A1-D6FC-4f65-9D91-7224C49458BB}"/>
          </c:extLst>
        </c:dLbl>
      </c:pivotFmt>
      <c:pivotFmt>
        <c:idx val="114"/>
        <c:spPr>
          <a:solidFill>
            <a:schemeClr val="accent5">
              <a:shade val="94000"/>
            </a:schemeClr>
          </a:solidFill>
          <a:ln>
            <a:noFill/>
          </a:ln>
          <a:effectLst/>
        </c:spPr>
        <c:marker>
          <c:symbol val="none"/>
        </c:marker>
        <c:dLbl>
          <c:idx val="0"/>
          <c:delete val="1"/>
          <c:extLst>
            <c:ext xmlns:c15="http://schemas.microsoft.com/office/drawing/2012/chart" uri="{CE6537A1-D6FC-4f65-9D91-7224C49458BB}"/>
          </c:extLst>
        </c:dLbl>
      </c:pivotFmt>
      <c:pivotFmt>
        <c:idx val="115"/>
        <c:spPr>
          <a:solidFill>
            <a:schemeClr val="accent5">
              <a:shade val="83000"/>
            </a:schemeClr>
          </a:solidFill>
          <a:ln>
            <a:noFill/>
          </a:ln>
          <a:effectLst/>
        </c:spPr>
        <c:marker>
          <c:symbol val="none"/>
        </c:marker>
        <c:dLbl>
          <c:idx val="0"/>
          <c:delete val="1"/>
          <c:extLst>
            <c:ext xmlns:c15="http://schemas.microsoft.com/office/drawing/2012/chart" uri="{CE6537A1-D6FC-4f65-9D91-7224C49458BB}"/>
          </c:extLst>
        </c:dLbl>
      </c:pivotFmt>
      <c:pivotFmt>
        <c:idx val="116"/>
        <c:spPr>
          <a:solidFill>
            <a:schemeClr val="accent5">
              <a:shade val="73000"/>
            </a:schemeClr>
          </a:solidFill>
          <a:ln>
            <a:noFill/>
          </a:ln>
          <a:effectLst/>
        </c:spPr>
        <c:marker>
          <c:symbol val="none"/>
        </c:marker>
        <c:dLbl>
          <c:idx val="0"/>
          <c:delete val="1"/>
          <c:extLst>
            <c:ext xmlns:c15="http://schemas.microsoft.com/office/drawing/2012/chart" uri="{CE6537A1-D6FC-4f65-9D91-7224C49458BB}"/>
          </c:extLst>
        </c:dLbl>
      </c:pivotFmt>
      <c:pivotFmt>
        <c:idx val="117"/>
        <c:spPr>
          <a:solidFill>
            <a:schemeClr val="accent5">
              <a:shade val="62000"/>
            </a:schemeClr>
          </a:solidFill>
          <a:ln>
            <a:noFill/>
          </a:ln>
          <a:effectLst/>
        </c:spPr>
        <c:marker>
          <c:symbol val="none"/>
        </c:marker>
        <c:dLbl>
          <c:idx val="0"/>
          <c:delete val="1"/>
          <c:extLst>
            <c:ext xmlns:c15="http://schemas.microsoft.com/office/drawing/2012/chart" uri="{CE6537A1-D6FC-4f65-9D91-7224C49458BB}"/>
          </c:extLst>
        </c:dLbl>
      </c:pivotFmt>
      <c:pivotFmt>
        <c:idx val="118"/>
        <c:spPr>
          <a:solidFill>
            <a:schemeClr val="accent5">
              <a:shade val="51000"/>
            </a:schemeClr>
          </a:solidFill>
          <a:ln>
            <a:noFill/>
          </a:ln>
          <a:effectLst/>
        </c:spPr>
        <c:marker>
          <c:symbol val="none"/>
        </c:marker>
        <c:dLbl>
          <c:idx val="0"/>
          <c:delete val="1"/>
          <c:extLst>
            <c:ext xmlns:c15="http://schemas.microsoft.com/office/drawing/2012/chart" uri="{CE6537A1-D6FC-4f65-9D91-7224C49458BB}"/>
          </c:extLst>
        </c:dLbl>
      </c:pivotFmt>
      <c:pivotFmt>
        <c:idx val="119"/>
        <c:spPr>
          <a:solidFill>
            <a:schemeClr val="accent5">
              <a:shade val="40000"/>
            </a:schemeClr>
          </a:solidFill>
          <a:ln>
            <a:noFill/>
          </a:ln>
          <a:effectLst/>
        </c:spPr>
        <c:marker>
          <c:symbol val="none"/>
        </c:marker>
        <c:dLbl>
          <c:idx val="0"/>
          <c:delete val="1"/>
          <c:extLst>
            <c:ext xmlns:c15="http://schemas.microsoft.com/office/drawing/2012/chart" uri="{CE6537A1-D6FC-4f65-9D91-7224C49458BB}"/>
          </c:extLst>
        </c:dLbl>
      </c:pivotFmt>
      <c:pivotFmt>
        <c:idx val="120"/>
        <c:spPr>
          <a:solidFill>
            <a:schemeClr val="accent5">
              <a:tint val="41000"/>
            </a:schemeClr>
          </a:solidFill>
          <a:ln>
            <a:noFill/>
          </a:ln>
          <a:effectLst/>
        </c:spPr>
        <c:marker>
          <c:symbol val="none"/>
        </c:marker>
        <c:dLbl>
          <c:idx val="0"/>
          <c:delete val="1"/>
          <c:extLst>
            <c:ext xmlns:c15="http://schemas.microsoft.com/office/drawing/2012/chart" uri="{CE6537A1-D6FC-4f65-9D91-7224C49458BB}"/>
          </c:extLst>
        </c:dLbl>
      </c:pivotFmt>
      <c:pivotFmt>
        <c:idx val="121"/>
        <c:spPr>
          <a:solidFill>
            <a:schemeClr val="accent5">
              <a:tint val="52000"/>
            </a:schemeClr>
          </a:solidFill>
          <a:ln>
            <a:noFill/>
          </a:ln>
          <a:effectLst/>
        </c:spPr>
        <c:marker>
          <c:symbol val="none"/>
        </c:marker>
        <c:dLbl>
          <c:idx val="0"/>
          <c:delete val="1"/>
          <c:extLst>
            <c:ext xmlns:c15="http://schemas.microsoft.com/office/drawing/2012/chart" uri="{CE6537A1-D6FC-4f65-9D91-7224C49458BB}"/>
          </c:extLst>
        </c:dLbl>
      </c:pivotFmt>
      <c:pivotFmt>
        <c:idx val="122"/>
        <c:spPr>
          <a:solidFill>
            <a:schemeClr val="accent5">
              <a:tint val="63000"/>
            </a:schemeClr>
          </a:solidFill>
          <a:ln>
            <a:noFill/>
          </a:ln>
          <a:effectLst/>
        </c:spPr>
        <c:marker>
          <c:symbol val="none"/>
        </c:marker>
        <c:dLbl>
          <c:idx val="0"/>
          <c:delete val="1"/>
          <c:extLst>
            <c:ext xmlns:c15="http://schemas.microsoft.com/office/drawing/2012/chart" uri="{CE6537A1-D6FC-4f65-9D91-7224C49458BB}"/>
          </c:extLst>
        </c:dLbl>
      </c:pivotFmt>
      <c:pivotFmt>
        <c:idx val="123"/>
        <c:spPr>
          <a:solidFill>
            <a:schemeClr val="accent5">
              <a:tint val="74000"/>
            </a:schemeClr>
          </a:solidFill>
          <a:ln>
            <a:noFill/>
          </a:ln>
          <a:effectLst/>
        </c:spPr>
        <c:marker>
          <c:symbol val="none"/>
        </c:marker>
        <c:dLbl>
          <c:idx val="0"/>
          <c:delete val="1"/>
          <c:extLst>
            <c:ext xmlns:c15="http://schemas.microsoft.com/office/drawing/2012/chart" uri="{CE6537A1-D6FC-4f65-9D91-7224C49458BB}"/>
          </c:extLst>
        </c:dLbl>
      </c:pivotFmt>
      <c:pivotFmt>
        <c:idx val="124"/>
        <c:spPr>
          <a:solidFill>
            <a:schemeClr val="accent5">
              <a:tint val="84000"/>
            </a:schemeClr>
          </a:solidFill>
          <a:ln>
            <a:noFill/>
          </a:ln>
          <a:effectLst/>
        </c:spPr>
        <c:marker>
          <c:symbol val="none"/>
        </c:marker>
        <c:dLbl>
          <c:idx val="0"/>
          <c:delete val="1"/>
          <c:extLst>
            <c:ext xmlns:c15="http://schemas.microsoft.com/office/drawing/2012/chart" uri="{CE6537A1-D6FC-4f65-9D91-7224C49458BB}"/>
          </c:extLst>
        </c:dLbl>
      </c:pivotFmt>
      <c:pivotFmt>
        <c:idx val="125"/>
        <c:spPr>
          <a:solidFill>
            <a:schemeClr val="accent5">
              <a:tint val="95000"/>
            </a:schemeClr>
          </a:solidFill>
          <a:ln>
            <a:noFill/>
          </a:ln>
          <a:effectLst/>
        </c:spPr>
        <c:marker>
          <c:symbol val="none"/>
        </c:marker>
        <c:dLbl>
          <c:idx val="0"/>
          <c:delete val="1"/>
          <c:extLst>
            <c:ext xmlns:c15="http://schemas.microsoft.com/office/drawing/2012/chart" uri="{CE6537A1-D6FC-4f65-9D91-7224C49458BB}"/>
          </c:extLst>
        </c:dLbl>
      </c:pivotFmt>
      <c:pivotFmt>
        <c:idx val="126"/>
        <c:spPr>
          <a:solidFill>
            <a:schemeClr val="accent5">
              <a:shade val="94000"/>
            </a:schemeClr>
          </a:solidFill>
          <a:ln>
            <a:noFill/>
          </a:ln>
          <a:effectLst/>
        </c:spPr>
        <c:marker>
          <c:symbol val="none"/>
        </c:marker>
        <c:dLbl>
          <c:idx val="0"/>
          <c:delete val="1"/>
          <c:extLst>
            <c:ext xmlns:c15="http://schemas.microsoft.com/office/drawing/2012/chart" uri="{CE6537A1-D6FC-4f65-9D91-7224C49458BB}"/>
          </c:extLst>
        </c:dLbl>
      </c:pivotFmt>
      <c:pivotFmt>
        <c:idx val="127"/>
        <c:spPr>
          <a:solidFill>
            <a:schemeClr val="accent5">
              <a:shade val="83000"/>
            </a:schemeClr>
          </a:solidFill>
          <a:ln>
            <a:noFill/>
          </a:ln>
          <a:effectLst/>
        </c:spPr>
        <c:marker>
          <c:symbol val="none"/>
        </c:marker>
        <c:dLbl>
          <c:idx val="0"/>
          <c:delete val="1"/>
          <c:extLst>
            <c:ext xmlns:c15="http://schemas.microsoft.com/office/drawing/2012/chart" uri="{CE6537A1-D6FC-4f65-9D91-7224C49458BB}"/>
          </c:extLst>
        </c:dLbl>
      </c:pivotFmt>
      <c:pivotFmt>
        <c:idx val="128"/>
        <c:spPr>
          <a:solidFill>
            <a:schemeClr val="accent5">
              <a:shade val="73000"/>
            </a:schemeClr>
          </a:solidFill>
          <a:ln>
            <a:noFill/>
          </a:ln>
          <a:effectLst/>
        </c:spPr>
        <c:marker>
          <c:symbol val="none"/>
        </c:marker>
        <c:dLbl>
          <c:idx val="0"/>
          <c:delete val="1"/>
          <c:extLst>
            <c:ext xmlns:c15="http://schemas.microsoft.com/office/drawing/2012/chart" uri="{CE6537A1-D6FC-4f65-9D91-7224C49458BB}"/>
          </c:extLst>
        </c:dLbl>
      </c:pivotFmt>
      <c:pivotFmt>
        <c:idx val="129"/>
        <c:spPr>
          <a:solidFill>
            <a:schemeClr val="accent5">
              <a:shade val="62000"/>
            </a:schemeClr>
          </a:solidFill>
          <a:ln>
            <a:noFill/>
          </a:ln>
          <a:effectLst/>
        </c:spPr>
        <c:marker>
          <c:symbol val="none"/>
        </c:marker>
        <c:dLbl>
          <c:idx val="0"/>
          <c:delete val="1"/>
          <c:extLst>
            <c:ext xmlns:c15="http://schemas.microsoft.com/office/drawing/2012/chart" uri="{CE6537A1-D6FC-4f65-9D91-7224C49458BB}"/>
          </c:extLst>
        </c:dLbl>
      </c:pivotFmt>
      <c:pivotFmt>
        <c:idx val="130"/>
        <c:spPr>
          <a:solidFill>
            <a:schemeClr val="accent5">
              <a:shade val="51000"/>
            </a:schemeClr>
          </a:solidFill>
          <a:ln>
            <a:noFill/>
          </a:ln>
          <a:effectLst/>
        </c:spPr>
        <c:marker>
          <c:symbol val="none"/>
        </c:marker>
        <c:dLbl>
          <c:idx val="0"/>
          <c:delete val="1"/>
          <c:extLst>
            <c:ext xmlns:c15="http://schemas.microsoft.com/office/drawing/2012/chart" uri="{CE6537A1-D6FC-4f65-9D91-7224C49458BB}"/>
          </c:extLst>
        </c:dLbl>
      </c:pivotFmt>
      <c:pivotFmt>
        <c:idx val="131"/>
        <c:spPr>
          <a:solidFill>
            <a:schemeClr val="accent5">
              <a:shade val="40000"/>
            </a:schemeClr>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'Data 2019-2021'!$D$7:$D$8</c:f>
              <c:strCache>
                <c:ptCount val="1"/>
                <c:pt idx="0">
                  <c:v>Jan</c:v>
                </c:pt>
              </c:strCache>
            </c:strRef>
          </c:tx>
          <c:spPr>
            <a:solidFill>
              <a:schemeClr val="accent5">
                <a:tint val="41000"/>
              </a:schemeClr>
            </a:solidFill>
            <a:ln>
              <a:noFill/>
            </a:ln>
            <a:effectLst/>
          </c:spPr>
          <c:invertIfNegative val="0"/>
          <c:cat>
            <c:multiLvlStrRef>
              <c:f>'Data 2019-2021'!$A$9:$C$21</c:f>
              <c:multiLvlStrCache>
                <c:ptCount val="9"/>
                <c:lvl>
                  <c:pt idx="0">
                    <c:v>2019</c:v>
                  </c:pt>
                  <c:pt idx="1">
                    <c:v>2020</c:v>
                  </c:pt>
                  <c:pt idx="2">
                    <c:v>2021</c:v>
                  </c:pt>
                  <c:pt idx="3">
                    <c:v>2019</c:v>
                  </c:pt>
                  <c:pt idx="4">
                    <c:v>2020</c:v>
                  </c:pt>
                  <c:pt idx="5">
                    <c:v>2021</c:v>
                  </c:pt>
                  <c:pt idx="6">
                    <c:v>2019</c:v>
                  </c:pt>
                  <c:pt idx="7">
                    <c:v>2020</c:v>
                  </c:pt>
                  <c:pt idx="8">
                    <c:v>2021</c:v>
                  </c:pt>
                </c:lvl>
                <c:lvl>
                  <c:pt idx="0">
                    <c:v>Hyperwotsit</c:v>
                  </c:pt>
                  <c:pt idx="3">
                    <c:v>Gigastuff</c:v>
                  </c:pt>
                  <c:pt idx="6">
                    <c:v>Superwossname</c:v>
                  </c:pt>
                </c:lvl>
                <c:lvl>
                  <c:pt idx="0">
                    <c:v>B</c:v>
                  </c:pt>
                  <c:pt idx="3">
                    <c:v>D</c:v>
                  </c:pt>
                  <c:pt idx="6">
                    <c:v>E</c:v>
                  </c:pt>
                </c:lvl>
              </c:multiLvlStrCache>
            </c:multiLvlStrRef>
          </c:cat>
          <c:val>
            <c:numRef>
              <c:f>'Data 2019-2021'!$D$9:$D$21</c:f>
              <c:numCache>
                <c:formatCode>_("£"* #,##0.00_);_("£"* \(#,##0.00\);_("£"* "-"??_);_(@_)</c:formatCode>
                <c:ptCount val="9"/>
                <c:pt idx="0">
                  <c:v>17326.2</c:v>
                </c:pt>
                <c:pt idx="1">
                  <c:v>25285.799999999992</c:v>
                </c:pt>
                <c:pt idx="2">
                  <c:v>40360.800000000003</c:v>
                </c:pt>
                <c:pt idx="3">
                  <c:v>25344.900000000005</c:v>
                </c:pt>
                <c:pt idx="4">
                  <c:v>27964.44</c:v>
                </c:pt>
                <c:pt idx="5">
                  <c:v>22419.179999999997</c:v>
                </c:pt>
                <c:pt idx="6">
                  <c:v>35109.4</c:v>
                </c:pt>
                <c:pt idx="7">
                  <c:v>50395.600000000006</c:v>
                </c:pt>
                <c:pt idx="8">
                  <c:v>43555.200000000004</c:v>
                </c:pt>
              </c:numCache>
            </c:numRef>
          </c:val>
          <c:extLst>
            <c:ext xmlns:c16="http://schemas.microsoft.com/office/drawing/2014/chart" uri="{C3380CC4-5D6E-409C-BE32-E72D297353CC}">
              <c16:uniqueId val="{00000000-E0C8-4417-AE58-FA71D31B1AB6}"/>
            </c:ext>
          </c:extLst>
        </c:ser>
        <c:ser>
          <c:idx val="1"/>
          <c:order val="1"/>
          <c:tx>
            <c:strRef>
              <c:f>'Data 2019-2021'!$E$7:$E$8</c:f>
              <c:strCache>
                <c:ptCount val="1"/>
                <c:pt idx="0">
                  <c:v>Feb</c:v>
                </c:pt>
              </c:strCache>
            </c:strRef>
          </c:tx>
          <c:spPr>
            <a:solidFill>
              <a:schemeClr val="accent5">
                <a:tint val="52000"/>
              </a:schemeClr>
            </a:solidFill>
            <a:ln>
              <a:noFill/>
            </a:ln>
            <a:effectLst/>
          </c:spPr>
          <c:invertIfNegative val="0"/>
          <c:cat>
            <c:multiLvlStrRef>
              <c:f>'Data 2019-2021'!$A$9:$C$21</c:f>
              <c:multiLvlStrCache>
                <c:ptCount val="9"/>
                <c:lvl>
                  <c:pt idx="0">
                    <c:v>2019</c:v>
                  </c:pt>
                  <c:pt idx="1">
                    <c:v>2020</c:v>
                  </c:pt>
                  <c:pt idx="2">
                    <c:v>2021</c:v>
                  </c:pt>
                  <c:pt idx="3">
                    <c:v>2019</c:v>
                  </c:pt>
                  <c:pt idx="4">
                    <c:v>2020</c:v>
                  </c:pt>
                  <c:pt idx="5">
                    <c:v>2021</c:v>
                  </c:pt>
                  <c:pt idx="6">
                    <c:v>2019</c:v>
                  </c:pt>
                  <c:pt idx="7">
                    <c:v>2020</c:v>
                  </c:pt>
                  <c:pt idx="8">
                    <c:v>2021</c:v>
                  </c:pt>
                </c:lvl>
                <c:lvl>
                  <c:pt idx="0">
                    <c:v>Hyperwotsit</c:v>
                  </c:pt>
                  <c:pt idx="3">
                    <c:v>Gigastuff</c:v>
                  </c:pt>
                  <c:pt idx="6">
                    <c:v>Superwossname</c:v>
                  </c:pt>
                </c:lvl>
                <c:lvl>
                  <c:pt idx="0">
                    <c:v>B</c:v>
                  </c:pt>
                  <c:pt idx="3">
                    <c:v>D</c:v>
                  </c:pt>
                  <c:pt idx="6">
                    <c:v>E</c:v>
                  </c:pt>
                </c:lvl>
              </c:multiLvlStrCache>
            </c:multiLvlStrRef>
          </c:cat>
          <c:val>
            <c:numRef>
              <c:f>'Data 2019-2021'!$E$9:$E$21</c:f>
              <c:numCache>
                <c:formatCode>_("£"* #,##0.00_);_("£"* \(#,##0.00\);_("£"* "-"??_);_(@_)</c:formatCode>
                <c:ptCount val="9"/>
                <c:pt idx="0">
                  <c:v>8241</c:v>
                </c:pt>
                <c:pt idx="1">
                  <c:v>33366</c:v>
                </c:pt>
                <c:pt idx="2">
                  <c:v>25084.799999999999</c:v>
                </c:pt>
                <c:pt idx="3">
                  <c:v>13778.1</c:v>
                </c:pt>
                <c:pt idx="4">
                  <c:v>31978.800000000003</c:v>
                </c:pt>
                <c:pt idx="5">
                  <c:v>19765.619999999995</c:v>
                </c:pt>
                <c:pt idx="6">
                  <c:v>31898.600000000009</c:v>
                </c:pt>
                <c:pt idx="7">
                  <c:v>26384.400000000001</c:v>
                </c:pt>
                <c:pt idx="8">
                  <c:v>82154.599999999991</c:v>
                </c:pt>
              </c:numCache>
            </c:numRef>
          </c:val>
          <c:extLst>
            <c:ext xmlns:c16="http://schemas.microsoft.com/office/drawing/2014/chart" uri="{C3380CC4-5D6E-409C-BE32-E72D297353CC}">
              <c16:uniqueId val="{00000001-E0C8-4417-AE58-FA71D31B1AB6}"/>
            </c:ext>
          </c:extLst>
        </c:ser>
        <c:ser>
          <c:idx val="2"/>
          <c:order val="2"/>
          <c:tx>
            <c:strRef>
              <c:f>'Data 2019-2021'!$F$7:$F$8</c:f>
              <c:strCache>
                <c:ptCount val="1"/>
                <c:pt idx="0">
                  <c:v>Mar</c:v>
                </c:pt>
              </c:strCache>
            </c:strRef>
          </c:tx>
          <c:spPr>
            <a:solidFill>
              <a:schemeClr val="accent5">
                <a:tint val="63000"/>
              </a:schemeClr>
            </a:solidFill>
            <a:ln>
              <a:noFill/>
            </a:ln>
            <a:effectLst/>
          </c:spPr>
          <c:invertIfNegative val="0"/>
          <c:cat>
            <c:multiLvlStrRef>
              <c:f>'Data 2019-2021'!$A$9:$C$21</c:f>
              <c:multiLvlStrCache>
                <c:ptCount val="9"/>
                <c:lvl>
                  <c:pt idx="0">
                    <c:v>2019</c:v>
                  </c:pt>
                  <c:pt idx="1">
                    <c:v>2020</c:v>
                  </c:pt>
                  <c:pt idx="2">
                    <c:v>2021</c:v>
                  </c:pt>
                  <c:pt idx="3">
                    <c:v>2019</c:v>
                  </c:pt>
                  <c:pt idx="4">
                    <c:v>2020</c:v>
                  </c:pt>
                  <c:pt idx="5">
                    <c:v>2021</c:v>
                  </c:pt>
                  <c:pt idx="6">
                    <c:v>2019</c:v>
                  </c:pt>
                  <c:pt idx="7">
                    <c:v>2020</c:v>
                  </c:pt>
                  <c:pt idx="8">
                    <c:v>2021</c:v>
                  </c:pt>
                </c:lvl>
                <c:lvl>
                  <c:pt idx="0">
                    <c:v>Hyperwotsit</c:v>
                  </c:pt>
                  <c:pt idx="3">
                    <c:v>Gigastuff</c:v>
                  </c:pt>
                  <c:pt idx="6">
                    <c:v>Superwossname</c:v>
                  </c:pt>
                </c:lvl>
                <c:lvl>
                  <c:pt idx="0">
                    <c:v>B</c:v>
                  </c:pt>
                  <c:pt idx="3">
                    <c:v>D</c:v>
                  </c:pt>
                  <c:pt idx="6">
                    <c:v>E</c:v>
                  </c:pt>
                </c:lvl>
              </c:multiLvlStrCache>
            </c:multiLvlStrRef>
          </c:cat>
          <c:val>
            <c:numRef>
              <c:f>'Data 2019-2021'!$F$9:$F$21</c:f>
              <c:numCache>
                <c:formatCode>_("£"* #,##0.00_);_("£"* \(#,##0.00\);_("£"* "-"??_);_(@_)</c:formatCode>
                <c:ptCount val="9"/>
                <c:pt idx="0">
                  <c:v>17889</c:v>
                </c:pt>
                <c:pt idx="1">
                  <c:v>18733.2</c:v>
                </c:pt>
                <c:pt idx="2">
                  <c:v>14873.999999999998</c:v>
                </c:pt>
                <c:pt idx="3">
                  <c:v>20786.22</c:v>
                </c:pt>
                <c:pt idx="4">
                  <c:v>18915.120000000003</c:v>
                </c:pt>
                <c:pt idx="5">
                  <c:v>35006.58</c:v>
                </c:pt>
                <c:pt idx="6">
                  <c:v>43485.400000000009</c:v>
                </c:pt>
                <c:pt idx="7">
                  <c:v>37622.199999999997</c:v>
                </c:pt>
                <c:pt idx="8">
                  <c:v>51303</c:v>
                </c:pt>
              </c:numCache>
            </c:numRef>
          </c:val>
          <c:extLst>
            <c:ext xmlns:c16="http://schemas.microsoft.com/office/drawing/2014/chart" uri="{C3380CC4-5D6E-409C-BE32-E72D297353CC}">
              <c16:uniqueId val="{00000002-E0C8-4417-AE58-FA71D31B1AB6}"/>
            </c:ext>
          </c:extLst>
        </c:ser>
        <c:ser>
          <c:idx val="3"/>
          <c:order val="3"/>
          <c:tx>
            <c:strRef>
              <c:f>'Data 2019-2021'!$G$7:$G$8</c:f>
              <c:strCache>
                <c:ptCount val="1"/>
                <c:pt idx="0">
                  <c:v>Apr</c:v>
                </c:pt>
              </c:strCache>
            </c:strRef>
          </c:tx>
          <c:spPr>
            <a:solidFill>
              <a:schemeClr val="accent5">
                <a:tint val="74000"/>
              </a:schemeClr>
            </a:solidFill>
            <a:ln>
              <a:noFill/>
            </a:ln>
            <a:effectLst/>
          </c:spPr>
          <c:invertIfNegative val="0"/>
          <c:cat>
            <c:multiLvlStrRef>
              <c:f>'Data 2019-2021'!$A$9:$C$21</c:f>
              <c:multiLvlStrCache>
                <c:ptCount val="9"/>
                <c:lvl>
                  <c:pt idx="0">
                    <c:v>2019</c:v>
                  </c:pt>
                  <c:pt idx="1">
                    <c:v>2020</c:v>
                  </c:pt>
                  <c:pt idx="2">
                    <c:v>2021</c:v>
                  </c:pt>
                  <c:pt idx="3">
                    <c:v>2019</c:v>
                  </c:pt>
                  <c:pt idx="4">
                    <c:v>2020</c:v>
                  </c:pt>
                  <c:pt idx="5">
                    <c:v>2021</c:v>
                  </c:pt>
                  <c:pt idx="6">
                    <c:v>2019</c:v>
                  </c:pt>
                  <c:pt idx="7">
                    <c:v>2020</c:v>
                  </c:pt>
                  <c:pt idx="8">
                    <c:v>2021</c:v>
                  </c:pt>
                </c:lvl>
                <c:lvl>
                  <c:pt idx="0">
                    <c:v>Hyperwotsit</c:v>
                  </c:pt>
                  <c:pt idx="3">
                    <c:v>Gigastuff</c:v>
                  </c:pt>
                  <c:pt idx="6">
                    <c:v>Superwossname</c:v>
                  </c:pt>
                </c:lvl>
                <c:lvl>
                  <c:pt idx="0">
                    <c:v>B</c:v>
                  </c:pt>
                  <c:pt idx="3">
                    <c:v>D</c:v>
                  </c:pt>
                  <c:pt idx="6">
                    <c:v>E</c:v>
                  </c:pt>
                </c:lvl>
              </c:multiLvlStrCache>
            </c:multiLvlStrRef>
          </c:cat>
          <c:val>
            <c:numRef>
              <c:f>'Data 2019-2021'!$G$9:$G$21</c:f>
              <c:numCache>
                <c:formatCode>_("£"* #,##0.00_);_("£"* \(#,##0.00\);_("£"* "-"??_);_(@_)</c:formatCode>
                <c:ptCount val="9"/>
                <c:pt idx="0">
                  <c:v>28702.799999999992</c:v>
                </c:pt>
                <c:pt idx="1">
                  <c:v>45988.799999999996</c:v>
                </c:pt>
                <c:pt idx="2">
                  <c:v>31757.999999999993</c:v>
                </c:pt>
                <c:pt idx="3">
                  <c:v>16907.939999999999</c:v>
                </c:pt>
                <c:pt idx="4">
                  <c:v>26297.46</c:v>
                </c:pt>
                <c:pt idx="5">
                  <c:v>27113.939999999995</c:v>
                </c:pt>
                <c:pt idx="6">
                  <c:v>54444.000000000007</c:v>
                </c:pt>
                <c:pt idx="7">
                  <c:v>37273.200000000004</c:v>
                </c:pt>
                <c:pt idx="8">
                  <c:v>47394.200000000004</c:v>
                </c:pt>
              </c:numCache>
            </c:numRef>
          </c:val>
          <c:extLst>
            <c:ext xmlns:c16="http://schemas.microsoft.com/office/drawing/2014/chart" uri="{C3380CC4-5D6E-409C-BE32-E72D297353CC}">
              <c16:uniqueId val="{00000003-E0C8-4417-AE58-FA71D31B1AB6}"/>
            </c:ext>
          </c:extLst>
        </c:ser>
        <c:ser>
          <c:idx val="4"/>
          <c:order val="4"/>
          <c:tx>
            <c:strRef>
              <c:f>'Data 2019-2021'!$H$7:$H$8</c:f>
              <c:strCache>
                <c:ptCount val="1"/>
                <c:pt idx="0">
                  <c:v>May</c:v>
                </c:pt>
              </c:strCache>
            </c:strRef>
          </c:tx>
          <c:spPr>
            <a:solidFill>
              <a:schemeClr val="accent5">
                <a:tint val="84000"/>
              </a:schemeClr>
            </a:solidFill>
            <a:ln>
              <a:noFill/>
            </a:ln>
            <a:effectLst/>
          </c:spPr>
          <c:invertIfNegative val="0"/>
          <c:cat>
            <c:multiLvlStrRef>
              <c:f>'Data 2019-2021'!$A$9:$C$21</c:f>
              <c:multiLvlStrCache>
                <c:ptCount val="9"/>
                <c:lvl>
                  <c:pt idx="0">
                    <c:v>2019</c:v>
                  </c:pt>
                  <c:pt idx="1">
                    <c:v>2020</c:v>
                  </c:pt>
                  <c:pt idx="2">
                    <c:v>2021</c:v>
                  </c:pt>
                  <c:pt idx="3">
                    <c:v>2019</c:v>
                  </c:pt>
                  <c:pt idx="4">
                    <c:v>2020</c:v>
                  </c:pt>
                  <c:pt idx="5">
                    <c:v>2021</c:v>
                  </c:pt>
                  <c:pt idx="6">
                    <c:v>2019</c:v>
                  </c:pt>
                  <c:pt idx="7">
                    <c:v>2020</c:v>
                  </c:pt>
                  <c:pt idx="8">
                    <c:v>2021</c:v>
                  </c:pt>
                </c:lvl>
                <c:lvl>
                  <c:pt idx="0">
                    <c:v>Hyperwotsit</c:v>
                  </c:pt>
                  <c:pt idx="3">
                    <c:v>Gigastuff</c:v>
                  </c:pt>
                  <c:pt idx="6">
                    <c:v>Superwossname</c:v>
                  </c:pt>
                </c:lvl>
                <c:lvl>
                  <c:pt idx="0">
                    <c:v>B</c:v>
                  </c:pt>
                  <c:pt idx="3">
                    <c:v>D</c:v>
                  </c:pt>
                  <c:pt idx="6">
                    <c:v>E</c:v>
                  </c:pt>
                </c:lvl>
              </c:multiLvlStrCache>
            </c:multiLvlStrRef>
          </c:cat>
          <c:val>
            <c:numRef>
              <c:f>'Data 2019-2021'!$H$9:$H$21</c:f>
              <c:numCache>
                <c:formatCode>_("£"* #,##0.00_);_("£"* \(#,##0.00\);_("£"* "-"??_);_(@_)</c:formatCode>
                <c:ptCount val="9"/>
                <c:pt idx="0">
                  <c:v>19296</c:v>
                </c:pt>
                <c:pt idx="1">
                  <c:v>14230.8</c:v>
                </c:pt>
                <c:pt idx="2">
                  <c:v>29707.8</c:v>
                </c:pt>
                <c:pt idx="3">
                  <c:v>12757.5</c:v>
                </c:pt>
                <c:pt idx="4">
                  <c:v>21874.860000000004</c:v>
                </c:pt>
                <c:pt idx="5">
                  <c:v>20582.099999999999</c:v>
                </c:pt>
                <c:pt idx="6">
                  <c:v>40484</c:v>
                </c:pt>
                <c:pt idx="7">
                  <c:v>58422.6</c:v>
                </c:pt>
                <c:pt idx="8">
                  <c:v>64495.199999999997</c:v>
                </c:pt>
              </c:numCache>
            </c:numRef>
          </c:val>
          <c:extLst>
            <c:ext xmlns:c16="http://schemas.microsoft.com/office/drawing/2014/chart" uri="{C3380CC4-5D6E-409C-BE32-E72D297353CC}">
              <c16:uniqueId val="{00000004-E0C8-4417-AE58-FA71D31B1AB6}"/>
            </c:ext>
          </c:extLst>
        </c:ser>
        <c:ser>
          <c:idx val="5"/>
          <c:order val="5"/>
          <c:tx>
            <c:strRef>
              <c:f>'Data 2019-2021'!$I$7:$I$8</c:f>
              <c:strCache>
                <c:ptCount val="1"/>
                <c:pt idx="0">
                  <c:v>Jun</c:v>
                </c:pt>
              </c:strCache>
            </c:strRef>
          </c:tx>
          <c:spPr>
            <a:solidFill>
              <a:schemeClr val="accent5">
                <a:tint val="95000"/>
              </a:schemeClr>
            </a:solidFill>
            <a:ln>
              <a:noFill/>
            </a:ln>
            <a:effectLst/>
          </c:spPr>
          <c:invertIfNegative val="0"/>
          <c:cat>
            <c:multiLvlStrRef>
              <c:f>'Data 2019-2021'!$A$9:$C$21</c:f>
              <c:multiLvlStrCache>
                <c:ptCount val="9"/>
                <c:lvl>
                  <c:pt idx="0">
                    <c:v>2019</c:v>
                  </c:pt>
                  <c:pt idx="1">
                    <c:v>2020</c:v>
                  </c:pt>
                  <c:pt idx="2">
                    <c:v>2021</c:v>
                  </c:pt>
                  <c:pt idx="3">
                    <c:v>2019</c:v>
                  </c:pt>
                  <c:pt idx="4">
                    <c:v>2020</c:v>
                  </c:pt>
                  <c:pt idx="5">
                    <c:v>2021</c:v>
                  </c:pt>
                  <c:pt idx="6">
                    <c:v>2019</c:v>
                  </c:pt>
                  <c:pt idx="7">
                    <c:v>2020</c:v>
                  </c:pt>
                  <c:pt idx="8">
                    <c:v>2021</c:v>
                  </c:pt>
                </c:lvl>
                <c:lvl>
                  <c:pt idx="0">
                    <c:v>Hyperwotsit</c:v>
                  </c:pt>
                  <c:pt idx="3">
                    <c:v>Gigastuff</c:v>
                  </c:pt>
                  <c:pt idx="6">
                    <c:v>Superwossname</c:v>
                  </c:pt>
                </c:lvl>
                <c:lvl>
                  <c:pt idx="0">
                    <c:v>B</c:v>
                  </c:pt>
                  <c:pt idx="3">
                    <c:v>D</c:v>
                  </c:pt>
                  <c:pt idx="6">
                    <c:v>E</c:v>
                  </c:pt>
                </c:lvl>
              </c:multiLvlStrCache>
            </c:multiLvlStrRef>
          </c:cat>
          <c:val>
            <c:numRef>
              <c:f>'Data 2019-2021'!$I$9:$I$21</c:f>
              <c:numCache>
                <c:formatCode>_("£"* #,##0.00_);_("£"* \(#,##0.00\);_("£"* "-"??_);_(@_)</c:formatCode>
                <c:ptCount val="9"/>
                <c:pt idx="0">
                  <c:v>21426.6</c:v>
                </c:pt>
                <c:pt idx="1">
                  <c:v>27778.199999999997</c:v>
                </c:pt>
                <c:pt idx="2">
                  <c:v>24682.799999999999</c:v>
                </c:pt>
                <c:pt idx="3">
                  <c:v>17928.54</c:v>
                </c:pt>
                <c:pt idx="4">
                  <c:v>22521.239999999998</c:v>
                </c:pt>
                <c:pt idx="5">
                  <c:v>26025.299999999996</c:v>
                </c:pt>
                <c:pt idx="6">
                  <c:v>36156.400000000001</c:v>
                </c:pt>
                <c:pt idx="7">
                  <c:v>38669.199999999997</c:v>
                </c:pt>
                <c:pt idx="8">
                  <c:v>32666.400000000001</c:v>
                </c:pt>
              </c:numCache>
            </c:numRef>
          </c:val>
          <c:extLst>
            <c:ext xmlns:c16="http://schemas.microsoft.com/office/drawing/2014/chart" uri="{C3380CC4-5D6E-409C-BE32-E72D297353CC}">
              <c16:uniqueId val="{00000005-E0C8-4417-AE58-FA71D31B1AB6}"/>
            </c:ext>
          </c:extLst>
        </c:ser>
        <c:ser>
          <c:idx val="6"/>
          <c:order val="6"/>
          <c:tx>
            <c:strRef>
              <c:f>'Data 2019-2021'!$J$7:$J$8</c:f>
              <c:strCache>
                <c:ptCount val="1"/>
                <c:pt idx="0">
                  <c:v>Jul</c:v>
                </c:pt>
              </c:strCache>
            </c:strRef>
          </c:tx>
          <c:spPr>
            <a:solidFill>
              <a:schemeClr val="accent5">
                <a:shade val="94000"/>
              </a:schemeClr>
            </a:solidFill>
            <a:ln>
              <a:noFill/>
            </a:ln>
            <a:effectLst/>
          </c:spPr>
          <c:invertIfNegative val="0"/>
          <c:cat>
            <c:multiLvlStrRef>
              <c:f>'Data 2019-2021'!$A$9:$C$21</c:f>
              <c:multiLvlStrCache>
                <c:ptCount val="9"/>
                <c:lvl>
                  <c:pt idx="0">
                    <c:v>2019</c:v>
                  </c:pt>
                  <c:pt idx="1">
                    <c:v>2020</c:v>
                  </c:pt>
                  <c:pt idx="2">
                    <c:v>2021</c:v>
                  </c:pt>
                  <c:pt idx="3">
                    <c:v>2019</c:v>
                  </c:pt>
                  <c:pt idx="4">
                    <c:v>2020</c:v>
                  </c:pt>
                  <c:pt idx="5">
                    <c:v>2021</c:v>
                  </c:pt>
                  <c:pt idx="6">
                    <c:v>2019</c:v>
                  </c:pt>
                  <c:pt idx="7">
                    <c:v>2020</c:v>
                  </c:pt>
                  <c:pt idx="8">
                    <c:v>2021</c:v>
                  </c:pt>
                </c:lvl>
                <c:lvl>
                  <c:pt idx="0">
                    <c:v>Hyperwotsit</c:v>
                  </c:pt>
                  <c:pt idx="3">
                    <c:v>Gigastuff</c:v>
                  </c:pt>
                  <c:pt idx="6">
                    <c:v>Superwossname</c:v>
                  </c:pt>
                </c:lvl>
                <c:lvl>
                  <c:pt idx="0">
                    <c:v>B</c:v>
                  </c:pt>
                  <c:pt idx="3">
                    <c:v>D</c:v>
                  </c:pt>
                  <c:pt idx="6">
                    <c:v>E</c:v>
                  </c:pt>
                </c:lvl>
              </c:multiLvlStrCache>
            </c:multiLvlStrRef>
          </c:cat>
          <c:val>
            <c:numRef>
              <c:f>'Data 2019-2021'!$J$9:$J$21</c:f>
              <c:numCache>
                <c:formatCode>_("£"* #,##0.00_);_("£"* \(#,##0.00\);_("£"* "-"??_);_(@_)</c:formatCode>
                <c:ptCount val="9"/>
                <c:pt idx="0">
                  <c:v>17245.799999999996</c:v>
                </c:pt>
                <c:pt idx="1">
                  <c:v>23235.599999999999</c:v>
                </c:pt>
                <c:pt idx="2">
                  <c:v>44903.399999999994</c:v>
                </c:pt>
                <c:pt idx="3">
                  <c:v>17656.379999999997</c:v>
                </c:pt>
                <c:pt idx="4">
                  <c:v>27113.94</c:v>
                </c:pt>
                <c:pt idx="5">
                  <c:v>29597.399999999998</c:v>
                </c:pt>
                <c:pt idx="6">
                  <c:v>51163.4</c:v>
                </c:pt>
                <c:pt idx="7">
                  <c:v>38459.800000000003</c:v>
                </c:pt>
                <c:pt idx="8">
                  <c:v>51512.400000000009</c:v>
                </c:pt>
              </c:numCache>
            </c:numRef>
          </c:val>
          <c:extLst>
            <c:ext xmlns:c16="http://schemas.microsoft.com/office/drawing/2014/chart" uri="{C3380CC4-5D6E-409C-BE32-E72D297353CC}">
              <c16:uniqueId val="{00000006-E0C8-4417-AE58-FA71D31B1AB6}"/>
            </c:ext>
          </c:extLst>
        </c:ser>
        <c:ser>
          <c:idx val="7"/>
          <c:order val="7"/>
          <c:tx>
            <c:strRef>
              <c:f>'Data 2019-2021'!$K$7:$K$8</c:f>
              <c:strCache>
                <c:ptCount val="1"/>
                <c:pt idx="0">
                  <c:v>Aug</c:v>
                </c:pt>
              </c:strCache>
            </c:strRef>
          </c:tx>
          <c:spPr>
            <a:solidFill>
              <a:schemeClr val="accent5">
                <a:shade val="83000"/>
              </a:schemeClr>
            </a:solidFill>
            <a:ln>
              <a:noFill/>
            </a:ln>
            <a:effectLst/>
          </c:spPr>
          <c:invertIfNegative val="0"/>
          <c:cat>
            <c:multiLvlStrRef>
              <c:f>'Data 2019-2021'!$A$9:$C$21</c:f>
              <c:multiLvlStrCache>
                <c:ptCount val="9"/>
                <c:lvl>
                  <c:pt idx="0">
                    <c:v>2019</c:v>
                  </c:pt>
                  <c:pt idx="1">
                    <c:v>2020</c:v>
                  </c:pt>
                  <c:pt idx="2">
                    <c:v>2021</c:v>
                  </c:pt>
                  <c:pt idx="3">
                    <c:v>2019</c:v>
                  </c:pt>
                  <c:pt idx="4">
                    <c:v>2020</c:v>
                  </c:pt>
                  <c:pt idx="5">
                    <c:v>2021</c:v>
                  </c:pt>
                  <c:pt idx="6">
                    <c:v>2019</c:v>
                  </c:pt>
                  <c:pt idx="7">
                    <c:v>2020</c:v>
                  </c:pt>
                  <c:pt idx="8">
                    <c:v>2021</c:v>
                  </c:pt>
                </c:lvl>
                <c:lvl>
                  <c:pt idx="0">
                    <c:v>Hyperwotsit</c:v>
                  </c:pt>
                  <c:pt idx="3">
                    <c:v>Gigastuff</c:v>
                  </c:pt>
                  <c:pt idx="6">
                    <c:v>Superwossname</c:v>
                  </c:pt>
                </c:lvl>
                <c:lvl>
                  <c:pt idx="0">
                    <c:v>B</c:v>
                  </c:pt>
                  <c:pt idx="3">
                    <c:v>D</c:v>
                  </c:pt>
                  <c:pt idx="6">
                    <c:v>E</c:v>
                  </c:pt>
                </c:lvl>
              </c:multiLvlStrCache>
            </c:multiLvlStrRef>
          </c:cat>
          <c:val>
            <c:numRef>
              <c:f>'Data 2019-2021'!$K$9:$K$21</c:f>
              <c:numCache>
                <c:formatCode>_("£"* #,##0.00_);_("£"* \(#,##0.00\);_("£"* "-"??_);_(@_)</c:formatCode>
                <c:ptCount val="9"/>
                <c:pt idx="0">
                  <c:v>19979.399999999998</c:v>
                </c:pt>
                <c:pt idx="1">
                  <c:v>29587.199999999993</c:v>
                </c:pt>
                <c:pt idx="2">
                  <c:v>23436.599999999995</c:v>
                </c:pt>
                <c:pt idx="3">
                  <c:v>25651.08</c:v>
                </c:pt>
                <c:pt idx="4">
                  <c:v>27930.42</c:v>
                </c:pt>
                <c:pt idx="5">
                  <c:v>21228.479999999996</c:v>
                </c:pt>
                <c:pt idx="6">
                  <c:v>37831.600000000006</c:v>
                </c:pt>
                <c:pt idx="7">
                  <c:v>54164.800000000003</c:v>
                </c:pt>
                <c:pt idx="8">
                  <c:v>84667.39999999998</c:v>
                </c:pt>
              </c:numCache>
            </c:numRef>
          </c:val>
          <c:extLst>
            <c:ext xmlns:c16="http://schemas.microsoft.com/office/drawing/2014/chart" uri="{C3380CC4-5D6E-409C-BE32-E72D297353CC}">
              <c16:uniqueId val="{00000007-E0C8-4417-AE58-FA71D31B1AB6}"/>
            </c:ext>
          </c:extLst>
        </c:ser>
        <c:ser>
          <c:idx val="8"/>
          <c:order val="8"/>
          <c:tx>
            <c:strRef>
              <c:f>'Data 2019-2021'!$L$7:$L$8</c:f>
              <c:strCache>
                <c:ptCount val="1"/>
                <c:pt idx="0">
                  <c:v>Sep</c:v>
                </c:pt>
              </c:strCache>
            </c:strRef>
          </c:tx>
          <c:spPr>
            <a:solidFill>
              <a:schemeClr val="accent5">
                <a:shade val="73000"/>
              </a:schemeClr>
            </a:solidFill>
            <a:ln>
              <a:noFill/>
            </a:ln>
            <a:effectLst/>
          </c:spPr>
          <c:invertIfNegative val="0"/>
          <c:cat>
            <c:multiLvlStrRef>
              <c:f>'Data 2019-2021'!$A$9:$C$21</c:f>
              <c:multiLvlStrCache>
                <c:ptCount val="9"/>
                <c:lvl>
                  <c:pt idx="0">
                    <c:v>2019</c:v>
                  </c:pt>
                  <c:pt idx="1">
                    <c:v>2020</c:v>
                  </c:pt>
                  <c:pt idx="2">
                    <c:v>2021</c:v>
                  </c:pt>
                  <c:pt idx="3">
                    <c:v>2019</c:v>
                  </c:pt>
                  <c:pt idx="4">
                    <c:v>2020</c:v>
                  </c:pt>
                  <c:pt idx="5">
                    <c:v>2021</c:v>
                  </c:pt>
                  <c:pt idx="6">
                    <c:v>2019</c:v>
                  </c:pt>
                  <c:pt idx="7">
                    <c:v>2020</c:v>
                  </c:pt>
                  <c:pt idx="8">
                    <c:v>2021</c:v>
                  </c:pt>
                </c:lvl>
                <c:lvl>
                  <c:pt idx="0">
                    <c:v>Hyperwotsit</c:v>
                  </c:pt>
                  <c:pt idx="3">
                    <c:v>Gigastuff</c:v>
                  </c:pt>
                  <c:pt idx="6">
                    <c:v>Superwossname</c:v>
                  </c:pt>
                </c:lvl>
                <c:lvl>
                  <c:pt idx="0">
                    <c:v>B</c:v>
                  </c:pt>
                  <c:pt idx="3">
                    <c:v>D</c:v>
                  </c:pt>
                  <c:pt idx="6">
                    <c:v>E</c:v>
                  </c:pt>
                </c:lvl>
              </c:multiLvlStrCache>
            </c:multiLvlStrRef>
          </c:cat>
          <c:val>
            <c:numRef>
              <c:f>'Data 2019-2021'!$L$9:$L$21</c:f>
              <c:numCache>
                <c:formatCode>_("£"* #,##0.00_);_("£"* \(#,##0.00\);_("£"* "-"??_);_(@_)</c:formatCode>
                <c:ptCount val="9"/>
                <c:pt idx="0">
                  <c:v>22150.2</c:v>
                </c:pt>
                <c:pt idx="1">
                  <c:v>29104.799999999996</c:v>
                </c:pt>
                <c:pt idx="2">
                  <c:v>25446.599999999995</c:v>
                </c:pt>
                <c:pt idx="3">
                  <c:v>21296.52</c:v>
                </c:pt>
                <c:pt idx="4">
                  <c:v>29835.539999999997</c:v>
                </c:pt>
                <c:pt idx="5">
                  <c:v>23950.080000000002</c:v>
                </c:pt>
                <c:pt idx="6">
                  <c:v>33155</c:v>
                </c:pt>
                <c:pt idx="7">
                  <c:v>48441.2</c:v>
                </c:pt>
                <c:pt idx="8">
                  <c:v>44881.4</c:v>
                </c:pt>
              </c:numCache>
            </c:numRef>
          </c:val>
          <c:extLst>
            <c:ext xmlns:c16="http://schemas.microsoft.com/office/drawing/2014/chart" uri="{C3380CC4-5D6E-409C-BE32-E72D297353CC}">
              <c16:uniqueId val="{00000008-E0C8-4417-AE58-FA71D31B1AB6}"/>
            </c:ext>
          </c:extLst>
        </c:ser>
        <c:ser>
          <c:idx val="9"/>
          <c:order val="9"/>
          <c:tx>
            <c:strRef>
              <c:f>'Data 2019-2021'!$M$7:$M$8</c:f>
              <c:strCache>
                <c:ptCount val="1"/>
                <c:pt idx="0">
                  <c:v>Oct</c:v>
                </c:pt>
              </c:strCache>
            </c:strRef>
          </c:tx>
          <c:spPr>
            <a:solidFill>
              <a:schemeClr val="accent5">
                <a:shade val="62000"/>
              </a:schemeClr>
            </a:solidFill>
            <a:ln>
              <a:noFill/>
            </a:ln>
            <a:effectLst/>
          </c:spPr>
          <c:invertIfNegative val="0"/>
          <c:cat>
            <c:multiLvlStrRef>
              <c:f>'Data 2019-2021'!$A$9:$C$21</c:f>
              <c:multiLvlStrCache>
                <c:ptCount val="9"/>
                <c:lvl>
                  <c:pt idx="0">
                    <c:v>2019</c:v>
                  </c:pt>
                  <c:pt idx="1">
                    <c:v>2020</c:v>
                  </c:pt>
                  <c:pt idx="2">
                    <c:v>2021</c:v>
                  </c:pt>
                  <c:pt idx="3">
                    <c:v>2019</c:v>
                  </c:pt>
                  <c:pt idx="4">
                    <c:v>2020</c:v>
                  </c:pt>
                  <c:pt idx="5">
                    <c:v>2021</c:v>
                  </c:pt>
                  <c:pt idx="6">
                    <c:v>2019</c:v>
                  </c:pt>
                  <c:pt idx="7">
                    <c:v>2020</c:v>
                  </c:pt>
                  <c:pt idx="8">
                    <c:v>2021</c:v>
                  </c:pt>
                </c:lvl>
                <c:lvl>
                  <c:pt idx="0">
                    <c:v>Hyperwotsit</c:v>
                  </c:pt>
                  <c:pt idx="3">
                    <c:v>Gigastuff</c:v>
                  </c:pt>
                  <c:pt idx="6">
                    <c:v>Superwossname</c:v>
                  </c:pt>
                </c:lvl>
                <c:lvl>
                  <c:pt idx="0">
                    <c:v>B</c:v>
                  </c:pt>
                  <c:pt idx="3">
                    <c:v>D</c:v>
                  </c:pt>
                  <c:pt idx="6">
                    <c:v>E</c:v>
                  </c:pt>
                </c:lvl>
              </c:multiLvlStrCache>
            </c:multiLvlStrRef>
          </c:cat>
          <c:val>
            <c:numRef>
              <c:f>'Data 2019-2021'!$M$9:$M$21</c:f>
              <c:numCache>
                <c:formatCode>_("£"* #,##0.00_);_("£"* \(#,##0.00\);_("£"* "-"??_);_(@_)</c:formatCode>
                <c:ptCount val="9"/>
                <c:pt idx="0">
                  <c:v>23717.999999999993</c:v>
                </c:pt>
                <c:pt idx="1">
                  <c:v>12260.999999999998</c:v>
                </c:pt>
                <c:pt idx="2">
                  <c:v>54390.600000000006</c:v>
                </c:pt>
                <c:pt idx="3">
                  <c:v>19391.400000000001</c:v>
                </c:pt>
                <c:pt idx="4">
                  <c:v>17588.339999999997</c:v>
                </c:pt>
                <c:pt idx="5">
                  <c:v>23779.979999999996</c:v>
                </c:pt>
                <c:pt idx="6">
                  <c:v>60935.4</c:v>
                </c:pt>
                <c:pt idx="7">
                  <c:v>31619.4</c:v>
                </c:pt>
                <c:pt idx="8">
                  <c:v>64146.2</c:v>
                </c:pt>
              </c:numCache>
            </c:numRef>
          </c:val>
          <c:extLst>
            <c:ext xmlns:c16="http://schemas.microsoft.com/office/drawing/2014/chart" uri="{C3380CC4-5D6E-409C-BE32-E72D297353CC}">
              <c16:uniqueId val="{00000009-E0C8-4417-AE58-FA71D31B1AB6}"/>
            </c:ext>
          </c:extLst>
        </c:ser>
        <c:ser>
          <c:idx val="10"/>
          <c:order val="10"/>
          <c:tx>
            <c:strRef>
              <c:f>'Data 2019-2021'!$N$7:$N$8</c:f>
              <c:strCache>
                <c:ptCount val="1"/>
                <c:pt idx="0">
                  <c:v>Nov</c:v>
                </c:pt>
              </c:strCache>
            </c:strRef>
          </c:tx>
          <c:spPr>
            <a:solidFill>
              <a:schemeClr val="accent5">
                <a:shade val="51000"/>
              </a:schemeClr>
            </a:solidFill>
            <a:ln>
              <a:noFill/>
            </a:ln>
            <a:effectLst/>
          </c:spPr>
          <c:invertIfNegative val="0"/>
          <c:cat>
            <c:multiLvlStrRef>
              <c:f>'Data 2019-2021'!$A$9:$C$21</c:f>
              <c:multiLvlStrCache>
                <c:ptCount val="9"/>
                <c:lvl>
                  <c:pt idx="0">
                    <c:v>2019</c:v>
                  </c:pt>
                  <c:pt idx="1">
                    <c:v>2020</c:v>
                  </c:pt>
                  <c:pt idx="2">
                    <c:v>2021</c:v>
                  </c:pt>
                  <c:pt idx="3">
                    <c:v>2019</c:v>
                  </c:pt>
                  <c:pt idx="4">
                    <c:v>2020</c:v>
                  </c:pt>
                  <c:pt idx="5">
                    <c:v>2021</c:v>
                  </c:pt>
                  <c:pt idx="6">
                    <c:v>2019</c:v>
                  </c:pt>
                  <c:pt idx="7">
                    <c:v>2020</c:v>
                  </c:pt>
                  <c:pt idx="8">
                    <c:v>2021</c:v>
                  </c:pt>
                </c:lvl>
                <c:lvl>
                  <c:pt idx="0">
                    <c:v>Hyperwotsit</c:v>
                  </c:pt>
                  <c:pt idx="3">
                    <c:v>Gigastuff</c:v>
                  </c:pt>
                  <c:pt idx="6">
                    <c:v>Superwossname</c:v>
                  </c:pt>
                </c:lvl>
                <c:lvl>
                  <c:pt idx="0">
                    <c:v>B</c:v>
                  </c:pt>
                  <c:pt idx="3">
                    <c:v>D</c:v>
                  </c:pt>
                  <c:pt idx="6">
                    <c:v>E</c:v>
                  </c:pt>
                </c:lvl>
              </c:multiLvlStrCache>
            </c:multiLvlStrRef>
          </c:cat>
          <c:val>
            <c:numRef>
              <c:f>'Data 2019-2021'!$N$9:$N$21</c:f>
              <c:numCache>
                <c:formatCode>_("£"* #,##0.00_);_("£"* \(#,##0.00\);_("£"* "-"??_);_(@_)</c:formatCode>
                <c:ptCount val="9"/>
                <c:pt idx="0">
                  <c:v>18934.199999999997</c:v>
                </c:pt>
                <c:pt idx="1">
                  <c:v>21868.799999999996</c:v>
                </c:pt>
                <c:pt idx="2">
                  <c:v>34571.999999999993</c:v>
                </c:pt>
                <c:pt idx="3">
                  <c:v>20616.12</c:v>
                </c:pt>
                <c:pt idx="4">
                  <c:v>10852.38</c:v>
                </c:pt>
                <c:pt idx="5">
                  <c:v>19595.52</c:v>
                </c:pt>
                <c:pt idx="6">
                  <c:v>34690.600000000006</c:v>
                </c:pt>
                <c:pt idx="7">
                  <c:v>43206.200000000004</c:v>
                </c:pt>
                <c:pt idx="8">
                  <c:v>47882.8</c:v>
                </c:pt>
              </c:numCache>
            </c:numRef>
          </c:val>
          <c:extLst>
            <c:ext xmlns:c16="http://schemas.microsoft.com/office/drawing/2014/chart" uri="{C3380CC4-5D6E-409C-BE32-E72D297353CC}">
              <c16:uniqueId val="{0000000A-E0C8-4417-AE58-FA71D31B1AB6}"/>
            </c:ext>
          </c:extLst>
        </c:ser>
        <c:ser>
          <c:idx val="11"/>
          <c:order val="11"/>
          <c:tx>
            <c:strRef>
              <c:f>'Data 2019-2021'!$O$7:$O$8</c:f>
              <c:strCache>
                <c:ptCount val="1"/>
                <c:pt idx="0">
                  <c:v>Dec</c:v>
                </c:pt>
              </c:strCache>
            </c:strRef>
          </c:tx>
          <c:spPr>
            <a:solidFill>
              <a:schemeClr val="accent5">
                <a:shade val="40000"/>
              </a:schemeClr>
            </a:solidFill>
            <a:ln>
              <a:noFill/>
            </a:ln>
            <a:effectLst/>
          </c:spPr>
          <c:invertIfNegative val="0"/>
          <c:cat>
            <c:multiLvlStrRef>
              <c:f>'Data 2019-2021'!$A$9:$C$21</c:f>
              <c:multiLvlStrCache>
                <c:ptCount val="9"/>
                <c:lvl>
                  <c:pt idx="0">
                    <c:v>2019</c:v>
                  </c:pt>
                  <c:pt idx="1">
                    <c:v>2020</c:v>
                  </c:pt>
                  <c:pt idx="2">
                    <c:v>2021</c:v>
                  </c:pt>
                  <c:pt idx="3">
                    <c:v>2019</c:v>
                  </c:pt>
                  <c:pt idx="4">
                    <c:v>2020</c:v>
                  </c:pt>
                  <c:pt idx="5">
                    <c:v>2021</c:v>
                  </c:pt>
                  <c:pt idx="6">
                    <c:v>2019</c:v>
                  </c:pt>
                  <c:pt idx="7">
                    <c:v>2020</c:v>
                  </c:pt>
                  <c:pt idx="8">
                    <c:v>2021</c:v>
                  </c:pt>
                </c:lvl>
                <c:lvl>
                  <c:pt idx="0">
                    <c:v>Hyperwotsit</c:v>
                  </c:pt>
                  <c:pt idx="3">
                    <c:v>Gigastuff</c:v>
                  </c:pt>
                  <c:pt idx="6">
                    <c:v>Superwossname</c:v>
                  </c:pt>
                </c:lvl>
                <c:lvl>
                  <c:pt idx="0">
                    <c:v>B</c:v>
                  </c:pt>
                  <c:pt idx="3">
                    <c:v>D</c:v>
                  </c:pt>
                  <c:pt idx="6">
                    <c:v>E</c:v>
                  </c:pt>
                </c:lvl>
              </c:multiLvlStrCache>
            </c:multiLvlStrRef>
          </c:cat>
          <c:val>
            <c:numRef>
              <c:f>'Data 2019-2021'!$O$9:$O$21</c:f>
              <c:numCache>
                <c:formatCode>_("£"* #,##0.00_);_("£"* \(#,##0.00\);_("£"* "-"??_);_(@_)</c:formatCode>
                <c:ptCount val="9"/>
                <c:pt idx="0">
                  <c:v>20622.599999999999</c:v>
                </c:pt>
                <c:pt idx="1">
                  <c:v>32682.6</c:v>
                </c:pt>
                <c:pt idx="2">
                  <c:v>18009.599999999999</c:v>
                </c:pt>
                <c:pt idx="3">
                  <c:v>18234.719999999998</c:v>
                </c:pt>
                <c:pt idx="4">
                  <c:v>16363.619999999999</c:v>
                </c:pt>
                <c:pt idx="5">
                  <c:v>16295.579999999998</c:v>
                </c:pt>
                <c:pt idx="6">
                  <c:v>41112.200000000012</c:v>
                </c:pt>
                <c:pt idx="7">
                  <c:v>79851.199999999997</c:v>
                </c:pt>
                <c:pt idx="8">
                  <c:v>40274.600000000006</c:v>
                </c:pt>
              </c:numCache>
            </c:numRef>
          </c:val>
          <c:extLst>
            <c:ext xmlns:c16="http://schemas.microsoft.com/office/drawing/2014/chart" uri="{C3380CC4-5D6E-409C-BE32-E72D297353CC}">
              <c16:uniqueId val="{0000000B-E0C8-4417-AE58-FA71D31B1AB6}"/>
            </c:ext>
          </c:extLst>
        </c:ser>
        <c:dLbls>
          <c:showLegendKey val="0"/>
          <c:showVal val="0"/>
          <c:showCatName val="0"/>
          <c:showSerName val="0"/>
          <c:showPercent val="0"/>
          <c:showBubbleSize val="0"/>
        </c:dLbls>
        <c:gapWidth val="219"/>
        <c:axId val="1439081488"/>
        <c:axId val="1753051536"/>
      </c:barChart>
      <c:catAx>
        <c:axId val="1439081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51536"/>
        <c:crosses val="autoZero"/>
        <c:auto val="1"/>
        <c:lblAlgn val="ctr"/>
        <c:lblOffset val="100"/>
        <c:noMultiLvlLbl val="0"/>
      </c:catAx>
      <c:valAx>
        <c:axId val="1753051536"/>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9081488"/>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forecast s</a:t>
            </a:r>
            <a:r>
              <a:rPr lang="en-US"/>
              <a:t>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'Cash flow'!$A$7</c:f>
              <c:strCache>
                <c:ptCount val="1"/>
                <c:pt idx="0">
                  <c:v>Sales</c:v>
                </c:pt>
              </c:strCache>
            </c:strRef>
          </c:tx>
          <c:spPr>
            <a:ln w="28575" cap="rnd">
              <a:solidFill>
                <a:schemeClr val="accent1"/>
              </a:solidFill>
              <a:round/>
            </a:ln>
            <a:effectLst/>
          </c:spPr>
          <c:marker>
            <c:symbol val="none"/>
          </c:marker>
          <c:val>
            <c:numRef>
              <c:f>'Cash flow'!$B$7:$M$7</c:f>
              <c:numCache>
                <c:formatCode>_("£"* #,##0.00_);_("£"* \(#,##0.00\);_("£"* "-"??_);_(@_)</c:formatCode>
                <c:ptCount val="12"/>
                <c:pt idx="0">
                  <c:v>86854.928594717334</c:v>
                </c:pt>
                <c:pt idx="1">
                  <c:v>113271.30797246643</c:v>
                </c:pt>
                <c:pt idx="2">
                  <c:v>92868.046796172217</c:v>
                </c:pt>
                <c:pt idx="3">
                  <c:v>90516.970164595929</c:v>
                </c:pt>
                <c:pt idx="4">
                  <c:v>99486.127233064224</c:v>
                </c:pt>
                <c:pt idx="5">
                  <c:v>71234.680260872658</c:v>
                </c:pt>
                <c:pt idx="6">
                  <c:v>104232.23330439616</c:v>
                </c:pt>
                <c:pt idx="7">
                  <c:v>116259.56342036914</c:v>
                </c:pt>
                <c:pt idx="8">
                  <c:v>81448.685464787675</c:v>
                </c:pt>
                <c:pt idx="9">
                  <c:v>115933.20768694422</c:v>
                </c:pt>
                <c:pt idx="10">
                  <c:v>85054.84216640878</c:v>
                </c:pt>
                <c:pt idx="11">
                  <c:v>65255.083320877682</c:v>
                </c:pt>
              </c:numCache>
            </c:numRef>
          </c:val>
          <c:smooth val="0"/>
          <c:extLst>
            <c:ext xmlns:c16="http://schemas.microsoft.com/office/drawing/2014/chart" uri="{C3380CC4-5D6E-409C-BE32-E72D297353CC}">
              <c16:uniqueId val="{00000000-C375-40CC-BC26-97E3EE2126F2}"/>
            </c:ext>
          </c:extLst>
        </c:ser>
        <c:dLbls>
          <c:showLegendKey val="0"/>
          <c:showVal val="0"/>
          <c:showCatName val="0"/>
          <c:showSerName val="0"/>
          <c:showPercent val="0"/>
          <c:showBubbleSize val="0"/>
        </c:dLbls>
        <c:smooth val="0"/>
        <c:axId val="1020174863"/>
        <c:axId val="1616675535"/>
      </c:lineChart>
      <c:catAx>
        <c:axId val="1020174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6675535"/>
        <c:crosses val="autoZero"/>
        <c:auto val="1"/>
        <c:lblAlgn val="ctr"/>
        <c:lblOffset val="100"/>
        <c:noMultiLvlLbl val="0"/>
      </c:catAx>
      <c:valAx>
        <c:axId val="161667553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1748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forecast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'Monte Carlo Simulation'!$A$8</c:f>
              <c:strCache>
                <c:ptCount val="1"/>
                <c:pt idx="0">
                  <c:v>Sales</c:v>
                </c:pt>
              </c:strCache>
            </c:strRef>
          </c:tx>
          <c:spPr>
            <a:ln w="28575" cap="rnd">
              <a:solidFill>
                <a:schemeClr val="accent1"/>
              </a:solidFill>
              <a:round/>
            </a:ln>
            <a:effectLst/>
          </c:spPr>
          <c:marker>
            <c:symbol val="none"/>
          </c:marker>
          <c:val>
            <c:numRef>
              <c:f>'Monte Carlo Simulation'!$B$8:$N$8</c:f>
              <c:numCache>
                <c:formatCode>_("£"* #,##0.00_);_("£"* \(#,##0.00\);_("£"* "-"??_);_(@_)</c:formatCode>
                <c:ptCount val="12"/>
                <c:pt idx="0">
                  <c:v>63765.713000000003</c:v>
                </c:pt>
                <c:pt idx="1">
                  <c:v>53492.347999999998</c:v>
                </c:pt>
                <c:pt idx="2">
                  <c:v>44076.648999999998</c:v>
                </c:pt>
                <c:pt idx="3">
                  <c:v>38636.987999999998</c:v>
                </c:pt>
                <c:pt idx="4">
                  <c:v>36003.853999999999</c:v>
                </c:pt>
                <c:pt idx="5">
                  <c:v>34003.485000000001</c:v>
                </c:pt>
                <c:pt idx="6">
                  <c:v>36360.615999999995</c:v>
                </c:pt>
                <c:pt idx="7">
                  <c:v>28157.859000000004</c:v>
                </c:pt>
                <c:pt idx="8">
                  <c:v>25154.012999999999</c:v>
                </c:pt>
                <c:pt idx="9">
                  <c:v>22938.913</c:v>
                </c:pt>
                <c:pt idx="10">
                  <c:v>23449.64</c:v>
                </c:pt>
                <c:pt idx="11">
                  <c:v>17879.192999999999</c:v>
                </c:pt>
              </c:numCache>
            </c:numRef>
          </c:val>
          <c:smooth val="0"/>
          <c:extLst>
            <c:ext xmlns:c16="http://schemas.microsoft.com/office/drawing/2014/chart" uri="{C3380CC4-5D6E-409C-BE32-E72D297353CC}">
              <c16:uniqueId val="{00000000-AD98-4567-B030-2BAF5EB8E7EA}"/>
            </c:ext>
          </c:extLst>
        </c:ser>
        <c:ser>
          <c:idx val="1"/>
          <c:order val="1"/>
          <c:tx>
            <c:strRef>
              <c:f>'Monte Carlo Simulation'!$A$10</c:f>
              <c:strCache>
                <c:ptCount val="1"/>
                <c:pt idx="0">
                  <c:v>Worst case</c:v>
                </c:pt>
              </c:strCache>
            </c:strRef>
          </c:tx>
          <c:spPr>
            <a:ln w="28575" cap="rnd">
              <a:solidFill>
                <a:schemeClr val="accent2"/>
              </a:solidFill>
              <a:round/>
            </a:ln>
            <a:effectLst/>
          </c:spPr>
          <c:marker>
            <c:symbol val="none"/>
          </c:marker>
          <c:val>
            <c:numRef>
              <c:f>'Monte Carlo Simulation'!$C$10:$N$10</c:f>
              <c:numCache>
                <c:formatCode>"£"#,##0.00_);\("£"#,##0.00\)</c:formatCode>
                <c:ptCount val="12"/>
                <c:pt idx="0">
                  <c:v>37289.89</c:v>
                </c:pt>
                <c:pt idx="1">
                  <c:v>18644.95</c:v>
                </c:pt>
                <c:pt idx="2">
                  <c:v>16780.45</c:v>
                </c:pt>
                <c:pt idx="3">
                  <c:v>8390.23</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AD98-4567-B030-2BAF5EB8E7EA}"/>
            </c:ext>
          </c:extLst>
        </c:ser>
        <c:ser>
          <c:idx val="2"/>
          <c:order val="2"/>
          <c:tx>
            <c:strRef>
              <c:f>'Monte Carlo Simulation'!$A$11</c:f>
              <c:strCache>
                <c:ptCount val="1"/>
                <c:pt idx="0">
                  <c:v>Best case</c:v>
                </c:pt>
              </c:strCache>
            </c:strRef>
          </c:tx>
          <c:spPr>
            <a:ln w="28575" cap="rnd">
              <a:solidFill>
                <a:schemeClr val="accent3"/>
              </a:solidFill>
              <a:round/>
            </a:ln>
            <a:effectLst/>
          </c:spPr>
          <c:marker>
            <c:symbol val="none"/>
          </c:marker>
          <c:val>
            <c:numRef>
              <c:f>'Monte Carlo Simulation'!$C$11:$N$11</c:f>
              <c:numCache>
                <c:formatCode>"£"#,##0.00_);\("£"#,##0.00\)</c:formatCode>
                <c:ptCount val="12"/>
                <c:pt idx="0">
                  <c:v>74579.78</c:v>
                </c:pt>
                <c:pt idx="1">
                  <c:v>67121.8</c:v>
                </c:pt>
                <c:pt idx="2">
                  <c:v>73833.98</c:v>
                </c:pt>
                <c:pt idx="3">
                  <c:v>73833.98</c:v>
                </c:pt>
                <c:pt idx="4">
                  <c:v>73833.98</c:v>
                </c:pt>
                <c:pt idx="5">
                  <c:v>73833.98</c:v>
                </c:pt>
                <c:pt idx="6">
                  <c:v>147667.96</c:v>
                </c:pt>
                <c:pt idx="7">
                  <c:v>132901.17000000001</c:v>
                </c:pt>
                <c:pt idx="8">
                  <c:v>132901.17000000001</c:v>
                </c:pt>
                <c:pt idx="9">
                  <c:v>119611.05</c:v>
                </c:pt>
                <c:pt idx="10">
                  <c:v>119611.05</c:v>
                </c:pt>
                <c:pt idx="11">
                  <c:v>89708.29</c:v>
                </c:pt>
              </c:numCache>
            </c:numRef>
          </c:val>
          <c:smooth val="0"/>
          <c:extLst>
            <c:ext xmlns:c16="http://schemas.microsoft.com/office/drawing/2014/chart" uri="{C3380CC4-5D6E-409C-BE32-E72D297353CC}">
              <c16:uniqueId val="{00000003-AD98-4567-B030-2BAF5EB8E7EA}"/>
            </c:ext>
          </c:extLst>
        </c:ser>
        <c:dLbls>
          <c:showLegendKey val="0"/>
          <c:showVal val="0"/>
          <c:showCatName val="0"/>
          <c:showSerName val="0"/>
          <c:showPercent val="0"/>
          <c:showBubbleSize val="0"/>
        </c:dLbls>
        <c:smooth val="0"/>
        <c:axId val="1629571727"/>
        <c:axId val="1112932991"/>
      </c:lineChart>
      <c:catAx>
        <c:axId val="162957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932991"/>
        <c:crosses val="autoZero"/>
        <c:auto val="1"/>
        <c:lblAlgn val="ctr"/>
        <c:lblOffset val="100"/>
        <c:noMultiLvlLbl val="0"/>
      </c:catAx>
      <c:valAx>
        <c:axId val="111293299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9571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forecast balance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'Cash flow'!$A$28</c:f>
              <c:strCache>
                <c:ptCount val="1"/>
                <c:pt idx="0">
                  <c:v>BALANCE</c:v>
                </c:pt>
              </c:strCache>
            </c:strRef>
          </c:tx>
          <c:spPr>
            <a:ln w="28575" cap="rnd">
              <a:solidFill>
                <a:schemeClr val="accent1"/>
              </a:solidFill>
              <a:round/>
            </a:ln>
            <a:effectLst/>
          </c:spPr>
          <c:marker>
            <c:symbol val="none"/>
          </c:marker>
          <c:val>
            <c:numRef>
              <c:f>'Cash flow'!$B$28:$M$28</c:f>
              <c:numCache>
                <c:formatCode>_("£"* #,##0.00_);_("£"* \(#,##0.00\);_("£"* "-"??_);_(@_)</c:formatCode>
                <c:ptCount val="12"/>
                <c:pt idx="0">
                  <c:v>4717.5275718943449</c:v>
                </c:pt>
                <c:pt idx="1">
                  <c:v>-36507.039840550686</c:v>
                </c:pt>
                <c:pt idx="2">
                  <c:v>-35783.847664076558</c:v>
                </c:pt>
                <c:pt idx="3">
                  <c:v>-35710.83279670807</c:v>
                </c:pt>
                <c:pt idx="4">
                  <c:v>-35975.075255338714</c:v>
                </c:pt>
                <c:pt idx="5">
                  <c:v>-35190.096194782542</c:v>
                </c:pt>
                <c:pt idx="6">
                  <c:v>-36308.714933912066</c:v>
                </c:pt>
                <c:pt idx="7">
                  <c:v>-36352.776331592613</c:v>
                </c:pt>
                <c:pt idx="8">
                  <c:v>-35228.672090704247</c:v>
                </c:pt>
                <c:pt idx="9">
                  <c:v>-36777.595246261131</c:v>
                </c:pt>
                <c:pt idx="10">
                  <c:v>-36130.148956671808</c:v>
                </c:pt>
                <c:pt idx="11">
                  <c:v>-34735.002733582442</c:v>
                </c:pt>
              </c:numCache>
            </c:numRef>
          </c:val>
          <c:smooth val="0"/>
          <c:extLst>
            <c:ext xmlns:c16="http://schemas.microsoft.com/office/drawing/2014/chart" uri="{C3380CC4-5D6E-409C-BE32-E72D297353CC}">
              <c16:uniqueId val="{00000000-D953-4B72-A022-981F111E2FC8}"/>
            </c:ext>
          </c:extLst>
        </c:ser>
        <c:dLbls>
          <c:showLegendKey val="0"/>
          <c:showVal val="0"/>
          <c:showCatName val="0"/>
          <c:showSerName val="0"/>
          <c:showPercent val="0"/>
          <c:showBubbleSize val="0"/>
        </c:dLbls>
        <c:smooth val="0"/>
        <c:axId val="1629566399"/>
        <c:axId val="1103420991"/>
      </c:lineChart>
      <c:catAx>
        <c:axId val="1629566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3420991"/>
        <c:crosses val="autoZero"/>
        <c:auto val="1"/>
        <c:lblAlgn val="ctr"/>
        <c:lblOffset val="100"/>
        <c:noMultiLvlLbl val="0"/>
      </c:catAx>
      <c:valAx>
        <c:axId val="110342099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95663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forecast balance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'Monte Carlo Simulation'!$A$33</c:f>
              <c:strCache>
                <c:ptCount val="1"/>
                <c:pt idx="0">
                  <c:v>BALANCE</c:v>
                </c:pt>
              </c:strCache>
            </c:strRef>
          </c:tx>
          <c:spPr>
            <a:ln w="28575" cap="rnd">
              <a:solidFill>
                <a:schemeClr val="accent1"/>
              </a:solidFill>
              <a:round/>
            </a:ln>
            <a:effectLst/>
          </c:spPr>
          <c:marker>
            <c:symbol val="none"/>
          </c:marker>
          <c:val>
            <c:numRef>
              <c:f>'Monte Carlo Simulation'!$B$33:$N$33</c:f>
              <c:numCache>
                <c:formatCode>_("£"* #,##0.00_);_("£"* \(#,##0.00\);_("£"* "-"??_);_(@_)</c:formatCode>
                <c:ptCount val="12"/>
                <c:pt idx="0">
                  <c:v>4255.7432600000029</c:v>
                </c:pt>
                <c:pt idx="1">
                  <c:v>-37702.619039999998</c:v>
                </c:pt>
                <c:pt idx="2">
                  <c:v>-36759.67561999998</c:v>
                </c:pt>
                <c:pt idx="3">
                  <c:v>-36748.432439999982</c:v>
                </c:pt>
                <c:pt idx="4">
                  <c:v>-37244.720719999998</c:v>
                </c:pt>
                <c:pt idx="5">
                  <c:v>-35934.720100000006</c:v>
                </c:pt>
                <c:pt idx="6">
                  <c:v>-37666.14727999999</c:v>
                </c:pt>
                <c:pt idx="7">
                  <c:v>-38114.810420000002</c:v>
                </c:pt>
                <c:pt idx="8">
                  <c:v>-36354.565540000011</c:v>
                </c:pt>
                <c:pt idx="9">
                  <c:v>-38637.481140000004</c:v>
                </c:pt>
                <c:pt idx="10">
                  <c:v>-37362.253000000004</c:v>
                </c:pt>
                <c:pt idx="11">
                  <c:v>-35682.520540000005</c:v>
                </c:pt>
              </c:numCache>
            </c:numRef>
          </c:val>
          <c:smooth val="0"/>
          <c:extLst>
            <c:ext xmlns:c16="http://schemas.microsoft.com/office/drawing/2014/chart" uri="{C3380CC4-5D6E-409C-BE32-E72D297353CC}">
              <c16:uniqueId val="{00000000-0051-4DBC-8186-80E0570E2B97}"/>
            </c:ext>
          </c:extLst>
        </c:ser>
        <c:dLbls>
          <c:showLegendKey val="0"/>
          <c:showVal val="0"/>
          <c:showCatName val="0"/>
          <c:showSerName val="0"/>
          <c:showPercent val="0"/>
          <c:showBubbleSize val="0"/>
        </c:dLbls>
        <c:smooth val="0"/>
        <c:axId val="1629567999"/>
        <c:axId val="1046801215"/>
      </c:lineChart>
      <c:catAx>
        <c:axId val="1629567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801215"/>
        <c:crosses val="autoZero"/>
        <c:auto val="1"/>
        <c:lblAlgn val="ctr"/>
        <c:lblOffset val="100"/>
        <c:noMultiLvlLbl val="0"/>
      </c:catAx>
      <c:valAx>
        <c:axId val="10468012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9567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'Cash flow'!$A$8</c:f>
              <c:strCache>
                <c:ptCount val="1"/>
                <c:pt idx="0">
                  <c:v>Hyperwotsit</c:v>
                </c:pt>
              </c:strCache>
            </c:strRef>
          </c:tx>
          <c:spPr>
            <a:solidFill>
              <a:schemeClr val="accent1"/>
            </a:solidFill>
            <a:ln>
              <a:noFill/>
            </a:ln>
            <a:effectLst/>
          </c:spPr>
          <c:invertIfNegative val="0"/>
          <c:val>
            <c:numRef>
              <c:f>'Cash flow'!$B$8:$M$8</c:f>
              <c:numCache>
                <c:formatCode>_("£"* #,##0.00_);_("£"* \(#,##0.00\);_("£"* "-"??_);_(@_)</c:formatCode>
                <c:ptCount val="12"/>
                <c:pt idx="0">
                  <c:v>22240.637638376378</c:v>
                </c:pt>
                <c:pt idx="1">
                  <c:v>13822.866396812751</c:v>
                </c:pt>
                <c:pt idx="2">
                  <c:v>8196.2509102564109</c:v>
                </c:pt>
                <c:pt idx="3">
                  <c:v>17500.103272972974</c:v>
                </c:pt>
                <c:pt idx="4">
                  <c:v>16370.349795822785</c:v>
                </c:pt>
                <c:pt idx="5">
                  <c:v>13601.346112584572</c:v>
                </c:pt>
                <c:pt idx="6">
                  <c:v>24743.81692785017</c:v>
                </c:pt>
                <c:pt idx="7">
                  <c:v>12914.633171620411</c:v>
                </c:pt>
                <c:pt idx="8">
                  <c:v>14022.234675128646</c:v>
                </c:pt>
                <c:pt idx="9">
                  <c:v>29971.695970142187</c:v>
                </c:pt>
                <c:pt idx="10">
                  <c:v>19050.74542498152</c:v>
                </c:pt>
                <c:pt idx="11">
                  <c:v>9924.1092316279064</c:v>
                </c:pt>
              </c:numCache>
            </c:numRef>
          </c:val>
          <c:extLst>
            <c:ext xmlns:c16="http://schemas.microsoft.com/office/drawing/2014/chart" uri="{C3380CC4-5D6E-409C-BE32-E72D297353CC}">
              <c16:uniqueId val="{00000000-8662-4E64-8106-0D8B56C53E97}"/>
            </c:ext>
          </c:extLst>
        </c:ser>
        <c:ser>
          <c:idx val="1"/>
          <c:order val="1"/>
          <c:tx>
            <c:strRef>
              <c:f>'Cash flow'!$A$9</c:f>
              <c:strCache>
                <c:ptCount val="1"/>
                <c:pt idx="0">
                  <c:v>Gigastuff</c:v>
                </c:pt>
              </c:strCache>
            </c:strRef>
          </c:tx>
          <c:spPr>
            <a:solidFill>
              <a:schemeClr val="accent2"/>
            </a:solidFill>
            <a:ln>
              <a:noFill/>
            </a:ln>
            <a:effectLst/>
          </c:spPr>
          <c:invertIfNegative val="0"/>
          <c:val>
            <c:numRef>
              <c:f>'Cash flow'!$B$9:$M$9</c:f>
              <c:numCache>
                <c:formatCode>_("£"* #,##0.00_);_("£"* \(#,##0.00\);_("£"* "-"??_);_(@_)</c:formatCode>
                <c:ptCount val="12"/>
                <c:pt idx="0">
                  <c:v>22325.960956340958</c:v>
                </c:pt>
                <c:pt idx="1">
                  <c:v>19683.434508345974</c:v>
                </c:pt>
                <c:pt idx="2">
                  <c:v>34861.02254819277</c:v>
                </c:pt>
                <c:pt idx="3">
                  <c:v>27001.200128765795</c:v>
                </c:pt>
                <c:pt idx="4">
                  <c:v>20496.519523839397</c:v>
                </c:pt>
                <c:pt idx="5">
                  <c:v>25917.086640495869</c:v>
                </c:pt>
                <c:pt idx="6">
                  <c:v>29474.333780392149</c:v>
                </c:pt>
                <c:pt idx="7">
                  <c:v>21140.211828965519</c:v>
                </c:pt>
                <c:pt idx="8">
                  <c:v>23850.495364102564</c:v>
                </c:pt>
                <c:pt idx="9">
                  <c:v>23681.102676988641</c:v>
                </c:pt>
                <c:pt idx="10">
                  <c:v>19514.041709871239</c:v>
                </c:pt>
                <c:pt idx="11">
                  <c:v>16227.822872048617</c:v>
                </c:pt>
              </c:numCache>
            </c:numRef>
          </c:val>
          <c:extLst>
            <c:ext xmlns:c16="http://schemas.microsoft.com/office/drawing/2014/chart" uri="{C3380CC4-5D6E-409C-BE32-E72D297353CC}">
              <c16:uniqueId val="{00000001-8662-4E64-8106-0D8B56C53E97}"/>
            </c:ext>
          </c:extLst>
        </c:ser>
        <c:ser>
          <c:idx val="2"/>
          <c:order val="2"/>
          <c:tx>
            <c:strRef>
              <c:f>'Cash flow'!$A$10</c:f>
              <c:strCache>
                <c:ptCount val="1"/>
                <c:pt idx="0">
                  <c:v>Superwossname</c:v>
                </c:pt>
              </c:strCache>
            </c:strRef>
          </c:tx>
          <c:spPr>
            <a:solidFill>
              <a:schemeClr val="accent3"/>
            </a:solidFill>
            <a:ln>
              <a:noFill/>
            </a:ln>
            <a:effectLst/>
          </c:spPr>
          <c:invertIfNegative val="0"/>
          <c:val>
            <c:numRef>
              <c:f>'Cash flow'!$B$10:$M$10</c:f>
              <c:numCache>
                <c:formatCode>_("£"* #,##0.00_);_("£"* \(#,##0.00\);_("£"* "-"??_);_(@_)</c:formatCode>
                <c:ptCount val="12"/>
                <c:pt idx="0">
                  <c:v>42288.33</c:v>
                </c:pt>
                <c:pt idx="1">
                  <c:v>79765.007067307699</c:v>
                </c:pt>
                <c:pt idx="2">
                  <c:v>49810.773337723032</c:v>
                </c:pt>
                <c:pt idx="3">
                  <c:v>46015.666762857152</c:v>
                </c:pt>
                <c:pt idx="4">
                  <c:v>62619.257913402042</c:v>
                </c:pt>
                <c:pt idx="5">
                  <c:v>31716.24750779221</c:v>
                </c:pt>
                <c:pt idx="6">
                  <c:v>50014.082596153843</c:v>
                </c:pt>
                <c:pt idx="7">
                  <c:v>82204.71841978321</c:v>
                </c:pt>
                <c:pt idx="8">
                  <c:v>43575.955425556465</c:v>
                </c:pt>
                <c:pt idx="9">
                  <c:v>62280.409039813399</c:v>
                </c:pt>
                <c:pt idx="10">
                  <c:v>46490.055031556032</c:v>
                </c:pt>
                <c:pt idx="11">
                  <c:v>39103.151217201157</c:v>
                </c:pt>
              </c:numCache>
            </c:numRef>
          </c:val>
          <c:extLst>
            <c:ext xmlns:c16="http://schemas.microsoft.com/office/drawing/2014/chart" uri="{C3380CC4-5D6E-409C-BE32-E72D297353CC}">
              <c16:uniqueId val="{00000002-8662-4E64-8106-0D8B56C53E97}"/>
            </c:ext>
          </c:extLst>
        </c:ser>
        <c:dLbls>
          <c:showLegendKey val="0"/>
          <c:showVal val="0"/>
          <c:showCatName val="0"/>
          <c:showSerName val="0"/>
          <c:showPercent val="0"/>
          <c:showBubbleSize val="0"/>
        </c:dLbls>
        <c:gapWidth val="150"/>
        <c:overlap val="100"/>
        <c:axId val="1634205103"/>
        <c:axId val="1045925135"/>
      </c:barChart>
      <c:catAx>
        <c:axId val="1634205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925135"/>
        <c:crosses val="autoZero"/>
        <c:auto val="1"/>
        <c:lblAlgn val="ctr"/>
        <c:lblOffset val="100"/>
        <c:noMultiLvlLbl val="0"/>
      </c:catAx>
      <c:valAx>
        <c:axId val="104592513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2051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a:t>
            </a:r>
            <a:r>
              <a:rPr lang="en-US" baseline="0"/>
              <a:t> by components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'Cash flow'!$A$19</c:f>
              <c:strCache>
                <c:ptCount val="1"/>
                <c:pt idx="0">
                  <c:v>Advertising</c:v>
                </c:pt>
              </c:strCache>
            </c:strRef>
          </c:tx>
          <c:spPr>
            <a:solidFill>
              <a:schemeClr val="accent1"/>
            </a:solidFill>
            <a:ln>
              <a:noFill/>
            </a:ln>
            <a:effectLst/>
          </c:spPr>
          <c:invertIfNegative val="0"/>
          <c:val>
            <c:numRef>
              <c:f>'Cash flow'!$B$19:$M$19</c:f>
              <c:numCache>
                <c:formatCode>_("£"* #,##0.00_);_("£"* \(#,##0.00\);_("£"* "-"??_);_(@_)</c:formatCode>
                <c:ptCount val="12"/>
                <c:pt idx="0">
                  <c:v>-30000</c:v>
                </c:pt>
                <c:pt idx="1">
                  <c:v>-30000</c:v>
                </c:pt>
                <c:pt idx="2">
                  <c:v>-30000</c:v>
                </c:pt>
                <c:pt idx="3">
                  <c:v>-30000</c:v>
                </c:pt>
                <c:pt idx="4">
                  <c:v>-30000</c:v>
                </c:pt>
                <c:pt idx="5">
                  <c:v>-30000</c:v>
                </c:pt>
                <c:pt idx="6">
                  <c:v>-30000</c:v>
                </c:pt>
                <c:pt idx="7">
                  <c:v>-30000</c:v>
                </c:pt>
                <c:pt idx="8">
                  <c:v>-30000</c:v>
                </c:pt>
                <c:pt idx="9">
                  <c:v>-30000</c:v>
                </c:pt>
                <c:pt idx="10">
                  <c:v>-30000</c:v>
                </c:pt>
                <c:pt idx="11">
                  <c:v>-30000</c:v>
                </c:pt>
              </c:numCache>
            </c:numRef>
          </c:val>
          <c:extLst>
            <c:ext xmlns:c16="http://schemas.microsoft.com/office/drawing/2014/chart" uri="{C3380CC4-5D6E-409C-BE32-E72D297353CC}">
              <c16:uniqueId val="{00000000-7107-4661-89D8-A1A05E1C57A9}"/>
            </c:ext>
          </c:extLst>
        </c:ser>
        <c:ser>
          <c:idx val="1"/>
          <c:order val="1"/>
          <c:tx>
            <c:strRef>
              <c:f>'Cash flow'!$A$20</c:f>
              <c:strCache>
                <c:ptCount val="1"/>
                <c:pt idx="0">
                  <c:v>Manufacturing costs</c:v>
                </c:pt>
              </c:strCache>
            </c:strRef>
          </c:tx>
          <c:spPr>
            <a:solidFill>
              <a:schemeClr val="accent2"/>
            </a:solidFill>
            <a:ln>
              <a:noFill/>
            </a:ln>
            <a:effectLst/>
          </c:spPr>
          <c:invertIfNegative val="0"/>
          <c:val>
            <c:numRef>
              <c:f>'Cash flow'!$B$20:$M$20</c:f>
              <c:numCache>
                <c:formatCode>_("£"* #,##0.00_);_("£"* \(#,##0.00\);_("£"* "-"??_);_(@_)</c:formatCode>
                <c:ptCount val="12"/>
                <c:pt idx="0">
                  <c:v>-85117.830022822993</c:v>
                </c:pt>
                <c:pt idx="1">
                  <c:v>-111005.8818130171</c:v>
                </c:pt>
                <c:pt idx="2">
                  <c:v>-91010.685860248777</c:v>
                </c:pt>
                <c:pt idx="3">
                  <c:v>-88706.630761304012</c:v>
                </c:pt>
                <c:pt idx="4">
                  <c:v>-97496.404688402938</c:v>
                </c:pt>
                <c:pt idx="5">
                  <c:v>-69809.986655655201</c:v>
                </c:pt>
                <c:pt idx="6">
                  <c:v>-102147.58863830823</c:v>
                </c:pt>
                <c:pt idx="7">
                  <c:v>-113934.37215196175</c:v>
                </c:pt>
                <c:pt idx="8">
                  <c:v>-79819.711755491924</c:v>
                </c:pt>
                <c:pt idx="9">
                  <c:v>-113614.54353320533</c:v>
                </c:pt>
                <c:pt idx="10">
                  <c:v>-83353.745323080599</c:v>
                </c:pt>
                <c:pt idx="11">
                  <c:v>-63949.981654460127</c:v>
                </c:pt>
              </c:numCache>
            </c:numRef>
          </c:val>
          <c:extLst>
            <c:ext xmlns:c16="http://schemas.microsoft.com/office/drawing/2014/chart" uri="{C3380CC4-5D6E-409C-BE32-E72D297353CC}">
              <c16:uniqueId val="{00000001-7107-4661-89D8-A1A05E1C57A9}"/>
            </c:ext>
          </c:extLst>
        </c:ser>
        <c:ser>
          <c:idx val="2"/>
          <c:order val="2"/>
          <c:tx>
            <c:strRef>
              <c:f>'Cash flow'!$A$21</c:f>
              <c:strCache>
                <c:ptCount val="1"/>
                <c:pt idx="0">
                  <c:v>Loan Repayment</c:v>
                </c:pt>
              </c:strCache>
            </c:strRef>
          </c:tx>
          <c:spPr>
            <a:solidFill>
              <a:schemeClr val="accent3"/>
            </a:solidFill>
            <a:ln>
              <a:noFill/>
            </a:ln>
            <a:effectLst/>
          </c:spPr>
          <c:invertIfNegative val="0"/>
          <c:val>
            <c:numRef>
              <c:f>'Cash flow'!$B$21:$M$21</c:f>
              <c:numCache>
                <c:formatCode>_("£"* #,##0.00_);_("£"* \(#,##0.00\);_("£"* "-"??_);_(@_)</c:formatCode>
                <c:ptCount val="12"/>
                <c:pt idx="0">
                  <c:v>-6674.01</c:v>
                </c:pt>
                <c:pt idx="1">
                  <c:v>-6674.01</c:v>
                </c:pt>
                <c:pt idx="2">
                  <c:v>-6674.01</c:v>
                </c:pt>
                <c:pt idx="3">
                  <c:v>-6674.01</c:v>
                </c:pt>
                <c:pt idx="4">
                  <c:v>-6674.01</c:v>
                </c:pt>
                <c:pt idx="5">
                  <c:v>-6674.01</c:v>
                </c:pt>
                <c:pt idx="6">
                  <c:v>-6674.01</c:v>
                </c:pt>
                <c:pt idx="7">
                  <c:v>-6674.01</c:v>
                </c:pt>
                <c:pt idx="8">
                  <c:v>-6674.01</c:v>
                </c:pt>
                <c:pt idx="9">
                  <c:v>-6674.01</c:v>
                </c:pt>
                <c:pt idx="10">
                  <c:v>-6674.01</c:v>
                </c:pt>
                <c:pt idx="11">
                  <c:v>-6674.01</c:v>
                </c:pt>
              </c:numCache>
            </c:numRef>
          </c:val>
          <c:extLst>
            <c:ext xmlns:c16="http://schemas.microsoft.com/office/drawing/2014/chart" uri="{C3380CC4-5D6E-409C-BE32-E72D297353CC}">
              <c16:uniqueId val="{00000002-7107-4661-89D8-A1A05E1C57A9}"/>
            </c:ext>
          </c:extLst>
        </c:ser>
        <c:ser>
          <c:idx val="3"/>
          <c:order val="3"/>
          <c:tx>
            <c:strRef>
              <c:f>'Cash flow'!$A$22</c:f>
              <c:strCache>
                <c:ptCount val="1"/>
                <c:pt idx="0">
                  <c:v>Delivery cost</c:v>
                </c:pt>
              </c:strCache>
            </c:strRef>
          </c:tx>
          <c:spPr>
            <a:solidFill>
              <a:schemeClr val="accent4"/>
            </a:solidFill>
            <a:ln>
              <a:noFill/>
            </a:ln>
            <a:effectLst/>
          </c:spPr>
          <c:invertIfNegative val="0"/>
          <c:val>
            <c:numRef>
              <c:f>'Cash flow'!$B$22:$M$22</c:f>
              <c:numCache>
                <c:formatCode>_("£"* #,##0.00_);_("£"* \(#,##0.00\);_("£"* "-"??_);_(@_)</c:formatCode>
                <c:ptCount val="12"/>
                <c:pt idx="0">
                  <c:v>-17.5</c:v>
                </c:pt>
                <c:pt idx="1">
                  <c:v>-22</c:v>
                </c:pt>
                <c:pt idx="2">
                  <c:v>-20</c:v>
                </c:pt>
                <c:pt idx="3">
                  <c:v>-21</c:v>
                </c:pt>
                <c:pt idx="4">
                  <c:v>-20</c:v>
                </c:pt>
                <c:pt idx="5">
                  <c:v>-18</c:v>
                </c:pt>
                <c:pt idx="6">
                  <c:v>-24.5</c:v>
                </c:pt>
                <c:pt idx="7">
                  <c:v>-24</c:v>
                </c:pt>
                <c:pt idx="8">
                  <c:v>-21.5</c:v>
                </c:pt>
                <c:pt idx="9">
                  <c:v>-27</c:v>
                </c:pt>
                <c:pt idx="10">
                  <c:v>-19.5</c:v>
                </c:pt>
                <c:pt idx="11">
                  <c:v>-14</c:v>
                </c:pt>
              </c:numCache>
            </c:numRef>
          </c:val>
          <c:extLst>
            <c:ext xmlns:c16="http://schemas.microsoft.com/office/drawing/2014/chart" uri="{C3380CC4-5D6E-409C-BE32-E72D297353CC}">
              <c16:uniqueId val="{00000003-7107-4661-89D8-A1A05E1C57A9}"/>
            </c:ext>
          </c:extLst>
        </c:ser>
        <c:dLbls>
          <c:showLegendKey val="0"/>
          <c:showVal val="0"/>
          <c:showCatName val="0"/>
          <c:showSerName val="0"/>
          <c:showPercent val="0"/>
          <c:showBubbleSize val="0"/>
        </c:dLbls>
        <c:gapWidth val="150"/>
        <c:overlap val="100"/>
        <c:axId val="1633012479"/>
        <c:axId val="1616640175"/>
      </c:barChart>
      <c:catAx>
        <c:axId val="1633012479"/>
        <c:scaling>
          <c:orientation val="minMax"/>
        </c:scaling>
        <c:delete val="0"/>
        <c:axPos val="l"/>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6640175"/>
        <c:crosses val="autoZero"/>
        <c:auto val="1"/>
        <c:lblAlgn val="ctr"/>
        <c:lblOffset val="100"/>
        <c:noMultiLvlLbl val="0"/>
      </c:catAx>
      <c:valAx>
        <c:axId val="1616640175"/>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012479"/>
        <c:crosses val="autoZero"/>
        <c:crossBetween val="between"/>
        <c:majorUnit val="30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Monte Carlo Simulation'!A1"/><Relationship Id="rId3" Type="http://schemas.openxmlformats.org/officeDocument/2006/relationships/hyperlink" Target="#'Data 2019-2021'!A1"/><Relationship Id="rId7" Type="http://schemas.openxmlformats.org/officeDocument/2006/relationships/hyperlink" Target="#'Test plan'!A1"/><Relationship Id="rId2" Type="http://schemas.openxmlformats.org/officeDocument/2006/relationships/hyperlink" Target="https://www.publicdomainpictures.net/en/view-image.php?image=34102&amp;picture=blue-abstract-background" TargetMode="External"/><Relationship Id="rId1" Type="http://schemas.openxmlformats.org/officeDocument/2006/relationships/image" Target="../media/image2.jpg"/><Relationship Id="rId6" Type="http://schemas.openxmlformats.org/officeDocument/2006/relationships/hyperlink" Target="#'Cash flow'!A1"/><Relationship Id="rId5" Type="http://schemas.openxmlformats.org/officeDocument/2006/relationships/hyperlink" Target="#'User input'!A1"/><Relationship Id="rId4" Type="http://schemas.openxmlformats.org/officeDocument/2006/relationships/hyperlink" Target="#Dashboard!A1"/></Relationships>
</file>

<file path=xl/drawings/_rels/drawing2.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hyperlink" Target="https://www.publicdomainpictures.net/en/view-image.php?image=34102&amp;picture=blue-abstract-background" TargetMode="External"/><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hyperlink" Target="https://www.publicdomainpictures.net/en/view-image.php?image=34102&amp;picture=blue-abstract-background" TargetMode="External"/><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https://www.publicdomainpictures.net/en/view-image.php?image=34102&amp;picture=blue-abstract-background" TargetMode="External"/><Relationship Id="rId1" Type="http://schemas.openxmlformats.org/officeDocument/2006/relationships/image" Target="../media/image2.jpg"/><Relationship Id="rId5" Type="http://schemas.openxmlformats.org/officeDocument/2006/relationships/hyperlink" Target="#Menu!A1"/><Relationship Id="rId4"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hyperlink" Target="https://www.publicdomainpictures.net/en/view-image.php?image=34102&amp;picture=blue-abstract-background" TargetMode="External"/><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hyperlink" Target="#Menu!A1"/><Relationship Id="rId7" Type="http://schemas.openxmlformats.org/officeDocument/2006/relationships/chart" Target="../charts/chart6.xml"/><Relationship Id="rId2" Type="http://schemas.openxmlformats.org/officeDocument/2006/relationships/hyperlink" Target="https://www.publicdomainpictures.net/en/view-image.php?image=34102&amp;picture=blue-abstract-background" TargetMode="External"/><Relationship Id="rId1" Type="http://schemas.openxmlformats.org/officeDocument/2006/relationships/image" Target="../media/image2.jp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_rels/drawing7.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hyperlink" Target="https://www.publicdomainpictures.net/en/view-image.php?image=34102&amp;picture=blue-abstract-background" TargetMode="External"/><Relationship Id="rId1" Type="http://schemas.openxmlformats.org/officeDocument/2006/relationships/image" Target="../media/image2.jpg"/></Relationships>
</file>

<file path=xl/drawings/_rels/drawing8.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hyperlink" Target="https://www.publicdomainpictures.net/en/view-image.php?image=34102&amp;picture=blue-abstract-background" TargetMode="External"/><Relationship Id="rId1" Type="http://schemas.openxmlformats.org/officeDocument/2006/relationships/image" Target="../media/image2.jpg"/></Relationships>
</file>

<file path=xl/drawings/_rels/drawing9.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hyperlink" Target="https://www.publicdomainpictures.net/en/view-image.php?image=34102&amp;picture=blue-abstract-background" TargetMode="External"/><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2" Type="http://schemas.openxmlformats.org/officeDocument/2006/relationships/hyperlink" Target="https://www.publicdomainpictures.net/en/view-image.php?image=34102&amp;picture=blue-abstract-background" TargetMode="External"/><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4.emf"/><Relationship Id="rId7" Type="http://schemas.openxmlformats.org/officeDocument/2006/relationships/image" Target="../media/image9.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9526</xdr:colOff>
      <xdr:row>0</xdr:row>
      <xdr:rowOff>9525</xdr:rowOff>
    </xdr:from>
    <xdr:to>
      <xdr:col>2</xdr:col>
      <xdr:colOff>85726</xdr:colOff>
      <xdr:row>1</xdr:row>
      <xdr:rowOff>38100</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9526" y="9525"/>
          <a:ext cx="12763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Megawidget</a:t>
          </a:r>
          <a:r>
            <a:rPr lang="en-US" sz="900" b="1" baseline="0">
              <a:solidFill>
                <a:schemeClr val="bg1"/>
              </a:solidFill>
            </a:rPr>
            <a:t> Company</a:t>
          </a:r>
          <a:endParaRPr lang="en-US" sz="900" b="1">
            <a:solidFill>
              <a:schemeClr val="bg1"/>
            </a:solidFill>
          </a:endParaRPr>
        </a:p>
      </xdr:txBody>
    </xdr:sp>
    <xdr:clientData/>
  </xdr:twoCellAnchor>
  <xdr:twoCellAnchor>
    <xdr:from>
      <xdr:col>6</xdr:col>
      <xdr:colOff>38100</xdr:colOff>
      <xdr:row>0</xdr:row>
      <xdr:rowOff>123824</xdr:rowOff>
    </xdr:from>
    <xdr:to>
      <xdr:col>8</xdr:col>
      <xdr:colOff>533400</xdr:colOff>
      <xdr:row>2</xdr:row>
      <xdr:rowOff>133350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3876675" y="123824"/>
          <a:ext cx="3667125" cy="390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solidFill>
                <a:schemeClr val="bg1"/>
              </a:solidFill>
            </a:rPr>
            <a:t>RAW</a:t>
          </a:r>
          <a:r>
            <a:rPr lang="en-US" sz="2000" b="1" baseline="0">
              <a:solidFill>
                <a:schemeClr val="bg1"/>
              </a:solidFill>
            </a:rPr>
            <a:t> DATA</a:t>
          </a:r>
          <a:endParaRPr lang="en-US" sz="2000" b="1">
            <a:solidFill>
              <a:schemeClr val="bg1"/>
            </a:solidFill>
          </a:endParaRPr>
        </a:p>
      </xdr:txBody>
    </xdr:sp>
    <xdr:clientData/>
  </xdr:twoCellAnchor>
  <xdr:twoCellAnchor editAs="oneCell">
    <xdr:from>
      <xdr:col>0</xdr:col>
      <xdr:colOff>0</xdr:colOff>
      <xdr:row>0</xdr:row>
      <xdr:rowOff>1</xdr:rowOff>
    </xdr:from>
    <xdr:to>
      <xdr:col>15</xdr:col>
      <xdr:colOff>19050</xdr:colOff>
      <xdr:row>2</xdr:row>
      <xdr:rowOff>66675</xdr:rowOff>
    </xdr:to>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
          <a:ext cx="9163050" cy="447674"/>
        </a:xfrm>
        <a:prstGeom prst="rect">
          <a:avLst/>
        </a:prstGeom>
      </xdr:spPr>
    </xdr:pic>
    <xdr:clientData/>
  </xdr:twoCellAnchor>
  <xdr:twoCellAnchor>
    <xdr:from>
      <xdr:col>0</xdr:col>
      <xdr:colOff>0</xdr:colOff>
      <xdr:row>0</xdr:row>
      <xdr:rowOff>28575</xdr:rowOff>
    </xdr:from>
    <xdr:to>
      <xdr:col>2</xdr:col>
      <xdr:colOff>76200</xdr:colOff>
      <xdr:row>1</xdr:row>
      <xdr:rowOff>57150</xdr:rowOff>
    </xdr:to>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0" y="28575"/>
          <a:ext cx="12763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Megawidget</a:t>
          </a:r>
          <a:r>
            <a:rPr lang="en-US" sz="900" b="1" baseline="0">
              <a:solidFill>
                <a:schemeClr val="bg1"/>
              </a:solidFill>
            </a:rPr>
            <a:t> Company</a:t>
          </a:r>
          <a:endParaRPr lang="en-US" sz="900" b="1">
            <a:solidFill>
              <a:schemeClr val="bg1"/>
            </a:solidFill>
          </a:endParaRPr>
        </a:p>
      </xdr:txBody>
    </xdr:sp>
    <xdr:clientData/>
  </xdr:twoCellAnchor>
  <xdr:twoCellAnchor>
    <xdr:from>
      <xdr:col>5</xdr:col>
      <xdr:colOff>257175</xdr:colOff>
      <xdr:row>0</xdr:row>
      <xdr:rowOff>9525</xdr:rowOff>
    </xdr:from>
    <xdr:to>
      <xdr:col>9</xdr:col>
      <xdr:colOff>523875</xdr:colOff>
      <xdr:row>2</xdr:row>
      <xdr:rowOff>19051</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3305175" y="9525"/>
          <a:ext cx="2705100" cy="390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baseline="0">
              <a:solidFill>
                <a:schemeClr val="bg1"/>
              </a:solidFill>
            </a:rPr>
            <a:t>MAIN MENU</a:t>
          </a:r>
          <a:endParaRPr lang="en-US" sz="2000" b="1">
            <a:solidFill>
              <a:schemeClr val="bg1"/>
            </a:solidFill>
          </a:endParaRPr>
        </a:p>
      </xdr:txBody>
    </xdr:sp>
    <xdr:clientData/>
  </xdr:twoCellAnchor>
  <xdr:twoCellAnchor>
    <xdr:from>
      <xdr:col>4</xdr:col>
      <xdr:colOff>142875</xdr:colOff>
      <xdr:row>7</xdr:row>
      <xdr:rowOff>76199</xdr:rowOff>
    </xdr:from>
    <xdr:to>
      <xdr:col>6</xdr:col>
      <xdr:colOff>533400</xdr:colOff>
      <xdr:row>9</xdr:row>
      <xdr:rowOff>180974</xdr:rowOff>
    </xdr:to>
    <xdr:sp macro="" textlink="">
      <xdr:nvSpPr>
        <xdr:cNvPr id="3" name="TextBox 2">
          <a:hlinkClick xmlns:r="http://schemas.openxmlformats.org/officeDocument/2006/relationships" r:id="rId3"/>
          <a:extLst>
            <a:ext uri="{FF2B5EF4-FFF2-40B4-BE49-F238E27FC236}">
              <a16:creationId xmlns:a16="http://schemas.microsoft.com/office/drawing/2014/main" id="{00000000-0008-0000-0000-000003000000}"/>
            </a:ext>
          </a:extLst>
        </xdr:cNvPr>
        <xdr:cNvSpPr txBox="1"/>
      </xdr:nvSpPr>
      <xdr:spPr>
        <a:xfrm>
          <a:off x="2581275" y="1552574"/>
          <a:ext cx="1609725" cy="542925"/>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ysClr val="windowText" lastClr="000000"/>
              </a:solidFill>
            </a:rPr>
            <a:t>Sales data for</a:t>
          </a:r>
        </a:p>
        <a:p>
          <a:pPr algn="ctr"/>
          <a:r>
            <a:rPr lang="en-US" sz="1400" b="1">
              <a:solidFill>
                <a:sysClr val="windowText" lastClr="000000"/>
              </a:solidFill>
            </a:rPr>
            <a:t>2019-2021</a:t>
          </a:r>
        </a:p>
      </xdr:txBody>
    </xdr:sp>
    <xdr:clientData/>
  </xdr:twoCellAnchor>
  <xdr:twoCellAnchor>
    <xdr:from>
      <xdr:col>4</xdr:col>
      <xdr:colOff>142875</xdr:colOff>
      <xdr:row>11</xdr:row>
      <xdr:rowOff>76199</xdr:rowOff>
    </xdr:from>
    <xdr:to>
      <xdr:col>6</xdr:col>
      <xdr:colOff>533400</xdr:colOff>
      <xdr:row>13</xdr:row>
      <xdr:rowOff>238124</xdr:rowOff>
    </xdr:to>
    <xdr:sp macro="" textlink="">
      <xdr:nvSpPr>
        <xdr:cNvPr id="15" name="TextBox 14">
          <a:hlinkClick xmlns:r="http://schemas.openxmlformats.org/officeDocument/2006/relationships" r:id="rId4"/>
          <a:extLst>
            <a:ext uri="{FF2B5EF4-FFF2-40B4-BE49-F238E27FC236}">
              <a16:creationId xmlns:a16="http://schemas.microsoft.com/office/drawing/2014/main" id="{00000000-0008-0000-0000-00000F000000}"/>
            </a:ext>
          </a:extLst>
        </xdr:cNvPr>
        <xdr:cNvSpPr txBox="1"/>
      </xdr:nvSpPr>
      <xdr:spPr>
        <a:xfrm>
          <a:off x="2581275" y="2428874"/>
          <a:ext cx="1609725" cy="542925"/>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ysClr val="windowText" lastClr="000000"/>
              </a:solidFill>
            </a:rPr>
            <a:t>Dashboard</a:t>
          </a:r>
        </a:p>
      </xdr:txBody>
    </xdr:sp>
    <xdr:clientData/>
  </xdr:twoCellAnchor>
  <xdr:twoCellAnchor>
    <xdr:from>
      <xdr:col>4</xdr:col>
      <xdr:colOff>152400</xdr:colOff>
      <xdr:row>15</xdr:row>
      <xdr:rowOff>180974</xdr:rowOff>
    </xdr:from>
    <xdr:to>
      <xdr:col>6</xdr:col>
      <xdr:colOff>542925</xdr:colOff>
      <xdr:row>18</xdr:row>
      <xdr:rowOff>95249</xdr:rowOff>
    </xdr:to>
    <xdr:sp macro="" textlink="">
      <xdr:nvSpPr>
        <xdr:cNvPr id="16" name="TextBox 15">
          <a:hlinkClick xmlns:r="http://schemas.openxmlformats.org/officeDocument/2006/relationships" r:id="rId5"/>
          <a:extLst>
            <a:ext uri="{FF2B5EF4-FFF2-40B4-BE49-F238E27FC236}">
              <a16:creationId xmlns:a16="http://schemas.microsoft.com/office/drawing/2014/main" id="{00000000-0008-0000-0000-000010000000}"/>
            </a:ext>
          </a:extLst>
        </xdr:cNvPr>
        <xdr:cNvSpPr txBox="1"/>
      </xdr:nvSpPr>
      <xdr:spPr>
        <a:xfrm>
          <a:off x="2590800" y="3352799"/>
          <a:ext cx="1609725" cy="542925"/>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ysClr val="windowText" lastClr="000000"/>
              </a:solidFill>
            </a:rPr>
            <a:t>User Input</a:t>
          </a:r>
        </a:p>
      </xdr:txBody>
    </xdr:sp>
    <xdr:clientData/>
  </xdr:twoCellAnchor>
  <xdr:twoCellAnchor>
    <xdr:from>
      <xdr:col>7</xdr:col>
      <xdr:colOff>523875</xdr:colOff>
      <xdr:row>7</xdr:row>
      <xdr:rowOff>95249</xdr:rowOff>
    </xdr:from>
    <xdr:to>
      <xdr:col>10</xdr:col>
      <xdr:colOff>304800</xdr:colOff>
      <xdr:row>10</xdr:row>
      <xdr:rowOff>9524</xdr:rowOff>
    </xdr:to>
    <xdr:sp macro="" textlink="">
      <xdr:nvSpPr>
        <xdr:cNvPr id="17" name="TextBox 16">
          <a:hlinkClick xmlns:r="http://schemas.openxmlformats.org/officeDocument/2006/relationships" r:id="rId6"/>
          <a:extLst>
            <a:ext uri="{FF2B5EF4-FFF2-40B4-BE49-F238E27FC236}">
              <a16:creationId xmlns:a16="http://schemas.microsoft.com/office/drawing/2014/main" id="{00000000-0008-0000-0000-000011000000}"/>
            </a:ext>
          </a:extLst>
        </xdr:cNvPr>
        <xdr:cNvSpPr txBox="1"/>
      </xdr:nvSpPr>
      <xdr:spPr>
        <a:xfrm>
          <a:off x="4791075" y="1571624"/>
          <a:ext cx="1609725" cy="542925"/>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ysClr val="windowText" lastClr="000000"/>
              </a:solidFill>
            </a:rPr>
            <a:t>Cash Flow</a:t>
          </a:r>
          <a:r>
            <a:rPr lang="en-US" sz="1400" b="1" baseline="0">
              <a:solidFill>
                <a:sysClr val="windowText" lastClr="000000"/>
              </a:solidFill>
            </a:rPr>
            <a:t> Forecast</a:t>
          </a:r>
          <a:endParaRPr lang="en-US" sz="1400" b="1">
            <a:solidFill>
              <a:sysClr val="windowText" lastClr="000000"/>
            </a:solidFill>
          </a:endParaRPr>
        </a:p>
      </xdr:txBody>
    </xdr:sp>
    <xdr:clientData/>
  </xdr:twoCellAnchor>
  <xdr:twoCellAnchor>
    <xdr:from>
      <xdr:col>7</xdr:col>
      <xdr:colOff>552450</xdr:colOff>
      <xdr:row>15</xdr:row>
      <xdr:rowOff>171449</xdr:rowOff>
    </xdr:from>
    <xdr:to>
      <xdr:col>10</xdr:col>
      <xdr:colOff>333375</xdr:colOff>
      <xdr:row>18</xdr:row>
      <xdr:rowOff>85724</xdr:rowOff>
    </xdr:to>
    <xdr:sp macro="" textlink="">
      <xdr:nvSpPr>
        <xdr:cNvPr id="18" name="TextBox 17">
          <a:hlinkClick xmlns:r="http://schemas.openxmlformats.org/officeDocument/2006/relationships" r:id="rId7"/>
          <a:extLst>
            <a:ext uri="{FF2B5EF4-FFF2-40B4-BE49-F238E27FC236}">
              <a16:creationId xmlns:a16="http://schemas.microsoft.com/office/drawing/2014/main" id="{00000000-0008-0000-0000-000012000000}"/>
            </a:ext>
          </a:extLst>
        </xdr:cNvPr>
        <xdr:cNvSpPr txBox="1"/>
      </xdr:nvSpPr>
      <xdr:spPr>
        <a:xfrm>
          <a:off x="4819650" y="3343274"/>
          <a:ext cx="1609725" cy="542925"/>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ysClr val="windowText" lastClr="000000"/>
              </a:solidFill>
            </a:rPr>
            <a:t>Test Plan</a:t>
          </a:r>
        </a:p>
      </xdr:txBody>
    </xdr:sp>
    <xdr:clientData/>
  </xdr:twoCellAnchor>
  <xdr:twoCellAnchor>
    <xdr:from>
      <xdr:col>7</xdr:col>
      <xdr:colOff>533400</xdr:colOff>
      <xdr:row>11</xdr:row>
      <xdr:rowOff>57149</xdr:rowOff>
    </xdr:from>
    <xdr:to>
      <xdr:col>10</xdr:col>
      <xdr:colOff>314325</xdr:colOff>
      <xdr:row>13</xdr:row>
      <xdr:rowOff>219074</xdr:rowOff>
    </xdr:to>
    <xdr:sp macro="" textlink="">
      <xdr:nvSpPr>
        <xdr:cNvPr id="19" name="TextBox 18">
          <a:hlinkClick xmlns:r="http://schemas.openxmlformats.org/officeDocument/2006/relationships" r:id="rId8"/>
          <a:extLst>
            <a:ext uri="{FF2B5EF4-FFF2-40B4-BE49-F238E27FC236}">
              <a16:creationId xmlns:a16="http://schemas.microsoft.com/office/drawing/2014/main" id="{00000000-0008-0000-0000-000013000000}"/>
            </a:ext>
          </a:extLst>
        </xdr:cNvPr>
        <xdr:cNvSpPr txBox="1"/>
      </xdr:nvSpPr>
      <xdr:spPr>
        <a:xfrm>
          <a:off x="4800600" y="2409824"/>
          <a:ext cx="1609725" cy="542925"/>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ysClr val="windowText" lastClr="000000"/>
              </a:solidFill>
            </a:rPr>
            <a:t>Monte Carlo Simulation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9526</xdr:colOff>
      <xdr:row>0</xdr:row>
      <xdr:rowOff>9525</xdr:rowOff>
    </xdr:from>
    <xdr:to>
      <xdr:col>2</xdr:col>
      <xdr:colOff>85726</xdr:colOff>
      <xdr:row>1</xdr:row>
      <xdr:rowOff>38100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526" y="9525"/>
          <a:ext cx="12954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Megawidget</a:t>
          </a:r>
          <a:r>
            <a:rPr lang="en-US" sz="900" b="1" baseline="0">
              <a:solidFill>
                <a:schemeClr val="bg1"/>
              </a:solidFill>
            </a:rPr>
            <a:t> Company</a:t>
          </a:r>
          <a:endParaRPr lang="en-US" sz="900" b="1">
            <a:solidFill>
              <a:schemeClr val="bg1"/>
            </a:solidFill>
          </a:endParaRPr>
        </a:p>
      </xdr:txBody>
    </xdr:sp>
    <xdr:clientData/>
  </xdr:twoCellAnchor>
  <xdr:twoCellAnchor>
    <xdr:from>
      <xdr:col>6</xdr:col>
      <xdr:colOff>38100</xdr:colOff>
      <xdr:row>0</xdr:row>
      <xdr:rowOff>123824</xdr:rowOff>
    </xdr:from>
    <xdr:to>
      <xdr:col>8</xdr:col>
      <xdr:colOff>533400</xdr:colOff>
      <xdr:row>2</xdr:row>
      <xdr:rowOff>133350</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3695700" y="123824"/>
          <a:ext cx="1714500" cy="390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solidFill>
                <a:schemeClr val="bg1"/>
              </a:solidFill>
            </a:rPr>
            <a:t>RAW</a:t>
          </a:r>
          <a:r>
            <a:rPr lang="en-US" sz="2000" b="1" baseline="0">
              <a:solidFill>
                <a:schemeClr val="bg1"/>
              </a:solidFill>
            </a:rPr>
            <a:t> DATA</a:t>
          </a:r>
          <a:endParaRPr lang="en-US" sz="2000" b="1">
            <a:solidFill>
              <a:schemeClr val="bg1"/>
            </a:solidFill>
          </a:endParaRPr>
        </a:p>
      </xdr:txBody>
    </xdr:sp>
    <xdr:clientData/>
  </xdr:twoCellAnchor>
  <xdr:twoCellAnchor editAs="oneCell">
    <xdr:from>
      <xdr:col>0</xdr:col>
      <xdr:colOff>0</xdr:colOff>
      <xdr:row>0</xdr:row>
      <xdr:rowOff>1</xdr:rowOff>
    </xdr:from>
    <xdr:to>
      <xdr:col>10</xdr:col>
      <xdr:colOff>161925</xdr:colOff>
      <xdr:row>2</xdr:row>
      <xdr:rowOff>66675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
          <a:ext cx="9163050" cy="447674"/>
        </a:xfrm>
        <a:prstGeom prst="rect">
          <a:avLst/>
        </a:prstGeom>
      </xdr:spPr>
    </xdr:pic>
    <xdr:clientData/>
  </xdr:twoCellAnchor>
  <xdr:twoCellAnchor>
    <xdr:from>
      <xdr:col>0</xdr:col>
      <xdr:colOff>0</xdr:colOff>
      <xdr:row>0</xdr:row>
      <xdr:rowOff>28575</xdr:rowOff>
    </xdr:from>
    <xdr:to>
      <xdr:col>2</xdr:col>
      <xdr:colOff>76200</xdr:colOff>
      <xdr:row>1</xdr:row>
      <xdr:rowOff>57150</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0" y="28575"/>
          <a:ext cx="14668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Megawidget</a:t>
          </a:r>
          <a:r>
            <a:rPr lang="en-US" sz="900" b="1" baseline="0">
              <a:solidFill>
                <a:schemeClr val="bg1"/>
              </a:solidFill>
            </a:rPr>
            <a:t> Company</a:t>
          </a:r>
          <a:endParaRPr lang="en-US" sz="900" b="1">
            <a:solidFill>
              <a:schemeClr val="bg1"/>
            </a:solidFill>
          </a:endParaRPr>
        </a:p>
      </xdr:txBody>
    </xdr:sp>
    <xdr:clientData/>
  </xdr:twoCellAnchor>
  <xdr:twoCellAnchor>
    <xdr:from>
      <xdr:col>3</xdr:col>
      <xdr:colOff>285750</xdr:colOff>
      <xdr:row>0</xdr:row>
      <xdr:rowOff>9525</xdr:rowOff>
    </xdr:from>
    <xdr:to>
      <xdr:col>7</xdr:col>
      <xdr:colOff>552450</xdr:colOff>
      <xdr:row>2</xdr:row>
      <xdr:rowOff>19051</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2581275" y="9525"/>
          <a:ext cx="3676650" cy="390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baseline="0">
              <a:solidFill>
                <a:schemeClr val="bg1"/>
              </a:solidFill>
            </a:rPr>
            <a:t>RAW DATA</a:t>
          </a:r>
          <a:endParaRPr lang="en-US" sz="2000" b="1">
            <a:solidFill>
              <a:schemeClr val="bg1"/>
            </a:solidFill>
          </a:endParaRPr>
        </a:p>
      </xdr:txBody>
    </xdr:sp>
    <xdr:clientData/>
  </xdr:twoCellAnchor>
  <xdr:twoCellAnchor>
    <xdr:from>
      <xdr:col>9</xdr:col>
      <xdr:colOff>561975</xdr:colOff>
      <xdr:row>0</xdr:row>
      <xdr:rowOff>0</xdr:rowOff>
    </xdr:from>
    <xdr:to>
      <xdr:col>10</xdr:col>
      <xdr:colOff>161925</xdr:colOff>
      <xdr:row>1</xdr:row>
      <xdr:rowOff>28574</xdr:rowOff>
    </xdr:to>
    <xdr:sp macro="" textlink="">
      <xdr:nvSpPr>
        <xdr:cNvPr id="11" name="TextBox 10">
          <a:hlinkClick xmlns:r="http://schemas.openxmlformats.org/officeDocument/2006/relationships" r:id="rId3"/>
          <a:extLst>
            <a:ext uri="{FF2B5EF4-FFF2-40B4-BE49-F238E27FC236}">
              <a16:creationId xmlns:a16="http://schemas.microsoft.com/office/drawing/2014/main" id="{00000000-0008-0000-0100-00000B000000}"/>
            </a:ext>
          </a:extLst>
        </xdr:cNvPr>
        <xdr:cNvSpPr txBox="1"/>
      </xdr:nvSpPr>
      <xdr:spPr>
        <a:xfrm>
          <a:off x="8696325" y="0"/>
          <a:ext cx="466725" cy="219074"/>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ysClr val="windowText" lastClr="000000"/>
              </a:solidFill>
            </a:rPr>
            <a:t>Menu</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10</xdr:col>
      <xdr:colOff>533400</xdr:colOff>
      <xdr:row>2</xdr:row>
      <xdr:rowOff>66675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
          <a:ext cx="9163050" cy="447674"/>
        </a:xfrm>
        <a:prstGeom prst="rect">
          <a:avLst/>
        </a:prstGeom>
      </xdr:spPr>
    </xdr:pic>
    <xdr:clientData/>
  </xdr:twoCellAnchor>
  <xdr:twoCellAnchor>
    <xdr:from>
      <xdr:col>0</xdr:col>
      <xdr:colOff>0</xdr:colOff>
      <xdr:row>0</xdr:row>
      <xdr:rowOff>28575</xdr:rowOff>
    </xdr:from>
    <xdr:to>
      <xdr:col>2</xdr:col>
      <xdr:colOff>76200</xdr:colOff>
      <xdr:row>1</xdr:row>
      <xdr:rowOff>57150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0" y="28575"/>
          <a:ext cx="14668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Megawidget</a:t>
          </a:r>
          <a:r>
            <a:rPr lang="en-US" sz="900" b="1" baseline="0">
              <a:solidFill>
                <a:schemeClr val="bg1"/>
              </a:solidFill>
            </a:rPr>
            <a:t> Company</a:t>
          </a:r>
          <a:endParaRPr lang="en-US" sz="900" b="1">
            <a:solidFill>
              <a:schemeClr val="bg1"/>
            </a:solidFill>
          </a:endParaRPr>
        </a:p>
      </xdr:txBody>
    </xdr:sp>
    <xdr:clientData/>
  </xdr:twoCellAnchor>
  <xdr:twoCellAnchor>
    <xdr:from>
      <xdr:col>3</xdr:col>
      <xdr:colOff>285750</xdr:colOff>
      <xdr:row>0</xdr:row>
      <xdr:rowOff>9525</xdr:rowOff>
    </xdr:from>
    <xdr:to>
      <xdr:col>7</xdr:col>
      <xdr:colOff>552450</xdr:colOff>
      <xdr:row>2</xdr:row>
      <xdr:rowOff>19051</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2581275" y="9525"/>
          <a:ext cx="3676650" cy="390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baseline="0">
              <a:solidFill>
                <a:schemeClr val="bg1"/>
              </a:solidFill>
            </a:rPr>
            <a:t>CLEANSED DATA</a:t>
          </a:r>
          <a:endParaRPr lang="en-US" sz="2000" b="1">
            <a:solidFill>
              <a:schemeClr val="bg1"/>
            </a:solidFill>
          </a:endParaRPr>
        </a:p>
      </xdr:txBody>
    </xdr:sp>
    <xdr:clientData/>
  </xdr:twoCellAnchor>
  <xdr:twoCellAnchor>
    <xdr:from>
      <xdr:col>10</xdr:col>
      <xdr:colOff>57150</xdr:colOff>
      <xdr:row>0</xdr:row>
      <xdr:rowOff>0</xdr:rowOff>
    </xdr:from>
    <xdr:to>
      <xdr:col>10</xdr:col>
      <xdr:colOff>523875</xdr:colOff>
      <xdr:row>1</xdr:row>
      <xdr:rowOff>28574</xdr:rowOff>
    </xdr:to>
    <xdr:sp macro="" textlink="">
      <xdr:nvSpPr>
        <xdr:cNvPr id="5" name="TextBox 4">
          <a:hlinkClick xmlns:r="http://schemas.openxmlformats.org/officeDocument/2006/relationships" r:id="rId3"/>
          <a:extLst>
            <a:ext uri="{FF2B5EF4-FFF2-40B4-BE49-F238E27FC236}">
              <a16:creationId xmlns:a16="http://schemas.microsoft.com/office/drawing/2014/main" id="{00000000-0008-0000-0200-000005000000}"/>
            </a:ext>
          </a:extLst>
        </xdr:cNvPr>
        <xdr:cNvSpPr txBox="1"/>
      </xdr:nvSpPr>
      <xdr:spPr>
        <a:xfrm>
          <a:off x="8686800" y="0"/>
          <a:ext cx="466725" cy="219074"/>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ysClr val="windowText" lastClr="000000"/>
              </a:solidFill>
            </a:rPr>
            <a:t>Menu</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9</xdr:col>
      <xdr:colOff>252979</xdr:colOff>
      <xdr:row>2</xdr:row>
      <xdr:rowOff>66675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
          <a:ext cx="9163050" cy="447674"/>
        </a:xfrm>
        <a:prstGeom prst="rect">
          <a:avLst/>
        </a:prstGeom>
      </xdr:spPr>
    </xdr:pic>
    <xdr:clientData/>
  </xdr:twoCellAnchor>
  <xdr:twoCellAnchor>
    <xdr:from>
      <xdr:col>0</xdr:col>
      <xdr:colOff>0</xdr:colOff>
      <xdr:row>0</xdr:row>
      <xdr:rowOff>28575</xdr:rowOff>
    </xdr:from>
    <xdr:to>
      <xdr:col>2</xdr:col>
      <xdr:colOff>76200</xdr:colOff>
      <xdr:row>1</xdr:row>
      <xdr:rowOff>57150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0" y="28575"/>
          <a:ext cx="14668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Megawidget</a:t>
          </a:r>
          <a:r>
            <a:rPr lang="en-US" sz="900" b="1" baseline="0">
              <a:solidFill>
                <a:schemeClr val="bg1"/>
              </a:solidFill>
            </a:rPr>
            <a:t> Company</a:t>
          </a:r>
          <a:endParaRPr lang="en-US" sz="900" b="1">
            <a:solidFill>
              <a:schemeClr val="bg1"/>
            </a:solidFill>
          </a:endParaRPr>
        </a:p>
      </xdr:txBody>
    </xdr:sp>
    <xdr:clientData/>
  </xdr:twoCellAnchor>
  <xdr:twoCellAnchor>
    <xdr:from>
      <xdr:col>1</xdr:col>
      <xdr:colOff>377296</xdr:colOff>
      <xdr:row>0</xdr:row>
      <xdr:rowOff>21405</xdr:rowOff>
    </xdr:from>
    <xdr:to>
      <xdr:col>7</xdr:col>
      <xdr:colOff>503005</xdr:colOff>
      <xdr:row>2</xdr:row>
      <xdr:rowOff>30931</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747184" y="21405"/>
          <a:ext cx="5904922" cy="394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baseline="0">
              <a:solidFill>
                <a:schemeClr val="bg1"/>
              </a:solidFill>
            </a:rPr>
            <a:t>SUMMARY OF SALES DATA FOR 2019-2021</a:t>
          </a:r>
          <a:endParaRPr lang="en-US" sz="2000" b="1">
            <a:solidFill>
              <a:schemeClr val="bg1"/>
            </a:solidFill>
          </a:endParaRPr>
        </a:p>
      </xdr:txBody>
    </xdr:sp>
    <xdr:clientData/>
  </xdr:twoCellAnchor>
  <xdr:twoCellAnchor>
    <xdr:from>
      <xdr:col>16</xdr:col>
      <xdr:colOff>30726</xdr:colOff>
      <xdr:row>26</xdr:row>
      <xdr:rowOff>81936</xdr:rowOff>
    </xdr:from>
    <xdr:to>
      <xdr:col>37</xdr:col>
      <xdr:colOff>345590</xdr:colOff>
      <xdr:row>64</xdr:row>
      <xdr:rowOff>62949</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553064</xdr:colOff>
      <xdr:row>2</xdr:row>
      <xdr:rowOff>71693</xdr:rowOff>
    </xdr:from>
    <xdr:to>
      <xdr:col>26</xdr:col>
      <xdr:colOff>620837</xdr:colOff>
      <xdr:row>25</xdr:row>
      <xdr:rowOff>19652</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684787</xdr:colOff>
      <xdr:row>0</xdr:row>
      <xdr:rowOff>14007</xdr:rowOff>
    </xdr:from>
    <xdr:to>
      <xdr:col>9</xdr:col>
      <xdr:colOff>241034</xdr:colOff>
      <xdr:row>1</xdr:row>
      <xdr:rowOff>36978</xdr:rowOff>
    </xdr:to>
    <xdr:sp macro="" textlink="">
      <xdr:nvSpPr>
        <xdr:cNvPr id="9" name="TextBox 8">
          <a:hlinkClick xmlns:r="http://schemas.openxmlformats.org/officeDocument/2006/relationships" r:id="rId5"/>
          <a:extLst>
            <a:ext uri="{FF2B5EF4-FFF2-40B4-BE49-F238E27FC236}">
              <a16:creationId xmlns:a16="http://schemas.microsoft.com/office/drawing/2014/main" id="{00000000-0008-0000-0300-000009000000}"/>
            </a:ext>
          </a:extLst>
        </xdr:cNvPr>
        <xdr:cNvSpPr txBox="1"/>
      </xdr:nvSpPr>
      <xdr:spPr>
        <a:xfrm>
          <a:off x="8754281" y="14007"/>
          <a:ext cx="476641" cy="215611"/>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ysClr val="windowText" lastClr="000000"/>
              </a:solidFill>
            </a:rPr>
            <a:t>Menu</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600075</xdr:colOff>
          <xdr:row>13</xdr:row>
          <xdr:rowOff>38100</xdr:rowOff>
        </xdr:from>
        <xdr:to>
          <xdr:col>8</xdr:col>
          <xdr:colOff>1114425</xdr:colOff>
          <xdr:row>14</xdr:row>
          <xdr:rowOff>114300</xdr:rowOff>
        </xdr:to>
        <xdr:sp macro="" textlink="">
          <xdr:nvSpPr>
            <xdr:cNvPr id="6145" name="Cost_per_case"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1123950</xdr:colOff>
          <xdr:row>13</xdr:row>
          <xdr:rowOff>57150</xdr:rowOff>
        </xdr:from>
        <xdr:to>
          <xdr:col>11</xdr:col>
          <xdr:colOff>95250</xdr:colOff>
          <xdr:row>14</xdr:row>
          <xdr:rowOff>85725</xdr:rowOff>
        </xdr:to>
        <xdr:sp macro="" textlink="">
          <xdr:nvSpPr>
            <xdr:cNvPr id="6146" name="Flat_rate"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xdr:row>
          <xdr:rowOff>85725</xdr:rowOff>
        </xdr:from>
        <xdr:to>
          <xdr:col>8</xdr:col>
          <xdr:colOff>981075</xdr:colOff>
          <xdr:row>5</xdr:row>
          <xdr:rowOff>114300</xdr:rowOff>
        </xdr:to>
        <xdr:sp macro="" textlink="">
          <xdr:nvSpPr>
            <xdr:cNvPr id="6147" name="Discount"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1066800</xdr:colOff>
          <xdr:row>4</xdr:row>
          <xdr:rowOff>76200</xdr:rowOff>
        </xdr:from>
        <xdr:to>
          <xdr:col>10</xdr:col>
          <xdr:colOff>514350</xdr:colOff>
          <xdr:row>5</xdr:row>
          <xdr:rowOff>114300</xdr:rowOff>
        </xdr:to>
        <xdr:sp macro="" textlink="">
          <xdr:nvSpPr>
            <xdr:cNvPr id="6148" name="No_discount"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18</xdr:row>
          <xdr:rowOff>85725</xdr:rowOff>
        </xdr:from>
        <xdr:to>
          <xdr:col>5</xdr:col>
          <xdr:colOff>704850</xdr:colOff>
          <xdr:row>19</xdr:row>
          <xdr:rowOff>171450</xdr:rowOff>
        </xdr:to>
        <xdr:sp macro="" textlink="">
          <xdr:nvSpPr>
            <xdr:cNvPr id="6154" name="Calculate_sales"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xdr:row>
          <xdr:rowOff>28575</xdr:rowOff>
        </xdr:from>
        <xdr:to>
          <xdr:col>0</xdr:col>
          <xdr:colOff>1371600</xdr:colOff>
          <xdr:row>5</xdr:row>
          <xdr:rowOff>38100</xdr:rowOff>
        </xdr:to>
        <xdr:sp macro="" textlink="">
          <xdr:nvSpPr>
            <xdr:cNvPr id="6156" name="Last_year_rate"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28575</xdr:rowOff>
        </xdr:from>
        <xdr:to>
          <xdr:col>2</xdr:col>
          <xdr:colOff>266700</xdr:colOff>
          <xdr:row>5</xdr:row>
          <xdr:rowOff>76200</xdr:rowOff>
        </xdr:to>
        <xdr:sp macro="" textlink="">
          <xdr:nvSpPr>
            <xdr:cNvPr id="6157" name="Constant_growth"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20</xdr:row>
          <xdr:rowOff>133350</xdr:rowOff>
        </xdr:from>
        <xdr:to>
          <xdr:col>5</xdr:col>
          <xdr:colOff>695325</xdr:colOff>
          <xdr:row>22</xdr:row>
          <xdr:rowOff>28575</xdr:rowOff>
        </xdr:to>
        <xdr:sp macro="" textlink="">
          <xdr:nvSpPr>
            <xdr:cNvPr id="6158" name="Monte_Carlo_Simulation"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xdr:rowOff>
    </xdr:from>
    <xdr:to>
      <xdr:col>9</xdr:col>
      <xdr:colOff>590550</xdr:colOff>
      <xdr:row>2</xdr:row>
      <xdr:rowOff>66675</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
          <a:ext cx="9163050" cy="447674"/>
        </a:xfrm>
        <a:prstGeom prst="rect">
          <a:avLst/>
        </a:prstGeom>
      </xdr:spPr>
    </xdr:pic>
    <xdr:clientData/>
  </xdr:twoCellAnchor>
  <xdr:twoCellAnchor>
    <xdr:from>
      <xdr:col>0</xdr:col>
      <xdr:colOff>9526</xdr:colOff>
      <xdr:row>0</xdr:row>
      <xdr:rowOff>9525</xdr:rowOff>
    </xdr:from>
    <xdr:to>
      <xdr:col>2</xdr:col>
      <xdr:colOff>85726</xdr:colOff>
      <xdr:row>1</xdr:row>
      <xdr:rowOff>38100</xdr:rowOff>
    </xdr:to>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9526" y="9525"/>
          <a:ext cx="12954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Megawidget</a:t>
          </a:r>
          <a:r>
            <a:rPr lang="en-US" sz="900" b="1" baseline="0">
              <a:solidFill>
                <a:schemeClr val="bg1"/>
              </a:solidFill>
            </a:rPr>
            <a:t> Company</a:t>
          </a:r>
          <a:endParaRPr lang="en-US" sz="900" b="1">
            <a:solidFill>
              <a:schemeClr val="bg1"/>
            </a:solidFill>
          </a:endParaRPr>
        </a:p>
      </xdr:txBody>
    </xdr:sp>
    <xdr:clientData/>
  </xdr:twoCellAnchor>
  <xdr:twoCellAnchor>
    <xdr:from>
      <xdr:col>1</xdr:col>
      <xdr:colOff>1219200</xdr:colOff>
      <xdr:row>0</xdr:row>
      <xdr:rowOff>0</xdr:rowOff>
    </xdr:from>
    <xdr:to>
      <xdr:col>6</xdr:col>
      <xdr:colOff>66675</xdr:colOff>
      <xdr:row>2</xdr:row>
      <xdr:rowOff>9526</xdr:rowOff>
    </xdr:to>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2657475" y="0"/>
          <a:ext cx="3486150" cy="390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baseline="0">
              <a:solidFill>
                <a:schemeClr val="bg1"/>
              </a:solidFill>
            </a:rPr>
            <a:t>USER INPUTS</a:t>
          </a:r>
          <a:endParaRPr lang="en-US" sz="2000" b="1">
            <a:solidFill>
              <a:schemeClr val="bg1"/>
            </a:solidFill>
          </a:endParaRPr>
        </a:p>
      </xdr:txBody>
    </xdr:sp>
    <xdr:clientData/>
  </xdr:twoCellAnchor>
  <xdr:twoCellAnchor>
    <xdr:from>
      <xdr:col>9</xdr:col>
      <xdr:colOff>133350</xdr:colOff>
      <xdr:row>0</xdr:row>
      <xdr:rowOff>9527</xdr:rowOff>
    </xdr:from>
    <xdr:to>
      <xdr:col>9</xdr:col>
      <xdr:colOff>600075</xdr:colOff>
      <xdr:row>1</xdr:row>
      <xdr:rowOff>38101</xdr:rowOff>
    </xdr:to>
    <xdr:sp macro="" textlink="">
      <xdr:nvSpPr>
        <xdr:cNvPr id="13" name="TextBox 12">
          <a:hlinkClick xmlns:r="http://schemas.openxmlformats.org/officeDocument/2006/relationships" r:id="rId3"/>
          <a:extLst>
            <a:ext uri="{FF2B5EF4-FFF2-40B4-BE49-F238E27FC236}">
              <a16:creationId xmlns:a16="http://schemas.microsoft.com/office/drawing/2014/main" id="{00000000-0008-0000-0400-00000D000000}"/>
            </a:ext>
          </a:extLst>
        </xdr:cNvPr>
        <xdr:cNvSpPr txBox="1"/>
      </xdr:nvSpPr>
      <xdr:spPr>
        <a:xfrm>
          <a:off x="8705850" y="9527"/>
          <a:ext cx="466725" cy="219074"/>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ysClr val="windowText" lastClr="000000"/>
              </a:solidFill>
            </a:rPr>
            <a:t>Menu</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15</xdr:col>
      <xdr:colOff>19050</xdr:colOff>
      <xdr:row>2</xdr:row>
      <xdr:rowOff>66675</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
          <a:ext cx="9163050" cy="447674"/>
        </a:xfrm>
        <a:prstGeom prst="rect">
          <a:avLst/>
        </a:prstGeom>
      </xdr:spPr>
    </xdr:pic>
    <xdr:clientData/>
  </xdr:twoCellAnchor>
  <xdr:twoCellAnchor>
    <xdr:from>
      <xdr:col>0</xdr:col>
      <xdr:colOff>9526</xdr:colOff>
      <xdr:row>0</xdr:row>
      <xdr:rowOff>9525</xdr:rowOff>
    </xdr:from>
    <xdr:to>
      <xdr:col>2</xdr:col>
      <xdr:colOff>85726</xdr:colOff>
      <xdr:row>1</xdr:row>
      <xdr:rowOff>38100</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9526" y="9525"/>
          <a:ext cx="12954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Megawidget</a:t>
          </a:r>
          <a:r>
            <a:rPr lang="en-US" sz="900" b="1" baseline="0">
              <a:solidFill>
                <a:schemeClr val="bg1"/>
              </a:solidFill>
            </a:rPr>
            <a:t> Company</a:t>
          </a:r>
          <a:endParaRPr lang="en-US" sz="900" b="1">
            <a:solidFill>
              <a:schemeClr val="bg1"/>
            </a:solidFill>
          </a:endParaRPr>
        </a:p>
      </xdr:txBody>
    </xdr:sp>
    <xdr:clientData/>
  </xdr:twoCellAnchor>
  <xdr:twoCellAnchor>
    <xdr:from>
      <xdr:col>5</xdr:col>
      <xdr:colOff>38100</xdr:colOff>
      <xdr:row>0</xdr:row>
      <xdr:rowOff>9525</xdr:rowOff>
    </xdr:from>
    <xdr:to>
      <xdr:col>9</xdr:col>
      <xdr:colOff>304800</xdr:colOff>
      <xdr:row>2</xdr:row>
      <xdr:rowOff>19051</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3086100" y="9525"/>
          <a:ext cx="2705100" cy="390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baseline="0">
              <a:solidFill>
                <a:schemeClr val="bg1"/>
              </a:solidFill>
            </a:rPr>
            <a:t>DASHBOARD</a:t>
          </a:r>
          <a:endParaRPr lang="en-US" sz="2000" b="1">
            <a:solidFill>
              <a:schemeClr val="bg1"/>
            </a:solidFill>
          </a:endParaRPr>
        </a:p>
      </xdr:txBody>
    </xdr:sp>
    <xdr:clientData/>
  </xdr:twoCellAnchor>
  <xdr:twoCellAnchor>
    <xdr:from>
      <xdr:col>14</xdr:col>
      <xdr:colOff>152400</xdr:colOff>
      <xdr:row>0</xdr:row>
      <xdr:rowOff>2</xdr:rowOff>
    </xdr:from>
    <xdr:to>
      <xdr:col>15</xdr:col>
      <xdr:colOff>9525</xdr:colOff>
      <xdr:row>1</xdr:row>
      <xdr:rowOff>28576</xdr:rowOff>
    </xdr:to>
    <xdr:sp macro="" textlink="">
      <xdr:nvSpPr>
        <xdr:cNvPr id="14" name="TextBox 13">
          <a:hlinkClick xmlns:r="http://schemas.openxmlformats.org/officeDocument/2006/relationships" r:id="rId3"/>
          <a:extLst>
            <a:ext uri="{FF2B5EF4-FFF2-40B4-BE49-F238E27FC236}">
              <a16:creationId xmlns:a16="http://schemas.microsoft.com/office/drawing/2014/main" id="{00000000-0008-0000-0600-00000E000000}"/>
            </a:ext>
          </a:extLst>
        </xdr:cNvPr>
        <xdr:cNvSpPr txBox="1"/>
      </xdr:nvSpPr>
      <xdr:spPr>
        <a:xfrm>
          <a:off x="8686800" y="2"/>
          <a:ext cx="466725" cy="219074"/>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ysClr val="windowText" lastClr="000000"/>
              </a:solidFill>
            </a:rPr>
            <a:t>Menu</a:t>
          </a:r>
        </a:p>
      </xdr:txBody>
    </xdr:sp>
    <xdr:clientData/>
  </xdr:twoCellAnchor>
  <xdr:twoCellAnchor>
    <xdr:from>
      <xdr:col>0</xdr:col>
      <xdr:colOff>0</xdr:colOff>
      <xdr:row>5</xdr:row>
      <xdr:rowOff>19049</xdr:rowOff>
    </xdr:from>
    <xdr:to>
      <xdr:col>7</xdr:col>
      <xdr:colOff>304800</xdr:colOff>
      <xdr:row>14</xdr:row>
      <xdr:rowOff>133349</xdr:rowOff>
    </xdr:to>
    <xdr:graphicFrame macro="">
      <xdr:nvGraphicFramePr>
        <xdr:cNvPr id="15" name="Chart 14">
          <a:extLst>
            <a:ext uri="{FF2B5EF4-FFF2-40B4-BE49-F238E27FC236}">
              <a16:creationId xmlns:a16="http://schemas.microsoft.com/office/drawing/2014/main"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609599</xdr:colOff>
      <xdr:row>4</xdr:row>
      <xdr:rowOff>180975</xdr:rowOff>
    </xdr:from>
    <xdr:to>
      <xdr:col>17</xdr:col>
      <xdr:colOff>485775</xdr:colOff>
      <xdr:row>14</xdr:row>
      <xdr:rowOff>114300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28575</xdr:colOff>
      <xdr:row>16</xdr:row>
      <xdr:rowOff>161925</xdr:rowOff>
    </xdr:from>
    <xdr:to>
      <xdr:col>7</xdr:col>
      <xdr:colOff>333375</xdr:colOff>
      <xdr:row>30</xdr:row>
      <xdr:rowOff>66675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600075</xdr:colOff>
      <xdr:row>16</xdr:row>
      <xdr:rowOff>142875</xdr:rowOff>
    </xdr:from>
    <xdr:to>
      <xdr:col>17</xdr:col>
      <xdr:colOff>504825</xdr:colOff>
      <xdr:row>30</xdr:row>
      <xdr:rowOff>47625</xdr:rowOff>
    </xdr:to>
    <xdr:graphicFrame macro="">
      <xdr:nvGraphicFramePr>
        <xdr:cNvPr id="18" name="Chart 17">
          <a:extLst>
            <a:ext uri="{FF2B5EF4-FFF2-40B4-BE49-F238E27FC236}">
              <a16:creationId xmlns:a16="http://schemas.microsoft.com/office/drawing/2014/main" id="{00000000-0008-0000-0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9525</xdr:colOff>
      <xdr:row>32</xdr:row>
      <xdr:rowOff>28575</xdr:rowOff>
    </xdr:from>
    <xdr:to>
      <xdr:col>7</xdr:col>
      <xdr:colOff>314325</xdr:colOff>
      <xdr:row>46</xdr:row>
      <xdr:rowOff>104775</xdr:rowOff>
    </xdr:to>
    <xdr:graphicFrame macro="">
      <xdr:nvGraphicFramePr>
        <xdr:cNvPr id="20" name="Chart 19">
          <a:extLst>
            <a:ext uri="{FF2B5EF4-FFF2-40B4-BE49-F238E27FC236}">
              <a16:creationId xmlns:a16="http://schemas.microsoft.com/office/drawing/2014/main" id="{00000000-0008-0000-06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48</xdr:row>
      <xdr:rowOff>114300</xdr:rowOff>
    </xdr:from>
    <xdr:to>
      <xdr:col>7</xdr:col>
      <xdr:colOff>304800</xdr:colOff>
      <xdr:row>63</xdr:row>
      <xdr:rowOff>0</xdr:rowOff>
    </xdr:to>
    <xdr:graphicFrame macro="">
      <xdr:nvGraphicFramePr>
        <xdr:cNvPr id="22" name="Chart 21">
          <a:extLst>
            <a:ext uri="{FF2B5EF4-FFF2-40B4-BE49-F238E27FC236}">
              <a16:creationId xmlns:a16="http://schemas.microsoft.com/office/drawing/2014/main" id="{00000000-0008-0000-0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8</xdr:col>
      <xdr:colOff>226151</xdr:colOff>
      <xdr:row>2</xdr:row>
      <xdr:rowOff>66675</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
          <a:ext cx="9163050" cy="447674"/>
        </a:xfrm>
        <a:prstGeom prst="rect">
          <a:avLst/>
        </a:prstGeom>
      </xdr:spPr>
    </xdr:pic>
    <xdr:clientData/>
  </xdr:twoCellAnchor>
  <xdr:twoCellAnchor>
    <xdr:from>
      <xdr:col>0</xdr:col>
      <xdr:colOff>9526</xdr:colOff>
      <xdr:row>0</xdr:row>
      <xdr:rowOff>9525</xdr:rowOff>
    </xdr:from>
    <xdr:to>
      <xdr:col>2</xdr:col>
      <xdr:colOff>85726</xdr:colOff>
      <xdr:row>1</xdr:row>
      <xdr:rowOff>38100</xdr:rowOff>
    </xdr:to>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9526" y="9525"/>
          <a:ext cx="12954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Megawidget</a:t>
          </a:r>
          <a:r>
            <a:rPr lang="en-US" sz="900" b="1" baseline="0">
              <a:solidFill>
                <a:schemeClr val="bg1"/>
              </a:solidFill>
            </a:rPr>
            <a:t> Company</a:t>
          </a:r>
          <a:endParaRPr lang="en-US" sz="900" b="1">
            <a:solidFill>
              <a:schemeClr val="bg1"/>
            </a:solidFill>
          </a:endParaRPr>
        </a:p>
      </xdr:txBody>
    </xdr:sp>
    <xdr:clientData/>
  </xdr:twoCellAnchor>
  <xdr:twoCellAnchor>
    <xdr:from>
      <xdr:col>1</xdr:col>
      <xdr:colOff>779969</xdr:colOff>
      <xdr:row>0</xdr:row>
      <xdr:rowOff>0</xdr:rowOff>
    </xdr:from>
    <xdr:to>
      <xdr:col>6</xdr:col>
      <xdr:colOff>54891</xdr:colOff>
      <xdr:row>2</xdr:row>
      <xdr:rowOff>9526</xdr:rowOff>
    </xdr:to>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2743887" y="0"/>
          <a:ext cx="4233813" cy="382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baseline="0">
              <a:solidFill>
                <a:schemeClr val="bg1"/>
              </a:solidFill>
            </a:rPr>
            <a:t>CASH FLOW FORECAST</a:t>
          </a:r>
          <a:endParaRPr lang="en-US" sz="2000" b="1">
            <a:solidFill>
              <a:schemeClr val="bg1"/>
            </a:solidFill>
          </a:endParaRPr>
        </a:p>
      </xdr:txBody>
    </xdr:sp>
    <xdr:clientData/>
  </xdr:twoCellAnchor>
  <xdr:twoCellAnchor>
    <xdr:from>
      <xdr:col>7</xdr:col>
      <xdr:colOff>739023</xdr:colOff>
      <xdr:row>0</xdr:row>
      <xdr:rowOff>9526</xdr:rowOff>
    </xdr:from>
    <xdr:to>
      <xdr:col>8</xdr:col>
      <xdr:colOff>216033</xdr:colOff>
      <xdr:row>1</xdr:row>
      <xdr:rowOff>49097</xdr:rowOff>
    </xdr:to>
    <xdr:sp macro="" textlink="">
      <xdr:nvSpPr>
        <xdr:cNvPr id="12" name="TextBox 11">
          <a:hlinkClick xmlns:r="http://schemas.openxmlformats.org/officeDocument/2006/relationships" r:id="rId3"/>
          <a:extLst>
            <a:ext uri="{FF2B5EF4-FFF2-40B4-BE49-F238E27FC236}">
              <a16:creationId xmlns:a16="http://schemas.microsoft.com/office/drawing/2014/main" id="{00000000-0008-0000-0700-00000C000000}"/>
            </a:ext>
          </a:extLst>
        </xdr:cNvPr>
        <xdr:cNvSpPr txBox="1"/>
      </xdr:nvSpPr>
      <xdr:spPr>
        <a:xfrm>
          <a:off x="8653611" y="9526"/>
          <a:ext cx="468788" cy="226143"/>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ysClr val="windowText" lastClr="000000"/>
              </a:solidFill>
            </a:rPr>
            <a:t>Menu</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8</xdr:col>
      <xdr:colOff>889000</xdr:colOff>
      <xdr:row>2</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
          <a:ext cx="9163050" cy="447674"/>
        </a:xfrm>
        <a:prstGeom prst="rect">
          <a:avLst/>
        </a:prstGeom>
      </xdr:spPr>
    </xdr:pic>
    <xdr:clientData/>
  </xdr:twoCellAnchor>
  <xdr:twoCellAnchor>
    <xdr:from>
      <xdr:col>0</xdr:col>
      <xdr:colOff>9526</xdr:colOff>
      <xdr:row>0</xdr:row>
      <xdr:rowOff>9525</xdr:rowOff>
    </xdr:from>
    <xdr:to>
      <xdr:col>2</xdr:col>
      <xdr:colOff>85726</xdr:colOff>
      <xdr:row>1</xdr:row>
      <xdr:rowOff>38100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9526" y="9525"/>
          <a:ext cx="28098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Megawidget</a:t>
          </a:r>
          <a:r>
            <a:rPr lang="en-US" sz="900" b="1" baseline="0">
              <a:solidFill>
                <a:schemeClr val="bg1"/>
              </a:solidFill>
            </a:rPr>
            <a:t> Company</a:t>
          </a:r>
          <a:endParaRPr lang="en-US" sz="900" b="1">
            <a:solidFill>
              <a:schemeClr val="bg1"/>
            </a:solidFill>
          </a:endParaRPr>
        </a:p>
      </xdr:txBody>
    </xdr:sp>
    <xdr:clientData/>
  </xdr:twoCellAnchor>
  <xdr:twoCellAnchor>
    <xdr:from>
      <xdr:col>2</xdr:col>
      <xdr:colOff>617538</xdr:colOff>
      <xdr:row>0</xdr:row>
      <xdr:rowOff>0</xdr:rowOff>
    </xdr:from>
    <xdr:to>
      <xdr:col>6</xdr:col>
      <xdr:colOff>775098</xdr:colOff>
      <xdr:row>2</xdr:row>
      <xdr:rowOff>9526</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582069" y="0"/>
          <a:ext cx="4364435" cy="386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baseline="0">
              <a:solidFill>
                <a:schemeClr val="bg1"/>
              </a:solidFill>
            </a:rPr>
            <a:t>MONTE CARLO SIMULATION</a:t>
          </a:r>
          <a:endParaRPr lang="en-US" sz="2000" b="1">
            <a:solidFill>
              <a:schemeClr val="bg1"/>
            </a:solidFill>
          </a:endParaRPr>
        </a:p>
      </xdr:txBody>
    </xdr:sp>
    <xdr:clientData/>
  </xdr:twoCellAnchor>
  <xdr:twoCellAnchor>
    <xdr:from>
      <xdr:col>8</xdr:col>
      <xdr:colOff>394097</xdr:colOff>
      <xdr:row>0</xdr:row>
      <xdr:rowOff>0</xdr:rowOff>
    </xdr:from>
    <xdr:to>
      <xdr:col>8</xdr:col>
      <xdr:colOff>889397</xdr:colOff>
      <xdr:row>1</xdr:row>
      <xdr:rowOff>38098</xdr:rowOff>
    </xdr:to>
    <xdr:sp macro="" textlink="">
      <xdr:nvSpPr>
        <xdr:cNvPr id="7" name="TextBox 6">
          <a:hlinkClick xmlns:r="http://schemas.openxmlformats.org/officeDocument/2006/relationships" r:id="rId3"/>
          <a:extLst>
            <a:ext uri="{FF2B5EF4-FFF2-40B4-BE49-F238E27FC236}">
              <a16:creationId xmlns:a16="http://schemas.microsoft.com/office/drawing/2014/main" id="{00000000-0008-0000-0800-000007000000}"/>
            </a:ext>
          </a:extLst>
        </xdr:cNvPr>
        <xdr:cNvSpPr txBox="1"/>
      </xdr:nvSpPr>
      <xdr:spPr>
        <a:xfrm>
          <a:off x="8668941" y="0"/>
          <a:ext cx="495300" cy="226614"/>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ysClr val="windowText" lastClr="000000"/>
              </a:solidFill>
            </a:rPr>
            <a:t>Menu</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4</xdr:col>
      <xdr:colOff>1257300</xdr:colOff>
      <xdr:row>2</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
          <a:ext cx="9163050" cy="447674"/>
        </a:xfrm>
        <a:prstGeom prst="rect">
          <a:avLst/>
        </a:prstGeom>
      </xdr:spPr>
    </xdr:pic>
    <xdr:clientData/>
  </xdr:twoCellAnchor>
  <xdr:twoCellAnchor>
    <xdr:from>
      <xdr:col>0</xdr:col>
      <xdr:colOff>0</xdr:colOff>
      <xdr:row>0</xdr:row>
      <xdr:rowOff>28575</xdr:rowOff>
    </xdr:from>
    <xdr:to>
      <xdr:col>2</xdr:col>
      <xdr:colOff>76200</xdr:colOff>
      <xdr:row>1</xdr:row>
      <xdr:rowOff>57150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0" y="28575"/>
          <a:ext cx="12954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Megawidget</a:t>
          </a:r>
          <a:r>
            <a:rPr lang="en-US" sz="900" b="1" baseline="0">
              <a:solidFill>
                <a:schemeClr val="bg1"/>
              </a:solidFill>
            </a:rPr>
            <a:t> Company</a:t>
          </a:r>
          <a:endParaRPr lang="en-US" sz="900" b="1">
            <a:solidFill>
              <a:schemeClr val="bg1"/>
            </a:solidFill>
          </a:endParaRPr>
        </a:p>
      </xdr:txBody>
    </xdr:sp>
    <xdr:clientData/>
  </xdr:twoCellAnchor>
  <xdr:twoCellAnchor>
    <xdr:from>
      <xdr:col>1</xdr:col>
      <xdr:colOff>2210057</xdr:colOff>
      <xdr:row>0</xdr:row>
      <xdr:rowOff>0</xdr:rowOff>
    </xdr:from>
    <xdr:to>
      <xdr:col>4</xdr:col>
      <xdr:colOff>457200</xdr:colOff>
      <xdr:row>2</xdr:row>
      <xdr:rowOff>9526</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2819657" y="0"/>
          <a:ext cx="3285868" cy="390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baseline="0">
              <a:solidFill>
                <a:schemeClr val="bg1"/>
              </a:solidFill>
            </a:rPr>
            <a:t>TEST PLAN</a:t>
          </a:r>
          <a:endParaRPr lang="en-US" sz="2000" b="1">
            <a:solidFill>
              <a:schemeClr val="bg1"/>
            </a:solidFill>
          </a:endParaRPr>
        </a:p>
      </xdr:txBody>
    </xdr:sp>
    <xdr:clientData/>
  </xdr:twoCellAnchor>
  <xdr:twoCellAnchor>
    <xdr:from>
      <xdr:col>12</xdr:col>
      <xdr:colOff>419100</xdr:colOff>
      <xdr:row>0</xdr:row>
      <xdr:rowOff>0</xdr:rowOff>
    </xdr:from>
    <xdr:to>
      <xdr:col>13</xdr:col>
      <xdr:colOff>276225</xdr:colOff>
      <xdr:row>1</xdr:row>
      <xdr:rowOff>28574</xdr:rowOff>
    </xdr:to>
    <xdr:sp macro="" textlink="">
      <xdr:nvSpPr>
        <xdr:cNvPr id="5" name="TextBox 4">
          <a:hlinkClick xmlns:r="http://schemas.openxmlformats.org/officeDocument/2006/relationships" r:id="rId3"/>
          <a:extLst>
            <a:ext uri="{FF2B5EF4-FFF2-40B4-BE49-F238E27FC236}">
              <a16:creationId xmlns:a16="http://schemas.microsoft.com/office/drawing/2014/main" id="{00000000-0008-0000-0500-000005000000}"/>
            </a:ext>
          </a:extLst>
        </xdr:cNvPr>
        <xdr:cNvSpPr txBox="1"/>
      </xdr:nvSpPr>
      <xdr:spPr>
        <a:xfrm>
          <a:off x="8696325" y="0"/>
          <a:ext cx="466725" cy="219074"/>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ysClr val="windowText" lastClr="000000"/>
              </a:solidFill>
            </a:rPr>
            <a:t>Menu</a:t>
          </a:r>
        </a:p>
      </xdr:txBody>
    </xdr:sp>
    <xdr:clientData/>
  </xdr:twoCellAnchor>
  <xdr:twoCellAnchor>
    <xdr:from>
      <xdr:col>4</xdr:col>
      <xdr:colOff>781050</xdr:colOff>
      <xdr:row>0</xdr:row>
      <xdr:rowOff>0</xdr:rowOff>
    </xdr:from>
    <xdr:to>
      <xdr:col>4</xdr:col>
      <xdr:colOff>1249838</xdr:colOff>
      <xdr:row>1</xdr:row>
      <xdr:rowOff>35643</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500-000006000000}"/>
            </a:ext>
          </a:extLst>
        </xdr:cNvPr>
        <xdr:cNvSpPr txBox="1"/>
      </xdr:nvSpPr>
      <xdr:spPr>
        <a:xfrm>
          <a:off x="8686800" y="0"/>
          <a:ext cx="468788" cy="226143"/>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27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ysClr val="windowText" lastClr="000000"/>
              </a:solidFill>
            </a:rPr>
            <a:t>Menu</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10</xdr:col>
      <xdr:colOff>333375</xdr:colOff>
      <xdr:row>2</xdr:row>
      <xdr:rowOff>66675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0" y="1"/>
          <a:ext cx="9163050" cy="447674"/>
        </a:xfrm>
        <a:prstGeom prst="rect">
          <a:avLst/>
        </a:prstGeom>
      </xdr:spPr>
    </xdr:pic>
    <xdr:clientData/>
  </xdr:twoCellAnchor>
  <xdr:twoCellAnchor>
    <xdr:from>
      <xdr:col>0</xdr:col>
      <xdr:colOff>0</xdr:colOff>
      <xdr:row>0</xdr:row>
      <xdr:rowOff>28575</xdr:rowOff>
    </xdr:from>
    <xdr:to>
      <xdr:col>2</xdr:col>
      <xdr:colOff>76200</xdr:colOff>
      <xdr:row>1</xdr:row>
      <xdr:rowOff>57150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0" y="28575"/>
          <a:ext cx="14287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Megawidget</a:t>
          </a:r>
          <a:r>
            <a:rPr lang="en-US" sz="900" b="1" baseline="0">
              <a:solidFill>
                <a:schemeClr val="bg1"/>
              </a:solidFill>
            </a:rPr>
            <a:t> Company</a:t>
          </a:r>
          <a:endParaRPr lang="en-US" sz="900" b="1">
            <a:solidFill>
              <a:schemeClr val="bg1"/>
            </a:solidFill>
          </a:endParaRPr>
        </a:p>
      </xdr:txBody>
    </xdr:sp>
    <xdr:clientData/>
  </xdr:twoCellAnchor>
  <xdr:twoCellAnchor>
    <xdr:from>
      <xdr:col>1</xdr:col>
      <xdr:colOff>609600</xdr:colOff>
      <xdr:row>0</xdr:row>
      <xdr:rowOff>9525</xdr:rowOff>
    </xdr:from>
    <xdr:to>
      <xdr:col>7</xdr:col>
      <xdr:colOff>542925</xdr:colOff>
      <xdr:row>2</xdr:row>
      <xdr:rowOff>19051</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685925" y="9525"/>
          <a:ext cx="5438775" cy="390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baseline="0">
              <a:solidFill>
                <a:schemeClr val="bg1"/>
              </a:solidFill>
            </a:rPr>
            <a:t>SUPPORTING INFO FOR CALCULATION</a:t>
          </a:r>
          <a:endParaRPr lang="en-US" sz="2000" b="1">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4640.789069675928" createdVersion="6" refreshedVersion="6" minRefreshableVersion="3" recordCount="4952" xr:uid="{00000000-000A-0000-FFFF-FFFF0A000000}">
  <cacheSource type="worksheet">
    <worksheetSource ref="A4:S4956" sheet="Data"/>
  </cacheSource>
  <cacheFields count="19">
    <cacheField name="ID" numFmtId="0">
      <sharedItems containsSemiMixedTypes="0" containsString="0" containsNumber="1" containsInteger="1" minValue="1" maxValue="5099"/>
    </cacheField>
    <cacheField name="First Name" numFmtId="0">
      <sharedItems/>
    </cacheField>
    <cacheField name="Last Name" numFmtId="0">
      <sharedItems/>
    </cacheField>
    <cacheField name="Title" numFmtId="0">
      <sharedItems/>
    </cacheField>
    <cacheField name="Gender" numFmtId="0">
      <sharedItems/>
    </cacheField>
    <cacheField name="Credit" numFmtId="0">
      <sharedItems containsSemiMixedTypes="0" containsString="0" containsNumber="1" containsInteger="1" minValue="30" maxValue="90"/>
    </cacheField>
    <cacheField name="Street" numFmtId="0">
      <sharedItems/>
    </cacheField>
    <cacheField name="Town" numFmtId="0">
      <sharedItems/>
    </cacheField>
    <cacheField name="Post Code Area" numFmtId="0">
      <sharedItems count="93">
        <s v="CH"/>
        <s v="HG"/>
        <s v="WC"/>
        <s v="RM"/>
        <s v="HP"/>
        <s v="GU"/>
        <s v="KT"/>
        <s v="FY"/>
        <s v="TF"/>
        <s v="BL"/>
        <s v="CB"/>
        <s v="WN"/>
        <s v="WS"/>
        <s v="UB"/>
        <s v="FK"/>
        <s v="PR"/>
        <s v="CW"/>
        <s v="HX"/>
        <s v="DH"/>
        <s v="TW"/>
        <s v="CR"/>
        <s v="HS"/>
        <s v="SM"/>
        <s v="SK"/>
        <s v="NR"/>
        <s v="BN"/>
        <s v="DY"/>
        <s v="NP"/>
        <s v="L"/>
        <s v="DA"/>
        <s v="CM"/>
        <s v="WF"/>
        <s v="WR"/>
        <s v="SG"/>
        <s v="BD"/>
        <s v="LS"/>
        <s v="AB"/>
        <s v="RH"/>
        <s v="G"/>
        <s v="DT"/>
        <s v="ME"/>
        <s v="LD"/>
        <s v="TQ"/>
        <s v="BR"/>
        <s v="LU"/>
        <s v="HA"/>
        <s v="CO"/>
        <s v="DG"/>
        <s v="KA"/>
        <s v="HR"/>
        <s v="YO"/>
        <s v="AL"/>
        <s v="OL"/>
        <s v="S"/>
        <s v="BB"/>
        <s v="SN"/>
        <s v="HU"/>
        <s v="NG"/>
        <s v="KY"/>
        <s v="WD"/>
        <s v="LA"/>
        <s v="SP"/>
        <s v="PL"/>
        <s v="OX"/>
        <s v="SL"/>
        <s v="CT"/>
        <s v="IP"/>
        <s v="NN"/>
        <s v="RG"/>
        <s v="BH"/>
        <s v="DD"/>
        <s v="DN"/>
        <s v="TS"/>
        <s v="MK"/>
        <s v="SO"/>
        <s v="CA"/>
        <s v="PE"/>
        <s v="WA"/>
        <s v="EN"/>
        <s v="TD"/>
        <s v="LE"/>
        <s v="DE"/>
        <s v="DL"/>
        <s v="B"/>
        <s v="ST"/>
        <s v="KW"/>
        <s v="BS"/>
        <s v="LN"/>
        <s v="BA"/>
        <s v="CV"/>
        <s v="IG"/>
        <s v="SS"/>
        <s v="HD"/>
      </sharedItems>
    </cacheField>
    <cacheField name="Order Date" numFmtId="14">
      <sharedItems containsSemiMixedTypes="0" containsNonDate="0" containsDate="1" containsString="0" minDate="2019-01-01T00:00:00" maxDate="2022-01-01T00:00:00" count="1088">
        <d v="2021-07-12T00:00:00"/>
        <d v="2021-10-31T00:00:00"/>
        <d v="2020-06-01T00:00:00"/>
        <d v="2021-08-23T00:00:00"/>
        <d v="2021-04-30T00:00:00"/>
        <d v="2021-03-31T00:00:00"/>
        <d v="2020-08-09T00:00:00"/>
        <d v="2019-01-24T00:00:00"/>
        <d v="2019-07-18T00:00:00"/>
        <d v="2020-11-12T00:00:00"/>
        <d v="2019-07-13T00:00:00"/>
        <d v="2020-03-27T00:00:00"/>
        <d v="2021-07-31T00:00:00"/>
        <d v="2020-12-18T00:00:00"/>
        <d v="2019-11-25T00:00:00"/>
        <d v="2020-03-26T00:00:00"/>
        <d v="2020-09-16T00:00:00"/>
        <d v="2020-03-17T00:00:00"/>
        <d v="2020-01-06T00:00:00"/>
        <d v="2021-02-03T00:00:00"/>
        <d v="2019-04-23T00:00:00"/>
        <d v="2021-09-14T00:00:00"/>
        <d v="2020-10-21T00:00:00"/>
        <d v="2020-06-27T00:00:00"/>
        <d v="2020-09-27T00:00:00"/>
        <d v="2021-12-06T00:00:00"/>
        <d v="2020-04-27T00:00:00"/>
        <d v="2020-07-25T00:00:00"/>
        <d v="2020-03-11T00:00:00"/>
        <d v="2020-12-10T00:00:00"/>
        <d v="2020-06-07T00:00:00"/>
        <d v="2021-01-16T00:00:00"/>
        <d v="2019-07-24T00:00:00"/>
        <d v="2019-05-31T00:00:00"/>
        <d v="2019-08-06T00:00:00"/>
        <d v="2019-12-25T00:00:00"/>
        <d v="2019-01-23T00:00:00"/>
        <d v="2021-12-02T00:00:00"/>
        <d v="2019-09-27T00:00:00"/>
        <d v="2020-05-30T00:00:00"/>
        <d v="2019-10-23T00:00:00"/>
        <d v="2021-09-25T00:00:00"/>
        <d v="2020-01-03T00:00:00"/>
        <d v="2021-05-25T00:00:00"/>
        <d v="2019-04-20T00:00:00"/>
        <d v="2019-08-28T00:00:00"/>
        <d v="2019-09-10T00:00:00"/>
        <d v="2019-03-05T00:00:00"/>
        <d v="2020-09-12T00:00:00"/>
        <d v="2019-08-07T00:00:00"/>
        <d v="2019-03-18T00:00:00"/>
        <d v="2021-01-29T00:00:00"/>
        <d v="2020-06-28T00:00:00"/>
        <d v="2021-02-20T00:00:00"/>
        <d v="2021-03-25T00:00:00"/>
        <d v="2020-09-06T00:00:00"/>
        <d v="2021-06-02T00:00:00"/>
        <d v="2019-04-01T00:00:00"/>
        <d v="2021-08-19T00:00:00"/>
        <d v="2020-08-17T00:00:00"/>
        <d v="2019-07-12T00:00:00"/>
        <d v="2019-10-06T00:00:00"/>
        <d v="2019-01-15T00:00:00"/>
        <d v="2020-09-26T00:00:00"/>
        <d v="2019-04-08T00:00:00"/>
        <d v="2020-05-31T00:00:00"/>
        <d v="2021-03-21T00:00:00"/>
        <d v="2019-11-10T00:00:00"/>
        <d v="2021-09-23T00:00:00"/>
        <d v="2019-07-23T00:00:00"/>
        <d v="2019-11-17T00:00:00"/>
        <d v="2019-10-11T00:00:00"/>
        <d v="2019-10-14T00:00:00"/>
        <d v="2020-10-15T00:00:00"/>
        <d v="2019-12-26T00:00:00"/>
        <d v="2019-11-06T00:00:00"/>
        <d v="2020-10-04T00:00:00"/>
        <d v="2019-12-06T00:00:00"/>
        <d v="2019-06-15T00:00:00"/>
        <d v="2019-09-17T00:00:00"/>
        <d v="2021-05-26T00:00:00"/>
        <d v="2021-09-19T00:00:00"/>
        <d v="2021-07-04T00:00:00"/>
        <d v="2020-01-22T00:00:00"/>
        <d v="2021-02-24T00:00:00"/>
        <d v="2019-12-13T00:00:00"/>
        <d v="2021-11-26T00:00:00"/>
        <d v="2021-05-22T00:00:00"/>
        <d v="2021-08-11T00:00:00"/>
        <d v="2020-02-16T00:00:00"/>
        <d v="2021-07-13T00:00:00"/>
        <d v="2021-03-16T00:00:00"/>
        <d v="2019-11-18T00:00:00"/>
        <d v="2020-07-23T00:00:00"/>
        <d v="2021-03-02T00:00:00"/>
        <d v="2020-03-19T00:00:00"/>
        <d v="2019-01-04T00:00:00"/>
        <d v="2019-03-06T00:00:00"/>
        <d v="2021-05-18T00:00:00"/>
        <d v="2020-02-08T00:00:00"/>
        <d v="2021-02-12T00:00:00"/>
        <d v="2020-10-25T00:00:00"/>
        <d v="2020-03-18T00:00:00"/>
        <d v="2021-10-19T00:00:00"/>
        <d v="2019-05-24T00:00:00"/>
        <d v="2021-12-17T00:00:00"/>
        <d v="2020-06-22T00:00:00"/>
        <d v="2019-03-15T00:00:00"/>
        <d v="2021-11-22T00:00:00"/>
        <d v="2021-01-23T00:00:00"/>
        <d v="2021-08-31T00:00:00"/>
        <d v="2021-09-09T00:00:00"/>
        <d v="2020-03-25T00:00:00"/>
        <d v="2019-01-22T00:00:00"/>
        <d v="2019-02-03T00:00:00"/>
        <d v="2021-07-06T00:00:00"/>
        <d v="2020-06-12T00:00:00"/>
        <d v="2021-04-20T00:00:00"/>
        <d v="2021-01-20T00:00:00"/>
        <d v="2020-01-27T00:00:00"/>
        <d v="2020-07-09T00:00:00"/>
        <d v="2019-02-16T00:00:00"/>
        <d v="2019-04-28T00:00:00"/>
        <d v="2019-11-15T00:00:00"/>
        <d v="2019-04-04T00:00:00"/>
        <d v="2021-06-01T00:00:00"/>
        <d v="2021-06-13T00:00:00"/>
        <d v="2021-10-12T00:00:00"/>
        <d v="2020-10-30T00:00:00"/>
        <d v="2019-04-07T00:00:00"/>
        <d v="2019-12-02T00:00:00"/>
        <d v="2019-11-01T00:00:00"/>
        <d v="2021-01-04T00:00:00"/>
        <d v="2019-03-12T00:00:00"/>
        <d v="2019-12-31T00:00:00"/>
        <d v="2019-06-07T00:00:00"/>
        <d v="2020-08-03T00:00:00"/>
        <d v="2019-09-16T00:00:00"/>
        <d v="2021-02-21T00:00:00"/>
        <d v="2021-11-12T00:00:00"/>
        <d v="2021-11-16T00:00:00"/>
        <d v="2019-10-17T00:00:00"/>
        <d v="2019-06-03T00:00:00"/>
        <d v="2020-02-28T00:00:00"/>
        <d v="2019-07-07T00:00:00"/>
        <d v="2019-07-10T00:00:00"/>
        <d v="2021-07-01T00:00:00"/>
        <d v="2020-07-28T00:00:00"/>
        <d v="2020-10-26T00:00:00"/>
        <d v="2020-02-25T00:00:00"/>
        <d v="2020-04-08T00:00:00"/>
        <d v="2021-06-08T00:00:00"/>
        <d v="2021-10-15T00:00:00"/>
        <d v="2021-07-24T00:00:00"/>
        <d v="2019-01-05T00:00:00"/>
        <d v="2020-01-26T00:00:00"/>
        <d v="2020-04-25T00:00:00"/>
        <d v="2019-06-09T00:00:00"/>
        <d v="2021-11-07T00:00:00"/>
        <d v="2021-08-06T00:00:00"/>
        <d v="2019-02-20T00:00:00"/>
        <d v="2020-01-02T00:00:00"/>
        <d v="2019-04-22T00:00:00"/>
        <d v="2020-12-27T00:00:00"/>
        <d v="2019-08-11T00:00:00"/>
        <d v="2019-04-25T00:00:00"/>
        <d v="2019-05-14T00:00:00"/>
        <d v="2020-09-10T00:00:00"/>
        <d v="2020-10-31T00:00:00"/>
        <d v="2020-12-06T00:00:00"/>
        <d v="2020-12-01T00:00:00"/>
        <d v="2020-06-05T00:00:00"/>
        <d v="2019-08-22T00:00:00"/>
        <d v="2020-03-06T00:00:00"/>
        <d v="2020-11-24T00:00:00"/>
        <d v="2019-01-14T00:00:00"/>
        <d v="2021-07-16T00:00:00"/>
        <d v="2020-07-20T00:00:00"/>
        <d v="2019-12-10T00:00:00"/>
        <d v="2020-09-23T00:00:00"/>
        <d v="2020-11-18T00:00:00"/>
        <d v="2021-09-15T00:00:00"/>
        <d v="2020-07-05T00:00:00"/>
        <d v="2021-01-21T00:00:00"/>
        <d v="2021-04-02T00:00:00"/>
        <d v="2020-12-12T00:00:00"/>
        <d v="2020-11-07T00:00:00"/>
        <d v="2021-06-14T00:00:00"/>
        <d v="2020-11-17T00:00:00"/>
        <d v="2021-06-16T00:00:00"/>
        <d v="2020-05-18T00:00:00"/>
        <d v="2021-08-29T00:00:00"/>
        <d v="2020-12-14T00:00:00"/>
        <d v="2021-09-11T00:00:00"/>
        <d v="2019-11-23T00:00:00"/>
        <d v="2020-01-18T00:00:00"/>
        <d v="2019-05-08T00:00:00"/>
        <d v="2021-03-15T00:00:00"/>
        <d v="2020-04-13T00:00:00"/>
        <d v="2020-01-23T00:00:00"/>
        <d v="2021-10-02T00:00:00"/>
        <d v="2021-01-19T00:00:00"/>
        <d v="2019-11-29T00:00:00"/>
        <d v="2020-08-08T00:00:00"/>
        <d v="2021-04-26T00:00:00"/>
        <d v="2020-11-16T00:00:00"/>
        <d v="2019-08-20T00:00:00"/>
        <d v="2019-04-02T00:00:00"/>
        <d v="2021-02-17T00:00:00"/>
        <d v="2019-09-19T00:00:00"/>
        <d v="2019-01-16T00:00:00"/>
        <d v="2021-09-22T00:00:00"/>
        <d v="2020-09-11T00:00:00"/>
        <d v="2019-10-04T00:00:00"/>
        <d v="2020-04-22T00:00:00"/>
        <d v="2021-05-29T00:00:00"/>
        <d v="2021-10-04T00:00:00"/>
        <d v="2019-01-26T00:00:00"/>
        <d v="2019-07-09T00:00:00"/>
        <d v="2020-11-25T00:00:00"/>
        <d v="2019-07-06T00:00:00"/>
        <d v="2020-09-14T00:00:00"/>
        <d v="2019-05-22T00:00:00"/>
        <d v="2019-10-30T00:00:00"/>
        <d v="2019-07-02T00:00:00"/>
        <d v="2019-05-27T00:00:00"/>
        <d v="2021-05-01T00:00:00"/>
        <d v="2021-07-27T00:00:00"/>
        <d v="2021-12-13T00:00:00"/>
        <d v="2020-08-05T00:00:00"/>
        <d v="2020-10-11T00:00:00"/>
        <d v="2020-06-13T00:00:00"/>
        <d v="2020-12-31T00:00:00"/>
        <d v="2020-04-19T00:00:00"/>
        <d v="2020-01-08T00:00:00"/>
        <d v="2021-01-17T00:00:00"/>
        <d v="2020-06-25T00:00:00"/>
        <d v="2019-08-10T00:00:00"/>
        <d v="2020-11-09T00:00:00"/>
        <d v="2020-11-15T00:00:00"/>
        <d v="2021-09-01T00:00:00"/>
        <d v="2021-10-28T00:00:00"/>
        <d v="2021-06-21T00:00:00"/>
        <d v="2019-07-11T00:00:00"/>
        <d v="2021-03-05T00:00:00"/>
        <d v="2021-10-29T00:00:00"/>
        <d v="2021-05-20T00:00:00"/>
        <d v="2019-03-23T00:00:00"/>
        <d v="2020-10-24T00:00:00"/>
        <d v="2020-03-01T00:00:00"/>
        <d v="2021-10-23T00:00:00"/>
        <d v="2019-07-30T00:00:00"/>
        <d v="2020-12-26T00:00:00"/>
        <d v="2020-04-12T00:00:00"/>
        <d v="2020-12-04T00:00:00"/>
        <d v="2021-12-25T00:00:00"/>
        <d v="2019-05-02T00:00:00"/>
        <d v="2021-12-04T00:00:00"/>
        <d v="2020-02-22T00:00:00"/>
        <d v="2021-06-12T00:00:00"/>
        <d v="2020-06-11T00:00:00"/>
        <d v="2019-02-26T00:00:00"/>
        <d v="2019-06-24T00:00:00"/>
        <d v="2021-01-12T00:00:00"/>
        <d v="2021-09-13T00:00:00"/>
        <d v="2021-09-16T00:00:00"/>
        <d v="2019-04-18T00:00:00"/>
        <d v="2019-02-25T00:00:00"/>
        <d v="2021-07-07T00:00:00"/>
        <d v="2019-01-11T00:00:00"/>
        <d v="2020-05-02T00:00:00"/>
        <d v="2019-01-03T00:00:00"/>
        <d v="2020-10-13T00:00:00"/>
        <d v="2020-05-28T00:00:00"/>
        <d v="2019-12-05T00:00:00"/>
        <d v="2020-07-06T00:00:00"/>
        <d v="2019-10-19T00:00:00"/>
        <d v="2019-01-31T00:00:00"/>
        <d v="2020-04-18T00:00:00"/>
        <d v="2020-03-20T00:00:00"/>
        <d v="2020-03-03T00:00:00"/>
        <d v="2021-08-17T00:00:00"/>
        <d v="2019-03-08T00:00:00"/>
        <d v="2019-04-16T00:00:00"/>
        <d v="2021-12-05T00:00:00"/>
        <d v="2021-09-02T00:00:00"/>
        <d v="2019-12-24T00:00:00"/>
        <d v="2020-10-01T00:00:00"/>
        <d v="2019-07-03T00:00:00"/>
        <d v="2019-01-21T00:00:00"/>
        <d v="2021-06-15T00:00:00"/>
        <d v="2021-12-31T00:00:00"/>
        <d v="2020-08-22T00:00:00"/>
        <d v="2021-10-26T00:00:00"/>
        <d v="2019-05-11T00:00:00"/>
        <d v="2019-10-27T00:00:00"/>
        <d v="2019-10-01T00:00:00"/>
        <d v="2019-02-28T00:00:00"/>
        <d v="2021-11-30T00:00:00"/>
        <d v="2020-04-11T00:00:00"/>
        <d v="2019-04-03T00:00:00"/>
        <d v="2019-12-01T00:00:00"/>
        <d v="2019-08-08T00:00:00"/>
        <d v="2021-03-26T00:00:00"/>
        <d v="2021-05-17T00:00:00"/>
        <d v="2021-02-25T00:00:00"/>
        <d v="2020-12-16T00:00:00"/>
        <d v="2021-03-13T00:00:00"/>
        <d v="2019-03-09T00:00:00"/>
        <d v="2019-10-31T00:00:00"/>
        <d v="2021-03-24T00:00:00"/>
        <d v="2020-07-11T00:00:00"/>
        <d v="2019-02-24T00:00:00"/>
        <d v="2020-09-08T00:00:00"/>
        <d v="2021-05-03T00:00:00"/>
        <d v="2019-06-29T00:00:00"/>
        <d v="2021-11-11T00:00:00"/>
        <d v="2021-10-08T00:00:00"/>
        <d v="2019-06-01T00:00:00"/>
        <d v="2020-12-07T00:00:00"/>
        <d v="2019-02-15T00:00:00"/>
        <d v="2020-12-29T00:00:00"/>
        <d v="2021-08-01T00:00:00"/>
        <d v="2021-03-22T00:00:00"/>
        <d v="2020-09-28T00:00:00"/>
        <d v="2019-11-30T00:00:00"/>
        <d v="2021-01-28T00:00:00"/>
        <d v="2021-01-31T00:00:00"/>
        <d v="2019-04-29T00:00:00"/>
        <d v="2020-07-26T00:00:00"/>
        <d v="2020-06-06T00:00:00"/>
        <d v="2021-10-30T00:00:00"/>
        <d v="2020-02-09T00:00:00"/>
        <d v="2019-11-05T00:00:00"/>
        <d v="2020-12-05T00:00:00"/>
        <d v="2021-02-05T00:00:00"/>
        <d v="2021-05-13T00:00:00"/>
        <d v="2020-09-22T00:00:00"/>
        <d v="2021-12-16T00:00:00"/>
        <d v="2020-05-27T00:00:00"/>
        <d v="2021-05-28T00:00:00"/>
        <d v="2019-09-28T00:00:00"/>
        <d v="2021-07-18T00:00:00"/>
        <d v="2020-04-02T00:00:00"/>
        <d v="2019-03-01T00:00:00"/>
        <d v="2021-11-20T00:00:00"/>
        <d v="2019-10-02T00:00:00"/>
        <d v="2021-03-10T00:00:00"/>
        <d v="2020-12-20T00:00:00"/>
        <d v="2020-02-12T00:00:00"/>
        <d v="2020-02-19T00:00:00"/>
        <d v="2021-10-13T00:00:00"/>
        <d v="2019-07-01T00:00:00"/>
        <d v="2021-08-02T00:00:00"/>
        <d v="2020-01-17T00:00:00"/>
        <d v="2019-04-14T00:00:00"/>
        <d v="2021-01-01T00:00:00"/>
        <d v="2021-11-19T00:00:00"/>
        <d v="2020-12-02T00:00:00"/>
        <d v="2019-08-12T00:00:00"/>
        <d v="2019-05-18T00:00:00"/>
        <d v="2019-03-17T00:00:00"/>
        <d v="2020-10-08T00:00:00"/>
        <d v="2019-07-27T00:00:00"/>
        <d v="2019-02-14T00:00:00"/>
        <d v="2019-10-20T00:00:00"/>
        <d v="2019-05-04T00:00:00"/>
        <d v="2019-01-01T00:00:00"/>
        <d v="2020-04-30T00:00:00"/>
        <d v="2020-07-21T00:00:00"/>
        <d v="2021-04-09T00:00:00"/>
        <d v="2021-08-26T00:00:00"/>
        <d v="2021-08-13T00:00:00"/>
        <d v="2019-10-28T00:00:00"/>
        <d v="2020-02-02T00:00:00"/>
        <d v="2019-06-05T00:00:00"/>
        <d v="2021-05-24T00:00:00"/>
        <d v="2021-09-29T00:00:00"/>
        <d v="2020-09-21T00:00:00"/>
        <d v="2020-10-14T00:00:00"/>
        <d v="2020-09-01T00:00:00"/>
        <d v="2021-01-11T00:00:00"/>
        <d v="2020-10-02T00:00:00"/>
        <d v="2021-11-05T00:00:00"/>
        <d v="2021-11-27T00:00:00"/>
        <d v="2019-06-12T00:00:00"/>
        <d v="2021-01-06T00:00:00"/>
        <d v="2019-05-23T00:00:00"/>
        <d v="2020-12-03T00:00:00"/>
        <d v="2021-11-01T00:00:00"/>
        <d v="2021-12-22T00:00:00"/>
        <d v="2020-04-20T00:00:00"/>
        <d v="2021-12-11T00:00:00"/>
        <d v="2020-04-09T00:00:00"/>
        <d v="2020-03-09T00:00:00"/>
        <d v="2021-04-06T00:00:00"/>
        <d v="2019-04-09T00:00:00"/>
        <d v="2019-03-26T00:00:00"/>
        <d v="2019-12-14T00:00:00"/>
        <d v="2021-02-23T00:00:00"/>
        <d v="2019-02-08T00:00:00"/>
        <d v="2020-04-06T00:00:00"/>
        <d v="2020-01-25T00:00:00"/>
        <d v="2021-10-05T00:00:00"/>
        <d v="2021-12-18T00:00:00"/>
        <d v="2021-06-20T00:00:00"/>
        <d v="2020-05-20T00:00:00"/>
        <d v="2020-08-13T00:00:00"/>
        <d v="2019-07-08T00:00:00"/>
        <d v="2021-02-19T00:00:00"/>
        <d v="2021-07-23T00:00:00"/>
        <d v="2021-10-09T00:00:00"/>
        <d v="2021-01-03T00:00:00"/>
        <d v="2019-09-01T00:00:00"/>
        <d v="2019-11-04T00:00:00"/>
        <d v="2019-09-30T00:00:00"/>
        <d v="2020-08-21T00:00:00"/>
        <d v="2020-05-03T00:00:00"/>
        <d v="2020-04-15T00:00:00"/>
        <d v="2021-10-16T00:00:00"/>
        <d v="2019-09-11T00:00:00"/>
        <d v="2020-11-21T00:00:00"/>
        <d v="2019-11-27T00:00:00"/>
        <d v="2021-03-01T00:00:00"/>
        <d v="2020-08-06T00:00:00"/>
        <d v="2021-08-22T00:00:00"/>
        <d v="2020-05-04T00:00:00"/>
        <d v="2021-04-23T00:00:00"/>
        <d v="2021-08-12T00:00:00"/>
        <d v="2021-11-29T00:00:00"/>
        <d v="2019-03-31T00:00:00"/>
        <d v="2020-08-19T00:00:00"/>
        <d v="2020-09-24T00:00:00"/>
        <d v="2021-07-20T00:00:00"/>
        <d v="2021-02-28T00:00:00"/>
        <d v="2019-04-15T00:00:00"/>
        <d v="2021-11-08T00:00:00"/>
        <d v="2020-02-15T00:00:00"/>
        <d v="2021-09-17T00:00:00"/>
        <d v="2019-02-23T00:00:00"/>
        <d v="2019-08-02T00:00:00"/>
        <d v="2020-02-07T00:00:00"/>
        <d v="2019-12-11T00:00:00"/>
        <d v="2021-10-22T00:00:00"/>
        <d v="2019-12-20T00:00:00"/>
        <d v="2019-07-04T00:00:00"/>
        <d v="2021-07-19T00:00:00"/>
        <d v="2019-03-11T00:00:00"/>
        <d v="2020-08-11T00:00:00"/>
        <d v="2020-03-29T00:00:00"/>
        <d v="2019-02-21T00:00:00"/>
        <d v="2021-06-27T00:00:00"/>
        <d v="2021-04-25T00:00:00"/>
        <d v="2020-01-20T00:00:00"/>
        <d v="2021-10-18T00:00:00"/>
        <d v="2020-05-23T00:00:00"/>
        <d v="2021-11-02T00:00:00"/>
        <d v="2020-07-31T00:00:00"/>
        <d v="2019-10-22T00:00:00"/>
        <d v="2021-10-10T00:00:00"/>
        <d v="2019-02-18T00:00:00"/>
        <d v="2021-04-14T00:00:00"/>
        <d v="2020-08-20T00:00:00"/>
        <d v="2019-11-24T00:00:00"/>
        <d v="2021-04-29T00:00:00"/>
        <d v="2019-06-18T00:00:00"/>
        <d v="2021-06-03T00:00:00"/>
        <d v="2021-02-16T00:00:00"/>
        <d v="2021-07-30T00:00:00"/>
        <d v="2020-08-23T00:00:00"/>
        <d v="2020-11-02T00:00:00"/>
        <d v="2021-04-16T00:00:00"/>
        <d v="2019-01-06T00:00:00"/>
        <d v="2019-08-17T00:00:00"/>
        <d v="2021-04-24T00:00:00"/>
        <d v="2020-07-01T00:00:00"/>
        <d v="2020-07-08T00:00:00"/>
        <d v="2020-08-31T00:00:00"/>
        <d v="2019-07-22T00:00:00"/>
        <d v="2019-08-31T00:00:00"/>
        <d v="2020-04-04T00:00:00"/>
        <d v="2020-09-18T00:00:00"/>
        <d v="2021-06-09T00:00:00"/>
        <d v="2020-05-21T00:00:00"/>
        <d v="2020-07-02T00:00:00"/>
        <d v="2019-08-21T00:00:00"/>
        <d v="2021-04-11T00:00:00"/>
        <d v="2021-08-10T00:00:00"/>
        <d v="2021-06-17T00:00:00"/>
        <d v="2019-10-13T00:00:00"/>
        <d v="2019-11-19T00:00:00"/>
        <d v="2019-03-19T00:00:00"/>
        <d v="2020-05-06T00:00:00"/>
        <d v="2021-12-30T00:00:00"/>
        <d v="2021-01-10T00:00:00"/>
        <d v="2020-08-12T00:00:00"/>
        <d v="2021-04-22T00:00:00"/>
        <d v="2021-05-10T00:00:00"/>
        <d v="2020-08-16T00:00:00"/>
        <d v="2021-02-13T00:00:00"/>
        <d v="2021-12-19T00:00:00"/>
        <d v="2021-06-10T00:00:00"/>
        <d v="2020-01-01T00:00:00"/>
        <d v="2021-08-30T00:00:00"/>
        <d v="2021-09-06T00:00:00"/>
        <d v="2020-10-07T00:00:00"/>
        <d v="2021-03-27T00:00:00"/>
        <d v="2020-06-14T00:00:00"/>
        <d v="2019-12-09T00:00:00"/>
        <d v="2021-05-21T00:00:00"/>
        <d v="2021-02-09T00:00:00"/>
        <d v="2020-02-01T00:00:00"/>
        <d v="2019-07-19T00:00:00"/>
        <d v="2019-08-30T00:00:00"/>
        <d v="2019-03-30T00:00:00"/>
        <d v="2019-06-16T00:00:00"/>
        <d v="2021-02-11T00:00:00"/>
        <d v="2020-10-27T00:00:00"/>
        <d v="2021-07-05T00:00:00"/>
        <d v="2020-02-21T00:00:00"/>
        <d v="2021-10-27T00:00:00"/>
        <d v="2019-12-04T00:00:00"/>
        <d v="2021-09-08T00:00:00"/>
        <d v="2021-03-06T00:00:00"/>
        <d v="2021-12-28T00:00:00"/>
        <d v="2020-02-11T00:00:00"/>
        <d v="2021-07-22T00:00:00"/>
        <d v="2019-10-12T00:00:00"/>
        <d v="2019-10-25T00:00:00"/>
        <d v="2019-09-24T00:00:00"/>
        <d v="2019-05-15T00:00:00"/>
        <d v="2021-03-11T00:00:00"/>
        <d v="2020-08-02T00:00:00"/>
        <d v="2021-01-30T00:00:00"/>
        <d v="2021-05-15T00:00:00"/>
        <d v="2019-04-19T00:00:00"/>
        <d v="2021-03-23T00:00:00"/>
        <d v="2019-10-03T00:00:00"/>
        <d v="2020-07-19T00:00:00"/>
        <d v="2021-08-05T00:00:00"/>
        <d v="2020-09-19T00:00:00"/>
        <d v="2021-02-15T00:00:00"/>
        <d v="2019-04-13T00:00:00"/>
        <d v="2021-10-07T00:00:00"/>
        <d v="2020-12-28T00:00:00"/>
        <d v="2020-08-18T00:00:00"/>
        <d v="2021-04-04T00:00:00"/>
        <d v="2019-09-06T00:00:00"/>
        <d v="2021-08-20T00:00:00"/>
        <d v="2019-01-25T00:00:00"/>
        <d v="2019-12-17T00:00:00"/>
        <d v="2020-10-09T00:00:00"/>
        <d v="2020-09-04T00:00:00"/>
        <d v="2020-07-04T00:00:00"/>
        <d v="2020-01-31T00:00:00"/>
        <d v="2020-08-01T00:00:00"/>
        <d v="2021-03-28T00:00:00"/>
        <d v="2020-02-05T00:00:00"/>
        <d v="2021-11-17T00:00:00"/>
        <d v="2019-08-18T00:00:00"/>
        <d v="2021-04-28T00:00:00"/>
        <d v="2020-04-26T00:00:00"/>
        <d v="2019-08-13T00:00:00"/>
        <d v="2021-06-24T00:00:00"/>
        <d v="2019-11-22T00:00:00"/>
        <d v="2021-06-22T00:00:00"/>
        <d v="2021-10-03T00:00:00"/>
        <d v="2021-12-09T00:00:00"/>
        <d v="2020-04-14T00:00:00"/>
        <d v="2021-04-18T00:00:00"/>
        <d v="2021-12-29T00:00:00"/>
        <d v="2020-09-05T00:00:00"/>
        <d v="2019-06-20T00:00:00"/>
        <d v="2020-06-08T00:00:00"/>
        <d v="2019-10-09T00:00:00"/>
        <d v="2020-01-19T00:00:00"/>
        <d v="2020-03-04T00:00:00"/>
        <d v="2021-08-16T00:00:00"/>
        <d v="2021-01-07T00:00:00"/>
        <d v="2021-12-10T00:00:00"/>
        <d v="2021-10-21T00:00:00"/>
        <d v="2020-11-11T00:00:00"/>
        <d v="2021-05-12T00:00:00"/>
        <d v="2019-12-15T00:00:00"/>
        <d v="2020-02-27T00:00:00"/>
        <d v="2020-01-24T00:00:00"/>
        <d v="2021-08-08T00:00:00"/>
        <d v="2020-08-26T00:00:00"/>
        <d v="2020-05-29T00:00:00"/>
        <d v="2020-03-12T00:00:00"/>
        <d v="2019-11-14T00:00:00"/>
        <d v="2019-08-04T00:00:00"/>
        <d v="2021-12-15T00:00:00"/>
        <d v="2021-08-04T00:00:00"/>
        <d v="2019-05-25T00:00:00"/>
        <d v="2020-10-17T00:00:00"/>
        <d v="2020-12-08T00:00:00"/>
        <d v="2021-03-30T00:00:00"/>
        <d v="2021-11-25T00:00:00"/>
        <d v="2019-02-12T00:00:00"/>
        <d v="2020-08-14T00:00:00"/>
        <d v="2019-12-21T00:00:00"/>
        <d v="2020-06-23T00:00:00"/>
        <d v="2021-05-16T00:00:00"/>
        <d v="2019-11-11T00:00:00"/>
        <d v="2021-07-11T00:00:00"/>
        <d v="2020-09-03T00:00:00"/>
        <d v="2019-10-18T00:00:00"/>
        <d v="2021-04-21T00:00:00"/>
        <d v="2019-03-07T00:00:00"/>
        <d v="2021-07-09T00:00:00"/>
        <d v="2021-09-03T00:00:00"/>
        <d v="2020-11-19T00:00:00"/>
        <d v="2020-12-13T00:00:00"/>
        <d v="2021-12-26T00:00:00"/>
        <d v="2019-09-13T00:00:00"/>
        <d v="2019-09-04T00:00:00"/>
        <d v="2019-04-10T00:00:00"/>
        <d v="2020-10-29T00:00:00"/>
        <d v="2021-02-22T00:00:00"/>
        <d v="2019-12-23T00:00:00"/>
        <d v="2020-06-09T00:00:00"/>
        <d v="2019-06-02T00:00:00"/>
        <d v="2019-06-04T00:00:00"/>
        <d v="2019-12-29T00:00:00"/>
        <d v="2021-05-31T00:00:00"/>
        <d v="2020-08-04T00:00:00"/>
        <d v="2021-05-27T00:00:00"/>
        <d v="2021-06-25T00:00:00"/>
        <d v="2019-04-11T00:00:00"/>
        <d v="2020-06-10T00:00:00"/>
        <d v="2021-12-12T00:00:00"/>
        <d v="2021-09-21T00:00:00"/>
        <d v="2019-03-14T00:00:00"/>
        <d v="2020-01-14T00:00:00"/>
        <d v="2020-06-24T00:00:00"/>
        <d v="2020-11-01T00:00:00"/>
        <d v="2019-08-14T00:00:00"/>
        <d v="2020-04-29T00:00:00"/>
        <d v="2019-07-15T00:00:00"/>
        <d v="2021-06-04T00:00:00"/>
        <d v="2019-10-15T00:00:00"/>
        <d v="2020-04-03T00:00:00"/>
        <d v="2020-12-21T00:00:00"/>
        <d v="2019-11-02T00:00:00"/>
        <d v="2020-01-10T00:00:00"/>
        <d v="2019-08-15T00:00:00"/>
        <d v="2019-08-24T00:00:00"/>
        <d v="2021-06-06T00:00:00"/>
        <d v="2019-08-16T00:00:00"/>
        <d v="2019-08-05T00:00:00"/>
        <d v="2019-05-01T00:00:00"/>
        <d v="2019-05-21T00:00:00"/>
        <d v="2019-10-16T00:00:00"/>
        <d v="2019-06-30T00:00:00"/>
        <d v="2021-06-26T00:00:00"/>
        <d v="2020-11-13T00:00:00"/>
        <d v="2020-11-26T00:00:00"/>
        <d v="2020-12-19T00:00:00"/>
        <d v="2021-06-28T00:00:00"/>
        <d v="2019-06-14T00:00:00"/>
        <d v="2021-10-01T00:00:00"/>
        <d v="2020-04-01T00:00:00"/>
        <d v="2021-05-02T00:00:00"/>
        <d v="2020-02-06T00:00:00"/>
        <d v="2021-08-09T00:00:00"/>
        <d v="2019-05-26T00:00:00"/>
        <d v="2021-08-24T00:00:00"/>
        <d v="2020-08-27T00:00:00"/>
        <d v="2020-05-09T00:00:00"/>
        <d v="2019-03-16T00:00:00"/>
        <d v="2019-05-07T00:00:00"/>
        <d v="2019-10-29T00:00:00"/>
        <d v="2021-10-14T00:00:00"/>
        <d v="2020-08-07T00:00:00"/>
        <d v="2020-08-28T00:00:00"/>
        <d v="2021-05-23T00:00:00"/>
        <d v="2021-12-23T00:00:00"/>
        <d v="2020-01-07T00:00:00"/>
        <d v="2020-09-15T00:00:00"/>
        <d v="2019-03-02T00:00:00"/>
        <d v="2019-06-22T00:00:00"/>
        <d v="2019-01-08T00:00:00"/>
        <d v="2020-11-14T00:00:00"/>
        <d v="2019-05-10T00:00:00"/>
        <d v="2019-01-20T00:00:00"/>
        <d v="2021-09-10T00:00:00"/>
        <d v="2020-01-09T00:00:00"/>
        <d v="2020-01-13T00:00:00"/>
        <d v="2019-02-02T00:00:00"/>
        <d v="2020-07-12T00:00:00"/>
        <d v="2021-08-28T00:00:00"/>
        <d v="2019-07-05T00:00:00"/>
        <d v="2020-12-17T00:00:00"/>
        <d v="2019-11-12T00:00:00"/>
        <d v="2020-10-16T00:00:00"/>
        <d v="2020-09-30T00:00:00"/>
        <d v="2019-07-26T00:00:00"/>
        <d v="2019-07-25T00:00:00"/>
        <d v="2021-03-17T00:00:00"/>
        <d v="2020-04-10T00:00:00"/>
        <d v="2021-07-14T00:00:00"/>
        <d v="2020-08-24T00:00:00"/>
        <d v="2020-03-10T00:00:00"/>
        <d v="2019-09-20T00:00:00"/>
        <d v="2021-03-12T00:00:00"/>
        <d v="2021-01-14T00:00:00"/>
        <d v="2019-01-30T00:00:00"/>
        <d v="2019-02-05T00:00:00"/>
        <d v="2019-06-21T00:00:00"/>
        <d v="2020-09-20T00:00:00"/>
        <d v="2019-01-09T00:00:00"/>
        <d v="2020-02-20T00:00:00"/>
        <d v="2021-01-08T00:00:00"/>
        <d v="2020-06-30T00:00:00"/>
        <d v="2021-02-02T00:00:00"/>
        <d v="2021-12-21T00:00:00"/>
        <d v="2020-07-17T00:00:00"/>
        <d v="2019-12-22T00:00:00"/>
        <d v="2021-09-07T00:00:00"/>
        <d v="2019-08-19T00:00:00"/>
        <d v="2020-05-05T00:00:00"/>
        <d v="2019-09-21T00:00:00"/>
        <d v="2020-02-24T00:00:00"/>
        <d v="2020-11-03T00:00:00"/>
        <d v="2019-02-09T00:00:00"/>
        <d v="2019-07-17T00:00:00"/>
        <d v="2020-02-13T00:00:00"/>
        <d v="2019-08-29T00:00:00"/>
        <d v="2021-01-02T00:00:00"/>
        <d v="2020-07-14T00:00:00"/>
        <d v="2020-12-25T00:00:00"/>
        <d v="2019-02-27T00:00:00"/>
        <d v="2019-12-12T00:00:00"/>
        <d v="2019-09-09T00:00:00"/>
        <d v="2019-06-19T00:00:00"/>
        <d v="2021-01-22T00:00:00"/>
        <d v="2020-06-20T00:00:00"/>
        <d v="2021-02-18T00:00:00"/>
        <d v="2020-07-18T00:00:00"/>
        <d v="2019-03-20T00:00:00"/>
        <d v="2020-11-22T00:00:00"/>
        <d v="2021-10-24T00:00:00"/>
        <d v="2019-11-09T00:00:00"/>
        <d v="2019-07-21T00:00:00"/>
        <d v="2021-11-03T00:00:00"/>
        <d v="2020-07-10T00:00:00"/>
        <d v="2019-09-12T00:00:00"/>
        <d v="2020-03-28T00:00:00"/>
        <d v="2019-01-07T00:00:00"/>
        <d v="2021-05-19T00:00:00"/>
        <d v="2019-03-25T00:00:00"/>
        <d v="2020-09-25T00:00:00"/>
        <d v="2020-05-15T00:00:00"/>
        <d v="2020-03-21T00:00:00"/>
        <d v="2021-01-27T00:00:00"/>
        <d v="2019-06-27T00:00:00"/>
        <d v="2020-07-27T00:00:00"/>
        <d v="2020-06-16T00:00:00"/>
        <d v="2021-09-04T00:00:00"/>
        <d v="2019-01-10T00:00:00"/>
        <d v="2019-12-03T00:00:00"/>
        <d v="2020-11-06T00:00:00"/>
        <d v="2019-07-28T00:00:00"/>
        <d v="2020-06-17T00:00:00"/>
        <d v="2019-08-26T00:00:00"/>
        <d v="2019-02-04T00:00:00"/>
        <d v="2019-08-27T00:00:00"/>
        <d v="2021-02-26T00:00:00"/>
        <d v="2020-11-10T00:00:00"/>
        <d v="2019-05-30T00:00:00"/>
        <d v="2019-12-27T00:00:00"/>
        <d v="2019-05-13T00:00:00"/>
        <d v="2020-04-16T00:00:00"/>
        <d v="2020-03-24T00:00:00"/>
        <d v="2021-09-05T00:00:00"/>
        <d v="2019-05-06T00:00:00"/>
        <d v="2020-05-25T00:00:00"/>
        <d v="2021-01-13T00:00:00"/>
        <d v="2019-06-06T00:00:00"/>
        <d v="2019-04-30T00:00:00"/>
        <d v="2020-03-05T00:00:00"/>
        <d v="2021-10-20T00:00:00"/>
        <d v="2020-05-13T00:00:00"/>
        <d v="2020-03-13T00:00:00"/>
        <d v="2020-11-27T00:00:00"/>
        <d v="2019-11-16T00:00:00"/>
        <d v="2021-11-21T00:00:00"/>
        <d v="2021-08-14T00:00:00"/>
        <d v="2020-11-20T00:00:00"/>
        <d v="2019-06-17T00:00:00"/>
        <d v="2021-02-14T00:00:00"/>
        <d v="2019-09-07T00:00:00"/>
        <d v="2021-11-06T00:00:00"/>
        <d v="2019-01-29T00:00:00"/>
        <d v="2021-03-18T00:00:00"/>
        <d v="2020-09-09T00:00:00"/>
        <d v="2019-04-12T00:00:00"/>
        <d v="2020-01-12T00:00:00"/>
        <d v="2019-05-09T00:00:00"/>
        <d v="2021-04-12T00:00:00"/>
        <d v="2020-02-04T00:00:00"/>
        <d v="2019-10-05T00:00:00"/>
        <d v="2019-04-21T00:00:00"/>
        <d v="2021-09-26T00:00:00"/>
        <d v="2021-08-27T00:00:00"/>
        <d v="2020-03-16T00:00:00"/>
        <d v="2021-06-05T00:00:00"/>
        <d v="2019-11-21T00:00:00"/>
        <d v="2019-05-17T00:00:00"/>
        <d v="2021-08-25T00:00:00"/>
        <d v="2021-12-03T00:00:00"/>
        <d v="2019-06-25T00:00:00"/>
        <d v="2020-06-03T00:00:00"/>
        <d v="2019-05-12T00:00:00"/>
        <d v="2021-01-15T00:00:00"/>
        <d v="2021-09-30T00:00:00"/>
        <d v="2019-10-10T00:00:00"/>
        <d v="2020-06-15T00:00:00"/>
        <d v="2019-12-19T00:00:00"/>
        <d v="2019-09-18T00:00:00"/>
        <d v="2021-05-06T00:00:00"/>
        <d v="2019-11-08T00:00:00"/>
        <d v="2019-03-28T00:00:00"/>
        <d v="2021-08-15T00:00:00"/>
        <d v="2019-10-26T00:00:00"/>
        <d v="2019-09-22T00:00:00"/>
        <d v="2020-05-12T00:00:00"/>
        <d v="2019-03-27T00:00:00"/>
        <d v="2021-05-14T00:00:00"/>
        <d v="2021-09-20T00:00:00"/>
        <d v="2020-11-28T00:00:00"/>
        <d v="2021-10-25T00:00:00"/>
        <d v="2021-12-14T00:00:00"/>
        <d v="2020-08-30T00:00:00"/>
        <d v="2019-09-29T00:00:00"/>
        <d v="2020-10-03T00:00:00"/>
        <d v="2020-01-04T00:00:00"/>
        <d v="2019-01-27T00:00:00"/>
        <d v="2021-10-17T00:00:00"/>
        <d v="2019-07-16T00:00:00"/>
        <d v="2019-04-24T00:00:00"/>
        <d v="2020-10-05T00:00:00"/>
        <d v="2020-04-21T00:00:00"/>
        <d v="2021-09-24T00:00:00"/>
        <d v="2019-12-08T00:00:00"/>
        <d v="2020-12-09T00:00:00"/>
        <d v="2020-09-29T00:00:00"/>
        <d v="2020-05-17T00:00:00"/>
        <d v="2019-02-19T00:00:00"/>
        <d v="2021-03-03T00:00:00"/>
        <d v="2021-12-20T00:00:00"/>
        <d v="2021-02-04T00:00:00"/>
        <d v="2021-02-07T00:00:00"/>
        <d v="2021-07-26T00:00:00"/>
        <d v="2020-10-12T00:00:00"/>
        <d v="2019-08-09T00:00:00"/>
        <d v="2019-06-10T00:00:00"/>
        <d v="2020-08-15T00:00:00"/>
        <d v="2020-05-07T00:00:00"/>
        <d v="2019-10-08T00:00:00"/>
        <d v="2020-10-19T00:00:00"/>
        <d v="2020-06-21T00:00:00"/>
        <d v="2020-01-15T00:00:00"/>
        <d v="2020-03-30T00:00:00"/>
        <d v="2021-01-26T00:00:00"/>
        <d v="2020-04-23T00:00:00"/>
        <d v="2019-06-08T00:00:00"/>
        <d v="2019-02-01T00:00:00"/>
        <d v="2019-09-03T00:00:00"/>
        <d v="2019-05-29T00:00:00"/>
        <d v="2021-04-03T00:00:00"/>
        <d v="2021-11-10T00:00:00"/>
        <d v="2019-12-28T00:00:00"/>
        <d v="2021-04-27T00:00:00"/>
        <d v="2019-04-17T00:00:00"/>
        <d v="2020-03-23T00:00:00"/>
        <d v="2021-09-18T00:00:00"/>
        <d v="2021-07-03T00:00:00"/>
        <d v="2019-02-10T00:00:00"/>
        <d v="2020-06-19T00:00:00"/>
        <d v="2019-05-28T00:00:00"/>
        <d v="2020-10-06T00:00:00"/>
        <d v="2021-08-21T00:00:00"/>
        <d v="2019-09-02T00:00:00"/>
        <d v="2020-02-03T00:00:00"/>
        <d v="2020-08-25T00:00:00"/>
        <d v="2019-01-02T00:00:00"/>
        <d v="2020-04-07T00:00:00"/>
        <d v="2021-03-09T00:00:00"/>
        <d v="2019-02-17T00:00:00"/>
        <d v="2020-09-17T00:00:00"/>
        <d v="2019-03-24T00:00:00"/>
        <d v="2021-05-30T00:00:00"/>
        <d v="2019-11-13T00:00:00"/>
        <d v="2019-09-08T00:00:00"/>
        <d v="2019-01-17T00:00:00"/>
        <d v="2021-01-18T00:00:00"/>
        <d v="2019-03-03T00:00:00"/>
        <d v="2021-04-01T00:00:00"/>
        <d v="2021-03-19T00:00:00"/>
        <d v="2021-04-07T00:00:00"/>
        <d v="2021-12-24T00:00:00"/>
        <d v="2020-07-30T00:00:00"/>
        <d v="2019-08-03T00:00:00"/>
        <d v="2021-09-27T00:00:00"/>
        <d v="2020-01-16T00:00:00"/>
        <d v="2019-01-19T00:00:00"/>
        <d v="2020-09-07T00:00:00"/>
        <d v="2021-05-04T00:00:00"/>
        <d v="2019-09-05T00:00:00"/>
        <d v="2021-05-11T00:00:00"/>
        <d v="2020-03-02T00:00:00"/>
        <d v="2019-05-03T00:00:00"/>
        <d v="2020-01-05T00:00:00"/>
        <d v="2019-01-28T00:00:00"/>
        <d v="2021-03-07T00:00:00"/>
        <d v="2019-05-20T00:00:00"/>
        <d v="2020-02-26T00:00:00"/>
        <d v="2021-07-10T00:00:00"/>
        <d v="2021-02-06T00:00:00"/>
        <d v="2019-11-03T00:00:00"/>
        <d v="2019-08-23T00:00:00"/>
        <d v="2020-11-05T00:00:00"/>
        <d v="2020-12-15T00:00:00"/>
        <d v="2021-05-08T00:00:00"/>
        <d v="2020-03-14T00:00:00"/>
        <d v="2021-06-19T00:00:00"/>
        <d v="2020-01-11T00:00:00"/>
        <d v="2020-09-13T00:00:00"/>
        <d v="2020-07-16T00:00:00"/>
        <d v="2020-04-24T00:00:00"/>
        <d v="2021-08-18T00:00:00"/>
        <d v="2019-12-30T00:00:00"/>
        <d v="2020-07-13T00:00:00"/>
        <d v="2019-11-28T00:00:00"/>
        <d v="2019-05-05T00:00:00"/>
        <d v="2020-06-04T00:00:00"/>
        <d v="2021-04-05T00:00:00"/>
        <d v="2020-06-02T00:00:00"/>
        <d v="2020-05-24T00:00:00"/>
        <d v="2020-08-29T00:00:00"/>
        <d v="2019-09-25T00:00:00"/>
        <d v="2020-05-01T00:00:00"/>
        <d v="2019-02-22T00:00:00"/>
        <d v="2020-08-10T00:00:00"/>
        <d v="2021-12-08T00:00:00"/>
        <d v="2019-09-14T00:00:00"/>
        <d v="2021-02-08T00:00:00"/>
        <d v="2020-05-22T00:00:00"/>
        <d v="2019-07-29T00:00:00"/>
        <d v="2020-06-26T00:00:00"/>
        <d v="2019-01-18T00:00:00"/>
        <d v="2020-11-04T00:00:00"/>
        <d v="2019-04-05T00:00:00"/>
        <d v="2019-09-15T00:00:00"/>
        <d v="2019-07-20T00:00:00"/>
        <d v="2019-03-22T00:00:00"/>
        <d v="2020-01-29T00:00:00"/>
        <d v="2020-05-14T00:00:00"/>
        <d v="2019-10-07T00:00:00"/>
        <d v="2020-03-07T00:00:00"/>
        <d v="2021-05-07T00:00:00"/>
        <d v="2020-02-14T00:00:00"/>
        <d v="2019-07-31T00:00:00"/>
        <d v="2019-09-26T00:00:00"/>
        <d v="2021-01-09T00:00:00"/>
        <d v="2021-09-28T00:00:00"/>
        <d v="2020-05-26T00:00:00"/>
        <d v="2021-11-18T00:00:00"/>
        <d v="2021-11-28T00:00:00"/>
        <d v="2019-08-25T00:00:00"/>
        <d v="2021-02-10T00:00:00"/>
        <d v="2019-12-16T00:00:00"/>
        <d v="2020-01-21T00:00:00"/>
        <d v="2020-03-31T00:00:00"/>
        <d v="2020-02-10T00:00:00"/>
        <d v="2020-11-08T00:00:00"/>
        <d v="2021-06-29T00:00:00"/>
        <d v="2019-11-20T00:00:00"/>
        <d v="2020-12-30T00:00:00"/>
        <d v="2020-12-24T00:00:00"/>
        <d v="2021-07-25T00:00:00"/>
        <d v="2020-03-22T00:00:00"/>
        <d v="2021-11-15T00:00:00"/>
        <d v="2019-03-04T00:00:00"/>
        <d v="2020-05-10T00:00:00"/>
        <d v="2019-04-06T00:00:00"/>
        <d v="2020-12-22T00:00:00"/>
        <d v="2021-11-24T00:00:00"/>
        <d v="2021-05-05T00:00:00"/>
        <d v="2019-01-13T00:00:00"/>
        <d v="2021-02-27T00:00:00"/>
        <d v="2020-07-24T00:00:00"/>
        <d v="2021-08-03T00:00:00"/>
        <d v="2021-10-11T00:00:00"/>
        <d v="2019-12-18T00:00:00"/>
        <d v="2019-02-06T00:00:00"/>
        <d v="2020-05-11T00:00:00"/>
        <d v="2021-04-13T00:00:00"/>
        <d v="2020-06-29T00:00:00"/>
        <d v="2021-06-18T00:00:00"/>
        <d v="2021-07-17T00:00:00"/>
        <d v="2020-06-18T00:00:00"/>
        <d v="2020-02-18T00:00:00"/>
        <d v="2020-07-15T00:00:00"/>
        <d v="2020-03-15T00:00:00"/>
        <d v="2021-07-28T00:00:00"/>
        <d v="2021-04-15T00:00:00"/>
        <d v="2021-06-11T00:00:00"/>
        <d v="2019-05-16T00:00:00"/>
        <d v="2019-06-28T00:00:00"/>
        <d v="2019-06-11T00:00:00"/>
        <d v="2019-03-21T00:00:00"/>
        <d v="2020-12-11T00:00:00"/>
        <d v="2019-10-24T00:00:00"/>
        <d v="2021-10-06T00:00:00"/>
        <d v="2019-11-07T00:00:00"/>
        <d v="2021-07-08T00:00:00"/>
        <d v="2019-02-13T00:00:00"/>
        <d v="2021-11-23T00:00:00"/>
        <d v="2021-03-20T00:00:00"/>
        <d v="2021-07-29T00:00:00"/>
        <d v="2020-10-23T00:00:00"/>
        <d v="2020-12-23T00:00:00"/>
        <d v="2020-02-23T00:00:00"/>
        <d v="2021-06-30T00:00:00"/>
        <d v="2021-01-24T00:00:00"/>
        <d v="2020-03-08T00:00:00"/>
        <d v="2021-01-25T00:00:00"/>
        <d v="2021-11-09T00:00:00"/>
        <d v="2020-05-08T00:00:00"/>
        <d v="2021-12-01T00:00:00"/>
        <d v="2021-02-01T00:00:00"/>
        <d v="2019-07-14T00:00:00"/>
        <d v="2019-04-27T00:00:00"/>
        <d v="2021-03-04T00:00:00"/>
        <d v="2020-10-10T00:00:00"/>
        <d v="2020-09-02T00:00:00"/>
        <d v="2019-09-23T00:00:00"/>
        <d v="2021-04-19T00:00:00"/>
        <d v="2019-03-13T00:00:00"/>
        <d v="2021-12-27T00:00:00"/>
        <d v="2020-11-30T00:00:00"/>
        <d v="2019-03-10T00:00:00"/>
        <d v="2020-10-28T00:00:00"/>
        <d v="2019-06-13T00:00:00"/>
        <d v="2020-02-17T00:00:00"/>
        <d v="2021-04-08T00:00:00"/>
        <d v="2020-05-19T00:00:00"/>
        <d v="2020-04-05T00:00:00"/>
        <d v="2021-01-05T00:00:00"/>
        <d v="2021-03-29T00:00:00"/>
        <d v="2020-10-20T00:00:00"/>
        <d v="2021-11-04T00:00:00"/>
        <d v="2019-12-07T00:00:00"/>
        <d v="2021-09-12T00:00:00"/>
        <d v="2020-01-28T00:00:00"/>
        <d v="2019-10-21T00:00:00"/>
        <d v="2019-06-23T00:00:00"/>
        <d v="2019-11-26T00:00:00"/>
        <d v="2021-08-07T00:00:00"/>
        <d v="2019-01-12T00:00:00"/>
        <d v="2021-11-14T00:00:00"/>
        <d v="2021-11-13T00:00:00"/>
        <d v="2020-11-23T00:00:00"/>
        <d v="2019-02-11T00:00:00"/>
        <d v="2020-10-22T00:00:00"/>
        <d v="2021-03-08T00:00:00"/>
        <d v="2020-01-30T00:00:00"/>
        <d v="2019-03-29T00:00:00"/>
        <d v="2020-04-17T00:00:00"/>
        <d v="2020-05-16T00:00:00"/>
        <d v="2021-12-07T00:00:00"/>
        <d v="2020-10-18T00:00:00"/>
        <d v="2020-11-29T00:00:00"/>
        <d v="2019-04-26T00:00:00"/>
        <d v="2019-06-26T00:00:00"/>
        <d v="2021-07-02T00:00:00"/>
        <d v="2021-05-09T00:00:00"/>
        <d v="2021-07-15T00:00:00"/>
        <d v="2020-07-22T00:00:00"/>
        <d v="2021-06-07T00:00:00"/>
        <d v="2021-03-14T00:00:00"/>
        <d v="2021-06-23T00:00:00"/>
        <d v="2020-07-07T00:00:00"/>
        <d v="2019-02-07T00:00:00"/>
        <d v="2020-04-28T00:00:00"/>
      </sharedItems>
      <fieldGroup par="18" base="9">
        <rangePr groupBy="months" startDate="2019-01-01T00:00:00" endDate="2022-01-01T00:00:00"/>
        <groupItems count="14">
          <s v="&lt;01/01/2019"/>
          <s v="Jan"/>
          <s v="Feb"/>
          <s v="Mar"/>
          <s v="Apr"/>
          <s v="May"/>
          <s v="Jun"/>
          <s v="Jul"/>
          <s v="Aug"/>
          <s v="Sep"/>
          <s v="Oct"/>
          <s v="Nov"/>
          <s v="Dec"/>
          <s v="&gt;01/01/2022"/>
        </groupItems>
      </fieldGroup>
    </cacheField>
    <cacheField name="Quantity" numFmtId="0">
      <sharedItems containsSemiMixedTypes="0" containsString="0" containsNumber="1" containsInteger="1" minValue="2" maxValue="105"/>
    </cacheField>
    <cacheField name="Product" numFmtId="0">
      <sharedItems count="10">
        <s v="B"/>
        <s v="A3"/>
        <s v="C1"/>
        <s v="A1"/>
        <s v="D"/>
        <s v="C4"/>
        <s v="A2"/>
        <s v="C2"/>
        <s v="E"/>
        <s v="C3"/>
      </sharedItems>
    </cacheField>
    <cacheField name="Product name" numFmtId="0">
      <sharedItems count="10">
        <s v="Hyperwotsit"/>
        <s v="Megawidget L"/>
        <s v="Ultrathing V1"/>
        <s v="Megawidget S"/>
        <s v="Gigastuff"/>
        <s v="Ultrathing V4"/>
        <s v="Megawidget M"/>
        <s v="Ultrathing V2"/>
        <s v="Superwossname"/>
        <s v="Ultrathing V3"/>
      </sharedItems>
    </cacheField>
    <cacheField name="Case size" numFmtId="0">
      <sharedItems containsSemiMixedTypes="0" containsString="0" containsNumber="1" minValue="0.69" maxValue="3.99"/>
    </cacheField>
    <cacheField name="Cost" numFmtId="0">
      <sharedItems containsSemiMixedTypes="0" containsString="0" containsNumber="1" containsInteger="1" minValue="17" maxValue="24"/>
    </cacheField>
    <cacheField name="Number of items ordered" numFmtId="0">
      <sharedItems containsSemiMixedTypes="0" containsString="0" containsNumber="1" minValue="1.38" maxValue="418.95000000000005"/>
    </cacheField>
    <cacheField name="Value of order" numFmtId="0">
      <sharedItems containsSemiMixedTypes="0" containsString="0" containsNumber="1" minValue="33.119999999999997" maxValue="10054.800000000001"/>
    </cacheField>
    <cacheField name="Quarters" numFmtId="0" databaseField="0">
      <fieldGroup base="9">
        <rangePr groupBy="quarters" startDate="2019-01-01T00:00:00" endDate="2022-01-01T00:00:00"/>
        <groupItems count="6">
          <s v="&lt;01/01/2019"/>
          <s v="Qtr1"/>
          <s v="Qtr2"/>
          <s v="Qtr3"/>
          <s v="Qtr4"/>
          <s v="&gt;01/01/2022"/>
        </groupItems>
      </fieldGroup>
    </cacheField>
    <cacheField name="Years" numFmtId="0" databaseField="0">
      <fieldGroup base="9">
        <rangePr groupBy="years" startDate="2019-01-01T00:00:00" endDate="2022-01-01T00:00:00"/>
        <groupItems count="6">
          <s v="&lt;01/01/2019"/>
          <s v="2019"/>
          <s v="2020"/>
          <s v="2021"/>
          <s v="2022"/>
          <s v="&gt;01/01/202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52">
  <r>
    <n v="1"/>
    <s v="Gabriele"/>
    <s v="Baxter"/>
    <s v="Mrs"/>
    <s v="F"/>
    <n v="30"/>
    <s v="Abbotsbury Mews"/>
    <s v="Ballyclare"/>
    <x v="0"/>
    <x v="0"/>
    <n v="73"/>
    <x v="0"/>
    <x v="0"/>
    <n v="2.0099999999999998"/>
    <n v="20"/>
    <n v="146.72999999999999"/>
    <n v="2934.6"/>
  </r>
  <r>
    <n v="2"/>
    <s v="Dann"/>
    <s v="Huffman"/>
    <s v="Mrs"/>
    <s v="F"/>
    <n v="60"/>
    <s v="Adams Close"/>
    <s v="Hoddesdon"/>
    <x v="1"/>
    <x v="1"/>
    <n v="13"/>
    <x v="0"/>
    <x v="0"/>
    <n v="2.0099999999999998"/>
    <n v="20"/>
    <n v="26.129999999999995"/>
    <n v="522.59999999999991"/>
  </r>
  <r>
    <n v="3"/>
    <s v="Cameron"/>
    <s v="Vickers"/>
    <s v="Mr"/>
    <s v="M"/>
    <n v="90"/>
    <s v="Beechwood Close"/>
    <s v="Ross-On-Wye"/>
    <x v="2"/>
    <x v="2"/>
    <n v="75"/>
    <x v="1"/>
    <x v="1"/>
    <n v="1.79"/>
    <n v="24"/>
    <n v="134.25"/>
    <n v="3222"/>
  </r>
  <r>
    <n v="4"/>
    <s v="Barry"/>
    <s v="Rangel"/>
    <s v="Mr"/>
    <s v="M"/>
    <n v="60"/>
    <s v="Bergen Square"/>
    <s v="Derbyshire"/>
    <x v="3"/>
    <x v="3"/>
    <n v="91"/>
    <x v="2"/>
    <x v="2"/>
    <n v="1.79"/>
    <n v="17"/>
    <n v="162.89000000000001"/>
    <n v="2769.13"/>
  </r>
  <r>
    <n v="7"/>
    <s v="Tammi"/>
    <s v="Meade"/>
    <s v="Miss"/>
    <s v="F"/>
    <n v="30"/>
    <s v="Monson Road"/>
    <s v="Tadworth"/>
    <x v="2"/>
    <x v="4"/>
    <n v="104"/>
    <x v="3"/>
    <x v="3"/>
    <n v="0.69"/>
    <n v="24"/>
    <n v="71.759999999999991"/>
    <n v="1722.2399999999998"/>
  </r>
  <r>
    <n v="8"/>
    <s v="Benito"/>
    <s v="Holman"/>
    <s v="Mr"/>
    <s v="M"/>
    <n v="60"/>
    <s v="Naoroji Street"/>
    <s v="Ammanford"/>
    <x v="4"/>
    <x v="5"/>
    <n v="79"/>
    <x v="4"/>
    <x v="4"/>
    <n v="1.89"/>
    <n v="18"/>
    <n v="149.31"/>
    <n v="2687.58"/>
  </r>
  <r>
    <n v="9"/>
    <s v="Francene"/>
    <s v="Vincent"/>
    <s v="Mrs"/>
    <s v="F"/>
    <n v="90"/>
    <s v="Newdigate"/>
    <s v="Lynmouth"/>
    <x v="2"/>
    <x v="6"/>
    <n v="86"/>
    <x v="5"/>
    <x v="5"/>
    <n v="3.99"/>
    <n v="24"/>
    <n v="343.14000000000004"/>
    <n v="8235.36"/>
  </r>
  <r>
    <n v="10"/>
    <s v="Gaynelle"/>
    <s v="Naquin"/>
    <s v="Ms"/>
    <s v="F"/>
    <n v="90"/>
    <s v="Shamrock Way"/>
    <s v="Alexandria"/>
    <x v="5"/>
    <x v="7"/>
    <n v="66"/>
    <x v="6"/>
    <x v="6"/>
    <n v="1.29"/>
    <n v="24"/>
    <n v="85.14"/>
    <n v="2043.3600000000001"/>
  </r>
  <r>
    <n v="11"/>
    <s v="Earlie"/>
    <s v="Clark"/>
    <s v="Miss"/>
    <s v="F"/>
    <n v="90"/>
    <s v="The Loning"/>
    <s v="Peterhead"/>
    <x v="2"/>
    <x v="8"/>
    <n v="18"/>
    <x v="3"/>
    <x v="3"/>
    <n v="0.69"/>
    <n v="24"/>
    <n v="12.419999999999998"/>
    <n v="298.07999999999993"/>
  </r>
  <r>
    <n v="12"/>
    <s v="Omer"/>
    <s v="Link"/>
    <s v="Mr"/>
    <s v="M"/>
    <n v="30"/>
    <s v="Tildesley Road"/>
    <s v="Airdrie"/>
    <x v="6"/>
    <x v="9"/>
    <n v="77"/>
    <x v="7"/>
    <x v="7"/>
    <n v="2.95"/>
    <n v="20"/>
    <n v="227.15"/>
    <n v="4543"/>
  </r>
  <r>
    <n v="13"/>
    <s v="Bertie"/>
    <s v="Willis"/>
    <s v="Mrs"/>
    <s v="F"/>
    <n v="30"/>
    <s v="Trafalgar Buildings"/>
    <s v="Peebles"/>
    <x v="2"/>
    <x v="10"/>
    <n v="5"/>
    <x v="4"/>
    <x v="4"/>
    <n v="1.89"/>
    <n v="18"/>
    <n v="9.4499999999999993"/>
    <n v="170.1"/>
  </r>
  <r>
    <n v="14"/>
    <s v="Daron"/>
    <s v="Bell"/>
    <s v="Mr"/>
    <s v="M"/>
    <n v="60"/>
    <s v="Truscott Court"/>
    <s v="Blandford Forum"/>
    <x v="7"/>
    <x v="11"/>
    <n v="50"/>
    <x v="3"/>
    <x v="3"/>
    <n v="0.69"/>
    <n v="24"/>
    <n v="34.5"/>
    <n v="828"/>
  </r>
  <r>
    <n v="15"/>
    <s v="Cecil"/>
    <s v="Givens"/>
    <s v="Dr"/>
    <s v="M"/>
    <n v="60"/>
    <s v="Arnold Estate"/>
    <s v="Builth Wells"/>
    <x v="8"/>
    <x v="12"/>
    <n v="16"/>
    <x v="0"/>
    <x v="0"/>
    <n v="2.0099999999999998"/>
    <n v="20"/>
    <n v="32.159999999999997"/>
    <n v="643.19999999999993"/>
  </r>
  <r>
    <n v="16"/>
    <s v="Erik"/>
    <s v="Velasquez"/>
    <s v="Mr"/>
    <s v="M"/>
    <n v="30"/>
    <s v="Basing Court"/>
    <s v="Bonnybridge"/>
    <x v="9"/>
    <x v="13"/>
    <n v="49"/>
    <x v="8"/>
    <x v="8"/>
    <n v="3.49"/>
    <n v="20"/>
    <n v="171.01000000000002"/>
    <n v="3420.2000000000003"/>
  </r>
  <r>
    <n v="17"/>
    <s v="Cleo"/>
    <s v="Carr"/>
    <s v="Mr"/>
    <s v="M"/>
    <n v="90"/>
    <s v="Eclipse Road"/>
    <s v="Wooler"/>
    <x v="2"/>
    <x v="14"/>
    <n v="83"/>
    <x v="8"/>
    <x v="8"/>
    <n v="3.49"/>
    <n v="20"/>
    <n v="289.67"/>
    <n v="5793.4000000000005"/>
  </r>
  <r>
    <n v="18"/>
    <s v="Bernard"/>
    <s v="Eaton"/>
    <s v="Mr"/>
    <s v="M"/>
    <n v="90"/>
    <s v="Greenbank Crescent"/>
    <s v="Caterham"/>
    <x v="10"/>
    <x v="15"/>
    <n v="66"/>
    <x v="4"/>
    <x v="4"/>
    <n v="1.89"/>
    <n v="18"/>
    <n v="124.74"/>
    <n v="2245.3199999999997"/>
  </r>
  <r>
    <n v="19"/>
    <s v="Felix"/>
    <s v="Sinclair"/>
    <s v="Mr"/>
    <s v="M"/>
    <n v="90"/>
    <s v="Hamer Place"/>
    <s v="Dalwhinnie"/>
    <x v="3"/>
    <x v="16"/>
    <n v="85"/>
    <x v="4"/>
    <x v="4"/>
    <n v="1.89"/>
    <n v="18"/>
    <n v="160.65"/>
    <n v="2891.7000000000003"/>
  </r>
  <r>
    <n v="20"/>
    <s v="Marcelino"/>
    <s v="Kirby"/>
    <s v="Prof"/>
    <s v="M"/>
    <n v="30"/>
    <s v="Kepler Road"/>
    <s v="Wishaw"/>
    <x v="2"/>
    <x v="17"/>
    <n v="38"/>
    <x v="1"/>
    <x v="1"/>
    <n v="1.79"/>
    <n v="24"/>
    <n v="68.02"/>
    <n v="1632.48"/>
  </r>
  <r>
    <n v="21"/>
    <s v="Janice"/>
    <s v="Mann"/>
    <s v="Mrs"/>
    <s v="F"/>
    <n v="90"/>
    <s v="Lions Close"/>
    <s v="Llanymynech"/>
    <x v="11"/>
    <x v="18"/>
    <n v="18"/>
    <x v="0"/>
    <x v="0"/>
    <n v="2.0099999999999998"/>
    <n v="20"/>
    <n v="36.179999999999993"/>
    <n v="723.59999999999991"/>
  </r>
  <r>
    <n v="22"/>
    <s v="Jody"/>
    <s v="Baca"/>
    <s v="Mr"/>
    <s v="M"/>
    <n v="60"/>
    <s v="Merlin"/>
    <s v="Caersws"/>
    <x v="12"/>
    <x v="19"/>
    <n v="50"/>
    <x v="1"/>
    <x v="1"/>
    <n v="1.79"/>
    <n v="24"/>
    <n v="89.5"/>
    <n v="2148"/>
  </r>
  <r>
    <n v="23"/>
    <s v="Sam"/>
    <s v="Rubio"/>
    <s v="Mr"/>
    <s v="M"/>
    <n v="60"/>
    <s v="Myddelton Passage"/>
    <s v="Letchworth Garden City"/>
    <x v="11"/>
    <x v="20"/>
    <n v="75"/>
    <x v="0"/>
    <x v="0"/>
    <n v="2.0099999999999998"/>
    <n v="20"/>
    <n v="150.74999999999997"/>
    <n v="3014.9999999999995"/>
  </r>
  <r>
    <n v="24"/>
    <s v="Anderson"/>
    <s v="Gomes"/>
    <s v="Mr"/>
    <s v="M"/>
    <n v="60"/>
    <s v="West Arbour"/>
    <s v="West Yorkshire"/>
    <x v="2"/>
    <x v="21"/>
    <n v="68"/>
    <x v="2"/>
    <x v="2"/>
    <n v="1.79"/>
    <n v="17"/>
    <n v="121.72"/>
    <n v="2069.2399999999998"/>
  </r>
  <r>
    <n v="25"/>
    <s v="Kyle"/>
    <s v="Alston"/>
    <s v="Mr"/>
    <s v="M"/>
    <n v="30"/>
    <s v="Wilds Place"/>
    <s v="Somerton"/>
    <x v="2"/>
    <x v="22"/>
    <n v="14"/>
    <x v="0"/>
    <x v="0"/>
    <n v="2.0099999999999998"/>
    <n v="20"/>
    <n v="28.139999999999997"/>
    <n v="562.79999999999995"/>
  </r>
  <r>
    <n v="27"/>
    <s v="Erma"/>
    <s v="Bruner"/>
    <s v="Mrs"/>
    <s v="F"/>
    <n v="90"/>
    <s v="Calmers Rents"/>
    <s v="Halesworth"/>
    <x v="13"/>
    <x v="23"/>
    <n v="75"/>
    <x v="4"/>
    <x v="4"/>
    <n v="1.89"/>
    <n v="18"/>
    <n v="141.75"/>
    <n v="2551.5"/>
  </r>
  <r>
    <n v="28"/>
    <s v="Oleta"/>
    <s v="Coley"/>
    <s v="Mrs"/>
    <s v="F"/>
    <n v="30"/>
    <s v="Eversley Park"/>
    <s v="Carnforth"/>
    <x v="10"/>
    <x v="24"/>
    <n v="18"/>
    <x v="8"/>
    <x v="8"/>
    <n v="3.49"/>
    <n v="20"/>
    <n v="62.820000000000007"/>
    <n v="1256.4000000000001"/>
  </r>
  <r>
    <n v="29"/>
    <s v="Cinda"/>
    <s v="Durham"/>
    <s v="Miss"/>
    <s v="F"/>
    <n v="30"/>
    <s v="Wells Way"/>
    <s v="Hertfordshire"/>
    <x v="1"/>
    <x v="25"/>
    <n v="89"/>
    <x v="7"/>
    <x v="7"/>
    <n v="2.95"/>
    <n v="20"/>
    <n v="262.55"/>
    <n v="5251"/>
  </r>
  <r>
    <n v="30"/>
    <s v="Enrique"/>
    <s v="Godwin"/>
    <s v="Mr"/>
    <s v="M"/>
    <n v="90"/>
    <s v="Abbey Gardens"/>
    <s v="Windermere"/>
    <x v="2"/>
    <x v="26"/>
    <n v="89"/>
    <x v="9"/>
    <x v="9"/>
    <n v="3.39"/>
    <n v="24"/>
    <n v="301.71000000000004"/>
    <n v="7241.0400000000009"/>
  </r>
  <r>
    <n v="31"/>
    <s v="Domingo"/>
    <s v="Sylvester"/>
    <s v="Mr"/>
    <s v="M"/>
    <n v="60"/>
    <s v="Abbey Lane"/>
    <s v="Alresford"/>
    <x v="14"/>
    <x v="27"/>
    <n v="43"/>
    <x v="6"/>
    <x v="6"/>
    <n v="1.29"/>
    <n v="24"/>
    <n v="55.47"/>
    <n v="1331.28"/>
  </r>
  <r>
    <n v="32"/>
    <s v="Brandee"/>
    <s v="Gamble"/>
    <s v="Mrs"/>
    <s v="F"/>
    <n v="60"/>
    <s v="Abbotsbury Close"/>
    <s v="Sandown"/>
    <x v="2"/>
    <x v="28"/>
    <n v="37"/>
    <x v="4"/>
    <x v="4"/>
    <n v="1.89"/>
    <n v="18"/>
    <n v="69.929999999999993"/>
    <n v="1258.7399999999998"/>
  </r>
  <r>
    <n v="33"/>
    <s v="Daysi"/>
    <s v="Schneider"/>
    <s v="Mrs"/>
    <s v="F"/>
    <n v="90"/>
    <s v="Abbotts Close"/>
    <s v="Cleator Moor"/>
    <x v="15"/>
    <x v="29"/>
    <n v="55"/>
    <x v="5"/>
    <x v="5"/>
    <n v="3.99"/>
    <n v="24"/>
    <n v="219.45000000000002"/>
    <n v="5266.8"/>
  </r>
  <r>
    <n v="34"/>
    <s v="Shanel"/>
    <s v="Hendrickson"/>
    <s v="Miss"/>
    <s v="F"/>
    <n v="60"/>
    <s v="Abercorn Court"/>
    <s v="Cramlington"/>
    <x v="16"/>
    <x v="30"/>
    <n v="92"/>
    <x v="5"/>
    <x v="5"/>
    <n v="3.99"/>
    <n v="24"/>
    <n v="367.08000000000004"/>
    <n v="8809.9200000000019"/>
  </r>
  <r>
    <n v="35"/>
    <s v="Nicky"/>
    <s v="Connolly"/>
    <s v="Mr"/>
    <s v="M"/>
    <n v="60"/>
    <s v="Aberdeen Parade"/>
    <s v="Londonderry"/>
    <x v="2"/>
    <x v="31"/>
    <n v="105"/>
    <x v="4"/>
    <x v="4"/>
    <n v="1.89"/>
    <n v="18"/>
    <n v="198.45"/>
    <n v="3572.1"/>
  </r>
  <r>
    <n v="36"/>
    <s v="Sammy"/>
    <s v="Darnell"/>
    <s v="Mr"/>
    <s v="M"/>
    <n v="30"/>
    <s v="Aberdeen Terrace"/>
    <s v="Ferndale"/>
    <x v="17"/>
    <x v="32"/>
    <n v="30"/>
    <x v="8"/>
    <x v="8"/>
    <n v="3.49"/>
    <n v="20"/>
    <n v="104.7"/>
    <n v="2094"/>
  </r>
  <r>
    <n v="37"/>
    <s v="Lewis"/>
    <s v="Christiansen"/>
    <s v="Mr"/>
    <s v="M"/>
    <n v="90"/>
    <s v="Abingdon Buildings"/>
    <s v="Blackwood"/>
    <x v="7"/>
    <x v="33"/>
    <n v="7"/>
    <x v="3"/>
    <x v="3"/>
    <n v="0.69"/>
    <n v="24"/>
    <n v="4.83"/>
    <n v="115.92"/>
  </r>
  <r>
    <n v="38"/>
    <s v="Fran"/>
    <s v="Caudill"/>
    <s v="Mrs"/>
    <s v="F"/>
    <n v="90"/>
    <s v="Abingdon Villas"/>
    <s v="Farnborough"/>
    <x v="17"/>
    <x v="34"/>
    <n v="10"/>
    <x v="9"/>
    <x v="9"/>
    <n v="3.39"/>
    <n v="24"/>
    <n v="33.9"/>
    <n v="813.59999999999991"/>
  </r>
  <r>
    <n v="39"/>
    <s v="Hoyt"/>
    <s v="Key"/>
    <s v="Mr"/>
    <s v="M"/>
    <n v="30"/>
    <s v="Abingdon Yard"/>
    <s v="Porth"/>
    <x v="2"/>
    <x v="35"/>
    <n v="14"/>
    <x v="8"/>
    <x v="8"/>
    <n v="3.49"/>
    <n v="20"/>
    <n v="48.86"/>
    <n v="977.2"/>
  </r>
  <r>
    <n v="40"/>
    <s v="Arleen"/>
    <s v="Huggins"/>
    <s v="Miss"/>
    <s v="F"/>
    <n v="30"/>
    <s v="Abinger Road"/>
    <s v="Rowley Regis"/>
    <x v="2"/>
    <x v="36"/>
    <n v="5"/>
    <x v="2"/>
    <x v="2"/>
    <n v="1.79"/>
    <n v="17"/>
    <n v="8.9499999999999993"/>
    <n v="152.14999999999998"/>
  </r>
  <r>
    <n v="41"/>
    <s v="Fredric"/>
    <s v="Pierce"/>
    <s v="Mr"/>
    <s v="M"/>
    <n v="60"/>
    <s v="Absolom Place"/>
    <s v="Chorley"/>
    <x v="18"/>
    <x v="37"/>
    <n v="2"/>
    <x v="7"/>
    <x v="7"/>
    <n v="2.95"/>
    <n v="20"/>
    <n v="5.9"/>
    <n v="118"/>
  </r>
  <r>
    <n v="42"/>
    <s v="Terrance"/>
    <s v="Hawkins"/>
    <s v="Mr"/>
    <s v="M"/>
    <n v="90"/>
    <s v="Acacia Avenue"/>
    <s v="Ashtead"/>
    <x v="19"/>
    <x v="38"/>
    <n v="46"/>
    <x v="2"/>
    <x v="2"/>
    <n v="1.79"/>
    <n v="17"/>
    <n v="82.34"/>
    <n v="1399.78"/>
  </r>
  <r>
    <n v="43"/>
    <s v="Emile"/>
    <s v="Mcghee"/>
    <s v="Mr"/>
    <s v="M"/>
    <n v="90"/>
    <s v="Acacia Gardens"/>
    <s v="Lightwater"/>
    <x v="11"/>
    <x v="8"/>
    <n v="18"/>
    <x v="1"/>
    <x v="1"/>
    <n v="1.79"/>
    <n v="24"/>
    <n v="32.22"/>
    <n v="773.28"/>
  </r>
  <r>
    <n v="44"/>
    <s v="Harold"/>
    <s v="Mcnamara"/>
    <s v="Mr"/>
    <s v="M"/>
    <n v="60"/>
    <s v="Acacia Road"/>
    <s v="Ystrad Meurig"/>
    <x v="2"/>
    <x v="39"/>
    <n v="56"/>
    <x v="8"/>
    <x v="8"/>
    <n v="3.49"/>
    <n v="20"/>
    <n v="195.44"/>
    <n v="3908.8"/>
  </r>
  <r>
    <n v="45"/>
    <s v="Otto"/>
    <s v="Durham"/>
    <s v="Mr"/>
    <s v="M"/>
    <n v="60"/>
    <s v="Acacia Terrace"/>
    <s v="Llanrwst"/>
    <x v="11"/>
    <x v="40"/>
    <n v="63"/>
    <x v="0"/>
    <x v="0"/>
    <n v="2.0099999999999998"/>
    <n v="20"/>
    <n v="126.62999999999998"/>
    <n v="2532.5999999999995"/>
  </r>
  <r>
    <n v="46"/>
    <s v="Erma"/>
    <s v="Ruffin"/>
    <s v="Ms"/>
    <s v="F"/>
    <n v="30"/>
    <s v="Accacia Grove"/>
    <s v="Corwen"/>
    <x v="16"/>
    <x v="41"/>
    <n v="6"/>
    <x v="0"/>
    <x v="0"/>
    <n v="2.0099999999999998"/>
    <n v="20"/>
    <n v="12.059999999999999"/>
    <n v="241.2"/>
  </r>
  <r>
    <n v="47"/>
    <s v="Hyman"/>
    <s v="Rodriquez"/>
    <s v="Mr"/>
    <s v="M"/>
    <n v="30"/>
    <s v="Accommodation Road"/>
    <s v="Craven Arms"/>
    <x v="16"/>
    <x v="42"/>
    <n v="31"/>
    <x v="7"/>
    <x v="7"/>
    <n v="2.95"/>
    <n v="20"/>
    <n v="91.45"/>
    <n v="1829"/>
  </r>
  <r>
    <n v="48"/>
    <s v="Cody"/>
    <s v="Vogt"/>
    <s v="Miss"/>
    <s v="F"/>
    <n v="30"/>
    <s v="Achilles Road"/>
    <s v="Harpenden"/>
    <x v="13"/>
    <x v="43"/>
    <n v="19"/>
    <x v="0"/>
    <x v="0"/>
    <n v="2.0099999999999998"/>
    <n v="20"/>
    <n v="38.19"/>
    <n v="763.8"/>
  </r>
  <r>
    <n v="49"/>
    <s v="Nakia"/>
    <s v="Quinn"/>
    <s v="Miss"/>
    <s v="F"/>
    <n v="90"/>
    <s v="Ackwarth Street"/>
    <s v="Cemaes Bay"/>
    <x v="20"/>
    <x v="44"/>
    <n v="44"/>
    <x v="1"/>
    <x v="1"/>
    <n v="1.79"/>
    <n v="24"/>
    <n v="78.760000000000005"/>
    <n v="1890.2400000000002"/>
  </r>
  <r>
    <n v="50"/>
    <s v="Danica"/>
    <s v="Merritt"/>
    <s v="Mrs"/>
    <s v="F"/>
    <n v="90"/>
    <s v="Acland Crescent"/>
    <s v="Cheltenham"/>
    <x v="20"/>
    <x v="45"/>
    <n v="5"/>
    <x v="4"/>
    <x v="4"/>
    <n v="1.89"/>
    <n v="18"/>
    <n v="9.4499999999999993"/>
    <n v="170.1"/>
  </r>
  <r>
    <n v="51"/>
    <s v="Kenneth"/>
    <s v="Tidwell"/>
    <s v="Mr"/>
    <s v="M"/>
    <n v="30"/>
    <s v="Acton Park"/>
    <s v="Crianlarich"/>
    <x v="16"/>
    <x v="23"/>
    <n v="24"/>
    <x v="0"/>
    <x v="0"/>
    <n v="2.0099999999999998"/>
    <n v="20"/>
    <n v="48.239999999999995"/>
    <n v="964.8"/>
  </r>
  <r>
    <n v="52"/>
    <s v="Jason"/>
    <s v="Naquin"/>
    <s v="Mr"/>
    <s v="M"/>
    <n v="30"/>
    <s v="Adam Eve"/>
    <s v="Greenock"/>
    <x v="13"/>
    <x v="46"/>
    <n v="85"/>
    <x v="8"/>
    <x v="8"/>
    <n v="3.49"/>
    <n v="20"/>
    <n v="296.65000000000003"/>
    <n v="5933.0000000000009"/>
  </r>
  <r>
    <n v="53"/>
    <s v="Ailene"/>
    <s v="Self"/>
    <s v="Mrs"/>
    <s v="F"/>
    <n v="30"/>
    <s v="Adam Road"/>
    <s v="Portsmouth"/>
    <x v="2"/>
    <x v="47"/>
    <n v="56"/>
    <x v="4"/>
    <x v="4"/>
    <n v="1.89"/>
    <n v="18"/>
    <n v="105.83999999999999"/>
    <n v="1905.12"/>
  </r>
  <r>
    <n v="54"/>
    <s v="Odell"/>
    <s v="Montano"/>
    <s v="Prof"/>
    <s v="M"/>
    <n v="30"/>
    <s v="Adam Road"/>
    <s v="Wells"/>
    <x v="2"/>
    <x v="48"/>
    <n v="77"/>
    <x v="7"/>
    <x v="7"/>
    <n v="2.95"/>
    <n v="20"/>
    <n v="227.15"/>
    <n v="4543"/>
  </r>
  <r>
    <n v="55"/>
    <s v="Ray"/>
    <s v="Navarro"/>
    <s v="Mr"/>
    <s v="M"/>
    <n v="60"/>
    <s v="Adam Street"/>
    <s v="Camelford"/>
    <x v="10"/>
    <x v="49"/>
    <n v="39"/>
    <x v="8"/>
    <x v="8"/>
    <n v="3.49"/>
    <n v="20"/>
    <n v="136.11000000000001"/>
    <n v="2722.2000000000003"/>
  </r>
  <r>
    <n v="56"/>
    <s v="Mee"/>
    <s v="Daniels"/>
    <s v="Miss"/>
    <s v="F"/>
    <n v="30"/>
    <s v="Addington Basin"/>
    <s v="Pinner"/>
    <x v="2"/>
    <x v="50"/>
    <n v="63"/>
    <x v="3"/>
    <x v="3"/>
    <n v="0.69"/>
    <n v="24"/>
    <n v="43.47"/>
    <n v="1043.28"/>
  </r>
  <r>
    <n v="57"/>
    <s v="Martin"/>
    <s v="Walsh"/>
    <s v="Mr"/>
    <s v="M"/>
    <n v="90"/>
    <s v="Addison Avenue"/>
    <s v="Glenfinnan"/>
    <x v="17"/>
    <x v="51"/>
    <n v="60"/>
    <x v="1"/>
    <x v="1"/>
    <n v="1.79"/>
    <n v="24"/>
    <n v="107.4"/>
    <n v="2577.6000000000004"/>
  </r>
  <r>
    <n v="58"/>
    <s v="Mika"/>
    <s v="Belanger"/>
    <s v="Mrs"/>
    <s v="F"/>
    <n v="90"/>
    <s v="Addison Terrace"/>
    <s v="Peterculter"/>
    <x v="2"/>
    <x v="52"/>
    <n v="26"/>
    <x v="6"/>
    <x v="6"/>
    <n v="1.29"/>
    <n v="24"/>
    <n v="33.54"/>
    <n v="804.96"/>
  </r>
  <r>
    <n v="59"/>
    <s v="Faye"/>
    <s v="Honeycutt"/>
    <s v="Mrs"/>
    <s v="F"/>
    <n v="30"/>
    <s v="Adelaide Chambers"/>
    <s v="Ashington"/>
    <x v="19"/>
    <x v="53"/>
    <n v="31"/>
    <x v="3"/>
    <x v="3"/>
    <n v="0.69"/>
    <n v="24"/>
    <n v="21.389999999999997"/>
    <n v="513.3599999999999"/>
  </r>
  <r>
    <n v="60"/>
    <s v="Emmy"/>
    <s v="Bartlett"/>
    <s v="Miss"/>
    <s v="F"/>
    <n v="30"/>
    <s v="Adelaide Cottages"/>
    <s v="Halesowen"/>
    <x v="13"/>
    <x v="54"/>
    <n v="50"/>
    <x v="3"/>
    <x v="3"/>
    <n v="0.69"/>
    <n v="24"/>
    <n v="34.5"/>
    <n v="828"/>
  </r>
  <r>
    <n v="62"/>
    <s v="Shara"/>
    <s v="Jernigan"/>
    <s v="Miss"/>
    <s v="F"/>
    <n v="90"/>
    <s v="Adelphi Terrace"/>
    <s v="Kirknewton"/>
    <x v="21"/>
    <x v="55"/>
    <n v="11"/>
    <x v="1"/>
    <x v="1"/>
    <n v="1.79"/>
    <n v="24"/>
    <n v="19.690000000000001"/>
    <n v="472.56000000000006"/>
  </r>
  <r>
    <n v="63"/>
    <s v="Kirk"/>
    <s v="Poe"/>
    <s v="Mr"/>
    <s v="M"/>
    <n v="60"/>
    <s v="Admiral Square"/>
    <s v="Holywell"/>
    <x v="1"/>
    <x v="56"/>
    <n v="28"/>
    <x v="9"/>
    <x v="9"/>
    <n v="3.39"/>
    <n v="24"/>
    <n v="94.92"/>
    <n v="2278.08"/>
  </r>
  <r>
    <n v="64"/>
    <s v="Tammie"/>
    <s v="Gates"/>
    <s v="Ms"/>
    <s v="F"/>
    <n v="60"/>
    <s v="Admirals Way"/>
    <s v="Barking"/>
    <x v="22"/>
    <x v="57"/>
    <n v="49"/>
    <x v="6"/>
    <x v="6"/>
    <n v="1.29"/>
    <n v="24"/>
    <n v="63.21"/>
    <n v="1517.04"/>
  </r>
  <r>
    <n v="65"/>
    <s v="Dale"/>
    <s v="Sanford"/>
    <s v="Miss"/>
    <s v="F"/>
    <n v="60"/>
    <s v="Ado Place"/>
    <s v="Rowlands Gill"/>
    <x v="2"/>
    <x v="58"/>
    <n v="105"/>
    <x v="2"/>
    <x v="2"/>
    <n v="1.79"/>
    <n v="17"/>
    <n v="187.95000000000002"/>
    <n v="3195.15"/>
  </r>
  <r>
    <n v="66"/>
    <s v="Temeka"/>
    <s v="Joseph"/>
    <s v="Miss"/>
    <s v="F"/>
    <n v="90"/>
    <s v="Aegis Grove"/>
    <s v="Lydbury North"/>
    <x v="2"/>
    <x v="59"/>
    <n v="32"/>
    <x v="4"/>
    <x v="4"/>
    <n v="1.89"/>
    <n v="18"/>
    <n v="60.48"/>
    <n v="1088.6399999999999"/>
  </r>
  <r>
    <n v="67"/>
    <s v="Willodean"/>
    <s v="Davis"/>
    <s v="Ms"/>
    <s v="F"/>
    <n v="90"/>
    <s v="Agar Place"/>
    <s v="South Croydon"/>
    <x v="2"/>
    <x v="60"/>
    <n v="31"/>
    <x v="1"/>
    <x v="1"/>
    <n v="1.79"/>
    <n v="24"/>
    <n v="55.49"/>
    <n v="1331.76"/>
  </r>
  <r>
    <n v="68"/>
    <s v="Ivonne"/>
    <s v="Pickens"/>
    <s v="Mrs"/>
    <s v="F"/>
    <n v="30"/>
    <s v="Ainsdale Drive"/>
    <s v="Chislehurst"/>
    <x v="18"/>
    <x v="61"/>
    <n v="23"/>
    <x v="9"/>
    <x v="9"/>
    <n v="3.39"/>
    <n v="24"/>
    <n v="77.97"/>
    <n v="1871.28"/>
  </r>
  <r>
    <n v="69"/>
    <s v="Melodi"/>
    <s v="Colvin"/>
    <s v="Mrs"/>
    <s v="F"/>
    <n v="60"/>
    <s v="Ainsdale Drive"/>
    <s v="Oban"/>
    <x v="2"/>
    <x v="62"/>
    <n v="51"/>
    <x v="1"/>
    <x v="1"/>
    <n v="1.79"/>
    <n v="24"/>
    <n v="91.29"/>
    <n v="2190.96"/>
  </r>
  <r>
    <n v="70"/>
    <s v="Waylon"/>
    <s v="Downs"/>
    <s v="Mr"/>
    <s v="M"/>
    <n v="60"/>
    <s v="Aintree Estate"/>
    <s v="Hope Valley"/>
    <x v="1"/>
    <x v="46"/>
    <n v="59"/>
    <x v="9"/>
    <x v="9"/>
    <n v="3.39"/>
    <n v="24"/>
    <n v="200.01000000000002"/>
    <n v="4800.2400000000007"/>
  </r>
  <r>
    <n v="71"/>
    <s v="Annett"/>
    <s v="Browne"/>
    <s v="Miss"/>
    <s v="F"/>
    <n v="60"/>
    <s v="Alabama Street"/>
    <s v="Westhill"/>
    <x v="2"/>
    <x v="63"/>
    <n v="37"/>
    <x v="4"/>
    <x v="4"/>
    <n v="1.89"/>
    <n v="18"/>
    <n v="69.929999999999993"/>
    <n v="1258.7399999999998"/>
  </r>
  <r>
    <n v="72"/>
    <s v="Azucena"/>
    <s v="Mcbride"/>
    <s v="Miss"/>
    <s v="F"/>
    <n v="90"/>
    <s v="Alacross Road"/>
    <s v="Llanarth"/>
    <x v="11"/>
    <x v="64"/>
    <n v="29"/>
    <x v="3"/>
    <x v="3"/>
    <n v="0.69"/>
    <n v="24"/>
    <n v="20.009999999999998"/>
    <n v="480.23999999999995"/>
  </r>
  <r>
    <n v="73"/>
    <s v="Miles"/>
    <s v="Baez"/>
    <s v="Mr"/>
    <s v="M"/>
    <n v="90"/>
    <s v="Alba Gardens"/>
    <s v="Cinderford"/>
    <x v="15"/>
    <x v="65"/>
    <n v="83"/>
    <x v="8"/>
    <x v="8"/>
    <n v="3.49"/>
    <n v="20"/>
    <n v="289.67"/>
    <n v="5793.4000000000005"/>
  </r>
  <r>
    <n v="74"/>
    <s v="Trinidad"/>
    <s v="Soto"/>
    <s v="Mr"/>
    <s v="M"/>
    <n v="30"/>
    <s v="Alba Place"/>
    <s v="Herne Bay"/>
    <x v="1"/>
    <x v="66"/>
    <n v="5"/>
    <x v="5"/>
    <x v="5"/>
    <n v="3.99"/>
    <n v="24"/>
    <n v="19.950000000000003"/>
    <n v="478.80000000000007"/>
  </r>
  <r>
    <n v="75"/>
    <s v="Adolph"/>
    <s v="Stringer"/>
    <s v="Mr"/>
    <s v="M"/>
    <n v="90"/>
    <s v="Albany Courtyard"/>
    <s v="Shropshire"/>
    <x v="2"/>
    <x v="67"/>
    <n v="55"/>
    <x v="3"/>
    <x v="3"/>
    <n v="0.69"/>
    <n v="24"/>
    <n v="37.949999999999996"/>
    <n v="910.8"/>
  </r>
  <r>
    <n v="76"/>
    <s v="Dagmar"/>
    <s v="Hooks"/>
    <s v="Miss"/>
    <s v="F"/>
    <n v="30"/>
    <s v="Albany Terrace"/>
    <s v="Haywards Heath"/>
    <x v="1"/>
    <x v="68"/>
    <n v="88"/>
    <x v="1"/>
    <x v="1"/>
    <n v="1.79"/>
    <n v="24"/>
    <n v="157.52000000000001"/>
    <n v="3780.4800000000005"/>
  </r>
  <r>
    <n v="77"/>
    <s v="Waltraud"/>
    <s v="Ledbetter"/>
    <s v="Mrs"/>
    <s v="F"/>
    <n v="60"/>
    <s v="Albert Cottage"/>
    <s v="Llanymynech"/>
    <x v="11"/>
    <x v="69"/>
    <n v="9"/>
    <x v="1"/>
    <x v="1"/>
    <n v="1.79"/>
    <n v="24"/>
    <n v="16.11"/>
    <n v="386.64"/>
  </r>
  <r>
    <n v="78"/>
    <s v="Anderson"/>
    <s v="Stapleton"/>
    <s v="Mr"/>
    <s v="M"/>
    <n v="90"/>
    <s v="Albert Court"/>
    <s v="County Fermanagh"/>
    <x v="16"/>
    <x v="70"/>
    <n v="84"/>
    <x v="6"/>
    <x v="6"/>
    <n v="1.29"/>
    <n v="24"/>
    <n v="108.36"/>
    <n v="2600.64"/>
  </r>
  <r>
    <n v="79"/>
    <s v="Ashley"/>
    <s v="Gleason"/>
    <s v="Miss"/>
    <s v="F"/>
    <n v="30"/>
    <s v="Albert Crescent"/>
    <s v="Highbridge"/>
    <x v="1"/>
    <x v="71"/>
    <n v="19"/>
    <x v="3"/>
    <x v="3"/>
    <n v="0.69"/>
    <n v="24"/>
    <n v="13.11"/>
    <n v="314.64"/>
  </r>
  <r>
    <n v="80"/>
    <s v="Barry"/>
    <s v="Hyde"/>
    <s v="Mr"/>
    <s v="M"/>
    <n v="90"/>
    <s v="Albert Villas"/>
    <s v="Castlederg"/>
    <x v="10"/>
    <x v="72"/>
    <n v="13"/>
    <x v="7"/>
    <x v="7"/>
    <n v="2.95"/>
    <n v="20"/>
    <n v="38.35"/>
    <n v="767"/>
  </r>
  <r>
    <n v="82"/>
    <s v="Leslie"/>
    <s v="Allred"/>
    <s v="Mr"/>
    <s v="M"/>
    <n v="90"/>
    <s v="Albion Avenue"/>
    <s v="Watlington"/>
    <x v="2"/>
    <x v="18"/>
    <n v="5"/>
    <x v="8"/>
    <x v="8"/>
    <n v="3.49"/>
    <n v="20"/>
    <n v="17.450000000000003"/>
    <n v="349.00000000000006"/>
  </r>
  <r>
    <n v="83"/>
    <s v="Royal"/>
    <s v="Ramsey"/>
    <s v="Mr"/>
    <s v="M"/>
    <n v="60"/>
    <s v="Albion Buildings"/>
    <s v="Heanor"/>
    <x v="1"/>
    <x v="73"/>
    <n v="14"/>
    <x v="7"/>
    <x v="7"/>
    <n v="2.95"/>
    <n v="20"/>
    <n v="41.300000000000004"/>
    <n v="826.00000000000011"/>
  </r>
  <r>
    <n v="84"/>
    <s v="Boyce"/>
    <s v="Case"/>
    <s v="Mr"/>
    <s v="M"/>
    <n v="30"/>
    <s v="Albion Terrace"/>
    <s v="Halifax"/>
    <x v="13"/>
    <x v="74"/>
    <n v="36"/>
    <x v="6"/>
    <x v="6"/>
    <n v="1.29"/>
    <n v="24"/>
    <n v="46.44"/>
    <n v="1114.56"/>
  </r>
  <r>
    <n v="85"/>
    <s v="Myung"/>
    <s v="Gabriel"/>
    <s v="Miss"/>
    <s v="F"/>
    <n v="30"/>
    <s v="Albury Mews"/>
    <s v="Tranent"/>
    <x v="2"/>
    <x v="20"/>
    <n v="79"/>
    <x v="6"/>
    <x v="6"/>
    <n v="1.29"/>
    <n v="24"/>
    <n v="101.91"/>
    <n v="2445.84"/>
  </r>
  <r>
    <n v="86"/>
    <s v="Lovetta"/>
    <s v="Green"/>
    <s v="Miss"/>
    <s v="F"/>
    <n v="60"/>
    <s v="Alcott Avenue"/>
    <s v="Leatherhead"/>
    <x v="21"/>
    <x v="75"/>
    <n v="80"/>
    <x v="4"/>
    <x v="4"/>
    <n v="1.89"/>
    <n v="18"/>
    <n v="151.19999999999999"/>
    <n v="2721.6"/>
  </r>
  <r>
    <n v="87"/>
    <s v="Zenia"/>
    <s v="Boudreaux"/>
    <s v="Dr"/>
    <s v="F"/>
    <n v="30"/>
    <s v="Alcott Avenue"/>
    <s v="South Yorkshire"/>
    <x v="2"/>
    <x v="76"/>
    <n v="43"/>
    <x v="1"/>
    <x v="1"/>
    <n v="1.79"/>
    <n v="24"/>
    <n v="76.97"/>
    <n v="1847.28"/>
  </r>
  <r>
    <n v="88"/>
    <s v="Mason"/>
    <s v="Hurst"/>
    <s v="Mr"/>
    <s v="M"/>
    <n v="30"/>
    <s v="Alcott Close"/>
    <s v="Scunthorpe"/>
    <x v="2"/>
    <x v="77"/>
    <n v="85"/>
    <x v="4"/>
    <x v="4"/>
    <n v="1.89"/>
    <n v="18"/>
    <n v="160.65"/>
    <n v="2891.7000000000003"/>
  </r>
  <r>
    <n v="89"/>
    <s v="Bernard"/>
    <s v="Newton"/>
    <s v="Mr"/>
    <s v="M"/>
    <n v="30"/>
    <s v="Aldbury Mews"/>
    <s v="Westgate-On-Sea"/>
    <x v="2"/>
    <x v="57"/>
    <n v="71"/>
    <x v="1"/>
    <x v="1"/>
    <n v="1.79"/>
    <n v="24"/>
    <n v="127.09"/>
    <n v="3050.16"/>
  </r>
  <r>
    <n v="90"/>
    <s v="Rubye"/>
    <s v="Mcpherson"/>
    <s v="Miss"/>
    <s v="F"/>
    <n v="90"/>
    <s v="Alden Avenue"/>
    <s v="Aldershot"/>
    <x v="23"/>
    <x v="46"/>
    <n v="47"/>
    <x v="4"/>
    <x v="4"/>
    <n v="1.89"/>
    <n v="18"/>
    <n v="88.83"/>
    <n v="1598.94"/>
  </r>
  <r>
    <n v="91"/>
    <s v="Cherish"/>
    <s v="Tripp"/>
    <s v="Mrs"/>
    <s v="F"/>
    <n v="30"/>
    <s v="Alder Close"/>
    <s v="March"/>
    <x v="2"/>
    <x v="78"/>
    <n v="77"/>
    <x v="2"/>
    <x v="2"/>
    <n v="1.79"/>
    <n v="17"/>
    <n v="137.83000000000001"/>
    <n v="2343.11"/>
  </r>
  <r>
    <n v="92"/>
    <s v="Kirby"/>
    <s v="Martinez"/>
    <s v="Mr"/>
    <s v="M"/>
    <n v="90"/>
    <s v="Aldermanbury"/>
    <s v="Hassocks"/>
    <x v="1"/>
    <x v="14"/>
    <n v="11"/>
    <x v="3"/>
    <x v="3"/>
    <n v="0.69"/>
    <n v="24"/>
    <n v="7.59"/>
    <n v="182.16"/>
  </r>
  <r>
    <n v="93"/>
    <s v="Tama"/>
    <s v="Best"/>
    <s v="Miss"/>
    <s v="F"/>
    <n v="30"/>
    <s v="Aldermans Hill"/>
    <s v="Essex"/>
    <x v="17"/>
    <x v="79"/>
    <n v="61"/>
    <x v="2"/>
    <x v="2"/>
    <n v="1.79"/>
    <n v="17"/>
    <n v="109.19"/>
    <n v="1856.23"/>
  </r>
  <r>
    <n v="94"/>
    <s v="Afton"/>
    <s v="Owens"/>
    <s v="Mrs"/>
    <s v="F"/>
    <n v="90"/>
    <s v="Aldermans Walk"/>
    <s v="Teignmouth"/>
    <x v="2"/>
    <x v="80"/>
    <n v="92"/>
    <x v="3"/>
    <x v="3"/>
    <n v="0.69"/>
    <n v="24"/>
    <n v="63.48"/>
    <n v="1523.52"/>
  </r>
  <r>
    <n v="95"/>
    <s v="Jodie"/>
    <s v="Beatty"/>
    <s v="Miss"/>
    <s v="F"/>
    <n v="30"/>
    <s v="Alderminster Road"/>
    <s v="Manningtree"/>
    <x v="2"/>
    <x v="81"/>
    <n v="81"/>
    <x v="8"/>
    <x v="8"/>
    <n v="3.49"/>
    <n v="20"/>
    <n v="282.69"/>
    <n v="5653.8"/>
  </r>
  <r>
    <n v="96"/>
    <s v="Jodee"/>
    <s v="Hargrove"/>
    <s v="Miss"/>
    <s v="F"/>
    <n v="60"/>
    <s v="Aldersgrove Avenue"/>
    <s v="Auchterarder"/>
    <x v="24"/>
    <x v="82"/>
    <n v="50"/>
    <x v="9"/>
    <x v="9"/>
    <n v="3.39"/>
    <n v="24"/>
    <n v="169.5"/>
    <n v="4068"/>
  </r>
  <r>
    <n v="97"/>
    <s v="Karrie"/>
    <s v="Vega"/>
    <s v="Mrs"/>
    <s v="F"/>
    <n v="30"/>
    <s v="Aldine Chambers"/>
    <s v="Ripley"/>
    <x v="2"/>
    <x v="83"/>
    <n v="38"/>
    <x v="8"/>
    <x v="8"/>
    <n v="3.49"/>
    <n v="20"/>
    <n v="132.62"/>
    <n v="2652.4"/>
  </r>
  <r>
    <n v="98"/>
    <s v="Neal"/>
    <s v="Cody"/>
    <s v="Mr"/>
    <s v="M"/>
    <n v="30"/>
    <s v="Aldis Mews"/>
    <s v="Southwell"/>
    <x v="2"/>
    <x v="84"/>
    <n v="86"/>
    <x v="8"/>
    <x v="8"/>
    <n v="3.49"/>
    <n v="20"/>
    <n v="300.14000000000004"/>
    <n v="6002.8000000000011"/>
  </r>
  <r>
    <n v="99"/>
    <s v="Micah"/>
    <s v="Yoder"/>
    <s v="Mr"/>
    <s v="M"/>
    <n v="30"/>
    <s v="Aldsworth Close"/>
    <s v="Penrhyndeudraeth"/>
    <x v="2"/>
    <x v="49"/>
    <n v="56"/>
    <x v="9"/>
    <x v="9"/>
    <n v="3.39"/>
    <n v="24"/>
    <n v="189.84"/>
    <n v="4556.16"/>
  </r>
  <r>
    <n v="100"/>
    <s v="Carley"/>
    <s v="Hannah"/>
    <s v="Mrs"/>
    <s v="F"/>
    <n v="90"/>
    <s v="Alexander Evans"/>
    <s v="Horncastle"/>
    <x v="1"/>
    <x v="85"/>
    <n v="85"/>
    <x v="5"/>
    <x v="5"/>
    <n v="3.99"/>
    <n v="24"/>
    <n v="339.15000000000003"/>
    <n v="8139.6"/>
  </r>
  <r>
    <n v="101"/>
    <s v="Alexandria"/>
    <s v="Kelley"/>
    <s v="Miss"/>
    <s v="F"/>
    <n v="30"/>
    <s v="Alexander Place"/>
    <s v="Isle Of Cumbrae"/>
    <x v="21"/>
    <x v="86"/>
    <n v="9"/>
    <x v="2"/>
    <x v="2"/>
    <n v="1.79"/>
    <n v="17"/>
    <n v="16.11"/>
    <n v="273.87"/>
  </r>
  <r>
    <n v="102"/>
    <s v="Barbara"/>
    <s v="Russo"/>
    <s v="Miss"/>
    <s v="F"/>
    <n v="90"/>
    <s v="Alexandra Mews"/>
    <s v="Warwickshire"/>
    <x v="2"/>
    <x v="87"/>
    <n v="83"/>
    <x v="4"/>
    <x v="4"/>
    <n v="1.89"/>
    <n v="18"/>
    <n v="156.87"/>
    <n v="2823.66"/>
  </r>
  <r>
    <n v="103"/>
    <s v="Karie"/>
    <s v="Stephenson"/>
    <s v="Mrs"/>
    <s v="F"/>
    <n v="60"/>
    <s v="Alexandra Road"/>
    <s v="Lanarkshire"/>
    <x v="21"/>
    <x v="88"/>
    <n v="49"/>
    <x v="6"/>
    <x v="6"/>
    <n v="1.29"/>
    <n v="24"/>
    <n v="63.21"/>
    <n v="1517.04"/>
  </r>
  <r>
    <n v="104"/>
    <s v="Alfredo"/>
    <s v="Lake"/>
    <s v="Mr"/>
    <s v="M"/>
    <n v="30"/>
    <s v="Alexandria Road"/>
    <s v="Fleet"/>
    <x v="17"/>
    <x v="89"/>
    <n v="77"/>
    <x v="1"/>
    <x v="1"/>
    <n v="1.79"/>
    <n v="24"/>
    <n v="137.83000000000001"/>
    <n v="3307.92"/>
  </r>
  <r>
    <n v="105"/>
    <s v="Tatyana"/>
    <s v="Harding"/>
    <s v="Mrs"/>
    <s v="F"/>
    <n v="90"/>
    <s v="Alexandria Road"/>
    <s v="Kirkliston"/>
    <x v="21"/>
    <x v="90"/>
    <n v="29"/>
    <x v="6"/>
    <x v="6"/>
    <n v="1.29"/>
    <n v="24"/>
    <n v="37.410000000000004"/>
    <n v="897.84000000000015"/>
  </r>
  <r>
    <n v="106"/>
    <s v="Lekisha"/>
    <s v="Mckinley"/>
    <s v="Miss"/>
    <s v="F"/>
    <n v="30"/>
    <s v="Alexandria Terrace"/>
    <s v="Tregaron"/>
    <x v="2"/>
    <x v="91"/>
    <n v="93"/>
    <x v="6"/>
    <x v="6"/>
    <n v="1.29"/>
    <n v="24"/>
    <n v="119.97"/>
    <n v="2879.2799999999997"/>
  </r>
  <r>
    <n v="107"/>
    <s v="Melani"/>
    <s v="Hare"/>
    <s v="Mrs"/>
    <s v="F"/>
    <n v="60"/>
    <s v="Alexis Road"/>
    <s v="Esher"/>
    <x v="17"/>
    <x v="92"/>
    <n v="79"/>
    <x v="5"/>
    <x v="5"/>
    <n v="3.99"/>
    <n v="24"/>
    <n v="315.21000000000004"/>
    <n v="7565.0400000000009"/>
  </r>
  <r>
    <n v="108"/>
    <s v="Jenae"/>
    <s v="Sadler"/>
    <s v="Miss"/>
    <s v="F"/>
    <n v="60"/>
    <s v="Alford Terrace"/>
    <s v="Ryde"/>
    <x v="2"/>
    <x v="93"/>
    <n v="87"/>
    <x v="4"/>
    <x v="4"/>
    <n v="1.89"/>
    <n v="18"/>
    <n v="164.42999999999998"/>
    <n v="2959.74"/>
  </r>
  <r>
    <n v="109"/>
    <s v="Raphael"/>
    <s v="Andrade"/>
    <s v="Mr"/>
    <s v="M"/>
    <n v="30"/>
    <s v="Alfred Place"/>
    <s v="Ascot"/>
    <x v="25"/>
    <x v="94"/>
    <n v="67"/>
    <x v="2"/>
    <x v="2"/>
    <n v="1.79"/>
    <n v="17"/>
    <n v="119.93"/>
    <n v="2038.8100000000002"/>
  </r>
  <r>
    <n v="110"/>
    <s v="Garry"/>
    <s v="Hanks"/>
    <s v="Mr"/>
    <s v="M"/>
    <n v="60"/>
    <s v="Alfred Villas"/>
    <s v="Banwell"/>
    <x v="22"/>
    <x v="95"/>
    <n v="54"/>
    <x v="5"/>
    <x v="5"/>
    <n v="3.99"/>
    <n v="24"/>
    <n v="215.46"/>
    <n v="5171.04"/>
  </r>
  <r>
    <n v="111"/>
    <s v="Leilani"/>
    <s v="Krause"/>
    <s v="Miss"/>
    <s v="F"/>
    <n v="60"/>
    <s v="Alfreda Street"/>
    <s v="Skelmorlie"/>
    <x v="2"/>
    <x v="96"/>
    <n v="64"/>
    <x v="2"/>
    <x v="2"/>
    <n v="1.79"/>
    <n v="17"/>
    <n v="114.56"/>
    <n v="1947.52"/>
  </r>
  <r>
    <n v="112"/>
    <s v="Francisco"/>
    <s v="Everett"/>
    <s v="Mr"/>
    <s v="M"/>
    <n v="30"/>
    <s v="Alfreton Close"/>
    <s v="Rhyl"/>
    <x v="2"/>
    <x v="97"/>
    <n v="37"/>
    <x v="8"/>
    <x v="8"/>
    <n v="3.49"/>
    <n v="20"/>
    <n v="129.13"/>
    <n v="2582.6"/>
  </r>
  <r>
    <n v="114"/>
    <s v="Jackie"/>
    <s v="Espinosa"/>
    <s v="Miss"/>
    <s v="F"/>
    <n v="90"/>
    <s v="Alfreton Villas"/>
    <s v="West Kilbride"/>
    <x v="2"/>
    <x v="20"/>
    <n v="78"/>
    <x v="1"/>
    <x v="1"/>
    <n v="1.79"/>
    <n v="24"/>
    <n v="139.62"/>
    <n v="3350.88"/>
  </r>
  <r>
    <n v="115"/>
    <s v="James"/>
    <s v="Lutz"/>
    <s v="Miss"/>
    <s v="F"/>
    <n v="90"/>
    <s v="Algarve Road"/>
    <s v="Coleraine"/>
    <x v="15"/>
    <x v="98"/>
    <n v="60"/>
    <x v="9"/>
    <x v="9"/>
    <n v="3.39"/>
    <n v="24"/>
    <n v="203.4"/>
    <n v="4881.6000000000004"/>
  </r>
  <r>
    <n v="116"/>
    <s v="Kevin"/>
    <s v="Jernigan"/>
    <s v="Mr"/>
    <s v="M"/>
    <n v="90"/>
    <s v="Alice Cottages"/>
    <s v="Whitehaven"/>
    <x v="2"/>
    <x v="99"/>
    <n v="58"/>
    <x v="3"/>
    <x v="3"/>
    <n v="0.69"/>
    <n v="24"/>
    <n v="40.019999999999996"/>
    <n v="960.4799999999999"/>
  </r>
  <r>
    <n v="117"/>
    <s v="Gay"/>
    <s v="Espinoza"/>
    <s v="Miss"/>
    <s v="F"/>
    <n v="90"/>
    <s v="Alice Terrace"/>
    <s v="Isle Of South Uist"/>
    <x v="21"/>
    <x v="100"/>
    <n v="10"/>
    <x v="3"/>
    <x v="3"/>
    <n v="0.69"/>
    <n v="24"/>
    <n v="6.8999999999999995"/>
    <n v="165.6"/>
  </r>
  <r>
    <n v="118"/>
    <s v="Adam"/>
    <s v="Roy"/>
    <s v="Mr"/>
    <s v="M"/>
    <n v="30"/>
    <s v="Allen Road"/>
    <s v="Rugby"/>
    <x v="2"/>
    <x v="101"/>
    <n v="70"/>
    <x v="5"/>
    <x v="5"/>
    <n v="3.99"/>
    <n v="24"/>
    <n v="279.3"/>
    <n v="6703.2000000000007"/>
  </r>
  <r>
    <n v="119"/>
    <s v="Maynard"/>
    <s v="Burr"/>
    <s v="Mr"/>
    <s v="M"/>
    <n v="30"/>
    <s v="Allen Street"/>
    <s v="Ramsgate"/>
    <x v="2"/>
    <x v="102"/>
    <n v="73"/>
    <x v="3"/>
    <x v="3"/>
    <n v="0.69"/>
    <n v="24"/>
    <n v="50.37"/>
    <n v="1208.8799999999999"/>
  </r>
  <r>
    <n v="120"/>
    <s v="Kerry"/>
    <s v="Goddard"/>
    <s v="Mr"/>
    <s v="M"/>
    <n v="60"/>
    <s v="Allestree Villas"/>
    <s v="Ballachulish"/>
    <x v="0"/>
    <x v="103"/>
    <n v="101"/>
    <x v="3"/>
    <x v="3"/>
    <n v="0.69"/>
    <n v="24"/>
    <n v="69.69"/>
    <n v="1672.56"/>
  </r>
  <r>
    <n v="121"/>
    <s v="Adriane"/>
    <s v="Haywood"/>
    <s v="Mrs"/>
    <s v="F"/>
    <n v="60"/>
    <s v="Alleyn Court"/>
    <s v="Tadcaster"/>
    <x v="2"/>
    <x v="104"/>
    <n v="38"/>
    <x v="9"/>
    <x v="9"/>
    <n v="3.39"/>
    <n v="24"/>
    <n v="128.82"/>
    <n v="3091.68"/>
  </r>
  <r>
    <n v="122"/>
    <s v="Carita"/>
    <s v="Kaufman"/>
    <s v="Mrs"/>
    <s v="F"/>
    <n v="60"/>
    <s v="Alleyne Road"/>
    <s v="St. Andrews"/>
    <x v="2"/>
    <x v="105"/>
    <n v="95"/>
    <x v="7"/>
    <x v="7"/>
    <n v="2.95"/>
    <n v="20"/>
    <n v="280.25"/>
    <n v="5605"/>
  </r>
  <r>
    <n v="123"/>
    <s v="Noemi"/>
    <s v="Faulkner"/>
    <s v="Mrs"/>
    <s v="F"/>
    <n v="60"/>
    <s v="Allison Close"/>
    <s v="West Sussex"/>
    <x v="2"/>
    <x v="46"/>
    <n v="43"/>
    <x v="0"/>
    <x v="0"/>
    <n v="2.0099999999999998"/>
    <n v="20"/>
    <n v="86.429999999999993"/>
    <n v="1728.6"/>
  </r>
  <r>
    <n v="124"/>
    <s v="Rickey"/>
    <s v="Morales"/>
    <s v="Mr"/>
    <s v="M"/>
    <n v="90"/>
    <s v="Allison Road"/>
    <s v="Llandudno"/>
    <x v="11"/>
    <x v="106"/>
    <n v="26"/>
    <x v="7"/>
    <x v="7"/>
    <n v="2.95"/>
    <n v="20"/>
    <n v="76.7"/>
    <n v="1534"/>
  </r>
  <r>
    <n v="125"/>
    <s v="Gillian"/>
    <s v="Carlson"/>
    <s v="Miss"/>
    <s v="F"/>
    <n v="90"/>
    <s v="Allleyn Crescent"/>
    <s v="Moelfre"/>
    <x v="2"/>
    <x v="107"/>
    <n v="26"/>
    <x v="8"/>
    <x v="8"/>
    <n v="3.49"/>
    <n v="20"/>
    <n v="90.740000000000009"/>
    <n v="1814.8000000000002"/>
  </r>
  <r>
    <n v="126"/>
    <s v="Darrell"/>
    <s v="Fournier"/>
    <s v="Mr"/>
    <s v="M"/>
    <n v="30"/>
    <s v="Allnutt Way"/>
    <s v="Stornoway"/>
    <x v="2"/>
    <x v="42"/>
    <n v="45"/>
    <x v="5"/>
    <x v="5"/>
    <n v="3.99"/>
    <n v="24"/>
    <n v="179.55"/>
    <n v="4309.2000000000007"/>
  </r>
  <r>
    <n v="127"/>
    <s v="Apryl"/>
    <s v="Tyson"/>
    <s v="Mrs"/>
    <s v="F"/>
    <n v="30"/>
    <s v="Allsop Mews"/>
    <s v="Ross-On-Wye"/>
    <x v="2"/>
    <x v="108"/>
    <n v="88"/>
    <x v="7"/>
    <x v="7"/>
    <n v="2.95"/>
    <n v="20"/>
    <n v="259.60000000000002"/>
    <n v="5192"/>
  </r>
  <r>
    <n v="128"/>
    <s v="Romelia"/>
    <s v="Woodward"/>
    <s v="Mrs"/>
    <s v="F"/>
    <n v="60"/>
    <s v="Allsop Place"/>
    <s v="Coalville"/>
    <x v="15"/>
    <x v="109"/>
    <n v="87"/>
    <x v="7"/>
    <x v="7"/>
    <n v="2.95"/>
    <n v="20"/>
    <n v="256.65000000000003"/>
    <n v="5133.0000000000009"/>
  </r>
  <r>
    <n v="129"/>
    <s v="Natisha"/>
    <s v="Betts"/>
    <s v="Miss"/>
    <s v="F"/>
    <n v="30"/>
    <s v="Alma Cottage"/>
    <s v="Axbridge"/>
    <x v="24"/>
    <x v="110"/>
    <n v="19"/>
    <x v="6"/>
    <x v="6"/>
    <n v="1.29"/>
    <n v="24"/>
    <n v="24.51"/>
    <n v="588.24"/>
  </r>
  <r>
    <n v="130"/>
    <s v="Frances"/>
    <s v="Winter"/>
    <s v="Mr"/>
    <s v="M"/>
    <n v="30"/>
    <s v="Alma Hill"/>
    <s v="Bexley"/>
    <x v="26"/>
    <x v="111"/>
    <n v="81"/>
    <x v="0"/>
    <x v="0"/>
    <n v="2.0099999999999998"/>
    <n v="20"/>
    <n v="162.80999999999997"/>
    <n v="3256.1999999999994"/>
  </r>
  <r>
    <n v="131"/>
    <s v="Len"/>
    <s v="Frye"/>
    <s v="Mr"/>
    <s v="M"/>
    <n v="30"/>
    <s v="Alma Road"/>
    <s v="Paignton"/>
    <x v="2"/>
    <x v="112"/>
    <n v="38"/>
    <x v="3"/>
    <x v="3"/>
    <n v="0.69"/>
    <n v="24"/>
    <n v="26.22"/>
    <n v="629.28"/>
  </r>
  <r>
    <n v="132"/>
    <s v="Dorene"/>
    <s v="Mcclendon"/>
    <s v="Miss"/>
    <s v="F"/>
    <n v="30"/>
    <s v="Alma Sq"/>
    <s v="Faringdon"/>
    <x v="17"/>
    <x v="113"/>
    <n v="56"/>
    <x v="3"/>
    <x v="3"/>
    <n v="0.69"/>
    <n v="24"/>
    <n v="38.64"/>
    <n v="927.36"/>
  </r>
  <r>
    <n v="133"/>
    <s v="Bernie"/>
    <s v="Browning"/>
    <s v="Mr"/>
    <s v="M"/>
    <n v="60"/>
    <s v="Alnwick Road"/>
    <s v="Carshalton"/>
    <x v="10"/>
    <x v="114"/>
    <n v="52"/>
    <x v="6"/>
    <x v="6"/>
    <n v="1.29"/>
    <n v="24"/>
    <n v="67.08"/>
    <n v="1609.92"/>
  </r>
  <r>
    <n v="134"/>
    <s v="Sydney"/>
    <s v="Brandon"/>
    <s v="Mr"/>
    <s v="M"/>
    <n v="30"/>
    <s v="Alpha Cottages"/>
    <s v="Falmouth"/>
    <x v="17"/>
    <x v="115"/>
    <n v="25"/>
    <x v="9"/>
    <x v="9"/>
    <n v="3.39"/>
    <n v="24"/>
    <n v="84.75"/>
    <n v="2034"/>
  </r>
  <r>
    <n v="135"/>
    <s v="Treena"/>
    <s v="Graves"/>
    <s v="Mrs"/>
    <s v="F"/>
    <n v="60"/>
    <s v="Alpha Terrace"/>
    <s v="Aberlour"/>
    <x v="27"/>
    <x v="57"/>
    <n v="38"/>
    <x v="7"/>
    <x v="7"/>
    <n v="2.95"/>
    <n v="20"/>
    <n v="112.10000000000001"/>
    <n v="2242"/>
  </r>
  <r>
    <n v="136"/>
    <s v="Gil"/>
    <s v="Becker"/>
    <s v="Mr"/>
    <s v="M"/>
    <n v="60"/>
    <s v="Alphabet Court"/>
    <s v="Stranraer"/>
    <x v="2"/>
    <x v="116"/>
    <n v="74"/>
    <x v="5"/>
    <x v="5"/>
    <n v="3.99"/>
    <n v="24"/>
    <n v="295.26"/>
    <n v="7086.24"/>
  </r>
  <r>
    <n v="137"/>
    <s v="Drew"/>
    <s v="Ayala"/>
    <s v="Mr"/>
    <s v="M"/>
    <n v="60"/>
    <s v="Alpine Road"/>
    <s v="Prestatyn"/>
    <x v="2"/>
    <x v="117"/>
    <n v="97"/>
    <x v="0"/>
    <x v="0"/>
    <n v="2.0099999999999998"/>
    <n v="20"/>
    <n v="194.96999999999997"/>
    <n v="3899.3999999999996"/>
  </r>
  <r>
    <n v="138"/>
    <s v="Eliana"/>
    <s v="Rosa"/>
    <s v="Mrs"/>
    <s v="F"/>
    <n v="30"/>
    <s v="Alscot Way"/>
    <s v="Huntingdon"/>
    <x v="1"/>
    <x v="118"/>
    <n v="84"/>
    <x v="4"/>
    <x v="4"/>
    <n v="1.89"/>
    <n v="18"/>
    <n v="158.76"/>
    <n v="2857.68"/>
  </r>
  <r>
    <n v="139"/>
    <s v="Tracy"/>
    <s v="Salas"/>
    <s v="Mr"/>
    <s v="M"/>
    <n v="90"/>
    <s v="Althorp Road"/>
    <s v="Rossendale"/>
    <x v="2"/>
    <x v="119"/>
    <n v="91"/>
    <x v="2"/>
    <x v="2"/>
    <n v="1.79"/>
    <n v="17"/>
    <n v="162.89000000000001"/>
    <n v="2769.13"/>
  </r>
  <r>
    <n v="140"/>
    <s v="Wilfred"/>
    <s v="Shipman"/>
    <s v="Mr"/>
    <s v="M"/>
    <n v="60"/>
    <s v="Althorpe Road"/>
    <s v="Llangollen"/>
    <x v="11"/>
    <x v="120"/>
    <n v="23"/>
    <x v="9"/>
    <x v="9"/>
    <n v="3.39"/>
    <n v="24"/>
    <n v="77.97"/>
    <n v="1871.28"/>
  </r>
  <r>
    <n v="141"/>
    <s v="Cyrus"/>
    <s v="Gonzalez"/>
    <s v="Mr"/>
    <s v="M"/>
    <n v="90"/>
    <s v="Alverstone Road"/>
    <s v="Mallaig"/>
    <x v="2"/>
    <x v="121"/>
    <n v="81"/>
    <x v="1"/>
    <x v="1"/>
    <n v="1.79"/>
    <n v="24"/>
    <n v="144.99"/>
    <n v="3479.76"/>
  </r>
  <r>
    <n v="142"/>
    <s v="Avelina"/>
    <s v="Valdez"/>
    <s v="Mrs"/>
    <s v="F"/>
    <n v="30"/>
    <s v="Alverton Street"/>
    <s v="Goole"/>
    <x v="17"/>
    <x v="122"/>
    <n v="51"/>
    <x v="8"/>
    <x v="8"/>
    <n v="3.49"/>
    <n v="20"/>
    <n v="177.99"/>
    <n v="3559.8"/>
  </r>
  <r>
    <n v="143"/>
    <s v="Criselda"/>
    <s v="Rosado"/>
    <s v="Miss"/>
    <s v="F"/>
    <n v="30"/>
    <s v="Alwyne Villas"/>
    <s v="Newcastle"/>
    <x v="2"/>
    <x v="123"/>
    <n v="13"/>
    <x v="1"/>
    <x v="1"/>
    <n v="1.79"/>
    <n v="24"/>
    <n v="23.27"/>
    <n v="558.48"/>
  </r>
  <r>
    <n v="144"/>
    <s v="France"/>
    <s v="Cowan"/>
    <s v="Mrs"/>
    <s v="F"/>
    <n v="30"/>
    <s v="Ambassador Square"/>
    <s v="Shotts"/>
    <x v="2"/>
    <x v="124"/>
    <n v="12"/>
    <x v="3"/>
    <x v="3"/>
    <n v="0.69"/>
    <n v="24"/>
    <n v="8.2799999999999994"/>
    <n v="198.71999999999997"/>
  </r>
  <r>
    <n v="145"/>
    <s v="Joey"/>
    <s v="Salgado"/>
    <s v="Mr"/>
    <s v="M"/>
    <n v="30"/>
    <s v="Amberden Avenue"/>
    <s v="Seahouses"/>
    <x v="2"/>
    <x v="125"/>
    <n v="101"/>
    <x v="2"/>
    <x v="2"/>
    <n v="1.79"/>
    <n v="17"/>
    <n v="180.79"/>
    <n v="3073.43"/>
  </r>
  <r>
    <n v="146"/>
    <s v="Sol"/>
    <s v="Staples"/>
    <s v="Mr"/>
    <s v="M"/>
    <n v="30"/>
    <s v="Amberley Road"/>
    <s v="Gourock"/>
    <x v="17"/>
    <x v="126"/>
    <n v="25"/>
    <x v="6"/>
    <x v="6"/>
    <n v="1.29"/>
    <n v="24"/>
    <n v="32.25"/>
    <n v="774"/>
  </r>
  <r>
    <n v="147"/>
    <s v="Nicky"/>
    <s v="Russell"/>
    <s v="Rev"/>
    <s v="M"/>
    <n v="30"/>
    <s v="Ambleside Close"/>
    <s v="Market Harborough"/>
    <x v="2"/>
    <x v="127"/>
    <n v="71"/>
    <x v="7"/>
    <x v="7"/>
    <n v="2.95"/>
    <n v="20"/>
    <n v="209.45000000000002"/>
    <n v="4189"/>
  </r>
  <r>
    <n v="148"/>
    <s v="Bob"/>
    <s v="Newell"/>
    <s v="Mr"/>
    <s v="M"/>
    <n v="60"/>
    <s v="Ambrose Close"/>
    <s v="Launceston"/>
    <x v="21"/>
    <x v="128"/>
    <n v="58"/>
    <x v="4"/>
    <x v="4"/>
    <n v="1.89"/>
    <n v="18"/>
    <n v="109.61999999999999"/>
    <n v="1973.1599999999999"/>
  </r>
  <r>
    <n v="149"/>
    <s v="Isabella"/>
    <s v="Lanier"/>
    <s v="Mrs"/>
    <s v="F"/>
    <n v="60"/>
    <s v="Amelia Cottages"/>
    <s v="Rowley Regis"/>
    <x v="2"/>
    <x v="129"/>
    <n v="75"/>
    <x v="8"/>
    <x v="8"/>
    <n v="3.49"/>
    <n v="20"/>
    <n v="261.75"/>
    <n v="5235"/>
  </r>
  <r>
    <n v="150"/>
    <s v="Bobbye"/>
    <s v="Britton"/>
    <s v="Miss"/>
    <s v="F"/>
    <n v="60"/>
    <s v="Amelia Place"/>
    <s v="Prescot"/>
    <x v="2"/>
    <x v="130"/>
    <n v="72"/>
    <x v="2"/>
    <x v="2"/>
    <n v="1.79"/>
    <n v="17"/>
    <n v="128.88"/>
    <n v="2190.96"/>
  </r>
  <r>
    <n v="151"/>
    <s v="Dagmar"/>
    <s v="Chambers"/>
    <s v="Mrs"/>
    <s v="F"/>
    <n v="90"/>
    <s v="Amen Court"/>
    <s v="Witney"/>
    <x v="2"/>
    <x v="23"/>
    <n v="35"/>
    <x v="4"/>
    <x v="4"/>
    <n v="1.89"/>
    <n v="18"/>
    <n v="66.149999999999991"/>
    <n v="1190.6999999999998"/>
  </r>
  <r>
    <n v="152"/>
    <s v="Loretta"/>
    <s v="Leary"/>
    <s v="Miss"/>
    <s v="F"/>
    <n v="30"/>
    <s v="Amerland Road"/>
    <s v="Kent"/>
    <x v="21"/>
    <x v="131"/>
    <n v="62"/>
    <x v="4"/>
    <x v="4"/>
    <n v="1.89"/>
    <n v="18"/>
    <n v="117.17999999999999"/>
    <n v="2109.2399999999998"/>
  </r>
  <r>
    <n v="153"/>
    <s v="Courtney"/>
    <s v="Velasquez"/>
    <s v="Mrs"/>
    <s v="F"/>
    <n v="90"/>
    <s v="Amherst Road"/>
    <s v="Boston"/>
    <x v="28"/>
    <x v="132"/>
    <n v="95"/>
    <x v="0"/>
    <x v="0"/>
    <n v="2.0099999999999998"/>
    <n v="20"/>
    <n v="190.95"/>
    <n v="3819"/>
  </r>
  <r>
    <n v="154"/>
    <s v="Quentin"/>
    <s v="Hensley"/>
    <s v="Mr"/>
    <s v="M"/>
    <n v="30"/>
    <s v="Amroth Green"/>
    <s v="Chertsey"/>
    <x v="20"/>
    <x v="133"/>
    <n v="54"/>
    <x v="2"/>
    <x v="2"/>
    <n v="1.79"/>
    <n v="17"/>
    <n v="96.66"/>
    <n v="1643.22"/>
  </r>
  <r>
    <n v="155"/>
    <s v="Valerie"/>
    <s v="Gibbs"/>
    <s v="Mrs"/>
    <s v="F"/>
    <n v="60"/>
    <s v="Amroth Green"/>
    <s v="Winkleigh"/>
    <x v="2"/>
    <x v="134"/>
    <n v="69"/>
    <x v="1"/>
    <x v="1"/>
    <n v="1.79"/>
    <n v="24"/>
    <n v="123.51"/>
    <n v="2964.2400000000002"/>
  </r>
  <r>
    <n v="156"/>
    <s v="Barton"/>
    <s v="Rosa"/>
    <s v="Mr"/>
    <s v="M"/>
    <n v="60"/>
    <s v="Anchor Mill"/>
    <s v="London"/>
    <x v="2"/>
    <x v="135"/>
    <n v="15"/>
    <x v="4"/>
    <x v="4"/>
    <n v="1.89"/>
    <n v="18"/>
    <n v="28.349999999999998"/>
    <n v="510.29999999999995"/>
  </r>
  <r>
    <n v="157"/>
    <s v="Lynell"/>
    <s v="Foster"/>
    <s v="Miss"/>
    <s v="F"/>
    <n v="90"/>
    <s v="Anderson Street"/>
    <s v="Tighnabruaich"/>
    <x v="2"/>
    <x v="136"/>
    <n v="65"/>
    <x v="5"/>
    <x v="5"/>
    <n v="3.99"/>
    <n v="24"/>
    <n v="259.35000000000002"/>
    <n v="6224.4000000000005"/>
  </r>
  <r>
    <n v="158"/>
    <s v="Rudolf"/>
    <s v="Spicer"/>
    <s v="Mr"/>
    <s v="M"/>
    <n v="90"/>
    <s v="Andover Terrace"/>
    <s v="Middlewich"/>
    <x v="2"/>
    <x v="137"/>
    <n v="54"/>
    <x v="2"/>
    <x v="2"/>
    <n v="1.79"/>
    <n v="17"/>
    <n v="96.66"/>
    <n v="1643.22"/>
  </r>
  <r>
    <n v="159"/>
    <s v="Alesia"/>
    <s v="King"/>
    <s v="Miss"/>
    <s v="F"/>
    <n v="30"/>
    <s v="Andrews Walk"/>
    <s v="Hinton St. George"/>
    <x v="1"/>
    <x v="138"/>
    <n v="58"/>
    <x v="7"/>
    <x v="7"/>
    <n v="2.95"/>
    <n v="20"/>
    <n v="171.10000000000002"/>
    <n v="3422.0000000000005"/>
  </r>
  <r>
    <n v="160"/>
    <s v="Wes"/>
    <s v="Bird"/>
    <s v="Mr"/>
    <s v="M"/>
    <n v="60"/>
    <s v="Anerley Road"/>
    <s v="Axbridge"/>
    <x v="24"/>
    <x v="139"/>
    <n v="43"/>
    <x v="0"/>
    <x v="0"/>
    <n v="2.0099999999999998"/>
    <n v="20"/>
    <n v="86.429999999999993"/>
    <n v="1728.6"/>
  </r>
  <r>
    <n v="161"/>
    <s v="Lynette"/>
    <s v="Barrett"/>
    <s v="Mrs"/>
    <s v="F"/>
    <n v="30"/>
    <s v="Anerley Station"/>
    <s v="Tillicoultry"/>
    <x v="2"/>
    <x v="140"/>
    <n v="67"/>
    <x v="0"/>
    <x v="0"/>
    <n v="2.0099999999999998"/>
    <n v="20"/>
    <n v="134.66999999999999"/>
    <n v="2693.3999999999996"/>
  </r>
  <r>
    <n v="162"/>
    <s v="Neil"/>
    <s v="Bateman"/>
    <s v="Mr"/>
    <s v="M"/>
    <n v="30"/>
    <s v="Anerley Street"/>
    <s v="Wells-Next-The-Sea"/>
    <x v="2"/>
    <x v="101"/>
    <n v="87"/>
    <x v="7"/>
    <x v="7"/>
    <n v="2.95"/>
    <n v="20"/>
    <n v="256.65000000000003"/>
    <n v="5133.0000000000009"/>
  </r>
  <r>
    <n v="163"/>
    <s v="Maria"/>
    <s v="Culver"/>
    <s v="Mr"/>
    <s v="M"/>
    <n v="90"/>
    <s v="Angel Close"/>
    <s v="Marazion"/>
    <x v="2"/>
    <x v="141"/>
    <n v="13"/>
    <x v="4"/>
    <x v="4"/>
    <n v="1.89"/>
    <n v="18"/>
    <n v="24.57"/>
    <n v="442.26"/>
  </r>
  <r>
    <n v="164"/>
    <s v="Gaston"/>
    <s v="Russo"/>
    <s v="Mr"/>
    <s v="M"/>
    <n v="60"/>
    <s v="Angel Park"/>
    <s v="Berkshire"/>
    <x v="29"/>
    <x v="142"/>
    <n v="54"/>
    <x v="6"/>
    <x v="6"/>
    <n v="1.29"/>
    <n v="24"/>
    <n v="69.66"/>
    <n v="1671.84"/>
  </r>
  <r>
    <n v="165"/>
    <s v="Sharda"/>
    <s v="Odom"/>
    <s v="Miss"/>
    <s v="F"/>
    <n v="60"/>
    <s v="Angel Yard"/>
    <s v="Shipston-On-Stour"/>
    <x v="2"/>
    <x v="143"/>
    <n v="39"/>
    <x v="7"/>
    <x v="7"/>
    <n v="2.95"/>
    <n v="20"/>
    <n v="115.05000000000001"/>
    <n v="2301"/>
  </r>
  <r>
    <n v="166"/>
    <s v="Ronald"/>
    <s v="Daniel"/>
    <s v="Mr"/>
    <s v="M"/>
    <n v="30"/>
    <s v="Angell Road"/>
    <s v="Nethy Bridge"/>
    <x v="2"/>
    <x v="144"/>
    <n v="75"/>
    <x v="9"/>
    <x v="9"/>
    <n v="3.39"/>
    <n v="24"/>
    <n v="254.25"/>
    <n v="6102"/>
  </r>
  <r>
    <n v="167"/>
    <s v="Vennie"/>
    <s v="Voss"/>
    <s v="Miss"/>
    <s v="F"/>
    <n v="30"/>
    <s v="Angell Town"/>
    <s v="Ashton-Under-Lyne"/>
    <x v="19"/>
    <x v="145"/>
    <n v="47"/>
    <x v="1"/>
    <x v="1"/>
    <n v="1.79"/>
    <n v="24"/>
    <n v="84.13"/>
    <n v="2019.12"/>
  </r>
  <r>
    <n v="168"/>
    <s v="Art"/>
    <s v="Mcmanus"/>
    <s v="Mr"/>
    <s v="M"/>
    <n v="60"/>
    <s v="Angus Street"/>
    <s v="Billingham"/>
    <x v="30"/>
    <x v="146"/>
    <n v="83"/>
    <x v="7"/>
    <x v="7"/>
    <n v="2.95"/>
    <n v="20"/>
    <n v="244.85000000000002"/>
    <n v="4897"/>
  </r>
  <r>
    <n v="169"/>
    <s v="Tyra"/>
    <s v="Henry"/>
    <s v="Miss"/>
    <s v="F"/>
    <n v="60"/>
    <s v="Anley Road"/>
    <s v="Alresford"/>
    <x v="14"/>
    <x v="147"/>
    <n v="64"/>
    <x v="8"/>
    <x v="8"/>
    <n v="3.49"/>
    <n v="20"/>
    <n v="223.36"/>
    <n v="4467.2000000000007"/>
  </r>
  <r>
    <n v="170"/>
    <s v="Trevor"/>
    <s v="Lancaster"/>
    <s v="Mr"/>
    <s v="M"/>
    <n v="30"/>
    <s v="Annetts Crescent"/>
    <s v="Gloucestershire"/>
    <x v="17"/>
    <x v="148"/>
    <n v="36"/>
    <x v="4"/>
    <x v="4"/>
    <n v="1.89"/>
    <n v="18"/>
    <n v="68.039999999999992"/>
    <n v="1224.7199999999998"/>
  </r>
  <r>
    <n v="171"/>
    <s v="Fernando"/>
    <s v="Willis"/>
    <s v="Mr"/>
    <s v="M"/>
    <n v="30"/>
    <s v="Annie Besant"/>
    <s v="Guernsey"/>
    <x v="13"/>
    <x v="149"/>
    <n v="36"/>
    <x v="4"/>
    <x v="4"/>
    <n v="1.89"/>
    <n v="18"/>
    <n v="68.039999999999992"/>
    <n v="1224.7199999999998"/>
  </r>
  <r>
    <n v="172"/>
    <s v="Devon"/>
    <s v="Gutierrez"/>
    <s v="Mr"/>
    <s v="M"/>
    <n v="30"/>
    <s v="Annie Besant"/>
    <s v="Seascale"/>
    <x v="2"/>
    <x v="150"/>
    <n v="91"/>
    <x v="7"/>
    <x v="7"/>
    <n v="2.95"/>
    <n v="20"/>
    <n v="268.45"/>
    <n v="5369"/>
  </r>
  <r>
    <n v="173"/>
    <s v="Odette"/>
    <s v="Tompkins"/>
    <s v="Miss"/>
    <s v="F"/>
    <n v="60"/>
    <s v="Ann's Avenue"/>
    <s v="Benfleet"/>
    <x v="29"/>
    <x v="151"/>
    <n v="73"/>
    <x v="9"/>
    <x v="9"/>
    <n v="3.39"/>
    <n v="24"/>
    <n v="247.47"/>
    <n v="5939.28"/>
  </r>
  <r>
    <n v="174"/>
    <s v="Moshe"/>
    <s v="Kessler"/>
    <s v="Mr"/>
    <s v="M"/>
    <n v="60"/>
    <s v="Anns Street"/>
    <s v="Chard"/>
    <x v="20"/>
    <x v="152"/>
    <n v="52"/>
    <x v="6"/>
    <x v="6"/>
    <n v="1.29"/>
    <n v="24"/>
    <n v="67.08"/>
    <n v="1609.92"/>
  </r>
  <r>
    <n v="175"/>
    <s v="Noe"/>
    <s v="Merritt"/>
    <s v="Mr"/>
    <s v="M"/>
    <n v="60"/>
    <s v="Anns Street"/>
    <s v="Tintagel"/>
    <x v="2"/>
    <x v="153"/>
    <n v="94"/>
    <x v="1"/>
    <x v="1"/>
    <n v="1.79"/>
    <n v="24"/>
    <n v="168.26"/>
    <n v="4038.24"/>
  </r>
  <r>
    <n v="176"/>
    <s v="Keenan"/>
    <s v="Mcguire"/>
    <s v="Mr"/>
    <s v="M"/>
    <n v="90"/>
    <s v="Ann's Terrace"/>
    <s v="Eye"/>
    <x v="17"/>
    <x v="73"/>
    <n v="17"/>
    <x v="5"/>
    <x v="5"/>
    <n v="3.99"/>
    <n v="24"/>
    <n v="67.83"/>
    <n v="1627.92"/>
  </r>
  <r>
    <n v="177"/>
    <s v="Joshua"/>
    <s v="Burks"/>
    <s v="Mr"/>
    <s v="M"/>
    <n v="60"/>
    <s v="Ann's Villaw"/>
    <s v="Lynton"/>
    <x v="2"/>
    <x v="154"/>
    <n v="40"/>
    <x v="3"/>
    <x v="3"/>
    <n v="0.69"/>
    <n v="24"/>
    <n v="27.599999999999998"/>
    <n v="662.4"/>
  </r>
  <r>
    <n v="178"/>
    <s v="Bradly"/>
    <s v="Childers"/>
    <s v="Mr"/>
    <s v="M"/>
    <n v="60"/>
    <s v="Ansdell Road"/>
    <s v="Dolgellau"/>
    <x v="3"/>
    <x v="155"/>
    <n v="2"/>
    <x v="0"/>
    <x v="0"/>
    <n v="2.0099999999999998"/>
    <n v="20"/>
    <n v="4.0199999999999996"/>
    <n v="80.399999999999991"/>
  </r>
  <r>
    <n v="179"/>
    <s v="Mandy"/>
    <s v="Peck"/>
    <s v="Miss"/>
    <s v="F"/>
    <n v="30"/>
    <s v="Ansdell Terrace"/>
    <s v="Llandinam"/>
    <x v="11"/>
    <x v="156"/>
    <n v="50"/>
    <x v="4"/>
    <x v="4"/>
    <n v="1.89"/>
    <n v="18"/>
    <n v="94.5"/>
    <n v="1701"/>
  </r>
  <r>
    <n v="180"/>
    <s v="Jerrell"/>
    <s v="Jaramillo"/>
    <s v="Mr"/>
    <s v="M"/>
    <n v="60"/>
    <s v="Anthony Terrace"/>
    <s v="Neath"/>
    <x v="2"/>
    <x v="157"/>
    <n v="66"/>
    <x v="3"/>
    <x v="3"/>
    <n v="0.69"/>
    <n v="24"/>
    <n v="45.54"/>
    <n v="1092.96"/>
  </r>
  <r>
    <n v="181"/>
    <s v="Cary"/>
    <s v="Fleming"/>
    <s v="Mr"/>
    <s v="M"/>
    <n v="90"/>
    <s v="Antill Terrace"/>
    <s v="Ilkeston"/>
    <x v="1"/>
    <x v="108"/>
    <n v="50"/>
    <x v="5"/>
    <x v="5"/>
    <n v="3.99"/>
    <n v="24"/>
    <n v="199.5"/>
    <n v="4788"/>
  </r>
  <r>
    <n v="182"/>
    <s v="Aurelio"/>
    <s v="Harrison"/>
    <s v="Mr"/>
    <s v="M"/>
    <n v="90"/>
    <s v="Antrim Road"/>
    <s v="Havant"/>
    <x v="1"/>
    <x v="158"/>
    <n v="96"/>
    <x v="2"/>
    <x v="2"/>
    <n v="1.79"/>
    <n v="17"/>
    <n v="171.84"/>
    <n v="2921.28"/>
  </r>
  <r>
    <n v="183"/>
    <s v="Cole"/>
    <s v="Wolf"/>
    <s v="Mr"/>
    <s v="M"/>
    <n v="30"/>
    <s v="Anvil Close"/>
    <s v="Tregaron"/>
    <x v="2"/>
    <x v="159"/>
    <n v="38"/>
    <x v="2"/>
    <x v="2"/>
    <n v="1.79"/>
    <n v="17"/>
    <n v="68.02"/>
    <n v="1156.3399999999999"/>
  </r>
  <r>
    <n v="184"/>
    <s v="Rubi"/>
    <s v="Moreno"/>
    <s v="Miss"/>
    <s v="F"/>
    <n v="60"/>
    <s v="Appach Road"/>
    <s v="Launceston"/>
    <x v="21"/>
    <x v="160"/>
    <n v="42"/>
    <x v="6"/>
    <x v="6"/>
    <n v="1.29"/>
    <n v="24"/>
    <n v="54.18"/>
    <n v="1300.32"/>
  </r>
  <r>
    <n v="185"/>
    <s v="Mitzi"/>
    <s v="Quinones"/>
    <s v="Mrs"/>
    <s v="F"/>
    <n v="60"/>
    <s v="Apple Yard"/>
    <s v="Southwold"/>
    <x v="2"/>
    <x v="65"/>
    <n v="31"/>
    <x v="4"/>
    <x v="4"/>
    <n v="1.89"/>
    <n v="18"/>
    <n v="58.589999999999996"/>
    <n v="1054.6199999999999"/>
  </r>
  <r>
    <n v="186"/>
    <s v="Sean"/>
    <s v="Mayes"/>
    <s v="Mr"/>
    <s v="M"/>
    <n v="60"/>
    <s v="Applegarth Road"/>
    <s v="Lochgilphead"/>
    <x v="11"/>
    <x v="161"/>
    <n v="18"/>
    <x v="0"/>
    <x v="0"/>
    <n v="2.0099999999999998"/>
    <n v="20"/>
    <n v="36.179999999999993"/>
    <n v="723.59999999999991"/>
  </r>
  <r>
    <n v="187"/>
    <s v="Sherell"/>
    <s v="Clinton"/>
    <s v="Miss"/>
    <s v="F"/>
    <n v="30"/>
    <s v="Apprentice Way"/>
    <s v="Lutterworth"/>
    <x v="2"/>
    <x v="162"/>
    <n v="73"/>
    <x v="6"/>
    <x v="6"/>
    <n v="1.29"/>
    <n v="24"/>
    <n v="94.17"/>
    <n v="2260.08"/>
  </r>
  <r>
    <n v="188"/>
    <s v="Rusty"/>
    <s v="Albert"/>
    <s v="Mr"/>
    <s v="M"/>
    <n v="30"/>
    <s v="Approach Road"/>
    <s v="Beaconsfield"/>
    <x v="31"/>
    <x v="163"/>
    <n v="44"/>
    <x v="1"/>
    <x v="1"/>
    <n v="1.79"/>
    <n v="24"/>
    <n v="78.760000000000005"/>
    <n v="1890.2400000000002"/>
  </r>
  <r>
    <n v="189"/>
    <s v="Thad"/>
    <s v="Colbert"/>
    <s v="Mr"/>
    <s v="M"/>
    <n v="60"/>
    <s v="Aprey Gardens"/>
    <s v="Isle Of Canna"/>
    <x v="21"/>
    <x v="34"/>
    <n v="21"/>
    <x v="0"/>
    <x v="0"/>
    <n v="2.0099999999999998"/>
    <n v="20"/>
    <n v="42.209999999999994"/>
    <n v="844.19999999999982"/>
  </r>
  <r>
    <n v="190"/>
    <s v="Nora"/>
    <s v="Macias"/>
    <s v="Ms"/>
    <s v="F"/>
    <n v="90"/>
    <s v="Arabella Row"/>
    <s v="Isle Of Cumbrae"/>
    <x v="21"/>
    <x v="164"/>
    <n v="46"/>
    <x v="8"/>
    <x v="8"/>
    <n v="3.49"/>
    <n v="20"/>
    <n v="160.54000000000002"/>
    <n v="3210.8"/>
  </r>
  <r>
    <n v="191"/>
    <s v="Julian"/>
    <s v="Mann"/>
    <s v="Mr"/>
    <s v="M"/>
    <n v="30"/>
    <s v="Arabia Close"/>
    <s v="Stornoway"/>
    <x v="2"/>
    <x v="165"/>
    <n v="20"/>
    <x v="6"/>
    <x v="6"/>
    <n v="1.29"/>
    <n v="24"/>
    <n v="25.8"/>
    <n v="619.20000000000005"/>
  </r>
  <r>
    <n v="192"/>
    <s v="Calvin"/>
    <s v="Costello"/>
    <s v="Mr"/>
    <s v="M"/>
    <n v="30"/>
    <s v="Arbour Square"/>
    <s v="Halifax"/>
    <x v="13"/>
    <x v="6"/>
    <n v="6"/>
    <x v="4"/>
    <x v="4"/>
    <n v="1.89"/>
    <n v="18"/>
    <n v="11.34"/>
    <n v="204.12"/>
  </r>
  <r>
    <n v="193"/>
    <s v="Paulette"/>
    <s v="Weir"/>
    <s v="Prof"/>
    <s v="F"/>
    <n v="90"/>
    <s v="Arbuthnot Road"/>
    <s v="Consett"/>
    <x v="16"/>
    <x v="2"/>
    <n v="38"/>
    <x v="1"/>
    <x v="1"/>
    <n v="1.79"/>
    <n v="24"/>
    <n v="68.02"/>
    <n v="1632.48"/>
  </r>
  <r>
    <n v="194"/>
    <s v="Roselee"/>
    <s v="Farley"/>
    <s v="Miss"/>
    <s v="F"/>
    <n v="30"/>
    <s v="Arch Street"/>
    <s v="Staffordshire"/>
    <x v="2"/>
    <x v="166"/>
    <n v="56"/>
    <x v="2"/>
    <x v="2"/>
    <n v="1.79"/>
    <n v="17"/>
    <n v="100.24000000000001"/>
    <n v="1704.0800000000002"/>
  </r>
  <r>
    <n v="195"/>
    <s v="Elenora"/>
    <s v="Bradley"/>
    <s v="Mrs"/>
    <s v="F"/>
    <n v="90"/>
    <s v="Archel Road"/>
    <s v="Isle Of Canna"/>
    <x v="21"/>
    <x v="167"/>
    <n v="88"/>
    <x v="0"/>
    <x v="0"/>
    <n v="2.0099999999999998"/>
    <n v="20"/>
    <n v="176.88"/>
    <n v="3537.6"/>
  </r>
  <r>
    <n v="196"/>
    <s v="Thurman"/>
    <s v="Pickens"/>
    <s v="Mr"/>
    <s v="M"/>
    <n v="60"/>
    <s v="Archer Square"/>
    <s v="Lanark"/>
    <x v="21"/>
    <x v="168"/>
    <n v="9"/>
    <x v="6"/>
    <x v="6"/>
    <n v="1.29"/>
    <n v="24"/>
    <n v="11.61"/>
    <n v="278.64"/>
  </r>
  <r>
    <n v="197"/>
    <s v="Eric"/>
    <s v="Whitehead"/>
    <s v="Mr"/>
    <s v="M"/>
    <n v="90"/>
    <s v="Arden Estate"/>
    <s v="Crowborough"/>
    <x v="16"/>
    <x v="169"/>
    <n v="38"/>
    <x v="1"/>
    <x v="1"/>
    <n v="1.79"/>
    <n v="24"/>
    <n v="68.02"/>
    <n v="1632.48"/>
  </r>
  <r>
    <n v="198"/>
    <s v="Damian"/>
    <s v="Hayes"/>
    <s v="Prof"/>
    <s v="M"/>
    <n v="60"/>
    <s v="Ardfillan Road"/>
    <s v="Whitstable"/>
    <x v="2"/>
    <x v="132"/>
    <n v="10"/>
    <x v="6"/>
    <x v="6"/>
    <n v="1.29"/>
    <n v="24"/>
    <n v="12.9"/>
    <n v="309.60000000000002"/>
  </r>
  <r>
    <n v="199"/>
    <s v="Arturo"/>
    <s v="Field"/>
    <s v="Mr"/>
    <s v="M"/>
    <n v="30"/>
    <s v="Ardleigh Terrace"/>
    <s v="Littlehampton"/>
    <x v="11"/>
    <x v="101"/>
    <n v="72"/>
    <x v="3"/>
    <x v="3"/>
    <n v="0.69"/>
    <n v="24"/>
    <n v="49.679999999999993"/>
    <n v="1192.3199999999997"/>
  </r>
  <r>
    <n v="200"/>
    <s v="Hillary"/>
    <s v="Shook"/>
    <s v="Mrs"/>
    <s v="F"/>
    <n v="60"/>
    <s v="Ardmere Cottages"/>
    <s v="Bromsgrove"/>
    <x v="32"/>
    <x v="170"/>
    <n v="69"/>
    <x v="9"/>
    <x v="9"/>
    <n v="3.39"/>
    <n v="24"/>
    <n v="233.91"/>
    <n v="5613.84"/>
  </r>
  <r>
    <n v="201"/>
    <s v="Demetrius"/>
    <s v="Goodson"/>
    <s v="Mr"/>
    <s v="M"/>
    <n v="90"/>
    <s v="Ardwick Road"/>
    <s v="Gillingham"/>
    <x v="17"/>
    <x v="109"/>
    <n v="80"/>
    <x v="2"/>
    <x v="2"/>
    <n v="1.79"/>
    <n v="17"/>
    <n v="143.19999999999999"/>
    <n v="2434.3999999999996"/>
  </r>
  <r>
    <n v="202"/>
    <s v="Del"/>
    <s v="Mccain"/>
    <s v="Mr"/>
    <s v="M"/>
    <n v="30"/>
    <s v="Arena Estate"/>
    <s v="Llanrhystud"/>
    <x v="11"/>
    <x v="171"/>
    <n v="80"/>
    <x v="9"/>
    <x v="9"/>
    <n v="3.39"/>
    <n v="24"/>
    <n v="271.2"/>
    <n v="6508.7999999999993"/>
  </r>
  <r>
    <n v="204"/>
    <s v="Johnnie"/>
    <s v="Calhoun"/>
    <s v="Mr"/>
    <s v="M"/>
    <n v="30"/>
    <s v="Argon Mews"/>
    <s v="Maldon"/>
    <x v="2"/>
    <x v="81"/>
    <n v="50"/>
    <x v="4"/>
    <x v="4"/>
    <n v="1.89"/>
    <n v="18"/>
    <n v="94.5"/>
    <n v="1701"/>
  </r>
  <r>
    <n v="205"/>
    <s v="Clair"/>
    <s v="Wilkes"/>
    <s v="Miss"/>
    <s v="F"/>
    <n v="60"/>
    <s v="Ariel Road"/>
    <s v="Arundel"/>
    <x v="33"/>
    <x v="172"/>
    <n v="19"/>
    <x v="0"/>
    <x v="0"/>
    <n v="2.0099999999999998"/>
    <n v="20"/>
    <n v="38.19"/>
    <n v="763.8"/>
  </r>
  <r>
    <n v="206"/>
    <s v="Burt"/>
    <s v="Haskins"/>
    <s v="Mr"/>
    <s v="M"/>
    <n v="30"/>
    <s v="Ariel Road"/>
    <s v="Margate"/>
    <x v="2"/>
    <x v="173"/>
    <n v="46"/>
    <x v="3"/>
    <x v="3"/>
    <n v="0.69"/>
    <n v="24"/>
    <n v="31.74"/>
    <n v="761.76"/>
  </r>
  <r>
    <n v="207"/>
    <s v="Gloria"/>
    <s v="Mcclain"/>
    <s v="Miss"/>
    <s v="F"/>
    <n v="90"/>
    <s v="Arkley Crescent"/>
    <s v="Warwickshire"/>
    <x v="2"/>
    <x v="174"/>
    <n v="74"/>
    <x v="0"/>
    <x v="0"/>
    <n v="2.0099999999999998"/>
    <n v="20"/>
    <n v="148.73999999999998"/>
    <n v="2974.7999999999997"/>
  </r>
  <r>
    <n v="208"/>
    <s v="Trenton"/>
    <s v="Bassett"/>
    <s v="Mr"/>
    <s v="M"/>
    <n v="60"/>
    <s v="Arlesford Road"/>
    <s v="Llanidloes"/>
    <x v="11"/>
    <x v="175"/>
    <n v="17"/>
    <x v="1"/>
    <x v="1"/>
    <n v="1.79"/>
    <n v="24"/>
    <n v="30.43"/>
    <n v="730.31999999999994"/>
  </r>
  <r>
    <n v="209"/>
    <s v="Madonna"/>
    <s v="Engel"/>
    <s v="Mrs"/>
    <s v="F"/>
    <n v="60"/>
    <s v="Arlington Place"/>
    <s v="Ty Croes"/>
    <x v="2"/>
    <x v="176"/>
    <n v="8"/>
    <x v="1"/>
    <x v="1"/>
    <n v="1.79"/>
    <n v="24"/>
    <n v="14.32"/>
    <n v="343.68"/>
  </r>
  <r>
    <n v="210"/>
    <s v="Kena"/>
    <s v="Gonzales"/>
    <s v="Miss"/>
    <s v="F"/>
    <n v="60"/>
    <s v="Arlington Villas"/>
    <s v="Billingham"/>
    <x v="30"/>
    <x v="111"/>
    <n v="4"/>
    <x v="9"/>
    <x v="9"/>
    <n v="3.39"/>
    <n v="24"/>
    <n v="13.56"/>
    <n v="325.44"/>
  </r>
  <r>
    <n v="211"/>
    <s v="Lottie"/>
    <s v="Mccormick"/>
    <s v="Miss"/>
    <s v="F"/>
    <n v="30"/>
    <s v="Arlington Way"/>
    <s v="Birchington"/>
    <x v="34"/>
    <x v="177"/>
    <n v="35"/>
    <x v="5"/>
    <x v="5"/>
    <n v="3.99"/>
    <n v="24"/>
    <n v="139.65"/>
    <n v="3351.6000000000004"/>
  </r>
  <r>
    <n v="212"/>
    <s v="Kimberli"/>
    <s v="Barton"/>
    <s v="Mrs"/>
    <s v="F"/>
    <n v="30"/>
    <s v="Armada Street"/>
    <s v="Bamburgh"/>
    <x v="0"/>
    <x v="178"/>
    <n v="3"/>
    <x v="6"/>
    <x v="6"/>
    <n v="1.29"/>
    <n v="24"/>
    <n v="3.87"/>
    <n v="92.88"/>
  </r>
  <r>
    <n v="213"/>
    <s v="Desmond"/>
    <s v="Means"/>
    <s v="Mr"/>
    <s v="M"/>
    <n v="90"/>
    <s v="Armadale Road"/>
    <s v="Spean Bridge"/>
    <x v="2"/>
    <x v="179"/>
    <n v="87"/>
    <x v="0"/>
    <x v="0"/>
    <n v="2.0099999999999998"/>
    <n v="20"/>
    <n v="174.86999999999998"/>
    <n v="3497.3999999999996"/>
  </r>
  <r>
    <n v="214"/>
    <s v="Otis"/>
    <s v="Kennedy"/>
    <s v="Mr"/>
    <s v="M"/>
    <n v="60"/>
    <s v="Armory"/>
    <s v="Esher"/>
    <x v="17"/>
    <x v="180"/>
    <n v="42"/>
    <x v="1"/>
    <x v="1"/>
    <n v="1.79"/>
    <n v="24"/>
    <n v="75.180000000000007"/>
    <n v="1804.3200000000002"/>
  </r>
  <r>
    <n v="215"/>
    <s v="Franklin"/>
    <s v="Copeland"/>
    <s v="Mr"/>
    <s v="M"/>
    <n v="60"/>
    <s v="Armory Yard"/>
    <s v="Frome"/>
    <x v="17"/>
    <x v="181"/>
    <n v="93"/>
    <x v="9"/>
    <x v="9"/>
    <n v="3.39"/>
    <n v="24"/>
    <n v="315.27000000000004"/>
    <n v="7566.4800000000014"/>
  </r>
  <r>
    <n v="216"/>
    <s v="Nora"/>
    <s v="Kelley"/>
    <s v="Miss"/>
    <s v="F"/>
    <n v="60"/>
    <s v="Armstrong Place"/>
    <s v="Motherwell"/>
    <x v="2"/>
    <x v="5"/>
    <n v="100"/>
    <x v="4"/>
    <x v="4"/>
    <n v="1.89"/>
    <n v="18"/>
    <n v="189"/>
    <n v="3402"/>
  </r>
  <r>
    <n v="217"/>
    <s v="Austin"/>
    <s v="Jean"/>
    <s v="Mr"/>
    <s v="M"/>
    <n v="30"/>
    <s v="Arneway Street"/>
    <s v="Coniston"/>
    <x v="16"/>
    <x v="182"/>
    <n v="42"/>
    <x v="2"/>
    <x v="2"/>
    <n v="1.79"/>
    <n v="17"/>
    <n v="75.180000000000007"/>
    <n v="1278.0600000000002"/>
  </r>
  <r>
    <n v="218"/>
    <s v="Man"/>
    <s v="Lopez"/>
    <s v="Mr"/>
    <s v="M"/>
    <n v="90"/>
    <s v="Arnolds Cottages"/>
    <s v="Invergarry"/>
    <x v="35"/>
    <x v="183"/>
    <n v="92"/>
    <x v="5"/>
    <x v="5"/>
    <n v="3.99"/>
    <n v="24"/>
    <n v="367.08000000000004"/>
    <n v="8809.9200000000019"/>
  </r>
  <r>
    <n v="219"/>
    <s v="Ron"/>
    <s v="Acevedo"/>
    <s v="Mr"/>
    <s v="M"/>
    <n v="60"/>
    <s v="Arnolds Paragon"/>
    <s v="Crewkerne"/>
    <x v="16"/>
    <x v="184"/>
    <n v="100"/>
    <x v="4"/>
    <x v="4"/>
    <n v="1.89"/>
    <n v="18"/>
    <n v="189"/>
    <n v="3402"/>
  </r>
  <r>
    <n v="220"/>
    <s v="Timmy"/>
    <s v="Aldrich"/>
    <s v="Mr"/>
    <s v="M"/>
    <n v="90"/>
    <s v="Arnott Street"/>
    <s v="Dalmally"/>
    <x v="3"/>
    <x v="185"/>
    <n v="16"/>
    <x v="3"/>
    <x v="3"/>
    <n v="0.69"/>
    <n v="24"/>
    <n v="11.04"/>
    <n v="264.95999999999998"/>
  </r>
  <r>
    <n v="221"/>
    <s v="Stephnie"/>
    <s v="Vaughan"/>
    <s v="Miss"/>
    <s v="F"/>
    <n v="30"/>
    <s v="Arragon Gardens"/>
    <s v="Sanquhar"/>
    <x v="2"/>
    <x v="186"/>
    <n v="24"/>
    <x v="8"/>
    <x v="8"/>
    <n v="3.49"/>
    <n v="20"/>
    <n v="83.76"/>
    <n v="1675.2"/>
  </r>
  <r>
    <n v="222"/>
    <s v="Hal"/>
    <s v="Boston"/>
    <s v="Mr"/>
    <s v="M"/>
    <n v="30"/>
    <s v="Artesian Walk"/>
    <s v="Gretna"/>
    <x v="13"/>
    <x v="187"/>
    <n v="25"/>
    <x v="7"/>
    <x v="7"/>
    <n v="2.95"/>
    <n v="20"/>
    <n v="73.75"/>
    <n v="1475"/>
  </r>
  <r>
    <n v="223"/>
    <s v="Lewis"/>
    <s v="Britt"/>
    <s v="Prof"/>
    <s v="M"/>
    <n v="90"/>
    <s v="Artichoke Place"/>
    <s v="Strome Ferry"/>
    <x v="2"/>
    <x v="188"/>
    <n v="4"/>
    <x v="7"/>
    <x v="7"/>
    <n v="2.95"/>
    <n v="20"/>
    <n v="11.8"/>
    <n v="236"/>
  </r>
  <r>
    <n v="224"/>
    <s v="Pasquale"/>
    <s v="Akers"/>
    <s v="Mr"/>
    <s v="M"/>
    <n v="60"/>
    <s v="Artisans Dwellings"/>
    <s v="Abertillery"/>
    <x v="27"/>
    <x v="189"/>
    <n v="103"/>
    <x v="2"/>
    <x v="2"/>
    <n v="1.79"/>
    <n v="17"/>
    <n v="184.37"/>
    <n v="3134.29"/>
  </r>
  <r>
    <n v="225"/>
    <s v="Willa"/>
    <s v="Kaiser"/>
    <s v="Miss"/>
    <s v="F"/>
    <n v="30"/>
    <s v="Arundel Square"/>
    <s v="Abergavenny"/>
    <x v="36"/>
    <x v="190"/>
    <n v="28"/>
    <x v="2"/>
    <x v="2"/>
    <n v="1.79"/>
    <n v="17"/>
    <n v="50.120000000000005"/>
    <n v="852.04000000000008"/>
  </r>
  <r>
    <n v="226"/>
    <s v="Jorge"/>
    <s v="Haines"/>
    <s v="Mr"/>
    <s v="M"/>
    <n v="30"/>
    <s v="Ash Villa"/>
    <s v="Norfolk"/>
    <x v="2"/>
    <x v="191"/>
    <n v="14"/>
    <x v="6"/>
    <x v="6"/>
    <n v="1.29"/>
    <n v="24"/>
    <n v="18.060000000000002"/>
    <n v="433.44000000000005"/>
  </r>
  <r>
    <n v="227"/>
    <s v="Olene"/>
    <s v="Christiansen"/>
    <s v="Mrs"/>
    <s v="F"/>
    <n v="30"/>
    <s v="Ashbourne Terrace"/>
    <s v="County Durham"/>
    <x v="16"/>
    <x v="192"/>
    <n v="54"/>
    <x v="4"/>
    <x v="4"/>
    <n v="1.89"/>
    <n v="18"/>
    <n v="102.05999999999999"/>
    <n v="1837.0799999999997"/>
  </r>
  <r>
    <n v="228"/>
    <s v="Bryan"/>
    <s v="Garland"/>
    <s v="Mr"/>
    <s v="M"/>
    <n v="30"/>
    <s v="Ashburnham Road"/>
    <s v="Rye"/>
    <x v="2"/>
    <x v="193"/>
    <n v="68"/>
    <x v="5"/>
    <x v="5"/>
    <n v="3.99"/>
    <n v="24"/>
    <n v="271.32"/>
    <n v="6511.68"/>
  </r>
  <r>
    <n v="229"/>
    <s v="Alfredo"/>
    <s v="Blanton"/>
    <s v="Mr"/>
    <s v="M"/>
    <n v="60"/>
    <s v="Ashburton Green"/>
    <s v="Burry Port"/>
    <x v="12"/>
    <x v="194"/>
    <n v="9"/>
    <x v="8"/>
    <x v="8"/>
    <n v="3.49"/>
    <n v="20"/>
    <n v="31.410000000000004"/>
    <n v="628.20000000000005"/>
  </r>
  <r>
    <n v="230"/>
    <s v="Dudley"/>
    <s v="Benton"/>
    <s v="Mr"/>
    <s v="M"/>
    <n v="30"/>
    <s v="Ashburton Road"/>
    <s v="Llandinam"/>
    <x v="11"/>
    <x v="37"/>
    <n v="46"/>
    <x v="6"/>
    <x v="6"/>
    <n v="1.29"/>
    <n v="24"/>
    <n v="59.34"/>
    <n v="1424.16"/>
  </r>
  <r>
    <n v="231"/>
    <s v="James"/>
    <s v="Higgins"/>
    <s v="Mr"/>
    <s v="M"/>
    <n v="60"/>
    <s v="Ashcombe Street"/>
    <s v="Beverley"/>
    <x v="37"/>
    <x v="195"/>
    <n v="53"/>
    <x v="0"/>
    <x v="0"/>
    <n v="2.0099999999999998"/>
    <n v="20"/>
    <n v="106.52999999999999"/>
    <n v="2130.6"/>
  </r>
  <r>
    <n v="232"/>
    <s v="Dwain"/>
    <s v="Justice"/>
    <s v="Mr"/>
    <s v="M"/>
    <n v="30"/>
    <s v="Ashdown Way"/>
    <s v="Hawes"/>
    <x v="1"/>
    <x v="196"/>
    <n v="20"/>
    <x v="6"/>
    <x v="6"/>
    <n v="1.29"/>
    <n v="24"/>
    <n v="25.8"/>
    <n v="619.20000000000005"/>
  </r>
  <r>
    <n v="233"/>
    <s v="Irena"/>
    <s v="Fontenot"/>
    <s v="Mrs"/>
    <s v="F"/>
    <n v="30"/>
    <s v="Ashen Villas"/>
    <s v="Market Drayton"/>
    <x v="2"/>
    <x v="197"/>
    <n v="55"/>
    <x v="5"/>
    <x v="5"/>
    <n v="3.99"/>
    <n v="24"/>
    <n v="219.45000000000002"/>
    <n v="5266.8"/>
  </r>
  <r>
    <n v="234"/>
    <s v="Diego"/>
    <s v="Hartman"/>
    <s v="Dr"/>
    <s v="M"/>
    <n v="30"/>
    <s v="Ashford Close"/>
    <s v="Alford"/>
    <x v="38"/>
    <x v="198"/>
    <n v="86"/>
    <x v="1"/>
    <x v="1"/>
    <n v="1.79"/>
    <n v="24"/>
    <n v="153.94"/>
    <n v="3694.56"/>
  </r>
  <r>
    <n v="235"/>
    <s v="Sheldon"/>
    <s v="Booth"/>
    <s v="Mr"/>
    <s v="M"/>
    <n v="60"/>
    <s v="Ashingdon Close"/>
    <s v="Buntingford"/>
    <x v="8"/>
    <x v="199"/>
    <n v="70"/>
    <x v="4"/>
    <x v="4"/>
    <n v="1.89"/>
    <n v="18"/>
    <n v="132.29999999999998"/>
    <n v="2381.3999999999996"/>
  </r>
  <r>
    <n v="236"/>
    <s v="Linnea"/>
    <s v="Eastman"/>
    <s v="Mrs"/>
    <s v="F"/>
    <n v="60"/>
    <s v="Ashland Place"/>
    <s v="Abertillery"/>
    <x v="27"/>
    <x v="200"/>
    <n v="2"/>
    <x v="7"/>
    <x v="7"/>
    <n v="2.95"/>
    <n v="20"/>
    <n v="5.9"/>
    <n v="118"/>
  </r>
  <r>
    <n v="237"/>
    <s v="Alexandria"/>
    <s v="Gallagher"/>
    <s v="Miss"/>
    <s v="F"/>
    <n v="90"/>
    <s v="Ashley Crescent"/>
    <s v="Buckinghamshire"/>
    <x v="8"/>
    <x v="201"/>
    <n v="99"/>
    <x v="0"/>
    <x v="0"/>
    <n v="2.0099999999999998"/>
    <n v="20"/>
    <n v="198.98999999999998"/>
    <n v="3979.7999999999997"/>
  </r>
  <r>
    <n v="238"/>
    <s v="Vi"/>
    <s v="Dudley"/>
    <s v="Mrs"/>
    <s v="F"/>
    <n v="90"/>
    <s v="Ashridge Crescent"/>
    <s v="Hassocks"/>
    <x v="1"/>
    <x v="202"/>
    <n v="30"/>
    <x v="8"/>
    <x v="8"/>
    <n v="3.49"/>
    <n v="20"/>
    <n v="104.7"/>
    <n v="2094"/>
  </r>
  <r>
    <n v="239"/>
    <s v="Reggie"/>
    <s v="Messer"/>
    <s v="Mr"/>
    <s v="M"/>
    <n v="60"/>
    <s v="Ashridge Gardens"/>
    <s v="Hengoed"/>
    <x v="1"/>
    <x v="203"/>
    <n v="89"/>
    <x v="3"/>
    <x v="3"/>
    <n v="0.69"/>
    <n v="24"/>
    <n v="61.41"/>
    <n v="1473.84"/>
  </r>
  <r>
    <n v="241"/>
    <s v="Willian"/>
    <s v="Miles"/>
    <s v="Mr"/>
    <s v="M"/>
    <n v="60"/>
    <s v="Astor Court"/>
    <s v="Epsom"/>
    <x v="17"/>
    <x v="204"/>
    <n v="80"/>
    <x v="6"/>
    <x v="6"/>
    <n v="1.29"/>
    <n v="24"/>
    <n v="103.2"/>
    <n v="2476.8000000000002"/>
  </r>
  <r>
    <n v="242"/>
    <s v="Otha"/>
    <s v="Shaffer"/>
    <s v="Miss"/>
    <s v="F"/>
    <n v="30"/>
    <s v="Atherton Road"/>
    <s v="Frinton-On-Sea"/>
    <x v="17"/>
    <x v="205"/>
    <n v="42"/>
    <x v="2"/>
    <x v="2"/>
    <n v="1.79"/>
    <n v="17"/>
    <n v="75.180000000000007"/>
    <n v="1278.0600000000002"/>
  </r>
  <r>
    <n v="243"/>
    <s v="Renata"/>
    <s v="Michael"/>
    <s v="Miss"/>
    <s v="F"/>
    <n v="60"/>
    <s v="Atherton Street"/>
    <s v="Warlingham"/>
    <x v="2"/>
    <x v="206"/>
    <n v="84"/>
    <x v="7"/>
    <x v="7"/>
    <n v="2.95"/>
    <n v="20"/>
    <n v="247.8"/>
    <n v="4956"/>
  </r>
  <r>
    <n v="244"/>
    <s v="Bud"/>
    <s v="Rowland"/>
    <s v="Mr"/>
    <s v="M"/>
    <n v="30"/>
    <s v="Atlas Street"/>
    <s v="Isle Of Eigg"/>
    <x v="21"/>
    <x v="207"/>
    <n v="80"/>
    <x v="6"/>
    <x v="6"/>
    <n v="1.29"/>
    <n v="24"/>
    <n v="103.2"/>
    <n v="2476.8000000000002"/>
  </r>
  <r>
    <n v="245"/>
    <s v="Claud"/>
    <s v="Fontenot"/>
    <s v="Mr"/>
    <s v="M"/>
    <n v="60"/>
    <s v="Attfield Close"/>
    <s v="Shaftesbury"/>
    <x v="2"/>
    <x v="208"/>
    <n v="40"/>
    <x v="2"/>
    <x v="2"/>
    <n v="1.79"/>
    <n v="17"/>
    <n v="71.599999999999994"/>
    <n v="1217.1999999999998"/>
  </r>
  <r>
    <n v="246"/>
    <s v="Richie"/>
    <s v="Olsen"/>
    <s v="Mr"/>
    <s v="M"/>
    <n v="90"/>
    <s v="Atwell Street"/>
    <s v="Dalkeith"/>
    <x v="3"/>
    <x v="209"/>
    <n v="7"/>
    <x v="2"/>
    <x v="2"/>
    <n v="1.79"/>
    <n v="17"/>
    <n v="12.530000000000001"/>
    <n v="213.01000000000002"/>
  </r>
  <r>
    <n v="247"/>
    <s v="Robt"/>
    <s v="Reyes"/>
    <s v="Mr"/>
    <s v="M"/>
    <n v="60"/>
    <s v="Atwood Road"/>
    <s v="Lewes"/>
    <x v="11"/>
    <x v="210"/>
    <n v="71"/>
    <x v="0"/>
    <x v="0"/>
    <n v="2.0099999999999998"/>
    <n v="20"/>
    <n v="142.70999999999998"/>
    <n v="2854.2"/>
  </r>
  <r>
    <n v="248"/>
    <s v="Mitch"/>
    <s v="Polk"/>
    <s v="Mr"/>
    <s v="M"/>
    <n v="90"/>
    <s v="Aubert Road"/>
    <s v="Prudhoe"/>
    <x v="2"/>
    <x v="17"/>
    <n v="20"/>
    <x v="0"/>
    <x v="0"/>
    <n v="2.0099999999999998"/>
    <n v="20"/>
    <n v="40.199999999999996"/>
    <n v="803.99999999999989"/>
  </r>
  <r>
    <n v="249"/>
    <s v="Benny"/>
    <s v="Pritchett"/>
    <s v="Mr"/>
    <s v="M"/>
    <n v="30"/>
    <s v="Augusta Street"/>
    <s v="Cardigan"/>
    <x v="10"/>
    <x v="211"/>
    <n v="8"/>
    <x v="0"/>
    <x v="0"/>
    <n v="2.0099999999999998"/>
    <n v="20"/>
    <n v="16.079999999999998"/>
    <n v="321.59999999999997"/>
  </r>
  <r>
    <n v="250"/>
    <s v="Miguelina"/>
    <s v="Ballard"/>
    <s v="Miss"/>
    <s v="F"/>
    <n v="30"/>
    <s v="Augustus Square"/>
    <s v="Oswestry"/>
    <x v="2"/>
    <x v="212"/>
    <n v="6"/>
    <x v="5"/>
    <x v="5"/>
    <n v="3.99"/>
    <n v="24"/>
    <n v="23.94"/>
    <n v="574.56000000000006"/>
  </r>
  <r>
    <n v="251"/>
    <s v="Sterling"/>
    <s v="Petty"/>
    <s v="Mr"/>
    <s v="M"/>
    <n v="90"/>
    <s v="Austin Street"/>
    <s v="County Antrim"/>
    <x v="16"/>
    <x v="213"/>
    <n v="8"/>
    <x v="3"/>
    <x v="3"/>
    <n v="0.69"/>
    <n v="24"/>
    <n v="5.52"/>
    <n v="132.47999999999999"/>
  </r>
  <r>
    <n v="252"/>
    <s v="Liberty"/>
    <s v="Gallagher"/>
    <s v="Ms"/>
    <s v="F"/>
    <n v="90"/>
    <s v="Avarn Road"/>
    <s v="Markfield"/>
    <x v="2"/>
    <x v="214"/>
    <n v="32"/>
    <x v="4"/>
    <x v="4"/>
    <n v="1.89"/>
    <n v="18"/>
    <n v="60.48"/>
    <n v="1088.6399999999999"/>
  </r>
  <r>
    <n v="254"/>
    <s v="Chong"/>
    <s v="Myles"/>
    <s v="Mr"/>
    <s v="M"/>
    <n v="90"/>
    <s v="Avarn Road"/>
    <s v="Thetford"/>
    <x v="2"/>
    <x v="215"/>
    <n v="85"/>
    <x v="2"/>
    <x v="2"/>
    <n v="1.79"/>
    <n v="17"/>
    <n v="152.15"/>
    <n v="2586.5500000000002"/>
  </r>
  <r>
    <n v="255"/>
    <s v="Ester"/>
    <s v="Spivey"/>
    <s v="Mrs"/>
    <s v="F"/>
    <n v="60"/>
    <s v="Ave Maria"/>
    <s v="Kent"/>
    <x v="21"/>
    <x v="216"/>
    <n v="24"/>
    <x v="3"/>
    <x v="3"/>
    <n v="0.69"/>
    <n v="24"/>
    <n v="16.559999999999999"/>
    <n v="397.43999999999994"/>
  </r>
  <r>
    <n v="256"/>
    <s v="German"/>
    <s v="Miranda"/>
    <s v="Mr"/>
    <s v="M"/>
    <n v="90"/>
    <s v="Avebury Street"/>
    <s v="Kidlington"/>
    <x v="21"/>
    <x v="64"/>
    <n v="55"/>
    <x v="7"/>
    <x v="7"/>
    <n v="2.95"/>
    <n v="20"/>
    <n v="162.25"/>
    <n v="3245"/>
  </r>
  <r>
    <n v="257"/>
    <s v="Arnoldo"/>
    <s v="Aguilar"/>
    <s v="Mr"/>
    <s v="M"/>
    <n v="90"/>
    <s v="Avenue"/>
    <s v="Alnwick"/>
    <x v="14"/>
    <x v="108"/>
    <n v="95"/>
    <x v="5"/>
    <x v="5"/>
    <n v="3.99"/>
    <n v="24"/>
    <n v="379.05"/>
    <n v="9097.2000000000007"/>
  </r>
  <r>
    <n v="258"/>
    <s v="Buck"/>
    <s v="Rowe"/>
    <s v="Mr"/>
    <s v="M"/>
    <n v="60"/>
    <s v="Avenue Gardens"/>
    <s v="Whitchurch"/>
    <x v="2"/>
    <x v="217"/>
    <n v="12"/>
    <x v="4"/>
    <x v="4"/>
    <n v="1.89"/>
    <n v="18"/>
    <n v="22.68"/>
    <n v="408.24"/>
  </r>
  <r>
    <n v="259"/>
    <s v="Cesar"/>
    <s v="Browning"/>
    <s v="Mr"/>
    <s v="M"/>
    <n v="60"/>
    <s v="Avenue Place"/>
    <s v="Kent"/>
    <x v="21"/>
    <x v="210"/>
    <n v="79"/>
    <x v="9"/>
    <x v="9"/>
    <n v="3.39"/>
    <n v="24"/>
    <n v="267.81"/>
    <n v="6427.4400000000005"/>
  </r>
  <r>
    <n v="260"/>
    <s v="Corinne"/>
    <s v="Felton"/>
    <s v="Mrs"/>
    <s v="F"/>
    <n v="30"/>
    <s v="Avenue Place"/>
    <s v="Scunthorpe"/>
    <x v="2"/>
    <x v="184"/>
    <n v="12"/>
    <x v="8"/>
    <x v="8"/>
    <n v="3.49"/>
    <n v="20"/>
    <n v="41.88"/>
    <n v="837.6"/>
  </r>
  <r>
    <n v="261"/>
    <s v="Bo"/>
    <s v="Roper"/>
    <s v="Mr"/>
    <s v="M"/>
    <n v="60"/>
    <s v="Avery Farm"/>
    <s v="Beckenham"/>
    <x v="39"/>
    <x v="218"/>
    <n v="3"/>
    <x v="3"/>
    <x v="3"/>
    <n v="0.69"/>
    <n v="24"/>
    <n v="2.0699999999999998"/>
    <n v="49.679999999999993"/>
  </r>
  <r>
    <n v="262"/>
    <s v="Lyman"/>
    <s v="Miner"/>
    <s v="Mr"/>
    <s v="M"/>
    <n v="30"/>
    <s v="Aviary Close"/>
    <s v="Hayling Island"/>
    <x v="1"/>
    <x v="181"/>
    <n v="85"/>
    <x v="9"/>
    <x v="9"/>
    <n v="3.39"/>
    <n v="24"/>
    <n v="288.15000000000003"/>
    <n v="6915.6"/>
  </r>
  <r>
    <n v="263"/>
    <s v="Michele"/>
    <s v="Winters"/>
    <s v="Mrs"/>
    <s v="F"/>
    <n v="30"/>
    <s v="Aviary Close"/>
    <s v="Merriott"/>
    <x v="2"/>
    <x v="4"/>
    <n v="46"/>
    <x v="4"/>
    <x v="4"/>
    <n v="1.89"/>
    <n v="18"/>
    <n v="86.94"/>
    <n v="1564.92"/>
  </r>
  <r>
    <n v="264"/>
    <s v="Chasity"/>
    <s v="Pratt"/>
    <s v="Mrs"/>
    <s v="F"/>
    <n v="30"/>
    <s v="Avonley Road"/>
    <s v="Halifax"/>
    <x v="13"/>
    <x v="219"/>
    <n v="68"/>
    <x v="1"/>
    <x v="1"/>
    <n v="1.79"/>
    <n v="24"/>
    <n v="121.72"/>
    <n v="2921.2799999999997"/>
  </r>
  <r>
    <n v="265"/>
    <s v="Nicolette"/>
    <s v="Stout"/>
    <s v="Prof"/>
    <s v="F"/>
    <n v="30"/>
    <s v="Ax Yard"/>
    <s v="Isle Of Cumbrae"/>
    <x v="21"/>
    <x v="220"/>
    <n v="31"/>
    <x v="2"/>
    <x v="2"/>
    <n v="1.79"/>
    <n v="17"/>
    <n v="55.49"/>
    <n v="943.33"/>
  </r>
  <r>
    <n v="266"/>
    <s v="Fabian"/>
    <s v="Mccracken"/>
    <s v="Mr"/>
    <s v="M"/>
    <n v="30"/>
    <s v="Aylesham Close"/>
    <s v="Talybont"/>
    <x v="2"/>
    <x v="221"/>
    <n v="49"/>
    <x v="3"/>
    <x v="3"/>
    <n v="0.69"/>
    <n v="24"/>
    <n v="33.809999999999995"/>
    <n v="811.43999999999983"/>
  </r>
  <r>
    <n v="267"/>
    <s v="Marylynn"/>
    <s v="Estes"/>
    <s v="Miss"/>
    <s v="F"/>
    <n v="60"/>
    <s v="Azenby Square"/>
    <s v="Caernarfon"/>
    <x v="12"/>
    <x v="99"/>
    <n v="11"/>
    <x v="4"/>
    <x v="4"/>
    <n v="1.89"/>
    <n v="18"/>
    <n v="20.79"/>
    <n v="374.21999999999997"/>
  </r>
  <r>
    <n v="268"/>
    <s v="Vernia"/>
    <s v="Benjamin"/>
    <s v="Miss"/>
    <s v="F"/>
    <n v="60"/>
    <s v="Bachelor's Hall"/>
    <s v="Dartmouth"/>
    <x v="3"/>
    <x v="222"/>
    <n v="6"/>
    <x v="7"/>
    <x v="7"/>
    <n v="2.95"/>
    <n v="20"/>
    <n v="17.700000000000003"/>
    <n v="354.00000000000006"/>
  </r>
  <r>
    <n v="269"/>
    <s v="Aurelia"/>
    <s v="Welch"/>
    <s v="Mrs"/>
    <s v="F"/>
    <n v="90"/>
    <s v="Back Church"/>
    <s v="Inveraray"/>
    <x v="35"/>
    <x v="223"/>
    <n v="14"/>
    <x v="6"/>
    <x v="6"/>
    <n v="1.29"/>
    <n v="24"/>
    <n v="18.060000000000002"/>
    <n v="433.44000000000005"/>
  </r>
  <r>
    <n v="270"/>
    <s v="Jarrod"/>
    <s v="Crenshaw"/>
    <s v="Mr"/>
    <s v="M"/>
    <n v="30"/>
    <s v="Bacons Lane"/>
    <s v="Kirknewton"/>
    <x v="21"/>
    <x v="224"/>
    <n v="40"/>
    <x v="9"/>
    <x v="9"/>
    <n v="3.39"/>
    <n v="24"/>
    <n v="135.6"/>
    <n v="3254.3999999999996"/>
  </r>
  <r>
    <n v="271"/>
    <s v="Debora"/>
    <s v="Thurman"/>
    <s v="Mrs"/>
    <s v="F"/>
    <n v="30"/>
    <s v="Bacton Street"/>
    <s v="North Ferriby"/>
    <x v="2"/>
    <x v="225"/>
    <n v="21"/>
    <x v="3"/>
    <x v="3"/>
    <n v="0.69"/>
    <n v="24"/>
    <n v="14.489999999999998"/>
    <n v="347.76"/>
  </r>
  <r>
    <n v="272"/>
    <s v="Shirleen"/>
    <s v="Rushing"/>
    <s v="Miss"/>
    <s v="F"/>
    <n v="60"/>
    <s v="Bailey Place"/>
    <s v="Shaftesbury"/>
    <x v="2"/>
    <x v="226"/>
    <n v="64"/>
    <x v="7"/>
    <x v="7"/>
    <n v="2.95"/>
    <n v="20"/>
    <n v="188.8"/>
    <n v="3776"/>
  </r>
  <r>
    <n v="273"/>
    <s v="Jayna"/>
    <s v="Plummer"/>
    <s v="Mrs"/>
    <s v="F"/>
    <n v="90"/>
    <s v="Baird Gardens"/>
    <s v="Bacup"/>
    <x v="40"/>
    <x v="212"/>
    <n v="30"/>
    <x v="5"/>
    <x v="5"/>
    <n v="3.99"/>
    <n v="24"/>
    <n v="119.7"/>
    <n v="2872.8"/>
  </r>
  <r>
    <n v="274"/>
    <s v="Lakiesha"/>
    <s v="Connell"/>
    <s v="Miss"/>
    <s v="F"/>
    <n v="60"/>
    <s v="Baker Terrace"/>
    <s v="Brentwood"/>
    <x v="41"/>
    <x v="227"/>
    <n v="41"/>
    <x v="8"/>
    <x v="8"/>
    <n v="3.49"/>
    <n v="20"/>
    <n v="143.09"/>
    <n v="2861.8"/>
  </r>
  <r>
    <n v="275"/>
    <s v="Marilu"/>
    <s v="Dodge"/>
    <s v="Mrs"/>
    <s v="F"/>
    <n v="90"/>
    <s v="Bakers Mews"/>
    <s v="Billericay"/>
    <x v="26"/>
    <x v="228"/>
    <n v="27"/>
    <x v="5"/>
    <x v="5"/>
    <n v="3.99"/>
    <n v="24"/>
    <n v="107.73"/>
    <n v="2585.52"/>
  </r>
  <r>
    <n v="276"/>
    <s v="Teisha"/>
    <s v="Thornton"/>
    <s v="Miss"/>
    <s v="F"/>
    <n v="90"/>
    <s v="Baldwyn Gardens"/>
    <s v="Potters Bar"/>
    <x v="2"/>
    <x v="229"/>
    <n v="58"/>
    <x v="3"/>
    <x v="3"/>
    <n v="0.69"/>
    <n v="24"/>
    <n v="40.019999999999996"/>
    <n v="960.4799999999999"/>
  </r>
  <r>
    <n v="277"/>
    <s v="Joanie"/>
    <s v="Elmore"/>
    <s v="Mrs"/>
    <s v="F"/>
    <n v="30"/>
    <s v="Balgonie Road"/>
    <s v="Criccieth"/>
    <x v="16"/>
    <x v="230"/>
    <n v="3"/>
    <x v="9"/>
    <x v="9"/>
    <n v="3.39"/>
    <n v="24"/>
    <n v="10.17"/>
    <n v="244.07999999999998"/>
  </r>
  <r>
    <n v="278"/>
    <s v="Kennith"/>
    <s v="Witt"/>
    <s v="Mr"/>
    <s v="M"/>
    <n v="30"/>
    <s v="Balham New"/>
    <s v="Humbie"/>
    <x v="1"/>
    <x v="231"/>
    <n v="38"/>
    <x v="9"/>
    <x v="9"/>
    <n v="3.39"/>
    <n v="24"/>
    <n v="128.82"/>
    <n v="3091.68"/>
  </r>
  <r>
    <n v="279"/>
    <s v="Claudine"/>
    <s v="Dennison"/>
    <s v="Miss"/>
    <s v="F"/>
    <n v="30"/>
    <s v="Balham Place"/>
    <s v="Heathfield"/>
    <x v="1"/>
    <x v="232"/>
    <n v="43"/>
    <x v="8"/>
    <x v="8"/>
    <n v="3.49"/>
    <n v="20"/>
    <n v="150.07000000000002"/>
    <n v="3001.4000000000005"/>
  </r>
  <r>
    <n v="280"/>
    <s v="Hong"/>
    <s v="Butler"/>
    <s v="Mr"/>
    <s v="M"/>
    <n v="60"/>
    <s v="Balham Station"/>
    <s v="Stamford"/>
    <x v="2"/>
    <x v="233"/>
    <n v="36"/>
    <x v="5"/>
    <x v="5"/>
    <n v="3.99"/>
    <n v="24"/>
    <n v="143.64000000000001"/>
    <n v="3447.3600000000006"/>
  </r>
  <r>
    <n v="281"/>
    <s v="Hung"/>
    <s v="Bauer"/>
    <s v="Mr"/>
    <s v="M"/>
    <n v="60"/>
    <s v="Ball Court"/>
    <s v="Mountain Ash"/>
    <x v="2"/>
    <x v="234"/>
    <n v="51"/>
    <x v="3"/>
    <x v="3"/>
    <n v="0.69"/>
    <n v="24"/>
    <n v="35.19"/>
    <n v="844.56"/>
  </r>
  <r>
    <n v="282"/>
    <s v="Tajuana"/>
    <s v="Saldana"/>
    <s v="Miss"/>
    <s v="F"/>
    <n v="60"/>
    <s v="Ballards Lane"/>
    <s v="St. Agnes"/>
    <x v="2"/>
    <x v="235"/>
    <n v="86"/>
    <x v="9"/>
    <x v="9"/>
    <n v="3.39"/>
    <n v="24"/>
    <n v="291.54000000000002"/>
    <n v="6996.9600000000009"/>
  </r>
  <r>
    <n v="283"/>
    <s v="Walker"/>
    <s v="Pruitt"/>
    <s v="Mr"/>
    <s v="M"/>
    <n v="30"/>
    <s v="Balliol Road"/>
    <s v="Chepstow"/>
    <x v="20"/>
    <x v="203"/>
    <n v="6"/>
    <x v="7"/>
    <x v="7"/>
    <n v="2.95"/>
    <n v="20"/>
    <n v="17.700000000000003"/>
    <n v="354.00000000000006"/>
  </r>
  <r>
    <n v="284"/>
    <s v="Dane"/>
    <s v="Hilliard"/>
    <s v="Mr"/>
    <s v="M"/>
    <n v="60"/>
    <s v="Ball's Buildings"/>
    <s v="Norfolk"/>
    <x v="2"/>
    <x v="236"/>
    <n v="40"/>
    <x v="0"/>
    <x v="0"/>
    <n v="2.0099999999999998"/>
    <n v="20"/>
    <n v="80.399999999999991"/>
    <n v="1607.9999999999998"/>
  </r>
  <r>
    <n v="285"/>
    <s v="Meri"/>
    <s v="Foster"/>
    <s v="Miss"/>
    <s v="F"/>
    <n v="90"/>
    <s v="Balmoral Grove"/>
    <s v="Broadstairs"/>
    <x v="42"/>
    <x v="237"/>
    <n v="52"/>
    <x v="3"/>
    <x v="3"/>
    <n v="0.69"/>
    <n v="24"/>
    <n v="35.879999999999995"/>
    <n v="861.11999999999989"/>
  </r>
  <r>
    <n v="286"/>
    <s v="Carley"/>
    <s v="Clinton"/>
    <s v="Mrs"/>
    <s v="F"/>
    <n v="30"/>
    <s v="Balnacraig Avenue"/>
    <s v="Kidlington"/>
    <x v="21"/>
    <x v="173"/>
    <n v="66"/>
    <x v="8"/>
    <x v="8"/>
    <n v="3.49"/>
    <n v="20"/>
    <n v="230.34"/>
    <n v="4606.8"/>
  </r>
  <r>
    <n v="287"/>
    <s v="Mary"/>
    <s v="Scott"/>
    <s v="Mr"/>
    <s v="M"/>
    <n v="60"/>
    <s v="Balvaird Place"/>
    <s v="Poole"/>
    <x v="2"/>
    <x v="238"/>
    <n v="41"/>
    <x v="8"/>
    <x v="8"/>
    <n v="3.49"/>
    <n v="20"/>
    <n v="143.09"/>
    <n v="2861.8"/>
  </r>
  <r>
    <n v="288"/>
    <s v="Frederick"/>
    <s v="Branch"/>
    <s v="Mr"/>
    <s v="M"/>
    <n v="30"/>
    <s v="Balvernie Villas"/>
    <s v="Darlington"/>
    <x v="3"/>
    <x v="239"/>
    <n v="33"/>
    <x v="7"/>
    <x v="7"/>
    <n v="2.95"/>
    <n v="20"/>
    <n v="97.350000000000009"/>
    <n v="1947.0000000000002"/>
  </r>
  <r>
    <n v="289"/>
    <s v="Carolee"/>
    <s v="Whitley"/>
    <s v="Miss"/>
    <s v="F"/>
    <n v="90"/>
    <s v="Balvernie Villas"/>
    <s v="Llandeilo"/>
    <x v="11"/>
    <x v="240"/>
    <n v="29"/>
    <x v="0"/>
    <x v="0"/>
    <n v="2.0099999999999998"/>
    <n v="20"/>
    <n v="58.289999999999992"/>
    <n v="1165.7999999999997"/>
  </r>
  <r>
    <n v="290"/>
    <s v="Palmira"/>
    <s v="Christopher"/>
    <s v="Mrs"/>
    <s v="F"/>
    <n v="30"/>
    <s v="Banbury Place"/>
    <s v="Devizes"/>
    <x v="3"/>
    <x v="241"/>
    <n v="38"/>
    <x v="5"/>
    <x v="5"/>
    <n v="3.99"/>
    <n v="24"/>
    <n v="151.62"/>
    <n v="3638.88"/>
  </r>
  <r>
    <n v="291"/>
    <s v="Gloria"/>
    <s v="Newton"/>
    <s v="Mrs"/>
    <s v="F"/>
    <n v="60"/>
    <s v="Banchory Road"/>
    <s v="Buntingford"/>
    <x v="8"/>
    <x v="94"/>
    <n v="4"/>
    <x v="1"/>
    <x v="1"/>
    <n v="1.79"/>
    <n v="24"/>
    <n v="7.16"/>
    <n v="171.84"/>
  </r>
  <r>
    <n v="293"/>
    <s v="Katia"/>
    <s v="Simpson"/>
    <s v="Prof"/>
    <s v="F"/>
    <n v="60"/>
    <s v="Bank Buildings"/>
    <s v="Londonderry"/>
    <x v="2"/>
    <x v="242"/>
    <n v="29"/>
    <x v="7"/>
    <x v="7"/>
    <n v="2.95"/>
    <n v="20"/>
    <n v="85.550000000000011"/>
    <n v="1711.0000000000002"/>
  </r>
  <r>
    <n v="294"/>
    <s v="Fred"/>
    <s v="Kerr"/>
    <s v="Mr"/>
    <s v="M"/>
    <n v="30"/>
    <s v="Banner Square"/>
    <s v="Wedmore"/>
    <x v="2"/>
    <x v="243"/>
    <n v="48"/>
    <x v="4"/>
    <x v="4"/>
    <n v="1.89"/>
    <n v="18"/>
    <n v="90.72"/>
    <n v="1632.96"/>
  </r>
  <r>
    <n v="295"/>
    <s v="Magaly"/>
    <s v="Echols"/>
    <s v="Mrs"/>
    <s v="F"/>
    <n v="30"/>
    <s v="Banning Street"/>
    <s v="Norfolk"/>
    <x v="2"/>
    <x v="244"/>
    <n v="11"/>
    <x v="5"/>
    <x v="5"/>
    <n v="3.99"/>
    <n v="24"/>
    <n v="43.89"/>
    <n v="1053.3600000000001"/>
  </r>
  <r>
    <n v="296"/>
    <s v="Barry"/>
    <s v="Morris"/>
    <s v="Mr"/>
    <s v="M"/>
    <n v="30"/>
    <s v="Banstead Street"/>
    <s v="Bedford"/>
    <x v="43"/>
    <x v="245"/>
    <n v="72"/>
    <x v="6"/>
    <x v="6"/>
    <n v="1.29"/>
    <n v="24"/>
    <n v="92.88"/>
    <n v="2229.12"/>
  </r>
  <r>
    <n v="297"/>
    <s v="Matthew"/>
    <s v="John"/>
    <s v="Mr"/>
    <s v="M"/>
    <n v="60"/>
    <s v="Banstead Street"/>
    <s v="Henfield"/>
    <x v="1"/>
    <x v="220"/>
    <n v="14"/>
    <x v="1"/>
    <x v="1"/>
    <n v="1.79"/>
    <n v="24"/>
    <n v="25.060000000000002"/>
    <n v="601.44000000000005"/>
  </r>
  <r>
    <n v="298"/>
    <s v="Elana"/>
    <s v="Lam"/>
    <s v="Ms"/>
    <s v="F"/>
    <n v="30"/>
    <s v="Barbel Street"/>
    <s v="Blakeney"/>
    <x v="7"/>
    <x v="246"/>
    <n v="70"/>
    <x v="8"/>
    <x v="8"/>
    <n v="3.49"/>
    <n v="20"/>
    <n v="244.3"/>
    <n v="4886"/>
  </r>
  <r>
    <n v="299"/>
    <s v="Lean"/>
    <s v="Maloney"/>
    <s v="Ms"/>
    <s v="F"/>
    <n v="30"/>
    <s v="Barclay Close"/>
    <s v="Newport"/>
    <x v="2"/>
    <x v="247"/>
    <n v="82"/>
    <x v="7"/>
    <x v="7"/>
    <n v="2.95"/>
    <n v="20"/>
    <n v="241.9"/>
    <n v="4838"/>
  </r>
  <r>
    <n v="300"/>
    <s v="Brice"/>
    <s v="Houston"/>
    <s v="Mr"/>
    <s v="M"/>
    <n v="60"/>
    <s v="Barclay Street"/>
    <s v="Moelfre"/>
    <x v="2"/>
    <x v="248"/>
    <n v="44"/>
    <x v="3"/>
    <x v="3"/>
    <n v="0.69"/>
    <n v="24"/>
    <n v="30.36"/>
    <n v="728.64"/>
  </r>
  <r>
    <n v="302"/>
    <s v="Joey"/>
    <s v="Hale"/>
    <s v="Mr"/>
    <s v="M"/>
    <n v="90"/>
    <s v="Barclay Street"/>
    <s v="Sutton Coldfield"/>
    <x v="2"/>
    <x v="249"/>
    <n v="18"/>
    <x v="6"/>
    <x v="6"/>
    <n v="1.29"/>
    <n v="24"/>
    <n v="23.22"/>
    <n v="557.28"/>
  </r>
  <r>
    <n v="303"/>
    <s v="Katrina"/>
    <s v="Boggs"/>
    <s v="Mrs"/>
    <s v="F"/>
    <n v="30"/>
    <s v="Barford Street"/>
    <s v="Marlborough"/>
    <x v="2"/>
    <x v="14"/>
    <n v="8"/>
    <x v="7"/>
    <x v="7"/>
    <n v="2.95"/>
    <n v="20"/>
    <n v="23.6"/>
    <n v="472"/>
  </r>
  <r>
    <n v="304"/>
    <s v="Reiko"/>
    <s v="Greenberg"/>
    <s v="Miss"/>
    <s v="F"/>
    <n v="90"/>
    <s v="Barge House"/>
    <s v="Billingham"/>
    <x v="30"/>
    <x v="250"/>
    <n v="5"/>
    <x v="2"/>
    <x v="2"/>
    <n v="1.79"/>
    <n v="17"/>
    <n v="8.9499999999999993"/>
    <n v="152.14999999999998"/>
  </r>
  <r>
    <n v="305"/>
    <s v="Laurinda"/>
    <s v="Jimenez"/>
    <s v="Mrs"/>
    <s v="F"/>
    <n v="90"/>
    <s v="Bargery Road"/>
    <s v="Inverurie"/>
    <x v="35"/>
    <x v="86"/>
    <n v="36"/>
    <x v="7"/>
    <x v="7"/>
    <n v="2.95"/>
    <n v="20"/>
    <n v="106.2"/>
    <n v="2124"/>
  </r>
  <r>
    <n v="306"/>
    <s v="Dwain"/>
    <s v="Hoyt"/>
    <s v="Mr"/>
    <s v="M"/>
    <n v="30"/>
    <s v="Barili Lodge"/>
    <s v="Yarm"/>
    <x v="2"/>
    <x v="251"/>
    <n v="65"/>
    <x v="3"/>
    <x v="3"/>
    <n v="0.69"/>
    <n v="24"/>
    <n v="44.849999999999994"/>
    <n v="1076.3999999999999"/>
  </r>
  <r>
    <n v="307"/>
    <s v="Danny"/>
    <s v="Sheehan"/>
    <s v="Mr"/>
    <s v="M"/>
    <n v="30"/>
    <s v="Barkham Road"/>
    <s v="Coatbridge"/>
    <x v="15"/>
    <x v="4"/>
    <n v="3"/>
    <x v="7"/>
    <x v="7"/>
    <n v="2.95"/>
    <n v="20"/>
    <n v="8.8500000000000014"/>
    <n v="177.00000000000003"/>
  </r>
  <r>
    <n v="308"/>
    <s v="Johnson"/>
    <s v="Parsons"/>
    <s v="Mr"/>
    <s v="M"/>
    <n v="90"/>
    <s v="Barlby Gardens"/>
    <s v="Dalbeattie"/>
    <x v="3"/>
    <x v="252"/>
    <n v="22"/>
    <x v="8"/>
    <x v="8"/>
    <n v="3.49"/>
    <n v="20"/>
    <n v="76.78"/>
    <n v="1535.6"/>
  </r>
  <r>
    <n v="309"/>
    <s v="Shanita"/>
    <s v="Hardin"/>
    <s v="Mrs"/>
    <s v="F"/>
    <n v="90"/>
    <s v="Barley Mow"/>
    <s v="Dursley"/>
    <x v="44"/>
    <x v="253"/>
    <n v="4"/>
    <x v="5"/>
    <x v="5"/>
    <n v="3.99"/>
    <n v="24"/>
    <n v="15.96"/>
    <n v="383.04"/>
  </r>
  <r>
    <n v="310"/>
    <s v="Gerald"/>
    <s v="Kelley"/>
    <s v="Mr"/>
    <s v="M"/>
    <n v="60"/>
    <s v="Barnardo Gdns"/>
    <s v="West Linton"/>
    <x v="2"/>
    <x v="254"/>
    <n v="60"/>
    <x v="3"/>
    <x v="3"/>
    <n v="0.69"/>
    <n v="24"/>
    <n v="41.4"/>
    <n v="993.59999999999991"/>
  </r>
  <r>
    <n v="311"/>
    <s v="Kyla"/>
    <s v="Reeder"/>
    <s v="Miss"/>
    <s v="F"/>
    <n v="60"/>
    <s v="Barnardo Street"/>
    <s v="Lancashire"/>
    <x v="21"/>
    <x v="116"/>
    <n v="4"/>
    <x v="9"/>
    <x v="9"/>
    <n v="3.39"/>
    <n v="24"/>
    <n v="13.56"/>
    <n v="325.44"/>
  </r>
  <r>
    <n v="312"/>
    <s v="Thaddeus"/>
    <s v="Stuart"/>
    <s v="Mr"/>
    <s v="M"/>
    <n v="90"/>
    <s v="Barnby Square"/>
    <s v="Isle Of Mannot"/>
    <x v="21"/>
    <x v="255"/>
    <n v="104"/>
    <x v="4"/>
    <x v="4"/>
    <n v="1.89"/>
    <n v="18"/>
    <n v="196.56"/>
    <n v="3538.08"/>
  </r>
  <r>
    <n v="313"/>
    <s v="Forrest"/>
    <s v="Ritchie"/>
    <s v="Mr"/>
    <s v="M"/>
    <n v="30"/>
    <s v="Barnes Alley"/>
    <s v="Stone"/>
    <x v="2"/>
    <x v="256"/>
    <n v="82"/>
    <x v="8"/>
    <x v="8"/>
    <n v="3.49"/>
    <n v="20"/>
    <n v="286.18"/>
    <n v="5723.6"/>
  </r>
  <r>
    <n v="314"/>
    <s v="Valencia"/>
    <s v="Kinney"/>
    <s v="Miss"/>
    <s v="F"/>
    <n v="90"/>
    <s v="Barnet Lane"/>
    <s v="Jedburgh"/>
    <x v="21"/>
    <x v="257"/>
    <n v="2"/>
    <x v="8"/>
    <x v="8"/>
    <n v="3.49"/>
    <n v="20"/>
    <n v="6.98"/>
    <n v="139.60000000000002"/>
  </r>
  <r>
    <n v="315"/>
    <s v="Scott"/>
    <s v="Feldman"/>
    <s v="Mr"/>
    <s v="M"/>
    <n v="90"/>
    <s v="Barnet Street"/>
    <s v="Llanwrtyd Wells"/>
    <x v="11"/>
    <x v="258"/>
    <n v="71"/>
    <x v="4"/>
    <x v="4"/>
    <n v="1.89"/>
    <n v="18"/>
    <n v="134.19"/>
    <n v="2415.42"/>
  </r>
  <r>
    <n v="316"/>
    <s v="Trenton"/>
    <s v="Short"/>
    <s v="Mr"/>
    <s v="M"/>
    <n v="90"/>
    <s v="Barnston Walk"/>
    <s v="Hornchurch"/>
    <x v="1"/>
    <x v="32"/>
    <n v="75"/>
    <x v="1"/>
    <x v="1"/>
    <n v="1.79"/>
    <n v="24"/>
    <n v="134.25"/>
    <n v="3222"/>
  </r>
  <r>
    <n v="317"/>
    <s v="Ernest"/>
    <s v="Young"/>
    <s v="Mr"/>
    <s v="M"/>
    <n v="90"/>
    <s v="Barraud's Wharf"/>
    <s v="Hinckley"/>
    <x v="1"/>
    <x v="176"/>
    <n v="45"/>
    <x v="3"/>
    <x v="3"/>
    <n v="0.69"/>
    <n v="24"/>
    <n v="31.049999999999997"/>
    <n v="745.19999999999993"/>
  </r>
  <r>
    <n v="318"/>
    <s v="Oren"/>
    <s v="Funk"/>
    <s v="Mr"/>
    <s v="M"/>
    <n v="30"/>
    <s v="Barriedale"/>
    <s v="Elgin"/>
    <x v="45"/>
    <x v="259"/>
    <n v="86"/>
    <x v="2"/>
    <x v="2"/>
    <n v="1.79"/>
    <n v="17"/>
    <n v="153.94"/>
    <n v="2616.98"/>
  </r>
  <r>
    <n v="319"/>
    <s v="Virgil"/>
    <s v="Espinoza"/>
    <s v="Mr"/>
    <s v="M"/>
    <n v="60"/>
    <s v="Barrowgate Road"/>
    <s v="Bonnybridge"/>
    <x v="9"/>
    <x v="216"/>
    <n v="19"/>
    <x v="5"/>
    <x v="5"/>
    <n v="3.99"/>
    <n v="24"/>
    <n v="75.81"/>
    <n v="1819.44"/>
  </r>
  <r>
    <n v="320"/>
    <s v="Danita"/>
    <s v="Mcqueen"/>
    <s v="Miss"/>
    <s v="F"/>
    <n v="90"/>
    <s v="Barrows Place"/>
    <s v="Neath"/>
    <x v="2"/>
    <x v="260"/>
    <n v="85"/>
    <x v="4"/>
    <x v="4"/>
    <n v="1.89"/>
    <n v="18"/>
    <n v="160.65"/>
    <n v="2891.7000000000003"/>
  </r>
  <r>
    <n v="321"/>
    <s v="Olin"/>
    <s v="Abraham"/>
    <s v="Mr"/>
    <s v="M"/>
    <n v="90"/>
    <s v="Barrydene"/>
    <s v="Dundee"/>
    <x v="3"/>
    <x v="244"/>
    <n v="104"/>
    <x v="5"/>
    <x v="5"/>
    <n v="3.99"/>
    <n v="24"/>
    <n v="414.96000000000004"/>
    <n v="9959.0400000000009"/>
  </r>
  <r>
    <n v="322"/>
    <s v="Clayton"/>
    <s v="Marks"/>
    <s v="Mr"/>
    <s v="M"/>
    <n v="30"/>
    <s v="Barry's Buildings"/>
    <s v="Halesworth"/>
    <x v="13"/>
    <x v="261"/>
    <n v="18"/>
    <x v="6"/>
    <x v="6"/>
    <n v="1.29"/>
    <n v="24"/>
    <n v="23.22"/>
    <n v="557.28"/>
  </r>
  <r>
    <n v="323"/>
    <s v="Rene"/>
    <s v="Westbrook"/>
    <s v="Mr"/>
    <s v="M"/>
    <n v="60"/>
    <s v="Barson Close"/>
    <s v="Harlech"/>
    <x v="13"/>
    <x v="262"/>
    <n v="67"/>
    <x v="9"/>
    <x v="9"/>
    <n v="3.39"/>
    <n v="24"/>
    <n v="227.13"/>
    <n v="5451.12"/>
  </r>
  <r>
    <n v="324"/>
    <s v="Julissa"/>
    <s v="Mccann"/>
    <s v="Miss"/>
    <s v="F"/>
    <n v="30"/>
    <s v="Barth Road"/>
    <s v="Marianglas"/>
    <x v="2"/>
    <x v="263"/>
    <n v="68"/>
    <x v="0"/>
    <x v="0"/>
    <n v="2.0099999999999998"/>
    <n v="20"/>
    <n v="136.67999999999998"/>
    <n v="2733.5999999999995"/>
  </r>
  <r>
    <n v="326"/>
    <s v="Coral"/>
    <s v="Sheldon"/>
    <s v="Mrs"/>
    <s v="F"/>
    <n v="60"/>
    <s v="Bartholomew Close"/>
    <s v="Longniddry"/>
    <x v="2"/>
    <x v="232"/>
    <n v="54"/>
    <x v="6"/>
    <x v="6"/>
    <n v="1.29"/>
    <n v="24"/>
    <n v="69.66"/>
    <n v="1671.84"/>
  </r>
  <r>
    <n v="327"/>
    <s v="Harrison"/>
    <s v="Newton"/>
    <s v="Mr"/>
    <s v="M"/>
    <n v="60"/>
    <s v="Bartholomew Lane"/>
    <s v="South Shields"/>
    <x v="2"/>
    <x v="264"/>
    <n v="42"/>
    <x v="0"/>
    <x v="0"/>
    <n v="2.0099999999999998"/>
    <n v="20"/>
    <n v="84.419999999999987"/>
    <n v="1688.3999999999996"/>
  </r>
  <r>
    <n v="328"/>
    <s v="Waltraud"/>
    <s v="Mcfadden"/>
    <s v="Miss"/>
    <s v="F"/>
    <n v="30"/>
    <s v="Bartholomew Villas"/>
    <s v="Sleaford"/>
    <x v="2"/>
    <x v="265"/>
    <n v="86"/>
    <x v="8"/>
    <x v="8"/>
    <n v="3.49"/>
    <n v="20"/>
    <n v="300.14000000000004"/>
    <n v="6002.8000000000011"/>
  </r>
  <r>
    <n v="329"/>
    <s v="Lesley"/>
    <s v="Smith"/>
    <s v="Mr"/>
    <s v="M"/>
    <n v="60"/>
    <s v="Barton Road"/>
    <s v="Princes Risborough"/>
    <x v="2"/>
    <x v="266"/>
    <n v="49"/>
    <x v="2"/>
    <x v="2"/>
    <n v="1.79"/>
    <n v="17"/>
    <n v="87.710000000000008"/>
    <n v="1491.0700000000002"/>
  </r>
  <r>
    <n v="330"/>
    <s v="Renetta"/>
    <s v="Gaines"/>
    <s v="Miss"/>
    <s v="F"/>
    <n v="90"/>
    <s v="Barton Street"/>
    <s v="Goodwick"/>
    <x v="17"/>
    <x v="94"/>
    <n v="15"/>
    <x v="9"/>
    <x v="9"/>
    <n v="3.39"/>
    <n v="24"/>
    <n v="50.85"/>
    <n v="1220.4000000000001"/>
  </r>
  <r>
    <n v="331"/>
    <s v="Dorene"/>
    <s v="Dailey"/>
    <s v="Miss"/>
    <s v="F"/>
    <n v="60"/>
    <s v="Barwick Road"/>
    <s v="Andover"/>
    <x v="4"/>
    <x v="229"/>
    <n v="42"/>
    <x v="5"/>
    <x v="5"/>
    <n v="3.99"/>
    <n v="24"/>
    <n v="167.58"/>
    <n v="4021.92"/>
  </r>
  <r>
    <n v="332"/>
    <s v="Wyatt"/>
    <s v="Engle"/>
    <s v="Mr"/>
    <s v="M"/>
    <n v="60"/>
    <s v="Basil Street"/>
    <s v="Wigston"/>
    <x v="2"/>
    <x v="267"/>
    <n v="36"/>
    <x v="7"/>
    <x v="7"/>
    <n v="2.95"/>
    <n v="20"/>
    <n v="106.2"/>
    <n v="2124"/>
  </r>
  <r>
    <n v="333"/>
    <s v="Myrta"/>
    <s v="Payne"/>
    <s v="Miss"/>
    <s v="F"/>
    <n v="90"/>
    <s v="Basing House"/>
    <s v="Bude"/>
    <x v="8"/>
    <x v="268"/>
    <n v="14"/>
    <x v="5"/>
    <x v="5"/>
    <n v="3.99"/>
    <n v="24"/>
    <n v="55.86"/>
    <n v="1340.6399999999999"/>
  </r>
  <r>
    <n v="334"/>
    <s v="Dion"/>
    <s v="Shields"/>
    <s v="Mr"/>
    <s v="M"/>
    <n v="60"/>
    <s v="Basinghall Street"/>
    <s v="Tadley"/>
    <x v="2"/>
    <x v="269"/>
    <n v="73"/>
    <x v="5"/>
    <x v="5"/>
    <n v="3.99"/>
    <n v="24"/>
    <n v="291.27000000000004"/>
    <n v="6990.4800000000014"/>
  </r>
  <r>
    <n v="335"/>
    <s v="Tarra"/>
    <s v="Moyer"/>
    <s v="Mrs"/>
    <s v="F"/>
    <n v="90"/>
    <s v="Basketmakers'"/>
    <s v="Stone"/>
    <x v="2"/>
    <x v="270"/>
    <n v="80"/>
    <x v="3"/>
    <x v="3"/>
    <n v="0.69"/>
    <n v="24"/>
    <n v="55.199999999999996"/>
    <n v="1324.8"/>
  </r>
  <r>
    <n v="336"/>
    <s v="Alyce"/>
    <s v="Carver"/>
    <s v="Mrs"/>
    <s v="F"/>
    <n v="30"/>
    <s v="Bassingham Road"/>
    <s v="Witney"/>
    <x v="2"/>
    <x v="271"/>
    <n v="60"/>
    <x v="6"/>
    <x v="6"/>
    <n v="1.29"/>
    <n v="24"/>
    <n v="77.400000000000006"/>
    <n v="1857.6000000000001"/>
  </r>
  <r>
    <n v="337"/>
    <s v="Vallie"/>
    <s v="Felix"/>
    <s v="Mrs"/>
    <s v="F"/>
    <n v="60"/>
    <s v="Basswood Close"/>
    <s v="Menai Bridge"/>
    <x v="2"/>
    <x v="272"/>
    <n v="58"/>
    <x v="1"/>
    <x v="1"/>
    <n v="1.79"/>
    <n v="24"/>
    <n v="103.82000000000001"/>
    <n v="2491.6800000000003"/>
  </r>
  <r>
    <n v="338"/>
    <s v="Dimple"/>
    <s v="Cameron"/>
    <s v="Miss"/>
    <s v="F"/>
    <n v="30"/>
    <s v="Batcup Terrace"/>
    <s v="Wickford"/>
    <x v="2"/>
    <x v="273"/>
    <n v="70"/>
    <x v="2"/>
    <x v="2"/>
    <n v="1.79"/>
    <n v="17"/>
    <n v="125.3"/>
    <n v="2130.1"/>
  </r>
  <r>
    <n v="339"/>
    <s v="Alexander"/>
    <s v="Cain"/>
    <s v="Mr"/>
    <s v="M"/>
    <n v="30"/>
    <s v="Bath Close"/>
    <s v="Dymock"/>
    <x v="44"/>
    <x v="274"/>
    <n v="55"/>
    <x v="3"/>
    <x v="3"/>
    <n v="0.69"/>
    <n v="24"/>
    <n v="37.949999999999996"/>
    <n v="910.8"/>
  </r>
  <r>
    <n v="340"/>
    <s v="Brent"/>
    <s v="Berg"/>
    <s v="Mr"/>
    <s v="M"/>
    <n v="90"/>
    <s v="Bath Court"/>
    <s v="Sleaford"/>
    <x v="2"/>
    <x v="275"/>
    <n v="32"/>
    <x v="3"/>
    <x v="3"/>
    <n v="0.69"/>
    <n v="24"/>
    <n v="22.08"/>
    <n v="529.91999999999996"/>
  </r>
  <r>
    <n v="341"/>
    <s v="Jaye"/>
    <s v="Lynn"/>
    <s v="Ms"/>
    <s v="F"/>
    <n v="30"/>
    <s v="Bath Dairy"/>
    <s v="Ulverston"/>
    <x v="2"/>
    <x v="276"/>
    <n v="77"/>
    <x v="5"/>
    <x v="5"/>
    <n v="3.99"/>
    <n v="24"/>
    <n v="307.23"/>
    <n v="7373.52"/>
  </r>
  <r>
    <n v="342"/>
    <s v="Rubin"/>
    <s v="Peters"/>
    <s v="Mr"/>
    <s v="M"/>
    <n v="30"/>
    <s v="Bath Row"/>
    <s v="Burnham-On-Crouch"/>
    <x v="46"/>
    <x v="277"/>
    <n v="57"/>
    <x v="8"/>
    <x v="8"/>
    <n v="3.49"/>
    <n v="20"/>
    <n v="198.93"/>
    <n v="3978.6000000000004"/>
  </r>
  <r>
    <n v="343"/>
    <s v="Willy"/>
    <s v="Morgan"/>
    <s v="Mr"/>
    <s v="M"/>
    <n v="90"/>
    <s v="Batten Cottages"/>
    <s v="Nuneaton"/>
    <x v="2"/>
    <x v="278"/>
    <n v="5"/>
    <x v="5"/>
    <x v="5"/>
    <n v="3.99"/>
    <n v="24"/>
    <n v="19.950000000000003"/>
    <n v="478.80000000000007"/>
  </r>
  <r>
    <n v="344"/>
    <s v="Tyree"/>
    <s v="Holbrook"/>
    <s v="Mr"/>
    <s v="M"/>
    <n v="60"/>
    <s v="Batten Cottages"/>
    <s v="Settle"/>
    <x v="2"/>
    <x v="279"/>
    <n v="10"/>
    <x v="5"/>
    <x v="5"/>
    <n v="3.99"/>
    <n v="24"/>
    <n v="39.900000000000006"/>
    <n v="957.60000000000014"/>
  </r>
  <r>
    <n v="345"/>
    <s v="Catina"/>
    <s v="Mccollum"/>
    <s v="Mrs"/>
    <s v="F"/>
    <n v="90"/>
    <s v="Battersea Church"/>
    <s v="Isle Of Eigg"/>
    <x v="21"/>
    <x v="280"/>
    <n v="58"/>
    <x v="8"/>
    <x v="8"/>
    <n v="3.49"/>
    <n v="20"/>
    <n v="202.42000000000002"/>
    <n v="4048.4000000000005"/>
  </r>
  <r>
    <n v="346"/>
    <s v="Olivia"/>
    <s v="Bingham"/>
    <s v="Mrs"/>
    <s v="F"/>
    <n v="60"/>
    <s v="Bayford Mews"/>
    <s v="Exmouth"/>
    <x v="17"/>
    <x v="281"/>
    <n v="105"/>
    <x v="3"/>
    <x v="3"/>
    <n v="0.69"/>
    <n v="24"/>
    <n v="72.449999999999989"/>
    <n v="1738.7999999999997"/>
  </r>
  <r>
    <n v="347"/>
    <s v="Brock"/>
    <s v="Jordan"/>
    <s v="Mr"/>
    <s v="M"/>
    <n v="30"/>
    <s v="Baynes Row"/>
    <s v="Bures"/>
    <x v="8"/>
    <x v="282"/>
    <n v="84"/>
    <x v="4"/>
    <x v="4"/>
    <n v="1.89"/>
    <n v="18"/>
    <n v="158.76"/>
    <n v="2857.68"/>
  </r>
  <r>
    <n v="348"/>
    <s v="Sol"/>
    <s v="Mcallister"/>
    <s v="Mr"/>
    <s v="M"/>
    <n v="60"/>
    <s v="Beanacre Close"/>
    <s v="Worcester Park"/>
    <x v="2"/>
    <x v="283"/>
    <n v="35"/>
    <x v="8"/>
    <x v="8"/>
    <n v="3.49"/>
    <n v="20"/>
    <n v="122.15"/>
    <n v="2443"/>
  </r>
  <r>
    <n v="349"/>
    <s v="Keith"/>
    <s v="Dunbar"/>
    <s v="Mr"/>
    <s v="M"/>
    <n v="90"/>
    <s v="Bearbinder Lane"/>
    <s v="Callington"/>
    <x v="12"/>
    <x v="103"/>
    <n v="42"/>
    <x v="8"/>
    <x v="8"/>
    <n v="3.49"/>
    <n v="20"/>
    <n v="146.58000000000001"/>
    <n v="2931.6000000000004"/>
  </r>
  <r>
    <n v="350"/>
    <s v="Keven"/>
    <s v="Keen"/>
    <s v="Mr"/>
    <s v="M"/>
    <n v="60"/>
    <s v="Bearstead Rise"/>
    <s v="Porth"/>
    <x v="2"/>
    <x v="284"/>
    <n v="55"/>
    <x v="1"/>
    <x v="1"/>
    <n v="1.79"/>
    <n v="24"/>
    <n v="98.45"/>
    <n v="2362.8000000000002"/>
  </r>
  <r>
    <n v="351"/>
    <s v="Joyce"/>
    <s v="Williams"/>
    <s v="Ms"/>
    <s v="F"/>
    <n v="30"/>
    <s v="Beatrice Road"/>
    <s v="Isle Of Colonsay"/>
    <x v="21"/>
    <x v="48"/>
    <n v="82"/>
    <x v="4"/>
    <x v="4"/>
    <n v="1.89"/>
    <n v="18"/>
    <n v="154.97999999999999"/>
    <n v="2789.64"/>
  </r>
  <r>
    <n v="352"/>
    <s v="Dulcie"/>
    <s v="Schafer"/>
    <s v="Mrs"/>
    <s v="F"/>
    <n v="60"/>
    <s v="Beauchamp Close"/>
    <s v="Saundersfoot"/>
    <x v="2"/>
    <x v="285"/>
    <n v="37"/>
    <x v="6"/>
    <x v="6"/>
    <n v="1.29"/>
    <n v="24"/>
    <n v="47.730000000000004"/>
    <n v="1145.52"/>
  </r>
  <r>
    <n v="353"/>
    <s v="Thurman"/>
    <s v="Stafford"/>
    <s v="Mr"/>
    <s v="M"/>
    <n v="30"/>
    <s v="Beaufort"/>
    <s v="Torpoint"/>
    <x v="2"/>
    <x v="286"/>
    <n v="81"/>
    <x v="2"/>
    <x v="2"/>
    <n v="1.79"/>
    <n v="17"/>
    <n v="144.99"/>
    <n v="2464.83"/>
  </r>
  <r>
    <n v="354"/>
    <s v="Edison"/>
    <s v="Blake"/>
    <s v="Mr"/>
    <s v="M"/>
    <n v="60"/>
    <s v="Beaufort Drive"/>
    <s v="Keswick"/>
    <x v="21"/>
    <x v="287"/>
    <n v="52"/>
    <x v="3"/>
    <x v="3"/>
    <n v="0.69"/>
    <n v="24"/>
    <n v="35.879999999999995"/>
    <n v="861.11999999999989"/>
  </r>
  <r>
    <n v="355"/>
    <s v="Karima"/>
    <s v="Parker"/>
    <s v="Mrs"/>
    <s v="F"/>
    <n v="60"/>
    <s v="Beaufort Gardens"/>
    <s v="Anstruther"/>
    <x v="47"/>
    <x v="288"/>
    <n v="83"/>
    <x v="6"/>
    <x v="6"/>
    <n v="1.29"/>
    <n v="24"/>
    <n v="107.07000000000001"/>
    <n v="2569.6800000000003"/>
  </r>
  <r>
    <n v="356"/>
    <s v="Mimi"/>
    <s v="Dove"/>
    <s v="Miss"/>
    <s v="F"/>
    <n v="30"/>
    <s v="Beaufort Gardens"/>
    <s v="Cumnock"/>
    <x v="16"/>
    <x v="289"/>
    <n v="29"/>
    <x v="8"/>
    <x v="8"/>
    <n v="3.49"/>
    <n v="20"/>
    <n v="101.21000000000001"/>
    <n v="2024.2000000000003"/>
  </r>
  <r>
    <n v="357"/>
    <s v="Palmer"/>
    <s v="Nicholson"/>
    <s v="Mr"/>
    <s v="M"/>
    <n v="90"/>
    <s v="Beaufort Wharf"/>
    <s v="Arlesey"/>
    <x v="48"/>
    <x v="290"/>
    <n v="71"/>
    <x v="4"/>
    <x v="4"/>
    <n v="1.89"/>
    <n v="18"/>
    <n v="134.19"/>
    <n v="2415.42"/>
  </r>
  <r>
    <n v="358"/>
    <s v="Jadwiga"/>
    <s v="Leslie"/>
    <s v="Mrs"/>
    <s v="F"/>
    <n v="90"/>
    <s v="Beaumaris Green"/>
    <s v="Seaford"/>
    <x v="2"/>
    <x v="291"/>
    <n v="13"/>
    <x v="3"/>
    <x v="3"/>
    <n v="0.69"/>
    <n v="24"/>
    <n v="8.9699999999999989"/>
    <n v="215.27999999999997"/>
  </r>
  <r>
    <n v="359"/>
    <s v="Alonzo"/>
    <s v="Lockett"/>
    <s v="Mr"/>
    <s v="M"/>
    <n v="90"/>
    <s v="Beaumont Avenue"/>
    <s v="Isle Of Iona"/>
    <x v="21"/>
    <x v="292"/>
    <n v="92"/>
    <x v="0"/>
    <x v="0"/>
    <n v="2.0099999999999998"/>
    <n v="20"/>
    <n v="184.92"/>
    <n v="3698.3999999999996"/>
  </r>
  <r>
    <n v="360"/>
    <s v="Dong"/>
    <s v="Irving"/>
    <s v="Mr"/>
    <s v="M"/>
    <n v="30"/>
    <s v="Beauvoir Terrace"/>
    <s v="Woking"/>
    <x v="2"/>
    <x v="293"/>
    <n v="55"/>
    <x v="8"/>
    <x v="8"/>
    <n v="3.49"/>
    <n v="20"/>
    <n v="191.95000000000002"/>
    <n v="3839.0000000000005"/>
  </r>
  <r>
    <n v="361"/>
    <s v="Dave"/>
    <s v="Coates"/>
    <s v="Mr"/>
    <s v="M"/>
    <n v="90"/>
    <s v="Beaver Close"/>
    <s v="Stowmarket"/>
    <x v="2"/>
    <x v="294"/>
    <n v="39"/>
    <x v="6"/>
    <x v="6"/>
    <n v="1.29"/>
    <n v="24"/>
    <n v="50.31"/>
    <n v="1207.44"/>
  </r>
  <r>
    <n v="362"/>
    <s v="Lenny"/>
    <s v="Tipton"/>
    <s v="Mr"/>
    <s v="M"/>
    <n v="60"/>
    <s v="Beckenham Place"/>
    <s v="Buckinghamshire"/>
    <x v="8"/>
    <x v="251"/>
    <n v="7"/>
    <x v="8"/>
    <x v="8"/>
    <n v="3.49"/>
    <n v="20"/>
    <n v="24.43"/>
    <n v="488.6"/>
  </r>
  <r>
    <n v="363"/>
    <s v="Jean"/>
    <s v="Burnette"/>
    <s v="Rev"/>
    <s v="M"/>
    <n v="60"/>
    <s v="Becket Close"/>
    <s v="Sevenoaks"/>
    <x v="2"/>
    <x v="295"/>
    <n v="50"/>
    <x v="2"/>
    <x v="2"/>
    <n v="1.79"/>
    <n v="17"/>
    <n v="89.5"/>
    <n v="1521.5"/>
  </r>
  <r>
    <n v="364"/>
    <s v="Eugenie"/>
    <s v="Duran"/>
    <s v="Ms"/>
    <s v="F"/>
    <n v="30"/>
    <s v="Becket Close"/>
    <s v="St. Austell"/>
    <x v="2"/>
    <x v="296"/>
    <n v="27"/>
    <x v="8"/>
    <x v="8"/>
    <n v="3.49"/>
    <n v="20"/>
    <n v="94.23"/>
    <n v="1884.6000000000001"/>
  </r>
  <r>
    <n v="365"/>
    <s v="Santos"/>
    <s v="Lopez"/>
    <s v="Mr"/>
    <s v="M"/>
    <n v="30"/>
    <s v="Beckway Street"/>
    <s v="East Molesey"/>
    <x v="44"/>
    <x v="297"/>
    <n v="55"/>
    <x v="8"/>
    <x v="8"/>
    <n v="3.49"/>
    <n v="20"/>
    <n v="191.95000000000002"/>
    <n v="3839.0000000000005"/>
  </r>
  <r>
    <n v="366"/>
    <s v="Nella"/>
    <s v="Kiser"/>
    <s v="Mrs"/>
    <s v="F"/>
    <n v="60"/>
    <s v="Beclands Road"/>
    <s v="Moelfre"/>
    <x v="2"/>
    <x v="298"/>
    <n v="80"/>
    <x v="2"/>
    <x v="2"/>
    <n v="1.79"/>
    <n v="17"/>
    <n v="143.19999999999999"/>
    <n v="2434.3999999999996"/>
  </r>
  <r>
    <n v="367"/>
    <s v="Janelle"/>
    <s v="Carlton"/>
    <s v="Mrs"/>
    <s v="F"/>
    <n v="90"/>
    <s v="Bedford Hill"/>
    <s v="Broseley"/>
    <x v="49"/>
    <x v="299"/>
    <n v="34"/>
    <x v="7"/>
    <x v="7"/>
    <n v="2.95"/>
    <n v="20"/>
    <n v="100.30000000000001"/>
    <n v="2006.0000000000002"/>
  </r>
  <r>
    <n v="368"/>
    <s v="Dante"/>
    <s v="Bartlett"/>
    <s v="Mr"/>
    <s v="M"/>
    <n v="60"/>
    <s v="Bedford Place"/>
    <s v="Kirkliston"/>
    <x v="21"/>
    <x v="300"/>
    <n v="49"/>
    <x v="8"/>
    <x v="8"/>
    <n v="3.49"/>
    <n v="20"/>
    <n v="171.01000000000002"/>
    <n v="3420.2000000000003"/>
  </r>
  <r>
    <n v="369"/>
    <s v="Connie"/>
    <s v="Golden"/>
    <s v="Mr"/>
    <s v="M"/>
    <n v="60"/>
    <s v="Bedford Row"/>
    <s v="Bridge Of Orchy"/>
    <x v="41"/>
    <x v="301"/>
    <n v="18"/>
    <x v="4"/>
    <x v="4"/>
    <n v="1.89"/>
    <n v="18"/>
    <n v="34.019999999999996"/>
    <n v="612.3599999999999"/>
  </r>
  <r>
    <n v="370"/>
    <s v="Taylor"/>
    <s v="Tobin"/>
    <s v="Mr"/>
    <s v="M"/>
    <n v="30"/>
    <s v="Beech Hall"/>
    <s v="Brighouse"/>
    <x v="50"/>
    <x v="1"/>
    <n v="101"/>
    <x v="0"/>
    <x v="0"/>
    <n v="2.0099999999999998"/>
    <n v="20"/>
    <n v="203.01"/>
    <n v="4060.2"/>
  </r>
  <r>
    <n v="371"/>
    <s v="Abel"/>
    <s v="Cordova"/>
    <s v="Mr"/>
    <s v="M"/>
    <n v="60"/>
    <s v="Beechcroft Road"/>
    <s v="Winchester"/>
    <x v="2"/>
    <x v="106"/>
    <n v="72"/>
    <x v="6"/>
    <x v="6"/>
    <n v="1.29"/>
    <n v="24"/>
    <n v="92.88"/>
    <n v="2229.12"/>
  </r>
  <r>
    <n v="372"/>
    <s v="Virgil"/>
    <s v="Lunsford"/>
    <s v="Mr"/>
    <s v="M"/>
    <n v="30"/>
    <s v="Beechvale Close"/>
    <s v="Wooler"/>
    <x v="2"/>
    <x v="302"/>
    <n v="80"/>
    <x v="4"/>
    <x v="4"/>
    <n v="1.89"/>
    <n v="18"/>
    <n v="151.19999999999999"/>
    <n v="2721.6"/>
  </r>
  <r>
    <n v="373"/>
    <s v="Angelia"/>
    <s v="Kennedy"/>
    <s v="Mrs"/>
    <s v="F"/>
    <n v="90"/>
    <s v="Beecroft Road"/>
    <s v="Abergele"/>
    <x v="27"/>
    <x v="111"/>
    <n v="27"/>
    <x v="4"/>
    <x v="4"/>
    <n v="1.89"/>
    <n v="18"/>
    <n v="51.029999999999994"/>
    <n v="918.53999999999985"/>
  </r>
  <r>
    <n v="374"/>
    <s v="Vita"/>
    <s v="Kenny"/>
    <s v="Miss"/>
    <s v="F"/>
    <n v="30"/>
    <s v="Belgrave Cottages"/>
    <s v="Minehead"/>
    <x v="2"/>
    <x v="255"/>
    <n v="61"/>
    <x v="7"/>
    <x v="7"/>
    <n v="2.95"/>
    <n v="20"/>
    <n v="179.95000000000002"/>
    <n v="3599.0000000000005"/>
  </r>
  <r>
    <n v="375"/>
    <s v="Graig"/>
    <s v="Silva"/>
    <s v="Mr"/>
    <s v="M"/>
    <n v="90"/>
    <s v="Belgrave Gardens"/>
    <s v="Sidcup"/>
    <x v="2"/>
    <x v="303"/>
    <n v="54"/>
    <x v="7"/>
    <x v="7"/>
    <n v="2.95"/>
    <n v="20"/>
    <n v="159.30000000000001"/>
    <n v="3186"/>
  </r>
  <r>
    <n v="376"/>
    <s v="Nicole"/>
    <s v="Bunch"/>
    <s v="Miss"/>
    <s v="F"/>
    <n v="90"/>
    <s v="Belgrave Road"/>
    <s v="Harrogate"/>
    <x v="51"/>
    <x v="304"/>
    <n v="26"/>
    <x v="8"/>
    <x v="8"/>
    <n v="3.49"/>
    <n v="20"/>
    <n v="90.740000000000009"/>
    <n v="1814.8000000000002"/>
  </r>
  <r>
    <n v="377"/>
    <s v="Salvatore"/>
    <s v="Montano"/>
    <s v="Mr"/>
    <s v="M"/>
    <n v="90"/>
    <s v="Belgrove Houses"/>
    <s v="Llanrhystud"/>
    <x v="11"/>
    <x v="305"/>
    <n v="54"/>
    <x v="3"/>
    <x v="3"/>
    <n v="0.69"/>
    <n v="24"/>
    <n v="37.26"/>
    <n v="894.24"/>
  </r>
  <r>
    <n v="379"/>
    <s v="Annabel"/>
    <s v="Helms"/>
    <s v="Ms"/>
    <s v="F"/>
    <n v="60"/>
    <s v="Bell Gardens"/>
    <s v="Edgware"/>
    <x v="44"/>
    <x v="215"/>
    <n v="22"/>
    <x v="3"/>
    <x v="3"/>
    <n v="0.69"/>
    <n v="24"/>
    <n v="15.18"/>
    <n v="364.32"/>
  </r>
  <r>
    <n v="380"/>
    <s v="Kip"/>
    <s v="Jensen"/>
    <s v="Mr"/>
    <s v="M"/>
    <n v="30"/>
    <s v="Bell Wharf"/>
    <s v="Askam-In-Furness"/>
    <x v="52"/>
    <x v="306"/>
    <n v="7"/>
    <x v="4"/>
    <x v="4"/>
    <n v="1.89"/>
    <n v="18"/>
    <n v="13.229999999999999"/>
    <n v="238.14"/>
  </r>
  <r>
    <n v="381"/>
    <s v="Ellena"/>
    <s v="Mckenna"/>
    <s v="Miss"/>
    <s v="F"/>
    <n v="60"/>
    <s v="Bell Yard"/>
    <s v="Barrow-Upon-Humber"/>
    <x v="53"/>
    <x v="307"/>
    <n v="48"/>
    <x v="1"/>
    <x v="1"/>
    <n v="1.79"/>
    <n v="24"/>
    <n v="85.92"/>
    <n v="2062.08"/>
  </r>
  <r>
    <n v="382"/>
    <s v="Jada"/>
    <s v="Mcmanus"/>
    <s v="Miss"/>
    <s v="F"/>
    <n v="90"/>
    <s v="Bellair"/>
    <s v="Forest Row"/>
    <x v="17"/>
    <x v="308"/>
    <n v="57"/>
    <x v="9"/>
    <x v="9"/>
    <n v="3.39"/>
    <n v="24"/>
    <n v="193.23000000000002"/>
    <n v="4637.5200000000004"/>
  </r>
  <r>
    <n v="383"/>
    <s v="Dannie"/>
    <s v="Tuttle"/>
    <s v="Mr"/>
    <s v="M"/>
    <n v="90"/>
    <s v="Bellendon Road"/>
    <s v="Middlewich"/>
    <x v="2"/>
    <x v="309"/>
    <n v="75"/>
    <x v="3"/>
    <x v="3"/>
    <n v="0.69"/>
    <n v="24"/>
    <n v="51.749999999999993"/>
    <n v="1241.9999999999998"/>
  </r>
  <r>
    <n v="384"/>
    <s v="Arnoldo"/>
    <s v="Lovell"/>
    <s v="Mr"/>
    <s v="M"/>
    <n v="60"/>
    <s v="Bellendon Villas"/>
    <s v="Banff"/>
    <x v="0"/>
    <x v="80"/>
    <n v="37"/>
    <x v="8"/>
    <x v="8"/>
    <n v="3.49"/>
    <n v="20"/>
    <n v="129.13"/>
    <n v="2582.6"/>
  </r>
  <r>
    <n v="385"/>
    <s v="Santo"/>
    <s v="Goodrich"/>
    <s v="Mr"/>
    <s v="M"/>
    <n v="90"/>
    <s v="Bellevue Mews"/>
    <s v="Prudhoe"/>
    <x v="2"/>
    <x v="310"/>
    <n v="32"/>
    <x v="0"/>
    <x v="0"/>
    <n v="2.0099999999999998"/>
    <n v="20"/>
    <n v="64.319999999999993"/>
    <n v="1286.3999999999999"/>
  </r>
  <r>
    <n v="386"/>
    <s v="Teddy"/>
    <s v="Ambrose"/>
    <s v="Mr"/>
    <s v="M"/>
    <n v="90"/>
    <s v="Bellevue Road"/>
    <s v="Woking"/>
    <x v="2"/>
    <x v="311"/>
    <n v="22"/>
    <x v="6"/>
    <x v="6"/>
    <n v="1.29"/>
    <n v="24"/>
    <n v="28.380000000000003"/>
    <n v="681.12000000000012"/>
  </r>
  <r>
    <n v="387"/>
    <s v="Sherman"/>
    <s v="Duffy"/>
    <s v="Mr"/>
    <s v="M"/>
    <n v="60"/>
    <s v="Bellgate Mews"/>
    <s v="Didcot"/>
    <x v="3"/>
    <x v="312"/>
    <n v="10"/>
    <x v="2"/>
    <x v="2"/>
    <n v="1.79"/>
    <n v="17"/>
    <n v="17.899999999999999"/>
    <n v="304.29999999999995"/>
  </r>
  <r>
    <n v="388"/>
    <s v="Bebe"/>
    <s v="Edwards"/>
    <s v="Mrs"/>
    <s v="F"/>
    <n v="60"/>
    <s v="Bellina Mews"/>
    <s v="Acharacle"/>
    <x v="54"/>
    <x v="233"/>
    <n v="2"/>
    <x v="1"/>
    <x v="1"/>
    <n v="1.79"/>
    <n v="24"/>
    <n v="3.58"/>
    <n v="85.92"/>
  </r>
  <r>
    <n v="389"/>
    <s v="Remona"/>
    <s v="Munson"/>
    <s v="Mrs"/>
    <s v="F"/>
    <n v="60"/>
    <s v="Belltrees Grove"/>
    <s v="Camborne"/>
    <x v="55"/>
    <x v="313"/>
    <n v="12"/>
    <x v="6"/>
    <x v="6"/>
    <n v="1.29"/>
    <n v="24"/>
    <n v="15.48"/>
    <n v="371.52"/>
  </r>
  <r>
    <n v="390"/>
    <s v="Summer"/>
    <s v="Faulk"/>
    <s v="Mrs"/>
    <s v="F"/>
    <n v="30"/>
    <s v="Belltrees Grove"/>
    <s v="Wrexham"/>
    <x v="2"/>
    <x v="314"/>
    <n v="42"/>
    <x v="8"/>
    <x v="8"/>
    <n v="3.49"/>
    <n v="20"/>
    <n v="146.58000000000001"/>
    <n v="2931.6000000000004"/>
  </r>
  <r>
    <n v="391"/>
    <s v="Bunny"/>
    <s v="Nguyen"/>
    <s v="Mrs"/>
    <s v="F"/>
    <n v="30"/>
    <s v="Belmont Grove"/>
    <s v="Kilbirnie"/>
    <x v="21"/>
    <x v="246"/>
    <n v="2"/>
    <x v="5"/>
    <x v="5"/>
    <n v="3.99"/>
    <n v="24"/>
    <n v="7.98"/>
    <n v="191.52"/>
  </r>
  <r>
    <n v="392"/>
    <s v="Una"/>
    <s v="Crowe"/>
    <s v="Miss"/>
    <s v="F"/>
    <n v="90"/>
    <s v="Belmore Lane"/>
    <s v="Witham"/>
    <x v="2"/>
    <x v="120"/>
    <n v="83"/>
    <x v="3"/>
    <x v="3"/>
    <n v="0.69"/>
    <n v="24"/>
    <n v="57.269999999999996"/>
    <n v="1374.48"/>
  </r>
  <r>
    <n v="393"/>
    <s v="Jonelle"/>
    <s v="Dahl"/>
    <s v="Miss"/>
    <s v="F"/>
    <n v="60"/>
    <s v="Belsize Crescent"/>
    <s v="Dolgellau"/>
    <x v="3"/>
    <x v="315"/>
    <n v="36"/>
    <x v="4"/>
    <x v="4"/>
    <n v="1.89"/>
    <n v="18"/>
    <n v="68.039999999999992"/>
    <n v="1224.7199999999998"/>
  </r>
  <r>
    <n v="394"/>
    <s v="Isaias"/>
    <s v="Harrison"/>
    <s v="Mr"/>
    <s v="M"/>
    <n v="90"/>
    <s v="Belvedere Court"/>
    <s v="Dundee"/>
    <x v="3"/>
    <x v="286"/>
    <n v="12"/>
    <x v="1"/>
    <x v="1"/>
    <n v="1.79"/>
    <n v="24"/>
    <n v="21.48"/>
    <n v="515.52"/>
  </r>
  <r>
    <n v="395"/>
    <s v="Ernie"/>
    <s v="Burris"/>
    <s v="Mr"/>
    <s v="M"/>
    <n v="30"/>
    <s v="Belvedere Grove"/>
    <s v="Staffordshire"/>
    <x v="2"/>
    <x v="316"/>
    <n v="98"/>
    <x v="7"/>
    <x v="7"/>
    <n v="2.95"/>
    <n v="20"/>
    <n v="289.10000000000002"/>
    <n v="5782"/>
  </r>
  <r>
    <n v="396"/>
    <s v="Jarrett"/>
    <s v="Espinoza"/>
    <s v="Dr"/>
    <s v="M"/>
    <n v="60"/>
    <s v="Belvedere Road"/>
    <s v="New Tredegar"/>
    <x v="2"/>
    <x v="317"/>
    <n v="87"/>
    <x v="8"/>
    <x v="8"/>
    <n v="3.49"/>
    <n v="20"/>
    <n v="303.63"/>
    <n v="6072.6"/>
  </r>
  <r>
    <n v="397"/>
    <s v="Ivelisse"/>
    <s v="Leary"/>
    <s v="Miss"/>
    <s v="F"/>
    <n v="60"/>
    <s v="Belvidere Place"/>
    <s v="Queenborough"/>
    <x v="2"/>
    <x v="318"/>
    <n v="36"/>
    <x v="0"/>
    <x v="0"/>
    <n v="2.0099999999999998"/>
    <n v="20"/>
    <n v="72.359999999999985"/>
    <n v="1447.1999999999998"/>
  </r>
  <r>
    <n v="398"/>
    <s v="Domenic"/>
    <s v="Pace"/>
    <s v="Mr"/>
    <s v="M"/>
    <n v="90"/>
    <s v="Bemerton Terrace"/>
    <s v="Henley-On-Thames"/>
    <x v="1"/>
    <x v="319"/>
    <n v="79"/>
    <x v="8"/>
    <x v="8"/>
    <n v="3.49"/>
    <n v="20"/>
    <n v="275.71000000000004"/>
    <n v="5514.2000000000007"/>
  </r>
  <r>
    <n v="399"/>
    <s v="Molly"/>
    <s v="Wilkes"/>
    <s v="Mrs"/>
    <s v="F"/>
    <n v="60"/>
    <s v="Ben Jonson"/>
    <s v="Lisburn"/>
    <x v="11"/>
    <x v="144"/>
    <n v="66"/>
    <x v="8"/>
    <x v="8"/>
    <n v="3.49"/>
    <n v="20"/>
    <n v="230.34"/>
    <n v="4606.8"/>
  </r>
  <r>
    <n v="400"/>
    <s v="Peg"/>
    <s v="Brewster"/>
    <s v="Miss"/>
    <s v="F"/>
    <n v="30"/>
    <s v="Bendmore Avenue"/>
    <s v="Merseyside"/>
    <x v="2"/>
    <x v="60"/>
    <n v="44"/>
    <x v="8"/>
    <x v="8"/>
    <n v="3.49"/>
    <n v="20"/>
    <n v="153.56"/>
    <n v="3071.2"/>
  </r>
  <r>
    <n v="401"/>
    <s v="Yuk"/>
    <s v="Potts"/>
    <s v="Mrs"/>
    <s v="F"/>
    <n v="90"/>
    <s v="Benhams Place"/>
    <s v="Milnthorpe"/>
    <x v="2"/>
    <x v="29"/>
    <n v="14"/>
    <x v="2"/>
    <x v="2"/>
    <n v="1.79"/>
    <n v="17"/>
    <n v="25.060000000000002"/>
    <n v="426.02000000000004"/>
  </r>
  <r>
    <n v="402"/>
    <s v="Julieta"/>
    <s v="Gabriel"/>
    <s v="Miss"/>
    <s v="F"/>
    <n v="60"/>
    <s v="Benhill Road"/>
    <s v="Clacton-On-Sea"/>
    <x v="15"/>
    <x v="320"/>
    <n v="58"/>
    <x v="3"/>
    <x v="3"/>
    <n v="0.69"/>
    <n v="24"/>
    <n v="40.019999999999996"/>
    <n v="960.4799999999999"/>
  </r>
  <r>
    <n v="403"/>
    <s v="Ranae"/>
    <s v="Maddox"/>
    <s v="Ms"/>
    <s v="F"/>
    <n v="60"/>
    <s v="Benjamin Close"/>
    <s v="Wembley"/>
    <x v="2"/>
    <x v="321"/>
    <n v="42"/>
    <x v="5"/>
    <x v="5"/>
    <n v="3.99"/>
    <n v="24"/>
    <n v="167.58"/>
    <n v="4021.92"/>
  </r>
  <r>
    <n v="404"/>
    <s v="Diedre"/>
    <s v="Curran"/>
    <s v="Miss"/>
    <s v="F"/>
    <n v="90"/>
    <s v="Bennets Court"/>
    <s v="Treorchy"/>
    <x v="2"/>
    <x v="322"/>
    <n v="20"/>
    <x v="1"/>
    <x v="1"/>
    <n v="1.79"/>
    <n v="24"/>
    <n v="35.799999999999997"/>
    <n v="859.19999999999993"/>
  </r>
  <r>
    <n v="405"/>
    <s v="Palmer"/>
    <s v="Smallwood"/>
    <s v="Mr"/>
    <s v="M"/>
    <n v="60"/>
    <s v="Bennets Place"/>
    <s v="Kirkwall"/>
    <x v="21"/>
    <x v="323"/>
    <n v="77"/>
    <x v="3"/>
    <x v="3"/>
    <n v="0.69"/>
    <n v="24"/>
    <n v="53.129999999999995"/>
    <n v="1275.1199999999999"/>
  </r>
  <r>
    <n v="406"/>
    <s v="Yahaira"/>
    <s v="Deleon"/>
    <s v="Mrs"/>
    <s v="F"/>
    <n v="90"/>
    <s v="Bennett Park"/>
    <s v="Stevenston"/>
    <x v="2"/>
    <x v="163"/>
    <n v="20"/>
    <x v="9"/>
    <x v="9"/>
    <n v="3.39"/>
    <n v="24"/>
    <n v="67.8"/>
    <n v="1627.1999999999998"/>
  </r>
  <r>
    <n v="407"/>
    <s v="Astrid"/>
    <s v="Beltran"/>
    <s v="Ms"/>
    <s v="F"/>
    <n v="60"/>
    <s v="Bennett Road"/>
    <s v="Buntingford"/>
    <x v="8"/>
    <x v="106"/>
    <n v="40"/>
    <x v="3"/>
    <x v="3"/>
    <n v="0.69"/>
    <n v="24"/>
    <n v="27.599999999999998"/>
    <n v="662.4"/>
  </r>
  <r>
    <n v="408"/>
    <s v="Phyliss"/>
    <s v="Bland"/>
    <s v="Mrs"/>
    <s v="F"/>
    <n v="90"/>
    <s v="Bentinck Mews"/>
    <s v="Bewdley"/>
    <x v="56"/>
    <x v="324"/>
    <n v="21"/>
    <x v="6"/>
    <x v="6"/>
    <n v="1.29"/>
    <n v="24"/>
    <n v="27.09"/>
    <n v="650.16"/>
  </r>
  <r>
    <n v="409"/>
    <s v="Minh"/>
    <s v="Carpenter"/>
    <s v="Miss"/>
    <s v="F"/>
    <n v="60"/>
    <s v="Bentons Lane"/>
    <s v="Inveraray"/>
    <x v="35"/>
    <x v="196"/>
    <n v="63"/>
    <x v="1"/>
    <x v="1"/>
    <n v="1.79"/>
    <n v="24"/>
    <n v="112.77"/>
    <n v="2706.48"/>
  </r>
  <r>
    <n v="410"/>
    <s v="Pablo"/>
    <s v="Stanley"/>
    <s v="Mr"/>
    <s v="M"/>
    <n v="90"/>
    <s v="Benworth Street"/>
    <s v="Burntisland"/>
    <x v="46"/>
    <x v="108"/>
    <n v="65"/>
    <x v="8"/>
    <x v="8"/>
    <n v="3.49"/>
    <n v="20"/>
    <n v="226.85000000000002"/>
    <n v="4537"/>
  </r>
  <r>
    <n v="411"/>
    <s v="Margurite"/>
    <s v="Lyles"/>
    <s v="Mrs"/>
    <s v="F"/>
    <n v="60"/>
    <s v="Beresford Terrace"/>
    <s v="Kent"/>
    <x v="21"/>
    <x v="325"/>
    <n v="71"/>
    <x v="3"/>
    <x v="3"/>
    <n v="0.69"/>
    <n v="24"/>
    <n v="48.989999999999995"/>
    <n v="1175.7599999999998"/>
  </r>
  <r>
    <n v="412"/>
    <s v="Drucilla"/>
    <s v="Beck"/>
    <s v="Mrs"/>
    <s v="F"/>
    <n v="30"/>
    <s v="Berkley Square"/>
    <s v="Kent"/>
    <x v="21"/>
    <x v="89"/>
    <n v="27"/>
    <x v="0"/>
    <x v="0"/>
    <n v="2.0099999999999998"/>
    <n v="20"/>
    <n v="54.269999999999996"/>
    <n v="1085.3999999999999"/>
  </r>
  <r>
    <n v="413"/>
    <s v="Toby"/>
    <s v="Coon"/>
    <s v="Miss"/>
    <s v="F"/>
    <n v="90"/>
    <s v="Bermans Way"/>
    <s v="Motherwell"/>
    <x v="2"/>
    <x v="326"/>
    <n v="19"/>
    <x v="2"/>
    <x v="2"/>
    <n v="1.79"/>
    <n v="17"/>
    <n v="34.01"/>
    <n v="578.16999999999996"/>
  </r>
  <r>
    <n v="414"/>
    <s v="Garry"/>
    <s v="Tapia"/>
    <s v="Mr"/>
    <s v="M"/>
    <n v="90"/>
    <s v="Bermondsey Buildings"/>
    <s v="Shanklin"/>
    <x v="2"/>
    <x v="78"/>
    <n v="30"/>
    <x v="5"/>
    <x v="5"/>
    <n v="3.99"/>
    <n v="24"/>
    <n v="119.7"/>
    <n v="2872.8"/>
  </r>
  <r>
    <n v="415"/>
    <s v="Charita"/>
    <s v="Mccann"/>
    <s v="Mrs"/>
    <s v="F"/>
    <n v="30"/>
    <s v="Bermondsey Trading"/>
    <s v="Carrickfergus"/>
    <x v="10"/>
    <x v="153"/>
    <n v="41"/>
    <x v="4"/>
    <x v="4"/>
    <n v="1.89"/>
    <n v="18"/>
    <n v="77.489999999999995"/>
    <n v="1394.82"/>
  </r>
  <r>
    <n v="416"/>
    <s v="Nathaniel"/>
    <s v="Arrington"/>
    <s v="Mr"/>
    <s v="M"/>
    <n v="30"/>
    <s v="Bermuda Street"/>
    <s v="Gravesend"/>
    <x v="57"/>
    <x v="218"/>
    <n v="38"/>
    <x v="9"/>
    <x v="9"/>
    <n v="3.39"/>
    <n v="24"/>
    <n v="128.82"/>
    <n v="3091.68"/>
  </r>
  <r>
    <n v="417"/>
    <s v="Shiela"/>
    <s v="Paulson"/>
    <s v="Mrs"/>
    <s v="F"/>
    <n v="30"/>
    <s v="Bernard Street"/>
    <s v="Criccieth"/>
    <x v="16"/>
    <x v="327"/>
    <n v="31"/>
    <x v="2"/>
    <x v="2"/>
    <n v="1.79"/>
    <n v="17"/>
    <n v="55.49"/>
    <n v="943.33"/>
  </r>
  <r>
    <n v="418"/>
    <s v="Latonia"/>
    <s v="Jacob"/>
    <s v="Ms"/>
    <s v="F"/>
    <n v="30"/>
    <s v="Berners Mews"/>
    <s v="Cornhill-On-Tweed"/>
    <x v="16"/>
    <x v="328"/>
    <n v="5"/>
    <x v="8"/>
    <x v="8"/>
    <n v="3.49"/>
    <n v="20"/>
    <n v="17.450000000000003"/>
    <n v="349.00000000000006"/>
  </r>
  <r>
    <n v="419"/>
    <s v="Sophie"/>
    <s v="Leblanc"/>
    <s v="Mrs"/>
    <s v="F"/>
    <n v="30"/>
    <s v="Berners Place"/>
    <s v="Retford"/>
    <x v="2"/>
    <x v="78"/>
    <n v="37"/>
    <x v="6"/>
    <x v="6"/>
    <n v="1.29"/>
    <n v="24"/>
    <n v="47.730000000000004"/>
    <n v="1145.52"/>
  </r>
  <r>
    <n v="420"/>
    <s v="Ivelisse"/>
    <s v="Hatfield"/>
    <s v="Mrs"/>
    <s v="F"/>
    <n v="90"/>
    <s v="Berry Place"/>
    <s v="St. Ives"/>
    <x v="2"/>
    <x v="119"/>
    <n v="66"/>
    <x v="0"/>
    <x v="0"/>
    <n v="2.0099999999999998"/>
    <n v="20"/>
    <n v="132.66"/>
    <n v="2653.2"/>
  </r>
  <r>
    <n v="421"/>
    <s v="Chris"/>
    <s v="Crawford"/>
    <s v="Mrs"/>
    <s v="F"/>
    <n v="90"/>
    <s v="Berthon Street"/>
    <s v="Cupar"/>
    <x v="16"/>
    <x v="329"/>
    <n v="32"/>
    <x v="0"/>
    <x v="0"/>
    <n v="2.0099999999999998"/>
    <n v="20"/>
    <n v="64.319999999999993"/>
    <n v="1286.3999999999999"/>
  </r>
  <r>
    <n v="422"/>
    <s v="Maira"/>
    <s v="Snider"/>
    <s v="Mrs"/>
    <s v="F"/>
    <n v="60"/>
    <s v="Berthons Gdns"/>
    <s v="Maryport"/>
    <x v="2"/>
    <x v="212"/>
    <n v="25"/>
    <x v="3"/>
    <x v="3"/>
    <n v="0.69"/>
    <n v="24"/>
    <n v="17.25"/>
    <n v="414"/>
  </r>
  <r>
    <n v="423"/>
    <s v="Vallie"/>
    <s v="Griggs"/>
    <s v="Miss"/>
    <s v="F"/>
    <n v="30"/>
    <s v="Bertram Street"/>
    <s v="Romford"/>
    <x v="2"/>
    <x v="330"/>
    <n v="63"/>
    <x v="2"/>
    <x v="2"/>
    <n v="1.79"/>
    <n v="17"/>
    <n v="112.77"/>
    <n v="1917.09"/>
  </r>
  <r>
    <n v="424"/>
    <s v="Yong"/>
    <s v="Singleton"/>
    <s v="Mrs"/>
    <s v="F"/>
    <n v="90"/>
    <s v="Beryl Road"/>
    <s v="Montacute"/>
    <x v="2"/>
    <x v="331"/>
    <n v="99"/>
    <x v="4"/>
    <x v="4"/>
    <n v="1.89"/>
    <n v="18"/>
    <n v="187.10999999999999"/>
    <n v="3367.9799999999996"/>
  </r>
  <r>
    <n v="425"/>
    <s v="Brendan"/>
    <s v="Jacobs"/>
    <s v="Mr"/>
    <s v="M"/>
    <n v="60"/>
    <s v="Besant Road"/>
    <s v="Pembroke Dock"/>
    <x v="2"/>
    <x v="209"/>
    <n v="62"/>
    <x v="6"/>
    <x v="6"/>
    <n v="1.29"/>
    <n v="24"/>
    <n v="79.98"/>
    <n v="1919.52"/>
  </r>
  <r>
    <n v="426"/>
    <s v="Wilburn"/>
    <s v="Felton"/>
    <s v="Mr"/>
    <s v="M"/>
    <n v="90"/>
    <s v="Besant Way"/>
    <s v="Chester Le Street"/>
    <x v="20"/>
    <x v="332"/>
    <n v="85"/>
    <x v="7"/>
    <x v="7"/>
    <n v="2.95"/>
    <n v="20"/>
    <n v="250.75000000000003"/>
    <n v="5015.0000000000009"/>
  </r>
  <r>
    <n v="427"/>
    <s v="Elijah"/>
    <s v="Salinas"/>
    <s v="Mr"/>
    <s v="M"/>
    <n v="60"/>
    <s v="Besant Way"/>
    <s v="Penarth"/>
    <x v="2"/>
    <x v="333"/>
    <n v="10"/>
    <x v="2"/>
    <x v="2"/>
    <n v="1.79"/>
    <n v="17"/>
    <n v="17.899999999999999"/>
    <n v="304.29999999999995"/>
  </r>
  <r>
    <n v="428"/>
    <s v="Jesusita"/>
    <s v="Sutherland"/>
    <s v="Mrs"/>
    <s v="F"/>
    <n v="60"/>
    <s v="Besley Street"/>
    <s v="Arbroath"/>
    <x v="58"/>
    <x v="328"/>
    <n v="65"/>
    <x v="0"/>
    <x v="0"/>
    <n v="2.0099999999999998"/>
    <n v="20"/>
    <n v="130.64999999999998"/>
    <n v="2612.9999999999995"/>
  </r>
  <r>
    <n v="429"/>
    <s v="Royal"/>
    <s v="Alexander"/>
    <s v="Mr"/>
    <s v="M"/>
    <n v="90"/>
    <s v="Bessborough Gardens"/>
    <s v="Haltwhistle"/>
    <x v="13"/>
    <x v="334"/>
    <n v="82"/>
    <x v="8"/>
    <x v="8"/>
    <n v="3.49"/>
    <n v="20"/>
    <n v="286.18"/>
    <n v="5723.6"/>
  </r>
  <r>
    <n v="430"/>
    <s v="Roger"/>
    <s v="Seymour"/>
    <s v="Mr"/>
    <s v="M"/>
    <n v="60"/>
    <s v="Beswick Mews"/>
    <s v="Matlock"/>
    <x v="2"/>
    <x v="94"/>
    <n v="21"/>
    <x v="4"/>
    <x v="4"/>
    <n v="1.89"/>
    <n v="18"/>
    <n v="39.69"/>
    <n v="714.42"/>
  </r>
  <r>
    <n v="431"/>
    <s v="Eleonore"/>
    <s v="Small"/>
    <s v="Miss"/>
    <s v="F"/>
    <n v="60"/>
    <s v="Betstyle Road"/>
    <s v="Sturminster Newton"/>
    <x v="2"/>
    <x v="335"/>
    <n v="19"/>
    <x v="0"/>
    <x v="0"/>
    <n v="2.0099999999999998"/>
    <n v="20"/>
    <n v="38.19"/>
    <n v="763.8"/>
  </r>
  <r>
    <n v="432"/>
    <s v="Warner"/>
    <s v="Lancaster"/>
    <s v="Mr"/>
    <s v="M"/>
    <n v="60"/>
    <s v="Bettridge Road"/>
    <s v="Munlochy"/>
    <x v="2"/>
    <x v="336"/>
    <n v="76"/>
    <x v="2"/>
    <x v="2"/>
    <n v="1.79"/>
    <n v="17"/>
    <n v="136.04"/>
    <n v="2312.6799999999998"/>
  </r>
  <r>
    <n v="433"/>
    <s v="Nicky"/>
    <s v="Ashley"/>
    <s v="Mr"/>
    <s v="M"/>
    <n v="90"/>
    <s v="Beulah Hill"/>
    <s v="Ilkeston"/>
    <x v="1"/>
    <x v="337"/>
    <n v="41"/>
    <x v="9"/>
    <x v="9"/>
    <n v="3.39"/>
    <n v="24"/>
    <n v="138.99"/>
    <n v="3335.76"/>
  </r>
  <r>
    <n v="434"/>
    <s v="Edward"/>
    <s v="Contreras"/>
    <s v="Mr"/>
    <s v="M"/>
    <n v="60"/>
    <s v="Beulah Place"/>
    <s v="West Yorkshire"/>
    <x v="2"/>
    <x v="338"/>
    <n v="42"/>
    <x v="7"/>
    <x v="7"/>
    <n v="2.95"/>
    <n v="20"/>
    <n v="123.9"/>
    <n v="2478"/>
  </r>
  <r>
    <n v="435"/>
    <s v="Terrell"/>
    <s v="Triplett"/>
    <s v="Mr"/>
    <s v="M"/>
    <n v="30"/>
    <s v="Bevan Road"/>
    <s v="Whitehaven"/>
    <x v="2"/>
    <x v="54"/>
    <n v="38"/>
    <x v="6"/>
    <x v="6"/>
    <n v="1.29"/>
    <n v="24"/>
    <n v="49.02"/>
    <n v="1176.48"/>
  </r>
  <r>
    <n v="436"/>
    <s v="Shalanda"/>
    <s v="Donahue"/>
    <s v="Miss"/>
    <s v="F"/>
    <n v="30"/>
    <s v="Bevan Street"/>
    <s v="Llanerchymedd"/>
    <x v="11"/>
    <x v="339"/>
    <n v="87"/>
    <x v="9"/>
    <x v="9"/>
    <n v="3.39"/>
    <n v="24"/>
    <n v="294.93"/>
    <n v="7078.32"/>
  </r>
  <r>
    <n v="437"/>
    <s v="Alleen"/>
    <s v="Lim"/>
    <s v="Ms"/>
    <s v="F"/>
    <n v="90"/>
    <s v="Beverley Gardens"/>
    <s v="Bicester"/>
    <x v="26"/>
    <x v="340"/>
    <n v="96"/>
    <x v="9"/>
    <x v="9"/>
    <n v="3.39"/>
    <n v="24"/>
    <n v="325.44"/>
    <n v="7810.5599999999995"/>
  </r>
  <r>
    <n v="438"/>
    <s v="Gena"/>
    <s v="Pena"/>
    <s v="Ms"/>
    <s v="F"/>
    <n v="30"/>
    <s v="Bevin Close"/>
    <s v="Aberdare"/>
    <x v="59"/>
    <x v="59"/>
    <n v="79"/>
    <x v="8"/>
    <x v="8"/>
    <n v="3.49"/>
    <n v="20"/>
    <n v="275.71000000000004"/>
    <n v="5514.2000000000007"/>
  </r>
  <r>
    <n v="439"/>
    <s v="Xuan"/>
    <s v="Tatum"/>
    <s v="Dr"/>
    <s v="F"/>
    <n v="30"/>
    <s v="Bevis Marks"/>
    <s v="Gordon"/>
    <x v="17"/>
    <x v="341"/>
    <n v="78"/>
    <x v="9"/>
    <x v="9"/>
    <n v="3.39"/>
    <n v="24"/>
    <n v="264.42"/>
    <n v="6346.08"/>
  </r>
  <r>
    <n v="440"/>
    <s v="Maurice"/>
    <s v="Winston"/>
    <s v="Mr"/>
    <s v="M"/>
    <n v="60"/>
    <s v="Bewdley Street"/>
    <s v="Surrey"/>
    <x v="2"/>
    <x v="342"/>
    <n v="23"/>
    <x v="2"/>
    <x v="2"/>
    <n v="1.79"/>
    <n v="17"/>
    <n v="41.17"/>
    <n v="699.89"/>
  </r>
  <r>
    <n v="442"/>
    <s v="Lorenza"/>
    <s v="House"/>
    <s v="Mrs"/>
    <s v="F"/>
    <n v="60"/>
    <s v="Bickley Road"/>
    <s v="North Humberside"/>
    <x v="2"/>
    <x v="343"/>
    <n v="63"/>
    <x v="9"/>
    <x v="9"/>
    <n v="3.39"/>
    <n v="24"/>
    <n v="213.57000000000002"/>
    <n v="5125.68"/>
  </r>
  <r>
    <n v="443"/>
    <s v="Athena"/>
    <s v="Watkins"/>
    <s v="Mrs"/>
    <s v="F"/>
    <n v="30"/>
    <s v="Bickley Row"/>
    <s v="Alnwick"/>
    <x v="14"/>
    <x v="2"/>
    <n v="22"/>
    <x v="6"/>
    <x v="6"/>
    <n v="1.29"/>
    <n v="24"/>
    <n v="28.380000000000003"/>
    <n v="681.12000000000012"/>
  </r>
  <r>
    <n v="444"/>
    <s v="Wallace"/>
    <s v="Wade"/>
    <s v="Mr"/>
    <s v="M"/>
    <n v="90"/>
    <s v="Biggin Hill"/>
    <s v="Huntly"/>
    <x v="1"/>
    <x v="344"/>
    <n v="57"/>
    <x v="3"/>
    <x v="3"/>
    <n v="0.69"/>
    <n v="24"/>
    <n v="39.33"/>
    <n v="943.92"/>
  </r>
  <r>
    <n v="445"/>
    <s v="Cherryl"/>
    <s v="Kessler"/>
    <s v="Mrs"/>
    <s v="F"/>
    <n v="90"/>
    <s v="Bignold Road"/>
    <s v="London"/>
    <x v="2"/>
    <x v="345"/>
    <n v="49"/>
    <x v="0"/>
    <x v="0"/>
    <n v="2.0099999999999998"/>
    <n v="20"/>
    <n v="98.49"/>
    <n v="1969.8"/>
  </r>
  <r>
    <n v="446"/>
    <s v="Norman"/>
    <s v="Moses"/>
    <s v="Mr"/>
    <s v="M"/>
    <n v="60"/>
    <s v="Bingham Street"/>
    <s v="Bampton"/>
    <x v="0"/>
    <x v="218"/>
    <n v="50"/>
    <x v="9"/>
    <x v="9"/>
    <n v="3.39"/>
    <n v="24"/>
    <n v="169.5"/>
    <n v="4068"/>
  </r>
  <r>
    <n v="447"/>
    <s v="Virgina"/>
    <s v="Clay"/>
    <s v="Miss"/>
    <s v="F"/>
    <n v="90"/>
    <s v="Bircham Path"/>
    <s v="Berkshire"/>
    <x v="29"/>
    <x v="123"/>
    <n v="59"/>
    <x v="5"/>
    <x v="5"/>
    <n v="3.99"/>
    <n v="24"/>
    <n v="235.41000000000003"/>
    <n v="5649.84"/>
  </r>
  <r>
    <n v="448"/>
    <s v="Byron"/>
    <s v="Molina"/>
    <s v="Mr"/>
    <s v="M"/>
    <n v="60"/>
    <s v="Birchen Close"/>
    <s v="Ramsgate"/>
    <x v="2"/>
    <x v="346"/>
    <n v="16"/>
    <x v="2"/>
    <x v="2"/>
    <n v="1.79"/>
    <n v="17"/>
    <n v="28.64"/>
    <n v="486.88"/>
  </r>
  <r>
    <n v="449"/>
    <s v="Adalberto"/>
    <s v="Blevins"/>
    <s v="Prof"/>
    <s v="M"/>
    <n v="90"/>
    <s v="Birches"/>
    <s v="Chinnor"/>
    <x v="18"/>
    <x v="210"/>
    <n v="74"/>
    <x v="1"/>
    <x v="1"/>
    <n v="1.79"/>
    <n v="24"/>
    <n v="132.46"/>
    <n v="3179.04"/>
  </r>
  <r>
    <n v="450"/>
    <s v="Katheleen"/>
    <s v="Franks"/>
    <s v="Mrs"/>
    <s v="F"/>
    <n v="90"/>
    <s v="Birchfield Terrace"/>
    <s v="Pontyclun"/>
    <x v="2"/>
    <x v="347"/>
    <n v="95"/>
    <x v="3"/>
    <x v="3"/>
    <n v="0.69"/>
    <n v="24"/>
    <n v="65.55"/>
    <n v="1573.1999999999998"/>
  </r>
  <r>
    <n v="451"/>
    <s v="Muoi"/>
    <s v="Jeffries"/>
    <s v="Miss"/>
    <s v="F"/>
    <n v="60"/>
    <s v="Birkbeck Place"/>
    <s v="Burntisland"/>
    <x v="46"/>
    <x v="174"/>
    <n v="34"/>
    <x v="1"/>
    <x v="1"/>
    <n v="1.79"/>
    <n v="24"/>
    <n v="60.86"/>
    <n v="1460.6399999999999"/>
  </r>
  <r>
    <n v="452"/>
    <s v="Maurice"/>
    <s v="Fuller"/>
    <s v="Mr"/>
    <s v="M"/>
    <n v="30"/>
    <s v="Birkbeck Place"/>
    <s v="Didcot"/>
    <x v="3"/>
    <x v="261"/>
    <n v="61"/>
    <x v="4"/>
    <x v="4"/>
    <n v="1.89"/>
    <n v="18"/>
    <n v="115.28999999999999"/>
    <n v="2075.2199999999998"/>
  </r>
  <r>
    <n v="453"/>
    <s v="Dirk"/>
    <s v="Dorsey"/>
    <s v="Mr"/>
    <s v="M"/>
    <n v="30"/>
    <s v="Birkbeck Terrace"/>
    <s v="Berkshire"/>
    <x v="29"/>
    <x v="348"/>
    <n v="36"/>
    <x v="5"/>
    <x v="5"/>
    <n v="3.99"/>
    <n v="24"/>
    <n v="143.64000000000001"/>
    <n v="3447.3600000000006"/>
  </r>
  <r>
    <n v="454"/>
    <s v="Nakita"/>
    <s v="Willard"/>
    <s v="Miss"/>
    <s v="F"/>
    <n v="60"/>
    <s v="Birkenhead Street"/>
    <s v="Marlborough"/>
    <x v="2"/>
    <x v="349"/>
    <n v="50"/>
    <x v="7"/>
    <x v="7"/>
    <n v="2.95"/>
    <n v="20"/>
    <n v="147.5"/>
    <n v="2950"/>
  </r>
  <r>
    <n v="455"/>
    <s v="Kayleigh"/>
    <s v="Stevens"/>
    <s v="Mrs"/>
    <s v="F"/>
    <n v="30"/>
    <s v="Birse Crescent"/>
    <s v="Llanelli"/>
    <x v="11"/>
    <x v="146"/>
    <n v="94"/>
    <x v="0"/>
    <x v="0"/>
    <n v="2.0099999999999998"/>
    <n v="20"/>
    <n v="188.93999999999997"/>
    <n v="3778.7999999999993"/>
  </r>
  <r>
    <n v="456"/>
    <s v="Lashay"/>
    <s v="Whaley"/>
    <s v="Miss"/>
    <s v="F"/>
    <n v="90"/>
    <s v="Bisham Gardens"/>
    <s v="Ferndown"/>
    <x v="17"/>
    <x v="113"/>
    <n v="64"/>
    <x v="1"/>
    <x v="1"/>
    <n v="1.79"/>
    <n v="24"/>
    <n v="114.56"/>
    <n v="2749.44"/>
  </r>
  <r>
    <n v="457"/>
    <s v="Lona"/>
    <s v="Chavez"/>
    <s v="Mrs"/>
    <s v="F"/>
    <n v="60"/>
    <s v="Bishops Court"/>
    <s v="Avon"/>
    <x v="24"/>
    <x v="350"/>
    <n v="84"/>
    <x v="9"/>
    <x v="9"/>
    <n v="3.39"/>
    <n v="24"/>
    <n v="284.76"/>
    <n v="6834.24"/>
  </r>
  <r>
    <n v="458"/>
    <s v="Courtney"/>
    <s v="Fenton"/>
    <s v="Mr"/>
    <s v="M"/>
    <n v="90"/>
    <s v="Bishops Head"/>
    <s v="Dumbarton"/>
    <x v="3"/>
    <x v="351"/>
    <n v="89"/>
    <x v="3"/>
    <x v="3"/>
    <n v="0.69"/>
    <n v="24"/>
    <n v="61.41"/>
    <n v="1473.84"/>
  </r>
  <r>
    <n v="459"/>
    <s v="Tammara"/>
    <s v="Graham"/>
    <s v="Mrs"/>
    <s v="F"/>
    <n v="30"/>
    <s v="Bishops Mews"/>
    <s v="Clevedon"/>
    <x v="15"/>
    <x v="296"/>
    <n v="3"/>
    <x v="4"/>
    <x v="4"/>
    <n v="1.89"/>
    <n v="18"/>
    <n v="5.67"/>
    <n v="102.06"/>
  </r>
  <r>
    <n v="460"/>
    <s v="Verdell"/>
    <s v="Lanier"/>
    <s v="Mrs"/>
    <s v="F"/>
    <n v="60"/>
    <s v="Bishopsgate Buildings"/>
    <s v="Wooler"/>
    <x v="2"/>
    <x v="352"/>
    <n v="67"/>
    <x v="0"/>
    <x v="0"/>
    <n v="2.0099999999999998"/>
    <n v="20"/>
    <n v="134.66999999999999"/>
    <n v="2693.3999999999996"/>
  </r>
  <r>
    <n v="461"/>
    <s v="Fatima"/>
    <s v="Sargent"/>
    <s v="Miss"/>
    <s v="F"/>
    <n v="30"/>
    <s v="Bittacy Road"/>
    <s v="Saxmundham"/>
    <x v="2"/>
    <x v="41"/>
    <n v="72"/>
    <x v="9"/>
    <x v="9"/>
    <n v="3.39"/>
    <n v="24"/>
    <n v="244.08"/>
    <n v="5857.92"/>
  </r>
  <r>
    <n v="462"/>
    <s v="Lewis"/>
    <s v="Bowen"/>
    <s v="Mrs"/>
    <s v="F"/>
    <n v="30"/>
    <s v="Bittern Place"/>
    <s v="Amersham"/>
    <x v="60"/>
    <x v="353"/>
    <n v="4"/>
    <x v="5"/>
    <x v="5"/>
    <n v="3.99"/>
    <n v="24"/>
    <n v="15.96"/>
    <n v="383.04"/>
  </r>
  <r>
    <n v="463"/>
    <s v="Carmelo"/>
    <s v="Clinton"/>
    <s v="Mr"/>
    <s v="M"/>
    <n v="30"/>
    <s v="Bix Court"/>
    <s v="Bromsgrove"/>
    <x v="32"/>
    <x v="354"/>
    <n v="68"/>
    <x v="7"/>
    <x v="7"/>
    <n v="2.95"/>
    <n v="20"/>
    <n v="200.60000000000002"/>
    <n v="4012.0000000000005"/>
  </r>
  <r>
    <n v="464"/>
    <s v="Madalene"/>
    <s v="Villalobos"/>
    <s v="Mrs"/>
    <s v="F"/>
    <n v="30"/>
    <s v="Black Eagle"/>
    <s v="Mexborough"/>
    <x v="2"/>
    <x v="355"/>
    <n v="52"/>
    <x v="8"/>
    <x v="8"/>
    <n v="3.49"/>
    <n v="20"/>
    <n v="181.48000000000002"/>
    <n v="3629.6000000000004"/>
  </r>
  <r>
    <n v="465"/>
    <s v="Michelina"/>
    <s v="Cleveland"/>
    <s v="Mrs"/>
    <s v="F"/>
    <n v="90"/>
    <s v="Black Moor"/>
    <s v="Annan"/>
    <x v="61"/>
    <x v="1"/>
    <n v="64"/>
    <x v="5"/>
    <x v="5"/>
    <n v="3.99"/>
    <n v="24"/>
    <n v="255.36"/>
    <n v="6128.64"/>
  </r>
  <r>
    <n v="466"/>
    <s v="Cristie"/>
    <s v="Rodriguez"/>
    <s v="Mrs"/>
    <s v="F"/>
    <n v="60"/>
    <s v="Black Moor"/>
    <s v="Keighley"/>
    <x v="21"/>
    <x v="356"/>
    <n v="5"/>
    <x v="1"/>
    <x v="1"/>
    <n v="1.79"/>
    <n v="24"/>
    <n v="8.9499999999999993"/>
    <n v="214.79999999999998"/>
  </r>
  <r>
    <n v="467"/>
    <s v="Craig"/>
    <s v="Kirkpatrick"/>
    <s v="Mr"/>
    <s v="M"/>
    <n v="30"/>
    <s v="Black Prince"/>
    <s v="Warwick"/>
    <x v="2"/>
    <x v="246"/>
    <n v="102"/>
    <x v="7"/>
    <x v="7"/>
    <n v="2.95"/>
    <n v="20"/>
    <n v="300.90000000000003"/>
    <n v="6018.0000000000009"/>
  </r>
  <r>
    <n v="468"/>
    <s v="Jimmie"/>
    <s v="Huffman"/>
    <s v="Mrs"/>
    <s v="F"/>
    <n v="90"/>
    <s v="Blackheath Rise"/>
    <s v="Hebden Bridge"/>
    <x v="1"/>
    <x v="357"/>
    <n v="50"/>
    <x v="2"/>
    <x v="2"/>
    <n v="1.79"/>
    <n v="17"/>
    <n v="89.5"/>
    <n v="1521.5"/>
  </r>
  <r>
    <n v="469"/>
    <s v="Danilo"/>
    <s v="Biggs"/>
    <s v="Mr"/>
    <s v="M"/>
    <n v="30"/>
    <s v="Blackheath Rise"/>
    <s v="Leek"/>
    <x v="21"/>
    <x v="250"/>
    <n v="68"/>
    <x v="7"/>
    <x v="7"/>
    <n v="2.95"/>
    <n v="20"/>
    <n v="200.60000000000002"/>
    <n v="4012.0000000000005"/>
  </r>
  <r>
    <n v="470"/>
    <s v="Refugio"/>
    <s v="Waldron"/>
    <s v="Mrs"/>
    <s v="F"/>
    <n v="60"/>
    <s v="Blackhorse Place"/>
    <s v="Dunstable"/>
    <x v="3"/>
    <x v="325"/>
    <n v="63"/>
    <x v="6"/>
    <x v="6"/>
    <n v="1.29"/>
    <n v="24"/>
    <n v="81.27"/>
    <n v="1950.48"/>
  </r>
  <r>
    <n v="471"/>
    <s v="Johnson"/>
    <s v="Mendez"/>
    <s v="Mr"/>
    <s v="M"/>
    <n v="60"/>
    <s v="Blackhorse Road"/>
    <s v="Llanfairfechan"/>
    <x v="11"/>
    <x v="297"/>
    <n v="11"/>
    <x v="9"/>
    <x v="9"/>
    <n v="3.39"/>
    <n v="24"/>
    <n v="37.29"/>
    <n v="894.96"/>
  </r>
  <r>
    <n v="472"/>
    <s v="Numbers"/>
    <s v="Giles"/>
    <s v="Mr"/>
    <s v="M"/>
    <n v="90"/>
    <s v="Blackhorse Square"/>
    <s v="Newton Aycliffe"/>
    <x v="2"/>
    <x v="358"/>
    <n v="11"/>
    <x v="6"/>
    <x v="6"/>
    <n v="1.29"/>
    <n v="24"/>
    <n v="14.190000000000001"/>
    <n v="340.56000000000006"/>
  </r>
  <r>
    <n v="473"/>
    <s v="Raymundo"/>
    <s v="Purvis"/>
    <s v="Mr"/>
    <s v="M"/>
    <n v="30"/>
    <s v="Blackmans Court"/>
    <s v="Cromarty"/>
    <x v="16"/>
    <x v="359"/>
    <n v="60"/>
    <x v="0"/>
    <x v="0"/>
    <n v="2.0099999999999998"/>
    <n v="20"/>
    <n v="120.6"/>
    <n v="2412"/>
  </r>
  <r>
    <n v="474"/>
    <s v="William"/>
    <s v="Sims"/>
    <s v="Mrs"/>
    <s v="F"/>
    <n v="30"/>
    <s v="Blackman's Court"/>
    <s v="Bonnybridge"/>
    <x v="9"/>
    <x v="360"/>
    <n v="37"/>
    <x v="8"/>
    <x v="8"/>
    <n v="3.49"/>
    <n v="20"/>
    <n v="129.13"/>
    <n v="2582.6"/>
  </r>
  <r>
    <n v="475"/>
    <s v="Matthew"/>
    <s v="Gregory"/>
    <s v="Mr"/>
    <s v="M"/>
    <n v="90"/>
    <s v="Blackpool Road"/>
    <s v="Barrow-Upon-Humber"/>
    <x v="53"/>
    <x v="361"/>
    <n v="79"/>
    <x v="4"/>
    <x v="4"/>
    <n v="1.89"/>
    <n v="18"/>
    <n v="149.31"/>
    <n v="2687.58"/>
  </r>
  <r>
    <n v="476"/>
    <s v="Yael"/>
    <s v="Bright"/>
    <s v="Mrs"/>
    <s v="F"/>
    <n v="60"/>
    <s v="Blackstone Villas"/>
    <s v="West Glamorgan"/>
    <x v="2"/>
    <x v="259"/>
    <n v="3"/>
    <x v="5"/>
    <x v="5"/>
    <n v="3.99"/>
    <n v="24"/>
    <n v="11.97"/>
    <n v="287.28000000000003"/>
  </r>
  <r>
    <n v="477"/>
    <s v="Faustino"/>
    <s v="Perkins"/>
    <s v="Mr"/>
    <s v="M"/>
    <n v="60"/>
    <s v="Blackwall Way"/>
    <s v="Morecambe"/>
    <x v="2"/>
    <x v="264"/>
    <n v="54"/>
    <x v="1"/>
    <x v="1"/>
    <n v="1.79"/>
    <n v="24"/>
    <n v="96.66"/>
    <n v="2319.84"/>
  </r>
  <r>
    <n v="478"/>
    <s v="Cleveland"/>
    <s v="Childs"/>
    <s v="Mr"/>
    <s v="M"/>
    <n v="60"/>
    <s v="Blade Mews"/>
    <s v="Glenfinnan"/>
    <x v="17"/>
    <x v="40"/>
    <n v="83"/>
    <x v="8"/>
    <x v="8"/>
    <n v="3.49"/>
    <n v="20"/>
    <n v="289.67"/>
    <n v="5793.4000000000005"/>
  </r>
  <r>
    <n v="479"/>
    <s v="Wiley"/>
    <s v="Hyatt"/>
    <s v="Mr"/>
    <s v="M"/>
    <n v="30"/>
    <s v="Blagdens Close"/>
    <s v="Poulton-Le-Fylde"/>
    <x v="2"/>
    <x v="356"/>
    <n v="21"/>
    <x v="3"/>
    <x v="3"/>
    <n v="0.69"/>
    <n v="24"/>
    <n v="14.489999999999998"/>
    <n v="347.76"/>
  </r>
  <r>
    <n v="480"/>
    <s v="Chadwick"/>
    <s v="Hilton"/>
    <s v="Mr"/>
    <s v="M"/>
    <n v="90"/>
    <s v="Blair Street"/>
    <s v="Corby"/>
    <x v="16"/>
    <x v="242"/>
    <n v="52"/>
    <x v="4"/>
    <x v="4"/>
    <n v="1.89"/>
    <n v="18"/>
    <n v="98.28"/>
    <n v="1769.04"/>
  </r>
  <r>
    <n v="481"/>
    <s v="Eladia"/>
    <s v="Addison"/>
    <s v="Miss"/>
    <s v="F"/>
    <n v="60"/>
    <s v="Blake Close"/>
    <s v="Weston-Super-Mare"/>
    <x v="2"/>
    <x v="362"/>
    <n v="81"/>
    <x v="6"/>
    <x v="6"/>
    <n v="1.29"/>
    <n v="24"/>
    <n v="104.49000000000001"/>
    <n v="2507.7600000000002"/>
  </r>
  <r>
    <n v="482"/>
    <s v="Lorilee"/>
    <s v="Mcintyre"/>
    <s v="Miss"/>
    <s v="F"/>
    <n v="90"/>
    <s v="Blake Hall"/>
    <s v="Okehampton"/>
    <x v="2"/>
    <x v="363"/>
    <n v="14"/>
    <x v="8"/>
    <x v="8"/>
    <n v="3.49"/>
    <n v="20"/>
    <n v="48.86"/>
    <n v="977.2"/>
  </r>
  <r>
    <n v="483"/>
    <s v="Nickolas"/>
    <s v="Goss"/>
    <s v="Mr"/>
    <s v="M"/>
    <n v="90"/>
    <s v="Blake Road"/>
    <s v="Leighton Buzzard"/>
    <x v="11"/>
    <x v="364"/>
    <n v="8"/>
    <x v="1"/>
    <x v="1"/>
    <n v="1.79"/>
    <n v="24"/>
    <n v="14.32"/>
    <n v="343.68"/>
  </r>
  <r>
    <n v="484"/>
    <s v="Darryl"/>
    <s v="Cervantes"/>
    <s v="Mr"/>
    <s v="M"/>
    <n v="30"/>
    <s v="Blakeney Close"/>
    <s v="Morecambe"/>
    <x v="2"/>
    <x v="365"/>
    <n v="16"/>
    <x v="0"/>
    <x v="0"/>
    <n v="2.0099999999999998"/>
    <n v="20"/>
    <n v="32.159999999999997"/>
    <n v="643.19999999999993"/>
  </r>
  <r>
    <n v="485"/>
    <s v="Perry"/>
    <s v="Ash"/>
    <s v="Mr"/>
    <s v="M"/>
    <n v="90"/>
    <s v="Blanchard Close"/>
    <s v="Southsea"/>
    <x v="2"/>
    <x v="366"/>
    <n v="59"/>
    <x v="3"/>
    <x v="3"/>
    <n v="0.69"/>
    <n v="24"/>
    <n v="40.709999999999994"/>
    <n v="977.03999999999985"/>
  </r>
  <r>
    <n v="486"/>
    <s v="Eunice"/>
    <s v="Rhodes"/>
    <s v="Mrs"/>
    <s v="F"/>
    <n v="60"/>
    <s v="Bland Avenue"/>
    <s v="Blyth"/>
    <x v="7"/>
    <x v="367"/>
    <n v="60"/>
    <x v="8"/>
    <x v="8"/>
    <n v="3.49"/>
    <n v="20"/>
    <n v="209.4"/>
    <n v="4188"/>
  </r>
  <r>
    <n v="487"/>
    <s v="Russ"/>
    <s v="Skinner"/>
    <s v="Mr"/>
    <s v="M"/>
    <n v="30"/>
    <s v="Blandford Close"/>
    <s v="Bognor Regis"/>
    <x v="62"/>
    <x v="368"/>
    <n v="51"/>
    <x v="2"/>
    <x v="2"/>
    <n v="1.79"/>
    <n v="17"/>
    <n v="91.29"/>
    <n v="1551.93"/>
  </r>
  <r>
    <n v="488"/>
    <s v="Sue"/>
    <s v="Banks"/>
    <s v="Miss"/>
    <s v="F"/>
    <n v="30"/>
    <s v="Blandford Close"/>
    <s v="Hawick"/>
    <x v="1"/>
    <x v="369"/>
    <n v="13"/>
    <x v="1"/>
    <x v="1"/>
    <n v="1.79"/>
    <n v="24"/>
    <n v="23.27"/>
    <n v="558.48"/>
  </r>
  <r>
    <n v="489"/>
    <s v="Jed"/>
    <s v="Friedman"/>
    <s v="Mr"/>
    <s v="M"/>
    <n v="90"/>
    <s v="Blandford Close"/>
    <s v="Northwood"/>
    <x v="2"/>
    <x v="370"/>
    <n v="13"/>
    <x v="3"/>
    <x v="3"/>
    <n v="0.69"/>
    <n v="24"/>
    <n v="8.9699999999999989"/>
    <n v="215.27999999999997"/>
  </r>
  <r>
    <n v="490"/>
    <s v="Gale"/>
    <s v="Cardenas"/>
    <s v="Mr"/>
    <s v="M"/>
    <n v="30"/>
    <s v="Blantyre Street"/>
    <s v="Troon"/>
    <x v="2"/>
    <x v="297"/>
    <n v="35"/>
    <x v="2"/>
    <x v="2"/>
    <n v="1.79"/>
    <n v="17"/>
    <n v="62.65"/>
    <n v="1065.05"/>
  </r>
  <r>
    <n v="491"/>
    <s v="Brock"/>
    <s v="Bliss"/>
    <s v="Mr"/>
    <s v="M"/>
    <n v="90"/>
    <s v="Blenheim Grove"/>
    <s v="Colne"/>
    <x v="15"/>
    <x v="200"/>
    <n v="89"/>
    <x v="2"/>
    <x v="2"/>
    <n v="1.79"/>
    <n v="17"/>
    <n v="159.31"/>
    <n v="2708.27"/>
  </r>
  <r>
    <n v="492"/>
    <s v="Ruben"/>
    <s v="Munson"/>
    <s v="Mr"/>
    <s v="M"/>
    <n v="30"/>
    <s v="Blenheim Grove"/>
    <s v="Kyle"/>
    <x v="21"/>
    <x v="195"/>
    <n v="91"/>
    <x v="9"/>
    <x v="9"/>
    <n v="3.39"/>
    <n v="24"/>
    <n v="308.49"/>
    <n v="7403.76"/>
  </r>
  <r>
    <n v="493"/>
    <s v="Delsie"/>
    <s v="Rosales"/>
    <s v="Mrs"/>
    <s v="F"/>
    <n v="90"/>
    <s v="Blenheim Mews"/>
    <s v="Surrey"/>
    <x v="2"/>
    <x v="371"/>
    <n v="65"/>
    <x v="4"/>
    <x v="4"/>
    <n v="1.89"/>
    <n v="18"/>
    <n v="122.85"/>
    <n v="2211.2999999999997"/>
  </r>
  <r>
    <n v="494"/>
    <s v="Alexis"/>
    <s v="Velez"/>
    <s v="Miss"/>
    <s v="F"/>
    <n v="30"/>
    <s v="Blenheim Passage"/>
    <s v="Kinbrace"/>
    <x v="21"/>
    <x v="338"/>
    <n v="18"/>
    <x v="9"/>
    <x v="9"/>
    <n v="3.39"/>
    <n v="24"/>
    <n v="61.02"/>
    <n v="1464.48"/>
  </r>
  <r>
    <n v="495"/>
    <s v="Odell"/>
    <s v="Diggs"/>
    <s v="Mr"/>
    <s v="M"/>
    <n v="30"/>
    <s v="Blenheim Shopping"/>
    <s v="Arrochar"/>
    <x v="33"/>
    <x v="372"/>
    <n v="19"/>
    <x v="7"/>
    <x v="7"/>
    <n v="2.95"/>
    <n v="20"/>
    <n v="56.050000000000004"/>
    <n v="1121"/>
  </r>
  <r>
    <n v="496"/>
    <s v="Patricia"/>
    <s v="Terrell"/>
    <s v="Mr"/>
    <s v="M"/>
    <n v="30"/>
    <s v="Blenheim Shopping"/>
    <s v="Bacup"/>
    <x v="40"/>
    <x v="373"/>
    <n v="57"/>
    <x v="0"/>
    <x v="0"/>
    <n v="2.0099999999999998"/>
    <n v="20"/>
    <n v="114.57"/>
    <n v="2291.3999999999996"/>
  </r>
  <r>
    <n v="497"/>
    <s v="Lazaro"/>
    <s v="Lee"/>
    <s v="Mr"/>
    <s v="M"/>
    <n v="60"/>
    <s v="Blenhiem Lodge"/>
    <s v="Coalville"/>
    <x v="15"/>
    <x v="374"/>
    <n v="62"/>
    <x v="8"/>
    <x v="8"/>
    <n v="3.49"/>
    <n v="20"/>
    <n v="216.38000000000002"/>
    <n v="4327.6000000000004"/>
  </r>
  <r>
    <n v="498"/>
    <s v="Boyce"/>
    <s v="Fischer"/>
    <s v="Mr"/>
    <s v="M"/>
    <n v="30"/>
    <s v="Blenhiem Villas"/>
    <s v="Henley-In-Arden"/>
    <x v="1"/>
    <x v="371"/>
    <n v="59"/>
    <x v="1"/>
    <x v="1"/>
    <n v="1.79"/>
    <n v="24"/>
    <n v="105.61"/>
    <n v="2534.64"/>
  </r>
  <r>
    <n v="499"/>
    <s v="Dakota"/>
    <s v="Cabrera"/>
    <s v="Miss"/>
    <s v="F"/>
    <n v="90"/>
    <s v="Bloomfield Road"/>
    <s v="Blaenau Ffestiniog"/>
    <x v="7"/>
    <x v="20"/>
    <n v="35"/>
    <x v="9"/>
    <x v="9"/>
    <n v="3.39"/>
    <n v="24"/>
    <n v="118.65"/>
    <n v="2847.6000000000004"/>
  </r>
  <r>
    <n v="500"/>
    <s v="Vince"/>
    <s v="Bledsoe"/>
    <s v="Mr"/>
    <s v="M"/>
    <n v="60"/>
    <s v="Bloomfield Road"/>
    <s v="Forfar"/>
    <x v="17"/>
    <x v="61"/>
    <n v="14"/>
    <x v="4"/>
    <x v="4"/>
    <n v="1.89"/>
    <n v="18"/>
    <n v="26.459999999999997"/>
    <n v="476.28"/>
  </r>
  <r>
    <n v="501"/>
    <s v="Ashley"/>
    <s v="Pool"/>
    <s v="Mr"/>
    <s v="M"/>
    <n v="30"/>
    <s v="Bloomfield Road"/>
    <s v="Larkhall"/>
    <x v="21"/>
    <x v="375"/>
    <n v="46"/>
    <x v="4"/>
    <x v="4"/>
    <n v="1.89"/>
    <n v="18"/>
    <n v="86.94"/>
    <n v="1564.92"/>
  </r>
  <r>
    <n v="502"/>
    <s v="Lexie"/>
    <s v="Holder"/>
    <s v="Miss"/>
    <s v="F"/>
    <n v="90"/>
    <s v="Blossom Close"/>
    <s v="Aboyne"/>
    <x v="63"/>
    <x v="334"/>
    <n v="34"/>
    <x v="0"/>
    <x v="0"/>
    <n v="2.0099999999999998"/>
    <n v="20"/>
    <n v="68.339999999999989"/>
    <n v="1366.7999999999997"/>
  </r>
  <r>
    <n v="503"/>
    <s v="Eugenie"/>
    <s v="Lord"/>
    <s v="Miss"/>
    <s v="F"/>
    <n v="30"/>
    <s v="Blossom Inn"/>
    <s v="Llanbrynmair"/>
    <x v="11"/>
    <x v="376"/>
    <n v="37"/>
    <x v="7"/>
    <x v="7"/>
    <n v="2.95"/>
    <n v="20"/>
    <n v="109.15"/>
    <n v="2183"/>
  </r>
  <r>
    <n v="504"/>
    <s v="January"/>
    <s v="Lassiter"/>
    <s v="Miss"/>
    <s v="F"/>
    <n v="60"/>
    <s v="Bloxam Gardens"/>
    <s v="Sawbridgeworth"/>
    <x v="2"/>
    <x v="377"/>
    <n v="54"/>
    <x v="6"/>
    <x v="6"/>
    <n v="1.29"/>
    <n v="24"/>
    <n v="69.66"/>
    <n v="1671.84"/>
  </r>
  <r>
    <n v="505"/>
    <s v="Carey"/>
    <s v="Mayer"/>
    <s v="Mr"/>
    <s v="M"/>
    <n v="30"/>
    <s v="Blucher Street"/>
    <s v="Thurso"/>
    <x v="2"/>
    <x v="378"/>
    <n v="70"/>
    <x v="7"/>
    <x v="7"/>
    <n v="2.95"/>
    <n v="20"/>
    <n v="206.5"/>
    <n v="4130"/>
  </r>
  <r>
    <n v="506"/>
    <s v="Lanny"/>
    <s v="Stephens"/>
    <s v="Mr"/>
    <s v="M"/>
    <n v="30"/>
    <s v="Blue Anchor"/>
    <s v="Ashby-De-La-Zouch"/>
    <x v="64"/>
    <x v="379"/>
    <n v="49"/>
    <x v="8"/>
    <x v="8"/>
    <n v="3.49"/>
    <n v="20"/>
    <n v="171.01000000000002"/>
    <n v="3420.2000000000003"/>
  </r>
  <r>
    <n v="507"/>
    <s v="Delores"/>
    <s v="Dudley"/>
    <s v="Miss"/>
    <s v="F"/>
    <n v="60"/>
    <s v="Blue Cross"/>
    <s v="Bishop Auckland"/>
    <x v="65"/>
    <x v="380"/>
    <n v="54"/>
    <x v="6"/>
    <x v="6"/>
    <n v="1.29"/>
    <n v="24"/>
    <n v="69.66"/>
    <n v="1671.84"/>
  </r>
  <r>
    <n v="508"/>
    <s v="Keila"/>
    <s v="Correa"/>
    <s v="Miss"/>
    <s v="F"/>
    <n v="60"/>
    <s v="Blue Lion"/>
    <s v="Kingsbridge"/>
    <x v="21"/>
    <x v="381"/>
    <n v="81"/>
    <x v="0"/>
    <x v="0"/>
    <n v="2.0099999999999998"/>
    <n v="20"/>
    <n v="162.80999999999997"/>
    <n v="3256.1999999999994"/>
  </r>
  <r>
    <n v="509"/>
    <s v="Cary"/>
    <s v="Chase"/>
    <s v="Mr"/>
    <s v="M"/>
    <n v="60"/>
    <s v="Bluecross Street"/>
    <s v="Isle Of Jura"/>
    <x v="21"/>
    <x v="376"/>
    <n v="103"/>
    <x v="7"/>
    <x v="7"/>
    <n v="2.95"/>
    <n v="20"/>
    <n v="303.85000000000002"/>
    <n v="6077"/>
  </r>
  <r>
    <n v="510"/>
    <s v="Katy"/>
    <s v="Stratton"/>
    <s v="Miss"/>
    <s v="F"/>
    <n v="90"/>
    <s v="Blythe Hill"/>
    <s v="Newcastle"/>
    <x v="2"/>
    <x v="273"/>
    <n v="45"/>
    <x v="7"/>
    <x v="7"/>
    <n v="2.95"/>
    <n v="20"/>
    <n v="132.75"/>
    <n v="2655"/>
  </r>
  <r>
    <n v="511"/>
    <s v="Carly"/>
    <s v="Currie"/>
    <s v="Mrs"/>
    <s v="F"/>
    <n v="90"/>
    <s v="Blythe Road"/>
    <s v="Stowmarket"/>
    <x v="2"/>
    <x v="119"/>
    <n v="50"/>
    <x v="3"/>
    <x v="3"/>
    <n v="0.69"/>
    <n v="24"/>
    <n v="34.5"/>
    <n v="828"/>
  </r>
  <r>
    <n v="512"/>
    <s v="Arletta"/>
    <s v="Myles"/>
    <s v="Mrs"/>
    <s v="F"/>
    <n v="60"/>
    <s v="Blythell Cottages"/>
    <s v="Glastonbury"/>
    <x v="17"/>
    <x v="382"/>
    <n v="8"/>
    <x v="9"/>
    <x v="9"/>
    <n v="3.39"/>
    <n v="24"/>
    <n v="27.12"/>
    <n v="650.88"/>
  </r>
  <r>
    <n v="513"/>
    <s v="Angeline"/>
    <s v="Magee"/>
    <s v="Miss"/>
    <s v="F"/>
    <n v="30"/>
    <s v="Bodley Manor"/>
    <s v="Talybont"/>
    <x v="2"/>
    <x v="383"/>
    <n v="73"/>
    <x v="6"/>
    <x v="6"/>
    <n v="1.29"/>
    <n v="24"/>
    <n v="94.17"/>
    <n v="2260.08"/>
  </r>
  <r>
    <n v="514"/>
    <s v="Osvaldo"/>
    <s v="Rodriquez"/>
    <s v="Mr"/>
    <s v="M"/>
    <n v="60"/>
    <s v="Bodmin Street"/>
    <s v="Roslin"/>
    <x v="2"/>
    <x v="384"/>
    <n v="96"/>
    <x v="3"/>
    <x v="3"/>
    <n v="0.69"/>
    <n v="24"/>
    <n v="66.239999999999995"/>
    <n v="1589.7599999999998"/>
  </r>
  <r>
    <n v="515"/>
    <s v="Trinity"/>
    <s v="Pacheco"/>
    <s v="Miss"/>
    <s v="F"/>
    <n v="30"/>
    <s v="Bolan Street"/>
    <s v="Ballymoney"/>
    <x v="0"/>
    <x v="385"/>
    <n v="5"/>
    <x v="5"/>
    <x v="5"/>
    <n v="3.99"/>
    <n v="24"/>
    <n v="19.950000000000003"/>
    <n v="478.80000000000007"/>
  </r>
  <r>
    <n v="516"/>
    <s v="Boyce"/>
    <s v="Mcclain"/>
    <s v="Mr"/>
    <s v="M"/>
    <n v="90"/>
    <s v="Bold Place"/>
    <s v="Rhyl"/>
    <x v="2"/>
    <x v="386"/>
    <n v="66"/>
    <x v="9"/>
    <x v="9"/>
    <n v="3.39"/>
    <n v="24"/>
    <n v="223.74"/>
    <n v="5369.76"/>
  </r>
  <r>
    <n v="517"/>
    <s v="Natasha"/>
    <s v="Bray"/>
    <s v="Mrs"/>
    <s v="F"/>
    <n v="60"/>
    <s v="Bolina Road"/>
    <s v="Alderley Edge"/>
    <x v="66"/>
    <x v="387"/>
    <n v="75"/>
    <x v="0"/>
    <x v="0"/>
    <n v="2.0099999999999998"/>
    <n v="20"/>
    <n v="150.74999999999997"/>
    <n v="3014.9999999999995"/>
  </r>
  <r>
    <n v="518"/>
    <s v="Myrna"/>
    <s v="Spencer"/>
    <s v="Mrs"/>
    <s v="F"/>
    <n v="90"/>
    <s v="Bollo Lane"/>
    <s v="Barry"/>
    <x v="53"/>
    <x v="388"/>
    <n v="45"/>
    <x v="7"/>
    <x v="7"/>
    <n v="2.95"/>
    <n v="20"/>
    <n v="132.75"/>
    <n v="2655"/>
  </r>
  <r>
    <n v="519"/>
    <s v="Ima"/>
    <s v="Valdez"/>
    <s v="Ms"/>
    <s v="F"/>
    <n v="60"/>
    <s v="Bolney Gate"/>
    <s v="Boncath"/>
    <x v="9"/>
    <x v="31"/>
    <n v="76"/>
    <x v="5"/>
    <x v="5"/>
    <n v="3.99"/>
    <n v="24"/>
    <n v="303.24"/>
    <n v="7277.76"/>
  </r>
  <r>
    <n v="520"/>
    <s v="Aaron"/>
    <s v="Lehman"/>
    <s v="Mr"/>
    <s v="M"/>
    <n v="60"/>
    <s v="Bolt Court"/>
    <s v="Marlow"/>
    <x v="2"/>
    <x v="389"/>
    <n v="30"/>
    <x v="7"/>
    <x v="7"/>
    <n v="2.95"/>
    <n v="20"/>
    <n v="88.5"/>
    <n v="1770"/>
  </r>
  <r>
    <n v="521"/>
    <s v="Gillian"/>
    <s v="Laird"/>
    <s v="Miss"/>
    <s v="F"/>
    <n v="30"/>
    <s v="Bolton Cl"/>
    <s v="Teignmouth"/>
    <x v="2"/>
    <x v="311"/>
    <n v="13"/>
    <x v="9"/>
    <x v="9"/>
    <n v="3.39"/>
    <n v="24"/>
    <n v="44.07"/>
    <n v="1057.68"/>
  </r>
  <r>
    <n v="522"/>
    <s v="Tricia"/>
    <s v="Maxwell"/>
    <s v="Miss"/>
    <s v="F"/>
    <n v="60"/>
    <s v="Bolwell Street"/>
    <s v="Ilkley"/>
    <x v="1"/>
    <x v="390"/>
    <n v="42"/>
    <x v="4"/>
    <x v="4"/>
    <n v="1.89"/>
    <n v="18"/>
    <n v="79.38"/>
    <n v="1428.84"/>
  </r>
  <r>
    <n v="523"/>
    <s v="Elin"/>
    <s v="Sadler"/>
    <s v="Mrs"/>
    <s v="F"/>
    <n v="90"/>
    <s v="Bon March"/>
    <s v="Isle Of Rum"/>
    <x v="21"/>
    <x v="391"/>
    <n v="21"/>
    <x v="1"/>
    <x v="1"/>
    <n v="1.79"/>
    <n v="24"/>
    <n v="37.590000000000003"/>
    <n v="902.16000000000008"/>
  </r>
  <r>
    <n v="524"/>
    <s v="Lakiesha"/>
    <s v="Thomson"/>
    <s v="Mrs"/>
    <s v="F"/>
    <n v="60"/>
    <s v="Bonany Street"/>
    <s v="Greenock"/>
    <x v="13"/>
    <x v="392"/>
    <n v="66"/>
    <x v="6"/>
    <x v="6"/>
    <n v="1.29"/>
    <n v="24"/>
    <n v="85.14"/>
    <n v="2043.3600000000001"/>
  </r>
  <r>
    <n v="525"/>
    <s v="Lilli"/>
    <s v="Gilmore"/>
    <s v="Miss"/>
    <s v="F"/>
    <n v="30"/>
    <s v="Bond Place"/>
    <s v="Royston"/>
    <x v="2"/>
    <x v="393"/>
    <n v="43"/>
    <x v="7"/>
    <x v="7"/>
    <n v="2.95"/>
    <n v="20"/>
    <n v="126.85000000000001"/>
    <n v="2537"/>
  </r>
  <r>
    <n v="526"/>
    <s v="Harley"/>
    <s v="Joseph"/>
    <s v="Mr"/>
    <s v="M"/>
    <n v="60"/>
    <s v="Bonding Yard"/>
    <s v="Henlow"/>
    <x v="1"/>
    <x v="394"/>
    <n v="56"/>
    <x v="3"/>
    <x v="3"/>
    <n v="0.69"/>
    <n v="24"/>
    <n v="38.64"/>
    <n v="927.36"/>
  </r>
  <r>
    <n v="527"/>
    <s v="Kathe"/>
    <s v="Hatcher"/>
    <s v="Miss"/>
    <s v="F"/>
    <n v="30"/>
    <s v="Bondway"/>
    <s v="Rochford"/>
    <x v="2"/>
    <x v="295"/>
    <n v="48"/>
    <x v="0"/>
    <x v="0"/>
    <n v="2.0099999999999998"/>
    <n v="20"/>
    <n v="96.47999999999999"/>
    <n v="1929.6"/>
  </r>
  <r>
    <n v="528"/>
    <s v="Madeleine"/>
    <s v="Inman"/>
    <s v="Miss"/>
    <s v="F"/>
    <n v="90"/>
    <s v="Bonsall Terrace"/>
    <s v="Sowerby Bridge"/>
    <x v="2"/>
    <x v="395"/>
    <n v="11"/>
    <x v="2"/>
    <x v="2"/>
    <n v="1.79"/>
    <n v="17"/>
    <n v="19.690000000000001"/>
    <n v="334.73"/>
  </r>
  <r>
    <n v="530"/>
    <s v="Moses"/>
    <s v="Pina"/>
    <s v="Mr"/>
    <s v="M"/>
    <n v="90"/>
    <s v="Boot Street"/>
    <s v="Llanfairfechan"/>
    <x v="11"/>
    <x v="396"/>
    <n v="45"/>
    <x v="8"/>
    <x v="8"/>
    <n v="3.49"/>
    <n v="20"/>
    <n v="157.05000000000001"/>
    <n v="3141"/>
  </r>
  <r>
    <n v="531"/>
    <s v="Arlyne"/>
    <s v="Bunch"/>
    <s v="Mrs"/>
    <s v="F"/>
    <n v="60"/>
    <s v="Boothby Road"/>
    <s v="Ross-On-Wye"/>
    <x v="2"/>
    <x v="397"/>
    <n v="45"/>
    <x v="1"/>
    <x v="1"/>
    <n v="1.79"/>
    <n v="24"/>
    <n v="80.55"/>
    <n v="1933.1999999999998"/>
  </r>
  <r>
    <n v="532"/>
    <s v="Nu"/>
    <s v="Meade"/>
    <s v="Miss"/>
    <s v="F"/>
    <n v="30"/>
    <s v="Boothby Road"/>
    <s v="West Kilbride"/>
    <x v="2"/>
    <x v="398"/>
    <n v="54"/>
    <x v="3"/>
    <x v="3"/>
    <n v="0.69"/>
    <n v="24"/>
    <n v="37.26"/>
    <n v="894.24"/>
  </r>
  <r>
    <n v="533"/>
    <s v="Latrina"/>
    <s v="Simons"/>
    <s v="Mrs"/>
    <s v="F"/>
    <n v="30"/>
    <s v="Boreham Road"/>
    <s v="Umberleigh"/>
    <x v="2"/>
    <x v="55"/>
    <n v="34"/>
    <x v="8"/>
    <x v="8"/>
    <n v="3.49"/>
    <n v="20"/>
    <n v="118.66000000000001"/>
    <n v="2373.2000000000003"/>
  </r>
  <r>
    <n v="534"/>
    <s v="Chara"/>
    <s v="Coffman"/>
    <s v="Mrs"/>
    <s v="F"/>
    <n v="90"/>
    <s v="Borland Road"/>
    <s v="Sheringham"/>
    <x v="2"/>
    <x v="33"/>
    <n v="81"/>
    <x v="4"/>
    <x v="4"/>
    <n v="1.89"/>
    <n v="18"/>
    <n v="153.09"/>
    <n v="2755.62"/>
  </r>
  <r>
    <n v="535"/>
    <s v="Ayako"/>
    <s v="Quintero"/>
    <s v="Miss"/>
    <s v="F"/>
    <n v="60"/>
    <s v="Bosbury Road"/>
    <s v="Castle Cary"/>
    <x v="10"/>
    <x v="252"/>
    <n v="22"/>
    <x v="6"/>
    <x v="6"/>
    <n v="1.29"/>
    <n v="24"/>
    <n v="28.380000000000003"/>
    <n v="681.12000000000012"/>
  </r>
  <r>
    <n v="536"/>
    <s v="Dreama"/>
    <s v="Allred"/>
    <s v="Miss"/>
    <s v="F"/>
    <n v="90"/>
    <s v="Boss Street"/>
    <s v="Wembley"/>
    <x v="2"/>
    <x v="293"/>
    <n v="31"/>
    <x v="9"/>
    <x v="9"/>
    <n v="3.39"/>
    <n v="24"/>
    <n v="105.09"/>
    <n v="2522.16"/>
  </r>
  <r>
    <n v="537"/>
    <s v="Keven"/>
    <s v="Jensen"/>
    <s v="Mr"/>
    <s v="M"/>
    <n v="90"/>
    <s v="Bostal Hill"/>
    <s v="Lingfield"/>
    <x v="11"/>
    <x v="399"/>
    <n v="19"/>
    <x v="9"/>
    <x v="9"/>
    <n v="3.39"/>
    <n v="24"/>
    <n v="64.41"/>
    <n v="1545.84"/>
  </r>
  <r>
    <n v="538"/>
    <s v="Leighann"/>
    <s v="Carson"/>
    <s v="Ms"/>
    <s v="F"/>
    <n v="90"/>
    <s v="Bostock Street"/>
    <s v="Godalming"/>
    <x v="17"/>
    <x v="400"/>
    <n v="73"/>
    <x v="0"/>
    <x v="0"/>
    <n v="2.0099999999999998"/>
    <n v="20"/>
    <n v="146.72999999999999"/>
    <n v="2934.6"/>
  </r>
  <r>
    <n v="539"/>
    <s v="Neville"/>
    <s v="Hyde"/>
    <s v="Mr"/>
    <s v="M"/>
    <n v="60"/>
    <s v="Boston Gardens"/>
    <s v="Didcot"/>
    <x v="3"/>
    <x v="401"/>
    <n v="95"/>
    <x v="0"/>
    <x v="0"/>
    <n v="2.0099999999999998"/>
    <n v="20"/>
    <n v="190.95"/>
    <n v="3819"/>
  </r>
  <r>
    <n v="540"/>
    <s v="Elsy"/>
    <s v="Brooks"/>
    <s v="Miss"/>
    <s v="F"/>
    <n v="30"/>
    <s v="Boston Street"/>
    <s v="Bangor"/>
    <x v="0"/>
    <x v="402"/>
    <n v="64"/>
    <x v="6"/>
    <x v="6"/>
    <n v="1.29"/>
    <n v="24"/>
    <n v="82.56"/>
    <n v="1981.44"/>
  </r>
  <r>
    <n v="541"/>
    <s v="Zada"/>
    <s v="Enriquez"/>
    <s v="Mrs"/>
    <s v="F"/>
    <n v="90"/>
    <s v="Bostonthorpe Road"/>
    <s v="Didcot"/>
    <x v="3"/>
    <x v="403"/>
    <n v="54"/>
    <x v="1"/>
    <x v="1"/>
    <n v="1.79"/>
    <n v="24"/>
    <n v="96.66"/>
    <n v="2319.84"/>
  </r>
  <r>
    <n v="542"/>
    <s v="Donald"/>
    <s v="Barrow"/>
    <s v="Mr"/>
    <s v="M"/>
    <n v="60"/>
    <s v="Bostonthorpe Road"/>
    <s v="Wingate"/>
    <x v="2"/>
    <x v="166"/>
    <n v="4"/>
    <x v="2"/>
    <x v="2"/>
    <n v="1.79"/>
    <n v="17"/>
    <n v="7.16"/>
    <n v="121.72"/>
  </r>
  <r>
    <n v="543"/>
    <s v="Iva"/>
    <s v="Wright"/>
    <s v="Ms"/>
    <s v="F"/>
    <n v="60"/>
    <s v="Boswell Street"/>
    <s v="Chesterfield"/>
    <x v="18"/>
    <x v="404"/>
    <n v="29"/>
    <x v="8"/>
    <x v="8"/>
    <n v="3.49"/>
    <n v="20"/>
    <n v="101.21000000000001"/>
    <n v="2024.2000000000003"/>
  </r>
  <r>
    <n v="544"/>
    <s v="Mitch"/>
    <s v="Isaac"/>
    <s v="Mr"/>
    <s v="M"/>
    <n v="90"/>
    <s v="Boswell Street"/>
    <s v="Llanrhystud"/>
    <x v="11"/>
    <x v="405"/>
    <n v="80"/>
    <x v="3"/>
    <x v="3"/>
    <n v="0.69"/>
    <n v="24"/>
    <n v="55.199999999999996"/>
    <n v="1324.8"/>
  </r>
  <r>
    <n v="545"/>
    <s v="Darren"/>
    <s v="Mercado"/>
    <s v="Mr"/>
    <s v="M"/>
    <n v="90"/>
    <s v="Bosworth Road"/>
    <s v="Staffordshire"/>
    <x v="2"/>
    <x v="406"/>
    <n v="61"/>
    <x v="2"/>
    <x v="2"/>
    <n v="1.79"/>
    <n v="17"/>
    <n v="109.19"/>
    <n v="1856.23"/>
  </r>
  <r>
    <n v="546"/>
    <s v="Charlie"/>
    <s v="Link"/>
    <s v="Mr"/>
    <s v="M"/>
    <n v="90"/>
    <s v="Bothwell Close"/>
    <s v="Warwickshire"/>
    <x v="2"/>
    <x v="168"/>
    <n v="3"/>
    <x v="9"/>
    <x v="9"/>
    <n v="3.39"/>
    <n v="24"/>
    <n v="10.17"/>
    <n v="244.07999999999998"/>
  </r>
  <r>
    <n v="548"/>
    <s v="Leisha"/>
    <s v="Dugan"/>
    <s v="Mrs"/>
    <s v="F"/>
    <n v="60"/>
    <s v="Bourds Buildings"/>
    <s v="Caldicot"/>
    <x v="12"/>
    <x v="407"/>
    <n v="47"/>
    <x v="0"/>
    <x v="0"/>
    <n v="2.0099999999999998"/>
    <n v="20"/>
    <n v="94.469999999999985"/>
    <n v="1889.3999999999996"/>
  </r>
  <r>
    <n v="549"/>
    <s v="Orval"/>
    <s v="Dick"/>
    <s v="Mr"/>
    <s v="M"/>
    <n v="30"/>
    <s v="Bourne Estate"/>
    <s v="West Molesey"/>
    <x v="2"/>
    <x v="353"/>
    <n v="44"/>
    <x v="6"/>
    <x v="6"/>
    <n v="1.29"/>
    <n v="24"/>
    <n v="56.760000000000005"/>
    <n v="1362.2400000000002"/>
  </r>
  <r>
    <n v="550"/>
    <s v="Octavia"/>
    <s v="Hughes"/>
    <s v="Mrs"/>
    <s v="F"/>
    <n v="90"/>
    <s v="Bourne Place"/>
    <s v="Coniston"/>
    <x v="16"/>
    <x v="228"/>
    <n v="20"/>
    <x v="5"/>
    <x v="5"/>
    <n v="3.99"/>
    <n v="24"/>
    <n v="79.800000000000011"/>
    <n v="1915.2000000000003"/>
  </r>
  <r>
    <n v="551"/>
    <s v="Annelle"/>
    <s v="Campos"/>
    <s v="Miss"/>
    <s v="F"/>
    <n v="60"/>
    <s v="Bourne Place"/>
    <s v="Talybont"/>
    <x v="2"/>
    <x v="408"/>
    <n v="44"/>
    <x v="5"/>
    <x v="5"/>
    <n v="3.99"/>
    <n v="24"/>
    <n v="175.56"/>
    <n v="4213.4400000000005"/>
  </r>
  <r>
    <n v="552"/>
    <s v="Sammie"/>
    <s v="Burch"/>
    <s v="Mr"/>
    <s v="M"/>
    <n v="30"/>
    <s v="Bourne Terrace"/>
    <s v="Brecon"/>
    <x v="67"/>
    <x v="409"/>
    <n v="56"/>
    <x v="8"/>
    <x v="8"/>
    <n v="3.49"/>
    <n v="20"/>
    <n v="195.44"/>
    <n v="3908.8"/>
  </r>
  <r>
    <n v="553"/>
    <s v="Amber"/>
    <s v="Joyner"/>
    <s v="Mrs"/>
    <s v="F"/>
    <n v="90"/>
    <s v="Bournemouth Road"/>
    <s v="Badminton"/>
    <x v="40"/>
    <x v="166"/>
    <n v="43"/>
    <x v="5"/>
    <x v="5"/>
    <n v="3.99"/>
    <n v="24"/>
    <n v="171.57000000000002"/>
    <n v="4117.68"/>
  </r>
  <r>
    <n v="554"/>
    <s v="Mario"/>
    <s v="Segura"/>
    <s v="Mr"/>
    <s v="M"/>
    <n v="60"/>
    <s v="Boutique Hall"/>
    <s v="Llandudno"/>
    <x v="11"/>
    <x v="331"/>
    <n v="85"/>
    <x v="7"/>
    <x v="7"/>
    <n v="2.95"/>
    <n v="20"/>
    <n v="250.75000000000003"/>
    <n v="5015.0000000000009"/>
  </r>
  <r>
    <n v="555"/>
    <s v="Len"/>
    <s v="Eubanks"/>
    <s v="Mr"/>
    <s v="M"/>
    <n v="60"/>
    <s v="Bow Common"/>
    <s v="Cockermouth"/>
    <x v="15"/>
    <x v="353"/>
    <n v="104"/>
    <x v="7"/>
    <x v="7"/>
    <n v="2.95"/>
    <n v="20"/>
    <n v="306.8"/>
    <n v="6136"/>
  </r>
  <r>
    <n v="556"/>
    <s v="Cleveland"/>
    <s v="Weston"/>
    <s v="Mr"/>
    <s v="M"/>
    <n v="90"/>
    <s v="Bow Court"/>
    <s v="Loughborough"/>
    <x v="2"/>
    <x v="92"/>
    <n v="10"/>
    <x v="4"/>
    <x v="4"/>
    <n v="1.89"/>
    <n v="18"/>
    <n v="18.899999999999999"/>
    <n v="340.2"/>
  </r>
  <r>
    <n v="557"/>
    <s v="Alishia"/>
    <s v="Adams"/>
    <s v="Miss"/>
    <s v="F"/>
    <n v="90"/>
    <s v="Bowater Place"/>
    <s v="East Boldon"/>
    <x v="44"/>
    <x v="410"/>
    <n v="56"/>
    <x v="0"/>
    <x v="0"/>
    <n v="2.0099999999999998"/>
    <n v="20"/>
    <n v="112.55999999999999"/>
    <n v="2251.1999999999998"/>
  </r>
  <r>
    <n v="559"/>
    <s v="Maggie"/>
    <s v="Hinton"/>
    <s v="Ms"/>
    <s v="F"/>
    <n v="30"/>
    <s v="Bowen Street"/>
    <s v="Shanklin"/>
    <x v="2"/>
    <x v="411"/>
    <n v="76"/>
    <x v="7"/>
    <x v="7"/>
    <n v="2.95"/>
    <n v="20"/>
    <n v="224.20000000000002"/>
    <n v="4484"/>
  </r>
  <r>
    <n v="560"/>
    <s v="Noble"/>
    <s v="Simpson"/>
    <s v="Mr"/>
    <s v="M"/>
    <n v="60"/>
    <s v="Bowl Court"/>
    <s v="Dungannon"/>
    <x v="3"/>
    <x v="412"/>
    <n v="105"/>
    <x v="8"/>
    <x v="8"/>
    <n v="3.49"/>
    <n v="20"/>
    <n v="366.45000000000005"/>
    <n v="7329.0000000000009"/>
  </r>
  <r>
    <n v="561"/>
    <s v="Angel"/>
    <s v="Moseley"/>
    <s v="Mr"/>
    <s v="M"/>
    <n v="30"/>
    <s v="Bowyer Street"/>
    <s v="Warminster"/>
    <x v="2"/>
    <x v="413"/>
    <n v="81"/>
    <x v="0"/>
    <x v="0"/>
    <n v="2.0099999999999998"/>
    <n v="20"/>
    <n v="162.80999999999997"/>
    <n v="3256.1999999999994"/>
  </r>
  <r>
    <n v="562"/>
    <s v="Jon"/>
    <s v="Louis"/>
    <s v="Mr"/>
    <s v="M"/>
    <n v="90"/>
    <s v="Bowyers Street"/>
    <s v="Ferryside"/>
    <x v="17"/>
    <x v="414"/>
    <n v="27"/>
    <x v="2"/>
    <x v="2"/>
    <n v="1.79"/>
    <n v="17"/>
    <n v="48.33"/>
    <n v="821.61"/>
  </r>
  <r>
    <n v="563"/>
    <s v="Lenny"/>
    <s v="Lilly"/>
    <s v="Mr"/>
    <s v="M"/>
    <n v="90"/>
    <s v="Boxall Row"/>
    <s v="Lyme Regis"/>
    <x v="2"/>
    <x v="415"/>
    <n v="55"/>
    <x v="0"/>
    <x v="0"/>
    <n v="2.0099999999999998"/>
    <n v="20"/>
    <n v="110.54999999999998"/>
    <n v="2210.9999999999995"/>
  </r>
  <r>
    <n v="564"/>
    <s v="Margot"/>
    <s v="Noble"/>
    <s v="Miss"/>
    <s v="F"/>
    <n v="60"/>
    <s v="Boxley Street"/>
    <s v="Halstead"/>
    <x v="13"/>
    <x v="416"/>
    <n v="42"/>
    <x v="9"/>
    <x v="9"/>
    <n v="3.39"/>
    <n v="24"/>
    <n v="142.38"/>
    <n v="3417.12"/>
  </r>
  <r>
    <n v="565"/>
    <s v="Wen"/>
    <s v="Sylvester"/>
    <s v="Mrs"/>
    <s v="F"/>
    <n v="60"/>
    <s v="Boyce Way"/>
    <s v="Ferryhill"/>
    <x v="17"/>
    <x v="417"/>
    <n v="20"/>
    <x v="0"/>
    <x v="0"/>
    <n v="2.0099999999999998"/>
    <n v="20"/>
    <n v="40.199999999999996"/>
    <n v="803.99999999999989"/>
  </r>
  <r>
    <n v="566"/>
    <s v="Keneth"/>
    <s v="Mayo"/>
    <s v="Mr"/>
    <s v="M"/>
    <n v="60"/>
    <s v="Boys Industrial"/>
    <s v="Isle Of Coll"/>
    <x v="21"/>
    <x v="418"/>
    <n v="86"/>
    <x v="3"/>
    <x v="3"/>
    <n v="0.69"/>
    <n v="24"/>
    <n v="59.339999999999996"/>
    <n v="1424.1599999999999"/>
  </r>
  <r>
    <n v="567"/>
    <s v="Tanna"/>
    <s v="Gutierrez"/>
    <s v="Mrs"/>
    <s v="F"/>
    <n v="60"/>
    <s v="Boys Refuge"/>
    <s v="Beaumaris"/>
    <x v="39"/>
    <x v="419"/>
    <n v="37"/>
    <x v="7"/>
    <x v="7"/>
    <n v="2.95"/>
    <n v="20"/>
    <n v="109.15"/>
    <n v="2183"/>
  </r>
  <r>
    <n v="568"/>
    <s v="Fredia"/>
    <s v="Owen"/>
    <s v="Miss"/>
    <s v="F"/>
    <n v="60"/>
    <s v="Boys Refuge"/>
    <s v="Sherborne"/>
    <x v="2"/>
    <x v="420"/>
    <n v="63"/>
    <x v="8"/>
    <x v="8"/>
    <n v="3.49"/>
    <n v="20"/>
    <n v="219.87"/>
    <n v="4397.3999999999996"/>
  </r>
  <r>
    <n v="569"/>
    <s v="Reuben"/>
    <s v="Mooney"/>
    <s v="Mr"/>
    <s v="M"/>
    <n v="30"/>
    <s v="Brabant Road"/>
    <s v="Bath"/>
    <x v="68"/>
    <x v="421"/>
    <n v="43"/>
    <x v="6"/>
    <x v="6"/>
    <n v="1.29"/>
    <n v="24"/>
    <n v="55.47"/>
    <n v="1331.28"/>
  </r>
  <r>
    <n v="570"/>
    <s v="Dallas"/>
    <s v="Gordon"/>
    <s v="Mr"/>
    <s v="M"/>
    <n v="60"/>
    <s v="Brabazon Street"/>
    <s v="Leven"/>
    <x v="11"/>
    <x v="422"/>
    <n v="57"/>
    <x v="1"/>
    <x v="1"/>
    <n v="1.79"/>
    <n v="24"/>
    <n v="102.03"/>
    <n v="2448.7200000000003"/>
  </r>
  <r>
    <n v="571"/>
    <s v="Jennifer"/>
    <s v="Gilliam"/>
    <s v="Mrs"/>
    <s v="F"/>
    <n v="90"/>
    <s v="Brabourne Grove"/>
    <s v="Isle Of Skye"/>
    <x v="21"/>
    <x v="423"/>
    <n v="25"/>
    <x v="1"/>
    <x v="1"/>
    <n v="1.79"/>
    <n v="24"/>
    <n v="44.75"/>
    <n v="1074"/>
  </r>
  <r>
    <n v="572"/>
    <s v="Fred"/>
    <s v="Leslie"/>
    <s v="Mr"/>
    <s v="M"/>
    <n v="90"/>
    <s v="Bracken Avenue"/>
    <s v="March"/>
    <x v="2"/>
    <x v="193"/>
    <n v="59"/>
    <x v="2"/>
    <x v="2"/>
    <n v="1.79"/>
    <n v="17"/>
    <n v="105.61"/>
    <n v="1795.37"/>
  </r>
  <r>
    <n v="573"/>
    <s v="Harland"/>
    <s v="Stanley"/>
    <s v="Mr"/>
    <s v="M"/>
    <n v="90"/>
    <s v="Brackendale"/>
    <s v="Stranraer"/>
    <x v="2"/>
    <x v="321"/>
    <n v="65"/>
    <x v="9"/>
    <x v="9"/>
    <n v="3.39"/>
    <n v="24"/>
    <n v="220.35"/>
    <n v="5288.4"/>
  </r>
  <r>
    <n v="574"/>
    <s v="Ira"/>
    <s v="Souza"/>
    <s v="Mr"/>
    <s v="M"/>
    <n v="60"/>
    <s v="Bradford Villas"/>
    <s v="Lynmouth"/>
    <x v="2"/>
    <x v="415"/>
    <n v="84"/>
    <x v="9"/>
    <x v="9"/>
    <n v="3.39"/>
    <n v="24"/>
    <n v="284.76"/>
    <n v="6834.24"/>
  </r>
  <r>
    <n v="575"/>
    <s v="Alexander"/>
    <s v="Duarte"/>
    <s v="Mr"/>
    <s v="M"/>
    <n v="90"/>
    <s v="Brading Crescent"/>
    <s v="Riding Mill"/>
    <x v="2"/>
    <x v="123"/>
    <n v="32"/>
    <x v="8"/>
    <x v="8"/>
    <n v="3.49"/>
    <n v="20"/>
    <n v="111.68"/>
    <n v="2233.6000000000004"/>
  </r>
  <r>
    <n v="576"/>
    <s v="Fumiko"/>
    <s v="Dumas"/>
    <s v="Miss"/>
    <s v="F"/>
    <n v="30"/>
    <s v="Bradmore Park"/>
    <s v="Corbridge"/>
    <x v="16"/>
    <x v="424"/>
    <n v="16"/>
    <x v="1"/>
    <x v="1"/>
    <n v="1.79"/>
    <n v="24"/>
    <n v="28.64"/>
    <n v="687.36"/>
  </r>
  <r>
    <n v="577"/>
    <s v="Homer"/>
    <s v="Lanier"/>
    <s v="Mr"/>
    <s v="M"/>
    <n v="90"/>
    <s v="Bradstock Road"/>
    <s v="Bromyard"/>
    <x v="32"/>
    <x v="174"/>
    <n v="33"/>
    <x v="3"/>
    <x v="3"/>
    <n v="0.69"/>
    <n v="24"/>
    <n v="22.77"/>
    <n v="546.48"/>
  </r>
  <r>
    <n v="578"/>
    <s v="Bruno"/>
    <s v="Henry"/>
    <s v="Mr"/>
    <s v="M"/>
    <n v="90"/>
    <s v="Braeside Road"/>
    <s v="Whitehaven"/>
    <x v="2"/>
    <x v="425"/>
    <n v="44"/>
    <x v="8"/>
    <x v="8"/>
    <n v="3.49"/>
    <n v="20"/>
    <n v="153.56"/>
    <n v="3071.2"/>
  </r>
  <r>
    <n v="579"/>
    <s v="Na"/>
    <s v="Salas"/>
    <s v="Miss"/>
    <s v="F"/>
    <n v="60"/>
    <s v="Braid Avenue"/>
    <s v="Canterbury"/>
    <x v="10"/>
    <x v="426"/>
    <n v="88"/>
    <x v="9"/>
    <x v="9"/>
    <n v="3.39"/>
    <n v="24"/>
    <n v="298.32"/>
    <n v="7159.68"/>
  </r>
  <r>
    <n v="580"/>
    <s v="Pat"/>
    <s v="Pettit"/>
    <s v="Mr"/>
    <s v="M"/>
    <n v="60"/>
    <s v="Brailsford Road"/>
    <s v="Moffat"/>
    <x v="2"/>
    <x v="427"/>
    <n v="70"/>
    <x v="8"/>
    <x v="8"/>
    <n v="3.49"/>
    <n v="20"/>
    <n v="244.3"/>
    <n v="4886"/>
  </r>
  <r>
    <n v="581"/>
    <s v="Kraig"/>
    <s v="Willard"/>
    <s v="Mr"/>
    <s v="M"/>
    <n v="60"/>
    <s v="Bramah Green"/>
    <s v="Ilfracombe"/>
    <x v="1"/>
    <x v="428"/>
    <n v="42"/>
    <x v="1"/>
    <x v="1"/>
    <n v="1.79"/>
    <n v="24"/>
    <n v="75.180000000000007"/>
    <n v="1804.3200000000002"/>
  </r>
  <r>
    <n v="582"/>
    <s v="Wilda"/>
    <s v="Winkler"/>
    <s v="Miss"/>
    <s v="F"/>
    <n v="90"/>
    <s v="Bramfield Road"/>
    <s v="Wooler"/>
    <x v="2"/>
    <x v="429"/>
    <n v="100"/>
    <x v="3"/>
    <x v="3"/>
    <n v="0.69"/>
    <n v="24"/>
    <n v="69"/>
    <n v="1656"/>
  </r>
  <r>
    <n v="583"/>
    <s v="Olen"/>
    <s v="Snider"/>
    <s v="Prof"/>
    <s v="M"/>
    <n v="90"/>
    <s v="Bramlands Close"/>
    <s v="Insch"/>
    <x v="35"/>
    <x v="430"/>
    <n v="65"/>
    <x v="7"/>
    <x v="7"/>
    <n v="2.95"/>
    <n v="20"/>
    <n v="191.75"/>
    <n v="3835"/>
  </r>
  <r>
    <n v="584"/>
    <s v="Columbus"/>
    <s v="Hogue"/>
    <s v="Mr"/>
    <s v="M"/>
    <n v="30"/>
    <s v="Bramley Court"/>
    <s v="Dronfield"/>
    <x v="3"/>
    <x v="431"/>
    <n v="7"/>
    <x v="4"/>
    <x v="4"/>
    <n v="1.89"/>
    <n v="18"/>
    <n v="13.229999999999999"/>
    <n v="238.14"/>
  </r>
  <r>
    <n v="585"/>
    <s v="Vita"/>
    <s v="Alston"/>
    <s v="Miss"/>
    <s v="F"/>
    <n v="90"/>
    <s v="Bramley Terrace"/>
    <s v="Forres"/>
    <x v="17"/>
    <x v="432"/>
    <n v="46"/>
    <x v="8"/>
    <x v="8"/>
    <n v="3.49"/>
    <n v="20"/>
    <n v="160.54000000000002"/>
    <n v="3210.8"/>
  </r>
  <r>
    <n v="586"/>
    <s v="Inocencia"/>
    <s v="Johns"/>
    <s v="Mrs"/>
    <s v="F"/>
    <n v="30"/>
    <s v="Bramshot Ave"/>
    <s v="Montgomery"/>
    <x v="2"/>
    <x v="103"/>
    <n v="86"/>
    <x v="5"/>
    <x v="5"/>
    <n v="3.99"/>
    <n v="24"/>
    <n v="343.14000000000004"/>
    <n v="8235.36"/>
  </r>
  <r>
    <n v="587"/>
    <s v="Vicente"/>
    <s v="Dahl"/>
    <s v="Mr"/>
    <s v="M"/>
    <n v="90"/>
    <s v="Branch Hill"/>
    <s v="Ripon"/>
    <x v="2"/>
    <x v="301"/>
    <n v="45"/>
    <x v="2"/>
    <x v="2"/>
    <n v="1.79"/>
    <n v="17"/>
    <n v="80.55"/>
    <n v="1369.35"/>
  </r>
  <r>
    <n v="588"/>
    <s v="Nelda"/>
    <s v="Medina"/>
    <s v="Mrs"/>
    <s v="F"/>
    <n v="30"/>
    <s v="Branch Hill"/>
    <s v="Yarmouth"/>
    <x v="2"/>
    <x v="433"/>
    <n v="15"/>
    <x v="5"/>
    <x v="5"/>
    <n v="3.99"/>
    <n v="24"/>
    <n v="59.85"/>
    <n v="1436.4"/>
  </r>
  <r>
    <n v="589"/>
    <s v="Laureen"/>
    <s v="Nichols"/>
    <s v="Mrs"/>
    <s v="F"/>
    <n v="30"/>
    <s v="Brandon Row"/>
    <s v="Fairford"/>
    <x v="17"/>
    <x v="293"/>
    <n v="103"/>
    <x v="0"/>
    <x v="0"/>
    <n v="2.0099999999999998"/>
    <n v="20"/>
    <n v="207.02999999999997"/>
    <n v="4140.5999999999995"/>
  </r>
  <r>
    <n v="590"/>
    <s v="Landon"/>
    <s v="Estrada"/>
    <s v="Mr"/>
    <s v="M"/>
    <n v="60"/>
    <s v="Branksome Road"/>
    <s v="Ayr"/>
    <x v="40"/>
    <x v="135"/>
    <n v="12"/>
    <x v="7"/>
    <x v="7"/>
    <n v="2.95"/>
    <n v="20"/>
    <n v="35.400000000000006"/>
    <n v="708.00000000000011"/>
  </r>
  <r>
    <n v="591"/>
    <s v="Ronnie"/>
    <s v="Savage"/>
    <s v="Mr"/>
    <s v="M"/>
    <n v="30"/>
    <s v="Brantwood Close"/>
    <s v="Bacup"/>
    <x v="40"/>
    <x v="256"/>
    <n v="56"/>
    <x v="8"/>
    <x v="8"/>
    <n v="3.49"/>
    <n v="20"/>
    <n v="195.44"/>
    <n v="3908.8"/>
  </r>
  <r>
    <n v="592"/>
    <s v="Cole"/>
    <s v="Daugherty"/>
    <s v="Mr"/>
    <s v="M"/>
    <n v="30"/>
    <s v="Brassey Road"/>
    <s v="Henley-On-Thames"/>
    <x v="1"/>
    <x v="187"/>
    <n v="31"/>
    <x v="6"/>
    <x v="6"/>
    <n v="1.29"/>
    <n v="24"/>
    <n v="39.99"/>
    <n v="959.76"/>
  </r>
  <r>
    <n v="593"/>
    <s v="Leonardo"/>
    <s v="Groves"/>
    <s v="Mr"/>
    <s v="M"/>
    <n v="30"/>
    <s v="Brassey Square"/>
    <s v="Henley-In-Arden"/>
    <x v="1"/>
    <x v="434"/>
    <n v="58"/>
    <x v="4"/>
    <x v="4"/>
    <n v="1.89"/>
    <n v="18"/>
    <n v="109.61999999999999"/>
    <n v="1973.1599999999999"/>
  </r>
  <r>
    <n v="594"/>
    <s v="Lizabeth"/>
    <s v="Duffy"/>
    <s v="Prof"/>
    <s v="F"/>
    <n v="30"/>
    <s v="Brathway Road"/>
    <s v="Oxfordshire"/>
    <x v="2"/>
    <x v="435"/>
    <n v="62"/>
    <x v="9"/>
    <x v="9"/>
    <n v="3.39"/>
    <n v="24"/>
    <n v="210.18"/>
    <n v="5044.32"/>
  </r>
  <r>
    <n v="595"/>
    <s v="Eldon"/>
    <s v="Livingston"/>
    <s v="Mr"/>
    <s v="M"/>
    <n v="60"/>
    <s v="Bray Drive"/>
    <s v="Newbridge"/>
    <x v="2"/>
    <x v="436"/>
    <n v="67"/>
    <x v="8"/>
    <x v="8"/>
    <n v="3.49"/>
    <n v="20"/>
    <n v="233.83"/>
    <n v="4676.6000000000004"/>
  </r>
  <r>
    <n v="596"/>
    <s v="Sade"/>
    <s v="Aragon"/>
    <s v="Mrs"/>
    <s v="F"/>
    <n v="90"/>
    <s v="Brayard Road"/>
    <s v="Abergavenny"/>
    <x v="36"/>
    <x v="437"/>
    <n v="87"/>
    <x v="6"/>
    <x v="6"/>
    <n v="1.29"/>
    <n v="24"/>
    <n v="112.23"/>
    <n v="2693.52"/>
  </r>
  <r>
    <n v="597"/>
    <s v="Rosena"/>
    <s v="Burgos"/>
    <s v="Miss"/>
    <s v="F"/>
    <n v="30"/>
    <s v="Bream Close"/>
    <s v="Bodorgan"/>
    <x v="62"/>
    <x v="119"/>
    <n v="24"/>
    <x v="5"/>
    <x v="5"/>
    <n v="3.99"/>
    <n v="24"/>
    <n v="95.76"/>
    <n v="2298.2400000000002"/>
  </r>
  <r>
    <n v="598"/>
    <s v="Cecilia"/>
    <s v="Pacheco"/>
    <s v="Dr"/>
    <s v="F"/>
    <n v="30"/>
    <s v="Brechin Place+F1570"/>
    <s v="Sheringham"/>
    <x v="2"/>
    <x v="438"/>
    <n v="77"/>
    <x v="3"/>
    <x v="3"/>
    <n v="0.69"/>
    <n v="24"/>
    <n v="53.129999999999995"/>
    <n v="1275.1199999999999"/>
  </r>
  <r>
    <n v="599"/>
    <s v="Rob"/>
    <s v="Erickson"/>
    <s v="Mr"/>
    <s v="M"/>
    <n v="60"/>
    <s v="Brecknock Street"/>
    <s v="Rayleigh"/>
    <x v="2"/>
    <x v="240"/>
    <n v="65"/>
    <x v="1"/>
    <x v="1"/>
    <n v="1.79"/>
    <n v="24"/>
    <n v="116.35000000000001"/>
    <n v="2792.4"/>
  </r>
  <r>
    <n v="600"/>
    <s v="Francie"/>
    <s v="Barton"/>
    <s v="Mrs"/>
    <s v="F"/>
    <n v="90"/>
    <s v="Brent Terrace"/>
    <s v="Stevenage"/>
    <x v="2"/>
    <x v="278"/>
    <n v="6"/>
    <x v="3"/>
    <x v="3"/>
    <n v="0.69"/>
    <n v="24"/>
    <n v="4.1399999999999997"/>
    <n v="99.359999999999985"/>
  </r>
  <r>
    <n v="601"/>
    <s v="Adelaida"/>
    <s v="Walter"/>
    <s v="Miss"/>
    <s v="F"/>
    <n v="90"/>
    <s v="Brent Way"/>
    <s v="Newton Aycliffe"/>
    <x v="2"/>
    <x v="439"/>
    <n v="67"/>
    <x v="3"/>
    <x v="3"/>
    <n v="0.69"/>
    <n v="24"/>
    <n v="46.23"/>
    <n v="1109.52"/>
  </r>
  <r>
    <n v="602"/>
    <s v="Masako"/>
    <s v="Vera"/>
    <s v="Mrs"/>
    <s v="F"/>
    <n v="60"/>
    <s v="Brenthouse Road"/>
    <s v="Leamington Spa"/>
    <x v="21"/>
    <x v="440"/>
    <n v="59"/>
    <x v="1"/>
    <x v="1"/>
    <n v="1.79"/>
    <n v="24"/>
    <n v="105.61"/>
    <n v="2534.64"/>
  </r>
  <r>
    <n v="603"/>
    <s v="Brande"/>
    <s v="Doherty"/>
    <s v="Miss"/>
    <s v="F"/>
    <n v="60"/>
    <s v="Brett Villas"/>
    <s v="Llandrindod Wells"/>
    <x v="11"/>
    <x v="441"/>
    <n v="35"/>
    <x v="5"/>
    <x v="5"/>
    <n v="3.99"/>
    <n v="24"/>
    <n v="139.65"/>
    <n v="3351.6000000000004"/>
  </r>
  <r>
    <n v="604"/>
    <s v="Darron"/>
    <s v="Field"/>
    <s v="Mr"/>
    <s v="M"/>
    <n v="90"/>
    <s v="Brettenham Road"/>
    <s v="Ellon"/>
    <x v="17"/>
    <x v="442"/>
    <n v="56"/>
    <x v="0"/>
    <x v="0"/>
    <n v="2.0099999999999998"/>
    <n v="20"/>
    <n v="112.55999999999999"/>
    <n v="2251.1999999999998"/>
  </r>
  <r>
    <n v="605"/>
    <s v="Onita"/>
    <s v="Souza"/>
    <s v="Miss"/>
    <s v="F"/>
    <n v="60"/>
    <s v="Brettenham Road"/>
    <s v="Shipston-On-Stour"/>
    <x v="2"/>
    <x v="443"/>
    <n v="104"/>
    <x v="2"/>
    <x v="2"/>
    <n v="1.79"/>
    <n v="17"/>
    <n v="186.16"/>
    <n v="3164.72"/>
  </r>
  <r>
    <n v="606"/>
    <s v="Jason"/>
    <s v="Sewell"/>
    <s v="Miss"/>
    <s v="F"/>
    <n v="90"/>
    <s v="Brewers Lane"/>
    <s v="Dronfield"/>
    <x v="3"/>
    <x v="341"/>
    <n v="51"/>
    <x v="3"/>
    <x v="3"/>
    <n v="0.69"/>
    <n v="24"/>
    <n v="35.19"/>
    <n v="844.56"/>
  </r>
  <r>
    <n v="607"/>
    <s v="Donald"/>
    <s v="London"/>
    <s v="Mr"/>
    <s v="M"/>
    <n v="60"/>
    <s v="Brewers Lane"/>
    <s v="West Calder"/>
    <x v="2"/>
    <x v="444"/>
    <n v="64"/>
    <x v="2"/>
    <x v="2"/>
    <n v="1.79"/>
    <n v="17"/>
    <n v="114.56"/>
    <n v="1947.52"/>
  </r>
  <r>
    <n v="608"/>
    <s v="Hayden"/>
    <s v="Clinton"/>
    <s v="Mr"/>
    <s v="M"/>
    <n v="30"/>
    <s v="Brewer's Quay"/>
    <s v="Cramlington"/>
    <x v="16"/>
    <x v="445"/>
    <n v="49"/>
    <x v="9"/>
    <x v="9"/>
    <n v="3.39"/>
    <n v="24"/>
    <n v="166.11"/>
    <n v="3986.6400000000003"/>
  </r>
  <r>
    <n v="609"/>
    <s v="Valerie"/>
    <s v="William"/>
    <s v="Miss"/>
    <s v="F"/>
    <n v="60"/>
    <s v="Brewers Street"/>
    <s v="Pulborough"/>
    <x v="2"/>
    <x v="160"/>
    <n v="53"/>
    <x v="2"/>
    <x v="2"/>
    <n v="1.79"/>
    <n v="17"/>
    <n v="94.87"/>
    <n v="1612.79"/>
  </r>
  <r>
    <n v="610"/>
    <s v="Daron"/>
    <s v="Levine"/>
    <s v="Mr"/>
    <s v="M"/>
    <n v="90"/>
    <s v="Brewhouse Road"/>
    <s v="Brecon"/>
    <x v="67"/>
    <x v="446"/>
    <n v="100"/>
    <x v="0"/>
    <x v="0"/>
    <n v="2.0099999999999998"/>
    <n v="20"/>
    <n v="200.99999999999997"/>
    <n v="4019.9999999999995"/>
  </r>
  <r>
    <n v="611"/>
    <s v="Elliott"/>
    <s v="Jenkins"/>
    <s v="Mr"/>
    <s v="M"/>
    <n v="90"/>
    <s v="Brewhouse Road"/>
    <s v="Wadebridge"/>
    <x v="2"/>
    <x v="447"/>
    <n v="57"/>
    <x v="5"/>
    <x v="5"/>
    <n v="3.99"/>
    <n v="24"/>
    <n v="227.43"/>
    <n v="5458.32"/>
  </r>
  <r>
    <n v="612"/>
    <s v="Jake"/>
    <s v="Harding"/>
    <s v="Mr"/>
    <s v="M"/>
    <n v="60"/>
    <s v="Brewhouse Walk"/>
    <s v="Coalville"/>
    <x v="15"/>
    <x v="448"/>
    <n v="46"/>
    <x v="5"/>
    <x v="5"/>
    <n v="3.99"/>
    <n v="24"/>
    <n v="183.54000000000002"/>
    <n v="4404.9600000000009"/>
  </r>
  <r>
    <n v="613"/>
    <s v="Bethanie"/>
    <s v="Travis"/>
    <s v="Dr"/>
    <s v="F"/>
    <n v="30"/>
    <s v="Brewhouse Yard"/>
    <s v="Cornhill-On-Tweed"/>
    <x v="16"/>
    <x v="449"/>
    <n v="34"/>
    <x v="3"/>
    <x v="3"/>
    <n v="0.69"/>
    <n v="24"/>
    <n v="23.459999999999997"/>
    <n v="563.04"/>
  </r>
  <r>
    <n v="614"/>
    <s v="Merry"/>
    <s v="Jenkins"/>
    <s v="Miss"/>
    <s v="F"/>
    <n v="30"/>
    <s v="Brewhouse Yard"/>
    <s v="Settle"/>
    <x v="2"/>
    <x v="450"/>
    <n v="75"/>
    <x v="2"/>
    <x v="2"/>
    <n v="1.79"/>
    <n v="17"/>
    <n v="134.25"/>
    <n v="2282.25"/>
  </r>
  <r>
    <n v="615"/>
    <s v="Rodney"/>
    <s v="Rogers"/>
    <s v="Mr"/>
    <s v="M"/>
    <n v="30"/>
    <s v="Brewster Road"/>
    <s v="Benfleet"/>
    <x v="29"/>
    <x v="322"/>
    <n v="82"/>
    <x v="7"/>
    <x v="7"/>
    <n v="2.95"/>
    <n v="20"/>
    <n v="241.9"/>
    <n v="4838"/>
  </r>
  <r>
    <n v="617"/>
    <s v="Lamar"/>
    <s v="Pendleton"/>
    <s v="Mr"/>
    <s v="M"/>
    <n v="30"/>
    <s v="Briary Close"/>
    <s v="Portland"/>
    <x v="2"/>
    <x v="364"/>
    <n v="25"/>
    <x v="1"/>
    <x v="1"/>
    <n v="1.79"/>
    <n v="24"/>
    <n v="44.75"/>
    <n v="1074"/>
  </r>
  <r>
    <n v="618"/>
    <s v="Myron"/>
    <s v="Brooks"/>
    <s v="Mr"/>
    <s v="M"/>
    <n v="90"/>
    <s v="Briary Lane"/>
    <s v="West Yorkshire"/>
    <x v="2"/>
    <x v="259"/>
    <n v="6"/>
    <x v="1"/>
    <x v="1"/>
    <n v="1.79"/>
    <n v="24"/>
    <n v="10.74"/>
    <n v="257.76"/>
  </r>
  <r>
    <n v="619"/>
    <s v="Kevin"/>
    <s v="Hatcher"/>
    <s v="Mr"/>
    <s v="M"/>
    <n v="60"/>
    <s v="Bridge Close"/>
    <s v="Keighley"/>
    <x v="21"/>
    <x v="364"/>
    <n v="78"/>
    <x v="1"/>
    <x v="1"/>
    <n v="1.79"/>
    <n v="24"/>
    <n v="139.62"/>
    <n v="3350.88"/>
  </r>
  <r>
    <n v="620"/>
    <s v="Anderson"/>
    <s v="Lusk"/>
    <s v="Mr"/>
    <s v="M"/>
    <n v="60"/>
    <s v="Bridge Lane"/>
    <s v="Colchester"/>
    <x v="15"/>
    <x v="134"/>
    <n v="10"/>
    <x v="2"/>
    <x v="2"/>
    <n v="1.79"/>
    <n v="17"/>
    <n v="17.899999999999999"/>
    <n v="304.29999999999995"/>
  </r>
  <r>
    <n v="621"/>
    <s v="Kathie"/>
    <s v="Blackburn"/>
    <s v="Mrs"/>
    <s v="F"/>
    <n v="90"/>
    <s v="Bridge Place"/>
    <s v="Exmouth"/>
    <x v="17"/>
    <x v="191"/>
    <n v="46"/>
    <x v="8"/>
    <x v="8"/>
    <n v="3.49"/>
    <n v="20"/>
    <n v="160.54000000000002"/>
    <n v="3210.8"/>
  </r>
  <r>
    <n v="622"/>
    <s v="Maude"/>
    <s v="Jefferson"/>
    <s v="Miss"/>
    <s v="F"/>
    <n v="90"/>
    <s v="Bridgwater Road"/>
    <s v="Kent"/>
    <x v="21"/>
    <x v="101"/>
    <n v="62"/>
    <x v="1"/>
    <x v="1"/>
    <n v="1.79"/>
    <n v="24"/>
    <n v="110.98"/>
    <n v="2663.52"/>
  </r>
  <r>
    <n v="623"/>
    <s v="Bong"/>
    <s v="Hartman"/>
    <s v="Mrs"/>
    <s v="F"/>
    <n v="60"/>
    <s v="Bridport Street"/>
    <s v="Doune"/>
    <x v="3"/>
    <x v="451"/>
    <n v="16"/>
    <x v="1"/>
    <x v="1"/>
    <n v="1.79"/>
    <n v="24"/>
    <n v="28.64"/>
    <n v="687.36"/>
  </r>
  <r>
    <n v="624"/>
    <s v="Jayna"/>
    <s v="Wilkins"/>
    <s v="Mrs"/>
    <s v="F"/>
    <n v="30"/>
    <s v="Brierley Street"/>
    <s v="Radstock"/>
    <x v="2"/>
    <x v="452"/>
    <n v="89"/>
    <x v="5"/>
    <x v="5"/>
    <n v="3.99"/>
    <n v="24"/>
    <n v="355.11"/>
    <n v="8522.64"/>
  </r>
  <r>
    <n v="625"/>
    <s v="Jordon"/>
    <s v="Whitehead"/>
    <s v="Mr"/>
    <s v="M"/>
    <n v="60"/>
    <s v="Bright Terrace"/>
    <s v="Fareham"/>
    <x v="17"/>
    <x v="82"/>
    <n v="33"/>
    <x v="4"/>
    <x v="4"/>
    <n v="1.89"/>
    <n v="18"/>
    <n v="62.37"/>
    <n v="1122.6599999999999"/>
  </r>
  <r>
    <n v="626"/>
    <s v="Sina"/>
    <s v="Aguilar"/>
    <s v="Mrs"/>
    <s v="F"/>
    <n v="60"/>
    <s v="Brightlingsea Place"/>
    <s v="Brackley"/>
    <x v="69"/>
    <x v="57"/>
    <n v="38"/>
    <x v="0"/>
    <x v="0"/>
    <n v="2.0099999999999998"/>
    <n v="20"/>
    <n v="76.38"/>
    <n v="1527.6"/>
  </r>
  <r>
    <n v="627"/>
    <s v="Carli"/>
    <s v="Best"/>
    <s v="Miss"/>
    <s v="F"/>
    <n v="90"/>
    <s v="Brightman Road"/>
    <s v="Thames Ditton"/>
    <x v="2"/>
    <x v="453"/>
    <n v="59"/>
    <x v="6"/>
    <x v="6"/>
    <n v="1.29"/>
    <n v="24"/>
    <n v="76.11"/>
    <n v="1826.6399999999999"/>
  </r>
  <r>
    <n v="628"/>
    <s v="Christene"/>
    <s v="Hannah"/>
    <s v="Miss"/>
    <s v="F"/>
    <n v="30"/>
    <s v="Brighton Place"/>
    <s v="Newhaven"/>
    <x v="2"/>
    <x v="454"/>
    <n v="47"/>
    <x v="3"/>
    <x v="3"/>
    <n v="0.69"/>
    <n v="24"/>
    <n v="32.43"/>
    <n v="778.31999999999994"/>
  </r>
  <r>
    <n v="629"/>
    <s v="Theodore"/>
    <s v="Giles"/>
    <s v="Mr"/>
    <s v="M"/>
    <n v="60"/>
    <s v="Brights Buildings"/>
    <s v="Hinton St. George"/>
    <x v="1"/>
    <x v="455"/>
    <n v="17"/>
    <x v="9"/>
    <x v="9"/>
    <n v="3.39"/>
    <n v="24"/>
    <n v="57.63"/>
    <n v="1383.1200000000001"/>
  </r>
  <r>
    <n v="630"/>
    <s v="Doyle"/>
    <s v="Law"/>
    <s v="Dr"/>
    <s v="M"/>
    <n v="60"/>
    <s v="Brill Crescent"/>
    <s v="Barry"/>
    <x v="53"/>
    <x v="456"/>
    <n v="15"/>
    <x v="1"/>
    <x v="1"/>
    <n v="1.79"/>
    <n v="24"/>
    <n v="26.85"/>
    <n v="644.40000000000009"/>
  </r>
  <r>
    <n v="631"/>
    <s v="Chester"/>
    <s v="Sewell"/>
    <s v="Mr"/>
    <s v="M"/>
    <n v="60"/>
    <s v="Brill Crescent"/>
    <s v="Gorebridge"/>
    <x v="17"/>
    <x v="457"/>
    <n v="32"/>
    <x v="1"/>
    <x v="1"/>
    <n v="1.79"/>
    <n v="24"/>
    <n v="57.28"/>
    <n v="1374.72"/>
  </r>
  <r>
    <n v="632"/>
    <s v="Ty"/>
    <s v="Rose"/>
    <s v="Mr"/>
    <s v="M"/>
    <n v="30"/>
    <s v="Brill Crescent"/>
    <s v="Seahouses"/>
    <x v="2"/>
    <x v="7"/>
    <n v="25"/>
    <x v="9"/>
    <x v="9"/>
    <n v="3.39"/>
    <n v="24"/>
    <n v="84.75"/>
    <n v="2034"/>
  </r>
  <r>
    <n v="633"/>
    <s v="Jarred"/>
    <s v="Bean"/>
    <s v="Dr"/>
    <s v="M"/>
    <n v="30"/>
    <s v="Brill Terrace"/>
    <s v="Lancaster"/>
    <x v="21"/>
    <x v="458"/>
    <n v="37"/>
    <x v="6"/>
    <x v="6"/>
    <n v="1.29"/>
    <n v="24"/>
    <n v="47.730000000000004"/>
    <n v="1145.52"/>
  </r>
  <r>
    <n v="634"/>
    <s v="Kristopher"/>
    <s v="Richter"/>
    <s v="Mr"/>
    <s v="M"/>
    <n v="60"/>
    <s v="Brinkburn Close"/>
    <s v="Tillicoultry"/>
    <x v="2"/>
    <x v="397"/>
    <n v="78"/>
    <x v="9"/>
    <x v="9"/>
    <n v="3.39"/>
    <n v="24"/>
    <n v="264.42"/>
    <n v="6346.08"/>
  </r>
  <r>
    <n v="635"/>
    <s v="Rolf"/>
    <s v="Bernard"/>
    <s v="Mr"/>
    <s v="M"/>
    <n v="30"/>
    <s v="Britannia Cottages"/>
    <s v="Towcester"/>
    <x v="2"/>
    <x v="456"/>
    <n v="69"/>
    <x v="6"/>
    <x v="6"/>
    <n v="1.29"/>
    <n v="24"/>
    <n v="89.01"/>
    <n v="2136.2400000000002"/>
  </r>
  <r>
    <n v="636"/>
    <s v="Trula"/>
    <s v="Lindsey"/>
    <s v="Mrs"/>
    <s v="F"/>
    <n v="60"/>
    <s v="Britannia Gardens"/>
    <s v="Bridge Of Weir"/>
    <x v="41"/>
    <x v="459"/>
    <n v="65"/>
    <x v="4"/>
    <x v="4"/>
    <n v="1.89"/>
    <n v="18"/>
    <n v="122.85"/>
    <n v="2211.2999999999997"/>
  </r>
  <r>
    <n v="637"/>
    <s v="Myron"/>
    <s v="Connors"/>
    <s v="Mr"/>
    <s v="M"/>
    <n v="60"/>
    <s v="Britannia Gardens"/>
    <s v="Lincoln"/>
    <x v="11"/>
    <x v="64"/>
    <n v="12"/>
    <x v="5"/>
    <x v="5"/>
    <n v="3.99"/>
    <n v="24"/>
    <n v="47.88"/>
    <n v="1149.1200000000001"/>
  </r>
  <r>
    <n v="638"/>
    <s v="Deeanna"/>
    <s v="Cross"/>
    <s v="Miss"/>
    <s v="F"/>
    <n v="90"/>
    <s v="Britannia Walk"/>
    <s v="Chippenham"/>
    <x v="18"/>
    <x v="460"/>
    <n v="40"/>
    <x v="8"/>
    <x v="8"/>
    <n v="3.49"/>
    <n v="20"/>
    <n v="139.60000000000002"/>
    <n v="2792.0000000000005"/>
  </r>
  <r>
    <n v="639"/>
    <s v="Melanie"/>
    <s v="Leach"/>
    <s v="Mrs"/>
    <s v="F"/>
    <n v="90"/>
    <s v="Brixton Road"/>
    <s v="Sowerby Bridge"/>
    <x v="2"/>
    <x v="351"/>
    <n v="98"/>
    <x v="1"/>
    <x v="1"/>
    <n v="1.79"/>
    <n v="24"/>
    <n v="175.42000000000002"/>
    <n v="4210.08"/>
  </r>
  <r>
    <n v="640"/>
    <s v="Augustine"/>
    <s v="Pitts"/>
    <s v="Mr"/>
    <s v="M"/>
    <n v="30"/>
    <s v="Broadgates Road"/>
    <s v="Moffat"/>
    <x v="2"/>
    <x v="102"/>
    <n v="59"/>
    <x v="1"/>
    <x v="1"/>
    <n v="1.79"/>
    <n v="24"/>
    <n v="105.61"/>
    <n v="2534.64"/>
  </r>
  <r>
    <n v="641"/>
    <s v="Fidel"/>
    <s v="Crews"/>
    <s v="Mr"/>
    <s v="M"/>
    <n v="30"/>
    <s v="Broadhead Strand"/>
    <s v="Shanklin"/>
    <x v="2"/>
    <x v="461"/>
    <n v="73"/>
    <x v="1"/>
    <x v="1"/>
    <n v="1.79"/>
    <n v="24"/>
    <n v="130.67000000000002"/>
    <n v="3136.0800000000004"/>
  </r>
  <r>
    <n v="642"/>
    <s v="Emery"/>
    <s v="Land"/>
    <s v="Mr"/>
    <s v="M"/>
    <n v="30"/>
    <s v="Broadlands Close"/>
    <s v="Milltimber"/>
    <x v="2"/>
    <x v="462"/>
    <n v="58"/>
    <x v="4"/>
    <x v="4"/>
    <n v="1.89"/>
    <n v="18"/>
    <n v="109.61999999999999"/>
    <n v="1973.1599999999999"/>
  </r>
  <r>
    <n v="643"/>
    <s v="Kayleen"/>
    <s v="Mueller"/>
    <s v="Mrs"/>
    <s v="F"/>
    <n v="30"/>
    <s v="Broadley Street"/>
    <s v="New Quay"/>
    <x v="2"/>
    <x v="463"/>
    <n v="29"/>
    <x v="2"/>
    <x v="2"/>
    <n v="1.79"/>
    <n v="17"/>
    <n v="51.910000000000004"/>
    <n v="882.47"/>
  </r>
  <r>
    <n v="644"/>
    <s v="Tony"/>
    <s v="Lovell"/>
    <s v="Mr"/>
    <s v="M"/>
    <n v="60"/>
    <s v="Broadwater Road"/>
    <s v="Hexham"/>
    <x v="1"/>
    <x v="464"/>
    <n v="61"/>
    <x v="8"/>
    <x v="8"/>
    <n v="3.49"/>
    <n v="20"/>
    <n v="212.89000000000001"/>
    <n v="4257.8"/>
  </r>
  <r>
    <n v="645"/>
    <s v="Boris"/>
    <s v="Vela"/>
    <s v="Mr"/>
    <s v="M"/>
    <n v="30"/>
    <s v="Broadwater Road"/>
    <s v="Tavistock"/>
    <x v="2"/>
    <x v="465"/>
    <n v="68"/>
    <x v="1"/>
    <x v="1"/>
    <n v="1.79"/>
    <n v="24"/>
    <n v="121.72"/>
    <n v="2921.2799999999997"/>
  </r>
  <r>
    <n v="646"/>
    <s v="Rosalyn"/>
    <s v="Oneill"/>
    <s v="Mrs"/>
    <s v="F"/>
    <n v="90"/>
    <s v="Broadway Court"/>
    <s v="Amersham"/>
    <x v="60"/>
    <x v="215"/>
    <n v="67"/>
    <x v="8"/>
    <x v="8"/>
    <n v="3.49"/>
    <n v="20"/>
    <n v="233.83"/>
    <n v="4676.6000000000004"/>
  </r>
  <r>
    <n v="647"/>
    <s v="Rosario"/>
    <s v="Jacob"/>
    <s v="Mr"/>
    <s v="M"/>
    <n v="30"/>
    <s v="Broadwick Street"/>
    <s v="Maryport"/>
    <x v="2"/>
    <x v="466"/>
    <n v="98"/>
    <x v="2"/>
    <x v="2"/>
    <n v="1.79"/>
    <n v="17"/>
    <n v="175.42000000000002"/>
    <n v="2982.1400000000003"/>
  </r>
  <r>
    <n v="648"/>
    <s v="Willie"/>
    <s v="Maher"/>
    <s v="Mrs"/>
    <s v="F"/>
    <n v="30"/>
    <s v="Brockley Cottages"/>
    <s v="Morecambe"/>
    <x v="2"/>
    <x v="25"/>
    <n v="97"/>
    <x v="7"/>
    <x v="7"/>
    <n v="2.95"/>
    <n v="20"/>
    <n v="286.15000000000003"/>
    <n v="5723.0000000000009"/>
  </r>
  <r>
    <n v="649"/>
    <s v="Jacinto"/>
    <s v="Frye"/>
    <s v="Mr"/>
    <s v="M"/>
    <n v="90"/>
    <s v="Brockley Cross"/>
    <s v="Huddersfield"/>
    <x v="1"/>
    <x v="430"/>
    <n v="23"/>
    <x v="8"/>
    <x v="8"/>
    <n v="3.49"/>
    <n v="20"/>
    <n v="80.27000000000001"/>
    <n v="1605.4"/>
  </r>
  <r>
    <n v="650"/>
    <s v="Sina"/>
    <s v="Lucero"/>
    <s v="Miss"/>
    <s v="F"/>
    <n v="60"/>
    <s v="Brockley Mews"/>
    <s v="Dudley"/>
    <x v="3"/>
    <x v="126"/>
    <n v="101"/>
    <x v="3"/>
    <x v="3"/>
    <n v="0.69"/>
    <n v="24"/>
    <n v="69.69"/>
    <n v="1672.56"/>
  </r>
  <r>
    <n v="651"/>
    <s v="Helga"/>
    <s v="Manning"/>
    <s v="Miss"/>
    <s v="F"/>
    <n v="30"/>
    <s v="Brockwell Terrace"/>
    <s v="Tarbert"/>
    <x v="2"/>
    <x v="467"/>
    <n v="22"/>
    <x v="6"/>
    <x v="6"/>
    <n v="1.29"/>
    <n v="24"/>
    <n v="28.380000000000003"/>
    <n v="681.12000000000012"/>
  </r>
  <r>
    <n v="652"/>
    <s v="Carmine"/>
    <s v="Leblanc"/>
    <s v="Mr"/>
    <s v="M"/>
    <n v="60"/>
    <s v="Broderick Road"/>
    <s v="Prescot"/>
    <x v="2"/>
    <x v="468"/>
    <n v="4"/>
    <x v="4"/>
    <x v="4"/>
    <n v="1.89"/>
    <n v="18"/>
    <n v="7.56"/>
    <n v="136.07999999999998"/>
  </r>
  <r>
    <n v="653"/>
    <s v="Henrietta"/>
    <s v="Fontenot"/>
    <s v="Mrs"/>
    <s v="F"/>
    <n v="90"/>
    <s v="Broker's Alley"/>
    <s v="Billingham"/>
    <x v="30"/>
    <x v="469"/>
    <n v="59"/>
    <x v="9"/>
    <x v="9"/>
    <n v="3.39"/>
    <n v="24"/>
    <n v="200.01000000000002"/>
    <n v="4800.2400000000007"/>
  </r>
  <r>
    <n v="654"/>
    <s v="Leena"/>
    <s v="Denton"/>
    <s v="Ms"/>
    <s v="F"/>
    <n v="30"/>
    <s v="Brompton Arcade"/>
    <s v="Bacup"/>
    <x v="40"/>
    <x v="470"/>
    <n v="74"/>
    <x v="1"/>
    <x v="1"/>
    <n v="1.79"/>
    <n v="24"/>
    <n v="132.46"/>
    <n v="3179.04"/>
  </r>
  <r>
    <n v="655"/>
    <s v="Sherman"/>
    <s v="Warren"/>
    <s v="Mr"/>
    <s v="M"/>
    <n v="60"/>
    <s v="Brompton Square"/>
    <s v="Calne"/>
    <x v="12"/>
    <x v="471"/>
    <n v="96"/>
    <x v="2"/>
    <x v="2"/>
    <n v="1.79"/>
    <n v="17"/>
    <n v="171.84"/>
    <n v="2921.28"/>
  </r>
  <r>
    <n v="656"/>
    <s v="Violette"/>
    <s v="Bullock"/>
    <s v="Mrs"/>
    <s v="F"/>
    <n v="60"/>
    <s v="Brompton Terrace"/>
    <s v="Cleethorpes"/>
    <x v="15"/>
    <x v="165"/>
    <n v="48"/>
    <x v="6"/>
    <x v="6"/>
    <n v="1.29"/>
    <n v="24"/>
    <n v="61.92"/>
    <n v="1486.08"/>
  </r>
  <r>
    <n v="657"/>
    <s v="Meredith"/>
    <s v="Durham"/>
    <s v="Mrs"/>
    <s v="F"/>
    <n v="60"/>
    <s v="Brompton Terrace"/>
    <s v="Menai Bridge"/>
    <x v="2"/>
    <x v="472"/>
    <n v="13"/>
    <x v="0"/>
    <x v="0"/>
    <n v="2.0099999999999998"/>
    <n v="20"/>
    <n v="26.129999999999995"/>
    <n v="522.59999999999991"/>
  </r>
  <r>
    <n v="658"/>
    <s v="Jerrell"/>
    <s v="Dunham"/>
    <s v="Mr"/>
    <s v="M"/>
    <n v="60"/>
    <s v="Brondesbury Mews"/>
    <s v="Ardrossan"/>
    <x v="70"/>
    <x v="76"/>
    <n v="50"/>
    <x v="5"/>
    <x v="5"/>
    <n v="3.99"/>
    <n v="24"/>
    <n v="199.5"/>
    <n v="4788"/>
  </r>
  <r>
    <n v="659"/>
    <s v="Gilma"/>
    <s v="Mckinnon"/>
    <s v="Miss"/>
    <s v="F"/>
    <n v="30"/>
    <s v="Bronhill Terrace"/>
    <s v="Petersfield"/>
    <x v="2"/>
    <x v="360"/>
    <n v="9"/>
    <x v="7"/>
    <x v="7"/>
    <n v="2.95"/>
    <n v="20"/>
    <n v="26.55"/>
    <n v="531"/>
  </r>
  <r>
    <n v="660"/>
    <s v="Brad"/>
    <s v="Richmond"/>
    <s v="Mr"/>
    <s v="M"/>
    <n v="90"/>
    <s v="Bronti Close"/>
    <s v="Chessington"/>
    <x v="20"/>
    <x v="204"/>
    <n v="60"/>
    <x v="6"/>
    <x v="6"/>
    <n v="1.29"/>
    <n v="24"/>
    <n v="77.400000000000006"/>
    <n v="1857.6000000000001"/>
  </r>
  <r>
    <n v="661"/>
    <s v="Courtney"/>
    <s v="Cooley"/>
    <s v="Ms"/>
    <s v="F"/>
    <n v="90"/>
    <s v="Brook Crescent"/>
    <s v="Barnsley"/>
    <x v="71"/>
    <x v="58"/>
    <n v="57"/>
    <x v="2"/>
    <x v="2"/>
    <n v="1.79"/>
    <n v="17"/>
    <n v="102.03"/>
    <n v="1734.51"/>
  </r>
  <r>
    <n v="662"/>
    <s v="Iona"/>
    <s v="Weaver"/>
    <s v="Mrs"/>
    <s v="F"/>
    <n v="30"/>
    <s v="Brookdale Road"/>
    <s v="South Yorkshire"/>
    <x v="2"/>
    <x v="387"/>
    <n v="24"/>
    <x v="3"/>
    <x v="3"/>
    <n v="0.69"/>
    <n v="24"/>
    <n v="16.559999999999999"/>
    <n v="397.43999999999994"/>
  </r>
  <r>
    <n v="663"/>
    <s v="Lorenzo"/>
    <s v="Connell"/>
    <s v="Mr"/>
    <s v="M"/>
    <n v="90"/>
    <s v="Brooke Road"/>
    <s v="Redhill"/>
    <x v="2"/>
    <x v="61"/>
    <n v="61"/>
    <x v="1"/>
    <x v="1"/>
    <n v="1.79"/>
    <n v="24"/>
    <n v="109.19"/>
    <n v="2620.56"/>
  </r>
  <r>
    <n v="664"/>
    <s v="Faye"/>
    <s v="Oleary"/>
    <s v="Mrs"/>
    <s v="F"/>
    <n v="60"/>
    <s v="Brookland Garth"/>
    <s v="Melrose"/>
    <x v="2"/>
    <x v="473"/>
    <n v="84"/>
    <x v="4"/>
    <x v="4"/>
    <n v="1.89"/>
    <n v="18"/>
    <n v="158.76"/>
    <n v="2857.68"/>
  </r>
  <r>
    <n v="665"/>
    <s v="Marsha"/>
    <s v="Rosales"/>
    <s v="Mrs"/>
    <s v="F"/>
    <n v="30"/>
    <s v="Brookland Rise"/>
    <s v="Cumbria"/>
    <x v="16"/>
    <x v="474"/>
    <n v="17"/>
    <x v="2"/>
    <x v="2"/>
    <n v="1.79"/>
    <n v="17"/>
    <n v="30.43"/>
    <n v="517.30999999999995"/>
  </r>
  <r>
    <n v="666"/>
    <s v="Jarrod"/>
    <s v="Hill"/>
    <s v="Mr"/>
    <s v="M"/>
    <n v="30"/>
    <s v="Brookland Villas"/>
    <s v="Shefford"/>
    <x v="2"/>
    <x v="120"/>
    <n v="75"/>
    <x v="1"/>
    <x v="1"/>
    <n v="1.79"/>
    <n v="24"/>
    <n v="134.25"/>
    <n v="3222"/>
  </r>
  <r>
    <n v="667"/>
    <s v="Erin"/>
    <s v="Bowles"/>
    <s v="Mr"/>
    <s v="M"/>
    <n v="30"/>
    <s v="Brooklyn Avenue"/>
    <s v="Canvey Island"/>
    <x v="10"/>
    <x v="475"/>
    <n v="66"/>
    <x v="3"/>
    <x v="3"/>
    <n v="0.69"/>
    <n v="24"/>
    <n v="45.54"/>
    <n v="1092.96"/>
  </r>
  <r>
    <n v="668"/>
    <s v="Brad"/>
    <s v="Greer"/>
    <s v="Mr"/>
    <s v="M"/>
    <n v="90"/>
    <s v="Brooklyn Villas"/>
    <s v="Amersham"/>
    <x v="60"/>
    <x v="476"/>
    <n v="17"/>
    <x v="6"/>
    <x v="6"/>
    <n v="1.29"/>
    <n v="24"/>
    <n v="21.93"/>
    <n v="526.31999999999994"/>
  </r>
  <r>
    <n v="669"/>
    <s v="Reid"/>
    <s v="Montoya"/>
    <s v="Mr"/>
    <s v="M"/>
    <n v="30"/>
    <s v="Brooklyn Villas"/>
    <s v="Arisaig"/>
    <x v="48"/>
    <x v="477"/>
    <n v="37"/>
    <x v="7"/>
    <x v="7"/>
    <n v="2.95"/>
    <n v="20"/>
    <n v="109.15"/>
    <n v="2183"/>
  </r>
  <r>
    <n v="670"/>
    <s v="Herbert"/>
    <s v="Pryor"/>
    <s v="Mr"/>
    <s v="M"/>
    <n v="30"/>
    <s v="Brook's Mews"/>
    <s v="Buntingford"/>
    <x v="8"/>
    <x v="224"/>
    <n v="84"/>
    <x v="9"/>
    <x v="9"/>
    <n v="3.39"/>
    <n v="24"/>
    <n v="284.76"/>
    <n v="6834.24"/>
  </r>
  <r>
    <n v="671"/>
    <s v="Brittny"/>
    <s v="Whitney"/>
    <s v="Miss"/>
    <s v="F"/>
    <n v="30"/>
    <s v="Brook's Yard"/>
    <s v="Mindrum"/>
    <x v="2"/>
    <x v="478"/>
    <n v="9"/>
    <x v="7"/>
    <x v="7"/>
    <n v="2.95"/>
    <n v="20"/>
    <n v="26.55"/>
    <n v="531"/>
  </r>
  <r>
    <n v="672"/>
    <s v="Celestine"/>
    <s v="Parker"/>
    <s v="Miss"/>
    <s v="F"/>
    <n v="60"/>
    <s v="Brookscroft Road"/>
    <s v="South Molton"/>
    <x v="2"/>
    <x v="282"/>
    <n v="10"/>
    <x v="9"/>
    <x v="9"/>
    <n v="3.39"/>
    <n v="24"/>
    <n v="33.9"/>
    <n v="813.59999999999991"/>
  </r>
  <r>
    <n v="673"/>
    <s v="Sheryll"/>
    <s v="Wheeler"/>
    <s v="Ms"/>
    <s v="F"/>
    <n v="30"/>
    <s v="Broomfield"/>
    <s v="Cleator"/>
    <x v="15"/>
    <x v="479"/>
    <n v="76"/>
    <x v="2"/>
    <x v="2"/>
    <n v="1.79"/>
    <n v="17"/>
    <n v="136.04"/>
    <n v="2312.6799999999998"/>
  </r>
  <r>
    <n v="674"/>
    <s v="Florentino"/>
    <s v="Woodson"/>
    <s v="Mr"/>
    <s v="M"/>
    <n v="30"/>
    <s v="Broomsleigh Street"/>
    <s v="Kent"/>
    <x v="21"/>
    <x v="211"/>
    <n v="7"/>
    <x v="4"/>
    <x v="4"/>
    <n v="1.89"/>
    <n v="18"/>
    <n v="13.229999999999999"/>
    <n v="238.14"/>
  </r>
  <r>
    <n v="675"/>
    <s v="Rupert"/>
    <s v="Braun"/>
    <s v="Mr"/>
    <s v="M"/>
    <n v="60"/>
    <s v="Broughton Road"/>
    <s v="Hampshire"/>
    <x v="13"/>
    <x v="140"/>
    <n v="101"/>
    <x v="9"/>
    <x v="9"/>
    <n v="3.39"/>
    <n v="24"/>
    <n v="342.39"/>
    <n v="8217.36"/>
  </r>
  <r>
    <n v="676"/>
    <s v="Rufus"/>
    <s v="Landry"/>
    <s v="Mr"/>
    <s v="M"/>
    <n v="60"/>
    <s v="Brownfield Street"/>
    <s v="Arbroath"/>
    <x v="58"/>
    <x v="480"/>
    <n v="61"/>
    <x v="8"/>
    <x v="8"/>
    <n v="3.49"/>
    <n v="20"/>
    <n v="212.89000000000001"/>
    <n v="4257.8"/>
  </r>
  <r>
    <n v="677"/>
    <s v="Jerlene"/>
    <s v="Haas"/>
    <s v="Mrs"/>
    <s v="F"/>
    <n v="30"/>
    <s v="Brownfield Street"/>
    <s v="Atherstone"/>
    <x v="52"/>
    <x v="481"/>
    <n v="91"/>
    <x v="5"/>
    <x v="5"/>
    <n v="3.99"/>
    <n v="24"/>
    <n v="363.09000000000003"/>
    <n v="8714.16"/>
  </r>
  <r>
    <n v="678"/>
    <s v="Jasmine"/>
    <s v="Barron"/>
    <s v="Mrs"/>
    <s v="F"/>
    <n v="30"/>
    <s v="Browning Place"/>
    <s v="Fleetwood"/>
    <x v="17"/>
    <x v="482"/>
    <n v="86"/>
    <x v="7"/>
    <x v="7"/>
    <n v="2.95"/>
    <n v="20"/>
    <n v="253.70000000000002"/>
    <n v="5074"/>
  </r>
  <r>
    <n v="679"/>
    <s v="Avery"/>
    <s v="Carroll"/>
    <s v="Mr"/>
    <s v="M"/>
    <n v="90"/>
    <s v="Browns Lane"/>
    <s v="Crowthorne"/>
    <x v="16"/>
    <x v="260"/>
    <n v="60"/>
    <x v="3"/>
    <x v="3"/>
    <n v="0.69"/>
    <n v="24"/>
    <n v="41.4"/>
    <n v="993.59999999999991"/>
  </r>
  <r>
    <n v="680"/>
    <s v="Donovan"/>
    <s v="Pool"/>
    <s v="Mr"/>
    <s v="M"/>
    <n v="60"/>
    <s v="Browns Road"/>
    <s v="Irvine"/>
    <x v="35"/>
    <x v="483"/>
    <n v="68"/>
    <x v="9"/>
    <x v="9"/>
    <n v="3.39"/>
    <n v="24"/>
    <n v="230.52"/>
    <n v="5532.4800000000005"/>
  </r>
  <r>
    <n v="681"/>
    <s v="Orlando"/>
    <s v="Shelton"/>
    <s v="Mr"/>
    <s v="M"/>
    <n v="90"/>
    <s v="Brunel Road"/>
    <s v="Gatwick"/>
    <x v="17"/>
    <x v="432"/>
    <n v="61"/>
    <x v="1"/>
    <x v="1"/>
    <n v="1.79"/>
    <n v="24"/>
    <n v="109.19"/>
    <n v="2620.56"/>
  </r>
  <r>
    <n v="682"/>
    <s v="Hunter"/>
    <s v="Hubbard"/>
    <s v="Mr"/>
    <s v="M"/>
    <n v="90"/>
    <s v="Brunel Road"/>
    <s v="Hayle"/>
    <x v="1"/>
    <x v="334"/>
    <n v="69"/>
    <x v="0"/>
    <x v="0"/>
    <n v="2.0099999999999998"/>
    <n v="20"/>
    <n v="138.69"/>
    <n v="2773.8"/>
  </r>
  <r>
    <n v="683"/>
    <s v="Donnie"/>
    <s v="Langston"/>
    <s v="Mr"/>
    <s v="M"/>
    <n v="60"/>
    <s v="Brunel Walk"/>
    <s v="Lanarkshire"/>
    <x v="21"/>
    <x v="401"/>
    <n v="27"/>
    <x v="4"/>
    <x v="4"/>
    <n v="1.89"/>
    <n v="18"/>
    <n v="51.029999999999994"/>
    <n v="918.53999999999985"/>
  </r>
  <r>
    <n v="684"/>
    <s v="Milford"/>
    <s v="Couch"/>
    <s v="Mr"/>
    <s v="M"/>
    <n v="30"/>
    <s v="Brunner Close"/>
    <s v="Orpington"/>
    <x v="2"/>
    <x v="484"/>
    <n v="64"/>
    <x v="0"/>
    <x v="0"/>
    <n v="2.0099999999999998"/>
    <n v="20"/>
    <n v="128.63999999999999"/>
    <n v="2572.7999999999997"/>
  </r>
  <r>
    <n v="685"/>
    <s v="Renae"/>
    <s v="Moyer"/>
    <s v="Mrs"/>
    <s v="F"/>
    <n v="90"/>
    <s v="Brunswick Crescent"/>
    <s v="Lingfield"/>
    <x v="11"/>
    <x v="363"/>
    <n v="7"/>
    <x v="5"/>
    <x v="5"/>
    <n v="3.99"/>
    <n v="24"/>
    <n v="27.93"/>
    <n v="670.31999999999994"/>
  </r>
  <r>
    <n v="686"/>
    <s v="Dinah"/>
    <s v="Dunlap"/>
    <s v="Miss"/>
    <s v="F"/>
    <n v="90"/>
    <s v="Brunton Place"/>
    <s v="West Kilbride"/>
    <x v="2"/>
    <x v="13"/>
    <n v="70"/>
    <x v="3"/>
    <x v="3"/>
    <n v="0.69"/>
    <n v="24"/>
    <n v="48.3"/>
    <n v="1159.1999999999998"/>
  </r>
  <r>
    <n v="687"/>
    <s v="Tyrone"/>
    <s v="Watkins"/>
    <s v="Mr"/>
    <s v="M"/>
    <n v="90"/>
    <s v="Brunton's Place"/>
    <s v="Beaconsfield"/>
    <x v="31"/>
    <x v="485"/>
    <n v="57"/>
    <x v="7"/>
    <x v="7"/>
    <n v="2.95"/>
    <n v="20"/>
    <n v="168.15"/>
    <n v="3363"/>
  </r>
  <r>
    <n v="688"/>
    <s v="Brian"/>
    <s v="Lott"/>
    <s v="Mr"/>
    <s v="M"/>
    <n v="60"/>
    <s v="Brunton's Place"/>
    <s v="Isle Of South Uist"/>
    <x v="21"/>
    <x v="486"/>
    <n v="42"/>
    <x v="4"/>
    <x v="4"/>
    <n v="1.89"/>
    <n v="18"/>
    <n v="79.38"/>
    <n v="1428.84"/>
  </r>
  <r>
    <n v="689"/>
    <s v="Pasquale"/>
    <s v="Vogel"/>
    <s v="Mr"/>
    <s v="M"/>
    <n v="60"/>
    <s v="Bruton Way"/>
    <s v="Barnsley"/>
    <x v="71"/>
    <x v="426"/>
    <n v="24"/>
    <x v="5"/>
    <x v="5"/>
    <n v="3.99"/>
    <n v="24"/>
    <n v="95.76"/>
    <n v="2298.2400000000002"/>
  </r>
  <r>
    <n v="690"/>
    <s v="Devin"/>
    <s v="Forbes"/>
    <s v="Mr"/>
    <s v="M"/>
    <n v="30"/>
    <s v="Bryant Street"/>
    <s v="Ballyclare"/>
    <x v="0"/>
    <x v="487"/>
    <n v="82"/>
    <x v="4"/>
    <x v="4"/>
    <n v="1.89"/>
    <n v="18"/>
    <n v="154.97999999999999"/>
    <n v="2789.64"/>
  </r>
  <r>
    <n v="691"/>
    <s v="Carolyn"/>
    <s v="Medrano"/>
    <s v="Miss"/>
    <s v="F"/>
    <n v="30"/>
    <s v="Brycedale Crescent"/>
    <s v="Lampeter"/>
    <x v="21"/>
    <x v="488"/>
    <n v="34"/>
    <x v="2"/>
    <x v="2"/>
    <n v="1.79"/>
    <n v="17"/>
    <n v="60.86"/>
    <n v="1034.6199999999999"/>
  </r>
  <r>
    <n v="692"/>
    <s v="Wilber"/>
    <s v="Bower"/>
    <s v="Mr"/>
    <s v="M"/>
    <n v="30"/>
    <s v="Brycedale Crescent"/>
    <s v="Lydbury North"/>
    <x v="2"/>
    <x v="489"/>
    <n v="34"/>
    <x v="4"/>
    <x v="4"/>
    <n v="1.89"/>
    <n v="18"/>
    <n v="64.259999999999991"/>
    <n v="1156.6799999999998"/>
  </r>
  <r>
    <n v="693"/>
    <s v="Leandra"/>
    <s v="Morris"/>
    <s v="Mrs"/>
    <s v="F"/>
    <n v="90"/>
    <s v="Bryn Towy"/>
    <s v="Earlston"/>
    <x v="44"/>
    <x v="490"/>
    <n v="11"/>
    <x v="2"/>
    <x v="2"/>
    <n v="1.79"/>
    <n v="17"/>
    <n v="19.690000000000001"/>
    <n v="334.73"/>
  </r>
  <r>
    <n v="694"/>
    <s v="Cathey"/>
    <s v="Maxwell"/>
    <s v="Dr"/>
    <s v="F"/>
    <n v="90"/>
    <s v="Brynmaer Road"/>
    <s v="Westbury-On-Severn"/>
    <x v="2"/>
    <x v="491"/>
    <n v="85"/>
    <x v="2"/>
    <x v="2"/>
    <n v="1.79"/>
    <n v="17"/>
    <n v="152.15"/>
    <n v="2586.5500000000002"/>
  </r>
  <r>
    <n v="695"/>
    <s v="Renaldo"/>
    <s v="Mccann"/>
    <s v="Mr"/>
    <s v="M"/>
    <n v="90"/>
    <s v="Bryony Road"/>
    <s v="Accrington"/>
    <x v="63"/>
    <x v="178"/>
    <n v="20"/>
    <x v="0"/>
    <x v="0"/>
    <n v="2.0099999999999998"/>
    <n v="20"/>
    <n v="40.199999999999996"/>
    <n v="803.99999999999989"/>
  </r>
  <r>
    <n v="696"/>
    <s v="Carter"/>
    <s v="Yeager"/>
    <s v="Mr"/>
    <s v="M"/>
    <n v="30"/>
    <s v="Buccleugh Road"/>
    <s v="Kinbrace"/>
    <x v="21"/>
    <x v="205"/>
    <n v="31"/>
    <x v="8"/>
    <x v="8"/>
    <n v="3.49"/>
    <n v="20"/>
    <n v="108.19000000000001"/>
    <n v="2163.8000000000002"/>
  </r>
  <r>
    <n v="697"/>
    <s v="Rodney"/>
    <s v="Dickey"/>
    <s v="Mr"/>
    <s v="M"/>
    <n v="90"/>
    <s v="Buccleugh Road"/>
    <s v="Peterculter"/>
    <x v="2"/>
    <x v="492"/>
    <n v="18"/>
    <x v="1"/>
    <x v="1"/>
    <n v="1.79"/>
    <n v="24"/>
    <n v="32.22"/>
    <n v="773.28"/>
  </r>
  <r>
    <n v="698"/>
    <s v="Dorothea"/>
    <s v="Sheridan"/>
    <s v="Mrs"/>
    <s v="F"/>
    <n v="90"/>
    <s v="Buckingham Avenue"/>
    <s v="Richmond"/>
    <x v="2"/>
    <x v="434"/>
    <n v="10"/>
    <x v="3"/>
    <x v="3"/>
    <n v="0.69"/>
    <n v="24"/>
    <n v="6.8999999999999995"/>
    <n v="165.6"/>
  </r>
  <r>
    <n v="699"/>
    <s v="Angella"/>
    <s v="Whaley"/>
    <s v="Miss"/>
    <s v="F"/>
    <n v="30"/>
    <s v="Buckingham Market"/>
    <s v="Kent"/>
    <x v="21"/>
    <x v="493"/>
    <n v="17"/>
    <x v="7"/>
    <x v="7"/>
    <n v="2.95"/>
    <n v="20"/>
    <n v="50.150000000000006"/>
    <n v="1003.0000000000001"/>
  </r>
  <r>
    <n v="700"/>
    <s v="Shana"/>
    <s v="Day"/>
    <s v="Miss"/>
    <s v="F"/>
    <n v="30"/>
    <s v="Buckingham Palace"/>
    <s v="Shropshire"/>
    <x v="2"/>
    <x v="142"/>
    <n v="44"/>
    <x v="6"/>
    <x v="6"/>
    <n v="1.29"/>
    <n v="24"/>
    <n v="56.760000000000005"/>
    <n v="1362.2400000000002"/>
  </r>
  <r>
    <n v="701"/>
    <s v="Niesha"/>
    <s v="Holliday"/>
    <s v="Miss"/>
    <s v="F"/>
    <n v="90"/>
    <s v="Buckleigh Avenue"/>
    <s v="Warminster"/>
    <x v="2"/>
    <x v="108"/>
    <n v="53"/>
    <x v="2"/>
    <x v="2"/>
    <n v="1.79"/>
    <n v="17"/>
    <n v="94.87"/>
    <n v="1612.79"/>
  </r>
  <r>
    <n v="702"/>
    <s v="Johana"/>
    <s v="Arrington"/>
    <s v="Mrs"/>
    <s v="F"/>
    <n v="60"/>
    <s v="Buckley Road"/>
    <s v="Kinbrace"/>
    <x v="21"/>
    <x v="353"/>
    <n v="17"/>
    <x v="3"/>
    <x v="3"/>
    <n v="0.69"/>
    <n v="24"/>
    <n v="11.729999999999999"/>
    <n v="281.52"/>
  </r>
  <r>
    <n v="703"/>
    <s v="Laurene"/>
    <s v="Barton"/>
    <s v="Miss"/>
    <s v="F"/>
    <n v="90"/>
    <s v="Buckton Street"/>
    <s v="Kent"/>
    <x v="21"/>
    <x v="450"/>
    <n v="70"/>
    <x v="0"/>
    <x v="0"/>
    <n v="2.0099999999999998"/>
    <n v="20"/>
    <n v="140.69999999999999"/>
    <n v="2814"/>
  </r>
  <r>
    <n v="704"/>
    <s v="Arleen"/>
    <s v="Knapp"/>
    <s v="Mrs"/>
    <s v="F"/>
    <n v="30"/>
    <s v="Budge Row"/>
    <s v="Midlothian"/>
    <x v="2"/>
    <x v="494"/>
    <n v="78"/>
    <x v="9"/>
    <x v="9"/>
    <n v="3.39"/>
    <n v="24"/>
    <n v="264.42"/>
    <n v="6346.08"/>
  </r>
  <r>
    <n v="705"/>
    <s v="Vito"/>
    <s v="Gomez"/>
    <s v="Mr"/>
    <s v="M"/>
    <n v="90"/>
    <s v="Bulinga Street"/>
    <s v="Llanymynech"/>
    <x v="11"/>
    <x v="495"/>
    <n v="47"/>
    <x v="6"/>
    <x v="6"/>
    <n v="1.29"/>
    <n v="24"/>
    <n v="60.63"/>
    <n v="1455.1200000000001"/>
  </r>
  <r>
    <n v="706"/>
    <s v="April"/>
    <s v="Hunt"/>
    <s v="Miss"/>
    <s v="F"/>
    <n v="90"/>
    <s v="Bull Inn"/>
    <s v="Dromore"/>
    <x v="3"/>
    <x v="496"/>
    <n v="87"/>
    <x v="0"/>
    <x v="0"/>
    <n v="2.0099999999999998"/>
    <n v="20"/>
    <n v="174.86999999999998"/>
    <n v="3497.3999999999996"/>
  </r>
  <r>
    <n v="707"/>
    <s v="Allen"/>
    <s v="Carson"/>
    <s v="Mr"/>
    <s v="M"/>
    <n v="90"/>
    <s v="Bullens Road"/>
    <s v="Elland"/>
    <x v="45"/>
    <x v="477"/>
    <n v="88"/>
    <x v="2"/>
    <x v="2"/>
    <n v="1.79"/>
    <n v="17"/>
    <n v="157.52000000000001"/>
    <n v="2677.84"/>
  </r>
  <r>
    <n v="708"/>
    <s v="Gary"/>
    <s v="Walter"/>
    <s v="Mr"/>
    <s v="M"/>
    <n v="90"/>
    <s v="Bullens Road"/>
    <s v="Kent"/>
    <x v="21"/>
    <x v="497"/>
    <n v="100"/>
    <x v="3"/>
    <x v="3"/>
    <n v="0.69"/>
    <n v="24"/>
    <n v="69"/>
    <n v="1656"/>
  </r>
  <r>
    <n v="709"/>
    <s v="Debrah"/>
    <s v="Drew"/>
    <s v="Miss"/>
    <s v="F"/>
    <n v="90"/>
    <s v="Bulling Court"/>
    <s v="Edenbridge"/>
    <x v="44"/>
    <x v="498"/>
    <n v="35"/>
    <x v="6"/>
    <x v="6"/>
    <n v="1.29"/>
    <n v="24"/>
    <n v="45.15"/>
    <n v="1083.5999999999999"/>
  </r>
  <r>
    <n v="710"/>
    <s v="Jeannette"/>
    <s v="Armstrong"/>
    <s v="Mrs"/>
    <s v="F"/>
    <n v="30"/>
    <s v="Bull's Head"/>
    <s v="Ferndown"/>
    <x v="17"/>
    <x v="406"/>
    <n v="45"/>
    <x v="5"/>
    <x v="5"/>
    <n v="3.99"/>
    <n v="24"/>
    <n v="179.55"/>
    <n v="4309.2000000000007"/>
  </r>
  <r>
    <n v="711"/>
    <s v="Hermina"/>
    <s v="Vann"/>
    <s v="Ms"/>
    <s v="F"/>
    <n v="60"/>
    <s v="Bulstrode Street"/>
    <s v="Monmouth"/>
    <x v="2"/>
    <x v="487"/>
    <n v="68"/>
    <x v="3"/>
    <x v="3"/>
    <n v="0.69"/>
    <n v="24"/>
    <n v="46.919999999999995"/>
    <n v="1126.08"/>
  </r>
  <r>
    <n v="712"/>
    <s v="Bennie"/>
    <s v="Dodd"/>
    <s v="Mr"/>
    <s v="M"/>
    <n v="60"/>
    <s v="Burcham Street"/>
    <s v="Hessle"/>
    <x v="1"/>
    <x v="499"/>
    <n v="73"/>
    <x v="7"/>
    <x v="7"/>
    <n v="2.95"/>
    <n v="20"/>
    <n v="215.35000000000002"/>
    <n v="4307"/>
  </r>
  <r>
    <n v="713"/>
    <s v="Chance"/>
    <s v="Le"/>
    <s v="Mr"/>
    <s v="M"/>
    <n v="90"/>
    <s v="Burden Street"/>
    <s v="Aberdeenshire"/>
    <x v="36"/>
    <x v="386"/>
    <n v="12"/>
    <x v="8"/>
    <x v="8"/>
    <n v="3.49"/>
    <n v="20"/>
    <n v="41.88"/>
    <n v="837.6"/>
  </r>
  <r>
    <n v="714"/>
    <s v="Roselee"/>
    <s v="Turner"/>
    <s v="Mrs"/>
    <s v="F"/>
    <n v="30"/>
    <s v="Burdett Mews"/>
    <s v="Lynton"/>
    <x v="2"/>
    <x v="500"/>
    <n v="59"/>
    <x v="9"/>
    <x v="9"/>
    <n v="3.39"/>
    <n v="24"/>
    <n v="200.01000000000002"/>
    <n v="4800.2400000000007"/>
  </r>
  <r>
    <n v="715"/>
    <s v="Dylan"/>
    <s v="Owen"/>
    <s v="Mr"/>
    <s v="M"/>
    <n v="90"/>
    <s v="Burdett Place"/>
    <s v="Emsworth"/>
    <x v="17"/>
    <x v="501"/>
    <n v="10"/>
    <x v="2"/>
    <x v="2"/>
    <n v="1.79"/>
    <n v="17"/>
    <n v="17.899999999999999"/>
    <n v="304.29999999999995"/>
  </r>
  <r>
    <n v="716"/>
    <s v="Junko"/>
    <s v="Bond"/>
    <s v="Miss"/>
    <s v="F"/>
    <n v="30"/>
    <s v="Burdett Place"/>
    <s v="Pathhead"/>
    <x v="2"/>
    <x v="293"/>
    <n v="95"/>
    <x v="5"/>
    <x v="5"/>
    <n v="3.99"/>
    <n v="24"/>
    <n v="379.05"/>
    <n v="9097.2000000000007"/>
  </r>
  <r>
    <n v="717"/>
    <s v="Dann"/>
    <s v="Castro"/>
    <s v="Miss"/>
    <s v="F"/>
    <n v="90"/>
    <s v="Burford Gardens"/>
    <s v="Stroud"/>
    <x v="2"/>
    <x v="502"/>
    <n v="71"/>
    <x v="4"/>
    <x v="4"/>
    <n v="1.89"/>
    <n v="18"/>
    <n v="134.19"/>
    <n v="2415.42"/>
  </r>
  <r>
    <n v="718"/>
    <s v="Theo"/>
    <s v="Coates"/>
    <s v="Dr"/>
    <s v="M"/>
    <n v="90"/>
    <s v="Burford Walk"/>
    <s v="Sudbury"/>
    <x v="2"/>
    <x v="503"/>
    <n v="54"/>
    <x v="5"/>
    <x v="5"/>
    <n v="3.99"/>
    <n v="24"/>
    <n v="215.46"/>
    <n v="5171.04"/>
  </r>
  <r>
    <n v="719"/>
    <s v="Dorian"/>
    <s v="Barrow"/>
    <s v="Miss"/>
    <s v="F"/>
    <n v="30"/>
    <s v="Burgers Place"/>
    <s v="Ashton-Under-Lyne"/>
    <x v="19"/>
    <x v="504"/>
    <n v="103"/>
    <x v="4"/>
    <x v="4"/>
    <n v="1.89"/>
    <n v="18"/>
    <n v="194.67"/>
    <n v="3504.06"/>
  </r>
  <r>
    <n v="720"/>
    <s v="Reid"/>
    <s v="Keene"/>
    <s v="Mr"/>
    <s v="M"/>
    <n v="30"/>
    <s v="Burgers Place"/>
    <s v="Sandringham"/>
    <x v="2"/>
    <x v="505"/>
    <n v="35"/>
    <x v="2"/>
    <x v="2"/>
    <n v="1.79"/>
    <n v="17"/>
    <n v="62.65"/>
    <n v="1065.05"/>
  </r>
  <r>
    <n v="721"/>
    <s v="Kenisha"/>
    <s v="Reeves"/>
    <s v="Mrs"/>
    <s v="F"/>
    <n v="30"/>
    <s v="Burghley Terrace"/>
    <s v="Kent"/>
    <x v="21"/>
    <x v="108"/>
    <n v="39"/>
    <x v="9"/>
    <x v="9"/>
    <n v="3.39"/>
    <n v="24"/>
    <n v="132.21"/>
    <n v="3173.04"/>
  </r>
  <r>
    <n v="722"/>
    <s v="Grover"/>
    <s v="Corley"/>
    <s v="Mr"/>
    <s v="M"/>
    <n v="90"/>
    <s v="Burland Road"/>
    <s v="Chepstow"/>
    <x v="20"/>
    <x v="506"/>
    <n v="83"/>
    <x v="6"/>
    <x v="6"/>
    <n v="1.29"/>
    <n v="24"/>
    <n v="107.07000000000001"/>
    <n v="2569.6800000000003"/>
  </r>
  <r>
    <n v="723"/>
    <s v="Danial"/>
    <s v="Howell"/>
    <s v="Mr"/>
    <s v="M"/>
    <n v="60"/>
    <s v="Burleigh Court"/>
    <s v="Budleigh Salterton"/>
    <x v="8"/>
    <x v="327"/>
    <n v="61"/>
    <x v="5"/>
    <x v="5"/>
    <n v="3.99"/>
    <n v="24"/>
    <n v="243.39000000000001"/>
    <n v="5841.3600000000006"/>
  </r>
  <r>
    <n v="724"/>
    <s v="Joesph"/>
    <s v="Childress"/>
    <s v="Mr"/>
    <s v="M"/>
    <n v="60"/>
    <s v="Burleigh Parade"/>
    <s v="Malpas"/>
    <x v="2"/>
    <x v="214"/>
    <n v="53"/>
    <x v="7"/>
    <x v="7"/>
    <n v="2.95"/>
    <n v="20"/>
    <n v="156.35000000000002"/>
    <n v="3127.0000000000005"/>
  </r>
  <r>
    <n v="725"/>
    <s v="Berenice"/>
    <s v="Hensley"/>
    <s v="Ms"/>
    <s v="F"/>
    <n v="60"/>
    <s v="Burlington Buildings"/>
    <s v="Billingshurst"/>
    <x v="72"/>
    <x v="507"/>
    <n v="15"/>
    <x v="8"/>
    <x v="8"/>
    <n v="3.49"/>
    <n v="20"/>
    <n v="52.35"/>
    <n v="1047"/>
  </r>
  <r>
    <n v="726"/>
    <s v="Renaldo"/>
    <s v="Weaver"/>
    <s v="Mr"/>
    <s v="M"/>
    <n v="60"/>
    <s v="Burlington Place"/>
    <s v="Llangefni"/>
    <x v="11"/>
    <x v="508"/>
    <n v="58"/>
    <x v="4"/>
    <x v="4"/>
    <n v="1.89"/>
    <n v="18"/>
    <n v="109.61999999999999"/>
    <n v="1973.1599999999999"/>
  </r>
  <r>
    <n v="727"/>
    <s v="Delma"/>
    <s v="Kerr"/>
    <s v="Miss"/>
    <s v="F"/>
    <n v="30"/>
    <s v="Burnell Walk"/>
    <s v="Crieff"/>
    <x v="16"/>
    <x v="509"/>
    <n v="35"/>
    <x v="8"/>
    <x v="8"/>
    <n v="3.49"/>
    <n v="20"/>
    <n v="122.15"/>
    <n v="2443"/>
  </r>
  <r>
    <n v="728"/>
    <s v="Quinn"/>
    <s v="Walsh"/>
    <s v="Mr"/>
    <s v="M"/>
    <n v="30"/>
    <s v="Burnell Walk"/>
    <s v="Llandrindod Wells"/>
    <x v="11"/>
    <x v="452"/>
    <n v="7"/>
    <x v="7"/>
    <x v="7"/>
    <n v="2.95"/>
    <n v="20"/>
    <n v="20.650000000000002"/>
    <n v="413.00000000000006"/>
  </r>
  <r>
    <n v="729"/>
    <s v="Rudy"/>
    <s v="Campos"/>
    <s v="Mr"/>
    <s v="M"/>
    <n v="60"/>
    <s v="Burntwood Terrace"/>
    <s v="Belford"/>
    <x v="73"/>
    <x v="510"/>
    <n v="60"/>
    <x v="5"/>
    <x v="5"/>
    <n v="3.99"/>
    <n v="24"/>
    <n v="239.4"/>
    <n v="5745.6"/>
  </r>
  <r>
    <n v="730"/>
    <s v="Marry"/>
    <s v="Keene"/>
    <s v="Miss"/>
    <s v="F"/>
    <n v="90"/>
    <s v="Burrells Wharf"/>
    <s v="Colne"/>
    <x v="15"/>
    <x v="511"/>
    <n v="52"/>
    <x v="6"/>
    <x v="6"/>
    <n v="1.29"/>
    <n v="24"/>
    <n v="67.08"/>
    <n v="1609.92"/>
  </r>
  <r>
    <n v="731"/>
    <s v="Micki"/>
    <s v="Mcginnis"/>
    <s v="Mrs"/>
    <s v="F"/>
    <n v="60"/>
    <s v="Burslem Street"/>
    <s v="Newton Aycliffe"/>
    <x v="2"/>
    <x v="512"/>
    <n v="73"/>
    <x v="4"/>
    <x v="4"/>
    <n v="1.89"/>
    <n v="18"/>
    <n v="137.97"/>
    <n v="2483.46"/>
  </r>
  <r>
    <n v="732"/>
    <s v="Lashaun"/>
    <s v="Looney"/>
    <s v="Mrs"/>
    <s v="F"/>
    <n v="60"/>
    <s v="Burtts Wharf"/>
    <s v="Northallerton"/>
    <x v="2"/>
    <x v="317"/>
    <n v="17"/>
    <x v="3"/>
    <x v="3"/>
    <n v="0.69"/>
    <n v="24"/>
    <n v="11.729999999999999"/>
    <n v="281.52"/>
  </r>
  <r>
    <n v="733"/>
    <s v="Gaston"/>
    <s v="Easley"/>
    <s v="Mr"/>
    <s v="M"/>
    <n v="30"/>
    <s v="Bushey Down"/>
    <s v="South Petherton"/>
    <x v="2"/>
    <x v="4"/>
    <n v="87"/>
    <x v="0"/>
    <x v="0"/>
    <n v="2.0099999999999998"/>
    <n v="20"/>
    <n v="174.86999999999998"/>
    <n v="3497.3999999999996"/>
  </r>
  <r>
    <n v="734"/>
    <s v="Duane"/>
    <s v="Vigil"/>
    <s v="Mr"/>
    <s v="M"/>
    <n v="60"/>
    <s v="Bushey Hill"/>
    <s v="Llanfairpwllgwyngyll"/>
    <x v="11"/>
    <x v="513"/>
    <n v="60"/>
    <x v="2"/>
    <x v="2"/>
    <n v="1.79"/>
    <n v="17"/>
    <n v="107.4"/>
    <n v="1825.8000000000002"/>
  </r>
  <r>
    <n v="735"/>
    <s v="Kristen"/>
    <s v="Sweet"/>
    <s v="Mrs"/>
    <s v="F"/>
    <n v="60"/>
    <s v="Bushey Hill"/>
    <s v="Merseyside"/>
    <x v="2"/>
    <x v="514"/>
    <n v="50"/>
    <x v="4"/>
    <x v="4"/>
    <n v="1.89"/>
    <n v="18"/>
    <n v="94.5"/>
    <n v="1701"/>
  </r>
  <r>
    <n v="736"/>
    <s v="Jame"/>
    <s v="Gee"/>
    <s v="Mr"/>
    <s v="M"/>
    <n v="90"/>
    <s v="Bushy Square"/>
    <s v="Isle Of Canna"/>
    <x v="21"/>
    <x v="414"/>
    <n v="32"/>
    <x v="8"/>
    <x v="8"/>
    <n v="3.49"/>
    <n v="20"/>
    <n v="111.68"/>
    <n v="2233.6000000000004"/>
  </r>
  <r>
    <n v="737"/>
    <s v="Alberto"/>
    <s v="George"/>
    <s v="Mr"/>
    <s v="M"/>
    <n v="30"/>
    <s v="Butcher Road"/>
    <s v="Isle Of Canna"/>
    <x v="21"/>
    <x v="515"/>
    <n v="44"/>
    <x v="6"/>
    <x v="6"/>
    <n v="1.29"/>
    <n v="24"/>
    <n v="56.760000000000005"/>
    <n v="1362.2400000000002"/>
  </r>
  <r>
    <n v="738"/>
    <s v="Deandra"/>
    <s v="Newton"/>
    <s v="Mrs"/>
    <s v="F"/>
    <n v="30"/>
    <s v="Butchers Lane"/>
    <s v="Sandhurst"/>
    <x v="2"/>
    <x v="35"/>
    <n v="62"/>
    <x v="1"/>
    <x v="1"/>
    <n v="1.79"/>
    <n v="24"/>
    <n v="110.98"/>
    <n v="2663.52"/>
  </r>
  <r>
    <n v="739"/>
    <s v="Alex"/>
    <s v="Flores"/>
    <s v="Mrs"/>
    <s v="F"/>
    <n v="30"/>
    <s v="Butchers Road"/>
    <s v="Fairford"/>
    <x v="17"/>
    <x v="131"/>
    <n v="7"/>
    <x v="0"/>
    <x v="0"/>
    <n v="2.0099999999999998"/>
    <n v="20"/>
    <n v="14.069999999999999"/>
    <n v="281.39999999999998"/>
  </r>
  <r>
    <n v="740"/>
    <s v="Octavio"/>
    <s v="Collins"/>
    <s v="Mr"/>
    <s v="M"/>
    <n v="30"/>
    <s v="Butchers Row"/>
    <s v="Bordon"/>
    <x v="28"/>
    <x v="53"/>
    <n v="33"/>
    <x v="5"/>
    <x v="5"/>
    <n v="3.99"/>
    <n v="24"/>
    <n v="131.67000000000002"/>
    <n v="3160.0800000000004"/>
  </r>
  <r>
    <n v="741"/>
    <s v="Grover"/>
    <s v="Eaton"/>
    <s v="Mr"/>
    <s v="M"/>
    <n v="60"/>
    <s v="Butler Terrace"/>
    <s v="Aughnacloy"/>
    <x v="24"/>
    <x v="516"/>
    <n v="70"/>
    <x v="3"/>
    <x v="3"/>
    <n v="0.69"/>
    <n v="24"/>
    <n v="48.3"/>
    <n v="1159.1999999999998"/>
  </r>
  <r>
    <n v="742"/>
    <s v="Mable"/>
    <s v="Rankin"/>
    <s v="Miss"/>
    <s v="F"/>
    <n v="60"/>
    <s v="Buttermere Close"/>
    <s v="Walkerburn"/>
    <x v="2"/>
    <x v="517"/>
    <n v="58"/>
    <x v="1"/>
    <x v="1"/>
    <n v="1.79"/>
    <n v="24"/>
    <n v="103.82000000000001"/>
    <n v="2491.6800000000003"/>
  </r>
  <r>
    <n v="743"/>
    <s v="Ferdinand"/>
    <s v="Crabtree"/>
    <s v="Mr"/>
    <s v="M"/>
    <n v="60"/>
    <s v="Buxton Street"/>
    <s v="Lochwinnoch"/>
    <x v="11"/>
    <x v="518"/>
    <n v="81"/>
    <x v="4"/>
    <x v="4"/>
    <n v="1.89"/>
    <n v="18"/>
    <n v="153.09"/>
    <n v="2755.62"/>
  </r>
  <r>
    <n v="744"/>
    <s v="Vannessa"/>
    <s v="Mathis"/>
    <s v="Mrs"/>
    <s v="F"/>
    <n v="90"/>
    <s v="Byam Street"/>
    <s v="Dollar"/>
    <x v="3"/>
    <x v="199"/>
    <n v="72"/>
    <x v="9"/>
    <x v="9"/>
    <n v="3.39"/>
    <n v="24"/>
    <n v="244.08"/>
    <n v="5857.92"/>
  </r>
  <r>
    <n v="745"/>
    <s v="Temeka"/>
    <s v="Easley"/>
    <s v="Mrs"/>
    <s v="F"/>
    <n v="60"/>
    <s v="Bywell Place"/>
    <s v="Alston"/>
    <x v="74"/>
    <x v="519"/>
    <n v="26"/>
    <x v="3"/>
    <x v="3"/>
    <n v="0.69"/>
    <n v="24"/>
    <n v="17.939999999999998"/>
    <n v="430.55999999999995"/>
  </r>
  <r>
    <n v="746"/>
    <s v="Jason"/>
    <s v="Wagner"/>
    <s v="Mr"/>
    <s v="M"/>
    <n v="60"/>
    <s v="Caddington Road"/>
    <s v="Strome Ferry"/>
    <x v="2"/>
    <x v="470"/>
    <n v="11"/>
    <x v="6"/>
    <x v="6"/>
    <n v="1.29"/>
    <n v="24"/>
    <n v="14.190000000000001"/>
    <n v="340.56000000000006"/>
  </r>
  <r>
    <n v="747"/>
    <s v="Andera"/>
    <s v="Barber"/>
    <s v="Miss"/>
    <s v="F"/>
    <n v="90"/>
    <s v="Cage Lane"/>
    <s v="Holywood"/>
    <x v="1"/>
    <x v="520"/>
    <n v="9"/>
    <x v="7"/>
    <x v="7"/>
    <n v="2.95"/>
    <n v="20"/>
    <n v="26.55"/>
    <n v="531"/>
  </r>
  <r>
    <n v="748"/>
    <s v="Maya"/>
    <s v="Randolph"/>
    <s v="Miss"/>
    <s v="F"/>
    <n v="30"/>
    <s v="Cairn Avenue"/>
    <s v="Alton"/>
    <x v="75"/>
    <x v="521"/>
    <n v="74"/>
    <x v="9"/>
    <x v="9"/>
    <n v="3.39"/>
    <n v="24"/>
    <n v="250.86"/>
    <n v="6020.64"/>
  </r>
  <r>
    <n v="749"/>
    <s v="Marshall"/>
    <s v="Hackett"/>
    <s v="Mr"/>
    <s v="M"/>
    <n v="90"/>
    <s v="Cairns Road"/>
    <s v="Dunoon"/>
    <x v="3"/>
    <x v="522"/>
    <n v="102"/>
    <x v="6"/>
    <x v="6"/>
    <n v="1.29"/>
    <n v="24"/>
    <n v="131.58000000000001"/>
    <n v="3157.92"/>
  </r>
  <r>
    <n v="750"/>
    <s v="Lesley"/>
    <s v="Morris"/>
    <s v="Mr"/>
    <s v="M"/>
    <n v="90"/>
    <s v="Caistor Park"/>
    <s v="Harpenden"/>
    <x v="13"/>
    <x v="523"/>
    <n v="91"/>
    <x v="6"/>
    <x v="6"/>
    <n v="1.29"/>
    <n v="24"/>
    <n v="117.39"/>
    <n v="2817.36"/>
  </r>
  <r>
    <n v="751"/>
    <s v="Jake"/>
    <s v="Link"/>
    <s v="Mr"/>
    <s v="M"/>
    <n v="30"/>
    <s v="Caithness Road"/>
    <s v="Llandudno"/>
    <x v="11"/>
    <x v="31"/>
    <n v="105"/>
    <x v="4"/>
    <x v="4"/>
    <n v="1.89"/>
    <n v="18"/>
    <n v="198.45"/>
    <n v="3572.1"/>
  </r>
  <r>
    <n v="752"/>
    <s v="Sheldon"/>
    <s v="Mcneill"/>
    <s v="Mr"/>
    <s v="M"/>
    <n v="30"/>
    <s v="Caldecot Road"/>
    <s v="Ullapool"/>
    <x v="2"/>
    <x v="29"/>
    <n v="92"/>
    <x v="9"/>
    <x v="9"/>
    <n v="3.39"/>
    <n v="24"/>
    <n v="311.88"/>
    <n v="7485.12"/>
  </r>
  <r>
    <n v="753"/>
    <s v="Shaunna"/>
    <s v="Bledsoe"/>
    <s v="Miss"/>
    <s v="F"/>
    <n v="30"/>
    <s v="Caldwell Terrace"/>
    <s v="Isle Of Barra"/>
    <x v="35"/>
    <x v="524"/>
    <n v="88"/>
    <x v="2"/>
    <x v="2"/>
    <n v="1.79"/>
    <n v="17"/>
    <n v="157.52000000000001"/>
    <n v="2677.84"/>
  </r>
  <r>
    <n v="754"/>
    <s v="Nathan"/>
    <s v="Cates"/>
    <s v="Mr"/>
    <s v="M"/>
    <n v="90"/>
    <s v="Caletock Way"/>
    <s v="Gillingham"/>
    <x v="17"/>
    <x v="525"/>
    <n v="39"/>
    <x v="6"/>
    <x v="6"/>
    <n v="1.29"/>
    <n v="24"/>
    <n v="50.31"/>
    <n v="1207.44"/>
  </r>
  <r>
    <n v="755"/>
    <s v="Katia"/>
    <s v="Vincent"/>
    <s v="Miss"/>
    <s v="F"/>
    <n v="60"/>
    <s v="Callcott Street"/>
    <s v="Market Drayton"/>
    <x v="2"/>
    <x v="526"/>
    <n v="47"/>
    <x v="1"/>
    <x v="1"/>
    <n v="1.79"/>
    <n v="24"/>
    <n v="84.13"/>
    <n v="2019.12"/>
  </r>
  <r>
    <n v="756"/>
    <s v="Irving"/>
    <s v="Myles"/>
    <s v="Mr"/>
    <s v="M"/>
    <n v="30"/>
    <s v="Calvin Street"/>
    <s v="Iver"/>
    <x v="21"/>
    <x v="527"/>
    <n v="16"/>
    <x v="3"/>
    <x v="3"/>
    <n v="0.69"/>
    <n v="24"/>
    <n v="11.04"/>
    <n v="264.95999999999998"/>
  </r>
  <r>
    <n v="757"/>
    <s v="Sonja"/>
    <s v="Pendleton"/>
    <s v="Miss"/>
    <s v="F"/>
    <n v="60"/>
    <s v="Calvin Street"/>
    <s v="Ventnor"/>
    <x v="2"/>
    <x v="528"/>
    <n v="32"/>
    <x v="0"/>
    <x v="0"/>
    <n v="2.0099999999999998"/>
    <n v="20"/>
    <n v="64.319999999999993"/>
    <n v="1286.3999999999999"/>
  </r>
  <r>
    <n v="758"/>
    <s v="Gail"/>
    <s v="Shipman"/>
    <s v="Miss"/>
    <s v="F"/>
    <n v="60"/>
    <s v="Camberwell Arms"/>
    <s v="Dolgellau"/>
    <x v="3"/>
    <x v="529"/>
    <n v="59"/>
    <x v="1"/>
    <x v="1"/>
    <n v="1.79"/>
    <n v="24"/>
    <n v="105.61"/>
    <n v="2534.64"/>
  </r>
  <r>
    <n v="759"/>
    <s v="Niki"/>
    <s v="Forrest"/>
    <s v="Mrs"/>
    <s v="F"/>
    <n v="30"/>
    <s v="Camberwell Grammar"/>
    <s v="Bucknell"/>
    <x v="8"/>
    <x v="530"/>
    <n v="20"/>
    <x v="6"/>
    <x v="6"/>
    <n v="1.29"/>
    <n v="24"/>
    <n v="25.8"/>
    <n v="619.20000000000005"/>
  </r>
  <r>
    <n v="760"/>
    <s v="Anitra"/>
    <s v="Singh"/>
    <s v="Miss"/>
    <s v="F"/>
    <n v="90"/>
    <s v="Camberwell House"/>
    <s v="Nottinghamshire"/>
    <x v="2"/>
    <x v="531"/>
    <n v="105"/>
    <x v="3"/>
    <x v="3"/>
    <n v="0.69"/>
    <n v="24"/>
    <n v="72.449999999999989"/>
    <n v="1738.7999999999997"/>
  </r>
  <r>
    <n v="761"/>
    <s v="Penelope"/>
    <s v="Steele"/>
    <s v="Mrs"/>
    <s v="F"/>
    <n v="90"/>
    <s v="Cambrian Green"/>
    <s v="Newbridge"/>
    <x v="2"/>
    <x v="353"/>
    <n v="44"/>
    <x v="0"/>
    <x v="0"/>
    <n v="2.0099999999999998"/>
    <n v="20"/>
    <n v="88.44"/>
    <n v="1768.8"/>
  </r>
  <r>
    <n v="762"/>
    <s v="Marshall"/>
    <s v="Gardner"/>
    <s v="Mr"/>
    <s v="M"/>
    <n v="90"/>
    <s v="Cambridge Green"/>
    <s v="Ferryhill"/>
    <x v="17"/>
    <x v="8"/>
    <n v="36"/>
    <x v="7"/>
    <x v="7"/>
    <n v="2.95"/>
    <n v="20"/>
    <n v="106.2"/>
    <n v="2124"/>
  </r>
  <r>
    <n v="763"/>
    <s v="Donnell"/>
    <s v="Horn"/>
    <s v="Mr"/>
    <s v="M"/>
    <n v="90"/>
    <s v="Cambridge Place"/>
    <s v="Montacute"/>
    <x v="2"/>
    <x v="405"/>
    <n v="18"/>
    <x v="6"/>
    <x v="6"/>
    <n v="1.29"/>
    <n v="24"/>
    <n v="23.22"/>
    <n v="557.28"/>
  </r>
  <r>
    <n v="764"/>
    <s v="Lavern"/>
    <s v="West"/>
    <s v="Mrs"/>
    <s v="F"/>
    <n v="30"/>
    <s v="Camden Alms"/>
    <s v="Stanford-Le-Hope"/>
    <x v="2"/>
    <x v="532"/>
    <n v="71"/>
    <x v="5"/>
    <x v="5"/>
    <n v="3.99"/>
    <n v="24"/>
    <n v="283.29000000000002"/>
    <n v="6798.9600000000009"/>
  </r>
  <r>
    <n v="765"/>
    <s v="Viki"/>
    <s v="Leon"/>
    <s v="Miss"/>
    <s v="F"/>
    <n v="60"/>
    <s v="Camden Almshouse"/>
    <s v="Magherafelt"/>
    <x v="2"/>
    <x v="533"/>
    <n v="85"/>
    <x v="1"/>
    <x v="1"/>
    <n v="1.79"/>
    <n v="24"/>
    <n v="152.15"/>
    <n v="3651.6000000000004"/>
  </r>
  <r>
    <n v="766"/>
    <s v="Meredith"/>
    <s v="Cornelius"/>
    <s v="Dr"/>
    <s v="F"/>
    <n v="90"/>
    <s v="Camden Avenue"/>
    <s v="Peterculter"/>
    <x v="2"/>
    <x v="534"/>
    <n v="66"/>
    <x v="8"/>
    <x v="8"/>
    <n v="3.49"/>
    <n v="20"/>
    <n v="230.34"/>
    <n v="4606.8"/>
  </r>
  <r>
    <n v="767"/>
    <s v="Tyron"/>
    <s v="Katz"/>
    <s v="Mr"/>
    <s v="M"/>
    <n v="60"/>
    <s v="Camden Court"/>
    <s v="Bridgend"/>
    <x v="41"/>
    <x v="535"/>
    <n v="15"/>
    <x v="3"/>
    <x v="3"/>
    <n v="0.69"/>
    <n v="24"/>
    <n v="10.35"/>
    <n v="248.39999999999998"/>
  </r>
  <r>
    <n v="768"/>
    <s v="Sharron"/>
    <s v="Rogers"/>
    <s v="Mrs"/>
    <s v="F"/>
    <n v="90"/>
    <s v="Camden Gardens"/>
    <s v="Cobham"/>
    <x v="15"/>
    <x v="403"/>
    <n v="57"/>
    <x v="0"/>
    <x v="0"/>
    <n v="2.0099999999999998"/>
    <n v="20"/>
    <n v="114.57"/>
    <n v="2291.3999999999996"/>
  </r>
  <r>
    <n v="769"/>
    <s v="Shaunte"/>
    <s v="Cross"/>
    <s v="Miss"/>
    <s v="F"/>
    <n v="30"/>
    <s v="Camden Girls"/>
    <s v="Glogue"/>
    <x v="17"/>
    <x v="485"/>
    <n v="46"/>
    <x v="3"/>
    <x v="3"/>
    <n v="0.69"/>
    <n v="24"/>
    <n v="31.74"/>
    <n v="761.76"/>
  </r>
  <r>
    <n v="770"/>
    <s v="Bob"/>
    <s v="Shipman"/>
    <s v="Mr"/>
    <s v="M"/>
    <n v="30"/>
    <s v="Camden High"/>
    <s v="Moelfre"/>
    <x v="2"/>
    <x v="413"/>
    <n v="22"/>
    <x v="1"/>
    <x v="1"/>
    <n v="1.79"/>
    <n v="24"/>
    <n v="39.380000000000003"/>
    <n v="945.12000000000012"/>
  </r>
  <r>
    <n v="771"/>
    <s v="Bennie"/>
    <s v="Cannon"/>
    <s v="Mr"/>
    <s v="M"/>
    <n v="90"/>
    <s v="Camden High"/>
    <s v="Newmarket"/>
    <x v="2"/>
    <x v="536"/>
    <n v="50"/>
    <x v="3"/>
    <x v="3"/>
    <n v="0.69"/>
    <n v="24"/>
    <n v="34.5"/>
    <n v="828"/>
  </r>
  <r>
    <n v="772"/>
    <s v="Steven"/>
    <s v="Doyle"/>
    <s v="Mr"/>
    <s v="M"/>
    <n v="90"/>
    <s v="Camden Park"/>
    <s v="Fort Augustus"/>
    <x v="17"/>
    <x v="537"/>
    <n v="53"/>
    <x v="5"/>
    <x v="5"/>
    <n v="3.99"/>
    <n v="24"/>
    <n v="211.47"/>
    <n v="5075.28"/>
  </r>
  <r>
    <n v="773"/>
    <s v="Kerstin"/>
    <s v="Sharp"/>
    <s v="Mrs"/>
    <s v="F"/>
    <n v="90"/>
    <s v="Campion Place"/>
    <s v="Beckermet"/>
    <x v="43"/>
    <x v="538"/>
    <n v="61"/>
    <x v="4"/>
    <x v="4"/>
    <n v="1.89"/>
    <n v="18"/>
    <n v="115.28999999999999"/>
    <n v="2075.2199999999998"/>
  </r>
  <r>
    <n v="774"/>
    <s v="Kerry"/>
    <s v="Jefferson"/>
    <s v="Miss"/>
    <s v="F"/>
    <n v="90"/>
    <s v="Campshill Place"/>
    <s v="Ballynahinch"/>
    <x v="0"/>
    <x v="539"/>
    <n v="54"/>
    <x v="9"/>
    <x v="9"/>
    <n v="3.39"/>
    <n v="24"/>
    <n v="183.06"/>
    <n v="4393.4400000000005"/>
  </r>
  <r>
    <n v="775"/>
    <s v="Paulita"/>
    <s v="Pritchett"/>
    <s v="Mrs"/>
    <s v="F"/>
    <n v="60"/>
    <s v="Canada Road"/>
    <s v="Ludlow"/>
    <x v="2"/>
    <x v="540"/>
    <n v="3"/>
    <x v="4"/>
    <x v="4"/>
    <n v="1.89"/>
    <n v="18"/>
    <n v="5.67"/>
    <n v="102.06"/>
  </r>
  <r>
    <n v="776"/>
    <s v="Olin"/>
    <s v="Greenwood"/>
    <s v="Mr"/>
    <s v="M"/>
    <n v="90"/>
    <s v="Canada Road"/>
    <s v="Shifnal"/>
    <x v="2"/>
    <x v="224"/>
    <n v="35"/>
    <x v="3"/>
    <x v="3"/>
    <n v="0.69"/>
    <n v="24"/>
    <n v="24.15"/>
    <n v="579.59999999999991"/>
  </r>
  <r>
    <n v="777"/>
    <s v="Cedric"/>
    <s v="Hare"/>
    <s v="Mr"/>
    <s v="M"/>
    <n v="90"/>
    <s v="Canadian Avenue"/>
    <s v="Berriedale"/>
    <x v="29"/>
    <x v="541"/>
    <n v="11"/>
    <x v="5"/>
    <x v="5"/>
    <n v="3.99"/>
    <n v="24"/>
    <n v="43.89"/>
    <n v="1053.3600000000001"/>
  </r>
  <r>
    <n v="778"/>
    <s v="Edgar"/>
    <s v="Holley"/>
    <s v="Mr"/>
    <s v="M"/>
    <n v="30"/>
    <s v="Canal Place"/>
    <s v="Perthshire"/>
    <x v="2"/>
    <x v="211"/>
    <n v="93"/>
    <x v="4"/>
    <x v="4"/>
    <n v="1.89"/>
    <n v="18"/>
    <n v="175.76999999999998"/>
    <n v="3163.8599999999997"/>
  </r>
  <r>
    <n v="779"/>
    <s v="Timmy"/>
    <s v="Weiss"/>
    <s v="Mr"/>
    <s v="M"/>
    <n v="90"/>
    <s v="Canal Street"/>
    <s v="Ebbw Vale"/>
    <x v="44"/>
    <x v="542"/>
    <n v="16"/>
    <x v="6"/>
    <x v="6"/>
    <n v="1.29"/>
    <n v="24"/>
    <n v="20.64"/>
    <n v="495.36"/>
  </r>
  <r>
    <n v="780"/>
    <s v="Alberta"/>
    <s v="Dewitt"/>
    <s v="Miss"/>
    <s v="F"/>
    <n v="60"/>
    <s v="Canal Walk"/>
    <s v="Saundersfoot"/>
    <x v="2"/>
    <x v="535"/>
    <n v="8"/>
    <x v="5"/>
    <x v="5"/>
    <n v="3.99"/>
    <n v="24"/>
    <n v="31.92"/>
    <n v="766.08"/>
  </r>
  <r>
    <n v="781"/>
    <s v="Avelina"/>
    <s v="Robbins"/>
    <s v="Mrs"/>
    <s v="F"/>
    <n v="30"/>
    <s v="Candahar Road"/>
    <s v="Blyth"/>
    <x v="7"/>
    <x v="178"/>
    <n v="17"/>
    <x v="6"/>
    <x v="6"/>
    <n v="1.29"/>
    <n v="24"/>
    <n v="21.93"/>
    <n v="526.31999999999994"/>
  </r>
  <r>
    <n v="782"/>
    <s v="Dorthea"/>
    <s v="Masters"/>
    <s v="Mrs"/>
    <s v="F"/>
    <n v="30"/>
    <s v="Candahar Road"/>
    <s v="Brynteg"/>
    <x v="8"/>
    <x v="543"/>
    <n v="81"/>
    <x v="7"/>
    <x v="7"/>
    <n v="2.95"/>
    <n v="20"/>
    <n v="238.95000000000002"/>
    <n v="4779"/>
  </r>
  <r>
    <n v="783"/>
    <s v="Jorge"/>
    <s v="Pollock"/>
    <s v="Mr"/>
    <s v="M"/>
    <n v="90"/>
    <s v="Cann Hall"/>
    <s v="St. Austell"/>
    <x v="2"/>
    <x v="339"/>
    <n v="2"/>
    <x v="4"/>
    <x v="4"/>
    <n v="1.89"/>
    <n v="18"/>
    <n v="3.78"/>
    <n v="68.039999999999992"/>
  </r>
  <r>
    <n v="784"/>
    <s v="Wilmer"/>
    <s v="Farley"/>
    <s v="Mr"/>
    <s v="M"/>
    <n v="60"/>
    <s v="Canning Cross"/>
    <s v="Sturminster Newton"/>
    <x v="2"/>
    <x v="494"/>
    <n v="47"/>
    <x v="7"/>
    <x v="7"/>
    <n v="2.95"/>
    <n v="20"/>
    <n v="138.65"/>
    <n v="2773"/>
  </r>
  <r>
    <n v="785"/>
    <s v="Theron"/>
    <s v="Elmore"/>
    <s v="Mr"/>
    <s v="M"/>
    <n v="90"/>
    <s v="Canning Pass"/>
    <s v="Withernsea"/>
    <x v="2"/>
    <x v="157"/>
    <n v="13"/>
    <x v="7"/>
    <x v="7"/>
    <n v="2.95"/>
    <n v="20"/>
    <n v="38.35"/>
    <n v="767"/>
  </r>
  <r>
    <n v="786"/>
    <s v="Claire"/>
    <s v="Tobin"/>
    <s v="Mrs"/>
    <s v="F"/>
    <n v="30"/>
    <s v="Canningham Place"/>
    <s v="Kinlochleven"/>
    <x v="21"/>
    <x v="544"/>
    <n v="54"/>
    <x v="4"/>
    <x v="4"/>
    <n v="1.89"/>
    <n v="18"/>
    <n v="102.05999999999999"/>
    <n v="1837.0799999999997"/>
  </r>
  <r>
    <n v="787"/>
    <s v="Chery"/>
    <s v="Swenson"/>
    <s v="Mrs"/>
    <s v="F"/>
    <n v="90"/>
    <s v="Cannon Close"/>
    <s v="Larne"/>
    <x v="21"/>
    <x v="545"/>
    <n v="11"/>
    <x v="5"/>
    <x v="5"/>
    <n v="3.99"/>
    <n v="24"/>
    <n v="43.89"/>
    <n v="1053.3600000000001"/>
  </r>
  <r>
    <n v="788"/>
    <s v="Brigitte"/>
    <s v="Barton"/>
    <s v="Miss"/>
    <s v="F"/>
    <n v="60"/>
    <s v="Cannon Road"/>
    <s v="Dalry"/>
    <x v="3"/>
    <x v="19"/>
    <n v="77"/>
    <x v="8"/>
    <x v="8"/>
    <n v="3.49"/>
    <n v="20"/>
    <n v="268.73"/>
    <n v="5374.6"/>
  </r>
  <r>
    <n v="789"/>
    <s v="Ivette"/>
    <s v="Belcher"/>
    <s v="Miss"/>
    <s v="F"/>
    <n v="90"/>
    <s v="Cannon Street"/>
    <s v="Bishopton"/>
    <x v="65"/>
    <x v="546"/>
    <n v="32"/>
    <x v="2"/>
    <x v="2"/>
    <n v="1.79"/>
    <n v="17"/>
    <n v="57.28"/>
    <n v="973.76"/>
  </r>
  <r>
    <n v="791"/>
    <s v="Marvel"/>
    <s v="Shearer"/>
    <s v="Mrs"/>
    <s v="F"/>
    <n v="90"/>
    <s v="Cannon Street"/>
    <s v="Thornton-Cleveleys"/>
    <x v="2"/>
    <x v="22"/>
    <n v="10"/>
    <x v="5"/>
    <x v="5"/>
    <n v="3.99"/>
    <n v="24"/>
    <n v="39.900000000000006"/>
    <n v="957.60000000000014"/>
  </r>
  <r>
    <n v="792"/>
    <s v="Ramiro"/>
    <s v="Starr"/>
    <s v="Mr"/>
    <s v="M"/>
    <n v="30"/>
    <s v="Cannons Place"/>
    <s v="Spalding"/>
    <x v="2"/>
    <x v="547"/>
    <n v="30"/>
    <x v="2"/>
    <x v="2"/>
    <n v="1.79"/>
    <n v="17"/>
    <n v="53.7"/>
    <n v="912.90000000000009"/>
  </r>
  <r>
    <n v="793"/>
    <s v="Diedre"/>
    <s v="Ayala"/>
    <s v="Miss"/>
    <s v="F"/>
    <n v="60"/>
    <s v="Canon Alley"/>
    <s v="Hessle"/>
    <x v="1"/>
    <x v="377"/>
    <n v="34"/>
    <x v="0"/>
    <x v="0"/>
    <n v="2.0099999999999998"/>
    <n v="20"/>
    <n v="68.339999999999989"/>
    <n v="1366.7999999999997"/>
  </r>
  <r>
    <n v="794"/>
    <s v="Teddy"/>
    <s v="Parker"/>
    <s v="Mr"/>
    <s v="M"/>
    <n v="60"/>
    <s v="Canonbury Crescent"/>
    <s v="Ardgay"/>
    <x v="70"/>
    <x v="100"/>
    <n v="28"/>
    <x v="7"/>
    <x v="7"/>
    <n v="2.95"/>
    <n v="20"/>
    <n v="82.600000000000009"/>
    <n v="1652.0000000000002"/>
  </r>
  <r>
    <n v="795"/>
    <s v="Colton"/>
    <s v="Bernard"/>
    <s v="Mr"/>
    <s v="M"/>
    <n v="90"/>
    <s v="Canonbury Terrace"/>
    <s v="Dalbeattie"/>
    <x v="3"/>
    <x v="548"/>
    <n v="58"/>
    <x v="6"/>
    <x v="6"/>
    <n v="1.29"/>
    <n v="24"/>
    <n v="74.820000000000007"/>
    <n v="1795.6800000000003"/>
  </r>
  <r>
    <n v="796"/>
    <s v="Felice"/>
    <s v="Valentine"/>
    <s v="Mrs"/>
    <s v="F"/>
    <n v="30"/>
    <s v="Canonbury Villas"/>
    <s v="Hertford"/>
    <x v="1"/>
    <x v="549"/>
    <n v="40"/>
    <x v="1"/>
    <x v="1"/>
    <n v="1.79"/>
    <n v="24"/>
    <n v="71.599999999999994"/>
    <n v="1718.3999999999999"/>
  </r>
  <r>
    <n v="797"/>
    <s v="Terese"/>
    <s v="Hadley"/>
    <s v="Mrs"/>
    <s v="F"/>
    <n v="90"/>
    <s v="Canterbury Crescent"/>
    <s v="Sandwich"/>
    <x v="2"/>
    <x v="99"/>
    <n v="21"/>
    <x v="8"/>
    <x v="8"/>
    <n v="3.49"/>
    <n v="20"/>
    <n v="73.290000000000006"/>
    <n v="1465.8000000000002"/>
  </r>
  <r>
    <n v="798"/>
    <s v="Bernie"/>
    <s v="Hickey"/>
    <s v="Mr"/>
    <s v="M"/>
    <n v="90"/>
    <s v="Canterbury Grove"/>
    <s v="Ardrossan"/>
    <x v="70"/>
    <x v="550"/>
    <n v="11"/>
    <x v="9"/>
    <x v="9"/>
    <n v="3.39"/>
    <n v="24"/>
    <n v="37.29"/>
    <n v="894.96"/>
  </r>
  <r>
    <n v="799"/>
    <s v="Monty"/>
    <s v="Hendrickson"/>
    <s v="Mr"/>
    <s v="M"/>
    <n v="60"/>
    <s v="Canterbury Place"/>
    <s v="Llanon"/>
    <x v="11"/>
    <x v="551"/>
    <n v="39"/>
    <x v="2"/>
    <x v="2"/>
    <n v="1.79"/>
    <n v="17"/>
    <n v="69.81"/>
    <n v="1186.77"/>
  </r>
  <r>
    <n v="800"/>
    <s v="Damion"/>
    <s v="Hinton"/>
    <s v="Mr"/>
    <s v="M"/>
    <n v="30"/>
    <s v="Canterbury Row"/>
    <s v="Moreton-In-Marsh"/>
    <x v="2"/>
    <x v="552"/>
    <n v="71"/>
    <x v="0"/>
    <x v="0"/>
    <n v="2.0099999999999998"/>
    <n v="20"/>
    <n v="142.70999999999998"/>
    <n v="2854.2"/>
  </r>
  <r>
    <n v="801"/>
    <s v="Bernice"/>
    <s v="Gorman"/>
    <s v="Miss"/>
    <s v="F"/>
    <n v="30"/>
    <s v="Canute Gardens"/>
    <s v="Galston"/>
    <x v="17"/>
    <x v="553"/>
    <n v="71"/>
    <x v="0"/>
    <x v="0"/>
    <n v="2.0099999999999998"/>
    <n v="20"/>
    <n v="142.70999999999998"/>
    <n v="2854.2"/>
  </r>
  <r>
    <n v="802"/>
    <s v="Ali"/>
    <s v="Gill"/>
    <s v="Mr"/>
    <s v="M"/>
    <n v="90"/>
    <s v="Capeners Close"/>
    <s v="Llanfyrnach"/>
    <x v="11"/>
    <x v="320"/>
    <n v="81"/>
    <x v="3"/>
    <x v="3"/>
    <n v="0.69"/>
    <n v="24"/>
    <n v="55.889999999999993"/>
    <n v="1341.36"/>
  </r>
  <r>
    <n v="803"/>
    <s v="Vanessa"/>
    <s v="Donahue"/>
    <s v="Mrs"/>
    <s v="F"/>
    <n v="30"/>
    <s v="Caple Road"/>
    <s v="Haltwhistle"/>
    <x v="13"/>
    <x v="305"/>
    <n v="18"/>
    <x v="6"/>
    <x v="6"/>
    <n v="1.29"/>
    <n v="24"/>
    <n v="23.22"/>
    <n v="557.28"/>
  </r>
  <r>
    <n v="804"/>
    <s v="Rutha"/>
    <s v="Dickens"/>
    <s v="Miss"/>
    <s v="F"/>
    <n v="30"/>
    <s v="Capstan Way"/>
    <s v="Reigate"/>
    <x v="2"/>
    <x v="554"/>
    <n v="90"/>
    <x v="1"/>
    <x v="1"/>
    <n v="1.79"/>
    <n v="24"/>
    <n v="161.1"/>
    <n v="3866.3999999999996"/>
  </r>
  <r>
    <n v="805"/>
    <s v="Jessenia"/>
    <s v="Hand"/>
    <s v="Miss"/>
    <s v="F"/>
    <n v="30"/>
    <s v="Caravel Mews"/>
    <s v="Langport"/>
    <x v="21"/>
    <x v="555"/>
    <n v="68"/>
    <x v="1"/>
    <x v="1"/>
    <n v="1.79"/>
    <n v="24"/>
    <n v="121.72"/>
    <n v="2921.2799999999997"/>
  </r>
  <r>
    <n v="806"/>
    <s v="Lilia"/>
    <s v="Macias"/>
    <s v="Ms"/>
    <s v="F"/>
    <n v="30"/>
    <s v="Carbery Avenue"/>
    <s v="Knaresborough"/>
    <x v="21"/>
    <x v="149"/>
    <n v="52"/>
    <x v="6"/>
    <x v="6"/>
    <n v="1.29"/>
    <n v="24"/>
    <n v="67.08"/>
    <n v="1609.92"/>
  </r>
  <r>
    <n v="807"/>
    <s v="Mitch"/>
    <s v="Winston"/>
    <s v="Mr"/>
    <s v="M"/>
    <n v="90"/>
    <s v="Cardale Street"/>
    <s v="Biggleswade"/>
    <x v="26"/>
    <x v="507"/>
    <n v="16"/>
    <x v="2"/>
    <x v="2"/>
    <n v="1.79"/>
    <n v="17"/>
    <n v="28.64"/>
    <n v="486.88"/>
  </r>
  <r>
    <n v="808"/>
    <s v="Tanya"/>
    <s v="Archer"/>
    <s v="Mrs"/>
    <s v="F"/>
    <n v="90"/>
    <s v="Cardiff Street"/>
    <s v="Much Wenlock"/>
    <x v="2"/>
    <x v="556"/>
    <n v="6"/>
    <x v="9"/>
    <x v="9"/>
    <n v="3.39"/>
    <n v="24"/>
    <n v="20.34"/>
    <n v="488.15999999999997"/>
  </r>
  <r>
    <n v="809"/>
    <s v="Leighann"/>
    <s v="Hairston"/>
    <s v="Mrs"/>
    <s v="F"/>
    <n v="60"/>
    <s v="Cargill Road"/>
    <s v="Hinton St. George"/>
    <x v="1"/>
    <x v="557"/>
    <n v="2"/>
    <x v="5"/>
    <x v="5"/>
    <n v="3.99"/>
    <n v="24"/>
    <n v="7.98"/>
    <n v="191.52"/>
  </r>
  <r>
    <n v="810"/>
    <s v="Mellisa"/>
    <s v="Beasley"/>
    <s v="Miss"/>
    <s v="F"/>
    <n v="30"/>
    <s v="Carleton Gdns"/>
    <s v="Sidcup"/>
    <x v="2"/>
    <x v="558"/>
    <n v="24"/>
    <x v="0"/>
    <x v="0"/>
    <n v="2.0099999999999998"/>
    <n v="20"/>
    <n v="48.239999999999995"/>
    <n v="964.8"/>
  </r>
  <r>
    <n v="811"/>
    <s v="Del"/>
    <s v="Bruner"/>
    <s v="Mr"/>
    <s v="M"/>
    <n v="30"/>
    <s v="Carleton Road"/>
    <s v="Winkleigh"/>
    <x v="2"/>
    <x v="230"/>
    <n v="72"/>
    <x v="5"/>
    <x v="5"/>
    <n v="3.99"/>
    <n v="24"/>
    <n v="287.28000000000003"/>
    <n v="6894.7200000000012"/>
  </r>
  <r>
    <n v="812"/>
    <s v="Booker"/>
    <s v="Krause"/>
    <s v="Mr"/>
    <s v="M"/>
    <n v="60"/>
    <s v="Carlile Close"/>
    <s v="Callander"/>
    <x v="12"/>
    <x v="559"/>
    <n v="51"/>
    <x v="4"/>
    <x v="4"/>
    <n v="1.89"/>
    <n v="18"/>
    <n v="96.39"/>
    <n v="1735.02"/>
  </r>
  <r>
    <n v="813"/>
    <s v="Thanh"/>
    <s v="Kaufman"/>
    <s v="Mr"/>
    <s v="M"/>
    <n v="30"/>
    <s v="Carline Court"/>
    <s v="Ilfracombe"/>
    <x v="1"/>
    <x v="466"/>
    <n v="70"/>
    <x v="9"/>
    <x v="9"/>
    <n v="3.39"/>
    <n v="24"/>
    <n v="237.3"/>
    <n v="5695.2000000000007"/>
  </r>
  <r>
    <n v="814"/>
    <s v="Shad"/>
    <s v="Hathaway"/>
    <s v="Mr"/>
    <s v="M"/>
    <n v="30"/>
    <s v="Carling's Row"/>
    <s v="Lossiemouth"/>
    <x v="2"/>
    <x v="560"/>
    <n v="46"/>
    <x v="3"/>
    <x v="3"/>
    <n v="0.69"/>
    <n v="24"/>
    <n v="31.74"/>
    <n v="761.76"/>
  </r>
  <r>
    <n v="815"/>
    <s v="Levi"/>
    <s v="Ransom"/>
    <s v="Mr"/>
    <s v="M"/>
    <n v="60"/>
    <s v="Carlisle Way"/>
    <s v="Corrour"/>
    <x v="16"/>
    <x v="561"/>
    <n v="73"/>
    <x v="2"/>
    <x v="2"/>
    <n v="1.79"/>
    <n v="17"/>
    <n v="130.67000000000002"/>
    <n v="2221.3900000000003"/>
  </r>
  <r>
    <n v="816"/>
    <s v="China"/>
    <s v="Bowers"/>
    <s v="Mrs"/>
    <s v="F"/>
    <n v="60"/>
    <s v="Carlton Vale"/>
    <s v="Deal"/>
    <x v="3"/>
    <x v="562"/>
    <n v="49"/>
    <x v="1"/>
    <x v="1"/>
    <n v="1.79"/>
    <n v="24"/>
    <n v="87.710000000000008"/>
    <n v="2105.04"/>
  </r>
  <r>
    <n v="817"/>
    <s v="Jules"/>
    <s v="Morrow"/>
    <s v="Mr"/>
    <s v="M"/>
    <n v="30"/>
    <s v="Carlton Villas"/>
    <s v="Newquay"/>
    <x v="2"/>
    <x v="8"/>
    <n v="26"/>
    <x v="5"/>
    <x v="5"/>
    <n v="3.99"/>
    <n v="24"/>
    <n v="103.74000000000001"/>
    <n v="2489.7600000000002"/>
  </r>
  <r>
    <n v="818"/>
    <s v="Tiffaney"/>
    <s v="Travis"/>
    <s v="Dr"/>
    <s v="F"/>
    <n v="30"/>
    <s v="Carlyle Place"/>
    <s v="Penarth"/>
    <x v="2"/>
    <x v="563"/>
    <n v="11"/>
    <x v="4"/>
    <x v="4"/>
    <n v="1.89"/>
    <n v="18"/>
    <n v="20.79"/>
    <n v="374.21999999999997"/>
  </r>
  <r>
    <n v="819"/>
    <s v="Reda"/>
    <s v="Olsen"/>
    <s v="Miss"/>
    <s v="F"/>
    <n v="60"/>
    <s v="Carlyle Road"/>
    <s v="Llandysul"/>
    <x v="11"/>
    <x v="86"/>
    <n v="36"/>
    <x v="0"/>
    <x v="0"/>
    <n v="2.0099999999999998"/>
    <n v="20"/>
    <n v="72.359999999999985"/>
    <n v="1447.1999999999998"/>
  </r>
  <r>
    <n v="820"/>
    <s v="Brendon"/>
    <s v="Roach"/>
    <s v="Mr"/>
    <s v="M"/>
    <n v="90"/>
    <s v="Carmichael Road"/>
    <s v="Shanklin"/>
    <x v="2"/>
    <x v="564"/>
    <n v="72"/>
    <x v="0"/>
    <x v="0"/>
    <n v="2.0099999999999998"/>
    <n v="20"/>
    <n v="144.71999999999997"/>
    <n v="2894.3999999999996"/>
  </r>
  <r>
    <n v="821"/>
    <s v="Ellie"/>
    <s v="Ames"/>
    <s v="Mrs"/>
    <s v="F"/>
    <n v="60"/>
    <s v="Carnaby Market"/>
    <s v="Prestwick"/>
    <x v="2"/>
    <x v="565"/>
    <n v="70"/>
    <x v="1"/>
    <x v="1"/>
    <n v="1.79"/>
    <n v="24"/>
    <n v="125.3"/>
    <n v="3007.2"/>
  </r>
  <r>
    <n v="822"/>
    <s v="Ursula"/>
    <s v="Donnelly"/>
    <s v="Miss"/>
    <s v="F"/>
    <n v="60"/>
    <s v="Carnac Street"/>
    <s v="Fort Augustus"/>
    <x v="17"/>
    <x v="566"/>
    <n v="40"/>
    <x v="8"/>
    <x v="8"/>
    <n v="3.49"/>
    <n v="20"/>
    <n v="139.60000000000002"/>
    <n v="2792.0000000000005"/>
  </r>
  <r>
    <n v="823"/>
    <s v="Patrick"/>
    <s v="Ouellette"/>
    <s v="Mr"/>
    <s v="M"/>
    <n v="90"/>
    <s v="Caroline Close"/>
    <s v="Seaton"/>
    <x v="2"/>
    <x v="567"/>
    <n v="37"/>
    <x v="3"/>
    <x v="3"/>
    <n v="0.69"/>
    <n v="24"/>
    <n v="25.529999999999998"/>
    <n v="612.71999999999991"/>
  </r>
  <r>
    <n v="824"/>
    <s v="Jonathon"/>
    <s v="Watts"/>
    <s v="Mr"/>
    <s v="M"/>
    <n v="60"/>
    <s v="Carr Road"/>
    <s v="Woodbridge"/>
    <x v="2"/>
    <x v="193"/>
    <n v="96"/>
    <x v="3"/>
    <x v="3"/>
    <n v="0.69"/>
    <n v="24"/>
    <n v="66.239999999999995"/>
    <n v="1589.7599999999998"/>
  </r>
  <r>
    <n v="825"/>
    <s v="Chung"/>
    <s v="Keller"/>
    <s v="Mrs"/>
    <s v="F"/>
    <n v="30"/>
    <s v="Carrick Gardens"/>
    <s v="Lancashire"/>
    <x v="21"/>
    <x v="568"/>
    <n v="51"/>
    <x v="7"/>
    <x v="7"/>
    <n v="2.95"/>
    <n v="20"/>
    <n v="150.45000000000002"/>
    <n v="3009.0000000000005"/>
  </r>
  <r>
    <n v="826"/>
    <s v="Helga"/>
    <s v="Clement"/>
    <s v="Miss"/>
    <s v="F"/>
    <n v="30"/>
    <s v="Carrington Place"/>
    <s v="Billingham"/>
    <x v="30"/>
    <x v="129"/>
    <n v="64"/>
    <x v="8"/>
    <x v="8"/>
    <n v="3.49"/>
    <n v="20"/>
    <n v="223.36"/>
    <n v="4467.2000000000007"/>
  </r>
  <r>
    <n v="827"/>
    <s v="Eugene"/>
    <s v="Hollis"/>
    <s v="Mr"/>
    <s v="M"/>
    <n v="90"/>
    <s v="Carron Close"/>
    <s v="Newcastle Emlyn"/>
    <x v="2"/>
    <x v="547"/>
    <n v="6"/>
    <x v="8"/>
    <x v="8"/>
    <n v="3.49"/>
    <n v="20"/>
    <n v="20.94"/>
    <n v="418.8"/>
  </r>
  <r>
    <n v="828"/>
    <s v="Edgar"/>
    <s v="Helton"/>
    <s v="Mr"/>
    <s v="M"/>
    <n v="60"/>
    <s v="Carroun Road"/>
    <s v="Balerno"/>
    <x v="0"/>
    <x v="31"/>
    <n v="101"/>
    <x v="7"/>
    <x v="7"/>
    <n v="2.95"/>
    <n v="20"/>
    <n v="297.95000000000005"/>
    <n v="5959.0000000000009"/>
  </r>
  <r>
    <n v="829"/>
    <s v="Mel"/>
    <s v="Villalobos"/>
    <s v="Mr"/>
    <s v="M"/>
    <n v="90"/>
    <s v="Carthew Road"/>
    <s v="Gorebridge"/>
    <x v="17"/>
    <x v="569"/>
    <n v="4"/>
    <x v="7"/>
    <x v="7"/>
    <n v="2.95"/>
    <n v="20"/>
    <n v="11.8"/>
    <n v="236"/>
  </r>
  <r>
    <n v="830"/>
    <s v="Lonnie"/>
    <s v="Mcknight"/>
    <s v="Mr"/>
    <s v="M"/>
    <n v="90"/>
    <s v="Cartwright Way"/>
    <s v="Pinner"/>
    <x v="2"/>
    <x v="570"/>
    <n v="6"/>
    <x v="1"/>
    <x v="1"/>
    <n v="1.79"/>
    <n v="24"/>
    <n v="10.74"/>
    <n v="257.76"/>
  </r>
  <r>
    <n v="831"/>
    <s v="Ethan"/>
    <s v="Maldonado"/>
    <s v="Mr"/>
    <s v="M"/>
    <n v="30"/>
    <s v="Carver Road"/>
    <s v="Devizes"/>
    <x v="3"/>
    <x v="571"/>
    <n v="73"/>
    <x v="0"/>
    <x v="0"/>
    <n v="2.0099999999999998"/>
    <n v="20"/>
    <n v="146.72999999999999"/>
    <n v="2934.6"/>
  </r>
  <r>
    <n v="832"/>
    <s v="Somer"/>
    <s v="Lockwood"/>
    <s v="Dr"/>
    <s v="F"/>
    <n v="90"/>
    <s v="Caryle Terrace"/>
    <s v="Morpeth"/>
    <x v="2"/>
    <x v="532"/>
    <n v="63"/>
    <x v="5"/>
    <x v="5"/>
    <n v="3.99"/>
    <n v="24"/>
    <n v="251.37"/>
    <n v="6032.88"/>
  </r>
  <r>
    <n v="833"/>
    <s v="Steven"/>
    <s v="Bruner"/>
    <s v="Mr"/>
    <s v="M"/>
    <n v="30"/>
    <s v="Cashers Grounds"/>
    <s v="Bury"/>
    <x v="12"/>
    <x v="447"/>
    <n v="17"/>
    <x v="4"/>
    <x v="4"/>
    <n v="1.89"/>
    <n v="18"/>
    <n v="32.129999999999995"/>
    <n v="578.33999999999992"/>
  </r>
  <r>
    <n v="834"/>
    <s v="Huey"/>
    <s v="Caudill"/>
    <s v="Mr"/>
    <s v="M"/>
    <n v="60"/>
    <s v="Casimir Road"/>
    <s v="Saltash"/>
    <x v="2"/>
    <x v="492"/>
    <n v="21"/>
    <x v="5"/>
    <x v="5"/>
    <n v="3.99"/>
    <n v="24"/>
    <n v="83.79"/>
    <n v="2010.96"/>
  </r>
  <r>
    <n v="835"/>
    <s v="Heide"/>
    <s v="Simon"/>
    <s v="Mrs"/>
    <s v="F"/>
    <n v="90"/>
    <s v="Casslee Road"/>
    <s v="Castle Douglas"/>
    <x v="10"/>
    <x v="246"/>
    <n v="5"/>
    <x v="8"/>
    <x v="8"/>
    <n v="3.49"/>
    <n v="20"/>
    <n v="17.450000000000003"/>
    <n v="349.00000000000006"/>
  </r>
  <r>
    <n v="836"/>
    <s v="Brooks"/>
    <s v="Cook"/>
    <s v="Mr"/>
    <s v="M"/>
    <n v="30"/>
    <s v="Castalia Street"/>
    <s v="Crianlarich"/>
    <x v="16"/>
    <x v="572"/>
    <n v="77"/>
    <x v="2"/>
    <x v="2"/>
    <n v="1.79"/>
    <n v="17"/>
    <n v="137.83000000000001"/>
    <n v="2343.11"/>
  </r>
  <r>
    <n v="837"/>
    <s v="Mitch"/>
    <s v="Varner"/>
    <s v="Mr"/>
    <s v="M"/>
    <n v="60"/>
    <s v="Castello Avenue"/>
    <s v="Steyning"/>
    <x v="2"/>
    <x v="573"/>
    <n v="9"/>
    <x v="1"/>
    <x v="1"/>
    <n v="1.79"/>
    <n v="24"/>
    <n v="16.11"/>
    <n v="386.64"/>
  </r>
  <r>
    <n v="838"/>
    <s v="Cindi"/>
    <s v="Hanson"/>
    <s v="Miss"/>
    <s v="F"/>
    <n v="90"/>
    <s v="Castelnau Mansions"/>
    <s v="Fort William"/>
    <x v="17"/>
    <x v="574"/>
    <n v="18"/>
    <x v="0"/>
    <x v="0"/>
    <n v="2.0099999999999998"/>
    <n v="20"/>
    <n v="36.179999999999993"/>
    <n v="723.59999999999991"/>
  </r>
  <r>
    <n v="839"/>
    <s v="Donella"/>
    <s v="Nelson"/>
    <s v="Miss"/>
    <s v="F"/>
    <n v="90"/>
    <s v="Caster Street"/>
    <s v="Alnwick"/>
    <x v="14"/>
    <x v="213"/>
    <n v="4"/>
    <x v="5"/>
    <x v="5"/>
    <n v="3.99"/>
    <n v="24"/>
    <n v="15.96"/>
    <n v="383.04"/>
  </r>
  <r>
    <n v="840"/>
    <s v="Jenette"/>
    <s v="Burgos"/>
    <s v="Miss"/>
    <s v="F"/>
    <n v="30"/>
    <s v="Castle Court"/>
    <s v="Eye"/>
    <x v="17"/>
    <x v="207"/>
    <n v="84"/>
    <x v="6"/>
    <x v="6"/>
    <n v="1.29"/>
    <n v="24"/>
    <n v="108.36"/>
    <n v="2600.64"/>
  </r>
  <r>
    <n v="841"/>
    <s v="Tiana"/>
    <s v="Reeves"/>
    <s v="Miss"/>
    <s v="F"/>
    <n v="90"/>
    <s v="Castle Mews"/>
    <s v="Isle Of North Uist"/>
    <x v="21"/>
    <x v="575"/>
    <n v="23"/>
    <x v="2"/>
    <x v="2"/>
    <n v="1.79"/>
    <n v="17"/>
    <n v="41.17"/>
    <n v="699.89"/>
  </r>
  <r>
    <n v="842"/>
    <s v="Agnus"/>
    <s v="Thorpe"/>
    <s v="Miss"/>
    <s v="F"/>
    <n v="90"/>
    <s v="Castle Mews"/>
    <s v="Tyne And Wear"/>
    <x v="2"/>
    <x v="186"/>
    <n v="27"/>
    <x v="1"/>
    <x v="1"/>
    <n v="1.79"/>
    <n v="24"/>
    <n v="48.33"/>
    <n v="1159.92"/>
  </r>
  <r>
    <n v="843"/>
    <s v="Arnoldo"/>
    <s v="Bell"/>
    <s v="Mr"/>
    <s v="M"/>
    <n v="90"/>
    <s v="Castlebar Park"/>
    <s v="Bourne"/>
    <x v="76"/>
    <x v="576"/>
    <n v="59"/>
    <x v="9"/>
    <x v="9"/>
    <n v="3.39"/>
    <n v="24"/>
    <n v="200.01000000000002"/>
    <n v="4800.2400000000007"/>
  </r>
  <r>
    <n v="844"/>
    <s v="Eulah"/>
    <s v="Kauffman"/>
    <s v="Mrs"/>
    <s v="F"/>
    <n v="30"/>
    <s v="Castles Buildings"/>
    <s v="Isle Of Eigg"/>
    <x v="21"/>
    <x v="467"/>
    <n v="99"/>
    <x v="0"/>
    <x v="0"/>
    <n v="2.0099999999999998"/>
    <n v="20"/>
    <n v="198.98999999999998"/>
    <n v="3979.7999999999997"/>
  </r>
  <r>
    <n v="845"/>
    <s v="Lesia"/>
    <s v="Marin"/>
    <s v="Miss"/>
    <s v="F"/>
    <n v="60"/>
    <s v="Castlewood Drive"/>
    <s v="March"/>
    <x v="2"/>
    <x v="577"/>
    <n v="22"/>
    <x v="1"/>
    <x v="1"/>
    <n v="1.79"/>
    <n v="24"/>
    <n v="39.380000000000003"/>
    <n v="945.12000000000012"/>
  </r>
  <r>
    <n v="846"/>
    <s v="Harland"/>
    <s v="Francis"/>
    <s v="Mr"/>
    <s v="M"/>
    <n v="90"/>
    <s v="Caterham Road"/>
    <s v="West Molesey"/>
    <x v="2"/>
    <x v="578"/>
    <n v="45"/>
    <x v="6"/>
    <x v="6"/>
    <n v="1.29"/>
    <n v="24"/>
    <n v="58.050000000000004"/>
    <n v="1393.2"/>
  </r>
  <r>
    <n v="847"/>
    <s v="Leroy"/>
    <s v="Ramos"/>
    <s v="Mr"/>
    <s v="M"/>
    <n v="90"/>
    <s v="Cathcart Road"/>
    <s v="Oakham"/>
    <x v="2"/>
    <x v="579"/>
    <n v="25"/>
    <x v="6"/>
    <x v="6"/>
    <n v="1.29"/>
    <n v="24"/>
    <n v="32.25"/>
    <n v="774"/>
  </r>
  <r>
    <n v="848"/>
    <s v="Abe"/>
    <s v="Lynn"/>
    <s v="Mr"/>
    <s v="M"/>
    <n v="60"/>
    <s v="Catherine Court"/>
    <s v="Taunton"/>
    <x v="2"/>
    <x v="339"/>
    <n v="11"/>
    <x v="2"/>
    <x v="2"/>
    <n v="1.79"/>
    <n v="17"/>
    <n v="19.690000000000001"/>
    <n v="334.73"/>
  </r>
  <r>
    <n v="849"/>
    <s v="Roseline"/>
    <s v="Mcguire"/>
    <s v="Mrs"/>
    <s v="F"/>
    <n v="60"/>
    <s v="Cathles Road"/>
    <s v="Carterton"/>
    <x v="10"/>
    <x v="580"/>
    <n v="53"/>
    <x v="5"/>
    <x v="5"/>
    <n v="3.99"/>
    <n v="24"/>
    <n v="211.47"/>
    <n v="5075.28"/>
  </r>
  <r>
    <n v="850"/>
    <s v="Bessie"/>
    <s v="Porter"/>
    <s v="Miss"/>
    <s v="F"/>
    <n v="60"/>
    <s v="Cato Road"/>
    <s v="Hengoed"/>
    <x v="1"/>
    <x v="581"/>
    <n v="64"/>
    <x v="6"/>
    <x v="6"/>
    <n v="1.29"/>
    <n v="24"/>
    <n v="82.56"/>
    <n v="1981.44"/>
  </r>
  <r>
    <n v="852"/>
    <s v="Hester"/>
    <s v="Russell"/>
    <s v="Miss"/>
    <s v="F"/>
    <n v="30"/>
    <s v="Cator Road"/>
    <s v="Sandbach"/>
    <x v="2"/>
    <x v="215"/>
    <n v="64"/>
    <x v="0"/>
    <x v="0"/>
    <n v="2.0099999999999998"/>
    <n v="20"/>
    <n v="128.63999999999999"/>
    <n v="2572.7999999999997"/>
  </r>
  <r>
    <n v="853"/>
    <s v="Garland"/>
    <s v="Daly"/>
    <s v="Mr"/>
    <s v="M"/>
    <n v="90"/>
    <s v="Cattle Market"/>
    <s v="Appleby-In-Westmorland"/>
    <x v="58"/>
    <x v="582"/>
    <n v="97"/>
    <x v="3"/>
    <x v="3"/>
    <n v="0.69"/>
    <n v="24"/>
    <n v="66.929999999999993"/>
    <n v="1606.3199999999997"/>
  </r>
  <r>
    <n v="854"/>
    <s v="Lesley"/>
    <s v="Hobbs"/>
    <s v="Mr"/>
    <s v="M"/>
    <n v="60"/>
    <s v="Cattle Market"/>
    <s v="Oswestry"/>
    <x v="2"/>
    <x v="583"/>
    <n v="77"/>
    <x v="9"/>
    <x v="9"/>
    <n v="3.39"/>
    <n v="24"/>
    <n v="261.03000000000003"/>
    <n v="6264.7200000000012"/>
  </r>
  <r>
    <n v="855"/>
    <s v="Rocky"/>
    <s v="Pratt"/>
    <s v="Mr"/>
    <s v="M"/>
    <n v="60"/>
    <s v="Catton Street"/>
    <s v="Holyhead"/>
    <x v="1"/>
    <x v="470"/>
    <n v="44"/>
    <x v="8"/>
    <x v="8"/>
    <n v="3.49"/>
    <n v="20"/>
    <n v="153.56"/>
    <n v="3071.2"/>
  </r>
  <r>
    <n v="856"/>
    <s v="Christopher"/>
    <s v="Jorgensen"/>
    <s v="Mr"/>
    <s v="M"/>
    <n v="30"/>
    <s v="Caudwell Terrace"/>
    <s v="Accrington"/>
    <x v="63"/>
    <x v="584"/>
    <n v="64"/>
    <x v="0"/>
    <x v="0"/>
    <n v="2.0099999999999998"/>
    <n v="20"/>
    <n v="128.63999999999999"/>
    <n v="2572.7999999999997"/>
  </r>
  <r>
    <n v="857"/>
    <s v="Shawanda"/>
    <s v="Nix"/>
    <s v="Miss"/>
    <s v="F"/>
    <n v="90"/>
    <s v="Caudwell Terrace"/>
    <s v="Beccles"/>
    <x v="39"/>
    <x v="135"/>
    <n v="85"/>
    <x v="3"/>
    <x v="3"/>
    <n v="0.69"/>
    <n v="24"/>
    <n v="58.65"/>
    <n v="1407.6"/>
  </r>
  <r>
    <n v="858"/>
    <s v="Junior"/>
    <s v="Solomon"/>
    <s v="Mr"/>
    <s v="M"/>
    <n v="60"/>
    <s v="Cavendish Retreat"/>
    <s v="Buckie"/>
    <x v="8"/>
    <x v="439"/>
    <n v="39"/>
    <x v="1"/>
    <x v="1"/>
    <n v="1.79"/>
    <n v="24"/>
    <n v="69.81"/>
    <n v="1675.44"/>
  </r>
  <r>
    <n v="859"/>
    <s v="Christopher"/>
    <s v="Alston"/>
    <s v="Miss"/>
    <s v="F"/>
    <n v="60"/>
    <s v="Caversham Avenue"/>
    <s v="Bacup"/>
    <x v="40"/>
    <x v="585"/>
    <n v="90"/>
    <x v="5"/>
    <x v="5"/>
    <n v="3.99"/>
    <n v="24"/>
    <n v="359.1"/>
    <n v="8618.4000000000015"/>
  </r>
  <r>
    <n v="860"/>
    <s v="Malcolm"/>
    <s v="Obrien"/>
    <s v="Mr"/>
    <s v="M"/>
    <n v="60"/>
    <s v="Caxton Street"/>
    <s v="Ashton-Under-Lyne"/>
    <x v="19"/>
    <x v="586"/>
    <n v="42"/>
    <x v="8"/>
    <x v="8"/>
    <n v="3.49"/>
    <n v="20"/>
    <n v="146.58000000000001"/>
    <n v="2931.6000000000004"/>
  </r>
  <r>
    <n v="861"/>
    <s v="Yu"/>
    <s v="Novak"/>
    <s v="Mrs"/>
    <s v="F"/>
    <n v="60"/>
    <s v="Cecil Court"/>
    <s v="Winsford"/>
    <x v="2"/>
    <x v="587"/>
    <n v="84"/>
    <x v="5"/>
    <x v="5"/>
    <n v="3.99"/>
    <n v="24"/>
    <n v="335.16"/>
    <n v="8043.84"/>
  </r>
  <r>
    <n v="862"/>
    <s v="Cassey"/>
    <s v="Berg"/>
    <s v="Mrs"/>
    <s v="F"/>
    <n v="60"/>
    <s v="Cecile Park"/>
    <s v="Lanark"/>
    <x v="21"/>
    <x v="588"/>
    <n v="54"/>
    <x v="5"/>
    <x v="5"/>
    <n v="3.99"/>
    <n v="24"/>
    <n v="215.46"/>
    <n v="5171.04"/>
  </r>
  <r>
    <n v="863"/>
    <s v="Noe"/>
    <s v="Mcclellan"/>
    <s v="Mr"/>
    <s v="M"/>
    <n v="30"/>
    <s v="Cedarhurst Drive"/>
    <s v="Kirkwall"/>
    <x v="21"/>
    <x v="336"/>
    <n v="87"/>
    <x v="8"/>
    <x v="8"/>
    <n v="3.49"/>
    <n v="20"/>
    <n v="303.63"/>
    <n v="6072.6"/>
  </r>
  <r>
    <n v="864"/>
    <s v="Kelley"/>
    <s v="Knapp"/>
    <s v="Mr"/>
    <s v="M"/>
    <n v="30"/>
    <s v="Cedarne Road"/>
    <s v="Welwyn"/>
    <x v="2"/>
    <x v="589"/>
    <n v="20"/>
    <x v="8"/>
    <x v="8"/>
    <n v="3.49"/>
    <n v="20"/>
    <n v="69.800000000000011"/>
    <n v="1396.0000000000002"/>
  </r>
  <r>
    <n v="865"/>
    <s v="Lenard"/>
    <s v="Forbes"/>
    <s v="Mr"/>
    <s v="M"/>
    <n v="90"/>
    <s v="Cedars Row"/>
    <s v="Wareham"/>
    <x v="2"/>
    <x v="590"/>
    <n v="12"/>
    <x v="2"/>
    <x v="2"/>
    <n v="1.79"/>
    <n v="17"/>
    <n v="21.48"/>
    <n v="365.16"/>
  </r>
  <r>
    <n v="866"/>
    <s v="Seema"/>
    <s v="Goldsmith"/>
    <s v="Miss"/>
    <s v="F"/>
    <n v="60"/>
    <s v="Cedars Terrace"/>
    <s v="Blaenau Ffestiniog"/>
    <x v="7"/>
    <x v="297"/>
    <n v="70"/>
    <x v="1"/>
    <x v="1"/>
    <n v="1.79"/>
    <n v="24"/>
    <n v="125.3"/>
    <n v="3007.2"/>
  </r>
  <r>
    <n v="867"/>
    <s v="Chu"/>
    <s v="Tate"/>
    <s v="Miss"/>
    <s v="F"/>
    <n v="90"/>
    <s v="Celandine Way"/>
    <s v="Hawick"/>
    <x v="1"/>
    <x v="591"/>
    <n v="79"/>
    <x v="5"/>
    <x v="5"/>
    <n v="3.99"/>
    <n v="24"/>
    <n v="315.21000000000004"/>
    <n v="7565.0400000000009"/>
  </r>
  <r>
    <n v="868"/>
    <s v="Harris"/>
    <s v="Patton"/>
    <s v="Mr"/>
    <s v="M"/>
    <n v="60"/>
    <s v="Celbridge Mews"/>
    <s v="Abergavenny"/>
    <x v="36"/>
    <x v="592"/>
    <n v="93"/>
    <x v="8"/>
    <x v="8"/>
    <n v="3.49"/>
    <n v="20"/>
    <n v="324.57"/>
    <n v="6491.4"/>
  </r>
  <r>
    <n v="869"/>
    <s v="Vickie"/>
    <s v="Flint"/>
    <s v="Mrs"/>
    <s v="F"/>
    <n v="90"/>
    <s v="Cenacle Close"/>
    <s v="Kent"/>
    <x v="21"/>
    <x v="228"/>
    <n v="48"/>
    <x v="0"/>
    <x v="0"/>
    <n v="2.0099999999999998"/>
    <n v="20"/>
    <n v="96.47999999999999"/>
    <n v="1929.6"/>
  </r>
  <r>
    <n v="870"/>
    <s v="Sonny"/>
    <s v="Mclain"/>
    <s v="Mr"/>
    <s v="M"/>
    <n v="90"/>
    <s v="Centurion Close"/>
    <s v="Dunblane"/>
    <x v="3"/>
    <x v="593"/>
    <n v="47"/>
    <x v="9"/>
    <x v="9"/>
    <n v="3.39"/>
    <n v="24"/>
    <n v="159.33000000000001"/>
    <n v="3823.92"/>
  </r>
  <r>
    <n v="871"/>
    <s v="Shannon"/>
    <s v="Dunbar"/>
    <s v="Mr"/>
    <s v="M"/>
    <n v="30"/>
    <s v="Ceylon Street"/>
    <s v="Loanhead"/>
    <x v="11"/>
    <x v="24"/>
    <n v="52"/>
    <x v="3"/>
    <x v="3"/>
    <n v="0.69"/>
    <n v="24"/>
    <n v="35.879999999999995"/>
    <n v="861.11999999999989"/>
  </r>
  <r>
    <n v="872"/>
    <s v="Deedra"/>
    <s v="Snow"/>
    <s v="Miss"/>
    <s v="F"/>
    <n v="60"/>
    <s v="Chaddesdon Villas"/>
    <s v="North Humberside"/>
    <x v="2"/>
    <x v="594"/>
    <n v="73"/>
    <x v="2"/>
    <x v="2"/>
    <n v="1.79"/>
    <n v="17"/>
    <n v="130.67000000000002"/>
    <n v="2221.3900000000003"/>
  </r>
  <r>
    <n v="873"/>
    <s v="Shelton"/>
    <s v="Shook"/>
    <s v="Mr"/>
    <s v="M"/>
    <n v="90"/>
    <s v="Chadwick Street"/>
    <s v="Newport"/>
    <x v="2"/>
    <x v="489"/>
    <n v="9"/>
    <x v="1"/>
    <x v="1"/>
    <n v="1.79"/>
    <n v="24"/>
    <n v="16.11"/>
    <n v="386.64"/>
  </r>
  <r>
    <n v="874"/>
    <s v="Lakia"/>
    <s v="Newton"/>
    <s v="Mrs"/>
    <s v="F"/>
    <n v="30"/>
    <s v="Chalet"/>
    <s v="Matlock"/>
    <x v="2"/>
    <x v="448"/>
    <n v="41"/>
    <x v="9"/>
    <x v="9"/>
    <n v="3.39"/>
    <n v="24"/>
    <n v="138.99"/>
    <n v="3335.76"/>
  </r>
  <r>
    <n v="875"/>
    <s v="Zackary"/>
    <s v="Braun"/>
    <s v="Mr"/>
    <s v="M"/>
    <n v="60"/>
    <s v="Chalet Estate"/>
    <s v="Tavistock"/>
    <x v="2"/>
    <x v="108"/>
    <n v="21"/>
    <x v="4"/>
    <x v="4"/>
    <n v="1.89"/>
    <n v="18"/>
    <n v="39.69"/>
    <n v="714.42"/>
  </r>
  <r>
    <n v="876"/>
    <s v="Jere"/>
    <s v="Prescott"/>
    <s v="Mr"/>
    <s v="M"/>
    <n v="90"/>
    <s v="Chalford Road"/>
    <s v="Hythe"/>
    <x v="1"/>
    <x v="190"/>
    <n v="86"/>
    <x v="1"/>
    <x v="1"/>
    <n v="1.79"/>
    <n v="24"/>
    <n v="153.94"/>
    <n v="3694.56"/>
  </r>
  <r>
    <n v="877"/>
    <s v="Madie"/>
    <s v="Bland"/>
    <s v="Miss"/>
    <s v="F"/>
    <n v="30"/>
    <s v="Chalgrove Gardens"/>
    <s v="Bath"/>
    <x v="68"/>
    <x v="144"/>
    <n v="70"/>
    <x v="6"/>
    <x v="6"/>
    <n v="1.29"/>
    <n v="24"/>
    <n v="90.3"/>
    <n v="2167.1999999999998"/>
  </r>
  <r>
    <n v="878"/>
    <s v="Bernard"/>
    <s v="Gordon"/>
    <s v="Rev"/>
    <s v="M"/>
    <n v="60"/>
    <s v="Challissfield"/>
    <s v="Reigate"/>
    <x v="2"/>
    <x v="595"/>
    <n v="40"/>
    <x v="5"/>
    <x v="5"/>
    <n v="3.99"/>
    <n v="24"/>
    <n v="159.60000000000002"/>
    <n v="3830.4000000000005"/>
  </r>
  <r>
    <n v="879"/>
    <s v="Kymberly"/>
    <s v="Neff"/>
    <s v="Miss"/>
    <s v="F"/>
    <n v="90"/>
    <s v="Challoner Street"/>
    <s v="Melton Constable"/>
    <x v="2"/>
    <x v="553"/>
    <n v="74"/>
    <x v="7"/>
    <x v="7"/>
    <n v="2.95"/>
    <n v="20"/>
    <n v="218.3"/>
    <n v="4366"/>
  </r>
  <r>
    <n v="880"/>
    <s v="Monica"/>
    <s v="Santos"/>
    <s v="Mrs"/>
    <s v="F"/>
    <n v="60"/>
    <s v="Chalsey Road"/>
    <s v="Gullane"/>
    <x v="13"/>
    <x v="596"/>
    <n v="66"/>
    <x v="9"/>
    <x v="9"/>
    <n v="3.39"/>
    <n v="24"/>
    <n v="223.74"/>
    <n v="5369.76"/>
  </r>
  <r>
    <n v="881"/>
    <s v="Jamie"/>
    <s v="Sprague"/>
    <s v="Mr"/>
    <s v="M"/>
    <n v="60"/>
    <s v="Chamber Street"/>
    <s v="Barnsley"/>
    <x v="71"/>
    <x v="124"/>
    <n v="35"/>
    <x v="3"/>
    <x v="3"/>
    <n v="0.69"/>
    <n v="24"/>
    <n v="24.15"/>
    <n v="579.59999999999991"/>
  </r>
  <r>
    <n v="882"/>
    <s v="Delisa"/>
    <s v="Burton"/>
    <s v="Miss"/>
    <s v="F"/>
    <n v="30"/>
    <s v="Chamber Street"/>
    <s v="Ambleside"/>
    <x v="77"/>
    <x v="307"/>
    <n v="59"/>
    <x v="6"/>
    <x v="6"/>
    <n v="1.29"/>
    <n v="24"/>
    <n v="76.11"/>
    <n v="1826.6399999999999"/>
  </r>
  <r>
    <n v="883"/>
    <s v="Alfonzo"/>
    <s v="Singer"/>
    <s v="Mr"/>
    <s v="M"/>
    <n v="30"/>
    <s v="Chamberlens Garages"/>
    <s v="Plockton"/>
    <x v="2"/>
    <x v="597"/>
    <n v="20"/>
    <x v="8"/>
    <x v="8"/>
    <n v="3.49"/>
    <n v="20"/>
    <n v="69.800000000000011"/>
    <n v="1396.0000000000002"/>
  </r>
  <r>
    <n v="884"/>
    <s v="Makeda"/>
    <s v="Sanford"/>
    <s v="Miss"/>
    <s v="F"/>
    <n v="30"/>
    <s v="Chambers Street"/>
    <s v="Daventry"/>
    <x v="3"/>
    <x v="116"/>
    <n v="42"/>
    <x v="9"/>
    <x v="9"/>
    <n v="3.39"/>
    <n v="24"/>
    <n v="142.38"/>
    <n v="3417.12"/>
  </r>
  <r>
    <n v="885"/>
    <s v="Willis"/>
    <s v="Drake"/>
    <s v="Mr"/>
    <s v="M"/>
    <n v="30"/>
    <s v="Chambord Street"/>
    <s v="Wotton-Under-Edge"/>
    <x v="2"/>
    <x v="227"/>
    <n v="99"/>
    <x v="4"/>
    <x v="4"/>
    <n v="1.89"/>
    <n v="18"/>
    <n v="187.10999999999999"/>
    <n v="3367.9799999999996"/>
  </r>
  <r>
    <n v="886"/>
    <s v="Chang"/>
    <s v="Dwyer"/>
    <s v="Mr"/>
    <s v="M"/>
    <n v="60"/>
    <s v="Champion Street"/>
    <s v="North Berwick"/>
    <x v="2"/>
    <x v="155"/>
    <n v="13"/>
    <x v="0"/>
    <x v="0"/>
    <n v="2.0099999999999998"/>
    <n v="20"/>
    <n v="26.129999999999995"/>
    <n v="522.59999999999991"/>
  </r>
  <r>
    <n v="887"/>
    <s v="Octavia"/>
    <s v="Gibbons"/>
    <s v="Miss"/>
    <s v="F"/>
    <n v="90"/>
    <s v="Chancellor Place"/>
    <s v="Llanwrtyd Wells"/>
    <x v="11"/>
    <x v="335"/>
    <n v="76"/>
    <x v="2"/>
    <x v="2"/>
    <n v="1.79"/>
    <n v="17"/>
    <n v="136.04"/>
    <n v="2312.6799999999998"/>
  </r>
  <r>
    <n v="888"/>
    <s v="Alesha"/>
    <s v="Boston"/>
    <s v="Mrs"/>
    <s v="F"/>
    <n v="30"/>
    <s v="Chancellors Wharf"/>
    <s v="Ravenglass"/>
    <x v="2"/>
    <x v="598"/>
    <n v="9"/>
    <x v="5"/>
    <x v="5"/>
    <n v="3.99"/>
    <n v="24"/>
    <n v="35.910000000000004"/>
    <n v="861.84000000000015"/>
  </r>
  <r>
    <n v="889"/>
    <s v="Aurora"/>
    <s v="Donnelly"/>
    <s v="Miss"/>
    <s v="F"/>
    <n v="30"/>
    <s v="Chandos Street"/>
    <s v="Wadebridge"/>
    <x v="2"/>
    <x v="599"/>
    <n v="28"/>
    <x v="7"/>
    <x v="7"/>
    <n v="2.95"/>
    <n v="20"/>
    <n v="82.600000000000009"/>
    <n v="1652.0000000000002"/>
  </r>
  <r>
    <n v="890"/>
    <s v="Kenton"/>
    <s v="Small"/>
    <s v="Mr"/>
    <s v="M"/>
    <n v="30"/>
    <s v="Chandos Way"/>
    <s v="Biggar"/>
    <x v="26"/>
    <x v="600"/>
    <n v="72"/>
    <x v="3"/>
    <x v="3"/>
    <n v="0.69"/>
    <n v="24"/>
    <n v="49.679999999999993"/>
    <n v="1192.3199999999997"/>
  </r>
  <r>
    <n v="891"/>
    <s v="Mathew"/>
    <s v="Daley"/>
    <s v="Mr"/>
    <s v="M"/>
    <n v="90"/>
    <s v="Chandos Way"/>
    <s v="Glenrothes"/>
    <x v="17"/>
    <x v="516"/>
    <n v="29"/>
    <x v="3"/>
    <x v="3"/>
    <n v="0.69"/>
    <n v="24"/>
    <n v="20.009999999999998"/>
    <n v="480.23999999999995"/>
  </r>
  <r>
    <n v="892"/>
    <s v="Ramiro"/>
    <s v="Dickerson"/>
    <s v="Mr"/>
    <s v="M"/>
    <n v="90"/>
    <s v="Chantrey Road"/>
    <s v="Sudbury"/>
    <x v="2"/>
    <x v="568"/>
    <n v="61"/>
    <x v="3"/>
    <x v="3"/>
    <n v="0.69"/>
    <n v="24"/>
    <n v="42.089999999999996"/>
    <n v="1010.1599999999999"/>
  </r>
  <r>
    <n v="893"/>
    <s v="Kaila"/>
    <s v="Woodruff"/>
    <s v="Miss"/>
    <s v="F"/>
    <n v="90"/>
    <s v="Chapel Alley"/>
    <s v="Peterculter"/>
    <x v="2"/>
    <x v="601"/>
    <n v="16"/>
    <x v="9"/>
    <x v="9"/>
    <n v="3.39"/>
    <n v="24"/>
    <n v="54.24"/>
    <n v="1301.76"/>
  </r>
  <r>
    <n v="894"/>
    <s v="Brian"/>
    <s v="Ladd"/>
    <s v="Mr"/>
    <s v="M"/>
    <n v="30"/>
    <s v="Chapel House"/>
    <s v="Colne"/>
    <x v="15"/>
    <x v="454"/>
    <n v="53"/>
    <x v="3"/>
    <x v="3"/>
    <n v="0.69"/>
    <n v="24"/>
    <n v="36.57"/>
    <n v="877.68000000000006"/>
  </r>
  <r>
    <n v="895"/>
    <s v="Cristie"/>
    <s v="Steiner"/>
    <s v="Mrs"/>
    <s v="F"/>
    <n v="60"/>
    <s v="Chapel Row"/>
    <s v="Newport"/>
    <x v="2"/>
    <x v="535"/>
    <n v="38"/>
    <x v="7"/>
    <x v="7"/>
    <n v="2.95"/>
    <n v="20"/>
    <n v="112.10000000000001"/>
    <n v="2242"/>
  </r>
  <r>
    <n v="896"/>
    <s v="Jewell"/>
    <s v="Kurtz"/>
    <s v="Mr"/>
    <s v="M"/>
    <n v="90"/>
    <s v="Chapel Walk"/>
    <s v="Ulceby"/>
    <x v="2"/>
    <x v="457"/>
    <n v="38"/>
    <x v="1"/>
    <x v="1"/>
    <n v="1.79"/>
    <n v="24"/>
    <n v="68.02"/>
    <n v="1632.48"/>
  </r>
  <r>
    <n v="897"/>
    <s v="Ava"/>
    <s v="Dye"/>
    <s v="Miss"/>
    <s v="F"/>
    <n v="60"/>
    <s v="Chapman Road"/>
    <s v="Accrington"/>
    <x v="63"/>
    <x v="478"/>
    <n v="22"/>
    <x v="7"/>
    <x v="7"/>
    <n v="2.95"/>
    <n v="20"/>
    <n v="64.900000000000006"/>
    <n v="1298"/>
  </r>
  <r>
    <n v="898"/>
    <s v="Ora"/>
    <s v="Whalen"/>
    <s v="Mrs"/>
    <s v="F"/>
    <n v="30"/>
    <s v="Chapterhouse Court"/>
    <s v="Heathfield"/>
    <x v="1"/>
    <x v="465"/>
    <n v="55"/>
    <x v="3"/>
    <x v="3"/>
    <n v="0.69"/>
    <n v="24"/>
    <n v="37.949999999999996"/>
    <n v="910.8"/>
  </r>
  <r>
    <n v="899"/>
    <s v="Bambi"/>
    <s v="Merrill"/>
    <s v="Miss"/>
    <s v="F"/>
    <n v="30"/>
    <s v="Charldane Road"/>
    <s v="Torrington"/>
    <x v="2"/>
    <x v="5"/>
    <n v="63"/>
    <x v="9"/>
    <x v="9"/>
    <n v="3.39"/>
    <n v="24"/>
    <n v="213.57000000000002"/>
    <n v="5125.68"/>
  </r>
  <r>
    <n v="900"/>
    <s v="Lawanna"/>
    <s v="Craig"/>
    <s v="Miss"/>
    <s v="F"/>
    <n v="30"/>
    <s v="Charlecote Grove"/>
    <s v="Tidworth"/>
    <x v="2"/>
    <x v="128"/>
    <n v="57"/>
    <x v="6"/>
    <x v="6"/>
    <n v="1.29"/>
    <n v="24"/>
    <n v="73.53"/>
    <n v="1764.72"/>
  </r>
  <r>
    <n v="901"/>
    <s v="Willy"/>
    <s v="Avila"/>
    <s v="Mr"/>
    <s v="M"/>
    <n v="90"/>
    <s v="Charles Dickens"/>
    <s v="Bodorgan"/>
    <x v="62"/>
    <x v="544"/>
    <n v="76"/>
    <x v="9"/>
    <x v="9"/>
    <n v="3.39"/>
    <n v="24"/>
    <n v="257.64"/>
    <n v="6183.36"/>
  </r>
  <r>
    <n v="902"/>
    <s v="Gwenn"/>
    <s v="Mcmanus"/>
    <s v="Mrs"/>
    <s v="F"/>
    <n v="90"/>
    <s v="Charles Grinling"/>
    <s v="Llanbedrgoch"/>
    <x v="11"/>
    <x v="575"/>
    <n v="32"/>
    <x v="8"/>
    <x v="8"/>
    <n v="3.49"/>
    <n v="20"/>
    <n v="111.68"/>
    <n v="2233.6000000000004"/>
  </r>
  <r>
    <n v="903"/>
    <s v="Kylee"/>
    <s v="Oleary"/>
    <s v="Mrs"/>
    <s v="F"/>
    <n v="30"/>
    <s v="Charles Ii"/>
    <s v="Bridport"/>
    <x v="50"/>
    <x v="602"/>
    <n v="54"/>
    <x v="7"/>
    <x v="7"/>
    <n v="2.95"/>
    <n v="20"/>
    <n v="159.30000000000001"/>
    <n v="3186"/>
  </r>
  <r>
    <n v="904"/>
    <s v="Gertude"/>
    <s v="Phelps"/>
    <s v="Miss"/>
    <s v="F"/>
    <n v="90"/>
    <s v="Charleswood Terrace"/>
    <s v="Crianlarich"/>
    <x v="16"/>
    <x v="603"/>
    <n v="90"/>
    <x v="4"/>
    <x v="4"/>
    <n v="1.89"/>
    <n v="18"/>
    <n v="170.1"/>
    <n v="3061.7999999999997"/>
  </r>
  <r>
    <n v="905"/>
    <s v="Kasi"/>
    <s v="Steele"/>
    <s v="Miss"/>
    <s v="F"/>
    <n v="60"/>
    <s v="Charlesworth Villas"/>
    <s v="Benfleet"/>
    <x v="29"/>
    <x v="250"/>
    <n v="48"/>
    <x v="2"/>
    <x v="2"/>
    <n v="1.79"/>
    <n v="17"/>
    <n v="85.92"/>
    <n v="1460.64"/>
  </r>
  <r>
    <n v="906"/>
    <s v="Joe"/>
    <s v="Johnston"/>
    <s v="Mr"/>
    <s v="M"/>
    <n v="60"/>
    <s v="Charlmont Road"/>
    <s v="Waterlooville"/>
    <x v="2"/>
    <x v="273"/>
    <n v="18"/>
    <x v="3"/>
    <x v="3"/>
    <n v="0.69"/>
    <n v="24"/>
    <n v="12.419999999999998"/>
    <n v="298.07999999999993"/>
  </r>
  <r>
    <n v="907"/>
    <s v="Ilse"/>
    <s v="Medrano"/>
    <s v="Miss"/>
    <s v="F"/>
    <n v="30"/>
    <s v="Charlotte Street"/>
    <s v="Gaerwen"/>
    <x v="17"/>
    <x v="604"/>
    <n v="17"/>
    <x v="1"/>
    <x v="1"/>
    <n v="1.79"/>
    <n v="24"/>
    <n v="30.43"/>
    <n v="730.31999999999994"/>
  </r>
  <r>
    <n v="908"/>
    <s v="Kimberli"/>
    <s v="Youngblood"/>
    <s v="Miss"/>
    <s v="F"/>
    <n v="30"/>
    <s v="Charlwood Street"/>
    <s v="Eyemouth"/>
    <x v="17"/>
    <x v="605"/>
    <n v="80"/>
    <x v="5"/>
    <x v="5"/>
    <n v="3.99"/>
    <n v="24"/>
    <n v="319.20000000000005"/>
    <n v="7660.8000000000011"/>
  </r>
  <r>
    <n v="910"/>
    <s v="Dakota"/>
    <s v="Nielsen"/>
    <s v="Miss"/>
    <s v="F"/>
    <n v="30"/>
    <s v="Charminster Road"/>
    <s v="Street"/>
    <x v="2"/>
    <x v="606"/>
    <n v="87"/>
    <x v="7"/>
    <x v="7"/>
    <n v="2.95"/>
    <n v="20"/>
    <n v="256.65000000000003"/>
    <n v="5133.0000000000009"/>
  </r>
  <r>
    <n v="911"/>
    <s v="Branden"/>
    <s v="Abel"/>
    <s v="Mr"/>
    <s v="M"/>
    <n v="30"/>
    <s v="Charnwood Drive"/>
    <s v="Newtownards"/>
    <x v="2"/>
    <x v="607"/>
    <n v="20"/>
    <x v="0"/>
    <x v="0"/>
    <n v="2.0099999999999998"/>
    <n v="20"/>
    <n v="40.199999999999996"/>
    <n v="803.99999999999989"/>
  </r>
  <r>
    <n v="912"/>
    <s v="Wayne"/>
    <s v="Malone"/>
    <s v="Mr"/>
    <s v="M"/>
    <n v="30"/>
    <s v="Chatsworth Avenue"/>
    <s v="Llanwrtyd Wells"/>
    <x v="11"/>
    <x v="608"/>
    <n v="98"/>
    <x v="5"/>
    <x v="5"/>
    <n v="3.99"/>
    <n v="24"/>
    <n v="391.02000000000004"/>
    <n v="9384.4800000000014"/>
  </r>
  <r>
    <n v="913"/>
    <s v="Lilian"/>
    <s v="Steiner"/>
    <s v="Ms"/>
    <s v="F"/>
    <n v="60"/>
    <s v="Chelmsford Road"/>
    <s v="Aberystwyth"/>
    <x v="27"/>
    <x v="530"/>
    <n v="82"/>
    <x v="3"/>
    <x v="3"/>
    <n v="0.69"/>
    <n v="24"/>
    <n v="56.58"/>
    <n v="1357.92"/>
  </r>
  <r>
    <n v="914"/>
    <s v="Brice"/>
    <s v="Webb"/>
    <s v="Mr"/>
    <s v="M"/>
    <n v="60"/>
    <s v="Chelsea Cloisters"/>
    <s v="Thetford"/>
    <x v="2"/>
    <x v="609"/>
    <n v="64"/>
    <x v="8"/>
    <x v="8"/>
    <n v="3.49"/>
    <n v="20"/>
    <n v="223.36"/>
    <n v="4467.2000000000007"/>
  </r>
  <r>
    <n v="915"/>
    <s v="Tod"/>
    <s v="Farris"/>
    <s v="Mr"/>
    <s v="M"/>
    <n v="90"/>
    <s v="Chelsea Harbour"/>
    <s v="Caterham"/>
    <x v="10"/>
    <x v="206"/>
    <n v="23"/>
    <x v="6"/>
    <x v="6"/>
    <n v="1.29"/>
    <n v="24"/>
    <n v="29.67"/>
    <n v="712.08"/>
  </r>
  <r>
    <n v="916"/>
    <s v="Concha"/>
    <s v="Sorensen"/>
    <s v="Miss"/>
    <s v="F"/>
    <n v="90"/>
    <s v="Chelsfield Green"/>
    <s v="Tadcaster"/>
    <x v="2"/>
    <x v="574"/>
    <n v="69"/>
    <x v="8"/>
    <x v="8"/>
    <n v="3.49"/>
    <n v="20"/>
    <n v="240.81"/>
    <n v="4816.2"/>
  </r>
  <r>
    <n v="917"/>
    <s v="Michel"/>
    <s v="Macias"/>
    <s v="Mrs"/>
    <s v="F"/>
    <n v="60"/>
    <s v="Cheltenham Road"/>
    <s v="Haywards Heath"/>
    <x v="1"/>
    <x v="610"/>
    <n v="79"/>
    <x v="4"/>
    <x v="4"/>
    <n v="1.89"/>
    <n v="18"/>
    <n v="149.31"/>
    <n v="2687.58"/>
  </r>
  <r>
    <n v="918"/>
    <s v="Rebbeca"/>
    <s v="Gates"/>
    <s v="Mrs"/>
    <s v="F"/>
    <n v="30"/>
    <s v="Cheney Street"/>
    <s v="Winkleigh"/>
    <x v="2"/>
    <x v="611"/>
    <n v="49"/>
    <x v="1"/>
    <x v="1"/>
    <n v="1.79"/>
    <n v="24"/>
    <n v="87.710000000000008"/>
    <n v="2105.04"/>
  </r>
  <r>
    <n v="919"/>
    <s v="Nigel"/>
    <s v="Landers"/>
    <s v="Mr"/>
    <s v="M"/>
    <n v="60"/>
    <s v="Chenies Mews"/>
    <s v="Lancashire"/>
    <x v="21"/>
    <x v="612"/>
    <n v="21"/>
    <x v="3"/>
    <x v="3"/>
    <n v="0.69"/>
    <n v="24"/>
    <n v="14.489999999999998"/>
    <n v="347.76"/>
  </r>
  <r>
    <n v="920"/>
    <s v="Moses"/>
    <s v="Mays"/>
    <s v="Mr"/>
    <s v="M"/>
    <n v="30"/>
    <s v="Cheniston Gardens"/>
    <s v="Hertfordshire"/>
    <x v="1"/>
    <x v="613"/>
    <n v="53"/>
    <x v="8"/>
    <x v="8"/>
    <n v="3.49"/>
    <n v="20"/>
    <n v="184.97"/>
    <n v="3699.4"/>
  </r>
  <r>
    <n v="921"/>
    <s v="Lane"/>
    <s v="Talbot"/>
    <s v="Mr"/>
    <s v="M"/>
    <n v="30"/>
    <s v="Chequer Street"/>
    <s v="Inverkeithing"/>
    <x v="35"/>
    <x v="614"/>
    <n v="40"/>
    <x v="6"/>
    <x v="6"/>
    <n v="1.29"/>
    <n v="24"/>
    <n v="51.6"/>
    <n v="1238.4000000000001"/>
  </r>
  <r>
    <n v="922"/>
    <s v="Romelia"/>
    <s v="Forbes"/>
    <s v="Mrs"/>
    <s v="F"/>
    <n v="90"/>
    <s v="Chequer Yard"/>
    <s v="Bromsgrove"/>
    <x v="32"/>
    <x v="72"/>
    <n v="84"/>
    <x v="2"/>
    <x v="2"/>
    <n v="1.79"/>
    <n v="17"/>
    <n v="150.36000000000001"/>
    <n v="2556.1200000000003"/>
  </r>
  <r>
    <n v="923"/>
    <s v="Janise"/>
    <s v="Mclean"/>
    <s v="Miss"/>
    <s v="F"/>
    <n v="30"/>
    <s v="Cheries Villas"/>
    <s v="Stranraer"/>
    <x v="2"/>
    <x v="303"/>
    <n v="100"/>
    <x v="3"/>
    <x v="3"/>
    <n v="0.69"/>
    <n v="24"/>
    <n v="69"/>
    <n v="1656"/>
  </r>
  <r>
    <n v="924"/>
    <s v="Gavin"/>
    <s v="Conway"/>
    <s v="Mr"/>
    <s v="M"/>
    <n v="60"/>
    <s v="Cheriton Square"/>
    <s v="Wallingford"/>
    <x v="2"/>
    <x v="591"/>
    <n v="72"/>
    <x v="5"/>
    <x v="5"/>
    <n v="3.99"/>
    <n v="24"/>
    <n v="287.28000000000003"/>
    <n v="6894.7200000000012"/>
  </r>
  <r>
    <n v="925"/>
    <s v="Horacio"/>
    <s v="Mims"/>
    <s v="Mr"/>
    <s v="M"/>
    <n v="90"/>
    <s v="Cheriton Square"/>
    <s v="Wedmore"/>
    <x v="2"/>
    <x v="421"/>
    <n v="92"/>
    <x v="3"/>
    <x v="3"/>
    <n v="0.69"/>
    <n v="24"/>
    <n v="63.48"/>
    <n v="1523.52"/>
  </r>
  <r>
    <n v="926"/>
    <s v="Letitia"/>
    <s v="Austin"/>
    <s v="Mrs"/>
    <s v="F"/>
    <n v="30"/>
    <s v="Cherrylands Close"/>
    <s v="Blackwood"/>
    <x v="7"/>
    <x v="615"/>
    <n v="22"/>
    <x v="4"/>
    <x v="4"/>
    <n v="1.89"/>
    <n v="18"/>
    <n v="41.58"/>
    <n v="748.43999999999994"/>
  </r>
  <r>
    <n v="927"/>
    <s v="Luba"/>
    <s v="Hanna"/>
    <s v="Mrs"/>
    <s v="F"/>
    <n v="30"/>
    <s v="Cherrywood Close"/>
    <s v="Larkhall"/>
    <x v="21"/>
    <x v="616"/>
    <n v="35"/>
    <x v="5"/>
    <x v="5"/>
    <n v="3.99"/>
    <n v="24"/>
    <n v="139.65"/>
    <n v="3351.6000000000004"/>
  </r>
  <r>
    <n v="928"/>
    <s v="Rosella"/>
    <s v="Kemp"/>
    <s v="Mrs"/>
    <s v="F"/>
    <n v="90"/>
    <s v="Chertsey Road"/>
    <s v="Ludlow"/>
    <x v="2"/>
    <x v="274"/>
    <n v="51"/>
    <x v="5"/>
    <x v="5"/>
    <n v="3.99"/>
    <n v="24"/>
    <n v="203.49"/>
    <n v="4883.76"/>
  </r>
  <r>
    <n v="929"/>
    <s v="Irvin"/>
    <s v="Burr"/>
    <s v="Mr"/>
    <s v="M"/>
    <n v="60"/>
    <s v="Cherwood Street"/>
    <s v="Merseyside"/>
    <x v="2"/>
    <x v="617"/>
    <n v="34"/>
    <x v="1"/>
    <x v="1"/>
    <n v="1.79"/>
    <n v="24"/>
    <n v="60.86"/>
    <n v="1460.6399999999999"/>
  </r>
  <r>
    <n v="930"/>
    <s v="Tory"/>
    <s v="Judd"/>
    <s v="Mr"/>
    <s v="M"/>
    <n v="90"/>
    <s v="Chesham Close"/>
    <s v="Paisley"/>
    <x v="2"/>
    <x v="318"/>
    <n v="11"/>
    <x v="9"/>
    <x v="9"/>
    <n v="3.39"/>
    <n v="24"/>
    <n v="37.29"/>
    <n v="894.96"/>
  </r>
  <r>
    <n v="931"/>
    <s v="Edwardo"/>
    <s v="Camacho"/>
    <s v="Mr"/>
    <s v="M"/>
    <n v="30"/>
    <s v="Chesnut Terrace"/>
    <s v="Ashington"/>
    <x v="19"/>
    <x v="610"/>
    <n v="31"/>
    <x v="9"/>
    <x v="9"/>
    <n v="3.39"/>
    <n v="24"/>
    <n v="105.09"/>
    <n v="2522.16"/>
  </r>
  <r>
    <n v="932"/>
    <s v="Cyrus"/>
    <s v="Peoples"/>
    <s v="Mr"/>
    <s v="M"/>
    <n v="60"/>
    <s v="Chesson Road"/>
    <s v="Beaworthy"/>
    <x v="39"/>
    <x v="618"/>
    <n v="85"/>
    <x v="3"/>
    <x v="3"/>
    <n v="0.69"/>
    <n v="24"/>
    <n v="58.65"/>
    <n v="1407.6"/>
  </r>
  <r>
    <n v="933"/>
    <s v="Carroll"/>
    <s v="Self"/>
    <s v="Mr"/>
    <s v="M"/>
    <n v="30"/>
    <s v="Chester Cottages"/>
    <s v="Atherstone"/>
    <x v="52"/>
    <x v="619"/>
    <n v="25"/>
    <x v="2"/>
    <x v="2"/>
    <n v="1.79"/>
    <n v="17"/>
    <n v="44.75"/>
    <n v="760.75"/>
  </r>
  <r>
    <n v="934"/>
    <s v="Roderick"/>
    <s v="Woodruff"/>
    <s v="Mr"/>
    <s v="M"/>
    <n v="30"/>
    <s v="Chester Terrace"/>
    <s v="Lyndhurst"/>
    <x v="2"/>
    <x v="620"/>
    <n v="10"/>
    <x v="2"/>
    <x v="2"/>
    <n v="1.79"/>
    <n v="17"/>
    <n v="17.899999999999999"/>
    <n v="304.29999999999995"/>
  </r>
  <r>
    <n v="935"/>
    <s v="Ronnie"/>
    <s v="Lowe"/>
    <s v="Mr"/>
    <s v="M"/>
    <n v="30"/>
    <s v="Chesterfield Grove"/>
    <s v="Minehead"/>
    <x v="2"/>
    <x v="621"/>
    <n v="17"/>
    <x v="6"/>
    <x v="6"/>
    <n v="1.29"/>
    <n v="24"/>
    <n v="21.93"/>
    <n v="526.31999999999994"/>
  </r>
  <r>
    <n v="936"/>
    <s v="Mindy"/>
    <s v="Shultz"/>
    <s v="Miss"/>
    <s v="F"/>
    <n v="30"/>
    <s v="Chestnut Rise"/>
    <s v="Redhill"/>
    <x v="2"/>
    <x v="353"/>
    <n v="74"/>
    <x v="8"/>
    <x v="8"/>
    <n v="3.49"/>
    <n v="20"/>
    <n v="258.26"/>
    <n v="5165.2"/>
  </r>
  <r>
    <n v="937"/>
    <s v="Elaina"/>
    <s v="Rhodes"/>
    <s v="Miss"/>
    <s v="F"/>
    <n v="90"/>
    <s v="Chetwynd Road"/>
    <s v="Lasswade"/>
    <x v="21"/>
    <x v="42"/>
    <n v="37"/>
    <x v="3"/>
    <x v="3"/>
    <n v="0.69"/>
    <n v="24"/>
    <n v="25.529999999999998"/>
    <n v="612.71999999999991"/>
  </r>
  <r>
    <n v="938"/>
    <s v="Craig"/>
    <s v="Jeffries"/>
    <s v="Mr"/>
    <s v="M"/>
    <n v="90"/>
    <s v="Cheval Place"/>
    <s v="Bridgend"/>
    <x v="41"/>
    <x v="599"/>
    <n v="67"/>
    <x v="6"/>
    <x v="6"/>
    <n v="1.29"/>
    <n v="24"/>
    <n v="86.43"/>
    <n v="2074.3200000000002"/>
  </r>
  <r>
    <n v="939"/>
    <s v="Katelin"/>
    <s v="Ferreira"/>
    <s v="Mrs"/>
    <s v="F"/>
    <n v="60"/>
    <s v="Cheyne Gardens"/>
    <s v="Alston"/>
    <x v="74"/>
    <x v="576"/>
    <n v="9"/>
    <x v="2"/>
    <x v="2"/>
    <n v="1.79"/>
    <n v="17"/>
    <n v="16.11"/>
    <n v="273.87"/>
  </r>
  <r>
    <n v="940"/>
    <s v="Willy"/>
    <s v="Enriquez"/>
    <s v="Mr"/>
    <s v="M"/>
    <n v="30"/>
    <s v="Cheyne Mews"/>
    <s v="Orpington"/>
    <x v="2"/>
    <x v="622"/>
    <n v="40"/>
    <x v="8"/>
    <x v="8"/>
    <n v="3.49"/>
    <n v="20"/>
    <n v="139.60000000000002"/>
    <n v="2792.0000000000005"/>
  </r>
  <r>
    <n v="941"/>
    <s v="Logan"/>
    <s v="Milligan"/>
    <s v="Mr"/>
    <s v="M"/>
    <n v="30"/>
    <s v="Cheyne Place"/>
    <s v="Arrochar"/>
    <x v="33"/>
    <x v="534"/>
    <n v="44"/>
    <x v="9"/>
    <x v="9"/>
    <n v="3.39"/>
    <n v="24"/>
    <n v="149.16"/>
    <n v="3579.84"/>
  </r>
  <r>
    <n v="942"/>
    <s v="Eldon"/>
    <s v="Whitlock"/>
    <s v="Mr"/>
    <s v="M"/>
    <n v="30"/>
    <s v="Chichester Rents"/>
    <s v="Thornton-Cleveleys"/>
    <x v="2"/>
    <x v="540"/>
    <n v="50"/>
    <x v="9"/>
    <x v="9"/>
    <n v="3.39"/>
    <n v="24"/>
    <n v="169.5"/>
    <n v="4068"/>
  </r>
  <r>
    <n v="943"/>
    <s v="Catherin"/>
    <s v="Bradshaw"/>
    <s v="Mrs"/>
    <s v="F"/>
    <n v="90"/>
    <s v="Chigwell Hill"/>
    <s v="Halkirk"/>
    <x v="13"/>
    <x v="623"/>
    <n v="19"/>
    <x v="8"/>
    <x v="8"/>
    <n v="3.49"/>
    <n v="20"/>
    <n v="66.31"/>
    <n v="1326.2"/>
  </r>
  <r>
    <n v="944"/>
    <s v="Luther"/>
    <s v="Odom"/>
    <s v="Mr"/>
    <s v="M"/>
    <n v="90"/>
    <s v="Childebert Road"/>
    <s v="Truro"/>
    <x v="2"/>
    <x v="624"/>
    <n v="26"/>
    <x v="4"/>
    <x v="4"/>
    <n v="1.89"/>
    <n v="18"/>
    <n v="49.14"/>
    <n v="884.52"/>
  </r>
  <r>
    <n v="945"/>
    <s v="Susannah"/>
    <s v="Hawkins"/>
    <s v="Miss"/>
    <s v="F"/>
    <n v="60"/>
    <s v="Childeric Road"/>
    <s v="St. Austell"/>
    <x v="2"/>
    <x v="625"/>
    <n v="13"/>
    <x v="4"/>
    <x v="4"/>
    <n v="1.89"/>
    <n v="18"/>
    <n v="24.57"/>
    <n v="442.26"/>
  </r>
  <r>
    <n v="946"/>
    <s v="Yuko"/>
    <s v="Overton"/>
    <s v="Mrs"/>
    <s v="F"/>
    <n v="90"/>
    <s v="Childers Street"/>
    <s v="Usk"/>
    <x v="2"/>
    <x v="508"/>
    <n v="33"/>
    <x v="2"/>
    <x v="2"/>
    <n v="1.79"/>
    <n v="17"/>
    <n v="59.07"/>
    <n v="1004.19"/>
  </r>
  <r>
    <n v="947"/>
    <s v="Broderick"/>
    <s v="Cortez"/>
    <s v="Mr"/>
    <s v="M"/>
    <n v="90"/>
    <s v="Childs Way"/>
    <s v="Snodland"/>
    <x v="2"/>
    <x v="626"/>
    <n v="92"/>
    <x v="4"/>
    <x v="4"/>
    <n v="1.89"/>
    <n v="18"/>
    <n v="173.88"/>
    <n v="3129.84"/>
  </r>
  <r>
    <n v="948"/>
    <s v="Katy"/>
    <s v="Buckner"/>
    <s v="Mrs"/>
    <s v="F"/>
    <n v="90"/>
    <s v="Chillerton Road"/>
    <s v="Oswestry"/>
    <x v="2"/>
    <x v="71"/>
    <n v="75"/>
    <x v="2"/>
    <x v="2"/>
    <n v="1.79"/>
    <n v="17"/>
    <n v="134.25"/>
    <n v="2282.25"/>
  </r>
  <r>
    <n v="949"/>
    <s v="Alexander"/>
    <s v="Shipley"/>
    <s v="Mrs"/>
    <s v="F"/>
    <n v="60"/>
    <s v="Chillerton Road"/>
    <s v="Ryton"/>
    <x v="2"/>
    <x v="195"/>
    <n v="75"/>
    <x v="9"/>
    <x v="9"/>
    <n v="3.39"/>
    <n v="24"/>
    <n v="254.25"/>
    <n v="6102"/>
  </r>
  <r>
    <n v="950"/>
    <s v="Edmundo"/>
    <s v="Crowder"/>
    <s v="Mr"/>
    <s v="M"/>
    <n v="90"/>
    <s v="Chiltern Court"/>
    <s v="Cambridgeshire"/>
    <x v="10"/>
    <x v="627"/>
    <n v="2"/>
    <x v="5"/>
    <x v="5"/>
    <n v="3.99"/>
    <n v="24"/>
    <n v="7.98"/>
    <n v="191.52"/>
  </r>
  <r>
    <n v="951"/>
    <s v="Mike"/>
    <s v="Herring"/>
    <s v="Mr"/>
    <s v="M"/>
    <n v="60"/>
    <s v="Chilton Avenue"/>
    <s v="Birchington"/>
    <x v="34"/>
    <x v="128"/>
    <n v="30"/>
    <x v="5"/>
    <x v="5"/>
    <n v="3.99"/>
    <n v="24"/>
    <n v="119.7"/>
    <n v="2872.8"/>
  </r>
  <r>
    <n v="952"/>
    <s v="Wallace"/>
    <s v="Parra"/>
    <s v="Mr"/>
    <s v="M"/>
    <n v="90"/>
    <s v="Chilton Avenue"/>
    <s v="Munlochy"/>
    <x v="2"/>
    <x v="39"/>
    <n v="71"/>
    <x v="5"/>
    <x v="5"/>
    <n v="3.99"/>
    <n v="24"/>
    <n v="283.29000000000002"/>
    <n v="6798.9600000000009"/>
  </r>
  <r>
    <n v="953"/>
    <s v="Lottie"/>
    <s v="Bell"/>
    <s v="Mrs"/>
    <s v="F"/>
    <n v="60"/>
    <s v="Chilworth Mews"/>
    <s v="Egremont"/>
    <x v="45"/>
    <x v="628"/>
    <n v="94"/>
    <x v="6"/>
    <x v="6"/>
    <n v="1.29"/>
    <n v="24"/>
    <n v="121.26"/>
    <n v="2910.2400000000002"/>
  </r>
  <r>
    <n v="954"/>
    <s v="Alonso"/>
    <s v="Waddell"/>
    <s v="Mr"/>
    <s v="M"/>
    <n v="60"/>
    <s v="China Hall"/>
    <s v="Ely"/>
    <x v="17"/>
    <x v="320"/>
    <n v="69"/>
    <x v="3"/>
    <x v="3"/>
    <n v="0.69"/>
    <n v="24"/>
    <n v="47.61"/>
    <n v="1142.6399999999999"/>
  </r>
  <r>
    <n v="955"/>
    <s v="Aubrey"/>
    <s v="Bishop"/>
    <s v="Mr"/>
    <s v="M"/>
    <n v="90"/>
    <s v="Chingford Avenue"/>
    <s v="Tunbridge Wells"/>
    <x v="2"/>
    <x v="629"/>
    <n v="8"/>
    <x v="8"/>
    <x v="8"/>
    <n v="3.49"/>
    <n v="20"/>
    <n v="27.92"/>
    <n v="558.40000000000009"/>
  </r>
  <r>
    <n v="956"/>
    <s v="Brandee"/>
    <s v="Keen"/>
    <s v="Miss"/>
    <s v="F"/>
    <n v="90"/>
    <s v="Chingford Road"/>
    <s v="Essex"/>
    <x v="17"/>
    <x v="630"/>
    <n v="33"/>
    <x v="4"/>
    <x v="4"/>
    <n v="1.89"/>
    <n v="18"/>
    <n v="62.37"/>
    <n v="1122.6599999999999"/>
  </r>
  <r>
    <n v="957"/>
    <s v="Lucille"/>
    <s v="Brennan"/>
    <s v="Miss"/>
    <s v="F"/>
    <n v="90"/>
    <s v="Chip Street"/>
    <s v="Munlochy"/>
    <x v="2"/>
    <x v="268"/>
    <n v="44"/>
    <x v="4"/>
    <x v="4"/>
    <n v="1.89"/>
    <n v="18"/>
    <n v="83.16"/>
    <n v="1496.8799999999999"/>
  </r>
  <r>
    <n v="958"/>
    <s v="Alecia"/>
    <s v="Kimble"/>
    <s v="Mrs"/>
    <s v="F"/>
    <n v="30"/>
    <s v="Chippendale Street"/>
    <s v="Cleveland"/>
    <x v="15"/>
    <x v="592"/>
    <n v="2"/>
    <x v="2"/>
    <x v="2"/>
    <n v="1.79"/>
    <n v="17"/>
    <n v="3.58"/>
    <n v="60.86"/>
  </r>
  <r>
    <n v="959"/>
    <s v="Dawna"/>
    <s v="Jacobsen"/>
    <s v="Ms"/>
    <s v="F"/>
    <n v="30"/>
    <s v="Chippenham Mews"/>
    <s v="Brockenhurst"/>
    <x v="32"/>
    <x v="6"/>
    <n v="10"/>
    <x v="4"/>
    <x v="4"/>
    <n v="1.89"/>
    <n v="18"/>
    <n v="18.899999999999999"/>
    <n v="340.2"/>
  </r>
  <r>
    <n v="960"/>
    <s v="Cherri"/>
    <s v="Lovell"/>
    <s v="Mrs"/>
    <s v="F"/>
    <n v="30"/>
    <s v="Chiswell Street"/>
    <s v="Pencader"/>
    <x v="2"/>
    <x v="328"/>
    <n v="34"/>
    <x v="6"/>
    <x v="6"/>
    <n v="1.29"/>
    <n v="24"/>
    <n v="43.86"/>
    <n v="1052.6399999999999"/>
  </r>
  <r>
    <n v="961"/>
    <s v="Melvin"/>
    <s v="Spencer"/>
    <s v="Mrs"/>
    <s v="F"/>
    <n v="60"/>
    <s v="Chiswick Quay"/>
    <s v="Sedbergh"/>
    <x v="2"/>
    <x v="476"/>
    <n v="34"/>
    <x v="1"/>
    <x v="1"/>
    <n v="1.79"/>
    <n v="24"/>
    <n v="60.86"/>
    <n v="1460.6399999999999"/>
  </r>
  <r>
    <n v="962"/>
    <s v="Benjamin"/>
    <s v="Snyder"/>
    <s v="Mr"/>
    <s v="M"/>
    <n v="90"/>
    <s v="Chiswick Staithe"/>
    <s v="Longfield"/>
    <x v="2"/>
    <x v="434"/>
    <n v="75"/>
    <x v="9"/>
    <x v="9"/>
    <n v="3.39"/>
    <n v="24"/>
    <n v="254.25"/>
    <n v="6102"/>
  </r>
  <r>
    <n v="963"/>
    <s v="Terrence"/>
    <s v="Mayo"/>
    <s v="Mr"/>
    <s v="M"/>
    <n v="90"/>
    <s v="Chivers Road"/>
    <s v="East Sussex"/>
    <x v="44"/>
    <x v="353"/>
    <n v="73"/>
    <x v="6"/>
    <x v="6"/>
    <n v="1.29"/>
    <n v="24"/>
    <n v="94.17"/>
    <n v="2260.08"/>
  </r>
  <r>
    <n v="964"/>
    <s v="Osvaldo"/>
    <s v="Nelson"/>
    <s v="Mr"/>
    <s v="M"/>
    <n v="90"/>
    <s v="Cholmeley Close"/>
    <s v="Taynuilt"/>
    <x v="2"/>
    <x v="631"/>
    <n v="95"/>
    <x v="0"/>
    <x v="0"/>
    <n v="2.0099999999999998"/>
    <n v="20"/>
    <n v="190.95"/>
    <n v="3819"/>
  </r>
  <r>
    <n v="965"/>
    <s v="Shandi"/>
    <s v="Houser"/>
    <s v="Mrs"/>
    <s v="F"/>
    <n v="60"/>
    <s v="Cholmley Gardens"/>
    <s v="Heriot"/>
    <x v="1"/>
    <x v="45"/>
    <n v="82"/>
    <x v="7"/>
    <x v="7"/>
    <n v="2.95"/>
    <n v="20"/>
    <n v="241.9"/>
    <n v="4838"/>
  </r>
  <r>
    <n v="966"/>
    <s v="Rhoda"/>
    <s v="Le"/>
    <s v="Mrs"/>
    <s v="F"/>
    <n v="60"/>
    <s v="Chrisp Street"/>
    <s v="Portrush"/>
    <x v="2"/>
    <x v="201"/>
    <n v="73"/>
    <x v="2"/>
    <x v="2"/>
    <n v="1.79"/>
    <n v="17"/>
    <n v="130.67000000000002"/>
    <n v="2221.3900000000003"/>
  </r>
  <r>
    <n v="967"/>
    <s v="Andres"/>
    <s v="Torres"/>
    <s v="Mr"/>
    <s v="M"/>
    <n v="90"/>
    <s v="Christ Church"/>
    <s v="Barnetby"/>
    <x v="78"/>
    <x v="465"/>
    <n v="33"/>
    <x v="2"/>
    <x v="2"/>
    <n v="1.79"/>
    <n v="17"/>
    <n v="59.07"/>
    <n v="1004.19"/>
  </r>
  <r>
    <n v="968"/>
    <s v="Zula"/>
    <s v="Park"/>
    <s v="Mrs"/>
    <s v="F"/>
    <n v="90"/>
    <s v="Christchurch Villas"/>
    <s v="Braunton"/>
    <x v="67"/>
    <x v="632"/>
    <n v="99"/>
    <x v="2"/>
    <x v="2"/>
    <n v="1.79"/>
    <n v="17"/>
    <n v="177.21"/>
    <n v="3012.57"/>
  </r>
  <r>
    <n v="970"/>
    <s v="Aisha"/>
    <s v="Sheppard"/>
    <s v="Mrs"/>
    <s v="F"/>
    <n v="90"/>
    <s v="Christian Street"/>
    <s v="Kilgetty"/>
    <x v="21"/>
    <x v="438"/>
    <n v="94"/>
    <x v="4"/>
    <x v="4"/>
    <n v="1.89"/>
    <n v="18"/>
    <n v="177.66"/>
    <n v="3197.88"/>
  </r>
  <r>
    <n v="971"/>
    <s v="Christopher"/>
    <s v="Feldman"/>
    <s v="Mr"/>
    <s v="M"/>
    <n v="90"/>
    <s v="Christina Street"/>
    <s v="Ramsgate"/>
    <x v="2"/>
    <x v="633"/>
    <n v="4"/>
    <x v="5"/>
    <x v="5"/>
    <n v="3.99"/>
    <n v="24"/>
    <n v="15.96"/>
    <n v="383.04"/>
  </r>
  <r>
    <n v="972"/>
    <s v="Antonina"/>
    <s v="Hill"/>
    <s v="Ms"/>
    <s v="F"/>
    <n v="90"/>
    <s v="Chryssel Road"/>
    <s v="Sidcup"/>
    <x v="2"/>
    <x v="43"/>
    <n v="85"/>
    <x v="2"/>
    <x v="2"/>
    <n v="1.79"/>
    <n v="17"/>
    <n v="152.15"/>
    <n v="2586.5500000000002"/>
  </r>
  <r>
    <n v="973"/>
    <s v="Rex"/>
    <s v="Spivey"/>
    <s v="Mr"/>
    <s v="M"/>
    <n v="60"/>
    <s v="Chryssoll Road"/>
    <s v="Haslemere"/>
    <x v="1"/>
    <x v="259"/>
    <n v="26"/>
    <x v="5"/>
    <x v="5"/>
    <n v="3.99"/>
    <n v="24"/>
    <n v="103.74000000000001"/>
    <n v="2489.7600000000002"/>
  </r>
  <r>
    <n v="974"/>
    <s v="Hermila"/>
    <s v="Patrick"/>
    <s v="Mrs"/>
    <s v="F"/>
    <n v="60"/>
    <s v="Chryssoll Road"/>
    <s v="Telford"/>
    <x v="2"/>
    <x v="479"/>
    <n v="82"/>
    <x v="7"/>
    <x v="7"/>
    <n v="2.95"/>
    <n v="20"/>
    <n v="241.9"/>
    <n v="4838"/>
  </r>
  <r>
    <n v="975"/>
    <s v="Kip"/>
    <s v="Collins"/>
    <s v="Mr"/>
    <s v="M"/>
    <n v="90"/>
    <s v="Church"/>
    <s v="Clarbeston Road"/>
    <x v="15"/>
    <x v="211"/>
    <n v="95"/>
    <x v="5"/>
    <x v="5"/>
    <n v="3.99"/>
    <n v="24"/>
    <n v="379.05"/>
    <n v="9097.2000000000007"/>
  </r>
  <r>
    <n v="976"/>
    <s v="Willian"/>
    <s v="Hannah"/>
    <s v="Mr"/>
    <s v="M"/>
    <n v="30"/>
    <s v="Church Place"/>
    <s v="Forsinard"/>
    <x v="17"/>
    <x v="634"/>
    <n v="23"/>
    <x v="6"/>
    <x v="6"/>
    <n v="1.29"/>
    <n v="24"/>
    <n v="29.67"/>
    <n v="712.08"/>
  </r>
  <r>
    <n v="977"/>
    <s v="Terrance"/>
    <s v="Rosado"/>
    <s v="Mr"/>
    <s v="M"/>
    <n v="60"/>
    <s v="Churchbury Road"/>
    <s v="Montrose"/>
    <x v="2"/>
    <x v="635"/>
    <n v="32"/>
    <x v="4"/>
    <x v="4"/>
    <n v="1.89"/>
    <n v="18"/>
    <n v="60.48"/>
    <n v="1088.6399999999999"/>
  </r>
  <r>
    <n v="978"/>
    <s v="Eddy"/>
    <s v="Molina"/>
    <s v="Mr"/>
    <s v="M"/>
    <n v="60"/>
    <s v="Churchcroft Close"/>
    <s v="Macduff"/>
    <x v="2"/>
    <x v="636"/>
    <n v="82"/>
    <x v="2"/>
    <x v="2"/>
    <n v="1.79"/>
    <n v="17"/>
    <n v="146.78"/>
    <n v="2495.2600000000002"/>
  </r>
  <r>
    <n v="979"/>
    <s v="Titus"/>
    <s v="Wright"/>
    <s v="Mr"/>
    <s v="M"/>
    <n v="30"/>
    <s v="Cicada Road"/>
    <s v="Dinas Powys"/>
    <x v="3"/>
    <x v="252"/>
    <n v="67"/>
    <x v="5"/>
    <x v="5"/>
    <n v="3.99"/>
    <n v="24"/>
    <n v="267.33000000000004"/>
    <n v="6415.920000000001"/>
  </r>
  <r>
    <n v="980"/>
    <s v="Martin"/>
    <s v="Graham"/>
    <s v="Mr"/>
    <s v="M"/>
    <n v="90"/>
    <s v="Cicely Road"/>
    <s v="Ongar"/>
    <x v="2"/>
    <x v="637"/>
    <n v="38"/>
    <x v="3"/>
    <x v="3"/>
    <n v="0.69"/>
    <n v="24"/>
    <n v="26.22"/>
    <n v="629.28"/>
  </r>
  <r>
    <n v="981"/>
    <s v="Boyce"/>
    <s v="Perez"/>
    <s v="Mr"/>
    <s v="M"/>
    <n v="90"/>
    <s v="Cintra Park"/>
    <s v="Warwick"/>
    <x v="2"/>
    <x v="470"/>
    <n v="77"/>
    <x v="4"/>
    <x v="4"/>
    <n v="1.89"/>
    <n v="18"/>
    <n v="145.53"/>
    <n v="2619.54"/>
  </r>
  <r>
    <n v="982"/>
    <s v="Alfonzo"/>
    <s v="Corona"/>
    <s v="Mr"/>
    <s v="M"/>
    <n v="60"/>
    <s v="Circus Road"/>
    <s v="Radstock"/>
    <x v="2"/>
    <x v="410"/>
    <n v="11"/>
    <x v="6"/>
    <x v="6"/>
    <n v="1.29"/>
    <n v="24"/>
    <n v="14.190000000000001"/>
    <n v="340.56000000000006"/>
  </r>
  <r>
    <n v="983"/>
    <s v="Maynard"/>
    <s v="Rodriquez"/>
    <s v="Mr"/>
    <s v="M"/>
    <n v="60"/>
    <s v="Cirencester Street"/>
    <s v="Llandysul"/>
    <x v="11"/>
    <x v="627"/>
    <n v="101"/>
    <x v="1"/>
    <x v="1"/>
    <n v="1.79"/>
    <n v="24"/>
    <n v="180.79"/>
    <n v="4338.96"/>
  </r>
  <r>
    <n v="984"/>
    <s v="Raleigh"/>
    <s v="Kyle"/>
    <s v="Mr"/>
    <s v="M"/>
    <n v="30"/>
    <s v="City Barracks"/>
    <s v="Pencader"/>
    <x v="2"/>
    <x v="638"/>
    <n v="26"/>
    <x v="1"/>
    <x v="1"/>
    <n v="1.79"/>
    <n v="24"/>
    <n v="46.54"/>
    <n v="1116.96"/>
  </r>
  <r>
    <n v="985"/>
    <s v="Gerald"/>
    <s v="Egan"/>
    <s v="Dr"/>
    <s v="M"/>
    <n v="90"/>
    <s v="Clack Street"/>
    <s v="West Yorkshire"/>
    <x v="2"/>
    <x v="68"/>
    <n v="70"/>
    <x v="9"/>
    <x v="9"/>
    <n v="3.39"/>
    <n v="24"/>
    <n v="237.3"/>
    <n v="5695.2000000000007"/>
  </r>
  <r>
    <n v="986"/>
    <s v="Gregory"/>
    <s v="Duarte"/>
    <s v="Mr"/>
    <s v="M"/>
    <n v="90"/>
    <s v="Clapham Manor"/>
    <s v="Linlithgow"/>
    <x v="11"/>
    <x v="3"/>
    <n v="72"/>
    <x v="3"/>
    <x v="3"/>
    <n v="0.69"/>
    <n v="24"/>
    <n v="49.679999999999993"/>
    <n v="1192.3199999999997"/>
  </r>
  <r>
    <n v="987"/>
    <s v="David"/>
    <s v="Mccormick"/>
    <s v="Mr"/>
    <s v="M"/>
    <n v="90"/>
    <s v="Clapham Manor"/>
    <s v="Southport"/>
    <x v="2"/>
    <x v="138"/>
    <n v="7"/>
    <x v="3"/>
    <x v="3"/>
    <n v="0.69"/>
    <n v="24"/>
    <n v="4.83"/>
    <n v="115.92"/>
  </r>
  <r>
    <n v="988"/>
    <s v="Nobuko"/>
    <s v="Cantu"/>
    <s v="Mrs"/>
    <s v="F"/>
    <n v="90"/>
    <s v="Clapham Road"/>
    <s v="Llanybydder"/>
    <x v="11"/>
    <x v="639"/>
    <n v="50"/>
    <x v="2"/>
    <x v="2"/>
    <n v="1.79"/>
    <n v="17"/>
    <n v="89.5"/>
    <n v="1521.5"/>
  </r>
  <r>
    <n v="989"/>
    <s v="Maryln"/>
    <s v="Bellamy"/>
    <s v="Miss"/>
    <s v="F"/>
    <n v="90"/>
    <s v="Clapham Terrace"/>
    <s v="Chulmleigh"/>
    <x v="15"/>
    <x v="465"/>
    <n v="65"/>
    <x v="7"/>
    <x v="7"/>
    <n v="2.95"/>
    <n v="20"/>
    <n v="191.75"/>
    <n v="3835"/>
  </r>
  <r>
    <n v="990"/>
    <s v="Goldie"/>
    <s v="Woodall"/>
    <s v="Miss"/>
    <s v="F"/>
    <n v="90"/>
    <s v="Clapham Terrace"/>
    <s v="Wisbech"/>
    <x v="2"/>
    <x v="529"/>
    <n v="10"/>
    <x v="6"/>
    <x v="6"/>
    <n v="1.29"/>
    <n v="24"/>
    <n v="12.9"/>
    <n v="309.60000000000002"/>
  </r>
  <r>
    <n v="991"/>
    <s v="Boyce"/>
    <s v="Garza"/>
    <s v="Mr"/>
    <s v="M"/>
    <n v="90"/>
    <s v="Claps Gate"/>
    <s v="Lincoln"/>
    <x v="11"/>
    <x v="625"/>
    <n v="75"/>
    <x v="6"/>
    <x v="6"/>
    <n v="1.29"/>
    <n v="24"/>
    <n v="96.75"/>
    <n v="2322"/>
  </r>
  <r>
    <n v="992"/>
    <s v="Francisca"/>
    <s v="Knight"/>
    <s v="Mrs"/>
    <s v="F"/>
    <n v="60"/>
    <s v="Clapton Common"/>
    <s v="Pencader"/>
    <x v="2"/>
    <x v="640"/>
    <n v="100"/>
    <x v="1"/>
    <x v="1"/>
    <n v="1.79"/>
    <n v="24"/>
    <n v="179"/>
    <n v="4296"/>
  </r>
  <r>
    <n v="993"/>
    <s v="Brenna"/>
    <s v="Richey"/>
    <s v="Ms"/>
    <s v="F"/>
    <n v="90"/>
    <s v="Clapton Sq"/>
    <s v="Tyn-Y-Gongl"/>
    <x v="2"/>
    <x v="378"/>
    <n v="83"/>
    <x v="3"/>
    <x v="3"/>
    <n v="0.69"/>
    <n v="24"/>
    <n v="57.269999999999996"/>
    <n v="1374.48"/>
  </r>
  <r>
    <n v="994"/>
    <s v="Marjory"/>
    <s v="Ibarra"/>
    <s v="Miss"/>
    <s v="F"/>
    <n v="90"/>
    <s v="Clapton Square"/>
    <s v="Salcombe"/>
    <x v="2"/>
    <x v="544"/>
    <n v="22"/>
    <x v="9"/>
    <x v="9"/>
    <n v="3.39"/>
    <n v="24"/>
    <n v="74.58"/>
    <n v="1789.92"/>
  </r>
  <r>
    <n v="995"/>
    <s v="Jerrold"/>
    <s v="Deal"/>
    <s v="Mr"/>
    <s v="M"/>
    <n v="90"/>
    <s v="Clarelawn Avenue"/>
    <s v="Llanfechain"/>
    <x v="11"/>
    <x v="641"/>
    <n v="35"/>
    <x v="0"/>
    <x v="0"/>
    <n v="2.0099999999999998"/>
    <n v="20"/>
    <n v="70.349999999999994"/>
    <n v="1407"/>
  </r>
  <r>
    <n v="996"/>
    <s v="Earle"/>
    <s v="Harris"/>
    <s v="Mr"/>
    <s v="M"/>
    <n v="30"/>
    <s v="Claremont Square"/>
    <s v="Crowthorne"/>
    <x v="16"/>
    <x v="147"/>
    <n v="47"/>
    <x v="3"/>
    <x v="3"/>
    <n v="0.69"/>
    <n v="24"/>
    <n v="32.43"/>
    <n v="778.31999999999994"/>
  </r>
  <r>
    <n v="997"/>
    <s v="Jody"/>
    <s v="Griffin"/>
    <s v="Mr"/>
    <s v="M"/>
    <n v="60"/>
    <s v="Claremont Street"/>
    <s v="Thornton Heath"/>
    <x v="2"/>
    <x v="77"/>
    <n v="76"/>
    <x v="5"/>
    <x v="5"/>
    <n v="3.99"/>
    <n v="24"/>
    <n v="303.24"/>
    <n v="7277.76"/>
  </r>
  <r>
    <n v="998"/>
    <s v="Cesar"/>
    <s v="Redmond"/>
    <s v="Mr"/>
    <s v="M"/>
    <n v="90"/>
    <s v="Clarence Farm"/>
    <s v="Westerham"/>
    <x v="2"/>
    <x v="487"/>
    <n v="79"/>
    <x v="5"/>
    <x v="5"/>
    <n v="3.99"/>
    <n v="24"/>
    <n v="315.21000000000004"/>
    <n v="7565.0400000000009"/>
  </r>
  <r>
    <n v="999"/>
    <s v="Earl"/>
    <s v="Benoit"/>
    <s v="Mr"/>
    <s v="M"/>
    <n v="30"/>
    <s v="Clarence Road"/>
    <s v="Jarrow"/>
    <x v="21"/>
    <x v="642"/>
    <n v="4"/>
    <x v="9"/>
    <x v="9"/>
    <n v="3.39"/>
    <n v="24"/>
    <n v="13.56"/>
    <n v="325.44"/>
  </r>
  <r>
    <n v="1000"/>
    <s v="Val"/>
    <s v="Bell"/>
    <s v="Mrs"/>
    <s v="F"/>
    <n v="60"/>
    <s v="Clarence Street"/>
    <s v="Beaworthy"/>
    <x v="39"/>
    <x v="38"/>
    <n v="69"/>
    <x v="7"/>
    <x v="7"/>
    <n v="2.95"/>
    <n v="20"/>
    <n v="203.55"/>
    <n v="4071"/>
  </r>
  <r>
    <n v="1001"/>
    <s v="Ashley"/>
    <s v="Godwin"/>
    <s v="Ms"/>
    <s v="F"/>
    <n v="90"/>
    <s v="Clarence Yard"/>
    <s v="Newtown"/>
    <x v="2"/>
    <x v="643"/>
    <n v="92"/>
    <x v="8"/>
    <x v="8"/>
    <n v="3.49"/>
    <n v="20"/>
    <n v="321.08000000000004"/>
    <n v="6421.6"/>
  </r>
  <r>
    <n v="1002"/>
    <s v="Jacquiline"/>
    <s v="Mcguire"/>
    <s v="Mrs"/>
    <s v="F"/>
    <n v="60"/>
    <s v="Clarendon Place"/>
    <s v="Horncastle"/>
    <x v="1"/>
    <x v="644"/>
    <n v="31"/>
    <x v="7"/>
    <x v="7"/>
    <n v="2.95"/>
    <n v="20"/>
    <n v="91.45"/>
    <n v="1829"/>
  </r>
  <r>
    <n v="1003"/>
    <s v="Isaiah"/>
    <s v="Brunson"/>
    <s v="Mr"/>
    <s v="M"/>
    <n v="30"/>
    <s v="Clarendon Road"/>
    <s v="Portsmouth"/>
    <x v="2"/>
    <x v="198"/>
    <n v="7"/>
    <x v="1"/>
    <x v="1"/>
    <n v="1.79"/>
    <n v="24"/>
    <n v="12.530000000000001"/>
    <n v="300.72000000000003"/>
  </r>
  <r>
    <n v="1004"/>
    <s v="Lyndon"/>
    <s v="Hammond"/>
    <s v="Mr"/>
    <s v="M"/>
    <n v="90"/>
    <s v="Clarkson Road"/>
    <s v="Skegness"/>
    <x v="2"/>
    <x v="245"/>
    <n v="67"/>
    <x v="2"/>
    <x v="2"/>
    <n v="1.79"/>
    <n v="17"/>
    <n v="119.93"/>
    <n v="2038.8100000000002"/>
  </r>
  <r>
    <n v="1005"/>
    <s v="Wes"/>
    <s v="Kent"/>
    <s v="Mr"/>
    <s v="M"/>
    <n v="30"/>
    <s v="Claude Street"/>
    <s v="March"/>
    <x v="2"/>
    <x v="287"/>
    <n v="90"/>
    <x v="2"/>
    <x v="2"/>
    <n v="1.79"/>
    <n v="17"/>
    <n v="161.1"/>
    <n v="2738.7"/>
  </r>
  <r>
    <n v="1006"/>
    <s v="Alita"/>
    <s v="Kennedy"/>
    <s v="Miss"/>
    <s v="F"/>
    <n v="60"/>
    <s v="Clave Street"/>
    <s v="Loughton"/>
    <x v="2"/>
    <x v="645"/>
    <n v="4"/>
    <x v="3"/>
    <x v="3"/>
    <n v="0.69"/>
    <n v="24"/>
    <n v="2.76"/>
    <n v="66.239999999999995"/>
  </r>
  <r>
    <n v="1007"/>
    <s v="Madelaine"/>
    <s v="Cummings"/>
    <s v="Mrs"/>
    <s v="F"/>
    <n v="30"/>
    <s v="Claybrook Road"/>
    <s v="Midhurst"/>
    <x v="2"/>
    <x v="12"/>
    <n v="62"/>
    <x v="0"/>
    <x v="0"/>
    <n v="2.0099999999999998"/>
    <n v="20"/>
    <n v="124.61999999999999"/>
    <n v="2492.3999999999996"/>
  </r>
  <r>
    <n v="1008"/>
    <s v="Charita"/>
    <s v="Monroe"/>
    <s v="Mrs"/>
    <s v="F"/>
    <n v="60"/>
    <s v="Claylands Road"/>
    <s v="Wisbech"/>
    <x v="2"/>
    <x v="646"/>
    <n v="29"/>
    <x v="3"/>
    <x v="3"/>
    <n v="0.69"/>
    <n v="24"/>
    <n v="20.009999999999998"/>
    <n v="480.23999999999995"/>
  </r>
  <r>
    <n v="1009"/>
    <s v="Katina"/>
    <s v="Clayton"/>
    <s v="Miss"/>
    <s v="F"/>
    <n v="90"/>
    <s v="Clayton Close"/>
    <s v="Llanymynech"/>
    <x v="11"/>
    <x v="647"/>
    <n v="58"/>
    <x v="1"/>
    <x v="1"/>
    <n v="1.79"/>
    <n v="24"/>
    <n v="103.82000000000001"/>
    <n v="2491.6800000000003"/>
  </r>
  <r>
    <n v="1010"/>
    <s v="Loyd"/>
    <s v="Stubbs"/>
    <s v="Mr"/>
    <s v="M"/>
    <n v="30"/>
    <s v="Clayton Street"/>
    <s v="Newton Aycliffe"/>
    <x v="2"/>
    <x v="262"/>
    <n v="42"/>
    <x v="5"/>
    <x v="5"/>
    <n v="3.99"/>
    <n v="24"/>
    <n v="167.58"/>
    <n v="4021.92"/>
  </r>
  <r>
    <n v="1011"/>
    <s v="Mercedez"/>
    <s v="Ramos"/>
    <s v="Mrs"/>
    <s v="F"/>
    <n v="60"/>
    <s v="Clearwater Terrace"/>
    <s v="Sale"/>
    <x v="2"/>
    <x v="648"/>
    <n v="21"/>
    <x v="0"/>
    <x v="0"/>
    <n v="2.0099999999999998"/>
    <n v="20"/>
    <n v="42.209999999999994"/>
    <n v="844.19999999999982"/>
  </r>
  <r>
    <n v="1012"/>
    <s v="Caleb"/>
    <s v="Moore"/>
    <s v="Mr"/>
    <s v="M"/>
    <n v="60"/>
    <s v="Clement's Inn"/>
    <s v="Cleethorpes"/>
    <x v="15"/>
    <x v="109"/>
    <n v="33"/>
    <x v="9"/>
    <x v="9"/>
    <n v="3.39"/>
    <n v="24"/>
    <n v="111.87"/>
    <n v="2684.88"/>
  </r>
  <r>
    <n v="1013"/>
    <s v="Cesar"/>
    <s v="Coffey"/>
    <s v="Mr"/>
    <s v="M"/>
    <n v="60"/>
    <s v="Clements Yard"/>
    <s v="Airdrie"/>
    <x v="6"/>
    <x v="649"/>
    <n v="15"/>
    <x v="7"/>
    <x v="7"/>
    <n v="2.95"/>
    <n v="20"/>
    <n v="44.25"/>
    <n v="885"/>
  </r>
  <r>
    <n v="1014"/>
    <s v="Rory"/>
    <s v="Thompson"/>
    <s v="Mrs"/>
    <s v="F"/>
    <n v="60"/>
    <s v="Clermont Place"/>
    <s v="East Cowes"/>
    <x v="44"/>
    <x v="473"/>
    <n v="57"/>
    <x v="2"/>
    <x v="2"/>
    <n v="1.79"/>
    <n v="17"/>
    <n v="102.03"/>
    <n v="1734.51"/>
  </r>
  <r>
    <n v="1015"/>
    <s v="Malcolm"/>
    <s v="Vogel"/>
    <s v="Mr"/>
    <s v="M"/>
    <n v="60"/>
    <s v="Clermont Place"/>
    <s v="Epsom"/>
    <x v="17"/>
    <x v="650"/>
    <n v="50"/>
    <x v="1"/>
    <x v="1"/>
    <n v="1.79"/>
    <n v="24"/>
    <n v="89.5"/>
    <n v="2148"/>
  </r>
  <r>
    <n v="1017"/>
    <s v="Gaynelle"/>
    <s v="Biggs"/>
    <s v="Miss"/>
    <s v="F"/>
    <n v="90"/>
    <s v="Clevedon Row"/>
    <s v="West Molesey"/>
    <x v="2"/>
    <x v="651"/>
    <n v="47"/>
    <x v="6"/>
    <x v="6"/>
    <n v="1.29"/>
    <n v="24"/>
    <n v="60.63"/>
    <n v="1455.1200000000001"/>
  </r>
  <r>
    <n v="1018"/>
    <s v="Anthony"/>
    <s v="Bonner"/>
    <s v="Mr"/>
    <s v="M"/>
    <n v="30"/>
    <s v="Cleveland Road"/>
    <s v="Thetford"/>
    <x v="2"/>
    <x v="652"/>
    <n v="51"/>
    <x v="7"/>
    <x v="7"/>
    <n v="2.95"/>
    <n v="20"/>
    <n v="150.45000000000002"/>
    <n v="3009.0000000000005"/>
  </r>
  <r>
    <n v="1019"/>
    <s v="Avery"/>
    <s v="Crandall"/>
    <s v="Mr"/>
    <s v="M"/>
    <n v="30"/>
    <s v="Cleveley Close"/>
    <s v="Henley-On-Thames"/>
    <x v="1"/>
    <x v="653"/>
    <n v="74"/>
    <x v="8"/>
    <x v="8"/>
    <n v="3.49"/>
    <n v="20"/>
    <n v="258.26"/>
    <n v="5165.2"/>
  </r>
  <r>
    <n v="1020"/>
    <s v="Ethan"/>
    <s v="Swartz"/>
    <s v="Mr"/>
    <s v="M"/>
    <n v="90"/>
    <s v="Cleveley Close"/>
    <s v="Port Talbot"/>
    <x v="2"/>
    <x v="508"/>
    <n v="44"/>
    <x v="4"/>
    <x v="4"/>
    <n v="1.89"/>
    <n v="18"/>
    <n v="83.16"/>
    <n v="1496.8799999999999"/>
  </r>
  <r>
    <n v="1021"/>
    <s v="Ernest"/>
    <s v="Herrera"/>
    <s v="Mr"/>
    <s v="M"/>
    <n v="30"/>
    <s v="Clide Villas"/>
    <s v="Snodland"/>
    <x v="2"/>
    <x v="264"/>
    <n v="28"/>
    <x v="0"/>
    <x v="0"/>
    <n v="2.0099999999999998"/>
    <n v="20"/>
    <n v="56.279999999999994"/>
    <n v="1125.5999999999999"/>
  </r>
  <r>
    <n v="1022"/>
    <s v="Edwardo"/>
    <s v="Mead"/>
    <s v="Mr"/>
    <s v="M"/>
    <n v="90"/>
    <s v="Cliff Terrace"/>
    <s v="Newnham"/>
    <x v="2"/>
    <x v="206"/>
    <n v="78"/>
    <x v="2"/>
    <x v="2"/>
    <n v="1.79"/>
    <n v="17"/>
    <n v="139.62"/>
    <n v="2373.54"/>
  </r>
  <r>
    <n v="1023"/>
    <s v="Duane"/>
    <s v="Guerra"/>
    <s v="Mr"/>
    <s v="M"/>
    <n v="30"/>
    <s v="Cliff Walk"/>
    <s v="Ulceby"/>
    <x v="2"/>
    <x v="654"/>
    <n v="80"/>
    <x v="6"/>
    <x v="6"/>
    <n v="1.29"/>
    <n v="24"/>
    <n v="103.2"/>
    <n v="2476.8000000000002"/>
  </r>
  <r>
    <n v="1024"/>
    <s v="Rudy"/>
    <s v="Schaefer"/>
    <s v="Mr"/>
    <s v="M"/>
    <n v="90"/>
    <s v="Clifford Gardens"/>
    <s v="Broughton-In-Furness"/>
    <x v="8"/>
    <x v="227"/>
    <n v="74"/>
    <x v="7"/>
    <x v="7"/>
    <n v="2.95"/>
    <n v="20"/>
    <n v="218.3"/>
    <n v="4366"/>
  </r>
  <r>
    <n v="1025"/>
    <s v="Casey"/>
    <s v="Campbell"/>
    <s v="Mr"/>
    <s v="M"/>
    <n v="60"/>
    <s v="Clift Street"/>
    <s v="Hamilton"/>
    <x v="13"/>
    <x v="655"/>
    <n v="62"/>
    <x v="3"/>
    <x v="3"/>
    <n v="0.69"/>
    <n v="24"/>
    <n v="42.779999999999994"/>
    <n v="1026.7199999999998"/>
  </r>
  <r>
    <n v="1026"/>
    <s v="Vance"/>
    <s v="Macias"/>
    <s v="Rev"/>
    <s v="M"/>
    <n v="30"/>
    <s v="Clifton Court"/>
    <s v="Alston"/>
    <x v="74"/>
    <x v="656"/>
    <n v="55"/>
    <x v="4"/>
    <x v="4"/>
    <n v="1.89"/>
    <n v="18"/>
    <n v="103.94999999999999"/>
    <n v="1871.1"/>
  </r>
  <r>
    <n v="1027"/>
    <s v="Lasandra"/>
    <s v="Grove"/>
    <s v="Miss"/>
    <s v="F"/>
    <n v="90"/>
    <s v="Clifton Court"/>
    <s v="Sandringham"/>
    <x v="2"/>
    <x v="657"/>
    <n v="20"/>
    <x v="7"/>
    <x v="7"/>
    <n v="2.95"/>
    <n v="20"/>
    <n v="59"/>
    <n v="1180"/>
  </r>
  <r>
    <n v="1028"/>
    <s v="Lemuel"/>
    <s v="Pike"/>
    <s v="Mr"/>
    <s v="M"/>
    <n v="60"/>
    <s v="Cline Road"/>
    <s v="Stoke-Sub-Hamdon"/>
    <x v="2"/>
    <x v="402"/>
    <n v="92"/>
    <x v="2"/>
    <x v="2"/>
    <n v="1.79"/>
    <n v="17"/>
    <n v="164.68"/>
    <n v="2799.56"/>
  </r>
  <r>
    <n v="1029"/>
    <s v="Bok"/>
    <s v="Simms"/>
    <s v="Mrs"/>
    <s v="F"/>
    <n v="60"/>
    <s v="Clinton Road"/>
    <s v="Narberth"/>
    <x v="2"/>
    <x v="87"/>
    <n v="58"/>
    <x v="4"/>
    <x v="4"/>
    <n v="1.89"/>
    <n v="18"/>
    <n v="109.61999999999999"/>
    <n v="1973.1599999999999"/>
  </r>
  <r>
    <n v="1030"/>
    <s v="Florentina"/>
    <s v="Workman"/>
    <s v="Miss"/>
    <s v="F"/>
    <n v="90"/>
    <s v="Clissold Park"/>
    <s v="Saundersfoot"/>
    <x v="2"/>
    <x v="68"/>
    <n v="51"/>
    <x v="2"/>
    <x v="2"/>
    <n v="1.79"/>
    <n v="17"/>
    <n v="91.29"/>
    <n v="1551.93"/>
  </r>
  <r>
    <n v="1031"/>
    <s v="Genna"/>
    <s v="Vazquez"/>
    <s v="Miss"/>
    <s v="F"/>
    <n v="90"/>
    <s v="Cloak Lane"/>
    <s v="Wick"/>
    <x v="2"/>
    <x v="658"/>
    <n v="31"/>
    <x v="0"/>
    <x v="0"/>
    <n v="2.0099999999999998"/>
    <n v="20"/>
    <n v="62.309999999999995"/>
    <n v="1246.1999999999998"/>
  </r>
  <r>
    <n v="1032"/>
    <s v="Mckinley"/>
    <s v="Mcmahon"/>
    <s v="Mr"/>
    <s v="M"/>
    <n v="60"/>
    <s v="Clockhouse Close"/>
    <s v="Bourne End"/>
    <x v="76"/>
    <x v="487"/>
    <n v="12"/>
    <x v="6"/>
    <x v="6"/>
    <n v="1.29"/>
    <n v="24"/>
    <n v="15.48"/>
    <n v="371.52"/>
  </r>
  <r>
    <n v="1033"/>
    <s v="Shanae"/>
    <s v="Vick"/>
    <s v="Miss"/>
    <s v="F"/>
    <n v="60"/>
    <s v="Cloister Gardens"/>
    <s v="Betchworth"/>
    <x v="79"/>
    <x v="151"/>
    <n v="65"/>
    <x v="3"/>
    <x v="3"/>
    <n v="0.69"/>
    <n v="24"/>
    <n v="44.849999999999994"/>
    <n v="1076.3999999999999"/>
  </r>
  <r>
    <n v="1034"/>
    <s v="Estelle"/>
    <s v="Mcgill"/>
    <s v="Miss"/>
    <s v="F"/>
    <n v="30"/>
    <s v="Clonmell Road"/>
    <s v="North Walsham"/>
    <x v="2"/>
    <x v="659"/>
    <n v="96"/>
    <x v="2"/>
    <x v="2"/>
    <n v="1.79"/>
    <n v="17"/>
    <n v="171.84"/>
    <n v="2921.28"/>
  </r>
  <r>
    <n v="1035"/>
    <s v="Jamel"/>
    <s v="Martinez"/>
    <s v="Mr"/>
    <s v="M"/>
    <n v="90"/>
    <s v="Clorane Gardens"/>
    <s v="Llangammarch Wells"/>
    <x v="11"/>
    <x v="278"/>
    <n v="32"/>
    <x v="1"/>
    <x v="1"/>
    <n v="1.79"/>
    <n v="24"/>
    <n v="57.28"/>
    <n v="1374.72"/>
  </r>
  <r>
    <n v="1036"/>
    <s v="Haydee"/>
    <s v="Young"/>
    <s v="Miss"/>
    <s v="F"/>
    <n v="90"/>
    <s v="Clove Crescent"/>
    <s v="Y Felinheli"/>
    <x v="2"/>
    <x v="133"/>
    <n v="47"/>
    <x v="3"/>
    <x v="3"/>
    <n v="0.69"/>
    <n v="24"/>
    <n v="32.43"/>
    <n v="778.31999999999994"/>
  </r>
  <r>
    <n v="1037"/>
    <s v="Elnora"/>
    <s v="Woodruff"/>
    <s v="Miss"/>
    <s v="F"/>
    <n v="60"/>
    <s v="Clovelly Gardens"/>
    <s v="Swanage"/>
    <x v="2"/>
    <x v="402"/>
    <n v="59"/>
    <x v="0"/>
    <x v="0"/>
    <n v="2.0099999999999998"/>
    <n v="20"/>
    <n v="118.58999999999999"/>
    <n v="2371.7999999999997"/>
  </r>
  <r>
    <n v="1038"/>
    <s v="Charline"/>
    <s v="Saenz"/>
    <s v="Miss"/>
    <s v="F"/>
    <n v="60"/>
    <s v="Clowders Road"/>
    <s v="Buckfastleigh"/>
    <x v="8"/>
    <x v="118"/>
    <n v="74"/>
    <x v="5"/>
    <x v="5"/>
    <n v="3.99"/>
    <n v="24"/>
    <n v="295.26"/>
    <n v="7086.24"/>
  </r>
  <r>
    <n v="1039"/>
    <s v="Rolland"/>
    <s v="Gill"/>
    <s v="Mr"/>
    <s v="M"/>
    <n v="30"/>
    <s v="Clowders Road"/>
    <s v="Essex"/>
    <x v="17"/>
    <x v="618"/>
    <n v="11"/>
    <x v="4"/>
    <x v="4"/>
    <n v="1.89"/>
    <n v="18"/>
    <n v="20.79"/>
    <n v="374.21999999999997"/>
  </r>
  <r>
    <n v="1040"/>
    <s v="Sina"/>
    <s v="Peoples"/>
    <s v="Mrs"/>
    <s v="F"/>
    <n v="30"/>
    <s v="Clyde Place"/>
    <s v="St. Andrews"/>
    <x v="2"/>
    <x v="660"/>
    <n v="26"/>
    <x v="7"/>
    <x v="7"/>
    <n v="2.95"/>
    <n v="20"/>
    <n v="76.7"/>
    <n v="1534"/>
  </r>
  <r>
    <n v="1042"/>
    <s v="Janetta"/>
    <s v="Greene"/>
    <s v="Mrs"/>
    <s v="F"/>
    <n v="60"/>
    <s v="Coats Cottages"/>
    <s v="Redditch"/>
    <x v="2"/>
    <x v="577"/>
    <n v="65"/>
    <x v="3"/>
    <x v="3"/>
    <n v="0.69"/>
    <n v="24"/>
    <n v="44.849999999999994"/>
    <n v="1076.3999999999999"/>
  </r>
  <r>
    <n v="1043"/>
    <s v="Tyrone"/>
    <s v="Valle"/>
    <s v="Mr"/>
    <s v="M"/>
    <n v="30"/>
    <s v="Cobbetts Lane"/>
    <s v="Ilford"/>
    <x v="1"/>
    <x v="661"/>
    <n v="78"/>
    <x v="0"/>
    <x v="0"/>
    <n v="2.0099999999999998"/>
    <n v="20"/>
    <n v="156.77999999999997"/>
    <n v="3135.5999999999995"/>
  </r>
  <r>
    <n v="1044"/>
    <s v="Harris"/>
    <s v="Leal"/>
    <s v="Mr"/>
    <s v="M"/>
    <n v="30"/>
    <s v="Cobbold Road"/>
    <s v="Todmorden"/>
    <x v="2"/>
    <x v="653"/>
    <n v="63"/>
    <x v="3"/>
    <x v="3"/>
    <n v="0.69"/>
    <n v="24"/>
    <n v="43.47"/>
    <n v="1043.28"/>
  </r>
  <r>
    <n v="1045"/>
    <s v="Annamaria"/>
    <s v="Williamson"/>
    <s v="Mrs"/>
    <s v="F"/>
    <n v="30"/>
    <s v="Cobden Street"/>
    <s v="Downpatrick"/>
    <x v="3"/>
    <x v="88"/>
    <n v="100"/>
    <x v="2"/>
    <x v="2"/>
    <n v="1.79"/>
    <n v="17"/>
    <n v="179"/>
    <n v="3043"/>
  </r>
  <r>
    <n v="1046"/>
    <s v="Rudolph"/>
    <s v="Worley"/>
    <s v="Mr"/>
    <s v="M"/>
    <n v="30"/>
    <s v="Cobham Place"/>
    <s v="Berriedale"/>
    <x v="29"/>
    <x v="366"/>
    <n v="5"/>
    <x v="0"/>
    <x v="0"/>
    <n v="2.0099999999999998"/>
    <n v="20"/>
    <n v="10.049999999999999"/>
    <n v="200.99999999999997"/>
  </r>
  <r>
    <n v="1047"/>
    <s v="Norman"/>
    <s v="Short"/>
    <s v="Mr"/>
    <s v="M"/>
    <n v="90"/>
    <s v="Cobham Row"/>
    <s v="Eastleigh"/>
    <x v="44"/>
    <x v="529"/>
    <n v="18"/>
    <x v="9"/>
    <x v="9"/>
    <n v="3.39"/>
    <n v="24"/>
    <n v="61.02"/>
    <n v="1464.48"/>
  </r>
  <r>
    <n v="1048"/>
    <s v="Sarah"/>
    <s v="Oneal"/>
    <s v="Miss"/>
    <s v="F"/>
    <n v="60"/>
    <s v="Coborn New"/>
    <s v="Bonnyrigg"/>
    <x v="9"/>
    <x v="177"/>
    <n v="17"/>
    <x v="3"/>
    <x v="3"/>
    <n v="0.69"/>
    <n v="24"/>
    <n v="11.729999999999999"/>
    <n v="281.52"/>
  </r>
  <r>
    <n v="1049"/>
    <s v="Jimmy"/>
    <s v="Darling"/>
    <s v="Mr"/>
    <s v="M"/>
    <n v="30"/>
    <s v="Coborn Road"/>
    <s v="Bucknell"/>
    <x v="8"/>
    <x v="353"/>
    <n v="7"/>
    <x v="5"/>
    <x v="5"/>
    <n v="3.99"/>
    <n v="24"/>
    <n v="27.93"/>
    <n v="670.31999999999994"/>
  </r>
  <r>
    <n v="1050"/>
    <s v="Jonathan"/>
    <s v="Walter"/>
    <s v="Mr"/>
    <s v="M"/>
    <n v="30"/>
    <s v="Coburg Close"/>
    <s v="Colchester"/>
    <x v="15"/>
    <x v="414"/>
    <n v="15"/>
    <x v="0"/>
    <x v="0"/>
    <n v="2.0099999999999998"/>
    <n v="20"/>
    <n v="30.15"/>
    <n v="603"/>
  </r>
  <r>
    <n v="1051"/>
    <s v="Alphonso"/>
    <s v="Preston"/>
    <s v="Mr"/>
    <s v="M"/>
    <n v="30"/>
    <s v="Coburg Court"/>
    <s v="Tredegar"/>
    <x v="2"/>
    <x v="475"/>
    <n v="13"/>
    <x v="5"/>
    <x v="5"/>
    <n v="3.99"/>
    <n v="24"/>
    <n v="51.870000000000005"/>
    <n v="1244.8800000000001"/>
  </r>
  <r>
    <n v="1052"/>
    <s v="Maurice"/>
    <s v="Pittman"/>
    <s v="Mr"/>
    <s v="M"/>
    <n v="90"/>
    <s v="Coburg Dwellings"/>
    <s v="Fortrose"/>
    <x v="17"/>
    <x v="662"/>
    <n v="66"/>
    <x v="5"/>
    <x v="5"/>
    <n v="3.99"/>
    <n v="24"/>
    <n v="263.34000000000003"/>
    <n v="6320.1600000000008"/>
  </r>
  <r>
    <n v="1053"/>
    <s v="Yolanda"/>
    <s v="Bean"/>
    <s v="Miss"/>
    <s v="F"/>
    <n v="60"/>
    <s v="Coburg Dwellings"/>
    <s v="Lasswade"/>
    <x v="21"/>
    <x v="169"/>
    <n v="5"/>
    <x v="4"/>
    <x v="4"/>
    <n v="1.89"/>
    <n v="18"/>
    <n v="9.4499999999999993"/>
    <n v="170.1"/>
  </r>
  <r>
    <n v="1054"/>
    <s v="Noma"/>
    <s v="James"/>
    <s v="Miss"/>
    <s v="F"/>
    <n v="60"/>
    <s v="Coburg Road"/>
    <s v="Stranraer"/>
    <x v="2"/>
    <x v="663"/>
    <n v="105"/>
    <x v="5"/>
    <x v="5"/>
    <n v="3.99"/>
    <n v="24"/>
    <n v="418.95000000000005"/>
    <n v="10054.800000000001"/>
  </r>
  <r>
    <n v="1055"/>
    <s v="Merri"/>
    <s v="Geiger"/>
    <s v="Mrs"/>
    <s v="F"/>
    <n v="90"/>
    <s v="Coburg Terrace"/>
    <s v="Surrey"/>
    <x v="2"/>
    <x v="664"/>
    <n v="22"/>
    <x v="0"/>
    <x v="0"/>
    <n v="2.0099999999999998"/>
    <n v="20"/>
    <n v="44.22"/>
    <n v="884.4"/>
  </r>
  <r>
    <n v="1056"/>
    <s v="Blanch"/>
    <s v="Flowers"/>
    <s v="Miss"/>
    <s v="F"/>
    <n v="90"/>
    <s v="Cock And"/>
    <s v="Cowbridge"/>
    <x v="16"/>
    <x v="135"/>
    <n v="78"/>
    <x v="5"/>
    <x v="5"/>
    <n v="3.99"/>
    <n v="24"/>
    <n v="311.22000000000003"/>
    <n v="7469.2800000000007"/>
  </r>
  <r>
    <n v="1057"/>
    <s v="Freeman"/>
    <s v="Molina"/>
    <s v="Mr"/>
    <s v="M"/>
    <n v="30"/>
    <s v="Cock Public"/>
    <s v="Lymington"/>
    <x v="2"/>
    <x v="665"/>
    <n v="63"/>
    <x v="0"/>
    <x v="0"/>
    <n v="2.0099999999999998"/>
    <n v="20"/>
    <n v="126.62999999999998"/>
    <n v="2532.5999999999995"/>
  </r>
  <r>
    <n v="1058"/>
    <s v="Guillermo"/>
    <s v="Dobson"/>
    <s v="Mr"/>
    <s v="M"/>
    <n v="30"/>
    <s v="Cockerell Road"/>
    <s v="Newton Abbot"/>
    <x v="2"/>
    <x v="348"/>
    <n v="83"/>
    <x v="8"/>
    <x v="8"/>
    <n v="3.49"/>
    <n v="20"/>
    <n v="289.67"/>
    <n v="5793.4000000000005"/>
  </r>
  <r>
    <n v="1059"/>
    <s v="Willa"/>
    <s v="Goodwin"/>
    <s v="Mrs"/>
    <s v="F"/>
    <n v="30"/>
    <s v="Codling Close"/>
    <s v="Insch"/>
    <x v="35"/>
    <x v="146"/>
    <n v="42"/>
    <x v="9"/>
    <x v="9"/>
    <n v="3.39"/>
    <n v="24"/>
    <n v="142.38"/>
    <n v="3417.12"/>
  </r>
  <r>
    <n v="1060"/>
    <s v="Paul"/>
    <s v="Frederick"/>
    <s v="Mr"/>
    <s v="M"/>
    <n v="60"/>
    <s v="Codrington Mews"/>
    <s v="Bonnyrigg"/>
    <x v="9"/>
    <x v="519"/>
    <n v="35"/>
    <x v="3"/>
    <x v="3"/>
    <n v="0.69"/>
    <n v="24"/>
    <n v="24.15"/>
    <n v="579.59999999999991"/>
  </r>
  <r>
    <n v="1061"/>
    <s v="Valeri"/>
    <s v="Varner"/>
    <s v="Mrs"/>
    <s v="F"/>
    <n v="90"/>
    <s v="Cody Road"/>
    <s v="East Linton"/>
    <x v="44"/>
    <x v="445"/>
    <n v="75"/>
    <x v="9"/>
    <x v="9"/>
    <n v="3.39"/>
    <n v="24"/>
    <n v="254.25"/>
    <n v="6102"/>
  </r>
  <r>
    <n v="1062"/>
    <s v="Jed"/>
    <s v="Cisneros"/>
    <s v="Mr"/>
    <s v="M"/>
    <n v="30"/>
    <s v="Coe Avenue"/>
    <s v="Epsom"/>
    <x v="17"/>
    <x v="666"/>
    <n v="83"/>
    <x v="7"/>
    <x v="7"/>
    <n v="2.95"/>
    <n v="20"/>
    <n v="244.85000000000002"/>
    <n v="4897"/>
  </r>
  <r>
    <n v="1064"/>
    <s v="Kanisha"/>
    <s v="Chavez"/>
    <s v="Miss"/>
    <s v="F"/>
    <n v="90"/>
    <s v="Coes Cottage"/>
    <s v="Fleet"/>
    <x v="17"/>
    <x v="54"/>
    <n v="25"/>
    <x v="7"/>
    <x v="7"/>
    <n v="2.95"/>
    <n v="20"/>
    <n v="73.75"/>
    <n v="1475"/>
  </r>
  <r>
    <n v="1065"/>
    <s v="Cyril"/>
    <s v="Swartz"/>
    <s v="Mr"/>
    <s v="M"/>
    <n v="90"/>
    <s v="Coity Road"/>
    <s v="Gosport"/>
    <x v="17"/>
    <x v="463"/>
    <n v="68"/>
    <x v="3"/>
    <x v="3"/>
    <n v="0.69"/>
    <n v="24"/>
    <n v="46.919999999999995"/>
    <n v="1126.08"/>
  </r>
  <r>
    <n v="1066"/>
    <s v="Mason"/>
    <s v="Doherty"/>
    <s v="Mr"/>
    <s v="M"/>
    <n v="60"/>
    <s v="Cokers Lane"/>
    <s v="Hockley"/>
    <x v="1"/>
    <x v="654"/>
    <n v="50"/>
    <x v="6"/>
    <x v="6"/>
    <n v="1.29"/>
    <n v="24"/>
    <n v="64.5"/>
    <n v="1548"/>
  </r>
  <r>
    <n v="1067"/>
    <s v="Chuck"/>
    <s v="Mcclain"/>
    <s v="Mr"/>
    <s v="M"/>
    <n v="30"/>
    <s v="Colas Mews"/>
    <s v="Atherstone"/>
    <x v="52"/>
    <x v="415"/>
    <n v="66"/>
    <x v="6"/>
    <x v="6"/>
    <n v="1.29"/>
    <n v="24"/>
    <n v="85.14"/>
    <n v="2043.3600000000001"/>
  </r>
  <r>
    <n v="1068"/>
    <s v="Merri"/>
    <s v="Teague"/>
    <s v="Mrs"/>
    <s v="F"/>
    <n v="60"/>
    <s v="Colby Terrace"/>
    <s v="Ivybridge"/>
    <x v="21"/>
    <x v="667"/>
    <n v="97"/>
    <x v="2"/>
    <x v="2"/>
    <n v="1.79"/>
    <n v="17"/>
    <n v="173.63"/>
    <n v="2951.71"/>
  </r>
  <r>
    <n v="1069"/>
    <s v="Norman"/>
    <s v="Elder"/>
    <s v="Mr"/>
    <s v="M"/>
    <n v="60"/>
    <s v="Colchester Street"/>
    <s v="Aughnacloy"/>
    <x v="24"/>
    <x v="38"/>
    <n v="4"/>
    <x v="3"/>
    <x v="3"/>
    <n v="0.69"/>
    <n v="24"/>
    <n v="2.76"/>
    <n v="66.239999999999995"/>
  </r>
  <r>
    <n v="1070"/>
    <s v="Gerda"/>
    <s v="Willis"/>
    <s v="Mrs"/>
    <s v="F"/>
    <n v="30"/>
    <s v="Coldbath Square"/>
    <s v="Llanybydder"/>
    <x v="11"/>
    <x v="668"/>
    <n v="81"/>
    <x v="3"/>
    <x v="3"/>
    <n v="0.69"/>
    <n v="24"/>
    <n v="55.889999999999993"/>
    <n v="1341.36"/>
  </r>
  <r>
    <n v="1071"/>
    <s v="Belkis"/>
    <s v="Hopper"/>
    <s v="Ms"/>
    <s v="F"/>
    <n v="60"/>
    <s v="Colegrove Road"/>
    <s v="Bridgwater"/>
    <x v="41"/>
    <x v="669"/>
    <n v="7"/>
    <x v="6"/>
    <x v="6"/>
    <n v="1.29"/>
    <n v="24"/>
    <n v="9.0300000000000011"/>
    <n v="216.72000000000003"/>
  </r>
  <r>
    <n v="1072"/>
    <s v="Grover"/>
    <s v="Stanton"/>
    <s v="Mr"/>
    <s v="M"/>
    <n v="30"/>
    <s v="Coleherne Mews"/>
    <s v="South Glamorgan"/>
    <x v="2"/>
    <x v="164"/>
    <n v="58"/>
    <x v="9"/>
    <x v="9"/>
    <n v="3.39"/>
    <n v="24"/>
    <n v="196.62"/>
    <n v="4718.88"/>
  </r>
  <r>
    <n v="1073"/>
    <s v="Preston"/>
    <s v="Mcbride"/>
    <s v="Mr"/>
    <s v="M"/>
    <n v="90"/>
    <s v="Colehill Gdns"/>
    <s v="Hastings"/>
    <x v="1"/>
    <x v="126"/>
    <n v="65"/>
    <x v="1"/>
    <x v="1"/>
    <n v="1.79"/>
    <n v="24"/>
    <n v="116.35000000000001"/>
    <n v="2792.4"/>
  </r>
  <r>
    <n v="1074"/>
    <s v="Ted"/>
    <s v="Pittman"/>
    <s v="Mr"/>
    <s v="M"/>
    <n v="30"/>
    <s v="Coleraine Road"/>
    <s v="Romford"/>
    <x v="2"/>
    <x v="670"/>
    <n v="73"/>
    <x v="5"/>
    <x v="5"/>
    <n v="3.99"/>
    <n v="24"/>
    <n v="291.27000000000004"/>
    <n v="6990.4800000000014"/>
  </r>
  <r>
    <n v="1075"/>
    <s v="Juliana"/>
    <s v="Alvarado"/>
    <s v="Mrs"/>
    <s v="F"/>
    <n v="90"/>
    <s v="Coleridge Square"/>
    <s v="Liskeard"/>
    <x v="11"/>
    <x v="204"/>
    <n v="105"/>
    <x v="4"/>
    <x v="4"/>
    <n v="1.89"/>
    <n v="18"/>
    <n v="198.45"/>
    <n v="3572.1"/>
  </r>
  <r>
    <n v="1076"/>
    <s v="Rosanne"/>
    <s v="Bartlett"/>
    <s v="Mrs"/>
    <s v="F"/>
    <n v="90"/>
    <s v="Coles Terrace"/>
    <s v="Goodwick"/>
    <x v="17"/>
    <x v="671"/>
    <n v="45"/>
    <x v="7"/>
    <x v="7"/>
    <n v="2.95"/>
    <n v="20"/>
    <n v="132.75"/>
    <n v="2655"/>
  </r>
  <r>
    <n v="1077"/>
    <s v="Parker"/>
    <s v="Kane"/>
    <s v="Mr"/>
    <s v="M"/>
    <n v="60"/>
    <s v="Colestown Street"/>
    <s v="Maybole"/>
    <x v="2"/>
    <x v="176"/>
    <n v="103"/>
    <x v="9"/>
    <x v="9"/>
    <n v="3.39"/>
    <n v="24"/>
    <n v="349.17"/>
    <n v="8380.08"/>
  </r>
  <r>
    <n v="1078"/>
    <s v="Jocelyn"/>
    <s v="Ponce"/>
    <s v="Miss"/>
    <s v="F"/>
    <n v="90"/>
    <s v="Colina Road"/>
    <s v="Snodland"/>
    <x v="2"/>
    <x v="221"/>
    <n v="94"/>
    <x v="9"/>
    <x v="9"/>
    <n v="3.39"/>
    <n v="24"/>
    <n v="318.66000000000003"/>
    <n v="7647.84"/>
  </r>
  <r>
    <n v="1079"/>
    <s v="Christian"/>
    <s v="Tipton"/>
    <s v="Mr"/>
    <s v="M"/>
    <n v="60"/>
    <s v="Colindeep Gardens"/>
    <s v="Bedlington"/>
    <x v="73"/>
    <x v="331"/>
    <n v="7"/>
    <x v="0"/>
    <x v="0"/>
    <n v="2.0099999999999998"/>
    <n v="20"/>
    <n v="14.069999999999999"/>
    <n v="281.39999999999998"/>
  </r>
  <r>
    <n v="1080"/>
    <s v="Raguel"/>
    <s v="Vernon"/>
    <s v="Ms"/>
    <s v="F"/>
    <n v="60"/>
    <s v="Collamore Avenue"/>
    <s v="Beverley"/>
    <x v="37"/>
    <x v="672"/>
    <n v="43"/>
    <x v="4"/>
    <x v="4"/>
    <n v="1.89"/>
    <n v="18"/>
    <n v="81.27"/>
    <n v="1462.86"/>
  </r>
  <r>
    <n v="1081"/>
    <s v="Jenifer"/>
    <s v="Atwood"/>
    <s v="Mrs"/>
    <s v="F"/>
    <n v="90"/>
    <s v="Collards Almshouses"/>
    <s v="Sheringham"/>
    <x v="2"/>
    <x v="329"/>
    <n v="50"/>
    <x v="1"/>
    <x v="1"/>
    <n v="1.79"/>
    <n v="24"/>
    <n v="89.5"/>
    <n v="2148"/>
  </r>
  <r>
    <n v="1082"/>
    <s v="Craig"/>
    <s v="Archer"/>
    <s v="Mr"/>
    <s v="M"/>
    <n v="60"/>
    <s v="College Road"/>
    <s v="South Petherton"/>
    <x v="2"/>
    <x v="658"/>
    <n v="6"/>
    <x v="9"/>
    <x v="9"/>
    <n v="3.39"/>
    <n v="24"/>
    <n v="20.34"/>
    <n v="488.15999999999997"/>
  </r>
  <r>
    <n v="1083"/>
    <s v="Enola"/>
    <s v="Poole"/>
    <s v="Miss"/>
    <s v="F"/>
    <n v="30"/>
    <s v="Collington Street"/>
    <s v="Bury"/>
    <x v="12"/>
    <x v="96"/>
    <n v="38"/>
    <x v="0"/>
    <x v="0"/>
    <n v="2.0099999999999998"/>
    <n v="20"/>
    <n v="76.38"/>
    <n v="1527.6"/>
  </r>
  <r>
    <n v="1085"/>
    <s v="Lonnie"/>
    <s v="Parson"/>
    <s v="Mr"/>
    <s v="M"/>
    <n v="60"/>
    <s v="Collington Street"/>
    <s v="Liskeard"/>
    <x v="11"/>
    <x v="271"/>
    <n v="75"/>
    <x v="4"/>
    <x v="4"/>
    <n v="1.89"/>
    <n v="18"/>
    <n v="141.75"/>
    <n v="2551.5"/>
  </r>
  <r>
    <n v="1086"/>
    <s v="Quinn"/>
    <s v="Sharpe"/>
    <s v="Mr"/>
    <s v="M"/>
    <n v="90"/>
    <s v="Collingtree Road"/>
    <s v="Stratford-Upon-Avon"/>
    <x v="2"/>
    <x v="673"/>
    <n v="42"/>
    <x v="8"/>
    <x v="8"/>
    <n v="3.49"/>
    <n v="20"/>
    <n v="146.58000000000001"/>
    <n v="2931.6000000000004"/>
  </r>
  <r>
    <n v="1087"/>
    <s v="Tommie"/>
    <s v="Manning"/>
    <s v="Mr"/>
    <s v="M"/>
    <n v="60"/>
    <s v="Collingwood Place+F4393"/>
    <s v="Baldock"/>
    <x v="0"/>
    <x v="279"/>
    <n v="54"/>
    <x v="3"/>
    <x v="3"/>
    <n v="0.69"/>
    <n v="24"/>
    <n v="37.26"/>
    <n v="894.24"/>
  </r>
  <r>
    <n v="1088"/>
    <s v="Pat"/>
    <s v="Wall"/>
    <s v="Mr"/>
    <s v="M"/>
    <n v="60"/>
    <s v="Collins Road"/>
    <s v="Winsford"/>
    <x v="2"/>
    <x v="572"/>
    <n v="22"/>
    <x v="3"/>
    <x v="3"/>
    <n v="0.69"/>
    <n v="24"/>
    <n v="15.18"/>
    <n v="364.32"/>
  </r>
  <r>
    <n v="1089"/>
    <s v="Shayne"/>
    <s v="Devine"/>
    <s v="Mr"/>
    <s v="M"/>
    <n v="60"/>
    <s v="Collins Square"/>
    <s v="Huntly"/>
    <x v="1"/>
    <x v="314"/>
    <n v="74"/>
    <x v="1"/>
    <x v="1"/>
    <n v="1.79"/>
    <n v="24"/>
    <n v="132.46"/>
    <n v="3179.04"/>
  </r>
  <r>
    <n v="1090"/>
    <s v="Jeff"/>
    <s v="Paulson"/>
    <s v="Mr"/>
    <s v="M"/>
    <n v="30"/>
    <s v="Collins Square"/>
    <s v="Ruardean"/>
    <x v="2"/>
    <x v="655"/>
    <n v="96"/>
    <x v="9"/>
    <x v="9"/>
    <n v="3.39"/>
    <n v="24"/>
    <n v="325.44"/>
    <n v="7810.5599999999995"/>
  </r>
  <r>
    <n v="1091"/>
    <s v="Lenny"/>
    <s v="Jeffers"/>
    <s v="Mr"/>
    <s v="M"/>
    <n v="30"/>
    <s v="Collinson Street"/>
    <s v="Essex"/>
    <x v="17"/>
    <x v="674"/>
    <n v="94"/>
    <x v="0"/>
    <x v="0"/>
    <n v="2.0099999999999998"/>
    <n v="20"/>
    <n v="188.93999999999997"/>
    <n v="3778.7999999999993"/>
  </r>
  <r>
    <n v="1092"/>
    <s v="Maximo"/>
    <s v="Shannon"/>
    <s v="Mr"/>
    <s v="M"/>
    <n v="90"/>
    <s v="Collinson Street"/>
    <s v="Sutton-In-Ashfield"/>
    <x v="2"/>
    <x v="315"/>
    <n v="35"/>
    <x v="5"/>
    <x v="5"/>
    <n v="3.99"/>
    <n v="24"/>
    <n v="139.65"/>
    <n v="3351.6000000000004"/>
  </r>
  <r>
    <n v="1093"/>
    <s v="Yu"/>
    <s v="Gold"/>
    <s v="Miss"/>
    <s v="F"/>
    <n v="90"/>
    <s v="Collyer Cottages"/>
    <s v="Alexandria"/>
    <x v="5"/>
    <x v="675"/>
    <n v="81"/>
    <x v="6"/>
    <x v="6"/>
    <n v="1.29"/>
    <n v="24"/>
    <n v="104.49000000000001"/>
    <n v="2507.7600000000002"/>
  </r>
  <r>
    <n v="1094"/>
    <s v="Joaquin"/>
    <s v="Mendoza"/>
    <s v="Mr"/>
    <s v="M"/>
    <n v="60"/>
    <s v="Colmore Mews"/>
    <s v="West Midlands"/>
    <x v="2"/>
    <x v="390"/>
    <n v="66"/>
    <x v="3"/>
    <x v="3"/>
    <n v="0.69"/>
    <n v="24"/>
    <n v="45.54"/>
    <n v="1092.96"/>
  </r>
  <r>
    <n v="1095"/>
    <s v="Jason"/>
    <s v="Cline"/>
    <s v="Mr"/>
    <s v="M"/>
    <n v="60"/>
    <s v="Colonial Chambers"/>
    <s v="Thame"/>
    <x v="2"/>
    <x v="676"/>
    <n v="67"/>
    <x v="7"/>
    <x v="7"/>
    <n v="2.95"/>
    <n v="20"/>
    <n v="197.65"/>
    <n v="3953"/>
  </r>
  <r>
    <n v="1096"/>
    <s v="Cecelia"/>
    <s v="Walden"/>
    <s v="Miss"/>
    <s v="F"/>
    <n v="30"/>
    <s v="Colonial House"/>
    <s v="Wantage"/>
    <x v="2"/>
    <x v="333"/>
    <n v="18"/>
    <x v="1"/>
    <x v="1"/>
    <n v="1.79"/>
    <n v="24"/>
    <n v="32.22"/>
    <n v="773.28"/>
  </r>
  <r>
    <n v="1097"/>
    <s v="Marci"/>
    <s v="Starks"/>
    <s v="Mrs"/>
    <s v="F"/>
    <n v="60"/>
    <s v="Colquhoun Place"/>
    <s v="Ashton-Under-Lyne"/>
    <x v="19"/>
    <x v="541"/>
    <n v="63"/>
    <x v="2"/>
    <x v="2"/>
    <n v="1.79"/>
    <n v="17"/>
    <n v="112.77"/>
    <n v="1917.09"/>
  </r>
  <r>
    <n v="1098"/>
    <s v="Tod"/>
    <s v="Starks"/>
    <s v="Mr"/>
    <s v="M"/>
    <n v="30"/>
    <s v="Colsterworth Road"/>
    <s v="Wotton-Under-Edge"/>
    <x v="2"/>
    <x v="677"/>
    <n v="66"/>
    <x v="3"/>
    <x v="3"/>
    <n v="0.69"/>
    <n v="24"/>
    <n v="45.54"/>
    <n v="1092.96"/>
  </r>
  <r>
    <n v="1099"/>
    <s v="Herb"/>
    <s v="Lyons"/>
    <s v="Mr"/>
    <s v="M"/>
    <n v="90"/>
    <s v="Colston Road"/>
    <s v="Montacute"/>
    <x v="2"/>
    <x v="484"/>
    <n v="33"/>
    <x v="6"/>
    <x v="6"/>
    <n v="1.29"/>
    <n v="24"/>
    <n v="42.57"/>
    <n v="1021.6800000000001"/>
  </r>
  <r>
    <n v="1100"/>
    <s v="Lupe"/>
    <s v="Saldana"/>
    <s v="Dr"/>
    <s v="M"/>
    <n v="30"/>
    <s v="Colvill Place"/>
    <s v="Longfield"/>
    <x v="2"/>
    <x v="106"/>
    <n v="8"/>
    <x v="2"/>
    <x v="2"/>
    <n v="1.79"/>
    <n v="17"/>
    <n v="14.32"/>
    <n v="243.44"/>
  </r>
  <r>
    <n v="1101"/>
    <s v="Dallas"/>
    <s v="Lowry"/>
    <s v="Mr"/>
    <s v="M"/>
    <n v="60"/>
    <s v="Colville Place"/>
    <s v="Ross-Shire"/>
    <x v="2"/>
    <x v="488"/>
    <n v="76"/>
    <x v="0"/>
    <x v="0"/>
    <n v="2.0099999999999998"/>
    <n v="20"/>
    <n v="152.76"/>
    <n v="3055.2"/>
  </r>
  <r>
    <n v="1102"/>
    <s v="Long"/>
    <s v="Belanger"/>
    <s v="Mr"/>
    <s v="M"/>
    <n v="60"/>
    <s v="Colville Road"/>
    <s v="West Midlands"/>
    <x v="2"/>
    <x v="547"/>
    <n v="39"/>
    <x v="6"/>
    <x v="6"/>
    <n v="1.29"/>
    <n v="24"/>
    <n v="50.31"/>
    <n v="1207.44"/>
  </r>
  <r>
    <n v="1103"/>
    <s v="Johnsie"/>
    <s v="Clements"/>
    <s v="Mrs"/>
    <s v="F"/>
    <n v="90"/>
    <s v="Colville Villas"/>
    <s v="Lostwithiel"/>
    <x v="2"/>
    <x v="326"/>
    <n v="46"/>
    <x v="3"/>
    <x v="3"/>
    <n v="0.69"/>
    <n v="24"/>
    <n v="31.74"/>
    <n v="761.76"/>
  </r>
  <r>
    <n v="1104"/>
    <s v="Sheldon"/>
    <s v="Gaston"/>
    <s v="Mr"/>
    <s v="M"/>
    <n v="60"/>
    <s v="Colvin Close"/>
    <s v="Great Missenden"/>
    <x v="57"/>
    <x v="678"/>
    <n v="26"/>
    <x v="9"/>
    <x v="9"/>
    <n v="3.39"/>
    <n v="24"/>
    <n v="88.14"/>
    <n v="2115.36"/>
  </r>
  <r>
    <n v="1105"/>
    <s v="Ashleigh"/>
    <s v="Bentley"/>
    <s v="Miss"/>
    <s v="F"/>
    <n v="60"/>
    <s v="Colvin Gardens"/>
    <s v="Sudbury"/>
    <x v="2"/>
    <x v="679"/>
    <n v="29"/>
    <x v="0"/>
    <x v="0"/>
    <n v="2.0099999999999998"/>
    <n v="20"/>
    <n v="58.289999999999992"/>
    <n v="1165.7999999999997"/>
  </r>
  <r>
    <n v="1106"/>
    <s v="Sung"/>
    <s v="Amos"/>
    <s v="Mr"/>
    <s v="M"/>
    <n v="60"/>
    <s v="Colvin Road"/>
    <s v="Ardrossan"/>
    <x v="70"/>
    <x v="352"/>
    <n v="78"/>
    <x v="7"/>
    <x v="7"/>
    <n v="2.95"/>
    <n v="20"/>
    <n v="230.10000000000002"/>
    <n v="4602"/>
  </r>
  <r>
    <n v="1107"/>
    <s v="Ara"/>
    <s v="Morgan"/>
    <s v="Miss"/>
    <s v="F"/>
    <n v="30"/>
    <s v="Colworth Road"/>
    <s v="Fleetwood"/>
    <x v="17"/>
    <x v="198"/>
    <n v="95"/>
    <x v="1"/>
    <x v="1"/>
    <n v="1.79"/>
    <n v="24"/>
    <n v="170.05"/>
    <n v="4081.2000000000003"/>
  </r>
  <r>
    <n v="1108"/>
    <s v="Erwin"/>
    <s v="Glover"/>
    <s v="Mr"/>
    <s v="M"/>
    <n v="60"/>
    <s v="Combe Mews"/>
    <s v="Isle Of Mannot"/>
    <x v="21"/>
    <x v="680"/>
    <n v="10"/>
    <x v="3"/>
    <x v="3"/>
    <n v="0.69"/>
    <n v="24"/>
    <n v="6.8999999999999995"/>
    <n v="165.6"/>
  </r>
  <r>
    <n v="1109"/>
    <s v="Lonnie"/>
    <s v="Nadeau"/>
    <s v="Mr"/>
    <s v="M"/>
    <n v="30"/>
    <s v="Comber Grove"/>
    <s v="Llangadog"/>
    <x v="11"/>
    <x v="681"/>
    <n v="35"/>
    <x v="4"/>
    <x v="4"/>
    <n v="1.89"/>
    <n v="18"/>
    <n v="66.149999999999991"/>
    <n v="1190.6999999999998"/>
  </r>
  <r>
    <n v="1110"/>
    <s v="Florentino"/>
    <s v="Hopkins"/>
    <s v="Mr"/>
    <s v="M"/>
    <n v="60"/>
    <s v="Commerce Place"/>
    <s v="South Ockendon"/>
    <x v="2"/>
    <x v="664"/>
    <n v="86"/>
    <x v="6"/>
    <x v="6"/>
    <n v="1.29"/>
    <n v="24"/>
    <n v="110.94"/>
    <n v="2662.56"/>
  </r>
  <r>
    <n v="1111"/>
    <s v="Antonio"/>
    <s v="Parsons"/>
    <s v="Miss"/>
    <s v="F"/>
    <n v="90"/>
    <s v="Commerell Street"/>
    <s v="Kent"/>
    <x v="21"/>
    <x v="470"/>
    <n v="30"/>
    <x v="7"/>
    <x v="7"/>
    <n v="2.95"/>
    <n v="20"/>
    <n v="88.5"/>
    <n v="1770"/>
  </r>
  <r>
    <n v="1112"/>
    <s v="Wendell"/>
    <s v="Sanchez"/>
    <s v="Mr"/>
    <s v="M"/>
    <n v="30"/>
    <s v="Commodore Terrace"/>
    <s v="Glastonbury"/>
    <x v="17"/>
    <x v="682"/>
    <n v="4"/>
    <x v="7"/>
    <x v="7"/>
    <n v="2.95"/>
    <n v="20"/>
    <n v="11.8"/>
    <n v="236"/>
  </r>
  <r>
    <n v="1113"/>
    <s v="Lavern"/>
    <s v="Moss"/>
    <s v="Mr"/>
    <s v="M"/>
    <n v="30"/>
    <s v="Common South"/>
    <s v="Hexham"/>
    <x v="1"/>
    <x v="609"/>
    <n v="42"/>
    <x v="3"/>
    <x v="3"/>
    <n v="0.69"/>
    <n v="24"/>
    <n v="28.979999999999997"/>
    <n v="695.52"/>
  </r>
  <r>
    <n v="1114"/>
    <s v="Sid"/>
    <s v="Wang"/>
    <s v="Mr"/>
    <s v="M"/>
    <n v="90"/>
    <s v="Commondale"/>
    <s v="Isle Of Rum"/>
    <x v="21"/>
    <x v="683"/>
    <n v="31"/>
    <x v="6"/>
    <x v="6"/>
    <n v="1.29"/>
    <n v="24"/>
    <n v="39.99"/>
    <n v="959.76"/>
  </r>
  <r>
    <n v="1115"/>
    <s v="Larry"/>
    <s v="Anaya"/>
    <s v="Mr"/>
    <s v="M"/>
    <n v="90"/>
    <s v="Compton Crescent"/>
    <s v="Macclesfield"/>
    <x v="2"/>
    <x v="152"/>
    <n v="48"/>
    <x v="9"/>
    <x v="9"/>
    <n v="3.39"/>
    <n v="24"/>
    <n v="162.72"/>
    <n v="3905.2799999999997"/>
  </r>
  <r>
    <n v="1116"/>
    <s v="Peter"/>
    <s v="Ziegler"/>
    <s v="Mr"/>
    <s v="M"/>
    <n v="90"/>
    <s v="Compton Road"/>
    <s v="West Sussex"/>
    <x v="2"/>
    <x v="139"/>
    <n v="62"/>
    <x v="6"/>
    <x v="6"/>
    <n v="1.29"/>
    <n v="24"/>
    <n v="79.98"/>
    <n v="1919.52"/>
  </r>
  <r>
    <n v="1117"/>
    <s v="Devon"/>
    <s v="Salazar"/>
    <s v="Mr"/>
    <s v="M"/>
    <n v="90"/>
    <s v="Conduit Court"/>
    <s v="Westgate-On-Sea"/>
    <x v="2"/>
    <x v="124"/>
    <n v="17"/>
    <x v="8"/>
    <x v="8"/>
    <n v="3.49"/>
    <n v="20"/>
    <n v="59.330000000000005"/>
    <n v="1186.6000000000001"/>
  </r>
  <r>
    <n v="1118"/>
    <s v="Frankie"/>
    <s v="Mccarthy"/>
    <s v="Mr"/>
    <s v="M"/>
    <n v="90"/>
    <s v="Coney Way"/>
    <s v="Abingdon"/>
    <x v="27"/>
    <x v="684"/>
    <n v="47"/>
    <x v="2"/>
    <x v="2"/>
    <n v="1.79"/>
    <n v="17"/>
    <n v="84.13"/>
    <n v="1430.21"/>
  </r>
  <r>
    <n v="1119"/>
    <s v="Ellan"/>
    <s v="Marrero"/>
    <s v="Mrs"/>
    <s v="F"/>
    <n v="60"/>
    <s v="Conington Road"/>
    <s v="Lutterworth"/>
    <x v="2"/>
    <x v="96"/>
    <n v="50"/>
    <x v="0"/>
    <x v="0"/>
    <n v="2.0099999999999998"/>
    <n v="20"/>
    <n v="100.49999999999999"/>
    <n v="2009.9999999999998"/>
  </r>
  <r>
    <n v="1120"/>
    <s v="Nathanial"/>
    <s v="Fish"/>
    <s v="Mr"/>
    <s v="M"/>
    <n v="90"/>
    <s v="Connaught Avenue"/>
    <s v="Gretna"/>
    <x v="13"/>
    <x v="685"/>
    <n v="34"/>
    <x v="7"/>
    <x v="7"/>
    <n v="2.95"/>
    <n v="20"/>
    <n v="100.30000000000001"/>
    <n v="2006.0000000000002"/>
  </r>
  <r>
    <n v="1121"/>
    <s v="Esmeralda"/>
    <s v="Tate"/>
    <s v="Miss"/>
    <s v="F"/>
    <n v="30"/>
    <s v="Connaught Mews"/>
    <s v="Rochdale"/>
    <x v="2"/>
    <x v="13"/>
    <n v="86"/>
    <x v="3"/>
    <x v="3"/>
    <n v="0.69"/>
    <n v="24"/>
    <n v="59.339999999999996"/>
    <n v="1424.1599999999999"/>
  </r>
  <r>
    <n v="1122"/>
    <s v="Mark"/>
    <s v="Arias"/>
    <s v="Miss"/>
    <s v="F"/>
    <n v="60"/>
    <s v="Constable Crescent"/>
    <s v="Yateley"/>
    <x v="2"/>
    <x v="686"/>
    <n v="60"/>
    <x v="0"/>
    <x v="0"/>
    <n v="2.0099999999999998"/>
    <n v="20"/>
    <n v="120.6"/>
    <n v="2412"/>
  </r>
  <r>
    <n v="1123"/>
    <s v="Lela"/>
    <s v="Wilkes"/>
    <s v="Prof"/>
    <s v="F"/>
    <n v="90"/>
    <s v="Content Street"/>
    <s v="Bedale"/>
    <x v="43"/>
    <x v="687"/>
    <n v="26"/>
    <x v="4"/>
    <x v="4"/>
    <n v="1.89"/>
    <n v="18"/>
    <n v="49.14"/>
    <n v="884.52"/>
  </r>
  <r>
    <n v="1124"/>
    <s v="Graig"/>
    <s v="Clement"/>
    <s v="Mr"/>
    <s v="M"/>
    <n v="90"/>
    <s v="Cook &amp;"/>
    <s v="Dawlish"/>
    <x v="3"/>
    <x v="542"/>
    <n v="70"/>
    <x v="4"/>
    <x v="4"/>
    <n v="1.89"/>
    <n v="18"/>
    <n v="132.29999999999998"/>
    <n v="2381.3999999999996"/>
  </r>
  <r>
    <n v="1125"/>
    <s v="Blythe"/>
    <s v="Leary"/>
    <s v="Miss"/>
    <s v="F"/>
    <n v="30"/>
    <s v="Cooks Cottages"/>
    <s v="Falkirk"/>
    <x v="17"/>
    <x v="384"/>
    <n v="41"/>
    <x v="7"/>
    <x v="7"/>
    <n v="2.95"/>
    <n v="20"/>
    <n v="120.95"/>
    <n v="2419"/>
  </r>
  <r>
    <n v="1126"/>
    <s v="Kenda"/>
    <s v="Duffy"/>
    <s v="Mrs"/>
    <s v="F"/>
    <n v="90"/>
    <s v="Cooks Ground"/>
    <s v="Kirkliston"/>
    <x v="21"/>
    <x v="688"/>
    <n v="13"/>
    <x v="4"/>
    <x v="4"/>
    <n v="1.89"/>
    <n v="18"/>
    <n v="24.57"/>
    <n v="442.26"/>
  </r>
  <r>
    <n v="1127"/>
    <s v="Myles"/>
    <s v="Goodson"/>
    <s v="Mr"/>
    <s v="M"/>
    <n v="60"/>
    <s v="Coolgardie Avenue"/>
    <s v="Crowborough"/>
    <x v="16"/>
    <x v="498"/>
    <n v="13"/>
    <x v="0"/>
    <x v="0"/>
    <n v="2.0099999999999998"/>
    <n v="20"/>
    <n v="26.129999999999995"/>
    <n v="522.59999999999991"/>
  </r>
  <r>
    <n v="1128"/>
    <s v="Hobert"/>
    <s v="West"/>
    <s v="Mr"/>
    <s v="M"/>
    <n v="60"/>
    <s v="Coomassie Road"/>
    <s v="New Milton"/>
    <x v="2"/>
    <x v="571"/>
    <n v="23"/>
    <x v="6"/>
    <x v="6"/>
    <n v="1.29"/>
    <n v="24"/>
    <n v="29.67"/>
    <n v="712.08"/>
  </r>
  <r>
    <n v="1129"/>
    <s v="Terrell"/>
    <s v="Corcoran"/>
    <s v="Mr"/>
    <s v="M"/>
    <n v="90"/>
    <s v="Coombe Lane"/>
    <s v="Teignmouth"/>
    <x v="2"/>
    <x v="689"/>
    <n v="11"/>
    <x v="9"/>
    <x v="9"/>
    <n v="3.39"/>
    <n v="24"/>
    <n v="37.29"/>
    <n v="894.96"/>
  </r>
  <r>
    <n v="1130"/>
    <s v="Lanell"/>
    <s v="Payne"/>
    <s v="Mrs"/>
    <s v="F"/>
    <n v="30"/>
    <s v="Cope Street"/>
    <s v="Isle Of Tiree"/>
    <x v="21"/>
    <x v="157"/>
    <n v="31"/>
    <x v="9"/>
    <x v="9"/>
    <n v="3.39"/>
    <n v="24"/>
    <n v="105.09"/>
    <n v="2522.16"/>
  </r>
  <r>
    <n v="1131"/>
    <s v="Johnnie"/>
    <s v="Pierson"/>
    <s v="Mr"/>
    <s v="M"/>
    <n v="90"/>
    <s v="Copleston Mews"/>
    <s v="St. Agnes"/>
    <x v="2"/>
    <x v="690"/>
    <n v="70"/>
    <x v="6"/>
    <x v="6"/>
    <n v="1.29"/>
    <n v="24"/>
    <n v="90.3"/>
    <n v="2167.1999999999998"/>
  </r>
  <r>
    <n v="1132"/>
    <s v="Perry"/>
    <s v="Eddy"/>
    <s v="Mr"/>
    <s v="M"/>
    <n v="90"/>
    <s v="Copnor Way"/>
    <s v="Stoke-Sub-Hamdon"/>
    <x v="2"/>
    <x v="673"/>
    <n v="31"/>
    <x v="6"/>
    <x v="6"/>
    <n v="1.29"/>
    <n v="24"/>
    <n v="39.99"/>
    <n v="959.76"/>
  </r>
  <r>
    <n v="1134"/>
    <s v="Armand"/>
    <s v="Villalobos"/>
    <s v="Mr"/>
    <s v="M"/>
    <n v="30"/>
    <s v="Coppelia Road"/>
    <s v="Keston"/>
    <x v="21"/>
    <x v="591"/>
    <n v="2"/>
    <x v="7"/>
    <x v="7"/>
    <n v="2.95"/>
    <n v="20"/>
    <n v="5.9"/>
    <n v="118"/>
  </r>
  <r>
    <n v="1135"/>
    <s v="Jonathan"/>
    <s v="Schafer"/>
    <s v="Mr"/>
    <s v="M"/>
    <n v="60"/>
    <s v="Copper Close"/>
    <s v="Ashford"/>
    <x v="80"/>
    <x v="101"/>
    <n v="29"/>
    <x v="4"/>
    <x v="4"/>
    <n v="1.89"/>
    <n v="18"/>
    <n v="54.809999999999995"/>
    <n v="986.57999999999993"/>
  </r>
  <r>
    <n v="1136"/>
    <s v="Kraig"/>
    <s v="Cortez"/>
    <s v="Mr"/>
    <s v="M"/>
    <n v="90"/>
    <s v="Copper Mead"/>
    <s v="Alresford"/>
    <x v="14"/>
    <x v="322"/>
    <n v="30"/>
    <x v="2"/>
    <x v="2"/>
    <n v="1.79"/>
    <n v="17"/>
    <n v="53.7"/>
    <n v="912.90000000000009"/>
  </r>
  <r>
    <n v="1137"/>
    <s v="Charita"/>
    <s v="Cuevas"/>
    <s v="Miss"/>
    <s v="F"/>
    <n v="60"/>
    <s v="Copperbeech Close"/>
    <s v="Colchester"/>
    <x v="15"/>
    <x v="691"/>
    <n v="32"/>
    <x v="4"/>
    <x v="4"/>
    <n v="1.89"/>
    <n v="18"/>
    <n v="60.48"/>
    <n v="1088.6399999999999"/>
  </r>
  <r>
    <n v="1138"/>
    <s v="Lamar"/>
    <s v="Hoskins"/>
    <s v="Mr"/>
    <s v="M"/>
    <n v="60"/>
    <s v="Copperfield Street"/>
    <s v="Calstock"/>
    <x v="55"/>
    <x v="653"/>
    <n v="14"/>
    <x v="6"/>
    <x v="6"/>
    <n v="1.29"/>
    <n v="24"/>
    <n v="18.060000000000002"/>
    <n v="433.44000000000005"/>
  </r>
  <r>
    <n v="1139"/>
    <s v="Luciano"/>
    <s v="Guidry"/>
    <s v="Mr"/>
    <s v="M"/>
    <n v="90"/>
    <s v="Coppice Row"/>
    <s v="Alloa"/>
    <x v="81"/>
    <x v="692"/>
    <n v="34"/>
    <x v="8"/>
    <x v="8"/>
    <n v="3.49"/>
    <n v="20"/>
    <n v="118.66000000000001"/>
    <n v="2373.2000000000003"/>
  </r>
  <r>
    <n v="1140"/>
    <s v="Rafael"/>
    <s v="Steele"/>
    <s v="Mr"/>
    <s v="M"/>
    <n v="60"/>
    <s v="Coppice Row"/>
    <s v="Battle"/>
    <x v="31"/>
    <x v="337"/>
    <n v="43"/>
    <x v="1"/>
    <x v="1"/>
    <n v="1.79"/>
    <n v="24"/>
    <n v="76.97"/>
    <n v="1847.28"/>
  </r>
  <r>
    <n v="1141"/>
    <s v="Antonietta"/>
    <s v="Marrero"/>
    <s v="Mrs"/>
    <s v="F"/>
    <n v="60"/>
    <s v="Coppies Grove"/>
    <s v="Calne"/>
    <x v="12"/>
    <x v="210"/>
    <n v="4"/>
    <x v="9"/>
    <x v="9"/>
    <n v="3.39"/>
    <n v="24"/>
    <n v="13.56"/>
    <n v="325.44"/>
  </r>
  <r>
    <n v="1142"/>
    <s v="Raguel"/>
    <s v="Prater"/>
    <s v="Mrs"/>
    <s v="F"/>
    <n v="90"/>
    <s v="Copthall Buildings"/>
    <s v="Wilmslow"/>
    <x v="2"/>
    <x v="683"/>
    <n v="5"/>
    <x v="9"/>
    <x v="9"/>
    <n v="3.39"/>
    <n v="24"/>
    <n v="16.95"/>
    <n v="406.79999999999995"/>
  </r>
  <r>
    <n v="1143"/>
    <s v="Willette"/>
    <s v="Mcintosh"/>
    <s v="Miss"/>
    <s v="F"/>
    <n v="60"/>
    <s v="Copthall Chambers"/>
    <s v="Crook"/>
    <x v="16"/>
    <x v="693"/>
    <n v="22"/>
    <x v="9"/>
    <x v="9"/>
    <n v="3.39"/>
    <n v="24"/>
    <n v="74.58"/>
    <n v="1789.92"/>
  </r>
  <r>
    <n v="1144"/>
    <s v="Jefferson"/>
    <s v="Woodson"/>
    <s v="Mr"/>
    <s v="M"/>
    <n v="30"/>
    <s v="Coran Close"/>
    <s v="Keith"/>
    <x v="21"/>
    <x v="261"/>
    <n v="80"/>
    <x v="5"/>
    <x v="5"/>
    <n v="3.99"/>
    <n v="24"/>
    <n v="319.20000000000005"/>
    <n v="7660.8000000000011"/>
  </r>
  <r>
    <n v="1145"/>
    <s v="Lorri"/>
    <s v="London"/>
    <s v="Miss"/>
    <s v="F"/>
    <n v="30"/>
    <s v="Corbicum"/>
    <s v="Cleveland"/>
    <x v="15"/>
    <x v="694"/>
    <n v="27"/>
    <x v="7"/>
    <x v="7"/>
    <n v="2.95"/>
    <n v="20"/>
    <n v="79.650000000000006"/>
    <n v="1593"/>
  </r>
  <r>
    <n v="1146"/>
    <s v="Ashleigh"/>
    <s v="Bravo"/>
    <s v="Miss"/>
    <s v="F"/>
    <n v="90"/>
    <s v="Cordelia Close"/>
    <s v="Heathfield"/>
    <x v="1"/>
    <x v="695"/>
    <n v="35"/>
    <x v="7"/>
    <x v="7"/>
    <n v="2.95"/>
    <n v="20"/>
    <n v="103.25"/>
    <n v="2065"/>
  </r>
  <r>
    <n v="1147"/>
    <s v="Teodoro"/>
    <s v="Barlow"/>
    <s v="Mr"/>
    <s v="M"/>
    <n v="30"/>
    <s v="Cordelia Close"/>
    <s v="Kent"/>
    <x v="21"/>
    <x v="23"/>
    <n v="37"/>
    <x v="1"/>
    <x v="1"/>
    <n v="1.79"/>
    <n v="24"/>
    <n v="66.23"/>
    <n v="1589.52"/>
  </r>
  <r>
    <n v="1148"/>
    <s v="Araceli"/>
    <s v="Winston"/>
    <s v="Mrs"/>
    <s v="F"/>
    <n v="60"/>
    <s v="Cordova Road"/>
    <s v="Lancaster"/>
    <x v="21"/>
    <x v="696"/>
    <n v="76"/>
    <x v="1"/>
    <x v="1"/>
    <n v="1.79"/>
    <n v="24"/>
    <n v="136.04"/>
    <n v="3264.96"/>
  </r>
  <r>
    <n v="1149"/>
    <s v="Conchita"/>
    <s v="Tate"/>
    <s v="Ms"/>
    <s v="F"/>
    <n v="90"/>
    <s v="Corliss Place"/>
    <s v="Winsford"/>
    <x v="2"/>
    <x v="246"/>
    <n v="19"/>
    <x v="7"/>
    <x v="7"/>
    <n v="2.95"/>
    <n v="20"/>
    <n v="56.050000000000004"/>
    <n v="1121"/>
  </r>
  <r>
    <n v="1150"/>
    <s v="John"/>
    <s v="Reeves"/>
    <s v="Dr"/>
    <s v="M"/>
    <n v="90"/>
    <s v="Corn Way"/>
    <s v="Coldstream"/>
    <x v="15"/>
    <x v="697"/>
    <n v="39"/>
    <x v="6"/>
    <x v="6"/>
    <n v="1.29"/>
    <n v="24"/>
    <n v="50.31"/>
    <n v="1207.44"/>
  </r>
  <r>
    <n v="1151"/>
    <s v="Dawn"/>
    <s v="Kenny"/>
    <s v="Mrs"/>
    <s v="F"/>
    <n v="90"/>
    <s v="Cornelius Place"/>
    <s v="Isle Of Scalpay"/>
    <x v="21"/>
    <x v="698"/>
    <n v="9"/>
    <x v="6"/>
    <x v="6"/>
    <n v="1.29"/>
    <n v="24"/>
    <n v="11.61"/>
    <n v="278.64"/>
  </r>
  <r>
    <n v="1152"/>
    <s v="Alva"/>
    <s v="Foley"/>
    <s v="Mrs"/>
    <s v="F"/>
    <n v="60"/>
    <s v="Cornford Grove"/>
    <s v="Hartfield"/>
    <x v="1"/>
    <x v="38"/>
    <n v="55"/>
    <x v="9"/>
    <x v="9"/>
    <n v="3.39"/>
    <n v="24"/>
    <n v="186.45000000000002"/>
    <n v="4474.8"/>
  </r>
  <r>
    <n v="1153"/>
    <s v="Esmeralda"/>
    <s v="Whalen"/>
    <s v="Miss"/>
    <s v="F"/>
    <n v="90"/>
    <s v="Cornick Street"/>
    <s v="Liskeard"/>
    <x v="11"/>
    <x v="120"/>
    <n v="92"/>
    <x v="0"/>
    <x v="0"/>
    <n v="2.0099999999999998"/>
    <n v="20"/>
    <n v="184.92"/>
    <n v="3698.3999999999996"/>
  </r>
  <r>
    <n v="1154"/>
    <s v="Deedee"/>
    <s v="Rangel"/>
    <s v="Miss"/>
    <s v="F"/>
    <n v="30"/>
    <s v="Cornwall Street"/>
    <s v="Bedale"/>
    <x v="43"/>
    <x v="15"/>
    <n v="45"/>
    <x v="3"/>
    <x v="3"/>
    <n v="0.69"/>
    <n v="24"/>
    <n v="31.049999999999997"/>
    <n v="745.19999999999993"/>
  </r>
  <r>
    <n v="1155"/>
    <s v="Stanford"/>
    <s v="Bacon"/>
    <s v="Mr"/>
    <s v="M"/>
    <n v="60"/>
    <s v="Cornwallis Avenue"/>
    <s v="Llanfechain"/>
    <x v="11"/>
    <x v="699"/>
    <n v="35"/>
    <x v="2"/>
    <x v="2"/>
    <n v="1.79"/>
    <n v="17"/>
    <n v="62.65"/>
    <n v="1065.05"/>
  </r>
  <r>
    <n v="1156"/>
    <s v="Vonnie"/>
    <s v="Carey"/>
    <s v="Miss"/>
    <s v="F"/>
    <n v="60"/>
    <s v="Cornwell Terrace"/>
    <s v="Watlington"/>
    <x v="2"/>
    <x v="58"/>
    <n v="34"/>
    <x v="8"/>
    <x v="8"/>
    <n v="3.49"/>
    <n v="20"/>
    <n v="118.66000000000001"/>
    <n v="2373.2000000000003"/>
  </r>
  <r>
    <n v="1157"/>
    <s v="Gene"/>
    <s v="Boykin"/>
    <s v="Mr"/>
    <s v="M"/>
    <n v="30"/>
    <s v="Cornwell Terrace"/>
    <s v="Yeovil"/>
    <x v="2"/>
    <x v="525"/>
    <n v="27"/>
    <x v="0"/>
    <x v="0"/>
    <n v="2.0099999999999998"/>
    <n v="20"/>
    <n v="54.269999999999996"/>
    <n v="1085.3999999999999"/>
  </r>
  <r>
    <n v="1158"/>
    <s v="Ricardo"/>
    <s v="Lockwood"/>
    <s v="Mr"/>
    <s v="M"/>
    <n v="90"/>
    <s v="Corrance Road"/>
    <s v="Westhill"/>
    <x v="2"/>
    <x v="354"/>
    <n v="49"/>
    <x v="4"/>
    <x v="4"/>
    <n v="1.89"/>
    <n v="18"/>
    <n v="92.61"/>
    <n v="1666.98"/>
  </r>
  <r>
    <n v="1159"/>
    <s v="Alfreda"/>
    <s v="Whitfield"/>
    <s v="Miss"/>
    <s v="F"/>
    <n v="30"/>
    <s v="Corri Avenue"/>
    <s v="Bucknell"/>
    <x v="8"/>
    <x v="422"/>
    <n v="46"/>
    <x v="7"/>
    <x v="7"/>
    <n v="2.95"/>
    <n v="20"/>
    <n v="135.70000000000002"/>
    <n v="2714.0000000000005"/>
  </r>
  <r>
    <n v="1160"/>
    <s v="Lanny"/>
    <s v="Beaver"/>
    <s v="Mr"/>
    <s v="M"/>
    <n v="30"/>
    <s v="Corringway"/>
    <s v="Portland"/>
    <x v="2"/>
    <x v="700"/>
    <n v="82"/>
    <x v="5"/>
    <x v="5"/>
    <n v="3.99"/>
    <n v="24"/>
    <n v="327.18"/>
    <n v="7852.32"/>
  </r>
  <r>
    <n v="1161"/>
    <s v="Denita"/>
    <s v="Doty"/>
    <s v="Miss"/>
    <s v="F"/>
    <n v="60"/>
    <s v="Corsham Street"/>
    <s v="Ayrshire"/>
    <x v="40"/>
    <x v="81"/>
    <n v="86"/>
    <x v="2"/>
    <x v="2"/>
    <n v="1.79"/>
    <n v="17"/>
    <n v="153.94"/>
    <n v="2616.98"/>
  </r>
  <r>
    <n v="1162"/>
    <s v="Adam"/>
    <s v="Weir"/>
    <s v="Miss"/>
    <s v="F"/>
    <n v="30"/>
    <s v="Coryton Path"/>
    <s v="Bridge Of Weir"/>
    <x v="41"/>
    <x v="701"/>
    <n v="50"/>
    <x v="1"/>
    <x v="1"/>
    <n v="1.79"/>
    <n v="24"/>
    <n v="89.5"/>
    <n v="2148"/>
  </r>
  <r>
    <n v="1163"/>
    <s v="Jenna"/>
    <s v="Galloway"/>
    <s v="Mrs"/>
    <s v="F"/>
    <n v="90"/>
    <s v="Cosgrove Close"/>
    <s v="Neath"/>
    <x v="2"/>
    <x v="208"/>
    <n v="29"/>
    <x v="0"/>
    <x v="0"/>
    <n v="2.0099999999999998"/>
    <n v="20"/>
    <n v="58.289999999999992"/>
    <n v="1165.7999999999997"/>
  </r>
  <r>
    <n v="1164"/>
    <s v="Roy"/>
    <s v="Cordova"/>
    <s v="Mr"/>
    <s v="M"/>
    <n v="60"/>
    <s v="Cossall Walk"/>
    <s v="Newcastleton"/>
    <x v="2"/>
    <x v="702"/>
    <n v="18"/>
    <x v="8"/>
    <x v="8"/>
    <n v="3.49"/>
    <n v="20"/>
    <n v="62.820000000000007"/>
    <n v="1256.4000000000001"/>
  </r>
  <r>
    <n v="1165"/>
    <s v="Roosevelt"/>
    <s v="Byrd"/>
    <s v="Mr"/>
    <s v="M"/>
    <n v="60"/>
    <s v="Cotall Street"/>
    <s v="Wareham"/>
    <x v="2"/>
    <x v="703"/>
    <n v="59"/>
    <x v="6"/>
    <x v="6"/>
    <n v="1.29"/>
    <n v="24"/>
    <n v="76.11"/>
    <n v="1826.6399999999999"/>
  </r>
  <r>
    <n v="1166"/>
    <s v="Benny"/>
    <s v="Cross"/>
    <s v="Mr"/>
    <s v="M"/>
    <n v="60"/>
    <s v="Cotford Place"/>
    <s v="Bedford"/>
    <x v="43"/>
    <x v="704"/>
    <n v="23"/>
    <x v="4"/>
    <x v="4"/>
    <n v="1.89"/>
    <n v="18"/>
    <n v="43.47"/>
    <n v="782.46"/>
  </r>
  <r>
    <n v="1167"/>
    <s v="Ayako"/>
    <s v="Flynn"/>
    <s v="Miss"/>
    <s v="F"/>
    <n v="30"/>
    <s v="Cotherstone Road"/>
    <s v="Shifnal"/>
    <x v="2"/>
    <x v="58"/>
    <n v="3"/>
    <x v="0"/>
    <x v="0"/>
    <n v="2.0099999999999998"/>
    <n v="20"/>
    <n v="6.0299999999999994"/>
    <n v="120.6"/>
  </r>
  <r>
    <n v="1168"/>
    <s v="Enriqueta"/>
    <s v="Serrano"/>
    <s v="Mrs"/>
    <s v="F"/>
    <n v="30"/>
    <s v="Cotswold Gate"/>
    <s v="St. Ives"/>
    <x v="2"/>
    <x v="75"/>
    <n v="34"/>
    <x v="6"/>
    <x v="6"/>
    <n v="1.29"/>
    <n v="24"/>
    <n v="43.86"/>
    <n v="1052.6399999999999"/>
  </r>
  <r>
    <n v="1169"/>
    <s v="Carolin"/>
    <s v="Segura"/>
    <s v="Mrs"/>
    <s v="F"/>
    <n v="60"/>
    <s v="Cotswold Street"/>
    <s v="Caernarfon"/>
    <x v="12"/>
    <x v="705"/>
    <n v="98"/>
    <x v="9"/>
    <x v="9"/>
    <n v="3.39"/>
    <n v="24"/>
    <n v="332.22"/>
    <n v="7973.2800000000007"/>
  </r>
  <r>
    <n v="1171"/>
    <s v="Erasmo"/>
    <s v="Reeder"/>
    <s v="Mr"/>
    <s v="M"/>
    <n v="30"/>
    <s v="Cottage Court"/>
    <s v="Wadebridge"/>
    <x v="2"/>
    <x v="8"/>
    <n v="51"/>
    <x v="1"/>
    <x v="1"/>
    <n v="1.79"/>
    <n v="24"/>
    <n v="91.29"/>
    <n v="2190.96"/>
  </r>
  <r>
    <n v="1172"/>
    <s v="Benjamin"/>
    <s v="Flood"/>
    <s v="Mr"/>
    <s v="M"/>
    <n v="60"/>
    <s v="Cottage Down"/>
    <s v="Newent"/>
    <x v="2"/>
    <x v="706"/>
    <n v="83"/>
    <x v="5"/>
    <x v="5"/>
    <n v="3.99"/>
    <n v="24"/>
    <n v="331.17"/>
    <n v="7948.08"/>
  </r>
  <r>
    <n v="1173"/>
    <s v="Sheron"/>
    <s v="Riggs"/>
    <s v="Mrs"/>
    <s v="F"/>
    <n v="30"/>
    <s v="Cottage Down"/>
    <s v="Spean Bridge"/>
    <x v="2"/>
    <x v="263"/>
    <n v="71"/>
    <x v="5"/>
    <x v="5"/>
    <n v="3.99"/>
    <n v="24"/>
    <n v="283.29000000000002"/>
    <n v="6798.9600000000009"/>
  </r>
  <r>
    <n v="1174"/>
    <s v="Zita"/>
    <s v="Albright"/>
    <s v="Mrs"/>
    <s v="F"/>
    <n v="90"/>
    <s v="Cottage Hospital"/>
    <s v="Okehampton"/>
    <x v="2"/>
    <x v="53"/>
    <n v="81"/>
    <x v="0"/>
    <x v="0"/>
    <n v="2.0099999999999998"/>
    <n v="20"/>
    <n v="162.80999999999997"/>
    <n v="3256.1999999999994"/>
  </r>
  <r>
    <n v="1175"/>
    <s v="Garland"/>
    <s v="Harris"/>
    <s v="Mr"/>
    <s v="M"/>
    <n v="30"/>
    <s v="Cottage Row"/>
    <s v="Tarbert"/>
    <x v="2"/>
    <x v="707"/>
    <n v="47"/>
    <x v="2"/>
    <x v="2"/>
    <n v="1.79"/>
    <n v="17"/>
    <n v="84.13"/>
    <n v="1430.21"/>
  </r>
  <r>
    <n v="1176"/>
    <s v="Jarrod"/>
    <s v="Travis"/>
    <s v="Mr"/>
    <s v="M"/>
    <n v="60"/>
    <s v="Cottington Street"/>
    <s v="Llanwrda"/>
    <x v="11"/>
    <x v="708"/>
    <n v="14"/>
    <x v="7"/>
    <x v="7"/>
    <n v="2.95"/>
    <n v="20"/>
    <n v="41.300000000000004"/>
    <n v="826.00000000000011"/>
  </r>
  <r>
    <n v="1177"/>
    <s v="Felton"/>
    <s v="Holley"/>
    <s v="Mr"/>
    <s v="M"/>
    <n v="90"/>
    <s v="Cotton Row"/>
    <s v="Cookstown"/>
    <x v="16"/>
    <x v="709"/>
    <n v="14"/>
    <x v="1"/>
    <x v="1"/>
    <n v="1.79"/>
    <n v="24"/>
    <n v="25.060000000000002"/>
    <n v="601.44000000000005"/>
  </r>
  <r>
    <n v="1178"/>
    <s v="Albertha"/>
    <s v="Walker"/>
    <s v="Mrs"/>
    <s v="F"/>
    <n v="90"/>
    <s v="Cotton Street"/>
    <s v="Barnet"/>
    <x v="82"/>
    <x v="403"/>
    <n v="30"/>
    <x v="2"/>
    <x v="2"/>
    <n v="1.79"/>
    <n v="17"/>
    <n v="53.7"/>
    <n v="912.90000000000009"/>
  </r>
  <r>
    <n v="1179"/>
    <s v="Willow"/>
    <s v="Hammond"/>
    <s v="Mrs"/>
    <s v="F"/>
    <n v="90"/>
    <s v="Cotts Close"/>
    <s v="Dalkeith"/>
    <x v="3"/>
    <x v="340"/>
    <n v="99"/>
    <x v="0"/>
    <x v="0"/>
    <n v="2.0099999999999998"/>
    <n v="20"/>
    <n v="198.98999999999998"/>
    <n v="3979.7999999999997"/>
  </r>
  <r>
    <n v="1180"/>
    <s v="Wilfred"/>
    <s v="Hurd"/>
    <s v="Mr"/>
    <s v="M"/>
    <n v="60"/>
    <s v="Cotts Close"/>
    <s v="Stourbridge"/>
    <x v="2"/>
    <x v="155"/>
    <n v="19"/>
    <x v="0"/>
    <x v="0"/>
    <n v="2.0099999999999998"/>
    <n v="20"/>
    <n v="38.19"/>
    <n v="763.8"/>
  </r>
  <r>
    <n v="1181"/>
    <s v="Tina"/>
    <s v="Mead"/>
    <s v="Miss"/>
    <s v="F"/>
    <n v="30"/>
    <s v="Counagmara"/>
    <s v="Hawes"/>
    <x v="1"/>
    <x v="346"/>
    <n v="68"/>
    <x v="2"/>
    <x v="2"/>
    <n v="1.79"/>
    <n v="17"/>
    <n v="121.72"/>
    <n v="2069.2399999999998"/>
  </r>
  <r>
    <n v="1182"/>
    <s v="Dante"/>
    <s v="Stinson"/>
    <s v="Rev"/>
    <s v="M"/>
    <n v="90"/>
    <s v="Counter Street"/>
    <s v="Lancashire"/>
    <x v="21"/>
    <x v="710"/>
    <n v="40"/>
    <x v="5"/>
    <x v="5"/>
    <n v="3.99"/>
    <n v="24"/>
    <n v="159.60000000000002"/>
    <n v="3830.4000000000005"/>
  </r>
  <r>
    <n v="1183"/>
    <s v="Brooks"/>
    <s v="Pittman"/>
    <s v="Mr"/>
    <s v="M"/>
    <n v="30"/>
    <s v="Counting House"/>
    <s v="Turriff"/>
    <x v="2"/>
    <x v="711"/>
    <n v="18"/>
    <x v="7"/>
    <x v="7"/>
    <n v="2.95"/>
    <n v="20"/>
    <n v="53.1"/>
    <n v="1062"/>
  </r>
  <r>
    <n v="1185"/>
    <s v="Sana"/>
    <s v="Goss"/>
    <s v="Mrs"/>
    <s v="F"/>
    <n v="90"/>
    <s v="Coupland Place"/>
    <s v="Gerrards Cross"/>
    <x v="17"/>
    <x v="712"/>
    <n v="75"/>
    <x v="1"/>
    <x v="1"/>
    <n v="1.79"/>
    <n v="24"/>
    <n v="134.25"/>
    <n v="3222"/>
  </r>
  <r>
    <n v="1186"/>
    <s v="Shavonne"/>
    <s v="Knowles"/>
    <s v="Mrs"/>
    <s v="F"/>
    <n v="90"/>
    <s v="Coupland Terrace"/>
    <s v="Hinckley"/>
    <x v="1"/>
    <x v="713"/>
    <n v="36"/>
    <x v="7"/>
    <x v="7"/>
    <n v="2.95"/>
    <n v="20"/>
    <n v="106.2"/>
    <n v="2124"/>
  </r>
  <r>
    <n v="1187"/>
    <s v="Cherrie"/>
    <s v="Staley"/>
    <s v="Mrs"/>
    <s v="F"/>
    <n v="60"/>
    <s v="Court"/>
    <s v="Queenborough"/>
    <x v="2"/>
    <x v="714"/>
    <n v="2"/>
    <x v="0"/>
    <x v="0"/>
    <n v="2.0099999999999998"/>
    <n v="20"/>
    <n v="4.0199999999999996"/>
    <n v="80.399999999999991"/>
  </r>
  <r>
    <n v="1188"/>
    <s v="Orpha"/>
    <s v="West"/>
    <s v="Ms"/>
    <s v="F"/>
    <n v="60"/>
    <s v="Court View"/>
    <s v="Leiston"/>
    <x v="11"/>
    <x v="111"/>
    <n v="4"/>
    <x v="8"/>
    <x v="8"/>
    <n v="3.49"/>
    <n v="20"/>
    <n v="13.96"/>
    <n v="279.20000000000005"/>
  </r>
  <r>
    <n v="1189"/>
    <s v="Akiko"/>
    <s v="Huddleston"/>
    <s v="Miss"/>
    <s v="F"/>
    <n v="60"/>
    <s v="Court Way"/>
    <s v="Accrington"/>
    <x v="63"/>
    <x v="715"/>
    <n v="20"/>
    <x v="0"/>
    <x v="0"/>
    <n v="2.0099999999999998"/>
    <n v="20"/>
    <n v="40.199999999999996"/>
    <n v="803.99999999999989"/>
  </r>
  <r>
    <n v="1190"/>
    <s v="Darell"/>
    <s v="Odell"/>
    <s v="Mr"/>
    <s v="M"/>
    <n v="30"/>
    <s v="Court Yard"/>
    <s v="Buckie"/>
    <x v="8"/>
    <x v="716"/>
    <n v="31"/>
    <x v="6"/>
    <x v="6"/>
    <n v="1.29"/>
    <n v="24"/>
    <n v="39.99"/>
    <n v="959.76"/>
  </r>
  <r>
    <n v="1191"/>
    <s v="Ramiro"/>
    <s v="Jacobs"/>
    <s v="Rev"/>
    <s v="M"/>
    <n v="60"/>
    <s v="Courtauld Close"/>
    <s v="South Brent"/>
    <x v="2"/>
    <x v="57"/>
    <n v="38"/>
    <x v="0"/>
    <x v="0"/>
    <n v="2.0099999999999998"/>
    <n v="20"/>
    <n v="76.38"/>
    <n v="1527.6"/>
  </r>
  <r>
    <n v="1192"/>
    <s v="Arlen"/>
    <s v="Keenan"/>
    <s v="Mr"/>
    <s v="M"/>
    <n v="90"/>
    <s v="Courtenay Street"/>
    <s v="Clackmannan"/>
    <x v="15"/>
    <x v="25"/>
    <n v="97"/>
    <x v="0"/>
    <x v="0"/>
    <n v="2.0099999999999998"/>
    <n v="20"/>
    <n v="194.96999999999997"/>
    <n v="3899.3999999999996"/>
  </r>
  <r>
    <n v="1193"/>
    <s v="Emmett"/>
    <s v="Franks"/>
    <s v="Mr"/>
    <s v="M"/>
    <n v="30"/>
    <s v="Courtfield Mews"/>
    <s v="North Walsham"/>
    <x v="2"/>
    <x v="598"/>
    <n v="102"/>
    <x v="1"/>
    <x v="1"/>
    <n v="1.79"/>
    <n v="24"/>
    <n v="182.58"/>
    <n v="4381.92"/>
  </r>
  <r>
    <n v="1194"/>
    <s v="Janyce"/>
    <s v="Lacey"/>
    <s v="Miss"/>
    <s v="F"/>
    <n v="90"/>
    <s v="Courthope Road"/>
    <s v="Mayfield"/>
    <x v="2"/>
    <x v="70"/>
    <n v="80"/>
    <x v="7"/>
    <x v="7"/>
    <n v="2.95"/>
    <n v="20"/>
    <n v="236"/>
    <n v="4720"/>
  </r>
  <r>
    <n v="1195"/>
    <s v="Albina"/>
    <s v="Joseph"/>
    <s v="Mrs"/>
    <s v="F"/>
    <n v="60"/>
    <s v="Courtland Avenue"/>
    <s v="Seahouses"/>
    <x v="2"/>
    <x v="295"/>
    <n v="3"/>
    <x v="1"/>
    <x v="1"/>
    <n v="1.79"/>
    <n v="24"/>
    <n v="5.37"/>
    <n v="128.88"/>
  </r>
  <r>
    <n v="1196"/>
    <s v="Elida"/>
    <s v="Lujan"/>
    <s v="Miss"/>
    <s v="F"/>
    <n v="60"/>
    <s v="Courtland Villas"/>
    <s v="Holywell"/>
    <x v="1"/>
    <x v="717"/>
    <n v="73"/>
    <x v="3"/>
    <x v="3"/>
    <n v="0.69"/>
    <n v="24"/>
    <n v="50.37"/>
    <n v="1208.8799999999999"/>
  </r>
  <r>
    <n v="1197"/>
    <s v="Bobbie"/>
    <s v="Ham"/>
    <s v="Mr"/>
    <s v="M"/>
    <n v="60"/>
    <s v="Courtlands Avenue"/>
    <s v="East Sussex"/>
    <x v="44"/>
    <x v="718"/>
    <n v="84"/>
    <x v="9"/>
    <x v="9"/>
    <n v="3.39"/>
    <n v="24"/>
    <n v="284.76"/>
    <n v="6834.24"/>
  </r>
  <r>
    <n v="1198"/>
    <s v="Darron"/>
    <s v="Rivas"/>
    <s v="Mr"/>
    <s v="M"/>
    <n v="30"/>
    <s v="Courtney Road"/>
    <s v="Welshpool"/>
    <x v="2"/>
    <x v="715"/>
    <n v="60"/>
    <x v="0"/>
    <x v="0"/>
    <n v="2.0099999999999998"/>
    <n v="20"/>
    <n v="120.6"/>
    <n v="2412"/>
  </r>
  <r>
    <n v="1199"/>
    <s v="Bert"/>
    <s v="Velazquez"/>
    <s v="Mr"/>
    <s v="M"/>
    <n v="90"/>
    <s v="Coverdale Road"/>
    <s v="Oxted"/>
    <x v="2"/>
    <x v="59"/>
    <n v="20"/>
    <x v="8"/>
    <x v="8"/>
    <n v="3.49"/>
    <n v="20"/>
    <n v="69.800000000000011"/>
    <n v="1396.0000000000002"/>
  </r>
  <r>
    <n v="1200"/>
    <s v="Thomasina"/>
    <s v="Adams"/>
    <s v="Mrs"/>
    <s v="F"/>
    <n v="60"/>
    <s v="Cow Yard"/>
    <s v="Stonehaven"/>
    <x v="2"/>
    <x v="719"/>
    <n v="34"/>
    <x v="5"/>
    <x v="5"/>
    <n v="3.99"/>
    <n v="24"/>
    <n v="135.66"/>
    <n v="3255.84"/>
  </r>
  <r>
    <n v="1201"/>
    <s v="Min"/>
    <s v="Leblanc"/>
    <s v="Miss"/>
    <s v="F"/>
    <n v="30"/>
    <s v="Cowper Avenue"/>
    <s v="Tadley"/>
    <x v="2"/>
    <x v="541"/>
    <n v="95"/>
    <x v="2"/>
    <x v="2"/>
    <n v="1.79"/>
    <n v="17"/>
    <n v="170.05"/>
    <n v="2890.8500000000004"/>
  </r>
  <r>
    <n v="1202"/>
    <s v="Riva"/>
    <s v="Sylvester"/>
    <s v="Mrs"/>
    <s v="F"/>
    <n v="60"/>
    <s v="Cowslip Villa"/>
    <s v="Barton-Upon-Humber"/>
    <x v="53"/>
    <x v="543"/>
    <n v="48"/>
    <x v="1"/>
    <x v="1"/>
    <n v="1.79"/>
    <n v="24"/>
    <n v="85.92"/>
    <n v="2062.08"/>
  </r>
  <r>
    <n v="1203"/>
    <s v="Kimberlie"/>
    <s v="Burroughs"/>
    <s v="Miss"/>
    <s v="F"/>
    <n v="60"/>
    <s v="Cox's Quay"/>
    <s v="Aldeburgh"/>
    <x v="83"/>
    <x v="530"/>
    <n v="78"/>
    <x v="4"/>
    <x v="4"/>
    <n v="1.89"/>
    <n v="18"/>
    <n v="147.41999999999999"/>
    <n v="2653.56"/>
  </r>
  <r>
    <n v="1204"/>
    <s v="Sherril"/>
    <s v="Bird"/>
    <s v="Miss"/>
    <s v="F"/>
    <n v="30"/>
    <s v="Coxson Way"/>
    <s v="Cleator"/>
    <x v="15"/>
    <x v="600"/>
    <n v="23"/>
    <x v="4"/>
    <x v="4"/>
    <n v="1.89"/>
    <n v="18"/>
    <n v="43.47"/>
    <n v="782.46"/>
  </r>
  <r>
    <n v="1205"/>
    <s v="Stanton"/>
    <s v="Cornett"/>
    <s v="Mr"/>
    <s v="M"/>
    <n v="30"/>
    <s v="Crace Street"/>
    <s v="Cumnock"/>
    <x v="16"/>
    <x v="169"/>
    <n v="21"/>
    <x v="6"/>
    <x v="6"/>
    <n v="1.29"/>
    <n v="24"/>
    <n v="27.09"/>
    <n v="650.16"/>
  </r>
  <r>
    <n v="1206"/>
    <s v="Jarrett"/>
    <s v="Finley"/>
    <s v="Mr"/>
    <s v="M"/>
    <n v="90"/>
    <s v="Crace Street"/>
    <s v="Eyemouth"/>
    <x v="17"/>
    <x v="434"/>
    <n v="39"/>
    <x v="7"/>
    <x v="7"/>
    <n v="2.95"/>
    <n v="20"/>
    <n v="115.05000000000001"/>
    <n v="2301"/>
  </r>
  <r>
    <n v="1207"/>
    <s v="Retta"/>
    <s v="Blevins"/>
    <s v="Miss"/>
    <s v="F"/>
    <n v="30"/>
    <s v="Crafton Place"/>
    <s v="Pentre"/>
    <x v="2"/>
    <x v="720"/>
    <n v="72"/>
    <x v="4"/>
    <x v="4"/>
    <n v="1.89"/>
    <n v="18"/>
    <n v="136.07999999999998"/>
    <n v="2449.4399999999996"/>
  </r>
  <r>
    <n v="1208"/>
    <s v="Dana"/>
    <s v="Mcwilliams"/>
    <s v="Mr"/>
    <s v="M"/>
    <n v="60"/>
    <s v="Craig Park"/>
    <s v="Bordon"/>
    <x v="28"/>
    <x v="589"/>
    <n v="66"/>
    <x v="5"/>
    <x v="5"/>
    <n v="3.99"/>
    <n v="24"/>
    <n v="263.34000000000003"/>
    <n v="6320.1600000000008"/>
  </r>
  <r>
    <n v="1209"/>
    <s v="Eleanore"/>
    <s v="Mcmullen"/>
    <s v="Miss"/>
    <s v="F"/>
    <n v="90"/>
    <s v="Cranberry Lane"/>
    <s v="Lyme Regis"/>
    <x v="2"/>
    <x v="257"/>
    <n v="70"/>
    <x v="7"/>
    <x v="7"/>
    <n v="2.95"/>
    <n v="20"/>
    <n v="206.5"/>
    <n v="4130"/>
  </r>
  <r>
    <n v="1210"/>
    <s v="Justin"/>
    <s v="Meade"/>
    <s v="Ms"/>
    <s v="F"/>
    <n v="30"/>
    <s v="Cranbourn Alley"/>
    <s v="Coatbridge"/>
    <x v="15"/>
    <x v="112"/>
    <n v="44"/>
    <x v="2"/>
    <x v="2"/>
    <n v="1.79"/>
    <n v="17"/>
    <n v="78.760000000000005"/>
    <n v="1338.92"/>
  </r>
  <r>
    <n v="1211"/>
    <s v="Sam"/>
    <s v="Blanchard"/>
    <s v="Mr"/>
    <s v="M"/>
    <n v="60"/>
    <s v="Cranbourn Alley"/>
    <s v="Hertford"/>
    <x v="1"/>
    <x v="670"/>
    <n v="79"/>
    <x v="5"/>
    <x v="5"/>
    <n v="3.99"/>
    <n v="24"/>
    <n v="315.21000000000004"/>
    <n v="7565.0400000000009"/>
  </r>
  <r>
    <n v="1212"/>
    <s v="Ulrike"/>
    <s v="Dodson"/>
    <s v="Mrs"/>
    <s v="F"/>
    <n v="90"/>
    <s v="Crane Grove"/>
    <s v="Ferndown"/>
    <x v="17"/>
    <x v="721"/>
    <n v="88"/>
    <x v="3"/>
    <x v="3"/>
    <n v="0.69"/>
    <n v="24"/>
    <n v="60.72"/>
    <n v="1457.28"/>
  </r>
  <r>
    <n v="1213"/>
    <s v="Klara"/>
    <s v="Timmons"/>
    <s v="Mrs"/>
    <s v="F"/>
    <n v="60"/>
    <s v="Crane Mead"/>
    <s v="Cromarty"/>
    <x v="16"/>
    <x v="708"/>
    <n v="31"/>
    <x v="3"/>
    <x v="3"/>
    <n v="0.69"/>
    <n v="24"/>
    <n v="21.389999999999997"/>
    <n v="513.3599999999999"/>
  </r>
  <r>
    <n v="1214"/>
    <s v="Keven"/>
    <s v="Cisneros"/>
    <s v="Mr"/>
    <s v="M"/>
    <n v="90"/>
    <s v="Cranford Close"/>
    <s v="Westbury"/>
    <x v="2"/>
    <x v="183"/>
    <n v="31"/>
    <x v="4"/>
    <x v="4"/>
    <n v="1.89"/>
    <n v="18"/>
    <n v="58.589999999999996"/>
    <n v="1054.6199999999999"/>
  </r>
  <r>
    <n v="1215"/>
    <s v="Selene"/>
    <s v="Dwyer"/>
    <s v="Mrs"/>
    <s v="F"/>
    <n v="30"/>
    <s v="Cranham Road"/>
    <s v="Dumfries"/>
    <x v="3"/>
    <x v="10"/>
    <n v="66"/>
    <x v="6"/>
    <x v="6"/>
    <n v="1.29"/>
    <n v="24"/>
    <n v="85.14"/>
    <n v="2043.3600000000001"/>
  </r>
  <r>
    <n v="1216"/>
    <s v="Gilberto"/>
    <s v="Novak"/>
    <s v="Mr"/>
    <s v="M"/>
    <n v="30"/>
    <s v="Cranworth Crescent"/>
    <s v="Stanford-Le-Hope"/>
    <x v="2"/>
    <x v="175"/>
    <n v="8"/>
    <x v="7"/>
    <x v="7"/>
    <n v="2.95"/>
    <n v="20"/>
    <n v="23.6"/>
    <n v="472"/>
  </r>
  <r>
    <n v="1217"/>
    <s v="Christiane"/>
    <s v="Lott"/>
    <s v="Miss"/>
    <s v="F"/>
    <n v="30"/>
    <s v="Cranworth Gardens"/>
    <s v="Littleborough"/>
    <x v="11"/>
    <x v="722"/>
    <n v="11"/>
    <x v="1"/>
    <x v="1"/>
    <n v="1.79"/>
    <n v="24"/>
    <n v="19.690000000000001"/>
    <n v="472.56000000000006"/>
  </r>
  <r>
    <n v="1218"/>
    <s v="Tova"/>
    <s v="Mercado"/>
    <s v="Mrs"/>
    <s v="F"/>
    <n v="30"/>
    <s v="Craven Avenue"/>
    <s v="Belper"/>
    <x v="73"/>
    <x v="418"/>
    <n v="50"/>
    <x v="7"/>
    <x v="7"/>
    <n v="2.95"/>
    <n v="20"/>
    <n v="147.5"/>
    <n v="2950"/>
  </r>
  <r>
    <n v="1219"/>
    <s v="Helaine"/>
    <s v="Crane"/>
    <s v="Dr"/>
    <s v="F"/>
    <n v="30"/>
    <s v="Craven Mews"/>
    <s v="Middlesbrough"/>
    <x v="2"/>
    <x v="650"/>
    <n v="75"/>
    <x v="8"/>
    <x v="8"/>
    <n v="3.49"/>
    <n v="20"/>
    <n v="261.75"/>
    <n v="5235"/>
  </r>
  <r>
    <n v="1220"/>
    <s v="Nicolas"/>
    <s v="Park"/>
    <s v="Mr"/>
    <s v="M"/>
    <n v="60"/>
    <s v="Craven Terrace"/>
    <s v="Auchterarder"/>
    <x v="24"/>
    <x v="125"/>
    <n v="68"/>
    <x v="4"/>
    <x v="4"/>
    <n v="1.89"/>
    <n v="18"/>
    <n v="128.51999999999998"/>
    <n v="2313.3599999999997"/>
  </r>
  <r>
    <n v="1221"/>
    <s v="Fernando"/>
    <s v="Connolly"/>
    <s v="Mr"/>
    <s v="M"/>
    <n v="90"/>
    <s v="Craven's Buildings"/>
    <s v="Liss"/>
    <x v="11"/>
    <x v="723"/>
    <n v="76"/>
    <x v="1"/>
    <x v="1"/>
    <n v="1.79"/>
    <n v="24"/>
    <n v="136.04"/>
    <n v="3264.96"/>
  </r>
  <r>
    <n v="1222"/>
    <s v="Carlos"/>
    <s v="Meyers"/>
    <s v="Mr"/>
    <s v="M"/>
    <n v="90"/>
    <s v="Crawford Place"/>
    <s v="Llanfairfechan"/>
    <x v="11"/>
    <x v="724"/>
    <n v="14"/>
    <x v="0"/>
    <x v="0"/>
    <n v="2.0099999999999998"/>
    <n v="20"/>
    <n v="28.139999999999997"/>
    <n v="562.79999999999995"/>
  </r>
  <r>
    <n v="1223"/>
    <s v="Yasuko"/>
    <s v="Griggs"/>
    <s v="Mrs"/>
    <s v="F"/>
    <n v="90"/>
    <s v="Crawley Wharf"/>
    <s v="Looe"/>
    <x v="2"/>
    <x v="725"/>
    <n v="79"/>
    <x v="2"/>
    <x v="2"/>
    <n v="1.79"/>
    <n v="17"/>
    <n v="141.41"/>
    <n v="2403.9699999999998"/>
  </r>
  <r>
    <n v="1224"/>
    <s v="Margarita"/>
    <s v="Benjamin"/>
    <s v="Mrs"/>
    <s v="F"/>
    <n v="30"/>
    <s v="Crebor Street"/>
    <s v="Royston"/>
    <x v="2"/>
    <x v="726"/>
    <n v="77"/>
    <x v="3"/>
    <x v="3"/>
    <n v="0.69"/>
    <n v="24"/>
    <n v="53.129999999999995"/>
    <n v="1275.1199999999999"/>
  </r>
  <r>
    <n v="1226"/>
    <s v="Joseph"/>
    <s v="Freeman"/>
    <s v="Mr"/>
    <s v="M"/>
    <n v="90"/>
    <s v="Crebos Street"/>
    <s v="Hythe"/>
    <x v="1"/>
    <x v="727"/>
    <n v="87"/>
    <x v="2"/>
    <x v="2"/>
    <n v="1.79"/>
    <n v="17"/>
    <n v="155.72999999999999"/>
    <n v="2647.41"/>
  </r>
  <r>
    <n v="1227"/>
    <s v="Rick"/>
    <s v="Costello"/>
    <s v="Mr"/>
    <s v="M"/>
    <n v="60"/>
    <s v="Creek Bridge"/>
    <s v="Denbigh"/>
    <x v="3"/>
    <x v="587"/>
    <n v="95"/>
    <x v="9"/>
    <x v="9"/>
    <n v="3.39"/>
    <n v="24"/>
    <n v="322.05"/>
    <n v="7729.2000000000007"/>
  </r>
  <r>
    <n v="1228"/>
    <s v="Isis"/>
    <s v="Douglas"/>
    <s v="Miss"/>
    <s v="F"/>
    <n v="60"/>
    <s v="Crescent Way"/>
    <s v="Ashington"/>
    <x v="19"/>
    <x v="728"/>
    <n v="32"/>
    <x v="9"/>
    <x v="9"/>
    <n v="3.39"/>
    <n v="24"/>
    <n v="108.48"/>
    <n v="2603.52"/>
  </r>
  <r>
    <n v="1229"/>
    <s v="Belia"/>
    <s v="Ho"/>
    <s v="Miss"/>
    <s v="F"/>
    <n v="90"/>
    <s v="Creswick Road"/>
    <s v="Aldershot"/>
    <x v="23"/>
    <x v="729"/>
    <n v="46"/>
    <x v="6"/>
    <x v="6"/>
    <n v="1.29"/>
    <n v="24"/>
    <n v="59.34"/>
    <n v="1424.16"/>
  </r>
  <r>
    <n v="1230"/>
    <s v="Luella"/>
    <s v="Erwin"/>
    <s v="Miss"/>
    <s v="F"/>
    <n v="60"/>
    <s v="Crewe Place"/>
    <s v="Leyburn"/>
    <x v="11"/>
    <x v="681"/>
    <n v="30"/>
    <x v="8"/>
    <x v="8"/>
    <n v="3.49"/>
    <n v="20"/>
    <n v="104.7"/>
    <n v="2094"/>
  </r>
  <r>
    <n v="1232"/>
    <s v="Logan"/>
    <s v="Herndon"/>
    <s v="Mr"/>
    <s v="M"/>
    <n v="90"/>
    <s v="Cricket Row"/>
    <s v="Carmarthen"/>
    <x v="10"/>
    <x v="706"/>
    <n v="105"/>
    <x v="0"/>
    <x v="0"/>
    <n v="2.0099999999999998"/>
    <n v="20"/>
    <n v="211.04999999999998"/>
    <n v="4221"/>
  </r>
  <r>
    <n v="1233"/>
    <s v="Hiroko"/>
    <s v="Hatfield"/>
    <s v="Mrs"/>
    <s v="F"/>
    <n v="90"/>
    <s v="Cricketers Court"/>
    <s v="Lee-On-The-Solent"/>
    <x v="84"/>
    <x v="730"/>
    <n v="2"/>
    <x v="1"/>
    <x v="1"/>
    <n v="1.79"/>
    <n v="24"/>
    <n v="3.58"/>
    <n v="85.92"/>
  </r>
  <r>
    <n v="1234"/>
    <s v="Vonda"/>
    <s v="Fraser"/>
    <s v="Mrs"/>
    <s v="F"/>
    <n v="30"/>
    <s v="Cricketer's Court"/>
    <s v="Llanymynech"/>
    <x v="11"/>
    <x v="199"/>
    <n v="33"/>
    <x v="2"/>
    <x v="2"/>
    <n v="1.79"/>
    <n v="17"/>
    <n v="59.07"/>
    <n v="1004.19"/>
  </r>
  <r>
    <n v="1235"/>
    <s v="Hiram"/>
    <s v="Rowland"/>
    <s v="Mr"/>
    <s v="M"/>
    <n v="90"/>
    <s v="Cricklade Avenue"/>
    <s v="Llanbedrgoch"/>
    <x v="11"/>
    <x v="731"/>
    <n v="80"/>
    <x v="8"/>
    <x v="8"/>
    <n v="3.49"/>
    <n v="20"/>
    <n v="279.20000000000005"/>
    <n v="5584.0000000000009"/>
  </r>
  <r>
    <n v="1236"/>
    <s v="Petrina"/>
    <s v="Keys"/>
    <s v="Dr"/>
    <s v="F"/>
    <n v="30"/>
    <s v="Cringle Street"/>
    <s v="Stevenage"/>
    <x v="2"/>
    <x v="732"/>
    <n v="8"/>
    <x v="8"/>
    <x v="8"/>
    <n v="3.49"/>
    <n v="20"/>
    <n v="27.92"/>
    <n v="558.40000000000009"/>
  </r>
  <r>
    <n v="1237"/>
    <s v="Roderick"/>
    <s v="Wise"/>
    <s v="Mr"/>
    <s v="M"/>
    <n v="90"/>
    <s v="Crisps Terrace"/>
    <s v="New Tredegar"/>
    <x v="2"/>
    <x v="733"/>
    <n v="72"/>
    <x v="1"/>
    <x v="1"/>
    <n v="1.79"/>
    <n v="24"/>
    <n v="128.88"/>
    <n v="3093.12"/>
  </r>
  <r>
    <n v="1238"/>
    <s v="Benny"/>
    <s v="Armstrong"/>
    <s v="Mr"/>
    <s v="M"/>
    <n v="60"/>
    <s v="Crisps Terrace"/>
    <s v="Pudsey"/>
    <x v="2"/>
    <x v="257"/>
    <n v="79"/>
    <x v="3"/>
    <x v="3"/>
    <n v="0.69"/>
    <n v="24"/>
    <n v="54.51"/>
    <n v="1308.24"/>
  </r>
  <r>
    <n v="1239"/>
    <s v="Gino"/>
    <s v="Ruiz"/>
    <s v="Mr"/>
    <s v="M"/>
    <n v="90"/>
    <s v="Croft Close"/>
    <s v="Aberdeenshire"/>
    <x v="36"/>
    <x v="9"/>
    <n v="74"/>
    <x v="1"/>
    <x v="1"/>
    <n v="1.79"/>
    <n v="24"/>
    <n v="132.46"/>
    <n v="3179.04"/>
  </r>
  <r>
    <n v="1240"/>
    <s v="Marshall"/>
    <s v="Horne"/>
    <s v="Mrs"/>
    <s v="F"/>
    <n v="90"/>
    <s v="Crofton Road"/>
    <s v="Colwyn Bay"/>
    <x v="15"/>
    <x v="230"/>
    <n v="28"/>
    <x v="9"/>
    <x v="9"/>
    <n v="3.39"/>
    <n v="24"/>
    <n v="94.92"/>
    <n v="2278.08"/>
  </r>
  <r>
    <n v="1241"/>
    <s v="Ellen"/>
    <s v="Champagne"/>
    <s v="Mrs"/>
    <s v="F"/>
    <n v="90"/>
    <s v="Crogsland Road"/>
    <s v="Barking"/>
    <x v="22"/>
    <x v="316"/>
    <n v="38"/>
    <x v="9"/>
    <x v="9"/>
    <n v="3.39"/>
    <n v="24"/>
    <n v="128.82"/>
    <n v="3091.68"/>
  </r>
  <r>
    <n v="1242"/>
    <s v="Hanh"/>
    <s v="Connor"/>
    <s v="Miss"/>
    <s v="F"/>
    <n v="30"/>
    <s v="Cromwell Grove"/>
    <s v="Milltimber"/>
    <x v="2"/>
    <x v="734"/>
    <n v="22"/>
    <x v="7"/>
    <x v="7"/>
    <n v="2.95"/>
    <n v="20"/>
    <n v="64.900000000000006"/>
    <n v="1298"/>
  </r>
  <r>
    <n v="1243"/>
    <s v="Danita"/>
    <s v="Ware"/>
    <s v="Mrs"/>
    <s v="F"/>
    <n v="90"/>
    <s v="Crondall Street"/>
    <s v="Avon"/>
    <x v="24"/>
    <x v="367"/>
    <n v="14"/>
    <x v="2"/>
    <x v="2"/>
    <n v="1.79"/>
    <n v="17"/>
    <n v="25.060000000000002"/>
    <n v="426.02000000000004"/>
  </r>
  <r>
    <n v="1244"/>
    <s v="Ozella"/>
    <s v="Mcclellan"/>
    <s v="Mrs"/>
    <s v="F"/>
    <n v="90"/>
    <s v="Crooked Passage"/>
    <s v="Tintagel"/>
    <x v="2"/>
    <x v="735"/>
    <n v="29"/>
    <x v="6"/>
    <x v="6"/>
    <n v="1.29"/>
    <n v="24"/>
    <n v="37.410000000000004"/>
    <n v="897.84000000000015"/>
  </r>
  <r>
    <n v="1245"/>
    <s v="Jordan"/>
    <s v="Guerra"/>
    <s v="Mr"/>
    <s v="M"/>
    <n v="60"/>
    <s v="Crooms Hill"/>
    <s v="Braunton"/>
    <x v="67"/>
    <x v="736"/>
    <n v="54"/>
    <x v="1"/>
    <x v="1"/>
    <n v="1.79"/>
    <n v="24"/>
    <n v="96.66"/>
    <n v="2319.84"/>
  </r>
  <r>
    <n v="1246"/>
    <s v="Grady"/>
    <s v="Howe"/>
    <s v="Prof"/>
    <s v="M"/>
    <n v="90"/>
    <s v="Crosby Square"/>
    <s v="Crewkerne"/>
    <x v="16"/>
    <x v="338"/>
    <n v="19"/>
    <x v="7"/>
    <x v="7"/>
    <n v="2.95"/>
    <n v="20"/>
    <n v="56.050000000000004"/>
    <n v="1121"/>
  </r>
  <r>
    <n v="1247"/>
    <s v="Albert"/>
    <s v="Parr"/>
    <s v="Mr"/>
    <s v="M"/>
    <n v="30"/>
    <s v="Cross Close"/>
    <s v="Tayport"/>
    <x v="2"/>
    <x v="214"/>
    <n v="56"/>
    <x v="6"/>
    <x v="6"/>
    <n v="1.29"/>
    <n v="24"/>
    <n v="72.240000000000009"/>
    <n v="1733.7600000000002"/>
  </r>
  <r>
    <n v="1248"/>
    <s v="Harland"/>
    <s v="Garrison"/>
    <s v="Mr"/>
    <s v="M"/>
    <n v="90"/>
    <s v="Crossmead"/>
    <s v="Beaconsfield"/>
    <x v="31"/>
    <x v="598"/>
    <n v="93"/>
    <x v="6"/>
    <x v="6"/>
    <n v="1.29"/>
    <n v="24"/>
    <n v="119.97"/>
    <n v="2879.2799999999997"/>
  </r>
  <r>
    <n v="1249"/>
    <s v="Donnie"/>
    <s v="Herrington"/>
    <s v="Mr"/>
    <s v="M"/>
    <n v="30"/>
    <s v="Crossness Lane"/>
    <s v="Isle Of Rum"/>
    <x v="21"/>
    <x v="71"/>
    <n v="75"/>
    <x v="8"/>
    <x v="8"/>
    <n v="3.49"/>
    <n v="20"/>
    <n v="261.75"/>
    <n v="5235"/>
  </r>
  <r>
    <n v="1250"/>
    <s v="Autumn"/>
    <s v="Paige"/>
    <s v="Miss"/>
    <s v="F"/>
    <n v="90"/>
    <s v="Crossthwaite Avenue"/>
    <s v="Hoddesdon"/>
    <x v="1"/>
    <x v="36"/>
    <n v="76"/>
    <x v="6"/>
    <x v="6"/>
    <n v="1.29"/>
    <n v="24"/>
    <n v="98.04"/>
    <n v="2352.96"/>
  </r>
  <r>
    <n v="1252"/>
    <s v="Lester"/>
    <s v="Wolfe"/>
    <s v="Mr"/>
    <s v="M"/>
    <n v="30"/>
    <s v="Crossthwaite Avenue"/>
    <s v="Kirkby-In-Furness"/>
    <x v="21"/>
    <x v="737"/>
    <n v="87"/>
    <x v="7"/>
    <x v="7"/>
    <n v="2.95"/>
    <n v="20"/>
    <n v="256.65000000000003"/>
    <n v="5133.0000000000009"/>
  </r>
  <r>
    <n v="1253"/>
    <s v="Chas"/>
    <s v="Hendricks"/>
    <s v="Mr"/>
    <s v="M"/>
    <n v="90"/>
    <s v="Crosswall"/>
    <s v="Bridport"/>
    <x v="50"/>
    <x v="474"/>
    <n v="29"/>
    <x v="9"/>
    <x v="9"/>
    <n v="3.39"/>
    <n v="24"/>
    <n v="98.31"/>
    <n v="2359.44"/>
  </r>
  <r>
    <n v="1254"/>
    <s v="Orville"/>
    <s v="Nolan"/>
    <s v="Mr"/>
    <s v="M"/>
    <n v="60"/>
    <s v="Crouch Road"/>
    <s v="Sowerby Bridge"/>
    <x v="2"/>
    <x v="738"/>
    <n v="64"/>
    <x v="3"/>
    <x v="3"/>
    <n v="0.69"/>
    <n v="24"/>
    <n v="44.16"/>
    <n v="1059.8399999999999"/>
  </r>
  <r>
    <n v="1255"/>
    <s v="Alyse"/>
    <s v="Flood"/>
    <s v="Mrs"/>
    <s v="F"/>
    <n v="60"/>
    <s v="Crowden Way"/>
    <s v="Grantown-On-Spey"/>
    <x v="57"/>
    <x v="201"/>
    <n v="31"/>
    <x v="3"/>
    <x v="3"/>
    <n v="0.69"/>
    <n v="24"/>
    <n v="21.389999999999997"/>
    <n v="513.3599999999999"/>
  </r>
  <r>
    <n v="1256"/>
    <s v="Quintin"/>
    <s v="Marcus"/>
    <s v="Mr"/>
    <s v="M"/>
    <n v="30"/>
    <s v="Crowland Road"/>
    <s v="Forest Row"/>
    <x v="17"/>
    <x v="147"/>
    <n v="85"/>
    <x v="6"/>
    <x v="6"/>
    <n v="1.29"/>
    <n v="24"/>
    <n v="109.65"/>
    <n v="2631.6000000000004"/>
  </r>
  <r>
    <n v="1257"/>
    <s v="Carmelia"/>
    <s v="Womack"/>
    <s v="Ms"/>
    <s v="F"/>
    <n v="90"/>
    <s v="Crown Square"/>
    <s v="Penmaenmawr"/>
    <x v="2"/>
    <x v="336"/>
    <n v="36"/>
    <x v="4"/>
    <x v="4"/>
    <n v="1.89"/>
    <n v="18"/>
    <n v="68.039999999999992"/>
    <n v="1224.7199999999998"/>
  </r>
  <r>
    <n v="1258"/>
    <s v="Jonas"/>
    <s v="Hargrove"/>
    <s v="Mr"/>
    <s v="M"/>
    <n v="90"/>
    <s v="Crown Terrace"/>
    <s v="Taunton"/>
    <x v="2"/>
    <x v="739"/>
    <n v="54"/>
    <x v="8"/>
    <x v="8"/>
    <n v="3.49"/>
    <n v="20"/>
    <n v="188.46"/>
    <n v="3769.2000000000003"/>
  </r>
  <r>
    <n v="1259"/>
    <s v="Nicky"/>
    <s v="Greenberg"/>
    <s v="Mr"/>
    <s v="M"/>
    <n v="30"/>
    <s v="Crows Court"/>
    <s v="Isle Of Iona"/>
    <x v="21"/>
    <x v="740"/>
    <n v="38"/>
    <x v="8"/>
    <x v="8"/>
    <n v="3.49"/>
    <n v="20"/>
    <n v="132.62"/>
    <n v="2652.4"/>
  </r>
  <r>
    <n v="1260"/>
    <s v="Norberto"/>
    <s v="Bartlett"/>
    <s v="Mr"/>
    <s v="M"/>
    <n v="30"/>
    <s v="Crows Court"/>
    <s v="Nottinghamshire"/>
    <x v="2"/>
    <x v="741"/>
    <n v="35"/>
    <x v="2"/>
    <x v="2"/>
    <n v="1.79"/>
    <n v="17"/>
    <n v="62.65"/>
    <n v="1065.05"/>
  </r>
  <r>
    <n v="1261"/>
    <s v="Taryn"/>
    <s v="Myles"/>
    <s v="Miss"/>
    <s v="F"/>
    <n v="90"/>
    <s v="Crows Road"/>
    <s v="Llanidloes"/>
    <x v="11"/>
    <x v="696"/>
    <n v="26"/>
    <x v="6"/>
    <x v="6"/>
    <n v="1.29"/>
    <n v="24"/>
    <n v="33.54"/>
    <n v="804.96"/>
  </r>
  <r>
    <n v="1262"/>
    <s v="Carolin"/>
    <s v="Tran"/>
    <s v="Mrs"/>
    <s v="F"/>
    <n v="60"/>
    <s v="Crowthorne Road"/>
    <s v="Castlederg"/>
    <x v="10"/>
    <x v="666"/>
    <n v="78"/>
    <x v="3"/>
    <x v="3"/>
    <n v="0.69"/>
    <n v="24"/>
    <n v="53.819999999999993"/>
    <n v="1291.6799999999998"/>
  </r>
  <r>
    <n v="1263"/>
    <s v="Lynwood"/>
    <s v="Ramirez"/>
    <s v="Mr"/>
    <s v="M"/>
    <n v="90"/>
    <s v="Croxford Gardens"/>
    <s v="Peebles"/>
    <x v="2"/>
    <x v="742"/>
    <n v="90"/>
    <x v="3"/>
    <x v="3"/>
    <n v="0.69"/>
    <n v="24"/>
    <n v="62.099999999999994"/>
    <n v="1490.3999999999999"/>
  </r>
  <r>
    <n v="1264"/>
    <s v="Miesha"/>
    <s v="Marino"/>
    <s v="Mrs"/>
    <s v="F"/>
    <n v="60"/>
    <s v="Croxted Lane"/>
    <s v="Beckenham"/>
    <x v="39"/>
    <x v="209"/>
    <n v="85"/>
    <x v="2"/>
    <x v="2"/>
    <n v="1.79"/>
    <n v="17"/>
    <n v="152.15"/>
    <n v="2586.5500000000002"/>
  </r>
  <r>
    <n v="1265"/>
    <s v="Leland"/>
    <s v="Daley"/>
    <s v="Mr"/>
    <s v="M"/>
    <n v="90"/>
    <s v="Croydon Road"/>
    <s v="Jedburgh"/>
    <x v="21"/>
    <x v="452"/>
    <n v="77"/>
    <x v="8"/>
    <x v="8"/>
    <n v="3.49"/>
    <n v="20"/>
    <n v="268.73"/>
    <n v="5374.6"/>
  </r>
  <r>
    <n v="1266"/>
    <s v="Dannie"/>
    <s v="Bentley"/>
    <s v="Mr"/>
    <s v="M"/>
    <n v="30"/>
    <s v="Cruikshank Street"/>
    <s v="Coleford"/>
    <x v="15"/>
    <x v="625"/>
    <n v="37"/>
    <x v="7"/>
    <x v="7"/>
    <n v="2.95"/>
    <n v="20"/>
    <n v="109.15"/>
    <n v="2183"/>
  </r>
  <r>
    <n v="1267"/>
    <s v="Katelynn"/>
    <s v="Steele"/>
    <s v="Mrs"/>
    <s v="F"/>
    <n v="30"/>
    <s v="Cuba Cottages"/>
    <s v="Dronfield"/>
    <x v="3"/>
    <x v="302"/>
    <n v="43"/>
    <x v="6"/>
    <x v="6"/>
    <n v="1.29"/>
    <n v="24"/>
    <n v="55.47"/>
    <n v="1331.28"/>
  </r>
  <r>
    <n v="1268"/>
    <s v="Kyoko"/>
    <s v="Snyder"/>
    <s v="Mrs"/>
    <s v="F"/>
    <n v="30"/>
    <s v="Cuckoo Lane"/>
    <s v="Nottinghamshire"/>
    <x v="2"/>
    <x v="586"/>
    <n v="21"/>
    <x v="9"/>
    <x v="9"/>
    <n v="3.39"/>
    <n v="24"/>
    <n v="71.19"/>
    <n v="1708.56"/>
  </r>
  <r>
    <n v="1269"/>
    <s v="Sanora"/>
    <s v="Irvin"/>
    <s v="Miss"/>
    <s v="F"/>
    <n v="30"/>
    <s v="Cullum Street"/>
    <s v="Staffordshire"/>
    <x v="2"/>
    <x v="348"/>
    <n v="91"/>
    <x v="0"/>
    <x v="0"/>
    <n v="2.0099999999999998"/>
    <n v="20"/>
    <n v="182.90999999999997"/>
    <n v="3658.1999999999994"/>
  </r>
  <r>
    <n v="1270"/>
    <s v="Na"/>
    <s v="Crenshaw"/>
    <s v="Dr"/>
    <s v="F"/>
    <n v="30"/>
    <s v="Culmore Terrace"/>
    <s v="Rhayader"/>
    <x v="2"/>
    <x v="743"/>
    <n v="38"/>
    <x v="6"/>
    <x v="6"/>
    <n v="1.29"/>
    <n v="24"/>
    <n v="49.02"/>
    <n v="1176.48"/>
  </r>
  <r>
    <n v="1271"/>
    <s v="Gussie"/>
    <s v="Duarte"/>
    <s v="Mrs"/>
    <s v="F"/>
    <n v="30"/>
    <s v="Culverden Road"/>
    <s v="Bideford"/>
    <x v="26"/>
    <x v="615"/>
    <n v="26"/>
    <x v="6"/>
    <x v="6"/>
    <n v="1.29"/>
    <n v="24"/>
    <n v="33.54"/>
    <n v="804.96"/>
  </r>
  <r>
    <n v="1272"/>
    <s v="Xochitl"/>
    <s v="Barnett"/>
    <s v="Miss"/>
    <s v="F"/>
    <n v="90"/>
    <s v="Cumberland Buildings"/>
    <s v="Merthyr Tydfil"/>
    <x v="2"/>
    <x v="744"/>
    <n v="50"/>
    <x v="5"/>
    <x v="5"/>
    <n v="3.99"/>
    <n v="24"/>
    <n v="199.5"/>
    <n v="4788"/>
  </r>
  <r>
    <n v="1273"/>
    <s v="Deon"/>
    <s v="Davis"/>
    <s v="Mr"/>
    <s v="M"/>
    <n v="30"/>
    <s v="Cumberland Park"/>
    <s v="Alton"/>
    <x v="75"/>
    <x v="457"/>
    <n v="18"/>
    <x v="8"/>
    <x v="8"/>
    <n v="3.49"/>
    <n v="20"/>
    <n v="62.820000000000007"/>
    <n v="1256.4000000000001"/>
  </r>
  <r>
    <n v="1274"/>
    <s v="Marline"/>
    <s v="Blanchard"/>
    <s v="Mrs"/>
    <s v="F"/>
    <n v="30"/>
    <s v="Cumberland Row"/>
    <s v="Latheron"/>
    <x v="21"/>
    <x v="437"/>
    <n v="59"/>
    <x v="6"/>
    <x v="6"/>
    <n v="1.29"/>
    <n v="24"/>
    <n v="76.11"/>
    <n v="1826.6399999999999"/>
  </r>
  <r>
    <n v="1275"/>
    <s v="Ty"/>
    <s v="Smiley"/>
    <s v="Mr"/>
    <s v="M"/>
    <n v="30"/>
    <s v="Cundell's Place"/>
    <s v="Kent"/>
    <x v="21"/>
    <x v="669"/>
    <n v="86"/>
    <x v="2"/>
    <x v="2"/>
    <n v="1.79"/>
    <n v="17"/>
    <n v="153.94"/>
    <n v="2616.98"/>
  </r>
  <r>
    <n v="1276"/>
    <s v="Reinaldo"/>
    <s v="Weeks"/>
    <s v="Mr"/>
    <s v="M"/>
    <n v="30"/>
    <s v="Cunliffe Street"/>
    <s v="Harrogate"/>
    <x v="51"/>
    <x v="316"/>
    <n v="2"/>
    <x v="7"/>
    <x v="7"/>
    <n v="2.95"/>
    <n v="20"/>
    <n v="5.9"/>
    <n v="118"/>
  </r>
  <r>
    <n v="1277"/>
    <s v="Donya"/>
    <s v="Witt"/>
    <s v="Miss"/>
    <s v="F"/>
    <n v="90"/>
    <s v="Cunningham Road"/>
    <s v="Badminton"/>
    <x v="40"/>
    <x v="745"/>
    <n v="19"/>
    <x v="2"/>
    <x v="2"/>
    <n v="1.79"/>
    <n v="17"/>
    <n v="34.01"/>
    <n v="578.16999999999996"/>
  </r>
  <r>
    <n v="1278"/>
    <s v="Marcellus"/>
    <s v="Newman"/>
    <s v="Mr"/>
    <s v="M"/>
    <n v="30"/>
    <s v="Curtain Place"/>
    <s v="Langholm"/>
    <x v="21"/>
    <x v="746"/>
    <n v="22"/>
    <x v="8"/>
    <x v="8"/>
    <n v="3.49"/>
    <n v="20"/>
    <n v="76.78"/>
    <n v="1535.6"/>
  </r>
  <r>
    <n v="1279"/>
    <s v="Seth"/>
    <s v="Billings"/>
    <s v="Mr"/>
    <s v="M"/>
    <n v="30"/>
    <s v="Curtis Street"/>
    <s v="Nantwich"/>
    <x v="2"/>
    <x v="124"/>
    <n v="79"/>
    <x v="4"/>
    <x v="4"/>
    <n v="1.89"/>
    <n v="18"/>
    <n v="149.31"/>
    <n v="2687.58"/>
  </r>
  <r>
    <n v="1280"/>
    <s v="Otto"/>
    <s v="Pittman"/>
    <s v="Mr"/>
    <s v="M"/>
    <n v="90"/>
    <s v="Cutler Street"/>
    <s v="Langholm"/>
    <x v="21"/>
    <x v="281"/>
    <n v="93"/>
    <x v="3"/>
    <x v="3"/>
    <n v="0.69"/>
    <n v="24"/>
    <n v="64.17"/>
    <n v="1540.08"/>
  </r>
  <r>
    <n v="1281"/>
    <s v="Gayle"/>
    <s v="Haley"/>
    <s v="Mrs"/>
    <s v="F"/>
    <n v="30"/>
    <s v="Cutlers' Yard"/>
    <s v="Ravenglass"/>
    <x v="2"/>
    <x v="41"/>
    <n v="57"/>
    <x v="6"/>
    <x v="6"/>
    <n v="1.29"/>
    <n v="24"/>
    <n v="73.53"/>
    <n v="1764.72"/>
  </r>
  <r>
    <n v="1282"/>
    <s v="Jayson"/>
    <s v="Banks"/>
    <s v="Mr"/>
    <s v="M"/>
    <n v="60"/>
    <s v="Cyril Street"/>
    <s v="Wick"/>
    <x v="2"/>
    <x v="747"/>
    <n v="72"/>
    <x v="8"/>
    <x v="8"/>
    <n v="3.49"/>
    <n v="20"/>
    <n v="251.28000000000003"/>
    <n v="5025.6000000000004"/>
  </r>
  <r>
    <n v="1283"/>
    <s v="Blair"/>
    <s v="Burton"/>
    <s v="Mr"/>
    <s v="M"/>
    <n v="60"/>
    <s v="Cyrus Street"/>
    <s v="Clogher"/>
    <x v="15"/>
    <x v="30"/>
    <n v="71"/>
    <x v="0"/>
    <x v="0"/>
    <n v="2.0099999999999998"/>
    <n v="20"/>
    <n v="142.70999999999998"/>
    <n v="2854.2"/>
  </r>
  <r>
    <n v="1284"/>
    <s v="Maile"/>
    <s v="Smith"/>
    <s v="Mrs"/>
    <s v="F"/>
    <n v="30"/>
    <s v="Dacre Gdns"/>
    <s v="Gosport"/>
    <x v="17"/>
    <x v="748"/>
    <n v="58"/>
    <x v="9"/>
    <x v="9"/>
    <n v="3.39"/>
    <n v="24"/>
    <n v="196.62"/>
    <n v="4718.88"/>
  </r>
  <r>
    <n v="1285"/>
    <s v="Shon"/>
    <s v="Snyder"/>
    <s v="Mr"/>
    <s v="M"/>
    <n v="90"/>
    <s v="Dacre Square"/>
    <s v="Currie"/>
    <x v="16"/>
    <x v="749"/>
    <n v="54"/>
    <x v="5"/>
    <x v="5"/>
    <n v="3.99"/>
    <n v="24"/>
    <n v="215.46"/>
    <n v="5171.04"/>
  </r>
  <r>
    <n v="1286"/>
    <s v="Kaleigh"/>
    <s v="Sykes"/>
    <s v="Miss"/>
    <s v="F"/>
    <n v="30"/>
    <s v="Dagenham Road"/>
    <s v="Ringwood"/>
    <x v="2"/>
    <x v="750"/>
    <n v="36"/>
    <x v="8"/>
    <x v="8"/>
    <n v="3.49"/>
    <n v="20"/>
    <n v="125.64000000000001"/>
    <n v="2512.8000000000002"/>
  </r>
  <r>
    <n v="1287"/>
    <s v="Gerald"/>
    <s v="Thomas"/>
    <s v="Mr"/>
    <s v="M"/>
    <n v="60"/>
    <s v="Dagenham Road"/>
    <s v="Whyteleafe"/>
    <x v="2"/>
    <x v="659"/>
    <n v="84"/>
    <x v="7"/>
    <x v="7"/>
    <n v="2.95"/>
    <n v="20"/>
    <n v="247.8"/>
    <n v="4956"/>
  </r>
  <r>
    <n v="1288"/>
    <s v="Wilfredo"/>
    <s v="Peterson"/>
    <s v="Mr"/>
    <s v="M"/>
    <n v="90"/>
    <s v="Dagmar Terrace"/>
    <s v="Cranbrook"/>
    <x v="16"/>
    <x v="186"/>
    <n v="48"/>
    <x v="5"/>
    <x v="5"/>
    <n v="3.99"/>
    <n v="24"/>
    <n v="191.52"/>
    <n v="4596.4800000000005"/>
  </r>
  <r>
    <n v="1289"/>
    <s v="Delores"/>
    <s v="Early"/>
    <s v="Mrs"/>
    <s v="F"/>
    <n v="30"/>
    <s v="Dagmar Villas"/>
    <s v="Ystrad Meurig"/>
    <x v="2"/>
    <x v="208"/>
    <n v="68"/>
    <x v="8"/>
    <x v="8"/>
    <n v="3.49"/>
    <n v="20"/>
    <n v="237.32000000000002"/>
    <n v="4746.4000000000005"/>
  </r>
  <r>
    <n v="1290"/>
    <s v="Chung"/>
    <s v="Vasquez"/>
    <s v="Mrs"/>
    <s v="F"/>
    <n v="30"/>
    <s v="Daisy Lane"/>
    <s v="Swadlincote"/>
    <x v="2"/>
    <x v="301"/>
    <n v="25"/>
    <x v="6"/>
    <x v="6"/>
    <n v="1.29"/>
    <n v="24"/>
    <n v="32.25"/>
    <n v="774"/>
  </r>
  <r>
    <n v="1291"/>
    <s v="Shannon"/>
    <s v="Espinosa"/>
    <s v="Mr"/>
    <s v="M"/>
    <n v="60"/>
    <s v="Dale Close"/>
    <s v="St. Agnes"/>
    <x v="2"/>
    <x v="196"/>
    <n v="39"/>
    <x v="6"/>
    <x v="6"/>
    <n v="1.29"/>
    <n v="24"/>
    <n v="50.31"/>
    <n v="1207.44"/>
  </r>
  <r>
    <n v="1292"/>
    <s v="Chelsea"/>
    <s v="Mcmillan"/>
    <s v="Mrs"/>
    <s v="F"/>
    <n v="60"/>
    <s v="Dale Green"/>
    <s v="Broughton-In-Furness"/>
    <x v="8"/>
    <x v="114"/>
    <n v="67"/>
    <x v="6"/>
    <x v="6"/>
    <n v="1.29"/>
    <n v="24"/>
    <n v="86.43"/>
    <n v="2074.3200000000002"/>
  </r>
  <r>
    <n v="1293"/>
    <s v="Loralee"/>
    <s v="Romano"/>
    <s v="Miss"/>
    <s v="F"/>
    <n v="30"/>
    <s v="Dale Green"/>
    <s v="Colyton"/>
    <x v="15"/>
    <x v="122"/>
    <n v="43"/>
    <x v="3"/>
    <x v="3"/>
    <n v="0.69"/>
    <n v="24"/>
    <n v="29.669999999999998"/>
    <n v="712.07999999999993"/>
  </r>
  <r>
    <n v="1294"/>
    <s v="Quintin"/>
    <s v="Ackerman"/>
    <s v="Mr"/>
    <s v="M"/>
    <n v="90"/>
    <s v="Dale Road"/>
    <s v="Wigton"/>
    <x v="2"/>
    <x v="680"/>
    <n v="31"/>
    <x v="3"/>
    <x v="3"/>
    <n v="0.69"/>
    <n v="24"/>
    <n v="21.389999999999997"/>
    <n v="513.3599999999999"/>
  </r>
  <r>
    <n v="1295"/>
    <s v="Harold"/>
    <s v="Solis"/>
    <s v="Mr"/>
    <s v="M"/>
    <n v="90"/>
    <s v="Dale View"/>
    <s v="Malpas"/>
    <x v="2"/>
    <x v="343"/>
    <n v="64"/>
    <x v="3"/>
    <x v="3"/>
    <n v="0.69"/>
    <n v="24"/>
    <n v="44.16"/>
    <n v="1059.8399999999999"/>
  </r>
  <r>
    <n v="1296"/>
    <s v="Elmo"/>
    <s v="Livingston"/>
    <s v="Mr"/>
    <s v="M"/>
    <n v="90"/>
    <s v="Dalebury Road"/>
    <s v="West Kilbride"/>
    <x v="2"/>
    <x v="751"/>
    <n v="60"/>
    <x v="8"/>
    <x v="8"/>
    <n v="3.49"/>
    <n v="20"/>
    <n v="209.4"/>
    <n v="4188"/>
  </r>
  <r>
    <n v="1297"/>
    <s v="Classie"/>
    <s v="Bell"/>
    <s v="Miss"/>
    <s v="F"/>
    <n v="30"/>
    <s v="Daling Way"/>
    <s v="Leominster"/>
    <x v="11"/>
    <x v="354"/>
    <n v="5"/>
    <x v="0"/>
    <x v="0"/>
    <n v="2.0099999999999998"/>
    <n v="20"/>
    <n v="10.049999999999999"/>
    <n v="200.99999999999997"/>
  </r>
  <r>
    <n v="1298"/>
    <s v="Ron"/>
    <s v="Earl"/>
    <s v="Mr"/>
    <s v="M"/>
    <n v="90"/>
    <s v="Dallinger Road"/>
    <s v="Hawick"/>
    <x v="1"/>
    <x v="752"/>
    <n v="26"/>
    <x v="2"/>
    <x v="2"/>
    <n v="1.79"/>
    <n v="17"/>
    <n v="46.54"/>
    <n v="791.18"/>
  </r>
  <r>
    <n v="1299"/>
    <s v="Anissa"/>
    <s v="Galindo"/>
    <s v="Mrs"/>
    <s v="F"/>
    <n v="60"/>
    <s v="Dalmain Road"/>
    <s v="Camborne"/>
    <x v="55"/>
    <x v="753"/>
    <n v="25"/>
    <x v="5"/>
    <x v="5"/>
    <n v="3.99"/>
    <n v="24"/>
    <n v="99.75"/>
    <n v="2394"/>
  </r>
  <r>
    <n v="1300"/>
    <s v="Oralia"/>
    <s v="Numbers"/>
    <s v="Miss"/>
    <s v="F"/>
    <n v="30"/>
    <s v="Dalmain Road"/>
    <s v="Sleaford"/>
    <x v="2"/>
    <x v="754"/>
    <n v="5"/>
    <x v="0"/>
    <x v="0"/>
    <n v="2.0099999999999998"/>
    <n v="20"/>
    <n v="10.049999999999999"/>
    <n v="200.99999999999997"/>
  </r>
  <r>
    <n v="1301"/>
    <s v="Hettie"/>
    <s v="Gorman"/>
    <s v="Miss"/>
    <s v="F"/>
    <n v="90"/>
    <s v="Dalston Green"/>
    <s v="Huntingdon"/>
    <x v="1"/>
    <x v="755"/>
    <n v="41"/>
    <x v="2"/>
    <x v="2"/>
    <n v="1.79"/>
    <n v="17"/>
    <n v="73.39"/>
    <n v="1247.6300000000001"/>
  </r>
  <r>
    <n v="1302"/>
    <s v="Alvera"/>
    <s v="Ruiz"/>
    <s v="Mrs"/>
    <s v="F"/>
    <n v="90"/>
    <s v="Dalwood Street"/>
    <s v="Berwick-Upon-Tweed"/>
    <x v="85"/>
    <x v="756"/>
    <n v="71"/>
    <x v="2"/>
    <x v="2"/>
    <n v="1.79"/>
    <n v="17"/>
    <n v="127.09"/>
    <n v="2160.5300000000002"/>
  </r>
  <r>
    <n v="1303"/>
    <s v="Renato"/>
    <s v="Comer"/>
    <s v="Mr"/>
    <s v="M"/>
    <n v="90"/>
    <s v="Damascene Walk"/>
    <s v="Inverness-Shire"/>
    <x v="35"/>
    <x v="757"/>
    <n v="56"/>
    <x v="4"/>
    <x v="4"/>
    <n v="1.89"/>
    <n v="18"/>
    <n v="105.83999999999999"/>
    <n v="1905.12"/>
  </r>
  <r>
    <n v="1304"/>
    <s v="Carol"/>
    <s v="Dailey"/>
    <s v="Mr"/>
    <s v="M"/>
    <n v="60"/>
    <s v="Damask Crescent"/>
    <s v="Banchory"/>
    <x v="0"/>
    <x v="758"/>
    <n v="54"/>
    <x v="5"/>
    <x v="5"/>
    <n v="3.99"/>
    <n v="24"/>
    <n v="215.46"/>
    <n v="5171.04"/>
  </r>
  <r>
    <n v="1305"/>
    <s v="Ethan"/>
    <s v="Santiago"/>
    <s v="Mr"/>
    <s v="M"/>
    <n v="60"/>
    <s v="Dames Road"/>
    <s v="Bexleyheath"/>
    <x v="26"/>
    <x v="712"/>
    <n v="93"/>
    <x v="0"/>
    <x v="0"/>
    <n v="2.0099999999999998"/>
    <n v="20"/>
    <n v="186.92999999999998"/>
    <n v="3738.5999999999995"/>
  </r>
  <r>
    <n v="1306"/>
    <s v="Gus"/>
    <s v="Brandt"/>
    <s v="Mr"/>
    <s v="M"/>
    <n v="60"/>
    <s v="Damon Place"/>
    <s v="Trowbridge"/>
    <x v="2"/>
    <x v="759"/>
    <n v="97"/>
    <x v="7"/>
    <x v="7"/>
    <n v="2.95"/>
    <n v="20"/>
    <n v="286.15000000000003"/>
    <n v="5723.0000000000009"/>
  </r>
  <r>
    <n v="1307"/>
    <s v="Starla"/>
    <s v="Wu"/>
    <s v="Miss"/>
    <s v="F"/>
    <n v="60"/>
    <s v="Dane Hill"/>
    <s v="Cheadle"/>
    <x v="20"/>
    <x v="592"/>
    <n v="2"/>
    <x v="6"/>
    <x v="6"/>
    <n v="1.29"/>
    <n v="24"/>
    <n v="2.58"/>
    <n v="61.92"/>
  </r>
  <r>
    <n v="1308"/>
    <s v="Bobbye"/>
    <s v="Arrington"/>
    <s v="Mrs"/>
    <s v="F"/>
    <n v="60"/>
    <s v="Danemere Street"/>
    <s v="Dumfries"/>
    <x v="3"/>
    <x v="760"/>
    <n v="67"/>
    <x v="7"/>
    <x v="7"/>
    <n v="2.95"/>
    <n v="20"/>
    <n v="197.65"/>
    <n v="3953"/>
  </r>
  <r>
    <n v="1309"/>
    <s v="Melany"/>
    <s v="Xiong"/>
    <s v="Miss"/>
    <s v="F"/>
    <n v="60"/>
    <s v="Danescroft Avenue"/>
    <s v="Uckfield"/>
    <x v="2"/>
    <x v="378"/>
    <n v="71"/>
    <x v="5"/>
    <x v="5"/>
    <n v="3.99"/>
    <n v="24"/>
    <n v="283.29000000000002"/>
    <n v="6798.9600000000009"/>
  </r>
  <r>
    <n v="1310"/>
    <s v="Nathanael"/>
    <s v="Raymond"/>
    <s v="Mr"/>
    <s v="M"/>
    <n v="60"/>
    <s v="Daniel Road"/>
    <s v="Dawlish"/>
    <x v="3"/>
    <x v="400"/>
    <n v="36"/>
    <x v="3"/>
    <x v="3"/>
    <n v="0.69"/>
    <n v="24"/>
    <n v="24.839999999999996"/>
    <n v="596.15999999999985"/>
  </r>
  <r>
    <n v="1311"/>
    <s v="Jerome"/>
    <s v="Mcgee"/>
    <s v="Mr"/>
    <s v="M"/>
    <n v="90"/>
    <s v="Dansey Place"/>
    <s v="Linlithgow"/>
    <x v="11"/>
    <x v="64"/>
    <n v="16"/>
    <x v="8"/>
    <x v="8"/>
    <n v="3.49"/>
    <n v="20"/>
    <n v="55.84"/>
    <n v="1116.8000000000002"/>
  </r>
  <r>
    <n v="1312"/>
    <s v="Kayleen"/>
    <s v="Early"/>
    <s v="Mrs"/>
    <s v="F"/>
    <n v="60"/>
    <s v="Darling Row"/>
    <s v="Bishop'S Stortford"/>
    <x v="65"/>
    <x v="171"/>
    <n v="14"/>
    <x v="0"/>
    <x v="0"/>
    <n v="2.0099999999999998"/>
    <n v="20"/>
    <n v="28.139999999999997"/>
    <n v="562.79999999999995"/>
  </r>
  <r>
    <n v="1313"/>
    <s v="Kasey"/>
    <s v="Leach"/>
    <s v="Mr"/>
    <s v="M"/>
    <n v="90"/>
    <s v="Darling Row"/>
    <s v="Kirkby Stephen"/>
    <x v="21"/>
    <x v="66"/>
    <n v="100"/>
    <x v="3"/>
    <x v="3"/>
    <n v="0.69"/>
    <n v="24"/>
    <n v="69"/>
    <n v="1656"/>
  </r>
  <r>
    <n v="1314"/>
    <s v="Carrol"/>
    <s v="Ferguson"/>
    <s v="Mrs"/>
    <s v="F"/>
    <n v="60"/>
    <s v="Darrell Street"/>
    <s v="Cromarty"/>
    <x v="16"/>
    <x v="86"/>
    <n v="39"/>
    <x v="9"/>
    <x v="9"/>
    <n v="3.39"/>
    <n v="24"/>
    <n v="132.21"/>
    <n v="3173.04"/>
  </r>
  <r>
    <n v="1315"/>
    <s v="Gricelda"/>
    <s v="Gomez"/>
    <s v="Mrs"/>
    <s v="F"/>
    <n v="30"/>
    <s v="Dartford Street"/>
    <s v="Bedford"/>
    <x v="43"/>
    <x v="636"/>
    <n v="16"/>
    <x v="5"/>
    <x v="5"/>
    <n v="3.99"/>
    <n v="24"/>
    <n v="63.84"/>
    <n v="1532.16"/>
  </r>
  <r>
    <n v="1316"/>
    <s v="Miles"/>
    <s v="Salas"/>
    <s v="Mr"/>
    <s v="M"/>
    <n v="90"/>
    <s v="Dartmouth Chambers"/>
    <s v="Merriott"/>
    <x v="2"/>
    <x v="303"/>
    <n v="105"/>
    <x v="9"/>
    <x v="9"/>
    <n v="3.39"/>
    <n v="24"/>
    <n v="355.95"/>
    <n v="8542.7999999999993"/>
  </r>
  <r>
    <n v="1317"/>
    <s v="Somer"/>
    <s v="Carey"/>
    <s v="Miss"/>
    <s v="F"/>
    <n v="30"/>
    <s v="Dartmouth Hill"/>
    <s v="Barnstaple"/>
    <x v="53"/>
    <x v="259"/>
    <n v="105"/>
    <x v="2"/>
    <x v="2"/>
    <n v="1.79"/>
    <n v="17"/>
    <n v="187.95000000000002"/>
    <n v="3195.15"/>
  </r>
  <r>
    <n v="1318"/>
    <s v="Eveline"/>
    <s v="Plummer"/>
    <s v="Mrs"/>
    <s v="F"/>
    <n v="30"/>
    <s v="Dartmouth Place"/>
    <s v="Bruton"/>
    <x v="8"/>
    <x v="219"/>
    <n v="25"/>
    <x v="9"/>
    <x v="9"/>
    <n v="3.39"/>
    <n v="24"/>
    <n v="84.75"/>
    <n v="2034"/>
  </r>
  <r>
    <n v="1319"/>
    <s v="Pedro"/>
    <s v="Fritz"/>
    <s v="Mr"/>
    <s v="M"/>
    <n v="30"/>
    <s v="Dartmouth Road"/>
    <s v="Ferryside"/>
    <x v="17"/>
    <x v="761"/>
    <n v="4"/>
    <x v="1"/>
    <x v="1"/>
    <n v="1.79"/>
    <n v="24"/>
    <n v="7.16"/>
    <n v="171.84"/>
  </r>
  <r>
    <n v="1320"/>
    <s v="Gonzalo"/>
    <s v="Sumner"/>
    <s v="Mr"/>
    <s v="M"/>
    <n v="90"/>
    <s v="Dartrey Terrace"/>
    <s v="Rowley Regis"/>
    <x v="2"/>
    <x v="659"/>
    <n v="85"/>
    <x v="9"/>
    <x v="9"/>
    <n v="3.39"/>
    <n v="24"/>
    <n v="288.15000000000003"/>
    <n v="6915.6"/>
  </r>
  <r>
    <n v="1321"/>
    <s v="Jay"/>
    <s v="Dick"/>
    <s v="Mr"/>
    <s v="M"/>
    <n v="90"/>
    <s v="Daubeney Road"/>
    <s v="Nottinghamshire"/>
    <x v="2"/>
    <x v="474"/>
    <n v="81"/>
    <x v="3"/>
    <x v="3"/>
    <n v="0.69"/>
    <n v="24"/>
    <n v="55.889999999999993"/>
    <n v="1341.36"/>
  </r>
  <r>
    <n v="1322"/>
    <s v="Adelia"/>
    <s v="Rosen"/>
    <s v="Miss"/>
    <s v="F"/>
    <n v="90"/>
    <s v="Dault Road"/>
    <s v="Gainsborough"/>
    <x v="17"/>
    <x v="501"/>
    <n v="74"/>
    <x v="4"/>
    <x v="4"/>
    <n v="1.89"/>
    <n v="18"/>
    <n v="139.85999999999999"/>
    <n v="2517.4799999999996"/>
  </r>
  <r>
    <n v="1323"/>
    <s v="Ngan"/>
    <s v="Stone"/>
    <s v="Miss"/>
    <s v="F"/>
    <n v="90"/>
    <s v="Daveys Buildings"/>
    <s v="Paignton"/>
    <x v="2"/>
    <x v="762"/>
    <n v="4"/>
    <x v="5"/>
    <x v="5"/>
    <n v="3.99"/>
    <n v="24"/>
    <n v="15.96"/>
    <n v="383.04"/>
  </r>
  <r>
    <n v="1324"/>
    <s v="Marquis"/>
    <s v="Gaston"/>
    <s v="Mr"/>
    <s v="M"/>
    <n v="30"/>
    <s v="Dawer Lane"/>
    <s v="Insch"/>
    <x v="35"/>
    <x v="476"/>
    <n v="93"/>
    <x v="6"/>
    <x v="6"/>
    <n v="1.29"/>
    <n v="24"/>
    <n v="119.97"/>
    <n v="2879.2799999999997"/>
  </r>
  <r>
    <n v="1325"/>
    <s v="Delfina"/>
    <s v="Bruner"/>
    <s v="Mrs"/>
    <s v="F"/>
    <n v="30"/>
    <s v="Dawson Place"/>
    <s v="Isle Of Coll"/>
    <x v="21"/>
    <x v="763"/>
    <n v="82"/>
    <x v="8"/>
    <x v="8"/>
    <n v="3.49"/>
    <n v="20"/>
    <n v="286.18"/>
    <n v="5723.6"/>
  </r>
  <r>
    <n v="1326"/>
    <s v="Lia"/>
    <s v="Conklin"/>
    <s v="Miss"/>
    <s v="F"/>
    <n v="30"/>
    <s v="Dawsons Terrace"/>
    <s v="Renfrew"/>
    <x v="2"/>
    <x v="753"/>
    <n v="20"/>
    <x v="1"/>
    <x v="1"/>
    <n v="1.79"/>
    <n v="24"/>
    <n v="35.799999999999997"/>
    <n v="859.19999999999993"/>
  </r>
  <r>
    <n v="1328"/>
    <s v="Eusebio"/>
    <s v="Burnett"/>
    <s v="Mr"/>
    <s v="M"/>
    <n v="60"/>
    <s v="De Lucy"/>
    <s v="Macclesfield"/>
    <x v="2"/>
    <x v="340"/>
    <n v="50"/>
    <x v="8"/>
    <x v="8"/>
    <n v="3.49"/>
    <n v="20"/>
    <n v="174.5"/>
    <n v="3490"/>
  </r>
  <r>
    <n v="1329"/>
    <s v="Maximo"/>
    <s v="Temple"/>
    <s v="Mr"/>
    <s v="M"/>
    <n v="60"/>
    <s v="De Quincey"/>
    <s v="West Yorkshire"/>
    <x v="2"/>
    <x v="660"/>
    <n v="14"/>
    <x v="1"/>
    <x v="1"/>
    <n v="1.79"/>
    <n v="24"/>
    <n v="25.060000000000002"/>
    <n v="601.44000000000005"/>
  </r>
  <r>
    <n v="1330"/>
    <s v="Shayla"/>
    <s v="Daniel"/>
    <s v="Miss"/>
    <s v="F"/>
    <n v="90"/>
    <s v="De Vierville"/>
    <s v="Ayr"/>
    <x v="40"/>
    <x v="670"/>
    <n v="71"/>
    <x v="1"/>
    <x v="1"/>
    <n v="1.79"/>
    <n v="24"/>
    <n v="127.09"/>
    <n v="3050.16"/>
  </r>
  <r>
    <n v="1331"/>
    <s v="Palmer"/>
    <s v="Temple"/>
    <s v="Mr"/>
    <s v="M"/>
    <n v="90"/>
    <s v="De Vierville"/>
    <s v="Huntly"/>
    <x v="1"/>
    <x v="764"/>
    <n v="8"/>
    <x v="5"/>
    <x v="5"/>
    <n v="3.99"/>
    <n v="24"/>
    <n v="31.92"/>
    <n v="766.08"/>
  </r>
  <r>
    <n v="1332"/>
    <s v="Muoi"/>
    <s v="Kimble"/>
    <s v="Mrs"/>
    <s v="F"/>
    <n v="90"/>
    <s v="Deacon Road"/>
    <s v="Street"/>
    <x v="2"/>
    <x v="562"/>
    <n v="77"/>
    <x v="6"/>
    <x v="6"/>
    <n v="1.29"/>
    <n v="24"/>
    <n v="99.33"/>
    <n v="2383.92"/>
  </r>
  <r>
    <n v="1333"/>
    <s v="Zulema"/>
    <s v="Baird"/>
    <s v="Mrs"/>
    <s v="F"/>
    <n v="60"/>
    <s v="Deacon Road"/>
    <s v="Northamptonshire"/>
    <x v="2"/>
    <x v="765"/>
    <n v="46"/>
    <x v="4"/>
    <x v="4"/>
    <n v="1.89"/>
    <n v="18"/>
    <n v="86.94"/>
    <n v="1564.92"/>
  </r>
  <r>
    <n v="1334"/>
    <s v="Particia"/>
    <s v="Reyes"/>
    <s v="Miss"/>
    <s v="F"/>
    <n v="30"/>
    <s v="Deal Street"/>
    <s v="Holyhead"/>
    <x v="1"/>
    <x v="766"/>
    <n v="17"/>
    <x v="3"/>
    <x v="3"/>
    <n v="0.69"/>
    <n v="24"/>
    <n v="11.729999999999999"/>
    <n v="281.52"/>
  </r>
  <r>
    <n v="1335"/>
    <s v="Lora"/>
    <s v="Schaffer"/>
    <s v="Miss"/>
    <s v="F"/>
    <n v="90"/>
    <s v="Dealtry Road"/>
    <s v="Melton Constable"/>
    <x v="2"/>
    <x v="342"/>
    <n v="35"/>
    <x v="1"/>
    <x v="1"/>
    <n v="1.79"/>
    <n v="24"/>
    <n v="62.65"/>
    <n v="1503.6"/>
  </r>
  <r>
    <n v="1337"/>
    <s v="Audrie"/>
    <s v="Sherman"/>
    <s v="Miss"/>
    <s v="F"/>
    <n v="30"/>
    <s v="Dean Close"/>
    <s v="Cockermouth"/>
    <x v="15"/>
    <x v="767"/>
    <n v="51"/>
    <x v="2"/>
    <x v="2"/>
    <n v="1.79"/>
    <n v="17"/>
    <n v="91.29"/>
    <n v="1551.93"/>
  </r>
  <r>
    <n v="1338"/>
    <s v="Willard"/>
    <s v="Wilson"/>
    <s v="Dr"/>
    <s v="M"/>
    <n v="90"/>
    <s v="Dean Gardens"/>
    <s v="Badminton"/>
    <x v="40"/>
    <x v="768"/>
    <n v="96"/>
    <x v="4"/>
    <x v="4"/>
    <n v="1.89"/>
    <n v="18"/>
    <n v="181.44"/>
    <n v="3265.92"/>
  </r>
  <r>
    <n v="1339"/>
    <s v="Beau"/>
    <s v="Guerrero"/>
    <s v="Mr"/>
    <s v="M"/>
    <n v="60"/>
    <s v="Dean Stanley"/>
    <s v="Stonehouse"/>
    <x v="2"/>
    <x v="505"/>
    <n v="7"/>
    <x v="3"/>
    <x v="3"/>
    <n v="0.69"/>
    <n v="24"/>
    <n v="4.83"/>
    <n v="115.92"/>
  </r>
  <r>
    <n v="1340"/>
    <s v="Georgeanna"/>
    <s v="Faulk"/>
    <s v="Mrs"/>
    <s v="F"/>
    <n v="60"/>
    <s v="Dean Trench"/>
    <s v="Strathpeffer"/>
    <x v="2"/>
    <x v="469"/>
    <n v="95"/>
    <x v="0"/>
    <x v="0"/>
    <n v="2.0099999999999998"/>
    <n v="20"/>
    <n v="190.95"/>
    <n v="3819"/>
  </r>
  <r>
    <n v="1341"/>
    <s v="Deon"/>
    <s v="Contreras"/>
    <s v="Mr"/>
    <s v="M"/>
    <n v="90"/>
    <s v="Deane Street"/>
    <s v="Livingston"/>
    <x v="11"/>
    <x v="663"/>
    <n v="82"/>
    <x v="8"/>
    <x v="8"/>
    <n v="3.49"/>
    <n v="20"/>
    <n v="286.18"/>
    <n v="5723.6"/>
  </r>
  <r>
    <n v="1342"/>
    <s v="Marcella"/>
    <s v="Sargent"/>
    <s v="Mrs"/>
    <s v="F"/>
    <n v="30"/>
    <s v="Deans Close"/>
    <s v="Peebles"/>
    <x v="2"/>
    <x v="625"/>
    <n v="70"/>
    <x v="0"/>
    <x v="0"/>
    <n v="2.0099999999999998"/>
    <n v="20"/>
    <n v="140.69999999999999"/>
    <n v="2814"/>
  </r>
  <r>
    <n v="1343"/>
    <s v="Gilma"/>
    <s v="Gage"/>
    <s v="Mrs"/>
    <s v="F"/>
    <n v="90"/>
    <s v="Dean's Place"/>
    <s v="Maybole"/>
    <x v="2"/>
    <x v="217"/>
    <n v="5"/>
    <x v="0"/>
    <x v="0"/>
    <n v="2.0099999999999998"/>
    <n v="20"/>
    <n v="10.049999999999999"/>
    <n v="200.99999999999997"/>
  </r>
  <r>
    <n v="1344"/>
    <s v="Laverne"/>
    <s v="Crowley"/>
    <s v="Mr"/>
    <s v="M"/>
    <n v="30"/>
    <s v="Deburgh Road"/>
    <s v="Waterlooville"/>
    <x v="2"/>
    <x v="305"/>
    <n v="72"/>
    <x v="5"/>
    <x v="5"/>
    <n v="3.99"/>
    <n v="24"/>
    <n v="287.28000000000003"/>
    <n v="6894.7200000000012"/>
  </r>
  <r>
    <n v="1345"/>
    <s v="Stevie"/>
    <s v="Gilmore"/>
    <s v="Mr"/>
    <s v="M"/>
    <n v="90"/>
    <s v="Decima Street"/>
    <s v="Sidcup"/>
    <x v="2"/>
    <x v="545"/>
    <n v="22"/>
    <x v="9"/>
    <x v="9"/>
    <n v="3.39"/>
    <n v="24"/>
    <n v="74.58"/>
    <n v="1789.92"/>
  </r>
  <r>
    <n v="1346"/>
    <s v="Tawnya"/>
    <s v="Chin"/>
    <s v="Miss"/>
    <s v="F"/>
    <n v="60"/>
    <s v="Deer Park"/>
    <s v="Helmsdale"/>
    <x v="1"/>
    <x v="539"/>
    <n v="82"/>
    <x v="2"/>
    <x v="2"/>
    <n v="1.79"/>
    <n v="17"/>
    <n v="146.78"/>
    <n v="2495.2600000000002"/>
  </r>
  <r>
    <n v="1347"/>
    <s v="Lianne"/>
    <s v="Thorpe"/>
    <s v="Miss"/>
    <s v="F"/>
    <n v="30"/>
    <s v="Deerhurst Road"/>
    <s v="Bamburgh"/>
    <x v="0"/>
    <x v="769"/>
    <n v="7"/>
    <x v="2"/>
    <x v="2"/>
    <n v="1.79"/>
    <n v="17"/>
    <n v="12.530000000000001"/>
    <n v="213.01000000000002"/>
  </r>
  <r>
    <n v="1348"/>
    <s v="Olive"/>
    <s v="Anthony"/>
    <s v="Mrs"/>
    <s v="F"/>
    <n v="60"/>
    <s v="Defoe Close"/>
    <s v="Fordingbridge"/>
    <x v="17"/>
    <x v="328"/>
    <n v="74"/>
    <x v="1"/>
    <x v="1"/>
    <n v="1.79"/>
    <n v="24"/>
    <n v="132.46"/>
    <n v="3179.04"/>
  </r>
  <r>
    <n v="1349"/>
    <s v="Laureen"/>
    <s v="Shea"/>
    <s v="Mrs"/>
    <s v="F"/>
    <n v="30"/>
    <s v="Defoe Close"/>
    <s v="Seaham"/>
    <x v="2"/>
    <x v="473"/>
    <n v="73"/>
    <x v="7"/>
    <x v="7"/>
    <n v="2.95"/>
    <n v="20"/>
    <n v="215.35000000000002"/>
    <n v="4307"/>
  </r>
  <r>
    <n v="1350"/>
    <s v="Samella"/>
    <s v="Galindo"/>
    <s v="Mrs"/>
    <s v="F"/>
    <n v="90"/>
    <s v="Defoe Road"/>
    <s v="Heathfield"/>
    <x v="1"/>
    <x v="770"/>
    <n v="42"/>
    <x v="5"/>
    <x v="5"/>
    <n v="3.99"/>
    <n v="24"/>
    <n v="167.58"/>
    <n v="4021.92"/>
  </r>
  <r>
    <n v="1351"/>
    <s v="Ricky"/>
    <s v="Delgado"/>
    <s v="Mr"/>
    <s v="M"/>
    <n v="90"/>
    <s v="Delaford Street"/>
    <s v="Ripon"/>
    <x v="2"/>
    <x v="771"/>
    <n v="22"/>
    <x v="1"/>
    <x v="1"/>
    <n v="1.79"/>
    <n v="24"/>
    <n v="39.380000000000003"/>
    <n v="945.12000000000012"/>
  </r>
  <r>
    <n v="1352"/>
    <s v="Arianna"/>
    <s v="Vega"/>
    <s v="Miss"/>
    <s v="F"/>
    <n v="60"/>
    <s v="Delancey Street"/>
    <s v="New Tredegar"/>
    <x v="2"/>
    <x v="581"/>
    <n v="49"/>
    <x v="8"/>
    <x v="8"/>
    <n v="3.49"/>
    <n v="20"/>
    <n v="171.01000000000002"/>
    <n v="3420.2000000000003"/>
  </r>
  <r>
    <n v="1353"/>
    <s v="Aimee"/>
    <s v="Pugh"/>
    <s v="Mrs"/>
    <s v="F"/>
    <n v="30"/>
    <s v="Delays Yard"/>
    <s v="Manningtree"/>
    <x v="2"/>
    <x v="538"/>
    <n v="46"/>
    <x v="3"/>
    <x v="3"/>
    <n v="0.69"/>
    <n v="24"/>
    <n v="31.74"/>
    <n v="761.76"/>
  </r>
  <r>
    <n v="1354"/>
    <s v="Cordell"/>
    <s v="Wolff"/>
    <s v="Mr"/>
    <s v="M"/>
    <n v="90"/>
    <s v="Delius Grove"/>
    <s v="Chalfont St. Giles"/>
    <x v="20"/>
    <x v="463"/>
    <n v="34"/>
    <x v="9"/>
    <x v="9"/>
    <n v="3.39"/>
    <n v="24"/>
    <n v="115.26"/>
    <n v="2766.2400000000002"/>
  </r>
  <r>
    <n v="1355"/>
    <s v="Bridgett"/>
    <s v="Bradshaw"/>
    <s v="Mrs"/>
    <s v="F"/>
    <n v="90"/>
    <s v="Dellow Street"/>
    <s v="Bourne"/>
    <x v="76"/>
    <x v="528"/>
    <n v="8"/>
    <x v="9"/>
    <x v="9"/>
    <n v="3.39"/>
    <n v="24"/>
    <n v="27.12"/>
    <n v="650.88"/>
  </r>
  <r>
    <n v="1356"/>
    <s v="Leonardo"/>
    <s v="Buck"/>
    <s v="Prof"/>
    <s v="M"/>
    <n v="30"/>
    <s v="Dells Close"/>
    <s v="Ilford"/>
    <x v="1"/>
    <x v="262"/>
    <n v="3"/>
    <x v="6"/>
    <x v="6"/>
    <n v="1.29"/>
    <n v="24"/>
    <n v="3.87"/>
    <n v="92.88"/>
  </r>
  <r>
    <n v="1357"/>
    <s v="Sherrie"/>
    <s v="Dumas"/>
    <s v="Mrs"/>
    <s v="F"/>
    <n v="30"/>
    <s v="Delorme Street"/>
    <s v="Ardgay"/>
    <x v="70"/>
    <x v="772"/>
    <n v="55"/>
    <x v="8"/>
    <x v="8"/>
    <n v="3.49"/>
    <n v="20"/>
    <n v="191.95000000000002"/>
    <n v="3839.0000000000005"/>
  </r>
  <r>
    <n v="1359"/>
    <s v="Sam"/>
    <s v="Casey"/>
    <s v="Mr"/>
    <s v="M"/>
    <n v="30"/>
    <s v="Denbigh Mews"/>
    <s v="Blackburn"/>
    <x v="65"/>
    <x v="336"/>
    <n v="55"/>
    <x v="4"/>
    <x v="4"/>
    <n v="1.89"/>
    <n v="18"/>
    <n v="103.94999999999999"/>
    <n v="1871.1"/>
  </r>
  <r>
    <n v="1360"/>
    <s v="Kennith"/>
    <s v="Hall"/>
    <s v="Mr"/>
    <s v="M"/>
    <n v="60"/>
    <s v="Denbigh Terrace"/>
    <s v="Chessington"/>
    <x v="20"/>
    <x v="676"/>
    <n v="70"/>
    <x v="7"/>
    <x v="7"/>
    <n v="2.95"/>
    <n v="20"/>
    <n v="206.5"/>
    <n v="4130"/>
  </r>
  <r>
    <n v="1361"/>
    <s v="Fumiko"/>
    <s v="Schneider"/>
    <s v="Miss"/>
    <s v="F"/>
    <n v="90"/>
    <s v="Denewood Road"/>
    <s v="Appin"/>
    <x v="58"/>
    <x v="521"/>
    <n v="79"/>
    <x v="1"/>
    <x v="1"/>
    <n v="1.79"/>
    <n v="24"/>
    <n v="141.41"/>
    <n v="3393.84"/>
  </r>
  <r>
    <n v="1362"/>
    <s v="Gene"/>
    <s v="Nichols"/>
    <s v="Mr"/>
    <s v="M"/>
    <n v="30"/>
    <s v="Denison Close"/>
    <s v="Eyemouth"/>
    <x v="17"/>
    <x v="316"/>
    <n v="50"/>
    <x v="0"/>
    <x v="0"/>
    <n v="2.0099999999999998"/>
    <n v="20"/>
    <n v="100.49999999999999"/>
    <n v="2009.9999999999998"/>
  </r>
  <r>
    <n v="1363"/>
    <s v="Jenniffer"/>
    <s v="Steele"/>
    <s v="Miss"/>
    <s v="F"/>
    <n v="30"/>
    <s v="Denman Arms"/>
    <s v="Heriot"/>
    <x v="1"/>
    <x v="773"/>
    <n v="8"/>
    <x v="4"/>
    <x v="4"/>
    <n v="1.89"/>
    <n v="18"/>
    <n v="15.12"/>
    <n v="272.15999999999997"/>
  </r>
  <r>
    <n v="1364"/>
    <s v="Katharyn"/>
    <s v="Simons"/>
    <s v="Dr"/>
    <s v="F"/>
    <n v="90"/>
    <s v="Denman Road"/>
    <s v="Bishop'S Stortford"/>
    <x v="65"/>
    <x v="314"/>
    <n v="21"/>
    <x v="9"/>
    <x v="9"/>
    <n v="3.39"/>
    <n v="24"/>
    <n v="71.19"/>
    <n v="1708.56"/>
  </r>
  <r>
    <n v="1365"/>
    <s v="Blake"/>
    <s v="Youngblood"/>
    <s v="Mr"/>
    <s v="M"/>
    <n v="90"/>
    <s v="Denman Road"/>
    <s v="Garndolbenmaen"/>
    <x v="17"/>
    <x v="150"/>
    <n v="76"/>
    <x v="1"/>
    <x v="1"/>
    <n v="1.79"/>
    <n v="24"/>
    <n v="136.04"/>
    <n v="3264.96"/>
  </r>
  <r>
    <n v="1366"/>
    <s v="Yolonda"/>
    <s v="Stallings"/>
    <s v="Miss"/>
    <s v="F"/>
    <n v="30"/>
    <s v="Dennis Way"/>
    <s v="Hope Valley"/>
    <x v="1"/>
    <x v="774"/>
    <n v="12"/>
    <x v="8"/>
    <x v="8"/>
    <n v="3.49"/>
    <n v="20"/>
    <n v="41.88"/>
    <n v="837.6"/>
  </r>
  <r>
    <n v="1367"/>
    <s v="Murray"/>
    <s v="Mccain"/>
    <s v="Mr"/>
    <s v="M"/>
    <n v="90"/>
    <s v="Denvers Buildings"/>
    <s v="Bedworth"/>
    <x v="73"/>
    <x v="517"/>
    <n v="94"/>
    <x v="2"/>
    <x v="2"/>
    <n v="1.79"/>
    <n v="17"/>
    <n v="168.26"/>
    <n v="2860.42"/>
  </r>
  <r>
    <n v="1368"/>
    <s v="Mirta"/>
    <s v="Trotter"/>
    <s v="Ms"/>
    <s v="F"/>
    <n v="30"/>
    <s v="Deodara Close"/>
    <s v="Hessle"/>
    <x v="1"/>
    <x v="278"/>
    <n v="68"/>
    <x v="4"/>
    <x v="4"/>
    <n v="1.89"/>
    <n v="18"/>
    <n v="128.51999999999998"/>
    <n v="2313.3599999999997"/>
  </r>
  <r>
    <n v="1370"/>
    <s v="Howard"/>
    <s v="Varner"/>
    <s v="Mr"/>
    <s v="M"/>
    <n v="30"/>
    <s v="Deptford Bridge"/>
    <s v="Canvey Island"/>
    <x v="10"/>
    <x v="775"/>
    <n v="48"/>
    <x v="9"/>
    <x v="9"/>
    <n v="3.39"/>
    <n v="24"/>
    <n v="162.72"/>
    <n v="3905.2799999999997"/>
  </r>
  <r>
    <n v="1371"/>
    <s v="Danica"/>
    <s v="Townsend"/>
    <s v="Miss"/>
    <s v="F"/>
    <n v="30"/>
    <s v="Deptford Green"/>
    <s v="Earlston"/>
    <x v="44"/>
    <x v="776"/>
    <n v="18"/>
    <x v="9"/>
    <x v="9"/>
    <n v="3.39"/>
    <n v="24"/>
    <n v="61.02"/>
    <n v="1464.48"/>
  </r>
  <r>
    <n v="1372"/>
    <s v="Aubrey"/>
    <s v="Dodson"/>
    <s v="Mr"/>
    <s v="M"/>
    <n v="30"/>
    <s v="Deptford Lower"/>
    <s v="Lancashire"/>
    <x v="21"/>
    <x v="195"/>
    <n v="56"/>
    <x v="0"/>
    <x v="0"/>
    <n v="2.0099999999999998"/>
    <n v="20"/>
    <n v="112.55999999999999"/>
    <n v="2251.1999999999998"/>
  </r>
  <r>
    <n v="1373"/>
    <s v="Joni"/>
    <s v="Redmond"/>
    <s v="Miss"/>
    <s v="F"/>
    <n v="60"/>
    <s v="Deptford Wharf"/>
    <s v="Oakham"/>
    <x v="2"/>
    <x v="777"/>
    <n v="19"/>
    <x v="2"/>
    <x v="2"/>
    <n v="1.79"/>
    <n v="17"/>
    <n v="34.01"/>
    <n v="578.16999999999996"/>
  </r>
  <r>
    <n v="1374"/>
    <s v="Marla"/>
    <s v="Sharp"/>
    <s v="Miss"/>
    <s v="F"/>
    <n v="60"/>
    <s v="Derby Road"/>
    <s v="Calstock"/>
    <x v="55"/>
    <x v="657"/>
    <n v="65"/>
    <x v="2"/>
    <x v="2"/>
    <n v="1.79"/>
    <n v="17"/>
    <n v="116.35000000000001"/>
    <n v="1977.95"/>
  </r>
  <r>
    <n v="1375"/>
    <s v="Everette"/>
    <s v="Choi"/>
    <s v="Mr"/>
    <s v="M"/>
    <n v="30"/>
    <s v="Derek Walcott"/>
    <s v="Montgomery"/>
    <x v="2"/>
    <x v="544"/>
    <n v="6"/>
    <x v="8"/>
    <x v="8"/>
    <n v="3.49"/>
    <n v="20"/>
    <n v="20.94"/>
    <n v="418.8"/>
  </r>
  <r>
    <n v="1376"/>
    <s v="Missy"/>
    <s v="Mora"/>
    <s v="Mrs"/>
    <s v="F"/>
    <n v="30"/>
    <s v="Derinton Road"/>
    <s v="Chalfont St. Giles"/>
    <x v="20"/>
    <x v="276"/>
    <n v="51"/>
    <x v="5"/>
    <x v="5"/>
    <n v="3.99"/>
    <n v="24"/>
    <n v="203.49"/>
    <n v="4883.76"/>
  </r>
  <r>
    <n v="1378"/>
    <s v="Jan"/>
    <s v="Landry"/>
    <s v="Mr"/>
    <s v="M"/>
    <n v="30"/>
    <s v="Derwent Avenue"/>
    <s v="Witney"/>
    <x v="2"/>
    <x v="279"/>
    <n v="51"/>
    <x v="5"/>
    <x v="5"/>
    <n v="3.99"/>
    <n v="24"/>
    <n v="203.49"/>
    <n v="4883.76"/>
  </r>
  <r>
    <n v="1379"/>
    <s v="Michiko"/>
    <s v="Boone"/>
    <s v="Miss"/>
    <s v="F"/>
    <n v="90"/>
    <s v="Derwent Crescent"/>
    <s v="Callington"/>
    <x v="12"/>
    <x v="104"/>
    <n v="18"/>
    <x v="0"/>
    <x v="0"/>
    <n v="2.0099999999999998"/>
    <n v="20"/>
    <n v="36.179999999999993"/>
    <n v="723.59999999999991"/>
  </r>
  <r>
    <n v="1380"/>
    <s v="Siu"/>
    <s v="Bravo"/>
    <s v="Mrs"/>
    <s v="F"/>
    <n v="90"/>
    <s v="Derwent Grove"/>
    <s v="Brighouse"/>
    <x v="50"/>
    <x v="778"/>
    <n v="7"/>
    <x v="9"/>
    <x v="9"/>
    <n v="3.39"/>
    <n v="24"/>
    <n v="23.73"/>
    <n v="569.52"/>
  </r>
  <r>
    <n v="1381"/>
    <s v="Nichol"/>
    <s v="Mckinley"/>
    <s v="Miss"/>
    <s v="F"/>
    <n v="30"/>
    <s v="Derwent Grove"/>
    <s v="Consett"/>
    <x v="16"/>
    <x v="669"/>
    <n v="15"/>
    <x v="3"/>
    <x v="3"/>
    <n v="0.69"/>
    <n v="24"/>
    <n v="10.35"/>
    <n v="248.39999999999998"/>
  </r>
  <r>
    <n v="1382"/>
    <s v="Cleotilde"/>
    <s v="Katz"/>
    <s v="Miss"/>
    <s v="F"/>
    <n v="30"/>
    <s v="Desenfans Road"/>
    <s v="East Linton"/>
    <x v="44"/>
    <x v="779"/>
    <n v="46"/>
    <x v="2"/>
    <x v="2"/>
    <n v="1.79"/>
    <n v="17"/>
    <n v="82.34"/>
    <n v="1399.78"/>
  </r>
  <r>
    <n v="1383"/>
    <s v="Huey"/>
    <s v="Pugh"/>
    <s v="Mr"/>
    <s v="M"/>
    <n v="30"/>
    <s v="Devon Cottages"/>
    <s v="Wembley"/>
    <x v="2"/>
    <x v="659"/>
    <n v="87"/>
    <x v="5"/>
    <x v="5"/>
    <n v="3.99"/>
    <n v="24"/>
    <n v="347.13"/>
    <n v="8331.119999999999"/>
  </r>
  <r>
    <n v="1384"/>
    <s v="Joan"/>
    <s v="Kendrick"/>
    <s v="Mr"/>
    <s v="M"/>
    <n v="90"/>
    <s v="Devon Place"/>
    <s v="West Sussex"/>
    <x v="2"/>
    <x v="298"/>
    <n v="8"/>
    <x v="0"/>
    <x v="0"/>
    <n v="2.0099999999999998"/>
    <n v="20"/>
    <n v="16.079999999999998"/>
    <n v="321.59999999999997"/>
  </r>
  <r>
    <n v="1385"/>
    <s v="Madelyn"/>
    <s v="Cooke"/>
    <s v="Miss"/>
    <s v="F"/>
    <n v="90"/>
    <s v="Devonhurst Place"/>
    <s v="Basildon"/>
    <x v="53"/>
    <x v="780"/>
    <n v="33"/>
    <x v="0"/>
    <x v="0"/>
    <n v="2.0099999999999998"/>
    <n v="20"/>
    <n v="66.33"/>
    <n v="1326.6"/>
  </r>
  <r>
    <n v="1386"/>
    <s v="Wilbert"/>
    <s v="Lynch"/>
    <s v="Mr"/>
    <s v="M"/>
    <n v="90"/>
    <s v="Devonshire Drive"/>
    <s v="Camborne"/>
    <x v="55"/>
    <x v="440"/>
    <n v="17"/>
    <x v="0"/>
    <x v="0"/>
    <n v="2.0099999999999998"/>
    <n v="20"/>
    <n v="34.169999999999995"/>
    <n v="683.39999999999986"/>
  </r>
  <r>
    <n v="1387"/>
    <s v="Valentin"/>
    <s v="Seay"/>
    <s v="Mr"/>
    <s v="M"/>
    <n v="30"/>
    <s v="Devonshire Street"/>
    <s v="Wigston"/>
    <x v="2"/>
    <x v="31"/>
    <n v="15"/>
    <x v="3"/>
    <x v="3"/>
    <n v="0.69"/>
    <n v="24"/>
    <n v="10.35"/>
    <n v="248.39999999999998"/>
  </r>
  <r>
    <n v="1388"/>
    <s v="Genny"/>
    <s v="Swan"/>
    <s v="Dr"/>
    <s v="F"/>
    <n v="60"/>
    <s v="Dewhurst Road"/>
    <s v="Hook"/>
    <x v="1"/>
    <x v="149"/>
    <n v="80"/>
    <x v="9"/>
    <x v="9"/>
    <n v="3.39"/>
    <n v="24"/>
    <n v="271.2"/>
    <n v="6508.7999999999993"/>
  </r>
  <r>
    <n v="1389"/>
    <s v="Wayne"/>
    <s v="Burch"/>
    <s v="Mr"/>
    <s v="M"/>
    <n v="60"/>
    <s v="Dewsbury Road"/>
    <s v="Tidworth"/>
    <x v="2"/>
    <x v="262"/>
    <n v="15"/>
    <x v="6"/>
    <x v="6"/>
    <n v="1.29"/>
    <n v="24"/>
    <n v="19.350000000000001"/>
    <n v="464.40000000000003"/>
  </r>
  <r>
    <n v="1390"/>
    <s v="Gennie"/>
    <s v="Burrell"/>
    <s v="Miss"/>
    <s v="F"/>
    <n v="60"/>
    <s v="Deynecourt Gardens"/>
    <s v="Chard"/>
    <x v="20"/>
    <x v="665"/>
    <n v="51"/>
    <x v="4"/>
    <x v="4"/>
    <n v="1.89"/>
    <n v="18"/>
    <n v="96.39"/>
    <n v="1735.02"/>
  </r>
  <r>
    <n v="1391"/>
    <s v="Marcelino"/>
    <s v="Rubio"/>
    <s v="Mr"/>
    <s v="M"/>
    <n v="60"/>
    <s v="Diana Place"/>
    <s v="Aberaeron"/>
    <x v="59"/>
    <x v="554"/>
    <n v="79"/>
    <x v="1"/>
    <x v="1"/>
    <n v="1.79"/>
    <n v="24"/>
    <n v="141.41"/>
    <n v="3393.84"/>
  </r>
  <r>
    <n v="1392"/>
    <s v="Lean"/>
    <s v="Kincaid"/>
    <s v="Mrs"/>
    <s v="F"/>
    <n v="90"/>
    <s v="Dianthus Close"/>
    <s v="Newtown"/>
    <x v="2"/>
    <x v="219"/>
    <n v="23"/>
    <x v="6"/>
    <x v="6"/>
    <n v="1.29"/>
    <n v="24"/>
    <n v="29.67"/>
    <n v="712.08"/>
  </r>
  <r>
    <n v="1393"/>
    <s v="Carlita"/>
    <s v="Thorpe"/>
    <s v="Mrs"/>
    <s v="F"/>
    <n v="60"/>
    <s v="Dickens Estate"/>
    <s v="Woodhall Spa"/>
    <x v="2"/>
    <x v="291"/>
    <n v="94"/>
    <x v="1"/>
    <x v="1"/>
    <n v="1.79"/>
    <n v="24"/>
    <n v="168.26"/>
    <n v="4038.24"/>
  </r>
  <r>
    <n v="1394"/>
    <s v="Daren"/>
    <s v="Craig"/>
    <s v="Mr"/>
    <s v="M"/>
    <n v="90"/>
    <s v="Digby Road"/>
    <s v="Hawes"/>
    <x v="1"/>
    <x v="781"/>
    <n v="43"/>
    <x v="5"/>
    <x v="5"/>
    <n v="3.99"/>
    <n v="24"/>
    <n v="171.57000000000002"/>
    <n v="4117.68"/>
  </r>
  <r>
    <n v="1395"/>
    <s v="Bernadine"/>
    <s v="Matthews"/>
    <s v="Miss"/>
    <s v="F"/>
    <n v="90"/>
    <s v="Digby Walk"/>
    <s v="Cwmbran"/>
    <x v="16"/>
    <x v="288"/>
    <n v="29"/>
    <x v="5"/>
    <x v="5"/>
    <n v="3.99"/>
    <n v="24"/>
    <n v="115.71000000000001"/>
    <n v="2777.04"/>
  </r>
  <r>
    <n v="1396"/>
    <s v="Kristopher"/>
    <s v="Land"/>
    <s v="Dr"/>
    <s v="M"/>
    <n v="30"/>
    <s v="Dilston Grove"/>
    <s v="Llwyngwril"/>
    <x v="11"/>
    <x v="60"/>
    <n v="11"/>
    <x v="0"/>
    <x v="0"/>
    <n v="2.0099999999999998"/>
    <n v="20"/>
    <n v="22.11"/>
    <n v="442.2"/>
  </r>
  <r>
    <n v="1397"/>
    <s v="Bruce"/>
    <s v="Farrell"/>
    <s v="Mr"/>
    <s v="M"/>
    <n v="60"/>
    <s v="Dimond Close"/>
    <s v="Seaview"/>
    <x v="2"/>
    <x v="624"/>
    <n v="57"/>
    <x v="6"/>
    <x v="6"/>
    <n v="1.29"/>
    <n v="24"/>
    <n v="73.53"/>
    <n v="1764.72"/>
  </r>
  <r>
    <n v="1398"/>
    <s v="Shizue"/>
    <s v="Hurley"/>
    <s v="Mrs"/>
    <s v="F"/>
    <n v="60"/>
    <s v="Dimsdale Walk"/>
    <s v="Duns"/>
    <x v="3"/>
    <x v="98"/>
    <n v="89"/>
    <x v="2"/>
    <x v="2"/>
    <n v="1.79"/>
    <n v="17"/>
    <n v="159.31"/>
    <n v="2708.27"/>
  </r>
  <r>
    <n v="1399"/>
    <s v="Darlena"/>
    <s v="Dorsey"/>
    <s v="Miss"/>
    <s v="F"/>
    <n v="90"/>
    <s v="Dingle Gardens"/>
    <s v="Castlederg"/>
    <x v="10"/>
    <x v="448"/>
    <n v="59"/>
    <x v="4"/>
    <x v="4"/>
    <n v="1.89"/>
    <n v="18"/>
    <n v="111.50999999999999"/>
    <n v="2007.1799999999998"/>
  </r>
  <r>
    <n v="1400"/>
    <s v="Royce"/>
    <s v="Beard"/>
    <s v="Mr"/>
    <s v="M"/>
    <n v="90"/>
    <s v="Dinsdale Gardens"/>
    <s v="St. Bees"/>
    <x v="2"/>
    <x v="561"/>
    <n v="7"/>
    <x v="3"/>
    <x v="3"/>
    <n v="0.69"/>
    <n v="24"/>
    <n v="4.83"/>
    <n v="115.92"/>
  </r>
  <r>
    <n v="1401"/>
    <s v="Jon"/>
    <s v="Waddell"/>
    <s v="Mr"/>
    <s v="M"/>
    <n v="60"/>
    <s v="Dirty Lane"/>
    <s v="Tredegar"/>
    <x v="2"/>
    <x v="301"/>
    <n v="15"/>
    <x v="9"/>
    <x v="9"/>
    <n v="3.39"/>
    <n v="24"/>
    <n v="50.85"/>
    <n v="1220.4000000000001"/>
  </r>
  <r>
    <n v="1402"/>
    <s v="Robert"/>
    <s v="Rosado"/>
    <s v="Mr"/>
    <s v="M"/>
    <n v="60"/>
    <s v="Distin Street"/>
    <s v="Loanhead"/>
    <x v="11"/>
    <x v="782"/>
    <n v="69"/>
    <x v="0"/>
    <x v="0"/>
    <n v="2.0099999999999998"/>
    <n v="20"/>
    <n v="138.69"/>
    <n v="2773.8"/>
  </r>
  <r>
    <n v="1403"/>
    <s v="Lannie"/>
    <s v="Haskins"/>
    <s v="Mrs"/>
    <s v="F"/>
    <n v="30"/>
    <s v="Dllwyn Road"/>
    <s v="Ivybridge"/>
    <x v="21"/>
    <x v="51"/>
    <n v="98"/>
    <x v="7"/>
    <x v="7"/>
    <n v="2.95"/>
    <n v="20"/>
    <n v="289.10000000000002"/>
    <n v="5782"/>
  </r>
  <r>
    <n v="1404"/>
    <s v="Foster"/>
    <s v="Jean"/>
    <s v="Mr"/>
    <s v="M"/>
    <n v="90"/>
    <s v="Dobell Road"/>
    <s v="Bishop'S Stortford"/>
    <x v="65"/>
    <x v="409"/>
    <n v="63"/>
    <x v="4"/>
    <x v="4"/>
    <n v="1.89"/>
    <n v="18"/>
    <n v="119.07"/>
    <n v="2143.2599999999998"/>
  </r>
  <r>
    <n v="1405"/>
    <s v="Jackson"/>
    <s v="Christie"/>
    <s v="Mr"/>
    <s v="M"/>
    <n v="30"/>
    <s v="Dockland Street"/>
    <s v="Beaumaris"/>
    <x v="39"/>
    <x v="783"/>
    <n v="20"/>
    <x v="9"/>
    <x v="9"/>
    <n v="3.39"/>
    <n v="24"/>
    <n v="67.8"/>
    <n v="1627.1999999999998"/>
  </r>
  <r>
    <n v="1406"/>
    <s v="Malorie"/>
    <s v="Webb"/>
    <s v="Ms"/>
    <s v="F"/>
    <n v="60"/>
    <s v="Doctor Johnson"/>
    <s v="Weymouth"/>
    <x v="2"/>
    <x v="457"/>
    <n v="72"/>
    <x v="8"/>
    <x v="8"/>
    <n v="3.49"/>
    <n v="20"/>
    <n v="251.28000000000003"/>
    <n v="5025.6000000000004"/>
  </r>
  <r>
    <n v="1407"/>
    <s v="Patricia"/>
    <s v="Solomon"/>
    <s v="Mr"/>
    <s v="M"/>
    <n v="30"/>
    <s v="Dodds Place"/>
    <s v="Ballynahinch"/>
    <x v="0"/>
    <x v="543"/>
    <n v="83"/>
    <x v="7"/>
    <x v="7"/>
    <n v="2.95"/>
    <n v="20"/>
    <n v="244.85000000000002"/>
    <n v="4897"/>
  </r>
  <r>
    <n v="1408"/>
    <s v="Dayna"/>
    <s v="Farmer"/>
    <s v="Ms"/>
    <s v="F"/>
    <n v="60"/>
    <s v="Dodds Place"/>
    <s v="Melton Constable"/>
    <x v="2"/>
    <x v="592"/>
    <n v="79"/>
    <x v="5"/>
    <x v="5"/>
    <n v="3.99"/>
    <n v="24"/>
    <n v="315.21000000000004"/>
    <n v="7565.0400000000009"/>
  </r>
  <r>
    <n v="1410"/>
    <s v="Kieth"/>
    <s v="Alvarez"/>
    <s v="Mr"/>
    <s v="M"/>
    <n v="90"/>
    <s v="Dodds Place"/>
    <s v="Sandy"/>
    <x v="2"/>
    <x v="499"/>
    <n v="8"/>
    <x v="6"/>
    <x v="6"/>
    <n v="1.29"/>
    <n v="24"/>
    <n v="10.32"/>
    <n v="247.68"/>
  </r>
  <r>
    <n v="1411"/>
    <s v="Carol"/>
    <s v="Lloyd"/>
    <s v="Mr"/>
    <s v="M"/>
    <n v="90"/>
    <s v="Dog And"/>
    <s v="Chesham"/>
    <x v="20"/>
    <x v="728"/>
    <n v="76"/>
    <x v="2"/>
    <x v="2"/>
    <n v="1.79"/>
    <n v="17"/>
    <n v="136.04"/>
    <n v="2312.6799999999998"/>
  </r>
  <r>
    <n v="1412"/>
    <s v="Lakeshia"/>
    <s v="Stern"/>
    <s v="Mrs"/>
    <s v="F"/>
    <n v="30"/>
    <s v="Dog Lane"/>
    <s v="Stourbridge"/>
    <x v="2"/>
    <x v="695"/>
    <n v="84"/>
    <x v="9"/>
    <x v="9"/>
    <n v="3.39"/>
    <n v="24"/>
    <n v="284.76"/>
    <n v="6834.24"/>
  </r>
  <r>
    <n v="1413"/>
    <s v="Brent"/>
    <s v="Mackey"/>
    <s v="Mr"/>
    <s v="M"/>
    <n v="60"/>
    <s v="Dolland Street"/>
    <s v="Bagillt"/>
    <x v="40"/>
    <x v="262"/>
    <n v="78"/>
    <x v="0"/>
    <x v="0"/>
    <n v="2.0099999999999998"/>
    <n v="20"/>
    <n v="156.77999999999997"/>
    <n v="3135.5999999999995"/>
  </r>
  <r>
    <n v="1414"/>
    <s v="Salley"/>
    <s v="Bruner"/>
    <s v="Miss"/>
    <s v="F"/>
    <n v="60"/>
    <s v="Dollings Place"/>
    <s v="Colyton"/>
    <x v="15"/>
    <x v="243"/>
    <n v="30"/>
    <x v="7"/>
    <x v="7"/>
    <n v="2.95"/>
    <n v="20"/>
    <n v="88.5"/>
    <n v="1770"/>
  </r>
  <r>
    <n v="1415"/>
    <s v="Marty"/>
    <s v="Hanks"/>
    <s v="Mr"/>
    <s v="M"/>
    <n v="60"/>
    <s v="Dollings Place"/>
    <s v="Frizington"/>
    <x v="17"/>
    <x v="43"/>
    <n v="83"/>
    <x v="5"/>
    <x v="5"/>
    <n v="3.99"/>
    <n v="24"/>
    <n v="331.17"/>
    <n v="7948.08"/>
  </r>
  <r>
    <n v="1417"/>
    <s v="Annabell"/>
    <s v="Emery"/>
    <s v="Mrs"/>
    <s v="F"/>
    <n v="60"/>
    <s v="Dollis Mews"/>
    <s v="Chipping Norton"/>
    <x v="18"/>
    <x v="784"/>
    <n v="62"/>
    <x v="6"/>
    <x v="6"/>
    <n v="1.29"/>
    <n v="24"/>
    <n v="79.98"/>
    <n v="1919.52"/>
  </r>
  <r>
    <n v="1418"/>
    <s v="Lashaun"/>
    <s v="Benjamin"/>
    <s v="Ms"/>
    <s v="F"/>
    <n v="30"/>
    <s v="Dome Hill"/>
    <s v="East Grinstead"/>
    <x v="44"/>
    <x v="785"/>
    <n v="10"/>
    <x v="0"/>
    <x v="0"/>
    <n v="2.0099999999999998"/>
    <n v="20"/>
    <n v="20.099999999999998"/>
    <n v="401.99999999999994"/>
  </r>
  <r>
    <n v="1419"/>
    <s v="Justa"/>
    <s v="Bland"/>
    <s v="Mrs"/>
    <s v="F"/>
    <n v="60"/>
    <s v="Domett Close"/>
    <s v="Hungerford"/>
    <x v="1"/>
    <x v="420"/>
    <n v="14"/>
    <x v="3"/>
    <x v="3"/>
    <n v="0.69"/>
    <n v="24"/>
    <n v="9.66"/>
    <n v="231.84"/>
  </r>
  <r>
    <n v="1420"/>
    <s v="Caleb"/>
    <s v="Gordon"/>
    <s v="Mr"/>
    <s v="M"/>
    <n v="30"/>
    <s v="Donald Road"/>
    <s v="Lightwater"/>
    <x v="11"/>
    <x v="244"/>
    <n v="99"/>
    <x v="8"/>
    <x v="8"/>
    <n v="3.49"/>
    <n v="20"/>
    <n v="345.51000000000005"/>
    <n v="6910.2000000000007"/>
  </r>
  <r>
    <n v="1421"/>
    <s v="Olimpia"/>
    <s v="Hankins"/>
    <s v="Mrs"/>
    <s v="F"/>
    <n v="30"/>
    <s v="Donnington Road"/>
    <s v="Aberdeenshire"/>
    <x v="36"/>
    <x v="591"/>
    <n v="60"/>
    <x v="0"/>
    <x v="0"/>
    <n v="2.0099999999999998"/>
    <n v="20"/>
    <n v="120.6"/>
    <n v="2412"/>
  </r>
  <r>
    <n v="1422"/>
    <s v="Harley"/>
    <s v="Olson"/>
    <s v="Mr"/>
    <s v="M"/>
    <n v="30"/>
    <s v="Donovan Avenue"/>
    <s v="Falmouth"/>
    <x v="17"/>
    <x v="644"/>
    <n v="28"/>
    <x v="4"/>
    <x v="4"/>
    <n v="1.89"/>
    <n v="18"/>
    <n v="52.919999999999995"/>
    <n v="952.56"/>
  </r>
  <r>
    <n v="1423"/>
    <s v="Minh"/>
    <s v="Pitts"/>
    <s v="Mr"/>
    <s v="M"/>
    <n v="90"/>
    <s v="Dorchester Parade"/>
    <s v="Buckie"/>
    <x v="8"/>
    <x v="588"/>
    <n v="76"/>
    <x v="5"/>
    <x v="5"/>
    <n v="3.99"/>
    <n v="24"/>
    <n v="303.24"/>
    <n v="7277.76"/>
  </r>
  <r>
    <n v="1424"/>
    <s v="Veola"/>
    <s v="Hilliard"/>
    <s v="Miss"/>
    <s v="F"/>
    <n v="90"/>
    <s v="Doris Place"/>
    <s v="Liss"/>
    <x v="11"/>
    <x v="786"/>
    <n v="51"/>
    <x v="7"/>
    <x v="7"/>
    <n v="2.95"/>
    <n v="20"/>
    <n v="150.45000000000002"/>
    <n v="3009.0000000000005"/>
  </r>
  <r>
    <n v="1425"/>
    <s v="Juanita"/>
    <s v="Jenkins"/>
    <s v="Ms"/>
    <s v="F"/>
    <n v="30"/>
    <s v="Dorman Way"/>
    <s v="Chislehurst"/>
    <x v="18"/>
    <x v="787"/>
    <n v="67"/>
    <x v="3"/>
    <x v="3"/>
    <n v="0.69"/>
    <n v="24"/>
    <n v="46.23"/>
    <n v="1109.52"/>
  </r>
  <r>
    <n v="1426"/>
    <s v="Evelynn"/>
    <s v="Mcclellan"/>
    <s v="Mrs"/>
    <s v="F"/>
    <n v="30"/>
    <s v="Dormays Cottages"/>
    <s v="Ramsgate"/>
    <x v="2"/>
    <x v="512"/>
    <n v="61"/>
    <x v="7"/>
    <x v="7"/>
    <n v="2.95"/>
    <n v="20"/>
    <n v="179.95000000000002"/>
    <n v="3599.0000000000005"/>
  </r>
  <r>
    <n v="1427"/>
    <s v="Lida"/>
    <s v="Mohr"/>
    <s v="Mrs"/>
    <s v="F"/>
    <n v="60"/>
    <s v="Dornberg Close+F687"/>
    <s v="Dudley"/>
    <x v="3"/>
    <x v="206"/>
    <n v="29"/>
    <x v="3"/>
    <x v="3"/>
    <n v="0.69"/>
    <n v="24"/>
    <n v="20.009999999999998"/>
    <n v="480.23999999999995"/>
  </r>
  <r>
    <n v="1429"/>
    <s v="Delores"/>
    <s v="Platt"/>
    <s v="Miss"/>
    <s v="F"/>
    <n v="60"/>
    <s v="Dorset Court"/>
    <s v="Guildford"/>
    <x v="13"/>
    <x v="592"/>
    <n v="71"/>
    <x v="2"/>
    <x v="2"/>
    <n v="1.79"/>
    <n v="17"/>
    <n v="127.09"/>
    <n v="2160.5300000000002"/>
  </r>
  <r>
    <n v="1430"/>
    <s v="Norbert"/>
    <s v="Case"/>
    <s v="Mr"/>
    <s v="M"/>
    <n v="90"/>
    <s v="Dorset Mews"/>
    <s v="Axminster"/>
    <x v="86"/>
    <x v="378"/>
    <n v="85"/>
    <x v="3"/>
    <x v="3"/>
    <n v="0.69"/>
    <n v="24"/>
    <n v="58.65"/>
    <n v="1407.6"/>
  </r>
  <r>
    <n v="1431"/>
    <s v="Abdul"/>
    <s v="Sewell"/>
    <s v="Mr"/>
    <s v="M"/>
    <n v="60"/>
    <s v="Dorset Villas"/>
    <s v="Tyne And Wear"/>
    <x v="2"/>
    <x v="788"/>
    <n v="105"/>
    <x v="4"/>
    <x v="4"/>
    <n v="1.89"/>
    <n v="18"/>
    <n v="198.45"/>
    <n v="3572.1"/>
  </r>
  <r>
    <n v="1432"/>
    <s v="Chauncey"/>
    <s v="Hawk"/>
    <s v="Mr"/>
    <s v="M"/>
    <n v="90"/>
    <s v="Douglas Mews"/>
    <s v="Cumnock"/>
    <x v="16"/>
    <x v="691"/>
    <n v="93"/>
    <x v="7"/>
    <x v="7"/>
    <n v="2.95"/>
    <n v="20"/>
    <n v="274.35000000000002"/>
    <n v="5487"/>
  </r>
  <r>
    <n v="1433"/>
    <s v="Darwin"/>
    <s v="Church"/>
    <s v="Mr"/>
    <s v="M"/>
    <n v="90"/>
    <s v="Douglas Road"/>
    <s v="Farnborough"/>
    <x v="17"/>
    <x v="514"/>
    <n v="59"/>
    <x v="9"/>
    <x v="9"/>
    <n v="3.39"/>
    <n v="24"/>
    <n v="200.01000000000002"/>
    <n v="4800.2400000000007"/>
  </r>
  <r>
    <n v="1434"/>
    <s v="Lura"/>
    <s v="Key"/>
    <s v="Miss"/>
    <s v="F"/>
    <n v="30"/>
    <s v="Dovercourt Road"/>
    <s v="Grantown-On-Spey"/>
    <x v="57"/>
    <x v="486"/>
    <n v="76"/>
    <x v="1"/>
    <x v="1"/>
    <n v="1.79"/>
    <n v="24"/>
    <n v="136.04"/>
    <n v="3264.96"/>
  </r>
  <r>
    <n v="1435"/>
    <s v="Zane"/>
    <s v="Lawson"/>
    <s v="Mr"/>
    <s v="M"/>
    <n v="60"/>
    <s v="Doverfield Road"/>
    <s v="Kent"/>
    <x v="21"/>
    <x v="257"/>
    <n v="59"/>
    <x v="9"/>
    <x v="9"/>
    <n v="3.39"/>
    <n v="24"/>
    <n v="200.01000000000002"/>
    <n v="4800.2400000000007"/>
  </r>
  <r>
    <n v="1436"/>
    <s v="Phil"/>
    <s v="Cartwright"/>
    <s v="Mr"/>
    <s v="M"/>
    <n v="30"/>
    <s v="Dowgate Dock"/>
    <s v="Telford"/>
    <x v="2"/>
    <x v="670"/>
    <n v="2"/>
    <x v="1"/>
    <x v="1"/>
    <n v="1.79"/>
    <n v="24"/>
    <n v="3.58"/>
    <n v="85.92"/>
  </r>
  <r>
    <n v="1437"/>
    <s v="Mohammad"/>
    <s v="Thorne"/>
    <s v="Mr"/>
    <s v="M"/>
    <n v="30"/>
    <s v="Downes Street"/>
    <s v="Invergordon"/>
    <x v="35"/>
    <x v="789"/>
    <n v="71"/>
    <x v="0"/>
    <x v="0"/>
    <n v="2.0099999999999998"/>
    <n v="20"/>
    <n v="142.70999999999998"/>
    <n v="2854.2"/>
  </r>
  <r>
    <n v="1438"/>
    <s v="Teofila"/>
    <s v="House"/>
    <s v="Miss"/>
    <s v="F"/>
    <n v="30"/>
    <s v="Downings"/>
    <s v="Hertfordshire"/>
    <x v="1"/>
    <x v="756"/>
    <n v="30"/>
    <x v="8"/>
    <x v="8"/>
    <n v="3.49"/>
    <n v="20"/>
    <n v="104.7"/>
    <n v="2094"/>
  </r>
  <r>
    <n v="1439"/>
    <s v="Rene"/>
    <s v="Stokes"/>
    <s v="Mr"/>
    <s v="M"/>
    <n v="90"/>
    <s v="Downland Close"/>
    <s v="Port Glasgow"/>
    <x v="2"/>
    <x v="271"/>
    <n v="55"/>
    <x v="7"/>
    <x v="7"/>
    <n v="2.95"/>
    <n v="20"/>
    <n v="162.25"/>
    <n v="3245"/>
  </r>
  <r>
    <n v="1440"/>
    <s v="Cecil"/>
    <s v="Coker"/>
    <s v="Miss"/>
    <s v="F"/>
    <n v="60"/>
    <s v="Downton Avenue"/>
    <s v="Ruislip"/>
    <x v="2"/>
    <x v="645"/>
    <n v="82"/>
    <x v="9"/>
    <x v="9"/>
    <n v="3.39"/>
    <n v="24"/>
    <n v="277.98"/>
    <n v="6671.52"/>
  </r>
  <r>
    <n v="1441"/>
    <s v="Donn"/>
    <s v="Mackey"/>
    <s v="Mr"/>
    <s v="M"/>
    <n v="60"/>
    <s v="Doyle Gardens"/>
    <s v="West Yorkshire"/>
    <x v="2"/>
    <x v="526"/>
    <n v="35"/>
    <x v="5"/>
    <x v="5"/>
    <n v="3.99"/>
    <n v="24"/>
    <n v="139.65"/>
    <n v="3351.6000000000004"/>
  </r>
  <r>
    <n v="1442"/>
    <s v="Robbie"/>
    <s v="Madden"/>
    <s v="Prof"/>
    <s v="M"/>
    <n v="90"/>
    <s v="Doyle Road"/>
    <s v="Oakham"/>
    <x v="2"/>
    <x v="384"/>
    <n v="32"/>
    <x v="4"/>
    <x v="4"/>
    <n v="1.89"/>
    <n v="18"/>
    <n v="60.48"/>
    <n v="1088.6399999999999"/>
  </r>
  <r>
    <n v="1443"/>
    <s v="Filiberto"/>
    <s v="Atkinson"/>
    <s v="Mr"/>
    <s v="M"/>
    <n v="30"/>
    <s v="Dr Johnson's"/>
    <s v="Yarm"/>
    <x v="2"/>
    <x v="127"/>
    <n v="13"/>
    <x v="3"/>
    <x v="3"/>
    <n v="0.69"/>
    <n v="24"/>
    <n v="8.9699999999999989"/>
    <n v="215.27999999999997"/>
  </r>
  <r>
    <n v="1444"/>
    <s v="Walker"/>
    <s v="Boyce"/>
    <s v="Mr"/>
    <s v="M"/>
    <n v="90"/>
    <s v="Drakes Walk"/>
    <s v="Lee-On-The-Solent"/>
    <x v="84"/>
    <x v="790"/>
    <n v="14"/>
    <x v="9"/>
    <x v="9"/>
    <n v="3.39"/>
    <n v="24"/>
    <n v="47.46"/>
    <n v="1139.04"/>
  </r>
  <r>
    <n v="1445"/>
    <s v="Connie"/>
    <s v="Sierra"/>
    <s v="Mr"/>
    <s v="M"/>
    <n v="30"/>
    <s v="Draper's Court"/>
    <s v="Montrose"/>
    <x v="2"/>
    <x v="791"/>
    <n v="5"/>
    <x v="9"/>
    <x v="9"/>
    <n v="3.39"/>
    <n v="24"/>
    <n v="16.95"/>
    <n v="406.79999999999995"/>
  </r>
  <r>
    <n v="1446"/>
    <s v="Hosea"/>
    <s v="Delarosa"/>
    <s v="Mr"/>
    <s v="M"/>
    <n v="30"/>
    <s v="Drapers Road"/>
    <s v="Lydney"/>
    <x v="2"/>
    <x v="275"/>
    <n v="15"/>
    <x v="2"/>
    <x v="2"/>
    <n v="1.79"/>
    <n v="17"/>
    <n v="26.85"/>
    <n v="456.45000000000005"/>
  </r>
  <r>
    <n v="1447"/>
    <s v="Antoinette"/>
    <s v="Guerrero"/>
    <s v="Mrs"/>
    <s v="F"/>
    <n v="60"/>
    <s v="Dray Gardens"/>
    <s v="Lymington"/>
    <x v="2"/>
    <x v="619"/>
    <n v="2"/>
    <x v="5"/>
    <x v="5"/>
    <n v="3.99"/>
    <n v="24"/>
    <n v="7.98"/>
    <n v="191.52"/>
  </r>
  <r>
    <n v="1448"/>
    <s v="Rosita"/>
    <s v="Rosario"/>
    <s v="Ms"/>
    <s v="F"/>
    <n v="30"/>
    <s v="Drayton Court"/>
    <s v="Kilmacolm"/>
    <x v="21"/>
    <x v="374"/>
    <n v="34"/>
    <x v="0"/>
    <x v="0"/>
    <n v="2.0099999999999998"/>
    <n v="20"/>
    <n v="68.339999999999989"/>
    <n v="1366.7999999999997"/>
  </r>
  <r>
    <n v="1449"/>
    <s v="Keith"/>
    <s v="Schultz"/>
    <s v="Miss"/>
    <s v="F"/>
    <n v="30"/>
    <s v="Drayton Court"/>
    <s v="Rye"/>
    <x v="2"/>
    <x v="740"/>
    <n v="41"/>
    <x v="9"/>
    <x v="9"/>
    <n v="3.39"/>
    <n v="24"/>
    <n v="138.99"/>
    <n v="3335.76"/>
  </r>
  <r>
    <n v="1450"/>
    <s v="Jess"/>
    <s v="Mcallister"/>
    <s v="Mr"/>
    <s v="M"/>
    <n v="30"/>
    <s v="Dressington Avenue"/>
    <s v="Lydbrook"/>
    <x v="2"/>
    <x v="792"/>
    <n v="45"/>
    <x v="0"/>
    <x v="0"/>
    <n v="2.0099999999999998"/>
    <n v="20"/>
    <n v="90.449999999999989"/>
    <n v="1808.9999999999998"/>
  </r>
  <r>
    <n v="1451"/>
    <s v="Jaime"/>
    <s v="Johnston"/>
    <s v="Mr"/>
    <s v="M"/>
    <n v="30"/>
    <s v="Dressington Avenue"/>
    <s v="Sidmouth"/>
    <x v="2"/>
    <x v="590"/>
    <n v="32"/>
    <x v="7"/>
    <x v="7"/>
    <n v="2.95"/>
    <n v="20"/>
    <n v="94.4"/>
    <n v="1888"/>
  </r>
  <r>
    <n v="1452"/>
    <s v="Danny"/>
    <s v="Fitzgerald"/>
    <s v="Mr"/>
    <s v="M"/>
    <n v="60"/>
    <s v="Drewstead Road"/>
    <s v="Lynton"/>
    <x v="2"/>
    <x v="793"/>
    <n v="4"/>
    <x v="0"/>
    <x v="0"/>
    <n v="2.0099999999999998"/>
    <n v="20"/>
    <n v="8.0399999999999991"/>
    <n v="160.79999999999998"/>
  </r>
  <r>
    <n v="1453"/>
    <s v="Coreen"/>
    <s v="Sweet"/>
    <s v="Mrs"/>
    <s v="F"/>
    <n v="60"/>
    <s v="Drewstead Road"/>
    <s v="Plockton"/>
    <x v="2"/>
    <x v="229"/>
    <n v="22"/>
    <x v="0"/>
    <x v="0"/>
    <n v="2.0099999999999998"/>
    <n v="20"/>
    <n v="44.22"/>
    <n v="884.4"/>
  </r>
  <r>
    <n v="1454"/>
    <s v="Marlin"/>
    <s v="Samuels"/>
    <s v="Mrs"/>
    <s v="F"/>
    <n v="60"/>
    <s v="Drifield Road"/>
    <s v="Leamington Spa"/>
    <x v="21"/>
    <x v="139"/>
    <n v="41"/>
    <x v="2"/>
    <x v="2"/>
    <n v="1.79"/>
    <n v="17"/>
    <n v="73.39"/>
    <n v="1247.6300000000001"/>
  </r>
  <r>
    <n v="1455"/>
    <s v="Rocky"/>
    <s v="Prather"/>
    <s v="Mr"/>
    <s v="M"/>
    <n v="60"/>
    <s v="Drovers Place"/>
    <s v="Holt"/>
    <x v="1"/>
    <x v="794"/>
    <n v="12"/>
    <x v="1"/>
    <x v="1"/>
    <n v="1.79"/>
    <n v="24"/>
    <n v="21.48"/>
    <n v="515.52"/>
  </r>
  <r>
    <n v="1456"/>
    <s v="Grady"/>
    <s v="Mcdonough"/>
    <s v="Mr"/>
    <s v="M"/>
    <n v="30"/>
    <s v="Drum Alley"/>
    <s v="Abergavenny"/>
    <x v="36"/>
    <x v="795"/>
    <n v="14"/>
    <x v="2"/>
    <x v="2"/>
    <n v="1.79"/>
    <n v="17"/>
    <n v="25.060000000000002"/>
    <n v="426.02000000000004"/>
  </r>
  <r>
    <n v="1457"/>
    <s v="Lashanda"/>
    <s v="Nix"/>
    <s v="Mrs"/>
    <s v="F"/>
    <n v="60"/>
    <s v="Drum Yard"/>
    <s v="Huntingdon"/>
    <x v="1"/>
    <x v="796"/>
    <n v="74"/>
    <x v="0"/>
    <x v="0"/>
    <n v="2.0099999999999998"/>
    <n v="20"/>
    <n v="148.73999999999998"/>
    <n v="2974.7999999999997"/>
  </r>
  <r>
    <n v="1458"/>
    <s v="Lonnie"/>
    <s v="Hammond"/>
    <s v="Mr"/>
    <s v="M"/>
    <n v="90"/>
    <s v="Drummond Place"/>
    <s v="Bridge Of Weir"/>
    <x v="41"/>
    <x v="758"/>
    <n v="25"/>
    <x v="8"/>
    <x v="8"/>
    <n v="3.49"/>
    <n v="20"/>
    <n v="87.25"/>
    <n v="1745"/>
  </r>
  <r>
    <n v="1459"/>
    <s v="Blaine"/>
    <s v="Collins"/>
    <s v="Mr"/>
    <s v="M"/>
    <n v="30"/>
    <s v="Drylands Road"/>
    <s v="Luton"/>
    <x v="2"/>
    <x v="797"/>
    <n v="45"/>
    <x v="4"/>
    <x v="4"/>
    <n v="1.89"/>
    <n v="18"/>
    <n v="85.05"/>
    <n v="1530.8999999999999"/>
  </r>
  <r>
    <n v="1460"/>
    <s v="Bernice"/>
    <s v="Hyatt"/>
    <s v="Miss"/>
    <s v="F"/>
    <n v="30"/>
    <s v="Duchy Street"/>
    <s v="Llanfairpwllgwyngyll"/>
    <x v="11"/>
    <x v="798"/>
    <n v="80"/>
    <x v="4"/>
    <x v="4"/>
    <n v="1.89"/>
    <n v="18"/>
    <n v="151.19999999999999"/>
    <n v="2721.6"/>
  </r>
  <r>
    <n v="1461"/>
    <s v="Jon"/>
    <s v="Trujillo"/>
    <s v="Dr"/>
    <s v="M"/>
    <n v="30"/>
    <s v="Duchy Wharf"/>
    <s v="Yeovil"/>
    <x v="2"/>
    <x v="799"/>
    <n v="5"/>
    <x v="1"/>
    <x v="1"/>
    <n v="1.79"/>
    <n v="24"/>
    <n v="8.9499999999999993"/>
    <n v="214.79999999999998"/>
  </r>
  <r>
    <n v="1462"/>
    <s v="Daina"/>
    <s v="Espinosa"/>
    <s v="Mrs"/>
    <s v="F"/>
    <n v="30"/>
    <s v="Duck Place"/>
    <s v="Broseley"/>
    <x v="49"/>
    <x v="800"/>
    <n v="63"/>
    <x v="0"/>
    <x v="0"/>
    <n v="2.0099999999999998"/>
    <n v="20"/>
    <n v="126.62999999999998"/>
    <n v="2532.5999999999995"/>
  </r>
  <r>
    <n v="1463"/>
    <s v="Elisha"/>
    <s v="Roark"/>
    <s v="Mr"/>
    <s v="M"/>
    <n v="90"/>
    <s v="Dudmaston Mews"/>
    <s v="Haddington"/>
    <x v="13"/>
    <x v="238"/>
    <n v="76"/>
    <x v="1"/>
    <x v="1"/>
    <n v="1.79"/>
    <n v="24"/>
    <n v="136.04"/>
    <n v="3264.96"/>
  </r>
  <r>
    <n v="1464"/>
    <s v="Jerome"/>
    <s v="Seymour"/>
    <s v="Mr"/>
    <s v="M"/>
    <n v="60"/>
    <s v="Duffield Drive"/>
    <s v="Melton Constable"/>
    <x v="2"/>
    <x v="143"/>
    <n v="80"/>
    <x v="3"/>
    <x v="3"/>
    <n v="0.69"/>
    <n v="24"/>
    <n v="55.199999999999996"/>
    <n v="1324.8"/>
  </r>
  <r>
    <n v="1465"/>
    <s v="Teodoro"/>
    <s v="Champagne"/>
    <s v="Mr"/>
    <s v="M"/>
    <n v="60"/>
    <s v="Duke Street"/>
    <s v="Ashton-Under-Lyne"/>
    <x v="19"/>
    <x v="76"/>
    <n v="79"/>
    <x v="9"/>
    <x v="9"/>
    <n v="3.39"/>
    <n v="24"/>
    <n v="267.81"/>
    <n v="6427.4400000000005"/>
  </r>
  <r>
    <n v="1466"/>
    <s v="Landon"/>
    <s v="Chandler"/>
    <s v="Mr"/>
    <s v="M"/>
    <n v="60"/>
    <s v="Dukes Gate"/>
    <s v="Eyemouth"/>
    <x v="17"/>
    <x v="719"/>
    <n v="47"/>
    <x v="6"/>
    <x v="6"/>
    <n v="1.29"/>
    <n v="24"/>
    <n v="60.63"/>
    <n v="1455.1200000000001"/>
  </r>
  <r>
    <n v="1468"/>
    <s v="Leo"/>
    <s v="Pittman"/>
    <s v="Miss"/>
    <s v="F"/>
    <n v="90"/>
    <s v="Dukes Head"/>
    <s v="Limavady"/>
    <x v="11"/>
    <x v="801"/>
    <n v="14"/>
    <x v="6"/>
    <x v="6"/>
    <n v="1.29"/>
    <n v="24"/>
    <n v="18.060000000000002"/>
    <n v="433.44000000000005"/>
  </r>
  <r>
    <n v="1469"/>
    <s v="Hester"/>
    <s v="Cates"/>
    <s v="Mrs"/>
    <s v="F"/>
    <n v="60"/>
    <s v="Dukes Lane"/>
    <s v="Ross-Shire"/>
    <x v="2"/>
    <x v="366"/>
    <n v="34"/>
    <x v="7"/>
    <x v="7"/>
    <n v="2.95"/>
    <n v="20"/>
    <n v="100.30000000000001"/>
    <n v="2006.0000000000002"/>
  </r>
  <r>
    <n v="1470"/>
    <s v="Leonora"/>
    <s v="Hammond"/>
    <s v="Mrs"/>
    <s v="F"/>
    <n v="60"/>
    <s v="Dukes Lane"/>
    <s v="Tilbury"/>
    <x v="2"/>
    <x v="802"/>
    <n v="8"/>
    <x v="7"/>
    <x v="7"/>
    <n v="2.95"/>
    <n v="20"/>
    <n v="23.6"/>
    <n v="472"/>
  </r>
  <r>
    <n v="1471"/>
    <s v="Jeremy"/>
    <s v="Seay"/>
    <s v="Mr"/>
    <s v="M"/>
    <n v="90"/>
    <s v="Dulcet Street"/>
    <s v="Longfield"/>
    <x v="2"/>
    <x v="99"/>
    <n v="31"/>
    <x v="9"/>
    <x v="9"/>
    <n v="3.39"/>
    <n v="24"/>
    <n v="105.09"/>
    <n v="2522.16"/>
  </r>
  <r>
    <n v="1472"/>
    <s v="Carmine"/>
    <s v="Yoder"/>
    <s v="Mr"/>
    <s v="M"/>
    <n v="30"/>
    <s v="Dulwich Lawn"/>
    <s v="Biggleswade"/>
    <x v="26"/>
    <x v="803"/>
    <n v="18"/>
    <x v="0"/>
    <x v="0"/>
    <n v="2.0099999999999998"/>
    <n v="20"/>
    <n v="36.179999999999993"/>
    <n v="723.59999999999991"/>
  </r>
  <r>
    <n v="1473"/>
    <s v="Angela"/>
    <s v="Bowden"/>
    <s v="Mrs"/>
    <s v="F"/>
    <n v="90"/>
    <s v="Dumbreck Road"/>
    <s v="Abergele"/>
    <x v="27"/>
    <x v="792"/>
    <n v="44"/>
    <x v="7"/>
    <x v="7"/>
    <n v="2.95"/>
    <n v="20"/>
    <n v="129.80000000000001"/>
    <n v="2596"/>
  </r>
  <r>
    <n v="1474"/>
    <s v="Scottie"/>
    <s v="Odom"/>
    <s v="Ms"/>
    <s v="F"/>
    <n v="60"/>
    <s v="Dumpton Place"/>
    <s v="Westbury-On-Severn"/>
    <x v="2"/>
    <x v="797"/>
    <n v="64"/>
    <x v="6"/>
    <x v="6"/>
    <n v="1.29"/>
    <n v="24"/>
    <n v="82.56"/>
    <n v="1981.44"/>
  </r>
  <r>
    <n v="1475"/>
    <s v="Curt"/>
    <s v="Foreman"/>
    <s v="Mr"/>
    <s v="M"/>
    <n v="30"/>
    <s v="Dunbridge Street"/>
    <s v="Mold"/>
    <x v="2"/>
    <x v="804"/>
    <n v="79"/>
    <x v="0"/>
    <x v="0"/>
    <n v="2.0099999999999998"/>
    <n v="20"/>
    <n v="158.79"/>
    <n v="3175.7999999999997"/>
  </r>
  <r>
    <n v="1476"/>
    <s v="Kaila"/>
    <s v="Busby"/>
    <s v="Miss"/>
    <s v="F"/>
    <n v="60"/>
    <s v="Duncombe Hill"/>
    <s v="Llanarth"/>
    <x v="11"/>
    <x v="115"/>
    <n v="11"/>
    <x v="8"/>
    <x v="8"/>
    <n v="3.49"/>
    <n v="20"/>
    <n v="38.39"/>
    <n v="767.8"/>
  </r>
  <r>
    <n v="1477"/>
    <s v="Corliss"/>
    <s v="Whitehead"/>
    <s v="Miss"/>
    <s v="F"/>
    <n v="30"/>
    <s v="Duncrievie Road"/>
    <s v="Merseyside"/>
    <x v="2"/>
    <x v="494"/>
    <n v="41"/>
    <x v="7"/>
    <x v="7"/>
    <n v="2.95"/>
    <n v="20"/>
    <n v="120.95"/>
    <n v="2419"/>
  </r>
  <r>
    <n v="1478"/>
    <s v="Reggie"/>
    <s v="Ruffin"/>
    <s v="Mr"/>
    <s v="M"/>
    <n v="90"/>
    <s v="Dundonald Close"/>
    <s v="Shropshire"/>
    <x v="2"/>
    <x v="756"/>
    <n v="23"/>
    <x v="4"/>
    <x v="4"/>
    <n v="1.89"/>
    <n v="18"/>
    <n v="43.47"/>
    <n v="782.46"/>
  </r>
  <r>
    <n v="1479"/>
    <s v="Stanford"/>
    <s v="Stacy"/>
    <s v="Mr"/>
    <s v="M"/>
    <n v="90"/>
    <s v="Dunkeld Road"/>
    <s v="Hebden Bridge"/>
    <x v="1"/>
    <x v="286"/>
    <n v="77"/>
    <x v="5"/>
    <x v="5"/>
    <n v="3.99"/>
    <n v="24"/>
    <n v="307.23"/>
    <n v="7373.52"/>
  </r>
  <r>
    <n v="1480"/>
    <s v="Keren"/>
    <s v="Nadeau"/>
    <s v="Mrs"/>
    <s v="F"/>
    <n v="30"/>
    <s v="Dunmow Road"/>
    <s v="Shaftesbury"/>
    <x v="2"/>
    <x v="805"/>
    <n v="23"/>
    <x v="1"/>
    <x v="1"/>
    <n v="1.79"/>
    <n v="24"/>
    <n v="41.17"/>
    <n v="988.08"/>
  </r>
  <r>
    <n v="1481"/>
    <s v="Shara"/>
    <s v="Mata"/>
    <s v="Mrs"/>
    <s v="F"/>
    <n v="60"/>
    <s v="Dunnock Close"/>
    <s v="Grantown-On-Spey"/>
    <x v="57"/>
    <x v="344"/>
    <n v="70"/>
    <x v="0"/>
    <x v="0"/>
    <n v="2.0099999999999998"/>
    <n v="20"/>
    <n v="140.69999999999999"/>
    <n v="2814"/>
  </r>
  <r>
    <n v="1482"/>
    <s v="Jama"/>
    <s v="Gore"/>
    <s v="Miss"/>
    <s v="F"/>
    <n v="60"/>
    <s v="Dunoon Road"/>
    <s v="Beaminster"/>
    <x v="31"/>
    <x v="530"/>
    <n v="76"/>
    <x v="7"/>
    <x v="7"/>
    <n v="2.95"/>
    <n v="20"/>
    <n v="224.20000000000002"/>
    <n v="4484"/>
  </r>
  <r>
    <n v="1483"/>
    <s v="Wade"/>
    <s v="Pena"/>
    <s v="Mr"/>
    <s v="M"/>
    <n v="60"/>
    <s v="Dunoon Road"/>
    <s v="Padstow"/>
    <x v="2"/>
    <x v="806"/>
    <n v="2"/>
    <x v="7"/>
    <x v="7"/>
    <n v="2.95"/>
    <n v="20"/>
    <n v="5.9"/>
    <n v="118"/>
  </r>
  <r>
    <n v="1484"/>
    <s v="Yung"/>
    <s v="Wiggins"/>
    <s v="Miss"/>
    <s v="F"/>
    <n v="60"/>
    <s v="Dunstall Road"/>
    <s v="Sudbury"/>
    <x v="2"/>
    <x v="469"/>
    <n v="53"/>
    <x v="9"/>
    <x v="9"/>
    <n v="3.39"/>
    <n v="24"/>
    <n v="179.67000000000002"/>
    <n v="4312.08"/>
  </r>
  <r>
    <n v="1485"/>
    <s v="Siu"/>
    <s v="Groves"/>
    <s v="Dr"/>
    <s v="F"/>
    <n v="90"/>
    <s v="Dunton Road"/>
    <s v="Wiltshire"/>
    <x v="2"/>
    <x v="357"/>
    <n v="93"/>
    <x v="7"/>
    <x v="7"/>
    <n v="2.95"/>
    <n v="20"/>
    <n v="274.35000000000002"/>
    <n v="5487"/>
  </r>
  <r>
    <n v="1486"/>
    <s v="Charlie"/>
    <s v="Posey"/>
    <s v="Miss"/>
    <s v="F"/>
    <n v="30"/>
    <s v="Dunts Hill"/>
    <s v="Mold"/>
    <x v="2"/>
    <x v="62"/>
    <n v="66"/>
    <x v="2"/>
    <x v="2"/>
    <n v="1.79"/>
    <n v="17"/>
    <n v="118.14"/>
    <n v="2008.38"/>
  </r>
  <r>
    <n v="1488"/>
    <s v="Margene"/>
    <s v="Stallings"/>
    <s v="Mrs"/>
    <s v="F"/>
    <n v="30"/>
    <s v="Durham Farm"/>
    <s v="Lampeter"/>
    <x v="21"/>
    <x v="807"/>
    <n v="28"/>
    <x v="1"/>
    <x v="1"/>
    <n v="1.79"/>
    <n v="24"/>
    <n v="50.120000000000005"/>
    <n v="1202.8800000000001"/>
  </r>
  <r>
    <n v="1489"/>
    <s v="Noel"/>
    <s v="Ingram"/>
    <s v="Mr"/>
    <s v="M"/>
    <n v="90"/>
    <s v="Durham Rise"/>
    <s v="Brentwood"/>
    <x v="41"/>
    <x v="620"/>
    <n v="58"/>
    <x v="7"/>
    <x v="7"/>
    <n v="2.95"/>
    <n v="20"/>
    <n v="171.10000000000002"/>
    <n v="3422.0000000000005"/>
  </r>
  <r>
    <n v="1490"/>
    <s v="Bert"/>
    <s v="Seay"/>
    <s v="Mr"/>
    <s v="M"/>
    <n v="90"/>
    <s v="Durrell Road"/>
    <s v="Tring"/>
    <x v="2"/>
    <x v="808"/>
    <n v="55"/>
    <x v="2"/>
    <x v="2"/>
    <n v="1.79"/>
    <n v="17"/>
    <n v="98.45"/>
    <n v="1673.65"/>
  </r>
  <r>
    <n v="1492"/>
    <s v="Bart"/>
    <s v="Schmitt"/>
    <s v="Mr"/>
    <s v="M"/>
    <n v="60"/>
    <s v="Dursley Close"/>
    <s v="Caernarfon"/>
    <x v="12"/>
    <x v="520"/>
    <n v="45"/>
    <x v="7"/>
    <x v="7"/>
    <n v="2.95"/>
    <n v="20"/>
    <n v="132.75"/>
    <n v="2655"/>
  </r>
  <r>
    <n v="1493"/>
    <s v="Lynsey"/>
    <s v="Acevedo"/>
    <s v="Ms"/>
    <s v="F"/>
    <n v="30"/>
    <s v="Dursley Gardens"/>
    <s v="Dungannon"/>
    <x v="3"/>
    <x v="784"/>
    <n v="47"/>
    <x v="4"/>
    <x v="4"/>
    <n v="1.89"/>
    <n v="18"/>
    <n v="88.83"/>
    <n v="1598.94"/>
  </r>
  <r>
    <n v="1494"/>
    <s v="Lino"/>
    <s v="Ramsey"/>
    <s v="Mr"/>
    <s v="M"/>
    <n v="60"/>
    <s v="Durward Street"/>
    <s v="East Linton"/>
    <x v="44"/>
    <x v="426"/>
    <n v="21"/>
    <x v="6"/>
    <x v="6"/>
    <n v="1.29"/>
    <n v="24"/>
    <n v="27.09"/>
    <n v="650.16"/>
  </r>
  <r>
    <n v="1495"/>
    <s v="Gaston"/>
    <s v="Langford"/>
    <s v="Mr"/>
    <s v="M"/>
    <n v="30"/>
    <s v="Dyers Buildings"/>
    <s v="Avoch"/>
    <x v="24"/>
    <x v="418"/>
    <n v="35"/>
    <x v="0"/>
    <x v="0"/>
    <n v="2.0099999999999998"/>
    <n v="20"/>
    <n v="70.349999999999994"/>
    <n v="1407"/>
  </r>
  <r>
    <n v="1496"/>
    <s v="Angella"/>
    <s v="Ball"/>
    <s v="Miss"/>
    <s v="F"/>
    <n v="60"/>
    <s v="Eaden Place"/>
    <s v="Lancashire"/>
    <x v="21"/>
    <x v="809"/>
    <n v="16"/>
    <x v="1"/>
    <x v="1"/>
    <n v="1.79"/>
    <n v="24"/>
    <n v="28.64"/>
    <n v="687.36"/>
  </r>
  <r>
    <n v="1497"/>
    <s v="Etta"/>
    <s v="Knowles"/>
    <s v="Miss"/>
    <s v="F"/>
    <n v="90"/>
    <s v="Eagle Court"/>
    <s v="St. Albans"/>
    <x v="2"/>
    <x v="179"/>
    <n v="38"/>
    <x v="2"/>
    <x v="2"/>
    <n v="1.79"/>
    <n v="17"/>
    <n v="68.02"/>
    <n v="1156.3399999999999"/>
  </r>
  <r>
    <n v="1498"/>
    <s v="Elvis"/>
    <s v="Small"/>
    <s v="Mr"/>
    <s v="M"/>
    <n v="30"/>
    <s v="Eagle Drive"/>
    <s v="Lancashire"/>
    <x v="21"/>
    <x v="810"/>
    <n v="16"/>
    <x v="8"/>
    <x v="8"/>
    <n v="3.49"/>
    <n v="20"/>
    <n v="55.84"/>
    <n v="1116.8000000000002"/>
  </r>
  <r>
    <n v="1499"/>
    <s v="Lyndon"/>
    <s v="Fish"/>
    <s v="Mr"/>
    <s v="M"/>
    <n v="60"/>
    <s v="Eagle Street"/>
    <s v="Inverurie"/>
    <x v="35"/>
    <x v="811"/>
    <n v="97"/>
    <x v="3"/>
    <x v="3"/>
    <n v="0.69"/>
    <n v="24"/>
    <n v="66.929999999999993"/>
    <n v="1606.3199999999997"/>
  </r>
  <r>
    <n v="1500"/>
    <s v="Genna"/>
    <s v="Kruse"/>
    <s v="Miss"/>
    <s v="F"/>
    <n v="90"/>
    <s v="Eagles Street"/>
    <s v="Llanrhystud"/>
    <x v="11"/>
    <x v="370"/>
    <n v="29"/>
    <x v="6"/>
    <x v="6"/>
    <n v="1.29"/>
    <n v="24"/>
    <n v="37.410000000000004"/>
    <n v="897.84000000000015"/>
  </r>
  <r>
    <n v="1501"/>
    <s v="Chris"/>
    <s v="Mcnamara"/>
    <s v="Mr"/>
    <s v="M"/>
    <n v="90"/>
    <s v="Ealing Park"/>
    <s v="Taynuilt"/>
    <x v="2"/>
    <x v="302"/>
    <n v="19"/>
    <x v="9"/>
    <x v="9"/>
    <n v="3.39"/>
    <n v="24"/>
    <n v="64.41"/>
    <n v="1545.84"/>
  </r>
  <r>
    <n v="1502"/>
    <s v="Patrick"/>
    <s v="Woodward"/>
    <s v="Mr"/>
    <s v="M"/>
    <n v="90"/>
    <s v="Earl Rise"/>
    <s v="Deal"/>
    <x v="3"/>
    <x v="812"/>
    <n v="40"/>
    <x v="0"/>
    <x v="0"/>
    <n v="2.0099999999999998"/>
    <n v="20"/>
    <n v="80.399999999999991"/>
    <n v="1607.9999999999998"/>
  </r>
  <r>
    <n v="1503"/>
    <s v="Benny"/>
    <s v="Sims"/>
    <s v="Prof"/>
    <s v="M"/>
    <n v="90"/>
    <s v="Earl Road"/>
    <s v="Clitheroe"/>
    <x v="15"/>
    <x v="223"/>
    <n v="27"/>
    <x v="2"/>
    <x v="2"/>
    <n v="1.79"/>
    <n v="17"/>
    <n v="48.33"/>
    <n v="821.61"/>
  </r>
  <r>
    <n v="1504"/>
    <s v="Thurman"/>
    <s v="Colon"/>
    <s v="Mr"/>
    <s v="M"/>
    <n v="30"/>
    <s v="Earlham Grove"/>
    <s v="Par"/>
    <x v="2"/>
    <x v="712"/>
    <n v="17"/>
    <x v="4"/>
    <x v="4"/>
    <n v="1.89"/>
    <n v="18"/>
    <n v="32.129999999999995"/>
    <n v="578.33999999999992"/>
  </r>
  <r>
    <n v="1505"/>
    <s v="Sharri"/>
    <s v="Dubois"/>
    <s v="Miss"/>
    <s v="F"/>
    <n v="90"/>
    <s v="Earlham Street"/>
    <s v="Newport"/>
    <x v="2"/>
    <x v="761"/>
    <n v="69"/>
    <x v="3"/>
    <x v="3"/>
    <n v="0.69"/>
    <n v="24"/>
    <n v="47.61"/>
    <n v="1142.6399999999999"/>
  </r>
  <r>
    <n v="1506"/>
    <s v="Roxanne"/>
    <s v="Rosario"/>
    <s v="Mrs"/>
    <s v="F"/>
    <n v="60"/>
    <s v="Earl's Place"/>
    <s v="Bridport"/>
    <x v="50"/>
    <x v="813"/>
    <n v="65"/>
    <x v="3"/>
    <x v="3"/>
    <n v="0.69"/>
    <n v="24"/>
    <n v="44.849999999999994"/>
    <n v="1076.3999999999999"/>
  </r>
  <r>
    <n v="1507"/>
    <s v="Travis"/>
    <s v="Salinas"/>
    <s v="Miss"/>
    <s v="F"/>
    <n v="30"/>
    <s v="Earlsferry Way"/>
    <s v="New Romney"/>
    <x v="2"/>
    <x v="737"/>
    <n v="47"/>
    <x v="1"/>
    <x v="1"/>
    <n v="1.79"/>
    <n v="24"/>
    <n v="84.13"/>
    <n v="2019.12"/>
  </r>
  <r>
    <n v="1509"/>
    <s v="Juliana"/>
    <s v="Woody"/>
    <s v="Miss"/>
    <s v="F"/>
    <n v="90"/>
    <s v="Earsby Street"/>
    <s v="Livingston"/>
    <x v="11"/>
    <x v="5"/>
    <n v="22"/>
    <x v="4"/>
    <x v="4"/>
    <n v="1.89"/>
    <n v="18"/>
    <n v="41.58"/>
    <n v="748.43999999999994"/>
  </r>
  <r>
    <n v="1510"/>
    <s v="Seth"/>
    <s v="Chung"/>
    <s v="Mr"/>
    <s v="M"/>
    <n v="90"/>
    <s v="Easington Buildings"/>
    <s v="Arundel"/>
    <x v="33"/>
    <x v="814"/>
    <n v="4"/>
    <x v="7"/>
    <x v="7"/>
    <n v="2.95"/>
    <n v="20"/>
    <n v="11.8"/>
    <n v="236"/>
  </r>
  <r>
    <n v="1511"/>
    <s v="Lesley"/>
    <s v="Ashby"/>
    <s v="Mr"/>
    <s v="M"/>
    <n v="60"/>
    <s v="East Coombe"/>
    <s v="Matlock"/>
    <x v="2"/>
    <x v="64"/>
    <n v="21"/>
    <x v="7"/>
    <x v="7"/>
    <n v="2.95"/>
    <n v="20"/>
    <n v="61.95"/>
    <n v="1239"/>
  </r>
  <r>
    <n v="1512"/>
    <s v="Candyce"/>
    <s v="Welsh"/>
    <s v="Mrs"/>
    <s v="F"/>
    <n v="90"/>
    <s v="East Cross"/>
    <s v="Moelfre"/>
    <x v="2"/>
    <x v="485"/>
    <n v="48"/>
    <x v="5"/>
    <x v="5"/>
    <n v="3.99"/>
    <n v="24"/>
    <n v="191.52"/>
    <n v="4596.4800000000005"/>
  </r>
  <r>
    <n v="1513"/>
    <s v="Fredrick"/>
    <s v="Harrell"/>
    <s v="Mr"/>
    <s v="M"/>
    <n v="90"/>
    <s v="East India"/>
    <s v="Alloa"/>
    <x v="81"/>
    <x v="815"/>
    <n v="101"/>
    <x v="6"/>
    <x v="6"/>
    <n v="1.29"/>
    <n v="24"/>
    <n v="130.29"/>
    <n v="3126.96"/>
  </r>
  <r>
    <n v="1514"/>
    <s v="Lorilee"/>
    <s v="Mckee"/>
    <s v="Miss"/>
    <s v="F"/>
    <n v="90"/>
    <s v="East Market"/>
    <s v="Blaydon-On-Tyne"/>
    <x v="7"/>
    <x v="767"/>
    <n v="36"/>
    <x v="5"/>
    <x v="5"/>
    <n v="3.99"/>
    <n v="24"/>
    <n v="143.64000000000001"/>
    <n v="3447.3600000000006"/>
  </r>
  <r>
    <n v="1515"/>
    <s v="Gabriel"/>
    <s v="Carter"/>
    <s v="Mr"/>
    <s v="M"/>
    <n v="90"/>
    <s v="Eastbourne Gardens"/>
    <s v="Cleckheaton"/>
    <x v="15"/>
    <x v="435"/>
    <n v="62"/>
    <x v="7"/>
    <x v="7"/>
    <n v="2.95"/>
    <n v="20"/>
    <n v="182.9"/>
    <n v="3658"/>
  </r>
  <r>
    <n v="1516"/>
    <s v="Maryln"/>
    <s v="Robbins"/>
    <s v="Miss"/>
    <s v="F"/>
    <n v="30"/>
    <s v="Eastbourne Terrace"/>
    <s v="Isle Of Rum"/>
    <x v="21"/>
    <x v="633"/>
    <n v="25"/>
    <x v="7"/>
    <x v="7"/>
    <n v="2.95"/>
    <n v="20"/>
    <n v="73.75"/>
    <n v="1475"/>
  </r>
  <r>
    <n v="1517"/>
    <s v="Doretha"/>
    <s v="Parra"/>
    <s v="Mrs"/>
    <s v="F"/>
    <n v="60"/>
    <s v="Eastbrook Road"/>
    <s v="Par"/>
    <x v="2"/>
    <x v="231"/>
    <n v="17"/>
    <x v="8"/>
    <x v="8"/>
    <n v="3.49"/>
    <n v="20"/>
    <n v="59.330000000000005"/>
    <n v="1186.6000000000001"/>
  </r>
  <r>
    <n v="1518"/>
    <s v="Cornelia"/>
    <s v="Mcdowell"/>
    <s v="Mrs"/>
    <s v="F"/>
    <n v="30"/>
    <s v="Eastgate Close"/>
    <s v="Tadley"/>
    <x v="2"/>
    <x v="816"/>
    <n v="45"/>
    <x v="1"/>
    <x v="1"/>
    <n v="1.79"/>
    <n v="24"/>
    <n v="80.55"/>
    <n v="1933.1999999999998"/>
  </r>
  <r>
    <n v="1519"/>
    <s v="Lionel"/>
    <s v="Ramsey"/>
    <s v="Mr"/>
    <s v="M"/>
    <n v="30"/>
    <s v="Eastlake Road"/>
    <s v="Downham Market"/>
    <x v="3"/>
    <x v="422"/>
    <n v="58"/>
    <x v="6"/>
    <x v="6"/>
    <n v="1.29"/>
    <n v="24"/>
    <n v="74.820000000000007"/>
    <n v="1795.6800000000003"/>
  </r>
  <r>
    <n v="1520"/>
    <s v="Mee"/>
    <s v="Kruse"/>
    <s v="Miss"/>
    <s v="F"/>
    <n v="60"/>
    <s v="Eastlea Mews"/>
    <s v="Beaumaris"/>
    <x v="39"/>
    <x v="817"/>
    <n v="33"/>
    <x v="0"/>
    <x v="0"/>
    <n v="2.0099999999999998"/>
    <n v="20"/>
    <n v="66.33"/>
    <n v="1326.6"/>
  </r>
  <r>
    <n v="1521"/>
    <s v="Mallie"/>
    <s v="Correa"/>
    <s v="Miss"/>
    <s v="F"/>
    <n v="60"/>
    <s v="Eastway Commercial"/>
    <s v="Henfield"/>
    <x v="1"/>
    <x v="476"/>
    <n v="62"/>
    <x v="5"/>
    <x v="5"/>
    <n v="3.99"/>
    <n v="24"/>
    <n v="247.38000000000002"/>
    <n v="5937.1200000000008"/>
  </r>
  <r>
    <n v="1522"/>
    <s v="Ginette"/>
    <s v="Vance"/>
    <s v="Mrs"/>
    <s v="F"/>
    <n v="60"/>
    <s v="Eaton Square"/>
    <s v="West Glamorgan"/>
    <x v="2"/>
    <x v="818"/>
    <n v="48"/>
    <x v="0"/>
    <x v="0"/>
    <n v="2.0099999999999998"/>
    <n v="20"/>
    <n v="96.47999999999999"/>
    <n v="1929.6"/>
  </r>
  <r>
    <n v="1523"/>
    <s v="Morgan"/>
    <s v="Mullins"/>
    <s v="Mr"/>
    <s v="M"/>
    <n v="30"/>
    <s v="Eatons Mead"/>
    <s v="Newcastleton"/>
    <x v="2"/>
    <x v="819"/>
    <n v="36"/>
    <x v="8"/>
    <x v="8"/>
    <n v="3.49"/>
    <n v="20"/>
    <n v="125.64000000000001"/>
    <n v="2512.8000000000002"/>
  </r>
  <r>
    <n v="1524"/>
    <s v="Samara"/>
    <s v="Cote"/>
    <s v="Miss"/>
    <s v="F"/>
    <n v="60"/>
    <s v="Eburne Road"/>
    <s v="Boldon Colliery"/>
    <x v="62"/>
    <x v="135"/>
    <n v="68"/>
    <x v="6"/>
    <x v="6"/>
    <n v="1.29"/>
    <n v="24"/>
    <n v="87.72"/>
    <n v="2105.2799999999997"/>
  </r>
  <r>
    <n v="1525"/>
    <s v="Asha"/>
    <s v="Forrest"/>
    <s v="Miss"/>
    <s v="F"/>
    <n v="60"/>
    <s v="Ebury Street"/>
    <s v="Caldicot"/>
    <x v="12"/>
    <x v="443"/>
    <n v="77"/>
    <x v="0"/>
    <x v="0"/>
    <n v="2.0099999999999998"/>
    <n v="20"/>
    <n v="154.76999999999998"/>
    <n v="3095.3999999999996"/>
  </r>
  <r>
    <n v="1526"/>
    <s v="Frankie"/>
    <s v="Coffman"/>
    <s v="Mr"/>
    <s v="M"/>
    <n v="30"/>
    <s v="Echo Heights"/>
    <s v="Darvel"/>
    <x v="3"/>
    <x v="382"/>
    <n v="8"/>
    <x v="3"/>
    <x v="3"/>
    <n v="0.69"/>
    <n v="24"/>
    <n v="5.52"/>
    <n v="132.47999999999999"/>
  </r>
  <r>
    <n v="1527"/>
    <s v="Hilton"/>
    <s v="Krause"/>
    <s v="Mr"/>
    <s v="M"/>
    <n v="90"/>
    <s v="Eckstein Road"/>
    <s v="West Yorkshire"/>
    <x v="2"/>
    <x v="492"/>
    <n v="48"/>
    <x v="3"/>
    <x v="3"/>
    <n v="0.69"/>
    <n v="24"/>
    <n v="33.119999999999997"/>
    <n v="794.87999999999988"/>
  </r>
  <r>
    <n v="1528"/>
    <s v="Reynaldo"/>
    <s v="Calloway"/>
    <s v="Mr"/>
    <s v="M"/>
    <n v="30"/>
    <s v="Edbrooke Road"/>
    <s v="Alderley Edge"/>
    <x v="66"/>
    <x v="595"/>
    <n v="31"/>
    <x v="5"/>
    <x v="5"/>
    <n v="3.99"/>
    <n v="24"/>
    <n v="123.69000000000001"/>
    <n v="2968.5600000000004"/>
  </r>
  <r>
    <n v="1529"/>
    <s v="Alvaro"/>
    <s v="Dennison"/>
    <s v="Mr"/>
    <s v="M"/>
    <n v="30"/>
    <s v="Edgar Kail"/>
    <s v="Witham"/>
    <x v="2"/>
    <x v="760"/>
    <n v="32"/>
    <x v="3"/>
    <x v="3"/>
    <n v="0.69"/>
    <n v="24"/>
    <n v="22.08"/>
    <n v="529.91999999999996"/>
  </r>
  <r>
    <n v="1530"/>
    <s v="Darell"/>
    <s v="Ellison"/>
    <s v="Mr"/>
    <s v="M"/>
    <n v="30"/>
    <s v="Edgar Road"/>
    <s v="Lancashire"/>
    <x v="21"/>
    <x v="261"/>
    <n v="26"/>
    <x v="4"/>
    <x v="4"/>
    <n v="1.89"/>
    <n v="18"/>
    <n v="49.14"/>
    <n v="884.52"/>
  </r>
  <r>
    <n v="1531"/>
    <s v="Annmarie"/>
    <s v="Robison"/>
    <s v="Miss"/>
    <s v="F"/>
    <n v="30"/>
    <s v="Edge Terrace"/>
    <s v="Mold"/>
    <x v="2"/>
    <x v="702"/>
    <n v="66"/>
    <x v="5"/>
    <x v="5"/>
    <n v="3.99"/>
    <n v="24"/>
    <n v="263.34000000000003"/>
    <n v="6320.1600000000008"/>
  </r>
  <r>
    <n v="1532"/>
    <s v="Geri"/>
    <s v="Horner"/>
    <s v="Miss"/>
    <s v="F"/>
    <n v="30"/>
    <s v="Edington Road"/>
    <s v="Isle Of Mannot"/>
    <x v="21"/>
    <x v="742"/>
    <n v="99"/>
    <x v="5"/>
    <x v="5"/>
    <n v="3.99"/>
    <n v="24"/>
    <n v="395.01000000000005"/>
    <n v="9480.2400000000016"/>
  </r>
  <r>
    <n v="1533"/>
    <s v="Nathaniel"/>
    <s v="Starr"/>
    <s v="Mr"/>
    <s v="M"/>
    <n v="30"/>
    <s v="Edison Road"/>
    <s v="Rochford"/>
    <x v="2"/>
    <x v="820"/>
    <n v="46"/>
    <x v="9"/>
    <x v="9"/>
    <n v="3.39"/>
    <n v="24"/>
    <n v="155.94"/>
    <n v="3742.56"/>
  </r>
  <r>
    <n v="1534"/>
    <s v="Mike"/>
    <s v="Petersen"/>
    <s v="Miss"/>
    <s v="F"/>
    <n v="90"/>
    <s v="Edith Terrace"/>
    <s v="Helensburgh"/>
    <x v="1"/>
    <x v="131"/>
    <n v="83"/>
    <x v="0"/>
    <x v="0"/>
    <n v="2.0099999999999998"/>
    <n v="20"/>
    <n v="166.82999999999998"/>
    <n v="3336.5999999999995"/>
  </r>
  <r>
    <n v="1535"/>
    <s v="Dave"/>
    <s v="Copeland"/>
    <s v="Mr"/>
    <s v="M"/>
    <n v="90"/>
    <s v="Edith Villas"/>
    <s v="West Bromwich"/>
    <x v="2"/>
    <x v="583"/>
    <n v="21"/>
    <x v="7"/>
    <x v="7"/>
    <n v="2.95"/>
    <n v="20"/>
    <n v="61.95"/>
    <n v="1239"/>
  </r>
  <r>
    <n v="1536"/>
    <s v="Taina"/>
    <s v="Oleary"/>
    <s v="Mrs"/>
    <s v="F"/>
    <n v="60"/>
    <s v="Edwin's Mead"/>
    <s v="Bromsgrove"/>
    <x v="32"/>
    <x v="316"/>
    <n v="62"/>
    <x v="0"/>
    <x v="0"/>
    <n v="2.0099999999999998"/>
    <n v="20"/>
    <n v="124.61999999999999"/>
    <n v="2492.3999999999996"/>
  </r>
  <r>
    <n v="1537"/>
    <s v="Ellamae"/>
    <s v="Eldridge"/>
    <s v="Mrs"/>
    <s v="F"/>
    <n v="90"/>
    <s v="Effort Street"/>
    <s v="Montrose"/>
    <x v="2"/>
    <x v="373"/>
    <n v="34"/>
    <x v="6"/>
    <x v="6"/>
    <n v="1.29"/>
    <n v="24"/>
    <n v="43.86"/>
    <n v="1052.6399999999999"/>
  </r>
  <r>
    <n v="1538"/>
    <s v="Osvaldo"/>
    <s v="Montgomery"/>
    <s v="Mr"/>
    <s v="M"/>
    <n v="90"/>
    <s v="Effra Road"/>
    <s v="Dulverton"/>
    <x v="3"/>
    <x v="436"/>
    <n v="89"/>
    <x v="0"/>
    <x v="0"/>
    <n v="2.0099999999999998"/>
    <n v="20"/>
    <n v="178.89"/>
    <n v="3577.7999999999997"/>
  </r>
  <r>
    <n v="1539"/>
    <s v="Virgil"/>
    <s v="Lassiter"/>
    <s v="Mr"/>
    <s v="M"/>
    <n v="60"/>
    <s v="Eglantine Road"/>
    <s v="Llanon"/>
    <x v="11"/>
    <x v="566"/>
    <n v="60"/>
    <x v="6"/>
    <x v="6"/>
    <n v="1.29"/>
    <n v="24"/>
    <n v="77.400000000000006"/>
    <n v="1857.6000000000001"/>
  </r>
  <r>
    <n v="1540"/>
    <s v="Pierre"/>
    <s v="Brandt"/>
    <s v="Mr"/>
    <s v="M"/>
    <n v="90"/>
    <s v="Egliston Road"/>
    <s v="Grangemouth"/>
    <x v="17"/>
    <x v="814"/>
    <n v="72"/>
    <x v="0"/>
    <x v="0"/>
    <n v="2.0099999999999998"/>
    <n v="20"/>
    <n v="144.71999999999997"/>
    <n v="2894.3999999999996"/>
  </r>
  <r>
    <n v="1542"/>
    <s v="Timothy"/>
    <s v="Smart"/>
    <s v="Mr"/>
    <s v="M"/>
    <n v="30"/>
    <s v="Eider Close"/>
    <s v="Uckfield"/>
    <x v="2"/>
    <x v="821"/>
    <n v="66"/>
    <x v="1"/>
    <x v="1"/>
    <n v="1.79"/>
    <n v="24"/>
    <n v="118.14"/>
    <n v="2835.36"/>
  </r>
  <r>
    <n v="1543"/>
    <s v="Domitila"/>
    <s v="Kilgore"/>
    <s v="Mrs"/>
    <s v="F"/>
    <n v="30"/>
    <s v="Elborough Road"/>
    <s v="Llanidloes"/>
    <x v="11"/>
    <x v="753"/>
    <n v="86"/>
    <x v="4"/>
    <x v="4"/>
    <n v="1.89"/>
    <n v="18"/>
    <n v="162.54"/>
    <n v="2925.72"/>
  </r>
  <r>
    <n v="1544"/>
    <s v="Bobby"/>
    <s v="Friedman"/>
    <s v="Rev"/>
    <s v="M"/>
    <n v="30"/>
    <s v="Elborough Street"/>
    <s v="Harwich"/>
    <x v="1"/>
    <x v="731"/>
    <n v="11"/>
    <x v="7"/>
    <x v="7"/>
    <n v="2.95"/>
    <n v="20"/>
    <n v="32.450000000000003"/>
    <n v="649"/>
  </r>
  <r>
    <n v="1545"/>
    <s v="Layla"/>
    <s v="Randle"/>
    <s v="Mrs"/>
    <s v="F"/>
    <n v="60"/>
    <s v="Elbow Lane"/>
    <s v="Dorchester"/>
    <x v="3"/>
    <x v="611"/>
    <n v="73"/>
    <x v="9"/>
    <x v="9"/>
    <n v="3.39"/>
    <n v="24"/>
    <n v="247.47"/>
    <n v="5939.28"/>
  </r>
  <r>
    <n v="1546"/>
    <s v="Rima"/>
    <s v="Haywood"/>
    <s v="Miss"/>
    <s v="F"/>
    <n v="90"/>
    <s v="Elder Cottages"/>
    <s v="Halifax"/>
    <x v="13"/>
    <x v="432"/>
    <n v="29"/>
    <x v="2"/>
    <x v="2"/>
    <n v="1.79"/>
    <n v="17"/>
    <n v="51.910000000000004"/>
    <n v="882.47"/>
  </r>
  <r>
    <n v="1547"/>
    <s v="Anastacia"/>
    <s v="Raines"/>
    <s v="Miss"/>
    <s v="F"/>
    <n v="90"/>
    <s v="Elder Walk"/>
    <s v="Oakham"/>
    <x v="2"/>
    <x v="170"/>
    <n v="62"/>
    <x v="7"/>
    <x v="7"/>
    <n v="2.95"/>
    <n v="20"/>
    <n v="182.9"/>
    <n v="3658"/>
  </r>
  <r>
    <n v="1548"/>
    <s v="Miss"/>
    <s v="Naquin"/>
    <s v="Mrs"/>
    <s v="F"/>
    <n v="30"/>
    <s v="Eldon House"/>
    <s v="Barnsley"/>
    <x v="71"/>
    <x v="202"/>
    <n v="83"/>
    <x v="3"/>
    <x v="3"/>
    <n v="0.69"/>
    <n v="24"/>
    <n v="57.269999999999996"/>
    <n v="1374.48"/>
  </r>
  <r>
    <n v="1549"/>
    <s v="Benedict"/>
    <s v="Bridges"/>
    <s v="Mr"/>
    <s v="M"/>
    <n v="90"/>
    <s v="Elem Street"/>
    <s v="Coventry"/>
    <x v="16"/>
    <x v="822"/>
    <n v="80"/>
    <x v="9"/>
    <x v="9"/>
    <n v="3.39"/>
    <n v="24"/>
    <n v="271.2"/>
    <n v="6508.7999999999993"/>
  </r>
  <r>
    <n v="1550"/>
    <s v="Mui"/>
    <s v="Callahan"/>
    <s v="Mrs"/>
    <s v="F"/>
    <n v="30"/>
    <s v="Elf Row"/>
    <s v="Garndolbenmaen"/>
    <x v="17"/>
    <x v="565"/>
    <n v="16"/>
    <x v="0"/>
    <x v="0"/>
    <n v="2.0099999999999998"/>
    <n v="20"/>
    <n v="32.159999999999997"/>
    <n v="643.19999999999993"/>
  </r>
  <r>
    <n v="1551"/>
    <s v="Leigh"/>
    <s v="Proctor"/>
    <s v="Ms"/>
    <s v="F"/>
    <n v="30"/>
    <s v="Elford Close"/>
    <s v="Cleethorpes"/>
    <x v="15"/>
    <x v="318"/>
    <n v="42"/>
    <x v="8"/>
    <x v="8"/>
    <n v="3.49"/>
    <n v="20"/>
    <n v="146.58000000000001"/>
    <n v="2931.6000000000004"/>
  </r>
  <r>
    <n v="1552"/>
    <s v="Isreal"/>
    <s v="Ratliff"/>
    <s v="Mr"/>
    <s v="M"/>
    <n v="90"/>
    <s v="Elfwine Road"/>
    <s v="Gairloch"/>
    <x v="17"/>
    <x v="135"/>
    <n v="34"/>
    <x v="7"/>
    <x v="7"/>
    <n v="2.95"/>
    <n v="20"/>
    <n v="100.30000000000001"/>
    <n v="2006.0000000000002"/>
  </r>
  <r>
    <n v="1553"/>
    <s v="Zula"/>
    <s v="Kraft"/>
    <s v="Miss"/>
    <s v="F"/>
    <n v="60"/>
    <s v="Elgin Chambers"/>
    <s v="Ulceby"/>
    <x v="2"/>
    <x v="3"/>
    <n v="81"/>
    <x v="1"/>
    <x v="1"/>
    <n v="1.79"/>
    <n v="24"/>
    <n v="144.99"/>
    <n v="3479.76"/>
  </r>
  <r>
    <n v="1554"/>
    <s v="Gerri"/>
    <s v="Madison"/>
    <s v="Miss"/>
    <s v="F"/>
    <n v="90"/>
    <s v="Elias Place"/>
    <s v="Tayport"/>
    <x v="2"/>
    <x v="717"/>
    <n v="23"/>
    <x v="6"/>
    <x v="6"/>
    <n v="1.29"/>
    <n v="24"/>
    <n v="29.67"/>
    <n v="712.08"/>
  </r>
  <r>
    <n v="1555"/>
    <s v="Antonio"/>
    <s v="Driver"/>
    <s v="Mr"/>
    <s v="M"/>
    <n v="90"/>
    <s v="Elim Street"/>
    <s v="Cleator Moor"/>
    <x v="15"/>
    <x v="28"/>
    <n v="55"/>
    <x v="7"/>
    <x v="7"/>
    <n v="2.95"/>
    <n v="20"/>
    <n v="162.25"/>
    <n v="3245"/>
  </r>
  <r>
    <n v="1556"/>
    <s v="Denae"/>
    <s v="Bradford"/>
    <s v="Miss"/>
    <s v="F"/>
    <n v="30"/>
    <s v="Elizabeth Avenue"/>
    <s v="Bonnyrigg"/>
    <x v="9"/>
    <x v="569"/>
    <n v="32"/>
    <x v="6"/>
    <x v="6"/>
    <n v="1.29"/>
    <n v="24"/>
    <n v="41.28"/>
    <n v="990.72"/>
  </r>
  <r>
    <n v="1557"/>
    <s v="Jacalyn"/>
    <s v="Fraser"/>
    <s v="Miss"/>
    <s v="F"/>
    <n v="60"/>
    <s v="Elizabeth Clyde"/>
    <s v="Ruislip"/>
    <x v="2"/>
    <x v="592"/>
    <n v="40"/>
    <x v="9"/>
    <x v="9"/>
    <n v="3.39"/>
    <n v="24"/>
    <n v="135.6"/>
    <n v="3254.3999999999996"/>
  </r>
  <r>
    <n v="1558"/>
    <s v="Julian"/>
    <s v="Randall"/>
    <s v="Mr"/>
    <s v="M"/>
    <n v="90"/>
    <s v="Elizabeth Place"/>
    <s v="Bicester"/>
    <x v="26"/>
    <x v="520"/>
    <n v="75"/>
    <x v="5"/>
    <x v="5"/>
    <n v="3.99"/>
    <n v="24"/>
    <n v="299.25"/>
    <n v="7182"/>
  </r>
  <r>
    <n v="1559"/>
    <s v="Joe"/>
    <s v="Prather"/>
    <s v="Mr"/>
    <s v="M"/>
    <n v="30"/>
    <s v="Elizabeth Row"/>
    <s v="Bangor"/>
    <x v="0"/>
    <x v="694"/>
    <n v="71"/>
    <x v="7"/>
    <x v="7"/>
    <n v="2.95"/>
    <n v="20"/>
    <n v="209.45000000000002"/>
    <n v="4189"/>
  </r>
  <r>
    <n v="1560"/>
    <s v="Corey"/>
    <s v="Wiggins"/>
    <s v="Mr"/>
    <s v="M"/>
    <n v="30"/>
    <s v="Ellanby Crescent"/>
    <s v="Wisbech"/>
    <x v="2"/>
    <x v="370"/>
    <n v="57"/>
    <x v="2"/>
    <x v="2"/>
    <n v="1.79"/>
    <n v="17"/>
    <n v="102.03"/>
    <n v="1734.51"/>
  </r>
  <r>
    <n v="1561"/>
    <s v="Cory"/>
    <s v="Braun"/>
    <s v="Mr"/>
    <s v="M"/>
    <n v="60"/>
    <s v="Ellerby Street"/>
    <s v="Saltburn-By-The-Sea"/>
    <x v="2"/>
    <x v="405"/>
    <n v="39"/>
    <x v="7"/>
    <x v="7"/>
    <n v="2.95"/>
    <n v="20"/>
    <n v="115.05000000000001"/>
    <n v="2301"/>
  </r>
  <r>
    <n v="1562"/>
    <s v="Margarito"/>
    <s v="Cash"/>
    <s v="Mr"/>
    <s v="M"/>
    <n v="90"/>
    <s v="Ellesmere Terrace"/>
    <s v="Penrith"/>
    <x v="2"/>
    <x v="178"/>
    <n v="46"/>
    <x v="2"/>
    <x v="2"/>
    <n v="1.79"/>
    <n v="17"/>
    <n v="82.34"/>
    <n v="1399.78"/>
  </r>
  <r>
    <n v="1563"/>
    <s v="Tracee"/>
    <s v="Paul"/>
    <s v="Mrs"/>
    <s v="F"/>
    <n v="90"/>
    <s v="Elliots Row"/>
    <s v="Chinnor"/>
    <x v="18"/>
    <x v="416"/>
    <n v="19"/>
    <x v="3"/>
    <x v="3"/>
    <n v="0.69"/>
    <n v="24"/>
    <n v="13.11"/>
    <n v="314.64"/>
  </r>
  <r>
    <n v="1564"/>
    <s v="Despina"/>
    <s v="Costello"/>
    <s v="Mrs"/>
    <s v="F"/>
    <n v="30"/>
    <s v="Ellis Close"/>
    <s v="Ripley"/>
    <x v="2"/>
    <x v="302"/>
    <n v="69"/>
    <x v="0"/>
    <x v="0"/>
    <n v="2.0099999999999998"/>
    <n v="20"/>
    <n v="138.69"/>
    <n v="2773.8"/>
  </r>
  <r>
    <n v="1565"/>
    <s v="Kimberly"/>
    <s v="Mcdonough"/>
    <s v="Miss"/>
    <s v="F"/>
    <n v="30"/>
    <s v="Ellis Street"/>
    <s v="Thatcham"/>
    <x v="2"/>
    <x v="301"/>
    <n v="50"/>
    <x v="1"/>
    <x v="1"/>
    <n v="1.79"/>
    <n v="24"/>
    <n v="89.5"/>
    <n v="2148"/>
  </r>
  <r>
    <n v="1566"/>
    <s v="Bryce"/>
    <s v="Dill"/>
    <s v="Mr"/>
    <s v="M"/>
    <n v="90"/>
    <s v="Elliscombe Mount"/>
    <s v="Banchory"/>
    <x v="0"/>
    <x v="527"/>
    <n v="15"/>
    <x v="0"/>
    <x v="0"/>
    <n v="2.0099999999999998"/>
    <n v="20"/>
    <n v="30.15"/>
    <n v="603"/>
  </r>
  <r>
    <n v="1567"/>
    <s v="Carlos"/>
    <s v="Mata"/>
    <s v="Mr"/>
    <s v="M"/>
    <n v="60"/>
    <s v="Elm House"/>
    <s v="Alfreton"/>
    <x v="87"/>
    <x v="132"/>
    <n v="48"/>
    <x v="5"/>
    <x v="5"/>
    <n v="3.99"/>
    <n v="24"/>
    <n v="191.52"/>
    <n v="4596.4800000000005"/>
  </r>
  <r>
    <n v="1568"/>
    <s v="Chu"/>
    <s v="Riggs"/>
    <s v="Miss"/>
    <s v="F"/>
    <n v="30"/>
    <s v="Elm House"/>
    <s v="Grantham"/>
    <x v="17"/>
    <x v="202"/>
    <n v="47"/>
    <x v="9"/>
    <x v="9"/>
    <n v="3.39"/>
    <n v="24"/>
    <n v="159.33000000000001"/>
    <n v="3823.92"/>
  </r>
  <r>
    <n v="1569"/>
    <s v="Luke"/>
    <s v="Osborne"/>
    <s v="Mr"/>
    <s v="M"/>
    <n v="90"/>
    <s v="Elm Walk"/>
    <s v="Knebworth"/>
    <x v="21"/>
    <x v="679"/>
    <n v="58"/>
    <x v="0"/>
    <x v="0"/>
    <n v="2.0099999999999998"/>
    <n v="20"/>
    <n v="116.57999999999998"/>
    <n v="2331.5999999999995"/>
  </r>
  <r>
    <n v="1570"/>
    <s v="Francisco"/>
    <s v="Tompkins"/>
    <s v="Mrs"/>
    <s v="F"/>
    <n v="60"/>
    <s v="Elms"/>
    <s v="Crumlin"/>
    <x v="16"/>
    <x v="823"/>
    <n v="28"/>
    <x v="2"/>
    <x v="2"/>
    <n v="1.79"/>
    <n v="17"/>
    <n v="50.120000000000005"/>
    <n v="852.04000000000008"/>
  </r>
  <r>
    <n v="1571"/>
    <s v="Rubie"/>
    <s v="Rubio"/>
    <s v="Miss"/>
    <s v="F"/>
    <n v="60"/>
    <s v="Elmshurst Crescent"/>
    <s v="Innerleithen"/>
    <x v="35"/>
    <x v="824"/>
    <n v="79"/>
    <x v="5"/>
    <x v="5"/>
    <n v="3.99"/>
    <n v="24"/>
    <n v="315.21000000000004"/>
    <n v="7565.0400000000009"/>
  </r>
  <r>
    <n v="1572"/>
    <s v="Tyrone"/>
    <s v="Kirkland"/>
    <s v="Mr"/>
    <s v="M"/>
    <n v="90"/>
    <s v="Elmshurst Crescent"/>
    <s v="Wilmslow"/>
    <x v="2"/>
    <x v="699"/>
    <n v="79"/>
    <x v="1"/>
    <x v="1"/>
    <n v="1.79"/>
    <n v="24"/>
    <n v="141.41"/>
    <n v="3393.84"/>
  </r>
  <r>
    <n v="1573"/>
    <s v="Deena"/>
    <s v="Griffith"/>
    <s v="Mrs"/>
    <s v="F"/>
    <n v="30"/>
    <s v="Elmstead Lane"/>
    <s v="Crymych"/>
    <x v="16"/>
    <x v="825"/>
    <n v="55"/>
    <x v="2"/>
    <x v="2"/>
    <n v="1.79"/>
    <n v="17"/>
    <n v="98.45"/>
    <n v="1673.65"/>
  </r>
  <r>
    <n v="1574"/>
    <s v="Rubye"/>
    <s v="Grimes"/>
    <s v="Ms"/>
    <s v="F"/>
    <n v="90"/>
    <s v="Elrington Road"/>
    <s v="Calstock"/>
    <x v="55"/>
    <x v="826"/>
    <n v="4"/>
    <x v="4"/>
    <x v="4"/>
    <n v="1.89"/>
    <n v="18"/>
    <n v="7.56"/>
    <n v="136.07999999999998"/>
  </r>
  <r>
    <n v="1575"/>
    <s v="Shari"/>
    <s v="Cabrera"/>
    <s v="Miss"/>
    <s v="F"/>
    <n v="90"/>
    <s v="Elsbone Terrace"/>
    <s v="Caldicot"/>
    <x v="12"/>
    <x v="156"/>
    <n v="80"/>
    <x v="4"/>
    <x v="4"/>
    <n v="1.89"/>
    <n v="18"/>
    <n v="151.19999999999999"/>
    <n v="2721.6"/>
  </r>
  <r>
    <n v="1576"/>
    <s v="Trisha"/>
    <s v="Allred"/>
    <s v="Mrs"/>
    <s v="F"/>
    <n v="60"/>
    <s v="Elscott House"/>
    <s v="Salcombe"/>
    <x v="2"/>
    <x v="371"/>
    <n v="17"/>
    <x v="0"/>
    <x v="0"/>
    <n v="2.0099999999999998"/>
    <n v="20"/>
    <n v="34.169999999999995"/>
    <n v="683.39999999999986"/>
  </r>
  <r>
    <n v="1577"/>
    <s v="Asa"/>
    <s v="Giles"/>
    <s v="Mr"/>
    <s v="M"/>
    <n v="30"/>
    <s v="Elsham Road"/>
    <s v="Aberaeron"/>
    <x v="59"/>
    <x v="428"/>
    <n v="17"/>
    <x v="9"/>
    <x v="9"/>
    <n v="3.39"/>
    <n v="24"/>
    <n v="57.63"/>
    <n v="1383.1200000000001"/>
  </r>
  <r>
    <n v="1578"/>
    <s v="Dion"/>
    <s v="Grady"/>
    <s v="Mrs"/>
    <s v="F"/>
    <n v="90"/>
    <s v="Elsinore Gardens"/>
    <s v="Dalwhinnie"/>
    <x v="3"/>
    <x v="296"/>
    <n v="49"/>
    <x v="2"/>
    <x v="2"/>
    <n v="1.79"/>
    <n v="17"/>
    <n v="87.710000000000008"/>
    <n v="1491.0700000000002"/>
  </r>
  <r>
    <n v="1579"/>
    <s v="Hyon"/>
    <s v="Carson"/>
    <s v="Mrs"/>
    <s v="F"/>
    <n v="60"/>
    <s v="Elsinore Gardens"/>
    <s v="Dymock"/>
    <x v="44"/>
    <x v="827"/>
    <n v="62"/>
    <x v="3"/>
    <x v="3"/>
    <n v="0.69"/>
    <n v="24"/>
    <n v="42.779999999999994"/>
    <n v="1026.7199999999998"/>
  </r>
  <r>
    <n v="1580"/>
    <s v="Ronni"/>
    <s v="Hooper"/>
    <s v="Ms"/>
    <s v="F"/>
    <n v="30"/>
    <s v="Elstree Street"/>
    <s v="Longniddry"/>
    <x v="2"/>
    <x v="774"/>
    <n v="11"/>
    <x v="1"/>
    <x v="1"/>
    <n v="1.79"/>
    <n v="24"/>
    <n v="19.690000000000001"/>
    <n v="472.56000000000006"/>
  </r>
  <r>
    <n v="1581"/>
    <s v="Granville"/>
    <s v="Fuller"/>
    <s v="Mr"/>
    <s v="M"/>
    <n v="60"/>
    <s v="Elsworthy Rise"/>
    <s v="Musselburgh"/>
    <x v="2"/>
    <x v="828"/>
    <n v="25"/>
    <x v="4"/>
    <x v="4"/>
    <n v="1.89"/>
    <n v="18"/>
    <n v="47.25"/>
    <n v="850.5"/>
  </r>
  <r>
    <n v="1582"/>
    <s v="Kimberli"/>
    <s v="Mcguire"/>
    <s v="Mrs"/>
    <s v="F"/>
    <n v="60"/>
    <s v="Elveden Place"/>
    <s v="Arlesey"/>
    <x v="48"/>
    <x v="809"/>
    <n v="29"/>
    <x v="7"/>
    <x v="7"/>
    <n v="2.95"/>
    <n v="20"/>
    <n v="85.550000000000011"/>
    <n v="1711.0000000000002"/>
  </r>
  <r>
    <n v="1583"/>
    <s v="Ranee"/>
    <s v="Burks"/>
    <s v="Ms"/>
    <s v="F"/>
    <n v="60"/>
    <s v="Ely Terrace"/>
    <s v="Stratford-Upon-Avon"/>
    <x v="2"/>
    <x v="460"/>
    <n v="60"/>
    <x v="3"/>
    <x v="3"/>
    <n v="0.69"/>
    <n v="24"/>
    <n v="41.4"/>
    <n v="993.59999999999991"/>
  </r>
  <r>
    <n v="1584"/>
    <s v="Kurtis"/>
    <s v="Williamson"/>
    <s v="Mr"/>
    <s v="M"/>
    <n v="30"/>
    <s v="Elystan Place"/>
    <s v="Denbigh"/>
    <x v="3"/>
    <x v="471"/>
    <n v="11"/>
    <x v="3"/>
    <x v="3"/>
    <n v="0.69"/>
    <n v="24"/>
    <n v="7.59"/>
    <n v="182.16"/>
  </r>
  <r>
    <n v="1585"/>
    <s v="Fay"/>
    <s v="Nieves"/>
    <s v="Mrs"/>
    <s v="F"/>
    <n v="90"/>
    <s v="Elystan Place"/>
    <s v="Guildford"/>
    <x v="13"/>
    <x v="829"/>
    <n v="51"/>
    <x v="2"/>
    <x v="2"/>
    <n v="1.79"/>
    <n v="17"/>
    <n v="91.29"/>
    <n v="1551.93"/>
  </r>
  <r>
    <n v="1586"/>
    <s v="Leigh"/>
    <s v="Woodson"/>
    <s v="Dr"/>
    <s v="M"/>
    <n v="60"/>
    <s v="Elystan Place"/>
    <s v="Alton"/>
    <x v="75"/>
    <x v="502"/>
    <n v="21"/>
    <x v="4"/>
    <x v="4"/>
    <n v="1.89"/>
    <n v="18"/>
    <n v="39.69"/>
    <n v="714.42"/>
  </r>
  <r>
    <n v="1587"/>
    <s v="Susy"/>
    <s v="Kinney"/>
    <s v="Miss"/>
    <s v="F"/>
    <n v="30"/>
    <s v="Emanuel Avenue"/>
    <s v="Tunbridge Wells"/>
    <x v="2"/>
    <x v="636"/>
    <n v="9"/>
    <x v="5"/>
    <x v="5"/>
    <n v="3.99"/>
    <n v="24"/>
    <n v="35.910000000000004"/>
    <n v="861.84000000000015"/>
  </r>
  <r>
    <n v="1588"/>
    <s v="Bulah"/>
    <s v="Moses"/>
    <s v="Mrs"/>
    <s v="F"/>
    <n v="30"/>
    <s v="Embankment Gardens"/>
    <s v="Swanage"/>
    <x v="2"/>
    <x v="204"/>
    <n v="104"/>
    <x v="9"/>
    <x v="9"/>
    <n v="3.39"/>
    <n v="24"/>
    <n v="352.56"/>
    <n v="8461.44"/>
  </r>
  <r>
    <n v="1589"/>
    <s v="Kaila"/>
    <s v="Miner"/>
    <s v="Miss"/>
    <s v="F"/>
    <n v="90"/>
    <s v="Emma Cottages"/>
    <s v="Kingston Upon Thames"/>
    <x v="21"/>
    <x v="461"/>
    <n v="84"/>
    <x v="2"/>
    <x v="2"/>
    <n v="1.79"/>
    <n v="17"/>
    <n v="150.36000000000001"/>
    <n v="2556.1200000000003"/>
  </r>
  <r>
    <n v="1590"/>
    <s v="Eva"/>
    <s v="Egan"/>
    <s v="Mrs"/>
    <s v="F"/>
    <n v="30"/>
    <s v="Emma Road"/>
    <s v="Isle Of North Uist"/>
    <x v="21"/>
    <x v="830"/>
    <n v="30"/>
    <x v="3"/>
    <x v="3"/>
    <n v="0.69"/>
    <n v="24"/>
    <n v="20.7"/>
    <n v="496.79999999999995"/>
  </r>
  <r>
    <n v="1591"/>
    <s v="Kia"/>
    <s v="Wyatt"/>
    <s v="Ms"/>
    <s v="F"/>
    <n v="90"/>
    <s v="Emmanuel Church"/>
    <s v="Templecombe"/>
    <x v="2"/>
    <x v="831"/>
    <n v="71"/>
    <x v="6"/>
    <x v="6"/>
    <n v="1.29"/>
    <n v="24"/>
    <n v="91.59"/>
    <n v="2198.16"/>
  </r>
  <r>
    <n v="1592"/>
    <s v="Amiee"/>
    <s v="Cantu"/>
    <s v="Miss"/>
    <s v="F"/>
    <n v="90"/>
    <s v="Emmanuel Schoolhouse"/>
    <s v="Burry Port"/>
    <x v="12"/>
    <x v="77"/>
    <n v="45"/>
    <x v="5"/>
    <x v="5"/>
    <n v="3.99"/>
    <n v="24"/>
    <n v="179.55"/>
    <n v="4309.2000000000007"/>
  </r>
  <r>
    <n v="1593"/>
    <s v="Brett"/>
    <s v="Parks"/>
    <s v="Mr"/>
    <s v="M"/>
    <n v="30"/>
    <s v="Emmetts Buildings"/>
    <s v="Andover"/>
    <x v="4"/>
    <x v="831"/>
    <n v="65"/>
    <x v="9"/>
    <x v="9"/>
    <n v="3.39"/>
    <n v="24"/>
    <n v="220.35"/>
    <n v="5288.4"/>
  </r>
  <r>
    <n v="1594"/>
    <s v="Leif"/>
    <s v="Trevino"/>
    <s v="Mr"/>
    <s v="M"/>
    <n v="30"/>
    <s v="Emmetts Buildings"/>
    <s v="Bicester"/>
    <x v="26"/>
    <x v="332"/>
    <n v="61"/>
    <x v="4"/>
    <x v="4"/>
    <n v="1.89"/>
    <n v="18"/>
    <n v="115.28999999999999"/>
    <n v="2075.2199999999998"/>
  </r>
  <r>
    <n v="1595"/>
    <s v="Ana"/>
    <s v="Conrad"/>
    <s v="Mrs"/>
    <s v="F"/>
    <n v="60"/>
    <s v="Emmetts Yard"/>
    <s v="Romney Marsh"/>
    <x v="2"/>
    <x v="321"/>
    <n v="30"/>
    <x v="6"/>
    <x v="6"/>
    <n v="1.29"/>
    <n v="24"/>
    <n v="38.700000000000003"/>
    <n v="928.80000000000007"/>
  </r>
  <r>
    <n v="1596"/>
    <s v="Gilberte"/>
    <s v="Ingram"/>
    <s v="Ms"/>
    <s v="F"/>
    <n v="90"/>
    <s v="Empire Ave"/>
    <s v="Llanfyrnach"/>
    <x v="11"/>
    <x v="276"/>
    <n v="62"/>
    <x v="8"/>
    <x v="8"/>
    <n v="3.49"/>
    <n v="20"/>
    <n v="216.38000000000002"/>
    <n v="4327.6000000000004"/>
  </r>
  <r>
    <n v="1597"/>
    <s v="Christian"/>
    <s v="Begay"/>
    <s v="Mr"/>
    <s v="M"/>
    <n v="90"/>
    <s v="Empress Street"/>
    <s v="Devon"/>
    <x v="3"/>
    <x v="801"/>
    <n v="92"/>
    <x v="1"/>
    <x v="1"/>
    <n v="1.79"/>
    <n v="24"/>
    <n v="164.68"/>
    <n v="3952.32"/>
  </r>
  <r>
    <n v="1598"/>
    <s v="Vernita"/>
    <s v="Pollock"/>
    <s v="Miss"/>
    <s v="F"/>
    <n v="30"/>
    <s v="Emsworth Close"/>
    <s v="Llanbrynmair"/>
    <x v="11"/>
    <x v="86"/>
    <n v="100"/>
    <x v="7"/>
    <x v="7"/>
    <n v="2.95"/>
    <n v="20"/>
    <n v="295"/>
    <n v="5900"/>
  </r>
  <r>
    <n v="1599"/>
    <s v="James"/>
    <s v="Eubanks"/>
    <s v="Mr"/>
    <s v="M"/>
    <n v="90"/>
    <s v="Emsworth Close"/>
    <s v="Seascale"/>
    <x v="2"/>
    <x v="161"/>
    <n v="93"/>
    <x v="9"/>
    <x v="9"/>
    <n v="3.39"/>
    <n v="24"/>
    <n v="315.27000000000004"/>
    <n v="7566.4800000000014"/>
  </r>
  <r>
    <n v="1600"/>
    <s v="King"/>
    <s v="Harris"/>
    <s v="Mr"/>
    <s v="M"/>
    <n v="90"/>
    <s v="Endsleigh Gardens"/>
    <s v="Llanfairpwllgwyngyll"/>
    <x v="11"/>
    <x v="259"/>
    <n v="81"/>
    <x v="5"/>
    <x v="5"/>
    <n v="3.99"/>
    <n v="24"/>
    <n v="323.19"/>
    <n v="7756.5599999999995"/>
  </r>
  <r>
    <n v="1601"/>
    <s v="Stacey"/>
    <s v="Kurtz"/>
    <s v="Mr"/>
    <s v="M"/>
    <n v="30"/>
    <s v="Engineer Road"/>
    <s v="Amlwch"/>
    <x v="4"/>
    <x v="572"/>
    <n v="47"/>
    <x v="0"/>
    <x v="0"/>
    <n v="2.0099999999999998"/>
    <n v="20"/>
    <n v="94.469999999999985"/>
    <n v="1889.3999999999996"/>
  </r>
  <r>
    <n v="1602"/>
    <s v="Drusilla"/>
    <s v="Corona"/>
    <s v="Mrs"/>
    <s v="F"/>
    <n v="60"/>
    <s v="Enid Street"/>
    <s v="Pencader"/>
    <x v="2"/>
    <x v="12"/>
    <n v="28"/>
    <x v="3"/>
    <x v="3"/>
    <n v="0.69"/>
    <n v="24"/>
    <n v="19.32"/>
    <n v="463.68"/>
  </r>
  <r>
    <n v="1603"/>
    <s v="Lavone"/>
    <s v="Skaggs"/>
    <s v="Mrs"/>
    <s v="F"/>
    <n v="60"/>
    <s v="Enmore Avenue"/>
    <s v="Port Glasgow"/>
    <x v="2"/>
    <x v="10"/>
    <n v="8"/>
    <x v="5"/>
    <x v="5"/>
    <n v="3.99"/>
    <n v="24"/>
    <n v="31.92"/>
    <n v="766.08"/>
  </r>
  <r>
    <n v="1604"/>
    <s v="Larry"/>
    <s v="Roach"/>
    <s v="Mr"/>
    <s v="M"/>
    <n v="30"/>
    <s v="Enmore Road"/>
    <s v="Ripley"/>
    <x v="2"/>
    <x v="594"/>
    <n v="20"/>
    <x v="2"/>
    <x v="2"/>
    <n v="1.79"/>
    <n v="17"/>
    <n v="35.799999999999997"/>
    <n v="608.59999999999991"/>
  </r>
  <r>
    <n v="1605"/>
    <s v="Rodney"/>
    <s v="Wu"/>
    <s v="Mr"/>
    <s v="M"/>
    <n v="30"/>
    <s v="Enslin Road"/>
    <s v="Withernsea"/>
    <x v="2"/>
    <x v="467"/>
    <n v="80"/>
    <x v="5"/>
    <x v="5"/>
    <n v="3.99"/>
    <n v="24"/>
    <n v="319.20000000000005"/>
    <n v="7660.8000000000011"/>
  </r>
  <r>
    <n v="1606"/>
    <s v="Rudy"/>
    <s v="Howe"/>
    <s v="Mr"/>
    <s v="M"/>
    <n v="30"/>
    <s v="Ensor Mews"/>
    <s v="Malmesbury"/>
    <x v="2"/>
    <x v="726"/>
    <n v="2"/>
    <x v="1"/>
    <x v="1"/>
    <n v="1.79"/>
    <n v="24"/>
    <n v="3.58"/>
    <n v="85.92"/>
  </r>
  <r>
    <n v="1607"/>
    <s v="Emily"/>
    <s v="Morton"/>
    <s v="Miss"/>
    <s v="F"/>
    <n v="30"/>
    <s v="Epirus Road"/>
    <s v="Pontyclun"/>
    <x v="2"/>
    <x v="773"/>
    <n v="44"/>
    <x v="1"/>
    <x v="1"/>
    <n v="1.79"/>
    <n v="24"/>
    <n v="78.760000000000005"/>
    <n v="1890.2400000000002"/>
  </r>
  <r>
    <n v="1608"/>
    <s v="Vesta"/>
    <s v="Mcclure"/>
    <s v="Miss"/>
    <s v="F"/>
    <n v="60"/>
    <s v="Epping Place"/>
    <s v="Coleford"/>
    <x v="15"/>
    <x v="512"/>
    <n v="7"/>
    <x v="5"/>
    <x v="5"/>
    <n v="3.99"/>
    <n v="24"/>
    <n v="27.93"/>
    <n v="670.31999999999994"/>
  </r>
  <r>
    <n v="1609"/>
    <s v="Lino"/>
    <s v="Ramey"/>
    <s v="Mr"/>
    <s v="M"/>
    <n v="30"/>
    <s v="Epsom Road"/>
    <s v="Barnsley"/>
    <x v="71"/>
    <x v="832"/>
    <n v="97"/>
    <x v="0"/>
    <x v="0"/>
    <n v="2.0099999999999998"/>
    <n v="20"/>
    <n v="194.96999999999997"/>
    <n v="3899.3999999999996"/>
  </r>
  <r>
    <n v="1610"/>
    <s v="Jeffrey"/>
    <s v="Hare"/>
    <s v="Mr"/>
    <s v="M"/>
    <n v="90"/>
    <s v="Equity Buildings"/>
    <s v="Farnborough"/>
    <x v="17"/>
    <x v="833"/>
    <n v="56"/>
    <x v="9"/>
    <x v="9"/>
    <n v="3.39"/>
    <n v="24"/>
    <n v="189.84"/>
    <n v="4556.16"/>
  </r>
  <r>
    <n v="1611"/>
    <s v="Jade"/>
    <s v="Parson"/>
    <s v="Miss"/>
    <s v="F"/>
    <n v="30"/>
    <s v="Equity Buildings"/>
    <s v="Welling"/>
    <x v="2"/>
    <x v="834"/>
    <n v="62"/>
    <x v="2"/>
    <x v="2"/>
    <n v="1.79"/>
    <n v="17"/>
    <n v="110.98"/>
    <n v="1886.66"/>
  </r>
  <r>
    <n v="1612"/>
    <s v="Ethelene"/>
    <s v="Manley"/>
    <s v="Mrs"/>
    <s v="F"/>
    <n v="90"/>
    <s v="Erbury Place"/>
    <s v="Beckenham"/>
    <x v="39"/>
    <x v="338"/>
    <n v="42"/>
    <x v="5"/>
    <x v="5"/>
    <n v="3.99"/>
    <n v="24"/>
    <n v="167.58"/>
    <n v="4021.92"/>
  </r>
  <r>
    <n v="1613"/>
    <s v="Dale"/>
    <s v="Boggs"/>
    <s v="Mrs"/>
    <s v="F"/>
    <n v="90"/>
    <s v="Eresby Place"/>
    <s v="Newton Abbot"/>
    <x v="2"/>
    <x v="293"/>
    <n v="45"/>
    <x v="0"/>
    <x v="0"/>
    <n v="2.0099999999999998"/>
    <n v="20"/>
    <n v="90.449999999999989"/>
    <n v="1808.9999999999998"/>
  </r>
  <r>
    <n v="1614"/>
    <s v="Amie"/>
    <s v="Hess"/>
    <s v="Mrs"/>
    <s v="F"/>
    <n v="90"/>
    <s v="Erindale Terrace"/>
    <s v="Kidlington"/>
    <x v="21"/>
    <x v="276"/>
    <n v="60"/>
    <x v="1"/>
    <x v="1"/>
    <n v="1.79"/>
    <n v="24"/>
    <n v="107.4"/>
    <n v="2577.6000000000004"/>
  </r>
  <r>
    <n v="1615"/>
    <s v="Oscar"/>
    <s v="Bray"/>
    <s v="Mr"/>
    <s v="M"/>
    <n v="60"/>
    <s v="Erlam Road"/>
    <s v="Kendal"/>
    <x v="21"/>
    <x v="772"/>
    <n v="36"/>
    <x v="6"/>
    <x v="6"/>
    <n v="1.29"/>
    <n v="24"/>
    <n v="46.44"/>
    <n v="1114.56"/>
  </r>
  <r>
    <n v="1616"/>
    <s v="Kristofer"/>
    <s v="Barrett"/>
    <s v="Mr"/>
    <s v="M"/>
    <n v="30"/>
    <s v="Erlam Road"/>
    <s v="Norfolk"/>
    <x v="2"/>
    <x v="835"/>
    <n v="30"/>
    <x v="2"/>
    <x v="2"/>
    <n v="1.79"/>
    <n v="17"/>
    <n v="53.7"/>
    <n v="912.90000000000009"/>
  </r>
  <r>
    <n v="1617"/>
    <s v="Erinn"/>
    <s v="Doyle"/>
    <s v="Ms"/>
    <s v="F"/>
    <n v="90"/>
    <s v="Erlich Cottages"/>
    <s v="Llandudno"/>
    <x v="11"/>
    <x v="121"/>
    <n v="19"/>
    <x v="6"/>
    <x v="6"/>
    <n v="1.29"/>
    <n v="24"/>
    <n v="24.51"/>
    <n v="588.24"/>
  </r>
  <r>
    <n v="1618"/>
    <s v="Long"/>
    <s v="Link"/>
    <s v="Mr"/>
    <s v="M"/>
    <n v="30"/>
    <s v="Erlich Cottages"/>
    <s v="Merriott"/>
    <x v="2"/>
    <x v="836"/>
    <n v="79"/>
    <x v="2"/>
    <x v="2"/>
    <n v="1.79"/>
    <n v="17"/>
    <n v="141.41"/>
    <n v="2403.9699999999998"/>
  </r>
  <r>
    <n v="1619"/>
    <s v="Kaila"/>
    <s v="Boston"/>
    <s v="Miss"/>
    <s v="F"/>
    <n v="30"/>
    <s v="Ermine Road"/>
    <s v="Crymych"/>
    <x v="16"/>
    <x v="837"/>
    <n v="84"/>
    <x v="2"/>
    <x v="2"/>
    <n v="1.79"/>
    <n v="17"/>
    <n v="150.36000000000001"/>
    <n v="2556.1200000000003"/>
  </r>
  <r>
    <n v="1620"/>
    <s v="Felipe"/>
    <s v="Horne"/>
    <s v="Mr"/>
    <s v="M"/>
    <n v="90"/>
    <s v="Erskine Hill"/>
    <s v="Dunstable"/>
    <x v="3"/>
    <x v="95"/>
    <n v="74"/>
    <x v="6"/>
    <x v="6"/>
    <n v="1.29"/>
    <n v="24"/>
    <n v="95.460000000000008"/>
    <n v="2291.04"/>
  </r>
  <r>
    <n v="1621"/>
    <s v="Kent"/>
    <s v="Nance"/>
    <s v="Mr"/>
    <s v="M"/>
    <n v="60"/>
    <s v="Erwood Road"/>
    <s v="Berkeley"/>
    <x v="29"/>
    <x v="187"/>
    <n v="45"/>
    <x v="7"/>
    <x v="7"/>
    <n v="2.95"/>
    <n v="20"/>
    <n v="132.75"/>
    <n v="2655"/>
  </r>
  <r>
    <n v="1622"/>
    <s v="Jae"/>
    <s v="Sinclair"/>
    <s v="Mr"/>
    <s v="M"/>
    <n v="30"/>
    <s v="Eskdale Villas"/>
    <s v="Newcastleton"/>
    <x v="2"/>
    <x v="360"/>
    <n v="51"/>
    <x v="9"/>
    <x v="9"/>
    <n v="3.39"/>
    <n v="24"/>
    <n v="172.89000000000001"/>
    <n v="4149.3600000000006"/>
  </r>
  <r>
    <n v="1623"/>
    <s v="Alex"/>
    <s v="Peacock"/>
    <s v="Mr"/>
    <s v="M"/>
    <n v="30"/>
    <s v="Esmeralda Road"/>
    <s v="Cromarty"/>
    <x v="16"/>
    <x v="145"/>
    <n v="75"/>
    <x v="2"/>
    <x v="2"/>
    <n v="1.79"/>
    <n v="17"/>
    <n v="134.25"/>
    <n v="2282.25"/>
  </r>
  <r>
    <n v="1624"/>
    <s v="Danial"/>
    <s v="Gonzalez"/>
    <s v="Mr"/>
    <s v="M"/>
    <n v="90"/>
    <s v="Esmerelda Road"/>
    <s v="Aberdeenshire"/>
    <x v="36"/>
    <x v="443"/>
    <n v="94"/>
    <x v="9"/>
    <x v="9"/>
    <n v="3.39"/>
    <n v="24"/>
    <n v="318.66000000000003"/>
    <n v="7647.84"/>
  </r>
  <r>
    <n v="1625"/>
    <s v="Lino"/>
    <s v="Ames"/>
    <s v="Mr"/>
    <s v="M"/>
    <n v="30"/>
    <s v="Essendine Road"/>
    <s v="Retford"/>
    <x v="2"/>
    <x v="838"/>
    <n v="17"/>
    <x v="5"/>
    <x v="5"/>
    <n v="3.99"/>
    <n v="24"/>
    <n v="67.83"/>
    <n v="1627.92"/>
  </r>
  <r>
    <n v="1626"/>
    <s v="Dorsey"/>
    <s v="Hatch"/>
    <s v="Prof"/>
    <s v="M"/>
    <n v="90"/>
    <s v="Ester Cottages"/>
    <s v="Seaham"/>
    <x v="2"/>
    <x v="139"/>
    <n v="67"/>
    <x v="2"/>
    <x v="2"/>
    <n v="1.79"/>
    <n v="17"/>
    <n v="119.93"/>
    <n v="2038.8100000000002"/>
  </r>
  <r>
    <n v="1627"/>
    <s v="Ronnie"/>
    <s v="Donahue"/>
    <s v="Mr"/>
    <s v="M"/>
    <n v="90"/>
    <s v="Esterbrooke Street"/>
    <s v="Corrour"/>
    <x v="16"/>
    <x v="608"/>
    <n v="57"/>
    <x v="9"/>
    <x v="9"/>
    <n v="3.39"/>
    <n v="24"/>
    <n v="193.23000000000002"/>
    <n v="4637.5200000000004"/>
  </r>
  <r>
    <n v="1628"/>
    <s v="Sherika"/>
    <s v="Hull"/>
    <s v="Ms"/>
    <s v="F"/>
    <n v="90"/>
    <s v="Etham Street"/>
    <s v="Henlow"/>
    <x v="1"/>
    <x v="839"/>
    <n v="91"/>
    <x v="3"/>
    <x v="3"/>
    <n v="0.69"/>
    <n v="24"/>
    <n v="62.789999999999992"/>
    <n v="1506.9599999999998"/>
  </r>
  <r>
    <n v="1629"/>
    <s v="Theron"/>
    <s v="Sapp"/>
    <s v="Mr"/>
    <s v="M"/>
    <n v="60"/>
    <s v="Ethelden Road"/>
    <s v="Waltham Abbey"/>
    <x v="2"/>
    <x v="402"/>
    <n v="85"/>
    <x v="6"/>
    <x v="6"/>
    <n v="1.29"/>
    <n v="24"/>
    <n v="109.65"/>
    <n v="2631.6000000000004"/>
  </r>
  <r>
    <n v="1630"/>
    <s v="Cleotilde"/>
    <s v="Pagan"/>
    <s v="Ms"/>
    <s v="F"/>
    <n v="60"/>
    <s v="Etloe Road"/>
    <s v="Clackmannan"/>
    <x v="15"/>
    <x v="97"/>
    <n v="68"/>
    <x v="1"/>
    <x v="1"/>
    <n v="1.79"/>
    <n v="24"/>
    <n v="121.72"/>
    <n v="2921.2799999999997"/>
  </r>
  <r>
    <n v="1631"/>
    <s v="Carlton"/>
    <s v="Gould"/>
    <s v="Mr"/>
    <s v="M"/>
    <n v="60"/>
    <s v="Eton Close"/>
    <s v="Helston"/>
    <x v="1"/>
    <x v="23"/>
    <n v="15"/>
    <x v="9"/>
    <x v="9"/>
    <n v="3.39"/>
    <n v="24"/>
    <n v="50.85"/>
    <n v="1220.4000000000001"/>
  </r>
  <r>
    <n v="1632"/>
    <s v="Agripina"/>
    <s v="Messer"/>
    <s v="Mrs"/>
    <s v="F"/>
    <n v="60"/>
    <s v="Eton Grove"/>
    <s v="Lyndhurst"/>
    <x v="2"/>
    <x v="341"/>
    <n v="18"/>
    <x v="9"/>
    <x v="9"/>
    <n v="3.39"/>
    <n v="24"/>
    <n v="61.02"/>
    <n v="1464.48"/>
  </r>
  <r>
    <n v="1634"/>
    <s v="Billie"/>
    <s v="Childs"/>
    <s v="Mr"/>
    <s v="M"/>
    <n v="30"/>
    <s v="Euston Road"/>
    <s v="Presteigne"/>
    <x v="2"/>
    <x v="548"/>
    <n v="14"/>
    <x v="8"/>
    <x v="8"/>
    <n v="3.49"/>
    <n v="20"/>
    <n v="48.86"/>
    <n v="977.2"/>
  </r>
  <r>
    <n v="1635"/>
    <s v="Sook"/>
    <s v="Newman"/>
    <s v="Mrs"/>
    <s v="F"/>
    <n v="90"/>
    <s v="Euston Road"/>
    <s v="Rhyl"/>
    <x v="2"/>
    <x v="840"/>
    <n v="8"/>
    <x v="4"/>
    <x v="4"/>
    <n v="1.89"/>
    <n v="18"/>
    <n v="15.12"/>
    <n v="272.15999999999997"/>
  </r>
  <r>
    <n v="1636"/>
    <s v="Delois"/>
    <s v="Browning"/>
    <s v="Miss"/>
    <s v="F"/>
    <n v="90"/>
    <s v="Euston Station"/>
    <s v="Bodorgan"/>
    <x v="62"/>
    <x v="370"/>
    <n v="12"/>
    <x v="1"/>
    <x v="1"/>
    <n v="1.79"/>
    <n v="24"/>
    <n v="21.48"/>
    <n v="515.52"/>
  </r>
  <r>
    <n v="1637"/>
    <s v="Chong"/>
    <s v="Langley"/>
    <s v="Mr"/>
    <s v="M"/>
    <n v="30"/>
    <s v="Everest Road"/>
    <s v="Minehead"/>
    <x v="2"/>
    <x v="476"/>
    <n v="25"/>
    <x v="9"/>
    <x v="9"/>
    <n v="3.39"/>
    <n v="24"/>
    <n v="84.75"/>
    <n v="2034"/>
  </r>
  <r>
    <n v="1638"/>
    <s v="Jerome"/>
    <s v="Chappell"/>
    <s v="Mr"/>
    <s v="M"/>
    <n v="30"/>
    <s v="Evershall Street"/>
    <s v="Llanfairfechan"/>
    <x v="11"/>
    <x v="46"/>
    <n v="27"/>
    <x v="6"/>
    <x v="6"/>
    <n v="1.29"/>
    <n v="24"/>
    <n v="34.83"/>
    <n v="835.92"/>
  </r>
  <r>
    <n v="1639"/>
    <s v="Lucius"/>
    <s v="Mccann"/>
    <s v="Mr"/>
    <s v="M"/>
    <n v="90"/>
    <s v="Eversley Park"/>
    <s v="Henlow"/>
    <x v="1"/>
    <x v="532"/>
    <n v="39"/>
    <x v="3"/>
    <x v="3"/>
    <n v="0.69"/>
    <n v="24"/>
    <n v="26.909999999999997"/>
    <n v="645.83999999999992"/>
  </r>
  <r>
    <n v="1640"/>
    <s v="Rickey"/>
    <s v="Hurley"/>
    <s v="Mr"/>
    <s v="M"/>
    <n v="60"/>
    <s v="Everthorpe Road"/>
    <s v="Bagillt"/>
    <x v="40"/>
    <x v="39"/>
    <n v="76"/>
    <x v="8"/>
    <x v="8"/>
    <n v="3.49"/>
    <n v="20"/>
    <n v="265.24"/>
    <n v="5304.8"/>
  </r>
  <r>
    <n v="1641"/>
    <s v="Venita"/>
    <s v="Blanton"/>
    <s v="Mrs"/>
    <s v="F"/>
    <n v="30"/>
    <s v="Eve's Place"/>
    <s v="Wembley"/>
    <x v="2"/>
    <x v="165"/>
    <n v="78"/>
    <x v="2"/>
    <x v="2"/>
    <n v="1.79"/>
    <n v="17"/>
    <n v="139.62"/>
    <n v="2373.54"/>
  </r>
  <r>
    <n v="1642"/>
    <s v="Lane"/>
    <s v="Page"/>
    <s v="Mr"/>
    <s v="M"/>
    <n v="60"/>
    <s v="Ewe Close"/>
    <s v="Isle Of Mannot"/>
    <x v="21"/>
    <x v="841"/>
    <n v="70"/>
    <x v="0"/>
    <x v="0"/>
    <n v="2.0099999999999998"/>
    <n v="20"/>
    <n v="140.69999999999999"/>
    <n v="2814"/>
  </r>
  <r>
    <n v="1643"/>
    <s v="Emmie"/>
    <s v="Segura"/>
    <s v="Miss"/>
    <s v="F"/>
    <n v="90"/>
    <s v="Excelsior Gardens"/>
    <s v="Henley-In-Arden"/>
    <x v="1"/>
    <x v="842"/>
    <n v="10"/>
    <x v="7"/>
    <x v="7"/>
    <n v="2.95"/>
    <n v="20"/>
    <n v="29.5"/>
    <n v="590"/>
  </r>
  <r>
    <n v="1644"/>
    <s v="Katherin"/>
    <s v="Winters"/>
    <s v="Mrs"/>
    <s v="F"/>
    <n v="60"/>
    <s v="Excelsior Terrace"/>
    <s v="Skipton"/>
    <x v="2"/>
    <x v="432"/>
    <n v="55"/>
    <x v="4"/>
    <x v="4"/>
    <n v="1.89"/>
    <n v="18"/>
    <n v="103.94999999999999"/>
    <n v="1871.1"/>
  </r>
  <r>
    <n v="1645"/>
    <s v="Wava"/>
    <s v="Romano"/>
    <s v="Miss"/>
    <s v="F"/>
    <n v="60"/>
    <s v="Exchange Arcade"/>
    <s v="New Romney"/>
    <x v="2"/>
    <x v="146"/>
    <n v="58"/>
    <x v="2"/>
    <x v="2"/>
    <n v="1.79"/>
    <n v="17"/>
    <n v="103.82000000000001"/>
    <n v="1764.94"/>
  </r>
  <r>
    <n v="1646"/>
    <s v="Lawrence"/>
    <s v="Henderson"/>
    <s v="Mrs"/>
    <s v="F"/>
    <n v="30"/>
    <s v="Exeter Street"/>
    <s v="St. Ives"/>
    <x v="2"/>
    <x v="843"/>
    <n v="45"/>
    <x v="1"/>
    <x v="1"/>
    <n v="1.79"/>
    <n v="24"/>
    <n v="80.55"/>
    <n v="1933.1999999999998"/>
  </r>
  <r>
    <n v="1647"/>
    <s v="Ulrike"/>
    <s v="Crawford"/>
    <s v="Miss"/>
    <s v="F"/>
    <n v="60"/>
    <s v="Exeter Villas"/>
    <s v="Huntingdon"/>
    <x v="1"/>
    <x v="361"/>
    <n v="11"/>
    <x v="9"/>
    <x v="9"/>
    <n v="3.39"/>
    <n v="24"/>
    <n v="37.29"/>
    <n v="894.96"/>
  </r>
  <r>
    <n v="1648"/>
    <s v="Joaquin"/>
    <s v="Small"/>
    <s v="Mr"/>
    <s v="M"/>
    <n v="30"/>
    <s v="Exeter Way"/>
    <s v="Nottinghamshire"/>
    <x v="2"/>
    <x v="253"/>
    <n v="8"/>
    <x v="7"/>
    <x v="7"/>
    <n v="2.95"/>
    <n v="20"/>
    <n v="23.6"/>
    <n v="472"/>
  </r>
  <r>
    <n v="1649"/>
    <s v="Julie"/>
    <s v="Gonzalez"/>
    <s v="Miss"/>
    <s v="F"/>
    <n v="30"/>
    <s v="Exford Road"/>
    <s v="Selkirk"/>
    <x v="2"/>
    <x v="738"/>
    <n v="25"/>
    <x v="1"/>
    <x v="1"/>
    <n v="1.79"/>
    <n v="24"/>
    <n v="44.75"/>
    <n v="1074"/>
  </r>
  <r>
    <n v="1650"/>
    <s v="Sonny"/>
    <s v="Jones"/>
    <s v="Mr"/>
    <s v="M"/>
    <n v="90"/>
    <s v="Exmoor Street"/>
    <s v="Callington"/>
    <x v="12"/>
    <x v="437"/>
    <n v="47"/>
    <x v="6"/>
    <x v="6"/>
    <n v="1.29"/>
    <n v="24"/>
    <n v="60.63"/>
    <n v="1455.1200000000001"/>
  </r>
  <r>
    <n v="1651"/>
    <s v="Bong"/>
    <s v="Albright"/>
    <s v="Mrs"/>
    <s v="F"/>
    <n v="30"/>
    <s v="Eyhurst Close"/>
    <s v="Perthshire"/>
    <x v="2"/>
    <x v="844"/>
    <n v="43"/>
    <x v="1"/>
    <x v="1"/>
    <n v="1.79"/>
    <n v="24"/>
    <n v="76.97"/>
    <n v="1847.28"/>
  </r>
  <r>
    <n v="1652"/>
    <s v="Rosalva"/>
    <s v="Mckinnon"/>
    <s v="Mrs"/>
    <s v="F"/>
    <n v="30"/>
    <s v="Eynella Road"/>
    <s v="Abingdon"/>
    <x v="27"/>
    <x v="340"/>
    <n v="61"/>
    <x v="5"/>
    <x v="5"/>
    <n v="3.99"/>
    <n v="24"/>
    <n v="243.39000000000001"/>
    <n v="5841.3600000000006"/>
  </r>
  <r>
    <n v="1653"/>
    <s v="Houston"/>
    <s v="Douglas"/>
    <s v="Mr"/>
    <s v="M"/>
    <n v="90"/>
    <s v="Eynsham Drive"/>
    <s v="Stratford-Upon-Avon"/>
    <x v="2"/>
    <x v="845"/>
    <n v="83"/>
    <x v="2"/>
    <x v="2"/>
    <n v="1.79"/>
    <n v="17"/>
    <n v="148.57"/>
    <n v="2525.69"/>
  </r>
  <r>
    <n v="1654"/>
    <s v="Kanisha"/>
    <s v="Dean"/>
    <s v="Miss"/>
    <s v="F"/>
    <n v="60"/>
    <s v="Eyot Gardens"/>
    <s v="Carterton"/>
    <x v="10"/>
    <x v="626"/>
    <n v="88"/>
    <x v="4"/>
    <x v="4"/>
    <n v="1.89"/>
    <n v="18"/>
    <n v="166.32"/>
    <n v="2993.7599999999998"/>
  </r>
  <r>
    <n v="1655"/>
    <s v="Ed"/>
    <s v="Rasmussen"/>
    <s v="Mr"/>
    <s v="M"/>
    <n v="60"/>
    <s v="Eyot Green"/>
    <s v="Rhyl"/>
    <x v="2"/>
    <x v="846"/>
    <n v="74"/>
    <x v="8"/>
    <x v="8"/>
    <n v="3.49"/>
    <n v="20"/>
    <n v="258.26"/>
    <n v="5165.2"/>
  </r>
  <r>
    <n v="1656"/>
    <s v="Luba"/>
    <s v="Mccauley"/>
    <s v="Miss"/>
    <s v="F"/>
    <n v="60"/>
    <s v="Eythorn Road"/>
    <s v="Kinross"/>
    <x v="21"/>
    <x v="616"/>
    <n v="42"/>
    <x v="4"/>
    <x v="4"/>
    <n v="1.89"/>
    <n v="18"/>
    <n v="79.38"/>
    <n v="1428.84"/>
  </r>
  <r>
    <n v="1657"/>
    <s v="Jordon"/>
    <s v="Starr"/>
    <s v="Mr"/>
    <s v="M"/>
    <n v="60"/>
    <s v="Eythorne Road"/>
    <s v="Beith"/>
    <x v="73"/>
    <x v="257"/>
    <n v="91"/>
    <x v="0"/>
    <x v="0"/>
    <n v="2.0099999999999998"/>
    <n v="20"/>
    <n v="182.90999999999997"/>
    <n v="3658.1999999999994"/>
  </r>
  <r>
    <n v="1658"/>
    <s v="Reggie"/>
    <s v="Marcus"/>
    <s v="Mr"/>
    <s v="M"/>
    <n v="30"/>
    <s v="Ezra Street"/>
    <s v="Cornwall"/>
    <x v="16"/>
    <x v="736"/>
    <n v="24"/>
    <x v="9"/>
    <x v="9"/>
    <n v="3.39"/>
    <n v="24"/>
    <n v="81.36"/>
    <n v="1952.6399999999999"/>
  </r>
  <r>
    <n v="1659"/>
    <s v="King"/>
    <s v="Valle"/>
    <s v="Mr"/>
    <s v="M"/>
    <n v="30"/>
    <s v="Factory Lane"/>
    <s v="Southwell"/>
    <x v="2"/>
    <x v="81"/>
    <n v="72"/>
    <x v="6"/>
    <x v="6"/>
    <n v="1.29"/>
    <n v="24"/>
    <n v="92.88"/>
    <n v="2229.12"/>
  </r>
  <r>
    <n v="1660"/>
    <s v="Mammie"/>
    <s v="Daniels"/>
    <s v="Mrs"/>
    <s v="F"/>
    <n v="90"/>
    <s v="Fairbairn Green"/>
    <s v="Sandbach"/>
    <x v="2"/>
    <x v="838"/>
    <n v="35"/>
    <x v="1"/>
    <x v="1"/>
    <n v="1.79"/>
    <n v="24"/>
    <n v="62.65"/>
    <n v="1503.6"/>
  </r>
  <r>
    <n v="1661"/>
    <s v="Lilliam"/>
    <s v="Oliver"/>
    <s v="Ms"/>
    <s v="F"/>
    <n v="60"/>
    <s v="Fairchild Close"/>
    <s v="Westcliff-On-Sea"/>
    <x v="2"/>
    <x v="569"/>
    <n v="15"/>
    <x v="3"/>
    <x v="3"/>
    <n v="0.69"/>
    <n v="24"/>
    <n v="10.35"/>
    <n v="248.39999999999998"/>
  </r>
  <r>
    <n v="1662"/>
    <s v="Nicky"/>
    <s v="Orr"/>
    <s v="Mr"/>
    <s v="M"/>
    <n v="60"/>
    <s v="Faireys Buildings"/>
    <s v="Salisbury"/>
    <x v="2"/>
    <x v="263"/>
    <n v="11"/>
    <x v="8"/>
    <x v="8"/>
    <n v="3.49"/>
    <n v="20"/>
    <n v="38.39"/>
    <n v="767.8"/>
  </r>
  <r>
    <n v="1664"/>
    <s v="Camila"/>
    <s v="Darling"/>
    <s v="Ms"/>
    <s v="F"/>
    <n v="60"/>
    <s v="Fairlawn Avenue"/>
    <s v="Hailsham"/>
    <x v="13"/>
    <x v="543"/>
    <n v="86"/>
    <x v="5"/>
    <x v="5"/>
    <n v="3.99"/>
    <n v="24"/>
    <n v="343.14000000000004"/>
    <n v="8235.36"/>
  </r>
  <r>
    <n v="1665"/>
    <s v="Debbra"/>
    <s v="Meredith"/>
    <s v="Miss"/>
    <s v="F"/>
    <n v="90"/>
    <s v="Fairlea Place"/>
    <s v="West Midlands"/>
    <x v="2"/>
    <x v="780"/>
    <n v="46"/>
    <x v="9"/>
    <x v="9"/>
    <n v="3.39"/>
    <n v="24"/>
    <n v="155.94"/>
    <n v="3742.56"/>
  </r>
  <r>
    <n v="1666"/>
    <s v="Mallie"/>
    <s v="Shook"/>
    <s v="Mrs"/>
    <s v="F"/>
    <n v="90"/>
    <s v="Fairlie Gardens"/>
    <s v="South Humberside"/>
    <x v="2"/>
    <x v="221"/>
    <n v="5"/>
    <x v="0"/>
    <x v="0"/>
    <n v="2.0099999999999998"/>
    <n v="20"/>
    <n v="10.049999999999999"/>
    <n v="200.99999999999997"/>
  </r>
  <r>
    <n v="1667"/>
    <s v="Edgardo"/>
    <s v="Akins"/>
    <s v="Mr"/>
    <s v="M"/>
    <n v="90"/>
    <s v="Fairlight Terrace"/>
    <s v="Girvan"/>
    <x v="17"/>
    <x v="632"/>
    <n v="22"/>
    <x v="8"/>
    <x v="8"/>
    <n v="3.49"/>
    <n v="20"/>
    <n v="76.78"/>
    <n v="1535.6"/>
  </r>
  <r>
    <n v="1668"/>
    <s v="Susanna"/>
    <s v="Whitaker"/>
    <s v="Mrs"/>
    <s v="F"/>
    <n v="90"/>
    <s v="Fairway Close"/>
    <s v="Gunnislake"/>
    <x v="13"/>
    <x v="76"/>
    <n v="45"/>
    <x v="9"/>
    <x v="9"/>
    <n v="3.39"/>
    <n v="24"/>
    <n v="152.55000000000001"/>
    <n v="3661.2000000000003"/>
  </r>
  <r>
    <n v="1669"/>
    <s v="Stuart"/>
    <s v="Hargrove"/>
    <s v="Mr"/>
    <s v="M"/>
    <n v="90"/>
    <s v="Falcon Road"/>
    <s v="Crowborough"/>
    <x v="16"/>
    <x v="230"/>
    <n v="78"/>
    <x v="5"/>
    <x v="5"/>
    <n v="3.99"/>
    <n v="24"/>
    <n v="311.22000000000003"/>
    <n v="7469.2800000000007"/>
  </r>
  <r>
    <n v="1670"/>
    <s v="Delaine"/>
    <s v="Dill"/>
    <s v="Miss"/>
    <s v="F"/>
    <n v="60"/>
    <s v="Falcon Yard"/>
    <s v="Northwich"/>
    <x v="2"/>
    <x v="184"/>
    <n v="84"/>
    <x v="3"/>
    <x v="3"/>
    <n v="0.69"/>
    <n v="24"/>
    <n v="57.959999999999994"/>
    <n v="1391.04"/>
  </r>
  <r>
    <n v="1671"/>
    <s v="Myrna"/>
    <s v="Seay"/>
    <s v="Miss"/>
    <s v="F"/>
    <n v="90"/>
    <s v="Falkland Avenue"/>
    <s v="Hamilton"/>
    <x v="13"/>
    <x v="847"/>
    <n v="42"/>
    <x v="8"/>
    <x v="8"/>
    <n v="3.49"/>
    <n v="20"/>
    <n v="146.58000000000001"/>
    <n v="2931.6000000000004"/>
  </r>
  <r>
    <n v="1672"/>
    <s v="Virgil"/>
    <s v="Chung"/>
    <s v="Mr"/>
    <s v="M"/>
    <n v="30"/>
    <s v="Fallowfields Drive"/>
    <s v="Campbeltown"/>
    <x v="10"/>
    <x v="458"/>
    <n v="62"/>
    <x v="0"/>
    <x v="0"/>
    <n v="2.0099999999999998"/>
    <n v="20"/>
    <n v="124.61999999999999"/>
    <n v="2492.3999999999996"/>
  </r>
  <r>
    <n v="1673"/>
    <s v="Fredric"/>
    <s v="Lovell"/>
    <s v="Mr"/>
    <s v="M"/>
    <n v="90"/>
    <s v="Fallows Close"/>
    <s v="Sandringham"/>
    <x v="2"/>
    <x v="817"/>
    <n v="18"/>
    <x v="9"/>
    <x v="9"/>
    <n v="3.39"/>
    <n v="24"/>
    <n v="61.02"/>
    <n v="1464.48"/>
  </r>
  <r>
    <n v="1674"/>
    <s v="Van"/>
    <s v="Humphrey"/>
    <s v="Mrs"/>
    <s v="F"/>
    <n v="30"/>
    <s v="Falmouth Avenue"/>
    <s v="Wickford"/>
    <x v="2"/>
    <x v="492"/>
    <n v="70"/>
    <x v="3"/>
    <x v="3"/>
    <n v="0.69"/>
    <n v="24"/>
    <n v="48.3"/>
    <n v="1159.1999999999998"/>
  </r>
  <r>
    <n v="1675"/>
    <s v="Marjorie"/>
    <s v="Houston"/>
    <s v="Ms"/>
    <s v="F"/>
    <n v="60"/>
    <s v="Fandon Row"/>
    <s v="Stratford-Upon-Avon"/>
    <x v="2"/>
    <x v="596"/>
    <n v="81"/>
    <x v="7"/>
    <x v="7"/>
    <n v="2.95"/>
    <n v="20"/>
    <n v="238.95000000000002"/>
    <n v="4779"/>
  </r>
  <r>
    <n v="1676"/>
    <s v="Gerald"/>
    <s v="Hatcher"/>
    <s v="Mr"/>
    <s v="M"/>
    <n v="60"/>
    <s v="Faraday Street"/>
    <s v="Hook"/>
    <x v="1"/>
    <x v="283"/>
    <n v="70"/>
    <x v="9"/>
    <x v="9"/>
    <n v="3.39"/>
    <n v="24"/>
    <n v="237.3"/>
    <n v="5695.2000000000007"/>
  </r>
  <r>
    <n v="1677"/>
    <s v="Weldon"/>
    <s v="Christiansen"/>
    <s v="Mr"/>
    <s v="M"/>
    <n v="30"/>
    <s v="Fardon Row"/>
    <s v="Bo'Ness"/>
    <x v="9"/>
    <x v="325"/>
    <n v="23"/>
    <x v="2"/>
    <x v="2"/>
    <n v="1.79"/>
    <n v="17"/>
    <n v="41.17"/>
    <n v="699.89"/>
  </r>
  <r>
    <n v="1678"/>
    <s v="Deeanna"/>
    <s v="Reeder"/>
    <s v="Mrs"/>
    <s v="F"/>
    <n v="90"/>
    <s v="Faringford Road"/>
    <s v="Linlithgow"/>
    <x v="11"/>
    <x v="103"/>
    <n v="66"/>
    <x v="1"/>
    <x v="1"/>
    <n v="1.79"/>
    <n v="24"/>
    <n v="118.14"/>
    <n v="2835.36"/>
  </r>
  <r>
    <n v="1679"/>
    <s v="Joshua"/>
    <s v="Prater"/>
    <s v="Mr"/>
    <s v="M"/>
    <n v="30"/>
    <s v="Faringford Road"/>
    <s v="Moor Row"/>
    <x v="2"/>
    <x v="97"/>
    <n v="84"/>
    <x v="8"/>
    <x v="8"/>
    <n v="3.49"/>
    <n v="20"/>
    <n v="293.16000000000003"/>
    <n v="5863.2000000000007"/>
  </r>
  <r>
    <n v="1680"/>
    <s v="Sabina"/>
    <s v="Arellano"/>
    <s v="Mrs"/>
    <s v="F"/>
    <n v="30"/>
    <s v="Farleigh Place"/>
    <s v="Banff"/>
    <x v="0"/>
    <x v="311"/>
    <n v="10"/>
    <x v="3"/>
    <x v="3"/>
    <n v="0.69"/>
    <n v="24"/>
    <n v="6.8999999999999995"/>
    <n v="165.6"/>
  </r>
  <r>
    <n v="1681"/>
    <s v="Hipolito"/>
    <s v="Dewitt"/>
    <s v="Mr"/>
    <s v="M"/>
    <n v="90"/>
    <s v="Farleigh Place"/>
    <s v="Umberleigh"/>
    <x v="2"/>
    <x v="276"/>
    <n v="74"/>
    <x v="1"/>
    <x v="1"/>
    <n v="1.79"/>
    <n v="24"/>
    <n v="132.46"/>
    <n v="3179.04"/>
  </r>
  <r>
    <n v="1682"/>
    <s v="Deeann"/>
    <s v="Aldrich"/>
    <s v="Miss"/>
    <s v="F"/>
    <n v="60"/>
    <s v="Farlington Place"/>
    <s v="Munlochy"/>
    <x v="2"/>
    <x v="848"/>
    <n v="8"/>
    <x v="6"/>
    <x v="6"/>
    <n v="1.29"/>
    <n v="24"/>
    <n v="10.32"/>
    <n v="247.68"/>
  </r>
  <r>
    <n v="1683"/>
    <s v="Lane"/>
    <s v="Belcher"/>
    <s v="Mr"/>
    <s v="M"/>
    <n v="90"/>
    <s v="Farm Avenue"/>
    <s v="Norfolk"/>
    <x v="2"/>
    <x v="310"/>
    <n v="71"/>
    <x v="1"/>
    <x v="1"/>
    <n v="1.79"/>
    <n v="24"/>
    <n v="127.09"/>
    <n v="3050.16"/>
  </r>
  <r>
    <n v="1684"/>
    <s v="Thora"/>
    <s v="Burroughs"/>
    <s v="Mrs"/>
    <s v="F"/>
    <n v="30"/>
    <s v="Farm Walk"/>
    <s v="Broxburn"/>
    <x v="8"/>
    <x v="849"/>
    <n v="48"/>
    <x v="9"/>
    <x v="9"/>
    <n v="3.39"/>
    <n v="24"/>
    <n v="162.72"/>
    <n v="3905.2799999999997"/>
  </r>
  <r>
    <n v="1685"/>
    <s v="Margarito"/>
    <s v="Bray"/>
    <s v="Mr"/>
    <s v="M"/>
    <n v="30"/>
    <s v="Farm Walk"/>
    <s v="Coalville"/>
    <x v="15"/>
    <x v="182"/>
    <n v="7"/>
    <x v="2"/>
    <x v="2"/>
    <n v="1.79"/>
    <n v="17"/>
    <n v="12.530000000000001"/>
    <n v="213.01000000000002"/>
  </r>
  <r>
    <n v="1686"/>
    <s v="Tamesha"/>
    <s v="Grayson"/>
    <s v="Mrs"/>
    <s v="F"/>
    <n v="30"/>
    <s v="Farmdale Road"/>
    <s v="Olney"/>
    <x v="2"/>
    <x v="771"/>
    <n v="61"/>
    <x v="0"/>
    <x v="0"/>
    <n v="2.0099999999999998"/>
    <n v="20"/>
    <n v="122.60999999999999"/>
    <n v="2452.1999999999998"/>
  </r>
  <r>
    <n v="1687"/>
    <s v="Leandro"/>
    <s v="Pickett"/>
    <s v="Mr"/>
    <s v="M"/>
    <n v="90"/>
    <s v="Farmer's Road"/>
    <s v="Bargoed"/>
    <x v="22"/>
    <x v="218"/>
    <n v="31"/>
    <x v="8"/>
    <x v="8"/>
    <n v="3.49"/>
    <n v="20"/>
    <n v="108.19000000000001"/>
    <n v="2163.8000000000002"/>
  </r>
  <r>
    <n v="1688"/>
    <s v="Julia"/>
    <s v="Stubbs"/>
    <s v="Mrs"/>
    <s v="F"/>
    <n v="90"/>
    <s v="Farnaby Road"/>
    <s v="Coldstream"/>
    <x v="15"/>
    <x v="120"/>
    <n v="76"/>
    <x v="2"/>
    <x v="2"/>
    <n v="1.79"/>
    <n v="17"/>
    <n v="136.04"/>
    <n v="2312.6799999999998"/>
  </r>
  <r>
    <n v="1689"/>
    <s v="Kandy"/>
    <s v="Coffey"/>
    <s v="Miss"/>
    <s v="F"/>
    <n v="60"/>
    <s v="Farnham Close"/>
    <s v="Sutton"/>
    <x v="2"/>
    <x v="101"/>
    <n v="6"/>
    <x v="5"/>
    <x v="5"/>
    <n v="3.99"/>
    <n v="24"/>
    <n v="23.94"/>
    <n v="574.56000000000006"/>
  </r>
  <r>
    <n v="1690"/>
    <s v="Joan"/>
    <s v="Groves"/>
    <s v="Mr"/>
    <s v="M"/>
    <n v="30"/>
    <s v="Farningham Road"/>
    <s v="Porth"/>
    <x v="2"/>
    <x v="228"/>
    <n v="37"/>
    <x v="7"/>
    <x v="7"/>
    <n v="2.95"/>
    <n v="20"/>
    <n v="109.15"/>
    <n v="2183"/>
  </r>
  <r>
    <n v="1691"/>
    <s v="Ashlie"/>
    <s v="Covington"/>
    <s v="Mrs"/>
    <s v="F"/>
    <n v="90"/>
    <s v="Farquhar Terrace"/>
    <s v="Bourne End"/>
    <x v="76"/>
    <x v="737"/>
    <n v="14"/>
    <x v="6"/>
    <x v="6"/>
    <n v="1.29"/>
    <n v="24"/>
    <n v="18.060000000000002"/>
    <n v="433.44000000000005"/>
  </r>
  <r>
    <n v="1692"/>
    <s v="Shawana"/>
    <s v="Calhoun"/>
    <s v="Mrs"/>
    <s v="F"/>
    <n v="90"/>
    <s v="Farrance Street"/>
    <s v="Bacup"/>
    <x v="40"/>
    <x v="844"/>
    <n v="65"/>
    <x v="9"/>
    <x v="9"/>
    <n v="3.39"/>
    <n v="24"/>
    <n v="220.35"/>
    <n v="5288.4"/>
  </r>
  <r>
    <n v="1693"/>
    <s v="Boris"/>
    <s v="Sprague"/>
    <s v="Prof"/>
    <s v="M"/>
    <n v="90"/>
    <s v="Farrant Avenue"/>
    <s v="Dalton-In-Furness"/>
    <x v="3"/>
    <x v="850"/>
    <n v="55"/>
    <x v="4"/>
    <x v="4"/>
    <n v="1.89"/>
    <n v="18"/>
    <n v="103.94999999999999"/>
    <n v="1871.1"/>
  </r>
  <r>
    <n v="1694"/>
    <s v="Moshe"/>
    <s v="Clemons"/>
    <s v="Mr"/>
    <s v="M"/>
    <n v="30"/>
    <s v="Farthing Alley"/>
    <s v="Llandudno Junction"/>
    <x v="11"/>
    <x v="707"/>
    <n v="78"/>
    <x v="1"/>
    <x v="1"/>
    <n v="1.79"/>
    <n v="24"/>
    <n v="139.62"/>
    <n v="3350.88"/>
  </r>
  <r>
    <n v="1695"/>
    <s v="Dustin"/>
    <s v="Kemp"/>
    <s v="Mr"/>
    <s v="M"/>
    <n v="60"/>
    <s v="Farthingale Walk"/>
    <s v="Penysarn"/>
    <x v="2"/>
    <x v="553"/>
    <n v="92"/>
    <x v="1"/>
    <x v="1"/>
    <n v="1.79"/>
    <n v="24"/>
    <n v="164.68"/>
    <n v="3952.32"/>
  </r>
  <r>
    <n v="1696"/>
    <s v="Raymon"/>
    <s v="Shields"/>
    <s v="Mr"/>
    <s v="M"/>
    <n v="30"/>
    <s v="Fauconberg Road"/>
    <s v="Robertsbridge"/>
    <x v="2"/>
    <x v="851"/>
    <n v="88"/>
    <x v="7"/>
    <x v="7"/>
    <n v="2.95"/>
    <n v="20"/>
    <n v="259.60000000000002"/>
    <n v="5192"/>
  </r>
  <r>
    <n v="1697"/>
    <s v="Rosalia"/>
    <s v="Golden"/>
    <s v="Ms"/>
    <s v="F"/>
    <n v="60"/>
    <s v="Faulkner Street"/>
    <s v="Armagh"/>
    <x v="33"/>
    <x v="497"/>
    <n v="99"/>
    <x v="0"/>
    <x v="0"/>
    <n v="2.0099999999999998"/>
    <n v="20"/>
    <n v="198.98999999999998"/>
    <n v="3979.7999999999997"/>
  </r>
  <r>
    <n v="1698"/>
    <s v="Wade"/>
    <s v="Gay"/>
    <s v="Mr"/>
    <s v="M"/>
    <n v="90"/>
    <s v="Faulkners Alley"/>
    <s v="Benfleet"/>
    <x v="29"/>
    <x v="571"/>
    <n v="68"/>
    <x v="0"/>
    <x v="0"/>
    <n v="2.0099999999999998"/>
    <n v="20"/>
    <n v="136.67999999999998"/>
    <n v="2733.5999999999995"/>
  </r>
  <r>
    <n v="1699"/>
    <s v="Lanny"/>
    <s v="Coleman"/>
    <s v="Mr"/>
    <s v="M"/>
    <n v="90"/>
    <s v="Faulkners Alley"/>
    <s v="Menstrie"/>
    <x v="2"/>
    <x v="852"/>
    <n v="75"/>
    <x v="5"/>
    <x v="5"/>
    <n v="3.99"/>
    <n v="24"/>
    <n v="299.25"/>
    <n v="7182"/>
  </r>
  <r>
    <n v="1700"/>
    <s v="Meda"/>
    <s v="Cassidy"/>
    <s v="Mrs"/>
    <s v="F"/>
    <n v="90"/>
    <s v="Fawcett Estate"/>
    <s v="Alva"/>
    <x v="77"/>
    <x v="26"/>
    <n v="95"/>
    <x v="6"/>
    <x v="6"/>
    <n v="1.29"/>
    <n v="24"/>
    <n v="122.55"/>
    <n v="2941.2"/>
  </r>
  <r>
    <n v="1701"/>
    <s v="Hue"/>
    <s v="Cameron"/>
    <s v="Mrs"/>
    <s v="F"/>
    <n v="90"/>
    <s v="Fawcett Road"/>
    <s v="Crowborough"/>
    <x v="16"/>
    <x v="351"/>
    <n v="72"/>
    <x v="4"/>
    <x v="4"/>
    <n v="1.89"/>
    <n v="18"/>
    <n v="136.07999999999998"/>
    <n v="2449.4399999999996"/>
  </r>
  <r>
    <n v="1702"/>
    <s v="Maida"/>
    <s v="Pierre"/>
    <s v="Mrs"/>
    <s v="F"/>
    <n v="60"/>
    <s v="Fawley Road"/>
    <s v="Boscastle"/>
    <x v="28"/>
    <x v="25"/>
    <n v="56"/>
    <x v="1"/>
    <x v="1"/>
    <n v="1.79"/>
    <n v="24"/>
    <n v="100.24000000000001"/>
    <n v="2405.7600000000002"/>
  </r>
  <r>
    <n v="1703"/>
    <s v="Theron"/>
    <s v="Swartz"/>
    <s v="Mr"/>
    <s v="M"/>
    <n v="90"/>
    <s v="Fawley Road"/>
    <s v="Cardigan"/>
    <x v="10"/>
    <x v="398"/>
    <n v="53"/>
    <x v="2"/>
    <x v="2"/>
    <n v="1.79"/>
    <n v="17"/>
    <n v="94.87"/>
    <n v="1612.79"/>
  </r>
  <r>
    <n v="1704"/>
    <s v="Portia"/>
    <s v="Denton"/>
    <s v="Mrs"/>
    <s v="F"/>
    <n v="90"/>
    <s v="Fayland Avenue"/>
    <s v="Broxbourne"/>
    <x v="8"/>
    <x v="353"/>
    <n v="103"/>
    <x v="9"/>
    <x v="9"/>
    <n v="3.39"/>
    <n v="24"/>
    <n v="349.17"/>
    <n v="8380.08"/>
  </r>
  <r>
    <n v="1705"/>
    <s v="Claud"/>
    <s v="Crowley"/>
    <s v="Mr"/>
    <s v="M"/>
    <n v="30"/>
    <s v="Fearegg"/>
    <s v="Pathhead"/>
    <x v="2"/>
    <x v="853"/>
    <n v="87"/>
    <x v="5"/>
    <x v="5"/>
    <n v="3.99"/>
    <n v="24"/>
    <n v="347.13"/>
    <n v="8331.119999999999"/>
  </r>
  <r>
    <n v="1706"/>
    <s v="Carroll"/>
    <s v="Robinson"/>
    <s v="Mr"/>
    <s v="M"/>
    <n v="60"/>
    <s v="Feathers Court"/>
    <s v="Norfolk"/>
    <x v="2"/>
    <x v="854"/>
    <n v="48"/>
    <x v="3"/>
    <x v="3"/>
    <n v="0.69"/>
    <n v="24"/>
    <n v="33.119999999999997"/>
    <n v="794.87999999999988"/>
  </r>
  <r>
    <n v="1707"/>
    <s v="Clifford"/>
    <s v="Orozco"/>
    <s v="Mr"/>
    <s v="M"/>
    <n v="30"/>
    <s v="Featherstone Court"/>
    <s v="Wishaw"/>
    <x v="2"/>
    <x v="408"/>
    <n v="3"/>
    <x v="5"/>
    <x v="5"/>
    <n v="3.99"/>
    <n v="24"/>
    <n v="11.97"/>
    <n v="287.28000000000003"/>
  </r>
  <r>
    <n v="1708"/>
    <s v="Gerard"/>
    <s v="Boone"/>
    <s v="Mr"/>
    <s v="M"/>
    <n v="30"/>
    <s v="Featley Road"/>
    <s v="Porthcawl"/>
    <x v="2"/>
    <x v="65"/>
    <n v="89"/>
    <x v="6"/>
    <x v="6"/>
    <n v="1.29"/>
    <n v="24"/>
    <n v="114.81"/>
    <n v="2755.44"/>
  </r>
  <r>
    <n v="1709"/>
    <s v="Carol"/>
    <s v="Fuller"/>
    <s v="Miss"/>
    <s v="F"/>
    <n v="30"/>
    <s v="Felbridge Close"/>
    <s v="Neath"/>
    <x v="2"/>
    <x v="686"/>
    <n v="81"/>
    <x v="5"/>
    <x v="5"/>
    <n v="3.99"/>
    <n v="24"/>
    <n v="323.19"/>
    <n v="7756.5599999999995"/>
  </r>
  <r>
    <n v="1710"/>
    <s v="Harrison"/>
    <s v="Bowles"/>
    <s v="Mr"/>
    <s v="M"/>
    <n v="30"/>
    <s v="Felix Place"/>
    <s v="Olney"/>
    <x v="2"/>
    <x v="351"/>
    <n v="28"/>
    <x v="0"/>
    <x v="0"/>
    <n v="2.0099999999999998"/>
    <n v="20"/>
    <n v="56.279999999999994"/>
    <n v="1125.5999999999999"/>
  </r>
  <r>
    <n v="1711"/>
    <s v="Kelli"/>
    <s v="Ogden"/>
    <s v="Miss"/>
    <s v="F"/>
    <n v="30"/>
    <s v="Felix Street"/>
    <s v="Newnham"/>
    <x v="2"/>
    <x v="509"/>
    <n v="19"/>
    <x v="2"/>
    <x v="2"/>
    <n v="1.79"/>
    <n v="17"/>
    <n v="34.01"/>
    <n v="578.16999999999996"/>
  </r>
  <r>
    <n v="1712"/>
    <s v="Josiah"/>
    <s v="Hines"/>
    <s v="Mr"/>
    <s v="M"/>
    <n v="90"/>
    <s v="Felix Terrace"/>
    <s v="Gloucestershire"/>
    <x v="17"/>
    <x v="855"/>
    <n v="20"/>
    <x v="5"/>
    <x v="5"/>
    <n v="3.99"/>
    <n v="24"/>
    <n v="79.800000000000011"/>
    <n v="1915.2000000000003"/>
  </r>
  <r>
    <n v="1713"/>
    <s v="Simon"/>
    <s v="Dodge"/>
    <s v="Mr"/>
    <s v="M"/>
    <n v="60"/>
    <s v="Fenchurch Place"/>
    <s v="Humbie"/>
    <x v="1"/>
    <x v="133"/>
    <n v="46"/>
    <x v="5"/>
    <x v="5"/>
    <n v="3.99"/>
    <n v="24"/>
    <n v="183.54000000000002"/>
    <n v="4404.9600000000009"/>
  </r>
  <r>
    <n v="1714"/>
    <s v="Denisse"/>
    <s v="Olsen"/>
    <s v="Mrs"/>
    <s v="F"/>
    <n v="30"/>
    <s v="Fentons Avenue"/>
    <s v="Kidderminster"/>
    <x v="21"/>
    <x v="816"/>
    <n v="36"/>
    <x v="8"/>
    <x v="8"/>
    <n v="3.49"/>
    <n v="20"/>
    <n v="125.64000000000001"/>
    <n v="2512.8000000000002"/>
  </r>
  <r>
    <n v="1715"/>
    <s v="Nicolasa"/>
    <s v="Moseley"/>
    <s v="Miss"/>
    <s v="F"/>
    <n v="60"/>
    <s v="Fenwick Street"/>
    <s v="Prestwick"/>
    <x v="2"/>
    <x v="613"/>
    <n v="57"/>
    <x v="9"/>
    <x v="9"/>
    <n v="3.39"/>
    <n v="24"/>
    <n v="193.23000000000002"/>
    <n v="4637.5200000000004"/>
  </r>
  <r>
    <n v="1716"/>
    <s v="Trudie"/>
    <s v="Stratton"/>
    <s v="Miss"/>
    <s v="F"/>
    <n v="60"/>
    <s v="Fergus Road"/>
    <s v="Hastings"/>
    <x v="1"/>
    <x v="856"/>
    <n v="68"/>
    <x v="6"/>
    <x v="6"/>
    <n v="1.29"/>
    <n v="24"/>
    <n v="87.72"/>
    <n v="2105.2799999999997"/>
  </r>
  <r>
    <n v="1717"/>
    <s v="Elmer"/>
    <s v="Marks"/>
    <s v="Mr"/>
    <s v="M"/>
    <n v="60"/>
    <s v="Fern Close"/>
    <s v="Merseyside"/>
    <x v="2"/>
    <x v="818"/>
    <n v="74"/>
    <x v="6"/>
    <x v="6"/>
    <n v="1.29"/>
    <n v="24"/>
    <n v="95.460000000000008"/>
    <n v="2291.04"/>
  </r>
  <r>
    <n v="1718"/>
    <s v="Stephen"/>
    <s v="Akins"/>
    <s v="Mr"/>
    <s v="M"/>
    <n v="30"/>
    <s v="Fernhurst Road"/>
    <s v="Avon"/>
    <x v="24"/>
    <x v="343"/>
    <n v="86"/>
    <x v="2"/>
    <x v="2"/>
    <n v="1.79"/>
    <n v="17"/>
    <n v="153.94"/>
    <n v="2616.98"/>
  </r>
  <r>
    <n v="1719"/>
    <s v="Gregoria"/>
    <s v="Wilder"/>
    <s v="Miss"/>
    <s v="F"/>
    <n v="30"/>
    <s v="Ferns Road"/>
    <s v="Beaconsfield"/>
    <x v="31"/>
    <x v="857"/>
    <n v="69"/>
    <x v="3"/>
    <x v="3"/>
    <n v="0.69"/>
    <n v="24"/>
    <n v="47.61"/>
    <n v="1142.6399999999999"/>
  </r>
  <r>
    <n v="1720"/>
    <s v="Emmett"/>
    <s v="Blue"/>
    <s v="Mr"/>
    <s v="M"/>
    <n v="90"/>
    <s v="Ferns Road"/>
    <s v="Larbert"/>
    <x v="21"/>
    <x v="56"/>
    <n v="76"/>
    <x v="8"/>
    <x v="8"/>
    <n v="3.49"/>
    <n v="20"/>
    <n v="265.24"/>
    <n v="5304.8"/>
  </r>
  <r>
    <n v="1721"/>
    <s v="Oretha"/>
    <s v="Camacho"/>
    <s v="Mrs"/>
    <s v="F"/>
    <n v="90"/>
    <s v="Ferns Road"/>
    <s v="Llanwrda"/>
    <x v="11"/>
    <x v="57"/>
    <n v="72"/>
    <x v="8"/>
    <x v="8"/>
    <n v="3.49"/>
    <n v="20"/>
    <n v="251.28000000000003"/>
    <n v="5025.6000000000004"/>
  </r>
  <r>
    <n v="1722"/>
    <s v="Cyril"/>
    <s v="Pope"/>
    <s v="Mr"/>
    <s v="M"/>
    <n v="60"/>
    <s v="Fernsbury Street"/>
    <s v="Tiverton"/>
    <x v="2"/>
    <x v="17"/>
    <n v="75"/>
    <x v="9"/>
    <x v="9"/>
    <n v="3.39"/>
    <n v="24"/>
    <n v="254.25"/>
    <n v="6102"/>
  </r>
  <r>
    <n v="1723"/>
    <s v="Collin"/>
    <s v="Gross"/>
    <s v="Mr"/>
    <s v="M"/>
    <n v="90"/>
    <s v="Fernside Road"/>
    <s v="Larne"/>
    <x v="21"/>
    <x v="125"/>
    <n v="96"/>
    <x v="0"/>
    <x v="0"/>
    <n v="2.0099999999999998"/>
    <n v="20"/>
    <n v="192.95999999999998"/>
    <n v="3859.2"/>
  </r>
  <r>
    <n v="1724"/>
    <s v="Carmine"/>
    <s v="Blevins"/>
    <s v="Mr"/>
    <s v="M"/>
    <n v="30"/>
    <s v="Fernside Road"/>
    <s v="Millom"/>
    <x v="2"/>
    <x v="858"/>
    <n v="93"/>
    <x v="9"/>
    <x v="9"/>
    <n v="3.39"/>
    <n v="24"/>
    <n v="315.27000000000004"/>
    <n v="7566.4800000000014"/>
  </r>
  <r>
    <n v="1725"/>
    <s v="Curtis"/>
    <s v="Duncan"/>
    <s v="Mr"/>
    <s v="M"/>
    <n v="30"/>
    <s v="Fernwood Crescent"/>
    <s v="Barrow-Upon-Humber"/>
    <x v="53"/>
    <x v="341"/>
    <n v="63"/>
    <x v="4"/>
    <x v="4"/>
    <n v="1.89"/>
    <n v="18"/>
    <n v="119.07"/>
    <n v="2143.2599999999998"/>
  </r>
  <r>
    <n v="1726"/>
    <s v="Sharmaine"/>
    <s v="Ball"/>
    <s v="Miss"/>
    <s v="F"/>
    <n v="30"/>
    <s v="Ferrand Street"/>
    <s v="Bonnybridge"/>
    <x v="9"/>
    <x v="103"/>
    <n v="62"/>
    <x v="9"/>
    <x v="9"/>
    <n v="3.39"/>
    <n v="24"/>
    <n v="210.18"/>
    <n v="5044.32"/>
  </r>
  <r>
    <n v="1727"/>
    <s v="Eddy"/>
    <s v="Blackburn"/>
    <s v="Mr"/>
    <s v="M"/>
    <n v="90"/>
    <s v="Ferrand Street"/>
    <s v="Boat Of Garten"/>
    <x v="7"/>
    <x v="166"/>
    <n v="79"/>
    <x v="7"/>
    <x v="7"/>
    <n v="2.95"/>
    <n v="20"/>
    <n v="233.05"/>
    <n v="4661"/>
  </r>
  <r>
    <n v="1728"/>
    <s v="Sibyl"/>
    <s v="Atwood"/>
    <s v="Miss"/>
    <s v="F"/>
    <n v="90"/>
    <s v="Field Lane"/>
    <s v="Stanmore"/>
    <x v="2"/>
    <x v="26"/>
    <n v="37"/>
    <x v="1"/>
    <x v="1"/>
    <n v="1.79"/>
    <n v="24"/>
    <n v="66.23"/>
    <n v="1589.52"/>
  </r>
  <r>
    <n v="1729"/>
    <s v="Myra"/>
    <s v="Roman"/>
    <s v="Miss"/>
    <s v="F"/>
    <n v="30"/>
    <s v="Field Lane"/>
    <s v="Todmorden"/>
    <x v="2"/>
    <x v="575"/>
    <n v="45"/>
    <x v="6"/>
    <x v="6"/>
    <n v="1.29"/>
    <n v="24"/>
    <n v="58.050000000000004"/>
    <n v="1393.2"/>
  </r>
  <r>
    <n v="1730"/>
    <s v="Maximo"/>
    <s v="Herring"/>
    <s v="Mr"/>
    <s v="M"/>
    <n v="90"/>
    <s v="Fieldfare Road"/>
    <s v="Camborne"/>
    <x v="55"/>
    <x v="42"/>
    <n v="10"/>
    <x v="0"/>
    <x v="0"/>
    <n v="2.0099999999999998"/>
    <n v="20"/>
    <n v="20.099999999999998"/>
    <n v="401.99999999999994"/>
  </r>
  <r>
    <n v="1731"/>
    <s v="Mariana"/>
    <s v="Bennett"/>
    <s v="Ms"/>
    <s v="F"/>
    <n v="90"/>
    <s v="Fielding Mews"/>
    <s v="Thame"/>
    <x v="2"/>
    <x v="859"/>
    <n v="45"/>
    <x v="0"/>
    <x v="0"/>
    <n v="2.0099999999999998"/>
    <n v="20"/>
    <n v="90.449999999999989"/>
    <n v="1808.9999999999998"/>
  </r>
  <r>
    <n v="1733"/>
    <s v="Raymundo"/>
    <s v="Solomon"/>
    <s v="Mr"/>
    <s v="M"/>
    <n v="30"/>
    <s v="Fielding Street"/>
    <s v="Seaford"/>
    <x v="2"/>
    <x v="24"/>
    <n v="61"/>
    <x v="5"/>
    <x v="5"/>
    <n v="3.99"/>
    <n v="24"/>
    <n v="243.39000000000001"/>
    <n v="5841.3600000000006"/>
  </r>
  <r>
    <n v="1734"/>
    <s v="Lizzie"/>
    <s v="Barnett"/>
    <s v="Mrs"/>
    <s v="F"/>
    <n v="60"/>
    <s v="Fife Court"/>
    <s v="Bonnybridge"/>
    <x v="9"/>
    <x v="729"/>
    <n v="97"/>
    <x v="5"/>
    <x v="5"/>
    <n v="3.99"/>
    <n v="24"/>
    <n v="387.03000000000003"/>
    <n v="9288.7200000000012"/>
  </r>
  <r>
    <n v="1735"/>
    <s v="Yulanda"/>
    <s v="Wiseman"/>
    <s v="Miss"/>
    <s v="F"/>
    <n v="60"/>
    <s v="Finchley Road"/>
    <s v="Chessington"/>
    <x v="20"/>
    <x v="120"/>
    <n v="28"/>
    <x v="4"/>
    <x v="4"/>
    <n v="1.89"/>
    <n v="18"/>
    <n v="52.919999999999995"/>
    <n v="952.56"/>
  </r>
  <r>
    <n v="1736"/>
    <s v="Joane"/>
    <s v="Prescott"/>
    <s v="Mrs"/>
    <s v="F"/>
    <n v="30"/>
    <s v="Finchley Villas"/>
    <s v="Romsey"/>
    <x v="2"/>
    <x v="293"/>
    <n v="43"/>
    <x v="3"/>
    <x v="3"/>
    <n v="0.69"/>
    <n v="24"/>
    <n v="29.669999999999998"/>
    <n v="712.07999999999993"/>
  </r>
  <r>
    <n v="1737"/>
    <s v="Kenneth"/>
    <s v="Foster"/>
    <s v="Mr"/>
    <s v="M"/>
    <n v="30"/>
    <s v="Finchley Way"/>
    <s v="Liskeard"/>
    <x v="11"/>
    <x v="860"/>
    <n v="20"/>
    <x v="4"/>
    <x v="4"/>
    <n v="1.89"/>
    <n v="18"/>
    <n v="37.799999999999997"/>
    <n v="680.4"/>
  </r>
  <r>
    <n v="1738"/>
    <s v="Nu"/>
    <s v="Tripp"/>
    <s v="Prof"/>
    <s v="F"/>
    <n v="90"/>
    <s v="Findon Road"/>
    <s v="West Sussex"/>
    <x v="2"/>
    <x v="646"/>
    <n v="28"/>
    <x v="8"/>
    <x v="8"/>
    <n v="3.49"/>
    <n v="20"/>
    <n v="97.72"/>
    <n v="1954.4"/>
  </r>
  <r>
    <n v="1739"/>
    <s v="Darrick"/>
    <s v="Carmichael"/>
    <s v="Mr"/>
    <s v="M"/>
    <n v="90"/>
    <s v="Finsbury Market"/>
    <s v="Ashington"/>
    <x v="19"/>
    <x v="624"/>
    <n v="60"/>
    <x v="9"/>
    <x v="9"/>
    <n v="3.39"/>
    <n v="24"/>
    <n v="203.4"/>
    <n v="4881.6000000000004"/>
  </r>
  <r>
    <n v="1740"/>
    <s v="Lacy"/>
    <s v="Cooper"/>
    <s v="Mr"/>
    <s v="M"/>
    <n v="60"/>
    <s v="Finsbury Market"/>
    <s v="Bellshill"/>
    <x v="73"/>
    <x v="507"/>
    <n v="3"/>
    <x v="0"/>
    <x v="0"/>
    <n v="2.0099999999999998"/>
    <n v="20"/>
    <n v="6.0299999999999994"/>
    <n v="120.6"/>
  </r>
  <r>
    <n v="1741"/>
    <s v="Rodolfo"/>
    <s v="Triplett"/>
    <s v="Mr"/>
    <s v="M"/>
    <n v="90"/>
    <s v="Finsbury Pavement"/>
    <s v="Shoreham-By-Sea"/>
    <x v="2"/>
    <x v="463"/>
    <n v="5"/>
    <x v="7"/>
    <x v="7"/>
    <n v="2.95"/>
    <n v="20"/>
    <n v="14.75"/>
    <n v="295"/>
  </r>
  <r>
    <n v="1742"/>
    <s v="Eusebio"/>
    <s v="Finch"/>
    <s v="Mr"/>
    <s v="M"/>
    <n v="30"/>
    <s v="Finsbury Road"/>
    <s v="Pembroke"/>
    <x v="2"/>
    <x v="501"/>
    <n v="70"/>
    <x v="1"/>
    <x v="1"/>
    <n v="1.79"/>
    <n v="24"/>
    <n v="125.3"/>
    <n v="3007.2"/>
  </r>
  <r>
    <n v="1743"/>
    <s v="Moon"/>
    <s v="Buckner"/>
    <s v="Mrs"/>
    <s v="F"/>
    <n v="30"/>
    <s v="Finsbury Square"/>
    <s v="Stranraer"/>
    <x v="2"/>
    <x v="861"/>
    <n v="7"/>
    <x v="8"/>
    <x v="8"/>
    <n v="3.49"/>
    <n v="20"/>
    <n v="24.43"/>
    <n v="488.6"/>
  </r>
  <r>
    <n v="1744"/>
    <s v="Christoper"/>
    <s v="Adkins"/>
    <s v="Mr"/>
    <s v="M"/>
    <n v="90"/>
    <s v="Firecrest Drive"/>
    <s v="Seaham"/>
    <x v="2"/>
    <x v="759"/>
    <n v="67"/>
    <x v="6"/>
    <x v="6"/>
    <n v="1.29"/>
    <n v="24"/>
    <n v="86.43"/>
    <n v="2074.3200000000002"/>
  </r>
  <r>
    <n v="1745"/>
    <s v="Dorthy"/>
    <s v="Hogue"/>
    <s v="Mrs"/>
    <s v="F"/>
    <n v="90"/>
    <s v="Firhill Road"/>
    <s v="Cowes"/>
    <x v="16"/>
    <x v="523"/>
    <n v="34"/>
    <x v="9"/>
    <x v="9"/>
    <n v="3.39"/>
    <n v="24"/>
    <n v="115.26"/>
    <n v="2766.2400000000002"/>
  </r>
  <r>
    <n v="1746"/>
    <s v="Asia"/>
    <s v="Montoya"/>
    <s v="Miss"/>
    <s v="F"/>
    <n v="90"/>
    <s v="Firs Close"/>
    <s v="Lochailort"/>
    <x v="11"/>
    <x v="216"/>
    <n v="48"/>
    <x v="6"/>
    <x v="6"/>
    <n v="1.29"/>
    <n v="24"/>
    <n v="61.92"/>
    <n v="1486.08"/>
  </r>
  <r>
    <n v="1747"/>
    <s v="Delta"/>
    <s v="Schmitz"/>
    <s v="Mrs"/>
    <s v="F"/>
    <n v="30"/>
    <s v="First Avenue"/>
    <s v="Langport"/>
    <x v="21"/>
    <x v="693"/>
    <n v="67"/>
    <x v="4"/>
    <x v="4"/>
    <n v="1.89"/>
    <n v="18"/>
    <n v="126.63"/>
    <n v="2279.34"/>
  </r>
  <r>
    <n v="1748"/>
    <s v="Gene"/>
    <s v="Underwood"/>
    <s v="Mr"/>
    <s v="M"/>
    <n v="30"/>
    <s v="Fish Street"/>
    <s v="Cwmbran"/>
    <x v="16"/>
    <x v="200"/>
    <n v="75"/>
    <x v="3"/>
    <x v="3"/>
    <n v="0.69"/>
    <n v="24"/>
    <n v="51.749999999999993"/>
    <n v="1241.9999999999998"/>
  </r>
  <r>
    <n v="1749"/>
    <s v="Gay"/>
    <s v="Pike"/>
    <s v="Miss"/>
    <s v="F"/>
    <n v="90"/>
    <s v="Fishermans Walk"/>
    <s v="West Sussex"/>
    <x v="2"/>
    <x v="328"/>
    <n v="78"/>
    <x v="3"/>
    <x v="3"/>
    <n v="0.69"/>
    <n v="24"/>
    <n v="53.819999999999993"/>
    <n v="1291.6799999999998"/>
  </r>
  <r>
    <n v="1750"/>
    <s v="Tyrell"/>
    <s v="Ambrose"/>
    <s v="Mr"/>
    <s v="M"/>
    <n v="60"/>
    <s v="Fishers Rents"/>
    <s v="Kidwelly"/>
    <x v="21"/>
    <x v="97"/>
    <n v="2"/>
    <x v="6"/>
    <x v="6"/>
    <n v="1.29"/>
    <n v="24"/>
    <n v="2.58"/>
    <n v="61.92"/>
  </r>
  <r>
    <n v="1751"/>
    <s v="Coy"/>
    <s v="Velazquez"/>
    <s v="Mr"/>
    <s v="M"/>
    <n v="30"/>
    <s v="Fitzroy Street"/>
    <s v="New Romney"/>
    <x v="2"/>
    <x v="808"/>
    <n v="76"/>
    <x v="5"/>
    <x v="5"/>
    <n v="3.99"/>
    <n v="24"/>
    <n v="303.24"/>
    <n v="7277.76"/>
  </r>
  <r>
    <n v="1752"/>
    <s v="Ezra"/>
    <s v="Jacobs"/>
    <s v="Rev"/>
    <s v="M"/>
    <n v="90"/>
    <s v="Five Acre"/>
    <s v="Hertfordshire"/>
    <x v="1"/>
    <x v="165"/>
    <n v="18"/>
    <x v="4"/>
    <x v="4"/>
    <n v="1.89"/>
    <n v="18"/>
    <n v="34.019999999999996"/>
    <n v="612.3599999999999"/>
  </r>
  <r>
    <n v="1753"/>
    <s v="Portia"/>
    <s v="Casey"/>
    <s v="Ms"/>
    <s v="F"/>
    <n v="30"/>
    <s v="Flanders Crescent"/>
    <s v="Turriff"/>
    <x v="2"/>
    <x v="800"/>
    <n v="47"/>
    <x v="3"/>
    <x v="3"/>
    <n v="0.69"/>
    <n v="24"/>
    <n v="32.43"/>
    <n v="778.31999999999994"/>
  </r>
  <r>
    <n v="1754"/>
    <s v="Ha"/>
    <s v="Gilmore"/>
    <s v="Ms"/>
    <s v="F"/>
    <n v="30"/>
    <s v="Fleet Road"/>
    <s v="Thornton Heath"/>
    <x v="2"/>
    <x v="222"/>
    <n v="51"/>
    <x v="1"/>
    <x v="1"/>
    <n v="1.79"/>
    <n v="24"/>
    <n v="91.29"/>
    <n v="2190.96"/>
  </r>
  <r>
    <n v="1755"/>
    <s v="Simon"/>
    <s v="Chen"/>
    <s v="Mr"/>
    <s v="M"/>
    <n v="60"/>
    <s v="Fleming Drive"/>
    <s v="Tewkesbury"/>
    <x v="2"/>
    <x v="203"/>
    <n v="4"/>
    <x v="2"/>
    <x v="2"/>
    <n v="1.79"/>
    <n v="17"/>
    <n v="7.16"/>
    <n v="121.72"/>
  </r>
  <r>
    <n v="1756"/>
    <s v="Jessie"/>
    <s v="Egan"/>
    <s v="Mr"/>
    <s v="M"/>
    <n v="30"/>
    <s v="Fleming Walk"/>
    <s v="St. Austell"/>
    <x v="2"/>
    <x v="321"/>
    <n v="20"/>
    <x v="5"/>
    <x v="5"/>
    <n v="3.99"/>
    <n v="24"/>
    <n v="79.800000000000011"/>
    <n v="1915.2000000000003"/>
  </r>
  <r>
    <n v="1757"/>
    <s v="Burton"/>
    <s v="Bryant"/>
    <s v="Mr"/>
    <s v="M"/>
    <n v="60"/>
    <s v="Fleming Way"/>
    <s v="Inverness-Shire"/>
    <x v="35"/>
    <x v="248"/>
    <n v="45"/>
    <x v="5"/>
    <x v="5"/>
    <n v="3.99"/>
    <n v="24"/>
    <n v="179.55"/>
    <n v="4309.2000000000007"/>
  </r>
  <r>
    <n v="1758"/>
    <s v="Saturnina"/>
    <s v="Small"/>
    <s v="Mrs"/>
    <s v="F"/>
    <n v="30"/>
    <s v="Fletcher Row"/>
    <s v="Dundee"/>
    <x v="3"/>
    <x v="381"/>
    <n v="82"/>
    <x v="8"/>
    <x v="8"/>
    <n v="3.49"/>
    <n v="20"/>
    <n v="286.18"/>
    <n v="5723.6"/>
  </r>
  <r>
    <n v="1759"/>
    <s v="Torri"/>
    <s v="Calvert"/>
    <s v="Mrs"/>
    <s v="F"/>
    <n v="60"/>
    <s v="Fletton Road"/>
    <s v="Kington"/>
    <x v="21"/>
    <x v="459"/>
    <n v="50"/>
    <x v="8"/>
    <x v="8"/>
    <n v="3.49"/>
    <n v="20"/>
    <n v="174.5"/>
    <n v="3490"/>
  </r>
  <r>
    <n v="1761"/>
    <s v="Loyd"/>
    <s v="Woodard"/>
    <s v="Mr"/>
    <s v="M"/>
    <n v="60"/>
    <s v="Flexmere Road"/>
    <s v="Midhurst"/>
    <x v="2"/>
    <x v="383"/>
    <n v="98"/>
    <x v="4"/>
    <x v="4"/>
    <n v="1.89"/>
    <n v="18"/>
    <n v="185.22"/>
    <n v="3333.96"/>
  </r>
  <r>
    <n v="1762"/>
    <s v="Robby"/>
    <s v="Fink"/>
    <s v="Mr"/>
    <s v="M"/>
    <n v="30"/>
    <s v="Flockton Street"/>
    <s v="Cookstown"/>
    <x v="16"/>
    <x v="175"/>
    <n v="34"/>
    <x v="8"/>
    <x v="8"/>
    <n v="3.49"/>
    <n v="20"/>
    <n v="118.66000000000001"/>
    <n v="2373.2000000000003"/>
  </r>
  <r>
    <n v="1763"/>
    <s v="Ronny"/>
    <s v="Shipman"/>
    <s v="Mr"/>
    <s v="M"/>
    <n v="90"/>
    <s v="Florence Terrace"/>
    <s v="Liss"/>
    <x v="11"/>
    <x v="340"/>
    <n v="18"/>
    <x v="9"/>
    <x v="9"/>
    <n v="3.39"/>
    <n v="24"/>
    <n v="61.02"/>
    <n v="1464.48"/>
  </r>
  <r>
    <n v="1764"/>
    <s v="Marlon"/>
    <s v="Harding"/>
    <s v="Mr"/>
    <s v="M"/>
    <n v="90"/>
    <s v="Flower &amp;"/>
    <s v="Holywell"/>
    <x v="1"/>
    <x v="741"/>
    <n v="65"/>
    <x v="7"/>
    <x v="7"/>
    <n v="2.95"/>
    <n v="20"/>
    <n v="191.75"/>
    <n v="3835"/>
  </r>
  <r>
    <n v="1765"/>
    <s v="Connie"/>
    <s v="Rutherford"/>
    <s v="Mr"/>
    <s v="M"/>
    <n v="90"/>
    <s v="Flower And"/>
    <s v="West Glamorgan"/>
    <x v="2"/>
    <x v="459"/>
    <n v="26"/>
    <x v="4"/>
    <x v="4"/>
    <n v="1.89"/>
    <n v="18"/>
    <n v="49.14"/>
    <n v="884.52"/>
  </r>
  <r>
    <n v="1766"/>
    <s v="Spencer"/>
    <s v="Hinson"/>
    <s v="Mr"/>
    <s v="M"/>
    <n v="30"/>
    <s v="Flowers Mews"/>
    <s v="Cowbridge"/>
    <x v="16"/>
    <x v="14"/>
    <n v="73"/>
    <x v="6"/>
    <x v="6"/>
    <n v="1.29"/>
    <n v="24"/>
    <n v="94.17"/>
    <n v="2260.08"/>
  </r>
  <r>
    <n v="1767"/>
    <s v="Lexie"/>
    <s v="Willard"/>
    <s v="Ms"/>
    <s v="F"/>
    <n v="30"/>
    <s v="Folgate Street"/>
    <s v="Dolgellau"/>
    <x v="3"/>
    <x v="727"/>
    <n v="28"/>
    <x v="2"/>
    <x v="2"/>
    <n v="1.79"/>
    <n v="17"/>
    <n v="50.120000000000005"/>
    <n v="852.04000000000008"/>
  </r>
  <r>
    <n v="1768"/>
    <s v="Valarie"/>
    <s v="Talley"/>
    <s v="Miss"/>
    <s v="F"/>
    <n v="90"/>
    <s v="Foliot Street"/>
    <s v="Sandringham"/>
    <x v="2"/>
    <x v="862"/>
    <n v="66"/>
    <x v="3"/>
    <x v="3"/>
    <n v="0.69"/>
    <n v="24"/>
    <n v="45.54"/>
    <n v="1092.96"/>
  </r>
  <r>
    <n v="1769"/>
    <s v="Maya"/>
    <s v="Kerr"/>
    <s v="Miss"/>
    <s v="F"/>
    <n v="90"/>
    <s v="Folkington Corner"/>
    <s v="Purley"/>
    <x v="2"/>
    <x v="863"/>
    <n v="51"/>
    <x v="8"/>
    <x v="8"/>
    <n v="3.49"/>
    <n v="20"/>
    <n v="177.99"/>
    <n v="3559.8"/>
  </r>
  <r>
    <n v="1770"/>
    <s v="Earl"/>
    <s v="White"/>
    <s v="Mr"/>
    <s v="M"/>
    <n v="60"/>
    <s v="Fontarabia Road"/>
    <s v="Corrour"/>
    <x v="16"/>
    <x v="279"/>
    <n v="9"/>
    <x v="2"/>
    <x v="2"/>
    <n v="1.79"/>
    <n v="17"/>
    <n v="16.11"/>
    <n v="273.87"/>
  </r>
  <r>
    <n v="1771"/>
    <s v="Marylee"/>
    <s v="Lassiter"/>
    <s v="Mrs"/>
    <s v="F"/>
    <n v="60"/>
    <s v="Ford Close"/>
    <s v="Havant"/>
    <x v="1"/>
    <x v="598"/>
    <n v="20"/>
    <x v="7"/>
    <x v="7"/>
    <n v="2.95"/>
    <n v="20"/>
    <n v="59"/>
    <n v="1180"/>
  </r>
  <r>
    <n v="1772"/>
    <s v="Lorenzo"/>
    <s v="Goddard"/>
    <s v="Mr"/>
    <s v="M"/>
    <n v="60"/>
    <s v="Fordhook Ave"/>
    <s v="Ebbw Vale"/>
    <x v="44"/>
    <x v="71"/>
    <n v="48"/>
    <x v="1"/>
    <x v="1"/>
    <n v="1.79"/>
    <n v="24"/>
    <n v="85.92"/>
    <n v="2062.08"/>
  </r>
  <r>
    <n v="1773"/>
    <s v="Lala"/>
    <s v="Wills"/>
    <s v="Miss"/>
    <s v="F"/>
    <n v="30"/>
    <s v="Fordwych Road"/>
    <s v="Delabole"/>
    <x v="3"/>
    <x v="91"/>
    <n v="39"/>
    <x v="0"/>
    <x v="0"/>
    <n v="2.0099999999999998"/>
    <n v="20"/>
    <n v="78.389999999999986"/>
    <n v="1567.7999999999997"/>
  </r>
  <r>
    <n v="1774"/>
    <s v="Felix"/>
    <s v="Hensley"/>
    <s v="Mr"/>
    <s v="M"/>
    <n v="60"/>
    <s v="Forest Approach"/>
    <s v="Clogher"/>
    <x v="15"/>
    <x v="612"/>
    <n v="81"/>
    <x v="0"/>
    <x v="0"/>
    <n v="2.0099999999999998"/>
    <n v="20"/>
    <n v="162.80999999999997"/>
    <n v="3256.1999999999994"/>
  </r>
  <r>
    <n v="1775"/>
    <s v="Nam"/>
    <s v="Morin"/>
    <s v="Mrs"/>
    <s v="F"/>
    <n v="30"/>
    <s v="Forest Court"/>
    <s v="Hertfordshire"/>
    <x v="1"/>
    <x v="274"/>
    <n v="19"/>
    <x v="6"/>
    <x v="6"/>
    <n v="1.29"/>
    <n v="24"/>
    <n v="24.51"/>
    <n v="588.24"/>
  </r>
  <r>
    <n v="1776"/>
    <s v="Deon"/>
    <s v="Friend"/>
    <s v="Mr"/>
    <s v="M"/>
    <n v="90"/>
    <s v="Forest Grove"/>
    <s v="Beaumaris"/>
    <x v="39"/>
    <x v="407"/>
    <n v="42"/>
    <x v="1"/>
    <x v="1"/>
    <n v="1.79"/>
    <n v="24"/>
    <n v="75.180000000000007"/>
    <n v="1804.3200000000002"/>
  </r>
  <r>
    <n v="1777"/>
    <s v="Henry"/>
    <s v="Burris"/>
    <s v="Mr"/>
    <s v="M"/>
    <n v="90"/>
    <s v="Forest Grove"/>
    <s v="Billingshurst"/>
    <x v="72"/>
    <x v="395"/>
    <n v="18"/>
    <x v="9"/>
    <x v="9"/>
    <n v="3.39"/>
    <n v="24"/>
    <n v="61.02"/>
    <n v="1464.48"/>
  </r>
  <r>
    <n v="1778"/>
    <s v="Gustavo"/>
    <s v="Owen"/>
    <s v="Mr"/>
    <s v="M"/>
    <n v="60"/>
    <s v="Forest Hill"/>
    <s v="Sandhurst"/>
    <x v="2"/>
    <x v="489"/>
    <n v="74"/>
    <x v="5"/>
    <x v="5"/>
    <n v="3.99"/>
    <n v="24"/>
    <n v="295.26"/>
    <n v="7086.24"/>
  </r>
  <r>
    <n v="1779"/>
    <s v="Granville"/>
    <s v="Wang"/>
    <s v="Mr"/>
    <s v="M"/>
    <n v="30"/>
    <s v="Forest Lane"/>
    <s v="Seascale"/>
    <x v="2"/>
    <x v="59"/>
    <n v="23"/>
    <x v="4"/>
    <x v="4"/>
    <n v="1.89"/>
    <n v="18"/>
    <n v="43.47"/>
    <n v="782.46"/>
  </r>
  <r>
    <n v="1781"/>
    <s v="Cassandra"/>
    <s v="Dale"/>
    <s v="Miss"/>
    <s v="F"/>
    <n v="60"/>
    <s v="Forston Street"/>
    <s v="Todmorden"/>
    <x v="2"/>
    <x v="395"/>
    <n v="57"/>
    <x v="7"/>
    <x v="7"/>
    <n v="2.95"/>
    <n v="20"/>
    <n v="168.15"/>
    <n v="3363"/>
  </r>
  <r>
    <n v="1782"/>
    <s v="Ines"/>
    <s v="Mcginnis"/>
    <s v="Miss"/>
    <s v="F"/>
    <n v="90"/>
    <s v="Forsyte Crescent"/>
    <s v="Hemel Hempstead"/>
    <x v="1"/>
    <x v="32"/>
    <n v="19"/>
    <x v="0"/>
    <x v="0"/>
    <n v="2.0099999999999998"/>
    <n v="20"/>
    <n v="38.19"/>
    <n v="763.8"/>
  </r>
  <r>
    <n v="1783"/>
    <s v="Neoma"/>
    <s v="Elmore"/>
    <s v="Mrs"/>
    <s v="F"/>
    <n v="60"/>
    <s v="Fortescue Avenue"/>
    <s v="Milltimber"/>
    <x v="2"/>
    <x v="864"/>
    <n v="73"/>
    <x v="8"/>
    <x v="8"/>
    <n v="3.49"/>
    <n v="20"/>
    <n v="254.77"/>
    <n v="5095.4000000000005"/>
  </r>
  <r>
    <n v="1784"/>
    <s v="Donny"/>
    <s v="Boykin"/>
    <s v="Mr"/>
    <s v="M"/>
    <n v="60"/>
    <s v="Fortess Road"/>
    <s v="Liskeard"/>
    <x v="11"/>
    <x v="393"/>
    <n v="45"/>
    <x v="3"/>
    <x v="3"/>
    <n v="0.69"/>
    <n v="24"/>
    <n v="31.049999999999997"/>
    <n v="745.19999999999993"/>
  </r>
  <r>
    <n v="1785"/>
    <s v="Mina"/>
    <s v="Emerson"/>
    <s v="Miss"/>
    <s v="F"/>
    <n v="90"/>
    <s v="Fortune Street"/>
    <s v="Cambridgeshire"/>
    <x v="10"/>
    <x v="169"/>
    <n v="47"/>
    <x v="3"/>
    <x v="3"/>
    <n v="0.69"/>
    <n v="24"/>
    <n v="32.43"/>
    <n v="778.31999999999994"/>
  </r>
  <r>
    <n v="1786"/>
    <s v="Kandy"/>
    <s v="Shearer"/>
    <s v="Miss"/>
    <s v="F"/>
    <n v="30"/>
    <s v="Fortune Street"/>
    <s v="Reigate"/>
    <x v="2"/>
    <x v="626"/>
    <n v="30"/>
    <x v="2"/>
    <x v="2"/>
    <n v="1.79"/>
    <n v="17"/>
    <n v="53.7"/>
    <n v="912.90000000000009"/>
  </r>
  <r>
    <n v="1787"/>
    <s v="Debora"/>
    <s v="Ayers"/>
    <s v="Mrs"/>
    <s v="F"/>
    <n v="60"/>
    <s v="Foskett Road"/>
    <s v="Tetbury"/>
    <x v="2"/>
    <x v="865"/>
    <n v="89"/>
    <x v="0"/>
    <x v="0"/>
    <n v="2.0099999999999998"/>
    <n v="20"/>
    <n v="178.89"/>
    <n v="3577.7999999999997"/>
  </r>
  <r>
    <n v="1788"/>
    <s v="Daniel"/>
    <s v="Haywood"/>
    <s v="Mr"/>
    <s v="M"/>
    <n v="60"/>
    <s v="Foss Buildings"/>
    <s v="Newtonmore"/>
    <x v="2"/>
    <x v="708"/>
    <n v="43"/>
    <x v="8"/>
    <x v="8"/>
    <n v="3.49"/>
    <n v="20"/>
    <n v="150.07000000000002"/>
    <n v="3001.4000000000005"/>
  </r>
  <r>
    <n v="1789"/>
    <s v="Ursula"/>
    <s v="Owens"/>
    <s v="Mrs"/>
    <s v="F"/>
    <n v="30"/>
    <s v="Fosse Way"/>
    <s v="Thurso"/>
    <x v="2"/>
    <x v="270"/>
    <n v="14"/>
    <x v="0"/>
    <x v="0"/>
    <n v="2.0099999999999998"/>
    <n v="20"/>
    <n v="28.139999999999997"/>
    <n v="562.79999999999995"/>
  </r>
  <r>
    <n v="1790"/>
    <s v="Ivelisse"/>
    <s v="Trevino"/>
    <s v="Mrs"/>
    <s v="F"/>
    <n v="90"/>
    <s v="Foston Villas"/>
    <s v="St. Ives"/>
    <x v="2"/>
    <x v="161"/>
    <n v="66"/>
    <x v="4"/>
    <x v="4"/>
    <n v="1.89"/>
    <n v="18"/>
    <n v="124.74"/>
    <n v="2245.3199999999997"/>
  </r>
  <r>
    <n v="1791"/>
    <s v="Graciela"/>
    <s v="Connelly"/>
    <s v="Ms"/>
    <s v="F"/>
    <n v="90"/>
    <s v="Fothergill Drive"/>
    <s v="Aberdare"/>
    <x v="59"/>
    <x v="439"/>
    <n v="16"/>
    <x v="1"/>
    <x v="1"/>
    <n v="1.79"/>
    <n v="24"/>
    <n v="28.64"/>
    <n v="687.36"/>
  </r>
  <r>
    <n v="1792"/>
    <s v="Dewitt"/>
    <s v="Hooper"/>
    <s v="Mr"/>
    <s v="M"/>
    <n v="90"/>
    <s v="Foulis Terrace"/>
    <s v="Aberystwyth"/>
    <x v="27"/>
    <x v="296"/>
    <n v="29"/>
    <x v="0"/>
    <x v="0"/>
    <n v="2.0099999999999998"/>
    <n v="20"/>
    <n v="58.289999999999992"/>
    <n v="1165.7999999999997"/>
  </r>
  <r>
    <n v="1794"/>
    <s v="Archie"/>
    <s v="Phillips"/>
    <s v="Mr"/>
    <s v="M"/>
    <n v="30"/>
    <s v="Founder Close"/>
    <s v="Peterhead"/>
    <x v="2"/>
    <x v="850"/>
    <n v="74"/>
    <x v="4"/>
    <x v="4"/>
    <n v="1.89"/>
    <n v="18"/>
    <n v="139.85999999999999"/>
    <n v="2517.4799999999996"/>
  </r>
  <r>
    <n v="1795"/>
    <s v="Verlene"/>
    <s v="Blackman"/>
    <s v="Mrs"/>
    <s v="F"/>
    <n v="90"/>
    <s v="Founders' Court"/>
    <s v="Haddington"/>
    <x v="13"/>
    <x v="812"/>
    <n v="16"/>
    <x v="1"/>
    <x v="1"/>
    <n v="1.79"/>
    <n v="24"/>
    <n v="28.64"/>
    <n v="687.36"/>
  </r>
  <r>
    <n v="1796"/>
    <s v="Steve"/>
    <s v="Velazquez"/>
    <s v="Mr"/>
    <s v="M"/>
    <n v="90"/>
    <s v="Founders' Court"/>
    <s v="Worksop"/>
    <x v="2"/>
    <x v="143"/>
    <n v="92"/>
    <x v="4"/>
    <x v="4"/>
    <n v="1.89"/>
    <n v="18"/>
    <n v="173.88"/>
    <n v="3129.84"/>
  </r>
  <r>
    <n v="1797"/>
    <s v="Han"/>
    <s v="Marino"/>
    <s v="Miss"/>
    <s v="F"/>
    <n v="90"/>
    <s v="Fountain Green"/>
    <s v="Keith"/>
    <x v="21"/>
    <x v="866"/>
    <n v="13"/>
    <x v="9"/>
    <x v="9"/>
    <n v="3.39"/>
    <n v="24"/>
    <n v="44.07"/>
    <n v="1057.68"/>
  </r>
  <r>
    <n v="1798"/>
    <s v="Roxy"/>
    <s v="Hopper"/>
    <s v="Mrs"/>
    <s v="F"/>
    <n v="60"/>
    <s v="Fountain Mews"/>
    <s v="Westcliff-On-Sea"/>
    <x v="2"/>
    <x v="463"/>
    <n v="58"/>
    <x v="5"/>
    <x v="5"/>
    <n v="3.99"/>
    <n v="24"/>
    <n v="231.42000000000002"/>
    <n v="5554.08"/>
  </r>
  <r>
    <n v="1799"/>
    <s v="Fabiola"/>
    <s v="Novak"/>
    <s v="Miss"/>
    <s v="F"/>
    <n v="90"/>
    <s v="Fourth Avenue"/>
    <s v="Latheron"/>
    <x v="21"/>
    <x v="542"/>
    <n v="36"/>
    <x v="2"/>
    <x v="2"/>
    <n v="1.79"/>
    <n v="17"/>
    <n v="64.44"/>
    <n v="1095.48"/>
  </r>
  <r>
    <n v="1800"/>
    <s v="Lynn"/>
    <s v="Noble"/>
    <s v="Mr"/>
    <s v="M"/>
    <n v="60"/>
    <s v="Fowler Street"/>
    <s v="South Yorkshire"/>
    <x v="2"/>
    <x v="775"/>
    <n v="68"/>
    <x v="0"/>
    <x v="0"/>
    <n v="2.0099999999999998"/>
    <n v="20"/>
    <n v="136.67999999999998"/>
    <n v="2733.5999999999995"/>
  </r>
  <r>
    <n v="1801"/>
    <s v="Jaime"/>
    <s v="Ryan"/>
    <s v="Mr"/>
    <s v="M"/>
    <n v="30"/>
    <s v="Fox Tavern"/>
    <s v="Bathgate"/>
    <x v="88"/>
    <x v="291"/>
    <n v="51"/>
    <x v="5"/>
    <x v="5"/>
    <n v="3.99"/>
    <n v="24"/>
    <n v="203.49"/>
    <n v="4883.76"/>
  </r>
  <r>
    <n v="1802"/>
    <s v="Kimber"/>
    <s v="Glenn"/>
    <s v="Mrs"/>
    <s v="F"/>
    <n v="90"/>
    <s v="Foxberry Grove"/>
    <s v="Biggleswade"/>
    <x v="26"/>
    <x v="867"/>
    <n v="7"/>
    <x v="0"/>
    <x v="0"/>
    <n v="2.0099999999999998"/>
    <n v="20"/>
    <n v="14.069999999999999"/>
    <n v="281.39999999999998"/>
  </r>
  <r>
    <n v="1803"/>
    <s v="Russel"/>
    <s v="Lyon"/>
    <s v="Mr"/>
    <s v="M"/>
    <n v="30"/>
    <s v="Foxes Buildnijs"/>
    <s v="Crianlarich"/>
    <x v="16"/>
    <x v="769"/>
    <n v="72"/>
    <x v="0"/>
    <x v="0"/>
    <n v="2.0099999999999998"/>
    <n v="20"/>
    <n v="144.71999999999997"/>
    <n v="2894.3999999999996"/>
  </r>
  <r>
    <n v="1804"/>
    <s v="Scottie"/>
    <s v="Vernon"/>
    <s v="Mr"/>
    <s v="M"/>
    <n v="90"/>
    <s v="Foxhole Road"/>
    <s v="Strabane"/>
    <x v="2"/>
    <x v="326"/>
    <n v="7"/>
    <x v="9"/>
    <x v="9"/>
    <n v="3.39"/>
    <n v="24"/>
    <n v="23.73"/>
    <n v="569.52"/>
  </r>
  <r>
    <n v="1805"/>
    <s v="Rudy"/>
    <s v="Irwin"/>
    <s v="Mr"/>
    <s v="M"/>
    <n v="30"/>
    <s v="Foxley Close"/>
    <s v="Isle Of Mull"/>
    <x v="21"/>
    <x v="503"/>
    <n v="32"/>
    <x v="6"/>
    <x v="6"/>
    <n v="1.29"/>
    <n v="24"/>
    <n v="41.28"/>
    <n v="990.72"/>
  </r>
  <r>
    <n v="1806"/>
    <s v="Sherlene"/>
    <s v="Austin"/>
    <s v="Miss"/>
    <s v="F"/>
    <n v="90"/>
    <s v="Foxley Road"/>
    <s v="Berkhamsted"/>
    <x v="29"/>
    <x v="868"/>
    <n v="47"/>
    <x v="5"/>
    <x v="5"/>
    <n v="3.99"/>
    <n v="24"/>
    <n v="187.53"/>
    <n v="4500.72"/>
  </r>
  <r>
    <n v="1807"/>
    <s v="Irving"/>
    <s v="Holland"/>
    <s v="Mr"/>
    <s v="M"/>
    <n v="60"/>
    <s v="Foxwood Close"/>
    <s v="Rugby"/>
    <x v="2"/>
    <x v="483"/>
    <n v="92"/>
    <x v="7"/>
    <x v="7"/>
    <n v="2.95"/>
    <n v="20"/>
    <n v="271.40000000000003"/>
    <n v="5428.0000000000009"/>
  </r>
  <r>
    <n v="1808"/>
    <s v="Shanna"/>
    <s v="Jernigan"/>
    <s v="Miss"/>
    <s v="F"/>
    <n v="60"/>
    <s v="Fran Place"/>
    <s v="Hereford"/>
    <x v="1"/>
    <x v="227"/>
    <n v="93"/>
    <x v="3"/>
    <x v="3"/>
    <n v="0.69"/>
    <n v="24"/>
    <n v="64.17"/>
    <n v="1540.08"/>
  </r>
  <r>
    <n v="1809"/>
    <s v="Estella"/>
    <s v="Herman"/>
    <s v="Mrs"/>
    <s v="F"/>
    <n v="90"/>
    <s v="Franconia Road"/>
    <s v="Billericay"/>
    <x v="26"/>
    <x v="719"/>
    <n v="95"/>
    <x v="1"/>
    <x v="1"/>
    <n v="1.79"/>
    <n v="24"/>
    <n v="170.05"/>
    <n v="4081.2000000000003"/>
  </r>
  <r>
    <n v="1810"/>
    <s v="Vernon"/>
    <s v="Thorne"/>
    <s v="Miss"/>
    <s v="F"/>
    <n v="90"/>
    <s v="Frankfurt Road"/>
    <s v="Bourne"/>
    <x v="76"/>
    <x v="869"/>
    <n v="11"/>
    <x v="9"/>
    <x v="9"/>
    <n v="3.39"/>
    <n v="24"/>
    <n v="37.29"/>
    <n v="894.96"/>
  </r>
  <r>
    <n v="1811"/>
    <s v="Dorris"/>
    <s v="Macias"/>
    <s v="Miss"/>
    <s v="F"/>
    <n v="60"/>
    <s v="Frankfurt Road"/>
    <s v="Rowlands Gill"/>
    <x v="2"/>
    <x v="870"/>
    <n v="28"/>
    <x v="7"/>
    <x v="7"/>
    <n v="2.95"/>
    <n v="20"/>
    <n v="82.600000000000009"/>
    <n v="1652.0000000000002"/>
  </r>
  <r>
    <n v="1812"/>
    <s v="Cedrick"/>
    <s v="Mcmillan"/>
    <s v="Mr"/>
    <s v="M"/>
    <n v="60"/>
    <s v="Franklin Road"/>
    <s v="Talybont"/>
    <x v="2"/>
    <x v="92"/>
    <n v="63"/>
    <x v="0"/>
    <x v="0"/>
    <n v="2.0099999999999998"/>
    <n v="20"/>
    <n v="126.62999999999998"/>
    <n v="2532.5999999999995"/>
  </r>
  <r>
    <n v="1813"/>
    <s v="Niki"/>
    <s v="Staley"/>
    <s v="Miss"/>
    <s v="F"/>
    <n v="30"/>
    <s v="Franlaw Crescent"/>
    <s v="Tillicoultry"/>
    <x v="2"/>
    <x v="871"/>
    <n v="66"/>
    <x v="3"/>
    <x v="3"/>
    <n v="0.69"/>
    <n v="24"/>
    <n v="45.54"/>
    <n v="1092.96"/>
  </r>
  <r>
    <n v="1814"/>
    <s v="Ghislaine"/>
    <s v="Lee"/>
    <s v="Ms"/>
    <s v="F"/>
    <n v="30"/>
    <s v="Fraser Close"/>
    <s v="Suffolk"/>
    <x v="2"/>
    <x v="872"/>
    <n v="37"/>
    <x v="5"/>
    <x v="5"/>
    <n v="3.99"/>
    <n v="24"/>
    <n v="147.63"/>
    <n v="3543.12"/>
  </r>
  <r>
    <n v="1816"/>
    <s v="Lucrecia"/>
    <s v="Whitman"/>
    <s v="Ms"/>
    <s v="F"/>
    <n v="60"/>
    <s v="Fraser Road"/>
    <s v="Ripley"/>
    <x v="2"/>
    <x v="144"/>
    <n v="73"/>
    <x v="9"/>
    <x v="9"/>
    <n v="3.39"/>
    <n v="24"/>
    <n v="247.47"/>
    <n v="5939.28"/>
  </r>
  <r>
    <n v="1817"/>
    <s v="Nu"/>
    <s v="Briggs"/>
    <s v="Miss"/>
    <s v="F"/>
    <n v="90"/>
    <s v="Frederick Close"/>
    <s v="Poole"/>
    <x v="2"/>
    <x v="729"/>
    <n v="93"/>
    <x v="7"/>
    <x v="7"/>
    <n v="2.95"/>
    <n v="20"/>
    <n v="274.35000000000002"/>
    <n v="5487"/>
  </r>
  <r>
    <n v="1818"/>
    <s v="Toney"/>
    <s v="Pollard"/>
    <s v="Mr"/>
    <s v="M"/>
    <n v="60"/>
    <s v="Frederick Cottages"/>
    <s v="Blakeney"/>
    <x v="7"/>
    <x v="128"/>
    <n v="26"/>
    <x v="2"/>
    <x v="2"/>
    <n v="1.79"/>
    <n v="17"/>
    <n v="46.54"/>
    <n v="791.18"/>
  </r>
  <r>
    <n v="1819"/>
    <s v="Marg"/>
    <s v="Luna"/>
    <s v="Miss"/>
    <s v="F"/>
    <n v="30"/>
    <s v="Frederick Place"/>
    <s v="Witney"/>
    <x v="2"/>
    <x v="805"/>
    <n v="96"/>
    <x v="2"/>
    <x v="2"/>
    <n v="1.79"/>
    <n v="17"/>
    <n v="171.84"/>
    <n v="2921.28"/>
  </r>
  <r>
    <n v="1820"/>
    <s v="Gino"/>
    <s v="Morton"/>
    <s v="Mr"/>
    <s v="M"/>
    <n v="60"/>
    <s v="Freeling Street"/>
    <s v="Cleveland"/>
    <x v="15"/>
    <x v="730"/>
    <n v="81"/>
    <x v="9"/>
    <x v="9"/>
    <n v="3.39"/>
    <n v="24"/>
    <n v="274.59000000000003"/>
    <n v="6590.1600000000008"/>
  </r>
  <r>
    <n v="1821"/>
    <s v="Armand"/>
    <s v="Richmond"/>
    <s v="Mr"/>
    <s v="M"/>
    <n v="90"/>
    <s v="Fremont Street"/>
    <s v="Taunton"/>
    <x v="2"/>
    <x v="288"/>
    <n v="66"/>
    <x v="2"/>
    <x v="2"/>
    <n v="1.79"/>
    <n v="17"/>
    <n v="118.14"/>
    <n v="2008.38"/>
  </r>
  <r>
    <n v="1822"/>
    <s v="Gregoria"/>
    <s v="Crow"/>
    <s v="Mrs"/>
    <s v="F"/>
    <n v="60"/>
    <s v="French School"/>
    <s v="Westerham"/>
    <x v="2"/>
    <x v="410"/>
    <n v="51"/>
    <x v="9"/>
    <x v="9"/>
    <n v="3.39"/>
    <n v="24"/>
    <n v="172.89000000000001"/>
    <n v="4149.3600000000006"/>
  </r>
  <r>
    <n v="1823"/>
    <s v="Ardath"/>
    <s v="Joyner"/>
    <s v="Mrs"/>
    <s v="F"/>
    <n v="90"/>
    <s v="Frensham Drive"/>
    <s v="Donaghadee"/>
    <x v="3"/>
    <x v="316"/>
    <n v="39"/>
    <x v="7"/>
    <x v="7"/>
    <n v="2.95"/>
    <n v="20"/>
    <n v="115.05000000000001"/>
    <n v="2301"/>
  </r>
  <r>
    <n v="1824"/>
    <s v="Buford"/>
    <s v="Overton"/>
    <s v="Mr"/>
    <s v="M"/>
    <n v="60"/>
    <s v="Freshwater Road"/>
    <s v="Ascot"/>
    <x v="25"/>
    <x v="15"/>
    <n v="24"/>
    <x v="1"/>
    <x v="1"/>
    <n v="1.79"/>
    <n v="24"/>
    <n v="42.96"/>
    <n v="1031.04"/>
  </r>
  <r>
    <n v="1825"/>
    <s v="Bernita"/>
    <s v="Napier"/>
    <s v="Miss"/>
    <s v="F"/>
    <n v="30"/>
    <s v="Freston Road"/>
    <s v="Romsey"/>
    <x v="2"/>
    <x v="545"/>
    <n v="51"/>
    <x v="9"/>
    <x v="9"/>
    <n v="3.39"/>
    <n v="24"/>
    <n v="172.89000000000001"/>
    <n v="4149.3600000000006"/>
  </r>
  <r>
    <n v="1826"/>
    <s v="Jenise"/>
    <s v="Buckley"/>
    <s v="Miss"/>
    <s v="F"/>
    <n v="30"/>
    <s v="Freston Road"/>
    <s v="Skipton"/>
    <x v="2"/>
    <x v="662"/>
    <n v="16"/>
    <x v="4"/>
    <x v="4"/>
    <n v="1.89"/>
    <n v="18"/>
    <n v="30.24"/>
    <n v="544.31999999999994"/>
  </r>
  <r>
    <n v="1827"/>
    <s v="Maurice"/>
    <s v="Ortega"/>
    <s v="Mr"/>
    <s v="M"/>
    <n v="30"/>
    <s v="Frewin Road"/>
    <s v="Pudsey"/>
    <x v="2"/>
    <x v="873"/>
    <n v="42"/>
    <x v="4"/>
    <x v="4"/>
    <n v="1.89"/>
    <n v="18"/>
    <n v="79.38"/>
    <n v="1428.84"/>
  </r>
  <r>
    <n v="1828"/>
    <s v="Michael"/>
    <s v="Horton"/>
    <s v="Mr"/>
    <s v="M"/>
    <n v="60"/>
    <s v="Friary Way"/>
    <s v="Abingdon"/>
    <x v="27"/>
    <x v="874"/>
    <n v="105"/>
    <x v="5"/>
    <x v="5"/>
    <n v="3.99"/>
    <n v="24"/>
    <n v="418.95000000000005"/>
    <n v="10054.800000000001"/>
  </r>
  <r>
    <n v="1829"/>
    <s v="Belen"/>
    <s v="Mcbride"/>
    <s v="Miss"/>
    <s v="F"/>
    <n v="60"/>
    <s v="Frigate Mews"/>
    <s v="Huddersfield"/>
    <x v="1"/>
    <x v="503"/>
    <n v="85"/>
    <x v="1"/>
    <x v="1"/>
    <n v="1.79"/>
    <n v="24"/>
    <n v="152.15"/>
    <n v="3651.6000000000004"/>
  </r>
  <r>
    <n v="1830"/>
    <s v="Julia"/>
    <s v="Buckley"/>
    <s v="Miss"/>
    <s v="F"/>
    <n v="90"/>
    <s v="Frimley Way"/>
    <s v="Treharris"/>
    <x v="2"/>
    <x v="875"/>
    <n v="42"/>
    <x v="3"/>
    <x v="3"/>
    <n v="0.69"/>
    <n v="24"/>
    <n v="28.979999999999997"/>
    <n v="695.52"/>
  </r>
  <r>
    <n v="1831"/>
    <s v="Earlene"/>
    <s v="Britton"/>
    <s v="Miss"/>
    <s v="F"/>
    <n v="30"/>
    <s v="Frithville Gardens"/>
    <s v="Bridge Of Weir"/>
    <x v="41"/>
    <x v="650"/>
    <n v="73"/>
    <x v="0"/>
    <x v="0"/>
    <n v="2.0099999999999998"/>
    <n v="20"/>
    <n v="146.72999999999999"/>
    <n v="2934.6"/>
  </r>
  <r>
    <n v="1832"/>
    <s v="Bryce"/>
    <s v="Richardson"/>
    <s v="Mr"/>
    <s v="M"/>
    <n v="60"/>
    <s v="Fritton Place"/>
    <s v="Earlston"/>
    <x v="44"/>
    <x v="422"/>
    <n v="7"/>
    <x v="9"/>
    <x v="9"/>
    <n v="3.39"/>
    <n v="24"/>
    <n v="23.73"/>
    <n v="569.52"/>
  </r>
  <r>
    <n v="1833"/>
    <s v="Fermin"/>
    <s v="Wiggins"/>
    <s v="Mr"/>
    <s v="M"/>
    <n v="90"/>
    <s v="Frognal"/>
    <s v="Padstow"/>
    <x v="2"/>
    <x v="876"/>
    <n v="11"/>
    <x v="7"/>
    <x v="7"/>
    <n v="2.95"/>
    <n v="20"/>
    <n v="32.450000000000003"/>
    <n v="649"/>
  </r>
  <r>
    <n v="1834"/>
    <s v="Christopher"/>
    <s v="Vogt"/>
    <s v="Mr"/>
    <s v="M"/>
    <n v="90"/>
    <s v="Frognal Parade"/>
    <s v="New Romney"/>
    <x v="2"/>
    <x v="877"/>
    <n v="104"/>
    <x v="2"/>
    <x v="2"/>
    <n v="1.79"/>
    <n v="17"/>
    <n v="186.16"/>
    <n v="3164.72"/>
  </r>
  <r>
    <n v="1835"/>
    <s v="Shenna"/>
    <s v="Short"/>
    <s v="Miss"/>
    <s v="F"/>
    <n v="60"/>
    <s v="Frogs Island"/>
    <s v="Harleston"/>
    <x v="13"/>
    <x v="154"/>
    <n v="52"/>
    <x v="5"/>
    <x v="5"/>
    <n v="3.99"/>
    <n v="24"/>
    <n v="207.48000000000002"/>
    <n v="4979.5200000000004"/>
  </r>
  <r>
    <n v="1836"/>
    <s v="Adela"/>
    <s v="Park"/>
    <s v="Mrs"/>
    <s v="F"/>
    <n v="60"/>
    <s v="Frostic Place"/>
    <s v="Llangollen"/>
    <x v="11"/>
    <x v="355"/>
    <n v="71"/>
    <x v="2"/>
    <x v="2"/>
    <n v="1.79"/>
    <n v="17"/>
    <n v="127.09"/>
    <n v="2160.5300000000002"/>
  </r>
  <r>
    <n v="1837"/>
    <s v="Ada"/>
    <s v="Clark"/>
    <s v="Miss"/>
    <s v="F"/>
    <n v="90"/>
    <s v="Fulham Palace"/>
    <s v="Sale"/>
    <x v="2"/>
    <x v="528"/>
    <n v="68"/>
    <x v="7"/>
    <x v="7"/>
    <n v="2.95"/>
    <n v="20"/>
    <n v="200.60000000000002"/>
    <n v="4012.0000000000005"/>
  </r>
  <r>
    <n v="1838"/>
    <s v="Demarcus"/>
    <s v="Correa"/>
    <s v="Mr"/>
    <s v="M"/>
    <n v="30"/>
    <s v="Fulham's Green"/>
    <s v="Frinton-On-Sea"/>
    <x v="17"/>
    <x v="876"/>
    <n v="83"/>
    <x v="2"/>
    <x v="2"/>
    <n v="1.79"/>
    <n v="17"/>
    <n v="148.57"/>
    <n v="2525.69"/>
  </r>
  <r>
    <n v="1839"/>
    <s v="Nicola"/>
    <s v="Michel"/>
    <s v="Miss"/>
    <s v="F"/>
    <n v="30"/>
    <s v="Fulmer Road"/>
    <s v="Whitley Bay"/>
    <x v="2"/>
    <x v="196"/>
    <n v="43"/>
    <x v="9"/>
    <x v="9"/>
    <n v="3.39"/>
    <n v="24"/>
    <n v="145.77000000000001"/>
    <n v="3498.4800000000005"/>
  </r>
  <r>
    <n v="1840"/>
    <s v="Johnsie"/>
    <s v="Sherman"/>
    <s v="Mrs"/>
    <s v="F"/>
    <n v="30"/>
    <s v="Fulwood's Rents"/>
    <s v="Haverfordwest"/>
    <x v="1"/>
    <x v="568"/>
    <n v="75"/>
    <x v="5"/>
    <x v="5"/>
    <n v="3.99"/>
    <n v="24"/>
    <n v="299.25"/>
    <n v="7182"/>
  </r>
  <r>
    <n v="1841"/>
    <s v="Gordon"/>
    <s v="Haas"/>
    <s v="Mr"/>
    <s v="M"/>
    <n v="30"/>
    <s v="Furlong Road"/>
    <s v="Wiltshire"/>
    <x v="2"/>
    <x v="878"/>
    <n v="17"/>
    <x v="7"/>
    <x v="7"/>
    <n v="2.95"/>
    <n v="20"/>
    <n v="50.150000000000006"/>
    <n v="1003.0000000000001"/>
  </r>
  <r>
    <n v="1842"/>
    <s v="Arturo"/>
    <s v="Funk"/>
    <s v="Mr"/>
    <s v="M"/>
    <n v="90"/>
    <s v="Furnivals Inn"/>
    <s v="Somerton"/>
    <x v="2"/>
    <x v="734"/>
    <n v="85"/>
    <x v="9"/>
    <x v="9"/>
    <n v="3.39"/>
    <n v="24"/>
    <n v="288.15000000000003"/>
    <n v="6915.6"/>
  </r>
  <r>
    <n v="1843"/>
    <s v="Dede"/>
    <s v="Hines"/>
    <s v="Miss"/>
    <s v="F"/>
    <n v="90"/>
    <s v="Furrow Lane"/>
    <s v="Lybster"/>
    <x v="2"/>
    <x v="285"/>
    <n v="4"/>
    <x v="7"/>
    <x v="7"/>
    <n v="2.95"/>
    <n v="20"/>
    <n v="11.8"/>
    <n v="236"/>
  </r>
  <r>
    <n v="1844"/>
    <s v="Lorina"/>
    <s v="Spears"/>
    <s v="Dr"/>
    <s v="F"/>
    <n v="60"/>
    <s v="Further Green"/>
    <s v="Nelson"/>
    <x v="2"/>
    <x v="879"/>
    <n v="53"/>
    <x v="6"/>
    <x v="6"/>
    <n v="1.29"/>
    <n v="24"/>
    <n v="68.37"/>
    <n v="1640.88"/>
  </r>
  <r>
    <n v="1845"/>
    <s v="Fay"/>
    <s v="Bledsoe"/>
    <s v="Ms"/>
    <s v="F"/>
    <n v="60"/>
    <s v="Furze Down"/>
    <s v="Warlingham"/>
    <x v="2"/>
    <x v="322"/>
    <n v="63"/>
    <x v="7"/>
    <x v="7"/>
    <n v="2.95"/>
    <n v="20"/>
    <n v="185.85000000000002"/>
    <n v="3717.0000000000005"/>
  </r>
  <r>
    <n v="1846"/>
    <s v="Mireya"/>
    <s v="Castillo"/>
    <s v="Miss"/>
    <s v="F"/>
    <n v="60"/>
    <s v="Furzefield Road"/>
    <s v="Marlow"/>
    <x v="2"/>
    <x v="880"/>
    <n v="38"/>
    <x v="4"/>
    <x v="4"/>
    <n v="1.89"/>
    <n v="18"/>
    <n v="71.819999999999993"/>
    <n v="1292.7599999999998"/>
  </r>
  <r>
    <n v="1847"/>
    <s v="Alonzo"/>
    <s v="Rosa"/>
    <s v="Mr"/>
    <s v="M"/>
    <n v="60"/>
    <s v="Fyfield Road"/>
    <s v="Broxburn"/>
    <x v="8"/>
    <x v="790"/>
    <n v="67"/>
    <x v="5"/>
    <x v="5"/>
    <n v="3.99"/>
    <n v="24"/>
    <n v="267.33000000000004"/>
    <n v="6415.920000000001"/>
  </r>
  <r>
    <n v="1848"/>
    <s v="Joycelyn"/>
    <s v="Thacker"/>
    <s v="Miss"/>
    <s v="F"/>
    <n v="90"/>
    <s v="Fyfield Road"/>
    <s v="Halesworth"/>
    <x v="13"/>
    <x v="91"/>
    <n v="102"/>
    <x v="5"/>
    <x v="5"/>
    <n v="3.99"/>
    <n v="24"/>
    <n v="406.98"/>
    <n v="9767.52"/>
  </r>
  <r>
    <n v="1850"/>
    <s v="Zonia"/>
    <s v="Presley"/>
    <s v="Mrs"/>
    <s v="F"/>
    <n v="60"/>
    <s v="Gad Close"/>
    <s v="Northallerton"/>
    <x v="2"/>
    <x v="792"/>
    <n v="49"/>
    <x v="6"/>
    <x v="6"/>
    <n v="1.29"/>
    <n v="24"/>
    <n v="63.21"/>
    <n v="1517.04"/>
  </r>
  <r>
    <n v="1851"/>
    <s v="Heath"/>
    <s v="Gonzalez"/>
    <s v="Mr"/>
    <s v="M"/>
    <n v="30"/>
    <s v="Gage Road"/>
    <s v="Ely"/>
    <x v="17"/>
    <x v="881"/>
    <n v="32"/>
    <x v="2"/>
    <x v="2"/>
    <n v="1.79"/>
    <n v="17"/>
    <n v="57.28"/>
    <n v="973.76"/>
  </r>
  <r>
    <n v="1852"/>
    <s v="Santos"/>
    <s v="Staples"/>
    <s v="Mr"/>
    <s v="M"/>
    <n v="90"/>
    <s v="Gainsborough Avenue"/>
    <s v="Cupar"/>
    <x v="16"/>
    <x v="438"/>
    <n v="44"/>
    <x v="1"/>
    <x v="1"/>
    <n v="1.79"/>
    <n v="24"/>
    <n v="78.760000000000005"/>
    <n v="1890.2400000000002"/>
  </r>
  <r>
    <n v="1853"/>
    <s v="King"/>
    <s v="Cabrera"/>
    <s v="Mr"/>
    <s v="M"/>
    <n v="90"/>
    <s v="Gainsborough Gardens"/>
    <s v="Isle Of Barra"/>
    <x v="35"/>
    <x v="535"/>
    <n v="19"/>
    <x v="1"/>
    <x v="1"/>
    <n v="1.79"/>
    <n v="24"/>
    <n v="34.01"/>
    <n v="816.24"/>
  </r>
  <r>
    <n v="1854"/>
    <s v="Name"/>
    <s v="Bolden"/>
    <s v="Miss"/>
    <s v="F"/>
    <n v="60"/>
    <s v="Galleon Close"/>
    <s v="Newcastle"/>
    <x v="2"/>
    <x v="392"/>
    <n v="80"/>
    <x v="3"/>
    <x v="3"/>
    <n v="0.69"/>
    <n v="24"/>
    <n v="55.199999999999996"/>
    <n v="1324.8"/>
  </r>
  <r>
    <n v="1855"/>
    <s v="Florence"/>
    <s v="Crowder"/>
    <s v="Miss"/>
    <s v="F"/>
    <n v="60"/>
    <s v="Galleywall Road"/>
    <s v="Fife"/>
    <x v="17"/>
    <x v="822"/>
    <n v="3"/>
    <x v="7"/>
    <x v="7"/>
    <n v="2.95"/>
    <n v="20"/>
    <n v="8.8500000000000014"/>
    <n v="177.00000000000003"/>
  </r>
  <r>
    <n v="1856"/>
    <s v="Erick"/>
    <s v="Ricks"/>
    <s v="Mr"/>
    <s v="M"/>
    <n v="60"/>
    <s v="Gambia Street"/>
    <s v="Markfield"/>
    <x v="2"/>
    <x v="882"/>
    <n v="40"/>
    <x v="8"/>
    <x v="8"/>
    <n v="3.49"/>
    <n v="20"/>
    <n v="139.60000000000002"/>
    <n v="2792.0000000000005"/>
  </r>
  <r>
    <n v="1857"/>
    <s v="Dianne"/>
    <s v="Yoder"/>
    <s v="Miss"/>
    <s v="F"/>
    <n v="90"/>
    <s v="Garden Court"/>
    <s v="Strathcarron"/>
    <x v="2"/>
    <x v="744"/>
    <n v="16"/>
    <x v="6"/>
    <x v="6"/>
    <n v="1.29"/>
    <n v="24"/>
    <n v="20.64"/>
    <n v="495.36"/>
  </r>
  <r>
    <n v="1858"/>
    <s v="Precious"/>
    <s v="Barnard"/>
    <s v="Miss"/>
    <s v="F"/>
    <n v="60"/>
    <s v="Garden Walk"/>
    <s v="Llanelli"/>
    <x v="11"/>
    <x v="883"/>
    <n v="13"/>
    <x v="6"/>
    <x v="6"/>
    <n v="1.29"/>
    <n v="24"/>
    <n v="16.77"/>
    <n v="402.48"/>
  </r>
  <r>
    <n v="1859"/>
    <s v="Laraine"/>
    <s v="Gage"/>
    <s v="Mrs"/>
    <s v="F"/>
    <n v="30"/>
    <s v="Gardeners Yard"/>
    <s v="Ruthin"/>
    <x v="2"/>
    <x v="221"/>
    <n v="50"/>
    <x v="2"/>
    <x v="2"/>
    <n v="1.79"/>
    <n v="17"/>
    <n v="89.5"/>
    <n v="1521.5"/>
  </r>
  <r>
    <n v="1860"/>
    <s v="Criselda"/>
    <s v="Marks"/>
    <s v="Ms"/>
    <s v="F"/>
    <n v="60"/>
    <s v="Gardner Close"/>
    <s v="Stoke-Sub-Hamdon"/>
    <x v="2"/>
    <x v="744"/>
    <n v="22"/>
    <x v="7"/>
    <x v="7"/>
    <n v="2.95"/>
    <n v="20"/>
    <n v="64.900000000000006"/>
    <n v="1298"/>
  </r>
  <r>
    <n v="1861"/>
    <s v="Francesco"/>
    <s v="Yeager"/>
    <s v="Mr"/>
    <s v="M"/>
    <n v="30"/>
    <s v="Gardner's Lane"/>
    <s v="Scunthorpe"/>
    <x v="2"/>
    <x v="204"/>
    <n v="38"/>
    <x v="6"/>
    <x v="6"/>
    <n v="1.29"/>
    <n v="24"/>
    <n v="49.02"/>
    <n v="1176.48"/>
  </r>
  <r>
    <n v="1862"/>
    <s v="Maye"/>
    <s v="Maxwell"/>
    <s v="Miss"/>
    <s v="F"/>
    <n v="90"/>
    <s v="Garfield Road"/>
    <s v="Cheltenham"/>
    <x v="20"/>
    <x v="354"/>
    <n v="14"/>
    <x v="7"/>
    <x v="7"/>
    <n v="2.95"/>
    <n v="20"/>
    <n v="41.300000000000004"/>
    <n v="826.00000000000011"/>
  </r>
  <r>
    <n v="1863"/>
    <s v="Felecia"/>
    <s v="Huerta"/>
    <s v="Miss"/>
    <s v="F"/>
    <n v="60"/>
    <s v="Garlinge Road"/>
    <s v="Berwick-Upon-Tweed"/>
    <x v="85"/>
    <x v="501"/>
    <n v="6"/>
    <x v="4"/>
    <x v="4"/>
    <n v="1.89"/>
    <n v="18"/>
    <n v="11.34"/>
    <n v="204.12"/>
  </r>
  <r>
    <n v="1864"/>
    <s v="Jamaal"/>
    <s v="Thompson"/>
    <s v="Mr"/>
    <s v="M"/>
    <n v="60"/>
    <s v="Garner Street"/>
    <s v="Campbeltown"/>
    <x v="10"/>
    <x v="649"/>
    <n v="30"/>
    <x v="2"/>
    <x v="2"/>
    <n v="1.79"/>
    <n v="17"/>
    <n v="53.7"/>
    <n v="912.90000000000009"/>
  </r>
  <r>
    <n v="1865"/>
    <s v="Diann"/>
    <s v="Rowell"/>
    <s v="Mrs"/>
    <s v="F"/>
    <n v="90"/>
    <s v="Garnett Close"/>
    <s v="Winscombe"/>
    <x v="2"/>
    <x v="830"/>
    <n v="73"/>
    <x v="3"/>
    <x v="3"/>
    <n v="0.69"/>
    <n v="24"/>
    <n v="50.37"/>
    <n v="1208.8799999999999"/>
  </r>
  <r>
    <n v="1866"/>
    <s v="Royal"/>
    <s v="Sapp"/>
    <s v="Mr"/>
    <s v="M"/>
    <n v="90"/>
    <s v="Garrick Way"/>
    <s v="Lancashire"/>
    <x v="21"/>
    <x v="264"/>
    <n v="32"/>
    <x v="0"/>
    <x v="0"/>
    <n v="2.0099999999999998"/>
    <n v="20"/>
    <n v="64.319999999999993"/>
    <n v="1286.3999999999999"/>
  </r>
  <r>
    <n v="1867"/>
    <s v="Everette"/>
    <s v="Medeiros"/>
    <s v="Mr"/>
    <s v="M"/>
    <n v="90"/>
    <s v="Garter Way"/>
    <s v="Colintraive"/>
    <x v="15"/>
    <x v="190"/>
    <n v="10"/>
    <x v="4"/>
    <x v="4"/>
    <n v="1.89"/>
    <n v="18"/>
    <n v="18.899999999999999"/>
    <n v="340.2"/>
  </r>
  <r>
    <n v="1868"/>
    <s v="Jacalyn"/>
    <s v="Buckley"/>
    <s v="Miss"/>
    <s v="F"/>
    <n v="90"/>
    <s v="Garth Road"/>
    <s v="Beckermet"/>
    <x v="43"/>
    <x v="667"/>
    <n v="73"/>
    <x v="2"/>
    <x v="2"/>
    <n v="1.79"/>
    <n v="17"/>
    <n v="130.67000000000002"/>
    <n v="2221.3900000000003"/>
  </r>
  <r>
    <n v="1869"/>
    <s v="Elaine"/>
    <s v="Logan"/>
    <s v="Mrs"/>
    <s v="F"/>
    <n v="30"/>
    <s v="Gas Works"/>
    <s v="Sanquhar"/>
    <x v="2"/>
    <x v="334"/>
    <n v="10"/>
    <x v="9"/>
    <x v="9"/>
    <n v="3.39"/>
    <n v="24"/>
    <n v="33.9"/>
    <n v="813.59999999999991"/>
  </r>
  <r>
    <n v="1870"/>
    <s v="Les"/>
    <s v="Finn"/>
    <s v="Mr"/>
    <s v="M"/>
    <n v="60"/>
    <s v="Gaspar Close"/>
    <s v="Tayport"/>
    <x v="2"/>
    <x v="884"/>
    <n v="20"/>
    <x v="3"/>
    <x v="3"/>
    <n v="0.69"/>
    <n v="24"/>
    <n v="13.799999999999999"/>
    <n v="331.2"/>
  </r>
  <r>
    <n v="1871"/>
    <s v="Asia"/>
    <s v="Maddox"/>
    <s v="Miss"/>
    <s v="F"/>
    <n v="30"/>
    <s v="Gassiot Road"/>
    <s v="Clarbeston Road"/>
    <x v="15"/>
    <x v="441"/>
    <n v="15"/>
    <x v="6"/>
    <x v="6"/>
    <n v="1.29"/>
    <n v="24"/>
    <n v="19.350000000000001"/>
    <n v="464.40000000000003"/>
  </r>
  <r>
    <n v="1872"/>
    <s v="Pauletta"/>
    <s v="Tovar"/>
    <s v="Mrs"/>
    <s v="F"/>
    <n v="90"/>
    <s v="Gatcombe Villas"/>
    <s v="Farnborough"/>
    <x v="17"/>
    <x v="92"/>
    <n v="36"/>
    <x v="0"/>
    <x v="0"/>
    <n v="2.0099999999999998"/>
    <n v="20"/>
    <n v="72.359999999999985"/>
    <n v="1447.1999999999998"/>
  </r>
  <r>
    <n v="1873"/>
    <s v="Rona"/>
    <s v="Gleason"/>
    <s v="Miss"/>
    <s v="F"/>
    <n v="30"/>
    <s v="Gateway Mews"/>
    <s v="Galston"/>
    <x v="17"/>
    <x v="770"/>
    <n v="38"/>
    <x v="8"/>
    <x v="8"/>
    <n v="3.49"/>
    <n v="20"/>
    <n v="132.62"/>
    <n v="2652.4"/>
  </r>
  <r>
    <n v="1874"/>
    <s v="Cristobal"/>
    <s v="Hood"/>
    <s v="Mr"/>
    <s v="M"/>
    <n v="60"/>
    <s v="Gateway Mews"/>
    <s v="Hunstanton"/>
    <x v="1"/>
    <x v="14"/>
    <n v="71"/>
    <x v="8"/>
    <x v="8"/>
    <n v="3.49"/>
    <n v="20"/>
    <n v="247.79000000000002"/>
    <n v="4955.8"/>
  </r>
  <r>
    <n v="1875"/>
    <s v="Erline"/>
    <s v="Hudson"/>
    <s v="Mrs"/>
    <s v="F"/>
    <n v="30"/>
    <s v="Gatton Road"/>
    <s v="Hengoed"/>
    <x v="1"/>
    <x v="479"/>
    <n v="80"/>
    <x v="2"/>
    <x v="2"/>
    <n v="1.79"/>
    <n v="17"/>
    <n v="143.19999999999999"/>
    <n v="2434.3999999999996"/>
  </r>
  <r>
    <n v="1876"/>
    <s v="Reta"/>
    <s v="Zapata"/>
    <s v="Miss"/>
    <s v="F"/>
    <n v="90"/>
    <s v="Gatward Green"/>
    <s v="Crowthorne"/>
    <x v="16"/>
    <x v="61"/>
    <n v="31"/>
    <x v="7"/>
    <x v="7"/>
    <n v="2.95"/>
    <n v="20"/>
    <n v="91.45"/>
    <n v="1829"/>
  </r>
  <r>
    <n v="1877"/>
    <s v="Refugio"/>
    <s v="Bush"/>
    <s v="Mr"/>
    <s v="M"/>
    <n v="30"/>
    <s v="Gautrey Road"/>
    <s v="Romsey"/>
    <x v="2"/>
    <x v="331"/>
    <n v="67"/>
    <x v="8"/>
    <x v="8"/>
    <n v="3.49"/>
    <n v="20"/>
    <n v="233.83"/>
    <n v="4676.6000000000004"/>
  </r>
  <r>
    <n v="1878"/>
    <s v="Donald"/>
    <s v="Woody"/>
    <s v="Ms"/>
    <s v="F"/>
    <n v="30"/>
    <s v="Gautrey Road"/>
    <s v="Tranent"/>
    <x v="2"/>
    <x v="766"/>
    <n v="84"/>
    <x v="7"/>
    <x v="7"/>
    <n v="2.95"/>
    <n v="20"/>
    <n v="247.8"/>
    <n v="4956"/>
  </r>
  <r>
    <n v="1879"/>
    <s v="Lionel"/>
    <s v="Hemphill"/>
    <s v="Mr"/>
    <s v="M"/>
    <n v="90"/>
    <s v="Gautrey Square"/>
    <s v="Fraserburgh"/>
    <x v="17"/>
    <x v="48"/>
    <n v="61"/>
    <x v="9"/>
    <x v="9"/>
    <n v="3.39"/>
    <n v="24"/>
    <n v="206.79000000000002"/>
    <n v="4962.9600000000009"/>
  </r>
  <r>
    <n v="1880"/>
    <s v="Elisha"/>
    <s v="Buchanan"/>
    <s v="Mr"/>
    <s v="M"/>
    <n v="60"/>
    <s v="Gaverick Street"/>
    <s v="Devon"/>
    <x v="3"/>
    <x v="17"/>
    <n v="25"/>
    <x v="5"/>
    <x v="5"/>
    <n v="3.99"/>
    <n v="24"/>
    <n v="99.75"/>
    <n v="2394"/>
  </r>
  <r>
    <n v="1881"/>
    <s v="Hoyt"/>
    <s v="Oakley"/>
    <s v="Mr"/>
    <s v="M"/>
    <n v="60"/>
    <s v="Gaverick Street"/>
    <s v="Laurencekirk"/>
    <x v="21"/>
    <x v="885"/>
    <n v="64"/>
    <x v="3"/>
    <x v="3"/>
    <n v="0.69"/>
    <n v="24"/>
    <n v="44.16"/>
    <n v="1059.8399999999999"/>
  </r>
  <r>
    <n v="1882"/>
    <s v="Delphia"/>
    <s v="Collier"/>
    <s v="Miss"/>
    <s v="F"/>
    <n v="60"/>
    <s v="Gaynesford Road"/>
    <s v="Llanfyrnach"/>
    <x v="11"/>
    <x v="460"/>
    <n v="27"/>
    <x v="5"/>
    <x v="5"/>
    <n v="3.99"/>
    <n v="24"/>
    <n v="107.73"/>
    <n v="2585.52"/>
  </r>
  <r>
    <n v="1883"/>
    <s v="Leonel"/>
    <s v="Gary"/>
    <s v="Mr"/>
    <s v="M"/>
    <n v="90"/>
    <s v="Gayton Road"/>
    <s v="Tonypandy"/>
    <x v="2"/>
    <x v="626"/>
    <n v="42"/>
    <x v="8"/>
    <x v="8"/>
    <n v="3.49"/>
    <n v="20"/>
    <n v="146.58000000000001"/>
    <n v="2931.6000000000004"/>
  </r>
  <r>
    <n v="1884"/>
    <s v="Drema"/>
    <s v="Carrillo"/>
    <s v="Miss"/>
    <s v="F"/>
    <n v="60"/>
    <s v="Gayville Road"/>
    <s v="Wymondham"/>
    <x v="2"/>
    <x v="364"/>
    <n v="70"/>
    <x v="9"/>
    <x v="9"/>
    <n v="3.39"/>
    <n v="24"/>
    <n v="237.3"/>
    <n v="5695.2000000000007"/>
  </r>
  <r>
    <n v="1885"/>
    <s v="Annis"/>
    <s v="Oneal"/>
    <s v="Mrs"/>
    <s v="F"/>
    <n v="90"/>
    <s v="Gaywood Road"/>
    <s v="Torrington"/>
    <x v="2"/>
    <x v="778"/>
    <n v="16"/>
    <x v="9"/>
    <x v="9"/>
    <n v="3.39"/>
    <n v="24"/>
    <n v="54.24"/>
    <n v="1301.76"/>
  </r>
  <r>
    <n v="1886"/>
    <s v="Melisa"/>
    <s v="Maynard"/>
    <s v="Miss"/>
    <s v="F"/>
    <n v="90"/>
    <s v="Gedling Street"/>
    <s v="West Linton"/>
    <x v="2"/>
    <x v="792"/>
    <n v="84"/>
    <x v="3"/>
    <x v="3"/>
    <n v="0.69"/>
    <n v="24"/>
    <n v="57.959999999999994"/>
    <n v="1391.04"/>
  </r>
  <r>
    <n v="1887"/>
    <s v="Linnie"/>
    <s v="Corbin"/>
    <s v="Miss"/>
    <s v="F"/>
    <n v="30"/>
    <s v="Gee's Court"/>
    <s v="Axbridge"/>
    <x v="24"/>
    <x v="38"/>
    <n v="45"/>
    <x v="0"/>
    <x v="0"/>
    <n v="2.0099999999999998"/>
    <n v="20"/>
    <n v="90.449999999999989"/>
    <n v="1808.9999999999998"/>
  </r>
  <r>
    <n v="1888"/>
    <s v="Silas"/>
    <s v="Patrick"/>
    <s v="Mr"/>
    <s v="M"/>
    <n v="30"/>
    <s v="Gee's Court"/>
    <s v="Lingfield"/>
    <x v="11"/>
    <x v="797"/>
    <n v="56"/>
    <x v="3"/>
    <x v="3"/>
    <n v="0.69"/>
    <n v="24"/>
    <n v="38.64"/>
    <n v="927.36"/>
  </r>
  <r>
    <n v="1889"/>
    <s v="Jarrod"/>
    <s v="Navarro"/>
    <s v="Mr"/>
    <s v="M"/>
    <n v="90"/>
    <s v="Geldeston Road"/>
    <s v="Aberaeron"/>
    <x v="59"/>
    <x v="310"/>
    <n v="84"/>
    <x v="1"/>
    <x v="1"/>
    <n v="1.79"/>
    <n v="24"/>
    <n v="150.36000000000001"/>
    <n v="3608.6400000000003"/>
  </r>
  <r>
    <n v="1890"/>
    <s v="Shawn"/>
    <s v="Nieves"/>
    <s v="Mr"/>
    <s v="M"/>
    <n v="90"/>
    <s v="Genista Road"/>
    <s v="Margate"/>
    <x v="2"/>
    <x v="814"/>
    <n v="73"/>
    <x v="3"/>
    <x v="3"/>
    <n v="0.69"/>
    <n v="24"/>
    <n v="50.37"/>
    <n v="1208.8799999999999"/>
  </r>
  <r>
    <n v="1891"/>
    <s v="Santiago"/>
    <s v="Trevino"/>
    <s v="Mr"/>
    <s v="M"/>
    <n v="90"/>
    <s v="George Lane"/>
    <s v="County Durham"/>
    <x v="16"/>
    <x v="692"/>
    <n v="81"/>
    <x v="0"/>
    <x v="0"/>
    <n v="2.0099999999999998"/>
    <n v="20"/>
    <n v="162.80999999999997"/>
    <n v="3256.1999999999994"/>
  </r>
  <r>
    <n v="1892"/>
    <s v="Kassandra"/>
    <s v="Mcdonald"/>
    <s v="Mrs"/>
    <s v="F"/>
    <n v="90"/>
    <s v="George Road"/>
    <s v="Campbeltown"/>
    <x v="10"/>
    <x v="11"/>
    <n v="35"/>
    <x v="5"/>
    <x v="5"/>
    <n v="3.99"/>
    <n v="24"/>
    <n v="139.65"/>
    <n v="3351.6000000000004"/>
  </r>
  <r>
    <n v="1893"/>
    <s v="Liz"/>
    <s v="Jefferson"/>
    <s v="Ms"/>
    <s v="F"/>
    <n v="30"/>
    <s v="George Square"/>
    <s v="Bargoed"/>
    <x v="22"/>
    <x v="847"/>
    <n v="63"/>
    <x v="1"/>
    <x v="1"/>
    <n v="1.79"/>
    <n v="24"/>
    <n v="112.77"/>
    <n v="2706.48"/>
  </r>
  <r>
    <n v="1894"/>
    <s v="Wally"/>
    <s v="Hogan"/>
    <s v="Mr"/>
    <s v="M"/>
    <n v="60"/>
    <s v="George's Row"/>
    <s v="Derbyshire"/>
    <x v="3"/>
    <x v="321"/>
    <n v="5"/>
    <x v="5"/>
    <x v="5"/>
    <n v="3.99"/>
    <n v="24"/>
    <n v="19.950000000000003"/>
    <n v="478.80000000000007"/>
  </r>
  <r>
    <n v="1895"/>
    <s v="Hisako"/>
    <s v="Sanderson"/>
    <s v="Mrs"/>
    <s v="F"/>
    <n v="30"/>
    <s v="Georges Terrace"/>
    <s v="Hemel Hempstead"/>
    <x v="1"/>
    <x v="683"/>
    <n v="70"/>
    <x v="8"/>
    <x v="8"/>
    <n v="3.49"/>
    <n v="20"/>
    <n v="244.3"/>
    <n v="4886"/>
  </r>
  <r>
    <n v="1896"/>
    <s v="Rueben"/>
    <s v="Ware"/>
    <s v="Mr"/>
    <s v="M"/>
    <n v="90"/>
    <s v="Georgette Place"/>
    <s v="Whitley Bay"/>
    <x v="2"/>
    <x v="549"/>
    <n v="6"/>
    <x v="6"/>
    <x v="6"/>
    <n v="1.29"/>
    <n v="24"/>
    <n v="7.74"/>
    <n v="185.76"/>
  </r>
  <r>
    <n v="1897"/>
    <s v="Everette"/>
    <s v="Benitez"/>
    <s v="Mr"/>
    <s v="M"/>
    <n v="90"/>
    <s v="Germander Way"/>
    <s v="Llandysul"/>
    <x v="11"/>
    <x v="705"/>
    <n v="92"/>
    <x v="4"/>
    <x v="4"/>
    <n v="1.89"/>
    <n v="18"/>
    <n v="173.88"/>
    <n v="3129.84"/>
  </r>
  <r>
    <n v="1898"/>
    <s v="Keena"/>
    <s v="Ho"/>
    <s v="Mrs"/>
    <s v="F"/>
    <n v="90"/>
    <s v="Gibbins Road"/>
    <s v="Devon"/>
    <x v="3"/>
    <x v="332"/>
    <n v="43"/>
    <x v="4"/>
    <x v="4"/>
    <n v="1.89"/>
    <n v="18"/>
    <n v="81.27"/>
    <n v="1462.86"/>
  </r>
  <r>
    <n v="1899"/>
    <s v="Franchesca"/>
    <s v="Fox"/>
    <s v="Miss"/>
    <s v="F"/>
    <n v="60"/>
    <s v="Gibbs Avenue"/>
    <s v="Cleethorpes"/>
    <x v="15"/>
    <x v="886"/>
    <n v="2"/>
    <x v="3"/>
    <x v="3"/>
    <n v="0.69"/>
    <n v="24"/>
    <n v="1.38"/>
    <n v="33.119999999999997"/>
  </r>
  <r>
    <n v="1901"/>
    <s v="Broderick"/>
    <s v="Frye"/>
    <s v="Mr"/>
    <s v="M"/>
    <n v="90"/>
    <s v="Gibbs Close"/>
    <s v="Cranbrook"/>
    <x v="16"/>
    <x v="156"/>
    <n v="91"/>
    <x v="7"/>
    <x v="7"/>
    <n v="2.95"/>
    <n v="20"/>
    <n v="268.45"/>
    <n v="5369"/>
  </r>
  <r>
    <n v="1902"/>
    <s v="Nannette"/>
    <s v="Goldstein"/>
    <s v="Ms"/>
    <s v="F"/>
    <n v="90"/>
    <s v="Gibraltar Gardens"/>
    <s v="Mitcheldean"/>
    <x v="2"/>
    <x v="235"/>
    <n v="6"/>
    <x v="2"/>
    <x v="2"/>
    <n v="1.79"/>
    <n v="17"/>
    <n v="10.74"/>
    <n v="182.58"/>
  </r>
  <r>
    <n v="1903"/>
    <s v="Vivian"/>
    <s v="Michael"/>
    <s v="Mrs"/>
    <s v="F"/>
    <n v="30"/>
    <s v="Gilbert Close"/>
    <s v="Dyffryn Ardudwy"/>
    <x v="44"/>
    <x v="887"/>
    <n v="74"/>
    <x v="6"/>
    <x v="6"/>
    <n v="1.29"/>
    <n v="24"/>
    <n v="95.460000000000008"/>
    <n v="2291.04"/>
  </r>
  <r>
    <n v="1904"/>
    <s v="Jamey"/>
    <s v="Odonnell"/>
    <s v="Dr"/>
    <s v="M"/>
    <n v="60"/>
    <s v="Gilbeys Yard"/>
    <s v="Buntingford"/>
    <x v="8"/>
    <x v="651"/>
    <n v="80"/>
    <x v="7"/>
    <x v="7"/>
    <n v="2.95"/>
    <n v="20"/>
    <n v="236"/>
    <n v="4720"/>
  </r>
  <r>
    <n v="1905"/>
    <s v="Christian"/>
    <s v="Negron"/>
    <s v="Mr"/>
    <s v="M"/>
    <n v="30"/>
    <s v="Gilham's Court"/>
    <s v="Crumlin"/>
    <x v="16"/>
    <x v="794"/>
    <n v="13"/>
    <x v="7"/>
    <x v="7"/>
    <n v="2.95"/>
    <n v="20"/>
    <n v="38.35"/>
    <n v="767"/>
  </r>
  <r>
    <n v="1906"/>
    <s v="Yulanda"/>
    <s v="Mathews"/>
    <s v="Miss"/>
    <s v="F"/>
    <n v="30"/>
    <s v="Gillam's Yard"/>
    <s v="Wantage"/>
    <x v="2"/>
    <x v="476"/>
    <n v="93"/>
    <x v="6"/>
    <x v="6"/>
    <n v="1.29"/>
    <n v="24"/>
    <n v="119.97"/>
    <n v="2879.2799999999997"/>
  </r>
  <r>
    <n v="1907"/>
    <s v="Toshia"/>
    <s v="Farmer"/>
    <s v="Mrs"/>
    <s v="F"/>
    <n v="60"/>
    <s v="Gillards Mews"/>
    <s v="Rochdale"/>
    <x v="2"/>
    <x v="469"/>
    <n v="76"/>
    <x v="4"/>
    <x v="4"/>
    <n v="1.89"/>
    <n v="18"/>
    <n v="143.63999999999999"/>
    <n v="2585.5199999999995"/>
  </r>
  <r>
    <n v="1908"/>
    <s v="Granville"/>
    <s v="Christensen"/>
    <s v="Mr"/>
    <s v="M"/>
    <n v="60"/>
    <s v="Gillender Street"/>
    <s v="Stamford"/>
    <x v="2"/>
    <x v="512"/>
    <n v="85"/>
    <x v="4"/>
    <x v="4"/>
    <n v="1.89"/>
    <n v="18"/>
    <n v="160.65"/>
    <n v="2891.7000000000003"/>
  </r>
  <r>
    <n v="1909"/>
    <s v="Virgil"/>
    <s v="Knutson"/>
    <s v="Mr"/>
    <s v="M"/>
    <n v="90"/>
    <s v="Gillingham Row"/>
    <s v="Donaghadee"/>
    <x v="3"/>
    <x v="888"/>
    <n v="65"/>
    <x v="3"/>
    <x v="3"/>
    <n v="0.69"/>
    <n v="24"/>
    <n v="44.849999999999994"/>
    <n v="1076.3999999999999"/>
  </r>
  <r>
    <n v="1910"/>
    <s v="Felipa"/>
    <s v="Horton"/>
    <s v="Mrs"/>
    <s v="F"/>
    <n v="30"/>
    <s v="Gillingham Street"/>
    <s v="Llanfechain"/>
    <x v="11"/>
    <x v="755"/>
    <n v="89"/>
    <x v="8"/>
    <x v="8"/>
    <n v="3.49"/>
    <n v="20"/>
    <n v="310.61"/>
    <n v="6212.2000000000007"/>
  </r>
  <r>
    <n v="1911"/>
    <s v="Raymond"/>
    <s v="Fowler"/>
    <s v="Mr"/>
    <s v="M"/>
    <n v="60"/>
    <s v="Gilstead Road"/>
    <s v="Longfield"/>
    <x v="2"/>
    <x v="76"/>
    <n v="2"/>
    <x v="7"/>
    <x v="7"/>
    <n v="2.95"/>
    <n v="20"/>
    <n v="5.9"/>
    <n v="118"/>
  </r>
  <r>
    <n v="1912"/>
    <s v="Minerva"/>
    <s v="Ashby"/>
    <s v="Mrs"/>
    <s v="F"/>
    <n v="30"/>
    <s v="Gimber's Rents"/>
    <s v="Prestonpans"/>
    <x v="2"/>
    <x v="889"/>
    <n v="59"/>
    <x v="7"/>
    <x v="7"/>
    <n v="2.95"/>
    <n v="20"/>
    <n v="174.05"/>
    <n v="3481"/>
  </r>
  <r>
    <n v="1913"/>
    <s v="Caroline"/>
    <s v="Tobin"/>
    <s v="Mrs"/>
    <s v="F"/>
    <n v="30"/>
    <s v="Gin Alley"/>
    <s v="Anstruther"/>
    <x v="47"/>
    <x v="235"/>
    <n v="16"/>
    <x v="5"/>
    <x v="5"/>
    <n v="3.99"/>
    <n v="24"/>
    <n v="63.84"/>
    <n v="1532.16"/>
  </r>
  <r>
    <n v="1914"/>
    <s v="Delores"/>
    <s v="Messer"/>
    <s v="Miss"/>
    <s v="F"/>
    <n v="60"/>
    <s v="Gipsy Road"/>
    <s v="Attleborough"/>
    <x v="89"/>
    <x v="441"/>
    <n v="71"/>
    <x v="7"/>
    <x v="7"/>
    <n v="2.95"/>
    <n v="20"/>
    <n v="209.45000000000002"/>
    <n v="4189"/>
  </r>
  <r>
    <n v="1915"/>
    <s v="Roseann"/>
    <s v="Henderson"/>
    <s v="Mrs"/>
    <s v="F"/>
    <n v="60"/>
    <s v="Gipsy Road"/>
    <s v="Wokingham"/>
    <x v="2"/>
    <x v="793"/>
    <n v="99"/>
    <x v="7"/>
    <x v="7"/>
    <n v="2.95"/>
    <n v="20"/>
    <n v="292.05"/>
    <n v="5841"/>
  </r>
  <r>
    <n v="1916"/>
    <s v="Suzie"/>
    <s v="Lay"/>
    <s v="Miss"/>
    <s v="F"/>
    <n v="60"/>
    <s v="Girdler Or"/>
    <s v="Galston"/>
    <x v="17"/>
    <x v="740"/>
    <n v="70"/>
    <x v="1"/>
    <x v="1"/>
    <n v="1.79"/>
    <n v="24"/>
    <n v="125.3"/>
    <n v="3007.2"/>
  </r>
  <r>
    <n v="1917"/>
    <s v="Anabel"/>
    <s v="Phillips"/>
    <s v="Mrs"/>
    <s v="F"/>
    <n v="90"/>
    <s v="Girdwood Road"/>
    <s v="Hertfordshire"/>
    <x v="1"/>
    <x v="516"/>
    <n v="103"/>
    <x v="9"/>
    <x v="9"/>
    <n v="3.39"/>
    <n v="24"/>
    <n v="349.17"/>
    <n v="8380.08"/>
  </r>
  <r>
    <n v="1918"/>
    <s v="Olen"/>
    <s v="Bullock"/>
    <s v="Mr"/>
    <s v="M"/>
    <n v="60"/>
    <s v="Gladstone Avenue"/>
    <s v="Linlithgow"/>
    <x v="11"/>
    <x v="15"/>
    <n v="12"/>
    <x v="5"/>
    <x v="5"/>
    <n v="3.99"/>
    <n v="24"/>
    <n v="47.88"/>
    <n v="1149.1200000000001"/>
  </r>
  <r>
    <n v="1919"/>
    <s v="Burton"/>
    <s v="Franco"/>
    <s v="Mr"/>
    <s v="M"/>
    <n v="90"/>
    <s v="Gladstone House"/>
    <s v="Poole"/>
    <x v="2"/>
    <x v="79"/>
    <n v="19"/>
    <x v="6"/>
    <x v="6"/>
    <n v="1.29"/>
    <n v="24"/>
    <n v="24.51"/>
    <n v="588.24"/>
  </r>
  <r>
    <n v="1920"/>
    <s v="Hilda"/>
    <s v="Magee"/>
    <s v="Miss"/>
    <s v="F"/>
    <n v="30"/>
    <s v="Glanton House"/>
    <s v="Strathpeffer"/>
    <x v="2"/>
    <x v="315"/>
    <n v="37"/>
    <x v="4"/>
    <x v="4"/>
    <n v="1.89"/>
    <n v="18"/>
    <n v="69.929999999999993"/>
    <n v="1258.7399999999998"/>
  </r>
  <r>
    <n v="1921"/>
    <s v="Tyrell"/>
    <s v="Askew"/>
    <s v="Mr"/>
    <s v="M"/>
    <n v="90"/>
    <s v="Glanywerene Lodge"/>
    <s v="Prudhoe"/>
    <x v="2"/>
    <x v="351"/>
    <n v="59"/>
    <x v="3"/>
    <x v="3"/>
    <n v="0.69"/>
    <n v="24"/>
    <n v="40.709999999999994"/>
    <n v="977.03999999999985"/>
  </r>
  <r>
    <n v="1922"/>
    <s v="Maryrose"/>
    <s v="Fuller"/>
    <s v="Miss"/>
    <s v="F"/>
    <n v="90"/>
    <s v="Glanywerene Lodge"/>
    <s v="West Byfleet"/>
    <x v="2"/>
    <x v="890"/>
    <n v="36"/>
    <x v="6"/>
    <x v="6"/>
    <n v="1.29"/>
    <n v="24"/>
    <n v="46.44"/>
    <n v="1114.56"/>
  </r>
  <r>
    <n v="1923"/>
    <s v="Garth"/>
    <s v="Alvarado"/>
    <s v="Mr"/>
    <s v="M"/>
    <n v="90"/>
    <s v="Glaserton Road"/>
    <s v="Bideford"/>
    <x v="26"/>
    <x v="227"/>
    <n v="34"/>
    <x v="1"/>
    <x v="1"/>
    <n v="1.79"/>
    <n v="24"/>
    <n v="60.86"/>
    <n v="1460.6399999999999"/>
  </r>
  <r>
    <n v="1924"/>
    <s v="Gino"/>
    <s v="Blankenship"/>
    <s v="Mr"/>
    <s v="M"/>
    <n v="90"/>
    <s v="Glasgow Road"/>
    <s v="Hook"/>
    <x v="1"/>
    <x v="891"/>
    <n v="34"/>
    <x v="6"/>
    <x v="6"/>
    <n v="1.29"/>
    <n v="24"/>
    <n v="43.86"/>
    <n v="1052.6399999999999"/>
  </r>
  <r>
    <n v="1925"/>
    <s v="Tamekia"/>
    <s v="Small"/>
    <s v="Mrs"/>
    <s v="F"/>
    <n v="90"/>
    <s v="Glaskin Street"/>
    <s v="Watchet"/>
    <x v="2"/>
    <x v="132"/>
    <n v="43"/>
    <x v="4"/>
    <x v="4"/>
    <n v="1.89"/>
    <n v="18"/>
    <n v="81.27"/>
    <n v="1462.86"/>
  </r>
  <r>
    <n v="1926"/>
    <s v="Silva"/>
    <s v="Light"/>
    <s v="Miss"/>
    <s v="F"/>
    <n v="90"/>
    <s v="Glasshouse Buildings"/>
    <s v="Blakeney"/>
    <x v="7"/>
    <x v="343"/>
    <n v="40"/>
    <x v="0"/>
    <x v="0"/>
    <n v="2.0099999999999998"/>
    <n v="20"/>
    <n v="80.399999999999991"/>
    <n v="1607.9999999999998"/>
  </r>
  <r>
    <n v="1927"/>
    <s v="Geneva"/>
    <s v="Shepherd"/>
    <s v="Ms"/>
    <s v="F"/>
    <n v="30"/>
    <s v="Glasshouse Street"/>
    <s v="Oswestry"/>
    <x v="2"/>
    <x v="728"/>
    <n v="22"/>
    <x v="1"/>
    <x v="1"/>
    <n v="1.79"/>
    <n v="24"/>
    <n v="39.380000000000003"/>
    <n v="945.12000000000012"/>
  </r>
  <r>
    <n v="1928"/>
    <s v="Tuan"/>
    <s v="Pollard"/>
    <s v="Mr"/>
    <s v="M"/>
    <n v="60"/>
    <s v="Glasshouse Yard"/>
    <s v="Petersfield"/>
    <x v="2"/>
    <x v="400"/>
    <n v="23"/>
    <x v="2"/>
    <x v="2"/>
    <n v="1.79"/>
    <n v="17"/>
    <n v="41.17"/>
    <n v="699.89"/>
  </r>
  <r>
    <n v="1929"/>
    <s v="Roxie"/>
    <s v="Dunbar"/>
    <s v="Dr"/>
    <s v="F"/>
    <n v="90"/>
    <s v="Glebelands"/>
    <s v="Grantown-On-Spey"/>
    <x v="57"/>
    <x v="458"/>
    <n v="46"/>
    <x v="6"/>
    <x v="6"/>
    <n v="1.29"/>
    <n v="24"/>
    <n v="59.34"/>
    <n v="1424.16"/>
  </r>
  <r>
    <n v="1930"/>
    <s v="Merilyn"/>
    <s v="Garcia"/>
    <s v="Miss"/>
    <s v="F"/>
    <n v="60"/>
    <s v="Glendale Close"/>
    <s v="Mallaig"/>
    <x v="2"/>
    <x v="86"/>
    <n v="3"/>
    <x v="9"/>
    <x v="9"/>
    <n v="3.39"/>
    <n v="24"/>
    <n v="10.17"/>
    <n v="244.07999999999998"/>
  </r>
  <r>
    <n v="1931"/>
    <s v="Jarred"/>
    <s v="Booker"/>
    <s v="Mr"/>
    <s v="M"/>
    <n v="90"/>
    <s v="Glendale Drive"/>
    <s v="Cowdenbeath"/>
    <x v="16"/>
    <x v="668"/>
    <n v="33"/>
    <x v="9"/>
    <x v="9"/>
    <n v="3.39"/>
    <n v="24"/>
    <n v="111.87"/>
    <n v="2684.88"/>
  </r>
  <r>
    <n v="1932"/>
    <s v="Abe"/>
    <s v="Bowling"/>
    <s v="Mr"/>
    <s v="M"/>
    <n v="60"/>
    <s v="Glendall Street"/>
    <s v="Newport"/>
    <x v="2"/>
    <x v="447"/>
    <n v="35"/>
    <x v="4"/>
    <x v="4"/>
    <n v="1.89"/>
    <n v="18"/>
    <n v="66.149999999999991"/>
    <n v="1190.6999999999998"/>
  </r>
  <r>
    <n v="1933"/>
    <s v="Shelby"/>
    <s v="Lovett"/>
    <s v="Mr"/>
    <s v="M"/>
    <n v="90"/>
    <s v="Glenfarg Road"/>
    <s v="Retford"/>
    <x v="2"/>
    <x v="96"/>
    <n v="69"/>
    <x v="5"/>
    <x v="5"/>
    <n v="3.99"/>
    <n v="24"/>
    <n v="275.31"/>
    <n v="6607.4400000000005"/>
  </r>
  <r>
    <n v="1934"/>
    <s v="Bettyann"/>
    <s v="Bullock"/>
    <s v="Ms"/>
    <s v="F"/>
    <n v="60"/>
    <s v="Glengarry Road"/>
    <s v="Tarporley"/>
    <x v="2"/>
    <x v="892"/>
    <n v="53"/>
    <x v="8"/>
    <x v="8"/>
    <n v="3.49"/>
    <n v="20"/>
    <n v="184.97"/>
    <n v="3699.4"/>
  </r>
  <r>
    <n v="1935"/>
    <s v="Lynell"/>
    <s v="Scott"/>
    <s v="Miss"/>
    <s v="F"/>
    <n v="60"/>
    <s v="Glenhill Close"/>
    <s v="Market Rasen"/>
    <x v="2"/>
    <x v="893"/>
    <n v="88"/>
    <x v="3"/>
    <x v="3"/>
    <n v="0.69"/>
    <n v="24"/>
    <n v="60.72"/>
    <n v="1457.28"/>
  </r>
  <r>
    <n v="1936"/>
    <s v="Lucius"/>
    <s v="Pack"/>
    <s v="Mr"/>
    <s v="M"/>
    <n v="90"/>
    <s v="Glenhurst House"/>
    <s v="Hythe"/>
    <x v="1"/>
    <x v="387"/>
    <n v="32"/>
    <x v="8"/>
    <x v="8"/>
    <n v="3.49"/>
    <n v="20"/>
    <n v="111.68"/>
    <n v="2233.6000000000004"/>
  </r>
  <r>
    <n v="1937"/>
    <s v="Janita"/>
    <s v="Blevins"/>
    <s v="Mrs"/>
    <s v="F"/>
    <n v="30"/>
    <s v="Glenloch Road"/>
    <s v="Lutterworth"/>
    <x v="2"/>
    <x v="108"/>
    <n v="72"/>
    <x v="2"/>
    <x v="2"/>
    <n v="1.79"/>
    <n v="17"/>
    <n v="128.88"/>
    <n v="2190.96"/>
  </r>
  <r>
    <n v="1938"/>
    <s v="Brigitte"/>
    <s v="Hawkins"/>
    <s v="Mrs"/>
    <s v="F"/>
    <n v="60"/>
    <s v="Glentanner Way"/>
    <s v="Cranbrook"/>
    <x v="16"/>
    <x v="88"/>
    <n v="91"/>
    <x v="9"/>
    <x v="9"/>
    <n v="3.39"/>
    <n v="24"/>
    <n v="308.49"/>
    <n v="7403.76"/>
  </r>
  <r>
    <n v="1939"/>
    <s v="Jesse"/>
    <s v="Godwin"/>
    <s v="Mr"/>
    <s v="M"/>
    <n v="90"/>
    <s v="Glenthorne"/>
    <s v="Addlestone"/>
    <x v="54"/>
    <x v="346"/>
    <n v="35"/>
    <x v="7"/>
    <x v="7"/>
    <n v="2.95"/>
    <n v="20"/>
    <n v="103.25"/>
    <n v="2065"/>
  </r>
  <r>
    <n v="1940"/>
    <s v="Harry"/>
    <s v="Kay"/>
    <s v="Mr"/>
    <s v="M"/>
    <n v="90"/>
    <s v="Glenview"/>
    <s v="Sutton"/>
    <x v="2"/>
    <x v="640"/>
    <n v="101"/>
    <x v="3"/>
    <x v="3"/>
    <n v="0.69"/>
    <n v="24"/>
    <n v="69.69"/>
    <n v="1672.56"/>
  </r>
  <r>
    <n v="1941"/>
    <s v="Robbie"/>
    <s v="Skaggs"/>
    <s v="Mr"/>
    <s v="M"/>
    <n v="60"/>
    <s v="Glenville Cottages"/>
    <s v="Lochearnhead"/>
    <x v="11"/>
    <x v="712"/>
    <n v="20"/>
    <x v="4"/>
    <x v="4"/>
    <n v="1.89"/>
    <n v="18"/>
    <n v="37.799999999999997"/>
    <n v="680.4"/>
  </r>
  <r>
    <n v="1942"/>
    <s v="Irwin"/>
    <s v="Battle"/>
    <s v="Mr"/>
    <s v="M"/>
    <n v="30"/>
    <s v="Glenwood Avenue"/>
    <s v="Buckingham"/>
    <x v="8"/>
    <x v="643"/>
    <n v="50"/>
    <x v="0"/>
    <x v="0"/>
    <n v="2.0099999999999998"/>
    <n v="20"/>
    <n v="100.49999999999999"/>
    <n v="2009.9999999999998"/>
  </r>
  <r>
    <n v="1943"/>
    <s v="Rene"/>
    <s v="Vaughan"/>
    <s v="Mr"/>
    <s v="M"/>
    <n v="60"/>
    <s v="Gloster Villas"/>
    <s v="Fairford"/>
    <x v="17"/>
    <x v="886"/>
    <n v="32"/>
    <x v="4"/>
    <x v="4"/>
    <n v="1.89"/>
    <n v="18"/>
    <n v="60.48"/>
    <n v="1088.6399999999999"/>
  </r>
  <r>
    <n v="1944"/>
    <s v="Tobias"/>
    <s v="Landers"/>
    <s v="Mr"/>
    <s v="M"/>
    <n v="60"/>
    <s v="Gloucester Buildings"/>
    <s v="Market Drayton"/>
    <x v="2"/>
    <x v="894"/>
    <n v="27"/>
    <x v="9"/>
    <x v="9"/>
    <n v="3.39"/>
    <n v="24"/>
    <n v="91.53"/>
    <n v="2196.7200000000003"/>
  </r>
  <r>
    <n v="1945"/>
    <s v="Tommie"/>
    <s v="Ventura"/>
    <s v="Mr"/>
    <s v="M"/>
    <n v="60"/>
    <s v="Gloucester Drive"/>
    <s v="Kington"/>
    <x v="21"/>
    <x v="895"/>
    <n v="66"/>
    <x v="3"/>
    <x v="3"/>
    <n v="0.69"/>
    <n v="24"/>
    <n v="45.54"/>
    <n v="1092.96"/>
  </r>
  <r>
    <n v="1946"/>
    <s v="Benito"/>
    <s v="Joyce"/>
    <s v="Mr"/>
    <s v="M"/>
    <n v="30"/>
    <s v="Gloucester Gardens"/>
    <s v="Cheshire"/>
    <x v="20"/>
    <x v="475"/>
    <n v="6"/>
    <x v="4"/>
    <x v="4"/>
    <n v="1.89"/>
    <n v="18"/>
    <n v="11.34"/>
    <n v="204.12"/>
  </r>
  <r>
    <n v="1947"/>
    <s v="Raven"/>
    <s v="Rainey"/>
    <s v="Mrs"/>
    <s v="F"/>
    <n v="90"/>
    <s v="Gloucester House"/>
    <s v="Fishguard"/>
    <x v="17"/>
    <x v="260"/>
    <n v="67"/>
    <x v="3"/>
    <x v="3"/>
    <n v="0.69"/>
    <n v="24"/>
    <n v="46.23"/>
    <n v="1109.52"/>
  </r>
  <r>
    <n v="1948"/>
    <s v="Nathanial"/>
    <s v="Grady"/>
    <s v="Mr"/>
    <s v="M"/>
    <n v="90"/>
    <s v="Gloucester Mews"/>
    <s v="South Croydon"/>
    <x v="2"/>
    <x v="540"/>
    <n v="69"/>
    <x v="1"/>
    <x v="1"/>
    <n v="1.79"/>
    <n v="24"/>
    <n v="123.51"/>
    <n v="2964.2400000000002"/>
  </r>
  <r>
    <n v="1949"/>
    <s v="Jarod"/>
    <s v="Brown"/>
    <s v="Mr"/>
    <s v="M"/>
    <n v="30"/>
    <s v="Gloucestershire Place"/>
    <s v="Tranent"/>
    <x v="2"/>
    <x v="203"/>
    <n v="10"/>
    <x v="8"/>
    <x v="8"/>
    <n v="3.49"/>
    <n v="20"/>
    <n v="34.900000000000006"/>
    <n v="698.00000000000011"/>
  </r>
  <r>
    <n v="1950"/>
    <s v="Rosanna"/>
    <s v="Byrne"/>
    <s v="Mrs"/>
    <s v="F"/>
    <n v="60"/>
    <s v="Glover Close"/>
    <s v="Dawlish"/>
    <x v="3"/>
    <x v="393"/>
    <n v="57"/>
    <x v="8"/>
    <x v="8"/>
    <n v="3.49"/>
    <n v="20"/>
    <n v="198.93"/>
    <n v="3978.6000000000004"/>
  </r>
  <r>
    <n v="1951"/>
    <s v="Doug"/>
    <s v="Ellison"/>
    <s v="Mr"/>
    <s v="M"/>
    <n v="60"/>
    <s v="Glovers' Hall"/>
    <s v="Alfreton"/>
    <x v="87"/>
    <x v="192"/>
    <n v="66"/>
    <x v="3"/>
    <x v="3"/>
    <n v="0.69"/>
    <n v="24"/>
    <n v="45.54"/>
    <n v="1092.96"/>
  </r>
  <r>
    <n v="1952"/>
    <s v="Shenna"/>
    <s v="Healy"/>
    <s v="Mrs"/>
    <s v="F"/>
    <n v="60"/>
    <s v="Glovers Place"/>
    <s v="Westgate-On-Sea"/>
    <x v="2"/>
    <x v="896"/>
    <n v="42"/>
    <x v="6"/>
    <x v="6"/>
    <n v="1.29"/>
    <n v="24"/>
    <n v="54.18"/>
    <n v="1300.32"/>
  </r>
  <r>
    <n v="1953"/>
    <s v="Latonia"/>
    <s v="Jimenez"/>
    <s v="Mrs"/>
    <s v="F"/>
    <n v="30"/>
    <s v="Glyn Close"/>
    <s v="County Durham"/>
    <x v="16"/>
    <x v="561"/>
    <n v="21"/>
    <x v="5"/>
    <x v="5"/>
    <n v="3.99"/>
    <n v="24"/>
    <n v="83.79"/>
    <n v="2010.96"/>
  </r>
  <r>
    <n v="1954"/>
    <s v="Edgar"/>
    <s v="Rivers"/>
    <s v="Mr"/>
    <s v="M"/>
    <n v="60"/>
    <s v="Glyndon Street"/>
    <s v="Kilmacolm"/>
    <x v="21"/>
    <x v="195"/>
    <n v="76"/>
    <x v="9"/>
    <x v="9"/>
    <n v="3.39"/>
    <n v="24"/>
    <n v="257.64"/>
    <n v="6183.36"/>
  </r>
  <r>
    <n v="1955"/>
    <s v="Dana"/>
    <s v="Chu"/>
    <s v="Mrs"/>
    <s v="F"/>
    <n v="90"/>
    <s v="Goad's Place"/>
    <s v="Lanark"/>
    <x v="21"/>
    <x v="502"/>
    <n v="13"/>
    <x v="0"/>
    <x v="0"/>
    <n v="2.0099999999999998"/>
    <n v="20"/>
    <n v="26.129999999999995"/>
    <n v="522.59999999999991"/>
  </r>
  <r>
    <n v="1956"/>
    <s v="Savannah"/>
    <s v="Clifford"/>
    <s v="Mrs"/>
    <s v="F"/>
    <n v="30"/>
    <s v="Godfrey Place"/>
    <s v="Portland"/>
    <x v="2"/>
    <x v="897"/>
    <n v="46"/>
    <x v="7"/>
    <x v="7"/>
    <n v="2.95"/>
    <n v="20"/>
    <n v="135.70000000000002"/>
    <n v="2714.0000000000005"/>
  </r>
  <r>
    <n v="1957"/>
    <s v="Madeline"/>
    <s v="Chappell"/>
    <s v="Mrs"/>
    <s v="F"/>
    <n v="90"/>
    <s v="Godfrey Street"/>
    <s v="Belford"/>
    <x v="73"/>
    <x v="521"/>
    <n v="58"/>
    <x v="0"/>
    <x v="0"/>
    <n v="2.0099999999999998"/>
    <n v="20"/>
    <n v="116.57999999999998"/>
    <n v="2331.5999999999995"/>
  </r>
  <r>
    <n v="1958"/>
    <s v="Garfield"/>
    <s v="Fischer"/>
    <s v="Mr"/>
    <s v="M"/>
    <n v="60"/>
    <s v="Godman Road"/>
    <s v="Virginia Water"/>
    <x v="2"/>
    <x v="553"/>
    <n v="95"/>
    <x v="0"/>
    <x v="0"/>
    <n v="2.0099999999999998"/>
    <n v="20"/>
    <n v="190.95"/>
    <n v="3819"/>
  </r>
  <r>
    <n v="1959"/>
    <s v="Dominic"/>
    <s v="Bower"/>
    <s v="Mr"/>
    <s v="M"/>
    <n v="60"/>
    <s v="Godolphin Close"/>
    <s v="Bourne End"/>
    <x v="76"/>
    <x v="654"/>
    <n v="60"/>
    <x v="5"/>
    <x v="5"/>
    <n v="3.99"/>
    <n v="24"/>
    <n v="239.4"/>
    <n v="5745.6"/>
  </r>
  <r>
    <n v="1960"/>
    <s v="Amie"/>
    <s v="Prince"/>
    <s v="Miss"/>
    <s v="F"/>
    <n v="60"/>
    <s v="Golborne Road"/>
    <s v="Marazion"/>
    <x v="2"/>
    <x v="898"/>
    <n v="33"/>
    <x v="1"/>
    <x v="1"/>
    <n v="1.79"/>
    <n v="24"/>
    <n v="59.07"/>
    <n v="1417.68"/>
  </r>
  <r>
    <n v="1961"/>
    <s v="Duane"/>
    <s v="Bright"/>
    <s v="Mr"/>
    <s v="M"/>
    <n v="30"/>
    <s v="Golden Cottage"/>
    <s v="Catterick Garrison"/>
    <x v="20"/>
    <x v="285"/>
    <n v="100"/>
    <x v="5"/>
    <x v="5"/>
    <n v="3.99"/>
    <n v="24"/>
    <n v="399"/>
    <n v="9576"/>
  </r>
  <r>
    <n v="1962"/>
    <s v="Adan"/>
    <s v="Haywood"/>
    <s v="Mr"/>
    <s v="M"/>
    <n v="90"/>
    <s v="Golden Manor"/>
    <s v="Carmarthen"/>
    <x v="10"/>
    <x v="288"/>
    <n v="70"/>
    <x v="5"/>
    <x v="5"/>
    <n v="3.99"/>
    <n v="24"/>
    <n v="279.3"/>
    <n v="6703.2000000000007"/>
  </r>
  <r>
    <n v="1963"/>
    <s v="Floy"/>
    <s v="Spencer"/>
    <s v="Mrs"/>
    <s v="F"/>
    <n v="60"/>
    <s v="Golden Parade"/>
    <s v="Rochdale"/>
    <x v="2"/>
    <x v="430"/>
    <n v="61"/>
    <x v="1"/>
    <x v="1"/>
    <n v="1.79"/>
    <n v="24"/>
    <n v="109.19"/>
    <n v="2620.56"/>
  </r>
  <r>
    <n v="1964"/>
    <s v="Kathrine"/>
    <s v="Post"/>
    <s v="Miss"/>
    <s v="F"/>
    <n v="30"/>
    <s v="Golders Hill"/>
    <s v="South Yorkshire"/>
    <x v="2"/>
    <x v="899"/>
    <n v="101"/>
    <x v="1"/>
    <x v="1"/>
    <n v="1.79"/>
    <n v="24"/>
    <n v="180.79"/>
    <n v="4338.96"/>
  </r>
  <r>
    <n v="1965"/>
    <s v="Lashunda"/>
    <s v="Christian"/>
    <s v="Miss"/>
    <s v="F"/>
    <n v="90"/>
    <s v="Golders Rise"/>
    <s v="Llandysul"/>
    <x v="11"/>
    <x v="664"/>
    <n v="77"/>
    <x v="0"/>
    <x v="0"/>
    <n v="2.0099999999999998"/>
    <n v="20"/>
    <n v="154.76999999999998"/>
    <n v="3095.3999999999996"/>
  </r>
  <r>
    <n v="1966"/>
    <s v="Palmer"/>
    <s v="Ayala"/>
    <s v="Mr"/>
    <s v="M"/>
    <n v="60"/>
    <s v="Golders Rise"/>
    <s v="Rye"/>
    <x v="2"/>
    <x v="70"/>
    <n v="66"/>
    <x v="8"/>
    <x v="8"/>
    <n v="3.49"/>
    <n v="20"/>
    <n v="230.34"/>
    <n v="4606.8"/>
  </r>
  <r>
    <n v="1967"/>
    <s v="Gussie"/>
    <s v="Montgomery"/>
    <s v="Mrs"/>
    <s v="F"/>
    <n v="30"/>
    <s v="Golders Rise"/>
    <s v="Staffordshire"/>
    <x v="2"/>
    <x v="467"/>
    <n v="94"/>
    <x v="2"/>
    <x v="2"/>
    <n v="1.79"/>
    <n v="17"/>
    <n v="168.26"/>
    <n v="2860.42"/>
  </r>
  <r>
    <n v="1968"/>
    <s v="Saul"/>
    <s v="Dick"/>
    <s v="Mr"/>
    <s v="M"/>
    <n v="60"/>
    <s v="Goldhawk Road"/>
    <s v="Elgin"/>
    <x v="45"/>
    <x v="599"/>
    <n v="10"/>
    <x v="4"/>
    <x v="4"/>
    <n v="1.89"/>
    <n v="18"/>
    <n v="18.899999999999999"/>
    <n v="340.2"/>
  </r>
  <r>
    <n v="1969"/>
    <s v="Jarred"/>
    <s v="Casey"/>
    <s v="Mr"/>
    <s v="M"/>
    <n v="30"/>
    <s v="Goldhurst Terrace"/>
    <s v="Gullane"/>
    <x v="13"/>
    <x v="192"/>
    <n v="5"/>
    <x v="0"/>
    <x v="0"/>
    <n v="2.0099999999999998"/>
    <n v="20"/>
    <n v="10.049999999999999"/>
    <n v="200.99999999999997"/>
  </r>
  <r>
    <n v="1970"/>
    <s v="Paris"/>
    <s v="Henley"/>
    <s v="Mr"/>
    <s v="M"/>
    <n v="90"/>
    <s v="Golding Street"/>
    <s v="Hillsborough"/>
    <x v="1"/>
    <x v="178"/>
    <n v="26"/>
    <x v="0"/>
    <x v="0"/>
    <n v="2.0099999999999998"/>
    <n v="20"/>
    <n v="52.259999999999991"/>
    <n v="1045.1999999999998"/>
  </r>
  <r>
    <n v="1971"/>
    <s v="Tonia"/>
    <s v="Newton"/>
    <s v="Mrs"/>
    <s v="F"/>
    <n v="90"/>
    <s v="Goldington Street"/>
    <s v="Pembroke"/>
    <x v="2"/>
    <x v="8"/>
    <n v="19"/>
    <x v="2"/>
    <x v="2"/>
    <n v="1.79"/>
    <n v="17"/>
    <n v="34.01"/>
    <n v="578.16999999999996"/>
  </r>
  <r>
    <n v="1972"/>
    <s v="Blake"/>
    <s v="Dodson"/>
    <s v="Mrs"/>
    <s v="F"/>
    <n v="30"/>
    <s v="Goldsmith Lane"/>
    <s v="Guildford"/>
    <x v="13"/>
    <x v="6"/>
    <n v="83"/>
    <x v="5"/>
    <x v="5"/>
    <n v="3.99"/>
    <n v="24"/>
    <n v="331.17"/>
    <n v="7948.08"/>
  </r>
  <r>
    <n v="1973"/>
    <s v="Margarette"/>
    <s v="Zamora"/>
    <s v="Mrs"/>
    <s v="F"/>
    <n v="90"/>
    <s v="Goldsmith Place"/>
    <s v="Talybont"/>
    <x v="2"/>
    <x v="589"/>
    <n v="94"/>
    <x v="0"/>
    <x v="0"/>
    <n v="2.0099999999999998"/>
    <n v="20"/>
    <n v="188.93999999999997"/>
    <n v="3778.7999999999993"/>
  </r>
  <r>
    <n v="1974"/>
    <s v="Geraldo"/>
    <s v="Vazquez"/>
    <s v="Mr"/>
    <s v="M"/>
    <n v="90"/>
    <s v="Goldsmiths Green"/>
    <s v="Barking"/>
    <x v="22"/>
    <x v="1"/>
    <n v="70"/>
    <x v="6"/>
    <x v="6"/>
    <n v="1.29"/>
    <n v="24"/>
    <n v="90.3"/>
    <n v="2167.1999999999998"/>
  </r>
  <r>
    <n v="1975"/>
    <s v="Elsie"/>
    <s v="Vaughn"/>
    <s v="Mrs"/>
    <s v="F"/>
    <n v="90"/>
    <s v="Goldsmiths Green"/>
    <s v="Wantage"/>
    <x v="2"/>
    <x v="81"/>
    <n v="10"/>
    <x v="2"/>
    <x v="2"/>
    <n v="1.79"/>
    <n v="17"/>
    <n v="17.899999999999999"/>
    <n v="304.29999999999995"/>
  </r>
  <r>
    <n v="1976"/>
    <s v="Dennise"/>
    <s v="Rubio"/>
    <s v="Miss"/>
    <s v="F"/>
    <n v="90"/>
    <s v="Goldsmiths Place"/>
    <s v="Corbridge"/>
    <x v="16"/>
    <x v="559"/>
    <n v="61"/>
    <x v="8"/>
    <x v="8"/>
    <n v="3.49"/>
    <n v="20"/>
    <n v="212.89000000000001"/>
    <n v="4257.8"/>
  </r>
  <r>
    <n v="1977"/>
    <s v="Erline"/>
    <s v="Bowling"/>
    <s v="Ms"/>
    <s v="F"/>
    <n v="60"/>
    <s v="Gomm Road"/>
    <s v="Wells-Next-The-Sea"/>
    <x v="2"/>
    <x v="421"/>
    <n v="3"/>
    <x v="8"/>
    <x v="8"/>
    <n v="3.49"/>
    <n v="20"/>
    <n v="10.47"/>
    <n v="209.4"/>
  </r>
  <r>
    <n v="1978"/>
    <s v="Brent"/>
    <s v="Daniel"/>
    <s v="Mr"/>
    <s v="M"/>
    <n v="30"/>
    <s v="Gonsalva Road"/>
    <s v="Chessington"/>
    <x v="20"/>
    <x v="579"/>
    <n v="86"/>
    <x v="1"/>
    <x v="1"/>
    <n v="1.79"/>
    <n v="24"/>
    <n v="153.94"/>
    <n v="3694.56"/>
  </r>
  <r>
    <n v="1979"/>
    <s v="Taryn"/>
    <s v="Snell"/>
    <s v="Ms"/>
    <s v="F"/>
    <n v="60"/>
    <s v="Gonston Close"/>
    <s v="Isle Of Arran"/>
    <x v="35"/>
    <x v="549"/>
    <n v="54"/>
    <x v="8"/>
    <x v="8"/>
    <n v="3.49"/>
    <n v="20"/>
    <n v="188.46"/>
    <n v="3769.2000000000003"/>
  </r>
  <r>
    <n v="1980"/>
    <s v="Kimi"/>
    <s v="Santos"/>
    <s v="Mrs"/>
    <s v="F"/>
    <n v="90"/>
    <s v="Goodenough Road"/>
    <s v="Basildon"/>
    <x v="53"/>
    <x v="659"/>
    <n v="86"/>
    <x v="3"/>
    <x v="3"/>
    <n v="0.69"/>
    <n v="24"/>
    <n v="59.339999999999996"/>
    <n v="1424.1599999999999"/>
  </r>
  <r>
    <n v="1981"/>
    <s v="Otilia"/>
    <s v="Mccain"/>
    <s v="Mrs"/>
    <s v="F"/>
    <n v="30"/>
    <s v="Goode's Court"/>
    <s v="Bishop Auckland"/>
    <x v="65"/>
    <x v="900"/>
    <n v="25"/>
    <x v="0"/>
    <x v="0"/>
    <n v="2.0099999999999998"/>
    <n v="20"/>
    <n v="50.249999999999993"/>
    <n v="1004.9999999999999"/>
  </r>
  <r>
    <n v="1982"/>
    <s v="Mario"/>
    <s v="Putnam"/>
    <s v="Mr"/>
    <s v="M"/>
    <n v="30"/>
    <s v="Goode's Court"/>
    <s v="Ystrad Meurig"/>
    <x v="2"/>
    <x v="6"/>
    <n v="67"/>
    <x v="1"/>
    <x v="1"/>
    <n v="1.79"/>
    <n v="24"/>
    <n v="119.93"/>
    <n v="2878.32"/>
  </r>
  <r>
    <n v="1983"/>
    <s v="Rosamaria"/>
    <s v="Davidson"/>
    <s v="Miss"/>
    <s v="F"/>
    <n v="60"/>
    <s v="Goodge Place"/>
    <s v="Gillingham"/>
    <x v="17"/>
    <x v="427"/>
    <n v="68"/>
    <x v="2"/>
    <x v="2"/>
    <n v="1.79"/>
    <n v="17"/>
    <n v="121.72"/>
    <n v="2069.2399999999998"/>
  </r>
  <r>
    <n v="1984"/>
    <s v="Yuki"/>
    <s v="Villegas"/>
    <s v="Ms"/>
    <s v="F"/>
    <n v="30"/>
    <s v="Goodliffe Street"/>
    <s v="Crook"/>
    <x v="16"/>
    <x v="621"/>
    <n v="50"/>
    <x v="9"/>
    <x v="9"/>
    <n v="3.39"/>
    <n v="24"/>
    <n v="169.5"/>
    <n v="4068"/>
  </r>
  <r>
    <n v="1986"/>
    <s v="Pia"/>
    <s v="Hatch"/>
    <s v="Mrs"/>
    <s v="F"/>
    <n v="60"/>
    <s v="Goodman Crescent"/>
    <s v="Broseley"/>
    <x v="49"/>
    <x v="128"/>
    <n v="24"/>
    <x v="7"/>
    <x v="7"/>
    <n v="2.95"/>
    <n v="20"/>
    <n v="70.800000000000011"/>
    <n v="1416.0000000000002"/>
  </r>
  <r>
    <n v="1987"/>
    <s v="Carry"/>
    <s v="Acosta"/>
    <s v="Miss"/>
    <s v="F"/>
    <n v="30"/>
    <s v="Goodwyns Vale"/>
    <s v="Canvey Island"/>
    <x v="10"/>
    <x v="559"/>
    <n v="37"/>
    <x v="1"/>
    <x v="1"/>
    <n v="1.79"/>
    <n v="24"/>
    <n v="66.23"/>
    <n v="1589.52"/>
  </r>
  <r>
    <n v="1988"/>
    <s v="Brianna"/>
    <s v="Painter"/>
    <s v="Mrs"/>
    <s v="F"/>
    <n v="60"/>
    <s v="Goodyers Gardens"/>
    <s v="Grangemouth"/>
    <x v="17"/>
    <x v="174"/>
    <n v="3"/>
    <x v="4"/>
    <x v="4"/>
    <n v="1.89"/>
    <n v="18"/>
    <n v="5.67"/>
    <n v="102.06"/>
  </r>
  <r>
    <n v="1989"/>
    <s v="Nadia"/>
    <s v="Benjamin"/>
    <s v="Mrs"/>
    <s v="F"/>
    <n v="90"/>
    <s v="Gorden Grove"/>
    <s v="Larne"/>
    <x v="21"/>
    <x v="799"/>
    <n v="67"/>
    <x v="6"/>
    <x v="6"/>
    <n v="1.29"/>
    <n v="24"/>
    <n v="86.43"/>
    <n v="2074.3200000000002"/>
  </r>
  <r>
    <n v="1990"/>
    <s v="China"/>
    <s v="Ibarra"/>
    <s v="Miss"/>
    <s v="F"/>
    <n v="60"/>
    <s v="Gordon Close"/>
    <s v="Southport"/>
    <x v="2"/>
    <x v="319"/>
    <n v="57"/>
    <x v="3"/>
    <x v="3"/>
    <n v="0.69"/>
    <n v="24"/>
    <n v="39.33"/>
    <n v="943.92"/>
  </r>
  <r>
    <n v="1991"/>
    <s v="Johnie"/>
    <s v="Woodall"/>
    <s v="Mr"/>
    <s v="M"/>
    <n v="30"/>
    <s v="Gordon Terraces"/>
    <s v="Corrour"/>
    <x v="16"/>
    <x v="60"/>
    <n v="8"/>
    <x v="9"/>
    <x v="9"/>
    <n v="3.39"/>
    <n v="24"/>
    <n v="27.12"/>
    <n v="650.88"/>
  </r>
  <r>
    <n v="1992"/>
    <s v="Charise"/>
    <s v="Hollis"/>
    <s v="Mrs"/>
    <s v="F"/>
    <n v="60"/>
    <s v="Gore Terrace"/>
    <s v="Aboyne"/>
    <x v="63"/>
    <x v="477"/>
    <n v="37"/>
    <x v="2"/>
    <x v="2"/>
    <n v="1.79"/>
    <n v="17"/>
    <n v="66.23"/>
    <n v="1125.9100000000001"/>
  </r>
  <r>
    <n v="1993"/>
    <s v="Elvis"/>
    <s v="Lake"/>
    <s v="Prof"/>
    <s v="M"/>
    <n v="30"/>
    <s v="Goschen Street"/>
    <s v="Larkhall"/>
    <x v="21"/>
    <x v="70"/>
    <n v="33"/>
    <x v="6"/>
    <x v="6"/>
    <n v="1.29"/>
    <n v="24"/>
    <n v="42.57"/>
    <n v="1021.6800000000001"/>
  </r>
  <r>
    <n v="1994"/>
    <s v="Miki"/>
    <s v="Burkett"/>
    <s v="Mrs"/>
    <s v="F"/>
    <n v="60"/>
    <s v="Goslin's Yard"/>
    <s v="Farnborough"/>
    <x v="17"/>
    <x v="511"/>
    <n v="25"/>
    <x v="8"/>
    <x v="8"/>
    <n v="3.49"/>
    <n v="20"/>
    <n v="87.25"/>
    <n v="1745"/>
  </r>
  <r>
    <n v="1995"/>
    <s v="Lowell"/>
    <s v="Calderon"/>
    <s v="Mr"/>
    <s v="M"/>
    <n v="30"/>
    <s v="Gossett Street"/>
    <s v="Newcastle Emlyn"/>
    <x v="2"/>
    <x v="420"/>
    <n v="4"/>
    <x v="3"/>
    <x v="3"/>
    <n v="0.69"/>
    <n v="24"/>
    <n v="2.76"/>
    <n v="66.239999999999995"/>
  </r>
  <r>
    <n v="1996"/>
    <s v="Allen"/>
    <s v="Key"/>
    <s v="Mr"/>
    <s v="M"/>
    <n v="60"/>
    <s v="Gothic House"/>
    <s v="Peebles"/>
    <x v="2"/>
    <x v="609"/>
    <n v="85"/>
    <x v="2"/>
    <x v="2"/>
    <n v="1.79"/>
    <n v="17"/>
    <n v="152.15"/>
    <n v="2586.5500000000002"/>
  </r>
  <r>
    <n v="1997"/>
    <s v="Pearl"/>
    <s v="Clinton"/>
    <s v="Miss"/>
    <s v="F"/>
    <n v="60"/>
    <s v="Goulston Square"/>
    <s v="Forest Row"/>
    <x v="17"/>
    <x v="690"/>
    <n v="23"/>
    <x v="2"/>
    <x v="2"/>
    <n v="1.79"/>
    <n v="17"/>
    <n v="41.17"/>
    <n v="699.89"/>
  </r>
  <r>
    <n v="1998"/>
    <s v="Bernadette"/>
    <s v="Gibbons"/>
    <s v="Miss"/>
    <s v="F"/>
    <n v="60"/>
    <s v="Gourley Street"/>
    <s v="Newhaven"/>
    <x v="2"/>
    <x v="144"/>
    <n v="12"/>
    <x v="0"/>
    <x v="0"/>
    <n v="2.0099999999999998"/>
    <n v="20"/>
    <n v="24.119999999999997"/>
    <n v="482.4"/>
  </r>
  <r>
    <n v="1999"/>
    <s v="Kurtis"/>
    <s v="Mckenzie"/>
    <s v="Mr"/>
    <s v="M"/>
    <n v="60"/>
    <s v="Goveys Place"/>
    <s v="South Croydon"/>
    <x v="2"/>
    <x v="657"/>
    <n v="94"/>
    <x v="1"/>
    <x v="1"/>
    <n v="1.79"/>
    <n v="24"/>
    <n v="168.26"/>
    <n v="4038.24"/>
  </r>
  <r>
    <n v="2000"/>
    <s v="Sallie"/>
    <s v="Mann"/>
    <s v="Mrs"/>
    <s v="F"/>
    <n v="90"/>
    <s v="Govier Close"/>
    <s v="Spean Bridge"/>
    <x v="2"/>
    <x v="170"/>
    <n v="74"/>
    <x v="5"/>
    <x v="5"/>
    <n v="3.99"/>
    <n v="24"/>
    <n v="295.26"/>
    <n v="7086.24"/>
  </r>
  <r>
    <n v="2001"/>
    <s v="Gerald"/>
    <s v="Chan"/>
    <s v="Prof"/>
    <s v="M"/>
    <n v="60"/>
    <s v="Gowan Road"/>
    <s v="Fairbourne"/>
    <x v="17"/>
    <x v="275"/>
    <n v="2"/>
    <x v="0"/>
    <x v="0"/>
    <n v="2.0099999999999998"/>
    <n v="20"/>
    <n v="4.0199999999999996"/>
    <n v="80.399999999999991"/>
  </r>
  <r>
    <n v="2002"/>
    <s v="Rheba"/>
    <s v="Duvall"/>
    <s v="Miss"/>
    <s v="F"/>
    <n v="90"/>
    <s v="Graces Mews"/>
    <s v="Lampeter"/>
    <x v="21"/>
    <x v="459"/>
    <n v="60"/>
    <x v="0"/>
    <x v="0"/>
    <n v="2.0099999999999998"/>
    <n v="20"/>
    <n v="120.6"/>
    <n v="2412"/>
  </r>
  <r>
    <n v="2003"/>
    <s v="Cathrine"/>
    <s v="Glass"/>
    <s v="Miss"/>
    <s v="F"/>
    <n v="60"/>
    <s v="Grace's Road"/>
    <s v="Gairloch"/>
    <x v="17"/>
    <x v="838"/>
    <n v="22"/>
    <x v="6"/>
    <x v="6"/>
    <n v="1.29"/>
    <n v="24"/>
    <n v="28.380000000000003"/>
    <n v="681.12000000000012"/>
  </r>
  <r>
    <n v="2004"/>
    <s v="Arlena"/>
    <s v="Fenton"/>
    <s v="Miss"/>
    <s v="F"/>
    <n v="60"/>
    <s v="Grafton Crescent"/>
    <s v="Cheshire"/>
    <x v="20"/>
    <x v="608"/>
    <n v="43"/>
    <x v="7"/>
    <x v="7"/>
    <n v="2.95"/>
    <n v="20"/>
    <n v="126.85000000000001"/>
    <n v="2537"/>
  </r>
  <r>
    <n v="2005"/>
    <s v="Homer"/>
    <s v="Myers"/>
    <s v="Mr"/>
    <s v="M"/>
    <n v="90"/>
    <s v="Grafton House"/>
    <s v="Rhyl"/>
    <x v="2"/>
    <x v="827"/>
    <n v="78"/>
    <x v="4"/>
    <x v="4"/>
    <n v="1.89"/>
    <n v="18"/>
    <n v="147.41999999999999"/>
    <n v="2653.56"/>
  </r>
  <r>
    <n v="2006"/>
    <s v="Celina"/>
    <s v="Burch"/>
    <s v="Mrs"/>
    <s v="F"/>
    <n v="60"/>
    <s v="Grainger Street"/>
    <s v="Caldicot"/>
    <x v="12"/>
    <x v="105"/>
    <n v="84"/>
    <x v="2"/>
    <x v="2"/>
    <n v="1.79"/>
    <n v="17"/>
    <n v="150.36000000000001"/>
    <n v="2556.1200000000003"/>
  </r>
  <r>
    <n v="2007"/>
    <s v="Clarence"/>
    <s v="Jaramillo"/>
    <s v="Miss"/>
    <s v="F"/>
    <n v="90"/>
    <s v="Granby Cottages"/>
    <s v="Peterlee"/>
    <x v="2"/>
    <x v="481"/>
    <n v="17"/>
    <x v="8"/>
    <x v="8"/>
    <n v="3.49"/>
    <n v="20"/>
    <n v="59.330000000000005"/>
    <n v="1186.6000000000001"/>
  </r>
  <r>
    <n v="2008"/>
    <s v="Nicolas"/>
    <s v="Garcia"/>
    <s v="Mr"/>
    <s v="M"/>
    <n v="30"/>
    <s v="Granby Road"/>
    <s v="Harrogate"/>
    <x v="51"/>
    <x v="752"/>
    <n v="62"/>
    <x v="3"/>
    <x v="3"/>
    <n v="0.69"/>
    <n v="24"/>
    <n v="42.779999999999994"/>
    <n v="1026.7199999999998"/>
  </r>
  <r>
    <n v="2009"/>
    <s v="Thurman"/>
    <s v="Escobar"/>
    <s v="Mr"/>
    <s v="M"/>
    <n v="60"/>
    <s v="Granby Terrace"/>
    <s v="Sawbridgeworth"/>
    <x v="2"/>
    <x v="70"/>
    <n v="21"/>
    <x v="0"/>
    <x v="0"/>
    <n v="2.0099999999999998"/>
    <n v="20"/>
    <n v="42.209999999999994"/>
    <n v="844.19999999999982"/>
  </r>
  <r>
    <n v="2010"/>
    <s v="Raymond"/>
    <s v="Jewell"/>
    <s v="Mr"/>
    <s v="M"/>
    <n v="90"/>
    <s v="Grand Junction"/>
    <s v="Accrington"/>
    <x v="63"/>
    <x v="658"/>
    <n v="29"/>
    <x v="0"/>
    <x v="0"/>
    <n v="2.0099999999999998"/>
    <n v="20"/>
    <n v="58.289999999999992"/>
    <n v="1165.7999999999997"/>
  </r>
  <r>
    <n v="2011"/>
    <s v="Elbert"/>
    <s v="John"/>
    <s v="Mr"/>
    <s v="M"/>
    <n v="30"/>
    <s v="Granden Road"/>
    <s v="Wylam"/>
    <x v="2"/>
    <x v="304"/>
    <n v="40"/>
    <x v="0"/>
    <x v="0"/>
    <n v="2.0099999999999998"/>
    <n v="20"/>
    <n v="80.399999999999991"/>
    <n v="1607.9999999999998"/>
  </r>
  <r>
    <n v="2012"/>
    <s v="Harvey"/>
    <s v="Bernard"/>
    <s v="Mr"/>
    <s v="M"/>
    <n v="60"/>
    <s v="Grange Cottages"/>
    <s v="Lydbrook"/>
    <x v="2"/>
    <x v="371"/>
    <n v="75"/>
    <x v="8"/>
    <x v="8"/>
    <n v="3.49"/>
    <n v="20"/>
    <n v="261.75"/>
    <n v="5235"/>
  </r>
  <r>
    <n v="2013"/>
    <s v="Kerry"/>
    <s v="Espinosa"/>
    <s v="Miss"/>
    <s v="F"/>
    <n v="30"/>
    <s v="Grange Grove"/>
    <s v="Ashford"/>
    <x v="80"/>
    <x v="586"/>
    <n v="51"/>
    <x v="6"/>
    <x v="6"/>
    <n v="1.29"/>
    <n v="24"/>
    <n v="65.790000000000006"/>
    <n v="1578.96"/>
  </r>
  <r>
    <n v="2014"/>
    <s v="Jody"/>
    <s v="Parks"/>
    <s v="Mrs"/>
    <s v="F"/>
    <n v="30"/>
    <s v="Grange Grove"/>
    <s v="Hawes"/>
    <x v="1"/>
    <x v="179"/>
    <n v="57"/>
    <x v="2"/>
    <x v="2"/>
    <n v="1.79"/>
    <n v="17"/>
    <n v="102.03"/>
    <n v="1734.51"/>
  </r>
  <r>
    <n v="2015"/>
    <s v="William"/>
    <s v="Corley"/>
    <s v="Mr"/>
    <s v="M"/>
    <n v="60"/>
    <s v="Grange Grove"/>
    <s v="Holywood"/>
    <x v="1"/>
    <x v="157"/>
    <n v="62"/>
    <x v="1"/>
    <x v="1"/>
    <n v="1.79"/>
    <n v="24"/>
    <n v="110.98"/>
    <n v="2663.52"/>
  </r>
  <r>
    <n v="2016"/>
    <s v="Alia"/>
    <s v="Neal"/>
    <s v="Miss"/>
    <s v="F"/>
    <n v="90"/>
    <s v="Grange Park"/>
    <s v="Banstead"/>
    <x v="0"/>
    <x v="580"/>
    <n v="45"/>
    <x v="0"/>
    <x v="0"/>
    <n v="2.0099999999999998"/>
    <n v="20"/>
    <n v="90.449999999999989"/>
    <n v="1808.9999999999998"/>
  </r>
  <r>
    <n v="2017"/>
    <s v="Lewis"/>
    <s v="Rowe"/>
    <s v="Mr"/>
    <s v="M"/>
    <n v="30"/>
    <s v="Grange Terrace"/>
    <s v="Newport-On-Tay"/>
    <x v="2"/>
    <x v="901"/>
    <n v="84"/>
    <x v="9"/>
    <x v="9"/>
    <n v="3.39"/>
    <n v="24"/>
    <n v="284.76"/>
    <n v="6834.24"/>
  </r>
  <r>
    <n v="2018"/>
    <s v="Shanelle"/>
    <s v="Brewster"/>
    <s v="Mrs"/>
    <s v="F"/>
    <n v="90"/>
    <s v="Grange View"/>
    <s v="Bury"/>
    <x v="12"/>
    <x v="412"/>
    <n v="72"/>
    <x v="3"/>
    <x v="3"/>
    <n v="0.69"/>
    <n v="24"/>
    <n v="49.679999999999993"/>
    <n v="1192.3199999999997"/>
  </r>
  <r>
    <n v="2019"/>
    <s v="Rodrick"/>
    <s v="Segura"/>
    <s v="Mr"/>
    <s v="M"/>
    <n v="60"/>
    <s v="Grangehill Road"/>
    <s v="Prudhoe"/>
    <x v="2"/>
    <x v="689"/>
    <n v="17"/>
    <x v="7"/>
    <x v="7"/>
    <n v="2.95"/>
    <n v="20"/>
    <n v="50.150000000000006"/>
    <n v="1003.0000000000001"/>
  </r>
  <r>
    <n v="2020"/>
    <s v="Blair"/>
    <s v="Sargent"/>
    <s v="Mr"/>
    <s v="M"/>
    <n v="90"/>
    <s v="Grangewood Terrace"/>
    <s v="Musselburgh"/>
    <x v="2"/>
    <x v="902"/>
    <n v="97"/>
    <x v="0"/>
    <x v="0"/>
    <n v="2.0099999999999998"/>
    <n v="20"/>
    <n v="194.96999999999997"/>
    <n v="3899.3999999999996"/>
  </r>
  <r>
    <n v="2021"/>
    <s v="Katharina"/>
    <s v="Barrow"/>
    <s v="Miss"/>
    <s v="F"/>
    <n v="30"/>
    <s v="Granley Gardens"/>
    <s v="Perranporth"/>
    <x v="2"/>
    <x v="311"/>
    <n v="22"/>
    <x v="9"/>
    <x v="9"/>
    <n v="3.39"/>
    <n v="24"/>
    <n v="74.58"/>
    <n v="1789.92"/>
  </r>
  <r>
    <n v="2022"/>
    <s v="Connie"/>
    <s v="Boone"/>
    <s v="Mr"/>
    <s v="M"/>
    <n v="30"/>
    <s v="Grantham Place"/>
    <s v="Winkleigh"/>
    <x v="2"/>
    <x v="903"/>
    <n v="16"/>
    <x v="8"/>
    <x v="8"/>
    <n v="3.49"/>
    <n v="20"/>
    <n v="55.84"/>
    <n v="1116.8000000000002"/>
  </r>
  <r>
    <n v="2023"/>
    <s v="Maurita"/>
    <s v="Prescott"/>
    <s v="Miss"/>
    <s v="F"/>
    <n v="30"/>
    <s v="Grants Close"/>
    <s v="Ellon"/>
    <x v="17"/>
    <x v="616"/>
    <n v="7"/>
    <x v="3"/>
    <x v="3"/>
    <n v="0.69"/>
    <n v="24"/>
    <n v="4.83"/>
    <n v="115.92"/>
  </r>
  <r>
    <n v="2024"/>
    <s v="Millard"/>
    <s v="Washington"/>
    <s v="Mr"/>
    <s v="M"/>
    <n v="30"/>
    <s v="Grantully Road"/>
    <s v="Chesterfield"/>
    <x v="18"/>
    <x v="102"/>
    <n v="74"/>
    <x v="1"/>
    <x v="1"/>
    <n v="1.79"/>
    <n v="24"/>
    <n v="132.46"/>
    <n v="3179.04"/>
  </r>
  <r>
    <n v="2025"/>
    <s v="Cathrine"/>
    <s v="Lundy"/>
    <s v="Ms"/>
    <s v="F"/>
    <n v="30"/>
    <s v="Granville Gardens"/>
    <s v="Martock"/>
    <x v="2"/>
    <x v="77"/>
    <n v="33"/>
    <x v="3"/>
    <x v="3"/>
    <n v="0.69"/>
    <n v="24"/>
    <n v="22.77"/>
    <n v="546.48"/>
  </r>
  <r>
    <n v="2026"/>
    <s v="Sharen"/>
    <s v="Douglas"/>
    <s v="Mrs"/>
    <s v="F"/>
    <n v="90"/>
    <s v="Granville House"/>
    <s v="Buxton"/>
    <x v="12"/>
    <x v="199"/>
    <n v="83"/>
    <x v="0"/>
    <x v="0"/>
    <n v="2.0099999999999998"/>
    <n v="20"/>
    <n v="166.82999999999998"/>
    <n v="3336.5999999999995"/>
  </r>
  <r>
    <n v="2027"/>
    <s v="Jodi"/>
    <s v="Houser"/>
    <s v="Mrs"/>
    <s v="F"/>
    <n v="60"/>
    <s v="Grape Vine"/>
    <s v="Pewsey"/>
    <x v="2"/>
    <x v="707"/>
    <n v="41"/>
    <x v="0"/>
    <x v="0"/>
    <n v="2.0099999999999998"/>
    <n v="20"/>
    <n v="82.41"/>
    <n v="1648.1999999999998"/>
  </r>
  <r>
    <n v="2028"/>
    <s v="Jesica"/>
    <s v="Chen"/>
    <s v="Miss"/>
    <s v="F"/>
    <n v="30"/>
    <s v="Graphite Square"/>
    <s v="Woolacombe"/>
    <x v="2"/>
    <x v="526"/>
    <n v="2"/>
    <x v="1"/>
    <x v="1"/>
    <n v="1.79"/>
    <n v="24"/>
    <n v="3.58"/>
    <n v="85.92"/>
  </r>
  <r>
    <n v="2029"/>
    <s v="Melvin"/>
    <s v="Muller"/>
    <s v="Mr"/>
    <s v="M"/>
    <n v="90"/>
    <s v="Graves Place"/>
    <s v="South Brent"/>
    <x v="2"/>
    <x v="779"/>
    <n v="50"/>
    <x v="2"/>
    <x v="2"/>
    <n v="1.79"/>
    <n v="17"/>
    <n v="89.5"/>
    <n v="1521.5"/>
  </r>
  <r>
    <n v="2030"/>
    <s v="Blaine"/>
    <s v="Calderon"/>
    <s v="Mr"/>
    <s v="M"/>
    <n v="30"/>
    <s v="Gravesend Road"/>
    <s v="Moelfre"/>
    <x v="2"/>
    <x v="904"/>
    <n v="3"/>
    <x v="8"/>
    <x v="8"/>
    <n v="3.49"/>
    <n v="20"/>
    <n v="10.47"/>
    <n v="209.4"/>
  </r>
  <r>
    <n v="2031"/>
    <s v="Tommye"/>
    <s v="Mueller"/>
    <s v="Miss"/>
    <s v="F"/>
    <n v="30"/>
    <s v="Great Arthur"/>
    <s v="Immingham"/>
    <x v="35"/>
    <x v="502"/>
    <n v="29"/>
    <x v="0"/>
    <x v="0"/>
    <n v="2.0099999999999998"/>
    <n v="20"/>
    <n v="58.289999999999992"/>
    <n v="1165.7999999999997"/>
  </r>
  <r>
    <n v="2032"/>
    <s v="Arron"/>
    <s v="English"/>
    <s v="Mr"/>
    <s v="M"/>
    <n v="60"/>
    <s v="Great Brownings"/>
    <s v="Dunkeld"/>
    <x v="3"/>
    <x v="226"/>
    <n v="71"/>
    <x v="1"/>
    <x v="1"/>
    <n v="1.79"/>
    <n v="24"/>
    <n v="127.09"/>
    <n v="3050.16"/>
  </r>
  <r>
    <n v="2033"/>
    <s v="Shirly"/>
    <s v="Norton"/>
    <s v="Ms"/>
    <s v="F"/>
    <n v="30"/>
    <s v="Great Chapel"/>
    <s v="Grantham"/>
    <x v="17"/>
    <x v="694"/>
    <n v="33"/>
    <x v="2"/>
    <x v="2"/>
    <n v="1.79"/>
    <n v="17"/>
    <n v="59.07"/>
    <n v="1004.19"/>
  </r>
  <r>
    <n v="2034"/>
    <s v="Louis"/>
    <s v="Morris"/>
    <s v="Mr"/>
    <s v="M"/>
    <n v="30"/>
    <s v="Great Chertsey"/>
    <s v="Renfrewshire"/>
    <x v="2"/>
    <x v="395"/>
    <n v="96"/>
    <x v="4"/>
    <x v="4"/>
    <n v="1.89"/>
    <n v="18"/>
    <n v="181.44"/>
    <n v="3265.92"/>
  </r>
  <r>
    <n v="2035"/>
    <s v="Lizzie"/>
    <s v="Dowdy"/>
    <s v="Mrs"/>
    <s v="F"/>
    <n v="30"/>
    <s v="Great Church"/>
    <s v="Dudley"/>
    <x v="3"/>
    <x v="812"/>
    <n v="55"/>
    <x v="9"/>
    <x v="9"/>
    <n v="3.39"/>
    <n v="24"/>
    <n v="186.45000000000002"/>
    <n v="4474.8"/>
  </r>
  <r>
    <n v="2036"/>
    <s v="Pierre"/>
    <s v="Herman"/>
    <s v="Mr"/>
    <s v="M"/>
    <n v="90"/>
    <s v="Great Marlboro"/>
    <s v="Hayle"/>
    <x v="1"/>
    <x v="267"/>
    <n v="3"/>
    <x v="9"/>
    <x v="9"/>
    <n v="3.39"/>
    <n v="24"/>
    <n v="10.17"/>
    <n v="244.07999999999998"/>
  </r>
  <r>
    <n v="2037"/>
    <s v="Amal"/>
    <s v="Franks"/>
    <s v="Prof"/>
    <s v="F"/>
    <n v="90"/>
    <s v="Great Pearl"/>
    <s v="Ascot"/>
    <x v="25"/>
    <x v="8"/>
    <n v="22"/>
    <x v="2"/>
    <x v="2"/>
    <n v="1.79"/>
    <n v="17"/>
    <n v="39.380000000000003"/>
    <n v="669.46"/>
  </r>
  <r>
    <n v="2038"/>
    <s v="Annita"/>
    <s v="Allison"/>
    <s v="Miss"/>
    <s v="F"/>
    <n v="30"/>
    <s v="Great Rider"/>
    <s v="West Yorkshire"/>
    <x v="2"/>
    <x v="451"/>
    <n v="50"/>
    <x v="3"/>
    <x v="3"/>
    <n v="0.69"/>
    <n v="24"/>
    <n v="34.5"/>
    <n v="828"/>
  </r>
  <r>
    <n v="2039"/>
    <s v="Shelby"/>
    <s v="Buchanan"/>
    <s v="Miss"/>
    <s v="F"/>
    <n v="90"/>
    <s v="Great Sanctuary"/>
    <s v="Lancashire"/>
    <x v="21"/>
    <x v="300"/>
    <n v="17"/>
    <x v="9"/>
    <x v="9"/>
    <n v="3.39"/>
    <n v="24"/>
    <n v="57.63"/>
    <n v="1383.1200000000001"/>
  </r>
  <r>
    <n v="2040"/>
    <s v="Alden"/>
    <s v="Roper"/>
    <s v="Mr"/>
    <s v="M"/>
    <n v="30"/>
    <s v="Great Strand"/>
    <s v="Grange-Over-Sands"/>
    <x v="17"/>
    <x v="905"/>
    <n v="17"/>
    <x v="3"/>
    <x v="3"/>
    <n v="0.69"/>
    <n v="24"/>
    <n v="11.729999999999999"/>
    <n v="281.52"/>
  </r>
  <r>
    <n v="2041"/>
    <s v="Letitia"/>
    <s v="Dougherty"/>
    <s v="Miss"/>
    <s v="F"/>
    <n v="90"/>
    <s v="Great Warner"/>
    <s v="Rhosneigr"/>
    <x v="2"/>
    <x v="828"/>
    <n v="15"/>
    <x v="3"/>
    <x v="3"/>
    <n v="0.69"/>
    <n v="24"/>
    <n v="10.35"/>
    <n v="248.39999999999998"/>
  </r>
  <r>
    <n v="2042"/>
    <s v="Nathan"/>
    <s v="Clarke"/>
    <s v="Mr"/>
    <s v="M"/>
    <n v="60"/>
    <s v="Great York"/>
    <s v="Llandrindod Wells"/>
    <x v="11"/>
    <x v="636"/>
    <n v="62"/>
    <x v="7"/>
    <x v="7"/>
    <n v="2.95"/>
    <n v="20"/>
    <n v="182.9"/>
    <n v="3658"/>
  </r>
  <r>
    <n v="2043"/>
    <s v="Lucas"/>
    <s v="Goins"/>
    <s v="Mr"/>
    <s v="M"/>
    <n v="30"/>
    <s v="Greatdown Road"/>
    <s v="Dunoon"/>
    <x v="3"/>
    <x v="408"/>
    <n v="69"/>
    <x v="6"/>
    <x v="6"/>
    <n v="1.29"/>
    <n v="24"/>
    <n v="89.01"/>
    <n v="2136.2400000000002"/>
  </r>
  <r>
    <n v="2044"/>
    <s v="Zoraida"/>
    <s v="Sweeney"/>
    <s v="Miss"/>
    <s v="F"/>
    <n v="90"/>
    <s v="Greatfield Avenue"/>
    <s v="Frinton-On-Sea"/>
    <x v="17"/>
    <x v="745"/>
    <n v="2"/>
    <x v="9"/>
    <x v="9"/>
    <n v="3.39"/>
    <n v="24"/>
    <n v="6.78"/>
    <n v="162.72"/>
  </r>
  <r>
    <n v="2045"/>
    <s v="Leonia"/>
    <s v="Mccall"/>
    <s v="Miss"/>
    <s v="F"/>
    <n v="60"/>
    <s v="Greaves Place"/>
    <s v="Huddersfield"/>
    <x v="1"/>
    <x v="532"/>
    <n v="91"/>
    <x v="7"/>
    <x v="7"/>
    <n v="2.95"/>
    <n v="20"/>
    <n v="268.45"/>
    <n v="5369"/>
  </r>
  <r>
    <n v="2047"/>
    <s v="Enrique"/>
    <s v="Coffey"/>
    <s v="Mr"/>
    <s v="M"/>
    <n v="90"/>
    <s v="Grebe Close"/>
    <s v="Buckinghamshire"/>
    <x v="8"/>
    <x v="258"/>
    <n v="53"/>
    <x v="2"/>
    <x v="2"/>
    <n v="1.79"/>
    <n v="17"/>
    <n v="94.87"/>
    <n v="1612.79"/>
  </r>
  <r>
    <n v="2048"/>
    <s v="Aron"/>
    <s v="Bryan"/>
    <s v="Rev"/>
    <s v="M"/>
    <n v="30"/>
    <s v="Greeg's Street"/>
    <s v="Cirencester"/>
    <x v="15"/>
    <x v="385"/>
    <n v="42"/>
    <x v="1"/>
    <x v="1"/>
    <n v="1.79"/>
    <n v="24"/>
    <n v="75.180000000000007"/>
    <n v="1804.3200000000002"/>
  </r>
  <r>
    <n v="2050"/>
    <s v="Markita"/>
    <s v="Stacy"/>
    <s v="Ms"/>
    <s v="F"/>
    <n v="60"/>
    <s v="Green Avenue"/>
    <s v="Surbiton"/>
    <x v="2"/>
    <x v="574"/>
    <n v="6"/>
    <x v="9"/>
    <x v="9"/>
    <n v="3.39"/>
    <n v="24"/>
    <n v="20.34"/>
    <n v="488.15999999999997"/>
  </r>
  <r>
    <n v="2051"/>
    <s v="Shelia"/>
    <s v="Rosales"/>
    <s v="Miss"/>
    <s v="F"/>
    <n v="30"/>
    <s v="Green Close"/>
    <s v="Cheltenham"/>
    <x v="20"/>
    <x v="267"/>
    <n v="79"/>
    <x v="2"/>
    <x v="2"/>
    <n v="1.79"/>
    <n v="17"/>
    <n v="141.41"/>
    <n v="2403.9699999999998"/>
  </r>
  <r>
    <n v="2052"/>
    <s v="Valentine"/>
    <s v="Gallegos"/>
    <s v="Mr"/>
    <s v="M"/>
    <n v="30"/>
    <s v="Green Lanes"/>
    <s v="Bourne End"/>
    <x v="76"/>
    <x v="264"/>
    <n v="71"/>
    <x v="1"/>
    <x v="1"/>
    <n v="1.79"/>
    <n v="24"/>
    <n v="127.09"/>
    <n v="3050.16"/>
  </r>
  <r>
    <n v="2053"/>
    <s v="Cinda"/>
    <s v="Goss"/>
    <s v="Mrs"/>
    <s v="F"/>
    <n v="30"/>
    <s v="Green Yard"/>
    <s v="Bo'Ness"/>
    <x v="9"/>
    <x v="550"/>
    <n v="25"/>
    <x v="5"/>
    <x v="5"/>
    <n v="3.99"/>
    <n v="24"/>
    <n v="99.75"/>
    <n v="2394"/>
  </r>
  <r>
    <n v="2054"/>
    <s v="Ardath"/>
    <s v="Ponce"/>
    <s v="Mrs"/>
    <s v="F"/>
    <n v="60"/>
    <s v="Greenacre Gardens"/>
    <s v="Penrhyndeudraeth"/>
    <x v="2"/>
    <x v="52"/>
    <n v="59"/>
    <x v="8"/>
    <x v="8"/>
    <n v="3.49"/>
    <n v="20"/>
    <n v="205.91000000000003"/>
    <n v="4118.2000000000007"/>
  </r>
  <r>
    <n v="2055"/>
    <s v="Clint"/>
    <s v="Silva"/>
    <s v="Mr"/>
    <s v="M"/>
    <n v="90"/>
    <s v="Greenacre Square"/>
    <s v="Llandrindod Wells"/>
    <x v="11"/>
    <x v="863"/>
    <n v="93"/>
    <x v="5"/>
    <x v="5"/>
    <n v="3.99"/>
    <n v="24"/>
    <n v="371.07"/>
    <n v="8905.68"/>
  </r>
  <r>
    <n v="2056"/>
    <s v="Kareem"/>
    <s v="Horne"/>
    <s v="Mr"/>
    <s v="M"/>
    <n v="60"/>
    <s v="Greenhill"/>
    <s v="West Calder"/>
    <x v="2"/>
    <x v="144"/>
    <n v="46"/>
    <x v="2"/>
    <x v="2"/>
    <n v="1.79"/>
    <n v="17"/>
    <n v="82.34"/>
    <n v="1399.78"/>
  </r>
  <r>
    <n v="2057"/>
    <s v="Steven"/>
    <s v="Eddy"/>
    <s v="Mr"/>
    <s v="M"/>
    <n v="90"/>
    <s v="Greenmans Lane"/>
    <s v="Prudhoe"/>
    <x v="2"/>
    <x v="659"/>
    <n v="81"/>
    <x v="5"/>
    <x v="5"/>
    <n v="3.99"/>
    <n v="24"/>
    <n v="323.19"/>
    <n v="7756.5599999999995"/>
  </r>
  <r>
    <n v="2058"/>
    <s v="Richelle"/>
    <s v="Grace"/>
    <s v="Miss"/>
    <s v="F"/>
    <n v="90"/>
    <s v="Greenoak Way"/>
    <s v="Westcliff-On-Sea"/>
    <x v="2"/>
    <x v="573"/>
    <n v="69"/>
    <x v="2"/>
    <x v="2"/>
    <n v="1.79"/>
    <n v="17"/>
    <n v="123.51"/>
    <n v="2099.67"/>
  </r>
  <r>
    <n v="2059"/>
    <s v="Nelson"/>
    <s v="Valdez"/>
    <s v="Mr"/>
    <s v="M"/>
    <n v="90"/>
    <s v="Green's Alley"/>
    <s v="East Sussex"/>
    <x v="44"/>
    <x v="906"/>
    <n v="34"/>
    <x v="5"/>
    <x v="5"/>
    <n v="3.99"/>
    <n v="24"/>
    <n v="135.66"/>
    <n v="3255.84"/>
  </r>
  <r>
    <n v="2060"/>
    <s v="Dennis"/>
    <s v="Parrish"/>
    <s v="Mr"/>
    <s v="M"/>
    <n v="60"/>
    <s v="Greens Court"/>
    <s v="Brackley"/>
    <x v="69"/>
    <x v="146"/>
    <n v="21"/>
    <x v="0"/>
    <x v="0"/>
    <n v="2.0099999999999998"/>
    <n v="20"/>
    <n v="42.209999999999994"/>
    <n v="844.19999999999982"/>
  </r>
  <r>
    <n v="2061"/>
    <s v="Bok"/>
    <s v="Snyder"/>
    <s v="Miss"/>
    <s v="F"/>
    <n v="90"/>
    <s v="Greenshield Industrial"/>
    <s v="Torquay"/>
    <x v="2"/>
    <x v="91"/>
    <n v="22"/>
    <x v="3"/>
    <x v="3"/>
    <n v="0.69"/>
    <n v="24"/>
    <n v="15.18"/>
    <n v="364.32"/>
  </r>
  <r>
    <n v="2062"/>
    <s v="Bob"/>
    <s v="Everett"/>
    <s v="Mr"/>
    <s v="M"/>
    <n v="30"/>
    <s v="Greenside Close"/>
    <s v="Radstock"/>
    <x v="2"/>
    <x v="907"/>
    <n v="11"/>
    <x v="9"/>
    <x v="9"/>
    <n v="3.39"/>
    <n v="24"/>
    <n v="37.29"/>
    <n v="894.96"/>
  </r>
  <r>
    <n v="2063"/>
    <s v="Cortney"/>
    <s v="Brennan"/>
    <s v="Mrs"/>
    <s v="F"/>
    <n v="60"/>
    <s v="Greenway"/>
    <s v="Barking"/>
    <x v="22"/>
    <x v="462"/>
    <n v="77"/>
    <x v="7"/>
    <x v="7"/>
    <n v="2.95"/>
    <n v="20"/>
    <n v="227.15"/>
    <n v="4543"/>
  </r>
  <r>
    <n v="2064"/>
    <s v="Reda"/>
    <s v="Serrano"/>
    <s v="Miss"/>
    <s v="F"/>
    <n v="30"/>
    <s v="Greenwell Street"/>
    <s v="Holmrook"/>
    <x v="1"/>
    <x v="179"/>
    <n v="52"/>
    <x v="6"/>
    <x v="6"/>
    <n v="1.29"/>
    <n v="24"/>
    <n v="67.08"/>
    <n v="1609.92"/>
  </r>
  <r>
    <n v="2065"/>
    <s v="Shari"/>
    <s v="Queen"/>
    <s v="Mrs"/>
    <s v="F"/>
    <n v="60"/>
    <s v="Greenwich Park"/>
    <s v="Ellesmere"/>
    <x v="17"/>
    <x v="374"/>
    <n v="25"/>
    <x v="0"/>
    <x v="0"/>
    <n v="2.0099999999999998"/>
    <n v="20"/>
    <n v="50.249999999999993"/>
    <n v="1004.9999999999999"/>
  </r>
  <r>
    <n v="2066"/>
    <s v="Michal"/>
    <s v="Diaz"/>
    <s v="Mr"/>
    <s v="M"/>
    <n v="30"/>
    <s v="Greenwich Street"/>
    <s v="Isle Of Bute"/>
    <x v="21"/>
    <x v="757"/>
    <n v="57"/>
    <x v="9"/>
    <x v="9"/>
    <n v="3.39"/>
    <n v="24"/>
    <n v="193.23000000000002"/>
    <n v="4637.5200000000004"/>
  </r>
  <r>
    <n v="2067"/>
    <s v="Elyse"/>
    <s v="Walker"/>
    <s v="Miss"/>
    <s v="F"/>
    <n v="60"/>
    <s v="Greenwood Road"/>
    <s v="Brecon"/>
    <x v="67"/>
    <x v="908"/>
    <n v="88"/>
    <x v="0"/>
    <x v="0"/>
    <n v="2.0099999999999998"/>
    <n v="20"/>
    <n v="176.88"/>
    <n v="3537.6"/>
  </r>
  <r>
    <n v="2068"/>
    <s v="Maryjo"/>
    <s v="White"/>
    <s v="Mrs"/>
    <s v="F"/>
    <n v="30"/>
    <s v="Greig Terrace"/>
    <s v="Golspie"/>
    <x v="17"/>
    <x v="524"/>
    <n v="90"/>
    <x v="6"/>
    <x v="6"/>
    <n v="1.29"/>
    <n v="24"/>
    <n v="116.10000000000001"/>
    <n v="2786.4"/>
  </r>
  <r>
    <n v="2069"/>
    <s v="Wayne"/>
    <s v="Vick"/>
    <s v="Mr"/>
    <s v="M"/>
    <n v="90"/>
    <s v="Grenada Road"/>
    <s v="Bonnyrigg"/>
    <x v="9"/>
    <x v="905"/>
    <n v="44"/>
    <x v="6"/>
    <x v="6"/>
    <n v="1.29"/>
    <n v="24"/>
    <n v="56.760000000000005"/>
    <n v="1362.2400000000002"/>
  </r>
  <r>
    <n v="2070"/>
    <s v="Korey"/>
    <s v="Clarke"/>
    <s v="Mr"/>
    <s v="M"/>
    <n v="90"/>
    <s v="Grenada Terrace"/>
    <s v="Ilford"/>
    <x v="1"/>
    <x v="8"/>
    <n v="13"/>
    <x v="2"/>
    <x v="2"/>
    <n v="1.79"/>
    <n v="17"/>
    <n v="23.27"/>
    <n v="395.59"/>
  </r>
  <r>
    <n v="2071"/>
    <s v="Theodore"/>
    <s v="Thayer"/>
    <s v="Mr"/>
    <s v="M"/>
    <n v="60"/>
    <s v="Grenade Street"/>
    <s v="Wetherby"/>
    <x v="2"/>
    <x v="680"/>
    <n v="66"/>
    <x v="5"/>
    <x v="5"/>
    <n v="3.99"/>
    <n v="24"/>
    <n v="263.34000000000003"/>
    <n v="6320.1600000000008"/>
  </r>
  <r>
    <n v="2072"/>
    <s v="Armanda"/>
    <s v="Nieves"/>
    <s v="Miss"/>
    <s v="F"/>
    <n v="30"/>
    <s v="Grenville Place"/>
    <s v="Rhosneigr"/>
    <x v="2"/>
    <x v="909"/>
    <n v="75"/>
    <x v="1"/>
    <x v="1"/>
    <n v="1.79"/>
    <n v="24"/>
    <n v="134.25"/>
    <n v="3222"/>
  </r>
  <r>
    <n v="2073"/>
    <s v="Hayden"/>
    <s v="Valentin"/>
    <s v="Mr"/>
    <s v="M"/>
    <n v="90"/>
    <s v="Gresham Street"/>
    <s v="Stowmarket"/>
    <x v="2"/>
    <x v="311"/>
    <n v="95"/>
    <x v="5"/>
    <x v="5"/>
    <n v="3.99"/>
    <n v="24"/>
    <n v="379.05"/>
    <n v="9097.2000000000007"/>
  </r>
  <r>
    <n v="2075"/>
    <s v="Joan"/>
    <s v="Kline"/>
    <s v="Mr"/>
    <s v="M"/>
    <n v="60"/>
    <s v="Greys Place"/>
    <s v="Brough"/>
    <x v="8"/>
    <x v="659"/>
    <n v="46"/>
    <x v="7"/>
    <x v="7"/>
    <n v="2.95"/>
    <n v="20"/>
    <n v="135.70000000000002"/>
    <n v="2714.0000000000005"/>
  </r>
  <r>
    <n v="2076"/>
    <s v="Israel"/>
    <s v="Jacob"/>
    <s v="Mr"/>
    <s v="M"/>
    <n v="60"/>
    <s v="Greystead Road"/>
    <s v="Much Wenlock"/>
    <x v="2"/>
    <x v="698"/>
    <n v="44"/>
    <x v="2"/>
    <x v="2"/>
    <n v="1.79"/>
    <n v="17"/>
    <n v="78.760000000000005"/>
    <n v="1338.92"/>
  </r>
  <r>
    <n v="2077"/>
    <s v="Lydia"/>
    <s v="Keene"/>
    <s v="Miss"/>
    <s v="F"/>
    <n v="90"/>
    <s v="Greystone Passage"/>
    <s v="Berkshire"/>
    <x v="29"/>
    <x v="910"/>
    <n v="72"/>
    <x v="6"/>
    <x v="6"/>
    <n v="1.29"/>
    <n v="24"/>
    <n v="92.88"/>
    <n v="2229.12"/>
  </r>
  <r>
    <n v="2078"/>
    <s v="Alise"/>
    <s v="Eason"/>
    <s v="Mrs"/>
    <s v="F"/>
    <n v="90"/>
    <s v="Grilse Close"/>
    <s v="Rossendale"/>
    <x v="2"/>
    <x v="911"/>
    <n v="81"/>
    <x v="9"/>
    <x v="9"/>
    <n v="3.39"/>
    <n v="24"/>
    <n v="274.59000000000003"/>
    <n v="6590.1600000000008"/>
  </r>
  <r>
    <n v="2079"/>
    <s v="Tobias"/>
    <s v="Gates"/>
    <s v="Mr"/>
    <s v="M"/>
    <n v="90"/>
    <s v="Grindal Street"/>
    <s v="Northwood"/>
    <x v="2"/>
    <x v="330"/>
    <n v="28"/>
    <x v="3"/>
    <x v="3"/>
    <n v="0.69"/>
    <n v="24"/>
    <n v="19.32"/>
    <n v="463.68"/>
  </r>
  <r>
    <n v="2080"/>
    <s v="Cody"/>
    <s v="Nichols"/>
    <s v="Mr"/>
    <s v="M"/>
    <n v="30"/>
    <s v="Grocers Hall"/>
    <s v="Bordon"/>
    <x v="28"/>
    <x v="912"/>
    <n v="24"/>
    <x v="8"/>
    <x v="8"/>
    <n v="3.49"/>
    <n v="20"/>
    <n v="83.76"/>
    <n v="1675.2"/>
  </r>
  <r>
    <n v="2081"/>
    <s v="Kenyetta"/>
    <s v="Morales"/>
    <s v="Ms"/>
    <s v="F"/>
    <n v="60"/>
    <s v="Groomfield Close"/>
    <s v="Leigh-On-Sea"/>
    <x v="11"/>
    <x v="822"/>
    <n v="20"/>
    <x v="3"/>
    <x v="3"/>
    <n v="0.69"/>
    <n v="24"/>
    <n v="13.799999999999999"/>
    <n v="331.2"/>
  </r>
  <r>
    <n v="2082"/>
    <s v="Walton"/>
    <s v="Jarrett"/>
    <s v="Mr"/>
    <s v="M"/>
    <n v="90"/>
    <s v="Grosse Way"/>
    <s v="County Down"/>
    <x v="16"/>
    <x v="781"/>
    <n v="12"/>
    <x v="8"/>
    <x v="8"/>
    <n v="3.49"/>
    <n v="20"/>
    <n v="41.88"/>
    <n v="837.6"/>
  </r>
  <r>
    <n v="2083"/>
    <s v="Leah"/>
    <s v="Morrow"/>
    <s v="Mrs"/>
    <s v="F"/>
    <n v="30"/>
    <s v="Grosvenor Hill"/>
    <s v="Littlehampton"/>
    <x v="11"/>
    <x v="887"/>
    <n v="12"/>
    <x v="8"/>
    <x v="8"/>
    <n v="3.49"/>
    <n v="20"/>
    <n v="41.88"/>
    <n v="837.6"/>
  </r>
  <r>
    <n v="2084"/>
    <s v="Willie"/>
    <s v="Cross"/>
    <s v="Mr"/>
    <s v="M"/>
    <n v="90"/>
    <s v="Grosvenor House"/>
    <s v="Wallingford"/>
    <x v="2"/>
    <x v="861"/>
    <n v="30"/>
    <x v="5"/>
    <x v="5"/>
    <n v="3.99"/>
    <n v="24"/>
    <n v="119.7"/>
    <n v="2872.8"/>
  </r>
  <r>
    <n v="2085"/>
    <s v="Dee"/>
    <s v="Tackett"/>
    <s v="Mr"/>
    <s v="M"/>
    <n v="90"/>
    <s v="Grosvenor Park"/>
    <s v="Wincanton"/>
    <x v="2"/>
    <x v="242"/>
    <n v="65"/>
    <x v="1"/>
    <x v="1"/>
    <n v="1.79"/>
    <n v="24"/>
    <n v="116.35000000000001"/>
    <n v="2792.4"/>
  </r>
  <r>
    <n v="2086"/>
    <s v="Leida"/>
    <s v="Gregory"/>
    <s v="Miss"/>
    <s v="F"/>
    <n v="90"/>
    <s v="Grosvenor Terrace"/>
    <s v="Callington"/>
    <x v="12"/>
    <x v="13"/>
    <n v="78"/>
    <x v="9"/>
    <x v="9"/>
    <n v="3.39"/>
    <n v="24"/>
    <n v="264.42"/>
    <n v="6346.08"/>
  </r>
  <r>
    <n v="2087"/>
    <s v="Gerard"/>
    <s v="Douglas"/>
    <s v="Mr"/>
    <s v="M"/>
    <n v="60"/>
    <s v="Grosvenor Way"/>
    <s v="Thames Ditton"/>
    <x v="2"/>
    <x v="278"/>
    <n v="25"/>
    <x v="6"/>
    <x v="6"/>
    <n v="1.29"/>
    <n v="24"/>
    <n v="32.25"/>
    <n v="774"/>
  </r>
  <r>
    <n v="2088"/>
    <s v="Corinna"/>
    <s v="Collins"/>
    <s v="Ms"/>
    <s v="F"/>
    <n v="30"/>
    <s v="Ground Street"/>
    <s v="Tadley"/>
    <x v="2"/>
    <x v="215"/>
    <n v="50"/>
    <x v="4"/>
    <x v="4"/>
    <n v="1.89"/>
    <n v="18"/>
    <n v="94.5"/>
    <n v="1701"/>
  </r>
  <r>
    <n v="2089"/>
    <s v="Jackie"/>
    <s v="Garrett"/>
    <s v="Miss"/>
    <s v="F"/>
    <n v="60"/>
    <s v="Grove Crescent"/>
    <s v="Gourock"/>
    <x v="17"/>
    <x v="913"/>
    <n v="18"/>
    <x v="0"/>
    <x v="0"/>
    <n v="2.0099999999999998"/>
    <n v="20"/>
    <n v="36.179999999999993"/>
    <n v="723.59999999999991"/>
  </r>
  <r>
    <n v="2090"/>
    <s v="Jacques"/>
    <s v="Warner"/>
    <s v="Mr"/>
    <s v="M"/>
    <n v="90"/>
    <s v="Grove Crescent"/>
    <s v="Lancashire"/>
    <x v="21"/>
    <x v="141"/>
    <n v="44"/>
    <x v="6"/>
    <x v="6"/>
    <n v="1.29"/>
    <n v="24"/>
    <n v="56.760000000000005"/>
    <n v="1362.2400000000002"/>
  </r>
  <r>
    <n v="2091"/>
    <s v="Merrill"/>
    <s v="Bateman"/>
    <s v="Mrs"/>
    <s v="F"/>
    <n v="30"/>
    <s v="Grove Hall"/>
    <s v="Hartfield"/>
    <x v="1"/>
    <x v="464"/>
    <n v="11"/>
    <x v="1"/>
    <x v="1"/>
    <n v="1.79"/>
    <n v="24"/>
    <n v="19.690000000000001"/>
    <n v="472.56000000000006"/>
  </r>
  <r>
    <n v="2092"/>
    <s v="Verdie"/>
    <s v="Myers"/>
    <s v="Miss"/>
    <s v="F"/>
    <n v="30"/>
    <s v="Grove House"/>
    <s v="Alloa"/>
    <x v="81"/>
    <x v="14"/>
    <n v="31"/>
    <x v="5"/>
    <x v="5"/>
    <n v="3.99"/>
    <n v="24"/>
    <n v="123.69000000000001"/>
    <n v="2968.5600000000004"/>
  </r>
  <r>
    <n v="2093"/>
    <s v="Chung"/>
    <s v="Travis"/>
    <s v="Mr"/>
    <s v="M"/>
    <n v="30"/>
    <s v="Grove Passage"/>
    <s v="Shipston-On-Stour"/>
    <x v="2"/>
    <x v="765"/>
    <n v="57"/>
    <x v="5"/>
    <x v="5"/>
    <n v="3.99"/>
    <n v="24"/>
    <n v="227.43"/>
    <n v="5458.32"/>
  </r>
  <r>
    <n v="2094"/>
    <s v="Lynell"/>
    <s v="Farrell"/>
    <s v="Mrs"/>
    <s v="F"/>
    <n v="30"/>
    <s v="Grovehall Terrace"/>
    <s v="Broadstairs"/>
    <x v="42"/>
    <x v="555"/>
    <n v="16"/>
    <x v="1"/>
    <x v="1"/>
    <n v="1.79"/>
    <n v="24"/>
    <n v="28.64"/>
    <n v="687.36"/>
  </r>
  <r>
    <n v="2095"/>
    <s v="Kendall"/>
    <s v="Pendleton"/>
    <s v="Mr"/>
    <s v="M"/>
    <n v="90"/>
    <s v="Grovesnor Street"/>
    <s v="Kyle"/>
    <x v="21"/>
    <x v="391"/>
    <n v="79"/>
    <x v="7"/>
    <x v="7"/>
    <n v="2.95"/>
    <n v="20"/>
    <n v="233.05"/>
    <n v="4661"/>
  </r>
  <r>
    <n v="2096"/>
    <s v="Joel"/>
    <s v="Calvert"/>
    <s v="Mrs"/>
    <s v="F"/>
    <n v="30"/>
    <s v="Gruens Terrace"/>
    <s v="Leatherhead"/>
    <x v="21"/>
    <x v="83"/>
    <n v="60"/>
    <x v="9"/>
    <x v="9"/>
    <n v="3.39"/>
    <n v="24"/>
    <n v="203.4"/>
    <n v="4881.6000000000004"/>
  </r>
  <r>
    <n v="2097"/>
    <s v="Quinn"/>
    <s v="Ibarra"/>
    <s v="Mr"/>
    <s v="M"/>
    <n v="60"/>
    <s v="Guerin Square"/>
    <s v="Wembley"/>
    <x v="2"/>
    <x v="45"/>
    <n v="53"/>
    <x v="6"/>
    <x v="6"/>
    <n v="1.29"/>
    <n v="24"/>
    <n v="68.37"/>
    <n v="1640.88"/>
  </r>
  <r>
    <n v="2098"/>
    <s v="Keneth"/>
    <s v="Kruse"/>
    <s v="Mr"/>
    <s v="M"/>
    <n v="30"/>
    <s v="Guernsey Grove"/>
    <s v="Burford"/>
    <x v="46"/>
    <x v="422"/>
    <n v="68"/>
    <x v="6"/>
    <x v="6"/>
    <n v="1.29"/>
    <n v="24"/>
    <n v="87.72"/>
    <n v="2105.2799999999997"/>
  </r>
  <r>
    <n v="2099"/>
    <s v="Darell"/>
    <s v="Burrell"/>
    <s v="Mr"/>
    <s v="M"/>
    <n v="60"/>
    <s v="Guernsey Grove"/>
    <s v="Cambridgeshire"/>
    <x v="10"/>
    <x v="346"/>
    <n v="41"/>
    <x v="5"/>
    <x v="5"/>
    <n v="3.99"/>
    <n v="24"/>
    <n v="163.59"/>
    <n v="3926.16"/>
  </r>
  <r>
    <n v="2100"/>
    <s v="Shanelle"/>
    <s v="Moyer"/>
    <s v="Mrs"/>
    <s v="F"/>
    <n v="60"/>
    <s v="Guild Road"/>
    <s v="Dartmouth"/>
    <x v="3"/>
    <x v="822"/>
    <n v="2"/>
    <x v="4"/>
    <x v="4"/>
    <n v="1.89"/>
    <n v="18"/>
    <n v="3.78"/>
    <n v="68.039999999999992"/>
  </r>
  <r>
    <n v="2101"/>
    <s v="Levi"/>
    <s v="Peoples"/>
    <s v="Mr"/>
    <s v="M"/>
    <n v="30"/>
    <s v="Guildford Cottages"/>
    <s v="Pentraeth"/>
    <x v="2"/>
    <x v="897"/>
    <n v="24"/>
    <x v="3"/>
    <x v="3"/>
    <n v="0.69"/>
    <n v="24"/>
    <n v="16.559999999999999"/>
    <n v="397.43999999999994"/>
  </r>
  <r>
    <n v="2102"/>
    <s v="Petra"/>
    <s v="Polk"/>
    <s v="Miss"/>
    <s v="F"/>
    <n v="90"/>
    <s v="Guildford Grove"/>
    <s v="New Romney"/>
    <x v="2"/>
    <x v="409"/>
    <n v="43"/>
    <x v="3"/>
    <x v="3"/>
    <n v="0.69"/>
    <n v="24"/>
    <n v="29.669999999999998"/>
    <n v="712.07999999999993"/>
  </r>
  <r>
    <n v="2103"/>
    <s v="Warren"/>
    <s v="Durham"/>
    <s v="Mr"/>
    <s v="M"/>
    <n v="60"/>
    <s v="Guinness Square"/>
    <s v="Llanrhystud"/>
    <x v="11"/>
    <x v="2"/>
    <n v="70"/>
    <x v="9"/>
    <x v="9"/>
    <n v="3.39"/>
    <n v="24"/>
    <n v="237.3"/>
    <n v="5695.2000000000007"/>
  </r>
  <r>
    <n v="2104"/>
    <s v="Jesus"/>
    <s v="Spaulding"/>
    <s v="Mr"/>
    <s v="M"/>
    <n v="30"/>
    <s v="Gulston Walk"/>
    <s v="Ayr"/>
    <x v="40"/>
    <x v="860"/>
    <n v="19"/>
    <x v="5"/>
    <x v="5"/>
    <n v="3.99"/>
    <n v="24"/>
    <n v="75.81"/>
    <n v="1819.44"/>
  </r>
  <r>
    <n v="2105"/>
    <s v="Jeremy"/>
    <s v="Blackmon"/>
    <s v="Mr"/>
    <s v="M"/>
    <n v="30"/>
    <s v="Gulston Walk"/>
    <s v="Lyme Regis"/>
    <x v="2"/>
    <x v="843"/>
    <n v="87"/>
    <x v="8"/>
    <x v="8"/>
    <n v="3.49"/>
    <n v="20"/>
    <n v="303.63"/>
    <n v="6072.6"/>
  </r>
  <r>
    <n v="2107"/>
    <s v="Chet"/>
    <s v="Galindo"/>
    <s v="Mr"/>
    <s v="M"/>
    <n v="30"/>
    <s v="Gunnersbury Close"/>
    <s v="Leominster"/>
    <x v="11"/>
    <x v="90"/>
    <n v="48"/>
    <x v="0"/>
    <x v="0"/>
    <n v="2.0099999999999998"/>
    <n v="20"/>
    <n v="96.47999999999999"/>
    <n v="1929.6"/>
  </r>
  <r>
    <n v="2108"/>
    <s v="Caleb"/>
    <s v="Mullins"/>
    <s v="Mr"/>
    <s v="M"/>
    <n v="60"/>
    <s v="Gunnersbury Close"/>
    <s v="St. Austell"/>
    <x v="2"/>
    <x v="914"/>
    <n v="40"/>
    <x v="5"/>
    <x v="5"/>
    <n v="3.99"/>
    <n v="24"/>
    <n v="159.60000000000002"/>
    <n v="3830.4000000000005"/>
  </r>
  <r>
    <n v="2109"/>
    <s v="Rupert"/>
    <s v="Mcclain"/>
    <s v="Mr"/>
    <s v="M"/>
    <n v="90"/>
    <s v="Gunnersbury Drive"/>
    <s v="Strome Ferry"/>
    <x v="2"/>
    <x v="915"/>
    <n v="33"/>
    <x v="7"/>
    <x v="7"/>
    <n v="2.95"/>
    <n v="20"/>
    <n v="97.350000000000009"/>
    <n v="1947.0000000000002"/>
  </r>
  <r>
    <n v="2111"/>
    <s v="Lorri"/>
    <s v="Walls"/>
    <s v="Miss"/>
    <s v="F"/>
    <n v="30"/>
    <s v="Gunnersbury Lane"/>
    <s v="Juniper Green"/>
    <x v="21"/>
    <x v="615"/>
    <n v="33"/>
    <x v="4"/>
    <x v="4"/>
    <n v="1.89"/>
    <n v="18"/>
    <n v="62.37"/>
    <n v="1122.6599999999999"/>
  </r>
  <r>
    <n v="2112"/>
    <s v="Berna"/>
    <s v="Jean"/>
    <s v="Ms"/>
    <s v="F"/>
    <n v="60"/>
    <s v="Gunstor Road"/>
    <s v="Tranent"/>
    <x v="2"/>
    <x v="400"/>
    <n v="72"/>
    <x v="5"/>
    <x v="5"/>
    <n v="3.99"/>
    <n v="24"/>
    <n v="287.28000000000003"/>
    <n v="6894.7200000000012"/>
  </r>
  <r>
    <n v="2113"/>
    <s v="Charles"/>
    <s v="Forrest"/>
    <s v="Mr"/>
    <s v="M"/>
    <n v="90"/>
    <s v="Gurney Drive"/>
    <s v="Bishop'S Stortford"/>
    <x v="65"/>
    <x v="441"/>
    <n v="4"/>
    <x v="6"/>
    <x v="6"/>
    <n v="1.29"/>
    <n v="24"/>
    <n v="5.16"/>
    <n v="123.84"/>
  </r>
  <r>
    <n v="2114"/>
    <s v="Sunday"/>
    <s v="Walden"/>
    <s v="Mrs"/>
    <s v="F"/>
    <n v="60"/>
    <s v="Gutter Buildings"/>
    <s v="Grantham"/>
    <x v="17"/>
    <x v="735"/>
    <n v="17"/>
    <x v="4"/>
    <x v="4"/>
    <n v="1.89"/>
    <n v="18"/>
    <n v="32.129999999999995"/>
    <n v="578.33999999999992"/>
  </r>
  <r>
    <n v="2115"/>
    <s v="Elvina"/>
    <s v="Hatch"/>
    <s v="Miss"/>
    <s v="F"/>
    <n v="30"/>
    <s v="Guy Court"/>
    <s v="Kilmarnock"/>
    <x v="21"/>
    <x v="476"/>
    <n v="93"/>
    <x v="6"/>
    <x v="6"/>
    <n v="1.29"/>
    <n v="24"/>
    <n v="119.97"/>
    <n v="2879.2799999999997"/>
  </r>
  <r>
    <n v="2116"/>
    <s v="Tara"/>
    <s v="Cartwright"/>
    <s v="Miss"/>
    <s v="F"/>
    <n v="30"/>
    <s v="Guy Of"/>
    <s v="Radstock"/>
    <x v="2"/>
    <x v="344"/>
    <n v="44"/>
    <x v="3"/>
    <x v="3"/>
    <n v="0.69"/>
    <n v="24"/>
    <n v="30.36"/>
    <n v="728.64"/>
  </r>
  <r>
    <n v="2117"/>
    <s v="Irving"/>
    <s v="Rankin"/>
    <s v="Dr"/>
    <s v="M"/>
    <n v="60"/>
    <s v="Gwendolen Close"/>
    <s v="Downham Market"/>
    <x v="3"/>
    <x v="13"/>
    <n v="43"/>
    <x v="4"/>
    <x v="4"/>
    <n v="1.89"/>
    <n v="18"/>
    <n v="81.27"/>
    <n v="1462.86"/>
  </r>
  <r>
    <n v="2118"/>
    <s v="Tory"/>
    <s v="Guthrie"/>
    <s v="Ms"/>
    <s v="F"/>
    <n v="30"/>
    <s v="Gwudon Lodge"/>
    <s v="Buckley"/>
    <x v="8"/>
    <x v="313"/>
    <n v="58"/>
    <x v="6"/>
    <x v="6"/>
    <n v="1.29"/>
    <n v="24"/>
    <n v="74.820000000000007"/>
    <n v="1795.6800000000003"/>
  </r>
  <r>
    <n v="2119"/>
    <s v="Tarsha"/>
    <s v="Fox"/>
    <s v="Mrs"/>
    <s v="F"/>
    <n v="30"/>
    <s v="Gwynnes Place"/>
    <s v="Lairg"/>
    <x v="21"/>
    <x v="419"/>
    <n v="42"/>
    <x v="1"/>
    <x v="1"/>
    <n v="1.79"/>
    <n v="24"/>
    <n v="75.180000000000007"/>
    <n v="1804.3200000000002"/>
  </r>
  <r>
    <n v="2120"/>
    <s v="Brittany"/>
    <s v="Egan"/>
    <s v="Miss"/>
    <s v="F"/>
    <n v="60"/>
    <s v="Haarlem Road"/>
    <s v="Buckinghamshire"/>
    <x v="8"/>
    <x v="354"/>
    <n v="90"/>
    <x v="1"/>
    <x v="1"/>
    <n v="1.79"/>
    <n v="24"/>
    <n v="161.1"/>
    <n v="3866.3999999999996"/>
  </r>
  <r>
    <n v="2121"/>
    <s v="Annamarie"/>
    <s v="Grayson"/>
    <s v="Miss"/>
    <s v="F"/>
    <n v="90"/>
    <s v="Haddington Terrace"/>
    <s v="Gravesend"/>
    <x v="57"/>
    <x v="916"/>
    <n v="66"/>
    <x v="3"/>
    <x v="3"/>
    <n v="0.69"/>
    <n v="24"/>
    <n v="45.54"/>
    <n v="1092.96"/>
  </r>
  <r>
    <n v="2122"/>
    <s v="Dominque"/>
    <s v="Rosado"/>
    <s v="Miss"/>
    <s v="F"/>
    <n v="30"/>
    <s v="Haddo Villas"/>
    <s v="Kingsbridge"/>
    <x v="21"/>
    <x v="524"/>
    <n v="50"/>
    <x v="2"/>
    <x v="2"/>
    <n v="1.79"/>
    <n v="17"/>
    <n v="89.5"/>
    <n v="1521.5"/>
  </r>
  <r>
    <n v="2123"/>
    <s v="Ellie"/>
    <s v="Riddle"/>
    <s v="Mrs"/>
    <s v="F"/>
    <n v="30"/>
    <s v="Hadleigh Road"/>
    <s v="Barnard Castle"/>
    <x v="90"/>
    <x v="96"/>
    <n v="13"/>
    <x v="8"/>
    <x v="8"/>
    <n v="3.49"/>
    <n v="20"/>
    <n v="45.370000000000005"/>
    <n v="907.40000000000009"/>
  </r>
  <r>
    <n v="2124"/>
    <s v="Deedee"/>
    <s v="Garrett"/>
    <s v="Miss"/>
    <s v="F"/>
    <n v="30"/>
    <s v="Hadleigh Walk"/>
    <s v="Canonbie"/>
    <x v="10"/>
    <x v="1"/>
    <n v="102"/>
    <x v="2"/>
    <x v="2"/>
    <n v="1.79"/>
    <n v="17"/>
    <n v="182.58"/>
    <n v="3103.86"/>
  </r>
  <r>
    <n v="2125"/>
    <s v="Murray"/>
    <s v="Knox"/>
    <s v="Mr"/>
    <s v="M"/>
    <n v="90"/>
    <s v="Hadley Close"/>
    <s v="St. Asaph"/>
    <x v="2"/>
    <x v="691"/>
    <n v="38"/>
    <x v="0"/>
    <x v="0"/>
    <n v="2.0099999999999998"/>
    <n v="20"/>
    <n v="76.38"/>
    <n v="1527.6"/>
  </r>
  <r>
    <n v="2126"/>
    <s v="Evia"/>
    <s v="Conrad"/>
    <s v="Ms"/>
    <s v="F"/>
    <n v="60"/>
    <s v="Hague Place"/>
    <s v="Newcastle"/>
    <x v="2"/>
    <x v="681"/>
    <n v="70"/>
    <x v="5"/>
    <x v="5"/>
    <n v="3.99"/>
    <n v="24"/>
    <n v="279.3"/>
    <n v="6703.2000000000007"/>
  </r>
  <r>
    <n v="2127"/>
    <s v="Donnie"/>
    <s v="Hilton"/>
    <s v="Mr"/>
    <s v="M"/>
    <n v="90"/>
    <s v="Haig Road"/>
    <s v="New Quay"/>
    <x v="2"/>
    <x v="630"/>
    <n v="95"/>
    <x v="7"/>
    <x v="7"/>
    <n v="2.95"/>
    <n v="20"/>
    <n v="280.25"/>
    <n v="5605"/>
  </r>
  <r>
    <n v="2128"/>
    <s v="Brice"/>
    <s v="Parks"/>
    <s v="Mr"/>
    <s v="M"/>
    <n v="30"/>
    <s v="Hainault Road"/>
    <s v="Llanerchymedd"/>
    <x v="11"/>
    <x v="262"/>
    <n v="75"/>
    <x v="1"/>
    <x v="1"/>
    <n v="1.79"/>
    <n v="24"/>
    <n v="134.25"/>
    <n v="3222"/>
  </r>
  <r>
    <n v="2129"/>
    <s v="Jacquelyne"/>
    <s v="Drummond"/>
    <s v="Mrs"/>
    <s v="F"/>
    <n v="60"/>
    <s v="Haldane Place"/>
    <s v="Clarbeston Road"/>
    <x v="15"/>
    <x v="499"/>
    <n v="91"/>
    <x v="7"/>
    <x v="7"/>
    <n v="2.95"/>
    <n v="20"/>
    <n v="268.45"/>
    <n v="5369"/>
  </r>
  <r>
    <n v="2130"/>
    <s v="Marceline"/>
    <s v="Decker"/>
    <s v="Miss"/>
    <s v="F"/>
    <n v="90"/>
    <s v="Hale Gardens"/>
    <s v="Woking"/>
    <x v="2"/>
    <x v="197"/>
    <n v="13"/>
    <x v="3"/>
    <x v="3"/>
    <n v="0.69"/>
    <n v="24"/>
    <n v="8.9699999999999989"/>
    <n v="215.27999999999997"/>
  </r>
  <r>
    <n v="2131"/>
    <s v="Rich"/>
    <s v="Slater"/>
    <s v="Mr"/>
    <s v="M"/>
    <n v="60"/>
    <s v="Hale Grove"/>
    <s v="Bruton"/>
    <x v="8"/>
    <x v="917"/>
    <n v="56"/>
    <x v="9"/>
    <x v="9"/>
    <n v="3.39"/>
    <n v="24"/>
    <n v="189.84"/>
    <n v="4556.16"/>
  </r>
  <r>
    <n v="2132"/>
    <s v="Mariel"/>
    <s v="Sykes"/>
    <s v="Miss"/>
    <s v="F"/>
    <n v="60"/>
    <s v="Halkin Place"/>
    <s v="Amlwch"/>
    <x v="4"/>
    <x v="211"/>
    <n v="17"/>
    <x v="7"/>
    <x v="7"/>
    <n v="2.95"/>
    <n v="20"/>
    <n v="50.150000000000006"/>
    <n v="1003.0000000000001"/>
  </r>
  <r>
    <n v="2133"/>
    <s v="Vallie"/>
    <s v="Askew"/>
    <s v="Mrs"/>
    <s v="F"/>
    <n v="60"/>
    <s v="Hall Lane"/>
    <s v="Hartlepool"/>
    <x v="1"/>
    <x v="44"/>
    <n v="78"/>
    <x v="3"/>
    <x v="3"/>
    <n v="0.69"/>
    <n v="24"/>
    <n v="53.819999999999993"/>
    <n v="1291.6799999999998"/>
  </r>
  <r>
    <n v="2134"/>
    <s v="Jesus"/>
    <s v="Burnett"/>
    <s v="Mr"/>
    <s v="M"/>
    <n v="90"/>
    <s v="Halliford Terrace"/>
    <s v="Bridgwater"/>
    <x v="41"/>
    <x v="918"/>
    <n v="21"/>
    <x v="9"/>
    <x v="9"/>
    <n v="3.39"/>
    <n v="24"/>
    <n v="71.19"/>
    <n v="1708.56"/>
  </r>
  <r>
    <n v="2135"/>
    <s v="Dong"/>
    <s v="Everett"/>
    <s v="Mr"/>
    <s v="M"/>
    <n v="60"/>
    <s v="Hallswelle Road"/>
    <s v="Arundel"/>
    <x v="33"/>
    <x v="41"/>
    <n v="70"/>
    <x v="7"/>
    <x v="7"/>
    <n v="2.95"/>
    <n v="20"/>
    <n v="206.5"/>
    <n v="4130"/>
  </r>
  <r>
    <n v="2136"/>
    <s v="Allen"/>
    <s v="Lawson"/>
    <s v="Mr"/>
    <s v="M"/>
    <n v="60"/>
    <s v="Halpin Place"/>
    <s v="Colchester"/>
    <x v="15"/>
    <x v="178"/>
    <n v="30"/>
    <x v="4"/>
    <x v="4"/>
    <n v="1.89"/>
    <n v="18"/>
    <n v="56.699999999999996"/>
    <n v="1020.5999999999999"/>
  </r>
  <r>
    <n v="2137"/>
    <s v="Heather"/>
    <s v="Young"/>
    <s v="Mrs"/>
    <s v="F"/>
    <n v="90"/>
    <s v="Halton Cross"/>
    <s v="North Berwick"/>
    <x v="2"/>
    <x v="787"/>
    <n v="26"/>
    <x v="8"/>
    <x v="8"/>
    <n v="3.49"/>
    <n v="20"/>
    <n v="90.740000000000009"/>
    <n v="1814.8000000000002"/>
  </r>
  <r>
    <n v="2138"/>
    <s v="Dario"/>
    <s v="Shafer"/>
    <s v="Mr"/>
    <s v="M"/>
    <n v="60"/>
    <s v="Hambledon Court"/>
    <s v="Horncastle"/>
    <x v="1"/>
    <x v="842"/>
    <n v="72"/>
    <x v="9"/>
    <x v="9"/>
    <n v="3.39"/>
    <n v="24"/>
    <n v="244.08"/>
    <n v="5857.92"/>
  </r>
  <r>
    <n v="2139"/>
    <s v="Illa"/>
    <s v="Bates"/>
    <s v="Miss"/>
    <s v="F"/>
    <n v="90"/>
    <s v="Hambledon Gardens"/>
    <s v="Stonehouse"/>
    <x v="2"/>
    <x v="399"/>
    <n v="84"/>
    <x v="8"/>
    <x v="8"/>
    <n v="3.49"/>
    <n v="20"/>
    <n v="293.16000000000003"/>
    <n v="5863.2000000000007"/>
  </r>
  <r>
    <n v="2140"/>
    <s v="Leon"/>
    <s v="Culver"/>
    <s v="Miss"/>
    <s v="F"/>
    <n v="60"/>
    <s v="Hambridge Way"/>
    <s v="Tilbury"/>
    <x v="2"/>
    <x v="645"/>
    <n v="76"/>
    <x v="5"/>
    <x v="5"/>
    <n v="3.99"/>
    <n v="24"/>
    <n v="303.24"/>
    <n v="7277.76"/>
  </r>
  <r>
    <n v="2141"/>
    <s v="Marc"/>
    <s v="Christensen"/>
    <s v="Prof"/>
    <s v="M"/>
    <n v="30"/>
    <s v="Hambro Road"/>
    <s v="Campbeltown"/>
    <x v="10"/>
    <x v="184"/>
    <n v="10"/>
    <x v="3"/>
    <x v="3"/>
    <n v="0.69"/>
    <n v="24"/>
    <n v="6.8999999999999995"/>
    <n v="165.6"/>
  </r>
  <r>
    <n v="2142"/>
    <s v="Sierra"/>
    <s v="Bowman"/>
    <s v="Mrs"/>
    <s v="F"/>
    <n v="90"/>
    <s v="Hamilton Gardens"/>
    <s v="Cinderford"/>
    <x v="15"/>
    <x v="50"/>
    <n v="45"/>
    <x v="4"/>
    <x v="4"/>
    <n v="1.89"/>
    <n v="18"/>
    <n v="85.05"/>
    <n v="1530.8999999999999"/>
  </r>
  <r>
    <n v="2143"/>
    <s v="Debora"/>
    <s v="Cuevas"/>
    <s v="Miss"/>
    <s v="F"/>
    <n v="30"/>
    <s v="Hamilton Park"/>
    <s v="Marianglas"/>
    <x v="2"/>
    <x v="441"/>
    <n v="83"/>
    <x v="9"/>
    <x v="9"/>
    <n v="3.39"/>
    <n v="24"/>
    <n v="281.37"/>
    <n v="6752.88"/>
  </r>
  <r>
    <n v="2144"/>
    <s v="Barbra"/>
    <s v="Nixon"/>
    <s v="Miss"/>
    <s v="F"/>
    <n v="30"/>
    <s v="Hamilton Road"/>
    <s v="Ruislip"/>
    <x v="2"/>
    <x v="594"/>
    <n v="11"/>
    <x v="8"/>
    <x v="8"/>
    <n v="3.49"/>
    <n v="20"/>
    <n v="38.39"/>
    <n v="767.8"/>
  </r>
  <r>
    <n v="2145"/>
    <s v="Dino"/>
    <s v="Mcmahon"/>
    <s v="Mr"/>
    <s v="M"/>
    <n v="60"/>
    <s v="Hammond Court"/>
    <s v="Llanrwst"/>
    <x v="11"/>
    <x v="408"/>
    <n v="39"/>
    <x v="7"/>
    <x v="7"/>
    <n v="2.95"/>
    <n v="20"/>
    <n v="115.05000000000001"/>
    <n v="2301"/>
  </r>
  <r>
    <n v="2146"/>
    <s v="Shon"/>
    <s v="Horn"/>
    <s v="Mr"/>
    <s v="M"/>
    <n v="30"/>
    <s v="Hamors Court"/>
    <s v="Roy Bridge"/>
    <x v="2"/>
    <x v="173"/>
    <n v="27"/>
    <x v="3"/>
    <x v="3"/>
    <n v="0.69"/>
    <n v="24"/>
    <n v="18.63"/>
    <n v="447.12"/>
  </r>
  <r>
    <n v="2147"/>
    <s v="Carolin"/>
    <s v="Ott"/>
    <s v="Mrs"/>
    <s v="F"/>
    <n v="90"/>
    <s v="Hampshire Cottages"/>
    <s v="St. Asaph"/>
    <x v="2"/>
    <x v="783"/>
    <n v="7"/>
    <x v="9"/>
    <x v="9"/>
    <n v="3.39"/>
    <n v="24"/>
    <n v="23.73"/>
    <n v="569.52"/>
  </r>
  <r>
    <n v="2148"/>
    <s v="Jesus"/>
    <s v="Patterson"/>
    <s v="Mr"/>
    <s v="M"/>
    <n v="30"/>
    <s v="Hampson Way"/>
    <s v="Milltimber"/>
    <x v="2"/>
    <x v="299"/>
    <n v="78"/>
    <x v="3"/>
    <x v="3"/>
    <n v="0.69"/>
    <n v="24"/>
    <n v="53.819999999999993"/>
    <n v="1291.6799999999998"/>
  </r>
  <r>
    <n v="2149"/>
    <s v="Ty"/>
    <s v="Kennedy"/>
    <s v="Mr"/>
    <s v="M"/>
    <n v="60"/>
    <s v="Hampstead Square"/>
    <s v="Ayrshire"/>
    <x v="40"/>
    <x v="919"/>
    <n v="36"/>
    <x v="7"/>
    <x v="7"/>
    <n v="2.95"/>
    <n v="20"/>
    <n v="106.2"/>
    <n v="2124"/>
  </r>
  <r>
    <n v="2150"/>
    <s v="Young"/>
    <s v="Rogers"/>
    <s v="Miss"/>
    <s v="F"/>
    <n v="60"/>
    <s v="Hampstead Walk"/>
    <s v="Arthog"/>
    <x v="33"/>
    <x v="256"/>
    <n v="63"/>
    <x v="2"/>
    <x v="2"/>
    <n v="1.79"/>
    <n v="17"/>
    <n v="112.77"/>
    <n v="1917.09"/>
  </r>
  <r>
    <n v="2151"/>
    <s v="Deb"/>
    <s v="Dickinson"/>
    <s v="Miss"/>
    <s v="F"/>
    <n v="60"/>
    <s v="Hanbury Drive"/>
    <s v="St. Albans"/>
    <x v="2"/>
    <x v="904"/>
    <n v="37"/>
    <x v="0"/>
    <x v="0"/>
    <n v="2.0099999999999998"/>
    <n v="20"/>
    <n v="74.36999999999999"/>
    <n v="1487.3999999999999"/>
  </r>
  <r>
    <n v="2152"/>
    <s v="Elroy"/>
    <s v="Owen"/>
    <s v="Mr"/>
    <s v="M"/>
    <n v="90"/>
    <s v="Hancock Road"/>
    <s v="Kinbrace"/>
    <x v="21"/>
    <x v="919"/>
    <n v="82"/>
    <x v="8"/>
    <x v="8"/>
    <n v="3.49"/>
    <n v="20"/>
    <n v="286.18"/>
    <n v="5723.6"/>
  </r>
  <r>
    <n v="2153"/>
    <s v="Lashaun"/>
    <s v="Sierra"/>
    <s v="Miss"/>
    <s v="F"/>
    <n v="30"/>
    <s v="Hand Court"/>
    <s v="Presteigne"/>
    <x v="2"/>
    <x v="461"/>
    <n v="61"/>
    <x v="3"/>
    <x v="3"/>
    <n v="0.69"/>
    <n v="24"/>
    <n v="42.089999999999996"/>
    <n v="1010.1599999999999"/>
  </r>
  <r>
    <n v="2154"/>
    <s v="Neville"/>
    <s v="Medrano"/>
    <s v="Mr"/>
    <s v="M"/>
    <n v="90"/>
    <s v="Hanlon Street"/>
    <s v="Redcar"/>
    <x v="2"/>
    <x v="659"/>
    <n v="36"/>
    <x v="5"/>
    <x v="5"/>
    <n v="3.99"/>
    <n v="24"/>
    <n v="143.64000000000001"/>
    <n v="3447.3600000000006"/>
  </r>
  <r>
    <n v="2155"/>
    <s v="David"/>
    <s v="Wray"/>
    <s v="Mrs"/>
    <s v="F"/>
    <n v="90"/>
    <s v="Hanmer Walk"/>
    <s v="Penrhyndeudraeth"/>
    <x v="2"/>
    <x v="580"/>
    <n v="13"/>
    <x v="9"/>
    <x v="9"/>
    <n v="3.39"/>
    <n v="24"/>
    <n v="44.07"/>
    <n v="1057.68"/>
  </r>
  <r>
    <n v="2156"/>
    <s v="Thad"/>
    <s v="Jacobs"/>
    <s v="Mr"/>
    <s v="M"/>
    <n v="90"/>
    <s v="Hannah Place"/>
    <s v="Epping"/>
    <x v="17"/>
    <x v="566"/>
    <n v="92"/>
    <x v="4"/>
    <x v="4"/>
    <n v="1.89"/>
    <n v="18"/>
    <n v="173.88"/>
    <n v="3129.84"/>
  </r>
  <r>
    <n v="2157"/>
    <s v="Garth"/>
    <s v="Feldman"/>
    <s v="Mr"/>
    <s v="M"/>
    <n v="90"/>
    <s v="Hannah Place"/>
    <s v="Rhayader"/>
    <x v="2"/>
    <x v="717"/>
    <n v="78"/>
    <x v="7"/>
    <x v="7"/>
    <n v="2.95"/>
    <n v="20"/>
    <n v="230.10000000000002"/>
    <n v="4602"/>
  </r>
  <r>
    <n v="2158"/>
    <s v="Antony"/>
    <s v="Kendrick"/>
    <s v="Mr"/>
    <s v="M"/>
    <n v="30"/>
    <s v="Hanover Court"/>
    <s v="Huntly"/>
    <x v="1"/>
    <x v="417"/>
    <n v="20"/>
    <x v="5"/>
    <x v="5"/>
    <n v="3.99"/>
    <n v="24"/>
    <n v="79.800000000000011"/>
    <n v="1915.2000000000003"/>
  </r>
  <r>
    <n v="2159"/>
    <s v="Arron"/>
    <s v="Howell"/>
    <s v="Mr"/>
    <s v="M"/>
    <n v="60"/>
    <s v="Hanover Flats"/>
    <s v="Lincoln"/>
    <x v="11"/>
    <x v="761"/>
    <n v="17"/>
    <x v="1"/>
    <x v="1"/>
    <n v="1.79"/>
    <n v="24"/>
    <n v="30.43"/>
    <n v="730.31999999999994"/>
  </r>
  <r>
    <n v="2160"/>
    <s v="Kellye"/>
    <s v="Ferrell"/>
    <s v="Mrs"/>
    <s v="F"/>
    <n v="60"/>
    <s v="Hanover Street"/>
    <s v="Oban"/>
    <x v="2"/>
    <x v="259"/>
    <n v="31"/>
    <x v="0"/>
    <x v="0"/>
    <n v="2.0099999999999998"/>
    <n v="20"/>
    <n v="62.309999999999995"/>
    <n v="1246.1999999999998"/>
  </r>
  <r>
    <n v="2161"/>
    <s v="Cleo"/>
    <s v="Richards"/>
    <s v="Miss"/>
    <s v="F"/>
    <n v="30"/>
    <s v="Hanway Place"/>
    <s v="Stourport-On-Severn"/>
    <x v="2"/>
    <x v="464"/>
    <n v="31"/>
    <x v="6"/>
    <x v="6"/>
    <n v="1.29"/>
    <n v="24"/>
    <n v="39.99"/>
    <n v="959.76"/>
  </r>
  <r>
    <n v="2162"/>
    <s v="Robt"/>
    <s v="Mcdowell"/>
    <s v="Mr"/>
    <s v="M"/>
    <n v="90"/>
    <s v="Hanway Road"/>
    <s v="Broxbourne"/>
    <x v="8"/>
    <x v="473"/>
    <n v="45"/>
    <x v="2"/>
    <x v="2"/>
    <n v="1.79"/>
    <n v="17"/>
    <n v="80.55"/>
    <n v="1369.35"/>
  </r>
  <r>
    <n v="2163"/>
    <s v="Foster"/>
    <s v="Buck"/>
    <s v="Mr"/>
    <s v="M"/>
    <n v="60"/>
    <s v="Harberson Road"/>
    <s v="Bideford"/>
    <x v="26"/>
    <x v="628"/>
    <n v="39"/>
    <x v="7"/>
    <x v="7"/>
    <n v="2.95"/>
    <n v="20"/>
    <n v="115.05000000000001"/>
    <n v="2301"/>
  </r>
  <r>
    <n v="2164"/>
    <s v="Benjamin"/>
    <s v="Sapp"/>
    <s v="Mr"/>
    <s v="M"/>
    <n v="90"/>
    <s v="Hardens Manorway"/>
    <s v="Wigston"/>
    <x v="2"/>
    <x v="337"/>
    <n v="2"/>
    <x v="8"/>
    <x v="8"/>
    <n v="3.49"/>
    <n v="20"/>
    <n v="6.98"/>
    <n v="139.60000000000002"/>
  </r>
  <r>
    <n v="2165"/>
    <s v="Claud"/>
    <s v="Potts"/>
    <s v="Mr"/>
    <s v="M"/>
    <n v="30"/>
    <s v="Harder's Place"/>
    <s v="East Sussex"/>
    <x v="44"/>
    <x v="249"/>
    <n v="34"/>
    <x v="7"/>
    <x v="7"/>
    <n v="2.95"/>
    <n v="20"/>
    <n v="100.30000000000001"/>
    <n v="2006.0000000000002"/>
  </r>
  <r>
    <n v="2166"/>
    <s v="Andrew"/>
    <s v="Huffman"/>
    <s v="Mr"/>
    <s v="M"/>
    <n v="60"/>
    <s v="Harder's Place"/>
    <s v="Edgware"/>
    <x v="44"/>
    <x v="326"/>
    <n v="91"/>
    <x v="3"/>
    <x v="3"/>
    <n v="0.69"/>
    <n v="24"/>
    <n v="62.789999999999992"/>
    <n v="1506.9599999999998"/>
  </r>
  <r>
    <n v="2167"/>
    <s v="Muoi"/>
    <s v="Reyes"/>
    <s v="Mrs"/>
    <s v="F"/>
    <n v="60"/>
    <s v="Hardie Close"/>
    <s v="Bridgend"/>
    <x v="41"/>
    <x v="389"/>
    <n v="38"/>
    <x v="7"/>
    <x v="7"/>
    <n v="2.95"/>
    <n v="20"/>
    <n v="112.10000000000001"/>
    <n v="2242"/>
  </r>
  <r>
    <n v="2168"/>
    <s v="Rosella"/>
    <s v="Buck"/>
    <s v="Miss"/>
    <s v="F"/>
    <n v="30"/>
    <s v="Hardinge Terrace"/>
    <s v="Fleetwood"/>
    <x v="17"/>
    <x v="884"/>
    <n v="30"/>
    <x v="9"/>
    <x v="9"/>
    <n v="3.39"/>
    <n v="24"/>
    <n v="101.7"/>
    <n v="2440.8000000000002"/>
  </r>
  <r>
    <n v="2169"/>
    <s v="Maryjane"/>
    <s v="Briggs"/>
    <s v="Mrs"/>
    <s v="F"/>
    <n v="30"/>
    <s v="Hardwick Place"/>
    <s v="Armagh"/>
    <x v="33"/>
    <x v="801"/>
    <n v="33"/>
    <x v="6"/>
    <x v="6"/>
    <n v="1.29"/>
    <n v="24"/>
    <n v="42.57"/>
    <n v="1021.6800000000001"/>
  </r>
  <r>
    <n v="2170"/>
    <s v="Adina"/>
    <s v="Moses"/>
    <s v="Miss"/>
    <s v="F"/>
    <n v="30"/>
    <s v="Hare Court"/>
    <s v="Perranporth"/>
    <x v="2"/>
    <x v="228"/>
    <n v="14"/>
    <x v="5"/>
    <x v="5"/>
    <n v="3.99"/>
    <n v="24"/>
    <n v="55.86"/>
    <n v="1340.6399999999999"/>
  </r>
  <r>
    <n v="2171"/>
    <s v="Arthur"/>
    <s v="Braun"/>
    <s v="Mrs"/>
    <s v="F"/>
    <n v="30"/>
    <s v="Hare Walk"/>
    <s v="Ross-Shire"/>
    <x v="2"/>
    <x v="869"/>
    <n v="47"/>
    <x v="3"/>
    <x v="3"/>
    <n v="0.69"/>
    <n v="24"/>
    <n v="32.43"/>
    <n v="778.31999999999994"/>
  </r>
  <r>
    <n v="2172"/>
    <s v="Quentin"/>
    <s v="Odell"/>
    <s v="Mr"/>
    <s v="M"/>
    <n v="30"/>
    <s v="Harford Road"/>
    <s v="Aughnacloy"/>
    <x v="24"/>
    <x v="768"/>
    <n v="9"/>
    <x v="8"/>
    <x v="8"/>
    <n v="3.49"/>
    <n v="20"/>
    <n v="31.410000000000004"/>
    <n v="628.20000000000005"/>
  </r>
  <r>
    <n v="2173"/>
    <s v="Archie"/>
    <s v="Sandoval"/>
    <s v="Mr"/>
    <s v="M"/>
    <n v="90"/>
    <s v="Hargreave Square"/>
    <s v="Berkshire"/>
    <x v="29"/>
    <x v="59"/>
    <n v="42"/>
    <x v="1"/>
    <x v="1"/>
    <n v="1.79"/>
    <n v="24"/>
    <n v="75.180000000000007"/>
    <n v="1804.3200000000002"/>
  </r>
  <r>
    <n v="2174"/>
    <s v="Niki"/>
    <s v="Nadeau"/>
    <s v="Mrs"/>
    <s v="F"/>
    <n v="30"/>
    <s v="Harlesden Lane"/>
    <s v="Barrow-Upon-Humber"/>
    <x v="53"/>
    <x v="916"/>
    <n v="12"/>
    <x v="7"/>
    <x v="7"/>
    <n v="2.95"/>
    <n v="20"/>
    <n v="35.400000000000006"/>
    <n v="708.00000000000011"/>
  </r>
  <r>
    <n v="2175"/>
    <s v="Noel"/>
    <s v="Tillman"/>
    <s v="Mr"/>
    <s v="M"/>
    <n v="90"/>
    <s v="Harley Road"/>
    <s v="Lytham St. Annes"/>
    <x v="2"/>
    <x v="335"/>
    <n v="104"/>
    <x v="8"/>
    <x v="8"/>
    <n v="3.49"/>
    <n v="20"/>
    <n v="362.96000000000004"/>
    <n v="7259.2000000000007"/>
  </r>
  <r>
    <n v="2176"/>
    <s v="Hugh"/>
    <s v="Dodson"/>
    <s v="Mr"/>
    <s v="M"/>
    <n v="60"/>
    <s v="Harley Street"/>
    <s v="Consett"/>
    <x v="16"/>
    <x v="521"/>
    <n v="22"/>
    <x v="8"/>
    <x v="8"/>
    <n v="3.49"/>
    <n v="20"/>
    <n v="76.78"/>
    <n v="1535.6"/>
  </r>
  <r>
    <n v="2177"/>
    <s v="Nicholas"/>
    <s v="Means"/>
    <s v="Mr"/>
    <s v="M"/>
    <n v="90"/>
    <s v="Harley Villas"/>
    <s v="Colyton"/>
    <x v="15"/>
    <x v="837"/>
    <n v="83"/>
    <x v="2"/>
    <x v="2"/>
    <n v="1.79"/>
    <n v="17"/>
    <n v="148.57"/>
    <n v="2525.69"/>
  </r>
  <r>
    <n v="2178"/>
    <s v="Shaun"/>
    <s v="Blackmon"/>
    <s v="Miss"/>
    <s v="F"/>
    <n v="60"/>
    <s v="Harold Terrace"/>
    <s v="Turriff"/>
    <x v="2"/>
    <x v="95"/>
    <n v="44"/>
    <x v="9"/>
    <x v="9"/>
    <n v="3.39"/>
    <n v="24"/>
    <n v="149.16"/>
    <n v="3579.84"/>
  </r>
  <r>
    <n v="2179"/>
    <s v="Wan"/>
    <s v="Ivey"/>
    <s v="Mrs"/>
    <s v="F"/>
    <n v="90"/>
    <s v="Harold Terrace"/>
    <s v="Weston-Super-Mare"/>
    <x v="2"/>
    <x v="556"/>
    <n v="57"/>
    <x v="5"/>
    <x v="5"/>
    <n v="3.99"/>
    <n v="24"/>
    <n v="227.43"/>
    <n v="5458.32"/>
  </r>
  <r>
    <n v="2180"/>
    <s v="Robt"/>
    <s v="Randolph"/>
    <s v="Mr"/>
    <s v="M"/>
    <n v="30"/>
    <s v="Harolds Place"/>
    <s v="Stanmore"/>
    <x v="2"/>
    <x v="829"/>
    <n v="96"/>
    <x v="3"/>
    <x v="3"/>
    <n v="0.69"/>
    <n v="24"/>
    <n v="66.239999999999995"/>
    <n v="1589.7599999999998"/>
  </r>
  <r>
    <n v="2181"/>
    <s v="Krystina"/>
    <s v="Wilkerson"/>
    <s v="Mrs"/>
    <s v="F"/>
    <n v="30"/>
    <s v="Harp Alley"/>
    <s v="Halifax"/>
    <x v="13"/>
    <x v="885"/>
    <n v="90"/>
    <x v="0"/>
    <x v="0"/>
    <n v="2.0099999999999998"/>
    <n v="20"/>
    <n v="180.89999999999998"/>
    <n v="3617.9999999999995"/>
  </r>
  <r>
    <n v="2182"/>
    <s v="Jarvis"/>
    <s v="Johns"/>
    <s v="Mr"/>
    <s v="M"/>
    <n v="60"/>
    <s v="Harp Island"/>
    <s v="Yateley"/>
    <x v="2"/>
    <x v="920"/>
    <n v="92"/>
    <x v="8"/>
    <x v="8"/>
    <n v="3.49"/>
    <n v="20"/>
    <n v="321.08000000000004"/>
    <n v="6421.6"/>
  </r>
  <r>
    <n v="2183"/>
    <s v="Sydney"/>
    <s v="Chamberlain"/>
    <s v="Mr"/>
    <s v="M"/>
    <n v="30"/>
    <s v="Harper Mews"/>
    <s v="Isle Of Jura"/>
    <x v="21"/>
    <x v="196"/>
    <n v="27"/>
    <x v="8"/>
    <x v="8"/>
    <n v="3.49"/>
    <n v="20"/>
    <n v="94.23"/>
    <n v="1884.6000000000001"/>
  </r>
  <r>
    <n v="2184"/>
    <s v="Reynaldo"/>
    <s v="Cotton"/>
    <s v="Mr"/>
    <s v="M"/>
    <n v="90"/>
    <s v="Harper Street"/>
    <s v="Church Stretton"/>
    <x v="15"/>
    <x v="299"/>
    <n v="18"/>
    <x v="2"/>
    <x v="2"/>
    <n v="1.79"/>
    <n v="17"/>
    <n v="32.22"/>
    <n v="547.74"/>
  </r>
  <r>
    <n v="2185"/>
    <s v="Dolores"/>
    <s v="Lynch"/>
    <s v="Mrs"/>
    <s v="F"/>
    <n v="60"/>
    <s v="Harpur Street"/>
    <s v="Isle Of Rum"/>
    <x v="21"/>
    <x v="757"/>
    <n v="64"/>
    <x v="5"/>
    <x v="5"/>
    <n v="3.99"/>
    <n v="24"/>
    <n v="255.36"/>
    <n v="6128.64"/>
  </r>
  <r>
    <n v="2186"/>
    <s v="Marchelle"/>
    <s v="Riddle"/>
    <s v="Mrs"/>
    <s v="F"/>
    <n v="30"/>
    <s v="Harriet Lane"/>
    <s v="Fairbourne"/>
    <x v="17"/>
    <x v="431"/>
    <n v="62"/>
    <x v="7"/>
    <x v="7"/>
    <n v="2.95"/>
    <n v="20"/>
    <n v="182.9"/>
    <n v="3658"/>
  </r>
  <r>
    <n v="2187"/>
    <s v="Leonel"/>
    <s v="Hutchins"/>
    <s v="Dr"/>
    <s v="M"/>
    <n v="60"/>
    <s v="Harringay Gardens"/>
    <s v="Staffordshire"/>
    <x v="2"/>
    <x v="63"/>
    <n v="89"/>
    <x v="9"/>
    <x v="9"/>
    <n v="3.39"/>
    <n v="24"/>
    <n v="301.71000000000004"/>
    <n v="7241.0400000000009"/>
  </r>
  <r>
    <n v="2188"/>
    <s v="Zonia"/>
    <s v="Burrell"/>
    <s v="Mrs"/>
    <s v="F"/>
    <n v="60"/>
    <s v="Harrington Hill"/>
    <s v="Ashby-De-La-Zouch"/>
    <x v="64"/>
    <x v="921"/>
    <n v="45"/>
    <x v="1"/>
    <x v="1"/>
    <n v="1.79"/>
    <n v="24"/>
    <n v="80.55"/>
    <n v="1933.1999999999998"/>
  </r>
  <r>
    <n v="2189"/>
    <s v="Antwan"/>
    <s v="Crow"/>
    <s v="Mr"/>
    <s v="M"/>
    <n v="60"/>
    <s v="Harrington Hill"/>
    <s v="Forest Row"/>
    <x v="17"/>
    <x v="336"/>
    <n v="72"/>
    <x v="8"/>
    <x v="8"/>
    <n v="3.49"/>
    <n v="20"/>
    <n v="251.28000000000003"/>
    <n v="5025.6000000000004"/>
  </r>
  <r>
    <n v="2190"/>
    <s v="Jennine"/>
    <s v="Pate"/>
    <s v="Miss"/>
    <s v="F"/>
    <n v="60"/>
    <s v="Harrington Square"/>
    <s v="Hertford"/>
    <x v="1"/>
    <x v="665"/>
    <n v="67"/>
    <x v="4"/>
    <x v="4"/>
    <n v="1.89"/>
    <n v="18"/>
    <n v="126.63"/>
    <n v="2279.34"/>
  </r>
  <r>
    <n v="2191"/>
    <s v="Kareen"/>
    <s v="Madden"/>
    <s v="Miss"/>
    <s v="F"/>
    <n v="60"/>
    <s v="Harrington Street"/>
    <s v="Beckermet"/>
    <x v="43"/>
    <x v="345"/>
    <n v="36"/>
    <x v="7"/>
    <x v="7"/>
    <n v="2.95"/>
    <n v="20"/>
    <n v="106.2"/>
    <n v="2124"/>
  </r>
  <r>
    <n v="2192"/>
    <s v="Kimiko"/>
    <s v="Greer"/>
    <s v="Mrs"/>
    <s v="F"/>
    <n v="30"/>
    <s v="Harrison Street"/>
    <s v="Peterculter"/>
    <x v="2"/>
    <x v="777"/>
    <n v="20"/>
    <x v="7"/>
    <x v="7"/>
    <n v="2.95"/>
    <n v="20"/>
    <n v="59"/>
    <n v="1180"/>
  </r>
  <r>
    <n v="2193"/>
    <s v="Cathryn"/>
    <s v="Delarosa"/>
    <s v="Mrs"/>
    <s v="F"/>
    <n v="90"/>
    <s v="Harrold Street"/>
    <s v="Milford Haven"/>
    <x v="2"/>
    <x v="6"/>
    <n v="79"/>
    <x v="0"/>
    <x v="0"/>
    <n v="2.0099999999999998"/>
    <n v="20"/>
    <n v="158.79"/>
    <n v="3175.7999999999997"/>
  </r>
  <r>
    <n v="2194"/>
    <s v="Nieves"/>
    <s v="Mcbride"/>
    <s v="Miss"/>
    <s v="F"/>
    <n v="60"/>
    <s v="Harrop Villas"/>
    <s v="Sandbach"/>
    <x v="2"/>
    <x v="727"/>
    <n v="53"/>
    <x v="2"/>
    <x v="2"/>
    <n v="1.79"/>
    <n v="17"/>
    <n v="94.87"/>
    <n v="1612.79"/>
  </r>
  <r>
    <n v="2195"/>
    <s v="Winfred"/>
    <s v="Waller"/>
    <s v="Mr"/>
    <s v="M"/>
    <n v="90"/>
    <s v="Harrow Green"/>
    <s v="Fakenham"/>
    <x v="17"/>
    <x v="652"/>
    <n v="35"/>
    <x v="3"/>
    <x v="3"/>
    <n v="0.69"/>
    <n v="24"/>
    <n v="24.15"/>
    <n v="579.59999999999991"/>
  </r>
  <r>
    <n v="2196"/>
    <s v="Gerardo"/>
    <s v="Shearer"/>
    <s v="Mr"/>
    <s v="M"/>
    <n v="90"/>
    <s v="Harrow Street"/>
    <s v="Sowerby Bridge"/>
    <x v="2"/>
    <x v="206"/>
    <n v="20"/>
    <x v="8"/>
    <x v="8"/>
    <n v="3.49"/>
    <n v="20"/>
    <n v="69.800000000000011"/>
    <n v="1396.0000000000002"/>
  </r>
  <r>
    <n v="2197"/>
    <s v="Elton"/>
    <s v="Talbot"/>
    <s v="Mr"/>
    <s v="M"/>
    <n v="60"/>
    <s v="Harroway Road"/>
    <s v="Strathdon"/>
    <x v="2"/>
    <x v="301"/>
    <n v="42"/>
    <x v="6"/>
    <x v="6"/>
    <n v="1.29"/>
    <n v="24"/>
    <n v="54.18"/>
    <n v="1300.32"/>
  </r>
  <r>
    <n v="2198"/>
    <s v="Kizzie"/>
    <s v="Stallings"/>
    <s v="Mrs"/>
    <s v="F"/>
    <n v="90"/>
    <s v="Harrowgate Road"/>
    <s v="Tredegar"/>
    <x v="2"/>
    <x v="564"/>
    <n v="9"/>
    <x v="7"/>
    <x v="7"/>
    <n v="2.95"/>
    <n v="20"/>
    <n v="26.55"/>
    <n v="531"/>
  </r>
  <r>
    <n v="2200"/>
    <s v="Maricela"/>
    <s v="Boucher"/>
    <s v="Mrs"/>
    <s v="F"/>
    <n v="30"/>
    <s v="Hart Street"/>
    <s v="Colyton"/>
    <x v="15"/>
    <x v="443"/>
    <n v="44"/>
    <x v="2"/>
    <x v="2"/>
    <n v="1.79"/>
    <n v="17"/>
    <n v="78.760000000000005"/>
    <n v="1338.92"/>
  </r>
  <r>
    <n v="2201"/>
    <s v="Filiberto"/>
    <s v="Donaldson"/>
    <s v="Mr"/>
    <s v="M"/>
    <n v="90"/>
    <s v="Hartford Place"/>
    <s v="Cheshire"/>
    <x v="20"/>
    <x v="388"/>
    <n v="23"/>
    <x v="6"/>
    <x v="6"/>
    <n v="1.29"/>
    <n v="24"/>
    <n v="29.67"/>
    <n v="712.08"/>
  </r>
  <r>
    <n v="2202"/>
    <s v="Fran"/>
    <s v="Corbett"/>
    <s v="Miss"/>
    <s v="F"/>
    <n v="90"/>
    <s v="Hartham Close"/>
    <s v="Dunbar"/>
    <x v="3"/>
    <x v="922"/>
    <n v="51"/>
    <x v="8"/>
    <x v="8"/>
    <n v="3.49"/>
    <n v="20"/>
    <n v="177.99"/>
    <n v="3559.8"/>
  </r>
  <r>
    <n v="2203"/>
    <s v="Valentine"/>
    <s v="Waller"/>
    <s v="Mrs"/>
    <s v="F"/>
    <n v="90"/>
    <s v="Hartham Close"/>
    <s v="Newbridge"/>
    <x v="2"/>
    <x v="474"/>
    <n v="89"/>
    <x v="8"/>
    <x v="8"/>
    <n v="3.49"/>
    <n v="20"/>
    <n v="310.61"/>
    <n v="6212.2000000000007"/>
  </r>
  <r>
    <n v="2205"/>
    <s v="Sherwood"/>
    <s v="Duvall"/>
    <s v="Mr"/>
    <s v="M"/>
    <n v="60"/>
    <s v="Hartland Close"/>
    <s v="Bakewell"/>
    <x v="0"/>
    <x v="923"/>
    <n v="76"/>
    <x v="6"/>
    <x v="6"/>
    <n v="1.29"/>
    <n v="24"/>
    <n v="98.04"/>
    <n v="2352.96"/>
  </r>
  <r>
    <n v="2206"/>
    <s v="Brenton"/>
    <s v="Madison"/>
    <s v="Mr"/>
    <s v="M"/>
    <n v="90"/>
    <s v="Hartley Close"/>
    <s v="Boldon Colliery"/>
    <x v="62"/>
    <x v="46"/>
    <n v="45"/>
    <x v="1"/>
    <x v="1"/>
    <n v="1.79"/>
    <n v="24"/>
    <n v="80.55"/>
    <n v="1933.1999999999998"/>
  </r>
  <r>
    <n v="2207"/>
    <s v="Raymonde"/>
    <s v="Mcintosh"/>
    <s v="Mrs"/>
    <s v="F"/>
    <n v="30"/>
    <s v="Hartley Close"/>
    <s v="Caldicot"/>
    <x v="12"/>
    <x v="757"/>
    <n v="91"/>
    <x v="7"/>
    <x v="7"/>
    <n v="2.95"/>
    <n v="20"/>
    <n v="268.45"/>
    <n v="5369"/>
  </r>
  <r>
    <n v="2208"/>
    <s v="Jillian"/>
    <s v="Villa"/>
    <s v="Mrs"/>
    <s v="F"/>
    <n v="30"/>
    <s v="Hartley Close"/>
    <s v="Street"/>
    <x v="2"/>
    <x v="598"/>
    <n v="62"/>
    <x v="2"/>
    <x v="2"/>
    <n v="1.79"/>
    <n v="17"/>
    <n v="110.98"/>
    <n v="1886.66"/>
  </r>
  <r>
    <n v="2209"/>
    <s v="Wiley"/>
    <s v="Donnelly"/>
    <s v="Mr"/>
    <s v="M"/>
    <n v="90"/>
    <s v="Hart's Court"/>
    <s v="Richmond"/>
    <x v="2"/>
    <x v="699"/>
    <n v="13"/>
    <x v="0"/>
    <x v="0"/>
    <n v="2.0099999999999998"/>
    <n v="20"/>
    <n v="26.129999999999995"/>
    <n v="522.59999999999991"/>
  </r>
  <r>
    <n v="2210"/>
    <s v="Sharonda"/>
    <s v="Lehman"/>
    <s v="Mrs"/>
    <s v="F"/>
    <n v="90"/>
    <s v="Hartsborn Lane"/>
    <s v="Redditch"/>
    <x v="2"/>
    <x v="223"/>
    <n v="7"/>
    <x v="3"/>
    <x v="3"/>
    <n v="0.69"/>
    <n v="24"/>
    <n v="4.83"/>
    <n v="115.92"/>
  </r>
  <r>
    <n v="2211"/>
    <s v="Barton"/>
    <s v="Morton"/>
    <s v="Mr"/>
    <s v="M"/>
    <n v="30"/>
    <s v="Hartswood Gdns"/>
    <s v="Newmarket"/>
    <x v="2"/>
    <x v="924"/>
    <n v="85"/>
    <x v="5"/>
    <x v="5"/>
    <n v="3.99"/>
    <n v="24"/>
    <n v="339.15000000000003"/>
    <n v="8139.6"/>
  </r>
  <r>
    <n v="2212"/>
    <s v="Darcie"/>
    <s v="Wilson"/>
    <s v="Miss"/>
    <s v="F"/>
    <n v="30"/>
    <s v="Hartswood Gdns"/>
    <s v="Settle"/>
    <x v="2"/>
    <x v="569"/>
    <n v="8"/>
    <x v="0"/>
    <x v="0"/>
    <n v="2.0099999999999998"/>
    <n v="20"/>
    <n v="16.079999999999998"/>
    <n v="321.59999999999997"/>
  </r>
  <r>
    <n v="2213"/>
    <s v="Christoper"/>
    <s v="Mason"/>
    <s v="Mr"/>
    <s v="M"/>
    <n v="60"/>
    <s v="Hartwell Drv"/>
    <s v="Ross-On-Wye"/>
    <x v="2"/>
    <x v="689"/>
    <n v="17"/>
    <x v="7"/>
    <x v="7"/>
    <n v="2.95"/>
    <n v="20"/>
    <n v="50.150000000000006"/>
    <n v="1003.0000000000001"/>
  </r>
  <r>
    <n v="2214"/>
    <s v="Yukiko"/>
    <s v="Morgan"/>
    <s v="Mrs"/>
    <s v="F"/>
    <n v="60"/>
    <s v="Harvard Court"/>
    <s v="Romford"/>
    <x v="2"/>
    <x v="275"/>
    <n v="12"/>
    <x v="7"/>
    <x v="7"/>
    <n v="2.95"/>
    <n v="20"/>
    <n v="35.400000000000006"/>
    <n v="708.00000000000011"/>
  </r>
  <r>
    <n v="2215"/>
    <s v="Odis"/>
    <s v="Thacker"/>
    <s v="Mr"/>
    <s v="M"/>
    <n v="30"/>
    <s v="Harveys Cottages"/>
    <s v="Ventnor"/>
    <x v="2"/>
    <x v="925"/>
    <n v="33"/>
    <x v="3"/>
    <x v="3"/>
    <n v="0.69"/>
    <n v="24"/>
    <n v="22.77"/>
    <n v="546.48"/>
  </r>
  <r>
    <n v="2216"/>
    <s v="Harrison"/>
    <s v="Clifton"/>
    <s v="Mr"/>
    <s v="M"/>
    <n v="30"/>
    <s v="Harwood Place"/>
    <s v="Grange-Over-Sands"/>
    <x v="17"/>
    <x v="684"/>
    <n v="37"/>
    <x v="6"/>
    <x v="6"/>
    <n v="1.29"/>
    <n v="24"/>
    <n v="47.730000000000004"/>
    <n v="1145.52"/>
  </r>
  <r>
    <n v="2217"/>
    <s v="Athena"/>
    <s v="Daugherty"/>
    <s v="Mrs"/>
    <s v="F"/>
    <n v="60"/>
    <s v="Harwood Place"/>
    <s v="Horsham"/>
    <x v="1"/>
    <x v="868"/>
    <n v="44"/>
    <x v="3"/>
    <x v="3"/>
    <n v="0.69"/>
    <n v="24"/>
    <n v="30.36"/>
    <n v="728.64"/>
  </r>
  <r>
    <n v="2218"/>
    <s v="Albert"/>
    <s v="Gilbert"/>
    <s v="Mr"/>
    <s v="M"/>
    <n v="30"/>
    <s v="Haseltine Road"/>
    <s v="Fivemiletown"/>
    <x v="17"/>
    <x v="926"/>
    <n v="69"/>
    <x v="9"/>
    <x v="9"/>
    <n v="3.39"/>
    <n v="24"/>
    <n v="233.91"/>
    <n v="5613.84"/>
  </r>
  <r>
    <n v="2219"/>
    <s v="Chong"/>
    <s v="Madrid"/>
    <s v="Mr"/>
    <s v="M"/>
    <n v="30"/>
    <s v="Haslam Close"/>
    <s v="Essex"/>
    <x v="17"/>
    <x v="65"/>
    <n v="27"/>
    <x v="8"/>
    <x v="8"/>
    <n v="3.49"/>
    <n v="20"/>
    <n v="94.23"/>
    <n v="1884.6000000000001"/>
  </r>
  <r>
    <n v="2220"/>
    <s v="Erik"/>
    <s v="Rocha"/>
    <s v="Mr"/>
    <s v="M"/>
    <n v="30"/>
    <s v="Haslemere Gardens"/>
    <s v="Crediton"/>
    <x v="16"/>
    <x v="927"/>
    <n v="55"/>
    <x v="5"/>
    <x v="5"/>
    <n v="3.99"/>
    <n v="24"/>
    <n v="219.45000000000002"/>
    <n v="5266.8"/>
  </r>
  <r>
    <n v="2221"/>
    <s v="Ossie"/>
    <s v="Dobson"/>
    <s v="Mrs"/>
    <s v="F"/>
    <n v="90"/>
    <s v="Hassop Road"/>
    <s v="Billingshurst"/>
    <x v="72"/>
    <x v="365"/>
    <n v="28"/>
    <x v="1"/>
    <x v="1"/>
    <n v="1.79"/>
    <n v="24"/>
    <n v="50.120000000000005"/>
    <n v="1202.8800000000001"/>
  </r>
  <r>
    <n v="2222"/>
    <s v="Duane"/>
    <s v="Guthrie"/>
    <s v="Mr"/>
    <s v="M"/>
    <n v="60"/>
    <s v="Hassop Road"/>
    <s v="Tranent"/>
    <x v="2"/>
    <x v="928"/>
    <n v="46"/>
    <x v="9"/>
    <x v="9"/>
    <n v="3.39"/>
    <n v="24"/>
    <n v="155.94"/>
    <n v="3742.56"/>
  </r>
  <r>
    <n v="2223"/>
    <s v="Tyler"/>
    <s v="Longoria"/>
    <s v="Mr"/>
    <s v="M"/>
    <n v="60"/>
    <s v="Hastings Road"/>
    <s v="Market Drayton"/>
    <x v="2"/>
    <x v="339"/>
    <n v="36"/>
    <x v="0"/>
    <x v="0"/>
    <n v="2.0099999999999998"/>
    <n v="20"/>
    <n v="72.359999999999985"/>
    <n v="1447.1999999999998"/>
  </r>
  <r>
    <n v="2224"/>
    <s v="Bob"/>
    <s v="Hooks"/>
    <s v="Mr"/>
    <s v="M"/>
    <n v="60"/>
    <s v="Hatcham Soap"/>
    <s v="Kidderminster"/>
    <x v="21"/>
    <x v="929"/>
    <n v="88"/>
    <x v="3"/>
    <x v="3"/>
    <n v="0.69"/>
    <n v="24"/>
    <n v="60.72"/>
    <n v="1457.28"/>
  </r>
  <r>
    <n v="2225"/>
    <s v="Leslie"/>
    <s v="Landers"/>
    <s v="Mr"/>
    <s v="M"/>
    <n v="60"/>
    <s v="Hatcham Soap"/>
    <s v="Shanklin"/>
    <x v="2"/>
    <x v="157"/>
    <n v="85"/>
    <x v="3"/>
    <x v="3"/>
    <n v="0.69"/>
    <n v="24"/>
    <n v="58.65"/>
    <n v="1407.6"/>
  </r>
  <r>
    <n v="2226"/>
    <s v="Aurelio"/>
    <s v="Sanchez"/>
    <s v="Mr"/>
    <s v="M"/>
    <n v="90"/>
    <s v="Hatchard Road"/>
    <s v="Loughton"/>
    <x v="2"/>
    <x v="921"/>
    <n v="35"/>
    <x v="2"/>
    <x v="2"/>
    <n v="1.79"/>
    <n v="17"/>
    <n v="62.65"/>
    <n v="1065.05"/>
  </r>
  <r>
    <n v="2227"/>
    <s v="Raymonde"/>
    <s v="Wray"/>
    <s v="Mrs"/>
    <s v="F"/>
    <n v="60"/>
    <s v="Hatherley Street"/>
    <s v="Holmrook"/>
    <x v="1"/>
    <x v="267"/>
    <n v="39"/>
    <x v="1"/>
    <x v="1"/>
    <n v="1.79"/>
    <n v="24"/>
    <n v="69.81"/>
    <n v="1675.44"/>
  </r>
  <r>
    <n v="2228"/>
    <s v="Katharine"/>
    <s v="Blanchard"/>
    <s v="Miss"/>
    <s v="F"/>
    <n v="30"/>
    <s v="Haths Buildings"/>
    <s v="Sandringham"/>
    <x v="2"/>
    <x v="257"/>
    <n v="5"/>
    <x v="4"/>
    <x v="4"/>
    <n v="1.89"/>
    <n v="18"/>
    <n v="9.4499999999999993"/>
    <n v="170.1"/>
  </r>
  <r>
    <n v="2229"/>
    <s v="Mohammad"/>
    <s v="Woodruff"/>
    <s v="Mr"/>
    <s v="M"/>
    <n v="30"/>
    <s v="Hatton Yard"/>
    <s v="Earlston"/>
    <x v="44"/>
    <x v="930"/>
    <n v="18"/>
    <x v="8"/>
    <x v="8"/>
    <n v="3.49"/>
    <n v="20"/>
    <n v="62.820000000000007"/>
    <n v="1256.4000000000001"/>
  </r>
  <r>
    <n v="2230"/>
    <s v="Farah"/>
    <s v="Mcnamara"/>
    <s v="Ms"/>
    <s v="F"/>
    <n v="30"/>
    <s v="Hauchmond"/>
    <s v="Swanage"/>
    <x v="2"/>
    <x v="551"/>
    <n v="44"/>
    <x v="0"/>
    <x v="0"/>
    <n v="2.0099999999999998"/>
    <n v="20"/>
    <n v="88.44"/>
    <n v="1768.8"/>
  </r>
  <r>
    <n v="2231"/>
    <s v="Charissa"/>
    <s v="Kidd"/>
    <s v="Miss"/>
    <s v="F"/>
    <n v="60"/>
    <s v="Havelock Cottages"/>
    <s v="Barry"/>
    <x v="53"/>
    <x v="544"/>
    <n v="31"/>
    <x v="6"/>
    <x v="6"/>
    <n v="1.29"/>
    <n v="24"/>
    <n v="39.99"/>
    <n v="959.76"/>
  </r>
  <r>
    <n v="2232"/>
    <s v="Omer"/>
    <s v="Copeland"/>
    <s v="Mr"/>
    <s v="M"/>
    <n v="30"/>
    <s v="Havelock Place"/>
    <s v="East Boldon"/>
    <x v="44"/>
    <x v="931"/>
    <n v="51"/>
    <x v="9"/>
    <x v="9"/>
    <n v="3.39"/>
    <n v="24"/>
    <n v="172.89000000000001"/>
    <n v="4149.3600000000006"/>
  </r>
  <r>
    <n v="2233"/>
    <s v="Setsuko"/>
    <s v="Albert"/>
    <s v="Miss"/>
    <s v="F"/>
    <n v="60"/>
    <s v="Haverstock Hill"/>
    <s v="Orpington"/>
    <x v="2"/>
    <x v="383"/>
    <n v="65"/>
    <x v="5"/>
    <x v="5"/>
    <n v="3.99"/>
    <n v="24"/>
    <n v="259.35000000000002"/>
    <n v="6224.4000000000005"/>
  </r>
  <r>
    <n v="2234"/>
    <s v="Conrad"/>
    <s v="Strong"/>
    <s v="Mr"/>
    <s v="M"/>
    <n v="30"/>
    <s v="Havil Place"/>
    <s v="Port Isaac"/>
    <x v="2"/>
    <x v="12"/>
    <n v="2"/>
    <x v="6"/>
    <x v="6"/>
    <n v="1.29"/>
    <n v="24"/>
    <n v="2.58"/>
    <n v="61.92"/>
  </r>
  <r>
    <n v="2235"/>
    <s v="Joi"/>
    <s v="Conley"/>
    <s v="Miss"/>
    <s v="F"/>
    <n v="60"/>
    <s v="Hawarden Hill"/>
    <s v="Hinton St. George"/>
    <x v="1"/>
    <x v="439"/>
    <n v="46"/>
    <x v="7"/>
    <x v="7"/>
    <n v="2.95"/>
    <n v="20"/>
    <n v="135.70000000000002"/>
    <n v="2714.0000000000005"/>
  </r>
  <r>
    <n v="2236"/>
    <s v="Edison"/>
    <s v="Darling"/>
    <s v="Mr"/>
    <s v="M"/>
    <n v="90"/>
    <s v="Hawarden Hill"/>
    <s v="Winchester"/>
    <x v="2"/>
    <x v="213"/>
    <n v="16"/>
    <x v="5"/>
    <x v="5"/>
    <n v="3.99"/>
    <n v="24"/>
    <n v="63.84"/>
    <n v="1532.16"/>
  </r>
  <r>
    <n v="2237"/>
    <s v="Kathey"/>
    <s v="Hyatt"/>
    <s v="Mrs"/>
    <s v="F"/>
    <n v="30"/>
    <s v="Hawarden Road"/>
    <s v="Fraserburgh"/>
    <x v="17"/>
    <x v="25"/>
    <n v="19"/>
    <x v="5"/>
    <x v="5"/>
    <n v="3.99"/>
    <n v="24"/>
    <n v="75.81"/>
    <n v="1819.44"/>
  </r>
  <r>
    <n v="2238"/>
    <s v="Name"/>
    <s v="Mayes"/>
    <s v="Mr"/>
    <s v="M"/>
    <n v="30"/>
    <s v="Hawbridge Road"/>
    <s v="Tregaron"/>
    <x v="2"/>
    <x v="420"/>
    <n v="14"/>
    <x v="0"/>
    <x v="0"/>
    <n v="2.0099999999999998"/>
    <n v="20"/>
    <n v="28.139999999999997"/>
    <n v="562.79999999999995"/>
  </r>
  <r>
    <n v="2239"/>
    <s v="Valda"/>
    <s v="Neely"/>
    <s v="Miss"/>
    <s v="F"/>
    <n v="90"/>
    <s v="Hawes Lane"/>
    <s v="Newbiggin-By-The-Sea"/>
    <x v="2"/>
    <x v="814"/>
    <n v="9"/>
    <x v="4"/>
    <x v="4"/>
    <n v="1.89"/>
    <n v="18"/>
    <n v="17.009999999999998"/>
    <n v="306.17999999999995"/>
  </r>
  <r>
    <n v="2240"/>
    <s v="Helena"/>
    <s v="Moseley"/>
    <s v="Mrs"/>
    <s v="F"/>
    <n v="30"/>
    <s v="Hawkins Street"/>
    <s v="Peacehaven"/>
    <x v="2"/>
    <x v="860"/>
    <n v="10"/>
    <x v="1"/>
    <x v="1"/>
    <n v="1.79"/>
    <n v="24"/>
    <n v="17.899999999999999"/>
    <n v="429.59999999999997"/>
  </r>
  <r>
    <n v="2241"/>
    <s v="Conrad"/>
    <s v="Whaley"/>
    <s v="Mr"/>
    <s v="M"/>
    <n v="90"/>
    <s v="Hawkley Gardens"/>
    <s v="Ballymena"/>
    <x v="0"/>
    <x v="782"/>
    <n v="14"/>
    <x v="8"/>
    <x v="8"/>
    <n v="3.49"/>
    <n v="20"/>
    <n v="48.86"/>
    <n v="977.2"/>
  </r>
  <r>
    <n v="2242"/>
    <s v="Cris"/>
    <s v="Stovall"/>
    <s v="Mrs"/>
    <s v="F"/>
    <n v="90"/>
    <s v="Hawkshaw Close"/>
    <s v="St. Albans"/>
    <x v="2"/>
    <x v="278"/>
    <n v="84"/>
    <x v="8"/>
    <x v="8"/>
    <n v="3.49"/>
    <n v="20"/>
    <n v="293.16000000000003"/>
    <n v="5863.2000000000007"/>
  </r>
  <r>
    <n v="2243"/>
    <s v="Stanford"/>
    <s v="Beach"/>
    <s v="Mr"/>
    <s v="M"/>
    <n v="60"/>
    <s v="Hawkwell Walk"/>
    <s v="Macduff"/>
    <x v="2"/>
    <x v="647"/>
    <n v="84"/>
    <x v="8"/>
    <x v="8"/>
    <n v="3.49"/>
    <n v="20"/>
    <n v="293.16000000000003"/>
    <n v="5863.2000000000007"/>
  </r>
  <r>
    <n v="2244"/>
    <s v="Ross"/>
    <s v="Sargent"/>
    <s v="Mr"/>
    <s v="M"/>
    <n v="60"/>
    <s v="Hawkwood Crescent"/>
    <s v="Bodorgan"/>
    <x v="62"/>
    <x v="932"/>
    <n v="3"/>
    <x v="4"/>
    <x v="4"/>
    <n v="1.89"/>
    <n v="18"/>
    <n v="5.67"/>
    <n v="102.06"/>
  </r>
  <r>
    <n v="2245"/>
    <s v="Lynna"/>
    <s v="Barrett"/>
    <s v="Mrs"/>
    <s v="F"/>
    <n v="60"/>
    <s v="Hawkwood Mount"/>
    <s v="Southport"/>
    <x v="2"/>
    <x v="842"/>
    <n v="78"/>
    <x v="9"/>
    <x v="9"/>
    <n v="3.39"/>
    <n v="24"/>
    <n v="264.42"/>
    <n v="6346.08"/>
  </r>
  <r>
    <n v="2246"/>
    <s v="Milan"/>
    <s v="Williams"/>
    <s v="Mr"/>
    <s v="M"/>
    <n v="60"/>
    <s v="Hawthorn Crescent"/>
    <s v="Eastbourne"/>
    <x v="44"/>
    <x v="83"/>
    <n v="13"/>
    <x v="2"/>
    <x v="2"/>
    <n v="1.79"/>
    <n v="17"/>
    <n v="23.27"/>
    <n v="395.59"/>
  </r>
  <r>
    <n v="2247"/>
    <s v="An"/>
    <s v="Goodson"/>
    <s v="Miss"/>
    <s v="F"/>
    <n v="90"/>
    <s v="Hawthorn Crescent"/>
    <s v="South Yorkshire"/>
    <x v="2"/>
    <x v="590"/>
    <n v="62"/>
    <x v="5"/>
    <x v="5"/>
    <n v="3.99"/>
    <n v="24"/>
    <n v="247.38000000000002"/>
    <n v="5937.1200000000008"/>
  </r>
  <r>
    <n v="2248"/>
    <s v="German"/>
    <s v="Parra"/>
    <s v="Mr"/>
    <s v="M"/>
    <n v="30"/>
    <s v="Hawthorn Mews"/>
    <s v="Ruthin"/>
    <x v="2"/>
    <x v="77"/>
    <n v="80"/>
    <x v="9"/>
    <x v="9"/>
    <n v="3.39"/>
    <n v="24"/>
    <n v="271.2"/>
    <n v="6508.7999999999993"/>
  </r>
  <r>
    <n v="2249"/>
    <s v="Benny"/>
    <s v="Bentley"/>
    <s v="Mr"/>
    <s v="M"/>
    <n v="60"/>
    <s v="Hawthorne Close"/>
    <s v="Llanbedrgoch"/>
    <x v="11"/>
    <x v="97"/>
    <n v="7"/>
    <x v="6"/>
    <x v="6"/>
    <n v="1.29"/>
    <n v="24"/>
    <n v="9.0300000000000011"/>
    <n v="216.72000000000003"/>
  </r>
  <r>
    <n v="2250"/>
    <s v="Elmira"/>
    <s v="Morrison"/>
    <s v="Mrs"/>
    <s v="F"/>
    <n v="90"/>
    <s v="Hawtrey Road"/>
    <s v="Wick"/>
    <x v="2"/>
    <x v="547"/>
    <n v="2"/>
    <x v="9"/>
    <x v="9"/>
    <n v="3.39"/>
    <n v="24"/>
    <n v="6.78"/>
    <n v="162.72"/>
  </r>
  <r>
    <n v="2251"/>
    <s v="Omar"/>
    <s v="Copeland"/>
    <s v="Prof"/>
    <s v="M"/>
    <n v="90"/>
    <s v="Hay Street"/>
    <s v="Southminster"/>
    <x v="2"/>
    <x v="48"/>
    <n v="76"/>
    <x v="6"/>
    <x v="6"/>
    <n v="1.29"/>
    <n v="24"/>
    <n v="98.04"/>
    <n v="2352.96"/>
  </r>
  <r>
    <n v="2252"/>
    <s v="Alva"/>
    <s v="Haskins"/>
    <s v="Mr"/>
    <s v="M"/>
    <n v="60"/>
    <s v="Haydon Park"/>
    <s v="Donaghadee"/>
    <x v="3"/>
    <x v="795"/>
    <n v="18"/>
    <x v="1"/>
    <x v="1"/>
    <n v="1.79"/>
    <n v="24"/>
    <n v="32.22"/>
    <n v="773.28"/>
  </r>
  <r>
    <n v="2253"/>
    <s v="Erwin"/>
    <s v="Marin"/>
    <s v="Mr"/>
    <s v="M"/>
    <n v="60"/>
    <s v="Hayes Cottages"/>
    <s v="Southport"/>
    <x v="2"/>
    <x v="927"/>
    <n v="70"/>
    <x v="5"/>
    <x v="5"/>
    <n v="3.99"/>
    <n v="24"/>
    <n v="279.3"/>
    <n v="6703.2000000000007"/>
  </r>
  <r>
    <n v="2254"/>
    <s v="Cody"/>
    <s v="Schmidt"/>
    <s v="Mr"/>
    <s v="M"/>
    <n v="60"/>
    <s v="Hayles Terrace"/>
    <s v="Cupar"/>
    <x v="16"/>
    <x v="116"/>
    <n v="19"/>
    <x v="9"/>
    <x v="9"/>
    <n v="3.39"/>
    <n v="24"/>
    <n v="64.41"/>
    <n v="1545.84"/>
  </r>
  <r>
    <n v="2255"/>
    <s v="Verlie"/>
    <s v="Byers"/>
    <s v="Mrs"/>
    <s v="F"/>
    <n v="30"/>
    <s v="Haymerle Road"/>
    <s v="Liss"/>
    <x v="11"/>
    <x v="776"/>
    <n v="77"/>
    <x v="2"/>
    <x v="2"/>
    <n v="1.79"/>
    <n v="17"/>
    <n v="137.83000000000001"/>
    <n v="2343.11"/>
  </r>
  <r>
    <n v="2256"/>
    <s v="Clementina"/>
    <s v="Rosado"/>
    <s v="Miss"/>
    <s v="F"/>
    <n v="30"/>
    <s v="Haynes Court"/>
    <s v="Isle Of Lewis"/>
    <x v="21"/>
    <x v="751"/>
    <n v="45"/>
    <x v="1"/>
    <x v="1"/>
    <n v="1.79"/>
    <n v="24"/>
    <n v="80.55"/>
    <n v="1933.1999999999998"/>
  </r>
  <r>
    <n v="2257"/>
    <s v="Ladonna"/>
    <s v="Chandler"/>
    <s v="Mrs"/>
    <s v="F"/>
    <n v="60"/>
    <s v="Hays Court"/>
    <s v="Fort William"/>
    <x v="17"/>
    <x v="268"/>
    <n v="76"/>
    <x v="8"/>
    <x v="8"/>
    <n v="3.49"/>
    <n v="20"/>
    <n v="265.24"/>
    <n v="5304.8"/>
  </r>
  <r>
    <n v="2258"/>
    <s v="Jerry"/>
    <s v="Foote"/>
    <s v="Mr"/>
    <s v="M"/>
    <n v="90"/>
    <s v="Haysleigh Gardens"/>
    <s v="Llanrwst"/>
    <x v="11"/>
    <x v="303"/>
    <n v="81"/>
    <x v="1"/>
    <x v="1"/>
    <n v="1.79"/>
    <n v="24"/>
    <n v="144.99"/>
    <n v="3479.76"/>
  </r>
  <r>
    <n v="2259"/>
    <s v="Jerald"/>
    <s v="Vang"/>
    <s v="Mr"/>
    <s v="M"/>
    <n v="90"/>
    <s v="Haywards Yard"/>
    <s v="Mountain Ash"/>
    <x v="2"/>
    <x v="358"/>
    <n v="47"/>
    <x v="0"/>
    <x v="0"/>
    <n v="2.0099999999999998"/>
    <n v="20"/>
    <n v="94.469999999999985"/>
    <n v="1889.3999999999996"/>
  </r>
  <r>
    <n v="2260"/>
    <s v="Ellamae"/>
    <s v="Shoemaker"/>
    <s v="Miss"/>
    <s v="F"/>
    <n v="90"/>
    <s v="Hazel Court"/>
    <s v="Solihull"/>
    <x v="2"/>
    <x v="933"/>
    <n v="33"/>
    <x v="4"/>
    <x v="4"/>
    <n v="1.89"/>
    <n v="18"/>
    <n v="62.37"/>
    <n v="1122.6599999999999"/>
  </r>
  <r>
    <n v="2261"/>
    <s v="Audie"/>
    <s v="Boyd"/>
    <s v="Miss"/>
    <s v="F"/>
    <n v="30"/>
    <s v="Hazeldean Road"/>
    <s v="Watlington"/>
    <x v="2"/>
    <x v="934"/>
    <n v="3"/>
    <x v="7"/>
    <x v="7"/>
    <n v="2.95"/>
    <n v="20"/>
    <n v="8.8500000000000014"/>
    <n v="177.00000000000003"/>
  </r>
  <r>
    <n v="2262"/>
    <s v="Shanika"/>
    <s v="Fletcher"/>
    <s v="Miss"/>
    <s v="F"/>
    <n v="30"/>
    <s v="Hazellville Road"/>
    <s v="Llanbedr"/>
    <x v="11"/>
    <x v="822"/>
    <n v="46"/>
    <x v="2"/>
    <x v="2"/>
    <n v="1.79"/>
    <n v="17"/>
    <n v="82.34"/>
    <n v="1399.78"/>
  </r>
  <r>
    <n v="2263"/>
    <s v="Quincy"/>
    <s v="Haney"/>
    <s v="Mr"/>
    <s v="M"/>
    <n v="60"/>
    <s v="Hazlitt Mews"/>
    <s v="Todmorden"/>
    <x v="2"/>
    <x v="516"/>
    <n v="62"/>
    <x v="2"/>
    <x v="2"/>
    <n v="1.79"/>
    <n v="17"/>
    <n v="110.98"/>
    <n v="1886.66"/>
  </r>
  <r>
    <n v="2264"/>
    <s v="Jina"/>
    <s v="Buckley"/>
    <s v="Mrs"/>
    <s v="F"/>
    <n v="30"/>
    <s v="Hearns Or"/>
    <s v="Lasswade"/>
    <x v="21"/>
    <x v="485"/>
    <n v="64"/>
    <x v="3"/>
    <x v="3"/>
    <n v="0.69"/>
    <n v="24"/>
    <n v="44.16"/>
    <n v="1059.8399999999999"/>
  </r>
  <r>
    <n v="2265"/>
    <s v="Geraldo"/>
    <s v="Reynolds"/>
    <s v="Mr"/>
    <s v="M"/>
    <n v="30"/>
    <s v="Hearns Place"/>
    <s v="Appleby-In-Westmorland"/>
    <x v="58"/>
    <x v="475"/>
    <n v="26"/>
    <x v="5"/>
    <x v="5"/>
    <n v="3.99"/>
    <n v="24"/>
    <n v="103.74000000000001"/>
    <n v="2489.7600000000002"/>
  </r>
  <r>
    <n v="2266"/>
    <s v="Stacy"/>
    <s v="Starks"/>
    <s v="Miss"/>
    <s v="F"/>
    <n v="30"/>
    <s v="Hearsey Place"/>
    <s v="Cumbria"/>
    <x v="16"/>
    <x v="11"/>
    <n v="23"/>
    <x v="9"/>
    <x v="9"/>
    <n v="3.39"/>
    <n v="24"/>
    <n v="77.97"/>
    <n v="1871.28"/>
  </r>
  <r>
    <n v="2267"/>
    <s v="Milton"/>
    <s v="Mcqueen"/>
    <s v="Mr"/>
    <s v="M"/>
    <n v="30"/>
    <s v="Hearsey Place"/>
    <s v="Witney"/>
    <x v="2"/>
    <x v="104"/>
    <n v="37"/>
    <x v="3"/>
    <x v="3"/>
    <n v="0.69"/>
    <n v="24"/>
    <n v="25.529999999999998"/>
    <n v="612.71999999999991"/>
  </r>
  <r>
    <n v="2268"/>
    <s v="Del"/>
    <s v="Flynn"/>
    <s v="Mr"/>
    <s v="M"/>
    <n v="90"/>
    <s v="Heath Hurst"/>
    <s v="Clackmannan"/>
    <x v="15"/>
    <x v="350"/>
    <n v="72"/>
    <x v="3"/>
    <x v="3"/>
    <n v="0.69"/>
    <n v="24"/>
    <n v="49.679999999999993"/>
    <n v="1192.3199999999997"/>
  </r>
  <r>
    <n v="2269"/>
    <s v="Queen"/>
    <s v="Daly"/>
    <s v="Mrs"/>
    <s v="F"/>
    <n v="30"/>
    <s v="Heathcote Street"/>
    <s v="Rowlands Gill"/>
    <x v="2"/>
    <x v="196"/>
    <n v="17"/>
    <x v="1"/>
    <x v="1"/>
    <n v="1.79"/>
    <n v="24"/>
    <n v="30.43"/>
    <n v="730.31999999999994"/>
  </r>
  <r>
    <n v="2270"/>
    <s v="Francisco"/>
    <s v="Lang"/>
    <s v="Mrs"/>
    <s v="F"/>
    <n v="60"/>
    <s v="Heatherbank"/>
    <s v="Penicuik"/>
    <x v="2"/>
    <x v="92"/>
    <n v="71"/>
    <x v="8"/>
    <x v="8"/>
    <n v="3.49"/>
    <n v="20"/>
    <n v="247.79000000000002"/>
    <n v="4955.8"/>
  </r>
  <r>
    <n v="2271"/>
    <s v="Graig"/>
    <s v="Tobin"/>
    <s v="Mr"/>
    <s v="M"/>
    <n v="90"/>
    <s v="Heathpoool Street"/>
    <s v="Suffolk"/>
    <x v="2"/>
    <x v="233"/>
    <n v="69"/>
    <x v="0"/>
    <x v="0"/>
    <n v="2.0099999999999998"/>
    <n v="20"/>
    <n v="138.69"/>
    <n v="2773.8"/>
  </r>
  <r>
    <n v="2272"/>
    <s v="Aileen"/>
    <s v="Kilgore"/>
    <s v="Miss"/>
    <s v="F"/>
    <n v="30"/>
    <s v="Heathview Gardens"/>
    <s v="North Tawton"/>
    <x v="2"/>
    <x v="738"/>
    <n v="17"/>
    <x v="4"/>
    <x v="4"/>
    <n v="1.89"/>
    <n v="18"/>
    <n v="32.129999999999995"/>
    <n v="578.33999999999992"/>
  </r>
  <r>
    <n v="2273"/>
    <s v="Ray"/>
    <s v="Beach"/>
    <s v="Mr"/>
    <s v="M"/>
    <n v="60"/>
    <s v="Heathwood Gardens"/>
    <s v="Llanerchymedd"/>
    <x v="11"/>
    <x v="114"/>
    <n v="25"/>
    <x v="6"/>
    <x v="6"/>
    <n v="1.29"/>
    <n v="24"/>
    <n v="32.25"/>
    <n v="774"/>
  </r>
  <r>
    <n v="2274"/>
    <s v="Keila"/>
    <s v="Watkins"/>
    <s v="Miss"/>
    <s v="F"/>
    <n v="90"/>
    <s v="Hebden Terrace"/>
    <s v="East Sussex"/>
    <x v="44"/>
    <x v="96"/>
    <n v="62"/>
    <x v="6"/>
    <x v="6"/>
    <n v="1.29"/>
    <n v="24"/>
    <n v="79.98"/>
    <n v="1919.52"/>
  </r>
  <r>
    <n v="2275"/>
    <s v="Ryan"/>
    <s v="Cuevas"/>
    <s v="Mrs"/>
    <s v="F"/>
    <n v="60"/>
    <s v="Hebron Road"/>
    <s v="Fleet"/>
    <x v="17"/>
    <x v="886"/>
    <n v="73"/>
    <x v="8"/>
    <x v="8"/>
    <n v="3.49"/>
    <n v="20"/>
    <n v="254.77"/>
    <n v="5095.4000000000005"/>
  </r>
  <r>
    <n v="2276"/>
    <s v="Darci"/>
    <s v="Voss"/>
    <s v="Mrs"/>
    <s v="F"/>
    <n v="30"/>
    <s v="Heddington Grove"/>
    <s v="Bo'Ness"/>
    <x v="9"/>
    <x v="282"/>
    <n v="40"/>
    <x v="6"/>
    <x v="6"/>
    <n v="1.29"/>
    <n v="24"/>
    <n v="51.6"/>
    <n v="1238.4000000000001"/>
  </r>
  <r>
    <n v="2278"/>
    <s v="Milford"/>
    <s v="Whalen"/>
    <s v="Mr"/>
    <s v="M"/>
    <n v="30"/>
    <s v="Heiron Street"/>
    <s v="Guildford"/>
    <x v="13"/>
    <x v="334"/>
    <n v="34"/>
    <x v="7"/>
    <x v="7"/>
    <n v="2.95"/>
    <n v="20"/>
    <n v="100.30000000000001"/>
    <n v="2006.0000000000002"/>
  </r>
  <r>
    <n v="2279"/>
    <s v="Paulina"/>
    <s v="Medina"/>
    <s v="Mrs"/>
    <s v="F"/>
    <n v="60"/>
    <s v="Heliport Industrial"/>
    <s v="Cumnock"/>
    <x v="16"/>
    <x v="462"/>
    <n v="52"/>
    <x v="5"/>
    <x v="5"/>
    <n v="3.99"/>
    <n v="24"/>
    <n v="207.48000000000002"/>
    <n v="4979.5200000000004"/>
  </r>
  <r>
    <n v="2280"/>
    <s v="Irmgard"/>
    <s v="Williams"/>
    <s v="Miss"/>
    <s v="F"/>
    <n v="30"/>
    <s v="Helmet Court"/>
    <s v="Cheadle"/>
    <x v="20"/>
    <x v="417"/>
    <n v="83"/>
    <x v="8"/>
    <x v="8"/>
    <n v="3.49"/>
    <n v="20"/>
    <n v="289.67"/>
    <n v="5793.4000000000005"/>
  </r>
  <r>
    <n v="2281"/>
    <s v="Kennith"/>
    <s v="Louis"/>
    <s v="Mr"/>
    <s v="M"/>
    <n v="30"/>
    <s v="Helmsley Place"/>
    <s v="Bishopton"/>
    <x v="65"/>
    <x v="49"/>
    <n v="52"/>
    <x v="7"/>
    <x v="7"/>
    <n v="2.95"/>
    <n v="20"/>
    <n v="153.4"/>
    <n v="3068"/>
  </r>
  <r>
    <n v="2282"/>
    <s v="Dimple"/>
    <s v="Irwin"/>
    <s v="Mrs"/>
    <s v="F"/>
    <n v="60"/>
    <s v="Hemings Row"/>
    <s v="Skelmorlie"/>
    <x v="2"/>
    <x v="498"/>
    <n v="37"/>
    <x v="6"/>
    <x v="6"/>
    <n v="1.29"/>
    <n v="24"/>
    <n v="47.730000000000004"/>
    <n v="1145.52"/>
  </r>
  <r>
    <n v="2283"/>
    <s v="Blaine"/>
    <s v="Keys"/>
    <s v="Mr"/>
    <s v="M"/>
    <n v="90"/>
    <s v="Hemus Terrace"/>
    <s v="St. Austell"/>
    <x v="2"/>
    <x v="909"/>
    <n v="54"/>
    <x v="8"/>
    <x v="8"/>
    <n v="3.49"/>
    <n v="20"/>
    <n v="188.46"/>
    <n v="3769.2000000000003"/>
  </r>
  <r>
    <n v="2284"/>
    <s v="Stuart"/>
    <s v="Isaac"/>
    <s v="Mr"/>
    <s v="M"/>
    <n v="30"/>
    <s v="Hen &amp;"/>
    <s v="Haverhill"/>
    <x v="1"/>
    <x v="653"/>
    <n v="81"/>
    <x v="9"/>
    <x v="9"/>
    <n v="3.39"/>
    <n v="24"/>
    <n v="274.59000000000003"/>
    <n v="6590.1600000000008"/>
  </r>
  <r>
    <n v="2285"/>
    <s v="Lowell"/>
    <s v="Erickson"/>
    <s v="Mr"/>
    <s v="M"/>
    <n v="30"/>
    <s v="Hendham Road"/>
    <s v="Builth Wells"/>
    <x v="8"/>
    <x v="447"/>
    <n v="26"/>
    <x v="7"/>
    <x v="7"/>
    <n v="2.95"/>
    <n v="20"/>
    <n v="76.7"/>
    <n v="1534"/>
  </r>
  <r>
    <n v="2286"/>
    <s v="Carmelia"/>
    <s v="Archer"/>
    <s v="Mrs"/>
    <s v="F"/>
    <n v="30"/>
    <s v="Hendon Wood"/>
    <s v="Ferndale"/>
    <x v="17"/>
    <x v="455"/>
    <n v="89"/>
    <x v="6"/>
    <x v="6"/>
    <n v="1.29"/>
    <n v="24"/>
    <n v="114.81"/>
    <n v="2755.44"/>
  </r>
  <r>
    <n v="2287"/>
    <s v="Gloria"/>
    <s v="Cantu"/>
    <s v="Mrs"/>
    <s v="F"/>
    <n v="60"/>
    <s v="Henerietta Cottages"/>
    <s v="Basildon"/>
    <x v="53"/>
    <x v="935"/>
    <n v="83"/>
    <x v="5"/>
    <x v="5"/>
    <n v="3.99"/>
    <n v="24"/>
    <n v="331.17"/>
    <n v="7948.08"/>
  </r>
  <r>
    <n v="2288"/>
    <s v="Mac"/>
    <s v="Chavez"/>
    <s v="Mr"/>
    <s v="M"/>
    <n v="60"/>
    <s v="Henerietta Cottages"/>
    <s v="Essex"/>
    <x v="17"/>
    <x v="936"/>
    <n v="18"/>
    <x v="0"/>
    <x v="0"/>
    <n v="2.0099999999999998"/>
    <n v="20"/>
    <n v="36.179999999999993"/>
    <n v="723.59999999999991"/>
  </r>
  <r>
    <n v="2289"/>
    <s v="Erica"/>
    <s v="Atkins"/>
    <s v="Miss"/>
    <s v="F"/>
    <n v="30"/>
    <s v="Hengrave Road"/>
    <s v="Henley-On-Thames"/>
    <x v="1"/>
    <x v="820"/>
    <n v="55"/>
    <x v="7"/>
    <x v="7"/>
    <n v="2.95"/>
    <n v="20"/>
    <n v="162.25"/>
    <n v="3245"/>
  </r>
  <r>
    <n v="2290"/>
    <s v="Debra"/>
    <s v="Hobson"/>
    <s v="Miss"/>
    <s v="F"/>
    <n v="90"/>
    <s v="Henniker Gardens"/>
    <s v="Port Isaac"/>
    <x v="2"/>
    <x v="594"/>
    <n v="22"/>
    <x v="9"/>
    <x v="9"/>
    <n v="3.39"/>
    <n v="24"/>
    <n v="74.58"/>
    <n v="1789.92"/>
  </r>
  <r>
    <n v="2291"/>
    <s v="Gaylord"/>
    <s v="Rosas"/>
    <s v="Prof"/>
    <s v="M"/>
    <n v="30"/>
    <s v="Henning Street"/>
    <s v="London"/>
    <x v="2"/>
    <x v="597"/>
    <n v="44"/>
    <x v="1"/>
    <x v="1"/>
    <n v="1.79"/>
    <n v="24"/>
    <n v="78.760000000000005"/>
    <n v="1890.2400000000002"/>
  </r>
  <r>
    <n v="2292"/>
    <s v="Sunshine"/>
    <s v="Armstrong"/>
    <s v="Miss"/>
    <s v="F"/>
    <n v="60"/>
    <s v="Henrietta Place"/>
    <s v="Gerrards Cross"/>
    <x v="17"/>
    <x v="526"/>
    <n v="87"/>
    <x v="3"/>
    <x v="3"/>
    <n v="0.69"/>
    <n v="24"/>
    <n v="60.029999999999994"/>
    <n v="1440.7199999999998"/>
  </r>
  <r>
    <n v="2293"/>
    <s v="Rita"/>
    <s v="Mullen"/>
    <s v="Ms"/>
    <s v="F"/>
    <n v="90"/>
    <s v="Henry Street"/>
    <s v="Whyteleafe"/>
    <x v="2"/>
    <x v="677"/>
    <n v="22"/>
    <x v="7"/>
    <x v="7"/>
    <n v="2.95"/>
    <n v="20"/>
    <n v="64.900000000000006"/>
    <n v="1298"/>
  </r>
  <r>
    <n v="2294"/>
    <s v="Suzi"/>
    <s v="Harper"/>
    <s v="Ms"/>
    <s v="F"/>
    <n v="60"/>
    <s v="Hensford Gardens"/>
    <s v="Poole"/>
    <x v="2"/>
    <x v="231"/>
    <n v="12"/>
    <x v="2"/>
    <x v="2"/>
    <n v="1.79"/>
    <n v="17"/>
    <n v="21.48"/>
    <n v="365.16"/>
  </r>
  <r>
    <n v="2295"/>
    <s v="Rayford"/>
    <s v="Shannon"/>
    <s v="Mr"/>
    <s v="M"/>
    <n v="30"/>
    <s v="Henton Court"/>
    <s v="Kingston Upon Thames"/>
    <x v="21"/>
    <x v="84"/>
    <n v="73"/>
    <x v="9"/>
    <x v="9"/>
    <n v="3.39"/>
    <n v="24"/>
    <n v="247.47"/>
    <n v="5939.28"/>
  </r>
  <r>
    <n v="2296"/>
    <s v="Merlin"/>
    <s v="Arroyo"/>
    <s v="Mr"/>
    <s v="M"/>
    <n v="30"/>
    <s v="Henty Walk"/>
    <s v="Carrbridge"/>
    <x v="10"/>
    <x v="315"/>
    <n v="58"/>
    <x v="9"/>
    <x v="9"/>
    <n v="3.39"/>
    <n v="24"/>
    <n v="196.62"/>
    <n v="4718.88"/>
  </r>
  <r>
    <n v="2297"/>
    <s v="Deandre"/>
    <s v="Light"/>
    <s v="Mr"/>
    <s v="M"/>
    <n v="30"/>
    <s v="Henwick Road"/>
    <s v="London"/>
    <x v="2"/>
    <x v="224"/>
    <n v="31"/>
    <x v="1"/>
    <x v="1"/>
    <n v="1.79"/>
    <n v="24"/>
    <n v="55.49"/>
    <n v="1331.76"/>
  </r>
  <r>
    <n v="2298"/>
    <s v="Julio"/>
    <s v="Cote"/>
    <s v="Mr"/>
    <s v="M"/>
    <n v="30"/>
    <s v="Henwick Road"/>
    <s v="Henlow"/>
    <x v="1"/>
    <x v="736"/>
    <n v="74"/>
    <x v="3"/>
    <x v="3"/>
    <n v="0.69"/>
    <n v="24"/>
    <n v="51.059999999999995"/>
    <n v="1225.4399999999998"/>
  </r>
  <r>
    <n v="2299"/>
    <s v="Marceline"/>
    <s v="Roach"/>
    <s v="Mrs"/>
    <s v="F"/>
    <n v="30"/>
    <s v="Henwood Road"/>
    <s v="Deeside"/>
    <x v="3"/>
    <x v="918"/>
    <n v="30"/>
    <x v="9"/>
    <x v="9"/>
    <n v="3.39"/>
    <n v="24"/>
    <n v="101.7"/>
    <n v="2440.8000000000002"/>
  </r>
  <r>
    <n v="2300"/>
    <s v="Timothy"/>
    <s v="Herrington"/>
    <s v="Mr"/>
    <s v="M"/>
    <n v="90"/>
    <s v="Hepworth Road"/>
    <s v="Bewdley"/>
    <x v="56"/>
    <x v="301"/>
    <n v="73"/>
    <x v="9"/>
    <x v="9"/>
    <n v="3.39"/>
    <n v="24"/>
    <n v="247.47"/>
    <n v="5939.28"/>
  </r>
  <r>
    <n v="2301"/>
    <s v="Joaquin"/>
    <s v="Smiley"/>
    <s v="Mr"/>
    <s v="M"/>
    <n v="30"/>
    <s v="Herbert Cottages"/>
    <s v="Isle Of Jura"/>
    <x v="21"/>
    <x v="606"/>
    <n v="75"/>
    <x v="5"/>
    <x v="5"/>
    <n v="3.99"/>
    <n v="24"/>
    <n v="299.25"/>
    <n v="7182"/>
  </r>
  <r>
    <n v="2302"/>
    <s v="Hal"/>
    <s v="Kane"/>
    <s v="Mr"/>
    <s v="M"/>
    <n v="90"/>
    <s v="Herbert Place"/>
    <s v="Alford"/>
    <x v="38"/>
    <x v="707"/>
    <n v="48"/>
    <x v="6"/>
    <x v="6"/>
    <n v="1.29"/>
    <n v="24"/>
    <n v="61.92"/>
    <n v="1486.08"/>
  </r>
  <r>
    <n v="2303"/>
    <s v="Wanda"/>
    <s v="Clay"/>
    <s v="Miss"/>
    <s v="F"/>
    <n v="90"/>
    <s v="Herchell Road"/>
    <s v="Hamilton"/>
    <x v="13"/>
    <x v="654"/>
    <n v="6"/>
    <x v="9"/>
    <x v="9"/>
    <n v="3.39"/>
    <n v="24"/>
    <n v="20.34"/>
    <n v="488.15999999999997"/>
  </r>
  <r>
    <n v="2304"/>
    <s v="Gary"/>
    <s v="Yu"/>
    <s v="Mrs"/>
    <s v="F"/>
    <n v="30"/>
    <s v="Hercules Terrace"/>
    <s v="Keith"/>
    <x v="21"/>
    <x v="139"/>
    <n v="93"/>
    <x v="5"/>
    <x v="5"/>
    <n v="3.99"/>
    <n v="24"/>
    <n v="371.07"/>
    <n v="8905.68"/>
  </r>
  <r>
    <n v="2305"/>
    <s v="Lai"/>
    <s v="Tracy"/>
    <s v="Miss"/>
    <s v="F"/>
    <n v="60"/>
    <s v="Hereford Street"/>
    <s v="Criccieth"/>
    <x v="16"/>
    <x v="297"/>
    <n v="23"/>
    <x v="3"/>
    <x v="3"/>
    <n v="0.69"/>
    <n v="24"/>
    <n v="15.87"/>
    <n v="380.88"/>
  </r>
  <r>
    <n v="2306"/>
    <s v="Lindsey"/>
    <s v="Wiggins"/>
    <s v="Mrs"/>
    <s v="F"/>
    <n v="30"/>
    <s v="Heriot Avenue"/>
    <s v="Tyne And Wear"/>
    <x v="2"/>
    <x v="593"/>
    <n v="59"/>
    <x v="6"/>
    <x v="6"/>
    <n v="1.29"/>
    <n v="24"/>
    <n v="76.11"/>
    <n v="1826.6399999999999"/>
  </r>
  <r>
    <n v="2307"/>
    <s v="Darren"/>
    <s v="Bright"/>
    <s v="Mr"/>
    <s v="M"/>
    <n v="30"/>
    <s v="Herlwyn Gdns"/>
    <s v="Abertillery"/>
    <x v="27"/>
    <x v="805"/>
    <n v="36"/>
    <x v="2"/>
    <x v="2"/>
    <n v="1.79"/>
    <n v="17"/>
    <n v="64.44"/>
    <n v="1095.48"/>
  </r>
  <r>
    <n v="2308"/>
    <s v="Shamika"/>
    <s v="Dewitt"/>
    <s v="Miss"/>
    <s v="F"/>
    <n v="60"/>
    <s v="Herlwyn Gdns"/>
    <s v="Wymondham"/>
    <x v="2"/>
    <x v="124"/>
    <n v="27"/>
    <x v="6"/>
    <x v="6"/>
    <n v="1.29"/>
    <n v="24"/>
    <n v="34.83"/>
    <n v="835.92"/>
  </r>
  <r>
    <n v="2309"/>
    <s v="Johnny"/>
    <s v="Dunlap"/>
    <s v="Mr"/>
    <s v="M"/>
    <n v="60"/>
    <s v="Herne Grove"/>
    <s v="Kelso"/>
    <x v="21"/>
    <x v="814"/>
    <n v="25"/>
    <x v="9"/>
    <x v="9"/>
    <n v="3.39"/>
    <n v="24"/>
    <n v="84.75"/>
    <n v="2034"/>
  </r>
  <r>
    <n v="2310"/>
    <s v="Jarrod"/>
    <s v="Gentry"/>
    <s v="Mr"/>
    <s v="M"/>
    <n v="90"/>
    <s v="Herne Grove"/>
    <s v="Tewkesbury"/>
    <x v="2"/>
    <x v="227"/>
    <n v="37"/>
    <x v="8"/>
    <x v="8"/>
    <n v="3.49"/>
    <n v="20"/>
    <n v="129.13"/>
    <n v="2582.6"/>
  </r>
  <r>
    <n v="2311"/>
    <s v="Arden"/>
    <s v="Putnam"/>
    <s v="Mr"/>
    <s v="M"/>
    <n v="30"/>
    <s v="Herne Place"/>
    <s v="Coatbridge"/>
    <x v="15"/>
    <x v="779"/>
    <n v="16"/>
    <x v="3"/>
    <x v="3"/>
    <n v="0.69"/>
    <n v="24"/>
    <n v="11.04"/>
    <n v="264.95999999999998"/>
  </r>
  <r>
    <n v="2312"/>
    <s v="Stephan"/>
    <s v="Stapleton"/>
    <s v="Mr"/>
    <s v="M"/>
    <n v="90"/>
    <s v="Herrip Street"/>
    <s v="Heathfield"/>
    <x v="1"/>
    <x v="885"/>
    <n v="49"/>
    <x v="7"/>
    <x v="7"/>
    <n v="2.95"/>
    <n v="20"/>
    <n v="144.55000000000001"/>
    <n v="2891"/>
  </r>
  <r>
    <n v="2313"/>
    <s v="Raleigh"/>
    <s v="Henley"/>
    <s v="Mr"/>
    <s v="M"/>
    <n v="60"/>
    <s v="Hertford Road"/>
    <s v="Laurencekirk"/>
    <x v="21"/>
    <x v="254"/>
    <n v="2"/>
    <x v="2"/>
    <x v="2"/>
    <n v="1.79"/>
    <n v="17"/>
    <n v="3.58"/>
    <n v="60.86"/>
  </r>
  <r>
    <n v="2314"/>
    <s v="Terese"/>
    <s v="Mcmillan"/>
    <s v="Ms"/>
    <s v="F"/>
    <n v="30"/>
    <s v="Hertsmere Road"/>
    <s v="Cambridgeshire"/>
    <x v="10"/>
    <x v="817"/>
    <n v="26"/>
    <x v="3"/>
    <x v="3"/>
    <n v="0.69"/>
    <n v="24"/>
    <n v="17.939999999999998"/>
    <n v="430.55999999999995"/>
  </r>
  <r>
    <n v="2315"/>
    <s v="August"/>
    <s v="Hess"/>
    <s v="Mr"/>
    <s v="M"/>
    <n v="90"/>
    <s v="Hesketh Place"/>
    <s v="Beaumaris"/>
    <x v="39"/>
    <x v="143"/>
    <n v="10"/>
    <x v="0"/>
    <x v="0"/>
    <n v="2.0099999999999998"/>
    <n v="20"/>
    <n v="20.099999999999998"/>
    <n v="401.99999999999994"/>
  </r>
  <r>
    <n v="2316"/>
    <s v="Grover"/>
    <s v="Irving"/>
    <s v="Mr"/>
    <s v="M"/>
    <n v="90"/>
    <s v="Heslop Road"/>
    <s v="Lancashire"/>
    <x v="21"/>
    <x v="687"/>
    <n v="65"/>
    <x v="7"/>
    <x v="7"/>
    <n v="2.95"/>
    <n v="20"/>
    <n v="191.75"/>
    <n v="3835"/>
  </r>
  <r>
    <n v="2317"/>
    <s v="Jessenia"/>
    <s v="Goddard"/>
    <s v="Mrs"/>
    <s v="F"/>
    <n v="60"/>
    <s v="Hesperus Crescent"/>
    <s v="Wylam"/>
    <x v="2"/>
    <x v="589"/>
    <n v="35"/>
    <x v="3"/>
    <x v="3"/>
    <n v="0.69"/>
    <n v="24"/>
    <n v="24.15"/>
    <n v="579.59999999999991"/>
  </r>
  <r>
    <n v="2318"/>
    <s v="Blair"/>
    <s v="Stern"/>
    <s v="Mr"/>
    <s v="M"/>
    <n v="90"/>
    <s v="Hessel Street"/>
    <s v="Melksham"/>
    <x v="2"/>
    <x v="503"/>
    <n v="18"/>
    <x v="4"/>
    <x v="4"/>
    <n v="1.89"/>
    <n v="18"/>
    <n v="34.019999999999996"/>
    <n v="612.3599999999999"/>
  </r>
  <r>
    <n v="2319"/>
    <s v="Penelope"/>
    <s v="Sumner"/>
    <s v="Mrs"/>
    <s v="F"/>
    <n v="60"/>
    <s v="Heston Street"/>
    <s v="Woolacombe"/>
    <x v="2"/>
    <x v="875"/>
    <n v="25"/>
    <x v="6"/>
    <x v="6"/>
    <n v="1.29"/>
    <n v="24"/>
    <n v="32.25"/>
    <n v="774"/>
  </r>
  <r>
    <n v="2320"/>
    <s v="Piedad"/>
    <s v="Webb"/>
    <s v="Miss"/>
    <s v="F"/>
    <n v="90"/>
    <s v="Hetley Road"/>
    <s v="Acharacle"/>
    <x v="54"/>
    <x v="406"/>
    <n v="68"/>
    <x v="6"/>
    <x v="6"/>
    <n v="1.29"/>
    <n v="24"/>
    <n v="87.72"/>
    <n v="2105.2799999999997"/>
  </r>
  <r>
    <n v="2321"/>
    <s v="Monroe"/>
    <s v="Gibbs"/>
    <s v="Mr"/>
    <s v="M"/>
    <n v="60"/>
    <s v="Hewit's Corner"/>
    <s v="Buxton"/>
    <x v="12"/>
    <x v="73"/>
    <n v="17"/>
    <x v="3"/>
    <x v="3"/>
    <n v="0.69"/>
    <n v="24"/>
    <n v="11.729999999999999"/>
    <n v="281.52"/>
  </r>
  <r>
    <n v="2322"/>
    <s v="Javier"/>
    <s v="Ingram"/>
    <s v="Mr"/>
    <s v="M"/>
    <n v="90"/>
    <s v="Hewitt's Court"/>
    <s v="Ashton-Under-Lyne"/>
    <x v="19"/>
    <x v="556"/>
    <n v="105"/>
    <x v="5"/>
    <x v="5"/>
    <n v="3.99"/>
    <n v="24"/>
    <n v="418.95000000000005"/>
    <n v="10054.800000000001"/>
  </r>
  <r>
    <n v="2323"/>
    <s v="Kathline"/>
    <s v="Painter"/>
    <s v="Miss"/>
    <s v="F"/>
    <n v="90"/>
    <s v="Hexal Road"/>
    <s v="Grangemouth"/>
    <x v="17"/>
    <x v="648"/>
    <n v="75"/>
    <x v="8"/>
    <x v="8"/>
    <n v="3.49"/>
    <n v="20"/>
    <n v="261.75"/>
    <n v="5235"/>
  </r>
  <r>
    <n v="2324"/>
    <s v="Aurelio"/>
    <s v="Mitchell"/>
    <s v="Mr"/>
    <s v="M"/>
    <n v="60"/>
    <s v="Heyford Avenue"/>
    <s v="Rhosneigr"/>
    <x v="2"/>
    <x v="244"/>
    <n v="96"/>
    <x v="4"/>
    <x v="4"/>
    <n v="1.89"/>
    <n v="18"/>
    <n v="181.44"/>
    <n v="3265.92"/>
  </r>
  <r>
    <n v="2325"/>
    <s v="Andre"/>
    <s v="Daugherty"/>
    <s v="Miss"/>
    <s v="F"/>
    <n v="90"/>
    <s v="Hickly Road"/>
    <s v="Romsey"/>
    <x v="2"/>
    <x v="565"/>
    <n v="50"/>
    <x v="9"/>
    <x v="9"/>
    <n v="3.39"/>
    <n v="24"/>
    <n v="169.5"/>
    <n v="4068"/>
  </r>
  <r>
    <n v="2326"/>
    <s v="Margeret"/>
    <s v="Thompson"/>
    <s v="Miss"/>
    <s v="F"/>
    <n v="30"/>
    <s v="Hickman Close"/>
    <s v="Sandown"/>
    <x v="2"/>
    <x v="937"/>
    <n v="52"/>
    <x v="0"/>
    <x v="0"/>
    <n v="2.0099999999999998"/>
    <n v="20"/>
    <n v="104.51999999999998"/>
    <n v="2090.3999999999996"/>
  </r>
  <r>
    <n v="2327"/>
    <s v="Monserrate"/>
    <s v="Salazar"/>
    <s v="Miss"/>
    <s v="F"/>
    <n v="60"/>
    <s v="Hickman's Folly"/>
    <s v="Brighouse"/>
    <x v="50"/>
    <x v="145"/>
    <n v="60"/>
    <x v="2"/>
    <x v="2"/>
    <n v="1.79"/>
    <n v="17"/>
    <n v="107.4"/>
    <n v="1825.8000000000002"/>
  </r>
  <r>
    <n v="2328"/>
    <s v="Malik"/>
    <s v="Dickerson"/>
    <s v="Mr"/>
    <s v="M"/>
    <n v="60"/>
    <s v="Hidcote Gardens"/>
    <s v="Holmrook"/>
    <x v="1"/>
    <x v="938"/>
    <n v="64"/>
    <x v="4"/>
    <x v="4"/>
    <n v="1.89"/>
    <n v="18"/>
    <n v="120.96"/>
    <n v="2177.2799999999997"/>
  </r>
  <r>
    <n v="2329"/>
    <s v="Hosea"/>
    <s v="Hutton"/>
    <s v="Mr"/>
    <s v="M"/>
    <n v="90"/>
    <s v="Hides Street"/>
    <s v="Kirkcaldy"/>
    <x v="21"/>
    <x v="27"/>
    <n v="62"/>
    <x v="9"/>
    <x v="9"/>
    <n v="3.39"/>
    <n v="24"/>
    <n v="210.18"/>
    <n v="5044.32"/>
  </r>
  <r>
    <n v="2330"/>
    <s v="Elliot"/>
    <s v="Staton"/>
    <s v="Mr"/>
    <s v="M"/>
    <n v="90"/>
    <s v="High Lane"/>
    <s v="Pudsey"/>
    <x v="2"/>
    <x v="122"/>
    <n v="81"/>
    <x v="9"/>
    <x v="9"/>
    <n v="3.39"/>
    <n v="24"/>
    <n v="274.59000000000003"/>
    <n v="6590.1600000000008"/>
  </r>
  <r>
    <n v="2331"/>
    <s v="Dennis"/>
    <s v="Gilbert"/>
    <s v="Miss"/>
    <s v="F"/>
    <n v="30"/>
    <s v="High Meadow"/>
    <s v="Crook"/>
    <x v="16"/>
    <x v="110"/>
    <n v="8"/>
    <x v="5"/>
    <x v="5"/>
    <n v="3.99"/>
    <n v="24"/>
    <n v="31.92"/>
    <n v="766.08"/>
  </r>
  <r>
    <n v="2332"/>
    <s v="Carletta"/>
    <s v="Bates"/>
    <s v="Miss"/>
    <s v="F"/>
    <n v="60"/>
    <s v="Higham Hill"/>
    <s v="Sedbergh"/>
    <x v="2"/>
    <x v="312"/>
    <n v="41"/>
    <x v="7"/>
    <x v="7"/>
    <n v="2.95"/>
    <n v="20"/>
    <n v="120.95"/>
    <n v="2419"/>
  </r>
  <r>
    <n v="2333"/>
    <s v="Jenell"/>
    <s v="Colvin"/>
    <s v="Mrs"/>
    <s v="F"/>
    <n v="30"/>
    <s v="Higham Station"/>
    <s v="Tonypandy"/>
    <x v="2"/>
    <x v="909"/>
    <n v="98"/>
    <x v="5"/>
    <x v="5"/>
    <n v="3.99"/>
    <n v="24"/>
    <n v="391.02000000000004"/>
    <n v="9384.4800000000014"/>
  </r>
  <r>
    <n v="2334"/>
    <s v="Chere"/>
    <s v="Cahill"/>
    <s v="Mrs"/>
    <s v="F"/>
    <n v="90"/>
    <s v="Highfield Avenue"/>
    <s v="Basildon"/>
    <x v="53"/>
    <x v="939"/>
    <n v="20"/>
    <x v="6"/>
    <x v="6"/>
    <n v="1.29"/>
    <n v="24"/>
    <n v="25.8"/>
    <n v="619.20000000000005"/>
  </r>
  <r>
    <n v="2335"/>
    <s v="Corey"/>
    <s v="Vazquez"/>
    <s v="Mr"/>
    <s v="M"/>
    <n v="90"/>
    <s v="Highfield Road"/>
    <s v="Fortrose"/>
    <x v="17"/>
    <x v="119"/>
    <n v="63"/>
    <x v="7"/>
    <x v="7"/>
    <n v="2.95"/>
    <n v="20"/>
    <n v="185.85000000000002"/>
    <n v="3717.0000000000005"/>
  </r>
  <r>
    <n v="2336"/>
    <s v="Yen"/>
    <s v="Gagnon"/>
    <s v="Mrs"/>
    <s v="F"/>
    <n v="60"/>
    <s v="Highgate Hill"/>
    <s v="Earlston"/>
    <x v="44"/>
    <x v="63"/>
    <n v="5"/>
    <x v="2"/>
    <x v="2"/>
    <n v="1.79"/>
    <n v="17"/>
    <n v="8.9499999999999993"/>
    <n v="152.14999999999998"/>
  </r>
  <r>
    <n v="2337"/>
    <s v="Era"/>
    <s v="Slater"/>
    <s v="Ms"/>
    <s v="F"/>
    <n v="90"/>
    <s v="Highgate Road"/>
    <s v="Isle Of Eigg"/>
    <x v="21"/>
    <x v="348"/>
    <n v="72"/>
    <x v="0"/>
    <x v="0"/>
    <n v="2.0099999999999998"/>
    <n v="20"/>
    <n v="144.71999999999997"/>
    <n v="2894.3999999999996"/>
  </r>
  <r>
    <n v="2338"/>
    <s v="Li"/>
    <s v="Mansfield"/>
    <s v="Mrs"/>
    <s v="F"/>
    <n v="90"/>
    <s v="Highgate Walk"/>
    <s v="Bonnyrigg"/>
    <x v="9"/>
    <x v="139"/>
    <n v="70"/>
    <x v="5"/>
    <x v="5"/>
    <n v="3.99"/>
    <n v="24"/>
    <n v="279.3"/>
    <n v="6703.2000000000007"/>
  </r>
  <r>
    <n v="2339"/>
    <s v="Librada"/>
    <s v="Stuart"/>
    <s v="Miss"/>
    <s v="F"/>
    <n v="90"/>
    <s v="Highgate Walk"/>
    <s v="Isle Of Benbecula"/>
    <x v="21"/>
    <x v="448"/>
    <n v="82"/>
    <x v="5"/>
    <x v="5"/>
    <n v="3.99"/>
    <n v="24"/>
    <n v="327.18"/>
    <n v="7852.32"/>
  </r>
  <r>
    <n v="2340"/>
    <s v="Lynette"/>
    <s v="Fischer"/>
    <s v="Mrs"/>
    <s v="F"/>
    <n v="30"/>
    <s v="Highlands Close"/>
    <s v="Gaerwen"/>
    <x v="17"/>
    <x v="940"/>
    <n v="24"/>
    <x v="8"/>
    <x v="8"/>
    <n v="3.49"/>
    <n v="20"/>
    <n v="83.76"/>
    <n v="1675.2"/>
  </r>
  <r>
    <n v="2341"/>
    <s v="Keenan"/>
    <s v="Miller"/>
    <s v="Mr"/>
    <s v="M"/>
    <n v="90"/>
    <s v="Highlea Close"/>
    <s v="Erskine"/>
    <x v="17"/>
    <x v="939"/>
    <n v="80"/>
    <x v="3"/>
    <x v="3"/>
    <n v="0.69"/>
    <n v="24"/>
    <n v="55.199999999999996"/>
    <n v="1324.8"/>
  </r>
  <r>
    <n v="2342"/>
    <s v="Marybeth"/>
    <s v="Tatum"/>
    <s v="Miss"/>
    <s v="F"/>
    <n v="60"/>
    <s v="Highwood Grove"/>
    <s v="Cowbridge"/>
    <x v="16"/>
    <x v="836"/>
    <n v="38"/>
    <x v="7"/>
    <x v="7"/>
    <n v="2.95"/>
    <n v="20"/>
    <n v="112.10000000000001"/>
    <n v="2242"/>
  </r>
  <r>
    <n v="2343"/>
    <s v="Aleida"/>
    <s v="Crowell"/>
    <s v="Miss"/>
    <s v="F"/>
    <n v="90"/>
    <s v="Highwood Road"/>
    <s v="Penryn"/>
    <x v="2"/>
    <x v="26"/>
    <n v="12"/>
    <x v="2"/>
    <x v="2"/>
    <n v="1.79"/>
    <n v="17"/>
    <n v="21.48"/>
    <n v="365.16"/>
  </r>
  <r>
    <n v="2344"/>
    <s v="Lael"/>
    <s v="Castillo"/>
    <s v="Miss"/>
    <s v="F"/>
    <n v="60"/>
    <s v="Hildreth Street"/>
    <s v="Llandeilo"/>
    <x v="11"/>
    <x v="411"/>
    <n v="21"/>
    <x v="6"/>
    <x v="6"/>
    <n v="1.29"/>
    <n v="24"/>
    <n v="27.09"/>
    <n v="650.16"/>
  </r>
  <r>
    <n v="2345"/>
    <s v="Chong"/>
    <s v="Mccord"/>
    <s v="Miss"/>
    <s v="F"/>
    <n v="60"/>
    <s v="Hill Close"/>
    <s v="Ardgay"/>
    <x v="70"/>
    <x v="941"/>
    <n v="64"/>
    <x v="8"/>
    <x v="8"/>
    <n v="3.49"/>
    <n v="20"/>
    <n v="223.36"/>
    <n v="4467.2000000000007"/>
  </r>
  <r>
    <n v="2346"/>
    <s v="Mary"/>
    <s v="Vang"/>
    <s v="Mr"/>
    <s v="M"/>
    <n v="30"/>
    <s v="Hill Drive"/>
    <s v="Haverfordwest"/>
    <x v="1"/>
    <x v="559"/>
    <n v="19"/>
    <x v="5"/>
    <x v="5"/>
    <n v="3.99"/>
    <n v="24"/>
    <n v="75.81"/>
    <n v="1819.44"/>
  </r>
  <r>
    <n v="2347"/>
    <s v="Hortencia"/>
    <s v="Tovar"/>
    <s v="Miss"/>
    <s v="F"/>
    <n v="60"/>
    <s v="Hill Farm"/>
    <s v="West Byfleet"/>
    <x v="2"/>
    <x v="558"/>
    <n v="5"/>
    <x v="5"/>
    <x v="5"/>
    <n v="3.99"/>
    <n v="24"/>
    <n v="19.950000000000003"/>
    <n v="478.80000000000007"/>
  </r>
  <r>
    <n v="2348"/>
    <s v="Tish"/>
    <s v="Rodriguez"/>
    <s v="Mrs"/>
    <s v="F"/>
    <n v="90"/>
    <s v="Hill Top"/>
    <s v="Elgin"/>
    <x v="45"/>
    <x v="924"/>
    <n v="64"/>
    <x v="6"/>
    <x v="6"/>
    <n v="1.29"/>
    <n v="24"/>
    <n v="82.56"/>
    <n v="1981.44"/>
  </r>
  <r>
    <n v="2349"/>
    <s v="Shaun"/>
    <s v="Hines"/>
    <s v="Mr"/>
    <s v="M"/>
    <n v="30"/>
    <s v="Hillbrook Road"/>
    <s v="Stone"/>
    <x v="2"/>
    <x v="10"/>
    <n v="59"/>
    <x v="9"/>
    <x v="9"/>
    <n v="3.39"/>
    <n v="24"/>
    <n v="200.01000000000002"/>
    <n v="4800.2400000000007"/>
  </r>
  <r>
    <n v="2350"/>
    <s v="Glennis"/>
    <s v="Cahill"/>
    <s v="Miss"/>
    <s v="F"/>
    <n v="60"/>
    <s v="Hillbury Road"/>
    <s v="Tadley"/>
    <x v="2"/>
    <x v="826"/>
    <n v="19"/>
    <x v="1"/>
    <x v="1"/>
    <n v="1.79"/>
    <n v="24"/>
    <n v="34.01"/>
    <n v="816.24"/>
  </r>
  <r>
    <n v="2351"/>
    <s v="Kareem"/>
    <s v="Michaud"/>
    <s v="Mr"/>
    <s v="M"/>
    <n v="90"/>
    <s v="Hillcourt Road"/>
    <s v="Newport"/>
    <x v="2"/>
    <x v="303"/>
    <n v="22"/>
    <x v="0"/>
    <x v="0"/>
    <n v="2.0099999999999998"/>
    <n v="20"/>
    <n v="44.22"/>
    <n v="884.4"/>
  </r>
  <r>
    <n v="2352"/>
    <s v="Denny"/>
    <s v="Noel"/>
    <s v="Mr"/>
    <s v="M"/>
    <n v="60"/>
    <s v="Hilldrop Crescent"/>
    <s v="Dalkeith"/>
    <x v="3"/>
    <x v="218"/>
    <n v="50"/>
    <x v="7"/>
    <x v="7"/>
    <n v="2.95"/>
    <n v="20"/>
    <n v="147.5"/>
    <n v="2950"/>
  </r>
  <r>
    <n v="2353"/>
    <s v="Kristin"/>
    <s v="Winters"/>
    <s v="Mrs"/>
    <s v="F"/>
    <n v="60"/>
    <s v="Hillery Close"/>
    <s v="Norfolk"/>
    <x v="2"/>
    <x v="486"/>
    <n v="22"/>
    <x v="3"/>
    <x v="3"/>
    <n v="0.69"/>
    <n v="24"/>
    <n v="15.18"/>
    <n v="364.32"/>
  </r>
  <r>
    <n v="2354"/>
    <s v="Jared"/>
    <s v="Simon"/>
    <s v="Mr"/>
    <s v="M"/>
    <n v="30"/>
    <s v="Hillfield Avenue"/>
    <s v="Redhill"/>
    <x v="2"/>
    <x v="610"/>
    <n v="75"/>
    <x v="7"/>
    <x v="7"/>
    <n v="2.95"/>
    <n v="20"/>
    <n v="221.25"/>
    <n v="4425"/>
  </r>
  <r>
    <n v="2355"/>
    <s v="Christiane"/>
    <s v="Costa"/>
    <s v="Miss"/>
    <s v="F"/>
    <n v="90"/>
    <s v="Hillman Street"/>
    <s v="Ullapool"/>
    <x v="2"/>
    <x v="229"/>
    <n v="75"/>
    <x v="2"/>
    <x v="2"/>
    <n v="1.79"/>
    <n v="17"/>
    <n v="134.25"/>
    <n v="2282.25"/>
  </r>
  <r>
    <n v="2356"/>
    <s v="Pierre"/>
    <s v="Ferrell"/>
    <s v="Mr"/>
    <s v="M"/>
    <n v="30"/>
    <s v="Hillmore Grove"/>
    <s v="Blaydon-On-Tyne"/>
    <x v="7"/>
    <x v="672"/>
    <n v="49"/>
    <x v="4"/>
    <x v="4"/>
    <n v="1.89"/>
    <n v="18"/>
    <n v="92.61"/>
    <n v="1666.98"/>
  </r>
  <r>
    <n v="2357"/>
    <s v="Cary"/>
    <s v="Spaulding"/>
    <s v="Miss"/>
    <s v="F"/>
    <n v="30"/>
    <s v="Hillway"/>
    <s v="Basingstoke"/>
    <x v="91"/>
    <x v="841"/>
    <n v="36"/>
    <x v="6"/>
    <x v="6"/>
    <n v="1.29"/>
    <n v="24"/>
    <n v="46.44"/>
    <n v="1114.56"/>
  </r>
  <r>
    <n v="2358"/>
    <s v="Travis"/>
    <s v="Bolton"/>
    <s v="Mr"/>
    <s v="M"/>
    <n v="60"/>
    <s v="Hillyfield"/>
    <s v="Northallerton"/>
    <x v="2"/>
    <x v="942"/>
    <n v="72"/>
    <x v="6"/>
    <x v="6"/>
    <n v="1.29"/>
    <n v="24"/>
    <n v="92.88"/>
    <n v="2229.12"/>
  </r>
  <r>
    <n v="2359"/>
    <s v="Kasey"/>
    <s v="Fleming"/>
    <s v="Mrs"/>
    <s v="F"/>
    <n v="90"/>
    <s v="Hind Court"/>
    <s v="Bishop'S Stortford"/>
    <x v="65"/>
    <x v="943"/>
    <n v="8"/>
    <x v="5"/>
    <x v="5"/>
    <n v="3.99"/>
    <n v="24"/>
    <n v="31.92"/>
    <n v="766.08"/>
  </r>
  <r>
    <n v="2360"/>
    <s v="Stan"/>
    <s v="Case"/>
    <s v="Mr"/>
    <s v="M"/>
    <n v="30"/>
    <s v="Hind Street"/>
    <s v="Ystrad Meurig"/>
    <x v="2"/>
    <x v="930"/>
    <n v="91"/>
    <x v="7"/>
    <x v="7"/>
    <n v="2.95"/>
    <n v="20"/>
    <n v="268.45"/>
    <n v="5369"/>
  </r>
  <r>
    <n v="2361"/>
    <s v="Bert"/>
    <s v="Proctor"/>
    <s v="Mr"/>
    <s v="M"/>
    <n v="90"/>
    <s v="Hindes Mews"/>
    <s v="Livingston"/>
    <x v="11"/>
    <x v="599"/>
    <n v="19"/>
    <x v="8"/>
    <x v="8"/>
    <n v="3.49"/>
    <n v="20"/>
    <n v="66.31"/>
    <n v="1326.2"/>
  </r>
  <r>
    <n v="2362"/>
    <s v="Karl"/>
    <s v="Paige"/>
    <s v="Miss"/>
    <s v="F"/>
    <n v="90"/>
    <s v="Hiver Street"/>
    <s v="Isle Of Iona"/>
    <x v="21"/>
    <x v="520"/>
    <n v="103"/>
    <x v="9"/>
    <x v="9"/>
    <n v="3.39"/>
    <n v="24"/>
    <n v="349.17"/>
    <n v="8380.08"/>
  </r>
  <r>
    <n v="2363"/>
    <s v="Edgar"/>
    <s v="Cook"/>
    <s v="Mr"/>
    <s v="M"/>
    <n v="60"/>
    <s v="Hocroft Avenue"/>
    <s v="Keighley"/>
    <x v="21"/>
    <x v="789"/>
    <n v="50"/>
    <x v="8"/>
    <x v="8"/>
    <n v="3.49"/>
    <n v="20"/>
    <n v="174.5"/>
    <n v="3490"/>
  </r>
  <r>
    <n v="2364"/>
    <s v="Brendon"/>
    <s v="Wilkes"/>
    <s v="Mr"/>
    <s v="M"/>
    <n v="30"/>
    <s v="Hodgkin Close"/>
    <s v="Maryport"/>
    <x v="2"/>
    <x v="286"/>
    <n v="28"/>
    <x v="3"/>
    <x v="3"/>
    <n v="0.69"/>
    <n v="24"/>
    <n v="19.32"/>
    <n v="463.68"/>
  </r>
  <r>
    <n v="2365"/>
    <s v="Deanna"/>
    <s v="Darby"/>
    <s v="Mrs"/>
    <s v="F"/>
    <n v="90"/>
    <s v="Hog Yard"/>
    <s v="West Yorkshire"/>
    <x v="2"/>
    <x v="142"/>
    <n v="82"/>
    <x v="6"/>
    <x v="6"/>
    <n v="1.29"/>
    <n v="24"/>
    <n v="105.78"/>
    <n v="2538.7200000000003"/>
  </r>
  <r>
    <n v="2366"/>
    <s v="Ben"/>
    <s v="Stark"/>
    <s v="Mr"/>
    <s v="M"/>
    <n v="30"/>
    <s v="Hogarth Lane"/>
    <s v="Farnborough"/>
    <x v="17"/>
    <x v="0"/>
    <n v="105"/>
    <x v="1"/>
    <x v="1"/>
    <n v="1.79"/>
    <n v="24"/>
    <n v="187.95000000000002"/>
    <n v="4510.8"/>
  </r>
  <r>
    <n v="2367"/>
    <s v="Patricia"/>
    <s v="Grady"/>
    <s v="Mr"/>
    <s v="M"/>
    <n v="90"/>
    <s v="Hogarth Place"/>
    <s v="Ross-Shire"/>
    <x v="2"/>
    <x v="555"/>
    <n v="82"/>
    <x v="3"/>
    <x v="3"/>
    <n v="0.69"/>
    <n v="24"/>
    <n v="56.58"/>
    <n v="1357.92"/>
  </r>
  <r>
    <n v="2368"/>
    <s v="Maria"/>
    <s v="Estrada"/>
    <s v="Mrs"/>
    <s v="F"/>
    <n v="60"/>
    <s v="Holbeach Mews"/>
    <s v="Southport"/>
    <x v="2"/>
    <x v="737"/>
    <n v="4"/>
    <x v="0"/>
    <x v="0"/>
    <n v="2.0099999999999998"/>
    <n v="20"/>
    <n v="8.0399999999999991"/>
    <n v="160.79999999999998"/>
  </r>
  <r>
    <n v="2369"/>
    <s v="Jarvis"/>
    <s v="Montes"/>
    <s v="Mr"/>
    <s v="M"/>
    <n v="30"/>
    <s v="Holborn"/>
    <s v="Larkhall"/>
    <x v="21"/>
    <x v="458"/>
    <n v="55"/>
    <x v="2"/>
    <x v="2"/>
    <n v="1.79"/>
    <n v="17"/>
    <n v="98.45"/>
    <n v="1673.65"/>
  </r>
  <r>
    <n v="2370"/>
    <s v="Angeles"/>
    <s v="Dick"/>
    <s v="Miss"/>
    <s v="F"/>
    <n v="90"/>
    <s v="Holborn Buildings"/>
    <s v="Tenterden"/>
    <x v="2"/>
    <x v="557"/>
    <n v="9"/>
    <x v="6"/>
    <x v="6"/>
    <n v="1.29"/>
    <n v="24"/>
    <n v="11.61"/>
    <n v="278.64"/>
  </r>
  <r>
    <n v="2371"/>
    <s v="Dakota"/>
    <s v="Collier"/>
    <s v="Miss"/>
    <s v="F"/>
    <n v="90"/>
    <s v="Holborn Hill"/>
    <s v="Exmouth"/>
    <x v="17"/>
    <x v="0"/>
    <n v="73"/>
    <x v="5"/>
    <x v="5"/>
    <n v="3.99"/>
    <n v="24"/>
    <n v="291.27000000000004"/>
    <n v="6990.4800000000014"/>
  </r>
  <r>
    <n v="2372"/>
    <s v="Sean"/>
    <s v="Lynn"/>
    <s v="Mrs"/>
    <s v="F"/>
    <n v="60"/>
    <s v="Holbrook Close"/>
    <s v="Solihull"/>
    <x v="2"/>
    <x v="472"/>
    <n v="61"/>
    <x v="9"/>
    <x v="9"/>
    <n v="3.39"/>
    <n v="24"/>
    <n v="206.79000000000002"/>
    <n v="4962.9600000000009"/>
  </r>
  <r>
    <n v="2373"/>
    <s v="Delorse"/>
    <s v="Matthews"/>
    <s v="Mrs"/>
    <s v="F"/>
    <n v="90"/>
    <s v="Holburne Road"/>
    <s v="Isle Of Mannot"/>
    <x v="21"/>
    <x v="471"/>
    <n v="26"/>
    <x v="5"/>
    <x v="5"/>
    <n v="3.99"/>
    <n v="24"/>
    <n v="103.74000000000001"/>
    <n v="2489.7600000000002"/>
  </r>
  <r>
    <n v="2374"/>
    <s v="Margherita"/>
    <s v="Carter"/>
    <s v="Miss"/>
    <s v="F"/>
    <n v="30"/>
    <s v="Holcombe Buildings"/>
    <s v="Lancashire"/>
    <x v="21"/>
    <x v="425"/>
    <n v="69"/>
    <x v="0"/>
    <x v="0"/>
    <n v="2.0099999999999998"/>
    <n v="20"/>
    <n v="138.69"/>
    <n v="2773.8"/>
  </r>
  <r>
    <n v="2375"/>
    <s v="Racheal"/>
    <s v="Goldman"/>
    <s v="Mrs"/>
    <s v="F"/>
    <n v="60"/>
    <s v="Holdenhurst Av+F1402"/>
    <s v="Walton On The Naze"/>
    <x v="2"/>
    <x v="367"/>
    <n v="69"/>
    <x v="3"/>
    <x v="3"/>
    <n v="0.69"/>
    <n v="24"/>
    <n v="47.61"/>
    <n v="1142.6399999999999"/>
  </r>
  <r>
    <n v="2376"/>
    <s v="Maurice"/>
    <s v="Kraft"/>
    <s v="Mr"/>
    <s v="M"/>
    <n v="90"/>
    <s v="Holland Grove"/>
    <s v="Musselburgh"/>
    <x v="2"/>
    <x v="182"/>
    <n v="47"/>
    <x v="7"/>
    <x v="7"/>
    <n v="2.95"/>
    <n v="20"/>
    <n v="138.65"/>
    <n v="2773"/>
  </r>
  <r>
    <n v="2377"/>
    <s v="Roland"/>
    <s v="Ybarra"/>
    <s v="Mr"/>
    <s v="M"/>
    <n v="30"/>
    <s v="Holland Passage"/>
    <s v="Moreton-In-Marsh"/>
    <x v="2"/>
    <x v="284"/>
    <n v="90"/>
    <x v="3"/>
    <x v="3"/>
    <n v="0.69"/>
    <n v="24"/>
    <n v="62.099999999999994"/>
    <n v="1490.3999999999999"/>
  </r>
  <r>
    <n v="2378"/>
    <s v="Kurtis"/>
    <s v="Gillis"/>
    <s v="Mr"/>
    <s v="M"/>
    <n v="30"/>
    <s v="Holland Villas"/>
    <s v="Cumnock"/>
    <x v="16"/>
    <x v="350"/>
    <n v="52"/>
    <x v="1"/>
    <x v="1"/>
    <n v="1.79"/>
    <n v="24"/>
    <n v="93.08"/>
    <n v="2233.92"/>
  </r>
  <r>
    <n v="2379"/>
    <s v="Leesa"/>
    <s v="Rangel"/>
    <s v="Miss"/>
    <s v="F"/>
    <n v="90"/>
    <s v="Holliday Square"/>
    <s v="Llandinam"/>
    <x v="11"/>
    <x v="944"/>
    <n v="31"/>
    <x v="5"/>
    <x v="5"/>
    <n v="3.99"/>
    <n v="24"/>
    <n v="123.69000000000001"/>
    <n v="2968.5600000000004"/>
  </r>
  <r>
    <n v="2380"/>
    <s v="Jonas"/>
    <s v="Booker"/>
    <s v="Mr"/>
    <s v="M"/>
    <n v="90"/>
    <s v="Hollies"/>
    <s v="Market Rasen"/>
    <x v="2"/>
    <x v="380"/>
    <n v="78"/>
    <x v="8"/>
    <x v="8"/>
    <n v="3.49"/>
    <n v="20"/>
    <n v="272.22000000000003"/>
    <n v="5444.4000000000005"/>
  </r>
  <r>
    <n v="2382"/>
    <s v="Shawanna"/>
    <s v="Lynn"/>
    <s v="Miss"/>
    <s v="F"/>
    <n v="60"/>
    <s v="Hollies Close"/>
    <s v="Pevensey"/>
    <x v="2"/>
    <x v="353"/>
    <n v="86"/>
    <x v="2"/>
    <x v="2"/>
    <n v="1.79"/>
    <n v="17"/>
    <n v="153.94"/>
    <n v="2616.98"/>
  </r>
  <r>
    <n v="2383"/>
    <s v="Modesto"/>
    <s v="Murphy"/>
    <s v="Mr"/>
    <s v="M"/>
    <n v="30"/>
    <s v="Holly Bush"/>
    <s v="Galston"/>
    <x v="17"/>
    <x v="604"/>
    <n v="46"/>
    <x v="3"/>
    <x v="3"/>
    <n v="0.69"/>
    <n v="24"/>
    <n v="31.74"/>
    <n v="761.76"/>
  </r>
  <r>
    <n v="2384"/>
    <s v="Lacy"/>
    <s v="Choi"/>
    <s v="Mr"/>
    <s v="M"/>
    <n v="60"/>
    <s v="Holly Bush"/>
    <s v="Kirkby Stephen"/>
    <x v="21"/>
    <x v="600"/>
    <n v="27"/>
    <x v="7"/>
    <x v="7"/>
    <n v="2.95"/>
    <n v="20"/>
    <n v="79.650000000000006"/>
    <n v="1593"/>
  </r>
  <r>
    <n v="2385"/>
    <s v="Kenisha"/>
    <s v="Lane"/>
    <s v="Ms"/>
    <s v="F"/>
    <n v="30"/>
    <s v="Holly Terrace"/>
    <s v="Bishop Auckland"/>
    <x v="65"/>
    <x v="566"/>
    <n v="55"/>
    <x v="4"/>
    <x v="4"/>
    <n v="1.89"/>
    <n v="18"/>
    <n v="103.94999999999999"/>
    <n v="1871.1"/>
  </r>
  <r>
    <n v="2386"/>
    <s v="Issac"/>
    <s v="Love"/>
    <s v="Mr"/>
    <s v="M"/>
    <n v="90"/>
    <s v="Holly Terrace"/>
    <s v="Clydebank"/>
    <x v="15"/>
    <x v="195"/>
    <n v="8"/>
    <x v="9"/>
    <x v="9"/>
    <n v="3.39"/>
    <n v="24"/>
    <n v="27.12"/>
    <n v="650.88"/>
  </r>
  <r>
    <n v="2387"/>
    <s v="Elenora"/>
    <s v="Costa"/>
    <s v="Mrs"/>
    <s v="F"/>
    <n v="60"/>
    <s v="Holly Villas"/>
    <s v="Fairbourne"/>
    <x v="17"/>
    <x v="688"/>
    <n v="45"/>
    <x v="7"/>
    <x v="7"/>
    <n v="2.95"/>
    <n v="20"/>
    <n v="132.75"/>
    <n v="2655"/>
  </r>
  <r>
    <n v="2388"/>
    <s v="Lorilee"/>
    <s v="Stevenson"/>
    <s v="Mrs"/>
    <s v="F"/>
    <n v="60"/>
    <s v="Holly Walk"/>
    <s v="Essex"/>
    <x v="17"/>
    <x v="859"/>
    <n v="66"/>
    <x v="8"/>
    <x v="8"/>
    <n v="3.49"/>
    <n v="20"/>
    <n v="230.34"/>
    <n v="4606.8"/>
  </r>
  <r>
    <n v="2389"/>
    <s v="Estell"/>
    <s v="Landers"/>
    <s v="Mrs"/>
    <s v="F"/>
    <n v="30"/>
    <s v="Holly Walk"/>
    <s v="Lutterworth"/>
    <x v="2"/>
    <x v="605"/>
    <n v="58"/>
    <x v="8"/>
    <x v="8"/>
    <n v="3.49"/>
    <n v="20"/>
    <n v="202.42000000000002"/>
    <n v="4048.4000000000005"/>
  </r>
  <r>
    <n v="2390"/>
    <s v="Becki"/>
    <s v="Putnam"/>
    <s v="Mrs"/>
    <s v="F"/>
    <n v="60"/>
    <s v="Hollybush Gardens"/>
    <s v="Polegate"/>
    <x v="2"/>
    <x v="687"/>
    <n v="41"/>
    <x v="8"/>
    <x v="8"/>
    <n v="3.49"/>
    <n v="20"/>
    <n v="143.09"/>
    <n v="2861.8"/>
  </r>
  <r>
    <n v="2391"/>
    <s v="Rex"/>
    <s v="Ortega"/>
    <s v="Mr"/>
    <s v="M"/>
    <n v="30"/>
    <s v="Hollybush Hill"/>
    <s v="Wotton-Under-Edge"/>
    <x v="2"/>
    <x v="945"/>
    <n v="12"/>
    <x v="8"/>
    <x v="8"/>
    <n v="3.49"/>
    <n v="20"/>
    <n v="41.88"/>
    <n v="837.6"/>
  </r>
  <r>
    <n v="2392"/>
    <s v="Jordan"/>
    <s v="Higgins"/>
    <s v="Mr"/>
    <s v="M"/>
    <n v="90"/>
    <s v="Hollyhedge Terrace"/>
    <s v="Huddersfield"/>
    <x v="1"/>
    <x v="16"/>
    <n v="80"/>
    <x v="7"/>
    <x v="7"/>
    <n v="2.95"/>
    <n v="20"/>
    <n v="236"/>
    <n v="4720"/>
  </r>
  <r>
    <n v="2393"/>
    <s v="Drew"/>
    <s v="Guy"/>
    <s v="Mr"/>
    <s v="M"/>
    <n v="90"/>
    <s v="Hollywood Villas"/>
    <s v="Dumfries"/>
    <x v="3"/>
    <x v="821"/>
    <n v="29"/>
    <x v="0"/>
    <x v="0"/>
    <n v="2.0099999999999998"/>
    <n v="20"/>
    <n v="58.289999999999992"/>
    <n v="1165.7999999999997"/>
  </r>
  <r>
    <n v="2394"/>
    <s v="Ma"/>
    <s v="Schafer"/>
    <s v="Miss"/>
    <s v="F"/>
    <n v="30"/>
    <s v="Holmside Road"/>
    <s v="Sandown"/>
    <x v="2"/>
    <x v="946"/>
    <n v="68"/>
    <x v="5"/>
    <x v="5"/>
    <n v="3.99"/>
    <n v="24"/>
    <n v="271.32"/>
    <n v="6511.68"/>
  </r>
  <r>
    <n v="2395"/>
    <s v="Jinny"/>
    <s v="Calhoun"/>
    <s v="Miss"/>
    <s v="F"/>
    <n v="90"/>
    <s v="Holwood Place"/>
    <s v="Lyme Regis"/>
    <x v="2"/>
    <x v="807"/>
    <n v="5"/>
    <x v="5"/>
    <x v="5"/>
    <n v="3.99"/>
    <n v="24"/>
    <n v="19.950000000000003"/>
    <n v="478.80000000000007"/>
  </r>
  <r>
    <n v="2396"/>
    <s v="Reginald"/>
    <s v="Yu"/>
    <s v="Mr"/>
    <s v="M"/>
    <n v="60"/>
    <s v="Holyrood Street"/>
    <s v="Cornhill-On-Tweed"/>
    <x v="16"/>
    <x v="443"/>
    <n v="37"/>
    <x v="8"/>
    <x v="8"/>
    <n v="3.49"/>
    <n v="20"/>
    <n v="129.13"/>
    <n v="2582.6"/>
  </r>
  <r>
    <n v="2397"/>
    <s v="Buster"/>
    <s v="Mock"/>
    <s v="Mr"/>
    <s v="M"/>
    <n v="60"/>
    <s v="Homefield"/>
    <s v="Essex"/>
    <x v="17"/>
    <x v="545"/>
    <n v="18"/>
    <x v="0"/>
    <x v="0"/>
    <n v="2.0099999999999998"/>
    <n v="20"/>
    <n v="36.179999999999993"/>
    <n v="723.59999999999991"/>
  </r>
  <r>
    <n v="2398"/>
    <s v="Rachael"/>
    <s v="Crawford"/>
    <s v="Miss"/>
    <s v="F"/>
    <n v="90"/>
    <s v="Homelands"/>
    <s v="Cheadle"/>
    <x v="20"/>
    <x v="923"/>
    <n v="70"/>
    <x v="9"/>
    <x v="9"/>
    <n v="3.39"/>
    <n v="24"/>
    <n v="237.3"/>
    <n v="5695.2000000000007"/>
  </r>
  <r>
    <n v="2399"/>
    <s v="Chance"/>
    <s v="Rocha"/>
    <s v="Mr"/>
    <s v="M"/>
    <n v="60"/>
    <s v="Homer Row"/>
    <s v="Swadlincote"/>
    <x v="2"/>
    <x v="41"/>
    <n v="17"/>
    <x v="8"/>
    <x v="8"/>
    <n v="3.49"/>
    <n v="20"/>
    <n v="59.330000000000005"/>
    <n v="1186.6000000000001"/>
  </r>
  <r>
    <n v="2400"/>
    <s v="Patria"/>
    <s v="Pack"/>
    <s v="Miss"/>
    <s v="F"/>
    <n v="60"/>
    <s v="Homer Street"/>
    <s v="Newport"/>
    <x v="2"/>
    <x v="846"/>
    <n v="75"/>
    <x v="5"/>
    <x v="5"/>
    <n v="3.99"/>
    <n v="24"/>
    <n v="299.25"/>
    <n v="7182"/>
  </r>
  <r>
    <n v="2401"/>
    <s v="Ivana"/>
    <s v="Knox"/>
    <s v="Miss"/>
    <s v="F"/>
    <n v="90"/>
    <s v="Homestead Paddock"/>
    <s v="Prescot"/>
    <x v="2"/>
    <x v="179"/>
    <n v="46"/>
    <x v="2"/>
    <x v="2"/>
    <n v="1.79"/>
    <n v="17"/>
    <n v="82.34"/>
    <n v="1399.78"/>
  </r>
  <r>
    <n v="2402"/>
    <s v="Arron"/>
    <s v="Richards"/>
    <s v="Mr"/>
    <s v="M"/>
    <n v="90"/>
    <s v="Homestead Park"/>
    <s v="Hungerford"/>
    <x v="1"/>
    <x v="555"/>
    <n v="37"/>
    <x v="3"/>
    <x v="3"/>
    <n v="0.69"/>
    <n v="24"/>
    <n v="25.529999999999998"/>
    <n v="612.71999999999991"/>
  </r>
  <r>
    <n v="2403"/>
    <s v="Fernando"/>
    <s v="Fournier"/>
    <s v="Mr"/>
    <s v="M"/>
    <n v="90"/>
    <s v="Homestead Terrace"/>
    <s v="Devizes"/>
    <x v="3"/>
    <x v="529"/>
    <n v="46"/>
    <x v="8"/>
    <x v="8"/>
    <n v="3.49"/>
    <n v="20"/>
    <n v="160.54000000000002"/>
    <n v="3210.8"/>
  </r>
  <r>
    <n v="2404"/>
    <s v="Everett"/>
    <s v="Noble"/>
    <s v="Mr"/>
    <s v="M"/>
    <n v="90"/>
    <s v="Homestead Villas"/>
    <s v="Ottery St. Mary"/>
    <x v="2"/>
    <x v="147"/>
    <n v="33"/>
    <x v="2"/>
    <x v="2"/>
    <n v="1.79"/>
    <n v="17"/>
    <n v="59.07"/>
    <n v="1004.19"/>
  </r>
  <r>
    <n v="2405"/>
    <s v="Nilda"/>
    <s v="Ladner"/>
    <s v="Mrs"/>
    <s v="F"/>
    <n v="90"/>
    <s v="Homewillow Close"/>
    <s v="Brecon"/>
    <x v="67"/>
    <x v="947"/>
    <n v="13"/>
    <x v="1"/>
    <x v="1"/>
    <n v="1.79"/>
    <n v="24"/>
    <n v="23.27"/>
    <n v="558.48"/>
  </r>
  <r>
    <n v="2406"/>
    <s v="Pablo"/>
    <s v="Williamson"/>
    <s v="Mr"/>
    <s v="M"/>
    <n v="60"/>
    <s v="Honiton Gdns"/>
    <s v="Sheerness"/>
    <x v="2"/>
    <x v="4"/>
    <n v="23"/>
    <x v="8"/>
    <x v="8"/>
    <n v="3.49"/>
    <n v="20"/>
    <n v="80.27000000000001"/>
    <n v="1605.4"/>
  </r>
  <r>
    <n v="2407"/>
    <s v="Maida"/>
    <s v="Sexton"/>
    <s v="Miss"/>
    <s v="F"/>
    <n v="90"/>
    <s v="Hookers Road"/>
    <s v="Lancashire"/>
    <x v="21"/>
    <x v="259"/>
    <n v="5"/>
    <x v="9"/>
    <x v="9"/>
    <n v="3.39"/>
    <n v="24"/>
    <n v="16.95"/>
    <n v="406.79999999999995"/>
  </r>
  <r>
    <n v="2408"/>
    <s v="Donnell"/>
    <s v="Mcfarland"/>
    <s v="Mr"/>
    <s v="M"/>
    <n v="60"/>
    <s v="Hooks Road"/>
    <s v="Mauchline"/>
    <x v="2"/>
    <x v="353"/>
    <n v="23"/>
    <x v="2"/>
    <x v="2"/>
    <n v="1.79"/>
    <n v="17"/>
    <n v="41.17"/>
    <n v="699.89"/>
  </r>
  <r>
    <n v="2409"/>
    <s v="Benjamin"/>
    <s v="Green"/>
    <s v="Mr"/>
    <s v="M"/>
    <n v="30"/>
    <s v="Hook's Road"/>
    <s v="Sandringham"/>
    <x v="2"/>
    <x v="41"/>
    <n v="71"/>
    <x v="4"/>
    <x v="4"/>
    <n v="1.89"/>
    <n v="18"/>
    <n v="134.19"/>
    <n v="2415.42"/>
  </r>
  <r>
    <n v="2410"/>
    <s v="Sammy"/>
    <s v="Hart"/>
    <s v="Mr"/>
    <s v="M"/>
    <n v="90"/>
    <s v="Hoopers Terrace"/>
    <s v="Melton Constable"/>
    <x v="2"/>
    <x v="149"/>
    <n v="94"/>
    <x v="4"/>
    <x v="4"/>
    <n v="1.89"/>
    <n v="18"/>
    <n v="177.66"/>
    <n v="3197.88"/>
  </r>
  <r>
    <n v="2411"/>
    <s v="Edgardo"/>
    <s v="Lawrence"/>
    <s v="Mr"/>
    <s v="M"/>
    <n v="90"/>
    <s v="Hop Gardens"/>
    <s v="Chinnor"/>
    <x v="18"/>
    <x v="727"/>
    <n v="45"/>
    <x v="6"/>
    <x v="6"/>
    <n v="1.29"/>
    <n v="24"/>
    <n v="58.050000000000004"/>
    <n v="1393.2"/>
  </r>
  <r>
    <n v="2412"/>
    <s v="Randy"/>
    <s v="Hickey"/>
    <s v="Mrs"/>
    <s v="F"/>
    <n v="30"/>
    <s v="Hop Gardens"/>
    <s v="Presteigne"/>
    <x v="2"/>
    <x v="948"/>
    <n v="85"/>
    <x v="7"/>
    <x v="7"/>
    <n v="2.95"/>
    <n v="20"/>
    <n v="250.75000000000003"/>
    <n v="5015.0000000000009"/>
  </r>
  <r>
    <n v="2413"/>
    <s v="Hoa"/>
    <s v="Bouchard"/>
    <s v="Mrs"/>
    <s v="F"/>
    <n v="60"/>
    <s v="Hopedale Road"/>
    <s v="Aviemore"/>
    <x v="24"/>
    <x v="355"/>
    <n v="62"/>
    <x v="6"/>
    <x v="6"/>
    <n v="1.29"/>
    <n v="24"/>
    <n v="79.98"/>
    <n v="1919.52"/>
  </r>
  <r>
    <n v="2414"/>
    <s v="Valarie"/>
    <s v="Novak"/>
    <s v="Mrs"/>
    <s v="F"/>
    <n v="30"/>
    <s v="Hopedale Road"/>
    <s v="Dumfries"/>
    <x v="3"/>
    <x v="762"/>
    <n v="61"/>
    <x v="2"/>
    <x v="2"/>
    <n v="1.79"/>
    <n v="17"/>
    <n v="109.19"/>
    <n v="1856.23"/>
  </r>
  <r>
    <n v="2415"/>
    <s v="Edgar"/>
    <s v="Meier"/>
    <s v="Mr"/>
    <s v="M"/>
    <n v="30"/>
    <s v="Hopefield Avenue"/>
    <s v="Ascot"/>
    <x v="25"/>
    <x v="756"/>
    <n v="42"/>
    <x v="4"/>
    <x v="4"/>
    <n v="1.89"/>
    <n v="18"/>
    <n v="79.38"/>
    <n v="1428.84"/>
  </r>
  <r>
    <n v="2416"/>
    <s v="Andrea"/>
    <s v="Kirby"/>
    <s v="Mr"/>
    <s v="M"/>
    <n v="30"/>
    <s v="Hopetown Street"/>
    <s v="Aberystwyth"/>
    <x v="27"/>
    <x v="740"/>
    <n v="66"/>
    <x v="1"/>
    <x v="1"/>
    <n v="1.79"/>
    <n v="24"/>
    <n v="118.14"/>
    <n v="2835.36"/>
  </r>
  <r>
    <n v="2417"/>
    <s v="Tamika"/>
    <s v="Henderson"/>
    <s v="Miss"/>
    <s v="F"/>
    <n v="60"/>
    <s v="Hopetown Street"/>
    <s v="Rowley Regis"/>
    <x v="2"/>
    <x v="949"/>
    <n v="49"/>
    <x v="1"/>
    <x v="1"/>
    <n v="1.79"/>
    <n v="24"/>
    <n v="87.710000000000008"/>
    <n v="2105.04"/>
  </r>
  <r>
    <n v="2418"/>
    <s v="Ming"/>
    <s v="Dickens"/>
    <s v="Miss"/>
    <s v="F"/>
    <n v="90"/>
    <s v="Hopkins Street"/>
    <s v="Crumlin"/>
    <x v="16"/>
    <x v="145"/>
    <n v="22"/>
    <x v="7"/>
    <x v="7"/>
    <n v="2.95"/>
    <n v="20"/>
    <n v="64.900000000000006"/>
    <n v="1298"/>
  </r>
  <r>
    <n v="2420"/>
    <s v="Phil"/>
    <s v="Douglas"/>
    <s v="Mr"/>
    <s v="M"/>
    <n v="30"/>
    <s v="Hoppers Road"/>
    <s v="Newbridge"/>
    <x v="2"/>
    <x v="921"/>
    <n v="14"/>
    <x v="2"/>
    <x v="2"/>
    <n v="1.79"/>
    <n v="17"/>
    <n v="25.060000000000002"/>
    <n v="426.02000000000004"/>
  </r>
  <r>
    <n v="2421"/>
    <s v="Ernestina"/>
    <s v="Maldonado"/>
    <s v="Mrs"/>
    <s v="F"/>
    <n v="30"/>
    <s v="Hopperton's Cottages"/>
    <s v="Montgomery"/>
    <x v="2"/>
    <x v="188"/>
    <n v="4"/>
    <x v="6"/>
    <x v="6"/>
    <n v="1.29"/>
    <n v="24"/>
    <n v="5.16"/>
    <n v="123.84"/>
  </r>
  <r>
    <n v="2422"/>
    <s v="Kaila"/>
    <s v="Cook"/>
    <s v="Miss"/>
    <s v="F"/>
    <n v="60"/>
    <s v="Hopwood Walk"/>
    <s v="County Durham"/>
    <x v="16"/>
    <x v="709"/>
    <n v="35"/>
    <x v="9"/>
    <x v="9"/>
    <n v="3.39"/>
    <n v="24"/>
    <n v="118.65"/>
    <n v="2847.6000000000004"/>
  </r>
  <r>
    <n v="2423"/>
    <s v="Monika"/>
    <s v="Wynn"/>
    <s v="Ms"/>
    <s v="F"/>
    <n v="60"/>
    <s v="Hopwood Walk"/>
    <s v="Gorebridge"/>
    <x v="17"/>
    <x v="886"/>
    <n v="78"/>
    <x v="1"/>
    <x v="1"/>
    <n v="1.79"/>
    <n v="24"/>
    <n v="139.62"/>
    <n v="3350.88"/>
  </r>
  <r>
    <n v="2424"/>
    <s v="Felton"/>
    <s v="Weston"/>
    <s v="Mr"/>
    <s v="M"/>
    <n v="30"/>
    <s v="Hordle Promenade"/>
    <s v="Kilbirnie"/>
    <x v="21"/>
    <x v="735"/>
    <n v="20"/>
    <x v="6"/>
    <x v="6"/>
    <n v="1.29"/>
    <n v="24"/>
    <n v="25.8"/>
    <n v="619.20000000000005"/>
  </r>
  <r>
    <n v="2425"/>
    <s v="Kayleen"/>
    <s v="Hadley"/>
    <s v="Mrs"/>
    <s v="F"/>
    <n v="90"/>
    <s v="Hornbeams Rise"/>
    <s v="Alness"/>
    <x v="14"/>
    <x v="488"/>
    <n v="104"/>
    <x v="3"/>
    <x v="3"/>
    <n v="0.69"/>
    <n v="24"/>
    <n v="71.759999999999991"/>
    <n v="1722.2399999999998"/>
  </r>
  <r>
    <n v="2426"/>
    <s v="Elden"/>
    <s v="Boudreaux"/>
    <s v="Mr"/>
    <s v="M"/>
    <n v="30"/>
    <s v="Hornblower Close"/>
    <s v="Staffordshire"/>
    <x v="2"/>
    <x v="363"/>
    <n v="23"/>
    <x v="1"/>
    <x v="1"/>
    <n v="1.79"/>
    <n v="24"/>
    <n v="41.17"/>
    <n v="988.08"/>
  </r>
  <r>
    <n v="2427"/>
    <s v="Polly"/>
    <s v="Polk"/>
    <s v="Mrs"/>
    <s v="F"/>
    <n v="90"/>
    <s v="Hornleigh Villas"/>
    <s v="London"/>
    <x v="2"/>
    <x v="694"/>
    <n v="23"/>
    <x v="2"/>
    <x v="2"/>
    <n v="1.79"/>
    <n v="17"/>
    <n v="41.17"/>
    <n v="699.89"/>
  </r>
  <r>
    <n v="2428"/>
    <s v="Wilburn"/>
    <s v="Lyon"/>
    <s v="Mr"/>
    <s v="M"/>
    <n v="30"/>
    <s v="Horse And"/>
    <s v="Campbeltown"/>
    <x v="10"/>
    <x v="641"/>
    <n v="85"/>
    <x v="8"/>
    <x v="8"/>
    <n v="3.49"/>
    <n v="20"/>
    <n v="296.65000000000003"/>
    <n v="5933.0000000000009"/>
  </r>
  <r>
    <n v="2430"/>
    <s v="Micah"/>
    <s v="Strong"/>
    <s v="Ms"/>
    <s v="F"/>
    <n v="30"/>
    <s v="Horse And"/>
    <s v="Rye"/>
    <x v="2"/>
    <x v="474"/>
    <n v="18"/>
    <x v="7"/>
    <x v="7"/>
    <n v="2.95"/>
    <n v="20"/>
    <n v="53.1"/>
    <n v="1062"/>
  </r>
  <r>
    <n v="2431"/>
    <s v="Agustina"/>
    <s v="Nix"/>
    <s v="Miss"/>
    <s v="F"/>
    <n v="60"/>
    <s v="Horse Guards"/>
    <s v="Kent"/>
    <x v="21"/>
    <x v="107"/>
    <n v="44"/>
    <x v="2"/>
    <x v="2"/>
    <n v="1.79"/>
    <n v="17"/>
    <n v="78.760000000000005"/>
    <n v="1338.92"/>
  </r>
  <r>
    <n v="2432"/>
    <s v="Elfriede"/>
    <s v="Elliott"/>
    <s v="Miss"/>
    <s v="F"/>
    <n v="60"/>
    <s v="Horse Yard"/>
    <s v="Newmilns"/>
    <x v="2"/>
    <x v="202"/>
    <n v="2"/>
    <x v="6"/>
    <x v="6"/>
    <n v="1.29"/>
    <n v="24"/>
    <n v="2.58"/>
    <n v="61.92"/>
  </r>
  <r>
    <n v="2433"/>
    <s v="Stanford"/>
    <s v="Key"/>
    <s v="Mr"/>
    <s v="M"/>
    <n v="90"/>
    <s v="Horseferry"/>
    <s v="Minehead"/>
    <x v="2"/>
    <x v="950"/>
    <n v="13"/>
    <x v="6"/>
    <x v="6"/>
    <n v="1.29"/>
    <n v="24"/>
    <n v="16.77"/>
    <n v="402.48"/>
  </r>
  <r>
    <n v="2434"/>
    <s v="Erline"/>
    <s v="Aaron"/>
    <s v="Mrs"/>
    <s v="F"/>
    <n v="60"/>
    <s v="Horseferry Wharf"/>
    <s v="Callington"/>
    <x v="12"/>
    <x v="35"/>
    <n v="3"/>
    <x v="7"/>
    <x v="7"/>
    <n v="2.95"/>
    <n v="20"/>
    <n v="8.8500000000000014"/>
    <n v="177.00000000000003"/>
  </r>
  <r>
    <n v="2435"/>
    <s v="Antwan"/>
    <s v="Richard"/>
    <s v="Mr"/>
    <s v="M"/>
    <n v="90"/>
    <s v="Horselydown Place"/>
    <s v="Kirkwall"/>
    <x v="21"/>
    <x v="79"/>
    <n v="64"/>
    <x v="2"/>
    <x v="2"/>
    <n v="1.79"/>
    <n v="17"/>
    <n v="114.56"/>
    <n v="1947.52"/>
  </r>
  <r>
    <n v="2436"/>
    <s v="Erika"/>
    <s v="Ladd"/>
    <s v="Mrs"/>
    <s v="F"/>
    <n v="90"/>
    <s v="Horseshoe Lane"/>
    <s v="Moor Row"/>
    <x v="2"/>
    <x v="834"/>
    <n v="73"/>
    <x v="9"/>
    <x v="9"/>
    <n v="3.39"/>
    <n v="24"/>
    <n v="247.47"/>
    <n v="5939.28"/>
  </r>
  <r>
    <n v="2437"/>
    <s v="Lorean"/>
    <s v="Buckley"/>
    <s v="Mrs"/>
    <s v="F"/>
    <n v="30"/>
    <s v="Horsfeld Road"/>
    <s v="Sandy"/>
    <x v="2"/>
    <x v="378"/>
    <n v="94"/>
    <x v="2"/>
    <x v="2"/>
    <n v="1.79"/>
    <n v="17"/>
    <n v="168.26"/>
    <n v="2860.42"/>
  </r>
  <r>
    <n v="2439"/>
    <s v="Ferne"/>
    <s v="Shearer"/>
    <s v="Ms"/>
    <s v="F"/>
    <n v="30"/>
    <s v="Horsley Road"/>
    <s v="Tarporley"/>
    <x v="2"/>
    <x v="951"/>
    <n v="34"/>
    <x v="3"/>
    <x v="3"/>
    <n v="0.69"/>
    <n v="24"/>
    <n v="23.459999999999997"/>
    <n v="563.04"/>
  </r>
  <r>
    <n v="2440"/>
    <s v="Benito"/>
    <s v="Seymour"/>
    <s v="Mr"/>
    <s v="M"/>
    <n v="30"/>
    <s v="Horsley Street"/>
    <s v="March"/>
    <x v="2"/>
    <x v="252"/>
    <n v="92"/>
    <x v="3"/>
    <x v="3"/>
    <n v="0.69"/>
    <n v="24"/>
    <n v="63.48"/>
    <n v="1523.52"/>
  </r>
  <r>
    <n v="2441"/>
    <s v="Rolland"/>
    <s v="Smart"/>
    <s v="Mr"/>
    <s v="M"/>
    <n v="30"/>
    <s v="Horsleydown Lane"/>
    <s v="Innerleithen"/>
    <x v="35"/>
    <x v="670"/>
    <n v="60"/>
    <x v="4"/>
    <x v="4"/>
    <n v="1.89"/>
    <n v="18"/>
    <n v="113.39999999999999"/>
    <n v="2041.1999999999998"/>
  </r>
  <r>
    <n v="2442"/>
    <s v="Neville"/>
    <s v="Chambers"/>
    <s v="Mr"/>
    <s v="M"/>
    <n v="60"/>
    <s v="Horticultural Place"/>
    <s v="Arthog"/>
    <x v="33"/>
    <x v="249"/>
    <n v="79"/>
    <x v="6"/>
    <x v="6"/>
    <n v="1.29"/>
    <n v="24"/>
    <n v="101.91"/>
    <n v="2445.84"/>
  </r>
  <r>
    <n v="2443"/>
    <s v="Young"/>
    <s v="Leonard"/>
    <s v="Mr"/>
    <s v="M"/>
    <n v="60"/>
    <s v="Hosier Street"/>
    <s v="Isle Of Lewis"/>
    <x v="21"/>
    <x v="952"/>
    <n v="13"/>
    <x v="0"/>
    <x v="0"/>
    <n v="2.0099999999999998"/>
    <n v="20"/>
    <n v="26.129999999999995"/>
    <n v="522.59999999999991"/>
  </r>
  <r>
    <n v="2444"/>
    <s v="Lincoln"/>
    <s v="Hammond"/>
    <s v="Mr"/>
    <s v="M"/>
    <n v="60"/>
    <s v="Hotham Street"/>
    <s v="Tadworth"/>
    <x v="2"/>
    <x v="816"/>
    <n v="95"/>
    <x v="3"/>
    <x v="3"/>
    <n v="0.69"/>
    <n v="24"/>
    <n v="65.55"/>
    <n v="1573.1999999999998"/>
  </r>
  <r>
    <n v="2445"/>
    <s v="Lester"/>
    <s v="Savage"/>
    <s v="Mr"/>
    <s v="M"/>
    <n v="30"/>
    <s v="Hove Street"/>
    <s v="Brentwood"/>
    <x v="41"/>
    <x v="316"/>
    <n v="19"/>
    <x v="1"/>
    <x v="1"/>
    <n v="1.79"/>
    <n v="24"/>
    <n v="34.01"/>
    <n v="816.24"/>
  </r>
  <r>
    <n v="2446"/>
    <s v="Dede"/>
    <s v="Gay"/>
    <s v="Miss"/>
    <s v="F"/>
    <n v="30"/>
    <s v="Hoveton Road"/>
    <s v="Witham"/>
    <x v="2"/>
    <x v="18"/>
    <n v="72"/>
    <x v="9"/>
    <x v="9"/>
    <n v="3.39"/>
    <n v="24"/>
    <n v="244.08"/>
    <n v="5857.92"/>
  </r>
  <r>
    <n v="2447"/>
    <s v="Winfred"/>
    <s v="Egan"/>
    <s v="Mr"/>
    <s v="M"/>
    <n v="90"/>
    <s v="Howard Buildings"/>
    <s v="Benfleet"/>
    <x v="29"/>
    <x v="398"/>
    <n v="15"/>
    <x v="5"/>
    <x v="5"/>
    <n v="3.99"/>
    <n v="24"/>
    <n v="59.85"/>
    <n v="1436.4"/>
  </r>
  <r>
    <n v="2448"/>
    <s v="Queenie"/>
    <s v="Rangel"/>
    <s v="Miss"/>
    <s v="F"/>
    <n v="30"/>
    <s v="Howey Terrace"/>
    <s v="Guildford"/>
    <x v="13"/>
    <x v="776"/>
    <n v="24"/>
    <x v="7"/>
    <x v="7"/>
    <n v="2.95"/>
    <n v="20"/>
    <n v="70.800000000000011"/>
    <n v="1416.0000000000002"/>
  </r>
  <r>
    <n v="2449"/>
    <s v="Verdie"/>
    <s v="Brock"/>
    <s v="Miss"/>
    <s v="F"/>
    <n v="30"/>
    <s v="Howgate R+F1024D"/>
    <s v="Saltcoats"/>
    <x v="2"/>
    <x v="666"/>
    <n v="33"/>
    <x v="0"/>
    <x v="0"/>
    <n v="2.0099999999999998"/>
    <n v="20"/>
    <n v="66.33"/>
    <n v="1326.6"/>
  </r>
  <r>
    <n v="2450"/>
    <s v="Kurt"/>
    <s v="Franco"/>
    <s v="Mr"/>
    <s v="M"/>
    <n v="90"/>
    <s v="Howie Street"/>
    <s v="South Shields"/>
    <x v="2"/>
    <x v="134"/>
    <n v="36"/>
    <x v="2"/>
    <x v="2"/>
    <n v="1.79"/>
    <n v="17"/>
    <n v="64.44"/>
    <n v="1095.48"/>
  </r>
  <r>
    <n v="2451"/>
    <s v="Milo"/>
    <s v="Cardenas"/>
    <s v="Mr"/>
    <s v="M"/>
    <n v="90"/>
    <s v="Howitt Road"/>
    <s v="Richmond"/>
    <x v="2"/>
    <x v="752"/>
    <n v="31"/>
    <x v="4"/>
    <x v="4"/>
    <n v="1.89"/>
    <n v="18"/>
    <n v="58.589999999999996"/>
    <n v="1054.6199999999999"/>
  </r>
  <r>
    <n v="2452"/>
    <s v="Ermelinda"/>
    <s v="Robles"/>
    <s v="Miss"/>
    <s v="F"/>
    <n v="90"/>
    <s v="Hoylake Road"/>
    <s v="Chatteris"/>
    <x v="20"/>
    <x v="219"/>
    <n v="14"/>
    <x v="0"/>
    <x v="0"/>
    <n v="2.0099999999999998"/>
    <n v="20"/>
    <n v="28.139999999999997"/>
    <n v="562.79999999999995"/>
  </r>
  <r>
    <n v="2453"/>
    <s v="Carl"/>
    <s v="Ochoa"/>
    <s v="Mr"/>
    <s v="M"/>
    <n v="30"/>
    <s v="Huddart Street"/>
    <s v="Saxmundham"/>
    <x v="2"/>
    <x v="517"/>
    <n v="13"/>
    <x v="4"/>
    <x v="4"/>
    <n v="1.89"/>
    <n v="18"/>
    <n v="24.57"/>
    <n v="442.26"/>
  </r>
  <r>
    <n v="2454"/>
    <s v="Gaston"/>
    <s v="Mcintyre"/>
    <s v="Mr"/>
    <s v="M"/>
    <n v="30"/>
    <s v="Hudsons Court"/>
    <s v="Torpoint"/>
    <x v="2"/>
    <x v="533"/>
    <n v="79"/>
    <x v="0"/>
    <x v="0"/>
    <n v="2.0099999999999998"/>
    <n v="20"/>
    <n v="158.79"/>
    <n v="3175.7999999999997"/>
  </r>
  <r>
    <n v="2456"/>
    <s v="Jaime"/>
    <s v="Mckay"/>
    <s v="Mr"/>
    <s v="M"/>
    <n v="90"/>
    <s v="Huets Corner"/>
    <s v="Montacute"/>
    <x v="2"/>
    <x v="331"/>
    <n v="47"/>
    <x v="0"/>
    <x v="0"/>
    <n v="2.0099999999999998"/>
    <n v="20"/>
    <n v="94.469999999999985"/>
    <n v="1889.3999999999996"/>
  </r>
  <r>
    <n v="2457"/>
    <s v="Stephen"/>
    <s v="Bartlett"/>
    <s v="Mr"/>
    <s v="M"/>
    <n v="30"/>
    <s v="Hughes Mews"/>
    <s v="Wisbech"/>
    <x v="2"/>
    <x v="691"/>
    <n v="94"/>
    <x v="5"/>
    <x v="5"/>
    <n v="3.99"/>
    <n v="24"/>
    <n v="375.06"/>
    <n v="9001.44"/>
  </r>
  <r>
    <n v="2458"/>
    <s v="Mariann"/>
    <s v="Kinney"/>
    <s v="Miss"/>
    <s v="F"/>
    <n v="90"/>
    <s v="Hughes Place"/>
    <s v="Newton Stewart"/>
    <x v="2"/>
    <x v="515"/>
    <n v="43"/>
    <x v="6"/>
    <x v="6"/>
    <n v="1.29"/>
    <n v="24"/>
    <n v="55.47"/>
    <n v="1331.28"/>
  </r>
  <r>
    <n v="2459"/>
    <s v="Katharina"/>
    <s v="Benton"/>
    <s v="Miss"/>
    <s v="F"/>
    <n v="90"/>
    <s v="Hughes Terrace"/>
    <s v="Newhaven"/>
    <x v="2"/>
    <x v="329"/>
    <n v="62"/>
    <x v="1"/>
    <x v="1"/>
    <n v="1.79"/>
    <n v="24"/>
    <n v="110.98"/>
    <n v="2663.52"/>
  </r>
  <r>
    <n v="2460"/>
    <s v="Alessandra"/>
    <s v="Louis"/>
    <s v="Mrs"/>
    <s v="F"/>
    <n v="60"/>
    <s v="Hull Place"/>
    <s v="Ripon"/>
    <x v="2"/>
    <x v="440"/>
    <n v="69"/>
    <x v="4"/>
    <x v="4"/>
    <n v="1.89"/>
    <n v="18"/>
    <n v="130.41"/>
    <n v="2347.38"/>
  </r>
  <r>
    <n v="2461"/>
    <s v="Bonnie"/>
    <s v="Deleon"/>
    <s v="Miss"/>
    <s v="F"/>
    <n v="30"/>
    <s v="Hullbridge Mews"/>
    <s v="Corbridge"/>
    <x v="16"/>
    <x v="111"/>
    <n v="11"/>
    <x v="8"/>
    <x v="8"/>
    <n v="3.49"/>
    <n v="20"/>
    <n v="38.39"/>
    <n v="767.8"/>
  </r>
  <r>
    <n v="2462"/>
    <s v="Hyon"/>
    <s v="Macias"/>
    <s v="Miss"/>
    <s v="F"/>
    <n v="60"/>
    <s v="Hullbridge Mews"/>
    <s v="Essex"/>
    <x v="17"/>
    <x v="97"/>
    <n v="42"/>
    <x v="4"/>
    <x v="4"/>
    <n v="1.89"/>
    <n v="18"/>
    <n v="79.38"/>
    <n v="1428.84"/>
  </r>
  <r>
    <n v="2463"/>
    <s v="Rusty"/>
    <s v="Abrams"/>
    <s v="Mr"/>
    <s v="M"/>
    <n v="60"/>
    <s v="Humber Trading"/>
    <s v="Hunstanton"/>
    <x v="1"/>
    <x v="382"/>
    <n v="37"/>
    <x v="0"/>
    <x v="0"/>
    <n v="2.0099999999999998"/>
    <n v="20"/>
    <n v="74.36999999999999"/>
    <n v="1487.3999999999999"/>
  </r>
  <r>
    <n v="2464"/>
    <s v="Earleen"/>
    <s v="Manuel"/>
    <s v="Mrs"/>
    <s v="F"/>
    <n v="90"/>
    <s v="Hunt Street"/>
    <s v="Cambridgeshire"/>
    <x v="10"/>
    <x v="953"/>
    <n v="95"/>
    <x v="4"/>
    <x v="4"/>
    <n v="1.89"/>
    <n v="18"/>
    <n v="179.54999999999998"/>
    <n v="3231.8999999999996"/>
  </r>
  <r>
    <n v="2465"/>
    <s v="Olen"/>
    <s v="Cook"/>
    <s v="Mr"/>
    <s v="M"/>
    <n v="90"/>
    <s v="Hunter Street"/>
    <s v="Isles Of Scilly"/>
    <x v="21"/>
    <x v="954"/>
    <n v="49"/>
    <x v="5"/>
    <x v="5"/>
    <n v="3.99"/>
    <n v="24"/>
    <n v="195.51000000000002"/>
    <n v="4692.2400000000007"/>
  </r>
  <r>
    <n v="2466"/>
    <s v="Arturo"/>
    <s v="Mccracken"/>
    <s v="Mr"/>
    <s v="M"/>
    <n v="60"/>
    <s v="Huntingdon Street"/>
    <s v="Hockley"/>
    <x v="1"/>
    <x v="407"/>
    <n v="10"/>
    <x v="2"/>
    <x v="2"/>
    <n v="1.79"/>
    <n v="17"/>
    <n v="17.899999999999999"/>
    <n v="304.29999999999995"/>
  </r>
  <r>
    <n v="2467"/>
    <s v="Cathern"/>
    <s v="Bauer"/>
    <s v="Mrs"/>
    <s v="F"/>
    <n v="90"/>
    <s v="Huntley Way"/>
    <s v="Isle Of Coll"/>
    <x v="21"/>
    <x v="285"/>
    <n v="94"/>
    <x v="5"/>
    <x v="5"/>
    <n v="3.99"/>
    <n v="24"/>
    <n v="375.06"/>
    <n v="9001.44"/>
  </r>
  <r>
    <n v="2468"/>
    <s v="Claude"/>
    <s v="Baldwin"/>
    <s v="Mr"/>
    <s v="M"/>
    <n v="30"/>
    <s v="Huntspill Street"/>
    <s v="Londonderry"/>
    <x v="2"/>
    <x v="731"/>
    <n v="35"/>
    <x v="3"/>
    <x v="3"/>
    <n v="0.69"/>
    <n v="24"/>
    <n v="24.15"/>
    <n v="579.59999999999991"/>
  </r>
  <r>
    <n v="2469"/>
    <s v="Noel"/>
    <s v="Pearson"/>
    <s v="Mr"/>
    <s v="M"/>
    <n v="60"/>
    <s v="Huntsworth Mews"/>
    <s v="Dawlish"/>
    <x v="3"/>
    <x v="50"/>
    <n v="19"/>
    <x v="8"/>
    <x v="8"/>
    <n v="3.49"/>
    <n v="20"/>
    <n v="66.31"/>
    <n v="1326.2"/>
  </r>
  <r>
    <n v="2470"/>
    <s v="Ginger"/>
    <s v="Blackwell"/>
    <s v="Mrs"/>
    <s v="F"/>
    <n v="90"/>
    <s v="Huntsworth Terrace"/>
    <s v="Billericay"/>
    <x v="26"/>
    <x v="67"/>
    <n v="5"/>
    <x v="0"/>
    <x v="0"/>
    <n v="2.0099999999999998"/>
    <n v="20"/>
    <n v="10.049999999999999"/>
    <n v="200.99999999999997"/>
  </r>
  <r>
    <n v="2471"/>
    <s v="Felipe"/>
    <s v="Sellers"/>
    <s v="Mr"/>
    <s v="M"/>
    <n v="30"/>
    <s v="Hurlingham Business"/>
    <s v="Somerton"/>
    <x v="2"/>
    <x v="478"/>
    <n v="23"/>
    <x v="7"/>
    <x v="7"/>
    <n v="2.95"/>
    <n v="20"/>
    <n v="67.850000000000009"/>
    <n v="1357.0000000000002"/>
  </r>
  <r>
    <n v="2472"/>
    <s v="Kennith"/>
    <s v="Betts"/>
    <s v="Mr"/>
    <s v="M"/>
    <n v="90"/>
    <s v="Hurst Road"/>
    <s v="Grantown-On-Spey"/>
    <x v="57"/>
    <x v="851"/>
    <n v="36"/>
    <x v="2"/>
    <x v="2"/>
    <n v="1.79"/>
    <n v="17"/>
    <n v="64.44"/>
    <n v="1095.48"/>
  </r>
  <r>
    <n v="2474"/>
    <s v="Carly"/>
    <s v="Baez"/>
    <s v="Miss"/>
    <s v="F"/>
    <n v="90"/>
    <s v="Hyde Grove"/>
    <s v="Poulton-Le-Fylde"/>
    <x v="2"/>
    <x v="695"/>
    <n v="47"/>
    <x v="1"/>
    <x v="1"/>
    <n v="1.79"/>
    <n v="24"/>
    <n v="84.13"/>
    <n v="2019.12"/>
  </r>
  <r>
    <n v="2475"/>
    <s v="Ray"/>
    <s v="Jamison"/>
    <s v="Mr"/>
    <s v="M"/>
    <n v="30"/>
    <s v="Hyde Vale"/>
    <s v="Stamford"/>
    <x v="2"/>
    <x v="955"/>
    <n v="58"/>
    <x v="1"/>
    <x v="1"/>
    <n v="1.79"/>
    <n v="24"/>
    <n v="103.82000000000001"/>
    <n v="2491.6800000000003"/>
  </r>
  <r>
    <n v="2476"/>
    <s v="Karyl"/>
    <s v="Driver"/>
    <s v="Mrs"/>
    <s v="F"/>
    <n v="90"/>
    <s v="Hyde Way"/>
    <s v="Crieff"/>
    <x v="16"/>
    <x v="821"/>
    <n v="44"/>
    <x v="7"/>
    <x v="7"/>
    <n v="2.95"/>
    <n v="20"/>
    <n v="129.80000000000001"/>
    <n v="2596"/>
  </r>
  <r>
    <n v="2477"/>
    <s v="Vennie"/>
    <s v="Obrien"/>
    <s v="Mrs"/>
    <s v="F"/>
    <n v="30"/>
    <s v="Hyderabad House"/>
    <s v="Keith"/>
    <x v="21"/>
    <x v="544"/>
    <n v="61"/>
    <x v="8"/>
    <x v="8"/>
    <n v="3.49"/>
    <n v="20"/>
    <n v="212.89000000000001"/>
    <n v="4257.8"/>
  </r>
  <r>
    <n v="2478"/>
    <s v="Cyrus"/>
    <s v="Flores"/>
    <s v="Prof"/>
    <s v="M"/>
    <n v="60"/>
    <s v="Hyndman Green"/>
    <s v="Guildford"/>
    <x v="13"/>
    <x v="956"/>
    <n v="42"/>
    <x v="5"/>
    <x v="5"/>
    <n v="3.99"/>
    <n v="24"/>
    <n v="167.58"/>
    <n v="4021.92"/>
  </r>
  <r>
    <n v="2479"/>
    <s v="Lara"/>
    <s v="Villegas"/>
    <s v="Mrs"/>
    <s v="F"/>
    <n v="60"/>
    <s v="Ickleton Road"/>
    <s v="London"/>
    <x v="2"/>
    <x v="118"/>
    <n v="6"/>
    <x v="1"/>
    <x v="1"/>
    <n v="1.79"/>
    <n v="24"/>
    <n v="10.74"/>
    <n v="257.76"/>
  </r>
  <r>
    <n v="2480"/>
    <s v="Rayford"/>
    <s v="Michael"/>
    <s v="Mr"/>
    <s v="M"/>
    <n v="30"/>
    <s v="Idonia Street"/>
    <s v="Kelso"/>
    <x v="21"/>
    <x v="558"/>
    <n v="93"/>
    <x v="9"/>
    <x v="9"/>
    <n v="3.39"/>
    <n v="24"/>
    <n v="315.27000000000004"/>
    <n v="7566.4800000000014"/>
  </r>
  <r>
    <n v="2481"/>
    <s v="Cora"/>
    <s v="Joiner"/>
    <s v="Miss"/>
    <s v="F"/>
    <n v="60"/>
    <s v="Iliffe Street"/>
    <s v="Lytham St. Annes"/>
    <x v="2"/>
    <x v="957"/>
    <n v="11"/>
    <x v="5"/>
    <x v="5"/>
    <n v="3.99"/>
    <n v="24"/>
    <n v="43.89"/>
    <n v="1053.3600000000001"/>
  </r>
  <r>
    <n v="2482"/>
    <s v="Domitila"/>
    <s v="Bowles"/>
    <s v="Miss"/>
    <s v="F"/>
    <n v="30"/>
    <s v="Ilkley Close"/>
    <s v="Edenbridge"/>
    <x v="44"/>
    <x v="958"/>
    <n v="79"/>
    <x v="4"/>
    <x v="4"/>
    <n v="1.89"/>
    <n v="18"/>
    <n v="149.31"/>
    <n v="2687.58"/>
  </r>
  <r>
    <n v="2483"/>
    <s v="Rosaria"/>
    <s v="Nixon"/>
    <s v="Mrs"/>
    <s v="F"/>
    <n v="30"/>
    <s v="Ilminster Gardens"/>
    <s v="Castlederg"/>
    <x v="10"/>
    <x v="145"/>
    <n v="26"/>
    <x v="7"/>
    <x v="7"/>
    <n v="2.95"/>
    <n v="20"/>
    <n v="76.7"/>
    <n v="1534"/>
  </r>
  <r>
    <n v="2484"/>
    <s v="Santo"/>
    <s v="Hathaway"/>
    <s v="Mr"/>
    <s v="M"/>
    <n v="90"/>
    <s v="Imperial Avenue"/>
    <s v="Melton Constable"/>
    <x v="2"/>
    <x v="289"/>
    <n v="79"/>
    <x v="1"/>
    <x v="1"/>
    <n v="1.79"/>
    <n v="24"/>
    <n v="141.41"/>
    <n v="3393.84"/>
  </r>
  <r>
    <n v="2485"/>
    <s v="Renato"/>
    <s v="Smallwood"/>
    <s v="Mr"/>
    <s v="M"/>
    <n v="60"/>
    <s v="Inca Drive"/>
    <s v="Longniddry"/>
    <x v="2"/>
    <x v="438"/>
    <n v="15"/>
    <x v="9"/>
    <x v="9"/>
    <n v="3.39"/>
    <n v="24"/>
    <n v="50.85"/>
    <n v="1220.4000000000001"/>
  </r>
  <r>
    <n v="2486"/>
    <s v="Tim"/>
    <s v="Witherspoon"/>
    <s v="Mr"/>
    <s v="M"/>
    <n v="60"/>
    <s v="Independents Road"/>
    <s v="Godstone"/>
    <x v="17"/>
    <x v="959"/>
    <n v="33"/>
    <x v="3"/>
    <x v="3"/>
    <n v="0.69"/>
    <n v="24"/>
    <n v="22.77"/>
    <n v="546.48"/>
  </r>
  <r>
    <n v="2487"/>
    <s v="Jacquelynn"/>
    <s v="Tobin"/>
    <s v="Mrs"/>
    <s v="F"/>
    <n v="90"/>
    <s v="India House"/>
    <s v="Fairford"/>
    <x v="17"/>
    <x v="926"/>
    <n v="92"/>
    <x v="3"/>
    <x v="3"/>
    <n v="0.69"/>
    <n v="24"/>
    <n v="63.48"/>
    <n v="1523.52"/>
  </r>
  <r>
    <n v="2488"/>
    <s v="Elisha"/>
    <s v="Platt"/>
    <s v="Mr"/>
    <s v="M"/>
    <n v="60"/>
    <s v="India Street"/>
    <s v="Chesterfield"/>
    <x v="18"/>
    <x v="936"/>
    <n v="2"/>
    <x v="8"/>
    <x v="8"/>
    <n v="3.49"/>
    <n v="20"/>
    <n v="6.98"/>
    <n v="139.60000000000002"/>
  </r>
  <r>
    <n v="2489"/>
    <s v="Arlen"/>
    <s v="Dunlap"/>
    <s v="Mr"/>
    <s v="M"/>
    <n v="60"/>
    <s v="India Terrace"/>
    <s v="Launceston"/>
    <x v="21"/>
    <x v="196"/>
    <n v="58"/>
    <x v="2"/>
    <x v="2"/>
    <n v="1.79"/>
    <n v="17"/>
    <n v="103.82000000000001"/>
    <n v="1764.94"/>
  </r>
  <r>
    <n v="2490"/>
    <s v="Isiah"/>
    <s v="Dobson"/>
    <s v="Mr"/>
    <s v="M"/>
    <n v="30"/>
    <s v="Ingleton Street"/>
    <s v="Christchurch"/>
    <x v="15"/>
    <x v="960"/>
    <n v="7"/>
    <x v="4"/>
    <x v="4"/>
    <n v="1.89"/>
    <n v="18"/>
    <n v="13.229999999999999"/>
    <n v="238.14"/>
  </r>
  <r>
    <n v="2491"/>
    <s v="Kalyn"/>
    <s v="Baldwin"/>
    <s v="Mrs"/>
    <s v="F"/>
    <n v="60"/>
    <s v="Ingleway"/>
    <s v="Wembley"/>
    <x v="2"/>
    <x v="215"/>
    <n v="39"/>
    <x v="5"/>
    <x v="5"/>
    <n v="3.99"/>
    <n v="24"/>
    <n v="155.61000000000001"/>
    <n v="3734.6400000000003"/>
  </r>
  <r>
    <n v="2492"/>
    <s v="Tennille"/>
    <s v="Moreno"/>
    <s v="Miss"/>
    <s v="F"/>
    <n v="30"/>
    <s v="Ingram Lodge"/>
    <s v="Moreton-In-Marsh"/>
    <x v="2"/>
    <x v="41"/>
    <n v="92"/>
    <x v="9"/>
    <x v="9"/>
    <n v="3.39"/>
    <n v="24"/>
    <n v="311.88"/>
    <n v="7485.12"/>
  </r>
  <r>
    <n v="2493"/>
    <s v="Conrad"/>
    <s v="Baird"/>
    <s v="Mr"/>
    <s v="M"/>
    <n v="90"/>
    <s v="Ingram Place"/>
    <s v="Wigton"/>
    <x v="2"/>
    <x v="961"/>
    <n v="20"/>
    <x v="0"/>
    <x v="0"/>
    <n v="2.0099999999999998"/>
    <n v="20"/>
    <n v="40.199999999999996"/>
    <n v="803.99999999999989"/>
  </r>
  <r>
    <n v="2494"/>
    <s v="Edwin"/>
    <s v="Daugherty"/>
    <s v="Mr"/>
    <s v="M"/>
    <n v="60"/>
    <s v="Inkerman Road"/>
    <s v="March"/>
    <x v="2"/>
    <x v="55"/>
    <n v="56"/>
    <x v="0"/>
    <x v="0"/>
    <n v="2.0099999999999998"/>
    <n v="20"/>
    <n v="112.55999999999999"/>
    <n v="2251.1999999999998"/>
  </r>
  <r>
    <n v="2495"/>
    <s v="Jacinto"/>
    <s v="Simms"/>
    <s v="Mr"/>
    <s v="M"/>
    <n v="60"/>
    <s v="Inn Passage"/>
    <s v="Gullane"/>
    <x v="13"/>
    <x v="141"/>
    <n v="73"/>
    <x v="2"/>
    <x v="2"/>
    <n v="1.79"/>
    <n v="17"/>
    <n v="130.67000000000002"/>
    <n v="2221.3900000000003"/>
  </r>
  <r>
    <n v="2496"/>
    <s v="Danita"/>
    <s v="Ladd"/>
    <s v="Ms"/>
    <s v="F"/>
    <n v="30"/>
    <s v="Inverforth Close"/>
    <s v="West Sussex"/>
    <x v="2"/>
    <x v="250"/>
    <n v="68"/>
    <x v="3"/>
    <x v="3"/>
    <n v="0.69"/>
    <n v="24"/>
    <n v="46.919999999999995"/>
    <n v="1126.08"/>
  </r>
  <r>
    <n v="2497"/>
    <s v="Silas"/>
    <s v="Emery"/>
    <s v="Mr"/>
    <s v="M"/>
    <n v="90"/>
    <s v="Invermore Place"/>
    <s v="Broseley"/>
    <x v="49"/>
    <x v="531"/>
    <n v="55"/>
    <x v="5"/>
    <x v="5"/>
    <n v="3.99"/>
    <n v="24"/>
    <n v="219.45000000000002"/>
    <n v="5266.8"/>
  </r>
  <r>
    <n v="2498"/>
    <s v="Buster"/>
    <s v="Henry"/>
    <s v="Mr"/>
    <s v="M"/>
    <n v="30"/>
    <s v="Inverness Street"/>
    <s v="Leyland"/>
    <x v="11"/>
    <x v="496"/>
    <n v="89"/>
    <x v="2"/>
    <x v="2"/>
    <n v="1.79"/>
    <n v="17"/>
    <n v="159.31"/>
    <n v="2708.27"/>
  </r>
  <r>
    <n v="2499"/>
    <s v="Brendon"/>
    <s v="Dwyer"/>
    <s v="Mr"/>
    <s v="M"/>
    <n v="60"/>
    <s v="Inverton Road"/>
    <s v="Abergele"/>
    <x v="27"/>
    <x v="272"/>
    <n v="90"/>
    <x v="4"/>
    <x v="4"/>
    <n v="1.89"/>
    <n v="18"/>
    <n v="170.1"/>
    <n v="3061.7999999999997"/>
  </r>
  <r>
    <n v="2500"/>
    <s v="Letisha"/>
    <s v="Meredith"/>
    <s v="Miss"/>
    <s v="F"/>
    <n v="60"/>
    <s v="Ipswich Road"/>
    <s v="Bruton"/>
    <x v="8"/>
    <x v="826"/>
    <n v="61"/>
    <x v="8"/>
    <x v="8"/>
    <n v="3.49"/>
    <n v="20"/>
    <n v="212.89000000000001"/>
    <n v="4257.8"/>
  </r>
  <r>
    <n v="2501"/>
    <s v="Vince"/>
    <s v="Cardenas"/>
    <s v="Mr"/>
    <s v="M"/>
    <n v="30"/>
    <s v="Irish Court"/>
    <s v="Brighouse"/>
    <x v="50"/>
    <x v="835"/>
    <n v="12"/>
    <x v="7"/>
    <x v="7"/>
    <n v="2.95"/>
    <n v="20"/>
    <n v="35.400000000000006"/>
    <n v="708.00000000000011"/>
  </r>
  <r>
    <n v="2502"/>
    <s v="Wilton"/>
    <s v="Thomas"/>
    <s v="Mr"/>
    <s v="M"/>
    <n v="30"/>
    <s v="Ironmonger Row"/>
    <s v="Redhill"/>
    <x v="2"/>
    <x v="823"/>
    <n v="66"/>
    <x v="2"/>
    <x v="2"/>
    <n v="1.79"/>
    <n v="17"/>
    <n v="118.14"/>
    <n v="2008.38"/>
  </r>
  <r>
    <n v="2503"/>
    <s v="Malka"/>
    <s v="Frederick"/>
    <s v="Miss"/>
    <s v="F"/>
    <n v="90"/>
    <s v="Ironmongers Place"/>
    <s v="Faversham"/>
    <x v="17"/>
    <x v="338"/>
    <n v="86"/>
    <x v="4"/>
    <x v="4"/>
    <n v="1.89"/>
    <n v="18"/>
    <n v="162.54"/>
    <n v="2925.72"/>
  </r>
  <r>
    <n v="2505"/>
    <s v="Fausto"/>
    <s v="Blair"/>
    <s v="Mr"/>
    <s v="M"/>
    <n v="60"/>
    <s v="Irwell Place"/>
    <s v="Ambleside"/>
    <x v="77"/>
    <x v="207"/>
    <n v="7"/>
    <x v="3"/>
    <x v="3"/>
    <n v="0.69"/>
    <n v="24"/>
    <n v="4.83"/>
    <n v="115.92"/>
  </r>
  <r>
    <n v="2506"/>
    <s v="Luther"/>
    <s v="Waters"/>
    <s v="Mr"/>
    <s v="M"/>
    <n v="60"/>
    <s v="Isabella Place"/>
    <s v="Bacup"/>
    <x v="40"/>
    <x v="412"/>
    <n v="73"/>
    <x v="7"/>
    <x v="7"/>
    <n v="2.95"/>
    <n v="20"/>
    <n v="215.35000000000002"/>
    <n v="4307"/>
  </r>
  <r>
    <n v="2507"/>
    <s v="Lan"/>
    <s v="Charles"/>
    <s v="Miss"/>
    <s v="F"/>
    <n v="60"/>
    <s v="Isabella Place"/>
    <s v="Rosewell"/>
    <x v="2"/>
    <x v="915"/>
    <n v="9"/>
    <x v="8"/>
    <x v="8"/>
    <n v="3.49"/>
    <n v="20"/>
    <n v="31.410000000000004"/>
    <n v="628.20000000000005"/>
  </r>
  <r>
    <n v="2508"/>
    <s v="Laurena"/>
    <s v="Stark"/>
    <s v="Miss"/>
    <s v="F"/>
    <n v="30"/>
    <s v="Isel Way"/>
    <s v="Crowthorne"/>
    <x v="16"/>
    <x v="359"/>
    <n v="56"/>
    <x v="6"/>
    <x v="6"/>
    <n v="1.29"/>
    <n v="24"/>
    <n v="72.240000000000009"/>
    <n v="1733.7600000000002"/>
  </r>
  <r>
    <n v="2509"/>
    <s v="Cherelle"/>
    <s v="Temple"/>
    <s v="Miss"/>
    <s v="F"/>
    <n v="90"/>
    <s v="Isis Close"/>
    <s v="Fordingbridge"/>
    <x v="17"/>
    <x v="883"/>
    <n v="105"/>
    <x v="0"/>
    <x v="0"/>
    <n v="2.0099999999999998"/>
    <n v="20"/>
    <n v="211.04999999999998"/>
    <n v="4221"/>
  </r>
  <r>
    <n v="2510"/>
    <s v="Renato"/>
    <s v="Santiago"/>
    <s v="Mr"/>
    <s v="M"/>
    <n v="90"/>
    <s v="Islington Place"/>
    <s v="Brough"/>
    <x v="8"/>
    <x v="937"/>
    <n v="43"/>
    <x v="3"/>
    <x v="3"/>
    <n v="0.69"/>
    <n v="24"/>
    <n v="29.669999999999998"/>
    <n v="712.07999999999993"/>
  </r>
  <r>
    <n v="2511"/>
    <s v="Charley"/>
    <s v="Kerns"/>
    <s v="Mr"/>
    <s v="M"/>
    <n v="30"/>
    <s v="Ismailia Road"/>
    <s v="Haslemere"/>
    <x v="1"/>
    <x v="440"/>
    <n v="81"/>
    <x v="8"/>
    <x v="8"/>
    <n v="3.49"/>
    <n v="20"/>
    <n v="282.69"/>
    <n v="5653.8"/>
  </r>
  <r>
    <n v="2512"/>
    <s v="Walker"/>
    <s v="Whitley"/>
    <s v="Mr"/>
    <s v="M"/>
    <n v="90"/>
    <s v="Iveagh Avenue"/>
    <s v="Brecon"/>
    <x v="67"/>
    <x v="761"/>
    <n v="81"/>
    <x v="8"/>
    <x v="8"/>
    <n v="3.49"/>
    <n v="20"/>
    <n v="282.69"/>
    <n v="5653.8"/>
  </r>
  <r>
    <n v="2513"/>
    <s v="Fe"/>
    <s v="Conn"/>
    <s v="Miss"/>
    <s v="F"/>
    <n v="60"/>
    <s v="Iveagh Avenue"/>
    <s v="Rosewell"/>
    <x v="2"/>
    <x v="611"/>
    <n v="29"/>
    <x v="8"/>
    <x v="8"/>
    <n v="3.49"/>
    <n v="20"/>
    <n v="101.21000000000001"/>
    <n v="2024.2000000000003"/>
  </r>
  <r>
    <n v="2514"/>
    <s v="Mauricio"/>
    <s v="Parr"/>
    <s v="Mr"/>
    <s v="M"/>
    <n v="60"/>
    <s v="Iverson Road"/>
    <s v="Strathdon"/>
    <x v="2"/>
    <x v="962"/>
    <n v="67"/>
    <x v="3"/>
    <x v="3"/>
    <n v="0.69"/>
    <n v="24"/>
    <n v="46.23"/>
    <n v="1109.52"/>
  </r>
  <r>
    <n v="2515"/>
    <s v="Kaleigh"/>
    <s v="Burroughs"/>
    <s v="Mrs"/>
    <s v="F"/>
    <n v="60"/>
    <s v="Ivimey Street"/>
    <s v="Stratford-Upon-Avon"/>
    <x v="2"/>
    <x v="963"/>
    <n v="10"/>
    <x v="9"/>
    <x v="9"/>
    <n v="3.39"/>
    <n v="24"/>
    <n v="33.9"/>
    <n v="813.59999999999991"/>
  </r>
  <r>
    <n v="2516"/>
    <s v="Demetrius"/>
    <s v="Putnam"/>
    <s v="Mr"/>
    <s v="M"/>
    <n v="90"/>
    <s v="Ivor Street"/>
    <s v="Peacehaven"/>
    <x v="2"/>
    <x v="544"/>
    <n v="5"/>
    <x v="4"/>
    <x v="4"/>
    <n v="1.89"/>
    <n v="18"/>
    <n v="9.4499999999999993"/>
    <n v="170.1"/>
  </r>
  <r>
    <n v="2517"/>
    <s v="Xavier"/>
    <s v="Billings"/>
    <s v="Mr"/>
    <s v="M"/>
    <n v="90"/>
    <s v="Ivory Square"/>
    <s v="Broxbourne"/>
    <x v="8"/>
    <x v="772"/>
    <n v="47"/>
    <x v="7"/>
    <x v="7"/>
    <n v="2.95"/>
    <n v="20"/>
    <n v="138.65"/>
    <n v="2773"/>
  </r>
  <r>
    <n v="2518"/>
    <s v="Leon"/>
    <s v="North"/>
    <s v="Mr"/>
    <s v="M"/>
    <n v="90"/>
    <s v="Ivydale Road"/>
    <s v="Rhosneigr"/>
    <x v="2"/>
    <x v="903"/>
    <n v="70"/>
    <x v="4"/>
    <x v="4"/>
    <n v="1.89"/>
    <n v="18"/>
    <n v="132.29999999999998"/>
    <n v="2381.3999999999996"/>
  </r>
  <r>
    <n v="2519"/>
    <s v="Dennis"/>
    <s v="Atwood"/>
    <s v="Mr"/>
    <s v="M"/>
    <n v="90"/>
    <s v="Jack Clow"/>
    <s v="Petersfield"/>
    <x v="2"/>
    <x v="566"/>
    <n v="37"/>
    <x v="4"/>
    <x v="4"/>
    <n v="1.89"/>
    <n v="18"/>
    <n v="69.929999999999993"/>
    <n v="1258.7399999999998"/>
  </r>
  <r>
    <n v="2520"/>
    <s v="Lashell"/>
    <s v="Cho"/>
    <s v="Mrs"/>
    <s v="F"/>
    <n v="90"/>
    <s v="Jackman Street"/>
    <s v="East Sussex"/>
    <x v="44"/>
    <x v="839"/>
    <n v="77"/>
    <x v="9"/>
    <x v="9"/>
    <n v="3.39"/>
    <n v="24"/>
    <n v="261.03000000000003"/>
    <n v="6264.7200000000012"/>
  </r>
  <r>
    <n v="2521"/>
    <s v="Rey"/>
    <s v="Hooker"/>
    <s v="Mr"/>
    <s v="M"/>
    <n v="90"/>
    <s v="Jackson's Alley"/>
    <s v="Church Stretton"/>
    <x v="15"/>
    <x v="349"/>
    <n v="94"/>
    <x v="7"/>
    <x v="7"/>
    <n v="2.95"/>
    <n v="20"/>
    <n v="277.3"/>
    <n v="5546"/>
  </r>
  <r>
    <n v="2522"/>
    <s v="Tracy"/>
    <s v="Bland"/>
    <s v="Miss"/>
    <s v="F"/>
    <n v="90"/>
    <s v="Jacqueline Villas"/>
    <s v="Braunton"/>
    <x v="67"/>
    <x v="285"/>
    <n v="18"/>
    <x v="4"/>
    <x v="4"/>
    <n v="1.89"/>
    <n v="18"/>
    <n v="34.019999999999996"/>
    <n v="612.3599999999999"/>
  </r>
  <r>
    <n v="2523"/>
    <s v="Waylon"/>
    <s v="Nguyen"/>
    <s v="Mr"/>
    <s v="M"/>
    <n v="60"/>
    <s v="Jacqueline Villas"/>
    <s v="Rushden"/>
    <x v="2"/>
    <x v="964"/>
    <n v="58"/>
    <x v="0"/>
    <x v="0"/>
    <n v="2.0099999999999998"/>
    <n v="20"/>
    <n v="116.57999999999998"/>
    <n v="2331.5999999999995"/>
  </r>
  <r>
    <n v="2524"/>
    <s v="Hosea"/>
    <s v="Gregory"/>
    <s v="Mr"/>
    <s v="M"/>
    <n v="90"/>
    <s v="Jago Close"/>
    <s v="Belvedere"/>
    <x v="73"/>
    <x v="707"/>
    <n v="68"/>
    <x v="1"/>
    <x v="1"/>
    <n v="1.79"/>
    <n v="24"/>
    <n v="121.72"/>
    <n v="2921.2799999999997"/>
  </r>
  <r>
    <n v="2525"/>
    <s v="Grant"/>
    <s v="Dickens"/>
    <s v="Mr"/>
    <s v="M"/>
    <n v="90"/>
    <s v="Jamaica Place"/>
    <s v="Leighton Buzzard"/>
    <x v="11"/>
    <x v="318"/>
    <n v="52"/>
    <x v="4"/>
    <x v="4"/>
    <n v="1.89"/>
    <n v="18"/>
    <n v="98.28"/>
    <n v="1769.04"/>
  </r>
  <r>
    <n v="2526"/>
    <s v="Teresita"/>
    <s v="Daniel"/>
    <s v="Mrs"/>
    <s v="F"/>
    <n v="90"/>
    <s v="Jamaica Row"/>
    <s v="Cradley Heath"/>
    <x v="16"/>
    <x v="163"/>
    <n v="19"/>
    <x v="5"/>
    <x v="5"/>
    <n v="3.99"/>
    <n v="24"/>
    <n v="75.81"/>
    <n v="1819.44"/>
  </r>
  <r>
    <n v="2527"/>
    <s v="Megan"/>
    <s v="Eaton"/>
    <s v="Mrs"/>
    <s v="F"/>
    <n v="90"/>
    <s v="James Avenue"/>
    <s v="Coalville"/>
    <x v="15"/>
    <x v="861"/>
    <n v="93"/>
    <x v="7"/>
    <x v="7"/>
    <n v="2.95"/>
    <n v="20"/>
    <n v="274.35000000000002"/>
    <n v="5487"/>
  </r>
  <r>
    <n v="2528"/>
    <s v="Elnora"/>
    <s v="Madden"/>
    <s v="Miss"/>
    <s v="F"/>
    <n v="90"/>
    <s v="James Collins"/>
    <s v="Caernarfon"/>
    <x v="12"/>
    <x v="243"/>
    <n v="2"/>
    <x v="8"/>
    <x v="8"/>
    <n v="3.49"/>
    <n v="20"/>
    <n v="6.98"/>
    <n v="139.60000000000002"/>
  </r>
  <r>
    <n v="2529"/>
    <s v="Sean"/>
    <s v="Rodgers"/>
    <s v="Mr"/>
    <s v="M"/>
    <n v="60"/>
    <s v="James' Street"/>
    <s v="Cemaes Bay"/>
    <x v="20"/>
    <x v="965"/>
    <n v="13"/>
    <x v="9"/>
    <x v="9"/>
    <n v="3.39"/>
    <n v="24"/>
    <n v="44.07"/>
    <n v="1057.68"/>
  </r>
  <r>
    <n v="2530"/>
    <s v="Salvador"/>
    <s v="Lester"/>
    <s v="Mr"/>
    <s v="M"/>
    <n v="30"/>
    <s v="Jane Street"/>
    <s v="Lossiemouth"/>
    <x v="2"/>
    <x v="797"/>
    <n v="66"/>
    <x v="0"/>
    <x v="0"/>
    <n v="2.0099999999999998"/>
    <n v="20"/>
    <n v="132.66"/>
    <n v="2653.2"/>
  </r>
  <r>
    <n v="2531"/>
    <s v="Jacinda"/>
    <s v="Kirk"/>
    <s v="Miss"/>
    <s v="F"/>
    <n v="60"/>
    <s v="Janeway Place"/>
    <s v="Wallsend"/>
    <x v="2"/>
    <x v="514"/>
    <n v="28"/>
    <x v="6"/>
    <x v="6"/>
    <n v="1.29"/>
    <n v="24"/>
    <n v="36.120000000000005"/>
    <n v="866.88000000000011"/>
  </r>
  <r>
    <n v="2532"/>
    <s v="Roderick"/>
    <s v="Roberson"/>
    <s v="Mr"/>
    <s v="M"/>
    <n v="30"/>
    <s v="Jansen Walk"/>
    <s v="Arbroath"/>
    <x v="58"/>
    <x v="573"/>
    <n v="52"/>
    <x v="0"/>
    <x v="0"/>
    <n v="2.0099999999999998"/>
    <n v="20"/>
    <n v="104.51999999999998"/>
    <n v="2090.3999999999996"/>
  </r>
  <r>
    <n v="2533"/>
    <s v="Kristeen"/>
    <s v="Foote"/>
    <s v="Dr"/>
    <s v="F"/>
    <n v="60"/>
    <s v="Jarretts Place"/>
    <s v="Newport"/>
    <x v="2"/>
    <x v="909"/>
    <n v="92"/>
    <x v="1"/>
    <x v="1"/>
    <n v="1.79"/>
    <n v="24"/>
    <n v="164.68"/>
    <n v="3952.32"/>
  </r>
  <r>
    <n v="2534"/>
    <s v="Miyoko"/>
    <s v="Hayden"/>
    <s v="Mrs"/>
    <s v="F"/>
    <n v="60"/>
    <s v="Jassemine Cottages"/>
    <s v="South Humberside"/>
    <x v="2"/>
    <x v="809"/>
    <n v="60"/>
    <x v="0"/>
    <x v="0"/>
    <n v="2.0099999999999998"/>
    <n v="20"/>
    <n v="120.6"/>
    <n v="2412"/>
  </r>
  <r>
    <n v="2535"/>
    <s v="Wilbert"/>
    <s v="Hand"/>
    <s v="Mr"/>
    <s v="M"/>
    <n v="30"/>
    <s v="Jassemine Cottages"/>
    <s v="Tidworth"/>
    <x v="2"/>
    <x v="35"/>
    <n v="67"/>
    <x v="3"/>
    <x v="3"/>
    <n v="0.69"/>
    <n v="24"/>
    <n v="46.23"/>
    <n v="1109.52"/>
  </r>
  <r>
    <n v="2536"/>
    <s v="Terrie"/>
    <s v="Cooke"/>
    <s v="Mrs"/>
    <s v="F"/>
    <n v="30"/>
    <s v="Jefferson Walk"/>
    <s v="Hungerford"/>
    <x v="1"/>
    <x v="133"/>
    <n v="78"/>
    <x v="5"/>
    <x v="5"/>
    <n v="3.99"/>
    <n v="24"/>
    <n v="311.22000000000003"/>
    <n v="7469.2800000000007"/>
  </r>
  <r>
    <n v="2537"/>
    <s v="Jerome"/>
    <s v="Fischer"/>
    <s v="Mr"/>
    <s v="M"/>
    <n v="90"/>
    <s v="Jefferson Walk"/>
    <s v="Witney"/>
    <x v="2"/>
    <x v="966"/>
    <n v="19"/>
    <x v="5"/>
    <x v="5"/>
    <n v="3.99"/>
    <n v="24"/>
    <n v="75.81"/>
    <n v="1819.44"/>
  </r>
  <r>
    <n v="2538"/>
    <s v="Cythia"/>
    <s v="Robles"/>
    <s v="Miss"/>
    <s v="F"/>
    <n v="30"/>
    <s v="Jenner Place"/>
    <s v="Broxburn"/>
    <x v="8"/>
    <x v="525"/>
    <n v="34"/>
    <x v="5"/>
    <x v="5"/>
    <n v="3.99"/>
    <n v="24"/>
    <n v="135.66"/>
    <n v="3255.84"/>
  </r>
  <r>
    <n v="2539"/>
    <s v="Rosella"/>
    <s v="Enriquez"/>
    <s v="Mrs"/>
    <s v="F"/>
    <n v="60"/>
    <s v="Jennings Buildings"/>
    <s v="Appin"/>
    <x v="58"/>
    <x v="450"/>
    <n v="22"/>
    <x v="2"/>
    <x v="2"/>
    <n v="1.79"/>
    <n v="17"/>
    <n v="39.380000000000003"/>
    <n v="669.46"/>
  </r>
  <r>
    <n v="2540"/>
    <s v="Darleen"/>
    <s v="Crockett"/>
    <s v="Mrs"/>
    <s v="F"/>
    <n v="60"/>
    <s v="Jenny Hammond"/>
    <s v="Isle Of Mannot"/>
    <x v="21"/>
    <x v="159"/>
    <n v="54"/>
    <x v="9"/>
    <x v="9"/>
    <n v="3.39"/>
    <n v="24"/>
    <n v="183.06"/>
    <n v="4393.4400000000005"/>
  </r>
  <r>
    <n v="2541"/>
    <s v="Cayla"/>
    <s v="Faulk"/>
    <s v="Miss"/>
    <s v="F"/>
    <n v="90"/>
    <s v="Jerman Street"/>
    <s v="Riding Mill"/>
    <x v="2"/>
    <x v="71"/>
    <n v="37"/>
    <x v="1"/>
    <x v="1"/>
    <n v="1.79"/>
    <n v="24"/>
    <n v="66.23"/>
    <n v="1589.52"/>
  </r>
  <r>
    <n v="2542"/>
    <s v="Freddy"/>
    <s v="Sheldon"/>
    <s v="Mr"/>
    <s v="M"/>
    <n v="30"/>
    <s v="Jerusalem Passage"/>
    <s v="Clitheroe"/>
    <x v="15"/>
    <x v="899"/>
    <n v="77"/>
    <x v="8"/>
    <x v="8"/>
    <n v="3.49"/>
    <n v="20"/>
    <n v="268.73"/>
    <n v="5374.6"/>
  </r>
  <r>
    <n v="2543"/>
    <s v="Raul"/>
    <s v="Biggs"/>
    <s v="Mr"/>
    <s v="M"/>
    <n v="90"/>
    <s v="Jewel Road"/>
    <s v="Spalding"/>
    <x v="2"/>
    <x v="818"/>
    <n v="5"/>
    <x v="1"/>
    <x v="1"/>
    <n v="1.79"/>
    <n v="24"/>
    <n v="8.9499999999999993"/>
    <n v="214.79999999999998"/>
  </r>
  <r>
    <n v="2544"/>
    <s v="Miles"/>
    <s v="Felton"/>
    <s v="Mr"/>
    <s v="M"/>
    <n v="30"/>
    <s v="Jeymer Avenue"/>
    <s v="Ferndown"/>
    <x v="17"/>
    <x v="566"/>
    <n v="90"/>
    <x v="8"/>
    <x v="8"/>
    <n v="3.49"/>
    <n v="20"/>
    <n v="314.10000000000002"/>
    <n v="6282"/>
  </r>
  <r>
    <n v="2545"/>
    <s v="Sammy"/>
    <s v="Shelton"/>
    <s v="Mrs"/>
    <s v="F"/>
    <n v="60"/>
    <s v="Jimpsons Villas"/>
    <s v="Dudley"/>
    <x v="3"/>
    <x v="967"/>
    <n v="27"/>
    <x v="4"/>
    <x v="4"/>
    <n v="1.89"/>
    <n v="18"/>
    <n v="51.029999999999994"/>
    <n v="918.53999999999985"/>
  </r>
  <r>
    <n v="2546"/>
    <s v="Ashlie"/>
    <s v="Curtis"/>
    <s v="Mrs"/>
    <s v="F"/>
    <n v="30"/>
    <s v="Joan Street"/>
    <s v="Crook"/>
    <x v="16"/>
    <x v="522"/>
    <n v="94"/>
    <x v="3"/>
    <x v="3"/>
    <n v="0.69"/>
    <n v="24"/>
    <n v="64.86"/>
    <n v="1556.6399999999999"/>
  </r>
  <r>
    <n v="2547"/>
    <s v="Lazaro"/>
    <s v="Lawrence"/>
    <s v="Mr"/>
    <s v="M"/>
    <n v="90"/>
    <s v="John Roll"/>
    <s v="Glastonbury"/>
    <x v="17"/>
    <x v="675"/>
    <n v="73"/>
    <x v="1"/>
    <x v="1"/>
    <n v="1.79"/>
    <n v="24"/>
    <n v="130.67000000000002"/>
    <n v="3136.0800000000004"/>
  </r>
  <r>
    <n v="2548"/>
    <s v="Sharice"/>
    <s v="Bergeron"/>
    <s v="Miss"/>
    <s v="F"/>
    <n v="90"/>
    <s v="John Ruskin"/>
    <s v="Bury"/>
    <x v="12"/>
    <x v="691"/>
    <n v="2"/>
    <x v="1"/>
    <x v="1"/>
    <n v="1.79"/>
    <n v="24"/>
    <n v="3.58"/>
    <n v="85.92"/>
  </r>
  <r>
    <n v="2549"/>
    <s v="Deedee"/>
    <s v="Barber"/>
    <s v="Miss"/>
    <s v="F"/>
    <n v="60"/>
    <s v="John Terrace"/>
    <s v="Llandovery"/>
    <x v="11"/>
    <x v="201"/>
    <n v="26"/>
    <x v="6"/>
    <x v="6"/>
    <n v="1.29"/>
    <n v="24"/>
    <n v="33.54"/>
    <n v="804.96"/>
  </r>
  <r>
    <n v="2550"/>
    <s v="Delbert"/>
    <s v="Gilbert"/>
    <s v="Mr"/>
    <s v="M"/>
    <n v="90"/>
    <s v="Johns Place"/>
    <s v="County Antrim"/>
    <x v="16"/>
    <x v="160"/>
    <n v="52"/>
    <x v="9"/>
    <x v="9"/>
    <n v="3.39"/>
    <n v="24"/>
    <n v="176.28"/>
    <n v="4230.72"/>
  </r>
  <r>
    <n v="2551"/>
    <s v="Dan"/>
    <s v="Saunders"/>
    <s v="Prof"/>
    <s v="F"/>
    <n v="90"/>
    <s v="Johns Street"/>
    <s v="Grantham"/>
    <x v="17"/>
    <x v="95"/>
    <n v="66"/>
    <x v="7"/>
    <x v="7"/>
    <n v="2.95"/>
    <n v="20"/>
    <n v="194.70000000000002"/>
    <n v="3894.0000000000005"/>
  </r>
  <r>
    <n v="2552"/>
    <s v="Sonia"/>
    <s v="Browning"/>
    <s v="Miss"/>
    <s v="F"/>
    <n v="30"/>
    <s v="Johns Terrace"/>
    <s v="Manningtree"/>
    <x v="2"/>
    <x v="765"/>
    <n v="4"/>
    <x v="1"/>
    <x v="1"/>
    <n v="1.79"/>
    <n v="24"/>
    <n v="7.16"/>
    <n v="171.84"/>
  </r>
  <r>
    <n v="2553"/>
    <s v="Lenard"/>
    <s v="Reagan"/>
    <s v="Mr"/>
    <s v="M"/>
    <n v="30"/>
    <s v="Johnson Close"/>
    <s v="Leek"/>
    <x v="21"/>
    <x v="914"/>
    <n v="23"/>
    <x v="0"/>
    <x v="0"/>
    <n v="2.0099999999999998"/>
    <n v="20"/>
    <n v="46.23"/>
    <n v="924.59999999999991"/>
  </r>
  <r>
    <n v="2554"/>
    <s v="Rickie"/>
    <s v="Pruitt"/>
    <s v="Mr"/>
    <s v="M"/>
    <n v="30"/>
    <s v="Johnson's Court"/>
    <s v="Wemyss Bay"/>
    <x v="2"/>
    <x v="753"/>
    <n v="73"/>
    <x v="3"/>
    <x v="3"/>
    <n v="0.69"/>
    <n v="24"/>
    <n v="50.37"/>
    <n v="1208.8799999999999"/>
  </r>
  <r>
    <n v="2555"/>
    <s v="Ardis"/>
    <s v="Dove"/>
    <s v="Mrs"/>
    <s v="F"/>
    <n v="30"/>
    <s v="Joiner Arms"/>
    <s v="Stone"/>
    <x v="2"/>
    <x v="436"/>
    <n v="71"/>
    <x v="4"/>
    <x v="4"/>
    <n v="1.89"/>
    <n v="18"/>
    <n v="134.19"/>
    <n v="2415.42"/>
  </r>
  <r>
    <n v="2556"/>
    <s v="Antione"/>
    <s v="Forrest"/>
    <s v="Dr"/>
    <s v="M"/>
    <n v="30"/>
    <s v="Joiners Street"/>
    <s v="Wadhurst"/>
    <x v="2"/>
    <x v="965"/>
    <n v="46"/>
    <x v="9"/>
    <x v="9"/>
    <n v="3.39"/>
    <n v="24"/>
    <n v="155.94"/>
    <n v="3742.56"/>
  </r>
  <r>
    <n v="2557"/>
    <s v="Augusta"/>
    <s v="Joyner"/>
    <s v="Miss"/>
    <s v="F"/>
    <n v="90"/>
    <s v="Joseph Powell"/>
    <s v="Hartlepool"/>
    <x v="1"/>
    <x v="883"/>
    <n v="79"/>
    <x v="7"/>
    <x v="7"/>
    <n v="2.95"/>
    <n v="20"/>
    <n v="233.05"/>
    <n v="4661"/>
  </r>
  <r>
    <n v="2558"/>
    <s v="Susann"/>
    <s v="Lutz"/>
    <s v="Dr"/>
    <s v="F"/>
    <n v="60"/>
    <s v="Joshua Street"/>
    <s v="High Peak"/>
    <x v="1"/>
    <x v="77"/>
    <n v="43"/>
    <x v="4"/>
    <x v="4"/>
    <n v="1.89"/>
    <n v="18"/>
    <n v="81.27"/>
    <n v="1462.86"/>
  </r>
  <r>
    <n v="2559"/>
    <s v="Mitzi"/>
    <s v="Blackwell"/>
    <s v="Miss"/>
    <s v="F"/>
    <n v="90"/>
    <s v="Joubert Street"/>
    <s v="Amersham"/>
    <x v="60"/>
    <x v="557"/>
    <n v="60"/>
    <x v="4"/>
    <x v="4"/>
    <n v="1.89"/>
    <n v="18"/>
    <n v="113.39999999999999"/>
    <n v="2041.1999999999998"/>
  </r>
  <r>
    <n v="2560"/>
    <s v="Justina"/>
    <s v="Lott"/>
    <s v="Mrs"/>
    <s v="F"/>
    <n v="60"/>
    <s v="Jubilee Cottages"/>
    <s v="County Antrim"/>
    <x v="16"/>
    <x v="78"/>
    <n v="51"/>
    <x v="4"/>
    <x v="4"/>
    <n v="1.89"/>
    <n v="18"/>
    <n v="96.39"/>
    <n v="1735.02"/>
  </r>
  <r>
    <n v="2561"/>
    <s v="Kasie"/>
    <s v="Knight"/>
    <s v="Mrs"/>
    <s v="F"/>
    <n v="90"/>
    <s v="Jubilee Cottages"/>
    <s v="Tetbury"/>
    <x v="2"/>
    <x v="62"/>
    <n v="4"/>
    <x v="4"/>
    <x v="4"/>
    <n v="1.89"/>
    <n v="18"/>
    <n v="7.56"/>
    <n v="136.07999999999998"/>
  </r>
  <r>
    <n v="2562"/>
    <s v="Wilbert"/>
    <s v="Thornton"/>
    <s v="Mr"/>
    <s v="M"/>
    <n v="30"/>
    <s v="Jubilee Gdns"/>
    <s v="Southam"/>
    <x v="2"/>
    <x v="748"/>
    <n v="47"/>
    <x v="3"/>
    <x v="3"/>
    <n v="0.69"/>
    <n v="24"/>
    <n v="32.43"/>
    <n v="778.31999999999994"/>
  </r>
  <r>
    <n v="2563"/>
    <s v="Brandi"/>
    <s v="Kruse"/>
    <s v="Dr"/>
    <s v="F"/>
    <n v="30"/>
    <s v="Jubilee Market"/>
    <s v="Ashington"/>
    <x v="19"/>
    <x v="51"/>
    <n v="31"/>
    <x v="9"/>
    <x v="9"/>
    <n v="3.39"/>
    <n v="24"/>
    <n v="105.09"/>
    <n v="2522.16"/>
  </r>
  <r>
    <n v="2564"/>
    <s v="Leroy"/>
    <s v="Goins"/>
    <s v="Mr"/>
    <s v="M"/>
    <n v="30"/>
    <s v="Jubilee Market"/>
    <s v="Dorking"/>
    <x v="3"/>
    <x v="968"/>
    <n v="89"/>
    <x v="7"/>
    <x v="7"/>
    <n v="2.95"/>
    <n v="20"/>
    <n v="262.55"/>
    <n v="5251"/>
  </r>
  <r>
    <n v="2565"/>
    <s v="Lenard"/>
    <s v="Rowe"/>
    <s v="Mr"/>
    <s v="M"/>
    <n v="30"/>
    <s v="Jubilee Place"/>
    <s v="Waterlooville"/>
    <x v="2"/>
    <x v="369"/>
    <n v="26"/>
    <x v="8"/>
    <x v="8"/>
    <n v="3.49"/>
    <n v="20"/>
    <n v="90.740000000000009"/>
    <n v="1814.8000000000002"/>
  </r>
  <r>
    <n v="2566"/>
    <s v="Elmo"/>
    <s v="Woody"/>
    <s v="Mr"/>
    <s v="M"/>
    <n v="30"/>
    <s v="Jubilee Plate"/>
    <s v="Shoreham-By-Sea"/>
    <x v="2"/>
    <x v="731"/>
    <n v="59"/>
    <x v="7"/>
    <x v="7"/>
    <n v="2.95"/>
    <n v="20"/>
    <n v="174.05"/>
    <n v="3481"/>
  </r>
  <r>
    <n v="2567"/>
    <s v="Claudia"/>
    <s v="Booker"/>
    <s v="Mrs"/>
    <s v="F"/>
    <n v="60"/>
    <s v="Jubilee Way"/>
    <s v="Isle Of North Uist"/>
    <x v="21"/>
    <x v="879"/>
    <n v="22"/>
    <x v="4"/>
    <x v="4"/>
    <n v="1.89"/>
    <n v="18"/>
    <n v="41.58"/>
    <n v="748.43999999999994"/>
  </r>
  <r>
    <n v="2568"/>
    <s v="Marisa"/>
    <s v="Boggs"/>
    <s v="Miss"/>
    <s v="F"/>
    <n v="30"/>
    <s v="Judd Street"/>
    <s v="Gainsborough"/>
    <x v="17"/>
    <x v="436"/>
    <n v="15"/>
    <x v="1"/>
    <x v="1"/>
    <n v="1.79"/>
    <n v="24"/>
    <n v="26.85"/>
    <n v="644.40000000000009"/>
  </r>
  <r>
    <n v="2569"/>
    <s v="Joette"/>
    <s v="Sweet"/>
    <s v="Mrs"/>
    <s v="F"/>
    <n v="30"/>
    <s v="Juliana Close"/>
    <s v="Aberaeron"/>
    <x v="59"/>
    <x v="535"/>
    <n v="14"/>
    <x v="2"/>
    <x v="2"/>
    <n v="1.79"/>
    <n v="17"/>
    <n v="25.060000000000002"/>
    <n v="426.02000000000004"/>
  </r>
  <r>
    <n v="2570"/>
    <s v="Adah"/>
    <s v="Dorsey"/>
    <s v="Prof"/>
    <s v="F"/>
    <n v="30"/>
    <s v="Juliette Road"/>
    <s v="Hook"/>
    <x v="1"/>
    <x v="390"/>
    <n v="35"/>
    <x v="8"/>
    <x v="8"/>
    <n v="3.49"/>
    <n v="20"/>
    <n v="122.15"/>
    <n v="2443"/>
  </r>
  <r>
    <n v="2571"/>
    <s v="Chantell"/>
    <s v="Saunders"/>
    <s v="Mrs"/>
    <s v="F"/>
    <n v="30"/>
    <s v="Juliette Road"/>
    <s v="London"/>
    <x v="2"/>
    <x v="351"/>
    <n v="85"/>
    <x v="0"/>
    <x v="0"/>
    <n v="2.0099999999999998"/>
    <n v="20"/>
    <n v="170.85"/>
    <n v="3417"/>
  </r>
  <r>
    <n v="2572"/>
    <s v="Demetrice"/>
    <s v="Langston"/>
    <s v="Miss"/>
    <s v="F"/>
    <n v="30"/>
    <s v="Junction Villas"/>
    <s v="Wetherby"/>
    <x v="2"/>
    <x v="467"/>
    <n v="37"/>
    <x v="4"/>
    <x v="4"/>
    <n v="1.89"/>
    <n v="18"/>
    <n v="69.929999999999993"/>
    <n v="1258.7399999999998"/>
  </r>
  <r>
    <n v="2573"/>
    <s v="Grover"/>
    <s v="Beal"/>
    <s v="Mr"/>
    <s v="M"/>
    <n v="90"/>
    <s v="Juniper Gardens"/>
    <s v="Isle Of Coll"/>
    <x v="21"/>
    <x v="969"/>
    <n v="76"/>
    <x v="0"/>
    <x v="0"/>
    <n v="2.0099999999999998"/>
    <n v="20"/>
    <n v="152.76"/>
    <n v="3055.2"/>
  </r>
  <r>
    <n v="2574"/>
    <s v="Milda"/>
    <s v="Sheffield"/>
    <s v="Miss"/>
    <s v="F"/>
    <n v="30"/>
    <s v="Juno Way"/>
    <s v="Swanscombe"/>
    <x v="2"/>
    <x v="598"/>
    <n v="21"/>
    <x v="2"/>
    <x v="2"/>
    <n v="1.79"/>
    <n v="17"/>
    <n v="37.590000000000003"/>
    <n v="639.03000000000009"/>
  </r>
  <r>
    <n v="2575"/>
    <s v="Odell"/>
    <s v="Riley"/>
    <s v="Miss"/>
    <s v="F"/>
    <n v="60"/>
    <s v="Jupiter Way"/>
    <s v="Chesterfield"/>
    <x v="18"/>
    <x v="479"/>
    <n v="52"/>
    <x v="7"/>
    <x v="7"/>
    <n v="2.95"/>
    <n v="20"/>
    <n v="153.4"/>
    <n v="3068"/>
  </r>
  <r>
    <n v="2576"/>
    <s v="Karla"/>
    <s v="Gutierrez"/>
    <s v="Mrs"/>
    <s v="F"/>
    <n v="30"/>
    <s v="Justice Walk"/>
    <s v="Gretna"/>
    <x v="13"/>
    <x v="673"/>
    <n v="85"/>
    <x v="1"/>
    <x v="1"/>
    <n v="1.79"/>
    <n v="24"/>
    <n v="152.15"/>
    <n v="3651.6000000000004"/>
  </r>
  <r>
    <n v="2577"/>
    <s v="Jessenia"/>
    <s v="Worley"/>
    <s v="Miss"/>
    <s v="F"/>
    <n v="30"/>
    <s v="Karl Place"/>
    <s v="West Sussex"/>
    <x v="2"/>
    <x v="970"/>
    <n v="105"/>
    <x v="8"/>
    <x v="8"/>
    <n v="3.49"/>
    <n v="20"/>
    <n v="366.45000000000005"/>
    <n v="7329.0000000000009"/>
  </r>
  <r>
    <n v="2578"/>
    <s v="Janiece"/>
    <s v="Townsend"/>
    <s v="Mrs"/>
    <s v="F"/>
    <n v="90"/>
    <s v="Karslake Terrace"/>
    <s v="Fivemiletown"/>
    <x v="17"/>
    <x v="416"/>
    <n v="57"/>
    <x v="4"/>
    <x v="4"/>
    <n v="1.89"/>
    <n v="18"/>
    <n v="107.72999999999999"/>
    <n v="1939.1399999999999"/>
  </r>
  <r>
    <n v="2579"/>
    <s v="Keitha"/>
    <s v="Brandt"/>
    <s v="Miss"/>
    <s v="F"/>
    <n v="30"/>
    <s v="Kashmir Road"/>
    <s v="Gosport"/>
    <x v="17"/>
    <x v="631"/>
    <n v="99"/>
    <x v="1"/>
    <x v="1"/>
    <n v="1.79"/>
    <n v="24"/>
    <n v="177.21"/>
    <n v="4253.04"/>
  </r>
  <r>
    <n v="2580"/>
    <s v="Rosio"/>
    <s v="Cochran"/>
    <s v="Mrs"/>
    <s v="F"/>
    <n v="60"/>
    <s v="Kean Street"/>
    <s v="Llanwrda"/>
    <x v="11"/>
    <x v="4"/>
    <n v="34"/>
    <x v="8"/>
    <x v="8"/>
    <n v="3.49"/>
    <n v="20"/>
    <n v="118.66000000000001"/>
    <n v="2373.2000000000003"/>
  </r>
  <r>
    <n v="2581"/>
    <s v="Tresa"/>
    <s v="Fenton"/>
    <s v="Mrs"/>
    <s v="F"/>
    <n v="30"/>
    <s v="Kedleston Walk"/>
    <s v="Portland"/>
    <x v="2"/>
    <x v="427"/>
    <n v="57"/>
    <x v="0"/>
    <x v="0"/>
    <n v="2.0099999999999998"/>
    <n v="20"/>
    <n v="114.57"/>
    <n v="2291.3999999999996"/>
  </r>
  <r>
    <n v="2582"/>
    <s v="Dacia"/>
    <s v="Ball"/>
    <s v="Miss"/>
    <s v="F"/>
    <n v="30"/>
    <s v="Keeling Road"/>
    <s v="Forsinard"/>
    <x v="17"/>
    <x v="570"/>
    <n v="22"/>
    <x v="8"/>
    <x v="8"/>
    <n v="3.49"/>
    <n v="20"/>
    <n v="76.78"/>
    <n v="1535.6"/>
  </r>
  <r>
    <n v="2584"/>
    <s v="Ernestina"/>
    <s v="Steward"/>
    <s v="Mrs"/>
    <s v="F"/>
    <n v="30"/>
    <s v="Kelland Road"/>
    <s v="Chigwell"/>
    <x v="18"/>
    <x v="931"/>
    <n v="23"/>
    <x v="5"/>
    <x v="5"/>
    <n v="3.99"/>
    <n v="24"/>
    <n v="91.77000000000001"/>
    <n v="2202.4800000000005"/>
  </r>
  <r>
    <n v="2585"/>
    <s v="Manual"/>
    <s v="Sanders"/>
    <s v="Mr"/>
    <s v="M"/>
    <n v="90"/>
    <s v="Kellett Road"/>
    <s v="Billingham"/>
    <x v="30"/>
    <x v="939"/>
    <n v="31"/>
    <x v="2"/>
    <x v="2"/>
    <n v="1.79"/>
    <n v="17"/>
    <n v="55.49"/>
    <n v="943.33"/>
  </r>
  <r>
    <n v="2586"/>
    <s v="Gordon"/>
    <s v="Mcgrath"/>
    <s v="Mr"/>
    <s v="M"/>
    <n v="60"/>
    <s v="Kellett Road"/>
    <s v="Moelfre"/>
    <x v="2"/>
    <x v="425"/>
    <n v="7"/>
    <x v="1"/>
    <x v="1"/>
    <n v="1.79"/>
    <n v="24"/>
    <n v="12.530000000000001"/>
    <n v="300.72000000000003"/>
  </r>
  <r>
    <n v="2587"/>
    <s v="Kiesha"/>
    <s v="Link"/>
    <s v="Dr"/>
    <s v="F"/>
    <n v="60"/>
    <s v="Kellett Road"/>
    <s v="Ulverston"/>
    <x v="2"/>
    <x v="323"/>
    <n v="98"/>
    <x v="5"/>
    <x v="5"/>
    <n v="3.99"/>
    <n v="24"/>
    <n v="391.02000000000004"/>
    <n v="9384.4800000000014"/>
  </r>
  <r>
    <n v="2589"/>
    <s v="Rosenda"/>
    <s v="Gorman"/>
    <s v="Miss"/>
    <s v="F"/>
    <n v="30"/>
    <s v="Kelmscott Gardens"/>
    <s v="Westerham"/>
    <x v="2"/>
    <x v="587"/>
    <n v="52"/>
    <x v="1"/>
    <x v="1"/>
    <n v="1.79"/>
    <n v="24"/>
    <n v="93.08"/>
    <n v="2233.92"/>
  </r>
  <r>
    <n v="2590"/>
    <s v="Hunter"/>
    <s v="Mullins"/>
    <s v="Mr"/>
    <s v="M"/>
    <n v="60"/>
    <s v="Kempson Road"/>
    <s v="Callington"/>
    <x v="12"/>
    <x v="843"/>
    <n v="26"/>
    <x v="9"/>
    <x v="9"/>
    <n v="3.39"/>
    <n v="24"/>
    <n v="88.14"/>
    <n v="2115.36"/>
  </r>
  <r>
    <n v="2591"/>
    <s v="Ivan"/>
    <s v="Morse"/>
    <s v="Mr"/>
    <s v="M"/>
    <n v="60"/>
    <s v="Kempson Road"/>
    <s v="Downpatrick"/>
    <x v="3"/>
    <x v="723"/>
    <n v="47"/>
    <x v="5"/>
    <x v="5"/>
    <n v="3.99"/>
    <n v="24"/>
    <n v="187.53"/>
    <n v="4500.72"/>
  </r>
  <r>
    <n v="2592"/>
    <s v="Neva"/>
    <s v="Manuel"/>
    <s v="Mrs"/>
    <s v="F"/>
    <n v="90"/>
    <s v="Kendal Place"/>
    <s v="Cinderford"/>
    <x v="15"/>
    <x v="109"/>
    <n v="73"/>
    <x v="9"/>
    <x v="9"/>
    <n v="3.39"/>
    <n v="24"/>
    <n v="247.47"/>
    <n v="5939.28"/>
  </r>
  <r>
    <n v="2593"/>
    <s v="Kieth"/>
    <s v="Weston"/>
    <s v="Mr"/>
    <s v="M"/>
    <n v="30"/>
    <s v="Kender Place"/>
    <s v="Berwick-Upon-Tweed"/>
    <x v="85"/>
    <x v="283"/>
    <n v="73"/>
    <x v="8"/>
    <x v="8"/>
    <n v="3.49"/>
    <n v="20"/>
    <n v="254.77"/>
    <n v="5095.4000000000005"/>
  </r>
  <r>
    <n v="2594"/>
    <s v="Blake"/>
    <s v="Oliver"/>
    <s v="Prof"/>
    <s v="F"/>
    <n v="90"/>
    <s v="Kender Street"/>
    <s v="Great Missenden"/>
    <x v="57"/>
    <x v="317"/>
    <n v="41"/>
    <x v="4"/>
    <x v="4"/>
    <n v="1.89"/>
    <n v="18"/>
    <n v="77.489999999999995"/>
    <n v="1394.82"/>
  </r>
  <r>
    <n v="2596"/>
    <s v="Chadwick"/>
    <s v="Crowder"/>
    <s v="Mr"/>
    <s v="M"/>
    <n v="90"/>
    <s v="Kendoa Road"/>
    <s v="Wimborne"/>
    <x v="2"/>
    <x v="971"/>
    <n v="80"/>
    <x v="6"/>
    <x v="6"/>
    <n v="1.29"/>
    <n v="24"/>
    <n v="103.2"/>
    <n v="2476.8000000000002"/>
  </r>
  <r>
    <n v="2597"/>
    <s v="Ofelia"/>
    <s v="Doherty"/>
    <s v="Miss"/>
    <s v="F"/>
    <n v="90"/>
    <s v="Kendrick Mews"/>
    <s v="Burnham-On-Crouch"/>
    <x v="46"/>
    <x v="947"/>
    <n v="5"/>
    <x v="8"/>
    <x v="8"/>
    <n v="3.49"/>
    <n v="20"/>
    <n v="17.450000000000003"/>
    <n v="349.00000000000006"/>
  </r>
  <r>
    <n v="2598"/>
    <s v="Ofelia"/>
    <s v="Snider"/>
    <s v="Ms"/>
    <s v="F"/>
    <n v="30"/>
    <s v="Kendrick Mews"/>
    <s v="Londonderry"/>
    <x v="2"/>
    <x v="904"/>
    <n v="77"/>
    <x v="5"/>
    <x v="5"/>
    <n v="3.99"/>
    <n v="24"/>
    <n v="307.23"/>
    <n v="7373.52"/>
  </r>
  <r>
    <n v="2599"/>
    <s v="Duane"/>
    <s v="William"/>
    <s v="Mr"/>
    <s v="M"/>
    <n v="30"/>
    <s v="Kennard Street"/>
    <s v="Crymych"/>
    <x v="16"/>
    <x v="491"/>
    <n v="30"/>
    <x v="2"/>
    <x v="2"/>
    <n v="1.79"/>
    <n v="17"/>
    <n v="53.7"/>
    <n v="912.90000000000009"/>
  </r>
  <r>
    <n v="2600"/>
    <s v="Benito"/>
    <s v="Rosen"/>
    <s v="Mr"/>
    <s v="M"/>
    <n v="60"/>
    <s v="Kennedy Close"/>
    <s v="Luton"/>
    <x v="2"/>
    <x v="193"/>
    <n v="47"/>
    <x v="4"/>
    <x v="4"/>
    <n v="1.89"/>
    <n v="18"/>
    <n v="88.83"/>
    <n v="1598.94"/>
  </r>
  <r>
    <n v="2601"/>
    <s v="Foster"/>
    <s v="Farley"/>
    <s v="Mr"/>
    <s v="M"/>
    <n v="30"/>
    <s v="Kennedy Path"/>
    <s v="Fort Augustus"/>
    <x v="17"/>
    <x v="730"/>
    <n v="89"/>
    <x v="4"/>
    <x v="4"/>
    <n v="1.89"/>
    <n v="18"/>
    <n v="168.20999999999998"/>
    <n v="3027.7799999999997"/>
  </r>
  <r>
    <n v="2602"/>
    <s v="Vera"/>
    <s v="Shultz"/>
    <s v="Mrs"/>
    <s v="F"/>
    <n v="90"/>
    <s v="Kenneth Crescent"/>
    <s v="Braunton"/>
    <x v="67"/>
    <x v="461"/>
    <n v="99"/>
    <x v="0"/>
    <x v="0"/>
    <n v="2.0099999999999998"/>
    <n v="20"/>
    <n v="198.98999999999998"/>
    <n v="3979.7999999999997"/>
  </r>
  <r>
    <n v="2603"/>
    <s v="Elidia"/>
    <s v="Norwood"/>
    <s v="Miss"/>
    <s v="F"/>
    <n v="90"/>
    <s v="Kenning Place"/>
    <s v="Campbeltown"/>
    <x v="10"/>
    <x v="20"/>
    <n v="50"/>
    <x v="3"/>
    <x v="3"/>
    <n v="0.69"/>
    <n v="24"/>
    <n v="34.5"/>
    <n v="828"/>
  </r>
  <r>
    <n v="2604"/>
    <s v="Santos"/>
    <s v="Rollins"/>
    <s v="Mr"/>
    <s v="M"/>
    <n v="60"/>
    <s v="Kennington Place"/>
    <s v="Melton Mowbray"/>
    <x v="2"/>
    <x v="714"/>
    <n v="60"/>
    <x v="9"/>
    <x v="9"/>
    <n v="3.39"/>
    <n v="24"/>
    <n v="203.4"/>
    <n v="4881.6000000000004"/>
  </r>
  <r>
    <n v="2605"/>
    <s v="Elroy"/>
    <s v="Clifford"/>
    <s v="Mr"/>
    <s v="M"/>
    <n v="60"/>
    <s v="Kennington Road"/>
    <s v="Romford"/>
    <x v="2"/>
    <x v="354"/>
    <n v="53"/>
    <x v="8"/>
    <x v="8"/>
    <n v="3.49"/>
    <n v="20"/>
    <n v="184.97"/>
    <n v="3699.4"/>
  </r>
  <r>
    <n v="2606"/>
    <s v="Chuck"/>
    <s v="Burch"/>
    <s v="Mr"/>
    <s v="M"/>
    <n v="90"/>
    <s v="Kenny Road"/>
    <s v="Kettering"/>
    <x v="21"/>
    <x v="403"/>
    <n v="70"/>
    <x v="9"/>
    <x v="9"/>
    <n v="3.39"/>
    <n v="24"/>
    <n v="237.3"/>
    <n v="5695.2000000000007"/>
  </r>
  <r>
    <n v="2607"/>
    <s v="Herbert"/>
    <s v="Harding"/>
    <s v="Mr"/>
    <s v="M"/>
    <n v="60"/>
    <s v="Kenrick Place"/>
    <s v="Dymock"/>
    <x v="44"/>
    <x v="537"/>
    <n v="31"/>
    <x v="6"/>
    <x v="6"/>
    <n v="1.29"/>
    <n v="24"/>
    <n v="39.99"/>
    <n v="959.76"/>
  </r>
  <r>
    <n v="2608"/>
    <s v="Toby"/>
    <s v="Bingham"/>
    <s v="Mr"/>
    <s v="M"/>
    <n v="30"/>
    <s v="Kensal Road"/>
    <s v="Heywood"/>
    <x v="1"/>
    <x v="394"/>
    <n v="68"/>
    <x v="5"/>
    <x v="5"/>
    <n v="3.99"/>
    <n v="24"/>
    <n v="271.32"/>
    <n v="6511.68"/>
  </r>
  <r>
    <n v="2609"/>
    <s v="Kenton"/>
    <s v="Brock"/>
    <s v="Mr"/>
    <s v="M"/>
    <n v="60"/>
    <s v="Kensington"/>
    <s v="Newent"/>
    <x v="2"/>
    <x v="677"/>
    <n v="70"/>
    <x v="2"/>
    <x v="2"/>
    <n v="1.79"/>
    <n v="17"/>
    <n v="125.3"/>
    <n v="2130.1"/>
  </r>
  <r>
    <n v="2610"/>
    <s v="America"/>
    <s v="Pack"/>
    <s v="Miss"/>
    <s v="F"/>
    <n v="30"/>
    <s v="Kensington Buildings"/>
    <s v="Newent"/>
    <x v="2"/>
    <x v="530"/>
    <n v="43"/>
    <x v="0"/>
    <x v="0"/>
    <n v="2.0099999999999998"/>
    <n v="20"/>
    <n v="86.429999999999993"/>
    <n v="1728.6"/>
  </r>
  <r>
    <n v="2611"/>
    <s v="Rudolph"/>
    <s v="Richardson"/>
    <s v="Mr"/>
    <s v="M"/>
    <n v="90"/>
    <s v="Kent Walk"/>
    <s v="Malpas"/>
    <x v="2"/>
    <x v="447"/>
    <n v="14"/>
    <x v="6"/>
    <x v="6"/>
    <n v="1.29"/>
    <n v="24"/>
    <n v="18.060000000000002"/>
    <n v="433.44000000000005"/>
  </r>
  <r>
    <n v="2612"/>
    <s v="Patrick"/>
    <s v="Dick"/>
    <s v="Mr"/>
    <s v="M"/>
    <n v="90"/>
    <s v="Kentish ?"/>
    <s v="Askam-In-Furness"/>
    <x v="52"/>
    <x v="697"/>
    <n v="62"/>
    <x v="2"/>
    <x v="2"/>
    <n v="1.79"/>
    <n v="17"/>
    <n v="110.98"/>
    <n v="1886.66"/>
  </r>
  <r>
    <n v="2613"/>
    <s v="Emory"/>
    <s v="Ruiz"/>
    <s v="Mr"/>
    <s v="M"/>
    <n v="30"/>
    <s v="Kenwood Close"/>
    <s v="Cleator"/>
    <x v="15"/>
    <x v="191"/>
    <n v="95"/>
    <x v="2"/>
    <x v="2"/>
    <n v="1.79"/>
    <n v="17"/>
    <n v="170.05"/>
    <n v="2890.8500000000004"/>
  </r>
  <r>
    <n v="2614"/>
    <s v="Louis"/>
    <s v="Locke"/>
    <s v="Mr"/>
    <s v="M"/>
    <n v="90"/>
    <s v="Kenwood Close"/>
    <s v="Girvan"/>
    <x v="17"/>
    <x v="518"/>
    <n v="15"/>
    <x v="7"/>
    <x v="7"/>
    <n v="2.95"/>
    <n v="20"/>
    <n v="44.25"/>
    <n v="885"/>
  </r>
  <r>
    <n v="2615"/>
    <s v="Jerome"/>
    <s v="Gallagher"/>
    <s v="Mr"/>
    <s v="M"/>
    <n v="30"/>
    <s v="Kenwood Close"/>
    <s v="Weymouth"/>
    <x v="2"/>
    <x v="273"/>
    <n v="10"/>
    <x v="2"/>
    <x v="2"/>
    <n v="1.79"/>
    <n v="17"/>
    <n v="17.899999999999999"/>
    <n v="304.29999999999995"/>
  </r>
  <r>
    <n v="2616"/>
    <s v="Prince"/>
    <s v="Grady"/>
    <s v="Mr"/>
    <s v="M"/>
    <n v="90"/>
    <s v="Kenya Road"/>
    <s v="Stornoway"/>
    <x v="2"/>
    <x v="526"/>
    <n v="79"/>
    <x v="0"/>
    <x v="0"/>
    <n v="2.0099999999999998"/>
    <n v="20"/>
    <n v="158.79"/>
    <n v="3175.7999999999997"/>
  </r>
  <r>
    <n v="2617"/>
    <s v="Florrie"/>
    <s v="Mccoy"/>
    <s v="Miss"/>
    <s v="F"/>
    <n v="90"/>
    <s v="Kerbela Street"/>
    <s v="Clydebank"/>
    <x v="15"/>
    <x v="884"/>
    <n v="8"/>
    <x v="8"/>
    <x v="8"/>
    <n v="3.49"/>
    <n v="20"/>
    <n v="27.92"/>
    <n v="558.40000000000009"/>
  </r>
  <r>
    <n v="2618"/>
    <s v="Lianne"/>
    <s v="Rushing"/>
    <s v="Prof"/>
    <s v="F"/>
    <n v="60"/>
    <s v="Kersfield Road"/>
    <s v="Newcastle"/>
    <x v="2"/>
    <x v="972"/>
    <n v="45"/>
    <x v="7"/>
    <x v="7"/>
    <n v="2.95"/>
    <n v="20"/>
    <n v="132.75"/>
    <n v="2655"/>
  </r>
  <r>
    <n v="2619"/>
    <s v="Alonso"/>
    <s v="Joyner"/>
    <s v="Mr"/>
    <s v="M"/>
    <n v="90"/>
    <s v="Kershaw Close"/>
    <s v="Kent"/>
    <x v="21"/>
    <x v="679"/>
    <n v="10"/>
    <x v="9"/>
    <x v="9"/>
    <n v="3.39"/>
    <n v="24"/>
    <n v="33.9"/>
    <n v="813.59999999999991"/>
  </r>
  <r>
    <n v="2620"/>
    <s v="Sydney"/>
    <s v="Latham"/>
    <s v="Mr"/>
    <s v="M"/>
    <n v="90"/>
    <s v="Kersley Street"/>
    <s v="Stansted"/>
    <x v="2"/>
    <x v="527"/>
    <n v="37"/>
    <x v="7"/>
    <x v="7"/>
    <n v="2.95"/>
    <n v="20"/>
    <n v="109.15"/>
    <n v="2183"/>
  </r>
  <r>
    <n v="2621"/>
    <s v="Marva"/>
    <s v="Sawyer"/>
    <s v="Miss"/>
    <s v="F"/>
    <n v="90"/>
    <s v="Keswick Broadway"/>
    <s v="Caledon"/>
    <x v="12"/>
    <x v="862"/>
    <n v="91"/>
    <x v="1"/>
    <x v="1"/>
    <n v="1.79"/>
    <n v="24"/>
    <n v="162.89000000000001"/>
    <n v="3909.3600000000006"/>
  </r>
  <r>
    <n v="2622"/>
    <s v="Rosalyn"/>
    <s v="Tackett"/>
    <s v="Miss"/>
    <s v="F"/>
    <n v="30"/>
    <s v="Keswick Broadway"/>
    <s v="Merseyside"/>
    <x v="2"/>
    <x v="573"/>
    <n v="31"/>
    <x v="2"/>
    <x v="2"/>
    <n v="1.79"/>
    <n v="17"/>
    <n v="55.49"/>
    <n v="943.33"/>
  </r>
  <r>
    <n v="2623"/>
    <s v="Arnulfo"/>
    <s v="Briggs"/>
    <s v="Mr"/>
    <s v="M"/>
    <n v="60"/>
    <s v="Keynsham Road"/>
    <s v="Biggar"/>
    <x v="26"/>
    <x v="379"/>
    <n v="41"/>
    <x v="7"/>
    <x v="7"/>
    <n v="2.95"/>
    <n v="20"/>
    <n v="120.95"/>
    <n v="2419"/>
  </r>
  <r>
    <n v="2624"/>
    <s v="Roseanna"/>
    <s v="Small"/>
    <s v="Ms"/>
    <s v="F"/>
    <n v="90"/>
    <s v="Keystone Crescent"/>
    <s v="Arisaig"/>
    <x v="48"/>
    <x v="973"/>
    <n v="36"/>
    <x v="7"/>
    <x v="7"/>
    <n v="2.95"/>
    <n v="20"/>
    <n v="106.2"/>
    <n v="2124"/>
  </r>
  <r>
    <n v="2625"/>
    <s v="Tatum"/>
    <s v="Diamond"/>
    <s v="Miss"/>
    <s v="F"/>
    <n v="90"/>
    <s v="Kezia Street"/>
    <s v="Chinnor"/>
    <x v="18"/>
    <x v="660"/>
    <n v="37"/>
    <x v="7"/>
    <x v="7"/>
    <n v="2.95"/>
    <n v="20"/>
    <n v="109.15"/>
    <n v="2183"/>
  </r>
  <r>
    <n v="2626"/>
    <s v="Jessika"/>
    <s v="Webster"/>
    <s v="Miss"/>
    <s v="F"/>
    <n v="30"/>
    <s v="Kidbrook Lane"/>
    <s v="Kington"/>
    <x v="21"/>
    <x v="585"/>
    <n v="26"/>
    <x v="1"/>
    <x v="1"/>
    <n v="1.79"/>
    <n v="24"/>
    <n v="46.54"/>
    <n v="1116.96"/>
  </r>
  <r>
    <n v="2627"/>
    <s v="Vincent"/>
    <s v="Grayson"/>
    <s v="Mr"/>
    <s v="M"/>
    <n v="90"/>
    <s v="Kidron Way"/>
    <s v="Kington"/>
    <x v="21"/>
    <x v="974"/>
    <n v="27"/>
    <x v="6"/>
    <x v="6"/>
    <n v="1.29"/>
    <n v="24"/>
    <n v="34.83"/>
    <n v="835.92"/>
  </r>
  <r>
    <n v="2628"/>
    <s v="Lewis"/>
    <s v="Kessler"/>
    <s v="Mr"/>
    <s v="M"/>
    <n v="90"/>
    <s v="Killowen Road"/>
    <s v="Sherborne"/>
    <x v="2"/>
    <x v="509"/>
    <n v="103"/>
    <x v="7"/>
    <x v="7"/>
    <n v="2.95"/>
    <n v="20"/>
    <n v="303.85000000000002"/>
    <n v="6077"/>
  </r>
  <r>
    <n v="2629"/>
    <s v="Ed"/>
    <s v="Villa"/>
    <s v="Mr"/>
    <s v="M"/>
    <n v="90"/>
    <s v="Kilton Street"/>
    <s v="Manningtree"/>
    <x v="2"/>
    <x v="45"/>
    <n v="55"/>
    <x v="9"/>
    <x v="9"/>
    <n v="3.39"/>
    <n v="24"/>
    <n v="186.45000000000002"/>
    <n v="4474.8"/>
  </r>
  <r>
    <n v="2630"/>
    <s v="Carroll"/>
    <s v="Watson"/>
    <s v="Mrs"/>
    <s v="F"/>
    <n v="60"/>
    <s v="Kimberly Road"/>
    <s v="Tiverton"/>
    <x v="2"/>
    <x v="652"/>
    <n v="58"/>
    <x v="8"/>
    <x v="8"/>
    <n v="3.49"/>
    <n v="20"/>
    <n v="202.42000000000002"/>
    <n v="4048.4000000000005"/>
  </r>
  <r>
    <n v="2631"/>
    <s v="Flavia"/>
    <s v="Cano"/>
    <s v="Mrs"/>
    <s v="F"/>
    <n v="60"/>
    <s v="Kimberly Road"/>
    <s v="Strathaven"/>
    <x v="2"/>
    <x v="382"/>
    <n v="48"/>
    <x v="6"/>
    <x v="6"/>
    <n v="1.29"/>
    <n v="24"/>
    <n v="61.92"/>
    <n v="1486.08"/>
  </r>
  <r>
    <n v="2632"/>
    <s v="Wilber"/>
    <s v="Schaffer"/>
    <s v="Mr"/>
    <s v="M"/>
    <n v="90"/>
    <s v="Kincaid Road"/>
    <s v="Cambridgeshire"/>
    <x v="10"/>
    <x v="803"/>
    <n v="11"/>
    <x v="8"/>
    <x v="8"/>
    <n v="3.49"/>
    <n v="20"/>
    <n v="38.39"/>
    <n v="767.8"/>
  </r>
  <r>
    <n v="2633"/>
    <s v="Beulah"/>
    <s v="Abrams"/>
    <s v="Miss"/>
    <s v="F"/>
    <n v="30"/>
    <s v="King David's"/>
    <s v="Rogart"/>
    <x v="2"/>
    <x v="668"/>
    <n v="16"/>
    <x v="7"/>
    <x v="7"/>
    <n v="2.95"/>
    <n v="20"/>
    <n v="47.2"/>
    <n v="944"/>
  </r>
  <r>
    <n v="2634"/>
    <s v="Tammy"/>
    <s v="Greenwood"/>
    <s v="Miss"/>
    <s v="F"/>
    <n v="60"/>
    <s v="King Henry"/>
    <s v="Chislehurst"/>
    <x v="18"/>
    <x v="608"/>
    <n v="21"/>
    <x v="2"/>
    <x v="2"/>
    <n v="1.79"/>
    <n v="17"/>
    <n v="37.590000000000003"/>
    <n v="639.03000000000009"/>
  </r>
  <r>
    <n v="2635"/>
    <s v="Tiny"/>
    <s v="Dennis"/>
    <s v="Mrs"/>
    <s v="F"/>
    <n v="30"/>
    <s v="King Johns"/>
    <s v="Llandysul"/>
    <x v="11"/>
    <x v="814"/>
    <n v="57"/>
    <x v="1"/>
    <x v="1"/>
    <n v="1.79"/>
    <n v="24"/>
    <n v="102.03"/>
    <n v="2448.7200000000003"/>
  </r>
  <r>
    <n v="2636"/>
    <s v="Delorse"/>
    <s v="Nickerson"/>
    <s v="Miss"/>
    <s v="F"/>
    <n v="90"/>
    <s v="King Stables"/>
    <s v="Thetford"/>
    <x v="2"/>
    <x v="369"/>
    <n v="83"/>
    <x v="2"/>
    <x v="2"/>
    <n v="1.79"/>
    <n v="17"/>
    <n v="148.57"/>
    <n v="2525.69"/>
  </r>
  <r>
    <n v="2637"/>
    <s v="Candi"/>
    <s v="Robinson"/>
    <s v="Mrs"/>
    <s v="F"/>
    <n v="30"/>
    <s v="King Stairs"/>
    <s v="Wimborne"/>
    <x v="2"/>
    <x v="93"/>
    <n v="95"/>
    <x v="2"/>
    <x v="2"/>
    <n v="1.79"/>
    <n v="17"/>
    <n v="170.05"/>
    <n v="2890.8500000000004"/>
  </r>
  <r>
    <n v="2638"/>
    <s v="Kayla"/>
    <s v="Chen"/>
    <s v="Mrs"/>
    <s v="F"/>
    <n v="90"/>
    <s v="Kings Avenue"/>
    <s v="Much Wenlock"/>
    <x v="2"/>
    <x v="820"/>
    <n v="19"/>
    <x v="4"/>
    <x v="4"/>
    <n v="1.89"/>
    <n v="18"/>
    <n v="35.909999999999997"/>
    <n v="646.37999999999988"/>
  </r>
  <r>
    <n v="2639"/>
    <s v="Andy"/>
    <s v="Pritchard"/>
    <s v="Mr"/>
    <s v="M"/>
    <n v="90"/>
    <s v="King's Avenue"/>
    <s v="Burntisland"/>
    <x v="46"/>
    <x v="788"/>
    <n v="96"/>
    <x v="5"/>
    <x v="5"/>
    <n v="3.99"/>
    <n v="24"/>
    <n v="383.04"/>
    <n v="9192.9600000000009"/>
  </r>
  <r>
    <n v="2640"/>
    <s v="Irvin"/>
    <s v="Hilliard"/>
    <s v="Mr"/>
    <s v="M"/>
    <n v="30"/>
    <s v="Kings Cottages"/>
    <s v="Kinross"/>
    <x v="21"/>
    <x v="620"/>
    <n v="54"/>
    <x v="4"/>
    <x v="4"/>
    <n v="1.89"/>
    <n v="18"/>
    <n v="102.05999999999999"/>
    <n v="1837.0799999999997"/>
  </r>
  <r>
    <n v="2641"/>
    <s v="Elaine"/>
    <s v="Cain"/>
    <s v="Ms"/>
    <s v="F"/>
    <n v="90"/>
    <s v="Kings Passage"/>
    <s v="Badminton"/>
    <x v="40"/>
    <x v="656"/>
    <n v="12"/>
    <x v="9"/>
    <x v="9"/>
    <n v="3.39"/>
    <n v="24"/>
    <n v="40.68"/>
    <n v="976.31999999999994"/>
  </r>
  <r>
    <n v="2642"/>
    <s v="Wiley"/>
    <s v="Berry"/>
    <s v="Mr"/>
    <s v="M"/>
    <n v="90"/>
    <s v="Kings Place"/>
    <s v="Redruth"/>
    <x v="2"/>
    <x v="692"/>
    <n v="82"/>
    <x v="3"/>
    <x v="3"/>
    <n v="0.69"/>
    <n v="24"/>
    <n v="56.58"/>
    <n v="1357.92"/>
  </r>
  <r>
    <n v="2643"/>
    <s v="Clemmie"/>
    <s v="Rutherford"/>
    <s v="Miss"/>
    <s v="F"/>
    <n v="90"/>
    <s v="Kings Row"/>
    <s v="London"/>
    <x v="2"/>
    <x v="80"/>
    <n v="47"/>
    <x v="4"/>
    <x v="4"/>
    <n v="1.89"/>
    <n v="18"/>
    <n v="88.83"/>
    <n v="1598.94"/>
  </r>
  <r>
    <n v="2644"/>
    <s v="Chadwick"/>
    <s v="Drew"/>
    <s v="Mr"/>
    <s v="M"/>
    <n v="60"/>
    <s v="Kings Square"/>
    <s v="Renfrewshire"/>
    <x v="2"/>
    <x v="429"/>
    <n v="91"/>
    <x v="2"/>
    <x v="2"/>
    <n v="1.79"/>
    <n v="17"/>
    <n v="162.89000000000001"/>
    <n v="2769.13"/>
  </r>
  <r>
    <n v="2645"/>
    <s v="Timothy"/>
    <s v="Goodwin"/>
    <s v="Miss"/>
    <s v="F"/>
    <n v="60"/>
    <s v="Kingsdown Close"/>
    <s v="Spean Bridge"/>
    <x v="2"/>
    <x v="603"/>
    <n v="14"/>
    <x v="9"/>
    <x v="9"/>
    <n v="3.39"/>
    <n v="24"/>
    <n v="47.46"/>
    <n v="1139.04"/>
  </r>
  <r>
    <n v="2646"/>
    <s v="Mathilda"/>
    <s v="Herring"/>
    <s v="Miss"/>
    <s v="F"/>
    <n v="30"/>
    <s v="Kingsdown Villas"/>
    <s v="Harpenden"/>
    <x v="13"/>
    <x v="592"/>
    <n v="85"/>
    <x v="9"/>
    <x v="9"/>
    <n v="3.39"/>
    <n v="24"/>
    <n v="288.15000000000003"/>
    <n v="6915.6"/>
  </r>
  <r>
    <n v="2647"/>
    <s v="Olympia"/>
    <s v="Henson"/>
    <s v="Mrs"/>
    <s v="F"/>
    <n v="60"/>
    <s v="Kingsdown Villas"/>
    <s v="Lybster"/>
    <x v="2"/>
    <x v="975"/>
    <n v="25"/>
    <x v="0"/>
    <x v="0"/>
    <n v="2.0099999999999998"/>
    <n v="20"/>
    <n v="50.249999999999993"/>
    <n v="1004.9999999999999"/>
  </r>
  <r>
    <n v="2648"/>
    <s v="Winfred"/>
    <s v="Beal"/>
    <s v="Mr"/>
    <s v="M"/>
    <n v="90"/>
    <s v="Kingsford Street"/>
    <s v="Denny"/>
    <x v="3"/>
    <x v="976"/>
    <n v="90"/>
    <x v="7"/>
    <x v="7"/>
    <n v="2.95"/>
    <n v="20"/>
    <n v="265.5"/>
    <n v="5310"/>
  </r>
  <r>
    <n v="2649"/>
    <s v="Philip"/>
    <s v="Corona"/>
    <s v="Mr"/>
    <s v="M"/>
    <n v="30"/>
    <s v="Kingsland Green"/>
    <s v="Ystrad Meurig"/>
    <x v="2"/>
    <x v="329"/>
    <n v="38"/>
    <x v="1"/>
    <x v="1"/>
    <n v="1.79"/>
    <n v="24"/>
    <n v="68.02"/>
    <n v="1632.48"/>
  </r>
  <r>
    <n v="2650"/>
    <s v="Duane"/>
    <s v="Tyson"/>
    <s v="Mr"/>
    <s v="M"/>
    <n v="30"/>
    <s v="Kingsland High"/>
    <s v="Haltwhistle"/>
    <x v="13"/>
    <x v="274"/>
    <n v="31"/>
    <x v="2"/>
    <x v="2"/>
    <n v="1.79"/>
    <n v="17"/>
    <n v="55.49"/>
    <n v="943.33"/>
  </r>
  <r>
    <n v="2651"/>
    <s v="Caroline"/>
    <s v="Mcqueen"/>
    <s v="Mrs"/>
    <s v="F"/>
    <n v="30"/>
    <s v="Kingsley Avenue"/>
    <s v="Helensburgh"/>
    <x v="1"/>
    <x v="717"/>
    <n v="19"/>
    <x v="3"/>
    <x v="3"/>
    <n v="0.69"/>
    <n v="24"/>
    <n v="13.11"/>
    <n v="314.64"/>
  </r>
  <r>
    <n v="2652"/>
    <s v="Nathaniel"/>
    <s v="Martin"/>
    <s v="Mr"/>
    <s v="M"/>
    <n v="30"/>
    <s v="Kingsley Place"/>
    <s v="Burford"/>
    <x v="46"/>
    <x v="977"/>
    <n v="16"/>
    <x v="2"/>
    <x v="2"/>
    <n v="1.79"/>
    <n v="17"/>
    <n v="28.64"/>
    <n v="486.88"/>
  </r>
  <r>
    <n v="2653"/>
    <s v="Felix"/>
    <s v="Tran"/>
    <s v="Mr"/>
    <s v="M"/>
    <n v="30"/>
    <s v="Kingsley Wood"/>
    <s v="Lifton"/>
    <x v="11"/>
    <x v="978"/>
    <n v="42"/>
    <x v="5"/>
    <x v="5"/>
    <n v="3.99"/>
    <n v="24"/>
    <n v="167.58"/>
    <n v="4021.92"/>
  </r>
  <r>
    <n v="2654"/>
    <s v="Lavone"/>
    <s v="Lynn"/>
    <s v="Miss"/>
    <s v="F"/>
    <n v="30"/>
    <s v="Kingslyn Crescent"/>
    <s v="Wallington"/>
    <x v="2"/>
    <x v="974"/>
    <n v="41"/>
    <x v="6"/>
    <x v="6"/>
    <n v="1.29"/>
    <n v="24"/>
    <n v="52.89"/>
    <n v="1269.3600000000001"/>
  </r>
  <r>
    <n v="2655"/>
    <s v="Venessa"/>
    <s v="Yeager"/>
    <s v="Ms"/>
    <s v="F"/>
    <n v="30"/>
    <s v="Kingsmead Road"/>
    <s v="Horley"/>
    <x v="1"/>
    <x v="31"/>
    <n v="54"/>
    <x v="7"/>
    <x v="7"/>
    <n v="2.95"/>
    <n v="20"/>
    <n v="159.30000000000001"/>
    <n v="3186"/>
  </r>
  <r>
    <n v="2656"/>
    <s v="Zane"/>
    <s v="England"/>
    <s v="Mr"/>
    <s v="M"/>
    <n v="90"/>
    <s v="Kingston Place"/>
    <s v="Dunbeath"/>
    <x v="3"/>
    <x v="961"/>
    <n v="36"/>
    <x v="4"/>
    <x v="4"/>
    <n v="1.89"/>
    <n v="18"/>
    <n v="68.039999999999992"/>
    <n v="1224.7199999999998"/>
  </r>
  <r>
    <n v="2657"/>
    <s v="Aja"/>
    <s v="Carrier"/>
    <s v="Miss"/>
    <s v="F"/>
    <n v="60"/>
    <s v="Kingsway Parade"/>
    <s v="Shepton Mallet"/>
    <x v="2"/>
    <x v="711"/>
    <n v="15"/>
    <x v="0"/>
    <x v="0"/>
    <n v="2.0099999999999998"/>
    <n v="20"/>
    <n v="30.15"/>
    <n v="603"/>
  </r>
  <r>
    <n v="2658"/>
    <s v="Roger"/>
    <s v="Rodrigues"/>
    <s v="Mr"/>
    <s v="M"/>
    <n v="90"/>
    <s v="Kingthorpe Terrace"/>
    <s v="Cumbria"/>
    <x v="16"/>
    <x v="902"/>
    <n v="104"/>
    <x v="3"/>
    <x v="3"/>
    <n v="0.69"/>
    <n v="24"/>
    <n v="71.759999999999991"/>
    <n v="1722.2399999999998"/>
  </r>
  <r>
    <n v="2659"/>
    <s v="Jeremy"/>
    <s v="Mercer"/>
    <s v="Mr"/>
    <s v="M"/>
    <n v="30"/>
    <s v="Kinnoul Road"/>
    <s v="Beauly"/>
    <x v="39"/>
    <x v="499"/>
    <n v="102"/>
    <x v="2"/>
    <x v="2"/>
    <n v="1.79"/>
    <n v="17"/>
    <n v="182.58"/>
    <n v="3103.86"/>
  </r>
  <r>
    <n v="2660"/>
    <s v="Dovie"/>
    <s v="Betts"/>
    <s v="Mrs"/>
    <s v="F"/>
    <n v="60"/>
    <s v="Kinnoul Road"/>
    <s v="Coventry"/>
    <x v="16"/>
    <x v="590"/>
    <n v="25"/>
    <x v="2"/>
    <x v="2"/>
    <n v="1.79"/>
    <n v="17"/>
    <n v="44.75"/>
    <n v="760.75"/>
  </r>
  <r>
    <n v="2661"/>
    <s v="Porter"/>
    <s v="Yates"/>
    <s v="Mr"/>
    <s v="M"/>
    <n v="90"/>
    <s v="Kinnoul Road"/>
    <s v="Oswestry"/>
    <x v="2"/>
    <x v="260"/>
    <n v="18"/>
    <x v="4"/>
    <x v="4"/>
    <n v="1.89"/>
    <n v="18"/>
    <n v="34.019999999999996"/>
    <n v="612.3599999999999"/>
  </r>
  <r>
    <n v="2662"/>
    <s v="Garret"/>
    <s v="Lujan"/>
    <s v="Mr"/>
    <s v="M"/>
    <n v="30"/>
    <s v="Kinsale Road"/>
    <s v="Wallingford"/>
    <x v="2"/>
    <x v="871"/>
    <n v="3"/>
    <x v="1"/>
    <x v="1"/>
    <n v="1.79"/>
    <n v="24"/>
    <n v="5.37"/>
    <n v="128.88"/>
  </r>
  <r>
    <n v="2663"/>
    <s v="Lavinia"/>
    <s v="Metcalf"/>
    <s v="Miss"/>
    <s v="F"/>
    <n v="90"/>
    <s v="Kintore Street"/>
    <s v="Greenhithe"/>
    <x v="13"/>
    <x v="167"/>
    <n v="35"/>
    <x v="4"/>
    <x v="4"/>
    <n v="1.89"/>
    <n v="18"/>
    <n v="66.149999999999991"/>
    <n v="1190.6999999999998"/>
  </r>
  <r>
    <n v="2665"/>
    <s v="Wilbur"/>
    <s v="Brandt"/>
    <s v="Mr"/>
    <s v="M"/>
    <n v="90"/>
    <s v="Kirby Grove"/>
    <s v="Eyemouth"/>
    <x v="17"/>
    <x v="347"/>
    <n v="86"/>
    <x v="1"/>
    <x v="1"/>
    <n v="1.79"/>
    <n v="24"/>
    <n v="153.94"/>
    <n v="3694.56"/>
  </r>
  <r>
    <n v="2666"/>
    <s v="Sterling"/>
    <s v="Burke"/>
    <s v="Mr"/>
    <s v="M"/>
    <n v="60"/>
    <s v="Kirchen Road"/>
    <s v="Dinas Powys"/>
    <x v="3"/>
    <x v="639"/>
    <n v="41"/>
    <x v="4"/>
    <x v="4"/>
    <n v="1.89"/>
    <n v="18"/>
    <n v="77.489999999999995"/>
    <n v="1394.82"/>
  </r>
  <r>
    <n v="2667"/>
    <s v="Arla"/>
    <s v="Corcoran"/>
    <s v="Mrs"/>
    <s v="F"/>
    <n v="90"/>
    <s v="Kirkland Walk"/>
    <s v="Lanark"/>
    <x v="21"/>
    <x v="173"/>
    <n v="3"/>
    <x v="9"/>
    <x v="9"/>
    <n v="3.39"/>
    <n v="24"/>
    <n v="10.17"/>
    <n v="244.07999999999998"/>
  </r>
  <r>
    <n v="2668"/>
    <s v="Bradly"/>
    <s v="Gifford"/>
    <s v="Mr"/>
    <s v="M"/>
    <n v="30"/>
    <s v="Kirkside Road"/>
    <s v="Watchet"/>
    <x v="2"/>
    <x v="979"/>
    <n v="3"/>
    <x v="2"/>
    <x v="2"/>
    <n v="1.79"/>
    <n v="17"/>
    <n v="5.37"/>
    <n v="91.29"/>
  </r>
  <r>
    <n v="2669"/>
    <s v="Dakota"/>
    <s v="Shirley"/>
    <s v="Miss"/>
    <s v="F"/>
    <n v="30"/>
    <s v="Kirkton Road"/>
    <s v="Whitstable"/>
    <x v="2"/>
    <x v="287"/>
    <n v="81"/>
    <x v="7"/>
    <x v="7"/>
    <n v="2.95"/>
    <n v="20"/>
    <n v="238.95000000000002"/>
    <n v="4779"/>
  </r>
  <r>
    <n v="2670"/>
    <s v="Avelina"/>
    <s v="Sadler"/>
    <s v="Mrs"/>
    <s v="F"/>
    <n v="30"/>
    <s v="Knighton Road"/>
    <s v="Berkshire"/>
    <x v="29"/>
    <x v="322"/>
    <n v="98"/>
    <x v="8"/>
    <x v="8"/>
    <n v="3.49"/>
    <n v="20"/>
    <n v="342.02000000000004"/>
    <n v="6840.4000000000005"/>
  </r>
  <r>
    <n v="2671"/>
    <s v="Rashida"/>
    <s v="Betts"/>
    <s v="Mrs"/>
    <s v="F"/>
    <n v="30"/>
    <s v="Knockholt Road"/>
    <s v="Egremont"/>
    <x v="45"/>
    <x v="613"/>
    <n v="67"/>
    <x v="9"/>
    <x v="9"/>
    <n v="3.39"/>
    <n v="24"/>
    <n v="227.13"/>
    <n v="5451.12"/>
  </r>
  <r>
    <n v="2672"/>
    <s v="Shena"/>
    <s v="Pelletier"/>
    <s v="Miss"/>
    <s v="F"/>
    <n v="90"/>
    <s v="Knotts Buildings"/>
    <s v="Clogher"/>
    <x v="15"/>
    <x v="500"/>
    <n v="7"/>
    <x v="5"/>
    <x v="5"/>
    <n v="3.99"/>
    <n v="24"/>
    <n v="27.93"/>
    <n v="670.31999999999994"/>
  </r>
  <r>
    <n v="2673"/>
    <s v="Leon"/>
    <s v="Werner"/>
    <s v="Miss"/>
    <s v="F"/>
    <n v="30"/>
    <s v="Knowsley Cottages"/>
    <s v="Cornwall"/>
    <x v="16"/>
    <x v="195"/>
    <n v="12"/>
    <x v="5"/>
    <x v="5"/>
    <n v="3.99"/>
    <n v="24"/>
    <n v="47.88"/>
    <n v="1149.1200000000001"/>
  </r>
  <r>
    <n v="2674"/>
    <s v="Kelley"/>
    <s v="Barnes"/>
    <s v="Mr"/>
    <s v="M"/>
    <n v="60"/>
    <s v="Kynaston Road"/>
    <s v="Dungannon"/>
    <x v="3"/>
    <x v="99"/>
    <n v="64"/>
    <x v="3"/>
    <x v="3"/>
    <n v="0.69"/>
    <n v="24"/>
    <n v="44.16"/>
    <n v="1059.8399999999999"/>
  </r>
  <r>
    <n v="2675"/>
    <s v="Donny"/>
    <s v="Boggs"/>
    <s v="Mr"/>
    <s v="M"/>
    <n v="30"/>
    <s v="Labgley Street"/>
    <s v="Norfolk"/>
    <x v="2"/>
    <x v="643"/>
    <n v="7"/>
    <x v="9"/>
    <x v="9"/>
    <n v="3.39"/>
    <n v="24"/>
    <n v="23.73"/>
    <n v="569.52"/>
  </r>
  <r>
    <n v="2676"/>
    <s v="Alfreda"/>
    <s v="Dyer"/>
    <s v="Miss"/>
    <s v="F"/>
    <n v="90"/>
    <s v="Laburnam Villas"/>
    <s v="Monmouth"/>
    <x v="2"/>
    <x v="588"/>
    <n v="4"/>
    <x v="1"/>
    <x v="1"/>
    <n v="1.79"/>
    <n v="24"/>
    <n v="7.16"/>
    <n v="171.84"/>
  </r>
  <r>
    <n v="2677"/>
    <s v="Adriane"/>
    <s v="Sweet"/>
    <s v="Miss"/>
    <s v="F"/>
    <n v="60"/>
    <s v="Laburnum Avenue"/>
    <s v="Kilwinning"/>
    <x v="21"/>
    <x v="594"/>
    <n v="26"/>
    <x v="1"/>
    <x v="1"/>
    <n v="1.79"/>
    <n v="24"/>
    <n v="46.54"/>
    <n v="1116.96"/>
  </r>
  <r>
    <n v="2678"/>
    <s v="Jocelyn"/>
    <s v="Elkins"/>
    <s v="Mrs"/>
    <s v="F"/>
    <n v="90"/>
    <s v="Laburnum Street"/>
    <s v="Bishopton"/>
    <x v="65"/>
    <x v="596"/>
    <n v="54"/>
    <x v="8"/>
    <x v="8"/>
    <n v="3.49"/>
    <n v="20"/>
    <n v="188.46"/>
    <n v="3769.2000000000003"/>
  </r>
  <r>
    <n v="2679"/>
    <s v="Violet"/>
    <s v="Mayberry"/>
    <s v="Miss"/>
    <s v="F"/>
    <n v="90"/>
    <s v="Laburnum Villas"/>
    <s v="Smethwick"/>
    <x v="2"/>
    <x v="883"/>
    <n v="41"/>
    <x v="6"/>
    <x v="6"/>
    <n v="1.29"/>
    <n v="24"/>
    <n v="52.89"/>
    <n v="1269.3600000000001"/>
  </r>
  <r>
    <n v="2680"/>
    <s v="Loren"/>
    <s v="Dudley"/>
    <s v="Mrs"/>
    <s v="F"/>
    <n v="60"/>
    <s v="Ladbroke Crescent"/>
    <s v="Llanrwst"/>
    <x v="11"/>
    <x v="800"/>
    <n v="46"/>
    <x v="8"/>
    <x v="8"/>
    <n v="3.49"/>
    <n v="20"/>
    <n v="160.54000000000002"/>
    <n v="3210.8"/>
  </r>
  <r>
    <n v="2681"/>
    <s v="Tommie"/>
    <s v="Sams"/>
    <s v="Mr"/>
    <s v="M"/>
    <n v="90"/>
    <s v="Ladbroke Walk"/>
    <s v="Cumbria"/>
    <x v="16"/>
    <x v="980"/>
    <n v="64"/>
    <x v="5"/>
    <x v="5"/>
    <n v="3.99"/>
    <n v="24"/>
    <n v="255.36"/>
    <n v="6128.64"/>
  </r>
  <r>
    <n v="2682"/>
    <s v="Elmer"/>
    <s v="Shafer"/>
    <s v="Mr"/>
    <s v="M"/>
    <n v="60"/>
    <s v="Ladderswood Way"/>
    <s v="Aberdeenshire"/>
    <x v="36"/>
    <x v="452"/>
    <n v="105"/>
    <x v="6"/>
    <x v="6"/>
    <n v="1.29"/>
    <n v="24"/>
    <n v="135.45000000000002"/>
    <n v="3250.8"/>
  </r>
  <r>
    <n v="2683"/>
    <s v="Alphonso"/>
    <s v="Rangel"/>
    <s v="Mr"/>
    <s v="M"/>
    <n v="90"/>
    <s v="Ladds Court"/>
    <s v="Morecambe"/>
    <x v="2"/>
    <x v="115"/>
    <n v="68"/>
    <x v="4"/>
    <x v="4"/>
    <n v="1.89"/>
    <n v="18"/>
    <n v="128.51999999999998"/>
    <n v="2313.3599999999997"/>
  </r>
  <r>
    <n v="2684"/>
    <s v="Ali"/>
    <s v="Mata"/>
    <s v="Mr"/>
    <s v="M"/>
    <n v="60"/>
    <s v="Ladywell Park"/>
    <s v="Newcastle Emlyn"/>
    <x v="2"/>
    <x v="888"/>
    <n v="73"/>
    <x v="0"/>
    <x v="0"/>
    <n v="2.0099999999999998"/>
    <n v="20"/>
    <n v="146.72999999999999"/>
    <n v="2934.6"/>
  </r>
  <r>
    <n v="2685"/>
    <s v="Kristal"/>
    <s v="Beaver"/>
    <s v="Mrs"/>
    <s v="F"/>
    <n v="90"/>
    <s v="Ladywell Park"/>
    <s v="Stamford"/>
    <x v="2"/>
    <x v="529"/>
    <n v="44"/>
    <x v="9"/>
    <x v="9"/>
    <n v="3.39"/>
    <n v="24"/>
    <n v="149.16"/>
    <n v="3579.84"/>
  </r>
  <r>
    <n v="2686"/>
    <s v="Willy"/>
    <s v="Atkinson"/>
    <s v="Mr"/>
    <s v="M"/>
    <n v="60"/>
    <s v="Laidlaw Drive"/>
    <s v="Tilbury"/>
    <x v="2"/>
    <x v="981"/>
    <n v="14"/>
    <x v="3"/>
    <x v="3"/>
    <n v="0.69"/>
    <n v="24"/>
    <n v="9.66"/>
    <n v="231.84"/>
  </r>
  <r>
    <n v="2687"/>
    <s v="Rashad"/>
    <s v="Michaud"/>
    <s v="Mr"/>
    <s v="M"/>
    <n v="60"/>
    <s v="Lairdale Close"/>
    <s v="Neath"/>
    <x v="2"/>
    <x v="737"/>
    <n v="45"/>
    <x v="7"/>
    <x v="7"/>
    <n v="2.95"/>
    <n v="20"/>
    <n v="132.75"/>
    <n v="2655"/>
  </r>
  <r>
    <n v="2688"/>
    <s v="Tad"/>
    <s v="Rivas"/>
    <s v="Mr"/>
    <s v="M"/>
    <n v="90"/>
    <s v="Lakeside Road"/>
    <s v="Enfield"/>
    <x v="17"/>
    <x v="345"/>
    <n v="18"/>
    <x v="2"/>
    <x v="2"/>
    <n v="1.79"/>
    <n v="17"/>
    <n v="32.22"/>
    <n v="547.74"/>
  </r>
  <r>
    <n v="2689"/>
    <s v="Xavier"/>
    <s v="Robinson"/>
    <s v="Mr"/>
    <s v="M"/>
    <n v="30"/>
    <s v="Lambert Court"/>
    <s v="Juniper Green"/>
    <x v="21"/>
    <x v="982"/>
    <n v="83"/>
    <x v="2"/>
    <x v="2"/>
    <n v="1.79"/>
    <n v="17"/>
    <n v="148.57"/>
    <n v="2525.69"/>
  </r>
  <r>
    <n v="2690"/>
    <s v="Douglass"/>
    <s v="Cochran"/>
    <s v="Mr"/>
    <s v="M"/>
    <n v="30"/>
    <s v="Lambert Street"/>
    <s v="Pinner"/>
    <x v="2"/>
    <x v="571"/>
    <n v="41"/>
    <x v="9"/>
    <x v="9"/>
    <n v="3.39"/>
    <n v="24"/>
    <n v="138.99"/>
    <n v="3335.76"/>
  </r>
  <r>
    <n v="2691"/>
    <s v="Loria"/>
    <s v="Womack"/>
    <s v="Miss"/>
    <s v="F"/>
    <n v="90"/>
    <s v="Lambeth High"/>
    <s v="Fort Augustus"/>
    <x v="17"/>
    <x v="847"/>
    <n v="73"/>
    <x v="7"/>
    <x v="7"/>
    <n v="2.95"/>
    <n v="20"/>
    <n v="215.35000000000002"/>
    <n v="4307"/>
  </r>
  <r>
    <n v="2692"/>
    <s v="May"/>
    <s v="Tuttle"/>
    <s v="Mrs"/>
    <s v="F"/>
    <n v="90"/>
    <s v="Lambeth Pier"/>
    <s v="Berkshire"/>
    <x v="29"/>
    <x v="60"/>
    <n v="77"/>
    <x v="5"/>
    <x v="5"/>
    <n v="3.99"/>
    <n v="24"/>
    <n v="307.23"/>
    <n v="7373.52"/>
  </r>
  <r>
    <n v="2693"/>
    <s v="Agatha"/>
    <s v="Silva"/>
    <s v="Miss"/>
    <s v="F"/>
    <n v="30"/>
    <s v="Lambeth Square"/>
    <s v="Morden"/>
    <x v="2"/>
    <x v="81"/>
    <n v="27"/>
    <x v="4"/>
    <x v="4"/>
    <n v="1.89"/>
    <n v="18"/>
    <n v="51.029999999999994"/>
    <n v="918.53999999999985"/>
  </r>
  <r>
    <n v="2694"/>
    <s v="Merlin"/>
    <s v="Boykin"/>
    <s v="Mr"/>
    <s v="M"/>
    <n v="60"/>
    <s v="Lambeth Street"/>
    <s v="Yeovil"/>
    <x v="2"/>
    <x v="166"/>
    <n v="55"/>
    <x v="5"/>
    <x v="5"/>
    <n v="3.99"/>
    <n v="24"/>
    <n v="219.45000000000002"/>
    <n v="5266.8"/>
  </r>
  <r>
    <n v="2695"/>
    <s v="Edwin"/>
    <s v="Samuels"/>
    <s v="Mr"/>
    <s v="M"/>
    <n v="90"/>
    <s v="Lambourn Road"/>
    <s v="Kinross"/>
    <x v="21"/>
    <x v="797"/>
    <n v="35"/>
    <x v="1"/>
    <x v="1"/>
    <n v="1.79"/>
    <n v="24"/>
    <n v="62.65"/>
    <n v="1503.6"/>
  </r>
  <r>
    <n v="2696"/>
    <s v="Vance"/>
    <s v="Brewer"/>
    <s v="Mr"/>
    <s v="M"/>
    <n v="30"/>
    <s v="Lambourne Place"/>
    <s v="Kilmarnock"/>
    <x v="21"/>
    <x v="360"/>
    <n v="33"/>
    <x v="5"/>
    <x v="5"/>
    <n v="3.99"/>
    <n v="24"/>
    <n v="131.67000000000002"/>
    <n v="3160.0800000000004"/>
  </r>
  <r>
    <n v="2697"/>
    <s v="Faye"/>
    <s v="Mitchell"/>
    <s v="Miss"/>
    <s v="F"/>
    <n v="30"/>
    <s v="Lambourne Road"/>
    <s v="Woodhall Spa"/>
    <x v="2"/>
    <x v="120"/>
    <n v="58"/>
    <x v="6"/>
    <x v="6"/>
    <n v="1.29"/>
    <n v="24"/>
    <n v="74.820000000000007"/>
    <n v="1795.6800000000003"/>
  </r>
  <r>
    <n v="2698"/>
    <s v="Tyree"/>
    <s v="Payne"/>
    <s v="Mr"/>
    <s v="M"/>
    <n v="60"/>
    <s v="Lambrook Terrace"/>
    <s v="South Yorkshire"/>
    <x v="2"/>
    <x v="539"/>
    <n v="14"/>
    <x v="7"/>
    <x v="7"/>
    <n v="2.95"/>
    <n v="20"/>
    <n v="41.300000000000004"/>
    <n v="826.00000000000011"/>
  </r>
  <r>
    <n v="2699"/>
    <s v="Allison"/>
    <s v="Carter"/>
    <s v="Ms"/>
    <s v="F"/>
    <n v="60"/>
    <s v="Lambs Mews"/>
    <s v="Sowerby Bridge"/>
    <x v="2"/>
    <x v="851"/>
    <n v="72"/>
    <x v="4"/>
    <x v="4"/>
    <n v="1.89"/>
    <n v="18"/>
    <n v="136.07999999999998"/>
    <n v="2449.4399999999996"/>
  </r>
  <r>
    <n v="2700"/>
    <s v="Noemi"/>
    <s v="Rodriguez"/>
    <s v="Miss"/>
    <s v="F"/>
    <n v="30"/>
    <s v="Lambs Terrace"/>
    <s v="Kent"/>
    <x v="21"/>
    <x v="668"/>
    <n v="81"/>
    <x v="2"/>
    <x v="2"/>
    <n v="1.79"/>
    <n v="17"/>
    <n v="144.99"/>
    <n v="2464.83"/>
  </r>
  <r>
    <n v="2701"/>
    <s v="Floyd"/>
    <s v="Santos"/>
    <s v="Mr"/>
    <s v="M"/>
    <n v="90"/>
    <s v="Lamford Close"/>
    <s v="Oakham"/>
    <x v="2"/>
    <x v="648"/>
    <n v="27"/>
    <x v="7"/>
    <x v="7"/>
    <n v="2.95"/>
    <n v="20"/>
    <n v="79.650000000000006"/>
    <n v="1593"/>
  </r>
  <r>
    <n v="2702"/>
    <s v="Armandina"/>
    <s v="Deal"/>
    <s v="Mrs"/>
    <s v="F"/>
    <n v="90"/>
    <s v="Lammas Road"/>
    <s v="Brough"/>
    <x v="8"/>
    <x v="503"/>
    <n v="76"/>
    <x v="2"/>
    <x v="2"/>
    <n v="1.79"/>
    <n v="17"/>
    <n v="136.04"/>
    <n v="2312.6799999999998"/>
  </r>
  <r>
    <n v="2703"/>
    <s v="Ilona"/>
    <s v="Mcclellan"/>
    <s v="Miss"/>
    <s v="F"/>
    <n v="30"/>
    <s v="Lanark Close"/>
    <s v="Coniston"/>
    <x v="16"/>
    <x v="238"/>
    <n v="24"/>
    <x v="3"/>
    <x v="3"/>
    <n v="0.69"/>
    <n v="24"/>
    <n v="16.559999999999999"/>
    <n v="397.43999999999994"/>
  </r>
  <r>
    <n v="2704"/>
    <s v="Billye"/>
    <s v="Mcneal"/>
    <s v="Miss"/>
    <s v="F"/>
    <n v="60"/>
    <s v="Lanark Close"/>
    <s v="Eastbourne"/>
    <x v="44"/>
    <x v="443"/>
    <n v="53"/>
    <x v="1"/>
    <x v="1"/>
    <n v="1.79"/>
    <n v="24"/>
    <n v="94.87"/>
    <n v="2276.88"/>
  </r>
  <r>
    <n v="2705"/>
    <s v="Hiram"/>
    <s v="Baxter"/>
    <s v="Mr"/>
    <s v="M"/>
    <n v="30"/>
    <s v="Lanbury Road"/>
    <s v="Witham"/>
    <x v="2"/>
    <x v="519"/>
    <n v="95"/>
    <x v="1"/>
    <x v="1"/>
    <n v="1.79"/>
    <n v="24"/>
    <n v="170.05"/>
    <n v="4081.2000000000003"/>
  </r>
  <r>
    <n v="2706"/>
    <s v="Marc"/>
    <s v="Paige"/>
    <s v="Mr"/>
    <s v="M"/>
    <n v="90"/>
    <s v="Lancaster Cottages"/>
    <s v="Chigwell"/>
    <x v="18"/>
    <x v="485"/>
    <n v="49"/>
    <x v="5"/>
    <x v="5"/>
    <n v="3.99"/>
    <n v="24"/>
    <n v="195.51000000000002"/>
    <n v="4692.2400000000007"/>
  </r>
  <r>
    <n v="2707"/>
    <s v="Elton"/>
    <s v="Graham"/>
    <s v="Mr"/>
    <s v="M"/>
    <n v="90"/>
    <s v="Lancaster Drive"/>
    <s v="Saltash"/>
    <x v="2"/>
    <x v="942"/>
    <n v="37"/>
    <x v="0"/>
    <x v="0"/>
    <n v="2.0099999999999998"/>
    <n v="20"/>
    <n v="74.36999999999999"/>
    <n v="1487.3999999999999"/>
  </r>
  <r>
    <n v="2708"/>
    <s v="Shawnta"/>
    <s v="English"/>
    <s v="Miss"/>
    <s v="F"/>
    <n v="60"/>
    <s v="Lancaster Drive"/>
    <s v="Southwell"/>
    <x v="2"/>
    <x v="365"/>
    <n v="13"/>
    <x v="1"/>
    <x v="1"/>
    <n v="1.79"/>
    <n v="24"/>
    <n v="23.27"/>
    <n v="558.48"/>
  </r>
  <r>
    <n v="2709"/>
    <s v="Kristyn"/>
    <s v="Fenton"/>
    <s v="Mrs"/>
    <s v="F"/>
    <n v="30"/>
    <s v="Lancaster Grove"/>
    <s v="Maryport"/>
    <x v="2"/>
    <x v="372"/>
    <n v="71"/>
    <x v="3"/>
    <x v="3"/>
    <n v="0.69"/>
    <n v="24"/>
    <n v="48.989999999999995"/>
    <n v="1175.7599999999998"/>
  </r>
  <r>
    <n v="2710"/>
    <s v="Drew"/>
    <s v="Connelly"/>
    <s v="Mr"/>
    <s v="M"/>
    <n v="30"/>
    <s v="Landels Road"/>
    <s v="Dinas Powys"/>
    <x v="3"/>
    <x v="647"/>
    <n v="75"/>
    <x v="1"/>
    <x v="1"/>
    <n v="1.79"/>
    <n v="24"/>
    <n v="134.25"/>
    <n v="3222"/>
  </r>
  <r>
    <n v="2711"/>
    <s v="Devon"/>
    <s v="Benton"/>
    <s v="Mr"/>
    <s v="M"/>
    <n v="60"/>
    <s v="Landgrove Road"/>
    <s v="Porth"/>
    <x v="2"/>
    <x v="691"/>
    <n v="7"/>
    <x v="5"/>
    <x v="5"/>
    <n v="3.99"/>
    <n v="24"/>
    <n v="27.93"/>
    <n v="670.31999999999994"/>
  </r>
  <r>
    <n v="2712"/>
    <s v="Ka"/>
    <s v="Hilliard"/>
    <s v="Mrs"/>
    <s v="F"/>
    <n v="60"/>
    <s v="Landons Close"/>
    <s v="Ulverston"/>
    <x v="2"/>
    <x v="622"/>
    <n v="57"/>
    <x v="0"/>
    <x v="0"/>
    <n v="2.0099999999999998"/>
    <n v="20"/>
    <n v="114.57"/>
    <n v="2291.3999999999996"/>
  </r>
  <r>
    <n v="2713"/>
    <s v="Michiko"/>
    <s v="Hayes"/>
    <s v="Miss"/>
    <s v="F"/>
    <n v="60"/>
    <s v="Landsdowne Mews"/>
    <s v="Romsey"/>
    <x v="2"/>
    <x v="983"/>
    <n v="21"/>
    <x v="6"/>
    <x v="6"/>
    <n v="1.29"/>
    <n v="24"/>
    <n v="27.09"/>
    <n v="650.16"/>
  </r>
  <r>
    <n v="2714"/>
    <s v="Shameka"/>
    <s v="Quinones"/>
    <s v="Mrs"/>
    <s v="F"/>
    <n v="90"/>
    <s v="Lane Road"/>
    <s v="Maryport"/>
    <x v="2"/>
    <x v="517"/>
    <n v="2"/>
    <x v="1"/>
    <x v="1"/>
    <n v="1.79"/>
    <n v="24"/>
    <n v="3.58"/>
    <n v="85.92"/>
  </r>
  <r>
    <n v="2715"/>
    <s v="Eunice"/>
    <s v="Short"/>
    <s v="Miss"/>
    <s v="F"/>
    <n v="90"/>
    <s v="Lanercost Gardens"/>
    <s v="Purfleet"/>
    <x v="2"/>
    <x v="615"/>
    <n v="69"/>
    <x v="2"/>
    <x v="2"/>
    <n v="1.79"/>
    <n v="17"/>
    <n v="123.51"/>
    <n v="2099.67"/>
  </r>
  <r>
    <n v="2716"/>
    <s v="Bennett"/>
    <s v="Vincent"/>
    <s v="Mr"/>
    <s v="M"/>
    <n v="30"/>
    <s v="Langdale Road"/>
    <s v="Beaumaris"/>
    <x v="39"/>
    <x v="49"/>
    <n v="62"/>
    <x v="4"/>
    <x v="4"/>
    <n v="1.89"/>
    <n v="18"/>
    <n v="117.17999999999999"/>
    <n v="2109.2399999999998"/>
  </r>
  <r>
    <n v="2717"/>
    <s v="Ian"/>
    <s v="Dennison"/>
    <s v="Mr"/>
    <s v="M"/>
    <n v="90"/>
    <s v="Langdale Villas"/>
    <s v="Dolgellau"/>
    <x v="3"/>
    <x v="496"/>
    <n v="96"/>
    <x v="3"/>
    <x v="3"/>
    <n v="0.69"/>
    <n v="24"/>
    <n v="66.239999999999995"/>
    <n v="1589.7599999999998"/>
  </r>
  <r>
    <n v="2718"/>
    <s v="Karen"/>
    <s v="Ortega"/>
    <s v="Miss"/>
    <s v="F"/>
    <n v="30"/>
    <s v="Langdon Road"/>
    <s v="Wantage"/>
    <x v="2"/>
    <x v="641"/>
    <n v="7"/>
    <x v="8"/>
    <x v="8"/>
    <n v="3.49"/>
    <n v="20"/>
    <n v="24.43"/>
    <n v="488.6"/>
  </r>
  <r>
    <n v="2719"/>
    <s v="Raphael"/>
    <s v="Biggs"/>
    <s v="Mr"/>
    <s v="M"/>
    <n v="60"/>
    <s v="Langham Road"/>
    <s v="Chipping Norton"/>
    <x v="18"/>
    <x v="464"/>
    <n v="55"/>
    <x v="6"/>
    <x v="6"/>
    <n v="1.29"/>
    <n v="24"/>
    <n v="70.95"/>
    <n v="1702.8000000000002"/>
  </r>
  <r>
    <n v="2720"/>
    <s v="Alia"/>
    <s v="Barton"/>
    <s v="Mrs"/>
    <s v="F"/>
    <n v="60"/>
    <s v="Langhedge Lane"/>
    <s v="Roslin"/>
    <x v="2"/>
    <x v="21"/>
    <n v="9"/>
    <x v="0"/>
    <x v="0"/>
    <n v="2.0099999999999998"/>
    <n v="20"/>
    <n v="18.089999999999996"/>
    <n v="361.79999999999995"/>
  </r>
  <r>
    <n v="2721"/>
    <s v="Jerald"/>
    <s v="Roth"/>
    <s v="Mr"/>
    <s v="M"/>
    <n v="90"/>
    <s v="Langley"/>
    <s v="Wigston"/>
    <x v="2"/>
    <x v="800"/>
    <n v="56"/>
    <x v="0"/>
    <x v="0"/>
    <n v="2.0099999999999998"/>
    <n v="20"/>
    <n v="112.55999999999999"/>
    <n v="2251.1999999999998"/>
  </r>
  <r>
    <n v="2722"/>
    <s v="Rebeca"/>
    <s v="Evans"/>
    <s v="Miss"/>
    <s v="F"/>
    <n v="90"/>
    <s v="Langley Road"/>
    <s v="Bridge Of Weir"/>
    <x v="41"/>
    <x v="908"/>
    <n v="6"/>
    <x v="5"/>
    <x v="5"/>
    <n v="3.99"/>
    <n v="24"/>
    <n v="23.94"/>
    <n v="574.56000000000006"/>
  </r>
  <r>
    <n v="2723"/>
    <s v="Janey"/>
    <s v="Ackerman"/>
    <s v="Mrs"/>
    <s v="F"/>
    <n v="60"/>
    <s v="Langton Rise"/>
    <s v="Seahouses"/>
    <x v="2"/>
    <x v="576"/>
    <n v="8"/>
    <x v="9"/>
    <x v="9"/>
    <n v="3.39"/>
    <n v="24"/>
    <n v="27.12"/>
    <n v="650.88"/>
  </r>
  <r>
    <n v="2724"/>
    <s v="Kayce"/>
    <s v="Ramey"/>
    <s v="Mrs"/>
    <s v="F"/>
    <n v="60"/>
    <s v="Langton Way"/>
    <s v="Oswestry"/>
    <x v="2"/>
    <x v="913"/>
    <n v="13"/>
    <x v="6"/>
    <x v="6"/>
    <n v="1.29"/>
    <n v="24"/>
    <n v="16.77"/>
    <n v="402.48"/>
  </r>
  <r>
    <n v="2725"/>
    <s v="Shavon"/>
    <s v="Snyder"/>
    <s v="Ms"/>
    <s v="F"/>
    <n v="30"/>
    <s v="Lansbury Gardens"/>
    <s v="Cradley Heath"/>
    <x v="16"/>
    <x v="893"/>
    <n v="89"/>
    <x v="3"/>
    <x v="3"/>
    <n v="0.69"/>
    <n v="24"/>
    <n v="61.41"/>
    <n v="1473.84"/>
  </r>
  <r>
    <n v="2726"/>
    <s v="Neville"/>
    <s v="Berg"/>
    <s v="Mr"/>
    <s v="M"/>
    <n v="60"/>
    <s v="Lanscombe Walk"/>
    <s v="Cornwall"/>
    <x v="16"/>
    <x v="395"/>
    <n v="21"/>
    <x v="6"/>
    <x v="6"/>
    <n v="1.29"/>
    <n v="24"/>
    <n v="27.09"/>
    <n v="650.16"/>
  </r>
  <r>
    <n v="2727"/>
    <s v="Troy"/>
    <s v="Ryan"/>
    <s v="Mr"/>
    <s v="M"/>
    <n v="30"/>
    <s v="Lansdale Villas"/>
    <s v="County Antrim"/>
    <x v="16"/>
    <x v="418"/>
    <n v="51"/>
    <x v="1"/>
    <x v="1"/>
    <n v="1.79"/>
    <n v="24"/>
    <n v="91.29"/>
    <n v="2190.96"/>
  </r>
  <r>
    <n v="2728"/>
    <s v="Chasity"/>
    <s v="Jimenez"/>
    <s v="Miss"/>
    <s v="F"/>
    <n v="30"/>
    <s v="Lansdowne Gardens"/>
    <s v="Kirkby Stephen"/>
    <x v="21"/>
    <x v="488"/>
    <n v="102"/>
    <x v="5"/>
    <x v="5"/>
    <n v="3.99"/>
    <n v="24"/>
    <n v="406.98"/>
    <n v="9767.52"/>
  </r>
  <r>
    <n v="2729"/>
    <s v="Asley"/>
    <s v="Flint"/>
    <s v="Mrs"/>
    <s v="F"/>
    <n v="90"/>
    <s v="Lansfield Terrace"/>
    <s v="Yarmouth"/>
    <x v="2"/>
    <x v="213"/>
    <n v="29"/>
    <x v="3"/>
    <x v="3"/>
    <n v="0.69"/>
    <n v="24"/>
    <n v="20.009999999999998"/>
    <n v="480.23999999999995"/>
  </r>
  <r>
    <n v="2730"/>
    <s v="Kymberly"/>
    <s v="Manning"/>
    <s v="Mrs"/>
    <s v="F"/>
    <n v="90"/>
    <s v="Lant Place"/>
    <s v="Lancashire"/>
    <x v="21"/>
    <x v="867"/>
    <n v="7"/>
    <x v="6"/>
    <x v="6"/>
    <n v="1.29"/>
    <n v="24"/>
    <n v="9.0300000000000011"/>
    <n v="216.72000000000003"/>
  </r>
  <r>
    <n v="2731"/>
    <s v="Carmine"/>
    <s v="Arthur"/>
    <s v="Mr"/>
    <s v="M"/>
    <n v="30"/>
    <s v="Lant Street"/>
    <s v="South Molton"/>
    <x v="2"/>
    <x v="524"/>
    <n v="104"/>
    <x v="2"/>
    <x v="2"/>
    <n v="1.79"/>
    <n v="17"/>
    <n v="186.16"/>
    <n v="3164.72"/>
  </r>
  <r>
    <n v="2732"/>
    <s v="Juan"/>
    <s v="Kerr"/>
    <s v="Mr"/>
    <s v="M"/>
    <n v="60"/>
    <s v="Lant Street"/>
    <s v="Studley"/>
    <x v="2"/>
    <x v="254"/>
    <n v="15"/>
    <x v="7"/>
    <x v="7"/>
    <n v="2.95"/>
    <n v="20"/>
    <n v="44.25"/>
    <n v="885"/>
  </r>
  <r>
    <n v="2733"/>
    <s v="Christal"/>
    <s v="Velasquez"/>
    <s v="Mrs"/>
    <s v="F"/>
    <n v="90"/>
    <s v="Lapford Place"/>
    <s v="Melksham"/>
    <x v="2"/>
    <x v="132"/>
    <n v="101"/>
    <x v="7"/>
    <x v="7"/>
    <n v="2.95"/>
    <n v="20"/>
    <n v="297.95000000000005"/>
    <n v="5959.0000000000009"/>
  </r>
  <r>
    <n v="2734"/>
    <s v="Rosie"/>
    <s v="Cano"/>
    <s v="Mrs"/>
    <s v="F"/>
    <n v="30"/>
    <s v="Larch Road"/>
    <s v="Deeside"/>
    <x v="3"/>
    <x v="641"/>
    <n v="16"/>
    <x v="6"/>
    <x v="6"/>
    <n v="1.29"/>
    <n v="24"/>
    <n v="20.64"/>
    <n v="495.36"/>
  </r>
  <r>
    <n v="2735"/>
    <s v="Clarita"/>
    <s v="Fitzgerald"/>
    <s v="Ms"/>
    <s v="F"/>
    <n v="60"/>
    <s v="Larkfield Villas"/>
    <s v="Torrington"/>
    <x v="2"/>
    <x v="517"/>
    <n v="43"/>
    <x v="4"/>
    <x v="4"/>
    <n v="1.89"/>
    <n v="18"/>
    <n v="81.27"/>
    <n v="1462.86"/>
  </r>
  <r>
    <n v="2736"/>
    <s v="Jina"/>
    <s v="Metcalf"/>
    <s v="Ms"/>
    <s v="F"/>
    <n v="60"/>
    <s v="Larkhill Terrace"/>
    <s v="Newcastle Emlyn"/>
    <x v="2"/>
    <x v="984"/>
    <n v="72"/>
    <x v="9"/>
    <x v="9"/>
    <n v="3.39"/>
    <n v="24"/>
    <n v="244.08"/>
    <n v="5857.92"/>
  </r>
  <r>
    <n v="2737"/>
    <s v="Jeffry"/>
    <s v="Timmons"/>
    <s v="Mr"/>
    <s v="M"/>
    <n v="30"/>
    <s v="Lascelles Place"/>
    <s v="Basingstoke"/>
    <x v="91"/>
    <x v="973"/>
    <n v="43"/>
    <x v="9"/>
    <x v="9"/>
    <n v="3.39"/>
    <n v="24"/>
    <n v="145.77000000000001"/>
    <n v="3498.4800000000005"/>
  </r>
  <r>
    <n v="2738"/>
    <s v="Pierre"/>
    <s v="Carney"/>
    <s v="Mr"/>
    <s v="M"/>
    <n v="90"/>
    <s v="Latchmere Grove"/>
    <s v="Crook"/>
    <x v="16"/>
    <x v="625"/>
    <n v="73"/>
    <x v="0"/>
    <x v="0"/>
    <n v="2.0099999999999998"/>
    <n v="20"/>
    <n v="146.72999999999999"/>
    <n v="2934.6"/>
  </r>
  <r>
    <n v="2739"/>
    <s v="Guillermo"/>
    <s v="Evans"/>
    <s v="Mr"/>
    <s v="M"/>
    <n v="60"/>
    <s v="Latchmere Grove"/>
    <s v="Llangollen"/>
    <x v="11"/>
    <x v="985"/>
    <n v="47"/>
    <x v="8"/>
    <x v="8"/>
    <n v="3.49"/>
    <n v="20"/>
    <n v="164.03"/>
    <n v="3280.6"/>
  </r>
  <r>
    <n v="2740"/>
    <s v="Adam"/>
    <s v="Dale"/>
    <s v="Miss"/>
    <s v="F"/>
    <n v="90"/>
    <s v="Latchmere Lane"/>
    <s v="Ballymoney"/>
    <x v="0"/>
    <x v="403"/>
    <n v="58"/>
    <x v="2"/>
    <x v="2"/>
    <n v="1.79"/>
    <n v="17"/>
    <n v="103.82000000000001"/>
    <n v="1764.94"/>
  </r>
  <r>
    <n v="2741"/>
    <s v="Devon"/>
    <s v="Dwyer"/>
    <s v="Mr"/>
    <s v="M"/>
    <n v="60"/>
    <s v="Laud Street"/>
    <s v="Llanfairpwllgwyngyll"/>
    <x v="11"/>
    <x v="685"/>
    <n v="16"/>
    <x v="9"/>
    <x v="9"/>
    <n v="3.39"/>
    <n v="24"/>
    <n v="54.24"/>
    <n v="1301.76"/>
  </r>
  <r>
    <n v="2742"/>
    <s v="Shaneka"/>
    <s v="Castaneda"/>
    <s v="Ms"/>
    <s v="F"/>
    <n v="90"/>
    <s v="Laura Close"/>
    <s v="Dymock"/>
    <x v="44"/>
    <x v="390"/>
    <n v="97"/>
    <x v="6"/>
    <x v="6"/>
    <n v="1.29"/>
    <n v="24"/>
    <n v="125.13000000000001"/>
    <n v="3003.1200000000003"/>
  </r>
  <r>
    <n v="2743"/>
    <s v="Renaldo"/>
    <s v="Mcrae"/>
    <s v="Mr"/>
    <s v="M"/>
    <n v="30"/>
    <s v="Laurel Drive"/>
    <s v="Coleraine"/>
    <x v="15"/>
    <x v="967"/>
    <n v="62"/>
    <x v="1"/>
    <x v="1"/>
    <n v="1.79"/>
    <n v="24"/>
    <n v="110.98"/>
    <n v="2663.52"/>
  </r>
  <r>
    <n v="2744"/>
    <s v="Shayne"/>
    <s v="Kirby"/>
    <s v="Mrs"/>
    <s v="F"/>
    <n v="30"/>
    <s v="Laurel Gardens"/>
    <s v="Huddersfield"/>
    <x v="1"/>
    <x v="986"/>
    <n v="5"/>
    <x v="4"/>
    <x v="4"/>
    <n v="1.89"/>
    <n v="18"/>
    <n v="9.4499999999999993"/>
    <n v="170.1"/>
  </r>
  <r>
    <n v="2745"/>
    <s v="Desmond"/>
    <s v="Marcum"/>
    <s v="Mr"/>
    <s v="M"/>
    <n v="90"/>
    <s v="Laurel Grove"/>
    <s v="Hayle"/>
    <x v="1"/>
    <x v="499"/>
    <n v="49"/>
    <x v="8"/>
    <x v="8"/>
    <n v="3.49"/>
    <n v="20"/>
    <n v="171.01000000000002"/>
    <n v="3420.2000000000003"/>
  </r>
  <r>
    <n v="2746"/>
    <s v="Cordell"/>
    <s v="Feldman"/>
    <s v="Mr"/>
    <s v="M"/>
    <n v="60"/>
    <s v="Laurel Road"/>
    <s v="Buckinghamshire"/>
    <x v="8"/>
    <x v="325"/>
    <n v="55"/>
    <x v="5"/>
    <x v="5"/>
    <n v="3.99"/>
    <n v="24"/>
    <n v="219.45000000000002"/>
    <n v="5266.8"/>
  </r>
  <r>
    <n v="2747"/>
    <s v="Margarito"/>
    <s v="Farris"/>
    <s v="Mr"/>
    <s v="M"/>
    <n v="30"/>
    <s v="Laurel Villas"/>
    <s v="Kirkwall"/>
    <x v="21"/>
    <x v="118"/>
    <n v="7"/>
    <x v="7"/>
    <x v="7"/>
    <n v="2.95"/>
    <n v="20"/>
    <n v="20.650000000000002"/>
    <n v="413.00000000000006"/>
  </r>
  <r>
    <n v="2748"/>
    <s v="Johnson"/>
    <s v="Fischer"/>
    <s v="Mr"/>
    <s v="M"/>
    <n v="30"/>
    <s v="Lauriston Road"/>
    <s v="Woking"/>
    <x v="2"/>
    <x v="200"/>
    <n v="29"/>
    <x v="5"/>
    <x v="5"/>
    <n v="3.99"/>
    <n v="24"/>
    <n v="115.71000000000001"/>
    <n v="2777.04"/>
  </r>
  <r>
    <n v="2749"/>
    <s v="Rico"/>
    <s v="Aguirre"/>
    <s v="Mr"/>
    <s v="M"/>
    <n v="30"/>
    <s v="Lausanne Terrace"/>
    <s v="Roslin"/>
    <x v="2"/>
    <x v="298"/>
    <n v="30"/>
    <x v="9"/>
    <x v="9"/>
    <n v="3.39"/>
    <n v="24"/>
    <n v="101.7"/>
    <n v="2440.8000000000002"/>
  </r>
  <r>
    <n v="2750"/>
    <s v="Mikel"/>
    <s v="Luna"/>
    <s v="Mr"/>
    <s v="M"/>
    <n v="90"/>
    <s v="Lausanne Villas"/>
    <s v="Bourne End"/>
    <x v="76"/>
    <x v="242"/>
    <n v="80"/>
    <x v="7"/>
    <x v="7"/>
    <n v="2.95"/>
    <n v="20"/>
    <n v="236"/>
    <n v="4720"/>
  </r>
  <r>
    <n v="2751"/>
    <s v="Madeline"/>
    <s v="Sanderson"/>
    <s v="Ms"/>
    <s v="F"/>
    <n v="90"/>
    <s v="Lavell Street"/>
    <s v="Holyhead"/>
    <x v="1"/>
    <x v="168"/>
    <n v="68"/>
    <x v="9"/>
    <x v="9"/>
    <n v="3.39"/>
    <n v="24"/>
    <n v="230.52"/>
    <n v="5532.4800000000005"/>
  </r>
  <r>
    <n v="2752"/>
    <s v="Porter"/>
    <s v="Alvarado"/>
    <s v="Mr"/>
    <s v="M"/>
    <n v="90"/>
    <s v="Lavender Gardens"/>
    <s v="Alloa"/>
    <x v="81"/>
    <x v="317"/>
    <n v="40"/>
    <x v="4"/>
    <x v="4"/>
    <n v="1.89"/>
    <n v="18"/>
    <n v="75.599999999999994"/>
    <n v="1360.8"/>
  </r>
  <r>
    <n v="2753"/>
    <s v="Nell"/>
    <s v="Dale"/>
    <s v="Mrs"/>
    <s v="F"/>
    <n v="60"/>
    <s v="Lavender Sweep"/>
    <s v="Caledon"/>
    <x v="12"/>
    <x v="614"/>
    <n v="71"/>
    <x v="3"/>
    <x v="3"/>
    <n v="0.69"/>
    <n v="24"/>
    <n v="48.989999999999995"/>
    <n v="1175.7599999999998"/>
  </r>
  <r>
    <n v="2754"/>
    <s v="Doyle"/>
    <s v="Galloway"/>
    <s v="Mr"/>
    <s v="M"/>
    <n v="60"/>
    <s v="Lavengro Road"/>
    <s v="Cornhill-On-Tweed"/>
    <x v="16"/>
    <x v="158"/>
    <n v="40"/>
    <x v="1"/>
    <x v="1"/>
    <n v="1.79"/>
    <n v="24"/>
    <n v="71.599999999999994"/>
    <n v="1718.3999999999999"/>
  </r>
  <r>
    <n v="2755"/>
    <s v="Elijah"/>
    <s v="Tanner"/>
    <s v="Mr"/>
    <s v="M"/>
    <n v="60"/>
    <s v="Lavers Road"/>
    <s v="Ystrad Meurig"/>
    <x v="2"/>
    <x v="505"/>
    <n v="25"/>
    <x v="5"/>
    <x v="5"/>
    <n v="3.99"/>
    <n v="24"/>
    <n v="99.75"/>
    <n v="2394"/>
  </r>
  <r>
    <n v="2756"/>
    <s v="Chung"/>
    <s v="Irwin"/>
    <s v="Mr"/>
    <s v="M"/>
    <n v="30"/>
    <s v="Laverton Mews"/>
    <s v="Mold"/>
    <x v="2"/>
    <x v="987"/>
    <n v="49"/>
    <x v="1"/>
    <x v="1"/>
    <n v="1.79"/>
    <n v="24"/>
    <n v="87.710000000000008"/>
    <n v="2105.04"/>
  </r>
  <r>
    <n v="2757"/>
    <s v="Kathryn"/>
    <s v="Jarrett"/>
    <s v="Mrs"/>
    <s v="F"/>
    <n v="30"/>
    <s v="Lavington Road"/>
    <s v="Gosport"/>
    <x v="17"/>
    <x v="988"/>
    <n v="84"/>
    <x v="2"/>
    <x v="2"/>
    <n v="1.79"/>
    <n v="17"/>
    <n v="150.36000000000001"/>
    <n v="2556.1200000000003"/>
  </r>
  <r>
    <n v="2758"/>
    <s v="Adaline"/>
    <s v="Moreno"/>
    <s v="Mrs"/>
    <s v="F"/>
    <n v="90"/>
    <s v="Lawford Road"/>
    <s v="Invergarry"/>
    <x v="35"/>
    <x v="989"/>
    <n v="99"/>
    <x v="7"/>
    <x v="7"/>
    <n v="2.95"/>
    <n v="20"/>
    <n v="292.05"/>
    <n v="5841"/>
  </r>
  <r>
    <n v="2760"/>
    <s v="Golda"/>
    <s v="Belanger"/>
    <s v="Mrs"/>
    <s v="F"/>
    <n v="60"/>
    <s v="Lawn"/>
    <s v="Dolwyddelan"/>
    <x v="3"/>
    <x v="370"/>
    <n v="9"/>
    <x v="1"/>
    <x v="1"/>
    <n v="1.79"/>
    <n v="24"/>
    <n v="16.11"/>
    <n v="386.64"/>
  </r>
  <r>
    <n v="2761"/>
    <s v="Mika"/>
    <s v="Mccauley"/>
    <s v="Mrs"/>
    <s v="F"/>
    <n v="60"/>
    <s v="Lawn"/>
    <s v="Romsey"/>
    <x v="2"/>
    <x v="100"/>
    <n v="32"/>
    <x v="0"/>
    <x v="0"/>
    <n v="2.0099999999999998"/>
    <n v="20"/>
    <n v="64.319999999999993"/>
    <n v="1286.3999999999999"/>
  </r>
  <r>
    <n v="2762"/>
    <s v="Dina"/>
    <s v="Numbers"/>
    <s v="Ms"/>
    <s v="F"/>
    <n v="60"/>
    <s v="Lawn House"/>
    <s v="Immingham"/>
    <x v="35"/>
    <x v="551"/>
    <n v="25"/>
    <x v="5"/>
    <x v="5"/>
    <n v="3.99"/>
    <n v="24"/>
    <n v="99.75"/>
    <n v="2394"/>
  </r>
  <r>
    <n v="2763"/>
    <s v="Hugh"/>
    <s v="Leary"/>
    <s v="Mr"/>
    <s v="M"/>
    <n v="30"/>
    <s v="Lawrence Campe"/>
    <s v="Newport"/>
    <x v="2"/>
    <x v="990"/>
    <n v="11"/>
    <x v="9"/>
    <x v="9"/>
    <n v="3.39"/>
    <n v="24"/>
    <n v="37.29"/>
    <n v="894.96"/>
  </r>
  <r>
    <n v="2764"/>
    <s v="Marta"/>
    <s v="Olson"/>
    <s v="Miss"/>
    <s v="F"/>
    <n v="90"/>
    <s v="Lawrie Grove"/>
    <s v="Rossendale"/>
    <x v="2"/>
    <x v="89"/>
    <n v="93"/>
    <x v="4"/>
    <x v="4"/>
    <n v="1.89"/>
    <n v="18"/>
    <n v="175.76999999999998"/>
    <n v="3163.8599999999997"/>
  </r>
  <r>
    <n v="2765"/>
    <s v="Esther"/>
    <s v="Lewis"/>
    <s v="Ms"/>
    <s v="F"/>
    <n v="90"/>
    <s v="Lea Valley"/>
    <s v="Kilbirnie"/>
    <x v="21"/>
    <x v="843"/>
    <n v="87"/>
    <x v="0"/>
    <x v="0"/>
    <n v="2.0099999999999998"/>
    <n v="20"/>
    <n v="174.86999999999998"/>
    <n v="3497.3999999999996"/>
  </r>
  <r>
    <n v="2766"/>
    <s v="Monroe"/>
    <s v="Caudill"/>
    <s v="Mr"/>
    <s v="M"/>
    <n v="30"/>
    <s v="Lea Villas"/>
    <s v="Cumbria"/>
    <x v="16"/>
    <x v="253"/>
    <n v="50"/>
    <x v="9"/>
    <x v="9"/>
    <n v="3.39"/>
    <n v="24"/>
    <n v="169.5"/>
    <n v="4068"/>
  </r>
  <r>
    <n v="2767"/>
    <s v="Odell"/>
    <s v="Battle"/>
    <s v="Mr"/>
    <s v="M"/>
    <n v="90"/>
    <s v="Lea Works"/>
    <s v="Cowdenbeath"/>
    <x v="16"/>
    <x v="991"/>
    <n v="81"/>
    <x v="9"/>
    <x v="9"/>
    <n v="3.39"/>
    <n v="24"/>
    <n v="274.59000000000003"/>
    <n v="6590.1600000000008"/>
  </r>
  <r>
    <n v="2768"/>
    <s v="Ranae"/>
    <s v="Glenn"/>
    <s v="Mrs"/>
    <s v="F"/>
    <n v="60"/>
    <s v="Leabank Square"/>
    <s v="Cwmbran"/>
    <x v="16"/>
    <x v="201"/>
    <n v="65"/>
    <x v="1"/>
    <x v="1"/>
    <n v="1.79"/>
    <n v="24"/>
    <n v="116.35000000000001"/>
    <n v="2792.4"/>
  </r>
  <r>
    <n v="2769"/>
    <s v="Dominic"/>
    <s v="Serrano"/>
    <s v="Mr"/>
    <s v="M"/>
    <n v="60"/>
    <s v="Leadenhall Street"/>
    <s v="Colyton"/>
    <x v="15"/>
    <x v="992"/>
    <n v="48"/>
    <x v="4"/>
    <x v="4"/>
    <n v="1.89"/>
    <n v="18"/>
    <n v="90.72"/>
    <n v="1632.96"/>
  </r>
  <r>
    <n v="2770"/>
    <s v="Alberto"/>
    <s v="Johnston"/>
    <s v="Dr"/>
    <s v="M"/>
    <n v="90"/>
    <s v="Leading Street"/>
    <s v="Fort Augustus"/>
    <x v="17"/>
    <x v="430"/>
    <n v="75"/>
    <x v="8"/>
    <x v="8"/>
    <n v="3.49"/>
    <n v="20"/>
    <n v="261.75"/>
    <n v="5235"/>
  </r>
  <r>
    <n v="2771"/>
    <s v="Tana"/>
    <s v="Fox"/>
    <s v="Miss"/>
    <s v="F"/>
    <n v="90"/>
    <s v="Leading Street"/>
    <s v="Turriff"/>
    <x v="2"/>
    <x v="603"/>
    <n v="2"/>
    <x v="6"/>
    <x v="6"/>
    <n v="1.29"/>
    <n v="24"/>
    <n v="2.58"/>
    <n v="61.92"/>
  </r>
  <r>
    <n v="2772"/>
    <s v="Darren"/>
    <s v="Norris"/>
    <s v="Mr"/>
    <s v="M"/>
    <n v="30"/>
    <s v="Lealand Road"/>
    <s v="Alderley Edge"/>
    <x v="66"/>
    <x v="20"/>
    <n v="36"/>
    <x v="1"/>
    <x v="1"/>
    <n v="1.79"/>
    <n v="24"/>
    <n v="64.44"/>
    <n v="1546.56"/>
  </r>
  <r>
    <n v="2773"/>
    <s v="Tashia"/>
    <s v="Vera"/>
    <s v="Mrs"/>
    <s v="F"/>
    <n v="90"/>
    <s v="Leamington Villas"/>
    <s v="Consett"/>
    <x v="16"/>
    <x v="571"/>
    <n v="94"/>
    <x v="2"/>
    <x v="2"/>
    <n v="1.79"/>
    <n v="17"/>
    <n v="168.26"/>
    <n v="2860.42"/>
  </r>
  <r>
    <n v="2774"/>
    <s v="Noel"/>
    <s v="Carmichael"/>
    <s v="Mr"/>
    <s v="M"/>
    <n v="90"/>
    <s v="Lebanon Terrace"/>
    <s v="Bishop Auckland"/>
    <x v="65"/>
    <x v="652"/>
    <n v="54"/>
    <x v="6"/>
    <x v="6"/>
    <n v="1.29"/>
    <n v="24"/>
    <n v="69.66"/>
    <n v="1671.84"/>
  </r>
  <r>
    <n v="2775"/>
    <s v="Abbie"/>
    <s v="Hodges"/>
    <s v="Mrs"/>
    <s v="F"/>
    <n v="90"/>
    <s v="Leda Road"/>
    <s v="Andover"/>
    <x v="4"/>
    <x v="373"/>
    <n v="83"/>
    <x v="5"/>
    <x v="5"/>
    <n v="3.99"/>
    <n v="24"/>
    <n v="331.17"/>
    <n v="7948.08"/>
  </r>
  <r>
    <n v="2776"/>
    <s v="Kai"/>
    <s v="Sheridan"/>
    <s v="Mrs"/>
    <s v="F"/>
    <n v="90"/>
    <s v="Ledrington Road"/>
    <s v="East Grinstead"/>
    <x v="44"/>
    <x v="431"/>
    <n v="85"/>
    <x v="9"/>
    <x v="9"/>
    <n v="3.39"/>
    <n v="24"/>
    <n v="288.15000000000003"/>
    <n v="6915.6"/>
  </r>
  <r>
    <n v="2777"/>
    <s v="Edris"/>
    <s v="Childress"/>
    <s v="Miss"/>
    <s v="F"/>
    <n v="30"/>
    <s v="Lee Place"/>
    <s v="Atherstone"/>
    <x v="52"/>
    <x v="740"/>
    <n v="50"/>
    <x v="7"/>
    <x v="7"/>
    <n v="2.95"/>
    <n v="20"/>
    <n v="147.5"/>
    <n v="2950"/>
  </r>
  <r>
    <n v="2778"/>
    <s v="Sandie"/>
    <s v="Cruz"/>
    <s v="Mrs"/>
    <s v="F"/>
    <n v="60"/>
    <s v="Lee Place"/>
    <s v="Witney"/>
    <x v="2"/>
    <x v="415"/>
    <n v="62"/>
    <x v="1"/>
    <x v="1"/>
    <n v="1.79"/>
    <n v="24"/>
    <n v="110.98"/>
    <n v="2663.52"/>
  </r>
  <r>
    <n v="2779"/>
    <s v="Gwenn"/>
    <s v="Kuhn"/>
    <s v="Miss"/>
    <s v="F"/>
    <n v="30"/>
    <s v="Lee Road"/>
    <s v="Barrow-Upon-Humber"/>
    <x v="53"/>
    <x v="206"/>
    <n v="60"/>
    <x v="6"/>
    <x v="6"/>
    <n v="1.29"/>
    <n v="24"/>
    <n v="77.400000000000006"/>
    <n v="1857.6000000000001"/>
  </r>
  <r>
    <n v="2780"/>
    <s v="Samuel"/>
    <s v="Holland"/>
    <s v="Mr"/>
    <s v="M"/>
    <n v="30"/>
    <s v="Leeland Terrace"/>
    <s v="Sedbergh"/>
    <x v="2"/>
    <x v="806"/>
    <n v="93"/>
    <x v="7"/>
    <x v="7"/>
    <n v="2.95"/>
    <n v="20"/>
    <n v="274.35000000000002"/>
    <n v="5487"/>
  </r>
  <r>
    <n v="2781"/>
    <s v="Orval"/>
    <s v="Bailey"/>
    <s v="Mr"/>
    <s v="M"/>
    <n v="90"/>
    <s v="Leerdam Drive"/>
    <s v="Isle Of Mull"/>
    <x v="21"/>
    <x v="526"/>
    <n v="67"/>
    <x v="3"/>
    <x v="3"/>
    <n v="0.69"/>
    <n v="24"/>
    <n v="46.23"/>
    <n v="1109.52"/>
  </r>
  <r>
    <n v="2782"/>
    <s v="Lance"/>
    <s v="Dowdy"/>
    <s v="Mr"/>
    <s v="M"/>
    <n v="30"/>
    <s v="Lees Mews"/>
    <s v="Fishguard"/>
    <x v="17"/>
    <x v="179"/>
    <n v="60"/>
    <x v="6"/>
    <x v="6"/>
    <n v="1.29"/>
    <n v="24"/>
    <n v="77.400000000000006"/>
    <n v="1857.6000000000001"/>
  </r>
  <r>
    <n v="2783"/>
    <s v="Christopher"/>
    <s v="Douglas"/>
    <s v="Mr"/>
    <s v="M"/>
    <n v="30"/>
    <s v="Leeside Road"/>
    <s v="South Brent"/>
    <x v="2"/>
    <x v="734"/>
    <n v="80"/>
    <x v="4"/>
    <x v="4"/>
    <n v="1.89"/>
    <n v="18"/>
    <n v="151.19999999999999"/>
    <n v="2721.6"/>
  </r>
  <r>
    <n v="2784"/>
    <s v="Darla"/>
    <s v="Messer"/>
    <s v="Mrs"/>
    <s v="F"/>
    <n v="30"/>
    <s v="Leeward Gardens"/>
    <s v="County Fermanagh"/>
    <x v="16"/>
    <x v="897"/>
    <n v="30"/>
    <x v="3"/>
    <x v="3"/>
    <n v="0.69"/>
    <n v="24"/>
    <n v="20.7"/>
    <n v="496.79999999999995"/>
  </r>
  <r>
    <n v="2785"/>
    <s v="Stanley"/>
    <s v="Richard"/>
    <s v="Mr"/>
    <s v="M"/>
    <n v="30"/>
    <s v="Leeway"/>
    <s v="Keith"/>
    <x v="21"/>
    <x v="831"/>
    <n v="29"/>
    <x v="9"/>
    <x v="9"/>
    <n v="3.39"/>
    <n v="24"/>
    <n v="98.31"/>
    <n v="2359.44"/>
  </r>
  <r>
    <n v="2786"/>
    <s v="Bette"/>
    <s v="Billings"/>
    <s v="Ms"/>
    <s v="F"/>
    <n v="90"/>
    <s v="Legge Street"/>
    <s v="Taunton"/>
    <x v="2"/>
    <x v="424"/>
    <n v="56"/>
    <x v="0"/>
    <x v="0"/>
    <n v="2.0099999999999998"/>
    <n v="20"/>
    <n v="112.55999999999999"/>
    <n v="2251.1999999999998"/>
  </r>
  <r>
    <n v="2787"/>
    <s v="Alton"/>
    <s v="Jenkins"/>
    <s v="Mr"/>
    <s v="M"/>
    <n v="30"/>
    <s v="Legion Way"/>
    <s v="Balerno"/>
    <x v="0"/>
    <x v="559"/>
    <n v="14"/>
    <x v="7"/>
    <x v="7"/>
    <n v="2.95"/>
    <n v="20"/>
    <n v="41.300000000000004"/>
    <n v="826.00000000000011"/>
  </r>
  <r>
    <n v="2788"/>
    <s v="Lillia"/>
    <s v="Gomes"/>
    <s v="Miss"/>
    <s v="F"/>
    <n v="90"/>
    <s v="Leigham Court"/>
    <s v="Wick"/>
    <x v="2"/>
    <x v="469"/>
    <n v="33"/>
    <x v="3"/>
    <x v="3"/>
    <n v="0.69"/>
    <n v="24"/>
    <n v="22.77"/>
    <n v="546.48"/>
  </r>
  <r>
    <n v="2789"/>
    <s v="Latasha"/>
    <s v="Cassidy"/>
    <s v="Miss"/>
    <s v="F"/>
    <n v="90"/>
    <s v="Leigham Lane"/>
    <s v="Ballymoney"/>
    <x v="0"/>
    <x v="551"/>
    <n v="26"/>
    <x v="5"/>
    <x v="5"/>
    <n v="3.99"/>
    <n v="24"/>
    <n v="103.74000000000001"/>
    <n v="2489.7600000000002"/>
  </r>
  <r>
    <n v="2790"/>
    <s v="Wilbur"/>
    <s v="Hester"/>
    <s v="Mr"/>
    <s v="M"/>
    <n v="90"/>
    <s v="Leigham Lane"/>
    <s v="Hinckley"/>
    <x v="1"/>
    <x v="253"/>
    <n v="31"/>
    <x v="0"/>
    <x v="0"/>
    <n v="2.0099999999999998"/>
    <n v="20"/>
    <n v="62.309999999999995"/>
    <n v="1246.1999999999998"/>
  </r>
  <r>
    <n v="2791"/>
    <s v="Willie"/>
    <s v="Waller"/>
    <s v="Mr"/>
    <s v="M"/>
    <n v="90"/>
    <s v="Leith Close"/>
    <s v="North Berwick"/>
    <x v="2"/>
    <x v="433"/>
    <n v="97"/>
    <x v="8"/>
    <x v="8"/>
    <n v="3.49"/>
    <n v="20"/>
    <n v="338.53000000000003"/>
    <n v="6770.6"/>
  </r>
  <r>
    <n v="2792"/>
    <s v="Pia"/>
    <s v="Aldridge"/>
    <s v="Ms"/>
    <s v="F"/>
    <n v="60"/>
    <s v="Lemon Valley"/>
    <s v="Llanfairfechan"/>
    <x v="11"/>
    <x v="979"/>
    <n v="79"/>
    <x v="4"/>
    <x v="4"/>
    <n v="1.89"/>
    <n v="18"/>
    <n v="149.31"/>
    <n v="2687.58"/>
  </r>
  <r>
    <n v="2793"/>
    <s v="Brittanie"/>
    <s v="Mack"/>
    <s v="Miss"/>
    <s v="F"/>
    <n v="90"/>
    <s v="Lemon Valley"/>
    <s v="Totland Bay"/>
    <x v="2"/>
    <x v="112"/>
    <n v="63"/>
    <x v="8"/>
    <x v="8"/>
    <n v="3.49"/>
    <n v="20"/>
    <n v="219.87"/>
    <n v="4397.3999999999996"/>
  </r>
  <r>
    <n v="2794"/>
    <s v="Madalene"/>
    <s v="Thayer"/>
    <s v="Miss"/>
    <s v="F"/>
    <n v="90"/>
    <s v="Lendal Terrace"/>
    <s v="Fordingbridge"/>
    <x v="17"/>
    <x v="191"/>
    <n v="48"/>
    <x v="3"/>
    <x v="3"/>
    <n v="0.69"/>
    <n v="24"/>
    <n v="33.119999999999997"/>
    <n v="794.87999999999988"/>
  </r>
  <r>
    <n v="2795"/>
    <s v="Jamaal"/>
    <s v="Murray"/>
    <s v="Mr"/>
    <s v="M"/>
    <n v="90"/>
    <s v="Lenthorp Road"/>
    <s v="Choppington"/>
    <x v="18"/>
    <x v="92"/>
    <n v="59"/>
    <x v="4"/>
    <x v="4"/>
    <n v="1.89"/>
    <n v="18"/>
    <n v="111.50999999999999"/>
    <n v="2007.1799999999998"/>
  </r>
  <r>
    <n v="2796"/>
    <s v="Jarvis"/>
    <s v="Forbes"/>
    <s v="Mr"/>
    <s v="M"/>
    <n v="30"/>
    <s v="Leo Street"/>
    <s v="Keswick"/>
    <x v="21"/>
    <x v="227"/>
    <n v="44"/>
    <x v="8"/>
    <x v="8"/>
    <n v="3.49"/>
    <n v="20"/>
    <n v="153.56"/>
    <n v="3071.2"/>
  </r>
  <r>
    <n v="2797"/>
    <s v="Ramon"/>
    <s v="Cabrera"/>
    <s v="Mr"/>
    <s v="M"/>
    <n v="60"/>
    <s v="Leopold Street"/>
    <s v="High Wycombe"/>
    <x v="1"/>
    <x v="763"/>
    <n v="78"/>
    <x v="8"/>
    <x v="8"/>
    <n v="3.49"/>
    <n v="20"/>
    <n v="272.22000000000003"/>
    <n v="5444.4000000000005"/>
  </r>
  <r>
    <n v="2798"/>
    <s v="Cliff"/>
    <s v="Wynn"/>
    <s v="Mr"/>
    <s v="M"/>
    <n v="30"/>
    <s v="Leroy Street"/>
    <s v="Iver"/>
    <x v="21"/>
    <x v="576"/>
    <n v="49"/>
    <x v="7"/>
    <x v="7"/>
    <n v="2.95"/>
    <n v="20"/>
    <n v="144.55000000000001"/>
    <n v="2891"/>
  </r>
  <r>
    <n v="2799"/>
    <s v="Torrie"/>
    <s v="Hudson"/>
    <s v="Miss"/>
    <s v="F"/>
    <n v="60"/>
    <s v="Leroy Street"/>
    <s v="Maybole"/>
    <x v="2"/>
    <x v="17"/>
    <n v="15"/>
    <x v="1"/>
    <x v="1"/>
    <n v="1.79"/>
    <n v="24"/>
    <n v="26.85"/>
    <n v="644.40000000000009"/>
  </r>
  <r>
    <n v="2800"/>
    <s v="Kraig"/>
    <s v="Pickens"/>
    <s v="Mr"/>
    <s v="M"/>
    <n v="90"/>
    <s v="Lessada Street"/>
    <s v="Tidworth"/>
    <x v="2"/>
    <x v="900"/>
    <n v="74"/>
    <x v="5"/>
    <x v="5"/>
    <n v="3.99"/>
    <n v="24"/>
    <n v="295.26"/>
    <n v="7086.24"/>
  </r>
  <r>
    <n v="2801"/>
    <s v="Bok"/>
    <s v="Michaud"/>
    <s v="Mrs"/>
    <s v="F"/>
    <n v="60"/>
    <s v="Leswin Place"/>
    <s v="South Glamorgan"/>
    <x v="2"/>
    <x v="395"/>
    <n v="93"/>
    <x v="3"/>
    <x v="3"/>
    <n v="0.69"/>
    <n v="24"/>
    <n v="64.17"/>
    <n v="1540.08"/>
  </r>
  <r>
    <n v="2802"/>
    <s v="Rickie"/>
    <s v="Heard"/>
    <s v="Mr"/>
    <s v="M"/>
    <n v="30"/>
    <s v="Lettison Street"/>
    <s v="Llanymynech"/>
    <x v="11"/>
    <x v="364"/>
    <n v="9"/>
    <x v="6"/>
    <x v="6"/>
    <n v="1.29"/>
    <n v="24"/>
    <n v="11.61"/>
    <n v="278.64"/>
  </r>
  <r>
    <n v="2803"/>
    <s v="Gaylord"/>
    <s v="Rouse"/>
    <s v="Mr"/>
    <s v="M"/>
    <n v="90"/>
    <s v="Lever Street"/>
    <s v="Llandinam"/>
    <x v="11"/>
    <x v="565"/>
    <n v="22"/>
    <x v="1"/>
    <x v="1"/>
    <n v="1.79"/>
    <n v="24"/>
    <n v="39.380000000000003"/>
    <n v="945.12000000000012"/>
  </r>
  <r>
    <n v="2804"/>
    <s v="Renita"/>
    <s v="Cash"/>
    <s v="Mrs"/>
    <s v="F"/>
    <n v="30"/>
    <s v="Leverson Street"/>
    <s v="Rainham"/>
    <x v="2"/>
    <x v="937"/>
    <n v="27"/>
    <x v="8"/>
    <x v="8"/>
    <n v="3.49"/>
    <n v="20"/>
    <n v="94.23"/>
    <n v="1884.6000000000001"/>
  </r>
  <r>
    <n v="2805"/>
    <s v="Debbra"/>
    <s v="Joyce"/>
    <s v="Miss"/>
    <s v="F"/>
    <n v="60"/>
    <s v="Lewes Road"/>
    <s v="Shanklin"/>
    <x v="2"/>
    <x v="28"/>
    <n v="71"/>
    <x v="7"/>
    <x v="7"/>
    <n v="2.95"/>
    <n v="20"/>
    <n v="209.45000000000002"/>
    <n v="4189"/>
  </r>
  <r>
    <n v="2806"/>
    <s v="Kari"/>
    <s v="Greer"/>
    <s v="Mrs"/>
    <s v="F"/>
    <n v="60"/>
    <s v="Lewis Close"/>
    <s v="Crickhowell"/>
    <x v="16"/>
    <x v="975"/>
    <n v="5"/>
    <x v="4"/>
    <x v="4"/>
    <n v="1.89"/>
    <n v="18"/>
    <n v="9.4499999999999993"/>
    <n v="170.1"/>
  </r>
  <r>
    <n v="2807"/>
    <s v="Dario"/>
    <s v="Olsen"/>
    <s v="Mr"/>
    <s v="M"/>
    <n v="30"/>
    <s v="Lewis Street"/>
    <s v="Olney"/>
    <x v="2"/>
    <x v="313"/>
    <n v="90"/>
    <x v="8"/>
    <x v="8"/>
    <n v="3.49"/>
    <n v="20"/>
    <n v="314.10000000000002"/>
    <n v="6282"/>
  </r>
  <r>
    <n v="2808"/>
    <s v="Jonathan"/>
    <s v="Calderon"/>
    <s v="Mr"/>
    <s v="M"/>
    <n v="30"/>
    <s v="Lewisham Hill"/>
    <s v="Clynderwen"/>
    <x v="15"/>
    <x v="185"/>
    <n v="77"/>
    <x v="7"/>
    <x v="7"/>
    <n v="2.95"/>
    <n v="20"/>
    <n v="227.15"/>
    <n v="4543"/>
  </r>
  <r>
    <n v="2809"/>
    <s v="Landon"/>
    <s v="Gates"/>
    <s v="Mr"/>
    <s v="M"/>
    <n v="60"/>
    <s v="Lewisham Union"/>
    <s v="Llandudno Junction"/>
    <x v="11"/>
    <x v="504"/>
    <n v="49"/>
    <x v="4"/>
    <x v="4"/>
    <n v="1.89"/>
    <n v="18"/>
    <n v="92.61"/>
    <n v="1666.98"/>
  </r>
  <r>
    <n v="2810"/>
    <s v="Elwood"/>
    <s v="Mcbride"/>
    <s v="Mr"/>
    <s v="M"/>
    <n v="60"/>
    <s v="Leyburn Close"/>
    <s v="Kingswinford"/>
    <x v="21"/>
    <x v="520"/>
    <n v="61"/>
    <x v="6"/>
    <x v="6"/>
    <n v="1.29"/>
    <n v="24"/>
    <n v="78.69"/>
    <n v="1888.56"/>
  </r>
  <r>
    <n v="2811"/>
    <s v="Hong"/>
    <s v="Tilley"/>
    <s v="Mr"/>
    <s v="M"/>
    <n v="60"/>
    <s v="Leyel Terrace"/>
    <s v="London"/>
    <x v="2"/>
    <x v="475"/>
    <n v="36"/>
    <x v="5"/>
    <x v="5"/>
    <n v="3.99"/>
    <n v="24"/>
    <n v="143.64000000000001"/>
    <n v="3447.3600000000006"/>
  </r>
  <r>
    <n v="2812"/>
    <s v="Johnathon"/>
    <s v="Rosenberg"/>
    <s v="Mr"/>
    <s v="M"/>
    <n v="60"/>
    <s v="Leylang Road"/>
    <s v="Balerno"/>
    <x v="0"/>
    <x v="962"/>
    <n v="89"/>
    <x v="4"/>
    <x v="4"/>
    <n v="1.89"/>
    <n v="18"/>
    <n v="168.20999999999998"/>
    <n v="3027.7799999999997"/>
  </r>
  <r>
    <n v="2813"/>
    <s v="Lindsay"/>
    <s v="Bergeron"/>
    <s v="Mr"/>
    <s v="M"/>
    <n v="60"/>
    <s v="Leysfield Road"/>
    <s v="Littleborough"/>
    <x v="11"/>
    <x v="860"/>
    <n v="66"/>
    <x v="4"/>
    <x v="4"/>
    <n v="1.89"/>
    <n v="18"/>
    <n v="124.74"/>
    <n v="2245.3199999999997"/>
  </r>
  <r>
    <n v="2814"/>
    <s v="Conception"/>
    <s v="Jefferson"/>
    <s v="Miss"/>
    <s v="F"/>
    <n v="90"/>
    <s v="Leyton Industrial"/>
    <s v="Lochearnhead"/>
    <x v="11"/>
    <x v="131"/>
    <n v="58"/>
    <x v="1"/>
    <x v="1"/>
    <n v="1.79"/>
    <n v="24"/>
    <n v="103.82000000000001"/>
    <n v="2491.6800000000003"/>
  </r>
  <r>
    <n v="2815"/>
    <s v="Kayce"/>
    <s v="Bowden"/>
    <s v="Mrs"/>
    <s v="F"/>
    <n v="90"/>
    <s v="Libella Road"/>
    <s v="Ashbourne"/>
    <x v="64"/>
    <x v="53"/>
    <n v="90"/>
    <x v="3"/>
    <x v="3"/>
    <n v="0.69"/>
    <n v="24"/>
    <n v="62.099999999999994"/>
    <n v="1490.3999999999999"/>
  </r>
  <r>
    <n v="2816"/>
    <s v="Shirley"/>
    <s v="Dunn"/>
    <s v="Mr"/>
    <s v="M"/>
    <n v="90"/>
    <s v="Liddon Road"/>
    <s v="Chigwell"/>
    <x v="18"/>
    <x v="29"/>
    <n v="10"/>
    <x v="0"/>
    <x v="0"/>
    <n v="2.0099999999999998"/>
    <n v="20"/>
    <n v="20.099999999999998"/>
    <n v="401.99999999999994"/>
  </r>
  <r>
    <n v="2817"/>
    <s v="Gerardo"/>
    <s v="Ray"/>
    <s v="Mr"/>
    <s v="M"/>
    <n v="60"/>
    <s v="Lidgate Road"/>
    <s v="Brighouse"/>
    <x v="50"/>
    <x v="286"/>
    <n v="67"/>
    <x v="7"/>
    <x v="7"/>
    <n v="2.95"/>
    <n v="20"/>
    <n v="197.65"/>
    <n v="3953"/>
  </r>
  <r>
    <n v="2818"/>
    <s v="Karren"/>
    <s v="Benton"/>
    <s v="Dr"/>
    <s v="F"/>
    <n v="60"/>
    <s v="Lidiard Road"/>
    <s v="Welwyn"/>
    <x v="2"/>
    <x v="418"/>
    <n v="85"/>
    <x v="4"/>
    <x v="4"/>
    <n v="1.89"/>
    <n v="18"/>
    <n v="160.65"/>
    <n v="2891.7000000000003"/>
  </r>
  <r>
    <n v="2819"/>
    <s v="Danial"/>
    <s v="Corley"/>
    <s v="Mr"/>
    <s v="M"/>
    <n v="90"/>
    <s v="Lidyard Road"/>
    <s v="Northampton"/>
    <x v="2"/>
    <x v="47"/>
    <n v="32"/>
    <x v="5"/>
    <x v="5"/>
    <n v="3.99"/>
    <n v="24"/>
    <n v="127.68"/>
    <n v="3064.32"/>
  </r>
  <r>
    <n v="2820"/>
    <s v="Tory"/>
    <s v="Sheridan"/>
    <s v="Miss"/>
    <s v="F"/>
    <n v="90"/>
    <s v="Lilburne Road"/>
    <s v="Princes Risborough"/>
    <x v="2"/>
    <x v="810"/>
    <n v="51"/>
    <x v="3"/>
    <x v="3"/>
    <n v="0.69"/>
    <n v="24"/>
    <n v="35.19"/>
    <n v="844.56"/>
  </r>
  <r>
    <n v="2821"/>
    <s v="Isabell"/>
    <s v="Jacobsen"/>
    <s v="Mrs"/>
    <s v="F"/>
    <n v="60"/>
    <s v="Lilian Barker"/>
    <s v="Norfolk"/>
    <x v="2"/>
    <x v="262"/>
    <n v="68"/>
    <x v="2"/>
    <x v="2"/>
    <n v="1.79"/>
    <n v="17"/>
    <n v="121.72"/>
    <n v="2069.2399999999998"/>
  </r>
  <r>
    <n v="2822"/>
    <s v="Verda"/>
    <s v="Robinson"/>
    <s v="Miss"/>
    <s v="F"/>
    <n v="60"/>
    <s v="Lillian Road"/>
    <s v="Macclesfield"/>
    <x v="2"/>
    <x v="519"/>
    <n v="59"/>
    <x v="8"/>
    <x v="8"/>
    <n v="3.49"/>
    <n v="20"/>
    <n v="205.91000000000003"/>
    <n v="4118.2000000000007"/>
  </r>
  <r>
    <n v="2823"/>
    <s v="Lindsey"/>
    <s v="Ziegler"/>
    <s v="Mrs"/>
    <s v="F"/>
    <n v="30"/>
    <s v="Lily Road"/>
    <s v="Bungay"/>
    <x v="8"/>
    <x v="169"/>
    <n v="37"/>
    <x v="6"/>
    <x v="6"/>
    <n v="1.29"/>
    <n v="24"/>
    <n v="47.730000000000004"/>
    <n v="1145.52"/>
  </r>
  <r>
    <n v="2824"/>
    <s v="Gregory"/>
    <s v="Leblanc"/>
    <s v="Mr"/>
    <s v="M"/>
    <n v="90"/>
    <s v="Lily Road"/>
    <s v="Chard"/>
    <x v="20"/>
    <x v="660"/>
    <n v="46"/>
    <x v="5"/>
    <x v="5"/>
    <n v="3.99"/>
    <n v="24"/>
    <n v="183.54000000000002"/>
    <n v="4404.9600000000009"/>
  </r>
  <r>
    <n v="2825"/>
    <s v="Tamesha"/>
    <s v="Roman"/>
    <s v="Mrs"/>
    <s v="F"/>
    <n v="30"/>
    <s v="Limeharbour"/>
    <s v="Shoreham-By-Sea"/>
    <x v="2"/>
    <x v="948"/>
    <n v="92"/>
    <x v="6"/>
    <x v="6"/>
    <n v="1.29"/>
    <n v="24"/>
    <n v="118.68"/>
    <n v="2848.32"/>
  </r>
  <r>
    <n v="2826"/>
    <s v="Vernice"/>
    <s v="Lott"/>
    <s v="Mrs"/>
    <s v="F"/>
    <n v="30"/>
    <s v="Lincoln Mews"/>
    <s v="Dundee"/>
    <x v="3"/>
    <x v="820"/>
    <n v="25"/>
    <x v="1"/>
    <x v="1"/>
    <n v="1.79"/>
    <n v="24"/>
    <n v="44.75"/>
    <n v="1074"/>
  </r>
  <r>
    <n v="2827"/>
    <s v="Ira"/>
    <s v="Webb"/>
    <s v="Miss"/>
    <s v="F"/>
    <n v="60"/>
    <s v="Lincoln Mews"/>
    <s v="Westhill"/>
    <x v="2"/>
    <x v="428"/>
    <n v="27"/>
    <x v="6"/>
    <x v="6"/>
    <n v="1.29"/>
    <n v="24"/>
    <n v="34.83"/>
    <n v="835.92"/>
  </r>
  <r>
    <n v="2828"/>
    <s v="Steve"/>
    <s v="Wells"/>
    <s v="Mr"/>
    <s v="M"/>
    <n v="60"/>
    <s v="Lincoln Villas"/>
    <s v="Bude"/>
    <x v="8"/>
    <x v="338"/>
    <n v="77"/>
    <x v="6"/>
    <x v="6"/>
    <n v="1.29"/>
    <n v="24"/>
    <n v="99.33"/>
    <n v="2383.92"/>
  </r>
  <r>
    <n v="2829"/>
    <s v="Eduardo"/>
    <s v="Mack"/>
    <s v="Mr"/>
    <s v="M"/>
    <n v="90"/>
    <s v="Lincoln Villas"/>
    <s v="Sutton Coldfield"/>
    <x v="2"/>
    <x v="705"/>
    <n v="92"/>
    <x v="9"/>
    <x v="9"/>
    <n v="3.39"/>
    <n v="24"/>
    <n v="311.88"/>
    <n v="7485.12"/>
  </r>
  <r>
    <n v="2830"/>
    <s v="Jimmy"/>
    <s v="Dawkins"/>
    <s v="Mr"/>
    <s v="M"/>
    <n v="60"/>
    <s v="Linda Street"/>
    <s v="Ferndown"/>
    <x v="17"/>
    <x v="246"/>
    <n v="50"/>
    <x v="5"/>
    <x v="5"/>
    <n v="3.99"/>
    <n v="24"/>
    <n v="199.5"/>
    <n v="4788"/>
  </r>
  <r>
    <n v="2831"/>
    <s v="Evalyn"/>
    <s v="Miller"/>
    <s v="Miss"/>
    <s v="F"/>
    <n v="60"/>
    <s v="Linden Place"/>
    <s v="Orpington"/>
    <x v="2"/>
    <x v="356"/>
    <n v="6"/>
    <x v="2"/>
    <x v="2"/>
    <n v="1.79"/>
    <n v="17"/>
    <n v="10.74"/>
    <n v="182.58"/>
  </r>
  <r>
    <n v="2832"/>
    <s v="Letha"/>
    <s v="Ferreira"/>
    <s v="Ms"/>
    <s v="F"/>
    <n v="30"/>
    <s v="Linden Terrace"/>
    <s v="Salcombe"/>
    <x v="2"/>
    <x v="993"/>
    <n v="9"/>
    <x v="5"/>
    <x v="5"/>
    <n v="3.99"/>
    <n v="24"/>
    <n v="35.910000000000004"/>
    <n v="861.84000000000015"/>
  </r>
  <r>
    <n v="2833"/>
    <s v="Cedric"/>
    <s v="Darling"/>
    <s v="Mr"/>
    <s v="M"/>
    <n v="60"/>
    <s v="Lindfield Street"/>
    <s v="Lifton"/>
    <x v="11"/>
    <x v="749"/>
    <n v="72"/>
    <x v="8"/>
    <x v="8"/>
    <n v="3.49"/>
    <n v="20"/>
    <n v="251.28000000000003"/>
    <n v="5025.6000000000004"/>
  </r>
  <r>
    <n v="2834"/>
    <s v="Terry"/>
    <s v="Lugo"/>
    <s v="Mr"/>
    <s v="M"/>
    <n v="30"/>
    <s v="Lindley Street"/>
    <s v="Llanwrtyd Wells"/>
    <x v="11"/>
    <x v="994"/>
    <n v="25"/>
    <x v="2"/>
    <x v="2"/>
    <n v="1.79"/>
    <n v="17"/>
    <n v="44.75"/>
    <n v="760.75"/>
  </r>
  <r>
    <n v="2835"/>
    <s v="Isaiah"/>
    <s v="Gardner"/>
    <s v="Mr"/>
    <s v="M"/>
    <n v="90"/>
    <s v="Linds Street"/>
    <s v="Talybont"/>
    <x v="2"/>
    <x v="995"/>
    <n v="87"/>
    <x v="7"/>
    <x v="7"/>
    <n v="2.95"/>
    <n v="20"/>
    <n v="256.65000000000003"/>
    <n v="5133.0000000000009"/>
  </r>
  <r>
    <n v="2836"/>
    <s v="Garfield"/>
    <s v="Rice"/>
    <s v="Mr"/>
    <s v="M"/>
    <n v="60"/>
    <s v="Lindsell Street"/>
    <s v="Mallaig"/>
    <x v="2"/>
    <x v="839"/>
    <n v="78"/>
    <x v="6"/>
    <x v="6"/>
    <n v="1.29"/>
    <n v="24"/>
    <n v="100.62"/>
    <n v="2414.88"/>
  </r>
  <r>
    <n v="2837"/>
    <s v="Hugh"/>
    <s v="Marrero"/>
    <s v="Mr"/>
    <s v="M"/>
    <n v="90"/>
    <s v="Lingards Road"/>
    <s v="Sutton-In-Ashfield"/>
    <x v="2"/>
    <x v="700"/>
    <n v="9"/>
    <x v="2"/>
    <x v="2"/>
    <n v="1.79"/>
    <n v="17"/>
    <n v="16.11"/>
    <n v="273.87"/>
  </r>
  <r>
    <n v="2838"/>
    <s v="Jewel"/>
    <s v="Carver"/>
    <s v="Mr"/>
    <s v="M"/>
    <n v="30"/>
    <s v="Lingfield Crescent"/>
    <s v="Loughborough"/>
    <x v="2"/>
    <x v="146"/>
    <n v="40"/>
    <x v="4"/>
    <x v="4"/>
    <n v="1.89"/>
    <n v="18"/>
    <n v="75.599999999999994"/>
    <n v="1360.8"/>
  </r>
  <r>
    <n v="2839"/>
    <s v="Sanford"/>
    <s v="Oneil"/>
    <s v="Mr"/>
    <s v="M"/>
    <n v="90"/>
    <s v="Linhope Street"/>
    <s v="Richmond"/>
    <x v="2"/>
    <x v="329"/>
    <n v="74"/>
    <x v="1"/>
    <x v="1"/>
    <n v="1.79"/>
    <n v="24"/>
    <n v="132.46"/>
    <n v="3179.04"/>
  </r>
  <r>
    <n v="2840"/>
    <s v="Lue"/>
    <s v="West"/>
    <s v="Mrs"/>
    <s v="F"/>
    <n v="90"/>
    <s v="Link Road"/>
    <s v="Warwickshire"/>
    <x v="2"/>
    <x v="871"/>
    <n v="85"/>
    <x v="4"/>
    <x v="4"/>
    <n v="1.89"/>
    <n v="18"/>
    <n v="160.65"/>
    <n v="2891.7000000000003"/>
  </r>
  <r>
    <n v="2841"/>
    <s v="Freddy"/>
    <s v="Hooper"/>
    <s v="Mr"/>
    <s v="M"/>
    <n v="60"/>
    <s v="Links Yard"/>
    <s v="Abergavenny"/>
    <x v="36"/>
    <x v="780"/>
    <n v="55"/>
    <x v="5"/>
    <x v="5"/>
    <n v="3.99"/>
    <n v="24"/>
    <n v="219.45000000000002"/>
    <n v="5266.8"/>
  </r>
  <r>
    <n v="2842"/>
    <s v="Leif"/>
    <s v="Watkins"/>
    <s v="Mr"/>
    <s v="M"/>
    <n v="90"/>
    <s v="Links Yard"/>
    <s v="Jersey"/>
    <x v="21"/>
    <x v="249"/>
    <n v="31"/>
    <x v="0"/>
    <x v="0"/>
    <n v="2.0099999999999998"/>
    <n v="20"/>
    <n v="62.309999999999995"/>
    <n v="1246.1999999999998"/>
  </r>
  <r>
    <n v="2843"/>
    <s v="Alleen"/>
    <s v="Sanchez"/>
    <s v="Mrs"/>
    <s v="F"/>
    <n v="90"/>
    <s v="Linnell Drive"/>
    <s v="Shefford"/>
    <x v="2"/>
    <x v="281"/>
    <n v="21"/>
    <x v="7"/>
    <x v="7"/>
    <n v="2.95"/>
    <n v="20"/>
    <n v="61.95"/>
    <n v="1239"/>
  </r>
  <r>
    <n v="2844"/>
    <s v="Karyn"/>
    <s v="Middleton"/>
    <s v="Mrs"/>
    <s v="F"/>
    <n v="60"/>
    <s v="Linsey Road"/>
    <s v="Sutton"/>
    <x v="2"/>
    <x v="279"/>
    <n v="95"/>
    <x v="7"/>
    <x v="7"/>
    <n v="2.95"/>
    <n v="20"/>
    <n v="280.25"/>
    <n v="5605"/>
  </r>
  <r>
    <n v="2845"/>
    <s v="Stephen"/>
    <s v="Alexander"/>
    <s v="Miss"/>
    <s v="F"/>
    <n v="30"/>
    <s v="Linton Place"/>
    <s v="Budleigh Salterton"/>
    <x v="8"/>
    <x v="532"/>
    <n v="8"/>
    <x v="5"/>
    <x v="5"/>
    <n v="3.99"/>
    <n v="24"/>
    <n v="31.92"/>
    <n v="766.08"/>
  </r>
  <r>
    <n v="2846"/>
    <s v="Moira"/>
    <s v="Manuel"/>
    <s v="Dr"/>
    <s v="F"/>
    <n v="60"/>
    <s v="Lionel Gardens"/>
    <s v="Kyle"/>
    <x v="21"/>
    <x v="147"/>
    <n v="16"/>
    <x v="6"/>
    <x v="6"/>
    <n v="1.29"/>
    <n v="24"/>
    <n v="20.64"/>
    <n v="495.36"/>
  </r>
  <r>
    <n v="2847"/>
    <s v="Dawn"/>
    <s v="Townsend"/>
    <s v="Mrs"/>
    <s v="F"/>
    <n v="60"/>
    <s v="Liphook Crescent"/>
    <s v="Uttoxeter"/>
    <x v="2"/>
    <x v="996"/>
    <n v="71"/>
    <x v="2"/>
    <x v="2"/>
    <n v="1.79"/>
    <n v="17"/>
    <n v="127.09"/>
    <n v="2160.5300000000002"/>
  </r>
  <r>
    <n v="2848"/>
    <s v="Barry"/>
    <s v="Hunt"/>
    <s v="Mr"/>
    <s v="M"/>
    <n v="30"/>
    <s v="Lipton Road"/>
    <s v="Halesworth"/>
    <x v="13"/>
    <x v="997"/>
    <n v="17"/>
    <x v="5"/>
    <x v="5"/>
    <n v="3.99"/>
    <n v="24"/>
    <n v="67.83"/>
    <n v="1627.92"/>
  </r>
  <r>
    <n v="2849"/>
    <s v="Shanae"/>
    <s v="Rodriguez"/>
    <s v="Mrs"/>
    <s v="F"/>
    <n v="60"/>
    <s v="Lisban Street"/>
    <s v="Consett"/>
    <x v="16"/>
    <x v="376"/>
    <n v="46"/>
    <x v="3"/>
    <x v="3"/>
    <n v="0.69"/>
    <n v="24"/>
    <n v="31.74"/>
    <n v="761.76"/>
  </r>
  <r>
    <n v="2850"/>
    <s v="Porfirio"/>
    <s v="Beatty"/>
    <s v="Mr"/>
    <s v="M"/>
    <n v="60"/>
    <s v="Lisle Street"/>
    <s v="Chulmleigh"/>
    <x v="15"/>
    <x v="392"/>
    <n v="84"/>
    <x v="4"/>
    <x v="4"/>
    <n v="1.89"/>
    <n v="18"/>
    <n v="158.76"/>
    <n v="2857.68"/>
  </r>
  <r>
    <n v="2851"/>
    <s v="Benton"/>
    <s v="Hill"/>
    <s v="Mr"/>
    <s v="M"/>
    <n v="60"/>
    <s v="Lismore Road"/>
    <s v="Dalbeattie"/>
    <x v="3"/>
    <x v="630"/>
    <n v="53"/>
    <x v="4"/>
    <x v="4"/>
    <n v="1.89"/>
    <n v="18"/>
    <n v="100.17"/>
    <n v="1803.06"/>
  </r>
  <r>
    <n v="2852"/>
    <s v="Sarina"/>
    <s v="Spence"/>
    <s v="Mrs"/>
    <s v="F"/>
    <n v="90"/>
    <s v="Little Alie"/>
    <s v="Halesworth"/>
    <x v="13"/>
    <x v="784"/>
    <n v="83"/>
    <x v="5"/>
    <x v="5"/>
    <n v="3.99"/>
    <n v="24"/>
    <n v="331.17"/>
    <n v="7948.08"/>
  </r>
  <r>
    <n v="2853"/>
    <s v="Britney"/>
    <s v="Abrams"/>
    <s v="Miss"/>
    <s v="F"/>
    <n v="60"/>
    <s v="Little Bacon"/>
    <s v="Carterton"/>
    <x v="10"/>
    <x v="271"/>
    <n v="51"/>
    <x v="6"/>
    <x v="6"/>
    <n v="1.29"/>
    <n v="24"/>
    <n v="65.790000000000006"/>
    <n v="1578.96"/>
  </r>
  <r>
    <n v="2854"/>
    <s v="Jerry"/>
    <s v="Vann"/>
    <s v="Mr"/>
    <s v="M"/>
    <n v="30"/>
    <s v="Little Belgrave"/>
    <s v="Lancashire"/>
    <x v="21"/>
    <x v="194"/>
    <n v="34"/>
    <x v="2"/>
    <x v="2"/>
    <n v="1.79"/>
    <n v="17"/>
    <n v="60.86"/>
    <n v="1034.6199999999999"/>
  </r>
  <r>
    <n v="2855"/>
    <s v="Marion"/>
    <s v="Mullins"/>
    <s v="Mr"/>
    <s v="M"/>
    <n v="60"/>
    <s v="Little Bolton"/>
    <s v="Sutton"/>
    <x v="2"/>
    <x v="120"/>
    <n v="3"/>
    <x v="9"/>
    <x v="9"/>
    <n v="3.39"/>
    <n v="24"/>
    <n v="10.17"/>
    <n v="244.07999999999998"/>
  </r>
  <r>
    <n v="2856"/>
    <s v="Carisa"/>
    <s v="Hurst"/>
    <s v="Mrs"/>
    <s v="F"/>
    <n v="30"/>
    <s v="Little Cambridge"/>
    <s v="Norfolk"/>
    <x v="2"/>
    <x v="269"/>
    <n v="28"/>
    <x v="1"/>
    <x v="1"/>
    <n v="1.79"/>
    <n v="24"/>
    <n v="50.120000000000005"/>
    <n v="1202.8800000000001"/>
  </r>
  <r>
    <n v="2857"/>
    <s v="Roscoe"/>
    <s v="Beltran"/>
    <s v="Dr"/>
    <s v="M"/>
    <n v="90"/>
    <s v="Little Century"/>
    <s v="Newtownards"/>
    <x v="2"/>
    <x v="552"/>
    <n v="57"/>
    <x v="3"/>
    <x v="3"/>
    <n v="0.69"/>
    <n v="24"/>
    <n v="39.33"/>
    <n v="943.92"/>
  </r>
  <r>
    <n v="2858"/>
    <s v="Bruce"/>
    <s v="Nixon"/>
    <s v="Mr"/>
    <s v="M"/>
    <n v="30"/>
    <s v="Little Clarence"/>
    <s v="Northampton"/>
    <x v="2"/>
    <x v="322"/>
    <n v="98"/>
    <x v="8"/>
    <x v="8"/>
    <n v="3.49"/>
    <n v="20"/>
    <n v="342.02000000000004"/>
    <n v="6840.4000000000005"/>
  </r>
  <r>
    <n v="2859"/>
    <s v="Tyree"/>
    <s v="Broussard"/>
    <s v="Mr"/>
    <s v="M"/>
    <n v="90"/>
    <s v="Little Collingwood"/>
    <s v="Tredegar"/>
    <x v="2"/>
    <x v="480"/>
    <n v="59"/>
    <x v="7"/>
    <x v="7"/>
    <n v="2.95"/>
    <n v="20"/>
    <n v="174.05"/>
    <n v="3481"/>
  </r>
  <r>
    <n v="2860"/>
    <s v="Daniel"/>
    <s v="Sanders"/>
    <s v="Mr"/>
    <s v="M"/>
    <n v="90"/>
    <s v="Little Coram"/>
    <s v="Stevenage"/>
    <x v="2"/>
    <x v="496"/>
    <n v="31"/>
    <x v="4"/>
    <x v="4"/>
    <n v="1.89"/>
    <n v="18"/>
    <n v="58.589999999999996"/>
    <n v="1054.6199999999999"/>
  </r>
  <r>
    <n v="2861"/>
    <s v="Kermit"/>
    <s v="Kaufman"/>
    <s v="Mr"/>
    <s v="M"/>
    <n v="60"/>
    <s v="Little Dimocks"/>
    <s v="Bishopton"/>
    <x v="65"/>
    <x v="998"/>
    <n v="33"/>
    <x v="6"/>
    <x v="6"/>
    <n v="1.29"/>
    <n v="24"/>
    <n v="42.57"/>
    <n v="1021.6800000000001"/>
  </r>
  <r>
    <n v="2862"/>
    <s v="Kerri"/>
    <s v="Mcgill"/>
    <s v="Miss"/>
    <s v="F"/>
    <n v="90"/>
    <s v="Little Drummond"/>
    <s v="Brampton"/>
    <x v="67"/>
    <x v="281"/>
    <n v="98"/>
    <x v="5"/>
    <x v="5"/>
    <n v="3.99"/>
    <n v="24"/>
    <n v="391.02000000000004"/>
    <n v="9384.4800000000014"/>
  </r>
  <r>
    <n v="2863"/>
    <s v="Vincent"/>
    <s v="Saenz"/>
    <s v="Mr"/>
    <s v="M"/>
    <n v="90"/>
    <s v="Little Ealing"/>
    <s v="Ledbury"/>
    <x v="21"/>
    <x v="449"/>
    <n v="38"/>
    <x v="2"/>
    <x v="2"/>
    <n v="1.79"/>
    <n v="17"/>
    <n v="68.02"/>
    <n v="1156.3399999999999"/>
  </r>
  <r>
    <n v="2864"/>
    <s v="Will"/>
    <s v="Jorgensen"/>
    <s v="Mr"/>
    <s v="M"/>
    <n v="60"/>
    <s v="Little Grosvenor"/>
    <s v="Guildford"/>
    <x v="13"/>
    <x v="999"/>
    <n v="30"/>
    <x v="3"/>
    <x v="3"/>
    <n v="0.69"/>
    <n v="24"/>
    <n v="20.7"/>
    <n v="496.79999999999995"/>
  </r>
  <r>
    <n v="2865"/>
    <s v="James"/>
    <s v="Sosa"/>
    <s v="Mr"/>
    <s v="M"/>
    <n v="90"/>
    <s v="Little Grosvenor"/>
    <s v="Huntly"/>
    <x v="1"/>
    <x v="664"/>
    <n v="29"/>
    <x v="3"/>
    <x v="3"/>
    <n v="0.69"/>
    <n v="24"/>
    <n v="20.009999999999998"/>
    <n v="480.23999999999995"/>
  </r>
  <r>
    <n v="2866"/>
    <s v="Nancie"/>
    <s v="Knapp"/>
    <s v="Miss"/>
    <s v="F"/>
    <n v="30"/>
    <s v="Little Lant"/>
    <s v="Gloucestershire"/>
    <x v="17"/>
    <x v="1000"/>
    <n v="16"/>
    <x v="4"/>
    <x v="4"/>
    <n v="1.89"/>
    <n v="18"/>
    <n v="30.24"/>
    <n v="544.31999999999994"/>
  </r>
  <r>
    <n v="2867"/>
    <s v="Jed"/>
    <s v="Sharp"/>
    <s v="Mr"/>
    <s v="M"/>
    <n v="60"/>
    <s v="Little Marlborough"/>
    <s v="Uckfield"/>
    <x v="2"/>
    <x v="13"/>
    <n v="2"/>
    <x v="6"/>
    <x v="6"/>
    <n v="1.29"/>
    <n v="24"/>
    <n v="2.58"/>
    <n v="61.92"/>
  </r>
  <r>
    <n v="2868"/>
    <s v="Robbyn"/>
    <s v="Mcdowell"/>
    <s v="Mrs"/>
    <s v="F"/>
    <n v="60"/>
    <s v="Little Middlesex"/>
    <s v="Salcombe"/>
    <x v="2"/>
    <x v="959"/>
    <n v="45"/>
    <x v="3"/>
    <x v="3"/>
    <n v="0.69"/>
    <n v="24"/>
    <n v="31.049999999999997"/>
    <n v="745.19999999999993"/>
  </r>
  <r>
    <n v="2869"/>
    <s v="Louetta"/>
    <s v="Kirby"/>
    <s v="Mrs"/>
    <s v="F"/>
    <n v="30"/>
    <s v="Little Monro"/>
    <s v="Llanfechain"/>
    <x v="11"/>
    <x v="552"/>
    <n v="14"/>
    <x v="4"/>
    <x v="4"/>
    <n v="1.89"/>
    <n v="18"/>
    <n v="26.459999999999997"/>
    <n v="476.28"/>
  </r>
  <r>
    <n v="2870"/>
    <s v="Wanetta"/>
    <s v="Hines"/>
    <s v="Mrs"/>
    <s v="F"/>
    <n v="90"/>
    <s v="Little Moorfields"/>
    <s v="Dorchester"/>
    <x v="3"/>
    <x v="881"/>
    <n v="62"/>
    <x v="5"/>
    <x v="5"/>
    <n v="3.99"/>
    <n v="24"/>
    <n v="247.38000000000002"/>
    <n v="5937.1200000000008"/>
  </r>
  <r>
    <n v="2871"/>
    <s v="Ramiro"/>
    <s v="Abraham"/>
    <s v="Mr"/>
    <s v="M"/>
    <n v="60"/>
    <s v="Little Newport"/>
    <s v="Coleraine"/>
    <x v="15"/>
    <x v="1001"/>
    <n v="81"/>
    <x v="3"/>
    <x v="3"/>
    <n v="0.69"/>
    <n v="24"/>
    <n v="55.889999999999993"/>
    <n v="1341.36"/>
  </r>
  <r>
    <n v="2872"/>
    <s v="Chandra"/>
    <s v="Smart"/>
    <s v="Miss"/>
    <s v="F"/>
    <n v="30"/>
    <s v="Little Norris"/>
    <s v="Highbridge"/>
    <x v="1"/>
    <x v="404"/>
    <n v="100"/>
    <x v="7"/>
    <x v="7"/>
    <n v="2.95"/>
    <n v="20"/>
    <n v="295"/>
    <n v="5900"/>
  </r>
  <r>
    <n v="2873"/>
    <s v="Ela"/>
    <s v="Vance"/>
    <s v="Prof"/>
    <s v="F"/>
    <n v="90"/>
    <s v="Little Park"/>
    <s v="Corbridge"/>
    <x v="16"/>
    <x v="218"/>
    <n v="38"/>
    <x v="2"/>
    <x v="2"/>
    <n v="1.79"/>
    <n v="17"/>
    <n v="68.02"/>
    <n v="1156.3399999999999"/>
  </r>
  <r>
    <n v="2874"/>
    <s v="Raymon"/>
    <s v="Hinkle"/>
    <s v="Mr"/>
    <s v="M"/>
    <n v="60"/>
    <s v="Little Portland"/>
    <s v="Isle Of Islay"/>
    <x v="21"/>
    <x v="853"/>
    <n v="60"/>
    <x v="4"/>
    <x v="4"/>
    <n v="1.89"/>
    <n v="18"/>
    <n v="113.39999999999999"/>
    <n v="2041.1999999999998"/>
  </r>
  <r>
    <n v="2875"/>
    <s v="Felicia"/>
    <s v="Poe"/>
    <s v="Mrs"/>
    <s v="F"/>
    <n v="60"/>
    <s v="Little Randolph"/>
    <s v="Holyhead"/>
    <x v="1"/>
    <x v="846"/>
    <n v="72"/>
    <x v="2"/>
    <x v="2"/>
    <n v="1.79"/>
    <n v="17"/>
    <n v="128.88"/>
    <n v="2190.96"/>
  </r>
  <r>
    <n v="2876"/>
    <s v="Fernanda"/>
    <s v="Swan"/>
    <s v="Miss"/>
    <s v="F"/>
    <n v="60"/>
    <s v="Little Randolph"/>
    <s v="Ulceby"/>
    <x v="2"/>
    <x v="240"/>
    <n v="102"/>
    <x v="1"/>
    <x v="1"/>
    <n v="1.79"/>
    <n v="24"/>
    <n v="182.58"/>
    <n v="4381.92"/>
  </r>
  <r>
    <n v="2877"/>
    <s v="Adan"/>
    <s v="Harden"/>
    <s v="Mr"/>
    <s v="M"/>
    <n v="90"/>
    <s v="Little Somerset"/>
    <s v="Northampton"/>
    <x v="2"/>
    <x v="984"/>
    <n v="103"/>
    <x v="8"/>
    <x v="8"/>
    <n v="3.49"/>
    <n v="20"/>
    <n v="359.47"/>
    <n v="7189.4000000000005"/>
  </r>
  <r>
    <n v="2878"/>
    <s v="Jc"/>
    <s v="Welsh"/>
    <s v="Mr"/>
    <s v="M"/>
    <n v="90"/>
    <s v="Little Tongue"/>
    <s v="Chipping Norton"/>
    <x v="18"/>
    <x v="556"/>
    <n v="99"/>
    <x v="6"/>
    <x v="6"/>
    <n v="1.29"/>
    <n v="24"/>
    <n v="127.71000000000001"/>
    <n v="3065.04"/>
  </r>
  <r>
    <n v="2879"/>
    <s v="Rupert"/>
    <s v="Winston"/>
    <s v="Mr"/>
    <s v="M"/>
    <n v="90"/>
    <s v="Little Tongue"/>
    <s v="Kidwelly"/>
    <x v="21"/>
    <x v="421"/>
    <n v="9"/>
    <x v="3"/>
    <x v="3"/>
    <n v="0.69"/>
    <n v="24"/>
    <n v="6.2099999999999991"/>
    <n v="149.03999999999996"/>
  </r>
  <r>
    <n v="2880"/>
    <s v="Cheree"/>
    <s v="Purcell"/>
    <s v="Miss"/>
    <s v="F"/>
    <n v="90"/>
    <s v="Littlecombe"/>
    <s v="Dover"/>
    <x v="3"/>
    <x v="112"/>
    <n v="9"/>
    <x v="8"/>
    <x v="8"/>
    <n v="3.49"/>
    <n v="20"/>
    <n v="31.410000000000004"/>
    <n v="628.20000000000005"/>
  </r>
  <r>
    <n v="2881"/>
    <s v="Deanna"/>
    <s v="Thurman"/>
    <s v="Mrs"/>
    <s v="F"/>
    <n v="90"/>
    <s v="Littlecombe"/>
    <s v="Wadebridge"/>
    <x v="2"/>
    <x v="349"/>
    <n v="8"/>
    <x v="4"/>
    <x v="4"/>
    <n v="1.89"/>
    <n v="18"/>
    <n v="15.12"/>
    <n v="272.15999999999997"/>
  </r>
  <r>
    <n v="2882"/>
    <s v="Leon"/>
    <s v="Meza"/>
    <s v="Mr"/>
    <s v="M"/>
    <n v="30"/>
    <s v="Littleton Street"/>
    <s v="Rowland'S Castle"/>
    <x v="2"/>
    <x v="1"/>
    <n v="73"/>
    <x v="7"/>
    <x v="7"/>
    <n v="2.95"/>
    <n v="20"/>
    <n v="215.35000000000002"/>
    <n v="4307"/>
  </r>
  <r>
    <n v="2883"/>
    <s v="Dong"/>
    <s v="Pike"/>
    <s v="Mr"/>
    <s v="M"/>
    <n v="30"/>
    <s v="Littleton Villas"/>
    <s v="Wotton-Under-Edge"/>
    <x v="2"/>
    <x v="675"/>
    <n v="38"/>
    <x v="3"/>
    <x v="3"/>
    <n v="0.69"/>
    <n v="24"/>
    <n v="26.22"/>
    <n v="629.28"/>
  </r>
  <r>
    <n v="2884"/>
    <s v="Danial"/>
    <s v="Askew"/>
    <s v="Mr"/>
    <s v="M"/>
    <n v="30"/>
    <s v="Littlewood Close"/>
    <s v="Kirkby Stephen"/>
    <x v="21"/>
    <x v="459"/>
    <n v="24"/>
    <x v="5"/>
    <x v="5"/>
    <n v="3.99"/>
    <n v="24"/>
    <n v="95.76"/>
    <n v="2298.2400000000002"/>
  </r>
  <r>
    <n v="2885"/>
    <s v="Domonique"/>
    <s v="Dewitt"/>
    <s v="Mrs"/>
    <s v="F"/>
    <n v="60"/>
    <s v="Livermere Road"/>
    <s v="Isle Of Benbecula"/>
    <x v="21"/>
    <x v="45"/>
    <n v="76"/>
    <x v="3"/>
    <x v="3"/>
    <n v="0.69"/>
    <n v="24"/>
    <n v="52.44"/>
    <n v="1258.56"/>
  </r>
  <r>
    <n v="2886"/>
    <s v="Amal"/>
    <s v="Lyons"/>
    <s v="Dr"/>
    <s v="F"/>
    <n v="90"/>
    <s v="Liverpool Street"/>
    <s v="Betchworth"/>
    <x v="79"/>
    <x v="674"/>
    <n v="64"/>
    <x v="6"/>
    <x v="6"/>
    <n v="1.29"/>
    <n v="24"/>
    <n v="82.56"/>
    <n v="1981.44"/>
  </r>
  <r>
    <n v="2887"/>
    <s v="Haywood"/>
    <s v="Kerr"/>
    <s v="Mr"/>
    <s v="M"/>
    <n v="30"/>
    <s v="Liverpool Terrace"/>
    <s v="West Wickham"/>
    <x v="2"/>
    <x v="451"/>
    <n v="36"/>
    <x v="2"/>
    <x v="2"/>
    <n v="1.79"/>
    <n v="17"/>
    <n v="64.44"/>
    <n v="1095.48"/>
  </r>
  <r>
    <n v="2888"/>
    <s v="Marc"/>
    <s v="Driver"/>
    <s v="Mr"/>
    <s v="M"/>
    <n v="60"/>
    <s v="Lizard Street"/>
    <s v="Portland"/>
    <x v="2"/>
    <x v="1002"/>
    <n v="21"/>
    <x v="0"/>
    <x v="0"/>
    <n v="2.0099999999999998"/>
    <n v="20"/>
    <n v="42.209999999999994"/>
    <n v="844.19999999999982"/>
  </r>
  <r>
    <n v="2889"/>
    <s v="Mickey"/>
    <s v="Baca"/>
    <s v="Mr"/>
    <s v="M"/>
    <n v="90"/>
    <s v="Lloyd Mews"/>
    <s v="Forest Row"/>
    <x v="17"/>
    <x v="937"/>
    <n v="89"/>
    <x v="3"/>
    <x v="3"/>
    <n v="0.69"/>
    <n v="24"/>
    <n v="61.41"/>
    <n v="1473.84"/>
  </r>
  <r>
    <n v="2890"/>
    <s v="Dulce"/>
    <s v="Nguyen"/>
    <s v="Miss"/>
    <s v="F"/>
    <n v="30"/>
    <s v="Lloyd's Place"/>
    <s v="Lanark"/>
    <x v="21"/>
    <x v="586"/>
    <n v="58"/>
    <x v="6"/>
    <x v="6"/>
    <n v="1.29"/>
    <n v="24"/>
    <n v="74.820000000000007"/>
    <n v="1795.6800000000003"/>
  </r>
  <r>
    <n v="2891"/>
    <s v="Lakisha"/>
    <s v="Pereira"/>
    <s v="Miss"/>
    <s v="F"/>
    <n v="90"/>
    <s v="Lock Chase"/>
    <s v="Tarbert"/>
    <x v="2"/>
    <x v="324"/>
    <n v="69"/>
    <x v="8"/>
    <x v="8"/>
    <n v="3.49"/>
    <n v="20"/>
    <n v="240.81"/>
    <n v="4816.2"/>
  </r>
  <r>
    <n v="2892"/>
    <s v="Andre"/>
    <s v="Ferris"/>
    <s v="Mr"/>
    <s v="M"/>
    <n v="60"/>
    <s v="Lock Square"/>
    <s v="Merseyside"/>
    <x v="2"/>
    <x v="1003"/>
    <n v="73"/>
    <x v="1"/>
    <x v="1"/>
    <n v="1.79"/>
    <n v="24"/>
    <n v="130.67000000000002"/>
    <n v="3136.0800000000004"/>
  </r>
  <r>
    <n v="2893"/>
    <s v="Larae"/>
    <s v="Talley"/>
    <s v="Miss"/>
    <s v="F"/>
    <n v="60"/>
    <s v="Lockhart Street"/>
    <s v="Cwmbran"/>
    <x v="16"/>
    <x v="76"/>
    <n v="78"/>
    <x v="3"/>
    <x v="3"/>
    <n v="0.69"/>
    <n v="24"/>
    <n v="53.819999999999993"/>
    <n v="1291.6799999999998"/>
  </r>
  <r>
    <n v="2894"/>
    <s v="Eugene"/>
    <s v="Ivey"/>
    <s v="Mr"/>
    <s v="M"/>
    <n v="60"/>
    <s v="Lockwoods Cottages"/>
    <s v="Porthmadog"/>
    <x v="2"/>
    <x v="92"/>
    <n v="8"/>
    <x v="1"/>
    <x v="1"/>
    <n v="1.79"/>
    <n v="24"/>
    <n v="14.32"/>
    <n v="343.68"/>
  </r>
  <r>
    <n v="2895"/>
    <s v="Markus"/>
    <s v="Mobley"/>
    <s v="Mr"/>
    <s v="M"/>
    <n v="30"/>
    <s v="Loddiges Road"/>
    <s v="Berkshire"/>
    <x v="29"/>
    <x v="167"/>
    <n v="53"/>
    <x v="7"/>
    <x v="7"/>
    <n v="2.95"/>
    <n v="20"/>
    <n v="156.35000000000002"/>
    <n v="3127.0000000000005"/>
  </r>
  <r>
    <n v="2896"/>
    <s v="Eva"/>
    <s v="Bledsoe"/>
    <s v="Mrs"/>
    <s v="F"/>
    <n v="90"/>
    <s v="Loder Street"/>
    <s v="Larne"/>
    <x v="21"/>
    <x v="640"/>
    <n v="94"/>
    <x v="2"/>
    <x v="2"/>
    <n v="1.79"/>
    <n v="17"/>
    <n v="168.26"/>
    <n v="2860.42"/>
  </r>
  <r>
    <n v="2897"/>
    <s v="Chere"/>
    <s v="Arnold"/>
    <s v="Miss"/>
    <s v="F"/>
    <n v="60"/>
    <s v="Lodge"/>
    <s v="Kirkcudbright"/>
    <x v="21"/>
    <x v="143"/>
    <n v="11"/>
    <x v="0"/>
    <x v="0"/>
    <n v="2.0099999999999998"/>
    <n v="20"/>
    <n v="22.11"/>
    <n v="442.2"/>
  </r>
  <r>
    <n v="2898"/>
    <s v="Cordie"/>
    <s v="Bowen"/>
    <s v="Mrs"/>
    <s v="F"/>
    <n v="30"/>
    <s v="Lofting Road"/>
    <s v="East Cowes"/>
    <x v="44"/>
    <x v="887"/>
    <n v="77"/>
    <x v="4"/>
    <x v="4"/>
    <n v="1.89"/>
    <n v="18"/>
    <n v="145.53"/>
    <n v="2619.54"/>
  </r>
  <r>
    <n v="2899"/>
    <s v="Olin"/>
    <s v="Davenport"/>
    <s v="Mr"/>
    <s v="M"/>
    <n v="90"/>
    <s v="Loman Villas"/>
    <s v="Anstruther"/>
    <x v="47"/>
    <x v="1004"/>
    <n v="80"/>
    <x v="9"/>
    <x v="9"/>
    <n v="3.39"/>
    <n v="24"/>
    <n v="271.2"/>
    <n v="6508.7999999999993"/>
  </r>
  <r>
    <n v="2900"/>
    <s v="Luna"/>
    <s v="Major"/>
    <s v="Mrs"/>
    <s v="F"/>
    <n v="30"/>
    <s v="Lomas Buildings"/>
    <s v="Stowmarket"/>
    <x v="2"/>
    <x v="82"/>
    <n v="83"/>
    <x v="4"/>
    <x v="4"/>
    <n v="1.89"/>
    <n v="18"/>
    <n v="156.87"/>
    <n v="2823.66"/>
  </r>
  <r>
    <n v="2901"/>
    <s v="Spencer"/>
    <s v="Mcginnis"/>
    <s v="Mr"/>
    <s v="M"/>
    <n v="90"/>
    <s v="Lombardy Place"/>
    <s v="Alexandria"/>
    <x v="5"/>
    <x v="745"/>
    <n v="103"/>
    <x v="0"/>
    <x v="0"/>
    <n v="2.0099999999999998"/>
    <n v="20"/>
    <n v="207.02999999999997"/>
    <n v="4140.5999999999995"/>
  </r>
  <r>
    <n v="2902"/>
    <s v="Mason"/>
    <s v="Lucas"/>
    <s v="Mr"/>
    <s v="M"/>
    <n v="30"/>
    <s v="Londesborough Road"/>
    <s v="Ashby-De-La-Zouch"/>
    <x v="64"/>
    <x v="156"/>
    <n v="44"/>
    <x v="9"/>
    <x v="9"/>
    <n v="3.39"/>
    <n v="24"/>
    <n v="149.16"/>
    <n v="3579.84"/>
  </r>
  <r>
    <n v="2903"/>
    <s v="Erlene"/>
    <s v="Bates"/>
    <s v="Mrs"/>
    <s v="F"/>
    <n v="30"/>
    <s v="London Passage"/>
    <s v="Eyemouth"/>
    <x v="17"/>
    <x v="220"/>
    <n v="46"/>
    <x v="4"/>
    <x v="4"/>
    <n v="1.89"/>
    <n v="18"/>
    <n v="86.94"/>
    <n v="1564.92"/>
  </r>
  <r>
    <n v="2904"/>
    <s v="Darcy"/>
    <s v="Shields"/>
    <s v="Miss"/>
    <s v="F"/>
    <n v="90"/>
    <s v="London Place"/>
    <s v="Southport"/>
    <x v="2"/>
    <x v="561"/>
    <n v="67"/>
    <x v="9"/>
    <x v="9"/>
    <n v="3.39"/>
    <n v="24"/>
    <n v="227.13"/>
    <n v="5451.12"/>
  </r>
  <r>
    <n v="2905"/>
    <s v="Colby"/>
    <s v="Britt"/>
    <s v="Prof"/>
    <s v="F"/>
    <n v="60"/>
    <s v="London Terrace"/>
    <s v="Wokingham"/>
    <x v="2"/>
    <x v="1005"/>
    <n v="78"/>
    <x v="2"/>
    <x v="2"/>
    <n v="1.79"/>
    <n v="17"/>
    <n v="139.62"/>
    <n v="2373.54"/>
  </r>
  <r>
    <n v="2906"/>
    <s v="Ezequiel"/>
    <s v="Read"/>
    <s v="Mr"/>
    <s v="M"/>
    <n v="90"/>
    <s v="Long Lane"/>
    <s v="Melton Constable"/>
    <x v="2"/>
    <x v="1006"/>
    <n v="25"/>
    <x v="8"/>
    <x v="8"/>
    <n v="3.49"/>
    <n v="20"/>
    <n v="87.25"/>
    <n v="1745"/>
  </r>
  <r>
    <n v="2907"/>
    <s v="Abram"/>
    <s v="Sanford"/>
    <s v="Mr"/>
    <s v="M"/>
    <n v="90"/>
    <s v="Long Leys"/>
    <s v="County Down"/>
    <x v="16"/>
    <x v="621"/>
    <n v="10"/>
    <x v="4"/>
    <x v="4"/>
    <n v="1.89"/>
    <n v="18"/>
    <n v="18.899999999999999"/>
    <n v="340.2"/>
  </r>
  <r>
    <n v="2908"/>
    <s v="Allan"/>
    <s v="Forbes"/>
    <s v="Mr"/>
    <s v="M"/>
    <n v="90"/>
    <s v="Long Leys"/>
    <s v="Maesteg"/>
    <x v="2"/>
    <x v="145"/>
    <n v="40"/>
    <x v="0"/>
    <x v="0"/>
    <n v="2.0099999999999998"/>
    <n v="20"/>
    <n v="80.399999999999991"/>
    <n v="1607.9999999999998"/>
  </r>
  <r>
    <n v="2909"/>
    <s v="Trent"/>
    <s v="Owens"/>
    <s v="Mr"/>
    <s v="M"/>
    <n v="30"/>
    <s v="Longfield Estate"/>
    <s v="Morpeth"/>
    <x v="2"/>
    <x v="617"/>
    <n v="78"/>
    <x v="0"/>
    <x v="0"/>
    <n v="2.0099999999999998"/>
    <n v="20"/>
    <n v="156.77999999999997"/>
    <n v="3135.5999999999995"/>
  </r>
  <r>
    <n v="2910"/>
    <s v="Wilfred"/>
    <s v="Gipson"/>
    <s v="Mr"/>
    <s v="M"/>
    <n v="60"/>
    <s v="Longford Villas"/>
    <s v="Southam"/>
    <x v="2"/>
    <x v="459"/>
    <n v="5"/>
    <x v="0"/>
    <x v="0"/>
    <n v="2.0099999999999998"/>
    <n v="20"/>
    <n v="10.049999999999999"/>
    <n v="200.99999999999997"/>
  </r>
  <r>
    <n v="2911"/>
    <s v="Son"/>
    <s v="Neff"/>
    <s v="Mrs"/>
    <s v="F"/>
    <n v="60"/>
    <s v="Longly Road"/>
    <s v="Yarm"/>
    <x v="2"/>
    <x v="334"/>
    <n v="7"/>
    <x v="1"/>
    <x v="1"/>
    <n v="1.79"/>
    <n v="24"/>
    <n v="12.530000000000001"/>
    <n v="300.72000000000003"/>
  </r>
  <r>
    <n v="2912"/>
    <s v="Janise"/>
    <s v="Oleary"/>
    <s v="Mrs"/>
    <s v="F"/>
    <n v="60"/>
    <s v="Longmead Road"/>
    <s v="Purfleet"/>
    <x v="2"/>
    <x v="311"/>
    <n v="28"/>
    <x v="5"/>
    <x v="5"/>
    <n v="3.99"/>
    <n v="24"/>
    <n v="111.72"/>
    <n v="2681.2799999999997"/>
  </r>
  <r>
    <n v="2913"/>
    <s v="Agustin"/>
    <s v="Boston"/>
    <s v="Mr"/>
    <s v="M"/>
    <n v="90"/>
    <s v="Longmead Square"/>
    <s v="Brentwood"/>
    <x v="41"/>
    <x v="96"/>
    <n v="22"/>
    <x v="6"/>
    <x v="6"/>
    <n v="1.29"/>
    <n v="24"/>
    <n v="28.380000000000003"/>
    <n v="681.12000000000012"/>
  </r>
  <r>
    <n v="2915"/>
    <s v="Lynell"/>
    <s v="Blackburn"/>
    <s v="Miss"/>
    <s v="F"/>
    <n v="90"/>
    <s v="Longmead Square"/>
    <s v="Worksop"/>
    <x v="2"/>
    <x v="526"/>
    <n v="7"/>
    <x v="2"/>
    <x v="2"/>
    <n v="1.79"/>
    <n v="17"/>
    <n v="12.530000000000001"/>
    <n v="213.01000000000002"/>
  </r>
  <r>
    <n v="2916"/>
    <s v="Alexis"/>
    <s v="Nixon"/>
    <s v="Mr"/>
    <s v="M"/>
    <n v="90"/>
    <s v="Longmoore Street"/>
    <s v="Bishopton"/>
    <x v="65"/>
    <x v="1007"/>
    <n v="44"/>
    <x v="7"/>
    <x v="7"/>
    <n v="2.95"/>
    <n v="20"/>
    <n v="129.80000000000001"/>
    <n v="2596"/>
  </r>
  <r>
    <n v="2917"/>
    <s v="Richie"/>
    <s v="Barr"/>
    <s v="Mr"/>
    <s v="M"/>
    <n v="60"/>
    <s v="Longton Houses"/>
    <s v="Mallaig"/>
    <x v="2"/>
    <x v="725"/>
    <n v="31"/>
    <x v="5"/>
    <x v="5"/>
    <n v="3.99"/>
    <n v="24"/>
    <n v="123.69000000000001"/>
    <n v="2968.5600000000004"/>
  </r>
  <r>
    <n v="2918"/>
    <s v="Silas"/>
    <s v="Sheldon"/>
    <s v="Mr"/>
    <s v="M"/>
    <n v="60"/>
    <s v="Lonsdale Square"/>
    <s v="Marazion"/>
    <x v="2"/>
    <x v="317"/>
    <n v="72"/>
    <x v="6"/>
    <x v="6"/>
    <n v="1.29"/>
    <n v="24"/>
    <n v="92.88"/>
    <n v="2229.12"/>
  </r>
  <r>
    <n v="2919"/>
    <s v="Na"/>
    <s v="Rocha"/>
    <s v="Mrs"/>
    <s v="F"/>
    <n v="60"/>
    <s v="Loraine Cottages"/>
    <s v="Kinlochleven"/>
    <x v="21"/>
    <x v="1008"/>
    <n v="76"/>
    <x v="5"/>
    <x v="5"/>
    <n v="3.99"/>
    <n v="24"/>
    <n v="303.24"/>
    <n v="7277.76"/>
  </r>
  <r>
    <n v="2920"/>
    <s v="Cristopher"/>
    <s v="Harden"/>
    <s v="Mr"/>
    <s v="M"/>
    <n v="30"/>
    <s v="Lord Nelson"/>
    <s v="Stevenston"/>
    <x v="2"/>
    <x v="274"/>
    <n v="28"/>
    <x v="6"/>
    <x v="6"/>
    <n v="1.29"/>
    <n v="24"/>
    <n v="36.120000000000005"/>
    <n v="866.88000000000011"/>
  </r>
  <r>
    <n v="2921"/>
    <s v="Denny"/>
    <s v="Godwin"/>
    <s v="Dr"/>
    <s v="M"/>
    <n v="60"/>
    <s v="Lordship Road"/>
    <s v="Prestatyn"/>
    <x v="2"/>
    <x v="677"/>
    <n v="21"/>
    <x v="4"/>
    <x v="4"/>
    <n v="1.89"/>
    <n v="18"/>
    <n v="39.69"/>
    <n v="714.42"/>
  </r>
  <r>
    <n v="2922"/>
    <s v="Evangelina"/>
    <s v="Locke"/>
    <s v="Miss"/>
    <s v="F"/>
    <n v="60"/>
    <s v="Lordship Terrace"/>
    <s v="Sutton"/>
    <x v="2"/>
    <x v="170"/>
    <n v="46"/>
    <x v="3"/>
    <x v="3"/>
    <n v="0.69"/>
    <n v="24"/>
    <n v="31.74"/>
    <n v="761.76"/>
  </r>
  <r>
    <n v="2923"/>
    <s v="Omer"/>
    <s v="Mora"/>
    <s v="Mr"/>
    <s v="M"/>
    <n v="30"/>
    <s v="Lorraine Place"/>
    <s v="Dawlish"/>
    <x v="3"/>
    <x v="289"/>
    <n v="24"/>
    <x v="5"/>
    <x v="5"/>
    <n v="3.99"/>
    <n v="24"/>
    <n v="95.76"/>
    <n v="2298.2400000000002"/>
  </r>
  <r>
    <n v="2924"/>
    <s v="Jayson"/>
    <s v="Lockwood"/>
    <s v="Mr"/>
    <s v="M"/>
    <n v="60"/>
    <s v="Lorrimore Street"/>
    <s v="Romney Marsh"/>
    <x v="2"/>
    <x v="364"/>
    <n v="16"/>
    <x v="6"/>
    <x v="6"/>
    <n v="1.29"/>
    <n v="24"/>
    <n v="20.64"/>
    <n v="495.36"/>
  </r>
  <r>
    <n v="2925"/>
    <s v="Genesis"/>
    <s v="Davies"/>
    <s v="Miss"/>
    <s v="F"/>
    <n v="60"/>
    <s v="Loughborough Estate"/>
    <s v="Goodwick"/>
    <x v="17"/>
    <x v="331"/>
    <n v="59"/>
    <x v="4"/>
    <x v="4"/>
    <n v="1.89"/>
    <n v="18"/>
    <n v="111.50999999999999"/>
    <n v="2007.1799999999998"/>
  </r>
  <r>
    <n v="2926"/>
    <s v="Mardell"/>
    <s v="Eastman"/>
    <s v="Mrs"/>
    <s v="F"/>
    <n v="30"/>
    <s v="Louisa Gardens"/>
    <s v="Pathhead"/>
    <x v="2"/>
    <x v="168"/>
    <n v="36"/>
    <x v="0"/>
    <x v="0"/>
    <n v="2.0099999999999998"/>
    <n v="20"/>
    <n v="72.359999999999985"/>
    <n v="1447.1999999999998"/>
  </r>
  <r>
    <n v="2927"/>
    <s v="Lesley"/>
    <s v="Whalen"/>
    <s v="Miss"/>
    <s v="F"/>
    <n v="30"/>
    <s v="Louise Aumonier"/>
    <s v="Northwood"/>
    <x v="2"/>
    <x v="452"/>
    <n v="29"/>
    <x v="1"/>
    <x v="1"/>
    <n v="1.79"/>
    <n v="24"/>
    <n v="51.910000000000004"/>
    <n v="1245.8400000000001"/>
  </r>
  <r>
    <n v="2928"/>
    <s v="James"/>
    <s v="Suarez"/>
    <s v="Mr"/>
    <s v="M"/>
    <n v="60"/>
    <s v="Love Walk"/>
    <s v="Stromness"/>
    <x v="2"/>
    <x v="554"/>
    <n v="95"/>
    <x v="4"/>
    <x v="4"/>
    <n v="1.89"/>
    <n v="18"/>
    <n v="179.54999999999998"/>
    <n v="3231.8999999999996"/>
  </r>
  <r>
    <n v="2929"/>
    <s v="Angle"/>
    <s v="Abel"/>
    <s v="Miss"/>
    <s v="F"/>
    <n v="90"/>
    <s v="Lovelace Green"/>
    <s v="West Glamorgan"/>
    <x v="2"/>
    <x v="308"/>
    <n v="4"/>
    <x v="8"/>
    <x v="8"/>
    <n v="3.49"/>
    <n v="20"/>
    <n v="13.96"/>
    <n v="279.20000000000005"/>
  </r>
  <r>
    <n v="2930"/>
    <s v="Keven"/>
    <s v="Hull"/>
    <s v="Mr"/>
    <s v="M"/>
    <n v="60"/>
    <s v="Lovers Walk"/>
    <s v="Arundel"/>
    <x v="33"/>
    <x v="980"/>
    <n v="73"/>
    <x v="1"/>
    <x v="1"/>
    <n v="1.79"/>
    <n v="24"/>
    <n v="130.67000000000002"/>
    <n v="3136.0800000000004"/>
  </r>
  <r>
    <n v="2931"/>
    <s v="Grady"/>
    <s v="Santos"/>
    <s v="Mr"/>
    <s v="M"/>
    <n v="60"/>
    <s v="Low Hall"/>
    <s v="Daventry"/>
    <x v="3"/>
    <x v="922"/>
    <n v="25"/>
    <x v="6"/>
    <x v="6"/>
    <n v="1.29"/>
    <n v="24"/>
    <n v="32.25"/>
    <n v="774"/>
  </r>
  <r>
    <n v="2932"/>
    <s v="Devin"/>
    <s v="Cummings"/>
    <s v="Mr"/>
    <s v="M"/>
    <n v="30"/>
    <s v="Lower Agnes"/>
    <s v="Sutton"/>
    <x v="2"/>
    <x v="722"/>
    <n v="84"/>
    <x v="6"/>
    <x v="6"/>
    <n v="1.29"/>
    <n v="24"/>
    <n v="108.36"/>
    <n v="2600.64"/>
  </r>
  <r>
    <n v="2933"/>
    <s v="Rhett"/>
    <s v="Mcmullen"/>
    <s v="Mr"/>
    <s v="M"/>
    <n v="90"/>
    <s v="Lower Belgrave"/>
    <s v="Nelson"/>
    <x v="2"/>
    <x v="215"/>
    <n v="16"/>
    <x v="5"/>
    <x v="5"/>
    <n v="3.99"/>
    <n v="24"/>
    <n v="63.84"/>
    <n v="1532.16"/>
  </r>
  <r>
    <n v="2934"/>
    <s v="Robert"/>
    <s v="Browne"/>
    <s v="Mr"/>
    <s v="M"/>
    <n v="90"/>
    <s v="Lower Chapman"/>
    <s v="Eye"/>
    <x v="17"/>
    <x v="404"/>
    <n v="8"/>
    <x v="3"/>
    <x v="3"/>
    <n v="0.69"/>
    <n v="24"/>
    <n v="5.52"/>
    <n v="132.47999999999999"/>
  </r>
  <r>
    <n v="2935"/>
    <s v="Miyoko"/>
    <s v="Beach"/>
    <s v="Ms"/>
    <s v="F"/>
    <n v="90"/>
    <s v="Lower Chester"/>
    <s v="Petersfield"/>
    <x v="2"/>
    <x v="843"/>
    <n v="48"/>
    <x v="7"/>
    <x v="7"/>
    <n v="2.95"/>
    <n v="20"/>
    <n v="141.60000000000002"/>
    <n v="2832.0000000000005"/>
  </r>
  <r>
    <n v="2936"/>
    <s v="Guillermina"/>
    <s v="Grayson"/>
    <s v="Miss"/>
    <s v="F"/>
    <n v="90"/>
    <s v="Lower Cornwall"/>
    <s v="Woodhall Spa"/>
    <x v="2"/>
    <x v="138"/>
    <n v="52"/>
    <x v="9"/>
    <x v="9"/>
    <n v="3.39"/>
    <n v="24"/>
    <n v="176.28"/>
    <n v="4230.72"/>
  </r>
  <r>
    <n v="2937"/>
    <s v="Louella"/>
    <s v="Ballard"/>
    <s v="Mrs"/>
    <s v="F"/>
    <n v="30"/>
    <s v="Lower Eglinton"/>
    <s v="Horsham"/>
    <x v="1"/>
    <x v="962"/>
    <n v="105"/>
    <x v="0"/>
    <x v="0"/>
    <n v="2.0099999999999998"/>
    <n v="20"/>
    <n v="211.04999999999998"/>
    <n v="4221"/>
  </r>
  <r>
    <n v="2938"/>
    <s v="Cherly"/>
    <s v="Weber"/>
    <s v="Mrs"/>
    <s v="F"/>
    <n v="30"/>
    <s v="Lower Hall"/>
    <s v="Arthog"/>
    <x v="33"/>
    <x v="682"/>
    <n v="53"/>
    <x v="0"/>
    <x v="0"/>
    <n v="2.0099999999999998"/>
    <n v="20"/>
    <n v="106.52999999999999"/>
    <n v="2130.6"/>
  </r>
  <r>
    <n v="2939"/>
    <s v="Augustina"/>
    <s v="Wooten"/>
    <s v="Mrs"/>
    <s v="F"/>
    <n v="30"/>
    <s v="Lower Kennington"/>
    <s v="Seaford"/>
    <x v="2"/>
    <x v="249"/>
    <n v="15"/>
    <x v="6"/>
    <x v="6"/>
    <n v="1.29"/>
    <n v="24"/>
    <n v="19.350000000000001"/>
    <n v="464.40000000000003"/>
  </r>
  <r>
    <n v="2940"/>
    <s v="Shelby"/>
    <s v="Cordero"/>
    <s v="Mr"/>
    <s v="M"/>
    <n v="90"/>
    <s v="Lower Mansfield"/>
    <s v="Treharris"/>
    <x v="2"/>
    <x v="853"/>
    <n v="40"/>
    <x v="4"/>
    <x v="4"/>
    <n v="1.89"/>
    <n v="18"/>
    <n v="75.599999999999994"/>
    <n v="1360.8"/>
  </r>
  <r>
    <n v="2941"/>
    <s v="Tameika"/>
    <s v="Joyce"/>
    <s v="Miss"/>
    <s v="F"/>
    <n v="90"/>
    <s v="Lower Place"/>
    <s v="Renfrewshire"/>
    <x v="2"/>
    <x v="1009"/>
    <n v="72"/>
    <x v="0"/>
    <x v="0"/>
    <n v="2.0099999999999998"/>
    <n v="20"/>
    <n v="144.71999999999997"/>
    <n v="2894.3999999999996"/>
  </r>
  <r>
    <n v="2942"/>
    <s v="Royce"/>
    <s v="Stovall"/>
    <s v="Miss"/>
    <s v="F"/>
    <n v="90"/>
    <s v="Lower Shadwell"/>
    <s v="Street"/>
    <x v="2"/>
    <x v="950"/>
    <n v="63"/>
    <x v="6"/>
    <x v="6"/>
    <n v="1.29"/>
    <n v="24"/>
    <n v="81.27"/>
    <n v="1950.48"/>
  </r>
  <r>
    <n v="2943"/>
    <s v="Morton"/>
    <s v="Cope"/>
    <s v="Mr"/>
    <s v="M"/>
    <n v="90"/>
    <s v="Lowman Road"/>
    <s v="Frinton-On-Sea"/>
    <x v="17"/>
    <x v="623"/>
    <n v="51"/>
    <x v="6"/>
    <x v="6"/>
    <n v="1.29"/>
    <n v="24"/>
    <n v="65.790000000000006"/>
    <n v="1578.96"/>
  </r>
  <r>
    <n v="2944"/>
    <s v="Eduardo"/>
    <s v="Horner"/>
    <s v="Mr"/>
    <s v="M"/>
    <n v="90"/>
    <s v="Lowther Gardens"/>
    <s v="Longhope"/>
    <x v="2"/>
    <x v="295"/>
    <n v="33"/>
    <x v="2"/>
    <x v="2"/>
    <n v="1.79"/>
    <n v="17"/>
    <n v="59.07"/>
    <n v="1004.19"/>
  </r>
  <r>
    <n v="2945"/>
    <s v="Irvin"/>
    <s v="Calderon"/>
    <s v="Mr"/>
    <s v="M"/>
    <n v="30"/>
    <s v="Lowther Hill"/>
    <s v="Portland"/>
    <x v="2"/>
    <x v="592"/>
    <n v="65"/>
    <x v="5"/>
    <x v="5"/>
    <n v="3.99"/>
    <n v="24"/>
    <n v="259.35000000000002"/>
    <n v="6224.4000000000005"/>
  </r>
  <r>
    <n v="2946"/>
    <s v="Salvador"/>
    <s v="Roth"/>
    <s v="Mr"/>
    <s v="M"/>
    <n v="60"/>
    <s v="Lucey Way"/>
    <s v="Aughnacloy"/>
    <x v="24"/>
    <x v="690"/>
    <n v="91"/>
    <x v="9"/>
    <x v="9"/>
    <n v="3.39"/>
    <n v="24"/>
    <n v="308.49"/>
    <n v="7403.76"/>
  </r>
  <r>
    <n v="2947"/>
    <s v="Carlyn"/>
    <s v="Calloway"/>
    <s v="Miss"/>
    <s v="F"/>
    <n v="60"/>
    <s v="Lucey Way"/>
    <s v="Whitchurch"/>
    <x v="2"/>
    <x v="761"/>
    <n v="37"/>
    <x v="7"/>
    <x v="7"/>
    <n v="2.95"/>
    <n v="20"/>
    <n v="109.15"/>
    <n v="2183"/>
  </r>
  <r>
    <n v="2948"/>
    <s v="Doyle"/>
    <s v="Snow"/>
    <s v="Mr"/>
    <s v="M"/>
    <n v="30"/>
    <s v="Ludgate Circus"/>
    <s v="Thornton-Cleveleys"/>
    <x v="2"/>
    <x v="870"/>
    <n v="13"/>
    <x v="8"/>
    <x v="8"/>
    <n v="3.49"/>
    <n v="20"/>
    <n v="45.370000000000005"/>
    <n v="907.40000000000009"/>
  </r>
  <r>
    <n v="2949"/>
    <s v="Vera"/>
    <s v="Mcfarland"/>
    <s v="Mrs"/>
    <s v="F"/>
    <n v="90"/>
    <s v="Ludgate Circus"/>
    <s v="Warwick"/>
    <x v="2"/>
    <x v="780"/>
    <n v="17"/>
    <x v="8"/>
    <x v="8"/>
    <n v="3.49"/>
    <n v="20"/>
    <n v="59.330000000000005"/>
    <n v="1186.6000000000001"/>
  </r>
  <r>
    <n v="2950"/>
    <s v="Delores"/>
    <s v="Bartley"/>
    <s v="Miss"/>
    <s v="F"/>
    <n v="60"/>
    <s v="Lukin Crescent"/>
    <s v="Ledbury"/>
    <x v="21"/>
    <x v="186"/>
    <n v="5"/>
    <x v="3"/>
    <x v="3"/>
    <n v="0.69"/>
    <n v="24"/>
    <n v="3.4499999999999997"/>
    <n v="82.8"/>
  </r>
  <r>
    <n v="2951"/>
    <s v="Brad"/>
    <s v="Fournier"/>
    <s v="Mr"/>
    <s v="M"/>
    <n v="90"/>
    <s v="Lulworth Road"/>
    <s v="Fowey"/>
    <x v="17"/>
    <x v="1010"/>
    <n v="81"/>
    <x v="9"/>
    <x v="9"/>
    <n v="3.39"/>
    <n v="24"/>
    <n v="274.59000000000003"/>
    <n v="6590.1600000000008"/>
  </r>
  <r>
    <n v="2952"/>
    <s v="Salvador"/>
    <s v="Ledford"/>
    <s v="Mr"/>
    <s v="M"/>
    <n v="60"/>
    <s v="Lundy Walk"/>
    <s v="Kirkby Stephen"/>
    <x v="21"/>
    <x v="544"/>
    <n v="15"/>
    <x v="0"/>
    <x v="0"/>
    <n v="2.0099999999999998"/>
    <n v="20"/>
    <n v="30.15"/>
    <n v="603"/>
  </r>
  <r>
    <n v="2953"/>
    <s v="Jordon"/>
    <s v="Bond"/>
    <s v="Mr"/>
    <s v="M"/>
    <n v="60"/>
    <s v="Lutheran Place"/>
    <s v="Moelfre"/>
    <x v="2"/>
    <x v="882"/>
    <n v="66"/>
    <x v="2"/>
    <x v="2"/>
    <n v="1.79"/>
    <n v="17"/>
    <n v="118.14"/>
    <n v="2008.38"/>
  </r>
  <r>
    <n v="2954"/>
    <s v="Moses"/>
    <s v="Simpson"/>
    <s v="Mr"/>
    <s v="M"/>
    <n v="60"/>
    <s v="Lutomer House"/>
    <s v="Carshalton"/>
    <x v="10"/>
    <x v="478"/>
    <n v="27"/>
    <x v="9"/>
    <x v="9"/>
    <n v="3.39"/>
    <n v="24"/>
    <n v="91.53"/>
    <n v="2196.7200000000003"/>
  </r>
  <r>
    <n v="2955"/>
    <s v="Whitney"/>
    <s v="Ratliff"/>
    <s v="Mr"/>
    <s v="M"/>
    <n v="90"/>
    <s v="Luton House"/>
    <s v="Port Glasgow"/>
    <x v="2"/>
    <x v="537"/>
    <n v="44"/>
    <x v="4"/>
    <x v="4"/>
    <n v="1.89"/>
    <n v="18"/>
    <n v="83.16"/>
    <n v="1496.8799999999999"/>
  </r>
  <r>
    <n v="2956"/>
    <s v="Bernie"/>
    <s v="Herrera"/>
    <s v="Mrs"/>
    <s v="F"/>
    <n v="60"/>
    <s v="Luxemburg Gardens"/>
    <s v="Currie"/>
    <x v="16"/>
    <x v="817"/>
    <n v="63"/>
    <x v="8"/>
    <x v="8"/>
    <n v="3.49"/>
    <n v="20"/>
    <n v="219.87"/>
    <n v="4397.3999999999996"/>
  </r>
  <r>
    <n v="2957"/>
    <s v="Kazuko"/>
    <s v="Kelley"/>
    <s v="Mrs"/>
    <s v="F"/>
    <n v="90"/>
    <s v="Luxford Street"/>
    <s v="Hunstanton"/>
    <x v="1"/>
    <x v="891"/>
    <n v="79"/>
    <x v="7"/>
    <x v="7"/>
    <n v="2.95"/>
    <n v="20"/>
    <n v="233.05"/>
    <n v="4661"/>
  </r>
  <r>
    <n v="2958"/>
    <s v="Norbert"/>
    <s v="Swift"/>
    <s v="Mr"/>
    <s v="M"/>
    <n v="90"/>
    <s v="Lyall Avenue"/>
    <s v="Newport"/>
    <x v="2"/>
    <x v="43"/>
    <n v="53"/>
    <x v="6"/>
    <x v="6"/>
    <n v="1.29"/>
    <n v="24"/>
    <n v="68.37"/>
    <n v="1640.88"/>
  </r>
  <r>
    <n v="2959"/>
    <s v="Randall"/>
    <s v="Crabtree"/>
    <s v="Prof"/>
    <s v="M"/>
    <n v="30"/>
    <s v="Lydden Road"/>
    <s v="Honiton"/>
    <x v="1"/>
    <x v="1011"/>
    <n v="52"/>
    <x v="5"/>
    <x v="5"/>
    <n v="3.99"/>
    <n v="24"/>
    <n v="207.48000000000002"/>
    <n v="4979.5200000000004"/>
  </r>
  <r>
    <n v="2960"/>
    <s v="Aaron"/>
    <s v="Coffman"/>
    <s v="Miss"/>
    <s v="F"/>
    <n v="30"/>
    <s v="Lydia's Cottages"/>
    <s v="Hailsham"/>
    <x v="13"/>
    <x v="146"/>
    <n v="102"/>
    <x v="5"/>
    <x v="5"/>
    <n v="3.99"/>
    <n v="24"/>
    <n v="406.98"/>
    <n v="9767.52"/>
  </r>
  <r>
    <n v="2961"/>
    <s v="Deneen"/>
    <s v="Patterson"/>
    <s v="Miss"/>
    <s v="F"/>
    <n v="60"/>
    <s v="Lydney Close"/>
    <s v="Llanerchymedd"/>
    <x v="11"/>
    <x v="783"/>
    <n v="82"/>
    <x v="2"/>
    <x v="2"/>
    <n v="1.79"/>
    <n v="17"/>
    <n v="146.78"/>
    <n v="2495.2600000000002"/>
  </r>
  <r>
    <n v="2962"/>
    <s v="Deneen"/>
    <s v="Lucas"/>
    <s v="Miss"/>
    <s v="F"/>
    <n v="90"/>
    <s v="Lympstone Gardens"/>
    <s v="Exmouth"/>
    <x v="17"/>
    <x v="47"/>
    <n v="56"/>
    <x v="1"/>
    <x v="1"/>
    <n v="1.79"/>
    <n v="24"/>
    <n v="100.24000000000001"/>
    <n v="2405.7600000000002"/>
  </r>
  <r>
    <n v="2963"/>
    <s v="Gino"/>
    <s v="Mcintosh"/>
    <s v="Mr"/>
    <s v="M"/>
    <n v="90"/>
    <s v="Lyn Mews"/>
    <s v="Talybont"/>
    <x v="2"/>
    <x v="308"/>
    <n v="75"/>
    <x v="0"/>
    <x v="0"/>
    <n v="2.0099999999999998"/>
    <n v="20"/>
    <n v="150.74999999999997"/>
    <n v="3014.9999999999995"/>
  </r>
  <r>
    <n v="2964"/>
    <s v="Jake"/>
    <s v="Aldridge"/>
    <s v="Mr"/>
    <s v="M"/>
    <n v="30"/>
    <s v="Lynbrook Close"/>
    <s v="Northamptonshire"/>
    <x v="2"/>
    <x v="6"/>
    <n v="25"/>
    <x v="4"/>
    <x v="4"/>
    <n v="1.89"/>
    <n v="18"/>
    <n v="47.25"/>
    <n v="850.5"/>
  </r>
  <r>
    <n v="2965"/>
    <s v="Ramiro"/>
    <s v="Kilgore"/>
    <s v="Mr"/>
    <s v="M"/>
    <n v="60"/>
    <s v="Lyndhurst Gardens"/>
    <s v="Wigston"/>
    <x v="2"/>
    <x v="852"/>
    <n v="82"/>
    <x v="5"/>
    <x v="5"/>
    <n v="3.99"/>
    <n v="24"/>
    <n v="327.18"/>
    <n v="7852.32"/>
  </r>
  <r>
    <n v="2966"/>
    <s v="Lulu"/>
    <s v="Gibson"/>
    <s v="Mrs"/>
    <s v="F"/>
    <n v="30"/>
    <s v="Lyndhurst Road"/>
    <s v="Washington"/>
    <x v="2"/>
    <x v="264"/>
    <n v="53"/>
    <x v="0"/>
    <x v="0"/>
    <n v="2.0099999999999998"/>
    <n v="20"/>
    <n v="106.52999999999999"/>
    <n v="2130.6"/>
  </r>
  <r>
    <n v="2967"/>
    <s v="Tatum"/>
    <s v="Hammer"/>
    <s v="Mrs"/>
    <s v="F"/>
    <n v="60"/>
    <s v="Lynford Terrace"/>
    <s v="Wareham"/>
    <x v="2"/>
    <x v="543"/>
    <n v="62"/>
    <x v="1"/>
    <x v="1"/>
    <n v="1.79"/>
    <n v="24"/>
    <n v="110.98"/>
    <n v="2663.52"/>
  </r>
  <r>
    <n v="2968"/>
    <s v="Aletha"/>
    <s v="Patrick"/>
    <s v="Mrs"/>
    <s v="F"/>
    <n v="60"/>
    <s v="Lynton Estate"/>
    <s v="Bedale"/>
    <x v="43"/>
    <x v="132"/>
    <n v="83"/>
    <x v="6"/>
    <x v="6"/>
    <n v="1.29"/>
    <n v="24"/>
    <n v="107.07000000000001"/>
    <n v="2569.6800000000003"/>
  </r>
  <r>
    <n v="2969"/>
    <s v="Murray"/>
    <s v="Lowe"/>
    <s v="Mr"/>
    <s v="M"/>
    <n v="60"/>
    <s v="Lynton Road"/>
    <s v="Cullompton"/>
    <x v="16"/>
    <x v="276"/>
    <n v="52"/>
    <x v="8"/>
    <x v="8"/>
    <n v="3.49"/>
    <n v="20"/>
    <n v="181.48000000000002"/>
    <n v="3629.6000000000004"/>
  </r>
  <r>
    <n v="2970"/>
    <s v="Jefferey"/>
    <s v="Conway"/>
    <s v="Mr"/>
    <s v="M"/>
    <n v="60"/>
    <s v="Lynton Terrace"/>
    <s v="Eastleigh"/>
    <x v="44"/>
    <x v="710"/>
    <n v="34"/>
    <x v="2"/>
    <x v="2"/>
    <n v="1.79"/>
    <n v="17"/>
    <n v="60.86"/>
    <n v="1034.6199999999999"/>
  </r>
  <r>
    <n v="2971"/>
    <s v="Linnea"/>
    <s v="Messer"/>
    <s v="Mrs"/>
    <s v="F"/>
    <n v="60"/>
    <s v="Lyon Road"/>
    <s v="Orpington"/>
    <x v="2"/>
    <x v="774"/>
    <n v="57"/>
    <x v="2"/>
    <x v="2"/>
    <n v="1.79"/>
    <n v="17"/>
    <n v="102.03"/>
    <n v="1734.51"/>
  </r>
  <r>
    <n v="2972"/>
    <s v="Alana"/>
    <s v="Rushing"/>
    <s v="Miss"/>
    <s v="F"/>
    <n v="30"/>
    <s v="Lyons Terrace"/>
    <s v="Robertsbridge"/>
    <x v="2"/>
    <x v="839"/>
    <n v="85"/>
    <x v="0"/>
    <x v="0"/>
    <n v="2.0099999999999998"/>
    <n v="20"/>
    <n v="170.85"/>
    <n v="3417"/>
  </r>
  <r>
    <n v="2973"/>
    <s v="Zachery"/>
    <s v="Thacker"/>
    <s v="Mr"/>
    <s v="M"/>
    <n v="60"/>
    <s v="Lyons Yard"/>
    <s v="Sandhurst"/>
    <x v="2"/>
    <x v="455"/>
    <n v="87"/>
    <x v="8"/>
    <x v="8"/>
    <n v="3.49"/>
    <n v="20"/>
    <n v="303.63"/>
    <n v="6072.6"/>
  </r>
  <r>
    <n v="2974"/>
    <s v="Cammie"/>
    <s v="Thayer"/>
    <s v="Mrs"/>
    <s v="F"/>
    <n v="60"/>
    <s v="Lysia Street"/>
    <s v="Harrow"/>
    <x v="1"/>
    <x v="1001"/>
    <n v="66"/>
    <x v="4"/>
    <x v="4"/>
    <n v="1.89"/>
    <n v="18"/>
    <n v="124.74"/>
    <n v="2245.3199999999997"/>
  </r>
  <r>
    <n v="2975"/>
    <s v="Marcelino"/>
    <s v="Hart"/>
    <s v="Mr"/>
    <s v="M"/>
    <n v="30"/>
    <s v="Lytton Strachey"/>
    <s v="Okehampton"/>
    <x v="2"/>
    <x v="947"/>
    <n v="65"/>
    <x v="1"/>
    <x v="1"/>
    <n v="1.79"/>
    <n v="24"/>
    <n v="116.35000000000001"/>
    <n v="2792.4"/>
  </r>
  <r>
    <n v="2976"/>
    <s v="Andre"/>
    <s v="Healy"/>
    <s v="Miss"/>
    <s v="F"/>
    <n v="60"/>
    <s v="Macartney House"/>
    <s v="Cambridgeshire"/>
    <x v="10"/>
    <x v="650"/>
    <n v="85"/>
    <x v="3"/>
    <x v="3"/>
    <n v="0.69"/>
    <n v="24"/>
    <n v="58.65"/>
    <n v="1407.6"/>
  </r>
  <r>
    <n v="2977"/>
    <s v="Virginia"/>
    <s v="Abbott"/>
    <s v="Mrs"/>
    <s v="F"/>
    <n v="30"/>
    <s v="Macartney House"/>
    <s v="Isle Of Skye"/>
    <x v="21"/>
    <x v="1006"/>
    <n v="50"/>
    <x v="1"/>
    <x v="1"/>
    <n v="1.79"/>
    <n v="24"/>
    <n v="89.5"/>
    <n v="2148"/>
  </r>
  <r>
    <n v="2978"/>
    <s v="Jeana"/>
    <s v="Abrams"/>
    <s v="Mrs"/>
    <s v="F"/>
    <n v="90"/>
    <s v="Macartney House"/>
    <s v="Llanon"/>
    <x v="11"/>
    <x v="978"/>
    <n v="101"/>
    <x v="8"/>
    <x v="8"/>
    <n v="3.49"/>
    <n v="20"/>
    <n v="352.49"/>
    <n v="7049.8"/>
  </r>
  <r>
    <n v="2979"/>
    <s v="Neta"/>
    <s v="Gordon"/>
    <s v="Mrs"/>
    <s v="F"/>
    <n v="90"/>
    <s v="Macaulay Way"/>
    <s v="Kirkwall"/>
    <x v="21"/>
    <x v="329"/>
    <n v="28"/>
    <x v="8"/>
    <x v="8"/>
    <n v="3.49"/>
    <n v="20"/>
    <n v="97.72"/>
    <n v="1954.4"/>
  </r>
  <r>
    <n v="2980"/>
    <s v="Hugo"/>
    <s v="Todd"/>
    <s v="Mr"/>
    <s v="M"/>
    <n v="90"/>
    <s v="Macclesfield Road"/>
    <s v="South Yorkshire"/>
    <x v="2"/>
    <x v="900"/>
    <n v="80"/>
    <x v="1"/>
    <x v="1"/>
    <n v="1.79"/>
    <n v="24"/>
    <n v="143.19999999999999"/>
    <n v="3436.7999999999997"/>
  </r>
  <r>
    <n v="2981"/>
    <s v="Jesse"/>
    <s v="Suarez"/>
    <s v="Mr"/>
    <s v="M"/>
    <n v="90"/>
    <s v="Macduff Road"/>
    <s v="Stalybridge"/>
    <x v="2"/>
    <x v="237"/>
    <n v="26"/>
    <x v="9"/>
    <x v="9"/>
    <n v="3.39"/>
    <n v="24"/>
    <n v="88.14"/>
    <n v="2115.36"/>
  </r>
  <r>
    <n v="2982"/>
    <s v="Maple"/>
    <s v="Marino"/>
    <s v="Miss"/>
    <s v="F"/>
    <n v="90"/>
    <s v="Macduff Terrace"/>
    <s v="Burntisland"/>
    <x v="46"/>
    <x v="184"/>
    <n v="16"/>
    <x v="8"/>
    <x v="8"/>
    <n v="3.49"/>
    <n v="20"/>
    <n v="55.84"/>
    <n v="1116.8000000000002"/>
  </r>
  <r>
    <n v="2983"/>
    <s v="Wiley"/>
    <s v="King"/>
    <s v="Mr"/>
    <s v="M"/>
    <n v="60"/>
    <s v="Mackintosh Lane"/>
    <s v="Tillicoultry"/>
    <x v="2"/>
    <x v="196"/>
    <n v="27"/>
    <x v="3"/>
    <x v="3"/>
    <n v="0.69"/>
    <n v="24"/>
    <n v="18.63"/>
    <n v="447.12"/>
  </r>
  <r>
    <n v="2984"/>
    <s v="Jerrie"/>
    <s v="Nixon"/>
    <s v="Ms"/>
    <s v="F"/>
    <n v="60"/>
    <s v="Maconochies Road"/>
    <s v="Bourne"/>
    <x v="76"/>
    <x v="451"/>
    <n v="65"/>
    <x v="4"/>
    <x v="4"/>
    <n v="1.89"/>
    <n v="18"/>
    <n v="122.85"/>
    <n v="2211.2999999999997"/>
  </r>
  <r>
    <n v="2985"/>
    <s v="Earlie"/>
    <s v="Valencia"/>
    <s v="Mrs"/>
    <s v="F"/>
    <n v="60"/>
    <s v="Magdalen Passage"/>
    <s v="Gainsborough"/>
    <x v="17"/>
    <x v="715"/>
    <n v="17"/>
    <x v="4"/>
    <x v="4"/>
    <n v="1.89"/>
    <n v="18"/>
    <n v="32.129999999999995"/>
    <n v="578.33999999999992"/>
  </r>
  <r>
    <n v="2986"/>
    <s v="Sanjuana"/>
    <s v="Gipson"/>
    <s v="Miss"/>
    <s v="F"/>
    <n v="30"/>
    <s v="Magnolia Place"/>
    <s v="Hungerford"/>
    <x v="1"/>
    <x v="883"/>
    <n v="17"/>
    <x v="9"/>
    <x v="9"/>
    <n v="3.39"/>
    <n v="24"/>
    <n v="57.63"/>
    <n v="1383.1200000000001"/>
  </r>
  <r>
    <n v="2987"/>
    <s v="Danilo"/>
    <s v="Holder"/>
    <s v="Mr"/>
    <s v="M"/>
    <n v="60"/>
    <s v="Maguire Street"/>
    <s v="Burry Port"/>
    <x v="12"/>
    <x v="744"/>
    <n v="46"/>
    <x v="6"/>
    <x v="6"/>
    <n v="1.29"/>
    <n v="24"/>
    <n v="59.34"/>
    <n v="1424.16"/>
  </r>
  <r>
    <n v="2988"/>
    <s v="Loria"/>
    <s v="Beatty"/>
    <s v="Miss"/>
    <s v="F"/>
    <n v="60"/>
    <s v="Maidenhead Court"/>
    <s v="Berwick-Upon-Tweed"/>
    <x v="85"/>
    <x v="350"/>
    <n v="16"/>
    <x v="9"/>
    <x v="9"/>
    <n v="3.39"/>
    <n v="24"/>
    <n v="54.24"/>
    <n v="1301.76"/>
  </r>
  <r>
    <n v="2989"/>
    <s v="Stacey"/>
    <s v="Barrow"/>
    <s v="Mr"/>
    <s v="M"/>
    <n v="90"/>
    <s v="Maismore Cottages"/>
    <s v="Barmouth"/>
    <x v="90"/>
    <x v="461"/>
    <n v="47"/>
    <x v="2"/>
    <x v="2"/>
    <n v="1.79"/>
    <n v="17"/>
    <n v="84.13"/>
    <n v="1430.21"/>
  </r>
  <r>
    <n v="2992"/>
    <s v="Darren"/>
    <s v="Alston"/>
    <s v="Mr"/>
    <s v="M"/>
    <n v="90"/>
    <s v="Maize Row"/>
    <s v="Bridgend"/>
    <x v="41"/>
    <x v="608"/>
    <n v="70"/>
    <x v="7"/>
    <x v="7"/>
    <n v="2.95"/>
    <n v="20"/>
    <n v="206.5"/>
    <n v="4130"/>
  </r>
  <r>
    <n v="2993"/>
    <s v="Dewayne"/>
    <s v="Pittman"/>
    <s v="Mr"/>
    <s v="M"/>
    <n v="60"/>
    <s v="Maizel Street"/>
    <s v="Huntly"/>
    <x v="1"/>
    <x v="824"/>
    <n v="105"/>
    <x v="8"/>
    <x v="8"/>
    <n v="3.49"/>
    <n v="20"/>
    <n v="366.45000000000005"/>
    <n v="7329.0000000000009"/>
  </r>
  <r>
    <n v="2994"/>
    <s v="Valerie"/>
    <s v="Mayer"/>
    <s v="Ms"/>
    <s v="F"/>
    <n v="90"/>
    <s v="Makepeace Road"/>
    <s v="Littleborough"/>
    <x v="11"/>
    <x v="232"/>
    <n v="7"/>
    <x v="1"/>
    <x v="1"/>
    <n v="1.79"/>
    <n v="24"/>
    <n v="12.530000000000001"/>
    <n v="300.72000000000003"/>
  </r>
  <r>
    <n v="2995"/>
    <s v="Lorrie"/>
    <s v="Deal"/>
    <s v="Miss"/>
    <s v="F"/>
    <n v="90"/>
    <s v="Malbrook Road"/>
    <s v="Gretna"/>
    <x v="13"/>
    <x v="498"/>
    <n v="2"/>
    <x v="8"/>
    <x v="8"/>
    <n v="3.49"/>
    <n v="20"/>
    <n v="6.98"/>
    <n v="139.60000000000002"/>
  </r>
  <r>
    <n v="2996"/>
    <s v="Evelynn"/>
    <s v="Pollock"/>
    <s v="Miss"/>
    <s v="F"/>
    <n v="30"/>
    <s v="Malcolm Crescent"/>
    <s v="Aberystwyth"/>
    <x v="27"/>
    <x v="995"/>
    <n v="4"/>
    <x v="4"/>
    <x v="4"/>
    <n v="1.89"/>
    <n v="18"/>
    <n v="7.56"/>
    <n v="136.07999999999998"/>
  </r>
  <r>
    <n v="2997"/>
    <s v="Antonia"/>
    <s v="Blackmon"/>
    <s v="Mr"/>
    <s v="M"/>
    <n v="30"/>
    <s v="Maldon Road"/>
    <s v="Middlewich"/>
    <x v="2"/>
    <x v="353"/>
    <n v="105"/>
    <x v="6"/>
    <x v="6"/>
    <n v="1.29"/>
    <n v="24"/>
    <n v="135.45000000000002"/>
    <n v="3250.8"/>
  </r>
  <r>
    <n v="2998"/>
    <s v="Lloyd"/>
    <s v="Ladd"/>
    <s v="Mr"/>
    <s v="M"/>
    <n v="30"/>
    <s v="Maldon Road"/>
    <s v="Wigton"/>
    <x v="2"/>
    <x v="577"/>
    <n v="22"/>
    <x v="2"/>
    <x v="2"/>
    <n v="1.79"/>
    <n v="17"/>
    <n v="39.380000000000003"/>
    <n v="669.46"/>
  </r>
  <r>
    <n v="2999"/>
    <s v="Lynwood"/>
    <s v="Flynn"/>
    <s v="Mr"/>
    <s v="M"/>
    <n v="30"/>
    <s v="Malet Place"/>
    <s v="Broadstone"/>
    <x v="42"/>
    <x v="58"/>
    <n v="92"/>
    <x v="8"/>
    <x v="8"/>
    <n v="3.49"/>
    <n v="20"/>
    <n v="321.08000000000004"/>
    <n v="6421.6"/>
  </r>
  <r>
    <n v="3000"/>
    <s v="Sarai"/>
    <s v="Dolan"/>
    <s v="Mrs"/>
    <s v="F"/>
    <n v="60"/>
    <s v="Maley Avenue"/>
    <s v="Bungay"/>
    <x v="8"/>
    <x v="189"/>
    <n v="87"/>
    <x v="2"/>
    <x v="2"/>
    <n v="1.79"/>
    <n v="17"/>
    <n v="155.72999999999999"/>
    <n v="2647.41"/>
  </r>
  <r>
    <n v="3001"/>
    <s v="Palmer"/>
    <s v="Hatcher"/>
    <s v="Mr"/>
    <s v="M"/>
    <n v="90"/>
    <s v="Malford Court"/>
    <s v="Llwyngwril"/>
    <x v="11"/>
    <x v="794"/>
    <n v="13"/>
    <x v="6"/>
    <x v="6"/>
    <n v="1.29"/>
    <n v="24"/>
    <n v="16.77"/>
    <n v="402.48"/>
  </r>
  <r>
    <n v="3002"/>
    <s v="Erasmo"/>
    <s v="Lyons"/>
    <s v="Mr"/>
    <s v="M"/>
    <n v="60"/>
    <s v="Mallams Mews"/>
    <s v="Bucknell"/>
    <x v="8"/>
    <x v="72"/>
    <n v="34"/>
    <x v="4"/>
    <x v="4"/>
    <n v="1.89"/>
    <n v="18"/>
    <n v="64.259999999999991"/>
    <n v="1156.6799999999998"/>
  </r>
  <r>
    <n v="3003"/>
    <s v="Dwight"/>
    <s v="Winters"/>
    <s v="Mr"/>
    <s v="M"/>
    <n v="60"/>
    <s v="Mallard Way"/>
    <s v="Brackley"/>
    <x v="69"/>
    <x v="628"/>
    <n v="38"/>
    <x v="3"/>
    <x v="3"/>
    <n v="0.69"/>
    <n v="24"/>
    <n v="26.22"/>
    <n v="629.28"/>
  </r>
  <r>
    <n v="3004"/>
    <s v="Deandrea"/>
    <s v="Gibson"/>
    <s v="Mrs"/>
    <s v="F"/>
    <n v="60"/>
    <s v="Mallet Road"/>
    <s v="Ballindalloch"/>
    <x v="0"/>
    <x v="211"/>
    <n v="91"/>
    <x v="2"/>
    <x v="2"/>
    <n v="1.79"/>
    <n v="17"/>
    <n v="162.89000000000001"/>
    <n v="2769.13"/>
  </r>
  <r>
    <n v="3005"/>
    <s v="Samira"/>
    <s v="King"/>
    <s v="Ms"/>
    <s v="F"/>
    <n v="60"/>
    <s v="Mallord Street"/>
    <s v="Rowley Regis"/>
    <x v="2"/>
    <x v="512"/>
    <n v="80"/>
    <x v="8"/>
    <x v="8"/>
    <n v="3.49"/>
    <n v="20"/>
    <n v="279.20000000000005"/>
    <n v="5584.0000000000009"/>
  </r>
  <r>
    <n v="3006"/>
    <s v="Latonya"/>
    <s v="Weaver"/>
    <s v="Mrs"/>
    <s v="F"/>
    <n v="30"/>
    <s v="Malton Street"/>
    <s v="London"/>
    <x v="2"/>
    <x v="77"/>
    <n v="7"/>
    <x v="9"/>
    <x v="9"/>
    <n v="3.39"/>
    <n v="24"/>
    <n v="23.73"/>
    <n v="569.52"/>
  </r>
  <r>
    <n v="3007"/>
    <s v="Ashlyn"/>
    <s v="Blount"/>
    <s v="Mrs"/>
    <s v="F"/>
    <n v="90"/>
    <s v="Maltravers Street"/>
    <s v="Crowthorne"/>
    <x v="16"/>
    <x v="1001"/>
    <n v="49"/>
    <x v="0"/>
    <x v="0"/>
    <n v="2.0099999999999998"/>
    <n v="20"/>
    <n v="98.49"/>
    <n v="1969.8"/>
  </r>
  <r>
    <n v="3008"/>
    <s v="Christeen"/>
    <s v="Case"/>
    <s v="Miss"/>
    <s v="F"/>
    <n v="60"/>
    <s v="Manbey Road"/>
    <s v="Berkshire"/>
    <x v="29"/>
    <x v="811"/>
    <n v="23"/>
    <x v="7"/>
    <x v="7"/>
    <n v="2.95"/>
    <n v="20"/>
    <n v="67.850000000000009"/>
    <n v="1357.0000000000002"/>
  </r>
  <r>
    <n v="3009"/>
    <s v="Kallie"/>
    <s v="Goins"/>
    <s v="Miss"/>
    <s v="F"/>
    <n v="60"/>
    <s v="Manchester Place"/>
    <s v="Armagh"/>
    <x v="33"/>
    <x v="812"/>
    <n v="69"/>
    <x v="0"/>
    <x v="0"/>
    <n v="2.0099999999999998"/>
    <n v="20"/>
    <n v="138.69"/>
    <n v="2773.8"/>
  </r>
  <r>
    <n v="3010"/>
    <s v="Rachelle"/>
    <s v="Lyons"/>
    <s v="Mrs"/>
    <s v="F"/>
    <n v="60"/>
    <s v="Manciple Street"/>
    <s v="Stroud"/>
    <x v="2"/>
    <x v="284"/>
    <n v="4"/>
    <x v="3"/>
    <x v="3"/>
    <n v="0.69"/>
    <n v="24"/>
    <n v="2.76"/>
    <n v="66.239999999999995"/>
  </r>
  <r>
    <n v="3011"/>
    <s v="Pamella"/>
    <s v="Pruitt"/>
    <s v="Mrs"/>
    <s v="F"/>
    <n v="60"/>
    <s v="Mandela Way"/>
    <s v="Heywood"/>
    <x v="1"/>
    <x v="663"/>
    <n v="5"/>
    <x v="2"/>
    <x v="2"/>
    <n v="1.79"/>
    <n v="17"/>
    <n v="8.9499999999999993"/>
    <n v="152.14999999999998"/>
  </r>
  <r>
    <n v="3012"/>
    <s v="Arnulfo"/>
    <s v="Lamb"/>
    <s v="Mr"/>
    <s v="M"/>
    <n v="60"/>
    <s v="Manette Street"/>
    <s v="Rochdale"/>
    <x v="2"/>
    <x v="1012"/>
    <n v="59"/>
    <x v="7"/>
    <x v="7"/>
    <n v="2.95"/>
    <n v="20"/>
    <n v="174.05"/>
    <n v="3481"/>
  </r>
  <r>
    <n v="3013"/>
    <s v="Maisie"/>
    <s v="Ivey"/>
    <s v="Miss"/>
    <s v="F"/>
    <n v="30"/>
    <s v="Manette Street"/>
    <s v="Totland Bay"/>
    <x v="2"/>
    <x v="667"/>
    <n v="22"/>
    <x v="0"/>
    <x v="0"/>
    <n v="2.0099999999999998"/>
    <n v="20"/>
    <n v="44.22"/>
    <n v="884.4"/>
  </r>
  <r>
    <n v="3014"/>
    <s v="Anya"/>
    <s v="Hearn"/>
    <s v="Miss"/>
    <s v="F"/>
    <n v="60"/>
    <s v="Manks Place"/>
    <s v="Dunkeld"/>
    <x v="3"/>
    <x v="368"/>
    <n v="54"/>
    <x v="0"/>
    <x v="0"/>
    <n v="2.0099999999999998"/>
    <n v="20"/>
    <n v="108.53999999999999"/>
    <n v="2170.7999999999997"/>
  </r>
  <r>
    <n v="3015"/>
    <s v="Kendall"/>
    <s v="Pope"/>
    <s v="Mr"/>
    <s v="M"/>
    <n v="30"/>
    <s v="Manks Place"/>
    <s v="Lochgilphead"/>
    <x v="11"/>
    <x v="379"/>
    <n v="83"/>
    <x v="6"/>
    <x v="6"/>
    <n v="1.29"/>
    <n v="24"/>
    <n v="107.07000000000001"/>
    <n v="2569.6800000000003"/>
  </r>
  <r>
    <n v="3016"/>
    <s v="Franklin"/>
    <s v="Mcclellan"/>
    <s v="Mr"/>
    <s v="M"/>
    <n v="30"/>
    <s v="Manor Mews"/>
    <s v="Essex"/>
    <x v="17"/>
    <x v="914"/>
    <n v="34"/>
    <x v="8"/>
    <x v="8"/>
    <n v="3.49"/>
    <n v="20"/>
    <n v="118.66000000000001"/>
    <n v="2373.2000000000003"/>
  </r>
  <r>
    <n v="3017"/>
    <s v="Lawrence"/>
    <s v="Clarke"/>
    <s v="Mr"/>
    <s v="M"/>
    <n v="30"/>
    <s v="Manor Place"/>
    <s v="Middlewich"/>
    <x v="2"/>
    <x v="591"/>
    <n v="74"/>
    <x v="0"/>
    <x v="0"/>
    <n v="2.0099999999999998"/>
    <n v="20"/>
    <n v="148.73999999999998"/>
    <n v="2974.7999999999997"/>
  </r>
  <r>
    <n v="3018"/>
    <s v="Santiago"/>
    <s v="Boyce"/>
    <s v="Mr"/>
    <s v="M"/>
    <n v="30"/>
    <s v="Manor Rise"/>
    <s v="Coulsdon"/>
    <x v="16"/>
    <x v="230"/>
    <n v="92"/>
    <x v="2"/>
    <x v="2"/>
    <n v="1.79"/>
    <n v="17"/>
    <n v="164.68"/>
    <n v="2799.56"/>
  </r>
  <r>
    <n v="3019"/>
    <s v="Ross"/>
    <s v="Haynes"/>
    <s v="Mr"/>
    <s v="M"/>
    <n v="60"/>
    <s v="Manor Row"/>
    <s v="Fraserburgh"/>
    <x v="17"/>
    <x v="20"/>
    <n v="78"/>
    <x v="9"/>
    <x v="9"/>
    <n v="3.39"/>
    <n v="24"/>
    <n v="264.42"/>
    <n v="6346.08"/>
  </r>
  <r>
    <n v="3020"/>
    <s v="Antoine"/>
    <s v="Hensley"/>
    <s v="Mr"/>
    <s v="M"/>
    <n v="30"/>
    <s v="Manor Terrace"/>
    <s v="Castlewellan"/>
    <x v="10"/>
    <x v="171"/>
    <n v="29"/>
    <x v="4"/>
    <x v="4"/>
    <n v="1.89"/>
    <n v="18"/>
    <n v="54.809999999999995"/>
    <n v="986.57999999999993"/>
  </r>
  <r>
    <n v="3021"/>
    <s v="Rosalinda"/>
    <s v="Bouchard"/>
    <s v="Mrs"/>
    <s v="F"/>
    <n v="60"/>
    <s v="Manorbrook"/>
    <s v="Bathgate"/>
    <x v="88"/>
    <x v="40"/>
    <n v="62"/>
    <x v="6"/>
    <x v="6"/>
    <n v="1.29"/>
    <n v="24"/>
    <n v="79.98"/>
    <n v="1919.52"/>
  </r>
  <r>
    <n v="3022"/>
    <s v="Domingo"/>
    <s v="Cruz"/>
    <s v="Mr"/>
    <s v="M"/>
    <n v="90"/>
    <s v="Manorside Close"/>
    <s v="Motherwell"/>
    <x v="2"/>
    <x v="320"/>
    <n v="39"/>
    <x v="7"/>
    <x v="7"/>
    <n v="2.95"/>
    <n v="20"/>
    <n v="115.05000000000001"/>
    <n v="2301"/>
  </r>
  <r>
    <n v="3023"/>
    <s v="Carisa"/>
    <s v="Major"/>
    <s v="Miss"/>
    <s v="F"/>
    <n v="60"/>
    <s v="Manresa House"/>
    <s v="Hawes"/>
    <x v="1"/>
    <x v="1013"/>
    <n v="74"/>
    <x v="9"/>
    <x v="9"/>
    <n v="3.39"/>
    <n v="24"/>
    <n v="250.86"/>
    <n v="6020.64"/>
  </r>
  <r>
    <n v="3024"/>
    <s v="Frances"/>
    <s v="Sanders"/>
    <s v="Miss"/>
    <s v="F"/>
    <n v="60"/>
    <s v="Mans Buildings"/>
    <s v="Beaworthy"/>
    <x v="39"/>
    <x v="779"/>
    <n v="26"/>
    <x v="4"/>
    <x v="4"/>
    <n v="1.89"/>
    <n v="18"/>
    <n v="49.14"/>
    <n v="884.52"/>
  </r>
  <r>
    <n v="3025"/>
    <s v="Barbar"/>
    <s v="Gillis"/>
    <s v="Mrs"/>
    <s v="F"/>
    <n v="90"/>
    <s v="Mans Buildings"/>
    <s v="Nethy Bridge"/>
    <x v="2"/>
    <x v="785"/>
    <n v="56"/>
    <x v="5"/>
    <x v="5"/>
    <n v="3.99"/>
    <n v="24"/>
    <n v="223.44"/>
    <n v="5362.5599999999995"/>
  </r>
  <r>
    <n v="3026"/>
    <s v="Josephina"/>
    <s v="Lackey"/>
    <s v="Mrs"/>
    <s v="F"/>
    <n v="30"/>
    <s v="Mans Court"/>
    <s v="Church Stretton"/>
    <x v="15"/>
    <x v="153"/>
    <n v="103"/>
    <x v="9"/>
    <x v="9"/>
    <n v="3.39"/>
    <n v="24"/>
    <n v="349.17"/>
    <n v="8380.08"/>
  </r>
  <r>
    <n v="3027"/>
    <s v="Juan"/>
    <s v="Erickson"/>
    <s v="Mr"/>
    <s v="M"/>
    <n v="90"/>
    <s v="Mansell Road"/>
    <s v="Newport"/>
    <x v="2"/>
    <x v="233"/>
    <n v="43"/>
    <x v="7"/>
    <x v="7"/>
    <n v="2.95"/>
    <n v="20"/>
    <n v="126.85000000000001"/>
    <n v="2537"/>
  </r>
  <r>
    <n v="3028"/>
    <s v="Trey"/>
    <s v="Louis"/>
    <s v="Mr"/>
    <s v="M"/>
    <n v="60"/>
    <s v="Mansion Villas"/>
    <s v="Dunstable"/>
    <x v="3"/>
    <x v="294"/>
    <n v="10"/>
    <x v="4"/>
    <x v="4"/>
    <n v="1.89"/>
    <n v="18"/>
    <n v="18.899999999999999"/>
    <n v="340.2"/>
  </r>
  <r>
    <n v="3029"/>
    <s v="Monica"/>
    <s v="Sykes"/>
    <s v="Miss"/>
    <s v="F"/>
    <n v="30"/>
    <s v="Mantle Road"/>
    <s v="Londonderry"/>
    <x v="2"/>
    <x v="59"/>
    <n v="44"/>
    <x v="2"/>
    <x v="2"/>
    <n v="1.79"/>
    <n v="17"/>
    <n v="78.760000000000005"/>
    <n v="1338.92"/>
  </r>
  <r>
    <n v="3030"/>
    <s v="Thurman"/>
    <s v="Stratton"/>
    <s v="Mr"/>
    <s v="M"/>
    <n v="60"/>
    <s v="Manvers Terrace"/>
    <s v="Cheshire"/>
    <x v="20"/>
    <x v="117"/>
    <n v="9"/>
    <x v="2"/>
    <x v="2"/>
    <n v="1.79"/>
    <n v="17"/>
    <n v="16.11"/>
    <n v="273.87"/>
  </r>
  <r>
    <n v="3031"/>
    <s v="Lonnie"/>
    <s v="Sands"/>
    <s v="Mr"/>
    <s v="M"/>
    <n v="30"/>
    <s v="Maple Road"/>
    <s v="Craigavon"/>
    <x v="16"/>
    <x v="52"/>
    <n v="64"/>
    <x v="7"/>
    <x v="7"/>
    <n v="2.95"/>
    <n v="20"/>
    <n v="188.8"/>
    <n v="3776"/>
  </r>
  <r>
    <n v="3032"/>
    <s v="Lowell"/>
    <s v="Thurman"/>
    <s v="Mr"/>
    <s v="M"/>
    <n v="30"/>
    <s v="Marcon Place"/>
    <s v="County Antrim"/>
    <x v="16"/>
    <x v="788"/>
    <n v="92"/>
    <x v="1"/>
    <x v="1"/>
    <n v="1.79"/>
    <n v="24"/>
    <n v="164.68"/>
    <n v="3952.32"/>
  </r>
  <r>
    <n v="3033"/>
    <s v="Dwain"/>
    <s v="Kenny"/>
    <s v="Mr"/>
    <s v="M"/>
    <n v="90"/>
    <s v="Marconi Road"/>
    <s v="Midhurst"/>
    <x v="2"/>
    <x v="360"/>
    <n v="62"/>
    <x v="4"/>
    <x v="4"/>
    <n v="1.89"/>
    <n v="18"/>
    <n v="117.17999999999999"/>
    <n v="2109.2399999999998"/>
  </r>
  <r>
    <n v="3034"/>
    <s v="Cameron"/>
    <s v="Pineda"/>
    <s v="Mr"/>
    <s v="M"/>
    <n v="60"/>
    <s v="Marcus Garvey"/>
    <s v="South Humberside"/>
    <x v="2"/>
    <x v="937"/>
    <n v="81"/>
    <x v="7"/>
    <x v="7"/>
    <n v="2.95"/>
    <n v="20"/>
    <n v="238.95000000000002"/>
    <n v="4779"/>
  </r>
  <r>
    <n v="3035"/>
    <s v="Nana"/>
    <s v="Hammer"/>
    <s v="Mrs"/>
    <s v="F"/>
    <n v="60"/>
    <s v="Marden Road"/>
    <s v="Broxbourne"/>
    <x v="8"/>
    <x v="520"/>
    <n v="41"/>
    <x v="8"/>
    <x v="8"/>
    <n v="3.49"/>
    <n v="20"/>
    <n v="143.09"/>
    <n v="2861.8"/>
  </r>
  <r>
    <n v="3036"/>
    <s v="Ashley"/>
    <s v="Arrington"/>
    <s v="Mrs"/>
    <s v="F"/>
    <n v="30"/>
    <s v="Margaret Gardner"/>
    <s v="Cumbria"/>
    <x v="16"/>
    <x v="1014"/>
    <n v="85"/>
    <x v="6"/>
    <x v="6"/>
    <n v="1.29"/>
    <n v="24"/>
    <n v="109.65"/>
    <n v="2631.6000000000004"/>
  </r>
  <r>
    <n v="3037"/>
    <s v="Nickolas"/>
    <s v="Mora"/>
    <s v="Mr"/>
    <s v="M"/>
    <n v="60"/>
    <s v="Margery Terrace"/>
    <s v="Ferndale"/>
    <x v="17"/>
    <x v="36"/>
    <n v="82"/>
    <x v="4"/>
    <x v="4"/>
    <n v="1.89"/>
    <n v="18"/>
    <n v="154.97999999999999"/>
    <n v="2789.64"/>
  </r>
  <r>
    <n v="3038"/>
    <s v="Lashandra"/>
    <s v="Stanford"/>
    <s v="Miss"/>
    <s v="F"/>
    <n v="60"/>
    <s v="Margravine Road"/>
    <s v="Marlborough"/>
    <x v="2"/>
    <x v="149"/>
    <n v="91"/>
    <x v="0"/>
    <x v="0"/>
    <n v="2.0099999999999998"/>
    <n v="20"/>
    <n v="182.90999999999997"/>
    <n v="3658.1999999999994"/>
  </r>
  <r>
    <n v="3039"/>
    <s v="Sheryl"/>
    <s v="Ellis"/>
    <s v="Mrs"/>
    <s v="F"/>
    <n v="90"/>
    <s v="Marian Way"/>
    <s v="Llanarth"/>
    <x v="11"/>
    <x v="851"/>
    <n v="59"/>
    <x v="5"/>
    <x v="5"/>
    <n v="3.99"/>
    <n v="24"/>
    <n v="235.41000000000003"/>
    <n v="5649.84"/>
  </r>
  <r>
    <n v="3040"/>
    <s v="Lynwood"/>
    <s v="Crockett"/>
    <s v="Mr"/>
    <s v="M"/>
    <n v="60"/>
    <s v="Mariner's Buildings"/>
    <s v="Horley"/>
    <x v="1"/>
    <x v="272"/>
    <n v="15"/>
    <x v="3"/>
    <x v="3"/>
    <n v="0.69"/>
    <n v="24"/>
    <n v="10.35"/>
    <n v="248.39999999999998"/>
  </r>
  <r>
    <n v="3041"/>
    <s v="Barbie"/>
    <s v="Fry"/>
    <s v="Mrs"/>
    <s v="F"/>
    <n v="60"/>
    <s v="Marius Road"/>
    <s v="Penrhyndeudraeth"/>
    <x v="2"/>
    <x v="641"/>
    <n v="45"/>
    <x v="6"/>
    <x v="6"/>
    <n v="1.29"/>
    <n v="24"/>
    <n v="58.050000000000004"/>
    <n v="1393.2"/>
  </r>
  <r>
    <n v="3042"/>
    <s v="Alvin"/>
    <s v="Wiseman"/>
    <s v="Mr"/>
    <s v="M"/>
    <n v="30"/>
    <s v="Mark Place"/>
    <s v="Abertillery"/>
    <x v="27"/>
    <x v="541"/>
    <n v="3"/>
    <x v="6"/>
    <x v="6"/>
    <n v="1.29"/>
    <n v="24"/>
    <n v="3.87"/>
    <n v="92.88"/>
  </r>
  <r>
    <n v="3043"/>
    <s v="Eleonora"/>
    <s v="Hester"/>
    <s v="Miss"/>
    <s v="F"/>
    <n v="30"/>
    <s v="Markfield Gardens"/>
    <s v="Newbiggin-By-The-Sea"/>
    <x v="2"/>
    <x v="733"/>
    <n v="5"/>
    <x v="3"/>
    <x v="3"/>
    <n v="0.69"/>
    <n v="24"/>
    <n v="3.4499999999999997"/>
    <n v="82.8"/>
  </r>
  <r>
    <n v="3044"/>
    <s v="Wilford"/>
    <s v="Guzman"/>
    <s v="Mr"/>
    <s v="M"/>
    <n v="90"/>
    <s v="Markham Square"/>
    <s v="East Sussex"/>
    <x v="44"/>
    <x v="504"/>
    <n v="67"/>
    <x v="4"/>
    <x v="4"/>
    <n v="1.89"/>
    <n v="18"/>
    <n v="126.63"/>
    <n v="2279.34"/>
  </r>
  <r>
    <n v="3045"/>
    <s v="Dusty"/>
    <s v="Lewis"/>
    <s v="Mr"/>
    <s v="M"/>
    <n v="90"/>
    <s v="Markwell Close"/>
    <s v="Ferndale"/>
    <x v="17"/>
    <x v="546"/>
    <n v="36"/>
    <x v="4"/>
    <x v="4"/>
    <n v="1.89"/>
    <n v="18"/>
    <n v="68.039999999999992"/>
    <n v="1224.7199999999998"/>
  </r>
  <r>
    <n v="3046"/>
    <s v="Angelika"/>
    <s v="Latham"/>
    <s v="Miss"/>
    <s v="F"/>
    <n v="90"/>
    <s v="Marlborough Parade"/>
    <s v="Isle Of Tiree"/>
    <x v="21"/>
    <x v="384"/>
    <n v="7"/>
    <x v="6"/>
    <x v="6"/>
    <n v="1.29"/>
    <n v="24"/>
    <n v="9.0300000000000011"/>
    <n v="216.72000000000003"/>
  </r>
  <r>
    <n v="3047"/>
    <s v="Effie"/>
    <s v="Horn"/>
    <s v="Miss"/>
    <s v="F"/>
    <n v="90"/>
    <s v="Marlborough Road"/>
    <s v="Pontypool"/>
    <x v="2"/>
    <x v="172"/>
    <n v="44"/>
    <x v="3"/>
    <x v="3"/>
    <n v="0.69"/>
    <n v="24"/>
    <n v="30.36"/>
    <n v="728.64"/>
  </r>
  <r>
    <n v="3048"/>
    <s v="Cleopatra"/>
    <s v="Marquez"/>
    <s v="Miss"/>
    <s v="F"/>
    <n v="60"/>
    <s v="Marlborough Terrace"/>
    <s v="New Tredegar"/>
    <x v="2"/>
    <x v="386"/>
    <n v="23"/>
    <x v="0"/>
    <x v="0"/>
    <n v="2.0099999999999998"/>
    <n v="20"/>
    <n v="46.23"/>
    <n v="924.59999999999991"/>
  </r>
  <r>
    <n v="3049"/>
    <s v="Frances"/>
    <s v="Cramer"/>
    <s v="Mrs"/>
    <s v="F"/>
    <n v="30"/>
    <s v="Marleys Yard"/>
    <s v="Fakenham"/>
    <x v="17"/>
    <x v="370"/>
    <n v="28"/>
    <x v="0"/>
    <x v="0"/>
    <n v="2.0099999999999998"/>
    <n v="20"/>
    <n v="56.279999999999994"/>
    <n v="1125.5999999999999"/>
  </r>
  <r>
    <n v="3051"/>
    <s v="Deangelo"/>
    <s v="Daley"/>
    <s v="Mr"/>
    <s v="M"/>
    <n v="60"/>
    <s v="Marmion Mews"/>
    <s v="Hinckley"/>
    <x v="1"/>
    <x v="340"/>
    <n v="47"/>
    <x v="3"/>
    <x v="3"/>
    <n v="0.69"/>
    <n v="24"/>
    <n v="32.43"/>
    <n v="778.31999999999994"/>
  </r>
  <r>
    <n v="3052"/>
    <s v="Claude"/>
    <s v="Pham"/>
    <s v="Miss"/>
    <s v="F"/>
    <n v="60"/>
    <s v="Marmion Road"/>
    <s v="Upminster"/>
    <x v="2"/>
    <x v="938"/>
    <n v="38"/>
    <x v="5"/>
    <x v="5"/>
    <n v="3.99"/>
    <n v="24"/>
    <n v="151.62"/>
    <n v="3638.88"/>
  </r>
  <r>
    <n v="3053"/>
    <s v="Normand"/>
    <s v="Wesley"/>
    <s v="Mr"/>
    <s v="M"/>
    <n v="30"/>
    <s v="Maroons Way"/>
    <s v="Daventry"/>
    <x v="3"/>
    <x v="195"/>
    <n v="35"/>
    <x v="8"/>
    <x v="8"/>
    <n v="3.49"/>
    <n v="20"/>
    <n v="122.15"/>
    <n v="2443"/>
  </r>
  <r>
    <n v="3054"/>
    <s v="Dara"/>
    <s v="Weir"/>
    <s v="Ms"/>
    <s v="F"/>
    <n v="30"/>
    <s v="Marriots Close"/>
    <s v="Darvel"/>
    <x v="3"/>
    <x v="418"/>
    <n v="48"/>
    <x v="0"/>
    <x v="0"/>
    <n v="2.0099999999999998"/>
    <n v="20"/>
    <n v="96.47999999999999"/>
    <n v="1929.6"/>
  </r>
  <r>
    <n v="3055"/>
    <s v="Ezequiel"/>
    <s v="Mckenzie"/>
    <s v="Mr"/>
    <s v="M"/>
    <n v="60"/>
    <s v="Marsala Road"/>
    <s v="Horley"/>
    <x v="1"/>
    <x v="363"/>
    <n v="60"/>
    <x v="3"/>
    <x v="3"/>
    <n v="0.69"/>
    <n v="24"/>
    <n v="41.4"/>
    <n v="993.59999999999991"/>
  </r>
  <r>
    <n v="3056"/>
    <s v="Kaila"/>
    <s v="Mcgraw"/>
    <s v="Ms"/>
    <s v="F"/>
    <n v="60"/>
    <s v="Marsh"/>
    <s v="Wadhurst"/>
    <x v="2"/>
    <x v="134"/>
    <n v="85"/>
    <x v="3"/>
    <x v="3"/>
    <n v="0.69"/>
    <n v="24"/>
    <n v="58.65"/>
    <n v="1407.6"/>
  </r>
  <r>
    <n v="3057"/>
    <s v="Vincenzo"/>
    <s v="Whitaker"/>
    <s v="Mr"/>
    <s v="M"/>
    <n v="30"/>
    <s v="Marsh Road"/>
    <s v="Dalry"/>
    <x v="3"/>
    <x v="452"/>
    <n v="30"/>
    <x v="8"/>
    <x v="8"/>
    <n v="3.49"/>
    <n v="20"/>
    <n v="104.7"/>
    <n v="2094"/>
  </r>
  <r>
    <n v="3058"/>
    <s v="Quincy"/>
    <s v="Stroud"/>
    <s v="Mr"/>
    <s v="M"/>
    <n v="30"/>
    <s v="Marsh Road"/>
    <s v="Monmouth"/>
    <x v="2"/>
    <x v="385"/>
    <n v="71"/>
    <x v="5"/>
    <x v="5"/>
    <n v="3.99"/>
    <n v="24"/>
    <n v="283.29000000000002"/>
    <n v="6798.9600000000009"/>
  </r>
  <r>
    <n v="3059"/>
    <s v="Deonna"/>
    <s v="Lane"/>
    <s v="Mrs"/>
    <s v="F"/>
    <n v="60"/>
    <s v="Marshall Estate"/>
    <s v="Berkshire"/>
    <x v="29"/>
    <x v="143"/>
    <n v="2"/>
    <x v="3"/>
    <x v="3"/>
    <n v="0.69"/>
    <n v="24"/>
    <n v="1.38"/>
    <n v="33.119999999999997"/>
  </r>
  <r>
    <n v="3060"/>
    <s v="Clay"/>
    <s v="Ransom"/>
    <s v="Mr"/>
    <s v="M"/>
    <n v="60"/>
    <s v="Marshall Estate"/>
    <s v="Bordon"/>
    <x v="28"/>
    <x v="834"/>
    <n v="61"/>
    <x v="3"/>
    <x v="3"/>
    <n v="0.69"/>
    <n v="24"/>
    <n v="42.089999999999996"/>
    <n v="1010.1599999999999"/>
  </r>
  <r>
    <n v="3061"/>
    <s v="Edna"/>
    <s v="Willard"/>
    <s v="Mrs"/>
    <s v="F"/>
    <n v="90"/>
    <s v="Marshalsea"/>
    <s v="Thornton-Cleveleys"/>
    <x v="2"/>
    <x v="849"/>
    <n v="27"/>
    <x v="4"/>
    <x v="4"/>
    <n v="1.89"/>
    <n v="18"/>
    <n v="51.029999999999994"/>
    <n v="918.53999999999985"/>
  </r>
  <r>
    <n v="3062"/>
    <s v="Adrian"/>
    <s v="Lilly"/>
    <s v="Mr"/>
    <s v="M"/>
    <n v="30"/>
    <s v="Marshalsea Road"/>
    <s v="Lochgelly"/>
    <x v="11"/>
    <x v="933"/>
    <n v="34"/>
    <x v="3"/>
    <x v="3"/>
    <n v="0.69"/>
    <n v="24"/>
    <n v="23.459999999999997"/>
    <n v="563.04"/>
  </r>
  <r>
    <n v="3063"/>
    <s v="Cleo"/>
    <s v="Swenson"/>
    <s v="Miss"/>
    <s v="F"/>
    <n v="90"/>
    <s v="Marshbrook Close"/>
    <s v="Godalming"/>
    <x v="17"/>
    <x v="1004"/>
    <n v="53"/>
    <x v="4"/>
    <x v="4"/>
    <n v="1.89"/>
    <n v="18"/>
    <n v="100.17"/>
    <n v="1803.06"/>
  </r>
  <r>
    <n v="3064"/>
    <s v="Lamont"/>
    <s v="Peoples"/>
    <s v="Mr"/>
    <s v="M"/>
    <n v="60"/>
    <s v="Marshgate Lane"/>
    <s v="Newcastleton"/>
    <x v="2"/>
    <x v="1015"/>
    <n v="73"/>
    <x v="2"/>
    <x v="2"/>
    <n v="1.79"/>
    <n v="17"/>
    <n v="130.67000000000002"/>
    <n v="2221.3900000000003"/>
  </r>
  <r>
    <n v="3065"/>
    <s v="Laverne"/>
    <s v="Barajas"/>
    <s v="Mr"/>
    <s v="M"/>
    <n v="60"/>
    <s v="Marsland Road"/>
    <s v="Watlington"/>
    <x v="2"/>
    <x v="115"/>
    <n v="85"/>
    <x v="7"/>
    <x v="7"/>
    <n v="2.95"/>
    <n v="20"/>
    <n v="250.75000000000003"/>
    <n v="5015.0000000000009"/>
  </r>
  <r>
    <n v="3066"/>
    <s v="Hector"/>
    <s v="Griggs"/>
    <s v="Mr"/>
    <s v="M"/>
    <n v="30"/>
    <s v="Martha Terrace"/>
    <s v="Oxted"/>
    <x v="2"/>
    <x v="858"/>
    <n v="44"/>
    <x v="5"/>
    <x v="5"/>
    <n v="3.99"/>
    <n v="24"/>
    <n v="175.56"/>
    <n v="4213.4400000000005"/>
  </r>
  <r>
    <n v="3067"/>
    <s v="Clemente"/>
    <s v="Wiseman"/>
    <s v="Mr"/>
    <s v="M"/>
    <n v="30"/>
    <s v="Martin Way"/>
    <s v="Brampton"/>
    <x v="67"/>
    <x v="818"/>
    <n v="27"/>
    <x v="6"/>
    <x v="6"/>
    <n v="1.29"/>
    <n v="24"/>
    <n v="34.83"/>
    <n v="835.92"/>
  </r>
  <r>
    <n v="3068"/>
    <s v="Ambrose"/>
    <s v="Goins"/>
    <s v="Mr"/>
    <s v="M"/>
    <n v="60"/>
    <s v="Martineau Road"/>
    <s v="Tiverton"/>
    <x v="2"/>
    <x v="179"/>
    <n v="24"/>
    <x v="4"/>
    <x v="4"/>
    <n v="1.89"/>
    <n v="18"/>
    <n v="45.36"/>
    <n v="816.48"/>
  </r>
  <r>
    <n v="3069"/>
    <s v="Eugena"/>
    <s v="Stovall"/>
    <s v="Mrs"/>
    <s v="F"/>
    <n v="90"/>
    <s v="Martins Brickfield"/>
    <s v="Dungannon"/>
    <x v="3"/>
    <x v="306"/>
    <n v="91"/>
    <x v="9"/>
    <x v="9"/>
    <n v="3.39"/>
    <n v="24"/>
    <n v="308.49"/>
    <n v="7403.76"/>
  </r>
  <r>
    <n v="3070"/>
    <s v="Chelsie"/>
    <s v="Whitaker"/>
    <s v="Miss"/>
    <s v="F"/>
    <n v="90"/>
    <s v="Marville Road"/>
    <s v="Perthshire"/>
    <x v="2"/>
    <x v="855"/>
    <n v="88"/>
    <x v="3"/>
    <x v="3"/>
    <n v="0.69"/>
    <n v="24"/>
    <n v="60.72"/>
    <n v="1457.28"/>
  </r>
  <r>
    <n v="3071"/>
    <s v="Retta"/>
    <s v="Dotson"/>
    <s v="Miss"/>
    <s v="F"/>
    <n v="60"/>
    <s v="Mary Datchelor"/>
    <s v="Choppington"/>
    <x v="18"/>
    <x v="438"/>
    <n v="69"/>
    <x v="9"/>
    <x v="9"/>
    <n v="3.39"/>
    <n v="24"/>
    <n v="233.91"/>
    <n v="5613.84"/>
  </r>
  <r>
    <n v="3072"/>
    <s v="Alvaro"/>
    <s v="Begay"/>
    <s v="Mr"/>
    <s v="M"/>
    <n v="30"/>
    <s v="Mary Rose"/>
    <s v="Eastleigh"/>
    <x v="44"/>
    <x v="548"/>
    <n v="3"/>
    <x v="6"/>
    <x v="6"/>
    <n v="1.29"/>
    <n v="24"/>
    <n v="3.87"/>
    <n v="92.88"/>
  </r>
  <r>
    <n v="3074"/>
    <s v="Bev"/>
    <s v="Vera"/>
    <s v="Miss"/>
    <s v="F"/>
    <n v="60"/>
    <s v="Mary Terrace"/>
    <s v="Prestatyn"/>
    <x v="2"/>
    <x v="335"/>
    <n v="100"/>
    <x v="8"/>
    <x v="8"/>
    <n v="3.49"/>
    <n v="20"/>
    <n v="349"/>
    <n v="6980"/>
  </r>
  <r>
    <n v="3075"/>
    <s v="Salvador"/>
    <s v="Scott"/>
    <s v="Mr"/>
    <s v="M"/>
    <n v="60"/>
    <s v="Maryland Road"/>
    <s v="Ellesmere"/>
    <x v="17"/>
    <x v="598"/>
    <n v="54"/>
    <x v="5"/>
    <x v="5"/>
    <n v="3.99"/>
    <n v="24"/>
    <n v="215.46"/>
    <n v="5171.04"/>
  </r>
  <r>
    <n v="3076"/>
    <s v="Jacinto"/>
    <s v="Cannon"/>
    <s v="Mr"/>
    <s v="M"/>
    <n v="90"/>
    <s v="Marys Cottages"/>
    <s v="Cowes"/>
    <x v="16"/>
    <x v="495"/>
    <n v="7"/>
    <x v="8"/>
    <x v="8"/>
    <n v="3.49"/>
    <n v="20"/>
    <n v="24.43"/>
    <n v="488.6"/>
  </r>
  <r>
    <n v="3077"/>
    <s v="Fabian"/>
    <s v="Chung"/>
    <s v="Mr"/>
    <s v="M"/>
    <n v="90"/>
    <s v="Mascotts Close"/>
    <s v="Cairndow"/>
    <x v="12"/>
    <x v="328"/>
    <n v="80"/>
    <x v="5"/>
    <x v="5"/>
    <n v="3.99"/>
    <n v="24"/>
    <n v="319.20000000000005"/>
    <n v="7660.8000000000011"/>
  </r>
  <r>
    <n v="3079"/>
    <s v="Kieth"/>
    <s v="Granger"/>
    <s v="Mr"/>
    <s v="M"/>
    <n v="60"/>
    <s v="Maskani Walk"/>
    <s v="Stornoway"/>
    <x v="2"/>
    <x v="23"/>
    <n v="37"/>
    <x v="6"/>
    <x v="6"/>
    <n v="1.29"/>
    <n v="24"/>
    <n v="47.730000000000004"/>
    <n v="1145.52"/>
  </r>
  <r>
    <n v="3080"/>
    <s v="Griselda"/>
    <s v="Kramer"/>
    <s v="Miss"/>
    <s v="F"/>
    <n v="60"/>
    <s v="Maskelyne Close"/>
    <s v="Crediton"/>
    <x v="16"/>
    <x v="587"/>
    <n v="38"/>
    <x v="6"/>
    <x v="6"/>
    <n v="1.29"/>
    <n v="24"/>
    <n v="49.02"/>
    <n v="1176.48"/>
  </r>
  <r>
    <n v="3081"/>
    <s v="Suzy"/>
    <s v="Bolden"/>
    <s v="Miss"/>
    <s v="F"/>
    <n v="90"/>
    <s v="Mason Close"/>
    <s v="West Sussex"/>
    <x v="2"/>
    <x v="1016"/>
    <n v="70"/>
    <x v="0"/>
    <x v="0"/>
    <n v="2.0099999999999998"/>
    <n v="20"/>
    <n v="140.69999999999999"/>
    <n v="2814"/>
  </r>
  <r>
    <n v="3082"/>
    <s v="Geraldo"/>
    <s v="Mccarty"/>
    <s v="Mr"/>
    <s v="M"/>
    <n v="90"/>
    <s v="Masons Avenue"/>
    <s v="Lockerbie"/>
    <x v="11"/>
    <x v="93"/>
    <n v="75"/>
    <x v="7"/>
    <x v="7"/>
    <n v="2.95"/>
    <n v="20"/>
    <n v="221.25"/>
    <n v="4425"/>
  </r>
  <r>
    <n v="3083"/>
    <s v="Carlo"/>
    <s v="Smith"/>
    <s v="Dr"/>
    <s v="M"/>
    <n v="60"/>
    <s v="Mason's Avenue"/>
    <s v="Warlingham"/>
    <x v="2"/>
    <x v="339"/>
    <n v="68"/>
    <x v="6"/>
    <x v="6"/>
    <n v="1.29"/>
    <n v="24"/>
    <n v="87.72"/>
    <n v="2105.2799999999997"/>
  </r>
  <r>
    <n v="3084"/>
    <s v="Denese"/>
    <s v="Boggs"/>
    <s v="Miss"/>
    <s v="F"/>
    <n v="90"/>
    <s v="Masons Court"/>
    <s v="Chinnor"/>
    <x v="18"/>
    <x v="839"/>
    <n v="92"/>
    <x v="2"/>
    <x v="2"/>
    <n v="1.79"/>
    <n v="17"/>
    <n v="164.68"/>
    <n v="2799.56"/>
  </r>
  <r>
    <n v="3085"/>
    <s v="Carmen"/>
    <s v="Avila"/>
    <s v="Mr"/>
    <s v="M"/>
    <n v="90"/>
    <s v="Masons Grove"/>
    <s v="Bourne End"/>
    <x v="76"/>
    <x v="518"/>
    <n v="84"/>
    <x v="5"/>
    <x v="5"/>
    <n v="3.99"/>
    <n v="24"/>
    <n v="335.16"/>
    <n v="8043.84"/>
  </r>
  <r>
    <n v="3086"/>
    <s v="Lucio"/>
    <s v="Irwin"/>
    <s v="Mr"/>
    <s v="M"/>
    <n v="60"/>
    <s v="Mason's Grove"/>
    <s v="Midlothian"/>
    <x v="2"/>
    <x v="1017"/>
    <n v="72"/>
    <x v="0"/>
    <x v="0"/>
    <n v="2.0099999999999998"/>
    <n v="20"/>
    <n v="144.71999999999997"/>
    <n v="2894.3999999999996"/>
  </r>
  <r>
    <n v="3087"/>
    <s v="Frankie"/>
    <s v="Kessler"/>
    <s v="Mr"/>
    <s v="M"/>
    <n v="90"/>
    <s v="Masons Place"/>
    <s v="Ross-On-Wye"/>
    <x v="2"/>
    <x v="902"/>
    <n v="96"/>
    <x v="3"/>
    <x v="3"/>
    <n v="0.69"/>
    <n v="24"/>
    <n v="66.239999999999995"/>
    <n v="1589.7599999999998"/>
  </r>
  <r>
    <n v="3088"/>
    <s v="Gemma"/>
    <s v="Suarez"/>
    <s v="Mrs"/>
    <s v="F"/>
    <n v="90"/>
    <s v="Mason's Place"/>
    <s v="Sidmouth"/>
    <x v="2"/>
    <x v="179"/>
    <n v="27"/>
    <x v="9"/>
    <x v="9"/>
    <n v="3.39"/>
    <n v="24"/>
    <n v="91.53"/>
    <n v="2196.7200000000003"/>
  </r>
  <r>
    <n v="3089"/>
    <s v="Vannesa"/>
    <s v="Ellis"/>
    <s v="Miss"/>
    <s v="F"/>
    <n v="60"/>
    <s v="Mathew Court"/>
    <s v="Kendal"/>
    <x v="21"/>
    <x v="1018"/>
    <n v="39"/>
    <x v="1"/>
    <x v="1"/>
    <n v="1.79"/>
    <n v="24"/>
    <n v="69.81"/>
    <n v="1675.44"/>
  </r>
  <r>
    <n v="3090"/>
    <s v="Bret"/>
    <s v="Pryor"/>
    <s v="Mr"/>
    <s v="M"/>
    <n v="90"/>
    <s v="Matlock Villas"/>
    <s v="Castle Cary"/>
    <x v="10"/>
    <x v="432"/>
    <n v="58"/>
    <x v="3"/>
    <x v="3"/>
    <n v="0.69"/>
    <n v="24"/>
    <n v="40.019999999999996"/>
    <n v="960.4799999999999"/>
  </r>
  <r>
    <n v="3091"/>
    <s v="Daren"/>
    <s v="Sheridan"/>
    <s v="Mr"/>
    <s v="M"/>
    <n v="90"/>
    <s v="Matsin Street"/>
    <s v="Cheddar"/>
    <x v="20"/>
    <x v="643"/>
    <n v="54"/>
    <x v="8"/>
    <x v="8"/>
    <n v="3.49"/>
    <n v="20"/>
    <n v="188.46"/>
    <n v="3769.2000000000003"/>
  </r>
  <r>
    <n v="3092"/>
    <s v="Leroy"/>
    <s v="Springer"/>
    <s v="Mr"/>
    <s v="M"/>
    <n v="90"/>
    <s v="Matsin Street"/>
    <s v="Newton Abbot"/>
    <x v="2"/>
    <x v="838"/>
    <n v="4"/>
    <x v="7"/>
    <x v="7"/>
    <n v="2.95"/>
    <n v="20"/>
    <n v="11.8"/>
    <n v="236"/>
  </r>
  <r>
    <n v="3093"/>
    <s v="Gerry"/>
    <s v="Guzman"/>
    <s v="Mrs"/>
    <s v="F"/>
    <n v="60"/>
    <s v="Matthews Buildings"/>
    <s v="Ravenglass"/>
    <x v="2"/>
    <x v="754"/>
    <n v="66"/>
    <x v="2"/>
    <x v="2"/>
    <n v="1.79"/>
    <n v="17"/>
    <n v="118.14"/>
    <n v="2008.38"/>
  </r>
  <r>
    <n v="3094"/>
    <s v="Sandy"/>
    <s v="Reyes"/>
    <s v="Mr"/>
    <s v="M"/>
    <n v="30"/>
    <s v="Mattison Road"/>
    <s v="Canterbury"/>
    <x v="10"/>
    <x v="571"/>
    <n v="72"/>
    <x v="6"/>
    <x v="6"/>
    <n v="1.29"/>
    <n v="24"/>
    <n v="92.88"/>
    <n v="2229.12"/>
  </r>
  <r>
    <n v="3095"/>
    <s v="Darcy"/>
    <s v="Mcclure"/>
    <s v="Miss"/>
    <s v="F"/>
    <n v="90"/>
    <s v="Maude Villas"/>
    <s v="Kent"/>
    <x v="21"/>
    <x v="226"/>
    <n v="10"/>
    <x v="7"/>
    <x v="7"/>
    <n v="2.95"/>
    <n v="20"/>
    <n v="29.5"/>
    <n v="590"/>
  </r>
  <r>
    <n v="3096"/>
    <s v="Romana"/>
    <s v="Marin"/>
    <s v="Mrs"/>
    <s v="F"/>
    <n v="60"/>
    <s v="Maudlins Green"/>
    <s v="Windermere"/>
    <x v="2"/>
    <x v="663"/>
    <n v="68"/>
    <x v="3"/>
    <x v="3"/>
    <n v="0.69"/>
    <n v="24"/>
    <n v="46.919999999999995"/>
    <n v="1126.08"/>
  </r>
  <r>
    <n v="3097"/>
    <s v="Drew"/>
    <s v="Bruce"/>
    <s v="Mr"/>
    <s v="M"/>
    <n v="30"/>
    <s v="Maudsville Cottages"/>
    <s v="Sandbach"/>
    <x v="2"/>
    <x v="202"/>
    <n v="40"/>
    <x v="3"/>
    <x v="3"/>
    <n v="0.69"/>
    <n v="24"/>
    <n v="27.599999999999998"/>
    <n v="662.4"/>
  </r>
  <r>
    <n v="3098"/>
    <s v="Weldon"/>
    <s v="Delacruz"/>
    <s v="Mr"/>
    <s v="M"/>
    <n v="30"/>
    <s v="Maurice Street"/>
    <s v="Nottinghamshire"/>
    <x v="2"/>
    <x v="620"/>
    <n v="48"/>
    <x v="8"/>
    <x v="8"/>
    <n v="3.49"/>
    <n v="20"/>
    <n v="167.52"/>
    <n v="3350.4"/>
  </r>
  <r>
    <n v="3099"/>
    <s v="Allan"/>
    <s v="Rodgers"/>
    <s v="Mr"/>
    <s v="M"/>
    <n v="60"/>
    <s v="Mauritius Road"/>
    <s v="Horncastle"/>
    <x v="1"/>
    <x v="816"/>
    <n v="83"/>
    <x v="7"/>
    <x v="7"/>
    <n v="2.95"/>
    <n v="20"/>
    <n v="244.85000000000002"/>
    <n v="4897"/>
  </r>
  <r>
    <n v="3100"/>
    <s v="Raymundo"/>
    <s v="Sullivan"/>
    <s v="Mr"/>
    <s v="M"/>
    <n v="30"/>
    <s v="Mavis Walk"/>
    <s v="Waltham Abbey"/>
    <x v="2"/>
    <x v="878"/>
    <n v="4"/>
    <x v="3"/>
    <x v="3"/>
    <n v="0.69"/>
    <n v="24"/>
    <n v="2.76"/>
    <n v="66.239999999999995"/>
  </r>
  <r>
    <n v="3101"/>
    <s v="Melodi"/>
    <s v="Cates"/>
    <s v="Miss"/>
    <s v="F"/>
    <n v="30"/>
    <s v="Maxim Road"/>
    <s v="Cleator Moor"/>
    <x v="15"/>
    <x v="303"/>
    <n v="53"/>
    <x v="8"/>
    <x v="8"/>
    <n v="3.49"/>
    <n v="20"/>
    <n v="184.97"/>
    <n v="3699.4"/>
  </r>
  <r>
    <n v="3102"/>
    <s v="Sheena"/>
    <s v="Cabrera"/>
    <s v="Miss"/>
    <s v="F"/>
    <n v="60"/>
    <s v="Maxwell Road"/>
    <s v="Lancashire"/>
    <x v="21"/>
    <x v="887"/>
    <n v="51"/>
    <x v="7"/>
    <x v="7"/>
    <n v="2.95"/>
    <n v="20"/>
    <n v="150.45000000000002"/>
    <n v="3009.0000000000005"/>
  </r>
  <r>
    <n v="3103"/>
    <s v="Mari"/>
    <s v="Bernard"/>
    <s v="Mrs"/>
    <s v="F"/>
    <n v="90"/>
    <s v="Maxwell Road"/>
    <s v="Maghera"/>
    <x v="2"/>
    <x v="599"/>
    <n v="52"/>
    <x v="5"/>
    <x v="5"/>
    <n v="3.99"/>
    <n v="24"/>
    <n v="207.48000000000002"/>
    <n v="4979.5200000000004"/>
  </r>
  <r>
    <n v="3104"/>
    <s v="Randall"/>
    <s v="Cortes"/>
    <s v="Mr"/>
    <s v="M"/>
    <n v="60"/>
    <s v="Maybury Cottages"/>
    <s v="Fort Augustus"/>
    <x v="17"/>
    <x v="73"/>
    <n v="41"/>
    <x v="6"/>
    <x v="6"/>
    <n v="1.29"/>
    <n v="24"/>
    <n v="52.89"/>
    <n v="1269.3600000000001"/>
  </r>
  <r>
    <n v="3105"/>
    <s v="Sherill"/>
    <s v="Delaney"/>
    <s v="Mrs"/>
    <s v="F"/>
    <n v="60"/>
    <s v="Mayeswood Road"/>
    <s v="Gloucestershire"/>
    <x v="17"/>
    <x v="250"/>
    <n v="94"/>
    <x v="0"/>
    <x v="0"/>
    <n v="2.0099999999999998"/>
    <n v="20"/>
    <n v="188.93999999999997"/>
    <n v="3778.7999999999993"/>
  </r>
  <r>
    <n v="3106"/>
    <s v="Chara"/>
    <s v="Gilbert"/>
    <s v="Miss"/>
    <s v="F"/>
    <n v="60"/>
    <s v="Mayfair Gardens"/>
    <s v="Paignton"/>
    <x v="2"/>
    <x v="1019"/>
    <n v="85"/>
    <x v="9"/>
    <x v="9"/>
    <n v="3.39"/>
    <n v="24"/>
    <n v="288.15000000000003"/>
    <n v="6915.6"/>
  </r>
  <r>
    <n v="3107"/>
    <s v="Josue"/>
    <s v="Denny"/>
    <s v="Mr"/>
    <s v="M"/>
    <n v="90"/>
    <s v="Mayfield Close"/>
    <s v="Holt"/>
    <x v="1"/>
    <x v="990"/>
    <n v="77"/>
    <x v="2"/>
    <x v="2"/>
    <n v="1.79"/>
    <n v="17"/>
    <n v="137.83000000000001"/>
    <n v="2343.11"/>
  </r>
  <r>
    <n v="3108"/>
    <s v="Loyce"/>
    <s v="Irving"/>
    <s v="Mrs"/>
    <s v="F"/>
    <n v="90"/>
    <s v="Mayfield Road"/>
    <s v="Potters Bar"/>
    <x v="2"/>
    <x v="139"/>
    <n v="99"/>
    <x v="9"/>
    <x v="9"/>
    <n v="3.39"/>
    <n v="24"/>
    <n v="335.61"/>
    <n v="8054.64"/>
  </r>
  <r>
    <n v="3109"/>
    <s v="Chi"/>
    <s v="Knutson"/>
    <s v="Mr"/>
    <s v="M"/>
    <n v="60"/>
    <s v="Maygood Street"/>
    <s v="Tyne And Wear"/>
    <x v="2"/>
    <x v="19"/>
    <n v="83"/>
    <x v="2"/>
    <x v="2"/>
    <n v="1.79"/>
    <n v="17"/>
    <n v="148.57"/>
    <n v="2525.69"/>
  </r>
  <r>
    <n v="3110"/>
    <s v="Karla"/>
    <s v="David"/>
    <s v="Miss"/>
    <s v="F"/>
    <n v="90"/>
    <s v="Maynards Quay"/>
    <s v="Llangollen"/>
    <x v="11"/>
    <x v="622"/>
    <n v="69"/>
    <x v="0"/>
    <x v="0"/>
    <n v="2.0099999999999998"/>
    <n v="20"/>
    <n v="138.69"/>
    <n v="2773.8"/>
  </r>
  <r>
    <n v="3111"/>
    <s v="Jim"/>
    <s v="Lassiter"/>
    <s v="Mr"/>
    <s v="M"/>
    <n v="90"/>
    <s v="Mays &amp;"/>
    <s v="Catterick Garrison"/>
    <x v="20"/>
    <x v="457"/>
    <n v="25"/>
    <x v="4"/>
    <x v="4"/>
    <n v="1.89"/>
    <n v="18"/>
    <n v="47.25"/>
    <n v="850.5"/>
  </r>
  <r>
    <n v="3112"/>
    <s v="Fabian"/>
    <s v="Sawyer"/>
    <s v="Mr"/>
    <s v="M"/>
    <n v="90"/>
    <s v="Maytree Walk"/>
    <s v="Richmond"/>
    <x v="2"/>
    <x v="111"/>
    <n v="95"/>
    <x v="8"/>
    <x v="8"/>
    <n v="3.49"/>
    <n v="20"/>
    <n v="331.55"/>
    <n v="6631"/>
  </r>
  <r>
    <n v="3113"/>
    <s v="Man"/>
    <s v="Salter"/>
    <s v="Mr"/>
    <s v="M"/>
    <n v="30"/>
    <s v="Mayville Estate"/>
    <s v="Malmesbury"/>
    <x v="2"/>
    <x v="535"/>
    <n v="84"/>
    <x v="9"/>
    <x v="9"/>
    <n v="3.39"/>
    <n v="24"/>
    <n v="284.76"/>
    <n v="6834.24"/>
  </r>
  <r>
    <n v="3114"/>
    <s v="Queenie"/>
    <s v="Arrington"/>
    <s v="Miss"/>
    <s v="F"/>
    <n v="90"/>
    <s v="Maze Hill"/>
    <s v="Exeter"/>
    <x v="17"/>
    <x v="888"/>
    <n v="58"/>
    <x v="8"/>
    <x v="8"/>
    <n v="3.49"/>
    <n v="20"/>
    <n v="202.42000000000002"/>
    <n v="4048.4000000000005"/>
  </r>
  <r>
    <n v="3116"/>
    <s v="Cesar"/>
    <s v="Hoskins"/>
    <s v="Mr"/>
    <s v="M"/>
    <n v="30"/>
    <s v="Mazow Road"/>
    <s v="Darvel"/>
    <x v="3"/>
    <x v="1020"/>
    <n v="44"/>
    <x v="9"/>
    <x v="9"/>
    <n v="3.39"/>
    <n v="24"/>
    <n v="149.16"/>
    <n v="3579.84"/>
  </r>
  <r>
    <n v="3117"/>
    <s v="Ted"/>
    <s v="Blair"/>
    <s v="Mr"/>
    <s v="M"/>
    <n v="90"/>
    <s v="Mccall Crescent"/>
    <s v="Southam"/>
    <x v="2"/>
    <x v="673"/>
    <n v="94"/>
    <x v="2"/>
    <x v="2"/>
    <n v="1.79"/>
    <n v="17"/>
    <n v="168.26"/>
    <n v="2860.42"/>
  </r>
  <r>
    <n v="3118"/>
    <s v="Gregoria"/>
    <s v="Payne"/>
    <s v="Mrs"/>
    <s v="F"/>
    <n v="30"/>
    <s v="Meadow Garth"/>
    <s v="Pathhead"/>
    <x v="2"/>
    <x v="810"/>
    <n v="91"/>
    <x v="7"/>
    <x v="7"/>
    <n v="2.95"/>
    <n v="20"/>
    <n v="268.45"/>
    <n v="5369"/>
  </r>
  <r>
    <n v="3119"/>
    <s v="Ladawn"/>
    <s v="Pierce"/>
    <s v="Ms"/>
    <s v="F"/>
    <n v="30"/>
    <s v="Meadway"/>
    <s v="Ripon"/>
    <x v="2"/>
    <x v="371"/>
    <n v="7"/>
    <x v="3"/>
    <x v="3"/>
    <n v="0.69"/>
    <n v="24"/>
    <n v="4.83"/>
    <n v="115.92"/>
  </r>
  <r>
    <n v="3120"/>
    <s v="Bryant"/>
    <s v="Stark"/>
    <s v="Dr"/>
    <s v="M"/>
    <n v="90"/>
    <s v="Meards Court"/>
    <s v="High Peak"/>
    <x v="1"/>
    <x v="568"/>
    <n v="41"/>
    <x v="0"/>
    <x v="0"/>
    <n v="2.0099999999999998"/>
    <n v="20"/>
    <n v="82.41"/>
    <n v="1648.1999999999998"/>
  </r>
  <r>
    <n v="3121"/>
    <s v="Jayson"/>
    <s v="Meredith"/>
    <s v="Mr"/>
    <s v="M"/>
    <n v="60"/>
    <s v="Meard's Court"/>
    <s v="Laurencekirk"/>
    <x v="21"/>
    <x v="384"/>
    <n v="84"/>
    <x v="7"/>
    <x v="7"/>
    <n v="2.95"/>
    <n v="20"/>
    <n v="247.8"/>
    <n v="4956"/>
  </r>
  <r>
    <n v="3122"/>
    <s v="Numbers"/>
    <s v="Moyer"/>
    <s v="Mr"/>
    <s v="M"/>
    <n v="30"/>
    <s v="Meards Street"/>
    <s v="Bushmills"/>
    <x v="12"/>
    <x v="987"/>
    <n v="76"/>
    <x v="5"/>
    <x v="5"/>
    <n v="3.99"/>
    <n v="24"/>
    <n v="303.24"/>
    <n v="7277.76"/>
  </r>
  <r>
    <n v="3123"/>
    <s v="Nicola"/>
    <s v="Sparks"/>
    <s v="Mrs"/>
    <s v="F"/>
    <n v="30"/>
    <s v="Meards Street"/>
    <s v="Millom"/>
    <x v="2"/>
    <x v="581"/>
    <n v="94"/>
    <x v="0"/>
    <x v="0"/>
    <n v="2.0099999999999998"/>
    <n v="20"/>
    <n v="188.93999999999997"/>
    <n v="3778.7999999999993"/>
  </r>
  <r>
    <n v="3124"/>
    <s v="Tom"/>
    <s v="Daley"/>
    <s v="Mr"/>
    <s v="M"/>
    <n v="90"/>
    <s v="Mecklenburg Square"/>
    <s v="Lingfield"/>
    <x v="11"/>
    <x v="49"/>
    <n v="23"/>
    <x v="5"/>
    <x v="5"/>
    <n v="3.99"/>
    <n v="24"/>
    <n v="91.77000000000001"/>
    <n v="2202.4800000000005"/>
  </r>
  <r>
    <n v="3125"/>
    <s v="Russel"/>
    <s v="Belcher"/>
    <s v="Mr"/>
    <s v="M"/>
    <n v="90"/>
    <s v="Medcalf Place"/>
    <s v="Ashby-De-La-Zouch"/>
    <x v="64"/>
    <x v="314"/>
    <n v="18"/>
    <x v="6"/>
    <x v="6"/>
    <n v="1.29"/>
    <n v="24"/>
    <n v="23.22"/>
    <n v="557.28"/>
  </r>
  <r>
    <n v="3126"/>
    <s v="Brenton"/>
    <s v="Anderson"/>
    <s v="Mr"/>
    <s v="M"/>
    <n v="90"/>
    <s v="Medfield Street"/>
    <s v="Gaerwen"/>
    <x v="17"/>
    <x v="286"/>
    <n v="28"/>
    <x v="8"/>
    <x v="8"/>
    <n v="3.49"/>
    <n v="20"/>
    <n v="97.72"/>
    <n v="1954.4"/>
  </r>
  <r>
    <n v="3127"/>
    <s v="Marcel"/>
    <s v="Day"/>
    <s v="Mr"/>
    <s v="M"/>
    <n v="30"/>
    <s v="Melbourne Place"/>
    <s v="Welling"/>
    <x v="2"/>
    <x v="16"/>
    <n v="65"/>
    <x v="5"/>
    <x v="5"/>
    <n v="3.99"/>
    <n v="24"/>
    <n v="259.35000000000002"/>
    <n v="6224.4000000000005"/>
  </r>
  <r>
    <n v="3128"/>
    <s v="Trinidad"/>
    <s v="Cochran"/>
    <s v="Mrs"/>
    <s v="F"/>
    <n v="30"/>
    <s v="Melcombe Place"/>
    <s v="Harleston"/>
    <x v="13"/>
    <x v="3"/>
    <n v="102"/>
    <x v="4"/>
    <x v="4"/>
    <n v="1.89"/>
    <n v="18"/>
    <n v="192.78"/>
    <n v="3470.04"/>
  </r>
  <r>
    <n v="3129"/>
    <s v="Harold"/>
    <s v="Soto"/>
    <s v="Dr"/>
    <s v="F"/>
    <n v="90"/>
    <s v="Melford Lallas"/>
    <s v="Tyne And Wear"/>
    <x v="2"/>
    <x v="643"/>
    <n v="5"/>
    <x v="1"/>
    <x v="1"/>
    <n v="1.79"/>
    <n v="24"/>
    <n v="8.9499999999999993"/>
    <n v="214.79999999999998"/>
  </r>
  <r>
    <n v="3130"/>
    <s v="Otis"/>
    <s v="Farley"/>
    <s v="Mr"/>
    <s v="M"/>
    <n v="90"/>
    <s v="Melford Road"/>
    <s v="Strathpeffer"/>
    <x v="2"/>
    <x v="561"/>
    <n v="62"/>
    <x v="0"/>
    <x v="0"/>
    <n v="2.0099999999999998"/>
    <n v="20"/>
    <n v="124.61999999999999"/>
    <n v="2492.3999999999996"/>
  </r>
  <r>
    <n v="3131"/>
    <s v="Derick"/>
    <s v="Blackman"/>
    <s v="Mr"/>
    <s v="M"/>
    <n v="60"/>
    <s v="Melina Place"/>
    <s v="Tranent"/>
    <x v="2"/>
    <x v="1021"/>
    <n v="13"/>
    <x v="1"/>
    <x v="1"/>
    <n v="1.79"/>
    <n v="24"/>
    <n v="23.27"/>
    <n v="558.48"/>
  </r>
  <r>
    <n v="3132"/>
    <s v="Antonio"/>
    <s v="Posey"/>
    <s v="Mrs"/>
    <s v="F"/>
    <n v="90"/>
    <s v="Mellick's Place"/>
    <s v="Clevedon"/>
    <x v="15"/>
    <x v="298"/>
    <n v="60"/>
    <x v="2"/>
    <x v="2"/>
    <n v="1.79"/>
    <n v="17"/>
    <n v="107.4"/>
    <n v="1825.8000000000002"/>
  </r>
  <r>
    <n v="3133"/>
    <s v="Elden"/>
    <s v="Aguirre"/>
    <s v="Mr"/>
    <s v="M"/>
    <n v="60"/>
    <s v="Mellison Road"/>
    <s v="Pembroke Dock"/>
    <x v="2"/>
    <x v="903"/>
    <n v="2"/>
    <x v="8"/>
    <x v="8"/>
    <n v="3.49"/>
    <n v="20"/>
    <n v="6.98"/>
    <n v="139.60000000000002"/>
  </r>
  <r>
    <n v="3134"/>
    <s v="Harley"/>
    <s v="Kyle"/>
    <s v="Mr"/>
    <s v="M"/>
    <n v="60"/>
    <s v="Mells Crescent"/>
    <s v="Gerrards Cross"/>
    <x v="17"/>
    <x v="942"/>
    <n v="72"/>
    <x v="0"/>
    <x v="0"/>
    <n v="2.0099999999999998"/>
    <n v="20"/>
    <n v="144.71999999999997"/>
    <n v="2894.3999999999996"/>
  </r>
  <r>
    <n v="3135"/>
    <s v="Felipe"/>
    <s v="Helton"/>
    <s v="Mr"/>
    <s v="M"/>
    <n v="90"/>
    <s v="Melon Ground"/>
    <s v="Ingatestone"/>
    <x v="35"/>
    <x v="332"/>
    <n v="81"/>
    <x v="3"/>
    <x v="3"/>
    <n v="0.69"/>
    <n v="24"/>
    <n v="55.889999999999993"/>
    <n v="1341.36"/>
  </r>
  <r>
    <n v="3136"/>
    <s v="Shanti"/>
    <s v="Buck"/>
    <s v="Mrs"/>
    <s v="F"/>
    <n v="60"/>
    <s v="Melrose Avenue"/>
    <s v="Paignton"/>
    <x v="2"/>
    <x v="30"/>
    <n v="82"/>
    <x v="3"/>
    <x v="3"/>
    <n v="0.69"/>
    <n v="24"/>
    <n v="56.58"/>
    <n v="1357.92"/>
  </r>
  <r>
    <n v="3137"/>
    <s v="Reggie"/>
    <s v="Vance"/>
    <s v="Mr"/>
    <s v="M"/>
    <n v="90"/>
    <s v="Melton House"/>
    <s v="Buckie"/>
    <x v="8"/>
    <x v="854"/>
    <n v="38"/>
    <x v="1"/>
    <x v="1"/>
    <n v="1.79"/>
    <n v="24"/>
    <n v="68.02"/>
    <n v="1632.48"/>
  </r>
  <r>
    <n v="3138"/>
    <s v="Christopher"/>
    <s v="Dudley"/>
    <s v="Mr"/>
    <s v="M"/>
    <n v="90"/>
    <s v="Melton Street"/>
    <s v="Great Missenden"/>
    <x v="57"/>
    <x v="26"/>
    <n v="75"/>
    <x v="0"/>
    <x v="0"/>
    <n v="2.0099999999999998"/>
    <n v="20"/>
    <n v="150.74999999999997"/>
    <n v="3014.9999999999995"/>
  </r>
  <r>
    <n v="3139"/>
    <s v="Toby"/>
    <s v="Esparza"/>
    <s v="Mr"/>
    <s v="M"/>
    <n v="60"/>
    <s v="Melville Gardens"/>
    <s v="Lairg"/>
    <x v="21"/>
    <x v="471"/>
    <n v="55"/>
    <x v="9"/>
    <x v="9"/>
    <n v="3.39"/>
    <n v="24"/>
    <n v="186.45000000000002"/>
    <n v="4474.8"/>
  </r>
  <r>
    <n v="3140"/>
    <s v="Edison"/>
    <s v="Fitzgerald"/>
    <s v="Mr"/>
    <s v="M"/>
    <n v="60"/>
    <s v="Melville Terrace"/>
    <s v="Bruton"/>
    <x v="8"/>
    <x v="1022"/>
    <n v="82"/>
    <x v="4"/>
    <x v="4"/>
    <n v="1.89"/>
    <n v="18"/>
    <n v="154.97999999999999"/>
    <n v="2789.64"/>
  </r>
  <r>
    <n v="3141"/>
    <s v="Paul"/>
    <s v="Vigil"/>
    <s v="Mr"/>
    <s v="M"/>
    <n v="60"/>
    <s v="Melville Terrace"/>
    <s v="Wigton"/>
    <x v="2"/>
    <x v="506"/>
    <n v="64"/>
    <x v="1"/>
    <x v="1"/>
    <n v="1.79"/>
    <n v="24"/>
    <n v="114.56"/>
    <n v="2749.44"/>
  </r>
  <r>
    <n v="3142"/>
    <s v="Katherine"/>
    <s v="Cummings"/>
    <s v="Miss"/>
    <s v="F"/>
    <n v="60"/>
    <s v="Melyn Close"/>
    <s v="Roy Bridge"/>
    <x v="2"/>
    <x v="336"/>
    <n v="57"/>
    <x v="3"/>
    <x v="3"/>
    <n v="0.69"/>
    <n v="24"/>
    <n v="39.33"/>
    <n v="943.92"/>
  </r>
  <r>
    <n v="3143"/>
    <s v="Reed"/>
    <s v="Mora"/>
    <s v="Mr"/>
    <s v="M"/>
    <n v="60"/>
    <s v="Memorial Avenue"/>
    <s v="Woodford Green"/>
    <x v="2"/>
    <x v="80"/>
    <n v="97"/>
    <x v="5"/>
    <x v="5"/>
    <n v="3.99"/>
    <n v="24"/>
    <n v="387.03000000000003"/>
    <n v="9288.7200000000012"/>
  </r>
  <r>
    <n v="3144"/>
    <s v="Maxie"/>
    <s v="Lee"/>
    <s v="Miss"/>
    <s v="F"/>
    <n v="90"/>
    <s v="Mendora Road"/>
    <s v="Calstock"/>
    <x v="55"/>
    <x v="55"/>
    <n v="13"/>
    <x v="2"/>
    <x v="2"/>
    <n v="1.79"/>
    <n v="17"/>
    <n v="23.27"/>
    <n v="395.59"/>
  </r>
  <r>
    <n v="3145"/>
    <s v="Adrianne"/>
    <s v="Fair"/>
    <s v="Miss"/>
    <s v="F"/>
    <n v="30"/>
    <s v="Menelik Road"/>
    <s v="Warlingham"/>
    <x v="2"/>
    <x v="323"/>
    <n v="99"/>
    <x v="9"/>
    <x v="9"/>
    <n v="3.39"/>
    <n v="24"/>
    <n v="335.61"/>
    <n v="8054.64"/>
  </r>
  <r>
    <n v="3146"/>
    <s v="Roy"/>
    <s v="Stout"/>
    <s v="Mr"/>
    <s v="M"/>
    <n v="30"/>
    <s v="Merbury Close"/>
    <s v="Maldon"/>
    <x v="2"/>
    <x v="518"/>
    <n v="54"/>
    <x v="0"/>
    <x v="0"/>
    <n v="2.0099999999999998"/>
    <n v="20"/>
    <n v="108.53999999999999"/>
    <n v="2170.7999999999997"/>
  </r>
  <r>
    <n v="3147"/>
    <s v="Leigh"/>
    <s v="Ramirez"/>
    <s v="Mr"/>
    <s v="M"/>
    <n v="30"/>
    <s v="Merceron Houses"/>
    <s v="Penarth"/>
    <x v="2"/>
    <x v="202"/>
    <n v="62"/>
    <x v="1"/>
    <x v="1"/>
    <n v="1.79"/>
    <n v="24"/>
    <n v="110.98"/>
    <n v="2663.52"/>
  </r>
  <r>
    <n v="3148"/>
    <s v="Meg"/>
    <s v="Shaw"/>
    <s v="Mrs"/>
    <s v="F"/>
    <n v="90"/>
    <s v="Mercers Terrace"/>
    <s v="Isle Of Mannot"/>
    <x v="21"/>
    <x v="693"/>
    <n v="15"/>
    <x v="7"/>
    <x v="7"/>
    <n v="2.95"/>
    <n v="20"/>
    <n v="44.25"/>
    <n v="885"/>
  </r>
  <r>
    <n v="3149"/>
    <s v="Alfonso"/>
    <s v="Owens"/>
    <s v="Mr"/>
    <s v="M"/>
    <n v="60"/>
    <s v="Mercury Houses"/>
    <s v="North Humberside"/>
    <x v="2"/>
    <x v="433"/>
    <n v="75"/>
    <x v="7"/>
    <x v="7"/>
    <n v="2.95"/>
    <n v="20"/>
    <n v="221.25"/>
    <n v="4425"/>
  </r>
  <r>
    <n v="3150"/>
    <s v="Markus"/>
    <s v="Honeycutt"/>
    <s v="Mr"/>
    <s v="M"/>
    <n v="60"/>
    <s v="Mere Close"/>
    <s v="Bishop'S Stortford"/>
    <x v="65"/>
    <x v="202"/>
    <n v="15"/>
    <x v="5"/>
    <x v="5"/>
    <n v="3.99"/>
    <n v="24"/>
    <n v="59.85"/>
    <n v="1436.4"/>
  </r>
  <r>
    <n v="3151"/>
    <s v="Armand"/>
    <s v="Sierra"/>
    <s v="Mr"/>
    <s v="M"/>
    <n v="60"/>
    <s v="Mere Close"/>
    <s v="Felixstowe"/>
    <x v="17"/>
    <x v="276"/>
    <n v="50"/>
    <x v="3"/>
    <x v="3"/>
    <n v="0.69"/>
    <n v="24"/>
    <n v="34.5"/>
    <n v="828"/>
  </r>
  <r>
    <n v="3152"/>
    <s v="Willard"/>
    <s v="Rubio"/>
    <s v="Mr"/>
    <s v="M"/>
    <n v="30"/>
    <s v="Meredith Mews"/>
    <s v="Newcastle"/>
    <x v="2"/>
    <x v="862"/>
    <n v="44"/>
    <x v="3"/>
    <x v="3"/>
    <n v="0.69"/>
    <n v="24"/>
    <n v="30.36"/>
    <n v="728.64"/>
  </r>
  <r>
    <n v="3153"/>
    <s v="Louella"/>
    <s v="Sylvester"/>
    <s v="Miss"/>
    <s v="F"/>
    <n v="30"/>
    <s v="Meretone Close"/>
    <s v="Lisburn"/>
    <x v="11"/>
    <x v="527"/>
    <n v="53"/>
    <x v="8"/>
    <x v="8"/>
    <n v="3.49"/>
    <n v="20"/>
    <n v="184.97"/>
    <n v="3699.4"/>
  </r>
  <r>
    <n v="3154"/>
    <s v="Kasie"/>
    <s v="Reeves"/>
    <s v="Mrs"/>
    <s v="F"/>
    <n v="60"/>
    <s v="Merganser Gardens"/>
    <s v="East Sussex"/>
    <x v="44"/>
    <x v="968"/>
    <n v="89"/>
    <x v="9"/>
    <x v="9"/>
    <n v="3.39"/>
    <n v="24"/>
    <n v="301.71000000000004"/>
    <n v="7241.0400000000009"/>
  </r>
  <r>
    <n v="3155"/>
    <s v="Howard"/>
    <s v="Hawkins"/>
    <s v="Mr"/>
    <s v="M"/>
    <n v="60"/>
    <s v="Merrington Road"/>
    <s v="Kinbrace"/>
    <x v="21"/>
    <x v="1023"/>
    <n v="67"/>
    <x v="3"/>
    <x v="3"/>
    <n v="0.69"/>
    <n v="24"/>
    <n v="46.23"/>
    <n v="1109.52"/>
  </r>
  <r>
    <n v="3156"/>
    <s v="Leland"/>
    <s v="Blackman"/>
    <s v="Mr"/>
    <s v="M"/>
    <n v="30"/>
    <s v="Mersey Road"/>
    <s v="Haddington"/>
    <x v="13"/>
    <x v="466"/>
    <n v="31"/>
    <x v="5"/>
    <x v="5"/>
    <n v="3.99"/>
    <n v="24"/>
    <n v="123.69000000000001"/>
    <n v="2968.5600000000004"/>
  </r>
  <r>
    <n v="3157"/>
    <s v="Bryan"/>
    <s v="Queen"/>
    <s v="Mr"/>
    <s v="M"/>
    <n v="90"/>
    <s v="Merton Villas"/>
    <s v="Woodbridge"/>
    <x v="2"/>
    <x v="788"/>
    <n v="8"/>
    <x v="0"/>
    <x v="0"/>
    <n v="2.0099999999999998"/>
    <n v="20"/>
    <n v="16.079999999999998"/>
    <n v="321.59999999999997"/>
  </r>
  <r>
    <n v="3158"/>
    <s v="Forrest"/>
    <s v="Bower"/>
    <s v="Mr"/>
    <s v="M"/>
    <n v="90"/>
    <s v="Messaline Avenue"/>
    <s v="Bures"/>
    <x v="8"/>
    <x v="306"/>
    <n v="89"/>
    <x v="0"/>
    <x v="0"/>
    <n v="2.0099999999999998"/>
    <n v="20"/>
    <n v="178.89"/>
    <n v="3577.7999999999997"/>
  </r>
  <r>
    <n v="3159"/>
    <s v="Yan"/>
    <s v="Delong"/>
    <s v="Mrs"/>
    <s v="F"/>
    <n v="60"/>
    <s v="Messeter Place"/>
    <s v="Hillsborough"/>
    <x v="1"/>
    <x v="537"/>
    <n v="58"/>
    <x v="9"/>
    <x v="9"/>
    <n v="3.39"/>
    <n v="24"/>
    <n v="196.62"/>
    <n v="4718.88"/>
  </r>
  <r>
    <n v="3160"/>
    <s v="Whitney"/>
    <s v="Major"/>
    <s v="Miss"/>
    <s v="F"/>
    <n v="30"/>
    <s v="Meteor Street"/>
    <s v="Basingstoke"/>
    <x v="91"/>
    <x v="929"/>
    <n v="2"/>
    <x v="0"/>
    <x v="0"/>
    <n v="2.0099999999999998"/>
    <n v="20"/>
    <n v="4.0199999999999996"/>
    <n v="80.399999999999991"/>
  </r>
  <r>
    <n v="3161"/>
    <s v="Erick"/>
    <s v="Gee"/>
    <s v="Mr"/>
    <s v="M"/>
    <n v="30"/>
    <s v="Methodist Free"/>
    <s v="Amersham"/>
    <x v="60"/>
    <x v="587"/>
    <n v="74"/>
    <x v="2"/>
    <x v="2"/>
    <n v="1.79"/>
    <n v="17"/>
    <n v="132.46"/>
    <n v="2251.8200000000002"/>
  </r>
  <r>
    <n v="3162"/>
    <s v="Norine"/>
    <s v="Andrade"/>
    <s v="Miss"/>
    <s v="F"/>
    <n v="90"/>
    <s v="Methodist Free"/>
    <s v="Essex"/>
    <x v="17"/>
    <x v="161"/>
    <n v="6"/>
    <x v="6"/>
    <x v="6"/>
    <n v="1.29"/>
    <n v="24"/>
    <n v="7.74"/>
    <n v="185.76"/>
  </r>
  <r>
    <n v="3163"/>
    <s v="Ricarda"/>
    <s v="Wall"/>
    <s v="Dr"/>
    <s v="F"/>
    <n v="90"/>
    <s v="Middle Lane"/>
    <s v="Lydbrook"/>
    <x v="2"/>
    <x v="346"/>
    <n v="33"/>
    <x v="3"/>
    <x v="3"/>
    <n v="0.69"/>
    <n v="24"/>
    <n v="22.77"/>
    <n v="546.48"/>
  </r>
  <r>
    <n v="3164"/>
    <s v="Nicholle"/>
    <s v="Huerta"/>
    <s v="Ms"/>
    <s v="F"/>
    <n v="90"/>
    <s v="Middle Road"/>
    <s v="Spean Bridge"/>
    <x v="2"/>
    <x v="517"/>
    <n v="93"/>
    <x v="8"/>
    <x v="8"/>
    <n v="3.49"/>
    <n v="20"/>
    <n v="324.57"/>
    <n v="6491.4"/>
  </r>
  <r>
    <n v="3166"/>
    <s v="Ty"/>
    <s v="Weir"/>
    <s v="Mr"/>
    <s v="M"/>
    <n v="60"/>
    <s v="Middle Row"/>
    <s v="Hebden Bridge"/>
    <x v="1"/>
    <x v="29"/>
    <n v="23"/>
    <x v="6"/>
    <x v="6"/>
    <n v="1.29"/>
    <n v="24"/>
    <n v="29.67"/>
    <n v="712.08"/>
  </r>
  <r>
    <n v="3167"/>
    <s v="Jed"/>
    <s v="Blackmon"/>
    <s v="Dr"/>
    <s v="M"/>
    <n v="30"/>
    <s v="Middle Walk"/>
    <s v="Horsham"/>
    <x v="1"/>
    <x v="322"/>
    <n v="4"/>
    <x v="8"/>
    <x v="8"/>
    <n v="3.49"/>
    <n v="20"/>
    <n v="13.96"/>
    <n v="279.20000000000005"/>
  </r>
  <r>
    <n v="3168"/>
    <s v="Robby"/>
    <s v="Khan"/>
    <s v="Mr"/>
    <s v="M"/>
    <n v="60"/>
    <s v="Middlesex Street"/>
    <s v="Alnwick"/>
    <x v="14"/>
    <x v="402"/>
    <n v="5"/>
    <x v="4"/>
    <x v="4"/>
    <n v="1.89"/>
    <n v="18"/>
    <n v="9.4499999999999993"/>
    <n v="170.1"/>
  </r>
  <r>
    <n v="3169"/>
    <s v="Anabel"/>
    <s v="Wagner"/>
    <s v="Mrs"/>
    <s v="F"/>
    <n v="30"/>
    <s v="Middleton Grove"/>
    <s v="Downpatrick"/>
    <x v="3"/>
    <x v="919"/>
    <n v="26"/>
    <x v="7"/>
    <x v="7"/>
    <n v="2.95"/>
    <n v="20"/>
    <n v="76.7"/>
    <n v="1534"/>
  </r>
  <r>
    <n v="3170"/>
    <s v="Bradly"/>
    <s v="Grayson"/>
    <s v="Mr"/>
    <s v="M"/>
    <n v="30"/>
    <s v="Middleton Mews"/>
    <s v="Isle Of Mannot"/>
    <x v="21"/>
    <x v="1003"/>
    <n v="50"/>
    <x v="5"/>
    <x v="5"/>
    <n v="3.99"/>
    <n v="24"/>
    <n v="199.5"/>
    <n v="4788"/>
  </r>
  <r>
    <n v="3171"/>
    <s v="Theron"/>
    <s v="Gustafson"/>
    <s v="Mr"/>
    <s v="M"/>
    <n v="30"/>
    <s v="Midland Parade"/>
    <s v="Aldershot"/>
    <x v="23"/>
    <x v="103"/>
    <n v="101"/>
    <x v="6"/>
    <x v="6"/>
    <n v="1.29"/>
    <n v="24"/>
    <n v="130.29"/>
    <n v="3126.96"/>
  </r>
  <r>
    <n v="3172"/>
    <s v="Alline"/>
    <s v="Sherman"/>
    <s v="Mrs"/>
    <s v="F"/>
    <n v="60"/>
    <s v="Midland Road"/>
    <s v="Lochgilphead"/>
    <x v="11"/>
    <x v="133"/>
    <n v="69"/>
    <x v="3"/>
    <x v="3"/>
    <n v="0.69"/>
    <n v="24"/>
    <n v="47.61"/>
    <n v="1142.6399999999999"/>
  </r>
  <r>
    <n v="3173"/>
    <s v="Florencio"/>
    <s v="Gagne"/>
    <s v="Mr"/>
    <s v="M"/>
    <n v="90"/>
    <s v="Might?? Bridge"/>
    <s v="Betchworth"/>
    <x v="79"/>
    <x v="519"/>
    <n v="43"/>
    <x v="1"/>
    <x v="1"/>
    <n v="1.79"/>
    <n v="24"/>
    <n v="76.97"/>
    <n v="1847.28"/>
  </r>
  <r>
    <n v="3174"/>
    <s v="Korey"/>
    <s v="Fitch"/>
    <s v="Mr"/>
    <s v="M"/>
    <n v="60"/>
    <s v="Milan Place"/>
    <s v="Letchworth Garden City"/>
    <x v="11"/>
    <x v="313"/>
    <n v="37"/>
    <x v="2"/>
    <x v="2"/>
    <n v="1.79"/>
    <n v="17"/>
    <n v="66.23"/>
    <n v="1125.9100000000001"/>
  </r>
  <r>
    <n v="3175"/>
    <s v="Missy"/>
    <s v="Champagne"/>
    <s v="Miss"/>
    <s v="F"/>
    <n v="60"/>
    <s v="Milburn Terrace"/>
    <s v="Paisley"/>
    <x v="2"/>
    <x v="157"/>
    <n v="39"/>
    <x v="2"/>
    <x v="2"/>
    <n v="1.79"/>
    <n v="17"/>
    <n v="69.81"/>
    <n v="1186.77"/>
  </r>
  <r>
    <n v="3176"/>
    <s v="Kasey"/>
    <s v="Gunter"/>
    <s v="Mrs"/>
    <s v="F"/>
    <n v="30"/>
    <s v="Milburn Terrace"/>
    <s v="Rosewell"/>
    <x v="2"/>
    <x v="53"/>
    <n v="35"/>
    <x v="6"/>
    <x v="6"/>
    <n v="1.29"/>
    <n v="24"/>
    <n v="45.15"/>
    <n v="1083.5999999999999"/>
  </r>
  <r>
    <n v="3177"/>
    <s v="Logan"/>
    <s v="Messer"/>
    <s v="Mr"/>
    <s v="M"/>
    <n v="90"/>
    <s v="Mildmay Road"/>
    <s v="Huddersfield"/>
    <x v="1"/>
    <x v="278"/>
    <n v="87"/>
    <x v="9"/>
    <x v="9"/>
    <n v="3.39"/>
    <n v="24"/>
    <n v="294.93"/>
    <n v="7078.32"/>
  </r>
  <r>
    <n v="3178"/>
    <s v="Sheri"/>
    <s v="Cornelius"/>
    <s v="Miss"/>
    <s v="F"/>
    <n v="30"/>
    <s v="Miles Terrace"/>
    <s v="St. Columb"/>
    <x v="2"/>
    <x v="547"/>
    <n v="56"/>
    <x v="0"/>
    <x v="0"/>
    <n v="2.0099999999999998"/>
    <n v="20"/>
    <n v="112.55999999999999"/>
    <n v="2251.1999999999998"/>
  </r>
  <r>
    <n v="3179"/>
    <s v="Junita"/>
    <s v="Lyles"/>
    <s v="Mrs"/>
    <s v="F"/>
    <n v="90"/>
    <s v="Milfoil Street"/>
    <s v="Bewdley"/>
    <x v="56"/>
    <x v="831"/>
    <n v="24"/>
    <x v="1"/>
    <x v="1"/>
    <n v="1.79"/>
    <n v="24"/>
    <n v="42.96"/>
    <n v="1031.04"/>
  </r>
  <r>
    <n v="3180"/>
    <s v="Shavon"/>
    <s v="Irvin"/>
    <s v="Mrs"/>
    <s v="F"/>
    <n v="90"/>
    <s v="Milford Lane"/>
    <s v="Bonnybridge"/>
    <x v="9"/>
    <x v="416"/>
    <n v="51"/>
    <x v="9"/>
    <x v="9"/>
    <n v="3.39"/>
    <n v="24"/>
    <n v="172.89000000000001"/>
    <n v="4149.3600000000006"/>
  </r>
  <r>
    <n v="3181"/>
    <s v="Angella"/>
    <s v="Gibbs"/>
    <s v="Mrs"/>
    <s v="F"/>
    <n v="90"/>
    <s v="Milford Lane"/>
    <s v="West Midlands"/>
    <x v="2"/>
    <x v="240"/>
    <n v="78"/>
    <x v="5"/>
    <x v="5"/>
    <n v="3.99"/>
    <n v="24"/>
    <n v="311.22000000000003"/>
    <n v="7469.2800000000007"/>
  </r>
  <r>
    <n v="3182"/>
    <s v="Dorthy"/>
    <s v="Sharpe"/>
    <s v="Mrs"/>
    <s v="F"/>
    <n v="60"/>
    <s v="Mill House"/>
    <s v="Windlesham"/>
    <x v="2"/>
    <x v="522"/>
    <n v="17"/>
    <x v="0"/>
    <x v="0"/>
    <n v="2.0099999999999998"/>
    <n v="20"/>
    <n v="34.169999999999995"/>
    <n v="683.39999999999986"/>
  </r>
  <r>
    <n v="3183"/>
    <s v="Rigoberto"/>
    <s v="Glover"/>
    <s v="Mr"/>
    <s v="M"/>
    <n v="90"/>
    <s v="Mill Street"/>
    <s v="Kent"/>
    <x v="21"/>
    <x v="350"/>
    <n v="23"/>
    <x v="3"/>
    <x v="3"/>
    <n v="0.69"/>
    <n v="24"/>
    <n v="15.87"/>
    <n v="380.88"/>
  </r>
  <r>
    <n v="3184"/>
    <s v="Shiela"/>
    <s v="Bynum"/>
    <s v="Mrs"/>
    <s v="F"/>
    <n v="60"/>
    <s v="Millbank"/>
    <s v="Llangefni"/>
    <x v="11"/>
    <x v="1024"/>
    <n v="69"/>
    <x v="3"/>
    <x v="3"/>
    <n v="0.69"/>
    <n v="24"/>
    <n v="47.61"/>
    <n v="1142.6399999999999"/>
  </r>
  <r>
    <n v="3185"/>
    <s v="Sophie"/>
    <s v="Walls"/>
    <s v="Prof"/>
    <s v="F"/>
    <n v="30"/>
    <s v="Millbank Cottage"/>
    <s v="Suffolk"/>
    <x v="2"/>
    <x v="672"/>
    <n v="7"/>
    <x v="6"/>
    <x v="6"/>
    <n v="1.29"/>
    <n v="24"/>
    <n v="9.0300000000000011"/>
    <n v="216.72000000000003"/>
  </r>
  <r>
    <n v="3186"/>
    <s v="Marcellus"/>
    <s v="Dwyer"/>
    <s v="Mr"/>
    <s v="M"/>
    <n v="30"/>
    <s v="Millbank Penitentiary"/>
    <s v="Londonderry"/>
    <x v="2"/>
    <x v="210"/>
    <n v="33"/>
    <x v="2"/>
    <x v="2"/>
    <n v="1.79"/>
    <n v="17"/>
    <n v="59.07"/>
    <n v="1004.19"/>
  </r>
  <r>
    <n v="3187"/>
    <s v="Laurel"/>
    <s v="Gonzalez"/>
    <s v="Mrs"/>
    <s v="F"/>
    <n v="90"/>
    <s v="Milledge Street"/>
    <s v="Lee-On-The-Solent"/>
    <x v="84"/>
    <x v="760"/>
    <n v="35"/>
    <x v="0"/>
    <x v="0"/>
    <n v="2.0099999999999998"/>
    <n v="20"/>
    <n v="70.349999999999994"/>
    <n v="1407"/>
  </r>
  <r>
    <n v="3188"/>
    <s v="Estell"/>
    <s v="Leach"/>
    <s v="Miss"/>
    <s v="F"/>
    <n v="60"/>
    <s v="Millennium Place"/>
    <s v="Frinton-On-Sea"/>
    <x v="17"/>
    <x v="287"/>
    <n v="31"/>
    <x v="9"/>
    <x v="9"/>
    <n v="3.39"/>
    <n v="24"/>
    <n v="105.09"/>
    <n v="2522.16"/>
  </r>
  <r>
    <n v="3189"/>
    <s v="Bennett"/>
    <s v="Hancock"/>
    <s v="Mr"/>
    <s v="M"/>
    <n v="60"/>
    <s v="Miller Street"/>
    <s v="Meifod"/>
    <x v="2"/>
    <x v="855"/>
    <n v="3"/>
    <x v="4"/>
    <x v="4"/>
    <n v="1.89"/>
    <n v="18"/>
    <n v="5.67"/>
    <n v="102.06"/>
  </r>
  <r>
    <n v="3190"/>
    <s v="Kenyetta"/>
    <s v="Rodriquez"/>
    <s v="Mrs"/>
    <s v="F"/>
    <n v="90"/>
    <s v="Millers Terrace"/>
    <s v="Tyne And Wear"/>
    <x v="2"/>
    <x v="950"/>
    <n v="82"/>
    <x v="9"/>
    <x v="9"/>
    <n v="3.39"/>
    <n v="24"/>
    <n v="277.98"/>
    <n v="6671.52"/>
  </r>
  <r>
    <n v="3191"/>
    <s v="Danial"/>
    <s v="Walton"/>
    <s v="Mr"/>
    <s v="M"/>
    <n v="60"/>
    <s v="Millfield Lane"/>
    <s v="Ruislip"/>
    <x v="2"/>
    <x v="843"/>
    <n v="89"/>
    <x v="2"/>
    <x v="2"/>
    <n v="1.79"/>
    <n v="17"/>
    <n v="159.31"/>
    <n v="2708.27"/>
  </r>
  <r>
    <n v="3192"/>
    <s v="Denis"/>
    <s v="Villa"/>
    <s v="Mr"/>
    <s v="M"/>
    <n v="60"/>
    <s v="Millfield Place"/>
    <s v="Lingfield"/>
    <x v="11"/>
    <x v="384"/>
    <n v="4"/>
    <x v="3"/>
    <x v="3"/>
    <n v="0.69"/>
    <n v="24"/>
    <n v="2.76"/>
    <n v="66.239999999999995"/>
  </r>
  <r>
    <n v="3193"/>
    <s v="Davis"/>
    <s v="Snider"/>
    <s v="Mr"/>
    <s v="M"/>
    <n v="60"/>
    <s v="Mills Grove"/>
    <s v="Isle Of Tiree"/>
    <x v="21"/>
    <x v="148"/>
    <n v="58"/>
    <x v="3"/>
    <x v="3"/>
    <n v="0.69"/>
    <n v="24"/>
    <n v="40.019999999999996"/>
    <n v="960.4799999999999"/>
  </r>
  <r>
    <n v="3194"/>
    <s v="Anne"/>
    <s v="Henson"/>
    <s v="Mrs"/>
    <s v="F"/>
    <n v="90"/>
    <s v="Mills Row"/>
    <s v="Gerrards Cross"/>
    <x v="17"/>
    <x v="131"/>
    <n v="23"/>
    <x v="9"/>
    <x v="9"/>
    <n v="3.39"/>
    <n v="24"/>
    <n v="77.97"/>
    <n v="1871.28"/>
  </r>
  <r>
    <n v="3195"/>
    <s v="Toney"/>
    <s v="Moses"/>
    <s v="Mr"/>
    <s v="M"/>
    <n v="30"/>
    <s v="Milman Road"/>
    <s v="Stonehouse"/>
    <x v="2"/>
    <x v="519"/>
    <n v="30"/>
    <x v="2"/>
    <x v="2"/>
    <n v="1.79"/>
    <n v="17"/>
    <n v="53.7"/>
    <n v="912.90000000000009"/>
  </r>
  <r>
    <n v="3196"/>
    <s v="Britni"/>
    <s v="Walker"/>
    <s v="Miss"/>
    <s v="F"/>
    <n v="60"/>
    <s v="Milmans Street"/>
    <s v="Brixham"/>
    <x v="92"/>
    <x v="1025"/>
    <n v="41"/>
    <x v="2"/>
    <x v="2"/>
    <n v="1.79"/>
    <n v="17"/>
    <n v="73.39"/>
    <n v="1247.6300000000001"/>
  </r>
  <r>
    <n v="3197"/>
    <s v="Liane"/>
    <s v="Chase"/>
    <s v="Miss"/>
    <s v="F"/>
    <n v="60"/>
    <s v="Milner Walk"/>
    <s v="Barnard Castle"/>
    <x v="90"/>
    <x v="577"/>
    <n v="69"/>
    <x v="5"/>
    <x v="5"/>
    <n v="3.99"/>
    <n v="24"/>
    <n v="275.31"/>
    <n v="6607.4400000000005"/>
  </r>
  <r>
    <n v="3198"/>
    <s v="Jules"/>
    <s v="Pierce"/>
    <s v="Mr"/>
    <s v="M"/>
    <n v="60"/>
    <s v="Milo Road"/>
    <s v="Rogart"/>
    <x v="2"/>
    <x v="729"/>
    <n v="10"/>
    <x v="3"/>
    <x v="3"/>
    <n v="0.69"/>
    <n v="24"/>
    <n v="6.8999999999999995"/>
    <n v="165.6"/>
  </r>
  <r>
    <n v="3199"/>
    <s v="Jesusa"/>
    <s v="Ruiz"/>
    <s v="Miss"/>
    <s v="F"/>
    <n v="90"/>
    <s v="Mincing Lane"/>
    <s v="Rogart"/>
    <x v="2"/>
    <x v="6"/>
    <n v="25"/>
    <x v="6"/>
    <x v="6"/>
    <n v="1.29"/>
    <n v="24"/>
    <n v="32.25"/>
    <n v="774"/>
  </r>
  <r>
    <n v="3201"/>
    <s v="Alena"/>
    <s v="Kirkland"/>
    <s v="Miss"/>
    <s v="F"/>
    <n v="30"/>
    <s v="Minehead Road"/>
    <s v="Loanhead"/>
    <x v="11"/>
    <x v="698"/>
    <n v="2"/>
    <x v="0"/>
    <x v="0"/>
    <n v="2.0099999999999998"/>
    <n v="20"/>
    <n v="4.0199999999999996"/>
    <n v="80.399999999999991"/>
  </r>
  <r>
    <n v="3202"/>
    <s v="Isaac"/>
    <s v="Minor"/>
    <s v="Mr"/>
    <s v="M"/>
    <n v="60"/>
    <s v="Minehead Road"/>
    <s v="North Walsham"/>
    <x v="2"/>
    <x v="307"/>
    <n v="66"/>
    <x v="9"/>
    <x v="9"/>
    <n v="3.39"/>
    <n v="24"/>
    <n v="223.74"/>
    <n v="5369.76"/>
  </r>
  <r>
    <n v="3203"/>
    <s v="Estefana"/>
    <s v="Betts"/>
    <s v="Miss"/>
    <s v="F"/>
    <n v="90"/>
    <s v="Minera Street"/>
    <s v="Llangammarch Wells"/>
    <x v="11"/>
    <x v="502"/>
    <n v="5"/>
    <x v="2"/>
    <x v="2"/>
    <n v="1.79"/>
    <n v="17"/>
    <n v="8.9499999999999993"/>
    <n v="152.14999999999998"/>
  </r>
  <r>
    <n v="3204"/>
    <s v="Colby"/>
    <s v="Lusk"/>
    <s v="Mr"/>
    <s v="M"/>
    <n v="60"/>
    <s v="Minerva Terrace"/>
    <s v="Pentre"/>
    <x v="2"/>
    <x v="341"/>
    <n v="11"/>
    <x v="2"/>
    <x v="2"/>
    <n v="1.79"/>
    <n v="17"/>
    <n v="19.690000000000001"/>
    <n v="334.73"/>
  </r>
  <r>
    <n v="3205"/>
    <s v="Daryl"/>
    <s v="Conner"/>
    <s v="Mr"/>
    <s v="M"/>
    <n v="30"/>
    <s v="Minnow Street"/>
    <s v="Buckley"/>
    <x v="8"/>
    <x v="756"/>
    <n v="43"/>
    <x v="4"/>
    <x v="4"/>
    <n v="1.89"/>
    <n v="18"/>
    <n v="81.27"/>
    <n v="1462.86"/>
  </r>
  <r>
    <n v="3206"/>
    <s v="Connie"/>
    <s v="Hargrove"/>
    <s v="Mr"/>
    <s v="M"/>
    <n v="90"/>
    <s v="Minnow Walk"/>
    <s v="East Sussex"/>
    <x v="44"/>
    <x v="765"/>
    <n v="44"/>
    <x v="4"/>
    <x v="4"/>
    <n v="1.89"/>
    <n v="18"/>
    <n v="83.16"/>
    <n v="1496.8799999999999"/>
  </r>
  <r>
    <n v="3207"/>
    <s v="Carson"/>
    <s v="Rhodes"/>
    <s v="Mr"/>
    <s v="M"/>
    <n v="30"/>
    <s v="Minories"/>
    <s v="Llanerchymedd"/>
    <x v="11"/>
    <x v="903"/>
    <n v="89"/>
    <x v="4"/>
    <x v="4"/>
    <n v="1.89"/>
    <n v="18"/>
    <n v="168.20999999999998"/>
    <n v="3027.7799999999997"/>
  </r>
  <r>
    <n v="3208"/>
    <s v="Malcom"/>
    <s v="Sloan"/>
    <s v="Mr"/>
    <s v="M"/>
    <n v="90"/>
    <s v="Minosa Vale"/>
    <s v="St. Andrews"/>
    <x v="2"/>
    <x v="744"/>
    <n v="72"/>
    <x v="5"/>
    <x v="5"/>
    <n v="3.99"/>
    <n v="24"/>
    <n v="287.28000000000003"/>
    <n v="6894.7200000000012"/>
  </r>
  <r>
    <n v="3209"/>
    <s v="Regine"/>
    <s v="Santana"/>
    <s v="Miss"/>
    <s v="F"/>
    <n v="30"/>
    <s v="Mintern Close"/>
    <s v="Dunmow"/>
    <x v="3"/>
    <x v="294"/>
    <n v="60"/>
    <x v="3"/>
    <x v="3"/>
    <n v="0.69"/>
    <n v="24"/>
    <n v="41.4"/>
    <n v="993.59999999999991"/>
  </r>
  <r>
    <n v="3210"/>
    <s v="Josh"/>
    <s v="Head"/>
    <s v="Mr"/>
    <s v="M"/>
    <n v="60"/>
    <s v="Minton Mews"/>
    <s v="Wells-Next-The-Sea"/>
    <x v="2"/>
    <x v="99"/>
    <n v="91"/>
    <x v="7"/>
    <x v="7"/>
    <n v="2.95"/>
    <n v="20"/>
    <n v="268.45"/>
    <n v="5369"/>
  </r>
  <r>
    <n v="3211"/>
    <s v="Keren"/>
    <s v="Castaneda"/>
    <s v="Mrs"/>
    <s v="F"/>
    <n v="90"/>
    <s v="Mitcham Lane"/>
    <s v="Prudhoe"/>
    <x v="2"/>
    <x v="1026"/>
    <n v="80"/>
    <x v="4"/>
    <x v="4"/>
    <n v="1.89"/>
    <n v="18"/>
    <n v="151.19999999999999"/>
    <n v="2721.6"/>
  </r>
  <r>
    <n v="3212"/>
    <s v="Ernest"/>
    <s v="Clayton"/>
    <s v="Mr"/>
    <s v="M"/>
    <n v="30"/>
    <s v="Mitchell"/>
    <s v="Bruton"/>
    <x v="8"/>
    <x v="539"/>
    <n v="39"/>
    <x v="0"/>
    <x v="0"/>
    <n v="2.0099999999999998"/>
    <n v="20"/>
    <n v="78.389999999999986"/>
    <n v="1567.7999999999997"/>
  </r>
  <r>
    <n v="3213"/>
    <s v="Dale"/>
    <s v="Cote"/>
    <s v="Mrs"/>
    <s v="F"/>
    <n v="90"/>
    <s v="Mitchison Road"/>
    <s v="St. Ives"/>
    <x v="2"/>
    <x v="576"/>
    <n v="18"/>
    <x v="0"/>
    <x v="0"/>
    <n v="2.0099999999999998"/>
    <n v="20"/>
    <n v="36.179999999999993"/>
    <n v="723.59999999999991"/>
  </r>
  <r>
    <n v="3214"/>
    <s v="Marianna"/>
    <s v="Petty"/>
    <s v="Miss"/>
    <s v="F"/>
    <n v="90"/>
    <s v="Mitre Court"/>
    <s v="Kidderminster"/>
    <x v="21"/>
    <x v="787"/>
    <n v="19"/>
    <x v="6"/>
    <x v="6"/>
    <n v="1.29"/>
    <n v="24"/>
    <n v="24.51"/>
    <n v="588.24"/>
  </r>
  <r>
    <n v="3215"/>
    <s v="Bulah"/>
    <s v="Marquez"/>
    <s v="Dr"/>
    <s v="F"/>
    <n v="90"/>
    <s v="Mitre Street"/>
    <s v="Haltwhistle"/>
    <x v="13"/>
    <x v="418"/>
    <n v="26"/>
    <x v="3"/>
    <x v="3"/>
    <n v="0.69"/>
    <n v="24"/>
    <n v="17.939999999999998"/>
    <n v="430.55999999999995"/>
  </r>
  <r>
    <n v="3216"/>
    <s v="Fidela"/>
    <s v="Bledsoe"/>
    <s v="Miss"/>
    <s v="F"/>
    <n v="90"/>
    <s v="Moat Drive"/>
    <s v="St. Leonards-On-Sea"/>
    <x v="2"/>
    <x v="602"/>
    <n v="40"/>
    <x v="9"/>
    <x v="9"/>
    <n v="3.39"/>
    <n v="24"/>
    <n v="135.6"/>
    <n v="3254.3999999999996"/>
  </r>
  <r>
    <n v="3217"/>
    <s v="Rob"/>
    <s v="Rodriquez"/>
    <s v="Mr"/>
    <s v="M"/>
    <n v="90"/>
    <s v="Moat Place"/>
    <s v="Kilmarnock"/>
    <x v="21"/>
    <x v="738"/>
    <n v="40"/>
    <x v="3"/>
    <x v="3"/>
    <n v="0.69"/>
    <n v="24"/>
    <n v="27.599999999999998"/>
    <n v="662.4"/>
  </r>
  <r>
    <n v="3218"/>
    <s v="Barry"/>
    <s v="Dahl"/>
    <s v="Mr"/>
    <s v="M"/>
    <n v="30"/>
    <s v="Moberley Road"/>
    <s v="Biggleswade"/>
    <x v="26"/>
    <x v="286"/>
    <n v="10"/>
    <x v="6"/>
    <x v="6"/>
    <n v="1.29"/>
    <n v="24"/>
    <n v="12.9"/>
    <n v="309.60000000000002"/>
  </r>
  <r>
    <n v="3219"/>
    <s v="Aletha"/>
    <s v="Diamond"/>
    <s v="Mrs"/>
    <s v="F"/>
    <n v="90"/>
    <s v="Moberley Road"/>
    <s v="Watchet"/>
    <x v="2"/>
    <x v="178"/>
    <n v="78"/>
    <x v="8"/>
    <x v="8"/>
    <n v="3.49"/>
    <n v="20"/>
    <n v="272.22000000000003"/>
    <n v="5444.4000000000005"/>
  </r>
  <r>
    <n v="3220"/>
    <s v="Garret"/>
    <s v="Franklin"/>
    <s v="Mr"/>
    <s v="M"/>
    <n v="60"/>
    <s v="Moira"/>
    <s v="Neath"/>
    <x v="2"/>
    <x v="145"/>
    <n v="41"/>
    <x v="4"/>
    <x v="4"/>
    <n v="1.89"/>
    <n v="18"/>
    <n v="77.489999999999995"/>
    <n v="1394.82"/>
  </r>
  <r>
    <n v="3221"/>
    <s v="Christian"/>
    <s v="Good"/>
    <s v="Mr"/>
    <s v="M"/>
    <n v="90"/>
    <s v="Molton Lane"/>
    <s v="West Midlands"/>
    <x v="2"/>
    <x v="620"/>
    <n v="53"/>
    <x v="3"/>
    <x v="3"/>
    <n v="0.69"/>
    <n v="24"/>
    <n v="36.57"/>
    <n v="877.68000000000006"/>
  </r>
  <r>
    <n v="3222"/>
    <s v="Noel"/>
    <s v="Esparza"/>
    <s v="Mr"/>
    <s v="M"/>
    <n v="90"/>
    <s v="Monk Drive"/>
    <s v="Talybont"/>
    <x v="2"/>
    <x v="699"/>
    <n v="50"/>
    <x v="8"/>
    <x v="8"/>
    <n v="3.49"/>
    <n v="20"/>
    <n v="174.5"/>
    <n v="3490"/>
  </r>
  <r>
    <n v="3223"/>
    <s v="Louie"/>
    <s v="Wray"/>
    <s v="Miss"/>
    <s v="F"/>
    <n v="30"/>
    <s v="Monkfrith Way"/>
    <s v="Bembridge"/>
    <x v="29"/>
    <x v="252"/>
    <n v="18"/>
    <x v="7"/>
    <x v="7"/>
    <n v="2.95"/>
    <n v="20"/>
    <n v="53.1"/>
    <n v="1062"/>
  </r>
  <r>
    <n v="3224"/>
    <s v="Greg"/>
    <s v="Wiley"/>
    <s v="Dr"/>
    <s v="M"/>
    <n v="90"/>
    <s v="Monks Close"/>
    <s v="Maybole"/>
    <x v="2"/>
    <x v="857"/>
    <n v="17"/>
    <x v="5"/>
    <x v="5"/>
    <n v="3.99"/>
    <n v="24"/>
    <n v="67.83"/>
    <n v="1627.92"/>
  </r>
  <r>
    <n v="3225"/>
    <s v="Amado"/>
    <s v="Vela"/>
    <s v="Mr"/>
    <s v="M"/>
    <n v="90"/>
    <s v="Monmouth Close"/>
    <s v="Loughborough"/>
    <x v="2"/>
    <x v="717"/>
    <n v="16"/>
    <x v="0"/>
    <x v="0"/>
    <n v="2.0099999999999998"/>
    <n v="20"/>
    <n v="32.159999999999997"/>
    <n v="643.19999999999993"/>
  </r>
  <r>
    <n v="3226"/>
    <s v="Roy"/>
    <s v="Joiner"/>
    <s v="Mr"/>
    <s v="M"/>
    <n v="60"/>
    <s v="Monster Place"/>
    <s v="Llwyngwril"/>
    <x v="11"/>
    <x v="553"/>
    <n v="63"/>
    <x v="9"/>
    <x v="9"/>
    <n v="3.39"/>
    <n v="24"/>
    <n v="213.57000000000002"/>
    <n v="5125.68"/>
  </r>
  <r>
    <n v="3227"/>
    <s v="Danilo"/>
    <s v="Ho"/>
    <s v="Mr"/>
    <s v="M"/>
    <n v="60"/>
    <s v="Montagu Mews"/>
    <s v="Crianlarich"/>
    <x v="16"/>
    <x v="424"/>
    <n v="15"/>
    <x v="6"/>
    <x v="6"/>
    <n v="1.29"/>
    <n v="24"/>
    <n v="19.350000000000001"/>
    <n v="464.40000000000003"/>
  </r>
  <r>
    <n v="3228"/>
    <s v="Vincent"/>
    <s v="Blake"/>
    <s v="Mr"/>
    <s v="M"/>
    <n v="60"/>
    <s v="Montague House"/>
    <s v="Aberystwyth"/>
    <x v="27"/>
    <x v="111"/>
    <n v="9"/>
    <x v="6"/>
    <x v="6"/>
    <n v="1.29"/>
    <n v="24"/>
    <n v="11.61"/>
    <n v="278.64"/>
  </r>
  <r>
    <n v="3229"/>
    <s v="Denis"/>
    <s v="Barker"/>
    <s v="Mr"/>
    <s v="M"/>
    <n v="30"/>
    <s v="Montague Place"/>
    <s v="Cleator Moor"/>
    <x v="15"/>
    <x v="185"/>
    <n v="66"/>
    <x v="5"/>
    <x v="5"/>
    <n v="3.99"/>
    <n v="24"/>
    <n v="263.34000000000003"/>
    <n v="6320.1600000000008"/>
  </r>
  <r>
    <n v="3230"/>
    <s v="Chang"/>
    <s v="Parra"/>
    <s v="Miss"/>
    <s v="F"/>
    <n v="60"/>
    <s v="Montague Terrace"/>
    <s v="Poulton-Le-Fylde"/>
    <x v="2"/>
    <x v="503"/>
    <n v="92"/>
    <x v="8"/>
    <x v="8"/>
    <n v="3.49"/>
    <n v="20"/>
    <n v="321.08000000000004"/>
    <n v="6421.6"/>
  </r>
  <r>
    <n v="3231"/>
    <s v="Nu"/>
    <s v="Darling"/>
    <s v="Mrs"/>
    <s v="F"/>
    <n v="30"/>
    <s v="Montefiore Street"/>
    <s v="Drybrook"/>
    <x v="3"/>
    <x v="373"/>
    <n v="75"/>
    <x v="8"/>
    <x v="8"/>
    <n v="3.49"/>
    <n v="20"/>
    <n v="261.75"/>
    <n v="5235"/>
  </r>
  <r>
    <n v="3232"/>
    <s v="Theodore"/>
    <s v="Goldberg"/>
    <s v="Mr"/>
    <s v="M"/>
    <n v="30"/>
    <s v="Montego Close"/>
    <s v="Torquay"/>
    <x v="2"/>
    <x v="247"/>
    <n v="4"/>
    <x v="0"/>
    <x v="0"/>
    <n v="2.0099999999999998"/>
    <n v="20"/>
    <n v="8.0399999999999991"/>
    <n v="160.79999999999998"/>
  </r>
  <r>
    <n v="3233"/>
    <s v="Kazuko"/>
    <s v="Dutton"/>
    <s v="Mrs"/>
    <s v="F"/>
    <n v="90"/>
    <s v="Montpeleir Road"/>
    <s v="Cumbria"/>
    <x v="16"/>
    <x v="645"/>
    <n v="74"/>
    <x v="9"/>
    <x v="9"/>
    <n v="3.39"/>
    <n v="24"/>
    <n v="250.86"/>
    <n v="6020.64"/>
  </r>
  <r>
    <n v="3234"/>
    <s v="Hermina"/>
    <s v="Hargrove"/>
    <s v="Mrs"/>
    <s v="F"/>
    <n v="30"/>
    <s v="Montpeleir Road"/>
    <s v="Gerrards Cross"/>
    <x v="17"/>
    <x v="847"/>
    <n v="31"/>
    <x v="8"/>
    <x v="8"/>
    <n v="3.49"/>
    <n v="20"/>
    <n v="108.19000000000001"/>
    <n v="2163.8000000000002"/>
  </r>
  <r>
    <n v="3235"/>
    <s v="Jarvis"/>
    <s v="Richmond"/>
    <s v="Mr"/>
    <s v="M"/>
    <n v="30"/>
    <s v="Montpelier Avenue"/>
    <s v="Dalton-In-Furness"/>
    <x v="3"/>
    <x v="710"/>
    <n v="88"/>
    <x v="1"/>
    <x v="1"/>
    <n v="1.79"/>
    <n v="24"/>
    <n v="157.52000000000001"/>
    <n v="3780.4800000000005"/>
  </r>
  <r>
    <n v="3236"/>
    <s v="Latasha"/>
    <s v="Walsh"/>
    <s v="Mrs"/>
    <s v="F"/>
    <n v="60"/>
    <s v="Montpelier Avenue"/>
    <s v="Middlewich"/>
    <x v="2"/>
    <x v="540"/>
    <n v="35"/>
    <x v="5"/>
    <x v="5"/>
    <n v="3.99"/>
    <n v="24"/>
    <n v="139.65"/>
    <n v="3351.6000000000004"/>
  </r>
  <r>
    <n v="3237"/>
    <s v="Kum"/>
    <s v="Buckner"/>
    <s v="Mrs"/>
    <s v="F"/>
    <n v="30"/>
    <s v="Montpelier Row"/>
    <s v="Shifnal"/>
    <x v="2"/>
    <x v="77"/>
    <n v="36"/>
    <x v="3"/>
    <x v="3"/>
    <n v="0.69"/>
    <n v="24"/>
    <n v="24.839999999999996"/>
    <n v="596.15999999999985"/>
  </r>
  <r>
    <n v="3238"/>
    <s v="Jinny"/>
    <s v="Goff"/>
    <s v="Ms"/>
    <s v="F"/>
    <n v="60"/>
    <s v="Montpelier Square"/>
    <s v="Belper"/>
    <x v="73"/>
    <x v="282"/>
    <n v="31"/>
    <x v="3"/>
    <x v="3"/>
    <n v="0.69"/>
    <n v="24"/>
    <n v="21.389999999999997"/>
    <n v="513.3599999999999"/>
  </r>
  <r>
    <n v="3239"/>
    <s v="Miguel"/>
    <s v="Akins"/>
    <s v="Mr"/>
    <s v="M"/>
    <n v="90"/>
    <s v="Montserrat Close"/>
    <s v="Kirknewton"/>
    <x v="21"/>
    <x v="875"/>
    <n v="44"/>
    <x v="6"/>
    <x v="6"/>
    <n v="1.29"/>
    <n v="24"/>
    <n v="56.760000000000005"/>
    <n v="1362.2400000000002"/>
  </r>
  <r>
    <n v="3240"/>
    <s v="Lee"/>
    <s v="Diggs"/>
    <s v="Mr"/>
    <s v="M"/>
    <n v="60"/>
    <s v="Moor Lane"/>
    <s v="Exmouth"/>
    <x v="17"/>
    <x v="920"/>
    <n v="45"/>
    <x v="8"/>
    <x v="8"/>
    <n v="3.49"/>
    <n v="20"/>
    <n v="157.05000000000001"/>
    <n v="3141"/>
  </r>
  <r>
    <n v="3241"/>
    <s v="Graig"/>
    <s v="Marrero"/>
    <s v="Mr"/>
    <s v="M"/>
    <n v="30"/>
    <s v="Moorhouse Road"/>
    <s v="Poulton-Le-Fylde"/>
    <x v="2"/>
    <x v="737"/>
    <n v="37"/>
    <x v="6"/>
    <x v="6"/>
    <n v="1.29"/>
    <n v="24"/>
    <n v="47.730000000000004"/>
    <n v="1145.52"/>
  </r>
  <r>
    <n v="3242"/>
    <s v="Angelo"/>
    <s v="Duncan"/>
    <s v="Mr"/>
    <s v="M"/>
    <n v="30"/>
    <s v="Moorland Road"/>
    <s v="Blackpool"/>
    <x v="65"/>
    <x v="577"/>
    <n v="101"/>
    <x v="7"/>
    <x v="7"/>
    <n v="2.95"/>
    <n v="20"/>
    <n v="297.95000000000005"/>
    <n v="5959.0000000000009"/>
  </r>
  <r>
    <n v="3243"/>
    <s v="Andria"/>
    <s v="Elder"/>
    <s v="Mrs"/>
    <s v="F"/>
    <n v="60"/>
    <s v="Moors Alley"/>
    <s v="Guisborough"/>
    <x v="13"/>
    <x v="77"/>
    <n v="28"/>
    <x v="8"/>
    <x v="8"/>
    <n v="3.49"/>
    <n v="20"/>
    <n v="97.72"/>
    <n v="1954.4"/>
  </r>
  <r>
    <n v="3244"/>
    <s v="Michel"/>
    <s v="Boyd"/>
    <s v="Mr"/>
    <s v="M"/>
    <n v="60"/>
    <s v="Morkyns Walk"/>
    <s v="Larkhall"/>
    <x v="21"/>
    <x v="347"/>
    <n v="94"/>
    <x v="4"/>
    <x v="4"/>
    <n v="1.89"/>
    <n v="18"/>
    <n v="177.66"/>
    <n v="3197.88"/>
  </r>
  <r>
    <n v="3245"/>
    <s v="Rosendo"/>
    <s v="Dominguez"/>
    <s v="Mr"/>
    <s v="M"/>
    <n v="60"/>
    <s v="Morning Place"/>
    <s v="Dartmouth"/>
    <x v="3"/>
    <x v="147"/>
    <n v="78"/>
    <x v="3"/>
    <x v="3"/>
    <n v="0.69"/>
    <n v="24"/>
    <n v="53.819999999999993"/>
    <n v="1291.6799999999998"/>
  </r>
  <r>
    <n v="3246"/>
    <s v="Pauletta"/>
    <s v="Golden"/>
    <s v="Mrs"/>
    <s v="F"/>
    <n v="30"/>
    <s v="Morpeth Road"/>
    <s v="South Brent"/>
    <x v="2"/>
    <x v="712"/>
    <n v="5"/>
    <x v="8"/>
    <x v="8"/>
    <n v="3.49"/>
    <n v="20"/>
    <n v="17.450000000000003"/>
    <n v="349.00000000000006"/>
  </r>
  <r>
    <n v="3247"/>
    <s v="Trina"/>
    <s v="Conn"/>
    <s v="Mrs"/>
    <s v="F"/>
    <n v="30"/>
    <s v="Morris Avenue"/>
    <s v="Exeter"/>
    <x v="17"/>
    <x v="834"/>
    <n v="66"/>
    <x v="7"/>
    <x v="7"/>
    <n v="2.95"/>
    <n v="20"/>
    <n v="194.70000000000002"/>
    <n v="3894.0000000000005"/>
  </r>
  <r>
    <n v="3248"/>
    <s v="Raul"/>
    <s v="Whaley"/>
    <s v="Mr"/>
    <s v="M"/>
    <n v="90"/>
    <s v="Morris Bishop"/>
    <s v="Henlow"/>
    <x v="1"/>
    <x v="62"/>
    <n v="64"/>
    <x v="4"/>
    <x v="4"/>
    <n v="1.89"/>
    <n v="18"/>
    <n v="120.96"/>
    <n v="2177.2799999999997"/>
  </r>
  <r>
    <n v="3249"/>
    <s v="Freddy"/>
    <s v="Pierre"/>
    <s v="Mr"/>
    <s v="M"/>
    <n v="90"/>
    <s v="Morris Buildings"/>
    <s v="London"/>
    <x v="2"/>
    <x v="436"/>
    <n v="95"/>
    <x v="5"/>
    <x v="5"/>
    <n v="3.99"/>
    <n v="24"/>
    <n v="379.05"/>
    <n v="9097.2000000000007"/>
  </r>
  <r>
    <n v="3250"/>
    <s v="Suk"/>
    <s v="Spicer"/>
    <s v="Miss"/>
    <s v="F"/>
    <n v="30"/>
    <s v="Morrison Buildings"/>
    <s v="Ballindalloch"/>
    <x v="0"/>
    <x v="57"/>
    <n v="80"/>
    <x v="3"/>
    <x v="3"/>
    <n v="0.69"/>
    <n v="24"/>
    <n v="55.199999999999996"/>
    <n v="1324.8"/>
  </r>
  <r>
    <n v="3251"/>
    <s v="Walker"/>
    <s v="Engle"/>
    <s v="Mr"/>
    <s v="M"/>
    <n v="30"/>
    <s v="Morston Gardens"/>
    <s v="Muir Of Ord"/>
    <x v="2"/>
    <x v="666"/>
    <n v="77"/>
    <x v="2"/>
    <x v="2"/>
    <n v="1.79"/>
    <n v="17"/>
    <n v="137.83000000000001"/>
    <n v="2343.11"/>
  </r>
  <r>
    <n v="3252"/>
    <s v="Anton"/>
    <s v="Felix"/>
    <s v="Mr"/>
    <s v="M"/>
    <n v="30"/>
    <s v="Morten Place"/>
    <s v="Moreton-In-Marsh"/>
    <x v="2"/>
    <x v="580"/>
    <n v="65"/>
    <x v="0"/>
    <x v="0"/>
    <n v="2.0099999999999998"/>
    <n v="20"/>
    <n v="130.64999999999998"/>
    <n v="2612.9999999999995"/>
  </r>
  <r>
    <n v="3253"/>
    <s v="Vena"/>
    <s v="Ogden"/>
    <s v="Miss"/>
    <s v="F"/>
    <n v="30"/>
    <s v="Mortham Street"/>
    <s v="Bungay"/>
    <x v="8"/>
    <x v="554"/>
    <n v="54"/>
    <x v="3"/>
    <x v="3"/>
    <n v="0.69"/>
    <n v="24"/>
    <n v="37.26"/>
    <n v="894.24"/>
  </r>
  <r>
    <n v="3254"/>
    <s v="Eldridge"/>
    <s v="Marcus"/>
    <s v="Mr"/>
    <s v="M"/>
    <n v="30"/>
    <s v="Mortimer Terrace"/>
    <s v="Bromley"/>
    <x v="32"/>
    <x v="70"/>
    <n v="17"/>
    <x v="0"/>
    <x v="0"/>
    <n v="2.0099999999999998"/>
    <n v="20"/>
    <n v="34.169999999999995"/>
    <n v="683.39999999999986"/>
  </r>
  <r>
    <n v="3255"/>
    <s v="Mitchell"/>
    <s v="Honeycutt"/>
    <s v="Mr"/>
    <s v="M"/>
    <n v="30"/>
    <s v="Mortion Villas"/>
    <s v="Treharris"/>
    <x v="2"/>
    <x v="58"/>
    <n v="7"/>
    <x v="4"/>
    <x v="4"/>
    <n v="1.89"/>
    <n v="18"/>
    <n v="13.229999999999999"/>
    <n v="238.14"/>
  </r>
  <r>
    <n v="3256"/>
    <s v="Andre"/>
    <s v="Toney"/>
    <s v="Mr"/>
    <s v="M"/>
    <n v="90"/>
    <s v="Morton Place"/>
    <s v="Caernarfon"/>
    <x v="12"/>
    <x v="52"/>
    <n v="21"/>
    <x v="2"/>
    <x v="2"/>
    <n v="1.79"/>
    <n v="17"/>
    <n v="37.590000000000003"/>
    <n v="639.03000000000009"/>
  </r>
  <r>
    <n v="3257"/>
    <s v="Morgan"/>
    <s v="Gunn"/>
    <s v="Mr"/>
    <s v="M"/>
    <n v="60"/>
    <s v="Morton Terrace"/>
    <s v="Burton-On-Trent"/>
    <x v="12"/>
    <x v="672"/>
    <n v="29"/>
    <x v="2"/>
    <x v="2"/>
    <n v="1.79"/>
    <n v="17"/>
    <n v="51.910000000000004"/>
    <n v="882.47"/>
  </r>
  <r>
    <n v="3258"/>
    <s v="Georgina"/>
    <s v="Holland"/>
    <s v="Mrs"/>
    <s v="F"/>
    <n v="30"/>
    <s v="Mortons Place"/>
    <s v="Maghera"/>
    <x v="2"/>
    <x v="258"/>
    <n v="64"/>
    <x v="4"/>
    <x v="4"/>
    <n v="1.89"/>
    <n v="18"/>
    <n v="120.96"/>
    <n v="2177.2799999999997"/>
  </r>
  <r>
    <n v="3259"/>
    <s v="Modesto"/>
    <s v="Hutchinson"/>
    <s v="Mr"/>
    <s v="M"/>
    <n v="90"/>
    <s v="Moscow Terrace"/>
    <s v="Bala"/>
    <x v="0"/>
    <x v="511"/>
    <n v="90"/>
    <x v="3"/>
    <x v="3"/>
    <n v="0.69"/>
    <n v="24"/>
    <n v="62.099999999999994"/>
    <n v="1490.3999999999999"/>
  </r>
  <r>
    <n v="3260"/>
    <s v="Tressie"/>
    <s v="Barrett"/>
    <s v="Mrs"/>
    <s v="F"/>
    <n v="30"/>
    <s v="Moselle Close"/>
    <s v="Halkirk"/>
    <x v="13"/>
    <x v="821"/>
    <n v="54"/>
    <x v="3"/>
    <x v="3"/>
    <n v="0.69"/>
    <n v="24"/>
    <n v="37.26"/>
    <n v="894.24"/>
  </r>
  <r>
    <n v="3261"/>
    <s v="Everett"/>
    <s v="Blackwell"/>
    <s v="Mr"/>
    <s v="M"/>
    <n v="90"/>
    <s v="Moselle Place"/>
    <s v="Kent"/>
    <x v="21"/>
    <x v="643"/>
    <n v="77"/>
    <x v="4"/>
    <x v="4"/>
    <n v="1.89"/>
    <n v="18"/>
    <n v="145.53"/>
    <n v="2619.54"/>
  </r>
  <r>
    <n v="3262"/>
    <s v="Shakita"/>
    <s v="Quinones"/>
    <s v="Miss"/>
    <s v="F"/>
    <n v="30"/>
    <s v="Mossington Gardens"/>
    <s v="West Wickham"/>
    <x v="2"/>
    <x v="135"/>
    <n v="38"/>
    <x v="3"/>
    <x v="3"/>
    <n v="0.69"/>
    <n v="24"/>
    <n v="26.22"/>
    <n v="629.28"/>
  </r>
  <r>
    <n v="3263"/>
    <s v="Jarrod"/>
    <s v="Crouch"/>
    <s v="Mr"/>
    <s v="M"/>
    <n v="30"/>
    <s v="Moss's Buildings"/>
    <s v="South Brent"/>
    <x v="2"/>
    <x v="833"/>
    <n v="56"/>
    <x v="6"/>
    <x v="6"/>
    <n v="1.29"/>
    <n v="24"/>
    <n v="72.240000000000009"/>
    <n v="1733.7600000000002"/>
  </r>
  <r>
    <n v="3264"/>
    <s v="Thanh"/>
    <s v="Byrne"/>
    <s v="Mr"/>
    <s v="M"/>
    <n v="90"/>
    <s v="Mostyn Grove"/>
    <s v="Portstewart"/>
    <x v="2"/>
    <x v="354"/>
    <n v="79"/>
    <x v="1"/>
    <x v="1"/>
    <n v="1.79"/>
    <n v="24"/>
    <n v="141.41"/>
    <n v="3393.84"/>
  </r>
  <r>
    <n v="3265"/>
    <s v="Raymon"/>
    <s v="Cooper"/>
    <s v="Mr"/>
    <s v="M"/>
    <n v="60"/>
    <s v="Mother Kate"/>
    <s v="Inverurie"/>
    <x v="35"/>
    <x v="766"/>
    <n v="18"/>
    <x v="8"/>
    <x v="8"/>
    <n v="3.49"/>
    <n v="20"/>
    <n v="62.820000000000007"/>
    <n v="1256.4000000000001"/>
  </r>
  <r>
    <n v="3266"/>
    <s v="Fredrick"/>
    <s v="Holden"/>
    <s v="Mr"/>
    <s v="M"/>
    <n v="30"/>
    <s v="Mount"/>
    <s v="Blyth"/>
    <x v="7"/>
    <x v="329"/>
    <n v="43"/>
    <x v="1"/>
    <x v="1"/>
    <n v="1.79"/>
    <n v="24"/>
    <n v="76.97"/>
    <n v="1847.28"/>
  </r>
  <r>
    <n v="3267"/>
    <s v="Sade"/>
    <s v="Spencer"/>
    <s v="Ms"/>
    <s v="F"/>
    <n v="90"/>
    <s v="Mount Angelus"/>
    <s v="Peebles"/>
    <x v="2"/>
    <x v="968"/>
    <n v="66"/>
    <x v="1"/>
    <x v="1"/>
    <n v="1.79"/>
    <n v="24"/>
    <n v="118.14"/>
    <n v="2835.36"/>
  </r>
  <r>
    <n v="3268"/>
    <s v="Winifred"/>
    <s v="Lynn"/>
    <s v="Mrs"/>
    <s v="F"/>
    <n v="90"/>
    <s v="Mount Ash"/>
    <s v="Pinner"/>
    <x v="2"/>
    <x v="364"/>
    <n v="5"/>
    <x v="6"/>
    <x v="6"/>
    <n v="1.29"/>
    <n v="24"/>
    <n v="6.45"/>
    <n v="154.80000000000001"/>
  </r>
  <r>
    <n v="3269"/>
    <s v="Malcolm"/>
    <s v="Tillman"/>
    <s v="Mr"/>
    <s v="M"/>
    <n v="60"/>
    <s v="Mount Avenue"/>
    <s v="Tamworth"/>
    <x v="2"/>
    <x v="1027"/>
    <n v="92"/>
    <x v="5"/>
    <x v="5"/>
    <n v="3.99"/>
    <n v="24"/>
    <n v="367.08000000000004"/>
    <n v="8809.9200000000019"/>
  </r>
  <r>
    <n v="3270"/>
    <s v="Arnulfo"/>
    <s v="Sullivan"/>
    <s v="Mr"/>
    <s v="M"/>
    <n v="60"/>
    <s v="Mount Close"/>
    <s v="Fairbourne"/>
    <x v="17"/>
    <x v="59"/>
    <n v="4"/>
    <x v="6"/>
    <x v="6"/>
    <n v="1.29"/>
    <n v="24"/>
    <n v="5.16"/>
    <n v="123.84"/>
  </r>
  <r>
    <n v="3271"/>
    <s v="Tori"/>
    <s v="Cross"/>
    <s v="Miss"/>
    <s v="F"/>
    <n v="60"/>
    <s v="Mount Ephraim"/>
    <s v="Bacup"/>
    <x v="40"/>
    <x v="133"/>
    <n v="6"/>
    <x v="7"/>
    <x v="7"/>
    <n v="2.95"/>
    <n v="20"/>
    <n v="17.700000000000003"/>
    <n v="354.00000000000006"/>
  </r>
  <r>
    <n v="3272"/>
    <s v="Edwin"/>
    <s v="Ohara"/>
    <s v="Mr"/>
    <s v="M"/>
    <n v="60"/>
    <s v="Mount Row"/>
    <s v="Godstone"/>
    <x v="17"/>
    <x v="259"/>
    <n v="99"/>
    <x v="8"/>
    <x v="8"/>
    <n v="3.49"/>
    <n v="20"/>
    <n v="345.51000000000005"/>
    <n v="6910.2000000000007"/>
  </r>
  <r>
    <n v="3273"/>
    <s v="Horace"/>
    <s v="Pack"/>
    <s v="Mr"/>
    <s v="M"/>
    <n v="30"/>
    <s v="Moyers Road"/>
    <s v="Wooler"/>
    <x v="2"/>
    <x v="1028"/>
    <n v="4"/>
    <x v="4"/>
    <x v="4"/>
    <n v="1.89"/>
    <n v="18"/>
    <n v="7.56"/>
    <n v="136.07999999999998"/>
  </r>
  <r>
    <n v="3274"/>
    <s v="Hung"/>
    <s v="Irvin"/>
    <s v="Mr"/>
    <s v="M"/>
    <n v="30"/>
    <s v="Moyna Road"/>
    <s v="Newport Pagnell"/>
    <x v="2"/>
    <x v="531"/>
    <n v="101"/>
    <x v="0"/>
    <x v="0"/>
    <n v="2.0099999999999998"/>
    <n v="20"/>
    <n v="203.01"/>
    <n v="4060.2"/>
  </r>
  <r>
    <n v="3275"/>
    <s v="Sergio"/>
    <s v="Rich"/>
    <s v="Mr"/>
    <s v="M"/>
    <n v="30"/>
    <s v="Mozart Terrace"/>
    <s v="Heywood"/>
    <x v="1"/>
    <x v="478"/>
    <n v="83"/>
    <x v="3"/>
    <x v="3"/>
    <n v="0.69"/>
    <n v="24"/>
    <n v="57.269999999999996"/>
    <n v="1374.48"/>
  </r>
  <r>
    <n v="3276"/>
    <s v="Margarett"/>
    <s v="Briggs"/>
    <s v="Mrs"/>
    <s v="F"/>
    <n v="30"/>
    <s v="Mulberry Business"/>
    <s v="Cockburnspath"/>
    <x v="15"/>
    <x v="883"/>
    <n v="19"/>
    <x v="3"/>
    <x v="3"/>
    <n v="0.69"/>
    <n v="24"/>
    <n v="13.11"/>
    <n v="314.64"/>
  </r>
  <r>
    <n v="3277"/>
    <s v="Leoma"/>
    <s v="Chacon"/>
    <s v="Mrs"/>
    <s v="F"/>
    <n v="90"/>
    <s v="Mulberry Business"/>
    <s v="Keith"/>
    <x v="21"/>
    <x v="684"/>
    <n v="24"/>
    <x v="4"/>
    <x v="4"/>
    <n v="1.89"/>
    <n v="18"/>
    <n v="45.36"/>
    <n v="816.48"/>
  </r>
  <r>
    <n v="3278"/>
    <s v="Eartha"/>
    <s v="Dudley"/>
    <s v="Miss"/>
    <s v="F"/>
    <n v="90"/>
    <s v="Mulnath"/>
    <s v="Faversham"/>
    <x v="17"/>
    <x v="651"/>
    <n v="49"/>
    <x v="9"/>
    <x v="9"/>
    <n v="3.39"/>
    <n v="24"/>
    <n v="166.11"/>
    <n v="3986.6400000000003"/>
  </r>
  <r>
    <n v="3279"/>
    <s v="Percy"/>
    <s v="Diggs"/>
    <s v="Mr"/>
    <s v="M"/>
    <n v="30"/>
    <s v="Mulvaney Way"/>
    <s v="Lauder"/>
    <x v="21"/>
    <x v="839"/>
    <n v="99"/>
    <x v="8"/>
    <x v="8"/>
    <n v="3.49"/>
    <n v="20"/>
    <n v="345.51000000000005"/>
    <n v="6910.2000000000007"/>
  </r>
  <r>
    <n v="3280"/>
    <s v="Ellis"/>
    <s v="Baez"/>
    <s v="Mr"/>
    <s v="M"/>
    <n v="60"/>
    <s v="Muncies Mews"/>
    <s v="Dundee"/>
    <x v="3"/>
    <x v="411"/>
    <n v="70"/>
    <x v="1"/>
    <x v="1"/>
    <n v="1.79"/>
    <n v="24"/>
    <n v="125.3"/>
    <n v="3007.2"/>
  </r>
  <r>
    <n v="3281"/>
    <s v="Rolland"/>
    <s v="Rutherford"/>
    <s v="Mr"/>
    <s v="M"/>
    <n v="90"/>
    <s v="Mundys Place"/>
    <s v="Belford"/>
    <x v="73"/>
    <x v="191"/>
    <n v="62"/>
    <x v="7"/>
    <x v="7"/>
    <n v="2.95"/>
    <n v="20"/>
    <n v="182.9"/>
    <n v="3658"/>
  </r>
  <r>
    <n v="3282"/>
    <s v="Elease"/>
    <s v="Manley"/>
    <s v="Ms"/>
    <s v="F"/>
    <n v="60"/>
    <s v="Munster Place"/>
    <s v="Haslemere"/>
    <x v="1"/>
    <x v="444"/>
    <n v="59"/>
    <x v="8"/>
    <x v="8"/>
    <n v="3.49"/>
    <n v="20"/>
    <n v="205.91000000000003"/>
    <n v="4118.2000000000007"/>
  </r>
  <r>
    <n v="3283"/>
    <s v="Leisha"/>
    <s v="Cortes"/>
    <s v="Prof"/>
    <s v="F"/>
    <n v="30"/>
    <s v="Munster Place"/>
    <s v="Telford"/>
    <x v="2"/>
    <x v="531"/>
    <n v="45"/>
    <x v="5"/>
    <x v="5"/>
    <n v="3.99"/>
    <n v="24"/>
    <n v="179.55"/>
    <n v="4309.2000000000007"/>
  </r>
  <r>
    <n v="3284"/>
    <s v="Sharleen"/>
    <s v="Wall"/>
    <s v="Mrs"/>
    <s v="F"/>
    <n v="90"/>
    <s v="Munster Road"/>
    <s v="Bath"/>
    <x v="68"/>
    <x v="538"/>
    <n v="25"/>
    <x v="8"/>
    <x v="8"/>
    <n v="3.49"/>
    <n v="20"/>
    <n v="87.25"/>
    <n v="1745"/>
  </r>
  <r>
    <n v="3285"/>
    <s v="Racheal"/>
    <s v="Whitfield"/>
    <s v="Miss"/>
    <s v="F"/>
    <n v="90"/>
    <s v="Munster Square"/>
    <s v="Marazion"/>
    <x v="2"/>
    <x v="141"/>
    <n v="55"/>
    <x v="0"/>
    <x v="0"/>
    <n v="2.0099999999999998"/>
    <n v="20"/>
    <n v="110.54999999999998"/>
    <n v="2210.9999999999995"/>
  </r>
  <r>
    <n v="3286"/>
    <s v="Bret"/>
    <s v="Simms"/>
    <s v="Mr"/>
    <s v="M"/>
    <n v="60"/>
    <s v="Murdock Street"/>
    <s v="Selkirk"/>
    <x v="2"/>
    <x v="277"/>
    <n v="82"/>
    <x v="3"/>
    <x v="3"/>
    <n v="0.69"/>
    <n v="24"/>
    <n v="56.58"/>
    <n v="1357.92"/>
  </r>
  <r>
    <n v="3287"/>
    <s v="Maximo"/>
    <s v="Hanson"/>
    <s v="Mr"/>
    <s v="M"/>
    <n v="60"/>
    <s v="Murray Mews"/>
    <s v="Leigh-On-Sea"/>
    <x v="11"/>
    <x v="1029"/>
    <n v="32"/>
    <x v="2"/>
    <x v="2"/>
    <n v="1.79"/>
    <n v="17"/>
    <n v="57.28"/>
    <n v="973.76"/>
  </r>
  <r>
    <n v="3288"/>
    <s v="Kevin"/>
    <s v="Yeager"/>
    <s v="Mr"/>
    <s v="M"/>
    <n v="30"/>
    <s v="Musbury Street"/>
    <s v="Strathdon"/>
    <x v="2"/>
    <x v="876"/>
    <n v="84"/>
    <x v="8"/>
    <x v="8"/>
    <n v="3.49"/>
    <n v="20"/>
    <n v="293.16000000000003"/>
    <n v="5863.2000000000007"/>
  </r>
  <r>
    <n v="3289"/>
    <s v="Stephnie"/>
    <s v="Mann"/>
    <s v="Mrs"/>
    <s v="F"/>
    <n v="60"/>
    <s v="Musk Court"/>
    <s v="Burgess Hill"/>
    <x v="46"/>
    <x v="358"/>
    <n v="33"/>
    <x v="3"/>
    <x v="3"/>
    <n v="0.69"/>
    <n v="24"/>
    <n v="22.77"/>
    <n v="546.48"/>
  </r>
  <r>
    <n v="3290"/>
    <s v="Fredric"/>
    <s v="Reaves"/>
    <s v="Mr"/>
    <s v="M"/>
    <n v="90"/>
    <s v="Mutrix Road"/>
    <s v="Wylam"/>
    <x v="2"/>
    <x v="447"/>
    <n v="22"/>
    <x v="6"/>
    <x v="6"/>
    <n v="1.29"/>
    <n v="24"/>
    <n v="28.380000000000003"/>
    <n v="681.12000000000012"/>
  </r>
  <r>
    <n v="3291"/>
    <s v="Cinderella"/>
    <s v="Pritchard"/>
    <s v="Miss"/>
    <s v="F"/>
    <n v="90"/>
    <s v="Myatt Road"/>
    <s v="Par"/>
    <x v="2"/>
    <x v="825"/>
    <n v="68"/>
    <x v="8"/>
    <x v="8"/>
    <n v="3.49"/>
    <n v="20"/>
    <n v="237.32000000000002"/>
    <n v="4746.4000000000005"/>
  </r>
  <r>
    <n v="3292"/>
    <s v="Ben"/>
    <s v="Cox"/>
    <s v="Mr"/>
    <s v="M"/>
    <n v="90"/>
    <s v="Myddelton Street"/>
    <s v="Peacehaven"/>
    <x v="2"/>
    <x v="911"/>
    <n v="85"/>
    <x v="9"/>
    <x v="9"/>
    <n v="3.39"/>
    <n v="24"/>
    <n v="288.15000000000003"/>
    <n v="6915.6"/>
  </r>
  <r>
    <n v="3293"/>
    <s v="Julieta"/>
    <s v="Bullard"/>
    <s v="Mrs"/>
    <s v="F"/>
    <n v="90"/>
    <s v="Myers Lane"/>
    <s v="Ilfracombe"/>
    <x v="1"/>
    <x v="285"/>
    <n v="4"/>
    <x v="3"/>
    <x v="3"/>
    <n v="0.69"/>
    <n v="24"/>
    <n v="2.76"/>
    <n v="66.239999999999995"/>
  </r>
  <r>
    <n v="3294"/>
    <s v="Boris"/>
    <s v="Holland"/>
    <s v="Mr"/>
    <s v="M"/>
    <n v="30"/>
    <s v="Myers Lane"/>
    <s v="Sudbury"/>
    <x v="2"/>
    <x v="81"/>
    <n v="95"/>
    <x v="5"/>
    <x v="5"/>
    <n v="3.99"/>
    <n v="24"/>
    <n v="379.05"/>
    <n v="9097.2000000000007"/>
  </r>
  <r>
    <n v="3295"/>
    <s v="Candis"/>
    <s v="Mccain"/>
    <s v="Miss"/>
    <s v="F"/>
    <n v="30"/>
    <s v="Myrtle Lodge"/>
    <s v="Betws-Y-Coed"/>
    <x v="37"/>
    <x v="627"/>
    <n v="86"/>
    <x v="0"/>
    <x v="0"/>
    <n v="2.0099999999999998"/>
    <n v="20"/>
    <n v="172.85999999999999"/>
    <n v="3457.2"/>
  </r>
  <r>
    <n v="3296"/>
    <s v="Herma"/>
    <s v="Goldberg"/>
    <s v="Mrs"/>
    <s v="F"/>
    <n v="90"/>
    <s v="Myrtle Walk"/>
    <s v="Strathaven"/>
    <x v="2"/>
    <x v="388"/>
    <n v="40"/>
    <x v="2"/>
    <x v="2"/>
    <n v="1.79"/>
    <n v="17"/>
    <n v="71.599999999999994"/>
    <n v="1217.1999999999998"/>
  </r>
  <r>
    <n v="3297"/>
    <s v="Joel"/>
    <s v="Haskins"/>
    <s v="Mr"/>
    <s v="M"/>
    <n v="30"/>
    <s v="Myrtleberry Close"/>
    <s v="Leominster"/>
    <x v="11"/>
    <x v="177"/>
    <n v="16"/>
    <x v="5"/>
    <x v="5"/>
    <n v="3.99"/>
    <n v="24"/>
    <n v="63.84"/>
    <n v="1532.16"/>
  </r>
  <r>
    <n v="3298"/>
    <s v="Jess"/>
    <s v="Daley"/>
    <s v="Mr"/>
    <s v="M"/>
    <n v="60"/>
    <s v="Nailour Street"/>
    <s v="Brackley"/>
    <x v="69"/>
    <x v="935"/>
    <n v="43"/>
    <x v="4"/>
    <x v="4"/>
    <n v="1.89"/>
    <n v="18"/>
    <n v="81.27"/>
    <n v="1462.86"/>
  </r>
  <r>
    <n v="3299"/>
    <s v="Sanford"/>
    <s v="Zavala"/>
    <s v="Mr"/>
    <s v="M"/>
    <n v="60"/>
    <s v="Nairn Street"/>
    <s v="Orpington"/>
    <x v="2"/>
    <x v="287"/>
    <n v="29"/>
    <x v="2"/>
    <x v="2"/>
    <n v="1.79"/>
    <n v="17"/>
    <n v="51.910000000000004"/>
    <n v="882.47"/>
  </r>
  <r>
    <n v="3300"/>
    <s v="Sherrie"/>
    <s v="Martinez"/>
    <s v="Miss"/>
    <s v="F"/>
    <n v="60"/>
    <s v="Namur Terrace"/>
    <s v="Ardgay"/>
    <x v="70"/>
    <x v="346"/>
    <n v="31"/>
    <x v="8"/>
    <x v="8"/>
    <n v="3.49"/>
    <n v="20"/>
    <n v="108.19000000000001"/>
    <n v="2163.8000000000002"/>
  </r>
  <r>
    <n v="3301"/>
    <s v="Mallie"/>
    <s v="Pierson"/>
    <s v="Miss"/>
    <s v="F"/>
    <n v="30"/>
    <s v="Nansen Road"/>
    <s v="Greenhithe"/>
    <x v="13"/>
    <x v="401"/>
    <n v="22"/>
    <x v="8"/>
    <x v="8"/>
    <n v="3.49"/>
    <n v="20"/>
    <n v="76.78"/>
    <n v="1535.6"/>
  </r>
  <r>
    <n v="3302"/>
    <s v="Derek"/>
    <s v="Finley"/>
    <s v="Mr"/>
    <s v="M"/>
    <n v="90"/>
    <s v="Narigold Place"/>
    <s v="Warlingham"/>
    <x v="2"/>
    <x v="919"/>
    <n v="24"/>
    <x v="2"/>
    <x v="2"/>
    <n v="1.79"/>
    <n v="17"/>
    <n v="42.96"/>
    <n v="730.32"/>
  </r>
  <r>
    <n v="3303"/>
    <s v="Kenny"/>
    <s v="Oneal"/>
    <s v="Mr"/>
    <s v="M"/>
    <n v="60"/>
    <s v="Nascot Street"/>
    <s v="Lymington"/>
    <x v="2"/>
    <x v="428"/>
    <n v="101"/>
    <x v="3"/>
    <x v="3"/>
    <n v="0.69"/>
    <n v="24"/>
    <n v="69.69"/>
    <n v="1672.56"/>
  </r>
  <r>
    <n v="3304"/>
    <s v="Carrol"/>
    <s v="Groves"/>
    <s v="Mr"/>
    <s v="M"/>
    <n v="60"/>
    <s v="Nasmyth Street"/>
    <s v="Berkhamsted"/>
    <x v="29"/>
    <x v="640"/>
    <n v="78"/>
    <x v="4"/>
    <x v="4"/>
    <n v="1.89"/>
    <n v="18"/>
    <n v="147.41999999999999"/>
    <n v="2653.56"/>
  </r>
  <r>
    <n v="3305"/>
    <s v="Jerold"/>
    <s v="Porter"/>
    <s v="Mr"/>
    <s v="M"/>
    <n v="90"/>
    <s v="Natal Road"/>
    <s v="Llanfyllin"/>
    <x v="11"/>
    <x v="4"/>
    <n v="87"/>
    <x v="5"/>
    <x v="5"/>
    <n v="3.99"/>
    <n v="24"/>
    <n v="347.13"/>
    <n v="8331.119999999999"/>
  </r>
  <r>
    <n v="3306"/>
    <s v="Corinne"/>
    <s v="Odonnell"/>
    <s v="Miss"/>
    <s v="F"/>
    <n v="90"/>
    <s v="Nathaniel Close"/>
    <s v="Epping"/>
    <x v="17"/>
    <x v="1016"/>
    <n v="91"/>
    <x v="4"/>
    <x v="4"/>
    <n v="1.89"/>
    <n v="18"/>
    <n v="171.98999999999998"/>
    <n v="3095.8199999999997"/>
  </r>
  <r>
    <n v="3307"/>
    <s v="Michelle"/>
    <s v="Arnold"/>
    <s v="Mrs"/>
    <s v="F"/>
    <n v="30"/>
    <s v="Naval Row"/>
    <s v="Beverley"/>
    <x v="37"/>
    <x v="840"/>
    <n v="70"/>
    <x v="7"/>
    <x v="7"/>
    <n v="2.95"/>
    <n v="20"/>
    <n v="206.5"/>
    <n v="4130"/>
  </r>
  <r>
    <n v="3308"/>
    <s v="Yessenia"/>
    <s v="Hightower"/>
    <s v="Miss"/>
    <s v="F"/>
    <n v="30"/>
    <s v="Navestock Close"/>
    <s v="Banwell"/>
    <x v="22"/>
    <x v="373"/>
    <n v="71"/>
    <x v="5"/>
    <x v="5"/>
    <n v="3.99"/>
    <n v="24"/>
    <n v="283.29000000000002"/>
    <n v="6798.9600000000009"/>
  </r>
  <r>
    <n v="3309"/>
    <s v="Karry"/>
    <s v="Cervantes"/>
    <s v="Mrs"/>
    <s v="F"/>
    <n v="90"/>
    <s v="Navy Street"/>
    <s v="Sale"/>
    <x v="2"/>
    <x v="231"/>
    <n v="27"/>
    <x v="2"/>
    <x v="2"/>
    <n v="1.79"/>
    <n v="17"/>
    <n v="48.33"/>
    <n v="821.61"/>
  </r>
  <r>
    <n v="3310"/>
    <s v="Wyatt"/>
    <s v="Sykes"/>
    <s v="Mr"/>
    <s v="M"/>
    <n v="60"/>
    <s v="Neal Terrace"/>
    <s v="Derbyshire"/>
    <x v="3"/>
    <x v="605"/>
    <n v="12"/>
    <x v="0"/>
    <x v="0"/>
    <n v="2.0099999999999998"/>
    <n v="20"/>
    <n v="24.119999999999997"/>
    <n v="482.4"/>
  </r>
  <r>
    <n v="3311"/>
    <s v="Bryan"/>
    <s v="Johnston"/>
    <s v="Mr"/>
    <s v="M"/>
    <n v="30"/>
    <s v="Neals Dock"/>
    <s v="Hastings"/>
    <x v="1"/>
    <x v="1030"/>
    <n v="84"/>
    <x v="4"/>
    <x v="4"/>
    <n v="1.89"/>
    <n v="18"/>
    <n v="158.76"/>
    <n v="2857.68"/>
  </r>
  <r>
    <n v="3312"/>
    <s v="Jeannette"/>
    <s v="Meyers"/>
    <s v="Mrs"/>
    <s v="F"/>
    <n v="30"/>
    <s v="Near Acre"/>
    <s v="Llanbedr"/>
    <x v="11"/>
    <x v="697"/>
    <n v="73"/>
    <x v="6"/>
    <x v="6"/>
    <n v="1.29"/>
    <n v="24"/>
    <n v="94.17"/>
    <n v="2260.08"/>
  </r>
  <r>
    <n v="3313"/>
    <s v="Jone"/>
    <s v="Battle"/>
    <s v="Mrs"/>
    <s v="F"/>
    <n v="30"/>
    <s v="Neckinger Estate"/>
    <s v="Robertsbridge"/>
    <x v="2"/>
    <x v="791"/>
    <n v="4"/>
    <x v="2"/>
    <x v="2"/>
    <n v="1.79"/>
    <n v="17"/>
    <n v="7.16"/>
    <n v="121.72"/>
  </r>
  <r>
    <n v="3314"/>
    <s v="Rickey"/>
    <s v="Hogan"/>
    <s v="Mr"/>
    <s v="M"/>
    <n v="30"/>
    <s v="Nelldale Road"/>
    <s v="Kent"/>
    <x v="21"/>
    <x v="793"/>
    <n v="99"/>
    <x v="5"/>
    <x v="5"/>
    <n v="3.99"/>
    <n v="24"/>
    <n v="395.01000000000005"/>
    <n v="9480.2400000000016"/>
  </r>
  <r>
    <n v="3315"/>
    <s v="Lashon"/>
    <s v="Hampton"/>
    <s v="Miss"/>
    <s v="F"/>
    <n v="30"/>
    <s v="Nesbit Road"/>
    <s v="Lochearnhead"/>
    <x v="11"/>
    <x v="524"/>
    <n v="53"/>
    <x v="7"/>
    <x v="7"/>
    <n v="2.95"/>
    <n v="20"/>
    <n v="156.35000000000002"/>
    <n v="3127.0000000000005"/>
  </r>
  <r>
    <n v="3316"/>
    <s v="Arlen"/>
    <s v="Eubanks"/>
    <s v="Mr"/>
    <s v="M"/>
    <n v="60"/>
    <s v="Nethercourt Avenue"/>
    <s v="Millom"/>
    <x v="2"/>
    <x v="868"/>
    <n v="26"/>
    <x v="7"/>
    <x v="7"/>
    <n v="2.95"/>
    <n v="20"/>
    <n v="76.7"/>
    <n v="1534"/>
  </r>
  <r>
    <n v="3317"/>
    <s v="Sharmaine"/>
    <s v="Sheehan"/>
    <s v="Mrs"/>
    <s v="F"/>
    <n v="90"/>
    <s v="Nethercourt Avenue"/>
    <s v="Windsor"/>
    <x v="2"/>
    <x v="996"/>
    <n v="25"/>
    <x v="0"/>
    <x v="0"/>
    <n v="2.0099999999999998"/>
    <n v="20"/>
    <n v="50.249999999999993"/>
    <n v="1004.9999999999999"/>
  </r>
  <r>
    <n v="3318"/>
    <s v="Arletha"/>
    <s v="Bland"/>
    <s v="Ms"/>
    <s v="F"/>
    <n v="30"/>
    <s v="Netherwood Road"/>
    <s v="Gorebridge"/>
    <x v="17"/>
    <x v="720"/>
    <n v="9"/>
    <x v="4"/>
    <x v="4"/>
    <n v="1.89"/>
    <n v="18"/>
    <n v="17.009999999999998"/>
    <n v="306.17999999999995"/>
  </r>
  <r>
    <n v="3319"/>
    <s v="Anastacia"/>
    <s v="Quinn"/>
    <s v="Miss"/>
    <s v="F"/>
    <n v="60"/>
    <s v="Nettleton Court"/>
    <s v="Edenbridge"/>
    <x v="44"/>
    <x v="166"/>
    <n v="43"/>
    <x v="1"/>
    <x v="1"/>
    <n v="1.79"/>
    <n v="24"/>
    <n v="76.97"/>
    <n v="1847.28"/>
  </r>
  <r>
    <n v="3320"/>
    <s v="Imogene"/>
    <s v="Daugherty"/>
    <s v="Miss"/>
    <s v="F"/>
    <n v="60"/>
    <s v="Neville Close"/>
    <s v="Yateley"/>
    <x v="2"/>
    <x v="65"/>
    <n v="95"/>
    <x v="8"/>
    <x v="8"/>
    <n v="3.49"/>
    <n v="20"/>
    <n v="331.55"/>
    <n v="6631"/>
  </r>
  <r>
    <n v="3321"/>
    <s v="Ellis"/>
    <s v="Sears"/>
    <s v="Mr"/>
    <s v="M"/>
    <n v="90"/>
    <s v="Nevis Road"/>
    <s v="Arbroath"/>
    <x v="58"/>
    <x v="561"/>
    <n v="62"/>
    <x v="0"/>
    <x v="0"/>
    <n v="2.0099999999999998"/>
    <n v="20"/>
    <n v="124.61999999999999"/>
    <n v="2492.3999999999996"/>
  </r>
  <r>
    <n v="3322"/>
    <s v="Rudy"/>
    <s v="Zapata"/>
    <s v="Mrs"/>
    <s v="F"/>
    <n v="30"/>
    <s v="New Campden"/>
    <s v="Battle"/>
    <x v="31"/>
    <x v="469"/>
    <n v="34"/>
    <x v="4"/>
    <x v="4"/>
    <n v="1.89"/>
    <n v="18"/>
    <n v="64.259999999999991"/>
    <n v="1156.6799999999998"/>
  </r>
  <r>
    <n v="3323"/>
    <s v="Pearly"/>
    <s v="Stokes"/>
    <s v="Miss"/>
    <s v="F"/>
    <n v="60"/>
    <s v="New Church"/>
    <s v="Prescot"/>
    <x v="2"/>
    <x v="337"/>
    <n v="58"/>
    <x v="1"/>
    <x v="1"/>
    <n v="1.79"/>
    <n v="24"/>
    <n v="103.82000000000001"/>
    <n v="2491.6800000000003"/>
  </r>
  <r>
    <n v="3324"/>
    <s v="Bryan"/>
    <s v="Kilgore"/>
    <s v="Mr"/>
    <s v="M"/>
    <n v="30"/>
    <s v="New Compton"/>
    <s v="Newcastle"/>
    <x v="2"/>
    <x v="564"/>
    <n v="21"/>
    <x v="1"/>
    <x v="1"/>
    <n v="1.79"/>
    <n v="24"/>
    <n v="37.590000000000003"/>
    <n v="902.16000000000008"/>
  </r>
  <r>
    <n v="3325"/>
    <s v="Clayton"/>
    <s v="Rowell"/>
    <s v="Mr"/>
    <s v="M"/>
    <n v="90"/>
    <s v="New Corn"/>
    <s v="Garve"/>
    <x v="17"/>
    <x v="751"/>
    <n v="68"/>
    <x v="5"/>
    <x v="5"/>
    <n v="3.99"/>
    <n v="24"/>
    <n v="271.32"/>
    <n v="6511.68"/>
  </r>
  <r>
    <n v="3326"/>
    <s v="Barney"/>
    <s v="Chandler"/>
    <s v="Mr"/>
    <s v="M"/>
    <n v="90"/>
    <s v="New Crane"/>
    <s v="Builth Wells"/>
    <x v="8"/>
    <x v="554"/>
    <n v="14"/>
    <x v="4"/>
    <x v="4"/>
    <n v="1.89"/>
    <n v="18"/>
    <n v="26.459999999999997"/>
    <n v="476.28"/>
  </r>
  <r>
    <n v="3327"/>
    <s v="Otha"/>
    <s v="Lackey"/>
    <s v="Mr"/>
    <s v="M"/>
    <n v="90"/>
    <s v="New Cross"/>
    <s v="Stranraer"/>
    <x v="2"/>
    <x v="575"/>
    <n v="7"/>
    <x v="9"/>
    <x v="9"/>
    <n v="3.39"/>
    <n v="24"/>
    <n v="23.73"/>
    <n v="569.52"/>
  </r>
  <r>
    <n v="3328"/>
    <s v="Miguelina"/>
    <s v="Hargrove"/>
    <s v="Mrs"/>
    <s v="F"/>
    <n v="60"/>
    <s v="New Croxted"/>
    <s v="Marianglas"/>
    <x v="2"/>
    <x v="59"/>
    <n v="8"/>
    <x v="6"/>
    <x v="6"/>
    <n v="1.29"/>
    <n v="24"/>
    <n v="10.32"/>
    <n v="247.68"/>
  </r>
  <r>
    <n v="3329"/>
    <s v="Mandie"/>
    <s v="Sawyer"/>
    <s v="Miss"/>
    <s v="F"/>
    <n v="90"/>
    <s v="New Exchange"/>
    <s v="Hebden Bridge"/>
    <x v="1"/>
    <x v="854"/>
    <n v="51"/>
    <x v="1"/>
    <x v="1"/>
    <n v="1.79"/>
    <n v="24"/>
    <n v="91.29"/>
    <n v="2190.96"/>
  </r>
  <r>
    <n v="3330"/>
    <s v="Michell"/>
    <s v="Cates"/>
    <s v="Miss"/>
    <s v="F"/>
    <n v="30"/>
    <s v="New Exchange"/>
    <s v="Ventnor"/>
    <x v="2"/>
    <x v="1031"/>
    <n v="41"/>
    <x v="8"/>
    <x v="8"/>
    <n v="3.49"/>
    <n v="20"/>
    <n v="143.09"/>
    <n v="2861.8"/>
  </r>
  <r>
    <n v="3331"/>
    <s v="Nichole"/>
    <s v="Whitney"/>
    <s v="Mrs"/>
    <s v="F"/>
    <n v="90"/>
    <s v="New Mitre"/>
    <s v="Llandudno Junction"/>
    <x v="11"/>
    <x v="378"/>
    <n v="49"/>
    <x v="6"/>
    <x v="6"/>
    <n v="1.29"/>
    <n v="24"/>
    <n v="63.21"/>
    <n v="1517.04"/>
  </r>
  <r>
    <n v="3332"/>
    <s v="Humberto"/>
    <s v="Ferguson"/>
    <s v="Mr"/>
    <s v="M"/>
    <n v="30"/>
    <s v="New Quebec"/>
    <s v="Wedmore"/>
    <x v="2"/>
    <x v="1032"/>
    <n v="44"/>
    <x v="5"/>
    <x v="5"/>
    <n v="3.99"/>
    <n v="24"/>
    <n v="175.56"/>
    <n v="4213.4400000000005"/>
  </r>
  <r>
    <n v="3333"/>
    <s v="Tomi"/>
    <s v="Meeks"/>
    <s v="Miss"/>
    <s v="F"/>
    <n v="60"/>
    <s v="New River"/>
    <s v="Church Stretton"/>
    <x v="15"/>
    <x v="87"/>
    <n v="87"/>
    <x v="7"/>
    <x v="7"/>
    <n v="2.95"/>
    <n v="20"/>
    <n v="256.65000000000003"/>
    <n v="5133.0000000000009"/>
  </r>
  <r>
    <n v="3334"/>
    <s v="Danyel"/>
    <s v="Sorensen"/>
    <s v="Miss"/>
    <s v="F"/>
    <n v="30"/>
    <s v="New Round"/>
    <s v="Stevenage"/>
    <x v="2"/>
    <x v="1017"/>
    <n v="7"/>
    <x v="4"/>
    <x v="4"/>
    <n v="1.89"/>
    <n v="18"/>
    <n v="13.229999999999999"/>
    <n v="238.14"/>
  </r>
  <r>
    <n v="3335"/>
    <s v="Hilario"/>
    <s v="Feldman"/>
    <s v="Mr"/>
    <s v="M"/>
    <n v="60"/>
    <s v="New Terrace"/>
    <s v="Holmfirth"/>
    <x v="1"/>
    <x v="723"/>
    <n v="42"/>
    <x v="6"/>
    <x v="6"/>
    <n v="1.29"/>
    <n v="24"/>
    <n v="54.18"/>
    <n v="1300.32"/>
  </r>
  <r>
    <n v="3336"/>
    <s v="Kyong"/>
    <s v="Staley"/>
    <s v="Mrs"/>
    <s v="F"/>
    <n v="30"/>
    <s v="New Tothill"/>
    <s v="Augher"/>
    <x v="24"/>
    <x v="566"/>
    <n v="11"/>
    <x v="1"/>
    <x v="1"/>
    <n v="1.79"/>
    <n v="24"/>
    <n v="19.690000000000001"/>
    <n v="472.56000000000006"/>
  </r>
  <r>
    <n v="3337"/>
    <s v="Carroll"/>
    <s v="Bauer"/>
    <s v="Mr"/>
    <s v="M"/>
    <n v="30"/>
    <s v="New Turville"/>
    <s v="Much Wenlock"/>
    <x v="2"/>
    <x v="958"/>
    <n v="35"/>
    <x v="6"/>
    <x v="6"/>
    <n v="1.29"/>
    <n v="24"/>
    <n v="45.15"/>
    <n v="1083.5999999999999"/>
  </r>
  <r>
    <n v="3339"/>
    <s v="Jeanna"/>
    <s v="Tracy"/>
    <s v="Miss"/>
    <s v="F"/>
    <n v="60"/>
    <s v="New Wanstead"/>
    <s v="Shefford"/>
    <x v="2"/>
    <x v="616"/>
    <n v="30"/>
    <x v="5"/>
    <x v="5"/>
    <n v="3.99"/>
    <n v="24"/>
    <n v="119.7"/>
    <n v="2872.8"/>
  </r>
  <r>
    <n v="3340"/>
    <s v="Jin"/>
    <s v="Bruner"/>
    <s v="Miss"/>
    <s v="F"/>
    <n v="60"/>
    <s v="Newark Street"/>
    <s v="Colwyn Bay"/>
    <x v="15"/>
    <x v="327"/>
    <n v="45"/>
    <x v="9"/>
    <x v="9"/>
    <n v="3.39"/>
    <n v="24"/>
    <n v="152.55000000000001"/>
    <n v="3661.2000000000003"/>
  </r>
  <r>
    <n v="3341"/>
    <s v="Otha"/>
    <s v="Mcclure"/>
    <s v="Mr"/>
    <s v="M"/>
    <n v="30"/>
    <s v="Newburgh Street"/>
    <s v="North Walsham"/>
    <x v="2"/>
    <x v="939"/>
    <n v="17"/>
    <x v="9"/>
    <x v="9"/>
    <n v="3.39"/>
    <n v="24"/>
    <n v="57.63"/>
    <n v="1383.1200000000001"/>
  </r>
  <r>
    <n v="3342"/>
    <s v="Tisa"/>
    <s v="Ward"/>
    <s v="Miss"/>
    <s v="F"/>
    <n v="60"/>
    <s v="Newent Close"/>
    <s v="Saltburn-By-The-Sea"/>
    <x v="2"/>
    <x v="963"/>
    <n v="19"/>
    <x v="0"/>
    <x v="0"/>
    <n v="2.0099999999999998"/>
    <n v="20"/>
    <n v="38.19"/>
    <n v="763.8"/>
  </r>
  <r>
    <n v="3343"/>
    <s v="Thea"/>
    <s v="Small"/>
    <s v="Ms"/>
    <s v="F"/>
    <n v="30"/>
    <s v="Newhall Street"/>
    <s v="Stourbridge"/>
    <x v="2"/>
    <x v="435"/>
    <n v="23"/>
    <x v="4"/>
    <x v="4"/>
    <n v="1.89"/>
    <n v="18"/>
    <n v="43.47"/>
    <n v="782.46"/>
  </r>
  <r>
    <n v="3344"/>
    <s v="Herbert"/>
    <s v="Torres"/>
    <s v="Mr"/>
    <s v="M"/>
    <n v="60"/>
    <s v="Newhaven Road"/>
    <s v="Balerno"/>
    <x v="0"/>
    <x v="1033"/>
    <n v="79"/>
    <x v="3"/>
    <x v="3"/>
    <n v="0.69"/>
    <n v="24"/>
    <n v="54.51"/>
    <n v="1308.24"/>
  </r>
  <r>
    <n v="3345"/>
    <s v="Mohammed"/>
    <s v="Askew"/>
    <s v="Mr"/>
    <s v="M"/>
    <n v="60"/>
    <s v="Newington Grove"/>
    <s v="Caldicot"/>
    <x v="12"/>
    <x v="1028"/>
    <n v="11"/>
    <x v="9"/>
    <x v="9"/>
    <n v="3.39"/>
    <n v="24"/>
    <n v="37.29"/>
    <n v="894.96"/>
  </r>
  <r>
    <n v="3346"/>
    <s v="Trista"/>
    <s v="Mack"/>
    <s v="Mrs"/>
    <s v="F"/>
    <n v="60"/>
    <s v="Newington Road"/>
    <s v="Eyemouth"/>
    <x v="17"/>
    <x v="769"/>
    <n v="10"/>
    <x v="5"/>
    <x v="5"/>
    <n v="3.99"/>
    <n v="24"/>
    <n v="39.900000000000006"/>
    <n v="957.60000000000014"/>
  </r>
  <r>
    <n v="3347"/>
    <s v="Xochitl"/>
    <s v="Witherspoon"/>
    <s v="Mrs"/>
    <s v="F"/>
    <n v="90"/>
    <s v="Newland Street"/>
    <s v="Wokingham"/>
    <x v="2"/>
    <x v="357"/>
    <n v="40"/>
    <x v="0"/>
    <x v="0"/>
    <n v="2.0099999999999998"/>
    <n v="20"/>
    <n v="80.399999999999991"/>
    <n v="1607.9999999999998"/>
  </r>
  <r>
    <n v="3348"/>
    <s v="Machelle"/>
    <s v="Aaron"/>
    <s v="Mrs"/>
    <s v="F"/>
    <n v="30"/>
    <s v="Newman Court"/>
    <s v="Avon"/>
    <x v="24"/>
    <x v="65"/>
    <n v="91"/>
    <x v="7"/>
    <x v="7"/>
    <n v="2.95"/>
    <n v="20"/>
    <n v="268.45"/>
    <n v="5369"/>
  </r>
  <r>
    <n v="3349"/>
    <s v="Randi"/>
    <s v="Lara"/>
    <s v="Miss"/>
    <s v="F"/>
    <n v="30"/>
    <s v="Newman's Mews"/>
    <s v="Waltham Abbey"/>
    <x v="2"/>
    <x v="358"/>
    <n v="43"/>
    <x v="7"/>
    <x v="7"/>
    <n v="2.95"/>
    <n v="20"/>
    <n v="126.85000000000001"/>
    <n v="2537"/>
  </r>
  <r>
    <n v="3350"/>
    <s v="Tyrone"/>
    <s v="Huddleston"/>
    <s v="Mr"/>
    <s v="M"/>
    <n v="30"/>
    <s v="Newton Road"/>
    <s v="Penarth"/>
    <x v="2"/>
    <x v="1034"/>
    <n v="62"/>
    <x v="9"/>
    <x v="9"/>
    <n v="3.39"/>
    <n v="24"/>
    <n v="210.18"/>
    <n v="5044.32"/>
  </r>
  <r>
    <n v="3351"/>
    <s v="Mindi"/>
    <s v="Griffith"/>
    <s v="Miss"/>
    <s v="F"/>
    <n v="30"/>
    <s v="Neylors Cottages"/>
    <s v="Northwood"/>
    <x v="2"/>
    <x v="581"/>
    <n v="29"/>
    <x v="3"/>
    <x v="3"/>
    <n v="0.69"/>
    <n v="24"/>
    <n v="20.009999999999998"/>
    <n v="480.23999999999995"/>
  </r>
  <r>
    <n v="3352"/>
    <s v="Curt"/>
    <s v="Olson"/>
    <s v="Mr"/>
    <s v="M"/>
    <n v="90"/>
    <s v="Nicholas Gardens"/>
    <s v="East Cowes"/>
    <x v="44"/>
    <x v="944"/>
    <n v="2"/>
    <x v="5"/>
    <x v="5"/>
    <n v="3.99"/>
    <n v="24"/>
    <n v="7.98"/>
    <n v="191.52"/>
  </r>
  <r>
    <n v="3353"/>
    <s v="Zina"/>
    <s v="Suarez"/>
    <s v="Miss"/>
    <s v="F"/>
    <n v="90"/>
    <s v="Nicholas Terrace"/>
    <s v="Craigavon"/>
    <x v="16"/>
    <x v="844"/>
    <n v="21"/>
    <x v="5"/>
    <x v="5"/>
    <n v="3.99"/>
    <n v="24"/>
    <n v="83.79"/>
    <n v="2010.96"/>
  </r>
  <r>
    <n v="3354"/>
    <s v="Julian"/>
    <s v="Phillips"/>
    <s v="Prof"/>
    <s v="M"/>
    <n v="60"/>
    <s v="Nichols Green"/>
    <s v="Andover"/>
    <x v="4"/>
    <x v="695"/>
    <n v="87"/>
    <x v="9"/>
    <x v="9"/>
    <n v="3.39"/>
    <n v="24"/>
    <n v="294.93"/>
    <n v="7078.32"/>
  </r>
  <r>
    <n v="3355"/>
    <s v="Minnie"/>
    <s v="Velasquez"/>
    <s v="Ms"/>
    <s v="F"/>
    <n v="90"/>
    <s v="Nicoll's Row"/>
    <s v="Wadhurst"/>
    <x v="2"/>
    <x v="761"/>
    <n v="56"/>
    <x v="4"/>
    <x v="4"/>
    <n v="1.89"/>
    <n v="18"/>
    <n v="105.83999999999999"/>
    <n v="1905.12"/>
  </r>
  <r>
    <n v="3356"/>
    <s v="Herta"/>
    <s v="Belcher"/>
    <s v="Miss"/>
    <s v="F"/>
    <n v="30"/>
    <s v="Nigeria Road"/>
    <s v="Staffordshire"/>
    <x v="2"/>
    <x v="333"/>
    <n v="40"/>
    <x v="4"/>
    <x v="4"/>
    <n v="1.89"/>
    <n v="18"/>
    <n v="75.599999999999994"/>
    <n v="1360.8"/>
  </r>
  <r>
    <n v="3357"/>
    <s v="Fausto"/>
    <s v="Sinclair"/>
    <s v="Mr"/>
    <s v="M"/>
    <n v="30"/>
    <s v="Nightingale Road"/>
    <s v="Redhill"/>
    <x v="2"/>
    <x v="625"/>
    <n v="72"/>
    <x v="5"/>
    <x v="5"/>
    <n v="3.99"/>
    <n v="24"/>
    <n v="287.28000000000003"/>
    <n v="6894.7200000000012"/>
  </r>
  <r>
    <n v="3358"/>
    <s v="Lizette"/>
    <s v="Hughes"/>
    <s v="Mrs"/>
    <s v="F"/>
    <n v="90"/>
    <s v="Nightingale Street"/>
    <s v="Stirling"/>
    <x v="2"/>
    <x v="237"/>
    <n v="49"/>
    <x v="2"/>
    <x v="2"/>
    <n v="1.79"/>
    <n v="17"/>
    <n v="87.710000000000008"/>
    <n v="1491.0700000000002"/>
  </r>
  <r>
    <n v="3359"/>
    <s v="Yajaira"/>
    <s v="Paul"/>
    <s v="Mrs"/>
    <s v="F"/>
    <n v="90"/>
    <s v="Nightingale Vale"/>
    <s v="Larbert"/>
    <x v="21"/>
    <x v="882"/>
    <n v="15"/>
    <x v="4"/>
    <x v="4"/>
    <n v="1.89"/>
    <n v="18"/>
    <n v="28.349999999999998"/>
    <n v="510.29999999999995"/>
  </r>
  <r>
    <n v="3360"/>
    <s v="Melony"/>
    <s v="Gross"/>
    <s v="Mrs"/>
    <s v="F"/>
    <n v="30"/>
    <s v="Nile Path"/>
    <s v="Barry"/>
    <x v="53"/>
    <x v="676"/>
    <n v="17"/>
    <x v="6"/>
    <x v="6"/>
    <n v="1.29"/>
    <n v="24"/>
    <n v="21.93"/>
    <n v="526.31999999999994"/>
  </r>
  <r>
    <n v="3361"/>
    <s v="Rosendo"/>
    <s v="Levine"/>
    <s v="Mr"/>
    <s v="M"/>
    <n v="30"/>
    <s v="Nile Street"/>
    <s v="Epsom"/>
    <x v="17"/>
    <x v="295"/>
    <n v="65"/>
    <x v="5"/>
    <x v="5"/>
    <n v="3.99"/>
    <n v="24"/>
    <n v="259.35000000000002"/>
    <n v="6224.4000000000005"/>
  </r>
  <r>
    <n v="3363"/>
    <s v="Maryln"/>
    <s v="Glenn"/>
    <s v="Miss"/>
    <s v="F"/>
    <n v="90"/>
    <s v="Noel Road"/>
    <s v="Warlingham"/>
    <x v="2"/>
    <x v="928"/>
    <n v="32"/>
    <x v="8"/>
    <x v="8"/>
    <n v="3.49"/>
    <n v="20"/>
    <n v="111.68"/>
    <n v="2233.6000000000004"/>
  </r>
  <r>
    <n v="3364"/>
    <s v="Columbus"/>
    <s v="Pierson"/>
    <s v="Mr"/>
    <s v="M"/>
    <n v="30"/>
    <s v="Nora Gardens"/>
    <s v="Uttoxeter"/>
    <x v="2"/>
    <x v="666"/>
    <n v="61"/>
    <x v="9"/>
    <x v="9"/>
    <n v="3.39"/>
    <n v="24"/>
    <n v="206.79000000000002"/>
    <n v="4962.9600000000009"/>
  </r>
  <r>
    <n v="3365"/>
    <s v="Merle"/>
    <s v="Spears"/>
    <s v="Mr"/>
    <s v="M"/>
    <n v="60"/>
    <s v="Norbreck Gardens"/>
    <s v="Saffron Walden"/>
    <x v="2"/>
    <x v="197"/>
    <n v="2"/>
    <x v="2"/>
    <x v="2"/>
    <n v="1.79"/>
    <n v="17"/>
    <n v="3.58"/>
    <n v="60.86"/>
  </r>
  <r>
    <n v="3366"/>
    <s v="Nathaniel"/>
    <s v="Murdock"/>
    <s v="Mr"/>
    <s v="M"/>
    <n v="90"/>
    <s v="Norfolk Cottages"/>
    <s v="Cockermouth"/>
    <x v="15"/>
    <x v="118"/>
    <n v="84"/>
    <x v="3"/>
    <x v="3"/>
    <n v="0.69"/>
    <n v="24"/>
    <n v="57.959999999999994"/>
    <n v="1391.04"/>
  </r>
  <r>
    <n v="3367"/>
    <s v="Maple"/>
    <s v="Pierson"/>
    <s v="Miss"/>
    <s v="F"/>
    <n v="30"/>
    <s v="Norfolk Crescent"/>
    <s v="Frome"/>
    <x v="17"/>
    <x v="241"/>
    <n v="82"/>
    <x v="9"/>
    <x v="9"/>
    <n v="3.39"/>
    <n v="24"/>
    <n v="277.98"/>
    <n v="6671.52"/>
  </r>
  <r>
    <n v="3368"/>
    <s v="Lenard"/>
    <s v="Murray"/>
    <s v="Mr"/>
    <s v="M"/>
    <n v="30"/>
    <s v="Norfolk Green"/>
    <s v="Llwyngwril"/>
    <x v="11"/>
    <x v="1035"/>
    <n v="35"/>
    <x v="9"/>
    <x v="9"/>
    <n v="3.39"/>
    <n v="24"/>
    <n v="118.65"/>
    <n v="2847.6000000000004"/>
  </r>
  <r>
    <n v="3369"/>
    <s v="Hugo"/>
    <s v="Hudson"/>
    <s v="Mr"/>
    <s v="M"/>
    <n v="30"/>
    <s v="Norfolk Terrace"/>
    <s v="Rayleigh"/>
    <x v="2"/>
    <x v="320"/>
    <n v="60"/>
    <x v="0"/>
    <x v="0"/>
    <n v="2.0099999999999998"/>
    <n v="20"/>
    <n v="120.6"/>
    <n v="2412"/>
  </r>
  <r>
    <n v="3370"/>
    <s v="Mae"/>
    <s v="Hope"/>
    <s v="Miss"/>
    <s v="F"/>
    <n v="30"/>
    <s v="Norgrove Street"/>
    <s v="Glenrothes"/>
    <x v="17"/>
    <x v="962"/>
    <n v="72"/>
    <x v="1"/>
    <x v="1"/>
    <n v="1.79"/>
    <n v="24"/>
    <n v="128.88"/>
    <n v="3093.12"/>
  </r>
  <r>
    <n v="3371"/>
    <s v="Hollis"/>
    <s v="Frank"/>
    <s v="Mr"/>
    <s v="M"/>
    <n v="60"/>
    <s v="Norman Road"/>
    <s v="Haverfordwest"/>
    <x v="1"/>
    <x v="375"/>
    <n v="33"/>
    <x v="6"/>
    <x v="6"/>
    <n v="1.29"/>
    <n v="24"/>
    <n v="42.57"/>
    <n v="1021.6800000000001"/>
  </r>
  <r>
    <n v="3372"/>
    <s v="Hugh"/>
    <s v="Prince"/>
    <s v="Mr"/>
    <s v="M"/>
    <n v="60"/>
    <s v="Normand Mews"/>
    <s v="Kent"/>
    <x v="21"/>
    <x v="962"/>
    <n v="60"/>
    <x v="6"/>
    <x v="6"/>
    <n v="1.29"/>
    <n v="24"/>
    <n v="77.400000000000006"/>
    <n v="1857.6000000000001"/>
  </r>
  <r>
    <n v="3373"/>
    <s v="Gregorio"/>
    <s v="Chappell"/>
    <s v="Mr"/>
    <s v="M"/>
    <n v="30"/>
    <s v="Normandy Place"/>
    <s v="Wigton"/>
    <x v="2"/>
    <x v="996"/>
    <n v="13"/>
    <x v="4"/>
    <x v="4"/>
    <n v="1.89"/>
    <n v="18"/>
    <n v="24.57"/>
    <n v="442.26"/>
  </r>
  <r>
    <n v="3374"/>
    <s v="Marina"/>
    <s v="Donnelly"/>
    <s v="Miss"/>
    <s v="F"/>
    <n v="90"/>
    <s v="Normans Close"/>
    <s v="Montrose"/>
    <x v="2"/>
    <x v="384"/>
    <n v="64"/>
    <x v="7"/>
    <x v="7"/>
    <n v="2.95"/>
    <n v="20"/>
    <n v="188.8"/>
    <n v="3776"/>
  </r>
  <r>
    <n v="3375"/>
    <s v="Adolph"/>
    <s v="Mccabe"/>
    <s v="Mr"/>
    <s v="M"/>
    <n v="30"/>
    <s v="Normans Close"/>
    <s v="Southport"/>
    <x v="2"/>
    <x v="842"/>
    <n v="78"/>
    <x v="9"/>
    <x v="9"/>
    <n v="3.39"/>
    <n v="24"/>
    <n v="264.42"/>
    <n v="6346.08"/>
  </r>
  <r>
    <n v="3376"/>
    <s v="Daniell"/>
    <s v="Meyers"/>
    <s v="Miss"/>
    <s v="F"/>
    <n v="30"/>
    <s v="Norris Rents"/>
    <s v="Dornoch"/>
    <x v="3"/>
    <x v="1036"/>
    <n v="68"/>
    <x v="7"/>
    <x v="7"/>
    <n v="2.95"/>
    <n v="20"/>
    <n v="200.60000000000002"/>
    <n v="4012.0000000000005"/>
  </r>
  <r>
    <n v="3377"/>
    <s v="Mitch"/>
    <s v="Holbrook"/>
    <s v="Mr"/>
    <s v="M"/>
    <n v="30"/>
    <s v="North Buildings"/>
    <s v="Blyth"/>
    <x v="7"/>
    <x v="715"/>
    <n v="30"/>
    <x v="3"/>
    <x v="3"/>
    <n v="0.69"/>
    <n v="24"/>
    <n v="20.7"/>
    <n v="496.79999999999995"/>
  </r>
  <r>
    <n v="3378"/>
    <s v="Rachelle"/>
    <s v="Lowry"/>
    <s v="Miss"/>
    <s v="F"/>
    <n v="90"/>
    <s v="North Elder"/>
    <s v="Axminster"/>
    <x v="86"/>
    <x v="879"/>
    <n v="43"/>
    <x v="6"/>
    <x v="6"/>
    <n v="1.29"/>
    <n v="24"/>
    <n v="55.47"/>
    <n v="1331.28"/>
  </r>
  <r>
    <n v="3379"/>
    <s v="Rudolph"/>
    <s v="Mendoza"/>
    <s v="Dr"/>
    <s v="M"/>
    <n v="30"/>
    <s v="North End"/>
    <s v="Nelson"/>
    <x v="2"/>
    <x v="671"/>
    <n v="76"/>
    <x v="7"/>
    <x v="7"/>
    <n v="2.95"/>
    <n v="20"/>
    <n v="224.20000000000002"/>
    <n v="4484"/>
  </r>
  <r>
    <n v="3380"/>
    <s v="Chung"/>
    <s v="Gustafson"/>
    <s v="Miss"/>
    <s v="F"/>
    <n v="90"/>
    <s v="North Mews"/>
    <s v="Shifnal"/>
    <x v="2"/>
    <x v="925"/>
    <n v="36"/>
    <x v="3"/>
    <x v="3"/>
    <n v="0.69"/>
    <n v="24"/>
    <n v="24.839999999999996"/>
    <n v="596.15999999999985"/>
  </r>
  <r>
    <n v="3381"/>
    <s v="Malisa"/>
    <s v="Conklin"/>
    <s v="Miss"/>
    <s v="F"/>
    <n v="60"/>
    <s v="North Park"/>
    <s v="Kent"/>
    <x v="21"/>
    <x v="689"/>
    <n v="31"/>
    <x v="2"/>
    <x v="2"/>
    <n v="1.79"/>
    <n v="17"/>
    <n v="55.49"/>
    <n v="943.33"/>
  </r>
  <r>
    <n v="3382"/>
    <s v="Victoria"/>
    <s v="Romero"/>
    <s v="Mrs"/>
    <s v="F"/>
    <n v="60"/>
    <s v="North Road"/>
    <s v="Alresford"/>
    <x v="14"/>
    <x v="695"/>
    <n v="94"/>
    <x v="6"/>
    <x v="6"/>
    <n v="1.29"/>
    <n v="24"/>
    <n v="121.26"/>
    <n v="2910.2400000000002"/>
  </r>
  <r>
    <n v="3383"/>
    <s v="Boyce"/>
    <s v="Pitts"/>
    <s v="Mr"/>
    <s v="M"/>
    <n v="30"/>
    <s v="Northampton Place"/>
    <s v="Acharacle"/>
    <x v="54"/>
    <x v="1033"/>
    <n v="97"/>
    <x v="8"/>
    <x v="8"/>
    <n v="3.49"/>
    <n v="20"/>
    <n v="338.53000000000003"/>
    <n v="6770.6"/>
  </r>
  <r>
    <n v="3384"/>
    <s v="Frederic"/>
    <s v="Lancaster"/>
    <s v="Mr"/>
    <s v="M"/>
    <n v="90"/>
    <s v="Northampton Terrace"/>
    <s v="Elland"/>
    <x v="45"/>
    <x v="120"/>
    <n v="33"/>
    <x v="8"/>
    <x v="8"/>
    <n v="3.49"/>
    <n v="20"/>
    <n v="115.17"/>
    <n v="2303.4"/>
  </r>
  <r>
    <n v="3385"/>
    <s v="Latonya"/>
    <s v="Allison"/>
    <s v="Miss"/>
    <s v="F"/>
    <n v="60"/>
    <s v="Northcote Road"/>
    <s v="Sowerby Bridge"/>
    <x v="2"/>
    <x v="597"/>
    <n v="16"/>
    <x v="1"/>
    <x v="1"/>
    <n v="1.79"/>
    <n v="24"/>
    <n v="28.64"/>
    <n v="687.36"/>
  </r>
  <r>
    <n v="3386"/>
    <s v="Rayford"/>
    <s v="Neff"/>
    <s v="Mr"/>
    <s v="M"/>
    <n v="90"/>
    <s v="Northcroft Terrace"/>
    <s v="Barnard Castle"/>
    <x v="90"/>
    <x v="169"/>
    <n v="64"/>
    <x v="8"/>
    <x v="8"/>
    <n v="3.49"/>
    <n v="20"/>
    <n v="223.36"/>
    <n v="4467.2000000000007"/>
  </r>
  <r>
    <n v="3387"/>
    <s v="Shaun"/>
    <s v="Zuniga"/>
    <s v="Mr"/>
    <s v="M"/>
    <n v="90"/>
    <s v="Northern Outfall"/>
    <s v="Coniston"/>
    <x v="16"/>
    <x v="746"/>
    <n v="51"/>
    <x v="2"/>
    <x v="2"/>
    <n v="1.79"/>
    <n v="17"/>
    <n v="91.29"/>
    <n v="1551.93"/>
  </r>
  <r>
    <n v="3388"/>
    <s v="Micheline"/>
    <s v="Lane"/>
    <s v="Mrs"/>
    <s v="F"/>
    <n v="90"/>
    <s v="Norths Buildings"/>
    <s v="Norfolk"/>
    <x v="2"/>
    <x v="713"/>
    <n v="32"/>
    <x v="0"/>
    <x v="0"/>
    <n v="2.0099999999999998"/>
    <n v="20"/>
    <n v="64.319999999999993"/>
    <n v="1286.3999999999999"/>
  </r>
  <r>
    <n v="3389"/>
    <s v="Lloyd"/>
    <s v="Kinney"/>
    <s v="Mr"/>
    <s v="M"/>
    <n v="30"/>
    <s v="Northumberland Avenue"/>
    <s v="Isle Of Rum"/>
    <x v="21"/>
    <x v="424"/>
    <n v="24"/>
    <x v="0"/>
    <x v="0"/>
    <n v="2.0099999999999998"/>
    <n v="20"/>
    <n v="48.239999999999995"/>
    <n v="964.8"/>
  </r>
  <r>
    <n v="3390"/>
    <s v="Rhett"/>
    <s v="Lara"/>
    <s v="Mr"/>
    <s v="M"/>
    <n v="90"/>
    <s v="Northview Crescent"/>
    <s v="Arlesey"/>
    <x v="48"/>
    <x v="883"/>
    <n v="21"/>
    <x v="7"/>
    <x v="7"/>
    <n v="2.95"/>
    <n v="20"/>
    <n v="61.95"/>
    <n v="1239"/>
  </r>
  <r>
    <n v="3391"/>
    <s v="Mariette"/>
    <s v="Ogden"/>
    <s v="Miss"/>
    <s v="F"/>
    <n v="30"/>
    <s v="Northwood Gardens"/>
    <s v="Bagillt"/>
    <x v="40"/>
    <x v="363"/>
    <n v="21"/>
    <x v="9"/>
    <x v="9"/>
    <n v="3.39"/>
    <n v="24"/>
    <n v="71.19"/>
    <n v="1708.56"/>
  </r>
  <r>
    <n v="3392"/>
    <s v="Alan"/>
    <s v="Hobbs"/>
    <s v="Mr"/>
    <s v="M"/>
    <n v="30"/>
    <s v="Norton Cottages"/>
    <s v="Kilgetty"/>
    <x v="21"/>
    <x v="417"/>
    <n v="38"/>
    <x v="5"/>
    <x v="5"/>
    <n v="3.99"/>
    <n v="24"/>
    <n v="151.62"/>
    <n v="3638.88"/>
  </r>
  <r>
    <n v="3393"/>
    <s v="Linette"/>
    <s v="Numbers"/>
    <s v="Mrs"/>
    <s v="F"/>
    <n v="60"/>
    <s v="Norton Street"/>
    <s v="Reigate"/>
    <x v="2"/>
    <x v="573"/>
    <n v="36"/>
    <x v="1"/>
    <x v="1"/>
    <n v="1.79"/>
    <n v="24"/>
    <n v="64.44"/>
    <n v="1546.56"/>
  </r>
  <r>
    <n v="3394"/>
    <s v="Samual"/>
    <s v="Greenwood"/>
    <s v="Mr"/>
    <s v="M"/>
    <n v="30"/>
    <s v="Norval Green"/>
    <s v="Stromness"/>
    <x v="2"/>
    <x v="690"/>
    <n v="12"/>
    <x v="4"/>
    <x v="4"/>
    <n v="1.89"/>
    <n v="18"/>
    <n v="22.68"/>
    <n v="408.24"/>
  </r>
  <r>
    <n v="3395"/>
    <s v="Willa"/>
    <s v="Michel"/>
    <s v="Miss"/>
    <s v="F"/>
    <n v="60"/>
    <s v="Notley Street"/>
    <s v="Portrush"/>
    <x v="2"/>
    <x v="1037"/>
    <n v="83"/>
    <x v="1"/>
    <x v="1"/>
    <n v="1.79"/>
    <n v="24"/>
    <n v="148.57"/>
    <n v="3565.68"/>
  </r>
  <r>
    <n v="3396"/>
    <s v="Maragret"/>
    <s v="Arthur"/>
    <s v="Miss"/>
    <s v="F"/>
    <n v="90"/>
    <s v="Nottige Place"/>
    <s v="Borth"/>
    <x v="28"/>
    <x v="1038"/>
    <n v="10"/>
    <x v="6"/>
    <x v="6"/>
    <n v="1.29"/>
    <n v="24"/>
    <n v="12.9"/>
    <n v="309.60000000000002"/>
  </r>
  <r>
    <n v="3397"/>
    <s v="Rebeca"/>
    <s v="Dodge"/>
    <s v="Mrs"/>
    <s v="F"/>
    <n v="60"/>
    <s v="Notting Barn"/>
    <s v="Honiton"/>
    <x v="1"/>
    <x v="1039"/>
    <n v="43"/>
    <x v="7"/>
    <x v="7"/>
    <n v="2.95"/>
    <n v="20"/>
    <n v="126.85000000000001"/>
    <n v="2537"/>
  </r>
  <r>
    <n v="3398"/>
    <s v="Broderick"/>
    <s v="Guzman"/>
    <s v="Mr"/>
    <s v="M"/>
    <n v="60"/>
    <s v="Nottingham Avenue"/>
    <s v="South Queensferry"/>
    <x v="2"/>
    <x v="217"/>
    <n v="16"/>
    <x v="3"/>
    <x v="3"/>
    <n v="0.69"/>
    <n v="24"/>
    <n v="11.04"/>
    <n v="264.95999999999998"/>
  </r>
  <r>
    <n v="3399"/>
    <s v="Kraig"/>
    <s v="Sanders"/>
    <s v="Mr"/>
    <s v="M"/>
    <n v="30"/>
    <s v="Nottingham Mews"/>
    <s v="Llandinam"/>
    <x v="11"/>
    <x v="636"/>
    <n v="81"/>
    <x v="6"/>
    <x v="6"/>
    <n v="1.29"/>
    <n v="24"/>
    <n v="104.49000000000001"/>
    <n v="2507.7600000000002"/>
  </r>
  <r>
    <n v="3400"/>
    <s v="Alita"/>
    <s v="Finn"/>
    <s v="Dr"/>
    <s v="F"/>
    <n v="60"/>
    <s v="Nottingham Terrace"/>
    <s v="Coleraine"/>
    <x v="15"/>
    <x v="20"/>
    <n v="28"/>
    <x v="2"/>
    <x v="2"/>
    <n v="1.79"/>
    <n v="17"/>
    <n v="50.120000000000005"/>
    <n v="852.04000000000008"/>
  </r>
  <r>
    <n v="3401"/>
    <s v="Judson"/>
    <s v="Tilley"/>
    <s v="Mr"/>
    <s v="M"/>
    <n v="60"/>
    <s v="Nuding Road"/>
    <s v="Armagh"/>
    <x v="33"/>
    <x v="510"/>
    <n v="86"/>
    <x v="5"/>
    <x v="5"/>
    <n v="3.99"/>
    <n v="24"/>
    <n v="343.14000000000004"/>
    <n v="8235.36"/>
  </r>
  <r>
    <n v="3402"/>
    <s v="Beth"/>
    <s v="Grubbs"/>
    <s v="Miss"/>
    <s v="F"/>
    <n v="60"/>
    <s v="Nun Court"/>
    <s v="Battle"/>
    <x v="31"/>
    <x v="1014"/>
    <n v="95"/>
    <x v="1"/>
    <x v="1"/>
    <n v="1.79"/>
    <n v="24"/>
    <n v="170.05"/>
    <n v="4081.2000000000003"/>
  </r>
  <r>
    <n v="3403"/>
    <s v="Lincoln"/>
    <s v="Hooper"/>
    <s v="Mr"/>
    <s v="M"/>
    <n v="90"/>
    <s v="Nun Court"/>
    <s v="Chigwell"/>
    <x v="18"/>
    <x v="624"/>
    <n v="63"/>
    <x v="3"/>
    <x v="3"/>
    <n v="0.69"/>
    <n v="24"/>
    <n v="43.47"/>
    <n v="1043.28"/>
  </r>
  <r>
    <n v="3404"/>
    <s v="Alphonse"/>
    <s v="Hilton"/>
    <s v="Mr"/>
    <s v="M"/>
    <n v="90"/>
    <s v="Nunhead Cottages"/>
    <s v="Kidlington"/>
    <x v="21"/>
    <x v="543"/>
    <n v="55"/>
    <x v="6"/>
    <x v="6"/>
    <n v="1.29"/>
    <n v="24"/>
    <n v="70.95"/>
    <n v="1702.8000000000002"/>
  </r>
  <r>
    <n v="3405"/>
    <s v="Kenny"/>
    <s v="Steward"/>
    <s v="Mr"/>
    <s v="M"/>
    <n v="90"/>
    <s v="Nuns Head"/>
    <s v="Shropshire"/>
    <x v="2"/>
    <x v="756"/>
    <n v="12"/>
    <x v="8"/>
    <x v="8"/>
    <n v="3.49"/>
    <n v="20"/>
    <n v="41.88"/>
    <n v="837.6"/>
  </r>
  <r>
    <n v="3406"/>
    <s v="Mertie"/>
    <s v="Stroud"/>
    <s v="Mrs"/>
    <s v="F"/>
    <n v="60"/>
    <s v="Nursery Road"/>
    <s v="Lancashire"/>
    <x v="21"/>
    <x v="642"/>
    <n v="29"/>
    <x v="3"/>
    <x v="3"/>
    <n v="0.69"/>
    <n v="24"/>
    <n v="20.009999999999998"/>
    <n v="480.23999999999995"/>
  </r>
  <r>
    <n v="3407"/>
    <s v="Theola"/>
    <s v="Frye"/>
    <s v="Mrs"/>
    <s v="F"/>
    <n v="90"/>
    <s v="Nye Bevan"/>
    <s v="Ulverston"/>
    <x v="2"/>
    <x v="367"/>
    <n v="11"/>
    <x v="8"/>
    <x v="8"/>
    <n v="3.49"/>
    <n v="20"/>
    <n v="38.39"/>
    <n v="767.8"/>
  </r>
  <r>
    <n v="3408"/>
    <s v="Waylon"/>
    <s v="Sorensen"/>
    <s v="Mr"/>
    <s v="M"/>
    <n v="30"/>
    <s v="Oak Crescent"/>
    <s v="Isle Of Islay"/>
    <x v="21"/>
    <x v="992"/>
    <n v="48"/>
    <x v="0"/>
    <x v="0"/>
    <n v="2.0099999999999998"/>
    <n v="20"/>
    <n v="96.47999999999999"/>
    <n v="1929.6"/>
  </r>
  <r>
    <n v="3409"/>
    <s v="Name"/>
    <s v="Kendall"/>
    <s v="Miss"/>
    <s v="F"/>
    <n v="30"/>
    <s v="Oak Lane"/>
    <s v="Humbie"/>
    <x v="1"/>
    <x v="231"/>
    <n v="85"/>
    <x v="6"/>
    <x v="6"/>
    <n v="1.29"/>
    <n v="24"/>
    <n v="109.65"/>
    <n v="2631.6000000000004"/>
  </r>
  <r>
    <n v="3410"/>
    <s v="Lindsay"/>
    <s v="Fitzgerald"/>
    <s v="Mr"/>
    <s v="M"/>
    <n v="30"/>
    <s v="Oak Street"/>
    <s v="Consett"/>
    <x v="16"/>
    <x v="867"/>
    <n v="21"/>
    <x v="7"/>
    <x v="7"/>
    <n v="2.95"/>
    <n v="20"/>
    <n v="61.95"/>
    <n v="1239"/>
  </r>
  <r>
    <n v="3411"/>
    <s v="Jocelyn"/>
    <s v="Dunn"/>
    <s v="Miss"/>
    <s v="F"/>
    <n v="30"/>
    <s v="Oakbrook Villas"/>
    <s v="Louth"/>
    <x v="2"/>
    <x v="518"/>
    <n v="79"/>
    <x v="8"/>
    <x v="8"/>
    <n v="3.49"/>
    <n v="20"/>
    <n v="275.71000000000004"/>
    <n v="5514.2000000000007"/>
  </r>
  <r>
    <n v="3412"/>
    <s v="Addie"/>
    <s v="Ortega"/>
    <s v="Mrs"/>
    <s v="F"/>
    <n v="90"/>
    <s v="Oakdale Gardens"/>
    <s v="Isle Of Harris"/>
    <x v="21"/>
    <x v="912"/>
    <n v="49"/>
    <x v="4"/>
    <x v="4"/>
    <n v="1.89"/>
    <n v="18"/>
    <n v="92.61"/>
    <n v="1666.98"/>
  </r>
  <r>
    <n v="3413"/>
    <s v="Alison"/>
    <s v="Finn"/>
    <s v="Mrs"/>
    <s v="F"/>
    <n v="90"/>
    <s v="Oakey Street"/>
    <s v="Colyton"/>
    <x v="15"/>
    <x v="121"/>
    <n v="2"/>
    <x v="6"/>
    <x v="6"/>
    <n v="1.29"/>
    <n v="24"/>
    <n v="2.58"/>
    <n v="61.92"/>
  </r>
  <r>
    <n v="3414"/>
    <s v="Sheryll"/>
    <s v="Buckner"/>
    <s v="Prof"/>
    <s v="F"/>
    <n v="90"/>
    <s v="Oakfield Villas"/>
    <s v="Oakham"/>
    <x v="2"/>
    <x v="117"/>
    <n v="80"/>
    <x v="6"/>
    <x v="6"/>
    <n v="1.29"/>
    <n v="24"/>
    <n v="103.2"/>
    <n v="2476.8000000000002"/>
  </r>
  <r>
    <n v="3415"/>
    <s v="Filiberto"/>
    <s v="Holmes"/>
    <s v="Mr"/>
    <s v="M"/>
    <n v="30"/>
    <s v="Oakhall Place"/>
    <s v="Kelty"/>
    <x v="21"/>
    <x v="957"/>
    <n v="69"/>
    <x v="6"/>
    <x v="6"/>
    <n v="1.29"/>
    <n v="24"/>
    <n v="89.01"/>
    <n v="2136.2400000000002"/>
  </r>
  <r>
    <n v="3416"/>
    <s v="Neal"/>
    <s v="Boston"/>
    <s v="Mr"/>
    <s v="M"/>
    <n v="30"/>
    <s v="Oakham Street"/>
    <s v="Yelverton"/>
    <x v="2"/>
    <x v="401"/>
    <n v="78"/>
    <x v="8"/>
    <x v="8"/>
    <n v="3.49"/>
    <n v="20"/>
    <n v="272.22000000000003"/>
    <n v="5444.4000000000005"/>
  </r>
  <r>
    <n v="3417"/>
    <s v="Cindy"/>
    <s v="Tyler"/>
    <s v="Mrs"/>
    <s v="F"/>
    <n v="60"/>
    <s v="Oakhurst Close"/>
    <s v="Oldbury"/>
    <x v="2"/>
    <x v="121"/>
    <n v="76"/>
    <x v="3"/>
    <x v="3"/>
    <n v="0.69"/>
    <n v="24"/>
    <n v="52.44"/>
    <n v="1258.56"/>
  </r>
  <r>
    <n v="3418"/>
    <s v="Chanel"/>
    <s v="Lambert"/>
    <s v="Mrs"/>
    <s v="F"/>
    <n v="60"/>
    <s v="Oakleaf Cottages"/>
    <s v="Isle Of North Uist"/>
    <x v="21"/>
    <x v="570"/>
    <n v="103"/>
    <x v="1"/>
    <x v="1"/>
    <n v="1.79"/>
    <n v="24"/>
    <n v="184.37"/>
    <n v="4424.88"/>
  </r>
  <r>
    <n v="3419"/>
    <s v="Stephenie"/>
    <s v="Frye"/>
    <s v="Mrs"/>
    <s v="F"/>
    <n v="60"/>
    <s v="Oakley Avenue"/>
    <s v="Buxton"/>
    <x v="12"/>
    <x v="1040"/>
    <n v="81"/>
    <x v="3"/>
    <x v="3"/>
    <n v="0.69"/>
    <n v="24"/>
    <n v="55.889999999999993"/>
    <n v="1341.36"/>
  </r>
  <r>
    <n v="3420"/>
    <s v="Jeffrey"/>
    <s v="Harvey"/>
    <s v="Mr"/>
    <s v="M"/>
    <n v="90"/>
    <s v="Oakley Crescent"/>
    <s v="Crumlin"/>
    <x v="16"/>
    <x v="311"/>
    <n v="83"/>
    <x v="8"/>
    <x v="8"/>
    <n v="3.49"/>
    <n v="20"/>
    <n v="289.67"/>
    <n v="5793.4000000000005"/>
  </r>
  <r>
    <n v="3421"/>
    <s v="Wallace"/>
    <s v="Ward"/>
    <s v="Mr"/>
    <s v="M"/>
    <n v="30"/>
    <s v="Oakley Place"/>
    <s v="Whitchurch"/>
    <x v="2"/>
    <x v="305"/>
    <n v="92"/>
    <x v="6"/>
    <x v="6"/>
    <n v="1.29"/>
    <n v="24"/>
    <n v="118.68"/>
    <n v="2848.32"/>
  </r>
  <r>
    <n v="3422"/>
    <s v="Marlin"/>
    <s v="Ward"/>
    <s v="Miss"/>
    <s v="F"/>
    <n v="90"/>
    <s v="Oakley Street"/>
    <s v="Liphook"/>
    <x v="11"/>
    <x v="966"/>
    <n v="73"/>
    <x v="0"/>
    <x v="0"/>
    <n v="2.0099999999999998"/>
    <n v="20"/>
    <n v="146.72999999999999"/>
    <n v="2934.6"/>
  </r>
  <r>
    <n v="3423"/>
    <s v="Kristopher"/>
    <s v="Cody"/>
    <s v="Mr"/>
    <s v="M"/>
    <n v="30"/>
    <s v="Oakley Terrace"/>
    <s v="Immingham"/>
    <x v="35"/>
    <x v="3"/>
    <n v="2"/>
    <x v="6"/>
    <x v="6"/>
    <n v="1.29"/>
    <n v="24"/>
    <n v="2.58"/>
    <n v="61.92"/>
  </r>
  <r>
    <n v="3424"/>
    <s v="Tomika"/>
    <s v="Welch"/>
    <s v="Dr"/>
    <s v="F"/>
    <n v="30"/>
    <s v="Oakly Place"/>
    <s v="Perthshire"/>
    <x v="2"/>
    <x v="601"/>
    <n v="34"/>
    <x v="3"/>
    <x v="3"/>
    <n v="0.69"/>
    <n v="24"/>
    <n v="23.459999999999997"/>
    <n v="563.04"/>
  </r>
  <r>
    <n v="3425"/>
    <s v="Malcolm"/>
    <s v="Macdonald"/>
    <s v="Mr"/>
    <s v="M"/>
    <n v="60"/>
    <s v="Oakshaw Road"/>
    <s v="Blairgowrie"/>
    <x v="7"/>
    <x v="1041"/>
    <n v="58"/>
    <x v="2"/>
    <x v="2"/>
    <n v="1.79"/>
    <n v="17"/>
    <n v="103.82000000000001"/>
    <n v="1764.94"/>
  </r>
  <r>
    <n v="3426"/>
    <s v="Janessa"/>
    <s v="Pratt"/>
    <s v="Miss"/>
    <s v="F"/>
    <n v="90"/>
    <s v="Oakway"/>
    <s v="Westbury-On-Severn"/>
    <x v="2"/>
    <x v="700"/>
    <n v="49"/>
    <x v="0"/>
    <x v="0"/>
    <n v="2.0099999999999998"/>
    <n v="20"/>
    <n v="98.49"/>
    <n v="1969.8"/>
  </r>
  <r>
    <n v="3427"/>
    <s v="Sammy"/>
    <s v="Rosen"/>
    <s v="Mr"/>
    <s v="M"/>
    <n v="30"/>
    <s v="Oban Close"/>
    <s v="Louth"/>
    <x v="2"/>
    <x v="130"/>
    <n v="37"/>
    <x v="6"/>
    <x v="6"/>
    <n v="1.29"/>
    <n v="24"/>
    <n v="47.730000000000004"/>
    <n v="1145.52"/>
  </r>
  <r>
    <n v="3428"/>
    <s v="Enrique"/>
    <s v="Ball"/>
    <s v="Mr"/>
    <s v="M"/>
    <n v="60"/>
    <s v="Obelisk Yard"/>
    <s v="Llanwrtyd Wells"/>
    <x v="11"/>
    <x v="414"/>
    <n v="20"/>
    <x v="1"/>
    <x v="1"/>
    <n v="1.79"/>
    <n v="24"/>
    <n v="35.799999999999997"/>
    <n v="859.19999999999993"/>
  </r>
  <r>
    <n v="3429"/>
    <s v="Hilma"/>
    <s v="Xiong"/>
    <s v="Miss"/>
    <s v="F"/>
    <n v="30"/>
    <s v="Occupation Lane"/>
    <s v="Hamilton"/>
    <x v="13"/>
    <x v="232"/>
    <n v="54"/>
    <x v="9"/>
    <x v="9"/>
    <n v="3.39"/>
    <n v="24"/>
    <n v="183.06"/>
    <n v="4393.4400000000005"/>
  </r>
  <r>
    <n v="3430"/>
    <s v="Isidro"/>
    <s v="Schroeder"/>
    <s v="Mr"/>
    <s v="M"/>
    <n v="30"/>
    <s v="Occupation Road"/>
    <s v="East Sussex"/>
    <x v="44"/>
    <x v="499"/>
    <n v="27"/>
    <x v="0"/>
    <x v="0"/>
    <n v="2.0099999999999998"/>
    <n v="20"/>
    <n v="54.269999999999996"/>
    <n v="1085.3999999999999"/>
  </r>
  <r>
    <n v="3431"/>
    <s v="Yolanda"/>
    <s v="Eastman"/>
    <s v="Miss"/>
    <s v="F"/>
    <n v="30"/>
    <s v="Ocean Street"/>
    <s v="Towcester"/>
    <x v="2"/>
    <x v="422"/>
    <n v="65"/>
    <x v="7"/>
    <x v="7"/>
    <n v="2.95"/>
    <n v="20"/>
    <n v="191.75"/>
    <n v="3835"/>
  </r>
  <r>
    <n v="3432"/>
    <s v="Julian"/>
    <s v="Beatty"/>
    <s v="Mr"/>
    <s v="M"/>
    <n v="60"/>
    <s v="Ockendon Road"/>
    <s v="Talsarnau"/>
    <x v="2"/>
    <x v="920"/>
    <n v="56"/>
    <x v="1"/>
    <x v="1"/>
    <n v="1.79"/>
    <n v="24"/>
    <n v="100.24000000000001"/>
    <n v="2405.7600000000002"/>
  </r>
  <r>
    <n v="3433"/>
    <s v="Dale"/>
    <s v="Witherspoon"/>
    <s v="Miss"/>
    <s v="F"/>
    <n v="90"/>
    <s v="Old Change"/>
    <s v="Huddersfield"/>
    <x v="1"/>
    <x v="337"/>
    <n v="18"/>
    <x v="0"/>
    <x v="0"/>
    <n v="2.0099999999999998"/>
    <n v="20"/>
    <n v="36.179999999999993"/>
    <n v="723.59999999999991"/>
  </r>
  <r>
    <n v="3434"/>
    <s v="Lisa"/>
    <s v="Francis"/>
    <s v="Miss"/>
    <s v="F"/>
    <n v="90"/>
    <s v="Old Chapel"/>
    <s v="Billingham"/>
    <x v="30"/>
    <x v="218"/>
    <n v="32"/>
    <x v="6"/>
    <x v="6"/>
    <n v="1.29"/>
    <n v="24"/>
    <n v="41.28"/>
    <n v="990.72"/>
  </r>
  <r>
    <n v="3435"/>
    <s v="Lance"/>
    <s v="Stein"/>
    <s v="Mr"/>
    <s v="M"/>
    <n v="30"/>
    <s v="Old College"/>
    <s v="Aberaeron"/>
    <x v="59"/>
    <x v="868"/>
    <n v="8"/>
    <x v="8"/>
    <x v="8"/>
    <n v="3.49"/>
    <n v="20"/>
    <n v="27.92"/>
    <n v="558.40000000000009"/>
  </r>
  <r>
    <n v="3436"/>
    <s v="Jamie"/>
    <s v="Jefferson"/>
    <s v="Mr"/>
    <s v="M"/>
    <n v="30"/>
    <s v="Old King"/>
    <s v="Ross-Shire"/>
    <x v="2"/>
    <x v="557"/>
    <n v="54"/>
    <x v="3"/>
    <x v="3"/>
    <n v="0.69"/>
    <n v="24"/>
    <n v="37.26"/>
    <n v="894.24"/>
  </r>
  <r>
    <n v="3437"/>
    <s v="Arlette"/>
    <s v="Bailey"/>
    <s v="Mrs"/>
    <s v="F"/>
    <n v="60"/>
    <s v="Old Mitre"/>
    <s v="Tiverton"/>
    <x v="2"/>
    <x v="658"/>
    <n v="50"/>
    <x v="1"/>
    <x v="1"/>
    <n v="1.79"/>
    <n v="24"/>
    <n v="89.5"/>
    <n v="2148"/>
  </r>
  <r>
    <n v="3438"/>
    <s v="Ida"/>
    <s v="Gordon"/>
    <s v="Miss"/>
    <s v="F"/>
    <n v="90"/>
    <s v="Old Montague"/>
    <s v="Tadcaster"/>
    <x v="2"/>
    <x v="120"/>
    <n v="42"/>
    <x v="7"/>
    <x v="7"/>
    <n v="2.95"/>
    <n v="20"/>
    <n v="123.9"/>
    <n v="2478"/>
  </r>
  <r>
    <n v="3439"/>
    <s v="Britt"/>
    <s v="Donnelly"/>
    <s v="Miss"/>
    <s v="F"/>
    <n v="90"/>
    <s v="Old Place"/>
    <s v="Southwell"/>
    <x v="2"/>
    <x v="418"/>
    <n v="64"/>
    <x v="6"/>
    <x v="6"/>
    <n v="1.29"/>
    <n v="24"/>
    <n v="82.56"/>
    <n v="1981.44"/>
  </r>
  <r>
    <n v="3440"/>
    <s v="Crystal"/>
    <s v="Oconnor"/>
    <s v="Mrs"/>
    <s v="F"/>
    <n v="60"/>
    <s v="Old South"/>
    <s v="Conwy"/>
    <x v="16"/>
    <x v="820"/>
    <n v="77"/>
    <x v="9"/>
    <x v="9"/>
    <n v="3.39"/>
    <n v="24"/>
    <n v="261.03000000000003"/>
    <n v="6264.7200000000012"/>
  </r>
  <r>
    <n v="3441"/>
    <s v="Min"/>
    <s v="Wright"/>
    <s v="Mrs"/>
    <s v="F"/>
    <n v="30"/>
    <s v="Old Swan"/>
    <s v="Banstead"/>
    <x v="0"/>
    <x v="75"/>
    <n v="60"/>
    <x v="2"/>
    <x v="2"/>
    <n v="1.79"/>
    <n v="17"/>
    <n v="107.4"/>
    <n v="1825.8000000000002"/>
  </r>
  <r>
    <n v="3442"/>
    <s v="Sydney"/>
    <s v="Sorensen"/>
    <s v="Mrs"/>
    <s v="F"/>
    <n v="90"/>
    <s v="Oldacre Mews"/>
    <s v="Tyne And Wear"/>
    <x v="2"/>
    <x v="886"/>
    <n v="14"/>
    <x v="6"/>
    <x v="6"/>
    <n v="1.29"/>
    <n v="24"/>
    <n v="18.060000000000002"/>
    <n v="433.44000000000005"/>
  </r>
  <r>
    <n v="3443"/>
    <s v="Titus"/>
    <s v="Oneil"/>
    <s v="Mr"/>
    <s v="M"/>
    <n v="90"/>
    <s v="Oldbury Place"/>
    <s v="Bromyard"/>
    <x v="32"/>
    <x v="413"/>
    <n v="78"/>
    <x v="4"/>
    <x v="4"/>
    <n v="1.89"/>
    <n v="18"/>
    <n v="147.41999999999999"/>
    <n v="2653.56"/>
  </r>
  <r>
    <n v="3444"/>
    <s v="Carmelo"/>
    <s v="Stanley"/>
    <s v="Mr"/>
    <s v="M"/>
    <n v="90"/>
    <s v="Oldhill Street"/>
    <s v="Caldicot"/>
    <x v="12"/>
    <x v="650"/>
    <n v="25"/>
    <x v="0"/>
    <x v="0"/>
    <n v="2.0099999999999998"/>
    <n v="20"/>
    <n v="50.249999999999993"/>
    <n v="1004.9999999999999"/>
  </r>
  <r>
    <n v="3445"/>
    <s v="Andra"/>
    <s v="Brandt"/>
    <s v="Miss"/>
    <s v="F"/>
    <n v="60"/>
    <s v="O'Leary Square"/>
    <s v="Lancashire"/>
    <x v="21"/>
    <x v="368"/>
    <n v="90"/>
    <x v="2"/>
    <x v="2"/>
    <n v="1.79"/>
    <n v="17"/>
    <n v="161.1"/>
    <n v="2738.7"/>
  </r>
  <r>
    <n v="3446"/>
    <s v="Jerry"/>
    <s v="Velasquez"/>
    <s v="Mrs"/>
    <s v="F"/>
    <n v="90"/>
    <s v="O'Leary Square"/>
    <s v="Y Felinheli"/>
    <x v="2"/>
    <x v="541"/>
    <n v="47"/>
    <x v="5"/>
    <x v="5"/>
    <n v="3.99"/>
    <n v="24"/>
    <n v="187.53"/>
    <n v="4500.72"/>
  </r>
  <r>
    <n v="3447"/>
    <s v="Margarete"/>
    <s v="Swan"/>
    <s v="Miss"/>
    <s v="F"/>
    <n v="90"/>
    <s v="Ollgar Cl"/>
    <s v="Berkeley"/>
    <x v="29"/>
    <x v="269"/>
    <n v="13"/>
    <x v="8"/>
    <x v="8"/>
    <n v="3.49"/>
    <n v="20"/>
    <n v="45.370000000000005"/>
    <n v="907.40000000000009"/>
  </r>
  <r>
    <n v="3448"/>
    <s v="Forrest"/>
    <s v="Fischer"/>
    <s v="Mr"/>
    <s v="M"/>
    <n v="30"/>
    <s v="Olmar Street"/>
    <s v="Badminton"/>
    <x v="40"/>
    <x v="78"/>
    <n v="80"/>
    <x v="8"/>
    <x v="8"/>
    <n v="3.49"/>
    <n v="20"/>
    <n v="279.20000000000005"/>
    <n v="5584.0000000000009"/>
  </r>
  <r>
    <n v="3449"/>
    <s v="Shakia"/>
    <s v="Manley"/>
    <s v="Miss"/>
    <s v="F"/>
    <n v="60"/>
    <s v="Olney Street"/>
    <s v="North Tawton"/>
    <x v="2"/>
    <x v="942"/>
    <n v="8"/>
    <x v="6"/>
    <x v="6"/>
    <n v="1.29"/>
    <n v="24"/>
    <n v="10.32"/>
    <n v="247.68"/>
  </r>
  <r>
    <n v="3450"/>
    <s v="Cory"/>
    <s v="Hamilton"/>
    <s v="Mr"/>
    <s v="M"/>
    <n v="30"/>
    <s v="Olney Street"/>
    <s v="Ingatestone"/>
    <x v="35"/>
    <x v="661"/>
    <n v="21"/>
    <x v="1"/>
    <x v="1"/>
    <n v="1.79"/>
    <n v="24"/>
    <n v="37.590000000000003"/>
    <n v="902.16000000000008"/>
  </r>
  <r>
    <n v="3451"/>
    <s v="Angelena"/>
    <s v="Flood"/>
    <s v="Mrs"/>
    <s v="F"/>
    <n v="60"/>
    <s v="Olney Villa"/>
    <s v="Askam-In-Furness"/>
    <x v="52"/>
    <x v="693"/>
    <n v="89"/>
    <x v="8"/>
    <x v="8"/>
    <n v="3.49"/>
    <n v="20"/>
    <n v="310.61"/>
    <n v="6212.2000000000007"/>
  </r>
  <r>
    <n v="3452"/>
    <s v="Beckie"/>
    <s v="Coker"/>
    <s v="Mrs"/>
    <s v="F"/>
    <n v="90"/>
    <s v="Olney Villa"/>
    <s v="Leigh-On-Sea"/>
    <x v="11"/>
    <x v="1042"/>
    <n v="61"/>
    <x v="9"/>
    <x v="9"/>
    <n v="3.39"/>
    <n v="24"/>
    <n v="206.79000000000002"/>
    <n v="4962.9600000000009"/>
  </r>
  <r>
    <n v="3453"/>
    <s v="Keli"/>
    <s v="Fountain"/>
    <s v="Miss"/>
    <s v="F"/>
    <n v="30"/>
    <s v="Olympia Mews"/>
    <s v="Darwen"/>
    <x v="3"/>
    <x v="255"/>
    <n v="69"/>
    <x v="3"/>
    <x v="3"/>
    <n v="0.69"/>
    <n v="24"/>
    <n v="47.61"/>
    <n v="1142.6399999999999"/>
  </r>
  <r>
    <n v="3454"/>
    <s v="Viva"/>
    <s v="Weir"/>
    <s v="Miss"/>
    <s v="F"/>
    <n v="30"/>
    <s v="Omega Close"/>
    <s v="Dunoon"/>
    <x v="3"/>
    <x v="1009"/>
    <n v="62"/>
    <x v="4"/>
    <x v="4"/>
    <n v="1.89"/>
    <n v="18"/>
    <n v="117.17999999999999"/>
    <n v="2109.2399999999998"/>
  </r>
  <r>
    <n v="3455"/>
    <s v="Lorenzo"/>
    <s v="Nicholson"/>
    <s v="Mr"/>
    <s v="M"/>
    <n v="30"/>
    <s v="Omega Villas"/>
    <s v="Stanford-Le-Hope"/>
    <x v="2"/>
    <x v="526"/>
    <n v="84"/>
    <x v="7"/>
    <x v="7"/>
    <n v="2.95"/>
    <n v="20"/>
    <n v="247.8"/>
    <n v="4956"/>
  </r>
  <r>
    <n v="3456"/>
    <s v="Domingo"/>
    <s v="Gentry"/>
    <s v="Mr"/>
    <s v="M"/>
    <n v="90"/>
    <s v="One Tree"/>
    <s v="High Wycombe"/>
    <x v="1"/>
    <x v="1039"/>
    <n v="73"/>
    <x v="3"/>
    <x v="3"/>
    <n v="0.69"/>
    <n v="24"/>
    <n v="50.37"/>
    <n v="1208.8799999999999"/>
  </r>
  <r>
    <n v="3457"/>
    <s v="Leia"/>
    <s v="Preston"/>
    <s v="Mrs"/>
    <s v="F"/>
    <n v="30"/>
    <s v="Onega Gate"/>
    <s v="Marazion"/>
    <x v="2"/>
    <x v="156"/>
    <n v="10"/>
    <x v="7"/>
    <x v="7"/>
    <n v="2.95"/>
    <n v="20"/>
    <n v="29.5"/>
    <n v="590"/>
  </r>
  <r>
    <n v="3458"/>
    <s v="Calvin"/>
    <s v="Gardner"/>
    <s v="Mr"/>
    <s v="M"/>
    <n v="30"/>
    <s v="Onslow Square"/>
    <s v="Cupar"/>
    <x v="16"/>
    <x v="362"/>
    <n v="76"/>
    <x v="1"/>
    <x v="1"/>
    <n v="1.79"/>
    <n v="24"/>
    <n v="136.04"/>
    <n v="3264.96"/>
  </r>
  <r>
    <n v="3459"/>
    <s v="Wendell"/>
    <s v="Hand"/>
    <s v="Mr"/>
    <s v="M"/>
    <n v="60"/>
    <s v="Orchard Hill"/>
    <s v="Llandysul"/>
    <x v="11"/>
    <x v="186"/>
    <n v="65"/>
    <x v="9"/>
    <x v="9"/>
    <n v="3.39"/>
    <n v="24"/>
    <n v="220.35"/>
    <n v="5288.4"/>
  </r>
  <r>
    <n v="3460"/>
    <s v="Milagros"/>
    <s v="Field"/>
    <s v="Miss"/>
    <s v="F"/>
    <n v="60"/>
    <s v="Ordnance Crescent"/>
    <s v="Crowborough"/>
    <x v="16"/>
    <x v="579"/>
    <n v="105"/>
    <x v="9"/>
    <x v="9"/>
    <n v="3.39"/>
    <n v="24"/>
    <n v="355.95"/>
    <n v="8542.7999999999993"/>
  </r>
  <r>
    <n v="3462"/>
    <s v="Laurette"/>
    <s v="Vickers"/>
    <s v="Miss"/>
    <s v="F"/>
    <n v="60"/>
    <s v="Orford Road"/>
    <s v="Tadcaster"/>
    <x v="2"/>
    <x v="473"/>
    <n v="82"/>
    <x v="5"/>
    <x v="5"/>
    <n v="3.99"/>
    <n v="24"/>
    <n v="327.18"/>
    <n v="7852.32"/>
  </r>
  <r>
    <n v="3463"/>
    <s v="Derrick"/>
    <s v="Pack"/>
    <s v="Mr"/>
    <s v="M"/>
    <n v="30"/>
    <s v="Orient Way"/>
    <s v="Congleton"/>
    <x v="15"/>
    <x v="530"/>
    <n v="5"/>
    <x v="5"/>
    <x v="5"/>
    <n v="3.99"/>
    <n v="24"/>
    <n v="19.950000000000003"/>
    <n v="478.80000000000007"/>
  </r>
  <r>
    <n v="3464"/>
    <s v="Micheline"/>
    <s v="Harden"/>
    <s v="Ms"/>
    <s v="F"/>
    <n v="90"/>
    <s v="Orlando Road"/>
    <s v="Padstow"/>
    <x v="2"/>
    <x v="676"/>
    <n v="3"/>
    <x v="4"/>
    <x v="4"/>
    <n v="1.89"/>
    <n v="18"/>
    <n v="5.67"/>
    <n v="102.06"/>
  </r>
  <r>
    <n v="3465"/>
    <s v="Ngoc"/>
    <s v="Bernal"/>
    <s v="Ms"/>
    <s v="F"/>
    <n v="60"/>
    <s v="Orleans Road"/>
    <s v="Hawes"/>
    <x v="1"/>
    <x v="817"/>
    <n v="65"/>
    <x v="9"/>
    <x v="9"/>
    <n v="3.39"/>
    <n v="24"/>
    <n v="220.35"/>
    <n v="5288.4"/>
  </r>
  <r>
    <n v="3466"/>
    <s v="Rosalind"/>
    <s v="Villa"/>
    <s v="Miss"/>
    <s v="F"/>
    <n v="90"/>
    <s v="Orleston Mews"/>
    <s v="Peterculter"/>
    <x v="2"/>
    <x v="605"/>
    <n v="8"/>
    <x v="9"/>
    <x v="9"/>
    <n v="3.39"/>
    <n v="24"/>
    <n v="27.12"/>
    <n v="650.88"/>
  </r>
  <r>
    <n v="3467"/>
    <s v="Kenneth"/>
    <s v="Valenzuela"/>
    <s v="Mr"/>
    <s v="M"/>
    <n v="90"/>
    <s v="Orleston Road"/>
    <s v="Poole"/>
    <x v="2"/>
    <x v="217"/>
    <n v="85"/>
    <x v="4"/>
    <x v="4"/>
    <n v="1.89"/>
    <n v="18"/>
    <n v="160.65"/>
    <n v="2891.7000000000003"/>
  </r>
  <r>
    <n v="3468"/>
    <s v="Emmanuel"/>
    <s v="Olsen"/>
    <s v="Mr"/>
    <s v="M"/>
    <n v="30"/>
    <s v="Ormand Passage"/>
    <s v="Antrim"/>
    <x v="58"/>
    <x v="271"/>
    <n v="83"/>
    <x v="2"/>
    <x v="2"/>
    <n v="1.79"/>
    <n v="17"/>
    <n v="148.57"/>
    <n v="2525.69"/>
  </r>
  <r>
    <n v="3469"/>
    <s v="Frederick"/>
    <s v="Donaldson"/>
    <s v="Mr"/>
    <s v="M"/>
    <n v="60"/>
    <s v="Ormand Passage"/>
    <s v="South Shields"/>
    <x v="2"/>
    <x v="976"/>
    <n v="54"/>
    <x v="6"/>
    <x v="6"/>
    <n v="1.29"/>
    <n v="24"/>
    <n v="69.66"/>
    <n v="1671.84"/>
  </r>
  <r>
    <n v="3470"/>
    <s v="Florinda"/>
    <s v="Owen"/>
    <s v="Miss"/>
    <s v="F"/>
    <n v="60"/>
    <s v="Ormanton Road"/>
    <s v="Usk"/>
    <x v="2"/>
    <x v="908"/>
    <n v="3"/>
    <x v="3"/>
    <x v="3"/>
    <n v="0.69"/>
    <n v="24"/>
    <n v="2.0699999999999998"/>
    <n v="49.679999999999993"/>
  </r>
  <r>
    <n v="3471"/>
    <s v="Jude"/>
    <s v="Terry"/>
    <s v="Mr"/>
    <s v="M"/>
    <n v="60"/>
    <s v="Ormesby Close"/>
    <s v="Caernarfon"/>
    <x v="12"/>
    <x v="37"/>
    <n v="77"/>
    <x v="8"/>
    <x v="8"/>
    <n v="3.49"/>
    <n v="20"/>
    <n v="268.73"/>
    <n v="5374.6"/>
  </r>
  <r>
    <n v="3472"/>
    <s v="Mark"/>
    <s v="Kearney"/>
    <s v="Mr"/>
    <s v="M"/>
    <n v="30"/>
    <s v="Ormsby Lodge"/>
    <s v="Newton Stewart"/>
    <x v="2"/>
    <x v="1030"/>
    <n v="88"/>
    <x v="7"/>
    <x v="7"/>
    <n v="2.95"/>
    <n v="20"/>
    <n v="259.60000000000002"/>
    <n v="5192"/>
  </r>
  <r>
    <n v="3473"/>
    <s v="Mariana"/>
    <s v="Roe"/>
    <s v="Mrs"/>
    <s v="F"/>
    <n v="60"/>
    <s v="Ormside Strect"/>
    <s v="Hillsborough"/>
    <x v="1"/>
    <x v="87"/>
    <n v="5"/>
    <x v="5"/>
    <x v="5"/>
    <n v="3.99"/>
    <n v="24"/>
    <n v="19.950000000000003"/>
    <n v="478.80000000000007"/>
  </r>
  <r>
    <n v="3474"/>
    <s v="Ben"/>
    <s v="Garrett"/>
    <s v="Mr"/>
    <s v="M"/>
    <n v="60"/>
    <s v="Orpen Walk"/>
    <s v="Kirkliston"/>
    <x v="21"/>
    <x v="912"/>
    <n v="48"/>
    <x v="0"/>
    <x v="0"/>
    <n v="2.0099999999999998"/>
    <n v="20"/>
    <n v="96.47999999999999"/>
    <n v="1929.6"/>
  </r>
  <r>
    <n v="3475"/>
    <s v="Ngan"/>
    <s v="Prather"/>
    <s v="Miss"/>
    <s v="F"/>
    <n v="30"/>
    <s v="Orpington Road"/>
    <s v="Northallerton"/>
    <x v="2"/>
    <x v="519"/>
    <n v="63"/>
    <x v="1"/>
    <x v="1"/>
    <n v="1.79"/>
    <n v="24"/>
    <n v="112.77"/>
    <n v="2706.48"/>
  </r>
  <r>
    <n v="3476"/>
    <s v="Sterling"/>
    <s v="Finley"/>
    <s v="Mr"/>
    <s v="M"/>
    <n v="90"/>
    <s v="Orsett Place"/>
    <s v="Hessle"/>
    <x v="1"/>
    <x v="1000"/>
    <n v="7"/>
    <x v="4"/>
    <x v="4"/>
    <n v="1.89"/>
    <n v="18"/>
    <n v="13.229999999999999"/>
    <n v="238.14"/>
  </r>
  <r>
    <n v="3477"/>
    <s v="Shizue"/>
    <s v="Teague"/>
    <s v="Miss"/>
    <s v="F"/>
    <n v="60"/>
    <s v="Osberton Road"/>
    <s v="Staffordshire"/>
    <x v="2"/>
    <x v="552"/>
    <n v="29"/>
    <x v="8"/>
    <x v="8"/>
    <n v="3.49"/>
    <n v="20"/>
    <n v="101.21000000000001"/>
    <n v="2024.2000000000003"/>
  </r>
  <r>
    <n v="3478"/>
    <s v="Alvaro"/>
    <s v="Benson"/>
    <s v="Mr"/>
    <s v="M"/>
    <n v="30"/>
    <s v="Osborn Gardens"/>
    <s v="Ingatestone"/>
    <x v="35"/>
    <x v="415"/>
    <n v="7"/>
    <x v="0"/>
    <x v="0"/>
    <n v="2.0099999999999998"/>
    <n v="20"/>
    <n v="14.069999999999999"/>
    <n v="281.39999999999998"/>
  </r>
  <r>
    <n v="3479"/>
    <s v="Franklin"/>
    <s v="Piper"/>
    <s v="Mr"/>
    <s v="M"/>
    <n v="30"/>
    <s v="Osborn Lane"/>
    <s v="Essex"/>
    <x v="17"/>
    <x v="518"/>
    <n v="65"/>
    <x v="0"/>
    <x v="0"/>
    <n v="2.0099999999999998"/>
    <n v="20"/>
    <n v="130.64999999999998"/>
    <n v="2612.9999999999995"/>
  </r>
  <r>
    <n v="3481"/>
    <s v="Cari"/>
    <s v="Akers"/>
    <s v="Mrs"/>
    <s v="F"/>
    <n v="30"/>
    <s v="Osborne Mews"/>
    <s v="Llanon"/>
    <x v="11"/>
    <x v="416"/>
    <n v="76"/>
    <x v="6"/>
    <x v="6"/>
    <n v="1.29"/>
    <n v="24"/>
    <n v="98.04"/>
    <n v="2352.96"/>
  </r>
  <r>
    <n v="3482"/>
    <s v="Rupert"/>
    <s v="Watson"/>
    <s v="Mr"/>
    <s v="M"/>
    <n v="60"/>
    <s v="Osidge Lane"/>
    <s v="Epping"/>
    <x v="17"/>
    <x v="933"/>
    <n v="13"/>
    <x v="1"/>
    <x v="1"/>
    <n v="1.79"/>
    <n v="24"/>
    <n v="23.27"/>
    <n v="558.48"/>
  </r>
  <r>
    <n v="3483"/>
    <s v="Cinthia"/>
    <s v="Dodd"/>
    <s v="Miss"/>
    <s v="F"/>
    <n v="60"/>
    <s v="Osiers Road"/>
    <s v="Ilkeston"/>
    <x v="1"/>
    <x v="1039"/>
    <n v="36"/>
    <x v="9"/>
    <x v="9"/>
    <n v="3.39"/>
    <n v="24"/>
    <n v="122.04"/>
    <n v="2928.96"/>
  </r>
  <r>
    <n v="3484"/>
    <s v="Tim"/>
    <s v="Boyle"/>
    <s v="Mr"/>
    <s v="M"/>
    <n v="30"/>
    <s v="Ossington Street"/>
    <s v="Stratford-Upon-Avon"/>
    <x v="2"/>
    <x v="120"/>
    <n v="65"/>
    <x v="4"/>
    <x v="4"/>
    <n v="1.89"/>
    <n v="18"/>
    <n v="122.85"/>
    <n v="2211.2999999999997"/>
  </r>
  <r>
    <n v="3485"/>
    <s v="Shelly"/>
    <s v="Myrick"/>
    <s v="Mrs"/>
    <s v="F"/>
    <n v="60"/>
    <s v="Ossulton Way"/>
    <s v="St. Bees"/>
    <x v="2"/>
    <x v="879"/>
    <n v="63"/>
    <x v="4"/>
    <x v="4"/>
    <n v="1.89"/>
    <n v="18"/>
    <n v="119.07"/>
    <n v="2143.2599999999998"/>
  </r>
  <r>
    <n v="3486"/>
    <s v="Glen"/>
    <s v="Bartlett"/>
    <s v="Mr"/>
    <s v="M"/>
    <n v="90"/>
    <s v="Ostend Place"/>
    <s v="Pudsey"/>
    <x v="2"/>
    <x v="886"/>
    <n v="76"/>
    <x v="6"/>
    <x v="6"/>
    <n v="1.29"/>
    <n v="24"/>
    <n v="98.04"/>
    <n v="2352.96"/>
  </r>
  <r>
    <n v="3487"/>
    <s v="Sang"/>
    <s v="Snell"/>
    <s v="Mr"/>
    <s v="M"/>
    <n v="90"/>
    <s v="Otterbourne Road"/>
    <s v="Southam"/>
    <x v="2"/>
    <x v="577"/>
    <n v="37"/>
    <x v="8"/>
    <x v="8"/>
    <n v="3.49"/>
    <n v="20"/>
    <n v="129.13"/>
    <n v="2582.6"/>
  </r>
  <r>
    <n v="3488"/>
    <s v="Marcela"/>
    <s v="Arnold"/>
    <s v="Miss"/>
    <s v="F"/>
    <n v="30"/>
    <s v="Otterburn Street"/>
    <s v="Omagh"/>
    <x v="2"/>
    <x v="222"/>
    <n v="28"/>
    <x v="7"/>
    <x v="7"/>
    <n v="2.95"/>
    <n v="20"/>
    <n v="82.600000000000009"/>
    <n v="1652.0000000000002"/>
  </r>
  <r>
    <n v="3489"/>
    <s v="Sydney"/>
    <s v="Huynh"/>
    <s v="Mr"/>
    <s v="M"/>
    <n v="60"/>
    <s v="Oulton Road"/>
    <s v="Knebworth"/>
    <x v="21"/>
    <x v="885"/>
    <n v="44"/>
    <x v="1"/>
    <x v="1"/>
    <n v="1.79"/>
    <n v="24"/>
    <n v="78.760000000000005"/>
    <n v="1890.2400000000002"/>
  </r>
  <r>
    <n v="3490"/>
    <s v="Danae"/>
    <s v="Kilgore"/>
    <s v="Mrs"/>
    <s v="F"/>
    <n v="60"/>
    <s v="Outer Circle"/>
    <s v="Norfolk"/>
    <x v="2"/>
    <x v="187"/>
    <n v="25"/>
    <x v="4"/>
    <x v="4"/>
    <n v="1.89"/>
    <n v="18"/>
    <n v="47.25"/>
    <n v="850.5"/>
  </r>
  <r>
    <n v="3491"/>
    <s v="Lean"/>
    <s v="Moore"/>
    <s v="Ms"/>
    <s v="F"/>
    <n v="60"/>
    <s v="Oval Place"/>
    <s v="Alnwick"/>
    <x v="14"/>
    <x v="1043"/>
    <n v="69"/>
    <x v="6"/>
    <x v="6"/>
    <n v="1.29"/>
    <n v="24"/>
    <n v="89.01"/>
    <n v="2136.2400000000002"/>
  </r>
  <r>
    <n v="3492"/>
    <s v="Eugene"/>
    <s v="Berg"/>
    <s v="Prof"/>
    <s v="F"/>
    <n v="90"/>
    <s v="Over Place"/>
    <s v="Brixham"/>
    <x v="92"/>
    <x v="848"/>
    <n v="10"/>
    <x v="0"/>
    <x v="0"/>
    <n v="2.0099999999999998"/>
    <n v="20"/>
    <n v="20.099999999999998"/>
    <n v="401.99999999999994"/>
  </r>
  <r>
    <n v="3493"/>
    <s v="Jonah"/>
    <s v="Gallegos"/>
    <s v="Mr"/>
    <s v="M"/>
    <n v="90"/>
    <s v="Overlea Road"/>
    <s v="Burton-On-Trent"/>
    <x v="12"/>
    <x v="505"/>
    <n v="20"/>
    <x v="6"/>
    <x v="6"/>
    <n v="1.29"/>
    <n v="24"/>
    <n v="25.8"/>
    <n v="619.20000000000005"/>
  </r>
  <r>
    <n v="3494"/>
    <s v="Randall"/>
    <s v="Gibson"/>
    <s v="Mr"/>
    <s v="M"/>
    <n v="30"/>
    <s v="Overton Road"/>
    <s v="Halesworth"/>
    <x v="13"/>
    <x v="199"/>
    <n v="73"/>
    <x v="8"/>
    <x v="8"/>
    <n v="3.49"/>
    <n v="20"/>
    <n v="254.77"/>
    <n v="5095.4000000000005"/>
  </r>
  <r>
    <n v="3495"/>
    <s v="Chris"/>
    <s v="Forbes"/>
    <s v="Mr"/>
    <s v="M"/>
    <n v="30"/>
    <s v="Owen Street"/>
    <s v="Kilbirnie"/>
    <x v="21"/>
    <x v="958"/>
    <n v="59"/>
    <x v="3"/>
    <x v="3"/>
    <n v="0.69"/>
    <n v="24"/>
    <n v="40.709999999999994"/>
    <n v="977.03999999999985"/>
  </r>
  <r>
    <n v="3496"/>
    <s v="Marlin"/>
    <s v="Meeks"/>
    <s v="Mr"/>
    <s v="M"/>
    <n v="30"/>
    <s v="Owens Way"/>
    <s v="Hinckley"/>
    <x v="1"/>
    <x v="930"/>
    <n v="65"/>
    <x v="5"/>
    <x v="5"/>
    <n v="3.99"/>
    <n v="24"/>
    <n v="259.35000000000002"/>
    <n v="6224.4000000000005"/>
  </r>
  <r>
    <n v="3497"/>
    <s v="Santo"/>
    <s v="Elliott"/>
    <s v="Mr"/>
    <s v="M"/>
    <n v="90"/>
    <s v="Oxford &amp;"/>
    <s v="Bury"/>
    <x v="12"/>
    <x v="235"/>
    <n v="77"/>
    <x v="0"/>
    <x v="0"/>
    <n v="2.0099999999999998"/>
    <n v="20"/>
    <n v="154.76999999999998"/>
    <n v="3095.3999999999996"/>
  </r>
  <r>
    <n v="3498"/>
    <s v="Jeraldine"/>
    <s v="Estrada"/>
    <s v="Dr"/>
    <s v="F"/>
    <n v="90"/>
    <s v="Oxford Cottages"/>
    <s v="Fowey"/>
    <x v="17"/>
    <x v="318"/>
    <n v="74"/>
    <x v="3"/>
    <x v="3"/>
    <n v="0.69"/>
    <n v="24"/>
    <n v="51.059999999999995"/>
    <n v="1225.4399999999998"/>
  </r>
  <r>
    <n v="3499"/>
    <s v="Lanny"/>
    <s v="Campos"/>
    <s v="Mr"/>
    <s v="M"/>
    <n v="30"/>
    <s v="Oxford Mews"/>
    <s v="Wemyss Bay"/>
    <x v="2"/>
    <x v="61"/>
    <n v="41"/>
    <x v="3"/>
    <x v="3"/>
    <n v="0.69"/>
    <n v="24"/>
    <n v="28.29"/>
    <n v="678.96"/>
  </r>
  <r>
    <n v="3500"/>
    <s v="Carin"/>
    <s v="Hughes"/>
    <s v="Miss"/>
    <s v="F"/>
    <n v="90"/>
    <s v="Oxleas"/>
    <s v="Ibstock"/>
    <x v="1"/>
    <x v="914"/>
    <n v="5"/>
    <x v="3"/>
    <x v="3"/>
    <n v="0.69"/>
    <n v="24"/>
    <n v="3.4499999999999997"/>
    <n v="82.8"/>
  </r>
  <r>
    <n v="3501"/>
    <s v="Arvilla"/>
    <s v="Lara"/>
    <s v="Miss"/>
    <s v="F"/>
    <n v="90"/>
    <s v="Oxley Close"/>
    <s v="Brixham"/>
    <x v="92"/>
    <x v="308"/>
    <n v="51"/>
    <x v="7"/>
    <x v="7"/>
    <n v="2.95"/>
    <n v="20"/>
    <n v="150.45000000000002"/>
    <n v="3009.0000000000005"/>
  </r>
  <r>
    <n v="3502"/>
    <s v="Ashley"/>
    <s v="Lam"/>
    <s v="Mr"/>
    <s v="M"/>
    <n v="60"/>
    <s v="Oxley Place"/>
    <s v="Fraserburgh"/>
    <x v="17"/>
    <x v="199"/>
    <n v="4"/>
    <x v="4"/>
    <x v="4"/>
    <n v="1.89"/>
    <n v="18"/>
    <n v="7.56"/>
    <n v="136.07999999999998"/>
  </r>
  <r>
    <n v="3503"/>
    <s v="Judith"/>
    <s v="Kirkpatrick"/>
    <s v="Mrs"/>
    <s v="F"/>
    <n v="90"/>
    <s v="Ozolins Way"/>
    <s v="Tetbury"/>
    <x v="2"/>
    <x v="389"/>
    <n v="60"/>
    <x v="8"/>
    <x v="8"/>
    <n v="3.49"/>
    <n v="20"/>
    <n v="209.4"/>
    <n v="4188"/>
  </r>
  <r>
    <n v="3504"/>
    <s v="Jena"/>
    <s v="Laird"/>
    <s v="Miss"/>
    <s v="F"/>
    <n v="30"/>
    <s v="Paddington Street"/>
    <s v="Choppington"/>
    <x v="18"/>
    <x v="546"/>
    <n v="72"/>
    <x v="2"/>
    <x v="2"/>
    <n v="1.79"/>
    <n v="17"/>
    <n v="128.88"/>
    <n v="2190.96"/>
  </r>
  <r>
    <n v="3505"/>
    <s v="Alex"/>
    <s v="Johnson"/>
    <s v="Mr"/>
    <s v="M"/>
    <n v="90"/>
    <s v="Pagden Street"/>
    <s v="Blyth"/>
    <x v="7"/>
    <x v="502"/>
    <n v="78"/>
    <x v="8"/>
    <x v="8"/>
    <n v="3.49"/>
    <n v="20"/>
    <n v="272.22000000000003"/>
    <n v="5444.4000000000005"/>
  </r>
  <r>
    <n v="3506"/>
    <s v="Kyung"/>
    <s v="Garrett"/>
    <s v="Miss"/>
    <s v="F"/>
    <n v="90"/>
    <s v="Pagents Sluice"/>
    <s v="Windlesham"/>
    <x v="2"/>
    <x v="218"/>
    <n v="73"/>
    <x v="2"/>
    <x v="2"/>
    <n v="1.79"/>
    <n v="17"/>
    <n v="130.67000000000002"/>
    <n v="2221.3900000000003"/>
  </r>
  <r>
    <n v="3507"/>
    <s v="Elsa"/>
    <s v="Castro"/>
    <s v="Miss"/>
    <s v="F"/>
    <n v="90"/>
    <s v="Paget Street"/>
    <s v="Middlesbrough"/>
    <x v="2"/>
    <x v="710"/>
    <n v="48"/>
    <x v="6"/>
    <x v="6"/>
    <n v="1.29"/>
    <n v="24"/>
    <n v="61.92"/>
    <n v="1486.08"/>
  </r>
  <r>
    <n v="3508"/>
    <s v="Len"/>
    <s v="Reeder"/>
    <s v="Mr"/>
    <s v="M"/>
    <n v="90"/>
    <s v="Pagnell Street"/>
    <s v="Harlech"/>
    <x v="13"/>
    <x v="1044"/>
    <n v="73"/>
    <x v="2"/>
    <x v="2"/>
    <n v="1.79"/>
    <n v="17"/>
    <n v="130.67000000000002"/>
    <n v="2221.3900000000003"/>
  </r>
  <r>
    <n v="3509"/>
    <s v="Jospeh"/>
    <s v="Cooley"/>
    <s v="Prof"/>
    <s v="M"/>
    <n v="90"/>
    <s v="Paids Square"/>
    <s v="Antrim"/>
    <x v="58"/>
    <x v="56"/>
    <n v="55"/>
    <x v="4"/>
    <x v="4"/>
    <n v="1.89"/>
    <n v="18"/>
    <n v="103.94999999999999"/>
    <n v="1871.1"/>
  </r>
  <r>
    <n v="3510"/>
    <s v="Ina"/>
    <s v="Westbrook"/>
    <s v="Miss"/>
    <s v="F"/>
    <n v="30"/>
    <s v="Paids Square"/>
    <s v="Gravesend"/>
    <x v="57"/>
    <x v="388"/>
    <n v="2"/>
    <x v="4"/>
    <x v="4"/>
    <n v="1.89"/>
    <n v="18"/>
    <n v="3.78"/>
    <n v="68.039999999999992"/>
  </r>
  <r>
    <n v="3511"/>
    <s v="Tad"/>
    <s v="Buchanan"/>
    <s v="Mr"/>
    <s v="M"/>
    <n v="30"/>
    <s v="Pakenham Close"/>
    <s v="Ilminster"/>
    <x v="35"/>
    <x v="424"/>
    <n v="37"/>
    <x v="8"/>
    <x v="8"/>
    <n v="3.49"/>
    <n v="20"/>
    <n v="129.13"/>
    <n v="2582.6"/>
  </r>
  <r>
    <n v="3512"/>
    <s v="Otha"/>
    <s v="Fontenot"/>
    <s v="Mr"/>
    <s v="M"/>
    <n v="60"/>
    <s v="Palace View"/>
    <s v="Annan"/>
    <x v="61"/>
    <x v="722"/>
    <n v="81"/>
    <x v="9"/>
    <x v="9"/>
    <n v="3.39"/>
    <n v="24"/>
    <n v="274.59000000000003"/>
    <n v="6590.1600000000008"/>
  </r>
  <r>
    <n v="3513"/>
    <s v="Leandro"/>
    <s v="Woodard"/>
    <s v="Mr"/>
    <s v="M"/>
    <n v="90"/>
    <s v="Palestine Grove"/>
    <s v="Bordon"/>
    <x v="28"/>
    <x v="586"/>
    <n v="41"/>
    <x v="4"/>
    <x v="4"/>
    <n v="1.89"/>
    <n v="18"/>
    <n v="77.489999999999995"/>
    <n v="1394.82"/>
  </r>
  <r>
    <n v="3514"/>
    <s v="Adah"/>
    <s v="Beaver"/>
    <s v="Miss"/>
    <s v="F"/>
    <n v="30"/>
    <s v="Palewell Common"/>
    <s v="Waltham Cross"/>
    <x v="2"/>
    <x v="208"/>
    <n v="95"/>
    <x v="7"/>
    <x v="7"/>
    <n v="2.95"/>
    <n v="20"/>
    <n v="280.25"/>
    <n v="5605"/>
  </r>
  <r>
    <n v="3515"/>
    <s v="Brady"/>
    <s v="Rushing"/>
    <s v="Mr"/>
    <s v="M"/>
    <n v="60"/>
    <s v="Palm Close"/>
    <s v="Denbigh"/>
    <x v="3"/>
    <x v="490"/>
    <n v="24"/>
    <x v="3"/>
    <x v="3"/>
    <n v="0.69"/>
    <n v="24"/>
    <n v="16.559999999999999"/>
    <n v="397.43999999999994"/>
  </r>
  <r>
    <n v="3516"/>
    <s v="Zola"/>
    <s v="Prather"/>
    <s v="Mrs"/>
    <s v="F"/>
    <n v="60"/>
    <s v="Palm Street"/>
    <s v="Isle Of Tiree"/>
    <x v="21"/>
    <x v="901"/>
    <n v="48"/>
    <x v="0"/>
    <x v="0"/>
    <n v="2.0099999999999998"/>
    <n v="20"/>
    <n v="96.47999999999999"/>
    <n v="1929.6"/>
  </r>
  <r>
    <n v="3517"/>
    <s v="Lucio"/>
    <s v="Bernal"/>
    <s v="Mr"/>
    <s v="M"/>
    <n v="60"/>
    <s v="Palmer Place"/>
    <s v="Sheringham"/>
    <x v="2"/>
    <x v="766"/>
    <n v="19"/>
    <x v="1"/>
    <x v="1"/>
    <n v="1.79"/>
    <n v="24"/>
    <n v="34.01"/>
    <n v="816.24"/>
  </r>
  <r>
    <n v="3518"/>
    <s v="Ela"/>
    <s v="Hemphill"/>
    <s v="Miss"/>
    <s v="F"/>
    <n v="60"/>
    <s v="Palmer Place"/>
    <s v="Turriff"/>
    <x v="2"/>
    <x v="512"/>
    <n v="36"/>
    <x v="8"/>
    <x v="8"/>
    <n v="3.49"/>
    <n v="20"/>
    <n v="125.64000000000001"/>
    <n v="2512.8000000000002"/>
  </r>
  <r>
    <n v="3519"/>
    <s v="Denis"/>
    <s v="Napier"/>
    <s v="Mr"/>
    <s v="M"/>
    <n v="30"/>
    <s v="Palmers Rents"/>
    <s v="Battle"/>
    <x v="31"/>
    <x v="32"/>
    <n v="44"/>
    <x v="3"/>
    <x v="3"/>
    <n v="0.69"/>
    <n v="24"/>
    <n v="30.36"/>
    <n v="728.64"/>
  </r>
  <r>
    <n v="3520"/>
    <s v="Dominique"/>
    <s v="Banks"/>
    <s v="Mr"/>
    <s v="M"/>
    <n v="60"/>
    <s v="Palmerston Way"/>
    <s v="Hitchin"/>
    <x v="1"/>
    <x v="580"/>
    <n v="17"/>
    <x v="2"/>
    <x v="2"/>
    <n v="1.79"/>
    <n v="17"/>
    <n v="30.43"/>
    <n v="517.30999999999995"/>
  </r>
  <r>
    <n v="3521"/>
    <s v="Lemuel"/>
    <s v="Winter"/>
    <s v="Mr"/>
    <s v="M"/>
    <n v="60"/>
    <s v="Pancras Street"/>
    <s v="Ilkley"/>
    <x v="1"/>
    <x v="227"/>
    <n v="87"/>
    <x v="7"/>
    <x v="7"/>
    <n v="2.95"/>
    <n v="20"/>
    <n v="256.65000000000003"/>
    <n v="5133.0000000000009"/>
  </r>
  <r>
    <n v="3522"/>
    <s v="Clair"/>
    <s v="Steiner"/>
    <s v="Miss"/>
    <s v="F"/>
    <n v="30"/>
    <s v="Panfield Road"/>
    <s v="Yelverton"/>
    <x v="2"/>
    <x v="119"/>
    <n v="78"/>
    <x v="7"/>
    <x v="7"/>
    <n v="2.95"/>
    <n v="20"/>
    <n v="230.10000000000002"/>
    <n v="4602"/>
  </r>
  <r>
    <n v="3523"/>
    <s v="Delilah"/>
    <s v="Driscoll"/>
    <s v="Mrs"/>
    <s v="F"/>
    <n v="30"/>
    <s v="Panmure Close"/>
    <s v="Merriott"/>
    <x v="2"/>
    <x v="1014"/>
    <n v="32"/>
    <x v="0"/>
    <x v="0"/>
    <n v="2.0099999999999998"/>
    <n v="20"/>
    <n v="64.319999999999993"/>
    <n v="1286.3999999999999"/>
  </r>
  <r>
    <n v="3524"/>
    <s v="Delmar"/>
    <s v="Thorpe"/>
    <s v="Mr"/>
    <s v="M"/>
    <n v="30"/>
    <s v="Pansy Place"/>
    <s v="South Queensferry"/>
    <x v="2"/>
    <x v="198"/>
    <n v="84"/>
    <x v="4"/>
    <x v="4"/>
    <n v="1.89"/>
    <n v="18"/>
    <n v="158.76"/>
    <n v="2857.68"/>
  </r>
  <r>
    <n v="3525"/>
    <s v="Thora"/>
    <s v="Ellison"/>
    <s v="Miss"/>
    <s v="F"/>
    <n v="90"/>
    <s v="Pappys Place"/>
    <s v="Blackwood"/>
    <x v="7"/>
    <x v="575"/>
    <n v="64"/>
    <x v="8"/>
    <x v="8"/>
    <n v="3.49"/>
    <n v="20"/>
    <n v="223.36"/>
    <n v="4467.2000000000007"/>
  </r>
  <r>
    <n v="3526"/>
    <s v="Renee"/>
    <s v="Cervantes"/>
    <s v="Mrs"/>
    <s v="F"/>
    <n v="90"/>
    <s v="Pappys Place"/>
    <s v="South Humberside"/>
    <x v="2"/>
    <x v="455"/>
    <n v="28"/>
    <x v="8"/>
    <x v="8"/>
    <n v="3.49"/>
    <n v="20"/>
    <n v="97.72"/>
    <n v="1954.4"/>
  </r>
  <r>
    <n v="3527"/>
    <s v="Alphonso"/>
    <s v="Stevenson"/>
    <s v="Mr"/>
    <s v="M"/>
    <n v="90"/>
    <s v="Papworth Gardens"/>
    <s v="Tintagel"/>
    <x v="2"/>
    <x v="418"/>
    <n v="90"/>
    <x v="0"/>
    <x v="0"/>
    <n v="2.0099999999999998"/>
    <n v="20"/>
    <n v="180.89999999999998"/>
    <n v="3617.9999999999995"/>
  </r>
  <r>
    <n v="3528"/>
    <s v="Maranda"/>
    <s v="Sheridan"/>
    <s v="Ms"/>
    <s v="F"/>
    <n v="90"/>
    <s v="Parade"/>
    <s v="Broadstone"/>
    <x v="42"/>
    <x v="676"/>
    <n v="77"/>
    <x v="2"/>
    <x v="2"/>
    <n v="1.79"/>
    <n v="17"/>
    <n v="137.83000000000001"/>
    <n v="2343.11"/>
  </r>
  <r>
    <n v="3529"/>
    <s v="Aurora"/>
    <s v="Gagnon"/>
    <s v="Miss"/>
    <s v="F"/>
    <n v="60"/>
    <s v="Parade Terrace"/>
    <s v="Street"/>
    <x v="2"/>
    <x v="760"/>
    <n v="19"/>
    <x v="5"/>
    <x v="5"/>
    <n v="3.99"/>
    <n v="24"/>
    <n v="75.81"/>
    <n v="1819.44"/>
  </r>
  <r>
    <n v="3530"/>
    <s v="Dorie"/>
    <s v="Yates"/>
    <s v="Mrs"/>
    <s v="F"/>
    <n v="30"/>
    <s v="Paradise Court"/>
    <s v="Windlesham"/>
    <x v="2"/>
    <x v="142"/>
    <n v="6"/>
    <x v="9"/>
    <x v="9"/>
    <n v="3.39"/>
    <n v="24"/>
    <n v="20.34"/>
    <n v="488.15999999999997"/>
  </r>
  <r>
    <n v="3531"/>
    <s v="Celinda"/>
    <s v="Riddle"/>
    <s v="Mrs"/>
    <s v="F"/>
    <n v="90"/>
    <s v="Paradise Place"/>
    <s v="St. Leonards-On-Sea"/>
    <x v="2"/>
    <x v="495"/>
    <n v="26"/>
    <x v="5"/>
    <x v="5"/>
    <n v="3.99"/>
    <n v="24"/>
    <n v="103.74000000000001"/>
    <n v="2489.7600000000002"/>
  </r>
  <r>
    <n v="3532"/>
    <s v="Cruz"/>
    <s v="Ramsey"/>
    <s v="Mr"/>
    <s v="M"/>
    <n v="60"/>
    <s v="Paradise Terrace"/>
    <s v="Stevenston"/>
    <x v="2"/>
    <x v="451"/>
    <n v="36"/>
    <x v="8"/>
    <x v="8"/>
    <n v="3.49"/>
    <n v="20"/>
    <n v="125.64000000000001"/>
    <n v="2512.8000000000002"/>
  </r>
  <r>
    <n v="3533"/>
    <s v="Franchesca"/>
    <s v="White"/>
    <s v="Mrs"/>
    <s v="F"/>
    <n v="90"/>
    <s v="Paradise Walk"/>
    <s v="Tyne And Wear"/>
    <x v="2"/>
    <x v="638"/>
    <n v="79"/>
    <x v="3"/>
    <x v="3"/>
    <n v="0.69"/>
    <n v="24"/>
    <n v="54.51"/>
    <n v="1308.24"/>
  </r>
  <r>
    <n v="3534"/>
    <s v="Leonard"/>
    <s v="Kilgore"/>
    <s v="Mr"/>
    <s v="M"/>
    <n v="30"/>
    <s v="Paragon Place"/>
    <s v="Welwyn"/>
    <x v="2"/>
    <x v="503"/>
    <n v="94"/>
    <x v="7"/>
    <x v="7"/>
    <n v="2.95"/>
    <n v="20"/>
    <n v="277.3"/>
    <n v="5546"/>
  </r>
  <r>
    <n v="3535"/>
    <s v="Wenona"/>
    <s v="Strickland"/>
    <s v="Mrs"/>
    <s v="F"/>
    <n v="30"/>
    <s v="Parbury Road"/>
    <s v="Holywood"/>
    <x v="1"/>
    <x v="535"/>
    <n v="11"/>
    <x v="4"/>
    <x v="4"/>
    <n v="1.89"/>
    <n v="18"/>
    <n v="20.79"/>
    <n v="374.21999999999997"/>
  </r>
  <r>
    <n v="3536"/>
    <s v="Marquerite"/>
    <s v="Collier"/>
    <s v="Mrs"/>
    <s v="F"/>
    <n v="60"/>
    <s v="Pardana Place"/>
    <s v="Brentwood"/>
    <x v="41"/>
    <x v="917"/>
    <n v="64"/>
    <x v="0"/>
    <x v="0"/>
    <n v="2.0099999999999998"/>
    <n v="20"/>
    <n v="128.63999999999999"/>
    <n v="2572.7999999999997"/>
  </r>
  <r>
    <n v="3537"/>
    <s v="Mary"/>
    <s v="Ybarra"/>
    <s v="Mr"/>
    <s v="M"/>
    <n v="30"/>
    <s v="Parfitt Close"/>
    <s v="Calstock"/>
    <x v="55"/>
    <x v="1045"/>
    <n v="56"/>
    <x v="8"/>
    <x v="8"/>
    <n v="3.49"/>
    <n v="20"/>
    <n v="195.44"/>
    <n v="3908.8"/>
  </r>
  <r>
    <n v="3538"/>
    <s v="Dayle"/>
    <s v="Keller"/>
    <s v="Mrs"/>
    <s v="F"/>
    <n v="90"/>
    <s v="Parfitt Road"/>
    <s v="Andover"/>
    <x v="4"/>
    <x v="674"/>
    <n v="53"/>
    <x v="9"/>
    <x v="9"/>
    <n v="3.39"/>
    <n v="24"/>
    <n v="179.67000000000002"/>
    <n v="4312.08"/>
  </r>
  <r>
    <n v="3539"/>
    <s v="Israel"/>
    <s v="Petersen"/>
    <s v="Mr"/>
    <s v="M"/>
    <n v="90"/>
    <s v="Parish Stone"/>
    <s v="Gatwick"/>
    <x v="17"/>
    <x v="65"/>
    <n v="62"/>
    <x v="8"/>
    <x v="8"/>
    <n v="3.49"/>
    <n v="20"/>
    <n v="216.38000000000002"/>
    <n v="4327.6000000000004"/>
  </r>
  <r>
    <n v="3540"/>
    <s v="Orville"/>
    <s v="Sweet"/>
    <s v="Mr"/>
    <s v="M"/>
    <n v="30"/>
    <s v="Parish Yard"/>
    <s v="West Byfleet"/>
    <x v="2"/>
    <x v="266"/>
    <n v="39"/>
    <x v="1"/>
    <x v="1"/>
    <n v="1.79"/>
    <n v="24"/>
    <n v="69.81"/>
    <n v="1675.44"/>
  </r>
  <r>
    <n v="3541"/>
    <s v="Kevin"/>
    <s v="Mcclellan"/>
    <s v="Mr"/>
    <s v="M"/>
    <n v="90"/>
    <s v="Park"/>
    <s v="Brough"/>
    <x v="8"/>
    <x v="350"/>
    <n v="73"/>
    <x v="5"/>
    <x v="5"/>
    <n v="3.99"/>
    <n v="24"/>
    <n v="291.27000000000004"/>
    <n v="6990.4800000000014"/>
  </r>
  <r>
    <n v="3542"/>
    <s v="Arletha"/>
    <s v="Swanson"/>
    <s v="Miss"/>
    <s v="F"/>
    <n v="60"/>
    <s v="Park Close"/>
    <s v="Duns"/>
    <x v="3"/>
    <x v="194"/>
    <n v="5"/>
    <x v="4"/>
    <x v="4"/>
    <n v="1.89"/>
    <n v="18"/>
    <n v="9.4499999999999993"/>
    <n v="170.1"/>
  </r>
  <r>
    <n v="3543"/>
    <s v="Ike"/>
    <s v="Byrd"/>
    <s v="Mr"/>
    <s v="M"/>
    <n v="30"/>
    <s v="Park Dairy"/>
    <s v="Isle Of Tiree"/>
    <x v="21"/>
    <x v="982"/>
    <n v="52"/>
    <x v="0"/>
    <x v="0"/>
    <n v="2.0099999999999998"/>
    <n v="20"/>
    <n v="104.51999999999998"/>
    <n v="2090.3999999999996"/>
  </r>
  <r>
    <n v="3544"/>
    <s v="Beata"/>
    <s v="Richter"/>
    <s v="Miss"/>
    <s v="F"/>
    <n v="90"/>
    <s v="Park Dwellings"/>
    <s v="Chester Le Street"/>
    <x v="20"/>
    <x v="807"/>
    <n v="67"/>
    <x v="3"/>
    <x v="3"/>
    <n v="0.69"/>
    <n v="24"/>
    <n v="46.23"/>
    <n v="1109.52"/>
  </r>
  <r>
    <n v="3545"/>
    <s v="Shalonda"/>
    <s v="Adams"/>
    <s v="Mrs"/>
    <s v="F"/>
    <n v="30"/>
    <s v="Park Or"/>
    <s v="Melton Mowbray"/>
    <x v="2"/>
    <x v="609"/>
    <n v="43"/>
    <x v="7"/>
    <x v="7"/>
    <n v="2.95"/>
    <n v="20"/>
    <n v="126.85000000000001"/>
    <n v="2537"/>
  </r>
  <r>
    <n v="3546"/>
    <s v="Jamison"/>
    <s v="Holden"/>
    <s v="Mr"/>
    <s v="M"/>
    <n v="60"/>
    <s v="Park Place"/>
    <s v="Dalmally"/>
    <x v="3"/>
    <x v="27"/>
    <n v="65"/>
    <x v="4"/>
    <x v="4"/>
    <n v="1.89"/>
    <n v="18"/>
    <n v="122.85"/>
    <n v="2211.2999999999997"/>
  </r>
  <r>
    <n v="3547"/>
    <s v="Dominga"/>
    <s v="Hankins"/>
    <s v="Mrs"/>
    <s v="F"/>
    <n v="60"/>
    <s v="Park Road"/>
    <s v="Linlithgow"/>
    <x v="11"/>
    <x v="558"/>
    <n v="75"/>
    <x v="9"/>
    <x v="9"/>
    <n v="3.39"/>
    <n v="24"/>
    <n v="254.25"/>
    <n v="6102"/>
  </r>
  <r>
    <n v="3548"/>
    <s v="Agatha"/>
    <s v="Pelletier"/>
    <s v="Miss"/>
    <s v="F"/>
    <n v="30"/>
    <s v="Park Vista"/>
    <s v="Wingate"/>
    <x v="2"/>
    <x v="196"/>
    <n v="28"/>
    <x v="8"/>
    <x v="8"/>
    <n v="3.49"/>
    <n v="20"/>
    <n v="97.72"/>
    <n v="1954.4"/>
  </r>
  <r>
    <n v="3549"/>
    <s v="Everette"/>
    <s v="Pendleton"/>
    <s v="Mr"/>
    <s v="M"/>
    <n v="60"/>
    <s v="Park West"/>
    <s v="Ballater"/>
    <x v="0"/>
    <x v="745"/>
    <n v="69"/>
    <x v="2"/>
    <x v="2"/>
    <n v="1.79"/>
    <n v="17"/>
    <n v="123.51"/>
    <n v="2099.67"/>
  </r>
  <r>
    <n v="3550"/>
    <s v="Charmain"/>
    <s v="Rogers"/>
    <s v="Miss"/>
    <s v="F"/>
    <n v="30"/>
    <s v="Park West"/>
    <s v="Haywards Heath"/>
    <x v="1"/>
    <x v="317"/>
    <n v="41"/>
    <x v="8"/>
    <x v="8"/>
    <n v="3.49"/>
    <n v="20"/>
    <n v="143.09"/>
    <n v="2861.8"/>
  </r>
  <r>
    <n v="3551"/>
    <s v="Suellen"/>
    <s v="Tipton"/>
    <s v="Miss"/>
    <s v="F"/>
    <n v="90"/>
    <s v="Parkfield Terrace"/>
    <s v="Ambleside"/>
    <x v="77"/>
    <x v="631"/>
    <n v="46"/>
    <x v="7"/>
    <x v="7"/>
    <n v="2.95"/>
    <n v="20"/>
    <n v="135.70000000000002"/>
    <n v="2714.0000000000005"/>
  </r>
  <r>
    <n v="3552"/>
    <s v="Romeo"/>
    <s v="King"/>
    <s v="Mr"/>
    <s v="M"/>
    <n v="90"/>
    <s v="Parkville Road"/>
    <s v="Staffordshire"/>
    <x v="2"/>
    <x v="642"/>
    <n v="12"/>
    <x v="1"/>
    <x v="1"/>
    <n v="1.79"/>
    <n v="24"/>
    <n v="21.48"/>
    <n v="515.52"/>
  </r>
  <r>
    <n v="3553"/>
    <s v="Clay"/>
    <s v="Mohr"/>
    <s v="Mr"/>
    <s v="M"/>
    <n v="30"/>
    <s v="Parmiter Industrial"/>
    <s v="Buckley"/>
    <x v="8"/>
    <x v="309"/>
    <n v="49"/>
    <x v="6"/>
    <x v="6"/>
    <n v="1.29"/>
    <n v="24"/>
    <n v="63.21"/>
    <n v="1517.04"/>
  </r>
  <r>
    <n v="3554"/>
    <s v="Marth"/>
    <s v="Ferrell"/>
    <s v="Miss"/>
    <s v="F"/>
    <n v="60"/>
    <s v="Parmiter Street"/>
    <s v="Llanon"/>
    <x v="11"/>
    <x v="469"/>
    <n v="40"/>
    <x v="7"/>
    <x v="7"/>
    <n v="2.95"/>
    <n v="20"/>
    <n v="118"/>
    <n v="2360"/>
  </r>
  <r>
    <n v="3555"/>
    <s v="Ben"/>
    <s v="Dowdy"/>
    <s v="Mr"/>
    <s v="M"/>
    <n v="60"/>
    <s v="Parrs Place"/>
    <s v="Lymington"/>
    <x v="2"/>
    <x v="333"/>
    <n v="74"/>
    <x v="5"/>
    <x v="5"/>
    <n v="3.99"/>
    <n v="24"/>
    <n v="295.26"/>
    <n v="7086.24"/>
  </r>
  <r>
    <n v="3556"/>
    <s v="Ariane"/>
    <s v="Hogan"/>
    <s v="Miss"/>
    <s v="F"/>
    <n v="90"/>
    <s v="Parsonage"/>
    <s v="Llanfairfechan"/>
    <x v="11"/>
    <x v="894"/>
    <n v="71"/>
    <x v="4"/>
    <x v="4"/>
    <n v="1.89"/>
    <n v="18"/>
    <n v="134.19"/>
    <n v="2415.42"/>
  </r>
  <r>
    <n v="3557"/>
    <s v="Robin"/>
    <s v="Wilkerson"/>
    <s v="Mr"/>
    <s v="M"/>
    <n v="30"/>
    <s v="Parsons Court"/>
    <s v="Wylam"/>
    <x v="2"/>
    <x v="247"/>
    <n v="58"/>
    <x v="3"/>
    <x v="3"/>
    <n v="0.69"/>
    <n v="24"/>
    <n v="40.019999999999996"/>
    <n v="960.4799999999999"/>
  </r>
  <r>
    <n v="3558"/>
    <s v="Jazmine"/>
    <s v="Rushing"/>
    <s v="Mrs"/>
    <s v="F"/>
    <n v="60"/>
    <s v="Parterstia Place"/>
    <s v="Bourne End"/>
    <x v="76"/>
    <x v="597"/>
    <n v="10"/>
    <x v="7"/>
    <x v="7"/>
    <n v="2.95"/>
    <n v="20"/>
    <n v="29.5"/>
    <n v="590"/>
  </r>
  <r>
    <n v="3559"/>
    <s v="Roseanne"/>
    <s v="Childers"/>
    <s v="Ms"/>
    <s v="F"/>
    <n v="60"/>
    <s v="Partingdale Lane"/>
    <s v="Magherafelt"/>
    <x v="2"/>
    <x v="906"/>
    <n v="37"/>
    <x v="0"/>
    <x v="0"/>
    <n v="2.0099999999999998"/>
    <n v="20"/>
    <n v="74.36999999999999"/>
    <n v="1487.3999999999999"/>
  </r>
  <r>
    <n v="3560"/>
    <s v="Sima"/>
    <s v="Moreno"/>
    <s v="Mrs"/>
    <s v="F"/>
    <n v="60"/>
    <s v="Partridge Close"/>
    <s v="Currie"/>
    <x v="16"/>
    <x v="807"/>
    <n v="60"/>
    <x v="9"/>
    <x v="9"/>
    <n v="3.39"/>
    <n v="24"/>
    <n v="203.4"/>
    <n v="4881.6000000000004"/>
  </r>
  <r>
    <n v="3561"/>
    <s v="Paul"/>
    <s v="Worley"/>
    <s v="Mr"/>
    <s v="M"/>
    <n v="30"/>
    <s v="Partridge Close"/>
    <s v="Gwent"/>
    <x v="13"/>
    <x v="312"/>
    <n v="20"/>
    <x v="3"/>
    <x v="3"/>
    <n v="0.69"/>
    <n v="24"/>
    <n v="13.799999999999999"/>
    <n v="331.2"/>
  </r>
  <r>
    <n v="3562"/>
    <s v="Marcelo"/>
    <s v="Chandler"/>
    <s v="Mr"/>
    <s v="M"/>
    <n v="30"/>
    <s v="Pascal Street"/>
    <s v="Bruton"/>
    <x v="8"/>
    <x v="148"/>
    <n v="75"/>
    <x v="7"/>
    <x v="7"/>
    <n v="2.95"/>
    <n v="20"/>
    <n v="221.25"/>
    <n v="4425"/>
  </r>
  <r>
    <n v="3563"/>
    <s v="Rico"/>
    <s v="Burr"/>
    <s v="Mr"/>
    <s v="M"/>
    <n v="60"/>
    <s v="Pasley Road"/>
    <s v="Shotts"/>
    <x v="2"/>
    <x v="564"/>
    <n v="11"/>
    <x v="2"/>
    <x v="2"/>
    <n v="1.79"/>
    <n v="17"/>
    <n v="19.690000000000001"/>
    <n v="334.73"/>
  </r>
  <r>
    <n v="3564"/>
    <s v="Nelida"/>
    <s v="Randle"/>
    <s v="Mrs"/>
    <s v="F"/>
    <n v="30"/>
    <s v="Pasquier Road"/>
    <s v="Choppington"/>
    <x v="18"/>
    <x v="604"/>
    <n v="52"/>
    <x v="5"/>
    <x v="5"/>
    <n v="3.99"/>
    <n v="24"/>
    <n v="207.48000000000002"/>
    <n v="4979.5200000000004"/>
  </r>
  <r>
    <n v="3565"/>
    <s v="Deana"/>
    <s v="Russell"/>
    <s v="Ms"/>
    <s v="F"/>
    <n v="90"/>
    <s v="Passfield Cottages"/>
    <s v="Thatcham"/>
    <x v="2"/>
    <x v="803"/>
    <n v="6"/>
    <x v="2"/>
    <x v="2"/>
    <n v="1.79"/>
    <n v="17"/>
    <n v="10.74"/>
    <n v="182.58"/>
  </r>
  <r>
    <n v="3566"/>
    <s v="Norine"/>
    <s v="Durham"/>
    <s v="Mrs"/>
    <s v="F"/>
    <n v="60"/>
    <s v="Passfields Rents"/>
    <s v="Crediton"/>
    <x v="16"/>
    <x v="34"/>
    <n v="85"/>
    <x v="6"/>
    <x v="6"/>
    <n v="1.29"/>
    <n v="24"/>
    <n v="109.65"/>
    <n v="2631.6000000000004"/>
  </r>
  <r>
    <n v="3567"/>
    <s v="Lazaro"/>
    <s v="Morton"/>
    <s v="Mr"/>
    <s v="M"/>
    <n v="30"/>
    <s v="Paterson Street"/>
    <s v="Balerno"/>
    <x v="0"/>
    <x v="625"/>
    <n v="63"/>
    <x v="7"/>
    <x v="7"/>
    <n v="2.95"/>
    <n v="20"/>
    <n v="185.85000000000002"/>
    <n v="3717.0000000000005"/>
  </r>
  <r>
    <n v="3568"/>
    <s v="Shasta"/>
    <s v="Hayden"/>
    <s v="Miss"/>
    <s v="F"/>
    <n v="60"/>
    <s v="Paterson Street"/>
    <s v="Lytham St. Annes"/>
    <x v="2"/>
    <x v="867"/>
    <n v="59"/>
    <x v="9"/>
    <x v="9"/>
    <n v="3.39"/>
    <n v="24"/>
    <n v="200.01000000000002"/>
    <n v="4800.2400000000007"/>
  </r>
  <r>
    <n v="3569"/>
    <s v="Jule"/>
    <s v="Herbert"/>
    <s v="Mrs"/>
    <s v="F"/>
    <n v="60"/>
    <s v="Patio Close"/>
    <s v="Falmouth"/>
    <x v="17"/>
    <x v="1046"/>
    <n v="20"/>
    <x v="1"/>
    <x v="1"/>
    <n v="1.79"/>
    <n v="24"/>
    <n v="35.799999999999997"/>
    <n v="859.19999999999993"/>
  </r>
  <r>
    <n v="3570"/>
    <s v="Dona"/>
    <s v="Quinn"/>
    <s v="Miss"/>
    <s v="F"/>
    <n v="30"/>
    <s v="Patriot Square"/>
    <s v="Ascot"/>
    <x v="25"/>
    <x v="570"/>
    <n v="90"/>
    <x v="8"/>
    <x v="8"/>
    <n v="3.49"/>
    <n v="20"/>
    <n v="314.10000000000002"/>
    <n v="6282"/>
  </r>
  <r>
    <n v="3571"/>
    <s v="Alexia"/>
    <s v="Franks"/>
    <s v="Miss"/>
    <s v="F"/>
    <n v="30"/>
    <s v="Patriot Street"/>
    <s v="Leamington Spa"/>
    <x v="21"/>
    <x v="503"/>
    <n v="96"/>
    <x v="2"/>
    <x v="2"/>
    <n v="1.79"/>
    <n v="17"/>
    <n v="171.84"/>
    <n v="2921.28"/>
  </r>
  <r>
    <n v="3572"/>
    <s v="Vanesa"/>
    <s v="Avila"/>
    <s v="Dr"/>
    <s v="F"/>
    <n v="90"/>
    <s v="Paulin Place"/>
    <s v="Trowbridge"/>
    <x v="2"/>
    <x v="670"/>
    <n v="42"/>
    <x v="9"/>
    <x v="9"/>
    <n v="3.39"/>
    <n v="24"/>
    <n v="142.38"/>
    <n v="3417.12"/>
  </r>
  <r>
    <n v="3573"/>
    <s v="Lyle"/>
    <s v="Leslie"/>
    <s v="Mr"/>
    <s v="M"/>
    <n v="30"/>
    <s v="Paul's Bakehouse"/>
    <s v="Colchester"/>
    <x v="15"/>
    <x v="980"/>
    <n v="58"/>
    <x v="8"/>
    <x v="8"/>
    <n v="3.49"/>
    <n v="20"/>
    <n v="202.42000000000002"/>
    <n v="4048.4000000000005"/>
  </r>
  <r>
    <n v="3574"/>
    <s v="Hyun"/>
    <s v="Sampson"/>
    <s v="Mrs"/>
    <s v="F"/>
    <n v="30"/>
    <s v="Paul's Chain"/>
    <s v="Castle Cary"/>
    <x v="10"/>
    <x v="616"/>
    <n v="19"/>
    <x v="3"/>
    <x v="3"/>
    <n v="0.69"/>
    <n v="24"/>
    <n v="13.11"/>
    <n v="314.64"/>
  </r>
  <r>
    <n v="3575"/>
    <s v="Toya"/>
    <s v="Burger"/>
    <s v="Mrs"/>
    <s v="F"/>
    <n v="60"/>
    <s v="Pauls Square"/>
    <s v="Newent"/>
    <x v="2"/>
    <x v="370"/>
    <n v="61"/>
    <x v="7"/>
    <x v="7"/>
    <n v="2.95"/>
    <n v="20"/>
    <n v="179.95000000000002"/>
    <n v="3599.0000000000005"/>
  </r>
  <r>
    <n v="3576"/>
    <s v="Irwin"/>
    <s v="Higgins"/>
    <s v="Mr"/>
    <s v="M"/>
    <n v="30"/>
    <s v="Pauls Yard"/>
    <s v="Woking"/>
    <x v="2"/>
    <x v="943"/>
    <n v="11"/>
    <x v="8"/>
    <x v="8"/>
    <n v="3.49"/>
    <n v="20"/>
    <n v="38.39"/>
    <n v="767.8"/>
  </r>
  <r>
    <n v="3577"/>
    <s v="Earl"/>
    <s v="Foote"/>
    <s v="Mr"/>
    <s v="M"/>
    <n v="30"/>
    <s v="Pavilion Street"/>
    <s v="Mitcheldean"/>
    <x v="2"/>
    <x v="622"/>
    <n v="16"/>
    <x v="8"/>
    <x v="8"/>
    <n v="3.49"/>
    <n v="20"/>
    <n v="55.84"/>
    <n v="1116.8000000000002"/>
  </r>
  <r>
    <n v="3578"/>
    <s v="Dave"/>
    <s v="Woodruff"/>
    <s v="Mr"/>
    <s v="M"/>
    <n v="30"/>
    <s v="Pavilion Street"/>
    <s v="Surbiton"/>
    <x v="2"/>
    <x v="247"/>
    <n v="56"/>
    <x v="1"/>
    <x v="1"/>
    <n v="1.79"/>
    <n v="24"/>
    <n v="100.24000000000001"/>
    <n v="2405.7600000000002"/>
  </r>
  <r>
    <n v="3579"/>
    <s v="Janis"/>
    <s v="Hancock"/>
    <s v="Mrs"/>
    <s v="F"/>
    <n v="30"/>
    <s v="Paxtons Alley"/>
    <s v="Fivemiletown"/>
    <x v="17"/>
    <x v="1047"/>
    <n v="70"/>
    <x v="6"/>
    <x v="6"/>
    <n v="1.29"/>
    <n v="24"/>
    <n v="90.3"/>
    <n v="2167.1999999999998"/>
  </r>
  <r>
    <n v="3580"/>
    <s v="Griselda"/>
    <s v="North"/>
    <s v="Ms"/>
    <s v="F"/>
    <n v="90"/>
    <s v="Paynes Farm"/>
    <s v="Rhayader"/>
    <x v="2"/>
    <x v="703"/>
    <n v="39"/>
    <x v="7"/>
    <x v="7"/>
    <n v="2.95"/>
    <n v="20"/>
    <n v="115.05000000000001"/>
    <n v="2301"/>
  </r>
  <r>
    <n v="3581"/>
    <s v="Wilhelmina"/>
    <s v="Arellano"/>
    <s v="Miss"/>
    <s v="F"/>
    <n v="30"/>
    <s v="Paynes Walk"/>
    <s v="Walkerburn"/>
    <x v="2"/>
    <x v="356"/>
    <n v="26"/>
    <x v="4"/>
    <x v="4"/>
    <n v="1.89"/>
    <n v="18"/>
    <n v="49.14"/>
    <n v="884.52"/>
  </r>
  <r>
    <n v="3582"/>
    <s v="Cody"/>
    <s v="Hopper"/>
    <s v="Mr"/>
    <s v="M"/>
    <n v="30"/>
    <s v="Paynton Terrace"/>
    <s v="Caterham"/>
    <x v="10"/>
    <x v="958"/>
    <n v="13"/>
    <x v="0"/>
    <x v="0"/>
    <n v="2.0099999999999998"/>
    <n v="20"/>
    <n v="26.129999999999995"/>
    <n v="522.59999999999991"/>
  </r>
  <r>
    <n v="3583"/>
    <s v="Noella"/>
    <s v="Mims"/>
    <s v="Mrs"/>
    <s v="F"/>
    <n v="30"/>
    <s v="Paynton Terrace"/>
    <s v="Erskine"/>
    <x v="17"/>
    <x v="75"/>
    <n v="83"/>
    <x v="8"/>
    <x v="8"/>
    <n v="3.49"/>
    <n v="20"/>
    <n v="289.67"/>
    <n v="5793.4000000000005"/>
  </r>
  <r>
    <n v="3584"/>
    <s v="Harrison"/>
    <s v="Spencer"/>
    <s v="Prof"/>
    <s v="M"/>
    <n v="60"/>
    <s v="Peaches Wharf"/>
    <s v="Merseyside"/>
    <x v="2"/>
    <x v="435"/>
    <n v="2"/>
    <x v="3"/>
    <x v="3"/>
    <n v="0.69"/>
    <n v="24"/>
    <n v="1.38"/>
    <n v="33.119999999999997"/>
  </r>
  <r>
    <n v="3586"/>
    <s v="Stephan"/>
    <s v="Holloway"/>
    <s v="Mr"/>
    <s v="M"/>
    <n v="30"/>
    <s v="Peacock Place"/>
    <s v="Llanfyllin"/>
    <x v="11"/>
    <x v="924"/>
    <n v="43"/>
    <x v="7"/>
    <x v="7"/>
    <n v="2.95"/>
    <n v="20"/>
    <n v="126.85000000000001"/>
    <n v="2537"/>
  </r>
  <r>
    <n v="3587"/>
    <s v="Audrea"/>
    <s v="Mccormick"/>
    <s v="Miss"/>
    <s v="F"/>
    <n v="60"/>
    <s v="Peacock Walk"/>
    <s v="Wiltshire"/>
    <x v="2"/>
    <x v="673"/>
    <n v="22"/>
    <x v="7"/>
    <x v="7"/>
    <n v="2.95"/>
    <n v="20"/>
    <n v="64.900000000000006"/>
    <n v="1298"/>
  </r>
  <r>
    <n v="3588"/>
    <s v="Alfonso"/>
    <s v="Trent"/>
    <s v="Mr"/>
    <s v="M"/>
    <n v="90"/>
    <s v="Peacock Yard"/>
    <s v="Brynteg"/>
    <x v="8"/>
    <x v="126"/>
    <n v="16"/>
    <x v="8"/>
    <x v="8"/>
    <n v="3.49"/>
    <n v="20"/>
    <n v="55.84"/>
    <n v="1116.8000000000002"/>
  </r>
  <r>
    <n v="3589"/>
    <s v="Garrett"/>
    <s v="Thacker"/>
    <s v="Mr"/>
    <s v="M"/>
    <n v="60"/>
    <s v="Pearcefield Avenue"/>
    <s v="Dolwyddelan"/>
    <x v="3"/>
    <x v="192"/>
    <n v="56"/>
    <x v="2"/>
    <x v="2"/>
    <n v="1.79"/>
    <n v="17"/>
    <n v="100.24000000000001"/>
    <n v="1704.0800000000002"/>
  </r>
  <r>
    <n v="3590"/>
    <s v="Travis"/>
    <s v="Person"/>
    <s v="Miss"/>
    <s v="F"/>
    <n v="60"/>
    <s v="Pearcroft Road"/>
    <s v="Ferryside"/>
    <x v="17"/>
    <x v="506"/>
    <n v="31"/>
    <x v="6"/>
    <x v="6"/>
    <n v="1.29"/>
    <n v="24"/>
    <n v="39.99"/>
    <n v="959.76"/>
  </r>
  <r>
    <n v="3591"/>
    <s v="Deanna"/>
    <s v="Light"/>
    <s v="Mrs"/>
    <s v="F"/>
    <n v="90"/>
    <s v="Pearden Street"/>
    <s v="Wickford"/>
    <x v="2"/>
    <x v="874"/>
    <n v="95"/>
    <x v="9"/>
    <x v="9"/>
    <n v="3.39"/>
    <n v="24"/>
    <n v="322.05"/>
    <n v="7729.2000000000007"/>
  </r>
  <r>
    <n v="3592"/>
    <s v="Mi"/>
    <s v="Page"/>
    <s v="Mrs"/>
    <s v="F"/>
    <n v="90"/>
    <s v="Pearl Close"/>
    <s v="Troon"/>
    <x v="2"/>
    <x v="36"/>
    <n v="42"/>
    <x v="9"/>
    <x v="9"/>
    <n v="3.39"/>
    <n v="24"/>
    <n v="142.38"/>
    <n v="3417.12"/>
  </r>
  <r>
    <n v="3593"/>
    <s v="Billy"/>
    <s v="Ellis"/>
    <s v="Mrs"/>
    <s v="F"/>
    <n v="90"/>
    <s v="Pearsons Terrace"/>
    <s v="High Peak"/>
    <x v="1"/>
    <x v="621"/>
    <n v="47"/>
    <x v="0"/>
    <x v="0"/>
    <n v="2.0099999999999998"/>
    <n v="20"/>
    <n v="94.469999999999985"/>
    <n v="1889.3999999999996"/>
  </r>
  <r>
    <n v="3594"/>
    <s v="Ricki"/>
    <s v="Roark"/>
    <s v="Miss"/>
    <s v="F"/>
    <n v="90"/>
    <s v="Peckett Square"/>
    <s v="West Yorkshire"/>
    <x v="2"/>
    <x v="833"/>
    <n v="95"/>
    <x v="8"/>
    <x v="8"/>
    <n v="3.49"/>
    <n v="20"/>
    <n v="331.55"/>
    <n v="6631"/>
  </r>
  <r>
    <n v="3595"/>
    <s v="Pierre"/>
    <s v="Blount"/>
    <s v="Mr"/>
    <s v="M"/>
    <n v="60"/>
    <s v="Peckford Place"/>
    <s v="Ashington"/>
    <x v="19"/>
    <x v="602"/>
    <n v="59"/>
    <x v="3"/>
    <x v="3"/>
    <n v="0.69"/>
    <n v="24"/>
    <n v="40.709999999999994"/>
    <n v="977.03999999999985"/>
  </r>
  <r>
    <n v="3596"/>
    <s v="Trudi"/>
    <s v="Weir"/>
    <s v="Miss"/>
    <s v="F"/>
    <n v="90"/>
    <s v="Peckham Green"/>
    <s v="Lancashire"/>
    <x v="21"/>
    <x v="99"/>
    <n v="47"/>
    <x v="0"/>
    <x v="0"/>
    <n v="2.0099999999999998"/>
    <n v="20"/>
    <n v="94.469999999999985"/>
    <n v="1889.3999999999996"/>
  </r>
  <r>
    <n v="3597"/>
    <s v="Jeraldine"/>
    <s v="Numbers"/>
    <s v="Miss"/>
    <s v="F"/>
    <n v="30"/>
    <s v="Peckham High"/>
    <s v="Ripley"/>
    <x v="2"/>
    <x v="659"/>
    <n v="70"/>
    <x v="9"/>
    <x v="9"/>
    <n v="3.39"/>
    <n v="24"/>
    <n v="237.3"/>
    <n v="5695.2000000000007"/>
  </r>
  <r>
    <n v="3598"/>
    <s v="Angelique"/>
    <s v="Pate"/>
    <s v="Miss"/>
    <s v="F"/>
    <n v="30"/>
    <s v="Peckham House"/>
    <s v="Orkney"/>
    <x v="2"/>
    <x v="317"/>
    <n v="40"/>
    <x v="0"/>
    <x v="0"/>
    <n v="2.0099999999999998"/>
    <n v="20"/>
    <n v="80.399999999999991"/>
    <n v="1607.9999999999998"/>
  </r>
  <r>
    <n v="3599"/>
    <s v="Edmundo"/>
    <s v="Akins"/>
    <s v="Mr"/>
    <s v="M"/>
    <n v="60"/>
    <s v="Peckham Road"/>
    <s v="Ilkeston"/>
    <x v="1"/>
    <x v="331"/>
    <n v="63"/>
    <x v="6"/>
    <x v="6"/>
    <n v="1.29"/>
    <n v="24"/>
    <n v="81.27"/>
    <n v="1950.48"/>
  </r>
  <r>
    <n v="3600"/>
    <s v="Alphonso"/>
    <s v="Knight"/>
    <s v="Mr"/>
    <s v="M"/>
    <n v="30"/>
    <s v="Peckham Rye"/>
    <s v="Lasswade"/>
    <x v="21"/>
    <x v="1010"/>
    <n v="46"/>
    <x v="2"/>
    <x v="2"/>
    <n v="1.79"/>
    <n v="17"/>
    <n v="82.34"/>
    <n v="1399.78"/>
  </r>
  <r>
    <n v="3601"/>
    <s v="Denis"/>
    <s v="Callahan"/>
    <s v="Prof"/>
    <s v="M"/>
    <n v="90"/>
    <s v="Pedlars Walk"/>
    <s v="Trefriw"/>
    <x v="2"/>
    <x v="71"/>
    <n v="5"/>
    <x v="4"/>
    <x v="4"/>
    <n v="1.89"/>
    <n v="18"/>
    <n v="9.4499999999999993"/>
    <n v="170.1"/>
  </r>
  <r>
    <n v="3602"/>
    <s v="Malik"/>
    <s v="Rangel"/>
    <s v="Mr"/>
    <s v="M"/>
    <n v="60"/>
    <s v="Peel Alley"/>
    <s v="Wimborne"/>
    <x v="2"/>
    <x v="235"/>
    <n v="42"/>
    <x v="2"/>
    <x v="2"/>
    <n v="1.79"/>
    <n v="17"/>
    <n v="75.180000000000007"/>
    <n v="1278.0600000000002"/>
  </r>
  <r>
    <n v="3603"/>
    <s v="Whitney"/>
    <s v="Bird"/>
    <s v="Mr"/>
    <s v="M"/>
    <n v="60"/>
    <s v="Pelham Villas"/>
    <s v="Beith"/>
    <x v="73"/>
    <x v="586"/>
    <n v="80"/>
    <x v="1"/>
    <x v="1"/>
    <n v="1.79"/>
    <n v="24"/>
    <n v="143.19999999999999"/>
    <n v="3436.7999999999997"/>
  </r>
  <r>
    <n v="3604"/>
    <s v="Cody"/>
    <s v="Bouchard"/>
    <s v="Mr"/>
    <s v="M"/>
    <n v="90"/>
    <s v="Pellatt Grove"/>
    <s v="Barnsley"/>
    <x v="71"/>
    <x v="96"/>
    <n v="4"/>
    <x v="9"/>
    <x v="9"/>
    <n v="3.39"/>
    <n v="24"/>
    <n v="13.56"/>
    <n v="325.44"/>
  </r>
  <r>
    <n v="3605"/>
    <s v="Wilfredo"/>
    <s v="Daniel"/>
    <s v="Mr"/>
    <s v="M"/>
    <n v="30"/>
    <s v="Pellerin Road"/>
    <s v="Todmorden"/>
    <x v="2"/>
    <x v="342"/>
    <n v="25"/>
    <x v="4"/>
    <x v="4"/>
    <n v="1.89"/>
    <n v="18"/>
    <n v="47.25"/>
    <n v="850.5"/>
  </r>
  <r>
    <n v="3606"/>
    <s v="Otis"/>
    <s v="Lujan"/>
    <s v="Mr"/>
    <s v="M"/>
    <n v="60"/>
    <s v="Pellipar Close"/>
    <s v="Norfolk"/>
    <x v="2"/>
    <x v="240"/>
    <n v="6"/>
    <x v="7"/>
    <x v="7"/>
    <n v="2.95"/>
    <n v="20"/>
    <n v="17.700000000000003"/>
    <n v="354.00000000000006"/>
  </r>
  <r>
    <n v="3607"/>
    <s v="Lowell"/>
    <s v="Glenn"/>
    <s v="Mr"/>
    <s v="M"/>
    <n v="30"/>
    <s v="Pellipar Road"/>
    <s v="Denbigh"/>
    <x v="3"/>
    <x v="750"/>
    <n v="44"/>
    <x v="0"/>
    <x v="0"/>
    <n v="2.0099999999999998"/>
    <n v="20"/>
    <n v="88.44"/>
    <n v="1768.8"/>
  </r>
  <r>
    <n v="3608"/>
    <s v="Janene"/>
    <s v="Huff"/>
    <s v="Ms"/>
    <s v="F"/>
    <n v="60"/>
    <s v="Pelly Road"/>
    <s v="Portland"/>
    <x v="2"/>
    <x v="891"/>
    <n v="82"/>
    <x v="4"/>
    <x v="4"/>
    <n v="1.89"/>
    <n v="18"/>
    <n v="154.97999999999999"/>
    <n v="2789.64"/>
  </r>
  <r>
    <n v="3609"/>
    <s v="Brenton"/>
    <s v="Dougherty"/>
    <s v="Mr"/>
    <s v="M"/>
    <n v="90"/>
    <s v="Pemberton Terrace"/>
    <s v="Immingham"/>
    <x v="35"/>
    <x v="783"/>
    <n v="90"/>
    <x v="1"/>
    <x v="1"/>
    <n v="1.79"/>
    <n v="24"/>
    <n v="161.1"/>
    <n v="3866.3999999999996"/>
  </r>
  <r>
    <n v="3610"/>
    <s v="Alphonse"/>
    <s v="Felix"/>
    <s v="Mr"/>
    <s v="M"/>
    <n v="30"/>
    <s v="Pembridge Square"/>
    <s v="Totland Bay"/>
    <x v="2"/>
    <x v="518"/>
    <n v="51"/>
    <x v="3"/>
    <x v="3"/>
    <n v="0.69"/>
    <n v="24"/>
    <n v="35.19"/>
    <n v="844.56"/>
  </r>
  <r>
    <n v="3611"/>
    <s v="Elisha"/>
    <s v="Hawk"/>
    <s v="Mr"/>
    <s v="M"/>
    <n v="30"/>
    <s v="Pembroke Close"/>
    <s v="Kirknewton"/>
    <x v="21"/>
    <x v="331"/>
    <n v="98"/>
    <x v="2"/>
    <x v="2"/>
    <n v="1.79"/>
    <n v="17"/>
    <n v="175.42000000000002"/>
    <n v="2982.1400000000003"/>
  </r>
  <r>
    <n v="3612"/>
    <s v="Raymundo"/>
    <s v="Drake"/>
    <s v="Mr"/>
    <s v="M"/>
    <n v="90"/>
    <s v="Pembroke Square"/>
    <s v="Bridge Of Weir"/>
    <x v="41"/>
    <x v="737"/>
    <n v="93"/>
    <x v="0"/>
    <x v="0"/>
    <n v="2.0099999999999998"/>
    <n v="20"/>
    <n v="186.92999999999998"/>
    <n v="3738.5999999999995"/>
  </r>
  <r>
    <n v="3613"/>
    <s v="Cherlyn"/>
    <s v="Parson"/>
    <s v="Mrs"/>
    <s v="F"/>
    <n v="60"/>
    <s v="Pembroke Villas"/>
    <s v="Braunton"/>
    <x v="67"/>
    <x v="949"/>
    <n v="22"/>
    <x v="4"/>
    <x v="4"/>
    <n v="1.89"/>
    <n v="18"/>
    <n v="41.58"/>
    <n v="748.43999999999994"/>
  </r>
  <r>
    <n v="3614"/>
    <s v="Madison"/>
    <s v="Rojas"/>
    <s v="Mrs"/>
    <s v="F"/>
    <n v="30"/>
    <s v="Pembroke Walk"/>
    <s v="Hexham"/>
    <x v="1"/>
    <x v="148"/>
    <n v="56"/>
    <x v="0"/>
    <x v="0"/>
    <n v="2.0099999999999998"/>
    <n v="20"/>
    <n v="112.55999999999999"/>
    <n v="2251.1999999999998"/>
  </r>
  <r>
    <n v="3615"/>
    <s v="Cleora"/>
    <s v="Samuels"/>
    <s v="Mrs"/>
    <s v="F"/>
    <n v="90"/>
    <s v="Pembury Close"/>
    <s v="Clitheroe"/>
    <x v="15"/>
    <x v="231"/>
    <n v="43"/>
    <x v="9"/>
    <x v="9"/>
    <n v="3.39"/>
    <n v="24"/>
    <n v="145.77000000000001"/>
    <n v="3498.4800000000005"/>
  </r>
  <r>
    <n v="3616"/>
    <s v="Rueben"/>
    <s v="Fry"/>
    <s v="Mr"/>
    <s v="M"/>
    <n v="30"/>
    <s v="Pendle Road"/>
    <s v="Beauly"/>
    <x v="39"/>
    <x v="33"/>
    <n v="2"/>
    <x v="2"/>
    <x v="2"/>
    <n v="1.79"/>
    <n v="17"/>
    <n v="3.58"/>
    <n v="60.86"/>
  </r>
  <r>
    <n v="3617"/>
    <s v="Columbus"/>
    <s v="Justice"/>
    <s v="Mr"/>
    <s v="M"/>
    <n v="90"/>
    <s v="Pendlestone Road"/>
    <s v="Orpington"/>
    <x v="2"/>
    <x v="868"/>
    <n v="54"/>
    <x v="2"/>
    <x v="2"/>
    <n v="1.79"/>
    <n v="17"/>
    <n v="96.66"/>
    <n v="1643.22"/>
  </r>
  <r>
    <n v="3618"/>
    <s v="Nathanial"/>
    <s v="Charles"/>
    <s v="Mr"/>
    <s v="M"/>
    <n v="90"/>
    <s v="Pendrell Street"/>
    <s v="Kilmarnock"/>
    <x v="21"/>
    <x v="1048"/>
    <n v="90"/>
    <x v="7"/>
    <x v="7"/>
    <n v="2.95"/>
    <n v="20"/>
    <n v="265.5"/>
    <n v="5310"/>
  </r>
  <r>
    <n v="3620"/>
    <s v="Rosella"/>
    <s v="Hendrickson"/>
    <s v="Mrs"/>
    <s v="F"/>
    <n v="90"/>
    <s v="Pendrell Street"/>
    <s v="Alnwick"/>
    <x v="14"/>
    <x v="957"/>
    <n v="21"/>
    <x v="5"/>
    <x v="5"/>
    <n v="3.99"/>
    <n v="24"/>
    <n v="83.79"/>
    <n v="2010.96"/>
  </r>
  <r>
    <n v="3621"/>
    <s v="Joanna"/>
    <s v="Valencia"/>
    <s v="Miss"/>
    <s v="F"/>
    <n v="90"/>
    <s v="Pendrell Street"/>
    <s v="Isle Of Harris"/>
    <x v="21"/>
    <x v="609"/>
    <n v="42"/>
    <x v="3"/>
    <x v="3"/>
    <n v="0.69"/>
    <n v="24"/>
    <n v="28.979999999999997"/>
    <n v="695.52"/>
  </r>
  <r>
    <n v="3623"/>
    <s v="Jenna"/>
    <s v="Haines"/>
    <s v="Mrs"/>
    <s v="F"/>
    <n v="30"/>
    <s v="Penfolds Cottages"/>
    <s v="Aldeburgh"/>
    <x v="83"/>
    <x v="1044"/>
    <n v="78"/>
    <x v="7"/>
    <x v="7"/>
    <n v="2.95"/>
    <n v="20"/>
    <n v="230.10000000000002"/>
    <n v="4602"/>
  </r>
  <r>
    <n v="3624"/>
    <s v="Alishia"/>
    <s v="Correa"/>
    <s v="Mrs"/>
    <s v="F"/>
    <n v="90"/>
    <s v="Penmartin Road"/>
    <s v="Brentwood"/>
    <x v="41"/>
    <x v="917"/>
    <n v="33"/>
    <x v="9"/>
    <x v="9"/>
    <n v="3.39"/>
    <n v="24"/>
    <n v="111.87"/>
    <n v="2684.88"/>
  </r>
  <r>
    <n v="3625"/>
    <s v="Ali"/>
    <s v="Carroll"/>
    <s v="Mr"/>
    <s v="M"/>
    <n v="30"/>
    <s v="Pennell's Court"/>
    <s v="Kent"/>
    <x v="21"/>
    <x v="688"/>
    <n v="68"/>
    <x v="3"/>
    <x v="3"/>
    <n v="0.69"/>
    <n v="24"/>
    <n v="46.919999999999995"/>
    <n v="1126.08"/>
  </r>
  <r>
    <n v="3626"/>
    <s v="Chantay"/>
    <s v="Lawrence"/>
    <s v="Ms"/>
    <s v="F"/>
    <n v="90"/>
    <s v="Pennell's Court"/>
    <s v="Romney Marsh"/>
    <x v="2"/>
    <x v="233"/>
    <n v="90"/>
    <x v="9"/>
    <x v="9"/>
    <n v="3.39"/>
    <n v="24"/>
    <n v="305.10000000000002"/>
    <n v="7322.4000000000005"/>
  </r>
  <r>
    <n v="3627"/>
    <s v="Joey"/>
    <s v="Madison"/>
    <s v="Mr"/>
    <s v="M"/>
    <n v="30"/>
    <s v="Pennethorne Close"/>
    <s v="Prescot"/>
    <x v="2"/>
    <x v="398"/>
    <n v="35"/>
    <x v="3"/>
    <x v="3"/>
    <n v="0.69"/>
    <n v="24"/>
    <n v="24.15"/>
    <n v="579.59999999999991"/>
  </r>
  <r>
    <n v="3628"/>
    <s v="Willian"/>
    <s v="Grove"/>
    <s v="Mr"/>
    <s v="M"/>
    <n v="30"/>
    <s v="Pennifields"/>
    <s v="Augher"/>
    <x v="24"/>
    <x v="47"/>
    <n v="33"/>
    <x v="8"/>
    <x v="8"/>
    <n v="3.49"/>
    <n v="20"/>
    <n v="115.17"/>
    <n v="2303.4"/>
  </r>
  <r>
    <n v="3629"/>
    <s v="Belia"/>
    <s v="Atkinson"/>
    <s v="Miss"/>
    <s v="F"/>
    <n v="60"/>
    <s v="Pennington Cottages"/>
    <s v="Whyteleafe"/>
    <x v="2"/>
    <x v="692"/>
    <n v="54"/>
    <x v="4"/>
    <x v="4"/>
    <n v="1.89"/>
    <n v="18"/>
    <n v="102.05999999999999"/>
    <n v="1837.0799999999997"/>
  </r>
  <r>
    <n v="3630"/>
    <s v="Julianne"/>
    <s v="Gould"/>
    <s v="Ms"/>
    <s v="F"/>
    <n v="90"/>
    <s v="Pennington Way"/>
    <s v="Aberlour"/>
    <x v="27"/>
    <x v="1041"/>
    <n v="15"/>
    <x v="7"/>
    <x v="7"/>
    <n v="2.95"/>
    <n v="20"/>
    <n v="44.25"/>
    <n v="885"/>
  </r>
  <r>
    <n v="3631"/>
    <s v="Maryam"/>
    <s v="Forbes"/>
    <s v="Miss"/>
    <s v="F"/>
    <n v="30"/>
    <s v="Penrhyn Grove"/>
    <s v="Goole"/>
    <x v="17"/>
    <x v="410"/>
    <n v="53"/>
    <x v="9"/>
    <x v="9"/>
    <n v="3.39"/>
    <n v="24"/>
    <n v="179.67000000000002"/>
    <n v="4312.08"/>
  </r>
  <r>
    <n v="3632"/>
    <s v="Hugh"/>
    <s v="Booth"/>
    <s v="Mr"/>
    <s v="M"/>
    <n v="90"/>
    <s v="Pensbury Avenue"/>
    <s v="Solihull"/>
    <x v="2"/>
    <x v="274"/>
    <n v="34"/>
    <x v="0"/>
    <x v="0"/>
    <n v="2.0099999999999998"/>
    <n v="20"/>
    <n v="68.339999999999989"/>
    <n v="1366.7999999999997"/>
  </r>
  <r>
    <n v="3633"/>
    <s v="Elroy"/>
    <s v="Wheeler"/>
    <s v="Mr"/>
    <s v="M"/>
    <n v="90"/>
    <s v="Pensbury Terrace"/>
    <s v="Caledon"/>
    <x v="12"/>
    <x v="565"/>
    <n v="61"/>
    <x v="9"/>
    <x v="9"/>
    <n v="3.39"/>
    <n v="24"/>
    <n v="206.79000000000002"/>
    <n v="4962.9600000000009"/>
  </r>
  <r>
    <n v="3634"/>
    <s v="Salvador"/>
    <s v="Mcgrath"/>
    <s v="Mr"/>
    <s v="M"/>
    <n v="90"/>
    <s v="Penshurst Road"/>
    <s v="East Sussex"/>
    <x v="44"/>
    <x v="939"/>
    <n v="92"/>
    <x v="5"/>
    <x v="5"/>
    <n v="3.99"/>
    <n v="24"/>
    <n v="367.08000000000004"/>
    <n v="8809.9200000000019"/>
  </r>
  <r>
    <n v="3635"/>
    <s v="Hildred"/>
    <s v="Frey"/>
    <s v="Miss"/>
    <s v="F"/>
    <n v="60"/>
    <s v="Pentland Gardens"/>
    <s v="Abertillery"/>
    <x v="27"/>
    <x v="440"/>
    <n v="51"/>
    <x v="5"/>
    <x v="5"/>
    <n v="3.99"/>
    <n v="24"/>
    <n v="203.49"/>
    <n v="4883.76"/>
  </r>
  <r>
    <n v="3636"/>
    <s v="Karisa"/>
    <s v="Clinton"/>
    <s v="Mrs"/>
    <s v="F"/>
    <n v="90"/>
    <s v="Penton Green"/>
    <s v="Cleator Moor"/>
    <x v="15"/>
    <x v="852"/>
    <n v="16"/>
    <x v="0"/>
    <x v="0"/>
    <n v="2.0099999999999998"/>
    <n v="20"/>
    <n v="32.159999999999997"/>
    <n v="643.19999999999993"/>
  </r>
  <r>
    <n v="3637"/>
    <s v="Roseanna"/>
    <s v="Jackson"/>
    <s v="Miss"/>
    <s v="F"/>
    <n v="90"/>
    <s v="Penton Rise"/>
    <s v="Sutton"/>
    <x v="2"/>
    <x v="641"/>
    <n v="10"/>
    <x v="2"/>
    <x v="2"/>
    <n v="1.79"/>
    <n v="17"/>
    <n v="17.899999999999999"/>
    <n v="304.29999999999995"/>
  </r>
  <r>
    <n v="3638"/>
    <s v="Yu"/>
    <s v="Mccormick"/>
    <s v="Mrs"/>
    <s v="F"/>
    <n v="60"/>
    <s v="Penton Villas"/>
    <s v="Cheltenham"/>
    <x v="20"/>
    <x v="445"/>
    <n v="51"/>
    <x v="1"/>
    <x v="1"/>
    <n v="1.79"/>
    <n v="24"/>
    <n v="91.29"/>
    <n v="2190.96"/>
  </r>
  <r>
    <n v="3639"/>
    <s v="Cecilia"/>
    <s v="Oneal"/>
    <s v="Miss"/>
    <s v="F"/>
    <n v="90"/>
    <s v="Penwortham Road"/>
    <s v="Felixstowe"/>
    <x v="17"/>
    <x v="267"/>
    <n v="85"/>
    <x v="6"/>
    <x v="6"/>
    <n v="1.29"/>
    <n v="24"/>
    <n v="109.65"/>
    <n v="2631.6000000000004"/>
  </r>
  <r>
    <n v="3641"/>
    <s v="Bobbie"/>
    <s v="Ritchie"/>
    <s v="Mr"/>
    <s v="M"/>
    <n v="60"/>
    <s v="Penwortham Road"/>
    <s v="Buckinghamshire"/>
    <x v="8"/>
    <x v="969"/>
    <n v="57"/>
    <x v="7"/>
    <x v="7"/>
    <n v="2.95"/>
    <n v="20"/>
    <n v="168.15"/>
    <n v="3363"/>
  </r>
  <r>
    <n v="3642"/>
    <s v="Carl"/>
    <s v="Doyle"/>
    <s v="Mr"/>
    <s v="M"/>
    <n v="90"/>
    <s v="Penynance Place"/>
    <s v="Nethy Bridge"/>
    <x v="2"/>
    <x v="436"/>
    <n v="61"/>
    <x v="0"/>
    <x v="0"/>
    <n v="2.0099999999999998"/>
    <n v="20"/>
    <n v="122.60999999999999"/>
    <n v="2452.1999999999998"/>
  </r>
  <r>
    <n v="3643"/>
    <s v="Vernon"/>
    <s v="Crump"/>
    <s v="Mr"/>
    <s v="M"/>
    <n v="90"/>
    <s v="Penywern Road"/>
    <s v="Watchet"/>
    <x v="2"/>
    <x v="1049"/>
    <n v="39"/>
    <x v="2"/>
    <x v="2"/>
    <n v="1.79"/>
    <n v="17"/>
    <n v="69.81"/>
    <n v="1186.77"/>
  </r>
  <r>
    <n v="3644"/>
    <s v="Joey"/>
    <s v="Michael"/>
    <s v="Mrs"/>
    <s v="F"/>
    <n v="90"/>
    <s v="Peregrine Way"/>
    <s v="Gairloch"/>
    <x v="17"/>
    <x v="263"/>
    <n v="86"/>
    <x v="0"/>
    <x v="0"/>
    <n v="2.0099999999999998"/>
    <n v="20"/>
    <n v="172.85999999999999"/>
    <n v="3457.2"/>
  </r>
  <r>
    <n v="3646"/>
    <s v="Eddie"/>
    <s v="Shepherd"/>
    <s v="Miss"/>
    <s v="F"/>
    <n v="30"/>
    <s v="Perrymead Street"/>
    <s v="Denny"/>
    <x v="3"/>
    <x v="1045"/>
    <n v="50"/>
    <x v="8"/>
    <x v="8"/>
    <n v="3.49"/>
    <n v="20"/>
    <n v="174.5"/>
    <n v="3490"/>
  </r>
  <r>
    <n v="3647"/>
    <s v="Bert"/>
    <s v="Hollis"/>
    <s v="Mr"/>
    <s v="M"/>
    <n v="30"/>
    <s v="Peterborough Road"/>
    <s v="Eastleigh"/>
    <x v="44"/>
    <x v="1040"/>
    <n v="8"/>
    <x v="5"/>
    <x v="5"/>
    <n v="3.99"/>
    <n v="24"/>
    <n v="31.92"/>
    <n v="766.08"/>
  </r>
  <r>
    <n v="3649"/>
    <s v="Foster"/>
    <s v="Frey"/>
    <s v="Mr"/>
    <s v="M"/>
    <n v="30"/>
    <s v="Petherton Road"/>
    <s v="Pontypridd"/>
    <x v="2"/>
    <x v="780"/>
    <n v="9"/>
    <x v="2"/>
    <x v="2"/>
    <n v="1.79"/>
    <n v="17"/>
    <n v="16.11"/>
    <n v="273.87"/>
  </r>
  <r>
    <n v="3650"/>
    <s v="Brinda"/>
    <s v="Dorsey"/>
    <s v="Miss"/>
    <s v="F"/>
    <n v="60"/>
    <s v="Tintern Avenue"/>
    <s v="Boscastle"/>
    <x v="28"/>
    <x v="220"/>
    <n v="52"/>
    <x v="1"/>
    <x v="1"/>
    <n v="1.79"/>
    <n v="24"/>
    <n v="93.08"/>
    <n v="2233.92"/>
  </r>
  <r>
    <n v="3651"/>
    <s v="Antione"/>
    <s v="Burt"/>
    <s v="Mr"/>
    <s v="M"/>
    <n v="90"/>
    <s v="Tisbury Court"/>
    <s v="West Sussex"/>
    <x v="2"/>
    <x v="475"/>
    <n v="43"/>
    <x v="9"/>
    <x v="9"/>
    <n v="3.39"/>
    <n v="24"/>
    <n v="145.77000000000001"/>
    <n v="3498.4800000000005"/>
  </r>
  <r>
    <n v="3652"/>
    <s v="Samual"/>
    <s v="Rubio"/>
    <s v="Mr"/>
    <s v="M"/>
    <n v="90"/>
    <s v="Tithe Court"/>
    <s v="Fareham"/>
    <x v="17"/>
    <x v="1000"/>
    <n v="44"/>
    <x v="9"/>
    <x v="9"/>
    <n v="3.39"/>
    <n v="24"/>
    <n v="149.16"/>
    <n v="3579.84"/>
  </r>
  <r>
    <n v="3653"/>
    <s v="Tifany"/>
    <s v="Greene"/>
    <s v="Miss"/>
    <s v="F"/>
    <n v="60"/>
    <s v="Toby Lane"/>
    <s v="Blyth"/>
    <x v="7"/>
    <x v="224"/>
    <n v="50"/>
    <x v="9"/>
    <x v="9"/>
    <n v="3.39"/>
    <n v="24"/>
    <n v="169.5"/>
    <n v="4068"/>
  </r>
  <r>
    <n v="3654"/>
    <s v="Alden"/>
    <s v="Lanier"/>
    <s v="Mr"/>
    <s v="M"/>
    <n v="90"/>
    <s v="Tolhurst Street"/>
    <s v="Newcastleton"/>
    <x v="2"/>
    <x v="351"/>
    <n v="82"/>
    <x v="1"/>
    <x v="1"/>
    <n v="1.79"/>
    <n v="24"/>
    <n v="146.78"/>
    <n v="3522.7200000000003"/>
  </r>
  <r>
    <n v="3655"/>
    <s v="Edmund"/>
    <s v="Lilly"/>
    <s v="Mr"/>
    <s v="M"/>
    <n v="30"/>
    <s v="Tollbridge Close"/>
    <s v="Whyteleafe"/>
    <x v="2"/>
    <x v="132"/>
    <n v="93"/>
    <x v="6"/>
    <x v="6"/>
    <n v="1.29"/>
    <n v="24"/>
    <n v="119.97"/>
    <n v="2879.2799999999997"/>
  </r>
  <r>
    <n v="3656"/>
    <s v="Bernice"/>
    <s v="Poole"/>
    <s v="Miss"/>
    <s v="F"/>
    <n v="60"/>
    <s v="Tollgate Drive"/>
    <s v="Troon"/>
    <x v="2"/>
    <x v="575"/>
    <n v="14"/>
    <x v="4"/>
    <x v="4"/>
    <n v="1.89"/>
    <n v="18"/>
    <n v="26.459999999999997"/>
    <n v="476.28"/>
  </r>
  <r>
    <n v="3657"/>
    <s v="Eneida"/>
    <s v="Rosales"/>
    <s v="Miss"/>
    <s v="F"/>
    <n v="30"/>
    <s v="Tollington Villas"/>
    <s v="Matlock"/>
    <x v="2"/>
    <x v="590"/>
    <n v="14"/>
    <x v="5"/>
    <x v="5"/>
    <n v="3.99"/>
    <n v="24"/>
    <n v="55.86"/>
    <n v="1340.6399999999999"/>
  </r>
  <r>
    <n v="3658"/>
    <s v="Janette"/>
    <s v="Spaulding"/>
    <s v="Mrs"/>
    <s v="F"/>
    <n v="60"/>
    <s v="Tom Smith"/>
    <s v="Linlithgow"/>
    <x v="11"/>
    <x v="1026"/>
    <n v="25"/>
    <x v="2"/>
    <x v="2"/>
    <n v="1.79"/>
    <n v="17"/>
    <n v="44.75"/>
    <n v="760.75"/>
  </r>
  <r>
    <n v="3659"/>
    <s v="Victor"/>
    <s v="Santos"/>
    <s v="Mr"/>
    <s v="M"/>
    <n v="90"/>
    <s v="Tomlins Grove"/>
    <s v="Consett"/>
    <x v="16"/>
    <x v="1050"/>
    <n v="44"/>
    <x v="3"/>
    <x v="3"/>
    <n v="0.69"/>
    <n v="24"/>
    <n v="30.36"/>
    <n v="728.64"/>
  </r>
  <r>
    <n v="3660"/>
    <s v="Elden"/>
    <s v="Mckay"/>
    <s v="Mr"/>
    <s v="M"/>
    <n v="90"/>
    <s v="Top House"/>
    <s v="Dumfries"/>
    <x v="3"/>
    <x v="758"/>
    <n v="17"/>
    <x v="1"/>
    <x v="1"/>
    <n v="1.79"/>
    <n v="24"/>
    <n v="30.43"/>
    <n v="730.31999999999994"/>
  </r>
  <r>
    <n v="3661"/>
    <s v="Vasiliki"/>
    <s v="Jarvis"/>
    <s v="Miss"/>
    <s v="F"/>
    <n v="90"/>
    <s v="Topaz Street"/>
    <s v="North Ferriby"/>
    <x v="2"/>
    <x v="749"/>
    <n v="45"/>
    <x v="3"/>
    <x v="3"/>
    <n v="0.69"/>
    <n v="24"/>
    <n v="31.049999999999997"/>
    <n v="745.19999999999993"/>
  </r>
  <r>
    <n v="3662"/>
    <s v="Josh"/>
    <s v="Hickman"/>
    <s v="Mr"/>
    <s v="M"/>
    <n v="60"/>
    <s v="Topp Walk"/>
    <s v="Roy Bridge"/>
    <x v="2"/>
    <x v="214"/>
    <n v="85"/>
    <x v="1"/>
    <x v="1"/>
    <n v="1.79"/>
    <n v="24"/>
    <n v="152.15"/>
    <n v="3651.6000000000004"/>
  </r>
  <r>
    <n v="3663"/>
    <s v="Jesusita"/>
    <s v="Culver"/>
    <s v="Mrs"/>
    <s v="F"/>
    <n v="30"/>
    <s v="Topsfield Parade"/>
    <s v="Abergele"/>
    <x v="27"/>
    <x v="266"/>
    <n v="15"/>
    <x v="1"/>
    <x v="1"/>
    <n v="1.79"/>
    <n v="24"/>
    <n v="26.85"/>
    <n v="644.40000000000009"/>
  </r>
  <r>
    <n v="3664"/>
    <s v="Veta"/>
    <s v="Stapleton"/>
    <s v="Ms"/>
    <s v="F"/>
    <n v="30"/>
    <s v="Torriano Terrace"/>
    <s v="Menai Bridge"/>
    <x v="2"/>
    <x v="302"/>
    <n v="51"/>
    <x v="3"/>
    <x v="3"/>
    <n v="0.69"/>
    <n v="24"/>
    <n v="35.19"/>
    <n v="844.56"/>
  </r>
  <r>
    <n v="3665"/>
    <s v="Wilbert"/>
    <s v="Blevins"/>
    <s v="Mr"/>
    <s v="M"/>
    <n v="30"/>
    <s v="Torridge Gdns"/>
    <s v="Cheshire"/>
    <x v="20"/>
    <x v="732"/>
    <n v="7"/>
    <x v="4"/>
    <x v="4"/>
    <n v="1.89"/>
    <n v="18"/>
    <n v="13.229999999999999"/>
    <n v="238.14"/>
  </r>
  <r>
    <n v="3666"/>
    <s v="Ralph"/>
    <s v="Hollingsworth"/>
    <s v="Mr"/>
    <s v="M"/>
    <n v="30"/>
    <s v="Torrington Square"/>
    <s v="Solihull"/>
    <x v="2"/>
    <x v="121"/>
    <n v="43"/>
    <x v="9"/>
    <x v="9"/>
    <n v="3.39"/>
    <n v="24"/>
    <n v="145.77000000000001"/>
    <n v="3498.4800000000005"/>
  </r>
  <r>
    <n v="3667"/>
    <s v="Taisha"/>
    <s v="Witherspoon"/>
    <s v="Mrs"/>
    <s v="F"/>
    <n v="60"/>
    <s v="Torrington Square"/>
    <s v="Winchelsea"/>
    <x v="2"/>
    <x v="96"/>
    <n v="31"/>
    <x v="2"/>
    <x v="2"/>
    <n v="1.79"/>
    <n v="17"/>
    <n v="55.49"/>
    <n v="943.33"/>
  </r>
  <r>
    <n v="3668"/>
    <s v="Millard"/>
    <s v="Louis"/>
    <s v="Mr"/>
    <s v="M"/>
    <n v="60"/>
    <s v="Torrs Terrace"/>
    <s v="Ballachulish"/>
    <x v="0"/>
    <x v="977"/>
    <n v="92"/>
    <x v="2"/>
    <x v="2"/>
    <n v="1.79"/>
    <n v="17"/>
    <n v="164.68"/>
    <n v="2799.56"/>
  </r>
  <r>
    <n v="3669"/>
    <s v="Bart"/>
    <s v="Dickinson"/>
    <s v="Prof"/>
    <s v="M"/>
    <n v="90"/>
    <s v="Torwood Road"/>
    <s v="Fortrose"/>
    <x v="17"/>
    <x v="164"/>
    <n v="82"/>
    <x v="3"/>
    <x v="3"/>
    <n v="0.69"/>
    <n v="24"/>
    <n v="56.58"/>
    <n v="1357.92"/>
  </r>
  <r>
    <n v="3670"/>
    <s v="Veronique"/>
    <s v="Sizemore"/>
    <s v="Mrs"/>
    <s v="F"/>
    <n v="30"/>
    <s v="Totbill Side"/>
    <s v="Essex"/>
    <x v="17"/>
    <x v="918"/>
    <n v="44"/>
    <x v="5"/>
    <x v="5"/>
    <n v="3.99"/>
    <n v="24"/>
    <n v="175.56"/>
    <n v="4213.4400000000005"/>
  </r>
  <r>
    <n v="3671"/>
    <s v="Kristine"/>
    <s v="Benoit"/>
    <s v="Miss"/>
    <s v="F"/>
    <n v="90"/>
    <s v="Tottenham Street"/>
    <s v="North Berwick"/>
    <x v="2"/>
    <x v="701"/>
    <n v="22"/>
    <x v="7"/>
    <x v="7"/>
    <n v="2.95"/>
    <n v="20"/>
    <n v="64.900000000000006"/>
    <n v="1298"/>
  </r>
  <r>
    <n v="3672"/>
    <s v="Petrina"/>
    <s v="Hale"/>
    <s v="Mrs"/>
    <s v="F"/>
    <n v="30"/>
    <s v="Totty Street"/>
    <s v="Hailsham"/>
    <x v="13"/>
    <x v="685"/>
    <n v="43"/>
    <x v="6"/>
    <x v="6"/>
    <n v="1.29"/>
    <n v="24"/>
    <n v="55.47"/>
    <n v="1331.28"/>
  </r>
  <r>
    <n v="3673"/>
    <s v="Guillermina"/>
    <s v="Sprague"/>
    <s v="Mrs"/>
    <s v="F"/>
    <n v="60"/>
    <s v="Tower Mews"/>
    <s v="Gravesend"/>
    <x v="57"/>
    <x v="520"/>
    <n v="50"/>
    <x v="9"/>
    <x v="9"/>
    <n v="3.39"/>
    <n v="24"/>
    <n v="169.5"/>
    <n v="4068"/>
  </r>
  <r>
    <n v="3674"/>
    <s v="Tomiko"/>
    <s v="Parra"/>
    <s v="Ms"/>
    <s v="F"/>
    <n v="30"/>
    <s v="Tower Road"/>
    <s v="Fishguard"/>
    <x v="17"/>
    <x v="1051"/>
    <n v="98"/>
    <x v="4"/>
    <x v="4"/>
    <n v="1.89"/>
    <n v="18"/>
    <n v="185.22"/>
    <n v="3333.96"/>
  </r>
  <r>
    <n v="3675"/>
    <s v="Cleotilde"/>
    <s v="Ayala"/>
    <s v="Miss"/>
    <s v="F"/>
    <n v="30"/>
    <s v="Town Court"/>
    <s v="Dolgellau"/>
    <x v="3"/>
    <x v="553"/>
    <n v="14"/>
    <x v="1"/>
    <x v="1"/>
    <n v="1.79"/>
    <n v="24"/>
    <n v="25.060000000000002"/>
    <n v="601.44000000000005"/>
  </r>
  <r>
    <n v="3676"/>
    <s v="Maye"/>
    <s v="Newman"/>
    <s v="Miss"/>
    <s v="F"/>
    <n v="30"/>
    <s v="Townley Court"/>
    <s v="Worksop"/>
    <x v="2"/>
    <x v="706"/>
    <n v="49"/>
    <x v="2"/>
    <x v="2"/>
    <n v="1.79"/>
    <n v="17"/>
    <n v="87.710000000000008"/>
    <n v="1491.0700000000002"/>
  </r>
  <r>
    <n v="3677"/>
    <s v="Connie"/>
    <s v="Bauer"/>
    <s v="Mr"/>
    <s v="M"/>
    <n v="60"/>
    <s v="Townsend Avenue"/>
    <s v="Taynuilt"/>
    <x v="2"/>
    <x v="535"/>
    <n v="60"/>
    <x v="3"/>
    <x v="3"/>
    <n v="0.69"/>
    <n v="24"/>
    <n v="41.4"/>
    <n v="993.59999999999991"/>
  </r>
  <r>
    <n v="3678"/>
    <s v="Steve"/>
    <s v="Snell"/>
    <s v="Mr"/>
    <s v="M"/>
    <n v="60"/>
    <s v="Townshend Estate"/>
    <s v="North Walsham"/>
    <x v="2"/>
    <x v="859"/>
    <n v="54"/>
    <x v="5"/>
    <x v="5"/>
    <n v="3.99"/>
    <n v="24"/>
    <n v="215.46"/>
    <n v="5171.04"/>
  </r>
  <r>
    <n v="3679"/>
    <s v="Cherish"/>
    <s v="Butler"/>
    <s v="Mrs"/>
    <s v="F"/>
    <n v="60"/>
    <s v="Townshend Estate"/>
    <s v="Purley"/>
    <x v="2"/>
    <x v="813"/>
    <n v="38"/>
    <x v="5"/>
    <x v="5"/>
    <n v="3.99"/>
    <n v="24"/>
    <n v="151.62"/>
    <n v="3638.88"/>
  </r>
  <r>
    <n v="3680"/>
    <s v="Audra"/>
    <s v="Marrero"/>
    <s v="Miss"/>
    <s v="F"/>
    <n v="60"/>
    <s v="Townshend Road"/>
    <s v="Llandrindod Wells"/>
    <x v="11"/>
    <x v="212"/>
    <n v="41"/>
    <x v="4"/>
    <x v="4"/>
    <n v="1.89"/>
    <n v="18"/>
    <n v="77.489999999999995"/>
    <n v="1394.82"/>
  </r>
  <r>
    <n v="3681"/>
    <s v="Keith"/>
    <s v="Hines"/>
    <s v="Mr"/>
    <s v="M"/>
    <n v="30"/>
    <s v="Toyne Way"/>
    <s v="Consett"/>
    <x v="16"/>
    <x v="61"/>
    <n v="70"/>
    <x v="1"/>
    <x v="1"/>
    <n v="1.79"/>
    <n v="24"/>
    <n v="125.3"/>
    <n v="3007.2"/>
  </r>
  <r>
    <n v="3682"/>
    <s v="Sherryl"/>
    <s v="Corbett"/>
    <s v="Mrs"/>
    <s v="F"/>
    <n v="30"/>
    <s v="Trading Estate"/>
    <s v="Solihull"/>
    <x v="2"/>
    <x v="375"/>
    <n v="44"/>
    <x v="5"/>
    <x v="5"/>
    <n v="3.99"/>
    <n v="24"/>
    <n v="175.56"/>
    <n v="4213.4400000000005"/>
  </r>
  <r>
    <n v="3683"/>
    <s v="Cathey"/>
    <s v="Napier"/>
    <s v="Miss"/>
    <s v="F"/>
    <n v="90"/>
    <s v="Trafalgar Close"/>
    <s v="Melrose"/>
    <x v="2"/>
    <x v="458"/>
    <n v="54"/>
    <x v="2"/>
    <x v="2"/>
    <n v="1.79"/>
    <n v="17"/>
    <n v="96.66"/>
    <n v="1643.22"/>
  </r>
  <r>
    <n v="3684"/>
    <s v="Florentina"/>
    <s v="Bolden"/>
    <s v="Mrs"/>
    <s v="F"/>
    <n v="30"/>
    <s v="Trafalgar Square"/>
    <s v="Tighnabruaich"/>
    <x v="2"/>
    <x v="760"/>
    <n v="59"/>
    <x v="5"/>
    <x v="5"/>
    <n v="3.99"/>
    <n v="24"/>
    <n v="235.41000000000003"/>
    <n v="5649.84"/>
  </r>
  <r>
    <n v="3685"/>
    <s v="Chung"/>
    <s v="Shea"/>
    <s v="Dr"/>
    <s v="M"/>
    <n v="30"/>
    <s v="Transwell Street"/>
    <s v="Tewkesbury"/>
    <x v="2"/>
    <x v="652"/>
    <n v="50"/>
    <x v="2"/>
    <x v="2"/>
    <n v="1.79"/>
    <n v="17"/>
    <n v="89.5"/>
    <n v="1521.5"/>
  </r>
  <r>
    <n v="3686"/>
    <s v="Hugo"/>
    <s v="Diaz"/>
    <s v="Mr"/>
    <s v="M"/>
    <n v="90"/>
    <s v="Travers Road"/>
    <s v="Dalkeith"/>
    <x v="3"/>
    <x v="62"/>
    <n v="79"/>
    <x v="4"/>
    <x v="4"/>
    <n v="1.89"/>
    <n v="18"/>
    <n v="149.31"/>
    <n v="2687.58"/>
  </r>
  <r>
    <n v="3687"/>
    <s v="Frances"/>
    <s v="Sims"/>
    <s v="Mr"/>
    <s v="M"/>
    <n v="90"/>
    <s v="Tredeqar Square"/>
    <s v="Dulverton"/>
    <x v="3"/>
    <x v="216"/>
    <n v="96"/>
    <x v="7"/>
    <x v="7"/>
    <n v="2.95"/>
    <n v="20"/>
    <n v="283.20000000000005"/>
    <n v="5664.0000000000009"/>
  </r>
  <r>
    <n v="3688"/>
    <s v="Parker"/>
    <s v="Pereira"/>
    <s v="Mr"/>
    <s v="M"/>
    <n v="30"/>
    <s v="Trederwen Road"/>
    <s v="Bathgate"/>
    <x v="88"/>
    <x v="643"/>
    <n v="63"/>
    <x v="0"/>
    <x v="0"/>
    <n v="2.0099999999999998"/>
    <n v="20"/>
    <n v="126.62999999999998"/>
    <n v="2532.5999999999995"/>
  </r>
  <r>
    <n v="3689"/>
    <s v="Dorian"/>
    <s v="Chin"/>
    <s v="Mr"/>
    <s v="M"/>
    <n v="60"/>
    <s v="Tregenna Close"/>
    <s v="Brynteg"/>
    <x v="8"/>
    <x v="828"/>
    <n v="18"/>
    <x v="2"/>
    <x v="2"/>
    <n v="1.79"/>
    <n v="17"/>
    <n v="32.22"/>
    <n v="547.74"/>
  </r>
  <r>
    <n v="3690"/>
    <s v="Alonzo"/>
    <s v="Banks"/>
    <s v="Mr"/>
    <s v="M"/>
    <n v="90"/>
    <s v="Trelawn Road"/>
    <s v="Callington"/>
    <x v="12"/>
    <x v="599"/>
    <n v="76"/>
    <x v="9"/>
    <x v="9"/>
    <n v="3.39"/>
    <n v="24"/>
    <n v="257.64"/>
    <n v="6183.36"/>
  </r>
  <r>
    <n v="3691"/>
    <s v="Roxana"/>
    <s v="Short"/>
    <s v="Mrs"/>
    <s v="F"/>
    <n v="30"/>
    <s v="Trelieck Place"/>
    <s v="Newton Aycliffe"/>
    <x v="2"/>
    <x v="90"/>
    <n v="42"/>
    <x v="6"/>
    <x v="6"/>
    <n v="1.29"/>
    <n v="24"/>
    <n v="54.18"/>
    <n v="1300.32"/>
  </r>
  <r>
    <n v="3692"/>
    <s v="Maddie"/>
    <s v="Rangel"/>
    <s v="Prof"/>
    <s v="F"/>
    <n v="90"/>
    <s v="Trellick Place"/>
    <s v="Billingshurst"/>
    <x v="72"/>
    <x v="1052"/>
    <n v="22"/>
    <x v="2"/>
    <x v="2"/>
    <n v="1.79"/>
    <n v="17"/>
    <n v="39.380000000000003"/>
    <n v="669.46"/>
  </r>
  <r>
    <n v="3693"/>
    <s v="Windy"/>
    <s v="Kidd"/>
    <s v="Mrs"/>
    <s v="F"/>
    <n v="30"/>
    <s v="Trellis Square"/>
    <s v="Knaresborough"/>
    <x v="21"/>
    <x v="245"/>
    <n v="47"/>
    <x v="8"/>
    <x v="8"/>
    <n v="3.49"/>
    <n v="20"/>
    <n v="164.03"/>
    <n v="3280.6"/>
  </r>
  <r>
    <n v="3694"/>
    <s v="Rubi"/>
    <s v="Barton"/>
    <s v="Mrs"/>
    <s v="F"/>
    <n v="30"/>
    <s v="Tremaine Road"/>
    <s v="Ringwood"/>
    <x v="2"/>
    <x v="133"/>
    <n v="29"/>
    <x v="9"/>
    <x v="9"/>
    <n v="3.39"/>
    <n v="24"/>
    <n v="98.31"/>
    <n v="2359.44"/>
  </r>
  <r>
    <n v="3695"/>
    <s v="Nettie"/>
    <s v="Andrade"/>
    <s v="Dr"/>
    <s v="F"/>
    <n v="60"/>
    <s v="Trematon Place"/>
    <s v="Banbridge"/>
    <x v="0"/>
    <x v="1053"/>
    <n v="53"/>
    <x v="1"/>
    <x v="1"/>
    <n v="1.79"/>
    <n v="24"/>
    <n v="94.87"/>
    <n v="2276.88"/>
  </r>
  <r>
    <n v="3696"/>
    <s v="Tamatha"/>
    <s v="Malone"/>
    <s v="Miss"/>
    <s v="F"/>
    <n v="30"/>
    <s v="Tremlett Grove"/>
    <s v="Saxmundham"/>
    <x v="2"/>
    <x v="906"/>
    <n v="77"/>
    <x v="5"/>
    <x v="5"/>
    <n v="3.99"/>
    <n v="24"/>
    <n v="307.23"/>
    <n v="7373.52"/>
  </r>
  <r>
    <n v="3697"/>
    <s v="Rigoberto"/>
    <s v="Hogan"/>
    <s v="Mr"/>
    <s v="M"/>
    <n v="30"/>
    <s v="Trenholme Close"/>
    <s v="Isle Of Canna"/>
    <x v="21"/>
    <x v="397"/>
    <n v="61"/>
    <x v="0"/>
    <x v="0"/>
    <n v="2.0099999999999998"/>
    <n v="20"/>
    <n v="122.60999999999999"/>
    <n v="2452.1999999999998"/>
  </r>
  <r>
    <n v="3698"/>
    <s v="Shizuko"/>
    <s v="Parr"/>
    <s v="Mrs"/>
    <s v="F"/>
    <n v="60"/>
    <s v="Trenmar Gardens"/>
    <s v="Glenfinnan"/>
    <x v="17"/>
    <x v="101"/>
    <n v="10"/>
    <x v="4"/>
    <x v="4"/>
    <n v="1.89"/>
    <n v="18"/>
    <n v="18.899999999999999"/>
    <n v="340.2"/>
  </r>
  <r>
    <n v="3699"/>
    <s v="Etsuko"/>
    <s v="Curry"/>
    <s v="Miss"/>
    <s v="F"/>
    <n v="90"/>
    <s v="Tretawn Park"/>
    <s v="Newport"/>
    <x v="2"/>
    <x v="644"/>
    <n v="12"/>
    <x v="2"/>
    <x v="2"/>
    <n v="1.79"/>
    <n v="17"/>
    <n v="21.48"/>
    <n v="365.16"/>
  </r>
  <r>
    <n v="3700"/>
    <s v="Bradley"/>
    <s v="Mayo"/>
    <s v="Mr"/>
    <s v="M"/>
    <n v="60"/>
    <s v="Trevelyan Gardens"/>
    <s v="Fleetwood"/>
    <x v="17"/>
    <x v="428"/>
    <n v="50"/>
    <x v="3"/>
    <x v="3"/>
    <n v="0.69"/>
    <n v="24"/>
    <n v="34.5"/>
    <n v="828"/>
  </r>
  <r>
    <n v="3701"/>
    <s v="Rosita"/>
    <s v="Eason"/>
    <s v="Mrs"/>
    <s v="F"/>
    <n v="30"/>
    <s v="Trevelyan Terrace"/>
    <s v="Tadcaster"/>
    <x v="2"/>
    <x v="952"/>
    <n v="43"/>
    <x v="6"/>
    <x v="6"/>
    <n v="1.29"/>
    <n v="24"/>
    <n v="55.47"/>
    <n v="1331.28"/>
  </r>
  <r>
    <n v="3702"/>
    <s v="Loren"/>
    <s v="Dennison"/>
    <s v="Mr"/>
    <s v="M"/>
    <n v="30"/>
    <s v="Trident Place"/>
    <s v="Merthyr Tydfil"/>
    <x v="2"/>
    <x v="766"/>
    <n v="23"/>
    <x v="8"/>
    <x v="8"/>
    <n v="3.49"/>
    <n v="20"/>
    <n v="80.27000000000001"/>
    <n v="1605.4"/>
  </r>
  <r>
    <n v="3703"/>
    <s v="Jasper"/>
    <s v="Ritchie"/>
    <s v="Mr"/>
    <s v="M"/>
    <n v="30"/>
    <s v="Trigon Terrace"/>
    <s v="Northallerton"/>
    <x v="2"/>
    <x v="488"/>
    <n v="55"/>
    <x v="7"/>
    <x v="7"/>
    <n v="2.95"/>
    <n v="20"/>
    <n v="162.25"/>
    <n v="3245"/>
  </r>
  <r>
    <n v="3704"/>
    <s v="Dionna"/>
    <s v="Herring"/>
    <s v="Miss"/>
    <s v="F"/>
    <n v="60"/>
    <s v="Trinder Road"/>
    <s v="Hengoed"/>
    <x v="1"/>
    <x v="506"/>
    <n v="71"/>
    <x v="5"/>
    <x v="5"/>
    <n v="3.99"/>
    <n v="24"/>
    <n v="283.29000000000002"/>
    <n v="6798.9600000000009"/>
  </r>
  <r>
    <n v="3705"/>
    <s v="Danial"/>
    <s v="Ball"/>
    <s v="Mr"/>
    <s v="M"/>
    <n v="60"/>
    <s v="Trinity Mews"/>
    <s v="Taunton"/>
    <x v="2"/>
    <x v="74"/>
    <n v="37"/>
    <x v="6"/>
    <x v="6"/>
    <n v="1.29"/>
    <n v="24"/>
    <n v="47.730000000000004"/>
    <n v="1145.52"/>
  </r>
  <r>
    <n v="3706"/>
    <s v="Shela"/>
    <s v="Rudolph"/>
    <s v="Miss"/>
    <s v="F"/>
    <n v="30"/>
    <s v="Trinity Place"/>
    <s v="Milltimber"/>
    <x v="2"/>
    <x v="254"/>
    <n v="62"/>
    <x v="4"/>
    <x v="4"/>
    <n v="1.89"/>
    <n v="18"/>
    <n v="117.17999999999999"/>
    <n v="2109.2399999999998"/>
  </r>
  <r>
    <n v="3707"/>
    <s v="Latarsha"/>
    <s v="Beal"/>
    <s v="Mrs"/>
    <s v="F"/>
    <n v="90"/>
    <s v="Trinity Street"/>
    <s v="Mitcheldean"/>
    <x v="2"/>
    <x v="122"/>
    <n v="63"/>
    <x v="9"/>
    <x v="9"/>
    <n v="3.39"/>
    <n v="24"/>
    <n v="213.57000000000002"/>
    <n v="5125.68"/>
  </r>
  <r>
    <n v="3708"/>
    <s v="Karmen"/>
    <s v="Case"/>
    <s v="Mrs"/>
    <s v="F"/>
    <n v="60"/>
    <s v="Trott Street"/>
    <s v="Walton-On-Thames"/>
    <x v="2"/>
    <x v="960"/>
    <n v="13"/>
    <x v="4"/>
    <x v="4"/>
    <n v="1.89"/>
    <n v="18"/>
    <n v="24.57"/>
    <n v="442.26"/>
  </r>
  <r>
    <n v="3710"/>
    <s v="Renna"/>
    <s v="Burns"/>
    <s v="Miss"/>
    <s v="F"/>
    <n v="90"/>
    <s v="Trumans Fields"/>
    <s v="Wallingford"/>
    <x v="2"/>
    <x v="1054"/>
    <n v="64"/>
    <x v="5"/>
    <x v="5"/>
    <n v="3.99"/>
    <n v="24"/>
    <n v="255.36"/>
    <n v="6128.64"/>
  </r>
  <r>
    <n v="3712"/>
    <s v="Mackenzie"/>
    <s v="Parham"/>
    <s v="Miss"/>
    <s v="F"/>
    <n v="60"/>
    <s v="Truro Street"/>
    <s v="Dyffryn Ardudwy"/>
    <x v="44"/>
    <x v="150"/>
    <n v="57"/>
    <x v="1"/>
    <x v="1"/>
    <n v="1.79"/>
    <n v="24"/>
    <n v="102.03"/>
    <n v="2448.7200000000003"/>
  </r>
  <r>
    <n v="3713"/>
    <s v="Elisha"/>
    <s v="Robbins"/>
    <s v="Mr"/>
    <s v="M"/>
    <n v="60"/>
    <s v="Tryon Street"/>
    <s v="Chalfont St. Giles"/>
    <x v="20"/>
    <x v="682"/>
    <n v="56"/>
    <x v="1"/>
    <x v="1"/>
    <n v="1.79"/>
    <n v="24"/>
    <n v="100.24000000000001"/>
    <n v="2405.7600000000002"/>
  </r>
  <r>
    <n v="3714"/>
    <s v="Lionel"/>
    <s v="Rossi"/>
    <s v="Mr"/>
    <s v="M"/>
    <n v="30"/>
    <s v="Tryons Place"/>
    <s v="Ballynahinch"/>
    <x v="0"/>
    <x v="230"/>
    <n v="62"/>
    <x v="5"/>
    <x v="5"/>
    <n v="3.99"/>
    <n v="24"/>
    <n v="247.38000000000002"/>
    <n v="5937.1200000000008"/>
  </r>
  <r>
    <n v="3715"/>
    <s v="Galen"/>
    <s v="Saunders"/>
    <s v="Mr"/>
    <s v="M"/>
    <n v="60"/>
    <s v="Tudor House"/>
    <s v="West Bromwich"/>
    <x v="2"/>
    <x v="423"/>
    <n v="21"/>
    <x v="3"/>
    <x v="3"/>
    <n v="0.69"/>
    <n v="24"/>
    <n v="14.489999999999998"/>
    <n v="347.76"/>
  </r>
  <r>
    <n v="3716"/>
    <s v="Chase"/>
    <s v="Khan"/>
    <s v="Prof"/>
    <s v="M"/>
    <n v="90"/>
    <s v="Tufton Street"/>
    <s v="Prestonpans"/>
    <x v="2"/>
    <x v="962"/>
    <n v="65"/>
    <x v="9"/>
    <x v="9"/>
    <n v="3.39"/>
    <n v="24"/>
    <n v="220.35"/>
    <n v="5288.4"/>
  </r>
  <r>
    <n v="3717"/>
    <s v="Herbert"/>
    <s v="Butler"/>
    <s v="Mr"/>
    <s v="M"/>
    <n v="60"/>
    <s v="Tugboat Street"/>
    <s v="Rochdale"/>
    <x v="2"/>
    <x v="339"/>
    <n v="4"/>
    <x v="8"/>
    <x v="8"/>
    <n v="3.49"/>
    <n v="20"/>
    <n v="13.96"/>
    <n v="279.20000000000005"/>
  </r>
  <r>
    <n v="3718"/>
    <s v="Jerry"/>
    <s v="Le"/>
    <s v="Mr"/>
    <s v="M"/>
    <n v="90"/>
    <s v="Tugboat Street"/>
    <s v="Treorchy"/>
    <x v="2"/>
    <x v="193"/>
    <n v="49"/>
    <x v="5"/>
    <x v="5"/>
    <n v="3.99"/>
    <n v="24"/>
    <n v="195.51000000000002"/>
    <n v="4692.2400000000007"/>
  </r>
  <r>
    <n v="3719"/>
    <s v="Veronika"/>
    <s v="Christensen"/>
    <s v="Mrs"/>
    <s v="F"/>
    <n v="90"/>
    <s v="Tulletts Yard"/>
    <s v="Wotton-Under-Edge"/>
    <x v="2"/>
    <x v="711"/>
    <n v="67"/>
    <x v="6"/>
    <x v="6"/>
    <n v="1.29"/>
    <n v="24"/>
    <n v="86.43"/>
    <n v="2074.3200000000002"/>
  </r>
  <r>
    <n v="3720"/>
    <s v="Katie"/>
    <s v="Sparks"/>
    <s v="Mrs"/>
    <s v="F"/>
    <n v="60"/>
    <s v="Turk Place"/>
    <s v="Kilbirnie"/>
    <x v="21"/>
    <x v="356"/>
    <n v="68"/>
    <x v="2"/>
    <x v="2"/>
    <n v="1.79"/>
    <n v="17"/>
    <n v="121.72"/>
    <n v="2069.2399999999998"/>
  </r>
  <r>
    <n v="3721"/>
    <s v="Harley"/>
    <s v="Brooks"/>
    <s v="Mr"/>
    <s v="M"/>
    <n v="60"/>
    <s v="Turk Street"/>
    <s v="Chigwell"/>
    <x v="18"/>
    <x v="1032"/>
    <n v="29"/>
    <x v="8"/>
    <x v="8"/>
    <n v="3.49"/>
    <n v="20"/>
    <n v="101.21000000000001"/>
    <n v="2024.2000000000003"/>
  </r>
  <r>
    <n v="3722"/>
    <s v="Inez"/>
    <s v="Lowry"/>
    <s v="Miss"/>
    <s v="F"/>
    <n v="30"/>
    <s v="Turley Close"/>
    <s v="Inverness-Shire"/>
    <x v="35"/>
    <x v="553"/>
    <n v="8"/>
    <x v="8"/>
    <x v="8"/>
    <n v="3.49"/>
    <n v="20"/>
    <n v="27.92"/>
    <n v="558.40000000000009"/>
  </r>
  <r>
    <n v="3723"/>
    <s v="Estefana"/>
    <s v="Addison"/>
    <s v="Miss"/>
    <s v="F"/>
    <n v="90"/>
    <s v="Turner Road"/>
    <s v="Sutton Coldfield"/>
    <x v="2"/>
    <x v="904"/>
    <n v="71"/>
    <x v="2"/>
    <x v="2"/>
    <n v="1.79"/>
    <n v="17"/>
    <n v="127.09"/>
    <n v="2160.5300000000002"/>
  </r>
  <r>
    <n v="3724"/>
    <s v="Sook"/>
    <s v="Kirkpatrick"/>
    <s v="Mrs"/>
    <s v="F"/>
    <n v="60"/>
    <s v="Turners Buildings"/>
    <s v="Morecambe"/>
    <x v="2"/>
    <x v="1051"/>
    <n v="54"/>
    <x v="2"/>
    <x v="2"/>
    <n v="1.79"/>
    <n v="17"/>
    <n v="96.66"/>
    <n v="1643.22"/>
  </r>
  <r>
    <n v="3725"/>
    <s v="Tashia"/>
    <s v="Mata"/>
    <s v="Mrs"/>
    <s v="F"/>
    <n v="60"/>
    <s v="Turners Court"/>
    <s v="Mitcham"/>
    <x v="2"/>
    <x v="774"/>
    <n v="78"/>
    <x v="5"/>
    <x v="5"/>
    <n v="3.99"/>
    <n v="24"/>
    <n v="311.22000000000003"/>
    <n v="7469.2800000000007"/>
  </r>
  <r>
    <n v="3726"/>
    <s v="Sherly"/>
    <s v="Nash"/>
    <s v="Mrs"/>
    <s v="F"/>
    <n v="90"/>
    <s v="Turrett Grove"/>
    <s v="Hayle"/>
    <x v="1"/>
    <x v="40"/>
    <n v="8"/>
    <x v="6"/>
    <x v="6"/>
    <n v="1.29"/>
    <n v="24"/>
    <n v="10.32"/>
    <n v="247.68"/>
  </r>
  <r>
    <n v="3727"/>
    <s v="Thaddeus"/>
    <s v="Oneil"/>
    <s v="Mr"/>
    <s v="M"/>
    <n v="60"/>
    <s v="Turville Buildings"/>
    <s v="Loughborough"/>
    <x v="2"/>
    <x v="253"/>
    <n v="19"/>
    <x v="2"/>
    <x v="2"/>
    <n v="1.79"/>
    <n v="17"/>
    <n v="34.01"/>
    <n v="578.16999999999996"/>
  </r>
  <r>
    <n v="3728"/>
    <s v="Carol"/>
    <s v="Brock"/>
    <s v="Mr"/>
    <s v="M"/>
    <n v="60"/>
    <s v="Tusons Court"/>
    <s v="Llanbedr"/>
    <x v="11"/>
    <x v="741"/>
    <n v="56"/>
    <x v="9"/>
    <x v="9"/>
    <n v="3.39"/>
    <n v="24"/>
    <n v="189.84"/>
    <n v="4556.16"/>
  </r>
  <r>
    <n v="3729"/>
    <s v="Jessika"/>
    <s v="Curran"/>
    <s v="Mrs"/>
    <s v="F"/>
    <n v="90"/>
    <s v="Tweed Cottages"/>
    <s v="Chesham"/>
    <x v="20"/>
    <x v="889"/>
    <n v="10"/>
    <x v="8"/>
    <x v="8"/>
    <n v="3.49"/>
    <n v="20"/>
    <n v="34.900000000000006"/>
    <n v="698.00000000000011"/>
  </r>
  <r>
    <n v="3730"/>
    <s v="Abdul"/>
    <s v="Stroud"/>
    <s v="Mr"/>
    <s v="M"/>
    <n v="30"/>
    <s v="Twickenham Road"/>
    <s v="Brampton"/>
    <x v="67"/>
    <x v="225"/>
    <n v="76"/>
    <x v="6"/>
    <x v="6"/>
    <n v="1.29"/>
    <n v="24"/>
    <n v="98.04"/>
    <n v="2352.96"/>
  </r>
  <r>
    <n v="3731"/>
    <s v="Leoma"/>
    <s v="Duran"/>
    <s v="Mrs"/>
    <s v="F"/>
    <n v="60"/>
    <s v="Twilley Street"/>
    <s v="Cairndow"/>
    <x v="12"/>
    <x v="707"/>
    <n v="16"/>
    <x v="5"/>
    <x v="5"/>
    <n v="3.99"/>
    <n v="24"/>
    <n v="63.84"/>
    <n v="1532.16"/>
  </r>
  <r>
    <n v="3732"/>
    <s v="Dianna"/>
    <s v="Fleming"/>
    <s v="Mrs"/>
    <s v="F"/>
    <n v="30"/>
    <s v="Twineham Green"/>
    <s v="Fakenham"/>
    <x v="17"/>
    <x v="58"/>
    <n v="57"/>
    <x v="7"/>
    <x v="7"/>
    <n v="2.95"/>
    <n v="20"/>
    <n v="168.15"/>
    <n v="3363"/>
  </r>
  <r>
    <n v="3733"/>
    <s v="Shandi"/>
    <s v="Spivey"/>
    <s v="Miss"/>
    <s v="F"/>
    <n v="90"/>
    <s v="Twisters Alley"/>
    <s v="Dunstable"/>
    <x v="3"/>
    <x v="301"/>
    <n v="53"/>
    <x v="1"/>
    <x v="1"/>
    <n v="1.79"/>
    <n v="24"/>
    <n v="94.87"/>
    <n v="2276.88"/>
  </r>
  <r>
    <n v="3734"/>
    <s v="Frank"/>
    <s v="Chin"/>
    <s v="Mr"/>
    <s v="M"/>
    <n v="90"/>
    <s v="Twyford Crescent"/>
    <s v="Tredegar"/>
    <x v="2"/>
    <x v="849"/>
    <n v="20"/>
    <x v="3"/>
    <x v="3"/>
    <n v="0.69"/>
    <n v="24"/>
    <n v="13.799999999999999"/>
    <n v="331.2"/>
  </r>
  <r>
    <n v="3735"/>
    <s v="Geraldo"/>
    <s v="Dahl"/>
    <s v="Rev"/>
    <s v="M"/>
    <n v="60"/>
    <s v="Tyburn Road"/>
    <s v="Ballymoney"/>
    <x v="0"/>
    <x v="300"/>
    <n v="58"/>
    <x v="5"/>
    <x v="5"/>
    <n v="3.99"/>
    <n v="24"/>
    <n v="231.42000000000002"/>
    <n v="5554.08"/>
  </r>
  <r>
    <n v="3736"/>
    <s v="Rick"/>
    <s v="Cole"/>
    <s v="Mr"/>
    <s v="M"/>
    <n v="90"/>
    <s v="Tyers Estate"/>
    <s v="Llanerchymedd"/>
    <x v="11"/>
    <x v="779"/>
    <n v="41"/>
    <x v="0"/>
    <x v="0"/>
    <n v="2.0099999999999998"/>
    <n v="20"/>
    <n v="82.41"/>
    <n v="1648.1999999999998"/>
  </r>
  <r>
    <n v="3737"/>
    <s v="Wenona"/>
    <s v="Kruse"/>
    <s v="Mrs"/>
    <s v="F"/>
    <n v="60"/>
    <s v="Tyler Close"/>
    <s v="Ravenglass"/>
    <x v="2"/>
    <x v="842"/>
    <n v="58"/>
    <x v="1"/>
    <x v="1"/>
    <n v="1.79"/>
    <n v="24"/>
    <n v="103.82000000000001"/>
    <n v="2491.6800000000003"/>
  </r>
  <r>
    <n v="3738"/>
    <s v="Yetta"/>
    <s v="Stephenson"/>
    <s v="Mrs"/>
    <s v="F"/>
    <n v="30"/>
    <s v="Tyneham Road"/>
    <s v="Congleton"/>
    <x v="15"/>
    <x v="535"/>
    <n v="69"/>
    <x v="2"/>
    <x v="2"/>
    <n v="1.79"/>
    <n v="17"/>
    <n v="123.51"/>
    <n v="2099.67"/>
  </r>
  <r>
    <n v="3739"/>
    <s v="Tori"/>
    <s v="Conklin"/>
    <s v="Miss"/>
    <s v="F"/>
    <n v="60"/>
    <s v="Tyneham Road"/>
    <s v="Dronfield"/>
    <x v="3"/>
    <x v="206"/>
    <n v="37"/>
    <x v="2"/>
    <x v="2"/>
    <n v="1.79"/>
    <n v="17"/>
    <n v="66.23"/>
    <n v="1125.9100000000001"/>
  </r>
  <r>
    <n v="3740"/>
    <s v="Reginald"/>
    <s v="Kyle"/>
    <s v="Mr"/>
    <s v="M"/>
    <n v="30"/>
    <s v="Tyneham Road"/>
    <s v="Kirkwall"/>
    <x v="21"/>
    <x v="651"/>
    <n v="75"/>
    <x v="9"/>
    <x v="9"/>
    <n v="3.39"/>
    <n v="24"/>
    <n v="254.25"/>
    <n v="6102"/>
  </r>
  <r>
    <n v="3741"/>
    <s v="Walton"/>
    <s v="Valle"/>
    <s v="Mr"/>
    <s v="M"/>
    <n v="60"/>
    <s v="Tynemouth Road"/>
    <s v="Innerleithen"/>
    <x v="35"/>
    <x v="540"/>
    <n v="18"/>
    <x v="8"/>
    <x v="8"/>
    <n v="3.49"/>
    <n v="20"/>
    <n v="62.820000000000007"/>
    <n v="1256.4000000000001"/>
  </r>
  <r>
    <n v="3742"/>
    <s v="Emil"/>
    <s v="Patton"/>
    <s v="Mr"/>
    <s v="M"/>
    <n v="30"/>
    <s v="Tyrone Road"/>
    <s v="Bamburgh"/>
    <x v="0"/>
    <x v="759"/>
    <n v="8"/>
    <x v="6"/>
    <x v="6"/>
    <n v="1.29"/>
    <n v="24"/>
    <n v="10.32"/>
    <n v="247.68"/>
  </r>
  <r>
    <n v="3743"/>
    <s v="Jessika"/>
    <s v="Stacy"/>
    <s v="Mrs"/>
    <s v="F"/>
    <n v="60"/>
    <s v="Tyrwhitt Road"/>
    <s v="Knighton"/>
    <x v="21"/>
    <x v="220"/>
    <n v="43"/>
    <x v="9"/>
    <x v="9"/>
    <n v="3.39"/>
    <n v="24"/>
    <n v="145.77000000000001"/>
    <n v="3498.4800000000005"/>
  </r>
  <r>
    <n v="3744"/>
    <s v="Lowell"/>
    <s v="Rice"/>
    <s v="Mr"/>
    <s v="M"/>
    <n v="60"/>
    <s v="Tyrwhitt Road"/>
    <s v="Coldstream"/>
    <x v="15"/>
    <x v="682"/>
    <n v="47"/>
    <x v="1"/>
    <x v="1"/>
    <n v="1.79"/>
    <n v="24"/>
    <n v="84.13"/>
    <n v="2019.12"/>
  </r>
  <r>
    <n v="3745"/>
    <s v="Horacio"/>
    <s v="Mullen"/>
    <s v="Mr"/>
    <s v="M"/>
    <n v="30"/>
    <s v="Petley Road"/>
    <s v="Dorking"/>
    <x v="3"/>
    <x v="839"/>
    <n v="3"/>
    <x v="1"/>
    <x v="1"/>
    <n v="1.79"/>
    <n v="24"/>
    <n v="5.37"/>
    <n v="128.88"/>
  </r>
  <r>
    <n v="3746"/>
    <s v="Markus"/>
    <s v="Petersen"/>
    <s v="Mr"/>
    <s v="M"/>
    <n v="60"/>
    <s v="Pevensey Road"/>
    <s v="Gloucestershire"/>
    <x v="17"/>
    <x v="404"/>
    <n v="62"/>
    <x v="9"/>
    <x v="9"/>
    <n v="3.39"/>
    <n v="24"/>
    <n v="210.18"/>
    <n v="5044.32"/>
  </r>
  <r>
    <n v="3747"/>
    <s v="Houston"/>
    <s v="Light"/>
    <s v="Mr"/>
    <s v="M"/>
    <n v="60"/>
    <s v="Pewsey Close"/>
    <s v="Halifax"/>
    <x v="13"/>
    <x v="368"/>
    <n v="58"/>
    <x v="0"/>
    <x v="0"/>
    <n v="2.0099999999999998"/>
    <n v="20"/>
    <n v="116.57999999999998"/>
    <n v="2331.5999999999995"/>
  </r>
  <r>
    <n v="3748"/>
    <s v="Natosha"/>
    <s v="Gross"/>
    <s v="Mrs"/>
    <s v="F"/>
    <n v="90"/>
    <s v="Phene Street"/>
    <s v="Dumbarton"/>
    <x v="3"/>
    <x v="475"/>
    <n v="5"/>
    <x v="4"/>
    <x v="4"/>
    <n v="1.89"/>
    <n v="18"/>
    <n v="9.4499999999999993"/>
    <n v="170.1"/>
  </r>
  <r>
    <n v="3749"/>
    <s v="Candis"/>
    <s v="Mcfadden"/>
    <s v="Mrs"/>
    <s v="F"/>
    <n v="90"/>
    <s v="Phene Street"/>
    <s v="Lynton"/>
    <x v="2"/>
    <x v="938"/>
    <n v="36"/>
    <x v="8"/>
    <x v="8"/>
    <n v="3.49"/>
    <n v="20"/>
    <n v="125.64000000000001"/>
    <n v="2512.8000000000002"/>
  </r>
  <r>
    <n v="3750"/>
    <s v="Andres"/>
    <s v="Vasquez"/>
    <s v="Mr"/>
    <s v="M"/>
    <n v="60"/>
    <s v="Pheonix Place"/>
    <s v="Hebden Bridge"/>
    <x v="1"/>
    <x v="198"/>
    <n v="65"/>
    <x v="3"/>
    <x v="3"/>
    <n v="0.69"/>
    <n v="24"/>
    <n v="44.849999999999994"/>
    <n v="1076.3999999999999"/>
  </r>
  <r>
    <n v="3751"/>
    <s v="Alicia"/>
    <s v="Alford"/>
    <s v="Miss"/>
    <s v="F"/>
    <n v="60"/>
    <s v="Philip Terrace"/>
    <s v="Kelty"/>
    <x v="21"/>
    <x v="1055"/>
    <n v="44"/>
    <x v="2"/>
    <x v="2"/>
    <n v="1.79"/>
    <n v="17"/>
    <n v="78.760000000000005"/>
    <n v="1338.92"/>
  </r>
  <r>
    <n v="3752"/>
    <s v="Bok"/>
    <s v="Brand"/>
    <s v="Mrs"/>
    <s v="F"/>
    <n v="30"/>
    <s v="Philip Walk"/>
    <s v="Caersws"/>
    <x v="12"/>
    <x v="456"/>
    <n v="63"/>
    <x v="0"/>
    <x v="0"/>
    <n v="2.0099999999999998"/>
    <n v="20"/>
    <n v="126.62999999999998"/>
    <n v="2532.5999999999995"/>
  </r>
  <r>
    <n v="3753"/>
    <s v="Clarence"/>
    <s v="Nolan"/>
    <s v="Miss"/>
    <s v="F"/>
    <n v="60"/>
    <s v="Philipot Path"/>
    <s v="Swaffham"/>
    <x v="2"/>
    <x v="339"/>
    <n v="7"/>
    <x v="1"/>
    <x v="1"/>
    <n v="1.79"/>
    <n v="24"/>
    <n v="12.530000000000001"/>
    <n v="300.72000000000003"/>
  </r>
  <r>
    <n v="3754"/>
    <s v="Kyle"/>
    <s v="Ervin"/>
    <s v="Mr"/>
    <s v="M"/>
    <n v="60"/>
    <s v="Phillimore Gardens"/>
    <s v="Isle Of Skye"/>
    <x v="21"/>
    <x v="882"/>
    <n v="27"/>
    <x v="2"/>
    <x v="2"/>
    <n v="1.79"/>
    <n v="17"/>
    <n v="48.33"/>
    <n v="821.61"/>
  </r>
  <r>
    <n v="3755"/>
    <s v="Clarence"/>
    <s v="Buck"/>
    <s v="Mr"/>
    <s v="M"/>
    <n v="60"/>
    <s v="Phillimore Gardens"/>
    <s v="Sedbergh"/>
    <x v="2"/>
    <x v="889"/>
    <n v="42"/>
    <x v="8"/>
    <x v="8"/>
    <n v="3.49"/>
    <n v="20"/>
    <n v="146.58000000000001"/>
    <n v="2931.6000000000004"/>
  </r>
  <r>
    <n v="3756"/>
    <s v="Tish"/>
    <s v="Sheffield"/>
    <s v="Mrs"/>
    <s v="F"/>
    <n v="90"/>
    <s v="Phillimore Place"/>
    <s v="Ullapool"/>
    <x v="2"/>
    <x v="788"/>
    <n v="91"/>
    <x v="7"/>
    <x v="7"/>
    <n v="2.95"/>
    <n v="20"/>
    <n v="268.45"/>
    <n v="5369"/>
  </r>
  <r>
    <n v="3757"/>
    <s v="Ladonna"/>
    <s v="Bourgeois"/>
    <s v="Miss"/>
    <s v="F"/>
    <n v="60"/>
    <s v="Phillips Buildings"/>
    <s v="Isle Of Harris"/>
    <x v="21"/>
    <x v="635"/>
    <n v="38"/>
    <x v="6"/>
    <x v="6"/>
    <n v="1.29"/>
    <n v="24"/>
    <n v="49.02"/>
    <n v="1176.48"/>
  </r>
  <r>
    <n v="3758"/>
    <s v="Leone"/>
    <s v="Matos"/>
    <s v="Mrs"/>
    <s v="F"/>
    <n v="60"/>
    <s v="Phillips Court"/>
    <s v="Strabane"/>
    <x v="2"/>
    <x v="116"/>
    <n v="31"/>
    <x v="8"/>
    <x v="8"/>
    <n v="3.49"/>
    <n v="20"/>
    <n v="108.19000000000001"/>
    <n v="2163.8000000000002"/>
  </r>
  <r>
    <n v="3759"/>
    <s v="Kurtis"/>
    <s v="Calloway"/>
    <s v="Mr"/>
    <s v="M"/>
    <n v="60"/>
    <s v="Phillips Place"/>
    <s v="County Durham"/>
    <x v="16"/>
    <x v="154"/>
    <n v="30"/>
    <x v="0"/>
    <x v="0"/>
    <n v="2.0099999999999998"/>
    <n v="20"/>
    <n v="60.3"/>
    <n v="1206"/>
  </r>
  <r>
    <n v="3760"/>
    <s v="Kurt"/>
    <s v="Key"/>
    <s v="Mr"/>
    <s v="M"/>
    <n v="90"/>
    <s v="Phoenix Close"/>
    <s v="Linlithgow"/>
    <x v="11"/>
    <x v="1056"/>
    <n v="74"/>
    <x v="2"/>
    <x v="2"/>
    <n v="1.79"/>
    <n v="17"/>
    <n v="132.46"/>
    <n v="2251.8200000000002"/>
  </r>
  <r>
    <n v="3761"/>
    <s v="Maranda"/>
    <s v="Best"/>
    <s v="Miss"/>
    <s v="F"/>
    <n v="60"/>
    <s v="Physic Place"/>
    <s v="County Durham"/>
    <x v="16"/>
    <x v="1057"/>
    <n v="7"/>
    <x v="1"/>
    <x v="1"/>
    <n v="1.79"/>
    <n v="24"/>
    <n v="12.530000000000001"/>
    <n v="300.72000000000003"/>
  </r>
  <r>
    <n v="3762"/>
    <s v="Lyle"/>
    <s v="Davies"/>
    <s v="Mr"/>
    <s v="M"/>
    <n v="30"/>
    <s v="Piazza"/>
    <s v="Moreton-In-Marsh"/>
    <x v="2"/>
    <x v="631"/>
    <n v="9"/>
    <x v="8"/>
    <x v="8"/>
    <n v="3.49"/>
    <n v="20"/>
    <n v="31.410000000000004"/>
    <n v="628.20000000000005"/>
  </r>
  <r>
    <n v="3763"/>
    <s v="Shirely"/>
    <s v="Sheets"/>
    <s v="Miss"/>
    <s v="F"/>
    <n v="60"/>
    <s v="Pickering Mews"/>
    <s v="Mauchline"/>
    <x v="2"/>
    <x v="132"/>
    <n v="38"/>
    <x v="1"/>
    <x v="1"/>
    <n v="1.79"/>
    <n v="24"/>
    <n v="68.02"/>
    <n v="1632.48"/>
  </r>
  <r>
    <n v="3764"/>
    <s v="Rodrick"/>
    <s v="Draper"/>
    <s v="Mr"/>
    <s v="M"/>
    <n v="90"/>
    <s v="Pickering Place"/>
    <s v="Fleetwood"/>
    <x v="17"/>
    <x v="932"/>
    <n v="72"/>
    <x v="8"/>
    <x v="8"/>
    <n v="3.49"/>
    <n v="20"/>
    <n v="251.28000000000003"/>
    <n v="5025.6000000000004"/>
  </r>
  <r>
    <n v="3765"/>
    <s v="Vernia"/>
    <s v="Compton"/>
    <s v="Miss"/>
    <s v="F"/>
    <n v="30"/>
    <s v="Pickets Street"/>
    <s v="Andover"/>
    <x v="4"/>
    <x v="562"/>
    <n v="76"/>
    <x v="2"/>
    <x v="2"/>
    <n v="1.79"/>
    <n v="17"/>
    <n v="136.04"/>
    <n v="2312.6799999999998"/>
  </r>
  <r>
    <n v="3766"/>
    <s v="Irving"/>
    <s v="Knutson"/>
    <s v="Dr"/>
    <s v="M"/>
    <n v="90"/>
    <s v="Pickets Street"/>
    <s v="Church Stretton"/>
    <x v="15"/>
    <x v="618"/>
    <n v="78"/>
    <x v="9"/>
    <x v="9"/>
    <n v="3.39"/>
    <n v="24"/>
    <n v="264.42"/>
    <n v="6346.08"/>
  </r>
  <r>
    <n v="3767"/>
    <s v="Jeanie"/>
    <s v="Mcghee"/>
    <s v="Mrs"/>
    <s v="F"/>
    <n v="90"/>
    <s v="Pickfords Yard"/>
    <s v="St. Agnes"/>
    <x v="2"/>
    <x v="217"/>
    <n v="3"/>
    <x v="9"/>
    <x v="9"/>
    <n v="3.39"/>
    <n v="24"/>
    <n v="10.17"/>
    <n v="244.07999999999998"/>
  </r>
  <r>
    <n v="3768"/>
    <s v="Marshall"/>
    <s v="Lloyd"/>
    <s v="Mr"/>
    <s v="M"/>
    <n v="30"/>
    <s v="Pier Parade"/>
    <s v="Seaford"/>
    <x v="2"/>
    <x v="328"/>
    <n v="71"/>
    <x v="9"/>
    <x v="9"/>
    <n v="3.39"/>
    <n v="24"/>
    <n v="240.69"/>
    <n v="5776.5599999999995"/>
  </r>
  <r>
    <n v="3769"/>
    <s v="Terese"/>
    <s v="Ramirez"/>
    <s v="Miss"/>
    <s v="F"/>
    <n v="60"/>
    <s v="Piermont Green"/>
    <s v="Taunton"/>
    <x v="2"/>
    <x v="355"/>
    <n v="71"/>
    <x v="4"/>
    <x v="4"/>
    <n v="1.89"/>
    <n v="18"/>
    <n v="134.19"/>
    <n v="2415.42"/>
  </r>
  <r>
    <n v="3770"/>
    <s v="Nakesha"/>
    <s v="Costello"/>
    <s v="Miss"/>
    <s v="F"/>
    <n v="30"/>
    <s v="Pillar Box"/>
    <s v="Menai Bridge"/>
    <x v="2"/>
    <x v="1058"/>
    <n v="6"/>
    <x v="8"/>
    <x v="8"/>
    <n v="3.49"/>
    <n v="20"/>
    <n v="20.94"/>
    <n v="418.8"/>
  </r>
  <r>
    <n v="3771"/>
    <s v="Margarite"/>
    <s v="Vaughan"/>
    <s v="Ms"/>
    <s v="F"/>
    <n v="60"/>
    <s v="Pipemaker's Alley"/>
    <s v="West Calder"/>
    <x v="2"/>
    <x v="854"/>
    <n v="98"/>
    <x v="2"/>
    <x v="2"/>
    <n v="1.79"/>
    <n v="17"/>
    <n v="175.42000000000002"/>
    <n v="2982.1400000000003"/>
  </r>
  <r>
    <n v="3772"/>
    <s v="Orlando"/>
    <s v="Babb"/>
    <s v="Mr"/>
    <s v="M"/>
    <n v="30"/>
    <s v="Pirie Street"/>
    <s v="Holmrook"/>
    <x v="1"/>
    <x v="569"/>
    <n v="43"/>
    <x v="1"/>
    <x v="1"/>
    <n v="1.79"/>
    <n v="24"/>
    <n v="76.97"/>
    <n v="1847.28"/>
  </r>
  <r>
    <n v="3773"/>
    <s v="Tamekia"/>
    <s v="Call"/>
    <s v="Miss"/>
    <s v="F"/>
    <n v="90"/>
    <s v="Pitfield Crescent"/>
    <s v="Montrose"/>
    <x v="2"/>
    <x v="473"/>
    <n v="77"/>
    <x v="1"/>
    <x v="1"/>
    <n v="1.79"/>
    <n v="24"/>
    <n v="137.83000000000001"/>
    <n v="3307.92"/>
  </r>
  <r>
    <n v="3774"/>
    <s v="Tracy"/>
    <s v="Light"/>
    <s v="Mr"/>
    <s v="M"/>
    <n v="60"/>
    <s v="Pitshanger Park"/>
    <s v="Wallington"/>
    <x v="2"/>
    <x v="67"/>
    <n v="49"/>
    <x v="9"/>
    <x v="9"/>
    <n v="3.39"/>
    <n v="24"/>
    <n v="166.11"/>
    <n v="3986.6400000000003"/>
  </r>
  <r>
    <n v="3775"/>
    <s v="Hal"/>
    <s v="Howe"/>
    <s v="Rev"/>
    <s v="M"/>
    <n v="30"/>
    <s v="Plant Terrace"/>
    <s v="Macduff"/>
    <x v="2"/>
    <x v="929"/>
    <n v="25"/>
    <x v="6"/>
    <x v="6"/>
    <n v="1.29"/>
    <n v="24"/>
    <n v="32.25"/>
    <n v="774"/>
  </r>
  <r>
    <n v="3776"/>
    <s v="Alonzo"/>
    <s v="Harmon"/>
    <s v="Mr"/>
    <s v="M"/>
    <n v="30"/>
    <s v="Plantain Place"/>
    <s v="Maryport"/>
    <x v="2"/>
    <x v="528"/>
    <n v="76"/>
    <x v="0"/>
    <x v="0"/>
    <n v="2.0099999999999998"/>
    <n v="20"/>
    <n v="152.76"/>
    <n v="3055.2"/>
  </r>
  <r>
    <n v="3777"/>
    <s v="Julianne"/>
    <s v="Delarosa"/>
    <s v="Mrs"/>
    <s v="F"/>
    <n v="90"/>
    <s v="Plashet Grove"/>
    <s v="Aberdeenshire"/>
    <x v="36"/>
    <x v="881"/>
    <n v="38"/>
    <x v="0"/>
    <x v="0"/>
    <n v="2.0099999999999998"/>
    <n v="20"/>
    <n v="76.38"/>
    <n v="1527.6"/>
  </r>
  <r>
    <n v="3778"/>
    <s v="Hien"/>
    <s v="Buchanan"/>
    <s v="Miss"/>
    <s v="F"/>
    <n v="30"/>
    <s v="Playfield Crescent"/>
    <s v="Exeter"/>
    <x v="17"/>
    <x v="202"/>
    <n v="59"/>
    <x v="0"/>
    <x v="0"/>
    <n v="2.0099999999999998"/>
    <n v="20"/>
    <n v="118.58999999999999"/>
    <n v="2371.7999999999997"/>
  </r>
  <r>
    <n v="3779"/>
    <s v="Luis"/>
    <s v="Dotson"/>
    <s v="Mr"/>
    <s v="M"/>
    <n v="60"/>
    <s v="Playford Road"/>
    <s v="Darvel"/>
    <x v="3"/>
    <x v="45"/>
    <n v="12"/>
    <x v="0"/>
    <x v="0"/>
    <n v="2.0099999999999998"/>
    <n v="20"/>
    <n v="24.119999999999997"/>
    <n v="482.4"/>
  </r>
  <r>
    <n v="3780"/>
    <s v="Britany"/>
    <s v="Sanford"/>
    <s v="Mrs"/>
    <s v="F"/>
    <n v="30"/>
    <s v="Playford Road"/>
    <s v="Saundersfoot"/>
    <x v="2"/>
    <x v="406"/>
    <n v="76"/>
    <x v="9"/>
    <x v="9"/>
    <n v="3.39"/>
    <n v="24"/>
    <n v="257.64"/>
    <n v="6183.36"/>
  </r>
  <r>
    <n v="3781"/>
    <s v="Gisela"/>
    <s v="Luna"/>
    <s v="Mrs"/>
    <s v="F"/>
    <n v="30"/>
    <s v="Pleasant Passage"/>
    <s v="Mallaig"/>
    <x v="2"/>
    <x v="198"/>
    <n v="73"/>
    <x v="7"/>
    <x v="7"/>
    <n v="2.95"/>
    <n v="20"/>
    <n v="215.35000000000002"/>
    <n v="4307"/>
  </r>
  <r>
    <n v="3782"/>
    <s v="Kaylee"/>
    <s v="Page"/>
    <s v="Ms"/>
    <s v="F"/>
    <n v="60"/>
    <s v="Plevna Road"/>
    <s v="Studley"/>
    <x v="2"/>
    <x v="791"/>
    <n v="54"/>
    <x v="7"/>
    <x v="7"/>
    <n v="2.95"/>
    <n v="20"/>
    <n v="159.30000000000001"/>
    <n v="3186"/>
  </r>
  <r>
    <n v="3783"/>
    <s v="Don"/>
    <s v="Romano"/>
    <s v="Mr"/>
    <s v="M"/>
    <n v="60"/>
    <s v="Plough Bridge"/>
    <s v="Betws-Y-Coed"/>
    <x v="37"/>
    <x v="529"/>
    <n v="67"/>
    <x v="9"/>
    <x v="9"/>
    <n v="3.39"/>
    <n v="24"/>
    <n v="227.13"/>
    <n v="5451.12"/>
  </r>
  <r>
    <n v="3784"/>
    <s v="Joya"/>
    <s v="Lewis"/>
    <s v="Miss"/>
    <s v="F"/>
    <n v="60"/>
    <s v="Plummers Cottages"/>
    <s v="Somerton"/>
    <x v="2"/>
    <x v="735"/>
    <n v="7"/>
    <x v="3"/>
    <x v="3"/>
    <n v="0.69"/>
    <n v="24"/>
    <n v="4.83"/>
    <n v="115.92"/>
  </r>
  <r>
    <n v="3785"/>
    <s v="Craig"/>
    <s v="Greenwood"/>
    <s v="Mr"/>
    <s v="M"/>
    <n v="90"/>
    <s v="Plumstead High"/>
    <s v="Lifton"/>
    <x v="11"/>
    <x v="885"/>
    <n v="7"/>
    <x v="1"/>
    <x v="1"/>
    <n v="1.79"/>
    <n v="24"/>
    <n v="12.530000000000001"/>
    <n v="300.72000000000003"/>
  </r>
  <r>
    <n v="3786"/>
    <s v="Ismael"/>
    <s v="Foley"/>
    <s v="Mr"/>
    <s v="M"/>
    <n v="60"/>
    <s v="Plymouth Road"/>
    <s v="Juniper Green"/>
    <x v="21"/>
    <x v="64"/>
    <n v="32"/>
    <x v="4"/>
    <x v="4"/>
    <n v="1.89"/>
    <n v="18"/>
    <n v="60.48"/>
    <n v="1088.6399999999999"/>
  </r>
  <r>
    <n v="3787"/>
    <s v="Haydee"/>
    <s v="Snider"/>
    <s v="Miss"/>
    <s v="F"/>
    <n v="30"/>
    <s v="Plympton Avenue"/>
    <s v="Saxmundham"/>
    <x v="2"/>
    <x v="160"/>
    <n v="54"/>
    <x v="7"/>
    <x v="7"/>
    <n v="2.95"/>
    <n v="20"/>
    <n v="159.30000000000001"/>
    <n v="3186"/>
  </r>
  <r>
    <n v="3788"/>
    <s v="Percy"/>
    <s v="Turner"/>
    <s v="Mr"/>
    <s v="M"/>
    <n v="30"/>
    <s v="Poets Road"/>
    <s v="Hartlepool"/>
    <x v="1"/>
    <x v="184"/>
    <n v="94"/>
    <x v="5"/>
    <x v="5"/>
    <n v="3.99"/>
    <n v="24"/>
    <n v="375.06"/>
    <n v="9001.44"/>
  </r>
  <r>
    <n v="3789"/>
    <s v="Willa"/>
    <s v="Belanger"/>
    <s v="Ms"/>
    <s v="F"/>
    <n v="60"/>
    <s v="Point View"/>
    <s v="Berkshire"/>
    <x v="29"/>
    <x v="703"/>
    <n v="77"/>
    <x v="4"/>
    <x v="4"/>
    <n v="1.89"/>
    <n v="18"/>
    <n v="145.53"/>
    <n v="2619.54"/>
  </r>
  <r>
    <n v="3790"/>
    <s v="Kelsie"/>
    <s v="Chapman"/>
    <s v="Ms"/>
    <s v="F"/>
    <n v="30"/>
    <s v="Pole Hill"/>
    <s v="Kent"/>
    <x v="21"/>
    <x v="662"/>
    <n v="74"/>
    <x v="9"/>
    <x v="9"/>
    <n v="3.39"/>
    <n v="24"/>
    <n v="250.86"/>
    <n v="6020.64"/>
  </r>
  <r>
    <n v="3791"/>
    <s v="Rodrigo"/>
    <s v="Medrano"/>
    <s v="Mr"/>
    <s v="M"/>
    <n v="60"/>
    <s v="Polesden Gardens"/>
    <s v="Carmarthen"/>
    <x v="10"/>
    <x v="1059"/>
    <n v="75"/>
    <x v="7"/>
    <x v="7"/>
    <n v="2.95"/>
    <n v="20"/>
    <n v="221.25"/>
    <n v="4425"/>
  </r>
  <r>
    <n v="3792"/>
    <s v="Colene"/>
    <s v="Krause"/>
    <s v="Miss"/>
    <s v="F"/>
    <n v="60"/>
    <s v="Pollard Houses"/>
    <s v="Calstock"/>
    <x v="55"/>
    <x v="688"/>
    <n v="17"/>
    <x v="4"/>
    <x v="4"/>
    <n v="1.89"/>
    <n v="18"/>
    <n v="32.129999999999995"/>
    <n v="578.33999999999992"/>
  </r>
  <r>
    <n v="3793"/>
    <s v="Jeana"/>
    <s v="Mckinnon"/>
    <s v="Miss"/>
    <s v="F"/>
    <n v="30"/>
    <s v="Pollard Street"/>
    <s v="Church Stretton"/>
    <x v="15"/>
    <x v="431"/>
    <n v="21"/>
    <x v="8"/>
    <x v="8"/>
    <n v="3.49"/>
    <n v="20"/>
    <n v="73.290000000000006"/>
    <n v="1465.8000000000002"/>
  </r>
  <r>
    <n v="3794"/>
    <s v="Kelley"/>
    <s v="Goodwin"/>
    <s v="Mr"/>
    <s v="M"/>
    <n v="60"/>
    <s v="Polworth Road"/>
    <s v="Blaenau Ffestiniog"/>
    <x v="7"/>
    <x v="309"/>
    <n v="10"/>
    <x v="9"/>
    <x v="9"/>
    <n v="3.39"/>
    <n v="24"/>
    <n v="33.9"/>
    <n v="813.59999999999991"/>
  </r>
  <r>
    <n v="3795"/>
    <s v="Jaymie"/>
    <s v="Lee"/>
    <s v="Miss"/>
    <s v="F"/>
    <n v="90"/>
    <s v="Polworth Road"/>
    <s v="Stowmarket"/>
    <x v="2"/>
    <x v="676"/>
    <n v="94"/>
    <x v="8"/>
    <x v="8"/>
    <n v="3.49"/>
    <n v="20"/>
    <n v="328.06"/>
    <n v="6561.2"/>
  </r>
  <r>
    <n v="3796"/>
    <s v="Alline"/>
    <s v="Cooper"/>
    <s v="Mrs"/>
    <s v="F"/>
    <n v="90"/>
    <s v="Polygon Row"/>
    <s v="Bacup"/>
    <x v="40"/>
    <x v="245"/>
    <n v="97"/>
    <x v="3"/>
    <x v="3"/>
    <n v="0.69"/>
    <n v="24"/>
    <n v="66.929999999999993"/>
    <n v="1606.3199999999997"/>
  </r>
  <r>
    <n v="3797"/>
    <s v="Dario"/>
    <s v="Haskins"/>
    <s v="Mr"/>
    <s v="M"/>
    <n v="90"/>
    <s v="Pomell Way"/>
    <s v="Trowbridge"/>
    <x v="2"/>
    <x v="664"/>
    <n v="20"/>
    <x v="1"/>
    <x v="1"/>
    <n v="1.79"/>
    <n v="24"/>
    <n v="35.799999999999997"/>
    <n v="859.19999999999993"/>
  </r>
  <r>
    <n v="3798"/>
    <s v="Darline"/>
    <s v="Estes"/>
    <s v="Miss"/>
    <s v="F"/>
    <n v="30"/>
    <s v="Pond Farm"/>
    <s v="Ty Croes"/>
    <x v="2"/>
    <x v="251"/>
    <n v="42"/>
    <x v="3"/>
    <x v="3"/>
    <n v="0.69"/>
    <n v="24"/>
    <n v="28.979999999999997"/>
    <n v="695.52"/>
  </r>
  <r>
    <n v="3799"/>
    <s v="Liana"/>
    <s v="Velasquez"/>
    <s v="Miss"/>
    <s v="F"/>
    <n v="90"/>
    <s v="Pond Terrace"/>
    <s v="Golspie"/>
    <x v="17"/>
    <x v="385"/>
    <n v="80"/>
    <x v="1"/>
    <x v="1"/>
    <n v="1.79"/>
    <n v="24"/>
    <n v="143.19999999999999"/>
    <n v="3436.7999999999997"/>
  </r>
  <r>
    <n v="3801"/>
    <s v="Ozella"/>
    <s v="Hampton"/>
    <s v="Mrs"/>
    <s v="F"/>
    <n v="60"/>
    <s v="Ponsard Road"/>
    <s v="West Bromwich"/>
    <x v="2"/>
    <x v="865"/>
    <n v="66"/>
    <x v="8"/>
    <x v="8"/>
    <n v="3.49"/>
    <n v="20"/>
    <n v="230.34"/>
    <n v="4606.8"/>
  </r>
  <r>
    <n v="3802"/>
    <s v="Joan"/>
    <s v="Walsh"/>
    <s v="Ms"/>
    <s v="F"/>
    <n v="90"/>
    <s v="Pont Street"/>
    <s v="Ottery St. Mary"/>
    <x v="2"/>
    <x v="493"/>
    <n v="26"/>
    <x v="7"/>
    <x v="7"/>
    <n v="2.95"/>
    <n v="20"/>
    <n v="76.7"/>
    <n v="1534"/>
  </r>
  <r>
    <n v="3803"/>
    <s v="Damon"/>
    <s v="Shepherd"/>
    <s v="Mr"/>
    <s v="M"/>
    <n v="60"/>
    <s v="Pooah Road"/>
    <s v="Sheringham"/>
    <x v="2"/>
    <x v="517"/>
    <n v="14"/>
    <x v="2"/>
    <x v="2"/>
    <n v="1.79"/>
    <n v="17"/>
    <n v="25.060000000000002"/>
    <n v="426.02000000000004"/>
  </r>
  <r>
    <n v="3804"/>
    <s v="Concepcion"/>
    <s v="Rosado"/>
    <s v="Miss"/>
    <s v="F"/>
    <n v="60"/>
    <s v="Pooles Lane"/>
    <s v="Middlewich"/>
    <x v="2"/>
    <x v="294"/>
    <n v="81"/>
    <x v="9"/>
    <x v="9"/>
    <n v="3.39"/>
    <n v="24"/>
    <n v="274.59000000000003"/>
    <n v="6590.1600000000008"/>
  </r>
  <r>
    <n v="3805"/>
    <s v="Derick"/>
    <s v="Shaver"/>
    <s v="Mr"/>
    <s v="M"/>
    <n v="90"/>
    <s v="Popes Head"/>
    <s v="Llandrindod Wells"/>
    <x v="11"/>
    <x v="878"/>
    <n v="98"/>
    <x v="3"/>
    <x v="3"/>
    <n v="0.69"/>
    <n v="24"/>
    <n v="67.61999999999999"/>
    <n v="1622.8799999999997"/>
  </r>
  <r>
    <n v="3806"/>
    <s v="Elliot"/>
    <s v="Cline"/>
    <s v="Mr"/>
    <s v="M"/>
    <n v="90"/>
    <s v="Poplar Close"/>
    <s v="Nuneaton"/>
    <x v="2"/>
    <x v="408"/>
    <n v="62"/>
    <x v="7"/>
    <x v="7"/>
    <n v="2.95"/>
    <n v="20"/>
    <n v="182.9"/>
    <n v="3658"/>
  </r>
  <r>
    <n v="3807"/>
    <s v="Lu"/>
    <s v="Longoria"/>
    <s v="Mrs"/>
    <s v="F"/>
    <n v="60"/>
    <s v="Poplar Mews"/>
    <s v="Marianglas"/>
    <x v="2"/>
    <x v="918"/>
    <n v="50"/>
    <x v="0"/>
    <x v="0"/>
    <n v="2.0099999999999998"/>
    <n v="20"/>
    <n v="100.49999999999999"/>
    <n v="2009.9999999999998"/>
  </r>
  <r>
    <n v="3809"/>
    <s v="Walter"/>
    <s v="Kimball"/>
    <s v="Mr"/>
    <s v="M"/>
    <n v="90"/>
    <s v="Poppin's Court"/>
    <s v="Swanley"/>
    <x v="2"/>
    <x v="517"/>
    <n v="86"/>
    <x v="0"/>
    <x v="0"/>
    <n v="2.0099999999999998"/>
    <n v="20"/>
    <n v="172.85999999999999"/>
    <n v="3457.2"/>
  </r>
  <r>
    <n v="3810"/>
    <s v="Eartha"/>
    <s v="Lambert"/>
    <s v="Ms"/>
    <s v="F"/>
    <n v="90"/>
    <s v="Port Street"/>
    <s v="Knebworth"/>
    <x v="21"/>
    <x v="182"/>
    <n v="13"/>
    <x v="2"/>
    <x v="2"/>
    <n v="1.79"/>
    <n v="17"/>
    <n v="23.27"/>
    <n v="395.59"/>
  </r>
  <r>
    <n v="3811"/>
    <s v="Ona"/>
    <s v="Platt"/>
    <s v="Ms"/>
    <s v="F"/>
    <n v="90"/>
    <s v="Porters Place"/>
    <s v="Llanwrtyd Wells"/>
    <x v="11"/>
    <x v="680"/>
    <n v="71"/>
    <x v="4"/>
    <x v="4"/>
    <n v="1.89"/>
    <n v="18"/>
    <n v="134.19"/>
    <n v="2415.42"/>
  </r>
  <r>
    <n v="3812"/>
    <s v="Brett"/>
    <s v="Moss"/>
    <s v="Mr"/>
    <s v="M"/>
    <n v="90"/>
    <s v="Portland Street"/>
    <s v="Campbeltown"/>
    <x v="10"/>
    <x v="428"/>
    <n v="77"/>
    <x v="8"/>
    <x v="8"/>
    <n v="3.49"/>
    <n v="20"/>
    <n v="268.73"/>
    <n v="5374.6"/>
  </r>
  <r>
    <n v="3813"/>
    <s v="Howard"/>
    <s v="Camacho"/>
    <s v="Mr"/>
    <s v="M"/>
    <n v="90"/>
    <s v="Portobello Court"/>
    <s v="Didcot"/>
    <x v="3"/>
    <x v="772"/>
    <n v="5"/>
    <x v="8"/>
    <x v="8"/>
    <n v="3.49"/>
    <n v="20"/>
    <n v="17.450000000000003"/>
    <n v="349.00000000000006"/>
  </r>
  <r>
    <n v="3814"/>
    <s v="Anjelica"/>
    <s v="Mcknight"/>
    <s v="Miss"/>
    <s v="F"/>
    <n v="90"/>
    <s v="Portobello Mews"/>
    <s v="Isle Of Gigha"/>
    <x v="21"/>
    <x v="959"/>
    <n v="29"/>
    <x v="8"/>
    <x v="8"/>
    <n v="3.49"/>
    <n v="20"/>
    <n v="101.21000000000001"/>
    <n v="2024.2000000000003"/>
  </r>
  <r>
    <n v="3815"/>
    <s v="Dante"/>
    <s v="Rutledge"/>
    <s v="Mr"/>
    <s v="M"/>
    <n v="60"/>
    <s v="Portree Close"/>
    <s v="Uttoxeter"/>
    <x v="2"/>
    <x v="385"/>
    <n v="63"/>
    <x v="8"/>
    <x v="8"/>
    <n v="3.49"/>
    <n v="20"/>
    <n v="219.87"/>
    <n v="4397.3999999999996"/>
  </r>
  <r>
    <n v="3816"/>
    <s v="Shawanda"/>
    <s v="Crockett"/>
    <s v="Mrs"/>
    <s v="F"/>
    <n v="60"/>
    <s v="Portree Street"/>
    <s v="Wincanton"/>
    <x v="2"/>
    <x v="37"/>
    <n v="76"/>
    <x v="1"/>
    <x v="1"/>
    <n v="1.79"/>
    <n v="24"/>
    <n v="136.04"/>
    <n v="3264.96"/>
  </r>
  <r>
    <n v="3817"/>
    <s v="Loralee"/>
    <s v="Gutierrez"/>
    <s v="Miss"/>
    <s v="F"/>
    <n v="30"/>
    <s v="Portsdown Road"/>
    <s v="Arrochar"/>
    <x v="33"/>
    <x v="303"/>
    <n v="46"/>
    <x v="9"/>
    <x v="9"/>
    <n v="3.39"/>
    <n v="24"/>
    <n v="155.94"/>
    <n v="3742.56"/>
  </r>
  <r>
    <n v="3818"/>
    <s v="Tracey"/>
    <s v="Brewster"/>
    <s v="Mr"/>
    <s v="M"/>
    <n v="90"/>
    <s v="Portsmouth Road"/>
    <s v="Waterlooville"/>
    <x v="2"/>
    <x v="855"/>
    <n v="42"/>
    <x v="2"/>
    <x v="2"/>
    <n v="1.79"/>
    <n v="17"/>
    <n v="75.180000000000007"/>
    <n v="1278.0600000000002"/>
  </r>
  <r>
    <n v="3819"/>
    <s v="Alene"/>
    <s v="Rush"/>
    <s v="Miss"/>
    <s v="F"/>
    <n v="30"/>
    <s v="Potier Street"/>
    <s v="Darvel"/>
    <x v="3"/>
    <x v="613"/>
    <n v="6"/>
    <x v="2"/>
    <x v="2"/>
    <n v="1.79"/>
    <n v="17"/>
    <n v="10.74"/>
    <n v="182.58"/>
  </r>
  <r>
    <n v="3820"/>
    <s v="Bambi"/>
    <s v="Rose"/>
    <s v="Miss"/>
    <s v="F"/>
    <n v="30"/>
    <s v="Potters Court"/>
    <s v="Dollar"/>
    <x v="3"/>
    <x v="8"/>
    <n v="67"/>
    <x v="8"/>
    <x v="8"/>
    <n v="3.49"/>
    <n v="20"/>
    <n v="233.83"/>
    <n v="4676.6000000000004"/>
  </r>
  <r>
    <n v="3821"/>
    <s v="Kyoko"/>
    <s v="Phelps"/>
    <s v="Mrs"/>
    <s v="F"/>
    <n v="90"/>
    <s v="Potters Fields"/>
    <s v="Wylam"/>
    <x v="2"/>
    <x v="778"/>
    <n v="46"/>
    <x v="8"/>
    <x v="8"/>
    <n v="3.49"/>
    <n v="20"/>
    <n v="160.54000000000002"/>
    <n v="3210.8"/>
  </r>
  <r>
    <n v="3822"/>
    <s v="Rupert"/>
    <s v="Spangler"/>
    <s v="Mr"/>
    <s v="M"/>
    <n v="60"/>
    <s v="Potters Place"/>
    <s v="Chorley"/>
    <x v="18"/>
    <x v="635"/>
    <n v="85"/>
    <x v="7"/>
    <x v="7"/>
    <n v="2.95"/>
    <n v="20"/>
    <n v="250.75000000000003"/>
    <n v="5015.0000000000009"/>
  </r>
  <r>
    <n v="3823"/>
    <s v="Lai"/>
    <s v="Richardson"/>
    <s v="Miss"/>
    <s v="F"/>
    <n v="90"/>
    <s v="Pottery Cottage"/>
    <s v="Ilfracombe"/>
    <x v="1"/>
    <x v="881"/>
    <n v="48"/>
    <x v="9"/>
    <x v="9"/>
    <n v="3.39"/>
    <n v="24"/>
    <n v="162.72"/>
    <n v="3905.2799999999997"/>
  </r>
  <r>
    <n v="3824"/>
    <s v="Dwayne"/>
    <s v="Hagen"/>
    <s v="Mr"/>
    <s v="M"/>
    <n v="60"/>
    <s v="Pound Park"/>
    <s v="Petersfield"/>
    <x v="2"/>
    <x v="1059"/>
    <n v="66"/>
    <x v="7"/>
    <x v="7"/>
    <n v="2.95"/>
    <n v="20"/>
    <n v="194.70000000000002"/>
    <n v="3894.0000000000005"/>
  </r>
  <r>
    <n v="3825"/>
    <s v="Beatriz"/>
    <s v="Gill"/>
    <s v="Mrs"/>
    <s v="F"/>
    <n v="30"/>
    <s v="Povidence Cottages"/>
    <s v="Montacute"/>
    <x v="2"/>
    <x v="721"/>
    <n v="17"/>
    <x v="1"/>
    <x v="1"/>
    <n v="1.79"/>
    <n v="24"/>
    <n v="30.43"/>
    <n v="730.31999999999994"/>
  </r>
  <r>
    <n v="3826"/>
    <s v="Eladia"/>
    <s v="Velazquez"/>
    <s v="Ms"/>
    <s v="F"/>
    <n v="30"/>
    <s v="Powes Place"/>
    <s v="Donaghadee"/>
    <x v="3"/>
    <x v="867"/>
    <n v="61"/>
    <x v="1"/>
    <x v="1"/>
    <n v="1.79"/>
    <n v="24"/>
    <n v="109.19"/>
    <n v="2620.56"/>
  </r>
  <r>
    <n v="3827"/>
    <s v="Loretta"/>
    <s v="Khan"/>
    <s v="Mrs"/>
    <s v="F"/>
    <n v="60"/>
    <s v="Powis Mews"/>
    <s v="St. Ives"/>
    <x v="2"/>
    <x v="266"/>
    <n v="63"/>
    <x v="8"/>
    <x v="8"/>
    <n v="3.49"/>
    <n v="20"/>
    <n v="219.87"/>
    <n v="4397.3999999999996"/>
  </r>
  <r>
    <n v="3828"/>
    <s v="Yon"/>
    <s v="Cervantes"/>
    <s v="Miss"/>
    <s v="F"/>
    <n v="30"/>
    <s v="Pragnell Road"/>
    <s v="Drybrook"/>
    <x v="3"/>
    <x v="173"/>
    <n v="17"/>
    <x v="6"/>
    <x v="6"/>
    <n v="1.29"/>
    <n v="24"/>
    <n v="21.93"/>
    <n v="526.31999999999994"/>
  </r>
  <r>
    <n v="3830"/>
    <s v="Stacy"/>
    <s v="Marsh"/>
    <s v="Prof"/>
    <s v="M"/>
    <n v="90"/>
    <s v="Pragnell Road"/>
    <s v="East Cowes"/>
    <x v="44"/>
    <x v="707"/>
    <n v="23"/>
    <x v="3"/>
    <x v="3"/>
    <n v="0.69"/>
    <n v="24"/>
    <n v="15.87"/>
    <n v="380.88"/>
  </r>
  <r>
    <n v="3832"/>
    <s v="Kandace"/>
    <s v="Norman"/>
    <s v="Ms"/>
    <s v="F"/>
    <n v="30"/>
    <s v="Pratt Walk"/>
    <s v="Kirkwall"/>
    <x v="21"/>
    <x v="187"/>
    <n v="68"/>
    <x v="5"/>
    <x v="5"/>
    <n v="3.99"/>
    <n v="24"/>
    <n v="271.32"/>
    <n v="6511.68"/>
  </r>
  <r>
    <n v="3833"/>
    <s v="Christie"/>
    <s v="Jennings"/>
    <s v="Mrs"/>
    <s v="F"/>
    <n v="90"/>
    <s v="Pratt Walk"/>
    <s v="Watchet"/>
    <x v="2"/>
    <x v="926"/>
    <n v="38"/>
    <x v="1"/>
    <x v="1"/>
    <n v="1.79"/>
    <n v="24"/>
    <n v="68.02"/>
    <n v="1632.48"/>
  </r>
  <r>
    <n v="3834"/>
    <s v="Casie"/>
    <s v="Cassidy"/>
    <s v="Miss"/>
    <s v="F"/>
    <n v="90"/>
    <s v="Precinct Of"/>
    <s v="Northallerton"/>
    <x v="2"/>
    <x v="783"/>
    <n v="68"/>
    <x v="5"/>
    <x v="5"/>
    <n v="3.99"/>
    <n v="24"/>
    <n v="271.32"/>
    <n v="6511.68"/>
  </r>
  <r>
    <n v="3835"/>
    <s v="Cristy"/>
    <s v="Manuel"/>
    <s v="Mrs"/>
    <s v="F"/>
    <n v="30"/>
    <s v="Preston Road"/>
    <s v="Stansted"/>
    <x v="2"/>
    <x v="719"/>
    <n v="78"/>
    <x v="7"/>
    <x v="7"/>
    <n v="2.95"/>
    <n v="20"/>
    <n v="230.10000000000002"/>
    <n v="4602"/>
  </r>
  <r>
    <n v="3836"/>
    <s v="Giuseppe"/>
    <s v="Martin"/>
    <s v="Mr"/>
    <s v="M"/>
    <n v="90"/>
    <s v="Price's Street"/>
    <s v="Wisbech"/>
    <x v="2"/>
    <x v="159"/>
    <n v="27"/>
    <x v="3"/>
    <x v="3"/>
    <n v="0.69"/>
    <n v="24"/>
    <n v="18.63"/>
    <n v="447.12"/>
  </r>
  <r>
    <n v="3837"/>
    <s v="Leesa"/>
    <s v="Marin"/>
    <s v="Miss"/>
    <s v="F"/>
    <n v="90"/>
    <s v="Priestley Close"/>
    <s v="Wiltshire"/>
    <x v="2"/>
    <x v="321"/>
    <n v="75"/>
    <x v="0"/>
    <x v="0"/>
    <n v="2.0099999999999998"/>
    <n v="20"/>
    <n v="150.74999999999997"/>
    <n v="3014.9999999999995"/>
  </r>
  <r>
    <n v="3838"/>
    <s v="Brain"/>
    <s v="North"/>
    <s v="Mr"/>
    <s v="M"/>
    <n v="30"/>
    <s v="Priest's Bridge"/>
    <s v="Wells"/>
    <x v="2"/>
    <x v="1030"/>
    <n v="91"/>
    <x v="7"/>
    <x v="7"/>
    <n v="2.95"/>
    <n v="20"/>
    <n v="268.45"/>
    <n v="5369"/>
  </r>
  <r>
    <n v="3839"/>
    <s v="Cornelius"/>
    <s v="Mcnally"/>
    <s v="Mr"/>
    <s v="M"/>
    <n v="30"/>
    <s v="Primrose Cottages"/>
    <s v="Isle Of Jura"/>
    <x v="21"/>
    <x v="877"/>
    <n v="10"/>
    <x v="9"/>
    <x v="9"/>
    <n v="3.39"/>
    <n v="24"/>
    <n v="33.9"/>
    <n v="813.59999999999991"/>
  </r>
  <r>
    <n v="3840"/>
    <s v="Adrianna"/>
    <s v="Whaley"/>
    <s v="Miss"/>
    <s v="F"/>
    <n v="90"/>
    <s v="Prince Road"/>
    <s v="Romsey"/>
    <x v="2"/>
    <x v="562"/>
    <n v="47"/>
    <x v="7"/>
    <x v="7"/>
    <n v="2.95"/>
    <n v="20"/>
    <n v="138.65"/>
    <n v="2773"/>
  </r>
  <r>
    <n v="3842"/>
    <s v="Jewell"/>
    <s v="Boyd"/>
    <s v="Mr"/>
    <s v="M"/>
    <n v="30"/>
    <s v="Prince's Mews"/>
    <s v="Sandown"/>
    <x v="2"/>
    <x v="818"/>
    <n v="94"/>
    <x v="3"/>
    <x v="3"/>
    <n v="0.69"/>
    <n v="24"/>
    <n v="64.86"/>
    <n v="1556.6399999999999"/>
  </r>
  <r>
    <n v="3843"/>
    <s v="Randall"/>
    <s v="Sosa"/>
    <s v="Mr"/>
    <s v="M"/>
    <n v="90"/>
    <s v="Prince's Street"/>
    <s v="Hyde"/>
    <x v="1"/>
    <x v="1007"/>
    <n v="40"/>
    <x v="1"/>
    <x v="1"/>
    <n v="1.79"/>
    <n v="24"/>
    <n v="71.599999999999994"/>
    <n v="1718.3999999999999"/>
  </r>
  <r>
    <n v="3844"/>
    <s v="Jim"/>
    <s v="Schulz"/>
    <s v="Mr"/>
    <s v="M"/>
    <n v="60"/>
    <s v="Princess May"/>
    <s v="Abingdon"/>
    <x v="27"/>
    <x v="202"/>
    <n v="17"/>
    <x v="5"/>
    <x v="5"/>
    <n v="3.99"/>
    <n v="24"/>
    <n v="67.83"/>
    <n v="1627.92"/>
  </r>
  <r>
    <n v="3845"/>
    <s v="Lindsay"/>
    <s v="Bender"/>
    <s v="Mr"/>
    <s v="M"/>
    <n v="90"/>
    <s v="Printers Place"/>
    <s v="Sutton"/>
    <x v="2"/>
    <x v="495"/>
    <n v="90"/>
    <x v="2"/>
    <x v="2"/>
    <n v="1.79"/>
    <n v="17"/>
    <n v="161.1"/>
    <n v="2738.7"/>
  </r>
  <r>
    <n v="3846"/>
    <s v="Annalee"/>
    <s v="Schmidt"/>
    <s v="Miss"/>
    <s v="F"/>
    <n v="90"/>
    <s v="Printinghouse Lane"/>
    <s v="Berkhamsted"/>
    <x v="29"/>
    <x v="781"/>
    <n v="11"/>
    <x v="5"/>
    <x v="5"/>
    <n v="3.99"/>
    <n v="24"/>
    <n v="43.89"/>
    <n v="1053.3600000000001"/>
  </r>
  <r>
    <n v="3847"/>
    <s v="Ted"/>
    <s v="Stein"/>
    <s v="Mr"/>
    <s v="M"/>
    <n v="90"/>
    <s v="Prior Street"/>
    <s v="Llanarth"/>
    <x v="11"/>
    <x v="506"/>
    <n v="3"/>
    <x v="6"/>
    <x v="6"/>
    <n v="1.29"/>
    <n v="24"/>
    <n v="3.87"/>
    <n v="92.88"/>
  </r>
  <r>
    <n v="3848"/>
    <s v="Loren"/>
    <s v="Rush"/>
    <s v="Mr"/>
    <s v="M"/>
    <n v="30"/>
    <s v="Priors Dean"/>
    <s v="Yeovil"/>
    <x v="2"/>
    <x v="809"/>
    <n v="85"/>
    <x v="2"/>
    <x v="2"/>
    <n v="1.79"/>
    <n v="17"/>
    <n v="152.15"/>
    <n v="2586.5500000000002"/>
  </r>
  <r>
    <n v="3849"/>
    <s v="Tad"/>
    <s v="Logan"/>
    <s v="Mr"/>
    <s v="M"/>
    <n v="90"/>
    <s v="Priory Avenue"/>
    <s v="Isle Of Bute"/>
    <x v="21"/>
    <x v="247"/>
    <n v="67"/>
    <x v="3"/>
    <x v="3"/>
    <n v="0.69"/>
    <n v="24"/>
    <n v="46.23"/>
    <n v="1109.52"/>
  </r>
  <r>
    <n v="3850"/>
    <s v="Rosena"/>
    <s v="Bonner"/>
    <s v="Mrs"/>
    <s v="F"/>
    <n v="30"/>
    <s v="Priory Drive"/>
    <s v="South Queensferry"/>
    <x v="2"/>
    <x v="376"/>
    <n v="44"/>
    <x v="3"/>
    <x v="3"/>
    <n v="0.69"/>
    <n v="24"/>
    <n v="30.36"/>
    <n v="728.64"/>
  </r>
  <r>
    <n v="3851"/>
    <s v="Lonny"/>
    <s v="Murray"/>
    <s v="Mr"/>
    <s v="M"/>
    <n v="60"/>
    <s v="Priory Green"/>
    <s v="Alness"/>
    <x v="14"/>
    <x v="875"/>
    <n v="38"/>
    <x v="2"/>
    <x v="2"/>
    <n v="1.79"/>
    <n v="17"/>
    <n v="68.02"/>
    <n v="1156.3399999999999"/>
  </r>
  <r>
    <n v="3852"/>
    <s v="Augustina"/>
    <s v="May"/>
    <s v="Miss"/>
    <s v="F"/>
    <n v="90"/>
    <s v="Priory Lodge"/>
    <s v="Leatherhead"/>
    <x v="21"/>
    <x v="100"/>
    <n v="81"/>
    <x v="4"/>
    <x v="4"/>
    <n v="1.89"/>
    <n v="18"/>
    <n v="153.09"/>
    <n v="2755.62"/>
  </r>
  <r>
    <n v="3853"/>
    <s v="Lesa"/>
    <s v="Spence"/>
    <s v="Mrs"/>
    <s v="F"/>
    <n v="60"/>
    <s v="Priory Lodge"/>
    <s v="Paisley"/>
    <x v="2"/>
    <x v="789"/>
    <n v="6"/>
    <x v="8"/>
    <x v="8"/>
    <n v="3.49"/>
    <n v="20"/>
    <n v="20.94"/>
    <n v="418.8"/>
  </r>
  <r>
    <n v="3854"/>
    <s v="Elouise"/>
    <s v="Robison"/>
    <s v="Miss"/>
    <s v="F"/>
    <n v="90"/>
    <s v="Priscilla Street"/>
    <s v="Strathcarron"/>
    <x v="2"/>
    <x v="805"/>
    <n v="102"/>
    <x v="3"/>
    <x v="3"/>
    <n v="0.69"/>
    <n v="24"/>
    <n v="70.38"/>
    <n v="1689.12"/>
  </r>
  <r>
    <n v="3855"/>
    <s v="Boris"/>
    <s v="Clayton"/>
    <s v="Mr"/>
    <s v="M"/>
    <n v="60"/>
    <s v="Pritchard's Road"/>
    <s v="Dunblane"/>
    <x v="3"/>
    <x v="716"/>
    <n v="33"/>
    <x v="2"/>
    <x v="2"/>
    <n v="1.79"/>
    <n v="17"/>
    <n v="59.07"/>
    <n v="1004.19"/>
  </r>
  <r>
    <n v="3856"/>
    <s v="Ok"/>
    <s v="Cotton"/>
    <s v="Mrs"/>
    <s v="F"/>
    <n v="90"/>
    <s v="Prospect Vale"/>
    <s v="Mitcham"/>
    <x v="2"/>
    <x v="816"/>
    <n v="17"/>
    <x v="3"/>
    <x v="3"/>
    <n v="0.69"/>
    <n v="24"/>
    <n v="11.729999999999999"/>
    <n v="281.52"/>
  </r>
  <r>
    <n v="3857"/>
    <s v="Marna"/>
    <s v="Rosas"/>
    <s v="Miss"/>
    <s v="F"/>
    <n v="90"/>
    <s v="Prujean Square"/>
    <s v="Bromsgrove"/>
    <x v="32"/>
    <x v="153"/>
    <n v="99"/>
    <x v="8"/>
    <x v="8"/>
    <n v="3.49"/>
    <n v="20"/>
    <n v="345.51000000000005"/>
    <n v="6910.2000000000007"/>
  </r>
  <r>
    <n v="3858"/>
    <s v="Lilian"/>
    <s v="Maher"/>
    <s v="Mrs"/>
    <s v="F"/>
    <n v="60"/>
    <s v="Prusom Street"/>
    <s v="Barnet"/>
    <x v="82"/>
    <x v="125"/>
    <n v="89"/>
    <x v="7"/>
    <x v="7"/>
    <n v="2.95"/>
    <n v="20"/>
    <n v="262.55"/>
    <n v="5251"/>
  </r>
  <r>
    <n v="3859"/>
    <s v="Modesto"/>
    <s v="Schultz"/>
    <s v="Mr"/>
    <s v="M"/>
    <n v="90"/>
    <s v="Pulham Avenue"/>
    <s v="Newmarket"/>
    <x v="2"/>
    <x v="1060"/>
    <n v="74"/>
    <x v="2"/>
    <x v="2"/>
    <n v="1.79"/>
    <n v="17"/>
    <n v="132.46"/>
    <n v="2251.8200000000002"/>
  </r>
  <r>
    <n v="3860"/>
    <s v="Randa"/>
    <s v="Doherty"/>
    <s v="Miss"/>
    <s v="F"/>
    <n v="30"/>
    <s v="Purelake Mews"/>
    <s v="Newmarket"/>
    <x v="2"/>
    <x v="858"/>
    <n v="65"/>
    <x v="9"/>
    <x v="9"/>
    <n v="3.39"/>
    <n v="24"/>
    <n v="220.35"/>
    <n v="5288.4"/>
  </r>
  <r>
    <n v="3861"/>
    <s v="Britt"/>
    <s v="Spangler"/>
    <s v="Dr"/>
    <s v="M"/>
    <n v="60"/>
    <s v="Pursewardens Close"/>
    <s v="Arisaig"/>
    <x v="48"/>
    <x v="549"/>
    <n v="81"/>
    <x v="4"/>
    <x v="4"/>
    <n v="1.89"/>
    <n v="18"/>
    <n v="153.09"/>
    <n v="2755.62"/>
  </r>
  <r>
    <n v="3862"/>
    <s v="Teresita"/>
    <s v="Dailey"/>
    <s v="Miss"/>
    <s v="F"/>
    <n v="30"/>
    <s v="Putney High"/>
    <s v="Stoke-Sub-Hamdon"/>
    <x v="2"/>
    <x v="1039"/>
    <n v="66"/>
    <x v="1"/>
    <x v="1"/>
    <n v="1.79"/>
    <n v="24"/>
    <n v="118.14"/>
    <n v="2835.36"/>
  </r>
  <r>
    <n v="3863"/>
    <s v="Earl"/>
    <s v="Koenig"/>
    <s v="Mr"/>
    <s v="M"/>
    <n v="30"/>
    <s v="Pycroft Way"/>
    <s v="Milford Haven"/>
    <x v="2"/>
    <x v="693"/>
    <n v="47"/>
    <x v="6"/>
    <x v="6"/>
    <n v="1.29"/>
    <n v="24"/>
    <n v="60.63"/>
    <n v="1455.1200000000001"/>
  </r>
  <r>
    <n v="3864"/>
    <s v="Bernetta"/>
    <s v="Obrien"/>
    <s v="Miss"/>
    <s v="F"/>
    <n v="90"/>
    <s v="Pyrland Road"/>
    <s v="East Sussex"/>
    <x v="44"/>
    <x v="82"/>
    <n v="97"/>
    <x v="0"/>
    <x v="0"/>
    <n v="2.0099999999999998"/>
    <n v="20"/>
    <n v="194.96999999999997"/>
    <n v="3899.3999999999996"/>
  </r>
  <r>
    <n v="3865"/>
    <s v="Graham"/>
    <s v="Dugan"/>
    <s v="Mr"/>
    <s v="M"/>
    <n v="90"/>
    <s v="Quaggy Walk"/>
    <s v="Lanarkshire"/>
    <x v="21"/>
    <x v="709"/>
    <n v="42"/>
    <x v="6"/>
    <x v="6"/>
    <n v="1.29"/>
    <n v="24"/>
    <n v="54.18"/>
    <n v="1300.32"/>
  </r>
  <r>
    <n v="3866"/>
    <s v="Raymond"/>
    <s v="Silva"/>
    <s v="Mr"/>
    <s v="M"/>
    <n v="60"/>
    <s v="Quainton Street"/>
    <s v="Lynmouth"/>
    <x v="2"/>
    <x v="693"/>
    <n v="54"/>
    <x v="7"/>
    <x v="7"/>
    <n v="2.95"/>
    <n v="20"/>
    <n v="159.30000000000001"/>
    <n v="3186"/>
  </r>
  <r>
    <n v="3867"/>
    <s v="Jonah"/>
    <s v="Sexton"/>
    <s v="Mr"/>
    <s v="M"/>
    <n v="60"/>
    <s v="Quakers Walk"/>
    <s v="Knighton"/>
    <x v="21"/>
    <x v="325"/>
    <n v="18"/>
    <x v="4"/>
    <x v="4"/>
    <n v="1.89"/>
    <n v="18"/>
    <n v="34.019999999999996"/>
    <n v="612.3599999999999"/>
  </r>
  <r>
    <n v="3868"/>
    <s v="Alfonso"/>
    <s v="Pierce"/>
    <s v="Prof"/>
    <s v="M"/>
    <n v="90"/>
    <s v="Quebec Way"/>
    <s v="Ferndale"/>
    <x v="17"/>
    <x v="937"/>
    <n v="95"/>
    <x v="0"/>
    <x v="0"/>
    <n v="2.0099999999999998"/>
    <n v="20"/>
    <n v="190.95"/>
    <n v="3819"/>
  </r>
  <r>
    <n v="3869"/>
    <s v="Alica"/>
    <s v="Bautista"/>
    <s v="Mrs"/>
    <s v="F"/>
    <n v="60"/>
    <s v="Queen Ann"/>
    <s v="Ferndown"/>
    <x v="17"/>
    <x v="1057"/>
    <n v="33"/>
    <x v="5"/>
    <x v="5"/>
    <n v="3.99"/>
    <n v="24"/>
    <n v="131.67000000000002"/>
    <n v="3160.0800000000004"/>
  </r>
  <r>
    <n v="3870"/>
    <s v="Louis"/>
    <s v="Ewing"/>
    <s v="Mr"/>
    <s v="M"/>
    <n v="30"/>
    <s v="Queen Street"/>
    <s v="Perthshire"/>
    <x v="2"/>
    <x v="914"/>
    <n v="42"/>
    <x v="0"/>
    <x v="0"/>
    <n v="2.0099999999999998"/>
    <n v="20"/>
    <n v="84.419999999999987"/>
    <n v="1688.3999999999996"/>
  </r>
  <r>
    <n v="3871"/>
    <s v="Marco"/>
    <s v="Snyder"/>
    <s v="Mr"/>
    <s v="M"/>
    <n v="60"/>
    <s v="Queens Arms"/>
    <s v="Strathcarron"/>
    <x v="2"/>
    <x v="836"/>
    <n v="49"/>
    <x v="1"/>
    <x v="1"/>
    <n v="1.79"/>
    <n v="24"/>
    <n v="87.710000000000008"/>
    <n v="2105.04"/>
  </r>
  <r>
    <n v="3872"/>
    <s v="Darron"/>
    <s v="Kane"/>
    <s v="Mr"/>
    <s v="M"/>
    <n v="60"/>
    <s v="Queens Crescent"/>
    <s v="Leek"/>
    <x v="21"/>
    <x v="844"/>
    <n v="59"/>
    <x v="3"/>
    <x v="3"/>
    <n v="0.69"/>
    <n v="24"/>
    <n v="40.709999999999994"/>
    <n v="977.03999999999985"/>
  </r>
  <r>
    <n v="3873"/>
    <s v="Hong"/>
    <s v="Swift"/>
    <s v="Mr"/>
    <s v="M"/>
    <n v="90"/>
    <s v="Queen's Place"/>
    <s v="Swaffham"/>
    <x v="2"/>
    <x v="699"/>
    <n v="101"/>
    <x v="8"/>
    <x v="8"/>
    <n v="3.49"/>
    <n v="20"/>
    <n v="352.49"/>
    <n v="7049.8"/>
  </r>
  <r>
    <n v="3874"/>
    <s v="Gregorio"/>
    <s v="Coker"/>
    <s v="Mr"/>
    <s v="M"/>
    <n v="30"/>
    <s v="Queens Way"/>
    <s v="Broseley"/>
    <x v="49"/>
    <x v="237"/>
    <n v="38"/>
    <x v="5"/>
    <x v="5"/>
    <n v="3.99"/>
    <n v="24"/>
    <n v="151.62"/>
    <n v="3638.88"/>
  </r>
  <r>
    <n v="3875"/>
    <s v="Byron"/>
    <s v="Donaldson"/>
    <s v="Mr"/>
    <s v="M"/>
    <n v="90"/>
    <s v="Queens Way"/>
    <s v="Denbigh"/>
    <x v="3"/>
    <x v="339"/>
    <n v="36"/>
    <x v="7"/>
    <x v="7"/>
    <n v="2.95"/>
    <n v="20"/>
    <n v="106.2"/>
    <n v="2124"/>
  </r>
  <r>
    <n v="3876"/>
    <s v="Genaro"/>
    <s v="Foley"/>
    <s v="Dr"/>
    <s v="M"/>
    <n v="30"/>
    <s v="Queensferry Walk"/>
    <s v="Windlesham"/>
    <x v="2"/>
    <x v="383"/>
    <n v="49"/>
    <x v="6"/>
    <x v="6"/>
    <n v="1.29"/>
    <n v="24"/>
    <n v="63.21"/>
    <n v="1517.04"/>
  </r>
  <r>
    <n v="3877"/>
    <s v="Chad"/>
    <s v="Mcgill"/>
    <s v="Mr"/>
    <s v="M"/>
    <n v="30"/>
    <s v="Queensmere Road"/>
    <s v="Towcester"/>
    <x v="2"/>
    <x v="482"/>
    <n v="35"/>
    <x v="9"/>
    <x v="9"/>
    <n v="3.39"/>
    <n v="24"/>
    <n v="118.65"/>
    <n v="2847.6000000000004"/>
  </r>
  <r>
    <n v="3878"/>
    <s v="Patrick"/>
    <s v="Saunders"/>
    <s v="Mr"/>
    <s v="M"/>
    <n v="60"/>
    <s v="Queensway"/>
    <s v="Banstead"/>
    <x v="0"/>
    <x v="718"/>
    <n v="50"/>
    <x v="2"/>
    <x v="2"/>
    <n v="1.79"/>
    <n v="17"/>
    <n v="89.5"/>
    <n v="1521.5"/>
  </r>
  <r>
    <n v="3879"/>
    <s v="Louisa"/>
    <s v="Buckley"/>
    <s v="Miss"/>
    <s v="F"/>
    <n v="90"/>
    <s v="Quentin Place"/>
    <s v="Denny"/>
    <x v="3"/>
    <x v="541"/>
    <n v="84"/>
    <x v="5"/>
    <x v="5"/>
    <n v="3.99"/>
    <n v="24"/>
    <n v="335.16"/>
    <n v="8043.84"/>
  </r>
  <r>
    <n v="3880"/>
    <s v="Shantay"/>
    <s v="Skinner"/>
    <s v="Mrs"/>
    <s v="F"/>
    <n v="60"/>
    <s v="Quilter Street"/>
    <s v="County Down"/>
    <x v="16"/>
    <x v="4"/>
    <n v="73"/>
    <x v="2"/>
    <x v="2"/>
    <n v="1.79"/>
    <n v="17"/>
    <n v="130.67000000000002"/>
    <n v="2221.3900000000003"/>
  </r>
  <r>
    <n v="3881"/>
    <s v="Billie"/>
    <s v="Franks"/>
    <s v="Mr"/>
    <s v="M"/>
    <n v="60"/>
    <s v="Radbourne Road"/>
    <s v="Aberdovey"/>
    <x v="36"/>
    <x v="942"/>
    <n v="82"/>
    <x v="4"/>
    <x v="4"/>
    <n v="1.89"/>
    <n v="18"/>
    <n v="154.97999999999999"/>
    <n v="2789.64"/>
  </r>
  <r>
    <n v="3882"/>
    <s v="Stan"/>
    <s v="Irvin"/>
    <s v="Mr"/>
    <s v="M"/>
    <n v="90"/>
    <s v="Radlet Avenue"/>
    <s v="Dolwyddelan"/>
    <x v="3"/>
    <x v="348"/>
    <n v="41"/>
    <x v="5"/>
    <x v="5"/>
    <n v="3.99"/>
    <n v="24"/>
    <n v="163.59"/>
    <n v="3926.16"/>
  </r>
  <r>
    <n v="3883"/>
    <s v="Johnnie"/>
    <s v="Randle"/>
    <s v="Mrs"/>
    <s v="F"/>
    <n v="60"/>
    <s v="Radnor Place"/>
    <s v="Fife"/>
    <x v="17"/>
    <x v="289"/>
    <n v="21"/>
    <x v="5"/>
    <x v="5"/>
    <n v="3.99"/>
    <n v="24"/>
    <n v="83.79"/>
    <n v="2010.96"/>
  </r>
  <r>
    <n v="3884"/>
    <s v="Dotty"/>
    <s v="Paige"/>
    <s v="Miss"/>
    <s v="F"/>
    <n v="60"/>
    <s v="Raglan Cottage"/>
    <s v="Wilmslow"/>
    <x v="2"/>
    <x v="358"/>
    <n v="8"/>
    <x v="4"/>
    <x v="4"/>
    <n v="1.89"/>
    <n v="18"/>
    <n v="15.12"/>
    <n v="272.15999999999997"/>
  </r>
  <r>
    <n v="3885"/>
    <s v="Aleta"/>
    <s v="Hicks"/>
    <s v="Mrs"/>
    <s v="F"/>
    <n v="30"/>
    <s v="Raglan Villas"/>
    <s v="Isle Of Cumbrae"/>
    <x v="21"/>
    <x v="998"/>
    <n v="17"/>
    <x v="7"/>
    <x v="7"/>
    <n v="2.95"/>
    <n v="20"/>
    <n v="50.150000000000006"/>
    <n v="1003.0000000000001"/>
  </r>
  <r>
    <n v="3886"/>
    <s v="Maya"/>
    <s v="Hendrix"/>
    <s v="Miss"/>
    <s v="F"/>
    <n v="60"/>
    <s v="Rahere Street"/>
    <s v="Llanfairfechan"/>
    <x v="11"/>
    <x v="1061"/>
    <n v="39"/>
    <x v="2"/>
    <x v="2"/>
    <n v="1.79"/>
    <n v="17"/>
    <n v="69.81"/>
    <n v="1186.77"/>
  </r>
  <r>
    <n v="3887"/>
    <s v="Francesco"/>
    <s v="Browne"/>
    <s v="Dr"/>
    <s v="M"/>
    <n v="90"/>
    <s v="Railway Arcade"/>
    <s v="Dalbeattie"/>
    <x v="3"/>
    <x v="663"/>
    <n v="81"/>
    <x v="4"/>
    <x v="4"/>
    <n v="1.89"/>
    <n v="18"/>
    <n v="153.09"/>
    <n v="2755.62"/>
  </r>
  <r>
    <n v="3888"/>
    <s v="Billy"/>
    <s v="Pagan"/>
    <s v="Mr"/>
    <s v="M"/>
    <n v="90"/>
    <s v="Railway Grove"/>
    <s v="Longhope"/>
    <x v="2"/>
    <x v="887"/>
    <n v="24"/>
    <x v="4"/>
    <x v="4"/>
    <n v="1.89"/>
    <n v="18"/>
    <n v="45.36"/>
    <n v="816.48"/>
  </r>
  <r>
    <n v="3889"/>
    <s v="Anthony"/>
    <s v="Monroe"/>
    <s v="Mr"/>
    <s v="M"/>
    <n v="90"/>
    <s v="Railway Terrace"/>
    <s v="Melksham"/>
    <x v="2"/>
    <x v="608"/>
    <n v="41"/>
    <x v="6"/>
    <x v="6"/>
    <n v="1.29"/>
    <n v="24"/>
    <n v="52.89"/>
    <n v="1269.3600000000001"/>
  </r>
  <r>
    <n v="3890"/>
    <s v="Vergie"/>
    <s v="Pugh"/>
    <s v="Miss"/>
    <s v="F"/>
    <n v="30"/>
    <s v="Raindeer Court"/>
    <s v="Kent"/>
    <x v="21"/>
    <x v="1062"/>
    <n v="78"/>
    <x v="2"/>
    <x v="2"/>
    <n v="1.79"/>
    <n v="17"/>
    <n v="139.62"/>
    <n v="2373.54"/>
  </r>
  <r>
    <n v="3891"/>
    <s v="Zack"/>
    <s v="Mckenna"/>
    <s v="Mr"/>
    <s v="M"/>
    <n v="90"/>
    <s v="Ralph Street"/>
    <s v="Markfield"/>
    <x v="2"/>
    <x v="478"/>
    <n v="70"/>
    <x v="3"/>
    <x v="3"/>
    <n v="0.69"/>
    <n v="24"/>
    <n v="48.3"/>
    <n v="1159.1999999999998"/>
  </r>
  <r>
    <n v="3892"/>
    <s v="Bryant"/>
    <s v="Valenzuela"/>
    <s v="Mr"/>
    <s v="M"/>
    <n v="90"/>
    <s v="Ram Square"/>
    <s v="Cromer"/>
    <x v="16"/>
    <x v="990"/>
    <n v="101"/>
    <x v="1"/>
    <x v="1"/>
    <n v="1.79"/>
    <n v="24"/>
    <n v="180.79"/>
    <n v="4338.96"/>
  </r>
  <r>
    <n v="3893"/>
    <s v="Ulysses"/>
    <s v="Hartley"/>
    <s v="Mr"/>
    <s v="M"/>
    <n v="60"/>
    <s v="Ramillies Street"/>
    <s v="Yarmouth"/>
    <x v="2"/>
    <x v="124"/>
    <n v="9"/>
    <x v="5"/>
    <x v="5"/>
    <n v="3.99"/>
    <n v="24"/>
    <n v="35.910000000000004"/>
    <n v="861.84000000000015"/>
  </r>
  <r>
    <n v="3894"/>
    <s v="Lupe"/>
    <s v="Sierra"/>
    <s v="Mr"/>
    <s v="M"/>
    <n v="60"/>
    <s v="Rampton Close"/>
    <s v="South Petherton"/>
    <x v="2"/>
    <x v="121"/>
    <n v="31"/>
    <x v="2"/>
    <x v="2"/>
    <n v="1.79"/>
    <n v="17"/>
    <n v="55.49"/>
    <n v="943.33"/>
  </r>
  <r>
    <n v="3895"/>
    <s v="Tien"/>
    <s v="Gagnon"/>
    <s v="Miss"/>
    <s v="F"/>
    <n v="90"/>
    <s v="Ramsay Road"/>
    <s v="Lancashire"/>
    <x v="21"/>
    <x v="166"/>
    <n v="64"/>
    <x v="8"/>
    <x v="8"/>
    <n v="3.49"/>
    <n v="20"/>
    <n v="223.36"/>
    <n v="4467.2000000000007"/>
  </r>
  <r>
    <n v="3896"/>
    <s v="Tresa"/>
    <s v="Tuttle"/>
    <s v="Mrs"/>
    <s v="F"/>
    <n v="90"/>
    <s v="Ramsey Walk"/>
    <s v="South Queensferry"/>
    <x v="2"/>
    <x v="443"/>
    <n v="88"/>
    <x v="7"/>
    <x v="7"/>
    <n v="2.95"/>
    <n v="20"/>
    <n v="259.60000000000002"/>
    <n v="5192"/>
  </r>
  <r>
    <n v="3897"/>
    <s v="Shane"/>
    <s v="Winter"/>
    <s v="Mr"/>
    <s v="M"/>
    <n v="60"/>
    <s v="Randall Avenue"/>
    <s v="Minehead"/>
    <x v="2"/>
    <x v="826"/>
    <n v="29"/>
    <x v="3"/>
    <x v="3"/>
    <n v="0.69"/>
    <n v="24"/>
    <n v="20.009999999999998"/>
    <n v="480.23999999999995"/>
  </r>
  <r>
    <n v="3898"/>
    <s v="Santo"/>
    <s v="Rose"/>
    <s v="Mr"/>
    <s v="M"/>
    <n v="60"/>
    <s v="Randall Avenue"/>
    <s v="Telford"/>
    <x v="2"/>
    <x v="431"/>
    <n v="28"/>
    <x v="8"/>
    <x v="8"/>
    <n v="3.49"/>
    <n v="20"/>
    <n v="97.72"/>
    <n v="1954.4"/>
  </r>
  <r>
    <n v="3899"/>
    <s v="Caroll"/>
    <s v="Rodriguez"/>
    <s v="Mrs"/>
    <s v="F"/>
    <n v="90"/>
    <s v="Randall Close"/>
    <s v="Shotts"/>
    <x v="2"/>
    <x v="900"/>
    <n v="90"/>
    <x v="8"/>
    <x v="8"/>
    <n v="3.49"/>
    <n v="20"/>
    <n v="314.10000000000002"/>
    <n v="6282"/>
  </r>
  <r>
    <n v="3900"/>
    <s v="Louis"/>
    <s v="Woodward"/>
    <s v="Mr"/>
    <s v="M"/>
    <n v="30"/>
    <s v="Randall Place"/>
    <s v="Bromley"/>
    <x v="32"/>
    <x v="274"/>
    <n v="9"/>
    <x v="5"/>
    <x v="5"/>
    <n v="3.99"/>
    <n v="24"/>
    <n v="35.910000000000004"/>
    <n v="861.84000000000015"/>
  </r>
  <r>
    <n v="3901"/>
    <s v="Lorenzo"/>
    <s v="Brantley"/>
    <s v="Mr"/>
    <s v="M"/>
    <n v="30"/>
    <s v="Randall Place"/>
    <s v="Stornoway"/>
    <x v="2"/>
    <x v="1063"/>
    <n v="40"/>
    <x v="4"/>
    <x v="4"/>
    <n v="1.89"/>
    <n v="18"/>
    <n v="75.599999999999994"/>
    <n v="1360.8"/>
  </r>
  <r>
    <n v="3902"/>
    <s v="Millard"/>
    <s v="Cramer"/>
    <s v="Mr"/>
    <s v="M"/>
    <n v="30"/>
    <s v="Randells Road"/>
    <s v="Aboyne"/>
    <x v="63"/>
    <x v="630"/>
    <n v="44"/>
    <x v="5"/>
    <x v="5"/>
    <n v="3.99"/>
    <n v="24"/>
    <n v="175.56"/>
    <n v="4213.4400000000005"/>
  </r>
  <r>
    <n v="3903"/>
    <s v="Iraida"/>
    <s v="Andrade"/>
    <s v="Mrs"/>
    <s v="F"/>
    <n v="30"/>
    <s v="Randisbourne Gdns"/>
    <s v="Sale"/>
    <x v="2"/>
    <x v="933"/>
    <n v="80"/>
    <x v="9"/>
    <x v="9"/>
    <n v="3.39"/>
    <n v="24"/>
    <n v="271.2"/>
    <n v="6508.7999999999993"/>
  </r>
  <r>
    <n v="3904"/>
    <s v="Rosita"/>
    <s v="Pierre"/>
    <s v="Mrs"/>
    <s v="F"/>
    <n v="30"/>
    <s v="Randlesdown Road"/>
    <s v="Denbigh"/>
    <x v="3"/>
    <x v="945"/>
    <n v="56"/>
    <x v="5"/>
    <x v="5"/>
    <n v="3.99"/>
    <n v="24"/>
    <n v="223.44"/>
    <n v="5362.5599999999995"/>
  </r>
  <r>
    <n v="3905"/>
    <s v="King"/>
    <s v="Thompson"/>
    <s v="Mr"/>
    <s v="M"/>
    <n v="60"/>
    <s v="Randlesdown Road"/>
    <s v="Henley-In-Arden"/>
    <x v="1"/>
    <x v="1064"/>
    <n v="53"/>
    <x v="4"/>
    <x v="4"/>
    <n v="1.89"/>
    <n v="18"/>
    <n v="100.17"/>
    <n v="1803.06"/>
  </r>
  <r>
    <n v="3907"/>
    <s v="Marty"/>
    <s v="Sargent"/>
    <s v="Miss"/>
    <s v="F"/>
    <n v="60"/>
    <s v="Rankin Close"/>
    <s v="Portrush"/>
    <x v="2"/>
    <x v="780"/>
    <n v="2"/>
    <x v="3"/>
    <x v="3"/>
    <n v="0.69"/>
    <n v="24"/>
    <n v="1.38"/>
    <n v="33.119999999999997"/>
  </r>
  <r>
    <n v="3908"/>
    <s v="Adaline"/>
    <s v="Amos"/>
    <s v="Miss"/>
    <s v="F"/>
    <n v="30"/>
    <s v="Rannell Street"/>
    <s v="St. Neots"/>
    <x v="2"/>
    <x v="436"/>
    <n v="102"/>
    <x v="6"/>
    <x v="6"/>
    <n v="1.29"/>
    <n v="24"/>
    <n v="131.58000000000001"/>
    <n v="3157.92"/>
  </r>
  <r>
    <n v="3909"/>
    <s v="Quinton"/>
    <s v="Corona"/>
    <s v="Mr"/>
    <s v="M"/>
    <n v="60"/>
    <s v="Ratcliffe Square"/>
    <s v="Colintraive"/>
    <x v="15"/>
    <x v="552"/>
    <n v="95"/>
    <x v="3"/>
    <x v="3"/>
    <n v="0.69"/>
    <n v="24"/>
    <n v="65.55"/>
    <n v="1573.1999999999998"/>
  </r>
  <r>
    <n v="3910"/>
    <s v="Lashawn"/>
    <s v="Griffith"/>
    <s v="Miss"/>
    <s v="F"/>
    <n v="60"/>
    <s v="Rathgar Road"/>
    <s v="Arthog"/>
    <x v="33"/>
    <x v="340"/>
    <n v="76"/>
    <x v="8"/>
    <x v="8"/>
    <n v="3.49"/>
    <n v="20"/>
    <n v="265.24"/>
    <n v="5304.8"/>
  </r>
  <r>
    <n v="3911"/>
    <s v="Flor"/>
    <s v="Beal"/>
    <s v="Mrs"/>
    <s v="F"/>
    <n v="90"/>
    <s v="Raven Road"/>
    <s v="Criccieth"/>
    <x v="16"/>
    <x v="349"/>
    <n v="33"/>
    <x v="9"/>
    <x v="9"/>
    <n v="3.39"/>
    <n v="24"/>
    <n v="111.87"/>
    <n v="2684.88"/>
  </r>
  <r>
    <n v="3912"/>
    <s v="Rodolfo"/>
    <s v="Dickerson"/>
    <s v="Mr"/>
    <s v="M"/>
    <n v="30"/>
    <s v="Ravensbourne Street"/>
    <s v="Yarm"/>
    <x v="2"/>
    <x v="770"/>
    <n v="62"/>
    <x v="4"/>
    <x v="4"/>
    <n v="1.89"/>
    <n v="18"/>
    <n v="117.17999999999999"/>
    <n v="2109.2399999999998"/>
  </r>
  <r>
    <n v="3913"/>
    <s v="Linwood"/>
    <s v="Farrell"/>
    <s v="Mr"/>
    <s v="M"/>
    <n v="60"/>
    <s v="Ravensdale Road"/>
    <s v="North Tawton"/>
    <x v="2"/>
    <x v="855"/>
    <n v="94"/>
    <x v="7"/>
    <x v="7"/>
    <n v="2.95"/>
    <n v="20"/>
    <n v="277.3"/>
    <n v="5546"/>
  </r>
  <r>
    <n v="3914"/>
    <s v="Keshia"/>
    <s v="Blanchard"/>
    <s v="Mrs"/>
    <s v="F"/>
    <n v="60"/>
    <s v="Ravenswood Industrial"/>
    <s v="Minehead"/>
    <x v="2"/>
    <x v="646"/>
    <n v="47"/>
    <x v="3"/>
    <x v="3"/>
    <n v="0.69"/>
    <n v="24"/>
    <n v="32.43"/>
    <n v="778.31999999999994"/>
  </r>
  <r>
    <n v="3915"/>
    <s v="Tyler"/>
    <s v="Lamb"/>
    <s v="Mrs"/>
    <s v="F"/>
    <n v="90"/>
    <s v="Rawlings Street"/>
    <s v="Gerrards Cross"/>
    <x v="17"/>
    <x v="141"/>
    <n v="83"/>
    <x v="7"/>
    <x v="7"/>
    <n v="2.95"/>
    <n v="20"/>
    <n v="244.85000000000002"/>
    <n v="4897"/>
  </r>
  <r>
    <n v="3916"/>
    <s v="Cody"/>
    <s v="Staples"/>
    <s v="Mr"/>
    <s v="M"/>
    <n v="60"/>
    <s v="Ray Street"/>
    <s v="Wooler"/>
    <x v="2"/>
    <x v="223"/>
    <n v="11"/>
    <x v="0"/>
    <x v="0"/>
    <n v="2.0099999999999998"/>
    <n v="20"/>
    <n v="22.11"/>
    <n v="442.2"/>
  </r>
  <r>
    <n v="3917"/>
    <s v="Millard"/>
    <s v="Winn"/>
    <s v="Mr"/>
    <s v="M"/>
    <n v="90"/>
    <s v="Raymond Avenue"/>
    <s v="Edgware"/>
    <x v="44"/>
    <x v="169"/>
    <n v="51"/>
    <x v="0"/>
    <x v="0"/>
    <n v="2.0099999999999998"/>
    <n v="20"/>
    <n v="102.50999999999999"/>
    <n v="2050.1999999999998"/>
  </r>
  <r>
    <n v="3918"/>
    <s v="Janina"/>
    <s v="Childers"/>
    <s v="Miss"/>
    <s v="F"/>
    <n v="60"/>
    <s v="Raymond Buildings"/>
    <s v="Troon"/>
    <x v="2"/>
    <x v="74"/>
    <n v="33"/>
    <x v="1"/>
    <x v="1"/>
    <n v="1.79"/>
    <n v="24"/>
    <n v="59.07"/>
    <n v="1417.68"/>
  </r>
  <r>
    <n v="3919"/>
    <s v="Ludivina"/>
    <s v="Gilliam"/>
    <s v="Miss"/>
    <s v="F"/>
    <n v="30"/>
    <s v="Raymouth Road"/>
    <s v="Eye"/>
    <x v="17"/>
    <x v="346"/>
    <n v="73"/>
    <x v="5"/>
    <x v="5"/>
    <n v="3.99"/>
    <n v="24"/>
    <n v="291.27000000000004"/>
    <n v="6990.4800000000014"/>
  </r>
  <r>
    <n v="3920"/>
    <s v="Tommie"/>
    <s v="Hogue"/>
    <s v="Mr"/>
    <s v="M"/>
    <n v="90"/>
    <s v="Rays Avenue"/>
    <s v="Rhosgoch"/>
    <x v="2"/>
    <x v="566"/>
    <n v="12"/>
    <x v="5"/>
    <x v="5"/>
    <n v="3.99"/>
    <n v="24"/>
    <n v="47.88"/>
    <n v="1149.1200000000001"/>
  </r>
  <r>
    <n v="3921"/>
    <s v="Dean"/>
    <s v="Taylor"/>
    <s v="Mr"/>
    <s v="M"/>
    <n v="30"/>
    <s v="Reachview Close"/>
    <s v="Freshwater"/>
    <x v="17"/>
    <x v="967"/>
    <n v="54"/>
    <x v="5"/>
    <x v="5"/>
    <n v="3.99"/>
    <n v="24"/>
    <n v="215.46"/>
    <n v="5171.04"/>
  </r>
  <r>
    <n v="3922"/>
    <s v="Alphonso"/>
    <s v="Dyer"/>
    <s v="Mr"/>
    <s v="M"/>
    <n v="60"/>
    <s v="Rear Of"/>
    <s v="Welwyn"/>
    <x v="2"/>
    <x v="889"/>
    <n v="76"/>
    <x v="0"/>
    <x v="0"/>
    <n v="2.0099999999999998"/>
    <n v="20"/>
    <n v="152.76"/>
    <n v="3055.2"/>
  </r>
  <r>
    <n v="3923"/>
    <s v="Sanford"/>
    <s v="Strickland"/>
    <s v="Mr"/>
    <s v="M"/>
    <n v="90"/>
    <s v="Rebecca's Place"/>
    <s v="London"/>
    <x v="2"/>
    <x v="6"/>
    <n v="51"/>
    <x v="0"/>
    <x v="0"/>
    <n v="2.0099999999999998"/>
    <n v="20"/>
    <n v="102.50999999999999"/>
    <n v="2050.1999999999998"/>
  </r>
  <r>
    <n v="3924"/>
    <s v="Len"/>
    <s v="Mcnally"/>
    <s v="Mr"/>
    <s v="M"/>
    <n v="30"/>
    <s v="Redcliffe Close"/>
    <s v="Tillicoultry"/>
    <x v="2"/>
    <x v="436"/>
    <n v="19"/>
    <x v="5"/>
    <x v="5"/>
    <n v="3.99"/>
    <n v="24"/>
    <n v="75.81"/>
    <n v="1819.44"/>
  </r>
  <r>
    <n v="3925"/>
    <s v="Lloyd"/>
    <s v="Shannon"/>
    <s v="Mr"/>
    <s v="M"/>
    <n v="60"/>
    <s v="Redcliffe Mews"/>
    <s v="Hereford"/>
    <x v="1"/>
    <x v="403"/>
    <n v="66"/>
    <x v="9"/>
    <x v="9"/>
    <n v="3.39"/>
    <n v="24"/>
    <n v="223.74"/>
    <n v="5369.76"/>
  </r>
  <r>
    <n v="3926"/>
    <s v="Dusty"/>
    <s v="Townsend"/>
    <s v="Miss"/>
    <s v="F"/>
    <n v="30"/>
    <s v="Redcliffe Road"/>
    <s v="Coldstream"/>
    <x v="15"/>
    <x v="350"/>
    <n v="66"/>
    <x v="8"/>
    <x v="8"/>
    <n v="3.49"/>
    <n v="20"/>
    <n v="230.34"/>
    <n v="4606.8"/>
  </r>
  <r>
    <n v="3927"/>
    <s v="Olin"/>
    <s v="Meeks"/>
    <s v="Mr"/>
    <s v="M"/>
    <n v="60"/>
    <s v="Redcross Street"/>
    <s v="Margate"/>
    <x v="2"/>
    <x v="436"/>
    <n v="13"/>
    <x v="1"/>
    <x v="1"/>
    <n v="1.79"/>
    <n v="24"/>
    <n v="23.27"/>
    <n v="558.48"/>
  </r>
  <r>
    <n v="3928"/>
    <s v="Korey"/>
    <s v="Randle"/>
    <s v="Mr"/>
    <s v="M"/>
    <n v="30"/>
    <s v="Redhall Terrace"/>
    <s v="Ravenglass"/>
    <x v="2"/>
    <x v="964"/>
    <n v="51"/>
    <x v="3"/>
    <x v="3"/>
    <n v="0.69"/>
    <n v="24"/>
    <n v="35.19"/>
    <n v="844.56"/>
  </r>
  <r>
    <n v="3929"/>
    <s v="Ezra"/>
    <s v="Mccray"/>
    <s v="Mr"/>
    <s v="M"/>
    <n v="30"/>
    <s v="Redmans Road"/>
    <s v="Oldbury"/>
    <x v="2"/>
    <x v="829"/>
    <n v="97"/>
    <x v="5"/>
    <x v="5"/>
    <n v="3.99"/>
    <n v="24"/>
    <n v="387.03000000000003"/>
    <n v="9288.7200000000012"/>
  </r>
  <r>
    <n v="3930"/>
    <s v="Tamie"/>
    <s v="Shea"/>
    <s v="Miss"/>
    <s v="F"/>
    <n v="60"/>
    <s v="Redmead Lane"/>
    <s v="Iver"/>
    <x v="21"/>
    <x v="817"/>
    <n v="6"/>
    <x v="6"/>
    <x v="6"/>
    <n v="1.29"/>
    <n v="24"/>
    <n v="7.74"/>
    <n v="185.76"/>
  </r>
  <r>
    <n v="3931"/>
    <s v="Marquis"/>
    <s v="Rojas"/>
    <s v="Mr"/>
    <s v="M"/>
    <n v="90"/>
    <s v="Redvers Road"/>
    <s v="Essex"/>
    <x v="17"/>
    <x v="322"/>
    <n v="25"/>
    <x v="8"/>
    <x v="8"/>
    <n v="3.49"/>
    <n v="20"/>
    <n v="87.25"/>
    <n v="1745"/>
  </r>
  <r>
    <n v="3932"/>
    <s v="Mandi"/>
    <s v="Pitts"/>
    <s v="Mrs"/>
    <s v="F"/>
    <n v="60"/>
    <s v="Redvers Road"/>
    <s v="London"/>
    <x v="2"/>
    <x v="318"/>
    <n v="78"/>
    <x v="7"/>
    <x v="7"/>
    <n v="2.95"/>
    <n v="20"/>
    <n v="230.10000000000002"/>
    <n v="4602"/>
  </r>
  <r>
    <n v="3933"/>
    <s v="Ellsworth"/>
    <s v="Nguyen"/>
    <s v="Mr"/>
    <s v="M"/>
    <n v="30"/>
    <s v="Redwood Close"/>
    <s v="Gorebridge"/>
    <x v="17"/>
    <x v="72"/>
    <n v="68"/>
    <x v="1"/>
    <x v="1"/>
    <n v="1.79"/>
    <n v="24"/>
    <n v="121.72"/>
    <n v="2921.2799999999997"/>
  </r>
  <r>
    <n v="3934"/>
    <s v="German"/>
    <s v="Oakley"/>
    <s v="Mr"/>
    <s v="M"/>
    <n v="60"/>
    <s v="Reece Mews"/>
    <s v="North Walsham"/>
    <x v="2"/>
    <x v="763"/>
    <n v="84"/>
    <x v="8"/>
    <x v="8"/>
    <n v="3.49"/>
    <n v="20"/>
    <n v="293.16000000000003"/>
    <n v="5863.2000000000007"/>
  </r>
  <r>
    <n v="3935"/>
    <s v="Reggie"/>
    <s v="Hurst"/>
    <s v="Mr"/>
    <s v="M"/>
    <n v="30"/>
    <s v="Reedworth Street"/>
    <s v="Brough"/>
    <x v="8"/>
    <x v="753"/>
    <n v="41"/>
    <x v="9"/>
    <x v="9"/>
    <n v="3.39"/>
    <n v="24"/>
    <n v="138.99"/>
    <n v="3335.76"/>
  </r>
  <r>
    <n v="3936"/>
    <s v="Trevor"/>
    <s v="Contreras"/>
    <s v="Mr"/>
    <s v="M"/>
    <n v="60"/>
    <s v="Reedworth Street"/>
    <s v="Hartlepool"/>
    <x v="1"/>
    <x v="405"/>
    <n v="36"/>
    <x v="5"/>
    <x v="5"/>
    <n v="3.99"/>
    <n v="24"/>
    <n v="143.64000000000001"/>
    <n v="3447.3600000000006"/>
  </r>
  <r>
    <n v="3937"/>
    <s v="Roland"/>
    <s v="Tracy"/>
    <s v="Mr"/>
    <s v="M"/>
    <n v="30"/>
    <s v="Rees Row"/>
    <s v="Beverley"/>
    <x v="37"/>
    <x v="920"/>
    <n v="22"/>
    <x v="3"/>
    <x v="3"/>
    <n v="0.69"/>
    <n v="24"/>
    <n v="15.18"/>
    <n v="364.32"/>
  </r>
  <r>
    <n v="3938"/>
    <s v="Aline"/>
    <s v="Whitley"/>
    <s v="Mrs"/>
    <s v="F"/>
    <n v="60"/>
    <s v="Regal Row"/>
    <s v="Leicestershire"/>
    <x v="84"/>
    <x v="240"/>
    <n v="45"/>
    <x v="8"/>
    <x v="8"/>
    <n v="3.49"/>
    <n v="20"/>
    <n v="157.05000000000001"/>
    <n v="3141"/>
  </r>
  <r>
    <n v="3939"/>
    <s v="Carolina"/>
    <s v="Benjamin"/>
    <s v="Mrs"/>
    <s v="F"/>
    <n v="30"/>
    <s v="Regan Way"/>
    <s v="Rowley Regis"/>
    <x v="2"/>
    <x v="112"/>
    <n v="32"/>
    <x v="1"/>
    <x v="1"/>
    <n v="1.79"/>
    <n v="24"/>
    <n v="57.28"/>
    <n v="1374.72"/>
  </r>
  <r>
    <n v="3940"/>
    <s v="Nyla"/>
    <s v="Nadeau"/>
    <s v="Miss"/>
    <s v="F"/>
    <n v="60"/>
    <s v="Regency Terrace"/>
    <s v="Hornchurch"/>
    <x v="1"/>
    <x v="86"/>
    <n v="22"/>
    <x v="0"/>
    <x v="0"/>
    <n v="2.0099999999999998"/>
    <n v="20"/>
    <n v="44.22"/>
    <n v="884.4"/>
  </r>
  <r>
    <n v="3941"/>
    <s v="Catina"/>
    <s v="Crowley"/>
    <s v="Ms"/>
    <s v="F"/>
    <n v="60"/>
    <s v="Regent Square"/>
    <s v="County Durham"/>
    <x v="16"/>
    <x v="437"/>
    <n v="83"/>
    <x v="9"/>
    <x v="9"/>
    <n v="3.39"/>
    <n v="24"/>
    <n v="281.37"/>
    <n v="6752.88"/>
  </r>
  <r>
    <n v="3942"/>
    <s v="Clifton"/>
    <s v="Felton"/>
    <s v="Mr"/>
    <s v="M"/>
    <n v="60"/>
    <s v="Regents Avenue"/>
    <s v="Fortrose"/>
    <x v="17"/>
    <x v="11"/>
    <n v="9"/>
    <x v="1"/>
    <x v="1"/>
    <n v="1.79"/>
    <n v="24"/>
    <n v="16.11"/>
    <n v="386.64"/>
  </r>
  <r>
    <n v="3943"/>
    <s v="Paz"/>
    <s v="Zamora"/>
    <s v="Miss"/>
    <s v="F"/>
    <n v="60"/>
    <s v="Regents Mews"/>
    <s v="Waterlooville"/>
    <x v="2"/>
    <x v="451"/>
    <n v="55"/>
    <x v="1"/>
    <x v="1"/>
    <n v="1.79"/>
    <n v="24"/>
    <n v="98.45"/>
    <n v="2362.8000000000002"/>
  </r>
  <r>
    <n v="3944"/>
    <s v="Shane"/>
    <s v="Negron"/>
    <s v="Mr"/>
    <s v="M"/>
    <n v="60"/>
    <s v="Regents Row"/>
    <s v="Belford"/>
    <x v="73"/>
    <x v="248"/>
    <n v="4"/>
    <x v="1"/>
    <x v="1"/>
    <n v="1.79"/>
    <n v="24"/>
    <n v="7.16"/>
    <n v="171.84"/>
  </r>
  <r>
    <n v="3945"/>
    <s v="Nelle"/>
    <s v="Stanford"/>
    <s v="Miss"/>
    <s v="F"/>
    <n v="90"/>
    <s v="Regents Wharf"/>
    <s v="Alva"/>
    <x v="77"/>
    <x v="494"/>
    <n v="62"/>
    <x v="2"/>
    <x v="2"/>
    <n v="1.79"/>
    <n v="17"/>
    <n v="110.98"/>
    <n v="1886.66"/>
  </r>
  <r>
    <n v="3946"/>
    <s v="Greg"/>
    <s v="Nava"/>
    <s v="Mr"/>
    <s v="M"/>
    <n v="30"/>
    <s v="Regina Road"/>
    <s v="Dronfield"/>
    <x v="3"/>
    <x v="587"/>
    <n v="74"/>
    <x v="1"/>
    <x v="1"/>
    <n v="1.79"/>
    <n v="24"/>
    <n v="132.46"/>
    <n v="3179.04"/>
  </r>
  <r>
    <n v="3947"/>
    <s v="Benton"/>
    <s v="Schultz"/>
    <s v="Mr"/>
    <s v="M"/>
    <n v="90"/>
    <s v="Regina Terrace"/>
    <s v="Llanbedr"/>
    <x v="11"/>
    <x v="957"/>
    <n v="78"/>
    <x v="9"/>
    <x v="9"/>
    <n v="3.39"/>
    <n v="24"/>
    <n v="264.42"/>
    <n v="6346.08"/>
  </r>
  <r>
    <n v="3948"/>
    <s v="Garland"/>
    <s v="Livingston"/>
    <s v="Mr"/>
    <s v="M"/>
    <n v="60"/>
    <s v="Reighton Road"/>
    <s v="Rosewell"/>
    <x v="2"/>
    <x v="699"/>
    <n v="48"/>
    <x v="7"/>
    <x v="7"/>
    <n v="2.95"/>
    <n v="20"/>
    <n v="141.60000000000002"/>
    <n v="2832.0000000000005"/>
  </r>
  <r>
    <n v="3949"/>
    <s v="Dominique"/>
    <s v="Burch"/>
    <s v="Mr"/>
    <s v="M"/>
    <n v="30"/>
    <s v="Rendlesham Road"/>
    <s v="Bideford"/>
    <x v="26"/>
    <x v="207"/>
    <n v="7"/>
    <x v="1"/>
    <x v="1"/>
    <n v="1.79"/>
    <n v="24"/>
    <n v="12.530000000000001"/>
    <n v="300.72000000000003"/>
  </r>
  <r>
    <n v="3950"/>
    <s v="Arminda"/>
    <s v="Pearson"/>
    <s v="Miss"/>
    <s v="F"/>
    <n v="30"/>
    <s v="Rendlesham Road"/>
    <s v="Kirkcaldy"/>
    <x v="21"/>
    <x v="422"/>
    <n v="40"/>
    <x v="6"/>
    <x v="6"/>
    <n v="1.29"/>
    <n v="24"/>
    <n v="51.6"/>
    <n v="1238.4000000000001"/>
  </r>
  <r>
    <n v="3951"/>
    <s v="Simona"/>
    <s v="Clarke"/>
    <s v="Mrs"/>
    <s v="F"/>
    <n v="60"/>
    <s v="Renters Avenue"/>
    <s v="Gourock"/>
    <x v="17"/>
    <x v="1045"/>
    <n v="34"/>
    <x v="9"/>
    <x v="9"/>
    <n v="3.39"/>
    <n v="24"/>
    <n v="115.26"/>
    <n v="2766.2400000000002"/>
  </r>
  <r>
    <n v="3952"/>
    <s v="Chris"/>
    <s v="Leslie"/>
    <s v="Mr"/>
    <s v="M"/>
    <n v="90"/>
    <s v="Rephidim Street"/>
    <s v="Richmond"/>
    <x v="2"/>
    <x v="675"/>
    <n v="92"/>
    <x v="9"/>
    <x v="9"/>
    <n v="3.39"/>
    <n v="24"/>
    <n v="311.88"/>
    <n v="7485.12"/>
  </r>
  <r>
    <n v="3953"/>
    <s v="Fredericka"/>
    <s v="Mullins"/>
    <s v="Ms"/>
    <s v="F"/>
    <n v="90"/>
    <s v="Restons Crescent"/>
    <s v="Llangammarch Wells"/>
    <x v="11"/>
    <x v="71"/>
    <n v="10"/>
    <x v="4"/>
    <x v="4"/>
    <n v="1.89"/>
    <n v="18"/>
    <n v="18.899999999999999"/>
    <n v="340.2"/>
  </r>
  <r>
    <n v="3954"/>
    <s v="Karlene"/>
    <s v="Dillard"/>
    <s v="Miss"/>
    <s v="F"/>
    <n v="60"/>
    <s v="Reynard Drive"/>
    <s v="St. Bees"/>
    <x v="2"/>
    <x v="228"/>
    <n v="20"/>
    <x v="0"/>
    <x v="0"/>
    <n v="2.0099999999999998"/>
    <n v="20"/>
    <n v="40.199999999999996"/>
    <n v="803.99999999999989"/>
  </r>
  <r>
    <n v="3955"/>
    <s v="Tam"/>
    <s v="Oliver"/>
    <s v="Mrs"/>
    <s v="F"/>
    <n v="60"/>
    <s v="Reynolds Place"/>
    <s v="Ballymoney"/>
    <x v="0"/>
    <x v="576"/>
    <n v="22"/>
    <x v="9"/>
    <x v="9"/>
    <n v="3.39"/>
    <n v="24"/>
    <n v="74.58"/>
    <n v="1789.92"/>
  </r>
  <r>
    <n v="3956"/>
    <s v="Danial"/>
    <s v="Hodge"/>
    <s v="Mr"/>
    <s v="M"/>
    <n v="60"/>
    <s v="Reynolds Road"/>
    <s v="Holywell"/>
    <x v="1"/>
    <x v="74"/>
    <n v="32"/>
    <x v="7"/>
    <x v="7"/>
    <n v="2.95"/>
    <n v="20"/>
    <n v="94.4"/>
    <n v="1888"/>
  </r>
  <r>
    <n v="3957"/>
    <s v="Elwood"/>
    <s v="Lawson"/>
    <s v="Mr"/>
    <s v="M"/>
    <n v="90"/>
    <s v="Rezia Place"/>
    <s v="Essex"/>
    <x v="17"/>
    <x v="985"/>
    <n v="61"/>
    <x v="9"/>
    <x v="9"/>
    <n v="3.39"/>
    <n v="24"/>
    <n v="206.79000000000002"/>
    <n v="4962.9600000000009"/>
  </r>
  <r>
    <n v="3958"/>
    <s v="Dayna"/>
    <s v="Hendricks"/>
    <s v="Miss"/>
    <s v="F"/>
    <n v="90"/>
    <s v="Rezia Place"/>
    <s v="Wimborne"/>
    <x v="2"/>
    <x v="700"/>
    <n v="19"/>
    <x v="1"/>
    <x v="1"/>
    <n v="1.79"/>
    <n v="24"/>
    <n v="34.01"/>
    <n v="816.24"/>
  </r>
  <r>
    <n v="3959"/>
    <s v="Shemika"/>
    <s v="Sosa"/>
    <s v="Miss"/>
    <s v="F"/>
    <n v="60"/>
    <s v="Rhodes Well"/>
    <s v="Lutterworth"/>
    <x v="2"/>
    <x v="783"/>
    <n v="13"/>
    <x v="1"/>
    <x v="1"/>
    <n v="1.79"/>
    <n v="24"/>
    <n v="23.27"/>
    <n v="558.48"/>
  </r>
  <r>
    <n v="3960"/>
    <s v="Edra"/>
    <s v="Webber"/>
    <s v="Miss"/>
    <s v="F"/>
    <n v="30"/>
    <s v="Rhondda Grove"/>
    <s v="Armagh"/>
    <x v="33"/>
    <x v="737"/>
    <n v="21"/>
    <x v="4"/>
    <x v="4"/>
    <n v="1.89"/>
    <n v="18"/>
    <n v="39.69"/>
    <n v="714.42"/>
  </r>
  <r>
    <n v="3961"/>
    <s v="Rosalina"/>
    <s v="Bourgeois"/>
    <s v="Mrs"/>
    <s v="F"/>
    <n v="60"/>
    <s v="Ricardo Street"/>
    <s v="Galashiels"/>
    <x v="17"/>
    <x v="936"/>
    <n v="9"/>
    <x v="9"/>
    <x v="9"/>
    <n v="3.39"/>
    <n v="24"/>
    <n v="30.51"/>
    <n v="732.24"/>
  </r>
  <r>
    <n v="3962"/>
    <s v="Manuela"/>
    <s v="Elliott"/>
    <s v="Mrs"/>
    <s v="F"/>
    <n v="30"/>
    <s v="Richard Street"/>
    <s v="Portree"/>
    <x v="2"/>
    <x v="495"/>
    <n v="43"/>
    <x v="1"/>
    <x v="1"/>
    <n v="1.79"/>
    <n v="24"/>
    <n v="76.97"/>
    <n v="1847.28"/>
  </r>
  <r>
    <n v="3963"/>
    <s v="Lue"/>
    <s v="Gibbs"/>
    <s v="Miss"/>
    <s v="F"/>
    <n v="30"/>
    <s v="Richmond Grove"/>
    <s v="Tighnabruaich"/>
    <x v="2"/>
    <x v="158"/>
    <n v="18"/>
    <x v="3"/>
    <x v="3"/>
    <n v="0.69"/>
    <n v="24"/>
    <n v="12.419999999999998"/>
    <n v="298.07999999999993"/>
  </r>
  <r>
    <n v="3964"/>
    <s v="Lenita"/>
    <s v="Long"/>
    <s v="Miss"/>
    <s v="F"/>
    <n v="90"/>
    <s v="Richmond House"/>
    <s v="Princes Risborough"/>
    <x v="2"/>
    <x v="579"/>
    <n v="95"/>
    <x v="9"/>
    <x v="9"/>
    <n v="3.39"/>
    <n v="24"/>
    <n v="322.05"/>
    <n v="7729.2000000000007"/>
  </r>
  <r>
    <n v="3965"/>
    <s v="Bryan"/>
    <s v="Edmonds"/>
    <s v="Mr"/>
    <s v="M"/>
    <n v="90"/>
    <s v="Richmond House"/>
    <s v="Treorchy"/>
    <x v="2"/>
    <x v="464"/>
    <n v="74"/>
    <x v="8"/>
    <x v="8"/>
    <n v="3.49"/>
    <n v="20"/>
    <n v="258.26"/>
    <n v="5165.2"/>
  </r>
  <r>
    <n v="3966"/>
    <s v="Julienne"/>
    <s v="Pina"/>
    <s v="Miss"/>
    <s v="F"/>
    <n v="90"/>
    <s v="Richmond Villas"/>
    <s v="Kinlochleven"/>
    <x v="21"/>
    <x v="136"/>
    <n v="60"/>
    <x v="8"/>
    <x v="8"/>
    <n v="3.49"/>
    <n v="20"/>
    <n v="209.4"/>
    <n v="4188"/>
  </r>
  <r>
    <n v="3967"/>
    <s v="Sari"/>
    <s v="Fritz"/>
    <s v="Mrs"/>
    <s v="F"/>
    <n v="30"/>
    <s v="Richmond Way"/>
    <s v="Otley"/>
    <x v="2"/>
    <x v="826"/>
    <n v="46"/>
    <x v="4"/>
    <x v="4"/>
    <n v="1.89"/>
    <n v="18"/>
    <n v="86.94"/>
    <n v="1564.92"/>
  </r>
  <r>
    <n v="3968"/>
    <s v="Eloy"/>
    <s v="Lawrence"/>
    <s v="Mr"/>
    <s v="M"/>
    <n v="30"/>
    <s v="Rickard Close"/>
    <s v="Kent"/>
    <x v="21"/>
    <x v="228"/>
    <n v="55"/>
    <x v="9"/>
    <x v="9"/>
    <n v="3.39"/>
    <n v="24"/>
    <n v="186.45000000000002"/>
    <n v="4474.8"/>
  </r>
  <r>
    <n v="3969"/>
    <s v="Rhett"/>
    <s v="Link"/>
    <s v="Mr"/>
    <s v="M"/>
    <n v="90"/>
    <s v="Rickyard Path"/>
    <s v="Much Hadham"/>
    <x v="2"/>
    <x v="857"/>
    <n v="20"/>
    <x v="3"/>
    <x v="3"/>
    <n v="0.69"/>
    <n v="24"/>
    <n v="13.799999999999999"/>
    <n v="331.2"/>
  </r>
  <r>
    <n v="3970"/>
    <s v="Hubert"/>
    <s v="Arthur"/>
    <s v="Mr"/>
    <s v="M"/>
    <n v="60"/>
    <s v="Riddell Street"/>
    <s v="Kinbrace"/>
    <x v="21"/>
    <x v="509"/>
    <n v="7"/>
    <x v="5"/>
    <x v="5"/>
    <n v="3.99"/>
    <n v="24"/>
    <n v="27.93"/>
    <n v="670.31999999999994"/>
  </r>
  <r>
    <n v="3971"/>
    <s v="Oliver"/>
    <s v="Kirk"/>
    <s v="Mr"/>
    <s v="M"/>
    <n v="30"/>
    <s v="Rider Street"/>
    <s v="Crewkerne"/>
    <x v="16"/>
    <x v="749"/>
    <n v="15"/>
    <x v="3"/>
    <x v="3"/>
    <n v="0.69"/>
    <n v="24"/>
    <n v="10.35"/>
    <n v="248.39999999999998"/>
  </r>
  <r>
    <n v="3972"/>
    <s v="Jacob"/>
    <s v="Shirley"/>
    <s v="Mr"/>
    <s v="M"/>
    <n v="30"/>
    <s v="Ridgdale Street"/>
    <s v="Staffordshire"/>
    <x v="2"/>
    <x v="687"/>
    <n v="10"/>
    <x v="7"/>
    <x v="7"/>
    <n v="2.95"/>
    <n v="20"/>
    <n v="29.5"/>
    <n v="590"/>
  </r>
  <r>
    <n v="3973"/>
    <s v="Willodean"/>
    <s v="Maher"/>
    <s v="Mrs"/>
    <s v="F"/>
    <n v="90"/>
    <s v="Ridgemount Close"/>
    <s v="Denbigh"/>
    <x v="3"/>
    <x v="204"/>
    <n v="5"/>
    <x v="1"/>
    <x v="1"/>
    <n v="1.79"/>
    <n v="24"/>
    <n v="8.9499999999999993"/>
    <n v="214.79999999999998"/>
  </r>
  <r>
    <n v="3975"/>
    <s v="Chris"/>
    <s v="Talbot"/>
    <s v="Mr"/>
    <s v="M"/>
    <n v="30"/>
    <s v="Ridings Close"/>
    <s v="Macduff"/>
    <x v="2"/>
    <x v="144"/>
    <n v="53"/>
    <x v="2"/>
    <x v="2"/>
    <n v="1.79"/>
    <n v="17"/>
    <n v="94.87"/>
    <n v="1612.79"/>
  </r>
  <r>
    <n v="3976"/>
    <s v="Corey"/>
    <s v="Crews"/>
    <s v="Mr"/>
    <s v="M"/>
    <n v="60"/>
    <s v="Ridler Place"/>
    <s v="Burnley"/>
    <x v="46"/>
    <x v="791"/>
    <n v="88"/>
    <x v="3"/>
    <x v="3"/>
    <n v="0.69"/>
    <n v="24"/>
    <n v="60.72"/>
    <n v="1457.28"/>
  </r>
  <r>
    <n v="3977"/>
    <s v="Renita"/>
    <s v="Bermudez"/>
    <s v="Mrs"/>
    <s v="F"/>
    <n v="30"/>
    <s v="Riffel Road"/>
    <s v="Burry Port"/>
    <x v="12"/>
    <x v="793"/>
    <n v="86"/>
    <x v="8"/>
    <x v="8"/>
    <n v="3.49"/>
    <n v="20"/>
    <n v="300.14000000000004"/>
    <n v="6002.8000000000011"/>
  </r>
  <r>
    <n v="3978"/>
    <s v="Torrie"/>
    <s v="Swanson"/>
    <s v="Mrs"/>
    <s v="F"/>
    <n v="90"/>
    <s v="Rigault Road"/>
    <s v="Llanelli"/>
    <x v="11"/>
    <x v="752"/>
    <n v="18"/>
    <x v="5"/>
    <x v="5"/>
    <n v="3.99"/>
    <n v="24"/>
    <n v="71.820000000000007"/>
    <n v="1723.6800000000003"/>
  </r>
  <r>
    <n v="3979"/>
    <s v="Cherri"/>
    <s v="Goodrich"/>
    <s v="Mrs"/>
    <s v="F"/>
    <n v="30"/>
    <s v="Rigg Approach"/>
    <s v="Wrexham"/>
    <x v="2"/>
    <x v="703"/>
    <n v="42"/>
    <x v="8"/>
    <x v="8"/>
    <n v="3.49"/>
    <n v="20"/>
    <n v="146.58000000000001"/>
    <n v="2931.6000000000004"/>
  </r>
  <r>
    <n v="3980"/>
    <s v="Laquita"/>
    <s v="Valle"/>
    <s v="Miss"/>
    <s v="F"/>
    <n v="30"/>
    <s v="Rigge Place"/>
    <s v="Hawick"/>
    <x v="1"/>
    <x v="152"/>
    <n v="56"/>
    <x v="7"/>
    <x v="7"/>
    <n v="2.95"/>
    <n v="20"/>
    <n v="165.20000000000002"/>
    <n v="3304.0000000000005"/>
  </r>
  <r>
    <n v="3981"/>
    <s v="Myles"/>
    <s v="Baldwin"/>
    <s v="Mr"/>
    <s v="M"/>
    <n v="60"/>
    <s v="Ring Crescent"/>
    <s v="Sheringham"/>
    <x v="2"/>
    <x v="38"/>
    <n v="26"/>
    <x v="5"/>
    <x v="5"/>
    <n v="3.99"/>
    <n v="24"/>
    <n v="103.74000000000001"/>
    <n v="2489.7600000000002"/>
  </r>
  <r>
    <n v="3982"/>
    <s v="May"/>
    <s v="Nash"/>
    <s v="Miss"/>
    <s v="F"/>
    <n v="90"/>
    <s v="Ringmer Avenue"/>
    <s v="Cranbrook"/>
    <x v="16"/>
    <x v="302"/>
    <n v="54"/>
    <x v="4"/>
    <x v="4"/>
    <n v="1.89"/>
    <n v="18"/>
    <n v="102.05999999999999"/>
    <n v="1837.0799999999997"/>
  </r>
  <r>
    <n v="3983"/>
    <s v="Reginald"/>
    <s v="Schulz"/>
    <s v="Mr"/>
    <s v="M"/>
    <n v="90"/>
    <s v="Ringmer Gardens"/>
    <s v="Tyne And Wear"/>
    <x v="2"/>
    <x v="267"/>
    <n v="37"/>
    <x v="6"/>
    <x v="6"/>
    <n v="1.29"/>
    <n v="24"/>
    <n v="47.730000000000004"/>
    <n v="1145.52"/>
  </r>
  <r>
    <n v="3984"/>
    <s v="Matthew"/>
    <s v="Pearce"/>
    <s v="Mr"/>
    <s v="M"/>
    <n v="60"/>
    <s v="Ringwood Gardens"/>
    <s v="Usk"/>
    <x v="2"/>
    <x v="245"/>
    <n v="38"/>
    <x v="5"/>
    <x v="5"/>
    <n v="3.99"/>
    <n v="24"/>
    <n v="151.62"/>
    <n v="3638.88"/>
  </r>
  <r>
    <n v="3985"/>
    <s v="Refugio"/>
    <s v="Pope"/>
    <s v="Mrs"/>
    <s v="F"/>
    <n v="30"/>
    <s v="Ripley Villas"/>
    <s v="Calstock"/>
    <x v="55"/>
    <x v="971"/>
    <n v="17"/>
    <x v="6"/>
    <x v="6"/>
    <n v="1.29"/>
    <n v="24"/>
    <n v="21.93"/>
    <n v="526.31999999999994"/>
  </r>
  <r>
    <n v="3986"/>
    <s v="Natashia"/>
    <s v="Benjamin"/>
    <s v="Mrs"/>
    <s v="F"/>
    <n v="60"/>
    <s v="Ripplevale Grove"/>
    <s v="Huntly"/>
    <x v="1"/>
    <x v="569"/>
    <n v="18"/>
    <x v="7"/>
    <x v="7"/>
    <n v="2.95"/>
    <n v="20"/>
    <n v="53.1"/>
    <n v="1062"/>
  </r>
  <r>
    <n v="3987"/>
    <s v="Rey"/>
    <s v="Gleason"/>
    <s v="Mr"/>
    <s v="M"/>
    <n v="90"/>
    <s v="Ritson Road"/>
    <s v="Bakewell"/>
    <x v="0"/>
    <x v="727"/>
    <n v="94"/>
    <x v="8"/>
    <x v="8"/>
    <n v="3.49"/>
    <n v="20"/>
    <n v="328.06"/>
    <n v="6561.2"/>
  </r>
  <r>
    <n v="3988"/>
    <s v="Claudia"/>
    <s v="Tripp"/>
    <s v="Miss"/>
    <s v="F"/>
    <n v="90"/>
    <s v="Ritson Road"/>
    <s v="West Sussex"/>
    <x v="2"/>
    <x v="634"/>
    <n v="47"/>
    <x v="2"/>
    <x v="2"/>
    <n v="1.79"/>
    <n v="17"/>
    <n v="84.13"/>
    <n v="1430.21"/>
  </r>
  <r>
    <n v="3989"/>
    <s v="Darwin"/>
    <s v="Stacy"/>
    <s v="Prof"/>
    <s v="M"/>
    <n v="60"/>
    <s v="River Close"/>
    <s v="Windlesham"/>
    <x v="2"/>
    <x v="758"/>
    <n v="94"/>
    <x v="8"/>
    <x v="8"/>
    <n v="3.49"/>
    <n v="20"/>
    <n v="328.06"/>
    <n v="6561.2"/>
  </r>
  <r>
    <n v="3990"/>
    <s v="Oren"/>
    <s v="Baird"/>
    <s v="Mr"/>
    <s v="M"/>
    <n v="60"/>
    <s v="Riverside"/>
    <s v="Burton-On-Trent"/>
    <x v="12"/>
    <x v="665"/>
    <n v="56"/>
    <x v="5"/>
    <x v="5"/>
    <n v="3.99"/>
    <n v="24"/>
    <n v="223.44"/>
    <n v="5362.5599999999995"/>
  </r>
  <r>
    <n v="3991"/>
    <s v="Chet"/>
    <s v="Pope"/>
    <s v="Mr"/>
    <s v="M"/>
    <n v="90"/>
    <s v="Riverside Business"/>
    <s v="High Wycombe"/>
    <x v="1"/>
    <x v="140"/>
    <n v="7"/>
    <x v="4"/>
    <x v="4"/>
    <n v="1.89"/>
    <n v="18"/>
    <n v="13.229999999999999"/>
    <n v="238.14"/>
  </r>
  <r>
    <n v="3992"/>
    <s v="Shayne"/>
    <s v="Hinkle"/>
    <s v="Mrs"/>
    <s v="F"/>
    <n v="60"/>
    <s v="Rlsdon Street"/>
    <s v="Chatham"/>
    <x v="20"/>
    <x v="385"/>
    <n v="3"/>
    <x v="5"/>
    <x v="5"/>
    <n v="3.99"/>
    <n v="24"/>
    <n v="11.97"/>
    <n v="287.28000000000003"/>
  </r>
  <r>
    <n v="3994"/>
    <s v="Zaida"/>
    <s v="Krause"/>
    <s v="Mrs"/>
    <s v="F"/>
    <n v="30"/>
    <s v="Roberts Terrace"/>
    <s v="Norfolk"/>
    <x v="2"/>
    <x v="54"/>
    <n v="6"/>
    <x v="4"/>
    <x v="4"/>
    <n v="1.89"/>
    <n v="18"/>
    <n v="11.34"/>
    <n v="204.12"/>
  </r>
  <r>
    <n v="3995"/>
    <s v="Agnes"/>
    <s v="Hairston"/>
    <s v="Mrs"/>
    <s v="F"/>
    <n v="60"/>
    <s v="Roberts Terrace"/>
    <s v="Smethwick"/>
    <x v="2"/>
    <x v="941"/>
    <n v="68"/>
    <x v="8"/>
    <x v="8"/>
    <n v="3.49"/>
    <n v="20"/>
    <n v="237.32000000000002"/>
    <n v="4746.4000000000005"/>
  </r>
  <r>
    <n v="3996"/>
    <s v="Federico"/>
    <s v="Davies"/>
    <s v="Mr"/>
    <s v="M"/>
    <n v="30"/>
    <s v="Robertson Cottages"/>
    <s v="Cleator"/>
    <x v="15"/>
    <x v="773"/>
    <n v="3"/>
    <x v="5"/>
    <x v="5"/>
    <n v="3.99"/>
    <n v="24"/>
    <n v="11.97"/>
    <n v="287.28000000000003"/>
  </r>
  <r>
    <n v="3997"/>
    <s v="Brooks"/>
    <s v="Chatman"/>
    <s v="Mr"/>
    <s v="M"/>
    <n v="60"/>
    <s v="Robertson Cottages"/>
    <s v="Hassocks"/>
    <x v="1"/>
    <x v="697"/>
    <n v="78"/>
    <x v="8"/>
    <x v="8"/>
    <n v="3.49"/>
    <n v="20"/>
    <n v="272.22000000000003"/>
    <n v="5444.4000000000005"/>
  </r>
  <r>
    <n v="3998"/>
    <s v="Tonya"/>
    <s v="Dupree"/>
    <s v="Miss"/>
    <s v="F"/>
    <n v="90"/>
    <s v="Robertsons Place"/>
    <s v="Rogart"/>
    <x v="2"/>
    <x v="527"/>
    <n v="77"/>
    <x v="9"/>
    <x v="9"/>
    <n v="3.39"/>
    <n v="24"/>
    <n v="261.03000000000003"/>
    <n v="6264.7200000000012"/>
  </r>
  <r>
    <n v="3999"/>
    <s v="Cornelius"/>
    <s v="French"/>
    <s v="Mr"/>
    <s v="M"/>
    <n v="90"/>
    <s v="Robsart Street"/>
    <s v="Bodorgan"/>
    <x v="62"/>
    <x v="654"/>
    <n v="45"/>
    <x v="2"/>
    <x v="2"/>
    <n v="1.79"/>
    <n v="17"/>
    <n v="80.55"/>
    <n v="1369.35"/>
  </r>
  <r>
    <n v="4000"/>
    <s v="Sun"/>
    <s v="Kramer"/>
    <s v="Mrs"/>
    <s v="F"/>
    <n v="60"/>
    <s v="Robson Road"/>
    <s v="Beauly"/>
    <x v="39"/>
    <x v="206"/>
    <n v="59"/>
    <x v="1"/>
    <x v="1"/>
    <n v="1.79"/>
    <n v="24"/>
    <n v="105.61"/>
    <n v="2534.64"/>
  </r>
  <r>
    <n v="4001"/>
    <s v="Johnie"/>
    <s v="Bellamy"/>
    <s v="Mr"/>
    <s v="M"/>
    <n v="60"/>
    <s v="Rock And"/>
    <s v="Bexleyheath"/>
    <x v="26"/>
    <x v="133"/>
    <n v="11"/>
    <x v="7"/>
    <x v="7"/>
    <n v="2.95"/>
    <n v="20"/>
    <n v="32.450000000000003"/>
    <n v="649"/>
  </r>
  <r>
    <n v="4002"/>
    <s v="Dawn"/>
    <s v="Purcell"/>
    <s v="Ms"/>
    <s v="F"/>
    <n v="30"/>
    <s v="Rock Hill"/>
    <s v="Norfolk"/>
    <x v="2"/>
    <x v="946"/>
    <n v="73"/>
    <x v="2"/>
    <x v="2"/>
    <n v="1.79"/>
    <n v="17"/>
    <n v="130.67000000000002"/>
    <n v="2221.3900000000003"/>
  </r>
  <r>
    <n v="4003"/>
    <s v="Lashonda"/>
    <s v="Numbers"/>
    <s v="Miss"/>
    <s v="F"/>
    <n v="90"/>
    <s v="Rock Street"/>
    <s v="Taunton"/>
    <x v="2"/>
    <x v="428"/>
    <n v="46"/>
    <x v="7"/>
    <x v="7"/>
    <n v="2.95"/>
    <n v="20"/>
    <n v="135.70000000000002"/>
    <n v="2714.0000000000005"/>
  </r>
  <r>
    <n v="4004"/>
    <s v="Curt"/>
    <s v="Hurst"/>
    <s v="Mr"/>
    <s v="M"/>
    <n v="30"/>
    <s v="Rockbourne Road"/>
    <s v="Andover"/>
    <x v="4"/>
    <x v="354"/>
    <n v="16"/>
    <x v="6"/>
    <x v="6"/>
    <n v="1.29"/>
    <n v="24"/>
    <n v="20.64"/>
    <n v="495.36"/>
  </r>
  <r>
    <n v="4005"/>
    <s v="Marica"/>
    <s v="Ash"/>
    <s v="Miss"/>
    <s v="F"/>
    <n v="60"/>
    <s v="Rockbourne Road"/>
    <s v="Bath"/>
    <x v="68"/>
    <x v="963"/>
    <n v="11"/>
    <x v="6"/>
    <x v="6"/>
    <n v="1.29"/>
    <n v="24"/>
    <n v="14.190000000000001"/>
    <n v="340.56000000000006"/>
  </r>
  <r>
    <n v="4006"/>
    <s v="Angelo"/>
    <s v="Benson"/>
    <s v="Mrs"/>
    <s v="F"/>
    <n v="90"/>
    <s v="Rockhall Road"/>
    <s v="Newcastle Emlyn"/>
    <x v="2"/>
    <x v="940"/>
    <n v="72"/>
    <x v="1"/>
    <x v="1"/>
    <n v="1.79"/>
    <n v="24"/>
    <n v="128.88"/>
    <n v="3093.12"/>
  </r>
  <r>
    <n v="4007"/>
    <s v="Kyong"/>
    <s v="Gary"/>
    <s v="Dr"/>
    <s v="F"/>
    <n v="30"/>
    <s v="Rockingham Close"/>
    <s v="Dunmow"/>
    <x v="3"/>
    <x v="919"/>
    <n v="41"/>
    <x v="2"/>
    <x v="2"/>
    <n v="1.79"/>
    <n v="17"/>
    <n v="73.39"/>
    <n v="1247.6300000000001"/>
  </r>
  <r>
    <n v="4009"/>
    <s v="Janna"/>
    <s v="Johns"/>
    <s v="Miss"/>
    <s v="F"/>
    <n v="60"/>
    <s v="Rockland Road"/>
    <s v="Glenfinnan"/>
    <x v="17"/>
    <x v="684"/>
    <n v="23"/>
    <x v="2"/>
    <x v="2"/>
    <n v="1.79"/>
    <n v="17"/>
    <n v="41.17"/>
    <n v="699.89"/>
  </r>
  <r>
    <n v="4010"/>
    <s v="Ramon"/>
    <s v="Browne"/>
    <s v="Mr"/>
    <s v="M"/>
    <n v="90"/>
    <s v="Rocks Lane"/>
    <s v="Burford"/>
    <x v="46"/>
    <x v="629"/>
    <n v="7"/>
    <x v="2"/>
    <x v="2"/>
    <n v="1.79"/>
    <n v="17"/>
    <n v="12.530000000000001"/>
    <n v="213.01000000000002"/>
  </r>
  <r>
    <n v="4011"/>
    <s v="Leeanne"/>
    <s v="Mackey"/>
    <s v="Mrs"/>
    <s v="F"/>
    <n v="30"/>
    <s v="Rocliffe Street"/>
    <s v="Louth"/>
    <x v="2"/>
    <x v="698"/>
    <n v="76"/>
    <x v="1"/>
    <x v="1"/>
    <n v="1.79"/>
    <n v="24"/>
    <n v="136.04"/>
    <n v="3264.96"/>
  </r>
  <r>
    <n v="4012"/>
    <s v="Lamonica"/>
    <s v="Barry"/>
    <s v="Miss"/>
    <s v="F"/>
    <n v="60"/>
    <s v="Roding Mews"/>
    <s v="Innerleithen"/>
    <x v="35"/>
    <x v="216"/>
    <n v="12"/>
    <x v="0"/>
    <x v="0"/>
    <n v="2.0099999999999998"/>
    <n v="20"/>
    <n v="24.119999999999997"/>
    <n v="482.4"/>
  </r>
  <r>
    <n v="4013"/>
    <s v="Fannie"/>
    <s v="Leslie"/>
    <s v="Miss"/>
    <s v="F"/>
    <n v="30"/>
    <s v="Rodway Road"/>
    <s v="East Grinstead"/>
    <x v="44"/>
    <x v="507"/>
    <n v="25"/>
    <x v="8"/>
    <x v="8"/>
    <n v="3.49"/>
    <n v="20"/>
    <n v="87.25"/>
    <n v="1745"/>
  </r>
  <r>
    <n v="4014"/>
    <s v="Jerald"/>
    <s v="Bourgeois"/>
    <s v="Mr"/>
    <s v="M"/>
    <n v="90"/>
    <s v="Roehampton Vale"/>
    <s v="Leamington Spa"/>
    <x v="21"/>
    <x v="99"/>
    <n v="62"/>
    <x v="4"/>
    <x v="4"/>
    <n v="1.89"/>
    <n v="18"/>
    <n v="117.17999999999999"/>
    <n v="2109.2399999999998"/>
  </r>
  <r>
    <n v="4015"/>
    <s v="Cathleen"/>
    <s v="Daly"/>
    <s v="Miss"/>
    <s v="F"/>
    <n v="90"/>
    <s v="Roger Street"/>
    <s v="Pembroke Dock"/>
    <x v="2"/>
    <x v="500"/>
    <n v="65"/>
    <x v="3"/>
    <x v="3"/>
    <n v="0.69"/>
    <n v="24"/>
    <n v="44.849999999999994"/>
    <n v="1076.3999999999999"/>
  </r>
  <r>
    <n v="4016"/>
    <s v="Paris"/>
    <s v="King"/>
    <s v="Mr"/>
    <s v="M"/>
    <n v="30"/>
    <s v="Rogers Court"/>
    <s v="Rowland'S Castle"/>
    <x v="2"/>
    <x v="417"/>
    <n v="53"/>
    <x v="1"/>
    <x v="1"/>
    <n v="1.79"/>
    <n v="24"/>
    <n v="94.87"/>
    <n v="2276.88"/>
  </r>
  <r>
    <n v="4017"/>
    <s v="Deshawn"/>
    <s v="Curry"/>
    <s v="Mr"/>
    <s v="M"/>
    <n v="60"/>
    <s v="Roland Grove"/>
    <s v="Appleby-In-Westmorland"/>
    <x v="58"/>
    <x v="941"/>
    <n v="91"/>
    <x v="6"/>
    <x v="6"/>
    <n v="1.29"/>
    <n v="24"/>
    <n v="117.39"/>
    <n v="2817.36"/>
  </r>
  <r>
    <n v="4018"/>
    <s v="Lynne"/>
    <s v="Burnette"/>
    <s v="Ms"/>
    <s v="F"/>
    <n v="60"/>
    <s v="Roland Road"/>
    <s v="Buckhurst Hill"/>
    <x v="8"/>
    <x v="961"/>
    <n v="35"/>
    <x v="5"/>
    <x v="5"/>
    <n v="3.99"/>
    <n v="24"/>
    <n v="139.65"/>
    <n v="3351.6000000000004"/>
  </r>
  <r>
    <n v="4019"/>
    <s v="Shannon"/>
    <s v="Cody"/>
    <s v="Mrs"/>
    <s v="F"/>
    <n v="30"/>
    <s v="Rolleston Terrace"/>
    <s v="Southwold"/>
    <x v="2"/>
    <x v="542"/>
    <n v="71"/>
    <x v="0"/>
    <x v="0"/>
    <n v="2.0099999999999998"/>
    <n v="20"/>
    <n v="142.70999999999998"/>
    <n v="2854.2"/>
  </r>
  <r>
    <n v="4020"/>
    <s v="Reinaldo"/>
    <s v="Engel"/>
    <s v="Mr"/>
    <s v="M"/>
    <n v="30"/>
    <s v="Rollscourt Avenue"/>
    <s v="Berkhamsted"/>
    <x v="29"/>
    <x v="80"/>
    <n v="44"/>
    <x v="3"/>
    <x v="3"/>
    <n v="0.69"/>
    <n v="24"/>
    <n v="30.36"/>
    <n v="728.64"/>
  </r>
  <r>
    <n v="4021"/>
    <s v="Claretha"/>
    <s v="Wilson"/>
    <s v="Mrs"/>
    <s v="F"/>
    <n v="30"/>
    <s v="Rollscourt Avenue"/>
    <s v="Settle"/>
    <x v="2"/>
    <x v="797"/>
    <n v="82"/>
    <x v="0"/>
    <x v="0"/>
    <n v="2.0099999999999998"/>
    <n v="20"/>
    <n v="164.82"/>
    <n v="3296.3999999999996"/>
  </r>
  <r>
    <n v="4022"/>
    <s v="Colin"/>
    <s v="Mcclellan"/>
    <s v="Mr"/>
    <s v="M"/>
    <n v="30"/>
    <s v="Roman Catholic"/>
    <s v="South Yorkshire"/>
    <x v="2"/>
    <x v="469"/>
    <n v="41"/>
    <x v="7"/>
    <x v="7"/>
    <n v="2.95"/>
    <n v="20"/>
    <n v="120.95"/>
    <n v="2419"/>
  </r>
  <r>
    <n v="4023"/>
    <s v="Milton"/>
    <s v="Ritchie"/>
    <s v="Mr"/>
    <s v="M"/>
    <n v="60"/>
    <s v="Roman Close"/>
    <s v="Isle Of Lewis"/>
    <x v="21"/>
    <x v="1053"/>
    <n v="83"/>
    <x v="8"/>
    <x v="8"/>
    <n v="3.49"/>
    <n v="20"/>
    <n v="289.67"/>
    <n v="5793.4000000000005"/>
  </r>
  <r>
    <n v="4024"/>
    <s v="Orval"/>
    <s v="Wolfe"/>
    <s v="Mr"/>
    <s v="M"/>
    <n v="90"/>
    <s v="Roman Rise"/>
    <s v="Grange-Over-Sands"/>
    <x v="17"/>
    <x v="752"/>
    <n v="16"/>
    <x v="3"/>
    <x v="3"/>
    <n v="0.69"/>
    <n v="24"/>
    <n v="11.04"/>
    <n v="264.95999999999998"/>
  </r>
  <r>
    <n v="4025"/>
    <s v="Leroy"/>
    <s v="Dow"/>
    <s v="Mr"/>
    <s v="M"/>
    <n v="90"/>
    <s v="Roman Way"/>
    <s v="Hawes"/>
    <x v="1"/>
    <x v="245"/>
    <n v="17"/>
    <x v="7"/>
    <x v="7"/>
    <n v="2.95"/>
    <n v="20"/>
    <n v="50.150000000000006"/>
    <n v="1003.0000000000001"/>
  </r>
  <r>
    <n v="4026"/>
    <s v="Felipe"/>
    <s v="Curtis"/>
    <s v="Mr"/>
    <s v="M"/>
    <n v="60"/>
    <s v="Romney Mews"/>
    <s v="Isle Of Gigha"/>
    <x v="21"/>
    <x v="87"/>
    <n v="105"/>
    <x v="2"/>
    <x v="2"/>
    <n v="1.79"/>
    <n v="17"/>
    <n v="187.95000000000002"/>
    <n v="3195.15"/>
  </r>
  <r>
    <n v="4027"/>
    <s v="Ted"/>
    <s v="Sumner"/>
    <s v="Mr"/>
    <s v="M"/>
    <n v="30"/>
    <s v="Romola Road"/>
    <s v="South Yorkshire"/>
    <x v="2"/>
    <x v="915"/>
    <n v="20"/>
    <x v="7"/>
    <x v="7"/>
    <n v="2.95"/>
    <n v="20"/>
    <n v="59"/>
    <n v="1180"/>
  </r>
  <r>
    <n v="4028"/>
    <s v="Herb"/>
    <s v="Goldman"/>
    <s v="Mr"/>
    <s v="M"/>
    <n v="30"/>
    <s v="Ron Leighton"/>
    <s v="Westgate-On-Sea"/>
    <x v="2"/>
    <x v="748"/>
    <n v="46"/>
    <x v="2"/>
    <x v="2"/>
    <n v="1.79"/>
    <n v="17"/>
    <n v="82.34"/>
    <n v="1399.78"/>
  </r>
  <r>
    <n v="4029"/>
    <s v="Maxine"/>
    <s v="Webb"/>
    <s v="Miss"/>
    <s v="F"/>
    <n v="60"/>
    <s v="Rookery Close"/>
    <s v="Bishop'S Stortford"/>
    <x v="65"/>
    <x v="569"/>
    <n v="82"/>
    <x v="5"/>
    <x v="5"/>
    <n v="3.99"/>
    <n v="24"/>
    <n v="327.18"/>
    <n v="7852.32"/>
  </r>
  <r>
    <n v="4030"/>
    <s v="Tammy"/>
    <s v="Metcalf"/>
    <s v="Miss"/>
    <s v="F"/>
    <n v="30"/>
    <s v="Rope Walk"/>
    <s v="Brockenhurst"/>
    <x v="32"/>
    <x v="968"/>
    <n v="12"/>
    <x v="2"/>
    <x v="2"/>
    <n v="1.79"/>
    <n v="17"/>
    <n v="21.48"/>
    <n v="365.16"/>
  </r>
  <r>
    <n v="4031"/>
    <s v="Xavier"/>
    <s v="Ali"/>
    <s v="Mr"/>
    <s v="M"/>
    <n v="30"/>
    <s v="Ropery Street"/>
    <s v="Uckfield"/>
    <x v="2"/>
    <x v="850"/>
    <n v="63"/>
    <x v="8"/>
    <x v="8"/>
    <n v="3.49"/>
    <n v="20"/>
    <n v="219.87"/>
    <n v="4397.3999999999996"/>
  </r>
  <r>
    <n v="4032"/>
    <s v="Bobby"/>
    <s v="Amos"/>
    <s v="Mr"/>
    <s v="M"/>
    <n v="60"/>
    <s v="Rose Cottages"/>
    <s v="Broxburn"/>
    <x v="8"/>
    <x v="982"/>
    <n v="48"/>
    <x v="4"/>
    <x v="4"/>
    <n v="1.89"/>
    <n v="18"/>
    <n v="90.72"/>
    <n v="1632.96"/>
  </r>
  <r>
    <n v="4033"/>
    <s v="Jen"/>
    <s v="Huynh"/>
    <s v="Miss"/>
    <s v="F"/>
    <n v="30"/>
    <s v="Rose Court"/>
    <s v="Askam-In-Furness"/>
    <x v="52"/>
    <x v="980"/>
    <n v="23"/>
    <x v="8"/>
    <x v="8"/>
    <n v="3.49"/>
    <n v="20"/>
    <n v="80.27000000000001"/>
    <n v="1605.4"/>
  </r>
  <r>
    <n v="4034"/>
    <s v="Kurt"/>
    <s v="Lowery"/>
    <s v="Mr"/>
    <s v="M"/>
    <n v="60"/>
    <s v="Rose Terrace"/>
    <s v="East Cowes"/>
    <x v="44"/>
    <x v="332"/>
    <n v="90"/>
    <x v="7"/>
    <x v="7"/>
    <n v="2.95"/>
    <n v="20"/>
    <n v="265.5"/>
    <n v="5310"/>
  </r>
  <r>
    <n v="4035"/>
    <s v="Colby"/>
    <s v="Olsen"/>
    <s v="Miss"/>
    <s v="F"/>
    <n v="60"/>
    <s v="Rosebank Road"/>
    <s v="Omagh"/>
    <x v="2"/>
    <x v="417"/>
    <n v="6"/>
    <x v="2"/>
    <x v="2"/>
    <n v="1.79"/>
    <n v="17"/>
    <n v="10.74"/>
    <n v="182.58"/>
  </r>
  <r>
    <n v="4036"/>
    <s v="Christoper"/>
    <s v="Street"/>
    <s v="Mr"/>
    <s v="M"/>
    <n v="30"/>
    <s v="Rosebank Walk"/>
    <s v="Coventry"/>
    <x v="16"/>
    <x v="46"/>
    <n v="76"/>
    <x v="7"/>
    <x v="7"/>
    <n v="2.95"/>
    <n v="20"/>
    <n v="224.20000000000002"/>
    <n v="4484"/>
  </r>
  <r>
    <n v="4037"/>
    <s v="Katia"/>
    <s v="Wilcox"/>
    <s v="Mrs"/>
    <s v="F"/>
    <n v="30"/>
    <s v="Roseberry Villas"/>
    <s v="Riding Mill"/>
    <x v="2"/>
    <x v="487"/>
    <n v="42"/>
    <x v="3"/>
    <x v="3"/>
    <n v="0.69"/>
    <n v="24"/>
    <n v="28.979999999999997"/>
    <n v="695.52"/>
  </r>
  <r>
    <n v="4038"/>
    <s v="Riley"/>
    <s v="Hodge"/>
    <s v="Mr"/>
    <s v="M"/>
    <n v="30"/>
    <s v="Rosebery Court"/>
    <s v="Craigavon"/>
    <x v="16"/>
    <x v="895"/>
    <n v="14"/>
    <x v="2"/>
    <x v="2"/>
    <n v="1.79"/>
    <n v="17"/>
    <n v="25.060000000000002"/>
    <n v="426.02000000000004"/>
  </r>
  <r>
    <n v="4039"/>
    <s v="Stan"/>
    <s v="Hartley"/>
    <s v="Mr"/>
    <s v="M"/>
    <n v="60"/>
    <s v="Rosebery Court"/>
    <s v="Porthcawl"/>
    <x v="2"/>
    <x v="10"/>
    <n v="70"/>
    <x v="3"/>
    <x v="3"/>
    <n v="0.69"/>
    <n v="24"/>
    <n v="48.3"/>
    <n v="1159.1999999999998"/>
  </r>
  <r>
    <n v="4040"/>
    <s v="Luba"/>
    <s v="Rowell"/>
    <s v="Mrs"/>
    <s v="F"/>
    <n v="90"/>
    <s v="Rosebery Mews"/>
    <s v="Manningtree"/>
    <x v="2"/>
    <x v="875"/>
    <n v="53"/>
    <x v="6"/>
    <x v="6"/>
    <n v="1.29"/>
    <n v="24"/>
    <n v="68.37"/>
    <n v="1640.88"/>
  </r>
  <r>
    <n v="4041"/>
    <s v="Jimmie"/>
    <s v="Wynn"/>
    <s v="Mr"/>
    <s v="M"/>
    <n v="90"/>
    <s v="Rosehill Road"/>
    <s v="Turriff"/>
    <x v="2"/>
    <x v="232"/>
    <n v="72"/>
    <x v="4"/>
    <x v="4"/>
    <n v="1.89"/>
    <n v="18"/>
    <n v="136.07999999999998"/>
    <n v="2449.4399999999996"/>
  </r>
  <r>
    <n v="4044"/>
    <s v="Louella"/>
    <s v="Gibbons"/>
    <s v="Mrs"/>
    <s v="F"/>
    <n v="60"/>
    <s v="Roseleys Terrace"/>
    <s v="Martock"/>
    <x v="2"/>
    <x v="983"/>
    <n v="29"/>
    <x v="6"/>
    <x v="6"/>
    <n v="1.29"/>
    <n v="24"/>
    <n v="37.410000000000004"/>
    <n v="897.84000000000015"/>
  </r>
  <r>
    <n v="4046"/>
    <s v="Glen"/>
    <s v="Walker"/>
    <s v="Mr"/>
    <s v="M"/>
    <n v="90"/>
    <s v="Rosemary Court"/>
    <s v="New Malden"/>
    <x v="2"/>
    <x v="632"/>
    <n v="19"/>
    <x v="6"/>
    <x v="6"/>
    <n v="1.29"/>
    <n v="24"/>
    <n v="24.51"/>
    <n v="588.24"/>
  </r>
  <r>
    <n v="4048"/>
    <s v="Roosevelt"/>
    <s v="Head"/>
    <s v="Mr"/>
    <s v="M"/>
    <n v="90"/>
    <s v="Rosemead"/>
    <s v="Washington"/>
    <x v="2"/>
    <x v="657"/>
    <n v="57"/>
    <x v="5"/>
    <x v="5"/>
    <n v="3.99"/>
    <n v="24"/>
    <n v="227.43"/>
    <n v="5458.32"/>
  </r>
  <r>
    <n v="4049"/>
    <s v="Diamond"/>
    <s v="Gee"/>
    <s v="Mrs"/>
    <s v="F"/>
    <n v="90"/>
    <s v="Rosemont Avenue"/>
    <s v="Lairg"/>
    <x v="21"/>
    <x v="552"/>
    <n v="94"/>
    <x v="4"/>
    <x v="4"/>
    <n v="1.89"/>
    <n v="18"/>
    <n v="177.66"/>
    <n v="3197.88"/>
  </r>
  <r>
    <n v="4050"/>
    <s v="Isreal"/>
    <s v="Helton"/>
    <s v="Mr"/>
    <s v="M"/>
    <n v="30"/>
    <s v="Rosemount Road"/>
    <s v="Brockenhurst"/>
    <x v="32"/>
    <x v="221"/>
    <n v="14"/>
    <x v="7"/>
    <x v="7"/>
    <n v="2.95"/>
    <n v="20"/>
    <n v="41.300000000000004"/>
    <n v="826.00000000000011"/>
  </r>
  <r>
    <n v="4051"/>
    <s v="Rueben"/>
    <s v="Vaughn"/>
    <s v="Mr"/>
    <s v="M"/>
    <n v="90"/>
    <s v="Rosewood Gardens"/>
    <s v="Bishop'S Stortford"/>
    <x v="65"/>
    <x v="307"/>
    <n v="102"/>
    <x v="8"/>
    <x v="8"/>
    <n v="3.49"/>
    <n v="20"/>
    <n v="355.98"/>
    <n v="7119.6"/>
  </r>
  <r>
    <n v="4052"/>
    <s v="Christian"/>
    <s v="Sherwood"/>
    <s v="Mr"/>
    <s v="M"/>
    <n v="60"/>
    <s v="Roslyn Terrace"/>
    <s v="Rossendale"/>
    <x v="2"/>
    <x v="195"/>
    <n v="73"/>
    <x v="7"/>
    <x v="7"/>
    <n v="2.95"/>
    <n v="20"/>
    <n v="215.35000000000002"/>
    <n v="4307"/>
  </r>
  <r>
    <n v="4053"/>
    <s v="Mikaela"/>
    <s v="Drummond"/>
    <s v="Mrs"/>
    <s v="F"/>
    <n v="90"/>
    <s v="Rossitter Terrace"/>
    <s v="Skelmorlie"/>
    <x v="2"/>
    <x v="1033"/>
    <n v="10"/>
    <x v="9"/>
    <x v="9"/>
    <n v="3.39"/>
    <n v="24"/>
    <n v="33.9"/>
    <n v="813.59999999999991"/>
  </r>
  <r>
    <n v="4054"/>
    <s v="Nia"/>
    <s v="Youngblood"/>
    <s v="Mrs"/>
    <s v="F"/>
    <n v="30"/>
    <s v="Roupell Road"/>
    <s v="Bridgwater"/>
    <x v="41"/>
    <x v="295"/>
    <n v="43"/>
    <x v="8"/>
    <x v="8"/>
    <n v="3.49"/>
    <n v="20"/>
    <n v="150.07000000000002"/>
    <n v="3001.4000000000005"/>
  </r>
  <r>
    <n v="4055"/>
    <s v="Cristobal"/>
    <s v="Schultz"/>
    <s v="Mr"/>
    <s v="M"/>
    <n v="90"/>
    <s v="Roupell Road"/>
    <s v="Midhurst"/>
    <x v="2"/>
    <x v="984"/>
    <n v="26"/>
    <x v="5"/>
    <x v="5"/>
    <n v="3.99"/>
    <n v="24"/>
    <n v="103.74000000000001"/>
    <n v="2489.7600000000002"/>
  </r>
  <r>
    <n v="4056"/>
    <s v="Rickey"/>
    <s v="Barnes"/>
    <s v="Mr"/>
    <s v="M"/>
    <n v="30"/>
    <s v="Roupell Street"/>
    <s v="Lifton"/>
    <x v="11"/>
    <x v="687"/>
    <n v="67"/>
    <x v="6"/>
    <x v="6"/>
    <n v="1.29"/>
    <n v="24"/>
    <n v="86.43"/>
    <n v="2074.3200000000002"/>
  </r>
  <r>
    <n v="4057"/>
    <s v="Jaleesa"/>
    <s v="Ortega"/>
    <s v="Miss"/>
    <s v="F"/>
    <n v="30"/>
    <s v="Routh Street"/>
    <s v="Betws-Y-Coed"/>
    <x v="37"/>
    <x v="987"/>
    <n v="51"/>
    <x v="7"/>
    <x v="7"/>
    <n v="2.95"/>
    <n v="20"/>
    <n v="150.45000000000002"/>
    <n v="3009.0000000000005"/>
  </r>
  <r>
    <n v="4058"/>
    <s v="Zachery"/>
    <s v="Vick"/>
    <s v="Mr"/>
    <s v="M"/>
    <n v="90"/>
    <s v="Rowan Close"/>
    <s v="Looe"/>
    <x v="2"/>
    <x v="869"/>
    <n v="68"/>
    <x v="7"/>
    <x v="7"/>
    <n v="2.95"/>
    <n v="20"/>
    <n v="200.60000000000002"/>
    <n v="4012.0000000000005"/>
  </r>
  <r>
    <n v="4059"/>
    <s v="Anissa"/>
    <s v="Temple"/>
    <s v="Mrs"/>
    <s v="F"/>
    <n v="90"/>
    <s v="Rowland Grove"/>
    <s v="Settle"/>
    <x v="2"/>
    <x v="781"/>
    <n v="6"/>
    <x v="7"/>
    <x v="7"/>
    <n v="2.95"/>
    <n v="20"/>
    <n v="17.700000000000003"/>
    <n v="354.00000000000006"/>
  </r>
  <r>
    <n v="4060"/>
    <s v="Jerlene"/>
    <s v="Petty"/>
    <s v="Miss"/>
    <s v="F"/>
    <n v="30"/>
    <s v="Rowland Row"/>
    <s v="Colintraive"/>
    <x v="15"/>
    <x v="903"/>
    <n v="44"/>
    <x v="8"/>
    <x v="8"/>
    <n v="3.49"/>
    <n v="20"/>
    <n v="153.56"/>
    <n v="3071.2"/>
  </r>
  <r>
    <n v="4061"/>
    <s v="Janice"/>
    <s v="Howe"/>
    <s v="Mrs"/>
    <s v="F"/>
    <n v="60"/>
    <s v="Rowley Street"/>
    <s v="Crook"/>
    <x v="16"/>
    <x v="206"/>
    <n v="32"/>
    <x v="1"/>
    <x v="1"/>
    <n v="1.79"/>
    <n v="24"/>
    <n v="57.28"/>
    <n v="1374.72"/>
  </r>
  <r>
    <n v="4062"/>
    <s v="Lynwood"/>
    <s v="Askew"/>
    <s v="Mr"/>
    <s v="M"/>
    <n v="60"/>
    <s v="Rowley Way"/>
    <s v="Malmesbury"/>
    <x v="2"/>
    <x v="606"/>
    <n v="25"/>
    <x v="8"/>
    <x v="8"/>
    <n v="3.49"/>
    <n v="20"/>
    <n v="87.25"/>
    <n v="1745"/>
  </r>
  <r>
    <n v="4063"/>
    <s v="Linwood"/>
    <s v="Brooks"/>
    <s v="Mr"/>
    <s v="M"/>
    <n v="90"/>
    <s v="Rowley Way"/>
    <s v="Poulton-Le-Fylde"/>
    <x v="2"/>
    <x v="545"/>
    <n v="89"/>
    <x v="9"/>
    <x v="9"/>
    <n v="3.39"/>
    <n v="24"/>
    <n v="301.71000000000004"/>
    <n v="7241.0400000000009"/>
  </r>
  <r>
    <n v="4064"/>
    <s v="Jefferson"/>
    <s v="Fischer"/>
    <s v="Mr"/>
    <s v="M"/>
    <n v="60"/>
    <s v="Rowley Way"/>
    <s v="Todmorden"/>
    <x v="2"/>
    <x v="590"/>
    <n v="18"/>
    <x v="6"/>
    <x v="6"/>
    <n v="1.29"/>
    <n v="24"/>
    <n v="23.22"/>
    <n v="557.28"/>
  </r>
  <r>
    <n v="4065"/>
    <s v="Claud"/>
    <s v="Wilkins"/>
    <s v="Mr"/>
    <s v="M"/>
    <n v="60"/>
    <s v="Rowton Road"/>
    <s v="Broughton-In-Furness"/>
    <x v="8"/>
    <x v="129"/>
    <n v="16"/>
    <x v="8"/>
    <x v="8"/>
    <n v="3.49"/>
    <n v="20"/>
    <n v="55.84"/>
    <n v="1116.8000000000002"/>
  </r>
  <r>
    <n v="4066"/>
    <s v="Gala"/>
    <s v="Boudreaux"/>
    <s v="Ms"/>
    <s v="F"/>
    <n v="60"/>
    <s v="Roxburgh Terrace"/>
    <s v="Seaton"/>
    <x v="2"/>
    <x v="195"/>
    <n v="48"/>
    <x v="9"/>
    <x v="9"/>
    <n v="3.39"/>
    <n v="24"/>
    <n v="162.72"/>
    <n v="3905.2799999999997"/>
  </r>
  <r>
    <n v="4067"/>
    <s v="Milford"/>
    <s v="Bright"/>
    <s v="Dr"/>
    <s v="M"/>
    <n v="60"/>
    <s v="Roxby Place"/>
    <s v="Tadworth"/>
    <x v="2"/>
    <x v="729"/>
    <n v="93"/>
    <x v="8"/>
    <x v="8"/>
    <n v="3.49"/>
    <n v="20"/>
    <n v="324.57"/>
    <n v="6491.4"/>
  </r>
  <r>
    <n v="4068"/>
    <s v="Rhoda"/>
    <s v="Clemons"/>
    <s v="Mrs"/>
    <s v="F"/>
    <n v="60"/>
    <s v="Roxley Road"/>
    <s v="Kyle"/>
    <x v="21"/>
    <x v="353"/>
    <n v="2"/>
    <x v="0"/>
    <x v="0"/>
    <n v="2.0099999999999998"/>
    <n v="20"/>
    <n v="4.0199999999999996"/>
    <n v="80.399999999999991"/>
  </r>
  <r>
    <n v="4069"/>
    <s v="Toya"/>
    <s v="Thacker"/>
    <s v="Mrs"/>
    <s v="F"/>
    <n v="30"/>
    <s v="Roxwell Road"/>
    <s v="Suffolk"/>
    <x v="2"/>
    <x v="572"/>
    <n v="12"/>
    <x v="6"/>
    <x v="6"/>
    <n v="1.29"/>
    <n v="24"/>
    <n v="15.48"/>
    <n v="371.52"/>
  </r>
  <r>
    <n v="4070"/>
    <s v="Alfreda"/>
    <s v="Meyer"/>
    <s v="Miss"/>
    <s v="F"/>
    <n v="30"/>
    <s v="Roxwell Trading"/>
    <s v="Erskine"/>
    <x v="17"/>
    <x v="313"/>
    <n v="29"/>
    <x v="7"/>
    <x v="7"/>
    <n v="2.95"/>
    <n v="20"/>
    <n v="85.550000000000011"/>
    <n v="1711.0000000000002"/>
  </r>
  <r>
    <n v="4071"/>
    <s v="Audrie"/>
    <s v="Lockwood"/>
    <s v="Miss"/>
    <s v="F"/>
    <n v="60"/>
    <s v="Roy Square"/>
    <s v="Rogart"/>
    <x v="2"/>
    <x v="1065"/>
    <n v="17"/>
    <x v="1"/>
    <x v="1"/>
    <n v="1.79"/>
    <n v="24"/>
    <n v="30.43"/>
    <n v="730.31999999999994"/>
  </r>
  <r>
    <n v="4072"/>
    <s v="Ferdinand"/>
    <s v="Lyons"/>
    <s v="Mr"/>
    <s v="M"/>
    <n v="60"/>
    <s v="Royal College"/>
    <s v="Wadebridge"/>
    <x v="2"/>
    <x v="295"/>
    <n v="4"/>
    <x v="5"/>
    <x v="5"/>
    <n v="3.99"/>
    <n v="24"/>
    <n v="15.96"/>
    <n v="383.04"/>
  </r>
  <r>
    <n v="4073"/>
    <s v="Johnsie"/>
    <s v="Wyatt"/>
    <s v="Mrs"/>
    <s v="F"/>
    <n v="90"/>
    <s v="Royal Mews"/>
    <s v="Spilsby"/>
    <x v="2"/>
    <x v="569"/>
    <n v="75"/>
    <x v="7"/>
    <x v="7"/>
    <n v="2.95"/>
    <n v="20"/>
    <n v="221.25"/>
    <n v="4425"/>
  </r>
  <r>
    <n v="4074"/>
    <s v="Lillie"/>
    <s v="Poe"/>
    <s v="Miss"/>
    <s v="F"/>
    <n v="90"/>
    <s v="Royal Naval"/>
    <s v="Sidcup"/>
    <x v="2"/>
    <x v="568"/>
    <n v="40"/>
    <x v="3"/>
    <x v="3"/>
    <n v="0.69"/>
    <n v="24"/>
    <n v="27.599999999999998"/>
    <n v="662.4"/>
  </r>
  <r>
    <n v="4075"/>
    <s v="Lesley"/>
    <s v="Perez"/>
    <s v="Mrs"/>
    <s v="F"/>
    <n v="60"/>
    <s v="Royal Opera"/>
    <s v="Moor Row"/>
    <x v="2"/>
    <x v="445"/>
    <n v="81"/>
    <x v="0"/>
    <x v="0"/>
    <n v="2.0099999999999998"/>
    <n v="20"/>
    <n v="162.80999999999997"/>
    <n v="3256.1999999999994"/>
  </r>
  <r>
    <n v="4076"/>
    <s v="Ruben"/>
    <s v="Lund"/>
    <s v="Mr"/>
    <s v="M"/>
    <n v="30"/>
    <s v="Royal Road"/>
    <s v="Buckinghamshire"/>
    <x v="8"/>
    <x v="202"/>
    <n v="41"/>
    <x v="5"/>
    <x v="5"/>
    <n v="3.99"/>
    <n v="24"/>
    <n v="163.59"/>
    <n v="3926.16"/>
  </r>
  <r>
    <n v="4077"/>
    <s v="Shala"/>
    <s v="Peacock"/>
    <s v="Miss"/>
    <s v="F"/>
    <n v="90"/>
    <s v="Royal Victor"/>
    <s v="Newport"/>
    <x v="2"/>
    <x v="959"/>
    <n v="40"/>
    <x v="2"/>
    <x v="2"/>
    <n v="1.79"/>
    <n v="17"/>
    <n v="71.599999999999994"/>
    <n v="1217.1999999999998"/>
  </r>
  <r>
    <n v="4078"/>
    <s v="Yoshiko"/>
    <s v="Contreras"/>
    <s v="Mrs"/>
    <s v="F"/>
    <n v="90"/>
    <s v="Royalty Mews"/>
    <s v="Skipton"/>
    <x v="2"/>
    <x v="938"/>
    <n v="81"/>
    <x v="0"/>
    <x v="0"/>
    <n v="2.0099999999999998"/>
    <n v="20"/>
    <n v="162.80999999999997"/>
    <n v="3256.1999999999994"/>
  </r>
  <r>
    <n v="4079"/>
    <s v="Misha"/>
    <s v="Colvin"/>
    <s v="Miss"/>
    <s v="F"/>
    <n v="90"/>
    <s v="Royle Crescent"/>
    <s v="Chard"/>
    <x v="20"/>
    <x v="1027"/>
    <n v="46"/>
    <x v="6"/>
    <x v="6"/>
    <n v="1.29"/>
    <n v="24"/>
    <n v="59.34"/>
    <n v="1424.16"/>
  </r>
  <r>
    <n v="4080"/>
    <s v="Rowena"/>
    <s v="Elliot"/>
    <s v="Mrs"/>
    <s v="F"/>
    <n v="90"/>
    <s v="Royston Street"/>
    <s v="Etchingham"/>
    <x v="17"/>
    <x v="983"/>
    <n v="26"/>
    <x v="7"/>
    <x v="7"/>
    <n v="2.95"/>
    <n v="20"/>
    <n v="76.7"/>
    <n v="1534"/>
  </r>
  <r>
    <n v="4081"/>
    <s v="Joycelyn"/>
    <s v="Anthony"/>
    <s v="Miss"/>
    <s v="F"/>
    <n v="90"/>
    <s v="Ruckholt Close"/>
    <s v="Congleton"/>
    <x v="15"/>
    <x v="791"/>
    <n v="5"/>
    <x v="8"/>
    <x v="8"/>
    <n v="3.49"/>
    <n v="20"/>
    <n v="17.450000000000003"/>
    <n v="349.00000000000006"/>
  </r>
  <r>
    <n v="4082"/>
    <s v="Phillip"/>
    <s v="Gomes"/>
    <s v="Mr"/>
    <s v="M"/>
    <n v="90"/>
    <s v="Ruckholt Road"/>
    <s v="Kent"/>
    <x v="21"/>
    <x v="236"/>
    <n v="42"/>
    <x v="9"/>
    <x v="9"/>
    <n v="3.39"/>
    <n v="24"/>
    <n v="142.38"/>
    <n v="3417.12"/>
  </r>
  <r>
    <n v="4083"/>
    <s v="Dirk"/>
    <s v="Mackey"/>
    <s v="Mr"/>
    <s v="M"/>
    <n v="90"/>
    <s v="Rugby Chambers"/>
    <s v="Romford"/>
    <x v="2"/>
    <x v="531"/>
    <n v="67"/>
    <x v="4"/>
    <x v="4"/>
    <n v="1.89"/>
    <n v="18"/>
    <n v="126.63"/>
    <n v="2279.34"/>
  </r>
  <r>
    <n v="4084"/>
    <s v="Erik"/>
    <s v="Lyon"/>
    <s v="Mr"/>
    <s v="M"/>
    <n v="30"/>
    <s v="Rumsey Mews"/>
    <s v="Hope Valley"/>
    <x v="1"/>
    <x v="47"/>
    <n v="41"/>
    <x v="1"/>
    <x v="1"/>
    <n v="1.79"/>
    <n v="24"/>
    <n v="73.39"/>
    <n v="1761.3600000000001"/>
  </r>
  <r>
    <n v="4085"/>
    <s v="Tracy"/>
    <s v="Flanagan"/>
    <s v="Miss"/>
    <s v="F"/>
    <n v="90"/>
    <s v="Rupert Road"/>
    <s v="Harwich"/>
    <x v="1"/>
    <x v="33"/>
    <n v="85"/>
    <x v="9"/>
    <x v="9"/>
    <n v="3.39"/>
    <n v="24"/>
    <n v="288.15000000000003"/>
    <n v="6915.6"/>
  </r>
  <r>
    <n v="4086"/>
    <s v="Cassie"/>
    <s v="Sweet"/>
    <s v="Miss"/>
    <s v="F"/>
    <n v="90"/>
    <s v="Rush Hill"/>
    <s v="Crowborough"/>
    <x v="16"/>
    <x v="445"/>
    <n v="42"/>
    <x v="6"/>
    <x v="6"/>
    <n v="1.29"/>
    <n v="24"/>
    <n v="54.18"/>
    <n v="1300.32"/>
  </r>
  <r>
    <n v="4087"/>
    <s v="Jeremy"/>
    <s v="Cornelius"/>
    <s v="Dr"/>
    <s v="M"/>
    <n v="60"/>
    <s v="Rusham Road"/>
    <s v="Hayling Island"/>
    <x v="1"/>
    <x v="865"/>
    <n v="100"/>
    <x v="3"/>
    <x v="3"/>
    <n v="0.69"/>
    <n v="24"/>
    <n v="69"/>
    <n v="1656"/>
  </r>
  <r>
    <n v="4088"/>
    <s v="Jacinda"/>
    <s v="Lujan"/>
    <s v="Mrs"/>
    <s v="F"/>
    <n v="90"/>
    <s v="Rushdene"/>
    <s v="Buckinghamshire"/>
    <x v="8"/>
    <x v="830"/>
    <n v="103"/>
    <x v="8"/>
    <x v="8"/>
    <n v="3.49"/>
    <n v="20"/>
    <n v="359.47"/>
    <n v="7189.4000000000005"/>
  </r>
  <r>
    <n v="4089"/>
    <s v="Hung"/>
    <s v="Wolfe"/>
    <s v="Mr"/>
    <s v="M"/>
    <n v="30"/>
    <s v="Rushey Green"/>
    <s v="Fleet"/>
    <x v="17"/>
    <x v="182"/>
    <n v="5"/>
    <x v="9"/>
    <x v="9"/>
    <n v="3.39"/>
    <n v="24"/>
    <n v="16.95"/>
    <n v="406.79999999999995"/>
  </r>
  <r>
    <n v="4090"/>
    <s v="Orval"/>
    <s v="Daley"/>
    <s v="Mr"/>
    <s v="M"/>
    <n v="60"/>
    <s v="Rushmead"/>
    <s v="Sandwich"/>
    <x v="2"/>
    <x v="1066"/>
    <n v="39"/>
    <x v="5"/>
    <x v="5"/>
    <n v="3.99"/>
    <n v="24"/>
    <n v="155.61000000000001"/>
    <n v="3734.6400000000003"/>
  </r>
  <r>
    <n v="4091"/>
    <s v="Robyn"/>
    <s v="Bauer"/>
    <s v="Mrs"/>
    <s v="F"/>
    <n v="30"/>
    <s v="Rushy Green"/>
    <s v="Crook"/>
    <x v="16"/>
    <x v="381"/>
    <n v="10"/>
    <x v="1"/>
    <x v="1"/>
    <n v="1.79"/>
    <n v="24"/>
    <n v="17.899999999999999"/>
    <n v="429.59999999999997"/>
  </r>
  <r>
    <n v="4092"/>
    <s v="Mayra"/>
    <s v="Winn"/>
    <s v="Mrs"/>
    <s v="F"/>
    <n v="30"/>
    <s v="Ruskin Road"/>
    <s v="Orpington"/>
    <x v="2"/>
    <x v="710"/>
    <n v="59"/>
    <x v="4"/>
    <x v="4"/>
    <n v="1.89"/>
    <n v="18"/>
    <n v="111.50999999999999"/>
    <n v="2007.1799999999998"/>
  </r>
  <r>
    <n v="4093"/>
    <s v="Lamont"/>
    <s v="Boyce"/>
    <s v="Mr"/>
    <s v="M"/>
    <n v="60"/>
    <s v="Ruskin Street"/>
    <s v="Usk"/>
    <x v="2"/>
    <x v="883"/>
    <n v="38"/>
    <x v="0"/>
    <x v="0"/>
    <n v="2.0099999999999998"/>
    <n v="20"/>
    <n v="76.38"/>
    <n v="1527.6"/>
  </r>
  <r>
    <n v="4094"/>
    <s v="Nona"/>
    <s v="Leal"/>
    <s v="Prof"/>
    <s v="F"/>
    <n v="90"/>
    <s v="Russel Court"/>
    <s v="Sanquhar"/>
    <x v="2"/>
    <x v="59"/>
    <n v="78"/>
    <x v="4"/>
    <x v="4"/>
    <n v="1.89"/>
    <n v="18"/>
    <n v="147.41999999999999"/>
    <n v="2653.56"/>
  </r>
  <r>
    <n v="4095"/>
    <s v="Cathryn"/>
    <s v="Friend"/>
    <s v="Miss"/>
    <s v="F"/>
    <n v="60"/>
    <s v="Russel Street"/>
    <s v="Peebles"/>
    <x v="2"/>
    <x v="794"/>
    <n v="60"/>
    <x v="3"/>
    <x v="3"/>
    <n v="0.69"/>
    <n v="24"/>
    <n v="41.4"/>
    <n v="993.59999999999991"/>
  </r>
  <r>
    <n v="4096"/>
    <s v="Robt"/>
    <s v="Dennison"/>
    <s v="Mr"/>
    <s v="M"/>
    <n v="60"/>
    <s v="Russell Avenue"/>
    <s v="Broadstone"/>
    <x v="42"/>
    <x v="208"/>
    <n v="105"/>
    <x v="0"/>
    <x v="0"/>
    <n v="2.0099999999999998"/>
    <n v="20"/>
    <n v="211.04999999999998"/>
    <n v="4221"/>
  </r>
  <r>
    <n v="4097"/>
    <s v="Johnathon"/>
    <s v="Champagne"/>
    <s v="Mr"/>
    <s v="M"/>
    <n v="60"/>
    <s v="Russell Garderns"/>
    <s v="Tregaron"/>
    <x v="2"/>
    <x v="889"/>
    <n v="32"/>
    <x v="9"/>
    <x v="9"/>
    <n v="3.39"/>
    <n v="24"/>
    <n v="108.48"/>
    <n v="2603.52"/>
  </r>
  <r>
    <n v="4098"/>
    <s v="Emilio"/>
    <s v="Edwards"/>
    <s v="Mr"/>
    <s v="M"/>
    <n v="60"/>
    <s v="Russell Lane"/>
    <s v="County Down"/>
    <x v="16"/>
    <x v="191"/>
    <n v="56"/>
    <x v="8"/>
    <x v="8"/>
    <n v="3.49"/>
    <n v="20"/>
    <n v="195.44"/>
    <n v="3908.8"/>
  </r>
  <r>
    <n v="4099"/>
    <s v="Marcel"/>
    <s v="Mclean"/>
    <s v="Mr"/>
    <s v="M"/>
    <n v="30"/>
    <s v="Russia Court"/>
    <s v="Antrim"/>
    <x v="58"/>
    <x v="69"/>
    <n v="42"/>
    <x v="4"/>
    <x v="4"/>
    <n v="1.89"/>
    <n v="18"/>
    <n v="79.38"/>
    <n v="1428.84"/>
  </r>
  <r>
    <n v="4100"/>
    <s v="Arturo"/>
    <s v="Aaron"/>
    <s v="Mr"/>
    <s v="M"/>
    <n v="30"/>
    <s v="Russia Row"/>
    <s v="Sunderland"/>
    <x v="2"/>
    <x v="865"/>
    <n v="64"/>
    <x v="4"/>
    <x v="4"/>
    <n v="1.89"/>
    <n v="18"/>
    <n v="120.96"/>
    <n v="2177.2799999999997"/>
  </r>
  <r>
    <n v="4101"/>
    <s v="Laine"/>
    <s v="Sparks"/>
    <s v="Mrs"/>
    <s v="F"/>
    <n v="60"/>
    <s v="Rustic Walk"/>
    <s v="Brockenhurst"/>
    <x v="32"/>
    <x v="1067"/>
    <n v="54"/>
    <x v="4"/>
    <x v="4"/>
    <n v="1.89"/>
    <n v="18"/>
    <n v="102.05999999999999"/>
    <n v="1837.0799999999997"/>
  </r>
  <r>
    <n v="4102"/>
    <s v="Tanner"/>
    <s v="Myles"/>
    <s v="Mr"/>
    <s v="M"/>
    <n v="30"/>
    <s v="Ruston Street"/>
    <s v="Balerno"/>
    <x v="0"/>
    <x v="907"/>
    <n v="28"/>
    <x v="1"/>
    <x v="1"/>
    <n v="1.79"/>
    <n v="24"/>
    <n v="50.120000000000005"/>
    <n v="1202.8800000000001"/>
  </r>
  <r>
    <n v="4103"/>
    <s v="Eloise"/>
    <s v="Mcgowan"/>
    <s v="Mrs"/>
    <s v="F"/>
    <n v="60"/>
    <s v="Rutland Road"/>
    <s v="Pathhead"/>
    <x v="2"/>
    <x v="160"/>
    <n v="55"/>
    <x v="1"/>
    <x v="1"/>
    <n v="1.79"/>
    <n v="24"/>
    <n v="98.45"/>
    <n v="2362.8000000000002"/>
  </r>
  <r>
    <n v="4104"/>
    <s v="Marlon"/>
    <s v="Holland"/>
    <s v="Mr"/>
    <s v="M"/>
    <n v="60"/>
    <s v="Rutland Villas"/>
    <s v="Strathdon"/>
    <x v="2"/>
    <x v="539"/>
    <n v="94"/>
    <x v="2"/>
    <x v="2"/>
    <n v="1.79"/>
    <n v="17"/>
    <n v="168.26"/>
    <n v="2860.42"/>
  </r>
  <r>
    <n v="4105"/>
    <s v="Albertina"/>
    <s v="Chin"/>
    <s v="Mrs"/>
    <s v="F"/>
    <n v="60"/>
    <s v="Rutland Walk"/>
    <s v="Peacehaven"/>
    <x v="2"/>
    <x v="38"/>
    <n v="68"/>
    <x v="0"/>
    <x v="0"/>
    <n v="2.0099999999999998"/>
    <n v="20"/>
    <n v="136.67999999999998"/>
    <n v="2733.5999999999995"/>
  </r>
  <r>
    <n v="4106"/>
    <s v="Anisa"/>
    <s v="Church"/>
    <s v="Miss"/>
    <s v="F"/>
    <n v="30"/>
    <s v="Rutland Wharf"/>
    <s v="Wooler"/>
    <x v="2"/>
    <x v="998"/>
    <n v="53"/>
    <x v="7"/>
    <x v="7"/>
    <n v="2.95"/>
    <n v="20"/>
    <n v="156.35000000000002"/>
    <n v="3127.0000000000005"/>
  </r>
  <r>
    <n v="4107"/>
    <s v="Roma"/>
    <s v="Erwin"/>
    <s v="Miss"/>
    <s v="F"/>
    <n v="30"/>
    <s v="Rutley Gardens"/>
    <s v="Wallington"/>
    <x v="2"/>
    <x v="979"/>
    <n v="55"/>
    <x v="5"/>
    <x v="5"/>
    <n v="3.99"/>
    <n v="24"/>
    <n v="219.45000000000002"/>
    <n v="5266.8"/>
  </r>
  <r>
    <n v="4108"/>
    <s v="Bernardo"/>
    <s v="Mueller"/>
    <s v="Mr"/>
    <s v="M"/>
    <n v="60"/>
    <s v="Rydal Lodge"/>
    <s v="Crumlin"/>
    <x v="16"/>
    <x v="787"/>
    <n v="68"/>
    <x v="5"/>
    <x v="5"/>
    <n v="3.99"/>
    <n v="24"/>
    <n v="271.32"/>
    <n v="6511.68"/>
  </r>
  <r>
    <n v="4109"/>
    <s v="Darnell"/>
    <s v="Gallo"/>
    <s v="Mr"/>
    <s v="M"/>
    <n v="30"/>
    <s v="Ryde Terrace"/>
    <s v="Aberlour"/>
    <x v="27"/>
    <x v="1002"/>
    <n v="103"/>
    <x v="6"/>
    <x v="6"/>
    <n v="1.29"/>
    <n v="24"/>
    <n v="132.87"/>
    <n v="3188.88"/>
  </r>
  <r>
    <n v="4110"/>
    <s v="Brian"/>
    <s v="Quinn"/>
    <s v="Mr"/>
    <s v="M"/>
    <n v="60"/>
    <s v="Ryder Street"/>
    <s v="Hunstanton"/>
    <x v="1"/>
    <x v="640"/>
    <n v="4"/>
    <x v="0"/>
    <x v="0"/>
    <n v="2.0099999999999998"/>
    <n v="20"/>
    <n v="8.0399999999999991"/>
    <n v="160.79999999999998"/>
  </r>
  <r>
    <n v="4111"/>
    <s v="Tod"/>
    <s v="Crouch"/>
    <s v="Mr"/>
    <s v="M"/>
    <n v="60"/>
    <s v="Ryders Terrace"/>
    <s v="Sturminster Newton"/>
    <x v="2"/>
    <x v="587"/>
    <n v="66"/>
    <x v="5"/>
    <x v="5"/>
    <n v="3.99"/>
    <n v="24"/>
    <n v="263.34000000000003"/>
    <n v="6320.1600000000008"/>
  </r>
  <r>
    <n v="4112"/>
    <s v="Emerson"/>
    <s v="Flint"/>
    <s v="Mr"/>
    <s v="M"/>
    <n v="30"/>
    <s v="Rydon Street"/>
    <s v="Denny"/>
    <x v="3"/>
    <x v="480"/>
    <n v="16"/>
    <x v="0"/>
    <x v="0"/>
    <n v="2.0099999999999998"/>
    <n v="20"/>
    <n v="32.159999999999997"/>
    <n v="643.19999999999993"/>
  </r>
  <r>
    <n v="4113"/>
    <s v="Roy"/>
    <s v="Sellers"/>
    <s v="Mr"/>
    <s v="M"/>
    <n v="30"/>
    <s v="Ryfold Road"/>
    <s v="Stevenage"/>
    <x v="2"/>
    <x v="520"/>
    <n v="54"/>
    <x v="1"/>
    <x v="1"/>
    <n v="1.79"/>
    <n v="24"/>
    <n v="96.66"/>
    <n v="2319.84"/>
  </r>
  <r>
    <n v="4114"/>
    <s v="Mauro"/>
    <s v="George"/>
    <s v="Mr"/>
    <s v="M"/>
    <n v="60"/>
    <s v="Rylett Crescent"/>
    <s v="Merthyr Tydfil"/>
    <x v="2"/>
    <x v="690"/>
    <n v="25"/>
    <x v="8"/>
    <x v="8"/>
    <n v="3.49"/>
    <n v="20"/>
    <n v="87.25"/>
    <n v="1745"/>
  </r>
  <r>
    <n v="4115"/>
    <s v="Lilla"/>
    <s v="Addison"/>
    <s v="Mrs"/>
    <s v="F"/>
    <n v="30"/>
    <s v="Rylett Road"/>
    <s v="Tilbury"/>
    <x v="2"/>
    <x v="877"/>
    <n v="84"/>
    <x v="7"/>
    <x v="7"/>
    <n v="2.95"/>
    <n v="20"/>
    <n v="247.8"/>
    <n v="4956"/>
  </r>
  <r>
    <n v="4116"/>
    <s v="Jame"/>
    <s v="Bond"/>
    <s v="Mr"/>
    <s v="M"/>
    <n v="60"/>
    <s v="Rymer Street"/>
    <s v="Badminton"/>
    <x v="40"/>
    <x v="95"/>
    <n v="64"/>
    <x v="7"/>
    <x v="7"/>
    <n v="2.95"/>
    <n v="20"/>
    <n v="188.8"/>
    <n v="3776"/>
  </r>
  <r>
    <n v="4117"/>
    <s v="Alona"/>
    <s v="Sandoval"/>
    <s v="Mrs"/>
    <s v="F"/>
    <n v="30"/>
    <s v="Saddlers Mews"/>
    <s v="Darvel"/>
    <x v="3"/>
    <x v="355"/>
    <n v="33"/>
    <x v="2"/>
    <x v="2"/>
    <n v="1.79"/>
    <n v="17"/>
    <n v="59.07"/>
    <n v="1004.19"/>
  </r>
  <r>
    <n v="4118"/>
    <s v="Henry"/>
    <s v="Mckay"/>
    <s v="Mr"/>
    <s v="M"/>
    <n v="60"/>
    <s v="Salem Road"/>
    <s v="Sutton Coldfield"/>
    <x v="2"/>
    <x v="649"/>
    <n v="12"/>
    <x v="2"/>
    <x v="2"/>
    <n v="1.79"/>
    <n v="17"/>
    <n v="21.48"/>
    <n v="365.16"/>
  </r>
  <r>
    <n v="4119"/>
    <s v="Jenette"/>
    <s v="Haynes"/>
    <s v="Miss"/>
    <s v="F"/>
    <n v="60"/>
    <s v="Salisbury Crescent"/>
    <s v="Isles Of Scilly"/>
    <x v="21"/>
    <x v="627"/>
    <n v="83"/>
    <x v="7"/>
    <x v="7"/>
    <n v="2.95"/>
    <n v="20"/>
    <n v="244.85000000000002"/>
    <n v="4897"/>
  </r>
  <r>
    <n v="4120"/>
    <s v="Julius"/>
    <s v="Hairston"/>
    <s v="Mr"/>
    <s v="M"/>
    <n v="60"/>
    <s v="Salisbury Promenade"/>
    <s v="Stanford-Le-Hope"/>
    <x v="2"/>
    <x v="384"/>
    <n v="76"/>
    <x v="3"/>
    <x v="3"/>
    <n v="0.69"/>
    <n v="24"/>
    <n v="52.44"/>
    <n v="1258.56"/>
  </r>
  <r>
    <n v="4121"/>
    <s v="Morton"/>
    <s v="Bernard"/>
    <s v="Mr"/>
    <s v="M"/>
    <n v="30"/>
    <s v="Salisbury Road"/>
    <s v="Ayrshire"/>
    <x v="40"/>
    <x v="708"/>
    <n v="59"/>
    <x v="6"/>
    <x v="6"/>
    <n v="1.29"/>
    <n v="24"/>
    <n v="76.11"/>
    <n v="1826.6399999999999"/>
  </r>
  <r>
    <n v="4122"/>
    <s v="Garret"/>
    <s v="Nickerson"/>
    <s v="Mr"/>
    <s v="M"/>
    <n v="90"/>
    <s v="Salisbury Terrace"/>
    <s v="Hythe"/>
    <x v="1"/>
    <x v="797"/>
    <n v="62"/>
    <x v="5"/>
    <x v="5"/>
    <n v="3.99"/>
    <n v="24"/>
    <n v="247.38000000000002"/>
    <n v="5937.1200000000008"/>
  </r>
  <r>
    <n v="4124"/>
    <s v="Cathy"/>
    <s v="Timmons"/>
    <s v="Mrs"/>
    <s v="F"/>
    <n v="30"/>
    <s v="Salmon Street"/>
    <s v="Llangammarch Wells"/>
    <x v="11"/>
    <x v="283"/>
    <n v="61"/>
    <x v="4"/>
    <x v="4"/>
    <n v="1.89"/>
    <n v="18"/>
    <n v="115.28999999999999"/>
    <n v="2075.2199999999998"/>
  </r>
  <r>
    <n v="4125"/>
    <s v="Judi"/>
    <s v="Oleary"/>
    <s v="Mrs"/>
    <s v="F"/>
    <n v="30"/>
    <s v="Saltwood Grove"/>
    <s v="Gloucestershire"/>
    <x v="17"/>
    <x v="229"/>
    <n v="55"/>
    <x v="3"/>
    <x v="3"/>
    <n v="0.69"/>
    <n v="24"/>
    <n v="37.949999999999996"/>
    <n v="910.8"/>
  </r>
  <r>
    <n v="4126"/>
    <s v="Kenny"/>
    <s v="Mcfadden"/>
    <s v="Mr"/>
    <s v="M"/>
    <n v="30"/>
    <s v="Salusbury Road"/>
    <s v="Leiston"/>
    <x v="11"/>
    <x v="642"/>
    <n v="39"/>
    <x v="7"/>
    <x v="7"/>
    <n v="2.95"/>
    <n v="20"/>
    <n v="115.05000000000001"/>
    <n v="2301"/>
  </r>
  <r>
    <n v="4127"/>
    <s v="Danilo"/>
    <s v="Wesley"/>
    <s v="Mr"/>
    <s v="M"/>
    <n v="30"/>
    <s v="Salutation Alley"/>
    <s v="Oxted"/>
    <x v="2"/>
    <x v="853"/>
    <n v="92"/>
    <x v="9"/>
    <x v="9"/>
    <n v="3.39"/>
    <n v="24"/>
    <n v="311.88"/>
    <n v="7485.12"/>
  </r>
  <r>
    <n v="4128"/>
    <s v="Dave"/>
    <s v="Jeffers"/>
    <s v="Prof"/>
    <s v="M"/>
    <n v="60"/>
    <s v="Samantha Close"/>
    <s v="Isle Of Canna"/>
    <x v="21"/>
    <x v="285"/>
    <n v="63"/>
    <x v="7"/>
    <x v="7"/>
    <n v="2.95"/>
    <n v="20"/>
    <n v="185.85000000000002"/>
    <n v="3717.0000000000005"/>
  </r>
  <r>
    <n v="4129"/>
    <s v="Loren"/>
    <s v="Kenny"/>
    <s v="Mr"/>
    <s v="M"/>
    <n v="30"/>
    <s v="Samuel Johnson"/>
    <s v="Kilmarnock"/>
    <x v="21"/>
    <x v="197"/>
    <n v="78"/>
    <x v="6"/>
    <x v="6"/>
    <n v="1.29"/>
    <n v="24"/>
    <n v="100.62"/>
    <n v="2414.88"/>
  </r>
  <r>
    <n v="4130"/>
    <s v="Allena"/>
    <s v="Vigil"/>
    <s v="Mrs"/>
    <s v="F"/>
    <n v="90"/>
    <s v="Sanctuary Buildings"/>
    <s v="Nairn"/>
    <x v="2"/>
    <x v="659"/>
    <n v="33"/>
    <x v="4"/>
    <x v="4"/>
    <n v="1.89"/>
    <n v="18"/>
    <n v="62.37"/>
    <n v="1122.6599999999999"/>
  </r>
  <r>
    <n v="4131"/>
    <s v="Pauline"/>
    <s v="Clayton"/>
    <s v="Mrs"/>
    <s v="F"/>
    <n v="30"/>
    <s v="Sandbrook Road"/>
    <s v="Dorset"/>
    <x v="3"/>
    <x v="474"/>
    <n v="29"/>
    <x v="1"/>
    <x v="1"/>
    <n v="1.79"/>
    <n v="24"/>
    <n v="51.910000000000004"/>
    <n v="1245.8400000000001"/>
  </r>
  <r>
    <n v="4132"/>
    <s v="Ardis"/>
    <s v="Bloom"/>
    <s v="Miss"/>
    <s v="F"/>
    <n v="90"/>
    <s v="Sandell Street"/>
    <s v="North Humberside"/>
    <x v="2"/>
    <x v="137"/>
    <n v="32"/>
    <x v="6"/>
    <x v="6"/>
    <n v="1.29"/>
    <n v="24"/>
    <n v="41.28"/>
    <n v="990.72"/>
  </r>
  <r>
    <n v="4133"/>
    <s v="Chadwick"/>
    <s v="Oliver"/>
    <s v="Mr"/>
    <s v="M"/>
    <n v="90"/>
    <s v="Sanders Terrace"/>
    <s v="Liskeard"/>
    <x v="11"/>
    <x v="875"/>
    <n v="48"/>
    <x v="6"/>
    <x v="6"/>
    <n v="1.29"/>
    <n v="24"/>
    <n v="61.92"/>
    <n v="1486.08"/>
  </r>
  <r>
    <n v="4134"/>
    <s v="Leopoldo"/>
    <s v="Latham"/>
    <s v="Mr"/>
    <s v="M"/>
    <n v="30"/>
    <s v="Sandfield Terrace"/>
    <s v="Wadebridge"/>
    <x v="2"/>
    <x v="320"/>
    <n v="69"/>
    <x v="6"/>
    <x v="6"/>
    <n v="1.29"/>
    <n v="24"/>
    <n v="89.01"/>
    <n v="2136.2400000000002"/>
  </r>
  <r>
    <n v="4135"/>
    <s v="Deadra"/>
    <s v="Marquez"/>
    <s v="Mrs"/>
    <s v="F"/>
    <n v="30"/>
    <s v="Sandgate Street"/>
    <s v="Isle Of Coll"/>
    <x v="21"/>
    <x v="456"/>
    <n v="98"/>
    <x v="4"/>
    <x v="4"/>
    <n v="1.89"/>
    <n v="18"/>
    <n v="185.22"/>
    <n v="3333.96"/>
  </r>
  <r>
    <n v="4136"/>
    <s v="Donny"/>
    <s v="Mckinley"/>
    <s v="Mr"/>
    <s v="M"/>
    <n v="30"/>
    <s v="Sandgate Street"/>
    <s v="Radstock"/>
    <x v="2"/>
    <x v="1012"/>
    <n v="39"/>
    <x v="3"/>
    <x v="3"/>
    <n v="0.69"/>
    <n v="24"/>
    <n v="26.909999999999997"/>
    <n v="645.83999999999992"/>
  </r>
  <r>
    <n v="4137"/>
    <s v="Lowell"/>
    <s v="Mann"/>
    <s v="Mr"/>
    <s v="M"/>
    <n v="90"/>
    <s v="Sandhurst Parade"/>
    <s v="Hemel Hempstead"/>
    <x v="1"/>
    <x v="895"/>
    <n v="82"/>
    <x v="2"/>
    <x v="2"/>
    <n v="1.79"/>
    <n v="17"/>
    <n v="146.78"/>
    <n v="2495.2600000000002"/>
  </r>
  <r>
    <n v="4138"/>
    <s v="Merissa"/>
    <s v="Donovan"/>
    <s v="Mrs"/>
    <s v="F"/>
    <n v="90"/>
    <s v="Sandhurst Parade"/>
    <s v="Spalding"/>
    <x v="2"/>
    <x v="278"/>
    <n v="48"/>
    <x v="9"/>
    <x v="9"/>
    <n v="3.39"/>
    <n v="24"/>
    <n v="162.72"/>
    <n v="3905.2799999999997"/>
  </r>
  <r>
    <n v="4139"/>
    <s v="Charley"/>
    <s v="Dwyer"/>
    <s v="Mr"/>
    <s v="M"/>
    <n v="60"/>
    <s v="Sandhurst Road"/>
    <s v="Ardrossan"/>
    <x v="70"/>
    <x v="709"/>
    <n v="52"/>
    <x v="9"/>
    <x v="9"/>
    <n v="3.39"/>
    <n v="24"/>
    <n v="176.28"/>
    <n v="4230.72"/>
  </r>
  <r>
    <n v="4140"/>
    <s v="Elise"/>
    <s v="Little"/>
    <s v="Miss"/>
    <s v="F"/>
    <n v="60"/>
    <s v="Sandringham Avenue"/>
    <s v="Barking"/>
    <x v="22"/>
    <x v="160"/>
    <n v="68"/>
    <x v="6"/>
    <x v="6"/>
    <n v="1.29"/>
    <n v="24"/>
    <n v="87.72"/>
    <n v="2105.2799999999997"/>
  </r>
  <r>
    <n v="4141"/>
    <s v="Venessa"/>
    <s v="Meier"/>
    <s v="Miss"/>
    <s v="F"/>
    <n v="90"/>
    <s v="Sandstone Road"/>
    <s v="Kendal"/>
    <x v="21"/>
    <x v="275"/>
    <n v="24"/>
    <x v="0"/>
    <x v="0"/>
    <n v="2.0099999999999998"/>
    <n v="20"/>
    <n v="48.239999999999995"/>
    <n v="964.8"/>
  </r>
  <r>
    <n v="4143"/>
    <s v="Parthenia"/>
    <s v="Holland"/>
    <s v="Miss"/>
    <s v="F"/>
    <n v="60"/>
    <s v="Sandstone Road"/>
    <s v="King'S Lynn"/>
    <x v="21"/>
    <x v="789"/>
    <n v="47"/>
    <x v="6"/>
    <x v="6"/>
    <n v="1.29"/>
    <n v="24"/>
    <n v="60.63"/>
    <n v="1455.1200000000001"/>
  </r>
  <r>
    <n v="4144"/>
    <s v="Sharron"/>
    <s v="Goff"/>
    <s v="Miss"/>
    <s v="F"/>
    <n v="90"/>
    <s v="Sandycroft"/>
    <s v="Princes Risborough"/>
    <x v="2"/>
    <x v="941"/>
    <n v="80"/>
    <x v="5"/>
    <x v="5"/>
    <n v="3.99"/>
    <n v="24"/>
    <n v="319.20000000000005"/>
    <n v="7660.8000000000011"/>
  </r>
  <r>
    <n v="4145"/>
    <s v="Clotilde"/>
    <s v="Goldberg"/>
    <s v="Miss"/>
    <s v="F"/>
    <n v="60"/>
    <s v="Sangora Road"/>
    <s v="Dunkeld"/>
    <x v="3"/>
    <x v="605"/>
    <n v="45"/>
    <x v="4"/>
    <x v="4"/>
    <n v="1.89"/>
    <n v="18"/>
    <n v="85.05"/>
    <n v="1530.8999999999999"/>
  </r>
  <r>
    <n v="4146"/>
    <s v="Fletcher"/>
    <s v="Pruitt"/>
    <s v="Mr"/>
    <s v="M"/>
    <n v="30"/>
    <s v="Sansom Street"/>
    <s v="Brynteg"/>
    <x v="8"/>
    <x v="1068"/>
    <n v="46"/>
    <x v="4"/>
    <x v="4"/>
    <n v="1.89"/>
    <n v="18"/>
    <n v="86.94"/>
    <n v="1564.92"/>
  </r>
  <r>
    <n v="4147"/>
    <s v="Jill"/>
    <s v="Pack"/>
    <s v="Mrs"/>
    <s v="F"/>
    <n v="60"/>
    <s v="Santos Road"/>
    <s v="Camborne"/>
    <x v="55"/>
    <x v="846"/>
    <n v="12"/>
    <x v="4"/>
    <x v="4"/>
    <n v="1.89"/>
    <n v="18"/>
    <n v="22.68"/>
    <n v="408.24"/>
  </r>
  <r>
    <n v="4148"/>
    <s v="Delphine"/>
    <s v="Hopper"/>
    <s v="Miss"/>
    <s v="F"/>
    <n v="30"/>
    <s v="Sarah Street"/>
    <s v="Hailsham"/>
    <x v="13"/>
    <x v="96"/>
    <n v="49"/>
    <x v="5"/>
    <x v="5"/>
    <n v="3.99"/>
    <n v="24"/>
    <n v="195.51000000000002"/>
    <n v="4692.2400000000007"/>
  </r>
  <r>
    <n v="4149"/>
    <s v="Bradly"/>
    <s v="Park"/>
    <s v="Mr"/>
    <s v="M"/>
    <n v="60"/>
    <s v="Sarah Terrace"/>
    <s v="Bakewell"/>
    <x v="0"/>
    <x v="813"/>
    <n v="26"/>
    <x v="5"/>
    <x v="5"/>
    <n v="3.99"/>
    <n v="24"/>
    <n v="103.74000000000001"/>
    <n v="2489.7600000000002"/>
  </r>
  <r>
    <n v="4150"/>
    <s v="Floyd"/>
    <s v="Buckley"/>
    <s v="Mr"/>
    <s v="M"/>
    <n v="90"/>
    <s v="Sarah's Place"/>
    <s v="Carmarthen"/>
    <x v="10"/>
    <x v="428"/>
    <n v="51"/>
    <x v="4"/>
    <x v="4"/>
    <n v="1.89"/>
    <n v="18"/>
    <n v="96.39"/>
    <n v="1735.02"/>
  </r>
  <r>
    <n v="4151"/>
    <s v="Geri"/>
    <s v="Gorman"/>
    <s v="Mrs"/>
    <s v="F"/>
    <n v="30"/>
    <s v="Sarah's Place"/>
    <s v="Stroud"/>
    <x v="2"/>
    <x v="209"/>
    <n v="7"/>
    <x v="2"/>
    <x v="2"/>
    <n v="1.79"/>
    <n v="17"/>
    <n v="12.530000000000001"/>
    <n v="213.01000000000002"/>
  </r>
  <r>
    <n v="4152"/>
    <s v="Mathilde"/>
    <s v="Haley"/>
    <s v="Miss"/>
    <s v="F"/>
    <n v="60"/>
    <s v="Sardinia Street"/>
    <s v="Lightwater"/>
    <x v="11"/>
    <x v="645"/>
    <n v="47"/>
    <x v="0"/>
    <x v="0"/>
    <n v="2.0099999999999998"/>
    <n v="20"/>
    <n v="94.469999999999985"/>
    <n v="1889.3999999999996"/>
  </r>
  <r>
    <n v="4153"/>
    <s v="Issac"/>
    <s v="Arnold"/>
    <s v="Mr"/>
    <s v="M"/>
    <n v="30"/>
    <s v="Sark Walk"/>
    <s v="Hornchurch"/>
    <x v="1"/>
    <x v="328"/>
    <n v="73"/>
    <x v="9"/>
    <x v="9"/>
    <n v="3.39"/>
    <n v="24"/>
    <n v="247.47"/>
    <n v="5939.28"/>
  </r>
  <r>
    <n v="4154"/>
    <s v="Necole"/>
    <s v="Chatman"/>
    <s v="Mrs"/>
    <s v="F"/>
    <n v="30"/>
    <s v="Sarnell's Court"/>
    <s v="Tregaron"/>
    <x v="2"/>
    <x v="741"/>
    <n v="84"/>
    <x v="3"/>
    <x v="3"/>
    <n v="0.69"/>
    <n v="24"/>
    <n v="57.959999999999994"/>
    <n v="1391.04"/>
  </r>
  <r>
    <n v="4155"/>
    <s v="Chang"/>
    <s v="Rodriguez"/>
    <s v="Mr"/>
    <s v="M"/>
    <n v="30"/>
    <s v="Saunders Ness"/>
    <s v="Canterbury"/>
    <x v="10"/>
    <x v="551"/>
    <n v="31"/>
    <x v="1"/>
    <x v="1"/>
    <n v="1.79"/>
    <n v="24"/>
    <n v="55.49"/>
    <n v="1331.76"/>
  </r>
  <r>
    <n v="4156"/>
    <s v="Emilia"/>
    <s v="Rudd"/>
    <s v="Miss"/>
    <s v="F"/>
    <n v="90"/>
    <s v="Saunders Place"/>
    <s v="Pulborough"/>
    <x v="2"/>
    <x v="106"/>
    <n v="43"/>
    <x v="8"/>
    <x v="8"/>
    <n v="3.49"/>
    <n v="20"/>
    <n v="150.07000000000002"/>
    <n v="3001.4000000000005"/>
  </r>
  <r>
    <n v="4157"/>
    <s v="Peter"/>
    <s v="Rivera"/>
    <s v="Mr"/>
    <s v="M"/>
    <n v="30"/>
    <s v="Saville Place"/>
    <s v="Wells"/>
    <x v="2"/>
    <x v="1069"/>
    <n v="40"/>
    <x v="7"/>
    <x v="7"/>
    <n v="2.95"/>
    <n v="20"/>
    <n v="118"/>
    <n v="2360"/>
  </r>
  <r>
    <n v="4158"/>
    <s v="Fredricka"/>
    <s v="Holcomb"/>
    <s v="Mrs"/>
    <s v="F"/>
    <n v="60"/>
    <s v="Savoy Street"/>
    <s v="Cleckheaton"/>
    <x v="15"/>
    <x v="1047"/>
    <n v="75"/>
    <x v="0"/>
    <x v="0"/>
    <n v="2.0099999999999998"/>
    <n v="20"/>
    <n v="150.74999999999997"/>
    <n v="3014.9999999999995"/>
  </r>
  <r>
    <n v="4159"/>
    <s v="Anne"/>
    <s v="Burton"/>
    <s v="Prof"/>
    <s v="F"/>
    <n v="60"/>
    <s v="Sawley Road"/>
    <s v="Harleston"/>
    <x v="13"/>
    <x v="863"/>
    <n v="76"/>
    <x v="4"/>
    <x v="4"/>
    <n v="1.89"/>
    <n v="18"/>
    <n v="143.63999999999999"/>
    <n v="2585.5199999999995"/>
  </r>
  <r>
    <n v="4160"/>
    <s v="Timothy"/>
    <s v="Giles"/>
    <s v="Mr"/>
    <s v="M"/>
    <n v="60"/>
    <s v="Saxfield Street"/>
    <s v="New Malden"/>
    <x v="2"/>
    <x v="696"/>
    <n v="47"/>
    <x v="3"/>
    <x v="3"/>
    <n v="0.69"/>
    <n v="24"/>
    <n v="32.43"/>
    <n v="778.31999999999994"/>
  </r>
  <r>
    <n v="4161"/>
    <s v="Junie"/>
    <s v="Eddy"/>
    <s v="Miss"/>
    <s v="F"/>
    <n v="30"/>
    <s v="Sayer Street"/>
    <s v="Tighnabruaich"/>
    <x v="2"/>
    <x v="255"/>
    <n v="81"/>
    <x v="2"/>
    <x v="2"/>
    <n v="1.79"/>
    <n v="17"/>
    <n v="144.99"/>
    <n v="2464.83"/>
  </r>
  <r>
    <n v="4162"/>
    <s v="Sindy"/>
    <s v="Avery"/>
    <s v="Miss"/>
    <s v="F"/>
    <n v="60"/>
    <s v="Sayes Street"/>
    <s v="Llanbedrgoch"/>
    <x v="11"/>
    <x v="836"/>
    <n v="64"/>
    <x v="7"/>
    <x v="7"/>
    <n v="2.95"/>
    <n v="20"/>
    <n v="188.8"/>
    <n v="3776"/>
  </r>
  <r>
    <n v="4163"/>
    <s v="Marti"/>
    <s v="Jones"/>
    <s v="Mrs"/>
    <s v="F"/>
    <n v="60"/>
    <s v="Scala Street"/>
    <s v="Huddersfield"/>
    <x v="1"/>
    <x v="230"/>
    <n v="67"/>
    <x v="6"/>
    <x v="6"/>
    <n v="1.29"/>
    <n v="24"/>
    <n v="86.43"/>
    <n v="2074.3200000000002"/>
  </r>
  <r>
    <n v="4164"/>
    <s v="Josie"/>
    <s v="Hackett"/>
    <s v="Miss"/>
    <s v="F"/>
    <n v="90"/>
    <s v="Scarborough Street"/>
    <s v="Lancashire"/>
    <x v="21"/>
    <x v="21"/>
    <n v="34"/>
    <x v="5"/>
    <x v="5"/>
    <n v="3.99"/>
    <n v="24"/>
    <n v="135.66"/>
    <n v="3255.84"/>
  </r>
  <r>
    <n v="4165"/>
    <s v="Zelda"/>
    <s v="Mckenzie"/>
    <s v="Miss"/>
    <s v="F"/>
    <n v="30"/>
    <s v="Scawen Road"/>
    <s v="Welling"/>
    <x v="2"/>
    <x v="21"/>
    <n v="74"/>
    <x v="9"/>
    <x v="9"/>
    <n v="3.39"/>
    <n v="24"/>
    <n v="250.86"/>
    <n v="6020.64"/>
  </r>
  <r>
    <n v="4166"/>
    <s v="Wanda"/>
    <s v="Barron"/>
    <s v="Miss"/>
    <s v="F"/>
    <n v="30"/>
    <s v="Scerapis"/>
    <s v="Portrush"/>
    <x v="2"/>
    <x v="921"/>
    <n v="11"/>
    <x v="7"/>
    <x v="7"/>
    <n v="2.95"/>
    <n v="20"/>
    <n v="32.450000000000003"/>
    <n v="649"/>
  </r>
  <r>
    <n v="4167"/>
    <s v="Philip"/>
    <s v="Guevara"/>
    <s v="Mr"/>
    <s v="M"/>
    <n v="90"/>
    <s v="School: William"/>
    <s v="Norfolk"/>
    <x v="2"/>
    <x v="1070"/>
    <n v="82"/>
    <x v="0"/>
    <x v="0"/>
    <n v="2.0099999999999998"/>
    <n v="20"/>
    <n v="164.82"/>
    <n v="3296.3999999999996"/>
  </r>
  <r>
    <n v="4168"/>
    <s v="Quiana"/>
    <s v="Mccord"/>
    <s v="Miss"/>
    <s v="F"/>
    <n v="60"/>
    <s v="Scotch Court"/>
    <s v="Grantham"/>
    <x v="17"/>
    <x v="697"/>
    <n v="41"/>
    <x v="1"/>
    <x v="1"/>
    <n v="1.79"/>
    <n v="24"/>
    <n v="73.39"/>
    <n v="1761.3600000000001"/>
  </r>
  <r>
    <n v="4169"/>
    <s v="Jody"/>
    <s v="Burroughs"/>
    <s v="Miss"/>
    <s v="F"/>
    <n v="60"/>
    <s v="Scotland Green"/>
    <s v="Prestatyn"/>
    <x v="2"/>
    <x v="43"/>
    <n v="77"/>
    <x v="1"/>
    <x v="1"/>
    <n v="1.79"/>
    <n v="24"/>
    <n v="137.83000000000001"/>
    <n v="3307.92"/>
  </r>
  <r>
    <n v="4170"/>
    <s v="Denisse"/>
    <s v="Sargent"/>
    <s v="Ms"/>
    <s v="F"/>
    <n v="60"/>
    <s v="Scottwell Drive"/>
    <s v="Port Glasgow"/>
    <x v="2"/>
    <x v="809"/>
    <n v="55"/>
    <x v="6"/>
    <x v="6"/>
    <n v="1.29"/>
    <n v="24"/>
    <n v="70.95"/>
    <n v="1702.8000000000002"/>
  </r>
  <r>
    <n v="4171"/>
    <s v="Olen"/>
    <s v="Hinton"/>
    <s v="Mr"/>
    <s v="M"/>
    <n v="30"/>
    <s v="Scrubs Lane"/>
    <s v="South Yorkshire"/>
    <x v="2"/>
    <x v="589"/>
    <n v="11"/>
    <x v="2"/>
    <x v="2"/>
    <n v="1.79"/>
    <n v="17"/>
    <n v="19.690000000000001"/>
    <n v="334.73"/>
  </r>
  <r>
    <n v="4172"/>
    <s v="Dane"/>
    <s v="Hodge"/>
    <s v="Mr"/>
    <s v="M"/>
    <n v="30"/>
    <s v="Sea Witch"/>
    <s v="Balerno"/>
    <x v="0"/>
    <x v="503"/>
    <n v="11"/>
    <x v="5"/>
    <x v="5"/>
    <n v="3.99"/>
    <n v="24"/>
    <n v="43.89"/>
    <n v="1053.3600000000001"/>
  </r>
  <r>
    <n v="4173"/>
    <s v="Miranda"/>
    <s v="Woodard"/>
    <s v="Miss"/>
    <s v="F"/>
    <n v="90"/>
    <s v="Searle Place"/>
    <s v="Shropshire"/>
    <x v="2"/>
    <x v="647"/>
    <n v="7"/>
    <x v="6"/>
    <x v="6"/>
    <n v="1.29"/>
    <n v="24"/>
    <n v="9.0300000000000011"/>
    <n v="216.72000000000003"/>
  </r>
  <r>
    <n v="4174"/>
    <s v="Sergio"/>
    <s v="Schwartz"/>
    <s v="Mr"/>
    <s v="M"/>
    <n v="30"/>
    <s v="Searls Terrace"/>
    <s v="Duns"/>
    <x v="3"/>
    <x v="24"/>
    <n v="59"/>
    <x v="6"/>
    <x v="6"/>
    <n v="1.29"/>
    <n v="24"/>
    <n v="76.11"/>
    <n v="1826.6399999999999"/>
  </r>
  <r>
    <n v="4175"/>
    <s v="Mackenzie"/>
    <s v="Drake"/>
    <s v="Miss"/>
    <s v="F"/>
    <n v="90"/>
    <s v="Sebert Road"/>
    <s v="Northamptonshire"/>
    <x v="2"/>
    <x v="632"/>
    <n v="94"/>
    <x v="3"/>
    <x v="3"/>
    <n v="0.69"/>
    <n v="24"/>
    <n v="64.86"/>
    <n v="1556.6399999999999"/>
  </r>
  <r>
    <n v="4176"/>
    <s v="Gala"/>
    <s v="Ferreira"/>
    <s v="Miss"/>
    <s v="F"/>
    <n v="60"/>
    <s v="Seeley Drive"/>
    <s v="Jarrow"/>
    <x v="21"/>
    <x v="864"/>
    <n v="89"/>
    <x v="9"/>
    <x v="9"/>
    <n v="3.39"/>
    <n v="24"/>
    <n v="301.71000000000004"/>
    <n v="7241.0400000000009"/>
  </r>
  <r>
    <n v="4177"/>
    <s v="Deandrea"/>
    <s v="Ladd"/>
    <s v="Miss"/>
    <s v="F"/>
    <n v="60"/>
    <s v="Seeley Drv"/>
    <s v="Spennymoor"/>
    <x v="2"/>
    <x v="177"/>
    <n v="5"/>
    <x v="8"/>
    <x v="8"/>
    <n v="3.49"/>
    <n v="20"/>
    <n v="17.450000000000003"/>
    <n v="349.00000000000006"/>
  </r>
  <r>
    <n v="4178"/>
    <s v="Daren"/>
    <s v="Stanley"/>
    <s v="Mr"/>
    <s v="M"/>
    <n v="90"/>
    <s v="Sefton Street"/>
    <s v="Calne"/>
    <x v="12"/>
    <x v="281"/>
    <n v="91"/>
    <x v="8"/>
    <x v="8"/>
    <n v="3.49"/>
    <n v="20"/>
    <n v="317.59000000000003"/>
    <n v="6351.8000000000011"/>
  </r>
  <r>
    <n v="4179"/>
    <s v="Cherryl"/>
    <s v="Irvin"/>
    <s v="Miss"/>
    <s v="F"/>
    <n v="90"/>
    <s v="Selbie Avenue"/>
    <s v="Isle Of Benbecula"/>
    <x v="21"/>
    <x v="552"/>
    <n v="34"/>
    <x v="5"/>
    <x v="5"/>
    <n v="3.99"/>
    <n v="24"/>
    <n v="135.66"/>
    <n v="3255.84"/>
  </r>
  <r>
    <n v="4180"/>
    <s v="Orville"/>
    <s v="Pryor"/>
    <s v="Mr"/>
    <s v="M"/>
    <n v="90"/>
    <s v="Selborne Gardens"/>
    <s v="Ventnor"/>
    <x v="2"/>
    <x v="605"/>
    <n v="87"/>
    <x v="5"/>
    <x v="5"/>
    <n v="3.99"/>
    <n v="24"/>
    <n v="347.13"/>
    <n v="8331.119999999999"/>
  </r>
  <r>
    <n v="4181"/>
    <s v="Paige"/>
    <s v="Bonilla"/>
    <s v="Miss"/>
    <s v="F"/>
    <n v="60"/>
    <s v="Selborne Walk"/>
    <s v="Cheltenham"/>
    <x v="20"/>
    <x v="996"/>
    <n v="58"/>
    <x v="2"/>
    <x v="2"/>
    <n v="1.79"/>
    <n v="17"/>
    <n v="103.82000000000001"/>
    <n v="1764.94"/>
  </r>
  <r>
    <n v="4182"/>
    <s v="Willian"/>
    <s v="Hewitt"/>
    <s v="Mr"/>
    <s v="M"/>
    <n v="90"/>
    <s v="Selby Close"/>
    <s v="Barnsley"/>
    <x v="71"/>
    <x v="862"/>
    <n v="93"/>
    <x v="8"/>
    <x v="8"/>
    <n v="3.49"/>
    <n v="20"/>
    <n v="324.57"/>
    <n v="6491.4"/>
  </r>
  <r>
    <n v="4183"/>
    <s v="Donita"/>
    <s v="Schmitt"/>
    <s v="Miss"/>
    <s v="F"/>
    <n v="60"/>
    <s v="Selby Mews"/>
    <s v="Castlewellan"/>
    <x v="10"/>
    <x v="638"/>
    <n v="84"/>
    <x v="7"/>
    <x v="7"/>
    <n v="2.95"/>
    <n v="20"/>
    <n v="247.8"/>
    <n v="4956"/>
  </r>
  <r>
    <n v="4184"/>
    <s v="Shaunta"/>
    <s v="Chen"/>
    <s v="Mrs"/>
    <s v="F"/>
    <n v="90"/>
    <s v="Seldons Street"/>
    <s v="Kenilworth"/>
    <x v="21"/>
    <x v="798"/>
    <n v="8"/>
    <x v="5"/>
    <x v="5"/>
    <n v="3.99"/>
    <n v="24"/>
    <n v="31.92"/>
    <n v="766.08"/>
  </r>
  <r>
    <n v="4185"/>
    <s v="Valeri"/>
    <s v="Guzman"/>
    <s v="Mrs"/>
    <s v="F"/>
    <n v="60"/>
    <s v="Selhurst Close"/>
    <s v="Boscastle"/>
    <x v="28"/>
    <x v="587"/>
    <n v="80"/>
    <x v="8"/>
    <x v="8"/>
    <n v="3.49"/>
    <n v="20"/>
    <n v="279.20000000000005"/>
    <n v="5584.0000000000009"/>
  </r>
  <r>
    <n v="4186"/>
    <s v="Hipolito"/>
    <s v="Chin"/>
    <s v="Mr"/>
    <s v="M"/>
    <n v="60"/>
    <s v="Selina Place"/>
    <s v="Frome"/>
    <x v="17"/>
    <x v="689"/>
    <n v="11"/>
    <x v="6"/>
    <x v="6"/>
    <n v="1.29"/>
    <n v="24"/>
    <n v="14.190000000000001"/>
    <n v="340.56000000000006"/>
  </r>
  <r>
    <n v="4187"/>
    <s v="Lawrence"/>
    <s v="Guerra"/>
    <s v="Ms"/>
    <s v="F"/>
    <n v="30"/>
    <s v="Selkirk Road"/>
    <s v="Eye"/>
    <x v="17"/>
    <x v="1059"/>
    <n v="25"/>
    <x v="2"/>
    <x v="2"/>
    <n v="1.79"/>
    <n v="17"/>
    <n v="44.75"/>
    <n v="760.75"/>
  </r>
  <r>
    <n v="4188"/>
    <s v="Miles"/>
    <s v="Barnett"/>
    <s v="Mr"/>
    <s v="M"/>
    <n v="30"/>
    <s v="Sennen Walk"/>
    <s v="Rossendale"/>
    <x v="2"/>
    <x v="982"/>
    <n v="51"/>
    <x v="0"/>
    <x v="0"/>
    <n v="2.0099999999999998"/>
    <n v="20"/>
    <n v="102.50999999999999"/>
    <n v="2050.1999999999998"/>
  </r>
  <r>
    <n v="4189"/>
    <s v="Dane"/>
    <s v="Gentry"/>
    <s v="Mr"/>
    <s v="M"/>
    <n v="60"/>
    <s v="Serbin Close"/>
    <s v="Bala"/>
    <x v="0"/>
    <x v="737"/>
    <n v="31"/>
    <x v="1"/>
    <x v="1"/>
    <n v="1.79"/>
    <n v="24"/>
    <n v="55.49"/>
    <n v="1331.76"/>
  </r>
  <r>
    <n v="4190"/>
    <s v="Milagro"/>
    <s v="Adkins"/>
    <s v="Miss"/>
    <s v="F"/>
    <n v="90"/>
    <s v="Setchell Road"/>
    <s v="Havant"/>
    <x v="1"/>
    <x v="779"/>
    <n v="33"/>
    <x v="3"/>
    <x v="3"/>
    <n v="0.69"/>
    <n v="24"/>
    <n v="22.77"/>
    <n v="546.48"/>
  </r>
  <r>
    <n v="4191"/>
    <s v="Valentine"/>
    <s v="Martinez"/>
    <s v="Miss"/>
    <s v="F"/>
    <n v="30"/>
    <s v="Sewardstone Road"/>
    <s v="Chinnor"/>
    <x v="18"/>
    <x v="23"/>
    <n v="35"/>
    <x v="4"/>
    <x v="4"/>
    <n v="1.89"/>
    <n v="18"/>
    <n v="66.149999999999991"/>
    <n v="1190.6999999999998"/>
  </r>
  <r>
    <n v="4192"/>
    <s v="Ray"/>
    <s v="Stinson"/>
    <s v="Dr"/>
    <s v="M"/>
    <n v="30"/>
    <s v="Seyer Road"/>
    <s v="Arundel"/>
    <x v="33"/>
    <x v="931"/>
    <n v="48"/>
    <x v="5"/>
    <x v="5"/>
    <n v="3.99"/>
    <n v="24"/>
    <n v="191.52"/>
    <n v="4596.4800000000005"/>
  </r>
  <r>
    <n v="4193"/>
    <s v="Lorita"/>
    <s v="Dean"/>
    <s v="Miss"/>
    <s v="F"/>
    <n v="60"/>
    <s v="Shacklewell Green"/>
    <s v="Rosewell"/>
    <x v="2"/>
    <x v="713"/>
    <n v="74"/>
    <x v="8"/>
    <x v="8"/>
    <n v="3.49"/>
    <n v="20"/>
    <n v="258.26"/>
    <n v="5165.2"/>
  </r>
  <r>
    <n v="4194"/>
    <s v="Scot"/>
    <s v="Hooker"/>
    <s v="Dr"/>
    <s v="M"/>
    <n v="90"/>
    <s v="Shacklewell Green"/>
    <s v="Thame"/>
    <x v="2"/>
    <x v="252"/>
    <n v="7"/>
    <x v="1"/>
    <x v="1"/>
    <n v="1.79"/>
    <n v="24"/>
    <n v="12.530000000000001"/>
    <n v="300.72000000000003"/>
  </r>
  <r>
    <n v="4195"/>
    <s v="Janita"/>
    <s v="Patel"/>
    <s v="Miss"/>
    <s v="F"/>
    <n v="30"/>
    <s v="Shacklewell Lane"/>
    <s v="North Berwick"/>
    <x v="2"/>
    <x v="1069"/>
    <n v="23"/>
    <x v="0"/>
    <x v="0"/>
    <n v="2.0099999999999998"/>
    <n v="20"/>
    <n v="46.23"/>
    <n v="924.59999999999991"/>
  </r>
  <r>
    <n v="4196"/>
    <s v="Jayson"/>
    <s v="Lugo"/>
    <s v="Mr"/>
    <s v="M"/>
    <n v="30"/>
    <s v="Shad Thames"/>
    <s v="Cleator Moor"/>
    <x v="15"/>
    <x v="389"/>
    <n v="31"/>
    <x v="0"/>
    <x v="0"/>
    <n v="2.0099999999999998"/>
    <n v="20"/>
    <n v="62.309999999999995"/>
    <n v="1246.1999999999998"/>
  </r>
  <r>
    <n v="4197"/>
    <s v="Hai"/>
    <s v="Sheppard"/>
    <s v="Mr"/>
    <s v="M"/>
    <n v="60"/>
    <s v="Shadwell Gardens"/>
    <s v="Grantown-On-Spey"/>
    <x v="57"/>
    <x v="368"/>
    <n v="47"/>
    <x v="5"/>
    <x v="5"/>
    <n v="3.99"/>
    <n v="24"/>
    <n v="187.53"/>
    <n v="4500.72"/>
  </r>
  <r>
    <n v="4198"/>
    <s v="Neomi"/>
    <s v="Mcmullen"/>
    <s v="Miss"/>
    <s v="F"/>
    <n v="60"/>
    <s v="Shakespeare Road"/>
    <s v="Aberdeenshire"/>
    <x v="36"/>
    <x v="971"/>
    <n v="29"/>
    <x v="6"/>
    <x v="6"/>
    <n v="1.29"/>
    <n v="24"/>
    <n v="37.410000000000004"/>
    <n v="897.84000000000015"/>
  </r>
  <r>
    <n v="4199"/>
    <s v="Adrianne"/>
    <s v="Nadeau"/>
    <s v="Miss"/>
    <s v="F"/>
    <n v="60"/>
    <s v="Shakespeare Road"/>
    <s v="Beaumaris"/>
    <x v="39"/>
    <x v="828"/>
    <n v="29"/>
    <x v="9"/>
    <x v="9"/>
    <n v="3.39"/>
    <n v="24"/>
    <n v="98.31"/>
    <n v="2359.44"/>
  </r>
  <r>
    <n v="4200"/>
    <s v="Roslyn"/>
    <s v="Durham"/>
    <s v="Miss"/>
    <s v="F"/>
    <n v="90"/>
    <s v="Shalfleet Drive"/>
    <s v="Kilmacolm"/>
    <x v="21"/>
    <x v="126"/>
    <n v="28"/>
    <x v="8"/>
    <x v="8"/>
    <n v="3.49"/>
    <n v="20"/>
    <n v="97.72"/>
    <n v="1954.4"/>
  </r>
  <r>
    <n v="4201"/>
    <s v="Sung"/>
    <s v="Tyler"/>
    <s v="Mr"/>
    <s v="M"/>
    <n v="60"/>
    <s v="Shand Street"/>
    <s v="Dundee"/>
    <x v="3"/>
    <x v="897"/>
    <n v="39"/>
    <x v="7"/>
    <x v="7"/>
    <n v="2.95"/>
    <n v="20"/>
    <n v="115.05000000000001"/>
    <n v="2301"/>
  </r>
  <r>
    <n v="4202"/>
    <s v="Jesse"/>
    <s v="Hendrickson"/>
    <s v="Miss"/>
    <s v="F"/>
    <n v="30"/>
    <s v="Shannon Close"/>
    <s v="London"/>
    <x v="2"/>
    <x v="828"/>
    <n v="19"/>
    <x v="9"/>
    <x v="9"/>
    <n v="3.39"/>
    <n v="24"/>
    <n v="64.41"/>
    <n v="1545.84"/>
  </r>
  <r>
    <n v="4203"/>
    <s v="Julian"/>
    <s v="Bland"/>
    <s v="Mr"/>
    <s v="M"/>
    <n v="90"/>
    <s v="Shannon Place"/>
    <s v="Newton Stewart"/>
    <x v="2"/>
    <x v="50"/>
    <n v="32"/>
    <x v="2"/>
    <x v="2"/>
    <n v="1.79"/>
    <n v="17"/>
    <n v="57.28"/>
    <n v="973.76"/>
  </r>
  <r>
    <n v="4204"/>
    <s v="Jae"/>
    <s v="Wilder"/>
    <s v="Prof"/>
    <s v="M"/>
    <n v="30"/>
    <s v="Sharon Road"/>
    <s v="Crumlin"/>
    <x v="16"/>
    <x v="532"/>
    <n v="2"/>
    <x v="6"/>
    <x v="6"/>
    <n v="1.29"/>
    <n v="24"/>
    <n v="2.58"/>
    <n v="61.92"/>
  </r>
  <r>
    <n v="4205"/>
    <s v="Marcellus"/>
    <s v="Avery"/>
    <s v="Mr"/>
    <s v="M"/>
    <n v="60"/>
    <s v="Sharsted Street"/>
    <s v="Mexborough"/>
    <x v="2"/>
    <x v="583"/>
    <n v="34"/>
    <x v="4"/>
    <x v="4"/>
    <n v="1.89"/>
    <n v="18"/>
    <n v="64.259999999999991"/>
    <n v="1156.6799999999998"/>
  </r>
  <r>
    <n v="4206"/>
    <s v="Latricia"/>
    <s v="Weiss"/>
    <s v="Mrs"/>
    <s v="F"/>
    <n v="60"/>
    <s v="Sharsted Villas"/>
    <s v="Colwyn Bay"/>
    <x v="15"/>
    <x v="297"/>
    <n v="3"/>
    <x v="9"/>
    <x v="9"/>
    <n v="3.39"/>
    <n v="24"/>
    <n v="10.17"/>
    <n v="244.07999999999998"/>
  </r>
  <r>
    <n v="4207"/>
    <s v="Lloyd"/>
    <s v="Kearney"/>
    <s v="Mr"/>
    <s v="M"/>
    <n v="60"/>
    <s v="Sheen Common"/>
    <s v="Kilgetty"/>
    <x v="21"/>
    <x v="400"/>
    <n v="21"/>
    <x v="1"/>
    <x v="1"/>
    <n v="1.79"/>
    <n v="24"/>
    <n v="37.590000000000003"/>
    <n v="902.16000000000008"/>
  </r>
  <r>
    <n v="4208"/>
    <s v="Willa"/>
    <s v="Cano"/>
    <s v="Mrs"/>
    <s v="F"/>
    <n v="30"/>
    <s v="Sheen Grove"/>
    <s v="Egremont"/>
    <x v="45"/>
    <x v="1071"/>
    <n v="85"/>
    <x v="4"/>
    <x v="4"/>
    <n v="1.89"/>
    <n v="18"/>
    <n v="160.65"/>
    <n v="2891.7000000000003"/>
  </r>
  <r>
    <n v="4209"/>
    <s v="Boyce"/>
    <s v="Cote"/>
    <s v="Mr"/>
    <s v="M"/>
    <n v="60"/>
    <s v="Sheen Grove"/>
    <s v="Woodstock"/>
    <x v="2"/>
    <x v="446"/>
    <n v="15"/>
    <x v="0"/>
    <x v="0"/>
    <n v="2.0099999999999998"/>
    <n v="20"/>
    <n v="30.15"/>
    <n v="603"/>
  </r>
  <r>
    <n v="4210"/>
    <s v="Cortez"/>
    <s v="Carson"/>
    <s v="Mr"/>
    <s v="M"/>
    <n v="60"/>
    <s v="Sheldon Road"/>
    <s v="Gatwick"/>
    <x v="17"/>
    <x v="150"/>
    <n v="89"/>
    <x v="9"/>
    <x v="9"/>
    <n v="3.39"/>
    <n v="24"/>
    <n v="301.71000000000004"/>
    <n v="7241.0400000000009"/>
  </r>
  <r>
    <n v="4211"/>
    <s v="Rory"/>
    <s v="Crews"/>
    <s v="Mr"/>
    <s v="M"/>
    <n v="90"/>
    <s v="Sheldon Road"/>
    <s v="Weston-Super-Mare"/>
    <x v="2"/>
    <x v="179"/>
    <n v="77"/>
    <x v="8"/>
    <x v="8"/>
    <n v="3.49"/>
    <n v="20"/>
    <n v="268.73"/>
    <n v="5374.6"/>
  </r>
  <r>
    <n v="4212"/>
    <s v="Tommie"/>
    <s v="Rosales"/>
    <s v="Mr"/>
    <s v="M"/>
    <n v="30"/>
    <s v="Sheldrake Place"/>
    <s v="Henfield"/>
    <x v="1"/>
    <x v="606"/>
    <n v="44"/>
    <x v="3"/>
    <x v="3"/>
    <n v="0.69"/>
    <n v="24"/>
    <n v="30.36"/>
    <n v="728.64"/>
  </r>
  <r>
    <n v="4213"/>
    <s v="Keshia"/>
    <s v="Arias"/>
    <s v="Ms"/>
    <s v="F"/>
    <n v="30"/>
    <s v="Shenlay Road"/>
    <s v="Havant"/>
    <x v="1"/>
    <x v="0"/>
    <n v="98"/>
    <x v="6"/>
    <x v="6"/>
    <n v="1.29"/>
    <n v="24"/>
    <n v="126.42"/>
    <n v="3034.08"/>
  </r>
  <r>
    <n v="4214"/>
    <s v="Sunni"/>
    <s v="Sprague"/>
    <s v="Miss"/>
    <s v="F"/>
    <n v="30"/>
    <s v="Shenlay Road"/>
    <s v="West Linton"/>
    <x v="2"/>
    <x v="445"/>
    <n v="61"/>
    <x v="3"/>
    <x v="3"/>
    <n v="0.69"/>
    <n v="24"/>
    <n v="42.089999999999996"/>
    <n v="1010.1599999999999"/>
  </r>
  <r>
    <n v="4215"/>
    <s v="Tristan"/>
    <s v="Beck"/>
    <s v="Mr"/>
    <s v="M"/>
    <n v="30"/>
    <s v="Shenley Road"/>
    <s v="Skelmorlie"/>
    <x v="2"/>
    <x v="926"/>
    <n v="82"/>
    <x v="5"/>
    <x v="5"/>
    <n v="3.99"/>
    <n v="24"/>
    <n v="327.18"/>
    <n v="7852.32"/>
  </r>
  <r>
    <n v="4216"/>
    <s v="Sherill"/>
    <s v="Lamb"/>
    <s v="Miss"/>
    <s v="F"/>
    <n v="30"/>
    <s v="Shepherdess Place"/>
    <s v="West Sussex"/>
    <x v="2"/>
    <x v="289"/>
    <n v="40"/>
    <x v="4"/>
    <x v="4"/>
    <n v="1.89"/>
    <n v="18"/>
    <n v="75.599999999999994"/>
    <n v="1360.8"/>
  </r>
  <r>
    <n v="4217"/>
    <s v="Garfield"/>
    <s v="Deleon"/>
    <s v="Mr"/>
    <s v="M"/>
    <n v="90"/>
    <s v="Shepherd's Leas"/>
    <s v="Maybole"/>
    <x v="2"/>
    <x v="334"/>
    <n v="80"/>
    <x v="7"/>
    <x v="7"/>
    <n v="2.95"/>
    <n v="20"/>
    <n v="236"/>
    <n v="4720"/>
  </r>
  <r>
    <n v="4218"/>
    <s v="Jimmie"/>
    <s v="Cohen"/>
    <s v="Mr"/>
    <s v="M"/>
    <n v="30"/>
    <s v="Shepperton Place"/>
    <s v="Aughnacloy"/>
    <x v="24"/>
    <x v="538"/>
    <n v="52"/>
    <x v="1"/>
    <x v="1"/>
    <n v="1.79"/>
    <n v="24"/>
    <n v="93.08"/>
    <n v="2233.92"/>
  </r>
  <r>
    <n v="4219"/>
    <s v="Edmund"/>
    <s v="Rossi"/>
    <s v="Mr"/>
    <s v="M"/>
    <n v="60"/>
    <s v="Sherrard Road"/>
    <s v="Sherborne"/>
    <x v="2"/>
    <x v="738"/>
    <n v="65"/>
    <x v="6"/>
    <x v="6"/>
    <n v="1.29"/>
    <n v="24"/>
    <n v="83.850000000000009"/>
    <n v="2012.4"/>
  </r>
  <r>
    <n v="4220"/>
    <s v="Darrick"/>
    <s v="Singer"/>
    <s v="Mr"/>
    <s v="M"/>
    <n v="30"/>
    <s v="Sherriff Road"/>
    <s v="Donaghadee"/>
    <x v="3"/>
    <x v="653"/>
    <n v="33"/>
    <x v="3"/>
    <x v="3"/>
    <n v="0.69"/>
    <n v="24"/>
    <n v="22.77"/>
    <n v="546.48"/>
  </r>
  <r>
    <n v="4221"/>
    <s v="Tuan"/>
    <s v="Vinson"/>
    <s v="Dr"/>
    <s v="M"/>
    <n v="30"/>
    <s v="Sherry Square"/>
    <s v="Cookstown"/>
    <x v="16"/>
    <x v="616"/>
    <n v="84"/>
    <x v="4"/>
    <x v="4"/>
    <n v="1.89"/>
    <n v="18"/>
    <n v="158.76"/>
    <n v="2857.68"/>
  </r>
  <r>
    <n v="4222"/>
    <s v="Judson"/>
    <s v="Tran"/>
    <s v="Mr"/>
    <s v="M"/>
    <n v="90"/>
    <s v="Shetland Road"/>
    <s v="Macduff"/>
    <x v="2"/>
    <x v="863"/>
    <n v="67"/>
    <x v="3"/>
    <x v="3"/>
    <n v="0.69"/>
    <n v="24"/>
    <n v="46.23"/>
    <n v="1109.52"/>
  </r>
  <r>
    <n v="4223"/>
    <s v="Caron"/>
    <s v="Gee"/>
    <s v="Miss"/>
    <s v="F"/>
    <n v="60"/>
    <s v="Shillingford Street"/>
    <s v="Maybole"/>
    <x v="2"/>
    <x v="942"/>
    <n v="30"/>
    <x v="9"/>
    <x v="9"/>
    <n v="3.39"/>
    <n v="24"/>
    <n v="101.7"/>
    <n v="2440.8000000000002"/>
  </r>
  <r>
    <n v="4224"/>
    <s v="Shantel"/>
    <s v="Montoya"/>
    <s v="Prof"/>
    <s v="F"/>
    <n v="60"/>
    <s v="Ship Court"/>
    <s v="Malpas"/>
    <x v="2"/>
    <x v="482"/>
    <n v="19"/>
    <x v="4"/>
    <x v="4"/>
    <n v="1.89"/>
    <n v="18"/>
    <n v="35.909999999999997"/>
    <n v="646.37999999999988"/>
  </r>
  <r>
    <n v="4225"/>
    <s v="Berenice"/>
    <s v="Goodwin"/>
    <s v="Mrs"/>
    <s v="F"/>
    <n v="90"/>
    <s v="Shirehall Lane"/>
    <s v="Bourne"/>
    <x v="76"/>
    <x v="887"/>
    <n v="71"/>
    <x v="1"/>
    <x v="1"/>
    <n v="1.79"/>
    <n v="24"/>
    <n v="127.09"/>
    <n v="3050.16"/>
  </r>
  <r>
    <n v="4226"/>
    <s v="Fabian"/>
    <s v="Higgins"/>
    <s v="Mr"/>
    <s v="M"/>
    <n v="60"/>
    <s v="Shirehall Lane"/>
    <s v="Sturminster Newton"/>
    <x v="2"/>
    <x v="398"/>
    <n v="9"/>
    <x v="2"/>
    <x v="2"/>
    <n v="1.79"/>
    <n v="17"/>
    <n v="16.11"/>
    <n v="273.87"/>
  </r>
  <r>
    <n v="4227"/>
    <s v="Kenyetta"/>
    <s v="Covington"/>
    <s v="Miss"/>
    <s v="F"/>
    <n v="90"/>
    <s v="Shirland Mews"/>
    <s v="Stourport-On-Severn"/>
    <x v="2"/>
    <x v="877"/>
    <n v="68"/>
    <x v="2"/>
    <x v="2"/>
    <n v="1.79"/>
    <n v="17"/>
    <n v="121.72"/>
    <n v="2069.2399999999998"/>
  </r>
  <r>
    <n v="4228"/>
    <s v="Margeret"/>
    <s v="Nicholson"/>
    <s v="Miss"/>
    <s v="F"/>
    <n v="30"/>
    <s v="Shirland Villas"/>
    <s v="Wallington"/>
    <x v="2"/>
    <x v="1060"/>
    <n v="73"/>
    <x v="9"/>
    <x v="9"/>
    <n v="3.39"/>
    <n v="24"/>
    <n v="247.47"/>
    <n v="5939.28"/>
  </r>
  <r>
    <n v="4229"/>
    <s v="Oren"/>
    <s v="Reed"/>
    <s v="Mr"/>
    <s v="M"/>
    <n v="90"/>
    <s v="Shirley Gardens"/>
    <s v="Stocksfield"/>
    <x v="2"/>
    <x v="458"/>
    <n v="64"/>
    <x v="3"/>
    <x v="3"/>
    <n v="0.69"/>
    <n v="24"/>
    <n v="44.16"/>
    <n v="1059.8399999999999"/>
  </r>
  <r>
    <n v="4230"/>
    <s v="Tish"/>
    <s v="Wells"/>
    <s v="Miss"/>
    <s v="F"/>
    <n v="30"/>
    <s v="Shirley Villas"/>
    <s v="Canonbie"/>
    <x v="10"/>
    <x v="66"/>
    <n v="9"/>
    <x v="8"/>
    <x v="8"/>
    <n v="3.49"/>
    <n v="20"/>
    <n v="31.410000000000004"/>
    <n v="628.20000000000005"/>
  </r>
  <r>
    <n v="4231"/>
    <s v="Paul"/>
    <s v="Hayden"/>
    <s v="Mr"/>
    <s v="M"/>
    <n v="30"/>
    <s v="Shirley Villas"/>
    <s v="South Brent"/>
    <x v="2"/>
    <x v="226"/>
    <n v="69"/>
    <x v="9"/>
    <x v="9"/>
    <n v="3.39"/>
    <n v="24"/>
    <n v="233.91"/>
    <n v="5613.84"/>
  </r>
  <r>
    <n v="4232"/>
    <s v="Sonny"/>
    <s v="Dorsey"/>
    <s v="Mr"/>
    <s v="M"/>
    <n v="60"/>
    <s v="Shirlock Road"/>
    <s v="Newport"/>
    <x v="2"/>
    <x v="408"/>
    <n v="64"/>
    <x v="5"/>
    <x v="5"/>
    <n v="3.99"/>
    <n v="24"/>
    <n v="255.36"/>
    <n v="6128.64"/>
  </r>
  <r>
    <n v="4233"/>
    <s v="Martin"/>
    <s v="Eubanks"/>
    <s v="Mr"/>
    <s v="M"/>
    <n v="90"/>
    <s v="Shore Road"/>
    <s v="Swaffham"/>
    <x v="2"/>
    <x v="501"/>
    <n v="27"/>
    <x v="1"/>
    <x v="1"/>
    <n v="1.79"/>
    <n v="24"/>
    <n v="48.33"/>
    <n v="1159.92"/>
  </r>
  <r>
    <n v="4234"/>
    <s v="Elene"/>
    <s v="Franco"/>
    <s v="Miss"/>
    <s v="F"/>
    <n v="30"/>
    <s v="Shorrolds Road"/>
    <s v="Alloa"/>
    <x v="81"/>
    <x v="356"/>
    <n v="17"/>
    <x v="9"/>
    <x v="9"/>
    <n v="3.39"/>
    <n v="24"/>
    <n v="57.63"/>
    <n v="1383.1200000000001"/>
  </r>
  <r>
    <n v="4235"/>
    <s v="Clarita"/>
    <s v="Morrison"/>
    <s v="Mrs"/>
    <s v="F"/>
    <n v="30"/>
    <s v="Shorter's Court"/>
    <s v="Dalry"/>
    <x v="3"/>
    <x v="499"/>
    <n v="5"/>
    <x v="4"/>
    <x v="4"/>
    <n v="1.89"/>
    <n v="18"/>
    <n v="9.4499999999999993"/>
    <n v="170.1"/>
  </r>
  <r>
    <n v="4236"/>
    <s v="Patty"/>
    <s v="Crouch"/>
    <s v="Ms"/>
    <s v="F"/>
    <n v="30"/>
    <s v="Shrapnel Road"/>
    <s v="South Humberside"/>
    <x v="2"/>
    <x v="575"/>
    <n v="92"/>
    <x v="4"/>
    <x v="4"/>
    <n v="1.89"/>
    <n v="18"/>
    <n v="173.88"/>
    <n v="3129.84"/>
  </r>
  <r>
    <n v="4237"/>
    <s v="Shelby"/>
    <s v="Bledsoe"/>
    <s v="Miss"/>
    <s v="F"/>
    <n v="30"/>
    <s v="Shrewsbury Villas"/>
    <s v="Tenterden"/>
    <x v="2"/>
    <x v="601"/>
    <n v="82"/>
    <x v="0"/>
    <x v="0"/>
    <n v="2.0099999999999998"/>
    <n v="20"/>
    <n v="164.82"/>
    <n v="3296.3999999999996"/>
  </r>
  <r>
    <n v="4238"/>
    <s v="Maggie"/>
    <s v="Gillespie"/>
    <s v="Mrs"/>
    <s v="F"/>
    <n v="90"/>
    <s v="Shroton Street"/>
    <s v="Romsey"/>
    <x v="2"/>
    <x v="669"/>
    <n v="9"/>
    <x v="6"/>
    <x v="6"/>
    <n v="1.29"/>
    <n v="24"/>
    <n v="11.61"/>
    <n v="278.64"/>
  </r>
  <r>
    <n v="4239"/>
    <s v="Avery"/>
    <s v="Hatcher"/>
    <s v="Mr"/>
    <s v="M"/>
    <n v="30"/>
    <s v="Shrubbery Close"/>
    <s v="Waltham Abbey"/>
    <x v="2"/>
    <x v="891"/>
    <n v="70"/>
    <x v="4"/>
    <x v="4"/>
    <n v="1.89"/>
    <n v="18"/>
    <n v="132.29999999999998"/>
    <n v="2381.3999999999996"/>
  </r>
  <r>
    <n v="4240"/>
    <s v="Valentine"/>
    <s v="Forbes"/>
    <s v="Mr"/>
    <s v="M"/>
    <n v="60"/>
    <s v="Shrublands Close"/>
    <s v="Hitchin"/>
    <x v="1"/>
    <x v="198"/>
    <n v="31"/>
    <x v="5"/>
    <x v="5"/>
    <n v="3.99"/>
    <n v="24"/>
    <n v="123.69000000000001"/>
    <n v="2968.5600000000004"/>
  </r>
  <r>
    <n v="4241"/>
    <s v="Shayla"/>
    <s v="Carter"/>
    <s v="Miss"/>
    <s v="F"/>
    <n v="60"/>
    <s v="Sibella Road"/>
    <s v="Castle Cary"/>
    <x v="10"/>
    <x v="243"/>
    <n v="45"/>
    <x v="9"/>
    <x v="9"/>
    <n v="3.39"/>
    <n v="24"/>
    <n v="152.55000000000001"/>
    <n v="3661.2000000000003"/>
  </r>
  <r>
    <n v="4242"/>
    <s v="Sol"/>
    <s v="Clemons"/>
    <s v="Mr"/>
    <s v="M"/>
    <n v="60"/>
    <s v="Sidcup Road"/>
    <s v="Jedburgh"/>
    <x v="21"/>
    <x v="302"/>
    <n v="56"/>
    <x v="6"/>
    <x v="6"/>
    <n v="1.29"/>
    <n v="24"/>
    <n v="72.240000000000009"/>
    <n v="1733.7600000000002"/>
  </r>
  <r>
    <n v="4243"/>
    <s v="Marlin"/>
    <s v="Haywood"/>
    <s v="Mr"/>
    <s v="M"/>
    <n v="30"/>
    <s v="Sidney Grove"/>
    <s v="Torrington"/>
    <x v="2"/>
    <x v="834"/>
    <n v="26"/>
    <x v="8"/>
    <x v="8"/>
    <n v="3.49"/>
    <n v="20"/>
    <n v="90.740000000000009"/>
    <n v="1814.8000000000002"/>
  </r>
  <r>
    <n v="4245"/>
    <s v="Kasey"/>
    <s v="Williams"/>
    <s v="Mr"/>
    <s v="M"/>
    <n v="90"/>
    <s v="Sidney Miller"/>
    <s v="Coatbridge"/>
    <x v="15"/>
    <x v="148"/>
    <n v="15"/>
    <x v="4"/>
    <x v="4"/>
    <n v="1.89"/>
    <n v="18"/>
    <n v="28.349999999999998"/>
    <n v="510.29999999999995"/>
  </r>
  <r>
    <n v="4246"/>
    <s v="Ernest"/>
    <s v="Velez"/>
    <s v="Mr"/>
    <s v="M"/>
    <n v="60"/>
    <s v="Silk Street"/>
    <s v="Woolacombe"/>
    <x v="2"/>
    <x v="251"/>
    <n v="50"/>
    <x v="4"/>
    <x v="4"/>
    <n v="1.89"/>
    <n v="18"/>
    <n v="94.5"/>
    <n v="1701"/>
  </r>
  <r>
    <n v="4247"/>
    <s v="Gertha"/>
    <s v="Dukes"/>
    <s v="Ms"/>
    <s v="F"/>
    <n v="90"/>
    <s v="Silver Birch"/>
    <s v="Kinlochleven"/>
    <x v="21"/>
    <x v="375"/>
    <n v="48"/>
    <x v="8"/>
    <x v="8"/>
    <n v="3.49"/>
    <n v="20"/>
    <n v="167.52"/>
    <n v="3350.4"/>
  </r>
  <r>
    <n v="4248"/>
    <s v="Kaycee"/>
    <s v="Arrington"/>
    <s v="Mrs"/>
    <s v="F"/>
    <n v="90"/>
    <s v="Simpson Place"/>
    <s v="Gunnislake"/>
    <x v="13"/>
    <x v="940"/>
    <n v="43"/>
    <x v="6"/>
    <x v="6"/>
    <n v="1.29"/>
    <n v="24"/>
    <n v="55.47"/>
    <n v="1331.28"/>
  </r>
  <r>
    <n v="4249"/>
    <s v="Damion"/>
    <s v="Langston"/>
    <s v="Mr"/>
    <s v="M"/>
    <n v="60"/>
    <s v="Simpson Street"/>
    <s v="Merseyside"/>
    <x v="2"/>
    <x v="363"/>
    <n v="48"/>
    <x v="6"/>
    <x v="6"/>
    <n v="1.29"/>
    <n v="24"/>
    <n v="61.92"/>
    <n v="1486.08"/>
  </r>
  <r>
    <n v="4250"/>
    <s v="Gabriela"/>
    <s v="Mendez"/>
    <s v="Mrs"/>
    <s v="F"/>
    <n v="30"/>
    <s v="Sims Walk"/>
    <s v="Stirling"/>
    <x v="2"/>
    <x v="917"/>
    <n v="77"/>
    <x v="7"/>
    <x v="7"/>
    <n v="2.95"/>
    <n v="20"/>
    <n v="227.15"/>
    <n v="4543"/>
  </r>
  <r>
    <n v="4251"/>
    <s v="Ellyn"/>
    <s v="Mora"/>
    <s v="Mrs"/>
    <s v="F"/>
    <n v="30"/>
    <s v="Single Place"/>
    <s v="Carterton"/>
    <x v="10"/>
    <x v="548"/>
    <n v="62"/>
    <x v="7"/>
    <x v="7"/>
    <n v="2.95"/>
    <n v="20"/>
    <n v="182.9"/>
    <n v="3658"/>
  </r>
  <r>
    <n v="4252"/>
    <s v="Roy"/>
    <s v="Holcomb"/>
    <s v="Mr"/>
    <s v="M"/>
    <n v="30"/>
    <s v="Singleton Street"/>
    <s v="Clevedon"/>
    <x v="15"/>
    <x v="900"/>
    <n v="11"/>
    <x v="8"/>
    <x v="8"/>
    <n v="3.49"/>
    <n v="20"/>
    <n v="38.39"/>
    <n v="767.8"/>
  </r>
  <r>
    <n v="4253"/>
    <s v="Cecile"/>
    <s v="Evans"/>
    <s v="Mrs"/>
    <s v="F"/>
    <n v="90"/>
    <s v="Sinnott Road"/>
    <s v="Gretna"/>
    <x v="13"/>
    <x v="668"/>
    <n v="54"/>
    <x v="9"/>
    <x v="9"/>
    <n v="3.39"/>
    <n v="24"/>
    <n v="183.06"/>
    <n v="4393.4400000000005"/>
  </r>
  <r>
    <n v="4254"/>
    <s v="Nelda"/>
    <s v="Hobbs"/>
    <s v="Miss"/>
    <s v="F"/>
    <n v="30"/>
    <s v="Sir Alexander"/>
    <s v="Southminster"/>
    <x v="2"/>
    <x v="961"/>
    <n v="9"/>
    <x v="1"/>
    <x v="1"/>
    <n v="1.79"/>
    <n v="24"/>
    <n v="16.11"/>
    <n v="386.64"/>
  </r>
  <r>
    <n v="4255"/>
    <s v="Theda"/>
    <s v="Livingston"/>
    <s v="Miss"/>
    <s v="F"/>
    <n v="60"/>
    <s v="Sispara Gardens"/>
    <s v="Blakeney"/>
    <x v="7"/>
    <x v="140"/>
    <n v="71"/>
    <x v="2"/>
    <x v="2"/>
    <n v="1.79"/>
    <n v="17"/>
    <n v="127.09"/>
    <n v="2160.5300000000002"/>
  </r>
  <r>
    <n v="4256"/>
    <s v="Hiedi"/>
    <s v="Jean"/>
    <s v="Mrs"/>
    <s v="F"/>
    <n v="30"/>
    <s v="Six Acres"/>
    <s v="Woodstock"/>
    <x v="2"/>
    <x v="965"/>
    <n v="23"/>
    <x v="7"/>
    <x v="7"/>
    <n v="2.95"/>
    <n v="20"/>
    <n v="67.850000000000009"/>
    <n v="1357.0000000000002"/>
  </r>
  <r>
    <n v="4257"/>
    <s v="Sandra"/>
    <s v="Blair"/>
    <s v="Mrs"/>
    <s v="F"/>
    <n v="30"/>
    <s v="Skeena Hill"/>
    <s v="Clevedon"/>
    <x v="15"/>
    <x v="165"/>
    <n v="66"/>
    <x v="3"/>
    <x v="3"/>
    <n v="0.69"/>
    <n v="24"/>
    <n v="45.54"/>
    <n v="1092.96"/>
  </r>
  <r>
    <n v="4258"/>
    <s v="Casie"/>
    <s v="Raines"/>
    <s v="Mrs"/>
    <s v="F"/>
    <n v="30"/>
    <s v="Skelton Court"/>
    <s v="Larkhall"/>
    <x v="21"/>
    <x v="839"/>
    <n v="7"/>
    <x v="4"/>
    <x v="4"/>
    <n v="1.89"/>
    <n v="18"/>
    <n v="13.229999999999999"/>
    <n v="238.14"/>
  </r>
  <r>
    <n v="4259"/>
    <s v="Camellia"/>
    <s v="Spence"/>
    <s v="Miss"/>
    <s v="F"/>
    <n v="30"/>
    <s v="Sketchley Gardens"/>
    <s v="Harpenden"/>
    <x v="13"/>
    <x v="947"/>
    <n v="28"/>
    <x v="0"/>
    <x v="0"/>
    <n v="2.0099999999999998"/>
    <n v="20"/>
    <n v="56.279999999999994"/>
    <n v="1125.5999999999999"/>
  </r>
  <r>
    <n v="4260"/>
    <s v="Jeffry"/>
    <s v="Leblanc"/>
    <s v="Rev"/>
    <s v="M"/>
    <n v="90"/>
    <s v="Sketchley Gardens"/>
    <s v="Llangefni"/>
    <x v="11"/>
    <x v="1042"/>
    <n v="35"/>
    <x v="7"/>
    <x v="7"/>
    <n v="2.95"/>
    <n v="20"/>
    <n v="103.25"/>
    <n v="2065"/>
  </r>
  <r>
    <n v="4261"/>
    <s v="Melina"/>
    <s v="Thayer"/>
    <s v="Ms"/>
    <s v="F"/>
    <n v="60"/>
    <s v="Skiffington Close"/>
    <s v="Dalkeith"/>
    <x v="3"/>
    <x v="288"/>
    <n v="74"/>
    <x v="6"/>
    <x v="6"/>
    <n v="1.29"/>
    <n v="24"/>
    <n v="95.460000000000008"/>
    <n v="2291.04"/>
  </r>
  <r>
    <n v="4262"/>
    <s v="Roselyn"/>
    <s v="Godfrey"/>
    <s v="Mrs"/>
    <s v="F"/>
    <n v="30"/>
    <s v="Skiffington Close"/>
    <s v="Petworth"/>
    <x v="2"/>
    <x v="1072"/>
    <n v="60"/>
    <x v="4"/>
    <x v="4"/>
    <n v="1.89"/>
    <n v="18"/>
    <n v="113.39999999999999"/>
    <n v="2041.1999999999998"/>
  </r>
  <r>
    <n v="4263"/>
    <s v="Ricardo"/>
    <s v="Camp"/>
    <s v="Mr"/>
    <s v="M"/>
    <n v="60"/>
    <s v="Skipsey Avenue"/>
    <s v="East Grinstead"/>
    <x v="44"/>
    <x v="781"/>
    <n v="65"/>
    <x v="9"/>
    <x v="9"/>
    <n v="3.39"/>
    <n v="24"/>
    <n v="220.35"/>
    <n v="5288.4"/>
  </r>
  <r>
    <n v="4265"/>
    <s v="Tommie"/>
    <s v="Singer"/>
    <s v="Mr"/>
    <s v="M"/>
    <n v="30"/>
    <s v="Slade Gardens"/>
    <s v="Cranleigh"/>
    <x v="16"/>
    <x v="934"/>
    <n v="38"/>
    <x v="5"/>
    <x v="5"/>
    <n v="3.99"/>
    <n v="24"/>
    <n v="151.62"/>
    <n v="3638.88"/>
  </r>
  <r>
    <n v="4266"/>
    <s v="Erin"/>
    <s v="Snell"/>
    <s v="Mr"/>
    <s v="M"/>
    <n v="90"/>
    <s v="Sladedale Road"/>
    <s v="Tighnabruaich"/>
    <x v="2"/>
    <x v="277"/>
    <n v="70"/>
    <x v="3"/>
    <x v="3"/>
    <n v="0.69"/>
    <n v="24"/>
    <n v="48.3"/>
    <n v="1159.1999999999998"/>
  </r>
  <r>
    <n v="4267"/>
    <s v="Quinn"/>
    <s v="Courtney"/>
    <s v="Mrs"/>
    <s v="F"/>
    <n v="60"/>
    <s v="Slades Passage"/>
    <s v="Wigston"/>
    <x v="2"/>
    <x v="358"/>
    <n v="72"/>
    <x v="7"/>
    <x v="7"/>
    <n v="2.95"/>
    <n v="20"/>
    <n v="212.4"/>
    <n v="4248"/>
  </r>
  <r>
    <n v="4268"/>
    <s v="Russell"/>
    <s v="Conway"/>
    <s v="Mr"/>
    <s v="M"/>
    <n v="30"/>
    <s v="Slaughterhouse Lane"/>
    <s v="Tyn-Y-Gongl"/>
    <x v="2"/>
    <x v="556"/>
    <n v="63"/>
    <x v="8"/>
    <x v="8"/>
    <n v="3.49"/>
    <n v="20"/>
    <n v="219.87"/>
    <n v="4397.3999999999996"/>
  </r>
  <r>
    <n v="4269"/>
    <s v="Wilford"/>
    <s v="Hilliard"/>
    <s v="Mr"/>
    <s v="M"/>
    <n v="30"/>
    <s v="Slough Court"/>
    <s v="Malpas"/>
    <x v="2"/>
    <x v="1073"/>
    <n v="46"/>
    <x v="3"/>
    <x v="3"/>
    <n v="0.69"/>
    <n v="24"/>
    <n v="31.74"/>
    <n v="761.76"/>
  </r>
  <r>
    <n v="4270"/>
    <s v="Leroy"/>
    <s v="Hayes"/>
    <s v="Mr"/>
    <s v="M"/>
    <n v="60"/>
    <s v="Slough Lane"/>
    <s v="Cowes"/>
    <x v="16"/>
    <x v="931"/>
    <n v="6"/>
    <x v="4"/>
    <x v="4"/>
    <n v="1.89"/>
    <n v="18"/>
    <n v="11.34"/>
    <n v="204.12"/>
  </r>
  <r>
    <n v="4271"/>
    <s v="Bernie"/>
    <s v="Boykin"/>
    <s v="Mr"/>
    <s v="M"/>
    <n v="60"/>
    <s v="Smart Street"/>
    <s v="Rossendale"/>
    <x v="2"/>
    <x v="736"/>
    <n v="53"/>
    <x v="4"/>
    <x v="4"/>
    <n v="1.89"/>
    <n v="18"/>
    <n v="100.17"/>
    <n v="1803.06"/>
  </r>
  <r>
    <n v="4272"/>
    <s v="Laci"/>
    <s v="Snow"/>
    <s v="Mrs"/>
    <s v="F"/>
    <n v="30"/>
    <s v="Smeaton Street"/>
    <s v="Walkerburn"/>
    <x v="2"/>
    <x v="398"/>
    <n v="9"/>
    <x v="9"/>
    <x v="9"/>
    <n v="3.39"/>
    <n v="24"/>
    <n v="30.51"/>
    <n v="732.24"/>
  </r>
  <r>
    <n v="4273"/>
    <s v="Albert"/>
    <s v="Samuels"/>
    <s v="Mrs"/>
    <s v="F"/>
    <n v="30"/>
    <s v="Smith Close"/>
    <s v="Thornton-Cleveleys"/>
    <x v="2"/>
    <x v="15"/>
    <n v="94"/>
    <x v="4"/>
    <x v="4"/>
    <n v="1.89"/>
    <n v="18"/>
    <n v="177.66"/>
    <n v="3197.88"/>
  </r>
  <r>
    <n v="4274"/>
    <s v="Charles"/>
    <s v="Michaud"/>
    <s v="Mr"/>
    <s v="M"/>
    <n v="60"/>
    <s v="Smithfield Market"/>
    <s v="West Midlands"/>
    <x v="2"/>
    <x v="326"/>
    <n v="6"/>
    <x v="0"/>
    <x v="0"/>
    <n v="2.0099999999999998"/>
    <n v="20"/>
    <n v="12.059999999999999"/>
    <n v="241.2"/>
  </r>
  <r>
    <n v="4275"/>
    <s v="Hershel"/>
    <s v="Dennis"/>
    <s v="Mr"/>
    <s v="M"/>
    <n v="60"/>
    <s v="Smithies Road"/>
    <s v="Coulsdon"/>
    <x v="16"/>
    <x v="955"/>
    <n v="73"/>
    <x v="6"/>
    <x v="6"/>
    <n v="1.29"/>
    <n v="24"/>
    <n v="94.17"/>
    <n v="2260.08"/>
  </r>
  <r>
    <n v="4276"/>
    <s v="Mel"/>
    <s v="Larson"/>
    <s v="Mr"/>
    <s v="M"/>
    <n v="60"/>
    <s v="Smith's Square"/>
    <s v="Castlederg"/>
    <x v="10"/>
    <x v="23"/>
    <n v="23"/>
    <x v="0"/>
    <x v="0"/>
    <n v="2.0099999999999998"/>
    <n v="20"/>
    <n v="46.23"/>
    <n v="924.59999999999991"/>
  </r>
  <r>
    <n v="4277"/>
    <s v="Lester"/>
    <s v="Barnes"/>
    <s v="Mr"/>
    <s v="M"/>
    <n v="30"/>
    <s v="Snead Street"/>
    <s v="Dunoon"/>
    <x v="3"/>
    <x v="1039"/>
    <n v="65"/>
    <x v="9"/>
    <x v="9"/>
    <n v="3.39"/>
    <n v="24"/>
    <n v="220.35"/>
    <n v="5288.4"/>
  </r>
  <r>
    <n v="4278"/>
    <s v="Nicholas"/>
    <s v="Conley"/>
    <s v="Prof"/>
    <s v="M"/>
    <n v="60"/>
    <s v="Snells Park"/>
    <s v="Gairloch"/>
    <x v="17"/>
    <x v="1028"/>
    <n v="26"/>
    <x v="8"/>
    <x v="8"/>
    <n v="3.49"/>
    <n v="20"/>
    <n v="90.740000000000009"/>
    <n v="1814.8000000000002"/>
  </r>
  <r>
    <n v="4279"/>
    <s v="Clay"/>
    <s v="Kraft"/>
    <s v="Mr"/>
    <s v="M"/>
    <n v="30"/>
    <s v="Snowdon Place"/>
    <s v="St. Ives"/>
    <x v="2"/>
    <x v="1057"/>
    <n v="12"/>
    <x v="5"/>
    <x v="5"/>
    <n v="3.99"/>
    <n v="24"/>
    <n v="47.88"/>
    <n v="1149.1200000000001"/>
  </r>
  <r>
    <n v="4280"/>
    <s v="Dung"/>
    <s v="Stern"/>
    <s v="Mrs"/>
    <s v="F"/>
    <n v="30"/>
    <s v="Snowdown Close"/>
    <s v="Essex"/>
    <x v="17"/>
    <x v="488"/>
    <n v="32"/>
    <x v="3"/>
    <x v="3"/>
    <n v="0.69"/>
    <n v="24"/>
    <n v="22.08"/>
    <n v="529.91999999999996"/>
  </r>
  <r>
    <n v="4281"/>
    <s v="Deetta"/>
    <s v="Donovan"/>
    <s v="Miss"/>
    <s v="F"/>
    <n v="90"/>
    <s v="Snowsfields"/>
    <s v="Barmouth"/>
    <x v="90"/>
    <x v="1074"/>
    <n v="40"/>
    <x v="3"/>
    <x v="3"/>
    <n v="0.69"/>
    <n v="24"/>
    <n v="27.599999999999998"/>
    <n v="662.4"/>
  </r>
  <r>
    <n v="4282"/>
    <s v="Chad"/>
    <s v="Lindsey"/>
    <s v="Mr"/>
    <s v="M"/>
    <n v="60"/>
    <s v="Socrates Place"/>
    <s v="Littlehampton"/>
    <x v="11"/>
    <x v="1075"/>
    <n v="19"/>
    <x v="1"/>
    <x v="1"/>
    <n v="1.79"/>
    <n v="24"/>
    <n v="34.01"/>
    <n v="816.24"/>
  </r>
  <r>
    <n v="4283"/>
    <s v="Hilton"/>
    <s v="Rivas"/>
    <s v="Mr"/>
    <s v="M"/>
    <n v="90"/>
    <s v="Solent Road"/>
    <s v="Jedburgh"/>
    <x v="21"/>
    <x v="493"/>
    <n v="27"/>
    <x v="1"/>
    <x v="1"/>
    <n v="1.79"/>
    <n v="24"/>
    <n v="48.33"/>
    <n v="1159.92"/>
  </r>
  <r>
    <n v="4284"/>
    <s v="Bobbie"/>
    <s v="Pratt"/>
    <s v="Mr"/>
    <s v="M"/>
    <n v="90"/>
    <s v="Soley Terrace"/>
    <s v="Torpoint"/>
    <x v="2"/>
    <x v="583"/>
    <n v="64"/>
    <x v="2"/>
    <x v="2"/>
    <n v="1.79"/>
    <n v="17"/>
    <n v="114.56"/>
    <n v="1947.52"/>
  </r>
  <r>
    <n v="4285"/>
    <s v="Katharine"/>
    <s v="Bonilla"/>
    <s v="Dr"/>
    <s v="F"/>
    <n v="90"/>
    <s v="Solomon Avenue"/>
    <s v="Keighley"/>
    <x v="21"/>
    <x v="500"/>
    <n v="51"/>
    <x v="7"/>
    <x v="7"/>
    <n v="2.95"/>
    <n v="20"/>
    <n v="150.45000000000002"/>
    <n v="3009.0000000000005"/>
  </r>
  <r>
    <n v="4286"/>
    <s v="Aurelio"/>
    <s v="Knutson"/>
    <s v="Mr"/>
    <s v="M"/>
    <n v="90"/>
    <s v="Solomon Avenue"/>
    <s v="Muir Of Ord"/>
    <x v="2"/>
    <x v="278"/>
    <n v="12"/>
    <x v="7"/>
    <x v="7"/>
    <n v="2.95"/>
    <n v="20"/>
    <n v="35.400000000000006"/>
    <n v="708.00000000000011"/>
  </r>
  <r>
    <n v="4287"/>
    <s v="Carolyn"/>
    <s v="Coulter"/>
    <s v="Miss"/>
    <s v="F"/>
    <n v="60"/>
    <s v="Solomons Buildings"/>
    <s v="Biggar"/>
    <x v="26"/>
    <x v="184"/>
    <n v="53"/>
    <x v="5"/>
    <x v="5"/>
    <n v="3.99"/>
    <n v="24"/>
    <n v="211.47"/>
    <n v="5075.28"/>
  </r>
  <r>
    <n v="4288"/>
    <s v="Fidel"/>
    <s v="Lay"/>
    <s v="Mr"/>
    <s v="M"/>
    <n v="60"/>
    <s v="Somerford Street"/>
    <s v="Pinner"/>
    <x v="2"/>
    <x v="1076"/>
    <n v="34"/>
    <x v="6"/>
    <x v="6"/>
    <n v="1.29"/>
    <n v="24"/>
    <n v="43.86"/>
    <n v="1052.6399999999999"/>
  </r>
  <r>
    <n v="4289"/>
    <s v="Rayna"/>
    <s v="Wallace"/>
    <s v="Mrs"/>
    <s v="F"/>
    <n v="90"/>
    <s v="Somers Villas"/>
    <s v="Kilgetty"/>
    <x v="21"/>
    <x v="281"/>
    <n v="21"/>
    <x v="8"/>
    <x v="8"/>
    <n v="3.49"/>
    <n v="20"/>
    <n v="73.290000000000006"/>
    <n v="1465.8000000000002"/>
  </r>
  <r>
    <n v="4290"/>
    <s v="Franchesca"/>
    <s v="Lilly"/>
    <s v="Mrs"/>
    <s v="F"/>
    <n v="30"/>
    <s v="Somerset Cottages"/>
    <s v="Cranleigh"/>
    <x v="16"/>
    <x v="922"/>
    <n v="78"/>
    <x v="3"/>
    <x v="3"/>
    <n v="0.69"/>
    <n v="24"/>
    <n v="53.819999999999993"/>
    <n v="1291.6799999999998"/>
  </r>
  <r>
    <n v="4291"/>
    <s v="Chelsie"/>
    <s v="Chacon"/>
    <s v="Miss"/>
    <s v="F"/>
    <n v="60"/>
    <s v="Somerset Estate"/>
    <s v="Sleaford"/>
    <x v="2"/>
    <x v="1041"/>
    <n v="71"/>
    <x v="0"/>
    <x v="0"/>
    <n v="2.0099999999999998"/>
    <n v="20"/>
    <n v="142.70999999999998"/>
    <n v="2854.2"/>
  </r>
  <r>
    <n v="4292"/>
    <s v="Natosha"/>
    <s v="Dickens"/>
    <s v="Miss"/>
    <s v="F"/>
    <n v="90"/>
    <s v="Somerset Road"/>
    <s v="Olney"/>
    <x v="2"/>
    <x v="431"/>
    <n v="54"/>
    <x v="8"/>
    <x v="8"/>
    <n v="3.49"/>
    <n v="20"/>
    <n v="188.46"/>
    <n v="3769.2000000000003"/>
  </r>
  <r>
    <n v="4293"/>
    <s v="Ulysses"/>
    <s v="Lin"/>
    <s v="Mr"/>
    <s v="M"/>
    <n v="90"/>
    <s v="Somerset Street"/>
    <s v="Bridgend"/>
    <x v="41"/>
    <x v="0"/>
    <n v="49"/>
    <x v="0"/>
    <x v="0"/>
    <n v="2.0099999999999998"/>
    <n v="20"/>
    <n v="98.49"/>
    <n v="1969.8"/>
  </r>
  <r>
    <n v="4294"/>
    <s v="Nohemi"/>
    <s v="Gipson"/>
    <s v="Mrs"/>
    <s v="F"/>
    <n v="90"/>
    <s v="Somerville Road"/>
    <s v="Hebden Bridge"/>
    <x v="1"/>
    <x v="660"/>
    <n v="8"/>
    <x v="4"/>
    <x v="4"/>
    <n v="1.89"/>
    <n v="18"/>
    <n v="15.12"/>
    <n v="272.15999999999997"/>
  </r>
  <r>
    <n v="4295"/>
    <s v="Philip"/>
    <s v="Sams"/>
    <s v="Rev"/>
    <s v="M"/>
    <n v="30"/>
    <s v="Sounding Alley"/>
    <s v="Hawes"/>
    <x v="1"/>
    <x v="178"/>
    <n v="26"/>
    <x v="1"/>
    <x v="1"/>
    <n v="1.79"/>
    <n v="24"/>
    <n v="46.54"/>
    <n v="1116.96"/>
  </r>
  <r>
    <n v="4296"/>
    <s v="Annalee"/>
    <s v="Rocha"/>
    <s v="Miss"/>
    <s v="F"/>
    <n v="30"/>
    <s v="South Africa"/>
    <s v="Coulsdon"/>
    <x v="16"/>
    <x v="948"/>
    <n v="58"/>
    <x v="1"/>
    <x v="1"/>
    <n v="1.79"/>
    <n v="24"/>
    <n v="103.82000000000001"/>
    <n v="2491.6800000000003"/>
  </r>
  <r>
    <n v="4297"/>
    <s v="Rickey"/>
    <s v="Braun"/>
    <s v="Mr"/>
    <s v="M"/>
    <n v="90"/>
    <s v="South Africa"/>
    <s v="Much Wenlock"/>
    <x v="2"/>
    <x v="534"/>
    <n v="83"/>
    <x v="5"/>
    <x v="5"/>
    <n v="3.99"/>
    <n v="24"/>
    <n v="331.17"/>
    <n v="7948.08"/>
  </r>
  <r>
    <n v="4298"/>
    <s v="Kermit"/>
    <s v="Kaplan"/>
    <s v="Mr"/>
    <s v="M"/>
    <n v="30"/>
    <s v="South Close"/>
    <s v="Peterlee"/>
    <x v="2"/>
    <x v="494"/>
    <n v="58"/>
    <x v="5"/>
    <x v="5"/>
    <n v="3.99"/>
    <n v="24"/>
    <n v="231.42000000000002"/>
    <n v="5554.08"/>
  </r>
  <r>
    <n v="4299"/>
    <s v="Izetta"/>
    <s v="Nelson"/>
    <s v="Mrs"/>
    <s v="F"/>
    <n v="30"/>
    <s v="South Crescent"/>
    <s v="Cookstown"/>
    <x v="16"/>
    <x v="190"/>
    <n v="44"/>
    <x v="0"/>
    <x v="0"/>
    <n v="2.0099999999999998"/>
    <n v="20"/>
    <n v="88.44"/>
    <n v="1768.8"/>
  </r>
  <r>
    <n v="4300"/>
    <s v="Asha"/>
    <s v="Serrano"/>
    <s v="Miss"/>
    <s v="F"/>
    <n v="30"/>
    <s v="South Elder"/>
    <s v="Kettering"/>
    <x v="21"/>
    <x v="452"/>
    <n v="34"/>
    <x v="8"/>
    <x v="8"/>
    <n v="3.49"/>
    <n v="20"/>
    <n v="118.66000000000001"/>
    <n v="2373.2000000000003"/>
  </r>
  <r>
    <n v="4301"/>
    <s v="Major"/>
    <s v="Hawkins"/>
    <s v="Mr"/>
    <s v="M"/>
    <n v="30"/>
    <s v="South Hill"/>
    <s v="Blandford Forum"/>
    <x v="7"/>
    <x v="673"/>
    <n v="19"/>
    <x v="1"/>
    <x v="1"/>
    <n v="1.79"/>
    <n v="24"/>
    <n v="34.01"/>
    <n v="816.24"/>
  </r>
  <r>
    <n v="4302"/>
    <s v="Moises"/>
    <s v="Connelly"/>
    <s v="Mr"/>
    <s v="M"/>
    <n v="90"/>
    <s v="South Molton"/>
    <s v="Burry Port"/>
    <x v="12"/>
    <x v="895"/>
    <n v="44"/>
    <x v="6"/>
    <x v="6"/>
    <n v="1.29"/>
    <n v="24"/>
    <n v="56.760000000000005"/>
    <n v="1362.2400000000002"/>
  </r>
  <r>
    <n v="4303"/>
    <s v="Ian"/>
    <s v="Villalobos"/>
    <s v="Mr"/>
    <s v="M"/>
    <n v="90"/>
    <s v="South Place"/>
    <s v="Dalwhinnie"/>
    <x v="3"/>
    <x v="358"/>
    <n v="22"/>
    <x v="8"/>
    <x v="8"/>
    <n v="3.49"/>
    <n v="20"/>
    <n v="76.78"/>
    <n v="1535.6"/>
  </r>
  <r>
    <n v="4304"/>
    <s v="Delmar"/>
    <s v="Burt"/>
    <s v="Mr"/>
    <s v="M"/>
    <n v="30"/>
    <s v="South Road"/>
    <s v="Matlock"/>
    <x v="2"/>
    <x v="417"/>
    <n v="69"/>
    <x v="2"/>
    <x v="2"/>
    <n v="1.79"/>
    <n v="17"/>
    <n v="123.51"/>
    <n v="2099.67"/>
  </r>
  <r>
    <n v="4305"/>
    <s v="Treasa"/>
    <s v="Winkler"/>
    <s v="Mrs"/>
    <s v="F"/>
    <n v="60"/>
    <s v="South Tenter"/>
    <s v="County Durham"/>
    <x v="16"/>
    <x v="492"/>
    <n v="16"/>
    <x v="3"/>
    <x v="3"/>
    <n v="0.69"/>
    <n v="24"/>
    <n v="11.04"/>
    <n v="264.95999999999998"/>
  </r>
  <r>
    <n v="4306"/>
    <s v="Ronny"/>
    <s v="Mcgowan"/>
    <s v="Mr"/>
    <s v="M"/>
    <n v="30"/>
    <s v="South Tenter"/>
    <s v="Moor Row"/>
    <x v="2"/>
    <x v="724"/>
    <n v="63"/>
    <x v="8"/>
    <x v="8"/>
    <n v="3.49"/>
    <n v="20"/>
    <n v="219.87"/>
    <n v="4397.3999999999996"/>
  </r>
  <r>
    <n v="4307"/>
    <s v="Landon"/>
    <s v="Martinez"/>
    <s v="Mr"/>
    <s v="M"/>
    <n v="60"/>
    <s v="South Terrace"/>
    <s v="Cullompton"/>
    <x v="16"/>
    <x v="373"/>
    <n v="69"/>
    <x v="4"/>
    <x v="4"/>
    <n v="1.89"/>
    <n v="18"/>
    <n v="130.41"/>
    <n v="2347.38"/>
  </r>
  <r>
    <n v="4308"/>
    <s v="Shaquana"/>
    <s v="Biggs"/>
    <s v="Ms"/>
    <s v="F"/>
    <n v="90"/>
    <s v="Southampton Mews"/>
    <s v="Hayling Island"/>
    <x v="1"/>
    <x v="1006"/>
    <n v="30"/>
    <x v="9"/>
    <x v="9"/>
    <n v="3.39"/>
    <n v="24"/>
    <n v="101.7"/>
    <n v="2440.8000000000002"/>
  </r>
  <r>
    <n v="4309"/>
    <s v="Victor"/>
    <s v="Flanagan"/>
    <s v="Mr"/>
    <s v="M"/>
    <n v="60"/>
    <s v="Southampton Place"/>
    <s v="County Fermanagh"/>
    <x v="16"/>
    <x v="230"/>
    <n v="31"/>
    <x v="3"/>
    <x v="3"/>
    <n v="0.69"/>
    <n v="24"/>
    <n v="21.389999999999997"/>
    <n v="513.3599999999999"/>
  </r>
  <r>
    <n v="4310"/>
    <s v="Lizabeth"/>
    <s v="Longoria"/>
    <s v="Miss"/>
    <s v="F"/>
    <n v="30"/>
    <s v="Southborough Terrace"/>
    <s v="Penicuik"/>
    <x v="2"/>
    <x v="327"/>
    <n v="85"/>
    <x v="0"/>
    <x v="0"/>
    <n v="2.0099999999999998"/>
    <n v="20"/>
    <n v="170.85"/>
    <n v="3417"/>
  </r>
  <r>
    <n v="4311"/>
    <s v="Donnetta"/>
    <s v="Coleman"/>
    <s v="Miss"/>
    <s v="F"/>
    <n v="90"/>
    <s v="Southbrook Road"/>
    <s v="Lampeter"/>
    <x v="21"/>
    <x v="441"/>
    <n v="74"/>
    <x v="2"/>
    <x v="2"/>
    <n v="1.79"/>
    <n v="17"/>
    <n v="132.46"/>
    <n v="2251.8200000000002"/>
  </r>
  <r>
    <n v="4312"/>
    <s v="Billy"/>
    <s v="Ochoa"/>
    <s v="Mr"/>
    <s v="M"/>
    <n v="90"/>
    <s v="Southdown Drive"/>
    <s v="Sleaford"/>
    <x v="2"/>
    <x v="626"/>
    <n v="53"/>
    <x v="0"/>
    <x v="0"/>
    <n v="2.0099999999999998"/>
    <n v="20"/>
    <n v="106.52999999999999"/>
    <n v="2130.6"/>
  </r>
  <r>
    <n v="4313"/>
    <s v="Hunter"/>
    <s v="Robbins"/>
    <s v="Mr"/>
    <s v="M"/>
    <n v="30"/>
    <s v="Southern Road"/>
    <s v="Kingston Upon Thames"/>
    <x v="21"/>
    <x v="11"/>
    <n v="15"/>
    <x v="5"/>
    <x v="5"/>
    <n v="3.99"/>
    <n v="24"/>
    <n v="59.85"/>
    <n v="1436.4"/>
  </r>
  <r>
    <n v="4314"/>
    <s v="Sherlene"/>
    <s v="Wang"/>
    <s v="Mrs"/>
    <s v="F"/>
    <n v="90"/>
    <s v="Southern Row"/>
    <s v="Rye"/>
    <x v="2"/>
    <x v="454"/>
    <n v="7"/>
    <x v="3"/>
    <x v="3"/>
    <n v="0.69"/>
    <n v="24"/>
    <n v="4.83"/>
    <n v="115.92"/>
  </r>
  <r>
    <n v="4315"/>
    <s v="Devon"/>
    <s v="Aragon"/>
    <s v="Mr"/>
    <s v="M"/>
    <n v="90"/>
    <s v="Southmoor Way"/>
    <s v="Rhosneigr"/>
    <x v="2"/>
    <x v="287"/>
    <n v="2"/>
    <x v="5"/>
    <x v="5"/>
    <n v="3.99"/>
    <n v="24"/>
    <n v="7.98"/>
    <n v="191.52"/>
  </r>
  <r>
    <n v="4316"/>
    <s v="Anderson"/>
    <s v="Dove"/>
    <s v="Mr"/>
    <s v="M"/>
    <n v="30"/>
    <s v="Southover"/>
    <s v="Kelso"/>
    <x v="21"/>
    <x v="986"/>
    <n v="5"/>
    <x v="4"/>
    <x v="4"/>
    <n v="1.89"/>
    <n v="18"/>
    <n v="9.4499999999999993"/>
    <n v="170.1"/>
  </r>
  <r>
    <n v="4317"/>
    <s v="Armando"/>
    <s v="Kaplan"/>
    <s v="Mr"/>
    <s v="M"/>
    <n v="90"/>
    <s v="Southridge Place"/>
    <s v="Dyffryn Ardudwy"/>
    <x v="44"/>
    <x v="68"/>
    <n v="45"/>
    <x v="9"/>
    <x v="9"/>
    <n v="3.39"/>
    <n v="24"/>
    <n v="152.55000000000001"/>
    <n v="3661.2000000000003"/>
  </r>
  <r>
    <n v="4318"/>
    <s v="Shayne"/>
    <s v="Koch"/>
    <s v="Mr"/>
    <s v="M"/>
    <n v="90"/>
    <s v="Southwick Yard"/>
    <s v="Hayling Island"/>
    <x v="1"/>
    <x v="553"/>
    <n v="32"/>
    <x v="5"/>
    <x v="5"/>
    <n v="3.99"/>
    <n v="24"/>
    <n v="127.68"/>
    <n v="3064.32"/>
  </r>
  <r>
    <n v="4319"/>
    <s v="Inger"/>
    <s v="Curran"/>
    <s v="Miss"/>
    <s v="F"/>
    <n v="30"/>
    <s v="Southwold Road"/>
    <s v="Dursley"/>
    <x v="44"/>
    <x v="213"/>
    <n v="70"/>
    <x v="1"/>
    <x v="1"/>
    <n v="1.79"/>
    <n v="24"/>
    <n v="125.3"/>
    <n v="3007.2"/>
  </r>
  <r>
    <n v="4320"/>
    <s v="Jordon"/>
    <s v="Lloyd"/>
    <s v="Mr"/>
    <s v="M"/>
    <n v="90"/>
    <s v="Spa Terrace"/>
    <s v="Skegness"/>
    <x v="2"/>
    <x v="416"/>
    <n v="26"/>
    <x v="2"/>
    <x v="2"/>
    <n v="1.79"/>
    <n v="17"/>
    <n v="46.54"/>
    <n v="791.18"/>
  </r>
  <r>
    <n v="4321"/>
    <s v="Galina"/>
    <s v="Horne"/>
    <s v="Mrs"/>
    <s v="F"/>
    <n v="60"/>
    <s v="Spalding Road"/>
    <s v="Burton-On-Trent"/>
    <x v="12"/>
    <x v="730"/>
    <n v="88"/>
    <x v="4"/>
    <x v="4"/>
    <n v="1.89"/>
    <n v="18"/>
    <n v="166.32"/>
    <n v="2993.7599999999998"/>
  </r>
  <r>
    <n v="4322"/>
    <s v="Maisie"/>
    <s v="Cartwright"/>
    <s v="Mrs"/>
    <s v="F"/>
    <n v="30"/>
    <s v="Spaniards Close"/>
    <s v="Cambridgeshire"/>
    <x v="10"/>
    <x v="807"/>
    <n v="75"/>
    <x v="6"/>
    <x v="6"/>
    <n v="1.29"/>
    <n v="24"/>
    <n v="96.75"/>
    <n v="2322"/>
  </r>
  <r>
    <n v="4323"/>
    <s v="Anthony"/>
    <s v="Wilkins"/>
    <s v="Mr"/>
    <s v="M"/>
    <n v="60"/>
    <s v="Spanish Close"/>
    <s v="Hungerford"/>
    <x v="1"/>
    <x v="584"/>
    <n v="82"/>
    <x v="7"/>
    <x v="7"/>
    <n v="2.95"/>
    <n v="20"/>
    <n v="241.9"/>
    <n v="4838"/>
  </r>
  <r>
    <n v="4324"/>
    <s v="Malcom"/>
    <s v="Willis"/>
    <s v="Mr"/>
    <s v="M"/>
    <n v="30"/>
    <s v="Sparrows Row"/>
    <s v="Arundel"/>
    <x v="33"/>
    <x v="807"/>
    <n v="43"/>
    <x v="9"/>
    <x v="9"/>
    <n v="3.39"/>
    <n v="24"/>
    <n v="145.77000000000001"/>
    <n v="3498.4800000000005"/>
  </r>
  <r>
    <n v="4325"/>
    <s v="Anastacia"/>
    <s v="Escobar"/>
    <s v="Miss"/>
    <s v="F"/>
    <n v="60"/>
    <s v="Sparta Street"/>
    <s v="Kent"/>
    <x v="21"/>
    <x v="190"/>
    <n v="45"/>
    <x v="0"/>
    <x v="0"/>
    <n v="2.0099999999999998"/>
    <n v="20"/>
    <n v="90.449999999999989"/>
    <n v="1808.9999999999998"/>
  </r>
  <r>
    <n v="4326"/>
    <s v="Tyler"/>
    <s v="Casey"/>
    <s v="Mr"/>
    <s v="M"/>
    <n v="60"/>
    <s v="Spence Close"/>
    <s v="Congleton"/>
    <x v="15"/>
    <x v="196"/>
    <n v="82"/>
    <x v="9"/>
    <x v="9"/>
    <n v="3.39"/>
    <n v="24"/>
    <n v="277.98"/>
    <n v="6671.52"/>
  </r>
  <r>
    <n v="4327"/>
    <s v="Kenneth"/>
    <s v="Hall"/>
    <s v="Mr"/>
    <s v="M"/>
    <n v="90"/>
    <s v="Spezia Road"/>
    <s v="Princes Risborough"/>
    <x v="2"/>
    <x v="796"/>
    <n v="62"/>
    <x v="6"/>
    <x v="6"/>
    <n v="1.29"/>
    <n v="24"/>
    <n v="79.98"/>
    <n v="1919.52"/>
  </r>
  <r>
    <n v="4328"/>
    <s v="Sammy"/>
    <s v="Ledbetter"/>
    <s v="Mr"/>
    <s v="M"/>
    <n v="90"/>
    <s v="Spindrift Avenue"/>
    <s v="Sleaford"/>
    <x v="2"/>
    <x v="955"/>
    <n v="6"/>
    <x v="5"/>
    <x v="5"/>
    <n v="3.99"/>
    <n v="24"/>
    <n v="23.94"/>
    <n v="574.56000000000006"/>
  </r>
  <r>
    <n v="4329"/>
    <s v="Daniel"/>
    <s v="Dodson"/>
    <s v="Mr"/>
    <s v="M"/>
    <n v="90"/>
    <s v="Spirit Quay"/>
    <s v="Abingdon"/>
    <x v="27"/>
    <x v="860"/>
    <n v="72"/>
    <x v="3"/>
    <x v="3"/>
    <n v="0.69"/>
    <n v="24"/>
    <n v="49.679999999999993"/>
    <n v="1192.3199999999997"/>
  </r>
  <r>
    <n v="4330"/>
    <s v="Anja"/>
    <s v="Schmidt"/>
    <s v="Mrs"/>
    <s v="F"/>
    <n v="90"/>
    <s v="Splendour Walk"/>
    <s v="Muir Of Ord"/>
    <x v="2"/>
    <x v="435"/>
    <n v="75"/>
    <x v="9"/>
    <x v="9"/>
    <n v="3.39"/>
    <n v="24"/>
    <n v="254.25"/>
    <n v="6102"/>
  </r>
  <r>
    <n v="4331"/>
    <s v="Tyler"/>
    <s v="Miles"/>
    <s v="Ms"/>
    <s v="F"/>
    <n v="90"/>
    <s v="Spondon Villas"/>
    <s v="Polegate"/>
    <x v="2"/>
    <x v="40"/>
    <n v="9"/>
    <x v="4"/>
    <x v="4"/>
    <n v="1.89"/>
    <n v="18"/>
    <n v="17.009999999999998"/>
    <n v="306.17999999999995"/>
  </r>
  <r>
    <n v="4332"/>
    <s v="Jordon"/>
    <s v="Negron"/>
    <s v="Mr"/>
    <s v="M"/>
    <n v="60"/>
    <s v="Spring Row"/>
    <s v="St. Ives"/>
    <x v="2"/>
    <x v="546"/>
    <n v="99"/>
    <x v="2"/>
    <x v="2"/>
    <n v="1.79"/>
    <n v="17"/>
    <n v="177.21"/>
    <n v="3012.57"/>
  </r>
  <r>
    <n v="4333"/>
    <s v="Lavona"/>
    <s v="Woody"/>
    <s v="Mrs"/>
    <s v="F"/>
    <n v="60"/>
    <s v="Spring Street"/>
    <s v="Hastings"/>
    <x v="1"/>
    <x v="835"/>
    <n v="3"/>
    <x v="4"/>
    <x v="4"/>
    <n v="1.89"/>
    <n v="18"/>
    <n v="5.67"/>
    <n v="102.06"/>
  </r>
  <r>
    <n v="4335"/>
    <s v="Curtis"/>
    <s v="Nash"/>
    <s v="Miss"/>
    <s v="F"/>
    <n v="90"/>
    <s v="Springfield Road"/>
    <s v="Tipton"/>
    <x v="2"/>
    <x v="645"/>
    <n v="17"/>
    <x v="8"/>
    <x v="8"/>
    <n v="3.49"/>
    <n v="20"/>
    <n v="59.330000000000005"/>
    <n v="1186.6000000000001"/>
  </r>
  <r>
    <n v="4336"/>
    <s v="Marvella"/>
    <s v="Draper"/>
    <s v="Mrs"/>
    <s v="F"/>
    <n v="30"/>
    <s v="Springfield Walk"/>
    <s v="Darvel"/>
    <x v="3"/>
    <x v="725"/>
    <n v="53"/>
    <x v="8"/>
    <x v="8"/>
    <n v="3.49"/>
    <n v="20"/>
    <n v="184.97"/>
    <n v="3699.4"/>
  </r>
  <r>
    <n v="4337"/>
    <s v="Kacy"/>
    <s v="Quintana"/>
    <s v="Miss"/>
    <s v="F"/>
    <n v="60"/>
    <s v="Spur Road"/>
    <s v="Blaydon-On-Tyne"/>
    <x v="7"/>
    <x v="275"/>
    <n v="32"/>
    <x v="4"/>
    <x v="4"/>
    <n v="1.89"/>
    <n v="18"/>
    <n v="60.48"/>
    <n v="1088.6399999999999"/>
  </r>
  <r>
    <n v="4338"/>
    <s v="Raina"/>
    <s v="Thacker"/>
    <s v="Dr"/>
    <s v="F"/>
    <n v="90"/>
    <s v="Squirrels Close"/>
    <s v="Isle Of Jura"/>
    <x v="21"/>
    <x v="583"/>
    <n v="41"/>
    <x v="8"/>
    <x v="8"/>
    <n v="3.49"/>
    <n v="20"/>
    <n v="143.09"/>
    <n v="2861.8"/>
  </r>
  <r>
    <n v="4339"/>
    <s v="Duane"/>
    <s v="Sargent"/>
    <s v="Mr"/>
    <s v="M"/>
    <n v="90"/>
    <s v="St Albans"/>
    <s v="Warwick"/>
    <x v="2"/>
    <x v="546"/>
    <n v="37"/>
    <x v="1"/>
    <x v="1"/>
    <n v="1.79"/>
    <n v="24"/>
    <n v="66.23"/>
    <n v="1589.52"/>
  </r>
  <r>
    <n v="4340"/>
    <s v="Annice"/>
    <s v="Dunlap"/>
    <s v="Miss"/>
    <s v="F"/>
    <n v="90"/>
    <s v="St Albans's"/>
    <s v="Newton Abbot"/>
    <x v="2"/>
    <x v="299"/>
    <n v="13"/>
    <x v="4"/>
    <x v="4"/>
    <n v="1.89"/>
    <n v="18"/>
    <n v="24.57"/>
    <n v="442.26"/>
  </r>
  <r>
    <n v="4341"/>
    <s v="Ismael"/>
    <s v="Cornett"/>
    <s v="Dr"/>
    <s v="M"/>
    <n v="60"/>
    <s v="St Alphege"/>
    <s v="Buckfastleigh"/>
    <x v="8"/>
    <x v="297"/>
    <n v="42"/>
    <x v="9"/>
    <x v="9"/>
    <n v="3.39"/>
    <n v="24"/>
    <n v="142.38"/>
    <n v="3417.12"/>
  </r>
  <r>
    <n v="4342"/>
    <s v="Blaine"/>
    <s v="Snider"/>
    <s v="Mr"/>
    <s v="M"/>
    <n v="90"/>
    <s v="St Antonys"/>
    <s v="Lutterworth"/>
    <x v="2"/>
    <x v="441"/>
    <n v="73"/>
    <x v="4"/>
    <x v="4"/>
    <n v="1.89"/>
    <n v="18"/>
    <n v="137.97"/>
    <n v="2483.46"/>
  </r>
  <r>
    <n v="4343"/>
    <s v="Corey"/>
    <s v="Allison"/>
    <s v="Mr"/>
    <s v="M"/>
    <n v="30"/>
    <s v="St Austell"/>
    <s v="Falmouth"/>
    <x v="17"/>
    <x v="690"/>
    <n v="19"/>
    <x v="4"/>
    <x v="4"/>
    <n v="1.89"/>
    <n v="18"/>
    <n v="35.909999999999997"/>
    <n v="646.37999999999988"/>
  </r>
  <r>
    <n v="4344"/>
    <s v="Malcolm"/>
    <s v="Mobley"/>
    <s v="Mr"/>
    <s v="M"/>
    <n v="90"/>
    <s v="St Benet"/>
    <s v="Cleator Moor"/>
    <x v="15"/>
    <x v="185"/>
    <n v="7"/>
    <x v="0"/>
    <x v="0"/>
    <n v="2.0099999999999998"/>
    <n v="20"/>
    <n v="14.069999999999999"/>
    <n v="281.39999999999998"/>
  </r>
  <r>
    <n v="4345"/>
    <s v="Shawn"/>
    <s v="Harden"/>
    <s v="Mrs"/>
    <s v="F"/>
    <n v="30"/>
    <s v="St Ermins"/>
    <s v="Totnes"/>
    <x v="2"/>
    <x v="431"/>
    <n v="6"/>
    <x v="0"/>
    <x v="0"/>
    <n v="2.0099999999999998"/>
    <n v="20"/>
    <n v="12.059999999999999"/>
    <n v="241.2"/>
  </r>
  <r>
    <n v="4346"/>
    <s v="Shona"/>
    <s v="Skinner"/>
    <s v="Miss"/>
    <s v="F"/>
    <n v="90"/>
    <s v="St Ewen's"/>
    <s v="Llanwrda"/>
    <x v="11"/>
    <x v="1053"/>
    <n v="71"/>
    <x v="4"/>
    <x v="4"/>
    <n v="1.89"/>
    <n v="18"/>
    <n v="134.19"/>
    <n v="2415.42"/>
  </r>
  <r>
    <n v="4347"/>
    <s v="Willy"/>
    <s v="Roe"/>
    <s v="Mr"/>
    <s v="M"/>
    <n v="90"/>
    <s v="St Fillan's"/>
    <s v="Newport-On-Tay"/>
    <x v="2"/>
    <x v="421"/>
    <n v="88"/>
    <x v="8"/>
    <x v="8"/>
    <n v="3.49"/>
    <n v="20"/>
    <n v="307.12"/>
    <n v="6142.4"/>
  </r>
  <r>
    <n v="4348"/>
    <s v="Jarrod"/>
    <s v="Winkler"/>
    <s v="Mr"/>
    <s v="M"/>
    <n v="30"/>
    <s v="St Gabriels"/>
    <s v="Suffolk"/>
    <x v="2"/>
    <x v="508"/>
    <n v="72"/>
    <x v="6"/>
    <x v="6"/>
    <n v="1.29"/>
    <n v="24"/>
    <n v="92.88"/>
    <n v="2229.12"/>
  </r>
  <r>
    <n v="4349"/>
    <s v="Zachary"/>
    <s v="Dudley"/>
    <s v="Mr"/>
    <s v="M"/>
    <n v="90"/>
    <s v="St Goar"/>
    <s v="Dunkeld"/>
    <x v="3"/>
    <x v="675"/>
    <n v="74"/>
    <x v="2"/>
    <x v="2"/>
    <n v="1.79"/>
    <n v="17"/>
    <n v="132.46"/>
    <n v="2251.8200000000002"/>
  </r>
  <r>
    <n v="4350"/>
    <s v="Yong"/>
    <s v="Carlisle"/>
    <s v="Mr"/>
    <s v="M"/>
    <n v="30"/>
    <s v="St Goar"/>
    <s v="Muir Of Ord"/>
    <x v="2"/>
    <x v="564"/>
    <n v="78"/>
    <x v="4"/>
    <x v="4"/>
    <n v="1.89"/>
    <n v="18"/>
    <n v="147.41999999999999"/>
    <n v="2653.56"/>
  </r>
  <r>
    <n v="4351"/>
    <s v="Alden"/>
    <s v="Funk"/>
    <s v="Mr"/>
    <s v="M"/>
    <n v="30"/>
    <s v="St James'"/>
    <s v="Havant"/>
    <x v="1"/>
    <x v="178"/>
    <n v="73"/>
    <x v="6"/>
    <x v="6"/>
    <n v="1.29"/>
    <n v="24"/>
    <n v="94.17"/>
    <n v="2260.08"/>
  </r>
  <r>
    <n v="4352"/>
    <s v="Ignacio"/>
    <s v="Sands"/>
    <s v="Mr"/>
    <s v="M"/>
    <n v="90"/>
    <s v="St John"/>
    <s v="Dunblane"/>
    <x v="3"/>
    <x v="81"/>
    <n v="21"/>
    <x v="5"/>
    <x v="5"/>
    <n v="3.99"/>
    <n v="24"/>
    <n v="83.79"/>
    <n v="2010.96"/>
  </r>
  <r>
    <n v="4353"/>
    <s v="Drusilla"/>
    <s v="Boykin"/>
    <s v="Mrs"/>
    <s v="F"/>
    <n v="30"/>
    <s v="St Louis"/>
    <s v="Lightwater"/>
    <x v="11"/>
    <x v="675"/>
    <n v="34"/>
    <x v="4"/>
    <x v="4"/>
    <n v="1.89"/>
    <n v="18"/>
    <n v="64.259999999999991"/>
    <n v="1156.6799999999998"/>
  </r>
  <r>
    <n v="4354"/>
    <s v="Lindsey"/>
    <s v="Burnette"/>
    <s v="Rev"/>
    <s v="M"/>
    <n v="90"/>
    <s v="St Loys"/>
    <s v="Hassocks"/>
    <x v="1"/>
    <x v="33"/>
    <n v="30"/>
    <x v="2"/>
    <x v="2"/>
    <n v="1.79"/>
    <n v="17"/>
    <n v="53.7"/>
    <n v="912.90000000000009"/>
  </r>
  <r>
    <n v="4356"/>
    <s v="Nathanial"/>
    <s v="Ashby"/>
    <s v="Mr"/>
    <s v="M"/>
    <n v="30"/>
    <s v="St Marks"/>
    <s v="Isle Of Eigg"/>
    <x v="21"/>
    <x v="488"/>
    <n v="95"/>
    <x v="9"/>
    <x v="9"/>
    <n v="3.39"/>
    <n v="24"/>
    <n v="322.05"/>
    <n v="7729.2000000000007"/>
  </r>
  <r>
    <n v="4357"/>
    <s v="Macy"/>
    <s v="Ortega"/>
    <s v="Mrs"/>
    <s v="F"/>
    <n v="60"/>
    <s v="St Martin"/>
    <s v="Renfrew"/>
    <x v="2"/>
    <x v="217"/>
    <n v="47"/>
    <x v="4"/>
    <x v="4"/>
    <n v="1.89"/>
    <n v="18"/>
    <n v="88.83"/>
    <n v="1598.94"/>
  </r>
  <r>
    <n v="4358"/>
    <s v="Jarod"/>
    <s v="Stevens"/>
    <s v="Mr"/>
    <s v="M"/>
    <n v="30"/>
    <s v="St Nicholas"/>
    <s v="West Bromwich"/>
    <x v="2"/>
    <x v="323"/>
    <n v="100"/>
    <x v="5"/>
    <x v="5"/>
    <n v="3.99"/>
    <n v="24"/>
    <n v="399"/>
    <n v="9576"/>
  </r>
  <r>
    <n v="4359"/>
    <s v="Rudolph"/>
    <s v="Stringer"/>
    <s v="Mr"/>
    <s v="M"/>
    <n v="30"/>
    <s v="St Olives"/>
    <s v="Kent"/>
    <x v="21"/>
    <x v="609"/>
    <n v="55"/>
    <x v="2"/>
    <x v="2"/>
    <n v="1.79"/>
    <n v="17"/>
    <n v="98.45"/>
    <n v="1673.65"/>
  </r>
  <r>
    <n v="4360"/>
    <s v="Tameka"/>
    <s v="Grant"/>
    <s v="Miss"/>
    <s v="F"/>
    <n v="30"/>
    <s v="St Oswalds"/>
    <s v="Talybont"/>
    <x v="2"/>
    <x v="648"/>
    <n v="3"/>
    <x v="8"/>
    <x v="8"/>
    <n v="3.49"/>
    <n v="20"/>
    <n v="10.47"/>
    <n v="209.4"/>
  </r>
  <r>
    <n v="4361"/>
    <s v="Monet"/>
    <s v="Erickson"/>
    <s v="Miss"/>
    <s v="F"/>
    <n v="90"/>
    <s v="St Paul's"/>
    <s v="Cleveland"/>
    <x v="15"/>
    <x v="1077"/>
    <n v="80"/>
    <x v="1"/>
    <x v="1"/>
    <n v="1.79"/>
    <n v="24"/>
    <n v="143.19999999999999"/>
    <n v="3436.7999999999997"/>
  </r>
  <r>
    <n v="4362"/>
    <s v="Glenn"/>
    <s v="Ochoa"/>
    <s v="Prof"/>
    <s v="M"/>
    <n v="60"/>
    <s v="St Silas"/>
    <s v="Llangammarch Wells"/>
    <x v="11"/>
    <x v="372"/>
    <n v="33"/>
    <x v="7"/>
    <x v="7"/>
    <n v="2.95"/>
    <n v="20"/>
    <n v="97.350000000000009"/>
    <n v="1947.0000000000002"/>
  </r>
  <r>
    <n v="4363"/>
    <s v="Ezra"/>
    <s v="Mcbride"/>
    <s v="Mr"/>
    <s v="M"/>
    <n v="90"/>
    <s v="St Thomas's"/>
    <s v="Beaworthy"/>
    <x v="39"/>
    <x v="737"/>
    <n v="34"/>
    <x v="3"/>
    <x v="3"/>
    <n v="0.69"/>
    <n v="24"/>
    <n v="23.459999999999997"/>
    <n v="563.04"/>
  </r>
  <r>
    <n v="4364"/>
    <s v="Heidy"/>
    <s v="Rowell"/>
    <s v="Miss"/>
    <s v="F"/>
    <n v="30"/>
    <s v="Stables"/>
    <s v="Mablethorpe"/>
    <x v="2"/>
    <x v="1075"/>
    <n v="77"/>
    <x v="5"/>
    <x v="5"/>
    <n v="3.99"/>
    <n v="24"/>
    <n v="307.23"/>
    <n v="7373.52"/>
  </r>
  <r>
    <n v="4365"/>
    <s v="Clarita"/>
    <s v="Walsh"/>
    <s v="Mrs"/>
    <s v="F"/>
    <n v="60"/>
    <s v="Stables"/>
    <s v="Surbiton"/>
    <x v="2"/>
    <x v="438"/>
    <n v="32"/>
    <x v="3"/>
    <x v="3"/>
    <n v="0.69"/>
    <n v="24"/>
    <n v="22.08"/>
    <n v="529.91999999999996"/>
  </r>
  <r>
    <n v="4366"/>
    <s v="Marva"/>
    <s v="Alston"/>
    <s v="Miss"/>
    <s v="F"/>
    <n v="60"/>
    <s v="Staces Terrace"/>
    <s v="Newent"/>
    <x v="2"/>
    <x v="720"/>
    <n v="52"/>
    <x v="3"/>
    <x v="3"/>
    <n v="0.69"/>
    <n v="24"/>
    <n v="35.879999999999995"/>
    <n v="861.11999999999989"/>
  </r>
  <r>
    <n v="4367"/>
    <s v="Rosenda"/>
    <s v="Carter"/>
    <s v="Miss"/>
    <s v="F"/>
    <n v="30"/>
    <s v="Stafford Street"/>
    <s v="Bishops Castle"/>
    <x v="65"/>
    <x v="700"/>
    <n v="86"/>
    <x v="4"/>
    <x v="4"/>
    <n v="1.89"/>
    <n v="18"/>
    <n v="162.54"/>
    <n v="2925.72"/>
  </r>
  <r>
    <n v="4368"/>
    <s v="Terrance"/>
    <s v="Eastman"/>
    <s v="Mr"/>
    <s v="M"/>
    <n v="90"/>
    <s v="Stamford Grove"/>
    <s v="Sheringham"/>
    <x v="2"/>
    <x v="285"/>
    <n v="34"/>
    <x v="6"/>
    <x v="6"/>
    <n v="1.29"/>
    <n v="24"/>
    <n v="43.86"/>
    <n v="1052.6399999999999"/>
  </r>
  <r>
    <n v="4369"/>
    <s v="Tamera"/>
    <s v="Morrison"/>
    <s v="Mrs"/>
    <s v="F"/>
    <n v="90"/>
    <s v="Stamp Place"/>
    <s v="Brampton"/>
    <x v="67"/>
    <x v="988"/>
    <n v="11"/>
    <x v="3"/>
    <x v="3"/>
    <n v="0.69"/>
    <n v="24"/>
    <n v="7.59"/>
    <n v="182.16"/>
  </r>
  <r>
    <n v="4370"/>
    <s v="Devorah"/>
    <s v="Stein"/>
    <s v="Mrs"/>
    <s v="F"/>
    <n v="90"/>
    <s v="Stanard Close"/>
    <s v="Thatcham"/>
    <x v="2"/>
    <x v="28"/>
    <n v="40"/>
    <x v="1"/>
    <x v="1"/>
    <n v="1.79"/>
    <n v="24"/>
    <n v="71.599999999999994"/>
    <n v="1718.3999999999999"/>
  </r>
  <r>
    <n v="4371"/>
    <s v="Misti"/>
    <s v="Black"/>
    <s v="Miss"/>
    <s v="F"/>
    <n v="90"/>
    <s v="Stanbridge Road"/>
    <s v="Fowey"/>
    <x v="17"/>
    <x v="1078"/>
    <n v="35"/>
    <x v="6"/>
    <x v="6"/>
    <n v="1.29"/>
    <n v="24"/>
    <n v="45.15"/>
    <n v="1083.5999999999999"/>
  </r>
  <r>
    <n v="4372"/>
    <s v="Devin"/>
    <s v="Bonilla"/>
    <s v="Mr"/>
    <s v="M"/>
    <n v="30"/>
    <s v="Stanhope Row"/>
    <s v="Isle Of Skye"/>
    <x v="21"/>
    <x v="779"/>
    <n v="59"/>
    <x v="9"/>
    <x v="9"/>
    <n v="3.39"/>
    <n v="24"/>
    <n v="200.01000000000002"/>
    <n v="4800.2400000000007"/>
  </r>
  <r>
    <n v="4373"/>
    <s v="Tony"/>
    <s v="Fritz"/>
    <s v="Mrs"/>
    <s v="F"/>
    <n v="90"/>
    <s v="Stanhope Villas"/>
    <s v="Rowley Regis"/>
    <x v="2"/>
    <x v="230"/>
    <n v="23"/>
    <x v="1"/>
    <x v="1"/>
    <n v="1.79"/>
    <n v="24"/>
    <n v="41.17"/>
    <n v="988.08"/>
  </r>
  <r>
    <n v="4374"/>
    <s v="Dessie"/>
    <s v="Cormier"/>
    <s v="Mrs"/>
    <s v="F"/>
    <n v="60"/>
    <s v="Stanlake Villas"/>
    <s v="Porthmadog"/>
    <x v="2"/>
    <x v="1047"/>
    <n v="68"/>
    <x v="0"/>
    <x v="0"/>
    <n v="2.0099999999999998"/>
    <n v="20"/>
    <n v="136.67999999999998"/>
    <n v="2733.5999999999995"/>
  </r>
  <r>
    <n v="4375"/>
    <s v="Leilani"/>
    <s v="Bonilla"/>
    <s v="Miss"/>
    <s v="F"/>
    <n v="90"/>
    <s v="Stannard Road"/>
    <s v="London"/>
    <x v="2"/>
    <x v="777"/>
    <n v="89"/>
    <x v="4"/>
    <x v="4"/>
    <n v="1.89"/>
    <n v="18"/>
    <n v="168.20999999999998"/>
    <n v="3027.7799999999997"/>
  </r>
  <r>
    <n v="4377"/>
    <s v="Cori"/>
    <s v="Staton"/>
    <s v="Miss"/>
    <s v="F"/>
    <n v="30"/>
    <s v="Stanstead Grove"/>
    <s v="Royston"/>
    <x v="2"/>
    <x v="930"/>
    <n v="64"/>
    <x v="1"/>
    <x v="1"/>
    <n v="1.79"/>
    <n v="24"/>
    <n v="114.56"/>
    <n v="2749.44"/>
  </r>
  <r>
    <n v="4378"/>
    <s v="Tracey"/>
    <s v="Finn"/>
    <s v="Miss"/>
    <s v="F"/>
    <n v="30"/>
    <s v="Staple Court"/>
    <s v="Coldstream"/>
    <x v="15"/>
    <x v="532"/>
    <n v="75"/>
    <x v="8"/>
    <x v="8"/>
    <n v="3.49"/>
    <n v="20"/>
    <n v="261.75"/>
    <n v="5235"/>
  </r>
  <r>
    <n v="4379"/>
    <s v="Camilla"/>
    <s v="Harris"/>
    <s v="Mrs"/>
    <s v="F"/>
    <n v="60"/>
    <s v="Staple Inn"/>
    <s v="Montacute"/>
    <x v="2"/>
    <x v="99"/>
    <n v="61"/>
    <x v="3"/>
    <x v="3"/>
    <n v="0.69"/>
    <n v="24"/>
    <n v="42.089999999999996"/>
    <n v="1010.1599999999999"/>
  </r>
  <r>
    <n v="4380"/>
    <s v="Geoffrey"/>
    <s v="Burke"/>
    <s v="Mr"/>
    <s v="M"/>
    <n v="30"/>
    <s v="Staple Street"/>
    <s v="Talybont"/>
    <x v="2"/>
    <x v="224"/>
    <n v="57"/>
    <x v="2"/>
    <x v="2"/>
    <n v="1.79"/>
    <n v="17"/>
    <n v="102.03"/>
    <n v="1734.51"/>
  </r>
  <r>
    <n v="4381"/>
    <s v="Kendrick"/>
    <s v="Graham"/>
    <s v="Mr"/>
    <s v="M"/>
    <n v="30"/>
    <s v="Staplehurst Road"/>
    <s v="Okehampton"/>
    <x v="2"/>
    <x v="847"/>
    <n v="41"/>
    <x v="8"/>
    <x v="8"/>
    <n v="3.49"/>
    <n v="20"/>
    <n v="143.09"/>
    <n v="2861.8"/>
  </r>
  <r>
    <n v="4382"/>
    <s v="Danny"/>
    <s v="Phillips"/>
    <s v="Mr"/>
    <s v="M"/>
    <n v="60"/>
    <s v="Staples Corner"/>
    <s v="Cheshire"/>
    <x v="20"/>
    <x v="1018"/>
    <n v="55"/>
    <x v="7"/>
    <x v="7"/>
    <n v="2.95"/>
    <n v="20"/>
    <n v="162.25"/>
    <n v="3245"/>
  </r>
  <r>
    <n v="4383"/>
    <s v="Reatha"/>
    <s v="Rouse"/>
    <s v="Mrs"/>
    <s v="F"/>
    <n v="90"/>
    <s v="Star Alley"/>
    <s v="Denny"/>
    <x v="3"/>
    <x v="52"/>
    <n v="78"/>
    <x v="0"/>
    <x v="0"/>
    <n v="2.0099999999999998"/>
    <n v="20"/>
    <n v="156.77999999999997"/>
    <n v="3135.5999999999995"/>
  </r>
  <r>
    <n v="4384"/>
    <s v="Heide"/>
    <s v="Barrett"/>
    <s v="Mrs"/>
    <s v="F"/>
    <n v="90"/>
    <s v="Star Of"/>
    <s v="Barrow-In-Furness"/>
    <x v="53"/>
    <x v="887"/>
    <n v="21"/>
    <x v="8"/>
    <x v="8"/>
    <n v="3.49"/>
    <n v="20"/>
    <n v="73.290000000000006"/>
    <n v="1465.8000000000002"/>
  </r>
  <r>
    <n v="4385"/>
    <s v="Joeann"/>
    <s v="Kirk"/>
    <s v="Mrs"/>
    <s v="F"/>
    <n v="30"/>
    <s v="Star Yard"/>
    <s v="Crowthorne"/>
    <x v="16"/>
    <x v="339"/>
    <n v="55"/>
    <x v="4"/>
    <x v="4"/>
    <n v="1.89"/>
    <n v="18"/>
    <n v="103.94999999999999"/>
    <n v="1871.1"/>
  </r>
  <r>
    <n v="4386"/>
    <s v="Genie"/>
    <s v="Rouse"/>
    <s v="Miss"/>
    <s v="F"/>
    <n v="30"/>
    <s v="Starfield Road"/>
    <s v="Banff"/>
    <x v="0"/>
    <x v="961"/>
    <n v="28"/>
    <x v="2"/>
    <x v="2"/>
    <n v="1.79"/>
    <n v="17"/>
    <n v="50.120000000000005"/>
    <n v="852.04000000000008"/>
  </r>
  <r>
    <n v="4387"/>
    <s v="Basilia"/>
    <s v="Arrington"/>
    <s v="Miss"/>
    <s v="F"/>
    <n v="60"/>
    <s v="States Court"/>
    <s v="Wigston"/>
    <x v="2"/>
    <x v="157"/>
    <n v="40"/>
    <x v="7"/>
    <x v="7"/>
    <n v="2.95"/>
    <n v="20"/>
    <n v="118"/>
    <n v="2360"/>
  </r>
  <r>
    <n v="4388"/>
    <s v="Taina"/>
    <s v="Engle"/>
    <s v="Miss"/>
    <s v="F"/>
    <n v="60"/>
    <s v="Station Chambers"/>
    <s v="Conwy"/>
    <x v="16"/>
    <x v="56"/>
    <n v="14"/>
    <x v="0"/>
    <x v="0"/>
    <n v="2.0099999999999998"/>
    <n v="20"/>
    <n v="28.139999999999997"/>
    <n v="562.79999999999995"/>
  </r>
  <r>
    <n v="4389"/>
    <s v="Jarod"/>
    <s v="Joiner"/>
    <s v="Mr"/>
    <s v="M"/>
    <n v="60"/>
    <s v="Station Estate"/>
    <s v="Kilwinning"/>
    <x v="21"/>
    <x v="1029"/>
    <n v="49"/>
    <x v="5"/>
    <x v="5"/>
    <n v="3.99"/>
    <n v="24"/>
    <n v="195.51000000000002"/>
    <n v="4692.2400000000007"/>
  </r>
  <r>
    <n v="4390"/>
    <s v="Ailene"/>
    <s v="Stover"/>
    <s v="Mrs"/>
    <s v="F"/>
    <n v="30"/>
    <s v="Station Garage"/>
    <s v="Downham Market"/>
    <x v="3"/>
    <x v="614"/>
    <n v="68"/>
    <x v="5"/>
    <x v="5"/>
    <n v="3.99"/>
    <n v="24"/>
    <n v="271.32"/>
    <n v="6511.68"/>
  </r>
  <r>
    <n v="4391"/>
    <s v="Ardath"/>
    <s v="Peters"/>
    <s v="Miss"/>
    <s v="F"/>
    <n v="60"/>
    <s v="Station Garage"/>
    <s v="Hockley"/>
    <x v="1"/>
    <x v="970"/>
    <n v="28"/>
    <x v="0"/>
    <x v="0"/>
    <n v="2.0099999999999998"/>
    <n v="20"/>
    <n v="56.279999999999994"/>
    <n v="1125.5999999999999"/>
  </r>
  <r>
    <n v="4392"/>
    <s v="Leila"/>
    <s v="Brandon"/>
    <s v="Miss"/>
    <s v="F"/>
    <n v="90"/>
    <s v="Station Parade"/>
    <s v="Shefford"/>
    <x v="2"/>
    <x v="362"/>
    <n v="75"/>
    <x v="8"/>
    <x v="8"/>
    <n v="3.49"/>
    <n v="20"/>
    <n v="261.75"/>
    <n v="5235"/>
  </r>
  <r>
    <n v="4394"/>
    <s v="Jacqui"/>
    <s v="Parra"/>
    <s v="Mrs"/>
    <s v="F"/>
    <n v="90"/>
    <s v="Station Place"/>
    <s v="Northwich"/>
    <x v="2"/>
    <x v="441"/>
    <n v="33"/>
    <x v="2"/>
    <x v="2"/>
    <n v="1.79"/>
    <n v="17"/>
    <n v="59.07"/>
    <n v="1004.19"/>
  </r>
  <r>
    <n v="4395"/>
    <s v="Kaylee"/>
    <s v="Robertson"/>
    <s v="Ms"/>
    <s v="F"/>
    <n v="90"/>
    <s v="Station Rise"/>
    <s v="Spean Bridge"/>
    <x v="2"/>
    <x v="333"/>
    <n v="57"/>
    <x v="2"/>
    <x v="2"/>
    <n v="1.79"/>
    <n v="17"/>
    <n v="102.03"/>
    <n v="1734.51"/>
  </r>
  <r>
    <n v="4396"/>
    <s v="Jasmine"/>
    <s v="Hoover"/>
    <s v="Ms"/>
    <s v="F"/>
    <n v="90"/>
    <s v="Station Street"/>
    <s v="Lauder"/>
    <x v="21"/>
    <x v="782"/>
    <n v="32"/>
    <x v="9"/>
    <x v="9"/>
    <n v="3.39"/>
    <n v="24"/>
    <n v="108.48"/>
    <n v="2603.52"/>
  </r>
  <r>
    <n v="4397"/>
    <s v="Kyle"/>
    <s v="Clark"/>
    <s v="Mr"/>
    <s v="M"/>
    <n v="30"/>
    <s v="Station Street"/>
    <s v="Surbiton"/>
    <x v="2"/>
    <x v="248"/>
    <n v="81"/>
    <x v="1"/>
    <x v="1"/>
    <n v="1.79"/>
    <n v="24"/>
    <n v="144.99"/>
    <n v="3479.76"/>
  </r>
  <r>
    <n v="4398"/>
    <s v="Leatha"/>
    <s v="Hale"/>
    <s v="Mrs"/>
    <s v="F"/>
    <n v="60"/>
    <s v="Station Way"/>
    <s v="Sedbergh"/>
    <x v="2"/>
    <x v="1025"/>
    <n v="81"/>
    <x v="1"/>
    <x v="1"/>
    <n v="1.79"/>
    <n v="24"/>
    <n v="144.99"/>
    <n v="3479.76"/>
  </r>
  <r>
    <n v="4399"/>
    <s v="Malia"/>
    <s v="Livingston"/>
    <s v="Mrs"/>
    <s v="F"/>
    <n v="30"/>
    <s v="Station Way"/>
    <s v="South Humberside"/>
    <x v="2"/>
    <x v="1050"/>
    <n v="41"/>
    <x v="4"/>
    <x v="4"/>
    <n v="1.89"/>
    <n v="18"/>
    <n v="77.489999999999995"/>
    <n v="1394.82"/>
  </r>
  <r>
    <n v="4400"/>
    <s v="Jacinta"/>
    <s v="Hutchins"/>
    <s v="Mrs"/>
    <s v="F"/>
    <n v="60"/>
    <s v="Steeds Road"/>
    <s v="Chigwell"/>
    <x v="18"/>
    <x v="103"/>
    <n v="40"/>
    <x v="3"/>
    <x v="3"/>
    <n v="0.69"/>
    <n v="24"/>
    <n v="27.599999999999998"/>
    <n v="662.4"/>
  </r>
  <r>
    <n v="4401"/>
    <s v="Eboni"/>
    <s v="Fulton"/>
    <s v="Miss"/>
    <s v="F"/>
    <n v="90"/>
    <s v="Steeles Road"/>
    <s v="Llangammarch Wells"/>
    <x v="11"/>
    <x v="931"/>
    <n v="5"/>
    <x v="9"/>
    <x v="9"/>
    <n v="3.39"/>
    <n v="24"/>
    <n v="16.95"/>
    <n v="406.79999999999995"/>
  </r>
  <r>
    <n v="4402"/>
    <s v="Leroy"/>
    <s v="Proctor"/>
    <s v="Mr"/>
    <s v="M"/>
    <n v="90"/>
    <s v="Steer Cottages"/>
    <s v="Clacton-On-Sea"/>
    <x v="15"/>
    <x v="1015"/>
    <n v="79"/>
    <x v="9"/>
    <x v="9"/>
    <n v="3.39"/>
    <n v="24"/>
    <n v="267.81"/>
    <n v="6427.4400000000005"/>
  </r>
  <r>
    <n v="4403"/>
    <s v="Russel"/>
    <s v="Price"/>
    <s v="Mr"/>
    <s v="M"/>
    <n v="60"/>
    <s v="Stephen Court"/>
    <s v="Torrington"/>
    <x v="2"/>
    <x v="188"/>
    <n v="67"/>
    <x v="8"/>
    <x v="8"/>
    <n v="3.49"/>
    <n v="20"/>
    <n v="233.83"/>
    <n v="4676.6000000000004"/>
  </r>
  <r>
    <n v="4404"/>
    <s v="Ralph"/>
    <s v="Koehler"/>
    <s v="Mr"/>
    <s v="M"/>
    <n v="90"/>
    <s v="Sterndale Place"/>
    <s v="Milltimber"/>
    <x v="2"/>
    <x v="308"/>
    <n v="43"/>
    <x v="5"/>
    <x v="5"/>
    <n v="3.99"/>
    <n v="24"/>
    <n v="171.57000000000002"/>
    <n v="4117.68"/>
  </r>
  <r>
    <n v="4406"/>
    <s v="Alvin"/>
    <s v="Guerra"/>
    <s v="Mr"/>
    <s v="M"/>
    <n v="60"/>
    <s v="Sternhill Lane"/>
    <s v="Blackburn"/>
    <x v="65"/>
    <x v="482"/>
    <n v="66"/>
    <x v="1"/>
    <x v="1"/>
    <n v="1.79"/>
    <n v="24"/>
    <n v="118.14"/>
    <n v="2835.36"/>
  </r>
  <r>
    <n v="4407"/>
    <s v="Laverne"/>
    <s v="Herndon"/>
    <s v="Mr"/>
    <s v="M"/>
    <n v="30"/>
    <s v="Stevedore Street"/>
    <s v="Stocksfield"/>
    <x v="2"/>
    <x v="263"/>
    <n v="6"/>
    <x v="0"/>
    <x v="0"/>
    <n v="2.0099999999999998"/>
    <n v="20"/>
    <n v="12.059999999999999"/>
    <n v="241.2"/>
  </r>
  <r>
    <n v="4408"/>
    <s v="Garrett"/>
    <s v="Finch"/>
    <s v="Mr"/>
    <s v="M"/>
    <n v="90"/>
    <s v="Stevenson Crescent"/>
    <s v="Meifod"/>
    <x v="2"/>
    <x v="626"/>
    <n v="39"/>
    <x v="6"/>
    <x v="6"/>
    <n v="1.29"/>
    <n v="24"/>
    <n v="50.31"/>
    <n v="1207.44"/>
  </r>
  <r>
    <n v="4409"/>
    <s v="Kent"/>
    <s v="Roark"/>
    <s v="Mr"/>
    <s v="M"/>
    <n v="60"/>
    <s v="Steventon Road"/>
    <s v="Hope Valley"/>
    <x v="1"/>
    <x v="293"/>
    <n v="73"/>
    <x v="7"/>
    <x v="7"/>
    <n v="2.95"/>
    <n v="20"/>
    <n v="215.35000000000002"/>
    <n v="4307"/>
  </r>
  <r>
    <n v="4410"/>
    <s v="Hien"/>
    <s v="Bailey"/>
    <s v="Mrs"/>
    <s v="F"/>
    <n v="90"/>
    <s v="Steward Road"/>
    <s v="Llanfyrnach"/>
    <x v="11"/>
    <x v="1068"/>
    <n v="22"/>
    <x v="6"/>
    <x v="6"/>
    <n v="1.29"/>
    <n v="24"/>
    <n v="28.380000000000003"/>
    <n v="681.12000000000012"/>
  </r>
  <r>
    <n v="4411"/>
    <s v="Abdul"/>
    <s v="Hager"/>
    <s v="Mr"/>
    <s v="M"/>
    <n v="90"/>
    <s v="Steward Road"/>
    <s v="Strabane"/>
    <x v="2"/>
    <x v="1021"/>
    <n v="30"/>
    <x v="0"/>
    <x v="0"/>
    <n v="2.0099999999999998"/>
    <n v="20"/>
    <n v="60.3"/>
    <n v="1206"/>
  </r>
  <r>
    <n v="4412"/>
    <s v="Henry"/>
    <s v="Baldwin"/>
    <s v="Mr"/>
    <s v="M"/>
    <n v="90"/>
    <s v="Stewards Place"/>
    <s v="Cleethorpes"/>
    <x v="15"/>
    <x v="173"/>
    <n v="56"/>
    <x v="6"/>
    <x v="6"/>
    <n v="1.29"/>
    <n v="24"/>
    <n v="72.240000000000009"/>
    <n v="1733.7600000000002"/>
  </r>
  <r>
    <n v="4413"/>
    <s v="Kevin"/>
    <s v="Drake"/>
    <s v="Mr"/>
    <s v="M"/>
    <n v="30"/>
    <s v="Stewart Green"/>
    <s v="Isle Of Bute"/>
    <x v="21"/>
    <x v="71"/>
    <n v="80"/>
    <x v="5"/>
    <x v="5"/>
    <n v="3.99"/>
    <n v="24"/>
    <n v="319.20000000000005"/>
    <n v="7660.8000000000011"/>
  </r>
  <r>
    <n v="4414"/>
    <s v="Alvera"/>
    <s v="Gross"/>
    <s v="Miss"/>
    <s v="F"/>
    <n v="30"/>
    <s v="Stewarts Buildings"/>
    <s v="Royston"/>
    <x v="2"/>
    <x v="647"/>
    <n v="18"/>
    <x v="2"/>
    <x v="2"/>
    <n v="1.79"/>
    <n v="17"/>
    <n v="32.22"/>
    <n v="547.74"/>
  </r>
  <r>
    <n v="4416"/>
    <s v="Alethea"/>
    <s v="Herbert"/>
    <s v="Miss"/>
    <s v="F"/>
    <n v="60"/>
    <s v="Stewartsby Close"/>
    <s v="Lingfield"/>
    <x v="11"/>
    <x v="226"/>
    <n v="58"/>
    <x v="7"/>
    <x v="7"/>
    <n v="2.95"/>
    <n v="20"/>
    <n v="171.10000000000002"/>
    <n v="3422.0000000000005"/>
  </r>
  <r>
    <n v="4417"/>
    <s v="Kena"/>
    <s v="Murillo"/>
    <s v="Mrs"/>
    <s v="F"/>
    <n v="60"/>
    <s v="Stockfield Road"/>
    <s v="Tarporley"/>
    <x v="2"/>
    <x v="728"/>
    <n v="54"/>
    <x v="8"/>
    <x v="8"/>
    <n v="3.49"/>
    <n v="20"/>
    <n v="188.46"/>
    <n v="3769.2000000000003"/>
  </r>
  <r>
    <n v="4418"/>
    <s v="Colby"/>
    <s v="Reeder"/>
    <s v="Mr"/>
    <s v="M"/>
    <n v="60"/>
    <s v="Stockwell Lane"/>
    <s v="Wellington"/>
    <x v="2"/>
    <x v="858"/>
    <n v="78"/>
    <x v="5"/>
    <x v="5"/>
    <n v="3.99"/>
    <n v="24"/>
    <n v="311.22000000000003"/>
    <n v="7469.2800000000007"/>
  </r>
  <r>
    <n v="4419"/>
    <s v="Erasmo"/>
    <s v="Tapia"/>
    <s v="Mr"/>
    <s v="M"/>
    <n v="90"/>
    <s v="Stokes Road"/>
    <s v="Gravesend"/>
    <x v="57"/>
    <x v="438"/>
    <n v="21"/>
    <x v="1"/>
    <x v="1"/>
    <n v="1.79"/>
    <n v="24"/>
    <n v="37.590000000000003"/>
    <n v="902.16000000000008"/>
  </r>
  <r>
    <n v="4420"/>
    <s v="Benito"/>
    <s v="Hart"/>
    <s v="Mr"/>
    <s v="M"/>
    <n v="90"/>
    <s v="Stone Hall"/>
    <s v="Belvedere"/>
    <x v="73"/>
    <x v="538"/>
    <n v="60"/>
    <x v="5"/>
    <x v="5"/>
    <n v="3.99"/>
    <n v="24"/>
    <n v="239.4"/>
    <n v="5745.6"/>
  </r>
  <r>
    <n v="4421"/>
    <s v="Devorah"/>
    <s v="Babb"/>
    <s v="Miss"/>
    <s v="F"/>
    <n v="30"/>
    <s v="Stone Hall"/>
    <s v="Kilmacolm"/>
    <x v="21"/>
    <x v="576"/>
    <n v="77"/>
    <x v="2"/>
    <x v="2"/>
    <n v="1.79"/>
    <n v="17"/>
    <n v="137.83000000000001"/>
    <n v="2343.11"/>
  </r>
  <r>
    <n v="4422"/>
    <s v="Tonja"/>
    <s v="Sands"/>
    <s v="Miss"/>
    <s v="F"/>
    <n v="90"/>
    <s v="Stonechat Square"/>
    <s v="Fortrose"/>
    <x v="17"/>
    <x v="348"/>
    <n v="24"/>
    <x v="1"/>
    <x v="1"/>
    <n v="1.79"/>
    <n v="24"/>
    <n v="42.96"/>
    <n v="1031.04"/>
  </r>
  <r>
    <n v="4423"/>
    <s v="Burl"/>
    <s v="Roberson"/>
    <s v="Mr"/>
    <s v="M"/>
    <n v="60"/>
    <s v="Stonells Road"/>
    <s v="Lydney"/>
    <x v="2"/>
    <x v="608"/>
    <n v="46"/>
    <x v="9"/>
    <x v="9"/>
    <n v="3.39"/>
    <n v="24"/>
    <n v="155.94"/>
    <n v="3742.56"/>
  </r>
  <r>
    <n v="4425"/>
    <s v="Dalila"/>
    <s v="Leblanc"/>
    <s v="Ms"/>
    <s v="F"/>
    <n v="60"/>
    <s v="Stork Road"/>
    <s v="Essex"/>
    <x v="17"/>
    <x v="381"/>
    <n v="6"/>
    <x v="2"/>
    <x v="2"/>
    <n v="1.79"/>
    <n v="17"/>
    <n v="10.74"/>
    <n v="182.58"/>
  </r>
  <r>
    <n v="4426"/>
    <s v="Adeline"/>
    <s v="Simpson"/>
    <s v="Mrs"/>
    <s v="F"/>
    <n v="30"/>
    <s v="Stoughton Close"/>
    <s v="Nethy Bridge"/>
    <x v="2"/>
    <x v="281"/>
    <n v="30"/>
    <x v="3"/>
    <x v="3"/>
    <n v="0.69"/>
    <n v="24"/>
    <n v="20.7"/>
    <n v="496.79999999999995"/>
  </r>
  <r>
    <n v="4427"/>
    <s v="Karissa"/>
    <s v="Martinez"/>
    <s v="Mrs"/>
    <s v="F"/>
    <n v="30"/>
    <s v="Stowe Road"/>
    <s v="Sanquhar"/>
    <x v="2"/>
    <x v="757"/>
    <n v="6"/>
    <x v="6"/>
    <x v="6"/>
    <n v="1.29"/>
    <n v="24"/>
    <n v="7.74"/>
    <n v="185.76"/>
  </r>
  <r>
    <n v="4428"/>
    <s v="Sybil"/>
    <s v="Webb"/>
    <s v="Miss"/>
    <s v="F"/>
    <n v="90"/>
    <s v="Stradbroke Road"/>
    <s v="Windlesham"/>
    <x v="2"/>
    <x v="544"/>
    <n v="88"/>
    <x v="9"/>
    <x v="9"/>
    <n v="3.39"/>
    <n v="24"/>
    <n v="298.32"/>
    <n v="7159.68"/>
  </r>
  <r>
    <n v="4429"/>
    <s v="Ammie"/>
    <s v="Cooper"/>
    <s v="Mrs"/>
    <s v="F"/>
    <n v="60"/>
    <s v="Stradella Road"/>
    <s v="Llanfairfechan"/>
    <x v="11"/>
    <x v="631"/>
    <n v="33"/>
    <x v="8"/>
    <x v="8"/>
    <n v="3.49"/>
    <n v="20"/>
    <n v="115.17"/>
    <n v="2303.4"/>
  </r>
  <r>
    <n v="4430"/>
    <s v="Chang"/>
    <s v="Barton"/>
    <s v="Mr"/>
    <s v="M"/>
    <n v="30"/>
    <s v="Straightsmouth"/>
    <s v="Lutterworth"/>
    <x v="2"/>
    <x v="100"/>
    <n v="26"/>
    <x v="2"/>
    <x v="2"/>
    <n v="1.79"/>
    <n v="17"/>
    <n v="46.54"/>
    <n v="791.18"/>
  </r>
  <r>
    <n v="4431"/>
    <s v="Marcy"/>
    <s v="Cruz"/>
    <s v="Mrs"/>
    <s v="F"/>
    <n v="90"/>
    <s v="Strand On"/>
    <s v="Exeter"/>
    <x v="17"/>
    <x v="796"/>
    <n v="61"/>
    <x v="4"/>
    <x v="4"/>
    <n v="1.89"/>
    <n v="18"/>
    <n v="115.28999999999999"/>
    <n v="2075.2199999999998"/>
  </r>
  <r>
    <n v="4432"/>
    <s v="Lucius"/>
    <s v="Cano"/>
    <s v="Mr"/>
    <s v="M"/>
    <n v="90"/>
    <s v="Strand On"/>
    <s v="Newport"/>
    <x v="2"/>
    <x v="11"/>
    <n v="42"/>
    <x v="6"/>
    <x v="6"/>
    <n v="1.29"/>
    <n v="24"/>
    <n v="54.18"/>
    <n v="1300.32"/>
  </r>
  <r>
    <n v="4433"/>
    <s v="Armanda"/>
    <s v="Hutchison"/>
    <s v="Miss"/>
    <s v="F"/>
    <n v="30"/>
    <s v="Streetrand West"/>
    <s v="Llangefni"/>
    <x v="11"/>
    <x v="43"/>
    <n v="15"/>
    <x v="7"/>
    <x v="7"/>
    <n v="2.95"/>
    <n v="20"/>
    <n v="44.25"/>
    <n v="885"/>
  </r>
  <r>
    <n v="4434"/>
    <s v="Lorriane"/>
    <s v="Meeks"/>
    <s v="Miss"/>
    <s v="F"/>
    <n v="30"/>
    <s v="Strangways Terrace"/>
    <s v="Hillsborough"/>
    <x v="1"/>
    <x v="855"/>
    <n v="13"/>
    <x v="0"/>
    <x v="0"/>
    <n v="2.0099999999999998"/>
    <n v="20"/>
    <n v="26.129999999999995"/>
    <n v="522.59999999999991"/>
  </r>
  <r>
    <n v="4435"/>
    <s v="Rolando"/>
    <s v="Obrien"/>
    <s v="Mr"/>
    <s v="M"/>
    <n v="30"/>
    <s v="Stratford Road"/>
    <s v="Fife"/>
    <x v="17"/>
    <x v="487"/>
    <n v="54"/>
    <x v="0"/>
    <x v="0"/>
    <n v="2.0099999999999998"/>
    <n v="20"/>
    <n v="108.53999999999999"/>
    <n v="2170.7999999999997"/>
  </r>
  <r>
    <n v="4436"/>
    <s v="Charlena"/>
    <s v="Hawk"/>
    <s v="Miss"/>
    <s v="F"/>
    <n v="60"/>
    <s v="Strathearn Cottages"/>
    <s v="Cwmbran"/>
    <x v="16"/>
    <x v="929"/>
    <n v="7"/>
    <x v="0"/>
    <x v="0"/>
    <n v="2.0099999999999998"/>
    <n v="20"/>
    <n v="14.069999999999999"/>
    <n v="281.39999999999998"/>
  </r>
  <r>
    <n v="4437"/>
    <s v="Malik"/>
    <s v="Byrd"/>
    <s v="Mr"/>
    <s v="M"/>
    <n v="30"/>
    <s v="Stratheden House"/>
    <s v="Bonnybridge"/>
    <x v="9"/>
    <x v="702"/>
    <n v="15"/>
    <x v="3"/>
    <x v="3"/>
    <n v="0.69"/>
    <n v="24"/>
    <n v="10.35"/>
    <n v="248.39999999999998"/>
  </r>
  <r>
    <n v="4438"/>
    <s v="Regine"/>
    <s v="Odell"/>
    <s v="Mrs"/>
    <s v="F"/>
    <n v="60"/>
    <s v="Stratheden Villas"/>
    <s v="Fleet"/>
    <x v="17"/>
    <x v="647"/>
    <n v="56"/>
    <x v="3"/>
    <x v="3"/>
    <n v="0.69"/>
    <n v="24"/>
    <n v="38.64"/>
    <n v="927.36"/>
  </r>
  <r>
    <n v="4439"/>
    <s v="Mitsuko"/>
    <s v="Peterson"/>
    <s v="Miss"/>
    <s v="F"/>
    <n v="60"/>
    <s v="Strathmore Terrace"/>
    <s v="Buxton"/>
    <x v="12"/>
    <x v="357"/>
    <n v="103"/>
    <x v="8"/>
    <x v="8"/>
    <n v="3.49"/>
    <n v="20"/>
    <n v="359.47"/>
    <n v="7189.4000000000005"/>
  </r>
  <r>
    <n v="4440"/>
    <s v="Theo"/>
    <s v="Hammond"/>
    <s v="Miss"/>
    <s v="F"/>
    <n v="30"/>
    <s v="Strathnairn Street"/>
    <s v="Lytham St. Annes"/>
    <x v="2"/>
    <x v="82"/>
    <n v="19"/>
    <x v="9"/>
    <x v="9"/>
    <n v="3.39"/>
    <n v="24"/>
    <n v="64.41"/>
    <n v="1545.84"/>
  </r>
  <r>
    <n v="4441"/>
    <s v="Tena"/>
    <s v="Walsh"/>
    <s v="Mrs"/>
    <s v="F"/>
    <n v="60"/>
    <s v="Stratton Street"/>
    <s v="Cheadle"/>
    <x v="20"/>
    <x v="671"/>
    <n v="62"/>
    <x v="1"/>
    <x v="1"/>
    <n v="1.79"/>
    <n v="24"/>
    <n v="110.98"/>
    <n v="2663.52"/>
  </r>
  <r>
    <n v="4442"/>
    <s v="Venita"/>
    <s v="Dwyer"/>
    <s v="Ms"/>
    <s v="F"/>
    <n v="30"/>
    <s v="Streatfield Ave"/>
    <s v="Aldershot"/>
    <x v="23"/>
    <x v="352"/>
    <n v="38"/>
    <x v="7"/>
    <x v="7"/>
    <n v="2.95"/>
    <n v="20"/>
    <n v="112.10000000000001"/>
    <n v="2242"/>
  </r>
  <r>
    <n v="4443"/>
    <s v="Phoebe"/>
    <s v="Calhoun"/>
    <s v="Miss"/>
    <s v="F"/>
    <n v="60"/>
    <s v="Streatham Park"/>
    <s v="Saundersfoot"/>
    <x v="2"/>
    <x v="847"/>
    <n v="90"/>
    <x v="3"/>
    <x v="3"/>
    <n v="0.69"/>
    <n v="24"/>
    <n v="62.099999999999994"/>
    <n v="1490.3999999999999"/>
  </r>
  <r>
    <n v="4444"/>
    <s v="Victor"/>
    <s v="Velazquez"/>
    <s v="Mr"/>
    <s v="M"/>
    <n v="60"/>
    <s v="Streatham Place"/>
    <s v="Ballyclare"/>
    <x v="0"/>
    <x v="582"/>
    <n v="17"/>
    <x v="5"/>
    <x v="5"/>
    <n v="3.99"/>
    <n v="24"/>
    <n v="67.83"/>
    <n v="1627.92"/>
  </r>
  <r>
    <n v="4445"/>
    <s v="Lore"/>
    <s v="Hathaway"/>
    <s v="Mrs"/>
    <s v="F"/>
    <n v="90"/>
    <s v="Streetfield Mews"/>
    <s v="Harlech"/>
    <x v="13"/>
    <x v="457"/>
    <n v="8"/>
    <x v="3"/>
    <x v="3"/>
    <n v="0.69"/>
    <n v="24"/>
    <n v="5.52"/>
    <n v="132.47999999999999"/>
  </r>
  <r>
    <n v="4446"/>
    <s v="Rolf"/>
    <s v="James"/>
    <s v="Mr"/>
    <s v="M"/>
    <n v="30"/>
    <s v="Strode Close"/>
    <s v="St. Ives"/>
    <x v="2"/>
    <x v="80"/>
    <n v="25"/>
    <x v="8"/>
    <x v="8"/>
    <n v="3.49"/>
    <n v="20"/>
    <n v="87.25"/>
    <n v="1745"/>
  </r>
  <r>
    <n v="4447"/>
    <s v="Dawna"/>
    <s v="Zimmerman"/>
    <s v="Mrs"/>
    <s v="F"/>
    <n v="60"/>
    <s v="Strode Road"/>
    <s v="Tywyn"/>
    <x v="2"/>
    <x v="107"/>
    <n v="34"/>
    <x v="5"/>
    <x v="5"/>
    <n v="3.99"/>
    <n v="24"/>
    <n v="135.66"/>
    <n v="3255.84"/>
  </r>
  <r>
    <n v="4448"/>
    <s v="Un"/>
    <s v="Sheppard"/>
    <s v="Miss"/>
    <s v="F"/>
    <n v="60"/>
    <s v="Strone Road"/>
    <s v="Kidlington"/>
    <x v="21"/>
    <x v="755"/>
    <n v="43"/>
    <x v="2"/>
    <x v="2"/>
    <n v="1.79"/>
    <n v="17"/>
    <n v="76.97"/>
    <n v="1308.49"/>
  </r>
  <r>
    <n v="4449"/>
    <s v="Billie"/>
    <s v="Hardin"/>
    <s v="Mrs"/>
    <s v="F"/>
    <n v="30"/>
    <s v="Strone Road"/>
    <s v="Tranent"/>
    <x v="2"/>
    <x v="857"/>
    <n v="67"/>
    <x v="6"/>
    <x v="6"/>
    <n v="1.29"/>
    <n v="24"/>
    <n v="86.43"/>
    <n v="2074.3200000000002"/>
  </r>
  <r>
    <n v="4450"/>
    <s v="Rufus"/>
    <s v="Perkins"/>
    <s v="Mr"/>
    <s v="M"/>
    <n v="60"/>
    <s v="Stroud Road"/>
    <s v="Dromore"/>
    <x v="3"/>
    <x v="242"/>
    <n v="105"/>
    <x v="0"/>
    <x v="0"/>
    <n v="2.0099999999999998"/>
    <n v="20"/>
    <n v="211.04999999999998"/>
    <n v="4221"/>
  </r>
  <r>
    <n v="4451"/>
    <s v="Antionette"/>
    <s v="Bledsoe"/>
    <s v="Miss"/>
    <s v="F"/>
    <n v="90"/>
    <s v="Stuart Avenue"/>
    <s v="Edgware"/>
    <x v="44"/>
    <x v="1011"/>
    <n v="78"/>
    <x v="8"/>
    <x v="8"/>
    <n v="3.49"/>
    <n v="20"/>
    <n v="272.22000000000003"/>
    <n v="5444.4000000000005"/>
  </r>
  <r>
    <n v="4452"/>
    <s v="Melba"/>
    <s v="Hunter"/>
    <s v="Mrs"/>
    <s v="F"/>
    <n v="90"/>
    <s v="Stucley Place"/>
    <s v="Polegate"/>
    <x v="2"/>
    <x v="893"/>
    <n v="69"/>
    <x v="2"/>
    <x v="2"/>
    <n v="1.79"/>
    <n v="17"/>
    <n v="123.51"/>
    <n v="2099.67"/>
  </r>
  <r>
    <n v="4453"/>
    <s v="Robbie"/>
    <s v="Hale"/>
    <s v="Mr"/>
    <s v="M"/>
    <n v="30"/>
    <s v="Studio Place"/>
    <s v="South Croydon"/>
    <x v="2"/>
    <x v="587"/>
    <n v="11"/>
    <x v="0"/>
    <x v="0"/>
    <n v="2.0099999999999998"/>
    <n v="20"/>
    <n v="22.11"/>
    <n v="442.2"/>
  </r>
  <r>
    <n v="4454"/>
    <s v="Milda"/>
    <s v="Barton"/>
    <s v="Miss"/>
    <s v="F"/>
    <n v="60"/>
    <s v="Studley Avenue"/>
    <s v="Midhurst"/>
    <x v="2"/>
    <x v="803"/>
    <n v="65"/>
    <x v="1"/>
    <x v="1"/>
    <n v="1.79"/>
    <n v="24"/>
    <n v="116.35000000000001"/>
    <n v="2792.4"/>
  </r>
  <r>
    <n v="4455"/>
    <s v="Marcy"/>
    <s v="Land"/>
    <s v="Miss"/>
    <s v="F"/>
    <n v="60"/>
    <s v="Sturdy Road"/>
    <s v="Ottery St. Mary"/>
    <x v="2"/>
    <x v="71"/>
    <n v="16"/>
    <x v="3"/>
    <x v="3"/>
    <n v="0.69"/>
    <n v="24"/>
    <n v="11.04"/>
    <n v="264.95999999999998"/>
  </r>
  <r>
    <n v="4456"/>
    <s v="Jospeh"/>
    <s v="Womack"/>
    <s v="Mr"/>
    <s v="M"/>
    <n v="60"/>
    <s v="Sturge Street"/>
    <s v="Hebden Bridge"/>
    <x v="1"/>
    <x v="94"/>
    <n v="4"/>
    <x v="8"/>
    <x v="8"/>
    <n v="3.49"/>
    <n v="20"/>
    <n v="13.96"/>
    <n v="279.20000000000005"/>
  </r>
  <r>
    <n v="4457"/>
    <s v="Craig"/>
    <s v="Dudley"/>
    <s v="Mr"/>
    <s v="M"/>
    <n v="30"/>
    <s v="Sturry Street"/>
    <s v="Bridge Of Orchy"/>
    <x v="41"/>
    <x v="104"/>
    <n v="54"/>
    <x v="5"/>
    <x v="5"/>
    <n v="3.99"/>
    <n v="24"/>
    <n v="215.46"/>
    <n v="5171.04"/>
  </r>
  <r>
    <n v="4458"/>
    <s v="Rolland"/>
    <s v="Corbin"/>
    <s v="Mr"/>
    <s v="M"/>
    <n v="60"/>
    <s v="Sudbourne Road"/>
    <s v="Llandrindod Wells"/>
    <x v="11"/>
    <x v="523"/>
    <n v="23"/>
    <x v="2"/>
    <x v="2"/>
    <n v="1.79"/>
    <n v="17"/>
    <n v="41.17"/>
    <n v="699.89"/>
  </r>
  <r>
    <n v="4459"/>
    <s v="Joesph"/>
    <s v="Bartley"/>
    <s v="Mr"/>
    <s v="M"/>
    <n v="60"/>
    <s v="Sudbury"/>
    <s v="Cinderford"/>
    <x v="15"/>
    <x v="621"/>
    <n v="89"/>
    <x v="3"/>
    <x v="3"/>
    <n v="0.69"/>
    <n v="24"/>
    <n v="61.41"/>
    <n v="1473.84"/>
  </r>
  <r>
    <n v="4460"/>
    <s v="Thresa"/>
    <s v="Brewster"/>
    <s v="Mrs"/>
    <s v="F"/>
    <n v="60"/>
    <s v="Suez Terrace"/>
    <s v="Ilkley"/>
    <x v="1"/>
    <x v="436"/>
    <n v="41"/>
    <x v="8"/>
    <x v="8"/>
    <n v="3.49"/>
    <n v="20"/>
    <n v="143.09"/>
    <n v="2861.8"/>
  </r>
  <r>
    <n v="4461"/>
    <s v="Ezekiel"/>
    <s v="Willis"/>
    <s v="Mr"/>
    <s v="M"/>
    <n v="90"/>
    <s v="Suffolk Park"/>
    <s v="Bognor Regis"/>
    <x v="62"/>
    <x v="970"/>
    <n v="26"/>
    <x v="5"/>
    <x v="5"/>
    <n v="3.99"/>
    <n v="24"/>
    <n v="103.74000000000001"/>
    <n v="2489.7600000000002"/>
  </r>
  <r>
    <n v="4462"/>
    <s v="Mozell"/>
    <s v="Holder"/>
    <s v="Mrs"/>
    <s v="F"/>
    <n v="30"/>
    <s v="Suffolk Road"/>
    <s v="Yarm"/>
    <x v="2"/>
    <x v="809"/>
    <n v="68"/>
    <x v="7"/>
    <x v="7"/>
    <n v="2.95"/>
    <n v="20"/>
    <n v="200.60000000000002"/>
    <n v="4012.0000000000005"/>
  </r>
  <r>
    <n v="4463"/>
    <s v="Dwight"/>
    <s v="Herrera"/>
    <s v="Mr"/>
    <s v="M"/>
    <n v="30"/>
    <s v="Sugar Loaf"/>
    <s v="Deeside"/>
    <x v="3"/>
    <x v="297"/>
    <n v="16"/>
    <x v="5"/>
    <x v="5"/>
    <n v="3.99"/>
    <n v="24"/>
    <n v="63.84"/>
    <n v="1532.16"/>
  </r>
  <r>
    <n v="4464"/>
    <s v="Willie"/>
    <s v="Mcgraw"/>
    <s v="Mr"/>
    <s v="M"/>
    <n v="90"/>
    <s v="Sultan Road"/>
    <s v="Portree"/>
    <x v="2"/>
    <x v="899"/>
    <n v="84"/>
    <x v="1"/>
    <x v="1"/>
    <n v="1.79"/>
    <n v="24"/>
    <n v="150.36000000000001"/>
    <n v="3608.6400000000003"/>
  </r>
  <r>
    <n v="4465"/>
    <s v="Eartha"/>
    <s v="Hyatt"/>
    <s v="Mrs"/>
    <s v="F"/>
    <n v="30"/>
    <s v="Sumatra Road"/>
    <s v="Beverley"/>
    <x v="37"/>
    <x v="592"/>
    <n v="78"/>
    <x v="7"/>
    <x v="7"/>
    <n v="2.95"/>
    <n v="20"/>
    <n v="230.10000000000002"/>
    <n v="4602"/>
  </r>
  <r>
    <n v="4467"/>
    <s v="Alfonso"/>
    <s v="Little"/>
    <s v="Mr"/>
    <s v="M"/>
    <n v="90"/>
    <s v="Summerfield Street"/>
    <s v="London"/>
    <x v="2"/>
    <x v="163"/>
    <n v="26"/>
    <x v="6"/>
    <x v="6"/>
    <n v="1.29"/>
    <n v="24"/>
    <n v="33.54"/>
    <n v="804.96"/>
  </r>
  <r>
    <n v="4468"/>
    <s v="Blaine"/>
    <s v="Putnam"/>
    <s v="Mr"/>
    <s v="M"/>
    <n v="90"/>
    <s v="Summers Row"/>
    <s v="Aberfeldy"/>
    <x v="36"/>
    <x v="384"/>
    <n v="42"/>
    <x v="9"/>
    <x v="9"/>
    <n v="3.39"/>
    <n v="24"/>
    <n v="142.38"/>
    <n v="3417.12"/>
  </r>
  <r>
    <n v="4469"/>
    <s v="Cesar"/>
    <s v="Oleary"/>
    <s v="Mr"/>
    <s v="M"/>
    <n v="90"/>
    <s v="Summers Town"/>
    <s v="Bourne End"/>
    <x v="76"/>
    <x v="712"/>
    <n v="87"/>
    <x v="3"/>
    <x v="3"/>
    <n v="0.69"/>
    <n v="24"/>
    <n v="60.029999999999994"/>
    <n v="1440.7199999999998"/>
  </r>
  <r>
    <n v="4470"/>
    <s v="Rena"/>
    <s v="Luna"/>
    <s v="Mrs"/>
    <s v="F"/>
    <n v="90"/>
    <s v="Summerstown"/>
    <s v="Cornwall"/>
    <x v="16"/>
    <x v="135"/>
    <n v="62"/>
    <x v="4"/>
    <x v="4"/>
    <n v="1.89"/>
    <n v="18"/>
    <n v="117.17999999999999"/>
    <n v="2109.2399999999998"/>
  </r>
  <r>
    <n v="4471"/>
    <s v="Woodrow"/>
    <s v="Dennison"/>
    <s v="Mr"/>
    <s v="M"/>
    <n v="30"/>
    <s v="Sumner Avenue"/>
    <s v="Dymock"/>
    <x v="44"/>
    <x v="498"/>
    <n v="13"/>
    <x v="2"/>
    <x v="2"/>
    <n v="1.79"/>
    <n v="17"/>
    <n v="23.27"/>
    <n v="395.59"/>
  </r>
  <r>
    <n v="4472"/>
    <s v="Mitchell"/>
    <s v="Moyer"/>
    <s v="Mr"/>
    <s v="M"/>
    <n v="90"/>
    <s v="Sumner Estate"/>
    <s v="Barton-Upon-Humber"/>
    <x v="53"/>
    <x v="950"/>
    <n v="18"/>
    <x v="6"/>
    <x v="6"/>
    <n v="1.29"/>
    <n v="24"/>
    <n v="23.22"/>
    <n v="557.28"/>
  </r>
  <r>
    <n v="4473"/>
    <s v="Craig"/>
    <s v="Mendez"/>
    <s v="Mr"/>
    <s v="M"/>
    <n v="60"/>
    <s v="Sumner Street"/>
    <s v="Winchester"/>
    <x v="2"/>
    <x v="317"/>
    <n v="70"/>
    <x v="0"/>
    <x v="0"/>
    <n v="2.0099999999999998"/>
    <n v="20"/>
    <n v="140.69999999999999"/>
    <n v="2814"/>
  </r>
  <r>
    <n v="4474"/>
    <s v="Evie"/>
    <s v="Piper"/>
    <s v="Miss"/>
    <s v="F"/>
    <n v="30"/>
    <s v="Sun Cottages"/>
    <s v="Looe"/>
    <x v="2"/>
    <x v="970"/>
    <n v="88"/>
    <x v="6"/>
    <x v="6"/>
    <n v="1.29"/>
    <n v="24"/>
    <n v="113.52000000000001"/>
    <n v="2724.4800000000005"/>
  </r>
  <r>
    <n v="4475"/>
    <s v="Grant"/>
    <s v="Bonds"/>
    <s v="Mr"/>
    <s v="M"/>
    <n v="60"/>
    <s v="Sun Lane"/>
    <s v="Caersws"/>
    <x v="12"/>
    <x v="65"/>
    <n v="79"/>
    <x v="6"/>
    <x v="6"/>
    <n v="1.29"/>
    <n v="24"/>
    <n v="101.91"/>
    <n v="2445.84"/>
  </r>
  <r>
    <n v="4476"/>
    <s v="Jeanmarie"/>
    <s v="Bonilla"/>
    <s v="Miss"/>
    <s v="F"/>
    <n v="90"/>
    <s v="Sun Road"/>
    <s v="Dunstable"/>
    <x v="3"/>
    <x v="87"/>
    <n v="72"/>
    <x v="2"/>
    <x v="2"/>
    <n v="1.79"/>
    <n v="17"/>
    <n v="128.88"/>
    <n v="2190.96"/>
  </r>
  <r>
    <n v="4477"/>
    <s v="Quinn"/>
    <s v="Lancaster"/>
    <s v="Mr"/>
    <s v="M"/>
    <n v="60"/>
    <s v="Sun Tavern"/>
    <s v="Morecambe"/>
    <x v="2"/>
    <x v="394"/>
    <n v="40"/>
    <x v="5"/>
    <x v="5"/>
    <n v="3.99"/>
    <n v="24"/>
    <n v="159.60000000000002"/>
    <n v="3830.4000000000005"/>
  </r>
  <r>
    <n v="4478"/>
    <s v="Ivana"/>
    <s v="Stout"/>
    <s v="Miss"/>
    <s v="F"/>
    <n v="30"/>
    <s v="Sun Tavern"/>
    <s v="South Yorkshire"/>
    <x v="2"/>
    <x v="436"/>
    <n v="25"/>
    <x v="1"/>
    <x v="1"/>
    <n v="1.79"/>
    <n v="24"/>
    <n v="44.75"/>
    <n v="1074"/>
  </r>
  <r>
    <n v="4480"/>
    <s v="Wonda"/>
    <s v="Roberson"/>
    <s v="Ms"/>
    <s v="F"/>
    <n v="90"/>
    <s v="Sun Terrace"/>
    <s v="Colwyn Bay"/>
    <x v="15"/>
    <x v="419"/>
    <n v="67"/>
    <x v="2"/>
    <x v="2"/>
    <n v="1.79"/>
    <n v="17"/>
    <n v="119.93"/>
    <n v="2038.8100000000002"/>
  </r>
  <r>
    <n v="4481"/>
    <s v="Micah"/>
    <s v="Brandon"/>
    <s v="Mr"/>
    <s v="M"/>
    <n v="90"/>
    <s v="Sunbury Avenue"/>
    <s v="Halkirk"/>
    <x v="13"/>
    <x v="769"/>
    <n v="81"/>
    <x v="0"/>
    <x v="0"/>
    <n v="2.0099999999999998"/>
    <n v="20"/>
    <n v="162.80999999999997"/>
    <n v="3256.1999999999994"/>
  </r>
  <r>
    <n v="4482"/>
    <s v="Pete"/>
    <s v="Sutton"/>
    <s v="Mr"/>
    <s v="M"/>
    <n v="90"/>
    <s v="Sunbury Workshops"/>
    <s v="Choppington"/>
    <x v="18"/>
    <x v="662"/>
    <n v="91"/>
    <x v="6"/>
    <x v="6"/>
    <n v="1.29"/>
    <n v="24"/>
    <n v="117.39"/>
    <n v="2817.36"/>
  </r>
  <r>
    <n v="4483"/>
    <s v="Antony"/>
    <s v="Mcgowan"/>
    <s v="Mr"/>
    <s v="M"/>
    <n v="30"/>
    <s v="Sundew Ave"/>
    <s v="Stevenston"/>
    <x v="2"/>
    <x v="555"/>
    <n v="38"/>
    <x v="9"/>
    <x v="9"/>
    <n v="3.39"/>
    <n v="24"/>
    <n v="128.82"/>
    <n v="3091.68"/>
  </r>
  <r>
    <n v="4484"/>
    <s v="Cristopher"/>
    <s v="Farrell"/>
    <s v="Mr"/>
    <s v="M"/>
    <n v="90"/>
    <s v="Sunfield Cottages"/>
    <s v="Dulverton"/>
    <x v="3"/>
    <x v="178"/>
    <n v="47"/>
    <x v="1"/>
    <x v="1"/>
    <n v="1.79"/>
    <n v="24"/>
    <n v="84.13"/>
    <n v="2019.12"/>
  </r>
  <r>
    <n v="4485"/>
    <s v="Kristopher"/>
    <s v="Riddle"/>
    <s v="Mr"/>
    <s v="M"/>
    <n v="30"/>
    <s v="Sunny Crescent"/>
    <s v="Warminster"/>
    <x v="2"/>
    <x v="971"/>
    <n v="63"/>
    <x v="2"/>
    <x v="2"/>
    <n v="1.79"/>
    <n v="17"/>
    <n v="112.77"/>
    <n v="1917.09"/>
  </r>
  <r>
    <n v="4486"/>
    <s v="Darby"/>
    <s v="Parson"/>
    <s v="Mrs"/>
    <s v="F"/>
    <n v="90"/>
    <s v="Sunnycroft"/>
    <s v="Middlesbrough"/>
    <x v="2"/>
    <x v="885"/>
    <n v="61"/>
    <x v="9"/>
    <x v="9"/>
    <n v="3.39"/>
    <n v="24"/>
    <n v="206.79000000000002"/>
    <n v="4962.9600000000009"/>
  </r>
  <r>
    <n v="4487"/>
    <s v="Shantel"/>
    <s v="Houser"/>
    <s v="Mrs"/>
    <s v="F"/>
    <n v="30"/>
    <s v="Sunnycroft Road"/>
    <s v="Dunstable"/>
    <x v="3"/>
    <x v="708"/>
    <n v="44"/>
    <x v="9"/>
    <x v="9"/>
    <n v="3.39"/>
    <n v="24"/>
    <n v="149.16"/>
    <n v="3579.84"/>
  </r>
  <r>
    <n v="4488"/>
    <s v="Zella"/>
    <s v="Granger"/>
    <s v="Mrs"/>
    <s v="F"/>
    <n v="30"/>
    <s v="Sunnydene Street"/>
    <s v="Wiltshire"/>
    <x v="2"/>
    <x v="1064"/>
    <n v="57"/>
    <x v="5"/>
    <x v="5"/>
    <n v="3.99"/>
    <n v="24"/>
    <n v="227.43"/>
    <n v="5458.32"/>
  </r>
  <r>
    <n v="4489"/>
    <s v="Joesph"/>
    <s v="Hayes"/>
    <s v="Mr"/>
    <s v="M"/>
    <n v="30"/>
    <s v="Sunnyhill Road"/>
    <s v="Darlington"/>
    <x v="3"/>
    <x v="683"/>
    <n v="57"/>
    <x v="1"/>
    <x v="1"/>
    <n v="1.79"/>
    <n v="24"/>
    <n v="102.03"/>
    <n v="2448.7200000000003"/>
  </r>
  <r>
    <n v="4490"/>
    <s v="Chery"/>
    <s v="Maddox"/>
    <s v="Ms"/>
    <s v="F"/>
    <n v="90"/>
    <s v="Sunnyside"/>
    <s v="Lochgilphead"/>
    <x v="11"/>
    <x v="122"/>
    <n v="68"/>
    <x v="8"/>
    <x v="8"/>
    <n v="3.49"/>
    <n v="20"/>
    <n v="237.32000000000002"/>
    <n v="4746.4000000000005"/>
  </r>
  <r>
    <n v="4491"/>
    <s v="Pearlene"/>
    <s v="Armstrong"/>
    <s v="Miss"/>
    <s v="F"/>
    <n v="90"/>
    <s v="Sunnyside Cottages"/>
    <s v="Buckingham"/>
    <x v="8"/>
    <x v="516"/>
    <n v="12"/>
    <x v="5"/>
    <x v="5"/>
    <n v="3.99"/>
    <n v="24"/>
    <n v="47.88"/>
    <n v="1149.1200000000001"/>
  </r>
  <r>
    <n v="4492"/>
    <s v="Murray"/>
    <s v="Plummer"/>
    <s v="Mr"/>
    <s v="M"/>
    <n v="90"/>
    <s v="Sunset Road"/>
    <s v="Leek"/>
    <x v="21"/>
    <x v="136"/>
    <n v="56"/>
    <x v="3"/>
    <x v="3"/>
    <n v="0.69"/>
    <n v="24"/>
    <n v="38.64"/>
    <n v="927.36"/>
  </r>
  <r>
    <n v="4493"/>
    <s v="Willian"/>
    <s v="Keller"/>
    <s v="Mr"/>
    <s v="M"/>
    <n v="60"/>
    <s v="Surrey Commercial"/>
    <s v="Moelfre"/>
    <x v="2"/>
    <x v="1021"/>
    <n v="56"/>
    <x v="5"/>
    <x v="5"/>
    <n v="3.99"/>
    <n v="24"/>
    <n v="223.44"/>
    <n v="5362.5599999999995"/>
  </r>
  <r>
    <n v="4494"/>
    <s v="Mariano"/>
    <s v="Christie"/>
    <s v="Mr"/>
    <s v="M"/>
    <n v="90"/>
    <s v="Surrey Cottage"/>
    <s v="Devon"/>
    <x v="3"/>
    <x v="1063"/>
    <n v="97"/>
    <x v="9"/>
    <x v="9"/>
    <n v="3.39"/>
    <n v="24"/>
    <n v="328.83"/>
    <n v="7891.92"/>
  </r>
  <r>
    <n v="4495"/>
    <s v="Tomika"/>
    <s v="Odonnell"/>
    <s v="Ms"/>
    <s v="F"/>
    <n v="60"/>
    <s v="Surrey Mews"/>
    <s v="Boston"/>
    <x v="28"/>
    <x v="1004"/>
    <n v="86"/>
    <x v="1"/>
    <x v="1"/>
    <n v="1.79"/>
    <n v="24"/>
    <n v="153.94"/>
    <n v="3694.56"/>
  </r>
  <r>
    <n v="4497"/>
    <s v="Oren"/>
    <s v="Olsen"/>
    <s v="Mr"/>
    <s v="M"/>
    <n v="90"/>
    <s v="Sussex Gardens"/>
    <s v="Cradley Heath"/>
    <x v="16"/>
    <x v="262"/>
    <n v="50"/>
    <x v="5"/>
    <x v="5"/>
    <n v="3.99"/>
    <n v="24"/>
    <n v="199.5"/>
    <n v="4788"/>
  </r>
  <r>
    <n v="4499"/>
    <s v="Estella"/>
    <s v="Ragland"/>
    <s v="Mrs"/>
    <s v="F"/>
    <n v="30"/>
    <s v="Sussex Terrace"/>
    <s v="Liss"/>
    <x v="11"/>
    <x v="838"/>
    <n v="18"/>
    <x v="0"/>
    <x v="0"/>
    <n v="2.0099999999999998"/>
    <n v="20"/>
    <n v="36.179999999999993"/>
    <n v="723.59999999999991"/>
  </r>
  <r>
    <n v="4500"/>
    <s v="Marcus"/>
    <s v="Vasquez"/>
    <s v="Mr"/>
    <s v="M"/>
    <n v="60"/>
    <s v="Sutherland Gardens"/>
    <s v="Weybridge"/>
    <x v="2"/>
    <x v="1079"/>
    <n v="63"/>
    <x v="2"/>
    <x v="2"/>
    <n v="1.79"/>
    <n v="17"/>
    <n v="112.77"/>
    <n v="1917.09"/>
  </r>
  <r>
    <n v="4501"/>
    <s v="Alycia"/>
    <s v="Staples"/>
    <s v="Mrs"/>
    <s v="F"/>
    <n v="90"/>
    <s v="Sutherland Street"/>
    <s v="Ashby-De-La-Zouch"/>
    <x v="64"/>
    <x v="513"/>
    <n v="23"/>
    <x v="0"/>
    <x v="0"/>
    <n v="2.0099999999999998"/>
    <n v="20"/>
    <n v="46.23"/>
    <n v="924.59999999999991"/>
  </r>
  <r>
    <n v="4502"/>
    <s v="Emmy"/>
    <s v="Ferguson"/>
    <s v="Ms"/>
    <s v="F"/>
    <n v="90"/>
    <s v="Sutton C+F931Rt"/>
    <s v="County Fermanagh"/>
    <x v="16"/>
    <x v="332"/>
    <n v="27"/>
    <x v="2"/>
    <x v="2"/>
    <n v="1.79"/>
    <n v="17"/>
    <n v="48.33"/>
    <n v="821.61"/>
  </r>
  <r>
    <n v="4503"/>
    <s v="Boyce"/>
    <s v="Tyson"/>
    <s v="Mr"/>
    <s v="M"/>
    <n v="30"/>
    <s v="Sutton Estate"/>
    <s v="Fort Augustus"/>
    <x v="17"/>
    <x v="525"/>
    <n v="38"/>
    <x v="7"/>
    <x v="7"/>
    <n v="2.95"/>
    <n v="20"/>
    <n v="112.10000000000001"/>
    <n v="2242"/>
  </r>
  <r>
    <n v="4504"/>
    <s v="Marcellus"/>
    <s v="John"/>
    <s v="Mr"/>
    <s v="M"/>
    <n v="90"/>
    <s v="Sutton Row"/>
    <s v="Ballycastle"/>
    <x v="0"/>
    <x v="333"/>
    <n v="21"/>
    <x v="0"/>
    <x v="0"/>
    <n v="2.0099999999999998"/>
    <n v="20"/>
    <n v="42.209999999999994"/>
    <n v="844.19999999999982"/>
  </r>
  <r>
    <n v="4505"/>
    <s v="Jeffry"/>
    <s v="Childs"/>
    <s v="Mr"/>
    <s v="M"/>
    <n v="60"/>
    <s v="Swady Hill"/>
    <s v="Leicestershire"/>
    <x v="84"/>
    <x v="963"/>
    <n v="2"/>
    <x v="7"/>
    <x v="7"/>
    <n v="2.95"/>
    <n v="20"/>
    <n v="5.9"/>
    <n v="118"/>
  </r>
  <r>
    <n v="4506"/>
    <s v="Jennell"/>
    <s v="Vaughan"/>
    <s v="Mrs"/>
    <s v="F"/>
    <n v="90"/>
    <s v="Swains Road"/>
    <s v="Taynuilt"/>
    <x v="2"/>
    <x v="796"/>
    <n v="52"/>
    <x v="8"/>
    <x v="8"/>
    <n v="3.49"/>
    <n v="20"/>
    <n v="181.48000000000002"/>
    <n v="3629.6000000000004"/>
  </r>
  <r>
    <n v="4507"/>
    <s v="Shannon"/>
    <s v="Compton"/>
    <s v="Mr"/>
    <s v="M"/>
    <n v="60"/>
    <s v="Swallow Close"/>
    <s v="Kenley"/>
    <x v="21"/>
    <x v="242"/>
    <n v="33"/>
    <x v="3"/>
    <x v="3"/>
    <n v="0.69"/>
    <n v="24"/>
    <n v="22.77"/>
    <n v="546.48"/>
  </r>
  <r>
    <n v="4508"/>
    <s v="Christian"/>
    <s v="Lara"/>
    <s v="Mrs"/>
    <s v="F"/>
    <n v="30"/>
    <s v="Swallow Drive"/>
    <s v="Ebbw Vale"/>
    <x v="44"/>
    <x v="631"/>
    <n v="11"/>
    <x v="8"/>
    <x v="8"/>
    <n v="3.49"/>
    <n v="20"/>
    <n v="38.39"/>
    <n v="767.8"/>
  </r>
  <r>
    <n v="4509"/>
    <s v="Cristopher"/>
    <s v="Stanton"/>
    <s v="Mr"/>
    <s v="M"/>
    <n v="30"/>
    <s v="Swallow Gardens"/>
    <s v="Sidcup"/>
    <x v="2"/>
    <x v="334"/>
    <n v="13"/>
    <x v="4"/>
    <x v="4"/>
    <n v="1.89"/>
    <n v="18"/>
    <n v="24.57"/>
    <n v="442.26"/>
  </r>
  <r>
    <n v="4510"/>
    <s v="Doyle"/>
    <s v="Kessler"/>
    <s v="Mr"/>
    <s v="M"/>
    <n v="60"/>
    <s v="Swan Alley"/>
    <s v="Blaydon-On-Tyne"/>
    <x v="7"/>
    <x v="1080"/>
    <n v="43"/>
    <x v="8"/>
    <x v="8"/>
    <n v="3.49"/>
    <n v="20"/>
    <n v="150.07000000000002"/>
    <n v="3001.4000000000005"/>
  </r>
  <r>
    <n v="4511"/>
    <s v="Numbers"/>
    <s v="Soto"/>
    <s v="Mr"/>
    <s v="M"/>
    <n v="90"/>
    <s v="Swan Lane"/>
    <s v="Chorley"/>
    <x v="18"/>
    <x v="767"/>
    <n v="46"/>
    <x v="6"/>
    <x v="6"/>
    <n v="1.29"/>
    <n v="24"/>
    <n v="59.34"/>
    <n v="1424.16"/>
  </r>
  <r>
    <n v="4512"/>
    <s v="Elmo"/>
    <s v="Mclaughlin"/>
    <s v="Mr"/>
    <s v="M"/>
    <n v="30"/>
    <s v="Swan Yard"/>
    <s v="Mayfield"/>
    <x v="2"/>
    <x v="159"/>
    <n v="80"/>
    <x v="5"/>
    <x v="5"/>
    <n v="3.99"/>
    <n v="24"/>
    <n v="319.20000000000005"/>
    <n v="7660.8000000000011"/>
  </r>
  <r>
    <n v="4513"/>
    <s v="Ja"/>
    <s v="Kimball"/>
    <s v="Mrs"/>
    <s v="F"/>
    <n v="60"/>
    <s v="Swansland Gardens"/>
    <s v="Ayr"/>
    <x v="40"/>
    <x v="784"/>
    <n v="58"/>
    <x v="0"/>
    <x v="0"/>
    <n v="2.0099999999999998"/>
    <n v="20"/>
    <n v="116.57999999999998"/>
    <n v="2331.5999999999995"/>
  </r>
  <r>
    <n v="4514"/>
    <s v="Regina"/>
    <s v="Scruggs"/>
    <s v="Mrs"/>
    <s v="F"/>
    <n v="90"/>
    <s v="Swansland Gardens"/>
    <s v="Caterham"/>
    <x v="10"/>
    <x v="505"/>
    <n v="48"/>
    <x v="5"/>
    <x v="5"/>
    <n v="3.99"/>
    <n v="24"/>
    <n v="191.52"/>
    <n v="4596.4800000000005"/>
  </r>
  <r>
    <n v="4515"/>
    <s v="Rodney"/>
    <s v="Begay"/>
    <s v="Mr"/>
    <s v="M"/>
    <n v="90"/>
    <s v="Sweden Gate"/>
    <s v="Crowthorne"/>
    <x v="16"/>
    <x v="17"/>
    <n v="57"/>
    <x v="2"/>
    <x v="2"/>
    <n v="1.79"/>
    <n v="17"/>
    <n v="102.03"/>
    <n v="1734.51"/>
  </r>
  <r>
    <n v="4516"/>
    <s v="Zelma"/>
    <s v="Romero"/>
    <s v="Miss"/>
    <s v="F"/>
    <n v="30"/>
    <s v="Sweedland Court"/>
    <s v="Tintagel"/>
    <x v="2"/>
    <x v="718"/>
    <n v="7"/>
    <x v="3"/>
    <x v="3"/>
    <n v="0.69"/>
    <n v="24"/>
    <n v="4.83"/>
    <n v="115.92"/>
  </r>
  <r>
    <n v="4517"/>
    <s v="Glen"/>
    <s v="Mccoy"/>
    <s v="Dr"/>
    <s v="M"/>
    <n v="90"/>
    <s v="Swiss Villas"/>
    <s v="Lochgilphead"/>
    <x v="11"/>
    <x v="832"/>
    <n v="21"/>
    <x v="8"/>
    <x v="8"/>
    <n v="3.49"/>
    <n v="20"/>
    <n v="73.290000000000006"/>
    <n v="1465.8000000000002"/>
  </r>
  <r>
    <n v="4518"/>
    <s v="Randy"/>
    <s v="Booth"/>
    <s v="Mr"/>
    <s v="M"/>
    <n v="60"/>
    <s v="Sycamore Close"/>
    <s v="Essex"/>
    <x v="17"/>
    <x v="449"/>
    <n v="95"/>
    <x v="3"/>
    <x v="3"/>
    <n v="0.69"/>
    <n v="24"/>
    <n v="65.55"/>
    <n v="1573.1999999999998"/>
  </r>
  <r>
    <n v="4519"/>
    <s v="Yon"/>
    <s v="Costa"/>
    <s v="Miss"/>
    <s v="F"/>
    <n v="30"/>
    <s v="Sydney Cottages"/>
    <s v="Humbie"/>
    <x v="1"/>
    <x v="497"/>
    <n v="74"/>
    <x v="9"/>
    <x v="9"/>
    <n v="3.39"/>
    <n v="24"/>
    <n v="250.86"/>
    <n v="6020.64"/>
  </r>
  <r>
    <n v="4520"/>
    <s v="Garth"/>
    <s v="Sharpe"/>
    <s v="Mr"/>
    <s v="M"/>
    <n v="60"/>
    <s v="Sydney Street"/>
    <s v="Romford"/>
    <x v="2"/>
    <x v="521"/>
    <n v="5"/>
    <x v="7"/>
    <x v="7"/>
    <n v="2.95"/>
    <n v="20"/>
    <n v="14.75"/>
    <n v="295"/>
  </r>
  <r>
    <n v="4521"/>
    <s v="Hollis"/>
    <s v="Sheehan"/>
    <s v="Mr"/>
    <s v="M"/>
    <n v="60"/>
    <s v="Symons Street"/>
    <s v="County Antrim"/>
    <x v="16"/>
    <x v="404"/>
    <n v="33"/>
    <x v="1"/>
    <x v="1"/>
    <n v="1.79"/>
    <n v="24"/>
    <n v="59.07"/>
    <n v="1417.68"/>
  </r>
  <r>
    <n v="4522"/>
    <s v="Roy"/>
    <s v="Cowan"/>
    <s v="Miss"/>
    <s v="F"/>
    <n v="90"/>
    <s v="Synagogue"/>
    <s v="Thornton-Cleveleys"/>
    <x v="2"/>
    <x v="617"/>
    <n v="45"/>
    <x v="9"/>
    <x v="9"/>
    <n v="3.39"/>
    <n v="24"/>
    <n v="152.55000000000001"/>
    <n v="3661.2000000000003"/>
  </r>
  <r>
    <n v="4523"/>
    <s v="Sang"/>
    <s v="Simon"/>
    <s v="Mr"/>
    <s v="M"/>
    <n v="60"/>
    <s v="Tabernacle Square"/>
    <s v="Ulverston"/>
    <x v="2"/>
    <x v="980"/>
    <n v="61"/>
    <x v="2"/>
    <x v="2"/>
    <n v="1.79"/>
    <n v="17"/>
    <n v="109.19"/>
    <n v="1856.23"/>
  </r>
  <r>
    <n v="4524"/>
    <s v="Stanton"/>
    <s v="Mcnair"/>
    <s v="Mr"/>
    <s v="M"/>
    <n v="90"/>
    <s v="Tachbrook Mews"/>
    <s v="Marianglas"/>
    <x v="2"/>
    <x v="292"/>
    <n v="5"/>
    <x v="1"/>
    <x v="1"/>
    <n v="1.79"/>
    <n v="24"/>
    <n v="8.9499999999999993"/>
    <n v="214.79999999999998"/>
  </r>
  <r>
    <n v="4525"/>
    <s v="Eura"/>
    <s v="Horne"/>
    <s v="Mrs"/>
    <s v="F"/>
    <n v="90"/>
    <s v="Tailworth Street"/>
    <s v="Llandeilo"/>
    <x v="11"/>
    <x v="763"/>
    <n v="50"/>
    <x v="0"/>
    <x v="0"/>
    <n v="2.0099999999999998"/>
    <n v="20"/>
    <n v="100.49999999999999"/>
    <n v="2009.9999999999998"/>
  </r>
  <r>
    <n v="4526"/>
    <s v="Jere"/>
    <s v="Geiger"/>
    <s v="Mr"/>
    <s v="M"/>
    <n v="60"/>
    <s v="Talfour Road"/>
    <s v="Llanrhystud"/>
    <x v="11"/>
    <x v="1031"/>
    <n v="47"/>
    <x v="2"/>
    <x v="2"/>
    <n v="1.79"/>
    <n v="17"/>
    <n v="84.13"/>
    <n v="1430.21"/>
  </r>
  <r>
    <n v="4527"/>
    <s v="Santo"/>
    <s v="Bates"/>
    <s v="Mr"/>
    <s v="M"/>
    <n v="30"/>
    <s v="Tamar Street"/>
    <s v="South Ockendon"/>
    <x v="2"/>
    <x v="142"/>
    <n v="34"/>
    <x v="4"/>
    <x v="4"/>
    <n v="1.89"/>
    <n v="18"/>
    <n v="64.259999999999991"/>
    <n v="1156.6799999999998"/>
  </r>
  <r>
    <n v="4528"/>
    <s v="Winifred"/>
    <s v="Thompson"/>
    <s v="Miss"/>
    <s v="F"/>
    <n v="30"/>
    <s v="Tanfield Court"/>
    <s v="Isle Of Colonsay"/>
    <x v="21"/>
    <x v="91"/>
    <n v="76"/>
    <x v="7"/>
    <x v="7"/>
    <n v="2.95"/>
    <n v="20"/>
    <n v="224.20000000000002"/>
    <n v="4484"/>
  </r>
  <r>
    <n v="4529"/>
    <s v="Solomon"/>
    <s v="Friend"/>
    <s v="Mr"/>
    <s v="M"/>
    <n v="90"/>
    <s v="Tangle Tree"/>
    <s v="Redruth"/>
    <x v="2"/>
    <x v="419"/>
    <n v="43"/>
    <x v="7"/>
    <x v="7"/>
    <n v="2.95"/>
    <n v="20"/>
    <n v="126.85000000000001"/>
    <n v="2537"/>
  </r>
  <r>
    <n v="4530"/>
    <s v="Daphne"/>
    <s v="Camacho"/>
    <s v="Prof"/>
    <s v="F"/>
    <n v="60"/>
    <s v="Tanhurst Walk"/>
    <s v="Motherwell"/>
    <x v="2"/>
    <x v="119"/>
    <n v="88"/>
    <x v="5"/>
    <x v="5"/>
    <n v="3.99"/>
    <n v="24"/>
    <n v="351.12"/>
    <n v="8426.880000000001"/>
  </r>
  <r>
    <n v="4531"/>
    <s v="Rhett"/>
    <s v="Harrington"/>
    <s v="Mr"/>
    <s v="M"/>
    <n v="30"/>
    <s v="Tankerton Houses"/>
    <s v="Yeovil"/>
    <x v="2"/>
    <x v="631"/>
    <n v="52"/>
    <x v="8"/>
    <x v="8"/>
    <n v="3.49"/>
    <n v="20"/>
    <n v="181.48000000000002"/>
    <n v="3629.6000000000004"/>
  </r>
  <r>
    <n v="4532"/>
    <s v="Yee"/>
    <s v="Albright"/>
    <s v="Mrs"/>
    <s v="F"/>
    <n v="90"/>
    <s v="Tankerville Road"/>
    <s v="Dalmally"/>
    <x v="3"/>
    <x v="1081"/>
    <n v="79"/>
    <x v="9"/>
    <x v="9"/>
    <n v="3.39"/>
    <n v="24"/>
    <n v="267.81"/>
    <n v="6427.4400000000005"/>
  </r>
  <r>
    <n v="4533"/>
    <s v="Delmer"/>
    <s v="Drew"/>
    <s v="Mr"/>
    <s v="M"/>
    <n v="90"/>
    <s v="Tant Avenue"/>
    <s v="Gairloch"/>
    <x v="17"/>
    <x v="670"/>
    <n v="73"/>
    <x v="2"/>
    <x v="2"/>
    <n v="1.79"/>
    <n v="17"/>
    <n v="130.67000000000002"/>
    <n v="2221.3900000000003"/>
  </r>
  <r>
    <n v="4535"/>
    <s v="Guy"/>
    <s v="Ibarra"/>
    <s v="Mr"/>
    <s v="M"/>
    <n v="90"/>
    <s v="Tariff Road"/>
    <s v="Llangammarch Wells"/>
    <x v="11"/>
    <x v="208"/>
    <n v="96"/>
    <x v="2"/>
    <x v="2"/>
    <n v="1.79"/>
    <n v="17"/>
    <n v="171.84"/>
    <n v="2921.28"/>
  </r>
  <r>
    <n v="4536"/>
    <s v="Chung"/>
    <s v="Hart"/>
    <s v="Mr"/>
    <s v="M"/>
    <n v="90"/>
    <s v="Tarnwood Park"/>
    <s v="Musselburgh"/>
    <x v="2"/>
    <x v="580"/>
    <n v="56"/>
    <x v="7"/>
    <x v="7"/>
    <n v="2.95"/>
    <n v="20"/>
    <n v="165.20000000000002"/>
    <n v="3304.0000000000005"/>
  </r>
  <r>
    <n v="4537"/>
    <s v="Brendon"/>
    <s v="Brewster"/>
    <s v="Mr"/>
    <s v="M"/>
    <n v="30"/>
    <s v="Tarragon Close"/>
    <s v="New Tredegar"/>
    <x v="2"/>
    <x v="642"/>
    <n v="93"/>
    <x v="1"/>
    <x v="1"/>
    <n v="1.79"/>
    <n v="24"/>
    <n v="166.47"/>
    <n v="3995.2799999999997"/>
  </r>
  <r>
    <n v="4538"/>
    <s v="Ashanti"/>
    <s v="Knox"/>
    <s v="Miss"/>
    <s v="F"/>
    <n v="90"/>
    <s v="Tarver Road"/>
    <s v="Keith"/>
    <x v="21"/>
    <x v="917"/>
    <n v="72"/>
    <x v="2"/>
    <x v="2"/>
    <n v="1.79"/>
    <n v="17"/>
    <n v="128.88"/>
    <n v="2190.96"/>
  </r>
  <r>
    <n v="4539"/>
    <s v="Belinda"/>
    <s v="Hobson"/>
    <s v="Ms"/>
    <s v="F"/>
    <n v="60"/>
    <s v="Tash Street"/>
    <s v="Manningtree"/>
    <x v="2"/>
    <x v="744"/>
    <n v="9"/>
    <x v="7"/>
    <x v="7"/>
    <n v="2.95"/>
    <n v="20"/>
    <n v="26.55"/>
    <n v="531"/>
  </r>
  <r>
    <n v="4540"/>
    <s v="Michelle"/>
    <s v="Kerr"/>
    <s v="Miss"/>
    <s v="F"/>
    <n v="90"/>
    <s v="Tatnell Road"/>
    <s v="Clitheroe"/>
    <x v="15"/>
    <x v="957"/>
    <n v="46"/>
    <x v="8"/>
    <x v="8"/>
    <n v="3.49"/>
    <n v="20"/>
    <n v="160.54000000000002"/>
    <n v="3210.8"/>
  </r>
  <r>
    <n v="4541"/>
    <s v="Wayne"/>
    <s v="Parsons"/>
    <s v="Mr"/>
    <s v="M"/>
    <n v="90"/>
    <s v="Tatnell Road"/>
    <s v="Deal"/>
    <x v="3"/>
    <x v="140"/>
    <n v="72"/>
    <x v="4"/>
    <x v="4"/>
    <n v="1.89"/>
    <n v="18"/>
    <n v="136.07999999999998"/>
    <n v="2449.4399999999996"/>
  </r>
  <r>
    <n v="4543"/>
    <s v="Lorena"/>
    <s v="Navarro"/>
    <s v="Mrs"/>
    <s v="F"/>
    <n v="60"/>
    <s v="Tattersall Close"/>
    <s v="Liss"/>
    <x v="11"/>
    <x v="927"/>
    <n v="84"/>
    <x v="2"/>
    <x v="2"/>
    <n v="1.79"/>
    <n v="17"/>
    <n v="150.36000000000001"/>
    <n v="2556.1200000000003"/>
  </r>
  <r>
    <n v="4544"/>
    <s v="Jenni"/>
    <s v="Wooten"/>
    <s v="Mrs"/>
    <s v="F"/>
    <n v="60"/>
    <s v="Tattle Court"/>
    <s v="Llangollen"/>
    <x v="11"/>
    <x v="567"/>
    <n v="3"/>
    <x v="5"/>
    <x v="5"/>
    <n v="3.99"/>
    <n v="24"/>
    <n v="11.97"/>
    <n v="287.28000000000003"/>
  </r>
  <r>
    <n v="4545"/>
    <s v="Wayne"/>
    <s v="Hamm"/>
    <s v="Mr"/>
    <s v="M"/>
    <n v="60"/>
    <s v="Taunton Avenue"/>
    <s v="South Brent"/>
    <x v="2"/>
    <x v="64"/>
    <n v="14"/>
    <x v="5"/>
    <x v="5"/>
    <n v="3.99"/>
    <n v="24"/>
    <n v="55.86"/>
    <n v="1340.6399999999999"/>
  </r>
  <r>
    <n v="4546"/>
    <s v="Terrell"/>
    <s v="Wallace"/>
    <s v="Mr"/>
    <s v="M"/>
    <n v="60"/>
    <s v="Taunton Place"/>
    <s v="Cambridgeshire"/>
    <x v="10"/>
    <x v="160"/>
    <n v="36"/>
    <x v="2"/>
    <x v="2"/>
    <n v="1.79"/>
    <n v="17"/>
    <n v="64.44"/>
    <n v="1095.48"/>
  </r>
  <r>
    <n v="4547"/>
    <s v="Hobert"/>
    <s v="Soto"/>
    <s v="Mr"/>
    <s v="M"/>
    <n v="90"/>
    <s v="Taverners Way"/>
    <s v="Corsham"/>
    <x v="16"/>
    <x v="650"/>
    <n v="78"/>
    <x v="9"/>
    <x v="9"/>
    <n v="3.39"/>
    <n v="24"/>
    <n v="264.42"/>
    <n v="6346.08"/>
  </r>
  <r>
    <n v="4548"/>
    <s v="Alyse"/>
    <s v="Thayer"/>
    <s v="Miss"/>
    <s v="F"/>
    <n v="90"/>
    <s v="Taybridge Road"/>
    <s v="West Calder"/>
    <x v="2"/>
    <x v="816"/>
    <n v="9"/>
    <x v="7"/>
    <x v="7"/>
    <n v="2.95"/>
    <n v="20"/>
    <n v="26.55"/>
    <n v="531"/>
  </r>
  <r>
    <n v="4549"/>
    <s v="Latia"/>
    <s v="Corbett"/>
    <s v="Miss"/>
    <s v="F"/>
    <n v="30"/>
    <s v="Taylor Close"/>
    <s v="Chipping Norton"/>
    <x v="18"/>
    <x v="926"/>
    <n v="50"/>
    <x v="1"/>
    <x v="1"/>
    <n v="1.79"/>
    <n v="24"/>
    <n v="89.5"/>
    <n v="2148"/>
  </r>
  <r>
    <n v="4550"/>
    <s v="Kelvin"/>
    <s v="Hanson"/>
    <s v="Mr"/>
    <s v="M"/>
    <n v="30"/>
    <s v="Taylors Buildings"/>
    <s v="Llanfyrnach"/>
    <x v="11"/>
    <x v="714"/>
    <n v="55"/>
    <x v="3"/>
    <x v="3"/>
    <n v="0.69"/>
    <n v="24"/>
    <n v="37.949999999999996"/>
    <n v="910.8"/>
  </r>
  <r>
    <n v="4551"/>
    <s v="Sonny"/>
    <s v="Bruno"/>
    <s v="Mr"/>
    <s v="M"/>
    <n v="30"/>
    <s v="Taylors Cottages"/>
    <s v="Street"/>
    <x v="2"/>
    <x v="473"/>
    <n v="33"/>
    <x v="4"/>
    <x v="4"/>
    <n v="1.89"/>
    <n v="18"/>
    <n v="62.37"/>
    <n v="1122.6599999999999"/>
  </r>
  <r>
    <n v="4552"/>
    <s v="Lashawnda"/>
    <s v="Ladner"/>
    <s v="Miss"/>
    <s v="F"/>
    <n v="30"/>
    <s v="Tayport Close"/>
    <s v="Kidderminster"/>
    <x v="21"/>
    <x v="646"/>
    <n v="18"/>
    <x v="1"/>
    <x v="1"/>
    <n v="1.79"/>
    <n v="24"/>
    <n v="32.22"/>
    <n v="773.28"/>
  </r>
  <r>
    <n v="4553"/>
    <s v="Vivien"/>
    <s v="Downs"/>
    <s v="Miss"/>
    <s v="F"/>
    <n v="60"/>
    <s v="Teale Street"/>
    <s v="Sutton Coldfield"/>
    <x v="2"/>
    <x v="480"/>
    <n v="83"/>
    <x v="3"/>
    <x v="3"/>
    <n v="0.69"/>
    <n v="24"/>
    <n v="57.269999999999996"/>
    <n v="1374.48"/>
  </r>
  <r>
    <n v="4554"/>
    <s v="Debbie"/>
    <s v="Stafford"/>
    <s v="Mrs"/>
    <s v="F"/>
    <n v="60"/>
    <s v="Tehidy Villas"/>
    <s v="Banchory"/>
    <x v="0"/>
    <x v="344"/>
    <n v="66"/>
    <x v="2"/>
    <x v="2"/>
    <n v="1.79"/>
    <n v="17"/>
    <n v="118.14"/>
    <n v="2008.38"/>
  </r>
  <r>
    <n v="4555"/>
    <s v="Racquel"/>
    <s v="Hemphill"/>
    <s v="Ms"/>
    <s v="F"/>
    <n v="30"/>
    <s v="Teignmouth Close"/>
    <s v="Bideford"/>
    <x v="26"/>
    <x v="484"/>
    <n v="8"/>
    <x v="8"/>
    <x v="8"/>
    <n v="3.49"/>
    <n v="20"/>
    <n v="27.92"/>
    <n v="558.40000000000009"/>
  </r>
  <r>
    <n v="4556"/>
    <s v="Linsey"/>
    <s v="Saunders"/>
    <s v="Miss"/>
    <s v="F"/>
    <n v="90"/>
    <s v="Telfer Close"/>
    <s v="Prestonpans"/>
    <x v="2"/>
    <x v="30"/>
    <n v="30"/>
    <x v="7"/>
    <x v="7"/>
    <n v="2.95"/>
    <n v="20"/>
    <n v="88.5"/>
    <n v="1770"/>
  </r>
  <r>
    <n v="4557"/>
    <s v="Jung"/>
    <s v="Holder"/>
    <s v="Mrs"/>
    <s v="F"/>
    <n v="60"/>
    <s v="Templar Street"/>
    <s v="Wishaw"/>
    <x v="2"/>
    <x v="1044"/>
    <n v="38"/>
    <x v="3"/>
    <x v="3"/>
    <n v="0.69"/>
    <n v="24"/>
    <n v="26.22"/>
    <n v="629.28"/>
  </r>
  <r>
    <n v="4558"/>
    <s v="Trudi"/>
    <s v="Hardy"/>
    <s v="Mrs"/>
    <s v="F"/>
    <n v="30"/>
    <s v="Temple Buildings"/>
    <s v="Burnley"/>
    <x v="46"/>
    <x v="988"/>
    <n v="13"/>
    <x v="5"/>
    <x v="5"/>
    <n v="3.99"/>
    <n v="24"/>
    <n v="51.870000000000005"/>
    <n v="1244.8800000000001"/>
  </r>
  <r>
    <n v="4559"/>
    <s v="Shonda"/>
    <s v="Mccormick"/>
    <s v="Miss"/>
    <s v="F"/>
    <n v="90"/>
    <s v="Temple Place"/>
    <s v="Verwood"/>
    <x v="2"/>
    <x v="710"/>
    <n v="50"/>
    <x v="1"/>
    <x v="1"/>
    <n v="1.79"/>
    <n v="24"/>
    <n v="89.5"/>
    <n v="2148"/>
  </r>
  <r>
    <n v="4560"/>
    <s v="Margarito"/>
    <s v="Louis"/>
    <s v="Mr"/>
    <s v="M"/>
    <n v="60"/>
    <s v="Temple Villas"/>
    <s v="Forest Row"/>
    <x v="17"/>
    <x v="205"/>
    <n v="5"/>
    <x v="6"/>
    <x v="6"/>
    <n v="1.29"/>
    <n v="24"/>
    <n v="6.45"/>
    <n v="154.80000000000001"/>
  </r>
  <r>
    <n v="4561"/>
    <s v="Lisandra"/>
    <s v="Arroyo"/>
    <s v="Mrs"/>
    <s v="F"/>
    <n v="30"/>
    <s v="Templeman Road"/>
    <s v="Gretna"/>
    <x v="13"/>
    <x v="576"/>
    <n v="39"/>
    <x v="0"/>
    <x v="0"/>
    <n v="2.0099999999999998"/>
    <n v="20"/>
    <n v="78.389999999999986"/>
    <n v="1567.7999999999997"/>
  </r>
  <r>
    <n v="4562"/>
    <s v="Ronald"/>
    <s v="Mckinney"/>
    <s v="Mr"/>
    <s v="M"/>
    <n v="90"/>
    <s v="Tenby Close"/>
    <s v="Kingsbridge"/>
    <x v="21"/>
    <x v="679"/>
    <n v="76"/>
    <x v="3"/>
    <x v="3"/>
    <n v="0.69"/>
    <n v="24"/>
    <n v="52.44"/>
    <n v="1258.56"/>
  </r>
  <r>
    <n v="4564"/>
    <s v="Otis"/>
    <s v="Stroud"/>
    <s v="Mr"/>
    <s v="M"/>
    <n v="90"/>
    <s v="Tenby Road"/>
    <s v="Hamilton"/>
    <x v="13"/>
    <x v="386"/>
    <n v="95"/>
    <x v="2"/>
    <x v="2"/>
    <n v="1.79"/>
    <n v="17"/>
    <n v="170.05"/>
    <n v="2890.8500000000004"/>
  </r>
  <r>
    <n v="4566"/>
    <s v="Woodrow"/>
    <s v="Grant"/>
    <s v="Mr"/>
    <s v="M"/>
    <n v="60"/>
    <s v="Tench Street"/>
    <s v="East Cowes"/>
    <x v="44"/>
    <x v="829"/>
    <n v="33"/>
    <x v="3"/>
    <x v="3"/>
    <n v="0.69"/>
    <n v="24"/>
    <n v="22.77"/>
    <n v="546.48"/>
  </r>
  <r>
    <n v="4567"/>
    <s v="Ray"/>
    <s v="Horton"/>
    <s v="Mr"/>
    <s v="M"/>
    <n v="90"/>
    <s v="Tenison Court"/>
    <s v="Oswestry"/>
    <x v="2"/>
    <x v="687"/>
    <n v="61"/>
    <x v="2"/>
    <x v="2"/>
    <n v="1.79"/>
    <n v="17"/>
    <n v="109.19"/>
    <n v="1856.23"/>
  </r>
  <r>
    <n v="4568"/>
    <s v="Sabrina"/>
    <s v="Crowe"/>
    <s v="Miss"/>
    <s v="F"/>
    <n v="90"/>
    <s v="Tenter Ground"/>
    <s v="Surrey"/>
    <x v="2"/>
    <x v="556"/>
    <n v="87"/>
    <x v="9"/>
    <x v="9"/>
    <n v="3.39"/>
    <n v="24"/>
    <n v="294.93"/>
    <n v="7078.32"/>
  </r>
  <r>
    <n v="4569"/>
    <s v="Doug"/>
    <s v="Mackey"/>
    <s v="Mr"/>
    <s v="M"/>
    <n v="30"/>
    <s v="Tenterden Gardens"/>
    <s v="Burntisland"/>
    <x v="46"/>
    <x v="308"/>
    <n v="24"/>
    <x v="0"/>
    <x v="0"/>
    <n v="2.0099999999999998"/>
    <n v="20"/>
    <n v="48.239999999999995"/>
    <n v="964.8"/>
  </r>
  <r>
    <n v="4570"/>
    <s v="Kevin"/>
    <s v="Coffman"/>
    <s v="Mr"/>
    <s v="M"/>
    <n v="60"/>
    <s v="Teresa Walk"/>
    <s v="Alnwick"/>
    <x v="14"/>
    <x v="367"/>
    <n v="16"/>
    <x v="1"/>
    <x v="1"/>
    <n v="1.79"/>
    <n v="24"/>
    <n v="28.64"/>
    <n v="687.36"/>
  </r>
  <r>
    <n v="4571"/>
    <s v="Kendall"/>
    <s v="Fournier"/>
    <s v="Mr"/>
    <s v="M"/>
    <n v="30"/>
    <s v="Terrace Houses"/>
    <s v="County Durham"/>
    <x v="16"/>
    <x v="570"/>
    <n v="93"/>
    <x v="9"/>
    <x v="9"/>
    <n v="3.39"/>
    <n v="24"/>
    <n v="315.27000000000004"/>
    <n v="7566.4800000000014"/>
  </r>
  <r>
    <n v="4572"/>
    <s v="Lindsey"/>
    <s v="Moser"/>
    <s v="Mrs"/>
    <s v="F"/>
    <n v="90"/>
    <s v="Terrace Villas"/>
    <s v="Accrington"/>
    <x v="63"/>
    <x v="438"/>
    <n v="98"/>
    <x v="8"/>
    <x v="8"/>
    <n v="3.49"/>
    <n v="20"/>
    <n v="342.02000000000004"/>
    <n v="6840.4000000000005"/>
  </r>
  <r>
    <n v="4573"/>
    <s v="Louella"/>
    <s v="Cowan"/>
    <s v="Mrs"/>
    <s v="F"/>
    <n v="30"/>
    <s v="Terrapin Road"/>
    <s v="Beaumaris"/>
    <x v="39"/>
    <x v="643"/>
    <n v="11"/>
    <x v="3"/>
    <x v="3"/>
    <n v="0.69"/>
    <n v="24"/>
    <n v="7.59"/>
    <n v="182.16"/>
  </r>
  <r>
    <n v="4574"/>
    <s v="Kareem"/>
    <s v="Beal"/>
    <s v="Mr"/>
    <s v="M"/>
    <n v="90"/>
    <s v="Tewkesbury Road"/>
    <s v="Porthmadog"/>
    <x v="2"/>
    <x v="8"/>
    <n v="43"/>
    <x v="2"/>
    <x v="2"/>
    <n v="1.79"/>
    <n v="17"/>
    <n v="76.97"/>
    <n v="1308.49"/>
  </r>
  <r>
    <n v="4575"/>
    <s v="Jon"/>
    <s v="Fitch"/>
    <s v="Mr"/>
    <s v="M"/>
    <n v="30"/>
    <s v="Tewkesbury Road"/>
    <s v="Portsmouth"/>
    <x v="2"/>
    <x v="562"/>
    <n v="66"/>
    <x v="4"/>
    <x v="4"/>
    <n v="1.89"/>
    <n v="18"/>
    <n v="124.74"/>
    <n v="2245.3199999999997"/>
  </r>
  <r>
    <n v="4576"/>
    <s v="Ernest"/>
    <s v="Gabriel"/>
    <s v="Mr"/>
    <s v="M"/>
    <n v="30"/>
    <s v="Tewkesbury Terrace"/>
    <s v="Faversham"/>
    <x v="17"/>
    <x v="290"/>
    <n v="74"/>
    <x v="0"/>
    <x v="0"/>
    <n v="2.0099999999999998"/>
    <n v="20"/>
    <n v="148.73999999999998"/>
    <n v="2974.7999999999997"/>
  </r>
  <r>
    <n v="4577"/>
    <s v="Laura"/>
    <s v="Mckenzie"/>
    <s v="Miss"/>
    <s v="F"/>
    <n v="30"/>
    <s v="Thackeray Avenue"/>
    <s v="Llandrindod Wells"/>
    <x v="11"/>
    <x v="981"/>
    <n v="22"/>
    <x v="3"/>
    <x v="3"/>
    <n v="0.69"/>
    <n v="24"/>
    <n v="15.18"/>
    <n v="364.32"/>
  </r>
  <r>
    <n v="4578"/>
    <s v="Tomoko"/>
    <s v="Houser"/>
    <s v="Mrs"/>
    <s v="F"/>
    <n v="30"/>
    <s v="Thackeray Close"/>
    <s v="Southwold"/>
    <x v="2"/>
    <x v="619"/>
    <n v="25"/>
    <x v="3"/>
    <x v="3"/>
    <n v="0.69"/>
    <n v="24"/>
    <n v="17.25"/>
    <n v="414"/>
  </r>
  <r>
    <n v="4579"/>
    <s v="Judson"/>
    <s v="Corona"/>
    <s v="Mr"/>
    <s v="M"/>
    <n v="30"/>
    <s v="Thames Street"/>
    <s v="Llanfyllin"/>
    <x v="11"/>
    <x v="369"/>
    <n v="72"/>
    <x v="2"/>
    <x v="2"/>
    <n v="1.79"/>
    <n v="17"/>
    <n v="128.88"/>
    <n v="2190.96"/>
  </r>
  <r>
    <n v="4580"/>
    <s v="Darwin"/>
    <s v="Cline"/>
    <s v="Mr"/>
    <s v="M"/>
    <n v="60"/>
    <s v="Thames Street"/>
    <s v="Stone"/>
    <x v="2"/>
    <x v="936"/>
    <n v="70"/>
    <x v="6"/>
    <x v="6"/>
    <n v="1.29"/>
    <n v="24"/>
    <n v="90.3"/>
    <n v="2167.1999999999998"/>
  </r>
  <r>
    <n v="4581"/>
    <s v="Bruno"/>
    <s v="Cummins"/>
    <s v="Mr"/>
    <s v="M"/>
    <n v="30"/>
    <s v="Thameside Industrial"/>
    <s v="Ferndale"/>
    <x v="17"/>
    <x v="14"/>
    <n v="57"/>
    <x v="3"/>
    <x v="3"/>
    <n v="0.69"/>
    <n v="24"/>
    <n v="39.33"/>
    <n v="943.92"/>
  </r>
  <r>
    <n v="4582"/>
    <s v="Tommie"/>
    <s v="Stone"/>
    <s v="Mr"/>
    <s v="M"/>
    <n v="30"/>
    <s v="Thane Villas"/>
    <s v="Pentre"/>
    <x v="2"/>
    <x v="736"/>
    <n v="26"/>
    <x v="2"/>
    <x v="2"/>
    <n v="1.79"/>
    <n v="17"/>
    <n v="46.54"/>
    <n v="791.18"/>
  </r>
  <r>
    <n v="4583"/>
    <s v="Marin"/>
    <s v="Washburn"/>
    <s v="Miss"/>
    <s v="F"/>
    <n v="90"/>
    <s v="Thanet Cottages"/>
    <s v="Hayling Island"/>
    <x v="1"/>
    <x v="218"/>
    <n v="79"/>
    <x v="1"/>
    <x v="1"/>
    <n v="1.79"/>
    <n v="24"/>
    <n v="141.41"/>
    <n v="3393.84"/>
  </r>
  <r>
    <n v="4584"/>
    <s v="Minta"/>
    <s v="Hess"/>
    <s v="Miss"/>
    <s v="F"/>
    <n v="30"/>
    <s v="Thanet Street"/>
    <s v="Castlederg"/>
    <x v="10"/>
    <x v="467"/>
    <n v="74"/>
    <x v="0"/>
    <x v="0"/>
    <n v="2.0099999999999998"/>
    <n v="20"/>
    <n v="148.73999999999998"/>
    <n v="2974.7999999999997"/>
  </r>
  <r>
    <n v="4585"/>
    <s v="Margart"/>
    <s v="Summers"/>
    <s v="Mrs"/>
    <s v="F"/>
    <n v="60"/>
    <s v="Thatchouse Court"/>
    <s v="Crediton"/>
    <x v="16"/>
    <x v="114"/>
    <n v="44"/>
    <x v="6"/>
    <x v="6"/>
    <n v="1.29"/>
    <n v="24"/>
    <n v="56.760000000000005"/>
    <n v="1362.2400000000002"/>
  </r>
  <r>
    <n v="4587"/>
    <s v="Elliot"/>
    <s v="Kirkpatrick"/>
    <s v="Mr"/>
    <s v="M"/>
    <n v="30"/>
    <s v="Thatchouse Court"/>
    <s v="Thatcham"/>
    <x v="2"/>
    <x v="625"/>
    <n v="76"/>
    <x v="7"/>
    <x v="7"/>
    <n v="2.95"/>
    <n v="20"/>
    <n v="224.20000000000002"/>
    <n v="4484"/>
  </r>
  <r>
    <n v="4588"/>
    <s v="Elton"/>
    <s v="Gomes"/>
    <s v="Mr"/>
    <s v="M"/>
    <n v="60"/>
    <s v="Thaxted Road"/>
    <s v="Kilwinning"/>
    <x v="21"/>
    <x v="652"/>
    <n v="49"/>
    <x v="4"/>
    <x v="4"/>
    <n v="1.89"/>
    <n v="18"/>
    <n v="92.61"/>
    <n v="1666.98"/>
  </r>
  <r>
    <n v="4589"/>
    <s v="Humberto"/>
    <s v="Frye"/>
    <s v="Mr"/>
    <s v="M"/>
    <n v="30"/>
    <s v="Thayer Street"/>
    <s v="Machynlleth"/>
    <x v="2"/>
    <x v="784"/>
    <n v="81"/>
    <x v="5"/>
    <x v="5"/>
    <n v="3.99"/>
    <n v="24"/>
    <n v="323.19"/>
    <n v="7756.5599999999995"/>
  </r>
  <r>
    <n v="4590"/>
    <s v="Sherlene"/>
    <s v="Drummond"/>
    <s v="Miss"/>
    <s v="F"/>
    <n v="30"/>
    <s v="The Alders"/>
    <s v="Tetbury"/>
    <x v="2"/>
    <x v="706"/>
    <n v="69"/>
    <x v="1"/>
    <x v="1"/>
    <n v="1.79"/>
    <n v="24"/>
    <n v="123.51"/>
    <n v="2964.2400000000002"/>
  </r>
  <r>
    <n v="4591"/>
    <s v="Dick"/>
    <s v="Copeland"/>
    <s v="Mr"/>
    <s v="M"/>
    <n v="30"/>
    <s v="The Brookdales"/>
    <s v="Nuneaton"/>
    <x v="2"/>
    <x v="747"/>
    <n v="74"/>
    <x v="9"/>
    <x v="9"/>
    <n v="3.39"/>
    <n v="24"/>
    <n v="250.86"/>
    <n v="6020.64"/>
  </r>
  <r>
    <n v="4592"/>
    <s v="Randi"/>
    <s v="Link"/>
    <s v="Mrs"/>
    <s v="F"/>
    <n v="60"/>
    <s v="The Byeway"/>
    <s v="Strome Ferry"/>
    <x v="2"/>
    <x v="352"/>
    <n v="36"/>
    <x v="2"/>
    <x v="2"/>
    <n v="1.79"/>
    <n v="17"/>
    <n v="64.44"/>
    <n v="1095.48"/>
  </r>
  <r>
    <n v="4593"/>
    <s v="Ignacio"/>
    <s v="Connors"/>
    <s v="Mr"/>
    <s v="M"/>
    <n v="60"/>
    <s v="The Castle"/>
    <s v="Hockley"/>
    <x v="1"/>
    <x v="672"/>
    <n v="47"/>
    <x v="2"/>
    <x v="2"/>
    <n v="1.79"/>
    <n v="17"/>
    <n v="84.13"/>
    <n v="1430.21"/>
  </r>
  <r>
    <n v="4594"/>
    <s v="Glayds"/>
    <s v="Jeffers"/>
    <s v="Miss"/>
    <s v="F"/>
    <n v="60"/>
    <s v="The Causeway"/>
    <s v="Broseley"/>
    <x v="49"/>
    <x v="1024"/>
    <n v="43"/>
    <x v="0"/>
    <x v="0"/>
    <n v="2.0099999999999998"/>
    <n v="20"/>
    <n v="86.429999999999993"/>
    <n v="1728.6"/>
  </r>
  <r>
    <n v="4595"/>
    <s v="Jama"/>
    <s v="Heller"/>
    <s v="Miss"/>
    <s v="F"/>
    <n v="60"/>
    <s v="The City"/>
    <s v="Llanidloes"/>
    <x v="11"/>
    <x v="36"/>
    <n v="23"/>
    <x v="0"/>
    <x v="0"/>
    <n v="2.0099999999999998"/>
    <n v="20"/>
    <n v="46.23"/>
    <n v="924.59999999999991"/>
  </r>
  <r>
    <n v="4596"/>
    <s v="Ellis"/>
    <s v="Harvey"/>
    <s v="Miss"/>
    <s v="F"/>
    <n v="30"/>
    <s v="The Concourse"/>
    <s v="Bewdley"/>
    <x v="56"/>
    <x v="210"/>
    <n v="63"/>
    <x v="9"/>
    <x v="9"/>
    <n v="3.39"/>
    <n v="24"/>
    <n v="213.57000000000002"/>
    <n v="5125.68"/>
  </r>
  <r>
    <n v="4597"/>
    <s v="Julianne"/>
    <s v="Vargas"/>
    <s v="Miss"/>
    <s v="F"/>
    <n v="60"/>
    <s v="The Curiosities"/>
    <s v="Ilfracombe"/>
    <x v="1"/>
    <x v="455"/>
    <n v="33"/>
    <x v="5"/>
    <x v="5"/>
    <n v="3.99"/>
    <n v="24"/>
    <n v="131.67000000000002"/>
    <n v="3160.0800000000004"/>
  </r>
  <r>
    <n v="4598"/>
    <s v="Virgil"/>
    <s v="Joyce"/>
    <s v="Mrs"/>
    <s v="F"/>
    <n v="60"/>
    <s v="The Dell"/>
    <s v="Dunblane"/>
    <x v="3"/>
    <x v="3"/>
    <n v="24"/>
    <x v="1"/>
    <x v="1"/>
    <n v="1.79"/>
    <n v="24"/>
    <n v="42.96"/>
    <n v="1031.04"/>
  </r>
  <r>
    <n v="4599"/>
    <s v="Dante"/>
    <s v="Wise"/>
    <s v="Mr"/>
    <s v="M"/>
    <n v="90"/>
    <s v="The Galleries"/>
    <s v="Llangefni"/>
    <x v="11"/>
    <x v="495"/>
    <n v="67"/>
    <x v="7"/>
    <x v="7"/>
    <n v="2.95"/>
    <n v="20"/>
    <n v="197.65"/>
    <n v="3953"/>
  </r>
  <r>
    <n v="4600"/>
    <s v="Nereida"/>
    <s v="Nance"/>
    <s v="Miss"/>
    <s v="F"/>
    <n v="30"/>
    <s v="The Grangeway"/>
    <s v="Ware"/>
    <x v="2"/>
    <x v="825"/>
    <n v="61"/>
    <x v="1"/>
    <x v="1"/>
    <n v="1.79"/>
    <n v="24"/>
    <n v="109.19"/>
    <n v="2620.56"/>
  </r>
  <r>
    <n v="4601"/>
    <s v="Haywood"/>
    <s v="Hackett"/>
    <s v="Mr"/>
    <s v="M"/>
    <n v="30"/>
    <s v="The Hale"/>
    <s v="Glossop"/>
    <x v="17"/>
    <x v="688"/>
    <n v="78"/>
    <x v="3"/>
    <x v="3"/>
    <n v="0.69"/>
    <n v="24"/>
    <n v="53.819999999999993"/>
    <n v="1291.6799999999998"/>
  </r>
  <r>
    <n v="4602"/>
    <s v="Freddie"/>
    <s v="Stringer"/>
    <s v="Mr"/>
    <s v="M"/>
    <n v="30"/>
    <s v="The Hawthorns"/>
    <s v="Humbie"/>
    <x v="1"/>
    <x v="515"/>
    <n v="85"/>
    <x v="3"/>
    <x v="3"/>
    <n v="0.69"/>
    <n v="24"/>
    <n v="58.65"/>
    <n v="1407.6"/>
  </r>
  <r>
    <n v="4603"/>
    <s v="Berry"/>
    <s v="Herring"/>
    <s v="Mr"/>
    <s v="M"/>
    <n v="90"/>
    <s v="The Homesteads"/>
    <s v="Melton Mowbray"/>
    <x v="2"/>
    <x v="715"/>
    <n v="59"/>
    <x v="4"/>
    <x v="4"/>
    <n v="1.89"/>
    <n v="18"/>
    <n v="111.50999999999999"/>
    <n v="2007.1799999999998"/>
  </r>
  <r>
    <n v="4604"/>
    <s v="Brad"/>
    <s v="Hughes"/>
    <s v="Mr"/>
    <s v="M"/>
    <n v="60"/>
    <s v="The Keep"/>
    <s v="Dulas"/>
    <x v="3"/>
    <x v="609"/>
    <n v="10"/>
    <x v="4"/>
    <x v="4"/>
    <n v="1.89"/>
    <n v="18"/>
    <n v="18.899999999999999"/>
    <n v="340.2"/>
  </r>
  <r>
    <n v="4605"/>
    <s v="Len"/>
    <s v="Murillo"/>
    <s v="Mr"/>
    <s v="M"/>
    <n v="30"/>
    <s v="The Larches"/>
    <s v="Sleaford"/>
    <x v="2"/>
    <x v="779"/>
    <n v="42"/>
    <x v="0"/>
    <x v="0"/>
    <n v="2.0099999999999998"/>
    <n v="20"/>
    <n v="84.419999999999987"/>
    <n v="1688.3999999999996"/>
  </r>
  <r>
    <n v="4606"/>
    <s v="Shakita"/>
    <s v="Newell"/>
    <s v="Dr"/>
    <s v="F"/>
    <n v="60"/>
    <s v="The Laurels"/>
    <s v="Henlow"/>
    <x v="1"/>
    <x v="395"/>
    <n v="33"/>
    <x v="4"/>
    <x v="4"/>
    <n v="1.89"/>
    <n v="18"/>
    <n v="62.37"/>
    <n v="1122.6599999999999"/>
  </r>
  <r>
    <n v="4607"/>
    <s v="Jude"/>
    <s v="Sutherland"/>
    <s v="Mr"/>
    <s v="M"/>
    <n v="90"/>
    <s v="The Laurels"/>
    <s v="Moreton-In-Marsh"/>
    <x v="2"/>
    <x v="778"/>
    <n v="16"/>
    <x v="2"/>
    <x v="2"/>
    <n v="1.79"/>
    <n v="17"/>
    <n v="28.64"/>
    <n v="486.88"/>
  </r>
  <r>
    <n v="4608"/>
    <s v="Coy"/>
    <s v="Reese"/>
    <s v="Mr"/>
    <s v="M"/>
    <n v="90"/>
    <s v="The Lincolns"/>
    <s v="Walton On The Naze"/>
    <x v="2"/>
    <x v="50"/>
    <n v="65"/>
    <x v="7"/>
    <x v="7"/>
    <n v="2.95"/>
    <n v="20"/>
    <n v="191.75"/>
    <n v="3835"/>
  </r>
  <r>
    <n v="4609"/>
    <s v="Heath"/>
    <s v="Donahue"/>
    <s v="Mr"/>
    <s v="M"/>
    <n v="60"/>
    <s v="The London"/>
    <s v="Bedale"/>
    <x v="43"/>
    <x v="790"/>
    <n v="13"/>
    <x v="3"/>
    <x v="3"/>
    <n v="0.69"/>
    <n v="24"/>
    <n v="8.9699999999999989"/>
    <n v="215.27999999999997"/>
  </r>
  <r>
    <n v="4610"/>
    <s v="Ira"/>
    <s v="Busby"/>
    <s v="Mr"/>
    <s v="M"/>
    <n v="60"/>
    <s v="The Moorings"/>
    <s v="Aldeburgh"/>
    <x v="83"/>
    <x v="568"/>
    <n v="69"/>
    <x v="2"/>
    <x v="2"/>
    <n v="1.79"/>
    <n v="17"/>
    <n v="123.51"/>
    <n v="2099.67"/>
  </r>
  <r>
    <n v="4611"/>
    <s v="Chae"/>
    <s v="Putnam"/>
    <s v="Mrs"/>
    <s v="F"/>
    <n v="60"/>
    <s v="The Moorings"/>
    <s v="Tredegar"/>
    <x v="2"/>
    <x v="638"/>
    <n v="45"/>
    <x v="6"/>
    <x v="6"/>
    <n v="1.29"/>
    <n v="24"/>
    <n v="58.050000000000004"/>
    <n v="1393.2"/>
  </r>
  <r>
    <n v="4612"/>
    <s v="Elizabeth"/>
    <s v="Farris"/>
    <s v="Mrs"/>
    <s v="F"/>
    <n v="90"/>
    <s v="The Opening"/>
    <s v="Goole"/>
    <x v="17"/>
    <x v="526"/>
    <n v="66"/>
    <x v="7"/>
    <x v="7"/>
    <n v="2.95"/>
    <n v="20"/>
    <n v="194.70000000000002"/>
    <n v="3894.0000000000005"/>
  </r>
  <r>
    <n v="4613"/>
    <s v="Ferdinand"/>
    <s v="Rodrigues"/>
    <s v="Mr"/>
    <s v="M"/>
    <n v="60"/>
    <s v="The Oval"/>
    <s v="Amlwch"/>
    <x v="4"/>
    <x v="897"/>
    <n v="55"/>
    <x v="2"/>
    <x v="2"/>
    <n v="1.79"/>
    <n v="17"/>
    <n v="98.45"/>
    <n v="1673.65"/>
  </r>
  <r>
    <n v="4614"/>
    <s v="Georgetta"/>
    <s v="Chacon"/>
    <s v="Miss"/>
    <s v="F"/>
    <n v="60"/>
    <s v="The Pavement"/>
    <s v="Orpington"/>
    <x v="2"/>
    <x v="912"/>
    <n v="45"/>
    <x v="6"/>
    <x v="6"/>
    <n v="1.29"/>
    <n v="24"/>
    <n v="58.050000000000004"/>
    <n v="1393.2"/>
  </r>
  <r>
    <n v="4615"/>
    <s v="Dana"/>
    <s v="Lawrence"/>
    <s v="Mr"/>
    <s v="M"/>
    <n v="90"/>
    <s v="The Platt"/>
    <s v="Eastleigh"/>
    <x v="44"/>
    <x v="411"/>
    <n v="92"/>
    <x v="1"/>
    <x v="1"/>
    <n v="1.79"/>
    <n v="24"/>
    <n v="164.68"/>
    <n v="3952.32"/>
  </r>
  <r>
    <n v="4616"/>
    <s v="Dion"/>
    <s v="Griffith"/>
    <s v="Mr"/>
    <s v="M"/>
    <n v="60"/>
    <s v="The Royal"/>
    <s v="Menai Bridge"/>
    <x v="2"/>
    <x v="933"/>
    <n v="68"/>
    <x v="7"/>
    <x v="7"/>
    <n v="2.95"/>
    <n v="20"/>
    <n v="200.60000000000002"/>
    <n v="4012.0000000000005"/>
  </r>
  <r>
    <n v="4617"/>
    <s v="Cinthia"/>
    <s v="Mcneal"/>
    <s v="Mrs"/>
    <s v="F"/>
    <n v="30"/>
    <s v="The Sanctuary"/>
    <s v="Kirkwall"/>
    <x v="21"/>
    <x v="89"/>
    <n v="28"/>
    <x v="4"/>
    <x v="4"/>
    <n v="1.89"/>
    <n v="18"/>
    <n v="52.919999999999995"/>
    <n v="952.56"/>
  </r>
  <r>
    <n v="4618"/>
    <s v="Eldridge"/>
    <s v="Foley"/>
    <s v="Rev"/>
    <s v="M"/>
    <n v="60"/>
    <s v="The Sandlings"/>
    <s v="Clitheroe"/>
    <x v="15"/>
    <x v="397"/>
    <n v="12"/>
    <x v="2"/>
    <x v="2"/>
    <n v="1.79"/>
    <n v="17"/>
    <n v="21.48"/>
    <n v="365.16"/>
  </r>
  <r>
    <n v="4619"/>
    <s v="Julio"/>
    <s v="Shaffer"/>
    <s v="Dr"/>
    <s v="M"/>
    <n v="90"/>
    <s v="The View"/>
    <s v="Uckfield"/>
    <x v="2"/>
    <x v="849"/>
    <n v="47"/>
    <x v="4"/>
    <x v="4"/>
    <n v="1.89"/>
    <n v="18"/>
    <n v="88.83"/>
    <n v="1598.94"/>
  </r>
  <r>
    <n v="4620"/>
    <s v="Dee"/>
    <s v="Gomes"/>
    <s v="Mr"/>
    <s v="M"/>
    <n v="30"/>
    <s v="The Vineries"/>
    <s v="Menstrie"/>
    <x v="2"/>
    <x v="910"/>
    <n v="4"/>
    <x v="7"/>
    <x v="7"/>
    <n v="2.95"/>
    <n v="20"/>
    <n v="11.8"/>
    <n v="236"/>
  </r>
  <r>
    <n v="4621"/>
    <s v="Sherie"/>
    <s v="Hagan"/>
    <s v="Mrs"/>
    <s v="F"/>
    <n v="30"/>
    <s v="The Wells"/>
    <s v="Pinner"/>
    <x v="2"/>
    <x v="1046"/>
    <n v="23"/>
    <x v="6"/>
    <x v="6"/>
    <n v="1.29"/>
    <n v="24"/>
    <n v="29.67"/>
    <n v="712.08"/>
  </r>
  <r>
    <n v="4622"/>
    <s v="Clayton"/>
    <s v="Hernandez"/>
    <s v="Mr"/>
    <s v="M"/>
    <n v="90"/>
    <s v="Theobald Road"/>
    <s v="Castle Cary"/>
    <x v="10"/>
    <x v="395"/>
    <n v="32"/>
    <x v="3"/>
    <x v="3"/>
    <n v="0.69"/>
    <n v="24"/>
    <n v="22.08"/>
    <n v="529.91999999999996"/>
  </r>
  <r>
    <n v="4623"/>
    <s v="Grisel"/>
    <s v="Silva"/>
    <s v="Ms"/>
    <s v="F"/>
    <n v="60"/>
    <s v="Theobalds Cottages"/>
    <s v="Kilbirnie"/>
    <x v="21"/>
    <x v="471"/>
    <n v="48"/>
    <x v="9"/>
    <x v="9"/>
    <n v="3.39"/>
    <n v="24"/>
    <n v="162.72"/>
    <n v="3905.2799999999997"/>
  </r>
  <r>
    <n v="4624"/>
    <s v="Mose"/>
    <s v="Gonzales"/>
    <s v="Mr"/>
    <s v="M"/>
    <n v="90"/>
    <s v="Theodore Road"/>
    <s v="Sandringham"/>
    <x v="2"/>
    <x v="537"/>
    <n v="22"/>
    <x v="2"/>
    <x v="2"/>
    <n v="1.79"/>
    <n v="17"/>
    <n v="39.380000000000003"/>
    <n v="669.46"/>
  </r>
  <r>
    <n v="4625"/>
    <s v="Rhett"/>
    <s v="Douglas"/>
    <s v="Mr"/>
    <s v="M"/>
    <n v="90"/>
    <s v="Theodore Road"/>
    <s v="Thurso"/>
    <x v="2"/>
    <x v="820"/>
    <n v="43"/>
    <x v="5"/>
    <x v="5"/>
    <n v="3.99"/>
    <n v="24"/>
    <n v="171.57000000000002"/>
    <n v="4117.68"/>
  </r>
  <r>
    <n v="4626"/>
    <s v="Nestor"/>
    <s v="Guthrie"/>
    <s v="Mr"/>
    <s v="M"/>
    <n v="30"/>
    <s v="Theresa Road"/>
    <s v="County Down"/>
    <x v="16"/>
    <x v="391"/>
    <n v="71"/>
    <x v="1"/>
    <x v="1"/>
    <n v="1.79"/>
    <n v="24"/>
    <n v="127.09"/>
    <n v="3050.16"/>
  </r>
  <r>
    <n v="4627"/>
    <s v="Fabian"/>
    <s v="Wood"/>
    <s v="Mr"/>
    <s v="M"/>
    <n v="90"/>
    <s v="Thetford Cottages"/>
    <s v="Sevenoaks"/>
    <x v="2"/>
    <x v="274"/>
    <n v="21"/>
    <x v="2"/>
    <x v="2"/>
    <n v="1.79"/>
    <n v="17"/>
    <n v="37.590000000000003"/>
    <n v="639.03000000000009"/>
  </r>
  <r>
    <n v="4628"/>
    <s v="Carlota"/>
    <s v="Inman"/>
    <s v="Mrs"/>
    <s v="F"/>
    <n v="60"/>
    <s v="Thirlmere Road"/>
    <s v="Stansted"/>
    <x v="2"/>
    <x v="697"/>
    <n v="62"/>
    <x v="5"/>
    <x v="5"/>
    <n v="3.99"/>
    <n v="24"/>
    <n v="247.38000000000002"/>
    <n v="5937.1200000000008"/>
  </r>
  <r>
    <n v="4629"/>
    <s v="Juliana"/>
    <s v="Joyce"/>
    <s v="Mrs"/>
    <s v="F"/>
    <n v="60"/>
    <s v="Thirza Place"/>
    <s v="Bushmills"/>
    <x v="12"/>
    <x v="843"/>
    <n v="18"/>
    <x v="5"/>
    <x v="5"/>
    <n v="3.99"/>
    <n v="24"/>
    <n v="71.820000000000007"/>
    <n v="1723.6800000000003"/>
  </r>
  <r>
    <n v="4630"/>
    <s v="Coreen"/>
    <s v="Britton"/>
    <s v="Miss"/>
    <s v="F"/>
    <n v="90"/>
    <s v="Thistlebrook"/>
    <s v="Isle Of Islay"/>
    <x v="21"/>
    <x v="190"/>
    <n v="73"/>
    <x v="9"/>
    <x v="9"/>
    <n v="3.39"/>
    <n v="24"/>
    <n v="247.47"/>
    <n v="5939.28"/>
  </r>
  <r>
    <n v="4631"/>
    <s v="Caitlyn"/>
    <s v="Joyner"/>
    <s v="Dr"/>
    <s v="F"/>
    <n v="30"/>
    <s v="Thistlewaite Road"/>
    <s v="Talsarnau"/>
    <x v="2"/>
    <x v="937"/>
    <n v="60"/>
    <x v="2"/>
    <x v="2"/>
    <n v="1.79"/>
    <n v="17"/>
    <n v="107.4"/>
    <n v="1825.8000000000002"/>
  </r>
  <r>
    <n v="4632"/>
    <s v="Cecille"/>
    <s v="Correa"/>
    <s v="Mrs"/>
    <s v="F"/>
    <n v="90"/>
    <s v="Thomas Cottages"/>
    <s v="Colyton"/>
    <x v="15"/>
    <x v="864"/>
    <n v="62"/>
    <x v="0"/>
    <x v="0"/>
    <n v="2.0099999999999998"/>
    <n v="20"/>
    <n v="124.61999999999999"/>
    <n v="2492.3999999999996"/>
  </r>
  <r>
    <n v="4633"/>
    <s v="Asha"/>
    <s v="Stephenson"/>
    <s v="Mrs"/>
    <s v="F"/>
    <n v="60"/>
    <s v="Thomas's Passage"/>
    <s v="Newtonmore"/>
    <x v="2"/>
    <x v="697"/>
    <n v="47"/>
    <x v="1"/>
    <x v="1"/>
    <n v="1.79"/>
    <n v="24"/>
    <n v="84.13"/>
    <n v="2019.12"/>
  </r>
  <r>
    <n v="4634"/>
    <s v="Dani"/>
    <s v="Rodriguez"/>
    <s v="Mrs"/>
    <s v="F"/>
    <n v="30"/>
    <s v="Thornbury"/>
    <s v="Hebden Bridge"/>
    <x v="1"/>
    <x v="898"/>
    <n v="14"/>
    <x v="5"/>
    <x v="5"/>
    <n v="3.99"/>
    <n v="24"/>
    <n v="55.86"/>
    <n v="1340.6399999999999"/>
  </r>
  <r>
    <n v="4636"/>
    <s v="Jeanne"/>
    <s v="Benavides"/>
    <s v="Miss"/>
    <s v="F"/>
    <n v="90"/>
    <s v="Thornbury Close"/>
    <s v="Jarrow"/>
    <x v="21"/>
    <x v="379"/>
    <n v="81"/>
    <x v="2"/>
    <x v="2"/>
    <n v="1.79"/>
    <n v="17"/>
    <n v="144.99"/>
    <n v="2464.83"/>
  </r>
  <r>
    <n v="4637"/>
    <s v="Emile"/>
    <s v="Chavez"/>
    <s v="Mr"/>
    <s v="M"/>
    <n v="90"/>
    <s v="Thorndike Close"/>
    <s v="Llanfairfechan"/>
    <x v="11"/>
    <x v="329"/>
    <n v="42"/>
    <x v="6"/>
    <x v="6"/>
    <n v="1.29"/>
    <n v="24"/>
    <n v="54.18"/>
    <n v="1300.32"/>
  </r>
  <r>
    <n v="4638"/>
    <s v="Kera"/>
    <s v="Harden"/>
    <s v="Miss"/>
    <s v="F"/>
    <n v="60"/>
    <s v="Thorngate Road"/>
    <s v="Hornchurch"/>
    <x v="1"/>
    <x v="523"/>
    <n v="69"/>
    <x v="5"/>
    <x v="5"/>
    <n v="3.99"/>
    <n v="24"/>
    <n v="275.31"/>
    <n v="6607.4400000000005"/>
  </r>
  <r>
    <n v="4639"/>
    <s v="Donn"/>
    <s v="Jorgensen"/>
    <s v="Mr"/>
    <s v="M"/>
    <n v="90"/>
    <s v="Thorngrove Road"/>
    <s v="Dunmow"/>
    <x v="3"/>
    <x v="949"/>
    <n v="38"/>
    <x v="7"/>
    <x v="7"/>
    <n v="2.95"/>
    <n v="20"/>
    <n v="112.10000000000001"/>
    <n v="2242"/>
  </r>
  <r>
    <n v="4640"/>
    <s v="Isiah"/>
    <s v="Benoit"/>
    <s v="Mr"/>
    <s v="M"/>
    <n v="90"/>
    <s v="Thornhill Street"/>
    <s v="Harlech"/>
    <x v="13"/>
    <x v="1078"/>
    <n v="38"/>
    <x v="6"/>
    <x v="6"/>
    <n v="1.29"/>
    <n v="24"/>
    <n v="49.02"/>
    <n v="1176.48"/>
  </r>
  <r>
    <n v="4641"/>
    <s v="Sanjuana"/>
    <s v="Lord"/>
    <s v="Miss"/>
    <s v="F"/>
    <n v="30"/>
    <s v="Thornley Place"/>
    <s v="Colchester"/>
    <x v="15"/>
    <x v="812"/>
    <n v="76"/>
    <x v="3"/>
    <x v="3"/>
    <n v="0.69"/>
    <n v="24"/>
    <n v="52.44"/>
    <n v="1258.56"/>
  </r>
  <r>
    <n v="4642"/>
    <s v="Penelope"/>
    <s v="Cook"/>
    <s v="Miss"/>
    <s v="F"/>
    <n v="30"/>
    <s v="Thornwood Close"/>
    <s v="Nottinghamshire"/>
    <x v="2"/>
    <x v="765"/>
    <n v="60"/>
    <x v="7"/>
    <x v="7"/>
    <n v="2.95"/>
    <n v="20"/>
    <n v="177"/>
    <n v="3540"/>
  </r>
  <r>
    <n v="4643"/>
    <s v="Alease"/>
    <s v="Betts"/>
    <s v="Miss"/>
    <s v="F"/>
    <n v="30"/>
    <s v="Thoydon Road"/>
    <s v="Port Isaac"/>
    <x v="2"/>
    <x v="900"/>
    <n v="79"/>
    <x v="4"/>
    <x v="4"/>
    <n v="1.89"/>
    <n v="18"/>
    <n v="149.31"/>
    <n v="2687.58"/>
  </r>
  <r>
    <n v="4644"/>
    <s v="Elayne"/>
    <s v="Elder"/>
    <s v="Miss"/>
    <s v="F"/>
    <n v="30"/>
    <s v="Thrale Street"/>
    <s v="Rowland'S Castle"/>
    <x v="2"/>
    <x v="929"/>
    <n v="8"/>
    <x v="1"/>
    <x v="1"/>
    <n v="1.79"/>
    <n v="24"/>
    <n v="14.32"/>
    <n v="343.68"/>
  </r>
  <r>
    <n v="4645"/>
    <s v="Chi"/>
    <s v="Mora"/>
    <s v="Mr"/>
    <s v="M"/>
    <n v="90"/>
    <s v="Thrawl Street"/>
    <s v="Isle Of Harris"/>
    <x v="21"/>
    <x v="402"/>
    <n v="68"/>
    <x v="8"/>
    <x v="8"/>
    <n v="3.49"/>
    <n v="20"/>
    <n v="237.32000000000002"/>
    <n v="4746.4000000000005"/>
  </r>
  <r>
    <n v="4646"/>
    <s v="Cory"/>
    <s v="Ochoa"/>
    <s v="Mr"/>
    <s v="M"/>
    <n v="90"/>
    <s v="Three Crane"/>
    <s v="Dungannon"/>
    <x v="3"/>
    <x v="484"/>
    <n v="37"/>
    <x v="3"/>
    <x v="3"/>
    <n v="0.69"/>
    <n v="24"/>
    <n v="25.529999999999998"/>
    <n v="612.71999999999991"/>
  </r>
  <r>
    <n v="4647"/>
    <s v="Rivka"/>
    <s v="Bridges"/>
    <s v="Miss"/>
    <s v="F"/>
    <n v="90"/>
    <s v="Three Cups"/>
    <s v="West Bromwich"/>
    <x v="2"/>
    <x v="149"/>
    <n v="68"/>
    <x v="2"/>
    <x v="2"/>
    <n v="1.79"/>
    <n v="17"/>
    <n v="121.72"/>
    <n v="2069.2399999999998"/>
  </r>
  <r>
    <n v="4648"/>
    <s v="Charles"/>
    <s v="Holden"/>
    <s v="Mr"/>
    <s v="M"/>
    <n v="30"/>
    <s v="Three Tuns"/>
    <s v="Leigh-On-Sea"/>
    <x v="11"/>
    <x v="21"/>
    <n v="55"/>
    <x v="5"/>
    <x v="5"/>
    <n v="3.99"/>
    <n v="24"/>
    <n v="219.45000000000002"/>
    <n v="5266.8"/>
  </r>
  <r>
    <n v="4649"/>
    <s v="Madie"/>
    <s v="Pratt"/>
    <s v="Mrs"/>
    <s v="F"/>
    <n v="30"/>
    <s v="Three Tuns"/>
    <s v="Nottinghamshire"/>
    <x v="2"/>
    <x v="1018"/>
    <n v="13"/>
    <x v="6"/>
    <x v="6"/>
    <n v="1.29"/>
    <n v="24"/>
    <n v="16.77"/>
    <n v="402.48"/>
  </r>
  <r>
    <n v="4650"/>
    <s v="Alice"/>
    <s v="Fontenot"/>
    <s v="Miss"/>
    <s v="F"/>
    <n v="60"/>
    <s v="Three Turks"/>
    <s v="Holywood"/>
    <x v="1"/>
    <x v="569"/>
    <n v="67"/>
    <x v="1"/>
    <x v="1"/>
    <n v="1.79"/>
    <n v="24"/>
    <n v="119.93"/>
    <n v="2878.32"/>
  </r>
  <r>
    <n v="4651"/>
    <s v="Chantel"/>
    <s v="Malone"/>
    <s v="Mrs"/>
    <s v="F"/>
    <n v="90"/>
    <s v="Throgmorton Chambers"/>
    <s v="Doune"/>
    <x v="3"/>
    <x v="838"/>
    <n v="51"/>
    <x v="8"/>
    <x v="8"/>
    <n v="3.49"/>
    <n v="20"/>
    <n v="177.99"/>
    <n v="3559.8"/>
  </r>
  <r>
    <n v="4652"/>
    <s v="Sang"/>
    <s v="Patton"/>
    <s v="Mrs"/>
    <s v="F"/>
    <n v="90"/>
    <s v="Throwley Close"/>
    <s v="Battle"/>
    <x v="31"/>
    <x v="1063"/>
    <n v="4"/>
    <x v="9"/>
    <x v="9"/>
    <n v="3.39"/>
    <n v="24"/>
    <n v="13.56"/>
    <n v="325.44"/>
  </r>
  <r>
    <n v="4653"/>
    <s v="Melida"/>
    <s v="Mobley"/>
    <s v="Miss"/>
    <s v="F"/>
    <n v="60"/>
    <s v="Thurliegh Road"/>
    <s v="Melrose"/>
    <x v="2"/>
    <x v="955"/>
    <n v="19"/>
    <x v="1"/>
    <x v="1"/>
    <n v="1.79"/>
    <n v="24"/>
    <n v="34.01"/>
    <n v="816.24"/>
  </r>
  <r>
    <n v="4654"/>
    <s v="Phylis"/>
    <s v="Lee"/>
    <s v="Miss"/>
    <s v="F"/>
    <n v="30"/>
    <s v="Thurliegh Road"/>
    <s v="Taunton"/>
    <x v="2"/>
    <x v="362"/>
    <n v="48"/>
    <x v="7"/>
    <x v="7"/>
    <n v="2.95"/>
    <n v="20"/>
    <n v="141.60000000000002"/>
    <n v="2832.0000000000005"/>
  </r>
  <r>
    <n v="4655"/>
    <s v="Elanor"/>
    <s v="Ambrose"/>
    <s v="Mrs"/>
    <s v="F"/>
    <n v="60"/>
    <s v="Thurloe Place"/>
    <s v="Tredegar"/>
    <x v="2"/>
    <x v="128"/>
    <n v="69"/>
    <x v="2"/>
    <x v="2"/>
    <n v="1.79"/>
    <n v="17"/>
    <n v="123.51"/>
    <n v="2099.67"/>
  </r>
  <r>
    <n v="4656"/>
    <s v="Latarsha"/>
    <s v="Vogt"/>
    <s v="Dr"/>
    <s v="F"/>
    <n v="90"/>
    <s v="Thursa Terrace"/>
    <s v="London"/>
    <x v="2"/>
    <x v="1062"/>
    <n v="57"/>
    <x v="9"/>
    <x v="9"/>
    <n v="3.39"/>
    <n v="24"/>
    <n v="193.23000000000002"/>
    <n v="4637.5200000000004"/>
  </r>
  <r>
    <n v="4657"/>
    <s v="Oscar"/>
    <s v="Sewell"/>
    <s v="Mr"/>
    <s v="M"/>
    <n v="90"/>
    <s v="Thurso Street"/>
    <s v="Corby"/>
    <x v="16"/>
    <x v="759"/>
    <n v="35"/>
    <x v="2"/>
    <x v="2"/>
    <n v="1.79"/>
    <n v="17"/>
    <n v="62.65"/>
    <n v="1065.05"/>
  </r>
  <r>
    <n v="4658"/>
    <s v="Jospeh"/>
    <s v="Cummins"/>
    <s v="Mr"/>
    <s v="M"/>
    <n v="30"/>
    <s v="Thyra Grove"/>
    <s v="Y Felinheli"/>
    <x v="2"/>
    <x v="846"/>
    <n v="77"/>
    <x v="3"/>
    <x v="3"/>
    <n v="0.69"/>
    <n v="24"/>
    <n v="53.129999999999995"/>
    <n v="1275.1199999999999"/>
  </r>
  <r>
    <n v="4659"/>
    <s v="Lane"/>
    <s v="Guy"/>
    <s v="Mr"/>
    <s v="M"/>
    <n v="90"/>
    <s v="Tichborne Street"/>
    <s v="Immingham"/>
    <x v="35"/>
    <x v="971"/>
    <n v="74"/>
    <x v="1"/>
    <x v="1"/>
    <n v="1.79"/>
    <n v="24"/>
    <n v="132.46"/>
    <n v="3179.04"/>
  </r>
  <r>
    <n v="4660"/>
    <s v="Jospeh"/>
    <s v="Ash"/>
    <s v="Mr"/>
    <s v="M"/>
    <n v="60"/>
    <s v="Tichborne Street"/>
    <s v="Stowmarket"/>
    <x v="2"/>
    <x v="396"/>
    <n v="43"/>
    <x v="7"/>
    <x v="7"/>
    <n v="2.95"/>
    <n v="20"/>
    <n v="126.85000000000001"/>
    <n v="2537"/>
  </r>
  <r>
    <n v="4661"/>
    <s v="Will"/>
    <s v="Grove"/>
    <s v="Mr"/>
    <s v="M"/>
    <n v="60"/>
    <s v="Tidbury Street"/>
    <s v="Belper"/>
    <x v="73"/>
    <x v="599"/>
    <n v="32"/>
    <x v="7"/>
    <x v="7"/>
    <n v="2.95"/>
    <n v="20"/>
    <n v="94.4"/>
    <n v="1888"/>
  </r>
  <r>
    <n v="4662"/>
    <s v="Garland"/>
    <s v="Murphy"/>
    <s v="Mr"/>
    <s v="M"/>
    <n v="60"/>
    <s v="Tiger Public"/>
    <s v="Beckermet"/>
    <x v="43"/>
    <x v="472"/>
    <n v="29"/>
    <x v="2"/>
    <x v="2"/>
    <n v="1.79"/>
    <n v="17"/>
    <n v="51.910000000000004"/>
    <n v="882.47"/>
  </r>
  <r>
    <n v="4663"/>
    <s v="Bo"/>
    <s v="Evans"/>
    <s v="Mr"/>
    <s v="M"/>
    <n v="30"/>
    <s v="Tilbury Close"/>
    <s v="Berwick-Upon-Tweed"/>
    <x v="85"/>
    <x v="627"/>
    <n v="92"/>
    <x v="5"/>
    <x v="5"/>
    <n v="3.99"/>
    <n v="24"/>
    <n v="367.08000000000004"/>
    <n v="8809.9200000000019"/>
  </r>
  <r>
    <n v="4664"/>
    <s v="Emory"/>
    <s v="Mendoza"/>
    <s v="Mr"/>
    <s v="M"/>
    <n v="60"/>
    <s v="Tilia Walk"/>
    <s v="Clackmannan"/>
    <x v="15"/>
    <x v="13"/>
    <n v="93"/>
    <x v="7"/>
    <x v="7"/>
    <n v="2.95"/>
    <n v="20"/>
    <n v="274.35000000000002"/>
    <n v="5487"/>
  </r>
  <r>
    <n v="4665"/>
    <s v="Mitch"/>
    <s v="Draper"/>
    <s v="Mr"/>
    <s v="M"/>
    <n v="60"/>
    <s v="Tilice Road"/>
    <s v="Barmouth"/>
    <x v="90"/>
    <x v="1082"/>
    <n v="56"/>
    <x v="0"/>
    <x v="0"/>
    <n v="2.0099999999999998"/>
    <n v="20"/>
    <n v="112.55999999999999"/>
    <n v="2251.1999999999998"/>
  </r>
  <r>
    <n v="4666"/>
    <s v="Hai"/>
    <s v="Reyes"/>
    <s v="Rev"/>
    <s v="M"/>
    <n v="30"/>
    <s v="Tillett Close"/>
    <s v="Buckfastleigh"/>
    <x v="8"/>
    <x v="104"/>
    <n v="13"/>
    <x v="9"/>
    <x v="9"/>
    <n v="3.39"/>
    <n v="24"/>
    <n v="44.07"/>
    <n v="1057.68"/>
  </r>
  <r>
    <n v="4667"/>
    <s v="Florentino"/>
    <s v="Rubin"/>
    <s v="Mr"/>
    <s v="M"/>
    <n v="30"/>
    <s v="Tilling Road"/>
    <s v="Wallingford"/>
    <x v="2"/>
    <x v="426"/>
    <n v="46"/>
    <x v="0"/>
    <x v="0"/>
    <n v="2.0099999999999998"/>
    <n v="20"/>
    <n v="92.46"/>
    <n v="1849.1999999999998"/>
  </r>
  <r>
    <n v="4668"/>
    <s v="Brooke"/>
    <s v="Vazquez"/>
    <s v="Mrs"/>
    <s v="F"/>
    <n v="30"/>
    <s v="Tilney Gardens"/>
    <s v="Llanfyrnach"/>
    <x v="11"/>
    <x v="419"/>
    <n v="13"/>
    <x v="7"/>
    <x v="7"/>
    <n v="2.95"/>
    <n v="20"/>
    <n v="38.35"/>
    <n v="767"/>
  </r>
  <r>
    <n v="4669"/>
    <s v="Estell"/>
    <s v="Esposito"/>
    <s v="Mrs"/>
    <s v="F"/>
    <n v="30"/>
    <s v="Tilney Street"/>
    <s v="Poulton-Le-Fylde"/>
    <x v="2"/>
    <x v="283"/>
    <n v="63"/>
    <x v="7"/>
    <x v="7"/>
    <n v="2.95"/>
    <n v="20"/>
    <n v="185.85000000000002"/>
    <n v="3717.0000000000005"/>
  </r>
  <r>
    <n v="4670"/>
    <s v="Kayce"/>
    <s v="Weaver"/>
    <s v="Mrs"/>
    <s v="F"/>
    <n v="90"/>
    <s v="Tilson Road"/>
    <s v="Cowes"/>
    <x v="16"/>
    <x v="769"/>
    <n v="32"/>
    <x v="2"/>
    <x v="2"/>
    <n v="1.79"/>
    <n v="17"/>
    <n v="57.28"/>
    <n v="973.76"/>
  </r>
  <r>
    <n v="4671"/>
    <s v="Maynard"/>
    <s v="Mccray"/>
    <s v="Mr"/>
    <s v="M"/>
    <n v="60"/>
    <s v="Tilston Close"/>
    <s v="Highbridge"/>
    <x v="1"/>
    <x v="263"/>
    <n v="60"/>
    <x v="2"/>
    <x v="2"/>
    <n v="1.79"/>
    <n v="17"/>
    <n v="107.4"/>
    <n v="1825.8000000000002"/>
  </r>
  <r>
    <n v="4672"/>
    <s v="Ivan"/>
    <s v="Milligan"/>
    <s v="Mr"/>
    <s v="M"/>
    <n v="30"/>
    <s v="Timber Pond"/>
    <s v="Dover"/>
    <x v="3"/>
    <x v="441"/>
    <n v="33"/>
    <x v="4"/>
    <x v="4"/>
    <n v="1.89"/>
    <n v="18"/>
    <n v="62.37"/>
    <n v="1122.6599999999999"/>
  </r>
  <r>
    <n v="4673"/>
    <s v="Damian"/>
    <s v="Downing"/>
    <s v="Mr"/>
    <s v="M"/>
    <n v="90"/>
    <s v="Time Square"/>
    <s v="Bucknell"/>
    <x v="8"/>
    <x v="368"/>
    <n v="31"/>
    <x v="5"/>
    <x v="5"/>
    <n v="3.99"/>
    <n v="24"/>
    <n v="123.69000000000001"/>
    <n v="2968.5600000000004"/>
  </r>
  <r>
    <n v="4674"/>
    <s v="Micaela"/>
    <s v="Winkler"/>
    <s v="Mrs"/>
    <s v="F"/>
    <n v="60"/>
    <s v="Timothy Road"/>
    <s v="Inverkeithing"/>
    <x v="35"/>
    <x v="392"/>
    <n v="35"/>
    <x v="4"/>
    <x v="4"/>
    <n v="1.89"/>
    <n v="18"/>
    <n v="66.149999999999991"/>
    <n v="1190.6999999999998"/>
  </r>
  <r>
    <n v="4675"/>
    <s v="Emilee"/>
    <s v="Merrill"/>
    <s v="Mrs"/>
    <s v="F"/>
    <n v="60"/>
    <s v="Tysons Yard"/>
    <s v="Elland"/>
    <x v="45"/>
    <x v="1031"/>
    <n v="89"/>
    <x v="1"/>
    <x v="1"/>
    <n v="1.79"/>
    <n v="24"/>
    <n v="159.31"/>
    <n v="3823.44"/>
  </r>
  <r>
    <n v="4676"/>
    <s v="Ethelyn"/>
    <s v="Cherry"/>
    <s v="Mrs"/>
    <s v="F"/>
    <n v="90"/>
    <s v="Tysson Cottages"/>
    <s v="Cirencester"/>
    <x v="15"/>
    <x v="795"/>
    <n v="22"/>
    <x v="4"/>
    <x v="4"/>
    <n v="1.89"/>
    <n v="18"/>
    <n v="41.58"/>
    <n v="748.43999999999994"/>
  </r>
  <r>
    <n v="4677"/>
    <s v="Cris"/>
    <s v="Longoria"/>
    <s v="Miss"/>
    <s v="F"/>
    <n v="60"/>
    <s v="Tyville Road"/>
    <s v="Llandeilo"/>
    <x v="11"/>
    <x v="117"/>
    <n v="15"/>
    <x v="4"/>
    <x v="4"/>
    <n v="1.89"/>
    <n v="18"/>
    <n v="28.349999999999998"/>
    <n v="510.29999999999995"/>
  </r>
  <r>
    <n v="4678"/>
    <s v="Danial"/>
    <s v="Meier"/>
    <s v="Mr"/>
    <s v="M"/>
    <n v="90"/>
    <s v="Uamvar Street"/>
    <s v="Bampton"/>
    <x v="0"/>
    <x v="228"/>
    <n v="102"/>
    <x v="1"/>
    <x v="1"/>
    <n v="1.79"/>
    <n v="24"/>
    <n v="182.58"/>
    <n v="4381.92"/>
  </r>
  <r>
    <n v="4679"/>
    <s v="Roxann"/>
    <s v="Sellers"/>
    <s v="Mrs"/>
    <s v="F"/>
    <n v="90"/>
    <s v="Udall Street"/>
    <s v="West Glamorgan"/>
    <x v="2"/>
    <x v="267"/>
    <n v="63"/>
    <x v="8"/>
    <x v="8"/>
    <n v="3.49"/>
    <n v="20"/>
    <n v="219.87"/>
    <n v="4397.3999999999996"/>
  </r>
  <r>
    <n v="4680"/>
    <s v="Trena"/>
    <s v="Savage"/>
    <s v="Miss"/>
    <s v="F"/>
    <n v="60"/>
    <s v="Uffington Road"/>
    <s v="Halifax"/>
    <x v="13"/>
    <x v="721"/>
    <n v="90"/>
    <x v="6"/>
    <x v="6"/>
    <n v="1.29"/>
    <n v="24"/>
    <n v="116.10000000000001"/>
    <n v="2786.4"/>
  </r>
  <r>
    <n v="4681"/>
    <s v="Pauletta"/>
    <s v="Darnell"/>
    <s v="Miss"/>
    <s v="F"/>
    <n v="90"/>
    <s v="Ulster Place"/>
    <s v="Beaworthy"/>
    <x v="39"/>
    <x v="564"/>
    <n v="85"/>
    <x v="2"/>
    <x v="2"/>
    <n v="1.79"/>
    <n v="17"/>
    <n v="152.15"/>
    <n v="2586.5500000000002"/>
  </r>
  <r>
    <n v="4682"/>
    <s v="Sid"/>
    <s v="Yazzie"/>
    <s v="Mr"/>
    <s v="M"/>
    <n v="60"/>
    <s v="Ulverston Road"/>
    <s v="Skelmorlie"/>
    <x v="2"/>
    <x v="306"/>
    <n v="57"/>
    <x v="1"/>
    <x v="1"/>
    <n v="1.79"/>
    <n v="24"/>
    <n v="102.03"/>
    <n v="2448.7200000000003"/>
  </r>
  <r>
    <n v="4683"/>
    <s v="Kimi"/>
    <s v="Richter"/>
    <s v="Ms"/>
    <s v="F"/>
    <n v="30"/>
    <s v="Umbria Street"/>
    <s v="Heywood"/>
    <x v="1"/>
    <x v="756"/>
    <n v="53"/>
    <x v="8"/>
    <x v="8"/>
    <n v="3.49"/>
    <n v="20"/>
    <n v="184.97"/>
    <n v="3699.4"/>
  </r>
  <r>
    <n v="4684"/>
    <s v="Michel"/>
    <s v="Graham"/>
    <s v="Mr"/>
    <s v="M"/>
    <n v="60"/>
    <s v="Underhill Passage"/>
    <s v="Renfrew"/>
    <x v="2"/>
    <x v="866"/>
    <n v="67"/>
    <x v="0"/>
    <x v="0"/>
    <n v="2.0099999999999998"/>
    <n v="20"/>
    <n v="134.66999999999999"/>
    <n v="2693.3999999999996"/>
  </r>
  <r>
    <n v="4685"/>
    <s v="Josefine"/>
    <s v="Pineda"/>
    <s v="Miss"/>
    <s v="F"/>
    <n v="90"/>
    <s v="Undine Street"/>
    <s v="Crowborough"/>
    <x v="16"/>
    <x v="380"/>
    <n v="28"/>
    <x v="2"/>
    <x v="2"/>
    <n v="1.79"/>
    <n v="17"/>
    <n v="50.120000000000005"/>
    <n v="852.04000000000008"/>
  </r>
  <r>
    <n v="4686"/>
    <s v="Refugio"/>
    <s v="Boone"/>
    <s v="Mr"/>
    <s v="M"/>
    <n v="60"/>
    <s v="Unicorn Court"/>
    <s v="Dukinfield"/>
    <x v="3"/>
    <x v="276"/>
    <n v="45"/>
    <x v="5"/>
    <x v="5"/>
    <n v="3.99"/>
    <n v="24"/>
    <n v="179.55"/>
    <n v="4309.2000000000007"/>
  </r>
  <r>
    <n v="4687"/>
    <s v="Tabetha"/>
    <s v="Mccord"/>
    <s v="Mrs"/>
    <s v="F"/>
    <n v="60"/>
    <s v="Union Cottages"/>
    <s v="Romford"/>
    <x v="2"/>
    <x v="507"/>
    <n v="12"/>
    <x v="6"/>
    <x v="6"/>
    <n v="1.29"/>
    <n v="24"/>
    <n v="15.48"/>
    <n v="371.52"/>
  </r>
  <r>
    <n v="4688"/>
    <s v="Bud"/>
    <s v="Dubois"/>
    <s v="Mr"/>
    <s v="M"/>
    <n v="90"/>
    <s v="Union Workhouse"/>
    <s v="Jarrow"/>
    <x v="21"/>
    <x v="359"/>
    <n v="49"/>
    <x v="9"/>
    <x v="9"/>
    <n v="3.39"/>
    <n v="24"/>
    <n v="166.11"/>
    <n v="3986.6400000000003"/>
  </r>
  <r>
    <n v="4689"/>
    <s v="Ethelyn"/>
    <s v="Pope"/>
    <s v="Mrs"/>
    <s v="F"/>
    <n v="90"/>
    <s v="Upchurch Close"/>
    <s v="Gourock"/>
    <x v="17"/>
    <x v="887"/>
    <n v="32"/>
    <x v="8"/>
    <x v="8"/>
    <n v="3.49"/>
    <n v="20"/>
    <n v="111.68"/>
    <n v="2233.6000000000004"/>
  </r>
  <r>
    <n v="4690"/>
    <s v="Maricruz"/>
    <s v="Hall"/>
    <s v="Miss"/>
    <s v="F"/>
    <n v="30"/>
    <s v="Upcott Street"/>
    <s v="Merthyr Tydfil"/>
    <x v="2"/>
    <x v="351"/>
    <n v="93"/>
    <x v="3"/>
    <x v="3"/>
    <n v="0.69"/>
    <n v="24"/>
    <n v="64.17"/>
    <n v="1540.08"/>
  </r>
  <r>
    <n v="4691"/>
    <s v="Caren"/>
    <s v="Wesley"/>
    <s v="Miss"/>
    <s v="F"/>
    <n v="90"/>
    <s v="Upgrove Manor"/>
    <s v="Innerleithen"/>
    <x v="35"/>
    <x v="858"/>
    <n v="36"/>
    <x v="6"/>
    <x v="6"/>
    <n v="1.29"/>
    <n v="24"/>
    <n v="46.44"/>
    <n v="1114.56"/>
  </r>
  <r>
    <n v="4693"/>
    <s v="Archie"/>
    <s v="Moreland"/>
    <s v="Mr"/>
    <s v="M"/>
    <n v="30"/>
    <s v="Upper Avenue"/>
    <s v="Coldstream"/>
    <x v="15"/>
    <x v="939"/>
    <n v="25"/>
    <x v="0"/>
    <x v="0"/>
    <n v="2.0099999999999998"/>
    <n v="20"/>
    <n v="50.249999999999993"/>
    <n v="1004.9999999999999"/>
  </r>
  <r>
    <n v="4694"/>
    <s v="Nenita"/>
    <s v="Winkler"/>
    <s v="Miss"/>
    <s v="F"/>
    <n v="30"/>
    <s v="Upper Avenue"/>
    <s v="Snodland"/>
    <x v="2"/>
    <x v="513"/>
    <n v="7"/>
    <x v="0"/>
    <x v="0"/>
    <n v="2.0099999999999998"/>
    <n v="20"/>
    <n v="14.069999999999999"/>
    <n v="281.39999999999998"/>
  </r>
  <r>
    <n v="4695"/>
    <s v="Johnathon"/>
    <s v="Choi"/>
    <s v="Mr"/>
    <s v="M"/>
    <n v="90"/>
    <s v="Upper Berkeley"/>
    <s v="Dover"/>
    <x v="3"/>
    <x v="560"/>
    <n v="4"/>
    <x v="5"/>
    <x v="5"/>
    <n v="3.99"/>
    <n v="24"/>
    <n v="15.96"/>
    <n v="383.04"/>
  </r>
  <r>
    <n v="4696"/>
    <s v="Eugene"/>
    <s v="Herman"/>
    <s v="Mr"/>
    <s v="M"/>
    <n v="90"/>
    <s v="Upper Boston"/>
    <s v="Wadhurst"/>
    <x v="2"/>
    <x v="816"/>
    <n v="3"/>
    <x v="1"/>
    <x v="1"/>
    <n v="1.79"/>
    <n v="24"/>
    <n v="5.37"/>
    <n v="128.88"/>
  </r>
  <r>
    <n v="4697"/>
    <s v="Tim"/>
    <s v="Stuart"/>
    <s v="Mr"/>
    <s v="M"/>
    <n v="60"/>
    <s v="Upper Chenies"/>
    <s v="Dolwyddelan"/>
    <x v="3"/>
    <x v="1046"/>
    <n v="9"/>
    <x v="2"/>
    <x v="2"/>
    <n v="1.79"/>
    <n v="17"/>
    <n v="16.11"/>
    <n v="273.87"/>
  </r>
  <r>
    <n v="4698"/>
    <s v="Nelida"/>
    <s v="Gagne"/>
    <s v="Miss"/>
    <s v="F"/>
    <n v="60"/>
    <s v="Upper Chenies"/>
    <s v="Lowestoft"/>
    <x v="2"/>
    <x v="626"/>
    <n v="31"/>
    <x v="5"/>
    <x v="5"/>
    <n v="3.99"/>
    <n v="24"/>
    <n v="123.69000000000001"/>
    <n v="2968.5600000000004"/>
  </r>
  <r>
    <n v="4699"/>
    <s v="Ludie"/>
    <s v="Hutchins"/>
    <s v="Miss"/>
    <s v="F"/>
    <n v="30"/>
    <s v="Upper Coleshill"/>
    <s v="Frome"/>
    <x v="17"/>
    <x v="201"/>
    <n v="99"/>
    <x v="3"/>
    <x v="3"/>
    <n v="0.69"/>
    <n v="24"/>
    <n v="68.309999999999988"/>
    <n v="1639.4399999999996"/>
  </r>
  <r>
    <n v="4700"/>
    <s v="Guadalupe"/>
    <s v="Block"/>
    <s v="Ms"/>
    <s v="F"/>
    <n v="60"/>
    <s v="Upper College"/>
    <s v="Llanfairfechan"/>
    <x v="11"/>
    <x v="902"/>
    <n v="39"/>
    <x v="3"/>
    <x v="3"/>
    <n v="0.69"/>
    <n v="24"/>
    <n v="26.909999999999997"/>
    <n v="645.83999999999992"/>
  </r>
  <r>
    <n v="4701"/>
    <s v="Janina"/>
    <s v="Fair"/>
    <s v="Mrs"/>
    <s v="F"/>
    <n v="90"/>
    <s v="Upper Corrington"/>
    <s v="Cromer"/>
    <x v="16"/>
    <x v="864"/>
    <n v="39"/>
    <x v="6"/>
    <x v="6"/>
    <n v="1.29"/>
    <n v="24"/>
    <n v="50.31"/>
    <n v="1207.44"/>
  </r>
  <r>
    <n v="4702"/>
    <s v="Hang"/>
    <s v="Wyatt"/>
    <s v="Ms"/>
    <s v="F"/>
    <n v="60"/>
    <s v="Upper Craven"/>
    <s v="Berriedale"/>
    <x v="29"/>
    <x v="598"/>
    <n v="19"/>
    <x v="6"/>
    <x v="6"/>
    <n v="1.29"/>
    <n v="24"/>
    <n v="24.51"/>
    <n v="588.24"/>
  </r>
  <r>
    <n v="4703"/>
    <s v="Reginald"/>
    <s v="Cortes"/>
    <s v="Mr"/>
    <s v="M"/>
    <n v="30"/>
    <s v="Upper Gloucester"/>
    <s v="Nottinghamshire"/>
    <x v="2"/>
    <x v="892"/>
    <n v="17"/>
    <x v="3"/>
    <x v="3"/>
    <n v="0.69"/>
    <n v="24"/>
    <n v="11.729999999999999"/>
    <n v="281.52"/>
  </r>
  <r>
    <n v="4704"/>
    <s v="Anthony"/>
    <s v="Obrien"/>
    <s v="Mr"/>
    <s v="M"/>
    <n v="60"/>
    <s v="Upper Grange"/>
    <s v="Gerrards Cross"/>
    <x v="17"/>
    <x v="282"/>
    <n v="7"/>
    <x v="1"/>
    <x v="1"/>
    <n v="1.79"/>
    <n v="24"/>
    <n v="12.530000000000001"/>
    <n v="300.72000000000003"/>
  </r>
  <r>
    <n v="4706"/>
    <s v="Dimple"/>
    <s v="Lynch"/>
    <s v="Miss"/>
    <s v="F"/>
    <n v="30"/>
    <s v="Upper Hartland"/>
    <s v="Stockbridge"/>
    <x v="2"/>
    <x v="554"/>
    <n v="4"/>
    <x v="6"/>
    <x v="6"/>
    <n v="1.29"/>
    <n v="24"/>
    <n v="5.16"/>
    <n v="123.84"/>
  </r>
  <r>
    <n v="4707"/>
    <s v="Dave"/>
    <s v="Nixon"/>
    <s v="Mr"/>
    <s v="M"/>
    <n v="90"/>
    <s v="Upper Holland"/>
    <s v="Colchester"/>
    <x v="15"/>
    <x v="887"/>
    <n v="41"/>
    <x v="6"/>
    <x v="6"/>
    <n v="1.29"/>
    <n v="24"/>
    <n v="52.89"/>
    <n v="1269.3600000000001"/>
  </r>
  <r>
    <n v="4708"/>
    <s v="Thaddeus"/>
    <s v="Hogan"/>
    <s v="Mr"/>
    <s v="M"/>
    <n v="30"/>
    <s v="Upper Islington"/>
    <s v="Betws-Y-Coed"/>
    <x v="37"/>
    <x v="175"/>
    <n v="26"/>
    <x v="0"/>
    <x v="0"/>
    <n v="2.0099999999999998"/>
    <n v="20"/>
    <n v="52.259999999999991"/>
    <n v="1045.1999999999998"/>
  </r>
  <r>
    <n v="4709"/>
    <s v="Corey"/>
    <s v="Byrne"/>
    <s v="Mr"/>
    <s v="M"/>
    <n v="90"/>
    <s v="Upper Lismore"/>
    <s v="Wigton"/>
    <x v="2"/>
    <x v="233"/>
    <n v="92"/>
    <x v="0"/>
    <x v="0"/>
    <n v="2.0099999999999998"/>
    <n v="20"/>
    <n v="184.92"/>
    <n v="3698.3999999999996"/>
  </r>
  <r>
    <n v="4710"/>
    <s v="Victor"/>
    <s v="Kenney"/>
    <s v="Mr"/>
    <s v="M"/>
    <n v="60"/>
    <s v="Upper Market"/>
    <s v="Llanfairfechan"/>
    <x v="11"/>
    <x v="523"/>
    <n v="76"/>
    <x v="6"/>
    <x v="6"/>
    <n v="1.29"/>
    <n v="24"/>
    <n v="98.04"/>
    <n v="2352.96"/>
  </r>
  <r>
    <n v="4711"/>
    <s v="Abe"/>
    <s v="Macdonald"/>
    <s v="Mr"/>
    <s v="M"/>
    <n v="90"/>
    <s v="Upper Montagu"/>
    <s v="Llandrindod Wells"/>
    <x v="11"/>
    <x v="225"/>
    <n v="65"/>
    <x v="2"/>
    <x v="2"/>
    <n v="1.79"/>
    <n v="17"/>
    <n v="116.35000000000001"/>
    <n v="1977.95"/>
  </r>
  <r>
    <n v="4712"/>
    <s v="Fernanda"/>
    <s v="Honeycutt"/>
    <s v="Mrs"/>
    <s v="F"/>
    <n v="30"/>
    <s v="Upper Montague"/>
    <s v="Fordingbridge"/>
    <x v="17"/>
    <x v="733"/>
    <n v="22"/>
    <x v="1"/>
    <x v="1"/>
    <n v="1.79"/>
    <n v="24"/>
    <n v="39.380000000000003"/>
    <n v="945.12000000000012"/>
  </r>
  <r>
    <n v="4713"/>
    <s v="Teddy"/>
    <s v="Holbrook"/>
    <s v="Mr"/>
    <s v="M"/>
    <n v="60"/>
    <s v="Upper Mount"/>
    <s v="Gullane"/>
    <x v="13"/>
    <x v="202"/>
    <n v="53"/>
    <x v="7"/>
    <x v="7"/>
    <n v="2.95"/>
    <n v="20"/>
    <n v="156.35000000000002"/>
    <n v="3127.0000000000005"/>
  </r>
  <r>
    <n v="4714"/>
    <s v="Monty"/>
    <s v="Barry"/>
    <s v="Mr"/>
    <s v="M"/>
    <n v="30"/>
    <s v="Upper Ogle"/>
    <s v="Woodford Green"/>
    <x v="2"/>
    <x v="923"/>
    <n v="16"/>
    <x v="9"/>
    <x v="9"/>
    <n v="3.39"/>
    <n v="24"/>
    <n v="54.24"/>
    <n v="1301.76"/>
  </r>
  <r>
    <n v="4715"/>
    <s v="Teresita"/>
    <s v="Hoskins"/>
    <s v="Mrs"/>
    <s v="F"/>
    <n v="30"/>
    <s v="Upper Randall"/>
    <s v="Fleet"/>
    <x v="17"/>
    <x v="108"/>
    <n v="4"/>
    <x v="0"/>
    <x v="0"/>
    <n v="2.0099999999999998"/>
    <n v="20"/>
    <n v="8.0399999999999991"/>
    <n v="160.79999999999998"/>
  </r>
  <r>
    <n v="4716"/>
    <s v="Myrtle"/>
    <s v="Aldridge"/>
    <s v="Miss"/>
    <s v="F"/>
    <n v="30"/>
    <s v="Upper Rathbone"/>
    <s v="Holsworthy"/>
    <x v="1"/>
    <x v="328"/>
    <n v="43"/>
    <x v="8"/>
    <x v="8"/>
    <n v="3.49"/>
    <n v="20"/>
    <n v="150.07000000000002"/>
    <n v="3001.4000000000005"/>
  </r>
  <r>
    <n v="4717"/>
    <s v="Ignacio"/>
    <s v="Irvin"/>
    <s v="Mr"/>
    <s v="M"/>
    <n v="30"/>
    <s v="Upper Smith"/>
    <s v="Llanrwst"/>
    <x v="11"/>
    <x v="602"/>
    <n v="86"/>
    <x v="4"/>
    <x v="4"/>
    <n v="1.89"/>
    <n v="18"/>
    <n v="162.54"/>
    <n v="2925.72"/>
  </r>
  <r>
    <n v="4718"/>
    <s v="Robt"/>
    <s v="Sears"/>
    <s v="Mr"/>
    <s v="M"/>
    <n v="60"/>
    <s v="Upper Storer"/>
    <s v="Hook"/>
    <x v="1"/>
    <x v="504"/>
    <n v="70"/>
    <x v="7"/>
    <x v="7"/>
    <n v="2.95"/>
    <n v="20"/>
    <n v="206.5"/>
    <n v="4130"/>
  </r>
  <r>
    <n v="4719"/>
    <s v="Agustin"/>
    <s v="Kent"/>
    <s v="Mr"/>
    <s v="M"/>
    <n v="90"/>
    <s v="Upper Street"/>
    <s v="Lanark"/>
    <x v="21"/>
    <x v="969"/>
    <n v="91"/>
    <x v="5"/>
    <x v="5"/>
    <n v="3.99"/>
    <n v="24"/>
    <n v="363.09000000000003"/>
    <n v="8714.16"/>
  </r>
  <r>
    <n v="4720"/>
    <s v="Major"/>
    <s v="Mann"/>
    <s v="Prof"/>
    <s v="M"/>
    <n v="60"/>
    <s v="Upper Terrace"/>
    <s v="Swaffham"/>
    <x v="2"/>
    <x v="980"/>
    <n v="49"/>
    <x v="8"/>
    <x v="8"/>
    <n v="3.49"/>
    <n v="20"/>
    <n v="171.01000000000002"/>
    <n v="3420.2000000000003"/>
  </r>
  <r>
    <n v="4721"/>
    <s v="Rolando"/>
    <s v="Merritt"/>
    <s v="Dr"/>
    <s v="M"/>
    <n v="60"/>
    <s v="Upper Walthamstow"/>
    <s v="Arlesey"/>
    <x v="48"/>
    <x v="240"/>
    <n v="2"/>
    <x v="8"/>
    <x v="8"/>
    <n v="3.49"/>
    <n v="20"/>
    <n v="6.98"/>
    <n v="139.60000000000002"/>
  </r>
  <r>
    <n v="4722"/>
    <s v="Darius"/>
    <s v="Bolton"/>
    <s v="Mr"/>
    <s v="M"/>
    <n v="90"/>
    <s v="Upper Walthamstow"/>
    <s v="East Molesey"/>
    <x v="44"/>
    <x v="285"/>
    <n v="14"/>
    <x v="8"/>
    <x v="8"/>
    <n v="3.49"/>
    <n v="20"/>
    <n v="48.86"/>
    <n v="977.2"/>
  </r>
  <r>
    <n v="4723"/>
    <s v="Royal"/>
    <s v="Mckay"/>
    <s v="Mr"/>
    <s v="M"/>
    <n v="60"/>
    <s v="Upper Whistler"/>
    <s v="Bishopton"/>
    <x v="65"/>
    <x v="953"/>
    <n v="83"/>
    <x v="8"/>
    <x v="8"/>
    <n v="3.49"/>
    <n v="20"/>
    <n v="289.67"/>
    <n v="5793.4000000000005"/>
  </r>
  <r>
    <n v="4724"/>
    <s v="Phyllis"/>
    <s v="Bolton"/>
    <s v="Mrs"/>
    <s v="F"/>
    <n v="30"/>
    <s v="Upper Woodland"/>
    <s v="Brackley"/>
    <x v="69"/>
    <x v="769"/>
    <n v="92"/>
    <x v="3"/>
    <x v="3"/>
    <n v="0.69"/>
    <n v="24"/>
    <n v="63.48"/>
    <n v="1523.52"/>
  </r>
  <r>
    <n v="4725"/>
    <s v="Tamar"/>
    <s v="Nixon"/>
    <s v="Ms"/>
    <s v="F"/>
    <n v="90"/>
    <s v="Uverdale Road"/>
    <s v="Heanor"/>
    <x v="1"/>
    <x v="871"/>
    <n v="9"/>
    <x v="4"/>
    <x v="4"/>
    <n v="1.89"/>
    <n v="18"/>
    <n v="17.009999999999998"/>
    <n v="306.17999999999995"/>
  </r>
  <r>
    <n v="4726"/>
    <s v="Shalon"/>
    <s v="Champion"/>
    <s v="Ms"/>
    <s v="F"/>
    <n v="60"/>
    <s v="Vale Lane"/>
    <s v="Dunbeath"/>
    <x v="3"/>
    <x v="198"/>
    <n v="87"/>
    <x v="8"/>
    <x v="8"/>
    <n v="3.49"/>
    <n v="20"/>
    <n v="303.63"/>
    <n v="6072.6"/>
  </r>
  <r>
    <n v="4727"/>
    <s v="Nedra"/>
    <s v="Bradley"/>
    <s v="Miss"/>
    <s v="F"/>
    <n v="90"/>
    <s v="Vale Parade"/>
    <s v="Londonderry"/>
    <x v="2"/>
    <x v="99"/>
    <n v="83"/>
    <x v="2"/>
    <x v="2"/>
    <n v="1.79"/>
    <n v="17"/>
    <n v="148.57"/>
    <n v="2525.69"/>
  </r>
  <r>
    <n v="4728"/>
    <s v="Mitchell"/>
    <s v="Woodruff"/>
    <s v="Dr"/>
    <s v="F"/>
    <n v="60"/>
    <s v="Vale Parade"/>
    <s v="Somerton"/>
    <x v="2"/>
    <x v="1028"/>
    <n v="25"/>
    <x v="8"/>
    <x v="8"/>
    <n v="3.49"/>
    <n v="20"/>
    <n v="87.25"/>
    <n v="1745"/>
  </r>
  <r>
    <n v="4729"/>
    <s v="Jerome"/>
    <s v="Rivera"/>
    <s v="Mr"/>
    <s v="M"/>
    <n v="30"/>
    <s v="Valmar Road"/>
    <s v="Ripon"/>
    <x v="2"/>
    <x v="154"/>
    <n v="29"/>
    <x v="1"/>
    <x v="1"/>
    <n v="1.79"/>
    <n v="24"/>
    <n v="51.910000000000004"/>
    <n v="1245.8400000000001"/>
  </r>
  <r>
    <n v="4730"/>
    <s v="Thomas"/>
    <s v="Blair"/>
    <s v="Mr"/>
    <s v="M"/>
    <n v="30"/>
    <s v="Vant Road"/>
    <s v="Kirkby-In-Furness"/>
    <x v="21"/>
    <x v="1061"/>
    <n v="17"/>
    <x v="1"/>
    <x v="1"/>
    <n v="1.79"/>
    <n v="24"/>
    <n v="30.43"/>
    <n v="730.31999999999994"/>
  </r>
  <r>
    <n v="4731"/>
    <s v="Velia"/>
    <s v="Weber"/>
    <s v="Mrs"/>
    <s v="F"/>
    <n v="30"/>
    <s v="Varden Close"/>
    <s v="Solihull"/>
    <x v="2"/>
    <x v="343"/>
    <n v="35"/>
    <x v="9"/>
    <x v="9"/>
    <n v="3.39"/>
    <n v="24"/>
    <n v="118.65"/>
    <n v="2847.6000000000004"/>
  </r>
  <r>
    <n v="4732"/>
    <s v="Lise"/>
    <s v="Minor"/>
    <s v="Miss"/>
    <s v="F"/>
    <n v="90"/>
    <s v="Vardens Road"/>
    <s v="Shepton Mallet"/>
    <x v="2"/>
    <x v="157"/>
    <n v="61"/>
    <x v="5"/>
    <x v="5"/>
    <n v="3.99"/>
    <n v="24"/>
    <n v="243.39000000000001"/>
    <n v="5841.3600000000006"/>
  </r>
  <r>
    <n v="4734"/>
    <s v="Daron"/>
    <s v="Nunez"/>
    <s v="Prof"/>
    <s v="M"/>
    <n v="60"/>
    <s v="Varley Parade"/>
    <s v="Neath"/>
    <x v="2"/>
    <x v="1044"/>
    <n v="24"/>
    <x v="5"/>
    <x v="5"/>
    <n v="3.99"/>
    <n v="24"/>
    <n v="95.76"/>
    <n v="2298.2400000000002"/>
  </r>
  <r>
    <n v="4735"/>
    <s v="Stanley"/>
    <s v="Pruitt"/>
    <s v="Mr"/>
    <s v="M"/>
    <n v="30"/>
    <s v="Varley Road"/>
    <s v="Wimborne"/>
    <x v="2"/>
    <x v="9"/>
    <n v="72"/>
    <x v="4"/>
    <x v="4"/>
    <n v="1.89"/>
    <n v="18"/>
    <n v="136.07999999999998"/>
    <n v="2449.4399999999996"/>
  </r>
  <r>
    <n v="4736"/>
    <s v="Gonzalo"/>
    <s v="Contreras"/>
    <s v="Mr"/>
    <s v="M"/>
    <n v="30"/>
    <s v="Varna Road"/>
    <s v="Chepstow"/>
    <x v="20"/>
    <x v="494"/>
    <n v="22"/>
    <x v="1"/>
    <x v="1"/>
    <n v="1.79"/>
    <n v="24"/>
    <n v="39.380000000000003"/>
    <n v="945.12000000000012"/>
  </r>
  <r>
    <n v="4737"/>
    <s v="Roy"/>
    <s v="Byers"/>
    <s v="Mr"/>
    <s v="M"/>
    <n v="60"/>
    <s v="Vauban Street"/>
    <s v="Immingham"/>
    <x v="35"/>
    <x v="709"/>
    <n v="41"/>
    <x v="2"/>
    <x v="2"/>
    <n v="1.79"/>
    <n v="17"/>
    <n v="73.39"/>
    <n v="1247.6300000000001"/>
  </r>
  <r>
    <n v="4738"/>
    <s v="Vikki"/>
    <s v="Nieves"/>
    <s v="Ms"/>
    <s v="F"/>
    <n v="90"/>
    <s v="Vaughan Estate"/>
    <s v="Ayr"/>
    <x v="40"/>
    <x v="541"/>
    <n v="14"/>
    <x v="0"/>
    <x v="0"/>
    <n v="2.0099999999999998"/>
    <n v="20"/>
    <n v="28.139999999999997"/>
    <n v="562.79999999999995"/>
  </r>
  <r>
    <n v="4739"/>
    <s v="Liliana"/>
    <s v="Helms"/>
    <s v="Miss"/>
    <s v="F"/>
    <n v="90"/>
    <s v="Vaughan Road"/>
    <s v="Dunstable"/>
    <x v="3"/>
    <x v="494"/>
    <n v="94"/>
    <x v="5"/>
    <x v="5"/>
    <n v="3.99"/>
    <n v="24"/>
    <n v="375.06"/>
    <n v="9001.44"/>
  </r>
  <r>
    <n v="4740"/>
    <s v="Micah"/>
    <s v="Tackett"/>
    <s v="Mrs"/>
    <s v="F"/>
    <n v="30"/>
    <s v="Venue Street"/>
    <s v="Kilmacolm"/>
    <x v="21"/>
    <x v="243"/>
    <n v="51"/>
    <x v="6"/>
    <x v="6"/>
    <n v="1.29"/>
    <n v="24"/>
    <n v="65.790000000000006"/>
    <n v="1578.96"/>
  </r>
  <r>
    <n v="4741"/>
    <s v="Melodie"/>
    <s v="Erwin"/>
    <s v="Mrs"/>
    <s v="F"/>
    <n v="60"/>
    <s v="Vernon Mews"/>
    <s v="Knighton"/>
    <x v="21"/>
    <x v="320"/>
    <n v="24"/>
    <x v="1"/>
    <x v="1"/>
    <n v="1.79"/>
    <n v="24"/>
    <n v="42.96"/>
    <n v="1031.04"/>
  </r>
  <r>
    <n v="4742"/>
    <s v="Ahmad"/>
    <s v="Shea"/>
    <s v="Mr"/>
    <s v="M"/>
    <n v="90"/>
    <s v="Verulam Buildings"/>
    <s v="South Glamorgan"/>
    <x v="2"/>
    <x v="213"/>
    <n v="76"/>
    <x v="2"/>
    <x v="2"/>
    <n v="1.79"/>
    <n v="17"/>
    <n v="136.04"/>
    <n v="2312.6799999999998"/>
  </r>
  <r>
    <n v="4743"/>
    <s v="Kellie"/>
    <s v="Ewing"/>
    <s v="Ms"/>
    <s v="F"/>
    <n v="90"/>
    <s v="Verulam Terrace"/>
    <s v="Leatherhead"/>
    <x v="21"/>
    <x v="295"/>
    <n v="20"/>
    <x v="0"/>
    <x v="0"/>
    <n v="2.0099999999999998"/>
    <n v="20"/>
    <n v="40.199999999999996"/>
    <n v="803.99999999999989"/>
  </r>
  <r>
    <n v="4744"/>
    <s v="Shantae"/>
    <s v="Jarvis"/>
    <s v="Mrs"/>
    <s v="F"/>
    <n v="90"/>
    <s v="Vibart Gardens"/>
    <s v="Campbeltown"/>
    <x v="10"/>
    <x v="323"/>
    <n v="28"/>
    <x v="5"/>
    <x v="5"/>
    <n v="3.99"/>
    <n v="24"/>
    <n v="111.72"/>
    <n v="2681.2799999999997"/>
  </r>
  <r>
    <n v="4745"/>
    <s v="Ali"/>
    <s v="Lundy"/>
    <s v="Mr"/>
    <s v="M"/>
    <n v="60"/>
    <s v="Vicarage"/>
    <s v="Ottery St. Mary"/>
    <x v="2"/>
    <x v="837"/>
    <n v="44"/>
    <x v="2"/>
    <x v="2"/>
    <n v="1.79"/>
    <n v="17"/>
    <n v="78.760000000000005"/>
    <n v="1338.92"/>
  </r>
  <r>
    <n v="4746"/>
    <s v="Antwan"/>
    <s v="Story"/>
    <s v="Mr"/>
    <s v="M"/>
    <n v="60"/>
    <s v="Vicarage Lane"/>
    <s v="Oswestry"/>
    <x v="2"/>
    <x v="433"/>
    <n v="62"/>
    <x v="6"/>
    <x v="6"/>
    <n v="1.29"/>
    <n v="24"/>
    <n v="79.98"/>
    <n v="1919.52"/>
  </r>
  <r>
    <n v="4747"/>
    <s v="Sharleen"/>
    <s v="Polk"/>
    <s v="Mrs"/>
    <s v="F"/>
    <n v="90"/>
    <s v="Vicarage Parade"/>
    <s v="Bridgwater"/>
    <x v="41"/>
    <x v="1021"/>
    <n v="10"/>
    <x v="6"/>
    <x v="6"/>
    <n v="1.29"/>
    <n v="24"/>
    <n v="12.9"/>
    <n v="309.60000000000002"/>
  </r>
  <r>
    <n v="4748"/>
    <s v="Lloyd"/>
    <s v="Crain"/>
    <s v="Mr"/>
    <s v="M"/>
    <n v="90"/>
    <s v="Vicarage Street"/>
    <s v="Hawes"/>
    <x v="1"/>
    <x v="273"/>
    <n v="94"/>
    <x v="5"/>
    <x v="5"/>
    <n v="3.99"/>
    <n v="24"/>
    <n v="375.06"/>
    <n v="9001.44"/>
  </r>
  <r>
    <n v="4749"/>
    <s v="Crista"/>
    <s v="Waters"/>
    <s v="Mrs"/>
    <s v="F"/>
    <n v="90"/>
    <s v="Vicarage Way"/>
    <s v="Egremont"/>
    <x v="45"/>
    <x v="566"/>
    <n v="11"/>
    <x v="4"/>
    <x v="4"/>
    <n v="1.89"/>
    <n v="18"/>
    <n v="20.79"/>
    <n v="374.21999999999997"/>
  </r>
  <r>
    <n v="4750"/>
    <s v="Kristofer"/>
    <s v="Dawson"/>
    <s v="Mr"/>
    <s v="M"/>
    <n v="90"/>
    <s v="Viceroy Close"/>
    <s v="Cleckheaton"/>
    <x v="15"/>
    <x v="741"/>
    <n v="73"/>
    <x v="9"/>
    <x v="9"/>
    <n v="3.39"/>
    <n v="24"/>
    <n v="247.47"/>
    <n v="5939.28"/>
  </r>
  <r>
    <n v="4752"/>
    <s v="Keira"/>
    <s v="Goins"/>
    <s v="Mrs"/>
    <s v="F"/>
    <n v="90"/>
    <s v="Victoria Gardens"/>
    <s v="Donaghadee"/>
    <x v="3"/>
    <x v="385"/>
    <n v="7"/>
    <x v="8"/>
    <x v="8"/>
    <n v="3.49"/>
    <n v="20"/>
    <n v="24.43"/>
    <n v="488.6"/>
  </r>
  <r>
    <n v="4753"/>
    <s v="Wendell"/>
    <s v="Winkler"/>
    <s v="Mr"/>
    <s v="M"/>
    <n v="30"/>
    <s v="Victoria Green"/>
    <s v="Tewkesbury"/>
    <x v="2"/>
    <x v="291"/>
    <n v="104"/>
    <x v="1"/>
    <x v="1"/>
    <n v="1.79"/>
    <n v="24"/>
    <n v="186.16"/>
    <n v="4467.84"/>
  </r>
  <r>
    <n v="4754"/>
    <s v="Lillie"/>
    <s v="Walter"/>
    <s v="Miss"/>
    <s v="F"/>
    <n v="90"/>
    <s v="Victoria Park"/>
    <s v="Glogue"/>
    <x v="17"/>
    <x v="687"/>
    <n v="38"/>
    <x v="8"/>
    <x v="8"/>
    <n v="3.49"/>
    <n v="20"/>
    <n v="132.62"/>
    <n v="2652.4"/>
  </r>
  <r>
    <n v="4755"/>
    <s v="Elisa"/>
    <s v="Simons"/>
    <s v="Mrs"/>
    <s v="F"/>
    <n v="90"/>
    <s v="Victoria Rise"/>
    <s v="Pentraeth"/>
    <x v="2"/>
    <x v="598"/>
    <n v="55"/>
    <x v="9"/>
    <x v="9"/>
    <n v="3.39"/>
    <n v="24"/>
    <n v="186.45000000000002"/>
    <n v="4474.8"/>
  </r>
  <r>
    <n v="4756"/>
    <s v="Royce"/>
    <s v="Wooten"/>
    <s v="Dr"/>
    <s v="M"/>
    <n v="30"/>
    <s v="Victoxla Road"/>
    <s v="Skegness"/>
    <x v="2"/>
    <x v="1083"/>
    <n v="81"/>
    <x v="4"/>
    <x v="4"/>
    <n v="1.89"/>
    <n v="18"/>
    <n v="153.09"/>
    <n v="2755.62"/>
  </r>
  <r>
    <n v="4757"/>
    <s v="Slyvia"/>
    <s v="Justice"/>
    <s v="Ms"/>
    <s v="F"/>
    <n v="30"/>
    <s v="Vie Villas"/>
    <s v="Montacute"/>
    <x v="2"/>
    <x v="736"/>
    <n v="37"/>
    <x v="3"/>
    <x v="3"/>
    <n v="0.69"/>
    <n v="24"/>
    <n v="25.529999999999998"/>
    <n v="612.71999999999991"/>
  </r>
  <r>
    <n v="4758"/>
    <s v="Rigoberto"/>
    <s v="Greene"/>
    <s v="Mr"/>
    <s v="M"/>
    <n v="30"/>
    <s v="Vigo Lane"/>
    <s v="Burgess Hill"/>
    <x v="46"/>
    <x v="851"/>
    <n v="26"/>
    <x v="2"/>
    <x v="2"/>
    <n v="1.79"/>
    <n v="17"/>
    <n v="46.54"/>
    <n v="791.18"/>
  </r>
  <r>
    <n v="4759"/>
    <s v="Gale"/>
    <s v="Galvan"/>
    <s v="Mr"/>
    <s v="M"/>
    <n v="90"/>
    <s v="Village Mount"/>
    <s v="Wokingham"/>
    <x v="2"/>
    <x v="59"/>
    <n v="49"/>
    <x v="2"/>
    <x v="2"/>
    <n v="1.79"/>
    <n v="17"/>
    <n v="87.710000000000008"/>
    <n v="1491.0700000000002"/>
  </r>
  <r>
    <n v="4760"/>
    <s v="Raphael"/>
    <s v="Bender"/>
    <s v="Mr"/>
    <s v="M"/>
    <n v="90"/>
    <s v="Villas"/>
    <s v="Cowbridge"/>
    <x v="16"/>
    <x v="961"/>
    <n v="18"/>
    <x v="5"/>
    <x v="5"/>
    <n v="3.99"/>
    <n v="24"/>
    <n v="71.820000000000007"/>
    <n v="1723.6800000000003"/>
  </r>
  <r>
    <n v="4761"/>
    <s v="Eloy"/>
    <s v="Avery"/>
    <s v="Mr"/>
    <s v="M"/>
    <n v="90"/>
    <s v="Vince Street"/>
    <s v="Wokingham"/>
    <x v="2"/>
    <x v="858"/>
    <n v="50"/>
    <x v="0"/>
    <x v="0"/>
    <n v="2.0099999999999998"/>
    <n v="20"/>
    <n v="100.49999999999999"/>
    <n v="2009.9999999999998"/>
  </r>
  <r>
    <n v="4762"/>
    <s v="Tyesha"/>
    <s v="Kirk"/>
    <s v="Dr"/>
    <s v="F"/>
    <n v="90"/>
    <s v="Vincent Mews"/>
    <s v="County Antrim"/>
    <x v="16"/>
    <x v="1040"/>
    <n v="54"/>
    <x v="0"/>
    <x v="0"/>
    <n v="2.0099999999999998"/>
    <n v="20"/>
    <n v="108.53999999999999"/>
    <n v="2170.7999999999997"/>
  </r>
  <r>
    <n v="4763"/>
    <s v="Idalia"/>
    <s v="Reeder"/>
    <s v="Miss"/>
    <s v="F"/>
    <n v="90"/>
    <s v="Vincent Road"/>
    <s v="Pulborough"/>
    <x v="2"/>
    <x v="382"/>
    <n v="73"/>
    <x v="9"/>
    <x v="9"/>
    <n v="3.39"/>
    <n v="24"/>
    <n v="247.47"/>
    <n v="5939.28"/>
  </r>
  <r>
    <n v="4764"/>
    <s v="Lura"/>
    <s v="Edmonds"/>
    <s v="Miss"/>
    <s v="F"/>
    <n v="60"/>
    <s v="Vincent Row"/>
    <s v="Bishop'S Stortford"/>
    <x v="65"/>
    <x v="757"/>
    <n v="46"/>
    <x v="3"/>
    <x v="3"/>
    <n v="0.69"/>
    <n v="24"/>
    <n v="31.74"/>
    <n v="761.76"/>
  </r>
  <r>
    <n v="4765"/>
    <s v="Ashley"/>
    <s v="Le"/>
    <s v="Mr"/>
    <s v="M"/>
    <n v="30"/>
    <s v="Vine Street"/>
    <s v="Dalbeattie"/>
    <x v="3"/>
    <x v="672"/>
    <n v="4"/>
    <x v="3"/>
    <x v="3"/>
    <n v="0.69"/>
    <n v="24"/>
    <n v="2.76"/>
    <n v="66.239999999999995"/>
  </r>
  <r>
    <n v="4766"/>
    <s v="Oralia"/>
    <s v="Blanco"/>
    <s v="Mrs"/>
    <s v="F"/>
    <n v="60"/>
    <s v="Vinegar Street"/>
    <s v="Dartmouth"/>
    <x v="3"/>
    <x v="121"/>
    <n v="82"/>
    <x v="4"/>
    <x v="4"/>
    <n v="1.89"/>
    <n v="18"/>
    <n v="154.97999999999999"/>
    <n v="2789.64"/>
  </r>
  <r>
    <n v="4767"/>
    <s v="Art"/>
    <s v="Walls"/>
    <s v="Dr"/>
    <s v="M"/>
    <n v="90"/>
    <s v="Vineries Bank"/>
    <s v="Holt"/>
    <x v="1"/>
    <x v="132"/>
    <n v="80"/>
    <x v="6"/>
    <x v="6"/>
    <n v="1.29"/>
    <n v="24"/>
    <n v="103.2"/>
    <n v="2476.8000000000002"/>
  </r>
  <r>
    <n v="4768"/>
    <s v="Cesar"/>
    <s v="Sweet"/>
    <s v="Mr"/>
    <s v="M"/>
    <n v="90"/>
    <s v="Vineyard Close"/>
    <s v="Newport-On-Tay"/>
    <x v="2"/>
    <x v="826"/>
    <n v="64"/>
    <x v="8"/>
    <x v="8"/>
    <n v="3.49"/>
    <n v="20"/>
    <n v="223.36"/>
    <n v="4467.2000000000007"/>
  </r>
  <r>
    <n v="4769"/>
    <s v="Shon"/>
    <s v="Ham"/>
    <s v="Dr"/>
    <s v="M"/>
    <n v="90"/>
    <s v="Violet Road"/>
    <s v="Polegate"/>
    <x v="2"/>
    <x v="300"/>
    <n v="82"/>
    <x v="3"/>
    <x v="3"/>
    <n v="0.69"/>
    <n v="24"/>
    <n v="56.58"/>
    <n v="1357.92"/>
  </r>
  <r>
    <n v="4770"/>
    <s v="Lavinia"/>
    <s v="Smart"/>
    <s v="Mrs"/>
    <s v="F"/>
    <n v="30"/>
    <s v="Violet Villa"/>
    <s v="Balerno"/>
    <x v="0"/>
    <x v="883"/>
    <n v="42"/>
    <x v="0"/>
    <x v="0"/>
    <n v="2.0099999999999998"/>
    <n v="20"/>
    <n v="84.419999999999987"/>
    <n v="1688.3999999999996"/>
  </r>
  <r>
    <n v="4771"/>
    <s v="Percy"/>
    <s v="Leonard"/>
    <s v="Mr"/>
    <s v="M"/>
    <n v="90"/>
    <s v="Vivian Way"/>
    <s v="Hailsham"/>
    <x v="13"/>
    <x v="1084"/>
    <n v="29"/>
    <x v="1"/>
    <x v="1"/>
    <n v="1.79"/>
    <n v="24"/>
    <n v="51.910000000000004"/>
    <n v="1245.8400000000001"/>
  </r>
  <r>
    <n v="4772"/>
    <s v="Seth"/>
    <s v="Mackey"/>
    <s v="Mr"/>
    <s v="M"/>
    <n v="60"/>
    <s v="Vyner Road"/>
    <s v="Poole"/>
    <x v="2"/>
    <x v="908"/>
    <n v="15"/>
    <x v="3"/>
    <x v="3"/>
    <n v="0.69"/>
    <n v="24"/>
    <n v="10.35"/>
    <n v="248.39999999999998"/>
  </r>
  <r>
    <n v="4773"/>
    <s v="Leonard"/>
    <s v="Cordero"/>
    <s v="Mr"/>
    <s v="M"/>
    <n v="60"/>
    <s v="Waddington Street"/>
    <s v="Kyle"/>
    <x v="21"/>
    <x v="401"/>
    <n v="63"/>
    <x v="2"/>
    <x v="2"/>
    <n v="1.79"/>
    <n v="17"/>
    <n v="112.77"/>
    <n v="1917.09"/>
  </r>
  <r>
    <n v="4774"/>
    <s v="Alva"/>
    <s v="Murillo"/>
    <s v="Mr"/>
    <s v="M"/>
    <n v="60"/>
    <s v="Waddington Way"/>
    <s v="Killin"/>
    <x v="21"/>
    <x v="818"/>
    <n v="18"/>
    <x v="6"/>
    <x v="6"/>
    <n v="1.29"/>
    <n v="24"/>
    <n v="23.22"/>
    <n v="557.28"/>
  </r>
  <r>
    <n v="4775"/>
    <s v="Anabel"/>
    <s v="Villegas"/>
    <s v="Miss"/>
    <s v="F"/>
    <n v="60"/>
    <s v="Wade House"/>
    <s v="Stalybridge"/>
    <x v="2"/>
    <x v="435"/>
    <n v="48"/>
    <x v="6"/>
    <x v="6"/>
    <n v="1.29"/>
    <n v="24"/>
    <n v="61.92"/>
    <n v="1486.08"/>
  </r>
  <r>
    <n v="4777"/>
    <s v="Garfield"/>
    <s v="Finch"/>
    <s v="Mr"/>
    <s v="M"/>
    <n v="60"/>
    <s v="Wadham Avenue"/>
    <s v="Marlow"/>
    <x v="2"/>
    <x v="834"/>
    <n v="25"/>
    <x v="0"/>
    <x v="0"/>
    <n v="2.0099999999999998"/>
    <n v="20"/>
    <n v="50.249999999999993"/>
    <n v="1004.9999999999999"/>
  </r>
  <r>
    <n v="4778"/>
    <s v="Rosann"/>
    <s v="Craft"/>
    <s v="Miss"/>
    <s v="F"/>
    <n v="90"/>
    <s v="Wadhurst"/>
    <s v="Letchworth Garden City"/>
    <x v="11"/>
    <x v="1016"/>
    <n v="51"/>
    <x v="8"/>
    <x v="8"/>
    <n v="3.49"/>
    <n v="20"/>
    <n v="177.99"/>
    <n v="3559.8"/>
  </r>
  <r>
    <n v="4779"/>
    <s v="Efren"/>
    <s v="Santana"/>
    <s v="Mr"/>
    <s v="M"/>
    <n v="60"/>
    <s v="Wagners Buildings"/>
    <s v="Chorley"/>
    <x v="18"/>
    <x v="167"/>
    <n v="44"/>
    <x v="7"/>
    <x v="7"/>
    <n v="2.95"/>
    <n v="20"/>
    <n v="129.80000000000001"/>
    <n v="2596"/>
  </r>
  <r>
    <n v="4780"/>
    <s v="Guillermo"/>
    <s v="Sullivan"/>
    <s v="Mr"/>
    <s v="M"/>
    <n v="30"/>
    <s v="Wagstaff Buildings"/>
    <s v="Hailsham"/>
    <x v="13"/>
    <x v="282"/>
    <n v="9"/>
    <x v="2"/>
    <x v="2"/>
    <n v="1.79"/>
    <n v="17"/>
    <n v="16.11"/>
    <n v="273.87"/>
  </r>
  <r>
    <n v="4781"/>
    <s v="Ricky"/>
    <s v="Villarreal"/>
    <s v="Mr"/>
    <s v="M"/>
    <n v="60"/>
    <s v="Wake Street"/>
    <s v="Walton On The Naze"/>
    <x v="2"/>
    <x v="63"/>
    <n v="68"/>
    <x v="1"/>
    <x v="1"/>
    <n v="1.79"/>
    <n v="24"/>
    <n v="121.72"/>
    <n v="2921.2799999999997"/>
  </r>
  <r>
    <n v="4782"/>
    <s v="Lucinda"/>
    <s v="Oliver"/>
    <s v="Miss"/>
    <s v="F"/>
    <n v="60"/>
    <s v="Wakefield Place"/>
    <s v="Isle Of Islay"/>
    <x v="21"/>
    <x v="657"/>
    <n v="80"/>
    <x v="1"/>
    <x v="1"/>
    <n v="1.79"/>
    <n v="24"/>
    <n v="143.19999999999999"/>
    <n v="3436.7999999999997"/>
  </r>
  <r>
    <n v="4783"/>
    <s v="Efrain"/>
    <s v="Burke"/>
    <s v="Mr"/>
    <s v="M"/>
    <n v="60"/>
    <s v="Wakeham Street"/>
    <s v="Bacup"/>
    <x v="40"/>
    <x v="485"/>
    <n v="47"/>
    <x v="6"/>
    <x v="6"/>
    <n v="1.29"/>
    <n v="24"/>
    <n v="60.63"/>
    <n v="1455.1200000000001"/>
  </r>
  <r>
    <n v="4784"/>
    <s v="Kristi"/>
    <s v="Caron"/>
    <s v="Ms"/>
    <s v="F"/>
    <n v="30"/>
    <s v="Wakley Street"/>
    <s v="Tyn-Y-Gongl"/>
    <x v="2"/>
    <x v="980"/>
    <n v="8"/>
    <x v="5"/>
    <x v="5"/>
    <n v="3.99"/>
    <n v="24"/>
    <n v="31.92"/>
    <n v="766.08"/>
  </r>
  <r>
    <n v="4785"/>
    <s v="Jewell"/>
    <s v="Suarez"/>
    <s v="Mr"/>
    <s v="M"/>
    <n v="30"/>
    <s v="Walberswick Street"/>
    <s v="Prestonpans"/>
    <x v="2"/>
    <x v="13"/>
    <n v="95"/>
    <x v="7"/>
    <x v="7"/>
    <n v="2.95"/>
    <n v="20"/>
    <n v="280.25"/>
    <n v="5605"/>
  </r>
  <r>
    <n v="4787"/>
    <s v="Gabriel"/>
    <s v="Plummer"/>
    <s v="Mr"/>
    <s v="M"/>
    <n v="60"/>
    <s v="Walbutton Road"/>
    <s v="Clacton-On-Sea"/>
    <x v="15"/>
    <x v="583"/>
    <n v="3"/>
    <x v="7"/>
    <x v="7"/>
    <n v="2.95"/>
    <n v="20"/>
    <n v="8.8500000000000014"/>
    <n v="177.00000000000003"/>
  </r>
  <r>
    <n v="4788"/>
    <s v="Melania"/>
    <s v="Sanchez"/>
    <s v="Miss"/>
    <s v="F"/>
    <n v="30"/>
    <s v="Walcombe Avenue"/>
    <s v="Essex"/>
    <x v="17"/>
    <x v="544"/>
    <n v="86"/>
    <x v="1"/>
    <x v="1"/>
    <n v="1.79"/>
    <n v="24"/>
    <n v="153.94"/>
    <n v="3694.56"/>
  </r>
  <r>
    <n v="4789"/>
    <s v="Lucila"/>
    <s v="Kirkpatrick"/>
    <s v="Miss"/>
    <s v="F"/>
    <n v="90"/>
    <s v="Waldeck Grove"/>
    <s v="Alness"/>
    <x v="14"/>
    <x v="968"/>
    <n v="46"/>
    <x v="6"/>
    <x v="6"/>
    <n v="1.29"/>
    <n v="24"/>
    <n v="59.34"/>
    <n v="1424.16"/>
  </r>
  <r>
    <n v="4790"/>
    <s v="Sadie"/>
    <s v="Parra"/>
    <s v="Mrs"/>
    <s v="F"/>
    <n v="30"/>
    <s v="Walden Way"/>
    <s v="St. Bees"/>
    <x v="2"/>
    <x v="1031"/>
    <n v="94"/>
    <x v="0"/>
    <x v="0"/>
    <n v="2.0099999999999998"/>
    <n v="20"/>
    <n v="188.93999999999997"/>
    <n v="3778.7999999999993"/>
  </r>
  <r>
    <n v="4792"/>
    <s v="Otto"/>
    <s v="Burroughs"/>
    <s v="Mr"/>
    <s v="M"/>
    <n v="30"/>
    <s v="Walham Rise"/>
    <s v="Ilfracombe"/>
    <x v="1"/>
    <x v="520"/>
    <n v="51"/>
    <x v="9"/>
    <x v="9"/>
    <n v="3.39"/>
    <n v="24"/>
    <n v="172.89000000000001"/>
    <n v="4149.3600000000006"/>
  </r>
  <r>
    <n v="4793"/>
    <s v="Thanh"/>
    <s v="Levine"/>
    <s v="Miss"/>
    <s v="F"/>
    <n v="60"/>
    <s v="Wallaces Yard"/>
    <s v="Cheadle"/>
    <x v="20"/>
    <x v="989"/>
    <n v="79"/>
    <x v="3"/>
    <x v="3"/>
    <n v="0.69"/>
    <n v="24"/>
    <n v="54.51"/>
    <n v="1308.24"/>
  </r>
  <r>
    <n v="4794"/>
    <s v="Joeann"/>
    <s v="Clark"/>
    <s v="Mrs"/>
    <s v="F"/>
    <n v="30"/>
    <s v="Wallgrave Terrace"/>
    <s v="Fairbourne"/>
    <x v="17"/>
    <x v="70"/>
    <n v="4"/>
    <x v="4"/>
    <x v="4"/>
    <n v="1.89"/>
    <n v="18"/>
    <n v="7.56"/>
    <n v="136.07999999999998"/>
  </r>
  <r>
    <n v="4795"/>
    <s v="Wilmer"/>
    <s v="Schmitt"/>
    <s v="Mr"/>
    <s v="M"/>
    <n v="60"/>
    <s v="Walls Terrace"/>
    <s v="Boncath"/>
    <x v="9"/>
    <x v="691"/>
    <n v="26"/>
    <x v="7"/>
    <x v="7"/>
    <n v="2.95"/>
    <n v="20"/>
    <n v="76.7"/>
    <n v="1534"/>
  </r>
  <r>
    <n v="4796"/>
    <s v="Alleen"/>
    <s v="Beatty"/>
    <s v="Mrs"/>
    <s v="F"/>
    <n v="90"/>
    <s v="Wallside"/>
    <s v="Ringwood"/>
    <x v="2"/>
    <x v="1039"/>
    <n v="65"/>
    <x v="8"/>
    <x v="8"/>
    <n v="3.49"/>
    <n v="20"/>
    <n v="226.85000000000002"/>
    <n v="4537"/>
  </r>
  <r>
    <n v="4797"/>
    <s v="Camille"/>
    <s v="Ziegler"/>
    <s v="Ms"/>
    <s v="F"/>
    <n v="90"/>
    <s v="Walmer Gardens"/>
    <s v="Innerleithen"/>
    <x v="35"/>
    <x v="138"/>
    <n v="22"/>
    <x v="8"/>
    <x v="8"/>
    <n v="3.49"/>
    <n v="20"/>
    <n v="76.78"/>
    <n v="1535.6"/>
  </r>
  <r>
    <n v="4798"/>
    <s v="Rosalyn"/>
    <s v="Parks"/>
    <s v="Mrs"/>
    <s v="F"/>
    <n v="90"/>
    <s v="Walmer Place"/>
    <s v="Portstewart"/>
    <x v="2"/>
    <x v="42"/>
    <n v="63"/>
    <x v="6"/>
    <x v="6"/>
    <n v="1.29"/>
    <n v="24"/>
    <n v="81.27"/>
    <n v="1950.48"/>
  </r>
  <r>
    <n v="4799"/>
    <s v="Harriett"/>
    <s v="Landry"/>
    <s v="Mrs"/>
    <s v="F"/>
    <n v="30"/>
    <s v="Walnut Court"/>
    <s v="Strabane"/>
    <x v="2"/>
    <x v="329"/>
    <n v="66"/>
    <x v="2"/>
    <x v="2"/>
    <n v="1.79"/>
    <n v="17"/>
    <n v="118.14"/>
    <n v="2008.38"/>
  </r>
  <r>
    <n v="4800"/>
    <s v="Kami"/>
    <s v="Harris"/>
    <s v="Miss"/>
    <s v="F"/>
    <n v="90"/>
    <s v="Walnut Gardens"/>
    <s v="London"/>
    <x v="2"/>
    <x v="890"/>
    <n v="52"/>
    <x v="4"/>
    <x v="4"/>
    <n v="1.89"/>
    <n v="18"/>
    <n v="98.28"/>
    <n v="1769.04"/>
  </r>
  <r>
    <n v="4801"/>
    <s v="Jayme"/>
    <s v="Henry"/>
    <s v="Mrs"/>
    <s v="F"/>
    <n v="90"/>
    <s v="Walnut Tree"/>
    <s v="Latheron"/>
    <x v="21"/>
    <x v="123"/>
    <n v="63"/>
    <x v="1"/>
    <x v="1"/>
    <n v="1.79"/>
    <n v="24"/>
    <n v="112.77"/>
    <n v="2706.48"/>
  </r>
  <r>
    <n v="4802"/>
    <s v="Shaina"/>
    <s v="Stapleton"/>
    <s v="Ms"/>
    <s v="F"/>
    <n v="90"/>
    <s v="Walpole Mews"/>
    <s v="Montrose"/>
    <x v="2"/>
    <x v="11"/>
    <n v="90"/>
    <x v="2"/>
    <x v="2"/>
    <n v="1.79"/>
    <n v="17"/>
    <n v="161.1"/>
    <n v="2738.7"/>
  </r>
  <r>
    <n v="4803"/>
    <s v="Damion"/>
    <s v="Thacker"/>
    <s v="Mr"/>
    <s v="M"/>
    <n v="90"/>
    <s v="Walters Way"/>
    <s v="Hunstanton"/>
    <x v="1"/>
    <x v="741"/>
    <n v="33"/>
    <x v="0"/>
    <x v="0"/>
    <n v="2.0099999999999998"/>
    <n v="20"/>
    <n v="66.33"/>
    <n v="1326.6"/>
  </r>
  <r>
    <n v="4804"/>
    <s v="Estell"/>
    <s v="Sweeney"/>
    <s v="Miss"/>
    <s v="F"/>
    <n v="60"/>
    <s v="Waltham Park"/>
    <s v="Glastonbury"/>
    <x v="17"/>
    <x v="71"/>
    <n v="23"/>
    <x v="9"/>
    <x v="9"/>
    <n v="3.39"/>
    <n v="24"/>
    <n v="77.97"/>
    <n v="1871.28"/>
  </r>
  <r>
    <n v="4805"/>
    <s v="Ervin"/>
    <s v="Hughes"/>
    <s v="Mr"/>
    <s v="M"/>
    <n v="60"/>
    <s v="Walton Villas"/>
    <s v="Totnes"/>
    <x v="2"/>
    <x v="483"/>
    <n v="88"/>
    <x v="5"/>
    <x v="5"/>
    <n v="3.99"/>
    <n v="24"/>
    <n v="351.12"/>
    <n v="8426.880000000001"/>
  </r>
  <r>
    <n v="4806"/>
    <s v="Saran"/>
    <s v="Richardson"/>
    <s v="Mrs"/>
    <s v="F"/>
    <n v="90"/>
    <s v="Walworth Villas"/>
    <s v="Luton"/>
    <x v="2"/>
    <x v="218"/>
    <n v="4"/>
    <x v="3"/>
    <x v="3"/>
    <n v="0.69"/>
    <n v="24"/>
    <n v="2.76"/>
    <n v="66.239999999999995"/>
  </r>
  <r>
    <n v="4807"/>
    <s v="Otis"/>
    <s v="Voss"/>
    <s v="Mr"/>
    <s v="M"/>
    <n v="90"/>
    <s v="Wandsworth Enterprise"/>
    <s v="Milnthorpe"/>
    <x v="2"/>
    <x v="584"/>
    <n v="21"/>
    <x v="4"/>
    <x v="4"/>
    <n v="1.89"/>
    <n v="18"/>
    <n v="39.69"/>
    <n v="714.42"/>
  </r>
  <r>
    <n v="4808"/>
    <s v="Cathy"/>
    <s v="Blair"/>
    <s v="Miss"/>
    <s v="F"/>
    <n v="60"/>
    <s v="Wandsworth Road"/>
    <s v="Colintraive"/>
    <x v="15"/>
    <x v="113"/>
    <n v="42"/>
    <x v="1"/>
    <x v="1"/>
    <n v="1.79"/>
    <n v="24"/>
    <n v="75.180000000000007"/>
    <n v="1804.3200000000002"/>
  </r>
  <r>
    <n v="4809"/>
    <s v="Wiley"/>
    <s v="Caron"/>
    <s v="Mr"/>
    <s v="M"/>
    <n v="90"/>
    <s v="Warberry Road"/>
    <s v="Cumbria"/>
    <x v="16"/>
    <x v="678"/>
    <n v="12"/>
    <x v="2"/>
    <x v="2"/>
    <n v="1.79"/>
    <n v="17"/>
    <n v="21.48"/>
    <n v="365.16"/>
  </r>
  <r>
    <n v="4810"/>
    <s v="Sean"/>
    <s v="Medrano"/>
    <s v="Mr"/>
    <s v="M"/>
    <n v="60"/>
    <s v="Warburton Close"/>
    <s v="South Croydon"/>
    <x v="2"/>
    <x v="471"/>
    <n v="88"/>
    <x v="3"/>
    <x v="3"/>
    <n v="0.69"/>
    <n v="24"/>
    <n v="60.72"/>
    <n v="1457.28"/>
  </r>
  <r>
    <n v="4811"/>
    <s v="Kim"/>
    <s v="Albert"/>
    <s v="Mr"/>
    <s v="M"/>
    <n v="60"/>
    <s v="Ward Hall"/>
    <s v="Ferndown"/>
    <x v="17"/>
    <x v="595"/>
    <n v="50"/>
    <x v="7"/>
    <x v="7"/>
    <n v="2.95"/>
    <n v="20"/>
    <n v="147.5"/>
    <n v="2950"/>
  </r>
  <r>
    <n v="4812"/>
    <s v="Maybell"/>
    <s v="Hebert"/>
    <s v="Mrs"/>
    <s v="F"/>
    <n v="60"/>
    <s v="Ward Road"/>
    <s v="Alston"/>
    <x v="74"/>
    <x v="579"/>
    <n v="45"/>
    <x v="2"/>
    <x v="2"/>
    <n v="1.79"/>
    <n v="17"/>
    <n v="80.55"/>
    <n v="1369.35"/>
  </r>
  <r>
    <n v="4813"/>
    <s v="Arron"/>
    <s v="Guthrie"/>
    <s v="Mr"/>
    <s v="M"/>
    <n v="60"/>
    <s v="Wardalls Gr"/>
    <s v="Hartfield"/>
    <x v="1"/>
    <x v="250"/>
    <n v="14"/>
    <x v="9"/>
    <x v="9"/>
    <n v="3.39"/>
    <n v="24"/>
    <n v="47.46"/>
    <n v="1139.04"/>
  </r>
  <r>
    <n v="4814"/>
    <s v="Lia"/>
    <s v="Rivera"/>
    <s v="Mrs"/>
    <s v="F"/>
    <n v="60"/>
    <s v="Wardley Street"/>
    <s v="Troon"/>
    <x v="2"/>
    <x v="568"/>
    <n v="16"/>
    <x v="7"/>
    <x v="7"/>
    <n v="2.95"/>
    <n v="20"/>
    <n v="47.2"/>
    <n v="944"/>
  </r>
  <r>
    <n v="4815"/>
    <s v="Annamaria"/>
    <s v="Lim"/>
    <s v="Mrs"/>
    <s v="F"/>
    <n v="30"/>
    <s v="Wards Cottages"/>
    <s v="Wincanton"/>
    <x v="2"/>
    <x v="330"/>
    <n v="20"/>
    <x v="0"/>
    <x v="0"/>
    <n v="2.0099999999999998"/>
    <n v="20"/>
    <n v="40.199999999999996"/>
    <n v="803.99999999999989"/>
  </r>
  <r>
    <n v="4816"/>
    <s v="Emory"/>
    <s v="English"/>
    <s v="Mr"/>
    <s v="M"/>
    <n v="90"/>
    <s v="Warley Road"/>
    <s v="Kilmacolm"/>
    <x v="21"/>
    <x v="41"/>
    <n v="60"/>
    <x v="9"/>
    <x v="9"/>
    <n v="3.39"/>
    <n v="24"/>
    <n v="203.4"/>
    <n v="4881.6000000000004"/>
  </r>
  <r>
    <n v="4817"/>
    <s v="Mason"/>
    <s v="Steiner"/>
    <s v="Mr"/>
    <s v="M"/>
    <n v="30"/>
    <s v="Warley Street"/>
    <s v="Humbie"/>
    <x v="1"/>
    <x v="108"/>
    <n v="2"/>
    <x v="6"/>
    <x v="6"/>
    <n v="1.29"/>
    <n v="24"/>
    <n v="2.58"/>
    <n v="61.92"/>
  </r>
  <r>
    <n v="4818"/>
    <s v="Kendall"/>
    <s v="Pope"/>
    <s v="Mr"/>
    <s v="M"/>
    <n v="60"/>
    <s v="Warner Road"/>
    <s v="Clackmannan"/>
    <x v="15"/>
    <x v="852"/>
    <n v="23"/>
    <x v="1"/>
    <x v="1"/>
    <n v="1.79"/>
    <n v="24"/>
    <n v="41.17"/>
    <n v="988.08"/>
  </r>
  <r>
    <n v="4819"/>
    <s v="Hoyt"/>
    <s v="Rice"/>
    <s v="Mr"/>
    <s v="M"/>
    <n v="90"/>
    <s v="Warner Road"/>
    <s v="Padstow"/>
    <x v="2"/>
    <x v="548"/>
    <n v="4"/>
    <x v="7"/>
    <x v="7"/>
    <n v="2.95"/>
    <n v="20"/>
    <n v="11.8"/>
    <n v="236"/>
  </r>
  <r>
    <n v="4820"/>
    <s v="Lizbeth"/>
    <s v="Roark"/>
    <s v="Miss"/>
    <s v="F"/>
    <n v="90"/>
    <s v="Warwick Grove"/>
    <s v="Surrey"/>
    <x v="2"/>
    <x v="53"/>
    <n v="5"/>
    <x v="2"/>
    <x v="2"/>
    <n v="1.79"/>
    <n v="17"/>
    <n v="8.9499999999999993"/>
    <n v="152.14999999999998"/>
  </r>
  <r>
    <n v="4821"/>
    <s v="Elden"/>
    <s v="Lyons"/>
    <s v="Mr"/>
    <s v="M"/>
    <n v="60"/>
    <s v="Warwick House"/>
    <s v="Inveraray"/>
    <x v="35"/>
    <x v="1049"/>
    <n v="29"/>
    <x v="4"/>
    <x v="4"/>
    <n v="1.89"/>
    <n v="18"/>
    <n v="54.809999999999995"/>
    <n v="986.57999999999993"/>
  </r>
  <r>
    <n v="4822"/>
    <s v="Marina"/>
    <s v="Spencer"/>
    <s v="Miss"/>
    <s v="F"/>
    <n v="30"/>
    <s v="Warwick Villas"/>
    <s v="High Wycombe"/>
    <x v="1"/>
    <x v="336"/>
    <n v="61"/>
    <x v="5"/>
    <x v="5"/>
    <n v="3.99"/>
    <n v="24"/>
    <n v="243.39000000000001"/>
    <n v="5841.3600000000006"/>
  </r>
  <r>
    <n v="4823"/>
    <s v="Weldon"/>
    <s v="Mcleod"/>
    <s v="Mr"/>
    <s v="M"/>
    <n v="90"/>
    <s v="Washington Street"/>
    <s v="Rhyl"/>
    <x v="2"/>
    <x v="508"/>
    <n v="4"/>
    <x v="5"/>
    <x v="5"/>
    <n v="3.99"/>
    <n v="24"/>
    <n v="15.96"/>
    <n v="383.04"/>
  </r>
  <r>
    <n v="4824"/>
    <s v="Gita"/>
    <s v="Best"/>
    <s v="Mrs"/>
    <s v="F"/>
    <n v="60"/>
    <s v="Water Mews"/>
    <s v="Thetford"/>
    <x v="2"/>
    <x v="550"/>
    <n v="69"/>
    <x v="0"/>
    <x v="0"/>
    <n v="2.0099999999999998"/>
    <n v="20"/>
    <n v="138.69"/>
    <n v="2773.8"/>
  </r>
  <r>
    <n v="4825"/>
    <s v="Isaiah"/>
    <s v="Coates"/>
    <s v="Mr"/>
    <s v="M"/>
    <n v="60"/>
    <s v="Water Street"/>
    <s v="Dolgellau"/>
    <x v="3"/>
    <x v="90"/>
    <n v="88"/>
    <x v="5"/>
    <x v="5"/>
    <n v="3.99"/>
    <n v="24"/>
    <n v="351.12"/>
    <n v="8426.880000000001"/>
  </r>
  <r>
    <n v="4826"/>
    <s v="Von"/>
    <s v="Baca"/>
    <s v="Mr"/>
    <s v="M"/>
    <n v="60"/>
    <s v="Waterden Road"/>
    <s v="Hassocks"/>
    <x v="1"/>
    <x v="217"/>
    <n v="35"/>
    <x v="8"/>
    <x v="8"/>
    <n v="3.49"/>
    <n v="20"/>
    <n v="122.15"/>
    <n v="2443"/>
  </r>
  <r>
    <n v="4827"/>
    <s v="Erin"/>
    <s v="Michael"/>
    <s v="Miss"/>
    <s v="F"/>
    <n v="30"/>
    <s v="Watergate Street"/>
    <s v="Stroud"/>
    <x v="2"/>
    <x v="856"/>
    <n v="15"/>
    <x v="9"/>
    <x v="9"/>
    <n v="3.39"/>
    <n v="24"/>
    <n v="50.85"/>
    <n v="1220.4000000000001"/>
  </r>
  <r>
    <n v="4828"/>
    <s v="Maida"/>
    <s v="Mccarty"/>
    <s v="Miss"/>
    <s v="F"/>
    <n v="90"/>
    <s v="Waterlow Road"/>
    <s v="Amlwch"/>
    <x v="4"/>
    <x v="1074"/>
    <n v="49"/>
    <x v="5"/>
    <x v="5"/>
    <n v="3.99"/>
    <n v="24"/>
    <n v="195.51000000000002"/>
    <n v="4692.2400000000007"/>
  </r>
  <r>
    <n v="4829"/>
    <s v="August"/>
    <s v="Pittman"/>
    <s v="Mr"/>
    <s v="M"/>
    <n v="60"/>
    <s v="Waterlow Terrace"/>
    <s v="Camborne"/>
    <x v="55"/>
    <x v="171"/>
    <n v="37"/>
    <x v="3"/>
    <x v="3"/>
    <n v="0.69"/>
    <n v="24"/>
    <n v="25.529999999999998"/>
    <n v="612.71999999999991"/>
  </r>
  <r>
    <n v="4830"/>
    <s v="Brunilda"/>
    <s v="Leary"/>
    <s v="Mrs"/>
    <s v="F"/>
    <n v="30"/>
    <s v="Watermint Quay"/>
    <s v="Jarrow"/>
    <x v="21"/>
    <x v="56"/>
    <n v="36"/>
    <x v="2"/>
    <x v="2"/>
    <n v="1.79"/>
    <n v="17"/>
    <n v="64.44"/>
    <n v="1095.48"/>
  </r>
  <r>
    <n v="4831"/>
    <s v="Reuben"/>
    <s v="Grady"/>
    <s v="Mr"/>
    <s v="M"/>
    <n v="30"/>
    <s v="Waterside"/>
    <s v="Earlston"/>
    <x v="44"/>
    <x v="801"/>
    <n v="55"/>
    <x v="2"/>
    <x v="2"/>
    <n v="1.79"/>
    <n v="17"/>
    <n v="98.45"/>
    <n v="1673.65"/>
  </r>
  <r>
    <n v="4832"/>
    <s v="Lauren"/>
    <s v="Prather"/>
    <s v="Mr"/>
    <s v="M"/>
    <n v="90"/>
    <s v="Watford Way"/>
    <s v="Port Talbot"/>
    <x v="2"/>
    <x v="487"/>
    <n v="46"/>
    <x v="7"/>
    <x v="7"/>
    <n v="2.95"/>
    <n v="20"/>
    <n v="135.70000000000002"/>
    <n v="2714.0000000000005"/>
  </r>
  <r>
    <n v="4833"/>
    <s v="Gail"/>
    <s v="Bullard"/>
    <s v="Mr"/>
    <s v="M"/>
    <n v="90"/>
    <s v="Watling Gardens"/>
    <s v="Blaydon-On-Tyne"/>
    <x v="7"/>
    <x v="558"/>
    <n v="11"/>
    <x v="9"/>
    <x v="9"/>
    <n v="3.39"/>
    <n v="24"/>
    <n v="37.29"/>
    <n v="894.96"/>
  </r>
  <r>
    <n v="4834"/>
    <s v="Gino"/>
    <s v="Montoya"/>
    <s v="Mr"/>
    <s v="M"/>
    <n v="90"/>
    <s v="Watlins Terrace"/>
    <s v="Rochester"/>
    <x v="2"/>
    <x v="919"/>
    <n v="79"/>
    <x v="7"/>
    <x v="7"/>
    <n v="2.95"/>
    <n v="20"/>
    <n v="233.05"/>
    <n v="4661"/>
  </r>
  <r>
    <n v="4835"/>
    <s v="Derek"/>
    <s v="Dumas"/>
    <s v="Mr"/>
    <s v="M"/>
    <n v="90"/>
    <s v="Watson Mews"/>
    <s v="Aberfeldy"/>
    <x v="36"/>
    <x v="613"/>
    <n v="77"/>
    <x v="7"/>
    <x v="7"/>
    <n v="2.95"/>
    <n v="20"/>
    <n v="227.15"/>
    <n v="4543"/>
  </r>
  <r>
    <n v="4836"/>
    <s v="Bethany"/>
    <s v="Baldwin"/>
    <s v="Miss"/>
    <s v="F"/>
    <n v="90"/>
    <s v="Wattisfield Road"/>
    <s v="Ramsgate"/>
    <x v="2"/>
    <x v="759"/>
    <n v="24"/>
    <x v="4"/>
    <x v="4"/>
    <n v="1.89"/>
    <n v="18"/>
    <n v="45.36"/>
    <n v="816.48"/>
  </r>
  <r>
    <n v="4837"/>
    <s v="Edris"/>
    <s v="Hawkins"/>
    <s v="Mrs"/>
    <s v="F"/>
    <n v="90"/>
    <s v="Waveney Avenue"/>
    <s v="South Shields"/>
    <x v="2"/>
    <x v="967"/>
    <n v="33"/>
    <x v="5"/>
    <x v="5"/>
    <n v="3.99"/>
    <n v="24"/>
    <n v="131.67000000000002"/>
    <n v="3160.0800000000004"/>
  </r>
  <r>
    <n v="4839"/>
    <s v="Palmer"/>
    <s v="Darling"/>
    <s v="Rev"/>
    <s v="M"/>
    <n v="90"/>
    <s v="Waverley Terrace"/>
    <s v="Lancaster"/>
    <x v="21"/>
    <x v="562"/>
    <n v="59"/>
    <x v="2"/>
    <x v="2"/>
    <n v="1.79"/>
    <n v="17"/>
    <n v="105.61"/>
    <n v="1795.37"/>
  </r>
  <r>
    <n v="4840"/>
    <s v="Serena"/>
    <s v="Bower"/>
    <s v="Ms"/>
    <s v="F"/>
    <n v="30"/>
    <s v="Waverton Road"/>
    <s v="Kent"/>
    <x v="21"/>
    <x v="778"/>
    <n v="7"/>
    <x v="3"/>
    <x v="3"/>
    <n v="0.69"/>
    <n v="24"/>
    <n v="4.83"/>
    <n v="115.92"/>
  </r>
  <r>
    <n v="4841"/>
    <s v="Judy"/>
    <s v="Rushing"/>
    <s v="Miss"/>
    <s v="F"/>
    <n v="60"/>
    <s v="Wayfield Link"/>
    <s v="Prestonpans"/>
    <x v="2"/>
    <x v="1050"/>
    <n v="75"/>
    <x v="4"/>
    <x v="4"/>
    <n v="1.89"/>
    <n v="18"/>
    <n v="141.75"/>
    <n v="2551.5"/>
  </r>
  <r>
    <n v="4842"/>
    <s v="Teena"/>
    <s v="Myers"/>
    <s v="Miss"/>
    <s v="F"/>
    <n v="90"/>
    <s v="Webbs Lane"/>
    <s v="Bourne"/>
    <x v="76"/>
    <x v="94"/>
    <n v="54"/>
    <x v="9"/>
    <x v="9"/>
    <n v="3.39"/>
    <n v="24"/>
    <n v="183.06"/>
    <n v="4393.4400000000005"/>
  </r>
  <r>
    <n v="4843"/>
    <s v="Dennis"/>
    <s v="Perkins"/>
    <s v="Mr"/>
    <s v="M"/>
    <n v="90"/>
    <s v="Webbs Yard"/>
    <s v="Gloucestershire"/>
    <x v="17"/>
    <x v="87"/>
    <n v="78"/>
    <x v="7"/>
    <x v="7"/>
    <n v="2.95"/>
    <n v="20"/>
    <n v="230.10000000000002"/>
    <n v="4602"/>
  </r>
  <r>
    <n v="4844"/>
    <s v="Reagan"/>
    <s v="Bliss"/>
    <s v="Mrs"/>
    <s v="F"/>
    <n v="90"/>
    <s v="Wedgwood Walk"/>
    <s v="Saffron Walden"/>
    <x v="2"/>
    <x v="118"/>
    <n v="46"/>
    <x v="8"/>
    <x v="8"/>
    <n v="3.49"/>
    <n v="20"/>
    <n v="160.54000000000002"/>
    <n v="3210.8"/>
  </r>
  <r>
    <n v="4845"/>
    <s v="Sherwood"/>
    <s v="Stanton"/>
    <s v="Dr"/>
    <s v="M"/>
    <n v="90"/>
    <s v="Weedon Terrace"/>
    <s v="Portrush"/>
    <x v="2"/>
    <x v="30"/>
    <n v="6"/>
    <x v="5"/>
    <x v="5"/>
    <n v="3.99"/>
    <n v="24"/>
    <n v="23.94"/>
    <n v="574.56000000000006"/>
  </r>
  <r>
    <n v="4846"/>
    <s v="Gino"/>
    <s v="Burt"/>
    <s v="Mr"/>
    <s v="M"/>
    <n v="90"/>
    <s v="Weekley Square"/>
    <s v="Criccieth"/>
    <x v="16"/>
    <x v="1085"/>
    <n v="53"/>
    <x v="1"/>
    <x v="1"/>
    <n v="1.79"/>
    <n v="24"/>
    <n v="94.87"/>
    <n v="2276.88"/>
  </r>
  <r>
    <n v="4847"/>
    <s v="Felton"/>
    <s v="Bautista"/>
    <s v="Mr"/>
    <s v="M"/>
    <n v="60"/>
    <s v="Weimar Street"/>
    <s v="Bishops Castle"/>
    <x v="65"/>
    <x v="804"/>
    <n v="50"/>
    <x v="7"/>
    <x v="7"/>
    <n v="2.95"/>
    <n v="20"/>
    <n v="147.5"/>
    <n v="2950"/>
  </r>
  <r>
    <n v="4848"/>
    <s v="Dong"/>
    <s v="Dye"/>
    <s v="Mr"/>
    <s v="M"/>
    <n v="90"/>
    <s v="Weir Hall"/>
    <s v="Lancashire"/>
    <x v="21"/>
    <x v="823"/>
    <n v="19"/>
    <x v="7"/>
    <x v="7"/>
    <n v="2.95"/>
    <n v="20"/>
    <n v="56.050000000000004"/>
    <n v="1121"/>
  </r>
  <r>
    <n v="4849"/>
    <s v="Elton"/>
    <s v="Mcclendon"/>
    <s v="Mr"/>
    <s v="M"/>
    <n v="90"/>
    <s v="Welbeck Way"/>
    <s v="Surrey"/>
    <x v="2"/>
    <x v="276"/>
    <n v="70"/>
    <x v="2"/>
    <x v="2"/>
    <n v="1.79"/>
    <n v="17"/>
    <n v="125.3"/>
    <n v="2130.1"/>
  </r>
  <r>
    <n v="4850"/>
    <s v="Georgine"/>
    <s v="Holmes"/>
    <s v="Dr"/>
    <s v="F"/>
    <n v="60"/>
    <s v="Welford Close"/>
    <s v="Pentraeth"/>
    <x v="2"/>
    <x v="95"/>
    <n v="2"/>
    <x v="0"/>
    <x v="0"/>
    <n v="2.0099999999999998"/>
    <n v="20"/>
    <n v="4.0199999999999996"/>
    <n v="80.399999999999991"/>
  </r>
  <r>
    <n v="4851"/>
    <s v="Mickie"/>
    <s v="Maurer"/>
    <s v="Mrs"/>
    <s v="F"/>
    <n v="90"/>
    <s v="Welham Terrace"/>
    <s v="Haddington"/>
    <x v="13"/>
    <x v="801"/>
    <n v="7"/>
    <x v="9"/>
    <x v="9"/>
    <n v="3.39"/>
    <n v="24"/>
    <n v="23.73"/>
    <n v="569.52"/>
  </r>
  <r>
    <n v="4852"/>
    <s v="Floyd"/>
    <s v="Weston"/>
    <s v="Mr"/>
    <s v="M"/>
    <n v="90"/>
    <s v="Wellesley Street"/>
    <s v="Lampeter"/>
    <x v="21"/>
    <x v="728"/>
    <n v="57"/>
    <x v="2"/>
    <x v="2"/>
    <n v="1.79"/>
    <n v="17"/>
    <n v="102.03"/>
    <n v="1734.51"/>
  </r>
  <r>
    <n v="4853"/>
    <s v="Merlin"/>
    <s v="Hyde"/>
    <s v="Mr"/>
    <s v="M"/>
    <n v="90"/>
    <s v="Wellfield Road"/>
    <s v="Stonehouse"/>
    <x v="2"/>
    <x v="788"/>
    <n v="90"/>
    <x v="1"/>
    <x v="1"/>
    <n v="1.79"/>
    <n v="24"/>
    <n v="161.1"/>
    <n v="3866.3999999999996"/>
  </r>
  <r>
    <n v="4854"/>
    <s v="Alethia"/>
    <s v="Grace"/>
    <s v="Mrs"/>
    <s v="F"/>
    <n v="90"/>
    <s v="Welling Place"/>
    <s v="Penrith"/>
    <x v="2"/>
    <x v="584"/>
    <n v="46"/>
    <x v="8"/>
    <x v="8"/>
    <n v="3.49"/>
    <n v="20"/>
    <n v="160.54000000000002"/>
    <n v="3210.8"/>
  </r>
  <r>
    <n v="4855"/>
    <s v="Juliette"/>
    <s v="Rich"/>
    <s v="Mrs"/>
    <s v="F"/>
    <n v="90"/>
    <s v="Welling Place"/>
    <s v="South Petherton"/>
    <x v="2"/>
    <x v="760"/>
    <n v="79"/>
    <x v="6"/>
    <x v="6"/>
    <n v="1.29"/>
    <n v="24"/>
    <n v="101.91"/>
    <n v="2445.84"/>
  </r>
  <r>
    <n v="4856"/>
    <s v="Francina"/>
    <s v="Wilkes"/>
    <s v="Mrs"/>
    <s v="F"/>
    <n v="60"/>
    <s v="Wellington Cottages"/>
    <s v="Montacute"/>
    <x v="2"/>
    <x v="166"/>
    <n v="73"/>
    <x v="5"/>
    <x v="5"/>
    <n v="3.99"/>
    <n v="24"/>
    <n v="291.27000000000004"/>
    <n v="6990.4800000000014"/>
  </r>
  <r>
    <n v="4857"/>
    <s v="Hong"/>
    <s v="Darling"/>
    <s v="Mr"/>
    <s v="M"/>
    <n v="60"/>
    <s v="Wellington Place"/>
    <s v="Rayleigh"/>
    <x v="2"/>
    <x v="792"/>
    <n v="81"/>
    <x v="6"/>
    <x v="6"/>
    <n v="1.29"/>
    <n v="24"/>
    <n v="104.49000000000001"/>
    <n v="2507.7600000000002"/>
  </r>
  <r>
    <n v="4858"/>
    <s v="Carlton"/>
    <s v="Bernal"/>
    <s v="Mr"/>
    <s v="M"/>
    <n v="60"/>
    <s v="Wenlock Road"/>
    <s v="Chorley"/>
    <x v="18"/>
    <x v="1006"/>
    <n v="43"/>
    <x v="3"/>
    <x v="3"/>
    <n v="0.69"/>
    <n v="24"/>
    <n v="29.669999999999998"/>
    <n v="712.07999999999993"/>
  </r>
  <r>
    <n v="4859"/>
    <s v="Jacalyn"/>
    <s v="Clayton"/>
    <s v="Ms"/>
    <s v="F"/>
    <n v="30"/>
    <s v="Wentbrook House"/>
    <s v="Keith"/>
    <x v="21"/>
    <x v="372"/>
    <n v="93"/>
    <x v="3"/>
    <x v="3"/>
    <n v="0.69"/>
    <n v="24"/>
    <n v="64.17"/>
    <n v="1540.08"/>
  </r>
  <r>
    <n v="4860"/>
    <s v="Brooks"/>
    <s v="Rosenberg"/>
    <s v="Mr"/>
    <s v="M"/>
    <n v="30"/>
    <s v="Wentland Close"/>
    <s v="Bourne End"/>
    <x v="76"/>
    <x v="222"/>
    <n v="46"/>
    <x v="6"/>
    <x v="6"/>
    <n v="1.29"/>
    <n v="24"/>
    <n v="59.34"/>
    <n v="1424.16"/>
  </r>
  <r>
    <n v="4861"/>
    <s v="Carylon"/>
    <s v="Mccabe"/>
    <s v="Miss"/>
    <s v="F"/>
    <n v="90"/>
    <s v="Wentworth Close"/>
    <s v="Newnham"/>
    <x v="2"/>
    <x v="878"/>
    <n v="7"/>
    <x v="0"/>
    <x v="0"/>
    <n v="2.0099999999999998"/>
    <n v="20"/>
    <n v="14.069999999999999"/>
    <n v="281.39999999999998"/>
  </r>
  <r>
    <n v="4862"/>
    <s v="Nidia"/>
    <s v="Culver"/>
    <s v="Mrs"/>
    <s v="F"/>
    <n v="30"/>
    <s v="Wernbrook Street"/>
    <s v="Worcester Park"/>
    <x v="2"/>
    <x v="231"/>
    <n v="91"/>
    <x v="7"/>
    <x v="7"/>
    <n v="2.95"/>
    <n v="20"/>
    <n v="268.45"/>
    <n v="5369"/>
  </r>
  <r>
    <n v="4863"/>
    <s v="Celestina"/>
    <s v="Dowdy"/>
    <s v="Mrs"/>
    <s v="F"/>
    <n v="90"/>
    <s v="West Arbour"/>
    <s v="Lymington"/>
    <x v="2"/>
    <x v="277"/>
    <n v="2"/>
    <x v="1"/>
    <x v="1"/>
    <n v="1.79"/>
    <n v="24"/>
    <n v="3.58"/>
    <n v="85.92"/>
  </r>
  <r>
    <n v="4864"/>
    <s v="Deeanna"/>
    <s v="Sherwood"/>
    <s v="Mrs"/>
    <s v="F"/>
    <n v="90"/>
    <s v="West Cromwell"/>
    <s v="Snodland"/>
    <x v="2"/>
    <x v="486"/>
    <n v="25"/>
    <x v="0"/>
    <x v="0"/>
    <n v="2.0099999999999998"/>
    <n v="20"/>
    <n v="50.249999999999993"/>
    <n v="1004.9999999999999"/>
  </r>
  <r>
    <n v="4865"/>
    <s v="Walker"/>
    <s v="Cates"/>
    <s v="Mr"/>
    <s v="M"/>
    <n v="30"/>
    <s v="West Ella"/>
    <s v="London"/>
    <x v="2"/>
    <x v="174"/>
    <n v="58"/>
    <x v="9"/>
    <x v="9"/>
    <n v="3.39"/>
    <n v="24"/>
    <n v="196.62"/>
    <n v="4718.88"/>
  </r>
  <r>
    <n v="4866"/>
    <s v="Brook"/>
    <s v="Rhoades"/>
    <s v="Miss"/>
    <s v="F"/>
    <n v="30"/>
    <s v="West Grove"/>
    <s v="Chulmleigh"/>
    <x v="15"/>
    <x v="583"/>
    <n v="66"/>
    <x v="8"/>
    <x v="8"/>
    <n v="3.49"/>
    <n v="20"/>
    <n v="230.34"/>
    <n v="4606.8"/>
  </r>
  <r>
    <n v="4867"/>
    <s v="Alden"/>
    <s v="Blankenship"/>
    <s v="Mr"/>
    <s v="M"/>
    <n v="30"/>
    <s v="West House"/>
    <s v="Llanwrda"/>
    <x v="11"/>
    <x v="371"/>
    <n v="97"/>
    <x v="9"/>
    <x v="9"/>
    <n v="3.39"/>
    <n v="24"/>
    <n v="328.83"/>
    <n v="7891.92"/>
  </r>
  <r>
    <n v="4868"/>
    <s v="Jestine"/>
    <s v="Christiansen"/>
    <s v="Miss"/>
    <s v="F"/>
    <n v="60"/>
    <s v="West Lane"/>
    <s v="Newton Abbot"/>
    <x v="2"/>
    <x v="956"/>
    <n v="81"/>
    <x v="3"/>
    <x v="3"/>
    <n v="0.69"/>
    <n v="24"/>
    <n v="55.889999999999993"/>
    <n v="1341.36"/>
  </r>
  <r>
    <n v="4869"/>
    <s v="Lavonda"/>
    <s v="Wall"/>
    <s v="Mrs"/>
    <s v="F"/>
    <n v="90"/>
    <s v="West Mews"/>
    <s v="Southwold"/>
    <x v="2"/>
    <x v="951"/>
    <n v="6"/>
    <x v="7"/>
    <x v="7"/>
    <n v="2.95"/>
    <n v="20"/>
    <n v="17.700000000000003"/>
    <n v="354.00000000000006"/>
  </r>
  <r>
    <n v="4870"/>
    <s v="Marlon"/>
    <s v="Cantu"/>
    <s v="Mr"/>
    <s v="M"/>
    <n v="90"/>
    <s v="West Smithfield"/>
    <s v="Beccles"/>
    <x v="39"/>
    <x v="274"/>
    <n v="23"/>
    <x v="1"/>
    <x v="1"/>
    <n v="1.79"/>
    <n v="24"/>
    <n v="41.17"/>
    <n v="988.08"/>
  </r>
  <r>
    <n v="4871"/>
    <s v="Sumiko"/>
    <s v="Cannon"/>
    <s v="Miss"/>
    <s v="F"/>
    <n v="60"/>
    <s v="West Temple"/>
    <s v="Pevensey"/>
    <x v="2"/>
    <x v="1005"/>
    <n v="52"/>
    <x v="0"/>
    <x v="0"/>
    <n v="2.0099999999999998"/>
    <n v="20"/>
    <n v="104.51999999999998"/>
    <n v="2090.3999999999996"/>
  </r>
  <r>
    <n v="4872"/>
    <s v="Mitchell"/>
    <s v="Christian"/>
    <s v="Mrs"/>
    <s v="F"/>
    <n v="60"/>
    <s v="West View"/>
    <s v="Walton-On-Thames"/>
    <x v="2"/>
    <x v="1071"/>
    <n v="21"/>
    <x v="2"/>
    <x v="2"/>
    <n v="1.79"/>
    <n v="17"/>
    <n v="37.590000000000003"/>
    <n v="639.03000000000009"/>
  </r>
  <r>
    <n v="4873"/>
    <s v="Earnest"/>
    <s v="Dolan"/>
    <s v="Mr"/>
    <s v="M"/>
    <n v="90"/>
    <s v="West Warwick"/>
    <s v="Pulborough"/>
    <x v="2"/>
    <x v="684"/>
    <n v="27"/>
    <x v="1"/>
    <x v="1"/>
    <n v="1.79"/>
    <n v="24"/>
    <n v="48.33"/>
    <n v="1159.92"/>
  </r>
  <r>
    <n v="4874"/>
    <s v="Flavia"/>
    <s v="Marrero"/>
    <s v="Miss"/>
    <s v="F"/>
    <n v="60"/>
    <s v="Westbere Road"/>
    <s v="Westgate-On-Sea"/>
    <x v="2"/>
    <x v="337"/>
    <n v="84"/>
    <x v="2"/>
    <x v="2"/>
    <n v="1.79"/>
    <n v="17"/>
    <n v="150.36000000000001"/>
    <n v="2556.1200000000003"/>
  </r>
  <r>
    <n v="4875"/>
    <s v="Mariann"/>
    <s v="Blankenship"/>
    <s v="Miss"/>
    <s v="F"/>
    <n v="90"/>
    <s v="Westbourne Park"/>
    <s v="Alford"/>
    <x v="38"/>
    <x v="103"/>
    <n v="95"/>
    <x v="8"/>
    <x v="8"/>
    <n v="3.49"/>
    <n v="20"/>
    <n v="331.55"/>
    <n v="6631"/>
  </r>
  <r>
    <n v="4876"/>
    <s v="Arnoldo"/>
    <s v="Dawson"/>
    <s v="Prof"/>
    <s v="M"/>
    <n v="30"/>
    <s v="Westbrook"/>
    <s v="Tiverton"/>
    <x v="2"/>
    <x v="832"/>
    <n v="22"/>
    <x v="2"/>
    <x v="2"/>
    <n v="1.79"/>
    <n v="17"/>
    <n v="39.380000000000003"/>
    <n v="669.46"/>
  </r>
  <r>
    <n v="4877"/>
    <s v="Fatima"/>
    <s v="Rosas"/>
    <s v="Miss"/>
    <s v="F"/>
    <n v="30"/>
    <s v="Westbury Road"/>
    <s v="Lydney"/>
    <x v="2"/>
    <x v="829"/>
    <n v="33"/>
    <x v="1"/>
    <x v="1"/>
    <n v="1.79"/>
    <n v="24"/>
    <n v="59.07"/>
    <n v="1417.68"/>
  </r>
  <r>
    <n v="4878"/>
    <s v="Dwana"/>
    <s v="Arellano"/>
    <s v="Mrs"/>
    <s v="F"/>
    <n v="60"/>
    <s v="Westcombe Park"/>
    <s v="Ballindalloch"/>
    <x v="0"/>
    <x v="870"/>
    <n v="53"/>
    <x v="7"/>
    <x v="7"/>
    <n v="2.95"/>
    <n v="20"/>
    <n v="156.35000000000002"/>
    <n v="3127.0000000000005"/>
  </r>
  <r>
    <n v="4880"/>
    <s v="Marti"/>
    <s v="Richardson"/>
    <s v="Mrs"/>
    <s v="F"/>
    <n v="30"/>
    <s v="Westcroft Square"/>
    <s v="Henley-In-Arden"/>
    <x v="1"/>
    <x v="23"/>
    <n v="72"/>
    <x v="8"/>
    <x v="8"/>
    <n v="3.49"/>
    <n v="20"/>
    <n v="251.28000000000003"/>
    <n v="5025.6000000000004"/>
  </r>
  <r>
    <n v="4881"/>
    <s v="Elmo"/>
    <s v="Stubbs"/>
    <s v="Mr"/>
    <s v="M"/>
    <n v="60"/>
    <s v="Westdown Road"/>
    <s v="Kirriemuir"/>
    <x v="21"/>
    <x v="349"/>
    <n v="78"/>
    <x v="5"/>
    <x v="5"/>
    <n v="3.99"/>
    <n v="24"/>
    <n v="311.22000000000003"/>
    <n v="7469.2800000000007"/>
  </r>
  <r>
    <n v="4882"/>
    <s v="Federico"/>
    <s v="Barker"/>
    <s v="Mr"/>
    <s v="M"/>
    <n v="90"/>
    <s v="Westferry Road"/>
    <s v="St. Ives"/>
    <x v="2"/>
    <x v="65"/>
    <n v="2"/>
    <x v="2"/>
    <x v="2"/>
    <n v="1.79"/>
    <n v="17"/>
    <n v="3.58"/>
    <n v="60.86"/>
  </r>
  <r>
    <n v="4883"/>
    <s v="Oren"/>
    <s v="Gore"/>
    <s v="Mr"/>
    <s v="M"/>
    <n v="30"/>
    <s v="Westminster Street"/>
    <s v="Ballymena"/>
    <x v="0"/>
    <x v="606"/>
    <n v="25"/>
    <x v="8"/>
    <x v="8"/>
    <n v="3.49"/>
    <n v="20"/>
    <n v="87.25"/>
    <n v="1745"/>
  </r>
  <r>
    <n v="4884"/>
    <s v="Zachery"/>
    <s v="Foreman"/>
    <s v="Mr"/>
    <s v="M"/>
    <n v="60"/>
    <s v="Westmount Road"/>
    <s v="Hitchin"/>
    <x v="1"/>
    <x v="669"/>
    <n v="6"/>
    <x v="2"/>
    <x v="2"/>
    <n v="1.79"/>
    <n v="17"/>
    <n v="10.74"/>
    <n v="182.58"/>
  </r>
  <r>
    <n v="4885"/>
    <s v="Yuriko"/>
    <s v="Boone"/>
    <s v="Mrs"/>
    <s v="F"/>
    <n v="30"/>
    <s v="Weston Yard"/>
    <s v="Chinnor"/>
    <x v="18"/>
    <x v="123"/>
    <n v="72"/>
    <x v="3"/>
    <x v="3"/>
    <n v="0.69"/>
    <n v="24"/>
    <n v="49.679999999999993"/>
    <n v="1192.3199999999997"/>
  </r>
  <r>
    <n v="4886"/>
    <s v="Ahmed"/>
    <s v="Wills"/>
    <s v="Mr"/>
    <s v="M"/>
    <n v="60"/>
    <s v="Westport Street"/>
    <s v="Abergavenny"/>
    <x v="36"/>
    <x v="175"/>
    <n v="30"/>
    <x v="3"/>
    <x v="3"/>
    <n v="0.69"/>
    <n v="24"/>
    <n v="20.7"/>
    <n v="496.79999999999995"/>
  </r>
  <r>
    <n v="4887"/>
    <s v="Mackenzie"/>
    <s v="Pennington"/>
    <s v="Ms"/>
    <s v="F"/>
    <n v="30"/>
    <s v="Westrow"/>
    <s v="Bo'Ness"/>
    <x v="9"/>
    <x v="38"/>
    <n v="62"/>
    <x v="5"/>
    <x v="5"/>
    <n v="3.99"/>
    <n v="24"/>
    <n v="247.38000000000002"/>
    <n v="5937.1200000000008"/>
  </r>
  <r>
    <n v="4888"/>
    <s v="Eusebia"/>
    <s v="Granger"/>
    <s v="Miss"/>
    <s v="F"/>
    <n v="90"/>
    <s v="Westrow"/>
    <s v="Shoreham-By-Sea"/>
    <x v="2"/>
    <x v="134"/>
    <n v="82"/>
    <x v="0"/>
    <x v="0"/>
    <n v="2.0099999999999998"/>
    <n v="20"/>
    <n v="164.82"/>
    <n v="3296.3999999999996"/>
  </r>
  <r>
    <n v="4889"/>
    <s v="Oliver"/>
    <s v="Brooks"/>
    <s v="Mr"/>
    <s v="M"/>
    <n v="30"/>
    <s v="Westway Close"/>
    <s v="Caterham"/>
    <x v="10"/>
    <x v="467"/>
    <n v="82"/>
    <x v="3"/>
    <x v="3"/>
    <n v="0.69"/>
    <n v="24"/>
    <n v="56.58"/>
    <n v="1357.92"/>
  </r>
  <r>
    <n v="4890"/>
    <s v="Ilana"/>
    <s v="Vinson"/>
    <s v="Miss"/>
    <s v="F"/>
    <n v="30"/>
    <s v="Weymouth Avenue"/>
    <s v="Leamington Spa"/>
    <x v="21"/>
    <x v="989"/>
    <n v="99"/>
    <x v="6"/>
    <x v="6"/>
    <n v="1.29"/>
    <n v="24"/>
    <n v="127.71000000000001"/>
    <n v="3065.04"/>
  </r>
  <r>
    <n v="4891"/>
    <s v="Donovan"/>
    <s v="Feldman"/>
    <s v="Mr"/>
    <s v="M"/>
    <n v="30"/>
    <s v="Weymouth Terrace"/>
    <s v="Dunkeld"/>
    <x v="3"/>
    <x v="1086"/>
    <n v="2"/>
    <x v="0"/>
    <x v="0"/>
    <n v="2.0099999999999998"/>
    <n v="20"/>
    <n v="4.0199999999999996"/>
    <n v="80.399999999999991"/>
  </r>
  <r>
    <n v="4892"/>
    <s v="Marty"/>
    <s v="Walden"/>
    <s v="Mr"/>
    <s v="M"/>
    <n v="90"/>
    <s v="Wharncliffe Gardens"/>
    <s v="Billingshurst"/>
    <x v="72"/>
    <x v="129"/>
    <n v="45"/>
    <x v="1"/>
    <x v="1"/>
    <n v="1.79"/>
    <n v="24"/>
    <n v="80.55"/>
    <n v="1933.1999999999998"/>
  </r>
  <r>
    <n v="4893"/>
    <s v="Karmen"/>
    <s v="Correa"/>
    <s v="Miss"/>
    <s v="F"/>
    <n v="30"/>
    <s v="Wharncliffe Street"/>
    <s v="Fakenham"/>
    <x v="17"/>
    <x v="702"/>
    <n v="14"/>
    <x v="3"/>
    <x v="3"/>
    <n v="0.69"/>
    <n v="24"/>
    <n v="9.66"/>
    <n v="231.84"/>
  </r>
  <r>
    <n v="4894"/>
    <s v="Edgardo"/>
    <s v="Dorsey"/>
    <s v="Mr"/>
    <s v="M"/>
    <n v="60"/>
    <s v="Wharncliffe Street"/>
    <s v="Falmouth"/>
    <x v="17"/>
    <x v="355"/>
    <n v="38"/>
    <x v="4"/>
    <x v="4"/>
    <n v="1.89"/>
    <n v="18"/>
    <n v="71.819999999999993"/>
    <n v="1292.7599999999998"/>
  </r>
  <r>
    <n v="4895"/>
    <s v="Nathanael"/>
    <s v="Malone"/>
    <s v="Mr"/>
    <s v="M"/>
    <n v="30"/>
    <s v="Wheatsheaf Alley"/>
    <s v="Southwold"/>
    <x v="2"/>
    <x v="609"/>
    <n v="67"/>
    <x v="5"/>
    <x v="5"/>
    <n v="3.99"/>
    <n v="24"/>
    <n v="267.33000000000004"/>
    <n v="6415.920000000001"/>
  </r>
  <r>
    <n v="4896"/>
    <s v="Lady"/>
    <s v="Hebert"/>
    <s v="Mrs"/>
    <s v="F"/>
    <n v="90"/>
    <s v="Wheatsheaf Wharf"/>
    <s v="Melrose"/>
    <x v="2"/>
    <x v="53"/>
    <n v="102"/>
    <x v="2"/>
    <x v="2"/>
    <n v="1.79"/>
    <n v="17"/>
    <n v="182.58"/>
    <n v="3103.86"/>
  </r>
  <r>
    <n v="4897"/>
    <s v="Kip"/>
    <s v="Ballard"/>
    <s v="Mr"/>
    <s v="M"/>
    <n v="90"/>
    <s v="Whetstone Close"/>
    <s v="Riding Mill"/>
    <x v="2"/>
    <x v="1021"/>
    <n v="32"/>
    <x v="0"/>
    <x v="0"/>
    <n v="2.0099999999999998"/>
    <n v="20"/>
    <n v="64.319999999999993"/>
    <n v="1286.3999999999999"/>
  </r>
  <r>
    <n v="4898"/>
    <s v="Abraham"/>
    <s v="Castaneda"/>
    <s v="Mr"/>
    <s v="M"/>
    <n v="30"/>
    <s v="Whinchat Road"/>
    <s v="Denny"/>
    <x v="3"/>
    <x v="821"/>
    <n v="103"/>
    <x v="6"/>
    <x v="6"/>
    <n v="1.29"/>
    <n v="24"/>
    <n v="132.87"/>
    <n v="3188.88"/>
  </r>
  <r>
    <n v="4899"/>
    <s v="Bryan"/>
    <s v="Hubbard"/>
    <s v="Mr"/>
    <s v="M"/>
    <n v="90"/>
    <s v="Whinyates Road"/>
    <s v="Aberdare"/>
    <x v="59"/>
    <x v="285"/>
    <n v="105"/>
    <x v="6"/>
    <x v="6"/>
    <n v="1.29"/>
    <n v="24"/>
    <n v="135.45000000000002"/>
    <n v="3250.8"/>
  </r>
  <r>
    <n v="4900"/>
    <s v="Tomeka"/>
    <s v="Vasquez"/>
    <s v="Miss"/>
    <s v="F"/>
    <n v="90"/>
    <s v="Whitby Road"/>
    <s v="South Croydon"/>
    <x v="2"/>
    <x v="214"/>
    <n v="17"/>
    <x v="4"/>
    <x v="4"/>
    <n v="1.89"/>
    <n v="18"/>
    <n v="32.129999999999995"/>
    <n v="578.33999999999992"/>
  </r>
  <r>
    <n v="4901"/>
    <s v="Kenya"/>
    <s v="Koehler"/>
    <s v="Mrs"/>
    <s v="F"/>
    <n v="90"/>
    <s v="White Boys"/>
    <s v="Garndolbenmaen"/>
    <x v="17"/>
    <x v="749"/>
    <n v="58"/>
    <x v="9"/>
    <x v="9"/>
    <n v="3.39"/>
    <n v="24"/>
    <n v="196.62"/>
    <n v="4718.88"/>
  </r>
  <r>
    <n v="4903"/>
    <s v="Jaunita"/>
    <s v="Powers"/>
    <s v="Miss"/>
    <s v="F"/>
    <n v="90"/>
    <s v="White Cottage"/>
    <s v="Cleethorpes"/>
    <x v="15"/>
    <x v="751"/>
    <n v="20"/>
    <x v="4"/>
    <x v="4"/>
    <n v="1.89"/>
    <n v="18"/>
    <n v="37.799999999999997"/>
    <n v="680.4"/>
  </r>
  <r>
    <n v="4904"/>
    <s v="Drusilla"/>
    <s v="Kirby"/>
    <s v="Mrs"/>
    <s v="F"/>
    <n v="30"/>
    <s v="White Hart"/>
    <s v="Perranporth"/>
    <x v="2"/>
    <x v="234"/>
    <n v="23"/>
    <x v="6"/>
    <x v="6"/>
    <n v="1.29"/>
    <n v="24"/>
    <n v="29.67"/>
    <n v="712.08"/>
  </r>
  <r>
    <n v="4905"/>
    <s v="Will"/>
    <s v="Whitehead"/>
    <s v="Mr"/>
    <s v="M"/>
    <n v="90"/>
    <s v="White Kennet"/>
    <s v="Peterculter"/>
    <x v="2"/>
    <x v="1007"/>
    <n v="11"/>
    <x v="8"/>
    <x v="8"/>
    <n v="3.49"/>
    <n v="20"/>
    <n v="38.39"/>
    <n v="767.8"/>
  </r>
  <r>
    <n v="4906"/>
    <s v="Roberto"/>
    <s v="Fink"/>
    <s v="Mrs"/>
    <s v="F"/>
    <n v="30"/>
    <s v="White Post"/>
    <s v="Kelty"/>
    <x v="21"/>
    <x v="602"/>
    <n v="89"/>
    <x v="4"/>
    <x v="4"/>
    <n v="1.89"/>
    <n v="18"/>
    <n v="168.20999999999998"/>
    <n v="3027.7799999999997"/>
  </r>
  <r>
    <n v="4907"/>
    <s v="Garth"/>
    <s v="Hadley"/>
    <s v="Mr"/>
    <s v="M"/>
    <n v="90"/>
    <s v="Whitebeam Close"/>
    <s v="Ashby-De-La-Zouch"/>
    <x v="64"/>
    <x v="407"/>
    <n v="58"/>
    <x v="9"/>
    <x v="9"/>
    <n v="3.39"/>
    <n v="24"/>
    <n v="196.62"/>
    <n v="4718.88"/>
  </r>
  <r>
    <n v="4908"/>
    <s v="Broderick"/>
    <s v="Hamlin"/>
    <s v="Mr"/>
    <s v="M"/>
    <n v="90"/>
    <s v="Whitebeam Close"/>
    <s v="Ferryside"/>
    <x v="17"/>
    <x v="326"/>
    <n v="50"/>
    <x v="4"/>
    <x v="4"/>
    <n v="1.89"/>
    <n v="18"/>
    <n v="94.5"/>
    <n v="1701"/>
  </r>
  <r>
    <n v="4909"/>
    <s v="Albert"/>
    <s v="Macdonald"/>
    <s v="Miss"/>
    <s v="F"/>
    <n v="60"/>
    <s v="Whitechapel Union"/>
    <s v="Bideford"/>
    <x v="26"/>
    <x v="822"/>
    <n v="43"/>
    <x v="3"/>
    <x v="3"/>
    <n v="0.69"/>
    <n v="24"/>
    <n v="29.669999999999998"/>
    <n v="712.07999999999993"/>
  </r>
  <r>
    <n v="4910"/>
    <s v="Reggie"/>
    <s v="Coon"/>
    <s v="Mr"/>
    <s v="M"/>
    <n v="60"/>
    <s v="Whitecombe Court"/>
    <s v="Chipping Norton"/>
    <x v="18"/>
    <x v="706"/>
    <n v="50"/>
    <x v="6"/>
    <x v="6"/>
    <n v="1.29"/>
    <n v="24"/>
    <n v="64.5"/>
    <n v="1548"/>
  </r>
  <r>
    <n v="4911"/>
    <s v="Tennie"/>
    <s v="Lawrence"/>
    <s v="Prof"/>
    <s v="F"/>
    <n v="30"/>
    <s v="Whitefriars Wharf"/>
    <s v="Halesowen"/>
    <x v="13"/>
    <x v="39"/>
    <n v="93"/>
    <x v="4"/>
    <x v="4"/>
    <n v="1.89"/>
    <n v="18"/>
    <n v="175.76999999999998"/>
    <n v="3163.8599999999997"/>
  </r>
  <r>
    <n v="4912"/>
    <s v="Willis"/>
    <s v="Sanford"/>
    <s v="Mr"/>
    <s v="M"/>
    <n v="30"/>
    <s v="Whitehall Yard"/>
    <s v="Holt"/>
    <x v="1"/>
    <x v="963"/>
    <n v="52"/>
    <x v="6"/>
    <x v="6"/>
    <n v="1.29"/>
    <n v="24"/>
    <n v="67.08"/>
    <n v="1609.92"/>
  </r>
  <r>
    <n v="4913"/>
    <s v="Marisela"/>
    <s v="Ledford"/>
    <s v="Miss"/>
    <s v="F"/>
    <n v="60"/>
    <s v="Whiteheads Grove"/>
    <s v="Innerleithen"/>
    <x v="35"/>
    <x v="767"/>
    <n v="79"/>
    <x v="4"/>
    <x v="4"/>
    <n v="1.89"/>
    <n v="18"/>
    <n v="149.31"/>
    <n v="2687.58"/>
  </r>
  <r>
    <n v="4914"/>
    <s v="Chandra"/>
    <s v="Jarvis"/>
    <s v="Ms"/>
    <s v="F"/>
    <n v="30"/>
    <s v="Whitehorse Street"/>
    <s v="Ardrossan"/>
    <x v="70"/>
    <x v="543"/>
    <n v="94"/>
    <x v="2"/>
    <x v="2"/>
    <n v="1.79"/>
    <n v="17"/>
    <n v="168.26"/>
    <n v="2860.42"/>
  </r>
  <r>
    <n v="4915"/>
    <s v="Lyman"/>
    <s v="Whaley"/>
    <s v="Mr"/>
    <s v="M"/>
    <n v="30"/>
    <s v="Whitehorse Yard"/>
    <s v="Merseyside"/>
    <x v="2"/>
    <x v="606"/>
    <n v="10"/>
    <x v="2"/>
    <x v="2"/>
    <n v="1.79"/>
    <n v="17"/>
    <n v="17.899999999999999"/>
    <n v="304.29999999999995"/>
  </r>
  <r>
    <n v="4916"/>
    <s v="Noah"/>
    <s v="Villegas"/>
    <s v="Mr"/>
    <s v="M"/>
    <n v="30"/>
    <s v="Whitehouse Way"/>
    <s v="Caterham"/>
    <x v="10"/>
    <x v="407"/>
    <n v="18"/>
    <x v="3"/>
    <x v="3"/>
    <n v="0.69"/>
    <n v="24"/>
    <n v="12.419999999999998"/>
    <n v="298.07999999999993"/>
  </r>
  <r>
    <n v="4917"/>
    <s v="Hollie"/>
    <s v="Mcghee"/>
    <s v="Dr"/>
    <s v="F"/>
    <n v="60"/>
    <s v="Whitelegg Road"/>
    <s v="Westcliff-On-Sea"/>
    <x v="2"/>
    <x v="372"/>
    <n v="91"/>
    <x v="7"/>
    <x v="7"/>
    <n v="2.95"/>
    <n v="20"/>
    <n v="268.45"/>
    <n v="5369"/>
  </r>
  <r>
    <n v="4918"/>
    <s v="Robby"/>
    <s v="Grayson"/>
    <s v="Dr"/>
    <s v="M"/>
    <n v="90"/>
    <s v="White's Row"/>
    <s v="Ottery St. Mary"/>
    <x v="2"/>
    <x v="622"/>
    <n v="24"/>
    <x v="2"/>
    <x v="2"/>
    <n v="1.79"/>
    <n v="17"/>
    <n v="42.96"/>
    <n v="730.32"/>
  </r>
  <r>
    <n v="4919"/>
    <s v="Malia"/>
    <s v="Forrest"/>
    <s v="Mrs"/>
    <s v="F"/>
    <n v="90"/>
    <s v="Whitfield Place"/>
    <s v="Alexandria"/>
    <x v="5"/>
    <x v="15"/>
    <n v="78"/>
    <x v="1"/>
    <x v="1"/>
    <n v="1.79"/>
    <n v="24"/>
    <n v="139.62"/>
    <n v="3350.88"/>
  </r>
  <r>
    <n v="4920"/>
    <s v="Vonnie"/>
    <s v="Joseph"/>
    <s v="Miss"/>
    <s v="F"/>
    <n v="60"/>
    <s v="Whitley Villas"/>
    <s v="Kingsbridge"/>
    <x v="21"/>
    <x v="585"/>
    <n v="20"/>
    <x v="1"/>
    <x v="1"/>
    <n v="1.79"/>
    <n v="24"/>
    <n v="35.799999999999997"/>
    <n v="859.19999999999993"/>
  </r>
  <r>
    <n v="4921"/>
    <s v="Chantay"/>
    <s v="Wright"/>
    <s v="Miss"/>
    <s v="F"/>
    <n v="90"/>
    <s v="Whittaker Way"/>
    <s v="Haverhill"/>
    <x v="1"/>
    <x v="925"/>
    <n v="11"/>
    <x v="0"/>
    <x v="0"/>
    <n v="2.0099999999999998"/>
    <n v="20"/>
    <n v="22.11"/>
    <n v="442.2"/>
  </r>
  <r>
    <n v="4922"/>
    <s v="Yael"/>
    <s v="Gold"/>
    <s v="Miss"/>
    <s v="F"/>
    <n v="60"/>
    <s v="Whittaker Way"/>
    <s v="Lydney"/>
    <x v="2"/>
    <x v="998"/>
    <n v="9"/>
    <x v="2"/>
    <x v="2"/>
    <n v="1.79"/>
    <n v="17"/>
    <n v="16.11"/>
    <n v="273.87"/>
  </r>
  <r>
    <n v="4923"/>
    <s v="Arnulfo"/>
    <s v="Bush"/>
    <s v="Mr"/>
    <s v="M"/>
    <n v="60"/>
    <s v="Whitwell Road"/>
    <s v="Lanark"/>
    <x v="21"/>
    <x v="445"/>
    <n v="63"/>
    <x v="1"/>
    <x v="1"/>
    <n v="1.79"/>
    <n v="24"/>
    <n v="112.77"/>
    <n v="2706.48"/>
  </r>
  <r>
    <n v="4924"/>
    <s v="Carly"/>
    <s v="Krause"/>
    <s v="Miss"/>
    <s v="F"/>
    <n v="30"/>
    <s v="Wickam Street"/>
    <s v="Renfrew"/>
    <x v="2"/>
    <x v="208"/>
    <n v="85"/>
    <x v="8"/>
    <x v="8"/>
    <n v="3.49"/>
    <n v="20"/>
    <n v="296.65000000000003"/>
    <n v="5933.0000000000009"/>
  </r>
  <r>
    <n v="4925"/>
    <s v="Susana"/>
    <s v="Skinner"/>
    <s v="Ms"/>
    <s v="F"/>
    <n v="60"/>
    <s v="Wickford Way"/>
    <s v="Farnborough"/>
    <x v="17"/>
    <x v="539"/>
    <n v="104"/>
    <x v="5"/>
    <x v="5"/>
    <n v="3.99"/>
    <n v="24"/>
    <n v="414.96000000000004"/>
    <n v="9959.0400000000009"/>
  </r>
  <r>
    <n v="4926"/>
    <s v="Vinnie"/>
    <s v="Voss"/>
    <s v="Mrs"/>
    <s v="F"/>
    <n v="90"/>
    <s v="Wickham Court"/>
    <s v="Kent"/>
    <x v="21"/>
    <x v="502"/>
    <n v="13"/>
    <x v="1"/>
    <x v="1"/>
    <n v="1.79"/>
    <n v="24"/>
    <n v="23.27"/>
    <n v="558.48"/>
  </r>
  <r>
    <n v="4927"/>
    <s v="Anita"/>
    <s v="Feliciano"/>
    <s v="Miss"/>
    <s v="F"/>
    <n v="60"/>
    <s v="Wickham Gardens"/>
    <s v="Tighnabruaich"/>
    <x v="2"/>
    <x v="693"/>
    <n v="7"/>
    <x v="8"/>
    <x v="8"/>
    <n v="3.49"/>
    <n v="20"/>
    <n v="24.43"/>
    <n v="488.6"/>
  </r>
  <r>
    <n v="4928"/>
    <s v="Tequila"/>
    <s v="Kirkland"/>
    <s v="Miss"/>
    <s v="F"/>
    <n v="60"/>
    <s v="Wickham Lane"/>
    <s v="Newton Stewart"/>
    <x v="2"/>
    <x v="929"/>
    <n v="38"/>
    <x v="4"/>
    <x v="4"/>
    <n v="1.89"/>
    <n v="18"/>
    <n v="71.819999999999993"/>
    <n v="1292.7599999999998"/>
  </r>
  <r>
    <n v="4929"/>
    <s v="Thresa"/>
    <s v="Mccall"/>
    <s v="Mrs"/>
    <s v="F"/>
    <n v="90"/>
    <s v="Wickham Mews"/>
    <s v="Fleet"/>
    <x v="17"/>
    <x v="1066"/>
    <n v="8"/>
    <x v="4"/>
    <x v="4"/>
    <n v="1.89"/>
    <n v="18"/>
    <n v="15.12"/>
    <n v="272.15999999999997"/>
  </r>
  <r>
    <n v="4930"/>
    <s v="Man"/>
    <s v="Madison"/>
    <s v="Mr"/>
    <s v="M"/>
    <n v="90"/>
    <s v="Wickham Mews"/>
    <s v="Frinton-On-Sea"/>
    <x v="17"/>
    <x v="967"/>
    <n v="88"/>
    <x v="6"/>
    <x v="6"/>
    <n v="1.29"/>
    <n v="24"/>
    <n v="113.52000000000001"/>
    <n v="2724.4800000000005"/>
  </r>
  <r>
    <n v="4931"/>
    <s v="Pamala"/>
    <s v="Hull"/>
    <s v="Mrs"/>
    <s v="F"/>
    <n v="60"/>
    <s v="Wickham Place"/>
    <s v="Shanklin"/>
    <x v="2"/>
    <x v="288"/>
    <n v="22"/>
    <x v="1"/>
    <x v="1"/>
    <n v="1.79"/>
    <n v="24"/>
    <n v="39.380000000000003"/>
    <n v="945.12000000000012"/>
  </r>
  <r>
    <n v="4932"/>
    <s v="Dustin"/>
    <s v="Maddox"/>
    <s v="Mr"/>
    <s v="M"/>
    <n v="60"/>
    <s v="Wickham Street"/>
    <s v="Dorset"/>
    <x v="3"/>
    <x v="72"/>
    <n v="81"/>
    <x v="4"/>
    <x v="4"/>
    <n v="1.89"/>
    <n v="18"/>
    <n v="153.09"/>
    <n v="2755.62"/>
  </r>
  <r>
    <n v="4933"/>
    <s v="Ethan"/>
    <s v="Murray"/>
    <s v="Mr"/>
    <s v="M"/>
    <n v="60"/>
    <s v="Wicks Rents"/>
    <s v="Caersws"/>
    <x v="12"/>
    <x v="230"/>
    <n v="69"/>
    <x v="4"/>
    <x v="4"/>
    <n v="1.89"/>
    <n v="18"/>
    <n v="130.41"/>
    <n v="2347.38"/>
  </r>
  <r>
    <n v="4934"/>
    <s v="Lakiesha"/>
    <s v="Hawk"/>
    <s v="Miss"/>
    <s v="F"/>
    <n v="30"/>
    <s v="Widdenham Road"/>
    <s v="Longhope"/>
    <x v="2"/>
    <x v="893"/>
    <n v="88"/>
    <x v="6"/>
    <x v="6"/>
    <n v="1.29"/>
    <n v="24"/>
    <n v="113.52000000000001"/>
    <n v="2724.4800000000005"/>
  </r>
  <r>
    <n v="4935"/>
    <s v="Jerri"/>
    <s v="Major"/>
    <s v="Mrs"/>
    <s v="F"/>
    <n v="90"/>
    <s v="Widecombe Way"/>
    <s v="Trefriw"/>
    <x v="2"/>
    <x v="807"/>
    <n v="79"/>
    <x v="5"/>
    <x v="5"/>
    <n v="3.99"/>
    <n v="24"/>
    <n v="315.21000000000004"/>
    <n v="7565.0400000000009"/>
  </r>
  <r>
    <n v="4936"/>
    <s v="Amy"/>
    <s v="Osborne"/>
    <s v="Mrs"/>
    <s v="F"/>
    <n v="30"/>
    <s v="Wightman Road"/>
    <s v="Olney"/>
    <x v="2"/>
    <x v="146"/>
    <n v="100"/>
    <x v="9"/>
    <x v="9"/>
    <n v="3.39"/>
    <n v="24"/>
    <n v="339"/>
    <n v="8136"/>
  </r>
  <r>
    <n v="4937"/>
    <s v="Pauline"/>
    <s v="Hodges"/>
    <s v="Ms"/>
    <s v="F"/>
    <n v="60"/>
    <s v="Wigton Place"/>
    <s v="Newquay"/>
    <x v="2"/>
    <x v="661"/>
    <n v="94"/>
    <x v="9"/>
    <x v="9"/>
    <n v="3.39"/>
    <n v="24"/>
    <n v="318.66000000000003"/>
    <n v="7647.84"/>
  </r>
  <r>
    <n v="4938"/>
    <s v="Beckie"/>
    <s v="Bush"/>
    <s v="Mrs"/>
    <s v="F"/>
    <n v="30"/>
    <s v="Wild Court"/>
    <s v="Delabole"/>
    <x v="3"/>
    <x v="887"/>
    <n v="13"/>
    <x v="6"/>
    <x v="6"/>
    <n v="1.29"/>
    <n v="24"/>
    <n v="16.77"/>
    <n v="402.48"/>
  </r>
  <r>
    <n v="4939"/>
    <s v="Louann"/>
    <s v="Vincent"/>
    <s v="Mrs"/>
    <s v="F"/>
    <n v="90"/>
    <s v="Wildcroft Road"/>
    <s v="Ellesmere"/>
    <x v="17"/>
    <x v="889"/>
    <n v="59"/>
    <x v="9"/>
    <x v="9"/>
    <n v="3.39"/>
    <n v="24"/>
    <n v="200.01000000000002"/>
    <n v="4800.2400000000007"/>
  </r>
  <r>
    <n v="4940"/>
    <s v="Kristin"/>
    <s v="Mcneill"/>
    <s v="Mrs"/>
    <s v="F"/>
    <n v="30"/>
    <s v="Wilderness Lane"/>
    <s v="Whitehaven"/>
    <x v="2"/>
    <x v="794"/>
    <n v="78"/>
    <x v="7"/>
    <x v="7"/>
    <n v="2.95"/>
    <n v="20"/>
    <n v="230.10000000000002"/>
    <n v="4602"/>
  </r>
  <r>
    <n v="4941"/>
    <s v="Mable"/>
    <s v="Geiger"/>
    <s v="Mrs"/>
    <s v="F"/>
    <n v="60"/>
    <s v="Wilds Buildings"/>
    <s v="Dorking"/>
    <x v="3"/>
    <x v="381"/>
    <n v="19"/>
    <x v="5"/>
    <x v="5"/>
    <n v="3.99"/>
    <n v="24"/>
    <n v="75.81"/>
    <n v="1819.44"/>
  </r>
  <r>
    <n v="4942"/>
    <s v="Georgeanna"/>
    <s v="Benoit"/>
    <s v="Mrs"/>
    <s v="F"/>
    <n v="30"/>
    <s v="Wilfrid Street"/>
    <s v="Chepstow"/>
    <x v="20"/>
    <x v="36"/>
    <n v="75"/>
    <x v="4"/>
    <x v="4"/>
    <n v="1.89"/>
    <n v="18"/>
    <n v="141.75"/>
    <n v="2551.5"/>
  </r>
  <r>
    <n v="4943"/>
    <s v="Luanna"/>
    <s v="Eaton"/>
    <s v="Miss"/>
    <s v="F"/>
    <n v="60"/>
    <s v="Willcott Road"/>
    <s v="Eye"/>
    <x v="17"/>
    <x v="434"/>
    <n v="58"/>
    <x v="8"/>
    <x v="8"/>
    <n v="3.49"/>
    <n v="20"/>
    <n v="202.42000000000002"/>
    <n v="4048.4000000000005"/>
  </r>
  <r>
    <n v="4944"/>
    <s v="Willie"/>
    <s v="Fuentes"/>
    <s v="Miss"/>
    <s v="F"/>
    <n v="60"/>
    <s v="William Bonney"/>
    <s v="Lochwinnoch"/>
    <x v="11"/>
    <x v="844"/>
    <n v="87"/>
    <x v="0"/>
    <x v="0"/>
    <n v="2.0099999999999998"/>
    <n v="20"/>
    <n v="174.86999999999998"/>
    <n v="3497.3999999999996"/>
  </r>
  <r>
    <n v="4945"/>
    <s v="Edwardo"/>
    <s v="Fink"/>
    <s v="Mr"/>
    <s v="M"/>
    <n v="90"/>
    <s v="William Booth"/>
    <s v="Ilkeston"/>
    <x v="1"/>
    <x v="850"/>
    <n v="18"/>
    <x v="8"/>
    <x v="8"/>
    <n v="3.49"/>
    <n v="20"/>
    <n v="62.820000000000007"/>
    <n v="1256.4000000000001"/>
  </r>
  <r>
    <n v="4946"/>
    <s v="Patricia"/>
    <s v="Tran"/>
    <s v="Miss"/>
    <s v="F"/>
    <n v="90"/>
    <s v="William Mews"/>
    <s v="Forres"/>
    <x v="17"/>
    <x v="423"/>
    <n v="104"/>
    <x v="2"/>
    <x v="2"/>
    <n v="1.79"/>
    <n v="17"/>
    <n v="186.16"/>
    <n v="3164.72"/>
  </r>
  <r>
    <n v="4947"/>
    <s v="Elliott"/>
    <s v="Yeager"/>
    <s v="Mr"/>
    <s v="M"/>
    <n v="60"/>
    <s v="William Morley"/>
    <s v="Melton Mowbray"/>
    <x v="2"/>
    <x v="120"/>
    <n v="79"/>
    <x v="7"/>
    <x v="7"/>
    <n v="2.95"/>
    <n v="20"/>
    <n v="233.05"/>
    <n v="4661"/>
  </r>
  <r>
    <n v="4948"/>
    <s v="Velda"/>
    <s v="Hooks"/>
    <s v="Mrs"/>
    <s v="F"/>
    <n v="30"/>
    <s v="William Road"/>
    <s v="Usk"/>
    <x v="2"/>
    <x v="739"/>
    <n v="40"/>
    <x v="9"/>
    <x v="9"/>
    <n v="3.39"/>
    <n v="24"/>
    <n v="135.6"/>
    <n v="3254.3999999999996"/>
  </r>
  <r>
    <n v="4949"/>
    <s v="Cassie"/>
    <s v="Barrett"/>
    <s v="Miss"/>
    <s v="F"/>
    <n v="90"/>
    <s v="Williams Alley"/>
    <s v="Hamilton"/>
    <x v="13"/>
    <x v="480"/>
    <n v="52"/>
    <x v="2"/>
    <x v="2"/>
    <n v="1.79"/>
    <n v="17"/>
    <n v="93.08"/>
    <n v="1582.36"/>
  </r>
  <r>
    <n v="4950"/>
    <s v="Carolynn"/>
    <s v="Dillon"/>
    <s v="Miss"/>
    <s v="F"/>
    <n v="30"/>
    <s v="Williams Place"/>
    <s v="Isle Of Skye"/>
    <x v="21"/>
    <x v="146"/>
    <n v="98"/>
    <x v="4"/>
    <x v="4"/>
    <n v="1.89"/>
    <n v="18"/>
    <n v="185.22"/>
    <n v="3333.96"/>
  </r>
  <r>
    <n v="4951"/>
    <s v="Melani"/>
    <s v="Sloan"/>
    <s v="Ms"/>
    <s v="F"/>
    <n v="90"/>
    <s v="Willingdon Road"/>
    <s v="Isle Of Coll"/>
    <x v="21"/>
    <x v="983"/>
    <n v="75"/>
    <x v="9"/>
    <x v="9"/>
    <n v="3.39"/>
    <n v="24"/>
    <n v="254.25"/>
    <n v="6102"/>
  </r>
  <r>
    <n v="4952"/>
    <s v="Susan"/>
    <s v="Donnelly"/>
    <s v="Miss"/>
    <s v="F"/>
    <n v="30"/>
    <s v="Willington Villas"/>
    <s v="Great Missenden"/>
    <x v="57"/>
    <x v="1086"/>
    <n v="51"/>
    <x v="8"/>
    <x v="8"/>
    <n v="3.49"/>
    <n v="20"/>
    <n v="177.99"/>
    <n v="3559.8"/>
  </r>
  <r>
    <n v="4953"/>
    <s v="Cinderella"/>
    <s v="Madison"/>
    <s v="Mrs"/>
    <s v="F"/>
    <n v="60"/>
    <s v="Willman Green"/>
    <s v="Ayrshire"/>
    <x v="40"/>
    <x v="1078"/>
    <n v="40"/>
    <x v="0"/>
    <x v="0"/>
    <n v="2.0099999999999998"/>
    <n v="20"/>
    <n v="80.399999999999991"/>
    <n v="1607.9999999999998"/>
  </r>
  <r>
    <n v="4954"/>
    <s v="Carey"/>
    <s v="Cummins"/>
    <s v="Mr"/>
    <s v="M"/>
    <n v="30"/>
    <s v="Willow Court"/>
    <s v="Cranleigh"/>
    <x v="16"/>
    <x v="678"/>
    <n v="63"/>
    <x v="8"/>
    <x v="8"/>
    <n v="3.49"/>
    <n v="20"/>
    <n v="219.87"/>
    <n v="4397.3999999999996"/>
  </r>
  <r>
    <n v="4955"/>
    <s v="Winnie"/>
    <s v="Tobin"/>
    <s v="Ms"/>
    <s v="F"/>
    <n v="90"/>
    <s v="Willow Farm"/>
    <s v="Haywards Heath"/>
    <x v="1"/>
    <x v="1076"/>
    <n v="4"/>
    <x v="1"/>
    <x v="1"/>
    <n v="1.79"/>
    <n v="24"/>
    <n v="7.16"/>
    <n v="171.84"/>
  </r>
  <r>
    <n v="4956"/>
    <s v="Laurence"/>
    <s v="Shook"/>
    <s v="Mr"/>
    <s v="M"/>
    <n v="60"/>
    <s v="Willow Terrace"/>
    <s v="Clydebank"/>
    <x v="15"/>
    <x v="165"/>
    <n v="36"/>
    <x v="6"/>
    <x v="6"/>
    <n v="1.29"/>
    <n v="24"/>
    <n v="46.44"/>
    <n v="1114.56"/>
  </r>
  <r>
    <n v="4957"/>
    <s v="Flor"/>
    <s v="Farley"/>
    <s v="Miss"/>
    <s v="F"/>
    <n v="90"/>
    <s v="Willow View"/>
    <s v="Tarbert"/>
    <x v="2"/>
    <x v="300"/>
    <n v="80"/>
    <x v="0"/>
    <x v="0"/>
    <n v="2.0099999999999998"/>
    <n v="20"/>
    <n v="160.79999999999998"/>
    <n v="3215.9999999999995"/>
  </r>
  <r>
    <n v="4958"/>
    <s v="Caterina"/>
    <s v="Tatum"/>
    <s v="Miss"/>
    <s v="F"/>
    <n v="90"/>
    <s v="Willow Walk"/>
    <s v="Newport"/>
    <x v="2"/>
    <x v="732"/>
    <n v="61"/>
    <x v="5"/>
    <x v="5"/>
    <n v="3.99"/>
    <n v="24"/>
    <n v="243.39000000000001"/>
    <n v="5841.3600000000006"/>
  </r>
  <r>
    <n v="4959"/>
    <s v="Rogelio"/>
    <s v="Perez"/>
    <s v="Mr"/>
    <s v="M"/>
    <n v="60"/>
    <s v="Willow Wood"/>
    <s v="Isle Of Mull"/>
    <x v="21"/>
    <x v="681"/>
    <n v="6"/>
    <x v="6"/>
    <x v="6"/>
    <n v="1.29"/>
    <n v="24"/>
    <n v="7.74"/>
    <n v="185.76"/>
  </r>
  <r>
    <n v="4961"/>
    <s v="Kareem"/>
    <s v="Sands"/>
    <s v="Mr"/>
    <s v="M"/>
    <n v="90"/>
    <s v="Willson Place"/>
    <s v="Roy Bridge"/>
    <x v="2"/>
    <x v="977"/>
    <n v="17"/>
    <x v="4"/>
    <x v="4"/>
    <n v="1.89"/>
    <n v="18"/>
    <n v="32.129999999999995"/>
    <n v="578.33999999999992"/>
  </r>
  <r>
    <n v="4962"/>
    <s v="Pearl"/>
    <s v="England"/>
    <s v="Mrs"/>
    <s v="F"/>
    <n v="90"/>
    <s v="Wilmer Lea"/>
    <s v="Romford"/>
    <x v="2"/>
    <x v="978"/>
    <n v="43"/>
    <x v="6"/>
    <x v="6"/>
    <n v="1.29"/>
    <n v="24"/>
    <n v="55.47"/>
    <n v="1331.28"/>
  </r>
  <r>
    <n v="4963"/>
    <s v="Ariana"/>
    <s v="Hooks"/>
    <s v="Dr"/>
    <s v="F"/>
    <n v="60"/>
    <s v="Wilmer Place"/>
    <s v="Holmrook"/>
    <x v="1"/>
    <x v="672"/>
    <n v="61"/>
    <x v="9"/>
    <x v="9"/>
    <n v="3.39"/>
    <n v="24"/>
    <n v="206.79000000000002"/>
    <n v="4962.9600000000009"/>
  </r>
  <r>
    <n v="4964"/>
    <s v="Elvis"/>
    <s v="Bell"/>
    <s v="Mr"/>
    <s v="M"/>
    <n v="90"/>
    <s v="Wilmot House"/>
    <s v="Boat Of Garten"/>
    <x v="7"/>
    <x v="486"/>
    <n v="104"/>
    <x v="4"/>
    <x v="4"/>
    <n v="1.89"/>
    <n v="18"/>
    <n v="196.56"/>
    <n v="3538.08"/>
  </r>
  <r>
    <n v="4965"/>
    <s v="Antonia"/>
    <s v="May"/>
    <s v="Mr"/>
    <s v="M"/>
    <n v="30"/>
    <s v="Wilmot Street"/>
    <s v="Etchingham"/>
    <x v="17"/>
    <x v="303"/>
    <n v="91"/>
    <x v="3"/>
    <x v="3"/>
    <n v="0.69"/>
    <n v="24"/>
    <n v="62.789999999999992"/>
    <n v="1506.9599999999998"/>
  </r>
  <r>
    <n v="4966"/>
    <s v="Benjamin"/>
    <s v="Rubin"/>
    <s v="Mr"/>
    <s v="M"/>
    <n v="90"/>
    <s v="Wilmott's Buildings"/>
    <s v="Heathfield"/>
    <x v="1"/>
    <x v="105"/>
    <n v="69"/>
    <x v="2"/>
    <x v="2"/>
    <n v="1.79"/>
    <n v="17"/>
    <n v="123.51"/>
    <n v="2099.67"/>
  </r>
  <r>
    <n v="4967"/>
    <s v="Samantha"/>
    <s v="Bond"/>
    <s v="Miss"/>
    <s v="F"/>
    <n v="60"/>
    <s v="Wilmott's Buildings"/>
    <s v="Rye"/>
    <x v="2"/>
    <x v="954"/>
    <n v="54"/>
    <x v="5"/>
    <x v="5"/>
    <n v="3.99"/>
    <n v="24"/>
    <n v="215.46"/>
    <n v="5171.04"/>
  </r>
  <r>
    <n v="4968"/>
    <s v="Synthia"/>
    <s v="Burton"/>
    <s v="Miss"/>
    <s v="F"/>
    <n v="60"/>
    <s v="Wilmount Street"/>
    <s v="Acharacle"/>
    <x v="54"/>
    <x v="647"/>
    <n v="58"/>
    <x v="3"/>
    <x v="3"/>
    <n v="0.69"/>
    <n v="24"/>
    <n v="40.019999999999996"/>
    <n v="960.4799999999999"/>
  </r>
  <r>
    <n v="4969"/>
    <s v="Alvin"/>
    <s v="Cantu"/>
    <s v="Mr"/>
    <s v="M"/>
    <n v="30"/>
    <s v="Wilson Place"/>
    <s v="Frizington"/>
    <x v="17"/>
    <x v="671"/>
    <n v="2"/>
    <x v="1"/>
    <x v="1"/>
    <n v="1.79"/>
    <n v="24"/>
    <n v="3.58"/>
    <n v="85.92"/>
  </r>
  <r>
    <n v="4970"/>
    <s v="Nelson"/>
    <s v="Jacob"/>
    <s v="Mr"/>
    <s v="M"/>
    <n v="90"/>
    <s v="Wilson Terrace"/>
    <s v="Peterhead"/>
    <x v="2"/>
    <x v="940"/>
    <n v="13"/>
    <x v="3"/>
    <x v="3"/>
    <n v="0.69"/>
    <n v="24"/>
    <n v="8.9699999999999989"/>
    <n v="215.27999999999997"/>
  </r>
  <r>
    <n v="4971"/>
    <s v="Lauretta"/>
    <s v="Fischer"/>
    <s v="Mrs"/>
    <s v="F"/>
    <n v="60"/>
    <s v="Wilton Crescent"/>
    <s v="Omagh"/>
    <x v="2"/>
    <x v="738"/>
    <n v="10"/>
    <x v="8"/>
    <x v="8"/>
    <n v="3.49"/>
    <n v="20"/>
    <n v="34.900000000000006"/>
    <n v="698.00000000000011"/>
  </r>
  <r>
    <n v="4972"/>
    <s v="Jamey"/>
    <s v="Ragland"/>
    <s v="Miss"/>
    <s v="F"/>
    <n v="90"/>
    <s v="Wilton Row"/>
    <s v="Lingfield"/>
    <x v="11"/>
    <x v="159"/>
    <n v="29"/>
    <x v="5"/>
    <x v="5"/>
    <n v="3.99"/>
    <n v="24"/>
    <n v="115.71000000000001"/>
    <n v="2777.04"/>
  </r>
  <r>
    <n v="4973"/>
    <s v="Gaston"/>
    <s v="Finch"/>
    <s v="Mr"/>
    <s v="M"/>
    <n v="90"/>
    <s v="Wimbolt Street"/>
    <s v="Isle Of Jura"/>
    <x v="21"/>
    <x v="846"/>
    <n v="61"/>
    <x v="5"/>
    <x v="5"/>
    <n v="3.99"/>
    <n v="24"/>
    <n v="243.39000000000001"/>
    <n v="5841.3600000000006"/>
  </r>
  <r>
    <n v="4974"/>
    <s v="Dortha"/>
    <s v="Dumas"/>
    <s v="Miss"/>
    <s v="F"/>
    <n v="30"/>
    <s v="Wimborne Drive"/>
    <s v="Worcester Park"/>
    <x v="2"/>
    <x v="200"/>
    <n v="51"/>
    <x v="3"/>
    <x v="3"/>
    <n v="0.69"/>
    <n v="24"/>
    <n v="35.19"/>
    <n v="844.56"/>
  </r>
  <r>
    <n v="4975"/>
    <s v="Bill"/>
    <s v="Ambrose"/>
    <s v="Mr"/>
    <s v="M"/>
    <n v="30"/>
    <s v="Winchfield Road"/>
    <s v="Knaresborough"/>
    <x v="21"/>
    <x v="735"/>
    <n v="47"/>
    <x v="0"/>
    <x v="0"/>
    <n v="2.0099999999999998"/>
    <n v="20"/>
    <n v="94.469999999999985"/>
    <n v="1889.3999999999996"/>
  </r>
  <r>
    <n v="4976"/>
    <s v="Lyle"/>
    <s v="Stovall"/>
    <s v="Mr"/>
    <s v="M"/>
    <n v="30"/>
    <s v="Windermere Road"/>
    <s v="Castlewellan"/>
    <x v="10"/>
    <x v="1087"/>
    <n v="2"/>
    <x v="2"/>
    <x v="2"/>
    <n v="1.79"/>
    <n v="17"/>
    <n v="3.58"/>
    <n v="60.86"/>
  </r>
  <r>
    <n v="4977"/>
    <s v="Chuck"/>
    <s v="Goldman"/>
    <s v="Mr"/>
    <s v="M"/>
    <n v="60"/>
    <s v="Windermere Road"/>
    <s v="Welwyn"/>
    <x v="2"/>
    <x v="1056"/>
    <n v="100"/>
    <x v="9"/>
    <x v="9"/>
    <n v="3.39"/>
    <n v="24"/>
    <n v="339"/>
    <n v="8136"/>
  </r>
  <r>
    <n v="4978"/>
    <s v="Tod"/>
    <s v="Schmidt"/>
    <s v="Mr"/>
    <s v="M"/>
    <n v="30"/>
    <s v="Windmill Lane"/>
    <s v="Bacup"/>
    <x v="40"/>
    <x v="767"/>
    <n v="34"/>
    <x v="2"/>
    <x v="2"/>
    <n v="1.79"/>
    <n v="17"/>
    <n v="60.86"/>
    <n v="1034.6199999999999"/>
  </r>
  <r>
    <n v="4979"/>
    <s v="Shirley"/>
    <s v="Ross"/>
    <s v="Mr"/>
    <s v="M"/>
    <n v="60"/>
    <s v="Windsor Cottages"/>
    <s v="Paignton"/>
    <x v="2"/>
    <x v="874"/>
    <n v="23"/>
    <x v="4"/>
    <x v="4"/>
    <n v="1.89"/>
    <n v="18"/>
    <n v="43.47"/>
    <n v="782.46"/>
  </r>
  <r>
    <n v="4980"/>
    <s v="Linh"/>
    <s v="Akers"/>
    <s v="Mrs"/>
    <s v="F"/>
    <n v="30"/>
    <s v="Windsor Court"/>
    <s v="Bungay"/>
    <x v="8"/>
    <x v="776"/>
    <n v="37"/>
    <x v="3"/>
    <x v="3"/>
    <n v="0.69"/>
    <n v="24"/>
    <n v="25.529999999999998"/>
    <n v="612.71999999999991"/>
  </r>
  <r>
    <n v="4981"/>
    <s v="Jamel"/>
    <s v="Perkins"/>
    <s v="Mr"/>
    <s v="M"/>
    <n v="60"/>
    <s v="Windsor Mews"/>
    <s v="Walkerburn"/>
    <x v="2"/>
    <x v="506"/>
    <n v="95"/>
    <x v="4"/>
    <x v="4"/>
    <n v="1.89"/>
    <n v="18"/>
    <n v="179.54999999999998"/>
    <n v="3231.8999999999996"/>
  </r>
  <r>
    <n v="4982"/>
    <s v="Casandra"/>
    <s v="David"/>
    <s v="Miss"/>
    <s v="F"/>
    <n v="60"/>
    <s v="Windsor Road"/>
    <s v="Merseyside"/>
    <x v="2"/>
    <x v="301"/>
    <n v="44"/>
    <x v="8"/>
    <x v="8"/>
    <n v="3.49"/>
    <n v="20"/>
    <n v="153.56"/>
    <n v="3071.2"/>
  </r>
  <r>
    <n v="4983"/>
    <s v="Magen"/>
    <s v="Pratt"/>
    <s v="Miss"/>
    <s v="F"/>
    <n v="30"/>
    <s v="Windsor Villas"/>
    <s v="Portstewart"/>
    <x v="2"/>
    <x v="820"/>
    <n v="43"/>
    <x v="1"/>
    <x v="1"/>
    <n v="1.79"/>
    <n v="24"/>
    <n v="76.97"/>
    <n v="1847.28"/>
  </r>
  <r>
    <n v="4984"/>
    <s v="Waldo"/>
    <s v="Sims"/>
    <s v="Rev"/>
    <s v="M"/>
    <n v="90"/>
    <s v="Windsor Way"/>
    <s v="Lynmouth"/>
    <x v="2"/>
    <x v="251"/>
    <n v="8"/>
    <x v="0"/>
    <x v="0"/>
    <n v="2.0099999999999998"/>
    <n v="20"/>
    <n v="16.079999999999998"/>
    <n v="321.59999999999997"/>
  </r>
  <r>
    <n v="4985"/>
    <s v="Vina"/>
    <s v="Lake"/>
    <s v="Mrs"/>
    <s v="F"/>
    <n v="90"/>
    <s v="Windyridge Close"/>
    <s v="Canterbury"/>
    <x v="10"/>
    <x v="757"/>
    <n v="80"/>
    <x v="0"/>
    <x v="0"/>
    <n v="2.0099999999999998"/>
    <n v="20"/>
    <n v="160.79999999999998"/>
    <n v="3215.9999999999995"/>
  </r>
  <r>
    <n v="4986"/>
    <s v="Matthew"/>
    <s v="Werner"/>
    <s v="Mr"/>
    <s v="M"/>
    <n v="30"/>
    <s v="Wingford Road"/>
    <s v="Lewes"/>
    <x v="11"/>
    <x v="535"/>
    <n v="70"/>
    <x v="6"/>
    <x v="6"/>
    <n v="1.29"/>
    <n v="24"/>
    <n v="90.3"/>
    <n v="2167.1999999999998"/>
  </r>
  <r>
    <n v="4987"/>
    <s v="Linsey"/>
    <s v="Dejesus"/>
    <s v="Miss"/>
    <s v="F"/>
    <n v="30"/>
    <s v="Wingrave Road"/>
    <s v="Bromsgrove"/>
    <x v="32"/>
    <x v="615"/>
    <n v="66"/>
    <x v="3"/>
    <x v="3"/>
    <n v="0.69"/>
    <n v="24"/>
    <n v="45.54"/>
    <n v="1092.96"/>
  </r>
  <r>
    <n v="4988"/>
    <s v="Ophelia"/>
    <s v="Duvall"/>
    <s v="Miss"/>
    <s v="F"/>
    <n v="60"/>
    <s v="Wingrave Road"/>
    <s v="Knighton"/>
    <x v="21"/>
    <x v="53"/>
    <n v="92"/>
    <x v="5"/>
    <x v="5"/>
    <n v="3.99"/>
    <n v="24"/>
    <n v="367.08000000000004"/>
    <n v="8809.9200000000019"/>
  </r>
  <r>
    <n v="4989"/>
    <s v="Gwen"/>
    <s v="Sylvester"/>
    <s v="Miss"/>
    <s v="F"/>
    <n v="30"/>
    <s v="Winnington Road"/>
    <s v="Chard"/>
    <x v="20"/>
    <x v="1003"/>
    <n v="73"/>
    <x v="7"/>
    <x v="7"/>
    <n v="2.95"/>
    <n v="20"/>
    <n v="215.35000000000002"/>
    <n v="4307"/>
  </r>
  <r>
    <n v="4990"/>
    <s v="Johnnie"/>
    <s v="Begay"/>
    <s v="Dr"/>
    <s v="M"/>
    <n v="60"/>
    <s v="Winslow Road"/>
    <s v="Kidlington"/>
    <x v="21"/>
    <x v="778"/>
    <n v="12"/>
    <x v="2"/>
    <x v="2"/>
    <n v="1.79"/>
    <n v="17"/>
    <n v="21.48"/>
    <n v="365.16"/>
  </r>
  <r>
    <n v="4991"/>
    <s v="Jimmie"/>
    <s v="Krause"/>
    <s v="Mr"/>
    <s v="M"/>
    <n v="90"/>
    <s v="Winterwell Road"/>
    <s v="Hinckley"/>
    <x v="1"/>
    <x v="391"/>
    <n v="27"/>
    <x v="7"/>
    <x v="7"/>
    <n v="2.95"/>
    <n v="20"/>
    <n v="79.650000000000006"/>
    <n v="1593"/>
  </r>
  <r>
    <n v="4993"/>
    <s v="Necole"/>
    <s v="Oconnell"/>
    <s v="Miss"/>
    <s v="F"/>
    <n v="90"/>
    <s v="Witcombe Street"/>
    <s v="Goodwick"/>
    <x v="17"/>
    <x v="1013"/>
    <n v="14"/>
    <x v="8"/>
    <x v="8"/>
    <n v="3.49"/>
    <n v="20"/>
    <n v="48.86"/>
    <n v="977.2"/>
  </r>
  <r>
    <n v="4994"/>
    <s v="Lennie"/>
    <s v="Numbers"/>
    <s v="Miss"/>
    <s v="F"/>
    <n v="60"/>
    <s v="Withycombe Road"/>
    <s v="Kinross"/>
    <x v="21"/>
    <x v="633"/>
    <n v="17"/>
    <x v="4"/>
    <x v="4"/>
    <n v="1.89"/>
    <n v="18"/>
    <n v="32.129999999999995"/>
    <n v="578.33999999999992"/>
  </r>
  <r>
    <n v="4996"/>
    <s v="Claretta"/>
    <s v="Oneil"/>
    <s v="Miss"/>
    <s v="F"/>
    <n v="90"/>
    <s v="Witney Path"/>
    <s v="North Tawton"/>
    <x v="2"/>
    <x v="1026"/>
    <n v="46"/>
    <x v="6"/>
    <x v="6"/>
    <n v="1.29"/>
    <n v="24"/>
    <n v="59.34"/>
    <n v="1424.16"/>
  </r>
  <r>
    <n v="4997"/>
    <s v="Stewart"/>
    <s v="Levine"/>
    <s v="Mr"/>
    <s v="M"/>
    <n v="60"/>
    <s v="Woburn"/>
    <s v="Shanklin"/>
    <x v="2"/>
    <x v="1060"/>
    <n v="60"/>
    <x v="7"/>
    <x v="7"/>
    <n v="2.95"/>
    <n v="20"/>
    <n v="177"/>
    <n v="3540"/>
  </r>
  <r>
    <n v="4998"/>
    <s v="James"/>
    <s v="Cooke"/>
    <s v="Mr"/>
    <s v="M"/>
    <n v="60"/>
    <s v="Woburn Close"/>
    <s v="Immingham"/>
    <x v="35"/>
    <x v="6"/>
    <n v="56"/>
    <x v="1"/>
    <x v="1"/>
    <n v="1.79"/>
    <n v="24"/>
    <n v="100.24000000000001"/>
    <n v="2405.7600000000002"/>
  </r>
  <r>
    <n v="4999"/>
    <s v="Hoa"/>
    <s v="Sprague"/>
    <s v="Ms"/>
    <s v="F"/>
    <n v="60"/>
    <s v="Wolsey Road"/>
    <s v="West Midlands"/>
    <x v="2"/>
    <x v="76"/>
    <n v="53"/>
    <x v="9"/>
    <x v="9"/>
    <n v="3.39"/>
    <n v="24"/>
    <n v="179.67000000000002"/>
    <n v="4312.08"/>
  </r>
  <r>
    <n v="5000"/>
    <s v="Rey"/>
    <s v="Bryant"/>
    <s v="Mr"/>
    <s v="M"/>
    <n v="90"/>
    <s v="Wontner Close"/>
    <s v="Ellesmere"/>
    <x v="17"/>
    <x v="885"/>
    <n v="47"/>
    <x v="6"/>
    <x v="6"/>
    <n v="1.29"/>
    <n v="24"/>
    <n v="60.63"/>
    <n v="1455.1200000000001"/>
  </r>
  <r>
    <n v="5001"/>
    <s v="Karon"/>
    <s v="Rasmussen"/>
    <s v="Miss"/>
    <s v="F"/>
    <n v="90"/>
    <s v="Wontner Close"/>
    <s v="Newbridge"/>
    <x v="2"/>
    <x v="72"/>
    <n v="34"/>
    <x v="5"/>
    <x v="5"/>
    <n v="3.99"/>
    <n v="24"/>
    <n v="135.66"/>
    <n v="3255.84"/>
  </r>
  <r>
    <n v="5002"/>
    <s v="Milo"/>
    <s v="Stubbs"/>
    <s v="Mr"/>
    <s v="M"/>
    <n v="90"/>
    <s v="Wood Lane"/>
    <s v="Newport"/>
    <x v="2"/>
    <x v="861"/>
    <n v="19"/>
    <x v="0"/>
    <x v="0"/>
    <n v="2.0099999999999998"/>
    <n v="20"/>
    <n v="38.19"/>
    <n v="763.8"/>
  </r>
  <r>
    <n v="5003"/>
    <s v="Beatriz"/>
    <s v="Workman"/>
    <s v="Miss"/>
    <s v="F"/>
    <n v="30"/>
    <s v="Wood Lane"/>
    <s v="Withernsea"/>
    <x v="2"/>
    <x v="836"/>
    <n v="83"/>
    <x v="3"/>
    <x v="3"/>
    <n v="0.69"/>
    <n v="24"/>
    <n v="57.269999999999996"/>
    <n v="1374.48"/>
  </r>
  <r>
    <n v="5004"/>
    <s v="Willodean"/>
    <s v="Frost"/>
    <s v="Ms"/>
    <s v="F"/>
    <n v="30"/>
    <s v="Wood Lawn"/>
    <s v="Beckermet"/>
    <x v="43"/>
    <x v="290"/>
    <n v="62"/>
    <x v="1"/>
    <x v="1"/>
    <n v="1.79"/>
    <n v="24"/>
    <n v="110.98"/>
    <n v="2663.52"/>
  </r>
  <r>
    <n v="5005"/>
    <s v="Salley"/>
    <s v="Cummings"/>
    <s v="Miss"/>
    <s v="F"/>
    <n v="30"/>
    <s v="Wood Vale"/>
    <s v="Buxton"/>
    <x v="12"/>
    <x v="515"/>
    <n v="60"/>
    <x v="1"/>
    <x v="1"/>
    <n v="1.79"/>
    <n v="24"/>
    <n v="107.4"/>
    <n v="2577.6000000000004"/>
  </r>
  <r>
    <n v="5007"/>
    <s v="Andres"/>
    <s v="Price"/>
    <s v="Dr"/>
    <s v="M"/>
    <n v="90"/>
    <s v="Woodberry Avenue"/>
    <s v="Egremont"/>
    <x v="45"/>
    <x v="985"/>
    <n v="33"/>
    <x v="7"/>
    <x v="7"/>
    <n v="2.95"/>
    <n v="20"/>
    <n v="97.350000000000009"/>
    <n v="1947.0000000000002"/>
  </r>
  <r>
    <n v="5008"/>
    <s v="Thaddeus"/>
    <s v="Charles"/>
    <s v="Mr"/>
    <s v="M"/>
    <n v="60"/>
    <s v="Woodbine Villas"/>
    <s v="Tyne And Wear"/>
    <x v="2"/>
    <x v="240"/>
    <n v="81"/>
    <x v="2"/>
    <x v="2"/>
    <n v="1.79"/>
    <n v="17"/>
    <n v="144.99"/>
    <n v="2464.83"/>
  </r>
  <r>
    <n v="5009"/>
    <s v="Gussie"/>
    <s v="Frey"/>
    <s v="Miss"/>
    <s v="F"/>
    <n v="30"/>
    <s v="Woodbourne Avenue"/>
    <s v="Paignton"/>
    <x v="2"/>
    <x v="429"/>
    <n v="30"/>
    <x v="8"/>
    <x v="8"/>
    <n v="3.49"/>
    <n v="20"/>
    <n v="104.7"/>
    <n v="2094"/>
  </r>
  <r>
    <n v="5010"/>
    <s v="Alleen"/>
    <s v="Sterling"/>
    <s v="Miss"/>
    <s v="F"/>
    <n v="60"/>
    <s v="Woodbourne Close"/>
    <s v="Rowland'S Castle"/>
    <x v="2"/>
    <x v="176"/>
    <n v="4"/>
    <x v="6"/>
    <x v="6"/>
    <n v="1.29"/>
    <n v="24"/>
    <n v="5.16"/>
    <n v="123.84"/>
  </r>
  <r>
    <n v="5011"/>
    <s v="Kendall"/>
    <s v="Patrick"/>
    <s v="Mr"/>
    <s v="M"/>
    <n v="60"/>
    <s v="Woodbridge Close"/>
    <s v="Fakenham"/>
    <x v="17"/>
    <x v="199"/>
    <n v="30"/>
    <x v="4"/>
    <x v="4"/>
    <n v="1.89"/>
    <n v="18"/>
    <n v="56.699999999999996"/>
    <n v="1020.5999999999999"/>
  </r>
  <r>
    <n v="5012"/>
    <s v="Janine"/>
    <s v="Maurer"/>
    <s v="Ms"/>
    <s v="F"/>
    <n v="90"/>
    <s v="Woodend"/>
    <s v="Esher"/>
    <x v="17"/>
    <x v="1027"/>
    <n v="21"/>
    <x v="5"/>
    <x v="5"/>
    <n v="3.99"/>
    <n v="24"/>
    <n v="83.79"/>
    <n v="2010.96"/>
  </r>
  <r>
    <n v="5013"/>
    <s v="Hector"/>
    <s v="Garrett"/>
    <s v="Mr"/>
    <s v="M"/>
    <n v="90"/>
    <s v="Woodfall Road"/>
    <s v="Kidderminster"/>
    <x v="21"/>
    <x v="950"/>
    <n v="26"/>
    <x v="4"/>
    <x v="4"/>
    <n v="1.89"/>
    <n v="18"/>
    <n v="49.14"/>
    <n v="884.52"/>
  </r>
  <r>
    <n v="5014"/>
    <s v="Wilfred"/>
    <s v="Helton"/>
    <s v="Mr"/>
    <s v="M"/>
    <n v="30"/>
    <s v="Woodfarrs"/>
    <s v="Exmouth"/>
    <x v="17"/>
    <x v="916"/>
    <n v="55"/>
    <x v="2"/>
    <x v="2"/>
    <n v="1.79"/>
    <n v="17"/>
    <n v="98.45"/>
    <n v="1673.65"/>
  </r>
  <r>
    <n v="5015"/>
    <s v="Nickolas"/>
    <s v="Koch"/>
    <s v="Mr"/>
    <s v="M"/>
    <n v="90"/>
    <s v="Woodfield Crescent"/>
    <s v="Dolgellau"/>
    <x v="3"/>
    <x v="776"/>
    <n v="29"/>
    <x v="8"/>
    <x v="8"/>
    <n v="3.49"/>
    <n v="20"/>
    <n v="101.21000000000001"/>
    <n v="2024.2000000000003"/>
  </r>
  <r>
    <n v="5016"/>
    <s v="Cristine"/>
    <s v="Payton"/>
    <s v="Mrs"/>
    <s v="F"/>
    <n v="30"/>
    <s v="Woodgrange Avenue"/>
    <s v="Llansantffraid"/>
    <x v="11"/>
    <x v="844"/>
    <n v="28"/>
    <x v="1"/>
    <x v="1"/>
    <n v="1.79"/>
    <n v="24"/>
    <n v="50.120000000000005"/>
    <n v="1202.8800000000001"/>
  </r>
  <r>
    <n v="5017"/>
    <s v="Frankie"/>
    <s v="Fox"/>
    <s v="Miss"/>
    <s v="F"/>
    <n v="60"/>
    <s v="Woodham Court"/>
    <s v="Alresford"/>
    <x v="14"/>
    <x v="249"/>
    <n v="94"/>
    <x v="4"/>
    <x v="4"/>
    <n v="1.89"/>
    <n v="18"/>
    <n v="177.66"/>
    <n v="3197.88"/>
  </r>
  <r>
    <n v="5018"/>
    <s v="Palmira"/>
    <s v="Dill"/>
    <s v="Miss"/>
    <s v="F"/>
    <n v="60"/>
    <s v="Woodheyes Road"/>
    <s v="St. Andrews"/>
    <x v="2"/>
    <x v="685"/>
    <n v="40"/>
    <x v="9"/>
    <x v="9"/>
    <n v="3.39"/>
    <n v="24"/>
    <n v="135.6"/>
    <n v="3254.3999999999996"/>
  </r>
  <r>
    <n v="5019"/>
    <s v="Orville"/>
    <s v="Joseph"/>
    <s v="Mr"/>
    <s v="M"/>
    <n v="90"/>
    <s v="Woodhurst Road"/>
    <s v="Penicuik"/>
    <x v="2"/>
    <x v="799"/>
    <n v="55"/>
    <x v="2"/>
    <x v="2"/>
    <n v="1.79"/>
    <n v="17"/>
    <n v="98.45"/>
    <n v="1673.65"/>
  </r>
  <r>
    <n v="5020"/>
    <s v="Deane"/>
    <s v="Souza"/>
    <s v="Miss"/>
    <s v="F"/>
    <n v="30"/>
    <s v="Woodland Close"/>
    <s v="Bradford-On-Avon"/>
    <x v="67"/>
    <x v="32"/>
    <n v="45"/>
    <x v="6"/>
    <x v="6"/>
    <n v="1.29"/>
    <n v="24"/>
    <n v="58.050000000000004"/>
    <n v="1393.2"/>
  </r>
  <r>
    <n v="5021"/>
    <s v="Sabrina"/>
    <s v="Pagan"/>
    <s v="Mrs"/>
    <s v="F"/>
    <n v="30"/>
    <s v="Woodland Close"/>
    <s v="Isle Of Coll"/>
    <x v="21"/>
    <x v="858"/>
    <n v="24"/>
    <x v="3"/>
    <x v="3"/>
    <n v="0.69"/>
    <n v="24"/>
    <n v="16.559999999999999"/>
    <n v="397.43999999999994"/>
  </r>
  <r>
    <n v="5022"/>
    <s v="Hayden"/>
    <s v="Blackwell"/>
    <s v="Mr"/>
    <s v="M"/>
    <n v="30"/>
    <s v="Woodmans Mews"/>
    <s v="Prudhoe"/>
    <x v="2"/>
    <x v="981"/>
    <n v="40"/>
    <x v="7"/>
    <x v="7"/>
    <n v="2.95"/>
    <n v="20"/>
    <n v="118"/>
    <n v="2360"/>
  </r>
  <r>
    <n v="5023"/>
    <s v="Cher"/>
    <s v="Spencer"/>
    <s v="Mrs"/>
    <s v="F"/>
    <n v="30"/>
    <s v="Woodman's Place"/>
    <s v="Romney Marsh"/>
    <x v="2"/>
    <x v="392"/>
    <n v="30"/>
    <x v="4"/>
    <x v="4"/>
    <n v="1.89"/>
    <n v="18"/>
    <n v="56.699999999999996"/>
    <n v="1020.5999999999999"/>
  </r>
  <r>
    <n v="5024"/>
    <s v="Murray"/>
    <s v="Branch"/>
    <s v="Mr"/>
    <s v="M"/>
    <n v="90"/>
    <s v="Woods Court"/>
    <s v="Ringwood"/>
    <x v="2"/>
    <x v="726"/>
    <n v="2"/>
    <x v="2"/>
    <x v="2"/>
    <n v="1.79"/>
    <n v="17"/>
    <n v="3.58"/>
    <n v="60.86"/>
  </r>
  <r>
    <n v="5025"/>
    <s v="Ike"/>
    <s v="Milligan"/>
    <s v="Mr"/>
    <s v="M"/>
    <n v="90"/>
    <s v="Woods Court"/>
    <s v="Sturminster Newton"/>
    <x v="2"/>
    <x v="492"/>
    <n v="7"/>
    <x v="1"/>
    <x v="1"/>
    <n v="1.79"/>
    <n v="24"/>
    <n v="12.530000000000001"/>
    <n v="300.72000000000003"/>
  </r>
  <r>
    <n v="5026"/>
    <s v="Violette"/>
    <s v="Dickey"/>
    <s v="Miss"/>
    <s v="F"/>
    <n v="90"/>
    <s v="Woodside Grange"/>
    <s v="Rochester"/>
    <x v="2"/>
    <x v="433"/>
    <n v="60"/>
    <x v="8"/>
    <x v="8"/>
    <n v="3.49"/>
    <n v="20"/>
    <n v="209.4"/>
    <n v="4188"/>
  </r>
  <r>
    <n v="5027"/>
    <s v="Thomas"/>
    <s v="Fritz"/>
    <s v="Mr"/>
    <s v="M"/>
    <n v="60"/>
    <s v="Woodside Grange"/>
    <s v="Sandbach"/>
    <x v="2"/>
    <x v="301"/>
    <n v="81"/>
    <x v="9"/>
    <x v="9"/>
    <n v="3.39"/>
    <n v="24"/>
    <n v="274.59000000000003"/>
    <n v="6590.1600000000008"/>
  </r>
  <r>
    <n v="5028"/>
    <s v="Minta"/>
    <s v="Caldwell"/>
    <s v="Mrs"/>
    <s v="F"/>
    <n v="30"/>
    <s v="Woodside Grove"/>
    <s v="Mitcheldean"/>
    <x v="2"/>
    <x v="814"/>
    <n v="36"/>
    <x v="1"/>
    <x v="1"/>
    <n v="1.79"/>
    <n v="24"/>
    <n v="64.44"/>
    <n v="1546.56"/>
  </r>
  <r>
    <n v="5029"/>
    <s v="Nathaniel"/>
    <s v="Bruno"/>
    <s v="Mr"/>
    <s v="M"/>
    <n v="60"/>
    <s v="Woodville House"/>
    <s v="Iver"/>
    <x v="21"/>
    <x v="968"/>
    <n v="65"/>
    <x v="8"/>
    <x v="8"/>
    <n v="3.49"/>
    <n v="20"/>
    <n v="226.85000000000002"/>
    <n v="4537"/>
  </r>
  <r>
    <n v="5030"/>
    <s v="Mendy"/>
    <s v="Dewitt"/>
    <s v="Mrs"/>
    <s v="F"/>
    <n v="90"/>
    <s v="Woodville Road"/>
    <s v="Alexandria"/>
    <x v="5"/>
    <x v="382"/>
    <n v="62"/>
    <x v="3"/>
    <x v="3"/>
    <n v="0.69"/>
    <n v="24"/>
    <n v="42.779999999999994"/>
    <n v="1026.7199999999998"/>
  </r>
  <r>
    <n v="5031"/>
    <s v="Benito"/>
    <s v="Little"/>
    <s v="Mr"/>
    <s v="M"/>
    <n v="60"/>
    <s v="Woodville Street"/>
    <s v="Isle Of Bute"/>
    <x v="21"/>
    <x v="513"/>
    <n v="36"/>
    <x v="7"/>
    <x v="7"/>
    <n v="2.95"/>
    <n v="20"/>
    <n v="106.2"/>
    <n v="2124"/>
  </r>
  <r>
    <n v="5032"/>
    <s v="Colby"/>
    <s v="Vela"/>
    <s v="Prof"/>
    <s v="F"/>
    <n v="90"/>
    <s v="Woodward Terrace"/>
    <s v="Abergavenny"/>
    <x v="36"/>
    <x v="802"/>
    <n v="34"/>
    <x v="3"/>
    <x v="3"/>
    <n v="0.69"/>
    <n v="24"/>
    <n v="23.459999999999997"/>
    <n v="563.04"/>
  </r>
  <r>
    <n v="5033"/>
    <s v="Abram"/>
    <s v="Darby"/>
    <s v="Mr"/>
    <s v="M"/>
    <n v="60"/>
    <s v="Woolf Close"/>
    <s v="Latheron"/>
    <x v="21"/>
    <x v="777"/>
    <n v="78"/>
    <x v="4"/>
    <x v="4"/>
    <n v="1.89"/>
    <n v="18"/>
    <n v="147.41999999999999"/>
    <n v="2653.56"/>
  </r>
  <r>
    <n v="5034"/>
    <s v="Trinidad"/>
    <s v="Lanier"/>
    <s v="Miss"/>
    <s v="F"/>
    <n v="30"/>
    <s v="Woolneigh Street"/>
    <s v="Barnsley"/>
    <x v="71"/>
    <x v="395"/>
    <n v="42"/>
    <x v="3"/>
    <x v="3"/>
    <n v="0.69"/>
    <n v="24"/>
    <n v="28.979999999999997"/>
    <n v="695.52"/>
  </r>
  <r>
    <n v="5035"/>
    <s v="Rocky"/>
    <s v="Leon"/>
    <s v="Mr"/>
    <s v="M"/>
    <n v="30"/>
    <s v="Woolridge Way"/>
    <s v="Glenfinnan"/>
    <x v="17"/>
    <x v="827"/>
    <n v="13"/>
    <x v="9"/>
    <x v="9"/>
    <n v="3.39"/>
    <n v="24"/>
    <n v="44.07"/>
    <n v="1057.68"/>
  </r>
  <r>
    <n v="5036"/>
    <s v="Loma"/>
    <s v="Glover"/>
    <s v="Mrs"/>
    <s v="F"/>
    <n v="90"/>
    <s v="Woolstaplers Way"/>
    <s v="Prestatyn"/>
    <x v="2"/>
    <x v="229"/>
    <n v="80"/>
    <x v="7"/>
    <x v="7"/>
    <n v="2.95"/>
    <n v="20"/>
    <n v="236"/>
    <n v="4720"/>
  </r>
  <r>
    <n v="5037"/>
    <s v="Ray"/>
    <s v="Mcdonald"/>
    <s v="Mrs"/>
    <s v="F"/>
    <n v="30"/>
    <s v="Woolwich Manor"/>
    <s v="Larkhall"/>
    <x v="21"/>
    <x v="1007"/>
    <n v="105"/>
    <x v="0"/>
    <x v="0"/>
    <n v="2.0099999999999998"/>
    <n v="20"/>
    <n v="211.04999999999998"/>
    <n v="4221"/>
  </r>
  <r>
    <n v="5038"/>
    <s v="Foster"/>
    <s v="Thorne"/>
    <s v="Mr"/>
    <s v="M"/>
    <n v="30"/>
    <s v="Worcester Cottages"/>
    <s v="Canonbie"/>
    <x v="10"/>
    <x v="2"/>
    <n v="53"/>
    <x v="8"/>
    <x v="8"/>
    <n v="3.49"/>
    <n v="20"/>
    <n v="184.97"/>
    <n v="3699.4"/>
  </r>
  <r>
    <n v="5039"/>
    <s v="Jesus"/>
    <s v="Hewitt"/>
    <s v="Mrs"/>
    <s v="F"/>
    <n v="90"/>
    <s v="Worcester Street"/>
    <s v="Rushden"/>
    <x v="2"/>
    <x v="846"/>
    <n v="91"/>
    <x v="7"/>
    <x v="7"/>
    <n v="2.95"/>
    <n v="20"/>
    <n v="268.45"/>
    <n v="5369"/>
  </r>
  <r>
    <n v="5040"/>
    <s v="Sanford"/>
    <s v="Ferrell"/>
    <s v="Mr"/>
    <s v="M"/>
    <n v="60"/>
    <s v="Wordsworth Avenue"/>
    <s v="Crymych"/>
    <x v="16"/>
    <x v="924"/>
    <n v="83"/>
    <x v="6"/>
    <x v="6"/>
    <n v="1.29"/>
    <n v="24"/>
    <n v="107.07000000000001"/>
    <n v="2569.6800000000003"/>
  </r>
  <r>
    <n v="5041"/>
    <s v="Karl"/>
    <s v="Duffy"/>
    <s v="Mr"/>
    <s v="M"/>
    <n v="90"/>
    <s v="Wordsworth Walk"/>
    <s v="Westgate-On-Sea"/>
    <x v="2"/>
    <x v="907"/>
    <n v="83"/>
    <x v="9"/>
    <x v="9"/>
    <n v="3.39"/>
    <n v="24"/>
    <n v="281.37"/>
    <n v="6752.88"/>
  </r>
  <r>
    <n v="5042"/>
    <s v="Lauren"/>
    <s v="Stanley"/>
    <s v="Mrs"/>
    <s v="F"/>
    <n v="60"/>
    <s v="Worland Road"/>
    <s v="Buckhurst Hill"/>
    <x v="8"/>
    <x v="20"/>
    <n v="72"/>
    <x v="1"/>
    <x v="1"/>
    <n v="1.79"/>
    <n v="24"/>
    <n v="128.88"/>
    <n v="3093.12"/>
  </r>
  <r>
    <n v="5043"/>
    <s v="Evan"/>
    <s v="Lott"/>
    <s v="Mr"/>
    <s v="M"/>
    <n v="30"/>
    <s v="Worley's Court"/>
    <s v="Aberlour"/>
    <x v="27"/>
    <x v="696"/>
    <n v="66"/>
    <x v="4"/>
    <x v="4"/>
    <n v="1.89"/>
    <n v="18"/>
    <n v="124.74"/>
    <n v="2245.3199999999997"/>
  </r>
  <r>
    <n v="5044"/>
    <s v="Jonathon"/>
    <s v="Felix"/>
    <s v="Mr"/>
    <s v="M"/>
    <n v="90"/>
    <s v="Worsley Bridge"/>
    <s v="Heanor"/>
    <x v="1"/>
    <x v="173"/>
    <n v="47"/>
    <x v="4"/>
    <x v="4"/>
    <n v="1.89"/>
    <n v="18"/>
    <n v="88.83"/>
    <n v="1598.94"/>
  </r>
  <r>
    <n v="5045"/>
    <s v="Ammie"/>
    <s v="Boyle"/>
    <s v="Miss"/>
    <s v="F"/>
    <n v="30"/>
    <s v="Worsley Road"/>
    <s v="Chulmleigh"/>
    <x v="15"/>
    <x v="656"/>
    <n v="8"/>
    <x v="3"/>
    <x v="3"/>
    <n v="0.69"/>
    <n v="24"/>
    <n v="5.52"/>
    <n v="132.47999999999999"/>
  </r>
  <r>
    <n v="5046"/>
    <s v="Marion"/>
    <s v="Trotter"/>
    <s v="Mr"/>
    <s v="M"/>
    <n v="60"/>
    <s v="Worsopp Drive"/>
    <s v="Thurso"/>
    <x v="2"/>
    <x v="822"/>
    <n v="20"/>
    <x v="8"/>
    <x v="8"/>
    <n v="3.49"/>
    <n v="20"/>
    <n v="69.800000000000011"/>
    <n v="1396.0000000000002"/>
  </r>
  <r>
    <n v="5048"/>
    <s v="Thao"/>
    <s v="Cleveland"/>
    <s v="Mrs"/>
    <s v="F"/>
    <n v="30"/>
    <s v="Wrekin Road"/>
    <s v="Burnham-On-Crouch"/>
    <x v="46"/>
    <x v="312"/>
    <n v="36"/>
    <x v="9"/>
    <x v="9"/>
    <n v="3.39"/>
    <n v="24"/>
    <n v="122.04"/>
    <n v="2928.96"/>
  </r>
  <r>
    <n v="5049"/>
    <s v="Coleman"/>
    <s v="Koehler"/>
    <s v="Mr"/>
    <s v="M"/>
    <n v="90"/>
    <s v="Wren Avenue"/>
    <s v="Dunbeath"/>
    <x v="3"/>
    <x v="293"/>
    <n v="50"/>
    <x v="6"/>
    <x v="6"/>
    <n v="1.29"/>
    <n v="24"/>
    <n v="64.5"/>
    <n v="1548"/>
  </r>
  <r>
    <n v="5050"/>
    <s v="Tesha"/>
    <s v="Cardenas"/>
    <s v="Dr"/>
    <s v="F"/>
    <n v="60"/>
    <s v="Wren Cottages"/>
    <s v="Warlingham"/>
    <x v="2"/>
    <x v="356"/>
    <n v="28"/>
    <x v="5"/>
    <x v="5"/>
    <n v="3.99"/>
    <n v="24"/>
    <n v="111.72"/>
    <n v="2681.2799999999997"/>
  </r>
  <r>
    <n v="5051"/>
    <s v="Rae"/>
    <s v="Wilkerson"/>
    <s v="Miss"/>
    <s v="F"/>
    <n v="60"/>
    <s v="Wren Path"/>
    <s v="Dover"/>
    <x v="3"/>
    <x v="199"/>
    <n v="75"/>
    <x v="6"/>
    <x v="6"/>
    <n v="1.29"/>
    <n v="24"/>
    <n v="96.75"/>
    <n v="2322"/>
  </r>
  <r>
    <n v="5052"/>
    <s v="Del"/>
    <s v="Benoit"/>
    <s v="Mr"/>
    <s v="M"/>
    <n v="30"/>
    <s v="Wren Street"/>
    <s v="Newquay"/>
    <x v="2"/>
    <x v="399"/>
    <n v="12"/>
    <x v="6"/>
    <x v="6"/>
    <n v="1.29"/>
    <n v="24"/>
    <n v="15.48"/>
    <n v="371.52"/>
  </r>
  <r>
    <n v="5053"/>
    <s v="Mario"/>
    <s v="Thomason"/>
    <s v="Miss"/>
    <s v="F"/>
    <n v="90"/>
    <s v="Wrestlers Court"/>
    <s v="Brecon"/>
    <x v="67"/>
    <x v="119"/>
    <n v="74"/>
    <x v="1"/>
    <x v="1"/>
    <n v="1.79"/>
    <n v="24"/>
    <n v="132.46"/>
    <n v="3179.04"/>
  </r>
  <r>
    <n v="5054"/>
    <s v="Hoyt"/>
    <s v="Ball"/>
    <s v="Mr"/>
    <s v="M"/>
    <n v="60"/>
    <s v="Wrigglesworth Street"/>
    <s v="South Molton"/>
    <x v="2"/>
    <x v="301"/>
    <n v="55"/>
    <x v="1"/>
    <x v="1"/>
    <n v="1.79"/>
    <n v="24"/>
    <n v="98.45"/>
    <n v="2362.8000000000002"/>
  </r>
  <r>
    <n v="5055"/>
    <s v="Lien"/>
    <s v="Maldonado"/>
    <s v="Mrs"/>
    <s v="F"/>
    <n v="90"/>
    <s v="Wrights Buildings"/>
    <s v="Stourbridge"/>
    <x v="2"/>
    <x v="938"/>
    <n v="8"/>
    <x v="4"/>
    <x v="4"/>
    <n v="1.89"/>
    <n v="18"/>
    <n v="15.12"/>
    <n v="272.15999999999997"/>
  </r>
  <r>
    <n v="5056"/>
    <s v="Angila"/>
    <s v="Dawson"/>
    <s v="Ms"/>
    <s v="F"/>
    <n v="60"/>
    <s v="Wright's Buildings"/>
    <s v="Bala"/>
    <x v="0"/>
    <x v="799"/>
    <n v="36"/>
    <x v="0"/>
    <x v="0"/>
    <n v="2.0099999999999998"/>
    <n v="20"/>
    <n v="72.359999999999985"/>
    <n v="1447.1999999999998"/>
  </r>
  <r>
    <n v="5057"/>
    <s v="Eula"/>
    <s v="Merrill"/>
    <s v="Mrs"/>
    <s v="F"/>
    <n v="30"/>
    <s v="Wrights Cottages"/>
    <s v="Godstone"/>
    <x v="17"/>
    <x v="791"/>
    <n v="22"/>
    <x v="2"/>
    <x v="2"/>
    <n v="1.79"/>
    <n v="17"/>
    <n v="39.380000000000003"/>
    <n v="669.46"/>
  </r>
  <r>
    <n v="5058"/>
    <s v="Zane"/>
    <s v="Donovan"/>
    <s v="Mr"/>
    <s v="M"/>
    <n v="90"/>
    <s v="Wrights Place"/>
    <s v="Llwyngwril"/>
    <x v="11"/>
    <x v="282"/>
    <n v="58"/>
    <x v="0"/>
    <x v="0"/>
    <n v="2.0099999999999998"/>
    <n v="20"/>
    <n v="116.57999999999998"/>
    <n v="2331.5999999999995"/>
  </r>
  <r>
    <n v="5059"/>
    <s v="Oren"/>
    <s v="Salas"/>
    <s v="Mr"/>
    <s v="M"/>
    <n v="30"/>
    <s v="Wrights Place"/>
    <s v="Wilmslow"/>
    <x v="2"/>
    <x v="768"/>
    <n v="50"/>
    <x v="6"/>
    <x v="6"/>
    <n v="1.29"/>
    <n v="24"/>
    <n v="64.5"/>
    <n v="1548"/>
  </r>
  <r>
    <n v="5060"/>
    <s v="Avery"/>
    <s v="Katz"/>
    <s v="Mrs"/>
    <s v="F"/>
    <n v="60"/>
    <s v="Wroughton Road"/>
    <s v="West Yorkshire"/>
    <x v="2"/>
    <x v="929"/>
    <n v="63"/>
    <x v="2"/>
    <x v="2"/>
    <n v="1.79"/>
    <n v="17"/>
    <n v="112.77"/>
    <n v="1917.09"/>
  </r>
  <r>
    <n v="5061"/>
    <s v="Anh"/>
    <s v="Bruner"/>
    <s v="Mrs"/>
    <s v="F"/>
    <n v="30"/>
    <s v="Wroxton Road"/>
    <s v="Pewsey"/>
    <x v="2"/>
    <x v="511"/>
    <n v="20"/>
    <x v="5"/>
    <x v="5"/>
    <n v="3.99"/>
    <n v="24"/>
    <n v="79.800000000000011"/>
    <n v="1915.2000000000003"/>
  </r>
  <r>
    <n v="5062"/>
    <s v="Daryl"/>
    <s v="Lee"/>
    <s v="Mr"/>
    <s v="M"/>
    <n v="60"/>
    <s v="Wycombe Gardens"/>
    <s v="Ballynahinch"/>
    <x v="0"/>
    <x v="891"/>
    <n v="51"/>
    <x v="2"/>
    <x v="2"/>
    <n v="1.79"/>
    <n v="17"/>
    <n v="91.29"/>
    <n v="1551.93"/>
  </r>
  <r>
    <n v="5063"/>
    <s v="Edmond"/>
    <s v="Triplett"/>
    <s v="Mr"/>
    <s v="M"/>
    <n v="60"/>
    <s v="Wyld's Rents"/>
    <s v="Huntly"/>
    <x v="1"/>
    <x v="358"/>
    <n v="86"/>
    <x v="6"/>
    <x v="6"/>
    <n v="1.29"/>
    <n v="24"/>
    <n v="110.94"/>
    <n v="2662.56"/>
  </r>
  <r>
    <n v="5064"/>
    <s v="Dewitt"/>
    <s v="Dawkins"/>
    <s v="Mr"/>
    <s v="M"/>
    <n v="90"/>
    <s v="Wymans Cottages"/>
    <s v="Tilbury"/>
    <x v="2"/>
    <x v="788"/>
    <n v="39"/>
    <x v="0"/>
    <x v="0"/>
    <n v="2.0099999999999998"/>
    <n v="20"/>
    <n v="78.389999999999986"/>
    <n v="1567.7999999999997"/>
  </r>
  <r>
    <n v="5065"/>
    <s v="Ka"/>
    <s v="Rosen"/>
    <s v="Miss"/>
    <s v="F"/>
    <n v="90"/>
    <s v="Wymond Street"/>
    <s v="Dunbar"/>
    <x v="3"/>
    <x v="171"/>
    <n v="86"/>
    <x v="6"/>
    <x v="6"/>
    <n v="1.29"/>
    <n v="24"/>
    <n v="110.94"/>
    <n v="2662.56"/>
  </r>
  <r>
    <n v="5066"/>
    <s v="Season"/>
    <s v="Pierre"/>
    <s v="Miss"/>
    <s v="F"/>
    <n v="30"/>
    <s v="Wymond Street"/>
    <s v="South Yorkshire"/>
    <x v="2"/>
    <x v="701"/>
    <n v="52"/>
    <x v="5"/>
    <x v="5"/>
    <n v="3.99"/>
    <n v="24"/>
    <n v="207.48000000000002"/>
    <n v="4979.5200000000004"/>
  </r>
  <r>
    <n v="5067"/>
    <s v="Yong"/>
    <s v="Griffith"/>
    <s v="Mr"/>
    <s v="M"/>
    <n v="90"/>
    <s v="Wymondham Court"/>
    <s v="Nethy Bridge"/>
    <x v="2"/>
    <x v="302"/>
    <n v="39"/>
    <x v="5"/>
    <x v="5"/>
    <n v="3.99"/>
    <n v="24"/>
    <n v="155.61000000000001"/>
    <n v="3734.6400000000003"/>
  </r>
  <r>
    <n v="5068"/>
    <s v="Denisse"/>
    <s v="Miller"/>
    <s v="Miss"/>
    <s v="F"/>
    <n v="90"/>
    <s v="Wyndham Road"/>
    <s v="Ballycastle"/>
    <x v="0"/>
    <x v="273"/>
    <n v="95"/>
    <x v="2"/>
    <x v="2"/>
    <n v="1.79"/>
    <n v="17"/>
    <n v="170.05"/>
    <n v="2890.8500000000004"/>
  </r>
  <r>
    <n v="5069"/>
    <s v="Aisha"/>
    <s v="Grimm"/>
    <s v="Miss"/>
    <s v="F"/>
    <n v="30"/>
    <s v="Wyneham Road"/>
    <s v="Louth"/>
    <x v="2"/>
    <x v="1068"/>
    <n v="81"/>
    <x v="9"/>
    <x v="9"/>
    <n v="3.39"/>
    <n v="24"/>
    <n v="274.59000000000003"/>
    <n v="6590.1600000000008"/>
  </r>
  <r>
    <n v="5070"/>
    <s v="Domenic"/>
    <s v="Castaneda"/>
    <s v="Mr"/>
    <s v="M"/>
    <n v="60"/>
    <s v="Wynford Way"/>
    <s v="Bakewell"/>
    <x v="0"/>
    <x v="38"/>
    <n v="64"/>
    <x v="2"/>
    <x v="2"/>
    <n v="1.79"/>
    <n v="17"/>
    <n v="114.56"/>
    <n v="1947.52"/>
  </r>
  <r>
    <n v="5071"/>
    <s v="Rodney"/>
    <s v="Wade"/>
    <s v="Mr"/>
    <s v="M"/>
    <n v="90"/>
    <s v="Wynne Road"/>
    <s v="Felixstowe"/>
    <x v="17"/>
    <x v="376"/>
    <n v="42"/>
    <x v="2"/>
    <x v="2"/>
    <n v="1.79"/>
    <n v="17"/>
    <n v="75.180000000000007"/>
    <n v="1278.0600000000002"/>
  </r>
  <r>
    <n v="5072"/>
    <s v="Alysia"/>
    <s v="Cordero"/>
    <s v="Mrs"/>
    <s v="F"/>
    <n v="30"/>
    <s v="Wynyard Terrace"/>
    <s v="Lybster"/>
    <x v="2"/>
    <x v="92"/>
    <n v="20"/>
    <x v="4"/>
    <x v="4"/>
    <n v="1.89"/>
    <n v="18"/>
    <n v="37.799999999999997"/>
    <n v="680.4"/>
  </r>
  <r>
    <n v="5074"/>
    <s v="Willard"/>
    <s v="Darling"/>
    <s v="Mr"/>
    <s v="M"/>
    <n v="30"/>
    <s v="Wythens Walk"/>
    <s v="Clydebank"/>
    <x v="15"/>
    <x v="1066"/>
    <n v="39"/>
    <x v="5"/>
    <x v="5"/>
    <n v="3.99"/>
    <n v="24"/>
    <n v="155.61000000000001"/>
    <n v="3734.6400000000003"/>
  </r>
  <r>
    <n v="5075"/>
    <s v="Zachary"/>
    <s v="Fink"/>
    <s v="Prof"/>
    <s v="M"/>
    <n v="90"/>
    <s v="Wythens Walk"/>
    <s v="Oxfordshire"/>
    <x v="2"/>
    <x v="59"/>
    <n v="88"/>
    <x v="5"/>
    <x v="5"/>
    <n v="3.99"/>
    <n v="24"/>
    <n v="351.12"/>
    <n v="8426.880000000001"/>
  </r>
  <r>
    <n v="5076"/>
    <s v="Ressie"/>
    <s v="Sykes"/>
    <s v="Ms"/>
    <s v="F"/>
    <n v="30"/>
    <s v="Wythfield Road"/>
    <s v="West Yorkshire"/>
    <x v="2"/>
    <x v="445"/>
    <n v="15"/>
    <x v="7"/>
    <x v="7"/>
    <n v="2.95"/>
    <n v="20"/>
    <n v="44.25"/>
    <n v="885"/>
  </r>
  <r>
    <n v="5078"/>
    <s v="Darcey"/>
    <s v="Herrera"/>
    <s v="Mrs"/>
    <s v="F"/>
    <n v="90"/>
    <s v="Wyvil Street"/>
    <s v="Leominster"/>
    <x v="11"/>
    <x v="56"/>
    <n v="98"/>
    <x v="3"/>
    <x v="3"/>
    <n v="0.69"/>
    <n v="24"/>
    <n v="67.61999999999999"/>
    <n v="1622.8799999999997"/>
  </r>
  <r>
    <n v="5079"/>
    <s v="Valentine"/>
    <s v="Ware"/>
    <s v="Mr"/>
    <s v="M"/>
    <n v="90"/>
    <s v="Wyvis Street"/>
    <s v="Lampeter"/>
    <x v="21"/>
    <x v="74"/>
    <n v="44"/>
    <x v="8"/>
    <x v="8"/>
    <n v="3.49"/>
    <n v="20"/>
    <n v="153.56"/>
    <n v="3071.2"/>
  </r>
  <r>
    <n v="5080"/>
    <s v="Kenia"/>
    <s v="Chin"/>
    <s v="Miss"/>
    <s v="F"/>
    <n v="60"/>
    <s v="Xaverier Street"/>
    <s v="Holywell"/>
    <x v="1"/>
    <x v="560"/>
    <n v="87"/>
    <x v="2"/>
    <x v="2"/>
    <n v="1.79"/>
    <n v="17"/>
    <n v="155.72999999999999"/>
    <n v="2647.41"/>
  </r>
  <r>
    <n v="5081"/>
    <s v="Nida"/>
    <s v="Ruiz"/>
    <s v="Miss"/>
    <s v="F"/>
    <n v="90"/>
    <s v="Yarmouth Place"/>
    <s v="St. Andrews"/>
    <x v="2"/>
    <x v="261"/>
    <n v="76"/>
    <x v="8"/>
    <x v="8"/>
    <n v="3.49"/>
    <n v="20"/>
    <n v="265.24"/>
    <n v="5304.8"/>
  </r>
  <r>
    <n v="5082"/>
    <s v="Christie"/>
    <s v="Sheffield"/>
    <s v="Miss"/>
    <s v="F"/>
    <n v="60"/>
    <s v="Yeldham Road"/>
    <s v="Carnforth"/>
    <x v="10"/>
    <x v="329"/>
    <n v="50"/>
    <x v="0"/>
    <x v="0"/>
    <n v="2.0099999999999998"/>
    <n v="20"/>
    <n v="100.49999999999999"/>
    <n v="2009.9999999999998"/>
  </r>
  <r>
    <n v="5083"/>
    <s v="Marlon"/>
    <s v="Hope"/>
    <s v="Mr"/>
    <s v="M"/>
    <n v="90"/>
    <s v="Yeldham Road"/>
    <s v="Poulton-Le-Fylde"/>
    <x v="2"/>
    <x v="469"/>
    <n v="87"/>
    <x v="4"/>
    <x v="4"/>
    <n v="1.89"/>
    <n v="18"/>
    <n v="164.42999999999998"/>
    <n v="2959.74"/>
  </r>
  <r>
    <n v="5084"/>
    <s v="Erwin"/>
    <s v="Metz"/>
    <s v="Mr"/>
    <s v="M"/>
    <n v="30"/>
    <s v="Yeomans Row"/>
    <s v="Denbigh"/>
    <x v="3"/>
    <x v="256"/>
    <n v="43"/>
    <x v="8"/>
    <x v="8"/>
    <n v="3.49"/>
    <n v="20"/>
    <n v="150.07000000000002"/>
    <n v="3001.4000000000005"/>
  </r>
  <r>
    <n v="5085"/>
    <s v="Scotty"/>
    <s v="Norton"/>
    <s v="Mr"/>
    <s v="M"/>
    <n v="60"/>
    <s v="Yew"/>
    <s v="Berkeley"/>
    <x v="29"/>
    <x v="949"/>
    <n v="29"/>
    <x v="1"/>
    <x v="1"/>
    <n v="1.79"/>
    <n v="24"/>
    <n v="51.910000000000004"/>
    <n v="1245.8400000000001"/>
  </r>
  <r>
    <n v="5086"/>
    <s v="Carroll"/>
    <s v="Lyon"/>
    <s v="Mr"/>
    <s v="M"/>
    <n v="90"/>
    <s v="York Gate"/>
    <s v="Brockenhurst"/>
    <x v="32"/>
    <x v="825"/>
    <n v="56"/>
    <x v="4"/>
    <x v="4"/>
    <n v="1.89"/>
    <n v="18"/>
    <n v="105.83999999999999"/>
    <n v="1905.12"/>
  </r>
  <r>
    <n v="5087"/>
    <s v="Mario"/>
    <s v="Rojas"/>
    <s v="Mr"/>
    <s v="M"/>
    <n v="30"/>
    <s v="York Gate"/>
    <s v="Goole"/>
    <x v="17"/>
    <x v="50"/>
    <n v="49"/>
    <x v="6"/>
    <x v="6"/>
    <n v="1.29"/>
    <n v="24"/>
    <n v="63.21"/>
    <n v="1517.04"/>
  </r>
  <r>
    <n v="5088"/>
    <s v="Odette"/>
    <s v="Friedman"/>
    <s v="Miss"/>
    <s v="F"/>
    <n v="60"/>
    <s v="York Gate"/>
    <s v="Sandown"/>
    <x v="2"/>
    <x v="808"/>
    <n v="32"/>
    <x v="5"/>
    <x v="5"/>
    <n v="3.99"/>
    <n v="24"/>
    <n v="127.68"/>
    <n v="3064.32"/>
  </r>
  <r>
    <n v="5089"/>
    <s v="Claris"/>
    <s v="Franco"/>
    <s v="Ms"/>
    <s v="F"/>
    <n v="60"/>
    <s v="York Hill"/>
    <s v="Kinbrace"/>
    <x v="21"/>
    <x v="372"/>
    <n v="88"/>
    <x v="7"/>
    <x v="7"/>
    <n v="2.95"/>
    <n v="20"/>
    <n v="259.60000000000002"/>
    <n v="5192"/>
  </r>
  <r>
    <n v="5090"/>
    <s v="Joanna"/>
    <s v="Goode"/>
    <s v="Miss"/>
    <s v="F"/>
    <n v="90"/>
    <s v="York Place"/>
    <s v="Leamington Spa"/>
    <x v="21"/>
    <x v="874"/>
    <n v="76"/>
    <x v="1"/>
    <x v="1"/>
    <n v="1.79"/>
    <n v="24"/>
    <n v="136.04"/>
    <n v="3264.96"/>
  </r>
  <r>
    <n v="5091"/>
    <s v="Tory"/>
    <s v="Baez"/>
    <s v="Mrs"/>
    <s v="F"/>
    <n v="30"/>
    <s v="York Row"/>
    <s v="Chatham"/>
    <x v="20"/>
    <x v="912"/>
    <n v="44"/>
    <x v="0"/>
    <x v="0"/>
    <n v="2.0099999999999998"/>
    <n v="20"/>
    <n v="88.44"/>
    <n v="1768.8"/>
  </r>
  <r>
    <n v="5092"/>
    <s v="Seymour"/>
    <s v="Otto"/>
    <s v="Mr"/>
    <s v="M"/>
    <n v="30"/>
    <s v="York Street"/>
    <s v="Yeovil"/>
    <x v="2"/>
    <x v="853"/>
    <n v="58"/>
    <x v="8"/>
    <x v="8"/>
    <n v="3.49"/>
    <n v="20"/>
    <n v="202.42000000000002"/>
    <n v="4048.4000000000005"/>
  </r>
  <r>
    <n v="5093"/>
    <s v="Alia"/>
    <s v="Mcqueen"/>
    <s v="Miss"/>
    <s v="F"/>
    <n v="60"/>
    <s v="York Terrace"/>
    <s v="Perthshire"/>
    <x v="2"/>
    <x v="300"/>
    <n v="49"/>
    <x v="4"/>
    <x v="4"/>
    <n v="1.89"/>
    <n v="18"/>
    <n v="92.61"/>
    <n v="1666.98"/>
  </r>
  <r>
    <n v="5094"/>
    <s v="Everette"/>
    <s v="Mcfarland"/>
    <s v="Mr"/>
    <s v="M"/>
    <n v="60"/>
    <s v="Yorke Crescent"/>
    <s v="Watchet"/>
    <x v="2"/>
    <x v="648"/>
    <n v="34"/>
    <x v="8"/>
    <x v="8"/>
    <n v="3.49"/>
    <n v="20"/>
    <n v="118.66000000000001"/>
    <n v="2373.2000000000003"/>
  </r>
  <r>
    <n v="5095"/>
    <s v="Julius"/>
    <s v="Christiansen"/>
    <s v="Mr"/>
    <s v="M"/>
    <n v="60"/>
    <s v="Youngs Cottages"/>
    <s v="Dornoch"/>
    <x v="3"/>
    <x v="538"/>
    <n v="26"/>
    <x v="9"/>
    <x v="9"/>
    <n v="3.39"/>
    <n v="24"/>
    <n v="88.14"/>
    <n v="2115.36"/>
  </r>
  <r>
    <n v="5096"/>
    <s v="Horace"/>
    <s v="Montgomery"/>
    <s v="Mr"/>
    <s v="M"/>
    <n v="90"/>
    <s v="Youngs Passage"/>
    <s v="Addlestone"/>
    <x v="54"/>
    <x v="261"/>
    <n v="42"/>
    <x v="1"/>
    <x v="1"/>
    <n v="1.79"/>
    <n v="24"/>
    <n v="75.180000000000007"/>
    <n v="1804.3200000000002"/>
  </r>
  <r>
    <n v="5097"/>
    <s v="Mac"/>
    <s v="Charles"/>
    <s v="Mr"/>
    <s v="M"/>
    <n v="90"/>
    <s v="Yukon Road"/>
    <s v="Faringdon"/>
    <x v="17"/>
    <x v="1070"/>
    <n v="57"/>
    <x v="1"/>
    <x v="1"/>
    <n v="1.79"/>
    <n v="24"/>
    <n v="102.03"/>
    <n v="2448.7200000000003"/>
  </r>
  <r>
    <n v="5098"/>
    <s v="Bonnie"/>
    <s v="Whitaker"/>
    <s v="Mrs"/>
    <s v="F"/>
    <n v="90"/>
    <s v="Yukon Road"/>
    <s v="Wimborne"/>
    <x v="2"/>
    <x v="1053"/>
    <n v="2"/>
    <x v="6"/>
    <x v="6"/>
    <n v="1.29"/>
    <n v="24"/>
    <n v="2.58"/>
    <n v="61.92"/>
  </r>
  <r>
    <n v="5099"/>
    <s v="Daren"/>
    <s v="Bolden"/>
    <s v="Mr"/>
    <s v="M"/>
    <n v="60"/>
    <s v="Zoffany Street"/>
    <s v="Wingate"/>
    <x v="2"/>
    <x v="948"/>
    <n v="72"/>
    <x v="8"/>
    <x v="8"/>
    <n v="3.49"/>
    <n v="20"/>
    <n v="251.28000000000003"/>
    <n v="5025.60000000000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CCBD2C-D139-4E46-9948-8C849A247E0B}" name="PivotTable2"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5">
  <location ref="A28:O45" firstHeaderRow="1" firstDataRow="2" firstDataCol="2" rowPageCount="1" colPageCount="1"/>
  <pivotFields count="19">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multipleItemSelectionAllowed="1" showAll="0">
      <items count="94">
        <item h="1" x="36"/>
        <item h="1" x="51"/>
        <item h="1" x="83"/>
        <item h="1" x="88"/>
        <item h="1" x="54"/>
        <item h="1" x="34"/>
        <item h="1" x="69"/>
        <item h="1" x="9"/>
        <item h="1" x="25"/>
        <item h="1" x="43"/>
        <item h="1" x="86"/>
        <item h="1" x="75"/>
        <item h="1" x="10"/>
        <item h="1" x="0"/>
        <item h="1" x="30"/>
        <item h="1" x="46"/>
        <item h="1" x="20"/>
        <item h="1" x="65"/>
        <item h="1" x="89"/>
        <item x="16"/>
        <item h="1" x="29"/>
        <item h="1" x="70"/>
        <item h="1" x="81"/>
        <item h="1" x="47"/>
        <item h="1" x="18"/>
        <item h="1" x="82"/>
        <item h="1" x="71"/>
        <item h="1" x="39"/>
        <item h="1" x="26"/>
        <item h="1" x="78"/>
        <item h="1" x="14"/>
        <item h="1" x="7"/>
        <item h="1" x="38"/>
        <item h="1" x="5"/>
        <item h="1" x="45"/>
        <item h="1" x="92"/>
        <item h="1" x="1"/>
        <item h="1" x="4"/>
        <item h="1" x="49"/>
        <item x="21"/>
        <item h="1" x="56"/>
        <item h="1" x="17"/>
        <item h="1" x="90"/>
        <item h="1" x="66"/>
        <item h="1" x="48"/>
        <item h="1" x="6"/>
        <item h="1" x="85"/>
        <item h="1" x="58"/>
        <item h="1" x="28"/>
        <item h="1" x="60"/>
        <item h="1" x="41"/>
        <item h="1" x="80"/>
        <item h="1" x="87"/>
        <item h="1" x="35"/>
        <item h="1" x="44"/>
        <item h="1" x="40"/>
        <item h="1" x="73"/>
        <item h="1" x="57"/>
        <item h="1" x="67"/>
        <item h="1" x="27"/>
        <item h="1" x="24"/>
        <item h="1" x="52"/>
        <item h="1" x="63"/>
        <item h="1" x="76"/>
        <item h="1" x="62"/>
        <item h="1" x="15"/>
        <item h="1" x="68"/>
        <item h="1" x="37"/>
        <item h="1" x="3"/>
        <item h="1" x="53"/>
        <item h="1" x="33"/>
        <item h="1" x="23"/>
        <item h="1" x="64"/>
        <item h="1" x="22"/>
        <item h="1" x="55"/>
        <item h="1" x="74"/>
        <item h="1" x="61"/>
        <item h="1" x="91"/>
        <item h="1" x="84"/>
        <item h="1" x="79"/>
        <item h="1" x="8"/>
        <item h="1" x="42"/>
        <item h="1" x="72"/>
        <item h="1" x="19"/>
        <item h="1" x="13"/>
        <item h="1" x="77"/>
        <item x="2"/>
        <item h="1" x="59"/>
        <item h="1" x="31"/>
        <item h="1" x="11"/>
        <item h="1" x="32"/>
        <item x="12"/>
        <item h="1" x="50"/>
        <item t="default"/>
      </items>
    </pivotField>
    <pivotField axis="axisCol" compact="0" numFmtId="14" outline="0" showAll="0">
      <items count="15">
        <item x="0"/>
        <item x="1"/>
        <item x="2"/>
        <item x="3"/>
        <item x="4"/>
        <item x="5"/>
        <item x="6"/>
        <item x="7"/>
        <item x="8"/>
        <item x="9"/>
        <item x="10"/>
        <item x="11"/>
        <item x="12"/>
        <item x="13"/>
        <item t="default"/>
      </items>
    </pivotField>
    <pivotField compact="0" outline="0" showAll="0"/>
    <pivotField compact="0" outline="0" multipleItemSelectionAllowed="1" showAll="0">
      <items count="11">
        <item x="3"/>
        <item x="6"/>
        <item x="1"/>
        <item h="1" x="0"/>
        <item h="1" x="2"/>
        <item h="1" x="7"/>
        <item h="1" x="9"/>
        <item h="1" x="5"/>
        <item h="1" x="4"/>
        <item h="1" x="8"/>
        <item t="default"/>
      </items>
    </pivotField>
    <pivotField axis="axisPage" compact="0" outline="0" multipleItemSelectionAllowed="1" showAll="0">
      <items count="11">
        <item h="1" x="4"/>
        <item h="1" x="0"/>
        <item x="1"/>
        <item x="6"/>
        <item x="3"/>
        <item h="1" x="8"/>
        <item h="1" x="2"/>
        <item h="1" x="7"/>
        <item h="1" x="9"/>
        <item h="1" x="5"/>
        <item t="default"/>
      </items>
    </pivotField>
    <pivotField compact="0" outline="0" showAll="0"/>
    <pivotField compact="0" outline="0" showAll="0"/>
    <pivotField compact="0" outline="0" showAll="0"/>
    <pivotField dataField="1" compact="0" outline="0" showAll="0"/>
    <pivotField compact="0" outline="0" showAll="0" defaultSubtotal="0">
      <items count="6">
        <item sd="0" x="0"/>
        <item x="1"/>
        <item x="2"/>
        <item x="3"/>
        <item x="4"/>
        <item sd="0" x="5"/>
      </items>
    </pivotField>
    <pivotField axis="axisRow" compact="0" outline="0" showAll="0">
      <items count="7">
        <item sd="0" x="0"/>
        <item x="1"/>
        <item x="2"/>
        <item x="3"/>
        <item sd="0" x="4"/>
        <item sd="0" x="5"/>
        <item t="default"/>
      </items>
    </pivotField>
  </pivotFields>
  <rowFields count="2">
    <field x="18"/>
    <field x="8"/>
  </rowFields>
  <rowItems count="16">
    <i>
      <x v="1"/>
      <x v="19"/>
    </i>
    <i r="1">
      <x v="39"/>
    </i>
    <i r="1">
      <x v="86"/>
    </i>
    <i r="1">
      <x v="91"/>
    </i>
    <i t="default">
      <x v="1"/>
    </i>
    <i>
      <x v="2"/>
      <x v="19"/>
    </i>
    <i r="1">
      <x v="39"/>
    </i>
    <i r="1">
      <x v="86"/>
    </i>
    <i r="1">
      <x v="91"/>
    </i>
    <i t="default">
      <x v="2"/>
    </i>
    <i>
      <x v="3"/>
      <x v="19"/>
    </i>
    <i r="1">
      <x v="39"/>
    </i>
    <i r="1">
      <x v="86"/>
    </i>
    <i r="1">
      <x v="91"/>
    </i>
    <i t="default">
      <x v="3"/>
    </i>
    <i t="grand">
      <x/>
    </i>
  </rowItems>
  <colFields count="1">
    <field x="9"/>
  </colFields>
  <colItems count="13">
    <i>
      <x v="1"/>
    </i>
    <i>
      <x v="2"/>
    </i>
    <i>
      <x v="3"/>
    </i>
    <i>
      <x v="4"/>
    </i>
    <i>
      <x v="5"/>
    </i>
    <i>
      <x v="6"/>
    </i>
    <i>
      <x v="7"/>
    </i>
    <i>
      <x v="8"/>
    </i>
    <i>
      <x v="9"/>
    </i>
    <i>
      <x v="10"/>
    </i>
    <i>
      <x v="11"/>
    </i>
    <i>
      <x v="12"/>
    </i>
    <i t="grand">
      <x/>
    </i>
  </colItems>
  <pageFields count="1">
    <pageField fld="12" hier="-1"/>
  </pageFields>
  <dataFields count="1">
    <dataField name="Sum of Value of order" fld="16" baseField="0" baseItem="0" numFmtId="44"/>
  </dataFields>
  <formats count="1">
    <format dxfId="0">
      <pivotArea outline="0" collapsedLevelsAreSubtotals="1" fieldPosition="0"/>
    </format>
  </formats>
  <chartFormats count="36">
    <chartFormat chart="0" format="0" series="1">
      <pivotArea type="data" outline="0" fieldPosition="0">
        <references count="2">
          <reference field="4294967294" count="1" selected="0">
            <x v="0"/>
          </reference>
          <reference field="9" count="1" selected="0">
            <x v="1"/>
          </reference>
        </references>
      </pivotArea>
    </chartFormat>
    <chartFormat chart="0" format="1" series="1">
      <pivotArea type="data" outline="0" fieldPosition="0">
        <references count="2">
          <reference field="4294967294" count="1" selected="0">
            <x v="0"/>
          </reference>
          <reference field="9" count="1" selected="0">
            <x v="2"/>
          </reference>
        </references>
      </pivotArea>
    </chartFormat>
    <chartFormat chart="0" format="2" series="1">
      <pivotArea type="data" outline="0" fieldPosition="0">
        <references count="2">
          <reference field="4294967294" count="1" selected="0">
            <x v="0"/>
          </reference>
          <reference field="9" count="1" selected="0">
            <x v="3"/>
          </reference>
        </references>
      </pivotArea>
    </chartFormat>
    <chartFormat chart="0" format="3" series="1">
      <pivotArea type="data" outline="0" fieldPosition="0">
        <references count="2">
          <reference field="4294967294" count="1" selected="0">
            <x v="0"/>
          </reference>
          <reference field="9" count="1" selected="0">
            <x v="4"/>
          </reference>
        </references>
      </pivotArea>
    </chartFormat>
    <chartFormat chart="0" format="4" series="1">
      <pivotArea type="data" outline="0" fieldPosition="0">
        <references count="2">
          <reference field="4294967294" count="1" selected="0">
            <x v="0"/>
          </reference>
          <reference field="9" count="1" selected="0">
            <x v="5"/>
          </reference>
        </references>
      </pivotArea>
    </chartFormat>
    <chartFormat chart="0" format="5" series="1">
      <pivotArea type="data" outline="0" fieldPosition="0">
        <references count="2">
          <reference field="4294967294" count="1" selected="0">
            <x v="0"/>
          </reference>
          <reference field="9" count="1" selected="0">
            <x v="6"/>
          </reference>
        </references>
      </pivotArea>
    </chartFormat>
    <chartFormat chart="0" format="6" series="1">
      <pivotArea type="data" outline="0" fieldPosition="0">
        <references count="2">
          <reference field="4294967294" count="1" selected="0">
            <x v="0"/>
          </reference>
          <reference field="9" count="1" selected="0">
            <x v="7"/>
          </reference>
        </references>
      </pivotArea>
    </chartFormat>
    <chartFormat chart="0" format="7" series="1">
      <pivotArea type="data" outline="0" fieldPosition="0">
        <references count="2">
          <reference field="4294967294" count="1" selected="0">
            <x v="0"/>
          </reference>
          <reference field="9" count="1" selected="0">
            <x v="8"/>
          </reference>
        </references>
      </pivotArea>
    </chartFormat>
    <chartFormat chart="0" format="8" series="1">
      <pivotArea type="data" outline="0" fieldPosition="0">
        <references count="2">
          <reference field="4294967294" count="1" selected="0">
            <x v="0"/>
          </reference>
          <reference field="9" count="1" selected="0">
            <x v="9"/>
          </reference>
        </references>
      </pivotArea>
    </chartFormat>
    <chartFormat chart="0" format="9" series="1">
      <pivotArea type="data" outline="0" fieldPosition="0">
        <references count="2">
          <reference field="4294967294" count="1" selected="0">
            <x v="0"/>
          </reference>
          <reference field="9" count="1" selected="0">
            <x v="10"/>
          </reference>
        </references>
      </pivotArea>
    </chartFormat>
    <chartFormat chart="0" format="10" series="1">
      <pivotArea type="data" outline="0" fieldPosition="0">
        <references count="2">
          <reference field="4294967294" count="1" selected="0">
            <x v="0"/>
          </reference>
          <reference field="9" count="1" selected="0">
            <x v="11"/>
          </reference>
        </references>
      </pivotArea>
    </chartFormat>
    <chartFormat chart="0" format="11" series="1">
      <pivotArea type="data" outline="0" fieldPosition="0">
        <references count="2">
          <reference field="4294967294" count="1" selected="0">
            <x v="0"/>
          </reference>
          <reference field="9" count="1" selected="0">
            <x v="12"/>
          </reference>
        </references>
      </pivotArea>
    </chartFormat>
    <chartFormat chart="2" format="24" series="1">
      <pivotArea type="data" outline="0" fieldPosition="0">
        <references count="2">
          <reference field="4294967294" count="1" selected="0">
            <x v="0"/>
          </reference>
          <reference field="9" count="1" selected="0">
            <x v="1"/>
          </reference>
        </references>
      </pivotArea>
    </chartFormat>
    <chartFormat chart="2" format="25" series="1">
      <pivotArea type="data" outline="0" fieldPosition="0">
        <references count="2">
          <reference field="4294967294" count="1" selected="0">
            <x v="0"/>
          </reference>
          <reference field="9" count="1" selected="0">
            <x v="2"/>
          </reference>
        </references>
      </pivotArea>
    </chartFormat>
    <chartFormat chart="2" format="26" series="1">
      <pivotArea type="data" outline="0" fieldPosition="0">
        <references count="2">
          <reference field="4294967294" count="1" selected="0">
            <x v="0"/>
          </reference>
          <reference field="9" count="1" selected="0">
            <x v="3"/>
          </reference>
        </references>
      </pivotArea>
    </chartFormat>
    <chartFormat chart="2" format="27" series="1">
      <pivotArea type="data" outline="0" fieldPosition="0">
        <references count="2">
          <reference field="4294967294" count="1" selected="0">
            <x v="0"/>
          </reference>
          <reference field="9" count="1" selected="0">
            <x v="4"/>
          </reference>
        </references>
      </pivotArea>
    </chartFormat>
    <chartFormat chart="2" format="28" series="1">
      <pivotArea type="data" outline="0" fieldPosition="0">
        <references count="2">
          <reference field="4294967294" count="1" selected="0">
            <x v="0"/>
          </reference>
          <reference field="9" count="1" selected="0">
            <x v="5"/>
          </reference>
        </references>
      </pivotArea>
    </chartFormat>
    <chartFormat chart="2" format="29" series="1">
      <pivotArea type="data" outline="0" fieldPosition="0">
        <references count="2">
          <reference field="4294967294" count="1" selected="0">
            <x v="0"/>
          </reference>
          <reference field="9" count="1" selected="0">
            <x v="6"/>
          </reference>
        </references>
      </pivotArea>
    </chartFormat>
    <chartFormat chart="2" format="30" series="1">
      <pivotArea type="data" outline="0" fieldPosition="0">
        <references count="2">
          <reference field="4294967294" count="1" selected="0">
            <x v="0"/>
          </reference>
          <reference field="9" count="1" selected="0">
            <x v="7"/>
          </reference>
        </references>
      </pivotArea>
    </chartFormat>
    <chartFormat chart="2" format="31" series="1">
      <pivotArea type="data" outline="0" fieldPosition="0">
        <references count="2">
          <reference field="4294967294" count="1" selected="0">
            <x v="0"/>
          </reference>
          <reference field="9" count="1" selected="0">
            <x v="8"/>
          </reference>
        </references>
      </pivotArea>
    </chartFormat>
    <chartFormat chart="2" format="32" series="1">
      <pivotArea type="data" outline="0" fieldPosition="0">
        <references count="2">
          <reference field="4294967294" count="1" selected="0">
            <x v="0"/>
          </reference>
          <reference field="9" count="1" selected="0">
            <x v="9"/>
          </reference>
        </references>
      </pivotArea>
    </chartFormat>
    <chartFormat chart="2" format="33" series="1">
      <pivotArea type="data" outline="0" fieldPosition="0">
        <references count="2">
          <reference field="4294967294" count="1" selected="0">
            <x v="0"/>
          </reference>
          <reference field="9" count="1" selected="0">
            <x v="10"/>
          </reference>
        </references>
      </pivotArea>
    </chartFormat>
    <chartFormat chart="2" format="34" series="1">
      <pivotArea type="data" outline="0" fieldPosition="0">
        <references count="2">
          <reference field="4294967294" count="1" selected="0">
            <x v="0"/>
          </reference>
          <reference field="9" count="1" selected="0">
            <x v="11"/>
          </reference>
        </references>
      </pivotArea>
    </chartFormat>
    <chartFormat chart="2" format="35" series="1">
      <pivotArea type="data" outline="0" fieldPosition="0">
        <references count="2">
          <reference field="4294967294" count="1" selected="0">
            <x v="0"/>
          </reference>
          <reference field="9" count="1" selected="0">
            <x v="12"/>
          </reference>
        </references>
      </pivotArea>
    </chartFormat>
    <chartFormat chart="4" format="48" series="1">
      <pivotArea type="data" outline="0" fieldPosition="0">
        <references count="2">
          <reference field="4294967294" count="1" selected="0">
            <x v="0"/>
          </reference>
          <reference field="9" count="1" selected="0">
            <x v="1"/>
          </reference>
        </references>
      </pivotArea>
    </chartFormat>
    <chartFormat chart="4" format="49" series="1">
      <pivotArea type="data" outline="0" fieldPosition="0">
        <references count="2">
          <reference field="4294967294" count="1" selected="0">
            <x v="0"/>
          </reference>
          <reference field="9" count="1" selected="0">
            <x v="2"/>
          </reference>
        </references>
      </pivotArea>
    </chartFormat>
    <chartFormat chart="4" format="50" series="1">
      <pivotArea type="data" outline="0" fieldPosition="0">
        <references count="2">
          <reference field="4294967294" count="1" selected="0">
            <x v="0"/>
          </reference>
          <reference field="9" count="1" selected="0">
            <x v="3"/>
          </reference>
        </references>
      </pivotArea>
    </chartFormat>
    <chartFormat chart="4" format="51" series="1">
      <pivotArea type="data" outline="0" fieldPosition="0">
        <references count="2">
          <reference field="4294967294" count="1" selected="0">
            <x v="0"/>
          </reference>
          <reference field="9" count="1" selected="0">
            <x v="4"/>
          </reference>
        </references>
      </pivotArea>
    </chartFormat>
    <chartFormat chart="4" format="52" series="1">
      <pivotArea type="data" outline="0" fieldPosition="0">
        <references count="2">
          <reference field="4294967294" count="1" selected="0">
            <x v="0"/>
          </reference>
          <reference field="9" count="1" selected="0">
            <x v="5"/>
          </reference>
        </references>
      </pivotArea>
    </chartFormat>
    <chartFormat chart="4" format="53" series="1">
      <pivotArea type="data" outline="0" fieldPosition="0">
        <references count="2">
          <reference field="4294967294" count="1" selected="0">
            <x v="0"/>
          </reference>
          <reference field="9" count="1" selected="0">
            <x v="6"/>
          </reference>
        </references>
      </pivotArea>
    </chartFormat>
    <chartFormat chart="4" format="54" series="1">
      <pivotArea type="data" outline="0" fieldPosition="0">
        <references count="2">
          <reference field="4294967294" count="1" selected="0">
            <x v="0"/>
          </reference>
          <reference field="9" count="1" selected="0">
            <x v="7"/>
          </reference>
        </references>
      </pivotArea>
    </chartFormat>
    <chartFormat chart="4" format="55" series="1">
      <pivotArea type="data" outline="0" fieldPosition="0">
        <references count="2">
          <reference field="4294967294" count="1" selected="0">
            <x v="0"/>
          </reference>
          <reference field="9" count="1" selected="0">
            <x v="8"/>
          </reference>
        </references>
      </pivotArea>
    </chartFormat>
    <chartFormat chart="4" format="56" series="1">
      <pivotArea type="data" outline="0" fieldPosition="0">
        <references count="2">
          <reference field="4294967294" count="1" selected="0">
            <x v="0"/>
          </reference>
          <reference field="9" count="1" selected="0">
            <x v="9"/>
          </reference>
        </references>
      </pivotArea>
    </chartFormat>
    <chartFormat chart="4" format="57" series="1">
      <pivotArea type="data" outline="0" fieldPosition="0">
        <references count="2">
          <reference field="4294967294" count="1" selected="0">
            <x v="0"/>
          </reference>
          <reference field="9" count="1" selected="0">
            <x v="10"/>
          </reference>
        </references>
      </pivotArea>
    </chartFormat>
    <chartFormat chart="4" format="58" series="1">
      <pivotArea type="data" outline="0" fieldPosition="0">
        <references count="2">
          <reference field="4294967294" count="1" selected="0">
            <x v="0"/>
          </reference>
          <reference field="9" count="1" selected="0">
            <x v="11"/>
          </reference>
        </references>
      </pivotArea>
    </chartFormat>
    <chartFormat chart="4" format="59" series="1">
      <pivotArea type="data" outline="0" fieldPosition="0">
        <references count="2">
          <reference field="4294967294" count="1" selected="0">
            <x v="0"/>
          </reference>
          <reference field="9"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9">
  <location ref="A7:P21" firstHeaderRow="1" firstDataRow="2" firstDataCol="3"/>
  <pivotFields count="19">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numFmtId="14" outline="0" showAll="0">
      <items count="15">
        <item x="0"/>
        <item x="1"/>
        <item x="2"/>
        <item x="3"/>
        <item x="4"/>
        <item x="5"/>
        <item x="6"/>
        <item x="7"/>
        <item x="8"/>
        <item x="9"/>
        <item x="10"/>
        <item x="11"/>
        <item x="12"/>
        <item x="13"/>
        <item t="default"/>
      </items>
    </pivotField>
    <pivotField compact="0" outline="0" showAll="0"/>
    <pivotField axis="axisRow" compact="0" outline="0" showAll="0">
      <items count="11">
        <item h="1" x="3"/>
        <item h="1" x="6"/>
        <item h="1" x="1"/>
        <item x="0"/>
        <item h="1" x="2"/>
        <item h="1" x="7"/>
        <item h="1" x="9"/>
        <item h="1" x="5"/>
        <item x="4"/>
        <item x="8"/>
        <item t="default"/>
      </items>
    </pivotField>
    <pivotField axis="axisRow" compact="0" outline="0" showAll="0" defaultSubtotal="0">
      <items count="10">
        <item x="4"/>
        <item x="0"/>
        <item x="1"/>
        <item x="6"/>
        <item x="3"/>
        <item x="8"/>
        <item x="2"/>
        <item x="7"/>
        <item x="9"/>
        <item x="5"/>
      </items>
    </pivotField>
    <pivotField compact="0" outline="0" showAll="0"/>
    <pivotField compact="0" outline="0" showAll="0"/>
    <pivotField compact="0" outline="0" showAll="0"/>
    <pivotField dataField="1" compact="0" outline="0" showAll="0"/>
    <pivotField compact="0" outline="0" showAll="0" defaultSubtotal="0">
      <items count="6">
        <item sd="0" x="0"/>
        <item x="1"/>
        <item x="2"/>
        <item x="3"/>
        <item x="4"/>
        <item sd="0" x="5"/>
      </items>
    </pivotField>
    <pivotField axis="axisRow" compact="0" outline="0" showAll="0">
      <items count="7">
        <item sd="0" x="0"/>
        <item x="1"/>
        <item sd="0" x="2"/>
        <item sd="0" x="3"/>
        <item sd="0" x="4"/>
        <item sd="0" x="5"/>
        <item t="default"/>
      </items>
    </pivotField>
  </pivotFields>
  <rowFields count="3">
    <field x="11"/>
    <field x="12"/>
    <field x="18"/>
  </rowFields>
  <rowItems count="13">
    <i>
      <x v="3"/>
      <x v="1"/>
      <x v="1"/>
    </i>
    <i r="2">
      <x v="2"/>
    </i>
    <i r="2">
      <x v="3"/>
    </i>
    <i t="default">
      <x v="3"/>
    </i>
    <i>
      <x v="8"/>
      <x/>
      <x v="1"/>
    </i>
    <i r="2">
      <x v="2"/>
    </i>
    <i r="2">
      <x v="3"/>
    </i>
    <i t="default">
      <x v="8"/>
    </i>
    <i>
      <x v="9"/>
      <x v="5"/>
      <x v="1"/>
    </i>
    <i r="2">
      <x v="2"/>
    </i>
    <i r="2">
      <x v="3"/>
    </i>
    <i t="default">
      <x v="9"/>
    </i>
    <i t="grand">
      <x/>
    </i>
  </rowItems>
  <colFields count="1">
    <field x="9"/>
  </colFields>
  <colItems count="13">
    <i>
      <x v="1"/>
    </i>
    <i>
      <x v="2"/>
    </i>
    <i>
      <x v="3"/>
    </i>
    <i>
      <x v="4"/>
    </i>
    <i>
      <x v="5"/>
    </i>
    <i>
      <x v="6"/>
    </i>
    <i>
      <x v="7"/>
    </i>
    <i>
      <x v="8"/>
    </i>
    <i>
      <x v="9"/>
    </i>
    <i>
      <x v="10"/>
    </i>
    <i>
      <x v="11"/>
    </i>
    <i>
      <x v="12"/>
    </i>
    <i t="grand">
      <x/>
    </i>
  </colItems>
  <dataFields count="1">
    <dataField name="Sum of Value of order" fld="16" baseField="0" baseItem="0" numFmtId="44"/>
  </dataFields>
  <formats count="1">
    <format dxfId="1">
      <pivotArea outline="0" collapsedLevelsAreSubtotals="1" fieldPosition="0"/>
    </format>
  </formats>
  <chartFormats count="36">
    <chartFormat chart="0" format="0" series="1">
      <pivotArea type="data" outline="0" fieldPosition="0">
        <references count="2">
          <reference field="4294967294" count="1" selected="0">
            <x v="0"/>
          </reference>
          <reference field="9" count="1" selected="0">
            <x v="1"/>
          </reference>
        </references>
      </pivotArea>
    </chartFormat>
    <chartFormat chart="0" format="1" series="1">
      <pivotArea type="data" outline="0" fieldPosition="0">
        <references count="2">
          <reference field="4294967294" count="1" selected="0">
            <x v="0"/>
          </reference>
          <reference field="9" count="1" selected="0">
            <x v="2"/>
          </reference>
        </references>
      </pivotArea>
    </chartFormat>
    <chartFormat chart="0" format="2" series="1">
      <pivotArea type="data" outline="0" fieldPosition="0">
        <references count="2">
          <reference field="4294967294" count="1" selected="0">
            <x v="0"/>
          </reference>
          <reference field="9" count="1" selected="0">
            <x v="3"/>
          </reference>
        </references>
      </pivotArea>
    </chartFormat>
    <chartFormat chart="0" format="3" series="1">
      <pivotArea type="data" outline="0" fieldPosition="0">
        <references count="2">
          <reference field="4294967294" count="1" selected="0">
            <x v="0"/>
          </reference>
          <reference field="9" count="1" selected="0">
            <x v="4"/>
          </reference>
        </references>
      </pivotArea>
    </chartFormat>
    <chartFormat chart="0" format="4" series="1">
      <pivotArea type="data" outline="0" fieldPosition="0">
        <references count="2">
          <reference field="4294967294" count="1" selected="0">
            <x v="0"/>
          </reference>
          <reference field="9" count="1" selected="0">
            <x v="5"/>
          </reference>
        </references>
      </pivotArea>
    </chartFormat>
    <chartFormat chart="0" format="5" series="1">
      <pivotArea type="data" outline="0" fieldPosition="0">
        <references count="2">
          <reference field="4294967294" count="1" selected="0">
            <x v="0"/>
          </reference>
          <reference field="9" count="1" selected="0">
            <x v="6"/>
          </reference>
        </references>
      </pivotArea>
    </chartFormat>
    <chartFormat chart="0" format="6" series="1">
      <pivotArea type="data" outline="0" fieldPosition="0">
        <references count="2">
          <reference field="4294967294" count="1" selected="0">
            <x v="0"/>
          </reference>
          <reference field="9" count="1" selected="0">
            <x v="7"/>
          </reference>
        </references>
      </pivotArea>
    </chartFormat>
    <chartFormat chart="0" format="7" series="1">
      <pivotArea type="data" outline="0" fieldPosition="0">
        <references count="2">
          <reference field="4294967294" count="1" selected="0">
            <x v="0"/>
          </reference>
          <reference field="9" count="1" selected="0">
            <x v="8"/>
          </reference>
        </references>
      </pivotArea>
    </chartFormat>
    <chartFormat chart="0" format="8" series="1">
      <pivotArea type="data" outline="0" fieldPosition="0">
        <references count="2">
          <reference field="4294967294" count="1" selected="0">
            <x v="0"/>
          </reference>
          <reference field="9" count="1" selected="0">
            <x v="9"/>
          </reference>
        </references>
      </pivotArea>
    </chartFormat>
    <chartFormat chart="0" format="9" series="1">
      <pivotArea type="data" outline="0" fieldPosition="0">
        <references count="2">
          <reference field="4294967294" count="1" selected="0">
            <x v="0"/>
          </reference>
          <reference field="9" count="1" selected="0">
            <x v="10"/>
          </reference>
        </references>
      </pivotArea>
    </chartFormat>
    <chartFormat chart="0" format="10" series="1">
      <pivotArea type="data" outline="0" fieldPosition="0">
        <references count="2">
          <reference field="4294967294" count="1" selected="0">
            <x v="0"/>
          </reference>
          <reference field="9" count="1" selected="0">
            <x v="11"/>
          </reference>
        </references>
      </pivotArea>
    </chartFormat>
    <chartFormat chart="0" format="11" series="1">
      <pivotArea type="data" outline="0" fieldPosition="0">
        <references count="2">
          <reference field="4294967294" count="1" selected="0">
            <x v="0"/>
          </reference>
          <reference field="9" count="1" selected="0">
            <x v="12"/>
          </reference>
        </references>
      </pivotArea>
    </chartFormat>
    <chartFormat chart="2" format="96" series="1">
      <pivotArea type="data" outline="0" fieldPosition="0">
        <references count="2">
          <reference field="4294967294" count="1" selected="0">
            <x v="0"/>
          </reference>
          <reference field="9" count="1" selected="0">
            <x v="1"/>
          </reference>
        </references>
      </pivotArea>
    </chartFormat>
    <chartFormat chart="2" format="97" series="1">
      <pivotArea type="data" outline="0" fieldPosition="0">
        <references count="2">
          <reference field="4294967294" count="1" selected="0">
            <x v="0"/>
          </reference>
          <reference field="9" count="1" selected="0">
            <x v="2"/>
          </reference>
        </references>
      </pivotArea>
    </chartFormat>
    <chartFormat chart="2" format="98" series="1">
      <pivotArea type="data" outline="0" fieldPosition="0">
        <references count="2">
          <reference field="4294967294" count="1" selected="0">
            <x v="0"/>
          </reference>
          <reference field="9" count="1" selected="0">
            <x v="3"/>
          </reference>
        </references>
      </pivotArea>
    </chartFormat>
    <chartFormat chart="2" format="99" series="1">
      <pivotArea type="data" outline="0" fieldPosition="0">
        <references count="2">
          <reference field="4294967294" count="1" selected="0">
            <x v="0"/>
          </reference>
          <reference field="9" count="1" selected="0">
            <x v="4"/>
          </reference>
        </references>
      </pivotArea>
    </chartFormat>
    <chartFormat chart="2" format="100" series="1">
      <pivotArea type="data" outline="0" fieldPosition="0">
        <references count="2">
          <reference field="4294967294" count="1" selected="0">
            <x v="0"/>
          </reference>
          <reference field="9" count="1" selected="0">
            <x v="5"/>
          </reference>
        </references>
      </pivotArea>
    </chartFormat>
    <chartFormat chart="2" format="101" series="1">
      <pivotArea type="data" outline="0" fieldPosition="0">
        <references count="2">
          <reference field="4294967294" count="1" selected="0">
            <x v="0"/>
          </reference>
          <reference field="9" count="1" selected="0">
            <x v="6"/>
          </reference>
        </references>
      </pivotArea>
    </chartFormat>
    <chartFormat chart="2" format="102" series="1">
      <pivotArea type="data" outline="0" fieldPosition="0">
        <references count="2">
          <reference field="4294967294" count="1" selected="0">
            <x v="0"/>
          </reference>
          <reference field="9" count="1" selected="0">
            <x v="7"/>
          </reference>
        </references>
      </pivotArea>
    </chartFormat>
    <chartFormat chart="2" format="103" series="1">
      <pivotArea type="data" outline="0" fieldPosition="0">
        <references count="2">
          <reference field="4294967294" count="1" selected="0">
            <x v="0"/>
          </reference>
          <reference field="9" count="1" selected="0">
            <x v="8"/>
          </reference>
        </references>
      </pivotArea>
    </chartFormat>
    <chartFormat chart="2" format="104" series="1">
      <pivotArea type="data" outline="0" fieldPosition="0">
        <references count="2">
          <reference field="4294967294" count="1" selected="0">
            <x v="0"/>
          </reference>
          <reference field="9" count="1" selected="0">
            <x v="9"/>
          </reference>
        </references>
      </pivotArea>
    </chartFormat>
    <chartFormat chart="2" format="105" series="1">
      <pivotArea type="data" outline="0" fieldPosition="0">
        <references count="2">
          <reference field="4294967294" count="1" selected="0">
            <x v="0"/>
          </reference>
          <reference field="9" count="1" selected="0">
            <x v="10"/>
          </reference>
        </references>
      </pivotArea>
    </chartFormat>
    <chartFormat chart="2" format="106" series="1">
      <pivotArea type="data" outline="0" fieldPosition="0">
        <references count="2">
          <reference field="4294967294" count="1" selected="0">
            <x v="0"/>
          </reference>
          <reference field="9" count="1" selected="0">
            <x v="11"/>
          </reference>
        </references>
      </pivotArea>
    </chartFormat>
    <chartFormat chart="2" format="107" series="1">
      <pivotArea type="data" outline="0" fieldPosition="0">
        <references count="2">
          <reference field="4294967294" count="1" selected="0">
            <x v="0"/>
          </reference>
          <reference field="9" count="1" selected="0">
            <x v="12"/>
          </reference>
        </references>
      </pivotArea>
    </chartFormat>
    <chartFormat chart="8" format="120" series="1">
      <pivotArea type="data" outline="0" fieldPosition="0">
        <references count="2">
          <reference field="4294967294" count="1" selected="0">
            <x v="0"/>
          </reference>
          <reference field="9" count="1" selected="0">
            <x v="1"/>
          </reference>
        </references>
      </pivotArea>
    </chartFormat>
    <chartFormat chart="8" format="121" series="1">
      <pivotArea type="data" outline="0" fieldPosition="0">
        <references count="2">
          <reference field="4294967294" count="1" selected="0">
            <x v="0"/>
          </reference>
          <reference field="9" count="1" selected="0">
            <x v="2"/>
          </reference>
        </references>
      </pivotArea>
    </chartFormat>
    <chartFormat chart="8" format="122" series="1">
      <pivotArea type="data" outline="0" fieldPosition="0">
        <references count="2">
          <reference field="4294967294" count="1" selected="0">
            <x v="0"/>
          </reference>
          <reference field="9" count="1" selected="0">
            <x v="3"/>
          </reference>
        </references>
      </pivotArea>
    </chartFormat>
    <chartFormat chart="8" format="123" series="1">
      <pivotArea type="data" outline="0" fieldPosition="0">
        <references count="2">
          <reference field="4294967294" count="1" selected="0">
            <x v="0"/>
          </reference>
          <reference field="9" count="1" selected="0">
            <x v="4"/>
          </reference>
        </references>
      </pivotArea>
    </chartFormat>
    <chartFormat chart="8" format="124" series="1">
      <pivotArea type="data" outline="0" fieldPosition="0">
        <references count="2">
          <reference field="4294967294" count="1" selected="0">
            <x v="0"/>
          </reference>
          <reference field="9" count="1" selected="0">
            <x v="5"/>
          </reference>
        </references>
      </pivotArea>
    </chartFormat>
    <chartFormat chart="8" format="125" series="1">
      <pivotArea type="data" outline="0" fieldPosition="0">
        <references count="2">
          <reference field="4294967294" count="1" selected="0">
            <x v="0"/>
          </reference>
          <reference field="9" count="1" selected="0">
            <x v="6"/>
          </reference>
        </references>
      </pivotArea>
    </chartFormat>
    <chartFormat chart="8" format="126" series="1">
      <pivotArea type="data" outline="0" fieldPosition="0">
        <references count="2">
          <reference field="4294967294" count="1" selected="0">
            <x v="0"/>
          </reference>
          <reference field="9" count="1" selected="0">
            <x v="7"/>
          </reference>
        </references>
      </pivotArea>
    </chartFormat>
    <chartFormat chart="8" format="127" series="1">
      <pivotArea type="data" outline="0" fieldPosition="0">
        <references count="2">
          <reference field="4294967294" count="1" selected="0">
            <x v="0"/>
          </reference>
          <reference field="9" count="1" selected="0">
            <x v="8"/>
          </reference>
        </references>
      </pivotArea>
    </chartFormat>
    <chartFormat chart="8" format="128" series="1">
      <pivotArea type="data" outline="0" fieldPosition="0">
        <references count="2">
          <reference field="4294967294" count="1" selected="0">
            <x v="0"/>
          </reference>
          <reference field="9" count="1" selected="0">
            <x v="9"/>
          </reference>
        </references>
      </pivotArea>
    </chartFormat>
    <chartFormat chart="8" format="129" series="1">
      <pivotArea type="data" outline="0" fieldPosition="0">
        <references count="2">
          <reference field="4294967294" count="1" selected="0">
            <x v="0"/>
          </reference>
          <reference field="9" count="1" selected="0">
            <x v="10"/>
          </reference>
        </references>
      </pivotArea>
    </chartFormat>
    <chartFormat chart="8" format="130" series="1">
      <pivotArea type="data" outline="0" fieldPosition="0">
        <references count="2">
          <reference field="4294967294" count="1" selected="0">
            <x v="0"/>
          </reference>
          <reference field="9" count="1" selected="0">
            <x v="11"/>
          </reference>
        </references>
      </pivotArea>
    </chartFormat>
    <chartFormat chart="8" format="131" series="1">
      <pivotArea type="data" outline="0" fieldPosition="0">
        <references count="2">
          <reference field="4294967294" count="1" selected="0">
            <x v="0"/>
          </reference>
          <reference field="9"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6.xml"/><Relationship Id="rId18" Type="http://schemas.openxmlformats.org/officeDocument/2006/relationships/image" Target="../media/image10.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7.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9.emf"/><Relationship Id="rId1" Type="http://schemas.openxmlformats.org/officeDocument/2006/relationships/drawing" Target="../drawings/drawing5.xml"/><Relationship Id="rId6" Type="http://schemas.openxmlformats.org/officeDocument/2006/relationships/image" Target="../media/image4.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6.emf"/><Relationship Id="rId4" Type="http://schemas.openxmlformats.org/officeDocument/2006/relationships/image" Target="../media/image3.emf"/><Relationship Id="rId9" Type="http://schemas.openxmlformats.org/officeDocument/2006/relationships/control" Target="../activeX/activeX4.xml"/><Relationship Id="rId14" Type="http://schemas.openxmlformats.org/officeDocument/2006/relationships/image" Target="../media/image8.emf"/></Relationships>
</file>

<file path=xl/worksheets/_rels/sheet6.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BA714-A04A-4C2D-B207-9E0395FA392A}">
  <sheetPr codeName="Sheet4">
    <tabColor rgb="FFFF0000"/>
  </sheetPr>
  <dimension ref="A6:O25"/>
  <sheetViews>
    <sheetView showGridLines="0" workbookViewId="0">
      <selection activeCell="C25" sqref="C25:O25"/>
    </sheetView>
  </sheetViews>
  <sheetFormatPr defaultRowHeight="15" x14ac:dyDescent="0.25"/>
  <sheetData>
    <row r="6" spans="2:8" ht="26.25" x14ac:dyDescent="0.4">
      <c r="B6" s="34"/>
      <c r="G6" s="33"/>
    </row>
    <row r="7" spans="2:8" x14ac:dyDescent="0.25">
      <c r="H7" s="33"/>
    </row>
    <row r="8" spans="2:8" ht="19.5" x14ac:dyDescent="0.3">
      <c r="H8" s="37"/>
    </row>
    <row r="9" spans="2:8" x14ac:dyDescent="0.25">
      <c r="H9" s="33"/>
    </row>
    <row r="11" spans="2:8" ht="19.5" x14ac:dyDescent="0.3">
      <c r="H11" s="37"/>
    </row>
    <row r="12" spans="2:8" x14ac:dyDescent="0.25">
      <c r="H12" s="33"/>
    </row>
    <row r="14" spans="2:8" ht="19.5" x14ac:dyDescent="0.3">
      <c r="H14" s="37"/>
    </row>
    <row r="16" spans="2:8" x14ac:dyDescent="0.25">
      <c r="H16" s="33"/>
    </row>
    <row r="17" spans="1:15" ht="19.5" x14ac:dyDescent="0.3">
      <c r="H17" s="37"/>
    </row>
    <row r="18" spans="1:15" x14ac:dyDescent="0.25">
      <c r="H18" s="33"/>
    </row>
    <row r="20" spans="1:15" ht="19.5" x14ac:dyDescent="0.3">
      <c r="H20" s="37"/>
    </row>
    <row r="21" spans="1:15" x14ac:dyDescent="0.25">
      <c r="A21" s="24" t="s">
        <v>10540</v>
      </c>
      <c r="H21" s="33"/>
    </row>
    <row r="22" spans="1:15" x14ac:dyDescent="0.25">
      <c r="A22" s="20"/>
      <c r="H22" s="33"/>
    </row>
    <row r="23" spans="1:15" x14ac:dyDescent="0.25">
      <c r="B23" s="79" t="s">
        <v>10541</v>
      </c>
      <c r="C23" t="s">
        <v>10542</v>
      </c>
    </row>
    <row r="24" spans="1:15" ht="19.5" x14ac:dyDescent="0.3">
      <c r="H24" s="37"/>
    </row>
    <row r="25" spans="1:15" ht="155.25" customHeight="1" x14ac:dyDescent="0.25">
      <c r="B25" s="137" t="s">
        <v>10543</v>
      </c>
      <c r="C25" s="109" t="s">
        <v>10571</v>
      </c>
      <c r="D25" s="110"/>
      <c r="E25" s="110"/>
      <c r="F25" s="110"/>
      <c r="G25" s="110"/>
      <c r="H25" s="110"/>
      <c r="I25" s="110"/>
      <c r="J25" s="110"/>
      <c r="K25" s="110"/>
      <c r="L25" s="110"/>
      <c r="M25" s="110"/>
      <c r="N25" s="110"/>
      <c r="O25" s="110"/>
    </row>
  </sheetData>
  <mergeCells count="1">
    <mergeCell ref="C25:O25"/>
  </mergeCells>
  <pageMargins left="0.7" right="0.7" top="0.75" bottom="0.75" header="0.3" footer="0.3"/>
  <drawing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AE4957"/>
  <sheetViews>
    <sheetView showGridLines="0" workbookViewId="0">
      <pane ySplit="5" topLeftCell="A6" activePane="bottomLeft" state="frozen"/>
      <selection pane="bottomLeft" activeCell="M4" sqref="M4"/>
    </sheetView>
  </sheetViews>
  <sheetFormatPr defaultRowHeight="15" outlineLevelCol="1" x14ac:dyDescent="0.25"/>
  <cols>
    <col min="1" max="1" width="5.140625" bestFit="1" customWidth="1"/>
    <col min="2" max="2" width="12.85546875" bestFit="1" customWidth="1"/>
    <col min="3" max="3" width="13.5703125" bestFit="1" customWidth="1"/>
    <col min="4" max="4" width="7.28515625" bestFit="1" customWidth="1"/>
    <col min="5" max="5" width="10" bestFit="1" customWidth="1"/>
    <col min="6" max="6" width="8.7109375" bestFit="1" customWidth="1"/>
    <col min="7" max="7" width="23.5703125" bestFit="1" customWidth="1"/>
    <col min="8" max="8" width="24" bestFit="1" customWidth="1"/>
    <col min="9" max="9" width="16.85546875" bestFit="1" customWidth="1"/>
    <col min="10" max="10" width="13" bestFit="1" customWidth="1"/>
    <col min="11" max="11" width="11" bestFit="1" customWidth="1"/>
    <col min="12" max="12" width="10.140625" bestFit="1" customWidth="1"/>
    <col min="13" max="13" width="10.7109375" bestFit="1" customWidth="1"/>
    <col min="14" max="14" width="1.5703125" customWidth="1"/>
    <col min="15" max="15" width="19" bestFit="1" customWidth="1"/>
    <col min="16" max="16" width="2.7109375" customWidth="1"/>
    <col min="23" max="24" width="23.5703125" hidden="1" customWidth="1" outlineLevel="1"/>
    <col min="25" max="25" width="23.5703125" customWidth="1" collapsed="1"/>
  </cols>
  <sheetData>
    <row r="5" spans="1:31" x14ac:dyDescent="0.25">
      <c r="A5" s="2" t="s">
        <v>0</v>
      </c>
      <c r="B5" s="3" t="s">
        <v>1</v>
      </c>
      <c r="C5" s="3" t="s">
        <v>2</v>
      </c>
      <c r="D5" s="3" t="s">
        <v>3</v>
      </c>
      <c r="E5" s="3" t="s">
        <v>4</v>
      </c>
      <c r="F5" s="3" t="s">
        <v>5</v>
      </c>
      <c r="G5" s="3" t="s">
        <v>6</v>
      </c>
      <c r="H5" s="3" t="s">
        <v>7</v>
      </c>
      <c r="I5" s="3" t="s">
        <v>8</v>
      </c>
      <c r="J5" s="3" t="s">
        <v>9</v>
      </c>
      <c r="K5" s="3" t="s">
        <v>10</v>
      </c>
      <c r="L5" s="3" t="s">
        <v>11</v>
      </c>
      <c r="M5" s="4" t="s">
        <v>12</v>
      </c>
      <c r="O5" s="13" t="s">
        <v>10344</v>
      </c>
      <c r="Q5" s="2" t="str">
        <f t="shared" ref="Q5:W5" si="0">A5</f>
        <v>ID</v>
      </c>
      <c r="R5" s="3" t="str">
        <f t="shared" si="0"/>
        <v>First Name</v>
      </c>
      <c r="S5" s="3" t="str">
        <f t="shared" si="0"/>
        <v>Last Name</v>
      </c>
      <c r="T5" s="3" t="str">
        <f t="shared" si="0"/>
        <v>Title</v>
      </c>
      <c r="U5" s="3" t="str">
        <f t="shared" si="0"/>
        <v>Gender</v>
      </c>
      <c r="V5" s="3" t="str">
        <f t="shared" si="0"/>
        <v>Credit</v>
      </c>
      <c r="W5" s="14" t="str">
        <f t="shared" si="0"/>
        <v>Street</v>
      </c>
      <c r="X5" s="14" t="s">
        <v>10345</v>
      </c>
      <c r="Y5" s="3" t="s">
        <v>6</v>
      </c>
      <c r="Z5" s="3" t="str">
        <f t="shared" ref="Z5:AE5" si="1">H5</f>
        <v>Town</v>
      </c>
      <c r="AA5" s="3" t="str">
        <f t="shared" si="1"/>
        <v>Post Code Area</v>
      </c>
      <c r="AB5" s="3" t="str">
        <f t="shared" si="1"/>
        <v>Order Date</v>
      </c>
      <c r="AC5" s="3" t="str">
        <f t="shared" si="1"/>
        <v>Quantity</v>
      </c>
      <c r="AD5" s="3" t="str">
        <f t="shared" si="1"/>
        <v>Product</v>
      </c>
      <c r="AE5" s="4" t="str">
        <f t="shared" si="1"/>
        <v>Date</v>
      </c>
    </row>
    <row r="6" spans="1:31" x14ac:dyDescent="0.25">
      <c r="A6" s="5">
        <v>1</v>
      </c>
      <c r="B6" s="6" t="s">
        <v>13</v>
      </c>
      <c r="C6" s="6" t="s">
        <v>14</v>
      </c>
      <c r="D6" s="6" t="s">
        <v>15</v>
      </c>
      <c r="E6" s="6" t="s">
        <v>16</v>
      </c>
      <c r="F6" s="6">
        <v>30</v>
      </c>
      <c r="G6" s="6" t="s">
        <v>17</v>
      </c>
      <c r="H6" s="6" t="s">
        <v>18</v>
      </c>
      <c r="I6" s="6" t="s">
        <v>19</v>
      </c>
      <c r="J6" s="7">
        <v>44389</v>
      </c>
      <c r="K6" s="6">
        <v>73</v>
      </c>
      <c r="L6" s="6" t="s">
        <v>20</v>
      </c>
      <c r="M6" s="8">
        <v>44273</v>
      </c>
      <c r="O6">
        <f>COUNTBLANK(A6:L6)+COUNTIF(K6,0)+ COUNTIF(A6:L6,"N/A")</f>
        <v>0</v>
      </c>
      <c r="Q6" s="5" t="str">
        <f t="shared" ref="Q6:Q69" si="2">TRIM(A6)</f>
        <v>1</v>
      </c>
      <c r="R6" s="6" t="str">
        <f t="shared" ref="R6:R69" si="3">TRIM(B6)</f>
        <v>Gabriele</v>
      </c>
      <c r="S6" s="6" t="str">
        <f t="shared" ref="S6:S69" si="4">TRIM(C6)</f>
        <v>Baxter</v>
      </c>
      <c r="T6" s="6" t="str">
        <f t="shared" ref="T6:T69" si="5">TRIM(D6)</f>
        <v>Mrs</v>
      </c>
      <c r="U6" s="6" t="str">
        <f t="shared" ref="U6:U69" si="6">IF(ISNUMBER(SEARCH("f",TRIM(E6))),"F","M")</f>
        <v>F</v>
      </c>
      <c r="V6" s="6" t="str">
        <f t="shared" ref="V6:V69" si="7">TRIM(F6)</f>
        <v>30</v>
      </c>
      <c r="W6" s="6" t="str">
        <f t="shared" ref="W6:W69" si="8">SUBSTITUTE(SUBSTITUTE(SUBSTITUTE(PROPER(TRIM(G6)),"(?)","")," (No",""),"'S","'s")</f>
        <v>Abbotsbury Mews</v>
      </c>
      <c r="X6" s="6" t="str">
        <f t="shared" ref="X6:X69" si="9">RIGHT(W6,2)</f>
        <v>ws</v>
      </c>
      <c r="Y6" s="6" t="str">
        <f t="shared" ref="Y6:Y69" si="10">IF(OR(X6="St",X6="Av",X6="Pl"),SUBSTITUTE(SUBSTITUTE(SUBSTITUTE(SUBSTITUTE(SUBSTITUTE(SUBSTITUTE(SUBSTITUTE(W6,"Rd","Road"),"St","Street"),"Cls", "Close"),"Plc","Place"),"Bldgs","Buildings"),"Av","Avenue"),"Pl","Place"),SUBSTITUTE(SUBSTITUTE(SUBSTITUTE(SUBSTITUTE(SUBSTITUTE(W6,"Rd","Road"),"Cls", "Close"),"Plc","Place"),"Bldgs","Buildings"),"Crt","Court"))</f>
        <v>Abbotsbury Mews</v>
      </c>
      <c r="Z6" s="6" t="str">
        <f t="shared" ref="Z6:Z69" si="11">TRIM(H6)</f>
        <v>Ballyclare</v>
      </c>
      <c r="AA6" s="6" t="str">
        <f t="shared" ref="AA6:AA69" si="12">TRIM(I6)</f>
        <v>CH</v>
      </c>
      <c r="AB6" s="7" t="str">
        <f t="shared" ref="AB6:AB69" si="13">TRIM(J6)</f>
        <v>44389</v>
      </c>
      <c r="AC6" s="6" t="str">
        <f t="shared" ref="AC6:AC69" si="14">TRIM(K6)</f>
        <v>73</v>
      </c>
      <c r="AD6" s="6" t="str">
        <f t="shared" ref="AD6:AD69" si="15">TRIM(L6)</f>
        <v>B</v>
      </c>
      <c r="AE6" s="8" t="str">
        <f t="shared" ref="AE6:AE69" si="16">TRIM(M6)</f>
        <v>44273</v>
      </c>
    </row>
    <row r="7" spans="1:31" x14ac:dyDescent="0.25">
      <c r="A7" s="9">
        <v>2</v>
      </c>
      <c r="B7" s="10" t="s">
        <v>21</v>
      </c>
      <c r="C7" s="10" t="s">
        <v>22</v>
      </c>
      <c r="D7" s="10" t="s">
        <v>15</v>
      </c>
      <c r="E7" s="10" t="s">
        <v>16</v>
      </c>
      <c r="F7" s="10">
        <v>60</v>
      </c>
      <c r="G7" s="10" t="s">
        <v>23</v>
      </c>
      <c r="H7" s="10" t="s">
        <v>24</v>
      </c>
      <c r="I7" s="10" t="s">
        <v>25</v>
      </c>
      <c r="J7" s="11">
        <v>44500</v>
      </c>
      <c r="K7" s="10">
        <v>13</v>
      </c>
      <c r="L7" s="10" t="s">
        <v>20</v>
      </c>
      <c r="M7" s="12"/>
      <c r="O7">
        <f>COUNTBLANK(A7:L7)+COUNTIF(K7,0)+ COUNTIF(A7:L7,"N/A")</f>
        <v>0</v>
      </c>
      <c r="Q7" s="9" t="str">
        <f t="shared" si="2"/>
        <v>2</v>
      </c>
      <c r="R7" s="10" t="str">
        <f t="shared" si="3"/>
        <v>Dann</v>
      </c>
      <c r="S7" s="10" t="str">
        <f t="shared" si="4"/>
        <v>Huffman</v>
      </c>
      <c r="T7" s="10" t="str">
        <f t="shared" si="5"/>
        <v>Mrs</v>
      </c>
      <c r="U7" s="10" t="str">
        <f t="shared" si="6"/>
        <v>F</v>
      </c>
      <c r="V7" s="10" t="str">
        <f t="shared" si="7"/>
        <v>60</v>
      </c>
      <c r="W7" s="10" t="str">
        <f t="shared" si="8"/>
        <v>Adams Close</v>
      </c>
      <c r="X7" s="10" t="str">
        <f t="shared" si="9"/>
        <v>se</v>
      </c>
      <c r="Y7" s="10" t="str">
        <f t="shared" si="10"/>
        <v>Adams Close</v>
      </c>
      <c r="Z7" s="10" t="str">
        <f t="shared" si="11"/>
        <v>Hoddesdon</v>
      </c>
      <c r="AA7" s="10" t="str">
        <f t="shared" si="12"/>
        <v>HG</v>
      </c>
      <c r="AB7" s="11" t="str">
        <f t="shared" si="13"/>
        <v>44500</v>
      </c>
      <c r="AC7" s="10" t="str">
        <f t="shared" si="14"/>
        <v>13</v>
      </c>
      <c r="AD7" s="10" t="str">
        <f t="shared" si="15"/>
        <v>B</v>
      </c>
      <c r="AE7" s="12" t="str">
        <f t="shared" si="16"/>
        <v/>
      </c>
    </row>
    <row r="8" spans="1:31" x14ac:dyDescent="0.25">
      <c r="A8" s="5">
        <v>3</v>
      </c>
      <c r="B8" s="6" t="s">
        <v>26</v>
      </c>
      <c r="C8" s="6" t="s">
        <v>27</v>
      </c>
      <c r="D8" s="6" t="s">
        <v>28</v>
      </c>
      <c r="E8" s="6" t="s">
        <v>29</v>
      </c>
      <c r="F8" s="6">
        <v>90</v>
      </c>
      <c r="G8" s="6" t="s">
        <v>30</v>
      </c>
      <c r="H8" s="6" t="s">
        <v>31</v>
      </c>
      <c r="I8" s="6" t="s">
        <v>32</v>
      </c>
      <c r="J8" s="7">
        <v>43983</v>
      </c>
      <c r="K8" s="6">
        <v>75</v>
      </c>
      <c r="L8" s="6" t="s">
        <v>33</v>
      </c>
      <c r="M8" s="8"/>
      <c r="O8">
        <f>COUNTBLANK(A8:L8)+COUNTIF(K8,0)+ COUNTIF(A8:L8,"N/A")</f>
        <v>0</v>
      </c>
      <c r="Q8" s="5" t="str">
        <f t="shared" si="2"/>
        <v>3</v>
      </c>
      <c r="R8" s="6" t="str">
        <f t="shared" si="3"/>
        <v>Cameron</v>
      </c>
      <c r="S8" s="6" t="str">
        <f t="shared" si="4"/>
        <v>Vickers</v>
      </c>
      <c r="T8" s="6" t="str">
        <f t="shared" si="5"/>
        <v>Mr</v>
      </c>
      <c r="U8" s="6" t="str">
        <f t="shared" si="6"/>
        <v>M</v>
      </c>
      <c r="V8" s="6" t="str">
        <f t="shared" si="7"/>
        <v>90</v>
      </c>
      <c r="W8" s="6" t="str">
        <f t="shared" si="8"/>
        <v>Beechwood Close</v>
      </c>
      <c r="X8" s="6" t="str">
        <f t="shared" si="9"/>
        <v>se</v>
      </c>
      <c r="Y8" s="6" t="str">
        <f t="shared" si="10"/>
        <v>Beechwood Close</v>
      </c>
      <c r="Z8" s="6" t="str">
        <f t="shared" si="11"/>
        <v>Ross-On-Wye</v>
      </c>
      <c r="AA8" s="6" t="str">
        <f t="shared" si="12"/>
        <v>WC</v>
      </c>
      <c r="AB8" s="7" t="str">
        <f t="shared" si="13"/>
        <v>43983</v>
      </c>
      <c r="AC8" s="6" t="str">
        <f t="shared" si="14"/>
        <v>75</v>
      </c>
      <c r="AD8" s="6" t="str">
        <f t="shared" si="15"/>
        <v>A3</v>
      </c>
      <c r="AE8" s="8" t="str">
        <f t="shared" si="16"/>
        <v/>
      </c>
    </row>
    <row r="9" spans="1:31" x14ac:dyDescent="0.25">
      <c r="A9" s="9">
        <v>4</v>
      </c>
      <c r="B9" s="10" t="s">
        <v>34</v>
      </c>
      <c r="C9" s="10" t="s">
        <v>35</v>
      </c>
      <c r="D9" s="10" t="s">
        <v>28</v>
      </c>
      <c r="E9" s="10" t="s">
        <v>29</v>
      </c>
      <c r="F9" s="10">
        <v>60</v>
      </c>
      <c r="G9" s="10" t="s">
        <v>36</v>
      </c>
      <c r="H9" s="10" t="s">
        <v>37</v>
      </c>
      <c r="I9" s="10" t="s">
        <v>38</v>
      </c>
      <c r="J9" s="11">
        <v>44431</v>
      </c>
      <c r="K9" s="10">
        <v>91</v>
      </c>
      <c r="L9" s="10" t="s">
        <v>39</v>
      </c>
      <c r="M9" s="12"/>
      <c r="O9">
        <f>COUNTBLANK(A9:L9)+COUNTIF(K9,0)+ COUNTIF(A9:L9,"N/A")</f>
        <v>0</v>
      </c>
      <c r="Q9" s="9" t="str">
        <f t="shared" si="2"/>
        <v>4</v>
      </c>
      <c r="R9" s="10" t="str">
        <f t="shared" si="3"/>
        <v>Barry</v>
      </c>
      <c r="S9" s="10" t="str">
        <f t="shared" si="4"/>
        <v>Rangel</v>
      </c>
      <c r="T9" s="10" t="str">
        <f t="shared" si="5"/>
        <v>Mr</v>
      </c>
      <c r="U9" s="10" t="str">
        <f t="shared" si="6"/>
        <v>M</v>
      </c>
      <c r="V9" s="10" t="str">
        <f t="shared" si="7"/>
        <v>60</v>
      </c>
      <c r="W9" s="10" t="str">
        <f t="shared" si="8"/>
        <v>Bergen Square</v>
      </c>
      <c r="X9" s="10" t="str">
        <f t="shared" si="9"/>
        <v>re</v>
      </c>
      <c r="Y9" s="10" t="str">
        <f t="shared" si="10"/>
        <v>Bergen Square</v>
      </c>
      <c r="Z9" s="10" t="str">
        <f t="shared" si="11"/>
        <v>Derbyshire</v>
      </c>
      <c r="AA9" s="10" t="str">
        <f t="shared" si="12"/>
        <v>RM</v>
      </c>
      <c r="AB9" s="11" t="str">
        <f t="shared" si="13"/>
        <v>44431</v>
      </c>
      <c r="AC9" s="10" t="str">
        <f t="shared" si="14"/>
        <v>91</v>
      </c>
      <c r="AD9" s="10" t="str">
        <f t="shared" si="15"/>
        <v>C1</v>
      </c>
      <c r="AE9" s="12" t="str">
        <f t="shared" si="16"/>
        <v/>
      </c>
    </row>
    <row r="10" spans="1:31" x14ac:dyDescent="0.25">
      <c r="A10" s="5">
        <v>7</v>
      </c>
      <c r="B10" s="6" t="s">
        <v>47</v>
      </c>
      <c r="C10" s="6" t="s">
        <v>48</v>
      </c>
      <c r="D10" s="6" t="s">
        <v>49</v>
      </c>
      <c r="E10" s="6" t="s">
        <v>16</v>
      </c>
      <c r="F10" s="6">
        <v>30</v>
      </c>
      <c r="G10" s="6" t="s">
        <v>50</v>
      </c>
      <c r="H10" s="6" t="s">
        <v>51</v>
      </c>
      <c r="I10" s="6" t="s">
        <v>32</v>
      </c>
      <c r="J10" s="7">
        <v>44316</v>
      </c>
      <c r="K10" s="6">
        <v>104</v>
      </c>
      <c r="L10" s="6" t="s">
        <v>52</v>
      </c>
      <c r="M10" s="8"/>
      <c r="O10">
        <f t="shared" ref="O10:O73" si="17">COUNTBLANK(A10:L10)+COUNTIF(K10,0)</f>
        <v>0</v>
      </c>
      <c r="Q10" s="5" t="str">
        <f t="shared" si="2"/>
        <v>7</v>
      </c>
      <c r="R10" s="6" t="str">
        <f t="shared" si="3"/>
        <v>Tammi</v>
      </c>
      <c r="S10" s="6" t="str">
        <f t="shared" si="4"/>
        <v>Meade</v>
      </c>
      <c r="T10" s="6" t="str">
        <f t="shared" si="5"/>
        <v>Miss</v>
      </c>
      <c r="U10" s="6" t="str">
        <f t="shared" si="6"/>
        <v>F</v>
      </c>
      <c r="V10" s="6" t="str">
        <f t="shared" si="7"/>
        <v>30</v>
      </c>
      <c r="W10" s="6" t="str">
        <f t="shared" si="8"/>
        <v>Monson Road</v>
      </c>
      <c r="X10" s="6" t="str">
        <f t="shared" si="9"/>
        <v>ad</v>
      </c>
      <c r="Y10" s="6" t="str">
        <f t="shared" si="10"/>
        <v>Monson Road</v>
      </c>
      <c r="Z10" s="6" t="str">
        <f t="shared" si="11"/>
        <v>Tadworth</v>
      </c>
      <c r="AA10" s="6" t="str">
        <f t="shared" si="12"/>
        <v>WC</v>
      </c>
      <c r="AB10" s="7" t="str">
        <f t="shared" si="13"/>
        <v>44316</v>
      </c>
      <c r="AC10" s="6" t="str">
        <f t="shared" si="14"/>
        <v>104</v>
      </c>
      <c r="AD10" s="6" t="str">
        <f t="shared" si="15"/>
        <v>A1</v>
      </c>
      <c r="AE10" s="8" t="str">
        <f t="shared" si="16"/>
        <v/>
      </c>
    </row>
    <row r="11" spans="1:31" x14ac:dyDescent="0.25">
      <c r="A11" s="9">
        <v>8</v>
      </c>
      <c r="B11" s="10" t="s">
        <v>53</v>
      </c>
      <c r="C11" s="10" t="s">
        <v>54</v>
      </c>
      <c r="D11" s="10" t="s">
        <v>28</v>
      </c>
      <c r="E11" s="10" t="s">
        <v>29</v>
      </c>
      <c r="F11" s="10">
        <v>60</v>
      </c>
      <c r="G11" s="10" t="s">
        <v>55</v>
      </c>
      <c r="H11" s="10" t="s">
        <v>56</v>
      </c>
      <c r="I11" s="10" t="s">
        <v>57</v>
      </c>
      <c r="J11" s="11">
        <v>44286</v>
      </c>
      <c r="K11" s="10">
        <v>79</v>
      </c>
      <c r="L11" s="10" t="s">
        <v>44</v>
      </c>
      <c r="M11" s="12"/>
      <c r="O11">
        <f t="shared" si="17"/>
        <v>0</v>
      </c>
      <c r="Q11" s="9" t="str">
        <f t="shared" si="2"/>
        <v>8</v>
      </c>
      <c r="R11" s="10" t="str">
        <f t="shared" si="3"/>
        <v>Benito</v>
      </c>
      <c r="S11" s="10" t="str">
        <f t="shared" si="4"/>
        <v>Holman</v>
      </c>
      <c r="T11" s="10" t="str">
        <f t="shared" si="5"/>
        <v>Mr</v>
      </c>
      <c r="U11" s="10" t="str">
        <f t="shared" si="6"/>
        <v>M</v>
      </c>
      <c r="V11" s="10" t="str">
        <f t="shared" si="7"/>
        <v>60</v>
      </c>
      <c r="W11" s="10" t="str">
        <f t="shared" si="8"/>
        <v>Naoroji Street</v>
      </c>
      <c r="X11" s="10" t="str">
        <f t="shared" si="9"/>
        <v>et</v>
      </c>
      <c r="Y11" s="10" t="str">
        <f t="shared" si="10"/>
        <v>Naoroji Street</v>
      </c>
      <c r="Z11" s="10" t="str">
        <f t="shared" si="11"/>
        <v>Ammanford</v>
      </c>
      <c r="AA11" s="10" t="str">
        <f t="shared" si="12"/>
        <v>HP</v>
      </c>
      <c r="AB11" s="11" t="str">
        <f t="shared" si="13"/>
        <v>44286</v>
      </c>
      <c r="AC11" s="10" t="str">
        <f t="shared" si="14"/>
        <v>79</v>
      </c>
      <c r="AD11" s="10" t="str">
        <f t="shared" si="15"/>
        <v>D</v>
      </c>
      <c r="AE11" s="12" t="str">
        <f t="shared" si="16"/>
        <v/>
      </c>
    </row>
    <row r="12" spans="1:31" x14ac:dyDescent="0.25">
      <c r="A12" s="5">
        <v>9</v>
      </c>
      <c r="B12" s="6" t="s">
        <v>58</v>
      </c>
      <c r="C12" s="6" t="s">
        <v>59</v>
      </c>
      <c r="D12" s="6" t="s">
        <v>15</v>
      </c>
      <c r="E12" s="6" t="s">
        <v>16</v>
      </c>
      <c r="F12" s="6">
        <v>90</v>
      </c>
      <c r="G12" s="6" t="s">
        <v>60</v>
      </c>
      <c r="H12" s="6" t="s">
        <v>61</v>
      </c>
      <c r="I12" s="6" t="s">
        <v>32</v>
      </c>
      <c r="J12" s="7">
        <v>44052</v>
      </c>
      <c r="K12" s="6">
        <v>86</v>
      </c>
      <c r="L12" s="6" t="s">
        <v>62</v>
      </c>
      <c r="M12" s="8"/>
      <c r="O12">
        <f t="shared" si="17"/>
        <v>0</v>
      </c>
      <c r="Q12" s="5" t="str">
        <f t="shared" si="2"/>
        <v>9</v>
      </c>
      <c r="R12" s="6" t="str">
        <f t="shared" si="3"/>
        <v>Francene</v>
      </c>
      <c r="S12" s="6" t="str">
        <f t="shared" si="4"/>
        <v>Vincent</v>
      </c>
      <c r="T12" s="6" t="str">
        <f t="shared" si="5"/>
        <v>Mrs</v>
      </c>
      <c r="U12" s="6" t="str">
        <f t="shared" si="6"/>
        <v>F</v>
      </c>
      <c r="V12" s="6" t="str">
        <f t="shared" si="7"/>
        <v>90</v>
      </c>
      <c r="W12" s="6" t="str">
        <f t="shared" si="8"/>
        <v>Newdigate</v>
      </c>
      <c r="X12" s="6" t="str">
        <f t="shared" si="9"/>
        <v>te</v>
      </c>
      <c r="Y12" s="6" t="str">
        <f t="shared" si="10"/>
        <v>Newdigate</v>
      </c>
      <c r="Z12" s="6" t="str">
        <f t="shared" si="11"/>
        <v>Lynmouth</v>
      </c>
      <c r="AA12" s="6" t="str">
        <f t="shared" si="12"/>
        <v>WC</v>
      </c>
      <c r="AB12" s="7" t="str">
        <f t="shared" si="13"/>
        <v>44052</v>
      </c>
      <c r="AC12" s="6" t="str">
        <f t="shared" si="14"/>
        <v>86</v>
      </c>
      <c r="AD12" s="6" t="str">
        <f t="shared" si="15"/>
        <v>C4</v>
      </c>
      <c r="AE12" s="8" t="str">
        <f t="shared" si="16"/>
        <v/>
      </c>
    </row>
    <row r="13" spans="1:31" x14ac:dyDescent="0.25">
      <c r="A13" s="9">
        <v>10</v>
      </c>
      <c r="B13" s="10" t="s">
        <v>63</v>
      </c>
      <c r="C13" s="10" t="s">
        <v>64</v>
      </c>
      <c r="D13" s="10" t="s">
        <v>41</v>
      </c>
      <c r="E13" s="10" t="s">
        <v>16</v>
      </c>
      <c r="F13" s="10">
        <v>90</v>
      </c>
      <c r="G13" s="10" t="s">
        <v>65</v>
      </c>
      <c r="H13" s="10" t="s">
        <v>66</v>
      </c>
      <c r="I13" s="10" t="s">
        <v>67</v>
      </c>
      <c r="J13" s="11">
        <v>43489</v>
      </c>
      <c r="K13" s="10">
        <v>66</v>
      </c>
      <c r="L13" s="10" t="s">
        <v>68</v>
      </c>
      <c r="M13" s="12"/>
      <c r="O13">
        <f t="shared" si="17"/>
        <v>0</v>
      </c>
      <c r="Q13" s="9" t="str">
        <f t="shared" si="2"/>
        <v>10</v>
      </c>
      <c r="R13" s="10" t="str">
        <f t="shared" si="3"/>
        <v>Gaynelle</v>
      </c>
      <c r="S13" s="10" t="str">
        <f t="shared" si="4"/>
        <v>Naquin</v>
      </c>
      <c r="T13" s="10" t="str">
        <f t="shared" si="5"/>
        <v>Ms</v>
      </c>
      <c r="U13" s="10" t="str">
        <f t="shared" si="6"/>
        <v>F</v>
      </c>
      <c r="V13" s="10" t="str">
        <f t="shared" si="7"/>
        <v>90</v>
      </c>
      <c r="W13" s="10" t="str">
        <f t="shared" si="8"/>
        <v>Shamrock Way</v>
      </c>
      <c r="X13" s="10" t="str">
        <f t="shared" si="9"/>
        <v>ay</v>
      </c>
      <c r="Y13" s="10" t="str">
        <f t="shared" si="10"/>
        <v>Shamrock Way</v>
      </c>
      <c r="Z13" s="10" t="str">
        <f t="shared" si="11"/>
        <v>Alexandria</v>
      </c>
      <c r="AA13" s="10" t="str">
        <f t="shared" si="12"/>
        <v>GU</v>
      </c>
      <c r="AB13" s="11" t="str">
        <f t="shared" si="13"/>
        <v>43489</v>
      </c>
      <c r="AC13" s="10" t="str">
        <f t="shared" si="14"/>
        <v>66</v>
      </c>
      <c r="AD13" s="10" t="str">
        <f t="shared" si="15"/>
        <v>A2</v>
      </c>
      <c r="AE13" s="12" t="str">
        <f t="shared" si="16"/>
        <v/>
      </c>
    </row>
    <row r="14" spans="1:31" x14ac:dyDescent="0.25">
      <c r="A14" s="5">
        <v>11</v>
      </c>
      <c r="B14" s="6" t="s">
        <v>69</v>
      </c>
      <c r="C14" s="6" t="s">
        <v>70</v>
      </c>
      <c r="D14" s="6" t="s">
        <v>49</v>
      </c>
      <c r="E14" s="6" t="s">
        <v>16</v>
      </c>
      <c r="F14" s="6">
        <v>90</v>
      </c>
      <c r="G14" s="6" t="s">
        <v>71</v>
      </c>
      <c r="H14" s="6" t="s">
        <v>72</v>
      </c>
      <c r="I14" s="6" t="s">
        <v>32</v>
      </c>
      <c r="J14" s="7">
        <v>43664</v>
      </c>
      <c r="K14" s="6">
        <v>18</v>
      </c>
      <c r="L14" s="6" t="s">
        <v>52</v>
      </c>
      <c r="M14" s="8"/>
      <c r="O14">
        <f t="shared" si="17"/>
        <v>0</v>
      </c>
      <c r="Q14" s="5" t="str">
        <f t="shared" si="2"/>
        <v>11</v>
      </c>
      <c r="R14" s="6" t="str">
        <f t="shared" si="3"/>
        <v>Earlie</v>
      </c>
      <c r="S14" s="6" t="str">
        <f t="shared" si="4"/>
        <v>Clark</v>
      </c>
      <c r="T14" s="6" t="str">
        <f t="shared" si="5"/>
        <v>Miss</v>
      </c>
      <c r="U14" s="6" t="str">
        <f t="shared" si="6"/>
        <v>F</v>
      </c>
      <c r="V14" s="6" t="str">
        <f t="shared" si="7"/>
        <v>90</v>
      </c>
      <c r="W14" s="6" t="str">
        <f t="shared" si="8"/>
        <v>The Loning</v>
      </c>
      <c r="X14" s="6" t="str">
        <f t="shared" si="9"/>
        <v>ng</v>
      </c>
      <c r="Y14" s="6" t="str">
        <f t="shared" si="10"/>
        <v>The Loning</v>
      </c>
      <c r="Z14" s="6" t="str">
        <f t="shared" si="11"/>
        <v>Peterhead</v>
      </c>
      <c r="AA14" s="6" t="str">
        <f t="shared" si="12"/>
        <v>WC</v>
      </c>
      <c r="AB14" s="7" t="str">
        <f t="shared" si="13"/>
        <v>43664</v>
      </c>
      <c r="AC14" s="6" t="str">
        <f t="shared" si="14"/>
        <v>18</v>
      </c>
      <c r="AD14" s="6" t="str">
        <f t="shared" si="15"/>
        <v>A1</v>
      </c>
      <c r="AE14" s="8" t="str">
        <f t="shared" si="16"/>
        <v/>
      </c>
    </row>
    <row r="15" spans="1:31" x14ac:dyDescent="0.25">
      <c r="A15" s="9">
        <v>12</v>
      </c>
      <c r="B15" s="10" t="s">
        <v>73</v>
      </c>
      <c r="C15" s="10" t="s">
        <v>74</v>
      </c>
      <c r="D15" s="10" t="s">
        <v>28</v>
      </c>
      <c r="E15" s="10" t="s">
        <v>29</v>
      </c>
      <c r="F15" s="10">
        <v>30</v>
      </c>
      <c r="G15" s="10" t="s">
        <v>75</v>
      </c>
      <c r="H15" s="10" t="s">
        <v>76</v>
      </c>
      <c r="I15" s="10" t="s">
        <v>77</v>
      </c>
      <c r="J15" s="11">
        <v>44147</v>
      </c>
      <c r="K15" s="10">
        <v>77</v>
      </c>
      <c r="L15" s="10" t="s">
        <v>78</v>
      </c>
      <c r="M15" s="12"/>
      <c r="O15">
        <f t="shared" si="17"/>
        <v>0</v>
      </c>
      <c r="Q15" s="9" t="str">
        <f t="shared" si="2"/>
        <v>12</v>
      </c>
      <c r="R15" s="10" t="str">
        <f t="shared" si="3"/>
        <v>Omer</v>
      </c>
      <c r="S15" s="10" t="str">
        <f t="shared" si="4"/>
        <v>Link</v>
      </c>
      <c r="T15" s="10" t="str">
        <f t="shared" si="5"/>
        <v>Mr</v>
      </c>
      <c r="U15" s="10" t="str">
        <f t="shared" si="6"/>
        <v>M</v>
      </c>
      <c r="V15" s="10" t="str">
        <f t="shared" si="7"/>
        <v>30</v>
      </c>
      <c r="W15" s="10" t="str">
        <f t="shared" si="8"/>
        <v>Tildesley Road</v>
      </c>
      <c r="X15" s="10" t="str">
        <f t="shared" si="9"/>
        <v>ad</v>
      </c>
      <c r="Y15" s="10" t="str">
        <f t="shared" si="10"/>
        <v>Tildesley Road</v>
      </c>
      <c r="Z15" s="10" t="str">
        <f t="shared" si="11"/>
        <v>Airdrie</v>
      </c>
      <c r="AA15" s="10" t="str">
        <f t="shared" si="12"/>
        <v>KT</v>
      </c>
      <c r="AB15" s="11" t="str">
        <f t="shared" si="13"/>
        <v>44147</v>
      </c>
      <c r="AC15" s="10" t="str">
        <f t="shared" si="14"/>
        <v>77</v>
      </c>
      <c r="AD15" s="10" t="str">
        <f t="shared" si="15"/>
        <v>C2</v>
      </c>
      <c r="AE15" s="12" t="str">
        <f t="shared" si="16"/>
        <v/>
      </c>
    </row>
    <row r="16" spans="1:31" x14ac:dyDescent="0.25">
      <c r="A16" s="5">
        <v>13</v>
      </c>
      <c r="B16" s="6" t="s">
        <v>79</v>
      </c>
      <c r="C16" s="6" t="s">
        <v>80</v>
      </c>
      <c r="D16" s="6" t="s">
        <v>15</v>
      </c>
      <c r="E16" s="6" t="s">
        <v>16</v>
      </c>
      <c r="F16" s="6">
        <v>30</v>
      </c>
      <c r="G16" s="6" t="s">
        <v>81</v>
      </c>
      <c r="H16" s="6" t="s">
        <v>82</v>
      </c>
      <c r="I16" s="6" t="s">
        <v>32</v>
      </c>
      <c r="J16" s="7">
        <v>43659</v>
      </c>
      <c r="K16" s="6">
        <v>5</v>
      </c>
      <c r="L16" s="6" t="s">
        <v>44</v>
      </c>
      <c r="M16" s="8"/>
      <c r="O16">
        <f t="shared" si="17"/>
        <v>0</v>
      </c>
      <c r="Q16" s="5" t="str">
        <f t="shared" si="2"/>
        <v>13</v>
      </c>
      <c r="R16" s="6" t="str">
        <f t="shared" si="3"/>
        <v>Bertie</v>
      </c>
      <c r="S16" s="6" t="str">
        <f t="shared" si="4"/>
        <v>Willis</v>
      </c>
      <c r="T16" s="6" t="str">
        <f t="shared" si="5"/>
        <v>Mrs</v>
      </c>
      <c r="U16" s="6" t="str">
        <f t="shared" si="6"/>
        <v>F</v>
      </c>
      <c r="V16" s="6" t="str">
        <f t="shared" si="7"/>
        <v>30</v>
      </c>
      <c r="W16" s="6" t="str">
        <f t="shared" si="8"/>
        <v>Trafalgar Buildings</v>
      </c>
      <c r="X16" s="6" t="str">
        <f t="shared" si="9"/>
        <v>gs</v>
      </c>
      <c r="Y16" s="6" t="str">
        <f t="shared" si="10"/>
        <v>Trafalgar Buildings</v>
      </c>
      <c r="Z16" s="6" t="str">
        <f t="shared" si="11"/>
        <v>Peebles</v>
      </c>
      <c r="AA16" s="6" t="str">
        <f t="shared" si="12"/>
        <v>WC</v>
      </c>
      <c r="AB16" s="7" t="str">
        <f t="shared" si="13"/>
        <v>43659</v>
      </c>
      <c r="AC16" s="6" t="str">
        <f t="shared" si="14"/>
        <v>5</v>
      </c>
      <c r="AD16" s="6" t="str">
        <f t="shared" si="15"/>
        <v>D</v>
      </c>
      <c r="AE16" s="8" t="str">
        <f t="shared" si="16"/>
        <v/>
      </c>
    </row>
    <row r="17" spans="1:31" x14ac:dyDescent="0.25">
      <c r="A17" s="9">
        <v>14</v>
      </c>
      <c r="B17" s="10" t="s">
        <v>83</v>
      </c>
      <c r="C17" s="10" t="s">
        <v>84</v>
      </c>
      <c r="D17" s="10" t="s">
        <v>28</v>
      </c>
      <c r="E17" s="10" t="s">
        <v>29</v>
      </c>
      <c r="F17" s="10">
        <v>60</v>
      </c>
      <c r="G17" s="10" t="s">
        <v>85</v>
      </c>
      <c r="H17" s="10" t="s">
        <v>86</v>
      </c>
      <c r="I17" s="10" t="s">
        <v>87</v>
      </c>
      <c r="J17" s="11">
        <v>43917</v>
      </c>
      <c r="K17" s="10">
        <v>50</v>
      </c>
      <c r="L17" s="10" t="s">
        <v>52</v>
      </c>
      <c r="M17" s="12"/>
      <c r="O17">
        <f t="shared" si="17"/>
        <v>0</v>
      </c>
      <c r="Q17" s="9" t="str">
        <f t="shared" si="2"/>
        <v>14</v>
      </c>
      <c r="R17" s="10" t="str">
        <f t="shared" si="3"/>
        <v>Daron</v>
      </c>
      <c r="S17" s="10" t="str">
        <f t="shared" si="4"/>
        <v>Bell</v>
      </c>
      <c r="T17" s="10" t="str">
        <f t="shared" si="5"/>
        <v>Mr</v>
      </c>
      <c r="U17" s="10" t="str">
        <f t="shared" si="6"/>
        <v>M</v>
      </c>
      <c r="V17" s="10" t="str">
        <f t="shared" si="7"/>
        <v>60</v>
      </c>
      <c r="W17" s="10" t="str">
        <f t="shared" si="8"/>
        <v>Truscott Court</v>
      </c>
      <c r="X17" s="10" t="str">
        <f t="shared" si="9"/>
        <v>rt</v>
      </c>
      <c r="Y17" s="10" t="str">
        <f t="shared" si="10"/>
        <v>Truscott Court</v>
      </c>
      <c r="Z17" s="10" t="str">
        <f t="shared" si="11"/>
        <v>Blandford Forum</v>
      </c>
      <c r="AA17" s="10" t="str">
        <f t="shared" si="12"/>
        <v>FY</v>
      </c>
      <c r="AB17" s="11" t="str">
        <f t="shared" si="13"/>
        <v>43917</v>
      </c>
      <c r="AC17" s="10" t="str">
        <f t="shared" si="14"/>
        <v>50</v>
      </c>
      <c r="AD17" s="10" t="str">
        <f t="shared" si="15"/>
        <v>A1</v>
      </c>
      <c r="AE17" s="12" t="str">
        <f t="shared" si="16"/>
        <v/>
      </c>
    </row>
    <row r="18" spans="1:31" x14ac:dyDescent="0.25">
      <c r="A18" s="5">
        <v>15</v>
      </c>
      <c r="B18" s="6" t="s">
        <v>88</v>
      </c>
      <c r="C18" s="6" t="s">
        <v>89</v>
      </c>
      <c r="D18" s="6" t="s">
        <v>90</v>
      </c>
      <c r="E18" s="6" t="s">
        <v>29</v>
      </c>
      <c r="F18" s="6">
        <v>60</v>
      </c>
      <c r="G18" s="6" t="s">
        <v>91</v>
      </c>
      <c r="H18" s="6" t="s">
        <v>92</v>
      </c>
      <c r="I18" s="6" t="s">
        <v>93</v>
      </c>
      <c r="J18" s="7">
        <v>44408</v>
      </c>
      <c r="K18" s="6">
        <v>16</v>
      </c>
      <c r="L18" s="6" t="s">
        <v>20</v>
      </c>
      <c r="M18" s="8"/>
      <c r="O18">
        <f t="shared" si="17"/>
        <v>0</v>
      </c>
      <c r="Q18" s="5" t="str">
        <f t="shared" si="2"/>
        <v>15</v>
      </c>
      <c r="R18" s="6" t="str">
        <f t="shared" si="3"/>
        <v>Cecil</v>
      </c>
      <c r="S18" s="6" t="str">
        <f t="shared" si="4"/>
        <v>Givens</v>
      </c>
      <c r="T18" s="6" t="str">
        <f t="shared" si="5"/>
        <v>Dr</v>
      </c>
      <c r="U18" s="6" t="str">
        <f t="shared" si="6"/>
        <v>M</v>
      </c>
      <c r="V18" s="6" t="str">
        <f t="shared" si="7"/>
        <v>60</v>
      </c>
      <c r="W18" s="6" t="str">
        <f t="shared" si="8"/>
        <v>Arnold Estate</v>
      </c>
      <c r="X18" s="6" t="str">
        <f t="shared" si="9"/>
        <v>te</v>
      </c>
      <c r="Y18" s="6" t="str">
        <f t="shared" si="10"/>
        <v>Arnold Estate</v>
      </c>
      <c r="Z18" s="6" t="str">
        <f t="shared" si="11"/>
        <v>Builth Wells</v>
      </c>
      <c r="AA18" s="6" t="str">
        <f t="shared" si="12"/>
        <v>TF</v>
      </c>
      <c r="AB18" s="7" t="str">
        <f t="shared" si="13"/>
        <v>44408</v>
      </c>
      <c r="AC18" s="6" t="str">
        <f t="shared" si="14"/>
        <v>16</v>
      </c>
      <c r="AD18" s="6" t="str">
        <f t="shared" si="15"/>
        <v>B</v>
      </c>
      <c r="AE18" s="8" t="str">
        <f t="shared" si="16"/>
        <v/>
      </c>
    </row>
    <row r="19" spans="1:31" x14ac:dyDescent="0.25">
      <c r="A19" s="9">
        <v>16</v>
      </c>
      <c r="B19" s="10" t="s">
        <v>94</v>
      </c>
      <c r="C19" s="10" t="s">
        <v>95</v>
      </c>
      <c r="D19" s="10" t="s">
        <v>28</v>
      </c>
      <c r="E19" s="10" t="s">
        <v>29</v>
      </c>
      <c r="F19" s="10">
        <v>30</v>
      </c>
      <c r="G19" s="10" t="s">
        <v>96</v>
      </c>
      <c r="H19" s="10" t="s">
        <v>97</v>
      </c>
      <c r="I19" s="10" t="s">
        <v>98</v>
      </c>
      <c r="J19" s="11">
        <v>44183</v>
      </c>
      <c r="K19" s="10">
        <v>49</v>
      </c>
      <c r="L19" s="10" t="s">
        <v>99</v>
      </c>
      <c r="M19" s="12"/>
      <c r="O19">
        <f t="shared" si="17"/>
        <v>0</v>
      </c>
      <c r="Q19" s="9" t="str">
        <f t="shared" si="2"/>
        <v>16</v>
      </c>
      <c r="R19" s="10" t="str">
        <f t="shared" si="3"/>
        <v>Erik</v>
      </c>
      <c r="S19" s="10" t="str">
        <f t="shared" si="4"/>
        <v>Velasquez</v>
      </c>
      <c r="T19" s="10" t="str">
        <f t="shared" si="5"/>
        <v>Mr</v>
      </c>
      <c r="U19" s="10" t="str">
        <f t="shared" si="6"/>
        <v>M</v>
      </c>
      <c r="V19" s="10" t="str">
        <f t="shared" si="7"/>
        <v>30</v>
      </c>
      <c r="W19" s="10" t="str">
        <f t="shared" si="8"/>
        <v>Basing Court</v>
      </c>
      <c r="X19" s="10" t="str">
        <f t="shared" si="9"/>
        <v>rt</v>
      </c>
      <c r="Y19" s="10" t="str">
        <f t="shared" si="10"/>
        <v>Basing Court</v>
      </c>
      <c r="Z19" s="10" t="str">
        <f t="shared" si="11"/>
        <v>Bonnybridge</v>
      </c>
      <c r="AA19" s="10" t="str">
        <f t="shared" si="12"/>
        <v>BL</v>
      </c>
      <c r="AB19" s="11" t="str">
        <f t="shared" si="13"/>
        <v>44183</v>
      </c>
      <c r="AC19" s="10" t="str">
        <f t="shared" si="14"/>
        <v>49</v>
      </c>
      <c r="AD19" s="10" t="str">
        <f t="shared" si="15"/>
        <v>E</v>
      </c>
      <c r="AE19" s="12" t="str">
        <f t="shared" si="16"/>
        <v/>
      </c>
    </row>
    <row r="20" spans="1:31" x14ac:dyDescent="0.25">
      <c r="A20" s="5">
        <v>17</v>
      </c>
      <c r="B20" s="6" t="s">
        <v>100</v>
      </c>
      <c r="C20" s="6" t="s">
        <v>101</v>
      </c>
      <c r="D20" s="6" t="s">
        <v>28</v>
      </c>
      <c r="E20" s="6" t="s">
        <v>29</v>
      </c>
      <c r="F20" s="6">
        <v>90</v>
      </c>
      <c r="G20" s="6" t="s">
        <v>102</v>
      </c>
      <c r="H20" s="6" t="s">
        <v>103</v>
      </c>
      <c r="I20" s="6" t="s">
        <v>32</v>
      </c>
      <c r="J20" s="7">
        <v>43794</v>
      </c>
      <c r="K20" s="6">
        <v>83</v>
      </c>
      <c r="L20" s="6" t="s">
        <v>99</v>
      </c>
      <c r="M20" s="8"/>
      <c r="O20">
        <f t="shared" si="17"/>
        <v>0</v>
      </c>
      <c r="Q20" s="5" t="str">
        <f t="shared" si="2"/>
        <v>17</v>
      </c>
      <c r="R20" s="6" t="str">
        <f t="shared" si="3"/>
        <v>Cleo</v>
      </c>
      <c r="S20" s="6" t="str">
        <f t="shared" si="4"/>
        <v>Carr</v>
      </c>
      <c r="T20" s="6" t="str">
        <f t="shared" si="5"/>
        <v>Mr</v>
      </c>
      <c r="U20" s="6" t="str">
        <f t="shared" si="6"/>
        <v>M</v>
      </c>
      <c r="V20" s="6" t="str">
        <f t="shared" si="7"/>
        <v>90</v>
      </c>
      <c r="W20" s="6" t="str">
        <f t="shared" si="8"/>
        <v>Eclipse Road</v>
      </c>
      <c r="X20" s="6" t="str">
        <f t="shared" si="9"/>
        <v>ad</v>
      </c>
      <c r="Y20" s="6" t="str">
        <f t="shared" si="10"/>
        <v>Eclipse Road</v>
      </c>
      <c r="Z20" s="6" t="str">
        <f t="shared" si="11"/>
        <v>Wooler</v>
      </c>
      <c r="AA20" s="6" t="str">
        <f t="shared" si="12"/>
        <v>WC</v>
      </c>
      <c r="AB20" s="7" t="str">
        <f t="shared" si="13"/>
        <v>43794</v>
      </c>
      <c r="AC20" s="6" t="str">
        <f t="shared" si="14"/>
        <v>83</v>
      </c>
      <c r="AD20" s="6" t="str">
        <f t="shared" si="15"/>
        <v>E</v>
      </c>
      <c r="AE20" s="8" t="str">
        <f t="shared" si="16"/>
        <v/>
      </c>
    </row>
    <row r="21" spans="1:31" x14ac:dyDescent="0.25">
      <c r="A21" s="9">
        <v>18</v>
      </c>
      <c r="B21" s="10" t="s">
        <v>104</v>
      </c>
      <c r="C21" s="10" t="s">
        <v>105</v>
      </c>
      <c r="D21" s="10" t="s">
        <v>28</v>
      </c>
      <c r="E21" s="10" t="s">
        <v>29</v>
      </c>
      <c r="F21" s="10">
        <v>90</v>
      </c>
      <c r="G21" s="10" t="s">
        <v>106</v>
      </c>
      <c r="H21" s="10" t="s">
        <v>107</v>
      </c>
      <c r="I21" s="10" t="s">
        <v>108</v>
      </c>
      <c r="J21" s="11">
        <v>43916</v>
      </c>
      <c r="K21" s="10">
        <v>66</v>
      </c>
      <c r="L21" s="10" t="s">
        <v>44</v>
      </c>
      <c r="M21" s="12"/>
      <c r="O21">
        <f t="shared" si="17"/>
        <v>0</v>
      </c>
      <c r="Q21" s="9" t="str">
        <f t="shared" si="2"/>
        <v>18</v>
      </c>
      <c r="R21" s="10" t="str">
        <f t="shared" si="3"/>
        <v>Bernard</v>
      </c>
      <c r="S21" s="10" t="str">
        <f t="shared" si="4"/>
        <v>Eaton</v>
      </c>
      <c r="T21" s="10" t="str">
        <f t="shared" si="5"/>
        <v>Mr</v>
      </c>
      <c r="U21" s="10" t="str">
        <f t="shared" si="6"/>
        <v>M</v>
      </c>
      <c r="V21" s="10" t="str">
        <f t="shared" si="7"/>
        <v>90</v>
      </c>
      <c r="W21" s="10" t="str">
        <f t="shared" si="8"/>
        <v>Greenbank Crescent</v>
      </c>
      <c r="X21" s="10" t="str">
        <f t="shared" si="9"/>
        <v>nt</v>
      </c>
      <c r="Y21" s="10" t="str">
        <f t="shared" si="10"/>
        <v>Greenbank Crescent</v>
      </c>
      <c r="Z21" s="10" t="str">
        <f t="shared" si="11"/>
        <v>Caterham</v>
      </c>
      <c r="AA21" s="10" t="str">
        <f t="shared" si="12"/>
        <v>CB</v>
      </c>
      <c r="AB21" s="11" t="str">
        <f t="shared" si="13"/>
        <v>43916</v>
      </c>
      <c r="AC21" s="10" t="str">
        <f t="shared" si="14"/>
        <v>66</v>
      </c>
      <c r="AD21" s="10" t="str">
        <f t="shared" si="15"/>
        <v>D</v>
      </c>
      <c r="AE21" s="12" t="str">
        <f t="shared" si="16"/>
        <v/>
      </c>
    </row>
    <row r="22" spans="1:31" x14ac:dyDescent="0.25">
      <c r="A22" s="5">
        <v>19</v>
      </c>
      <c r="B22" s="6" t="s">
        <v>109</v>
      </c>
      <c r="C22" s="6" t="s">
        <v>110</v>
      </c>
      <c r="D22" s="6" t="s">
        <v>28</v>
      </c>
      <c r="E22" s="6" t="s">
        <v>29</v>
      </c>
      <c r="F22" s="6">
        <v>90</v>
      </c>
      <c r="G22" s="6" t="s">
        <v>111</v>
      </c>
      <c r="H22" s="6" t="s">
        <v>112</v>
      </c>
      <c r="I22" s="6" t="s">
        <v>38</v>
      </c>
      <c r="J22" s="7">
        <v>44090</v>
      </c>
      <c r="K22" s="6">
        <v>85</v>
      </c>
      <c r="L22" s="6" t="s">
        <v>44</v>
      </c>
      <c r="M22" s="8"/>
      <c r="O22">
        <f t="shared" si="17"/>
        <v>0</v>
      </c>
      <c r="Q22" s="5" t="str">
        <f t="shared" si="2"/>
        <v>19</v>
      </c>
      <c r="R22" s="6" t="str">
        <f t="shared" si="3"/>
        <v>Felix</v>
      </c>
      <c r="S22" s="6" t="str">
        <f t="shared" si="4"/>
        <v>Sinclair</v>
      </c>
      <c r="T22" s="6" t="str">
        <f t="shared" si="5"/>
        <v>Mr</v>
      </c>
      <c r="U22" s="6" t="str">
        <f t="shared" si="6"/>
        <v>M</v>
      </c>
      <c r="V22" s="6" t="str">
        <f t="shared" si="7"/>
        <v>90</v>
      </c>
      <c r="W22" s="6" t="str">
        <f t="shared" si="8"/>
        <v>Hamer Place</v>
      </c>
      <c r="X22" s="6" t="str">
        <f t="shared" si="9"/>
        <v>ce</v>
      </c>
      <c r="Y22" s="6" t="str">
        <f t="shared" si="10"/>
        <v>Hamer Place</v>
      </c>
      <c r="Z22" s="6" t="str">
        <f t="shared" si="11"/>
        <v>Dalwhinnie</v>
      </c>
      <c r="AA22" s="6" t="str">
        <f t="shared" si="12"/>
        <v>RM</v>
      </c>
      <c r="AB22" s="7" t="str">
        <f t="shared" si="13"/>
        <v>44090</v>
      </c>
      <c r="AC22" s="6" t="str">
        <f t="shared" si="14"/>
        <v>85</v>
      </c>
      <c r="AD22" s="6" t="str">
        <f t="shared" si="15"/>
        <v>D</v>
      </c>
      <c r="AE22" s="8" t="str">
        <f t="shared" si="16"/>
        <v/>
      </c>
    </row>
    <row r="23" spans="1:31" x14ac:dyDescent="0.25">
      <c r="A23" s="9">
        <v>20</v>
      </c>
      <c r="B23" s="10" t="s">
        <v>113</v>
      </c>
      <c r="C23" s="10" t="s">
        <v>114</v>
      </c>
      <c r="D23" s="10" t="s">
        <v>115</v>
      </c>
      <c r="E23" s="10" t="s">
        <v>29</v>
      </c>
      <c r="F23" s="10">
        <v>30</v>
      </c>
      <c r="G23" s="10" t="s">
        <v>116</v>
      </c>
      <c r="H23" s="10" t="s">
        <v>117</v>
      </c>
      <c r="I23" s="10" t="s">
        <v>32</v>
      </c>
      <c r="J23" s="11">
        <v>43907</v>
      </c>
      <c r="K23" s="10">
        <v>38</v>
      </c>
      <c r="L23" s="10" t="s">
        <v>33</v>
      </c>
      <c r="M23" s="12"/>
      <c r="O23">
        <f t="shared" si="17"/>
        <v>0</v>
      </c>
      <c r="Q23" s="9" t="str">
        <f t="shared" si="2"/>
        <v>20</v>
      </c>
      <c r="R23" s="10" t="str">
        <f t="shared" si="3"/>
        <v>Marcelino</v>
      </c>
      <c r="S23" s="10" t="str">
        <f t="shared" si="4"/>
        <v>Kirby</v>
      </c>
      <c r="T23" s="10" t="str">
        <f t="shared" si="5"/>
        <v>Prof</v>
      </c>
      <c r="U23" s="10" t="str">
        <f t="shared" si="6"/>
        <v>M</v>
      </c>
      <c r="V23" s="10" t="str">
        <f t="shared" si="7"/>
        <v>30</v>
      </c>
      <c r="W23" s="10" t="str">
        <f t="shared" si="8"/>
        <v>Kepler Road</v>
      </c>
      <c r="X23" s="10" t="str">
        <f t="shared" si="9"/>
        <v>ad</v>
      </c>
      <c r="Y23" s="10" t="str">
        <f t="shared" si="10"/>
        <v>Kepler Road</v>
      </c>
      <c r="Z23" s="10" t="str">
        <f t="shared" si="11"/>
        <v>Wishaw</v>
      </c>
      <c r="AA23" s="10" t="str">
        <f t="shared" si="12"/>
        <v>WC</v>
      </c>
      <c r="AB23" s="11" t="str">
        <f t="shared" si="13"/>
        <v>43907</v>
      </c>
      <c r="AC23" s="10" t="str">
        <f t="shared" si="14"/>
        <v>38</v>
      </c>
      <c r="AD23" s="10" t="str">
        <f t="shared" si="15"/>
        <v>A3</v>
      </c>
      <c r="AE23" s="12" t="str">
        <f t="shared" si="16"/>
        <v/>
      </c>
    </row>
    <row r="24" spans="1:31" x14ac:dyDescent="0.25">
      <c r="A24" s="5">
        <v>21</v>
      </c>
      <c r="B24" s="6" t="s">
        <v>118</v>
      </c>
      <c r="C24" s="6" t="s">
        <v>119</v>
      </c>
      <c r="D24" s="6" t="s">
        <v>15</v>
      </c>
      <c r="E24" s="6" t="s">
        <v>16</v>
      </c>
      <c r="F24" s="6">
        <v>90</v>
      </c>
      <c r="G24" s="6" t="s">
        <v>120</v>
      </c>
      <c r="H24" s="6" t="s">
        <v>121</v>
      </c>
      <c r="I24" s="6" t="s">
        <v>122</v>
      </c>
      <c r="J24" s="7">
        <v>43836</v>
      </c>
      <c r="K24" s="6">
        <v>18</v>
      </c>
      <c r="L24" s="6" t="s">
        <v>20</v>
      </c>
      <c r="M24" s="8"/>
      <c r="O24">
        <f t="shared" si="17"/>
        <v>0</v>
      </c>
      <c r="Q24" s="5" t="str">
        <f t="shared" si="2"/>
        <v>21</v>
      </c>
      <c r="R24" s="6" t="str">
        <f t="shared" si="3"/>
        <v>Janice</v>
      </c>
      <c r="S24" s="6" t="str">
        <f t="shared" si="4"/>
        <v>Mann</v>
      </c>
      <c r="T24" s="6" t="str">
        <f t="shared" si="5"/>
        <v>Mrs</v>
      </c>
      <c r="U24" s="6" t="str">
        <f t="shared" si="6"/>
        <v>F</v>
      </c>
      <c r="V24" s="6" t="str">
        <f t="shared" si="7"/>
        <v>90</v>
      </c>
      <c r="W24" s="6" t="str">
        <f t="shared" si="8"/>
        <v>Lions Close</v>
      </c>
      <c r="X24" s="6" t="str">
        <f t="shared" si="9"/>
        <v>se</v>
      </c>
      <c r="Y24" s="6" t="str">
        <f t="shared" si="10"/>
        <v>Lions Close</v>
      </c>
      <c r="Z24" s="6" t="str">
        <f t="shared" si="11"/>
        <v>Llanymynech</v>
      </c>
      <c r="AA24" s="6" t="str">
        <f t="shared" si="12"/>
        <v>WN</v>
      </c>
      <c r="AB24" s="7" t="str">
        <f t="shared" si="13"/>
        <v>43836</v>
      </c>
      <c r="AC24" s="6" t="str">
        <f t="shared" si="14"/>
        <v>18</v>
      </c>
      <c r="AD24" s="6" t="str">
        <f t="shared" si="15"/>
        <v>B</v>
      </c>
      <c r="AE24" s="8" t="str">
        <f t="shared" si="16"/>
        <v/>
      </c>
    </row>
    <row r="25" spans="1:31" x14ac:dyDescent="0.25">
      <c r="A25" s="9">
        <v>22</v>
      </c>
      <c r="B25" s="10" t="s">
        <v>123</v>
      </c>
      <c r="C25" s="10" t="s">
        <v>124</v>
      </c>
      <c r="D25" s="10" t="s">
        <v>28</v>
      </c>
      <c r="E25" s="10" t="s">
        <v>29</v>
      </c>
      <c r="F25" s="10">
        <v>60</v>
      </c>
      <c r="G25" s="10" t="s">
        <v>125</v>
      </c>
      <c r="H25" s="10" t="s">
        <v>126</v>
      </c>
      <c r="I25" s="10" t="s">
        <v>127</v>
      </c>
      <c r="J25" s="11">
        <v>44230</v>
      </c>
      <c r="K25" s="10">
        <v>50</v>
      </c>
      <c r="L25" s="10" t="s">
        <v>33</v>
      </c>
      <c r="M25" s="12"/>
      <c r="O25">
        <f t="shared" si="17"/>
        <v>0</v>
      </c>
      <c r="Q25" s="9" t="str">
        <f t="shared" si="2"/>
        <v>22</v>
      </c>
      <c r="R25" s="10" t="str">
        <f t="shared" si="3"/>
        <v>Jody</v>
      </c>
      <c r="S25" s="10" t="str">
        <f t="shared" si="4"/>
        <v>Baca</v>
      </c>
      <c r="T25" s="10" t="str">
        <f t="shared" si="5"/>
        <v>Mr</v>
      </c>
      <c r="U25" s="10" t="str">
        <f t="shared" si="6"/>
        <v>M</v>
      </c>
      <c r="V25" s="10" t="str">
        <f t="shared" si="7"/>
        <v>60</v>
      </c>
      <c r="W25" s="10" t="str">
        <f t="shared" si="8"/>
        <v>Merlin</v>
      </c>
      <c r="X25" s="10" t="str">
        <f t="shared" si="9"/>
        <v>in</v>
      </c>
      <c r="Y25" s="10" t="str">
        <f t="shared" si="10"/>
        <v>Merlin</v>
      </c>
      <c r="Z25" s="10" t="str">
        <f t="shared" si="11"/>
        <v>Caersws</v>
      </c>
      <c r="AA25" s="10" t="str">
        <f t="shared" si="12"/>
        <v>WS</v>
      </c>
      <c r="AB25" s="11" t="str">
        <f t="shared" si="13"/>
        <v>44230</v>
      </c>
      <c r="AC25" s="10" t="str">
        <f t="shared" si="14"/>
        <v>50</v>
      </c>
      <c r="AD25" s="10" t="str">
        <f t="shared" si="15"/>
        <v>A3</v>
      </c>
      <c r="AE25" s="12" t="str">
        <f t="shared" si="16"/>
        <v/>
      </c>
    </row>
    <row r="26" spans="1:31" x14ac:dyDescent="0.25">
      <c r="A26" s="5">
        <v>23</v>
      </c>
      <c r="B26" s="6" t="s">
        <v>128</v>
      </c>
      <c r="C26" s="6" t="s">
        <v>129</v>
      </c>
      <c r="D26" s="6" t="s">
        <v>28</v>
      </c>
      <c r="E26" s="6" t="s">
        <v>29</v>
      </c>
      <c r="F26" s="6">
        <v>60</v>
      </c>
      <c r="G26" s="6" t="s">
        <v>130</v>
      </c>
      <c r="H26" s="6" t="s">
        <v>131</v>
      </c>
      <c r="I26" s="6" t="s">
        <v>122</v>
      </c>
      <c r="J26" s="7">
        <v>43578</v>
      </c>
      <c r="K26" s="6">
        <v>75</v>
      </c>
      <c r="L26" s="6" t="s">
        <v>20</v>
      </c>
      <c r="M26" s="8"/>
      <c r="O26">
        <f t="shared" si="17"/>
        <v>0</v>
      </c>
      <c r="Q26" s="5" t="str">
        <f t="shared" si="2"/>
        <v>23</v>
      </c>
      <c r="R26" s="6" t="str">
        <f t="shared" si="3"/>
        <v>Sam</v>
      </c>
      <c r="S26" s="6" t="str">
        <f t="shared" si="4"/>
        <v>Rubio</v>
      </c>
      <c r="T26" s="6" t="str">
        <f t="shared" si="5"/>
        <v>Mr</v>
      </c>
      <c r="U26" s="6" t="str">
        <f t="shared" si="6"/>
        <v>M</v>
      </c>
      <c r="V26" s="6" t="str">
        <f t="shared" si="7"/>
        <v>60</v>
      </c>
      <c r="W26" s="6" t="str">
        <f t="shared" si="8"/>
        <v>Myddelton Passage</v>
      </c>
      <c r="X26" s="6" t="str">
        <f t="shared" si="9"/>
        <v>ge</v>
      </c>
      <c r="Y26" s="6" t="str">
        <f t="shared" si="10"/>
        <v>Myddelton Passage</v>
      </c>
      <c r="Z26" s="6" t="str">
        <f t="shared" si="11"/>
        <v>Letchworth Garden City</v>
      </c>
      <c r="AA26" s="6" t="str">
        <f t="shared" si="12"/>
        <v>WN</v>
      </c>
      <c r="AB26" s="7" t="str">
        <f t="shared" si="13"/>
        <v>43578</v>
      </c>
      <c r="AC26" s="6" t="str">
        <f t="shared" si="14"/>
        <v>75</v>
      </c>
      <c r="AD26" s="6" t="str">
        <f t="shared" si="15"/>
        <v>B</v>
      </c>
      <c r="AE26" s="8" t="str">
        <f t="shared" si="16"/>
        <v/>
      </c>
    </row>
    <row r="27" spans="1:31" x14ac:dyDescent="0.25">
      <c r="A27" s="9">
        <v>24</v>
      </c>
      <c r="B27" s="10" t="s">
        <v>132</v>
      </c>
      <c r="C27" s="10" t="s">
        <v>133</v>
      </c>
      <c r="D27" s="10" t="s">
        <v>28</v>
      </c>
      <c r="E27" s="10" t="s">
        <v>29</v>
      </c>
      <c r="F27" s="10">
        <v>60</v>
      </c>
      <c r="G27" s="10" t="s">
        <v>134</v>
      </c>
      <c r="H27" s="10" t="s">
        <v>135</v>
      </c>
      <c r="I27" s="10" t="s">
        <v>32</v>
      </c>
      <c r="J27" s="11">
        <v>44453</v>
      </c>
      <c r="K27" s="10">
        <v>68</v>
      </c>
      <c r="L27" s="10" t="s">
        <v>39</v>
      </c>
      <c r="M27" s="12"/>
      <c r="O27">
        <f t="shared" si="17"/>
        <v>0</v>
      </c>
      <c r="Q27" s="9" t="str">
        <f t="shared" si="2"/>
        <v>24</v>
      </c>
      <c r="R27" s="10" t="str">
        <f t="shared" si="3"/>
        <v>Anderson</v>
      </c>
      <c r="S27" s="10" t="str">
        <f t="shared" si="4"/>
        <v>Gomes</v>
      </c>
      <c r="T27" s="10" t="str">
        <f t="shared" si="5"/>
        <v>Mr</v>
      </c>
      <c r="U27" s="10" t="str">
        <f t="shared" si="6"/>
        <v>M</v>
      </c>
      <c r="V27" s="10" t="str">
        <f t="shared" si="7"/>
        <v>60</v>
      </c>
      <c r="W27" s="10" t="str">
        <f t="shared" si="8"/>
        <v>West Arbour</v>
      </c>
      <c r="X27" s="10" t="str">
        <f t="shared" si="9"/>
        <v>ur</v>
      </c>
      <c r="Y27" s="10" t="str">
        <f t="shared" si="10"/>
        <v>West Arbour</v>
      </c>
      <c r="Z27" s="10" t="str">
        <f t="shared" si="11"/>
        <v>West Yorkshire</v>
      </c>
      <c r="AA27" s="10" t="str">
        <f t="shared" si="12"/>
        <v>WC</v>
      </c>
      <c r="AB27" s="11" t="str">
        <f t="shared" si="13"/>
        <v>44453</v>
      </c>
      <c r="AC27" s="10" t="str">
        <f t="shared" si="14"/>
        <v>68</v>
      </c>
      <c r="AD27" s="10" t="str">
        <f t="shared" si="15"/>
        <v>C1</v>
      </c>
      <c r="AE27" s="12" t="str">
        <f t="shared" si="16"/>
        <v/>
      </c>
    </row>
    <row r="28" spans="1:31" x14ac:dyDescent="0.25">
      <c r="A28" s="5">
        <v>25</v>
      </c>
      <c r="B28" s="6" t="s">
        <v>136</v>
      </c>
      <c r="C28" s="6" t="s">
        <v>137</v>
      </c>
      <c r="D28" s="6" t="s">
        <v>28</v>
      </c>
      <c r="E28" s="6" t="s">
        <v>29</v>
      </c>
      <c r="F28" s="6">
        <v>30</v>
      </c>
      <c r="G28" s="6" t="s">
        <v>138</v>
      </c>
      <c r="H28" s="6" t="s">
        <v>139</v>
      </c>
      <c r="I28" s="6" t="s">
        <v>32</v>
      </c>
      <c r="J28" s="7">
        <v>44125</v>
      </c>
      <c r="K28" s="6">
        <v>14</v>
      </c>
      <c r="L28" s="6" t="s">
        <v>20</v>
      </c>
      <c r="M28" s="8"/>
      <c r="O28">
        <f t="shared" si="17"/>
        <v>0</v>
      </c>
      <c r="Q28" s="5" t="str">
        <f t="shared" si="2"/>
        <v>25</v>
      </c>
      <c r="R28" s="6" t="str">
        <f t="shared" si="3"/>
        <v>Kyle</v>
      </c>
      <c r="S28" s="6" t="str">
        <f t="shared" si="4"/>
        <v>Alston</v>
      </c>
      <c r="T28" s="6" t="str">
        <f t="shared" si="5"/>
        <v>Mr</v>
      </c>
      <c r="U28" s="6" t="str">
        <f t="shared" si="6"/>
        <v>M</v>
      </c>
      <c r="V28" s="6" t="str">
        <f t="shared" si="7"/>
        <v>30</v>
      </c>
      <c r="W28" s="6" t="str">
        <f t="shared" si="8"/>
        <v>Wilds Place</v>
      </c>
      <c r="X28" s="6" t="str">
        <f t="shared" si="9"/>
        <v>ce</v>
      </c>
      <c r="Y28" s="6" t="str">
        <f t="shared" si="10"/>
        <v>Wilds Place</v>
      </c>
      <c r="Z28" s="6" t="str">
        <f t="shared" si="11"/>
        <v>Somerton</v>
      </c>
      <c r="AA28" s="6" t="str">
        <f t="shared" si="12"/>
        <v>WC</v>
      </c>
      <c r="AB28" s="7" t="str">
        <f t="shared" si="13"/>
        <v>44125</v>
      </c>
      <c r="AC28" s="6" t="str">
        <f t="shared" si="14"/>
        <v>14</v>
      </c>
      <c r="AD28" s="6" t="str">
        <f t="shared" si="15"/>
        <v>B</v>
      </c>
      <c r="AE28" s="8" t="str">
        <f t="shared" si="16"/>
        <v/>
      </c>
    </row>
    <row r="29" spans="1:31" x14ac:dyDescent="0.25">
      <c r="A29" s="5">
        <v>27</v>
      </c>
      <c r="B29" s="6" t="s">
        <v>140</v>
      </c>
      <c r="C29" s="6" t="s">
        <v>141</v>
      </c>
      <c r="D29" s="6" t="s">
        <v>15</v>
      </c>
      <c r="E29" s="6" t="s">
        <v>16</v>
      </c>
      <c r="F29" s="6">
        <v>90</v>
      </c>
      <c r="G29" s="6" t="s">
        <v>142</v>
      </c>
      <c r="H29" s="6" t="s">
        <v>143</v>
      </c>
      <c r="I29" s="6" t="s">
        <v>144</v>
      </c>
      <c r="J29" s="7">
        <v>44009</v>
      </c>
      <c r="K29" s="6">
        <v>75</v>
      </c>
      <c r="L29" s="6" t="s">
        <v>44</v>
      </c>
      <c r="M29" s="8"/>
      <c r="O29">
        <f t="shared" si="17"/>
        <v>0</v>
      </c>
      <c r="Q29" s="5" t="str">
        <f t="shared" si="2"/>
        <v>27</v>
      </c>
      <c r="R29" s="6" t="str">
        <f t="shared" si="3"/>
        <v>Erma</v>
      </c>
      <c r="S29" s="6" t="str">
        <f t="shared" si="4"/>
        <v>Bruner</v>
      </c>
      <c r="T29" s="6" t="str">
        <f t="shared" si="5"/>
        <v>Mrs</v>
      </c>
      <c r="U29" s="6" t="str">
        <f t="shared" si="6"/>
        <v>F</v>
      </c>
      <c r="V29" s="6" t="str">
        <f t="shared" si="7"/>
        <v>90</v>
      </c>
      <c r="W29" s="6" t="str">
        <f t="shared" si="8"/>
        <v>Calmers Rents</v>
      </c>
      <c r="X29" s="6" t="str">
        <f t="shared" si="9"/>
        <v>ts</v>
      </c>
      <c r="Y29" s="6" t="str">
        <f t="shared" si="10"/>
        <v>Calmers Rents</v>
      </c>
      <c r="Z29" s="6" t="str">
        <f t="shared" si="11"/>
        <v>Halesworth</v>
      </c>
      <c r="AA29" s="6" t="str">
        <f t="shared" si="12"/>
        <v>UB</v>
      </c>
      <c r="AB29" s="7" t="str">
        <f t="shared" si="13"/>
        <v>44009</v>
      </c>
      <c r="AC29" s="6" t="str">
        <f t="shared" si="14"/>
        <v>75</v>
      </c>
      <c r="AD29" s="6" t="str">
        <f t="shared" si="15"/>
        <v>D</v>
      </c>
      <c r="AE29" s="8" t="str">
        <f t="shared" si="16"/>
        <v/>
      </c>
    </row>
    <row r="30" spans="1:31" x14ac:dyDescent="0.25">
      <c r="A30" s="9">
        <v>28</v>
      </c>
      <c r="B30" s="10" t="s">
        <v>145</v>
      </c>
      <c r="C30" s="10" t="s">
        <v>146</v>
      </c>
      <c r="D30" s="10" t="s">
        <v>15</v>
      </c>
      <c r="E30" s="10" t="s">
        <v>16</v>
      </c>
      <c r="F30" s="10">
        <v>30</v>
      </c>
      <c r="G30" s="10" t="s">
        <v>147</v>
      </c>
      <c r="H30" s="10" t="s">
        <v>148</v>
      </c>
      <c r="I30" s="10" t="s">
        <v>108</v>
      </c>
      <c r="J30" s="11">
        <v>44101</v>
      </c>
      <c r="K30" s="10">
        <v>18</v>
      </c>
      <c r="L30" s="10" t="s">
        <v>99</v>
      </c>
      <c r="M30" s="12"/>
      <c r="O30">
        <f t="shared" si="17"/>
        <v>0</v>
      </c>
      <c r="Q30" s="9" t="str">
        <f t="shared" si="2"/>
        <v>28</v>
      </c>
      <c r="R30" s="10" t="str">
        <f t="shared" si="3"/>
        <v>Oleta</v>
      </c>
      <c r="S30" s="10" t="str">
        <f t="shared" si="4"/>
        <v>Coley</v>
      </c>
      <c r="T30" s="10" t="str">
        <f t="shared" si="5"/>
        <v>Mrs</v>
      </c>
      <c r="U30" s="10" t="str">
        <f t="shared" si="6"/>
        <v>F</v>
      </c>
      <c r="V30" s="10" t="str">
        <f t="shared" si="7"/>
        <v>30</v>
      </c>
      <c r="W30" s="10" t="str">
        <f t="shared" si="8"/>
        <v>Eversley Park</v>
      </c>
      <c r="X30" s="10" t="str">
        <f t="shared" si="9"/>
        <v>rk</v>
      </c>
      <c r="Y30" s="10" t="str">
        <f t="shared" si="10"/>
        <v>Eversley Park</v>
      </c>
      <c r="Z30" s="10" t="str">
        <f t="shared" si="11"/>
        <v>Carnforth</v>
      </c>
      <c r="AA30" s="10" t="str">
        <f t="shared" si="12"/>
        <v>CB</v>
      </c>
      <c r="AB30" s="11" t="str">
        <f t="shared" si="13"/>
        <v>44101</v>
      </c>
      <c r="AC30" s="10" t="str">
        <f t="shared" si="14"/>
        <v>18</v>
      </c>
      <c r="AD30" s="10" t="str">
        <f t="shared" si="15"/>
        <v>E</v>
      </c>
      <c r="AE30" s="12" t="str">
        <f t="shared" si="16"/>
        <v/>
      </c>
    </row>
    <row r="31" spans="1:31" x14ac:dyDescent="0.25">
      <c r="A31" s="5">
        <v>29</v>
      </c>
      <c r="B31" s="6" t="s">
        <v>149</v>
      </c>
      <c r="C31" s="6" t="s">
        <v>150</v>
      </c>
      <c r="D31" s="6" t="s">
        <v>49</v>
      </c>
      <c r="E31" s="6" t="s">
        <v>16</v>
      </c>
      <c r="F31" s="6">
        <v>30</v>
      </c>
      <c r="G31" s="6" t="s">
        <v>151</v>
      </c>
      <c r="H31" s="6" t="s">
        <v>152</v>
      </c>
      <c r="I31" s="6" t="s">
        <v>25</v>
      </c>
      <c r="J31" s="7">
        <v>44536</v>
      </c>
      <c r="K31" s="6">
        <v>89</v>
      </c>
      <c r="L31" s="6" t="s">
        <v>78</v>
      </c>
      <c r="M31" s="8"/>
      <c r="O31">
        <f t="shared" si="17"/>
        <v>0</v>
      </c>
      <c r="Q31" s="5" t="str">
        <f t="shared" si="2"/>
        <v>29</v>
      </c>
      <c r="R31" s="6" t="str">
        <f t="shared" si="3"/>
        <v>Cinda</v>
      </c>
      <c r="S31" s="6" t="str">
        <f t="shared" si="4"/>
        <v>Durham</v>
      </c>
      <c r="T31" s="6" t="str">
        <f t="shared" si="5"/>
        <v>Miss</v>
      </c>
      <c r="U31" s="6" t="str">
        <f t="shared" si="6"/>
        <v>F</v>
      </c>
      <c r="V31" s="6" t="str">
        <f t="shared" si="7"/>
        <v>30</v>
      </c>
      <c r="W31" s="6" t="str">
        <f t="shared" si="8"/>
        <v>Wells Way</v>
      </c>
      <c r="X31" s="6" t="str">
        <f t="shared" si="9"/>
        <v>ay</v>
      </c>
      <c r="Y31" s="6" t="str">
        <f t="shared" si="10"/>
        <v>Wells Way</v>
      </c>
      <c r="Z31" s="6" t="str">
        <f t="shared" si="11"/>
        <v>Hertfordshire</v>
      </c>
      <c r="AA31" s="6" t="str">
        <f t="shared" si="12"/>
        <v>HG</v>
      </c>
      <c r="AB31" s="7" t="str">
        <f t="shared" si="13"/>
        <v>44536</v>
      </c>
      <c r="AC31" s="6" t="str">
        <f t="shared" si="14"/>
        <v>89</v>
      </c>
      <c r="AD31" s="6" t="str">
        <f t="shared" si="15"/>
        <v>C2</v>
      </c>
      <c r="AE31" s="8" t="str">
        <f t="shared" si="16"/>
        <v/>
      </c>
    </row>
    <row r="32" spans="1:31" x14ac:dyDescent="0.25">
      <c r="A32" s="9">
        <v>30</v>
      </c>
      <c r="B32" s="10" t="s">
        <v>153</v>
      </c>
      <c r="C32" s="10" t="s">
        <v>154</v>
      </c>
      <c r="D32" s="10" t="s">
        <v>28</v>
      </c>
      <c r="E32" s="10" t="s">
        <v>29</v>
      </c>
      <c r="F32" s="10">
        <v>90</v>
      </c>
      <c r="G32" s="10" t="s">
        <v>155</v>
      </c>
      <c r="H32" s="10" t="s">
        <v>156</v>
      </c>
      <c r="I32" s="10" t="s">
        <v>32</v>
      </c>
      <c r="J32" s="11">
        <v>43948</v>
      </c>
      <c r="K32" s="10">
        <v>89</v>
      </c>
      <c r="L32" s="10" t="s">
        <v>157</v>
      </c>
      <c r="M32" s="12"/>
      <c r="O32">
        <f t="shared" si="17"/>
        <v>0</v>
      </c>
      <c r="Q32" s="9" t="str">
        <f t="shared" si="2"/>
        <v>30</v>
      </c>
      <c r="R32" s="10" t="str">
        <f t="shared" si="3"/>
        <v>Enrique</v>
      </c>
      <c r="S32" s="10" t="str">
        <f t="shared" si="4"/>
        <v>Godwin</v>
      </c>
      <c r="T32" s="10" t="str">
        <f t="shared" si="5"/>
        <v>Mr</v>
      </c>
      <c r="U32" s="10" t="str">
        <f t="shared" si="6"/>
        <v>M</v>
      </c>
      <c r="V32" s="10" t="str">
        <f t="shared" si="7"/>
        <v>90</v>
      </c>
      <c r="W32" s="10" t="str">
        <f t="shared" si="8"/>
        <v>Abbey Gardens</v>
      </c>
      <c r="X32" s="10" t="str">
        <f t="shared" si="9"/>
        <v>ns</v>
      </c>
      <c r="Y32" s="10" t="str">
        <f t="shared" si="10"/>
        <v>Abbey Gardens</v>
      </c>
      <c r="Z32" s="10" t="str">
        <f t="shared" si="11"/>
        <v>Windermere</v>
      </c>
      <c r="AA32" s="10" t="str">
        <f t="shared" si="12"/>
        <v>WC</v>
      </c>
      <c r="AB32" s="11" t="str">
        <f t="shared" si="13"/>
        <v>43948</v>
      </c>
      <c r="AC32" s="10" t="str">
        <f t="shared" si="14"/>
        <v>89</v>
      </c>
      <c r="AD32" s="10" t="str">
        <f t="shared" si="15"/>
        <v>C3</v>
      </c>
      <c r="AE32" s="12" t="str">
        <f t="shared" si="16"/>
        <v/>
      </c>
    </row>
    <row r="33" spans="1:31" x14ac:dyDescent="0.25">
      <c r="A33" s="5">
        <v>31</v>
      </c>
      <c r="B33" s="6" t="s">
        <v>158</v>
      </c>
      <c r="C33" s="6" t="s">
        <v>159</v>
      </c>
      <c r="D33" s="6" t="s">
        <v>28</v>
      </c>
      <c r="E33" s="6" t="s">
        <v>29</v>
      </c>
      <c r="F33" s="6">
        <v>60</v>
      </c>
      <c r="G33" s="6" t="s">
        <v>160</v>
      </c>
      <c r="H33" s="6" t="s">
        <v>161</v>
      </c>
      <c r="I33" s="6" t="s">
        <v>162</v>
      </c>
      <c r="J33" s="7">
        <v>44037</v>
      </c>
      <c r="K33" s="6">
        <v>43</v>
      </c>
      <c r="L33" s="6" t="s">
        <v>68</v>
      </c>
      <c r="M33" s="8"/>
      <c r="O33">
        <f t="shared" si="17"/>
        <v>0</v>
      </c>
      <c r="Q33" s="5" t="str">
        <f t="shared" si="2"/>
        <v>31</v>
      </c>
      <c r="R33" s="6" t="str">
        <f t="shared" si="3"/>
        <v>Domingo</v>
      </c>
      <c r="S33" s="6" t="str">
        <f t="shared" si="4"/>
        <v>Sylvester</v>
      </c>
      <c r="T33" s="6" t="str">
        <f t="shared" si="5"/>
        <v>Mr</v>
      </c>
      <c r="U33" s="6" t="str">
        <f t="shared" si="6"/>
        <v>M</v>
      </c>
      <c r="V33" s="6" t="str">
        <f t="shared" si="7"/>
        <v>60</v>
      </c>
      <c r="W33" s="6" t="str">
        <f t="shared" si="8"/>
        <v>Abbey Lane</v>
      </c>
      <c r="X33" s="6" t="str">
        <f t="shared" si="9"/>
        <v>ne</v>
      </c>
      <c r="Y33" s="6" t="str">
        <f t="shared" si="10"/>
        <v>Abbey Lane</v>
      </c>
      <c r="Z33" s="6" t="str">
        <f t="shared" si="11"/>
        <v>Alresford</v>
      </c>
      <c r="AA33" s="6" t="str">
        <f t="shared" si="12"/>
        <v>FK</v>
      </c>
      <c r="AB33" s="7" t="str">
        <f t="shared" si="13"/>
        <v>44037</v>
      </c>
      <c r="AC33" s="6" t="str">
        <f t="shared" si="14"/>
        <v>43</v>
      </c>
      <c r="AD33" s="6" t="str">
        <f t="shared" si="15"/>
        <v>A2</v>
      </c>
      <c r="AE33" s="8" t="str">
        <f t="shared" si="16"/>
        <v/>
      </c>
    </row>
    <row r="34" spans="1:31" x14ac:dyDescent="0.25">
      <c r="A34" s="9">
        <v>32</v>
      </c>
      <c r="B34" s="10" t="s">
        <v>163</v>
      </c>
      <c r="C34" s="10" t="s">
        <v>164</v>
      </c>
      <c r="D34" s="10" t="s">
        <v>15</v>
      </c>
      <c r="E34" s="10" t="s">
        <v>16</v>
      </c>
      <c r="F34" s="10">
        <v>60</v>
      </c>
      <c r="G34" s="10" t="s">
        <v>165</v>
      </c>
      <c r="H34" s="10" t="s">
        <v>166</v>
      </c>
      <c r="I34" s="10" t="s">
        <v>32</v>
      </c>
      <c r="J34" s="11">
        <v>43901</v>
      </c>
      <c r="K34" s="10">
        <v>37</v>
      </c>
      <c r="L34" s="10" t="s">
        <v>44</v>
      </c>
      <c r="M34" s="12"/>
      <c r="O34">
        <f t="shared" si="17"/>
        <v>0</v>
      </c>
      <c r="Q34" s="9" t="str">
        <f t="shared" si="2"/>
        <v>32</v>
      </c>
      <c r="R34" s="10" t="str">
        <f t="shared" si="3"/>
        <v>Brandee</v>
      </c>
      <c r="S34" s="10" t="str">
        <f t="shared" si="4"/>
        <v>Gamble</v>
      </c>
      <c r="T34" s="10" t="str">
        <f t="shared" si="5"/>
        <v>Mrs</v>
      </c>
      <c r="U34" s="10" t="str">
        <f t="shared" si="6"/>
        <v>F</v>
      </c>
      <c r="V34" s="10" t="str">
        <f t="shared" si="7"/>
        <v>60</v>
      </c>
      <c r="W34" s="10" t="str">
        <f t="shared" si="8"/>
        <v>Abbotsbury Close</v>
      </c>
      <c r="X34" s="10" t="str">
        <f t="shared" si="9"/>
        <v>se</v>
      </c>
      <c r="Y34" s="10" t="str">
        <f t="shared" si="10"/>
        <v>Abbotsbury Close</v>
      </c>
      <c r="Z34" s="10" t="str">
        <f t="shared" si="11"/>
        <v>Sandown</v>
      </c>
      <c r="AA34" s="10" t="str">
        <f t="shared" si="12"/>
        <v>WC</v>
      </c>
      <c r="AB34" s="11" t="str">
        <f t="shared" si="13"/>
        <v>43901</v>
      </c>
      <c r="AC34" s="10" t="str">
        <f t="shared" si="14"/>
        <v>37</v>
      </c>
      <c r="AD34" s="10" t="str">
        <f t="shared" si="15"/>
        <v>D</v>
      </c>
      <c r="AE34" s="12" t="str">
        <f t="shared" si="16"/>
        <v/>
      </c>
    </row>
    <row r="35" spans="1:31" x14ac:dyDescent="0.25">
      <c r="A35" s="5">
        <v>33</v>
      </c>
      <c r="B35" s="6" t="s">
        <v>167</v>
      </c>
      <c r="C35" s="6" t="s">
        <v>168</v>
      </c>
      <c r="D35" s="6" t="s">
        <v>15</v>
      </c>
      <c r="E35" s="6" t="s">
        <v>16</v>
      </c>
      <c r="F35" s="6">
        <v>90</v>
      </c>
      <c r="G35" s="6" t="s">
        <v>169</v>
      </c>
      <c r="H35" s="6" t="s">
        <v>170</v>
      </c>
      <c r="I35" s="6" t="s">
        <v>171</v>
      </c>
      <c r="J35" s="7">
        <v>44175</v>
      </c>
      <c r="K35" s="6">
        <v>55</v>
      </c>
      <c r="L35" s="6" t="s">
        <v>62</v>
      </c>
      <c r="M35" s="8"/>
      <c r="O35">
        <f t="shared" si="17"/>
        <v>0</v>
      </c>
      <c r="Q35" s="5" t="str">
        <f t="shared" si="2"/>
        <v>33</v>
      </c>
      <c r="R35" s="6" t="str">
        <f t="shared" si="3"/>
        <v>Daysi</v>
      </c>
      <c r="S35" s="6" t="str">
        <f t="shared" si="4"/>
        <v>Schneider</v>
      </c>
      <c r="T35" s="6" t="str">
        <f t="shared" si="5"/>
        <v>Mrs</v>
      </c>
      <c r="U35" s="6" t="str">
        <f t="shared" si="6"/>
        <v>F</v>
      </c>
      <c r="V35" s="6" t="str">
        <f t="shared" si="7"/>
        <v>90</v>
      </c>
      <c r="W35" s="6" t="str">
        <f t="shared" si="8"/>
        <v>Abbotts Close</v>
      </c>
      <c r="X35" s="6" t="str">
        <f t="shared" si="9"/>
        <v>se</v>
      </c>
      <c r="Y35" s="6" t="str">
        <f t="shared" si="10"/>
        <v>Abbotts Close</v>
      </c>
      <c r="Z35" s="6" t="str">
        <f t="shared" si="11"/>
        <v>Cleator Moor</v>
      </c>
      <c r="AA35" s="6" t="str">
        <f t="shared" si="12"/>
        <v>PR</v>
      </c>
      <c r="AB35" s="7" t="str">
        <f t="shared" si="13"/>
        <v>44175</v>
      </c>
      <c r="AC35" s="6" t="str">
        <f t="shared" si="14"/>
        <v>55</v>
      </c>
      <c r="AD35" s="6" t="str">
        <f t="shared" si="15"/>
        <v>C4</v>
      </c>
      <c r="AE35" s="8" t="str">
        <f t="shared" si="16"/>
        <v/>
      </c>
    </row>
    <row r="36" spans="1:31" x14ac:dyDescent="0.25">
      <c r="A36" s="9">
        <v>34</v>
      </c>
      <c r="B36" s="10" t="s">
        <v>172</v>
      </c>
      <c r="C36" s="10" t="s">
        <v>173</v>
      </c>
      <c r="D36" s="10" t="s">
        <v>49</v>
      </c>
      <c r="E36" s="10" t="s">
        <v>16</v>
      </c>
      <c r="F36" s="10">
        <v>60</v>
      </c>
      <c r="G36" s="10" t="s">
        <v>174</v>
      </c>
      <c r="H36" s="10" t="s">
        <v>175</v>
      </c>
      <c r="I36" s="10" t="s">
        <v>176</v>
      </c>
      <c r="J36" s="11">
        <v>43989</v>
      </c>
      <c r="K36" s="10">
        <v>92</v>
      </c>
      <c r="L36" s="10" t="s">
        <v>62</v>
      </c>
      <c r="M36" s="12"/>
      <c r="O36">
        <f t="shared" si="17"/>
        <v>0</v>
      </c>
      <c r="Q36" s="9" t="str">
        <f t="shared" si="2"/>
        <v>34</v>
      </c>
      <c r="R36" s="10" t="str">
        <f t="shared" si="3"/>
        <v>Shanel</v>
      </c>
      <c r="S36" s="10" t="str">
        <f t="shared" si="4"/>
        <v>Hendrickson</v>
      </c>
      <c r="T36" s="10" t="str">
        <f t="shared" si="5"/>
        <v>Miss</v>
      </c>
      <c r="U36" s="10" t="str">
        <f t="shared" si="6"/>
        <v>F</v>
      </c>
      <c r="V36" s="10" t="str">
        <f t="shared" si="7"/>
        <v>60</v>
      </c>
      <c r="W36" s="10" t="str">
        <f t="shared" si="8"/>
        <v>Abercorn Court</v>
      </c>
      <c r="X36" s="10" t="str">
        <f t="shared" si="9"/>
        <v>rt</v>
      </c>
      <c r="Y36" s="10" t="str">
        <f t="shared" si="10"/>
        <v>Abercorn Court</v>
      </c>
      <c r="Z36" s="10" t="str">
        <f t="shared" si="11"/>
        <v>Cramlington</v>
      </c>
      <c r="AA36" s="10" t="str">
        <f t="shared" si="12"/>
        <v>CW</v>
      </c>
      <c r="AB36" s="11" t="str">
        <f t="shared" si="13"/>
        <v>43989</v>
      </c>
      <c r="AC36" s="10" t="str">
        <f t="shared" si="14"/>
        <v>92</v>
      </c>
      <c r="AD36" s="10" t="str">
        <f t="shared" si="15"/>
        <v>C4</v>
      </c>
      <c r="AE36" s="12" t="str">
        <f t="shared" si="16"/>
        <v/>
      </c>
    </row>
    <row r="37" spans="1:31" x14ac:dyDescent="0.25">
      <c r="A37" s="5">
        <v>35</v>
      </c>
      <c r="B37" s="6" t="s">
        <v>177</v>
      </c>
      <c r="C37" s="6" t="s">
        <v>178</v>
      </c>
      <c r="D37" s="6" t="s">
        <v>28</v>
      </c>
      <c r="E37" s="6" t="s">
        <v>29</v>
      </c>
      <c r="F37" s="6">
        <v>60</v>
      </c>
      <c r="G37" s="6" t="s">
        <v>179</v>
      </c>
      <c r="H37" s="6" t="s">
        <v>180</v>
      </c>
      <c r="I37" s="6" t="s">
        <v>32</v>
      </c>
      <c r="J37" s="7">
        <v>44212</v>
      </c>
      <c r="K37" s="6">
        <v>105</v>
      </c>
      <c r="L37" s="6" t="s">
        <v>44</v>
      </c>
      <c r="M37" s="8"/>
      <c r="O37">
        <f t="shared" si="17"/>
        <v>0</v>
      </c>
      <c r="Q37" s="5" t="str">
        <f t="shared" si="2"/>
        <v>35</v>
      </c>
      <c r="R37" s="6" t="str">
        <f t="shared" si="3"/>
        <v>Nicky</v>
      </c>
      <c r="S37" s="6" t="str">
        <f t="shared" si="4"/>
        <v>Connolly</v>
      </c>
      <c r="T37" s="6" t="str">
        <f t="shared" si="5"/>
        <v>Mr</v>
      </c>
      <c r="U37" s="6" t="str">
        <f t="shared" si="6"/>
        <v>M</v>
      </c>
      <c r="V37" s="6" t="str">
        <f t="shared" si="7"/>
        <v>60</v>
      </c>
      <c r="W37" s="6" t="str">
        <f t="shared" si="8"/>
        <v>Aberdeen Parade</v>
      </c>
      <c r="X37" s="6" t="str">
        <f t="shared" si="9"/>
        <v>de</v>
      </c>
      <c r="Y37" s="6" t="str">
        <f t="shared" si="10"/>
        <v>Aberdeen Parade</v>
      </c>
      <c r="Z37" s="6" t="str">
        <f t="shared" si="11"/>
        <v>Londonderry</v>
      </c>
      <c r="AA37" s="6" t="str">
        <f t="shared" si="12"/>
        <v>WC</v>
      </c>
      <c r="AB37" s="7" t="str">
        <f t="shared" si="13"/>
        <v>44212</v>
      </c>
      <c r="AC37" s="6" t="str">
        <f t="shared" si="14"/>
        <v>105</v>
      </c>
      <c r="AD37" s="6" t="str">
        <f t="shared" si="15"/>
        <v>D</v>
      </c>
      <c r="AE37" s="8" t="str">
        <f t="shared" si="16"/>
        <v/>
      </c>
    </row>
    <row r="38" spans="1:31" x14ac:dyDescent="0.25">
      <c r="A38" s="9">
        <v>36</v>
      </c>
      <c r="B38" s="10" t="s">
        <v>181</v>
      </c>
      <c r="C38" s="10" t="s">
        <v>182</v>
      </c>
      <c r="D38" s="10" t="s">
        <v>28</v>
      </c>
      <c r="E38" s="10" t="s">
        <v>29</v>
      </c>
      <c r="F38" s="10">
        <v>30</v>
      </c>
      <c r="G38" s="10" t="s">
        <v>183</v>
      </c>
      <c r="H38" s="10" t="s">
        <v>184</v>
      </c>
      <c r="I38" s="10" t="s">
        <v>185</v>
      </c>
      <c r="J38" s="11">
        <v>43670</v>
      </c>
      <c r="K38" s="10">
        <v>30</v>
      </c>
      <c r="L38" s="10" t="s">
        <v>99</v>
      </c>
      <c r="M38" s="12"/>
      <c r="O38">
        <f t="shared" si="17"/>
        <v>0</v>
      </c>
      <c r="Q38" s="9" t="str">
        <f t="shared" si="2"/>
        <v>36</v>
      </c>
      <c r="R38" s="10" t="str">
        <f t="shared" si="3"/>
        <v>Sammy</v>
      </c>
      <c r="S38" s="10" t="str">
        <f t="shared" si="4"/>
        <v>Darnell</v>
      </c>
      <c r="T38" s="10" t="str">
        <f t="shared" si="5"/>
        <v>Mr</v>
      </c>
      <c r="U38" s="10" t="str">
        <f t="shared" si="6"/>
        <v>M</v>
      </c>
      <c r="V38" s="10" t="str">
        <f t="shared" si="7"/>
        <v>30</v>
      </c>
      <c r="W38" s="10" t="str">
        <f t="shared" si="8"/>
        <v>Aberdeen Terrace</v>
      </c>
      <c r="X38" s="10" t="str">
        <f t="shared" si="9"/>
        <v>ce</v>
      </c>
      <c r="Y38" s="10" t="str">
        <f t="shared" si="10"/>
        <v>Aberdeen Terrace</v>
      </c>
      <c r="Z38" s="10" t="str">
        <f t="shared" si="11"/>
        <v>Ferndale</v>
      </c>
      <c r="AA38" s="10" t="str">
        <f t="shared" si="12"/>
        <v>HX</v>
      </c>
      <c r="AB38" s="11" t="str">
        <f t="shared" si="13"/>
        <v>43670</v>
      </c>
      <c r="AC38" s="10" t="str">
        <f t="shared" si="14"/>
        <v>30</v>
      </c>
      <c r="AD38" s="10" t="str">
        <f t="shared" si="15"/>
        <v>E</v>
      </c>
      <c r="AE38" s="12" t="str">
        <f t="shared" si="16"/>
        <v/>
      </c>
    </row>
    <row r="39" spans="1:31" x14ac:dyDescent="0.25">
      <c r="A39" s="5">
        <v>37</v>
      </c>
      <c r="B39" s="6" t="s">
        <v>186</v>
      </c>
      <c r="C39" s="6" t="s">
        <v>187</v>
      </c>
      <c r="D39" s="6" t="s">
        <v>28</v>
      </c>
      <c r="E39" s="6" t="s">
        <v>29</v>
      </c>
      <c r="F39" s="6">
        <v>90</v>
      </c>
      <c r="G39" s="6" t="s">
        <v>188</v>
      </c>
      <c r="H39" s="6" t="s">
        <v>189</v>
      </c>
      <c r="I39" s="6" t="s">
        <v>87</v>
      </c>
      <c r="J39" s="7">
        <v>43616</v>
      </c>
      <c r="K39" s="6">
        <v>7</v>
      </c>
      <c r="L39" s="6" t="s">
        <v>52</v>
      </c>
      <c r="M39" s="8"/>
      <c r="O39">
        <f t="shared" si="17"/>
        <v>0</v>
      </c>
      <c r="Q39" s="5" t="str">
        <f t="shared" si="2"/>
        <v>37</v>
      </c>
      <c r="R39" s="6" t="str">
        <f t="shared" si="3"/>
        <v>Lewis</v>
      </c>
      <c r="S39" s="6" t="str">
        <f t="shared" si="4"/>
        <v>Christiansen</v>
      </c>
      <c r="T39" s="6" t="str">
        <f t="shared" si="5"/>
        <v>Mr</v>
      </c>
      <c r="U39" s="6" t="str">
        <f t="shared" si="6"/>
        <v>M</v>
      </c>
      <c r="V39" s="6" t="str">
        <f t="shared" si="7"/>
        <v>90</v>
      </c>
      <c r="W39" s="6" t="str">
        <f t="shared" si="8"/>
        <v>Abingdon Buildings</v>
      </c>
      <c r="X39" s="6" t="str">
        <f t="shared" si="9"/>
        <v>gs</v>
      </c>
      <c r="Y39" s="6" t="str">
        <f t="shared" si="10"/>
        <v>Abingdon Buildings</v>
      </c>
      <c r="Z39" s="6" t="str">
        <f t="shared" si="11"/>
        <v>Blackwood</v>
      </c>
      <c r="AA39" s="6" t="str">
        <f t="shared" si="12"/>
        <v>FY</v>
      </c>
      <c r="AB39" s="7" t="str">
        <f t="shared" si="13"/>
        <v>43616</v>
      </c>
      <c r="AC39" s="6" t="str">
        <f t="shared" si="14"/>
        <v>7</v>
      </c>
      <c r="AD39" s="6" t="str">
        <f t="shared" si="15"/>
        <v>A1</v>
      </c>
      <c r="AE39" s="8" t="str">
        <f t="shared" si="16"/>
        <v/>
      </c>
    </row>
    <row r="40" spans="1:31" x14ac:dyDescent="0.25">
      <c r="A40" s="9">
        <v>38</v>
      </c>
      <c r="B40" s="10" t="s">
        <v>190</v>
      </c>
      <c r="C40" s="10" t="s">
        <v>191</v>
      </c>
      <c r="D40" s="10" t="s">
        <v>15</v>
      </c>
      <c r="E40" s="10" t="s">
        <v>16</v>
      </c>
      <c r="F40" s="10">
        <v>90</v>
      </c>
      <c r="G40" s="10" t="s">
        <v>192</v>
      </c>
      <c r="H40" s="10" t="s">
        <v>193</v>
      </c>
      <c r="I40" s="10" t="s">
        <v>185</v>
      </c>
      <c r="J40" s="11">
        <v>43683</v>
      </c>
      <c r="K40" s="10">
        <v>10</v>
      </c>
      <c r="L40" s="10" t="s">
        <v>157</v>
      </c>
      <c r="M40" s="12"/>
      <c r="O40">
        <f t="shared" si="17"/>
        <v>0</v>
      </c>
      <c r="Q40" s="9" t="str">
        <f t="shared" si="2"/>
        <v>38</v>
      </c>
      <c r="R40" s="10" t="str">
        <f t="shared" si="3"/>
        <v>Fran</v>
      </c>
      <c r="S40" s="10" t="str">
        <f t="shared" si="4"/>
        <v>Caudill</v>
      </c>
      <c r="T40" s="10" t="str">
        <f t="shared" si="5"/>
        <v>Mrs</v>
      </c>
      <c r="U40" s="10" t="str">
        <f t="shared" si="6"/>
        <v>F</v>
      </c>
      <c r="V40" s="10" t="str">
        <f t="shared" si="7"/>
        <v>90</v>
      </c>
      <c r="W40" s="10" t="str">
        <f t="shared" si="8"/>
        <v>Abingdon Villas</v>
      </c>
      <c r="X40" s="10" t="str">
        <f t="shared" si="9"/>
        <v>as</v>
      </c>
      <c r="Y40" s="10" t="str">
        <f t="shared" si="10"/>
        <v>Abingdon Villas</v>
      </c>
      <c r="Z40" s="10" t="str">
        <f t="shared" si="11"/>
        <v>Farnborough</v>
      </c>
      <c r="AA40" s="10" t="str">
        <f t="shared" si="12"/>
        <v>HX</v>
      </c>
      <c r="AB40" s="11" t="str">
        <f t="shared" si="13"/>
        <v>43683</v>
      </c>
      <c r="AC40" s="10" t="str">
        <f t="shared" si="14"/>
        <v>10</v>
      </c>
      <c r="AD40" s="10" t="str">
        <f t="shared" si="15"/>
        <v>C3</v>
      </c>
      <c r="AE40" s="12" t="str">
        <f t="shared" si="16"/>
        <v/>
      </c>
    </row>
    <row r="41" spans="1:31" x14ac:dyDescent="0.25">
      <c r="A41" s="5">
        <v>39</v>
      </c>
      <c r="B41" s="6" t="s">
        <v>194</v>
      </c>
      <c r="C41" s="6" t="s">
        <v>195</v>
      </c>
      <c r="D41" s="6" t="s">
        <v>28</v>
      </c>
      <c r="E41" s="6" t="s">
        <v>29</v>
      </c>
      <c r="F41" s="6">
        <v>30</v>
      </c>
      <c r="G41" s="6" t="s">
        <v>196</v>
      </c>
      <c r="H41" s="6" t="s">
        <v>197</v>
      </c>
      <c r="I41" s="6" t="s">
        <v>32</v>
      </c>
      <c r="J41" s="7">
        <v>43824</v>
      </c>
      <c r="K41" s="6">
        <v>14</v>
      </c>
      <c r="L41" s="6" t="s">
        <v>99</v>
      </c>
      <c r="M41" s="8"/>
      <c r="O41">
        <f t="shared" si="17"/>
        <v>0</v>
      </c>
      <c r="Q41" s="5" t="str">
        <f t="shared" si="2"/>
        <v>39</v>
      </c>
      <c r="R41" s="6" t="str">
        <f t="shared" si="3"/>
        <v>Hoyt</v>
      </c>
      <c r="S41" s="6" t="str">
        <f t="shared" si="4"/>
        <v>Key</v>
      </c>
      <c r="T41" s="6" t="str">
        <f t="shared" si="5"/>
        <v>Mr</v>
      </c>
      <c r="U41" s="6" t="str">
        <f t="shared" si="6"/>
        <v>M</v>
      </c>
      <c r="V41" s="6" t="str">
        <f t="shared" si="7"/>
        <v>30</v>
      </c>
      <c r="W41" s="6" t="str">
        <f t="shared" si="8"/>
        <v>Abingdon Yard</v>
      </c>
      <c r="X41" s="6" t="str">
        <f t="shared" si="9"/>
        <v>rd</v>
      </c>
      <c r="Y41" s="6" t="str">
        <f t="shared" si="10"/>
        <v>Abingdon Yard</v>
      </c>
      <c r="Z41" s="6" t="str">
        <f t="shared" si="11"/>
        <v>Porth</v>
      </c>
      <c r="AA41" s="6" t="str">
        <f t="shared" si="12"/>
        <v>WC</v>
      </c>
      <c r="AB41" s="7" t="str">
        <f t="shared" si="13"/>
        <v>43824</v>
      </c>
      <c r="AC41" s="6" t="str">
        <f t="shared" si="14"/>
        <v>14</v>
      </c>
      <c r="AD41" s="6" t="str">
        <f t="shared" si="15"/>
        <v>E</v>
      </c>
      <c r="AE41" s="8" t="str">
        <f t="shared" si="16"/>
        <v/>
      </c>
    </row>
    <row r="42" spans="1:31" x14ac:dyDescent="0.25">
      <c r="A42" s="9">
        <v>40</v>
      </c>
      <c r="B42" s="10" t="s">
        <v>198</v>
      </c>
      <c r="C42" s="10" t="s">
        <v>199</v>
      </c>
      <c r="D42" s="10" t="s">
        <v>49</v>
      </c>
      <c r="E42" s="10" t="s">
        <v>16</v>
      </c>
      <c r="F42" s="10">
        <v>30</v>
      </c>
      <c r="G42" s="10" t="s">
        <v>200</v>
      </c>
      <c r="H42" s="10" t="s">
        <v>201</v>
      </c>
      <c r="I42" s="10" t="s">
        <v>32</v>
      </c>
      <c r="J42" s="11">
        <v>43488</v>
      </c>
      <c r="K42" s="10">
        <v>5</v>
      </c>
      <c r="L42" s="10" t="s">
        <v>39</v>
      </c>
      <c r="M42" s="12"/>
      <c r="O42">
        <f t="shared" si="17"/>
        <v>0</v>
      </c>
      <c r="Q42" s="9" t="str">
        <f t="shared" si="2"/>
        <v>40</v>
      </c>
      <c r="R42" s="10" t="str">
        <f t="shared" si="3"/>
        <v>Arleen</v>
      </c>
      <c r="S42" s="10" t="str">
        <f t="shared" si="4"/>
        <v>Huggins</v>
      </c>
      <c r="T42" s="10" t="str">
        <f t="shared" si="5"/>
        <v>Miss</v>
      </c>
      <c r="U42" s="10" t="str">
        <f t="shared" si="6"/>
        <v>F</v>
      </c>
      <c r="V42" s="10" t="str">
        <f t="shared" si="7"/>
        <v>30</v>
      </c>
      <c r="W42" s="10" t="str">
        <f t="shared" si="8"/>
        <v>Abinger Road</v>
      </c>
      <c r="X42" s="10" t="str">
        <f t="shared" si="9"/>
        <v>ad</v>
      </c>
      <c r="Y42" s="10" t="str">
        <f t="shared" si="10"/>
        <v>Abinger Road</v>
      </c>
      <c r="Z42" s="10" t="str">
        <f t="shared" si="11"/>
        <v>Rowley Regis</v>
      </c>
      <c r="AA42" s="10" t="str">
        <f t="shared" si="12"/>
        <v>WC</v>
      </c>
      <c r="AB42" s="11" t="str">
        <f t="shared" si="13"/>
        <v>43488</v>
      </c>
      <c r="AC42" s="10" t="str">
        <f t="shared" si="14"/>
        <v>5</v>
      </c>
      <c r="AD42" s="10" t="str">
        <f t="shared" si="15"/>
        <v>C1</v>
      </c>
      <c r="AE42" s="12" t="str">
        <f t="shared" si="16"/>
        <v/>
      </c>
    </row>
    <row r="43" spans="1:31" x14ac:dyDescent="0.25">
      <c r="A43" s="5">
        <v>41</v>
      </c>
      <c r="B43" s="6" t="s">
        <v>202</v>
      </c>
      <c r="C43" s="6" t="s">
        <v>203</v>
      </c>
      <c r="D43" s="6" t="s">
        <v>28</v>
      </c>
      <c r="E43" s="6" t="s">
        <v>29</v>
      </c>
      <c r="F43" s="6">
        <v>60</v>
      </c>
      <c r="G43" s="6" t="s">
        <v>204</v>
      </c>
      <c r="H43" s="6" t="s">
        <v>205</v>
      </c>
      <c r="I43" s="6" t="s">
        <v>206</v>
      </c>
      <c r="J43" s="7">
        <v>44532</v>
      </c>
      <c r="K43" s="6">
        <v>2</v>
      </c>
      <c r="L43" s="6" t="s">
        <v>78</v>
      </c>
      <c r="M43" s="8"/>
      <c r="O43">
        <f t="shared" si="17"/>
        <v>0</v>
      </c>
      <c r="Q43" s="5" t="str">
        <f t="shared" si="2"/>
        <v>41</v>
      </c>
      <c r="R43" s="6" t="str">
        <f t="shared" si="3"/>
        <v>Fredric</v>
      </c>
      <c r="S43" s="6" t="str">
        <f t="shared" si="4"/>
        <v>Pierce</v>
      </c>
      <c r="T43" s="6" t="str">
        <f t="shared" si="5"/>
        <v>Mr</v>
      </c>
      <c r="U43" s="6" t="str">
        <f t="shared" si="6"/>
        <v>M</v>
      </c>
      <c r="V43" s="6" t="str">
        <f t="shared" si="7"/>
        <v>60</v>
      </c>
      <c r="W43" s="6" t="str">
        <f t="shared" si="8"/>
        <v>Absolom Place</v>
      </c>
      <c r="X43" s="6" t="str">
        <f t="shared" si="9"/>
        <v>ce</v>
      </c>
      <c r="Y43" s="6" t="str">
        <f t="shared" si="10"/>
        <v>Absolom Place</v>
      </c>
      <c r="Z43" s="6" t="str">
        <f t="shared" si="11"/>
        <v>Chorley</v>
      </c>
      <c r="AA43" s="6" t="str">
        <f t="shared" si="12"/>
        <v>DH</v>
      </c>
      <c r="AB43" s="7" t="str">
        <f t="shared" si="13"/>
        <v>44532</v>
      </c>
      <c r="AC43" s="6" t="str">
        <f t="shared" si="14"/>
        <v>2</v>
      </c>
      <c r="AD43" s="6" t="str">
        <f t="shared" si="15"/>
        <v>C2</v>
      </c>
      <c r="AE43" s="8" t="str">
        <f t="shared" si="16"/>
        <v/>
      </c>
    </row>
    <row r="44" spans="1:31" x14ac:dyDescent="0.25">
      <c r="A44" s="9">
        <v>42</v>
      </c>
      <c r="B44" s="10" t="s">
        <v>207</v>
      </c>
      <c r="C44" s="10" t="s">
        <v>208</v>
      </c>
      <c r="D44" s="10" t="s">
        <v>28</v>
      </c>
      <c r="E44" s="10" t="s">
        <v>29</v>
      </c>
      <c r="F44" s="10">
        <v>90</v>
      </c>
      <c r="G44" s="10" t="s">
        <v>209</v>
      </c>
      <c r="H44" s="10" t="s">
        <v>210</v>
      </c>
      <c r="I44" s="10" t="s">
        <v>211</v>
      </c>
      <c r="J44" s="11">
        <v>43735</v>
      </c>
      <c r="K44" s="10">
        <v>46</v>
      </c>
      <c r="L44" s="10" t="s">
        <v>39</v>
      </c>
      <c r="M44" s="12"/>
      <c r="O44">
        <f t="shared" si="17"/>
        <v>0</v>
      </c>
      <c r="Q44" s="9" t="str">
        <f t="shared" si="2"/>
        <v>42</v>
      </c>
      <c r="R44" s="10" t="str">
        <f t="shared" si="3"/>
        <v>Terrance</v>
      </c>
      <c r="S44" s="10" t="str">
        <f t="shared" si="4"/>
        <v>Hawkins</v>
      </c>
      <c r="T44" s="10" t="str">
        <f t="shared" si="5"/>
        <v>Mr</v>
      </c>
      <c r="U44" s="10" t="str">
        <f t="shared" si="6"/>
        <v>M</v>
      </c>
      <c r="V44" s="10" t="str">
        <f t="shared" si="7"/>
        <v>90</v>
      </c>
      <c r="W44" s="10" t="str">
        <f t="shared" si="8"/>
        <v>Acacia Avenue</v>
      </c>
      <c r="X44" s="10" t="str">
        <f t="shared" si="9"/>
        <v>ue</v>
      </c>
      <c r="Y44" s="10" t="str">
        <f t="shared" si="10"/>
        <v>Acacia Avenue</v>
      </c>
      <c r="Z44" s="10" t="str">
        <f t="shared" si="11"/>
        <v>Ashtead</v>
      </c>
      <c r="AA44" s="10" t="str">
        <f t="shared" si="12"/>
        <v>TW</v>
      </c>
      <c r="AB44" s="11" t="str">
        <f t="shared" si="13"/>
        <v>43735</v>
      </c>
      <c r="AC44" s="10" t="str">
        <f t="shared" si="14"/>
        <v>46</v>
      </c>
      <c r="AD44" s="10" t="str">
        <f t="shared" si="15"/>
        <v>C1</v>
      </c>
      <c r="AE44" s="12" t="str">
        <f t="shared" si="16"/>
        <v/>
      </c>
    </row>
    <row r="45" spans="1:31" x14ac:dyDescent="0.25">
      <c r="A45" s="5">
        <v>43</v>
      </c>
      <c r="B45" s="6" t="s">
        <v>212</v>
      </c>
      <c r="C45" s="6" t="s">
        <v>213</v>
      </c>
      <c r="D45" s="6" t="s">
        <v>28</v>
      </c>
      <c r="E45" s="6" t="s">
        <v>29</v>
      </c>
      <c r="F45" s="6">
        <v>90</v>
      </c>
      <c r="G45" s="6" t="s">
        <v>214</v>
      </c>
      <c r="H45" s="6" t="s">
        <v>215</v>
      </c>
      <c r="I45" s="6" t="s">
        <v>122</v>
      </c>
      <c r="J45" s="7">
        <v>43664</v>
      </c>
      <c r="K45" s="6">
        <v>18</v>
      </c>
      <c r="L45" s="6" t="s">
        <v>33</v>
      </c>
      <c r="M45" s="8"/>
      <c r="O45">
        <f t="shared" si="17"/>
        <v>0</v>
      </c>
      <c r="Q45" s="5" t="str">
        <f t="shared" si="2"/>
        <v>43</v>
      </c>
      <c r="R45" s="6" t="str">
        <f t="shared" si="3"/>
        <v>Emile</v>
      </c>
      <c r="S45" s="6" t="str">
        <f t="shared" si="4"/>
        <v>Mcghee</v>
      </c>
      <c r="T45" s="6" t="str">
        <f t="shared" si="5"/>
        <v>Mr</v>
      </c>
      <c r="U45" s="6" t="str">
        <f t="shared" si="6"/>
        <v>M</v>
      </c>
      <c r="V45" s="6" t="str">
        <f t="shared" si="7"/>
        <v>90</v>
      </c>
      <c r="W45" s="6" t="str">
        <f t="shared" si="8"/>
        <v>Acacia Gardens</v>
      </c>
      <c r="X45" s="6" t="str">
        <f t="shared" si="9"/>
        <v>ns</v>
      </c>
      <c r="Y45" s="6" t="str">
        <f t="shared" si="10"/>
        <v>Acacia Gardens</v>
      </c>
      <c r="Z45" s="6" t="str">
        <f t="shared" si="11"/>
        <v>Lightwater</v>
      </c>
      <c r="AA45" s="6" t="str">
        <f t="shared" si="12"/>
        <v>WN</v>
      </c>
      <c r="AB45" s="7" t="str">
        <f t="shared" si="13"/>
        <v>43664</v>
      </c>
      <c r="AC45" s="6" t="str">
        <f t="shared" si="14"/>
        <v>18</v>
      </c>
      <c r="AD45" s="6" t="str">
        <f t="shared" si="15"/>
        <v>A3</v>
      </c>
      <c r="AE45" s="8" t="str">
        <f t="shared" si="16"/>
        <v/>
      </c>
    </row>
    <row r="46" spans="1:31" x14ac:dyDescent="0.25">
      <c r="A46" s="9">
        <v>44</v>
      </c>
      <c r="B46" s="10" t="s">
        <v>216</v>
      </c>
      <c r="C46" s="10" t="s">
        <v>217</v>
      </c>
      <c r="D46" s="10" t="s">
        <v>28</v>
      </c>
      <c r="E46" s="10" t="s">
        <v>29</v>
      </c>
      <c r="F46" s="10">
        <v>60</v>
      </c>
      <c r="G46" s="10" t="s">
        <v>218</v>
      </c>
      <c r="H46" s="10" t="s">
        <v>219</v>
      </c>
      <c r="I46" s="10" t="s">
        <v>32</v>
      </c>
      <c r="J46" s="11">
        <v>43981</v>
      </c>
      <c r="K46" s="10">
        <v>56</v>
      </c>
      <c r="L46" s="10" t="s">
        <v>99</v>
      </c>
      <c r="M46" s="12"/>
      <c r="O46">
        <f t="shared" si="17"/>
        <v>0</v>
      </c>
      <c r="Q46" s="9" t="str">
        <f t="shared" si="2"/>
        <v>44</v>
      </c>
      <c r="R46" s="10" t="str">
        <f t="shared" si="3"/>
        <v>Harold</v>
      </c>
      <c r="S46" s="10" t="str">
        <f t="shared" si="4"/>
        <v>Mcnamara</v>
      </c>
      <c r="T46" s="10" t="str">
        <f t="shared" si="5"/>
        <v>Mr</v>
      </c>
      <c r="U46" s="10" t="str">
        <f t="shared" si="6"/>
        <v>M</v>
      </c>
      <c r="V46" s="10" t="str">
        <f t="shared" si="7"/>
        <v>60</v>
      </c>
      <c r="W46" s="10" t="str">
        <f t="shared" si="8"/>
        <v>Acacia Road</v>
      </c>
      <c r="X46" s="10" t="str">
        <f t="shared" si="9"/>
        <v>ad</v>
      </c>
      <c r="Y46" s="10" t="str">
        <f t="shared" si="10"/>
        <v>Acacia Road</v>
      </c>
      <c r="Z46" s="10" t="str">
        <f t="shared" si="11"/>
        <v>Ystrad Meurig</v>
      </c>
      <c r="AA46" s="10" t="str">
        <f t="shared" si="12"/>
        <v>WC</v>
      </c>
      <c r="AB46" s="11" t="str">
        <f t="shared" si="13"/>
        <v>43981</v>
      </c>
      <c r="AC46" s="10" t="str">
        <f t="shared" si="14"/>
        <v>56</v>
      </c>
      <c r="AD46" s="10" t="str">
        <f t="shared" si="15"/>
        <v>E</v>
      </c>
      <c r="AE46" s="12" t="str">
        <f t="shared" si="16"/>
        <v/>
      </c>
    </row>
    <row r="47" spans="1:31" x14ac:dyDescent="0.25">
      <c r="A47" s="5">
        <v>45</v>
      </c>
      <c r="B47" s="6" t="s">
        <v>220</v>
      </c>
      <c r="C47" s="6" t="s">
        <v>150</v>
      </c>
      <c r="D47" s="6" t="s">
        <v>28</v>
      </c>
      <c r="E47" s="6" t="s">
        <v>29</v>
      </c>
      <c r="F47" s="6">
        <v>60</v>
      </c>
      <c r="G47" s="6" t="s">
        <v>221</v>
      </c>
      <c r="H47" s="6" t="s">
        <v>222</v>
      </c>
      <c r="I47" s="6" t="s">
        <v>122</v>
      </c>
      <c r="J47" s="7">
        <v>43761</v>
      </c>
      <c r="K47" s="6">
        <v>63</v>
      </c>
      <c r="L47" s="6" t="s">
        <v>20</v>
      </c>
      <c r="M47" s="8"/>
      <c r="O47">
        <f t="shared" si="17"/>
        <v>0</v>
      </c>
      <c r="Q47" s="5" t="str">
        <f t="shared" si="2"/>
        <v>45</v>
      </c>
      <c r="R47" s="6" t="str">
        <f t="shared" si="3"/>
        <v>Otto</v>
      </c>
      <c r="S47" s="6" t="str">
        <f t="shared" si="4"/>
        <v>Durham</v>
      </c>
      <c r="T47" s="6" t="str">
        <f t="shared" si="5"/>
        <v>Mr</v>
      </c>
      <c r="U47" s="6" t="str">
        <f t="shared" si="6"/>
        <v>M</v>
      </c>
      <c r="V47" s="6" t="str">
        <f t="shared" si="7"/>
        <v>60</v>
      </c>
      <c r="W47" s="6" t="str">
        <f t="shared" si="8"/>
        <v>Acacia Terrace</v>
      </c>
      <c r="X47" s="6" t="str">
        <f t="shared" si="9"/>
        <v>ce</v>
      </c>
      <c r="Y47" s="6" t="str">
        <f t="shared" si="10"/>
        <v>Acacia Terrace</v>
      </c>
      <c r="Z47" s="6" t="str">
        <f t="shared" si="11"/>
        <v>Llanrwst</v>
      </c>
      <c r="AA47" s="6" t="str">
        <f t="shared" si="12"/>
        <v>WN</v>
      </c>
      <c r="AB47" s="7" t="str">
        <f t="shared" si="13"/>
        <v>43761</v>
      </c>
      <c r="AC47" s="6" t="str">
        <f t="shared" si="14"/>
        <v>63</v>
      </c>
      <c r="AD47" s="6" t="str">
        <f t="shared" si="15"/>
        <v>B</v>
      </c>
      <c r="AE47" s="8" t="str">
        <f t="shared" si="16"/>
        <v/>
      </c>
    </row>
    <row r="48" spans="1:31" x14ac:dyDescent="0.25">
      <c r="A48" s="9">
        <v>46</v>
      </c>
      <c r="B48" s="10" t="s">
        <v>140</v>
      </c>
      <c r="C48" s="10" t="s">
        <v>223</v>
      </c>
      <c r="D48" s="10" t="s">
        <v>41</v>
      </c>
      <c r="E48" s="10" t="s">
        <v>16</v>
      </c>
      <c r="F48" s="10">
        <v>30</v>
      </c>
      <c r="G48" s="10" t="s">
        <v>224</v>
      </c>
      <c r="H48" s="10" t="s">
        <v>225</v>
      </c>
      <c r="I48" s="10" t="s">
        <v>176</v>
      </c>
      <c r="J48" s="11">
        <v>44464</v>
      </c>
      <c r="K48" s="10">
        <v>6</v>
      </c>
      <c r="L48" s="10" t="s">
        <v>20</v>
      </c>
      <c r="M48" s="12"/>
      <c r="O48">
        <f t="shared" si="17"/>
        <v>0</v>
      </c>
      <c r="Q48" s="9" t="str">
        <f t="shared" si="2"/>
        <v>46</v>
      </c>
      <c r="R48" s="10" t="str">
        <f t="shared" si="3"/>
        <v>Erma</v>
      </c>
      <c r="S48" s="10" t="str">
        <f t="shared" si="4"/>
        <v>Ruffin</v>
      </c>
      <c r="T48" s="10" t="str">
        <f t="shared" si="5"/>
        <v>Ms</v>
      </c>
      <c r="U48" s="10" t="str">
        <f t="shared" si="6"/>
        <v>F</v>
      </c>
      <c r="V48" s="10" t="str">
        <f t="shared" si="7"/>
        <v>30</v>
      </c>
      <c r="W48" s="10" t="str">
        <f t="shared" si="8"/>
        <v>Accacia Grove</v>
      </c>
      <c r="X48" s="10" t="str">
        <f t="shared" si="9"/>
        <v>ve</v>
      </c>
      <c r="Y48" s="10" t="str">
        <f t="shared" si="10"/>
        <v>Accacia Grove</v>
      </c>
      <c r="Z48" s="10" t="str">
        <f t="shared" si="11"/>
        <v>Corwen</v>
      </c>
      <c r="AA48" s="10" t="str">
        <f t="shared" si="12"/>
        <v>CW</v>
      </c>
      <c r="AB48" s="11" t="str">
        <f t="shared" si="13"/>
        <v>44464</v>
      </c>
      <c r="AC48" s="10" t="str">
        <f t="shared" si="14"/>
        <v>6</v>
      </c>
      <c r="AD48" s="10" t="str">
        <f t="shared" si="15"/>
        <v>B</v>
      </c>
      <c r="AE48" s="12" t="str">
        <f t="shared" si="16"/>
        <v/>
      </c>
    </row>
    <row r="49" spans="1:31" x14ac:dyDescent="0.25">
      <c r="A49" s="5">
        <v>47</v>
      </c>
      <c r="B49" s="6" t="s">
        <v>226</v>
      </c>
      <c r="C49" s="6" t="s">
        <v>227</v>
      </c>
      <c r="D49" s="6" t="s">
        <v>28</v>
      </c>
      <c r="E49" s="6" t="s">
        <v>29</v>
      </c>
      <c r="F49" s="6">
        <v>30</v>
      </c>
      <c r="G49" s="6" t="s">
        <v>228</v>
      </c>
      <c r="H49" s="6" t="s">
        <v>229</v>
      </c>
      <c r="I49" s="6" t="s">
        <v>176</v>
      </c>
      <c r="J49" s="7">
        <v>43833</v>
      </c>
      <c r="K49" s="6">
        <v>31</v>
      </c>
      <c r="L49" s="6" t="s">
        <v>78</v>
      </c>
      <c r="M49" s="8"/>
      <c r="O49">
        <f t="shared" si="17"/>
        <v>0</v>
      </c>
      <c r="Q49" s="5" t="str">
        <f t="shared" si="2"/>
        <v>47</v>
      </c>
      <c r="R49" s="6" t="str">
        <f t="shared" si="3"/>
        <v>Hyman</v>
      </c>
      <c r="S49" s="6" t="str">
        <f t="shared" si="4"/>
        <v>Rodriquez</v>
      </c>
      <c r="T49" s="6" t="str">
        <f t="shared" si="5"/>
        <v>Mr</v>
      </c>
      <c r="U49" s="6" t="str">
        <f t="shared" si="6"/>
        <v>M</v>
      </c>
      <c r="V49" s="6" t="str">
        <f t="shared" si="7"/>
        <v>30</v>
      </c>
      <c r="W49" s="6" t="str">
        <f t="shared" si="8"/>
        <v>Accommodation Road</v>
      </c>
      <c r="X49" s="6" t="str">
        <f t="shared" si="9"/>
        <v>ad</v>
      </c>
      <c r="Y49" s="6" t="str">
        <f t="shared" si="10"/>
        <v>Accommodation Road</v>
      </c>
      <c r="Z49" s="6" t="str">
        <f t="shared" si="11"/>
        <v>Craven Arms</v>
      </c>
      <c r="AA49" s="6" t="str">
        <f t="shared" si="12"/>
        <v>CW</v>
      </c>
      <c r="AB49" s="7" t="str">
        <f t="shared" si="13"/>
        <v>43833</v>
      </c>
      <c r="AC49" s="6" t="str">
        <f t="shared" si="14"/>
        <v>31</v>
      </c>
      <c r="AD49" s="6" t="str">
        <f t="shared" si="15"/>
        <v>C2</v>
      </c>
      <c r="AE49" s="8" t="str">
        <f t="shared" si="16"/>
        <v/>
      </c>
    </row>
    <row r="50" spans="1:31" x14ac:dyDescent="0.25">
      <c r="A50" s="9">
        <v>48</v>
      </c>
      <c r="B50" s="10" t="s">
        <v>230</v>
      </c>
      <c r="C50" s="10" t="s">
        <v>231</v>
      </c>
      <c r="D50" s="10" t="s">
        <v>49</v>
      </c>
      <c r="E50" s="10" t="s">
        <v>16</v>
      </c>
      <c r="F50" s="10">
        <v>30</v>
      </c>
      <c r="G50" s="10" t="s">
        <v>232</v>
      </c>
      <c r="H50" s="10" t="s">
        <v>233</v>
      </c>
      <c r="I50" s="10" t="s">
        <v>144</v>
      </c>
      <c r="J50" s="11">
        <v>44341</v>
      </c>
      <c r="K50" s="10">
        <v>19</v>
      </c>
      <c r="L50" s="10" t="s">
        <v>20</v>
      </c>
      <c r="M50" s="12"/>
      <c r="O50">
        <f t="shared" si="17"/>
        <v>0</v>
      </c>
      <c r="Q50" s="9" t="str">
        <f t="shared" si="2"/>
        <v>48</v>
      </c>
      <c r="R50" s="10" t="str">
        <f t="shared" si="3"/>
        <v>Cody</v>
      </c>
      <c r="S50" s="10" t="str">
        <f t="shared" si="4"/>
        <v>Vogt</v>
      </c>
      <c r="T50" s="10" t="str">
        <f t="shared" si="5"/>
        <v>Miss</v>
      </c>
      <c r="U50" s="10" t="str">
        <f t="shared" si="6"/>
        <v>F</v>
      </c>
      <c r="V50" s="10" t="str">
        <f t="shared" si="7"/>
        <v>30</v>
      </c>
      <c r="W50" s="10" t="str">
        <f t="shared" si="8"/>
        <v>Achilles Road</v>
      </c>
      <c r="X50" s="10" t="str">
        <f t="shared" si="9"/>
        <v>ad</v>
      </c>
      <c r="Y50" s="10" t="str">
        <f t="shared" si="10"/>
        <v>Achilles Road</v>
      </c>
      <c r="Z50" s="10" t="str">
        <f t="shared" si="11"/>
        <v>Harpenden</v>
      </c>
      <c r="AA50" s="10" t="str">
        <f t="shared" si="12"/>
        <v>UB</v>
      </c>
      <c r="AB50" s="11" t="str">
        <f t="shared" si="13"/>
        <v>44341</v>
      </c>
      <c r="AC50" s="10" t="str">
        <f t="shared" si="14"/>
        <v>19</v>
      </c>
      <c r="AD50" s="10" t="str">
        <f t="shared" si="15"/>
        <v>B</v>
      </c>
      <c r="AE50" s="12" t="str">
        <f t="shared" si="16"/>
        <v/>
      </c>
    </row>
    <row r="51" spans="1:31" x14ac:dyDescent="0.25">
      <c r="A51" s="5">
        <v>49</v>
      </c>
      <c r="B51" s="6" t="s">
        <v>234</v>
      </c>
      <c r="C51" s="6" t="s">
        <v>235</v>
      </c>
      <c r="D51" s="6" t="s">
        <v>49</v>
      </c>
      <c r="E51" s="6" t="s">
        <v>16</v>
      </c>
      <c r="F51" s="6">
        <v>90</v>
      </c>
      <c r="G51" s="6" t="s">
        <v>236</v>
      </c>
      <c r="H51" s="6" t="s">
        <v>237</v>
      </c>
      <c r="I51" s="6" t="s">
        <v>238</v>
      </c>
      <c r="J51" s="7">
        <v>43575</v>
      </c>
      <c r="K51" s="6">
        <v>44</v>
      </c>
      <c r="L51" s="6" t="s">
        <v>33</v>
      </c>
      <c r="M51" s="8"/>
      <c r="O51">
        <f t="shared" si="17"/>
        <v>0</v>
      </c>
      <c r="Q51" s="5" t="str">
        <f t="shared" si="2"/>
        <v>49</v>
      </c>
      <c r="R51" s="6" t="str">
        <f t="shared" si="3"/>
        <v>Nakia</v>
      </c>
      <c r="S51" s="6" t="str">
        <f t="shared" si="4"/>
        <v>Quinn</v>
      </c>
      <c r="T51" s="6" t="str">
        <f t="shared" si="5"/>
        <v>Miss</v>
      </c>
      <c r="U51" s="6" t="str">
        <f t="shared" si="6"/>
        <v>F</v>
      </c>
      <c r="V51" s="6" t="str">
        <f t="shared" si="7"/>
        <v>90</v>
      </c>
      <c r="W51" s="6" t="str">
        <f t="shared" si="8"/>
        <v>Ackwarth Street</v>
      </c>
      <c r="X51" s="6" t="str">
        <f t="shared" si="9"/>
        <v>et</v>
      </c>
      <c r="Y51" s="6" t="str">
        <f t="shared" si="10"/>
        <v>Ackwarth Street</v>
      </c>
      <c r="Z51" s="6" t="str">
        <f t="shared" si="11"/>
        <v>Cemaes Bay</v>
      </c>
      <c r="AA51" s="6" t="str">
        <f t="shared" si="12"/>
        <v>CR</v>
      </c>
      <c r="AB51" s="7" t="str">
        <f t="shared" si="13"/>
        <v>43575</v>
      </c>
      <c r="AC51" s="6" t="str">
        <f t="shared" si="14"/>
        <v>44</v>
      </c>
      <c r="AD51" s="6" t="str">
        <f t="shared" si="15"/>
        <v>A3</v>
      </c>
      <c r="AE51" s="8" t="str">
        <f t="shared" si="16"/>
        <v/>
      </c>
    </row>
    <row r="52" spans="1:31" x14ac:dyDescent="0.25">
      <c r="A52" s="9">
        <v>50</v>
      </c>
      <c r="B52" s="10" t="s">
        <v>239</v>
      </c>
      <c r="C52" s="10" t="s">
        <v>240</v>
      </c>
      <c r="D52" s="10" t="s">
        <v>15</v>
      </c>
      <c r="E52" s="10" t="s">
        <v>16</v>
      </c>
      <c r="F52" s="10">
        <v>90</v>
      </c>
      <c r="G52" s="10" t="s">
        <v>241</v>
      </c>
      <c r="H52" s="10" t="s">
        <v>242</v>
      </c>
      <c r="I52" s="10" t="s">
        <v>238</v>
      </c>
      <c r="J52" s="11">
        <v>43705</v>
      </c>
      <c r="K52" s="10">
        <v>5</v>
      </c>
      <c r="L52" s="10" t="s">
        <v>44</v>
      </c>
      <c r="M52" s="12"/>
      <c r="O52">
        <f t="shared" si="17"/>
        <v>0</v>
      </c>
      <c r="Q52" s="9" t="str">
        <f t="shared" si="2"/>
        <v>50</v>
      </c>
      <c r="R52" s="10" t="str">
        <f t="shared" si="3"/>
        <v>Danica</v>
      </c>
      <c r="S52" s="10" t="str">
        <f t="shared" si="4"/>
        <v>Merritt</v>
      </c>
      <c r="T52" s="10" t="str">
        <f t="shared" si="5"/>
        <v>Mrs</v>
      </c>
      <c r="U52" s="10" t="str">
        <f t="shared" si="6"/>
        <v>F</v>
      </c>
      <c r="V52" s="10" t="str">
        <f t="shared" si="7"/>
        <v>90</v>
      </c>
      <c r="W52" s="10" t="str">
        <f t="shared" si="8"/>
        <v>Acland Crescent</v>
      </c>
      <c r="X52" s="10" t="str">
        <f t="shared" si="9"/>
        <v>nt</v>
      </c>
      <c r="Y52" s="10" t="str">
        <f t="shared" si="10"/>
        <v>Acland Crescent</v>
      </c>
      <c r="Z52" s="10" t="str">
        <f t="shared" si="11"/>
        <v>Cheltenham</v>
      </c>
      <c r="AA52" s="10" t="str">
        <f t="shared" si="12"/>
        <v>CR</v>
      </c>
      <c r="AB52" s="11" t="str">
        <f t="shared" si="13"/>
        <v>43705</v>
      </c>
      <c r="AC52" s="10" t="str">
        <f t="shared" si="14"/>
        <v>5</v>
      </c>
      <c r="AD52" s="10" t="str">
        <f t="shared" si="15"/>
        <v>D</v>
      </c>
      <c r="AE52" s="12" t="str">
        <f t="shared" si="16"/>
        <v/>
      </c>
    </row>
    <row r="53" spans="1:31" x14ac:dyDescent="0.25">
      <c r="A53" s="5">
        <v>51</v>
      </c>
      <c r="B53" s="6" t="s">
        <v>243</v>
      </c>
      <c r="C53" s="6" t="s">
        <v>244</v>
      </c>
      <c r="D53" s="6" t="s">
        <v>28</v>
      </c>
      <c r="E53" s="6" t="s">
        <v>29</v>
      </c>
      <c r="F53" s="6">
        <v>30</v>
      </c>
      <c r="G53" s="6" t="s">
        <v>245</v>
      </c>
      <c r="H53" s="6" t="s">
        <v>246</v>
      </c>
      <c r="I53" s="6" t="s">
        <v>176</v>
      </c>
      <c r="J53" s="7">
        <v>44009</v>
      </c>
      <c r="K53" s="6">
        <v>24</v>
      </c>
      <c r="L53" s="6" t="s">
        <v>20</v>
      </c>
      <c r="M53" s="8"/>
      <c r="O53">
        <f t="shared" si="17"/>
        <v>0</v>
      </c>
      <c r="Q53" s="5" t="str">
        <f t="shared" si="2"/>
        <v>51</v>
      </c>
      <c r="R53" s="6" t="str">
        <f t="shared" si="3"/>
        <v>Kenneth</v>
      </c>
      <c r="S53" s="6" t="str">
        <f t="shared" si="4"/>
        <v>Tidwell</v>
      </c>
      <c r="T53" s="6" t="str">
        <f t="shared" si="5"/>
        <v>Mr</v>
      </c>
      <c r="U53" s="6" t="str">
        <f t="shared" si="6"/>
        <v>M</v>
      </c>
      <c r="V53" s="6" t="str">
        <f t="shared" si="7"/>
        <v>30</v>
      </c>
      <c r="W53" s="6" t="str">
        <f t="shared" si="8"/>
        <v>Acton Park</v>
      </c>
      <c r="X53" s="6" t="str">
        <f t="shared" si="9"/>
        <v>rk</v>
      </c>
      <c r="Y53" s="6" t="str">
        <f t="shared" si="10"/>
        <v>Acton Park</v>
      </c>
      <c r="Z53" s="6" t="str">
        <f t="shared" si="11"/>
        <v>Crianlarich</v>
      </c>
      <c r="AA53" s="6" t="str">
        <f t="shared" si="12"/>
        <v>CW</v>
      </c>
      <c r="AB53" s="7" t="str">
        <f t="shared" si="13"/>
        <v>44009</v>
      </c>
      <c r="AC53" s="6" t="str">
        <f t="shared" si="14"/>
        <v>24</v>
      </c>
      <c r="AD53" s="6" t="str">
        <f t="shared" si="15"/>
        <v>B</v>
      </c>
      <c r="AE53" s="8" t="str">
        <f t="shared" si="16"/>
        <v/>
      </c>
    </row>
    <row r="54" spans="1:31" x14ac:dyDescent="0.25">
      <c r="A54" s="9">
        <v>52</v>
      </c>
      <c r="B54" s="10" t="s">
        <v>247</v>
      </c>
      <c r="C54" s="10" t="s">
        <v>64</v>
      </c>
      <c r="D54" s="10" t="s">
        <v>28</v>
      </c>
      <c r="E54" s="10" t="s">
        <v>29</v>
      </c>
      <c r="F54" s="10">
        <v>30</v>
      </c>
      <c r="G54" s="10" t="s">
        <v>248</v>
      </c>
      <c r="H54" s="10" t="s">
        <v>249</v>
      </c>
      <c r="I54" s="10" t="s">
        <v>144</v>
      </c>
      <c r="J54" s="11">
        <v>43718</v>
      </c>
      <c r="K54" s="10">
        <v>85</v>
      </c>
      <c r="L54" s="10" t="s">
        <v>99</v>
      </c>
      <c r="M54" s="12"/>
      <c r="O54">
        <f t="shared" si="17"/>
        <v>0</v>
      </c>
      <c r="Q54" s="9" t="str">
        <f t="shared" si="2"/>
        <v>52</v>
      </c>
      <c r="R54" s="10" t="str">
        <f t="shared" si="3"/>
        <v>Jason</v>
      </c>
      <c r="S54" s="10" t="str">
        <f t="shared" si="4"/>
        <v>Naquin</v>
      </c>
      <c r="T54" s="10" t="str">
        <f t="shared" si="5"/>
        <v>Mr</v>
      </c>
      <c r="U54" s="10" t="str">
        <f t="shared" si="6"/>
        <v>M</v>
      </c>
      <c r="V54" s="10" t="str">
        <f t="shared" si="7"/>
        <v>30</v>
      </c>
      <c r="W54" s="10" t="str">
        <f t="shared" si="8"/>
        <v>Adam Eve</v>
      </c>
      <c r="X54" s="10" t="str">
        <f t="shared" si="9"/>
        <v>ve</v>
      </c>
      <c r="Y54" s="10" t="str">
        <f t="shared" si="10"/>
        <v>Adam Eve</v>
      </c>
      <c r="Z54" s="10" t="str">
        <f t="shared" si="11"/>
        <v>Greenock</v>
      </c>
      <c r="AA54" s="10" t="str">
        <f t="shared" si="12"/>
        <v>UB</v>
      </c>
      <c r="AB54" s="11" t="str">
        <f t="shared" si="13"/>
        <v>43718</v>
      </c>
      <c r="AC54" s="10" t="str">
        <f t="shared" si="14"/>
        <v>85</v>
      </c>
      <c r="AD54" s="10" t="str">
        <f t="shared" si="15"/>
        <v>E</v>
      </c>
      <c r="AE54" s="12" t="str">
        <f t="shared" si="16"/>
        <v/>
      </c>
    </row>
    <row r="55" spans="1:31" x14ac:dyDescent="0.25">
      <c r="A55" s="5">
        <v>53</v>
      </c>
      <c r="B55" s="6" t="s">
        <v>250</v>
      </c>
      <c r="C55" s="6" t="s">
        <v>251</v>
      </c>
      <c r="D55" s="6" t="s">
        <v>15</v>
      </c>
      <c r="E55" s="6" t="s">
        <v>16</v>
      </c>
      <c r="F55" s="6">
        <v>30</v>
      </c>
      <c r="G55" s="6" t="s">
        <v>252</v>
      </c>
      <c r="H55" s="6" t="s">
        <v>253</v>
      </c>
      <c r="I55" s="6" t="s">
        <v>32</v>
      </c>
      <c r="J55" s="7">
        <v>43529</v>
      </c>
      <c r="K55" s="6">
        <v>56</v>
      </c>
      <c r="L55" s="6" t="s">
        <v>44</v>
      </c>
      <c r="M55" s="8"/>
      <c r="O55">
        <f t="shared" si="17"/>
        <v>0</v>
      </c>
      <c r="Q55" s="5" t="str">
        <f t="shared" si="2"/>
        <v>53</v>
      </c>
      <c r="R55" s="6" t="str">
        <f t="shared" si="3"/>
        <v>Ailene</v>
      </c>
      <c r="S55" s="6" t="str">
        <f t="shared" si="4"/>
        <v>Self</v>
      </c>
      <c r="T55" s="6" t="str">
        <f t="shared" si="5"/>
        <v>Mrs</v>
      </c>
      <c r="U55" s="6" t="str">
        <f t="shared" si="6"/>
        <v>F</v>
      </c>
      <c r="V55" s="6" t="str">
        <f t="shared" si="7"/>
        <v>30</v>
      </c>
      <c r="W55" s="6" t="str">
        <f t="shared" si="8"/>
        <v>Adam Road</v>
      </c>
      <c r="X55" s="6" t="str">
        <f t="shared" si="9"/>
        <v>ad</v>
      </c>
      <c r="Y55" s="6" t="str">
        <f t="shared" si="10"/>
        <v>Adam Road</v>
      </c>
      <c r="Z55" s="6" t="str">
        <f t="shared" si="11"/>
        <v>Portsmouth</v>
      </c>
      <c r="AA55" s="6" t="str">
        <f t="shared" si="12"/>
        <v>WC</v>
      </c>
      <c r="AB55" s="7" t="str">
        <f t="shared" si="13"/>
        <v>43529</v>
      </c>
      <c r="AC55" s="6" t="str">
        <f t="shared" si="14"/>
        <v>56</v>
      </c>
      <c r="AD55" s="6" t="str">
        <f t="shared" si="15"/>
        <v>D</v>
      </c>
      <c r="AE55" s="8" t="str">
        <f t="shared" si="16"/>
        <v/>
      </c>
    </row>
    <row r="56" spans="1:31" x14ac:dyDescent="0.25">
      <c r="A56" s="9">
        <v>54</v>
      </c>
      <c r="B56" s="10" t="s">
        <v>254</v>
      </c>
      <c r="C56" s="10" t="s">
        <v>255</v>
      </c>
      <c r="D56" s="10" t="s">
        <v>115</v>
      </c>
      <c r="E56" s="10" t="s">
        <v>29</v>
      </c>
      <c r="F56" s="10">
        <v>30</v>
      </c>
      <c r="G56" s="10" t="s">
        <v>252</v>
      </c>
      <c r="H56" s="10" t="s">
        <v>256</v>
      </c>
      <c r="I56" s="10" t="s">
        <v>32</v>
      </c>
      <c r="J56" s="11">
        <v>44086</v>
      </c>
      <c r="K56" s="10">
        <v>77</v>
      </c>
      <c r="L56" s="10" t="s">
        <v>78</v>
      </c>
      <c r="M56" s="12"/>
      <c r="O56">
        <f t="shared" si="17"/>
        <v>0</v>
      </c>
      <c r="Q56" s="9" t="str">
        <f t="shared" si="2"/>
        <v>54</v>
      </c>
      <c r="R56" s="10" t="str">
        <f t="shared" si="3"/>
        <v>Odell</v>
      </c>
      <c r="S56" s="10" t="str">
        <f t="shared" si="4"/>
        <v>Montano</v>
      </c>
      <c r="T56" s="10" t="str">
        <f t="shared" si="5"/>
        <v>Prof</v>
      </c>
      <c r="U56" s="10" t="str">
        <f t="shared" si="6"/>
        <v>M</v>
      </c>
      <c r="V56" s="10" t="str">
        <f t="shared" si="7"/>
        <v>30</v>
      </c>
      <c r="W56" s="10" t="str">
        <f t="shared" si="8"/>
        <v>Adam Road</v>
      </c>
      <c r="X56" s="10" t="str">
        <f t="shared" si="9"/>
        <v>ad</v>
      </c>
      <c r="Y56" s="10" t="str">
        <f t="shared" si="10"/>
        <v>Adam Road</v>
      </c>
      <c r="Z56" s="10" t="str">
        <f t="shared" si="11"/>
        <v>Wells</v>
      </c>
      <c r="AA56" s="10" t="str">
        <f t="shared" si="12"/>
        <v>WC</v>
      </c>
      <c r="AB56" s="11" t="str">
        <f t="shared" si="13"/>
        <v>44086</v>
      </c>
      <c r="AC56" s="10" t="str">
        <f t="shared" si="14"/>
        <v>77</v>
      </c>
      <c r="AD56" s="10" t="str">
        <f t="shared" si="15"/>
        <v>C2</v>
      </c>
      <c r="AE56" s="12" t="str">
        <f t="shared" si="16"/>
        <v/>
      </c>
    </row>
    <row r="57" spans="1:31" x14ac:dyDescent="0.25">
      <c r="A57" s="5">
        <v>55</v>
      </c>
      <c r="B57" s="6" t="s">
        <v>257</v>
      </c>
      <c r="C57" s="6" t="s">
        <v>258</v>
      </c>
      <c r="D57" s="6" t="s">
        <v>28</v>
      </c>
      <c r="E57" s="6" t="s">
        <v>29</v>
      </c>
      <c r="F57" s="6">
        <v>60</v>
      </c>
      <c r="G57" s="6" t="s">
        <v>259</v>
      </c>
      <c r="H57" s="6" t="s">
        <v>260</v>
      </c>
      <c r="I57" s="6" t="s">
        <v>108</v>
      </c>
      <c r="J57" s="7">
        <v>43684</v>
      </c>
      <c r="K57" s="6">
        <v>39</v>
      </c>
      <c r="L57" s="6" t="s">
        <v>99</v>
      </c>
      <c r="M57" s="8"/>
      <c r="O57">
        <f t="shared" si="17"/>
        <v>0</v>
      </c>
      <c r="Q57" s="5" t="str">
        <f t="shared" si="2"/>
        <v>55</v>
      </c>
      <c r="R57" s="6" t="str">
        <f t="shared" si="3"/>
        <v>Ray</v>
      </c>
      <c r="S57" s="6" t="str">
        <f t="shared" si="4"/>
        <v>Navarro</v>
      </c>
      <c r="T57" s="6" t="str">
        <f t="shared" si="5"/>
        <v>Mr</v>
      </c>
      <c r="U57" s="6" t="str">
        <f t="shared" si="6"/>
        <v>M</v>
      </c>
      <c r="V57" s="6" t="str">
        <f t="shared" si="7"/>
        <v>60</v>
      </c>
      <c r="W57" s="6" t="str">
        <f t="shared" si="8"/>
        <v>Adam Street</v>
      </c>
      <c r="X57" s="6" t="str">
        <f t="shared" si="9"/>
        <v>et</v>
      </c>
      <c r="Y57" s="6" t="str">
        <f t="shared" si="10"/>
        <v>Adam Street</v>
      </c>
      <c r="Z57" s="6" t="str">
        <f t="shared" si="11"/>
        <v>Camelford</v>
      </c>
      <c r="AA57" s="6" t="str">
        <f t="shared" si="12"/>
        <v>CB</v>
      </c>
      <c r="AB57" s="7" t="str">
        <f t="shared" si="13"/>
        <v>43684</v>
      </c>
      <c r="AC57" s="6" t="str">
        <f t="shared" si="14"/>
        <v>39</v>
      </c>
      <c r="AD57" s="6" t="str">
        <f t="shared" si="15"/>
        <v>E</v>
      </c>
      <c r="AE57" s="8" t="str">
        <f t="shared" si="16"/>
        <v/>
      </c>
    </row>
    <row r="58" spans="1:31" x14ac:dyDescent="0.25">
      <c r="A58" s="9">
        <v>56</v>
      </c>
      <c r="B58" s="10" t="s">
        <v>261</v>
      </c>
      <c r="C58" s="10" t="s">
        <v>262</v>
      </c>
      <c r="D58" s="10" t="s">
        <v>49</v>
      </c>
      <c r="E58" s="10" t="s">
        <v>16</v>
      </c>
      <c r="F58" s="10">
        <v>30</v>
      </c>
      <c r="G58" s="10" t="s">
        <v>263</v>
      </c>
      <c r="H58" s="10" t="s">
        <v>264</v>
      </c>
      <c r="I58" s="10" t="s">
        <v>32</v>
      </c>
      <c r="J58" s="11">
        <v>43542</v>
      </c>
      <c r="K58" s="10">
        <v>63</v>
      </c>
      <c r="L58" s="10" t="s">
        <v>52</v>
      </c>
      <c r="M58" s="12"/>
      <c r="O58">
        <f t="shared" si="17"/>
        <v>0</v>
      </c>
      <c r="Q58" s="9" t="str">
        <f t="shared" si="2"/>
        <v>56</v>
      </c>
      <c r="R58" s="10" t="str">
        <f t="shared" si="3"/>
        <v>Mee</v>
      </c>
      <c r="S58" s="10" t="str">
        <f t="shared" si="4"/>
        <v>Daniels</v>
      </c>
      <c r="T58" s="10" t="str">
        <f t="shared" si="5"/>
        <v>Miss</v>
      </c>
      <c r="U58" s="10" t="str">
        <f t="shared" si="6"/>
        <v>F</v>
      </c>
      <c r="V58" s="10" t="str">
        <f t="shared" si="7"/>
        <v>30</v>
      </c>
      <c r="W58" s="10" t="str">
        <f t="shared" si="8"/>
        <v>Addington Basin</v>
      </c>
      <c r="X58" s="10" t="str">
        <f t="shared" si="9"/>
        <v>in</v>
      </c>
      <c r="Y58" s="10" t="str">
        <f t="shared" si="10"/>
        <v>Addington Basin</v>
      </c>
      <c r="Z58" s="10" t="str">
        <f t="shared" si="11"/>
        <v>Pinner</v>
      </c>
      <c r="AA58" s="10" t="str">
        <f t="shared" si="12"/>
        <v>WC</v>
      </c>
      <c r="AB58" s="11" t="str">
        <f t="shared" si="13"/>
        <v>43542</v>
      </c>
      <c r="AC58" s="10" t="str">
        <f t="shared" si="14"/>
        <v>63</v>
      </c>
      <c r="AD58" s="10" t="str">
        <f t="shared" si="15"/>
        <v>A1</v>
      </c>
      <c r="AE58" s="12" t="str">
        <f t="shared" si="16"/>
        <v/>
      </c>
    </row>
    <row r="59" spans="1:31" x14ac:dyDescent="0.25">
      <c r="A59" s="5">
        <v>57</v>
      </c>
      <c r="B59" s="6" t="s">
        <v>265</v>
      </c>
      <c r="C59" s="6" t="s">
        <v>266</v>
      </c>
      <c r="D59" s="6" t="s">
        <v>28</v>
      </c>
      <c r="E59" s="6" t="s">
        <v>29</v>
      </c>
      <c r="F59" s="6">
        <v>90</v>
      </c>
      <c r="G59" s="6" t="s">
        <v>267</v>
      </c>
      <c r="H59" s="6" t="s">
        <v>268</v>
      </c>
      <c r="I59" s="6" t="s">
        <v>185</v>
      </c>
      <c r="J59" s="7">
        <v>44225</v>
      </c>
      <c r="K59" s="6">
        <v>60</v>
      </c>
      <c r="L59" s="6" t="s">
        <v>33</v>
      </c>
      <c r="M59" s="8"/>
      <c r="O59">
        <f t="shared" si="17"/>
        <v>0</v>
      </c>
      <c r="Q59" s="5" t="str">
        <f t="shared" si="2"/>
        <v>57</v>
      </c>
      <c r="R59" s="6" t="str">
        <f t="shared" si="3"/>
        <v>Martin</v>
      </c>
      <c r="S59" s="6" t="str">
        <f t="shared" si="4"/>
        <v>Walsh</v>
      </c>
      <c r="T59" s="6" t="str">
        <f t="shared" si="5"/>
        <v>Mr</v>
      </c>
      <c r="U59" s="6" t="str">
        <f t="shared" si="6"/>
        <v>M</v>
      </c>
      <c r="V59" s="6" t="str">
        <f t="shared" si="7"/>
        <v>90</v>
      </c>
      <c r="W59" s="6" t="str">
        <f t="shared" si="8"/>
        <v>Addison Avenue</v>
      </c>
      <c r="X59" s="6" t="str">
        <f t="shared" si="9"/>
        <v>ue</v>
      </c>
      <c r="Y59" s="6" t="str">
        <f t="shared" si="10"/>
        <v>Addison Avenue</v>
      </c>
      <c r="Z59" s="6" t="str">
        <f t="shared" si="11"/>
        <v>Glenfinnan</v>
      </c>
      <c r="AA59" s="6" t="str">
        <f t="shared" si="12"/>
        <v>HX</v>
      </c>
      <c r="AB59" s="7" t="str">
        <f t="shared" si="13"/>
        <v>44225</v>
      </c>
      <c r="AC59" s="6" t="str">
        <f t="shared" si="14"/>
        <v>60</v>
      </c>
      <c r="AD59" s="6" t="str">
        <f t="shared" si="15"/>
        <v>A3</v>
      </c>
      <c r="AE59" s="8" t="str">
        <f t="shared" si="16"/>
        <v/>
      </c>
    </row>
    <row r="60" spans="1:31" x14ac:dyDescent="0.25">
      <c r="A60" s="9">
        <v>58</v>
      </c>
      <c r="B60" s="10" t="s">
        <v>269</v>
      </c>
      <c r="C60" s="10" t="s">
        <v>270</v>
      </c>
      <c r="D60" s="10" t="s">
        <v>15</v>
      </c>
      <c r="E60" s="10" t="s">
        <v>271</v>
      </c>
      <c r="F60" s="10">
        <v>90</v>
      </c>
      <c r="G60" s="10" t="s">
        <v>272</v>
      </c>
      <c r="H60" s="10" t="s">
        <v>273</v>
      </c>
      <c r="I60" s="10" t="s">
        <v>32</v>
      </c>
      <c r="J60" s="11">
        <v>44010</v>
      </c>
      <c r="K60" s="10">
        <v>26</v>
      </c>
      <c r="L60" s="10" t="s">
        <v>68</v>
      </c>
      <c r="M60" s="12"/>
      <c r="O60">
        <f t="shared" si="17"/>
        <v>0</v>
      </c>
      <c r="Q60" s="9" t="str">
        <f t="shared" si="2"/>
        <v>58</v>
      </c>
      <c r="R60" s="10" t="str">
        <f t="shared" si="3"/>
        <v>Mika</v>
      </c>
      <c r="S60" s="10" t="str">
        <f t="shared" si="4"/>
        <v>Belanger</v>
      </c>
      <c r="T60" s="10" t="str">
        <f t="shared" si="5"/>
        <v>Mrs</v>
      </c>
      <c r="U60" s="10" t="str">
        <f t="shared" si="6"/>
        <v>F</v>
      </c>
      <c r="V60" s="10" t="str">
        <f t="shared" si="7"/>
        <v>90</v>
      </c>
      <c r="W60" s="10" t="str">
        <f t="shared" si="8"/>
        <v>Addison Terrace</v>
      </c>
      <c r="X60" s="10" t="str">
        <f t="shared" si="9"/>
        <v>ce</v>
      </c>
      <c r="Y60" s="10" t="str">
        <f t="shared" si="10"/>
        <v>Addison Terrace</v>
      </c>
      <c r="Z60" s="10" t="str">
        <f t="shared" si="11"/>
        <v>Peterculter</v>
      </c>
      <c r="AA60" s="10" t="str">
        <f t="shared" si="12"/>
        <v>WC</v>
      </c>
      <c r="AB60" s="11" t="str">
        <f t="shared" si="13"/>
        <v>44010</v>
      </c>
      <c r="AC60" s="10" t="str">
        <f t="shared" si="14"/>
        <v>26</v>
      </c>
      <c r="AD60" s="10" t="str">
        <f t="shared" si="15"/>
        <v>A2</v>
      </c>
      <c r="AE60" s="12" t="str">
        <f t="shared" si="16"/>
        <v/>
      </c>
    </row>
    <row r="61" spans="1:31" x14ac:dyDescent="0.25">
      <c r="A61" s="5">
        <v>59</v>
      </c>
      <c r="B61" s="6" t="s">
        <v>274</v>
      </c>
      <c r="C61" s="6" t="s">
        <v>275</v>
      </c>
      <c r="D61" s="6" t="s">
        <v>15</v>
      </c>
      <c r="E61" s="6" t="s">
        <v>16</v>
      </c>
      <c r="F61" s="6">
        <v>30</v>
      </c>
      <c r="G61" s="6" t="s">
        <v>276</v>
      </c>
      <c r="H61" s="6" t="s">
        <v>277</v>
      </c>
      <c r="I61" s="6" t="s">
        <v>211</v>
      </c>
      <c r="J61" s="7">
        <v>44247</v>
      </c>
      <c r="K61" s="6">
        <v>31</v>
      </c>
      <c r="L61" s="6" t="s">
        <v>52</v>
      </c>
      <c r="M61" s="8"/>
      <c r="O61">
        <f t="shared" si="17"/>
        <v>0</v>
      </c>
      <c r="Q61" s="5" t="str">
        <f t="shared" si="2"/>
        <v>59</v>
      </c>
      <c r="R61" s="6" t="str">
        <f t="shared" si="3"/>
        <v>Faye</v>
      </c>
      <c r="S61" s="6" t="str">
        <f t="shared" si="4"/>
        <v>Honeycutt</v>
      </c>
      <c r="T61" s="6" t="str">
        <f t="shared" si="5"/>
        <v>Mrs</v>
      </c>
      <c r="U61" s="6" t="str">
        <f t="shared" si="6"/>
        <v>F</v>
      </c>
      <c r="V61" s="6" t="str">
        <f t="shared" si="7"/>
        <v>30</v>
      </c>
      <c r="W61" s="6" t="str">
        <f t="shared" si="8"/>
        <v>Adelaide Chambers</v>
      </c>
      <c r="X61" s="6" t="str">
        <f t="shared" si="9"/>
        <v>rs</v>
      </c>
      <c r="Y61" s="6" t="str">
        <f t="shared" si="10"/>
        <v>Adelaide Chambers</v>
      </c>
      <c r="Z61" s="6" t="str">
        <f t="shared" si="11"/>
        <v>Ashington</v>
      </c>
      <c r="AA61" s="6" t="str">
        <f t="shared" si="12"/>
        <v>TW</v>
      </c>
      <c r="AB61" s="7" t="str">
        <f t="shared" si="13"/>
        <v>44247</v>
      </c>
      <c r="AC61" s="6" t="str">
        <f t="shared" si="14"/>
        <v>31</v>
      </c>
      <c r="AD61" s="6" t="str">
        <f t="shared" si="15"/>
        <v>A1</v>
      </c>
      <c r="AE61" s="8" t="str">
        <f t="shared" si="16"/>
        <v/>
      </c>
    </row>
    <row r="62" spans="1:31" x14ac:dyDescent="0.25">
      <c r="A62" s="9">
        <v>60</v>
      </c>
      <c r="B62" s="10" t="s">
        <v>278</v>
      </c>
      <c r="C62" s="10" t="s">
        <v>279</v>
      </c>
      <c r="D62" s="10" t="s">
        <v>49</v>
      </c>
      <c r="E62" s="10" t="s">
        <v>280</v>
      </c>
      <c r="F62" s="10">
        <v>30</v>
      </c>
      <c r="G62" s="10" t="s">
        <v>281</v>
      </c>
      <c r="H62" s="10" t="s">
        <v>282</v>
      </c>
      <c r="I62" s="10" t="s">
        <v>144</v>
      </c>
      <c r="J62" s="11">
        <v>44280</v>
      </c>
      <c r="K62" s="10">
        <v>50</v>
      </c>
      <c r="L62" s="10" t="s">
        <v>52</v>
      </c>
      <c r="M62" s="12"/>
      <c r="O62">
        <f t="shared" si="17"/>
        <v>0</v>
      </c>
      <c r="Q62" s="9" t="str">
        <f t="shared" si="2"/>
        <v>60</v>
      </c>
      <c r="R62" s="10" t="str">
        <f t="shared" si="3"/>
        <v>Emmy</v>
      </c>
      <c r="S62" s="10" t="str">
        <f t="shared" si="4"/>
        <v>Bartlett</v>
      </c>
      <c r="T62" s="10" t="str">
        <f t="shared" si="5"/>
        <v>Miss</v>
      </c>
      <c r="U62" s="10" t="str">
        <f t="shared" si="6"/>
        <v>F</v>
      </c>
      <c r="V62" s="10" t="str">
        <f t="shared" si="7"/>
        <v>30</v>
      </c>
      <c r="W62" s="10" t="str">
        <f t="shared" si="8"/>
        <v>Adelaide Cottages</v>
      </c>
      <c r="X62" s="10" t="str">
        <f t="shared" si="9"/>
        <v>es</v>
      </c>
      <c r="Y62" s="10" t="str">
        <f t="shared" si="10"/>
        <v>Adelaide Cottages</v>
      </c>
      <c r="Z62" s="10" t="str">
        <f t="shared" si="11"/>
        <v>Halesowen</v>
      </c>
      <c r="AA62" s="10" t="str">
        <f t="shared" si="12"/>
        <v>UB</v>
      </c>
      <c r="AB62" s="11" t="str">
        <f t="shared" si="13"/>
        <v>44280</v>
      </c>
      <c r="AC62" s="10" t="str">
        <f t="shared" si="14"/>
        <v>50</v>
      </c>
      <c r="AD62" s="10" t="str">
        <f t="shared" si="15"/>
        <v>A1</v>
      </c>
      <c r="AE62" s="12" t="str">
        <f t="shared" si="16"/>
        <v/>
      </c>
    </row>
    <row r="63" spans="1:31" x14ac:dyDescent="0.25">
      <c r="A63" s="9">
        <v>62</v>
      </c>
      <c r="B63" s="10" t="s">
        <v>286</v>
      </c>
      <c r="C63" s="10" t="s">
        <v>287</v>
      </c>
      <c r="D63" s="10" t="s">
        <v>49</v>
      </c>
      <c r="E63" s="10" t="s">
        <v>288</v>
      </c>
      <c r="F63" s="10">
        <v>90</v>
      </c>
      <c r="G63" s="10" t="s">
        <v>289</v>
      </c>
      <c r="H63" s="10" t="s">
        <v>290</v>
      </c>
      <c r="I63" s="10" t="s">
        <v>291</v>
      </c>
      <c r="J63" s="11">
        <v>44080</v>
      </c>
      <c r="K63" s="10">
        <v>11</v>
      </c>
      <c r="L63" s="10" t="s">
        <v>33</v>
      </c>
      <c r="M63" s="12"/>
      <c r="O63">
        <f t="shared" si="17"/>
        <v>0</v>
      </c>
      <c r="Q63" s="9" t="str">
        <f t="shared" si="2"/>
        <v>62</v>
      </c>
      <c r="R63" s="10" t="str">
        <f t="shared" si="3"/>
        <v>Shara</v>
      </c>
      <c r="S63" s="10" t="str">
        <f t="shared" si="4"/>
        <v>Jernigan</v>
      </c>
      <c r="T63" s="10" t="str">
        <f t="shared" si="5"/>
        <v>Miss</v>
      </c>
      <c r="U63" s="10" t="str">
        <f t="shared" si="6"/>
        <v>F</v>
      </c>
      <c r="V63" s="10" t="str">
        <f t="shared" si="7"/>
        <v>90</v>
      </c>
      <c r="W63" s="10" t="str">
        <f t="shared" si="8"/>
        <v>Adelphi Terrace</v>
      </c>
      <c r="X63" s="10" t="str">
        <f t="shared" si="9"/>
        <v>ce</v>
      </c>
      <c r="Y63" s="10" t="str">
        <f t="shared" si="10"/>
        <v>Adelphi Terrace</v>
      </c>
      <c r="Z63" s="10" t="str">
        <f t="shared" si="11"/>
        <v>Kirknewton</v>
      </c>
      <c r="AA63" s="10" t="str">
        <f t="shared" si="12"/>
        <v>HS</v>
      </c>
      <c r="AB63" s="11" t="str">
        <f t="shared" si="13"/>
        <v>44080</v>
      </c>
      <c r="AC63" s="10" t="str">
        <f t="shared" si="14"/>
        <v>11</v>
      </c>
      <c r="AD63" s="10" t="str">
        <f t="shared" si="15"/>
        <v>A3</v>
      </c>
      <c r="AE63" s="12" t="str">
        <f t="shared" si="16"/>
        <v/>
      </c>
    </row>
    <row r="64" spans="1:31" x14ac:dyDescent="0.25">
      <c r="A64" s="5">
        <v>63</v>
      </c>
      <c r="B64" s="6" t="s">
        <v>292</v>
      </c>
      <c r="C64" s="6" t="s">
        <v>293</v>
      </c>
      <c r="D64" s="6" t="s">
        <v>28</v>
      </c>
      <c r="E64" s="6" t="s">
        <v>29</v>
      </c>
      <c r="F64" s="6">
        <v>60</v>
      </c>
      <c r="G64" s="6" t="s">
        <v>294</v>
      </c>
      <c r="H64" s="6" t="s">
        <v>295</v>
      </c>
      <c r="I64" s="6" t="s">
        <v>25</v>
      </c>
      <c r="J64" s="7">
        <v>44349</v>
      </c>
      <c r="K64" s="6">
        <v>28</v>
      </c>
      <c r="L64" s="6" t="s">
        <v>157</v>
      </c>
      <c r="M64" s="8"/>
      <c r="O64">
        <f t="shared" si="17"/>
        <v>0</v>
      </c>
      <c r="Q64" s="5" t="str">
        <f t="shared" si="2"/>
        <v>63</v>
      </c>
      <c r="R64" s="6" t="str">
        <f t="shared" si="3"/>
        <v>Kirk</v>
      </c>
      <c r="S64" s="6" t="str">
        <f t="shared" si="4"/>
        <v>Poe</v>
      </c>
      <c r="T64" s="6" t="str">
        <f t="shared" si="5"/>
        <v>Mr</v>
      </c>
      <c r="U64" s="6" t="str">
        <f t="shared" si="6"/>
        <v>M</v>
      </c>
      <c r="V64" s="6" t="str">
        <f t="shared" si="7"/>
        <v>60</v>
      </c>
      <c r="W64" s="6" t="str">
        <f t="shared" si="8"/>
        <v>Admiral Square</v>
      </c>
      <c r="X64" s="6" t="str">
        <f t="shared" si="9"/>
        <v>re</v>
      </c>
      <c r="Y64" s="6" t="str">
        <f t="shared" si="10"/>
        <v>Admiral Square</v>
      </c>
      <c r="Z64" s="6" t="str">
        <f t="shared" si="11"/>
        <v>Holywell</v>
      </c>
      <c r="AA64" s="6" t="str">
        <f t="shared" si="12"/>
        <v>HG</v>
      </c>
      <c r="AB64" s="7" t="str">
        <f t="shared" si="13"/>
        <v>44349</v>
      </c>
      <c r="AC64" s="6" t="str">
        <f t="shared" si="14"/>
        <v>28</v>
      </c>
      <c r="AD64" s="6" t="str">
        <f t="shared" si="15"/>
        <v>C3</v>
      </c>
      <c r="AE64" s="8" t="str">
        <f t="shared" si="16"/>
        <v/>
      </c>
    </row>
    <row r="65" spans="1:31" x14ac:dyDescent="0.25">
      <c r="A65" s="9">
        <v>64</v>
      </c>
      <c r="B65" s="10" t="s">
        <v>296</v>
      </c>
      <c r="C65" s="10" t="s">
        <v>297</v>
      </c>
      <c r="D65" s="10" t="s">
        <v>41</v>
      </c>
      <c r="E65" s="10" t="s">
        <v>16</v>
      </c>
      <c r="F65" s="10">
        <v>60</v>
      </c>
      <c r="G65" s="10" t="s">
        <v>298</v>
      </c>
      <c r="H65" s="10" t="s">
        <v>299</v>
      </c>
      <c r="I65" s="10" t="s">
        <v>300</v>
      </c>
      <c r="J65" s="11">
        <v>43556</v>
      </c>
      <c r="K65" s="10">
        <v>49</v>
      </c>
      <c r="L65" s="10" t="s">
        <v>68</v>
      </c>
      <c r="M65" s="12"/>
      <c r="O65">
        <f t="shared" si="17"/>
        <v>0</v>
      </c>
      <c r="Q65" s="9" t="str">
        <f t="shared" si="2"/>
        <v>64</v>
      </c>
      <c r="R65" s="10" t="str">
        <f t="shared" si="3"/>
        <v>Tammie</v>
      </c>
      <c r="S65" s="10" t="str">
        <f t="shared" si="4"/>
        <v>Gates</v>
      </c>
      <c r="T65" s="10" t="str">
        <f t="shared" si="5"/>
        <v>Ms</v>
      </c>
      <c r="U65" s="10" t="str">
        <f t="shared" si="6"/>
        <v>F</v>
      </c>
      <c r="V65" s="10" t="str">
        <f t="shared" si="7"/>
        <v>60</v>
      </c>
      <c r="W65" s="10" t="str">
        <f t="shared" si="8"/>
        <v>Admirals Way</v>
      </c>
      <c r="X65" s="10" t="str">
        <f t="shared" si="9"/>
        <v>ay</v>
      </c>
      <c r="Y65" s="10" t="str">
        <f t="shared" si="10"/>
        <v>Admirals Way</v>
      </c>
      <c r="Z65" s="10" t="str">
        <f t="shared" si="11"/>
        <v>Barking</v>
      </c>
      <c r="AA65" s="10" t="str">
        <f t="shared" si="12"/>
        <v>SM</v>
      </c>
      <c r="AB65" s="11" t="str">
        <f t="shared" si="13"/>
        <v>43556</v>
      </c>
      <c r="AC65" s="10" t="str">
        <f t="shared" si="14"/>
        <v>49</v>
      </c>
      <c r="AD65" s="10" t="str">
        <f t="shared" si="15"/>
        <v>A2</v>
      </c>
      <c r="AE65" s="12" t="str">
        <f t="shared" si="16"/>
        <v/>
      </c>
    </row>
    <row r="66" spans="1:31" x14ac:dyDescent="0.25">
      <c r="A66" s="5">
        <v>65</v>
      </c>
      <c r="B66" s="6" t="s">
        <v>301</v>
      </c>
      <c r="C66" s="6" t="s">
        <v>302</v>
      </c>
      <c r="D66" s="6" t="s">
        <v>49</v>
      </c>
      <c r="E66" s="6" t="s">
        <v>16</v>
      </c>
      <c r="F66" s="6">
        <v>60</v>
      </c>
      <c r="G66" s="6" t="s">
        <v>303</v>
      </c>
      <c r="H66" s="6" t="s">
        <v>304</v>
      </c>
      <c r="I66" s="6" t="s">
        <v>32</v>
      </c>
      <c r="J66" s="7">
        <v>44427</v>
      </c>
      <c r="K66" s="6">
        <v>105</v>
      </c>
      <c r="L66" s="6" t="s">
        <v>39</v>
      </c>
      <c r="M66" s="8"/>
      <c r="O66">
        <f t="shared" si="17"/>
        <v>0</v>
      </c>
      <c r="Q66" s="5" t="str">
        <f t="shared" si="2"/>
        <v>65</v>
      </c>
      <c r="R66" s="6" t="str">
        <f t="shared" si="3"/>
        <v>Dale</v>
      </c>
      <c r="S66" s="6" t="str">
        <f t="shared" si="4"/>
        <v>Sanford</v>
      </c>
      <c r="T66" s="6" t="str">
        <f t="shared" si="5"/>
        <v>Miss</v>
      </c>
      <c r="U66" s="6" t="str">
        <f t="shared" si="6"/>
        <v>F</v>
      </c>
      <c r="V66" s="6" t="str">
        <f t="shared" si="7"/>
        <v>60</v>
      </c>
      <c r="W66" s="6" t="str">
        <f t="shared" si="8"/>
        <v>Ado Place</v>
      </c>
      <c r="X66" s="6" t="str">
        <f t="shared" si="9"/>
        <v>ce</v>
      </c>
      <c r="Y66" s="6" t="str">
        <f t="shared" si="10"/>
        <v>Ado Place</v>
      </c>
      <c r="Z66" s="6" t="str">
        <f t="shared" si="11"/>
        <v>Rowlands Gill</v>
      </c>
      <c r="AA66" s="6" t="str">
        <f t="shared" si="12"/>
        <v>WC</v>
      </c>
      <c r="AB66" s="7" t="str">
        <f t="shared" si="13"/>
        <v>44427</v>
      </c>
      <c r="AC66" s="6" t="str">
        <f t="shared" si="14"/>
        <v>105</v>
      </c>
      <c r="AD66" s="6" t="str">
        <f t="shared" si="15"/>
        <v>C1</v>
      </c>
      <c r="AE66" s="8" t="str">
        <f t="shared" si="16"/>
        <v/>
      </c>
    </row>
    <row r="67" spans="1:31" x14ac:dyDescent="0.25">
      <c r="A67" s="9">
        <v>66</v>
      </c>
      <c r="B67" s="10" t="s">
        <v>305</v>
      </c>
      <c r="C67" s="10" t="s">
        <v>306</v>
      </c>
      <c r="D67" s="10" t="s">
        <v>49</v>
      </c>
      <c r="E67" s="10" t="s">
        <v>16</v>
      </c>
      <c r="F67" s="10">
        <v>90</v>
      </c>
      <c r="G67" s="10" t="s">
        <v>307</v>
      </c>
      <c r="H67" s="10" t="s">
        <v>308</v>
      </c>
      <c r="I67" s="10" t="s">
        <v>32</v>
      </c>
      <c r="J67" s="11">
        <v>44060</v>
      </c>
      <c r="K67" s="10">
        <v>32</v>
      </c>
      <c r="L67" s="10" t="s">
        <v>44</v>
      </c>
      <c r="M67" s="12"/>
      <c r="O67">
        <f t="shared" si="17"/>
        <v>0</v>
      </c>
      <c r="Q67" s="9" t="str">
        <f t="shared" si="2"/>
        <v>66</v>
      </c>
      <c r="R67" s="10" t="str">
        <f t="shared" si="3"/>
        <v>Temeka</v>
      </c>
      <c r="S67" s="10" t="str">
        <f t="shared" si="4"/>
        <v>Joseph</v>
      </c>
      <c r="T67" s="10" t="str">
        <f t="shared" si="5"/>
        <v>Miss</v>
      </c>
      <c r="U67" s="10" t="str">
        <f t="shared" si="6"/>
        <v>F</v>
      </c>
      <c r="V67" s="10" t="str">
        <f t="shared" si="7"/>
        <v>90</v>
      </c>
      <c r="W67" s="10" t="str">
        <f t="shared" si="8"/>
        <v>Aegis Grove</v>
      </c>
      <c r="X67" s="10" t="str">
        <f t="shared" si="9"/>
        <v>ve</v>
      </c>
      <c r="Y67" s="10" t="str">
        <f t="shared" si="10"/>
        <v>Aegis Grove</v>
      </c>
      <c r="Z67" s="10" t="str">
        <f t="shared" si="11"/>
        <v>Lydbury North</v>
      </c>
      <c r="AA67" s="10" t="str">
        <f t="shared" si="12"/>
        <v>WC</v>
      </c>
      <c r="AB67" s="11" t="str">
        <f t="shared" si="13"/>
        <v>44060</v>
      </c>
      <c r="AC67" s="10" t="str">
        <f t="shared" si="14"/>
        <v>32</v>
      </c>
      <c r="AD67" s="10" t="str">
        <f t="shared" si="15"/>
        <v>D</v>
      </c>
      <c r="AE67" s="12" t="str">
        <f t="shared" si="16"/>
        <v/>
      </c>
    </row>
    <row r="68" spans="1:31" x14ac:dyDescent="0.25">
      <c r="A68" s="5">
        <v>67</v>
      </c>
      <c r="B68" s="6" t="s">
        <v>309</v>
      </c>
      <c r="C68" s="6" t="s">
        <v>310</v>
      </c>
      <c r="D68" s="6" t="s">
        <v>41</v>
      </c>
      <c r="E68" s="6" t="s">
        <v>16</v>
      </c>
      <c r="F68" s="6">
        <v>90</v>
      </c>
      <c r="G68" s="6" t="s">
        <v>311</v>
      </c>
      <c r="H68" s="6" t="s">
        <v>312</v>
      </c>
      <c r="I68" s="6" t="s">
        <v>32</v>
      </c>
      <c r="J68" s="7">
        <v>43658</v>
      </c>
      <c r="K68" s="6">
        <v>31</v>
      </c>
      <c r="L68" s="6" t="s">
        <v>33</v>
      </c>
      <c r="M68" s="8"/>
      <c r="O68">
        <f t="shared" si="17"/>
        <v>0</v>
      </c>
      <c r="Q68" s="5" t="str">
        <f t="shared" si="2"/>
        <v>67</v>
      </c>
      <c r="R68" s="6" t="str">
        <f t="shared" si="3"/>
        <v>Willodean</v>
      </c>
      <c r="S68" s="6" t="str">
        <f t="shared" si="4"/>
        <v>Davis</v>
      </c>
      <c r="T68" s="6" t="str">
        <f t="shared" si="5"/>
        <v>Ms</v>
      </c>
      <c r="U68" s="6" t="str">
        <f t="shared" si="6"/>
        <v>F</v>
      </c>
      <c r="V68" s="6" t="str">
        <f t="shared" si="7"/>
        <v>90</v>
      </c>
      <c r="W68" s="6" t="str">
        <f t="shared" si="8"/>
        <v>Agar Place</v>
      </c>
      <c r="X68" s="6" t="str">
        <f t="shared" si="9"/>
        <v>ce</v>
      </c>
      <c r="Y68" s="6" t="str">
        <f t="shared" si="10"/>
        <v>Agar Place</v>
      </c>
      <c r="Z68" s="6" t="str">
        <f t="shared" si="11"/>
        <v>South Croydon</v>
      </c>
      <c r="AA68" s="6" t="str">
        <f t="shared" si="12"/>
        <v>WC</v>
      </c>
      <c r="AB68" s="7" t="str">
        <f t="shared" si="13"/>
        <v>43658</v>
      </c>
      <c r="AC68" s="6" t="str">
        <f t="shared" si="14"/>
        <v>31</v>
      </c>
      <c r="AD68" s="6" t="str">
        <f t="shared" si="15"/>
        <v>A3</v>
      </c>
      <c r="AE68" s="8" t="str">
        <f t="shared" si="16"/>
        <v/>
      </c>
    </row>
    <row r="69" spans="1:31" x14ac:dyDescent="0.25">
      <c r="A69" s="9">
        <v>68</v>
      </c>
      <c r="B69" s="10" t="s">
        <v>313</v>
      </c>
      <c r="C69" s="10" t="s">
        <v>314</v>
      </c>
      <c r="D69" s="10" t="s">
        <v>15</v>
      </c>
      <c r="E69" s="10" t="s">
        <v>16</v>
      </c>
      <c r="F69" s="10">
        <v>30</v>
      </c>
      <c r="G69" s="10" t="s">
        <v>315</v>
      </c>
      <c r="H69" s="10" t="s">
        <v>316</v>
      </c>
      <c r="I69" s="10" t="s">
        <v>206</v>
      </c>
      <c r="J69" s="11">
        <v>43744</v>
      </c>
      <c r="K69" s="10">
        <v>23</v>
      </c>
      <c r="L69" s="10" t="s">
        <v>157</v>
      </c>
      <c r="M69" s="12"/>
      <c r="O69">
        <f t="shared" si="17"/>
        <v>0</v>
      </c>
      <c r="Q69" s="9" t="str">
        <f t="shared" si="2"/>
        <v>68</v>
      </c>
      <c r="R69" s="10" t="str">
        <f t="shared" si="3"/>
        <v>Ivonne</v>
      </c>
      <c r="S69" s="10" t="str">
        <f t="shared" si="4"/>
        <v>Pickens</v>
      </c>
      <c r="T69" s="10" t="str">
        <f t="shared" si="5"/>
        <v>Mrs</v>
      </c>
      <c r="U69" s="10" t="str">
        <f t="shared" si="6"/>
        <v>F</v>
      </c>
      <c r="V69" s="10" t="str">
        <f t="shared" si="7"/>
        <v>30</v>
      </c>
      <c r="W69" s="10" t="str">
        <f t="shared" si="8"/>
        <v>Ainsdale Drive</v>
      </c>
      <c r="X69" s="10" t="str">
        <f t="shared" si="9"/>
        <v>ve</v>
      </c>
      <c r="Y69" s="10" t="str">
        <f t="shared" si="10"/>
        <v>Ainsdale Drive</v>
      </c>
      <c r="Z69" s="10" t="str">
        <f t="shared" si="11"/>
        <v>Chislehurst</v>
      </c>
      <c r="AA69" s="10" t="str">
        <f t="shared" si="12"/>
        <v>DH</v>
      </c>
      <c r="AB69" s="11" t="str">
        <f t="shared" si="13"/>
        <v>43744</v>
      </c>
      <c r="AC69" s="10" t="str">
        <f t="shared" si="14"/>
        <v>23</v>
      </c>
      <c r="AD69" s="10" t="str">
        <f t="shared" si="15"/>
        <v>C3</v>
      </c>
      <c r="AE69" s="12" t="str">
        <f t="shared" si="16"/>
        <v/>
      </c>
    </row>
    <row r="70" spans="1:31" x14ac:dyDescent="0.25">
      <c r="A70" s="5">
        <v>69</v>
      </c>
      <c r="B70" s="6" t="s">
        <v>317</v>
      </c>
      <c r="C70" s="6" t="s">
        <v>318</v>
      </c>
      <c r="D70" s="6" t="s">
        <v>15</v>
      </c>
      <c r="E70" s="6" t="s">
        <v>16</v>
      </c>
      <c r="F70" s="6">
        <v>60</v>
      </c>
      <c r="G70" s="6" t="s">
        <v>315</v>
      </c>
      <c r="H70" s="6" t="s">
        <v>319</v>
      </c>
      <c r="I70" s="6" t="s">
        <v>32</v>
      </c>
      <c r="J70" s="7">
        <v>43480</v>
      </c>
      <c r="K70" s="6">
        <v>51</v>
      </c>
      <c r="L70" s="6" t="s">
        <v>33</v>
      </c>
      <c r="M70" s="8"/>
      <c r="O70">
        <f t="shared" si="17"/>
        <v>0</v>
      </c>
      <c r="Q70" s="5" t="str">
        <f t="shared" ref="Q70:Q133" si="18">TRIM(A70)</f>
        <v>69</v>
      </c>
      <c r="R70" s="6" t="str">
        <f t="shared" ref="R70:R133" si="19">TRIM(B70)</f>
        <v>Melodi</v>
      </c>
      <c r="S70" s="6" t="str">
        <f t="shared" ref="S70:S133" si="20">TRIM(C70)</f>
        <v>Colvin</v>
      </c>
      <c r="T70" s="6" t="str">
        <f t="shared" ref="T70:T133" si="21">TRIM(D70)</f>
        <v>Mrs</v>
      </c>
      <c r="U70" s="6" t="str">
        <f t="shared" ref="U70:U133" si="22">IF(ISNUMBER(SEARCH("f",TRIM(E70))),"F","M")</f>
        <v>F</v>
      </c>
      <c r="V70" s="6" t="str">
        <f t="shared" ref="V70:V133" si="23">TRIM(F70)</f>
        <v>60</v>
      </c>
      <c r="W70" s="6" t="str">
        <f t="shared" ref="W70:W133" si="24">SUBSTITUTE(SUBSTITUTE(SUBSTITUTE(PROPER(TRIM(G70)),"(?)","")," (No",""),"'S","'s")</f>
        <v>Ainsdale Drive</v>
      </c>
      <c r="X70" s="6" t="str">
        <f t="shared" ref="X70:X133" si="25">RIGHT(W70,2)</f>
        <v>ve</v>
      </c>
      <c r="Y70" s="6" t="str">
        <f t="shared" ref="Y70:Y133" si="26">IF(OR(X70="St",X70="Av",X70="Pl"),SUBSTITUTE(SUBSTITUTE(SUBSTITUTE(SUBSTITUTE(SUBSTITUTE(SUBSTITUTE(SUBSTITUTE(W70,"Rd","Road"),"St","Street"),"Cls", "Close"),"Plc","Place"),"Bldgs","Buildings"),"Av","Avenue"),"Pl","Place"),SUBSTITUTE(SUBSTITUTE(SUBSTITUTE(SUBSTITUTE(SUBSTITUTE(W70,"Rd","Road"),"Cls", "Close"),"Plc","Place"),"Bldgs","Buildings"),"Crt","Court"))</f>
        <v>Ainsdale Drive</v>
      </c>
      <c r="Z70" s="6" t="str">
        <f t="shared" ref="Z70:Z133" si="27">TRIM(H70)</f>
        <v>Oban</v>
      </c>
      <c r="AA70" s="6" t="str">
        <f t="shared" ref="AA70:AA133" si="28">TRIM(I70)</f>
        <v>WC</v>
      </c>
      <c r="AB70" s="7" t="str">
        <f t="shared" ref="AB70:AB133" si="29">TRIM(J70)</f>
        <v>43480</v>
      </c>
      <c r="AC70" s="6" t="str">
        <f t="shared" ref="AC70:AC133" si="30">TRIM(K70)</f>
        <v>51</v>
      </c>
      <c r="AD70" s="6" t="str">
        <f t="shared" ref="AD70:AD133" si="31">TRIM(L70)</f>
        <v>A3</v>
      </c>
      <c r="AE70" s="8" t="str">
        <f t="shared" ref="AE70:AE133" si="32">TRIM(M70)</f>
        <v/>
      </c>
    </row>
    <row r="71" spans="1:31" x14ac:dyDescent="0.25">
      <c r="A71" s="9">
        <v>70</v>
      </c>
      <c r="B71" s="10" t="s">
        <v>320</v>
      </c>
      <c r="C71" s="10" t="s">
        <v>321</v>
      </c>
      <c r="D71" s="10" t="s">
        <v>28</v>
      </c>
      <c r="E71" s="10" t="s">
        <v>29</v>
      </c>
      <c r="F71" s="10">
        <v>60</v>
      </c>
      <c r="G71" s="10" t="s">
        <v>322</v>
      </c>
      <c r="H71" s="10" t="s">
        <v>323</v>
      </c>
      <c r="I71" s="10" t="s">
        <v>25</v>
      </c>
      <c r="J71" s="11">
        <v>43718</v>
      </c>
      <c r="K71" s="10">
        <v>59</v>
      </c>
      <c r="L71" s="10" t="s">
        <v>157</v>
      </c>
      <c r="M71" s="12"/>
      <c r="O71">
        <f t="shared" si="17"/>
        <v>0</v>
      </c>
      <c r="Q71" s="9" t="str">
        <f t="shared" si="18"/>
        <v>70</v>
      </c>
      <c r="R71" s="10" t="str">
        <f t="shared" si="19"/>
        <v>Waylon</v>
      </c>
      <c r="S71" s="10" t="str">
        <f t="shared" si="20"/>
        <v>Downs</v>
      </c>
      <c r="T71" s="10" t="str">
        <f t="shared" si="21"/>
        <v>Mr</v>
      </c>
      <c r="U71" s="10" t="str">
        <f t="shared" si="22"/>
        <v>M</v>
      </c>
      <c r="V71" s="10" t="str">
        <f t="shared" si="23"/>
        <v>60</v>
      </c>
      <c r="W71" s="10" t="str">
        <f t="shared" si="24"/>
        <v>Aintree Estate</v>
      </c>
      <c r="X71" s="10" t="str">
        <f t="shared" si="25"/>
        <v>te</v>
      </c>
      <c r="Y71" s="10" t="str">
        <f t="shared" si="26"/>
        <v>Aintree Estate</v>
      </c>
      <c r="Z71" s="10" t="str">
        <f t="shared" si="27"/>
        <v>Hope Valley</v>
      </c>
      <c r="AA71" s="10" t="str">
        <f t="shared" si="28"/>
        <v>HG</v>
      </c>
      <c r="AB71" s="11" t="str">
        <f t="shared" si="29"/>
        <v>43718</v>
      </c>
      <c r="AC71" s="10" t="str">
        <f t="shared" si="30"/>
        <v>59</v>
      </c>
      <c r="AD71" s="10" t="str">
        <f t="shared" si="31"/>
        <v>C3</v>
      </c>
      <c r="AE71" s="12" t="str">
        <f t="shared" si="32"/>
        <v/>
      </c>
    </row>
    <row r="72" spans="1:31" x14ac:dyDescent="0.25">
      <c r="A72" s="5">
        <v>71</v>
      </c>
      <c r="B72" s="6" t="s">
        <v>324</v>
      </c>
      <c r="C72" s="6" t="s">
        <v>325</v>
      </c>
      <c r="D72" s="6" t="s">
        <v>49</v>
      </c>
      <c r="E72" s="6" t="s">
        <v>16</v>
      </c>
      <c r="F72" s="6">
        <v>60</v>
      </c>
      <c r="G72" s="6" t="s">
        <v>326</v>
      </c>
      <c r="H72" s="6" t="s">
        <v>327</v>
      </c>
      <c r="I72" s="6" t="s">
        <v>32</v>
      </c>
      <c r="J72" s="7">
        <v>44100</v>
      </c>
      <c r="K72" s="6">
        <v>37</v>
      </c>
      <c r="L72" s="6" t="s">
        <v>44</v>
      </c>
      <c r="M72" s="8"/>
      <c r="O72">
        <f t="shared" si="17"/>
        <v>0</v>
      </c>
      <c r="Q72" s="5" t="str">
        <f t="shared" si="18"/>
        <v>71</v>
      </c>
      <c r="R72" s="6" t="str">
        <f t="shared" si="19"/>
        <v>Annett</v>
      </c>
      <c r="S72" s="6" t="str">
        <f t="shared" si="20"/>
        <v>Browne</v>
      </c>
      <c r="T72" s="6" t="str">
        <f t="shared" si="21"/>
        <v>Miss</v>
      </c>
      <c r="U72" s="6" t="str">
        <f t="shared" si="22"/>
        <v>F</v>
      </c>
      <c r="V72" s="6" t="str">
        <f t="shared" si="23"/>
        <v>60</v>
      </c>
      <c r="W72" s="6" t="str">
        <f t="shared" si="24"/>
        <v>Alabama Street</v>
      </c>
      <c r="X72" s="6" t="str">
        <f t="shared" si="25"/>
        <v>et</v>
      </c>
      <c r="Y72" s="6" t="str">
        <f t="shared" si="26"/>
        <v>Alabama Street</v>
      </c>
      <c r="Z72" s="6" t="str">
        <f t="shared" si="27"/>
        <v>Westhill</v>
      </c>
      <c r="AA72" s="6" t="str">
        <f t="shared" si="28"/>
        <v>WC</v>
      </c>
      <c r="AB72" s="7" t="str">
        <f t="shared" si="29"/>
        <v>44100</v>
      </c>
      <c r="AC72" s="6" t="str">
        <f t="shared" si="30"/>
        <v>37</v>
      </c>
      <c r="AD72" s="6" t="str">
        <f t="shared" si="31"/>
        <v>D</v>
      </c>
      <c r="AE72" s="8" t="str">
        <f t="shared" si="32"/>
        <v/>
      </c>
    </row>
    <row r="73" spans="1:31" x14ac:dyDescent="0.25">
      <c r="A73" s="9">
        <v>72</v>
      </c>
      <c r="B73" s="10" t="s">
        <v>328</v>
      </c>
      <c r="C73" s="10" t="s">
        <v>329</v>
      </c>
      <c r="D73" s="10" t="s">
        <v>49</v>
      </c>
      <c r="E73" s="10" t="s">
        <v>16</v>
      </c>
      <c r="F73" s="10">
        <v>90</v>
      </c>
      <c r="G73" s="10" t="s">
        <v>330</v>
      </c>
      <c r="H73" s="10" t="s">
        <v>331</v>
      </c>
      <c r="I73" s="10" t="s">
        <v>122</v>
      </c>
      <c r="J73" s="11">
        <v>43563</v>
      </c>
      <c r="K73" s="10">
        <v>29</v>
      </c>
      <c r="L73" s="10" t="s">
        <v>52</v>
      </c>
      <c r="M73" s="12"/>
      <c r="O73">
        <f t="shared" si="17"/>
        <v>0</v>
      </c>
      <c r="Q73" s="9" t="str">
        <f t="shared" si="18"/>
        <v>72</v>
      </c>
      <c r="R73" s="10" t="str">
        <f t="shared" si="19"/>
        <v>Azucena</v>
      </c>
      <c r="S73" s="10" t="str">
        <f t="shared" si="20"/>
        <v>Mcbride</v>
      </c>
      <c r="T73" s="10" t="str">
        <f t="shared" si="21"/>
        <v>Miss</v>
      </c>
      <c r="U73" s="10" t="str">
        <f t="shared" si="22"/>
        <v>F</v>
      </c>
      <c r="V73" s="10" t="str">
        <f t="shared" si="23"/>
        <v>90</v>
      </c>
      <c r="W73" s="10" t="str">
        <f t="shared" si="24"/>
        <v>Alacross Road</v>
      </c>
      <c r="X73" s="10" t="str">
        <f t="shared" si="25"/>
        <v>ad</v>
      </c>
      <c r="Y73" s="10" t="str">
        <f t="shared" si="26"/>
        <v>Alacross Road</v>
      </c>
      <c r="Z73" s="10" t="str">
        <f t="shared" si="27"/>
        <v>Llanarth</v>
      </c>
      <c r="AA73" s="10" t="str">
        <f t="shared" si="28"/>
        <v>WN</v>
      </c>
      <c r="AB73" s="11" t="str">
        <f t="shared" si="29"/>
        <v>43563</v>
      </c>
      <c r="AC73" s="10" t="str">
        <f t="shared" si="30"/>
        <v>29</v>
      </c>
      <c r="AD73" s="10" t="str">
        <f t="shared" si="31"/>
        <v>A1</v>
      </c>
      <c r="AE73" s="12" t="str">
        <f t="shared" si="32"/>
        <v/>
      </c>
    </row>
    <row r="74" spans="1:31" x14ac:dyDescent="0.25">
      <c r="A74" s="5">
        <v>73</v>
      </c>
      <c r="B74" s="6" t="s">
        <v>332</v>
      </c>
      <c r="C74" s="6" t="s">
        <v>333</v>
      </c>
      <c r="D74" s="6" t="s">
        <v>28</v>
      </c>
      <c r="E74" s="6" t="s">
        <v>29</v>
      </c>
      <c r="F74" s="6">
        <v>90</v>
      </c>
      <c r="G74" s="6" t="s">
        <v>334</v>
      </c>
      <c r="H74" s="6" t="s">
        <v>335</v>
      </c>
      <c r="I74" s="6" t="s">
        <v>171</v>
      </c>
      <c r="J74" s="7">
        <v>43982</v>
      </c>
      <c r="K74" s="6">
        <v>83</v>
      </c>
      <c r="L74" s="6" t="s">
        <v>99</v>
      </c>
      <c r="M74" s="8"/>
      <c r="O74">
        <f t="shared" ref="O74:O137" si="33">COUNTBLANK(A74:L74)+COUNTIF(K74,0)</f>
        <v>0</v>
      </c>
      <c r="Q74" s="5" t="str">
        <f t="shared" si="18"/>
        <v>73</v>
      </c>
      <c r="R74" s="6" t="str">
        <f t="shared" si="19"/>
        <v>Miles</v>
      </c>
      <c r="S74" s="6" t="str">
        <f t="shared" si="20"/>
        <v>Baez</v>
      </c>
      <c r="T74" s="6" t="str">
        <f t="shared" si="21"/>
        <v>Mr</v>
      </c>
      <c r="U74" s="6" t="str">
        <f t="shared" si="22"/>
        <v>M</v>
      </c>
      <c r="V74" s="6" t="str">
        <f t="shared" si="23"/>
        <v>90</v>
      </c>
      <c r="W74" s="6" t="str">
        <f t="shared" si="24"/>
        <v>Alba Gardens</v>
      </c>
      <c r="X74" s="6" t="str">
        <f t="shared" si="25"/>
        <v>ns</v>
      </c>
      <c r="Y74" s="6" t="str">
        <f t="shared" si="26"/>
        <v>Alba Gardens</v>
      </c>
      <c r="Z74" s="6" t="str">
        <f t="shared" si="27"/>
        <v>Cinderford</v>
      </c>
      <c r="AA74" s="6" t="str">
        <f t="shared" si="28"/>
        <v>PR</v>
      </c>
      <c r="AB74" s="7" t="str">
        <f t="shared" si="29"/>
        <v>43982</v>
      </c>
      <c r="AC74" s="6" t="str">
        <f t="shared" si="30"/>
        <v>83</v>
      </c>
      <c r="AD74" s="6" t="str">
        <f t="shared" si="31"/>
        <v>E</v>
      </c>
      <c r="AE74" s="8" t="str">
        <f t="shared" si="32"/>
        <v/>
      </c>
    </row>
    <row r="75" spans="1:31" x14ac:dyDescent="0.25">
      <c r="A75" s="9">
        <v>74</v>
      </c>
      <c r="B75" s="10" t="s">
        <v>336</v>
      </c>
      <c r="C75" s="10" t="s">
        <v>337</v>
      </c>
      <c r="D75" s="10" t="s">
        <v>28</v>
      </c>
      <c r="E75" s="10" t="s">
        <v>29</v>
      </c>
      <c r="F75" s="10">
        <v>30</v>
      </c>
      <c r="G75" s="10" t="s">
        <v>338</v>
      </c>
      <c r="H75" s="10" t="s">
        <v>339</v>
      </c>
      <c r="I75" s="10" t="s">
        <v>25</v>
      </c>
      <c r="J75" s="11">
        <v>44276</v>
      </c>
      <c r="K75" s="10">
        <v>5</v>
      </c>
      <c r="L75" s="10" t="s">
        <v>62</v>
      </c>
      <c r="M75" s="12"/>
      <c r="O75">
        <f t="shared" si="33"/>
        <v>0</v>
      </c>
      <c r="Q75" s="9" t="str">
        <f t="shared" si="18"/>
        <v>74</v>
      </c>
      <c r="R75" s="10" t="str">
        <f t="shared" si="19"/>
        <v>Trinidad</v>
      </c>
      <c r="S75" s="10" t="str">
        <f t="shared" si="20"/>
        <v>Soto</v>
      </c>
      <c r="T75" s="10" t="str">
        <f t="shared" si="21"/>
        <v>Mr</v>
      </c>
      <c r="U75" s="10" t="str">
        <f t="shared" si="22"/>
        <v>M</v>
      </c>
      <c r="V75" s="10" t="str">
        <f t="shared" si="23"/>
        <v>30</v>
      </c>
      <c r="W75" s="10" t="str">
        <f t="shared" si="24"/>
        <v>Alba Place</v>
      </c>
      <c r="X75" s="10" t="str">
        <f t="shared" si="25"/>
        <v>ce</v>
      </c>
      <c r="Y75" s="10" t="str">
        <f t="shared" si="26"/>
        <v>Alba Place</v>
      </c>
      <c r="Z75" s="10" t="str">
        <f t="shared" si="27"/>
        <v>Herne Bay</v>
      </c>
      <c r="AA75" s="10" t="str">
        <f t="shared" si="28"/>
        <v>HG</v>
      </c>
      <c r="AB75" s="11" t="str">
        <f t="shared" si="29"/>
        <v>44276</v>
      </c>
      <c r="AC75" s="10" t="str">
        <f t="shared" si="30"/>
        <v>5</v>
      </c>
      <c r="AD75" s="10" t="str">
        <f t="shared" si="31"/>
        <v>C4</v>
      </c>
      <c r="AE75" s="12" t="str">
        <f t="shared" si="32"/>
        <v/>
      </c>
    </row>
    <row r="76" spans="1:31" x14ac:dyDescent="0.25">
      <c r="A76" s="5">
        <v>75</v>
      </c>
      <c r="B76" s="6" t="s">
        <v>340</v>
      </c>
      <c r="C76" s="6" t="s">
        <v>341</v>
      </c>
      <c r="D76" s="6" t="s">
        <v>28</v>
      </c>
      <c r="E76" s="6" t="s">
        <v>29</v>
      </c>
      <c r="F76" s="6">
        <v>90</v>
      </c>
      <c r="G76" s="6" t="s">
        <v>342</v>
      </c>
      <c r="H76" s="6" t="s">
        <v>343</v>
      </c>
      <c r="I76" s="6" t="s">
        <v>32</v>
      </c>
      <c r="J76" s="7">
        <v>43779</v>
      </c>
      <c r="K76" s="6">
        <v>55</v>
      </c>
      <c r="L76" s="6" t="s">
        <v>52</v>
      </c>
      <c r="M76" s="8"/>
      <c r="O76">
        <f t="shared" si="33"/>
        <v>0</v>
      </c>
      <c r="Q76" s="5" t="str">
        <f t="shared" si="18"/>
        <v>75</v>
      </c>
      <c r="R76" s="6" t="str">
        <f t="shared" si="19"/>
        <v>Adolph</v>
      </c>
      <c r="S76" s="6" t="str">
        <f t="shared" si="20"/>
        <v>Stringer</v>
      </c>
      <c r="T76" s="6" t="str">
        <f t="shared" si="21"/>
        <v>Mr</v>
      </c>
      <c r="U76" s="6" t="str">
        <f t="shared" si="22"/>
        <v>M</v>
      </c>
      <c r="V76" s="6" t="str">
        <f t="shared" si="23"/>
        <v>90</v>
      </c>
      <c r="W76" s="6" t="str">
        <f t="shared" si="24"/>
        <v>Albany Courtyard</v>
      </c>
      <c r="X76" s="6" t="str">
        <f t="shared" si="25"/>
        <v>rd</v>
      </c>
      <c r="Y76" s="6" t="str">
        <f t="shared" si="26"/>
        <v>Albany Courtyard</v>
      </c>
      <c r="Z76" s="6" t="str">
        <f t="shared" si="27"/>
        <v>Shropshire</v>
      </c>
      <c r="AA76" s="6" t="str">
        <f t="shared" si="28"/>
        <v>WC</v>
      </c>
      <c r="AB76" s="7" t="str">
        <f t="shared" si="29"/>
        <v>43779</v>
      </c>
      <c r="AC76" s="6" t="str">
        <f t="shared" si="30"/>
        <v>55</v>
      </c>
      <c r="AD76" s="6" t="str">
        <f t="shared" si="31"/>
        <v>A1</v>
      </c>
      <c r="AE76" s="8" t="str">
        <f t="shared" si="32"/>
        <v/>
      </c>
    </row>
    <row r="77" spans="1:31" x14ac:dyDescent="0.25">
      <c r="A77" s="9">
        <v>76</v>
      </c>
      <c r="B77" s="10" t="s">
        <v>344</v>
      </c>
      <c r="C77" s="10" t="s">
        <v>345</v>
      </c>
      <c r="D77" s="10" t="s">
        <v>49</v>
      </c>
      <c r="E77" s="10" t="s">
        <v>16</v>
      </c>
      <c r="F77" s="10">
        <v>30</v>
      </c>
      <c r="G77" s="10" t="s">
        <v>346</v>
      </c>
      <c r="H77" s="10" t="s">
        <v>347</v>
      </c>
      <c r="I77" s="10" t="s">
        <v>25</v>
      </c>
      <c r="J77" s="11">
        <v>44462</v>
      </c>
      <c r="K77" s="10">
        <v>88</v>
      </c>
      <c r="L77" s="10" t="s">
        <v>33</v>
      </c>
      <c r="M77" s="12"/>
      <c r="O77">
        <f t="shared" si="33"/>
        <v>0</v>
      </c>
      <c r="Q77" s="9" t="str">
        <f t="shared" si="18"/>
        <v>76</v>
      </c>
      <c r="R77" s="10" t="str">
        <f t="shared" si="19"/>
        <v>Dagmar</v>
      </c>
      <c r="S77" s="10" t="str">
        <f t="shared" si="20"/>
        <v>Hooks</v>
      </c>
      <c r="T77" s="10" t="str">
        <f t="shared" si="21"/>
        <v>Miss</v>
      </c>
      <c r="U77" s="10" t="str">
        <f t="shared" si="22"/>
        <v>F</v>
      </c>
      <c r="V77" s="10" t="str">
        <f t="shared" si="23"/>
        <v>30</v>
      </c>
      <c r="W77" s="10" t="str">
        <f t="shared" si="24"/>
        <v>Albany Terrace</v>
      </c>
      <c r="X77" s="10" t="str">
        <f t="shared" si="25"/>
        <v>ce</v>
      </c>
      <c r="Y77" s="10" t="str">
        <f t="shared" si="26"/>
        <v>Albany Terrace</v>
      </c>
      <c r="Z77" s="10" t="str">
        <f t="shared" si="27"/>
        <v>Haywards Heath</v>
      </c>
      <c r="AA77" s="10" t="str">
        <f t="shared" si="28"/>
        <v>HG</v>
      </c>
      <c r="AB77" s="11" t="str">
        <f t="shared" si="29"/>
        <v>44462</v>
      </c>
      <c r="AC77" s="10" t="str">
        <f t="shared" si="30"/>
        <v>88</v>
      </c>
      <c r="AD77" s="10" t="str">
        <f t="shared" si="31"/>
        <v>A3</v>
      </c>
      <c r="AE77" s="12" t="str">
        <f t="shared" si="32"/>
        <v/>
      </c>
    </row>
    <row r="78" spans="1:31" x14ac:dyDescent="0.25">
      <c r="A78" s="5">
        <v>77</v>
      </c>
      <c r="B78" s="6" t="s">
        <v>348</v>
      </c>
      <c r="C78" s="6" t="s">
        <v>349</v>
      </c>
      <c r="D78" s="6" t="s">
        <v>15</v>
      </c>
      <c r="E78" s="6" t="s">
        <v>16</v>
      </c>
      <c r="F78" s="6">
        <v>60</v>
      </c>
      <c r="G78" s="6" t="s">
        <v>350</v>
      </c>
      <c r="H78" s="6" t="s">
        <v>121</v>
      </c>
      <c r="I78" s="6" t="s">
        <v>122</v>
      </c>
      <c r="J78" s="7">
        <v>43669</v>
      </c>
      <c r="K78" s="6">
        <v>9</v>
      </c>
      <c r="L78" s="6" t="s">
        <v>33</v>
      </c>
      <c r="M78" s="8"/>
      <c r="O78">
        <f t="shared" si="33"/>
        <v>0</v>
      </c>
      <c r="Q78" s="5" t="str">
        <f t="shared" si="18"/>
        <v>77</v>
      </c>
      <c r="R78" s="6" t="str">
        <f t="shared" si="19"/>
        <v>Waltraud</v>
      </c>
      <c r="S78" s="6" t="str">
        <f t="shared" si="20"/>
        <v>Ledbetter</v>
      </c>
      <c r="T78" s="6" t="str">
        <f t="shared" si="21"/>
        <v>Mrs</v>
      </c>
      <c r="U78" s="6" t="str">
        <f t="shared" si="22"/>
        <v>F</v>
      </c>
      <c r="V78" s="6" t="str">
        <f t="shared" si="23"/>
        <v>60</v>
      </c>
      <c r="W78" s="6" t="str">
        <f t="shared" si="24"/>
        <v>Albert Cottage</v>
      </c>
      <c r="X78" s="6" t="str">
        <f t="shared" si="25"/>
        <v>ge</v>
      </c>
      <c r="Y78" s="6" t="str">
        <f t="shared" si="26"/>
        <v>Albert Cottage</v>
      </c>
      <c r="Z78" s="6" t="str">
        <f t="shared" si="27"/>
        <v>Llanymynech</v>
      </c>
      <c r="AA78" s="6" t="str">
        <f t="shared" si="28"/>
        <v>WN</v>
      </c>
      <c r="AB78" s="7" t="str">
        <f t="shared" si="29"/>
        <v>43669</v>
      </c>
      <c r="AC78" s="6" t="str">
        <f t="shared" si="30"/>
        <v>9</v>
      </c>
      <c r="AD78" s="6" t="str">
        <f t="shared" si="31"/>
        <v>A3</v>
      </c>
      <c r="AE78" s="8" t="str">
        <f t="shared" si="32"/>
        <v/>
      </c>
    </row>
    <row r="79" spans="1:31" x14ac:dyDescent="0.25">
      <c r="A79" s="9">
        <v>78</v>
      </c>
      <c r="B79" s="10" t="s">
        <v>132</v>
      </c>
      <c r="C79" s="10" t="s">
        <v>351</v>
      </c>
      <c r="D79" s="10" t="s">
        <v>28</v>
      </c>
      <c r="E79" s="10" t="s">
        <v>29</v>
      </c>
      <c r="F79" s="10">
        <v>90</v>
      </c>
      <c r="G79" s="10" t="s">
        <v>352</v>
      </c>
      <c r="H79" s="10" t="s">
        <v>353</v>
      </c>
      <c r="I79" s="10" t="s">
        <v>176</v>
      </c>
      <c r="J79" s="11">
        <v>43786</v>
      </c>
      <c r="K79" s="10">
        <v>84</v>
      </c>
      <c r="L79" s="10" t="s">
        <v>68</v>
      </c>
      <c r="M79" s="12"/>
      <c r="O79">
        <f t="shared" si="33"/>
        <v>0</v>
      </c>
      <c r="Q79" s="9" t="str">
        <f t="shared" si="18"/>
        <v>78</v>
      </c>
      <c r="R79" s="10" t="str">
        <f t="shared" si="19"/>
        <v>Anderson</v>
      </c>
      <c r="S79" s="10" t="str">
        <f t="shared" si="20"/>
        <v>Stapleton</v>
      </c>
      <c r="T79" s="10" t="str">
        <f t="shared" si="21"/>
        <v>Mr</v>
      </c>
      <c r="U79" s="10" t="str">
        <f t="shared" si="22"/>
        <v>M</v>
      </c>
      <c r="V79" s="10" t="str">
        <f t="shared" si="23"/>
        <v>90</v>
      </c>
      <c r="W79" s="10" t="str">
        <f t="shared" si="24"/>
        <v>Albert Court</v>
      </c>
      <c r="X79" s="10" t="str">
        <f t="shared" si="25"/>
        <v>rt</v>
      </c>
      <c r="Y79" s="10" t="str">
        <f t="shared" si="26"/>
        <v>Albert Court</v>
      </c>
      <c r="Z79" s="10" t="str">
        <f t="shared" si="27"/>
        <v>County Fermanagh</v>
      </c>
      <c r="AA79" s="10" t="str">
        <f t="shared" si="28"/>
        <v>CW</v>
      </c>
      <c r="AB79" s="11" t="str">
        <f t="shared" si="29"/>
        <v>43786</v>
      </c>
      <c r="AC79" s="10" t="str">
        <f t="shared" si="30"/>
        <v>84</v>
      </c>
      <c r="AD79" s="10" t="str">
        <f t="shared" si="31"/>
        <v>A2</v>
      </c>
      <c r="AE79" s="12" t="str">
        <f t="shared" si="32"/>
        <v/>
      </c>
    </row>
    <row r="80" spans="1:31" x14ac:dyDescent="0.25">
      <c r="A80" s="5">
        <v>79</v>
      </c>
      <c r="B80" s="6" t="s">
        <v>354</v>
      </c>
      <c r="C80" s="6" t="s">
        <v>355</v>
      </c>
      <c r="D80" s="6" t="s">
        <v>49</v>
      </c>
      <c r="E80" s="6" t="s">
        <v>16</v>
      </c>
      <c r="F80" s="6">
        <v>30</v>
      </c>
      <c r="G80" s="6" t="s">
        <v>356</v>
      </c>
      <c r="H80" s="6" t="s">
        <v>357</v>
      </c>
      <c r="I80" s="6" t="s">
        <v>25</v>
      </c>
      <c r="J80" s="7">
        <v>43749</v>
      </c>
      <c r="K80" s="6">
        <v>19</v>
      </c>
      <c r="L80" s="6" t="s">
        <v>52</v>
      </c>
      <c r="M80" s="8"/>
      <c r="O80">
        <f t="shared" si="33"/>
        <v>0</v>
      </c>
      <c r="Q80" s="5" t="str">
        <f t="shared" si="18"/>
        <v>79</v>
      </c>
      <c r="R80" s="6" t="str">
        <f t="shared" si="19"/>
        <v>Ashley</v>
      </c>
      <c r="S80" s="6" t="str">
        <f t="shared" si="20"/>
        <v>Gleason</v>
      </c>
      <c r="T80" s="6" t="str">
        <f t="shared" si="21"/>
        <v>Miss</v>
      </c>
      <c r="U80" s="6" t="str">
        <f t="shared" si="22"/>
        <v>F</v>
      </c>
      <c r="V80" s="6" t="str">
        <f t="shared" si="23"/>
        <v>30</v>
      </c>
      <c r="W80" s="6" t="str">
        <f t="shared" si="24"/>
        <v>Albert Crescent</v>
      </c>
      <c r="X80" s="6" t="str">
        <f t="shared" si="25"/>
        <v>nt</v>
      </c>
      <c r="Y80" s="6" t="str">
        <f t="shared" si="26"/>
        <v>Albert Crescent</v>
      </c>
      <c r="Z80" s="6" t="str">
        <f t="shared" si="27"/>
        <v>Highbridge</v>
      </c>
      <c r="AA80" s="6" t="str">
        <f t="shared" si="28"/>
        <v>HG</v>
      </c>
      <c r="AB80" s="7" t="str">
        <f t="shared" si="29"/>
        <v>43749</v>
      </c>
      <c r="AC80" s="6" t="str">
        <f t="shared" si="30"/>
        <v>19</v>
      </c>
      <c r="AD80" s="6" t="str">
        <f t="shared" si="31"/>
        <v>A1</v>
      </c>
      <c r="AE80" s="8" t="str">
        <f t="shared" si="32"/>
        <v/>
      </c>
    </row>
    <row r="81" spans="1:31" x14ac:dyDescent="0.25">
      <c r="A81" s="9">
        <v>80</v>
      </c>
      <c r="B81" s="10" t="s">
        <v>34</v>
      </c>
      <c r="C81" s="10" t="s">
        <v>358</v>
      </c>
      <c r="D81" s="10" t="s">
        <v>28</v>
      </c>
      <c r="E81" s="10" t="s">
        <v>29</v>
      </c>
      <c r="F81" s="10">
        <v>90</v>
      </c>
      <c r="G81" s="10" t="s">
        <v>359</v>
      </c>
      <c r="H81" s="10" t="s">
        <v>360</v>
      </c>
      <c r="I81" s="10" t="s">
        <v>108</v>
      </c>
      <c r="J81" s="11">
        <v>43752</v>
      </c>
      <c r="K81" s="10">
        <v>13</v>
      </c>
      <c r="L81" s="10" t="s">
        <v>78</v>
      </c>
      <c r="M81" s="12"/>
      <c r="O81">
        <f t="shared" si="33"/>
        <v>0</v>
      </c>
      <c r="Q81" s="9" t="str">
        <f t="shared" si="18"/>
        <v>80</v>
      </c>
      <c r="R81" s="10" t="str">
        <f t="shared" si="19"/>
        <v>Barry</v>
      </c>
      <c r="S81" s="10" t="str">
        <f t="shared" si="20"/>
        <v>Hyde</v>
      </c>
      <c r="T81" s="10" t="str">
        <f t="shared" si="21"/>
        <v>Mr</v>
      </c>
      <c r="U81" s="10" t="str">
        <f t="shared" si="22"/>
        <v>M</v>
      </c>
      <c r="V81" s="10" t="str">
        <f t="shared" si="23"/>
        <v>90</v>
      </c>
      <c r="W81" s="10" t="str">
        <f t="shared" si="24"/>
        <v>Albert Villas</v>
      </c>
      <c r="X81" s="10" t="str">
        <f t="shared" si="25"/>
        <v>as</v>
      </c>
      <c r="Y81" s="10" t="str">
        <f t="shared" si="26"/>
        <v>Albert Villas</v>
      </c>
      <c r="Z81" s="10" t="str">
        <f t="shared" si="27"/>
        <v>Castlederg</v>
      </c>
      <c r="AA81" s="10" t="str">
        <f t="shared" si="28"/>
        <v>CB</v>
      </c>
      <c r="AB81" s="11" t="str">
        <f t="shared" si="29"/>
        <v>43752</v>
      </c>
      <c r="AC81" s="10" t="str">
        <f t="shared" si="30"/>
        <v>13</v>
      </c>
      <c r="AD81" s="10" t="str">
        <f t="shared" si="31"/>
        <v>C2</v>
      </c>
      <c r="AE81" s="12" t="str">
        <f t="shared" si="32"/>
        <v/>
      </c>
    </row>
    <row r="82" spans="1:31" x14ac:dyDescent="0.25">
      <c r="A82" s="9">
        <v>82</v>
      </c>
      <c r="B82" s="10" t="s">
        <v>363</v>
      </c>
      <c r="C82" s="10" t="s">
        <v>364</v>
      </c>
      <c r="D82" s="10" t="s">
        <v>28</v>
      </c>
      <c r="E82" s="10" t="s">
        <v>29</v>
      </c>
      <c r="F82" s="10">
        <v>90</v>
      </c>
      <c r="G82" s="10" t="s">
        <v>365</v>
      </c>
      <c r="H82" s="10" t="s">
        <v>366</v>
      </c>
      <c r="I82" s="10" t="s">
        <v>32</v>
      </c>
      <c r="J82" s="11">
        <v>43836</v>
      </c>
      <c r="K82" s="10">
        <v>5</v>
      </c>
      <c r="L82" s="10" t="s">
        <v>99</v>
      </c>
      <c r="M82" s="12"/>
      <c r="O82">
        <f t="shared" si="33"/>
        <v>0</v>
      </c>
      <c r="Q82" s="9" t="str">
        <f t="shared" si="18"/>
        <v>82</v>
      </c>
      <c r="R82" s="10" t="str">
        <f t="shared" si="19"/>
        <v>Leslie</v>
      </c>
      <c r="S82" s="10" t="str">
        <f t="shared" si="20"/>
        <v>Allred</v>
      </c>
      <c r="T82" s="10" t="str">
        <f t="shared" si="21"/>
        <v>Mr</v>
      </c>
      <c r="U82" s="10" t="str">
        <f t="shared" si="22"/>
        <v>M</v>
      </c>
      <c r="V82" s="10" t="str">
        <f t="shared" si="23"/>
        <v>90</v>
      </c>
      <c r="W82" s="10" t="str">
        <f t="shared" si="24"/>
        <v>Albion Avenue</v>
      </c>
      <c r="X82" s="10" t="str">
        <f t="shared" si="25"/>
        <v>ue</v>
      </c>
      <c r="Y82" s="10" t="str">
        <f t="shared" si="26"/>
        <v>Albion Avenue</v>
      </c>
      <c r="Z82" s="10" t="str">
        <f t="shared" si="27"/>
        <v>Watlington</v>
      </c>
      <c r="AA82" s="10" t="str">
        <f t="shared" si="28"/>
        <v>WC</v>
      </c>
      <c r="AB82" s="11" t="str">
        <f t="shared" si="29"/>
        <v>43836</v>
      </c>
      <c r="AC82" s="10" t="str">
        <f t="shared" si="30"/>
        <v>5</v>
      </c>
      <c r="AD82" s="10" t="str">
        <f t="shared" si="31"/>
        <v>E</v>
      </c>
      <c r="AE82" s="12" t="str">
        <f t="shared" si="32"/>
        <v/>
      </c>
    </row>
    <row r="83" spans="1:31" x14ac:dyDescent="0.25">
      <c r="A83" s="5">
        <v>83</v>
      </c>
      <c r="B83" s="6" t="s">
        <v>367</v>
      </c>
      <c r="C83" s="6" t="s">
        <v>368</v>
      </c>
      <c r="D83" s="6" t="s">
        <v>28</v>
      </c>
      <c r="E83" s="6" t="s">
        <v>29</v>
      </c>
      <c r="F83" s="6">
        <v>60</v>
      </c>
      <c r="G83" s="6" t="s">
        <v>369</v>
      </c>
      <c r="H83" s="6" t="s">
        <v>370</v>
      </c>
      <c r="I83" s="6" t="s">
        <v>25</v>
      </c>
      <c r="J83" s="7">
        <v>44119</v>
      </c>
      <c r="K83" s="6">
        <v>14</v>
      </c>
      <c r="L83" s="6" t="s">
        <v>78</v>
      </c>
      <c r="M83" s="8"/>
      <c r="O83">
        <f t="shared" si="33"/>
        <v>0</v>
      </c>
      <c r="Q83" s="5" t="str">
        <f t="shared" si="18"/>
        <v>83</v>
      </c>
      <c r="R83" s="6" t="str">
        <f t="shared" si="19"/>
        <v>Royal</v>
      </c>
      <c r="S83" s="6" t="str">
        <f t="shared" si="20"/>
        <v>Ramsey</v>
      </c>
      <c r="T83" s="6" t="str">
        <f t="shared" si="21"/>
        <v>Mr</v>
      </c>
      <c r="U83" s="6" t="str">
        <f t="shared" si="22"/>
        <v>M</v>
      </c>
      <c r="V83" s="6" t="str">
        <f t="shared" si="23"/>
        <v>60</v>
      </c>
      <c r="W83" s="6" t="str">
        <f t="shared" si="24"/>
        <v>Albion Buildings</v>
      </c>
      <c r="X83" s="6" t="str">
        <f t="shared" si="25"/>
        <v>gs</v>
      </c>
      <c r="Y83" s="6" t="str">
        <f t="shared" si="26"/>
        <v>Albion Buildings</v>
      </c>
      <c r="Z83" s="6" t="str">
        <f t="shared" si="27"/>
        <v>Heanor</v>
      </c>
      <c r="AA83" s="6" t="str">
        <f t="shared" si="28"/>
        <v>HG</v>
      </c>
      <c r="AB83" s="7" t="str">
        <f t="shared" si="29"/>
        <v>44119</v>
      </c>
      <c r="AC83" s="6" t="str">
        <f t="shared" si="30"/>
        <v>14</v>
      </c>
      <c r="AD83" s="6" t="str">
        <f t="shared" si="31"/>
        <v>C2</v>
      </c>
      <c r="AE83" s="8" t="str">
        <f t="shared" si="32"/>
        <v/>
      </c>
    </row>
    <row r="84" spans="1:31" x14ac:dyDescent="0.25">
      <c r="A84" s="9">
        <v>84</v>
      </c>
      <c r="B84" s="10" t="s">
        <v>371</v>
      </c>
      <c r="C84" s="10" t="s">
        <v>372</v>
      </c>
      <c r="D84" s="10" t="s">
        <v>28</v>
      </c>
      <c r="E84" s="10" t="s">
        <v>29</v>
      </c>
      <c r="F84" s="10">
        <v>30</v>
      </c>
      <c r="G84" s="10" t="s">
        <v>373</v>
      </c>
      <c r="H84" s="10" t="s">
        <v>374</v>
      </c>
      <c r="I84" s="10" t="s">
        <v>144</v>
      </c>
      <c r="J84" s="11">
        <v>43825</v>
      </c>
      <c r="K84" s="10">
        <v>36</v>
      </c>
      <c r="L84" s="10" t="s">
        <v>68</v>
      </c>
      <c r="M84" s="12"/>
      <c r="O84">
        <f t="shared" si="33"/>
        <v>0</v>
      </c>
      <c r="Q84" s="9" t="str">
        <f t="shared" si="18"/>
        <v>84</v>
      </c>
      <c r="R84" s="10" t="str">
        <f t="shared" si="19"/>
        <v>Boyce</v>
      </c>
      <c r="S84" s="10" t="str">
        <f t="shared" si="20"/>
        <v>Case</v>
      </c>
      <c r="T84" s="10" t="str">
        <f t="shared" si="21"/>
        <v>Mr</v>
      </c>
      <c r="U84" s="10" t="str">
        <f t="shared" si="22"/>
        <v>M</v>
      </c>
      <c r="V84" s="10" t="str">
        <f t="shared" si="23"/>
        <v>30</v>
      </c>
      <c r="W84" s="10" t="str">
        <f t="shared" si="24"/>
        <v>Albion Terrace</v>
      </c>
      <c r="X84" s="10" t="str">
        <f t="shared" si="25"/>
        <v>ce</v>
      </c>
      <c r="Y84" s="10" t="str">
        <f t="shared" si="26"/>
        <v>Albion Terrace</v>
      </c>
      <c r="Z84" s="10" t="str">
        <f t="shared" si="27"/>
        <v>Halifax</v>
      </c>
      <c r="AA84" s="10" t="str">
        <f t="shared" si="28"/>
        <v>UB</v>
      </c>
      <c r="AB84" s="11" t="str">
        <f t="shared" si="29"/>
        <v>43825</v>
      </c>
      <c r="AC84" s="10" t="str">
        <f t="shared" si="30"/>
        <v>36</v>
      </c>
      <c r="AD84" s="10" t="str">
        <f t="shared" si="31"/>
        <v>A2</v>
      </c>
      <c r="AE84" s="12" t="str">
        <f t="shared" si="32"/>
        <v/>
      </c>
    </row>
    <row r="85" spans="1:31" x14ac:dyDescent="0.25">
      <c r="A85" s="5">
        <v>85</v>
      </c>
      <c r="B85" s="6" t="s">
        <v>375</v>
      </c>
      <c r="C85" s="6" t="s">
        <v>376</v>
      </c>
      <c r="D85" s="6" t="s">
        <v>49</v>
      </c>
      <c r="E85" s="6" t="s">
        <v>16</v>
      </c>
      <c r="F85" s="6">
        <v>30</v>
      </c>
      <c r="G85" s="6" t="s">
        <v>377</v>
      </c>
      <c r="H85" s="6" t="s">
        <v>378</v>
      </c>
      <c r="I85" s="6" t="s">
        <v>32</v>
      </c>
      <c r="J85" s="7">
        <v>43578</v>
      </c>
      <c r="K85" s="6">
        <v>79</v>
      </c>
      <c r="L85" s="6" t="s">
        <v>68</v>
      </c>
      <c r="M85" s="8"/>
      <c r="O85">
        <f t="shared" si="33"/>
        <v>0</v>
      </c>
      <c r="Q85" s="5" t="str">
        <f t="shared" si="18"/>
        <v>85</v>
      </c>
      <c r="R85" s="6" t="str">
        <f t="shared" si="19"/>
        <v>Myung</v>
      </c>
      <c r="S85" s="6" t="str">
        <f t="shared" si="20"/>
        <v>Gabriel</v>
      </c>
      <c r="T85" s="6" t="str">
        <f t="shared" si="21"/>
        <v>Miss</v>
      </c>
      <c r="U85" s="6" t="str">
        <f t="shared" si="22"/>
        <v>F</v>
      </c>
      <c r="V85" s="6" t="str">
        <f t="shared" si="23"/>
        <v>30</v>
      </c>
      <c r="W85" s="6" t="str">
        <f t="shared" si="24"/>
        <v>Albury Mews</v>
      </c>
      <c r="X85" s="6" t="str">
        <f t="shared" si="25"/>
        <v>ws</v>
      </c>
      <c r="Y85" s="6" t="str">
        <f t="shared" si="26"/>
        <v>Albury Mews</v>
      </c>
      <c r="Z85" s="6" t="str">
        <f t="shared" si="27"/>
        <v>Tranent</v>
      </c>
      <c r="AA85" s="6" t="str">
        <f t="shared" si="28"/>
        <v>WC</v>
      </c>
      <c r="AB85" s="7" t="str">
        <f t="shared" si="29"/>
        <v>43578</v>
      </c>
      <c r="AC85" s="6" t="str">
        <f t="shared" si="30"/>
        <v>79</v>
      </c>
      <c r="AD85" s="6" t="str">
        <f t="shared" si="31"/>
        <v>A2</v>
      </c>
      <c r="AE85" s="8" t="str">
        <f t="shared" si="32"/>
        <v/>
      </c>
    </row>
    <row r="86" spans="1:31" x14ac:dyDescent="0.25">
      <c r="A86" s="9">
        <v>86</v>
      </c>
      <c r="B86" s="10" t="s">
        <v>379</v>
      </c>
      <c r="C86" s="10" t="s">
        <v>380</v>
      </c>
      <c r="D86" s="10" t="s">
        <v>49</v>
      </c>
      <c r="E86" s="10" t="s">
        <v>16</v>
      </c>
      <c r="F86" s="10">
        <v>60</v>
      </c>
      <c r="G86" s="10" t="s">
        <v>381</v>
      </c>
      <c r="H86" s="10" t="s">
        <v>382</v>
      </c>
      <c r="I86" s="10" t="s">
        <v>291</v>
      </c>
      <c r="J86" s="11">
        <v>43775</v>
      </c>
      <c r="K86" s="10">
        <v>80</v>
      </c>
      <c r="L86" s="10" t="s">
        <v>44</v>
      </c>
      <c r="M86" s="12"/>
      <c r="O86">
        <f t="shared" si="33"/>
        <v>0</v>
      </c>
      <c r="Q86" s="9" t="str">
        <f t="shared" si="18"/>
        <v>86</v>
      </c>
      <c r="R86" s="10" t="str">
        <f t="shared" si="19"/>
        <v>Lovetta</v>
      </c>
      <c r="S86" s="10" t="str">
        <f t="shared" si="20"/>
        <v>Green</v>
      </c>
      <c r="T86" s="10" t="str">
        <f t="shared" si="21"/>
        <v>Miss</v>
      </c>
      <c r="U86" s="10" t="str">
        <f t="shared" si="22"/>
        <v>F</v>
      </c>
      <c r="V86" s="10" t="str">
        <f t="shared" si="23"/>
        <v>60</v>
      </c>
      <c r="W86" s="10" t="str">
        <f t="shared" si="24"/>
        <v>Alcott Avenue</v>
      </c>
      <c r="X86" s="10" t="str">
        <f t="shared" si="25"/>
        <v>ue</v>
      </c>
      <c r="Y86" s="10" t="str">
        <f t="shared" si="26"/>
        <v>Alcott Avenue</v>
      </c>
      <c r="Z86" s="10" t="str">
        <f t="shared" si="27"/>
        <v>Leatherhead</v>
      </c>
      <c r="AA86" s="10" t="str">
        <f t="shared" si="28"/>
        <v>HS</v>
      </c>
      <c r="AB86" s="11" t="str">
        <f t="shared" si="29"/>
        <v>43775</v>
      </c>
      <c r="AC86" s="10" t="str">
        <f t="shared" si="30"/>
        <v>80</v>
      </c>
      <c r="AD86" s="10" t="str">
        <f t="shared" si="31"/>
        <v>D</v>
      </c>
      <c r="AE86" s="12" t="str">
        <f t="shared" si="32"/>
        <v/>
      </c>
    </row>
    <row r="87" spans="1:31" x14ac:dyDescent="0.25">
      <c r="A87" s="5">
        <v>87</v>
      </c>
      <c r="B87" s="6" t="s">
        <v>383</v>
      </c>
      <c r="C87" s="6" t="s">
        <v>384</v>
      </c>
      <c r="D87" s="6" t="s">
        <v>90</v>
      </c>
      <c r="E87" s="6" t="s">
        <v>16</v>
      </c>
      <c r="F87" s="6">
        <v>30</v>
      </c>
      <c r="G87" s="6" t="s">
        <v>381</v>
      </c>
      <c r="H87" s="6" t="s">
        <v>385</v>
      </c>
      <c r="I87" s="6" t="s">
        <v>32</v>
      </c>
      <c r="J87" s="7">
        <v>44108</v>
      </c>
      <c r="K87" s="6">
        <v>43</v>
      </c>
      <c r="L87" s="6" t="s">
        <v>33</v>
      </c>
      <c r="M87" s="8"/>
      <c r="O87">
        <f t="shared" si="33"/>
        <v>0</v>
      </c>
      <c r="Q87" s="5" t="str">
        <f t="shared" si="18"/>
        <v>87</v>
      </c>
      <c r="R87" s="6" t="str">
        <f t="shared" si="19"/>
        <v>Zenia</v>
      </c>
      <c r="S87" s="6" t="str">
        <f t="shared" si="20"/>
        <v>Boudreaux</v>
      </c>
      <c r="T87" s="6" t="str">
        <f t="shared" si="21"/>
        <v>Dr</v>
      </c>
      <c r="U87" s="6" t="str">
        <f t="shared" si="22"/>
        <v>F</v>
      </c>
      <c r="V87" s="6" t="str">
        <f t="shared" si="23"/>
        <v>30</v>
      </c>
      <c r="W87" s="6" t="str">
        <f t="shared" si="24"/>
        <v>Alcott Avenue</v>
      </c>
      <c r="X87" s="6" t="str">
        <f t="shared" si="25"/>
        <v>ue</v>
      </c>
      <c r="Y87" s="6" t="str">
        <f t="shared" si="26"/>
        <v>Alcott Avenue</v>
      </c>
      <c r="Z87" s="6" t="str">
        <f t="shared" si="27"/>
        <v>South Yorkshire</v>
      </c>
      <c r="AA87" s="6" t="str">
        <f t="shared" si="28"/>
        <v>WC</v>
      </c>
      <c r="AB87" s="7" t="str">
        <f t="shared" si="29"/>
        <v>44108</v>
      </c>
      <c r="AC87" s="6" t="str">
        <f t="shared" si="30"/>
        <v>43</v>
      </c>
      <c r="AD87" s="6" t="str">
        <f t="shared" si="31"/>
        <v>A3</v>
      </c>
      <c r="AE87" s="8" t="str">
        <f t="shared" si="32"/>
        <v/>
      </c>
    </row>
    <row r="88" spans="1:31" x14ac:dyDescent="0.25">
      <c r="A88" s="9">
        <v>88</v>
      </c>
      <c r="B88" s="10" t="s">
        <v>386</v>
      </c>
      <c r="C88" s="10" t="s">
        <v>387</v>
      </c>
      <c r="D88" s="10" t="s">
        <v>28</v>
      </c>
      <c r="E88" s="10" t="s">
        <v>29</v>
      </c>
      <c r="F88" s="10">
        <v>30</v>
      </c>
      <c r="G88" s="10" t="s">
        <v>388</v>
      </c>
      <c r="H88" s="10" t="s">
        <v>389</v>
      </c>
      <c r="I88" s="10" t="s">
        <v>32</v>
      </c>
      <c r="J88" s="11">
        <v>43805</v>
      </c>
      <c r="K88" s="10">
        <v>85</v>
      </c>
      <c r="L88" s="10" t="s">
        <v>44</v>
      </c>
      <c r="M88" s="12"/>
      <c r="O88">
        <f t="shared" si="33"/>
        <v>0</v>
      </c>
      <c r="Q88" s="9" t="str">
        <f t="shared" si="18"/>
        <v>88</v>
      </c>
      <c r="R88" s="10" t="str">
        <f t="shared" si="19"/>
        <v>Mason</v>
      </c>
      <c r="S88" s="10" t="str">
        <f t="shared" si="20"/>
        <v>Hurst</v>
      </c>
      <c r="T88" s="10" t="str">
        <f t="shared" si="21"/>
        <v>Mr</v>
      </c>
      <c r="U88" s="10" t="str">
        <f t="shared" si="22"/>
        <v>M</v>
      </c>
      <c r="V88" s="10" t="str">
        <f t="shared" si="23"/>
        <v>30</v>
      </c>
      <c r="W88" s="10" t="str">
        <f t="shared" si="24"/>
        <v>Alcott Close</v>
      </c>
      <c r="X88" s="10" t="str">
        <f t="shared" si="25"/>
        <v>se</v>
      </c>
      <c r="Y88" s="10" t="str">
        <f t="shared" si="26"/>
        <v>Alcott Close</v>
      </c>
      <c r="Z88" s="10" t="str">
        <f t="shared" si="27"/>
        <v>Scunthorpe</v>
      </c>
      <c r="AA88" s="10" t="str">
        <f t="shared" si="28"/>
        <v>WC</v>
      </c>
      <c r="AB88" s="11" t="str">
        <f t="shared" si="29"/>
        <v>43805</v>
      </c>
      <c r="AC88" s="10" t="str">
        <f t="shared" si="30"/>
        <v>85</v>
      </c>
      <c r="AD88" s="10" t="str">
        <f t="shared" si="31"/>
        <v>D</v>
      </c>
      <c r="AE88" s="12" t="str">
        <f t="shared" si="32"/>
        <v/>
      </c>
    </row>
    <row r="89" spans="1:31" x14ac:dyDescent="0.25">
      <c r="A89" s="5">
        <v>89</v>
      </c>
      <c r="B89" s="6" t="s">
        <v>104</v>
      </c>
      <c r="C89" s="6" t="s">
        <v>390</v>
      </c>
      <c r="D89" s="6" t="s">
        <v>28</v>
      </c>
      <c r="E89" s="6" t="s">
        <v>29</v>
      </c>
      <c r="F89" s="6">
        <v>30</v>
      </c>
      <c r="G89" s="6" t="s">
        <v>391</v>
      </c>
      <c r="H89" s="6" t="s">
        <v>392</v>
      </c>
      <c r="I89" s="6" t="s">
        <v>32</v>
      </c>
      <c r="J89" s="7">
        <v>43556</v>
      </c>
      <c r="K89" s="6">
        <v>71</v>
      </c>
      <c r="L89" s="6" t="s">
        <v>33</v>
      </c>
      <c r="M89" s="8"/>
      <c r="O89">
        <f t="shared" si="33"/>
        <v>0</v>
      </c>
      <c r="Q89" s="5" t="str">
        <f t="shared" si="18"/>
        <v>89</v>
      </c>
      <c r="R89" s="6" t="str">
        <f t="shared" si="19"/>
        <v>Bernard</v>
      </c>
      <c r="S89" s="6" t="str">
        <f t="shared" si="20"/>
        <v>Newton</v>
      </c>
      <c r="T89" s="6" t="str">
        <f t="shared" si="21"/>
        <v>Mr</v>
      </c>
      <c r="U89" s="6" t="str">
        <f t="shared" si="22"/>
        <v>M</v>
      </c>
      <c r="V89" s="6" t="str">
        <f t="shared" si="23"/>
        <v>30</v>
      </c>
      <c r="W89" s="6" t="str">
        <f t="shared" si="24"/>
        <v>Aldbury Mews</v>
      </c>
      <c r="X89" s="6" t="str">
        <f t="shared" si="25"/>
        <v>ws</v>
      </c>
      <c r="Y89" s="6" t="str">
        <f t="shared" si="26"/>
        <v>Aldbury Mews</v>
      </c>
      <c r="Z89" s="6" t="str">
        <f t="shared" si="27"/>
        <v>Westgate-On-Sea</v>
      </c>
      <c r="AA89" s="6" t="str">
        <f t="shared" si="28"/>
        <v>WC</v>
      </c>
      <c r="AB89" s="7" t="str">
        <f t="shared" si="29"/>
        <v>43556</v>
      </c>
      <c r="AC89" s="6" t="str">
        <f t="shared" si="30"/>
        <v>71</v>
      </c>
      <c r="AD89" s="6" t="str">
        <f t="shared" si="31"/>
        <v>A3</v>
      </c>
      <c r="AE89" s="8" t="str">
        <f t="shared" si="32"/>
        <v/>
      </c>
    </row>
    <row r="90" spans="1:31" x14ac:dyDescent="0.25">
      <c r="A90" s="9">
        <v>90</v>
      </c>
      <c r="B90" s="10" t="s">
        <v>393</v>
      </c>
      <c r="C90" s="10" t="s">
        <v>394</v>
      </c>
      <c r="D90" s="10" t="s">
        <v>49</v>
      </c>
      <c r="E90" s="10" t="s">
        <v>16</v>
      </c>
      <c r="F90" s="10">
        <v>90</v>
      </c>
      <c r="G90" s="10" t="s">
        <v>395</v>
      </c>
      <c r="H90" s="10" t="s">
        <v>396</v>
      </c>
      <c r="I90" s="10" t="s">
        <v>397</v>
      </c>
      <c r="J90" s="11">
        <v>43718</v>
      </c>
      <c r="K90" s="10">
        <v>47</v>
      </c>
      <c r="L90" s="10" t="s">
        <v>44</v>
      </c>
      <c r="M90" s="12"/>
      <c r="O90">
        <f t="shared" si="33"/>
        <v>0</v>
      </c>
      <c r="Q90" s="9" t="str">
        <f t="shared" si="18"/>
        <v>90</v>
      </c>
      <c r="R90" s="10" t="str">
        <f t="shared" si="19"/>
        <v>Rubye</v>
      </c>
      <c r="S90" s="10" t="str">
        <f t="shared" si="20"/>
        <v>Mcpherson</v>
      </c>
      <c r="T90" s="10" t="str">
        <f t="shared" si="21"/>
        <v>Miss</v>
      </c>
      <c r="U90" s="10" t="str">
        <f t="shared" si="22"/>
        <v>F</v>
      </c>
      <c r="V90" s="10" t="str">
        <f t="shared" si="23"/>
        <v>90</v>
      </c>
      <c r="W90" s="10" t="str">
        <f t="shared" si="24"/>
        <v>Alden Avenue</v>
      </c>
      <c r="X90" s="10" t="str">
        <f t="shared" si="25"/>
        <v>ue</v>
      </c>
      <c r="Y90" s="10" t="str">
        <f t="shared" si="26"/>
        <v>Alden Avenue</v>
      </c>
      <c r="Z90" s="10" t="str">
        <f t="shared" si="27"/>
        <v>Aldershot</v>
      </c>
      <c r="AA90" s="10" t="str">
        <f t="shared" si="28"/>
        <v>SK</v>
      </c>
      <c r="AB90" s="11" t="str">
        <f t="shared" si="29"/>
        <v>43718</v>
      </c>
      <c r="AC90" s="10" t="str">
        <f t="shared" si="30"/>
        <v>47</v>
      </c>
      <c r="AD90" s="10" t="str">
        <f t="shared" si="31"/>
        <v>D</v>
      </c>
      <c r="AE90" s="12" t="str">
        <f t="shared" si="32"/>
        <v/>
      </c>
    </row>
    <row r="91" spans="1:31" x14ac:dyDescent="0.25">
      <c r="A91" s="5">
        <v>91</v>
      </c>
      <c r="B91" s="6" t="s">
        <v>398</v>
      </c>
      <c r="C91" s="6" t="s">
        <v>399</v>
      </c>
      <c r="D91" s="6" t="s">
        <v>15</v>
      </c>
      <c r="E91" s="6" t="s">
        <v>16</v>
      </c>
      <c r="F91" s="6">
        <v>30</v>
      </c>
      <c r="G91" s="6" t="s">
        <v>400</v>
      </c>
      <c r="H91" s="6" t="s">
        <v>401</v>
      </c>
      <c r="I91" s="6" t="s">
        <v>32</v>
      </c>
      <c r="J91" s="7">
        <v>43631</v>
      </c>
      <c r="K91" s="6">
        <v>77</v>
      </c>
      <c r="L91" s="6" t="s">
        <v>39</v>
      </c>
      <c r="M91" s="8"/>
      <c r="O91">
        <f t="shared" si="33"/>
        <v>0</v>
      </c>
      <c r="Q91" s="5" t="str">
        <f t="shared" si="18"/>
        <v>91</v>
      </c>
      <c r="R91" s="6" t="str">
        <f t="shared" si="19"/>
        <v>Cherish</v>
      </c>
      <c r="S91" s="6" t="str">
        <f t="shared" si="20"/>
        <v>Tripp</v>
      </c>
      <c r="T91" s="6" t="str">
        <f t="shared" si="21"/>
        <v>Mrs</v>
      </c>
      <c r="U91" s="6" t="str">
        <f t="shared" si="22"/>
        <v>F</v>
      </c>
      <c r="V91" s="6" t="str">
        <f t="shared" si="23"/>
        <v>30</v>
      </c>
      <c r="W91" s="6" t="str">
        <f t="shared" si="24"/>
        <v>Alder Close</v>
      </c>
      <c r="X91" s="6" t="str">
        <f t="shared" si="25"/>
        <v>se</v>
      </c>
      <c r="Y91" s="6" t="str">
        <f t="shared" si="26"/>
        <v>Alder Close</v>
      </c>
      <c r="Z91" s="6" t="str">
        <f t="shared" si="27"/>
        <v>March</v>
      </c>
      <c r="AA91" s="6" t="str">
        <f t="shared" si="28"/>
        <v>WC</v>
      </c>
      <c r="AB91" s="7" t="str">
        <f t="shared" si="29"/>
        <v>43631</v>
      </c>
      <c r="AC91" s="6" t="str">
        <f t="shared" si="30"/>
        <v>77</v>
      </c>
      <c r="AD91" s="6" t="str">
        <f t="shared" si="31"/>
        <v>C1</v>
      </c>
      <c r="AE91" s="8" t="str">
        <f t="shared" si="32"/>
        <v/>
      </c>
    </row>
    <row r="92" spans="1:31" x14ac:dyDescent="0.25">
      <c r="A92" s="9">
        <v>92</v>
      </c>
      <c r="B92" s="10" t="s">
        <v>114</v>
      </c>
      <c r="C92" s="10" t="s">
        <v>402</v>
      </c>
      <c r="D92" s="10" t="s">
        <v>28</v>
      </c>
      <c r="E92" s="10" t="s">
        <v>29</v>
      </c>
      <c r="F92" s="10">
        <v>90</v>
      </c>
      <c r="G92" s="10" t="s">
        <v>403</v>
      </c>
      <c r="H92" s="10" t="s">
        <v>404</v>
      </c>
      <c r="I92" s="10" t="s">
        <v>25</v>
      </c>
      <c r="J92" s="11">
        <v>43794</v>
      </c>
      <c r="K92" s="10">
        <v>11</v>
      </c>
      <c r="L92" s="10" t="s">
        <v>52</v>
      </c>
      <c r="M92" s="12"/>
      <c r="O92">
        <f t="shared" si="33"/>
        <v>0</v>
      </c>
      <c r="Q92" s="9" t="str">
        <f t="shared" si="18"/>
        <v>92</v>
      </c>
      <c r="R92" s="10" t="str">
        <f t="shared" si="19"/>
        <v>Kirby</v>
      </c>
      <c r="S92" s="10" t="str">
        <f t="shared" si="20"/>
        <v>Martinez</v>
      </c>
      <c r="T92" s="10" t="str">
        <f t="shared" si="21"/>
        <v>Mr</v>
      </c>
      <c r="U92" s="10" t="str">
        <f t="shared" si="22"/>
        <v>M</v>
      </c>
      <c r="V92" s="10" t="str">
        <f t="shared" si="23"/>
        <v>90</v>
      </c>
      <c r="W92" s="10" t="str">
        <f t="shared" si="24"/>
        <v>Aldermanbury</v>
      </c>
      <c r="X92" s="10" t="str">
        <f t="shared" si="25"/>
        <v>ry</v>
      </c>
      <c r="Y92" s="10" t="str">
        <f t="shared" si="26"/>
        <v>Aldermanbury</v>
      </c>
      <c r="Z92" s="10" t="str">
        <f t="shared" si="27"/>
        <v>Hassocks</v>
      </c>
      <c r="AA92" s="10" t="str">
        <f t="shared" si="28"/>
        <v>HG</v>
      </c>
      <c r="AB92" s="11" t="str">
        <f t="shared" si="29"/>
        <v>43794</v>
      </c>
      <c r="AC92" s="10" t="str">
        <f t="shared" si="30"/>
        <v>11</v>
      </c>
      <c r="AD92" s="10" t="str">
        <f t="shared" si="31"/>
        <v>A1</v>
      </c>
      <c r="AE92" s="12" t="str">
        <f t="shared" si="32"/>
        <v/>
      </c>
    </row>
    <row r="93" spans="1:31" x14ac:dyDescent="0.25">
      <c r="A93" s="5">
        <v>93</v>
      </c>
      <c r="B93" s="6" t="s">
        <v>405</v>
      </c>
      <c r="C93" s="6" t="s">
        <v>406</v>
      </c>
      <c r="D93" s="6" t="s">
        <v>49</v>
      </c>
      <c r="E93" s="6" t="s">
        <v>16</v>
      </c>
      <c r="F93" s="6">
        <v>30</v>
      </c>
      <c r="G93" s="6" t="s">
        <v>407</v>
      </c>
      <c r="H93" s="6" t="s">
        <v>408</v>
      </c>
      <c r="I93" s="6" t="s">
        <v>185</v>
      </c>
      <c r="J93" s="7">
        <v>43725</v>
      </c>
      <c r="K93" s="6">
        <v>61</v>
      </c>
      <c r="L93" s="6" t="s">
        <v>39</v>
      </c>
      <c r="M93" s="8"/>
      <c r="O93">
        <f t="shared" si="33"/>
        <v>0</v>
      </c>
      <c r="Q93" s="5" t="str">
        <f t="shared" si="18"/>
        <v>93</v>
      </c>
      <c r="R93" s="6" t="str">
        <f t="shared" si="19"/>
        <v>Tama</v>
      </c>
      <c r="S93" s="6" t="str">
        <f t="shared" si="20"/>
        <v>Best</v>
      </c>
      <c r="T93" s="6" t="str">
        <f t="shared" si="21"/>
        <v>Miss</v>
      </c>
      <c r="U93" s="6" t="str">
        <f t="shared" si="22"/>
        <v>F</v>
      </c>
      <c r="V93" s="6" t="str">
        <f t="shared" si="23"/>
        <v>30</v>
      </c>
      <c r="W93" s="6" t="str">
        <f t="shared" si="24"/>
        <v>Aldermans Hill</v>
      </c>
      <c r="X93" s="6" t="str">
        <f t="shared" si="25"/>
        <v>ll</v>
      </c>
      <c r="Y93" s="6" t="str">
        <f t="shared" si="26"/>
        <v>Aldermans Hill</v>
      </c>
      <c r="Z93" s="6" t="str">
        <f t="shared" si="27"/>
        <v>Essex</v>
      </c>
      <c r="AA93" s="6" t="str">
        <f t="shared" si="28"/>
        <v>HX</v>
      </c>
      <c r="AB93" s="7" t="str">
        <f t="shared" si="29"/>
        <v>43725</v>
      </c>
      <c r="AC93" s="6" t="str">
        <f t="shared" si="30"/>
        <v>61</v>
      </c>
      <c r="AD93" s="6" t="str">
        <f t="shared" si="31"/>
        <v>C1</v>
      </c>
      <c r="AE93" s="8" t="str">
        <f t="shared" si="32"/>
        <v/>
      </c>
    </row>
    <row r="94" spans="1:31" x14ac:dyDescent="0.25">
      <c r="A94" s="9">
        <v>94</v>
      </c>
      <c r="B94" s="10" t="s">
        <v>409</v>
      </c>
      <c r="C94" s="10" t="s">
        <v>410</v>
      </c>
      <c r="D94" s="10" t="s">
        <v>15</v>
      </c>
      <c r="E94" s="10" t="s">
        <v>16</v>
      </c>
      <c r="F94" s="10">
        <v>90</v>
      </c>
      <c r="G94" s="10" t="s">
        <v>411</v>
      </c>
      <c r="H94" s="10" t="s">
        <v>412</v>
      </c>
      <c r="I94" s="10" t="s">
        <v>32</v>
      </c>
      <c r="J94" s="11">
        <v>44342</v>
      </c>
      <c r="K94" s="10">
        <v>92</v>
      </c>
      <c r="L94" s="10" t="s">
        <v>52</v>
      </c>
      <c r="M94" s="12"/>
      <c r="O94">
        <f t="shared" si="33"/>
        <v>0</v>
      </c>
      <c r="Q94" s="9" t="str">
        <f t="shared" si="18"/>
        <v>94</v>
      </c>
      <c r="R94" s="10" t="str">
        <f t="shared" si="19"/>
        <v>Afton</v>
      </c>
      <c r="S94" s="10" t="str">
        <f t="shared" si="20"/>
        <v>Owens</v>
      </c>
      <c r="T94" s="10" t="str">
        <f t="shared" si="21"/>
        <v>Mrs</v>
      </c>
      <c r="U94" s="10" t="str">
        <f t="shared" si="22"/>
        <v>F</v>
      </c>
      <c r="V94" s="10" t="str">
        <f t="shared" si="23"/>
        <v>90</v>
      </c>
      <c r="W94" s="10" t="str">
        <f t="shared" si="24"/>
        <v>Aldermans Walk</v>
      </c>
      <c r="X94" s="10" t="str">
        <f t="shared" si="25"/>
        <v>lk</v>
      </c>
      <c r="Y94" s="10" t="str">
        <f t="shared" si="26"/>
        <v>Aldermans Walk</v>
      </c>
      <c r="Z94" s="10" t="str">
        <f t="shared" si="27"/>
        <v>Teignmouth</v>
      </c>
      <c r="AA94" s="10" t="str">
        <f t="shared" si="28"/>
        <v>WC</v>
      </c>
      <c r="AB94" s="11" t="str">
        <f t="shared" si="29"/>
        <v>44342</v>
      </c>
      <c r="AC94" s="10" t="str">
        <f t="shared" si="30"/>
        <v>92</v>
      </c>
      <c r="AD94" s="10" t="str">
        <f t="shared" si="31"/>
        <v>A1</v>
      </c>
      <c r="AE94" s="12" t="str">
        <f t="shared" si="32"/>
        <v/>
      </c>
    </row>
    <row r="95" spans="1:31" x14ac:dyDescent="0.25">
      <c r="A95" s="5">
        <v>95</v>
      </c>
      <c r="B95" s="6" t="s">
        <v>413</v>
      </c>
      <c r="C95" s="6" t="s">
        <v>414</v>
      </c>
      <c r="D95" s="6" t="s">
        <v>49</v>
      </c>
      <c r="E95" s="6" t="s">
        <v>16</v>
      </c>
      <c r="F95" s="6">
        <v>30</v>
      </c>
      <c r="G95" s="6" t="s">
        <v>415</v>
      </c>
      <c r="H95" s="6" t="s">
        <v>416</v>
      </c>
      <c r="I95" s="6" t="s">
        <v>32</v>
      </c>
      <c r="J95" s="7">
        <v>44458</v>
      </c>
      <c r="K95" s="6">
        <v>81</v>
      </c>
      <c r="L95" s="6" t="s">
        <v>99</v>
      </c>
      <c r="M95" s="8"/>
      <c r="O95">
        <f t="shared" si="33"/>
        <v>0</v>
      </c>
      <c r="Q95" s="5" t="str">
        <f t="shared" si="18"/>
        <v>95</v>
      </c>
      <c r="R95" s="6" t="str">
        <f t="shared" si="19"/>
        <v>Jodie</v>
      </c>
      <c r="S95" s="6" t="str">
        <f t="shared" si="20"/>
        <v>Beatty</v>
      </c>
      <c r="T95" s="6" t="str">
        <f t="shared" si="21"/>
        <v>Miss</v>
      </c>
      <c r="U95" s="6" t="str">
        <f t="shared" si="22"/>
        <v>F</v>
      </c>
      <c r="V95" s="6" t="str">
        <f t="shared" si="23"/>
        <v>30</v>
      </c>
      <c r="W95" s="6" t="str">
        <f t="shared" si="24"/>
        <v>Alderminster Road</v>
      </c>
      <c r="X95" s="6" t="str">
        <f t="shared" si="25"/>
        <v>ad</v>
      </c>
      <c r="Y95" s="6" t="str">
        <f t="shared" si="26"/>
        <v>Alderminster Road</v>
      </c>
      <c r="Z95" s="6" t="str">
        <f t="shared" si="27"/>
        <v>Manningtree</v>
      </c>
      <c r="AA95" s="6" t="str">
        <f t="shared" si="28"/>
        <v>WC</v>
      </c>
      <c r="AB95" s="7" t="str">
        <f t="shared" si="29"/>
        <v>44458</v>
      </c>
      <c r="AC95" s="6" t="str">
        <f t="shared" si="30"/>
        <v>81</v>
      </c>
      <c r="AD95" s="6" t="str">
        <f t="shared" si="31"/>
        <v>E</v>
      </c>
      <c r="AE95" s="8" t="str">
        <f t="shared" si="32"/>
        <v/>
      </c>
    </row>
    <row r="96" spans="1:31" x14ac:dyDescent="0.25">
      <c r="A96" s="9">
        <v>96</v>
      </c>
      <c r="B96" s="10" t="s">
        <v>417</v>
      </c>
      <c r="C96" s="10" t="s">
        <v>418</v>
      </c>
      <c r="D96" s="10" t="s">
        <v>49</v>
      </c>
      <c r="E96" s="10" t="s">
        <v>16</v>
      </c>
      <c r="F96" s="10">
        <v>60</v>
      </c>
      <c r="G96" s="10" t="s">
        <v>419</v>
      </c>
      <c r="H96" s="10" t="s">
        <v>420</v>
      </c>
      <c r="I96" s="10" t="s">
        <v>421</v>
      </c>
      <c r="J96" s="11">
        <v>44381</v>
      </c>
      <c r="K96" s="10">
        <v>50</v>
      </c>
      <c r="L96" s="10" t="s">
        <v>157</v>
      </c>
      <c r="M96" s="12"/>
      <c r="O96">
        <f t="shared" si="33"/>
        <v>0</v>
      </c>
      <c r="Q96" s="9" t="str">
        <f t="shared" si="18"/>
        <v>96</v>
      </c>
      <c r="R96" s="10" t="str">
        <f t="shared" si="19"/>
        <v>Jodee</v>
      </c>
      <c r="S96" s="10" t="str">
        <f t="shared" si="20"/>
        <v>Hargrove</v>
      </c>
      <c r="T96" s="10" t="str">
        <f t="shared" si="21"/>
        <v>Miss</v>
      </c>
      <c r="U96" s="10" t="str">
        <f t="shared" si="22"/>
        <v>F</v>
      </c>
      <c r="V96" s="10" t="str">
        <f t="shared" si="23"/>
        <v>60</v>
      </c>
      <c r="W96" s="10" t="str">
        <f t="shared" si="24"/>
        <v>Aldersgrove Avenue</v>
      </c>
      <c r="X96" s="10" t="str">
        <f t="shared" si="25"/>
        <v>ue</v>
      </c>
      <c r="Y96" s="10" t="str">
        <f t="shared" si="26"/>
        <v>Aldersgrove Avenue</v>
      </c>
      <c r="Z96" s="10" t="str">
        <f t="shared" si="27"/>
        <v>Auchterarder</v>
      </c>
      <c r="AA96" s="10" t="str">
        <f t="shared" si="28"/>
        <v>NR</v>
      </c>
      <c r="AB96" s="11" t="str">
        <f t="shared" si="29"/>
        <v>44381</v>
      </c>
      <c r="AC96" s="10" t="str">
        <f t="shared" si="30"/>
        <v>50</v>
      </c>
      <c r="AD96" s="10" t="str">
        <f t="shared" si="31"/>
        <v>C3</v>
      </c>
      <c r="AE96" s="12" t="str">
        <f t="shared" si="32"/>
        <v/>
      </c>
    </row>
    <row r="97" spans="1:31" x14ac:dyDescent="0.25">
      <c r="A97" s="5">
        <v>97</v>
      </c>
      <c r="B97" s="6" t="s">
        <v>422</v>
      </c>
      <c r="C97" s="6" t="s">
        <v>423</v>
      </c>
      <c r="D97" s="6" t="s">
        <v>15</v>
      </c>
      <c r="E97" s="6" t="s">
        <v>16</v>
      </c>
      <c r="F97" s="6">
        <v>30</v>
      </c>
      <c r="G97" s="6" t="s">
        <v>424</v>
      </c>
      <c r="H97" s="6" t="s">
        <v>425</v>
      </c>
      <c r="I97" s="6" t="s">
        <v>32</v>
      </c>
      <c r="J97" s="7">
        <v>43852</v>
      </c>
      <c r="K97" s="6">
        <v>38</v>
      </c>
      <c r="L97" s="6" t="s">
        <v>99</v>
      </c>
      <c r="M97" s="8"/>
      <c r="O97">
        <f t="shared" si="33"/>
        <v>0</v>
      </c>
      <c r="Q97" s="5" t="str">
        <f t="shared" si="18"/>
        <v>97</v>
      </c>
      <c r="R97" s="6" t="str">
        <f t="shared" si="19"/>
        <v>Karrie</v>
      </c>
      <c r="S97" s="6" t="str">
        <f t="shared" si="20"/>
        <v>Vega</v>
      </c>
      <c r="T97" s="6" t="str">
        <f t="shared" si="21"/>
        <v>Mrs</v>
      </c>
      <c r="U97" s="6" t="str">
        <f t="shared" si="22"/>
        <v>F</v>
      </c>
      <c r="V97" s="6" t="str">
        <f t="shared" si="23"/>
        <v>30</v>
      </c>
      <c r="W97" s="6" t="str">
        <f t="shared" si="24"/>
        <v>Aldine Chambers</v>
      </c>
      <c r="X97" s="6" t="str">
        <f t="shared" si="25"/>
        <v>rs</v>
      </c>
      <c r="Y97" s="6" t="str">
        <f t="shared" si="26"/>
        <v>Aldine Chambers</v>
      </c>
      <c r="Z97" s="6" t="str">
        <f t="shared" si="27"/>
        <v>Ripley</v>
      </c>
      <c r="AA97" s="6" t="str">
        <f t="shared" si="28"/>
        <v>WC</v>
      </c>
      <c r="AB97" s="7" t="str">
        <f t="shared" si="29"/>
        <v>43852</v>
      </c>
      <c r="AC97" s="6" t="str">
        <f t="shared" si="30"/>
        <v>38</v>
      </c>
      <c r="AD97" s="6" t="str">
        <f t="shared" si="31"/>
        <v>E</v>
      </c>
      <c r="AE97" s="8" t="str">
        <f t="shared" si="32"/>
        <v/>
      </c>
    </row>
    <row r="98" spans="1:31" x14ac:dyDescent="0.25">
      <c r="A98" s="9">
        <v>98</v>
      </c>
      <c r="B98" s="10" t="s">
        <v>426</v>
      </c>
      <c r="C98" s="10" t="s">
        <v>230</v>
      </c>
      <c r="D98" s="10" t="s">
        <v>28</v>
      </c>
      <c r="E98" s="10" t="s">
        <v>29</v>
      </c>
      <c r="F98" s="10">
        <v>30</v>
      </c>
      <c r="G98" s="10" t="s">
        <v>427</v>
      </c>
      <c r="H98" s="10" t="s">
        <v>428</v>
      </c>
      <c r="I98" s="10" t="s">
        <v>32</v>
      </c>
      <c r="J98" s="11">
        <v>44251</v>
      </c>
      <c r="K98" s="10">
        <v>86</v>
      </c>
      <c r="L98" s="10" t="s">
        <v>99</v>
      </c>
      <c r="M98" s="12"/>
      <c r="O98">
        <f t="shared" si="33"/>
        <v>0</v>
      </c>
      <c r="Q98" s="9" t="str">
        <f t="shared" si="18"/>
        <v>98</v>
      </c>
      <c r="R98" s="10" t="str">
        <f t="shared" si="19"/>
        <v>Neal</v>
      </c>
      <c r="S98" s="10" t="str">
        <f t="shared" si="20"/>
        <v>Cody</v>
      </c>
      <c r="T98" s="10" t="str">
        <f t="shared" si="21"/>
        <v>Mr</v>
      </c>
      <c r="U98" s="10" t="str">
        <f t="shared" si="22"/>
        <v>M</v>
      </c>
      <c r="V98" s="10" t="str">
        <f t="shared" si="23"/>
        <v>30</v>
      </c>
      <c r="W98" s="10" t="str">
        <f t="shared" si="24"/>
        <v>Aldis Mews</v>
      </c>
      <c r="X98" s="10" t="str">
        <f t="shared" si="25"/>
        <v>ws</v>
      </c>
      <c r="Y98" s="10" t="str">
        <f t="shared" si="26"/>
        <v>Aldis Mews</v>
      </c>
      <c r="Z98" s="10" t="str">
        <f t="shared" si="27"/>
        <v>Southwell</v>
      </c>
      <c r="AA98" s="10" t="str">
        <f t="shared" si="28"/>
        <v>WC</v>
      </c>
      <c r="AB98" s="11" t="str">
        <f t="shared" si="29"/>
        <v>44251</v>
      </c>
      <c r="AC98" s="10" t="str">
        <f t="shared" si="30"/>
        <v>86</v>
      </c>
      <c r="AD98" s="10" t="str">
        <f t="shared" si="31"/>
        <v>E</v>
      </c>
      <c r="AE98" s="12" t="str">
        <f t="shared" si="32"/>
        <v/>
      </c>
    </row>
    <row r="99" spans="1:31" x14ac:dyDescent="0.25">
      <c r="A99" s="5">
        <v>99</v>
      </c>
      <c r="B99" s="6" t="s">
        <v>429</v>
      </c>
      <c r="C99" s="6" t="s">
        <v>430</v>
      </c>
      <c r="D99" s="6" t="s">
        <v>28</v>
      </c>
      <c r="E99" s="6" t="s">
        <v>29</v>
      </c>
      <c r="F99" s="6">
        <v>30</v>
      </c>
      <c r="G99" s="6" t="s">
        <v>431</v>
      </c>
      <c r="H99" s="6" t="s">
        <v>432</v>
      </c>
      <c r="I99" s="6" t="s">
        <v>32</v>
      </c>
      <c r="J99" s="7">
        <v>43684</v>
      </c>
      <c r="K99" s="6">
        <v>56</v>
      </c>
      <c r="L99" s="6" t="s">
        <v>157</v>
      </c>
      <c r="M99" s="8"/>
      <c r="O99">
        <f t="shared" si="33"/>
        <v>0</v>
      </c>
      <c r="Q99" s="5" t="str">
        <f t="shared" si="18"/>
        <v>99</v>
      </c>
      <c r="R99" s="6" t="str">
        <f t="shared" si="19"/>
        <v>Micah</v>
      </c>
      <c r="S99" s="6" t="str">
        <f t="shared" si="20"/>
        <v>Yoder</v>
      </c>
      <c r="T99" s="6" t="str">
        <f t="shared" si="21"/>
        <v>Mr</v>
      </c>
      <c r="U99" s="6" t="str">
        <f t="shared" si="22"/>
        <v>M</v>
      </c>
      <c r="V99" s="6" t="str">
        <f t="shared" si="23"/>
        <v>30</v>
      </c>
      <c r="W99" s="6" t="str">
        <f t="shared" si="24"/>
        <v>Aldsworth Close</v>
      </c>
      <c r="X99" s="6" t="str">
        <f t="shared" si="25"/>
        <v>se</v>
      </c>
      <c r="Y99" s="6" t="str">
        <f t="shared" si="26"/>
        <v>Aldsworth Close</v>
      </c>
      <c r="Z99" s="6" t="str">
        <f t="shared" si="27"/>
        <v>Penrhyndeudraeth</v>
      </c>
      <c r="AA99" s="6" t="str">
        <f t="shared" si="28"/>
        <v>WC</v>
      </c>
      <c r="AB99" s="7" t="str">
        <f t="shared" si="29"/>
        <v>43684</v>
      </c>
      <c r="AC99" s="6" t="str">
        <f t="shared" si="30"/>
        <v>56</v>
      </c>
      <c r="AD99" s="6" t="str">
        <f t="shared" si="31"/>
        <v>C3</v>
      </c>
      <c r="AE99" s="8" t="str">
        <f t="shared" si="32"/>
        <v/>
      </c>
    </row>
    <row r="100" spans="1:31" x14ac:dyDescent="0.25">
      <c r="A100" s="9">
        <v>100</v>
      </c>
      <c r="B100" s="10" t="s">
        <v>433</v>
      </c>
      <c r="C100" s="10" t="s">
        <v>434</v>
      </c>
      <c r="D100" s="10" t="s">
        <v>15</v>
      </c>
      <c r="E100" s="10" t="s">
        <v>16</v>
      </c>
      <c r="F100" s="10">
        <v>90</v>
      </c>
      <c r="G100" s="10" t="s">
        <v>435</v>
      </c>
      <c r="H100" s="10" t="s">
        <v>436</v>
      </c>
      <c r="I100" s="10" t="s">
        <v>25</v>
      </c>
      <c r="J100" s="11">
        <v>43812</v>
      </c>
      <c r="K100" s="10">
        <v>85</v>
      </c>
      <c r="L100" s="10" t="s">
        <v>62</v>
      </c>
      <c r="M100" s="12"/>
      <c r="O100">
        <f t="shared" si="33"/>
        <v>0</v>
      </c>
      <c r="Q100" s="9" t="str">
        <f t="shared" si="18"/>
        <v>100</v>
      </c>
      <c r="R100" s="10" t="str">
        <f t="shared" si="19"/>
        <v>Carley</v>
      </c>
      <c r="S100" s="10" t="str">
        <f t="shared" si="20"/>
        <v>Hannah</v>
      </c>
      <c r="T100" s="10" t="str">
        <f t="shared" si="21"/>
        <v>Mrs</v>
      </c>
      <c r="U100" s="10" t="str">
        <f t="shared" si="22"/>
        <v>F</v>
      </c>
      <c r="V100" s="10" t="str">
        <f t="shared" si="23"/>
        <v>90</v>
      </c>
      <c r="W100" s="10" t="str">
        <f t="shared" si="24"/>
        <v>Alexander Evans</v>
      </c>
      <c r="X100" s="10" t="str">
        <f t="shared" si="25"/>
        <v>ns</v>
      </c>
      <c r="Y100" s="10" t="str">
        <f t="shared" si="26"/>
        <v>Alexander Evans</v>
      </c>
      <c r="Z100" s="10" t="str">
        <f t="shared" si="27"/>
        <v>Horncastle</v>
      </c>
      <c r="AA100" s="10" t="str">
        <f t="shared" si="28"/>
        <v>HG</v>
      </c>
      <c r="AB100" s="11" t="str">
        <f t="shared" si="29"/>
        <v>43812</v>
      </c>
      <c r="AC100" s="10" t="str">
        <f t="shared" si="30"/>
        <v>85</v>
      </c>
      <c r="AD100" s="10" t="str">
        <f t="shared" si="31"/>
        <v>C4</v>
      </c>
      <c r="AE100" s="12" t="str">
        <f t="shared" si="32"/>
        <v/>
      </c>
    </row>
    <row r="101" spans="1:31" x14ac:dyDescent="0.25">
      <c r="A101" s="5">
        <v>101</v>
      </c>
      <c r="B101" s="6" t="s">
        <v>66</v>
      </c>
      <c r="C101" s="6" t="s">
        <v>437</v>
      </c>
      <c r="D101" s="6" t="s">
        <v>49</v>
      </c>
      <c r="E101" s="6" t="s">
        <v>16</v>
      </c>
      <c r="F101" s="6">
        <v>30</v>
      </c>
      <c r="G101" s="6" t="s">
        <v>438</v>
      </c>
      <c r="H101" s="6" t="s">
        <v>439</v>
      </c>
      <c r="I101" s="6" t="s">
        <v>291</v>
      </c>
      <c r="J101" s="7">
        <v>44526</v>
      </c>
      <c r="K101" s="6">
        <v>9</v>
      </c>
      <c r="L101" s="6" t="s">
        <v>39</v>
      </c>
      <c r="M101" s="8"/>
      <c r="O101">
        <f t="shared" si="33"/>
        <v>0</v>
      </c>
      <c r="Q101" s="5" t="str">
        <f t="shared" si="18"/>
        <v>101</v>
      </c>
      <c r="R101" s="6" t="str">
        <f t="shared" si="19"/>
        <v>Alexandria</v>
      </c>
      <c r="S101" s="6" t="str">
        <f t="shared" si="20"/>
        <v>Kelley</v>
      </c>
      <c r="T101" s="6" t="str">
        <f t="shared" si="21"/>
        <v>Miss</v>
      </c>
      <c r="U101" s="6" t="str">
        <f t="shared" si="22"/>
        <v>F</v>
      </c>
      <c r="V101" s="6" t="str">
        <f t="shared" si="23"/>
        <v>30</v>
      </c>
      <c r="W101" s="6" t="str">
        <f t="shared" si="24"/>
        <v>Alexander Place</v>
      </c>
      <c r="X101" s="6" t="str">
        <f t="shared" si="25"/>
        <v>ce</v>
      </c>
      <c r="Y101" s="6" t="str">
        <f t="shared" si="26"/>
        <v>Alexander Place</v>
      </c>
      <c r="Z101" s="6" t="str">
        <f t="shared" si="27"/>
        <v>Isle Of Cumbrae</v>
      </c>
      <c r="AA101" s="6" t="str">
        <f t="shared" si="28"/>
        <v>HS</v>
      </c>
      <c r="AB101" s="7" t="str">
        <f t="shared" si="29"/>
        <v>44526</v>
      </c>
      <c r="AC101" s="6" t="str">
        <f t="shared" si="30"/>
        <v>9</v>
      </c>
      <c r="AD101" s="6" t="str">
        <f t="shared" si="31"/>
        <v>C1</v>
      </c>
      <c r="AE101" s="8" t="str">
        <f t="shared" si="32"/>
        <v/>
      </c>
    </row>
    <row r="102" spans="1:31" x14ac:dyDescent="0.25">
      <c r="A102" s="9">
        <v>102</v>
      </c>
      <c r="B102" s="10" t="s">
        <v>440</v>
      </c>
      <c r="C102" s="10" t="s">
        <v>441</v>
      </c>
      <c r="D102" s="10" t="s">
        <v>49</v>
      </c>
      <c r="E102" s="10" t="s">
        <v>16</v>
      </c>
      <c r="F102" s="10">
        <v>90</v>
      </c>
      <c r="G102" s="10" t="s">
        <v>442</v>
      </c>
      <c r="H102" s="10" t="s">
        <v>443</v>
      </c>
      <c r="I102" s="10" t="s">
        <v>32</v>
      </c>
      <c r="J102" s="11">
        <v>44338</v>
      </c>
      <c r="K102" s="10">
        <v>83</v>
      </c>
      <c r="L102" s="10" t="s">
        <v>44</v>
      </c>
      <c r="M102" s="12"/>
      <c r="O102">
        <f t="shared" si="33"/>
        <v>0</v>
      </c>
      <c r="Q102" s="9" t="str">
        <f t="shared" si="18"/>
        <v>102</v>
      </c>
      <c r="R102" s="10" t="str">
        <f t="shared" si="19"/>
        <v>Barbara</v>
      </c>
      <c r="S102" s="10" t="str">
        <f t="shared" si="20"/>
        <v>Russo</v>
      </c>
      <c r="T102" s="10" t="str">
        <f t="shared" si="21"/>
        <v>Miss</v>
      </c>
      <c r="U102" s="10" t="str">
        <f t="shared" si="22"/>
        <v>F</v>
      </c>
      <c r="V102" s="10" t="str">
        <f t="shared" si="23"/>
        <v>90</v>
      </c>
      <c r="W102" s="10" t="str">
        <f t="shared" si="24"/>
        <v>Alexandra Mews</v>
      </c>
      <c r="X102" s="10" t="str">
        <f t="shared" si="25"/>
        <v>ws</v>
      </c>
      <c r="Y102" s="10" t="str">
        <f t="shared" si="26"/>
        <v>Alexandra Mews</v>
      </c>
      <c r="Z102" s="10" t="str">
        <f t="shared" si="27"/>
        <v>Warwickshire</v>
      </c>
      <c r="AA102" s="10" t="str">
        <f t="shared" si="28"/>
        <v>WC</v>
      </c>
      <c r="AB102" s="11" t="str">
        <f t="shared" si="29"/>
        <v>44338</v>
      </c>
      <c r="AC102" s="10" t="str">
        <f t="shared" si="30"/>
        <v>83</v>
      </c>
      <c r="AD102" s="10" t="str">
        <f t="shared" si="31"/>
        <v>D</v>
      </c>
      <c r="AE102" s="12" t="str">
        <f t="shared" si="32"/>
        <v/>
      </c>
    </row>
    <row r="103" spans="1:31" x14ac:dyDescent="0.25">
      <c r="A103" s="5">
        <v>103</v>
      </c>
      <c r="B103" s="6" t="s">
        <v>444</v>
      </c>
      <c r="C103" s="6" t="s">
        <v>445</v>
      </c>
      <c r="D103" s="6" t="s">
        <v>15</v>
      </c>
      <c r="E103" s="6" t="s">
        <v>16</v>
      </c>
      <c r="F103" s="6">
        <v>60</v>
      </c>
      <c r="G103" s="6" t="s">
        <v>446</v>
      </c>
      <c r="H103" s="6" t="s">
        <v>447</v>
      </c>
      <c r="I103" s="6" t="s">
        <v>291</v>
      </c>
      <c r="J103" s="7">
        <v>44419</v>
      </c>
      <c r="K103" s="6">
        <v>49</v>
      </c>
      <c r="L103" s="6" t="s">
        <v>68</v>
      </c>
      <c r="M103" s="8"/>
      <c r="O103">
        <f t="shared" si="33"/>
        <v>0</v>
      </c>
      <c r="Q103" s="5" t="str">
        <f t="shared" si="18"/>
        <v>103</v>
      </c>
      <c r="R103" s="6" t="str">
        <f t="shared" si="19"/>
        <v>Karie</v>
      </c>
      <c r="S103" s="6" t="str">
        <f t="shared" si="20"/>
        <v>Stephenson</v>
      </c>
      <c r="T103" s="6" t="str">
        <f t="shared" si="21"/>
        <v>Mrs</v>
      </c>
      <c r="U103" s="6" t="str">
        <f t="shared" si="22"/>
        <v>F</v>
      </c>
      <c r="V103" s="6" t="str">
        <f t="shared" si="23"/>
        <v>60</v>
      </c>
      <c r="W103" s="6" t="str">
        <f t="shared" si="24"/>
        <v>Alexandra Road</v>
      </c>
      <c r="X103" s="6" t="str">
        <f t="shared" si="25"/>
        <v>ad</v>
      </c>
      <c r="Y103" s="6" t="str">
        <f t="shared" si="26"/>
        <v>Alexandra Road</v>
      </c>
      <c r="Z103" s="6" t="str">
        <f t="shared" si="27"/>
        <v>Lanarkshire</v>
      </c>
      <c r="AA103" s="6" t="str">
        <f t="shared" si="28"/>
        <v>HS</v>
      </c>
      <c r="AB103" s="7" t="str">
        <f t="shared" si="29"/>
        <v>44419</v>
      </c>
      <c r="AC103" s="6" t="str">
        <f t="shared" si="30"/>
        <v>49</v>
      </c>
      <c r="AD103" s="6" t="str">
        <f t="shared" si="31"/>
        <v>A2</v>
      </c>
      <c r="AE103" s="8" t="str">
        <f t="shared" si="32"/>
        <v/>
      </c>
    </row>
    <row r="104" spans="1:31" x14ac:dyDescent="0.25">
      <c r="A104" s="9">
        <v>104</v>
      </c>
      <c r="B104" s="10" t="s">
        <v>448</v>
      </c>
      <c r="C104" s="10" t="s">
        <v>449</v>
      </c>
      <c r="D104" s="10" t="s">
        <v>28</v>
      </c>
      <c r="E104" s="10" t="s">
        <v>29</v>
      </c>
      <c r="F104" s="10">
        <v>30</v>
      </c>
      <c r="G104" s="10" t="s">
        <v>450</v>
      </c>
      <c r="H104" s="10" t="s">
        <v>451</v>
      </c>
      <c r="I104" s="10" t="s">
        <v>185</v>
      </c>
      <c r="J104" s="11">
        <v>43877</v>
      </c>
      <c r="K104" s="10">
        <v>77</v>
      </c>
      <c r="L104" s="10" t="s">
        <v>33</v>
      </c>
      <c r="M104" s="12"/>
      <c r="O104">
        <f t="shared" si="33"/>
        <v>0</v>
      </c>
      <c r="Q104" s="9" t="str">
        <f t="shared" si="18"/>
        <v>104</v>
      </c>
      <c r="R104" s="10" t="str">
        <f t="shared" si="19"/>
        <v>Alfredo</v>
      </c>
      <c r="S104" s="10" t="str">
        <f t="shared" si="20"/>
        <v>Lake</v>
      </c>
      <c r="T104" s="10" t="str">
        <f t="shared" si="21"/>
        <v>Mr</v>
      </c>
      <c r="U104" s="10" t="str">
        <f t="shared" si="22"/>
        <v>M</v>
      </c>
      <c r="V104" s="10" t="str">
        <f t="shared" si="23"/>
        <v>30</v>
      </c>
      <c r="W104" s="10" t="str">
        <f t="shared" si="24"/>
        <v>Alexandria Road</v>
      </c>
      <c r="X104" s="10" t="str">
        <f t="shared" si="25"/>
        <v>ad</v>
      </c>
      <c r="Y104" s="10" t="str">
        <f t="shared" si="26"/>
        <v>Alexandria Road</v>
      </c>
      <c r="Z104" s="10" t="str">
        <f t="shared" si="27"/>
        <v>Fleet</v>
      </c>
      <c r="AA104" s="10" t="str">
        <f t="shared" si="28"/>
        <v>HX</v>
      </c>
      <c r="AB104" s="11" t="str">
        <f t="shared" si="29"/>
        <v>43877</v>
      </c>
      <c r="AC104" s="10" t="str">
        <f t="shared" si="30"/>
        <v>77</v>
      </c>
      <c r="AD104" s="10" t="str">
        <f t="shared" si="31"/>
        <v>A3</v>
      </c>
      <c r="AE104" s="12" t="str">
        <f t="shared" si="32"/>
        <v/>
      </c>
    </row>
    <row r="105" spans="1:31" x14ac:dyDescent="0.25">
      <c r="A105" s="5">
        <v>105</v>
      </c>
      <c r="B105" s="6" t="s">
        <v>452</v>
      </c>
      <c r="C105" s="6" t="s">
        <v>453</v>
      </c>
      <c r="D105" s="6" t="s">
        <v>15</v>
      </c>
      <c r="E105" s="6" t="s">
        <v>16</v>
      </c>
      <c r="F105" s="6">
        <v>90</v>
      </c>
      <c r="G105" s="6" t="s">
        <v>450</v>
      </c>
      <c r="H105" s="6" t="s">
        <v>454</v>
      </c>
      <c r="I105" s="6" t="s">
        <v>291</v>
      </c>
      <c r="J105" s="7">
        <v>44390</v>
      </c>
      <c r="K105" s="6">
        <v>29</v>
      </c>
      <c r="L105" s="6" t="s">
        <v>68</v>
      </c>
      <c r="M105" s="8"/>
      <c r="O105">
        <f t="shared" si="33"/>
        <v>0</v>
      </c>
      <c r="Q105" s="5" t="str">
        <f t="shared" si="18"/>
        <v>105</v>
      </c>
      <c r="R105" s="6" t="str">
        <f t="shared" si="19"/>
        <v>Tatyana</v>
      </c>
      <c r="S105" s="6" t="str">
        <f t="shared" si="20"/>
        <v>Harding</v>
      </c>
      <c r="T105" s="6" t="str">
        <f t="shared" si="21"/>
        <v>Mrs</v>
      </c>
      <c r="U105" s="6" t="str">
        <f t="shared" si="22"/>
        <v>F</v>
      </c>
      <c r="V105" s="6" t="str">
        <f t="shared" si="23"/>
        <v>90</v>
      </c>
      <c r="W105" s="6" t="str">
        <f t="shared" si="24"/>
        <v>Alexandria Road</v>
      </c>
      <c r="X105" s="6" t="str">
        <f t="shared" si="25"/>
        <v>ad</v>
      </c>
      <c r="Y105" s="6" t="str">
        <f t="shared" si="26"/>
        <v>Alexandria Road</v>
      </c>
      <c r="Z105" s="6" t="str">
        <f t="shared" si="27"/>
        <v>Kirkliston</v>
      </c>
      <c r="AA105" s="6" t="str">
        <f t="shared" si="28"/>
        <v>HS</v>
      </c>
      <c r="AB105" s="7" t="str">
        <f t="shared" si="29"/>
        <v>44390</v>
      </c>
      <c r="AC105" s="6" t="str">
        <f t="shared" si="30"/>
        <v>29</v>
      </c>
      <c r="AD105" s="6" t="str">
        <f t="shared" si="31"/>
        <v>A2</v>
      </c>
      <c r="AE105" s="8" t="str">
        <f t="shared" si="32"/>
        <v/>
      </c>
    </row>
    <row r="106" spans="1:31" x14ac:dyDescent="0.25">
      <c r="A106" s="9">
        <v>106</v>
      </c>
      <c r="B106" s="10" t="s">
        <v>455</v>
      </c>
      <c r="C106" s="10" t="s">
        <v>456</v>
      </c>
      <c r="D106" s="10" t="s">
        <v>49</v>
      </c>
      <c r="E106" s="10" t="s">
        <v>16</v>
      </c>
      <c r="F106" s="10">
        <v>30</v>
      </c>
      <c r="G106" s="10" t="s">
        <v>457</v>
      </c>
      <c r="H106" s="10" t="s">
        <v>458</v>
      </c>
      <c r="I106" s="10" t="s">
        <v>32</v>
      </c>
      <c r="J106" s="11">
        <v>44271</v>
      </c>
      <c r="K106" s="10">
        <v>93</v>
      </c>
      <c r="L106" s="10" t="s">
        <v>68</v>
      </c>
      <c r="M106" s="12"/>
      <c r="O106">
        <f t="shared" si="33"/>
        <v>0</v>
      </c>
      <c r="Q106" s="9" t="str">
        <f t="shared" si="18"/>
        <v>106</v>
      </c>
      <c r="R106" s="10" t="str">
        <f t="shared" si="19"/>
        <v>Lekisha</v>
      </c>
      <c r="S106" s="10" t="str">
        <f t="shared" si="20"/>
        <v>Mckinley</v>
      </c>
      <c r="T106" s="10" t="str">
        <f t="shared" si="21"/>
        <v>Miss</v>
      </c>
      <c r="U106" s="10" t="str">
        <f t="shared" si="22"/>
        <v>F</v>
      </c>
      <c r="V106" s="10" t="str">
        <f t="shared" si="23"/>
        <v>30</v>
      </c>
      <c r="W106" s="10" t="str">
        <f t="shared" si="24"/>
        <v>Alexandria Terrace</v>
      </c>
      <c r="X106" s="10" t="str">
        <f t="shared" si="25"/>
        <v>ce</v>
      </c>
      <c r="Y106" s="10" t="str">
        <f t="shared" si="26"/>
        <v>Alexandria Terrace</v>
      </c>
      <c r="Z106" s="10" t="str">
        <f t="shared" si="27"/>
        <v>Tregaron</v>
      </c>
      <c r="AA106" s="10" t="str">
        <f t="shared" si="28"/>
        <v>WC</v>
      </c>
      <c r="AB106" s="11" t="str">
        <f t="shared" si="29"/>
        <v>44271</v>
      </c>
      <c r="AC106" s="10" t="str">
        <f t="shared" si="30"/>
        <v>93</v>
      </c>
      <c r="AD106" s="10" t="str">
        <f t="shared" si="31"/>
        <v>A2</v>
      </c>
      <c r="AE106" s="12" t="str">
        <f t="shared" si="32"/>
        <v/>
      </c>
    </row>
    <row r="107" spans="1:31" x14ac:dyDescent="0.25">
      <c r="A107" s="5">
        <v>107</v>
      </c>
      <c r="B107" s="6" t="s">
        <v>459</v>
      </c>
      <c r="C107" s="6" t="s">
        <v>460</v>
      </c>
      <c r="D107" s="6" t="s">
        <v>15</v>
      </c>
      <c r="E107" s="6" t="s">
        <v>16</v>
      </c>
      <c r="F107" s="6">
        <v>60</v>
      </c>
      <c r="G107" s="6" t="s">
        <v>461</v>
      </c>
      <c r="H107" s="6" t="s">
        <v>462</v>
      </c>
      <c r="I107" s="6" t="s">
        <v>185</v>
      </c>
      <c r="J107" s="7">
        <v>43787</v>
      </c>
      <c r="K107" s="6">
        <v>79</v>
      </c>
      <c r="L107" s="6" t="s">
        <v>62</v>
      </c>
      <c r="M107" s="8"/>
      <c r="O107">
        <f t="shared" si="33"/>
        <v>0</v>
      </c>
      <c r="Q107" s="5" t="str">
        <f t="shared" si="18"/>
        <v>107</v>
      </c>
      <c r="R107" s="6" t="str">
        <f t="shared" si="19"/>
        <v>Melani</v>
      </c>
      <c r="S107" s="6" t="str">
        <f t="shared" si="20"/>
        <v>Hare</v>
      </c>
      <c r="T107" s="6" t="str">
        <f t="shared" si="21"/>
        <v>Mrs</v>
      </c>
      <c r="U107" s="6" t="str">
        <f t="shared" si="22"/>
        <v>F</v>
      </c>
      <c r="V107" s="6" t="str">
        <f t="shared" si="23"/>
        <v>60</v>
      </c>
      <c r="W107" s="6" t="str">
        <f t="shared" si="24"/>
        <v>Alexis Road</v>
      </c>
      <c r="X107" s="6" t="str">
        <f t="shared" si="25"/>
        <v>ad</v>
      </c>
      <c r="Y107" s="6" t="str">
        <f t="shared" si="26"/>
        <v>Alexis Road</v>
      </c>
      <c r="Z107" s="6" t="str">
        <f t="shared" si="27"/>
        <v>Esher</v>
      </c>
      <c r="AA107" s="6" t="str">
        <f t="shared" si="28"/>
        <v>HX</v>
      </c>
      <c r="AB107" s="7" t="str">
        <f t="shared" si="29"/>
        <v>43787</v>
      </c>
      <c r="AC107" s="6" t="str">
        <f t="shared" si="30"/>
        <v>79</v>
      </c>
      <c r="AD107" s="6" t="str">
        <f t="shared" si="31"/>
        <v>C4</v>
      </c>
      <c r="AE107" s="8" t="str">
        <f t="shared" si="32"/>
        <v/>
      </c>
    </row>
    <row r="108" spans="1:31" x14ac:dyDescent="0.25">
      <c r="A108" s="9">
        <v>108</v>
      </c>
      <c r="B108" s="10" t="s">
        <v>463</v>
      </c>
      <c r="C108" s="10" t="s">
        <v>464</v>
      </c>
      <c r="D108" s="10" t="s">
        <v>49</v>
      </c>
      <c r="E108" s="10" t="s">
        <v>16</v>
      </c>
      <c r="F108" s="10">
        <v>60</v>
      </c>
      <c r="G108" s="10" t="s">
        <v>465</v>
      </c>
      <c r="H108" s="10" t="s">
        <v>466</v>
      </c>
      <c r="I108" s="10" t="s">
        <v>32</v>
      </c>
      <c r="J108" s="11">
        <v>44035</v>
      </c>
      <c r="K108" s="10">
        <v>87</v>
      </c>
      <c r="L108" s="10" t="s">
        <v>44</v>
      </c>
      <c r="M108" s="12"/>
      <c r="O108">
        <f t="shared" si="33"/>
        <v>0</v>
      </c>
      <c r="Q108" s="9" t="str">
        <f t="shared" si="18"/>
        <v>108</v>
      </c>
      <c r="R108" s="10" t="str">
        <f t="shared" si="19"/>
        <v>Jenae</v>
      </c>
      <c r="S108" s="10" t="str">
        <f t="shared" si="20"/>
        <v>Sadler</v>
      </c>
      <c r="T108" s="10" t="str">
        <f t="shared" si="21"/>
        <v>Miss</v>
      </c>
      <c r="U108" s="10" t="str">
        <f t="shared" si="22"/>
        <v>F</v>
      </c>
      <c r="V108" s="10" t="str">
        <f t="shared" si="23"/>
        <v>60</v>
      </c>
      <c r="W108" s="10" t="str">
        <f t="shared" si="24"/>
        <v>Alford Terrace</v>
      </c>
      <c r="X108" s="10" t="str">
        <f t="shared" si="25"/>
        <v>ce</v>
      </c>
      <c r="Y108" s="10" t="str">
        <f t="shared" si="26"/>
        <v>Alford Terrace</v>
      </c>
      <c r="Z108" s="10" t="str">
        <f t="shared" si="27"/>
        <v>Ryde</v>
      </c>
      <c r="AA108" s="10" t="str">
        <f t="shared" si="28"/>
        <v>WC</v>
      </c>
      <c r="AB108" s="11" t="str">
        <f t="shared" si="29"/>
        <v>44035</v>
      </c>
      <c r="AC108" s="10" t="str">
        <f t="shared" si="30"/>
        <v>87</v>
      </c>
      <c r="AD108" s="10" t="str">
        <f t="shared" si="31"/>
        <v>D</v>
      </c>
      <c r="AE108" s="12" t="str">
        <f t="shared" si="32"/>
        <v/>
      </c>
    </row>
    <row r="109" spans="1:31" x14ac:dyDescent="0.25">
      <c r="A109" s="5">
        <v>109</v>
      </c>
      <c r="B109" s="6" t="s">
        <v>467</v>
      </c>
      <c r="C109" s="6" t="s">
        <v>468</v>
      </c>
      <c r="D109" s="6" t="s">
        <v>28</v>
      </c>
      <c r="E109" s="6" t="s">
        <v>29</v>
      </c>
      <c r="F109" s="6">
        <v>30</v>
      </c>
      <c r="G109" s="6" t="s">
        <v>469</v>
      </c>
      <c r="H109" s="6" t="s">
        <v>470</v>
      </c>
      <c r="I109" s="6" t="s">
        <v>471</v>
      </c>
      <c r="J109" s="7">
        <v>44257</v>
      </c>
      <c r="K109" s="6">
        <v>67</v>
      </c>
      <c r="L109" s="6" t="s">
        <v>39</v>
      </c>
      <c r="M109" s="8"/>
      <c r="O109">
        <f t="shared" si="33"/>
        <v>0</v>
      </c>
      <c r="Q109" s="5" t="str">
        <f t="shared" si="18"/>
        <v>109</v>
      </c>
      <c r="R109" s="6" t="str">
        <f t="shared" si="19"/>
        <v>Raphael</v>
      </c>
      <c r="S109" s="6" t="str">
        <f t="shared" si="20"/>
        <v>Andrade</v>
      </c>
      <c r="T109" s="6" t="str">
        <f t="shared" si="21"/>
        <v>Mr</v>
      </c>
      <c r="U109" s="6" t="str">
        <f t="shared" si="22"/>
        <v>M</v>
      </c>
      <c r="V109" s="6" t="str">
        <f t="shared" si="23"/>
        <v>30</v>
      </c>
      <c r="W109" s="6" t="str">
        <f t="shared" si="24"/>
        <v>Alfred Place</v>
      </c>
      <c r="X109" s="6" t="str">
        <f t="shared" si="25"/>
        <v>ce</v>
      </c>
      <c r="Y109" s="6" t="str">
        <f t="shared" si="26"/>
        <v>Alfred Place</v>
      </c>
      <c r="Z109" s="6" t="str">
        <f t="shared" si="27"/>
        <v>Ascot</v>
      </c>
      <c r="AA109" s="6" t="str">
        <f t="shared" si="28"/>
        <v>BN</v>
      </c>
      <c r="AB109" s="7" t="str">
        <f t="shared" si="29"/>
        <v>44257</v>
      </c>
      <c r="AC109" s="6" t="str">
        <f t="shared" si="30"/>
        <v>67</v>
      </c>
      <c r="AD109" s="6" t="str">
        <f t="shared" si="31"/>
        <v>C1</v>
      </c>
      <c r="AE109" s="8" t="str">
        <f t="shared" si="32"/>
        <v/>
      </c>
    </row>
    <row r="110" spans="1:31" x14ac:dyDescent="0.25">
      <c r="A110" s="9">
        <v>110</v>
      </c>
      <c r="B110" s="10" t="s">
        <v>472</v>
      </c>
      <c r="C110" s="10" t="s">
        <v>473</v>
      </c>
      <c r="D110" s="10" t="s">
        <v>28</v>
      </c>
      <c r="E110" s="10" t="s">
        <v>29</v>
      </c>
      <c r="F110" s="10">
        <v>60</v>
      </c>
      <c r="G110" s="10" t="s">
        <v>474</v>
      </c>
      <c r="H110" s="10" t="s">
        <v>475</v>
      </c>
      <c r="I110" s="10" t="s">
        <v>300</v>
      </c>
      <c r="J110" s="11">
        <v>43909</v>
      </c>
      <c r="K110" s="10">
        <v>54</v>
      </c>
      <c r="L110" s="10" t="s">
        <v>62</v>
      </c>
      <c r="M110" s="12"/>
      <c r="O110">
        <f t="shared" si="33"/>
        <v>0</v>
      </c>
      <c r="Q110" s="9" t="str">
        <f t="shared" si="18"/>
        <v>110</v>
      </c>
      <c r="R110" s="10" t="str">
        <f t="shared" si="19"/>
        <v>Garry</v>
      </c>
      <c r="S110" s="10" t="str">
        <f t="shared" si="20"/>
        <v>Hanks</v>
      </c>
      <c r="T110" s="10" t="str">
        <f t="shared" si="21"/>
        <v>Mr</v>
      </c>
      <c r="U110" s="10" t="str">
        <f t="shared" si="22"/>
        <v>M</v>
      </c>
      <c r="V110" s="10" t="str">
        <f t="shared" si="23"/>
        <v>60</v>
      </c>
      <c r="W110" s="10" t="str">
        <f t="shared" si="24"/>
        <v>Alfred Villas</v>
      </c>
      <c r="X110" s="10" t="str">
        <f t="shared" si="25"/>
        <v>as</v>
      </c>
      <c r="Y110" s="10" t="str">
        <f t="shared" si="26"/>
        <v>Alfred Villas</v>
      </c>
      <c r="Z110" s="10" t="str">
        <f t="shared" si="27"/>
        <v>Banwell</v>
      </c>
      <c r="AA110" s="10" t="str">
        <f t="shared" si="28"/>
        <v>SM</v>
      </c>
      <c r="AB110" s="11" t="str">
        <f t="shared" si="29"/>
        <v>43909</v>
      </c>
      <c r="AC110" s="10" t="str">
        <f t="shared" si="30"/>
        <v>54</v>
      </c>
      <c r="AD110" s="10" t="str">
        <f t="shared" si="31"/>
        <v>C4</v>
      </c>
      <c r="AE110" s="12" t="str">
        <f t="shared" si="32"/>
        <v/>
      </c>
    </row>
    <row r="111" spans="1:31" x14ac:dyDescent="0.25">
      <c r="A111" s="5">
        <v>111</v>
      </c>
      <c r="B111" s="6" t="s">
        <v>476</v>
      </c>
      <c r="C111" s="6" t="s">
        <v>477</v>
      </c>
      <c r="D111" s="6" t="s">
        <v>49</v>
      </c>
      <c r="E111" s="6" t="s">
        <v>16</v>
      </c>
      <c r="F111" s="6">
        <v>60</v>
      </c>
      <c r="G111" s="6" t="s">
        <v>478</v>
      </c>
      <c r="H111" s="6" t="s">
        <v>479</v>
      </c>
      <c r="I111" s="6" t="s">
        <v>32</v>
      </c>
      <c r="J111" s="7">
        <v>43469</v>
      </c>
      <c r="K111" s="6">
        <v>64</v>
      </c>
      <c r="L111" s="6" t="s">
        <v>39</v>
      </c>
      <c r="M111" s="8"/>
      <c r="O111">
        <f t="shared" si="33"/>
        <v>0</v>
      </c>
      <c r="Q111" s="5" t="str">
        <f t="shared" si="18"/>
        <v>111</v>
      </c>
      <c r="R111" s="6" t="str">
        <f t="shared" si="19"/>
        <v>Leilani</v>
      </c>
      <c r="S111" s="6" t="str">
        <f t="shared" si="20"/>
        <v>Krause</v>
      </c>
      <c r="T111" s="6" t="str">
        <f t="shared" si="21"/>
        <v>Miss</v>
      </c>
      <c r="U111" s="6" t="str">
        <f t="shared" si="22"/>
        <v>F</v>
      </c>
      <c r="V111" s="6" t="str">
        <f t="shared" si="23"/>
        <v>60</v>
      </c>
      <c r="W111" s="6" t="str">
        <f t="shared" si="24"/>
        <v>Alfreda Street</v>
      </c>
      <c r="X111" s="6" t="str">
        <f t="shared" si="25"/>
        <v>et</v>
      </c>
      <c r="Y111" s="6" t="str">
        <f t="shared" si="26"/>
        <v>Alfreda Street</v>
      </c>
      <c r="Z111" s="6" t="str">
        <f t="shared" si="27"/>
        <v>Skelmorlie</v>
      </c>
      <c r="AA111" s="6" t="str">
        <f t="shared" si="28"/>
        <v>WC</v>
      </c>
      <c r="AB111" s="7" t="str">
        <f t="shared" si="29"/>
        <v>43469</v>
      </c>
      <c r="AC111" s="6" t="str">
        <f t="shared" si="30"/>
        <v>64</v>
      </c>
      <c r="AD111" s="6" t="str">
        <f t="shared" si="31"/>
        <v>C1</v>
      </c>
      <c r="AE111" s="8" t="str">
        <f t="shared" si="32"/>
        <v/>
      </c>
    </row>
    <row r="112" spans="1:31" x14ac:dyDescent="0.25">
      <c r="A112" s="9">
        <v>112</v>
      </c>
      <c r="B112" s="10" t="s">
        <v>480</v>
      </c>
      <c r="C112" s="10" t="s">
        <v>481</v>
      </c>
      <c r="D112" s="10" t="s">
        <v>28</v>
      </c>
      <c r="E112" s="10" t="s">
        <v>29</v>
      </c>
      <c r="F112" s="10">
        <v>30</v>
      </c>
      <c r="G112" s="10" t="s">
        <v>482</v>
      </c>
      <c r="H112" s="10" t="s">
        <v>483</v>
      </c>
      <c r="I112" s="10" t="s">
        <v>32</v>
      </c>
      <c r="J112" s="11">
        <v>43530</v>
      </c>
      <c r="K112" s="10">
        <v>37</v>
      </c>
      <c r="L112" s="10" t="s">
        <v>99</v>
      </c>
      <c r="M112" s="12"/>
      <c r="O112">
        <f t="shared" si="33"/>
        <v>0</v>
      </c>
      <c r="Q112" s="9" t="str">
        <f t="shared" si="18"/>
        <v>112</v>
      </c>
      <c r="R112" s="10" t="str">
        <f t="shared" si="19"/>
        <v>Francisco</v>
      </c>
      <c r="S112" s="10" t="str">
        <f t="shared" si="20"/>
        <v>Everett</v>
      </c>
      <c r="T112" s="10" t="str">
        <f t="shared" si="21"/>
        <v>Mr</v>
      </c>
      <c r="U112" s="10" t="str">
        <f t="shared" si="22"/>
        <v>M</v>
      </c>
      <c r="V112" s="10" t="str">
        <f t="shared" si="23"/>
        <v>30</v>
      </c>
      <c r="W112" s="10" t="str">
        <f t="shared" si="24"/>
        <v>Alfreton Close</v>
      </c>
      <c r="X112" s="10" t="str">
        <f t="shared" si="25"/>
        <v>se</v>
      </c>
      <c r="Y112" s="10" t="str">
        <f t="shared" si="26"/>
        <v>Alfreton Close</v>
      </c>
      <c r="Z112" s="10" t="str">
        <f t="shared" si="27"/>
        <v>Rhyl</v>
      </c>
      <c r="AA112" s="10" t="str">
        <f t="shared" si="28"/>
        <v>WC</v>
      </c>
      <c r="AB112" s="11" t="str">
        <f t="shared" si="29"/>
        <v>43530</v>
      </c>
      <c r="AC112" s="10" t="str">
        <f t="shared" si="30"/>
        <v>37</v>
      </c>
      <c r="AD112" s="10" t="str">
        <f t="shared" si="31"/>
        <v>E</v>
      </c>
      <c r="AE112" s="12" t="str">
        <f t="shared" si="32"/>
        <v/>
      </c>
    </row>
    <row r="113" spans="1:31" x14ac:dyDescent="0.25">
      <c r="A113" s="9">
        <v>114</v>
      </c>
      <c r="B113" s="10" t="s">
        <v>484</v>
      </c>
      <c r="C113" s="10" t="s">
        <v>485</v>
      </c>
      <c r="D113" s="10" t="s">
        <v>49</v>
      </c>
      <c r="E113" s="10" t="s">
        <v>16</v>
      </c>
      <c r="F113" s="10">
        <v>90</v>
      </c>
      <c r="G113" s="10" t="s">
        <v>486</v>
      </c>
      <c r="H113" s="10" t="s">
        <v>487</v>
      </c>
      <c r="I113" s="10" t="s">
        <v>32</v>
      </c>
      <c r="J113" s="11">
        <v>43578</v>
      </c>
      <c r="K113" s="10">
        <v>78</v>
      </c>
      <c r="L113" s="10" t="s">
        <v>33</v>
      </c>
      <c r="M113" s="12"/>
      <c r="O113">
        <f t="shared" si="33"/>
        <v>0</v>
      </c>
      <c r="Q113" s="9" t="str">
        <f t="shared" si="18"/>
        <v>114</v>
      </c>
      <c r="R113" s="10" t="str">
        <f t="shared" si="19"/>
        <v>Jackie</v>
      </c>
      <c r="S113" s="10" t="str">
        <f t="shared" si="20"/>
        <v>Espinosa</v>
      </c>
      <c r="T113" s="10" t="str">
        <f t="shared" si="21"/>
        <v>Miss</v>
      </c>
      <c r="U113" s="10" t="str">
        <f t="shared" si="22"/>
        <v>F</v>
      </c>
      <c r="V113" s="10" t="str">
        <f t="shared" si="23"/>
        <v>90</v>
      </c>
      <c r="W113" s="10" t="str">
        <f t="shared" si="24"/>
        <v>Alfreton Villas</v>
      </c>
      <c r="X113" s="10" t="str">
        <f t="shared" si="25"/>
        <v>as</v>
      </c>
      <c r="Y113" s="10" t="str">
        <f t="shared" si="26"/>
        <v>Alfreton Villas</v>
      </c>
      <c r="Z113" s="10" t="str">
        <f t="shared" si="27"/>
        <v>West Kilbride</v>
      </c>
      <c r="AA113" s="10" t="str">
        <f t="shared" si="28"/>
        <v>WC</v>
      </c>
      <c r="AB113" s="11" t="str">
        <f t="shared" si="29"/>
        <v>43578</v>
      </c>
      <c r="AC113" s="10" t="str">
        <f t="shared" si="30"/>
        <v>78</v>
      </c>
      <c r="AD113" s="10" t="str">
        <f t="shared" si="31"/>
        <v>A3</v>
      </c>
      <c r="AE113" s="12" t="str">
        <f t="shared" si="32"/>
        <v/>
      </c>
    </row>
    <row r="114" spans="1:31" x14ac:dyDescent="0.25">
      <c r="A114" s="5">
        <v>115</v>
      </c>
      <c r="B114" s="6" t="s">
        <v>488</v>
      </c>
      <c r="C114" s="6" t="s">
        <v>489</v>
      </c>
      <c r="D114" s="6" t="s">
        <v>49</v>
      </c>
      <c r="E114" s="6" t="s">
        <v>16</v>
      </c>
      <c r="F114" s="6">
        <v>90</v>
      </c>
      <c r="G114" s="6" t="s">
        <v>490</v>
      </c>
      <c r="H114" s="6" t="s">
        <v>491</v>
      </c>
      <c r="I114" s="6" t="s">
        <v>171</v>
      </c>
      <c r="J114" s="7">
        <v>44334</v>
      </c>
      <c r="K114" s="6">
        <v>60</v>
      </c>
      <c r="L114" s="6" t="s">
        <v>157</v>
      </c>
      <c r="M114" s="8"/>
      <c r="O114">
        <f t="shared" si="33"/>
        <v>0</v>
      </c>
      <c r="Q114" s="5" t="str">
        <f t="shared" si="18"/>
        <v>115</v>
      </c>
      <c r="R114" s="6" t="str">
        <f t="shared" si="19"/>
        <v>James</v>
      </c>
      <c r="S114" s="6" t="str">
        <f t="shared" si="20"/>
        <v>Lutz</v>
      </c>
      <c r="T114" s="6" t="str">
        <f t="shared" si="21"/>
        <v>Miss</v>
      </c>
      <c r="U114" s="6" t="str">
        <f t="shared" si="22"/>
        <v>F</v>
      </c>
      <c r="V114" s="6" t="str">
        <f t="shared" si="23"/>
        <v>90</v>
      </c>
      <c r="W114" s="6" t="str">
        <f t="shared" si="24"/>
        <v>Algarve Road</v>
      </c>
      <c r="X114" s="6" t="str">
        <f t="shared" si="25"/>
        <v>ad</v>
      </c>
      <c r="Y114" s="6" t="str">
        <f t="shared" si="26"/>
        <v>Algarve Road</v>
      </c>
      <c r="Z114" s="6" t="str">
        <f t="shared" si="27"/>
        <v>Coleraine</v>
      </c>
      <c r="AA114" s="6" t="str">
        <f t="shared" si="28"/>
        <v>PR</v>
      </c>
      <c r="AB114" s="7" t="str">
        <f t="shared" si="29"/>
        <v>44334</v>
      </c>
      <c r="AC114" s="6" t="str">
        <f t="shared" si="30"/>
        <v>60</v>
      </c>
      <c r="AD114" s="6" t="str">
        <f t="shared" si="31"/>
        <v>C3</v>
      </c>
      <c r="AE114" s="8" t="str">
        <f t="shared" si="32"/>
        <v/>
      </c>
    </row>
    <row r="115" spans="1:31" x14ac:dyDescent="0.25">
      <c r="A115" s="9">
        <v>116</v>
      </c>
      <c r="B115" s="10" t="s">
        <v>492</v>
      </c>
      <c r="C115" s="10" t="s">
        <v>287</v>
      </c>
      <c r="D115" s="10" t="s">
        <v>28</v>
      </c>
      <c r="E115" s="10" t="s">
        <v>29</v>
      </c>
      <c r="F115" s="10">
        <v>90</v>
      </c>
      <c r="G115" s="10" t="s">
        <v>493</v>
      </c>
      <c r="H115" s="10" t="s">
        <v>494</v>
      </c>
      <c r="I115" s="10" t="s">
        <v>32</v>
      </c>
      <c r="J115" s="11">
        <v>43869</v>
      </c>
      <c r="K115" s="10">
        <v>58</v>
      </c>
      <c r="L115" s="10" t="s">
        <v>52</v>
      </c>
      <c r="M115" s="12"/>
      <c r="O115">
        <f t="shared" si="33"/>
        <v>0</v>
      </c>
      <c r="Q115" s="9" t="str">
        <f t="shared" si="18"/>
        <v>116</v>
      </c>
      <c r="R115" s="10" t="str">
        <f t="shared" si="19"/>
        <v>Kevin</v>
      </c>
      <c r="S115" s="10" t="str">
        <f t="shared" si="20"/>
        <v>Jernigan</v>
      </c>
      <c r="T115" s="10" t="str">
        <f t="shared" si="21"/>
        <v>Mr</v>
      </c>
      <c r="U115" s="10" t="str">
        <f t="shared" si="22"/>
        <v>M</v>
      </c>
      <c r="V115" s="10" t="str">
        <f t="shared" si="23"/>
        <v>90</v>
      </c>
      <c r="W115" s="10" t="str">
        <f t="shared" si="24"/>
        <v>Alice Cottages</v>
      </c>
      <c r="X115" s="10" t="str">
        <f t="shared" si="25"/>
        <v>es</v>
      </c>
      <c r="Y115" s="10" t="str">
        <f t="shared" si="26"/>
        <v>Alice Cottages</v>
      </c>
      <c r="Z115" s="10" t="str">
        <f t="shared" si="27"/>
        <v>Whitehaven</v>
      </c>
      <c r="AA115" s="10" t="str">
        <f t="shared" si="28"/>
        <v>WC</v>
      </c>
      <c r="AB115" s="11" t="str">
        <f t="shared" si="29"/>
        <v>43869</v>
      </c>
      <c r="AC115" s="10" t="str">
        <f t="shared" si="30"/>
        <v>58</v>
      </c>
      <c r="AD115" s="10" t="str">
        <f t="shared" si="31"/>
        <v>A1</v>
      </c>
      <c r="AE115" s="12" t="str">
        <f t="shared" si="32"/>
        <v/>
      </c>
    </row>
    <row r="116" spans="1:31" x14ac:dyDescent="0.25">
      <c r="A116" s="5">
        <v>117</v>
      </c>
      <c r="B116" s="6" t="s">
        <v>495</v>
      </c>
      <c r="C116" s="6" t="s">
        <v>496</v>
      </c>
      <c r="D116" s="6" t="s">
        <v>49</v>
      </c>
      <c r="E116" s="6" t="s">
        <v>16</v>
      </c>
      <c r="F116" s="6">
        <v>90</v>
      </c>
      <c r="G116" s="6" t="s">
        <v>497</v>
      </c>
      <c r="H116" s="6" t="s">
        <v>498</v>
      </c>
      <c r="I116" s="6" t="s">
        <v>291</v>
      </c>
      <c r="J116" s="7">
        <v>44239</v>
      </c>
      <c r="K116" s="6">
        <v>10</v>
      </c>
      <c r="L116" s="6" t="s">
        <v>52</v>
      </c>
      <c r="M116" s="8"/>
      <c r="O116">
        <f t="shared" si="33"/>
        <v>0</v>
      </c>
      <c r="Q116" s="5" t="str">
        <f t="shared" si="18"/>
        <v>117</v>
      </c>
      <c r="R116" s="6" t="str">
        <f t="shared" si="19"/>
        <v>Gay</v>
      </c>
      <c r="S116" s="6" t="str">
        <f t="shared" si="20"/>
        <v>Espinoza</v>
      </c>
      <c r="T116" s="6" t="str">
        <f t="shared" si="21"/>
        <v>Miss</v>
      </c>
      <c r="U116" s="6" t="str">
        <f t="shared" si="22"/>
        <v>F</v>
      </c>
      <c r="V116" s="6" t="str">
        <f t="shared" si="23"/>
        <v>90</v>
      </c>
      <c r="W116" s="6" t="str">
        <f t="shared" si="24"/>
        <v>Alice Terrace</v>
      </c>
      <c r="X116" s="6" t="str">
        <f t="shared" si="25"/>
        <v>ce</v>
      </c>
      <c r="Y116" s="6" t="str">
        <f t="shared" si="26"/>
        <v>Alice Terrace</v>
      </c>
      <c r="Z116" s="6" t="str">
        <f t="shared" si="27"/>
        <v>Isle Of South Uist</v>
      </c>
      <c r="AA116" s="6" t="str">
        <f t="shared" si="28"/>
        <v>HS</v>
      </c>
      <c r="AB116" s="7" t="str">
        <f t="shared" si="29"/>
        <v>44239</v>
      </c>
      <c r="AC116" s="6" t="str">
        <f t="shared" si="30"/>
        <v>10</v>
      </c>
      <c r="AD116" s="6" t="str">
        <f t="shared" si="31"/>
        <v>A1</v>
      </c>
      <c r="AE116" s="8" t="str">
        <f t="shared" si="32"/>
        <v/>
      </c>
    </row>
    <row r="117" spans="1:31" x14ac:dyDescent="0.25">
      <c r="A117" s="9">
        <v>118</v>
      </c>
      <c r="B117" s="10" t="s">
        <v>499</v>
      </c>
      <c r="C117" s="10" t="s">
        <v>500</v>
      </c>
      <c r="D117" s="10" t="s">
        <v>28</v>
      </c>
      <c r="E117" s="10" t="s">
        <v>29</v>
      </c>
      <c r="F117" s="10">
        <v>30</v>
      </c>
      <c r="G117" s="10" t="s">
        <v>501</v>
      </c>
      <c r="H117" s="10" t="s">
        <v>502</v>
      </c>
      <c r="I117" s="10" t="s">
        <v>32</v>
      </c>
      <c r="J117" s="11">
        <v>44129</v>
      </c>
      <c r="K117" s="10">
        <v>70</v>
      </c>
      <c r="L117" s="10" t="s">
        <v>62</v>
      </c>
      <c r="M117" s="12"/>
      <c r="O117">
        <f t="shared" si="33"/>
        <v>0</v>
      </c>
      <c r="Q117" s="9" t="str">
        <f t="shared" si="18"/>
        <v>118</v>
      </c>
      <c r="R117" s="10" t="str">
        <f t="shared" si="19"/>
        <v>Adam</v>
      </c>
      <c r="S117" s="10" t="str">
        <f t="shared" si="20"/>
        <v>Roy</v>
      </c>
      <c r="T117" s="10" t="str">
        <f t="shared" si="21"/>
        <v>Mr</v>
      </c>
      <c r="U117" s="10" t="str">
        <f t="shared" si="22"/>
        <v>M</v>
      </c>
      <c r="V117" s="10" t="str">
        <f t="shared" si="23"/>
        <v>30</v>
      </c>
      <c r="W117" s="10" t="str">
        <f t="shared" si="24"/>
        <v>Allen Road</v>
      </c>
      <c r="X117" s="10" t="str">
        <f t="shared" si="25"/>
        <v>ad</v>
      </c>
      <c r="Y117" s="10" t="str">
        <f t="shared" si="26"/>
        <v>Allen Road</v>
      </c>
      <c r="Z117" s="10" t="str">
        <f t="shared" si="27"/>
        <v>Rugby</v>
      </c>
      <c r="AA117" s="10" t="str">
        <f t="shared" si="28"/>
        <v>WC</v>
      </c>
      <c r="AB117" s="11" t="str">
        <f t="shared" si="29"/>
        <v>44129</v>
      </c>
      <c r="AC117" s="10" t="str">
        <f t="shared" si="30"/>
        <v>70</v>
      </c>
      <c r="AD117" s="10" t="str">
        <f t="shared" si="31"/>
        <v>C4</v>
      </c>
      <c r="AE117" s="12" t="str">
        <f t="shared" si="32"/>
        <v/>
      </c>
    </row>
    <row r="118" spans="1:31" x14ac:dyDescent="0.25">
      <c r="A118" s="5">
        <v>119</v>
      </c>
      <c r="B118" s="6" t="s">
        <v>503</v>
      </c>
      <c r="C118" s="6" t="s">
        <v>504</v>
      </c>
      <c r="D118" s="6" t="s">
        <v>28</v>
      </c>
      <c r="E118" s="6" t="s">
        <v>29</v>
      </c>
      <c r="F118" s="6">
        <v>30</v>
      </c>
      <c r="G118" s="6" t="s">
        <v>505</v>
      </c>
      <c r="H118" s="6" t="s">
        <v>506</v>
      </c>
      <c r="I118" s="6" t="s">
        <v>32</v>
      </c>
      <c r="J118" s="7">
        <v>43908</v>
      </c>
      <c r="K118" s="6">
        <v>73</v>
      </c>
      <c r="L118" s="6" t="s">
        <v>52</v>
      </c>
      <c r="M118" s="8"/>
      <c r="O118">
        <f t="shared" si="33"/>
        <v>0</v>
      </c>
      <c r="Q118" s="5" t="str">
        <f t="shared" si="18"/>
        <v>119</v>
      </c>
      <c r="R118" s="6" t="str">
        <f t="shared" si="19"/>
        <v>Maynard</v>
      </c>
      <c r="S118" s="6" t="str">
        <f t="shared" si="20"/>
        <v>Burr</v>
      </c>
      <c r="T118" s="6" t="str">
        <f t="shared" si="21"/>
        <v>Mr</v>
      </c>
      <c r="U118" s="6" t="str">
        <f t="shared" si="22"/>
        <v>M</v>
      </c>
      <c r="V118" s="6" t="str">
        <f t="shared" si="23"/>
        <v>30</v>
      </c>
      <c r="W118" s="6" t="str">
        <f t="shared" si="24"/>
        <v>Allen Street</v>
      </c>
      <c r="X118" s="6" t="str">
        <f t="shared" si="25"/>
        <v>et</v>
      </c>
      <c r="Y118" s="6" t="str">
        <f t="shared" si="26"/>
        <v>Allen Street</v>
      </c>
      <c r="Z118" s="6" t="str">
        <f t="shared" si="27"/>
        <v>Ramsgate</v>
      </c>
      <c r="AA118" s="6" t="str">
        <f t="shared" si="28"/>
        <v>WC</v>
      </c>
      <c r="AB118" s="7" t="str">
        <f t="shared" si="29"/>
        <v>43908</v>
      </c>
      <c r="AC118" s="6" t="str">
        <f t="shared" si="30"/>
        <v>73</v>
      </c>
      <c r="AD118" s="6" t="str">
        <f t="shared" si="31"/>
        <v>A1</v>
      </c>
      <c r="AE118" s="8" t="str">
        <f t="shared" si="32"/>
        <v/>
      </c>
    </row>
    <row r="119" spans="1:31" x14ac:dyDescent="0.25">
      <c r="A119" s="9">
        <v>120</v>
      </c>
      <c r="B119" s="10" t="s">
        <v>507</v>
      </c>
      <c r="C119" s="10" t="s">
        <v>508</v>
      </c>
      <c r="D119" s="10" t="s">
        <v>28</v>
      </c>
      <c r="E119" s="10" t="s">
        <v>29</v>
      </c>
      <c r="F119" s="10">
        <v>60</v>
      </c>
      <c r="G119" s="10" t="s">
        <v>509</v>
      </c>
      <c r="H119" s="10" t="s">
        <v>510</v>
      </c>
      <c r="I119" s="10" t="s">
        <v>19</v>
      </c>
      <c r="J119" s="11">
        <v>44488</v>
      </c>
      <c r="K119" s="10">
        <v>101</v>
      </c>
      <c r="L119" s="10" t="s">
        <v>52</v>
      </c>
      <c r="M119" s="12"/>
      <c r="O119">
        <f t="shared" si="33"/>
        <v>0</v>
      </c>
      <c r="Q119" s="9" t="str">
        <f t="shared" si="18"/>
        <v>120</v>
      </c>
      <c r="R119" s="10" t="str">
        <f t="shared" si="19"/>
        <v>Kerry</v>
      </c>
      <c r="S119" s="10" t="str">
        <f t="shared" si="20"/>
        <v>Goddard</v>
      </c>
      <c r="T119" s="10" t="str">
        <f t="shared" si="21"/>
        <v>Mr</v>
      </c>
      <c r="U119" s="10" t="str">
        <f t="shared" si="22"/>
        <v>M</v>
      </c>
      <c r="V119" s="10" t="str">
        <f t="shared" si="23"/>
        <v>60</v>
      </c>
      <c r="W119" s="10" t="str">
        <f t="shared" si="24"/>
        <v>Allestree Villas</v>
      </c>
      <c r="X119" s="10" t="str">
        <f t="shared" si="25"/>
        <v>as</v>
      </c>
      <c r="Y119" s="10" t="str">
        <f t="shared" si="26"/>
        <v>Allestree Villas</v>
      </c>
      <c r="Z119" s="10" t="str">
        <f t="shared" si="27"/>
        <v>Ballachulish</v>
      </c>
      <c r="AA119" s="10" t="str">
        <f t="shared" si="28"/>
        <v>CH</v>
      </c>
      <c r="AB119" s="11" t="str">
        <f t="shared" si="29"/>
        <v>44488</v>
      </c>
      <c r="AC119" s="10" t="str">
        <f t="shared" si="30"/>
        <v>101</v>
      </c>
      <c r="AD119" s="10" t="str">
        <f t="shared" si="31"/>
        <v>A1</v>
      </c>
      <c r="AE119" s="12" t="str">
        <f t="shared" si="32"/>
        <v/>
      </c>
    </row>
    <row r="120" spans="1:31" x14ac:dyDescent="0.25">
      <c r="A120" s="5">
        <v>121</v>
      </c>
      <c r="B120" s="6" t="s">
        <v>511</v>
      </c>
      <c r="C120" s="6" t="s">
        <v>512</v>
      </c>
      <c r="D120" s="6" t="s">
        <v>15</v>
      </c>
      <c r="E120" s="6" t="s">
        <v>16</v>
      </c>
      <c r="F120" s="6">
        <v>60</v>
      </c>
      <c r="G120" s="6" t="s">
        <v>513</v>
      </c>
      <c r="H120" s="6" t="s">
        <v>514</v>
      </c>
      <c r="I120" s="6" t="s">
        <v>32</v>
      </c>
      <c r="J120" s="7">
        <v>43609</v>
      </c>
      <c r="K120" s="6">
        <v>38</v>
      </c>
      <c r="L120" s="6" t="s">
        <v>157</v>
      </c>
      <c r="M120" s="8"/>
      <c r="O120">
        <f t="shared" si="33"/>
        <v>0</v>
      </c>
      <c r="Q120" s="5" t="str">
        <f t="shared" si="18"/>
        <v>121</v>
      </c>
      <c r="R120" s="6" t="str">
        <f t="shared" si="19"/>
        <v>Adriane</v>
      </c>
      <c r="S120" s="6" t="str">
        <f t="shared" si="20"/>
        <v>Haywood</v>
      </c>
      <c r="T120" s="6" t="str">
        <f t="shared" si="21"/>
        <v>Mrs</v>
      </c>
      <c r="U120" s="6" t="str">
        <f t="shared" si="22"/>
        <v>F</v>
      </c>
      <c r="V120" s="6" t="str">
        <f t="shared" si="23"/>
        <v>60</v>
      </c>
      <c r="W120" s="6" t="str">
        <f t="shared" si="24"/>
        <v>Alleyn Court</v>
      </c>
      <c r="X120" s="6" t="str">
        <f t="shared" si="25"/>
        <v>rt</v>
      </c>
      <c r="Y120" s="6" t="str">
        <f t="shared" si="26"/>
        <v>Alleyn Court</v>
      </c>
      <c r="Z120" s="6" t="str">
        <f t="shared" si="27"/>
        <v>Tadcaster</v>
      </c>
      <c r="AA120" s="6" t="str">
        <f t="shared" si="28"/>
        <v>WC</v>
      </c>
      <c r="AB120" s="7" t="str">
        <f t="shared" si="29"/>
        <v>43609</v>
      </c>
      <c r="AC120" s="6" t="str">
        <f t="shared" si="30"/>
        <v>38</v>
      </c>
      <c r="AD120" s="6" t="str">
        <f t="shared" si="31"/>
        <v>C3</v>
      </c>
      <c r="AE120" s="8" t="str">
        <f t="shared" si="32"/>
        <v/>
      </c>
    </row>
    <row r="121" spans="1:31" x14ac:dyDescent="0.25">
      <c r="A121" s="9">
        <v>122</v>
      </c>
      <c r="B121" s="10" t="s">
        <v>515</v>
      </c>
      <c r="C121" s="10" t="s">
        <v>516</v>
      </c>
      <c r="D121" s="10" t="s">
        <v>15</v>
      </c>
      <c r="E121" s="10" t="s">
        <v>16</v>
      </c>
      <c r="F121" s="10">
        <v>60</v>
      </c>
      <c r="G121" s="10" t="s">
        <v>517</v>
      </c>
      <c r="H121" s="10" t="s">
        <v>518</v>
      </c>
      <c r="I121" s="10" t="s">
        <v>32</v>
      </c>
      <c r="J121" s="11">
        <v>44547</v>
      </c>
      <c r="K121" s="10">
        <v>95</v>
      </c>
      <c r="L121" s="10" t="s">
        <v>78</v>
      </c>
      <c r="M121" s="12"/>
      <c r="O121">
        <f t="shared" si="33"/>
        <v>0</v>
      </c>
      <c r="Q121" s="9" t="str">
        <f t="shared" si="18"/>
        <v>122</v>
      </c>
      <c r="R121" s="10" t="str">
        <f t="shared" si="19"/>
        <v>Carita</v>
      </c>
      <c r="S121" s="10" t="str">
        <f t="shared" si="20"/>
        <v>Kaufman</v>
      </c>
      <c r="T121" s="10" t="str">
        <f t="shared" si="21"/>
        <v>Mrs</v>
      </c>
      <c r="U121" s="10" t="str">
        <f t="shared" si="22"/>
        <v>F</v>
      </c>
      <c r="V121" s="10" t="str">
        <f t="shared" si="23"/>
        <v>60</v>
      </c>
      <c r="W121" s="10" t="str">
        <f t="shared" si="24"/>
        <v>Alleyne Road</v>
      </c>
      <c r="X121" s="10" t="str">
        <f t="shared" si="25"/>
        <v>ad</v>
      </c>
      <c r="Y121" s="10" t="str">
        <f t="shared" si="26"/>
        <v>Alleyne Road</v>
      </c>
      <c r="Z121" s="10" t="str">
        <f t="shared" si="27"/>
        <v>St. Andrews</v>
      </c>
      <c r="AA121" s="10" t="str">
        <f t="shared" si="28"/>
        <v>WC</v>
      </c>
      <c r="AB121" s="11" t="str">
        <f t="shared" si="29"/>
        <v>44547</v>
      </c>
      <c r="AC121" s="10" t="str">
        <f t="shared" si="30"/>
        <v>95</v>
      </c>
      <c r="AD121" s="10" t="str">
        <f t="shared" si="31"/>
        <v>C2</v>
      </c>
      <c r="AE121" s="12" t="str">
        <f t="shared" si="32"/>
        <v/>
      </c>
    </row>
    <row r="122" spans="1:31" x14ac:dyDescent="0.25">
      <c r="A122" s="5">
        <v>123</v>
      </c>
      <c r="B122" s="6" t="s">
        <v>519</v>
      </c>
      <c r="C122" s="6" t="s">
        <v>520</v>
      </c>
      <c r="D122" s="6" t="s">
        <v>15</v>
      </c>
      <c r="E122" s="6" t="s">
        <v>16</v>
      </c>
      <c r="F122" s="6">
        <v>60</v>
      </c>
      <c r="G122" s="6" t="s">
        <v>521</v>
      </c>
      <c r="H122" s="6" t="s">
        <v>522</v>
      </c>
      <c r="I122" s="6" t="s">
        <v>32</v>
      </c>
      <c r="J122" s="7">
        <v>43718</v>
      </c>
      <c r="K122" s="6">
        <v>43</v>
      </c>
      <c r="L122" s="6" t="s">
        <v>20</v>
      </c>
      <c r="M122" s="8"/>
      <c r="O122">
        <f t="shared" si="33"/>
        <v>0</v>
      </c>
      <c r="Q122" s="5" t="str">
        <f t="shared" si="18"/>
        <v>123</v>
      </c>
      <c r="R122" s="6" t="str">
        <f t="shared" si="19"/>
        <v>Noemi</v>
      </c>
      <c r="S122" s="6" t="str">
        <f t="shared" si="20"/>
        <v>Faulkner</v>
      </c>
      <c r="T122" s="6" t="str">
        <f t="shared" si="21"/>
        <v>Mrs</v>
      </c>
      <c r="U122" s="6" t="str">
        <f t="shared" si="22"/>
        <v>F</v>
      </c>
      <c r="V122" s="6" t="str">
        <f t="shared" si="23"/>
        <v>60</v>
      </c>
      <c r="W122" s="6" t="str">
        <f t="shared" si="24"/>
        <v>Allison Close</v>
      </c>
      <c r="X122" s="6" t="str">
        <f t="shared" si="25"/>
        <v>se</v>
      </c>
      <c r="Y122" s="6" t="str">
        <f t="shared" si="26"/>
        <v>Allison Close</v>
      </c>
      <c r="Z122" s="6" t="str">
        <f t="shared" si="27"/>
        <v>West Sussex</v>
      </c>
      <c r="AA122" s="6" t="str">
        <f t="shared" si="28"/>
        <v>WC</v>
      </c>
      <c r="AB122" s="7" t="str">
        <f t="shared" si="29"/>
        <v>43718</v>
      </c>
      <c r="AC122" s="6" t="str">
        <f t="shared" si="30"/>
        <v>43</v>
      </c>
      <c r="AD122" s="6" t="str">
        <f t="shared" si="31"/>
        <v>B</v>
      </c>
      <c r="AE122" s="8" t="str">
        <f t="shared" si="32"/>
        <v/>
      </c>
    </row>
    <row r="123" spans="1:31" x14ac:dyDescent="0.25">
      <c r="A123" s="9">
        <v>124</v>
      </c>
      <c r="B123" s="10" t="s">
        <v>523</v>
      </c>
      <c r="C123" s="10" t="s">
        <v>524</v>
      </c>
      <c r="D123" s="10" t="s">
        <v>28</v>
      </c>
      <c r="E123" s="10" t="s">
        <v>29</v>
      </c>
      <c r="F123" s="10">
        <v>90</v>
      </c>
      <c r="G123" s="10" t="s">
        <v>525</v>
      </c>
      <c r="H123" s="10" t="s">
        <v>526</v>
      </c>
      <c r="I123" s="10" t="s">
        <v>122</v>
      </c>
      <c r="J123" s="11">
        <v>44004</v>
      </c>
      <c r="K123" s="10">
        <v>26</v>
      </c>
      <c r="L123" s="10" t="s">
        <v>78</v>
      </c>
      <c r="M123" s="12"/>
      <c r="O123">
        <f t="shared" si="33"/>
        <v>0</v>
      </c>
      <c r="Q123" s="9" t="str">
        <f t="shared" si="18"/>
        <v>124</v>
      </c>
      <c r="R123" s="10" t="str">
        <f t="shared" si="19"/>
        <v>Rickey</v>
      </c>
      <c r="S123" s="10" t="str">
        <f t="shared" si="20"/>
        <v>Morales</v>
      </c>
      <c r="T123" s="10" t="str">
        <f t="shared" si="21"/>
        <v>Mr</v>
      </c>
      <c r="U123" s="10" t="str">
        <f t="shared" si="22"/>
        <v>M</v>
      </c>
      <c r="V123" s="10" t="str">
        <f t="shared" si="23"/>
        <v>90</v>
      </c>
      <c r="W123" s="10" t="str">
        <f t="shared" si="24"/>
        <v>Allison Road</v>
      </c>
      <c r="X123" s="10" t="str">
        <f t="shared" si="25"/>
        <v>ad</v>
      </c>
      <c r="Y123" s="10" t="str">
        <f t="shared" si="26"/>
        <v>Allison Road</v>
      </c>
      <c r="Z123" s="10" t="str">
        <f t="shared" si="27"/>
        <v>Llandudno</v>
      </c>
      <c r="AA123" s="10" t="str">
        <f t="shared" si="28"/>
        <v>WN</v>
      </c>
      <c r="AB123" s="11" t="str">
        <f t="shared" si="29"/>
        <v>44004</v>
      </c>
      <c r="AC123" s="10" t="str">
        <f t="shared" si="30"/>
        <v>26</v>
      </c>
      <c r="AD123" s="10" t="str">
        <f t="shared" si="31"/>
        <v>C2</v>
      </c>
      <c r="AE123" s="12" t="str">
        <f t="shared" si="32"/>
        <v/>
      </c>
    </row>
    <row r="124" spans="1:31" x14ac:dyDescent="0.25">
      <c r="A124" s="5">
        <v>125</v>
      </c>
      <c r="B124" s="6" t="s">
        <v>527</v>
      </c>
      <c r="C124" s="6" t="s">
        <v>528</v>
      </c>
      <c r="D124" s="6" t="s">
        <v>49</v>
      </c>
      <c r="E124" s="6" t="s">
        <v>16</v>
      </c>
      <c r="F124" s="6">
        <v>90</v>
      </c>
      <c r="G124" s="6" t="s">
        <v>529</v>
      </c>
      <c r="H124" s="6" t="s">
        <v>530</v>
      </c>
      <c r="I124" s="6" t="s">
        <v>32</v>
      </c>
      <c r="J124" s="7">
        <v>43539</v>
      </c>
      <c r="K124" s="6">
        <v>26</v>
      </c>
      <c r="L124" s="6" t="s">
        <v>99</v>
      </c>
      <c r="M124" s="8"/>
      <c r="O124">
        <f t="shared" si="33"/>
        <v>0</v>
      </c>
      <c r="Q124" s="5" t="str">
        <f t="shared" si="18"/>
        <v>125</v>
      </c>
      <c r="R124" s="6" t="str">
        <f t="shared" si="19"/>
        <v>Gillian</v>
      </c>
      <c r="S124" s="6" t="str">
        <f t="shared" si="20"/>
        <v>Carlson</v>
      </c>
      <c r="T124" s="6" t="str">
        <f t="shared" si="21"/>
        <v>Miss</v>
      </c>
      <c r="U124" s="6" t="str">
        <f t="shared" si="22"/>
        <v>F</v>
      </c>
      <c r="V124" s="6" t="str">
        <f t="shared" si="23"/>
        <v>90</v>
      </c>
      <c r="W124" s="6" t="str">
        <f t="shared" si="24"/>
        <v>Allleyn Crescent</v>
      </c>
      <c r="X124" s="6" t="str">
        <f t="shared" si="25"/>
        <v>nt</v>
      </c>
      <c r="Y124" s="6" t="str">
        <f t="shared" si="26"/>
        <v>Allleyn Crescent</v>
      </c>
      <c r="Z124" s="6" t="str">
        <f t="shared" si="27"/>
        <v>Moelfre</v>
      </c>
      <c r="AA124" s="6" t="str">
        <f t="shared" si="28"/>
        <v>WC</v>
      </c>
      <c r="AB124" s="7" t="str">
        <f t="shared" si="29"/>
        <v>43539</v>
      </c>
      <c r="AC124" s="6" t="str">
        <f t="shared" si="30"/>
        <v>26</v>
      </c>
      <c r="AD124" s="6" t="str">
        <f t="shared" si="31"/>
        <v>E</v>
      </c>
      <c r="AE124" s="8" t="str">
        <f t="shared" si="32"/>
        <v/>
      </c>
    </row>
    <row r="125" spans="1:31" x14ac:dyDescent="0.25">
      <c r="A125" s="9">
        <v>126</v>
      </c>
      <c r="B125" s="10" t="s">
        <v>531</v>
      </c>
      <c r="C125" s="10" t="s">
        <v>532</v>
      </c>
      <c r="D125" s="10" t="s">
        <v>28</v>
      </c>
      <c r="E125" s="10" t="s">
        <v>29</v>
      </c>
      <c r="F125" s="10">
        <v>30</v>
      </c>
      <c r="G125" s="10" t="s">
        <v>533</v>
      </c>
      <c r="H125" s="10" t="s">
        <v>534</v>
      </c>
      <c r="I125" s="10" t="s">
        <v>32</v>
      </c>
      <c r="J125" s="11">
        <v>43833</v>
      </c>
      <c r="K125" s="10">
        <v>45</v>
      </c>
      <c r="L125" s="10" t="s">
        <v>62</v>
      </c>
      <c r="M125" s="12"/>
      <c r="O125">
        <f t="shared" si="33"/>
        <v>0</v>
      </c>
      <c r="Q125" s="9" t="str">
        <f t="shared" si="18"/>
        <v>126</v>
      </c>
      <c r="R125" s="10" t="str">
        <f t="shared" si="19"/>
        <v>Darrell</v>
      </c>
      <c r="S125" s="10" t="str">
        <f t="shared" si="20"/>
        <v>Fournier</v>
      </c>
      <c r="T125" s="10" t="str">
        <f t="shared" si="21"/>
        <v>Mr</v>
      </c>
      <c r="U125" s="10" t="str">
        <f t="shared" si="22"/>
        <v>M</v>
      </c>
      <c r="V125" s="10" t="str">
        <f t="shared" si="23"/>
        <v>30</v>
      </c>
      <c r="W125" s="10" t="str">
        <f t="shared" si="24"/>
        <v>Allnutt Way</v>
      </c>
      <c r="X125" s="10" t="str">
        <f t="shared" si="25"/>
        <v>ay</v>
      </c>
      <c r="Y125" s="10" t="str">
        <f t="shared" si="26"/>
        <v>Allnutt Way</v>
      </c>
      <c r="Z125" s="10" t="str">
        <f t="shared" si="27"/>
        <v>Stornoway</v>
      </c>
      <c r="AA125" s="10" t="str">
        <f t="shared" si="28"/>
        <v>WC</v>
      </c>
      <c r="AB125" s="11" t="str">
        <f t="shared" si="29"/>
        <v>43833</v>
      </c>
      <c r="AC125" s="10" t="str">
        <f t="shared" si="30"/>
        <v>45</v>
      </c>
      <c r="AD125" s="10" t="str">
        <f t="shared" si="31"/>
        <v>C4</v>
      </c>
      <c r="AE125" s="12" t="str">
        <f t="shared" si="32"/>
        <v/>
      </c>
    </row>
    <row r="126" spans="1:31" x14ac:dyDescent="0.25">
      <c r="A126" s="5">
        <v>127</v>
      </c>
      <c r="B126" s="6" t="s">
        <v>535</v>
      </c>
      <c r="C126" s="6" t="s">
        <v>536</v>
      </c>
      <c r="D126" s="6" t="s">
        <v>15</v>
      </c>
      <c r="E126" s="6" t="s">
        <v>16</v>
      </c>
      <c r="F126" s="6">
        <v>30</v>
      </c>
      <c r="G126" s="6" t="s">
        <v>537</v>
      </c>
      <c r="H126" s="6" t="s">
        <v>31</v>
      </c>
      <c r="I126" s="6" t="s">
        <v>32</v>
      </c>
      <c r="J126" s="7">
        <v>44522</v>
      </c>
      <c r="K126" s="6">
        <v>88</v>
      </c>
      <c r="L126" s="6" t="s">
        <v>78</v>
      </c>
      <c r="M126" s="8"/>
      <c r="O126">
        <f t="shared" si="33"/>
        <v>0</v>
      </c>
      <c r="Q126" s="5" t="str">
        <f t="shared" si="18"/>
        <v>127</v>
      </c>
      <c r="R126" s="6" t="str">
        <f t="shared" si="19"/>
        <v>Apryl</v>
      </c>
      <c r="S126" s="6" t="str">
        <f t="shared" si="20"/>
        <v>Tyson</v>
      </c>
      <c r="T126" s="6" t="str">
        <f t="shared" si="21"/>
        <v>Mrs</v>
      </c>
      <c r="U126" s="6" t="str">
        <f t="shared" si="22"/>
        <v>F</v>
      </c>
      <c r="V126" s="6" t="str">
        <f t="shared" si="23"/>
        <v>30</v>
      </c>
      <c r="W126" s="6" t="str">
        <f t="shared" si="24"/>
        <v>Allsop Mews</v>
      </c>
      <c r="X126" s="6" t="str">
        <f t="shared" si="25"/>
        <v>ws</v>
      </c>
      <c r="Y126" s="6" t="str">
        <f t="shared" si="26"/>
        <v>Allsop Mews</v>
      </c>
      <c r="Z126" s="6" t="str">
        <f t="shared" si="27"/>
        <v>Ross-On-Wye</v>
      </c>
      <c r="AA126" s="6" t="str">
        <f t="shared" si="28"/>
        <v>WC</v>
      </c>
      <c r="AB126" s="7" t="str">
        <f t="shared" si="29"/>
        <v>44522</v>
      </c>
      <c r="AC126" s="6" t="str">
        <f t="shared" si="30"/>
        <v>88</v>
      </c>
      <c r="AD126" s="6" t="str">
        <f t="shared" si="31"/>
        <v>C2</v>
      </c>
      <c r="AE126" s="8" t="str">
        <f t="shared" si="32"/>
        <v/>
      </c>
    </row>
    <row r="127" spans="1:31" x14ac:dyDescent="0.25">
      <c r="A127" s="9">
        <v>128</v>
      </c>
      <c r="B127" s="10" t="s">
        <v>538</v>
      </c>
      <c r="C127" s="10" t="s">
        <v>539</v>
      </c>
      <c r="D127" s="10" t="s">
        <v>15</v>
      </c>
      <c r="E127" s="10" t="s">
        <v>16</v>
      </c>
      <c r="F127" s="10">
        <v>60</v>
      </c>
      <c r="G127" s="10" t="s">
        <v>540</v>
      </c>
      <c r="H127" s="10" t="s">
        <v>541</v>
      </c>
      <c r="I127" s="10" t="s">
        <v>171</v>
      </c>
      <c r="J127" s="11">
        <v>44219</v>
      </c>
      <c r="K127" s="10">
        <v>87</v>
      </c>
      <c r="L127" s="10" t="s">
        <v>78</v>
      </c>
      <c r="M127" s="12"/>
      <c r="O127">
        <f t="shared" si="33"/>
        <v>0</v>
      </c>
      <c r="Q127" s="9" t="str">
        <f t="shared" si="18"/>
        <v>128</v>
      </c>
      <c r="R127" s="10" t="str">
        <f t="shared" si="19"/>
        <v>Romelia</v>
      </c>
      <c r="S127" s="10" t="str">
        <f t="shared" si="20"/>
        <v>Woodward</v>
      </c>
      <c r="T127" s="10" t="str">
        <f t="shared" si="21"/>
        <v>Mrs</v>
      </c>
      <c r="U127" s="10" t="str">
        <f t="shared" si="22"/>
        <v>F</v>
      </c>
      <c r="V127" s="10" t="str">
        <f t="shared" si="23"/>
        <v>60</v>
      </c>
      <c r="W127" s="10" t="str">
        <f t="shared" si="24"/>
        <v>Allsop Place</v>
      </c>
      <c r="X127" s="10" t="str">
        <f t="shared" si="25"/>
        <v>ce</v>
      </c>
      <c r="Y127" s="10" t="str">
        <f t="shared" si="26"/>
        <v>Allsop Place</v>
      </c>
      <c r="Z127" s="10" t="str">
        <f t="shared" si="27"/>
        <v>Coalville</v>
      </c>
      <c r="AA127" s="10" t="str">
        <f t="shared" si="28"/>
        <v>PR</v>
      </c>
      <c r="AB127" s="11" t="str">
        <f t="shared" si="29"/>
        <v>44219</v>
      </c>
      <c r="AC127" s="10" t="str">
        <f t="shared" si="30"/>
        <v>87</v>
      </c>
      <c r="AD127" s="10" t="str">
        <f t="shared" si="31"/>
        <v>C2</v>
      </c>
      <c r="AE127" s="12" t="str">
        <f t="shared" si="32"/>
        <v/>
      </c>
    </row>
    <row r="128" spans="1:31" x14ac:dyDescent="0.25">
      <c r="A128" s="5">
        <v>129</v>
      </c>
      <c r="B128" s="6" t="s">
        <v>542</v>
      </c>
      <c r="C128" s="6" t="s">
        <v>543</v>
      </c>
      <c r="D128" s="6" t="s">
        <v>49</v>
      </c>
      <c r="E128" s="6" t="s">
        <v>16</v>
      </c>
      <c r="F128" s="6">
        <v>30</v>
      </c>
      <c r="G128" s="6" t="s">
        <v>544</v>
      </c>
      <c r="H128" s="6" t="s">
        <v>545</v>
      </c>
      <c r="I128" s="6" t="s">
        <v>421</v>
      </c>
      <c r="J128" s="7">
        <v>44439</v>
      </c>
      <c r="K128" s="6">
        <v>19</v>
      </c>
      <c r="L128" s="6" t="s">
        <v>68</v>
      </c>
      <c r="M128" s="8"/>
      <c r="O128">
        <f t="shared" si="33"/>
        <v>0</v>
      </c>
      <c r="Q128" s="5" t="str">
        <f t="shared" si="18"/>
        <v>129</v>
      </c>
      <c r="R128" s="6" t="str">
        <f t="shared" si="19"/>
        <v>Natisha</v>
      </c>
      <c r="S128" s="6" t="str">
        <f t="shared" si="20"/>
        <v>Betts</v>
      </c>
      <c r="T128" s="6" t="str">
        <f t="shared" si="21"/>
        <v>Miss</v>
      </c>
      <c r="U128" s="6" t="str">
        <f t="shared" si="22"/>
        <v>F</v>
      </c>
      <c r="V128" s="6" t="str">
        <f t="shared" si="23"/>
        <v>30</v>
      </c>
      <c r="W128" s="6" t="str">
        <f t="shared" si="24"/>
        <v>Alma Cottage</v>
      </c>
      <c r="X128" s="6" t="str">
        <f t="shared" si="25"/>
        <v>ge</v>
      </c>
      <c r="Y128" s="6" t="str">
        <f t="shared" si="26"/>
        <v>Alma Cottage</v>
      </c>
      <c r="Z128" s="6" t="str">
        <f t="shared" si="27"/>
        <v>Axbridge</v>
      </c>
      <c r="AA128" s="6" t="str">
        <f t="shared" si="28"/>
        <v>NR</v>
      </c>
      <c r="AB128" s="7" t="str">
        <f t="shared" si="29"/>
        <v>44439</v>
      </c>
      <c r="AC128" s="6" t="str">
        <f t="shared" si="30"/>
        <v>19</v>
      </c>
      <c r="AD128" s="6" t="str">
        <f t="shared" si="31"/>
        <v>A2</v>
      </c>
      <c r="AE128" s="8" t="str">
        <f t="shared" si="32"/>
        <v/>
      </c>
    </row>
    <row r="129" spans="1:31" x14ac:dyDescent="0.25">
      <c r="A129" s="9">
        <v>130</v>
      </c>
      <c r="B129" s="10" t="s">
        <v>546</v>
      </c>
      <c r="C129" s="10" t="s">
        <v>547</v>
      </c>
      <c r="D129" s="10" t="s">
        <v>28</v>
      </c>
      <c r="E129" s="10" t="s">
        <v>29</v>
      </c>
      <c r="F129" s="10">
        <v>30</v>
      </c>
      <c r="G129" s="10" t="s">
        <v>548</v>
      </c>
      <c r="H129" s="10" t="s">
        <v>549</v>
      </c>
      <c r="I129" s="10" t="s">
        <v>550</v>
      </c>
      <c r="J129" s="11">
        <v>44448</v>
      </c>
      <c r="K129" s="10">
        <v>81</v>
      </c>
      <c r="L129" s="10" t="s">
        <v>20</v>
      </c>
      <c r="M129" s="12"/>
      <c r="O129">
        <f t="shared" si="33"/>
        <v>0</v>
      </c>
      <c r="Q129" s="9" t="str">
        <f t="shared" si="18"/>
        <v>130</v>
      </c>
      <c r="R129" s="10" t="str">
        <f t="shared" si="19"/>
        <v>Frances</v>
      </c>
      <c r="S129" s="10" t="str">
        <f t="shared" si="20"/>
        <v>Winter</v>
      </c>
      <c r="T129" s="10" t="str">
        <f t="shared" si="21"/>
        <v>Mr</v>
      </c>
      <c r="U129" s="10" t="str">
        <f t="shared" si="22"/>
        <v>M</v>
      </c>
      <c r="V129" s="10" t="str">
        <f t="shared" si="23"/>
        <v>30</v>
      </c>
      <c r="W129" s="10" t="str">
        <f t="shared" si="24"/>
        <v>Alma Hill</v>
      </c>
      <c r="X129" s="10" t="str">
        <f t="shared" si="25"/>
        <v>ll</v>
      </c>
      <c r="Y129" s="10" t="str">
        <f t="shared" si="26"/>
        <v>Alma Hill</v>
      </c>
      <c r="Z129" s="10" t="str">
        <f t="shared" si="27"/>
        <v>Bexley</v>
      </c>
      <c r="AA129" s="10" t="str">
        <f t="shared" si="28"/>
        <v>DY</v>
      </c>
      <c r="AB129" s="11" t="str">
        <f t="shared" si="29"/>
        <v>44448</v>
      </c>
      <c r="AC129" s="10" t="str">
        <f t="shared" si="30"/>
        <v>81</v>
      </c>
      <c r="AD129" s="10" t="str">
        <f t="shared" si="31"/>
        <v>B</v>
      </c>
      <c r="AE129" s="12" t="str">
        <f t="shared" si="32"/>
        <v/>
      </c>
    </row>
    <row r="130" spans="1:31" x14ac:dyDescent="0.25">
      <c r="A130" s="5">
        <v>131</v>
      </c>
      <c r="B130" s="6" t="s">
        <v>551</v>
      </c>
      <c r="C130" s="6" t="s">
        <v>552</v>
      </c>
      <c r="D130" s="6" t="s">
        <v>28</v>
      </c>
      <c r="E130" s="6" t="s">
        <v>29</v>
      </c>
      <c r="F130" s="6">
        <v>30</v>
      </c>
      <c r="G130" s="6" t="s">
        <v>553</v>
      </c>
      <c r="H130" s="6" t="s">
        <v>554</v>
      </c>
      <c r="I130" s="6" t="s">
        <v>32</v>
      </c>
      <c r="J130" s="7">
        <v>43915</v>
      </c>
      <c r="K130" s="6">
        <v>38</v>
      </c>
      <c r="L130" s="6" t="s">
        <v>52</v>
      </c>
      <c r="M130" s="8"/>
      <c r="O130">
        <f t="shared" si="33"/>
        <v>0</v>
      </c>
      <c r="Q130" s="5" t="str">
        <f t="shared" si="18"/>
        <v>131</v>
      </c>
      <c r="R130" s="6" t="str">
        <f t="shared" si="19"/>
        <v>Len</v>
      </c>
      <c r="S130" s="6" t="str">
        <f t="shared" si="20"/>
        <v>Frye</v>
      </c>
      <c r="T130" s="6" t="str">
        <f t="shared" si="21"/>
        <v>Mr</v>
      </c>
      <c r="U130" s="6" t="str">
        <f t="shared" si="22"/>
        <v>M</v>
      </c>
      <c r="V130" s="6" t="str">
        <f t="shared" si="23"/>
        <v>30</v>
      </c>
      <c r="W130" s="6" t="str">
        <f t="shared" si="24"/>
        <v>Alma Rd</v>
      </c>
      <c r="X130" s="6" t="str">
        <f t="shared" si="25"/>
        <v>Rd</v>
      </c>
      <c r="Y130" s="6" t="str">
        <f t="shared" si="26"/>
        <v>Alma Road</v>
      </c>
      <c r="Z130" s="6" t="str">
        <f t="shared" si="27"/>
        <v>Paignton</v>
      </c>
      <c r="AA130" s="6" t="str">
        <f t="shared" si="28"/>
        <v>WC</v>
      </c>
      <c r="AB130" s="7" t="str">
        <f t="shared" si="29"/>
        <v>43915</v>
      </c>
      <c r="AC130" s="6" t="str">
        <f t="shared" si="30"/>
        <v>38</v>
      </c>
      <c r="AD130" s="6" t="str">
        <f t="shared" si="31"/>
        <v>A1</v>
      </c>
      <c r="AE130" s="8" t="str">
        <f t="shared" si="32"/>
        <v/>
      </c>
    </row>
    <row r="131" spans="1:31" x14ac:dyDescent="0.25">
      <c r="A131" s="9">
        <v>132</v>
      </c>
      <c r="B131" s="10" t="s">
        <v>555</v>
      </c>
      <c r="C131" s="10" t="s">
        <v>556</v>
      </c>
      <c r="D131" s="10" t="s">
        <v>49</v>
      </c>
      <c r="E131" s="10" t="s">
        <v>16</v>
      </c>
      <c r="F131" s="10">
        <v>30</v>
      </c>
      <c r="G131" s="10" t="s">
        <v>557</v>
      </c>
      <c r="H131" s="10" t="s">
        <v>558</v>
      </c>
      <c r="I131" s="10" t="s">
        <v>185</v>
      </c>
      <c r="J131" s="11">
        <v>43487</v>
      </c>
      <c r="K131" s="10">
        <v>56</v>
      </c>
      <c r="L131" s="10" t="s">
        <v>52</v>
      </c>
      <c r="M131" s="12"/>
      <c r="O131">
        <f t="shared" si="33"/>
        <v>0</v>
      </c>
      <c r="Q131" s="9" t="str">
        <f t="shared" si="18"/>
        <v>132</v>
      </c>
      <c r="R131" s="10" t="str">
        <f t="shared" si="19"/>
        <v>Dorene</v>
      </c>
      <c r="S131" s="10" t="str">
        <f t="shared" si="20"/>
        <v>Mcclendon</v>
      </c>
      <c r="T131" s="10" t="str">
        <f t="shared" si="21"/>
        <v>Miss</v>
      </c>
      <c r="U131" s="10" t="str">
        <f t="shared" si="22"/>
        <v>F</v>
      </c>
      <c r="V131" s="10" t="str">
        <f t="shared" si="23"/>
        <v>30</v>
      </c>
      <c r="W131" s="10" t="str">
        <f t="shared" si="24"/>
        <v>Alma Sq</v>
      </c>
      <c r="X131" s="10" t="str">
        <f t="shared" si="25"/>
        <v>Sq</v>
      </c>
      <c r="Y131" s="10" t="str">
        <f t="shared" si="26"/>
        <v>Alma Sq</v>
      </c>
      <c r="Z131" s="10" t="str">
        <f t="shared" si="27"/>
        <v>Faringdon</v>
      </c>
      <c r="AA131" s="10" t="str">
        <f t="shared" si="28"/>
        <v>HX</v>
      </c>
      <c r="AB131" s="11" t="str">
        <f t="shared" si="29"/>
        <v>43487</v>
      </c>
      <c r="AC131" s="10" t="str">
        <f t="shared" si="30"/>
        <v>56</v>
      </c>
      <c r="AD131" s="10" t="str">
        <f t="shared" si="31"/>
        <v>A1</v>
      </c>
      <c r="AE131" s="12" t="str">
        <f t="shared" si="32"/>
        <v/>
      </c>
    </row>
    <row r="132" spans="1:31" x14ac:dyDescent="0.25">
      <c r="A132" s="5">
        <v>133</v>
      </c>
      <c r="B132" s="6" t="s">
        <v>559</v>
      </c>
      <c r="C132" s="6" t="s">
        <v>560</v>
      </c>
      <c r="D132" s="6" t="s">
        <v>28</v>
      </c>
      <c r="E132" s="6" t="s">
        <v>29</v>
      </c>
      <c r="F132" s="6">
        <v>60</v>
      </c>
      <c r="G132" s="6" t="s">
        <v>561</v>
      </c>
      <c r="H132" s="6" t="s">
        <v>562</v>
      </c>
      <c r="I132" s="6" t="s">
        <v>108</v>
      </c>
      <c r="J132" s="7">
        <v>43499</v>
      </c>
      <c r="K132" s="6">
        <v>52</v>
      </c>
      <c r="L132" s="6" t="s">
        <v>68</v>
      </c>
      <c r="M132" s="8"/>
      <c r="O132">
        <f t="shared" si="33"/>
        <v>0</v>
      </c>
      <c r="Q132" s="5" t="str">
        <f t="shared" si="18"/>
        <v>133</v>
      </c>
      <c r="R132" s="6" t="str">
        <f t="shared" si="19"/>
        <v>Bernie</v>
      </c>
      <c r="S132" s="6" t="str">
        <f t="shared" si="20"/>
        <v>Browning</v>
      </c>
      <c r="T132" s="6" t="str">
        <f t="shared" si="21"/>
        <v>Mr</v>
      </c>
      <c r="U132" s="6" t="str">
        <f t="shared" si="22"/>
        <v>M</v>
      </c>
      <c r="V132" s="6" t="str">
        <f t="shared" si="23"/>
        <v>60</v>
      </c>
      <c r="W132" s="6" t="str">
        <f t="shared" si="24"/>
        <v>Alnwick Road</v>
      </c>
      <c r="X132" s="6" t="str">
        <f t="shared" si="25"/>
        <v>ad</v>
      </c>
      <c r="Y132" s="6" t="str">
        <f t="shared" si="26"/>
        <v>Alnwick Road</v>
      </c>
      <c r="Z132" s="6" t="str">
        <f t="shared" si="27"/>
        <v>Carshalton</v>
      </c>
      <c r="AA132" s="6" t="str">
        <f t="shared" si="28"/>
        <v>CB</v>
      </c>
      <c r="AB132" s="7" t="str">
        <f t="shared" si="29"/>
        <v>43499</v>
      </c>
      <c r="AC132" s="6" t="str">
        <f t="shared" si="30"/>
        <v>52</v>
      </c>
      <c r="AD132" s="6" t="str">
        <f t="shared" si="31"/>
        <v>A2</v>
      </c>
      <c r="AE132" s="8" t="str">
        <f t="shared" si="32"/>
        <v/>
      </c>
    </row>
    <row r="133" spans="1:31" x14ac:dyDescent="0.25">
      <c r="A133" s="9">
        <v>134</v>
      </c>
      <c r="B133" s="10" t="s">
        <v>563</v>
      </c>
      <c r="C133" s="10" t="s">
        <v>564</v>
      </c>
      <c r="D133" s="10" t="s">
        <v>28</v>
      </c>
      <c r="E133" s="10" t="s">
        <v>29</v>
      </c>
      <c r="F133" s="10">
        <v>30</v>
      </c>
      <c r="G133" s="10" t="s">
        <v>565</v>
      </c>
      <c r="H133" s="10" t="s">
        <v>566</v>
      </c>
      <c r="I133" s="10" t="s">
        <v>185</v>
      </c>
      <c r="J133" s="11">
        <v>44383</v>
      </c>
      <c r="K133" s="10">
        <v>25</v>
      </c>
      <c r="L133" s="10" t="s">
        <v>157</v>
      </c>
      <c r="M133" s="12"/>
      <c r="O133">
        <f t="shared" si="33"/>
        <v>0</v>
      </c>
      <c r="Q133" s="9" t="str">
        <f t="shared" si="18"/>
        <v>134</v>
      </c>
      <c r="R133" s="10" t="str">
        <f t="shared" si="19"/>
        <v>Sydney</v>
      </c>
      <c r="S133" s="10" t="str">
        <f t="shared" si="20"/>
        <v>Brandon</v>
      </c>
      <c r="T133" s="10" t="str">
        <f t="shared" si="21"/>
        <v>Mr</v>
      </c>
      <c r="U133" s="10" t="str">
        <f t="shared" si="22"/>
        <v>M</v>
      </c>
      <c r="V133" s="10" t="str">
        <f t="shared" si="23"/>
        <v>30</v>
      </c>
      <c r="W133" s="10" t="str">
        <f t="shared" si="24"/>
        <v>Alpha Cottages</v>
      </c>
      <c r="X133" s="10" t="str">
        <f t="shared" si="25"/>
        <v>es</v>
      </c>
      <c r="Y133" s="10" t="str">
        <f t="shared" si="26"/>
        <v>Alpha Cottages</v>
      </c>
      <c r="Z133" s="10" t="str">
        <f t="shared" si="27"/>
        <v>Falmouth</v>
      </c>
      <c r="AA133" s="10" t="str">
        <f t="shared" si="28"/>
        <v>HX</v>
      </c>
      <c r="AB133" s="11" t="str">
        <f t="shared" si="29"/>
        <v>44383</v>
      </c>
      <c r="AC133" s="10" t="str">
        <f t="shared" si="30"/>
        <v>25</v>
      </c>
      <c r="AD133" s="10" t="str">
        <f t="shared" si="31"/>
        <v>C3</v>
      </c>
      <c r="AE133" s="12" t="str">
        <f t="shared" si="32"/>
        <v/>
      </c>
    </row>
    <row r="134" spans="1:31" x14ac:dyDescent="0.25">
      <c r="A134" s="5">
        <v>135</v>
      </c>
      <c r="B134" s="6" t="s">
        <v>567</v>
      </c>
      <c r="C134" s="6" t="s">
        <v>568</v>
      </c>
      <c r="D134" s="6" t="s">
        <v>15</v>
      </c>
      <c r="E134" s="6" t="s">
        <v>16</v>
      </c>
      <c r="F134" s="6">
        <v>60</v>
      </c>
      <c r="G134" s="6" t="s">
        <v>569</v>
      </c>
      <c r="H134" s="6" t="s">
        <v>570</v>
      </c>
      <c r="I134" s="6" t="s">
        <v>571</v>
      </c>
      <c r="J134" s="7">
        <v>43556</v>
      </c>
      <c r="K134" s="6">
        <v>38</v>
      </c>
      <c r="L134" s="6" t="s">
        <v>78</v>
      </c>
      <c r="M134" s="8"/>
      <c r="O134">
        <f t="shared" si="33"/>
        <v>0</v>
      </c>
      <c r="Q134" s="5" t="str">
        <f t="shared" ref="Q134:Q197" si="34">TRIM(A134)</f>
        <v>135</v>
      </c>
      <c r="R134" s="6" t="str">
        <f t="shared" ref="R134:R197" si="35">TRIM(B134)</f>
        <v>Treena</v>
      </c>
      <c r="S134" s="6" t="str">
        <f t="shared" ref="S134:S197" si="36">TRIM(C134)</f>
        <v>Graves</v>
      </c>
      <c r="T134" s="6" t="str">
        <f t="shared" ref="T134:T197" si="37">TRIM(D134)</f>
        <v>Mrs</v>
      </c>
      <c r="U134" s="6" t="str">
        <f t="shared" ref="U134:U197" si="38">IF(ISNUMBER(SEARCH("f",TRIM(E134))),"F","M")</f>
        <v>F</v>
      </c>
      <c r="V134" s="6" t="str">
        <f t="shared" ref="V134:V197" si="39">TRIM(F134)</f>
        <v>60</v>
      </c>
      <c r="W134" s="6" t="str">
        <f t="shared" ref="W134:W197" si="40">SUBSTITUTE(SUBSTITUTE(SUBSTITUTE(PROPER(TRIM(G134)),"(?)","")," (No",""),"'S","'s")</f>
        <v>Alpha Terrace</v>
      </c>
      <c r="X134" s="6" t="str">
        <f t="shared" ref="X134:X197" si="41">RIGHT(W134,2)</f>
        <v>ce</v>
      </c>
      <c r="Y134" s="6" t="str">
        <f t="shared" ref="Y134:Y197" si="42">IF(OR(X134="St",X134="Av",X134="Pl"),SUBSTITUTE(SUBSTITUTE(SUBSTITUTE(SUBSTITUTE(SUBSTITUTE(SUBSTITUTE(SUBSTITUTE(W134,"Rd","Road"),"St","Street"),"Cls", "Close"),"Plc","Place"),"Bldgs","Buildings"),"Av","Avenue"),"Pl","Place"),SUBSTITUTE(SUBSTITUTE(SUBSTITUTE(SUBSTITUTE(SUBSTITUTE(W134,"Rd","Road"),"Cls", "Close"),"Plc","Place"),"Bldgs","Buildings"),"Crt","Court"))</f>
        <v>Alpha Terrace</v>
      </c>
      <c r="Z134" s="6" t="str">
        <f t="shared" ref="Z134:Z197" si="43">TRIM(H134)</f>
        <v>Aberlour</v>
      </c>
      <c r="AA134" s="6" t="str">
        <f t="shared" ref="AA134:AA197" si="44">TRIM(I134)</f>
        <v>NP</v>
      </c>
      <c r="AB134" s="7" t="str">
        <f t="shared" ref="AB134:AB197" si="45">TRIM(J134)</f>
        <v>43556</v>
      </c>
      <c r="AC134" s="6" t="str">
        <f t="shared" ref="AC134:AC197" si="46">TRIM(K134)</f>
        <v>38</v>
      </c>
      <c r="AD134" s="6" t="str">
        <f t="shared" ref="AD134:AD197" si="47">TRIM(L134)</f>
        <v>C2</v>
      </c>
      <c r="AE134" s="8" t="str">
        <f t="shared" ref="AE134:AE197" si="48">TRIM(M134)</f>
        <v/>
      </c>
    </row>
    <row r="135" spans="1:31" x14ac:dyDescent="0.25">
      <c r="A135" s="9">
        <v>136</v>
      </c>
      <c r="B135" s="10" t="s">
        <v>572</v>
      </c>
      <c r="C135" s="10" t="s">
        <v>573</v>
      </c>
      <c r="D135" s="10" t="s">
        <v>28</v>
      </c>
      <c r="E135" s="10" t="s">
        <v>29</v>
      </c>
      <c r="F135" s="10">
        <v>60</v>
      </c>
      <c r="G135" s="10" t="s">
        <v>574</v>
      </c>
      <c r="H135" s="10" t="s">
        <v>575</v>
      </c>
      <c r="I135" s="10" t="s">
        <v>32</v>
      </c>
      <c r="J135" s="11">
        <v>43994</v>
      </c>
      <c r="K135" s="10">
        <v>74</v>
      </c>
      <c r="L135" s="10" t="s">
        <v>62</v>
      </c>
      <c r="M135" s="12"/>
      <c r="O135">
        <f t="shared" si="33"/>
        <v>0</v>
      </c>
      <c r="Q135" s="9" t="str">
        <f t="shared" si="34"/>
        <v>136</v>
      </c>
      <c r="R135" s="10" t="str">
        <f t="shared" si="35"/>
        <v>Gil</v>
      </c>
      <c r="S135" s="10" t="str">
        <f t="shared" si="36"/>
        <v>Becker</v>
      </c>
      <c r="T135" s="10" t="str">
        <f t="shared" si="37"/>
        <v>Mr</v>
      </c>
      <c r="U135" s="10" t="str">
        <f t="shared" si="38"/>
        <v>M</v>
      </c>
      <c r="V135" s="10" t="str">
        <f t="shared" si="39"/>
        <v>60</v>
      </c>
      <c r="W135" s="10" t="str">
        <f t="shared" si="40"/>
        <v>Alphabet Court</v>
      </c>
      <c r="X135" s="10" t="str">
        <f t="shared" si="41"/>
        <v>rt</v>
      </c>
      <c r="Y135" s="10" t="str">
        <f t="shared" si="42"/>
        <v>Alphabet Court</v>
      </c>
      <c r="Z135" s="10" t="str">
        <f t="shared" si="43"/>
        <v>Stranraer</v>
      </c>
      <c r="AA135" s="10" t="str">
        <f t="shared" si="44"/>
        <v>WC</v>
      </c>
      <c r="AB135" s="11" t="str">
        <f t="shared" si="45"/>
        <v>43994</v>
      </c>
      <c r="AC135" s="10" t="str">
        <f t="shared" si="46"/>
        <v>74</v>
      </c>
      <c r="AD135" s="10" t="str">
        <f t="shared" si="47"/>
        <v>C4</v>
      </c>
      <c r="AE135" s="12" t="str">
        <f t="shared" si="48"/>
        <v/>
      </c>
    </row>
    <row r="136" spans="1:31" x14ac:dyDescent="0.25">
      <c r="A136" s="5">
        <v>137</v>
      </c>
      <c r="B136" s="6" t="s">
        <v>576</v>
      </c>
      <c r="C136" s="6" t="s">
        <v>577</v>
      </c>
      <c r="D136" s="6" t="s">
        <v>28</v>
      </c>
      <c r="E136" s="6" t="s">
        <v>29</v>
      </c>
      <c r="F136" s="6">
        <v>60</v>
      </c>
      <c r="G136" s="6" t="s">
        <v>578</v>
      </c>
      <c r="H136" s="6" t="s">
        <v>579</v>
      </c>
      <c r="I136" s="6" t="s">
        <v>32</v>
      </c>
      <c r="J136" s="7">
        <v>44306</v>
      </c>
      <c r="K136" s="6">
        <v>97</v>
      </c>
      <c r="L136" s="6" t="s">
        <v>20</v>
      </c>
      <c r="M136" s="8"/>
      <c r="O136">
        <f t="shared" si="33"/>
        <v>0</v>
      </c>
      <c r="Q136" s="5" t="str">
        <f t="shared" si="34"/>
        <v>137</v>
      </c>
      <c r="R136" s="6" t="str">
        <f t="shared" si="35"/>
        <v>Drew</v>
      </c>
      <c r="S136" s="6" t="str">
        <f t="shared" si="36"/>
        <v>Ayala</v>
      </c>
      <c r="T136" s="6" t="str">
        <f t="shared" si="37"/>
        <v>Mr</v>
      </c>
      <c r="U136" s="6" t="str">
        <f t="shared" si="38"/>
        <v>M</v>
      </c>
      <c r="V136" s="6" t="str">
        <f t="shared" si="39"/>
        <v>60</v>
      </c>
      <c r="W136" s="6" t="str">
        <f t="shared" si="40"/>
        <v>Alpine Road</v>
      </c>
      <c r="X136" s="6" t="str">
        <f t="shared" si="41"/>
        <v>ad</v>
      </c>
      <c r="Y136" s="6" t="str">
        <f t="shared" si="42"/>
        <v>Alpine Road</v>
      </c>
      <c r="Z136" s="6" t="str">
        <f t="shared" si="43"/>
        <v>Prestatyn</v>
      </c>
      <c r="AA136" s="6" t="str">
        <f t="shared" si="44"/>
        <v>WC</v>
      </c>
      <c r="AB136" s="7" t="str">
        <f t="shared" si="45"/>
        <v>44306</v>
      </c>
      <c r="AC136" s="6" t="str">
        <f t="shared" si="46"/>
        <v>97</v>
      </c>
      <c r="AD136" s="6" t="str">
        <f t="shared" si="47"/>
        <v>B</v>
      </c>
      <c r="AE136" s="8" t="str">
        <f t="shared" si="48"/>
        <v/>
      </c>
    </row>
    <row r="137" spans="1:31" x14ac:dyDescent="0.25">
      <c r="A137" s="9">
        <v>138</v>
      </c>
      <c r="B137" s="10" t="s">
        <v>580</v>
      </c>
      <c r="C137" s="10" t="s">
        <v>581</v>
      </c>
      <c r="D137" s="10" t="s">
        <v>15</v>
      </c>
      <c r="E137" s="10" t="s">
        <v>16</v>
      </c>
      <c r="F137" s="10">
        <v>30</v>
      </c>
      <c r="G137" s="10" t="s">
        <v>582</v>
      </c>
      <c r="H137" s="10" t="s">
        <v>583</v>
      </c>
      <c r="I137" s="10" t="s">
        <v>25</v>
      </c>
      <c r="J137" s="11">
        <v>44216</v>
      </c>
      <c r="K137" s="10">
        <v>84</v>
      </c>
      <c r="L137" s="10" t="s">
        <v>44</v>
      </c>
      <c r="M137" s="12"/>
      <c r="O137">
        <f t="shared" si="33"/>
        <v>0</v>
      </c>
      <c r="Q137" s="9" t="str">
        <f t="shared" si="34"/>
        <v>138</v>
      </c>
      <c r="R137" s="10" t="str">
        <f t="shared" si="35"/>
        <v>Eliana</v>
      </c>
      <c r="S137" s="10" t="str">
        <f t="shared" si="36"/>
        <v>Rosa</v>
      </c>
      <c r="T137" s="10" t="str">
        <f t="shared" si="37"/>
        <v>Mrs</v>
      </c>
      <c r="U137" s="10" t="str">
        <f t="shared" si="38"/>
        <v>F</v>
      </c>
      <c r="V137" s="10" t="str">
        <f t="shared" si="39"/>
        <v>30</v>
      </c>
      <c r="W137" s="10" t="str">
        <f t="shared" si="40"/>
        <v>Alscot Way</v>
      </c>
      <c r="X137" s="10" t="str">
        <f t="shared" si="41"/>
        <v>ay</v>
      </c>
      <c r="Y137" s="10" t="str">
        <f t="shared" si="42"/>
        <v>Alscot Way</v>
      </c>
      <c r="Z137" s="10" t="str">
        <f t="shared" si="43"/>
        <v>Huntingdon</v>
      </c>
      <c r="AA137" s="10" t="str">
        <f t="shared" si="44"/>
        <v>HG</v>
      </c>
      <c r="AB137" s="11" t="str">
        <f t="shared" si="45"/>
        <v>44216</v>
      </c>
      <c r="AC137" s="10" t="str">
        <f t="shared" si="46"/>
        <v>84</v>
      </c>
      <c r="AD137" s="10" t="str">
        <f t="shared" si="47"/>
        <v>D</v>
      </c>
      <c r="AE137" s="12" t="str">
        <f t="shared" si="48"/>
        <v/>
      </c>
    </row>
    <row r="138" spans="1:31" x14ac:dyDescent="0.25">
      <c r="A138" s="5">
        <v>139</v>
      </c>
      <c r="B138" s="6" t="s">
        <v>584</v>
      </c>
      <c r="C138" s="6" t="s">
        <v>585</v>
      </c>
      <c r="D138" s="6" t="s">
        <v>28</v>
      </c>
      <c r="E138" s="6" t="s">
        <v>29</v>
      </c>
      <c r="F138" s="6">
        <v>90</v>
      </c>
      <c r="G138" s="6" t="s">
        <v>586</v>
      </c>
      <c r="H138" s="6" t="s">
        <v>587</v>
      </c>
      <c r="I138" s="6" t="s">
        <v>32</v>
      </c>
      <c r="J138" s="7">
        <v>43857</v>
      </c>
      <c r="K138" s="6">
        <v>91</v>
      </c>
      <c r="L138" s="6" t="s">
        <v>39</v>
      </c>
      <c r="M138" s="8"/>
      <c r="O138">
        <f t="shared" ref="O138:O201" si="49">COUNTBLANK(A138:L138)+COUNTIF(K138,0)</f>
        <v>0</v>
      </c>
      <c r="Q138" s="5" t="str">
        <f t="shared" si="34"/>
        <v>139</v>
      </c>
      <c r="R138" s="6" t="str">
        <f t="shared" si="35"/>
        <v>Tracy</v>
      </c>
      <c r="S138" s="6" t="str">
        <f t="shared" si="36"/>
        <v>Salas</v>
      </c>
      <c r="T138" s="6" t="str">
        <f t="shared" si="37"/>
        <v>Mr</v>
      </c>
      <c r="U138" s="6" t="str">
        <f t="shared" si="38"/>
        <v>M</v>
      </c>
      <c r="V138" s="6" t="str">
        <f t="shared" si="39"/>
        <v>90</v>
      </c>
      <c r="W138" s="6" t="str">
        <f t="shared" si="40"/>
        <v>Althorp Road</v>
      </c>
      <c r="X138" s="6" t="str">
        <f t="shared" si="41"/>
        <v>ad</v>
      </c>
      <c r="Y138" s="6" t="str">
        <f t="shared" si="42"/>
        <v>Althorp Road</v>
      </c>
      <c r="Z138" s="6" t="str">
        <f t="shared" si="43"/>
        <v>Rossendale</v>
      </c>
      <c r="AA138" s="6" t="str">
        <f t="shared" si="44"/>
        <v>WC</v>
      </c>
      <c r="AB138" s="7" t="str">
        <f t="shared" si="45"/>
        <v>43857</v>
      </c>
      <c r="AC138" s="6" t="str">
        <f t="shared" si="46"/>
        <v>91</v>
      </c>
      <c r="AD138" s="6" t="str">
        <f t="shared" si="47"/>
        <v>C1</v>
      </c>
      <c r="AE138" s="8" t="str">
        <f t="shared" si="48"/>
        <v/>
      </c>
    </row>
    <row r="139" spans="1:31" x14ac:dyDescent="0.25">
      <c r="A139" s="9">
        <v>140</v>
      </c>
      <c r="B139" s="10" t="s">
        <v>588</v>
      </c>
      <c r="C139" s="10" t="s">
        <v>589</v>
      </c>
      <c r="D139" s="10" t="s">
        <v>28</v>
      </c>
      <c r="E139" s="10" t="s">
        <v>29</v>
      </c>
      <c r="F139" s="10">
        <v>60</v>
      </c>
      <c r="G139" s="10" t="s">
        <v>590</v>
      </c>
      <c r="H139" s="10" t="s">
        <v>591</v>
      </c>
      <c r="I139" s="10" t="s">
        <v>122</v>
      </c>
      <c r="J139" s="11">
        <v>44021</v>
      </c>
      <c r="K139" s="10">
        <v>23</v>
      </c>
      <c r="L139" s="10" t="s">
        <v>157</v>
      </c>
      <c r="M139" s="12"/>
      <c r="O139">
        <f t="shared" si="49"/>
        <v>0</v>
      </c>
      <c r="Q139" s="9" t="str">
        <f t="shared" si="34"/>
        <v>140</v>
      </c>
      <c r="R139" s="10" t="str">
        <f t="shared" si="35"/>
        <v>Wilfred</v>
      </c>
      <c r="S139" s="10" t="str">
        <f t="shared" si="36"/>
        <v>Shipman</v>
      </c>
      <c r="T139" s="10" t="str">
        <f t="shared" si="37"/>
        <v>Mr</v>
      </c>
      <c r="U139" s="10" t="str">
        <f t="shared" si="38"/>
        <v>M</v>
      </c>
      <c r="V139" s="10" t="str">
        <f t="shared" si="39"/>
        <v>60</v>
      </c>
      <c r="W139" s="10" t="str">
        <f t="shared" si="40"/>
        <v>Althorpe Road</v>
      </c>
      <c r="X139" s="10" t="str">
        <f t="shared" si="41"/>
        <v>ad</v>
      </c>
      <c r="Y139" s="10" t="str">
        <f t="shared" si="42"/>
        <v>Althorpe Road</v>
      </c>
      <c r="Z139" s="10" t="str">
        <f t="shared" si="43"/>
        <v>Llangollen</v>
      </c>
      <c r="AA139" s="10" t="str">
        <f t="shared" si="44"/>
        <v>WN</v>
      </c>
      <c r="AB139" s="11" t="str">
        <f t="shared" si="45"/>
        <v>44021</v>
      </c>
      <c r="AC139" s="10" t="str">
        <f t="shared" si="46"/>
        <v>23</v>
      </c>
      <c r="AD139" s="10" t="str">
        <f t="shared" si="47"/>
        <v>C3</v>
      </c>
      <c r="AE139" s="12" t="str">
        <f t="shared" si="48"/>
        <v/>
      </c>
    </row>
    <row r="140" spans="1:31" x14ac:dyDescent="0.25">
      <c r="A140" s="5">
        <v>141</v>
      </c>
      <c r="B140" s="6" t="s">
        <v>592</v>
      </c>
      <c r="C140" s="6" t="s">
        <v>593</v>
      </c>
      <c r="D140" s="6" t="s">
        <v>28</v>
      </c>
      <c r="E140" s="6" t="s">
        <v>29</v>
      </c>
      <c r="F140" s="6">
        <v>90</v>
      </c>
      <c r="G140" s="6" t="s">
        <v>594</v>
      </c>
      <c r="H140" s="6" t="s">
        <v>595</v>
      </c>
      <c r="I140" s="6" t="s">
        <v>32</v>
      </c>
      <c r="J140" s="7">
        <v>43512</v>
      </c>
      <c r="K140" s="6">
        <v>81</v>
      </c>
      <c r="L140" s="6" t="s">
        <v>33</v>
      </c>
      <c r="M140" s="8"/>
      <c r="O140">
        <f t="shared" si="49"/>
        <v>0</v>
      </c>
      <c r="Q140" s="5" t="str">
        <f t="shared" si="34"/>
        <v>141</v>
      </c>
      <c r="R140" s="6" t="str">
        <f t="shared" si="35"/>
        <v>Cyrus</v>
      </c>
      <c r="S140" s="6" t="str">
        <f t="shared" si="36"/>
        <v>Gonzalez</v>
      </c>
      <c r="T140" s="6" t="str">
        <f t="shared" si="37"/>
        <v>Mr</v>
      </c>
      <c r="U140" s="6" t="str">
        <f t="shared" si="38"/>
        <v>M</v>
      </c>
      <c r="V140" s="6" t="str">
        <f t="shared" si="39"/>
        <v>90</v>
      </c>
      <c r="W140" s="6" t="str">
        <f t="shared" si="40"/>
        <v>Alverstone Road</v>
      </c>
      <c r="X140" s="6" t="str">
        <f t="shared" si="41"/>
        <v>ad</v>
      </c>
      <c r="Y140" s="6" t="str">
        <f t="shared" si="42"/>
        <v>Alverstone Road</v>
      </c>
      <c r="Z140" s="6" t="str">
        <f t="shared" si="43"/>
        <v>Mallaig</v>
      </c>
      <c r="AA140" s="6" t="str">
        <f t="shared" si="44"/>
        <v>WC</v>
      </c>
      <c r="AB140" s="7" t="str">
        <f t="shared" si="45"/>
        <v>43512</v>
      </c>
      <c r="AC140" s="6" t="str">
        <f t="shared" si="46"/>
        <v>81</v>
      </c>
      <c r="AD140" s="6" t="str">
        <f t="shared" si="47"/>
        <v>A3</v>
      </c>
      <c r="AE140" s="8" t="str">
        <f t="shared" si="48"/>
        <v/>
      </c>
    </row>
    <row r="141" spans="1:31" x14ac:dyDescent="0.25">
      <c r="A141" s="9">
        <v>142</v>
      </c>
      <c r="B141" s="10" t="s">
        <v>596</v>
      </c>
      <c r="C141" s="10" t="s">
        <v>597</v>
      </c>
      <c r="D141" s="10" t="s">
        <v>15</v>
      </c>
      <c r="E141" s="10" t="s">
        <v>16</v>
      </c>
      <c r="F141" s="10">
        <v>30</v>
      </c>
      <c r="G141" s="10" t="s">
        <v>598</v>
      </c>
      <c r="H141" s="10" t="s">
        <v>599</v>
      </c>
      <c r="I141" s="10" t="s">
        <v>185</v>
      </c>
      <c r="J141" s="11">
        <v>43583</v>
      </c>
      <c r="K141" s="10">
        <v>51</v>
      </c>
      <c r="L141" s="10" t="s">
        <v>99</v>
      </c>
      <c r="M141" s="12"/>
      <c r="O141">
        <f t="shared" si="49"/>
        <v>0</v>
      </c>
      <c r="Q141" s="9" t="str">
        <f t="shared" si="34"/>
        <v>142</v>
      </c>
      <c r="R141" s="10" t="str">
        <f t="shared" si="35"/>
        <v>Avelina</v>
      </c>
      <c r="S141" s="10" t="str">
        <f t="shared" si="36"/>
        <v>Valdez</v>
      </c>
      <c r="T141" s="10" t="str">
        <f t="shared" si="37"/>
        <v>Mrs</v>
      </c>
      <c r="U141" s="10" t="str">
        <f t="shared" si="38"/>
        <v>F</v>
      </c>
      <c r="V141" s="10" t="str">
        <f t="shared" si="39"/>
        <v>30</v>
      </c>
      <c r="W141" s="10" t="str">
        <f t="shared" si="40"/>
        <v>Alverton Street</v>
      </c>
      <c r="X141" s="10" t="str">
        <f t="shared" si="41"/>
        <v>et</v>
      </c>
      <c r="Y141" s="10" t="str">
        <f t="shared" si="42"/>
        <v>Alverton Street</v>
      </c>
      <c r="Z141" s="10" t="str">
        <f t="shared" si="43"/>
        <v>Goole</v>
      </c>
      <c r="AA141" s="10" t="str">
        <f t="shared" si="44"/>
        <v>HX</v>
      </c>
      <c r="AB141" s="11" t="str">
        <f t="shared" si="45"/>
        <v>43583</v>
      </c>
      <c r="AC141" s="10" t="str">
        <f t="shared" si="46"/>
        <v>51</v>
      </c>
      <c r="AD141" s="10" t="str">
        <f t="shared" si="47"/>
        <v>E</v>
      </c>
      <c r="AE141" s="12" t="str">
        <f t="shared" si="48"/>
        <v/>
      </c>
    </row>
    <row r="142" spans="1:31" x14ac:dyDescent="0.25">
      <c r="A142" s="5">
        <v>143</v>
      </c>
      <c r="B142" s="6" t="s">
        <v>600</v>
      </c>
      <c r="C142" s="6" t="s">
        <v>601</v>
      </c>
      <c r="D142" s="6" t="s">
        <v>49</v>
      </c>
      <c r="E142" s="6" t="s">
        <v>16</v>
      </c>
      <c r="F142" s="6">
        <v>30</v>
      </c>
      <c r="G142" s="6" t="s">
        <v>602</v>
      </c>
      <c r="H142" s="6" t="s">
        <v>603</v>
      </c>
      <c r="I142" s="6" t="s">
        <v>32</v>
      </c>
      <c r="J142" s="7">
        <v>43784</v>
      </c>
      <c r="K142" s="6">
        <v>13</v>
      </c>
      <c r="L142" s="6" t="s">
        <v>33</v>
      </c>
      <c r="M142" s="8"/>
      <c r="O142">
        <f t="shared" si="49"/>
        <v>0</v>
      </c>
      <c r="Q142" s="5" t="str">
        <f t="shared" si="34"/>
        <v>143</v>
      </c>
      <c r="R142" s="6" t="str">
        <f t="shared" si="35"/>
        <v>Criselda</v>
      </c>
      <c r="S142" s="6" t="str">
        <f t="shared" si="36"/>
        <v>Rosado</v>
      </c>
      <c r="T142" s="6" t="str">
        <f t="shared" si="37"/>
        <v>Miss</v>
      </c>
      <c r="U142" s="6" t="str">
        <f t="shared" si="38"/>
        <v>F</v>
      </c>
      <c r="V142" s="6" t="str">
        <f t="shared" si="39"/>
        <v>30</v>
      </c>
      <c r="W142" s="6" t="str">
        <f t="shared" si="40"/>
        <v>Alwyne Villas</v>
      </c>
      <c r="X142" s="6" t="str">
        <f t="shared" si="41"/>
        <v>as</v>
      </c>
      <c r="Y142" s="6" t="str">
        <f t="shared" si="42"/>
        <v>Alwyne Villas</v>
      </c>
      <c r="Z142" s="6" t="str">
        <f t="shared" si="43"/>
        <v>Newcastle</v>
      </c>
      <c r="AA142" s="6" t="str">
        <f t="shared" si="44"/>
        <v>WC</v>
      </c>
      <c r="AB142" s="7" t="str">
        <f t="shared" si="45"/>
        <v>43784</v>
      </c>
      <c r="AC142" s="6" t="str">
        <f t="shared" si="46"/>
        <v>13</v>
      </c>
      <c r="AD142" s="6" t="str">
        <f t="shared" si="47"/>
        <v>A3</v>
      </c>
      <c r="AE142" s="8" t="str">
        <f t="shared" si="48"/>
        <v/>
      </c>
    </row>
    <row r="143" spans="1:31" x14ac:dyDescent="0.25">
      <c r="A143" s="9">
        <v>144</v>
      </c>
      <c r="B143" s="10" t="s">
        <v>604</v>
      </c>
      <c r="C143" s="10" t="s">
        <v>605</v>
      </c>
      <c r="D143" s="10" t="s">
        <v>15</v>
      </c>
      <c r="E143" s="10" t="s">
        <v>16</v>
      </c>
      <c r="F143" s="10">
        <v>30</v>
      </c>
      <c r="G143" s="10" t="s">
        <v>606</v>
      </c>
      <c r="H143" s="10" t="s">
        <v>607</v>
      </c>
      <c r="I143" s="10" t="s">
        <v>32</v>
      </c>
      <c r="J143" s="11">
        <v>43559</v>
      </c>
      <c r="K143" s="10">
        <v>12</v>
      </c>
      <c r="L143" s="10" t="s">
        <v>52</v>
      </c>
      <c r="M143" s="12"/>
      <c r="O143">
        <f t="shared" si="49"/>
        <v>0</v>
      </c>
      <c r="Q143" s="9" t="str">
        <f t="shared" si="34"/>
        <v>144</v>
      </c>
      <c r="R143" s="10" t="str">
        <f t="shared" si="35"/>
        <v>France</v>
      </c>
      <c r="S143" s="10" t="str">
        <f t="shared" si="36"/>
        <v>Cowan</v>
      </c>
      <c r="T143" s="10" t="str">
        <f t="shared" si="37"/>
        <v>Mrs</v>
      </c>
      <c r="U143" s="10" t="str">
        <f t="shared" si="38"/>
        <v>F</v>
      </c>
      <c r="V143" s="10" t="str">
        <f t="shared" si="39"/>
        <v>30</v>
      </c>
      <c r="W143" s="10" t="str">
        <f t="shared" si="40"/>
        <v>Ambassador Square</v>
      </c>
      <c r="X143" s="10" t="str">
        <f t="shared" si="41"/>
        <v>re</v>
      </c>
      <c r="Y143" s="10" t="str">
        <f t="shared" si="42"/>
        <v>Ambassador Square</v>
      </c>
      <c r="Z143" s="10" t="str">
        <f t="shared" si="43"/>
        <v>Shotts</v>
      </c>
      <c r="AA143" s="10" t="str">
        <f t="shared" si="44"/>
        <v>WC</v>
      </c>
      <c r="AB143" s="11" t="str">
        <f t="shared" si="45"/>
        <v>43559</v>
      </c>
      <c r="AC143" s="10" t="str">
        <f t="shared" si="46"/>
        <v>12</v>
      </c>
      <c r="AD143" s="10" t="str">
        <f t="shared" si="47"/>
        <v>A1</v>
      </c>
      <c r="AE143" s="12" t="str">
        <f t="shared" si="48"/>
        <v/>
      </c>
    </row>
    <row r="144" spans="1:31" x14ac:dyDescent="0.25">
      <c r="A144" s="5">
        <v>145</v>
      </c>
      <c r="B144" s="6" t="s">
        <v>608</v>
      </c>
      <c r="C144" s="6" t="s">
        <v>609</v>
      </c>
      <c r="D144" s="6" t="s">
        <v>28</v>
      </c>
      <c r="E144" s="6" t="s">
        <v>29</v>
      </c>
      <c r="F144" s="6">
        <v>30</v>
      </c>
      <c r="G144" s="6" t="s">
        <v>610</v>
      </c>
      <c r="H144" s="6" t="s">
        <v>611</v>
      </c>
      <c r="I144" s="6" t="s">
        <v>32</v>
      </c>
      <c r="J144" s="7">
        <v>44348</v>
      </c>
      <c r="K144" s="6">
        <v>101</v>
      </c>
      <c r="L144" s="6" t="s">
        <v>39</v>
      </c>
      <c r="M144" s="8"/>
      <c r="O144">
        <f t="shared" si="49"/>
        <v>0</v>
      </c>
      <c r="Q144" s="5" t="str">
        <f t="shared" si="34"/>
        <v>145</v>
      </c>
      <c r="R144" s="6" t="str">
        <f t="shared" si="35"/>
        <v>Joey</v>
      </c>
      <c r="S144" s="6" t="str">
        <f t="shared" si="36"/>
        <v>Salgado</v>
      </c>
      <c r="T144" s="6" t="str">
        <f t="shared" si="37"/>
        <v>Mr</v>
      </c>
      <c r="U144" s="6" t="str">
        <f t="shared" si="38"/>
        <v>M</v>
      </c>
      <c r="V144" s="6" t="str">
        <f t="shared" si="39"/>
        <v>30</v>
      </c>
      <c r="W144" s="6" t="str">
        <f t="shared" si="40"/>
        <v>Amberden Avenue</v>
      </c>
      <c r="X144" s="6" t="str">
        <f t="shared" si="41"/>
        <v>ue</v>
      </c>
      <c r="Y144" s="6" t="str">
        <f t="shared" si="42"/>
        <v>Amberden Avenue</v>
      </c>
      <c r="Z144" s="6" t="str">
        <f t="shared" si="43"/>
        <v>Seahouses</v>
      </c>
      <c r="AA144" s="6" t="str">
        <f t="shared" si="44"/>
        <v>WC</v>
      </c>
      <c r="AB144" s="7" t="str">
        <f t="shared" si="45"/>
        <v>44348</v>
      </c>
      <c r="AC144" s="6" t="str">
        <f t="shared" si="46"/>
        <v>101</v>
      </c>
      <c r="AD144" s="6" t="str">
        <f t="shared" si="47"/>
        <v>C1</v>
      </c>
      <c r="AE144" s="8" t="str">
        <f t="shared" si="48"/>
        <v/>
      </c>
    </row>
    <row r="145" spans="1:31" x14ac:dyDescent="0.25">
      <c r="A145" s="9">
        <v>146</v>
      </c>
      <c r="B145" s="10" t="s">
        <v>612</v>
      </c>
      <c r="C145" s="10" t="s">
        <v>613</v>
      </c>
      <c r="D145" s="10" t="s">
        <v>28</v>
      </c>
      <c r="E145" s="10" t="s">
        <v>29</v>
      </c>
      <c r="F145" s="10">
        <v>30</v>
      </c>
      <c r="G145" s="10" t="s">
        <v>614</v>
      </c>
      <c r="H145" s="10" t="s">
        <v>615</v>
      </c>
      <c r="I145" s="10" t="s">
        <v>185</v>
      </c>
      <c r="J145" s="11">
        <v>44360</v>
      </c>
      <c r="K145" s="10">
        <v>25</v>
      </c>
      <c r="L145" s="10" t="s">
        <v>68</v>
      </c>
      <c r="M145" s="12"/>
      <c r="O145">
        <f t="shared" si="49"/>
        <v>0</v>
      </c>
      <c r="Q145" s="9" t="str">
        <f t="shared" si="34"/>
        <v>146</v>
      </c>
      <c r="R145" s="10" t="str">
        <f t="shared" si="35"/>
        <v>Sol</v>
      </c>
      <c r="S145" s="10" t="str">
        <f t="shared" si="36"/>
        <v>Staples</v>
      </c>
      <c r="T145" s="10" t="str">
        <f t="shared" si="37"/>
        <v>Mr</v>
      </c>
      <c r="U145" s="10" t="str">
        <f t="shared" si="38"/>
        <v>M</v>
      </c>
      <c r="V145" s="10" t="str">
        <f t="shared" si="39"/>
        <v>30</v>
      </c>
      <c r="W145" s="10" t="str">
        <f t="shared" si="40"/>
        <v>Amberley Road</v>
      </c>
      <c r="X145" s="10" t="str">
        <f t="shared" si="41"/>
        <v>ad</v>
      </c>
      <c r="Y145" s="10" t="str">
        <f t="shared" si="42"/>
        <v>Amberley Road</v>
      </c>
      <c r="Z145" s="10" t="str">
        <f t="shared" si="43"/>
        <v>Gourock</v>
      </c>
      <c r="AA145" s="10" t="str">
        <f t="shared" si="44"/>
        <v>HX</v>
      </c>
      <c r="AB145" s="11" t="str">
        <f t="shared" si="45"/>
        <v>44360</v>
      </c>
      <c r="AC145" s="10" t="str">
        <f t="shared" si="46"/>
        <v>25</v>
      </c>
      <c r="AD145" s="10" t="str">
        <f t="shared" si="47"/>
        <v>A2</v>
      </c>
      <c r="AE145" s="12" t="str">
        <f t="shared" si="48"/>
        <v/>
      </c>
    </row>
    <row r="146" spans="1:31" x14ac:dyDescent="0.25">
      <c r="A146" s="5">
        <v>147</v>
      </c>
      <c r="B146" s="6" t="s">
        <v>177</v>
      </c>
      <c r="C146" s="6" t="s">
        <v>616</v>
      </c>
      <c r="D146" s="6" t="s">
        <v>617</v>
      </c>
      <c r="E146" s="6" t="s">
        <v>29</v>
      </c>
      <c r="F146" s="6">
        <v>30</v>
      </c>
      <c r="G146" s="6" t="s">
        <v>618</v>
      </c>
      <c r="H146" s="6" t="s">
        <v>619</v>
      </c>
      <c r="I146" s="6" t="s">
        <v>32</v>
      </c>
      <c r="J146" s="7">
        <v>44481</v>
      </c>
      <c r="K146" s="6">
        <v>71</v>
      </c>
      <c r="L146" s="6" t="s">
        <v>78</v>
      </c>
      <c r="M146" s="8"/>
      <c r="O146">
        <f t="shared" si="49"/>
        <v>0</v>
      </c>
      <c r="Q146" s="5" t="str">
        <f t="shared" si="34"/>
        <v>147</v>
      </c>
      <c r="R146" s="6" t="str">
        <f t="shared" si="35"/>
        <v>Nicky</v>
      </c>
      <c r="S146" s="6" t="str">
        <f t="shared" si="36"/>
        <v>Russell</v>
      </c>
      <c r="T146" s="6" t="str">
        <f t="shared" si="37"/>
        <v>Rev</v>
      </c>
      <c r="U146" s="6" t="str">
        <f t="shared" si="38"/>
        <v>M</v>
      </c>
      <c r="V146" s="6" t="str">
        <f t="shared" si="39"/>
        <v>30</v>
      </c>
      <c r="W146" s="6" t="str">
        <f t="shared" si="40"/>
        <v>Ambleside Close</v>
      </c>
      <c r="X146" s="6" t="str">
        <f t="shared" si="41"/>
        <v>se</v>
      </c>
      <c r="Y146" s="6" t="str">
        <f t="shared" si="42"/>
        <v>Ambleside Close</v>
      </c>
      <c r="Z146" s="6" t="str">
        <f t="shared" si="43"/>
        <v>Market Harborough</v>
      </c>
      <c r="AA146" s="6" t="str">
        <f t="shared" si="44"/>
        <v>WC</v>
      </c>
      <c r="AB146" s="7" t="str">
        <f t="shared" si="45"/>
        <v>44481</v>
      </c>
      <c r="AC146" s="6" t="str">
        <f t="shared" si="46"/>
        <v>71</v>
      </c>
      <c r="AD146" s="6" t="str">
        <f t="shared" si="47"/>
        <v>C2</v>
      </c>
      <c r="AE146" s="8" t="str">
        <f t="shared" si="48"/>
        <v/>
      </c>
    </row>
    <row r="147" spans="1:31" x14ac:dyDescent="0.25">
      <c r="A147" s="9">
        <v>148</v>
      </c>
      <c r="B147" s="10" t="s">
        <v>620</v>
      </c>
      <c r="C147" s="10" t="s">
        <v>621</v>
      </c>
      <c r="D147" s="10" t="s">
        <v>28</v>
      </c>
      <c r="E147" s="10" t="s">
        <v>29</v>
      </c>
      <c r="F147" s="10">
        <v>60</v>
      </c>
      <c r="G147" s="10" t="s">
        <v>622</v>
      </c>
      <c r="H147" s="10" t="s">
        <v>623</v>
      </c>
      <c r="I147" s="10" t="s">
        <v>291</v>
      </c>
      <c r="J147" s="11">
        <v>44134</v>
      </c>
      <c r="K147" s="10">
        <v>58</v>
      </c>
      <c r="L147" s="10" t="s">
        <v>44</v>
      </c>
      <c r="M147" s="12"/>
      <c r="O147">
        <f t="shared" si="49"/>
        <v>0</v>
      </c>
      <c r="Q147" s="9" t="str">
        <f t="shared" si="34"/>
        <v>148</v>
      </c>
      <c r="R147" s="10" t="str">
        <f t="shared" si="35"/>
        <v>Bob</v>
      </c>
      <c r="S147" s="10" t="str">
        <f t="shared" si="36"/>
        <v>Newell</v>
      </c>
      <c r="T147" s="10" t="str">
        <f t="shared" si="37"/>
        <v>Mr</v>
      </c>
      <c r="U147" s="10" t="str">
        <f t="shared" si="38"/>
        <v>M</v>
      </c>
      <c r="V147" s="10" t="str">
        <f t="shared" si="39"/>
        <v>60</v>
      </c>
      <c r="W147" s="10" t="str">
        <f t="shared" si="40"/>
        <v>Ambrose Close</v>
      </c>
      <c r="X147" s="10" t="str">
        <f t="shared" si="41"/>
        <v>se</v>
      </c>
      <c r="Y147" s="10" t="str">
        <f t="shared" si="42"/>
        <v>Ambrose Close</v>
      </c>
      <c r="Z147" s="10" t="str">
        <f t="shared" si="43"/>
        <v>Launceston</v>
      </c>
      <c r="AA147" s="10" t="str">
        <f t="shared" si="44"/>
        <v>HS</v>
      </c>
      <c r="AB147" s="11" t="str">
        <f t="shared" si="45"/>
        <v>44134</v>
      </c>
      <c r="AC147" s="10" t="str">
        <f t="shared" si="46"/>
        <v>58</v>
      </c>
      <c r="AD147" s="10" t="str">
        <f t="shared" si="47"/>
        <v>D</v>
      </c>
      <c r="AE147" s="12" t="str">
        <f t="shared" si="48"/>
        <v/>
      </c>
    </row>
    <row r="148" spans="1:31" x14ac:dyDescent="0.25">
      <c r="A148" s="5">
        <v>149</v>
      </c>
      <c r="B148" s="6" t="s">
        <v>624</v>
      </c>
      <c r="C148" s="6" t="s">
        <v>625</v>
      </c>
      <c r="D148" s="6" t="s">
        <v>15</v>
      </c>
      <c r="E148" s="6" t="s">
        <v>16</v>
      </c>
      <c r="F148" s="6">
        <v>60</v>
      </c>
      <c r="G148" s="6" t="s">
        <v>626</v>
      </c>
      <c r="H148" s="6" t="s">
        <v>201</v>
      </c>
      <c r="I148" s="6" t="s">
        <v>32</v>
      </c>
      <c r="J148" s="7">
        <v>43562</v>
      </c>
      <c r="K148" s="6">
        <v>75</v>
      </c>
      <c r="L148" s="6" t="s">
        <v>99</v>
      </c>
      <c r="M148" s="8"/>
      <c r="O148">
        <f t="shared" si="49"/>
        <v>0</v>
      </c>
      <c r="Q148" s="5" t="str">
        <f t="shared" si="34"/>
        <v>149</v>
      </c>
      <c r="R148" s="6" t="str">
        <f t="shared" si="35"/>
        <v>Isabella</v>
      </c>
      <c r="S148" s="6" t="str">
        <f t="shared" si="36"/>
        <v>Lanier</v>
      </c>
      <c r="T148" s="6" t="str">
        <f t="shared" si="37"/>
        <v>Mrs</v>
      </c>
      <c r="U148" s="6" t="str">
        <f t="shared" si="38"/>
        <v>F</v>
      </c>
      <c r="V148" s="6" t="str">
        <f t="shared" si="39"/>
        <v>60</v>
      </c>
      <c r="W148" s="6" t="str">
        <f t="shared" si="40"/>
        <v>Amelia Cottages</v>
      </c>
      <c r="X148" s="6" t="str">
        <f t="shared" si="41"/>
        <v>es</v>
      </c>
      <c r="Y148" s="6" t="str">
        <f t="shared" si="42"/>
        <v>Amelia Cottages</v>
      </c>
      <c r="Z148" s="6" t="str">
        <f t="shared" si="43"/>
        <v>Rowley Regis</v>
      </c>
      <c r="AA148" s="6" t="str">
        <f t="shared" si="44"/>
        <v>WC</v>
      </c>
      <c r="AB148" s="7" t="str">
        <f t="shared" si="45"/>
        <v>43562</v>
      </c>
      <c r="AC148" s="6" t="str">
        <f t="shared" si="46"/>
        <v>75</v>
      </c>
      <c r="AD148" s="6" t="str">
        <f t="shared" si="47"/>
        <v>E</v>
      </c>
      <c r="AE148" s="8" t="str">
        <f t="shared" si="48"/>
        <v/>
      </c>
    </row>
    <row r="149" spans="1:31" x14ac:dyDescent="0.25">
      <c r="A149" s="9">
        <v>150</v>
      </c>
      <c r="B149" s="10" t="s">
        <v>627</v>
      </c>
      <c r="C149" s="10" t="s">
        <v>628</v>
      </c>
      <c r="D149" s="10" t="s">
        <v>49</v>
      </c>
      <c r="E149" s="10" t="s">
        <v>16</v>
      </c>
      <c r="F149" s="10">
        <v>60</v>
      </c>
      <c r="G149" s="10" t="s">
        <v>629</v>
      </c>
      <c r="H149" s="10" t="s">
        <v>630</v>
      </c>
      <c r="I149" s="10" t="s">
        <v>32</v>
      </c>
      <c r="J149" s="11">
        <v>43801</v>
      </c>
      <c r="K149" s="10">
        <v>72</v>
      </c>
      <c r="L149" s="10" t="s">
        <v>39</v>
      </c>
      <c r="M149" s="12"/>
      <c r="O149">
        <f t="shared" si="49"/>
        <v>0</v>
      </c>
      <c r="Q149" s="9" t="str">
        <f t="shared" si="34"/>
        <v>150</v>
      </c>
      <c r="R149" s="10" t="str">
        <f t="shared" si="35"/>
        <v>Bobbye</v>
      </c>
      <c r="S149" s="10" t="str">
        <f t="shared" si="36"/>
        <v>Britton</v>
      </c>
      <c r="T149" s="10" t="str">
        <f t="shared" si="37"/>
        <v>Miss</v>
      </c>
      <c r="U149" s="10" t="str">
        <f t="shared" si="38"/>
        <v>F</v>
      </c>
      <c r="V149" s="10" t="str">
        <f t="shared" si="39"/>
        <v>60</v>
      </c>
      <c r="W149" s="10" t="str">
        <f t="shared" si="40"/>
        <v>Amelia Place</v>
      </c>
      <c r="X149" s="10" t="str">
        <f t="shared" si="41"/>
        <v>ce</v>
      </c>
      <c r="Y149" s="10" t="str">
        <f t="shared" si="42"/>
        <v>Amelia Place</v>
      </c>
      <c r="Z149" s="10" t="str">
        <f t="shared" si="43"/>
        <v>Prescot</v>
      </c>
      <c r="AA149" s="10" t="str">
        <f t="shared" si="44"/>
        <v>WC</v>
      </c>
      <c r="AB149" s="11" t="str">
        <f t="shared" si="45"/>
        <v>43801</v>
      </c>
      <c r="AC149" s="10" t="str">
        <f t="shared" si="46"/>
        <v>72</v>
      </c>
      <c r="AD149" s="10" t="str">
        <f t="shared" si="47"/>
        <v>C1</v>
      </c>
      <c r="AE149" s="12" t="str">
        <f t="shared" si="48"/>
        <v/>
      </c>
    </row>
    <row r="150" spans="1:31" x14ac:dyDescent="0.25">
      <c r="A150" s="5">
        <v>151</v>
      </c>
      <c r="B150" s="6" t="s">
        <v>344</v>
      </c>
      <c r="C150" s="6" t="s">
        <v>631</v>
      </c>
      <c r="D150" s="6" t="s">
        <v>15</v>
      </c>
      <c r="E150" s="6" t="s">
        <v>271</v>
      </c>
      <c r="F150" s="6">
        <v>90</v>
      </c>
      <c r="G150" s="6" t="s">
        <v>632</v>
      </c>
      <c r="H150" s="6" t="s">
        <v>633</v>
      </c>
      <c r="I150" s="6" t="s">
        <v>32</v>
      </c>
      <c r="J150" s="7">
        <v>44009</v>
      </c>
      <c r="K150" s="6">
        <v>35</v>
      </c>
      <c r="L150" s="6" t="s">
        <v>44</v>
      </c>
      <c r="M150" s="8"/>
      <c r="O150">
        <f t="shared" si="49"/>
        <v>0</v>
      </c>
      <c r="Q150" s="5" t="str">
        <f t="shared" si="34"/>
        <v>151</v>
      </c>
      <c r="R150" s="6" t="str">
        <f t="shared" si="35"/>
        <v>Dagmar</v>
      </c>
      <c r="S150" s="6" t="str">
        <f t="shared" si="36"/>
        <v>Chambers</v>
      </c>
      <c r="T150" s="6" t="str">
        <f t="shared" si="37"/>
        <v>Mrs</v>
      </c>
      <c r="U150" s="6" t="str">
        <f t="shared" si="38"/>
        <v>F</v>
      </c>
      <c r="V150" s="6" t="str">
        <f t="shared" si="39"/>
        <v>90</v>
      </c>
      <c r="W150" s="6" t="str">
        <f t="shared" si="40"/>
        <v>Amen Court</v>
      </c>
      <c r="X150" s="6" t="str">
        <f t="shared" si="41"/>
        <v>rt</v>
      </c>
      <c r="Y150" s="6" t="str">
        <f t="shared" si="42"/>
        <v>Amen Court</v>
      </c>
      <c r="Z150" s="6" t="str">
        <f t="shared" si="43"/>
        <v>Witney</v>
      </c>
      <c r="AA150" s="6" t="str">
        <f t="shared" si="44"/>
        <v>WC</v>
      </c>
      <c r="AB150" s="7" t="str">
        <f t="shared" si="45"/>
        <v>44009</v>
      </c>
      <c r="AC150" s="6" t="str">
        <f t="shared" si="46"/>
        <v>35</v>
      </c>
      <c r="AD150" s="6" t="str">
        <f t="shared" si="47"/>
        <v>D</v>
      </c>
      <c r="AE150" s="8" t="str">
        <f t="shared" si="48"/>
        <v/>
      </c>
    </row>
    <row r="151" spans="1:31" x14ac:dyDescent="0.25">
      <c r="A151" s="9">
        <v>152</v>
      </c>
      <c r="B151" s="10" t="s">
        <v>634</v>
      </c>
      <c r="C151" s="10" t="s">
        <v>635</v>
      </c>
      <c r="D151" s="10" t="s">
        <v>49</v>
      </c>
      <c r="E151" s="10" t="s">
        <v>16</v>
      </c>
      <c r="F151" s="10">
        <v>30</v>
      </c>
      <c r="G151" s="10" t="s">
        <v>636</v>
      </c>
      <c r="H151" s="10" t="s">
        <v>637</v>
      </c>
      <c r="I151" s="10" t="s">
        <v>291</v>
      </c>
      <c r="J151" s="11">
        <v>43770</v>
      </c>
      <c r="K151" s="10">
        <v>62</v>
      </c>
      <c r="L151" s="10" t="s">
        <v>44</v>
      </c>
      <c r="M151" s="12"/>
      <c r="O151">
        <f t="shared" si="49"/>
        <v>0</v>
      </c>
      <c r="Q151" s="9" t="str">
        <f t="shared" si="34"/>
        <v>152</v>
      </c>
      <c r="R151" s="10" t="str">
        <f t="shared" si="35"/>
        <v>Loretta</v>
      </c>
      <c r="S151" s="10" t="str">
        <f t="shared" si="36"/>
        <v>Leary</v>
      </c>
      <c r="T151" s="10" t="str">
        <f t="shared" si="37"/>
        <v>Miss</v>
      </c>
      <c r="U151" s="10" t="str">
        <f t="shared" si="38"/>
        <v>F</v>
      </c>
      <c r="V151" s="10" t="str">
        <f t="shared" si="39"/>
        <v>30</v>
      </c>
      <c r="W151" s="10" t="str">
        <f t="shared" si="40"/>
        <v>Amerland Road</v>
      </c>
      <c r="X151" s="10" t="str">
        <f t="shared" si="41"/>
        <v>ad</v>
      </c>
      <c r="Y151" s="10" t="str">
        <f t="shared" si="42"/>
        <v>Amerland Road</v>
      </c>
      <c r="Z151" s="10" t="str">
        <f t="shared" si="43"/>
        <v>Kent</v>
      </c>
      <c r="AA151" s="10" t="str">
        <f t="shared" si="44"/>
        <v>HS</v>
      </c>
      <c r="AB151" s="11" t="str">
        <f t="shared" si="45"/>
        <v>43770</v>
      </c>
      <c r="AC151" s="10" t="str">
        <f t="shared" si="46"/>
        <v>62</v>
      </c>
      <c r="AD151" s="10" t="str">
        <f t="shared" si="47"/>
        <v>D</v>
      </c>
      <c r="AE151" s="12" t="str">
        <f t="shared" si="48"/>
        <v/>
      </c>
    </row>
    <row r="152" spans="1:31" x14ac:dyDescent="0.25">
      <c r="A152" s="5">
        <v>153</v>
      </c>
      <c r="B152" s="6" t="s">
        <v>638</v>
      </c>
      <c r="C152" s="6" t="s">
        <v>95</v>
      </c>
      <c r="D152" s="6" t="s">
        <v>15</v>
      </c>
      <c r="E152" s="6" t="s">
        <v>16</v>
      </c>
      <c r="F152" s="6">
        <v>90</v>
      </c>
      <c r="G152" s="6" t="s">
        <v>639</v>
      </c>
      <c r="H152" s="6" t="s">
        <v>640</v>
      </c>
      <c r="I152" s="6" t="s">
        <v>641</v>
      </c>
      <c r="J152" s="7">
        <v>44200</v>
      </c>
      <c r="K152" s="6">
        <v>95</v>
      </c>
      <c r="L152" s="6" t="s">
        <v>20</v>
      </c>
      <c r="M152" s="8"/>
      <c r="O152">
        <f t="shared" si="49"/>
        <v>0</v>
      </c>
      <c r="Q152" s="5" t="str">
        <f t="shared" si="34"/>
        <v>153</v>
      </c>
      <c r="R152" s="6" t="str">
        <f t="shared" si="35"/>
        <v>Courtney</v>
      </c>
      <c r="S152" s="6" t="str">
        <f t="shared" si="36"/>
        <v>Velasquez</v>
      </c>
      <c r="T152" s="6" t="str">
        <f t="shared" si="37"/>
        <v>Mrs</v>
      </c>
      <c r="U152" s="6" t="str">
        <f t="shared" si="38"/>
        <v>F</v>
      </c>
      <c r="V152" s="6" t="str">
        <f t="shared" si="39"/>
        <v>90</v>
      </c>
      <c r="W152" s="6" t="str">
        <f t="shared" si="40"/>
        <v>Amherst Road</v>
      </c>
      <c r="X152" s="6" t="str">
        <f t="shared" si="41"/>
        <v>ad</v>
      </c>
      <c r="Y152" s="6" t="str">
        <f t="shared" si="42"/>
        <v>Amherst Road</v>
      </c>
      <c r="Z152" s="6" t="str">
        <f t="shared" si="43"/>
        <v>Boston</v>
      </c>
      <c r="AA152" s="6" t="str">
        <f t="shared" si="44"/>
        <v>L</v>
      </c>
      <c r="AB152" s="7" t="str">
        <f t="shared" si="45"/>
        <v>44200</v>
      </c>
      <c r="AC152" s="6" t="str">
        <f t="shared" si="46"/>
        <v>95</v>
      </c>
      <c r="AD152" s="6" t="str">
        <f t="shared" si="47"/>
        <v>B</v>
      </c>
      <c r="AE152" s="8" t="str">
        <f t="shared" si="48"/>
        <v/>
      </c>
    </row>
    <row r="153" spans="1:31" x14ac:dyDescent="0.25">
      <c r="A153" s="9">
        <v>154</v>
      </c>
      <c r="B153" s="10" t="s">
        <v>642</v>
      </c>
      <c r="C153" s="10" t="s">
        <v>643</v>
      </c>
      <c r="D153" s="10" t="s">
        <v>28</v>
      </c>
      <c r="E153" s="10" t="s">
        <v>29</v>
      </c>
      <c r="F153" s="10">
        <v>30</v>
      </c>
      <c r="G153" s="10" t="s">
        <v>644</v>
      </c>
      <c r="H153" s="10" t="s">
        <v>645</v>
      </c>
      <c r="I153" s="10" t="s">
        <v>238</v>
      </c>
      <c r="J153" s="11">
        <v>43536</v>
      </c>
      <c r="K153" s="10">
        <v>54</v>
      </c>
      <c r="L153" s="10" t="s">
        <v>39</v>
      </c>
      <c r="M153" s="12"/>
      <c r="O153">
        <f t="shared" si="49"/>
        <v>0</v>
      </c>
      <c r="Q153" s="9" t="str">
        <f t="shared" si="34"/>
        <v>154</v>
      </c>
      <c r="R153" s="10" t="str">
        <f t="shared" si="35"/>
        <v>Quentin</v>
      </c>
      <c r="S153" s="10" t="str">
        <f t="shared" si="36"/>
        <v>Hensley</v>
      </c>
      <c r="T153" s="10" t="str">
        <f t="shared" si="37"/>
        <v>Mr</v>
      </c>
      <c r="U153" s="10" t="str">
        <f t="shared" si="38"/>
        <v>M</v>
      </c>
      <c r="V153" s="10" t="str">
        <f t="shared" si="39"/>
        <v>30</v>
      </c>
      <c r="W153" s="10" t="str">
        <f t="shared" si="40"/>
        <v>Amroth Green</v>
      </c>
      <c r="X153" s="10" t="str">
        <f t="shared" si="41"/>
        <v>en</v>
      </c>
      <c r="Y153" s="10" t="str">
        <f t="shared" si="42"/>
        <v>Amroth Green</v>
      </c>
      <c r="Z153" s="10" t="str">
        <f t="shared" si="43"/>
        <v>Chertsey</v>
      </c>
      <c r="AA153" s="10" t="str">
        <f t="shared" si="44"/>
        <v>CR</v>
      </c>
      <c r="AB153" s="11" t="str">
        <f t="shared" si="45"/>
        <v>43536</v>
      </c>
      <c r="AC153" s="10" t="str">
        <f t="shared" si="46"/>
        <v>54</v>
      </c>
      <c r="AD153" s="10" t="str">
        <f t="shared" si="47"/>
        <v>C1</v>
      </c>
      <c r="AE153" s="12" t="str">
        <f t="shared" si="48"/>
        <v/>
      </c>
    </row>
    <row r="154" spans="1:31" x14ac:dyDescent="0.25">
      <c r="A154" s="5">
        <v>155</v>
      </c>
      <c r="B154" s="6" t="s">
        <v>646</v>
      </c>
      <c r="C154" s="6" t="s">
        <v>647</v>
      </c>
      <c r="D154" s="6" t="s">
        <v>15</v>
      </c>
      <c r="E154" s="6" t="s">
        <v>16</v>
      </c>
      <c r="F154" s="6">
        <v>60</v>
      </c>
      <c r="G154" s="6" t="s">
        <v>644</v>
      </c>
      <c r="H154" s="6" t="s">
        <v>648</v>
      </c>
      <c r="I154" s="6" t="s">
        <v>32</v>
      </c>
      <c r="J154" s="7">
        <v>43830</v>
      </c>
      <c r="K154" s="6">
        <v>69</v>
      </c>
      <c r="L154" s="6" t="s">
        <v>33</v>
      </c>
      <c r="M154" s="8"/>
      <c r="O154">
        <f t="shared" si="49"/>
        <v>0</v>
      </c>
      <c r="Q154" s="5" t="str">
        <f t="shared" si="34"/>
        <v>155</v>
      </c>
      <c r="R154" s="6" t="str">
        <f t="shared" si="35"/>
        <v>Valerie</v>
      </c>
      <c r="S154" s="6" t="str">
        <f t="shared" si="36"/>
        <v>Gibbs</v>
      </c>
      <c r="T154" s="6" t="str">
        <f t="shared" si="37"/>
        <v>Mrs</v>
      </c>
      <c r="U154" s="6" t="str">
        <f t="shared" si="38"/>
        <v>F</v>
      </c>
      <c r="V154" s="6" t="str">
        <f t="shared" si="39"/>
        <v>60</v>
      </c>
      <c r="W154" s="6" t="str">
        <f t="shared" si="40"/>
        <v>Amroth Green</v>
      </c>
      <c r="X154" s="6" t="str">
        <f t="shared" si="41"/>
        <v>en</v>
      </c>
      <c r="Y154" s="6" t="str">
        <f t="shared" si="42"/>
        <v>Amroth Green</v>
      </c>
      <c r="Z154" s="6" t="str">
        <f t="shared" si="43"/>
        <v>Winkleigh</v>
      </c>
      <c r="AA154" s="6" t="str">
        <f t="shared" si="44"/>
        <v>WC</v>
      </c>
      <c r="AB154" s="7" t="str">
        <f t="shared" si="45"/>
        <v>43830</v>
      </c>
      <c r="AC154" s="6" t="str">
        <f t="shared" si="46"/>
        <v>69</v>
      </c>
      <c r="AD154" s="6" t="str">
        <f t="shared" si="47"/>
        <v>A3</v>
      </c>
      <c r="AE154" s="8" t="str">
        <f t="shared" si="48"/>
        <v/>
      </c>
    </row>
    <row r="155" spans="1:31" x14ac:dyDescent="0.25">
      <c r="A155" s="9">
        <v>156</v>
      </c>
      <c r="B155" s="10" t="s">
        <v>649</v>
      </c>
      <c r="C155" s="10" t="s">
        <v>581</v>
      </c>
      <c r="D155" s="10" t="s">
        <v>28</v>
      </c>
      <c r="E155" s="10" t="s">
        <v>29</v>
      </c>
      <c r="F155" s="10">
        <v>60</v>
      </c>
      <c r="G155" s="10" t="s">
        <v>650</v>
      </c>
      <c r="H155" s="10" t="s">
        <v>651</v>
      </c>
      <c r="I155" s="10" t="s">
        <v>32</v>
      </c>
      <c r="J155" s="11">
        <v>43623</v>
      </c>
      <c r="K155" s="10">
        <v>15</v>
      </c>
      <c r="L155" s="10" t="s">
        <v>44</v>
      </c>
      <c r="M155" s="12"/>
      <c r="O155">
        <f t="shared" si="49"/>
        <v>0</v>
      </c>
      <c r="Q155" s="9" t="str">
        <f t="shared" si="34"/>
        <v>156</v>
      </c>
      <c r="R155" s="10" t="str">
        <f t="shared" si="35"/>
        <v>Barton</v>
      </c>
      <c r="S155" s="10" t="str">
        <f t="shared" si="36"/>
        <v>Rosa</v>
      </c>
      <c r="T155" s="10" t="str">
        <f t="shared" si="37"/>
        <v>Mr</v>
      </c>
      <c r="U155" s="10" t="str">
        <f t="shared" si="38"/>
        <v>M</v>
      </c>
      <c r="V155" s="10" t="str">
        <f t="shared" si="39"/>
        <v>60</v>
      </c>
      <c r="W155" s="10" t="str">
        <f t="shared" si="40"/>
        <v>Anchor Mill</v>
      </c>
      <c r="X155" s="10" t="str">
        <f t="shared" si="41"/>
        <v>ll</v>
      </c>
      <c r="Y155" s="10" t="str">
        <f t="shared" si="42"/>
        <v>Anchor Mill</v>
      </c>
      <c r="Z155" s="10" t="str">
        <f t="shared" si="43"/>
        <v>London</v>
      </c>
      <c r="AA155" s="10" t="str">
        <f t="shared" si="44"/>
        <v>WC</v>
      </c>
      <c r="AB155" s="11" t="str">
        <f t="shared" si="45"/>
        <v>43623</v>
      </c>
      <c r="AC155" s="10" t="str">
        <f t="shared" si="46"/>
        <v>15</v>
      </c>
      <c r="AD155" s="10" t="str">
        <f t="shared" si="47"/>
        <v>D</v>
      </c>
      <c r="AE155" s="12" t="str">
        <f t="shared" si="48"/>
        <v/>
      </c>
    </row>
    <row r="156" spans="1:31" x14ac:dyDescent="0.25">
      <c r="A156" s="5">
        <v>157</v>
      </c>
      <c r="B156" s="6" t="s">
        <v>652</v>
      </c>
      <c r="C156" s="6" t="s">
        <v>653</v>
      </c>
      <c r="D156" s="6" t="s">
        <v>49</v>
      </c>
      <c r="E156" s="6" t="s">
        <v>16</v>
      </c>
      <c r="F156" s="6">
        <v>90</v>
      </c>
      <c r="G156" s="6" t="s">
        <v>654</v>
      </c>
      <c r="H156" s="6" t="s">
        <v>655</v>
      </c>
      <c r="I156" s="6" t="s">
        <v>32</v>
      </c>
      <c r="J156" s="7">
        <v>44046</v>
      </c>
      <c r="K156" s="6">
        <v>65</v>
      </c>
      <c r="L156" s="6" t="s">
        <v>62</v>
      </c>
      <c r="M156" s="8"/>
      <c r="O156">
        <f t="shared" si="49"/>
        <v>0</v>
      </c>
      <c r="Q156" s="5" t="str">
        <f t="shared" si="34"/>
        <v>157</v>
      </c>
      <c r="R156" s="6" t="str">
        <f t="shared" si="35"/>
        <v>Lynell</v>
      </c>
      <c r="S156" s="6" t="str">
        <f t="shared" si="36"/>
        <v>Foster</v>
      </c>
      <c r="T156" s="6" t="str">
        <f t="shared" si="37"/>
        <v>Miss</v>
      </c>
      <c r="U156" s="6" t="str">
        <f t="shared" si="38"/>
        <v>F</v>
      </c>
      <c r="V156" s="6" t="str">
        <f t="shared" si="39"/>
        <v>90</v>
      </c>
      <c r="W156" s="6" t="str">
        <f t="shared" si="40"/>
        <v>Anderson Street</v>
      </c>
      <c r="X156" s="6" t="str">
        <f t="shared" si="41"/>
        <v>et</v>
      </c>
      <c r="Y156" s="6" t="str">
        <f t="shared" si="42"/>
        <v>Anderson Street</v>
      </c>
      <c r="Z156" s="6" t="str">
        <f t="shared" si="43"/>
        <v>Tighnabruaich</v>
      </c>
      <c r="AA156" s="6" t="str">
        <f t="shared" si="44"/>
        <v>WC</v>
      </c>
      <c r="AB156" s="7" t="str">
        <f t="shared" si="45"/>
        <v>44046</v>
      </c>
      <c r="AC156" s="6" t="str">
        <f t="shared" si="46"/>
        <v>65</v>
      </c>
      <c r="AD156" s="6" t="str">
        <f t="shared" si="47"/>
        <v>C4</v>
      </c>
      <c r="AE156" s="8" t="str">
        <f t="shared" si="48"/>
        <v/>
      </c>
    </row>
    <row r="157" spans="1:31" x14ac:dyDescent="0.25">
      <c r="A157" s="9">
        <v>158</v>
      </c>
      <c r="B157" s="10" t="s">
        <v>656</v>
      </c>
      <c r="C157" s="10" t="s">
        <v>657</v>
      </c>
      <c r="D157" s="10" t="s">
        <v>28</v>
      </c>
      <c r="E157" s="10" t="s">
        <v>29</v>
      </c>
      <c r="F157" s="10">
        <v>90</v>
      </c>
      <c r="G157" s="10" t="s">
        <v>658</v>
      </c>
      <c r="H157" s="10" t="s">
        <v>659</v>
      </c>
      <c r="I157" s="10" t="s">
        <v>32</v>
      </c>
      <c r="J157" s="11">
        <v>43724</v>
      </c>
      <c r="K157" s="10">
        <v>54</v>
      </c>
      <c r="L157" s="10" t="s">
        <v>39</v>
      </c>
      <c r="M157" s="12"/>
      <c r="O157">
        <f t="shared" si="49"/>
        <v>0</v>
      </c>
      <c r="Q157" s="9" t="str">
        <f t="shared" si="34"/>
        <v>158</v>
      </c>
      <c r="R157" s="10" t="str">
        <f t="shared" si="35"/>
        <v>Rudolf</v>
      </c>
      <c r="S157" s="10" t="str">
        <f t="shared" si="36"/>
        <v>Spicer</v>
      </c>
      <c r="T157" s="10" t="str">
        <f t="shared" si="37"/>
        <v>Mr</v>
      </c>
      <c r="U157" s="10" t="str">
        <f t="shared" si="38"/>
        <v>M</v>
      </c>
      <c r="V157" s="10" t="str">
        <f t="shared" si="39"/>
        <v>90</v>
      </c>
      <c r="W157" s="10" t="str">
        <f t="shared" si="40"/>
        <v>Andover Terrace</v>
      </c>
      <c r="X157" s="10" t="str">
        <f t="shared" si="41"/>
        <v>ce</v>
      </c>
      <c r="Y157" s="10" t="str">
        <f t="shared" si="42"/>
        <v>Andover Terrace</v>
      </c>
      <c r="Z157" s="10" t="str">
        <f t="shared" si="43"/>
        <v>Middlewich</v>
      </c>
      <c r="AA157" s="10" t="str">
        <f t="shared" si="44"/>
        <v>WC</v>
      </c>
      <c r="AB157" s="11" t="str">
        <f t="shared" si="45"/>
        <v>43724</v>
      </c>
      <c r="AC157" s="10" t="str">
        <f t="shared" si="46"/>
        <v>54</v>
      </c>
      <c r="AD157" s="10" t="str">
        <f t="shared" si="47"/>
        <v>C1</v>
      </c>
      <c r="AE157" s="12" t="str">
        <f t="shared" si="48"/>
        <v/>
      </c>
    </row>
    <row r="158" spans="1:31" x14ac:dyDescent="0.25">
      <c r="A158" s="5">
        <v>159</v>
      </c>
      <c r="B158" s="6" t="s">
        <v>660</v>
      </c>
      <c r="C158" s="6" t="s">
        <v>661</v>
      </c>
      <c r="D158" s="6" t="s">
        <v>49</v>
      </c>
      <c r="E158" s="6" t="s">
        <v>16</v>
      </c>
      <c r="F158" s="6">
        <v>30</v>
      </c>
      <c r="G158" s="6" t="s">
        <v>662</v>
      </c>
      <c r="H158" s="6" t="s">
        <v>663</v>
      </c>
      <c r="I158" s="6" t="s">
        <v>25</v>
      </c>
      <c r="J158" s="7">
        <v>44248</v>
      </c>
      <c r="K158" s="6">
        <v>58</v>
      </c>
      <c r="L158" s="6" t="s">
        <v>78</v>
      </c>
      <c r="M158" s="8"/>
      <c r="O158">
        <f t="shared" si="49"/>
        <v>0</v>
      </c>
      <c r="Q158" s="5" t="str">
        <f t="shared" si="34"/>
        <v>159</v>
      </c>
      <c r="R158" s="6" t="str">
        <f t="shared" si="35"/>
        <v>Alesia</v>
      </c>
      <c r="S158" s="6" t="str">
        <f t="shared" si="36"/>
        <v>King</v>
      </c>
      <c r="T158" s="6" t="str">
        <f t="shared" si="37"/>
        <v>Miss</v>
      </c>
      <c r="U158" s="6" t="str">
        <f t="shared" si="38"/>
        <v>F</v>
      </c>
      <c r="V158" s="6" t="str">
        <f t="shared" si="39"/>
        <v>30</v>
      </c>
      <c r="W158" s="6" t="str">
        <f t="shared" si="40"/>
        <v>Andrews Walk</v>
      </c>
      <c r="X158" s="6" t="str">
        <f t="shared" si="41"/>
        <v>lk</v>
      </c>
      <c r="Y158" s="6" t="str">
        <f t="shared" si="42"/>
        <v>Andrews Walk</v>
      </c>
      <c r="Z158" s="6" t="str">
        <f t="shared" si="43"/>
        <v>Hinton St. George</v>
      </c>
      <c r="AA158" s="6" t="str">
        <f t="shared" si="44"/>
        <v>HG</v>
      </c>
      <c r="AB158" s="7" t="str">
        <f t="shared" si="45"/>
        <v>44248</v>
      </c>
      <c r="AC158" s="6" t="str">
        <f t="shared" si="46"/>
        <v>58</v>
      </c>
      <c r="AD158" s="6" t="str">
        <f t="shared" si="47"/>
        <v>C2</v>
      </c>
      <c r="AE158" s="8" t="str">
        <f t="shared" si="48"/>
        <v/>
      </c>
    </row>
    <row r="159" spans="1:31" x14ac:dyDescent="0.25">
      <c r="A159" s="9">
        <v>160</v>
      </c>
      <c r="B159" s="10" t="s">
        <v>664</v>
      </c>
      <c r="C159" s="10" t="s">
        <v>665</v>
      </c>
      <c r="D159" s="10" t="s">
        <v>28</v>
      </c>
      <c r="E159" s="10" t="s">
        <v>29</v>
      </c>
      <c r="F159" s="10">
        <v>60</v>
      </c>
      <c r="G159" s="10" t="s">
        <v>666</v>
      </c>
      <c r="H159" s="10" t="s">
        <v>545</v>
      </c>
      <c r="I159" s="10" t="s">
        <v>421</v>
      </c>
      <c r="J159" s="11">
        <v>44512</v>
      </c>
      <c r="K159" s="10">
        <v>43</v>
      </c>
      <c r="L159" s="10" t="s">
        <v>20</v>
      </c>
      <c r="M159" s="12"/>
      <c r="O159">
        <f t="shared" si="49"/>
        <v>0</v>
      </c>
      <c r="Q159" s="9" t="str">
        <f t="shared" si="34"/>
        <v>160</v>
      </c>
      <c r="R159" s="10" t="str">
        <f t="shared" si="35"/>
        <v>Wes</v>
      </c>
      <c r="S159" s="10" t="str">
        <f t="shared" si="36"/>
        <v>Bird</v>
      </c>
      <c r="T159" s="10" t="str">
        <f t="shared" si="37"/>
        <v>Mr</v>
      </c>
      <c r="U159" s="10" t="str">
        <f t="shared" si="38"/>
        <v>M</v>
      </c>
      <c r="V159" s="10" t="str">
        <f t="shared" si="39"/>
        <v>60</v>
      </c>
      <c r="W159" s="10" t="str">
        <f t="shared" si="40"/>
        <v>Anerley Road</v>
      </c>
      <c r="X159" s="10" t="str">
        <f t="shared" si="41"/>
        <v>ad</v>
      </c>
      <c r="Y159" s="10" t="str">
        <f t="shared" si="42"/>
        <v>Anerley Road</v>
      </c>
      <c r="Z159" s="10" t="str">
        <f t="shared" si="43"/>
        <v>Axbridge</v>
      </c>
      <c r="AA159" s="10" t="str">
        <f t="shared" si="44"/>
        <v>NR</v>
      </c>
      <c r="AB159" s="11" t="str">
        <f t="shared" si="45"/>
        <v>44512</v>
      </c>
      <c r="AC159" s="10" t="str">
        <f t="shared" si="46"/>
        <v>43</v>
      </c>
      <c r="AD159" s="10" t="str">
        <f t="shared" si="47"/>
        <v>B</v>
      </c>
      <c r="AE159" s="12" t="str">
        <f t="shared" si="48"/>
        <v/>
      </c>
    </row>
    <row r="160" spans="1:31" x14ac:dyDescent="0.25">
      <c r="A160" s="5">
        <v>161</v>
      </c>
      <c r="B160" s="6" t="s">
        <v>667</v>
      </c>
      <c r="C160" s="6" t="s">
        <v>668</v>
      </c>
      <c r="D160" s="6" t="s">
        <v>15</v>
      </c>
      <c r="E160" s="6" t="s">
        <v>16</v>
      </c>
      <c r="F160" s="6">
        <v>30</v>
      </c>
      <c r="G160" s="6" t="s">
        <v>669</v>
      </c>
      <c r="H160" s="6" t="s">
        <v>670</v>
      </c>
      <c r="I160" s="6" t="s">
        <v>32</v>
      </c>
      <c r="J160" s="7">
        <v>44516</v>
      </c>
      <c r="K160" s="6">
        <v>67</v>
      </c>
      <c r="L160" s="6" t="s">
        <v>20</v>
      </c>
      <c r="M160" s="8"/>
      <c r="O160">
        <f t="shared" si="49"/>
        <v>0</v>
      </c>
      <c r="Q160" s="5" t="str">
        <f t="shared" si="34"/>
        <v>161</v>
      </c>
      <c r="R160" s="6" t="str">
        <f t="shared" si="35"/>
        <v>Lynette</v>
      </c>
      <c r="S160" s="6" t="str">
        <f t="shared" si="36"/>
        <v>Barrett</v>
      </c>
      <c r="T160" s="6" t="str">
        <f t="shared" si="37"/>
        <v>Mrs</v>
      </c>
      <c r="U160" s="6" t="str">
        <f t="shared" si="38"/>
        <v>F</v>
      </c>
      <c r="V160" s="6" t="str">
        <f t="shared" si="39"/>
        <v>30</v>
      </c>
      <c r="W160" s="6" t="str">
        <f t="shared" si="40"/>
        <v>Anerley Station</v>
      </c>
      <c r="X160" s="6" t="str">
        <f t="shared" si="41"/>
        <v>on</v>
      </c>
      <c r="Y160" s="6" t="str">
        <f t="shared" si="42"/>
        <v>Anerley Station</v>
      </c>
      <c r="Z160" s="6" t="str">
        <f t="shared" si="43"/>
        <v>Tillicoultry</v>
      </c>
      <c r="AA160" s="6" t="str">
        <f t="shared" si="44"/>
        <v>WC</v>
      </c>
      <c r="AB160" s="7" t="str">
        <f t="shared" si="45"/>
        <v>44516</v>
      </c>
      <c r="AC160" s="6" t="str">
        <f t="shared" si="46"/>
        <v>67</v>
      </c>
      <c r="AD160" s="6" t="str">
        <f t="shared" si="47"/>
        <v>B</v>
      </c>
      <c r="AE160" s="8" t="str">
        <f t="shared" si="48"/>
        <v/>
      </c>
    </row>
    <row r="161" spans="1:31" x14ac:dyDescent="0.25">
      <c r="A161" s="9">
        <v>162</v>
      </c>
      <c r="B161" s="10" t="s">
        <v>671</v>
      </c>
      <c r="C161" s="10" t="s">
        <v>672</v>
      </c>
      <c r="D161" s="10" t="s">
        <v>28</v>
      </c>
      <c r="E161" s="10" t="s">
        <v>29</v>
      </c>
      <c r="F161" s="10">
        <v>30</v>
      </c>
      <c r="G161" s="10" t="s">
        <v>673</v>
      </c>
      <c r="H161" s="10" t="s">
        <v>674</v>
      </c>
      <c r="I161" s="10" t="s">
        <v>32</v>
      </c>
      <c r="J161" s="11">
        <v>44129</v>
      </c>
      <c r="K161" s="10">
        <v>87</v>
      </c>
      <c r="L161" s="10" t="s">
        <v>78</v>
      </c>
      <c r="M161" s="12"/>
      <c r="O161">
        <f t="shared" si="49"/>
        <v>0</v>
      </c>
      <c r="Q161" s="9" t="str">
        <f t="shared" si="34"/>
        <v>162</v>
      </c>
      <c r="R161" s="10" t="str">
        <f t="shared" si="35"/>
        <v>Neil</v>
      </c>
      <c r="S161" s="10" t="str">
        <f t="shared" si="36"/>
        <v>Bateman</v>
      </c>
      <c r="T161" s="10" t="str">
        <f t="shared" si="37"/>
        <v>Mr</v>
      </c>
      <c r="U161" s="10" t="str">
        <f t="shared" si="38"/>
        <v>M</v>
      </c>
      <c r="V161" s="10" t="str">
        <f t="shared" si="39"/>
        <v>30</v>
      </c>
      <c r="W161" s="10" t="str">
        <f t="shared" si="40"/>
        <v>Anerley Street</v>
      </c>
      <c r="X161" s="10" t="str">
        <f t="shared" si="41"/>
        <v>et</v>
      </c>
      <c r="Y161" s="10" t="str">
        <f t="shared" si="42"/>
        <v>Anerley Street</v>
      </c>
      <c r="Z161" s="10" t="str">
        <f t="shared" si="43"/>
        <v>Wells-Next-The-Sea</v>
      </c>
      <c r="AA161" s="10" t="str">
        <f t="shared" si="44"/>
        <v>WC</v>
      </c>
      <c r="AB161" s="11" t="str">
        <f t="shared" si="45"/>
        <v>44129</v>
      </c>
      <c r="AC161" s="10" t="str">
        <f t="shared" si="46"/>
        <v>87</v>
      </c>
      <c r="AD161" s="10" t="str">
        <f t="shared" si="47"/>
        <v>C2</v>
      </c>
      <c r="AE161" s="12" t="str">
        <f t="shared" si="48"/>
        <v/>
      </c>
    </row>
    <row r="162" spans="1:31" x14ac:dyDescent="0.25">
      <c r="A162" s="5">
        <v>163</v>
      </c>
      <c r="B162" s="6" t="s">
        <v>675</v>
      </c>
      <c r="C162" s="6" t="s">
        <v>676</v>
      </c>
      <c r="D162" s="6" t="s">
        <v>28</v>
      </c>
      <c r="E162" s="6" t="s">
        <v>29</v>
      </c>
      <c r="F162" s="6">
        <v>90</v>
      </c>
      <c r="G162" s="6" t="s">
        <v>677</v>
      </c>
      <c r="H162" s="6" t="s">
        <v>678</v>
      </c>
      <c r="I162" s="6" t="s">
        <v>32</v>
      </c>
      <c r="J162" s="7">
        <v>43755</v>
      </c>
      <c r="K162" s="6">
        <v>13</v>
      </c>
      <c r="L162" s="6" t="s">
        <v>44</v>
      </c>
      <c r="M162" s="8"/>
      <c r="O162">
        <f t="shared" si="49"/>
        <v>0</v>
      </c>
      <c r="Q162" s="5" t="str">
        <f t="shared" si="34"/>
        <v>163</v>
      </c>
      <c r="R162" s="6" t="str">
        <f t="shared" si="35"/>
        <v>Maria</v>
      </c>
      <c r="S162" s="6" t="str">
        <f t="shared" si="36"/>
        <v>Culver</v>
      </c>
      <c r="T162" s="6" t="str">
        <f t="shared" si="37"/>
        <v>Mr</v>
      </c>
      <c r="U162" s="6" t="str">
        <f t="shared" si="38"/>
        <v>M</v>
      </c>
      <c r="V162" s="6" t="str">
        <f t="shared" si="39"/>
        <v>90</v>
      </c>
      <c r="W162" s="6" t="str">
        <f t="shared" si="40"/>
        <v>Angel Close</v>
      </c>
      <c r="X162" s="6" t="str">
        <f t="shared" si="41"/>
        <v>se</v>
      </c>
      <c r="Y162" s="6" t="str">
        <f t="shared" si="42"/>
        <v>Angel Close</v>
      </c>
      <c r="Z162" s="6" t="str">
        <f t="shared" si="43"/>
        <v>Marazion</v>
      </c>
      <c r="AA162" s="6" t="str">
        <f t="shared" si="44"/>
        <v>WC</v>
      </c>
      <c r="AB162" s="7" t="str">
        <f t="shared" si="45"/>
        <v>43755</v>
      </c>
      <c r="AC162" s="6" t="str">
        <f t="shared" si="46"/>
        <v>13</v>
      </c>
      <c r="AD162" s="6" t="str">
        <f t="shared" si="47"/>
        <v>D</v>
      </c>
      <c r="AE162" s="8" t="str">
        <f t="shared" si="48"/>
        <v/>
      </c>
    </row>
    <row r="163" spans="1:31" x14ac:dyDescent="0.25">
      <c r="A163" s="9">
        <v>164</v>
      </c>
      <c r="B163" s="10" t="s">
        <v>679</v>
      </c>
      <c r="C163" s="10" t="s">
        <v>441</v>
      </c>
      <c r="D163" s="10" t="s">
        <v>28</v>
      </c>
      <c r="E163" s="10" t="s">
        <v>29</v>
      </c>
      <c r="F163" s="10">
        <v>60</v>
      </c>
      <c r="G163" s="10" t="s">
        <v>680</v>
      </c>
      <c r="H163" s="10" t="s">
        <v>681</v>
      </c>
      <c r="I163" s="10" t="s">
        <v>682</v>
      </c>
      <c r="J163" s="11">
        <v>43619</v>
      </c>
      <c r="K163" s="10">
        <v>54</v>
      </c>
      <c r="L163" s="10" t="s">
        <v>68</v>
      </c>
      <c r="M163" s="12"/>
      <c r="O163">
        <f t="shared" si="49"/>
        <v>0</v>
      </c>
      <c r="Q163" s="9" t="str">
        <f t="shared" si="34"/>
        <v>164</v>
      </c>
      <c r="R163" s="10" t="str">
        <f t="shared" si="35"/>
        <v>Gaston</v>
      </c>
      <c r="S163" s="10" t="str">
        <f t="shared" si="36"/>
        <v>Russo</v>
      </c>
      <c r="T163" s="10" t="str">
        <f t="shared" si="37"/>
        <v>Mr</v>
      </c>
      <c r="U163" s="10" t="str">
        <f t="shared" si="38"/>
        <v>M</v>
      </c>
      <c r="V163" s="10" t="str">
        <f t="shared" si="39"/>
        <v>60</v>
      </c>
      <c r="W163" s="10" t="str">
        <f t="shared" si="40"/>
        <v>Angel Park</v>
      </c>
      <c r="X163" s="10" t="str">
        <f t="shared" si="41"/>
        <v>rk</v>
      </c>
      <c r="Y163" s="10" t="str">
        <f t="shared" si="42"/>
        <v>Angel Park</v>
      </c>
      <c r="Z163" s="10" t="str">
        <f t="shared" si="43"/>
        <v>Berkshire</v>
      </c>
      <c r="AA163" s="10" t="str">
        <f t="shared" si="44"/>
        <v>DA</v>
      </c>
      <c r="AB163" s="11" t="str">
        <f t="shared" si="45"/>
        <v>43619</v>
      </c>
      <c r="AC163" s="10" t="str">
        <f t="shared" si="46"/>
        <v>54</v>
      </c>
      <c r="AD163" s="10" t="str">
        <f t="shared" si="47"/>
        <v>A2</v>
      </c>
      <c r="AE163" s="12" t="str">
        <f t="shared" si="48"/>
        <v/>
      </c>
    </row>
    <row r="164" spans="1:31" x14ac:dyDescent="0.25">
      <c r="A164" s="5">
        <v>165</v>
      </c>
      <c r="B164" s="6" t="s">
        <v>683</v>
      </c>
      <c r="C164" s="6" t="s">
        <v>684</v>
      </c>
      <c r="D164" s="6" t="s">
        <v>49</v>
      </c>
      <c r="E164" s="6" t="s">
        <v>16</v>
      </c>
      <c r="F164" s="6">
        <v>60</v>
      </c>
      <c r="G164" s="6" t="s">
        <v>685</v>
      </c>
      <c r="H164" s="6" t="s">
        <v>686</v>
      </c>
      <c r="I164" s="6" t="s">
        <v>32</v>
      </c>
      <c r="J164" s="7">
        <v>43889</v>
      </c>
      <c r="K164" s="6">
        <v>39</v>
      </c>
      <c r="L164" s="6" t="s">
        <v>78</v>
      </c>
      <c r="M164" s="8"/>
      <c r="O164">
        <f t="shared" si="49"/>
        <v>0</v>
      </c>
      <c r="Q164" s="5" t="str">
        <f t="shared" si="34"/>
        <v>165</v>
      </c>
      <c r="R164" s="6" t="str">
        <f t="shared" si="35"/>
        <v>Sharda</v>
      </c>
      <c r="S164" s="6" t="str">
        <f t="shared" si="36"/>
        <v>Odom</v>
      </c>
      <c r="T164" s="6" t="str">
        <f t="shared" si="37"/>
        <v>Miss</v>
      </c>
      <c r="U164" s="6" t="str">
        <f t="shared" si="38"/>
        <v>F</v>
      </c>
      <c r="V164" s="6" t="str">
        <f t="shared" si="39"/>
        <v>60</v>
      </c>
      <c r="W164" s="6" t="str">
        <f t="shared" si="40"/>
        <v>Angel Yard</v>
      </c>
      <c r="X164" s="6" t="str">
        <f t="shared" si="41"/>
        <v>rd</v>
      </c>
      <c r="Y164" s="6" t="str">
        <f t="shared" si="42"/>
        <v>Angel Yard</v>
      </c>
      <c r="Z164" s="6" t="str">
        <f t="shared" si="43"/>
        <v>Shipston-On-Stour</v>
      </c>
      <c r="AA164" s="6" t="str">
        <f t="shared" si="44"/>
        <v>WC</v>
      </c>
      <c r="AB164" s="7" t="str">
        <f t="shared" si="45"/>
        <v>43889</v>
      </c>
      <c r="AC164" s="6" t="str">
        <f t="shared" si="46"/>
        <v>39</v>
      </c>
      <c r="AD164" s="6" t="str">
        <f t="shared" si="47"/>
        <v>C2</v>
      </c>
      <c r="AE164" s="8" t="str">
        <f t="shared" si="48"/>
        <v/>
      </c>
    </row>
    <row r="165" spans="1:31" x14ac:dyDescent="0.25">
      <c r="A165" s="9">
        <v>166</v>
      </c>
      <c r="B165" s="10" t="s">
        <v>687</v>
      </c>
      <c r="C165" s="10" t="s">
        <v>688</v>
      </c>
      <c r="D165" s="10" t="s">
        <v>28</v>
      </c>
      <c r="E165" s="10" t="s">
        <v>29</v>
      </c>
      <c r="F165" s="10">
        <v>30</v>
      </c>
      <c r="G165" s="10" t="s">
        <v>689</v>
      </c>
      <c r="H165" s="10" t="s">
        <v>690</v>
      </c>
      <c r="I165" s="10" t="s">
        <v>32</v>
      </c>
      <c r="J165" s="11">
        <v>43653</v>
      </c>
      <c r="K165" s="10">
        <v>75</v>
      </c>
      <c r="L165" s="10" t="s">
        <v>157</v>
      </c>
      <c r="M165" s="12"/>
      <c r="O165">
        <f t="shared" si="49"/>
        <v>0</v>
      </c>
      <c r="Q165" s="9" t="str">
        <f t="shared" si="34"/>
        <v>166</v>
      </c>
      <c r="R165" s="10" t="str">
        <f t="shared" si="35"/>
        <v>Ronald</v>
      </c>
      <c r="S165" s="10" t="str">
        <f t="shared" si="36"/>
        <v>Daniel</v>
      </c>
      <c r="T165" s="10" t="str">
        <f t="shared" si="37"/>
        <v>Mr</v>
      </c>
      <c r="U165" s="10" t="str">
        <f t="shared" si="38"/>
        <v>M</v>
      </c>
      <c r="V165" s="10" t="str">
        <f t="shared" si="39"/>
        <v>30</v>
      </c>
      <c r="W165" s="10" t="str">
        <f t="shared" si="40"/>
        <v>Angell Road</v>
      </c>
      <c r="X165" s="10" t="str">
        <f t="shared" si="41"/>
        <v>ad</v>
      </c>
      <c r="Y165" s="10" t="str">
        <f t="shared" si="42"/>
        <v>Angell Road</v>
      </c>
      <c r="Z165" s="10" t="str">
        <f t="shared" si="43"/>
        <v>Nethy Bridge</v>
      </c>
      <c r="AA165" s="10" t="str">
        <f t="shared" si="44"/>
        <v>WC</v>
      </c>
      <c r="AB165" s="11" t="str">
        <f t="shared" si="45"/>
        <v>43653</v>
      </c>
      <c r="AC165" s="10" t="str">
        <f t="shared" si="46"/>
        <v>75</v>
      </c>
      <c r="AD165" s="10" t="str">
        <f t="shared" si="47"/>
        <v>C3</v>
      </c>
      <c r="AE165" s="12" t="str">
        <f t="shared" si="48"/>
        <v/>
      </c>
    </row>
    <row r="166" spans="1:31" x14ac:dyDescent="0.25">
      <c r="A166" s="5">
        <v>167</v>
      </c>
      <c r="B166" s="6" t="s">
        <v>691</v>
      </c>
      <c r="C166" s="6" t="s">
        <v>692</v>
      </c>
      <c r="D166" s="6" t="s">
        <v>49</v>
      </c>
      <c r="E166" s="6" t="s">
        <v>16</v>
      </c>
      <c r="F166" s="6">
        <v>30</v>
      </c>
      <c r="G166" s="6" t="s">
        <v>693</v>
      </c>
      <c r="H166" s="6" t="s">
        <v>694</v>
      </c>
      <c r="I166" s="6" t="s">
        <v>211</v>
      </c>
      <c r="J166" s="7">
        <v>43656</v>
      </c>
      <c r="K166" s="6">
        <v>47</v>
      </c>
      <c r="L166" s="6" t="s">
        <v>33</v>
      </c>
      <c r="M166" s="8"/>
      <c r="O166">
        <f t="shared" si="49"/>
        <v>0</v>
      </c>
      <c r="Q166" s="5" t="str">
        <f t="shared" si="34"/>
        <v>167</v>
      </c>
      <c r="R166" s="6" t="str">
        <f t="shared" si="35"/>
        <v>Vennie</v>
      </c>
      <c r="S166" s="6" t="str">
        <f t="shared" si="36"/>
        <v>Voss</v>
      </c>
      <c r="T166" s="6" t="str">
        <f t="shared" si="37"/>
        <v>Miss</v>
      </c>
      <c r="U166" s="6" t="str">
        <f t="shared" si="38"/>
        <v>F</v>
      </c>
      <c r="V166" s="6" t="str">
        <f t="shared" si="39"/>
        <v>30</v>
      </c>
      <c r="W166" s="6" t="str">
        <f t="shared" si="40"/>
        <v>Angell Town</v>
      </c>
      <c r="X166" s="6" t="str">
        <f t="shared" si="41"/>
        <v>wn</v>
      </c>
      <c r="Y166" s="6" t="str">
        <f t="shared" si="42"/>
        <v>Angell Town</v>
      </c>
      <c r="Z166" s="6" t="str">
        <f t="shared" si="43"/>
        <v>Ashton-Under-Lyne</v>
      </c>
      <c r="AA166" s="6" t="str">
        <f t="shared" si="44"/>
        <v>TW</v>
      </c>
      <c r="AB166" s="7" t="str">
        <f t="shared" si="45"/>
        <v>43656</v>
      </c>
      <c r="AC166" s="6" t="str">
        <f t="shared" si="46"/>
        <v>47</v>
      </c>
      <c r="AD166" s="6" t="str">
        <f t="shared" si="47"/>
        <v>A3</v>
      </c>
      <c r="AE166" s="8" t="str">
        <f t="shared" si="48"/>
        <v/>
      </c>
    </row>
    <row r="167" spans="1:31" x14ac:dyDescent="0.25">
      <c r="A167" s="9">
        <v>168</v>
      </c>
      <c r="B167" s="10" t="s">
        <v>695</v>
      </c>
      <c r="C167" s="10" t="s">
        <v>696</v>
      </c>
      <c r="D167" s="10" t="s">
        <v>28</v>
      </c>
      <c r="E167" s="10" t="s">
        <v>29</v>
      </c>
      <c r="F167" s="10">
        <v>60</v>
      </c>
      <c r="G167" s="10" t="s">
        <v>697</v>
      </c>
      <c r="H167" s="10" t="s">
        <v>698</v>
      </c>
      <c r="I167" s="10" t="s">
        <v>699</v>
      </c>
      <c r="J167" s="11">
        <v>44378</v>
      </c>
      <c r="K167" s="10">
        <v>83</v>
      </c>
      <c r="L167" s="10" t="s">
        <v>78</v>
      </c>
      <c r="M167" s="12"/>
      <c r="O167">
        <f t="shared" si="49"/>
        <v>0</v>
      </c>
      <c r="Q167" s="9" t="str">
        <f t="shared" si="34"/>
        <v>168</v>
      </c>
      <c r="R167" s="10" t="str">
        <f t="shared" si="35"/>
        <v>Art</v>
      </c>
      <c r="S167" s="10" t="str">
        <f t="shared" si="36"/>
        <v>Mcmanus</v>
      </c>
      <c r="T167" s="10" t="str">
        <f t="shared" si="37"/>
        <v>Mr</v>
      </c>
      <c r="U167" s="10" t="str">
        <f t="shared" si="38"/>
        <v>M</v>
      </c>
      <c r="V167" s="10" t="str">
        <f t="shared" si="39"/>
        <v>60</v>
      </c>
      <c r="W167" s="10" t="str">
        <f t="shared" si="40"/>
        <v>Angus Street</v>
      </c>
      <c r="X167" s="10" t="str">
        <f t="shared" si="41"/>
        <v>et</v>
      </c>
      <c r="Y167" s="10" t="str">
        <f t="shared" si="42"/>
        <v>Angus Street</v>
      </c>
      <c r="Z167" s="10" t="str">
        <f t="shared" si="43"/>
        <v>Billingham</v>
      </c>
      <c r="AA167" s="10" t="str">
        <f t="shared" si="44"/>
        <v>CM</v>
      </c>
      <c r="AB167" s="11" t="str">
        <f t="shared" si="45"/>
        <v>44378</v>
      </c>
      <c r="AC167" s="10" t="str">
        <f t="shared" si="46"/>
        <v>83</v>
      </c>
      <c r="AD167" s="10" t="str">
        <f t="shared" si="47"/>
        <v>C2</v>
      </c>
      <c r="AE167" s="12" t="str">
        <f t="shared" si="48"/>
        <v/>
      </c>
    </row>
    <row r="168" spans="1:31" x14ac:dyDescent="0.25">
      <c r="A168" s="5">
        <v>169</v>
      </c>
      <c r="B168" s="6" t="s">
        <v>700</v>
      </c>
      <c r="C168" s="6" t="s">
        <v>701</v>
      </c>
      <c r="D168" s="6" t="s">
        <v>49</v>
      </c>
      <c r="E168" s="6" t="s">
        <v>16</v>
      </c>
      <c r="F168" s="6">
        <v>60</v>
      </c>
      <c r="G168" s="6" t="s">
        <v>702</v>
      </c>
      <c r="H168" s="6" t="s">
        <v>161</v>
      </c>
      <c r="I168" s="6" t="s">
        <v>162</v>
      </c>
      <c r="J168" s="7">
        <v>44040</v>
      </c>
      <c r="K168" s="6">
        <v>64</v>
      </c>
      <c r="L168" s="6" t="s">
        <v>99</v>
      </c>
      <c r="M168" s="8"/>
      <c r="O168">
        <f t="shared" si="49"/>
        <v>0</v>
      </c>
      <c r="Q168" s="5" t="str">
        <f t="shared" si="34"/>
        <v>169</v>
      </c>
      <c r="R168" s="6" t="str">
        <f t="shared" si="35"/>
        <v>Tyra</v>
      </c>
      <c r="S168" s="6" t="str">
        <f t="shared" si="36"/>
        <v>Henry</v>
      </c>
      <c r="T168" s="6" t="str">
        <f t="shared" si="37"/>
        <v>Miss</v>
      </c>
      <c r="U168" s="6" t="str">
        <f t="shared" si="38"/>
        <v>F</v>
      </c>
      <c r="V168" s="6" t="str">
        <f t="shared" si="39"/>
        <v>60</v>
      </c>
      <c r="W168" s="6" t="str">
        <f t="shared" si="40"/>
        <v>Anley Road</v>
      </c>
      <c r="X168" s="6" t="str">
        <f t="shared" si="41"/>
        <v>ad</v>
      </c>
      <c r="Y168" s="6" t="str">
        <f t="shared" si="42"/>
        <v>Anley Road</v>
      </c>
      <c r="Z168" s="6" t="str">
        <f t="shared" si="43"/>
        <v>Alresford</v>
      </c>
      <c r="AA168" s="6" t="str">
        <f t="shared" si="44"/>
        <v>FK</v>
      </c>
      <c r="AB168" s="7" t="str">
        <f t="shared" si="45"/>
        <v>44040</v>
      </c>
      <c r="AC168" s="6" t="str">
        <f t="shared" si="46"/>
        <v>64</v>
      </c>
      <c r="AD168" s="6" t="str">
        <f t="shared" si="47"/>
        <v>E</v>
      </c>
      <c r="AE168" s="8" t="str">
        <f t="shared" si="48"/>
        <v/>
      </c>
    </row>
    <row r="169" spans="1:31" x14ac:dyDescent="0.25">
      <c r="A169" s="9">
        <v>170</v>
      </c>
      <c r="B169" s="10" t="s">
        <v>703</v>
      </c>
      <c r="C169" s="10" t="s">
        <v>704</v>
      </c>
      <c r="D169" s="10" t="s">
        <v>28</v>
      </c>
      <c r="E169" s="10" t="s">
        <v>29</v>
      </c>
      <c r="F169" s="10">
        <v>30</v>
      </c>
      <c r="G169" s="10" t="s">
        <v>705</v>
      </c>
      <c r="H169" s="10" t="s">
        <v>706</v>
      </c>
      <c r="I169" s="10" t="s">
        <v>185</v>
      </c>
      <c r="J169" s="11">
        <v>44130</v>
      </c>
      <c r="K169" s="10">
        <v>36</v>
      </c>
      <c r="L169" s="10" t="s">
        <v>44</v>
      </c>
      <c r="M169" s="12"/>
      <c r="O169">
        <f t="shared" si="49"/>
        <v>0</v>
      </c>
      <c r="Q169" s="9" t="str">
        <f t="shared" si="34"/>
        <v>170</v>
      </c>
      <c r="R169" s="10" t="str">
        <f t="shared" si="35"/>
        <v>Trevor</v>
      </c>
      <c r="S169" s="10" t="str">
        <f t="shared" si="36"/>
        <v>Lancaster</v>
      </c>
      <c r="T169" s="10" t="str">
        <f t="shared" si="37"/>
        <v>Mr</v>
      </c>
      <c r="U169" s="10" t="str">
        <f t="shared" si="38"/>
        <v>M</v>
      </c>
      <c r="V169" s="10" t="str">
        <f t="shared" si="39"/>
        <v>30</v>
      </c>
      <c r="W169" s="10" t="str">
        <f t="shared" si="40"/>
        <v>Annetts Crescent</v>
      </c>
      <c r="X169" s="10" t="str">
        <f t="shared" si="41"/>
        <v>nt</v>
      </c>
      <c r="Y169" s="10" t="str">
        <f t="shared" si="42"/>
        <v>Annetts Crescent</v>
      </c>
      <c r="Z169" s="10" t="str">
        <f t="shared" si="43"/>
        <v>Gloucestershire</v>
      </c>
      <c r="AA169" s="10" t="str">
        <f t="shared" si="44"/>
        <v>HX</v>
      </c>
      <c r="AB169" s="11" t="str">
        <f t="shared" si="45"/>
        <v>44130</v>
      </c>
      <c r="AC169" s="10" t="str">
        <f t="shared" si="46"/>
        <v>36</v>
      </c>
      <c r="AD169" s="10" t="str">
        <f t="shared" si="47"/>
        <v>D</v>
      </c>
      <c r="AE169" s="12" t="str">
        <f t="shared" si="48"/>
        <v/>
      </c>
    </row>
    <row r="170" spans="1:31" x14ac:dyDescent="0.25">
      <c r="A170" s="5">
        <v>171</v>
      </c>
      <c r="B170" s="6" t="s">
        <v>707</v>
      </c>
      <c r="C170" s="6" t="s">
        <v>80</v>
      </c>
      <c r="D170" s="6" t="s">
        <v>28</v>
      </c>
      <c r="E170" s="6" t="s">
        <v>29</v>
      </c>
      <c r="F170" s="6">
        <v>30</v>
      </c>
      <c r="G170" s="6" t="s">
        <v>708</v>
      </c>
      <c r="H170" s="6" t="s">
        <v>709</v>
      </c>
      <c r="I170" s="6" t="s">
        <v>144</v>
      </c>
      <c r="J170" s="7">
        <v>43886</v>
      </c>
      <c r="K170" s="6">
        <v>36</v>
      </c>
      <c r="L170" s="6" t="s">
        <v>44</v>
      </c>
      <c r="M170" s="8"/>
      <c r="O170">
        <f t="shared" si="49"/>
        <v>0</v>
      </c>
      <c r="Q170" s="5" t="str">
        <f t="shared" si="34"/>
        <v>171</v>
      </c>
      <c r="R170" s="6" t="str">
        <f t="shared" si="35"/>
        <v>Fernando</v>
      </c>
      <c r="S170" s="6" t="str">
        <f t="shared" si="36"/>
        <v>Willis</v>
      </c>
      <c r="T170" s="6" t="str">
        <f t="shared" si="37"/>
        <v>Mr</v>
      </c>
      <c r="U170" s="6" t="str">
        <f t="shared" si="38"/>
        <v>M</v>
      </c>
      <c r="V170" s="6" t="str">
        <f t="shared" si="39"/>
        <v>30</v>
      </c>
      <c r="W170" s="6" t="str">
        <f t="shared" si="40"/>
        <v>Annie Besant</v>
      </c>
      <c r="X170" s="6" t="str">
        <f t="shared" si="41"/>
        <v>nt</v>
      </c>
      <c r="Y170" s="6" t="str">
        <f t="shared" si="42"/>
        <v>Annie Besant</v>
      </c>
      <c r="Z170" s="6" t="str">
        <f t="shared" si="43"/>
        <v>Guernsey</v>
      </c>
      <c r="AA170" s="6" t="str">
        <f t="shared" si="44"/>
        <v>UB</v>
      </c>
      <c r="AB170" s="7" t="str">
        <f t="shared" si="45"/>
        <v>43886</v>
      </c>
      <c r="AC170" s="6" t="str">
        <f t="shared" si="46"/>
        <v>36</v>
      </c>
      <c r="AD170" s="6" t="str">
        <f t="shared" si="47"/>
        <v>D</v>
      </c>
      <c r="AE170" s="8" t="str">
        <f t="shared" si="48"/>
        <v/>
      </c>
    </row>
    <row r="171" spans="1:31" x14ac:dyDescent="0.25">
      <c r="A171" s="9">
        <v>172</v>
      </c>
      <c r="B171" s="10" t="s">
        <v>710</v>
      </c>
      <c r="C171" s="10" t="s">
        <v>711</v>
      </c>
      <c r="D171" s="10" t="s">
        <v>28</v>
      </c>
      <c r="E171" s="10" t="s">
        <v>29</v>
      </c>
      <c r="F171" s="10">
        <v>30</v>
      </c>
      <c r="G171" s="10" t="s">
        <v>708</v>
      </c>
      <c r="H171" s="10" t="s">
        <v>712</v>
      </c>
      <c r="I171" s="10" t="s">
        <v>32</v>
      </c>
      <c r="J171" s="11">
        <v>43929</v>
      </c>
      <c r="K171" s="10">
        <v>91</v>
      </c>
      <c r="L171" s="10" t="s">
        <v>78</v>
      </c>
      <c r="M171" s="12"/>
      <c r="O171">
        <f t="shared" si="49"/>
        <v>0</v>
      </c>
      <c r="Q171" s="9" t="str">
        <f t="shared" si="34"/>
        <v>172</v>
      </c>
      <c r="R171" s="10" t="str">
        <f t="shared" si="35"/>
        <v>Devon</v>
      </c>
      <c r="S171" s="10" t="str">
        <f t="shared" si="36"/>
        <v>Gutierrez</v>
      </c>
      <c r="T171" s="10" t="str">
        <f t="shared" si="37"/>
        <v>Mr</v>
      </c>
      <c r="U171" s="10" t="str">
        <f t="shared" si="38"/>
        <v>M</v>
      </c>
      <c r="V171" s="10" t="str">
        <f t="shared" si="39"/>
        <v>30</v>
      </c>
      <c r="W171" s="10" t="str">
        <f t="shared" si="40"/>
        <v>Annie Besant</v>
      </c>
      <c r="X171" s="10" t="str">
        <f t="shared" si="41"/>
        <v>nt</v>
      </c>
      <c r="Y171" s="10" t="str">
        <f t="shared" si="42"/>
        <v>Annie Besant</v>
      </c>
      <c r="Z171" s="10" t="str">
        <f t="shared" si="43"/>
        <v>Seascale</v>
      </c>
      <c r="AA171" s="10" t="str">
        <f t="shared" si="44"/>
        <v>WC</v>
      </c>
      <c r="AB171" s="11" t="str">
        <f t="shared" si="45"/>
        <v>43929</v>
      </c>
      <c r="AC171" s="10" t="str">
        <f t="shared" si="46"/>
        <v>91</v>
      </c>
      <c r="AD171" s="10" t="str">
        <f t="shared" si="47"/>
        <v>C2</v>
      </c>
      <c r="AE171" s="12" t="str">
        <f t="shared" si="48"/>
        <v/>
      </c>
    </row>
    <row r="172" spans="1:31" x14ac:dyDescent="0.25">
      <c r="A172" s="5">
        <v>173</v>
      </c>
      <c r="B172" s="6" t="s">
        <v>713</v>
      </c>
      <c r="C172" s="6" t="s">
        <v>714</v>
      </c>
      <c r="D172" s="6" t="s">
        <v>49</v>
      </c>
      <c r="E172" s="6" t="s">
        <v>16</v>
      </c>
      <c r="F172" s="6">
        <v>60</v>
      </c>
      <c r="G172" s="6" t="s">
        <v>715</v>
      </c>
      <c r="H172" s="6" t="s">
        <v>716</v>
      </c>
      <c r="I172" s="6" t="s">
        <v>682</v>
      </c>
      <c r="J172" s="7">
        <v>44355</v>
      </c>
      <c r="K172" s="6">
        <v>73</v>
      </c>
      <c r="L172" s="6" t="s">
        <v>157</v>
      </c>
      <c r="M172" s="8"/>
      <c r="O172">
        <f t="shared" si="49"/>
        <v>0</v>
      </c>
      <c r="Q172" s="5" t="str">
        <f t="shared" si="34"/>
        <v>173</v>
      </c>
      <c r="R172" s="6" t="str">
        <f t="shared" si="35"/>
        <v>Odette</v>
      </c>
      <c r="S172" s="6" t="str">
        <f t="shared" si="36"/>
        <v>Tompkins</v>
      </c>
      <c r="T172" s="6" t="str">
        <f t="shared" si="37"/>
        <v>Miss</v>
      </c>
      <c r="U172" s="6" t="str">
        <f t="shared" si="38"/>
        <v>F</v>
      </c>
      <c r="V172" s="6" t="str">
        <f t="shared" si="39"/>
        <v>60</v>
      </c>
      <c r="W172" s="6" t="str">
        <f t="shared" si="40"/>
        <v>Ann's Avenue</v>
      </c>
      <c r="X172" s="6" t="str">
        <f t="shared" si="41"/>
        <v>ue</v>
      </c>
      <c r="Y172" s="6" t="str">
        <f t="shared" si="42"/>
        <v>Ann's Avenue</v>
      </c>
      <c r="Z172" s="6" t="str">
        <f t="shared" si="43"/>
        <v>Benfleet</v>
      </c>
      <c r="AA172" s="6" t="str">
        <f t="shared" si="44"/>
        <v>DA</v>
      </c>
      <c r="AB172" s="7" t="str">
        <f t="shared" si="45"/>
        <v>44355</v>
      </c>
      <c r="AC172" s="6" t="str">
        <f t="shared" si="46"/>
        <v>73</v>
      </c>
      <c r="AD172" s="6" t="str">
        <f t="shared" si="47"/>
        <v>C3</v>
      </c>
      <c r="AE172" s="8" t="str">
        <f t="shared" si="48"/>
        <v/>
      </c>
    </row>
    <row r="173" spans="1:31" x14ac:dyDescent="0.25">
      <c r="A173" s="9">
        <v>174</v>
      </c>
      <c r="B173" s="10" t="s">
        <v>717</v>
      </c>
      <c r="C173" s="10" t="s">
        <v>718</v>
      </c>
      <c r="D173" s="10" t="s">
        <v>28</v>
      </c>
      <c r="E173" s="10" t="s">
        <v>29</v>
      </c>
      <c r="F173" s="10">
        <v>60</v>
      </c>
      <c r="G173" s="10" t="s">
        <v>719</v>
      </c>
      <c r="H173" s="10" t="s">
        <v>720</v>
      </c>
      <c r="I173" s="10" t="s">
        <v>238</v>
      </c>
      <c r="J173" s="11">
        <v>44484</v>
      </c>
      <c r="K173" s="10">
        <v>52</v>
      </c>
      <c r="L173" s="10" t="s">
        <v>68</v>
      </c>
      <c r="M173" s="12"/>
      <c r="O173">
        <f t="shared" si="49"/>
        <v>0</v>
      </c>
      <c r="Q173" s="9" t="str">
        <f t="shared" si="34"/>
        <v>174</v>
      </c>
      <c r="R173" s="10" t="str">
        <f t="shared" si="35"/>
        <v>Moshe</v>
      </c>
      <c r="S173" s="10" t="str">
        <f t="shared" si="36"/>
        <v>Kessler</v>
      </c>
      <c r="T173" s="10" t="str">
        <f t="shared" si="37"/>
        <v>Mr</v>
      </c>
      <c r="U173" s="10" t="str">
        <f t="shared" si="38"/>
        <v>M</v>
      </c>
      <c r="V173" s="10" t="str">
        <f t="shared" si="39"/>
        <v>60</v>
      </c>
      <c r="W173" s="10" t="str">
        <f t="shared" si="40"/>
        <v>Anns Street</v>
      </c>
      <c r="X173" s="10" t="str">
        <f t="shared" si="41"/>
        <v>et</v>
      </c>
      <c r="Y173" s="10" t="str">
        <f t="shared" si="42"/>
        <v>Anns Street</v>
      </c>
      <c r="Z173" s="10" t="str">
        <f t="shared" si="43"/>
        <v>Chard</v>
      </c>
      <c r="AA173" s="10" t="str">
        <f t="shared" si="44"/>
        <v>CR</v>
      </c>
      <c r="AB173" s="11" t="str">
        <f t="shared" si="45"/>
        <v>44484</v>
      </c>
      <c r="AC173" s="10" t="str">
        <f t="shared" si="46"/>
        <v>52</v>
      </c>
      <c r="AD173" s="10" t="str">
        <f t="shared" si="47"/>
        <v>A2</v>
      </c>
      <c r="AE173" s="12" t="str">
        <f t="shared" si="48"/>
        <v/>
      </c>
    </row>
    <row r="174" spans="1:31" x14ac:dyDescent="0.25">
      <c r="A174" s="5">
        <v>175</v>
      </c>
      <c r="B174" s="6" t="s">
        <v>721</v>
      </c>
      <c r="C174" s="6" t="s">
        <v>240</v>
      </c>
      <c r="D174" s="6" t="s">
        <v>28</v>
      </c>
      <c r="E174" s="6" t="s">
        <v>29</v>
      </c>
      <c r="F174" s="6">
        <v>60</v>
      </c>
      <c r="G174" s="6" t="s">
        <v>719</v>
      </c>
      <c r="H174" s="6" t="s">
        <v>722</v>
      </c>
      <c r="I174" s="6" t="s">
        <v>32</v>
      </c>
      <c r="J174" s="7">
        <v>44401</v>
      </c>
      <c r="K174" s="6">
        <v>94</v>
      </c>
      <c r="L174" s="6" t="s">
        <v>33</v>
      </c>
      <c r="M174" s="8"/>
      <c r="O174">
        <f t="shared" si="49"/>
        <v>0</v>
      </c>
      <c r="Q174" s="5" t="str">
        <f t="shared" si="34"/>
        <v>175</v>
      </c>
      <c r="R174" s="6" t="str">
        <f t="shared" si="35"/>
        <v>Noe</v>
      </c>
      <c r="S174" s="6" t="str">
        <f t="shared" si="36"/>
        <v>Merritt</v>
      </c>
      <c r="T174" s="6" t="str">
        <f t="shared" si="37"/>
        <v>Mr</v>
      </c>
      <c r="U174" s="6" t="str">
        <f t="shared" si="38"/>
        <v>M</v>
      </c>
      <c r="V174" s="6" t="str">
        <f t="shared" si="39"/>
        <v>60</v>
      </c>
      <c r="W174" s="6" t="str">
        <f t="shared" si="40"/>
        <v>Anns Street</v>
      </c>
      <c r="X174" s="6" t="str">
        <f t="shared" si="41"/>
        <v>et</v>
      </c>
      <c r="Y174" s="6" t="str">
        <f t="shared" si="42"/>
        <v>Anns Street</v>
      </c>
      <c r="Z174" s="6" t="str">
        <f t="shared" si="43"/>
        <v>Tintagel</v>
      </c>
      <c r="AA174" s="6" t="str">
        <f t="shared" si="44"/>
        <v>WC</v>
      </c>
      <c r="AB174" s="7" t="str">
        <f t="shared" si="45"/>
        <v>44401</v>
      </c>
      <c r="AC174" s="6" t="str">
        <f t="shared" si="46"/>
        <v>94</v>
      </c>
      <c r="AD174" s="6" t="str">
        <f t="shared" si="47"/>
        <v>A3</v>
      </c>
      <c r="AE174" s="8" t="str">
        <f t="shared" si="48"/>
        <v/>
      </c>
    </row>
    <row r="175" spans="1:31" x14ac:dyDescent="0.25">
      <c r="A175" s="9">
        <v>176</v>
      </c>
      <c r="B175" s="10" t="s">
        <v>723</v>
      </c>
      <c r="C175" s="10" t="s">
        <v>724</v>
      </c>
      <c r="D175" s="10" t="s">
        <v>28</v>
      </c>
      <c r="E175" s="10" t="s">
        <v>29</v>
      </c>
      <c r="F175" s="10">
        <v>90</v>
      </c>
      <c r="G175" s="10" t="s">
        <v>725</v>
      </c>
      <c r="H175" s="10" t="s">
        <v>726</v>
      </c>
      <c r="I175" s="10" t="s">
        <v>185</v>
      </c>
      <c r="J175" s="11">
        <v>44119</v>
      </c>
      <c r="K175" s="10">
        <v>17</v>
      </c>
      <c r="L175" s="10" t="s">
        <v>62</v>
      </c>
      <c r="M175" s="12"/>
      <c r="O175">
        <f t="shared" si="49"/>
        <v>0</v>
      </c>
      <c r="Q175" s="9" t="str">
        <f t="shared" si="34"/>
        <v>176</v>
      </c>
      <c r="R175" s="10" t="str">
        <f t="shared" si="35"/>
        <v>Keenan</v>
      </c>
      <c r="S175" s="10" t="str">
        <f t="shared" si="36"/>
        <v>Mcguire</v>
      </c>
      <c r="T175" s="10" t="str">
        <f t="shared" si="37"/>
        <v>Mr</v>
      </c>
      <c r="U175" s="10" t="str">
        <f t="shared" si="38"/>
        <v>M</v>
      </c>
      <c r="V175" s="10" t="str">
        <f t="shared" si="39"/>
        <v>90</v>
      </c>
      <c r="W175" s="10" t="str">
        <f t="shared" si="40"/>
        <v>Ann's Terrace</v>
      </c>
      <c r="X175" s="10" t="str">
        <f t="shared" si="41"/>
        <v>ce</v>
      </c>
      <c r="Y175" s="10" t="str">
        <f t="shared" si="42"/>
        <v>Ann's Terrace</v>
      </c>
      <c r="Z175" s="10" t="str">
        <f t="shared" si="43"/>
        <v>Eye</v>
      </c>
      <c r="AA175" s="10" t="str">
        <f t="shared" si="44"/>
        <v>HX</v>
      </c>
      <c r="AB175" s="11" t="str">
        <f t="shared" si="45"/>
        <v>44119</v>
      </c>
      <c r="AC175" s="10" t="str">
        <f t="shared" si="46"/>
        <v>17</v>
      </c>
      <c r="AD175" s="10" t="str">
        <f t="shared" si="47"/>
        <v>C4</v>
      </c>
      <c r="AE175" s="12" t="str">
        <f t="shared" si="48"/>
        <v/>
      </c>
    </row>
    <row r="176" spans="1:31" x14ac:dyDescent="0.25">
      <c r="A176" s="5">
        <v>177</v>
      </c>
      <c r="B176" s="6" t="s">
        <v>727</v>
      </c>
      <c r="C176" s="6" t="s">
        <v>728</v>
      </c>
      <c r="D176" s="6" t="s">
        <v>28</v>
      </c>
      <c r="E176" s="6" t="s">
        <v>29</v>
      </c>
      <c r="F176" s="6">
        <v>60</v>
      </c>
      <c r="G176" s="6" t="s">
        <v>729</v>
      </c>
      <c r="H176" s="6" t="s">
        <v>730</v>
      </c>
      <c r="I176" s="6" t="s">
        <v>32</v>
      </c>
      <c r="J176" s="7">
        <v>43470</v>
      </c>
      <c r="K176" s="6">
        <v>40</v>
      </c>
      <c r="L176" s="6" t="s">
        <v>52</v>
      </c>
      <c r="M176" s="8"/>
      <c r="O176">
        <f t="shared" si="49"/>
        <v>0</v>
      </c>
      <c r="Q176" s="5" t="str">
        <f t="shared" si="34"/>
        <v>177</v>
      </c>
      <c r="R176" s="6" t="str">
        <f t="shared" si="35"/>
        <v>Joshua</v>
      </c>
      <c r="S176" s="6" t="str">
        <f t="shared" si="36"/>
        <v>Burks</v>
      </c>
      <c r="T176" s="6" t="str">
        <f t="shared" si="37"/>
        <v>Mr</v>
      </c>
      <c r="U176" s="6" t="str">
        <f t="shared" si="38"/>
        <v>M</v>
      </c>
      <c r="V176" s="6" t="str">
        <f t="shared" si="39"/>
        <v>60</v>
      </c>
      <c r="W176" s="6" t="str">
        <f t="shared" si="40"/>
        <v>Ann's Villaw</v>
      </c>
      <c r="X176" s="6" t="str">
        <f t="shared" si="41"/>
        <v>aw</v>
      </c>
      <c r="Y176" s="6" t="str">
        <f t="shared" si="42"/>
        <v>Ann's Villaw</v>
      </c>
      <c r="Z176" s="6" t="str">
        <f t="shared" si="43"/>
        <v>Lynton</v>
      </c>
      <c r="AA176" s="6" t="str">
        <f t="shared" si="44"/>
        <v>WC</v>
      </c>
      <c r="AB176" s="7" t="str">
        <f t="shared" si="45"/>
        <v>43470</v>
      </c>
      <c r="AC176" s="6" t="str">
        <f t="shared" si="46"/>
        <v>40</v>
      </c>
      <c r="AD176" s="6" t="str">
        <f t="shared" si="47"/>
        <v>A1</v>
      </c>
      <c r="AE176" s="8" t="str">
        <f t="shared" si="48"/>
        <v/>
      </c>
    </row>
    <row r="177" spans="1:31" x14ac:dyDescent="0.25">
      <c r="A177" s="9">
        <v>178</v>
      </c>
      <c r="B177" s="10" t="s">
        <v>731</v>
      </c>
      <c r="C177" s="10" t="s">
        <v>732</v>
      </c>
      <c r="D177" s="10" t="s">
        <v>28</v>
      </c>
      <c r="E177" s="10" t="s">
        <v>29</v>
      </c>
      <c r="F177" s="10">
        <v>60</v>
      </c>
      <c r="G177" s="10" t="s">
        <v>733</v>
      </c>
      <c r="H177" s="10" t="s">
        <v>734</v>
      </c>
      <c r="I177" s="10" t="s">
        <v>38</v>
      </c>
      <c r="J177" s="11">
        <v>43856</v>
      </c>
      <c r="K177" s="10">
        <v>2</v>
      </c>
      <c r="L177" s="10" t="s">
        <v>20</v>
      </c>
      <c r="M177" s="12"/>
      <c r="O177">
        <f t="shared" si="49"/>
        <v>0</v>
      </c>
      <c r="Q177" s="9" t="str">
        <f t="shared" si="34"/>
        <v>178</v>
      </c>
      <c r="R177" s="10" t="str">
        <f t="shared" si="35"/>
        <v>Bradly</v>
      </c>
      <c r="S177" s="10" t="str">
        <f t="shared" si="36"/>
        <v>Childers</v>
      </c>
      <c r="T177" s="10" t="str">
        <f t="shared" si="37"/>
        <v>Mr</v>
      </c>
      <c r="U177" s="10" t="str">
        <f t="shared" si="38"/>
        <v>M</v>
      </c>
      <c r="V177" s="10" t="str">
        <f t="shared" si="39"/>
        <v>60</v>
      </c>
      <c r="W177" s="10" t="str">
        <f t="shared" si="40"/>
        <v>Ansdell Road</v>
      </c>
      <c r="X177" s="10" t="str">
        <f t="shared" si="41"/>
        <v>ad</v>
      </c>
      <c r="Y177" s="10" t="str">
        <f t="shared" si="42"/>
        <v>Ansdell Road</v>
      </c>
      <c r="Z177" s="10" t="str">
        <f t="shared" si="43"/>
        <v>Dolgellau</v>
      </c>
      <c r="AA177" s="10" t="str">
        <f t="shared" si="44"/>
        <v>RM</v>
      </c>
      <c r="AB177" s="11" t="str">
        <f t="shared" si="45"/>
        <v>43856</v>
      </c>
      <c r="AC177" s="10" t="str">
        <f t="shared" si="46"/>
        <v>2</v>
      </c>
      <c r="AD177" s="10" t="str">
        <f t="shared" si="47"/>
        <v>B</v>
      </c>
      <c r="AE177" s="12" t="str">
        <f t="shared" si="48"/>
        <v/>
      </c>
    </row>
    <row r="178" spans="1:31" x14ac:dyDescent="0.25">
      <c r="A178" s="5">
        <v>179</v>
      </c>
      <c r="B178" s="6" t="s">
        <v>735</v>
      </c>
      <c r="C178" s="6" t="s">
        <v>736</v>
      </c>
      <c r="D178" s="6" t="s">
        <v>49</v>
      </c>
      <c r="E178" s="6" t="s">
        <v>16</v>
      </c>
      <c r="F178" s="6">
        <v>30</v>
      </c>
      <c r="G178" s="6" t="s">
        <v>737</v>
      </c>
      <c r="H178" s="6" t="s">
        <v>738</v>
      </c>
      <c r="I178" s="6" t="s">
        <v>122</v>
      </c>
      <c r="J178" s="7">
        <v>43946</v>
      </c>
      <c r="K178" s="6">
        <v>50</v>
      </c>
      <c r="L178" s="6" t="s">
        <v>44</v>
      </c>
      <c r="M178" s="8"/>
      <c r="O178">
        <f t="shared" si="49"/>
        <v>0</v>
      </c>
      <c r="Q178" s="5" t="str">
        <f t="shared" si="34"/>
        <v>179</v>
      </c>
      <c r="R178" s="6" t="str">
        <f t="shared" si="35"/>
        <v>Mandy</v>
      </c>
      <c r="S178" s="6" t="str">
        <f t="shared" si="36"/>
        <v>Peck</v>
      </c>
      <c r="T178" s="6" t="str">
        <f t="shared" si="37"/>
        <v>Miss</v>
      </c>
      <c r="U178" s="6" t="str">
        <f t="shared" si="38"/>
        <v>F</v>
      </c>
      <c r="V178" s="6" t="str">
        <f t="shared" si="39"/>
        <v>30</v>
      </c>
      <c r="W178" s="6" t="str">
        <f t="shared" si="40"/>
        <v>Ansdell Terrace</v>
      </c>
      <c r="X178" s="6" t="str">
        <f t="shared" si="41"/>
        <v>ce</v>
      </c>
      <c r="Y178" s="6" t="str">
        <f t="shared" si="42"/>
        <v>Ansdell Terrace</v>
      </c>
      <c r="Z178" s="6" t="str">
        <f t="shared" si="43"/>
        <v>Llandinam</v>
      </c>
      <c r="AA178" s="6" t="str">
        <f t="shared" si="44"/>
        <v>WN</v>
      </c>
      <c r="AB178" s="7" t="str">
        <f t="shared" si="45"/>
        <v>43946</v>
      </c>
      <c r="AC178" s="6" t="str">
        <f t="shared" si="46"/>
        <v>50</v>
      </c>
      <c r="AD178" s="6" t="str">
        <f t="shared" si="47"/>
        <v>D</v>
      </c>
      <c r="AE178" s="8" t="str">
        <f t="shared" si="48"/>
        <v/>
      </c>
    </row>
    <row r="179" spans="1:31" x14ac:dyDescent="0.25">
      <c r="A179" s="9">
        <v>180</v>
      </c>
      <c r="B179" s="10" t="s">
        <v>739</v>
      </c>
      <c r="C179" s="10" t="s">
        <v>740</v>
      </c>
      <c r="D179" s="10" t="s">
        <v>28</v>
      </c>
      <c r="E179" s="10" t="s">
        <v>29</v>
      </c>
      <c r="F179" s="10">
        <v>60</v>
      </c>
      <c r="G179" s="10" t="s">
        <v>741</v>
      </c>
      <c r="H179" s="10" t="s">
        <v>742</v>
      </c>
      <c r="I179" s="10" t="s">
        <v>32</v>
      </c>
      <c r="J179" s="11">
        <v>43625</v>
      </c>
      <c r="K179" s="10">
        <v>66</v>
      </c>
      <c r="L179" s="10" t="s">
        <v>52</v>
      </c>
      <c r="M179" s="12"/>
      <c r="O179">
        <f t="shared" si="49"/>
        <v>0</v>
      </c>
      <c r="Q179" s="9" t="str">
        <f t="shared" si="34"/>
        <v>180</v>
      </c>
      <c r="R179" s="10" t="str">
        <f t="shared" si="35"/>
        <v>Jerrell</v>
      </c>
      <c r="S179" s="10" t="str">
        <f t="shared" si="36"/>
        <v>Jaramillo</v>
      </c>
      <c r="T179" s="10" t="str">
        <f t="shared" si="37"/>
        <v>Mr</v>
      </c>
      <c r="U179" s="10" t="str">
        <f t="shared" si="38"/>
        <v>M</v>
      </c>
      <c r="V179" s="10" t="str">
        <f t="shared" si="39"/>
        <v>60</v>
      </c>
      <c r="W179" s="10" t="str">
        <f t="shared" si="40"/>
        <v>Anthony Terrace</v>
      </c>
      <c r="X179" s="10" t="str">
        <f t="shared" si="41"/>
        <v>ce</v>
      </c>
      <c r="Y179" s="10" t="str">
        <f t="shared" si="42"/>
        <v>Anthony Terrace</v>
      </c>
      <c r="Z179" s="10" t="str">
        <f t="shared" si="43"/>
        <v>Neath</v>
      </c>
      <c r="AA179" s="10" t="str">
        <f t="shared" si="44"/>
        <v>WC</v>
      </c>
      <c r="AB179" s="11" t="str">
        <f t="shared" si="45"/>
        <v>43625</v>
      </c>
      <c r="AC179" s="10" t="str">
        <f t="shared" si="46"/>
        <v>66</v>
      </c>
      <c r="AD179" s="10" t="str">
        <f t="shared" si="47"/>
        <v>A1</v>
      </c>
      <c r="AE179" s="12" t="str">
        <f t="shared" si="48"/>
        <v/>
      </c>
    </row>
    <row r="180" spans="1:31" x14ac:dyDescent="0.25">
      <c r="A180" s="5">
        <v>181</v>
      </c>
      <c r="B180" s="6" t="s">
        <v>743</v>
      </c>
      <c r="C180" s="6" t="s">
        <v>744</v>
      </c>
      <c r="D180" s="6" t="s">
        <v>28</v>
      </c>
      <c r="E180" s="6" t="s">
        <v>29</v>
      </c>
      <c r="F180" s="6">
        <v>90</v>
      </c>
      <c r="G180" s="6" t="s">
        <v>745</v>
      </c>
      <c r="H180" s="6" t="s">
        <v>746</v>
      </c>
      <c r="I180" s="6" t="s">
        <v>25</v>
      </c>
      <c r="J180" s="7">
        <v>44522</v>
      </c>
      <c r="K180" s="6">
        <v>50</v>
      </c>
      <c r="L180" s="6" t="s">
        <v>62</v>
      </c>
      <c r="M180" s="8"/>
      <c r="O180">
        <f t="shared" si="49"/>
        <v>0</v>
      </c>
      <c r="Q180" s="5" t="str">
        <f t="shared" si="34"/>
        <v>181</v>
      </c>
      <c r="R180" s="6" t="str">
        <f t="shared" si="35"/>
        <v>Cary</v>
      </c>
      <c r="S180" s="6" t="str">
        <f t="shared" si="36"/>
        <v>Fleming</v>
      </c>
      <c r="T180" s="6" t="str">
        <f t="shared" si="37"/>
        <v>Mr</v>
      </c>
      <c r="U180" s="6" t="str">
        <f t="shared" si="38"/>
        <v>M</v>
      </c>
      <c r="V180" s="6" t="str">
        <f t="shared" si="39"/>
        <v>90</v>
      </c>
      <c r="W180" s="6" t="str">
        <f t="shared" si="40"/>
        <v>Antill Terrace</v>
      </c>
      <c r="X180" s="6" t="str">
        <f t="shared" si="41"/>
        <v>ce</v>
      </c>
      <c r="Y180" s="6" t="str">
        <f t="shared" si="42"/>
        <v>Antill Terrace</v>
      </c>
      <c r="Z180" s="6" t="str">
        <f t="shared" si="43"/>
        <v>Ilkeston</v>
      </c>
      <c r="AA180" s="6" t="str">
        <f t="shared" si="44"/>
        <v>HG</v>
      </c>
      <c r="AB180" s="7" t="str">
        <f t="shared" si="45"/>
        <v>44522</v>
      </c>
      <c r="AC180" s="6" t="str">
        <f t="shared" si="46"/>
        <v>50</v>
      </c>
      <c r="AD180" s="6" t="str">
        <f t="shared" si="47"/>
        <v>C4</v>
      </c>
      <c r="AE180" s="8" t="str">
        <f t="shared" si="48"/>
        <v/>
      </c>
    </row>
    <row r="181" spans="1:31" x14ac:dyDescent="0.25">
      <c r="A181" s="9">
        <v>182</v>
      </c>
      <c r="B181" s="10" t="s">
        <v>747</v>
      </c>
      <c r="C181" s="10" t="s">
        <v>748</v>
      </c>
      <c r="D181" s="10" t="s">
        <v>28</v>
      </c>
      <c r="E181" s="10" t="s">
        <v>29</v>
      </c>
      <c r="F181" s="10">
        <v>90</v>
      </c>
      <c r="G181" s="10" t="s">
        <v>749</v>
      </c>
      <c r="H181" s="10" t="s">
        <v>750</v>
      </c>
      <c r="I181" s="10" t="s">
        <v>25</v>
      </c>
      <c r="J181" s="11">
        <v>44507</v>
      </c>
      <c r="K181" s="10">
        <v>96</v>
      </c>
      <c r="L181" s="10" t="s">
        <v>39</v>
      </c>
      <c r="M181" s="12"/>
      <c r="O181">
        <f t="shared" si="49"/>
        <v>0</v>
      </c>
      <c r="Q181" s="9" t="str">
        <f t="shared" si="34"/>
        <v>182</v>
      </c>
      <c r="R181" s="10" t="str">
        <f t="shared" si="35"/>
        <v>Aurelio</v>
      </c>
      <c r="S181" s="10" t="str">
        <f t="shared" si="36"/>
        <v>Harrison</v>
      </c>
      <c r="T181" s="10" t="str">
        <f t="shared" si="37"/>
        <v>Mr</v>
      </c>
      <c r="U181" s="10" t="str">
        <f t="shared" si="38"/>
        <v>M</v>
      </c>
      <c r="V181" s="10" t="str">
        <f t="shared" si="39"/>
        <v>90</v>
      </c>
      <c r="W181" s="10" t="str">
        <f t="shared" si="40"/>
        <v>Antrim Road</v>
      </c>
      <c r="X181" s="10" t="str">
        <f t="shared" si="41"/>
        <v>ad</v>
      </c>
      <c r="Y181" s="10" t="str">
        <f t="shared" si="42"/>
        <v>Antrim Road</v>
      </c>
      <c r="Z181" s="10" t="str">
        <f t="shared" si="43"/>
        <v>Havant</v>
      </c>
      <c r="AA181" s="10" t="str">
        <f t="shared" si="44"/>
        <v>HG</v>
      </c>
      <c r="AB181" s="11" t="str">
        <f t="shared" si="45"/>
        <v>44507</v>
      </c>
      <c r="AC181" s="10" t="str">
        <f t="shared" si="46"/>
        <v>96</v>
      </c>
      <c r="AD181" s="10" t="str">
        <f t="shared" si="47"/>
        <v>C1</v>
      </c>
      <c r="AE181" s="12" t="str">
        <f t="shared" si="48"/>
        <v/>
      </c>
    </row>
    <row r="182" spans="1:31" x14ac:dyDescent="0.25">
      <c r="A182" s="5">
        <v>183</v>
      </c>
      <c r="B182" s="6" t="s">
        <v>751</v>
      </c>
      <c r="C182" s="6" t="s">
        <v>752</v>
      </c>
      <c r="D182" s="6" t="s">
        <v>28</v>
      </c>
      <c r="E182" s="6" t="s">
        <v>29</v>
      </c>
      <c r="F182" s="6">
        <v>30</v>
      </c>
      <c r="G182" s="6" t="s">
        <v>753</v>
      </c>
      <c r="H182" s="6" t="s">
        <v>458</v>
      </c>
      <c r="I182" s="6" t="s">
        <v>32</v>
      </c>
      <c r="J182" s="7">
        <v>44414</v>
      </c>
      <c r="K182" s="6">
        <v>38</v>
      </c>
      <c r="L182" s="6" t="s">
        <v>39</v>
      </c>
      <c r="M182" s="8"/>
      <c r="O182">
        <f t="shared" si="49"/>
        <v>0</v>
      </c>
      <c r="Q182" s="5" t="str">
        <f t="shared" si="34"/>
        <v>183</v>
      </c>
      <c r="R182" s="6" t="str">
        <f t="shared" si="35"/>
        <v>Cole</v>
      </c>
      <c r="S182" s="6" t="str">
        <f t="shared" si="36"/>
        <v>Wolf</v>
      </c>
      <c r="T182" s="6" t="str">
        <f t="shared" si="37"/>
        <v>Mr</v>
      </c>
      <c r="U182" s="6" t="str">
        <f t="shared" si="38"/>
        <v>M</v>
      </c>
      <c r="V182" s="6" t="str">
        <f t="shared" si="39"/>
        <v>30</v>
      </c>
      <c r="W182" s="6" t="str">
        <f t="shared" si="40"/>
        <v>Anvil Close</v>
      </c>
      <c r="X182" s="6" t="str">
        <f t="shared" si="41"/>
        <v>se</v>
      </c>
      <c r="Y182" s="6" t="str">
        <f t="shared" si="42"/>
        <v>Anvil Close</v>
      </c>
      <c r="Z182" s="6" t="str">
        <f t="shared" si="43"/>
        <v>Tregaron</v>
      </c>
      <c r="AA182" s="6" t="str">
        <f t="shared" si="44"/>
        <v>WC</v>
      </c>
      <c r="AB182" s="7" t="str">
        <f t="shared" si="45"/>
        <v>44414</v>
      </c>
      <c r="AC182" s="6" t="str">
        <f t="shared" si="46"/>
        <v>38</v>
      </c>
      <c r="AD182" s="6" t="str">
        <f t="shared" si="47"/>
        <v>C1</v>
      </c>
      <c r="AE182" s="8" t="str">
        <f t="shared" si="48"/>
        <v/>
      </c>
    </row>
    <row r="183" spans="1:31" x14ac:dyDescent="0.25">
      <c r="A183" s="9">
        <v>184</v>
      </c>
      <c r="B183" s="10" t="s">
        <v>754</v>
      </c>
      <c r="C183" s="10" t="s">
        <v>755</v>
      </c>
      <c r="D183" s="10" t="s">
        <v>49</v>
      </c>
      <c r="E183" s="10" t="s">
        <v>16</v>
      </c>
      <c r="F183" s="10">
        <v>60</v>
      </c>
      <c r="G183" s="10" t="s">
        <v>756</v>
      </c>
      <c r="H183" s="10" t="s">
        <v>623</v>
      </c>
      <c r="I183" s="10" t="s">
        <v>291</v>
      </c>
      <c r="J183" s="11">
        <v>43516</v>
      </c>
      <c r="K183" s="10">
        <v>42</v>
      </c>
      <c r="L183" s="10" t="s">
        <v>68</v>
      </c>
      <c r="M183" s="12"/>
      <c r="O183">
        <f t="shared" si="49"/>
        <v>0</v>
      </c>
      <c r="Q183" s="9" t="str">
        <f t="shared" si="34"/>
        <v>184</v>
      </c>
      <c r="R183" s="10" t="str">
        <f t="shared" si="35"/>
        <v>Rubi</v>
      </c>
      <c r="S183" s="10" t="str">
        <f t="shared" si="36"/>
        <v>Moreno</v>
      </c>
      <c r="T183" s="10" t="str">
        <f t="shared" si="37"/>
        <v>Miss</v>
      </c>
      <c r="U183" s="10" t="str">
        <f t="shared" si="38"/>
        <v>F</v>
      </c>
      <c r="V183" s="10" t="str">
        <f t="shared" si="39"/>
        <v>60</v>
      </c>
      <c r="W183" s="10" t="str">
        <f t="shared" si="40"/>
        <v>Appach Road</v>
      </c>
      <c r="X183" s="10" t="str">
        <f t="shared" si="41"/>
        <v>ad</v>
      </c>
      <c r="Y183" s="10" t="str">
        <f t="shared" si="42"/>
        <v>Appach Road</v>
      </c>
      <c r="Z183" s="10" t="str">
        <f t="shared" si="43"/>
        <v>Launceston</v>
      </c>
      <c r="AA183" s="10" t="str">
        <f t="shared" si="44"/>
        <v>HS</v>
      </c>
      <c r="AB183" s="11" t="str">
        <f t="shared" si="45"/>
        <v>43516</v>
      </c>
      <c r="AC183" s="10" t="str">
        <f t="shared" si="46"/>
        <v>42</v>
      </c>
      <c r="AD183" s="10" t="str">
        <f t="shared" si="47"/>
        <v>A2</v>
      </c>
      <c r="AE183" s="12" t="str">
        <f t="shared" si="48"/>
        <v/>
      </c>
    </row>
    <row r="184" spans="1:31" x14ac:dyDescent="0.25">
      <c r="A184" s="5">
        <v>185</v>
      </c>
      <c r="B184" s="6" t="s">
        <v>757</v>
      </c>
      <c r="C184" s="6" t="s">
        <v>758</v>
      </c>
      <c r="D184" s="6" t="s">
        <v>15</v>
      </c>
      <c r="E184" s="6" t="s">
        <v>16</v>
      </c>
      <c r="F184" s="6">
        <v>60</v>
      </c>
      <c r="G184" s="6" t="s">
        <v>759</v>
      </c>
      <c r="H184" s="6" t="s">
        <v>760</v>
      </c>
      <c r="I184" s="6" t="s">
        <v>32</v>
      </c>
      <c r="J184" s="7">
        <v>43982</v>
      </c>
      <c r="K184" s="6">
        <v>31</v>
      </c>
      <c r="L184" s="6" t="s">
        <v>44</v>
      </c>
      <c r="M184" s="8"/>
      <c r="O184">
        <f t="shared" si="49"/>
        <v>0</v>
      </c>
      <c r="Q184" s="5" t="str">
        <f t="shared" si="34"/>
        <v>185</v>
      </c>
      <c r="R184" s="6" t="str">
        <f t="shared" si="35"/>
        <v>Mitzi</v>
      </c>
      <c r="S184" s="6" t="str">
        <f t="shared" si="36"/>
        <v>Quinones</v>
      </c>
      <c r="T184" s="6" t="str">
        <f t="shared" si="37"/>
        <v>Mrs</v>
      </c>
      <c r="U184" s="6" t="str">
        <f t="shared" si="38"/>
        <v>F</v>
      </c>
      <c r="V184" s="6" t="str">
        <f t="shared" si="39"/>
        <v>60</v>
      </c>
      <c r="W184" s="6" t="str">
        <f t="shared" si="40"/>
        <v>Apple Yard</v>
      </c>
      <c r="X184" s="6" t="str">
        <f t="shared" si="41"/>
        <v>rd</v>
      </c>
      <c r="Y184" s="6" t="str">
        <f t="shared" si="42"/>
        <v>Apple Yard</v>
      </c>
      <c r="Z184" s="6" t="str">
        <f t="shared" si="43"/>
        <v>Southwold</v>
      </c>
      <c r="AA184" s="6" t="str">
        <f t="shared" si="44"/>
        <v>WC</v>
      </c>
      <c r="AB184" s="7" t="str">
        <f t="shared" si="45"/>
        <v>43982</v>
      </c>
      <c r="AC184" s="6" t="str">
        <f t="shared" si="46"/>
        <v>31</v>
      </c>
      <c r="AD184" s="6" t="str">
        <f t="shared" si="47"/>
        <v>D</v>
      </c>
      <c r="AE184" s="8" t="str">
        <f t="shared" si="48"/>
        <v/>
      </c>
    </row>
    <row r="185" spans="1:31" x14ac:dyDescent="0.25">
      <c r="A185" s="9">
        <v>186</v>
      </c>
      <c r="B185" s="10" t="s">
        <v>761</v>
      </c>
      <c r="C185" s="10" t="s">
        <v>762</v>
      </c>
      <c r="D185" s="10" t="s">
        <v>28</v>
      </c>
      <c r="E185" s="10" t="s">
        <v>29</v>
      </c>
      <c r="F185" s="10">
        <v>60</v>
      </c>
      <c r="G185" s="10" t="s">
        <v>763</v>
      </c>
      <c r="H185" s="10" t="s">
        <v>764</v>
      </c>
      <c r="I185" s="10" t="s">
        <v>122</v>
      </c>
      <c r="J185" s="11">
        <v>43832</v>
      </c>
      <c r="K185" s="10">
        <v>18</v>
      </c>
      <c r="L185" s="10" t="s">
        <v>20</v>
      </c>
      <c r="M185" s="12"/>
      <c r="O185">
        <f t="shared" si="49"/>
        <v>0</v>
      </c>
      <c r="Q185" s="9" t="str">
        <f t="shared" si="34"/>
        <v>186</v>
      </c>
      <c r="R185" s="10" t="str">
        <f t="shared" si="35"/>
        <v>Sean</v>
      </c>
      <c r="S185" s="10" t="str">
        <f t="shared" si="36"/>
        <v>Mayes</v>
      </c>
      <c r="T185" s="10" t="str">
        <f t="shared" si="37"/>
        <v>Mr</v>
      </c>
      <c r="U185" s="10" t="str">
        <f t="shared" si="38"/>
        <v>M</v>
      </c>
      <c r="V185" s="10" t="str">
        <f t="shared" si="39"/>
        <v>60</v>
      </c>
      <c r="W185" s="10" t="str">
        <f t="shared" si="40"/>
        <v>Applegarth Road</v>
      </c>
      <c r="X185" s="10" t="str">
        <f t="shared" si="41"/>
        <v>ad</v>
      </c>
      <c r="Y185" s="10" t="str">
        <f t="shared" si="42"/>
        <v>Applegarth Road</v>
      </c>
      <c r="Z185" s="10" t="str">
        <f t="shared" si="43"/>
        <v>Lochgilphead</v>
      </c>
      <c r="AA185" s="10" t="str">
        <f t="shared" si="44"/>
        <v>WN</v>
      </c>
      <c r="AB185" s="11" t="str">
        <f t="shared" si="45"/>
        <v>43832</v>
      </c>
      <c r="AC185" s="10" t="str">
        <f t="shared" si="46"/>
        <v>18</v>
      </c>
      <c r="AD185" s="10" t="str">
        <f t="shared" si="47"/>
        <v>B</v>
      </c>
      <c r="AE185" s="12" t="str">
        <f t="shared" si="48"/>
        <v/>
      </c>
    </row>
    <row r="186" spans="1:31" x14ac:dyDescent="0.25">
      <c r="A186" s="5">
        <v>187</v>
      </c>
      <c r="B186" s="6" t="s">
        <v>765</v>
      </c>
      <c r="C186" s="6" t="s">
        <v>766</v>
      </c>
      <c r="D186" s="6" t="s">
        <v>49</v>
      </c>
      <c r="E186" s="6" t="s">
        <v>16</v>
      </c>
      <c r="F186" s="6">
        <v>30</v>
      </c>
      <c r="G186" s="6" t="s">
        <v>767</v>
      </c>
      <c r="H186" s="6" t="s">
        <v>768</v>
      </c>
      <c r="I186" s="6" t="s">
        <v>32</v>
      </c>
      <c r="J186" s="7">
        <v>43577</v>
      </c>
      <c r="K186" s="6">
        <v>73</v>
      </c>
      <c r="L186" s="6" t="s">
        <v>68</v>
      </c>
      <c r="M186" s="8"/>
      <c r="O186">
        <f t="shared" si="49"/>
        <v>0</v>
      </c>
      <c r="Q186" s="5" t="str">
        <f t="shared" si="34"/>
        <v>187</v>
      </c>
      <c r="R186" s="6" t="str">
        <f t="shared" si="35"/>
        <v>Sherell</v>
      </c>
      <c r="S186" s="6" t="str">
        <f t="shared" si="36"/>
        <v>Clinton</v>
      </c>
      <c r="T186" s="6" t="str">
        <f t="shared" si="37"/>
        <v>Miss</v>
      </c>
      <c r="U186" s="6" t="str">
        <f t="shared" si="38"/>
        <v>F</v>
      </c>
      <c r="V186" s="6" t="str">
        <f t="shared" si="39"/>
        <v>30</v>
      </c>
      <c r="W186" s="6" t="str">
        <f t="shared" si="40"/>
        <v>Apprentice Way</v>
      </c>
      <c r="X186" s="6" t="str">
        <f t="shared" si="41"/>
        <v>ay</v>
      </c>
      <c r="Y186" s="6" t="str">
        <f t="shared" si="42"/>
        <v>Apprentice Way</v>
      </c>
      <c r="Z186" s="6" t="str">
        <f t="shared" si="43"/>
        <v>Lutterworth</v>
      </c>
      <c r="AA186" s="6" t="str">
        <f t="shared" si="44"/>
        <v>WC</v>
      </c>
      <c r="AB186" s="7" t="str">
        <f t="shared" si="45"/>
        <v>43577</v>
      </c>
      <c r="AC186" s="6" t="str">
        <f t="shared" si="46"/>
        <v>73</v>
      </c>
      <c r="AD186" s="6" t="str">
        <f t="shared" si="47"/>
        <v>A2</v>
      </c>
      <c r="AE186" s="8" t="str">
        <f t="shared" si="48"/>
        <v/>
      </c>
    </row>
    <row r="187" spans="1:31" x14ac:dyDescent="0.25">
      <c r="A187" s="9">
        <v>188</v>
      </c>
      <c r="B187" s="10" t="s">
        <v>769</v>
      </c>
      <c r="C187" s="10" t="s">
        <v>770</v>
      </c>
      <c r="D187" s="10" t="s">
        <v>28</v>
      </c>
      <c r="E187" s="10" t="s">
        <v>29</v>
      </c>
      <c r="F187" s="10">
        <v>30</v>
      </c>
      <c r="G187" s="10" t="s">
        <v>771</v>
      </c>
      <c r="H187" s="10" t="s">
        <v>772</v>
      </c>
      <c r="I187" s="10" t="s">
        <v>773</v>
      </c>
      <c r="J187" s="11">
        <v>44192</v>
      </c>
      <c r="K187" s="10">
        <v>44</v>
      </c>
      <c r="L187" s="10" t="s">
        <v>33</v>
      </c>
      <c r="M187" s="12"/>
      <c r="O187">
        <f t="shared" si="49"/>
        <v>0</v>
      </c>
      <c r="Q187" s="9" t="str">
        <f t="shared" si="34"/>
        <v>188</v>
      </c>
      <c r="R187" s="10" t="str">
        <f t="shared" si="35"/>
        <v>Rusty</v>
      </c>
      <c r="S187" s="10" t="str">
        <f t="shared" si="36"/>
        <v>Albert</v>
      </c>
      <c r="T187" s="10" t="str">
        <f t="shared" si="37"/>
        <v>Mr</v>
      </c>
      <c r="U187" s="10" t="str">
        <f t="shared" si="38"/>
        <v>M</v>
      </c>
      <c r="V187" s="10" t="str">
        <f t="shared" si="39"/>
        <v>30</v>
      </c>
      <c r="W187" s="10" t="str">
        <f t="shared" si="40"/>
        <v>Approach Road</v>
      </c>
      <c r="X187" s="10" t="str">
        <f t="shared" si="41"/>
        <v>ad</v>
      </c>
      <c r="Y187" s="10" t="str">
        <f t="shared" si="42"/>
        <v>Approach Road</v>
      </c>
      <c r="Z187" s="10" t="str">
        <f t="shared" si="43"/>
        <v>Beaconsfield</v>
      </c>
      <c r="AA187" s="10" t="str">
        <f t="shared" si="44"/>
        <v>WF</v>
      </c>
      <c r="AB187" s="11" t="str">
        <f t="shared" si="45"/>
        <v>44192</v>
      </c>
      <c r="AC187" s="10" t="str">
        <f t="shared" si="46"/>
        <v>44</v>
      </c>
      <c r="AD187" s="10" t="str">
        <f t="shared" si="47"/>
        <v>A3</v>
      </c>
      <c r="AE187" s="12" t="str">
        <f t="shared" si="48"/>
        <v/>
      </c>
    </row>
    <row r="188" spans="1:31" x14ac:dyDescent="0.25">
      <c r="A188" s="5">
        <v>189</v>
      </c>
      <c r="B188" s="6" t="s">
        <v>774</v>
      </c>
      <c r="C188" s="6" t="s">
        <v>775</v>
      </c>
      <c r="D188" s="6" t="s">
        <v>28</v>
      </c>
      <c r="E188" s="6" t="s">
        <v>29</v>
      </c>
      <c r="F188" s="6">
        <v>60</v>
      </c>
      <c r="G188" s="6" t="s">
        <v>776</v>
      </c>
      <c r="H188" s="6" t="s">
        <v>777</v>
      </c>
      <c r="I188" s="6" t="s">
        <v>291</v>
      </c>
      <c r="J188" s="7">
        <v>43683</v>
      </c>
      <c r="K188" s="6">
        <v>21</v>
      </c>
      <c r="L188" s="6" t="s">
        <v>20</v>
      </c>
      <c r="M188" s="8"/>
      <c r="O188">
        <f t="shared" si="49"/>
        <v>0</v>
      </c>
      <c r="Q188" s="5" t="str">
        <f t="shared" si="34"/>
        <v>189</v>
      </c>
      <c r="R188" s="6" t="str">
        <f t="shared" si="35"/>
        <v>Thad</v>
      </c>
      <c r="S188" s="6" t="str">
        <f t="shared" si="36"/>
        <v>Colbert</v>
      </c>
      <c r="T188" s="6" t="str">
        <f t="shared" si="37"/>
        <v>Mr</v>
      </c>
      <c r="U188" s="6" t="str">
        <f t="shared" si="38"/>
        <v>M</v>
      </c>
      <c r="V188" s="6" t="str">
        <f t="shared" si="39"/>
        <v>60</v>
      </c>
      <c r="W188" s="6" t="str">
        <f t="shared" si="40"/>
        <v>Aprey Gardens</v>
      </c>
      <c r="X188" s="6" t="str">
        <f t="shared" si="41"/>
        <v>ns</v>
      </c>
      <c r="Y188" s="6" t="str">
        <f t="shared" si="42"/>
        <v>Aprey Gardens</v>
      </c>
      <c r="Z188" s="6" t="str">
        <f t="shared" si="43"/>
        <v>Isle Of Canna</v>
      </c>
      <c r="AA188" s="6" t="str">
        <f t="shared" si="44"/>
        <v>HS</v>
      </c>
      <c r="AB188" s="7" t="str">
        <f t="shared" si="45"/>
        <v>43683</v>
      </c>
      <c r="AC188" s="6" t="str">
        <f t="shared" si="46"/>
        <v>21</v>
      </c>
      <c r="AD188" s="6" t="str">
        <f t="shared" si="47"/>
        <v>B</v>
      </c>
      <c r="AE188" s="8" t="str">
        <f t="shared" si="48"/>
        <v/>
      </c>
    </row>
    <row r="189" spans="1:31" x14ac:dyDescent="0.25">
      <c r="A189" s="9">
        <v>190</v>
      </c>
      <c r="B189" s="10" t="s">
        <v>778</v>
      </c>
      <c r="C189" s="10" t="s">
        <v>779</v>
      </c>
      <c r="D189" s="10" t="s">
        <v>41</v>
      </c>
      <c r="E189" s="10" t="s">
        <v>16</v>
      </c>
      <c r="F189" s="10">
        <v>90</v>
      </c>
      <c r="G189" s="10" t="s">
        <v>780</v>
      </c>
      <c r="H189" s="10" t="s">
        <v>439</v>
      </c>
      <c r="I189" s="10" t="s">
        <v>291</v>
      </c>
      <c r="J189" s="11">
        <v>43688</v>
      </c>
      <c r="K189" s="10">
        <v>46</v>
      </c>
      <c r="L189" s="10" t="s">
        <v>99</v>
      </c>
      <c r="M189" s="12"/>
      <c r="O189">
        <f t="shared" si="49"/>
        <v>0</v>
      </c>
      <c r="Q189" s="9" t="str">
        <f t="shared" si="34"/>
        <v>190</v>
      </c>
      <c r="R189" s="10" t="str">
        <f t="shared" si="35"/>
        <v>Nora</v>
      </c>
      <c r="S189" s="10" t="str">
        <f t="shared" si="36"/>
        <v>Macias</v>
      </c>
      <c r="T189" s="10" t="str">
        <f t="shared" si="37"/>
        <v>Ms</v>
      </c>
      <c r="U189" s="10" t="str">
        <f t="shared" si="38"/>
        <v>F</v>
      </c>
      <c r="V189" s="10" t="str">
        <f t="shared" si="39"/>
        <v>90</v>
      </c>
      <c r="W189" s="10" t="str">
        <f t="shared" si="40"/>
        <v>Arabella Row</v>
      </c>
      <c r="X189" s="10" t="str">
        <f t="shared" si="41"/>
        <v>ow</v>
      </c>
      <c r="Y189" s="10" t="str">
        <f t="shared" si="42"/>
        <v>Arabella Row</v>
      </c>
      <c r="Z189" s="10" t="str">
        <f t="shared" si="43"/>
        <v>Isle Of Cumbrae</v>
      </c>
      <c r="AA189" s="10" t="str">
        <f t="shared" si="44"/>
        <v>HS</v>
      </c>
      <c r="AB189" s="11" t="str">
        <f t="shared" si="45"/>
        <v>43688</v>
      </c>
      <c r="AC189" s="10" t="str">
        <f t="shared" si="46"/>
        <v>46</v>
      </c>
      <c r="AD189" s="10" t="str">
        <f t="shared" si="47"/>
        <v>E</v>
      </c>
      <c r="AE189" s="12" t="str">
        <f t="shared" si="48"/>
        <v/>
      </c>
    </row>
    <row r="190" spans="1:31" x14ac:dyDescent="0.25">
      <c r="A190" s="5">
        <v>191</v>
      </c>
      <c r="B190" s="6" t="s">
        <v>781</v>
      </c>
      <c r="C190" s="6" t="s">
        <v>119</v>
      </c>
      <c r="D190" s="6" t="s">
        <v>28</v>
      </c>
      <c r="E190" s="6" t="s">
        <v>29</v>
      </c>
      <c r="F190" s="6">
        <v>30</v>
      </c>
      <c r="G190" s="6" t="s">
        <v>782</v>
      </c>
      <c r="H190" s="6" t="s">
        <v>534</v>
      </c>
      <c r="I190" s="6" t="s">
        <v>32</v>
      </c>
      <c r="J190" s="7">
        <v>43580</v>
      </c>
      <c r="K190" s="6">
        <v>20</v>
      </c>
      <c r="L190" s="6" t="s">
        <v>68</v>
      </c>
      <c r="M190" s="8"/>
      <c r="O190">
        <f t="shared" si="49"/>
        <v>0</v>
      </c>
      <c r="Q190" s="5" t="str">
        <f t="shared" si="34"/>
        <v>191</v>
      </c>
      <c r="R190" s="6" t="str">
        <f t="shared" si="35"/>
        <v>Julian</v>
      </c>
      <c r="S190" s="6" t="str">
        <f t="shared" si="36"/>
        <v>Mann</v>
      </c>
      <c r="T190" s="6" t="str">
        <f t="shared" si="37"/>
        <v>Mr</v>
      </c>
      <c r="U190" s="6" t="str">
        <f t="shared" si="38"/>
        <v>M</v>
      </c>
      <c r="V190" s="6" t="str">
        <f t="shared" si="39"/>
        <v>30</v>
      </c>
      <c r="W190" s="6" t="str">
        <f t="shared" si="40"/>
        <v>Arabia Close</v>
      </c>
      <c r="X190" s="6" t="str">
        <f t="shared" si="41"/>
        <v>se</v>
      </c>
      <c r="Y190" s="6" t="str">
        <f t="shared" si="42"/>
        <v>Arabia Close</v>
      </c>
      <c r="Z190" s="6" t="str">
        <f t="shared" si="43"/>
        <v>Stornoway</v>
      </c>
      <c r="AA190" s="6" t="str">
        <f t="shared" si="44"/>
        <v>WC</v>
      </c>
      <c r="AB190" s="7" t="str">
        <f t="shared" si="45"/>
        <v>43580</v>
      </c>
      <c r="AC190" s="6" t="str">
        <f t="shared" si="46"/>
        <v>20</v>
      </c>
      <c r="AD190" s="6" t="str">
        <f t="shared" si="47"/>
        <v>A2</v>
      </c>
      <c r="AE190" s="8" t="str">
        <f t="shared" si="48"/>
        <v/>
      </c>
    </row>
    <row r="191" spans="1:31" x14ac:dyDescent="0.25">
      <c r="A191" s="9">
        <v>192</v>
      </c>
      <c r="B191" s="10" t="s">
        <v>783</v>
      </c>
      <c r="C191" s="10" t="s">
        <v>784</v>
      </c>
      <c r="D191" s="10" t="s">
        <v>28</v>
      </c>
      <c r="E191" s="10" t="s">
        <v>29</v>
      </c>
      <c r="F191" s="10">
        <v>30</v>
      </c>
      <c r="G191" s="10" t="s">
        <v>785</v>
      </c>
      <c r="H191" s="10" t="s">
        <v>374</v>
      </c>
      <c r="I191" s="10" t="s">
        <v>144</v>
      </c>
      <c r="J191" s="11">
        <v>44052</v>
      </c>
      <c r="K191" s="10">
        <v>6</v>
      </c>
      <c r="L191" s="10" t="s">
        <v>44</v>
      </c>
      <c r="M191" s="12"/>
      <c r="O191">
        <f t="shared" si="49"/>
        <v>0</v>
      </c>
      <c r="Q191" s="9" t="str">
        <f t="shared" si="34"/>
        <v>192</v>
      </c>
      <c r="R191" s="10" t="str">
        <f t="shared" si="35"/>
        <v>Calvin</v>
      </c>
      <c r="S191" s="10" t="str">
        <f t="shared" si="36"/>
        <v>Costello</v>
      </c>
      <c r="T191" s="10" t="str">
        <f t="shared" si="37"/>
        <v>Mr</v>
      </c>
      <c r="U191" s="10" t="str">
        <f t="shared" si="38"/>
        <v>M</v>
      </c>
      <c r="V191" s="10" t="str">
        <f t="shared" si="39"/>
        <v>30</v>
      </c>
      <c r="W191" s="10" t="str">
        <f t="shared" si="40"/>
        <v>Arbour Square</v>
      </c>
      <c r="X191" s="10" t="str">
        <f t="shared" si="41"/>
        <v>re</v>
      </c>
      <c r="Y191" s="10" t="str">
        <f t="shared" si="42"/>
        <v>Arbour Square</v>
      </c>
      <c r="Z191" s="10" t="str">
        <f t="shared" si="43"/>
        <v>Halifax</v>
      </c>
      <c r="AA191" s="10" t="str">
        <f t="shared" si="44"/>
        <v>UB</v>
      </c>
      <c r="AB191" s="11" t="str">
        <f t="shared" si="45"/>
        <v>44052</v>
      </c>
      <c r="AC191" s="10" t="str">
        <f t="shared" si="46"/>
        <v>6</v>
      </c>
      <c r="AD191" s="10" t="str">
        <f t="shared" si="47"/>
        <v>D</v>
      </c>
      <c r="AE191" s="12" t="str">
        <f t="shared" si="48"/>
        <v/>
      </c>
    </row>
    <row r="192" spans="1:31" x14ac:dyDescent="0.25">
      <c r="A192" s="5">
        <v>193</v>
      </c>
      <c r="B192" s="6" t="s">
        <v>786</v>
      </c>
      <c r="C192" s="6" t="s">
        <v>787</v>
      </c>
      <c r="D192" s="6" t="s">
        <v>115</v>
      </c>
      <c r="E192" s="6" t="s">
        <v>16</v>
      </c>
      <c r="F192" s="6">
        <v>90</v>
      </c>
      <c r="G192" s="6" t="s">
        <v>788</v>
      </c>
      <c r="H192" s="6" t="s">
        <v>789</v>
      </c>
      <c r="I192" s="6" t="s">
        <v>176</v>
      </c>
      <c r="J192" s="7">
        <v>43983</v>
      </c>
      <c r="K192" s="6">
        <v>38</v>
      </c>
      <c r="L192" s="6" t="s">
        <v>33</v>
      </c>
      <c r="M192" s="8"/>
      <c r="O192">
        <f t="shared" si="49"/>
        <v>0</v>
      </c>
      <c r="Q192" s="5" t="str">
        <f t="shared" si="34"/>
        <v>193</v>
      </c>
      <c r="R192" s="6" t="str">
        <f t="shared" si="35"/>
        <v>Paulette</v>
      </c>
      <c r="S192" s="6" t="str">
        <f t="shared" si="36"/>
        <v>Weir</v>
      </c>
      <c r="T192" s="6" t="str">
        <f t="shared" si="37"/>
        <v>Prof</v>
      </c>
      <c r="U192" s="6" t="str">
        <f t="shared" si="38"/>
        <v>F</v>
      </c>
      <c r="V192" s="6" t="str">
        <f t="shared" si="39"/>
        <v>90</v>
      </c>
      <c r="W192" s="6" t="str">
        <f t="shared" si="40"/>
        <v>Arbuthnot Road</v>
      </c>
      <c r="X192" s="6" t="str">
        <f t="shared" si="41"/>
        <v>ad</v>
      </c>
      <c r="Y192" s="6" t="str">
        <f t="shared" si="42"/>
        <v>Arbuthnot Road</v>
      </c>
      <c r="Z192" s="6" t="str">
        <f t="shared" si="43"/>
        <v>Consett</v>
      </c>
      <c r="AA192" s="6" t="str">
        <f t="shared" si="44"/>
        <v>CW</v>
      </c>
      <c r="AB192" s="7" t="str">
        <f t="shared" si="45"/>
        <v>43983</v>
      </c>
      <c r="AC192" s="6" t="str">
        <f t="shared" si="46"/>
        <v>38</v>
      </c>
      <c r="AD192" s="6" t="str">
        <f t="shared" si="47"/>
        <v>A3</v>
      </c>
      <c r="AE192" s="8" t="str">
        <f t="shared" si="48"/>
        <v/>
      </c>
    </row>
    <row r="193" spans="1:31" x14ac:dyDescent="0.25">
      <c r="A193" s="9">
        <v>194</v>
      </c>
      <c r="B193" s="10" t="s">
        <v>790</v>
      </c>
      <c r="C193" s="10" t="s">
        <v>791</v>
      </c>
      <c r="D193" s="10" t="s">
        <v>49</v>
      </c>
      <c r="E193" s="10" t="s">
        <v>16</v>
      </c>
      <c r="F193" s="10">
        <v>30</v>
      </c>
      <c r="G193" s="10" t="s">
        <v>792</v>
      </c>
      <c r="H193" s="10" t="s">
        <v>285</v>
      </c>
      <c r="I193" s="10" t="s">
        <v>32</v>
      </c>
      <c r="J193" s="11">
        <v>43599</v>
      </c>
      <c r="K193" s="10">
        <v>56</v>
      </c>
      <c r="L193" s="10" t="s">
        <v>39</v>
      </c>
      <c r="M193" s="12"/>
      <c r="O193">
        <f t="shared" si="49"/>
        <v>0</v>
      </c>
      <c r="Q193" s="9" t="str">
        <f t="shared" si="34"/>
        <v>194</v>
      </c>
      <c r="R193" s="10" t="str">
        <f t="shared" si="35"/>
        <v>Roselee</v>
      </c>
      <c r="S193" s="10" t="str">
        <f t="shared" si="36"/>
        <v>Farley</v>
      </c>
      <c r="T193" s="10" t="str">
        <f t="shared" si="37"/>
        <v>Miss</v>
      </c>
      <c r="U193" s="10" t="str">
        <f t="shared" si="38"/>
        <v>F</v>
      </c>
      <c r="V193" s="10" t="str">
        <f t="shared" si="39"/>
        <v>30</v>
      </c>
      <c r="W193" s="10" t="str">
        <f t="shared" si="40"/>
        <v>Arch Street</v>
      </c>
      <c r="X193" s="10" t="str">
        <f t="shared" si="41"/>
        <v>et</v>
      </c>
      <c r="Y193" s="10" t="str">
        <f t="shared" si="42"/>
        <v>Arch Street</v>
      </c>
      <c r="Z193" s="10" t="str">
        <f t="shared" si="43"/>
        <v>Staffordshire</v>
      </c>
      <c r="AA193" s="10" t="str">
        <f t="shared" si="44"/>
        <v>WC</v>
      </c>
      <c r="AB193" s="11" t="str">
        <f t="shared" si="45"/>
        <v>43599</v>
      </c>
      <c r="AC193" s="10" t="str">
        <f t="shared" si="46"/>
        <v>56</v>
      </c>
      <c r="AD193" s="10" t="str">
        <f t="shared" si="47"/>
        <v>C1</v>
      </c>
      <c r="AE193" s="12" t="str">
        <f t="shared" si="48"/>
        <v/>
      </c>
    </row>
    <row r="194" spans="1:31" x14ac:dyDescent="0.25">
      <c r="A194" s="5">
        <v>195</v>
      </c>
      <c r="B194" s="6" t="s">
        <v>793</v>
      </c>
      <c r="C194" s="6" t="s">
        <v>794</v>
      </c>
      <c r="D194" s="6" t="s">
        <v>15</v>
      </c>
      <c r="E194" s="6" t="s">
        <v>16</v>
      </c>
      <c r="F194" s="6">
        <v>90</v>
      </c>
      <c r="G194" s="6" t="s">
        <v>795</v>
      </c>
      <c r="H194" s="6" t="s">
        <v>777</v>
      </c>
      <c r="I194" s="6" t="s">
        <v>291</v>
      </c>
      <c r="J194" s="7">
        <v>44084</v>
      </c>
      <c r="K194" s="6">
        <v>88</v>
      </c>
      <c r="L194" s="6" t="s">
        <v>20</v>
      </c>
      <c r="M194" s="8"/>
      <c r="O194">
        <f t="shared" si="49"/>
        <v>0</v>
      </c>
      <c r="Q194" s="5" t="str">
        <f t="shared" si="34"/>
        <v>195</v>
      </c>
      <c r="R194" s="6" t="str">
        <f t="shared" si="35"/>
        <v>Elenora</v>
      </c>
      <c r="S194" s="6" t="str">
        <f t="shared" si="36"/>
        <v>Bradley</v>
      </c>
      <c r="T194" s="6" t="str">
        <f t="shared" si="37"/>
        <v>Mrs</v>
      </c>
      <c r="U194" s="6" t="str">
        <f t="shared" si="38"/>
        <v>F</v>
      </c>
      <c r="V194" s="6" t="str">
        <f t="shared" si="39"/>
        <v>90</v>
      </c>
      <c r="W194" s="6" t="str">
        <f t="shared" si="40"/>
        <v>Archel Road</v>
      </c>
      <c r="X194" s="6" t="str">
        <f t="shared" si="41"/>
        <v>ad</v>
      </c>
      <c r="Y194" s="6" t="str">
        <f t="shared" si="42"/>
        <v>Archel Road</v>
      </c>
      <c r="Z194" s="6" t="str">
        <f t="shared" si="43"/>
        <v>Isle Of Canna</v>
      </c>
      <c r="AA194" s="6" t="str">
        <f t="shared" si="44"/>
        <v>HS</v>
      </c>
      <c r="AB194" s="7" t="str">
        <f t="shared" si="45"/>
        <v>44084</v>
      </c>
      <c r="AC194" s="6" t="str">
        <f t="shared" si="46"/>
        <v>88</v>
      </c>
      <c r="AD194" s="6" t="str">
        <f t="shared" si="47"/>
        <v>B</v>
      </c>
      <c r="AE194" s="8" t="str">
        <f t="shared" si="48"/>
        <v/>
      </c>
    </row>
    <row r="195" spans="1:31" x14ac:dyDescent="0.25">
      <c r="A195" s="9">
        <v>196</v>
      </c>
      <c r="B195" s="10" t="s">
        <v>796</v>
      </c>
      <c r="C195" s="10" t="s">
        <v>314</v>
      </c>
      <c r="D195" s="10" t="s">
        <v>28</v>
      </c>
      <c r="E195" s="10" t="s">
        <v>29</v>
      </c>
      <c r="F195" s="10">
        <v>60</v>
      </c>
      <c r="G195" s="10" t="s">
        <v>797</v>
      </c>
      <c r="H195" s="10" t="s">
        <v>798</v>
      </c>
      <c r="I195" s="10" t="s">
        <v>291</v>
      </c>
      <c r="J195" s="11">
        <v>44135</v>
      </c>
      <c r="K195" s="10">
        <v>9</v>
      </c>
      <c r="L195" s="10" t="s">
        <v>68</v>
      </c>
      <c r="M195" s="12"/>
      <c r="O195">
        <f t="shared" si="49"/>
        <v>0</v>
      </c>
      <c r="Q195" s="9" t="str">
        <f t="shared" si="34"/>
        <v>196</v>
      </c>
      <c r="R195" s="10" t="str">
        <f t="shared" si="35"/>
        <v>Thurman</v>
      </c>
      <c r="S195" s="10" t="str">
        <f t="shared" si="36"/>
        <v>Pickens</v>
      </c>
      <c r="T195" s="10" t="str">
        <f t="shared" si="37"/>
        <v>Mr</v>
      </c>
      <c r="U195" s="10" t="str">
        <f t="shared" si="38"/>
        <v>M</v>
      </c>
      <c r="V195" s="10" t="str">
        <f t="shared" si="39"/>
        <v>60</v>
      </c>
      <c r="W195" s="10" t="str">
        <f t="shared" si="40"/>
        <v>Archer Square</v>
      </c>
      <c r="X195" s="10" t="str">
        <f t="shared" si="41"/>
        <v>re</v>
      </c>
      <c r="Y195" s="10" t="str">
        <f t="shared" si="42"/>
        <v>Archer Square</v>
      </c>
      <c r="Z195" s="10" t="str">
        <f t="shared" si="43"/>
        <v>Lanark</v>
      </c>
      <c r="AA195" s="10" t="str">
        <f t="shared" si="44"/>
        <v>HS</v>
      </c>
      <c r="AB195" s="11" t="str">
        <f t="shared" si="45"/>
        <v>44135</v>
      </c>
      <c r="AC195" s="10" t="str">
        <f t="shared" si="46"/>
        <v>9</v>
      </c>
      <c r="AD195" s="10" t="str">
        <f t="shared" si="47"/>
        <v>A2</v>
      </c>
      <c r="AE195" s="12" t="str">
        <f t="shared" si="48"/>
        <v/>
      </c>
    </row>
    <row r="196" spans="1:31" x14ac:dyDescent="0.25">
      <c r="A196" s="5">
        <v>197</v>
      </c>
      <c r="B196" s="6" t="s">
        <v>799</v>
      </c>
      <c r="C196" s="6" t="s">
        <v>800</v>
      </c>
      <c r="D196" s="6" t="s">
        <v>28</v>
      </c>
      <c r="E196" s="6" t="s">
        <v>29</v>
      </c>
      <c r="F196" s="6">
        <v>90</v>
      </c>
      <c r="G196" s="6" t="s">
        <v>801</v>
      </c>
      <c r="H196" s="6" t="s">
        <v>802</v>
      </c>
      <c r="I196" s="6" t="s">
        <v>176</v>
      </c>
      <c r="J196" s="7">
        <v>44171</v>
      </c>
      <c r="K196" s="6">
        <v>38</v>
      </c>
      <c r="L196" s="6" t="s">
        <v>33</v>
      </c>
      <c r="M196" s="8"/>
      <c r="O196">
        <f t="shared" si="49"/>
        <v>0</v>
      </c>
      <c r="Q196" s="5" t="str">
        <f t="shared" si="34"/>
        <v>197</v>
      </c>
      <c r="R196" s="6" t="str">
        <f t="shared" si="35"/>
        <v>Eric</v>
      </c>
      <c r="S196" s="6" t="str">
        <f t="shared" si="36"/>
        <v>Whitehead</v>
      </c>
      <c r="T196" s="6" t="str">
        <f t="shared" si="37"/>
        <v>Mr</v>
      </c>
      <c r="U196" s="6" t="str">
        <f t="shared" si="38"/>
        <v>M</v>
      </c>
      <c r="V196" s="6" t="str">
        <f t="shared" si="39"/>
        <v>90</v>
      </c>
      <c r="W196" s="6" t="str">
        <f t="shared" si="40"/>
        <v>Arden Estate</v>
      </c>
      <c r="X196" s="6" t="str">
        <f t="shared" si="41"/>
        <v>te</v>
      </c>
      <c r="Y196" s="6" t="str">
        <f t="shared" si="42"/>
        <v>Arden Estate</v>
      </c>
      <c r="Z196" s="6" t="str">
        <f t="shared" si="43"/>
        <v>Crowborough</v>
      </c>
      <c r="AA196" s="6" t="str">
        <f t="shared" si="44"/>
        <v>CW</v>
      </c>
      <c r="AB196" s="7" t="str">
        <f t="shared" si="45"/>
        <v>44171</v>
      </c>
      <c r="AC196" s="6" t="str">
        <f t="shared" si="46"/>
        <v>38</v>
      </c>
      <c r="AD196" s="6" t="str">
        <f t="shared" si="47"/>
        <v>A3</v>
      </c>
      <c r="AE196" s="8" t="str">
        <f t="shared" si="48"/>
        <v/>
      </c>
    </row>
    <row r="197" spans="1:31" x14ac:dyDescent="0.25">
      <c r="A197" s="9">
        <v>198</v>
      </c>
      <c r="B197" s="10" t="s">
        <v>803</v>
      </c>
      <c r="C197" s="10" t="s">
        <v>804</v>
      </c>
      <c r="D197" s="10" t="s">
        <v>115</v>
      </c>
      <c r="E197" s="10" t="s">
        <v>29</v>
      </c>
      <c r="F197" s="10">
        <v>60</v>
      </c>
      <c r="G197" s="10" t="s">
        <v>805</v>
      </c>
      <c r="H197" s="10" t="s">
        <v>806</v>
      </c>
      <c r="I197" s="10" t="s">
        <v>32</v>
      </c>
      <c r="J197" s="11">
        <v>44200</v>
      </c>
      <c r="K197" s="10">
        <v>10</v>
      </c>
      <c r="L197" s="10" t="s">
        <v>68</v>
      </c>
      <c r="M197" s="12"/>
      <c r="O197">
        <f t="shared" si="49"/>
        <v>0</v>
      </c>
      <c r="Q197" s="9" t="str">
        <f t="shared" si="34"/>
        <v>198</v>
      </c>
      <c r="R197" s="10" t="str">
        <f t="shared" si="35"/>
        <v>Damian</v>
      </c>
      <c r="S197" s="10" t="str">
        <f t="shared" si="36"/>
        <v>Hayes</v>
      </c>
      <c r="T197" s="10" t="str">
        <f t="shared" si="37"/>
        <v>Prof</v>
      </c>
      <c r="U197" s="10" t="str">
        <f t="shared" si="38"/>
        <v>M</v>
      </c>
      <c r="V197" s="10" t="str">
        <f t="shared" si="39"/>
        <v>60</v>
      </c>
      <c r="W197" s="10" t="str">
        <f t="shared" si="40"/>
        <v>Ardfillan Road</v>
      </c>
      <c r="X197" s="10" t="str">
        <f t="shared" si="41"/>
        <v>ad</v>
      </c>
      <c r="Y197" s="10" t="str">
        <f t="shared" si="42"/>
        <v>Ardfillan Road</v>
      </c>
      <c r="Z197" s="10" t="str">
        <f t="shared" si="43"/>
        <v>Whitstable</v>
      </c>
      <c r="AA197" s="10" t="str">
        <f t="shared" si="44"/>
        <v>WC</v>
      </c>
      <c r="AB197" s="11" t="str">
        <f t="shared" si="45"/>
        <v>44200</v>
      </c>
      <c r="AC197" s="10" t="str">
        <f t="shared" si="46"/>
        <v>10</v>
      </c>
      <c r="AD197" s="10" t="str">
        <f t="shared" si="47"/>
        <v>A2</v>
      </c>
      <c r="AE197" s="12" t="str">
        <f t="shared" si="48"/>
        <v/>
      </c>
    </row>
    <row r="198" spans="1:31" x14ac:dyDescent="0.25">
      <c r="A198" s="5">
        <v>199</v>
      </c>
      <c r="B198" s="6" t="s">
        <v>807</v>
      </c>
      <c r="C198" s="6" t="s">
        <v>808</v>
      </c>
      <c r="D198" s="6" t="s">
        <v>28</v>
      </c>
      <c r="E198" s="6" t="s">
        <v>29</v>
      </c>
      <c r="F198" s="6">
        <v>30</v>
      </c>
      <c r="G198" s="6" t="s">
        <v>809</v>
      </c>
      <c r="H198" s="6" t="s">
        <v>810</v>
      </c>
      <c r="I198" s="6" t="s">
        <v>122</v>
      </c>
      <c r="J198" s="7">
        <v>44129</v>
      </c>
      <c r="K198" s="6">
        <v>72</v>
      </c>
      <c r="L198" s="6" t="s">
        <v>52</v>
      </c>
      <c r="M198" s="8"/>
      <c r="O198">
        <f t="shared" si="49"/>
        <v>0</v>
      </c>
      <c r="Q198" s="5" t="str">
        <f t="shared" ref="Q198:Q261" si="50">TRIM(A198)</f>
        <v>199</v>
      </c>
      <c r="R198" s="6" t="str">
        <f t="shared" ref="R198:R261" si="51">TRIM(B198)</f>
        <v>Arturo</v>
      </c>
      <c r="S198" s="6" t="str">
        <f t="shared" ref="S198:S261" si="52">TRIM(C198)</f>
        <v>Field</v>
      </c>
      <c r="T198" s="6" t="str">
        <f t="shared" ref="T198:T261" si="53">TRIM(D198)</f>
        <v>Mr</v>
      </c>
      <c r="U198" s="6" t="str">
        <f t="shared" ref="U198:U261" si="54">IF(ISNUMBER(SEARCH("f",TRIM(E198))),"F","M")</f>
        <v>M</v>
      </c>
      <c r="V198" s="6" t="str">
        <f t="shared" ref="V198:V261" si="55">TRIM(F198)</f>
        <v>30</v>
      </c>
      <c r="W198" s="6" t="str">
        <f t="shared" ref="W198:W261" si="56">SUBSTITUTE(SUBSTITUTE(SUBSTITUTE(PROPER(TRIM(G198)),"(?)","")," (No",""),"'S","'s")</f>
        <v>Ardleigh Terrace</v>
      </c>
      <c r="X198" s="6" t="str">
        <f t="shared" ref="X198:X261" si="57">RIGHT(W198,2)</f>
        <v>ce</v>
      </c>
      <c r="Y198" s="6" t="str">
        <f t="shared" ref="Y198:Y261" si="58">IF(OR(X198="St",X198="Av",X198="Pl"),SUBSTITUTE(SUBSTITUTE(SUBSTITUTE(SUBSTITUTE(SUBSTITUTE(SUBSTITUTE(SUBSTITUTE(W198,"Rd","Road"),"St","Street"),"Cls", "Close"),"Plc","Place"),"Bldgs","Buildings"),"Av","Avenue"),"Pl","Place"),SUBSTITUTE(SUBSTITUTE(SUBSTITUTE(SUBSTITUTE(SUBSTITUTE(W198,"Rd","Road"),"Cls", "Close"),"Plc","Place"),"Bldgs","Buildings"),"Crt","Court"))</f>
        <v>Ardleigh Terrace</v>
      </c>
      <c r="Z198" s="6" t="str">
        <f t="shared" ref="Z198:Z261" si="59">TRIM(H198)</f>
        <v>Littlehampton</v>
      </c>
      <c r="AA198" s="6" t="str">
        <f t="shared" ref="AA198:AA261" si="60">TRIM(I198)</f>
        <v>WN</v>
      </c>
      <c r="AB198" s="7" t="str">
        <f t="shared" ref="AB198:AB261" si="61">TRIM(J198)</f>
        <v>44129</v>
      </c>
      <c r="AC198" s="6" t="str">
        <f t="shared" ref="AC198:AC261" si="62">TRIM(K198)</f>
        <v>72</v>
      </c>
      <c r="AD198" s="6" t="str">
        <f t="shared" ref="AD198:AD261" si="63">TRIM(L198)</f>
        <v>A1</v>
      </c>
      <c r="AE198" s="8" t="str">
        <f t="shared" ref="AE198:AE261" si="64">TRIM(M198)</f>
        <v/>
      </c>
    </row>
    <row r="199" spans="1:31" x14ac:dyDescent="0.25">
      <c r="A199" s="9">
        <v>200</v>
      </c>
      <c r="B199" s="10" t="s">
        <v>811</v>
      </c>
      <c r="C199" s="10" t="s">
        <v>812</v>
      </c>
      <c r="D199" s="10" t="s">
        <v>15</v>
      </c>
      <c r="E199" s="10" t="s">
        <v>16</v>
      </c>
      <c r="F199" s="10">
        <v>60</v>
      </c>
      <c r="G199" s="10" t="s">
        <v>813</v>
      </c>
      <c r="H199" s="10" t="s">
        <v>814</v>
      </c>
      <c r="I199" s="10" t="s">
        <v>815</v>
      </c>
      <c r="J199" s="11">
        <v>44166</v>
      </c>
      <c r="K199" s="10">
        <v>69</v>
      </c>
      <c r="L199" s="10" t="s">
        <v>157</v>
      </c>
      <c r="M199" s="12"/>
      <c r="O199">
        <f t="shared" si="49"/>
        <v>0</v>
      </c>
      <c r="Q199" s="9" t="str">
        <f t="shared" si="50"/>
        <v>200</v>
      </c>
      <c r="R199" s="10" t="str">
        <f t="shared" si="51"/>
        <v>Hillary</v>
      </c>
      <c r="S199" s="10" t="str">
        <f t="shared" si="52"/>
        <v>Shook</v>
      </c>
      <c r="T199" s="10" t="str">
        <f t="shared" si="53"/>
        <v>Mrs</v>
      </c>
      <c r="U199" s="10" t="str">
        <f t="shared" si="54"/>
        <v>F</v>
      </c>
      <c r="V199" s="10" t="str">
        <f t="shared" si="55"/>
        <v>60</v>
      </c>
      <c r="W199" s="10" t="str">
        <f t="shared" si="56"/>
        <v>Ardmere Cottages</v>
      </c>
      <c r="X199" s="10" t="str">
        <f t="shared" si="57"/>
        <v>es</v>
      </c>
      <c r="Y199" s="10" t="str">
        <f t="shared" si="58"/>
        <v>Ardmere Cottages</v>
      </c>
      <c r="Z199" s="10" t="str">
        <f t="shared" si="59"/>
        <v>Bromsgrove</v>
      </c>
      <c r="AA199" s="10" t="str">
        <f t="shared" si="60"/>
        <v>WR</v>
      </c>
      <c r="AB199" s="11" t="str">
        <f t="shared" si="61"/>
        <v>44166</v>
      </c>
      <c r="AC199" s="10" t="str">
        <f t="shared" si="62"/>
        <v>69</v>
      </c>
      <c r="AD199" s="10" t="str">
        <f t="shared" si="63"/>
        <v>C3</v>
      </c>
      <c r="AE199" s="12" t="str">
        <f t="shared" si="64"/>
        <v/>
      </c>
    </row>
    <row r="200" spans="1:31" x14ac:dyDescent="0.25">
      <c r="A200" s="5">
        <v>201</v>
      </c>
      <c r="B200" s="6" t="s">
        <v>816</v>
      </c>
      <c r="C200" s="6" t="s">
        <v>817</v>
      </c>
      <c r="D200" s="6" t="s">
        <v>28</v>
      </c>
      <c r="E200" s="6" t="s">
        <v>29</v>
      </c>
      <c r="F200" s="6">
        <v>90</v>
      </c>
      <c r="G200" s="6" t="s">
        <v>818</v>
      </c>
      <c r="H200" s="6" t="s">
        <v>819</v>
      </c>
      <c r="I200" s="6" t="s">
        <v>185</v>
      </c>
      <c r="J200" s="7">
        <v>44219</v>
      </c>
      <c r="K200" s="6">
        <v>80</v>
      </c>
      <c r="L200" s="6" t="s">
        <v>39</v>
      </c>
      <c r="M200" s="8"/>
      <c r="O200">
        <f t="shared" si="49"/>
        <v>0</v>
      </c>
      <c r="Q200" s="5" t="str">
        <f t="shared" si="50"/>
        <v>201</v>
      </c>
      <c r="R200" s="6" t="str">
        <f t="shared" si="51"/>
        <v>Demetrius</v>
      </c>
      <c r="S200" s="6" t="str">
        <f t="shared" si="52"/>
        <v>Goodson</v>
      </c>
      <c r="T200" s="6" t="str">
        <f t="shared" si="53"/>
        <v>Mr</v>
      </c>
      <c r="U200" s="6" t="str">
        <f t="shared" si="54"/>
        <v>M</v>
      </c>
      <c r="V200" s="6" t="str">
        <f t="shared" si="55"/>
        <v>90</v>
      </c>
      <c r="W200" s="6" t="str">
        <f t="shared" si="56"/>
        <v>Ardwick Road</v>
      </c>
      <c r="X200" s="6" t="str">
        <f t="shared" si="57"/>
        <v>ad</v>
      </c>
      <c r="Y200" s="6" t="str">
        <f t="shared" si="58"/>
        <v>Ardwick Road</v>
      </c>
      <c r="Z200" s="6" t="str">
        <f t="shared" si="59"/>
        <v>Gillingham</v>
      </c>
      <c r="AA200" s="6" t="str">
        <f t="shared" si="60"/>
        <v>HX</v>
      </c>
      <c r="AB200" s="7" t="str">
        <f t="shared" si="61"/>
        <v>44219</v>
      </c>
      <c r="AC200" s="6" t="str">
        <f t="shared" si="62"/>
        <v>80</v>
      </c>
      <c r="AD200" s="6" t="str">
        <f t="shared" si="63"/>
        <v>C1</v>
      </c>
      <c r="AE200" s="8" t="str">
        <f t="shared" si="64"/>
        <v/>
      </c>
    </row>
    <row r="201" spans="1:31" x14ac:dyDescent="0.25">
      <c r="A201" s="9">
        <v>202</v>
      </c>
      <c r="B201" s="10" t="s">
        <v>820</v>
      </c>
      <c r="C201" s="10" t="s">
        <v>821</v>
      </c>
      <c r="D201" s="10" t="s">
        <v>28</v>
      </c>
      <c r="E201" s="10" t="s">
        <v>29</v>
      </c>
      <c r="F201" s="10">
        <v>30</v>
      </c>
      <c r="G201" s="10" t="s">
        <v>822</v>
      </c>
      <c r="H201" s="10" t="s">
        <v>823</v>
      </c>
      <c r="I201" s="10" t="s">
        <v>122</v>
      </c>
      <c r="J201" s="11">
        <v>43987</v>
      </c>
      <c r="K201" s="10">
        <v>80</v>
      </c>
      <c r="L201" s="10" t="s">
        <v>157</v>
      </c>
      <c r="M201" s="12"/>
      <c r="O201">
        <f t="shared" si="49"/>
        <v>0</v>
      </c>
      <c r="Q201" s="9" t="str">
        <f t="shared" si="50"/>
        <v>202</v>
      </c>
      <c r="R201" s="10" t="str">
        <f t="shared" si="51"/>
        <v>Del</v>
      </c>
      <c r="S201" s="10" t="str">
        <f t="shared" si="52"/>
        <v>Mccain</v>
      </c>
      <c r="T201" s="10" t="str">
        <f t="shared" si="53"/>
        <v>Mr</v>
      </c>
      <c r="U201" s="10" t="str">
        <f t="shared" si="54"/>
        <v>M</v>
      </c>
      <c r="V201" s="10" t="str">
        <f t="shared" si="55"/>
        <v>30</v>
      </c>
      <c r="W201" s="10" t="str">
        <f t="shared" si="56"/>
        <v>Arena Estate</v>
      </c>
      <c r="X201" s="10" t="str">
        <f t="shared" si="57"/>
        <v>te</v>
      </c>
      <c r="Y201" s="10" t="str">
        <f t="shared" si="58"/>
        <v>Arena Estate</v>
      </c>
      <c r="Z201" s="10" t="str">
        <f t="shared" si="59"/>
        <v>Llanrhystud</v>
      </c>
      <c r="AA201" s="10" t="str">
        <f t="shared" si="60"/>
        <v>WN</v>
      </c>
      <c r="AB201" s="11" t="str">
        <f t="shared" si="61"/>
        <v>43987</v>
      </c>
      <c r="AC201" s="10" t="str">
        <f t="shared" si="62"/>
        <v>80</v>
      </c>
      <c r="AD201" s="10" t="str">
        <f t="shared" si="63"/>
        <v>C3</v>
      </c>
      <c r="AE201" s="12" t="str">
        <f t="shared" si="64"/>
        <v/>
      </c>
    </row>
    <row r="202" spans="1:31" x14ac:dyDescent="0.25">
      <c r="A202" s="9">
        <v>204</v>
      </c>
      <c r="B202" s="10" t="s">
        <v>826</v>
      </c>
      <c r="C202" s="10" t="s">
        <v>827</v>
      </c>
      <c r="D202" s="10" t="s">
        <v>28</v>
      </c>
      <c r="E202" s="10" t="s">
        <v>29</v>
      </c>
      <c r="F202" s="10">
        <v>30</v>
      </c>
      <c r="G202" s="10" t="s">
        <v>828</v>
      </c>
      <c r="H202" s="10" t="s">
        <v>829</v>
      </c>
      <c r="I202" s="10" t="s">
        <v>32</v>
      </c>
      <c r="J202" s="11">
        <v>44458</v>
      </c>
      <c r="K202" s="10">
        <v>50</v>
      </c>
      <c r="L202" s="10" t="s">
        <v>44</v>
      </c>
      <c r="M202" s="12"/>
      <c r="O202">
        <f t="shared" ref="O202:O265" si="65">COUNTBLANK(A202:L202)+COUNTIF(K202,0)</f>
        <v>0</v>
      </c>
      <c r="Q202" s="9" t="str">
        <f t="shared" si="50"/>
        <v>204</v>
      </c>
      <c r="R202" s="10" t="str">
        <f t="shared" si="51"/>
        <v>Johnnie</v>
      </c>
      <c r="S202" s="10" t="str">
        <f t="shared" si="52"/>
        <v>Calhoun</v>
      </c>
      <c r="T202" s="10" t="str">
        <f t="shared" si="53"/>
        <v>Mr</v>
      </c>
      <c r="U202" s="10" t="str">
        <f t="shared" si="54"/>
        <v>M</v>
      </c>
      <c r="V202" s="10" t="str">
        <f t="shared" si="55"/>
        <v>30</v>
      </c>
      <c r="W202" s="10" t="str">
        <f t="shared" si="56"/>
        <v>Argon Mews</v>
      </c>
      <c r="X202" s="10" t="str">
        <f t="shared" si="57"/>
        <v>ws</v>
      </c>
      <c r="Y202" s="10" t="str">
        <f t="shared" si="58"/>
        <v>Argon Mews</v>
      </c>
      <c r="Z202" s="10" t="str">
        <f t="shared" si="59"/>
        <v>Maldon</v>
      </c>
      <c r="AA202" s="10" t="str">
        <f t="shared" si="60"/>
        <v>WC</v>
      </c>
      <c r="AB202" s="11" t="str">
        <f t="shared" si="61"/>
        <v>44458</v>
      </c>
      <c r="AC202" s="10" t="str">
        <f t="shared" si="62"/>
        <v>50</v>
      </c>
      <c r="AD202" s="10" t="str">
        <f t="shared" si="63"/>
        <v>D</v>
      </c>
      <c r="AE202" s="12" t="str">
        <f t="shared" si="64"/>
        <v/>
      </c>
    </row>
    <row r="203" spans="1:31" x14ac:dyDescent="0.25">
      <c r="A203" s="5">
        <v>205</v>
      </c>
      <c r="B203" s="6" t="s">
        <v>830</v>
      </c>
      <c r="C203" s="6" t="s">
        <v>831</v>
      </c>
      <c r="D203" s="6" t="s">
        <v>49</v>
      </c>
      <c r="E203" s="6" t="s">
        <v>16</v>
      </c>
      <c r="F203" s="6">
        <v>60</v>
      </c>
      <c r="G203" s="6" t="s">
        <v>832</v>
      </c>
      <c r="H203" s="6" t="s">
        <v>833</v>
      </c>
      <c r="I203" s="6" t="s">
        <v>834</v>
      </c>
      <c r="J203" s="7">
        <v>43699</v>
      </c>
      <c r="K203" s="6">
        <v>19</v>
      </c>
      <c r="L203" s="6" t="s">
        <v>20</v>
      </c>
      <c r="M203" s="8"/>
      <c r="O203">
        <f t="shared" si="65"/>
        <v>0</v>
      </c>
      <c r="Q203" s="5" t="str">
        <f t="shared" si="50"/>
        <v>205</v>
      </c>
      <c r="R203" s="6" t="str">
        <f t="shared" si="51"/>
        <v>Clair</v>
      </c>
      <c r="S203" s="6" t="str">
        <f t="shared" si="52"/>
        <v>Wilkes</v>
      </c>
      <c r="T203" s="6" t="str">
        <f t="shared" si="53"/>
        <v>Miss</v>
      </c>
      <c r="U203" s="6" t="str">
        <f t="shared" si="54"/>
        <v>F</v>
      </c>
      <c r="V203" s="6" t="str">
        <f t="shared" si="55"/>
        <v>60</v>
      </c>
      <c r="W203" s="6" t="str">
        <f t="shared" si="56"/>
        <v>Ariel Road</v>
      </c>
      <c r="X203" s="6" t="str">
        <f t="shared" si="57"/>
        <v>ad</v>
      </c>
      <c r="Y203" s="6" t="str">
        <f t="shared" si="58"/>
        <v>Ariel Road</v>
      </c>
      <c r="Z203" s="6" t="str">
        <f t="shared" si="59"/>
        <v>Arundel</v>
      </c>
      <c r="AA203" s="6" t="str">
        <f t="shared" si="60"/>
        <v>SG</v>
      </c>
      <c r="AB203" s="7" t="str">
        <f t="shared" si="61"/>
        <v>43699</v>
      </c>
      <c r="AC203" s="6" t="str">
        <f t="shared" si="62"/>
        <v>19</v>
      </c>
      <c r="AD203" s="6" t="str">
        <f t="shared" si="63"/>
        <v>B</v>
      </c>
      <c r="AE203" s="8" t="str">
        <f t="shared" si="64"/>
        <v/>
      </c>
    </row>
    <row r="204" spans="1:31" x14ac:dyDescent="0.25">
      <c r="A204" s="9">
        <v>206</v>
      </c>
      <c r="B204" s="10" t="s">
        <v>835</v>
      </c>
      <c r="C204" s="10" t="s">
        <v>836</v>
      </c>
      <c r="D204" s="10" t="s">
        <v>28</v>
      </c>
      <c r="E204" s="10" t="s">
        <v>29</v>
      </c>
      <c r="F204" s="10">
        <v>30</v>
      </c>
      <c r="G204" s="10" t="s">
        <v>832</v>
      </c>
      <c r="H204" s="10" t="s">
        <v>837</v>
      </c>
      <c r="I204" s="10" t="s">
        <v>32</v>
      </c>
      <c r="J204" s="11">
        <v>43896</v>
      </c>
      <c r="K204" s="10">
        <v>46</v>
      </c>
      <c r="L204" s="10" t="s">
        <v>52</v>
      </c>
      <c r="M204" s="12"/>
      <c r="O204">
        <f t="shared" si="65"/>
        <v>0</v>
      </c>
      <c r="Q204" s="9" t="str">
        <f t="shared" si="50"/>
        <v>206</v>
      </c>
      <c r="R204" s="10" t="str">
        <f t="shared" si="51"/>
        <v>Burt</v>
      </c>
      <c r="S204" s="10" t="str">
        <f t="shared" si="52"/>
        <v>Haskins</v>
      </c>
      <c r="T204" s="10" t="str">
        <f t="shared" si="53"/>
        <v>Mr</v>
      </c>
      <c r="U204" s="10" t="str">
        <f t="shared" si="54"/>
        <v>M</v>
      </c>
      <c r="V204" s="10" t="str">
        <f t="shared" si="55"/>
        <v>30</v>
      </c>
      <c r="W204" s="10" t="str">
        <f t="shared" si="56"/>
        <v>Ariel Road</v>
      </c>
      <c r="X204" s="10" t="str">
        <f t="shared" si="57"/>
        <v>ad</v>
      </c>
      <c r="Y204" s="10" t="str">
        <f t="shared" si="58"/>
        <v>Ariel Road</v>
      </c>
      <c r="Z204" s="10" t="str">
        <f t="shared" si="59"/>
        <v>Margate</v>
      </c>
      <c r="AA204" s="10" t="str">
        <f t="shared" si="60"/>
        <v>WC</v>
      </c>
      <c r="AB204" s="11" t="str">
        <f t="shared" si="61"/>
        <v>43896</v>
      </c>
      <c r="AC204" s="10" t="str">
        <f t="shared" si="62"/>
        <v>46</v>
      </c>
      <c r="AD204" s="10" t="str">
        <f t="shared" si="63"/>
        <v>A1</v>
      </c>
      <c r="AE204" s="12" t="str">
        <f t="shared" si="64"/>
        <v/>
      </c>
    </row>
    <row r="205" spans="1:31" x14ac:dyDescent="0.25">
      <c r="A205" s="5">
        <v>207</v>
      </c>
      <c r="B205" s="6" t="s">
        <v>838</v>
      </c>
      <c r="C205" s="6" t="s">
        <v>839</v>
      </c>
      <c r="D205" s="6" t="s">
        <v>49</v>
      </c>
      <c r="E205" s="6" t="s">
        <v>16</v>
      </c>
      <c r="F205" s="6">
        <v>90</v>
      </c>
      <c r="G205" s="6" t="s">
        <v>840</v>
      </c>
      <c r="H205" s="6" t="s">
        <v>443</v>
      </c>
      <c r="I205" s="6" t="s">
        <v>32</v>
      </c>
      <c r="J205" s="7">
        <v>44159</v>
      </c>
      <c r="K205" s="6">
        <v>74</v>
      </c>
      <c r="L205" s="6" t="s">
        <v>20</v>
      </c>
      <c r="M205" s="8"/>
      <c r="O205">
        <f t="shared" si="65"/>
        <v>0</v>
      </c>
      <c r="Q205" s="5" t="str">
        <f t="shared" si="50"/>
        <v>207</v>
      </c>
      <c r="R205" s="6" t="str">
        <f t="shared" si="51"/>
        <v>Gloria</v>
      </c>
      <c r="S205" s="6" t="str">
        <f t="shared" si="52"/>
        <v>Mcclain</v>
      </c>
      <c r="T205" s="6" t="str">
        <f t="shared" si="53"/>
        <v>Miss</v>
      </c>
      <c r="U205" s="6" t="str">
        <f t="shared" si="54"/>
        <v>F</v>
      </c>
      <c r="V205" s="6" t="str">
        <f t="shared" si="55"/>
        <v>90</v>
      </c>
      <c r="W205" s="6" t="str">
        <f t="shared" si="56"/>
        <v>Arkley Crescent</v>
      </c>
      <c r="X205" s="6" t="str">
        <f t="shared" si="57"/>
        <v>nt</v>
      </c>
      <c r="Y205" s="6" t="str">
        <f t="shared" si="58"/>
        <v>Arkley Crescent</v>
      </c>
      <c r="Z205" s="6" t="str">
        <f t="shared" si="59"/>
        <v>Warwickshire</v>
      </c>
      <c r="AA205" s="6" t="str">
        <f t="shared" si="60"/>
        <v>WC</v>
      </c>
      <c r="AB205" s="7" t="str">
        <f t="shared" si="61"/>
        <v>44159</v>
      </c>
      <c r="AC205" s="6" t="str">
        <f t="shared" si="62"/>
        <v>74</v>
      </c>
      <c r="AD205" s="6" t="str">
        <f t="shared" si="63"/>
        <v>B</v>
      </c>
      <c r="AE205" s="8" t="str">
        <f t="shared" si="64"/>
        <v/>
      </c>
    </row>
    <row r="206" spans="1:31" x14ac:dyDescent="0.25">
      <c r="A206" s="9">
        <v>208</v>
      </c>
      <c r="B206" s="10" t="s">
        <v>841</v>
      </c>
      <c r="C206" s="10" t="s">
        <v>842</v>
      </c>
      <c r="D206" s="10" t="s">
        <v>28</v>
      </c>
      <c r="E206" s="10" t="s">
        <v>29</v>
      </c>
      <c r="F206" s="10">
        <v>60</v>
      </c>
      <c r="G206" s="10" t="s">
        <v>843</v>
      </c>
      <c r="H206" s="10" t="s">
        <v>844</v>
      </c>
      <c r="I206" s="10" t="s">
        <v>122</v>
      </c>
      <c r="J206" s="11">
        <v>43479</v>
      </c>
      <c r="K206" s="10">
        <v>17</v>
      </c>
      <c r="L206" s="10" t="s">
        <v>33</v>
      </c>
      <c r="M206" s="12"/>
      <c r="O206">
        <f t="shared" si="65"/>
        <v>0</v>
      </c>
      <c r="Q206" s="9" t="str">
        <f t="shared" si="50"/>
        <v>208</v>
      </c>
      <c r="R206" s="10" t="str">
        <f t="shared" si="51"/>
        <v>Trenton</v>
      </c>
      <c r="S206" s="10" t="str">
        <f t="shared" si="52"/>
        <v>Bassett</v>
      </c>
      <c r="T206" s="10" t="str">
        <f t="shared" si="53"/>
        <v>Mr</v>
      </c>
      <c r="U206" s="10" t="str">
        <f t="shared" si="54"/>
        <v>M</v>
      </c>
      <c r="V206" s="10" t="str">
        <f t="shared" si="55"/>
        <v>60</v>
      </c>
      <c r="W206" s="10" t="str">
        <f t="shared" si="56"/>
        <v>Arlesford Road</v>
      </c>
      <c r="X206" s="10" t="str">
        <f t="shared" si="57"/>
        <v>ad</v>
      </c>
      <c r="Y206" s="10" t="str">
        <f t="shared" si="58"/>
        <v>Arlesford Road</v>
      </c>
      <c r="Z206" s="10" t="str">
        <f t="shared" si="59"/>
        <v>Llanidloes</v>
      </c>
      <c r="AA206" s="10" t="str">
        <f t="shared" si="60"/>
        <v>WN</v>
      </c>
      <c r="AB206" s="11" t="str">
        <f t="shared" si="61"/>
        <v>43479</v>
      </c>
      <c r="AC206" s="10" t="str">
        <f t="shared" si="62"/>
        <v>17</v>
      </c>
      <c r="AD206" s="10" t="str">
        <f t="shared" si="63"/>
        <v>A3</v>
      </c>
      <c r="AE206" s="12" t="str">
        <f t="shared" si="64"/>
        <v/>
      </c>
    </row>
    <row r="207" spans="1:31" x14ac:dyDescent="0.25">
      <c r="A207" s="5">
        <v>209</v>
      </c>
      <c r="B207" s="6" t="s">
        <v>845</v>
      </c>
      <c r="C207" s="6" t="s">
        <v>846</v>
      </c>
      <c r="D207" s="6" t="s">
        <v>15</v>
      </c>
      <c r="E207" s="6" t="s">
        <v>16</v>
      </c>
      <c r="F207" s="6">
        <v>60</v>
      </c>
      <c r="G207" s="6" t="s">
        <v>847</v>
      </c>
      <c r="H207" s="6" t="s">
        <v>848</v>
      </c>
      <c r="I207" s="6" t="s">
        <v>32</v>
      </c>
      <c r="J207" s="7">
        <v>44393</v>
      </c>
      <c r="K207" s="6">
        <v>8</v>
      </c>
      <c r="L207" s="6" t="s">
        <v>33</v>
      </c>
      <c r="M207" s="8"/>
      <c r="O207">
        <f t="shared" si="65"/>
        <v>0</v>
      </c>
      <c r="Q207" s="5" t="str">
        <f t="shared" si="50"/>
        <v>209</v>
      </c>
      <c r="R207" s="6" t="str">
        <f t="shared" si="51"/>
        <v>Madonna</v>
      </c>
      <c r="S207" s="6" t="str">
        <f t="shared" si="52"/>
        <v>Engel</v>
      </c>
      <c r="T207" s="6" t="str">
        <f t="shared" si="53"/>
        <v>Mrs</v>
      </c>
      <c r="U207" s="6" t="str">
        <f t="shared" si="54"/>
        <v>F</v>
      </c>
      <c r="V207" s="6" t="str">
        <f t="shared" si="55"/>
        <v>60</v>
      </c>
      <c r="W207" s="6" t="str">
        <f t="shared" si="56"/>
        <v>Arlington Place</v>
      </c>
      <c r="X207" s="6" t="str">
        <f t="shared" si="57"/>
        <v>ce</v>
      </c>
      <c r="Y207" s="6" t="str">
        <f t="shared" si="58"/>
        <v>Arlington Place</v>
      </c>
      <c r="Z207" s="6" t="str">
        <f t="shared" si="59"/>
        <v>Ty Croes</v>
      </c>
      <c r="AA207" s="6" t="str">
        <f t="shared" si="60"/>
        <v>WC</v>
      </c>
      <c r="AB207" s="7" t="str">
        <f t="shared" si="61"/>
        <v>44393</v>
      </c>
      <c r="AC207" s="6" t="str">
        <f t="shared" si="62"/>
        <v>8</v>
      </c>
      <c r="AD207" s="6" t="str">
        <f t="shared" si="63"/>
        <v>A3</v>
      </c>
      <c r="AE207" s="8" t="str">
        <f t="shared" si="64"/>
        <v/>
      </c>
    </row>
    <row r="208" spans="1:31" x14ac:dyDescent="0.25">
      <c r="A208" s="9">
        <v>210</v>
      </c>
      <c r="B208" s="10" t="s">
        <v>849</v>
      </c>
      <c r="C208" s="10" t="s">
        <v>850</v>
      </c>
      <c r="D208" s="10" t="s">
        <v>49</v>
      </c>
      <c r="E208" s="10" t="s">
        <v>16</v>
      </c>
      <c r="F208" s="10">
        <v>60</v>
      </c>
      <c r="G208" s="10" t="s">
        <v>851</v>
      </c>
      <c r="H208" s="10" t="s">
        <v>698</v>
      </c>
      <c r="I208" s="10" t="s">
        <v>699</v>
      </c>
      <c r="J208" s="11">
        <v>44448</v>
      </c>
      <c r="K208" s="10">
        <v>4</v>
      </c>
      <c r="L208" s="10" t="s">
        <v>157</v>
      </c>
      <c r="M208" s="12"/>
      <c r="O208">
        <f t="shared" si="65"/>
        <v>0</v>
      </c>
      <c r="Q208" s="9" t="str">
        <f t="shared" si="50"/>
        <v>210</v>
      </c>
      <c r="R208" s="10" t="str">
        <f t="shared" si="51"/>
        <v>Kena</v>
      </c>
      <c r="S208" s="10" t="str">
        <f t="shared" si="52"/>
        <v>Gonzales</v>
      </c>
      <c r="T208" s="10" t="str">
        <f t="shared" si="53"/>
        <v>Miss</v>
      </c>
      <c r="U208" s="10" t="str">
        <f t="shared" si="54"/>
        <v>F</v>
      </c>
      <c r="V208" s="10" t="str">
        <f t="shared" si="55"/>
        <v>60</v>
      </c>
      <c r="W208" s="10" t="str">
        <f t="shared" si="56"/>
        <v>Arlington Villas</v>
      </c>
      <c r="X208" s="10" t="str">
        <f t="shared" si="57"/>
        <v>as</v>
      </c>
      <c r="Y208" s="10" t="str">
        <f t="shared" si="58"/>
        <v>Arlington Villas</v>
      </c>
      <c r="Z208" s="10" t="str">
        <f t="shared" si="59"/>
        <v>Billingham</v>
      </c>
      <c r="AA208" s="10" t="str">
        <f t="shared" si="60"/>
        <v>CM</v>
      </c>
      <c r="AB208" s="11" t="str">
        <f t="shared" si="61"/>
        <v>44448</v>
      </c>
      <c r="AC208" s="10" t="str">
        <f t="shared" si="62"/>
        <v>4</v>
      </c>
      <c r="AD208" s="10" t="str">
        <f t="shared" si="63"/>
        <v>C3</v>
      </c>
      <c r="AE208" s="12" t="str">
        <f t="shared" si="64"/>
        <v/>
      </c>
    </row>
    <row r="209" spans="1:31" x14ac:dyDescent="0.25">
      <c r="A209" s="5">
        <v>211</v>
      </c>
      <c r="B209" s="6" t="s">
        <v>852</v>
      </c>
      <c r="C209" s="6" t="s">
        <v>853</v>
      </c>
      <c r="D209" s="6" t="s">
        <v>49</v>
      </c>
      <c r="E209" s="6" t="s">
        <v>16</v>
      </c>
      <c r="F209" s="6">
        <v>30</v>
      </c>
      <c r="G209" s="6" t="s">
        <v>854</v>
      </c>
      <c r="H209" s="6" t="s">
        <v>855</v>
      </c>
      <c r="I209" s="6" t="s">
        <v>856</v>
      </c>
      <c r="J209" s="7">
        <v>44032</v>
      </c>
      <c r="K209" s="6">
        <v>35</v>
      </c>
      <c r="L209" s="6" t="s">
        <v>62</v>
      </c>
      <c r="M209" s="8"/>
      <c r="O209">
        <f t="shared" si="65"/>
        <v>0</v>
      </c>
      <c r="Q209" s="5" t="str">
        <f t="shared" si="50"/>
        <v>211</v>
      </c>
      <c r="R209" s="6" t="str">
        <f t="shared" si="51"/>
        <v>Lottie</v>
      </c>
      <c r="S209" s="6" t="str">
        <f t="shared" si="52"/>
        <v>Mccormick</v>
      </c>
      <c r="T209" s="6" t="str">
        <f t="shared" si="53"/>
        <v>Miss</v>
      </c>
      <c r="U209" s="6" t="str">
        <f t="shared" si="54"/>
        <v>F</v>
      </c>
      <c r="V209" s="6" t="str">
        <f t="shared" si="55"/>
        <v>30</v>
      </c>
      <c r="W209" s="6" t="str">
        <f t="shared" si="56"/>
        <v>Arlington Way</v>
      </c>
      <c r="X209" s="6" t="str">
        <f t="shared" si="57"/>
        <v>ay</v>
      </c>
      <c r="Y209" s="6" t="str">
        <f t="shared" si="58"/>
        <v>Arlington Way</v>
      </c>
      <c r="Z209" s="6" t="str">
        <f t="shared" si="59"/>
        <v>Birchington</v>
      </c>
      <c r="AA209" s="6" t="str">
        <f t="shared" si="60"/>
        <v>BD</v>
      </c>
      <c r="AB209" s="7" t="str">
        <f t="shared" si="61"/>
        <v>44032</v>
      </c>
      <c r="AC209" s="6" t="str">
        <f t="shared" si="62"/>
        <v>35</v>
      </c>
      <c r="AD209" s="6" t="str">
        <f t="shared" si="63"/>
        <v>C4</v>
      </c>
      <c r="AE209" s="8" t="str">
        <f t="shared" si="64"/>
        <v/>
      </c>
    </row>
    <row r="210" spans="1:31" x14ac:dyDescent="0.25">
      <c r="A210" s="9">
        <v>212</v>
      </c>
      <c r="B210" s="10" t="s">
        <v>857</v>
      </c>
      <c r="C210" s="10" t="s">
        <v>649</v>
      </c>
      <c r="D210" s="10" t="s">
        <v>15</v>
      </c>
      <c r="E210" s="10" t="s">
        <v>16</v>
      </c>
      <c r="F210" s="10">
        <v>30</v>
      </c>
      <c r="G210" s="10" t="s">
        <v>858</v>
      </c>
      <c r="H210" s="10" t="s">
        <v>859</v>
      </c>
      <c r="I210" s="10" t="s">
        <v>19</v>
      </c>
      <c r="J210" s="11">
        <v>43809</v>
      </c>
      <c r="K210" s="10">
        <v>3</v>
      </c>
      <c r="L210" s="10" t="s">
        <v>68</v>
      </c>
      <c r="M210" s="12"/>
      <c r="O210">
        <f t="shared" si="65"/>
        <v>0</v>
      </c>
      <c r="Q210" s="9" t="str">
        <f t="shared" si="50"/>
        <v>212</v>
      </c>
      <c r="R210" s="10" t="str">
        <f t="shared" si="51"/>
        <v>Kimberli</v>
      </c>
      <c r="S210" s="10" t="str">
        <f t="shared" si="52"/>
        <v>Barton</v>
      </c>
      <c r="T210" s="10" t="str">
        <f t="shared" si="53"/>
        <v>Mrs</v>
      </c>
      <c r="U210" s="10" t="str">
        <f t="shared" si="54"/>
        <v>F</v>
      </c>
      <c r="V210" s="10" t="str">
        <f t="shared" si="55"/>
        <v>30</v>
      </c>
      <c r="W210" s="10" t="str">
        <f t="shared" si="56"/>
        <v>Armada Street</v>
      </c>
      <c r="X210" s="10" t="str">
        <f t="shared" si="57"/>
        <v>et</v>
      </c>
      <c r="Y210" s="10" t="str">
        <f t="shared" si="58"/>
        <v>Armada Street</v>
      </c>
      <c r="Z210" s="10" t="str">
        <f t="shared" si="59"/>
        <v>Bamburgh</v>
      </c>
      <c r="AA210" s="10" t="str">
        <f t="shared" si="60"/>
        <v>CH</v>
      </c>
      <c r="AB210" s="11" t="str">
        <f t="shared" si="61"/>
        <v>43809</v>
      </c>
      <c r="AC210" s="10" t="str">
        <f t="shared" si="62"/>
        <v>3</v>
      </c>
      <c r="AD210" s="10" t="str">
        <f t="shared" si="63"/>
        <v>A2</v>
      </c>
      <c r="AE210" s="12" t="str">
        <f t="shared" si="64"/>
        <v/>
      </c>
    </row>
    <row r="211" spans="1:31" x14ac:dyDescent="0.25">
      <c r="A211" s="5">
        <v>213</v>
      </c>
      <c r="B211" s="6" t="s">
        <v>860</v>
      </c>
      <c r="C211" s="6" t="s">
        <v>861</v>
      </c>
      <c r="D211" s="6" t="s">
        <v>28</v>
      </c>
      <c r="E211" s="6" t="s">
        <v>29</v>
      </c>
      <c r="F211" s="6">
        <v>90</v>
      </c>
      <c r="G211" s="6" t="s">
        <v>862</v>
      </c>
      <c r="H211" s="6" t="s">
        <v>863</v>
      </c>
      <c r="I211" s="6" t="s">
        <v>32</v>
      </c>
      <c r="J211" s="7">
        <v>44097</v>
      </c>
      <c r="K211" s="6">
        <v>87</v>
      </c>
      <c r="L211" s="6" t="s">
        <v>20</v>
      </c>
      <c r="M211" s="8"/>
      <c r="O211">
        <f t="shared" si="65"/>
        <v>0</v>
      </c>
      <c r="Q211" s="5" t="str">
        <f t="shared" si="50"/>
        <v>213</v>
      </c>
      <c r="R211" s="6" t="str">
        <f t="shared" si="51"/>
        <v>Desmond</v>
      </c>
      <c r="S211" s="6" t="str">
        <f t="shared" si="52"/>
        <v>Means</v>
      </c>
      <c r="T211" s="6" t="str">
        <f t="shared" si="53"/>
        <v>Mr</v>
      </c>
      <c r="U211" s="6" t="str">
        <f t="shared" si="54"/>
        <v>M</v>
      </c>
      <c r="V211" s="6" t="str">
        <f t="shared" si="55"/>
        <v>90</v>
      </c>
      <c r="W211" s="6" t="str">
        <f t="shared" si="56"/>
        <v>Armadale Road</v>
      </c>
      <c r="X211" s="6" t="str">
        <f t="shared" si="57"/>
        <v>ad</v>
      </c>
      <c r="Y211" s="6" t="str">
        <f t="shared" si="58"/>
        <v>Armadale Road</v>
      </c>
      <c r="Z211" s="6" t="str">
        <f t="shared" si="59"/>
        <v>Spean Bridge</v>
      </c>
      <c r="AA211" s="6" t="str">
        <f t="shared" si="60"/>
        <v>WC</v>
      </c>
      <c r="AB211" s="7" t="str">
        <f t="shared" si="61"/>
        <v>44097</v>
      </c>
      <c r="AC211" s="6" t="str">
        <f t="shared" si="62"/>
        <v>87</v>
      </c>
      <c r="AD211" s="6" t="str">
        <f t="shared" si="63"/>
        <v>B</v>
      </c>
      <c r="AE211" s="8" t="str">
        <f t="shared" si="64"/>
        <v/>
      </c>
    </row>
    <row r="212" spans="1:31" x14ac:dyDescent="0.25">
      <c r="A212" s="9">
        <v>214</v>
      </c>
      <c r="B212" s="10" t="s">
        <v>864</v>
      </c>
      <c r="C212" s="10" t="s">
        <v>865</v>
      </c>
      <c r="D212" s="10" t="s">
        <v>28</v>
      </c>
      <c r="E212" s="10" t="s">
        <v>29</v>
      </c>
      <c r="F212" s="10">
        <v>60</v>
      </c>
      <c r="G212" s="10" t="s">
        <v>866</v>
      </c>
      <c r="H212" s="10" t="s">
        <v>462</v>
      </c>
      <c r="I212" s="10" t="s">
        <v>185</v>
      </c>
      <c r="J212" s="11">
        <v>44153</v>
      </c>
      <c r="K212" s="10">
        <v>42</v>
      </c>
      <c r="L212" s="10" t="s">
        <v>33</v>
      </c>
      <c r="M212" s="12"/>
      <c r="O212">
        <f t="shared" si="65"/>
        <v>0</v>
      </c>
      <c r="Q212" s="9" t="str">
        <f t="shared" si="50"/>
        <v>214</v>
      </c>
      <c r="R212" s="10" t="str">
        <f t="shared" si="51"/>
        <v>Otis</v>
      </c>
      <c r="S212" s="10" t="str">
        <f t="shared" si="52"/>
        <v>Kennedy</v>
      </c>
      <c r="T212" s="10" t="str">
        <f t="shared" si="53"/>
        <v>Mr</v>
      </c>
      <c r="U212" s="10" t="str">
        <f t="shared" si="54"/>
        <v>M</v>
      </c>
      <c r="V212" s="10" t="str">
        <f t="shared" si="55"/>
        <v>60</v>
      </c>
      <c r="W212" s="10" t="str">
        <f t="shared" si="56"/>
        <v>Armory</v>
      </c>
      <c r="X212" s="10" t="str">
        <f t="shared" si="57"/>
        <v>ry</v>
      </c>
      <c r="Y212" s="10" t="str">
        <f t="shared" si="58"/>
        <v>Armory</v>
      </c>
      <c r="Z212" s="10" t="str">
        <f t="shared" si="59"/>
        <v>Esher</v>
      </c>
      <c r="AA212" s="10" t="str">
        <f t="shared" si="60"/>
        <v>HX</v>
      </c>
      <c r="AB212" s="11" t="str">
        <f t="shared" si="61"/>
        <v>44153</v>
      </c>
      <c r="AC212" s="10" t="str">
        <f t="shared" si="62"/>
        <v>42</v>
      </c>
      <c r="AD212" s="10" t="str">
        <f t="shared" si="63"/>
        <v>A3</v>
      </c>
      <c r="AE212" s="12" t="str">
        <f t="shared" si="64"/>
        <v/>
      </c>
    </row>
    <row r="213" spans="1:31" x14ac:dyDescent="0.25">
      <c r="A213" s="5">
        <v>215</v>
      </c>
      <c r="B213" s="6" t="s">
        <v>867</v>
      </c>
      <c r="C213" s="6" t="s">
        <v>868</v>
      </c>
      <c r="D213" s="6" t="s">
        <v>28</v>
      </c>
      <c r="E213" s="6" t="s">
        <v>29</v>
      </c>
      <c r="F213" s="6">
        <v>60</v>
      </c>
      <c r="G213" s="6" t="s">
        <v>869</v>
      </c>
      <c r="H213" s="6" t="s">
        <v>870</v>
      </c>
      <c r="I213" s="6" t="s">
        <v>185</v>
      </c>
      <c r="J213" s="7">
        <v>44454</v>
      </c>
      <c r="K213" s="6">
        <v>93</v>
      </c>
      <c r="L213" s="6" t="s">
        <v>157</v>
      </c>
      <c r="M213" s="8"/>
      <c r="O213">
        <f t="shared" si="65"/>
        <v>0</v>
      </c>
      <c r="Q213" s="5" t="str">
        <f t="shared" si="50"/>
        <v>215</v>
      </c>
      <c r="R213" s="6" t="str">
        <f t="shared" si="51"/>
        <v>Franklin</v>
      </c>
      <c r="S213" s="6" t="str">
        <f t="shared" si="52"/>
        <v>Copeland</v>
      </c>
      <c r="T213" s="6" t="str">
        <f t="shared" si="53"/>
        <v>Mr</v>
      </c>
      <c r="U213" s="6" t="str">
        <f t="shared" si="54"/>
        <v>M</v>
      </c>
      <c r="V213" s="6" t="str">
        <f t="shared" si="55"/>
        <v>60</v>
      </c>
      <c r="W213" s="6" t="str">
        <f t="shared" si="56"/>
        <v>Armory Yard</v>
      </c>
      <c r="X213" s="6" t="str">
        <f t="shared" si="57"/>
        <v>rd</v>
      </c>
      <c r="Y213" s="6" t="str">
        <f t="shared" si="58"/>
        <v>Armory Yard</v>
      </c>
      <c r="Z213" s="6" t="str">
        <f t="shared" si="59"/>
        <v>Frome</v>
      </c>
      <c r="AA213" s="6" t="str">
        <f t="shared" si="60"/>
        <v>HX</v>
      </c>
      <c r="AB213" s="7" t="str">
        <f t="shared" si="61"/>
        <v>44454</v>
      </c>
      <c r="AC213" s="6" t="str">
        <f t="shared" si="62"/>
        <v>93</v>
      </c>
      <c r="AD213" s="6" t="str">
        <f t="shared" si="63"/>
        <v>C3</v>
      </c>
      <c r="AE213" s="8" t="str">
        <f t="shared" si="64"/>
        <v/>
      </c>
    </row>
    <row r="214" spans="1:31" x14ac:dyDescent="0.25">
      <c r="A214" s="9">
        <v>216</v>
      </c>
      <c r="B214" s="10" t="s">
        <v>778</v>
      </c>
      <c r="C214" s="10" t="s">
        <v>437</v>
      </c>
      <c r="D214" s="10" t="s">
        <v>49</v>
      </c>
      <c r="E214" s="10" t="s">
        <v>16</v>
      </c>
      <c r="F214" s="10">
        <v>60</v>
      </c>
      <c r="G214" s="10" t="s">
        <v>871</v>
      </c>
      <c r="H214" s="10" t="s">
        <v>872</v>
      </c>
      <c r="I214" s="10" t="s">
        <v>32</v>
      </c>
      <c r="J214" s="11">
        <v>44286</v>
      </c>
      <c r="K214" s="10">
        <v>100</v>
      </c>
      <c r="L214" s="10" t="s">
        <v>44</v>
      </c>
      <c r="M214" s="12"/>
      <c r="O214">
        <f t="shared" si="65"/>
        <v>0</v>
      </c>
      <c r="Q214" s="9" t="str">
        <f t="shared" si="50"/>
        <v>216</v>
      </c>
      <c r="R214" s="10" t="str">
        <f t="shared" si="51"/>
        <v>Nora</v>
      </c>
      <c r="S214" s="10" t="str">
        <f t="shared" si="52"/>
        <v>Kelley</v>
      </c>
      <c r="T214" s="10" t="str">
        <f t="shared" si="53"/>
        <v>Miss</v>
      </c>
      <c r="U214" s="10" t="str">
        <f t="shared" si="54"/>
        <v>F</v>
      </c>
      <c r="V214" s="10" t="str">
        <f t="shared" si="55"/>
        <v>60</v>
      </c>
      <c r="W214" s="10" t="str">
        <f t="shared" si="56"/>
        <v>Armstrong Place</v>
      </c>
      <c r="X214" s="10" t="str">
        <f t="shared" si="57"/>
        <v>ce</v>
      </c>
      <c r="Y214" s="10" t="str">
        <f t="shared" si="58"/>
        <v>Armstrong Place</v>
      </c>
      <c r="Z214" s="10" t="str">
        <f t="shared" si="59"/>
        <v>Motherwell</v>
      </c>
      <c r="AA214" s="10" t="str">
        <f t="shared" si="60"/>
        <v>WC</v>
      </c>
      <c r="AB214" s="11" t="str">
        <f t="shared" si="61"/>
        <v>44286</v>
      </c>
      <c r="AC214" s="10" t="str">
        <f t="shared" si="62"/>
        <v>100</v>
      </c>
      <c r="AD214" s="10" t="str">
        <f t="shared" si="63"/>
        <v>D</v>
      </c>
      <c r="AE214" s="12" t="str">
        <f t="shared" si="64"/>
        <v/>
      </c>
    </row>
    <row r="215" spans="1:31" x14ac:dyDescent="0.25">
      <c r="A215" s="5">
        <v>217</v>
      </c>
      <c r="B215" s="6" t="s">
        <v>873</v>
      </c>
      <c r="C215" s="6" t="s">
        <v>874</v>
      </c>
      <c r="D215" s="6" t="s">
        <v>28</v>
      </c>
      <c r="E215" s="6" t="s">
        <v>29</v>
      </c>
      <c r="F215" s="6">
        <v>30</v>
      </c>
      <c r="G215" s="6" t="s">
        <v>875</v>
      </c>
      <c r="H215" s="6" t="s">
        <v>876</v>
      </c>
      <c r="I215" s="6" t="s">
        <v>176</v>
      </c>
      <c r="J215" s="7">
        <v>44017</v>
      </c>
      <c r="K215" s="6">
        <v>42</v>
      </c>
      <c r="L215" s="6" t="s">
        <v>39</v>
      </c>
      <c r="M215" s="8"/>
      <c r="O215">
        <f t="shared" si="65"/>
        <v>0</v>
      </c>
      <c r="Q215" s="5" t="str">
        <f t="shared" si="50"/>
        <v>217</v>
      </c>
      <c r="R215" s="6" t="str">
        <f t="shared" si="51"/>
        <v>Austin</v>
      </c>
      <c r="S215" s="6" t="str">
        <f t="shared" si="52"/>
        <v>Jean</v>
      </c>
      <c r="T215" s="6" t="str">
        <f t="shared" si="53"/>
        <v>Mr</v>
      </c>
      <c r="U215" s="6" t="str">
        <f t="shared" si="54"/>
        <v>M</v>
      </c>
      <c r="V215" s="6" t="str">
        <f t="shared" si="55"/>
        <v>30</v>
      </c>
      <c r="W215" s="6" t="str">
        <f t="shared" si="56"/>
        <v>Arneway Street</v>
      </c>
      <c r="X215" s="6" t="str">
        <f t="shared" si="57"/>
        <v>et</v>
      </c>
      <c r="Y215" s="6" t="str">
        <f t="shared" si="58"/>
        <v>Arneway Street</v>
      </c>
      <c r="Z215" s="6" t="str">
        <f t="shared" si="59"/>
        <v>Coniston</v>
      </c>
      <c r="AA215" s="6" t="str">
        <f t="shared" si="60"/>
        <v>CW</v>
      </c>
      <c r="AB215" s="7" t="str">
        <f t="shared" si="61"/>
        <v>44017</v>
      </c>
      <c r="AC215" s="6" t="str">
        <f t="shared" si="62"/>
        <v>42</v>
      </c>
      <c r="AD215" s="6" t="str">
        <f t="shared" si="63"/>
        <v>C1</v>
      </c>
      <c r="AE215" s="8" t="str">
        <f t="shared" si="64"/>
        <v/>
      </c>
    </row>
    <row r="216" spans="1:31" x14ac:dyDescent="0.25">
      <c r="A216" s="9">
        <v>218</v>
      </c>
      <c r="B216" s="10" t="s">
        <v>877</v>
      </c>
      <c r="C216" s="10" t="s">
        <v>878</v>
      </c>
      <c r="D216" s="10" t="s">
        <v>28</v>
      </c>
      <c r="E216" s="10" t="s">
        <v>29</v>
      </c>
      <c r="F216" s="10">
        <v>90</v>
      </c>
      <c r="G216" s="10" t="s">
        <v>879</v>
      </c>
      <c r="H216" s="10" t="s">
        <v>880</v>
      </c>
      <c r="I216" s="10" t="s">
        <v>881</v>
      </c>
      <c r="J216" s="11">
        <v>44217</v>
      </c>
      <c r="K216" s="10">
        <v>92</v>
      </c>
      <c r="L216" s="10" t="s">
        <v>62</v>
      </c>
      <c r="M216" s="12"/>
      <c r="O216">
        <f t="shared" si="65"/>
        <v>0</v>
      </c>
      <c r="Q216" s="9" t="str">
        <f t="shared" si="50"/>
        <v>218</v>
      </c>
      <c r="R216" s="10" t="str">
        <f t="shared" si="51"/>
        <v>Man</v>
      </c>
      <c r="S216" s="10" t="str">
        <f t="shared" si="52"/>
        <v>Lopez</v>
      </c>
      <c r="T216" s="10" t="str">
        <f t="shared" si="53"/>
        <v>Mr</v>
      </c>
      <c r="U216" s="10" t="str">
        <f t="shared" si="54"/>
        <v>M</v>
      </c>
      <c r="V216" s="10" t="str">
        <f t="shared" si="55"/>
        <v>90</v>
      </c>
      <c r="W216" s="10" t="str">
        <f t="shared" si="56"/>
        <v>Arnolds Cottages</v>
      </c>
      <c r="X216" s="10" t="str">
        <f t="shared" si="57"/>
        <v>es</v>
      </c>
      <c r="Y216" s="10" t="str">
        <f t="shared" si="58"/>
        <v>Arnolds Cottages</v>
      </c>
      <c r="Z216" s="10" t="str">
        <f t="shared" si="59"/>
        <v>Invergarry</v>
      </c>
      <c r="AA216" s="10" t="str">
        <f t="shared" si="60"/>
        <v>LS</v>
      </c>
      <c r="AB216" s="11" t="str">
        <f t="shared" si="61"/>
        <v>44217</v>
      </c>
      <c r="AC216" s="10" t="str">
        <f t="shared" si="62"/>
        <v>92</v>
      </c>
      <c r="AD216" s="10" t="str">
        <f t="shared" si="63"/>
        <v>C4</v>
      </c>
      <c r="AE216" s="12" t="str">
        <f t="shared" si="64"/>
        <v/>
      </c>
    </row>
    <row r="217" spans="1:31" x14ac:dyDescent="0.25">
      <c r="A217" s="5">
        <v>219</v>
      </c>
      <c r="B217" s="6" t="s">
        <v>882</v>
      </c>
      <c r="C217" s="6" t="s">
        <v>883</v>
      </c>
      <c r="D217" s="6" t="s">
        <v>28</v>
      </c>
      <c r="E217" s="6" t="s">
        <v>29</v>
      </c>
      <c r="F217" s="6">
        <v>60</v>
      </c>
      <c r="G217" s="6" t="s">
        <v>884</v>
      </c>
      <c r="H217" s="6" t="s">
        <v>885</v>
      </c>
      <c r="I217" s="6" t="s">
        <v>176</v>
      </c>
      <c r="J217" s="7">
        <v>44288</v>
      </c>
      <c r="K217" s="6">
        <v>100</v>
      </c>
      <c r="L217" s="6" t="s">
        <v>44</v>
      </c>
      <c r="M217" s="8"/>
      <c r="O217">
        <f t="shared" si="65"/>
        <v>0</v>
      </c>
      <c r="Q217" s="5" t="str">
        <f t="shared" si="50"/>
        <v>219</v>
      </c>
      <c r="R217" s="6" t="str">
        <f t="shared" si="51"/>
        <v>Ron</v>
      </c>
      <c r="S217" s="6" t="str">
        <f t="shared" si="52"/>
        <v>Acevedo</v>
      </c>
      <c r="T217" s="6" t="str">
        <f t="shared" si="53"/>
        <v>Mr</v>
      </c>
      <c r="U217" s="6" t="str">
        <f t="shared" si="54"/>
        <v>M</v>
      </c>
      <c r="V217" s="6" t="str">
        <f t="shared" si="55"/>
        <v>60</v>
      </c>
      <c r="W217" s="6" t="str">
        <f t="shared" si="56"/>
        <v>Arnolds Paragon</v>
      </c>
      <c r="X217" s="6" t="str">
        <f t="shared" si="57"/>
        <v>on</v>
      </c>
      <c r="Y217" s="6" t="str">
        <f t="shared" si="58"/>
        <v>Arnolds Paragon</v>
      </c>
      <c r="Z217" s="6" t="str">
        <f t="shared" si="59"/>
        <v>Crewkerne</v>
      </c>
      <c r="AA217" s="6" t="str">
        <f t="shared" si="60"/>
        <v>CW</v>
      </c>
      <c r="AB217" s="7" t="str">
        <f t="shared" si="61"/>
        <v>44288</v>
      </c>
      <c r="AC217" s="6" t="str">
        <f t="shared" si="62"/>
        <v>100</v>
      </c>
      <c r="AD217" s="6" t="str">
        <f t="shared" si="63"/>
        <v>D</v>
      </c>
      <c r="AE217" s="8" t="str">
        <f t="shared" si="64"/>
        <v/>
      </c>
    </row>
    <row r="218" spans="1:31" x14ac:dyDescent="0.25">
      <c r="A218" s="9">
        <v>220</v>
      </c>
      <c r="B218" s="10" t="s">
        <v>886</v>
      </c>
      <c r="C218" s="10" t="s">
        <v>887</v>
      </c>
      <c r="D218" s="10" t="s">
        <v>28</v>
      </c>
      <c r="E218" s="10" t="s">
        <v>29</v>
      </c>
      <c r="F218" s="10">
        <v>90</v>
      </c>
      <c r="G218" s="10" t="s">
        <v>888</v>
      </c>
      <c r="H218" s="10" t="s">
        <v>889</v>
      </c>
      <c r="I218" s="10" t="s">
        <v>38</v>
      </c>
      <c r="J218" s="11">
        <v>44177</v>
      </c>
      <c r="K218" s="10">
        <v>16</v>
      </c>
      <c r="L218" s="10" t="s">
        <v>52</v>
      </c>
      <c r="M218" s="12"/>
      <c r="O218">
        <f t="shared" si="65"/>
        <v>0</v>
      </c>
      <c r="Q218" s="9" t="str">
        <f t="shared" si="50"/>
        <v>220</v>
      </c>
      <c r="R218" s="10" t="str">
        <f t="shared" si="51"/>
        <v>Timmy</v>
      </c>
      <c r="S218" s="10" t="str">
        <f t="shared" si="52"/>
        <v>Aldrich</v>
      </c>
      <c r="T218" s="10" t="str">
        <f t="shared" si="53"/>
        <v>Mr</v>
      </c>
      <c r="U218" s="10" t="str">
        <f t="shared" si="54"/>
        <v>M</v>
      </c>
      <c r="V218" s="10" t="str">
        <f t="shared" si="55"/>
        <v>90</v>
      </c>
      <c r="W218" s="10" t="str">
        <f t="shared" si="56"/>
        <v>Arnott Street</v>
      </c>
      <c r="X218" s="10" t="str">
        <f t="shared" si="57"/>
        <v>et</v>
      </c>
      <c r="Y218" s="10" t="str">
        <f t="shared" si="58"/>
        <v>Arnott Street</v>
      </c>
      <c r="Z218" s="10" t="str">
        <f t="shared" si="59"/>
        <v>Dalmally</v>
      </c>
      <c r="AA218" s="10" t="str">
        <f t="shared" si="60"/>
        <v>RM</v>
      </c>
      <c r="AB218" s="11" t="str">
        <f t="shared" si="61"/>
        <v>44177</v>
      </c>
      <c r="AC218" s="10" t="str">
        <f t="shared" si="62"/>
        <v>16</v>
      </c>
      <c r="AD218" s="10" t="str">
        <f t="shared" si="63"/>
        <v>A1</v>
      </c>
      <c r="AE218" s="12" t="str">
        <f t="shared" si="64"/>
        <v/>
      </c>
    </row>
    <row r="219" spans="1:31" x14ac:dyDescent="0.25">
      <c r="A219" s="5">
        <v>221</v>
      </c>
      <c r="B219" s="6" t="s">
        <v>890</v>
      </c>
      <c r="C219" s="6" t="s">
        <v>891</v>
      </c>
      <c r="D219" s="6" t="s">
        <v>49</v>
      </c>
      <c r="E219" s="6" t="s">
        <v>16</v>
      </c>
      <c r="F219" s="6">
        <v>30</v>
      </c>
      <c r="G219" s="6" t="s">
        <v>892</v>
      </c>
      <c r="H219" s="6" t="s">
        <v>893</v>
      </c>
      <c r="I219" s="6" t="s">
        <v>32</v>
      </c>
      <c r="J219" s="7">
        <v>44142</v>
      </c>
      <c r="K219" s="6">
        <v>24</v>
      </c>
      <c r="L219" s="6" t="s">
        <v>99</v>
      </c>
      <c r="M219" s="8"/>
      <c r="O219">
        <f t="shared" si="65"/>
        <v>0</v>
      </c>
      <c r="Q219" s="5" t="str">
        <f t="shared" si="50"/>
        <v>221</v>
      </c>
      <c r="R219" s="6" t="str">
        <f t="shared" si="51"/>
        <v>Stephnie</v>
      </c>
      <c r="S219" s="6" t="str">
        <f t="shared" si="52"/>
        <v>Vaughan</v>
      </c>
      <c r="T219" s="6" t="str">
        <f t="shared" si="53"/>
        <v>Miss</v>
      </c>
      <c r="U219" s="6" t="str">
        <f t="shared" si="54"/>
        <v>F</v>
      </c>
      <c r="V219" s="6" t="str">
        <f t="shared" si="55"/>
        <v>30</v>
      </c>
      <c r="W219" s="6" t="str">
        <f t="shared" si="56"/>
        <v>Arragon Gardens</v>
      </c>
      <c r="X219" s="6" t="str">
        <f t="shared" si="57"/>
        <v>ns</v>
      </c>
      <c r="Y219" s="6" t="str">
        <f t="shared" si="58"/>
        <v>Arragon Gardens</v>
      </c>
      <c r="Z219" s="6" t="str">
        <f t="shared" si="59"/>
        <v>Sanquhar</v>
      </c>
      <c r="AA219" s="6" t="str">
        <f t="shared" si="60"/>
        <v>WC</v>
      </c>
      <c r="AB219" s="7" t="str">
        <f t="shared" si="61"/>
        <v>44142</v>
      </c>
      <c r="AC219" s="6" t="str">
        <f t="shared" si="62"/>
        <v>24</v>
      </c>
      <c r="AD219" s="6" t="str">
        <f t="shared" si="63"/>
        <v>E</v>
      </c>
      <c r="AE219" s="8" t="str">
        <f t="shared" si="64"/>
        <v/>
      </c>
    </row>
    <row r="220" spans="1:31" x14ac:dyDescent="0.25">
      <c r="A220" s="9">
        <v>222</v>
      </c>
      <c r="B220" s="10" t="s">
        <v>894</v>
      </c>
      <c r="C220" s="10" t="s">
        <v>640</v>
      </c>
      <c r="D220" s="10" t="s">
        <v>28</v>
      </c>
      <c r="E220" s="10" t="s">
        <v>29</v>
      </c>
      <c r="F220" s="10">
        <v>30</v>
      </c>
      <c r="G220" s="10" t="s">
        <v>895</v>
      </c>
      <c r="H220" s="10" t="s">
        <v>896</v>
      </c>
      <c r="I220" s="10" t="s">
        <v>144</v>
      </c>
      <c r="J220" s="11">
        <v>44361</v>
      </c>
      <c r="K220" s="10">
        <v>25</v>
      </c>
      <c r="L220" s="10" t="s">
        <v>78</v>
      </c>
      <c r="M220" s="12"/>
      <c r="O220">
        <f t="shared" si="65"/>
        <v>0</v>
      </c>
      <c r="Q220" s="9" t="str">
        <f t="shared" si="50"/>
        <v>222</v>
      </c>
      <c r="R220" s="10" t="str">
        <f t="shared" si="51"/>
        <v>Hal</v>
      </c>
      <c r="S220" s="10" t="str">
        <f t="shared" si="52"/>
        <v>Boston</v>
      </c>
      <c r="T220" s="10" t="str">
        <f t="shared" si="53"/>
        <v>Mr</v>
      </c>
      <c r="U220" s="10" t="str">
        <f t="shared" si="54"/>
        <v>M</v>
      </c>
      <c r="V220" s="10" t="str">
        <f t="shared" si="55"/>
        <v>30</v>
      </c>
      <c r="W220" s="10" t="str">
        <f t="shared" si="56"/>
        <v>Artesian Walk</v>
      </c>
      <c r="X220" s="10" t="str">
        <f t="shared" si="57"/>
        <v>lk</v>
      </c>
      <c r="Y220" s="10" t="str">
        <f t="shared" si="58"/>
        <v>Artesian Walk</v>
      </c>
      <c r="Z220" s="10" t="str">
        <f t="shared" si="59"/>
        <v>Gretna</v>
      </c>
      <c r="AA220" s="10" t="str">
        <f t="shared" si="60"/>
        <v>UB</v>
      </c>
      <c r="AB220" s="11" t="str">
        <f t="shared" si="61"/>
        <v>44361</v>
      </c>
      <c r="AC220" s="10" t="str">
        <f t="shared" si="62"/>
        <v>25</v>
      </c>
      <c r="AD220" s="10" t="str">
        <f t="shared" si="63"/>
        <v>C2</v>
      </c>
      <c r="AE220" s="12" t="str">
        <f t="shared" si="64"/>
        <v/>
      </c>
    </row>
    <row r="221" spans="1:31" x14ac:dyDescent="0.25">
      <c r="A221" s="5">
        <v>223</v>
      </c>
      <c r="B221" s="6" t="s">
        <v>186</v>
      </c>
      <c r="C221" s="6" t="s">
        <v>897</v>
      </c>
      <c r="D221" s="6" t="s">
        <v>115</v>
      </c>
      <c r="E221" s="6" t="s">
        <v>29</v>
      </c>
      <c r="F221" s="6">
        <v>90</v>
      </c>
      <c r="G221" s="6" t="s">
        <v>898</v>
      </c>
      <c r="H221" s="6" t="s">
        <v>899</v>
      </c>
      <c r="I221" s="6" t="s">
        <v>32</v>
      </c>
      <c r="J221" s="7">
        <v>44152</v>
      </c>
      <c r="K221" s="6">
        <v>4</v>
      </c>
      <c r="L221" s="6" t="s">
        <v>78</v>
      </c>
      <c r="M221" s="8"/>
      <c r="O221">
        <f t="shared" si="65"/>
        <v>0</v>
      </c>
      <c r="Q221" s="5" t="str">
        <f t="shared" si="50"/>
        <v>223</v>
      </c>
      <c r="R221" s="6" t="str">
        <f t="shared" si="51"/>
        <v>Lewis</v>
      </c>
      <c r="S221" s="6" t="str">
        <f t="shared" si="52"/>
        <v>Britt</v>
      </c>
      <c r="T221" s="6" t="str">
        <f t="shared" si="53"/>
        <v>Prof</v>
      </c>
      <c r="U221" s="6" t="str">
        <f t="shared" si="54"/>
        <v>M</v>
      </c>
      <c r="V221" s="6" t="str">
        <f t="shared" si="55"/>
        <v>90</v>
      </c>
      <c r="W221" s="6" t="str">
        <f t="shared" si="56"/>
        <v>Artichoke Place</v>
      </c>
      <c r="X221" s="6" t="str">
        <f t="shared" si="57"/>
        <v>ce</v>
      </c>
      <c r="Y221" s="6" t="str">
        <f t="shared" si="58"/>
        <v>Artichoke Place</v>
      </c>
      <c r="Z221" s="6" t="str">
        <f t="shared" si="59"/>
        <v>Strome Ferry</v>
      </c>
      <c r="AA221" s="6" t="str">
        <f t="shared" si="60"/>
        <v>WC</v>
      </c>
      <c r="AB221" s="7" t="str">
        <f t="shared" si="61"/>
        <v>44152</v>
      </c>
      <c r="AC221" s="6" t="str">
        <f t="shared" si="62"/>
        <v>4</v>
      </c>
      <c r="AD221" s="6" t="str">
        <f t="shared" si="63"/>
        <v>C2</v>
      </c>
      <c r="AE221" s="8" t="str">
        <f t="shared" si="64"/>
        <v/>
      </c>
    </row>
    <row r="222" spans="1:31" x14ac:dyDescent="0.25">
      <c r="A222" s="9">
        <v>224</v>
      </c>
      <c r="B222" s="10" t="s">
        <v>900</v>
      </c>
      <c r="C222" s="10" t="s">
        <v>901</v>
      </c>
      <c r="D222" s="10" t="s">
        <v>28</v>
      </c>
      <c r="E222" s="10" t="s">
        <v>29</v>
      </c>
      <c r="F222" s="10">
        <v>60</v>
      </c>
      <c r="G222" s="10" t="s">
        <v>902</v>
      </c>
      <c r="H222" s="10" t="s">
        <v>903</v>
      </c>
      <c r="I222" s="10" t="s">
        <v>571</v>
      </c>
      <c r="J222" s="11">
        <v>44363</v>
      </c>
      <c r="K222" s="10">
        <v>103</v>
      </c>
      <c r="L222" s="10" t="s">
        <v>39</v>
      </c>
      <c r="M222" s="12"/>
      <c r="O222">
        <f t="shared" si="65"/>
        <v>0</v>
      </c>
      <c r="Q222" s="9" t="str">
        <f t="shared" si="50"/>
        <v>224</v>
      </c>
      <c r="R222" s="10" t="str">
        <f t="shared" si="51"/>
        <v>Pasquale</v>
      </c>
      <c r="S222" s="10" t="str">
        <f t="shared" si="52"/>
        <v>Akers</v>
      </c>
      <c r="T222" s="10" t="str">
        <f t="shared" si="53"/>
        <v>Mr</v>
      </c>
      <c r="U222" s="10" t="str">
        <f t="shared" si="54"/>
        <v>M</v>
      </c>
      <c r="V222" s="10" t="str">
        <f t="shared" si="55"/>
        <v>60</v>
      </c>
      <c r="W222" s="10" t="str">
        <f t="shared" si="56"/>
        <v>Artisans Dwellings</v>
      </c>
      <c r="X222" s="10" t="str">
        <f t="shared" si="57"/>
        <v>gs</v>
      </c>
      <c r="Y222" s="10" t="str">
        <f t="shared" si="58"/>
        <v>Artisans Dwellings</v>
      </c>
      <c r="Z222" s="10" t="str">
        <f t="shared" si="59"/>
        <v>Abertillery</v>
      </c>
      <c r="AA222" s="10" t="str">
        <f t="shared" si="60"/>
        <v>NP</v>
      </c>
      <c r="AB222" s="11" t="str">
        <f t="shared" si="61"/>
        <v>44363</v>
      </c>
      <c r="AC222" s="10" t="str">
        <f t="shared" si="62"/>
        <v>103</v>
      </c>
      <c r="AD222" s="10" t="str">
        <f t="shared" si="63"/>
        <v>C1</v>
      </c>
      <c r="AE222" s="12" t="str">
        <f t="shared" si="64"/>
        <v/>
      </c>
    </row>
    <row r="223" spans="1:31" x14ac:dyDescent="0.25">
      <c r="A223" s="5">
        <v>225</v>
      </c>
      <c r="B223" s="6" t="s">
        <v>904</v>
      </c>
      <c r="C223" s="6" t="s">
        <v>905</v>
      </c>
      <c r="D223" s="6" t="s">
        <v>49</v>
      </c>
      <c r="E223" s="6" t="s">
        <v>16</v>
      </c>
      <c r="F223" s="6">
        <v>30</v>
      </c>
      <c r="G223" s="6" t="s">
        <v>906</v>
      </c>
      <c r="H223" s="6" t="s">
        <v>907</v>
      </c>
      <c r="I223" s="6" t="s">
        <v>908</v>
      </c>
      <c r="J223" s="7">
        <v>43969</v>
      </c>
      <c r="K223" s="6">
        <v>28</v>
      </c>
      <c r="L223" s="6" t="s">
        <v>39</v>
      </c>
      <c r="M223" s="8"/>
      <c r="O223">
        <f t="shared" si="65"/>
        <v>0</v>
      </c>
      <c r="Q223" s="5" t="str">
        <f t="shared" si="50"/>
        <v>225</v>
      </c>
      <c r="R223" s="6" t="str">
        <f t="shared" si="51"/>
        <v>Willa</v>
      </c>
      <c r="S223" s="6" t="str">
        <f t="shared" si="52"/>
        <v>Kaiser</v>
      </c>
      <c r="T223" s="6" t="str">
        <f t="shared" si="53"/>
        <v>Miss</v>
      </c>
      <c r="U223" s="6" t="str">
        <f t="shared" si="54"/>
        <v>F</v>
      </c>
      <c r="V223" s="6" t="str">
        <f t="shared" si="55"/>
        <v>30</v>
      </c>
      <c r="W223" s="6" t="str">
        <f t="shared" si="56"/>
        <v>Arundel Square</v>
      </c>
      <c r="X223" s="6" t="str">
        <f t="shared" si="57"/>
        <v>re</v>
      </c>
      <c r="Y223" s="6" t="str">
        <f t="shared" si="58"/>
        <v>Arundel Square</v>
      </c>
      <c r="Z223" s="6" t="str">
        <f t="shared" si="59"/>
        <v>Abergavenny</v>
      </c>
      <c r="AA223" s="6" t="str">
        <f t="shared" si="60"/>
        <v>AB</v>
      </c>
      <c r="AB223" s="7" t="str">
        <f t="shared" si="61"/>
        <v>43969</v>
      </c>
      <c r="AC223" s="6" t="str">
        <f t="shared" si="62"/>
        <v>28</v>
      </c>
      <c r="AD223" s="6" t="str">
        <f t="shared" si="63"/>
        <v>C1</v>
      </c>
      <c r="AE223" s="8" t="str">
        <f t="shared" si="64"/>
        <v/>
      </c>
    </row>
    <row r="224" spans="1:31" x14ac:dyDescent="0.25">
      <c r="A224" s="9">
        <v>226</v>
      </c>
      <c r="B224" s="10" t="s">
        <v>909</v>
      </c>
      <c r="C224" s="10" t="s">
        <v>910</v>
      </c>
      <c r="D224" s="10" t="s">
        <v>28</v>
      </c>
      <c r="E224" s="10" t="s">
        <v>29</v>
      </c>
      <c r="F224" s="10">
        <v>30</v>
      </c>
      <c r="G224" s="10" t="s">
        <v>911</v>
      </c>
      <c r="H224" s="10" t="s">
        <v>912</v>
      </c>
      <c r="I224" s="10" t="s">
        <v>32</v>
      </c>
      <c r="J224" s="11">
        <v>44437</v>
      </c>
      <c r="K224" s="10">
        <v>14</v>
      </c>
      <c r="L224" s="10" t="s">
        <v>68</v>
      </c>
      <c r="M224" s="12"/>
      <c r="O224">
        <f t="shared" si="65"/>
        <v>0</v>
      </c>
      <c r="Q224" s="9" t="str">
        <f t="shared" si="50"/>
        <v>226</v>
      </c>
      <c r="R224" s="10" t="str">
        <f t="shared" si="51"/>
        <v>Jorge</v>
      </c>
      <c r="S224" s="10" t="str">
        <f t="shared" si="52"/>
        <v>Haines</v>
      </c>
      <c r="T224" s="10" t="str">
        <f t="shared" si="53"/>
        <v>Mr</v>
      </c>
      <c r="U224" s="10" t="str">
        <f t="shared" si="54"/>
        <v>M</v>
      </c>
      <c r="V224" s="10" t="str">
        <f t="shared" si="55"/>
        <v>30</v>
      </c>
      <c r="W224" s="10" t="str">
        <f t="shared" si="56"/>
        <v>Ash Villa</v>
      </c>
      <c r="X224" s="10" t="str">
        <f t="shared" si="57"/>
        <v>la</v>
      </c>
      <c r="Y224" s="10" t="str">
        <f t="shared" si="58"/>
        <v>Ash Villa</v>
      </c>
      <c r="Z224" s="10" t="str">
        <f t="shared" si="59"/>
        <v>Norfolk</v>
      </c>
      <c r="AA224" s="10" t="str">
        <f t="shared" si="60"/>
        <v>WC</v>
      </c>
      <c r="AB224" s="11" t="str">
        <f t="shared" si="61"/>
        <v>44437</v>
      </c>
      <c r="AC224" s="10" t="str">
        <f t="shared" si="62"/>
        <v>14</v>
      </c>
      <c r="AD224" s="10" t="str">
        <f t="shared" si="63"/>
        <v>A2</v>
      </c>
      <c r="AE224" s="12" t="str">
        <f t="shared" si="64"/>
        <v/>
      </c>
    </row>
    <row r="225" spans="1:31" x14ac:dyDescent="0.25">
      <c r="A225" s="5">
        <v>227</v>
      </c>
      <c r="B225" s="6" t="s">
        <v>913</v>
      </c>
      <c r="C225" s="6" t="s">
        <v>187</v>
      </c>
      <c r="D225" s="6" t="s">
        <v>15</v>
      </c>
      <c r="E225" s="6" t="s">
        <v>16</v>
      </c>
      <c r="F225" s="6">
        <v>30</v>
      </c>
      <c r="G225" s="6" t="s">
        <v>914</v>
      </c>
      <c r="H225" s="6" t="s">
        <v>915</v>
      </c>
      <c r="I225" s="6" t="s">
        <v>176</v>
      </c>
      <c r="J225" s="7">
        <v>44179</v>
      </c>
      <c r="K225" s="6">
        <v>54</v>
      </c>
      <c r="L225" s="6" t="s">
        <v>44</v>
      </c>
      <c r="M225" s="8"/>
      <c r="O225">
        <f t="shared" si="65"/>
        <v>0</v>
      </c>
      <c r="Q225" s="5" t="str">
        <f t="shared" si="50"/>
        <v>227</v>
      </c>
      <c r="R225" s="6" t="str">
        <f t="shared" si="51"/>
        <v>Olene</v>
      </c>
      <c r="S225" s="6" t="str">
        <f t="shared" si="52"/>
        <v>Christiansen</v>
      </c>
      <c r="T225" s="6" t="str">
        <f t="shared" si="53"/>
        <v>Mrs</v>
      </c>
      <c r="U225" s="6" t="str">
        <f t="shared" si="54"/>
        <v>F</v>
      </c>
      <c r="V225" s="6" t="str">
        <f t="shared" si="55"/>
        <v>30</v>
      </c>
      <c r="W225" s="6" t="str">
        <f t="shared" si="56"/>
        <v>Ashbourne Terrace</v>
      </c>
      <c r="X225" s="6" t="str">
        <f t="shared" si="57"/>
        <v>ce</v>
      </c>
      <c r="Y225" s="6" t="str">
        <f t="shared" si="58"/>
        <v>Ashbourne Terrace</v>
      </c>
      <c r="Z225" s="6" t="str">
        <f t="shared" si="59"/>
        <v>County Durham</v>
      </c>
      <c r="AA225" s="6" t="str">
        <f t="shared" si="60"/>
        <v>CW</v>
      </c>
      <c r="AB225" s="7" t="str">
        <f t="shared" si="61"/>
        <v>44179</v>
      </c>
      <c r="AC225" s="6" t="str">
        <f t="shared" si="62"/>
        <v>54</v>
      </c>
      <c r="AD225" s="6" t="str">
        <f t="shared" si="63"/>
        <v>D</v>
      </c>
      <c r="AE225" s="8" t="str">
        <f t="shared" si="64"/>
        <v/>
      </c>
    </row>
    <row r="226" spans="1:31" x14ac:dyDescent="0.25">
      <c r="A226" s="9">
        <v>228</v>
      </c>
      <c r="B226" s="10" t="s">
        <v>916</v>
      </c>
      <c r="C226" s="10" t="s">
        <v>917</v>
      </c>
      <c r="D226" s="10" t="s">
        <v>28</v>
      </c>
      <c r="E226" s="10" t="s">
        <v>29</v>
      </c>
      <c r="F226" s="10">
        <v>30</v>
      </c>
      <c r="G226" s="10" t="s">
        <v>918</v>
      </c>
      <c r="H226" s="10" t="s">
        <v>919</v>
      </c>
      <c r="I226" s="10" t="s">
        <v>32</v>
      </c>
      <c r="J226" s="11">
        <v>44450</v>
      </c>
      <c r="K226" s="10">
        <v>68</v>
      </c>
      <c r="L226" s="10" t="s">
        <v>62</v>
      </c>
      <c r="M226" s="12"/>
      <c r="O226">
        <f t="shared" si="65"/>
        <v>0</v>
      </c>
      <c r="Q226" s="9" t="str">
        <f t="shared" si="50"/>
        <v>228</v>
      </c>
      <c r="R226" s="10" t="str">
        <f t="shared" si="51"/>
        <v>Bryan</v>
      </c>
      <c r="S226" s="10" t="str">
        <f t="shared" si="52"/>
        <v>Garland</v>
      </c>
      <c r="T226" s="10" t="str">
        <f t="shared" si="53"/>
        <v>Mr</v>
      </c>
      <c r="U226" s="10" t="str">
        <f t="shared" si="54"/>
        <v>M</v>
      </c>
      <c r="V226" s="10" t="str">
        <f t="shared" si="55"/>
        <v>30</v>
      </c>
      <c r="W226" s="10" t="str">
        <f t="shared" si="56"/>
        <v>Ashburnham Road</v>
      </c>
      <c r="X226" s="10" t="str">
        <f t="shared" si="57"/>
        <v>ad</v>
      </c>
      <c r="Y226" s="10" t="str">
        <f t="shared" si="58"/>
        <v>Ashburnham Road</v>
      </c>
      <c r="Z226" s="10" t="str">
        <f t="shared" si="59"/>
        <v>Rye</v>
      </c>
      <c r="AA226" s="10" t="str">
        <f t="shared" si="60"/>
        <v>WC</v>
      </c>
      <c r="AB226" s="11" t="str">
        <f t="shared" si="61"/>
        <v>44450</v>
      </c>
      <c r="AC226" s="10" t="str">
        <f t="shared" si="62"/>
        <v>68</v>
      </c>
      <c r="AD226" s="10" t="str">
        <f t="shared" si="63"/>
        <v>C4</v>
      </c>
      <c r="AE226" s="12" t="str">
        <f t="shared" si="64"/>
        <v/>
      </c>
    </row>
    <row r="227" spans="1:31" x14ac:dyDescent="0.25">
      <c r="A227" s="5">
        <v>229</v>
      </c>
      <c r="B227" s="6" t="s">
        <v>448</v>
      </c>
      <c r="C227" s="6" t="s">
        <v>920</v>
      </c>
      <c r="D227" s="6" t="s">
        <v>28</v>
      </c>
      <c r="E227" s="6" t="s">
        <v>29</v>
      </c>
      <c r="F227" s="6">
        <v>60</v>
      </c>
      <c r="G227" s="6" t="s">
        <v>921</v>
      </c>
      <c r="H227" s="6" t="s">
        <v>922</v>
      </c>
      <c r="I227" s="6" t="s">
        <v>127</v>
      </c>
      <c r="J227" s="7">
        <v>43792</v>
      </c>
      <c r="K227" s="6">
        <v>9</v>
      </c>
      <c r="L227" s="6" t="s">
        <v>99</v>
      </c>
      <c r="M227" s="8"/>
      <c r="O227">
        <f t="shared" si="65"/>
        <v>0</v>
      </c>
      <c r="Q227" s="5" t="str">
        <f t="shared" si="50"/>
        <v>229</v>
      </c>
      <c r="R227" s="6" t="str">
        <f t="shared" si="51"/>
        <v>Alfredo</v>
      </c>
      <c r="S227" s="6" t="str">
        <f t="shared" si="52"/>
        <v>Blanton</v>
      </c>
      <c r="T227" s="6" t="str">
        <f t="shared" si="53"/>
        <v>Mr</v>
      </c>
      <c r="U227" s="6" t="str">
        <f t="shared" si="54"/>
        <v>M</v>
      </c>
      <c r="V227" s="6" t="str">
        <f t="shared" si="55"/>
        <v>60</v>
      </c>
      <c r="W227" s="6" t="str">
        <f t="shared" si="56"/>
        <v>Ashburton Green</v>
      </c>
      <c r="X227" s="6" t="str">
        <f t="shared" si="57"/>
        <v>en</v>
      </c>
      <c r="Y227" s="6" t="str">
        <f t="shared" si="58"/>
        <v>Ashburton Green</v>
      </c>
      <c r="Z227" s="6" t="str">
        <f t="shared" si="59"/>
        <v>Burry Port</v>
      </c>
      <c r="AA227" s="6" t="str">
        <f t="shared" si="60"/>
        <v>WS</v>
      </c>
      <c r="AB227" s="7" t="str">
        <f t="shared" si="61"/>
        <v>43792</v>
      </c>
      <c r="AC227" s="6" t="str">
        <f t="shared" si="62"/>
        <v>9</v>
      </c>
      <c r="AD227" s="6" t="str">
        <f t="shared" si="63"/>
        <v>E</v>
      </c>
      <c r="AE227" s="8" t="str">
        <f t="shared" si="64"/>
        <v/>
      </c>
    </row>
    <row r="228" spans="1:31" x14ac:dyDescent="0.25">
      <c r="A228" s="9">
        <v>230</v>
      </c>
      <c r="B228" s="10" t="s">
        <v>923</v>
      </c>
      <c r="C228" s="10" t="s">
        <v>924</v>
      </c>
      <c r="D228" s="10" t="s">
        <v>28</v>
      </c>
      <c r="E228" s="10" t="s">
        <v>29</v>
      </c>
      <c r="F228" s="10">
        <v>30</v>
      </c>
      <c r="G228" s="10" t="s">
        <v>925</v>
      </c>
      <c r="H228" s="10" t="s">
        <v>738</v>
      </c>
      <c r="I228" s="10" t="s">
        <v>122</v>
      </c>
      <c r="J228" s="11">
        <v>44532</v>
      </c>
      <c r="K228" s="10">
        <v>46</v>
      </c>
      <c r="L228" s="10" t="s">
        <v>68</v>
      </c>
      <c r="M228" s="12"/>
      <c r="O228">
        <f t="shared" si="65"/>
        <v>0</v>
      </c>
      <c r="Q228" s="9" t="str">
        <f t="shared" si="50"/>
        <v>230</v>
      </c>
      <c r="R228" s="10" t="str">
        <f t="shared" si="51"/>
        <v>Dudley</v>
      </c>
      <c r="S228" s="10" t="str">
        <f t="shared" si="52"/>
        <v>Benton</v>
      </c>
      <c r="T228" s="10" t="str">
        <f t="shared" si="53"/>
        <v>Mr</v>
      </c>
      <c r="U228" s="10" t="str">
        <f t="shared" si="54"/>
        <v>M</v>
      </c>
      <c r="V228" s="10" t="str">
        <f t="shared" si="55"/>
        <v>30</v>
      </c>
      <c r="W228" s="10" t="str">
        <f t="shared" si="56"/>
        <v>Ashburton Road</v>
      </c>
      <c r="X228" s="10" t="str">
        <f t="shared" si="57"/>
        <v>ad</v>
      </c>
      <c r="Y228" s="10" t="str">
        <f t="shared" si="58"/>
        <v>Ashburton Road</v>
      </c>
      <c r="Z228" s="10" t="str">
        <f t="shared" si="59"/>
        <v>Llandinam</v>
      </c>
      <c r="AA228" s="10" t="str">
        <f t="shared" si="60"/>
        <v>WN</v>
      </c>
      <c r="AB228" s="11" t="str">
        <f t="shared" si="61"/>
        <v>44532</v>
      </c>
      <c r="AC228" s="10" t="str">
        <f t="shared" si="62"/>
        <v>46</v>
      </c>
      <c r="AD228" s="10" t="str">
        <f t="shared" si="63"/>
        <v>A2</v>
      </c>
      <c r="AE228" s="12" t="str">
        <f t="shared" si="64"/>
        <v/>
      </c>
    </row>
    <row r="229" spans="1:31" x14ac:dyDescent="0.25">
      <c r="A229" s="5">
        <v>231</v>
      </c>
      <c r="B229" s="6" t="s">
        <v>488</v>
      </c>
      <c r="C229" s="6" t="s">
        <v>926</v>
      </c>
      <c r="D229" s="6" t="s">
        <v>28</v>
      </c>
      <c r="E229" s="6" t="s">
        <v>29</v>
      </c>
      <c r="F229" s="6">
        <v>60</v>
      </c>
      <c r="G229" s="6" t="s">
        <v>927</v>
      </c>
      <c r="H229" s="6" t="s">
        <v>928</v>
      </c>
      <c r="I229" s="6" t="s">
        <v>929</v>
      </c>
      <c r="J229" s="7">
        <v>43848</v>
      </c>
      <c r="K229" s="6">
        <v>53</v>
      </c>
      <c r="L229" s="6" t="s">
        <v>20</v>
      </c>
      <c r="M229" s="8"/>
      <c r="O229">
        <f t="shared" si="65"/>
        <v>0</v>
      </c>
      <c r="Q229" s="5" t="str">
        <f t="shared" si="50"/>
        <v>231</v>
      </c>
      <c r="R229" s="6" t="str">
        <f t="shared" si="51"/>
        <v>James</v>
      </c>
      <c r="S229" s="6" t="str">
        <f t="shared" si="52"/>
        <v>Higgins</v>
      </c>
      <c r="T229" s="6" t="str">
        <f t="shared" si="53"/>
        <v>Mr</v>
      </c>
      <c r="U229" s="6" t="str">
        <f t="shared" si="54"/>
        <v>M</v>
      </c>
      <c r="V229" s="6" t="str">
        <f t="shared" si="55"/>
        <v>60</v>
      </c>
      <c r="W229" s="6" t="str">
        <f t="shared" si="56"/>
        <v>Ashcombe Street</v>
      </c>
      <c r="X229" s="6" t="str">
        <f t="shared" si="57"/>
        <v>et</v>
      </c>
      <c r="Y229" s="6" t="str">
        <f t="shared" si="58"/>
        <v>Ashcombe Street</v>
      </c>
      <c r="Z229" s="6" t="str">
        <f t="shared" si="59"/>
        <v>Beverley</v>
      </c>
      <c r="AA229" s="6" t="str">
        <f t="shared" si="60"/>
        <v>RH</v>
      </c>
      <c r="AB229" s="7" t="str">
        <f t="shared" si="61"/>
        <v>43848</v>
      </c>
      <c r="AC229" s="6" t="str">
        <f t="shared" si="62"/>
        <v>53</v>
      </c>
      <c r="AD229" s="6" t="str">
        <f t="shared" si="63"/>
        <v>B</v>
      </c>
      <c r="AE229" s="8" t="str">
        <f t="shared" si="64"/>
        <v/>
      </c>
    </row>
    <row r="230" spans="1:31" x14ac:dyDescent="0.25">
      <c r="A230" s="9">
        <v>232</v>
      </c>
      <c r="B230" s="10" t="s">
        <v>930</v>
      </c>
      <c r="C230" s="10" t="s">
        <v>931</v>
      </c>
      <c r="D230" s="10" t="s">
        <v>28</v>
      </c>
      <c r="E230" s="10" t="s">
        <v>29</v>
      </c>
      <c r="F230" s="10">
        <v>30</v>
      </c>
      <c r="G230" s="10" t="s">
        <v>932</v>
      </c>
      <c r="H230" s="10" t="s">
        <v>933</v>
      </c>
      <c r="I230" s="10" t="s">
        <v>25</v>
      </c>
      <c r="J230" s="11">
        <v>43593</v>
      </c>
      <c r="K230" s="10">
        <v>20</v>
      </c>
      <c r="L230" s="10" t="s">
        <v>68</v>
      </c>
      <c r="M230" s="12"/>
      <c r="O230">
        <f t="shared" si="65"/>
        <v>0</v>
      </c>
      <c r="Q230" s="9" t="str">
        <f t="shared" si="50"/>
        <v>232</v>
      </c>
      <c r="R230" s="10" t="str">
        <f t="shared" si="51"/>
        <v>Dwain</v>
      </c>
      <c r="S230" s="10" t="str">
        <f t="shared" si="52"/>
        <v>Justice</v>
      </c>
      <c r="T230" s="10" t="str">
        <f t="shared" si="53"/>
        <v>Mr</v>
      </c>
      <c r="U230" s="10" t="str">
        <f t="shared" si="54"/>
        <v>M</v>
      </c>
      <c r="V230" s="10" t="str">
        <f t="shared" si="55"/>
        <v>30</v>
      </c>
      <c r="W230" s="10" t="str">
        <f t="shared" si="56"/>
        <v>Ashdown Way</v>
      </c>
      <c r="X230" s="10" t="str">
        <f t="shared" si="57"/>
        <v>ay</v>
      </c>
      <c r="Y230" s="10" t="str">
        <f t="shared" si="58"/>
        <v>Ashdown Way</v>
      </c>
      <c r="Z230" s="10" t="str">
        <f t="shared" si="59"/>
        <v>Hawes</v>
      </c>
      <c r="AA230" s="10" t="str">
        <f t="shared" si="60"/>
        <v>HG</v>
      </c>
      <c r="AB230" s="11" t="str">
        <f t="shared" si="61"/>
        <v>43593</v>
      </c>
      <c r="AC230" s="10" t="str">
        <f t="shared" si="62"/>
        <v>20</v>
      </c>
      <c r="AD230" s="10" t="str">
        <f t="shared" si="63"/>
        <v>A2</v>
      </c>
      <c r="AE230" s="12" t="str">
        <f t="shared" si="64"/>
        <v/>
      </c>
    </row>
    <row r="231" spans="1:31" x14ac:dyDescent="0.25">
      <c r="A231" s="5">
        <v>233</v>
      </c>
      <c r="B231" s="6" t="s">
        <v>934</v>
      </c>
      <c r="C231" s="6" t="s">
        <v>935</v>
      </c>
      <c r="D231" s="6" t="s">
        <v>15</v>
      </c>
      <c r="E231" s="6" t="s">
        <v>16</v>
      </c>
      <c r="F231" s="6">
        <v>30</v>
      </c>
      <c r="G231" s="6" t="s">
        <v>936</v>
      </c>
      <c r="H231" s="6" t="s">
        <v>937</v>
      </c>
      <c r="I231" s="6" t="s">
        <v>32</v>
      </c>
      <c r="J231" s="7">
        <v>44270</v>
      </c>
      <c r="K231" s="6">
        <v>55</v>
      </c>
      <c r="L231" s="6" t="s">
        <v>62</v>
      </c>
      <c r="M231" s="8"/>
      <c r="O231">
        <f t="shared" si="65"/>
        <v>0</v>
      </c>
      <c r="Q231" s="5" t="str">
        <f t="shared" si="50"/>
        <v>233</v>
      </c>
      <c r="R231" s="6" t="str">
        <f t="shared" si="51"/>
        <v>Irena</v>
      </c>
      <c r="S231" s="6" t="str">
        <f t="shared" si="52"/>
        <v>Fontenot</v>
      </c>
      <c r="T231" s="6" t="str">
        <f t="shared" si="53"/>
        <v>Mrs</v>
      </c>
      <c r="U231" s="6" t="str">
        <f t="shared" si="54"/>
        <v>F</v>
      </c>
      <c r="V231" s="6" t="str">
        <f t="shared" si="55"/>
        <v>30</v>
      </c>
      <c r="W231" s="6" t="str">
        <f t="shared" si="56"/>
        <v>Ashen Villas</v>
      </c>
      <c r="X231" s="6" t="str">
        <f t="shared" si="57"/>
        <v>as</v>
      </c>
      <c r="Y231" s="6" t="str">
        <f t="shared" si="58"/>
        <v>Ashen Villas</v>
      </c>
      <c r="Z231" s="6" t="str">
        <f t="shared" si="59"/>
        <v>Market Drayton</v>
      </c>
      <c r="AA231" s="6" t="str">
        <f t="shared" si="60"/>
        <v>WC</v>
      </c>
      <c r="AB231" s="7" t="str">
        <f t="shared" si="61"/>
        <v>44270</v>
      </c>
      <c r="AC231" s="6" t="str">
        <f t="shared" si="62"/>
        <v>55</v>
      </c>
      <c r="AD231" s="6" t="str">
        <f t="shared" si="63"/>
        <v>C4</v>
      </c>
      <c r="AE231" s="8" t="str">
        <f t="shared" si="64"/>
        <v/>
      </c>
    </row>
    <row r="232" spans="1:31" x14ac:dyDescent="0.25">
      <c r="A232" s="9">
        <v>234</v>
      </c>
      <c r="B232" s="10" t="s">
        <v>938</v>
      </c>
      <c r="C232" s="10" t="s">
        <v>939</v>
      </c>
      <c r="D232" s="10" t="s">
        <v>90</v>
      </c>
      <c r="E232" s="10" t="s">
        <v>29</v>
      </c>
      <c r="F232" s="10">
        <v>30</v>
      </c>
      <c r="G232" s="10" t="s">
        <v>940</v>
      </c>
      <c r="H232" s="10" t="s">
        <v>941</v>
      </c>
      <c r="I232" s="10" t="s">
        <v>942</v>
      </c>
      <c r="J232" s="11">
        <v>43934</v>
      </c>
      <c r="K232" s="10">
        <v>86</v>
      </c>
      <c r="L232" s="10" t="s">
        <v>33</v>
      </c>
      <c r="M232" s="12"/>
      <c r="O232">
        <f t="shared" si="65"/>
        <v>0</v>
      </c>
      <c r="Q232" s="9" t="str">
        <f t="shared" si="50"/>
        <v>234</v>
      </c>
      <c r="R232" s="10" t="str">
        <f t="shared" si="51"/>
        <v>Diego</v>
      </c>
      <c r="S232" s="10" t="str">
        <f t="shared" si="52"/>
        <v>Hartman</v>
      </c>
      <c r="T232" s="10" t="str">
        <f t="shared" si="53"/>
        <v>Dr</v>
      </c>
      <c r="U232" s="10" t="str">
        <f t="shared" si="54"/>
        <v>M</v>
      </c>
      <c r="V232" s="10" t="str">
        <f t="shared" si="55"/>
        <v>30</v>
      </c>
      <c r="W232" s="10" t="str">
        <f t="shared" si="56"/>
        <v>Ashford Close</v>
      </c>
      <c r="X232" s="10" t="str">
        <f t="shared" si="57"/>
        <v>se</v>
      </c>
      <c r="Y232" s="10" t="str">
        <f t="shared" si="58"/>
        <v>Ashford Close</v>
      </c>
      <c r="Z232" s="10" t="str">
        <f t="shared" si="59"/>
        <v>Alford</v>
      </c>
      <c r="AA232" s="10" t="str">
        <f t="shared" si="60"/>
        <v>G</v>
      </c>
      <c r="AB232" s="11" t="str">
        <f t="shared" si="61"/>
        <v>43934</v>
      </c>
      <c r="AC232" s="10" t="str">
        <f t="shared" si="62"/>
        <v>86</v>
      </c>
      <c r="AD232" s="10" t="str">
        <f t="shared" si="63"/>
        <v>A3</v>
      </c>
      <c r="AE232" s="12" t="str">
        <f t="shared" si="64"/>
        <v/>
      </c>
    </row>
    <row r="233" spans="1:31" x14ac:dyDescent="0.25">
      <c r="A233" s="5">
        <v>235</v>
      </c>
      <c r="B233" s="6" t="s">
        <v>943</v>
      </c>
      <c r="C233" s="6" t="s">
        <v>944</v>
      </c>
      <c r="D233" s="6" t="s">
        <v>28</v>
      </c>
      <c r="E233" s="6" t="s">
        <v>29</v>
      </c>
      <c r="F233" s="6">
        <v>60</v>
      </c>
      <c r="G233" s="6" t="s">
        <v>945</v>
      </c>
      <c r="H233" s="6" t="s">
        <v>946</v>
      </c>
      <c r="I233" s="6" t="s">
        <v>93</v>
      </c>
      <c r="J233" s="7">
        <v>43853</v>
      </c>
      <c r="K233" s="6">
        <v>70</v>
      </c>
      <c r="L233" s="6" t="s">
        <v>44</v>
      </c>
      <c r="M233" s="8"/>
      <c r="O233">
        <f t="shared" si="65"/>
        <v>0</v>
      </c>
      <c r="Q233" s="5" t="str">
        <f t="shared" si="50"/>
        <v>235</v>
      </c>
      <c r="R233" s="6" t="str">
        <f t="shared" si="51"/>
        <v>Sheldon</v>
      </c>
      <c r="S233" s="6" t="str">
        <f t="shared" si="52"/>
        <v>Booth</v>
      </c>
      <c r="T233" s="6" t="str">
        <f t="shared" si="53"/>
        <v>Mr</v>
      </c>
      <c r="U233" s="6" t="str">
        <f t="shared" si="54"/>
        <v>M</v>
      </c>
      <c r="V233" s="6" t="str">
        <f t="shared" si="55"/>
        <v>60</v>
      </c>
      <c r="W233" s="6" t="str">
        <f t="shared" si="56"/>
        <v>Ashingdon Close</v>
      </c>
      <c r="X233" s="6" t="str">
        <f t="shared" si="57"/>
        <v>se</v>
      </c>
      <c r="Y233" s="6" t="str">
        <f t="shared" si="58"/>
        <v>Ashingdon Close</v>
      </c>
      <c r="Z233" s="6" t="str">
        <f t="shared" si="59"/>
        <v>Buntingford</v>
      </c>
      <c r="AA233" s="6" t="str">
        <f t="shared" si="60"/>
        <v>TF</v>
      </c>
      <c r="AB233" s="7" t="str">
        <f t="shared" si="61"/>
        <v>43853</v>
      </c>
      <c r="AC233" s="6" t="str">
        <f t="shared" si="62"/>
        <v>70</v>
      </c>
      <c r="AD233" s="6" t="str">
        <f t="shared" si="63"/>
        <v>D</v>
      </c>
      <c r="AE233" s="8" t="str">
        <f t="shared" si="64"/>
        <v/>
      </c>
    </row>
    <row r="234" spans="1:31" x14ac:dyDescent="0.25">
      <c r="A234" s="9">
        <v>236</v>
      </c>
      <c r="B234" s="10" t="s">
        <v>947</v>
      </c>
      <c r="C234" s="10" t="s">
        <v>948</v>
      </c>
      <c r="D234" s="10" t="s">
        <v>15</v>
      </c>
      <c r="E234" s="10" t="s">
        <v>16</v>
      </c>
      <c r="F234" s="10">
        <v>60</v>
      </c>
      <c r="G234" s="10" t="s">
        <v>949</v>
      </c>
      <c r="H234" s="10" t="s">
        <v>903</v>
      </c>
      <c r="I234" s="10" t="s">
        <v>571</v>
      </c>
      <c r="J234" s="11">
        <v>44471</v>
      </c>
      <c r="K234" s="10">
        <v>2</v>
      </c>
      <c r="L234" s="10" t="s">
        <v>78</v>
      </c>
      <c r="M234" s="12"/>
      <c r="O234">
        <f t="shared" si="65"/>
        <v>0</v>
      </c>
      <c r="Q234" s="9" t="str">
        <f t="shared" si="50"/>
        <v>236</v>
      </c>
      <c r="R234" s="10" t="str">
        <f t="shared" si="51"/>
        <v>Linnea</v>
      </c>
      <c r="S234" s="10" t="str">
        <f t="shared" si="52"/>
        <v>Eastman</v>
      </c>
      <c r="T234" s="10" t="str">
        <f t="shared" si="53"/>
        <v>Mrs</v>
      </c>
      <c r="U234" s="10" t="str">
        <f t="shared" si="54"/>
        <v>F</v>
      </c>
      <c r="V234" s="10" t="str">
        <f t="shared" si="55"/>
        <v>60</v>
      </c>
      <c r="W234" s="10" t="str">
        <f t="shared" si="56"/>
        <v>Ashland Place</v>
      </c>
      <c r="X234" s="10" t="str">
        <f t="shared" si="57"/>
        <v>ce</v>
      </c>
      <c r="Y234" s="10" t="str">
        <f t="shared" si="58"/>
        <v>Ashland Place</v>
      </c>
      <c r="Z234" s="10" t="str">
        <f t="shared" si="59"/>
        <v>Abertillery</v>
      </c>
      <c r="AA234" s="10" t="str">
        <f t="shared" si="60"/>
        <v>NP</v>
      </c>
      <c r="AB234" s="11" t="str">
        <f t="shared" si="61"/>
        <v>44471</v>
      </c>
      <c r="AC234" s="10" t="str">
        <f t="shared" si="62"/>
        <v>2</v>
      </c>
      <c r="AD234" s="10" t="str">
        <f t="shared" si="63"/>
        <v>C2</v>
      </c>
      <c r="AE234" s="12" t="str">
        <f t="shared" si="64"/>
        <v/>
      </c>
    </row>
    <row r="235" spans="1:31" x14ac:dyDescent="0.25">
      <c r="A235" s="5">
        <v>237</v>
      </c>
      <c r="B235" s="6" t="s">
        <v>66</v>
      </c>
      <c r="C235" s="6" t="s">
        <v>950</v>
      </c>
      <c r="D235" s="6" t="s">
        <v>49</v>
      </c>
      <c r="E235" s="6" t="s">
        <v>16</v>
      </c>
      <c r="F235" s="6">
        <v>90</v>
      </c>
      <c r="G235" s="6" t="s">
        <v>951</v>
      </c>
      <c r="H235" s="6" t="s">
        <v>952</v>
      </c>
      <c r="I235" s="6" t="s">
        <v>93</v>
      </c>
      <c r="J235" s="7">
        <v>44215</v>
      </c>
      <c r="K235" s="6">
        <v>99</v>
      </c>
      <c r="L235" s="6" t="s">
        <v>20</v>
      </c>
      <c r="M235" s="8"/>
      <c r="O235">
        <f t="shared" si="65"/>
        <v>0</v>
      </c>
      <c r="Q235" s="5" t="str">
        <f t="shared" si="50"/>
        <v>237</v>
      </c>
      <c r="R235" s="6" t="str">
        <f t="shared" si="51"/>
        <v>Alexandria</v>
      </c>
      <c r="S235" s="6" t="str">
        <f t="shared" si="52"/>
        <v>Gallagher</v>
      </c>
      <c r="T235" s="6" t="str">
        <f t="shared" si="53"/>
        <v>Miss</v>
      </c>
      <c r="U235" s="6" t="str">
        <f t="shared" si="54"/>
        <v>F</v>
      </c>
      <c r="V235" s="6" t="str">
        <f t="shared" si="55"/>
        <v>90</v>
      </c>
      <c r="W235" s="6" t="str">
        <f t="shared" si="56"/>
        <v>Ashley Crescent</v>
      </c>
      <c r="X235" s="6" t="str">
        <f t="shared" si="57"/>
        <v>nt</v>
      </c>
      <c r="Y235" s="6" t="str">
        <f t="shared" si="58"/>
        <v>Ashley Crescent</v>
      </c>
      <c r="Z235" s="6" t="str">
        <f t="shared" si="59"/>
        <v>Buckinghamshire</v>
      </c>
      <c r="AA235" s="6" t="str">
        <f t="shared" si="60"/>
        <v>TF</v>
      </c>
      <c r="AB235" s="7" t="str">
        <f t="shared" si="61"/>
        <v>44215</v>
      </c>
      <c r="AC235" s="6" t="str">
        <f t="shared" si="62"/>
        <v>99</v>
      </c>
      <c r="AD235" s="6" t="str">
        <f t="shared" si="63"/>
        <v>B</v>
      </c>
      <c r="AE235" s="8" t="str">
        <f t="shared" si="64"/>
        <v/>
      </c>
    </row>
    <row r="236" spans="1:31" x14ac:dyDescent="0.25">
      <c r="A236" s="9">
        <v>238</v>
      </c>
      <c r="B236" s="10" t="s">
        <v>953</v>
      </c>
      <c r="C236" s="10" t="s">
        <v>923</v>
      </c>
      <c r="D236" s="10" t="s">
        <v>15</v>
      </c>
      <c r="E236" s="10" t="s">
        <v>16</v>
      </c>
      <c r="F236" s="10">
        <v>90</v>
      </c>
      <c r="G236" s="10" t="s">
        <v>954</v>
      </c>
      <c r="H236" s="10" t="s">
        <v>404</v>
      </c>
      <c r="I236" s="10" t="s">
        <v>25</v>
      </c>
      <c r="J236" s="11">
        <v>43798</v>
      </c>
      <c r="K236" s="10">
        <v>30</v>
      </c>
      <c r="L236" s="10" t="s">
        <v>99</v>
      </c>
      <c r="M236" s="12"/>
      <c r="O236">
        <f t="shared" si="65"/>
        <v>0</v>
      </c>
      <c r="Q236" s="9" t="str">
        <f t="shared" si="50"/>
        <v>238</v>
      </c>
      <c r="R236" s="10" t="str">
        <f t="shared" si="51"/>
        <v>Vi</v>
      </c>
      <c r="S236" s="10" t="str">
        <f t="shared" si="52"/>
        <v>Dudley</v>
      </c>
      <c r="T236" s="10" t="str">
        <f t="shared" si="53"/>
        <v>Mrs</v>
      </c>
      <c r="U236" s="10" t="str">
        <f t="shared" si="54"/>
        <v>F</v>
      </c>
      <c r="V236" s="10" t="str">
        <f t="shared" si="55"/>
        <v>90</v>
      </c>
      <c r="W236" s="10" t="str">
        <f t="shared" si="56"/>
        <v>Ashridge Crescent</v>
      </c>
      <c r="X236" s="10" t="str">
        <f t="shared" si="57"/>
        <v>nt</v>
      </c>
      <c r="Y236" s="10" t="str">
        <f t="shared" si="58"/>
        <v>Ashridge Crescent</v>
      </c>
      <c r="Z236" s="10" t="str">
        <f t="shared" si="59"/>
        <v>Hassocks</v>
      </c>
      <c r="AA236" s="10" t="str">
        <f t="shared" si="60"/>
        <v>HG</v>
      </c>
      <c r="AB236" s="11" t="str">
        <f t="shared" si="61"/>
        <v>43798</v>
      </c>
      <c r="AC236" s="10" t="str">
        <f t="shared" si="62"/>
        <v>30</v>
      </c>
      <c r="AD236" s="10" t="str">
        <f t="shared" si="63"/>
        <v>E</v>
      </c>
      <c r="AE236" s="12" t="str">
        <f t="shared" si="64"/>
        <v/>
      </c>
    </row>
    <row r="237" spans="1:31" x14ac:dyDescent="0.25">
      <c r="A237" s="5">
        <v>239</v>
      </c>
      <c r="B237" s="6" t="s">
        <v>955</v>
      </c>
      <c r="C237" s="6" t="s">
        <v>956</v>
      </c>
      <c r="D237" s="6" t="s">
        <v>28</v>
      </c>
      <c r="E237" s="6" t="s">
        <v>29</v>
      </c>
      <c r="F237" s="6">
        <v>60</v>
      </c>
      <c r="G237" s="6" t="s">
        <v>957</v>
      </c>
      <c r="H237" s="6" t="s">
        <v>958</v>
      </c>
      <c r="I237" s="6" t="s">
        <v>25</v>
      </c>
      <c r="J237" s="7">
        <v>44051</v>
      </c>
      <c r="K237" s="6">
        <v>89</v>
      </c>
      <c r="L237" s="6" t="s">
        <v>52</v>
      </c>
      <c r="M237" s="8"/>
      <c r="O237">
        <f t="shared" si="65"/>
        <v>0</v>
      </c>
      <c r="Q237" s="5" t="str">
        <f t="shared" si="50"/>
        <v>239</v>
      </c>
      <c r="R237" s="6" t="str">
        <f t="shared" si="51"/>
        <v>Reggie</v>
      </c>
      <c r="S237" s="6" t="str">
        <f t="shared" si="52"/>
        <v>Messer</v>
      </c>
      <c r="T237" s="6" t="str">
        <f t="shared" si="53"/>
        <v>Mr</v>
      </c>
      <c r="U237" s="6" t="str">
        <f t="shared" si="54"/>
        <v>M</v>
      </c>
      <c r="V237" s="6" t="str">
        <f t="shared" si="55"/>
        <v>60</v>
      </c>
      <c r="W237" s="6" t="str">
        <f t="shared" si="56"/>
        <v>Ashridge Gardens</v>
      </c>
      <c r="X237" s="6" t="str">
        <f t="shared" si="57"/>
        <v>ns</v>
      </c>
      <c r="Y237" s="6" t="str">
        <f t="shared" si="58"/>
        <v>Ashridge Gardens</v>
      </c>
      <c r="Z237" s="6" t="str">
        <f t="shared" si="59"/>
        <v>Hengoed</v>
      </c>
      <c r="AA237" s="6" t="str">
        <f t="shared" si="60"/>
        <v>HG</v>
      </c>
      <c r="AB237" s="7" t="str">
        <f t="shared" si="61"/>
        <v>44051</v>
      </c>
      <c r="AC237" s="6" t="str">
        <f t="shared" si="62"/>
        <v>89</v>
      </c>
      <c r="AD237" s="6" t="str">
        <f t="shared" si="63"/>
        <v>A1</v>
      </c>
      <c r="AE237" s="8" t="str">
        <f t="shared" si="64"/>
        <v/>
      </c>
    </row>
    <row r="238" spans="1:31" x14ac:dyDescent="0.25">
      <c r="A238" s="5">
        <v>241</v>
      </c>
      <c r="B238" s="6" t="s">
        <v>959</v>
      </c>
      <c r="C238" s="6" t="s">
        <v>332</v>
      </c>
      <c r="D238" s="6" t="s">
        <v>28</v>
      </c>
      <c r="E238" s="6" t="s">
        <v>29</v>
      </c>
      <c r="F238" s="6">
        <v>60</v>
      </c>
      <c r="G238" s="6" t="s">
        <v>960</v>
      </c>
      <c r="H238" s="6" t="s">
        <v>961</v>
      </c>
      <c r="I238" s="6" t="s">
        <v>185</v>
      </c>
      <c r="J238" s="7">
        <v>44312</v>
      </c>
      <c r="K238" s="6">
        <v>80</v>
      </c>
      <c r="L238" s="6" t="s">
        <v>68</v>
      </c>
      <c r="M238" s="8"/>
      <c r="O238">
        <f t="shared" si="65"/>
        <v>0</v>
      </c>
      <c r="Q238" s="5" t="str">
        <f t="shared" si="50"/>
        <v>241</v>
      </c>
      <c r="R238" s="6" t="str">
        <f t="shared" si="51"/>
        <v>Willian</v>
      </c>
      <c r="S238" s="6" t="str">
        <f t="shared" si="52"/>
        <v>Miles</v>
      </c>
      <c r="T238" s="6" t="str">
        <f t="shared" si="53"/>
        <v>Mr</v>
      </c>
      <c r="U238" s="6" t="str">
        <f t="shared" si="54"/>
        <v>M</v>
      </c>
      <c r="V238" s="6" t="str">
        <f t="shared" si="55"/>
        <v>60</v>
      </c>
      <c r="W238" s="6" t="str">
        <f t="shared" si="56"/>
        <v>Astor Court</v>
      </c>
      <c r="X238" s="6" t="str">
        <f t="shared" si="57"/>
        <v>rt</v>
      </c>
      <c r="Y238" s="6" t="str">
        <f t="shared" si="58"/>
        <v>Astor Court</v>
      </c>
      <c r="Z238" s="6" t="str">
        <f t="shared" si="59"/>
        <v>Epsom</v>
      </c>
      <c r="AA238" s="6" t="str">
        <f t="shared" si="60"/>
        <v>HX</v>
      </c>
      <c r="AB238" s="7" t="str">
        <f t="shared" si="61"/>
        <v>44312</v>
      </c>
      <c r="AC238" s="6" t="str">
        <f t="shared" si="62"/>
        <v>80</v>
      </c>
      <c r="AD238" s="6" t="str">
        <f t="shared" si="63"/>
        <v>A2</v>
      </c>
      <c r="AE238" s="8" t="str">
        <f t="shared" si="64"/>
        <v/>
      </c>
    </row>
    <row r="239" spans="1:31" x14ac:dyDescent="0.25">
      <c r="A239" s="9">
        <v>242</v>
      </c>
      <c r="B239" s="10" t="s">
        <v>962</v>
      </c>
      <c r="C239" s="10" t="s">
        <v>963</v>
      </c>
      <c r="D239" s="10" t="s">
        <v>49</v>
      </c>
      <c r="E239" s="10" t="s">
        <v>16</v>
      </c>
      <c r="F239" s="10">
        <v>30</v>
      </c>
      <c r="G239" s="10" t="s">
        <v>964</v>
      </c>
      <c r="H239" s="10" t="s">
        <v>965</v>
      </c>
      <c r="I239" s="10" t="s">
        <v>185</v>
      </c>
      <c r="J239" s="11">
        <v>44151</v>
      </c>
      <c r="K239" s="10">
        <v>42</v>
      </c>
      <c r="L239" s="10" t="s">
        <v>39</v>
      </c>
      <c r="M239" s="12"/>
      <c r="O239">
        <f t="shared" si="65"/>
        <v>0</v>
      </c>
      <c r="Q239" s="9" t="str">
        <f t="shared" si="50"/>
        <v>242</v>
      </c>
      <c r="R239" s="10" t="str">
        <f t="shared" si="51"/>
        <v>Otha</v>
      </c>
      <c r="S239" s="10" t="str">
        <f t="shared" si="52"/>
        <v>Shaffer</v>
      </c>
      <c r="T239" s="10" t="str">
        <f t="shared" si="53"/>
        <v>Miss</v>
      </c>
      <c r="U239" s="10" t="str">
        <f t="shared" si="54"/>
        <v>F</v>
      </c>
      <c r="V239" s="10" t="str">
        <f t="shared" si="55"/>
        <v>30</v>
      </c>
      <c r="W239" s="10" t="str">
        <f t="shared" si="56"/>
        <v>Atherton Road</v>
      </c>
      <c r="X239" s="10" t="str">
        <f t="shared" si="57"/>
        <v>ad</v>
      </c>
      <c r="Y239" s="10" t="str">
        <f t="shared" si="58"/>
        <v>Atherton Road</v>
      </c>
      <c r="Z239" s="10" t="str">
        <f t="shared" si="59"/>
        <v>Frinton-On-Sea</v>
      </c>
      <c r="AA239" s="10" t="str">
        <f t="shared" si="60"/>
        <v>HX</v>
      </c>
      <c r="AB239" s="11" t="str">
        <f t="shared" si="61"/>
        <v>44151</v>
      </c>
      <c r="AC239" s="10" t="str">
        <f t="shared" si="62"/>
        <v>42</v>
      </c>
      <c r="AD239" s="10" t="str">
        <f t="shared" si="63"/>
        <v>C1</v>
      </c>
      <c r="AE239" s="12" t="str">
        <f t="shared" si="64"/>
        <v/>
      </c>
    </row>
    <row r="240" spans="1:31" x14ac:dyDescent="0.25">
      <c r="A240" s="5">
        <v>243</v>
      </c>
      <c r="B240" s="6" t="s">
        <v>966</v>
      </c>
      <c r="C240" s="6" t="s">
        <v>967</v>
      </c>
      <c r="D240" s="6" t="s">
        <v>49</v>
      </c>
      <c r="E240" s="6" t="s">
        <v>16</v>
      </c>
      <c r="F240" s="6">
        <v>60</v>
      </c>
      <c r="G240" s="6" t="s">
        <v>968</v>
      </c>
      <c r="H240" s="6" t="s">
        <v>969</v>
      </c>
      <c r="I240" s="6" t="s">
        <v>32</v>
      </c>
      <c r="J240" s="7">
        <v>43697</v>
      </c>
      <c r="K240" s="6">
        <v>84</v>
      </c>
      <c r="L240" s="6" t="s">
        <v>78</v>
      </c>
      <c r="M240" s="8"/>
      <c r="O240">
        <f t="shared" si="65"/>
        <v>0</v>
      </c>
      <c r="Q240" s="5" t="str">
        <f t="shared" si="50"/>
        <v>243</v>
      </c>
      <c r="R240" s="6" t="str">
        <f t="shared" si="51"/>
        <v>Renata</v>
      </c>
      <c r="S240" s="6" t="str">
        <f t="shared" si="52"/>
        <v>Michael</v>
      </c>
      <c r="T240" s="6" t="str">
        <f t="shared" si="53"/>
        <v>Miss</v>
      </c>
      <c r="U240" s="6" t="str">
        <f t="shared" si="54"/>
        <v>F</v>
      </c>
      <c r="V240" s="6" t="str">
        <f t="shared" si="55"/>
        <v>60</v>
      </c>
      <c r="W240" s="6" t="str">
        <f t="shared" si="56"/>
        <v>Atherton St</v>
      </c>
      <c r="X240" s="6" t="str">
        <f t="shared" si="57"/>
        <v>St</v>
      </c>
      <c r="Y240" s="6" t="str">
        <f t="shared" si="58"/>
        <v>Atherton Street</v>
      </c>
      <c r="Z240" s="6" t="str">
        <f t="shared" si="59"/>
        <v>Warlingham</v>
      </c>
      <c r="AA240" s="6" t="str">
        <f t="shared" si="60"/>
        <v>WC</v>
      </c>
      <c r="AB240" s="7" t="str">
        <f t="shared" si="61"/>
        <v>43697</v>
      </c>
      <c r="AC240" s="6" t="str">
        <f t="shared" si="62"/>
        <v>84</v>
      </c>
      <c r="AD240" s="6" t="str">
        <f t="shared" si="63"/>
        <v>C2</v>
      </c>
      <c r="AE240" s="8" t="str">
        <f t="shared" si="64"/>
        <v/>
      </c>
    </row>
    <row r="241" spans="1:31" x14ac:dyDescent="0.25">
      <c r="A241" s="9">
        <v>244</v>
      </c>
      <c r="B241" s="10" t="s">
        <v>970</v>
      </c>
      <c r="C241" s="10" t="s">
        <v>971</v>
      </c>
      <c r="D241" s="10" t="s">
        <v>28</v>
      </c>
      <c r="E241" s="10" t="s">
        <v>29</v>
      </c>
      <c r="F241" s="10">
        <v>30</v>
      </c>
      <c r="G241" s="10" t="s">
        <v>972</v>
      </c>
      <c r="H241" s="10" t="s">
        <v>973</v>
      </c>
      <c r="I241" s="10" t="s">
        <v>291</v>
      </c>
      <c r="J241" s="11">
        <v>43557</v>
      </c>
      <c r="K241" s="10">
        <v>80</v>
      </c>
      <c r="L241" s="10" t="s">
        <v>68</v>
      </c>
      <c r="M241" s="12"/>
      <c r="O241">
        <f t="shared" si="65"/>
        <v>0</v>
      </c>
      <c r="Q241" s="9" t="str">
        <f t="shared" si="50"/>
        <v>244</v>
      </c>
      <c r="R241" s="10" t="str">
        <f t="shared" si="51"/>
        <v>Bud</v>
      </c>
      <c r="S241" s="10" t="str">
        <f t="shared" si="52"/>
        <v>Rowland</v>
      </c>
      <c r="T241" s="10" t="str">
        <f t="shared" si="53"/>
        <v>Mr</v>
      </c>
      <c r="U241" s="10" t="str">
        <f t="shared" si="54"/>
        <v>M</v>
      </c>
      <c r="V241" s="10" t="str">
        <f t="shared" si="55"/>
        <v>30</v>
      </c>
      <c r="W241" s="10" t="str">
        <f t="shared" si="56"/>
        <v>Atlas Street</v>
      </c>
      <c r="X241" s="10" t="str">
        <f t="shared" si="57"/>
        <v>et</v>
      </c>
      <c r="Y241" s="10" t="str">
        <f t="shared" si="58"/>
        <v>Atlas Street</v>
      </c>
      <c r="Z241" s="10" t="str">
        <f t="shared" si="59"/>
        <v>Isle Of Eigg</v>
      </c>
      <c r="AA241" s="10" t="str">
        <f t="shared" si="60"/>
        <v>HS</v>
      </c>
      <c r="AB241" s="11" t="str">
        <f t="shared" si="61"/>
        <v>43557</v>
      </c>
      <c r="AC241" s="10" t="str">
        <f t="shared" si="62"/>
        <v>80</v>
      </c>
      <c r="AD241" s="10" t="str">
        <f t="shared" si="63"/>
        <v>A2</v>
      </c>
      <c r="AE241" s="12" t="str">
        <f t="shared" si="64"/>
        <v/>
      </c>
    </row>
    <row r="242" spans="1:31" x14ac:dyDescent="0.25">
      <c r="A242" s="5">
        <v>245</v>
      </c>
      <c r="B242" s="6" t="s">
        <v>974</v>
      </c>
      <c r="C242" s="6" t="s">
        <v>935</v>
      </c>
      <c r="D242" s="6" t="s">
        <v>28</v>
      </c>
      <c r="E242" s="6" t="s">
        <v>29</v>
      </c>
      <c r="F242" s="6">
        <v>60</v>
      </c>
      <c r="G242" s="6" t="s">
        <v>975</v>
      </c>
      <c r="H242" s="6" t="s">
        <v>976</v>
      </c>
      <c r="I242" s="6" t="s">
        <v>32</v>
      </c>
      <c r="J242" s="7">
        <v>44244</v>
      </c>
      <c r="K242" s="6">
        <v>40</v>
      </c>
      <c r="L242" s="6" t="s">
        <v>39</v>
      </c>
      <c r="M242" s="8"/>
      <c r="O242">
        <f t="shared" si="65"/>
        <v>0</v>
      </c>
      <c r="Q242" s="5" t="str">
        <f t="shared" si="50"/>
        <v>245</v>
      </c>
      <c r="R242" s="6" t="str">
        <f t="shared" si="51"/>
        <v>Claud</v>
      </c>
      <c r="S242" s="6" t="str">
        <f t="shared" si="52"/>
        <v>Fontenot</v>
      </c>
      <c r="T242" s="6" t="str">
        <f t="shared" si="53"/>
        <v>Mr</v>
      </c>
      <c r="U242" s="6" t="str">
        <f t="shared" si="54"/>
        <v>M</v>
      </c>
      <c r="V242" s="6" t="str">
        <f t="shared" si="55"/>
        <v>60</v>
      </c>
      <c r="W242" s="6" t="str">
        <f t="shared" si="56"/>
        <v>Attfield Close</v>
      </c>
      <c r="X242" s="6" t="str">
        <f t="shared" si="57"/>
        <v>se</v>
      </c>
      <c r="Y242" s="6" t="str">
        <f t="shared" si="58"/>
        <v>Attfield Close</v>
      </c>
      <c r="Z242" s="6" t="str">
        <f t="shared" si="59"/>
        <v>Shaftesbury</v>
      </c>
      <c r="AA242" s="6" t="str">
        <f t="shared" si="60"/>
        <v>WC</v>
      </c>
      <c r="AB242" s="7" t="str">
        <f t="shared" si="61"/>
        <v>44244</v>
      </c>
      <c r="AC242" s="6" t="str">
        <f t="shared" si="62"/>
        <v>40</v>
      </c>
      <c r="AD242" s="6" t="str">
        <f t="shared" si="63"/>
        <v>C1</v>
      </c>
      <c r="AE242" s="8" t="str">
        <f t="shared" si="64"/>
        <v/>
      </c>
    </row>
    <row r="243" spans="1:31" x14ac:dyDescent="0.25">
      <c r="A243" s="9">
        <v>246</v>
      </c>
      <c r="B243" s="10" t="s">
        <v>977</v>
      </c>
      <c r="C243" s="10" t="s">
        <v>978</v>
      </c>
      <c r="D243" s="10" t="s">
        <v>28</v>
      </c>
      <c r="E243" s="10" t="s">
        <v>29</v>
      </c>
      <c r="F243" s="10">
        <v>90</v>
      </c>
      <c r="G243" s="10" t="s">
        <v>979</v>
      </c>
      <c r="H243" s="10" t="s">
        <v>980</v>
      </c>
      <c r="I243" s="10" t="s">
        <v>38</v>
      </c>
      <c r="J243" s="11">
        <v>43727</v>
      </c>
      <c r="K243" s="10">
        <v>7</v>
      </c>
      <c r="L243" s="10" t="s">
        <v>39</v>
      </c>
      <c r="M243" s="12"/>
      <c r="O243">
        <f t="shared" si="65"/>
        <v>0</v>
      </c>
      <c r="Q243" s="9" t="str">
        <f t="shared" si="50"/>
        <v>246</v>
      </c>
      <c r="R243" s="10" t="str">
        <f t="shared" si="51"/>
        <v>Richie</v>
      </c>
      <c r="S243" s="10" t="str">
        <f t="shared" si="52"/>
        <v>Olsen</v>
      </c>
      <c r="T243" s="10" t="str">
        <f t="shared" si="53"/>
        <v>Mr</v>
      </c>
      <c r="U243" s="10" t="str">
        <f t="shared" si="54"/>
        <v>M</v>
      </c>
      <c r="V243" s="10" t="str">
        <f t="shared" si="55"/>
        <v>90</v>
      </c>
      <c r="W243" s="10" t="str">
        <f t="shared" si="56"/>
        <v>Atwell Street</v>
      </c>
      <c r="X243" s="10" t="str">
        <f t="shared" si="57"/>
        <v>et</v>
      </c>
      <c r="Y243" s="10" t="str">
        <f t="shared" si="58"/>
        <v>Atwell Street</v>
      </c>
      <c r="Z243" s="10" t="str">
        <f t="shared" si="59"/>
        <v>Dalkeith</v>
      </c>
      <c r="AA243" s="10" t="str">
        <f t="shared" si="60"/>
        <v>RM</v>
      </c>
      <c r="AB243" s="11" t="str">
        <f t="shared" si="61"/>
        <v>43727</v>
      </c>
      <c r="AC243" s="10" t="str">
        <f t="shared" si="62"/>
        <v>7</v>
      </c>
      <c r="AD243" s="10" t="str">
        <f t="shared" si="63"/>
        <v>C1</v>
      </c>
      <c r="AE243" s="12" t="str">
        <f t="shared" si="64"/>
        <v/>
      </c>
    </row>
    <row r="244" spans="1:31" x14ac:dyDescent="0.25">
      <c r="A244" s="5">
        <v>247</v>
      </c>
      <c r="B244" s="6" t="s">
        <v>981</v>
      </c>
      <c r="C244" s="6" t="s">
        <v>982</v>
      </c>
      <c r="D244" s="6" t="s">
        <v>28</v>
      </c>
      <c r="E244" s="6" t="s">
        <v>29</v>
      </c>
      <c r="F244" s="6">
        <v>60</v>
      </c>
      <c r="G244" s="6" t="s">
        <v>983</v>
      </c>
      <c r="H244" s="6" t="s">
        <v>984</v>
      </c>
      <c r="I244" s="6" t="s">
        <v>122</v>
      </c>
      <c r="J244" s="7">
        <v>43481</v>
      </c>
      <c r="K244" s="6">
        <v>71</v>
      </c>
      <c r="L244" s="6" t="s">
        <v>20</v>
      </c>
      <c r="M244" s="8"/>
      <c r="O244">
        <f t="shared" si="65"/>
        <v>0</v>
      </c>
      <c r="Q244" s="5" t="str">
        <f t="shared" si="50"/>
        <v>247</v>
      </c>
      <c r="R244" s="6" t="str">
        <f t="shared" si="51"/>
        <v>Robt</v>
      </c>
      <c r="S244" s="6" t="str">
        <f t="shared" si="52"/>
        <v>Reyes</v>
      </c>
      <c r="T244" s="6" t="str">
        <f t="shared" si="53"/>
        <v>Mr</v>
      </c>
      <c r="U244" s="6" t="str">
        <f t="shared" si="54"/>
        <v>M</v>
      </c>
      <c r="V244" s="6" t="str">
        <f t="shared" si="55"/>
        <v>60</v>
      </c>
      <c r="W244" s="6" t="str">
        <f t="shared" si="56"/>
        <v>Atwood Road</v>
      </c>
      <c r="X244" s="6" t="str">
        <f t="shared" si="57"/>
        <v>ad</v>
      </c>
      <c r="Y244" s="6" t="str">
        <f t="shared" si="58"/>
        <v>Atwood Road</v>
      </c>
      <c r="Z244" s="6" t="str">
        <f t="shared" si="59"/>
        <v>Lewes</v>
      </c>
      <c r="AA244" s="6" t="str">
        <f t="shared" si="60"/>
        <v>WN</v>
      </c>
      <c r="AB244" s="7" t="str">
        <f t="shared" si="61"/>
        <v>43481</v>
      </c>
      <c r="AC244" s="6" t="str">
        <f t="shared" si="62"/>
        <v>71</v>
      </c>
      <c r="AD244" s="6" t="str">
        <f t="shared" si="63"/>
        <v>B</v>
      </c>
      <c r="AE244" s="8" t="str">
        <f t="shared" si="64"/>
        <v/>
      </c>
    </row>
    <row r="245" spans="1:31" x14ac:dyDescent="0.25">
      <c r="A245" s="9">
        <v>248</v>
      </c>
      <c r="B245" s="10" t="s">
        <v>985</v>
      </c>
      <c r="C245" s="10" t="s">
        <v>986</v>
      </c>
      <c r="D245" s="10" t="s">
        <v>28</v>
      </c>
      <c r="E245" s="10" t="s">
        <v>29</v>
      </c>
      <c r="F245" s="10">
        <v>90</v>
      </c>
      <c r="G245" s="10" t="s">
        <v>987</v>
      </c>
      <c r="H245" s="10" t="s">
        <v>988</v>
      </c>
      <c r="I245" s="10" t="s">
        <v>32</v>
      </c>
      <c r="J245" s="11">
        <v>43907</v>
      </c>
      <c r="K245" s="10">
        <v>20</v>
      </c>
      <c r="L245" s="10" t="s">
        <v>20</v>
      </c>
      <c r="M245" s="12"/>
      <c r="O245">
        <f t="shared" si="65"/>
        <v>0</v>
      </c>
      <c r="Q245" s="9" t="str">
        <f t="shared" si="50"/>
        <v>248</v>
      </c>
      <c r="R245" s="10" t="str">
        <f t="shared" si="51"/>
        <v>Mitch</v>
      </c>
      <c r="S245" s="10" t="str">
        <f t="shared" si="52"/>
        <v>Polk</v>
      </c>
      <c r="T245" s="10" t="str">
        <f t="shared" si="53"/>
        <v>Mr</v>
      </c>
      <c r="U245" s="10" t="str">
        <f t="shared" si="54"/>
        <v>M</v>
      </c>
      <c r="V245" s="10" t="str">
        <f t="shared" si="55"/>
        <v>90</v>
      </c>
      <c r="W245" s="10" t="str">
        <f t="shared" si="56"/>
        <v>Aubert Road</v>
      </c>
      <c r="X245" s="10" t="str">
        <f t="shared" si="57"/>
        <v>ad</v>
      </c>
      <c r="Y245" s="10" t="str">
        <f t="shared" si="58"/>
        <v>Aubert Road</v>
      </c>
      <c r="Z245" s="10" t="str">
        <f t="shared" si="59"/>
        <v>Prudhoe</v>
      </c>
      <c r="AA245" s="10" t="str">
        <f t="shared" si="60"/>
        <v>WC</v>
      </c>
      <c r="AB245" s="11" t="str">
        <f t="shared" si="61"/>
        <v>43907</v>
      </c>
      <c r="AC245" s="10" t="str">
        <f t="shared" si="62"/>
        <v>20</v>
      </c>
      <c r="AD245" s="10" t="str">
        <f t="shared" si="63"/>
        <v>B</v>
      </c>
      <c r="AE245" s="12" t="str">
        <f t="shared" si="64"/>
        <v/>
      </c>
    </row>
    <row r="246" spans="1:31" x14ac:dyDescent="0.25">
      <c r="A246" s="5">
        <v>249</v>
      </c>
      <c r="B246" s="6" t="s">
        <v>989</v>
      </c>
      <c r="C246" s="6" t="s">
        <v>990</v>
      </c>
      <c r="D246" s="6" t="s">
        <v>28</v>
      </c>
      <c r="E246" s="6" t="s">
        <v>29</v>
      </c>
      <c r="F246" s="6">
        <v>30</v>
      </c>
      <c r="G246" s="6" t="s">
        <v>991</v>
      </c>
      <c r="H246" s="6" t="s">
        <v>992</v>
      </c>
      <c r="I246" s="6" t="s">
        <v>108</v>
      </c>
      <c r="J246" s="7">
        <v>44461</v>
      </c>
      <c r="K246" s="6">
        <v>8</v>
      </c>
      <c r="L246" s="6" t="s">
        <v>20</v>
      </c>
      <c r="M246" s="8"/>
      <c r="O246">
        <f t="shared" si="65"/>
        <v>0</v>
      </c>
      <c r="Q246" s="5" t="str">
        <f t="shared" si="50"/>
        <v>249</v>
      </c>
      <c r="R246" s="6" t="str">
        <f t="shared" si="51"/>
        <v>Benny</v>
      </c>
      <c r="S246" s="6" t="str">
        <f t="shared" si="52"/>
        <v>Pritchett</v>
      </c>
      <c r="T246" s="6" t="str">
        <f t="shared" si="53"/>
        <v>Mr</v>
      </c>
      <c r="U246" s="6" t="str">
        <f t="shared" si="54"/>
        <v>M</v>
      </c>
      <c r="V246" s="6" t="str">
        <f t="shared" si="55"/>
        <v>30</v>
      </c>
      <c r="W246" s="6" t="str">
        <f t="shared" si="56"/>
        <v>Augusta Street</v>
      </c>
      <c r="X246" s="6" t="str">
        <f t="shared" si="57"/>
        <v>et</v>
      </c>
      <c r="Y246" s="6" t="str">
        <f t="shared" si="58"/>
        <v>Augusta Street</v>
      </c>
      <c r="Z246" s="6" t="str">
        <f t="shared" si="59"/>
        <v>Cardigan</v>
      </c>
      <c r="AA246" s="6" t="str">
        <f t="shared" si="60"/>
        <v>CB</v>
      </c>
      <c r="AB246" s="7" t="str">
        <f t="shared" si="61"/>
        <v>44461</v>
      </c>
      <c r="AC246" s="6" t="str">
        <f t="shared" si="62"/>
        <v>8</v>
      </c>
      <c r="AD246" s="6" t="str">
        <f t="shared" si="63"/>
        <v>B</v>
      </c>
      <c r="AE246" s="8" t="str">
        <f t="shared" si="64"/>
        <v/>
      </c>
    </row>
    <row r="247" spans="1:31" x14ac:dyDescent="0.25">
      <c r="A247" s="9">
        <v>250</v>
      </c>
      <c r="B247" s="10" t="s">
        <v>993</v>
      </c>
      <c r="C247" s="10" t="s">
        <v>994</v>
      </c>
      <c r="D247" s="10" t="s">
        <v>49</v>
      </c>
      <c r="E247" s="10" t="s">
        <v>16</v>
      </c>
      <c r="F247" s="10">
        <v>30</v>
      </c>
      <c r="G247" s="10" t="s">
        <v>995</v>
      </c>
      <c r="H247" s="10" t="s">
        <v>996</v>
      </c>
      <c r="I247" s="10" t="s">
        <v>32</v>
      </c>
      <c r="J247" s="11">
        <v>44085</v>
      </c>
      <c r="K247" s="10">
        <v>6</v>
      </c>
      <c r="L247" s="10" t="s">
        <v>62</v>
      </c>
      <c r="M247" s="12"/>
      <c r="O247">
        <f t="shared" si="65"/>
        <v>0</v>
      </c>
      <c r="Q247" s="9" t="str">
        <f t="shared" si="50"/>
        <v>250</v>
      </c>
      <c r="R247" s="10" t="str">
        <f t="shared" si="51"/>
        <v>Miguelina</v>
      </c>
      <c r="S247" s="10" t="str">
        <f t="shared" si="52"/>
        <v>Ballard</v>
      </c>
      <c r="T247" s="10" t="str">
        <f t="shared" si="53"/>
        <v>Miss</v>
      </c>
      <c r="U247" s="10" t="str">
        <f t="shared" si="54"/>
        <v>F</v>
      </c>
      <c r="V247" s="10" t="str">
        <f t="shared" si="55"/>
        <v>30</v>
      </c>
      <c r="W247" s="10" t="str">
        <f t="shared" si="56"/>
        <v>Augustus Square</v>
      </c>
      <c r="X247" s="10" t="str">
        <f t="shared" si="57"/>
        <v>re</v>
      </c>
      <c r="Y247" s="10" t="str">
        <f t="shared" si="58"/>
        <v>Augustus Square</v>
      </c>
      <c r="Z247" s="10" t="str">
        <f t="shared" si="59"/>
        <v>Oswestry</v>
      </c>
      <c r="AA247" s="10" t="str">
        <f t="shared" si="60"/>
        <v>WC</v>
      </c>
      <c r="AB247" s="11" t="str">
        <f t="shared" si="61"/>
        <v>44085</v>
      </c>
      <c r="AC247" s="10" t="str">
        <f t="shared" si="62"/>
        <v>6</v>
      </c>
      <c r="AD247" s="10" t="str">
        <f t="shared" si="63"/>
        <v>C4</v>
      </c>
      <c r="AE247" s="12" t="str">
        <f t="shared" si="64"/>
        <v/>
      </c>
    </row>
    <row r="248" spans="1:31" x14ac:dyDescent="0.25">
      <c r="A248" s="5">
        <v>251</v>
      </c>
      <c r="B248" s="6" t="s">
        <v>997</v>
      </c>
      <c r="C248" s="6" t="s">
        <v>998</v>
      </c>
      <c r="D248" s="6" t="s">
        <v>28</v>
      </c>
      <c r="E248" s="6" t="s">
        <v>29</v>
      </c>
      <c r="F248" s="6">
        <v>90</v>
      </c>
      <c r="G248" s="6" t="s">
        <v>999</v>
      </c>
      <c r="H248" s="6" t="s">
        <v>1000</v>
      </c>
      <c r="I248" s="6" t="s">
        <v>176</v>
      </c>
      <c r="J248" s="7">
        <v>43742</v>
      </c>
      <c r="K248" s="6">
        <v>8</v>
      </c>
      <c r="L248" s="6" t="s">
        <v>52</v>
      </c>
      <c r="M248" s="8"/>
      <c r="O248">
        <f t="shared" si="65"/>
        <v>0</v>
      </c>
      <c r="Q248" s="5" t="str">
        <f t="shared" si="50"/>
        <v>251</v>
      </c>
      <c r="R248" s="6" t="str">
        <f t="shared" si="51"/>
        <v>Sterling</v>
      </c>
      <c r="S248" s="6" t="str">
        <f t="shared" si="52"/>
        <v>Petty</v>
      </c>
      <c r="T248" s="6" t="str">
        <f t="shared" si="53"/>
        <v>Mr</v>
      </c>
      <c r="U248" s="6" t="str">
        <f t="shared" si="54"/>
        <v>M</v>
      </c>
      <c r="V248" s="6" t="str">
        <f t="shared" si="55"/>
        <v>90</v>
      </c>
      <c r="W248" s="6" t="str">
        <f t="shared" si="56"/>
        <v>Austin Street</v>
      </c>
      <c r="X248" s="6" t="str">
        <f t="shared" si="57"/>
        <v>et</v>
      </c>
      <c r="Y248" s="6" t="str">
        <f t="shared" si="58"/>
        <v>Austin Street</v>
      </c>
      <c r="Z248" s="6" t="str">
        <f t="shared" si="59"/>
        <v>County Antrim</v>
      </c>
      <c r="AA248" s="6" t="str">
        <f t="shared" si="60"/>
        <v>CW</v>
      </c>
      <c r="AB248" s="7" t="str">
        <f t="shared" si="61"/>
        <v>43742</v>
      </c>
      <c r="AC248" s="6" t="str">
        <f t="shared" si="62"/>
        <v>8</v>
      </c>
      <c r="AD248" s="6" t="str">
        <f t="shared" si="63"/>
        <v>A1</v>
      </c>
      <c r="AE248" s="8" t="str">
        <f t="shared" si="64"/>
        <v/>
      </c>
    </row>
    <row r="249" spans="1:31" x14ac:dyDescent="0.25">
      <c r="A249" s="9">
        <v>252</v>
      </c>
      <c r="B249" s="10" t="s">
        <v>1001</v>
      </c>
      <c r="C249" s="10" t="s">
        <v>950</v>
      </c>
      <c r="D249" s="10" t="s">
        <v>41</v>
      </c>
      <c r="E249" s="10" t="s">
        <v>16</v>
      </c>
      <c r="F249" s="10">
        <v>90</v>
      </c>
      <c r="G249" s="10" t="s">
        <v>1002</v>
      </c>
      <c r="H249" s="10" t="s">
        <v>1003</v>
      </c>
      <c r="I249" s="10" t="s">
        <v>32</v>
      </c>
      <c r="J249" s="11">
        <v>43943</v>
      </c>
      <c r="K249" s="10">
        <v>32</v>
      </c>
      <c r="L249" s="10" t="s">
        <v>44</v>
      </c>
      <c r="M249" s="12"/>
      <c r="O249">
        <f t="shared" si="65"/>
        <v>0</v>
      </c>
      <c r="Q249" s="9" t="str">
        <f t="shared" si="50"/>
        <v>252</v>
      </c>
      <c r="R249" s="10" t="str">
        <f t="shared" si="51"/>
        <v>Liberty</v>
      </c>
      <c r="S249" s="10" t="str">
        <f t="shared" si="52"/>
        <v>Gallagher</v>
      </c>
      <c r="T249" s="10" t="str">
        <f t="shared" si="53"/>
        <v>Ms</v>
      </c>
      <c r="U249" s="10" t="str">
        <f t="shared" si="54"/>
        <v>F</v>
      </c>
      <c r="V249" s="10" t="str">
        <f t="shared" si="55"/>
        <v>90</v>
      </c>
      <c r="W249" s="10" t="str">
        <f t="shared" si="56"/>
        <v>Avarn Road</v>
      </c>
      <c r="X249" s="10" t="str">
        <f t="shared" si="57"/>
        <v>ad</v>
      </c>
      <c r="Y249" s="10" t="str">
        <f t="shared" si="58"/>
        <v>Avarn Road</v>
      </c>
      <c r="Z249" s="10" t="str">
        <f t="shared" si="59"/>
        <v>Markfield</v>
      </c>
      <c r="AA249" s="10" t="str">
        <f t="shared" si="60"/>
        <v>WC</v>
      </c>
      <c r="AB249" s="11" t="str">
        <f t="shared" si="61"/>
        <v>43943</v>
      </c>
      <c r="AC249" s="10" t="str">
        <f t="shared" si="62"/>
        <v>32</v>
      </c>
      <c r="AD249" s="10" t="str">
        <f t="shared" si="63"/>
        <v>D</v>
      </c>
      <c r="AE249" s="12" t="str">
        <f t="shared" si="64"/>
        <v/>
      </c>
    </row>
    <row r="250" spans="1:31" x14ac:dyDescent="0.25">
      <c r="A250" s="9">
        <v>254</v>
      </c>
      <c r="B250" s="10" t="s">
        <v>1004</v>
      </c>
      <c r="C250" s="10" t="s">
        <v>1005</v>
      </c>
      <c r="D250" s="10" t="s">
        <v>28</v>
      </c>
      <c r="E250" s="10" t="s">
        <v>29</v>
      </c>
      <c r="F250" s="10">
        <v>90</v>
      </c>
      <c r="G250" s="10" t="s">
        <v>1002</v>
      </c>
      <c r="H250" s="10" t="s">
        <v>1006</v>
      </c>
      <c r="I250" s="10" t="s">
        <v>32</v>
      </c>
      <c r="J250" s="11">
        <v>44345</v>
      </c>
      <c r="K250" s="10">
        <v>85</v>
      </c>
      <c r="L250" s="10" t="s">
        <v>39</v>
      </c>
      <c r="M250" s="12"/>
      <c r="O250">
        <f t="shared" si="65"/>
        <v>0</v>
      </c>
      <c r="Q250" s="9" t="str">
        <f t="shared" si="50"/>
        <v>254</v>
      </c>
      <c r="R250" s="10" t="str">
        <f t="shared" si="51"/>
        <v>Chong</v>
      </c>
      <c r="S250" s="10" t="str">
        <f t="shared" si="52"/>
        <v>Myles</v>
      </c>
      <c r="T250" s="10" t="str">
        <f t="shared" si="53"/>
        <v>Mr</v>
      </c>
      <c r="U250" s="10" t="str">
        <f t="shared" si="54"/>
        <v>M</v>
      </c>
      <c r="V250" s="10" t="str">
        <f t="shared" si="55"/>
        <v>90</v>
      </c>
      <c r="W250" s="10" t="str">
        <f t="shared" si="56"/>
        <v>Avarn Road</v>
      </c>
      <c r="X250" s="10" t="str">
        <f t="shared" si="57"/>
        <v>ad</v>
      </c>
      <c r="Y250" s="10" t="str">
        <f t="shared" si="58"/>
        <v>Avarn Road</v>
      </c>
      <c r="Z250" s="10" t="str">
        <f t="shared" si="59"/>
        <v>Thetford</v>
      </c>
      <c r="AA250" s="10" t="str">
        <f t="shared" si="60"/>
        <v>WC</v>
      </c>
      <c r="AB250" s="11" t="str">
        <f t="shared" si="61"/>
        <v>44345</v>
      </c>
      <c r="AC250" s="10" t="str">
        <f t="shared" si="62"/>
        <v>85</v>
      </c>
      <c r="AD250" s="10" t="str">
        <f t="shared" si="63"/>
        <v>C1</v>
      </c>
      <c r="AE250" s="12" t="str">
        <f t="shared" si="64"/>
        <v/>
      </c>
    </row>
    <row r="251" spans="1:31" x14ac:dyDescent="0.25">
      <c r="A251" s="5">
        <v>255</v>
      </c>
      <c r="B251" s="6" t="s">
        <v>1007</v>
      </c>
      <c r="C251" s="6" t="s">
        <v>1008</v>
      </c>
      <c r="D251" s="6" t="s">
        <v>15</v>
      </c>
      <c r="E251" s="6" t="s">
        <v>16</v>
      </c>
      <c r="F251" s="6">
        <v>60</v>
      </c>
      <c r="G251" s="6" t="s">
        <v>1009</v>
      </c>
      <c r="H251" s="6" t="s">
        <v>637</v>
      </c>
      <c r="I251" s="6" t="s">
        <v>291</v>
      </c>
      <c r="J251" s="7">
        <v>44473</v>
      </c>
      <c r="K251" s="6">
        <v>24</v>
      </c>
      <c r="L251" s="6" t="s">
        <v>52</v>
      </c>
      <c r="M251" s="8"/>
      <c r="O251">
        <f t="shared" si="65"/>
        <v>0</v>
      </c>
      <c r="Q251" s="5" t="str">
        <f t="shared" si="50"/>
        <v>255</v>
      </c>
      <c r="R251" s="6" t="str">
        <f t="shared" si="51"/>
        <v>Ester</v>
      </c>
      <c r="S251" s="6" t="str">
        <f t="shared" si="52"/>
        <v>Spivey</v>
      </c>
      <c r="T251" s="6" t="str">
        <f t="shared" si="53"/>
        <v>Mrs</v>
      </c>
      <c r="U251" s="6" t="str">
        <f t="shared" si="54"/>
        <v>F</v>
      </c>
      <c r="V251" s="6" t="str">
        <f t="shared" si="55"/>
        <v>60</v>
      </c>
      <c r="W251" s="6" t="str">
        <f t="shared" si="56"/>
        <v>Ave Maria</v>
      </c>
      <c r="X251" s="6" t="str">
        <f t="shared" si="57"/>
        <v>ia</v>
      </c>
      <c r="Y251" s="6" t="str">
        <f t="shared" si="58"/>
        <v>Ave Maria</v>
      </c>
      <c r="Z251" s="6" t="str">
        <f t="shared" si="59"/>
        <v>Kent</v>
      </c>
      <c r="AA251" s="6" t="str">
        <f t="shared" si="60"/>
        <v>HS</v>
      </c>
      <c r="AB251" s="7" t="str">
        <f t="shared" si="61"/>
        <v>44473</v>
      </c>
      <c r="AC251" s="6" t="str">
        <f t="shared" si="62"/>
        <v>24</v>
      </c>
      <c r="AD251" s="6" t="str">
        <f t="shared" si="63"/>
        <v>A1</v>
      </c>
      <c r="AE251" s="8" t="str">
        <f t="shared" si="64"/>
        <v/>
      </c>
    </row>
    <row r="252" spans="1:31" x14ac:dyDescent="0.25">
      <c r="A252" s="9">
        <v>256</v>
      </c>
      <c r="B252" s="10" t="s">
        <v>1010</v>
      </c>
      <c r="C252" s="10" t="s">
        <v>1011</v>
      </c>
      <c r="D252" s="10" t="s">
        <v>28</v>
      </c>
      <c r="E252" s="10" t="s">
        <v>29</v>
      </c>
      <c r="F252" s="10">
        <v>90</v>
      </c>
      <c r="G252" s="10" t="s">
        <v>1012</v>
      </c>
      <c r="H252" s="10" t="s">
        <v>1013</v>
      </c>
      <c r="I252" s="10" t="s">
        <v>291</v>
      </c>
      <c r="J252" s="11">
        <v>43563</v>
      </c>
      <c r="K252" s="10">
        <v>55</v>
      </c>
      <c r="L252" s="10" t="s">
        <v>78</v>
      </c>
      <c r="M252" s="12"/>
      <c r="O252">
        <f t="shared" si="65"/>
        <v>0</v>
      </c>
      <c r="Q252" s="9" t="str">
        <f t="shared" si="50"/>
        <v>256</v>
      </c>
      <c r="R252" s="10" t="str">
        <f t="shared" si="51"/>
        <v>German</v>
      </c>
      <c r="S252" s="10" t="str">
        <f t="shared" si="52"/>
        <v>Miranda</v>
      </c>
      <c r="T252" s="10" t="str">
        <f t="shared" si="53"/>
        <v>Mr</v>
      </c>
      <c r="U252" s="10" t="str">
        <f t="shared" si="54"/>
        <v>M</v>
      </c>
      <c r="V252" s="10" t="str">
        <f t="shared" si="55"/>
        <v>90</v>
      </c>
      <c r="W252" s="10" t="str">
        <f t="shared" si="56"/>
        <v>Avebury Street</v>
      </c>
      <c r="X252" s="10" t="str">
        <f t="shared" si="57"/>
        <v>et</v>
      </c>
      <c r="Y252" s="10" t="str">
        <f t="shared" si="58"/>
        <v>Avebury Street</v>
      </c>
      <c r="Z252" s="10" t="str">
        <f t="shared" si="59"/>
        <v>Kidlington</v>
      </c>
      <c r="AA252" s="10" t="str">
        <f t="shared" si="60"/>
        <v>HS</v>
      </c>
      <c r="AB252" s="11" t="str">
        <f t="shared" si="61"/>
        <v>43563</v>
      </c>
      <c r="AC252" s="10" t="str">
        <f t="shared" si="62"/>
        <v>55</v>
      </c>
      <c r="AD252" s="10" t="str">
        <f t="shared" si="63"/>
        <v>C2</v>
      </c>
      <c r="AE252" s="12" t="str">
        <f t="shared" si="64"/>
        <v/>
      </c>
    </row>
    <row r="253" spans="1:31" x14ac:dyDescent="0.25">
      <c r="A253" s="5">
        <v>257</v>
      </c>
      <c r="B253" s="6" t="s">
        <v>1014</v>
      </c>
      <c r="C253" s="6" t="s">
        <v>1015</v>
      </c>
      <c r="D253" s="6" t="s">
        <v>28</v>
      </c>
      <c r="E253" s="6" t="s">
        <v>29</v>
      </c>
      <c r="F253" s="6">
        <v>90</v>
      </c>
      <c r="G253" s="6" t="s">
        <v>1016</v>
      </c>
      <c r="H253" s="6" t="s">
        <v>1017</v>
      </c>
      <c r="I253" s="6" t="s">
        <v>162</v>
      </c>
      <c r="J253" s="7">
        <v>44522</v>
      </c>
      <c r="K253" s="6">
        <v>95</v>
      </c>
      <c r="L253" s="6" t="s">
        <v>62</v>
      </c>
      <c r="M253" s="8"/>
      <c r="O253">
        <f t="shared" si="65"/>
        <v>0</v>
      </c>
      <c r="Q253" s="5" t="str">
        <f t="shared" si="50"/>
        <v>257</v>
      </c>
      <c r="R253" s="6" t="str">
        <f t="shared" si="51"/>
        <v>Arnoldo</v>
      </c>
      <c r="S253" s="6" t="str">
        <f t="shared" si="52"/>
        <v>Aguilar</v>
      </c>
      <c r="T253" s="6" t="str">
        <f t="shared" si="53"/>
        <v>Mr</v>
      </c>
      <c r="U253" s="6" t="str">
        <f t="shared" si="54"/>
        <v>M</v>
      </c>
      <c r="V253" s="6" t="str">
        <f t="shared" si="55"/>
        <v>90</v>
      </c>
      <c r="W253" s="6" t="str">
        <f t="shared" si="56"/>
        <v>Avenue</v>
      </c>
      <c r="X253" s="6" t="str">
        <f t="shared" si="57"/>
        <v>ue</v>
      </c>
      <c r="Y253" s="6" t="str">
        <f t="shared" si="58"/>
        <v>Avenue</v>
      </c>
      <c r="Z253" s="6" t="str">
        <f t="shared" si="59"/>
        <v>Alnwick</v>
      </c>
      <c r="AA253" s="6" t="str">
        <f t="shared" si="60"/>
        <v>FK</v>
      </c>
      <c r="AB253" s="7" t="str">
        <f t="shared" si="61"/>
        <v>44522</v>
      </c>
      <c r="AC253" s="6" t="str">
        <f t="shared" si="62"/>
        <v>95</v>
      </c>
      <c r="AD253" s="6" t="str">
        <f t="shared" si="63"/>
        <v>C4</v>
      </c>
      <c r="AE253" s="8" t="str">
        <f t="shared" si="64"/>
        <v/>
      </c>
    </row>
    <row r="254" spans="1:31" x14ac:dyDescent="0.25">
      <c r="A254" s="9">
        <v>258</v>
      </c>
      <c r="B254" s="10" t="s">
        <v>1018</v>
      </c>
      <c r="C254" s="10" t="s">
        <v>1019</v>
      </c>
      <c r="D254" s="10" t="s">
        <v>28</v>
      </c>
      <c r="E254" s="10" t="s">
        <v>29</v>
      </c>
      <c r="F254" s="10">
        <v>60</v>
      </c>
      <c r="G254" s="10" t="s">
        <v>1020</v>
      </c>
      <c r="H254" s="10" t="s">
        <v>1021</v>
      </c>
      <c r="I254" s="10" t="s">
        <v>32</v>
      </c>
      <c r="J254" s="11">
        <v>43491</v>
      </c>
      <c r="K254" s="10">
        <v>12</v>
      </c>
      <c r="L254" s="10" t="s">
        <v>44</v>
      </c>
      <c r="M254" s="12"/>
      <c r="O254">
        <f t="shared" si="65"/>
        <v>0</v>
      </c>
      <c r="Q254" s="9" t="str">
        <f t="shared" si="50"/>
        <v>258</v>
      </c>
      <c r="R254" s="10" t="str">
        <f t="shared" si="51"/>
        <v>Buck</v>
      </c>
      <c r="S254" s="10" t="str">
        <f t="shared" si="52"/>
        <v>Rowe</v>
      </c>
      <c r="T254" s="10" t="str">
        <f t="shared" si="53"/>
        <v>Mr</v>
      </c>
      <c r="U254" s="10" t="str">
        <f t="shared" si="54"/>
        <v>M</v>
      </c>
      <c r="V254" s="10" t="str">
        <f t="shared" si="55"/>
        <v>60</v>
      </c>
      <c r="W254" s="10" t="str">
        <f t="shared" si="56"/>
        <v>Avenue Gardens</v>
      </c>
      <c r="X254" s="10" t="str">
        <f t="shared" si="57"/>
        <v>ns</v>
      </c>
      <c r="Y254" s="10" t="str">
        <f t="shared" si="58"/>
        <v>Avenue Gardens</v>
      </c>
      <c r="Z254" s="10" t="str">
        <f t="shared" si="59"/>
        <v>Whitchurch</v>
      </c>
      <c r="AA254" s="10" t="str">
        <f t="shared" si="60"/>
        <v>WC</v>
      </c>
      <c r="AB254" s="11" t="str">
        <f t="shared" si="61"/>
        <v>43491</v>
      </c>
      <c r="AC254" s="10" t="str">
        <f t="shared" si="62"/>
        <v>12</v>
      </c>
      <c r="AD254" s="10" t="str">
        <f t="shared" si="63"/>
        <v>D</v>
      </c>
      <c r="AE254" s="12" t="str">
        <f t="shared" si="64"/>
        <v/>
      </c>
    </row>
    <row r="255" spans="1:31" x14ac:dyDescent="0.25">
      <c r="A255" s="5">
        <v>259</v>
      </c>
      <c r="B255" s="6" t="s">
        <v>1022</v>
      </c>
      <c r="C255" s="6" t="s">
        <v>560</v>
      </c>
      <c r="D255" s="6" t="s">
        <v>28</v>
      </c>
      <c r="E255" s="6" t="s">
        <v>29</v>
      </c>
      <c r="F255" s="6">
        <v>60</v>
      </c>
      <c r="G255" s="6" t="s">
        <v>1023</v>
      </c>
      <c r="H255" s="6" t="s">
        <v>637</v>
      </c>
      <c r="I255" s="6" t="s">
        <v>291</v>
      </c>
      <c r="J255" s="7">
        <v>43481</v>
      </c>
      <c r="K255" s="6">
        <v>79</v>
      </c>
      <c r="L255" s="6" t="s">
        <v>157</v>
      </c>
      <c r="M255" s="8"/>
      <c r="O255">
        <f t="shared" si="65"/>
        <v>0</v>
      </c>
      <c r="Q255" s="5" t="str">
        <f t="shared" si="50"/>
        <v>259</v>
      </c>
      <c r="R255" s="6" t="str">
        <f t="shared" si="51"/>
        <v>Cesar</v>
      </c>
      <c r="S255" s="6" t="str">
        <f t="shared" si="52"/>
        <v>Browning</v>
      </c>
      <c r="T255" s="6" t="str">
        <f t="shared" si="53"/>
        <v>Mr</v>
      </c>
      <c r="U255" s="6" t="str">
        <f t="shared" si="54"/>
        <v>M</v>
      </c>
      <c r="V255" s="6" t="str">
        <f t="shared" si="55"/>
        <v>60</v>
      </c>
      <c r="W255" s="6" t="str">
        <f t="shared" si="56"/>
        <v>Avenue Place</v>
      </c>
      <c r="X255" s="6" t="str">
        <f t="shared" si="57"/>
        <v>ce</v>
      </c>
      <c r="Y255" s="6" t="str">
        <f t="shared" si="58"/>
        <v>Avenue Place</v>
      </c>
      <c r="Z255" s="6" t="str">
        <f t="shared" si="59"/>
        <v>Kent</v>
      </c>
      <c r="AA255" s="6" t="str">
        <f t="shared" si="60"/>
        <v>HS</v>
      </c>
      <c r="AB255" s="7" t="str">
        <f t="shared" si="61"/>
        <v>43481</v>
      </c>
      <c r="AC255" s="6" t="str">
        <f t="shared" si="62"/>
        <v>79</v>
      </c>
      <c r="AD255" s="6" t="str">
        <f t="shared" si="63"/>
        <v>C3</v>
      </c>
      <c r="AE255" s="8" t="str">
        <f t="shared" si="64"/>
        <v/>
      </c>
    </row>
    <row r="256" spans="1:31" x14ac:dyDescent="0.25">
      <c r="A256" s="9">
        <v>260</v>
      </c>
      <c r="B256" s="10" t="s">
        <v>1024</v>
      </c>
      <c r="C256" s="10" t="s">
        <v>1025</v>
      </c>
      <c r="D256" s="10" t="s">
        <v>15</v>
      </c>
      <c r="E256" s="10" t="s">
        <v>16</v>
      </c>
      <c r="F256" s="10">
        <v>30</v>
      </c>
      <c r="G256" s="10" t="s">
        <v>1023</v>
      </c>
      <c r="H256" s="10" t="s">
        <v>389</v>
      </c>
      <c r="I256" s="10" t="s">
        <v>32</v>
      </c>
      <c r="J256" s="11">
        <v>44288</v>
      </c>
      <c r="K256" s="10">
        <v>12</v>
      </c>
      <c r="L256" s="10" t="s">
        <v>99</v>
      </c>
      <c r="M256" s="12"/>
      <c r="O256">
        <f t="shared" si="65"/>
        <v>0</v>
      </c>
      <c r="Q256" s="9" t="str">
        <f t="shared" si="50"/>
        <v>260</v>
      </c>
      <c r="R256" s="10" t="str">
        <f t="shared" si="51"/>
        <v>Corinne</v>
      </c>
      <c r="S256" s="10" t="str">
        <f t="shared" si="52"/>
        <v>Felton</v>
      </c>
      <c r="T256" s="10" t="str">
        <f t="shared" si="53"/>
        <v>Mrs</v>
      </c>
      <c r="U256" s="10" t="str">
        <f t="shared" si="54"/>
        <v>F</v>
      </c>
      <c r="V256" s="10" t="str">
        <f t="shared" si="55"/>
        <v>30</v>
      </c>
      <c r="W256" s="10" t="str">
        <f t="shared" si="56"/>
        <v>Avenue Place</v>
      </c>
      <c r="X256" s="10" t="str">
        <f t="shared" si="57"/>
        <v>ce</v>
      </c>
      <c r="Y256" s="10" t="str">
        <f t="shared" si="58"/>
        <v>Avenue Place</v>
      </c>
      <c r="Z256" s="10" t="str">
        <f t="shared" si="59"/>
        <v>Scunthorpe</v>
      </c>
      <c r="AA256" s="10" t="str">
        <f t="shared" si="60"/>
        <v>WC</v>
      </c>
      <c r="AB256" s="11" t="str">
        <f t="shared" si="61"/>
        <v>44288</v>
      </c>
      <c r="AC256" s="10" t="str">
        <f t="shared" si="62"/>
        <v>12</v>
      </c>
      <c r="AD256" s="10" t="str">
        <f t="shared" si="63"/>
        <v>E</v>
      </c>
      <c r="AE256" s="12" t="str">
        <f t="shared" si="64"/>
        <v/>
      </c>
    </row>
    <row r="257" spans="1:31" x14ac:dyDescent="0.25">
      <c r="A257" s="5">
        <v>261</v>
      </c>
      <c r="B257" s="6" t="s">
        <v>1026</v>
      </c>
      <c r="C257" s="6" t="s">
        <v>1027</v>
      </c>
      <c r="D257" s="6" t="s">
        <v>28</v>
      </c>
      <c r="E257" s="6" t="s">
        <v>29</v>
      </c>
      <c r="F257" s="6">
        <v>60</v>
      </c>
      <c r="G257" s="6" t="s">
        <v>1028</v>
      </c>
      <c r="H257" s="6" t="s">
        <v>1029</v>
      </c>
      <c r="I257" s="6" t="s">
        <v>1030</v>
      </c>
      <c r="J257" s="7">
        <v>43655</v>
      </c>
      <c r="K257" s="6">
        <v>3</v>
      </c>
      <c r="L257" s="6" t="s">
        <v>52</v>
      </c>
      <c r="M257" s="8"/>
      <c r="O257">
        <f t="shared" si="65"/>
        <v>0</v>
      </c>
      <c r="Q257" s="5" t="str">
        <f t="shared" si="50"/>
        <v>261</v>
      </c>
      <c r="R257" s="6" t="str">
        <f t="shared" si="51"/>
        <v>Bo</v>
      </c>
      <c r="S257" s="6" t="str">
        <f t="shared" si="52"/>
        <v>Roper</v>
      </c>
      <c r="T257" s="6" t="str">
        <f t="shared" si="53"/>
        <v>Mr</v>
      </c>
      <c r="U257" s="6" t="str">
        <f t="shared" si="54"/>
        <v>M</v>
      </c>
      <c r="V257" s="6" t="str">
        <f t="shared" si="55"/>
        <v>60</v>
      </c>
      <c r="W257" s="6" t="str">
        <f t="shared" si="56"/>
        <v>Avery Farm</v>
      </c>
      <c r="X257" s="6" t="str">
        <f t="shared" si="57"/>
        <v>rm</v>
      </c>
      <c r="Y257" s="6" t="str">
        <f t="shared" si="58"/>
        <v>Avery Farm</v>
      </c>
      <c r="Z257" s="6" t="str">
        <f t="shared" si="59"/>
        <v>Beckenham</v>
      </c>
      <c r="AA257" s="6" t="str">
        <f t="shared" si="60"/>
        <v>DT</v>
      </c>
      <c r="AB257" s="7" t="str">
        <f t="shared" si="61"/>
        <v>43655</v>
      </c>
      <c r="AC257" s="6" t="str">
        <f t="shared" si="62"/>
        <v>3</v>
      </c>
      <c r="AD257" s="6" t="str">
        <f t="shared" si="63"/>
        <v>A1</v>
      </c>
      <c r="AE257" s="8" t="str">
        <f t="shared" si="64"/>
        <v/>
      </c>
    </row>
    <row r="258" spans="1:31" x14ac:dyDescent="0.25">
      <c r="A258" s="9">
        <v>262</v>
      </c>
      <c r="B258" s="10" t="s">
        <v>1031</v>
      </c>
      <c r="C258" s="10" t="s">
        <v>1032</v>
      </c>
      <c r="D258" s="10" t="s">
        <v>28</v>
      </c>
      <c r="E258" s="10" t="s">
        <v>29</v>
      </c>
      <c r="F258" s="10">
        <v>30</v>
      </c>
      <c r="G258" s="10" t="s">
        <v>1033</v>
      </c>
      <c r="H258" s="10" t="s">
        <v>1034</v>
      </c>
      <c r="I258" s="10" t="s">
        <v>25</v>
      </c>
      <c r="J258" s="11">
        <v>44454</v>
      </c>
      <c r="K258" s="10">
        <v>85</v>
      </c>
      <c r="L258" s="10" t="s">
        <v>157</v>
      </c>
      <c r="M258" s="12"/>
      <c r="O258">
        <f t="shared" si="65"/>
        <v>0</v>
      </c>
      <c r="Q258" s="9" t="str">
        <f t="shared" si="50"/>
        <v>262</v>
      </c>
      <c r="R258" s="10" t="str">
        <f t="shared" si="51"/>
        <v>Lyman</v>
      </c>
      <c r="S258" s="10" t="str">
        <f t="shared" si="52"/>
        <v>Miner</v>
      </c>
      <c r="T258" s="10" t="str">
        <f t="shared" si="53"/>
        <v>Mr</v>
      </c>
      <c r="U258" s="10" t="str">
        <f t="shared" si="54"/>
        <v>M</v>
      </c>
      <c r="V258" s="10" t="str">
        <f t="shared" si="55"/>
        <v>30</v>
      </c>
      <c r="W258" s="10" t="str">
        <f t="shared" si="56"/>
        <v>Aviary Close</v>
      </c>
      <c r="X258" s="10" t="str">
        <f t="shared" si="57"/>
        <v>se</v>
      </c>
      <c r="Y258" s="10" t="str">
        <f t="shared" si="58"/>
        <v>Aviary Close</v>
      </c>
      <c r="Z258" s="10" t="str">
        <f t="shared" si="59"/>
        <v>Hayling Island</v>
      </c>
      <c r="AA258" s="10" t="str">
        <f t="shared" si="60"/>
        <v>HG</v>
      </c>
      <c r="AB258" s="11" t="str">
        <f t="shared" si="61"/>
        <v>44454</v>
      </c>
      <c r="AC258" s="10" t="str">
        <f t="shared" si="62"/>
        <v>85</v>
      </c>
      <c r="AD258" s="10" t="str">
        <f t="shared" si="63"/>
        <v>C3</v>
      </c>
      <c r="AE258" s="12" t="str">
        <f t="shared" si="64"/>
        <v/>
      </c>
    </row>
    <row r="259" spans="1:31" x14ac:dyDescent="0.25">
      <c r="A259" s="5">
        <v>263</v>
      </c>
      <c r="B259" s="6" t="s">
        <v>1035</v>
      </c>
      <c r="C259" s="6" t="s">
        <v>1036</v>
      </c>
      <c r="D259" s="6" t="s">
        <v>15</v>
      </c>
      <c r="E259" s="6" t="s">
        <v>16</v>
      </c>
      <c r="F259" s="6">
        <v>30</v>
      </c>
      <c r="G259" s="6" t="s">
        <v>1033</v>
      </c>
      <c r="H259" s="6" t="s">
        <v>1037</v>
      </c>
      <c r="I259" s="6" t="s">
        <v>32</v>
      </c>
      <c r="J259" s="7">
        <v>44316</v>
      </c>
      <c r="K259" s="6">
        <v>46</v>
      </c>
      <c r="L259" s="6" t="s">
        <v>44</v>
      </c>
      <c r="M259" s="8"/>
      <c r="O259">
        <f t="shared" si="65"/>
        <v>0</v>
      </c>
      <c r="Q259" s="5" t="str">
        <f t="shared" si="50"/>
        <v>263</v>
      </c>
      <c r="R259" s="6" t="str">
        <f t="shared" si="51"/>
        <v>Michele</v>
      </c>
      <c r="S259" s="6" t="str">
        <f t="shared" si="52"/>
        <v>Winters</v>
      </c>
      <c r="T259" s="6" t="str">
        <f t="shared" si="53"/>
        <v>Mrs</v>
      </c>
      <c r="U259" s="6" t="str">
        <f t="shared" si="54"/>
        <v>F</v>
      </c>
      <c r="V259" s="6" t="str">
        <f t="shared" si="55"/>
        <v>30</v>
      </c>
      <c r="W259" s="6" t="str">
        <f t="shared" si="56"/>
        <v>Aviary Close</v>
      </c>
      <c r="X259" s="6" t="str">
        <f t="shared" si="57"/>
        <v>se</v>
      </c>
      <c r="Y259" s="6" t="str">
        <f t="shared" si="58"/>
        <v>Aviary Close</v>
      </c>
      <c r="Z259" s="6" t="str">
        <f t="shared" si="59"/>
        <v>Merriott</v>
      </c>
      <c r="AA259" s="6" t="str">
        <f t="shared" si="60"/>
        <v>WC</v>
      </c>
      <c r="AB259" s="7" t="str">
        <f t="shared" si="61"/>
        <v>44316</v>
      </c>
      <c r="AC259" s="6" t="str">
        <f t="shared" si="62"/>
        <v>46</v>
      </c>
      <c r="AD259" s="6" t="str">
        <f t="shared" si="63"/>
        <v>D</v>
      </c>
      <c r="AE259" s="8" t="str">
        <f t="shared" si="64"/>
        <v/>
      </c>
    </row>
    <row r="260" spans="1:31" x14ac:dyDescent="0.25">
      <c r="A260" s="9">
        <v>264</v>
      </c>
      <c r="B260" s="10" t="s">
        <v>1038</v>
      </c>
      <c r="C260" s="10" t="s">
        <v>1039</v>
      </c>
      <c r="D260" s="10" t="s">
        <v>15</v>
      </c>
      <c r="E260" s="10" t="s">
        <v>16</v>
      </c>
      <c r="F260" s="10">
        <v>30</v>
      </c>
      <c r="G260" s="10" t="s">
        <v>1040</v>
      </c>
      <c r="H260" s="10" t="s">
        <v>374</v>
      </c>
      <c r="I260" s="10" t="s">
        <v>144</v>
      </c>
      <c r="J260" s="11">
        <v>44160</v>
      </c>
      <c r="K260" s="10">
        <v>68</v>
      </c>
      <c r="L260" s="10" t="s">
        <v>33</v>
      </c>
      <c r="M260" s="12"/>
      <c r="O260">
        <f t="shared" si="65"/>
        <v>0</v>
      </c>
      <c r="Q260" s="9" t="str">
        <f t="shared" si="50"/>
        <v>264</v>
      </c>
      <c r="R260" s="10" t="str">
        <f t="shared" si="51"/>
        <v>Chasity</v>
      </c>
      <c r="S260" s="10" t="str">
        <f t="shared" si="52"/>
        <v>Pratt</v>
      </c>
      <c r="T260" s="10" t="str">
        <f t="shared" si="53"/>
        <v>Mrs</v>
      </c>
      <c r="U260" s="10" t="str">
        <f t="shared" si="54"/>
        <v>F</v>
      </c>
      <c r="V260" s="10" t="str">
        <f t="shared" si="55"/>
        <v>30</v>
      </c>
      <c r="W260" s="10" t="str">
        <f t="shared" si="56"/>
        <v>Avonley Road</v>
      </c>
      <c r="X260" s="10" t="str">
        <f t="shared" si="57"/>
        <v>ad</v>
      </c>
      <c r="Y260" s="10" t="str">
        <f t="shared" si="58"/>
        <v>Avonley Road</v>
      </c>
      <c r="Z260" s="10" t="str">
        <f t="shared" si="59"/>
        <v>Halifax</v>
      </c>
      <c r="AA260" s="10" t="str">
        <f t="shared" si="60"/>
        <v>UB</v>
      </c>
      <c r="AB260" s="11" t="str">
        <f t="shared" si="61"/>
        <v>44160</v>
      </c>
      <c r="AC260" s="10" t="str">
        <f t="shared" si="62"/>
        <v>68</v>
      </c>
      <c r="AD260" s="10" t="str">
        <f t="shared" si="63"/>
        <v>A3</v>
      </c>
      <c r="AE260" s="12" t="str">
        <f t="shared" si="64"/>
        <v/>
      </c>
    </row>
    <row r="261" spans="1:31" x14ac:dyDescent="0.25">
      <c r="A261" s="5">
        <v>265</v>
      </c>
      <c r="B261" s="6" t="s">
        <v>1041</v>
      </c>
      <c r="C261" s="6" t="s">
        <v>1042</v>
      </c>
      <c r="D261" s="6" t="s">
        <v>115</v>
      </c>
      <c r="E261" s="6" t="s">
        <v>16</v>
      </c>
      <c r="F261" s="6">
        <v>30</v>
      </c>
      <c r="G261" s="6" t="s">
        <v>1043</v>
      </c>
      <c r="H261" s="6" t="s">
        <v>439</v>
      </c>
      <c r="I261" s="6" t="s">
        <v>291</v>
      </c>
      <c r="J261" s="7">
        <v>43652</v>
      </c>
      <c r="K261" s="6">
        <v>31</v>
      </c>
      <c r="L261" s="6" t="s">
        <v>39</v>
      </c>
      <c r="M261" s="8"/>
      <c r="O261">
        <f t="shared" si="65"/>
        <v>0</v>
      </c>
      <c r="Q261" s="5" t="str">
        <f t="shared" si="50"/>
        <v>265</v>
      </c>
      <c r="R261" s="6" t="str">
        <f t="shared" si="51"/>
        <v>Nicolette</v>
      </c>
      <c r="S261" s="6" t="str">
        <f t="shared" si="52"/>
        <v>Stout</v>
      </c>
      <c r="T261" s="6" t="str">
        <f t="shared" si="53"/>
        <v>Prof</v>
      </c>
      <c r="U261" s="6" t="str">
        <f t="shared" si="54"/>
        <v>F</v>
      </c>
      <c r="V261" s="6" t="str">
        <f t="shared" si="55"/>
        <v>30</v>
      </c>
      <c r="W261" s="6" t="str">
        <f t="shared" si="56"/>
        <v>Ax Yard</v>
      </c>
      <c r="X261" s="6" t="str">
        <f t="shared" si="57"/>
        <v>rd</v>
      </c>
      <c r="Y261" s="6" t="str">
        <f t="shared" si="58"/>
        <v>Ax Yard</v>
      </c>
      <c r="Z261" s="6" t="str">
        <f t="shared" si="59"/>
        <v>Isle Of Cumbrae</v>
      </c>
      <c r="AA261" s="6" t="str">
        <f t="shared" si="60"/>
        <v>HS</v>
      </c>
      <c r="AB261" s="7" t="str">
        <f t="shared" si="61"/>
        <v>43652</v>
      </c>
      <c r="AC261" s="6" t="str">
        <f t="shared" si="62"/>
        <v>31</v>
      </c>
      <c r="AD261" s="6" t="str">
        <f t="shared" si="63"/>
        <v>C1</v>
      </c>
      <c r="AE261" s="8" t="str">
        <f t="shared" si="64"/>
        <v/>
      </c>
    </row>
    <row r="262" spans="1:31" x14ac:dyDescent="0.25">
      <c r="A262" s="9">
        <v>266</v>
      </c>
      <c r="B262" s="10" t="s">
        <v>1044</v>
      </c>
      <c r="C262" s="10" t="s">
        <v>1045</v>
      </c>
      <c r="D262" s="10" t="s">
        <v>28</v>
      </c>
      <c r="E262" s="10" t="s">
        <v>29</v>
      </c>
      <c r="F262" s="10">
        <v>30</v>
      </c>
      <c r="G262" s="10" t="s">
        <v>1046</v>
      </c>
      <c r="H262" s="10" t="s">
        <v>1047</v>
      </c>
      <c r="I262" s="10" t="s">
        <v>32</v>
      </c>
      <c r="J262" s="11">
        <v>44088</v>
      </c>
      <c r="K262" s="10">
        <v>49</v>
      </c>
      <c r="L262" s="10" t="s">
        <v>52</v>
      </c>
      <c r="M262" s="12"/>
      <c r="O262">
        <f t="shared" si="65"/>
        <v>0</v>
      </c>
      <c r="Q262" s="9" t="str">
        <f t="shared" ref="Q262:Q325" si="66">TRIM(A262)</f>
        <v>266</v>
      </c>
      <c r="R262" s="10" t="str">
        <f t="shared" ref="R262:R325" si="67">TRIM(B262)</f>
        <v>Fabian</v>
      </c>
      <c r="S262" s="10" t="str">
        <f t="shared" ref="S262:S325" si="68">TRIM(C262)</f>
        <v>Mccracken</v>
      </c>
      <c r="T262" s="10" t="str">
        <f t="shared" ref="T262:T325" si="69">TRIM(D262)</f>
        <v>Mr</v>
      </c>
      <c r="U262" s="10" t="str">
        <f t="shared" ref="U262:U325" si="70">IF(ISNUMBER(SEARCH("f",TRIM(E262))),"F","M")</f>
        <v>M</v>
      </c>
      <c r="V262" s="10" t="str">
        <f t="shared" ref="V262:V325" si="71">TRIM(F262)</f>
        <v>30</v>
      </c>
      <c r="W262" s="10" t="str">
        <f t="shared" ref="W262:W325" si="72">SUBSTITUTE(SUBSTITUTE(SUBSTITUTE(PROPER(TRIM(G262)),"(?)","")," (No",""),"'S","'s")</f>
        <v>Aylesham Close</v>
      </c>
      <c r="X262" s="10" t="str">
        <f t="shared" ref="X262:X325" si="73">RIGHT(W262,2)</f>
        <v>se</v>
      </c>
      <c r="Y262" s="10" t="str">
        <f t="shared" ref="Y262:Y325" si="74">IF(OR(X262="St",X262="Av",X262="Pl"),SUBSTITUTE(SUBSTITUTE(SUBSTITUTE(SUBSTITUTE(SUBSTITUTE(SUBSTITUTE(SUBSTITUTE(W262,"Rd","Road"),"St","Street"),"Cls", "Close"),"Plc","Place"),"Bldgs","Buildings"),"Av","Avenue"),"Pl","Place"),SUBSTITUTE(SUBSTITUTE(SUBSTITUTE(SUBSTITUTE(SUBSTITUTE(W262,"Rd","Road"),"Cls", "Close"),"Plc","Place"),"Bldgs","Buildings"),"Crt","Court"))</f>
        <v>Aylesham Close</v>
      </c>
      <c r="Z262" s="10" t="str">
        <f t="shared" ref="Z262:Z325" si="75">TRIM(H262)</f>
        <v>Talybont</v>
      </c>
      <c r="AA262" s="10" t="str">
        <f t="shared" ref="AA262:AA325" si="76">TRIM(I262)</f>
        <v>WC</v>
      </c>
      <c r="AB262" s="11" t="str">
        <f t="shared" ref="AB262:AB325" si="77">TRIM(J262)</f>
        <v>44088</v>
      </c>
      <c r="AC262" s="10" t="str">
        <f t="shared" ref="AC262:AC325" si="78">TRIM(K262)</f>
        <v>49</v>
      </c>
      <c r="AD262" s="10" t="str">
        <f t="shared" ref="AD262:AD325" si="79">TRIM(L262)</f>
        <v>A1</v>
      </c>
      <c r="AE262" s="12" t="str">
        <f t="shared" ref="AE262:AE325" si="80">TRIM(M262)</f>
        <v/>
      </c>
    </row>
    <row r="263" spans="1:31" x14ac:dyDescent="0.25">
      <c r="A263" s="5">
        <v>267</v>
      </c>
      <c r="B263" s="6" t="s">
        <v>1048</v>
      </c>
      <c r="C263" s="6" t="s">
        <v>1049</v>
      </c>
      <c r="D263" s="6" t="s">
        <v>49</v>
      </c>
      <c r="E263" s="6" t="s">
        <v>16</v>
      </c>
      <c r="F263" s="6">
        <v>60</v>
      </c>
      <c r="G263" s="6" t="s">
        <v>1050</v>
      </c>
      <c r="H263" s="6" t="s">
        <v>1051</v>
      </c>
      <c r="I263" s="6" t="s">
        <v>127</v>
      </c>
      <c r="J263" s="7">
        <v>43869</v>
      </c>
      <c r="K263" s="6">
        <v>11</v>
      </c>
      <c r="L263" s="6" t="s">
        <v>44</v>
      </c>
      <c r="M263" s="8"/>
      <c r="O263">
        <f t="shared" si="65"/>
        <v>0</v>
      </c>
      <c r="Q263" s="5" t="str">
        <f t="shared" si="66"/>
        <v>267</v>
      </c>
      <c r="R263" s="6" t="str">
        <f t="shared" si="67"/>
        <v>Marylynn</v>
      </c>
      <c r="S263" s="6" t="str">
        <f t="shared" si="68"/>
        <v>Estes</v>
      </c>
      <c r="T263" s="6" t="str">
        <f t="shared" si="69"/>
        <v>Miss</v>
      </c>
      <c r="U263" s="6" t="str">
        <f t="shared" si="70"/>
        <v>F</v>
      </c>
      <c r="V263" s="6" t="str">
        <f t="shared" si="71"/>
        <v>60</v>
      </c>
      <c r="W263" s="6" t="str">
        <f t="shared" si="72"/>
        <v>Azenby Square</v>
      </c>
      <c r="X263" s="6" t="str">
        <f t="shared" si="73"/>
        <v>re</v>
      </c>
      <c r="Y263" s="6" t="str">
        <f t="shared" si="74"/>
        <v>Azenby Square</v>
      </c>
      <c r="Z263" s="6" t="str">
        <f t="shared" si="75"/>
        <v>Caernarfon</v>
      </c>
      <c r="AA263" s="6" t="str">
        <f t="shared" si="76"/>
        <v>WS</v>
      </c>
      <c r="AB263" s="7" t="str">
        <f t="shared" si="77"/>
        <v>43869</v>
      </c>
      <c r="AC263" s="6" t="str">
        <f t="shared" si="78"/>
        <v>11</v>
      </c>
      <c r="AD263" s="6" t="str">
        <f t="shared" si="79"/>
        <v>D</v>
      </c>
      <c r="AE263" s="8" t="str">
        <f t="shared" si="80"/>
        <v/>
      </c>
    </row>
    <row r="264" spans="1:31" x14ac:dyDescent="0.25">
      <c r="A264" s="9">
        <v>268</v>
      </c>
      <c r="B264" s="10" t="s">
        <v>1052</v>
      </c>
      <c r="C264" s="10" t="s">
        <v>1053</v>
      </c>
      <c r="D264" s="10" t="s">
        <v>49</v>
      </c>
      <c r="E264" s="10" t="s">
        <v>16</v>
      </c>
      <c r="F264" s="10">
        <v>60</v>
      </c>
      <c r="G264" s="10" t="s">
        <v>1054</v>
      </c>
      <c r="H264" s="10" t="s">
        <v>1055</v>
      </c>
      <c r="I264" s="10" t="s">
        <v>38</v>
      </c>
      <c r="J264" s="11">
        <v>43607</v>
      </c>
      <c r="K264" s="10">
        <v>6</v>
      </c>
      <c r="L264" s="10" t="s">
        <v>78</v>
      </c>
      <c r="M264" s="12"/>
      <c r="O264">
        <f t="shared" si="65"/>
        <v>0</v>
      </c>
      <c r="Q264" s="9" t="str">
        <f t="shared" si="66"/>
        <v>268</v>
      </c>
      <c r="R264" s="10" t="str">
        <f t="shared" si="67"/>
        <v>Vernia</v>
      </c>
      <c r="S264" s="10" t="str">
        <f t="shared" si="68"/>
        <v>Benjamin</v>
      </c>
      <c r="T264" s="10" t="str">
        <f t="shared" si="69"/>
        <v>Miss</v>
      </c>
      <c r="U264" s="10" t="str">
        <f t="shared" si="70"/>
        <v>F</v>
      </c>
      <c r="V264" s="10" t="str">
        <f t="shared" si="71"/>
        <v>60</v>
      </c>
      <c r="W264" s="10" t="str">
        <f t="shared" si="72"/>
        <v>Bachelor's Hall</v>
      </c>
      <c r="X264" s="10" t="str">
        <f t="shared" si="73"/>
        <v>ll</v>
      </c>
      <c r="Y264" s="10" t="str">
        <f t="shared" si="74"/>
        <v>Bachelor's Hall</v>
      </c>
      <c r="Z264" s="10" t="str">
        <f t="shared" si="75"/>
        <v>Dartmouth</v>
      </c>
      <c r="AA264" s="10" t="str">
        <f t="shared" si="76"/>
        <v>RM</v>
      </c>
      <c r="AB264" s="11" t="str">
        <f t="shared" si="77"/>
        <v>43607</v>
      </c>
      <c r="AC264" s="10" t="str">
        <f t="shared" si="78"/>
        <v>6</v>
      </c>
      <c r="AD264" s="10" t="str">
        <f t="shared" si="79"/>
        <v>C2</v>
      </c>
      <c r="AE264" s="12" t="str">
        <f t="shared" si="80"/>
        <v/>
      </c>
    </row>
    <row r="265" spans="1:31" x14ac:dyDescent="0.25">
      <c r="A265" s="5">
        <v>269</v>
      </c>
      <c r="B265" s="6" t="s">
        <v>1056</v>
      </c>
      <c r="C265" s="6" t="s">
        <v>1057</v>
      </c>
      <c r="D265" s="6" t="s">
        <v>15</v>
      </c>
      <c r="E265" s="6" t="s">
        <v>16</v>
      </c>
      <c r="F265" s="6">
        <v>90</v>
      </c>
      <c r="G265" s="6" t="s">
        <v>1058</v>
      </c>
      <c r="H265" s="6" t="s">
        <v>1059</v>
      </c>
      <c r="I265" s="6" t="s">
        <v>881</v>
      </c>
      <c r="J265" s="7">
        <v>43768</v>
      </c>
      <c r="K265" s="6">
        <v>14</v>
      </c>
      <c r="L265" s="6" t="s">
        <v>68</v>
      </c>
      <c r="M265" s="8"/>
      <c r="O265">
        <f t="shared" si="65"/>
        <v>0</v>
      </c>
      <c r="Q265" s="5" t="str">
        <f t="shared" si="66"/>
        <v>269</v>
      </c>
      <c r="R265" s="6" t="str">
        <f t="shared" si="67"/>
        <v>Aurelia</v>
      </c>
      <c r="S265" s="6" t="str">
        <f t="shared" si="68"/>
        <v>Welch</v>
      </c>
      <c r="T265" s="6" t="str">
        <f t="shared" si="69"/>
        <v>Mrs</v>
      </c>
      <c r="U265" s="6" t="str">
        <f t="shared" si="70"/>
        <v>F</v>
      </c>
      <c r="V265" s="6" t="str">
        <f t="shared" si="71"/>
        <v>90</v>
      </c>
      <c r="W265" s="6" t="str">
        <f t="shared" si="72"/>
        <v>Back Church</v>
      </c>
      <c r="X265" s="6" t="str">
        <f t="shared" si="73"/>
        <v>ch</v>
      </c>
      <c r="Y265" s="6" t="str">
        <f t="shared" si="74"/>
        <v>Back Church</v>
      </c>
      <c r="Z265" s="6" t="str">
        <f t="shared" si="75"/>
        <v>Inveraray</v>
      </c>
      <c r="AA265" s="6" t="str">
        <f t="shared" si="76"/>
        <v>LS</v>
      </c>
      <c r="AB265" s="7" t="str">
        <f t="shared" si="77"/>
        <v>43768</v>
      </c>
      <c r="AC265" s="6" t="str">
        <f t="shared" si="78"/>
        <v>14</v>
      </c>
      <c r="AD265" s="6" t="str">
        <f t="shared" si="79"/>
        <v>A2</v>
      </c>
      <c r="AE265" s="8" t="str">
        <f t="shared" si="80"/>
        <v/>
      </c>
    </row>
    <row r="266" spans="1:31" x14ac:dyDescent="0.25">
      <c r="A266" s="9">
        <v>270</v>
      </c>
      <c r="B266" s="10" t="s">
        <v>1060</v>
      </c>
      <c r="C266" s="10" t="s">
        <v>1061</v>
      </c>
      <c r="D266" s="10" t="s">
        <v>28</v>
      </c>
      <c r="E266" s="10" t="s">
        <v>29</v>
      </c>
      <c r="F266" s="10">
        <v>30</v>
      </c>
      <c r="G266" s="10" t="s">
        <v>1062</v>
      </c>
      <c r="H266" s="10" t="s">
        <v>290</v>
      </c>
      <c r="I266" s="10" t="s">
        <v>291</v>
      </c>
      <c r="J266" s="11">
        <v>43648</v>
      </c>
      <c r="K266" s="10">
        <v>40</v>
      </c>
      <c r="L266" s="10" t="s">
        <v>157</v>
      </c>
      <c r="M266" s="12"/>
      <c r="O266">
        <f t="shared" ref="O266:O329" si="81">COUNTBLANK(A266:L266)+COUNTIF(K266,0)</f>
        <v>0</v>
      </c>
      <c r="Q266" s="9" t="str">
        <f t="shared" si="66"/>
        <v>270</v>
      </c>
      <c r="R266" s="10" t="str">
        <f t="shared" si="67"/>
        <v>Jarrod</v>
      </c>
      <c r="S266" s="10" t="str">
        <f t="shared" si="68"/>
        <v>Crenshaw</v>
      </c>
      <c r="T266" s="10" t="str">
        <f t="shared" si="69"/>
        <v>Mr</v>
      </c>
      <c r="U266" s="10" t="str">
        <f t="shared" si="70"/>
        <v>M</v>
      </c>
      <c r="V266" s="10" t="str">
        <f t="shared" si="71"/>
        <v>30</v>
      </c>
      <c r="W266" s="10" t="str">
        <f t="shared" si="72"/>
        <v>Bacons Lane</v>
      </c>
      <c r="X266" s="10" t="str">
        <f t="shared" si="73"/>
        <v>ne</v>
      </c>
      <c r="Y266" s="10" t="str">
        <f t="shared" si="74"/>
        <v>Bacons Lane</v>
      </c>
      <c r="Z266" s="10" t="str">
        <f t="shared" si="75"/>
        <v>Kirknewton</v>
      </c>
      <c r="AA266" s="10" t="str">
        <f t="shared" si="76"/>
        <v>HS</v>
      </c>
      <c r="AB266" s="11" t="str">
        <f t="shared" si="77"/>
        <v>43648</v>
      </c>
      <c r="AC266" s="10" t="str">
        <f t="shared" si="78"/>
        <v>40</v>
      </c>
      <c r="AD266" s="10" t="str">
        <f t="shared" si="79"/>
        <v>C3</v>
      </c>
      <c r="AE266" s="12" t="str">
        <f t="shared" si="80"/>
        <v/>
      </c>
    </row>
    <row r="267" spans="1:31" x14ac:dyDescent="0.25">
      <c r="A267" s="5">
        <v>271</v>
      </c>
      <c r="B267" s="6" t="s">
        <v>1063</v>
      </c>
      <c r="C267" s="6" t="s">
        <v>796</v>
      </c>
      <c r="D267" s="6" t="s">
        <v>15</v>
      </c>
      <c r="E267" s="6" t="s">
        <v>16</v>
      </c>
      <c r="F267" s="6">
        <v>30</v>
      </c>
      <c r="G267" s="6" t="s">
        <v>1064</v>
      </c>
      <c r="H267" s="6" t="s">
        <v>1065</v>
      </c>
      <c r="I267" s="6" t="s">
        <v>32</v>
      </c>
      <c r="J267" s="7">
        <v>43612</v>
      </c>
      <c r="K267" s="6">
        <v>21</v>
      </c>
      <c r="L267" s="6" t="s">
        <v>52</v>
      </c>
      <c r="M267" s="8"/>
      <c r="O267">
        <f t="shared" si="81"/>
        <v>0</v>
      </c>
      <c r="Q267" s="5" t="str">
        <f t="shared" si="66"/>
        <v>271</v>
      </c>
      <c r="R267" s="6" t="str">
        <f t="shared" si="67"/>
        <v>Debora</v>
      </c>
      <c r="S267" s="6" t="str">
        <f t="shared" si="68"/>
        <v>Thurman</v>
      </c>
      <c r="T267" s="6" t="str">
        <f t="shared" si="69"/>
        <v>Mrs</v>
      </c>
      <c r="U267" s="6" t="str">
        <f t="shared" si="70"/>
        <v>F</v>
      </c>
      <c r="V267" s="6" t="str">
        <f t="shared" si="71"/>
        <v>30</v>
      </c>
      <c r="W267" s="6" t="str">
        <f t="shared" si="72"/>
        <v>Bacton Street</v>
      </c>
      <c r="X267" s="6" t="str">
        <f t="shared" si="73"/>
        <v>et</v>
      </c>
      <c r="Y267" s="6" t="str">
        <f t="shared" si="74"/>
        <v>Bacton Street</v>
      </c>
      <c r="Z267" s="6" t="str">
        <f t="shared" si="75"/>
        <v>North Ferriby</v>
      </c>
      <c r="AA267" s="6" t="str">
        <f t="shared" si="76"/>
        <v>WC</v>
      </c>
      <c r="AB267" s="7" t="str">
        <f t="shared" si="77"/>
        <v>43612</v>
      </c>
      <c r="AC267" s="6" t="str">
        <f t="shared" si="78"/>
        <v>21</v>
      </c>
      <c r="AD267" s="6" t="str">
        <f t="shared" si="79"/>
        <v>A1</v>
      </c>
      <c r="AE267" s="8" t="str">
        <f t="shared" si="80"/>
        <v/>
      </c>
    </row>
    <row r="268" spans="1:31" x14ac:dyDescent="0.25">
      <c r="A268" s="9">
        <v>272</v>
      </c>
      <c r="B268" s="10" t="s">
        <v>1066</v>
      </c>
      <c r="C268" s="10" t="s">
        <v>1067</v>
      </c>
      <c r="D268" s="10" t="s">
        <v>49</v>
      </c>
      <c r="E268" s="10" t="s">
        <v>16</v>
      </c>
      <c r="F268" s="10">
        <v>60</v>
      </c>
      <c r="G268" s="10" t="s">
        <v>1068</v>
      </c>
      <c r="H268" s="10" t="s">
        <v>976</v>
      </c>
      <c r="I268" s="10" t="s">
        <v>32</v>
      </c>
      <c r="J268" s="11">
        <v>44317</v>
      </c>
      <c r="K268" s="10">
        <v>64</v>
      </c>
      <c r="L268" s="10" t="s">
        <v>78</v>
      </c>
      <c r="M268" s="12"/>
      <c r="O268">
        <f t="shared" si="81"/>
        <v>0</v>
      </c>
      <c r="Q268" s="9" t="str">
        <f t="shared" si="66"/>
        <v>272</v>
      </c>
      <c r="R268" s="10" t="str">
        <f t="shared" si="67"/>
        <v>Shirleen</v>
      </c>
      <c r="S268" s="10" t="str">
        <f t="shared" si="68"/>
        <v>Rushing</v>
      </c>
      <c r="T268" s="10" t="str">
        <f t="shared" si="69"/>
        <v>Miss</v>
      </c>
      <c r="U268" s="10" t="str">
        <f t="shared" si="70"/>
        <v>F</v>
      </c>
      <c r="V268" s="10" t="str">
        <f t="shared" si="71"/>
        <v>60</v>
      </c>
      <c r="W268" s="10" t="str">
        <f t="shared" si="72"/>
        <v>Bailey Place</v>
      </c>
      <c r="X268" s="10" t="str">
        <f t="shared" si="73"/>
        <v>ce</v>
      </c>
      <c r="Y268" s="10" t="str">
        <f t="shared" si="74"/>
        <v>Bailey Place</v>
      </c>
      <c r="Z268" s="10" t="str">
        <f t="shared" si="75"/>
        <v>Shaftesbury</v>
      </c>
      <c r="AA268" s="10" t="str">
        <f t="shared" si="76"/>
        <v>WC</v>
      </c>
      <c r="AB268" s="11" t="str">
        <f t="shared" si="77"/>
        <v>44317</v>
      </c>
      <c r="AC268" s="10" t="str">
        <f t="shared" si="78"/>
        <v>64</v>
      </c>
      <c r="AD268" s="10" t="str">
        <f t="shared" si="79"/>
        <v>C2</v>
      </c>
      <c r="AE268" s="12" t="str">
        <f t="shared" si="80"/>
        <v/>
      </c>
    </row>
    <row r="269" spans="1:31" x14ac:dyDescent="0.25">
      <c r="A269" s="5">
        <v>273</v>
      </c>
      <c r="B269" s="6" t="s">
        <v>1069</v>
      </c>
      <c r="C269" s="6" t="s">
        <v>1070</v>
      </c>
      <c r="D269" s="6" t="s">
        <v>15</v>
      </c>
      <c r="E269" s="6" t="s">
        <v>16</v>
      </c>
      <c r="F269" s="6">
        <v>90</v>
      </c>
      <c r="G269" s="6" t="s">
        <v>1071</v>
      </c>
      <c r="H269" s="6" t="s">
        <v>1072</v>
      </c>
      <c r="I269" s="6" t="s">
        <v>1073</v>
      </c>
      <c r="J269" s="7">
        <v>44085</v>
      </c>
      <c r="K269" s="6">
        <v>30</v>
      </c>
      <c r="L269" s="6" t="s">
        <v>62</v>
      </c>
      <c r="M269" s="8"/>
      <c r="O269">
        <f t="shared" si="81"/>
        <v>0</v>
      </c>
      <c r="Q269" s="5" t="str">
        <f t="shared" si="66"/>
        <v>273</v>
      </c>
      <c r="R269" s="6" t="str">
        <f t="shared" si="67"/>
        <v>Jayna</v>
      </c>
      <c r="S269" s="6" t="str">
        <f t="shared" si="68"/>
        <v>Plummer</v>
      </c>
      <c r="T269" s="6" t="str">
        <f t="shared" si="69"/>
        <v>Mrs</v>
      </c>
      <c r="U269" s="6" t="str">
        <f t="shared" si="70"/>
        <v>F</v>
      </c>
      <c r="V269" s="6" t="str">
        <f t="shared" si="71"/>
        <v>90</v>
      </c>
      <c r="W269" s="6" t="str">
        <f t="shared" si="72"/>
        <v>Baird Gardens</v>
      </c>
      <c r="X269" s="6" t="str">
        <f t="shared" si="73"/>
        <v>ns</v>
      </c>
      <c r="Y269" s="6" t="str">
        <f t="shared" si="74"/>
        <v>Baird Gardens</v>
      </c>
      <c r="Z269" s="6" t="str">
        <f t="shared" si="75"/>
        <v>Bacup</v>
      </c>
      <c r="AA269" s="6" t="str">
        <f t="shared" si="76"/>
        <v>ME</v>
      </c>
      <c r="AB269" s="7" t="str">
        <f t="shared" si="77"/>
        <v>44085</v>
      </c>
      <c r="AC269" s="6" t="str">
        <f t="shared" si="78"/>
        <v>30</v>
      </c>
      <c r="AD269" s="6" t="str">
        <f t="shared" si="79"/>
        <v>C4</v>
      </c>
      <c r="AE269" s="8" t="str">
        <f t="shared" si="80"/>
        <v/>
      </c>
    </row>
    <row r="270" spans="1:31" x14ac:dyDescent="0.25">
      <c r="A270" s="9">
        <v>274</v>
      </c>
      <c r="B270" s="10" t="s">
        <v>1074</v>
      </c>
      <c r="C270" s="10" t="s">
        <v>1075</v>
      </c>
      <c r="D270" s="10" t="s">
        <v>49</v>
      </c>
      <c r="E270" s="10" t="s">
        <v>16</v>
      </c>
      <c r="F270" s="10">
        <v>60</v>
      </c>
      <c r="G270" s="10" t="s">
        <v>1076</v>
      </c>
      <c r="H270" s="10" t="s">
        <v>1077</v>
      </c>
      <c r="I270" s="10" t="s">
        <v>1078</v>
      </c>
      <c r="J270" s="11">
        <v>44404</v>
      </c>
      <c r="K270" s="10">
        <v>41</v>
      </c>
      <c r="L270" s="10" t="s">
        <v>99</v>
      </c>
      <c r="M270" s="12"/>
      <c r="O270">
        <f t="shared" si="81"/>
        <v>0</v>
      </c>
      <c r="Q270" s="9" t="str">
        <f t="shared" si="66"/>
        <v>274</v>
      </c>
      <c r="R270" s="10" t="str">
        <f t="shared" si="67"/>
        <v>Lakiesha</v>
      </c>
      <c r="S270" s="10" t="str">
        <f t="shared" si="68"/>
        <v>Connell</v>
      </c>
      <c r="T270" s="10" t="str">
        <f t="shared" si="69"/>
        <v>Miss</v>
      </c>
      <c r="U270" s="10" t="str">
        <f t="shared" si="70"/>
        <v>F</v>
      </c>
      <c r="V270" s="10" t="str">
        <f t="shared" si="71"/>
        <v>60</v>
      </c>
      <c r="W270" s="10" t="str">
        <f t="shared" si="72"/>
        <v>Baker Terrace</v>
      </c>
      <c r="X270" s="10" t="str">
        <f t="shared" si="73"/>
        <v>ce</v>
      </c>
      <c r="Y270" s="10" t="str">
        <f t="shared" si="74"/>
        <v>Baker Terrace</v>
      </c>
      <c r="Z270" s="10" t="str">
        <f t="shared" si="75"/>
        <v>Brentwood</v>
      </c>
      <c r="AA270" s="10" t="str">
        <f t="shared" si="76"/>
        <v>LD</v>
      </c>
      <c r="AB270" s="11" t="str">
        <f t="shared" si="77"/>
        <v>44404</v>
      </c>
      <c r="AC270" s="10" t="str">
        <f t="shared" si="78"/>
        <v>41</v>
      </c>
      <c r="AD270" s="10" t="str">
        <f t="shared" si="79"/>
        <v>E</v>
      </c>
      <c r="AE270" s="12" t="str">
        <f t="shared" si="80"/>
        <v/>
      </c>
    </row>
    <row r="271" spans="1:31" x14ac:dyDescent="0.25">
      <c r="A271" s="5">
        <v>275</v>
      </c>
      <c r="B271" s="6" t="s">
        <v>1079</v>
      </c>
      <c r="C271" s="6" t="s">
        <v>1080</v>
      </c>
      <c r="D271" s="6" t="s">
        <v>15</v>
      </c>
      <c r="E271" s="6" t="s">
        <v>16</v>
      </c>
      <c r="F271" s="6">
        <v>90</v>
      </c>
      <c r="G271" s="6" t="s">
        <v>1081</v>
      </c>
      <c r="H271" s="6" t="s">
        <v>1082</v>
      </c>
      <c r="I271" s="6" t="s">
        <v>550</v>
      </c>
      <c r="J271" s="7">
        <v>44543</v>
      </c>
      <c r="K271" s="6">
        <v>27</v>
      </c>
      <c r="L271" s="6" t="s">
        <v>62</v>
      </c>
      <c r="M271" s="8"/>
      <c r="O271">
        <f t="shared" si="81"/>
        <v>0</v>
      </c>
      <c r="Q271" s="5" t="str">
        <f t="shared" si="66"/>
        <v>275</v>
      </c>
      <c r="R271" s="6" t="str">
        <f t="shared" si="67"/>
        <v>Marilu</v>
      </c>
      <c r="S271" s="6" t="str">
        <f t="shared" si="68"/>
        <v>Dodge</v>
      </c>
      <c r="T271" s="6" t="str">
        <f t="shared" si="69"/>
        <v>Mrs</v>
      </c>
      <c r="U271" s="6" t="str">
        <f t="shared" si="70"/>
        <v>F</v>
      </c>
      <c r="V271" s="6" t="str">
        <f t="shared" si="71"/>
        <v>90</v>
      </c>
      <c r="W271" s="6" t="str">
        <f t="shared" si="72"/>
        <v>Bakers Mews</v>
      </c>
      <c r="X271" s="6" t="str">
        <f t="shared" si="73"/>
        <v>ws</v>
      </c>
      <c r="Y271" s="6" t="str">
        <f t="shared" si="74"/>
        <v>Bakers Mews</v>
      </c>
      <c r="Z271" s="6" t="str">
        <f t="shared" si="75"/>
        <v>Billericay</v>
      </c>
      <c r="AA271" s="6" t="str">
        <f t="shared" si="76"/>
        <v>DY</v>
      </c>
      <c r="AB271" s="7" t="str">
        <f t="shared" si="77"/>
        <v>44543</v>
      </c>
      <c r="AC271" s="6" t="str">
        <f t="shared" si="78"/>
        <v>27</v>
      </c>
      <c r="AD271" s="6" t="str">
        <f t="shared" si="79"/>
        <v>C4</v>
      </c>
      <c r="AE271" s="8" t="str">
        <f t="shared" si="80"/>
        <v/>
      </c>
    </row>
    <row r="272" spans="1:31" x14ac:dyDescent="0.25">
      <c r="A272" s="9">
        <v>276</v>
      </c>
      <c r="B272" s="10" t="s">
        <v>1083</v>
      </c>
      <c r="C272" s="10" t="s">
        <v>1084</v>
      </c>
      <c r="D272" s="10" t="s">
        <v>49</v>
      </c>
      <c r="E272" s="10" t="s">
        <v>16</v>
      </c>
      <c r="F272" s="10">
        <v>90</v>
      </c>
      <c r="G272" s="10" t="s">
        <v>1085</v>
      </c>
      <c r="H272" s="10" t="s">
        <v>1086</v>
      </c>
      <c r="I272" s="10" t="s">
        <v>32</v>
      </c>
      <c r="J272" s="11">
        <v>44048</v>
      </c>
      <c r="K272" s="10">
        <v>58</v>
      </c>
      <c r="L272" s="10" t="s">
        <v>52</v>
      </c>
      <c r="M272" s="12"/>
      <c r="O272">
        <f t="shared" si="81"/>
        <v>0</v>
      </c>
      <c r="Q272" s="9" t="str">
        <f t="shared" si="66"/>
        <v>276</v>
      </c>
      <c r="R272" s="10" t="str">
        <f t="shared" si="67"/>
        <v>Teisha</v>
      </c>
      <c r="S272" s="10" t="str">
        <f t="shared" si="68"/>
        <v>Thornton</v>
      </c>
      <c r="T272" s="10" t="str">
        <f t="shared" si="69"/>
        <v>Miss</v>
      </c>
      <c r="U272" s="10" t="str">
        <f t="shared" si="70"/>
        <v>F</v>
      </c>
      <c r="V272" s="10" t="str">
        <f t="shared" si="71"/>
        <v>90</v>
      </c>
      <c r="W272" s="10" t="str">
        <f t="shared" si="72"/>
        <v>Baldwyn Gardens</v>
      </c>
      <c r="X272" s="10" t="str">
        <f t="shared" si="73"/>
        <v>ns</v>
      </c>
      <c r="Y272" s="10" t="str">
        <f t="shared" si="74"/>
        <v>Baldwyn Gardens</v>
      </c>
      <c r="Z272" s="10" t="str">
        <f t="shared" si="75"/>
        <v>Potters Bar</v>
      </c>
      <c r="AA272" s="10" t="str">
        <f t="shared" si="76"/>
        <v>WC</v>
      </c>
      <c r="AB272" s="11" t="str">
        <f t="shared" si="77"/>
        <v>44048</v>
      </c>
      <c r="AC272" s="10" t="str">
        <f t="shared" si="78"/>
        <v>58</v>
      </c>
      <c r="AD272" s="10" t="str">
        <f t="shared" si="79"/>
        <v>A1</v>
      </c>
      <c r="AE272" s="12" t="str">
        <f t="shared" si="80"/>
        <v/>
      </c>
    </row>
    <row r="273" spans="1:31" x14ac:dyDescent="0.25">
      <c r="A273" s="5">
        <v>277</v>
      </c>
      <c r="B273" s="6" t="s">
        <v>1087</v>
      </c>
      <c r="C273" s="6" t="s">
        <v>1088</v>
      </c>
      <c r="D273" s="6" t="s">
        <v>15</v>
      </c>
      <c r="E273" s="6" t="s">
        <v>16</v>
      </c>
      <c r="F273" s="6">
        <v>30</v>
      </c>
      <c r="G273" s="6" t="s">
        <v>1089</v>
      </c>
      <c r="H273" s="6" t="s">
        <v>1090</v>
      </c>
      <c r="I273" s="6" t="s">
        <v>176</v>
      </c>
      <c r="J273" s="7">
        <v>44115</v>
      </c>
      <c r="K273" s="6">
        <v>3</v>
      </c>
      <c r="L273" s="6" t="s">
        <v>157</v>
      </c>
      <c r="M273" s="8"/>
      <c r="O273">
        <f t="shared" si="81"/>
        <v>0</v>
      </c>
      <c r="Q273" s="5" t="str">
        <f t="shared" si="66"/>
        <v>277</v>
      </c>
      <c r="R273" s="6" t="str">
        <f t="shared" si="67"/>
        <v>Joanie</v>
      </c>
      <c r="S273" s="6" t="str">
        <f t="shared" si="68"/>
        <v>Elmore</v>
      </c>
      <c r="T273" s="6" t="str">
        <f t="shared" si="69"/>
        <v>Mrs</v>
      </c>
      <c r="U273" s="6" t="str">
        <f t="shared" si="70"/>
        <v>F</v>
      </c>
      <c r="V273" s="6" t="str">
        <f t="shared" si="71"/>
        <v>30</v>
      </c>
      <c r="W273" s="6" t="str">
        <f t="shared" si="72"/>
        <v>Balgonie Road</v>
      </c>
      <c r="X273" s="6" t="str">
        <f t="shared" si="73"/>
        <v>ad</v>
      </c>
      <c r="Y273" s="6" t="str">
        <f t="shared" si="74"/>
        <v>Balgonie Road</v>
      </c>
      <c r="Z273" s="6" t="str">
        <f t="shared" si="75"/>
        <v>Criccieth</v>
      </c>
      <c r="AA273" s="6" t="str">
        <f t="shared" si="76"/>
        <v>CW</v>
      </c>
      <c r="AB273" s="7" t="str">
        <f t="shared" si="77"/>
        <v>44115</v>
      </c>
      <c r="AC273" s="6" t="str">
        <f t="shared" si="78"/>
        <v>3</v>
      </c>
      <c r="AD273" s="6" t="str">
        <f t="shared" si="79"/>
        <v>C3</v>
      </c>
      <c r="AE273" s="8" t="str">
        <f t="shared" si="80"/>
        <v/>
      </c>
    </row>
    <row r="274" spans="1:31" x14ac:dyDescent="0.25">
      <c r="A274" s="9">
        <v>278</v>
      </c>
      <c r="B274" s="10" t="s">
        <v>1091</v>
      </c>
      <c r="C274" s="10" t="s">
        <v>1092</v>
      </c>
      <c r="D274" s="10" t="s">
        <v>28</v>
      </c>
      <c r="E274" s="10" t="s">
        <v>29</v>
      </c>
      <c r="F274" s="10">
        <v>30</v>
      </c>
      <c r="G274" s="10" t="s">
        <v>1093</v>
      </c>
      <c r="H274" s="10" t="s">
        <v>1094</v>
      </c>
      <c r="I274" s="10" t="s">
        <v>25</v>
      </c>
      <c r="J274" s="11">
        <v>43995</v>
      </c>
      <c r="K274" s="10">
        <v>38</v>
      </c>
      <c r="L274" s="10" t="s">
        <v>157</v>
      </c>
      <c r="M274" s="12"/>
      <c r="O274">
        <f t="shared" si="81"/>
        <v>0</v>
      </c>
      <c r="Q274" s="9" t="str">
        <f t="shared" si="66"/>
        <v>278</v>
      </c>
      <c r="R274" s="10" t="str">
        <f t="shared" si="67"/>
        <v>Kennith</v>
      </c>
      <c r="S274" s="10" t="str">
        <f t="shared" si="68"/>
        <v>Witt</v>
      </c>
      <c r="T274" s="10" t="str">
        <f t="shared" si="69"/>
        <v>Mr</v>
      </c>
      <c r="U274" s="10" t="str">
        <f t="shared" si="70"/>
        <v>M</v>
      </c>
      <c r="V274" s="10" t="str">
        <f t="shared" si="71"/>
        <v>30</v>
      </c>
      <c r="W274" s="10" t="str">
        <f t="shared" si="72"/>
        <v>Balham New</v>
      </c>
      <c r="X274" s="10" t="str">
        <f t="shared" si="73"/>
        <v>ew</v>
      </c>
      <c r="Y274" s="10" t="str">
        <f t="shared" si="74"/>
        <v>Balham New</v>
      </c>
      <c r="Z274" s="10" t="str">
        <f t="shared" si="75"/>
        <v>Humbie</v>
      </c>
      <c r="AA274" s="10" t="str">
        <f t="shared" si="76"/>
        <v>HG</v>
      </c>
      <c r="AB274" s="11" t="str">
        <f t="shared" si="77"/>
        <v>43995</v>
      </c>
      <c r="AC274" s="10" t="str">
        <f t="shared" si="78"/>
        <v>38</v>
      </c>
      <c r="AD274" s="10" t="str">
        <f t="shared" si="79"/>
        <v>C3</v>
      </c>
      <c r="AE274" s="12" t="str">
        <f t="shared" si="80"/>
        <v/>
      </c>
    </row>
    <row r="275" spans="1:31" x14ac:dyDescent="0.25">
      <c r="A275" s="5">
        <v>279</v>
      </c>
      <c r="B275" s="6" t="s">
        <v>1095</v>
      </c>
      <c r="C275" s="6" t="s">
        <v>1096</v>
      </c>
      <c r="D275" s="6" t="s">
        <v>49</v>
      </c>
      <c r="E275" s="6" t="s">
        <v>16</v>
      </c>
      <c r="F275" s="6">
        <v>30</v>
      </c>
      <c r="G275" s="6" t="s">
        <v>1097</v>
      </c>
      <c r="H275" s="6" t="s">
        <v>1098</v>
      </c>
      <c r="I275" s="6" t="s">
        <v>25</v>
      </c>
      <c r="J275" s="7">
        <v>44196</v>
      </c>
      <c r="K275" s="6">
        <v>43</v>
      </c>
      <c r="L275" s="6" t="s">
        <v>99</v>
      </c>
      <c r="M275" s="8"/>
      <c r="O275">
        <f t="shared" si="81"/>
        <v>0</v>
      </c>
      <c r="Q275" s="5" t="str">
        <f t="shared" si="66"/>
        <v>279</v>
      </c>
      <c r="R275" s="6" t="str">
        <f t="shared" si="67"/>
        <v>Claudine</v>
      </c>
      <c r="S275" s="6" t="str">
        <f t="shared" si="68"/>
        <v>Dennison</v>
      </c>
      <c r="T275" s="6" t="str">
        <f t="shared" si="69"/>
        <v>Miss</v>
      </c>
      <c r="U275" s="6" t="str">
        <f t="shared" si="70"/>
        <v>F</v>
      </c>
      <c r="V275" s="6" t="str">
        <f t="shared" si="71"/>
        <v>30</v>
      </c>
      <c r="W275" s="6" t="str">
        <f t="shared" si="72"/>
        <v>Balham Place</v>
      </c>
      <c r="X275" s="6" t="str">
        <f t="shared" si="73"/>
        <v>ce</v>
      </c>
      <c r="Y275" s="6" t="str">
        <f t="shared" si="74"/>
        <v>Balham Place</v>
      </c>
      <c r="Z275" s="6" t="str">
        <f t="shared" si="75"/>
        <v>Heathfield</v>
      </c>
      <c r="AA275" s="6" t="str">
        <f t="shared" si="76"/>
        <v>HG</v>
      </c>
      <c r="AB275" s="7" t="str">
        <f t="shared" si="77"/>
        <v>44196</v>
      </c>
      <c r="AC275" s="6" t="str">
        <f t="shared" si="78"/>
        <v>43</v>
      </c>
      <c r="AD275" s="6" t="str">
        <f t="shared" si="79"/>
        <v>E</v>
      </c>
      <c r="AE275" s="8" t="str">
        <f t="shared" si="80"/>
        <v/>
      </c>
    </row>
    <row r="276" spans="1:31" x14ac:dyDescent="0.25">
      <c r="A276" s="9">
        <v>280</v>
      </c>
      <c r="B276" s="10" t="s">
        <v>1099</v>
      </c>
      <c r="C276" s="10" t="s">
        <v>1100</v>
      </c>
      <c r="D276" s="10" t="s">
        <v>28</v>
      </c>
      <c r="E276" s="10" t="s">
        <v>29</v>
      </c>
      <c r="F276" s="10">
        <v>60</v>
      </c>
      <c r="G276" s="10" t="s">
        <v>1101</v>
      </c>
      <c r="H276" s="10" t="s">
        <v>1102</v>
      </c>
      <c r="I276" s="10" t="s">
        <v>32</v>
      </c>
      <c r="J276" s="11">
        <v>43940</v>
      </c>
      <c r="K276" s="10">
        <v>36</v>
      </c>
      <c r="L276" s="10" t="s">
        <v>62</v>
      </c>
      <c r="M276" s="12"/>
      <c r="O276">
        <f t="shared" si="81"/>
        <v>0</v>
      </c>
      <c r="Q276" s="9" t="str">
        <f t="shared" si="66"/>
        <v>280</v>
      </c>
      <c r="R276" s="10" t="str">
        <f t="shared" si="67"/>
        <v>Hong</v>
      </c>
      <c r="S276" s="10" t="str">
        <f t="shared" si="68"/>
        <v>Butler</v>
      </c>
      <c r="T276" s="10" t="str">
        <f t="shared" si="69"/>
        <v>Mr</v>
      </c>
      <c r="U276" s="10" t="str">
        <f t="shared" si="70"/>
        <v>M</v>
      </c>
      <c r="V276" s="10" t="str">
        <f t="shared" si="71"/>
        <v>60</v>
      </c>
      <c r="W276" s="10" t="str">
        <f t="shared" si="72"/>
        <v>Balham Station</v>
      </c>
      <c r="X276" s="10" t="str">
        <f t="shared" si="73"/>
        <v>on</v>
      </c>
      <c r="Y276" s="10" t="str">
        <f t="shared" si="74"/>
        <v>Balham Station</v>
      </c>
      <c r="Z276" s="10" t="str">
        <f t="shared" si="75"/>
        <v>Stamford</v>
      </c>
      <c r="AA276" s="10" t="str">
        <f t="shared" si="76"/>
        <v>WC</v>
      </c>
      <c r="AB276" s="11" t="str">
        <f t="shared" si="77"/>
        <v>43940</v>
      </c>
      <c r="AC276" s="10" t="str">
        <f t="shared" si="78"/>
        <v>36</v>
      </c>
      <c r="AD276" s="10" t="str">
        <f t="shared" si="79"/>
        <v>C4</v>
      </c>
      <c r="AE276" s="12" t="str">
        <f t="shared" si="80"/>
        <v/>
      </c>
    </row>
    <row r="277" spans="1:31" x14ac:dyDescent="0.25">
      <c r="A277" s="5">
        <v>281</v>
      </c>
      <c r="B277" s="6" t="s">
        <v>1103</v>
      </c>
      <c r="C277" s="6" t="s">
        <v>1104</v>
      </c>
      <c r="D277" s="6" t="s">
        <v>28</v>
      </c>
      <c r="E277" s="6" t="s">
        <v>29</v>
      </c>
      <c r="F277" s="6">
        <v>60</v>
      </c>
      <c r="G277" s="6" t="s">
        <v>1105</v>
      </c>
      <c r="H277" s="6" t="s">
        <v>1106</v>
      </c>
      <c r="I277" s="6" t="s">
        <v>32</v>
      </c>
      <c r="J277" s="7">
        <v>43838</v>
      </c>
      <c r="K277" s="6">
        <v>51</v>
      </c>
      <c r="L277" s="6" t="s">
        <v>52</v>
      </c>
      <c r="M277" s="8"/>
      <c r="O277">
        <f t="shared" si="81"/>
        <v>0</v>
      </c>
      <c r="Q277" s="5" t="str">
        <f t="shared" si="66"/>
        <v>281</v>
      </c>
      <c r="R277" s="6" t="str">
        <f t="shared" si="67"/>
        <v>Hung</v>
      </c>
      <c r="S277" s="6" t="str">
        <f t="shared" si="68"/>
        <v>Bauer</v>
      </c>
      <c r="T277" s="6" t="str">
        <f t="shared" si="69"/>
        <v>Mr</v>
      </c>
      <c r="U277" s="6" t="str">
        <f t="shared" si="70"/>
        <v>M</v>
      </c>
      <c r="V277" s="6" t="str">
        <f t="shared" si="71"/>
        <v>60</v>
      </c>
      <c r="W277" s="6" t="str">
        <f t="shared" si="72"/>
        <v>Ball Court</v>
      </c>
      <c r="X277" s="6" t="str">
        <f t="shared" si="73"/>
        <v>rt</v>
      </c>
      <c r="Y277" s="6" t="str">
        <f t="shared" si="74"/>
        <v>Ball Court</v>
      </c>
      <c r="Z277" s="6" t="str">
        <f t="shared" si="75"/>
        <v>Mountain Ash</v>
      </c>
      <c r="AA277" s="6" t="str">
        <f t="shared" si="76"/>
        <v>WC</v>
      </c>
      <c r="AB277" s="7" t="str">
        <f t="shared" si="77"/>
        <v>43838</v>
      </c>
      <c r="AC277" s="6" t="str">
        <f t="shared" si="78"/>
        <v>51</v>
      </c>
      <c r="AD277" s="6" t="str">
        <f t="shared" si="79"/>
        <v>A1</v>
      </c>
      <c r="AE277" s="8" t="str">
        <f t="shared" si="80"/>
        <v/>
      </c>
    </row>
    <row r="278" spans="1:31" x14ac:dyDescent="0.25">
      <c r="A278" s="9">
        <v>282</v>
      </c>
      <c r="B278" s="10" t="s">
        <v>1107</v>
      </c>
      <c r="C278" s="10" t="s">
        <v>1108</v>
      </c>
      <c r="D278" s="10" t="s">
        <v>49</v>
      </c>
      <c r="E278" s="10" t="s">
        <v>16</v>
      </c>
      <c r="F278" s="10">
        <v>60</v>
      </c>
      <c r="G278" s="10" t="s">
        <v>1109</v>
      </c>
      <c r="H278" s="10" t="s">
        <v>1110</v>
      </c>
      <c r="I278" s="10" t="s">
        <v>32</v>
      </c>
      <c r="J278" s="11">
        <v>44213</v>
      </c>
      <c r="K278" s="10">
        <v>86</v>
      </c>
      <c r="L278" s="10" t="s">
        <v>157</v>
      </c>
      <c r="M278" s="12"/>
      <c r="O278">
        <f t="shared" si="81"/>
        <v>0</v>
      </c>
      <c r="Q278" s="9" t="str">
        <f t="shared" si="66"/>
        <v>282</v>
      </c>
      <c r="R278" s="10" t="str">
        <f t="shared" si="67"/>
        <v>Tajuana</v>
      </c>
      <c r="S278" s="10" t="str">
        <f t="shared" si="68"/>
        <v>Saldana</v>
      </c>
      <c r="T278" s="10" t="str">
        <f t="shared" si="69"/>
        <v>Miss</v>
      </c>
      <c r="U278" s="10" t="str">
        <f t="shared" si="70"/>
        <v>F</v>
      </c>
      <c r="V278" s="10" t="str">
        <f t="shared" si="71"/>
        <v>60</v>
      </c>
      <c r="W278" s="10" t="str">
        <f t="shared" si="72"/>
        <v>Ballards Lane</v>
      </c>
      <c r="X278" s="10" t="str">
        <f t="shared" si="73"/>
        <v>ne</v>
      </c>
      <c r="Y278" s="10" t="str">
        <f t="shared" si="74"/>
        <v>Ballards Lane</v>
      </c>
      <c r="Z278" s="10" t="str">
        <f t="shared" si="75"/>
        <v>St. Agnes</v>
      </c>
      <c r="AA278" s="10" t="str">
        <f t="shared" si="76"/>
        <v>WC</v>
      </c>
      <c r="AB278" s="11" t="str">
        <f t="shared" si="77"/>
        <v>44213</v>
      </c>
      <c r="AC278" s="10" t="str">
        <f t="shared" si="78"/>
        <v>86</v>
      </c>
      <c r="AD278" s="10" t="str">
        <f t="shared" si="79"/>
        <v>C3</v>
      </c>
      <c r="AE278" s="12" t="str">
        <f t="shared" si="80"/>
        <v/>
      </c>
    </row>
    <row r="279" spans="1:31" x14ac:dyDescent="0.25">
      <c r="A279" s="5">
        <v>283</v>
      </c>
      <c r="B279" s="6" t="s">
        <v>1111</v>
      </c>
      <c r="C279" s="6" t="s">
        <v>1112</v>
      </c>
      <c r="D279" s="6" t="s">
        <v>28</v>
      </c>
      <c r="E279" s="6" t="s">
        <v>29</v>
      </c>
      <c r="F279" s="6">
        <v>30</v>
      </c>
      <c r="G279" s="6" t="s">
        <v>1113</v>
      </c>
      <c r="H279" s="6" t="s">
        <v>1114</v>
      </c>
      <c r="I279" s="6" t="s">
        <v>238</v>
      </c>
      <c r="J279" s="7">
        <v>44051</v>
      </c>
      <c r="K279" s="6">
        <v>6</v>
      </c>
      <c r="L279" s="6" t="s">
        <v>78</v>
      </c>
      <c r="M279" s="8"/>
      <c r="O279">
        <f t="shared" si="81"/>
        <v>0</v>
      </c>
      <c r="Q279" s="5" t="str">
        <f t="shared" si="66"/>
        <v>283</v>
      </c>
      <c r="R279" s="6" t="str">
        <f t="shared" si="67"/>
        <v>Walker</v>
      </c>
      <c r="S279" s="6" t="str">
        <f t="shared" si="68"/>
        <v>Pruitt</v>
      </c>
      <c r="T279" s="6" t="str">
        <f t="shared" si="69"/>
        <v>Mr</v>
      </c>
      <c r="U279" s="6" t="str">
        <f t="shared" si="70"/>
        <v>M</v>
      </c>
      <c r="V279" s="6" t="str">
        <f t="shared" si="71"/>
        <v>30</v>
      </c>
      <c r="W279" s="6" t="str">
        <f t="shared" si="72"/>
        <v>Balliol Road</v>
      </c>
      <c r="X279" s="6" t="str">
        <f t="shared" si="73"/>
        <v>ad</v>
      </c>
      <c r="Y279" s="6" t="str">
        <f t="shared" si="74"/>
        <v>Balliol Road</v>
      </c>
      <c r="Z279" s="6" t="str">
        <f t="shared" si="75"/>
        <v>Chepstow</v>
      </c>
      <c r="AA279" s="6" t="str">
        <f t="shared" si="76"/>
        <v>CR</v>
      </c>
      <c r="AB279" s="7" t="str">
        <f t="shared" si="77"/>
        <v>44051</v>
      </c>
      <c r="AC279" s="6" t="str">
        <f t="shared" si="78"/>
        <v>6</v>
      </c>
      <c r="AD279" s="6" t="str">
        <f t="shared" si="79"/>
        <v>C2</v>
      </c>
      <c r="AE279" s="8" t="str">
        <f t="shared" si="80"/>
        <v/>
      </c>
    </row>
    <row r="280" spans="1:31" x14ac:dyDescent="0.25">
      <c r="A280" s="9">
        <v>284</v>
      </c>
      <c r="B280" s="10" t="s">
        <v>1115</v>
      </c>
      <c r="C280" s="10" t="s">
        <v>1116</v>
      </c>
      <c r="D280" s="10" t="s">
        <v>28</v>
      </c>
      <c r="E280" s="10" t="s">
        <v>29</v>
      </c>
      <c r="F280" s="10">
        <v>60</v>
      </c>
      <c r="G280" s="10" t="s">
        <v>1117</v>
      </c>
      <c r="H280" s="10" t="s">
        <v>912</v>
      </c>
      <c r="I280" s="10" t="s">
        <v>32</v>
      </c>
      <c r="J280" s="11">
        <v>44007</v>
      </c>
      <c r="K280" s="10">
        <v>40</v>
      </c>
      <c r="L280" s="10" t="s">
        <v>20</v>
      </c>
      <c r="M280" s="12"/>
      <c r="O280">
        <f t="shared" si="81"/>
        <v>0</v>
      </c>
      <c r="Q280" s="9" t="str">
        <f t="shared" si="66"/>
        <v>284</v>
      </c>
      <c r="R280" s="10" t="str">
        <f t="shared" si="67"/>
        <v>Dane</v>
      </c>
      <c r="S280" s="10" t="str">
        <f t="shared" si="68"/>
        <v>Hilliard</v>
      </c>
      <c r="T280" s="10" t="str">
        <f t="shared" si="69"/>
        <v>Mr</v>
      </c>
      <c r="U280" s="10" t="str">
        <f t="shared" si="70"/>
        <v>M</v>
      </c>
      <c r="V280" s="10" t="str">
        <f t="shared" si="71"/>
        <v>60</v>
      </c>
      <c r="W280" s="10" t="str">
        <f t="shared" si="72"/>
        <v>Ball's Buildings</v>
      </c>
      <c r="X280" s="10" t="str">
        <f t="shared" si="73"/>
        <v>gs</v>
      </c>
      <c r="Y280" s="10" t="str">
        <f t="shared" si="74"/>
        <v>Ball's Buildings</v>
      </c>
      <c r="Z280" s="10" t="str">
        <f t="shared" si="75"/>
        <v>Norfolk</v>
      </c>
      <c r="AA280" s="10" t="str">
        <f t="shared" si="76"/>
        <v>WC</v>
      </c>
      <c r="AB280" s="11" t="str">
        <f t="shared" si="77"/>
        <v>44007</v>
      </c>
      <c r="AC280" s="10" t="str">
        <f t="shared" si="78"/>
        <v>40</v>
      </c>
      <c r="AD280" s="10" t="str">
        <f t="shared" si="79"/>
        <v>B</v>
      </c>
      <c r="AE280" s="12" t="str">
        <f t="shared" si="80"/>
        <v/>
      </c>
    </row>
    <row r="281" spans="1:31" x14ac:dyDescent="0.25">
      <c r="A281" s="5">
        <v>285</v>
      </c>
      <c r="B281" s="6" t="s">
        <v>1118</v>
      </c>
      <c r="C281" s="6" t="s">
        <v>653</v>
      </c>
      <c r="D281" s="6" t="s">
        <v>49</v>
      </c>
      <c r="E281" s="6" t="s">
        <v>16</v>
      </c>
      <c r="F281" s="6">
        <v>90</v>
      </c>
      <c r="G281" s="6" t="s">
        <v>1119</v>
      </c>
      <c r="H281" s="6" t="s">
        <v>1120</v>
      </c>
      <c r="I281" s="6" t="s">
        <v>1121</v>
      </c>
      <c r="J281" s="7">
        <v>43687</v>
      </c>
      <c r="K281" s="6">
        <v>52</v>
      </c>
      <c r="L281" s="6" t="s">
        <v>52</v>
      </c>
      <c r="M281" s="8"/>
      <c r="O281">
        <f t="shared" si="81"/>
        <v>0</v>
      </c>
      <c r="Q281" s="5" t="str">
        <f t="shared" si="66"/>
        <v>285</v>
      </c>
      <c r="R281" s="6" t="str">
        <f t="shared" si="67"/>
        <v>Meri</v>
      </c>
      <c r="S281" s="6" t="str">
        <f t="shared" si="68"/>
        <v>Foster</v>
      </c>
      <c r="T281" s="6" t="str">
        <f t="shared" si="69"/>
        <v>Miss</v>
      </c>
      <c r="U281" s="6" t="str">
        <f t="shared" si="70"/>
        <v>F</v>
      </c>
      <c r="V281" s="6" t="str">
        <f t="shared" si="71"/>
        <v>90</v>
      </c>
      <c r="W281" s="6" t="str">
        <f t="shared" si="72"/>
        <v>Balmoral Grove</v>
      </c>
      <c r="X281" s="6" t="str">
        <f t="shared" si="73"/>
        <v>ve</v>
      </c>
      <c r="Y281" s="6" t="str">
        <f t="shared" si="74"/>
        <v>Balmoral Grove</v>
      </c>
      <c r="Z281" s="6" t="str">
        <f t="shared" si="75"/>
        <v>Broadstairs</v>
      </c>
      <c r="AA281" s="6" t="str">
        <f t="shared" si="76"/>
        <v>TQ</v>
      </c>
      <c r="AB281" s="7" t="str">
        <f t="shared" si="77"/>
        <v>43687</v>
      </c>
      <c r="AC281" s="6" t="str">
        <f t="shared" si="78"/>
        <v>52</v>
      </c>
      <c r="AD281" s="6" t="str">
        <f t="shared" si="79"/>
        <v>A1</v>
      </c>
      <c r="AE281" s="8" t="str">
        <f t="shared" si="80"/>
        <v/>
      </c>
    </row>
    <row r="282" spans="1:31" x14ac:dyDescent="0.25">
      <c r="A282" s="9">
        <v>286</v>
      </c>
      <c r="B282" s="10" t="s">
        <v>433</v>
      </c>
      <c r="C282" s="10" t="s">
        <v>766</v>
      </c>
      <c r="D282" s="10" t="s">
        <v>15</v>
      </c>
      <c r="E282" s="10" t="s">
        <v>16</v>
      </c>
      <c r="F282" s="10">
        <v>30</v>
      </c>
      <c r="G282" s="10" t="s">
        <v>1122</v>
      </c>
      <c r="H282" s="10" t="s">
        <v>1013</v>
      </c>
      <c r="I282" s="10" t="s">
        <v>291</v>
      </c>
      <c r="J282" s="11">
        <v>43896</v>
      </c>
      <c r="K282" s="10">
        <v>66</v>
      </c>
      <c r="L282" s="10" t="s">
        <v>99</v>
      </c>
      <c r="M282" s="12"/>
      <c r="O282">
        <f t="shared" si="81"/>
        <v>0</v>
      </c>
      <c r="Q282" s="9" t="str">
        <f t="shared" si="66"/>
        <v>286</v>
      </c>
      <c r="R282" s="10" t="str">
        <f t="shared" si="67"/>
        <v>Carley</v>
      </c>
      <c r="S282" s="10" t="str">
        <f t="shared" si="68"/>
        <v>Clinton</v>
      </c>
      <c r="T282" s="10" t="str">
        <f t="shared" si="69"/>
        <v>Mrs</v>
      </c>
      <c r="U282" s="10" t="str">
        <f t="shared" si="70"/>
        <v>F</v>
      </c>
      <c r="V282" s="10" t="str">
        <f t="shared" si="71"/>
        <v>30</v>
      </c>
      <c r="W282" s="10" t="str">
        <f t="shared" si="72"/>
        <v>Balnacraig Avenue</v>
      </c>
      <c r="X282" s="10" t="str">
        <f t="shared" si="73"/>
        <v>ue</v>
      </c>
      <c r="Y282" s="10" t="str">
        <f t="shared" si="74"/>
        <v>Balnacraig Avenue</v>
      </c>
      <c r="Z282" s="10" t="str">
        <f t="shared" si="75"/>
        <v>Kidlington</v>
      </c>
      <c r="AA282" s="10" t="str">
        <f t="shared" si="76"/>
        <v>HS</v>
      </c>
      <c r="AB282" s="11" t="str">
        <f t="shared" si="77"/>
        <v>43896</v>
      </c>
      <c r="AC282" s="10" t="str">
        <f t="shared" si="78"/>
        <v>66</v>
      </c>
      <c r="AD282" s="10" t="str">
        <f t="shared" si="79"/>
        <v>E</v>
      </c>
      <c r="AE282" s="12" t="str">
        <f t="shared" si="80"/>
        <v/>
      </c>
    </row>
    <row r="283" spans="1:31" x14ac:dyDescent="0.25">
      <c r="A283" s="5">
        <v>287</v>
      </c>
      <c r="B283" s="6" t="s">
        <v>1123</v>
      </c>
      <c r="C283" s="6" t="s">
        <v>1124</v>
      </c>
      <c r="D283" s="6" t="s">
        <v>28</v>
      </c>
      <c r="E283" s="6" t="s">
        <v>29</v>
      </c>
      <c r="F283" s="6">
        <v>60</v>
      </c>
      <c r="G283" s="6" t="s">
        <v>1125</v>
      </c>
      <c r="H283" s="6" t="s">
        <v>1126</v>
      </c>
      <c r="I283" s="6" t="s">
        <v>32</v>
      </c>
      <c r="J283" s="7">
        <v>44144</v>
      </c>
      <c r="K283" s="6">
        <v>41</v>
      </c>
      <c r="L283" s="6" t="s">
        <v>99</v>
      </c>
      <c r="M283" s="8"/>
      <c r="O283">
        <f t="shared" si="81"/>
        <v>0</v>
      </c>
      <c r="Q283" s="5" t="str">
        <f t="shared" si="66"/>
        <v>287</v>
      </c>
      <c r="R283" s="6" t="str">
        <f t="shared" si="67"/>
        <v>Mary</v>
      </c>
      <c r="S283" s="6" t="str">
        <f t="shared" si="68"/>
        <v>Scott</v>
      </c>
      <c r="T283" s="6" t="str">
        <f t="shared" si="69"/>
        <v>Mr</v>
      </c>
      <c r="U283" s="6" t="str">
        <f t="shared" si="70"/>
        <v>M</v>
      </c>
      <c r="V283" s="6" t="str">
        <f t="shared" si="71"/>
        <v>60</v>
      </c>
      <c r="W283" s="6" t="str">
        <f t="shared" si="72"/>
        <v>Balvaird Place</v>
      </c>
      <c r="X283" s="6" t="str">
        <f t="shared" si="73"/>
        <v>ce</v>
      </c>
      <c r="Y283" s="6" t="str">
        <f t="shared" si="74"/>
        <v>Balvaird Place</v>
      </c>
      <c r="Z283" s="6" t="str">
        <f t="shared" si="75"/>
        <v>Poole</v>
      </c>
      <c r="AA283" s="6" t="str">
        <f t="shared" si="76"/>
        <v>WC</v>
      </c>
      <c r="AB283" s="7" t="str">
        <f t="shared" si="77"/>
        <v>44144</v>
      </c>
      <c r="AC283" s="6" t="str">
        <f t="shared" si="78"/>
        <v>41</v>
      </c>
      <c r="AD283" s="6" t="str">
        <f t="shared" si="79"/>
        <v>E</v>
      </c>
      <c r="AE283" s="8" t="str">
        <f t="shared" si="80"/>
        <v/>
      </c>
    </row>
    <row r="284" spans="1:31" x14ac:dyDescent="0.25">
      <c r="A284" s="9">
        <v>288</v>
      </c>
      <c r="B284" s="10" t="s">
        <v>1127</v>
      </c>
      <c r="C284" s="10" t="s">
        <v>1128</v>
      </c>
      <c r="D284" s="10" t="s">
        <v>28</v>
      </c>
      <c r="E284" s="10" t="s">
        <v>29</v>
      </c>
      <c r="F284" s="10">
        <v>30</v>
      </c>
      <c r="G284" s="10" t="s">
        <v>1129</v>
      </c>
      <c r="H284" s="10" t="s">
        <v>1130</v>
      </c>
      <c r="I284" s="10" t="s">
        <v>38</v>
      </c>
      <c r="J284" s="11">
        <v>44150</v>
      </c>
      <c r="K284" s="10">
        <v>33</v>
      </c>
      <c r="L284" s="10" t="s">
        <v>78</v>
      </c>
      <c r="M284" s="12"/>
      <c r="O284">
        <f t="shared" si="81"/>
        <v>0</v>
      </c>
      <c r="Q284" s="9" t="str">
        <f t="shared" si="66"/>
        <v>288</v>
      </c>
      <c r="R284" s="10" t="str">
        <f t="shared" si="67"/>
        <v>Frederick</v>
      </c>
      <c r="S284" s="10" t="str">
        <f t="shared" si="68"/>
        <v>Branch</v>
      </c>
      <c r="T284" s="10" t="str">
        <f t="shared" si="69"/>
        <v>Mr</v>
      </c>
      <c r="U284" s="10" t="str">
        <f t="shared" si="70"/>
        <v>M</v>
      </c>
      <c r="V284" s="10" t="str">
        <f t="shared" si="71"/>
        <v>30</v>
      </c>
      <c r="W284" s="10" t="str">
        <f t="shared" si="72"/>
        <v>Balvernie Villas</v>
      </c>
      <c r="X284" s="10" t="str">
        <f t="shared" si="73"/>
        <v>as</v>
      </c>
      <c r="Y284" s="10" t="str">
        <f t="shared" si="74"/>
        <v>Balvernie Villas</v>
      </c>
      <c r="Z284" s="10" t="str">
        <f t="shared" si="75"/>
        <v>Darlington</v>
      </c>
      <c r="AA284" s="10" t="str">
        <f t="shared" si="76"/>
        <v>RM</v>
      </c>
      <c r="AB284" s="11" t="str">
        <f t="shared" si="77"/>
        <v>44150</v>
      </c>
      <c r="AC284" s="10" t="str">
        <f t="shared" si="78"/>
        <v>33</v>
      </c>
      <c r="AD284" s="10" t="str">
        <f t="shared" si="79"/>
        <v>C2</v>
      </c>
      <c r="AE284" s="12" t="str">
        <f t="shared" si="80"/>
        <v/>
      </c>
    </row>
    <row r="285" spans="1:31" x14ac:dyDescent="0.25">
      <c r="A285" s="5">
        <v>289</v>
      </c>
      <c r="B285" s="6" t="s">
        <v>1131</v>
      </c>
      <c r="C285" s="6" t="s">
        <v>1132</v>
      </c>
      <c r="D285" s="6" t="s">
        <v>49</v>
      </c>
      <c r="E285" s="6" t="s">
        <v>16</v>
      </c>
      <c r="F285" s="6">
        <v>90</v>
      </c>
      <c r="G285" s="6" t="s">
        <v>1129</v>
      </c>
      <c r="H285" s="6" t="s">
        <v>1133</v>
      </c>
      <c r="I285" s="6" t="s">
        <v>122</v>
      </c>
      <c r="J285" s="7">
        <v>44440</v>
      </c>
      <c r="K285" s="6">
        <v>29</v>
      </c>
      <c r="L285" s="6" t="s">
        <v>20</v>
      </c>
      <c r="M285" s="8"/>
      <c r="O285">
        <f t="shared" si="81"/>
        <v>0</v>
      </c>
      <c r="Q285" s="5" t="str">
        <f t="shared" si="66"/>
        <v>289</v>
      </c>
      <c r="R285" s="6" t="str">
        <f t="shared" si="67"/>
        <v>Carolee</v>
      </c>
      <c r="S285" s="6" t="str">
        <f t="shared" si="68"/>
        <v>Whitley</v>
      </c>
      <c r="T285" s="6" t="str">
        <f t="shared" si="69"/>
        <v>Miss</v>
      </c>
      <c r="U285" s="6" t="str">
        <f t="shared" si="70"/>
        <v>F</v>
      </c>
      <c r="V285" s="6" t="str">
        <f t="shared" si="71"/>
        <v>90</v>
      </c>
      <c r="W285" s="6" t="str">
        <f t="shared" si="72"/>
        <v>Balvernie Villas</v>
      </c>
      <c r="X285" s="6" t="str">
        <f t="shared" si="73"/>
        <v>as</v>
      </c>
      <c r="Y285" s="6" t="str">
        <f t="shared" si="74"/>
        <v>Balvernie Villas</v>
      </c>
      <c r="Z285" s="6" t="str">
        <f t="shared" si="75"/>
        <v>Llandeilo</v>
      </c>
      <c r="AA285" s="6" t="str">
        <f t="shared" si="76"/>
        <v>WN</v>
      </c>
      <c r="AB285" s="7" t="str">
        <f t="shared" si="77"/>
        <v>44440</v>
      </c>
      <c r="AC285" s="6" t="str">
        <f t="shared" si="78"/>
        <v>29</v>
      </c>
      <c r="AD285" s="6" t="str">
        <f t="shared" si="79"/>
        <v>B</v>
      </c>
      <c r="AE285" s="8" t="str">
        <f t="shared" si="80"/>
        <v/>
      </c>
    </row>
    <row r="286" spans="1:31" x14ac:dyDescent="0.25">
      <c r="A286" s="9">
        <v>290</v>
      </c>
      <c r="B286" s="10" t="s">
        <v>1134</v>
      </c>
      <c r="C286" s="10" t="s">
        <v>1135</v>
      </c>
      <c r="D286" s="10" t="s">
        <v>15</v>
      </c>
      <c r="E286" s="10" t="s">
        <v>16</v>
      </c>
      <c r="F286" s="10">
        <v>30</v>
      </c>
      <c r="G286" s="10" t="s">
        <v>1136</v>
      </c>
      <c r="H286" s="10" t="s">
        <v>1137</v>
      </c>
      <c r="I286" s="10" t="s">
        <v>38</v>
      </c>
      <c r="J286" s="11">
        <v>44497</v>
      </c>
      <c r="K286" s="10">
        <v>38</v>
      </c>
      <c r="L286" s="10" t="s">
        <v>62</v>
      </c>
      <c r="M286" s="12"/>
      <c r="O286">
        <f t="shared" si="81"/>
        <v>0</v>
      </c>
      <c r="Q286" s="9" t="str">
        <f t="shared" si="66"/>
        <v>290</v>
      </c>
      <c r="R286" s="10" t="str">
        <f t="shared" si="67"/>
        <v>Palmira</v>
      </c>
      <c r="S286" s="10" t="str">
        <f t="shared" si="68"/>
        <v>Christopher</v>
      </c>
      <c r="T286" s="10" t="str">
        <f t="shared" si="69"/>
        <v>Mrs</v>
      </c>
      <c r="U286" s="10" t="str">
        <f t="shared" si="70"/>
        <v>F</v>
      </c>
      <c r="V286" s="10" t="str">
        <f t="shared" si="71"/>
        <v>30</v>
      </c>
      <c r="W286" s="10" t="str">
        <f t="shared" si="72"/>
        <v>Banbury Place</v>
      </c>
      <c r="X286" s="10" t="str">
        <f t="shared" si="73"/>
        <v>ce</v>
      </c>
      <c r="Y286" s="10" t="str">
        <f t="shared" si="74"/>
        <v>Banbury Place</v>
      </c>
      <c r="Z286" s="10" t="str">
        <f t="shared" si="75"/>
        <v>Devizes</v>
      </c>
      <c r="AA286" s="10" t="str">
        <f t="shared" si="76"/>
        <v>RM</v>
      </c>
      <c r="AB286" s="11" t="str">
        <f t="shared" si="77"/>
        <v>44497</v>
      </c>
      <c r="AC286" s="10" t="str">
        <f t="shared" si="78"/>
        <v>38</v>
      </c>
      <c r="AD286" s="10" t="str">
        <f t="shared" si="79"/>
        <v>C4</v>
      </c>
      <c r="AE286" s="12" t="str">
        <f t="shared" si="80"/>
        <v/>
      </c>
    </row>
    <row r="287" spans="1:31" x14ac:dyDescent="0.25">
      <c r="A287" s="5">
        <v>291</v>
      </c>
      <c r="B287" s="6" t="s">
        <v>838</v>
      </c>
      <c r="C287" s="6" t="s">
        <v>390</v>
      </c>
      <c r="D287" s="6" t="s">
        <v>15</v>
      </c>
      <c r="E287" s="6" t="s">
        <v>16</v>
      </c>
      <c r="F287" s="6">
        <v>60</v>
      </c>
      <c r="G287" s="6" t="s">
        <v>1138</v>
      </c>
      <c r="H287" s="6" t="s">
        <v>946</v>
      </c>
      <c r="I287" s="6" t="s">
        <v>93</v>
      </c>
      <c r="J287" s="7">
        <v>44257</v>
      </c>
      <c r="K287" s="6">
        <v>4</v>
      </c>
      <c r="L287" s="6" t="s">
        <v>33</v>
      </c>
      <c r="M287" s="8"/>
      <c r="O287">
        <f t="shared" si="81"/>
        <v>0</v>
      </c>
      <c r="Q287" s="5" t="str">
        <f t="shared" si="66"/>
        <v>291</v>
      </c>
      <c r="R287" s="6" t="str">
        <f t="shared" si="67"/>
        <v>Gloria</v>
      </c>
      <c r="S287" s="6" t="str">
        <f t="shared" si="68"/>
        <v>Newton</v>
      </c>
      <c r="T287" s="6" t="str">
        <f t="shared" si="69"/>
        <v>Mrs</v>
      </c>
      <c r="U287" s="6" t="str">
        <f t="shared" si="70"/>
        <v>F</v>
      </c>
      <c r="V287" s="6" t="str">
        <f t="shared" si="71"/>
        <v>60</v>
      </c>
      <c r="W287" s="6" t="str">
        <f t="shared" si="72"/>
        <v>Banchory Road</v>
      </c>
      <c r="X287" s="6" t="str">
        <f t="shared" si="73"/>
        <v>ad</v>
      </c>
      <c r="Y287" s="6" t="str">
        <f t="shared" si="74"/>
        <v>Banchory Road</v>
      </c>
      <c r="Z287" s="6" t="str">
        <f t="shared" si="75"/>
        <v>Buntingford</v>
      </c>
      <c r="AA287" s="6" t="str">
        <f t="shared" si="76"/>
        <v>TF</v>
      </c>
      <c r="AB287" s="7" t="str">
        <f t="shared" si="77"/>
        <v>44257</v>
      </c>
      <c r="AC287" s="6" t="str">
        <f t="shared" si="78"/>
        <v>4</v>
      </c>
      <c r="AD287" s="6" t="str">
        <f t="shared" si="79"/>
        <v>A3</v>
      </c>
      <c r="AE287" s="8" t="str">
        <f t="shared" si="80"/>
        <v/>
      </c>
    </row>
    <row r="288" spans="1:31" x14ac:dyDescent="0.25">
      <c r="A288" s="5">
        <v>293</v>
      </c>
      <c r="B288" s="6" t="s">
        <v>1139</v>
      </c>
      <c r="C288" s="6" t="s">
        <v>1140</v>
      </c>
      <c r="D288" s="6" t="s">
        <v>115</v>
      </c>
      <c r="E288" s="6" t="s">
        <v>16</v>
      </c>
      <c r="F288" s="6">
        <v>60</v>
      </c>
      <c r="G288" s="6" t="s">
        <v>1141</v>
      </c>
      <c r="H288" s="6" t="s">
        <v>180</v>
      </c>
      <c r="I288" s="6" t="s">
        <v>32</v>
      </c>
      <c r="J288" s="7">
        <v>44368</v>
      </c>
      <c r="K288" s="6">
        <v>29</v>
      </c>
      <c r="L288" s="6" t="s">
        <v>78</v>
      </c>
      <c r="M288" s="8"/>
      <c r="O288">
        <f t="shared" si="81"/>
        <v>0</v>
      </c>
      <c r="Q288" s="5" t="str">
        <f t="shared" si="66"/>
        <v>293</v>
      </c>
      <c r="R288" s="6" t="str">
        <f t="shared" si="67"/>
        <v>Katia</v>
      </c>
      <c r="S288" s="6" t="str">
        <f t="shared" si="68"/>
        <v>Simpson</v>
      </c>
      <c r="T288" s="6" t="str">
        <f t="shared" si="69"/>
        <v>Prof</v>
      </c>
      <c r="U288" s="6" t="str">
        <f t="shared" si="70"/>
        <v>F</v>
      </c>
      <c r="V288" s="6" t="str">
        <f t="shared" si="71"/>
        <v>60</v>
      </c>
      <c r="W288" s="6" t="str">
        <f t="shared" si="72"/>
        <v>Bank Buildings</v>
      </c>
      <c r="X288" s="6" t="str">
        <f t="shared" si="73"/>
        <v>gs</v>
      </c>
      <c r="Y288" s="6" t="str">
        <f t="shared" si="74"/>
        <v>Bank Buildings</v>
      </c>
      <c r="Z288" s="6" t="str">
        <f t="shared" si="75"/>
        <v>Londonderry</v>
      </c>
      <c r="AA288" s="6" t="str">
        <f t="shared" si="76"/>
        <v>WC</v>
      </c>
      <c r="AB288" s="7" t="str">
        <f t="shared" si="77"/>
        <v>44368</v>
      </c>
      <c r="AC288" s="6" t="str">
        <f t="shared" si="78"/>
        <v>29</v>
      </c>
      <c r="AD288" s="6" t="str">
        <f t="shared" si="79"/>
        <v>C2</v>
      </c>
      <c r="AE288" s="8" t="str">
        <f t="shared" si="80"/>
        <v/>
      </c>
    </row>
    <row r="289" spans="1:31" x14ac:dyDescent="0.25">
      <c r="A289" s="9">
        <v>294</v>
      </c>
      <c r="B289" s="10" t="s">
        <v>1142</v>
      </c>
      <c r="C289" s="10" t="s">
        <v>1143</v>
      </c>
      <c r="D289" s="10" t="s">
        <v>28</v>
      </c>
      <c r="E289" s="10" t="s">
        <v>29</v>
      </c>
      <c r="F289" s="10">
        <v>30</v>
      </c>
      <c r="G289" s="10" t="s">
        <v>1144</v>
      </c>
      <c r="H289" s="10" t="s">
        <v>1145</v>
      </c>
      <c r="I289" s="10" t="s">
        <v>32</v>
      </c>
      <c r="J289" s="11">
        <v>43657</v>
      </c>
      <c r="K289" s="10">
        <v>48</v>
      </c>
      <c r="L289" s="10" t="s">
        <v>44</v>
      </c>
      <c r="M289" s="12"/>
      <c r="O289">
        <f t="shared" si="81"/>
        <v>0</v>
      </c>
      <c r="Q289" s="9" t="str">
        <f t="shared" si="66"/>
        <v>294</v>
      </c>
      <c r="R289" s="10" t="str">
        <f t="shared" si="67"/>
        <v>Fred</v>
      </c>
      <c r="S289" s="10" t="str">
        <f t="shared" si="68"/>
        <v>Kerr</v>
      </c>
      <c r="T289" s="10" t="str">
        <f t="shared" si="69"/>
        <v>Mr</v>
      </c>
      <c r="U289" s="10" t="str">
        <f t="shared" si="70"/>
        <v>M</v>
      </c>
      <c r="V289" s="10" t="str">
        <f t="shared" si="71"/>
        <v>30</v>
      </c>
      <c r="W289" s="10" t="str">
        <f t="shared" si="72"/>
        <v>Banner Square</v>
      </c>
      <c r="X289" s="10" t="str">
        <f t="shared" si="73"/>
        <v>re</v>
      </c>
      <c r="Y289" s="10" t="str">
        <f t="shared" si="74"/>
        <v>Banner Square</v>
      </c>
      <c r="Z289" s="10" t="str">
        <f t="shared" si="75"/>
        <v>Wedmore</v>
      </c>
      <c r="AA289" s="10" t="str">
        <f t="shared" si="76"/>
        <v>WC</v>
      </c>
      <c r="AB289" s="11" t="str">
        <f t="shared" si="77"/>
        <v>43657</v>
      </c>
      <c r="AC289" s="10" t="str">
        <f t="shared" si="78"/>
        <v>48</v>
      </c>
      <c r="AD289" s="10" t="str">
        <f t="shared" si="79"/>
        <v>D</v>
      </c>
      <c r="AE289" s="12" t="str">
        <f t="shared" si="80"/>
        <v/>
      </c>
    </row>
    <row r="290" spans="1:31" x14ac:dyDescent="0.25">
      <c r="A290" s="5">
        <v>295</v>
      </c>
      <c r="B290" s="6" t="s">
        <v>1146</v>
      </c>
      <c r="C290" s="6" t="s">
        <v>1147</v>
      </c>
      <c r="D290" s="6" t="s">
        <v>15</v>
      </c>
      <c r="E290" s="6" t="s">
        <v>16</v>
      </c>
      <c r="F290" s="6">
        <v>30</v>
      </c>
      <c r="G290" s="6" t="s">
        <v>1148</v>
      </c>
      <c r="H290" s="6" t="s">
        <v>912</v>
      </c>
      <c r="I290" s="6" t="s">
        <v>32</v>
      </c>
      <c r="J290" s="7">
        <v>44260</v>
      </c>
      <c r="K290" s="6">
        <v>11</v>
      </c>
      <c r="L290" s="6" t="s">
        <v>62</v>
      </c>
      <c r="M290" s="8"/>
      <c r="O290">
        <f t="shared" si="81"/>
        <v>0</v>
      </c>
      <c r="Q290" s="5" t="str">
        <f t="shared" si="66"/>
        <v>295</v>
      </c>
      <c r="R290" s="6" t="str">
        <f t="shared" si="67"/>
        <v>Magaly</v>
      </c>
      <c r="S290" s="6" t="str">
        <f t="shared" si="68"/>
        <v>Echols</v>
      </c>
      <c r="T290" s="6" t="str">
        <f t="shared" si="69"/>
        <v>Mrs</v>
      </c>
      <c r="U290" s="6" t="str">
        <f t="shared" si="70"/>
        <v>F</v>
      </c>
      <c r="V290" s="6" t="str">
        <f t="shared" si="71"/>
        <v>30</v>
      </c>
      <c r="W290" s="6" t="str">
        <f t="shared" si="72"/>
        <v>Banning Street</v>
      </c>
      <c r="X290" s="6" t="str">
        <f t="shared" si="73"/>
        <v>et</v>
      </c>
      <c r="Y290" s="6" t="str">
        <f t="shared" si="74"/>
        <v>Banning Street</v>
      </c>
      <c r="Z290" s="6" t="str">
        <f t="shared" si="75"/>
        <v>Norfolk</v>
      </c>
      <c r="AA290" s="6" t="str">
        <f t="shared" si="76"/>
        <v>WC</v>
      </c>
      <c r="AB290" s="7" t="str">
        <f t="shared" si="77"/>
        <v>44260</v>
      </c>
      <c r="AC290" s="6" t="str">
        <f t="shared" si="78"/>
        <v>11</v>
      </c>
      <c r="AD290" s="6" t="str">
        <f t="shared" si="79"/>
        <v>C4</v>
      </c>
      <c r="AE290" s="8" t="str">
        <f t="shared" si="80"/>
        <v/>
      </c>
    </row>
    <row r="291" spans="1:31" x14ac:dyDescent="0.25">
      <c r="A291" s="9">
        <v>296</v>
      </c>
      <c r="B291" s="10" t="s">
        <v>34</v>
      </c>
      <c r="C291" s="10" t="s">
        <v>1149</v>
      </c>
      <c r="D291" s="10" t="s">
        <v>28</v>
      </c>
      <c r="E291" s="10" t="s">
        <v>29</v>
      </c>
      <c r="F291" s="10">
        <v>30</v>
      </c>
      <c r="G291" s="10" t="s">
        <v>1150</v>
      </c>
      <c r="H291" s="10" t="s">
        <v>1151</v>
      </c>
      <c r="I291" s="10" t="s">
        <v>1152</v>
      </c>
      <c r="J291" s="11">
        <v>44498</v>
      </c>
      <c r="K291" s="10">
        <v>72</v>
      </c>
      <c r="L291" s="10" t="s">
        <v>68</v>
      </c>
      <c r="M291" s="12"/>
      <c r="O291">
        <f t="shared" si="81"/>
        <v>0</v>
      </c>
      <c r="Q291" s="9" t="str">
        <f t="shared" si="66"/>
        <v>296</v>
      </c>
      <c r="R291" s="10" t="str">
        <f t="shared" si="67"/>
        <v>Barry</v>
      </c>
      <c r="S291" s="10" t="str">
        <f t="shared" si="68"/>
        <v>Morris</v>
      </c>
      <c r="T291" s="10" t="str">
        <f t="shared" si="69"/>
        <v>Mr</v>
      </c>
      <c r="U291" s="10" t="str">
        <f t="shared" si="70"/>
        <v>M</v>
      </c>
      <c r="V291" s="10" t="str">
        <f t="shared" si="71"/>
        <v>30</v>
      </c>
      <c r="W291" s="10" t="str">
        <f t="shared" si="72"/>
        <v>Banstead Street</v>
      </c>
      <c r="X291" s="10" t="str">
        <f t="shared" si="73"/>
        <v>et</v>
      </c>
      <c r="Y291" s="10" t="str">
        <f t="shared" si="74"/>
        <v>Banstead Street</v>
      </c>
      <c r="Z291" s="10" t="str">
        <f t="shared" si="75"/>
        <v>Bedford</v>
      </c>
      <c r="AA291" s="10" t="str">
        <f t="shared" si="76"/>
        <v>BR</v>
      </c>
      <c r="AB291" s="11" t="str">
        <f t="shared" si="77"/>
        <v>44498</v>
      </c>
      <c r="AC291" s="10" t="str">
        <f t="shared" si="78"/>
        <v>72</v>
      </c>
      <c r="AD291" s="10" t="str">
        <f t="shared" si="79"/>
        <v>A2</v>
      </c>
      <c r="AE291" s="12" t="str">
        <f t="shared" si="80"/>
        <v/>
      </c>
    </row>
    <row r="292" spans="1:31" x14ac:dyDescent="0.25">
      <c r="A292" s="5">
        <v>297</v>
      </c>
      <c r="B292" s="6" t="s">
        <v>1153</v>
      </c>
      <c r="C292" s="6" t="s">
        <v>1154</v>
      </c>
      <c r="D292" s="6" t="s">
        <v>28</v>
      </c>
      <c r="E292" s="6" t="s">
        <v>29</v>
      </c>
      <c r="F292" s="6">
        <v>60</v>
      </c>
      <c r="G292" s="6" t="s">
        <v>1150</v>
      </c>
      <c r="H292" s="6" t="s">
        <v>1155</v>
      </c>
      <c r="I292" s="6" t="s">
        <v>25</v>
      </c>
      <c r="J292" s="7">
        <v>43652</v>
      </c>
      <c r="K292" s="6">
        <v>14</v>
      </c>
      <c r="L292" s="6" t="s">
        <v>33</v>
      </c>
      <c r="M292" s="8"/>
      <c r="O292">
        <f t="shared" si="81"/>
        <v>0</v>
      </c>
      <c r="Q292" s="5" t="str">
        <f t="shared" si="66"/>
        <v>297</v>
      </c>
      <c r="R292" s="6" t="str">
        <f t="shared" si="67"/>
        <v>Matthew</v>
      </c>
      <c r="S292" s="6" t="str">
        <f t="shared" si="68"/>
        <v>John</v>
      </c>
      <c r="T292" s="6" t="str">
        <f t="shared" si="69"/>
        <v>Mr</v>
      </c>
      <c r="U292" s="6" t="str">
        <f t="shared" si="70"/>
        <v>M</v>
      </c>
      <c r="V292" s="6" t="str">
        <f t="shared" si="71"/>
        <v>60</v>
      </c>
      <c r="W292" s="6" t="str">
        <f t="shared" si="72"/>
        <v>Banstead Street</v>
      </c>
      <c r="X292" s="6" t="str">
        <f t="shared" si="73"/>
        <v>et</v>
      </c>
      <c r="Y292" s="6" t="str">
        <f t="shared" si="74"/>
        <v>Banstead Street</v>
      </c>
      <c r="Z292" s="6" t="str">
        <f t="shared" si="75"/>
        <v>Henfield</v>
      </c>
      <c r="AA292" s="6" t="str">
        <f t="shared" si="76"/>
        <v>HG</v>
      </c>
      <c r="AB292" s="7" t="str">
        <f t="shared" si="77"/>
        <v>43652</v>
      </c>
      <c r="AC292" s="6" t="str">
        <f t="shared" si="78"/>
        <v>14</v>
      </c>
      <c r="AD292" s="6" t="str">
        <f t="shared" si="79"/>
        <v>A3</v>
      </c>
      <c r="AE292" s="8" t="str">
        <f t="shared" si="80"/>
        <v/>
      </c>
    </row>
    <row r="293" spans="1:31" x14ac:dyDescent="0.25">
      <c r="A293" s="9">
        <v>298</v>
      </c>
      <c r="B293" s="10" t="s">
        <v>1156</v>
      </c>
      <c r="C293" s="10" t="s">
        <v>1157</v>
      </c>
      <c r="D293" s="10" t="s">
        <v>41</v>
      </c>
      <c r="E293" s="10" t="s">
        <v>16</v>
      </c>
      <c r="F293" s="10">
        <v>30</v>
      </c>
      <c r="G293" s="10" t="s">
        <v>1158</v>
      </c>
      <c r="H293" s="10" t="s">
        <v>1159</v>
      </c>
      <c r="I293" s="10" t="s">
        <v>87</v>
      </c>
      <c r="J293" s="11">
        <v>44336</v>
      </c>
      <c r="K293" s="10">
        <v>70</v>
      </c>
      <c r="L293" s="10" t="s">
        <v>99</v>
      </c>
      <c r="M293" s="12"/>
      <c r="O293">
        <f t="shared" si="81"/>
        <v>0</v>
      </c>
      <c r="Q293" s="9" t="str">
        <f t="shared" si="66"/>
        <v>298</v>
      </c>
      <c r="R293" s="10" t="str">
        <f t="shared" si="67"/>
        <v>Elana</v>
      </c>
      <c r="S293" s="10" t="str">
        <f t="shared" si="68"/>
        <v>Lam</v>
      </c>
      <c r="T293" s="10" t="str">
        <f t="shared" si="69"/>
        <v>Ms</v>
      </c>
      <c r="U293" s="10" t="str">
        <f t="shared" si="70"/>
        <v>F</v>
      </c>
      <c r="V293" s="10" t="str">
        <f t="shared" si="71"/>
        <v>30</v>
      </c>
      <c r="W293" s="10" t="str">
        <f t="shared" si="72"/>
        <v>Barbel Street</v>
      </c>
      <c r="X293" s="10" t="str">
        <f t="shared" si="73"/>
        <v>et</v>
      </c>
      <c r="Y293" s="10" t="str">
        <f t="shared" si="74"/>
        <v>Barbel Street</v>
      </c>
      <c r="Z293" s="10" t="str">
        <f t="shared" si="75"/>
        <v>Blakeney</v>
      </c>
      <c r="AA293" s="10" t="str">
        <f t="shared" si="76"/>
        <v>FY</v>
      </c>
      <c r="AB293" s="11" t="str">
        <f t="shared" si="77"/>
        <v>44336</v>
      </c>
      <c r="AC293" s="10" t="str">
        <f t="shared" si="78"/>
        <v>70</v>
      </c>
      <c r="AD293" s="10" t="str">
        <f t="shared" si="79"/>
        <v>E</v>
      </c>
      <c r="AE293" s="12" t="str">
        <f t="shared" si="80"/>
        <v/>
      </c>
    </row>
    <row r="294" spans="1:31" x14ac:dyDescent="0.25">
      <c r="A294" s="5">
        <v>299</v>
      </c>
      <c r="B294" s="6" t="s">
        <v>1160</v>
      </c>
      <c r="C294" s="6" t="s">
        <v>1161</v>
      </c>
      <c r="D294" s="6" t="s">
        <v>41</v>
      </c>
      <c r="E294" s="6" t="s">
        <v>16</v>
      </c>
      <c r="F294" s="6">
        <v>30</v>
      </c>
      <c r="G294" s="6" t="s">
        <v>1162</v>
      </c>
      <c r="H294" s="6" t="s">
        <v>1163</v>
      </c>
      <c r="I294" s="6" t="s">
        <v>32</v>
      </c>
      <c r="J294" s="7">
        <v>43547</v>
      </c>
      <c r="K294" s="6">
        <v>82</v>
      </c>
      <c r="L294" s="6" t="s">
        <v>78</v>
      </c>
      <c r="M294" s="8"/>
      <c r="O294">
        <f t="shared" si="81"/>
        <v>0</v>
      </c>
      <c r="Q294" s="5" t="str">
        <f t="shared" si="66"/>
        <v>299</v>
      </c>
      <c r="R294" s="6" t="str">
        <f t="shared" si="67"/>
        <v>Lean</v>
      </c>
      <c r="S294" s="6" t="str">
        <f t="shared" si="68"/>
        <v>Maloney</v>
      </c>
      <c r="T294" s="6" t="str">
        <f t="shared" si="69"/>
        <v>Ms</v>
      </c>
      <c r="U294" s="6" t="str">
        <f t="shared" si="70"/>
        <v>F</v>
      </c>
      <c r="V294" s="6" t="str">
        <f t="shared" si="71"/>
        <v>30</v>
      </c>
      <c r="W294" s="6" t="str">
        <f t="shared" si="72"/>
        <v>Barclay Close</v>
      </c>
      <c r="X294" s="6" t="str">
        <f t="shared" si="73"/>
        <v>se</v>
      </c>
      <c r="Y294" s="6" t="str">
        <f t="shared" si="74"/>
        <v>Barclay Close</v>
      </c>
      <c r="Z294" s="6" t="str">
        <f t="shared" si="75"/>
        <v>Newport</v>
      </c>
      <c r="AA294" s="6" t="str">
        <f t="shared" si="76"/>
        <v>WC</v>
      </c>
      <c r="AB294" s="7" t="str">
        <f t="shared" si="77"/>
        <v>43547</v>
      </c>
      <c r="AC294" s="6" t="str">
        <f t="shared" si="78"/>
        <v>82</v>
      </c>
      <c r="AD294" s="6" t="str">
        <f t="shared" si="79"/>
        <v>C2</v>
      </c>
      <c r="AE294" s="8" t="str">
        <f t="shared" si="80"/>
        <v/>
      </c>
    </row>
    <row r="295" spans="1:31" x14ac:dyDescent="0.25">
      <c r="A295" s="9">
        <v>300</v>
      </c>
      <c r="B295" s="10" t="s">
        <v>1164</v>
      </c>
      <c r="C295" s="10" t="s">
        <v>1165</v>
      </c>
      <c r="D295" s="10" t="s">
        <v>28</v>
      </c>
      <c r="E295" s="10" t="s">
        <v>29</v>
      </c>
      <c r="F295" s="10">
        <v>60</v>
      </c>
      <c r="G295" s="10" t="s">
        <v>1166</v>
      </c>
      <c r="H295" s="10" t="s">
        <v>530</v>
      </c>
      <c r="I295" s="10" t="s">
        <v>32</v>
      </c>
      <c r="J295" s="11">
        <v>44128</v>
      </c>
      <c r="K295" s="10">
        <v>44</v>
      </c>
      <c r="L295" s="10" t="s">
        <v>52</v>
      </c>
      <c r="M295" s="12"/>
      <c r="O295">
        <f t="shared" si="81"/>
        <v>0</v>
      </c>
      <c r="Q295" s="9" t="str">
        <f t="shared" si="66"/>
        <v>300</v>
      </c>
      <c r="R295" s="10" t="str">
        <f t="shared" si="67"/>
        <v>Brice</v>
      </c>
      <c r="S295" s="10" t="str">
        <f t="shared" si="68"/>
        <v>Houston</v>
      </c>
      <c r="T295" s="10" t="str">
        <f t="shared" si="69"/>
        <v>Mr</v>
      </c>
      <c r="U295" s="10" t="str">
        <f t="shared" si="70"/>
        <v>M</v>
      </c>
      <c r="V295" s="10" t="str">
        <f t="shared" si="71"/>
        <v>60</v>
      </c>
      <c r="W295" s="10" t="str">
        <f t="shared" si="72"/>
        <v>Barclay Street</v>
      </c>
      <c r="X295" s="10" t="str">
        <f t="shared" si="73"/>
        <v>et</v>
      </c>
      <c r="Y295" s="10" t="str">
        <f t="shared" si="74"/>
        <v>Barclay Street</v>
      </c>
      <c r="Z295" s="10" t="str">
        <f t="shared" si="75"/>
        <v>Moelfre</v>
      </c>
      <c r="AA295" s="10" t="str">
        <f t="shared" si="76"/>
        <v>WC</v>
      </c>
      <c r="AB295" s="11" t="str">
        <f t="shared" si="77"/>
        <v>44128</v>
      </c>
      <c r="AC295" s="10" t="str">
        <f t="shared" si="78"/>
        <v>44</v>
      </c>
      <c r="AD295" s="10" t="str">
        <f t="shared" si="79"/>
        <v>A1</v>
      </c>
      <c r="AE295" s="12" t="str">
        <f t="shared" si="80"/>
        <v/>
      </c>
    </row>
    <row r="296" spans="1:31" x14ac:dyDescent="0.25">
      <c r="A296" s="9">
        <v>302</v>
      </c>
      <c r="B296" s="10" t="s">
        <v>608</v>
      </c>
      <c r="C296" s="10" t="s">
        <v>1167</v>
      </c>
      <c r="D296" s="10" t="s">
        <v>28</v>
      </c>
      <c r="E296" s="10" t="s">
        <v>29</v>
      </c>
      <c r="F296" s="10">
        <v>90</v>
      </c>
      <c r="G296" s="10" t="s">
        <v>1166</v>
      </c>
      <c r="H296" s="10" t="s">
        <v>1168</v>
      </c>
      <c r="I296" s="10" t="s">
        <v>32</v>
      </c>
      <c r="J296" s="11">
        <v>43891</v>
      </c>
      <c r="K296" s="10">
        <v>18</v>
      </c>
      <c r="L296" s="10" t="s">
        <v>68</v>
      </c>
      <c r="M296" s="12"/>
      <c r="O296">
        <f t="shared" si="81"/>
        <v>0</v>
      </c>
      <c r="Q296" s="9" t="str">
        <f t="shared" si="66"/>
        <v>302</v>
      </c>
      <c r="R296" s="10" t="str">
        <f t="shared" si="67"/>
        <v>Joey</v>
      </c>
      <c r="S296" s="10" t="str">
        <f t="shared" si="68"/>
        <v>Hale</v>
      </c>
      <c r="T296" s="10" t="str">
        <f t="shared" si="69"/>
        <v>Mr</v>
      </c>
      <c r="U296" s="10" t="str">
        <f t="shared" si="70"/>
        <v>M</v>
      </c>
      <c r="V296" s="10" t="str">
        <f t="shared" si="71"/>
        <v>90</v>
      </c>
      <c r="W296" s="10" t="str">
        <f t="shared" si="72"/>
        <v>Barclay Street</v>
      </c>
      <c r="X296" s="10" t="str">
        <f t="shared" si="73"/>
        <v>et</v>
      </c>
      <c r="Y296" s="10" t="str">
        <f t="shared" si="74"/>
        <v>Barclay Street</v>
      </c>
      <c r="Z296" s="10" t="str">
        <f t="shared" si="75"/>
        <v>Sutton Coldfield</v>
      </c>
      <c r="AA296" s="10" t="str">
        <f t="shared" si="76"/>
        <v>WC</v>
      </c>
      <c r="AB296" s="11" t="str">
        <f t="shared" si="77"/>
        <v>43891</v>
      </c>
      <c r="AC296" s="10" t="str">
        <f t="shared" si="78"/>
        <v>18</v>
      </c>
      <c r="AD296" s="10" t="str">
        <f t="shared" si="79"/>
        <v>A2</v>
      </c>
      <c r="AE296" s="12" t="str">
        <f t="shared" si="80"/>
        <v/>
      </c>
    </row>
    <row r="297" spans="1:31" x14ac:dyDescent="0.25">
      <c r="A297" s="5">
        <v>303</v>
      </c>
      <c r="B297" s="6" t="s">
        <v>1169</v>
      </c>
      <c r="C297" s="6" t="s">
        <v>1170</v>
      </c>
      <c r="D297" s="6" t="s">
        <v>15</v>
      </c>
      <c r="E297" s="6" t="s">
        <v>16</v>
      </c>
      <c r="F297" s="6">
        <v>30</v>
      </c>
      <c r="G297" s="6" t="s">
        <v>1171</v>
      </c>
      <c r="H297" s="6" t="s">
        <v>1172</v>
      </c>
      <c r="I297" s="6" t="s">
        <v>32</v>
      </c>
      <c r="J297" s="7">
        <v>43794</v>
      </c>
      <c r="K297" s="6">
        <v>8</v>
      </c>
      <c r="L297" s="6" t="s">
        <v>78</v>
      </c>
      <c r="M297" s="8"/>
      <c r="O297">
        <f t="shared" si="81"/>
        <v>0</v>
      </c>
      <c r="Q297" s="5" t="str">
        <f t="shared" si="66"/>
        <v>303</v>
      </c>
      <c r="R297" s="6" t="str">
        <f t="shared" si="67"/>
        <v>Katrina</v>
      </c>
      <c r="S297" s="6" t="str">
        <f t="shared" si="68"/>
        <v>Boggs</v>
      </c>
      <c r="T297" s="6" t="str">
        <f t="shared" si="69"/>
        <v>Mrs</v>
      </c>
      <c r="U297" s="6" t="str">
        <f t="shared" si="70"/>
        <v>F</v>
      </c>
      <c r="V297" s="6" t="str">
        <f t="shared" si="71"/>
        <v>30</v>
      </c>
      <c r="W297" s="6" t="str">
        <f t="shared" si="72"/>
        <v>Barford Street</v>
      </c>
      <c r="X297" s="6" t="str">
        <f t="shared" si="73"/>
        <v>et</v>
      </c>
      <c r="Y297" s="6" t="str">
        <f t="shared" si="74"/>
        <v>Barford Street</v>
      </c>
      <c r="Z297" s="6" t="str">
        <f t="shared" si="75"/>
        <v>Marlborough</v>
      </c>
      <c r="AA297" s="6" t="str">
        <f t="shared" si="76"/>
        <v>WC</v>
      </c>
      <c r="AB297" s="7" t="str">
        <f t="shared" si="77"/>
        <v>43794</v>
      </c>
      <c r="AC297" s="6" t="str">
        <f t="shared" si="78"/>
        <v>8</v>
      </c>
      <c r="AD297" s="6" t="str">
        <f t="shared" si="79"/>
        <v>C2</v>
      </c>
      <c r="AE297" s="8" t="str">
        <f t="shared" si="80"/>
        <v/>
      </c>
    </row>
    <row r="298" spans="1:31" x14ac:dyDescent="0.25">
      <c r="A298" s="9">
        <v>304</v>
      </c>
      <c r="B298" s="10" t="s">
        <v>1173</v>
      </c>
      <c r="C298" s="10" t="s">
        <v>1174</v>
      </c>
      <c r="D298" s="10" t="s">
        <v>49</v>
      </c>
      <c r="E298" s="10" t="s">
        <v>16</v>
      </c>
      <c r="F298" s="10">
        <v>90</v>
      </c>
      <c r="G298" s="10" t="s">
        <v>1175</v>
      </c>
      <c r="H298" s="10" t="s">
        <v>698</v>
      </c>
      <c r="I298" s="10" t="s">
        <v>699</v>
      </c>
      <c r="J298" s="11">
        <v>44492</v>
      </c>
      <c r="K298" s="10">
        <v>5</v>
      </c>
      <c r="L298" s="10" t="s">
        <v>39</v>
      </c>
      <c r="M298" s="12"/>
      <c r="O298">
        <f t="shared" si="81"/>
        <v>0</v>
      </c>
      <c r="Q298" s="9" t="str">
        <f t="shared" si="66"/>
        <v>304</v>
      </c>
      <c r="R298" s="10" t="str">
        <f t="shared" si="67"/>
        <v>Reiko</v>
      </c>
      <c r="S298" s="10" t="str">
        <f t="shared" si="68"/>
        <v>Greenberg</v>
      </c>
      <c r="T298" s="10" t="str">
        <f t="shared" si="69"/>
        <v>Miss</v>
      </c>
      <c r="U298" s="10" t="str">
        <f t="shared" si="70"/>
        <v>F</v>
      </c>
      <c r="V298" s="10" t="str">
        <f t="shared" si="71"/>
        <v>90</v>
      </c>
      <c r="W298" s="10" t="str">
        <f t="shared" si="72"/>
        <v>Barge House</v>
      </c>
      <c r="X298" s="10" t="str">
        <f t="shared" si="73"/>
        <v>se</v>
      </c>
      <c r="Y298" s="10" t="str">
        <f t="shared" si="74"/>
        <v>Barge House</v>
      </c>
      <c r="Z298" s="10" t="str">
        <f t="shared" si="75"/>
        <v>Billingham</v>
      </c>
      <c r="AA298" s="10" t="str">
        <f t="shared" si="76"/>
        <v>CM</v>
      </c>
      <c r="AB298" s="11" t="str">
        <f t="shared" si="77"/>
        <v>44492</v>
      </c>
      <c r="AC298" s="10" t="str">
        <f t="shared" si="78"/>
        <v>5</v>
      </c>
      <c r="AD298" s="10" t="str">
        <f t="shared" si="79"/>
        <v>C1</v>
      </c>
      <c r="AE298" s="12" t="str">
        <f t="shared" si="80"/>
        <v/>
      </c>
    </row>
    <row r="299" spans="1:31" x14ac:dyDescent="0.25">
      <c r="A299" s="5">
        <v>305</v>
      </c>
      <c r="B299" s="6" t="s">
        <v>1176</v>
      </c>
      <c r="C299" s="6" t="s">
        <v>1177</v>
      </c>
      <c r="D299" s="6" t="s">
        <v>15</v>
      </c>
      <c r="E299" s="6" t="s">
        <v>16</v>
      </c>
      <c r="F299" s="6">
        <v>90</v>
      </c>
      <c r="G299" s="6" t="s">
        <v>1178</v>
      </c>
      <c r="H299" s="6" t="s">
        <v>1179</v>
      </c>
      <c r="I299" s="6" t="s">
        <v>881</v>
      </c>
      <c r="J299" s="7">
        <v>44526</v>
      </c>
      <c r="K299" s="6">
        <v>36</v>
      </c>
      <c r="L299" s="6" t="s">
        <v>78</v>
      </c>
      <c r="M299" s="8"/>
      <c r="O299">
        <f t="shared" si="81"/>
        <v>0</v>
      </c>
      <c r="Q299" s="5" t="str">
        <f t="shared" si="66"/>
        <v>305</v>
      </c>
      <c r="R299" s="6" t="str">
        <f t="shared" si="67"/>
        <v>Laurinda</v>
      </c>
      <c r="S299" s="6" t="str">
        <f t="shared" si="68"/>
        <v>Jimenez</v>
      </c>
      <c r="T299" s="6" t="str">
        <f t="shared" si="69"/>
        <v>Mrs</v>
      </c>
      <c r="U299" s="6" t="str">
        <f t="shared" si="70"/>
        <v>F</v>
      </c>
      <c r="V299" s="6" t="str">
        <f t="shared" si="71"/>
        <v>90</v>
      </c>
      <c r="W299" s="6" t="str">
        <f t="shared" si="72"/>
        <v>Bargery Road</v>
      </c>
      <c r="X299" s="6" t="str">
        <f t="shared" si="73"/>
        <v>ad</v>
      </c>
      <c r="Y299" s="6" t="str">
        <f t="shared" si="74"/>
        <v>Bargery Road</v>
      </c>
      <c r="Z299" s="6" t="str">
        <f t="shared" si="75"/>
        <v>Inverurie</v>
      </c>
      <c r="AA299" s="6" t="str">
        <f t="shared" si="76"/>
        <v>LS</v>
      </c>
      <c r="AB299" s="7" t="str">
        <f t="shared" si="77"/>
        <v>44526</v>
      </c>
      <c r="AC299" s="6" t="str">
        <f t="shared" si="78"/>
        <v>36</v>
      </c>
      <c r="AD299" s="6" t="str">
        <f t="shared" si="79"/>
        <v>C2</v>
      </c>
      <c r="AE299" s="8" t="str">
        <f t="shared" si="80"/>
        <v/>
      </c>
    </row>
    <row r="300" spans="1:31" x14ac:dyDescent="0.25">
      <c r="A300" s="9">
        <v>306</v>
      </c>
      <c r="B300" s="10" t="s">
        <v>930</v>
      </c>
      <c r="C300" s="10" t="s">
        <v>194</v>
      </c>
      <c r="D300" s="10" t="s">
        <v>28</v>
      </c>
      <c r="E300" s="10" t="s">
        <v>29</v>
      </c>
      <c r="F300" s="10">
        <v>30</v>
      </c>
      <c r="G300" s="10" t="s">
        <v>1180</v>
      </c>
      <c r="H300" s="10" t="s">
        <v>1181</v>
      </c>
      <c r="I300" s="10" t="s">
        <v>32</v>
      </c>
      <c r="J300" s="11">
        <v>43676</v>
      </c>
      <c r="K300" s="10">
        <v>65</v>
      </c>
      <c r="L300" s="10" t="s">
        <v>52</v>
      </c>
      <c r="M300" s="12"/>
      <c r="O300">
        <f t="shared" si="81"/>
        <v>0</v>
      </c>
      <c r="Q300" s="9" t="str">
        <f t="shared" si="66"/>
        <v>306</v>
      </c>
      <c r="R300" s="10" t="str">
        <f t="shared" si="67"/>
        <v>Dwain</v>
      </c>
      <c r="S300" s="10" t="str">
        <f t="shared" si="68"/>
        <v>Hoyt</v>
      </c>
      <c r="T300" s="10" t="str">
        <f t="shared" si="69"/>
        <v>Mr</v>
      </c>
      <c r="U300" s="10" t="str">
        <f t="shared" si="70"/>
        <v>M</v>
      </c>
      <c r="V300" s="10" t="str">
        <f t="shared" si="71"/>
        <v>30</v>
      </c>
      <c r="W300" s="10" t="str">
        <f t="shared" si="72"/>
        <v>Barili Lodge</v>
      </c>
      <c r="X300" s="10" t="str">
        <f t="shared" si="73"/>
        <v>ge</v>
      </c>
      <c r="Y300" s="10" t="str">
        <f t="shared" si="74"/>
        <v>Barili Lodge</v>
      </c>
      <c r="Z300" s="10" t="str">
        <f t="shared" si="75"/>
        <v>Yarm</v>
      </c>
      <c r="AA300" s="10" t="str">
        <f t="shared" si="76"/>
        <v>WC</v>
      </c>
      <c r="AB300" s="11" t="str">
        <f t="shared" si="77"/>
        <v>43676</v>
      </c>
      <c r="AC300" s="10" t="str">
        <f t="shared" si="78"/>
        <v>65</v>
      </c>
      <c r="AD300" s="10" t="str">
        <f t="shared" si="79"/>
        <v>A1</v>
      </c>
      <c r="AE300" s="12" t="str">
        <f t="shared" si="80"/>
        <v/>
      </c>
    </row>
    <row r="301" spans="1:31" x14ac:dyDescent="0.25">
      <c r="A301" s="5">
        <v>307</v>
      </c>
      <c r="B301" s="6" t="s">
        <v>1182</v>
      </c>
      <c r="C301" s="6" t="s">
        <v>1183</v>
      </c>
      <c r="D301" s="6" t="s">
        <v>28</v>
      </c>
      <c r="E301" s="6" t="s">
        <v>29</v>
      </c>
      <c r="F301" s="6">
        <v>30</v>
      </c>
      <c r="G301" s="6" t="s">
        <v>1184</v>
      </c>
      <c r="H301" s="6" t="s">
        <v>1185</v>
      </c>
      <c r="I301" s="6" t="s">
        <v>171</v>
      </c>
      <c r="J301" s="7">
        <v>44316</v>
      </c>
      <c r="K301" s="6">
        <v>3</v>
      </c>
      <c r="L301" s="6" t="s">
        <v>78</v>
      </c>
      <c r="M301" s="8"/>
      <c r="O301">
        <f t="shared" si="81"/>
        <v>0</v>
      </c>
      <c r="Q301" s="5" t="str">
        <f t="shared" si="66"/>
        <v>307</v>
      </c>
      <c r="R301" s="6" t="str">
        <f t="shared" si="67"/>
        <v>Danny</v>
      </c>
      <c r="S301" s="6" t="str">
        <f t="shared" si="68"/>
        <v>Sheehan</v>
      </c>
      <c r="T301" s="6" t="str">
        <f t="shared" si="69"/>
        <v>Mr</v>
      </c>
      <c r="U301" s="6" t="str">
        <f t="shared" si="70"/>
        <v>M</v>
      </c>
      <c r="V301" s="6" t="str">
        <f t="shared" si="71"/>
        <v>30</v>
      </c>
      <c r="W301" s="6" t="str">
        <f t="shared" si="72"/>
        <v>Barkham Road</v>
      </c>
      <c r="X301" s="6" t="str">
        <f t="shared" si="73"/>
        <v>ad</v>
      </c>
      <c r="Y301" s="6" t="str">
        <f t="shared" si="74"/>
        <v>Barkham Road</v>
      </c>
      <c r="Z301" s="6" t="str">
        <f t="shared" si="75"/>
        <v>Coatbridge</v>
      </c>
      <c r="AA301" s="6" t="str">
        <f t="shared" si="76"/>
        <v>PR</v>
      </c>
      <c r="AB301" s="7" t="str">
        <f t="shared" si="77"/>
        <v>44316</v>
      </c>
      <c r="AC301" s="6" t="str">
        <f t="shared" si="78"/>
        <v>3</v>
      </c>
      <c r="AD301" s="6" t="str">
        <f t="shared" si="79"/>
        <v>C2</v>
      </c>
      <c r="AE301" s="8" t="str">
        <f t="shared" si="80"/>
        <v/>
      </c>
    </row>
    <row r="302" spans="1:31" x14ac:dyDescent="0.25">
      <c r="A302" s="9">
        <v>308</v>
      </c>
      <c r="B302" s="10" t="s">
        <v>1186</v>
      </c>
      <c r="C302" s="10" t="s">
        <v>1187</v>
      </c>
      <c r="D302" s="10" t="s">
        <v>28</v>
      </c>
      <c r="E302" s="10" t="s">
        <v>29</v>
      </c>
      <c r="F302" s="10">
        <v>90</v>
      </c>
      <c r="G302" s="10" t="s">
        <v>1188</v>
      </c>
      <c r="H302" s="10" t="s">
        <v>1189</v>
      </c>
      <c r="I302" s="10" t="s">
        <v>38</v>
      </c>
      <c r="J302" s="11">
        <v>44191</v>
      </c>
      <c r="K302" s="10">
        <v>22</v>
      </c>
      <c r="L302" s="10" t="s">
        <v>99</v>
      </c>
      <c r="M302" s="12"/>
      <c r="O302">
        <f t="shared" si="81"/>
        <v>0</v>
      </c>
      <c r="Q302" s="9" t="str">
        <f t="shared" si="66"/>
        <v>308</v>
      </c>
      <c r="R302" s="10" t="str">
        <f t="shared" si="67"/>
        <v>Johnson</v>
      </c>
      <c r="S302" s="10" t="str">
        <f t="shared" si="68"/>
        <v>Parsons</v>
      </c>
      <c r="T302" s="10" t="str">
        <f t="shared" si="69"/>
        <v>Mr</v>
      </c>
      <c r="U302" s="10" t="str">
        <f t="shared" si="70"/>
        <v>M</v>
      </c>
      <c r="V302" s="10" t="str">
        <f t="shared" si="71"/>
        <v>90</v>
      </c>
      <c r="W302" s="10" t="str">
        <f t="shared" si="72"/>
        <v>Barlby Gardens</v>
      </c>
      <c r="X302" s="10" t="str">
        <f t="shared" si="73"/>
        <v>ns</v>
      </c>
      <c r="Y302" s="10" t="str">
        <f t="shared" si="74"/>
        <v>Barlby Gardens</v>
      </c>
      <c r="Z302" s="10" t="str">
        <f t="shared" si="75"/>
        <v>Dalbeattie</v>
      </c>
      <c r="AA302" s="10" t="str">
        <f t="shared" si="76"/>
        <v>RM</v>
      </c>
      <c r="AB302" s="11" t="str">
        <f t="shared" si="77"/>
        <v>44191</v>
      </c>
      <c r="AC302" s="10" t="str">
        <f t="shared" si="78"/>
        <v>22</v>
      </c>
      <c r="AD302" s="10" t="str">
        <f t="shared" si="79"/>
        <v>E</v>
      </c>
      <c r="AE302" s="12" t="str">
        <f t="shared" si="80"/>
        <v/>
      </c>
    </row>
    <row r="303" spans="1:31" x14ac:dyDescent="0.25">
      <c r="A303" s="5">
        <v>309</v>
      </c>
      <c r="B303" s="6" t="s">
        <v>1190</v>
      </c>
      <c r="C303" s="6" t="s">
        <v>1191</v>
      </c>
      <c r="D303" s="6" t="s">
        <v>15</v>
      </c>
      <c r="E303" s="6" t="s">
        <v>16</v>
      </c>
      <c r="F303" s="6">
        <v>90</v>
      </c>
      <c r="G303" s="6" t="s">
        <v>1192</v>
      </c>
      <c r="H303" s="6" t="s">
        <v>1193</v>
      </c>
      <c r="I303" s="6" t="s">
        <v>1194</v>
      </c>
      <c r="J303" s="7">
        <v>43933</v>
      </c>
      <c r="K303" s="6">
        <v>4</v>
      </c>
      <c r="L303" s="6" t="s">
        <v>62</v>
      </c>
      <c r="M303" s="8"/>
      <c r="O303">
        <f t="shared" si="81"/>
        <v>0</v>
      </c>
      <c r="Q303" s="5" t="str">
        <f t="shared" si="66"/>
        <v>309</v>
      </c>
      <c r="R303" s="6" t="str">
        <f t="shared" si="67"/>
        <v>Shanita</v>
      </c>
      <c r="S303" s="6" t="str">
        <f t="shared" si="68"/>
        <v>Hardin</v>
      </c>
      <c r="T303" s="6" t="str">
        <f t="shared" si="69"/>
        <v>Mrs</v>
      </c>
      <c r="U303" s="6" t="str">
        <f t="shared" si="70"/>
        <v>F</v>
      </c>
      <c r="V303" s="6" t="str">
        <f t="shared" si="71"/>
        <v>90</v>
      </c>
      <c r="W303" s="6" t="str">
        <f t="shared" si="72"/>
        <v>Barley Mow</v>
      </c>
      <c r="X303" s="6" t="str">
        <f t="shared" si="73"/>
        <v>ow</v>
      </c>
      <c r="Y303" s="6" t="str">
        <f t="shared" si="74"/>
        <v>Barley Mow</v>
      </c>
      <c r="Z303" s="6" t="str">
        <f t="shared" si="75"/>
        <v>Dursley</v>
      </c>
      <c r="AA303" s="6" t="str">
        <f t="shared" si="76"/>
        <v>LU</v>
      </c>
      <c r="AB303" s="7" t="str">
        <f t="shared" si="77"/>
        <v>43933</v>
      </c>
      <c r="AC303" s="6" t="str">
        <f t="shared" si="78"/>
        <v>4</v>
      </c>
      <c r="AD303" s="6" t="str">
        <f t="shared" si="79"/>
        <v>C4</v>
      </c>
      <c r="AE303" s="8" t="str">
        <f t="shared" si="80"/>
        <v/>
      </c>
    </row>
    <row r="304" spans="1:31" x14ac:dyDescent="0.25">
      <c r="A304" s="9">
        <v>310</v>
      </c>
      <c r="B304" s="10" t="s">
        <v>1195</v>
      </c>
      <c r="C304" s="10" t="s">
        <v>437</v>
      </c>
      <c r="D304" s="10" t="s">
        <v>28</v>
      </c>
      <c r="E304" s="10" t="s">
        <v>29</v>
      </c>
      <c r="F304" s="10">
        <v>60</v>
      </c>
      <c r="G304" s="10" t="s">
        <v>1196</v>
      </c>
      <c r="H304" s="10" t="s">
        <v>1197</v>
      </c>
      <c r="I304" s="10" t="s">
        <v>32</v>
      </c>
      <c r="J304" s="11">
        <v>44169</v>
      </c>
      <c r="K304" s="10">
        <v>60</v>
      </c>
      <c r="L304" s="10" t="s">
        <v>52</v>
      </c>
      <c r="M304" s="12"/>
      <c r="O304">
        <f t="shared" si="81"/>
        <v>0</v>
      </c>
      <c r="Q304" s="9" t="str">
        <f t="shared" si="66"/>
        <v>310</v>
      </c>
      <c r="R304" s="10" t="str">
        <f t="shared" si="67"/>
        <v>Gerald</v>
      </c>
      <c r="S304" s="10" t="str">
        <f t="shared" si="68"/>
        <v>Kelley</v>
      </c>
      <c r="T304" s="10" t="str">
        <f t="shared" si="69"/>
        <v>Mr</v>
      </c>
      <c r="U304" s="10" t="str">
        <f t="shared" si="70"/>
        <v>M</v>
      </c>
      <c r="V304" s="10" t="str">
        <f t="shared" si="71"/>
        <v>60</v>
      </c>
      <c r="W304" s="10" t="str">
        <f t="shared" si="72"/>
        <v>Barnardo Gdns</v>
      </c>
      <c r="X304" s="10" t="str">
        <f t="shared" si="73"/>
        <v>ns</v>
      </c>
      <c r="Y304" s="10" t="str">
        <f t="shared" si="74"/>
        <v>Barnardo Gdns</v>
      </c>
      <c r="Z304" s="10" t="str">
        <f t="shared" si="75"/>
        <v>West Linton</v>
      </c>
      <c r="AA304" s="10" t="str">
        <f t="shared" si="76"/>
        <v>WC</v>
      </c>
      <c r="AB304" s="11" t="str">
        <f t="shared" si="77"/>
        <v>44169</v>
      </c>
      <c r="AC304" s="10" t="str">
        <f t="shared" si="78"/>
        <v>60</v>
      </c>
      <c r="AD304" s="10" t="str">
        <f t="shared" si="79"/>
        <v>A1</v>
      </c>
      <c r="AE304" s="12" t="str">
        <f t="shared" si="80"/>
        <v/>
      </c>
    </row>
    <row r="305" spans="1:31" x14ac:dyDescent="0.25">
      <c r="A305" s="5">
        <v>311</v>
      </c>
      <c r="B305" s="6" t="s">
        <v>1198</v>
      </c>
      <c r="C305" s="6" t="s">
        <v>1199</v>
      </c>
      <c r="D305" s="6" t="s">
        <v>49</v>
      </c>
      <c r="E305" s="6" t="s">
        <v>16</v>
      </c>
      <c r="F305" s="6">
        <v>60</v>
      </c>
      <c r="G305" s="6" t="s">
        <v>1200</v>
      </c>
      <c r="H305" s="6" t="s">
        <v>1201</v>
      </c>
      <c r="I305" s="6" t="s">
        <v>291</v>
      </c>
      <c r="J305" s="7">
        <v>43994</v>
      </c>
      <c r="K305" s="6">
        <v>4</v>
      </c>
      <c r="L305" s="6" t="s">
        <v>157</v>
      </c>
      <c r="M305" s="8"/>
      <c r="O305">
        <f t="shared" si="81"/>
        <v>0</v>
      </c>
      <c r="Q305" s="5" t="str">
        <f t="shared" si="66"/>
        <v>311</v>
      </c>
      <c r="R305" s="6" t="str">
        <f t="shared" si="67"/>
        <v>Kyla</v>
      </c>
      <c r="S305" s="6" t="str">
        <f t="shared" si="68"/>
        <v>Reeder</v>
      </c>
      <c r="T305" s="6" t="str">
        <f t="shared" si="69"/>
        <v>Miss</v>
      </c>
      <c r="U305" s="6" t="str">
        <f t="shared" si="70"/>
        <v>F</v>
      </c>
      <c r="V305" s="6" t="str">
        <f t="shared" si="71"/>
        <v>60</v>
      </c>
      <c r="W305" s="6" t="str">
        <f t="shared" si="72"/>
        <v>Barnardo Street</v>
      </c>
      <c r="X305" s="6" t="str">
        <f t="shared" si="73"/>
        <v>et</v>
      </c>
      <c r="Y305" s="6" t="str">
        <f t="shared" si="74"/>
        <v>Barnardo Street</v>
      </c>
      <c r="Z305" s="6" t="str">
        <f t="shared" si="75"/>
        <v>Lancashire</v>
      </c>
      <c r="AA305" s="6" t="str">
        <f t="shared" si="76"/>
        <v>HS</v>
      </c>
      <c r="AB305" s="7" t="str">
        <f t="shared" si="77"/>
        <v>43994</v>
      </c>
      <c r="AC305" s="6" t="str">
        <f t="shared" si="78"/>
        <v>4</v>
      </c>
      <c r="AD305" s="6" t="str">
        <f t="shared" si="79"/>
        <v>C3</v>
      </c>
      <c r="AE305" s="8" t="str">
        <f t="shared" si="80"/>
        <v/>
      </c>
    </row>
    <row r="306" spans="1:31" x14ac:dyDescent="0.25">
      <c r="A306" s="9">
        <v>312</v>
      </c>
      <c r="B306" s="10" t="s">
        <v>1202</v>
      </c>
      <c r="C306" s="10" t="s">
        <v>1203</v>
      </c>
      <c r="D306" s="10" t="s">
        <v>28</v>
      </c>
      <c r="E306" s="10" t="s">
        <v>29</v>
      </c>
      <c r="F306" s="10">
        <v>90</v>
      </c>
      <c r="G306" s="10" t="s">
        <v>1204</v>
      </c>
      <c r="H306" s="10" t="s">
        <v>1205</v>
      </c>
      <c r="I306" s="10" t="s">
        <v>291</v>
      </c>
      <c r="J306" s="11">
        <v>44555</v>
      </c>
      <c r="K306" s="10">
        <v>104</v>
      </c>
      <c r="L306" s="10" t="s">
        <v>44</v>
      </c>
      <c r="M306" s="12"/>
      <c r="O306">
        <f t="shared" si="81"/>
        <v>0</v>
      </c>
      <c r="Q306" s="9" t="str">
        <f t="shared" si="66"/>
        <v>312</v>
      </c>
      <c r="R306" s="10" t="str">
        <f t="shared" si="67"/>
        <v>Thaddeus</v>
      </c>
      <c r="S306" s="10" t="str">
        <f t="shared" si="68"/>
        <v>Stuart</v>
      </c>
      <c r="T306" s="10" t="str">
        <f t="shared" si="69"/>
        <v>Mr</v>
      </c>
      <c r="U306" s="10" t="str">
        <f t="shared" si="70"/>
        <v>M</v>
      </c>
      <c r="V306" s="10" t="str">
        <f t="shared" si="71"/>
        <v>90</v>
      </c>
      <c r="W306" s="10" t="str">
        <f t="shared" si="72"/>
        <v>Barnby Square</v>
      </c>
      <c r="X306" s="10" t="str">
        <f t="shared" si="73"/>
        <v>re</v>
      </c>
      <c r="Y306" s="10" t="str">
        <f t="shared" si="74"/>
        <v>Barnby Square</v>
      </c>
      <c r="Z306" s="10" t="str">
        <f t="shared" si="75"/>
        <v>Isle Of Mannot</v>
      </c>
      <c r="AA306" s="10" t="str">
        <f t="shared" si="76"/>
        <v>HS</v>
      </c>
      <c r="AB306" s="11" t="str">
        <f t="shared" si="77"/>
        <v>44555</v>
      </c>
      <c r="AC306" s="10" t="str">
        <f t="shared" si="78"/>
        <v>104</v>
      </c>
      <c r="AD306" s="10" t="str">
        <f t="shared" si="79"/>
        <v>D</v>
      </c>
      <c r="AE306" s="12" t="str">
        <f t="shared" si="80"/>
        <v/>
      </c>
    </row>
    <row r="307" spans="1:31" x14ac:dyDescent="0.25">
      <c r="A307" s="5">
        <v>313</v>
      </c>
      <c r="B307" s="6" t="s">
        <v>1206</v>
      </c>
      <c r="C307" s="6" t="s">
        <v>1207</v>
      </c>
      <c r="D307" s="6" t="s">
        <v>28</v>
      </c>
      <c r="E307" s="6" t="s">
        <v>29</v>
      </c>
      <c r="F307" s="6">
        <v>30</v>
      </c>
      <c r="G307" s="6" t="s">
        <v>1208</v>
      </c>
      <c r="H307" s="6" t="s">
        <v>1209</v>
      </c>
      <c r="I307" s="6" t="s">
        <v>32</v>
      </c>
      <c r="J307" s="7">
        <v>43587</v>
      </c>
      <c r="K307" s="6">
        <v>82</v>
      </c>
      <c r="L307" s="6" t="s">
        <v>99</v>
      </c>
      <c r="M307" s="8"/>
      <c r="O307">
        <f t="shared" si="81"/>
        <v>0</v>
      </c>
      <c r="Q307" s="5" t="str">
        <f t="shared" si="66"/>
        <v>313</v>
      </c>
      <c r="R307" s="6" t="str">
        <f t="shared" si="67"/>
        <v>Forrest</v>
      </c>
      <c r="S307" s="6" t="str">
        <f t="shared" si="68"/>
        <v>Ritchie</v>
      </c>
      <c r="T307" s="6" t="str">
        <f t="shared" si="69"/>
        <v>Mr</v>
      </c>
      <c r="U307" s="6" t="str">
        <f t="shared" si="70"/>
        <v>M</v>
      </c>
      <c r="V307" s="6" t="str">
        <f t="shared" si="71"/>
        <v>30</v>
      </c>
      <c r="W307" s="6" t="str">
        <f t="shared" si="72"/>
        <v>Barnes Alley</v>
      </c>
      <c r="X307" s="6" t="str">
        <f t="shared" si="73"/>
        <v>ey</v>
      </c>
      <c r="Y307" s="6" t="str">
        <f t="shared" si="74"/>
        <v>Barnes Alley</v>
      </c>
      <c r="Z307" s="6" t="str">
        <f t="shared" si="75"/>
        <v>Stone</v>
      </c>
      <c r="AA307" s="6" t="str">
        <f t="shared" si="76"/>
        <v>WC</v>
      </c>
      <c r="AB307" s="7" t="str">
        <f t="shared" si="77"/>
        <v>43587</v>
      </c>
      <c r="AC307" s="6" t="str">
        <f t="shared" si="78"/>
        <v>82</v>
      </c>
      <c r="AD307" s="6" t="str">
        <f t="shared" si="79"/>
        <v>E</v>
      </c>
      <c r="AE307" s="8" t="str">
        <f t="shared" si="80"/>
        <v/>
      </c>
    </row>
    <row r="308" spans="1:31" x14ac:dyDescent="0.25">
      <c r="A308" s="9">
        <v>314</v>
      </c>
      <c r="B308" s="10" t="s">
        <v>1210</v>
      </c>
      <c r="C308" s="10" t="s">
        <v>1211</v>
      </c>
      <c r="D308" s="10" t="s">
        <v>49</v>
      </c>
      <c r="E308" s="10" t="s">
        <v>16</v>
      </c>
      <c r="F308" s="10">
        <v>90</v>
      </c>
      <c r="G308" s="10" t="s">
        <v>1212</v>
      </c>
      <c r="H308" s="10" t="s">
        <v>1213</v>
      </c>
      <c r="I308" s="10" t="s">
        <v>291</v>
      </c>
      <c r="J308" s="11">
        <v>44534</v>
      </c>
      <c r="K308" s="10">
        <v>2</v>
      </c>
      <c r="L308" s="10" t="s">
        <v>99</v>
      </c>
      <c r="M308" s="12"/>
      <c r="O308">
        <f t="shared" si="81"/>
        <v>0</v>
      </c>
      <c r="Q308" s="9" t="str">
        <f t="shared" si="66"/>
        <v>314</v>
      </c>
      <c r="R308" s="10" t="str">
        <f t="shared" si="67"/>
        <v>Valencia</v>
      </c>
      <c r="S308" s="10" t="str">
        <f t="shared" si="68"/>
        <v>Kinney</v>
      </c>
      <c r="T308" s="10" t="str">
        <f t="shared" si="69"/>
        <v>Miss</v>
      </c>
      <c r="U308" s="10" t="str">
        <f t="shared" si="70"/>
        <v>F</v>
      </c>
      <c r="V308" s="10" t="str">
        <f t="shared" si="71"/>
        <v>90</v>
      </c>
      <c r="W308" s="10" t="str">
        <f t="shared" si="72"/>
        <v>Barnet Lane</v>
      </c>
      <c r="X308" s="10" t="str">
        <f t="shared" si="73"/>
        <v>ne</v>
      </c>
      <c r="Y308" s="10" t="str">
        <f t="shared" si="74"/>
        <v>Barnet Lane</v>
      </c>
      <c r="Z308" s="10" t="str">
        <f t="shared" si="75"/>
        <v>Jedburgh</v>
      </c>
      <c r="AA308" s="10" t="str">
        <f t="shared" si="76"/>
        <v>HS</v>
      </c>
      <c r="AB308" s="11" t="str">
        <f t="shared" si="77"/>
        <v>44534</v>
      </c>
      <c r="AC308" s="10" t="str">
        <f t="shared" si="78"/>
        <v>2</v>
      </c>
      <c r="AD308" s="10" t="str">
        <f t="shared" si="79"/>
        <v>E</v>
      </c>
      <c r="AE308" s="12" t="str">
        <f t="shared" si="80"/>
        <v/>
      </c>
    </row>
    <row r="309" spans="1:31" x14ac:dyDescent="0.25">
      <c r="A309" s="5">
        <v>315</v>
      </c>
      <c r="B309" s="6" t="s">
        <v>1124</v>
      </c>
      <c r="C309" s="6" t="s">
        <v>1214</v>
      </c>
      <c r="D309" s="6" t="s">
        <v>28</v>
      </c>
      <c r="E309" s="6" t="s">
        <v>29</v>
      </c>
      <c r="F309" s="6">
        <v>90</v>
      </c>
      <c r="G309" s="6" t="s">
        <v>1215</v>
      </c>
      <c r="H309" s="6" t="s">
        <v>1216</v>
      </c>
      <c r="I309" s="6" t="s">
        <v>122</v>
      </c>
      <c r="J309" s="7">
        <v>43883</v>
      </c>
      <c r="K309" s="6">
        <v>71</v>
      </c>
      <c r="L309" s="6" t="s">
        <v>44</v>
      </c>
      <c r="M309" s="8"/>
      <c r="O309">
        <f t="shared" si="81"/>
        <v>0</v>
      </c>
      <c r="Q309" s="5" t="str">
        <f t="shared" si="66"/>
        <v>315</v>
      </c>
      <c r="R309" s="6" t="str">
        <f t="shared" si="67"/>
        <v>Scott</v>
      </c>
      <c r="S309" s="6" t="str">
        <f t="shared" si="68"/>
        <v>Feldman</v>
      </c>
      <c r="T309" s="6" t="str">
        <f t="shared" si="69"/>
        <v>Mr</v>
      </c>
      <c r="U309" s="6" t="str">
        <f t="shared" si="70"/>
        <v>M</v>
      </c>
      <c r="V309" s="6" t="str">
        <f t="shared" si="71"/>
        <v>90</v>
      </c>
      <c r="W309" s="6" t="str">
        <f t="shared" si="72"/>
        <v>Barnet Street</v>
      </c>
      <c r="X309" s="6" t="str">
        <f t="shared" si="73"/>
        <v>et</v>
      </c>
      <c r="Y309" s="6" t="str">
        <f t="shared" si="74"/>
        <v>Barnet Street</v>
      </c>
      <c r="Z309" s="6" t="str">
        <f t="shared" si="75"/>
        <v>Llanwrtyd Wells</v>
      </c>
      <c r="AA309" s="6" t="str">
        <f t="shared" si="76"/>
        <v>WN</v>
      </c>
      <c r="AB309" s="7" t="str">
        <f t="shared" si="77"/>
        <v>43883</v>
      </c>
      <c r="AC309" s="6" t="str">
        <f t="shared" si="78"/>
        <v>71</v>
      </c>
      <c r="AD309" s="6" t="str">
        <f t="shared" si="79"/>
        <v>D</v>
      </c>
      <c r="AE309" s="8" t="str">
        <f t="shared" si="80"/>
        <v/>
      </c>
    </row>
    <row r="310" spans="1:31" x14ac:dyDescent="0.25">
      <c r="A310" s="9">
        <v>316</v>
      </c>
      <c r="B310" s="10" t="s">
        <v>841</v>
      </c>
      <c r="C310" s="10" t="s">
        <v>1217</v>
      </c>
      <c r="D310" s="10" t="s">
        <v>28</v>
      </c>
      <c r="E310" s="10" t="s">
        <v>29</v>
      </c>
      <c r="F310" s="10">
        <v>90</v>
      </c>
      <c r="G310" s="10" t="s">
        <v>1218</v>
      </c>
      <c r="H310" s="10" t="s">
        <v>1219</v>
      </c>
      <c r="I310" s="10" t="s">
        <v>25</v>
      </c>
      <c r="J310" s="11">
        <v>43670</v>
      </c>
      <c r="K310" s="10">
        <v>75</v>
      </c>
      <c r="L310" s="10" t="s">
        <v>33</v>
      </c>
      <c r="M310" s="12"/>
      <c r="O310">
        <f t="shared" si="81"/>
        <v>0</v>
      </c>
      <c r="Q310" s="9" t="str">
        <f t="shared" si="66"/>
        <v>316</v>
      </c>
      <c r="R310" s="10" t="str">
        <f t="shared" si="67"/>
        <v>Trenton</v>
      </c>
      <c r="S310" s="10" t="str">
        <f t="shared" si="68"/>
        <v>Short</v>
      </c>
      <c r="T310" s="10" t="str">
        <f t="shared" si="69"/>
        <v>Mr</v>
      </c>
      <c r="U310" s="10" t="str">
        <f t="shared" si="70"/>
        <v>M</v>
      </c>
      <c r="V310" s="10" t="str">
        <f t="shared" si="71"/>
        <v>90</v>
      </c>
      <c r="W310" s="10" t="str">
        <f t="shared" si="72"/>
        <v>Barnston Walk</v>
      </c>
      <c r="X310" s="10" t="str">
        <f t="shared" si="73"/>
        <v>lk</v>
      </c>
      <c r="Y310" s="10" t="str">
        <f t="shared" si="74"/>
        <v>Barnston Walk</v>
      </c>
      <c r="Z310" s="10" t="str">
        <f t="shared" si="75"/>
        <v>Hornchurch</v>
      </c>
      <c r="AA310" s="10" t="str">
        <f t="shared" si="76"/>
        <v>HG</v>
      </c>
      <c r="AB310" s="11" t="str">
        <f t="shared" si="77"/>
        <v>43670</v>
      </c>
      <c r="AC310" s="10" t="str">
        <f t="shared" si="78"/>
        <v>75</v>
      </c>
      <c r="AD310" s="10" t="str">
        <f t="shared" si="79"/>
        <v>A3</v>
      </c>
      <c r="AE310" s="12" t="str">
        <f t="shared" si="80"/>
        <v/>
      </c>
    </row>
    <row r="311" spans="1:31" x14ac:dyDescent="0.25">
      <c r="A311" s="5">
        <v>317</v>
      </c>
      <c r="B311" s="6" t="s">
        <v>1220</v>
      </c>
      <c r="C311" s="6" t="s">
        <v>1221</v>
      </c>
      <c r="D311" s="6" t="s">
        <v>28</v>
      </c>
      <c r="E311" s="6" t="s">
        <v>29</v>
      </c>
      <c r="F311" s="6">
        <v>90</v>
      </c>
      <c r="G311" s="6" t="s">
        <v>1222</v>
      </c>
      <c r="H311" s="6" t="s">
        <v>1223</v>
      </c>
      <c r="I311" s="6" t="s">
        <v>25</v>
      </c>
      <c r="J311" s="7">
        <v>44393</v>
      </c>
      <c r="K311" s="6">
        <v>45</v>
      </c>
      <c r="L311" s="6" t="s">
        <v>52</v>
      </c>
      <c r="M311" s="8"/>
      <c r="O311">
        <f t="shared" si="81"/>
        <v>0</v>
      </c>
      <c r="Q311" s="5" t="str">
        <f t="shared" si="66"/>
        <v>317</v>
      </c>
      <c r="R311" s="6" t="str">
        <f t="shared" si="67"/>
        <v>Ernest</v>
      </c>
      <c r="S311" s="6" t="str">
        <f t="shared" si="68"/>
        <v>Young</v>
      </c>
      <c r="T311" s="6" t="str">
        <f t="shared" si="69"/>
        <v>Mr</v>
      </c>
      <c r="U311" s="6" t="str">
        <f t="shared" si="70"/>
        <v>M</v>
      </c>
      <c r="V311" s="6" t="str">
        <f t="shared" si="71"/>
        <v>90</v>
      </c>
      <c r="W311" s="6" t="str">
        <f t="shared" si="72"/>
        <v>Barraud's Wharf</v>
      </c>
      <c r="X311" s="6" t="str">
        <f t="shared" si="73"/>
        <v>rf</v>
      </c>
      <c r="Y311" s="6" t="str">
        <f t="shared" si="74"/>
        <v>Barraud's Wharf</v>
      </c>
      <c r="Z311" s="6" t="str">
        <f t="shared" si="75"/>
        <v>Hinckley</v>
      </c>
      <c r="AA311" s="6" t="str">
        <f t="shared" si="76"/>
        <v>HG</v>
      </c>
      <c r="AB311" s="7" t="str">
        <f t="shared" si="77"/>
        <v>44393</v>
      </c>
      <c r="AC311" s="6" t="str">
        <f t="shared" si="78"/>
        <v>45</v>
      </c>
      <c r="AD311" s="6" t="str">
        <f t="shared" si="79"/>
        <v>A1</v>
      </c>
      <c r="AE311" s="8" t="str">
        <f t="shared" si="80"/>
        <v/>
      </c>
    </row>
    <row r="312" spans="1:31" x14ac:dyDescent="0.25">
      <c r="A312" s="9">
        <v>318</v>
      </c>
      <c r="B312" s="10" t="s">
        <v>1224</v>
      </c>
      <c r="C312" s="10" t="s">
        <v>1225</v>
      </c>
      <c r="D312" s="10" t="s">
        <v>28</v>
      </c>
      <c r="E312" s="10" t="s">
        <v>29</v>
      </c>
      <c r="F312" s="10">
        <v>30</v>
      </c>
      <c r="G312" s="10" t="s">
        <v>1226</v>
      </c>
      <c r="H312" s="10" t="s">
        <v>1227</v>
      </c>
      <c r="I312" s="10" t="s">
        <v>1228</v>
      </c>
      <c r="J312" s="11">
        <v>44359</v>
      </c>
      <c r="K312" s="10">
        <v>86</v>
      </c>
      <c r="L312" s="10" t="s">
        <v>39</v>
      </c>
      <c r="M312" s="12"/>
      <c r="O312">
        <f t="shared" si="81"/>
        <v>0</v>
      </c>
      <c r="Q312" s="9" t="str">
        <f t="shared" si="66"/>
        <v>318</v>
      </c>
      <c r="R312" s="10" t="str">
        <f t="shared" si="67"/>
        <v>Oren</v>
      </c>
      <c r="S312" s="10" t="str">
        <f t="shared" si="68"/>
        <v>Funk</v>
      </c>
      <c r="T312" s="10" t="str">
        <f t="shared" si="69"/>
        <v>Mr</v>
      </c>
      <c r="U312" s="10" t="str">
        <f t="shared" si="70"/>
        <v>M</v>
      </c>
      <c r="V312" s="10" t="str">
        <f t="shared" si="71"/>
        <v>30</v>
      </c>
      <c r="W312" s="10" t="str">
        <f t="shared" si="72"/>
        <v>Barriedale</v>
      </c>
      <c r="X312" s="10" t="str">
        <f t="shared" si="73"/>
        <v>le</v>
      </c>
      <c r="Y312" s="10" t="str">
        <f t="shared" si="74"/>
        <v>Barriedale</v>
      </c>
      <c r="Z312" s="10" t="str">
        <f t="shared" si="75"/>
        <v>Elgin</v>
      </c>
      <c r="AA312" s="10" t="str">
        <f t="shared" si="76"/>
        <v>HA</v>
      </c>
      <c r="AB312" s="11" t="str">
        <f t="shared" si="77"/>
        <v>44359</v>
      </c>
      <c r="AC312" s="10" t="str">
        <f t="shared" si="78"/>
        <v>86</v>
      </c>
      <c r="AD312" s="10" t="str">
        <f t="shared" si="79"/>
        <v>C1</v>
      </c>
      <c r="AE312" s="12" t="str">
        <f t="shared" si="80"/>
        <v/>
      </c>
    </row>
    <row r="313" spans="1:31" x14ac:dyDescent="0.25">
      <c r="A313" s="5">
        <v>319</v>
      </c>
      <c r="B313" s="6" t="s">
        <v>1229</v>
      </c>
      <c r="C313" s="6" t="s">
        <v>496</v>
      </c>
      <c r="D313" s="6" t="s">
        <v>28</v>
      </c>
      <c r="E313" s="6" t="s">
        <v>29</v>
      </c>
      <c r="F313" s="6">
        <v>60</v>
      </c>
      <c r="G313" s="6" t="s">
        <v>1230</v>
      </c>
      <c r="H313" s="6" t="s">
        <v>97</v>
      </c>
      <c r="I313" s="6" t="s">
        <v>98</v>
      </c>
      <c r="J313" s="7">
        <v>44473</v>
      </c>
      <c r="K313" s="6">
        <v>19</v>
      </c>
      <c r="L313" s="6" t="s">
        <v>62</v>
      </c>
      <c r="M313" s="8"/>
      <c r="O313">
        <f t="shared" si="81"/>
        <v>0</v>
      </c>
      <c r="Q313" s="5" t="str">
        <f t="shared" si="66"/>
        <v>319</v>
      </c>
      <c r="R313" s="6" t="str">
        <f t="shared" si="67"/>
        <v>Virgil</v>
      </c>
      <c r="S313" s="6" t="str">
        <f t="shared" si="68"/>
        <v>Espinoza</v>
      </c>
      <c r="T313" s="6" t="str">
        <f t="shared" si="69"/>
        <v>Mr</v>
      </c>
      <c r="U313" s="6" t="str">
        <f t="shared" si="70"/>
        <v>M</v>
      </c>
      <c r="V313" s="6" t="str">
        <f t="shared" si="71"/>
        <v>60</v>
      </c>
      <c r="W313" s="6" t="str">
        <f t="shared" si="72"/>
        <v>Barrowgate Road</v>
      </c>
      <c r="X313" s="6" t="str">
        <f t="shared" si="73"/>
        <v>ad</v>
      </c>
      <c r="Y313" s="6" t="str">
        <f t="shared" si="74"/>
        <v>Barrowgate Road</v>
      </c>
      <c r="Z313" s="6" t="str">
        <f t="shared" si="75"/>
        <v>Bonnybridge</v>
      </c>
      <c r="AA313" s="6" t="str">
        <f t="shared" si="76"/>
        <v>BL</v>
      </c>
      <c r="AB313" s="7" t="str">
        <f t="shared" si="77"/>
        <v>44473</v>
      </c>
      <c r="AC313" s="6" t="str">
        <f t="shared" si="78"/>
        <v>19</v>
      </c>
      <c r="AD313" s="6" t="str">
        <f t="shared" si="79"/>
        <v>C4</v>
      </c>
      <c r="AE313" s="8" t="str">
        <f t="shared" si="80"/>
        <v/>
      </c>
    </row>
    <row r="314" spans="1:31" x14ac:dyDescent="0.25">
      <c r="A314" s="9">
        <v>320</v>
      </c>
      <c r="B314" s="10" t="s">
        <v>1231</v>
      </c>
      <c r="C314" s="10" t="s">
        <v>1232</v>
      </c>
      <c r="D314" s="10" t="s">
        <v>49</v>
      </c>
      <c r="E314" s="10" t="s">
        <v>16</v>
      </c>
      <c r="F314" s="10">
        <v>90</v>
      </c>
      <c r="G314" s="10" t="s">
        <v>1233</v>
      </c>
      <c r="H314" s="10" t="s">
        <v>742</v>
      </c>
      <c r="I314" s="10" t="s">
        <v>32</v>
      </c>
      <c r="J314" s="11">
        <v>43993</v>
      </c>
      <c r="K314" s="10">
        <v>85</v>
      </c>
      <c r="L314" s="10" t="s">
        <v>44</v>
      </c>
      <c r="M314" s="12"/>
      <c r="O314">
        <f t="shared" si="81"/>
        <v>0</v>
      </c>
      <c r="Q314" s="9" t="str">
        <f t="shared" si="66"/>
        <v>320</v>
      </c>
      <c r="R314" s="10" t="str">
        <f t="shared" si="67"/>
        <v>Danita</v>
      </c>
      <c r="S314" s="10" t="str">
        <f t="shared" si="68"/>
        <v>Mcqueen</v>
      </c>
      <c r="T314" s="10" t="str">
        <f t="shared" si="69"/>
        <v>Miss</v>
      </c>
      <c r="U314" s="10" t="str">
        <f t="shared" si="70"/>
        <v>F</v>
      </c>
      <c r="V314" s="10" t="str">
        <f t="shared" si="71"/>
        <v>90</v>
      </c>
      <c r="W314" s="10" t="str">
        <f t="shared" si="72"/>
        <v>Barrows Place</v>
      </c>
      <c r="X314" s="10" t="str">
        <f t="shared" si="73"/>
        <v>ce</v>
      </c>
      <c r="Y314" s="10" t="str">
        <f t="shared" si="74"/>
        <v>Barrows Place</v>
      </c>
      <c r="Z314" s="10" t="str">
        <f t="shared" si="75"/>
        <v>Neath</v>
      </c>
      <c r="AA314" s="10" t="str">
        <f t="shared" si="76"/>
        <v>WC</v>
      </c>
      <c r="AB314" s="11" t="str">
        <f t="shared" si="77"/>
        <v>43993</v>
      </c>
      <c r="AC314" s="10" t="str">
        <f t="shared" si="78"/>
        <v>85</v>
      </c>
      <c r="AD314" s="10" t="str">
        <f t="shared" si="79"/>
        <v>D</v>
      </c>
      <c r="AE314" s="12" t="str">
        <f t="shared" si="80"/>
        <v/>
      </c>
    </row>
    <row r="315" spans="1:31" x14ac:dyDescent="0.25">
      <c r="A315" s="5">
        <v>321</v>
      </c>
      <c r="B315" s="6" t="s">
        <v>1234</v>
      </c>
      <c r="C315" s="6" t="s">
        <v>1235</v>
      </c>
      <c r="D315" s="6" t="s">
        <v>28</v>
      </c>
      <c r="E315" s="6" t="s">
        <v>29</v>
      </c>
      <c r="F315" s="6">
        <v>90</v>
      </c>
      <c r="G315" s="6" t="s">
        <v>1236</v>
      </c>
      <c r="H315" s="6" t="s">
        <v>1237</v>
      </c>
      <c r="I315" s="6" t="s">
        <v>38</v>
      </c>
      <c r="J315" s="7">
        <v>44260</v>
      </c>
      <c r="K315" s="6">
        <v>104</v>
      </c>
      <c r="L315" s="6" t="s">
        <v>62</v>
      </c>
      <c r="M315" s="8"/>
      <c r="O315">
        <f t="shared" si="81"/>
        <v>0</v>
      </c>
      <c r="Q315" s="5" t="str">
        <f t="shared" si="66"/>
        <v>321</v>
      </c>
      <c r="R315" s="6" t="str">
        <f t="shared" si="67"/>
        <v>Olin</v>
      </c>
      <c r="S315" s="6" t="str">
        <f t="shared" si="68"/>
        <v>Abraham</v>
      </c>
      <c r="T315" s="6" t="str">
        <f t="shared" si="69"/>
        <v>Mr</v>
      </c>
      <c r="U315" s="6" t="str">
        <f t="shared" si="70"/>
        <v>M</v>
      </c>
      <c r="V315" s="6" t="str">
        <f t="shared" si="71"/>
        <v>90</v>
      </c>
      <c r="W315" s="6" t="str">
        <f t="shared" si="72"/>
        <v>Barrydene</v>
      </c>
      <c r="X315" s="6" t="str">
        <f t="shared" si="73"/>
        <v>ne</v>
      </c>
      <c r="Y315" s="6" t="str">
        <f t="shared" si="74"/>
        <v>Barrydene</v>
      </c>
      <c r="Z315" s="6" t="str">
        <f t="shared" si="75"/>
        <v>Dundee</v>
      </c>
      <c r="AA315" s="6" t="str">
        <f t="shared" si="76"/>
        <v>RM</v>
      </c>
      <c r="AB315" s="7" t="str">
        <f t="shared" si="77"/>
        <v>44260</v>
      </c>
      <c r="AC315" s="6" t="str">
        <f t="shared" si="78"/>
        <v>104</v>
      </c>
      <c r="AD315" s="6" t="str">
        <f t="shared" si="79"/>
        <v>C4</v>
      </c>
      <c r="AE315" s="8" t="str">
        <f t="shared" si="80"/>
        <v/>
      </c>
    </row>
    <row r="316" spans="1:31" x14ac:dyDescent="0.25">
      <c r="A316" s="9">
        <v>322</v>
      </c>
      <c r="B316" s="10" t="s">
        <v>1238</v>
      </c>
      <c r="C316" s="10" t="s">
        <v>1239</v>
      </c>
      <c r="D316" s="10" t="s">
        <v>28</v>
      </c>
      <c r="E316" s="10" t="s">
        <v>29</v>
      </c>
      <c r="F316" s="10">
        <v>30</v>
      </c>
      <c r="G316" s="10" t="s">
        <v>1240</v>
      </c>
      <c r="H316" s="10" t="s">
        <v>143</v>
      </c>
      <c r="I316" s="10" t="s">
        <v>144</v>
      </c>
      <c r="J316" s="11">
        <v>43522</v>
      </c>
      <c r="K316" s="10">
        <v>18</v>
      </c>
      <c r="L316" s="10" t="s">
        <v>68</v>
      </c>
      <c r="M316" s="12"/>
      <c r="O316">
        <f t="shared" si="81"/>
        <v>0</v>
      </c>
      <c r="Q316" s="9" t="str">
        <f t="shared" si="66"/>
        <v>322</v>
      </c>
      <c r="R316" s="10" t="str">
        <f t="shared" si="67"/>
        <v>Clayton</v>
      </c>
      <c r="S316" s="10" t="str">
        <f t="shared" si="68"/>
        <v>Marks</v>
      </c>
      <c r="T316" s="10" t="str">
        <f t="shared" si="69"/>
        <v>Mr</v>
      </c>
      <c r="U316" s="10" t="str">
        <f t="shared" si="70"/>
        <v>M</v>
      </c>
      <c r="V316" s="10" t="str">
        <f t="shared" si="71"/>
        <v>30</v>
      </c>
      <c r="W316" s="10" t="str">
        <f t="shared" si="72"/>
        <v>Barry's Buildings</v>
      </c>
      <c r="X316" s="10" t="str">
        <f t="shared" si="73"/>
        <v>gs</v>
      </c>
      <c r="Y316" s="10" t="str">
        <f t="shared" si="74"/>
        <v>Barry's Buildings</v>
      </c>
      <c r="Z316" s="10" t="str">
        <f t="shared" si="75"/>
        <v>Halesworth</v>
      </c>
      <c r="AA316" s="10" t="str">
        <f t="shared" si="76"/>
        <v>UB</v>
      </c>
      <c r="AB316" s="11" t="str">
        <f t="shared" si="77"/>
        <v>43522</v>
      </c>
      <c r="AC316" s="10" t="str">
        <f t="shared" si="78"/>
        <v>18</v>
      </c>
      <c r="AD316" s="10" t="str">
        <f t="shared" si="79"/>
        <v>A2</v>
      </c>
      <c r="AE316" s="12" t="str">
        <f t="shared" si="80"/>
        <v/>
      </c>
    </row>
    <row r="317" spans="1:31" x14ac:dyDescent="0.25">
      <c r="A317" s="5">
        <v>323</v>
      </c>
      <c r="B317" s="6" t="s">
        <v>1241</v>
      </c>
      <c r="C317" s="6" t="s">
        <v>1242</v>
      </c>
      <c r="D317" s="6" t="s">
        <v>28</v>
      </c>
      <c r="E317" s="6" t="s">
        <v>29</v>
      </c>
      <c r="F317" s="6">
        <v>60</v>
      </c>
      <c r="G317" s="6" t="s">
        <v>1243</v>
      </c>
      <c r="H317" s="6" t="s">
        <v>1244</v>
      </c>
      <c r="I317" s="6" t="s">
        <v>144</v>
      </c>
      <c r="J317" s="7">
        <v>43640</v>
      </c>
      <c r="K317" s="6">
        <v>67</v>
      </c>
      <c r="L317" s="6" t="s">
        <v>157</v>
      </c>
      <c r="M317" s="8"/>
      <c r="O317">
        <f t="shared" si="81"/>
        <v>0</v>
      </c>
      <c r="Q317" s="5" t="str">
        <f t="shared" si="66"/>
        <v>323</v>
      </c>
      <c r="R317" s="6" t="str">
        <f t="shared" si="67"/>
        <v>Rene</v>
      </c>
      <c r="S317" s="6" t="str">
        <f t="shared" si="68"/>
        <v>Westbrook</v>
      </c>
      <c r="T317" s="6" t="str">
        <f t="shared" si="69"/>
        <v>Mr</v>
      </c>
      <c r="U317" s="6" t="str">
        <f t="shared" si="70"/>
        <v>M</v>
      </c>
      <c r="V317" s="6" t="str">
        <f t="shared" si="71"/>
        <v>60</v>
      </c>
      <c r="W317" s="6" t="str">
        <f t="shared" si="72"/>
        <v>Barson Close</v>
      </c>
      <c r="X317" s="6" t="str">
        <f t="shared" si="73"/>
        <v>se</v>
      </c>
      <c r="Y317" s="6" t="str">
        <f t="shared" si="74"/>
        <v>Barson Close</v>
      </c>
      <c r="Z317" s="6" t="str">
        <f t="shared" si="75"/>
        <v>Harlech</v>
      </c>
      <c r="AA317" s="6" t="str">
        <f t="shared" si="76"/>
        <v>UB</v>
      </c>
      <c r="AB317" s="7" t="str">
        <f t="shared" si="77"/>
        <v>43640</v>
      </c>
      <c r="AC317" s="6" t="str">
        <f t="shared" si="78"/>
        <v>67</v>
      </c>
      <c r="AD317" s="6" t="str">
        <f t="shared" si="79"/>
        <v>C3</v>
      </c>
      <c r="AE317" s="8" t="str">
        <f t="shared" si="80"/>
        <v/>
      </c>
    </row>
    <row r="318" spans="1:31" x14ac:dyDescent="0.25">
      <c r="A318" s="9">
        <v>324</v>
      </c>
      <c r="B318" s="10" t="s">
        <v>1245</v>
      </c>
      <c r="C318" s="10" t="s">
        <v>1246</v>
      </c>
      <c r="D318" s="10" t="s">
        <v>49</v>
      </c>
      <c r="E318" s="10" t="s">
        <v>16</v>
      </c>
      <c r="F318" s="10">
        <v>30</v>
      </c>
      <c r="G318" s="10" t="s">
        <v>1247</v>
      </c>
      <c r="H318" s="10" t="s">
        <v>1248</v>
      </c>
      <c r="I318" s="10" t="s">
        <v>32</v>
      </c>
      <c r="J318" s="11">
        <v>44208</v>
      </c>
      <c r="K318" s="10">
        <v>68</v>
      </c>
      <c r="L318" s="10" t="s">
        <v>20</v>
      </c>
      <c r="M318" s="12"/>
      <c r="O318">
        <f t="shared" si="81"/>
        <v>0</v>
      </c>
      <c r="Q318" s="9" t="str">
        <f t="shared" si="66"/>
        <v>324</v>
      </c>
      <c r="R318" s="10" t="str">
        <f t="shared" si="67"/>
        <v>Julissa</v>
      </c>
      <c r="S318" s="10" t="str">
        <f t="shared" si="68"/>
        <v>Mccann</v>
      </c>
      <c r="T318" s="10" t="str">
        <f t="shared" si="69"/>
        <v>Miss</v>
      </c>
      <c r="U318" s="10" t="str">
        <f t="shared" si="70"/>
        <v>F</v>
      </c>
      <c r="V318" s="10" t="str">
        <f t="shared" si="71"/>
        <v>30</v>
      </c>
      <c r="W318" s="10" t="str">
        <f t="shared" si="72"/>
        <v>Barth Road</v>
      </c>
      <c r="X318" s="10" t="str">
        <f t="shared" si="73"/>
        <v>ad</v>
      </c>
      <c r="Y318" s="10" t="str">
        <f t="shared" si="74"/>
        <v>Barth Road</v>
      </c>
      <c r="Z318" s="10" t="str">
        <f t="shared" si="75"/>
        <v>Marianglas</v>
      </c>
      <c r="AA318" s="10" t="str">
        <f t="shared" si="76"/>
        <v>WC</v>
      </c>
      <c r="AB318" s="11" t="str">
        <f t="shared" si="77"/>
        <v>44208</v>
      </c>
      <c r="AC318" s="10" t="str">
        <f t="shared" si="78"/>
        <v>68</v>
      </c>
      <c r="AD318" s="10" t="str">
        <f t="shared" si="79"/>
        <v>B</v>
      </c>
      <c r="AE318" s="12" t="str">
        <f t="shared" si="80"/>
        <v/>
      </c>
    </row>
    <row r="319" spans="1:31" x14ac:dyDescent="0.25">
      <c r="A319" s="9">
        <v>326</v>
      </c>
      <c r="B319" s="10" t="s">
        <v>1249</v>
      </c>
      <c r="C319" s="10" t="s">
        <v>943</v>
      </c>
      <c r="D319" s="10" t="s">
        <v>15</v>
      </c>
      <c r="E319" s="10" t="s">
        <v>16</v>
      </c>
      <c r="F319" s="10">
        <v>60</v>
      </c>
      <c r="G319" s="10" t="s">
        <v>1250</v>
      </c>
      <c r="H319" s="10" t="s">
        <v>1251</v>
      </c>
      <c r="I319" s="10" t="s">
        <v>32</v>
      </c>
      <c r="J319" s="11">
        <v>44196</v>
      </c>
      <c r="K319" s="10">
        <v>54</v>
      </c>
      <c r="L319" s="10" t="s">
        <v>68</v>
      </c>
      <c r="M319" s="12"/>
      <c r="O319">
        <f t="shared" si="81"/>
        <v>0</v>
      </c>
      <c r="Q319" s="9" t="str">
        <f t="shared" si="66"/>
        <v>326</v>
      </c>
      <c r="R319" s="10" t="str">
        <f t="shared" si="67"/>
        <v>Coral</v>
      </c>
      <c r="S319" s="10" t="str">
        <f t="shared" si="68"/>
        <v>Sheldon</v>
      </c>
      <c r="T319" s="10" t="str">
        <f t="shared" si="69"/>
        <v>Mrs</v>
      </c>
      <c r="U319" s="10" t="str">
        <f t="shared" si="70"/>
        <v>F</v>
      </c>
      <c r="V319" s="10" t="str">
        <f t="shared" si="71"/>
        <v>60</v>
      </c>
      <c r="W319" s="10" t="str">
        <f t="shared" si="72"/>
        <v>Bartholomew Close</v>
      </c>
      <c r="X319" s="10" t="str">
        <f t="shared" si="73"/>
        <v>se</v>
      </c>
      <c r="Y319" s="10" t="str">
        <f t="shared" si="74"/>
        <v>Bartholomew Close</v>
      </c>
      <c r="Z319" s="10" t="str">
        <f t="shared" si="75"/>
        <v>Longniddry</v>
      </c>
      <c r="AA319" s="10" t="str">
        <f t="shared" si="76"/>
        <v>WC</v>
      </c>
      <c r="AB319" s="11" t="str">
        <f t="shared" si="77"/>
        <v>44196</v>
      </c>
      <c r="AC319" s="10" t="str">
        <f t="shared" si="78"/>
        <v>54</v>
      </c>
      <c r="AD319" s="10" t="str">
        <f t="shared" si="79"/>
        <v>A2</v>
      </c>
      <c r="AE319" s="12" t="str">
        <f t="shared" si="80"/>
        <v/>
      </c>
    </row>
    <row r="320" spans="1:31" x14ac:dyDescent="0.25">
      <c r="A320" s="5">
        <v>327</v>
      </c>
      <c r="B320" s="6" t="s">
        <v>748</v>
      </c>
      <c r="C320" s="6" t="s">
        <v>390</v>
      </c>
      <c r="D320" s="6" t="s">
        <v>28</v>
      </c>
      <c r="E320" s="6" t="s">
        <v>29</v>
      </c>
      <c r="F320" s="6">
        <v>60</v>
      </c>
      <c r="G320" s="6" t="s">
        <v>1252</v>
      </c>
      <c r="H320" s="6" t="s">
        <v>1253</v>
      </c>
      <c r="I320" s="6" t="s">
        <v>32</v>
      </c>
      <c r="J320" s="7">
        <v>44452</v>
      </c>
      <c r="K320" s="6">
        <v>42</v>
      </c>
      <c r="L320" s="6" t="s">
        <v>20</v>
      </c>
      <c r="M320" s="8"/>
      <c r="O320">
        <f t="shared" si="81"/>
        <v>0</v>
      </c>
      <c r="Q320" s="5" t="str">
        <f t="shared" si="66"/>
        <v>327</v>
      </c>
      <c r="R320" s="6" t="str">
        <f t="shared" si="67"/>
        <v>Harrison</v>
      </c>
      <c r="S320" s="6" t="str">
        <f t="shared" si="68"/>
        <v>Newton</v>
      </c>
      <c r="T320" s="6" t="str">
        <f t="shared" si="69"/>
        <v>Mr</v>
      </c>
      <c r="U320" s="6" t="str">
        <f t="shared" si="70"/>
        <v>M</v>
      </c>
      <c r="V320" s="6" t="str">
        <f t="shared" si="71"/>
        <v>60</v>
      </c>
      <c r="W320" s="6" t="str">
        <f t="shared" si="72"/>
        <v>Bartholomew Lane</v>
      </c>
      <c r="X320" s="6" t="str">
        <f t="shared" si="73"/>
        <v>ne</v>
      </c>
      <c r="Y320" s="6" t="str">
        <f t="shared" si="74"/>
        <v>Bartholomew Lane</v>
      </c>
      <c r="Z320" s="6" t="str">
        <f t="shared" si="75"/>
        <v>South Shields</v>
      </c>
      <c r="AA320" s="6" t="str">
        <f t="shared" si="76"/>
        <v>WC</v>
      </c>
      <c r="AB320" s="7" t="str">
        <f t="shared" si="77"/>
        <v>44452</v>
      </c>
      <c r="AC320" s="6" t="str">
        <f t="shared" si="78"/>
        <v>42</v>
      </c>
      <c r="AD320" s="6" t="str">
        <f t="shared" si="79"/>
        <v>B</v>
      </c>
      <c r="AE320" s="8" t="str">
        <f t="shared" si="80"/>
        <v/>
      </c>
    </row>
    <row r="321" spans="1:31" x14ac:dyDescent="0.25">
      <c r="A321" s="9">
        <v>328</v>
      </c>
      <c r="B321" s="10" t="s">
        <v>348</v>
      </c>
      <c r="C321" s="10" t="s">
        <v>1254</v>
      </c>
      <c r="D321" s="10" t="s">
        <v>49</v>
      </c>
      <c r="E321" s="10" t="s">
        <v>16</v>
      </c>
      <c r="F321" s="10">
        <v>30</v>
      </c>
      <c r="G321" s="10" t="s">
        <v>1255</v>
      </c>
      <c r="H321" s="10" t="s">
        <v>1256</v>
      </c>
      <c r="I321" s="10" t="s">
        <v>32</v>
      </c>
      <c r="J321" s="11">
        <v>44455</v>
      </c>
      <c r="K321" s="10">
        <v>86</v>
      </c>
      <c r="L321" s="10" t="s">
        <v>99</v>
      </c>
      <c r="M321" s="12"/>
      <c r="O321">
        <f t="shared" si="81"/>
        <v>0</v>
      </c>
      <c r="Q321" s="9" t="str">
        <f t="shared" si="66"/>
        <v>328</v>
      </c>
      <c r="R321" s="10" t="str">
        <f t="shared" si="67"/>
        <v>Waltraud</v>
      </c>
      <c r="S321" s="10" t="str">
        <f t="shared" si="68"/>
        <v>Mcfadden</v>
      </c>
      <c r="T321" s="10" t="str">
        <f t="shared" si="69"/>
        <v>Miss</v>
      </c>
      <c r="U321" s="10" t="str">
        <f t="shared" si="70"/>
        <v>F</v>
      </c>
      <c r="V321" s="10" t="str">
        <f t="shared" si="71"/>
        <v>30</v>
      </c>
      <c r="W321" s="10" t="str">
        <f t="shared" si="72"/>
        <v>Bartholomew Villas</v>
      </c>
      <c r="X321" s="10" t="str">
        <f t="shared" si="73"/>
        <v>as</v>
      </c>
      <c r="Y321" s="10" t="str">
        <f t="shared" si="74"/>
        <v>Bartholomew Villas</v>
      </c>
      <c r="Z321" s="10" t="str">
        <f t="shared" si="75"/>
        <v>Sleaford</v>
      </c>
      <c r="AA321" s="10" t="str">
        <f t="shared" si="76"/>
        <v>WC</v>
      </c>
      <c r="AB321" s="11" t="str">
        <f t="shared" si="77"/>
        <v>44455</v>
      </c>
      <c r="AC321" s="10" t="str">
        <f t="shared" si="78"/>
        <v>86</v>
      </c>
      <c r="AD321" s="10" t="str">
        <f t="shared" si="79"/>
        <v>E</v>
      </c>
      <c r="AE321" s="12" t="str">
        <f t="shared" si="80"/>
        <v/>
      </c>
    </row>
    <row r="322" spans="1:31" x14ac:dyDescent="0.25">
      <c r="A322" s="5">
        <v>329</v>
      </c>
      <c r="B322" s="6" t="s">
        <v>1257</v>
      </c>
      <c r="C322" s="6" t="s">
        <v>1258</v>
      </c>
      <c r="D322" s="6" t="s">
        <v>28</v>
      </c>
      <c r="E322" s="6" t="s">
        <v>29</v>
      </c>
      <c r="F322" s="6">
        <v>60</v>
      </c>
      <c r="G322" s="6" t="s">
        <v>1259</v>
      </c>
      <c r="H322" s="6" t="s">
        <v>1260</v>
      </c>
      <c r="I322" s="6" t="s">
        <v>32</v>
      </c>
      <c r="J322" s="7">
        <v>43573</v>
      </c>
      <c r="K322" s="6">
        <v>49</v>
      </c>
      <c r="L322" s="6" t="s">
        <v>39</v>
      </c>
      <c r="M322" s="8"/>
      <c r="O322">
        <f t="shared" si="81"/>
        <v>0</v>
      </c>
      <c r="Q322" s="5" t="str">
        <f t="shared" si="66"/>
        <v>329</v>
      </c>
      <c r="R322" s="6" t="str">
        <f t="shared" si="67"/>
        <v>Lesley</v>
      </c>
      <c r="S322" s="6" t="str">
        <f t="shared" si="68"/>
        <v>Smith</v>
      </c>
      <c r="T322" s="6" t="str">
        <f t="shared" si="69"/>
        <v>Mr</v>
      </c>
      <c r="U322" s="6" t="str">
        <f t="shared" si="70"/>
        <v>M</v>
      </c>
      <c r="V322" s="6" t="str">
        <f t="shared" si="71"/>
        <v>60</v>
      </c>
      <c r="W322" s="6" t="str">
        <f t="shared" si="72"/>
        <v>Barton Road</v>
      </c>
      <c r="X322" s="6" t="str">
        <f t="shared" si="73"/>
        <v>ad</v>
      </c>
      <c r="Y322" s="6" t="str">
        <f t="shared" si="74"/>
        <v>Barton Road</v>
      </c>
      <c r="Z322" s="6" t="str">
        <f t="shared" si="75"/>
        <v>Princes Risborough</v>
      </c>
      <c r="AA322" s="6" t="str">
        <f t="shared" si="76"/>
        <v>WC</v>
      </c>
      <c r="AB322" s="7" t="str">
        <f t="shared" si="77"/>
        <v>43573</v>
      </c>
      <c r="AC322" s="6" t="str">
        <f t="shared" si="78"/>
        <v>49</v>
      </c>
      <c r="AD322" s="6" t="str">
        <f t="shared" si="79"/>
        <v>C1</v>
      </c>
      <c r="AE322" s="8" t="str">
        <f t="shared" si="80"/>
        <v/>
      </c>
    </row>
    <row r="323" spans="1:31" x14ac:dyDescent="0.25">
      <c r="A323" s="9">
        <v>330</v>
      </c>
      <c r="B323" s="10" t="s">
        <v>1261</v>
      </c>
      <c r="C323" s="10" t="s">
        <v>1262</v>
      </c>
      <c r="D323" s="10" t="s">
        <v>49</v>
      </c>
      <c r="E323" s="10" t="s">
        <v>16</v>
      </c>
      <c r="F323" s="10">
        <v>90</v>
      </c>
      <c r="G323" s="10" t="s">
        <v>1263</v>
      </c>
      <c r="H323" s="10" t="s">
        <v>1264</v>
      </c>
      <c r="I323" s="10" t="s">
        <v>185</v>
      </c>
      <c r="J323" s="11">
        <v>44257</v>
      </c>
      <c r="K323" s="10">
        <v>15</v>
      </c>
      <c r="L323" s="10" t="s">
        <v>157</v>
      </c>
      <c r="M323" s="12"/>
      <c r="O323">
        <f t="shared" si="81"/>
        <v>0</v>
      </c>
      <c r="Q323" s="9" t="str">
        <f t="shared" si="66"/>
        <v>330</v>
      </c>
      <c r="R323" s="10" t="str">
        <f t="shared" si="67"/>
        <v>Renetta</v>
      </c>
      <c r="S323" s="10" t="str">
        <f t="shared" si="68"/>
        <v>Gaines</v>
      </c>
      <c r="T323" s="10" t="str">
        <f t="shared" si="69"/>
        <v>Miss</v>
      </c>
      <c r="U323" s="10" t="str">
        <f t="shared" si="70"/>
        <v>F</v>
      </c>
      <c r="V323" s="10" t="str">
        <f t="shared" si="71"/>
        <v>90</v>
      </c>
      <c r="W323" s="10" t="str">
        <f t="shared" si="72"/>
        <v>Barton Street</v>
      </c>
      <c r="X323" s="10" t="str">
        <f t="shared" si="73"/>
        <v>et</v>
      </c>
      <c r="Y323" s="10" t="str">
        <f t="shared" si="74"/>
        <v>Barton Street</v>
      </c>
      <c r="Z323" s="10" t="str">
        <f t="shared" si="75"/>
        <v>Goodwick</v>
      </c>
      <c r="AA323" s="10" t="str">
        <f t="shared" si="76"/>
        <v>HX</v>
      </c>
      <c r="AB323" s="11" t="str">
        <f t="shared" si="77"/>
        <v>44257</v>
      </c>
      <c r="AC323" s="10" t="str">
        <f t="shared" si="78"/>
        <v>15</v>
      </c>
      <c r="AD323" s="10" t="str">
        <f t="shared" si="79"/>
        <v>C3</v>
      </c>
      <c r="AE323" s="12" t="str">
        <f t="shared" si="80"/>
        <v/>
      </c>
    </row>
    <row r="324" spans="1:31" x14ac:dyDescent="0.25">
      <c r="A324" s="5">
        <v>331</v>
      </c>
      <c r="B324" s="6" t="s">
        <v>555</v>
      </c>
      <c r="C324" s="6" t="s">
        <v>1265</v>
      </c>
      <c r="D324" s="6" t="s">
        <v>49</v>
      </c>
      <c r="E324" s="6" t="s">
        <v>16</v>
      </c>
      <c r="F324" s="6">
        <v>60</v>
      </c>
      <c r="G324" s="6" t="s">
        <v>1266</v>
      </c>
      <c r="H324" s="6" t="s">
        <v>1267</v>
      </c>
      <c r="I324" s="6" t="s">
        <v>57</v>
      </c>
      <c r="J324" s="7">
        <v>44048</v>
      </c>
      <c r="K324" s="6">
        <v>42</v>
      </c>
      <c r="L324" s="6" t="s">
        <v>62</v>
      </c>
      <c r="M324" s="8"/>
      <c r="O324">
        <f t="shared" si="81"/>
        <v>0</v>
      </c>
      <c r="Q324" s="5" t="str">
        <f t="shared" si="66"/>
        <v>331</v>
      </c>
      <c r="R324" s="6" t="str">
        <f t="shared" si="67"/>
        <v>Dorene</v>
      </c>
      <c r="S324" s="6" t="str">
        <f t="shared" si="68"/>
        <v>Dailey</v>
      </c>
      <c r="T324" s="6" t="str">
        <f t="shared" si="69"/>
        <v>Miss</v>
      </c>
      <c r="U324" s="6" t="str">
        <f t="shared" si="70"/>
        <v>F</v>
      </c>
      <c r="V324" s="6" t="str">
        <f t="shared" si="71"/>
        <v>60</v>
      </c>
      <c r="W324" s="6" t="str">
        <f t="shared" si="72"/>
        <v>Barwick Road</v>
      </c>
      <c r="X324" s="6" t="str">
        <f t="shared" si="73"/>
        <v>ad</v>
      </c>
      <c r="Y324" s="6" t="str">
        <f t="shared" si="74"/>
        <v>Barwick Road</v>
      </c>
      <c r="Z324" s="6" t="str">
        <f t="shared" si="75"/>
        <v>Andover</v>
      </c>
      <c r="AA324" s="6" t="str">
        <f t="shared" si="76"/>
        <v>HP</v>
      </c>
      <c r="AB324" s="7" t="str">
        <f t="shared" si="77"/>
        <v>44048</v>
      </c>
      <c r="AC324" s="6" t="str">
        <f t="shared" si="78"/>
        <v>42</v>
      </c>
      <c r="AD324" s="6" t="str">
        <f t="shared" si="79"/>
        <v>C4</v>
      </c>
      <c r="AE324" s="8" t="str">
        <f t="shared" si="80"/>
        <v/>
      </c>
    </row>
    <row r="325" spans="1:31" x14ac:dyDescent="0.25">
      <c r="A325" s="9">
        <v>332</v>
      </c>
      <c r="B325" s="10" t="s">
        <v>1268</v>
      </c>
      <c r="C325" s="10" t="s">
        <v>1269</v>
      </c>
      <c r="D325" s="10" t="s">
        <v>28</v>
      </c>
      <c r="E325" s="10" t="s">
        <v>29</v>
      </c>
      <c r="F325" s="10">
        <v>60</v>
      </c>
      <c r="G325" s="10" t="s">
        <v>1270</v>
      </c>
      <c r="H325" s="10" t="s">
        <v>1271</v>
      </c>
      <c r="I325" s="10" t="s">
        <v>32</v>
      </c>
      <c r="J325" s="11">
        <v>43521</v>
      </c>
      <c r="K325" s="10">
        <v>36</v>
      </c>
      <c r="L325" s="10" t="s">
        <v>78</v>
      </c>
      <c r="M325" s="12"/>
      <c r="O325">
        <f t="shared" si="81"/>
        <v>0</v>
      </c>
      <c r="Q325" s="9" t="str">
        <f t="shared" si="66"/>
        <v>332</v>
      </c>
      <c r="R325" s="10" t="str">
        <f t="shared" si="67"/>
        <v>Wyatt</v>
      </c>
      <c r="S325" s="10" t="str">
        <f t="shared" si="68"/>
        <v>Engle</v>
      </c>
      <c r="T325" s="10" t="str">
        <f t="shared" si="69"/>
        <v>Mr</v>
      </c>
      <c r="U325" s="10" t="str">
        <f t="shared" si="70"/>
        <v>M</v>
      </c>
      <c r="V325" s="10" t="str">
        <f t="shared" si="71"/>
        <v>60</v>
      </c>
      <c r="W325" s="10" t="str">
        <f t="shared" si="72"/>
        <v>Basil Street</v>
      </c>
      <c r="X325" s="10" t="str">
        <f t="shared" si="73"/>
        <v>et</v>
      </c>
      <c r="Y325" s="10" t="str">
        <f t="shared" si="74"/>
        <v>Basil Street</v>
      </c>
      <c r="Z325" s="10" t="str">
        <f t="shared" si="75"/>
        <v>Wigston</v>
      </c>
      <c r="AA325" s="10" t="str">
        <f t="shared" si="76"/>
        <v>WC</v>
      </c>
      <c r="AB325" s="11" t="str">
        <f t="shared" si="77"/>
        <v>43521</v>
      </c>
      <c r="AC325" s="10" t="str">
        <f t="shared" si="78"/>
        <v>36</v>
      </c>
      <c r="AD325" s="10" t="str">
        <f t="shared" si="79"/>
        <v>C2</v>
      </c>
      <c r="AE325" s="12" t="str">
        <f t="shared" si="80"/>
        <v/>
      </c>
    </row>
    <row r="326" spans="1:31" x14ac:dyDescent="0.25">
      <c r="A326" s="5">
        <v>333</v>
      </c>
      <c r="B326" s="6" t="s">
        <v>1272</v>
      </c>
      <c r="C326" s="6" t="s">
        <v>1273</v>
      </c>
      <c r="D326" s="6" t="s">
        <v>49</v>
      </c>
      <c r="E326" s="6" t="s">
        <v>16</v>
      </c>
      <c r="F326" s="6">
        <v>90</v>
      </c>
      <c r="G326" s="6" t="s">
        <v>1274</v>
      </c>
      <c r="H326" s="6" t="s">
        <v>1275</v>
      </c>
      <c r="I326" s="6" t="s">
        <v>93</v>
      </c>
      <c r="J326" s="7">
        <v>44384</v>
      </c>
      <c r="K326" s="6">
        <v>14</v>
      </c>
      <c r="L326" s="6" t="s">
        <v>62</v>
      </c>
      <c r="M326" s="8"/>
      <c r="O326">
        <f t="shared" si="81"/>
        <v>0</v>
      </c>
      <c r="Q326" s="5" t="str">
        <f t="shared" ref="Q326:Q389" si="82">TRIM(A326)</f>
        <v>333</v>
      </c>
      <c r="R326" s="6" t="str">
        <f t="shared" ref="R326:R389" si="83">TRIM(B326)</f>
        <v>Myrta</v>
      </c>
      <c r="S326" s="6" t="str">
        <f t="shared" ref="S326:S389" si="84">TRIM(C326)</f>
        <v>Payne</v>
      </c>
      <c r="T326" s="6" t="str">
        <f t="shared" ref="T326:T389" si="85">TRIM(D326)</f>
        <v>Miss</v>
      </c>
      <c r="U326" s="6" t="str">
        <f t="shared" ref="U326:U389" si="86">IF(ISNUMBER(SEARCH("f",TRIM(E326))),"F","M")</f>
        <v>F</v>
      </c>
      <c r="V326" s="6" t="str">
        <f t="shared" ref="V326:V389" si="87">TRIM(F326)</f>
        <v>90</v>
      </c>
      <c r="W326" s="6" t="str">
        <f t="shared" ref="W326:W389" si="88">SUBSTITUTE(SUBSTITUTE(SUBSTITUTE(PROPER(TRIM(G326)),"(?)","")," (No",""),"'S","'s")</f>
        <v>Basing House</v>
      </c>
      <c r="X326" s="6" t="str">
        <f t="shared" ref="X326:X389" si="89">RIGHT(W326,2)</f>
        <v>se</v>
      </c>
      <c r="Y326" s="6" t="str">
        <f t="shared" ref="Y326:Y389" si="90">IF(OR(X326="St",X326="Av",X326="Pl"),SUBSTITUTE(SUBSTITUTE(SUBSTITUTE(SUBSTITUTE(SUBSTITUTE(SUBSTITUTE(SUBSTITUTE(W326,"Rd","Road"),"St","Street"),"Cls", "Close"),"Plc","Place"),"Bldgs","Buildings"),"Av","Avenue"),"Pl","Place"),SUBSTITUTE(SUBSTITUTE(SUBSTITUTE(SUBSTITUTE(SUBSTITUTE(W326,"Rd","Road"),"Cls", "Close"),"Plc","Place"),"Bldgs","Buildings"),"Crt","Court"))</f>
        <v>Basing House</v>
      </c>
      <c r="Z326" s="6" t="str">
        <f t="shared" ref="Z326:Z389" si="91">TRIM(H326)</f>
        <v>Bude</v>
      </c>
      <c r="AA326" s="6" t="str">
        <f t="shared" ref="AA326:AA389" si="92">TRIM(I326)</f>
        <v>TF</v>
      </c>
      <c r="AB326" s="7" t="str">
        <f t="shared" ref="AB326:AB389" si="93">TRIM(J326)</f>
        <v>44384</v>
      </c>
      <c r="AC326" s="6" t="str">
        <f t="shared" ref="AC326:AC389" si="94">TRIM(K326)</f>
        <v>14</v>
      </c>
      <c r="AD326" s="6" t="str">
        <f t="shared" ref="AD326:AD389" si="95">TRIM(L326)</f>
        <v>C4</v>
      </c>
      <c r="AE326" s="8" t="str">
        <f t="shared" ref="AE326:AE389" si="96">TRIM(M326)</f>
        <v/>
      </c>
    </row>
    <row r="327" spans="1:31" x14ac:dyDescent="0.25">
      <c r="A327" s="9">
        <v>334</v>
      </c>
      <c r="B327" s="10" t="s">
        <v>1276</v>
      </c>
      <c r="C327" s="10" t="s">
        <v>1277</v>
      </c>
      <c r="D327" s="10" t="s">
        <v>28</v>
      </c>
      <c r="E327" s="10" t="s">
        <v>29</v>
      </c>
      <c r="F327" s="10">
        <v>60</v>
      </c>
      <c r="G327" s="10" t="s">
        <v>1278</v>
      </c>
      <c r="H327" s="10" t="s">
        <v>1279</v>
      </c>
      <c r="I327" s="10" t="s">
        <v>32</v>
      </c>
      <c r="J327" s="11">
        <v>43476</v>
      </c>
      <c r="K327" s="10">
        <v>73</v>
      </c>
      <c r="L327" s="10" t="s">
        <v>62</v>
      </c>
      <c r="M327" s="12"/>
      <c r="O327">
        <f t="shared" si="81"/>
        <v>0</v>
      </c>
      <c r="Q327" s="9" t="str">
        <f t="shared" si="82"/>
        <v>334</v>
      </c>
      <c r="R327" s="10" t="str">
        <f t="shared" si="83"/>
        <v>Dion</v>
      </c>
      <c r="S327" s="10" t="str">
        <f t="shared" si="84"/>
        <v>Shields</v>
      </c>
      <c r="T327" s="10" t="str">
        <f t="shared" si="85"/>
        <v>Mr</v>
      </c>
      <c r="U327" s="10" t="str">
        <f t="shared" si="86"/>
        <v>M</v>
      </c>
      <c r="V327" s="10" t="str">
        <f t="shared" si="87"/>
        <v>60</v>
      </c>
      <c r="W327" s="10" t="str">
        <f t="shared" si="88"/>
        <v>Basinghall Street</v>
      </c>
      <c r="X327" s="10" t="str">
        <f t="shared" si="89"/>
        <v>et</v>
      </c>
      <c r="Y327" s="10" t="str">
        <f t="shared" si="90"/>
        <v>Basinghall Street</v>
      </c>
      <c r="Z327" s="10" t="str">
        <f t="shared" si="91"/>
        <v>Tadley</v>
      </c>
      <c r="AA327" s="10" t="str">
        <f t="shared" si="92"/>
        <v>WC</v>
      </c>
      <c r="AB327" s="11" t="str">
        <f t="shared" si="93"/>
        <v>43476</v>
      </c>
      <c r="AC327" s="10" t="str">
        <f t="shared" si="94"/>
        <v>73</v>
      </c>
      <c r="AD327" s="10" t="str">
        <f t="shared" si="95"/>
        <v>C4</v>
      </c>
      <c r="AE327" s="12" t="str">
        <f t="shared" si="96"/>
        <v/>
      </c>
    </row>
    <row r="328" spans="1:31" x14ac:dyDescent="0.25">
      <c r="A328" s="5">
        <v>335</v>
      </c>
      <c r="B328" s="6" t="s">
        <v>1280</v>
      </c>
      <c r="C328" s="6" t="s">
        <v>1281</v>
      </c>
      <c r="D328" s="6" t="s">
        <v>15</v>
      </c>
      <c r="E328" s="6" t="s">
        <v>16</v>
      </c>
      <c r="F328" s="6">
        <v>90</v>
      </c>
      <c r="G328" s="6" t="s">
        <v>1282</v>
      </c>
      <c r="H328" s="6" t="s">
        <v>1209</v>
      </c>
      <c r="I328" s="6" t="s">
        <v>32</v>
      </c>
      <c r="J328" s="7">
        <v>43953</v>
      </c>
      <c r="K328" s="6">
        <v>80</v>
      </c>
      <c r="L328" s="6" t="s">
        <v>52</v>
      </c>
      <c r="M328" s="8"/>
      <c r="O328">
        <f t="shared" si="81"/>
        <v>0</v>
      </c>
      <c r="Q328" s="5" t="str">
        <f t="shared" si="82"/>
        <v>335</v>
      </c>
      <c r="R328" s="6" t="str">
        <f t="shared" si="83"/>
        <v>Tarra</v>
      </c>
      <c r="S328" s="6" t="str">
        <f t="shared" si="84"/>
        <v>Moyer</v>
      </c>
      <c r="T328" s="6" t="str">
        <f t="shared" si="85"/>
        <v>Mrs</v>
      </c>
      <c r="U328" s="6" t="str">
        <f t="shared" si="86"/>
        <v>F</v>
      </c>
      <c r="V328" s="6" t="str">
        <f t="shared" si="87"/>
        <v>90</v>
      </c>
      <c r="W328" s="6" t="str">
        <f t="shared" si="88"/>
        <v>Basketmakers'</v>
      </c>
      <c r="X328" s="6" t="str">
        <f t="shared" si="89"/>
        <v>s'</v>
      </c>
      <c r="Y328" s="6" t="str">
        <f t="shared" si="90"/>
        <v>Basketmakers'</v>
      </c>
      <c r="Z328" s="6" t="str">
        <f t="shared" si="91"/>
        <v>Stone</v>
      </c>
      <c r="AA328" s="6" t="str">
        <f t="shared" si="92"/>
        <v>WC</v>
      </c>
      <c r="AB328" s="7" t="str">
        <f t="shared" si="93"/>
        <v>43953</v>
      </c>
      <c r="AC328" s="6" t="str">
        <f t="shared" si="94"/>
        <v>80</v>
      </c>
      <c r="AD328" s="6" t="str">
        <f t="shared" si="95"/>
        <v>A1</v>
      </c>
      <c r="AE328" s="8" t="str">
        <f t="shared" si="96"/>
        <v/>
      </c>
    </row>
    <row r="329" spans="1:31" x14ac:dyDescent="0.25">
      <c r="A329" s="9">
        <v>336</v>
      </c>
      <c r="B329" s="10" t="s">
        <v>1283</v>
      </c>
      <c r="C329" s="10" t="s">
        <v>362</v>
      </c>
      <c r="D329" s="10" t="s">
        <v>15</v>
      </c>
      <c r="E329" s="10" t="s">
        <v>16</v>
      </c>
      <c r="F329" s="10">
        <v>30</v>
      </c>
      <c r="G329" s="10" t="s">
        <v>1284</v>
      </c>
      <c r="H329" s="10" t="s">
        <v>633</v>
      </c>
      <c r="I329" s="10" t="s">
        <v>32</v>
      </c>
      <c r="J329" s="11">
        <v>43468</v>
      </c>
      <c r="K329" s="10">
        <v>60</v>
      </c>
      <c r="L329" s="10" t="s">
        <v>68</v>
      </c>
      <c r="M329" s="12"/>
      <c r="O329">
        <f t="shared" si="81"/>
        <v>0</v>
      </c>
      <c r="Q329" s="9" t="str">
        <f t="shared" si="82"/>
        <v>336</v>
      </c>
      <c r="R329" s="10" t="str">
        <f t="shared" si="83"/>
        <v>Alyce</v>
      </c>
      <c r="S329" s="10" t="str">
        <f t="shared" si="84"/>
        <v>Carver</v>
      </c>
      <c r="T329" s="10" t="str">
        <f t="shared" si="85"/>
        <v>Mrs</v>
      </c>
      <c r="U329" s="10" t="str">
        <f t="shared" si="86"/>
        <v>F</v>
      </c>
      <c r="V329" s="10" t="str">
        <f t="shared" si="87"/>
        <v>30</v>
      </c>
      <c r="W329" s="10" t="str">
        <f t="shared" si="88"/>
        <v>Bassingham Road</v>
      </c>
      <c r="X329" s="10" t="str">
        <f t="shared" si="89"/>
        <v>ad</v>
      </c>
      <c r="Y329" s="10" t="str">
        <f t="shared" si="90"/>
        <v>Bassingham Road</v>
      </c>
      <c r="Z329" s="10" t="str">
        <f t="shared" si="91"/>
        <v>Witney</v>
      </c>
      <c r="AA329" s="10" t="str">
        <f t="shared" si="92"/>
        <v>WC</v>
      </c>
      <c r="AB329" s="11" t="str">
        <f t="shared" si="93"/>
        <v>43468</v>
      </c>
      <c r="AC329" s="10" t="str">
        <f t="shared" si="94"/>
        <v>60</v>
      </c>
      <c r="AD329" s="10" t="str">
        <f t="shared" si="95"/>
        <v>A2</v>
      </c>
      <c r="AE329" s="12" t="str">
        <f t="shared" si="96"/>
        <v/>
      </c>
    </row>
    <row r="330" spans="1:31" x14ac:dyDescent="0.25">
      <c r="A330" s="5">
        <v>337</v>
      </c>
      <c r="B330" s="6" t="s">
        <v>1285</v>
      </c>
      <c r="C330" s="6" t="s">
        <v>109</v>
      </c>
      <c r="D330" s="6" t="s">
        <v>15</v>
      </c>
      <c r="E330" s="6" t="s">
        <v>16</v>
      </c>
      <c r="F330" s="6">
        <v>60</v>
      </c>
      <c r="G330" s="6" t="s">
        <v>1286</v>
      </c>
      <c r="H330" s="6" t="s">
        <v>1287</v>
      </c>
      <c r="I330" s="6" t="s">
        <v>32</v>
      </c>
      <c r="J330" s="7">
        <v>44117</v>
      </c>
      <c r="K330" s="6">
        <v>58</v>
      </c>
      <c r="L330" s="6" t="s">
        <v>33</v>
      </c>
      <c r="M330" s="8"/>
      <c r="O330">
        <f t="shared" ref="O330:O393" si="97">COUNTBLANK(A330:L330)+COUNTIF(K330,0)</f>
        <v>0</v>
      </c>
      <c r="Q330" s="5" t="str">
        <f t="shared" si="82"/>
        <v>337</v>
      </c>
      <c r="R330" s="6" t="str">
        <f t="shared" si="83"/>
        <v>Vallie</v>
      </c>
      <c r="S330" s="6" t="str">
        <f t="shared" si="84"/>
        <v>Felix</v>
      </c>
      <c r="T330" s="6" t="str">
        <f t="shared" si="85"/>
        <v>Mrs</v>
      </c>
      <c r="U330" s="6" t="str">
        <f t="shared" si="86"/>
        <v>F</v>
      </c>
      <c r="V330" s="6" t="str">
        <f t="shared" si="87"/>
        <v>60</v>
      </c>
      <c r="W330" s="6" t="str">
        <f t="shared" si="88"/>
        <v>Basswood Close</v>
      </c>
      <c r="X330" s="6" t="str">
        <f t="shared" si="89"/>
        <v>se</v>
      </c>
      <c r="Y330" s="6" t="str">
        <f t="shared" si="90"/>
        <v>Basswood Close</v>
      </c>
      <c r="Z330" s="6" t="str">
        <f t="shared" si="91"/>
        <v>Menai Bridge</v>
      </c>
      <c r="AA330" s="6" t="str">
        <f t="shared" si="92"/>
        <v>WC</v>
      </c>
      <c r="AB330" s="7" t="str">
        <f t="shared" si="93"/>
        <v>44117</v>
      </c>
      <c r="AC330" s="6" t="str">
        <f t="shared" si="94"/>
        <v>58</v>
      </c>
      <c r="AD330" s="6" t="str">
        <f t="shared" si="95"/>
        <v>A3</v>
      </c>
      <c r="AE330" s="8" t="str">
        <f t="shared" si="96"/>
        <v/>
      </c>
    </row>
    <row r="331" spans="1:31" x14ac:dyDescent="0.25">
      <c r="A331" s="9">
        <v>338</v>
      </c>
      <c r="B331" s="10" t="s">
        <v>1288</v>
      </c>
      <c r="C331" s="10" t="s">
        <v>26</v>
      </c>
      <c r="D331" s="10" t="s">
        <v>49</v>
      </c>
      <c r="E331" s="10" t="s">
        <v>16</v>
      </c>
      <c r="F331" s="10">
        <v>30</v>
      </c>
      <c r="G331" s="10" t="s">
        <v>1289</v>
      </c>
      <c r="H331" s="10" t="s">
        <v>1290</v>
      </c>
      <c r="I331" s="10" t="s">
        <v>32</v>
      </c>
      <c r="J331" s="11">
        <v>43979</v>
      </c>
      <c r="K331" s="10">
        <v>70</v>
      </c>
      <c r="L331" s="10" t="s">
        <v>39</v>
      </c>
      <c r="M331" s="12"/>
      <c r="O331">
        <f t="shared" si="97"/>
        <v>0</v>
      </c>
      <c r="Q331" s="9" t="str">
        <f t="shared" si="82"/>
        <v>338</v>
      </c>
      <c r="R331" s="10" t="str">
        <f t="shared" si="83"/>
        <v>Dimple</v>
      </c>
      <c r="S331" s="10" t="str">
        <f t="shared" si="84"/>
        <v>Cameron</v>
      </c>
      <c r="T331" s="10" t="str">
        <f t="shared" si="85"/>
        <v>Miss</v>
      </c>
      <c r="U331" s="10" t="str">
        <f t="shared" si="86"/>
        <v>F</v>
      </c>
      <c r="V331" s="10" t="str">
        <f t="shared" si="87"/>
        <v>30</v>
      </c>
      <c r="W331" s="10" t="str">
        <f t="shared" si="88"/>
        <v>Batcup Terrace</v>
      </c>
      <c r="X331" s="10" t="str">
        <f t="shared" si="89"/>
        <v>ce</v>
      </c>
      <c r="Y331" s="10" t="str">
        <f t="shared" si="90"/>
        <v>Batcup Terrace</v>
      </c>
      <c r="Z331" s="10" t="str">
        <f t="shared" si="91"/>
        <v>Wickford</v>
      </c>
      <c r="AA331" s="10" t="str">
        <f t="shared" si="92"/>
        <v>WC</v>
      </c>
      <c r="AB331" s="11" t="str">
        <f t="shared" si="93"/>
        <v>43979</v>
      </c>
      <c r="AC331" s="10" t="str">
        <f t="shared" si="94"/>
        <v>70</v>
      </c>
      <c r="AD331" s="10" t="str">
        <f t="shared" si="95"/>
        <v>C1</v>
      </c>
      <c r="AE331" s="12" t="str">
        <f t="shared" si="96"/>
        <v/>
      </c>
    </row>
    <row r="332" spans="1:31" x14ac:dyDescent="0.25">
      <c r="A332" s="5">
        <v>339</v>
      </c>
      <c r="B332" s="6" t="s">
        <v>1291</v>
      </c>
      <c r="C332" s="6" t="s">
        <v>1292</v>
      </c>
      <c r="D332" s="6" t="s">
        <v>28</v>
      </c>
      <c r="E332" s="6" t="s">
        <v>29</v>
      </c>
      <c r="F332" s="6">
        <v>30</v>
      </c>
      <c r="G332" s="6" t="s">
        <v>1293</v>
      </c>
      <c r="H332" s="6" t="s">
        <v>1294</v>
      </c>
      <c r="I332" s="6" t="s">
        <v>1194</v>
      </c>
      <c r="J332" s="7">
        <v>43804</v>
      </c>
      <c r="K332" s="6">
        <v>55</v>
      </c>
      <c r="L332" s="6" t="s">
        <v>52</v>
      </c>
      <c r="M332" s="8"/>
      <c r="O332">
        <f t="shared" si="97"/>
        <v>0</v>
      </c>
      <c r="Q332" s="5" t="str">
        <f t="shared" si="82"/>
        <v>339</v>
      </c>
      <c r="R332" s="6" t="str">
        <f t="shared" si="83"/>
        <v>Alexander</v>
      </c>
      <c r="S332" s="6" t="str">
        <f t="shared" si="84"/>
        <v>Cain</v>
      </c>
      <c r="T332" s="6" t="str">
        <f t="shared" si="85"/>
        <v>Mr</v>
      </c>
      <c r="U332" s="6" t="str">
        <f t="shared" si="86"/>
        <v>M</v>
      </c>
      <c r="V332" s="6" t="str">
        <f t="shared" si="87"/>
        <v>30</v>
      </c>
      <c r="W332" s="6" t="str">
        <f t="shared" si="88"/>
        <v>Bath Close</v>
      </c>
      <c r="X332" s="6" t="str">
        <f t="shared" si="89"/>
        <v>se</v>
      </c>
      <c r="Y332" s="6" t="str">
        <f t="shared" si="90"/>
        <v>Bath Close</v>
      </c>
      <c r="Z332" s="6" t="str">
        <f t="shared" si="91"/>
        <v>Dymock</v>
      </c>
      <c r="AA332" s="6" t="str">
        <f t="shared" si="92"/>
        <v>LU</v>
      </c>
      <c r="AB332" s="7" t="str">
        <f t="shared" si="93"/>
        <v>43804</v>
      </c>
      <c r="AC332" s="6" t="str">
        <f t="shared" si="94"/>
        <v>55</v>
      </c>
      <c r="AD332" s="6" t="str">
        <f t="shared" si="95"/>
        <v>A1</v>
      </c>
      <c r="AE332" s="8" t="str">
        <f t="shared" si="96"/>
        <v/>
      </c>
    </row>
    <row r="333" spans="1:31" x14ac:dyDescent="0.25">
      <c r="A333" s="9">
        <v>340</v>
      </c>
      <c r="B333" s="10" t="s">
        <v>1295</v>
      </c>
      <c r="C333" s="10" t="s">
        <v>1296</v>
      </c>
      <c r="D333" s="10" t="s">
        <v>28</v>
      </c>
      <c r="E333" s="10" t="s">
        <v>29</v>
      </c>
      <c r="F333" s="10">
        <v>90</v>
      </c>
      <c r="G333" s="10" t="s">
        <v>1297</v>
      </c>
      <c r="H333" s="10" t="s">
        <v>1256</v>
      </c>
      <c r="I333" s="10" t="s">
        <v>32</v>
      </c>
      <c r="J333" s="11">
        <v>44018</v>
      </c>
      <c r="K333" s="10">
        <v>32</v>
      </c>
      <c r="L333" s="10" t="s">
        <v>52</v>
      </c>
      <c r="M333" s="12"/>
      <c r="O333">
        <f t="shared" si="97"/>
        <v>0</v>
      </c>
      <c r="Q333" s="9" t="str">
        <f t="shared" si="82"/>
        <v>340</v>
      </c>
      <c r="R333" s="10" t="str">
        <f t="shared" si="83"/>
        <v>Brent</v>
      </c>
      <c r="S333" s="10" t="str">
        <f t="shared" si="84"/>
        <v>Berg</v>
      </c>
      <c r="T333" s="10" t="str">
        <f t="shared" si="85"/>
        <v>Mr</v>
      </c>
      <c r="U333" s="10" t="str">
        <f t="shared" si="86"/>
        <v>M</v>
      </c>
      <c r="V333" s="10" t="str">
        <f t="shared" si="87"/>
        <v>90</v>
      </c>
      <c r="W333" s="10" t="str">
        <f t="shared" si="88"/>
        <v>Bath Court</v>
      </c>
      <c r="X333" s="10" t="str">
        <f t="shared" si="89"/>
        <v>rt</v>
      </c>
      <c r="Y333" s="10" t="str">
        <f t="shared" si="90"/>
        <v>Bath Court</v>
      </c>
      <c r="Z333" s="10" t="str">
        <f t="shared" si="91"/>
        <v>Sleaford</v>
      </c>
      <c r="AA333" s="10" t="str">
        <f t="shared" si="92"/>
        <v>WC</v>
      </c>
      <c r="AB333" s="11" t="str">
        <f t="shared" si="93"/>
        <v>44018</v>
      </c>
      <c r="AC333" s="10" t="str">
        <f t="shared" si="94"/>
        <v>32</v>
      </c>
      <c r="AD333" s="10" t="str">
        <f t="shared" si="95"/>
        <v>A1</v>
      </c>
      <c r="AE333" s="12" t="str">
        <f t="shared" si="96"/>
        <v/>
      </c>
    </row>
    <row r="334" spans="1:31" x14ac:dyDescent="0.25">
      <c r="A334" s="5">
        <v>341</v>
      </c>
      <c r="B334" s="6" t="s">
        <v>1298</v>
      </c>
      <c r="C334" s="6" t="s">
        <v>1299</v>
      </c>
      <c r="D334" s="6" t="s">
        <v>41</v>
      </c>
      <c r="E334" s="6" t="s">
        <v>16</v>
      </c>
      <c r="F334" s="6">
        <v>30</v>
      </c>
      <c r="G334" s="6" t="s">
        <v>1300</v>
      </c>
      <c r="H334" s="6" t="s">
        <v>1301</v>
      </c>
      <c r="I334" s="6" t="s">
        <v>32</v>
      </c>
      <c r="J334" s="7">
        <v>43757</v>
      </c>
      <c r="K334" s="6">
        <v>77</v>
      </c>
      <c r="L334" s="6" t="s">
        <v>62</v>
      </c>
      <c r="M334" s="8"/>
      <c r="O334">
        <f t="shared" si="97"/>
        <v>0</v>
      </c>
      <c r="Q334" s="5" t="str">
        <f t="shared" si="82"/>
        <v>341</v>
      </c>
      <c r="R334" s="6" t="str">
        <f t="shared" si="83"/>
        <v>Jaye</v>
      </c>
      <c r="S334" s="6" t="str">
        <f t="shared" si="84"/>
        <v>Lynn</v>
      </c>
      <c r="T334" s="6" t="str">
        <f t="shared" si="85"/>
        <v>Ms</v>
      </c>
      <c r="U334" s="6" t="str">
        <f t="shared" si="86"/>
        <v>F</v>
      </c>
      <c r="V334" s="6" t="str">
        <f t="shared" si="87"/>
        <v>30</v>
      </c>
      <c r="W334" s="6" t="str">
        <f t="shared" si="88"/>
        <v>Bath Dairy</v>
      </c>
      <c r="X334" s="6" t="str">
        <f t="shared" si="89"/>
        <v>ry</v>
      </c>
      <c r="Y334" s="6" t="str">
        <f t="shared" si="90"/>
        <v>Bath Dairy</v>
      </c>
      <c r="Z334" s="6" t="str">
        <f t="shared" si="91"/>
        <v>Ulverston</v>
      </c>
      <c r="AA334" s="6" t="str">
        <f t="shared" si="92"/>
        <v>WC</v>
      </c>
      <c r="AB334" s="7" t="str">
        <f t="shared" si="93"/>
        <v>43757</v>
      </c>
      <c r="AC334" s="6" t="str">
        <f t="shared" si="94"/>
        <v>77</v>
      </c>
      <c r="AD334" s="6" t="str">
        <f t="shared" si="95"/>
        <v>C4</v>
      </c>
      <c r="AE334" s="8" t="str">
        <f t="shared" si="96"/>
        <v/>
      </c>
    </row>
    <row r="335" spans="1:31" x14ac:dyDescent="0.25">
      <c r="A335" s="9">
        <v>342</v>
      </c>
      <c r="B335" s="10" t="s">
        <v>1302</v>
      </c>
      <c r="C335" s="10" t="s">
        <v>1303</v>
      </c>
      <c r="D335" s="10" t="s">
        <v>28</v>
      </c>
      <c r="E335" s="10" t="s">
        <v>29</v>
      </c>
      <c r="F335" s="10">
        <v>30</v>
      </c>
      <c r="G335" s="10" t="s">
        <v>1304</v>
      </c>
      <c r="H335" s="10" t="s">
        <v>1305</v>
      </c>
      <c r="I335" s="10" t="s">
        <v>1306</v>
      </c>
      <c r="J335" s="11">
        <v>43496</v>
      </c>
      <c r="K335" s="10">
        <v>57</v>
      </c>
      <c r="L335" s="10" t="s">
        <v>99</v>
      </c>
      <c r="M335" s="12"/>
      <c r="O335">
        <f t="shared" si="97"/>
        <v>0</v>
      </c>
      <c r="Q335" s="9" t="str">
        <f t="shared" si="82"/>
        <v>342</v>
      </c>
      <c r="R335" s="10" t="str">
        <f t="shared" si="83"/>
        <v>Rubin</v>
      </c>
      <c r="S335" s="10" t="str">
        <f t="shared" si="84"/>
        <v>Peters</v>
      </c>
      <c r="T335" s="10" t="str">
        <f t="shared" si="85"/>
        <v>Mr</v>
      </c>
      <c r="U335" s="10" t="str">
        <f t="shared" si="86"/>
        <v>M</v>
      </c>
      <c r="V335" s="10" t="str">
        <f t="shared" si="87"/>
        <v>30</v>
      </c>
      <c r="W335" s="10" t="str">
        <f t="shared" si="88"/>
        <v>Bath Row</v>
      </c>
      <c r="X335" s="10" t="str">
        <f t="shared" si="89"/>
        <v>ow</v>
      </c>
      <c r="Y335" s="10" t="str">
        <f t="shared" si="90"/>
        <v>Bath Row</v>
      </c>
      <c r="Z335" s="10" t="str">
        <f t="shared" si="91"/>
        <v>Burnham-On-Crouch</v>
      </c>
      <c r="AA335" s="10" t="str">
        <f t="shared" si="92"/>
        <v>CO</v>
      </c>
      <c r="AB335" s="11" t="str">
        <f t="shared" si="93"/>
        <v>43496</v>
      </c>
      <c r="AC335" s="10" t="str">
        <f t="shared" si="94"/>
        <v>57</v>
      </c>
      <c r="AD335" s="10" t="str">
        <f t="shared" si="95"/>
        <v>E</v>
      </c>
      <c r="AE335" s="12" t="str">
        <f t="shared" si="96"/>
        <v/>
      </c>
    </row>
    <row r="336" spans="1:31" x14ac:dyDescent="0.25">
      <c r="A336" s="5">
        <v>343</v>
      </c>
      <c r="B336" s="6" t="s">
        <v>1307</v>
      </c>
      <c r="C336" s="6" t="s">
        <v>1308</v>
      </c>
      <c r="D336" s="6" t="s">
        <v>28</v>
      </c>
      <c r="E336" s="6" t="s">
        <v>29</v>
      </c>
      <c r="F336" s="6">
        <v>90</v>
      </c>
      <c r="G336" s="6" t="s">
        <v>1309</v>
      </c>
      <c r="H336" s="6" t="s">
        <v>1310</v>
      </c>
      <c r="I336" s="6" t="s">
        <v>32</v>
      </c>
      <c r="J336" s="7">
        <v>43939</v>
      </c>
      <c r="K336" s="6">
        <v>5</v>
      </c>
      <c r="L336" s="6" t="s">
        <v>62</v>
      </c>
      <c r="M336" s="8"/>
      <c r="O336">
        <f t="shared" si="97"/>
        <v>0</v>
      </c>
      <c r="Q336" s="5" t="str">
        <f t="shared" si="82"/>
        <v>343</v>
      </c>
      <c r="R336" s="6" t="str">
        <f t="shared" si="83"/>
        <v>Willy</v>
      </c>
      <c r="S336" s="6" t="str">
        <f t="shared" si="84"/>
        <v>Morgan</v>
      </c>
      <c r="T336" s="6" t="str">
        <f t="shared" si="85"/>
        <v>Mr</v>
      </c>
      <c r="U336" s="6" t="str">
        <f t="shared" si="86"/>
        <v>M</v>
      </c>
      <c r="V336" s="6" t="str">
        <f t="shared" si="87"/>
        <v>90</v>
      </c>
      <c r="W336" s="6" t="str">
        <f t="shared" si="88"/>
        <v>Batten Cottages</v>
      </c>
      <c r="X336" s="6" t="str">
        <f t="shared" si="89"/>
        <v>es</v>
      </c>
      <c r="Y336" s="6" t="str">
        <f t="shared" si="90"/>
        <v>Batten Cottages</v>
      </c>
      <c r="Z336" s="6" t="str">
        <f t="shared" si="91"/>
        <v>Nuneaton</v>
      </c>
      <c r="AA336" s="6" t="str">
        <f t="shared" si="92"/>
        <v>WC</v>
      </c>
      <c r="AB336" s="7" t="str">
        <f t="shared" si="93"/>
        <v>43939</v>
      </c>
      <c r="AC336" s="6" t="str">
        <f t="shared" si="94"/>
        <v>5</v>
      </c>
      <c r="AD336" s="6" t="str">
        <f t="shared" si="95"/>
        <v>C4</v>
      </c>
      <c r="AE336" s="8" t="str">
        <f t="shared" si="96"/>
        <v/>
      </c>
    </row>
    <row r="337" spans="1:31" x14ac:dyDescent="0.25">
      <c r="A337" s="9">
        <v>344</v>
      </c>
      <c r="B337" s="10" t="s">
        <v>1311</v>
      </c>
      <c r="C337" s="10" t="s">
        <v>1312</v>
      </c>
      <c r="D337" s="10" t="s">
        <v>28</v>
      </c>
      <c r="E337" s="10" t="s">
        <v>29</v>
      </c>
      <c r="F337" s="10">
        <v>60</v>
      </c>
      <c r="G337" s="10" t="s">
        <v>1309</v>
      </c>
      <c r="H337" s="10" t="s">
        <v>1313</v>
      </c>
      <c r="I337" s="10" t="s">
        <v>32</v>
      </c>
      <c r="J337" s="11">
        <v>43910</v>
      </c>
      <c r="K337" s="10">
        <v>10</v>
      </c>
      <c r="L337" s="10" t="s">
        <v>62</v>
      </c>
      <c r="M337" s="12"/>
      <c r="O337">
        <f t="shared" si="97"/>
        <v>0</v>
      </c>
      <c r="Q337" s="9" t="str">
        <f t="shared" si="82"/>
        <v>344</v>
      </c>
      <c r="R337" s="10" t="str">
        <f t="shared" si="83"/>
        <v>Tyree</v>
      </c>
      <c r="S337" s="10" t="str">
        <f t="shared" si="84"/>
        <v>Holbrook</v>
      </c>
      <c r="T337" s="10" t="str">
        <f t="shared" si="85"/>
        <v>Mr</v>
      </c>
      <c r="U337" s="10" t="str">
        <f t="shared" si="86"/>
        <v>M</v>
      </c>
      <c r="V337" s="10" t="str">
        <f t="shared" si="87"/>
        <v>60</v>
      </c>
      <c r="W337" s="10" t="str">
        <f t="shared" si="88"/>
        <v>Batten Cottages</v>
      </c>
      <c r="X337" s="10" t="str">
        <f t="shared" si="89"/>
        <v>es</v>
      </c>
      <c r="Y337" s="10" t="str">
        <f t="shared" si="90"/>
        <v>Batten Cottages</v>
      </c>
      <c r="Z337" s="10" t="str">
        <f t="shared" si="91"/>
        <v>Settle</v>
      </c>
      <c r="AA337" s="10" t="str">
        <f t="shared" si="92"/>
        <v>WC</v>
      </c>
      <c r="AB337" s="11" t="str">
        <f t="shared" si="93"/>
        <v>43910</v>
      </c>
      <c r="AC337" s="10" t="str">
        <f t="shared" si="94"/>
        <v>10</v>
      </c>
      <c r="AD337" s="10" t="str">
        <f t="shared" si="95"/>
        <v>C4</v>
      </c>
      <c r="AE337" s="12" t="str">
        <f t="shared" si="96"/>
        <v/>
      </c>
    </row>
    <row r="338" spans="1:31" x14ac:dyDescent="0.25">
      <c r="A338" s="5">
        <v>345</v>
      </c>
      <c r="B338" s="6" t="s">
        <v>1314</v>
      </c>
      <c r="C338" s="6" t="s">
        <v>1315</v>
      </c>
      <c r="D338" s="6" t="s">
        <v>15</v>
      </c>
      <c r="E338" s="6" t="s">
        <v>16</v>
      </c>
      <c r="F338" s="6">
        <v>90</v>
      </c>
      <c r="G338" s="6" t="s">
        <v>1316</v>
      </c>
      <c r="H338" s="6" t="s">
        <v>973</v>
      </c>
      <c r="I338" s="6" t="s">
        <v>291</v>
      </c>
      <c r="J338" s="7">
        <v>43893</v>
      </c>
      <c r="K338" s="6">
        <v>58</v>
      </c>
      <c r="L338" s="6" t="s">
        <v>99</v>
      </c>
      <c r="M338" s="8"/>
      <c r="O338">
        <f t="shared" si="97"/>
        <v>0</v>
      </c>
      <c r="Q338" s="5" t="str">
        <f t="shared" si="82"/>
        <v>345</v>
      </c>
      <c r="R338" s="6" t="str">
        <f t="shared" si="83"/>
        <v>Catina</v>
      </c>
      <c r="S338" s="6" t="str">
        <f t="shared" si="84"/>
        <v>Mccollum</v>
      </c>
      <c r="T338" s="6" t="str">
        <f t="shared" si="85"/>
        <v>Mrs</v>
      </c>
      <c r="U338" s="6" t="str">
        <f t="shared" si="86"/>
        <v>F</v>
      </c>
      <c r="V338" s="6" t="str">
        <f t="shared" si="87"/>
        <v>90</v>
      </c>
      <c r="W338" s="6" t="str">
        <f t="shared" si="88"/>
        <v>Battersea Church</v>
      </c>
      <c r="X338" s="6" t="str">
        <f t="shared" si="89"/>
        <v>ch</v>
      </c>
      <c r="Y338" s="6" t="str">
        <f t="shared" si="90"/>
        <v>Battersea Church</v>
      </c>
      <c r="Z338" s="6" t="str">
        <f t="shared" si="91"/>
        <v>Isle Of Eigg</v>
      </c>
      <c r="AA338" s="6" t="str">
        <f t="shared" si="92"/>
        <v>HS</v>
      </c>
      <c r="AB338" s="7" t="str">
        <f t="shared" si="93"/>
        <v>43893</v>
      </c>
      <c r="AC338" s="6" t="str">
        <f t="shared" si="94"/>
        <v>58</v>
      </c>
      <c r="AD338" s="6" t="str">
        <f t="shared" si="95"/>
        <v>E</v>
      </c>
      <c r="AE338" s="8" t="str">
        <f t="shared" si="96"/>
        <v/>
      </c>
    </row>
    <row r="339" spans="1:31" x14ac:dyDescent="0.25">
      <c r="A339" s="9">
        <v>346</v>
      </c>
      <c r="B339" s="10" t="s">
        <v>1317</v>
      </c>
      <c r="C339" s="10" t="s">
        <v>1318</v>
      </c>
      <c r="D339" s="10" t="s">
        <v>15</v>
      </c>
      <c r="E339" s="10" t="s">
        <v>16</v>
      </c>
      <c r="F339" s="10">
        <v>60</v>
      </c>
      <c r="G339" s="10" t="s">
        <v>1319</v>
      </c>
      <c r="H339" s="10" t="s">
        <v>1320</v>
      </c>
      <c r="I339" s="10" t="s">
        <v>185</v>
      </c>
      <c r="J339" s="11">
        <v>44425</v>
      </c>
      <c r="K339" s="10">
        <v>105</v>
      </c>
      <c r="L339" s="10" t="s">
        <v>52</v>
      </c>
      <c r="M339" s="12"/>
      <c r="O339">
        <f t="shared" si="97"/>
        <v>0</v>
      </c>
      <c r="Q339" s="9" t="str">
        <f t="shared" si="82"/>
        <v>346</v>
      </c>
      <c r="R339" s="10" t="str">
        <f t="shared" si="83"/>
        <v>Olivia</v>
      </c>
      <c r="S339" s="10" t="str">
        <f t="shared" si="84"/>
        <v>Bingham</v>
      </c>
      <c r="T339" s="10" t="str">
        <f t="shared" si="85"/>
        <v>Mrs</v>
      </c>
      <c r="U339" s="10" t="str">
        <f t="shared" si="86"/>
        <v>F</v>
      </c>
      <c r="V339" s="10" t="str">
        <f t="shared" si="87"/>
        <v>60</v>
      </c>
      <c r="W339" s="10" t="str">
        <f t="shared" si="88"/>
        <v>Bayford Mews</v>
      </c>
      <c r="X339" s="10" t="str">
        <f t="shared" si="89"/>
        <v>ws</v>
      </c>
      <c r="Y339" s="10" t="str">
        <f t="shared" si="90"/>
        <v>Bayford Mews</v>
      </c>
      <c r="Z339" s="10" t="str">
        <f t="shared" si="91"/>
        <v>Exmouth</v>
      </c>
      <c r="AA339" s="10" t="str">
        <f t="shared" si="92"/>
        <v>HX</v>
      </c>
      <c r="AB339" s="11" t="str">
        <f t="shared" si="93"/>
        <v>44425</v>
      </c>
      <c r="AC339" s="10" t="str">
        <f t="shared" si="94"/>
        <v>105</v>
      </c>
      <c r="AD339" s="10" t="str">
        <f t="shared" si="95"/>
        <v>A1</v>
      </c>
      <c r="AE339" s="12" t="str">
        <f t="shared" si="96"/>
        <v/>
      </c>
    </row>
    <row r="340" spans="1:31" x14ac:dyDescent="0.25">
      <c r="A340" s="5">
        <v>347</v>
      </c>
      <c r="B340" s="6" t="s">
        <v>1321</v>
      </c>
      <c r="C340" s="6" t="s">
        <v>1322</v>
      </c>
      <c r="D340" s="6" t="s">
        <v>28</v>
      </c>
      <c r="E340" s="6" t="s">
        <v>29</v>
      </c>
      <c r="F340" s="6">
        <v>30</v>
      </c>
      <c r="G340" s="6" t="s">
        <v>1323</v>
      </c>
      <c r="H340" s="6" t="s">
        <v>1324</v>
      </c>
      <c r="I340" s="6" t="s">
        <v>93</v>
      </c>
      <c r="J340" s="7">
        <v>43532</v>
      </c>
      <c r="K340" s="6">
        <v>84</v>
      </c>
      <c r="L340" s="6" t="s">
        <v>44</v>
      </c>
      <c r="M340" s="8"/>
      <c r="O340">
        <f t="shared" si="97"/>
        <v>0</v>
      </c>
      <c r="Q340" s="5" t="str">
        <f t="shared" si="82"/>
        <v>347</v>
      </c>
      <c r="R340" s="6" t="str">
        <f t="shared" si="83"/>
        <v>Brock</v>
      </c>
      <c r="S340" s="6" t="str">
        <f t="shared" si="84"/>
        <v>Jordan</v>
      </c>
      <c r="T340" s="6" t="str">
        <f t="shared" si="85"/>
        <v>Mr</v>
      </c>
      <c r="U340" s="6" t="str">
        <f t="shared" si="86"/>
        <v>M</v>
      </c>
      <c r="V340" s="6" t="str">
        <f t="shared" si="87"/>
        <v>30</v>
      </c>
      <c r="W340" s="6" t="str">
        <f t="shared" si="88"/>
        <v>Baynes Row</v>
      </c>
      <c r="X340" s="6" t="str">
        <f t="shared" si="89"/>
        <v>ow</v>
      </c>
      <c r="Y340" s="6" t="str">
        <f t="shared" si="90"/>
        <v>Baynes Row</v>
      </c>
      <c r="Z340" s="6" t="str">
        <f t="shared" si="91"/>
        <v>Bures</v>
      </c>
      <c r="AA340" s="6" t="str">
        <f t="shared" si="92"/>
        <v>TF</v>
      </c>
      <c r="AB340" s="7" t="str">
        <f t="shared" si="93"/>
        <v>43532</v>
      </c>
      <c r="AC340" s="6" t="str">
        <f t="shared" si="94"/>
        <v>84</v>
      </c>
      <c r="AD340" s="6" t="str">
        <f t="shared" si="95"/>
        <v>D</v>
      </c>
      <c r="AE340" s="8" t="str">
        <f t="shared" si="96"/>
        <v/>
      </c>
    </row>
    <row r="341" spans="1:31" x14ac:dyDescent="0.25">
      <c r="A341" s="9">
        <v>348</v>
      </c>
      <c r="B341" s="10" t="s">
        <v>612</v>
      </c>
      <c r="C341" s="10" t="s">
        <v>1325</v>
      </c>
      <c r="D341" s="10" t="s">
        <v>28</v>
      </c>
      <c r="E341" s="10" t="s">
        <v>29</v>
      </c>
      <c r="F341" s="10">
        <v>60</v>
      </c>
      <c r="G341" s="10" t="s">
        <v>1326</v>
      </c>
      <c r="H341" s="10" t="s">
        <v>1327</v>
      </c>
      <c r="I341" s="10" t="s">
        <v>32</v>
      </c>
      <c r="J341" s="11">
        <v>43571</v>
      </c>
      <c r="K341" s="10">
        <v>35</v>
      </c>
      <c r="L341" s="10" t="s">
        <v>99</v>
      </c>
      <c r="M341" s="12"/>
      <c r="O341">
        <f t="shared" si="97"/>
        <v>0</v>
      </c>
      <c r="Q341" s="9" t="str">
        <f t="shared" si="82"/>
        <v>348</v>
      </c>
      <c r="R341" s="10" t="str">
        <f t="shared" si="83"/>
        <v>Sol</v>
      </c>
      <c r="S341" s="10" t="str">
        <f t="shared" si="84"/>
        <v>Mcallister</v>
      </c>
      <c r="T341" s="10" t="str">
        <f t="shared" si="85"/>
        <v>Mr</v>
      </c>
      <c r="U341" s="10" t="str">
        <f t="shared" si="86"/>
        <v>M</v>
      </c>
      <c r="V341" s="10" t="str">
        <f t="shared" si="87"/>
        <v>60</v>
      </c>
      <c r="W341" s="10" t="str">
        <f t="shared" si="88"/>
        <v>Beanacre Close</v>
      </c>
      <c r="X341" s="10" t="str">
        <f t="shared" si="89"/>
        <v>se</v>
      </c>
      <c r="Y341" s="10" t="str">
        <f t="shared" si="90"/>
        <v>Beanacre Close</v>
      </c>
      <c r="Z341" s="10" t="str">
        <f t="shared" si="91"/>
        <v>Worcester Park</v>
      </c>
      <c r="AA341" s="10" t="str">
        <f t="shared" si="92"/>
        <v>WC</v>
      </c>
      <c r="AB341" s="11" t="str">
        <f t="shared" si="93"/>
        <v>43571</v>
      </c>
      <c r="AC341" s="10" t="str">
        <f t="shared" si="94"/>
        <v>35</v>
      </c>
      <c r="AD341" s="10" t="str">
        <f t="shared" si="95"/>
        <v>E</v>
      </c>
      <c r="AE341" s="12" t="str">
        <f t="shared" si="96"/>
        <v/>
      </c>
    </row>
    <row r="342" spans="1:31" x14ac:dyDescent="0.25">
      <c r="A342" s="5">
        <v>349</v>
      </c>
      <c r="B342" s="6" t="s">
        <v>1328</v>
      </c>
      <c r="C342" s="6" t="s">
        <v>1329</v>
      </c>
      <c r="D342" s="6" t="s">
        <v>28</v>
      </c>
      <c r="E342" s="6" t="s">
        <v>29</v>
      </c>
      <c r="F342" s="6">
        <v>90</v>
      </c>
      <c r="G342" s="6" t="s">
        <v>1330</v>
      </c>
      <c r="H342" s="6" t="s">
        <v>1331</v>
      </c>
      <c r="I342" s="6" t="s">
        <v>127</v>
      </c>
      <c r="J342" s="7">
        <v>44488</v>
      </c>
      <c r="K342" s="6">
        <v>42</v>
      </c>
      <c r="L342" s="6" t="s">
        <v>99</v>
      </c>
      <c r="M342" s="8"/>
      <c r="O342">
        <f t="shared" si="97"/>
        <v>0</v>
      </c>
      <c r="Q342" s="5" t="str">
        <f t="shared" si="82"/>
        <v>349</v>
      </c>
      <c r="R342" s="6" t="str">
        <f t="shared" si="83"/>
        <v>Keith</v>
      </c>
      <c r="S342" s="6" t="str">
        <f t="shared" si="84"/>
        <v>Dunbar</v>
      </c>
      <c r="T342" s="6" t="str">
        <f t="shared" si="85"/>
        <v>Mr</v>
      </c>
      <c r="U342" s="6" t="str">
        <f t="shared" si="86"/>
        <v>M</v>
      </c>
      <c r="V342" s="6" t="str">
        <f t="shared" si="87"/>
        <v>90</v>
      </c>
      <c r="W342" s="6" t="str">
        <f t="shared" si="88"/>
        <v>Bearbinder Lane</v>
      </c>
      <c r="X342" s="6" t="str">
        <f t="shared" si="89"/>
        <v>ne</v>
      </c>
      <c r="Y342" s="6" t="str">
        <f t="shared" si="90"/>
        <v>Bearbinder Lane</v>
      </c>
      <c r="Z342" s="6" t="str">
        <f t="shared" si="91"/>
        <v>Callington</v>
      </c>
      <c r="AA342" s="6" t="str">
        <f t="shared" si="92"/>
        <v>WS</v>
      </c>
      <c r="AB342" s="7" t="str">
        <f t="shared" si="93"/>
        <v>44488</v>
      </c>
      <c r="AC342" s="6" t="str">
        <f t="shared" si="94"/>
        <v>42</v>
      </c>
      <c r="AD342" s="6" t="str">
        <f t="shared" si="95"/>
        <v>E</v>
      </c>
      <c r="AE342" s="8" t="str">
        <f t="shared" si="96"/>
        <v/>
      </c>
    </row>
    <row r="343" spans="1:31" x14ac:dyDescent="0.25">
      <c r="A343" s="9">
        <v>350</v>
      </c>
      <c r="B343" s="10" t="s">
        <v>1332</v>
      </c>
      <c r="C343" s="10" t="s">
        <v>1333</v>
      </c>
      <c r="D343" s="10" t="s">
        <v>28</v>
      </c>
      <c r="E343" s="10" t="s">
        <v>29</v>
      </c>
      <c r="F343" s="10">
        <v>60</v>
      </c>
      <c r="G343" s="10" t="s">
        <v>1334</v>
      </c>
      <c r="H343" s="10" t="s">
        <v>197</v>
      </c>
      <c r="I343" s="10" t="s">
        <v>32</v>
      </c>
      <c r="J343" s="11">
        <v>44535</v>
      </c>
      <c r="K343" s="10">
        <v>55</v>
      </c>
      <c r="L343" s="10" t="s">
        <v>33</v>
      </c>
      <c r="M343" s="12"/>
      <c r="O343">
        <f t="shared" si="97"/>
        <v>0</v>
      </c>
      <c r="Q343" s="9" t="str">
        <f t="shared" si="82"/>
        <v>350</v>
      </c>
      <c r="R343" s="10" t="str">
        <f t="shared" si="83"/>
        <v>Keven</v>
      </c>
      <c r="S343" s="10" t="str">
        <f t="shared" si="84"/>
        <v>Keen</v>
      </c>
      <c r="T343" s="10" t="str">
        <f t="shared" si="85"/>
        <v>Mr</v>
      </c>
      <c r="U343" s="10" t="str">
        <f t="shared" si="86"/>
        <v>M</v>
      </c>
      <c r="V343" s="10" t="str">
        <f t="shared" si="87"/>
        <v>60</v>
      </c>
      <c r="W343" s="10" t="str">
        <f t="shared" si="88"/>
        <v>Bearstead Rise</v>
      </c>
      <c r="X343" s="10" t="str">
        <f t="shared" si="89"/>
        <v>se</v>
      </c>
      <c r="Y343" s="10" t="str">
        <f t="shared" si="90"/>
        <v>Bearstead Rise</v>
      </c>
      <c r="Z343" s="10" t="str">
        <f t="shared" si="91"/>
        <v>Porth</v>
      </c>
      <c r="AA343" s="10" t="str">
        <f t="shared" si="92"/>
        <v>WC</v>
      </c>
      <c r="AB343" s="11" t="str">
        <f t="shared" si="93"/>
        <v>44535</v>
      </c>
      <c r="AC343" s="10" t="str">
        <f t="shared" si="94"/>
        <v>55</v>
      </c>
      <c r="AD343" s="10" t="str">
        <f t="shared" si="95"/>
        <v>A3</v>
      </c>
      <c r="AE343" s="12" t="str">
        <f t="shared" si="96"/>
        <v/>
      </c>
    </row>
    <row r="344" spans="1:31" x14ac:dyDescent="0.25">
      <c r="A344" s="5">
        <v>351</v>
      </c>
      <c r="B344" s="6" t="s">
        <v>1335</v>
      </c>
      <c r="C344" s="6" t="s">
        <v>1336</v>
      </c>
      <c r="D344" s="6" t="s">
        <v>41</v>
      </c>
      <c r="E344" s="6" t="s">
        <v>16</v>
      </c>
      <c r="F344" s="6">
        <v>30</v>
      </c>
      <c r="G344" s="6" t="s">
        <v>1337</v>
      </c>
      <c r="H344" s="6" t="s">
        <v>1338</v>
      </c>
      <c r="I344" s="6" t="s">
        <v>291</v>
      </c>
      <c r="J344" s="7">
        <v>44086</v>
      </c>
      <c r="K344" s="6">
        <v>82</v>
      </c>
      <c r="L344" s="6" t="s">
        <v>44</v>
      </c>
      <c r="M344" s="8"/>
      <c r="O344">
        <f t="shared" si="97"/>
        <v>0</v>
      </c>
      <c r="Q344" s="5" t="str">
        <f t="shared" si="82"/>
        <v>351</v>
      </c>
      <c r="R344" s="6" t="str">
        <f t="shared" si="83"/>
        <v>Joyce</v>
      </c>
      <c r="S344" s="6" t="str">
        <f t="shared" si="84"/>
        <v>Williams</v>
      </c>
      <c r="T344" s="6" t="str">
        <f t="shared" si="85"/>
        <v>Ms</v>
      </c>
      <c r="U344" s="6" t="str">
        <f t="shared" si="86"/>
        <v>F</v>
      </c>
      <c r="V344" s="6" t="str">
        <f t="shared" si="87"/>
        <v>30</v>
      </c>
      <c r="W344" s="6" t="str">
        <f t="shared" si="88"/>
        <v>Beatrice Road</v>
      </c>
      <c r="X344" s="6" t="str">
        <f t="shared" si="89"/>
        <v>ad</v>
      </c>
      <c r="Y344" s="6" t="str">
        <f t="shared" si="90"/>
        <v>Beatrice Road</v>
      </c>
      <c r="Z344" s="6" t="str">
        <f t="shared" si="91"/>
        <v>Isle Of Colonsay</v>
      </c>
      <c r="AA344" s="6" t="str">
        <f t="shared" si="92"/>
        <v>HS</v>
      </c>
      <c r="AB344" s="7" t="str">
        <f t="shared" si="93"/>
        <v>44086</v>
      </c>
      <c r="AC344" s="6" t="str">
        <f t="shared" si="94"/>
        <v>82</v>
      </c>
      <c r="AD344" s="6" t="str">
        <f t="shared" si="95"/>
        <v>D</v>
      </c>
      <c r="AE344" s="8" t="str">
        <f t="shared" si="96"/>
        <v/>
      </c>
    </row>
    <row r="345" spans="1:31" x14ac:dyDescent="0.25">
      <c r="A345" s="9">
        <v>352</v>
      </c>
      <c r="B345" s="10" t="s">
        <v>1339</v>
      </c>
      <c r="C345" s="10" t="s">
        <v>1340</v>
      </c>
      <c r="D345" s="10" t="s">
        <v>15</v>
      </c>
      <c r="E345" s="10" t="s">
        <v>16</v>
      </c>
      <c r="F345" s="10">
        <v>60</v>
      </c>
      <c r="G345" s="10" t="s">
        <v>1341</v>
      </c>
      <c r="H345" s="10" t="s">
        <v>1342</v>
      </c>
      <c r="I345" s="10" t="s">
        <v>32</v>
      </c>
      <c r="J345" s="11">
        <v>44441</v>
      </c>
      <c r="K345" s="10">
        <v>37</v>
      </c>
      <c r="L345" s="10" t="s">
        <v>68</v>
      </c>
      <c r="M345" s="12"/>
      <c r="O345">
        <f t="shared" si="97"/>
        <v>0</v>
      </c>
      <c r="Q345" s="9" t="str">
        <f t="shared" si="82"/>
        <v>352</v>
      </c>
      <c r="R345" s="10" t="str">
        <f t="shared" si="83"/>
        <v>Dulcie</v>
      </c>
      <c r="S345" s="10" t="str">
        <f t="shared" si="84"/>
        <v>Schafer</v>
      </c>
      <c r="T345" s="10" t="str">
        <f t="shared" si="85"/>
        <v>Mrs</v>
      </c>
      <c r="U345" s="10" t="str">
        <f t="shared" si="86"/>
        <v>F</v>
      </c>
      <c r="V345" s="10" t="str">
        <f t="shared" si="87"/>
        <v>60</v>
      </c>
      <c r="W345" s="10" t="str">
        <f t="shared" si="88"/>
        <v>Beauchamp Close</v>
      </c>
      <c r="X345" s="10" t="str">
        <f t="shared" si="89"/>
        <v>se</v>
      </c>
      <c r="Y345" s="10" t="str">
        <f t="shared" si="90"/>
        <v>Beauchamp Close</v>
      </c>
      <c r="Z345" s="10" t="str">
        <f t="shared" si="91"/>
        <v>Saundersfoot</v>
      </c>
      <c r="AA345" s="10" t="str">
        <f t="shared" si="92"/>
        <v>WC</v>
      </c>
      <c r="AB345" s="11" t="str">
        <f t="shared" si="93"/>
        <v>44441</v>
      </c>
      <c r="AC345" s="10" t="str">
        <f t="shared" si="94"/>
        <v>37</v>
      </c>
      <c r="AD345" s="10" t="str">
        <f t="shared" si="95"/>
        <v>A2</v>
      </c>
      <c r="AE345" s="12" t="str">
        <f t="shared" si="96"/>
        <v/>
      </c>
    </row>
    <row r="346" spans="1:31" x14ac:dyDescent="0.25">
      <c r="A346" s="5">
        <v>353</v>
      </c>
      <c r="B346" s="6" t="s">
        <v>796</v>
      </c>
      <c r="C346" s="6" t="s">
        <v>1343</v>
      </c>
      <c r="D346" s="6" t="s">
        <v>28</v>
      </c>
      <c r="E346" s="6" t="s">
        <v>29</v>
      </c>
      <c r="F346" s="6">
        <v>30</v>
      </c>
      <c r="G346" s="6" t="s">
        <v>1344</v>
      </c>
      <c r="H346" s="6" t="s">
        <v>1345</v>
      </c>
      <c r="I346" s="6" t="s">
        <v>32</v>
      </c>
      <c r="J346" s="7">
        <v>43823</v>
      </c>
      <c r="K346" s="6">
        <v>81</v>
      </c>
      <c r="L346" s="6" t="s">
        <v>39</v>
      </c>
      <c r="M346" s="8"/>
      <c r="O346">
        <f t="shared" si="97"/>
        <v>0</v>
      </c>
      <c r="Q346" s="5" t="str">
        <f t="shared" si="82"/>
        <v>353</v>
      </c>
      <c r="R346" s="6" t="str">
        <f t="shared" si="83"/>
        <v>Thurman</v>
      </c>
      <c r="S346" s="6" t="str">
        <f t="shared" si="84"/>
        <v>Stafford</v>
      </c>
      <c r="T346" s="6" t="str">
        <f t="shared" si="85"/>
        <v>Mr</v>
      </c>
      <c r="U346" s="6" t="str">
        <f t="shared" si="86"/>
        <v>M</v>
      </c>
      <c r="V346" s="6" t="str">
        <f t="shared" si="87"/>
        <v>30</v>
      </c>
      <c r="W346" s="6" t="str">
        <f t="shared" si="88"/>
        <v>Beaufort</v>
      </c>
      <c r="X346" s="6" t="str">
        <f t="shared" si="89"/>
        <v>rt</v>
      </c>
      <c r="Y346" s="6" t="str">
        <f t="shared" si="90"/>
        <v>Beaufort</v>
      </c>
      <c r="Z346" s="6" t="str">
        <f t="shared" si="91"/>
        <v>Torpoint</v>
      </c>
      <c r="AA346" s="6" t="str">
        <f t="shared" si="92"/>
        <v>WC</v>
      </c>
      <c r="AB346" s="7" t="str">
        <f t="shared" si="93"/>
        <v>43823</v>
      </c>
      <c r="AC346" s="6" t="str">
        <f t="shared" si="94"/>
        <v>81</v>
      </c>
      <c r="AD346" s="6" t="str">
        <f t="shared" si="95"/>
        <v>C1</v>
      </c>
      <c r="AE346" s="8" t="str">
        <f t="shared" si="96"/>
        <v/>
      </c>
    </row>
    <row r="347" spans="1:31" x14ac:dyDescent="0.25">
      <c r="A347" s="9">
        <v>354</v>
      </c>
      <c r="B347" s="10" t="s">
        <v>1346</v>
      </c>
      <c r="C347" s="10" t="s">
        <v>1347</v>
      </c>
      <c r="D347" s="10" t="s">
        <v>28</v>
      </c>
      <c r="E347" s="10" t="s">
        <v>29</v>
      </c>
      <c r="F347" s="10">
        <v>60</v>
      </c>
      <c r="G347" s="10" t="s">
        <v>1348</v>
      </c>
      <c r="H347" s="10" t="s">
        <v>1349</v>
      </c>
      <c r="I347" s="10" t="s">
        <v>291</v>
      </c>
      <c r="J347" s="11">
        <v>44105</v>
      </c>
      <c r="K347" s="10">
        <v>52</v>
      </c>
      <c r="L347" s="10" t="s">
        <v>52</v>
      </c>
      <c r="M347" s="12"/>
      <c r="O347">
        <f t="shared" si="97"/>
        <v>0</v>
      </c>
      <c r="Q347" s="9" t="str">
        <f t="shared" si="82"/>
        <v>354</v>
      </c>
      <c r="R347" s="10" t="str">
        <f t="shared" si="83"/>
        <v>Edison</v>
      </c>
      <c r="S347" s="10" t="str">
        <f t="shared" si="84"/>
        <v>Blake</v>
      </c>
      <c r="T347" s="10" t="str">
        <f t="shared" si="85"/>
        <v>Mr</v>
      </c>
      <c r="U347" s="10" t="str">
        <f t="shared" si="86"/>
        <v>M</v>
      </c>
      <c r="V347" s="10" t="str">
        <f t="shared" si="87"/>
        <v>60</v>
      </c>
      <c r="W347" s="10" t="str">
        <f t="shared" si="88"/>
        <v>Beaufort Drive</v>
      </c>
      <c r="X347" s="10" t="str">
        <f t="shared" si="89"/>
        <v>ve</v>
      </c>
      <c r="Y347" s="10" t="str">
        <f t="shared" si="90"/>
        <v>Beaufort Drive</v>
      </c>
      <c r="Z347" s="10" t="str">
        <f t="shared" si="91"/>
        <v>Keswick</v>
      </c>
      <c r="AA347" s="10" t="str">
        <f t="shared" si="92"/>
        <v>HS</v>
      </c>
      <c r="AB347" s="11" t="str">
        <f t="shared" si="93"/>
        <v>44105</v>
      </c>
      <c r="AC347" s="10" t="str">
        <f t="shared" si="94"/>
        <v>52</v>
      </c>
      <c r="AD347" s="10" t="str">
        <f t="shared" si="95"/>
        <v>A1</v>
      </c>
      <c r="AE347" s="12" t="str">
        <f t="shared" si="96"/>
        <v/>
      </c>
    </row>
    <row r="348" spans="1:31" x14ac:dyDescent="0.25">
      <c r="A348" s="5">
        <v>355</v>
      </c>
      <c r="B348" s="6" t="s">
        <v>1350</v>
      </c>
      <c r="C348" s="6" t="s">
        <v>1351</v>
      </c>
      <c r="D348" s="6" t="s">
        <v>15</v>
      </c>
      <c r="E348" s="6" t="s">
        <v>16</v>
      </c>
      <c r="F348" s="6">
        <v>60</v>
      </c>
      <c r="G348" s="6" t="s">
        <v>1352</v>
      </c>
      <c r="H348" s="6" t="s">
        <v>1353</v>
      </c>
      <c r="I348" s="6" t="s">
        <v>1354</v>
      </c>
      <c r="J348" s="7">
        <v>43649</v>
      </c>
      <c r="K348" s="6">
        <v>83</v>
      </c>
      <c r="L348" s="6" t="s">
        <v>68</v>
      </c>
      <c r="M348" s="8"/>
      <c r="O348">
        <f t="shared" si="97"/>
        <v>0</v>
      </c>
      <c r="Q348" s="5" t="str">
        <f t="shared" si="82"/>
        <v>355</v>
      </c>
      <c r="R348" s="6" t="str">
        <f t="shared" si="83"/>
        <v>Karima</v>
      </c>
      <c r="S348" s="6" t="str">
        <f t="shared" si="84"/>
        <v>Parker</v>
      </c>
      <c r="T348" s="6" t="str">
        <f t="shared" si="85"/>
        <v>Mrs</v>
      </c>
      <c r="U348" s="6" t="str">
        <f t="shared" si="86"/>
        <v>F</v>
      </c>
      <c r="V348" s="6" t="str">
        <f t="shared" si="87"/>
        <v>60</v>
      </c>
      <c r="W348" s="6" t="str">
        <f t="shared" si="88"/>
        <v>Beaufort Gardens</v>
      </c>
      <c r="X348" s="6" t="str">
        <f t="shared" si="89"/>
        <v>ns</v>
      </c>
      <c r="Y348" s="6" t="str">
        <f t="shared" si="90"/>
        <v>Beaufort Gardens</v>
      </c>
      <c r="Z348" s="6" t="str">
        <f t="shared" si="91"/>
        <v>Anstruther</v>
      </c>
      <c r="AA348" s="6" t="str">
        <f t="shared" si="92"/>
        <v>DG</v>
      </c>
      <c r="AB348" s="7" t="str">
        <f t="shared" si="93"/>
        <v>43649</v>
      </c>
      <c r="AC348" s="6" t="str">
        <f t="shared" si="94"/>
        <v>83</v>
      </c>
      <c r="AD348" s="6" t="str">
        <f t="shared" si="95"/>
        <v>A2</v>
      </c>
      <c r="AE348" s="8" t="str">
        <f t="shared" si="96"/>
        <v/>
      </c>
    </row>
    <row r="349" spans="1:31" x14ac:dyDescent="0.25">
      <c r="A349" s="9">
        <v>356</v>
      </c>
      <c r="B349" s="10" t="s">
        <v>1355</v>
      </c>
      <c r="C349" s="10" t="s">
        <v>1356</v>
      </c>
      <c r="D349" s="10" t="s">
        <v>49</v>
      </c>
      <c r="E349" s="10" t="s">
        <v>16</v>
      </c>
      <c r="F349" s="10">
        <v>30</v>
      </c>
      <c r="G349" s="10" t="s">
        <v>1352</v>
      </c>
      <c r="H349" s="10" t="s">
        <v>1357</v>
      </c>
      <c r="I349" s="10" t="s">
        <v>176</v>
      </c>
      <c r="J349" s="11">
        <v>43486</v>
      </c>
      <c r="K349" s="10">
        <v>29</v>
      </c>
      <c r="L349" s="10" t="s">
        <v>99</v>
      </c>
      <c r="M349" s="12"/>
      <c r="O349">
        <f t="shared" si="97"/>
        <v>0</v>
      </c>
      <c r="Q349" s="9" t="str">
        <f t="shared" si="82"/>
        <v>356</v>
      </c>
      <c r="R349" s="10" t="str">
        <f t="shared" si="83"/>
        <v>Mimi</v>
      </c>
      <c r="S349" s="10" t="str">
        <f t="shared" si="84"/>
        <v>Dove</v>
      </c>
      <c r="T349" s="10" t="str">
        <f t="shared" si="85"/>
        <v>Miss</v>
      </c>
      <c r="U349" s="10" t="str">
        <f t="shared" si="86"/>
        <v>F</v>
      </c>
      <c r="V349" s="10" t="str">
        <f t="shared" si="87"/>
        <v>30</v>
      </c>
      <c r="W349" s="10" t="str">
        <f t="shared" si="88"/>
        <v>Beaufort Gardens</v>
      </c>
      <c r="X349" s="10" t="str">
        <f t="shared" si="89"/>
        <v>ns</v>
      </c>
      <c r="Y349" s="10" t="str">
        <f t="shared" si="90"/>
        <v>Beaufort Gardens</v>
      </c>
      <c r="Z349" s="10" t="str">
        <f t="shared" si="91"/>
        <v>Cumnock</v>
      </c>
      <c r="AA349" s="10" t="str">
        <f t="shared" si="92"/>
        <v>CW</v>
      </c>
      <c r="AB349" s="11" t="str">
        <f t="shared" si="93"/>
        <v>43486</v>
      </c>
      <c r="AC349" s="10" t="str">
        <f t="shared" si="94"/>
        <v>29</v>
      </c>
      <c r="AD349" s="10" t="str">
        <f t="shared" si="95"/>
        <v>E</v>
      </c>
      <c r="AE349" s="12" t="str">
        <f t="shared" si="96"/>
        <v/>
      </c>
    </row>
    <row r="350" spans="1:31" x14ac:dyDescent="0.25">
      <c r="A350" s="5">
        <v>357</v>
      </c>
      <c r="B350" s="6" t="s">
        <v>1358</v>
      </c>
      <c r="C350" s="6" t="s">
        <v>1359</v>
      </c>
      <c r="D350" s="6" t="s">
        <v>28</v>
      </c>
      <c r="E350" s="6" t="s">
        <v>29</v>
      </c>
      <c r="F350" s="6">
        <v>90</v>
      </c>
      <c r="G350" s="6" t="s">
        <v>1360</v>
      </c>
      <c r="H350" s="6" t="s">
        <v>1361</v>
      </c>
      <c r="I350" s="6" t="s">
        <v>1362</v>
      </c>
      <c r="J350" s="7">
        <v>44362</v>
      </c>
      <c r="K350" s="6">
        <v>71</v>
      </c>
      <c r="L350" s="6" t="s">
        <v>44</v>
      </c>
      <c r="M350" s="8"/>
      <c r="O350">
        <f t="shared" si="97"/>
        <v>0</v>
      </c>
      <c r="Q350" s="5" t="str">
        <f t="shared" si="82"/>
        <v>357</v>
      </c>
      <c r="R350" s="6" t="str">
        <f t="shared" si="83"/>
        <v>Palmer</v>
      </c>
      <c r="S350" s="6" t="str">
        <f t="shared" si="84"/>
        <v>Nicholson</v>
      </c>
      <c r="T350" s="6" t="str">
        <f t="shared" si="85"/>
        <v>Mr</v>
      </c>
      <c r="U350" s="6" t="str">
        <f t="shared" si="86"/>
        <v>M</v>
      </c>
      <c r="V350" s="6" t="str">
        <f t="shared" si="87"/>
        <v>90</v>
      </c>
      <c r="W350" s="6" t="str">
        <f t="shared" si="88"/>
        <v>Beaufort Wharf</v>
      </c>
      <c r="X350" s="6" t="str">
        <f t="shared" si="89"/>
        <v>rf</v>
      </c>
      <c r="Y350" s="6" t="str">
        <f t="shared" si="90"/>
        <v>Beaufort Wharf</v>
      </c>
      <c r="Z350" s="6" t="str">
        <f t="shared" si="91"/>
        <v>Arlesey</v>
      </c>
      <c r="AA350" s="6" t="str">
        <f t="shared" si="92"/>
        <v>KA</v>
      </c>
      <c r="AB350" s="7" t="str">
        <f t="shared" si="93"/>
        <v>44362</v>
      </c>
      <c r="AC350" s="6" t="str">
        <f t="shared" si="94"/>
        <v>71</v>
      </c>
      <c r="AD350" s="6" t="str">
        <f t="shared" si="95"/>
        <v>D</v>
      </c>
      <c r="AE350" s="8" t="str">
        <f t="shared" si="96"/>
        <v/>
      </c>
    </row>
    <row r="351" spans="1:31" x14ac:dyDescent="0.25">
      <c r="A351" s="9">
        <v>358</v>
      </c>
      <c r="B351" s="10" t="s">
        <v>1363</v>
      </c>
      <c r="C351" s="10" t="s">
        <v>363</v>
      </c>
      <c r="D351" s="10" t="s">
        <v>15</v>
      </c>
      <c r="E351" s="10" t="s">
        <v>16</v>
      </c>
      <c r="F351" s="10">
        <v>90</v>
      </c>
      <c r="G351" s="10" t="s">
        <v>1364</v>
      </c>
      <c r="H351" s="10" t="s">
        <v>1365</v>
      </c>
      <c r="I351" s="10" t="s">
        <v>32</v>
      </c>
      <c r="J351" s="11">
        <v>44561</v>
      </c>
      <c r="K351" s="10">
        <v>13</v>
      </c>
      <c r="L351" s="10" t="s">
        <v>52</v>
      </c>
      <c r="M351" s="12"/>
      <c r="O351">
        <f t="shared" si="97"/>
        <v>0</v>
      </c>
      <c r="Q351" s="9" t="str">
        <f t="shared" si="82"/>
        <v>358</v>
      </c>
      <c r="R351" s="10" t="str">
        <f t="shared" si="83"/>
        <v>Jadwiga</v>
      </c>
      <c r="S351" s="10" t="str">
        <f t="shared" si="84"/>
        <v>Leslie</v>
      </c>
      <c r="T351" s="10" t="str">
        <f t="shared" si="85"/>
        <v>Mrs</v>
      </c>
      <c r="U351" s="10" t="str">
        <f t="shared" si="86"/>
        <v>F</v>
      </c>
      <c r="V351" s="10" t="str">
        <f t="shared" si="87"/>
        <v>90</v>
      </c>
      <c r="W351" s="10" t="str">
        <f t="shared" si="88"/>
        <v>Beaumaris Green</v>
      </c>
      <c r="X351" s="10" t="str">
        <f t="shared" si="89"/>
        <v>en</v>
      </c>
      <c r="Y351" s="10" t="str">
        <f t="shared" si="90"/>
        <v>Beaumaris Green</v>
      </c>
      <c r="Z351" s="10" t="str">
        <f t="shared" si="91"/>
        <v>Seaford</v>
      </c>
      <c r="AA351" s="10" t="str">
        <f t="shared" si="92"/>
        <v>WC</v>
      </c>
      <c r="AB351" s="11" t="str">
        <f t="shared" si="93"/>
        <v>44561</v>
      </c>
      <c r="AC351" s="10" t="str">
        <f t="shared" si="94"/>
        <v>13</v>
      </c>
      <c r="AD351" s="10" t="str">
        <f t="shared" si="95"/>
        <v>A1</v>
      </c>
      <c r="AE351" s="12" t="str">
        <f t="shared" si="96"/>
        <v/>
      </c>
    </row>
    <row r="352" spans="1:31" x14ac:dyDescent="0.25">
      <c r="A352" s="5">
        <v>359</v>
      </c>
      <c r="B352" s="6" t="s">
        <v>1366</v>
      </c>
      <c r="C352" s="6" t="s">
        <v>1367</v>
      </c>
      <c r="D352" s="6" t="s">
        <v>28</v>
      </c>
      <c r="E352" s="6" t="s">
        <v>29</v>
      </c>
      <c r="F352" s="6">
        <v>90</v>
      </c>
      <c r="G352" s="6" t="s">
        <v>1368</v>
      </c>
      <c r="H352" s="6" t="s">
        <v>1369</v>
      </c>
      <c r="I352" s="6" t="s">
        <v>291</v>
      </c>
      <c r="J352" s="7">
        <v>44065</v>
      </c>
      <c r="K352" s="6">
        <v>92</v>
      </c>
      <c r="L352" s="6" t="s">
        <v>20</v>
      </c>
      <c r="M352" s="8"/>
      <c r="O352">
        <f t="shared" si="97"/>
        <v>0</v>
      </c>
      <c r="Q352" s="5" t="str">
        <f t="shared" si="82"/>
        <v>359</v>
      </c>
      <c r="R352" s="6" t="str">
        <f t="shared" si="83"/>
        <v>Alonzo</v>
      </c>
      <c r="S352" s="6" t="str">
        <f t="shared" si="84"/>
        <v>Lockett</v>
      </c>
      <c r="T352" s="6" t="str">
        <f t="shared" si="85"/>
        <v>Mr</v>
      </c>
      <c r="U352" s="6" t="str">
        <f t="shared" si="86"/>
        <v>M</v>
      </c>
      <c r="V352" s="6" t="str">
        <f t="shared" si="87"/>
        <v>90</v>
      </c>
      <c r="W352" s="6" t="str">
        <f t="shared" si="88"/>
        <v>Beaumont Avenue</v>
      </c>
      <c r="X352" s="6" t="str">
        <f t="shared" si="89"/>
        <v>ue</v>
      </c>
      <c r="Y352" s="6" t="str">
        <f t="shared" si="90"/>
        <v>Beaumont Avenue</v>
      </c>
      <c r="Z352" s="6" t="str">
        <f t="shared" si="91"/>
        <v>Isle Of Iona</v>
      </c>
      <c r="AA352" s="6" t="str">
        <f t="shared" si="92"/>
        <v>HS</v>
      </c>
      <c r="AB352" s="7" t="str">
        <f t="shared" si="93"/>
        <v>44065</v>
      </c>
      <c r="AC352" s="6" t="str">
        <f t="shared" si="94"/>
        <v>92</v>
      </c>
      <c r="AD352" s="6" t="str">
        <f t="shared" si="95"/>
        <v>B</v>
      </c>
      <c r="AE352" s="8" t="str">
        <f t="shared" si="96"/>
        <v/>
      </c>
    </row>
    <row r="353" spans="1:31" x14ac:dyDescent="0.25">
      <c r="A353" s="9">
        <v>360</v>
      </c>
      <c r="B353" s="10" t="s">
        <v>1370</v>
      </c>
      <c r="C353" s="10" t="s">
        <v>1371</v>
      </c>
      <c r="D353" s="10" t="s">
        <v>28</v>
      </c>
      <c r="E353" s="10" t="s">
        <v>29</v>
      </c>
      <c r="F353" s="10">
        <v>30</v>
      </c>
      <c r="G353" s="10" t="s">
        <v>1372</v>
      </c>
      <c r="H353" s="10" t="s">
        <v>1373</v>
      </c>
      <c r="I353" s="10" t="s">
        <v>32</v>
      </c>
      <c r="J353" s="11">
        <v>44495</v>
      </c>
      <c r="K353" s="10">
        <v>55</v>
      </c>
      <c r="L353" s="10" t="s">
        <v>99</v>
      </c>
      <c r="M353" s="12"/>
      <c r="O353">
        <f t="shared" si="97"/>
        <v>0</v>
      </c>
      <c r="Q353" s="9" t="str">
        <f t="shared" si="82"/>
        <v>360</v>
      </c>
      <c r="R353" s="10" t="str">
        <f t="shared" si="83"/>
        <v>Dong</v>
      </c>
      <c r="S353" s="10" t="str">
        <f t="shared" si="84"/>
        <v>Irving</v>
      </c>
      <c r="T353" s="10" t="str">
        <f t="shared" si="85"/>
        <v>Mr</v>
      </c>
      <c r="U353" s="10" t="str">
        <f t="shared" si="86"/>
        <v>M</v>
      </c>
      <c r="V353" s="10" t="str">
        <f t="shared" si="87"/>
        <v>30</v>
      </c>
      <c r="W353" s="10" t="str">
        <f t="shared" si="88"/>
        <v>Beauvoir Terrace</v>
      </c>
      <c r="X353" s="10" t="str">
        <f t="shared" si="89"/>
        <v>ce</v>
      </c>
      <c r="Y353" s="10" t="str">
        <f t="shared" si="90"/>
        <v>Beauvoir Terrace</v>
      </c>
      <c r="Z353" s="10" t="str">
        <f t="shared" si="91"/>
        <v>Woking</v>
      </c>
      <c r="AA353" s="10" t="str">
        <f t="shared" si="92"/>
        <v>WC</v>
      </c>
      <c r="AB353" s="11" t="str">
        <f t="shared" si="93"/>
        <v>44495</v>
      </c>
      <c r="AC353" s="10" t="str">
        <f t="shared" si="94"/>
        <v>55</v>
      </c>
      <c r="AD353" s="10" t="str">
        <f t="shared" si="95"/>
        <v>E</v>
      </c>
      <c r="AE353" s="12" t="str">
        <f t="shared" si="96"/>
        <v/>
      </c>
    </row>
    <row r="354" spans="1:31" x14ac:dyDescent="0.25">
      <c r="A354" s="5">
        <v>361</v>
      </c>
      <c r="B354" s="6" t="s">
        <v>1374</v>
      </c>
      <c r="C354" s="6" t="s">
        <v>1375</v>
      </c>
      <c r="D354" s="6" t="s">
        <v>28</v>
      </c>
      <c r="E354" s="6" t="s">
        <v>29</v>
      </c>
      <c r="F354" s="6">
        <v>90</v>
      </c>
      <c r="G354" s="6" t="s">
        <v>1376</v>
      </c>
      <c r="H354" s="6" t="s">
        <v>1377</v>
      </c>
      <c r="I354" s="6" t="s">
        <v>32</v>
      </c>
      <c r="J354" s="7">
        <v>43596</v>
      </c>
      <c r="K354" s="6">
        <v>39</v>
      </c>
      <c r="L354" s="6" t="s">
        <v>68</v>
      </c>
      <c r="M354" s="8"/>
      <c r="O354">
        <f t="shared" si="97"/>
        <v>0</v>
      </c>
      <c r="Q354" s="5" t="str">
        <f t="shared" si="82"/>
        <v>361</v>
      </c>
      <c r="R354" s="6" t="str">
        <f t="shared" si="83"/>
        <v>Dave</v>
      </c>
      <c r="S354" s="6" t="str">
        <f t="shared" si="84"/>
        <v>Coates</v>
      </c>
      <c r="T354" s="6" t="str">
        <f t="shared" si="85"/>
        <v>Mr</v>
      </c>
      <c r="U354" s="6" t="str">
        <f t="shared" si="86"/>
        <v>M</v>
      </c>
      <c r="V354" s="6" t="str">
        <f t="shared" si="87"/>
        <v>90</v>
      </c>
      <c r="W354" s="6" t="str">
        <f t="shared" si="88"/>
        <v>Beaver Close</v>
      </c>
      <c r="X354" s="6" t="str">
        <f t="shared" si="89"/>
        <v>se</v>
      </c>
      <c r="Y354" s="6" t="str">
        <f t="shared" si="90"/>
        <v>Beaver Close</v>
      </c>
      <c r="Z354" s="6" t="str">
        <f t="shared" si="91"/>
        <v>Stowmarket</v>
      </c>
      <c r="AA354" s="6" t="str">
        <f t="shared" si="92"/>
        <v>WC</v>
      </c>
      <c r="AB354" s="7" t="str">
        <f t="shared" si="93"/>
        <v>43596</v>
      </c>
      <c r="AC354" s="6" t="str">
        <f t="shared" si="94"/>
        <v>39</v>
      </c>
      <c r="AD354" s="6" t="str">
        <f t="shared" si="95"/>
        <v>A2</v>
      </c>
      <c r="AE354" s="8" t="str">
        <f t="shared" si="96"/>
        <v/>
      </c>
    </row>
    <row r="355" spans="1:31" x14ac:dyDescent="0.25">
      <c r="A355" s="9">
        <v>362</v>
      </c>
      <c r="B355" s="10" t="s">
        <v>1378</v>
      </c>
      <c r="C355" s="10" t="s">
        <v>1379</v>
      </c>
      <c r="D355" s="10" t="s">
        <v>28</v>
      </c>
      <c r="E355" s="10" t="s">
        <v>29</v>
      </c>
      <c r="F355" s="10">
        <v>60</v>
      </c>
      <c r="G355" s="10" t="s">
        <v>1380</v>
      </c>
      <c r="H355" s="10" t="s">
        <v>952</v>
      </c>
      <c r="I355" s="10" t="s">
        <v>93</v>
      </c>
      <c r="J355" s="11">
        <v>43676</v>
      </c>
      <c r="K355" s="10">
        <v>7</v>
      </c>
      <c r="L355" s="10" t="s">
        <v>99</v>
      </c>
      <c r="M355" s="12"/>
      <c r="O355">
        <f t="shared" si="97"/>
        <v>0</v>
      </c>
      <c r="Q355" s="9" t="str">
        <f t="shared" si="82"/>
        <v>362</v>
      </c>
      <c r="R355" s="10" t="str">
        <f t="shared" si="83"/>
        <v>Lenny</v>
      </c>
      <c r="S355" s="10" t="str">
        <f t="shared" si="84"/>
        <v>Tipton</v>
      </c>
      <c r="T355" s="10" t="str">
        <f t="shared" si="85"/>
        <v>Mr</v>
      </c>
      <c r="U355" s="10" t="str">
        <f t="shared" si="86"/>
        <v>M</v>
      </c>
      <c r="V355" s="10" t="str">
        <f t="shared" si="87"/>
        <v>60</v>
      </c>
      <c r="W355" s="10" t="str">
        <f t="shared" si="88"/>
        <v>Beckenham Place</v>
      </c>
      <c r="X355" s="10" t="str">
        <f t="shared" si="89"/>
        <v>ce</v>
      </c>
      <c r="Y355" s="10" t="str">
        <f t="shared" si="90"/>
        <v>Beckenham Place</v>
      </c>
      <c r="Z355" s="10" t="str">
        <f t="shared" si="91"/>
        <v>Buckinghamshire</v>
      </c>
      <c r="AA355" s="10" t="str">
        <f t="shared" si="92"/>
        <v>TF</v>
      </c>
      <c r="AB355" s="11" t="str">
        <f t="shared" si="93"/>
        <v>43676</v>
      </c>
      <c r="AC355" s="10" t="str">
        <f t="shared" si="94"/>
        <v>7</v>
      </c>
      <c r="AD355" s="10" t="str">
        <f t="shared" si="95"/>
        <v>E</v>
      </c>
      <c r="AE355" s="12" t="str">
        <f t="shared" si="96"/>
        <v/>
      </c>
    </row>
    <row r="356" spans="1:31" x14ac:dyDescent="0.25">
      <c r="A356" s="5">
        <v>363</v>
      </c>
      <c r="B356" s="6" t="s">
        <v>874</v>
      </c>
      <c r="C356" s="6" t="s">
        <v>1381</v>
      </c>
      <c r="D356" s="6" t="s">
        <v>617</v>
      </c>
      <c r="E356" s="6" t="s">
        <v>29</v>
      </c>
      <c r="F356" s="6">
        <v>60</v>
      </c>
      <c r="G356" s="6" t="s">
        <v>1382</v>
      </c>
      <c r="H356" s="6" t="s">
        <v>1383</v>
      </c>
      <c r="I356" s="6" t="s">
        <v>32</v>
      </c>
      <c r="J356" s="7">
        <v>43765</v>
      </c>
      <c r="K356" s="6">
        <v>50</v>
      </c>
      <c r="L356" s="6" t="s">
        <v>39</v>
      </c>
      <c r="M356" s="8"/>
      <c r="O356">
        <f t="shared" si="97"/>
        <v>0</v>
      </c>
      <c r="Q356" s="5" t="str">
        <f t="shared" si="82"/>
        <v>363</v>
      </c>
      <c r="R356" s="6" t="str">
        <f t="shared" si="83"/>
        <v>Jean</v>
      </c>
      <c r="S356" s="6" t="str">
        <f t="shared" si="84"/>
        <v>Burnette</v>
      </c>
      <c r="T356" s="6" t="str">
        <f t="shared" si="85"/>
        <v>Rev</v>
      </c>
      <c r="U356" s="6" t="str">
        <f t="shared" si="86"/>
        <v>M</v>
      </c>
      <c r="V356" s="6" t="str">
        <f t="shared" si="87"/>
        <v>60</v>
      </c>
      <c r="W356" s="6" t="str">
        <f t="shared" si="88"/>
        <v>Becket Close</v>
      </c>
      <c r="X356" s="6" t="str">
        <f t="shared" si="89"/>
        <v>se</v>
      </c>
      <c r="Y356" s="6" t="str">
        <f t="shared" si="90"/>
        <v>Becket Close</v>
      </c>
      <c r="Z356" s="6" t="str">
        <f t="shared" si="91"/>
        <v>Sevenoaks</v>
      </c>
      <c r="AA356" s="6" t="str">
        <f t="shared" si="92"/>
        <v>WC</v>
      </c>
      <c r="AB356" s="7" t="str">
        <f t="shared" si="93"/>
        <v>43765</v>
      </c>
      <c r="AC356" s="6" t="str">
        <f t="shared" si="94"/>
        <v>50</v>
      </c>
      <c r="AD356" s="6" t="str">
        <f t="shared" si="95"/>
        <v>C1</v>
      </c>
      <c r="AE356" s="8" t="str">
        <f t="shared" si="96"/>
        <v/>
      </c>
    </row>
    <row r="357" spans="1:31" x14ac:dyDescent="0.25">
      <c r="A357" s="9">
        <v>364</v>
      </c>
      <c r="B357" s="10" t="s">
        <v>1384</v>
      </c>
      <c r="C357" s="10" t="s">
        <v>1385</v>
      </c>
      <c r="D357" s="10" t="s">
        <v>41</v>
      </c>
      <c r="E357" s="10" t="s">
        <v>16</v>
      </c>
      <c r="F357" s="10">
        <v>30</v>
      </c>
      <c r="G357" s="10" t="s">
        <v>1382</v>
      </c>
      <c r="H357" s="10" t="s">
        <v>1386</v>
      </c>
      <c r="I357" s="10" t="s">
        <v>32</v>
      </c>
      <c r="J357" s="11">
        <v>43739</v>
      </c>
      <c r="K357" s="10">
        <v>27</v>
      </c>
      <c r="L357" s="10" t="s">
        <v>99</v>
      </c>
      <c r="M357" s="12"/>
      <c r="O357">
        <f t="shared" si="97"/>
        <v>0</v>
      </c>
      <c r="Q357" s="9" t="str">
        <f t="shared" si="82"/>
        <v>364</v>
      </c>
      <c r="R357" s="10" t="str">
        <f t="shared" si="83"/>
        <v>Eugenie</v>
      </c>
      <c r="S357" s="10" t="str">
        <f t="shared" si="84"/>
        <v>Duran</v>
      </c>
      <c r="T357" s="10" t="str">
        <f t="shared" si="85"/>
        <v>Ms</v>
      </c>
      <c r="U357" s="10" t="str">
        <f t="shared" si="86"/>
        <v>F</v>
      </c>
      <c r="V357" s="10" t="str">
        <f t="shared" si="87"/>
        <v>30</v>
      </c>
      <c r="W357" s="10" t="str">
        <f t="shared" si="88"/>
        <v>Becket Close</v>
      </c>
      <c r="X357" s="10" t="str">
        <f t="shared" si="89"/>
        <v>se</v>
      </c>
      <c r="Y357" s="10" t="str">
        <f t="shared" si="90"/>
        <v>Becket Close</v>
      </c>
      <c r="Z357" s="10" t="str">
        <f t="shared" si="91"/>
        <v>St. Austell</v>
      </c>
      <c r="AA357" s="10" t="str">
        <f t="shared" si="92"/>
        <v>WC</v>
      </c>
      <c r="AB357" s="11" t="str">
        <f t="shared" si="93"/>
        <v>43739</v>
      </c>
      <c r="AC357" s="10" t="str">
        <f t="shared" si="94"/>
        <v>27</v>
      </c>
      <c r="AD357" s="10" t="str">
        <f t="shared" si="95"/>
        <v>E</v>
      </c>
      <c r="AE357" s="12" t="str">
        <f t="shared" si="96"/>
        <v/>
      </c>
    </row>
    <row r="358" spans="1:31" x14ac:dyDescent="0.25">
      <c r="A358" s="5">
        <v>365</v>
      </c>
      <c r="B358" s="6" t="s">
        <v>1387</v>
      </c>
      <c r="C358" s="6" t="s">
        <v>878</v>
      </c>
      <c r="D358" s="6" t="s">
        <v>28</v>
      </c>
      <c r="E358" s="6" t="s">
        <v>29</v>
      </c>
      <c r="F358" s="6">
        <v>30</v>
      </c>
      <c r="G358" s="6" t="s">
        <v>1388</v>
      </c>
      <c r="H358" s="6" t="s">
        <v>1389</v>
      </c>
      <c r="I358" s="6" t="s">
        <v>1194</v>
      </c>
      <c r="J358" s="7">
        <v>43524</v>
      </c>
      <c r="K358" s="6">
        <v>55</v>
      </c>
      <c r="L358" s="6" t="s">
        <v>99</v>
      </c>
      <c r="M358" s="8"/>
      <c r="O358">
        <f t="shared" si="97"/>
        <v>0</v>
      </c>
      <c r="Q358" s="5" t="str">
        <f t="shared" si="82"/>
        <v>365</v>
      </c>
      <c r="R358" s="6" t="str">
        <f t="shared" si="83"/>
        <v>Santos</v>
      </c>
      <c r="S358" s="6" t="str">
        <f t="shared" si="84"/>
        <v>Lopez</v>
      </c>
      <c r="T358" s="6" t="str">
        <f t="shared" si="85"/>
        <v>Mr</v>
      </c>
      <c r="U358" s="6" t="str">
        <f t="shared" si="86"/>
        <v>M</v>
      </c>
      <c r="V358" s="6" t="str">
        <f t="shared" si="87"/>
        <v>30</v>
      </c>
      <c r="W358" s="6" t="str">
        <f t="shared" si="88"/>
        <v>Beckway Street</v>
      </c>
      <c r="X358" s="6" t="str">
        <f t="shared" si="89"/>
        <v>et</v>
      </c>
      <c r="Y358" s="6" t="str">
        <f t="shared" si="90"/>
        <v>Beckway Street</v>
      </c>
      <c r="Z358" s="6" t="str">
        <f t="shared" si="91"/>
        <v>East Molesey</v>
      </c>
      <c r="AA358" s="6" t="str">
        <f t="shared" si="92"/>
        <v>LU</v>
      </c>
      <c r="AB358" s="7" t="str">
        <f t="shared" si="93"/>
        <v>43524</v>
      </c>
      <c r="AC358" s="6" t="str">
        <f t="shared" si="94"/>
        <v>55</v>
      </c>
      <c r="AD358" s="6" t="str">
        <f t="shared" si="95"/>
        <v>E</v>
      </c>
      <c r="AE358" s="8" t="str">
        <f t="shared" si="96"/>
        <v/>
      </c>
    </row>
    <row r="359" spans="1:31" x14ac:dyDescent="0.25">
      <c r="A359" s="9">
        <v>366</v>
      </c>
      <c r="B359" s="10" t="s">
        <v>1390</v>
      </c>
      <c r="C359" s="10" t="s">
        <v>1391</v>
      </c>
      <c r="D359" s="10" t="s">
        <v>15</v>
      </c>
      <c r="E359" s="10" t="s">
        <v>16</v>
      </c>
      <c r="F359" s="10">
        <v>60</v>
      </c>
      <c r="G359" s="10" t="s">
        <v>1392</v>
      </c>
      <c r="H359" s="10" t="s">
        <v>530</v>
      </c>
      <c r="I359" s="10" t="s">
        <v>32</v>
      </c>
      <c r="J359" s="11">
        <v>44530</v>
      </c>
      <c r="K359" s="10">
        <v>80</v>
      </c>
      <c r="L359" s="10" t="s">
        <v>39</v>
      </c>
      <c r="M359" s="12"/>
      <c r="O359">
        <f t="shared" si="97"/>
        <v>0</v>
      </c>
      <c r="Q359" s="9" t="str">
        <f t="shared" si="82"/>
        <v>366</v>
      </c>
      <c r="R359" s="10" t="str">
        <f t="shared" si="83"/>
        <v>Nella</v>
      </c>
      <c r="S359" s="10" t="str">
        <f t="shared" si="84"/>
        <v>Kiser</v>
      </c>
      <c r="T359" s="10" t="str">
        <f t="shared" si="85"/>
        <v>Mrs</v>
      </c>
      <c r="U359" s="10" t="str">
        <f t="shared" si="86"/>
        <v>F</v>
      </c>
      <c r="V359" s="10" t="str">
        <f t="shared" si="87"/>
        <v>60</v>
      </c>
      <c r="W359" s="10" t="str">
        <f t="shared" si="88"/>
        <v>Beclands Road</v>
      </c>
      <c r="X359" s="10" t="str">
        <f t="shared" si="89"/>
        <v>ad</v>
      </c>
      <c r="Y359" s="10" t="str">
        <f t="shared" si="90"/>
        <v>Beclands Road</v>
      </c>
      <c r="Z359" s="10" t="str">
        <f t="shared" si="91"/>
        <v>Moelfre</v>
      </c>
      <c r="AA359" s="10" t="str">
        <f t="shared" si="92"/>
        <v>WC</v>
      </c>
      <c r="AB359" s="11" t="str">
        <f t="shared" si="93"/>
        <v>44530</v>
      </c>
      <c r="AC359" s="10" t="str">
        <f t="shared" si="94"/>
        <v>80</v>
      </c>
      <c r="AD359" s="10" t="str">
        <f t="shared" si="95"/>
        <v>C1</v>
      </c>
      <c r="AE359" s="12" t="str">
        <f t="shared" si="96"/>
        <v/>
      </c>
    </row>
    <row r="360" spans="1:31" x14ac:dyDescent="0.25">
      <c r="A360" s="5">
        <v>367</v>
      </c>
      <c r="B360" s="6" t="s">
        <v>1393</v>
      </c>
      <c r="C360" s="6" t="s">
        <v>1394</v>
      </c>
      <c r="D360" s="6" t="s">
        <v>15</v>
      </c>
      <c r="E360" s="6" t="s">
        <v>16</v>
      </c>
      <c r="F360" s="6">
        <v>90</v>
      </c>
      <c r="G360" s="6" t="s">
        <v>1395</v>
      </c>
      <c r="H360" s="6" t="s">
        <v>1396</v>
      </c>
      <c r="I360" s="6" t="s">
        <v>1397</v>
      </c>
      <c r="J360" s="7">
        <v>43932</v>
      </c>
      <c r="K360" s="6">
        <v>34</v>
      </c>
      <c r="L360" s="6" t="s">
        <v>78</v>
      </c>
      <c r="M360" s="8"/>
      <c r="O360">
        <f t="shared" si="97"/>
        <v>0</v>
      </c>
      <c r="Q360" s="5" t="str">
        <f t="shared" si="82"/>
        <v>367</v>
      </c>
      <c r="R360" s="6" t="str">
        <f t="shared" si="83"/>
        <v>Janelle</v>
      </c>
      <c r="S360" s="6" t="str">
        <f t="shared" si="84"/>
        <v>Carlton</v>
      </c>
      <c r="T360" s="6" t="str">
        <f t="shared" si="85"/>
        <v>Mrs</v>
      </c>
      <c r="U360" s="6" t="str">
        <f t="shared" si="86"/>
        <v>F</v>
      </c>
      <c r="V360" s="6" t="str">
        <f t="shared" si="87"/>
        <v>90</v>
      </c>
      <c r="W360" s="6" t="str">
        <f t="shared" si="88"/>
        <v>Bedford Hill</v>
      </c>
      <c r="X360" s="6" t="str">
        <f t="shared" si="89"/>
        <v>ll</v>
      </c>
      <c r="Y360" s="6" t="str">
        <f t="shared" si="90"/>
        <v>Bedford Hill</v>
      </c>
      <c r="Z360" s="6" t="str">
        <f t="shared" si="91"/>
        <v>Broseley</v>
      </c>
      <c r="AA360" s="6" t="str">
        <f t="shared" si="92"/>
        <v>HR</v>
      </c>
      <c r="AB360" s="7" t="str">
        <f t="shared" si="93"/>
        <v>43932</v>
      </c>
      <c r="AC360" s="6" t="str">
        <f t="shared" si="94"/>
        <v>34</v>
      </c>
      <c r="AD360" s="6" t="str">
        <f t="shared" si="95"/>
        <v>C2</v>
      </c>
      <c r="AE360" s="8" t="str">
        <f t="shared" si="96"/>
        <v/>
      </c>
    </row>
    <row r="361" spans="1:31" x14ac:dyDescent="0.25">
      <c r="A361" s="9">
        <v>368</v>
      </c>
      <c r="B361" s="10" t="s">
        <v>1398</v>
      </c>
      <c r="C361" s="10" t="s">
        <v>279</v>
      </c>
      <c r="D361" s="10" t="s">
        <v>28</v>
      </c>
      <c r="E361" s="10" t="s">
        <v>29</v>
      </c>
      <c r="F361" s="10">
        <v>60</v>
      </c>
      <c r="G361" s="10" t="s">
        <v>1399</v>
      </c>
      <c r="H361" s="10" t="s">
        <v>454</v>
      </c>
      <c r="I361" s="10" t="s">
        <v>291</v>
      </c>
      <c r="J361" s="11">
        <v>43558</v>
      </c>
      <c r="K361" s="10">
        <v>49</v>
      </c>
      <c r="L361" s="10" t="s">
        <v>99</v>
      </c>
      <c r="M361" s="12"/>
      <c r="O361">
        <f t="shared" si="97"/>
        <v>0</v>
      </c>
      <c r="Q361" s="9" t="str">
        <f t="shared" si="82"/>
        <v>368</v>
      </c>
      <c r="R361" s="10" t="str">
        <f t="shared" si="83"/>
        <v>Dante</v>
      </c>
      <c r="S361" s="10" t="str">
        <f t="shared" si="84"/>
        <v>Bartlett</v>
      </c>
      <c r="T361" s="10" t="str">
        <f t="shared" si="85"/>
        <v>Mr</v>
      </c>
      <c r="U361" s="10" t="str">
        <f t="shared" si="86"/>
        <v>M</v>
      </c>
      <c r="V361" s="10" t="str">
        <f t="shared" si="87"/>
        <v>60</v>
      </c>
      <c r="W361" s="10" t="str">
        <f t="shared" si="88"/>
        <v>Bedford Place</v>
      </c>
      <c r="X361" s="10" t="str">
        <f t="shared" si="89"/>
        <v>ce</v>
      </c>
      <c r="Y361" s="10" t="str">
        <f t="shared" si="90"/>
        <v>Bedford Place</v>
      </c>
      <c r="Z361" s="10" t="str">
        <f t="shared" si="91"/>
        <v>Kirkliston</v>
      </c>
      <c r="AA361" s="10" t="str">
        <f t="shared" si="92"/>
        <v>HS</v>
      </c>
      <c r="AB361" s="11" t="str">
        <f t="shared" si="93"/>
        <v>43558</v>
      </c>
      <c r="AC361" s="10" t="str">
        <f t="shared" si="94"/>
        <v>49</v>
      </c>
      <c r="AD361" s="10" t="str">
        <f t="shared" si="95"/>
        <v>E</v>
      </c>
      <c r="AE361" s="12" t="str">
        <f t="shared" si="96"/>
        <v/>
      </c>
    </row>
    <row r="362" spans="1:31" x14ac:dyDescent="0.25">
      <c r="A362" s="5">
        <v>369</v>
      </c>
      <c r="B362" s="6" t="s">
        <v>1400</v>
      </c>
      <c r="C362" s="6" t="s">
        <v>1401</v>
      </c>
      <c r="D362" s="6" t="s">
        <v>28</v>
      </c>
      <c r="E362" s="6" t="s">
        <v>29</v>
      </c>
      <c r="F362" s="6">
        <v>60</v>
      </c>
      <c r="G362" s="6" t="s">
        <v>1402</v>
      </c>
      <c r="H362" s="6" t="s">
        <v>1403</v>
      </c>
      <c r="I362" s="6" t="s">
        <v>1078</v>
      </c>
      <c r="J362" s="7">
        <v>43800</v>
      </c>
      <c r="K362" s="6">
        <v>18</v>
      </c>
      <c r="L362" s="6" t="s">
        <v>44</v>
      </c>
      <c r="M362" s="8"/>
      <c r="O362">
        <f t="shared" si="97"/>
        <v>0</v>
      </c>
      <c r="Q362" s="5" t="str">
        <f t="shared" si="82"/>
        <v>369</v>
      </c>
      <c r="R362" s="6" t="str">
        <f t="shared" si="83"/>
        <v>Connie</v>
      </c>
      <c r="S362" s="6" t="str">
        <f t="shared" si="84"/>
        <v>Golden</v>
      </c>
      <c r="T362" s="6" t="str">
        <f t="shared" si="85"/>
        <v>Mr</v>
      </c>
      <c r="U362" s="6" t="str">
        <f t="shared" si="86"/>
        <v>M</v>
      </c>
      <c r="V362" s="6" t="str">
        <f t="shared" si="87"/>
        <v>60</v>
      </c>
      <c r="W362" s="6" t="str">
        <f t="shared" si="88"/>
        <v>Bedford Row</v>
      </c>
      <c r="X362" s="6" t="str">
        <f t="shared" si="89"/>
        <v>ow</v>
      </c>
      <c r="Y362" s="6" t="str">
        <f t="shared" si="90"/>
        <v>Bedford Row</v>
      </c>
      <c r="Z362" s="6" t="str">
        <f t="shared" si="91"/>
        <v>Bridge Of Orchy</v>
      </c>
      <c r="AA362" s="6" t="str">
        <f t="shared" si="92"/>
        <v>LD</v>
      </c>
      <c r="AB362" s="7" t="str">
        <f t="shared" si="93"/>
        <v>43800</v>
      </c>
      <c r="AC362" s="6" t="str">
        <f t="shared" si="94"/>
        <v>18</v>
      </c>
      <c r="AD362" s="6" t="str">
        <f t="shared" si="95"/>
        <v>D</v>
      </c>
      <c r="AE362" s="8" t="str">
        <f t="shared" si="96"/>
        <v/>
      </c>
    </row>
    <row r="363" spans="1:31" x14ac:dyDescent="0.25">
      <c r="A363" s="9">
        <v>370</v>
      </c>
      <c r="B363" s="10" t="s">
        <v>1404</v>
      </c>
      <c r="C363" s="10" t="s">
        <v>1405</v>
      </c>
      <c r="D363" s="10" t="s">
        <v>28</v>
      </c>
      <c r="E363" s="10" t="s">
        <v>29</v>
      </c>
      <c r="F363" s="10">
        <v>30</v>
      </c>
      <c r="G363" s="10" t="s">
        <v>1406</v>
      </c>
      <c r="H363" s="10" t="s">
        <v>1407</v>
      </c>
      <c r="I363" s="10" t="s">
        <v>1408</v>
      </c>
      <c r="J363" s="11">
        <v>44500</v>
      </c>
      <c r="K363" s="10">
        <v>101</v>
      </c>
      <c r="L363" s="10" t="s">
        <v>20</v>
      </c>
      <c r="M363" s="12"/>
      <c r="O363">
        <f t="shared" si="97"/>
        <v>0</v>
      </c>
      <c r="Q363" s="9" t="str">
        <f t="shared" si="82"/>
        <v>370</v>
      </c>
      <c r="R363" s="10" t="str">
        <f t="shared" si="83"/>
        <v>Taylor</v>
      </c>
      <c r="S363" s="10" t="str">
        <f t="shared" si="84"/>
        <v>Tobin</v>
      </c>
      <c r="T363" s="10" t="str">
        <f t="shared" si="85"/>
        <v>Mr</v>
      </c>
      <c r="U363" s="10" t="str">
        <f t="shared" si="86"/>
        <v>M</v>
      </c>
      <c r="V363" s="10" t="str">
        <f t="shared" si="87"/>
        <v>30</v>
      </c>
      <c r="W363" s="10" t="str">
        <f t="shared" si="88"/>
        <v>Beech Hall</v>
      </c>
      <c r="X363" s="10" t="str">
        <f t="shared" si="89"/>
        <v>ll</v>
      </c>
      <c r="Y363" s="10" t="str">
        <f t="shared" si="90"/>
        <v>Beech Hall</v>
      </c>
      <c r="Z363" s="10" t="str">
        <f t="shared" si="91"/>
        <v>Brighouse</v>
      </c>
      <c r="AA363" s="10" t="str">
        <f t="shared" si="92"/>
        <v>YO</v>
      </c>
      <c r="AB363" s="11" t="str">
        <f t="shared" si="93"/>
        <v>44500</v>
      </c>
      <c r="AC363" s="10" t="str">
        <f t="shared" si="94"/>
        <v>101</v>
      </c>
      <c r="AD363" s="10" t="str">
        <f t="shared" si="95"/>
        <v>B</v>
      </c>
      <c r="AE363" s="12" t="str">
        <f t="shared" si="96"/>
        <v/>
      </c>
    </row>
    <row r="364" spans="1:31" x14ac:dyDescent="0.25">
      <c r="A364" s="5">
        <v>371</v>
      </c>
      <c r="B364" s="6" t="s">
        <v>1409</v>
      </c>
      <c r="C364" s="6" t="s">
        <v>1410</v>
      </c>
      <c r="D364" s="6" t="s">
        <v>28</v>
      </c>
      <c r="E364" s="6" t="s">
        <v>29</v>
      </c>
      <c r="F364" s="6">
        <v>60</v>
      </c>
      <c r="G364" s="6" t="s">
        <v>1411</v>
      </c>
      <c r="H364" s="6" t="s">
        <v>1412</v>
      </c>
      <c r="I364" s="6" t="s">
        <v>32</v>
      </c>
      <c r="J364" s="7">
        <v>44004</v>
      </c>
      <c r="K364" s="6">
        <v>72</v>
      </c>
      <c r="L364" s="6" t="s">
        <v>68</v>
      </c>
      <c r="M364" s="8"/>
      <c r="O364">
        <f t="shared" si="97"/>
        <v>0</v>
      </c>
      <c r="Q364" s="5" t="str">
        <f t="shared" si="82"/>
        <v>371</v>
      </c>
      <c r="R364" s="6" t="str">
        <f t="shared" si="83"/>
        <v>Abel</v>
      </c>
      <c r="S364" s="6" t="str">
        <f t="shared" si="84"/>
        <v>Cordova</v>
      </c>
      <c r="T364" s="6" t="str">
        <f t="shared" si="85"/>
        <v>Mr</v>
      </c>
      <c r="U364" s="6" t="str">
        <f t="shared" si="86"/>
        <v>M</v>
      </c>
      <c r="V364" s="6" t="str">
        <f t="shared" si="87"/>
        <v>60</v>
      </c>
      <c r="W364" s="6" t="str">
        <f t="shared" si="88"/>
        <v>Beechcroft Road</v>
      </c>
      <c r="X364" s="6" t="str">
        <f t="shared" si="89"/>
        <v>ad</v>
      </c>
      <c r="Y364" s="6" t="str">
        <f t="shared" si="90"/>
        <v>Beechcroft Road</v>
      </c>
      <c r="Z364" s="6" t="str">
        <f t="shared" si="91"/>
        <v>Winchester</v>
      </c>
      <c r="AA364" s="6" t="str">
        <f t="shared" si="92"/>
        <v>WC</v>
      </c>
      <c r="AB364" s="7" t="str">
        <f t="shared" si="93"/>
        <v>44004</v>
      </c>
      <c r="AC364" s="6" t="str">
        <f t="shared" si="94"/>
        <v>72</v>
      </c>
      <c r="AD364" s="6" t="str">
        <f t="shared" si="95"/>
        <v>A2</v>
      </c>
      <c r="AE364" s="8" t="str">
        <f t="shared" si="96"/>
        <v/>
      </c>
    </row>
    <row r="365" spans="1:31" x14ac:dyDescent="0.25">
      <c r="A365" s="9">
        <v>372</v>
      </c>
      <c r="B365" s="10" t="s">
        <v>1229</v>
      </c>
      <c r="C365" s="10" t="s">
        <v>1413</v>
      </c>
      <c r="D365" s="10" t="s">
        <v>28</v>
      </c>
      <c r="E365" s="10" t="s">
        <v>29</v>
      </c>
      <c r="F365" s="10">
        <v>30</v>
      </c>
      <c r="G365" s="10" t="s">
        <v>1414</v>
      </c>
      <c r="H365" s="10" t="s">
        <v>103</v>
      </c>
      <c r="I365" s="10" t="s">
        <v>32</v>
      </c>
      <c r="J365" s="11">
        <v>43685</v>
      </c>
      <c r="K365" s="10">
        <v>80</v>
      </c>
      <c r="L365" s="10" t="s">
        <v>44</v>
      </c>
      <c r="M365" s="12"/>
      <c r="O365">
        <f t="shared" si="97"/>
        <v>0</v>
      </c>
      <c r="Q365" s="9" t="str">
        <f t="shared" si="82"/>
        <v>372</v>
      </c>
      <c r="R365" s="10" t="str">
        <f t="shared" si="83"/>
        <v>Virgil</v>
      </c>
      <c r="S365" s="10" t="str">
        <f t="shared" si="84"/>
        <v>Lunsford</v>
      </c>
      <c r="T365" s="10" t="str">
        <f t="shared" si="85"/>
        <v>Mr</v>
      </c>
      <c r="U365" s="10" t="str">
        <f t="shared" si="86"/>
        <v>M</v>
      </c>
      <c r="V365" s="10" t="str">
        <f t="shared" si="87"/>
        <v>30</v>
      </c>
      <c r="W365" s="10" t="str">
        <f t="shared" si="88"/>
        <v>Beechvale Close</v>
      </c>
      <c r="X365" s="10" t="str">
        <f t="shared" si="89"/>
        <v>se</v>
      </c>
      <c r="Y365" s="10" t="str">
        <f t="shared" si="90"/>
        <v>Beechvale Close</v>
      </c>
      <c r="Z365" s="10" t="str">
        <f t="shared" si="91"/>
        <v>Wooler</v>
      </c>
      <c r="AA365" s="10" t="str">
        <f t="shared" si="92"/>
        <v>WC</v>
      </c>
      <c r="AB365" s="11" t="str">
        <f t="shared" si="93"/>
        <v>43685</v>
      </c>
      <c r="AC365" s="10" t="str">
        <f t="shared" si="94"/>
        <v>80</v>
      </c>
      <c r="AD365" s="10" t="str">
        <f t="shared" si="95"/>
        <v>D</v>
      </c>
      <c r="AE365" s="12" t="str">
        <f t="shared" si="96"/>
        <v/>
      </c>
    </row>
    <row r="366" spans="1:31" x14ac:dyDescent="0.25">
      <c r="A366" s="5">
        <v>373</v>
      </c>
      <c r="B366" s="6" t="s">
        <v>1415</v>
      </c>
      <c r="C366" s="6" t="s">
        <v>865</v>
      </c>
      <c r="D366" s="6" t="s">
        <v>15</v>
      </c>
      <c r="E366" s="6" t="s">
        <v>16</v>
      </c>
      <c r="F366" s="6">
        <v>90</v>
      </c>
      <c r="G366" s="6" t="s">
        <v>1416</v>
      </c>
      <c r="H366" s="6" t="s">
        <v>1417</v>
      </c>
      <c r="I366" s="6" t="s">
        <v>571</v>
      </c>
      <c r="J366" s="7">
        <v>44448</v>
      </c>
      <c r="K366" s="6">
        <v>27</v>
      </c>
      <c r="L366" s="6" t="s">
        <v>44</v>
      </c>
      <c r="M366" s="8"/>
      <c r="O366">
        <f t="shared" si="97"/>
        <v>0</v>
      </c>
      <c r="Q366" s="5" t="str">
        <f t="shared" si="82"/>
        <v>373</v>
      </c>
      <c r="R366" s="6" t="str">
        <f t="shared" si="83"/>
        <v>Angelia</v>
      </c>
      <c r="S366" s="6" t="str">
        <f t="shared" si="84"/>
        <v>Kennedy</v>
      </c>
      <c r="T366" s="6" t="str">
        <f t="shared" si="85"/>
        <v>Mrs</v>
      </c>
      <c r="U366" s="6" t="str">
        <f t="shared" si="86"/>
        <v>F</v>
      </c>
      <c r="V366" s="6" t="str">
        <f t="shared" si="87"/>
        <v>90</v>
      </c>
      <c r="W366" s="6" t="str">
        <f t="shared" si="88"/>
        <v>Beecroft Road</v>
      </c>
      <c r="X366" s="6" t="str">
        <f t="shared" si="89"/>
        <v>ad</v>
      </c>
      <c r="Y366" s="6" t="str">
        <f t="shared" si="90"/>
        <v>Beecroft Road</v>
      </c>
      <c r="Z366" s="6" t="str">
        <f t="shared" si="91"/>
        <v>Abergele</v>
      </c>
      <c r="AA366" s="6" t="str">
        <f t="shared" si="92"/>
        <v>NP</v>
      </c>
      <c r="AB366" s="7" t="str">
        <f t="shared" si="93"/>
        <v>44448</v>
      </c>
      <c r="AC366" s="6" t="str">
        <f t="shared" si="94"/>
        <v>27</v>
      </c>
      <c r="AD366" s="6" t="str">
        <f t="shared" si="95"/>
        <v>D</v>
      </c>
      <c r="AE366" s="8" t="str">
        <f t="shared" si="96"/>
        <v/>
      </c>
    </row>
    <row r="367" spans="1:31" x14ac:dyDescent="0.25">
      <c r="A367" s="9">
        <v>374</v>
      </c>
      <c r="B367" s="10" t="s">
        <v>1418</v>
      </c>
      <c r="C367" s="10" t="s">
        <v>1419</v>
      </c>
      <c r="D367" s="10" t="s">
        <v>49</v>
      </c>
      <c r="E367" s="10" t="s">
        <v>16</v>
      </c>
      <c r="F367" s="10">
        <v>30</v>
      </c>
      <c r="G367" s="10" t="s">
        <v>1420</v>
      </c>
      <c r="H367" s="10" t="s">
        <v>1421</v>
      </c>
      <c r="I367" s="10" t="s">
        <v>32</v>
      </c>
      <c r="J367" s="11">
        <v>44555</v>
      </c>
      <c r="K367" s="10">
        <v>61</v>
      </c>
      <c r="L367" s="10" t="s">
        <v>78</v>
      </c>
      <c r="M367" s="12"/>
      <c r="O367">
        <f t="shared" si="97"/>
        <v>0</v>
      </c>
      <c r="Q367" s="9" t="str">
        <f t="shared" si="82"/>
        <v>374</v>
      </c>
      <c r="R367" s="10" t="str">
        <f t="shared" si="83"/>
        <v>Vita</v>
      </c>
      <c r="S367" s="10" t="str">
        <f t="shared" si="84"/>
        <v>Kenny</v>
      </c>
      <c r="T367" s="10" t="str">
        <f t="shared" si="85"/>
        <v>Miss</v>
      </c>
      <c r="U367" s="10" t="str">
        <f t="shared" si="86"/>
        <v>F</v>
      </c>
      <c r="V367" s="10" t="str">
        <f t="shared" si="87"/>
        <v>30</v>
      </c>
      <c r="W367" s="10" t="str">
        <f t="shared" si="88"/>
        <v>Belgrave Cottages</v>
      </c>
      <c r="X367" s="10" t="str">
        <f t="shared" si="89"/>
        <v>es</v>
      </c>
      <c r="Y367" s="10" t="str">
        <f t="shared" si="90"/>
        <v>Belgrave Cottages</v>
      </c>
      <c r="Z367" s="10" t="str">
        <f t="shared" si="91"/>
        <v>Minehead</v>
      </c>
      <c r="AA367" s="10" t="str">
        <f t="shared" si="92"/>
        <v>WC</v>
      </c>
      <c r="AB367" s="11" t="str">
        <f t="shared" si="93"/>
        <v>44555</v>
      </c>
      <c r="AC367" s="10" t="str">
        <f t="shared" si="94"/>
        <v>61</v>
      </c>
      <c r="AD367" s="10" t="str">
        <f t="shared" si="95"/>
        <v>C2</v>
      </c>
      <c r="AE367" s="12" t="str">
        <f t="shared" si="96"/>
        <v/>
      </c>
    </row>
    <row r="368" spans="1:31" x14ac:dyDescent="0.25">
      <c r="A368" s="5">
        <v>375</v>
      </c>
      <c r="B368" s="6" t="s">
        <v>1422</v>
      </c>
      <c r="C368" s="6" t="s">
        <v>1423</v>
      </c>
      <c r="D368" s="6" t="s">
        <v>28</v>
      </c>
      <c r="E368" s="6" t="s">
        <v>29</v>
      </c>
      <c r="F368" s="6">
        <v>90</v>
      </c>
      <c r="G368" s="6" t="s">
        <v>1424</v>
      </c>
      <c r="H368" s="6" t="s">
        <v>1425</v>
      </c>
      <c r="I368" s="6" t="s">
        <v>32</v>
      </c>
      <c r="J368" s="7">
        <v>44281</v>
      </c>
      <c r="K368" s="6">
        <v>54</v>
      </c>
      <c r="L368" s="6" t="s">
        <v>78</v>
      </c>
      <c r="M368" s="8"/>
      <c r="O368">
        <f t="shared" si="97"/>
        <v>0</v>
      </c>
      <c r="Q368" s="5" t="str">
        <f t="shared" si="82"/>
        <v>375</v>
      </c>
      <c r="R368" s="6" t="str">
        <f t="shared" si="83"/>
        <v>Graig</v>
      </c>
      <c r="S368" s="6" t="str">
        <f t="shared" si="84"/>
        <v>Silva</v>
      </c>
      <c r="T368" s="6" t="str">
        <f t="shared" si="85"/>
        <v>Mr</v>
      </c>
      <c r="U368" s="6" t="str">
        <f t="shared" si="86"/>
        <v>M</v>
      </c>
      <c r="V368" s="6" t="str">
        <f t="shared" si="87"/>
        <v>90</v>
      </c>
      <c r="W368" s="6" t="str">
        <f t="shared" si="88"/>
        <v>Belgrave Gardens</v>
      </c>
      <c r="X368" s="6" t="str">
        <f t="shared" si="89"/>
        <v>ns</v>
      </c>
      <c r="Y368" s="6" t="str">
        <f t="shared" si="90"/>
        <v>Belgrave Gardens</v>
      </c>
      <c r="Z368" s="6" t="str">
        <f t="shared" si="91"/>
        <v>Sidcup</v>
      </c>
      <c r="AA368" s="6" t="str">
        <f t="shared" si="92"/>
        <v>WC</v>
      </c>
      <c r="AB368" s="7" t="str">
        <f t="shared" si="93"/>
        <v>44281</v>
      </c>
      <c r="AC368" s="6" t="str">
        <f t="shared" si="94"/>
        <v>54</v>
      </c>
      <c r="AD368" s="6" t="str">
        <f t="shared" si="95"/>
        <v>C2</v>
      </c>
      <c r="AE368" s="8" t="str">
        <f t="shared" si="96"/>
        <v/>
      </c>
    </row>
    <row r="369" spans="1:31" x14ac:dyDescent="0.25">
      <c r="A369" s="9">
        <v>376</v>
      </c>
      <c r="B369" s="10" t="s">
        <v>1426</v>
      </c>
      <c r="C369" s="10" t="s">
        <v>1427</v>
      </c>
      <c r="D369" s="10" t="s">
        <v>49</v>
      </c>
      <c r="E369" s="10" t="s">
        <v>16</v>
      </c>
      <c r="F369" s="10">
        <v>90</v>
      </c>
      <c r="G369" s="10" t="s">
        <v>1428</v>
      </c>
      <c r="H369" s="10" t="s">
        <v>1429</v>
      </c>
      <c r="I369" s="10" t="s">
        <v>1430</v>
      </c>
      <c r="J369" s="11">
        <v>44333</v>
      </c>
      <c r="K369" s="10">
        <v>26</v>
      </c>
      <c r="L369" s="10" t="s">
        <v>99</v>
      </c>
      <c r="M369" s="12"/>
      <c r="O369">
        <f t="shared" si="97"/>
        <v>0</v>
      </c>
      <c r="Q369" s="9" t="str">
        <f t="shared" si="82"/>
        <v>376</v>
      </c>
      <c r="R369" s="10" t="str">
        <f t="shared" si="83"/>
        <v>Nicole</v>
      </c>
      <c r="S369" s="10" t="str">
        <f t="shared" si="84"/>
        <v>Bunch</v>
      </c>
      <c r="T369" s="10" t="str">
        <f t="shared" si="85"/>
        <v>Miss</v>
      </c>
      <c r="U369" s="10" t="str">
        <f t="shared" si="86"/>
        <v>F</v>
      </c>
      <c r="V369" s="10" t="str">
        <f t="shared" si="87"/>
        <v>90</v>
      </c>
      <c r="W369" s="10" t="str">
        <f t="shared" si="88"/>
        <v>Belgrave Road</v>
      </c>
      <c r="X369" s="10" t="str">
        <f t="shared" si="89"/>
        <v>ad</v>
      </c>
      <c r="Y369" s="10" t="str">
        <f t="shared" si="90"/>
        <v>Belgrave Road</v>
      </c>
      <c r="Z369" s="10" t="str">
        <f t="shared" si="91"/>
        <v>Harrogate</v>
      </c>
      <c r="AA369" s="10" t="str">
        <f t="shared" si="92"/>
        <v>AL</v>
      </c>
      <c r="AB369" s="11" t="str">
        <f t="shared" si="93"/>
        <v>44333</v>
      </c>
      <c r="AC369" s="10" t="str">
        <f t="shared" si="94"/>
        <v>26</v>
      </c>
      <c r="AD369" s="10" t="str">
        <f t="shared" si="95"/>
        <v>E</v>
      </c>
      <c r="AE369" s="12" t="str">
        <f t="shared" si="96"/>
        <v/>
      </c>
    </row>
    <row r="370" spans="1:31" x14ac:dyDescent="0.25">
      <c r="A370" s="5">
        <v>377</v>
      </c>
      <c r="B370" s="6" t="s">
        <v>1431</v>
      </c>
      <c r="C370" s="6" t="s">
        <v>255</v>
      </c>
      <c r="D370" s="6" t="s">
        <v>28</v>
      </c>
      <c r="E370" s="6" t="s">
        <v>29</v>
      </c>
      <c r="F370" s="6">
        <v>90</v>
      </c>
      <c r="G370" s="6" t="s">
        <v>1432</v>
      </c>
      <c r="H370" s="6" t="s">
        <v>823</v>
      </c>
      <c r="I370" s="6" t="s">
        <v>122</v>
      </c>
      <c r="J370" s="7">
        <v>44252</v>
      </c>
      <c r="K370" s="6">
        <v>54</v>
      </c>
      <c r="L370" s="6" t="s">
        <v>52</v>
      </c>
      <c r="M370" s="8"/>
      <c r="O370">
        <f t="shared" si="97"/>
        <v>0</v>
      </c>
      <c r="Q370" s="5" t="str">
        <f t="shared" si="82"/>
        <v>377</v>
      </c>
      <c r="R370" s="6" t="str">
        <f t="shared" si="83"/>
        <v>Salvatore</v>
      </c>
      <c r="S370" s="6" t="str">
        <f t="shared" si="84"/>
        <v>Montano</v>
      </c>
      <c r="T370" s="6" t="str">
        <f t="shared" si="85"/>
        <v>Mr</v>
      </c>
      <c r="U370" s="6" t="str">
        <f t="shared" si="86"/>
        <v>M</v>
      </c>
      <c r="V370" s="6" t="str">
        <f t="shared" si="87"/>
        <v>90</v>
      </c>
      <c r="W370" s="6" t="str">
        <f t="shared" si="88"/>
        <v>Belgrove Houses</v>
      </c>
      <c r="X370" s="6" t="str">
        <f t="shared" si="89"/>
        <v>es</v>
      </c>
      <c r="Y370" s="6" t="str">
        <f t="shared" si="90"/>
        <v>Belgrove Houses</v>
      </c>
      <c r="Z370" s="6" t="str">
        <f t="shared" si="91"/>
        <v>Llanrhystud</v>
      </c>
      <c r="AA370" s="6" t="str">
        <f t="shared" si="92"/>
        <v>WN</v>
      </c>
      <c r="AB370" s="7" t="str">
        <f t="shared" si="93"/>
        <v>44252</v>
      </c>
      <c r="AC370" s="6" t="str">
        <f t="shared" si="94"/>
        <v>54</v>
      </c>
      <c r="AD370" s="6" t="str">
        <f t="shared" si="95"/>
        <v>A1</v>
      </c>
      <c r="AE370" s="8" t="str">
        <f t="shared" si="96"/>
        <v/>
      </c>
    </row>
    <row r="371" spans="1:31" x14ac:dyDescent="0.25">
      <c r="A371" s="5">
        <v>379</v>
      </c>
      <c r="B371" s="6" t="s">
        <v>1434</v>
      </c>
      <c r="C371" s="6" t="s">
        <v>1435</v>
      </c>
      <c r="D371" s="6" t="s">
        <v>41</v>
      </c>
      <c r="E371" s="6" t="s">
        <v>16</v>
      </c>
      <c r="F371" s="6">
        <v>60</v>
      </c>
      <c r="G371" s="6" t="s">
        <v>1436</v>
      </c>
      <c r="H371" s="6" t="s">
        <v>1437</v>
      </c>
      <c r="I371" s="6" t="s">
        <v>1194</v>
      </c>
      <c r="J371" s="7">
        <v>44345</v>
      </c>
      <c r="K371" s="6">
        <v>22</v>
      </c>
      <c r="L371" s="6" t="s">
        <v>52</v>
      </c>
      <c r="M371" s="8"/>
      <c r="O371">
        <f t="shared" si="97"/>
        <v>0</v>
      </c>
      <c r="Q371" s="5" t="str">
        <f t="shared" si="82"/>
        <v>379</v>
      </c>
      <c r="R371" s="6" t="str">
        <f t="shared" si="83"/>
        <v>Annabel</v>
      </c>
      <c r="S371" s="6" t="str">
        <f t="shared" si="84"/>
        <v>Helms</v>
      </c>
      <c r="T371" s="6" t="str">
        <f t="shared" si="85"/>
        <v>Ms</v>
      </c>
      <c r="U371" s="6" t="str">
        <f t="shared" si="86"/>
        <v>F</v>
      </c>
      <c r="V371" s="6" t="str">
        <f t="shared" si="87"/>
        <v>60</v>
      </c>
      <c r="W371" s="6" t="str">
        <f t="shared" si="88"/>
        <v>Bell Gardens</v>
      </c>
      <c r="X371" s="6" t="str">
        <f t="shared" si="89"/>
        <v>ns</v>
      </c>
      <c r="Y371" s="6" t="str">
        <f t="shared" si="90"/>
        <v>Bell Gardens</v>
      </c>
      <c r="Z371" s="6" t="str">
        <f t="shared" si="91"/>
        <v>Edgware</v>
      </c>
      <c r="AA371" s="6" t="str">
        <f t="shared" si="92"/>
        <v>LU</v>
      </c>
      <c r="AB371" s="7" t="str">
        <f t="shared" si="93"/>
        <v>44345</v>
      </c>
      <c r="AC371" s="6" t="str">
        <f t="shared" si="94"/>
        <v>22</v>
      </c>
      <c r="AD371" s="6" t="str">
        <f t="shared" si="95"/>
        <v>A1</v>
      </c>
      <c r="AE371" s="8" t="str">
        <f t="shared" si="96"/>
        <v/>
      </c>
    </row>
    <row r="372" spans="1:31" x14ac:dyDescent="0.25">
      <c r="A372" s="9">
        <v>380</v>
      </c>
      <c r="B372" s="10" t="s">
        <v>1438</v>
      </c>
      <c r="C372" s="10" t="s">
        <v>1439</v>
      </c>
      <c r="D372" s="10" t="s">
        <v>28</v>
      </c>
      <c r="E372" s="10" t="s">
        <v>29</v>
      </c>
      <c r="F372" s="10">
        <v>30</v>
      </c>
      <c r="G372" s="10" t="s">
        <v>1440</v>
      </c>
      <c r="H372" s="10" t="s">
        <v>1441</v>
      </c>
      <c r="I372" s="10" t="s">
        <v>1442</v>
      </c>
      <c r="J372" s="11">
        <v>44181</v>
      </c>
      <c r="K372" s="10">
        <v>7</v>
      </c>
      <c r="L372" s="10" t="s">
        <v>44</v>
      </c>
      <c r="M372" s="12"/>
      <c r="O372">
        <f t="shared" si="97"/>
        <v>0</v>
      </c>
      <c r="Q372" s="9" t="str">
        <f t="shared" si="82"/>
        <v>380</v>
      </c>
      <c r="R372" s="10" t="str">
        <f t="shared" si="83"/>
        <v>Kip</v>
      </c>
      <c r="S372" s="10" t="str">
        <f t="shared" si="84"/>
        <v>Jensen</v>
      </c>
      <c r="T372" s="10" t="str">
        <f t="shared" si="85"/>
        <v>Mr</v>
      </c>
      <c r="U372" s="10" t="str">
        <f t="shared" si="86"/>
        <v>M</v>
      </c>
      <c r="V372" s="10" t="str">
        <f t="shared" si="87"/>
        <v>30</v>
      </c>
      <c r="W372" s="10" t="str">
        <f t="shared" si="88"/>
        <v>Bell Wharf</v>
      </c>
      <c r="X372" s="10" t="str">
        <f t="shared" si="89"/>
        <v>rf</v>
      </c>
      <c r="Y372" s="10" t="str">
        <f t="shared" si="90"/>
        <v>Bell Wharf</v>
      </c>
      <c r="Z372" s="10" t="str">
        <f t="shared" si="91"/>
        <v>Askam-In-Furness</v>
      </c>
      <c r="AA372" s="10" t="str">
        <f t="shared" si="92"/>
        <v>OL</v>
      </c>
      <c r="AB372" s="11" t="str">
        <f t="shared" si="93"/>
        <v>44181</v>
      </c>
      <c r="AC372" s="10" t="str">
        <f t="shared" si="94"/>
        <v>7</v>
      </c>
      <c r="AD372" s="10" t="str">
        <f t="shared" si="95"/>
        <v>D</v>
      </c>
      <c r="AE372" s="12" t="str">
        <f t="shared" si="96"/>
        <v/>
      </c>
    </row>
    <row r="373" spans="1:31" x14ac:dyDescent="0.25">
      <c r="A373" s="5">
        <v>381</v>
      </c>
      <c r="B373" s="6" t="s">
        <v>1443</v>
      </c>
      <c r="C373" s="6" t="s">
        <v>1444</v>
      </c>
      <c r="D373" s="6" t="s">
        <v>49</v>
      </c>
      <c r="E373" s="6" t="s">
        <v>16</v>
      </c>
      <c r="F373" s="6">
        <v>60</v>
      </c>
      <c r="G373" s="6" t="s">
        <v>1445</v>
      </c>
      <c r="H373" s="6" t="s">
        <v>1446</v>
      </c>
      <c r="I373" s="6" t="s">
        <v>1447</v>
      </c>
      <c r="J373" s="7">
        <v>44268</v>
      </c>
      <c r="K373" s="6">
        <v>48</v>
      </c>
      <c r="L373" s="6" t="s">
        <v>33</v>
      </c>
      <c r="M373" s="8"/>
      <c r="O373">
        <f t="shared" si="97"/>
        <v>0</v>
      </c>
      <c r="Q373" s="5" t="str">
        <f t="shared" si="82"/>
        <v>381</v>
      </c>
      <c r="R373" s="6" t="str">
        <f t="shared" si="83"/>
        <v>Ellena</v>
      </c>
      <c r="S373" s="6" t="str">
        <f t="shared" si="84"/>
        <v>Mckenna</v>
      </c>
      <c r="T373" s="6" t="str">
        <f t="shared" si="85"/>
        <v>Miss</v>
      </c>
      <c r="U373" s="6" t="str">
        <f t="shared" si="86"/>
        <v>F</v>
      </c>
      <c r="V373" s="6" t="str">
        <f t="shared" si="87"/>
        <v>60</v>
      </c>
      <c r="W373" s="6" t="str">
        <f t="shared" si="88"/>
        <v>Bell Yard</v>
      </c>
      <c r="X373" s="6" t="str">
        <f t="shared" si="89"/>
        <v>rd</v>
      </c>
      <c r="Y373" s="6" t="str">
        <f t="shared" si="90"/>
        <v>Bell Yard</v>
      </c>
      <c r="Z373" s="6" t="str">
        <f t="shared" si="91"/>
        <v>Barrow-Upon-Humber</v>
      </c>
      <c r="AA373" s="6" t="str">
        <f t="shared" si="92"/>
        <v>S</v>
      </c>
      <c r="AB373" s="7" t="str">
        <f t="shared" si="93"/>
        <v>44268</v>
      </c>
      <c r="AC373" s="6" t="str">
        <f t="shared" si="94"/>
        <v>48</v>
      </c>
      <c r="AD373" s="6" t="str">
        <f t="shared" si="95"/>
        <v>A3</v>
      </c>
      <c r="AE373" s="8" t="str">
        <f t="shared" si="96"/>
        <v/>
      </c>
    </row>
    <row r="374" spans="1:31" x14ac:dyDescent="0.25">
      <c r="A374" s="9">
        <v>382</v>
      </c>
      <c r="B374" s="10" t="s">
        <v>1448</v>
      </c>
      <c r="C374" s="10" t="s">
        <v>696</v>
      </c>
      <c r="D374" s="10" t="s">
        <v>49</v>
      </c>
      <c r="E374" s="10" t="s">
        <v>16</v>
      </c>
      <c r="F374" s="10">
        <v>90</v>
      </c>
      <c r="G374" s="10" t="s">
        <v>1449</v>
      </c>
      <c r="H374" s="10" t="s">
        <v>1450</v>
      </c>
      <c r="I374" s="10" t="s">
        <v>185</v>
      </c>
      <c r="J374" s="11">
        <v>43533</v>
      </c>
      <c r="K374" s="10">
        <v>57</v>
      </c>
      <c r="L374" s="10" t="s">
        <v>157</v>
      </c>
      <c r="M374" s="12"/>
      <c r="O374">
        <f t="shared" si="97"/>
        <v>0</v>
      </c>
      <c r="Q374" s="9" t="str">
        <f t="shared" si="82"/>
        <v>382</v>
      </c>
      <c r="R374" s="10" t="str">
        <f t="shared" si="83"/>
        <v>Jada</v>
      </c>
      <c r="S374" s="10" t="str">
        <f t="shared" si="84"/>
        <v>Mcmanus</v>
      </c>
      <c r="T374" s="10" t="str">
        <f t="shared" si="85"/>
        <v>Miss</v>
      </c>
      <c r="U374" s="10" t="str">
        <f t="shared" si="86"/>
        <v>F</v>
      </c>
      <c r="V374" s="10" t="str">
        <f t="shared" si="87"/>
        <v>90</v>
      </c>
      <c r="W374" s="10" t="str">
        <f t="shared" si="88"/>
        <v>Bellair</v>
      </c>
      <c r="X374" s="10" t="str">
        <f t="shared" si="89"/>
        <v>ir</v>
      </c>
      <c r="Y374" s="10" t="str">
        <f t="shared" si="90"/>
        <v>Bellair</v>
      </c>
      <c r="Z374" s="10" t="str">
        <f t="shared" si="91"/>
        <v>Forest Row</v>
      </c>
      <c r="AA374" s="10" t="str">
        <f t="shared" si="92"/>
        <v>HX</v>
      </c>
      <c r="AB374" s="11" t="str">
        <f t="shared" si="93"/>
        <v>43533</v>
      </c>
      <c r="AC374" s="10" t="str">
        <f t="shared" si="94"/>
        <v>57</v>
      </c>
      <c r="AD374" s="10" t="str">
        <f t="shared" si="95"/>
        <v>C3</v>
      </c>
      <c r="AE374" s="12" t="str">
        <f t="shared" si="96"/>
        <v/>
      </c>
    </row>
    <row r="375" spans="1:31" x14ac:dyDescent="0.25">
      <c r="A375" s="5">
        <v>383</v>
      </c>
      <c r="B375" s="6" t="s">
        <v>1451</v>
      </c>
      <c r="C375" s="6" t="s">
        <v>1452</v>
      </c>
      <c r="D375" s="6" t="s">
        <v>28</v>
      </c>
      <c r="E375" s="6" t="s">
        <v>29</v>
      </c>
      <c r="F375" s="6">
        <v>90</v>
      </c>
      <c r="G375" s="6" t="s">
        <v>1453</v>
      </c>
      <c r="H375" s="6" t="s">
        <v>659</v>
      </c>
      <c r="I375" s="6" t="s">
        <v>32</v>
      </c>
      <c r="J375" s="7">
        <v>43769</v>
      </c>
      <c r="K375" s="6">
        <v>75</v>
      </c>
      <c r="L375" s="6" t="s">
        <v>52</v>
      </c>
      <c r="M375" s="8"/>
      <c r="O375">
        <f t="shared" si="97"/>
        <v>0</v>
      </c>
      <c r="Q375" s="5" t="str">
        <f t="shared" si="82"/>
        <v>383</v>
      </c>
      <c r="R375" s="6" t="str">
        <f t="shared" si="83"/>
        <v>Dannie</v>
      </c>
      <c r="S375" s="6" t="str">
        <f t="shared" si="84"/>
        <v>Tuttle</v>
      </c>
      <c r="T375" s="6" t="str">
        <f t="shared" si="85"/>
        <v>Mr</v>
      </c>
      <c r="U375" s="6" t="str">
        <f t="shared" si="86"/>
        <v>M</v>
      </c>
      <c r="V375" s="6" t="str">
        <f t="shared" si="87"/>
        <v>90</v>
      </c>
      <c r="W375" s="6" t="str">
        <f t="shared" si="88"/>
        <v>Bellendon Road</v>
      </c>
      <c r="X375" s="6" t="str">
        <f t="shared" si="89"/>
        <v>ad</v>
      </c>
      <c r="Y375" s="6" t="str">
        <f t="shared" si="90"/>
        <v>Bellendon Road</v>
      </c>
      <c r="Z375" s="6" t="str">
        <f t="shared" si="91"/>
        <v>Middlewich</v>
      </c>
      <c r="AA375" s="6" t="str">
        <f t="shared" si="92"/>
        <v>WC</v>
      </c>
      <c r="AB375" s="7" t="str">
        <f t="shared" si="93"/>
        <v>43769</v>
      </c>
      <c r="AC375" s="6" t="str">
        <f t="shared" si="94"/>
        <v>75</v>
      </c>
      <c r="AD375" s="6" t="str">
        <f t="shared" si="95"/>
        <v>A1</v>
      </c>
      <c r="AE375" s="8" t="str">
        <f t="shared" si="96"/>
        <v/>
      </c>
    </row>
    <row r="376" spans="1:31" x14ac:dyDescent="0.25">
      <c r="A376" s="9">
        <v>384</v>
      </c>
      <c r="B376" s="10" t="s">
        <v>1014</v>
      </c>
      <c r="C376" s="10" t="s">
        <v>1454</v>
      </c>
      <c r="D376" s="10" t="s">
        <v>28</v>
      </c>
      <c r="E376" s="10" t="s">
        <v>29</v>
      </c>
      <c r="F376" s="10">
        <v>60</v>
      </c>
      <c r="G376" s="10" t="s">
        <v>1455</v>
      </c>
      <c r="H376" s="10" t="s">
        <v>1456</v>
      </c>
      <c r="I376" s="10" t="s">
        <v>19</v>
      </c>
      <c r="J376" s="11">
        <v>44342</v>
      </c>
      <c r="K376" s="10">
        <v>37</v>
      </c>
      <c r="L376" s="10" t="s">
        <v>99</v>
      </c>
      <c r="M376" s="12"/>
      <c r="O376">
        <f t="shared" si="97"/>
        <v>0</v>
      </c>
      <c r="Q376" s="9" t="str">
        <f t="shared" si="82"/>
        <v>384</v>
      </c>
      <c r="R376" s="10" t="str">
        <f t="shared" si="83"/>
        <v>Arnoldo</v>
      </c>
      <c r="S376" s="10" t="str">
        <f t="shared" si="84"/>
        <v>Lovell</v>
      </c>
      <c r="T376" s="10" t="str">
        <f t="shared" si="85"/>
        <v>Mr</v>
      </c>
      <c r="U376" s="10" t="str">
        <f t="shared" si="86"/>
        <v>M</v>
      </c>
      <c r="V376" s="10" t="str">
        <f t="shared" si="87"/>
        <v>60</v>
      </c>
      <c r="W376" s="10" t="str">
        <f t="shared" si="88"/>
        <v>Bellendon Villas</v>
      </c>
      <c r="X376" s="10" t="str">
        <f t="shared" si="89"/>
        <v>as</v>
      </c>
      <c r="Y376" s="10" t="str">
        <f t="shared" si="90"/>
        <v>Bellendon Villas</v>
      </c>
      <c r="Z376" s="10" t="str">
        <f t="shared" si="91"/>
        <v>Banff</v>
      </c>
      <c r="AA376" s="10" t="str">
        <f t="shared" si="92"/>
        <v>CH</v>
      </c>
      <c r="AB376" s="11" t="str">
        <f t="shared" si="93"/>
        <v>44342</v>
      </c>
      <c r="AC376" s="10" t="str">
        <f t="shared" si="94"/>
        <v>37</v>
      </c>
      <c r="AD376" s="10" t="str">
        <f t="shared" si="95"/>
        <v>E</v>
      </c>
      <c r="AE376" s="12" t="str">
        <f t="shared" si="96"/>
        <v/>
      </c>
    </row>
    <row r="377" spans="1:31" x14ac:dyDescent="0.25">
      <c r="A377" s="5">
        <v>385</v>
      </c>
      <c r="B377" s="6" t="s">
        <v>1457</v>
      </c>
      <c r="C377" s="6" t="s">
        <v>1458</v>
      </c>
      <c r="D377" s="6" t="s">
        <v>28</v>
      </c>
      <c r="E377" s="6" t="s">
        <v>29</v>
      </c>
      <c r="F377" s="6">
        <v>90</v>
      </c>
      <c r="G377" s="6" t="s">
        <v>1459</v>
      </c>
      <c r="H377" s="6" t="s">
        <v>988</v>
      </c>
      <c r="I377" s="6" t="s">
        <v>32</v>
      </c>
      <c r="J377" s="7">
        <v>44279</v>
      </c>
      <c r="K377" s="6">
        <v>32</v>
      </c>
      <c r="L377" s="6" t="s">
        <v>20</v>
      </c>
      <c r="M377" s="8"/>
      <c r="O377">
        <f t="shared" si="97"/>
        <v>0</v>
      </c>
      <c r="Q377" s="5" t="str">
        <f t="shared" si="82"/>
        <v>385</v>
      </c>
      <c r="R377" s="6" t="str">
        <f t="shared" si="83"/>
        <v>Santo</v>
      </c>
      <c r="S377" s="6" t="str">
        <f t="shared" si="84"/>
        <v>Goodrich</v>
      </c>
      <c r="T377" s="6" t="str">
        <f t="shared" si="85"/>
        <v>Mr</v>
      </c>
      <c r="U377" s="6" t="str">
        <f t="shared" si="86"/>
        <v>M</v>
      </c>
      <c r="V377" s="6" t="str">
        <f t="shared" si="87"/>
        <v>90</v>
      </c>
      <c r="W377" s="6" t="str">
        <f t="shared" si="88"/>
        <v>Bellevue Mews</v>
      </c>
      <c r="X377" s="6" t="str">
        <f t="shared" si="89"/>
        <v>ws</v>
      </c>
      <c r="Y377" s="6" t="str">
        <f t="shared" si="90"/>
        <v>Bellevue Mews</v>
      </c>
      <c r="Z377" s="6" t="str">
        <f t="shared" si="91"/>
        <v>Prudhoe</v>
      </c>
      <c r="AA377" s="6" t="str">
        <f t="shared" si="92"/>
        <v>WC</v>
      </c>
      <c r="AB377" s="7" t="str">
        <f t="shared" si="93"/>
        <v>44279</v>
      </c>
      <c r="AC377" s="6" t="str">
        <f t="shared" si="94"/>
        <v>32</v>
      </c>
      <c r="AD377" s="6" t="str">
        <f t="shared" si="95"/>
        <v>B</v>
      </c>
      <c r="AE377" s="8" t="str">
        <f t="shared" si="96"/>
        <v/>
      </c>
    </row>
    <row r="378" spans="1:31" x14ac:dyDescent="0.25">
      <c r="A378" s="9">
        <v>386</v>
      </c>
      <c r="B378" s="10" t="s">
        <v>1460</v>
      </c>
      <c r="C378" s="10" t="s">
        <v>1461</v>
      </c>
      <c r="D378" s="10" t="s">
        <v>28</v>
      </c>
      <c r="E378" s="10" t="s">
        <v>29</v>
      </c>
      <c r="F378" s="10">
        <v>90</v>
      </c>
      <c r="G378" s="10" t="s">
        <v>1462</v>
      </c>
      <c r="H378" s="10" t="s">
        <v>1373</v>
      </c>
      <c r="I378" s="10" t="s">
        <v>32</v>
      </c>
      <c r="J378" s="11">
        <v>44023</v>
      </c>
      <c r="K378" s="10">
        <v>22</v>
      </c>
      <c r="L378" s="10" t="s">
        <v>68</v>
      </c>
      <c r="M378" s="12"/>
      <c r="O378">
        <f t="shared" si="97"/>
        <v>0</v>
      </c>
      <c r="Q378" s="9" t="str">
        <f t="shared" si="82"/>
        <v>386</v>
      </c>
      <c r="R378" s="10" t="str">
        <f t="shared" si="83"/>
        <v>Teddy</v>
      </c>
      <c r="S378" s="10" t="str">
        <f t="shared" si="84"/>
        <v>Ambrose</v>
      </c>
      <c r="T378" s="10" t="str">
        <f t="shared" si="85"/>
        <v>Mr</v>
      </c>
      <c r="U378" s="10" t="str">
        <f t="shared" si="86"/>
        <v>M</v>
      </c>
      <c r="V378" s="10" t="str">
        <f t="shared" si="87"/>
        <v>90</v>
      </c>
      <c r="W378" s="10" t="str">
        <f t="shared" si="88"/>
        <v>Bellevue Road</v>
      </c>
      <c r="X378" s="10" t="str">
        <f t="shared" si="89"/>
        <v>ad</v>
      </c>
      <c r="Y378" s="10" t="str">
        <f t="shared" si="90"/>
        <v>Bellevue Road</v>
      </c>
      <c r="Z378" s="10" t="str">
        <f t="shared" si="91"/>
        <v>Woking</v>
      </c>
      <c r="AA378" s="10" t="str">
        <f t="shared" si="92"/>
        <v>WC</v>
      </c>
      <c r="AB378" s="11" t="str">
        <f t="shared" si="93"/>
        <v>44023</v>
      </c>
      <c r="AC378" s="10" t="str">
        <f t="shared" si="94"/>
        <v>22</v>
      </c>
      <c r="AD378" s="10" t="str">
        <f t="shared" si="95"/>
        <v>A2</v>
      </c>
      <c r="AE378" s="12" t="str">
        <f t="shared" si="96"/>
        <v/>
      </c>
    </row>
    <row r="379" spans="1:31" x14ac:dyDescent="0.25">
      <c r="A379" s="5">
        <v>387</v>
      </c>
      <c r="B379" s="6" t="s">
        <v>1463</v>
      </c>
      <c r="C379" s="6" t="s">
        <v>1464</v>
      </c>
      <c r="D379" s="6" t="s">
        <v>28</v>
      </c>
      <c r="E379" s="6" t="s">
        <v>29</v>
      </c>
      <c r="F379" s="6">
        <v>60</v>
      </c>
      <c r="G379" s="6" t="s">
        <v>1465</v>
      </c>
      <c r="H379" s="6" t="s">
        <v>1466</v>
      </c>
      <c r="I379" s="6" t="s">
        <v>38</v>
      </c>
      <c r="J379" s="7">
        <v>43520</v>
      </c>
      <c r="K379" s="6">
        <v>10</v>
      </c>
      <c r="L379" s="6" t="s">
        <v>39</v>
      </c>
      <c r="M379" s="8"/>
      <c r="O379">
        <f t="shared" si="97"/>
        <v>0</v>
      </c>
      <c r="Q379" s="5" t="str">
        <f t="shared" si="82"/>
        <v>387</v>
      </c>
      <c r="R379" s="6" t="str">
        <f t="shared" si="83"/>
        <v>Sherman</v>
      </c>
      <c r="S379" s="6" t="str">
        <f t="shared" si="84"/>
        <v>Duffy</v>
      </c>
      <c r="T379" s="6" t="str">
        <f t="shared" si="85"/>
        <v>Mr</v>
      </c>
      <c r="U379" s="6" t="str">
        <f t="shared" si="86"/>
        <v>M</v>
      </c>
      <c r="V379" s="6" t="str">
        <f t="shared" si="87"/>
        <v>60</v>
      </c>
      <c r="W379" s="6" t="str">
        <f t="shared" si="88"/>
        <v>Bellgate Mews</v>
      </c>
      <c r="X379" s="6" t="str">
        <f t="shared" si="89"/>
        <v>ws</v>
      </c>
      <c r="Y379" s="6" t="str">
        <f t="shared" si="90"/>
        <v>Bellgate Mews</v>
      </c>
      <c r="Z379" s="6" t="str">
        <f t="shared" si="91"/>
        <v>Didcot</v>
      </c>
      <c r="AA379" s="6" t="str">
        <f t="shared" si="92"/>
        <v>RM</v>
      </c>
      <c r="AB379" s="7" t="str">
        <f t="shared" si="93"/>
        <v>43520</v>
      </c>
      <c r="AC379" s="6" t="str">
        <f t="shared" si="94"/>
        <v>10</v>
      </c>
      <c r="AD379" s="6" t="str">
        <f t="shared" si="95"/>
        <v>C1</v>
      </c>
      <c r="AE379" s="8" t="str">
        <f t="shared" si="96"/>
        <v/>
      </c>
    </row>
    <row r="380" spans="1:31" x14ac:dyDescent="0.25">
      <c r="A380" s="9">
        <v>388</v>
      </c>
      <c r="B380" s="10" t="s">
        <v>1467</v>
      </c>
      <c r="C380" s="10" t="s">
        <v>1468</v>
      </c>
      <c r="D380" s="10" t="s">
        <v>15</v>
      </c>
      <c r="E380" s="10" t="s">
        <v>16</v>
      </c>
      <c r="F380" s="10">
        <v>60</v>
      </c>
      <c r="G380" s="10" t="s">
        <v>1469</v>
      </c>
      <c r="H380" s="10" t="s">
        <v>1470</v>
      </c>
      <c r="I380" s="10" t="s">
        <v>1471</v>
      </c>
      <c r="J380" s="11">
        <v>43940</v>
      </c>
      <c r="K380" s="10">
        <v>2</v>
      </c>
      <c r="L380" s="10" t="s">
        <v>33</v>
      </c>
      <c r="M380" s="12"/>
      <c r="O380">
        <f t="shared" si="97"/>
        <v>0</v>
      </c>
      <c r="Q380" s="9" t="str">
        <f t="shared" si="82"/>
        <v>388</v>
      </c>
      <c r="R380" s="10" t="str">
        <f t="shared" si="83"/>
        <v>Bebe</v>
      </c>
      <c r="S380" s="10" t="str">
        <f t="shared" si="84"/>
        <v>Edwards</v>
      </c>
      <c r="T380" s="10" t="str">
        <f t="shared" si="85"/>
        <v>Mrs</v>
      </c>
      <c r="U380" s="10" t="str">
        <f t="shared" si="86"/>
        <v>F</v>
      </c>
      <c r="V380" s="10" t="str">
        <f t="shared" si="87"/>
        <v>60</v>
      </c>
      <c r="W380" s="10" t="str">
        <f t="shared" si="88"/>
        <v>Bellina Mews</v>
      </c>
      <c r="X380" s="10" t="str">
        <f t="shared" si="89"/>
        <v>ws</v>
      </c>
      <c r="Y380" s="10" t="str">
        <f t="shared" si="90"/>
        <v>Bellina Mews</v>
      </c>
      <c r="Z380" s="10" t="str">
        <f t="shared" si="91"/>
        <v>Acharacle</v>
      </c>
      <c r="AA380" s="10" t="str">
        <f t="shared" si="92"/>
        <v>BB</v>
      </c>
      <c r="AB380" s="11" t="str">
        <f t="shared" si="93"/>
        <v>43940</v>
      </c>
      <c r="AC380" s="10" t="str">
        <f t="shared" si="94"/>
        <v>2</v>
      </c>
      <c r="AD380" s="10" t="str">
        <f t="shared" si="95"/>
        <v>A3</v>
      </c>
      <c r="AE380" s="12" t="str">
        <f t="shared" si="96"/>
        <v/>
      </c>
    </row>
    <row r="381" spans="1:31" x14ac:dyDescent="0.25">
      <c r="A381" s="5">
        <v>389</v>
      </c>
      <c r="B381" s="6" t="s">
        <v>1472</v>
      </c>
      <c r="C381" s="6" t="s">
        <v>1473</v>
      </c>
      <c r="D381" s="6" t="s">
        <v>15</v>
      </c>
      <c r="E381" s="6" t="s">
        <v>16</v>
      </c>
      <c r="F381" s="6">
        <v>60</v>
      </c>
      <c r="G381" s="6" t="s">
        <v>1474</v>
      </c>
      <c r="H381" s="6" t="s">
        <v>1475</v>
      </c>
      <c r="I381" s="6" t="s">
        <v>1476</v>
      </c>
      <c r="J381" s="7">
        <v>44082</v>
      </c>
      <c r="K381" s="6">
        <v>12</v>
      </c>
      <c r="L381" s="6" t="s">
        <v>68</v>
      </c>
      <c r="M381" s="8"/>
      <c r="O381">
        <f t="shared" si="97"/>
        <v>0</v>
      </c>
      <c r="Q381" s="5" t="str">
        <f t="shared" si="82"/>
        <v>389</v>
      </c>
      <c r="R381" s="6" t="str">
        <f t="shared" si="83"/>
        <v>Remona</v>
      </c>
      <c r="S381" s="6" t="str">
        <f t="shared" si="84"/>
        <v>Munson</v>
      </c>
      <c r="T381" s="6" t="str">
        <f t="shared" si="85"/>
        <v>Mrs</v>
      </c>
      <c r="U381" s="6" t="str">
        <f t="shared" si="86"/>
        <v>F</v>
      </c>
      <c r="V381" s="6" t="str">
        <f t="shared" si="87"/>
        <v>60</v>
      </c>
      <c r="W381" s="6" t="str">
        <f t="shared" si="88"/>
        <v>Belltrees Grove</v>
      </c>
      <c r="X381" s="6" t="str">
        <f t="shared" si="89"/>
        <v>ve</v>
      </c>
      <c r="Y381" s="6" t="str">
        <f t="shared" si="90"/>
        <v>Belltrees Grove</v>
      </c>
      <c r="Z381" s="6" t="str">
        <f t="shared" si="91"/>
        <v>Camborne</v>
      </c>
      <c r="AA381" s="6" t="str">
        <f t="shared" si="92"/>
        <v>SN</v>
      </c>
      <c r="AB381" s="7" t="str">
        <f t="shared" si="93"/>
        <v>44082</v>
      </c>
      <c r="AC381" s="6" t="str">
        <f t="shared" si="94"/>
        <v>12</v>
      </c>
      <c r="AD381" s="6" t="str">
        <f t="shared" si="95"/>
        <v>A2</v>
      </c>
      <c r="AE381" s="8" t="str">
        <f t="shared" si="96"/>
        <v/>
      </c>
    </row>
    <row r="382" spans="1:31" x14ac:dyDescent="0.25">
      <c r="A382" s="9">
        <v>390</v>
      </c>
      <c r="B382" s="10" t="s">
        <v>1477</v>
      </c>
      <c r="C382" s="10" t="s">
        <v>1478</v>
      </c>
      <c r="D382" s="10" t="s">
        <v>15</v>
      </c>
      <c r="E382" s="10" t="s">
        <v>16</v>
      </c>
      <c r="F382" s="10">
        <v>30</v>
      </c>
      <c r="G382" s="10" t="s">
        <v>1474</v>
      </c>
      <c r="H382" s="10" t="s">
        <v>1479</v>
      </c>
      <c r="I382" s="10" t="s">
        <v>32</v>
      </c>
      <c r="J382" s="11">
        <v>44319</v>
      </c>
      <c r="K382" s="10">
        <v>42</v>
      </c>
      <c r="L382" s="10" t="s">
        <v>99</v>
      </c>
      <c r="M382" s="12"/>
      <c r="O382">
        <f t="shared" si="97"/>
        <v>0</v>
      </c>
      <c r="Q382" s="9" t="str">
        <f t="shared" si="82"/>
        <v>390</v>
      </c>
      <c r="R382" s="10" t="str">
        <f t="shared" si="83"/>
        <v>Summer</v>
      </c>
      <c r="S382" s="10" t="str">
        <f t="shared" si="84"/>
        <v>Faulk</v>
      </c>
      <c r="T382" s="10" t="str">
        <f t="shared" si="85"/>
        <v>Mrs</v>
      </c>
      <c r="U382" s="10" t="str">
        <f t="shared" si="86"/>
        <v>F</v>
      </c>
      <c r="V382" s="10" t="str">
        <f t="shared" si="87"/>
        <v>30</v>
      </c>
      <c r="W382" s="10" t="str">
        <f t="shared" si="88"/>
        <v>Belltrees Grove</v>
      </c>
      <c r="X382" s="10" t="str">
        <f t="shared" si="89"/>
        <v>ve</v>
      </c>
      <c r="Y382" s="10" t="str">
        <f t="shared" si="90"/>
        <v>Belltrees Grove</v>
      </c>
      <c r="Z382" s="10" t="str">
        <f t="shared" si="91"/>
        <v>Wrexham</v>
      </c>
      <c r="AA382" s="10" t="str">
        <f t="shared" si="92"/>
        <v>WC</v>
      </c>
      <c r="AB382" s="11" t="str">
        <f t="shared" si="93"/>
        <v>44319</v>
      </c>
      <c r="AC382" s="10" t="str">
        <f t="shared" si="94"/>
        <v>42</v>
      </c>
      <c r="AD382" s="10" t="str">
        <f t="shared" si="95"/>
        <v>E</v>
      </c>
      <c r="AE382" s="12" t="str">
        <f t="shared" si="96"/>
        <v/>
      </c>
    </row>
    <row r="383" spans="1:31" x14ac:dyDescent="0.25">
      <c r="A383" s="5">
        <v>391</v>
      </c>
      <c r="B383" s="6" t="s">
        <v>1480</v>
      </c>
      <c r="C383" s="6" t="s">
        <v>1481</v>
      </c>
      <c r="D383" s="6" t="s">
        <v>15</v>
      </c>
      <c r="E383" s="6" t="s">
        <v>16</v>
      </c>
      <c r="F383" s="6">
        <v>30</v>
      </c>
      <c r="G383" s="6" t="s">
        <v>1482</v>
      </c>
      <c r="H383" s="6" t="s">
        <v>1483</v>
      </c>
      <c r="I383" s="6" t="s">
        <v>291</v>
      </c>
      <c r="J383" s="7">
        <v>44336</v>
      </c>
      <c r="K383" s="6">
        <v>2</v>
      </c>
      <c r="L383" s="6" t="s">
        <v>62</v>
      </c>
      <c r="M383" s="8"/>
      <c r="O383">
        <f t="shared" si="97"/>
        <v>0</v>
      </c>
      <c r="Q383" s="5" t="str">
        <f t="shared" si="82"/>
        <v>391</v>
      </c>
      <c r="R383" s="6" t="str">
        <f t="shared" si="83"/>
        <v>Bunny</v>
      </c>
      <c r="S383" s="6" t="str">
        <f t="shared" si="84"/>
        <v>Nguyen</v>
      </c>
      <c r="T383" s="6" t="str">
        <f t="shared" si="85"/>
        <v>Mrs</v>
      </c>
      <c r="U383" s="6" t="str">
        <f t="shared" si="86"/>
        <v>F</v>
      </c>
      <c r="V383" s="6" t="str">
        <f t="shared" si="87"/>
        <v>30</v>
      </c>
      <c r="W383" s="6" t="str">
        <f t="shared" si="88"/>
        <v>Belmont Grove</v>
      </c>
      <c r="X383" s="6" t="str">
        <f t="shared" si="89"/>
        <v>ve</v>
      </c>
      <c r="Y383" s="6" t="str">
        <f t="shared" si="90"/>
        <v>Belmont Grove</v>
      </c>
      <c r="Z383" s="6" t="str">
        <f t="shared" si="91"/>
        <v>Kilbirnie</v>
      </c>
      <c r="AA383" s="6" t="str">
        <f t="shared" si="92"/>
        <v>HS</v>
      </c>
      <c r="AB383" s="7" t="str">
        <f t="shared" si="93"/>
        <v>44336</v>
      </c>
      <c r="AC383" s="6" t="str">
        <f t="shared" si="94"/>
        <v>2</v>
      </c>
      <c r="AD383" s="6" t="str">
        <f t="shared" si="95"/>
        <v>C4</v>
      </c>
      <c r="AE383" s="8" t="str">
        <f t="shared" si="96"/>
        <v/>
      </c>
    </row>
    <row r="384" spans="1:31" x14ac:dyDescent="0.25">
      <c r="A384" s="9">
        <v>392</v>
      </c>
      <c r="B384" s="10" t="s">
        <v>1484</v>
      </c>
      <c r="C384" s="10" t="s">
        <v>1485</v>
      </c>
      <c r="D384" s="10" t="s">
        <v>49</v>
      </c>
      <c r="E384" s="10" t="s">
        <v>16</v>
      </c>
      <c r="F384" s="10">
        <v>90</v>
      </c>
      <c r="G384" s="10" t="s">
        <v>1486</v>
      </c>
      <c r="H384" s="10" t="s">
        <v>1487</v>
      </c>
      <c r="I384" s="10" t="s">
        <v>32</v>
      </c>
      <c r="J384" s="11">
        <v>44021</v>
      </c>
      <c r="K384" s="10">
        <v>83</v>
      </c>
      <c r="L384" s="10" t="s">
        <v>52</v>
      </c>
      <c r="M384" s="12"/>
      <c r="O384">
        <f t="shared" si="97"/>
        <v>0</v>
      </c>
      <c r="Q384" s="9" t="str">
        <f t="shared" si="82"/>
        <v>392</v>
      </c>
      <c r="R384" s="10" t="str">
        <f t="shared" si="83"/>
        <v>Una</v>
      </c>
      <c r="S384" s="10" t="str">
        <f t="shared" si="84"/>
        <v>Crowe</v>
      </c>
      <c r="T384" s="10" t="str">
        <f t="shared" si="85"/>
        <v>Miss</v>
      </c>
      <c r="U384" s="10" t="str">
        <f t="shared" si="86"/>
        <v>F</v>
      </c>
      <c r="V384" s="10" t="str">
        <f t="shared" si="87"/>
        <v>90</v>
      </c>
      <c r="W384" s="10" t="str">
        <f t="shared" si="88"/>
        <v>Belmore Lane</v>
      </c>
      <c r="X384" s="10" t="str">
        <f t="shared" si="89"/>
        <v>ne</v>
      </c>
      <c r="Y384" s="10" t="str">
        <f t="shared" si="90"/>
        <v>Belmore Lane</v>
      </c>
      <c r="Z384" s="10" t="str">
        <f t="shared" si="91"/>
        <v>Witham</v>
      </c>
      <c r="AA384" s="10" t="str">
        <f t="shared" si="92"/>
        <v>WC</v>
      </c>
      <c r="AB384" s="11" t="str">
        <f t="shared" si="93"/>
        <v>44021</v>
      </c>
      <c r="AC384" s="10" t="str">
        <f t="shared" si="94"/>
        <v>83</v>
      </c>
      <c r="AD384" s="10" t="str">
        <f t="shared" si="95"/>
        <v>A1</v>
      </c>
      <c r="AE384" s="12" t="str">
        <f t="shared" si="96"/>
        <v/>
      </c>
    </row>
    <row r="385" spans="1:31" x14ac:dyDescent="0.25">
      <c r="A385" s="5">
        <v>393</v>
      </c>
      <c r="B385" s="6" t="s">
        <v>1488</v>
      </c>
      <c r="C385" s="6" t="s">
        <v>1489</v>
      </c>
      <c r="D385" s="6" t="s">
        <v>49</v>
      </c>
      <c r="E385" s="6" t="s">
        <v>16</v>
      </c>
      <c r="F385" s="6">
        <v>60</v>
      </c>
      <c r="G385" s="6" t="s">
        <v>1490</v>
      </c>
      <c r="H385" s="6" t="s">
        <v>734</v>
      </c>
      <c r="I385" s="6" t="s">
        <v>38</v>
      </c>
      <c r="J385" s="7">
        <v>43645</v>
      </c>
      <c r="K385" s="6">
        <v>36</v>
      </c>
      <c r="L385" s="6" t="s">
        <v>44</v>
      </c>
      <c r="M385" s="8"/>
      <c r="O385">
        <f t="shared" si="97"/>
        <v>0</v>
      </c>
      <c r="Q385" s="5" t="str">
        <f t="shared" si="82"/>
        <v>393</v>
      </c>
      <c r="R385" s="6" t="str">
        <f t="shared" si="83"/>
        <v>Jonelle</v>
      </c>
      <c r="S385" s="6" t="str">
        <f t="shared" si="84"/>
        <v>Dahl</v>
      </c>
      <c r="T385" s="6" t="str">
        <f t="shared" si="85"/>
        <v>Miss</v>
      </c>
      <c r="U385" s="6" t="str">
        <f t="shared" si="86"/>
        <v>F</v>
      </c>
      <c r="V385" s="6" t="str">
        <f t="shared" si="87"/>
        <v>60</v>
      </c>
      <c r="W385" s="6" t="str">
        <f t="shared" si="88"/>
        <v>Belsize Crescent</v>
      </c>
      <c r="X385" s="6" t="str">
        <f t="shared" si="89"/>
        <v>nt</v>
      </c>
      <c r="Y385" s="6" t="str">
        <f t="shared" si="90"/>
        <v>Belsize Crescent</v>
      </c>
      <c r="Z385" s="6" t="str">
        <f t="shared" si="91"/>
        <v>Dolgellau</v>
      </c>
      <c r="AA385" s="6" t="str">
        <f t="shared" si="92"/>
        <v>RM</v>
      </c>
      <c r="AB385" s="7" t="str">
        <f t="shared" si="93"/>
        <v>43645</v>
      </c>
      <c r="AC385" s="6" t="str">
        <f t="shared" si="94"/>
        <v>36</v>
      </c>
      <c r="AD385" s="6" t="str">
        <f t="shared" si="95"/>
        <v>D</v>
      </c>
      <c r="AE385" s="8" t="str">
        <f t="shared" si="96"/>
        <v/>
      </c>
    </row>
    <row r="386" spans="1:31" x14ac:dyDescent="0.25">
      <c r="A386" s="9">
        <v>394</v>
      </c>
      <c r="B386" s="10" t="s">
        <v>1491</v>
      </c>
      <c r="C386" s="10" t="s">
        <v>748</v>
      </c>
      <c r="D386" s="10" t="s">
        <v>28</v>
      </c>
      <c r="E386" s="10" t="s">
        <v>29</v>
      </c>
      <c r="F386" s="10">
        <v>90</v>
      </c>
      <c r="G386" s="10" t="s">
        <v>1492</v>
      </c>
      <c r="H386" s="10" t="s">
        <v>1237</v>
      </c>
      <c r="I386" s="10" t="s">
        <v>38</v>
      </c>
      <c r="J386" s="11">
        <v>43823</v>
      </c>
      <c r="K386" s="10">
        <v>12</v>
      </c>
      <c r="L386" s="10" t="s">
        <v>33</v>
      </c>
      <c r="M386" s="12"/>
      <c r="O386">
        <f t="shared" si="97"/>
        <v>0</v>
      </c>
      <c r="Q386" s="9" t="str">
        <f t="shared" si="82"/>
        <v>394</v>
      </c>
      <c r="R386" s="10" t="str">
        <f t="shared" si="83"/>
        <v>Isaias</v>
      </c>
      <c r="S386" s="10" t="str">
        <f t="shared" si="84"/>
        <v>Harrison</v>
      </c>
      <c r="T386" s="10" t="str">
        <f t="shared" si="85"/>
        <v>Mr</v>
      </c>
      <c r="U386" s="10" t="str">
        <f t="shared" si="86"/>
        <v>M</v>
      </c>
      <c r="V386" s="10" t="str">
        <f t="shared" si="87"/>
        <v>90</v>
      </c>
      <c r="W386" s="10" t="str">
        <f t="shared" si="88"/>
        <v>Belvedere Court</v>
      </c>
      <c r="X386" s="10" t="str">
        <f t="shared" si="89"/>
        <v>rt</v>
      </c>
      <c r="Y386" s="10" t="str">
        <f t="shared" si="90"/>
        <v>Belvedere Court</v>
      </c>
      <c r="Z386" s="10" t="str">
        <f t="shared" si="91"/>
        <v>Dundee</v>
      </c>
      <c r="AA386" s="10" t="str">
        <f t="shared" si="92"/>
        <v>RM</v>
      </c>
      <c r="AB386" s="11" t="str">
        <f t="shared" si="93"/>
        <v>43823</v>
      </c>
      <c r="AC386" s="10" t="str">
        <f t="shared" si="94"/>
        <v>12</v>
      </c>
      <c r="AD386" s="10" t="str">
        <f t="shared" si="95"/>
        <v>A3</v>
      </c>
      <c r="AE386" s="12" t="str">
        <f t="shared" si="96"/>
        <v/>
      </c>
    </row>
    <row r="387" spans="1:31" x14ac:dyDescent="0.25">
      <c r="A387" s="5">
        <v>395</v>
      </c>
      <c r="B387" s="6" t="s">
        <v>1493</v>
      </c>
      <c r="C387" s="6" t="s">
        <v>1494</v>
      </c>
      <c r="D387" s="6" t="s">
        <v>28</v>
      </c>
      <c r="E387" s="6" t="s">
        <v>29</v>
      </c>
      <c r="F387" s="6">
        <v>30</v>
      </c>
      <c r="G387" s="6" t="s">
        <v>1495</v>
      </c>
      <c r="H387" s="6" t="s">
        <v>285</v>
      </c>
      <c r="I387" s="6" t="s">
        <v>32</v>
      </c>
      <c r="J387" s="7">
        <v>44511</v>
      </c>
      <c r="K387" s="6">
        <v>98</v>
      </c>
      <c r="L387" s="6" t="s">
        <v>78</v>
      </c>
      <c r="M387" s="8"/>
      <c r="O387">
        <f t="shared" si="97"/>
        <v>0</v>
      </c>
      <c r="Q387" s="5" t="str">
        <f t="shared" si="82"/>
        <v>395</v>
      </c>
      <c r="R387" s="6" t="str">
        <f t="shared" si="83"/>
        <v>Ernie</v>
      </c>
      <c r="S387" s="6" t="str">
        <f t="shared" si="84"/>
        <v>Burris</v>
      </c>
      <c r="T387" s="6" t="str">
        <f t="shared" si="85"/>
        <v>Mr</v>
      </c>
      <c r="U387" s="6" t="str">
        <f t="shared" si="86"/>
        <v>M</v>
      </c>
      <c r="V387" s="6" t="str">
        <f t="shared" si="87"/>
        <v>30</v>
      </c>
      <c r="W387" s="6" t="str">
        <f t="shared" si="88"/>
        <v>Belvedere Grove</v>
      </c>
      <c r="X387" s="6" t="str">
        <f t="shared" si="89"/>
        <v>ve</v>
      </c>
      <c r="Y387" s="6" t="str">
        <f t="shared" si="90"/>
        <v>Belvedere Grove</v>
      </c>
      <c r="Z387" s="6" t="str">
        <f t="shared" si="91"/>
        <v>Staffordshire</v>
      </c>
      <c r="AA387" s="6" t="str">
        <f t="shared" si="92"/>
        <v>WC</v>
      </c>
      <c r="AB387" s="7" t="str">
        <f t="shared" si="93"/>
        <v>44511</v>
      </c>
      <c r="AC387" s="6" t="str">
        <f t="shared" si="94"/>
        <v>98</v>
      </c>
      <c r="AD387" s="6" t="str">
        <f t="shared" si="95"/>
        <v>C2</v>
      </c>
      <c r="AE387" s="8" t="str">
        <f t="shared" si="96"/>
        <v/>
      </c>
    </row>
    <row r="388" spans="1:31" x14ac:dyDescent="0.25">
      <c r="A388" s="9">
        <v>396</v>
      </c>
      <c r="B388" s="10" t="s">
        <v>1496</v>
      </c>
      <c r="C388" s="10" t="s">
        <v>496</v>
      </c>
      <c r="D388" s="10" t="s">
        <v>90</v>
      </c>
      <c r="E388" s="10" t="s">
        <v>29</v>
      </c>
      <c r="F388" s="10">
        <v>60</v>
      </c>
      <c r="G388" s="10" t="s">
        <v>1497</v>
      </c>
      <c r="H388" s="10" t="s">
        <v>1498</v>
      </c>
      <c r="I388" s="10" t="s">
        <v>32</v>
      </c>
      <c r="J388" s="11">
        <v>44477</v>
      </c>
      <c r="K388" s="10">
        <v>87</v>
      </c>
      <c r="L388" s="10" t="s">
        <v>99</v>
      </c>
      <c r="M388" s="12"/>
      <c r="O388">
        <f t="shared" si="97"/>
        <v>0</v>
      </c>
      <c r="Q388" s="9" t="str">
        <f t="shared" si="82"/>
        <v>396</v>
      </c>
      <c r="R388" s="10" t="str">
        <f t="shared" si="83"/>
        <v>Jarrett</v>
      </c>
      <c r="S388" s="10" t="str">
        <f t="shared" si="84"/>
        <v>Espinoza</v>
      </c>
      <c r="T388" s="10" t="str">
        <f t="shared" si="85"/>
        <v>Dr</v>
      </c>
      <c r="U388" s="10" t="str">
        <f t="shared" si="86"/>
        <v>M</v>
      </c>
      <c r="V388" s="10" t="str">
        <f t="shared" si="87"/>
        <v>60</v>
      </c>
      <c r="W388" s="10" t="str">
        <f t="shared" si="88"/>
        <v>Belvedere Rd</v>
      </c>
      <c r="X388" s="10" t="str">
        <f t="shared" si="89"/>
        <v>Rd</v>
      </c>
      <c r="Y388" s="10" t="str">
        <f t="shared" si="90"/>
        <v>Belvedere Road</v>
      </c>
      <c r="Z388" s="10" t="str">
        <f t="shared" si="91"/>
        <v>New Tredegar</v>
      </c>
      <c r="AA388" s="10" t="str">
        <f t="shared" si="92"/>
        <v>WC</v>
      </c>
      <c r="AB388" s="11" t="str">
        <f t="shared" si="93"/>
        <v>44477</v>
      </c>
      <c r="AC388" s="10" t="str">
        <f t="shared" si="94"/>
        <v>87</v>
      </c>
      <c r="AD388" s="10" t="str">
        <f t="shared" si="95"/>
        <v>E</v>
      </c>
      <c r="AE388" s="12" t="str">
        <f t="shared" si="96"/>
        <v/>
      </c>
    </row>
    <row r="389" spans="1:31" x14ac:dyDescent="0.25">
      <c r="A389" s="5">
        <v>397</v>
      </c>
      <c r="B389" s="6" t="s">
        <v>1499</v>
      </c>
      <c r="C389" s="6" t="s">
        <v>635</v>
      </c>
      <c r="D389" s="6" t="s">
        <v>49</v>
      </c>
      <c r="E389" s="6" t="s">
        <v>16</v>
      </c>
      <c r="F389" s="6">
        <v>60</v>
      </c>
      <c r="G389" s="6" t="s">
        <v>1500</v>
      </c>
      <c r="H389" s="6" t="s">
        <v>1501</v>
      </c>
      <c r="I389" s="6" t="s">
        <v>32</v>
      </c>
      <c r="J389" s="7">
        <v>43617</v>
      </c>
      <c r="K389" s="6">
        <v>36</v>
      </c>
      <c r="L389" s="6" t="s">
        <v>20</v>
      </c>
      <c r="M389" s="8"/>
      <c r="O389">
        <f t="shared" si="97"/>
        <v>0</v>
      </c>
      <c r="Q389" s="5" t="str">
        <f t="shared" si="82"/>
        <v>397</v>
      </c>
      <c r="R389" s="6" t="str">
        <f t="shared" si="83"/>
        <v>Ivelisse</v>
      </c>
      <c r="S389" s="6" t="str">
        <f t="shared" si="84"/>
        <v>Leary</v>
      </c>
      <c r="T389" s="6" t="str">
        <f t="shared" si="85"/>
        <v>Miss</v>
      </c>
      <c r="U389" s="6" t="str">
        <f t="shared" si="86"/>
        <v>F</v>
      </c>
      <c r="V389" s="6" t="str">
        <f t="shared" si="87"/>
        <v>60</v>
      </c>
      <c r="W389" s="6" t="str">
        <f t="shared" si="88"/>
        <v>Belvidere Pl</v>
      </c>
      <c r="X389" s="6" t="str">
        <f t="shared" si="89"/>
        <v>Pl</v>
      </c>
      <c r="Y389" s="6" t="str">
        <f t="shared" si="90"/>
        <v>Belvidere Place</v>
      </c>
      <c r="Z389" s="6" t="str">
        <f t="shared" si="91"/>
        <v>Queenborough</v>
      </c>
      <c r="AA389" s="6" t="str">
        <f t="shared" si="92"/>
        <v>WC</v>
      </c>
      <c r="AB389" s="7" t="str">
        <f t="shared" si="93"/>
        <v>43617</v>
      </c>
      <c r="AC389" s="6" t="str">
        <f t="shared" si="94"/>
        <v>36</v>
      </c>
      <c r="AD389" s="6" t="str">
        <f t="shared" si="95"/>
        <v>B</v>
      </c>
      <c r="AE389" s="8" t="str">
        <f t="shared" si="96"/>
        <v/>
      </c>
    </row>
    <row r="390" spans="1:31" x14ac:dyDescent="0.25">
      <c r="A390" s="9">
        <v>398</v>
      </c>
      <c r="B390" s="10" t="s">
        <v>1502</v>
      </c>
      <c r="C390" s="10" t="s">
        <v>1503</v>
      </c>
      <c r="D390" s="10" t="s">
        <v>28</v>
      </c>
      <c r="E390" s="10" t="s">
        <v>29</v>
      </c>
      <c r="F390" s="10">
        <v>90</v>
      </c>
      <c r="G390" s="10" t="s">
        <v>1504</v>
      </c>
      <c r="H390" s="10" t="s">
        <v>1505</v>
      </c>
      <c r="I390" s="10" t="s">
        <v>25</v>
      </c>
      <c r="J390" s="11">
        <v>44172</v>
      </c>
      <c r="K390" s="10">
        <v>79</v>
      </c>
      <c r="L390" s="10" t="s">
        <v>99</v>
      </c>
      <c r="M390" s="12"/>
      <c r="O390">
        <f t="shared" si="97"/>
        <v>0</v>
      </c>
      <c r="Q390" s="9" t="str">
        <f t="shared" ref="Q390:Q453" si="98">TRIM(A390)</f>
        <v>398</v>
      </c>
      <c r="R390" s="10" t="str">
        <f t="shared" ref="R390:R453" si="99">TRIM(B390)</f>
        <v>Domenic</v>
      </c>
      <c r="S390" s="10" t="str">
        <f t="shared" ref="S390:S453" si="100">TRIM(C390)</f>
        <v>Pace</v>
      </c>
      <c r="T390" s="10" t="str">
        <f t="shared" ref="T390:T453" si="101">TRIM(D390)</f>
        <v>Mr</v>
      </c>
      <c r="U390" s="10" t="str">
        <f t="shared" ref="U390:U453" si="102">IF(ISNUMBER(SEARCH("f",TRIM(E390))),"F","M")</f>
        <v>M</v>
      </c>
      <c r="V390" s="10" t="str">
        <f t="shared" ref="V390:V453" si="103">TRIM(F390)</f>
        <v>90</v>
      </c>
      <c r="W390" s="10" t="str">
        <f t="shared" ref="W390:W453" si="104">SUBSTITUTE(SUBSTITUTE(SUBSTITUTE(PROPER(TRIM(G390)),"(?)","")," (No",""),"'S","'s")</f>
        <v>Bemerton Terrace</v>
      </c>
      <c r="X390" s="10" t="str">
        <f t="shared" ref="X390:X453" si="105">RIGHT(W390,2)</f>
        <v>ce</v>
      </c>
      <c r="Y390" s="10" t="str">
        <f t="shared" ref="Y390:Y453" si="106">IF(OR(X390="St",X390="Av",X390="Pl"),SUBSTITUTE(SUBSTITUTE(SUBSTITUTE(SUBSTITUTE(SUBSTITUTE(SUBSTITUTE(SUBSTITUTE(W390,"Rd","Road"),"St","Street"),"Cls", "Close"),"Plc","Place"),"Bldgs","Buildings"),"Av","Avenue"),"Pl","Place"),SUBSTITUTE(SUBSTITUTE(SUBSTITUTE(SUBSTITUTE(SUBSTITUTE(W390,"Rd","Road"),"Cls", "Close"),"Plc","Place"),"Bldgs","Buildings"),"Crt","Court"))</f>
        <v>Bemerton Terrace</v>
      </c>
      <c r="Z390" s="10" t="str">
        <f t="shared" ref="Z390:Z453" si="107">TRIM(H390)</f>
        <v>Henley-On-Thames</v>
      </c>
      <c r="AA390" s="10" t="str">
        <f t="shared" ref="AA390:AA453" si="108">TRIM(I390)</f>
        <v>HG</v>
      </c>
      <c r="AB390" s="11" t="str">
        <f t="shared" ref="AB390:AB453" si="109">TRIM(J390)</f>
        <v>44172</v>
      </c>
      <c r="AC390" s="10" t="str">
        <f t="shared" ref="AC390:AC453" si="110">TRIM(K390)</f>
        <v>79</v>
      </c>
      <c r="AD390" s="10" t="str">
        <f t="shared" ref="AD390:AD453" si="111">TRIM(L390)</f>
        <v>E</v>
      </c>
      <c r="AE390" s="12" t="str">
        <f t="shared" ref="AE390:AE453" si="112">TRIM(M390)</f>
        <v/>
      </c>
    </row>
    <row r="391" spans="1:31" x14ac:dyDescent="0.25">
      <c r="A391" s="5">
        <v>399</v>
      </c>
      <c r="B391" s="6" t="s">
        <v>1506</v>
      </c>
      <c r="C391" s="6" t="s">
        <v>831</v>
      </c>
      <c r="D391" s="6" t="s">
        <v>15</v>
      </c>
      <c r="E391" s="6" t="s">
        <v>16</v>
      </c>
      <c r="F391" s="6">
        <v>60</v>
      </c>
      <c r="G391" s="6" t="s">
        <v>1507</v>
      </c>
      <c r="H391" s="6" t="s">
        <v>1508</v>
      </c>
      <c r="I391" s="6" t="s">
        <v>122</v>
      </c>
      <c r="J391" s="7">
        <v>43653</v>
      </c>
      <c r="K391" s="6">
        <v>66</v>
      </c>
      <c r="L391" s="6" t="s">
        <v>99</v>
      </c>
      <c r="M391" s="8"/>
      <c r="O391">
        <f t="shared" si="97"/>
        <v>0</v>
      </c>
      <c r="Q391" s="5" t="str">
        <f t="shared" si="98"/>
        <v>399</v>
      </c>
      <c r="R391" s="6" t="str">
        <f t="shared" si="99"/>
        <v>Molly</v>
      </c>
      <c r="S391" s="6" t="str">
        <f t="shared" si="100"/>
        <v>Wilkes</v>
      </c>
      <c r="T391" s="6" t="str">
        <f t="shared" si="101"/>
        <v>Mrs</v>
      </c>
      <c r="U391" s="6" t="str">
        <f t="shared" si="102"/>
        <v>F</v>
      </c>
      <c r="V391" s="6" t="str">
        <f t="shared" si="103"/>
        <v>60</v>
      </c>
      <c r="W391" s="6" t="str">
        <f t="shared" si="104"/>
        <v>Ben Jonson</v>
      </c>
      <c r="X391" s="6" t="str">
        <f t="shared" si="105"/>
        <v>on</v>
      </c>
      <c r="Y391" s="6" t="str">
        <f t="shared" si="106"/>
        <v>Ben Jonson</v>
      </c>
      <c r="Z391" s="6" t="str">
        <f t="shared" si="107"/>
        <v>Lisburn</v>
      </c>
      <c r="AA391" s="6" t="str">
        <f t="shared" si="108"/>
        <v>WN</v>
      </c>
      <c r="AB391" s="7" t="str">
        <f t="shared" si="109"/>
        <v>43653</v>
      </c>
      <c r="AC391" s="6" t="str">
        <f t="shared" si="110"/>
        <v>66</v>
      </c>
      <c r="AD391" s="6" t="str">
        <f t="shared" si="111"/>
        <v>E</v>
      </c>
      <c r="AE391" s="8" t="str">
        <f t="shared" si="112"/>
        <v/>
      </c>
    </row>
    <row r="392" spans="1:31" x14ac:dyDescent="0.25">
      <c r="A392" s="9">
        <v>400</v>
      </c>
      <c r="B392" s="10" t="s">
        <v>1509</v>
      </c>
      <c r="C392" s="10" t="s">
        <v>1510</v>
      </c>
      <c r="D392" s="10" t="s">
        <v>49</v>
      </c>
      <c r="E392" s="10" t="s">
        <v>16</v>
      </c>
      <c r="F392" s="10">
        <v>30</v>
      </c>
      <c r="G392" s="10" t="s">
        <v>1511</v>
      </c>
      <c r="H392" s="10" t="s">
        <v>1512</v>
      </c>
      <c r="I392" s="10" t="s">
        <v>32</v>
      </c>
      <c r="J392" s="11">
        <v>43658</v>
      </c>
      <c r="K392" s="10">
        <v>44</v>
      </c>
      <c r="L392" s="10" t="s">
        <v>99</v>
      </c>
      <c r="M392" s="12"/>
      <c r="O392">
        <f t="shared" si="97"/>
        <v>0</v>
      </c>
      <c r="Q392" s="9" t="str">
        <f t="shared" si="98"/>
        <v>400</v>
      </c>
      <c r="R392" s="10" t="str">
        <f t="shared" si="99"/>
        <v>Peg</v>
      </c>
      <c r="S392" s="10" t="str">
        <f t="shared" si="100"/>
        <v>Brewster</v>
      </c>
      <c r="T392" s="10" t="str">
        <f t="shared" si="101"/>
        <v>Miss</v>
      </c>
      <c r="U392" s="10" t="str">
        <f t="shared" si="102"/>
        <v>F</v>
      </c>
      <c r="V392" s="10" t="str">
        <f t="shared" si="103"/>
        <v>30</v>
      </c>
      <c r="W392" s="10" t="str">
        <f t="shared" si="104"/>
        <v>Bendmore Avenue</v>
      </c>
      <c r="X392" s="10" t="str">
        <f t="shared" si="105"/>
        <v>ue</v>
      </c>
      <c r="Y392" s="10" t="str">
        <f t="shared" si="106"/>
        <v>Bendmore Avenue</v>
      </c>
      <c r="Z392" s="10" t="str">
        <f t="shared" si="107"/>
        <v>Merseyside</v>
      </c>
      <c r="AA392" s="10" t="str">
        <f t="shared" si="108"/>
        <v>WC</v>
      </c>
      <c r="AB392" s="11" t="str">
        <f t="shared" si="109"/>
        <v>43658</v>
      </c>
      <c r="AC392" s="10" t="str">
        <f t="shared" si="110"/>
        <v>44</v>
      </c>
      <c r="AD392" s="10" t="str">
        <f t="shared" si="111"/>
        <v>E</v>
      </c>
      <c r="AE392" s="12" t="str">
        <f t="shared" si="112"/>
        <v/>
      </c>
    </row>
    <row r="393" spans="1:31" x14ac:dyDescent="0.25">
      <c r="A393" s="5">
        <v>401</v>
      </c>
      <c r="B393" s="6" t="s">
        <v>1513</v>
      </c>
      <c r="C393" s="6" t="s">
        <v>1514</v>
      </c>
      <c r="D393" s="6" t="s">
        <v>15</v>
      </c>
      <c r="E393" s="6" t="s">
        <v>16</v>
      </c>
      <c r="F393" s="6">
        <v>90</v>
      </c>
      <c r="G393" s="6" t="s">
        <v>1515</v>
      </c>
      <c r="H393" s="6" t="s">
        <v>1516</v>
      </c>
      <c r="I393" s="6" t="s">
        <v>32</v>
      </c>
      <c r="J393" s="7">
        <v>44175</v>
      </c>
      <c r="K393" s="6">
        <v>14</v>
      </c>
      <c r="L393" s="6" t="s">
        <v>39</v>
      </c>
      <c r="M393" s="8"/>
      <c r="O393">
        <f t="shared" si="97"/>
        <v>0</v>
      </c>
      <c r="Q393" s="5" t="str">
        <f t="shared" si="98"/>
        <v>401</v>
      </c>
      <c r="R393" s="6" t="str">
        <f t="shared" si="99"/>
        <v>Yuk</v>
      </c>
      <c r="S393" s="6" t="str">
        <f t="shared" si="100"/>
        <v>Potts</v>
      </c>
      <c r="T393" s="6" t="str">
        <f t="shared" si="101"/>
        <v>Mrs</v>
      </c>
      <c r="U393" s="6" t="str">
        <f t="shared" si="102"/>
        <v>F</v>
      </c>
      <c r="V393" s="6" t="str">
        <f t="shared" si="103"/>
        <v>90</v>
      </c>
      <c r="W393" s="6" t="str">
        <f t="shared" si="104"/>
        <v>Benhams Place</v>
      </c>
      <c r="X393" s="6" t="str">
        <f t="shared" si="105"/>
        <v>ce</v>
      </c>
      <c r="Y393" s="6" t="str">
        <f t="shared" si="106"/>
        <v>Benhams Place</v>
      </c>
      <c r="Z393" s="6" t="str">
        <f t="shared" si="107"/>
        <v>Milnthorpe</v>
      </c>
      <c r="AA393" s="6" t="str">
        <f t="shared" si="108"/>
        <v>WC</v>
      </c>
      <c r="AB393" s="7" t="str">
        <f t="shared" si="109"/>
        <v>44175</v>
      </c>
      <c r="AC393" s="6" t="str">
        <f t="shared" si="110"/>
        <v>14</v>
      </c>
      <c r="AD393" s="6" t="str">
        <f t="shared" si="111"/>
        <v>C1</v>
      </c>
      <c r="AE393" s="8" t="str">
        <f t="shared" si="112"/>
        <v/>
      </c>
    </row>
    <row r="394" spans="1:31" x14ac:dyDescent="0.25">
      <c r="A394" s="9">
        <v>402</v>
      </c>
      <c r="B394" s="10" t="s">
        <v>1517</v>
      </c>
      <c r="C394" s="10" t="s">
        <v>376</v>
      </c>
      <c r="D394" s="10" t="s">
        <v>49</v>
      </c>
      <c r="E394" s="10" t="s">
        <v>16</v>
      </c>
      <c r="F394" s="10">
        <v>60</v>
      </c>
      <c r="G394" s="10" t="s">
        <v>1518</v>
      </c>
      <c r="H394" s="10" t="s">
        <v>1519</v>
      </c>
      <c r="I394" s="10" t="s">
        <v>171</v>
      </c>
      <c r="J394" s="11">
        <v>43511</v>
      </c>
      <c r="K394" s="10">
        <v>58</v>
      </c>
      <c r="L394" s="10" t="s">
        <v>52</v>
      </c>
      <c r="M394" s="12"/>
      <c r="O394">
        <f t="shared" ref="O394:O457" si="113">COUNTBLANK(A394:L394)+COUNTIF(K394,0)</f>
        <v>0</v>
      </c>
      <c r="Q394" s="9" t="str">
        <f t="shared" si="98"/>
        <v>402</v>
      </c>
      <c r="R394" s="10" t="str">
        <f t="shared" si="99"/>
        <v>Julieta</v>
      </c>
      <c r="S394" s="10" t="str">
        <f t="shared" si="100"/>
        <v>Gabriel</v>
      </c>
      <c r="T394" s="10" t="str">
        <f t="shared" si="101"/>
        <v>Miss</v>
      </c>
      <c r="U394" s="10" t="str">
        <f t="shared" si="102"/>
        <v>F</v>
      </c>
      <c r="V394" s="10" t="str">
        <f t="shared" si="103"/>
        <v>60</v>
      </c>
      <c r="W394" s="10" t="str">
        <f t="shared" si="104"/>
        <v>Benhill Road</v>
      </c>
      <c r="X394" s="10" t="str">
        <f t="shared" si="105"/>
        <v>ad</v>
      </c>
      <c r="Y394" s="10" t="str">
        <f t="shared" si="106"/>
        <v>Benhill Road</v>
      </c>
      <c r="Z394" s="10" t="str">
        <f t="shared" si="107"/>
        <v>Clacton-On-Sea</v>
      </c>
      <c r="AA394" s="10" t="str">
        <f t="shared" si="108"/>
        <v>PR</v>
      </c>
      <c r="AB394" s="11" t="str">
        <f t="shared" si="109"/>
        <v>43511</v>
      </c>
      <c r="AC394" s="10" t="str">
        <f t="shared" si="110"/>
        <v>58</v>
      </c>
      <c r="AD394" s="10" t="str">
        <f t="shared" si="111"/>
        <v>A1</v>
      </c>
      <c r="AE394" s="12" t="str">
        <f t="shared" si="112"/>
        <v/>
      </c>
    </row>
    <row r="395" spans="1:31" x14ac:dyDescent="0.25">
      <c r="A395" s="5">
        <v>403</v>
      </c>
      <c r="B395" s="6" t="s">
        <v>1520</v>
      </c>
      <c r="C395" s="6" t="s">
        <v>1521</v>
      </c>
      <c r="D395" s="6" t="s">
        <v>41</v>
      </c>
      <c r="E395" s="6" t="s">
        <v>16</v>
      </c>
      <c r="F395" s="6">
        <v>60</v>
      </c>
      <c r="G395" s="6" t="s">
        <v>1522</v>
      </c>
      <c r="H395" s="6" t="s">
        <v>1523</v>
      </c>
      <c r="I395" s="6" t="s">
        <v>32</v>
      </c>
      <c r="J395" s="7">
        <v>44194</v>
      </c>
      <c r="K395" s="6">
        <v>42</v>
      </c>
      <c r="L395" s="6" t="s">
        <v>62</v>
      </c>
      <c r="M395" s="8"/>
      <c r="O395">
        <f t="shared" si="113"/>
        <v>0</v>
      </c>
      <c r="Q395" s="5" t="str">
        <f t="shared" si="98"/>
        <v>403</v>
      </c>
      <c r="R395" s="6" t="str">
        <f t="shared" si="99"/>
        <v>Ranae</v>
      </c>
      <c r="S395" s="6" t="str">
        <f t="shared" si="100"/>
        <v>Maddox</v>
      </c>
      <c r="T395" s="6" t="str">
        <f t="shared" si="101"/>
        <v>Ms</v>
      </c>
      <c r="U395" s="6" t="str">
        <f t="shared" si="102"/>
        <v>F</v>
      </c>
      <c r="V395" s="6" t="str">
        <f t="shared" si="103"/>
        <v>60</v>
      </c>
      <c r="W395" s="6" t="str">
        <f t="shared" si="104"/>
        <v>Benjamin Close</v>
      </c>
      <c r="X395" s="6" t="str">
        <f t="shared" si="105"/>
        <v>se</v>
      </c>
      <c r="Y395" s="6" t="str">
        <f t="shared" si="106"/>
        <v>Benjamin Close</v>
      </c>
      <c r="Z395" s="6" t="str">
        <f t="shared" si="107"/>
        <v>Wembley</v>
      </c>
      <c r="AA395" s="6" t="str">
        <f t="shared" si="108"/>
        <v>WC</v>
      </c>
      <c r="AB395" s="7" t="str">
        <f t="shared" si="109"/>
        <v>44194</v>
      </c>
      <c r="AC395" s="6" t="str">
        <f t="shared" si="110"/>
        <v>42</v>
      </c>
      <c r="AD395" s="6" t="str">
        <f t="shared" si="111"/>
        <v>C4</v>
      </c>
      <c r="AE395" s="8" t="str">
        <f t="shared" si="112"/>
        <v/>
      </c>
    </row>
    <row r="396" spans="1:31" x14ac:dyDescent="0.25">
      <c r="A396" s="9">
        <v>404</v>
      </c>
      <c r="B396" s="10" t="s">
        <v>1524</v>
      </c>
      <c r="C396" s="10" t="s">
        <v>1525</v>
      </c>
      <c r="D396" s="10" t="s">
        <v>49</v>
      </c>
      <c r="E396" s="10" t="s">
        <v>16</v>
      </c>
      <c r="F396" s="10">
        <v>90</v>
      </c>
      <c r="G396" s="10" t="s">
        <v>1526</v>
      </c>
      <c r="H396" s="10" t="s">
        <v>1527</v>
      </c>
      <c r="I396" s="10" t="s">
        <v>32</v>
      </c>
      <c r="J396" s="11">
        <v>44409</v>
      </c>
      <c r="K396" s="10">
        <v>20</v>
      </c>
      <c r="L396" s="10" t="s">
        <v>33</v>
      </c>
      <c r="M396" s="12"/>
      <c r="O396">
        <f t="shared" si="113"/>
        <v>0</v>
      </c>
      <c r="Q396" s="9" t="str">
        <f t="shared" si="98"/>
        <v>404</v>
      </c>
      <c r="R396" s="10" t="str">
        <f t="shared" si="99"/>
        <v>Diedre</v>
      </c>
      <c r="S396" s="10" t="str">
        <f t="shared" si="100"/>
        <v>Curran</v>
      </c>
      <c r="T396" s="10" t="str">
        <f t="shared" si="101"/>
        <v>Miss</v>
      </c>
      <c r="U396" s="10" t="str">
        <f t="shared" si="102"/>
        <v>F</v>
      </c>
      <c r="V396" s="10" t="str">
        <f t="shared" si="103"/>
        <v>90</v>
      </c>
      <c r="W396" s="10" t="str">
        <f t="shared" si="104"/>
        <v>Bennets Court</v>
      </c>
      <c r="X396" s="10" t="str">
        <f t="shared" si="105"/>
        <v>rt</v>
      </c>
      <c r="Y396" s="10" t="str">
        <f t="shared" si="106"/>
        <v>Bennets Court</v>
      </c>
      <c r="Z396" s="10" t="str">
        <f t="shared" si="107"/>
        <v>Treorchy</v>
      </c>
      <c r="AA396" s="10" t="str">
        <f t="shared" si="108"/>
        <v>WC</v>
      </c>
      <c r="AB396" s="11" t="str">
        <f t="shared" si="109"/>
        <v>44409</v>
      </c>
      <c r="AC396" s="10" t="str">
        <f t="shared" si="110"/>
        <v>20</v>
      </c>
      <c r="AD396" s="10" t="str">
        <f t="shared" si="111"/>
        <v>A3</v>
      </c>
      <c r="AE396" s="12" t="str">
        <f t="shared" si="112"/>
        <v/>
      </c>
    </row>
    <row r="397" spans="1:31" x14ac:dyDescent="0.25">
      <c r="A397" s="5">
        <v>405</v>
      </c>
      <c r="B397" s="6" t="s">
        <v>1358</v>
      </c>
      <c r="C397" s="6" t="s">
        <v>1528</v>
      </c>
      <c r="D397" s="6" t="s">
        <v>28</v>
      </c>
      <c r="E397" s="6" t="s">
        <v>29</v>
      </c>
      <c r="F397" s="6">
        <v>60</v>
      </c>
      <c r="G397" s="6" t="s">
        <v>1529</v>
      </c>
      <c r="H397" s="6" t="s">
        <v>1530</v>
      </c>
      <c r="I397" s="6" t="s">
        <v>291</v>
      </c>
      <c r="J397" s="7">
        <v>44277</v>
      </c>
      <c r="K397" s="6">
        <v>77</v>
      </c>
      <c r="L397" s="6" t="s">
        <v>52</v>
      </c>
      <c r="M397" s="8"/>
      <c r="O397">
        <f t="shared" si="113"/>
        <v>0</v>
      </c>
      <c r="Q397" s="5" t="str">
        <f t="shared" si="98"/>
        <v>405</v>
      </c>
      <c r="R397" s="6" t="str">
        <f t="shared" si="99"/>
        <v>Palmer</v>
      </c>
      <c r="S397" s="6" t="str">
        <f t="shared" si="100"/>
        <v>Smallwood</v>
      </c>
      <c r="T397" s="6" t="str">
        <f t="shared" si="101"/>
        <v>Mr</v>
      </c>
      <c r="U397" s="6" t="str">
        <f t="shared" si="102"/>
        <v>M</v>
      </c>
      <c r="V397" s="6" t="str">
        <f t="shared" si="103"/>
        <v>60</v>
      </c>
      <c r="W397" s="6" t="str">
        <f t="shared" si="104"/>
        <v>Bennets Place</v>
      </c>
      <c r="X397" s="6" t="str">
        <f t="shared" si="105"/>
        <v>ce</v>
      </c>
      <c r="Y397" s="6" t="str">
        <f t="shared" si="106"/>
        <v>Bennets Place</v>
      </c>
      <c r="Z397" s="6" t="str">
        <f t="shared" si="107"/>
        <v>Kirkwall</v>
      </c>
      <c r="AA397" s="6" t="str">
        <f t="shared" si="108"/>
        <v>HS</v>
      </c>
      <c r="AB397" s="7" t="str">
        <f t="shared" si="109"/>
        <v>44277</v>
      </c>
      <c r="AC397" s="6" t="str">
        <f t="shared" si="110"/>
        <v>77</v>
      </c>
      <c r="AD397" s="6" t="str">
        <f t="shared" si="111"/>
        <v>A1</v>
      </c>
      <c r="AE397" s="8" t="str">
        <f t="shared" si="112"/>
        <v/>
      </c>
    </row>
    <row r="398" spans="1:31" x14ac:dyDescent="0.25">
      <c r="A398" s="9">
        <v>406</v>
      </c>
      <c r="B398" s="10" t="s">
        <v>1531</v>
      </c>
      <c r="C398" s="10" t="s">
        <v>1532</v>
      </c>
      <c r="D398" s="10" t="s">
        <v>15</v>
      </c>
      <c r="E398" s="10" t="s">
        <v>16</v>
      </c>
      <c r="F398" s="10">
        <v>90</v>
      </c>
      <c r="G398" s="10" t="s">
        <v>1533</v>
      </c>
      <c r="H398" s="10" t="s">
        <v>1534</v>
      </c>
      <c r="I398" s="10" t="s">
        <v>32</v>
      </c>
      <c r="J398" s="11">
        <v>44192</v>
      </c>
      <c r="K398" s="10">
        <v>20</v>
      </c>
      <c r="L398" s="10" t="s">
        <v>157</v>
      </c>
      <c r="M398" s="12"/>
      <c r="O398">
        <f t="shared" si="113"/>
        <v>0</v>
      </c>
      <c r="Q398" s="9" t="str">
        <f t="shared" si="98"/>
        <v>406</v>
      </c>
      <c r="R398" s="10" t="str">
        <f t="shared" si="99"/>
        <v>Yahaira</v>
      </c>
      <c r="S398" s="10" t="str">
        <f t="shared" si="100"/>
        <v>Deleon</v>
      </c>
      <c r="T398" s="10" t="str">
        <f t="shared" si="101"/>
        <v>Mrs</v>
      </c>
      <c r="U398" s="10" t="str">
        <f t="shared" si="102"/>
        <v>F</v>
      </c>
      <c r="V398" s="10" t="str">
        <f t="shared" si="103"/>
        <v>90</v>
      </c>
      <c r="W398" s="10" t="str">
        <f t="shared" si="104"/>
        <v>Bennett Park</v>
      </c>
      <c r="X398" s="10" t="str">
        <f t="shared" si="105"/>
        <v>rk</v>
      </c>
      <c r="Y398" s="10" t="str">
        <f t="shared" si="106"/>
        <v>Bennett Park</v>
      </c>
      <c r="Z398" s="10" t="str">
        <f t="shared" si="107"/>
        <v>Stevenston</v>
      </c>
      <c r="AA398" s="10" t="str">
        <f t="shared" si="108"/>
        <v>WC</v>
      </c>
      <c r="AB398" s="11" t="str">
        <f t="shared" si="109"/>
        <v>44192</v>
      </c>
      <c r="AC398" s="10" t="str">
        <f t="shared" si="110"/>
        <v>20</v>
      </c>
      <c r="AD398" s="10" t="str">
        <f t="shared" si="111"/>
        <v>C3</v>
      </c>
      <c r="AE398" s="12" t="str">
        <f t="shared" si="112"/>
        <v/>
      </c>
    </row>
    <row r="399" spans="1:31" x14ac:dyDescent="0.25">
      <c r="A399" s="5">
        <v>407</v>
      </c>
      <c r="B399" s="6" t="s">
        <v>1535</v>
      </c>
      <c r="C399" s="6" t="s">
        <v>1536</v>
      </c>
      <c r="D399" s="6" t="s">
        <v>41</v>
      </c>
      <c r="E399" s="6" t="s">
        <v>16</v>
      </c>
      <c r="F399" s="6">
        <v>60</v>
      </c>
      <c r="G399" s="6" t="s">
        <v>1537</v>
      </c>
      <c r="H399" s="6" t="s">
        <v>946</v>
      </c>
      <c r="I399" s="6" t="s">
        <v>93</v>
      </c>
      <c r="J399" s="7">
        <v>44004</v>
      </c>
      <c r="K399" s="6">
        <v>40</v>
      </c>
      <c r="L399" s="6" t="s">
        <v>52</v>
      </c>
      <c r="M399" s="8"/>
      <c r="O399">
        <f t="shared" si="113"/>
        <v>0</v>
      </c>
      <c r="Q399" s="5" t="str">
        <f t="shared" si="98"/>
        <v>407</v>
      </c>
      <c r="R399" s="6" t="str">
        <f t="shared" si="99"/>
        <v>Astrid</v>
      </c>
      <c r="S399" s="6" t="str">
        <f t="shared" si="100"/>
        <v>Beltran</v>
      </c>
      <c r="T399" s="6" t="str">
        <f t="shared" si="101"/>
        <v>Ms</v>
      </c>
      <c r="U399" s="6" t="str">
        <f t="shared" si="102"/>
        <v>F</v>
      </c>
      <c r="V399" s="6" t="str">
        <f t="shared" si="103"/>
        <v>60</v>
      </c>
      <c r="W399" s="6" t="str">
        <f t="shared" si="104"/>
        <v>Bennett Road</v>
      </c>
      <c r="X399" s="6" t="str">
        <f t="shared" si="105"/>
        <v>ad</v>
      </c>
      <c r="Y399" s="6" t="str">
        <f t="shared" si="106"/>
        <v>Bennett Road</v>
      </c>
      <c r="Z399" s="6" t="str">
        <f t="shared" si="107"/>
        <v>Buntingford</v>
      </c>
      <c r="AA399" s="6" t="str">
        <f t="shared" si="108"/>
        <v>TF</v>
      </c>
      <c r="AB399" s="7" t="str">
        <f t="shared" si="109"/>
        <v>44004</v>
      </c>
      <c r="AC399" s="6" t="str">
        <f t="shared" si="110"/>
        <v>40</v>
      </c>
      <c r="AD399" s="6" t="str">
        <f t="shared" si="111"/>
        <v>A1</v>
      </c>
      <c r="AE399" s="8" t="str">
        <f t="shared" si="112"/>
        <v/>
      </c>
    </row>
    <row r="400" spans="1:31" x14ac:dyDescent="0.25">
      <c r="A400" s="9">
        <v>408</v>
      </c>
      <c r="B400" s="10" t="s">
        <v>1538</v>
      </c>
      <c r="C400" s="10" t="s">
        <v>1539</v>
      </c>
      <c r="D400" s="10" t="s">
        <v>15</v>
      </c>
      <c r="E400" s="10" t="s">
        <v>16</v>
      </c>
      <c r="F400" s="10">
        <v>90</v>
      </c>
      <c r="G400" s="10" t="s">
        <v>1540</v>
      </c>
      <c r="H400" s="10" t="s">
        <v>1541</v>
      </c>
      <c r="I400" s="10" t="s">
        <v>1542</v>
      </c>
      <c r="J400" s="11">
        <v>44102</v>
      </c>
      <c r="K400" s="10">
        <v>21</v>
      </c>
      <c r="L400" s="10" t="s">
        <v>68</v>
      </c>
      <c r="M400" s="12"/>
      <c r="O400">
        <f t="shared" si="113"/>
        <v>0</v>
      </c>
      <c r="Q400" s="9" t="str">
        <f t="shared" si="98"/>
        <v>408</v>
      </c>
      <c r="R400" s="10" t="str">
        <f t="shared" si="99"/>
        <v>Phyliss</v>
      </c>
      <c r="S400" s="10" t="str">
        <f t="shared" si="100"/>
        <v>Bland</v>
      </c>
      <c r="T400" s="10" t="str">
        <f t="shared" si="101"/>
        <v>Mrs</v>
      </c>
      <c r="U400" s="10" t="str">
        <f t="shared" si="102"/>
        <v>F</v>
      </c>
      <c r="V400" s="10" t="str">
        <f t="shared" si="103"/>
        <v>90</v>
      </c>
      <c r="W400" s="10" t="str">
        <f t="shared" si="104"/>
        <v>Bentinck Mews</v>
      </c>
      <c r="X400" s="10" t="str">
        <f t="shared" si="105"/>
        <v>ws</v>
      </c>
      <c r="Y400" s="10" t="str">
        <f t="shared" si="106"/>
        <v>Bentinck Mews</v>
      </c>
      <c r="Z400" s="10" t="str">
        <f t="shared" si="107"/>
        <v>Bewdley</v>
      </c>
      <c r="AA400" s="10" t="str">
        <f t="shared" si="108"/>
        <v>HU</v>
      </c>
      <c r="AB400" s="11" t="str">
        <f t="shared" si="109"/>
        <v>44102</v>
      </c>
      <c r="AC400" s="10" t="str">
        <f t="shared" si="110"/>
        <v>21</v>
      </c>
      <c r="AD400" s="10" t="str">
        <f t="shared" si="111"/>
        <v>A2</v>
      </c>
      <c r="AE400" s="12" t="str">
        <f t="shared" si="112"/>
        <v/>
      </c>
    </row>
    <row r="401" spans="1:31" x14ac:dyDescent="0.25">
      <c r="A401" s="5">
        <v>409</v>
      </c>
      <c r="B401" s="6" t="s">
        <v>1543</v>
      </c>
      <c r="C401" s="6" t="s">
        <v>1544</v>
      </c>
      <c r="D401" s="6" t="s">
        <v>49</v>
      </c>
      <c r="E401" s="6" t="s">
        <v>16</v>
      </c>
      <c r="F401" s="6">
        <v>60</v>
      </c>
      <c r="G401" s="6" t="s">
        <v>1545</v>
      </c>
      <c r="H401" s="6" t="s">
        <v>1059</v>
      </c>
      <c r="I401" s="6" t="s">
        <v>881</v>
      </c>
      <c r="J401" s="7">
        <v>43593</v>
      </c>
      <c r="K401" s="6">
        <v>63</v>
      </c>
      <c r="L401" s="6" t="s">
        <v>33</v>
      </c>
      <c r="M401" s="8"/>
      <c r="O401">
        <f t="shared" si="113"/>
        <v>0</v>
      </c>
      <c r="Q401" s="5" t="str">
        <f t="shared" si="98"/>
        <v>409</v>
      </c>
      <c r="R401" s="6" t="str">
        <f t="shared" si="99"/>
        <v>Minh</v>
      </c>
      <c r="S401" s="6" t="str">
        <f t="shared" si="100"/>
        <v>Carpenter</v>
      </c>
      <c r="T401" s="6" t="str">
        <f t="shared" si="101"/>
        <v>Miss</v>
      </c>
      <c r="U401" s="6" t="str">
        <f t="shared" si="102"/>
        <v>F</v>
      </c>
      <c r="V401" s="6" t="str">
        <f t="shared" si="103"/>
        <v>60</v>
      </c>
      <c r="W401" s="6" t="str">
        <f t="shared" si="104"/>
        <v>Bentons Lane</v>
      </c>
      <c r="X401" s="6" t="str">
        <f t="shared" si="105"/>
        <v>ne</v>
      </c>
      <c r="Y401" s="6" t="str">
        <f t="shared" si="106"/>
        <v>Bentons Lane</v>
      </c>
      <c r="Z401" s="6" t="str">
        <f t="shared" si="107"/>
        <v>Inveraray</v>
      </c>
      <c r="AA401" s="6" t="str">
        <f t="shared" si="108"/>
        <v>LS</v>
      </c>
      <c r="AB401" s="7" t="str">
        <f t="shared" si="109"/>
        <v>43593</v>
      </c>
      <c r="AC401" s="6" t="str">
        <f t="shared" si="110"/>
        <v>63</v>
      </c>
      <c r="AD401" s="6" t="str">
        <f t="shared" si="111"/>
        <v>A3</v>
      </c>
      <c r="AE401" s="8" t="str">
        <f t="shared" si="112"/>
        <v/>
      </c>
    </row>
    <row r="402" spans="1:31" x14ac:dyDescent="0.25">
      <c r="A402" s="9">
        <v>410</v>
      </c>
      <c r="B402" s="10" t="s">
        <v>1546</v>
      </c>
      <c r="C402" s="10" t="s">
        <v>1547</v>
      </c>
      <c r="D402" s="10" t="s">
        <v>28</v>
      </c>
      <c r="E402" s="10" t="s">
        <v>29</v>
      </c>
      <c r="F402" s="10">
        <v>90</v>
      </c>
      <c r="G402" s="10" t="s">
        <v>1548</v>
      </c>
      <c r="H402" s="10" t="s">
        <v>1549</v>
      </c>
      <c r="I402" s="10" t="s">
        <v>1306</v>
      </c>
      <c r="J402" s="11">
        <v>44522</v>
      </c>
      <c r="K402" s="10">
        <v>65</v>
      </c>
      <c r="L402" s="10" t="s">
        <v>99</v>
      </c>
      <c r="M402" s="12"/>
      <c r="O402">
        <f t="shared" si="113"/>
        <v>0</v>
      </c>
      <c r="Q402" s="9" t="str">
        <f t="shared" si="98"/>
        <v>410</v>
      </c>
      <c r="R402" s="10" t="str">
        <f t="shared" si="99"/>
        <v>Pablo</v>
      </c>
      <c r="S402" s="10" t="str">
        <f t="shared" si="100"/>
        <v>Stanley</v>
      </c>
      <c r="T402" s="10" t="str">
        <f t="shared" si="101"/>
        <v>Mr</v>
      </c>
      <c r="U402" s="10" t="str">
        <f t="shared" si="102"/>
        <v>M</v>
      </c>
      <c r="V402" s="10" t="str">
        <f t="shared" si="103"/>
        <v>90</v>
      </c>
      <c r="W402" s="10" t="str">
        <f t="shared" si="104"/>
        <v>Benworth Street</v>
      </c>
      <c r="X402" s="10" t="str">
        <f t="shared" si="105"/>
        <v>et</v>
      </c>
      <c r="Y402" s="10" t="str">
        <f t="shared" si="106"/>
        <v>Benworth Street</v>
      </c>
      <c r="Z402" s="10" t="str">
        <f t="shared" si="107"/>
        <v>Burntisland</v>
      </c>
      <c r="AA402" s="10" t="str">
        <f t="shared" si="108"/>
        <v>CO</v>
      </c>
      <c r="AB402" s="11" t="str">
        <f t="shared" si="109"/>
        <v>44522</v>
      </c>
      <c r="AC402" s="10" t="str">
        <f t="shared" si="110"/>
        <v>65</v>
      </c>
      <c r="AD402" s="10" t="str">
        <f t="shared" si="111"/>
        <v>E</v>
      </c>
      <c r="AE402" s="12" t="str">
        <f t="shared" si="112"/>
        <v/>
      </c>
    </row>
    <row r="403" spans="1:31" x14ac:dyDescent="0.25">
      <c r="A403" s="5">
        <v>411</v>
      </c>
      <c r="B403" s="6" t="s">
        <v>1550</v>
      </c>
      <c r="C403" s="6" t="s">
        <v>1551</v>
      </c>
      <c r="D403" s="6" t="s">
        <v>15</v>
      </c>
      <c r="E403" s="6" t="s">
        <v>16</v>
      </c>
      <c r="F403" s="6">
        <v>60</v>
      </c>
      <c r="G403" s="6" t="s">
        <v>1552</v>
      </c>
      <c r="H403" s="6" t="s">
        <v>637</v>
      </c>
      <c r="I403" s="6" t="s">
        <v>291</v>
      </c>
      <c r="J403" s="7">
        <v>43799</v>
      </c>
      <c r="K403" s="6">
        <v>71</v>
      </c>
      <c r="L403" s="6" t="s">
        <v>52</v>
      </c>
      <c r="M403" s="8"/>
      <c r="O403">
        <f t="shared" si="113"/>
        <v>0</v>
      </c>
      <c r="Q403" s="5" t="str">
        <f t="shared" si="98"/>
        <v>411</v>
      </c>
      <c r="R403" s="6" t="str">
        <f t="shared" si="99"/>
        <v>Margurite</v>
      </c>
      <c r="S403" s="6" t="str">
        <f t="shared" si="100"/>
        <v>Lyles</v>
      </c>
      <c r="T403" s="6" t="str">
        <f t="shared" si="101"/>
        <v>Mrs</v>
      </c>
      <c r="U403" s="6" t="str">
        <f t="shared" si="102"/>
        <v>F</v>
      </c>
      <c r="V403" s="6" t="str">
        <f t="shared" si="103"/>
        <v>60</v>
      </c>
      <c r="W403" s="6" t="str">
        <f t="shared" si="104"/>
        <v>Beresford Terrace</v>
      </c>
      <c r="X403" s="6" t="str">
        <f t="shared" si="105"/>
        <v>ce</v>
      </c>
      <c r="Y403" s="6" t="str">
        <f t="shared" si="106"/>
        <v>Beresford Terrace</v>
      </c>
      <c r="Z403" s="6" t="str">
        <f t="shared" si="107"/>
        <v>Kent</v>
      </c>
      <c r="AA403" s="6" t="str">
        <f t="shared" si="108"/>
        <v>HS</v>
      </c>
      <c r="AB403" s="7" t="str">
        <f t="shared" si="109"/>
        <v>43799</v>
      </c>
      <c r="AC403" s="6" t="str">
        <f t="shared" si="110"/>
        <v>71</v>
      </c>
      <c r="AD403" s="6" t="str">
        <f t="shared" si="111"/>
        <v>A1</v>
      </c>
      <c r="AE403" s="8" t="str">
        <f t="shared" si="112"/>
        <v/>
      </c>
    </row>
    <row r="404" spans="1:31" x14ac:dyDescent="0.25">
      <c r="A404" s="9">
        <v>412</v>
      </c>
      <c r="B404" s="10" t="s">
        <v>1553</v>
      </c>
      <c r="C404" s="10" t="s">
        <v>1554</v>
      </c>
      <c r="D404" s="10" t="s">
        <v>15</v>
      </c>
      <c r="E404" s="10" t="s">
        <v>16</v>
      </c>
      <c r="F404" s="10">
        <v>30</v>
      </c>
      <c r="G404" s="10" t="s">
        <v>1555</v>
      </c>
      <c r="H404" s="10" t="s">
        <v>637</v>
      </c>
      <c r="I404" s="10" t="s">
        <v>291</v>
      </c>
      <c r="J404" s="11">
        <v>43877</v>
      </c>
      <c r="K404" s="10">
        <v>27</v>
      </c>
      <c r="L404" s="10" t="s">
        <v>20</v>
      </c>
      <c r="M404" s="12"/>
      <c r="O404">
        <f t="shared" si="113"/>
        <v>0</v>
      </c>
      <c r="Q404" s="9" t="str">
        <f t="shared" si="98"/>
        <v>412</v>
      </c>
      <c r="R404" s="10" t="str">
        <f t="shared" si="99"/>
        <v>Drucilla</v>
      </c>
      <c r="S404" s="10" t="str">
        <f t="shared" si="100"/>
        <v>Beck</v>
      </c>
      <c r="T404" s="10" t="str">
        <f t="shared" si="101"/>
        <v>Mrs</v>
      </c>
      <c r="U404" s="10" t="str">
        <f t="shared" si="102"/>
        <v>F</v>
      </c>
      <c r="V404" s="10" t="str">
        <f t="shared" si="103"/>
        <v>30</v>
      </c>
      <c r="W404" s="10" t="str">
        <f t="shared" si="104"/>
        <v>Berkley Square</v>
      </c>
      <c r="X404" s="10" t="str">
        <f t="shared" si="105"/>
        <v>re</v>
      </c>
      <c r="Y404" s="10" t="str">
        <f t="shared" si="106"/>
        <v>Berkley Square</v>
      </c>
      <c r="Z404" s="10" t="str">
        <f t="shared" si="107"/>
        <v>Kent</v>
      </c>
      <c r="AA404" s="10" t="str">
        <f t="shared" si="108"/>
        <v>HS</v>
      </c>
      <c r="AB404" s="11" t="str">
        <f t="shared" si="109"/>
        <v>43877</v>
      </c>
      <c r="AC404" s="10" t="str">
        <f t="shared" si="110"/>
        <v>27</v>
      </c>
      <c r="AD404" s="10" t="str">
        <f t="shared" si="111"/>
        <v>B</v>
      </c>
      <c r="AE404" s="12" t="str">
        <f t="shared" si="112"/>
        <v/>
      </c>
    </row>
    <row r="405" spans="1:31" x14ac:dyDescent="0.25">
      <c r="A405" s="5">
        <v>413</v>
      </c>
      <c r="B405" s="6" t="s">
        <v>1556</v>
      </c>
      <c r="C405" s="6" t="s">
        <v>1557</v>
      </c>
      <c r="D405" s="6" t="s">
        <v>49</v>
      </c>
      <c r="E405" s="6" t="s">
        <v>16</v>
      </c>
      <c r="F405" s="6">
        <v>90</v>
      </c>
      <c r="G405" s="6" t="s">
        <v>1558</v>
      </c>
      <c r="H405" s="6" t="s">
        <v>872</v>
      </c>
      <c r="I405" s="6" t="s">
        <v>32</v>
      </c>
      <c r="J405" s="7">
        <v>44224</v>
      </c>
      <c r="K405" s="6">
        <v>19</v>
      </c>
      <c r="L405" s="6" t="s">
        <v>39</v>
      </c>
      <c r="M405" s="8"/>
      <c r="O405">
        <f t="shared" si="113"/>
        <v>0</v>
      </c>
      <c r="Q405" s="5" t="str">
        <f t="shared" si="98"/>
        <v>413</v>
      </c>
      <c r="R405" s="6" t="str">
        <f t="shared" si="99"/>
        <v>Toby</v>
      </c>
      <c r="S405" s="6" t="str">
        <f t="shared" si="100"/>
        <v>Coon</v>
      </c>
      <c r="T405" s="6" t="str">
        <f t="shared" si="101"/>
        <v>Miss</v>
      </c>
      <c r="U405" s="6" t="str">
        <f t="shared" si="102"/>
        <v>F</v>
      </c>
      <c r="V405" s="6" t="str">
        <f t="shared" si="103"/>
        <v>90</v>
      </c>
      <c r="W405" s="6" t="str">
        <f t="shared" si="104"/>
        <v>Bermans Way</v>
      </c>
      <c r="X405" s="6" t="str">
        <f t="shared" si="105"/>
        <v>ay</v>
      </c>
      <c r="Y405" s="6" t="str">
        <f t="shared" si="106"/>
        <v>Bermans Way</v>
      </c>
      <c r="Z405" s="6" t="str">
        <f t="shared" si="107"/>
        <v>Motherwell</v>
      </c>
      <c r="AA405" s="6" t="str">
        <f t="shared" si="108"/>
        <v>WC</v>
      </c>
      <c r="AB405" s="7" t="str">
        <f t="shared" si="109"/>
        <v>44224</v>
      </c>
      <c r="AC405" s="6" t="str">
        <f t="shared" si="110"/>
        <v>19</v>
      </c>
      <c r="AD405" s="6" t="str">
        <f t="shared" si="111"/>
        <v>C1</v>
      </c>
      <c r="AE405" s="8" t="str">
        <f t="shared" si="112"/>
        <v/>
      </c>
    </row>
    <row r="406" spans="1:31" x14ac:dyDescent="0.25">
      <c r="A406" s="9">
        <v>414</v>
      </c>
      <c r="B406" s="10" t="s">
        <v>472</v>
      </c>
      <c r="C406" s="10" t="s">
        <v>1559</v>
      </c>
      <c r="D406" s="10" t="s">
        <v>28</v>
      </c>
      <c r="E406" s="10" t="s">
        <v>29</v>
      </c>
      <c r="F406" s="10">
        <v>90</v>
      </c>
      <c r="G406" s="10" t="s">
        <v>1560</v>
      </c>
      <c r="H406" s="10" t="s">
        <v>1561</v>
      </c>
      <c r="I406" s="10" t="s">
        <v>32</v>
      </c>
      <c r="J406" s="11">
        <v>43631</v>
      </c>
      <c r="K406" s="10">
        <v>30</v>
      </c>
      <c r="L406" s="10" t="s">
        <v>62</v>
      </c>
      <c r="M406" s="12"/>
      <c r="O406">
        <f t="shared" si="113"/>
        <v>0</v>
      </c>
      <c r="Q406" s="9" t="str">
        <f t="shared" si="98"/>
        <v>414</v>
      </c>
      <c r="R406" s="10" t="str">
        <f t="shared" si="99"/>
        <v>Garry</v>
      </c>
      <c r="S406" s="10" t="str">
        <f t="shared" si="100"/>
        <v>Tapia</v>
      </c>
      <c r="T406" s="10" t="str">
        <f t="shared" si="101"/>
        <v>Mr</v>
      </c>
      <c r="U406" s="10" t="str">
        <f t="shared" si="102"/>
        <v>M</v>
      </c>
      <c r="V406" s="10" t="str">
        <f t="shared" si="103"/>
        <v>90</v>
      </c>
      <c r="W406" s="10" t="str">
        <f t="shared" si="104"/>
        <v>Bermondsey Buildings</v>
      </c>
      <c r="X406" s="10" t="str">
        <f t="shared" si="105"/>
        <v>gs</v>
      </c>
      <c r="Y406" s="10" t="str">
        <f t="shared" si="106"/>
        <v>Bermondsey Buildings</v>
      </c>
      <c r="Z406" s="10" t="str">
        <f t="shared" si="107"/>
        <v>Shanklin</v>
      </c>
      <c r="AA406" s="10" t="str">
        <f t="shared" si="108"/>
        <v>WC</v>
      </c>
      <c r="AB406" s="11" t="str">
        <f t="shared" si="109"/>
        <v>43631</v>
      </c>
      <c r="AC406" s="10" t="str">
        <f t="shared" si="110"/>
        <v>30</v>
      </c>
      <c r="AD406" s="10" t="str">
        <f t="shared" si="111"/>
        <v>C4</v>
      </c>
      <c r="AE406" s="12" t="str">
        <f t="shared" si="112"/>
        <v/>
      </c>
    </row>
    <row r="407" spans="1:31" x14ac:dyDescent="0.25">
      <c r="A407" s="5">
        <v>415</v>
      </c>
      <c r="B407" s="6" t="s">
        <v>1562</v>
      </c>
      <c r="C407" s="6" t="s">
        <v>1246</v>
      </c>
      <c r="D407" s="6" t="s">
        <v>15</v>
      </c>
      <c r="E407" s="6" t="s">
        <v>16</v>
      </c>
      <c r="F407" s="6">
        <v>30</v>
      </c>
      <c r="G407" s="6" t="s">
        <v>1563</v>
      </c>
      <c r="H407" s="6" t="s">
        <v>1564</v>
      </c>
      <c r="I407" s="6" t="s">
        <v>108</v>
      </c>
      <c r="J407" s="7">
        <v>44401</v>
      </c>
      <c r="K407" s="6">
        <v>41</v>
      </c>
      <c r="L407" s="6" t="s">
        <v>44</v>
      </c>
      <c r="M407" s="8"/>
      <c r="O407">
        <f t="shared" si="113"/>
        <v>0</v>
      </c>
      <c r="Q407" s="5" t="str">
        <f t="shared" si="98"/>
        <v>415</v>
      </c>
      <c r="R407" s="6" t="str">
        <f t="shared" si="99"/>
        <v>Charita</v>
      </c>
      <c r="S407" s="6" t="str">
        <f t="shared" si="100"/>
        <v>Mccann</v>
      </c>
      <c r="T407" s="6" t="str">
        <f t="shared" si="101"/>
        <v>Mrs</v>
      </c>
      <c r="U407" s="6" t="str">
        <f t="shared" si="102"/>
        <v>F</v>
      </c>
      <c r="V407" s="6" t="str">
        <f t="shared" si="103"/>
        <v>30</v>
      </c>
      <c r="W407" s="6" t="str">
        <f t="shared" si="104"/>
        <v>Bermondsey Trading</v>
      </c>
      <c r="X407" s="6" t="str">
        <f t="shared" si="105"/>
        <v>ng</v>
      </c>
      <c r="Y407" s="6" t="str">
        <f t="shared" si="106"/>
        <v>Bermondsey Trading</v>
      </c>
      <c r="Z407" s="6" t="str">
        <f t="shared" si="107"/>
        <v>Carrickfergus</v>
      </c>
      <c r="AA407" s="6" t="str">
        <f t="shared" si="108"/>
        <v>CB</v>
      </c>
      <c r="AB407" s="7" t="str">
        <f t="shared" si="109"/>
        <v>44401</v>
      </c>
      <c r="AC407" s="6" t="str">
        <f t="shared" si="110"/>
        <v>41</v>
      </c>
      <c r="AD407" s="6" t="str">
        <f t="shared" si="111"/>
        <v>D</v>
      </c>
      <c r="AE407" s="8" t="str">
        <f t="shared" si="112"/>
        <v/>
      </c>
    </row>
    <row r="408" spans="1:31" x14ac:dyDescent="0.25">
      <c r="A408" s="9">
        <v>416</v>
      </c>
      <c r="B408" s="10" t="s">
        <v>1565</v>
      </c>
      <c r="C408" s="10" t="s">
        <v>1566</v>
      </c>
      <c r="D408" s="10" t="s">
        <v>28</v>
      </c>
      <c r="E408" s="10" t="s">
        <v>29</v>
      </c>
      <c r="F408" s="10">
        <v>30</v>
      </c>
      <c r="G408" s="10" t="s">
        <v>1567</v>
      </c>
      <c r="H408" s="10" t="s">
        <v>1568</v>
      </c>
      <c r="I408" s="10" t="s">
        <v>1569</v>
      </c>
      <c r="J408" s="11">
        <v>43655</v>
      </c>
      <c r="K408" s="10">
        <v>38</v>
      </c>
      <c r="L408" s="10" t="s">
        <v>157</v>
      </c>
      <c r="M408" s="12"/>
      <c r="O408">
        <f t="shared" si="113"/>
        <v>0</v>
      </c>
      <c r="Q408" s="9" t="str">
        <f t="shared" si="98"/>
        <v>416</v>
      </c>
      <c r="R408" s="10" t="str">
        <f t="shared" si="99"/>
        <v>Nathaniel</v>
      </c>
      <c r="S408" s="10" t="str">
        <f t="shared" si="100"/>
        <v>Arrington</v>
      </c>
      <c r="T408" s="10" t="str">
        <f t="shared" si="101"/>
        <v>Mr</v>
      </c>
      <c r="U408" s="10" t="str">
        <f t="shared" si="102"/>
        <v>M</v>
      </c>
      <c r="V408" s="10" t="str">
        <f t="shared" si="103"/>
        <v>30</v>
      </c>
      <c r="W408" s="10" t="str">
        <f t="shared" si="104"/>
        <v>Bermuda Street</v>
      </c>
      <c r="X408" s="10" t="str">
        <f t="shared" si="105"/>
        <v>et</v>
      </c>
      <c r="Y408" s="10" t="str">
        <f t="shared" si="106"/>
        <v>Bermuda Street</v>
      </c>
      <c r="Z408" s="10" t="str">
        <f t="shared" si="107"/>
        <v>Gravesend</v>
      </c>
      <c r="AA408" s="10" t="str">
        <f t="shared" si="108"/>
        <v>NG</v>
      </c>
      <c r="AB408" s="11" t="str">
        <f t="shared" si="109"/>
        <v>43655</v>
      </c>
      <c r="AC408" s="10" t="str">
        <f t="shared" si="110"/>
        <v>38</v>
      </c>
      <c r="AD408" s="10" t="str">
        <f t="shared" si="111"/>
        <v>C3</v>
      </c>
      <c r="AE408" s="12" t="str">
        <f t="shared" si="112"/>
        <v/>
      </c>
    </row>
    <row r="409" spans="1:31" x14ac:dyDescent="0.25">
      <c r="A409" s="5">
        <v>417</v>
      </c>
      <c r="B409" s="6" t="s">
        <v>1570</v>
      </c>
      <c r="C409" s="6" t="s">
        <v>1571</v>
      </c>
      <c r="D409" s="6" t="s">
        <v>15</v>
      </c>
      <c r="E409" s="6" t="s">
        <v>16</v>
      </c>
      <c r="F409" s="6">
        <v>30</v>
      </c>
      <c r="G409" s="6" t="s">
        <v>1572</v>
      </c>
      <c r="H409" s="6" t="s">
        <v>1090</v>
      </c>
      <c r="I409" s="6" t="s">
        <v>176</v>
      </c>
      <c r="J409" s="7">
        <v>44227</v>
      </c>
      <c r="K409" s="6">
        <v>31</v>
      </c>
      <c r="L409" s="6" t="s">
        <v>39</v>
      </c>
      <c r="M409" s="8"/>
      <c r="O409">
        <f t="shared" si="113"/>
        <v>0</v>
      </c>
      <c r="Q409" s="5" t="str">
        <f t="shared" si="98"/>
        <v>417</v>
      </c>
      <c r="R409" s="6" t="str">
        <f t="shared" si="99"/>
        <v>Shiela</v>
      </c>
      <c r="S409" s="6" t="str">
        <f t="shared" si="100"/>
        <v>Paulson</v>
      </c>
      <c r="T409" s="6" t="str">
        <f t="shared" si="101"/>
        <v>Mrs</v>
      </c>
      <c r="U409" s="6" t="str">
        <f t="shared" si="102"/>
        <v>F</v>
      </c>
      <c r="V409" s="6" t="str">
        <f t="shared" si="103"/>
        <v>30</v>
      </c>
      <c r="W409" s="6" t="str">
        <f t="shared" si="104"/>
        <v>Bernard Street</v>
      </c>
      <c r="X409" s="6" t="str">
        <f t="shared" si="105"/>
        <v>et</v>
      </c>
      <c r="Y409" s="6" t="str">
        <f t="shared" si="106"/>
        <v>Bernard Street</v>
      </c>
      <c r="Z409" s="6" t="str">
        <f t="shared" si="107"/>
        <v>Criccieth</v>
      </c>
      <c r="AA409" s="6" t="str">
        <f t="shared" si="108"/>
        <v>CW</v>
      </c>
      <c r="AB409" s="7" t="str">
        <f t="shared" si="109"/>
        <v>44227</v>
      </c>
      <c r="AC409" s="6" t="str">
        <f t="shared" si="110"/>
        <v>31</v>
      </c>
      <c r="AD409" s="6" t="str">
        <f t="shared" si="111"/>
        <v>C1</v>
      </c>
      <c r="AE409" s="8" t="str">
        <f t="shared" si="112"/>
        <v/>
      </c>
    </row>
    <row r="410" spans="1:31" x14ac:dyDescent="0.25">
      <c r="A410" s="9">
        <v>418</v>
      </c>
      <c r="B410" s="10" t="s">
        <v>1573</v>
      </c>
      <c r="C410" s="10" t="s">
        <v>1574</v>
      </c>
      <c r="D410" s="10" t="s">
        <v>41</v>
      </c>
      <c r="E410" s="10" t="s">
        <v>16</v>
      </c>
      <c r="F410" s="10">
        <v>30</v>
      </c>
      <c r="G410" s="10" t="s">
        <v>1575</v>
      </c>
      <c r="H410" s="10" t="s">
        <v>1576</v>
      </c>
      <c r="I410" s="10" t="s">
        <v>176</v>
      </c>
      <c r="J410" s="11">
        <v>43584</v>
      </c>
      <c r="K410" s="10">
        <v>5</v>
      </c>
      <c r="L410" s="10" t="s">
        <v>99</v>
      </c>
      <c r="M410" s="12"/>
      <c r="O410">
        <f t="shared" si="113"/>
        <v>0</v>
      </c>
      <c r="Q410" s="9" t="str">
        <f t="shared" si="98"/>
        <v>418</v>
      </c>
      <c r="R410" s="10" t="str">
        <f t="shared" si="99"/>
        <v>Latonia</v>
      </c>
      <c r="S410" s="10" t="str">
        <f t="shared" si="100"/>
        <v>Jacob</v>
      </c>
      <c r="T410" s="10" t="str">
        <f t="shared" si="101"/>
        <v>Ms</v>
      </c>
      <c r="U410" s="10" t="str">
        <f t="shared" si="102"/>
        <v>F</v>
      </c>
      <c r="V410" s="10" t="str">
        <f t="shared" si="103"/>
        <v>30</v>
      </c>
      <c r="W410" s="10" t="str">
        <f t="shared" si="104"/>
        <v>Berners Mews</v>
      </c>
      <c r="X410" s="10" t="str">
        <f t="shared" si="105"/>
        <v>ws</v>
      </c>
      <c r="Y410" s="10" t="str">
        <f t="shared" si="106"/>
        <v>Berners Mews</v>
      </c>
      <c r="Z410" s="10" t="str">
        <f t="shared" si="107"/>
        <v>Cornhill-On-Tweed</v>
      </c>
      <c r="AA410" s="10" t="str">
        <f t="shared" si="108"/>
        <v>CW</v>
      </c>
      <c r="AB410" s="11" t="str">
        <f t="shared" si="109"/>
        <v>43584</v>
      </c>
      <c r="AC410" s="10" t="str">
        <f t="shared" si="110"/>
        <v>5</v>
      </c>
      <c r="AD410" s="10" t="str">
        <f t="shared" si="111"/>
        <v>E</v>
      </c>
      <c r="AE410" s="12" t="str">
        <f t="shared" si="112"/>
        <v/>
      </c>
    </row>
    <row r="411" spans="1:31" x14ac:dyDescent="0.25">
      <c r="A411" s="5">
        <v>419</v>
      </c>
      <c r="B411" s="6" t="s">
        <v>1577</v>
      </c>
      <c r="C411" s="6" t="s">
        <v>1578</v>
      </c>
      <c r="D411" s="6" t="s">
        <v>15</v>
      </c>
      <c r="E411" s="6" t="s">
        <v>16</v>
      </c>
      <c r="F411" s="6">
        <v>30</v>
      </c>
      <c r="G411" s="6" t="s">
        <v>1579</v>
      </c>
      <c r="H411" s="6" t="s">
        <v>1580</v>
      </c>
      <c r="I411" s="6" t="s">
        <v>32</v>
      </c>
      <c r="J411" s="7">
        <v>43631</v>
      </c>
      <c r="K411" s="6">
        <v>37</v>
      </c>
      <c r="L411" s="6" t="s">
        <v>68</v>
      </c>
      <c r="M411" s="8"/>
      <c r="O411">
        <f t="shared" si="113"/>
        <v>0</v>
      </c>
      <c r="Q411" s="5" t="str">
        <f t="shared" si="98"/>
        <v>419</v>
      </c>
      <c r="R411" s="6" t="str">
        <f t="shared" si="99"/>
        <v>Sophie</v>
      </c>
      <c r="S411" s="6" t="str">
        <f t="shared" si="100"/>
        <v>Leblanc</v>
      </c>
      <c r="T411" s="6" t="str">
        <f t="shared" si="101"/>
        <v>Mrs</v>
      </c>
      <c r="U411" s="6" t="str">
        <f t="shared" si="102"/>
        <v>F</v>
      </c>
      <c r="V411" s="6" t="str">
        <f t="shared" si="103"/>
        <v>30</v>
      </c>
      <c r="W411" s="6" t="str">
        <f t="shared" si="104"/>
        <v>Berners Place</v>
      </c>
      <c r="X411" s="6" t="str">
        <f t="shared" si="105"/>
        <v>ce</v>
      </c>
      <c r="Y411" s="6" t="str">
        <f t="shared" si="106"/>
        <v>Berners Place</v>
      </c>
      <c r="Z411" s="6" t="str">
        <f t="shared" si="107"/>
        <v>Retford</v>
      </c>
      <c r="AA411" s="6" t="str">
        <f t="shared" si="108"/>
        <v>WC</v>
      </c>
      <c r="AB411" s="7" t="str">
        <f t="shared" si="109"/>
        <v>43631</v>
      </c>
      <c r="AC411" s="6" t="str">
        <f t="shared" si="110"/>
        <v>37</v>
      </c>
      <c r="AD411" s="6" t="str">
        <f t="shared" si="111"/>
        <v>A2</v>
      </c>
      <c r="AE411" s="8" t="str">
        <f t="shared" si="112"/>
        <v/>
      </c>
    </row>
    <row r="412" spans="1:31" x14ac:dyDescent="0.25">
      <c r="A412" s="9">
        <v>420</v>
      </c>
      <c r="B412" s="10" t="s">
        <v>1499</v>
      </c>
      <c r="C412" s="10" t="s">
        <v>1581</v>
      </c>
      <c r="D412" s="10" t="s">
        <v>15</v>
      </c>
      <c r="E412" s="10" t="s">
        <v>16</v>
      </c>
      <c r="F412" s="10">
        <v>90</v>
      </c>
      <c r="G412" s="10" t="s">
        <v>1582</v>
      </c>
      <c r="H412" s="10" t="s">
        <v>1583</v>
      </c>
      <c r="I412" s="10" t="s">
        <v>32</v>
      </c>
      <c r="J412" s="11">
        <v>43857</v>
      </c>
      <c r="K412" s="10">
        <v>66</v>
      </c>
      <c r="L412" s="10" t="s">
        <v>20</v>
      </c>
      <c r="M412" s="12"/>
      <c r="O412">
        <f t="shared" si="113"/>
        <v>0</v>
      </c>
      <c r="Q412" s="9" t="str">
        <f t="shared" si="98"/>
        <v>420</v>
      </c>
      <c r="R412" s="10" t="str">
        <f t="shared" si="99"/>
        <v>Ivelisse</v>
      </c>
      <c r="S412" s="10" t="str">
        <f t="shared" si="100"/>
        <v>Hatfield</v>
      </c>
      <c r="T412" s="10" t="str">
        <f t="shared" si="101"/>
        <v>Mrs</v>
      </c>
      <c r="U412" s="10" t="str">
        <f t="shared" si="102"/>
        <v>F</v>
      </c>
      <c r="V412" s="10" t="str">
        <f t="shared" si="103"/>
        <v>90</v>
      </c>
      <c r="W412" s="10" t="str">
        <f t="shared" si="104"/>
        <v>Berry Place</v>
      </c>
      <c r="X412" s="10" t="str">
        <f t="shared" si="105"/>
        <v>ce</v>
      </c>
      <c r="Y412" s="10" t="str">
        <f t="shared" si="106"/>
        <v>Berry Place</v>
      </c>
      <c r="Z412" s="10" t="str">
        <f t="shared" si="107"/>
        <v>St. Ives</v>
      </c>
      <c r="AA412" s="10" t="str">
        <f t="shared" si="108"/>
        <v>WC</v>
      </c>
      <c r="AB412" s="11" t="str">
        <f t="shared" si="109"/>
        <v>43857</v>
      </c>
      <c r="AC412" s="10" t="str">
        <f t="shared" si="110"/>
        <v>66</v>
      </c>
      <c r="AD412" s="10" t="str">
        <f t="shared" si="111"/>
        <v>B</v>
      </c>
      <c r="AE412" s="12" t="str">
        <f t="shared" si="112"/>
        <v/>
      </c>
    </row>
    <row r="413" spans="1:31" x14ac:dyDescent="0.25">
      <c r="A413" s="5">
        <v>421</v>
      </c>
      <c r="B413" s="6" t="s">
        <v>1584</v>
      </c>
      <c r="C413" s="6" t="s">
        <v>1585</v>
      </c>
      <c r="D413" s="6" t="s">
        <v>15</v>
      </c>
      <c r="E413" s="6" t="s">
        <v>16</v>
      </c>
      <c r="F413" s="6">
        <v>90</v>
      </c>
      <c r="G413" s="6" t="s">
        <v>1586</v>
      </c>
      <c r="H413" s="6" t="s">
        <v>1587</v>
      </c>
      <c r="I413" s="6" t="s">
        <v>176</v>
      </c>
      <c r="J413" s="7">
        <v>44038</v>
      </c>
      <c r="K413" s="6">
        <v>32</v>
      </c>
      <c r="L413" s="6" t="s">
        <v>20</v>
      </c>
      <c r="M413" s="8"/>
      <c r="O413">
        <f t="shared" si="113"/>
        <v>0</v>
      </c>
      <c r="Q413" s="5" t="str">
        <f t="shared" si="98"/>
        <v>421</v>
      </c>
      <c r="R413" s="6" t="str">
        <f t="shared" si="99"/>
        <v>Chris</v>
      </c>
      <c r="S413" s="6" t="str">
        <f t="shared" si="100"/>
        <v>Crawford</v>
      </c>
      <c r="T413" s="6" t="str">
        <f t="shared" si="101"/>
        <v>Mrs</v>
      </c>
      <c r="U413" s="6" t="str">
        <f t="shared" si="102"/>
        <v>F</v>
      </c>
      <c r="V413" s="6" t="str">
        <f t="shared" si="103"/>
        <v>90</v>
      </c>
      <c r="W413" s="6" t="str">
        <f t="shared" si="104"/>
        <v>Berthon Street</v>
      </c>
      <c r="X413" s="6" t="str">
        <f t="shared" si="105"/>
        <v>et</v>
      </c>
      <c r="Y413" s="6" t="str">
        <f t="shared" si="106"/>
        <v>Berthon Street</v>
      </c>
      <c r="Z413" s="6" t="str">
        <f t="shared" si="107"/>
        <v>Cupar</v>
      </c>
      <c r="AA413" s="6" t="str">
        <f t="shared" si="108"/>
        <v>CW</v>
      </c>
      <c r="AB413" s="7" t="str">
        <f t="shared" si="109"/>
        <v>44038</v>
      </c>
      <c r="AC413" s="6" t="str">
        <f t="shared" si="110"/>
        <v>32</v>
      </c>
      <c r="AD413" s="6" t="str">
        <f t="shared" si="111"/>
        <v>B</v>
      </c>
      <c r="AE413" s="8" t="str">
        <f t="shared" si="112"/>
        <v/>
      </c>
    </row>
    <row r="414" spans="1:31" x14ac:dyDescent="0.25">
      <c r="A414" s="9">
        <v>422</v>
      </c>
      <c r="B414" s="10" t="s">
        <v>1588</v>
      </c>
      <c r="C414" s="10" t="s">
        <v>1589</v>
      </c>
      <c r="D414" s="10" t="s">
        <v>15</v>
      </c>
      <c r="E414" s="10" t="s">
        <v>16</v>
      </c>
      <c r="F414" s="10">
        <v>60</v>
      </c>
      <c r="G414" s="10" t="s">
        <v>1590</v>
      </c>
      <c r="H414" s="10" t="s">
        <v>1591</v>
      </c>
      <c r="I414" s="10" t="s">
        <v>32</v>
      </c>
      <c r="J414" s="11">
        <v>44085</v>
      </c>
      <c r="K414" s="10">
        <v>25</v>
      </c>
      <c r="L414" s="10" t="s">
        <v>52</v>
      </c>
      <c r="M414" s="12"/>
      <c r="O414">
        <f t="shared" si="113"/>
        <v>0</v>
      </c>
      <c r="Q414" s="9" t="str">
        <f t="shared" si="98"/>
        <v>422</v>
      </c>
      <c r="R414" s="10" t="str">
        <f t="shared" si="99"/>
        <v>Maira</v>
      </c>
      <c r="S414" s="10" t="str">
        <f t="shared" si="100"/>
        <v>Snider</v>
      </c>
      <c r="T414" s="10" t="str">
        <f t="shared" si="101"/>
        <v>Mrs</v>
      </c>
      <c r="U414" s="10" t="str">
        <f t="shared" si="102"/>
        <v>F</v>
      </c>
      <c r="V414" s="10" t="str">
        <f t="shared" si="103"/>
        <v>60</v>
      </c>
      <c r="W414" s="10" t="str">
        <f t="shared" si="104"/>
        <v>Berthons Gdns</v>
      </c>
      <c r="X414" s="10" t="str">
        <f t="shared" si="105"/>
        <v>ns</v>
      </c>
      <c r="Y414" s="10" t="str">
        <f t="shared" si="106"/>
        <v>Berthons Gdns</v>
      </c>
      <c r="Z414" s="10" t="str">
        <f t="shared" si="107"/>
        <v>Maryport</v>
      </c>
      <c r="AA414" s="10" t="str">
        <f t="shared" si="108"/>
        <v>WC</v>
      </c>
      <c r="AB414" s="11" t="str">
        <f t="shared" si="109"/>
        <v>44085</v>
      </c>
      <c r="AC414" s="10" t="str">
        <f t="shared" si="110"/>
        <v>25</v>
      </c>
      <c r="AD414" s="10" t="str">
        <f t="shared" si="111"/>
        <v>A1</v>
      </c>
      <c r="AE414" s="12" t="str">
        <f t="shared" si="112"/>
        <v/>
      </c>
    </row>
    <row r="415" spans="1:31" x14ac:dyDescent="0.25">
      <c r="A415" s="5">
        <v>423</v>
      </c>
      <c r="B415" s="6" t="s">
        <v>1285</v>
      </c>
      <c r="C415" s="6" t="s">
        <v>1592</v>
      </c>
      <c r="D415" s="6" t="s">
        <v>49</v>
      </c>
      <c r="E415" s="6" t="s">
        <v>16</v>
      </c>
      <c r="F415" s="6">
        <v>30</v>
      </c>
      <c r="G415" s="6" t="s">
        <v>1593</v>
      </c>
      <c r="H415" s="6" t="s">
        <v>1594</v>
      </c>
      <c r="I415" s="6" t="s">
        <v>32</v>
      </c>
      <c r="J415" s="7">
        <v>43988</v>
      </c>
      <c r="K415" s="6">
        <v>63</v>
      </c>
      <c r="L415" s="6" t="s">
        <v>39</v>
      </c>
      <c r="M415" s="8"/>
      <c r="O415">
        <f t="shared" si="113"/>
        <v>0</v>
      </c>
      <c r="Q415" s="5" t="str">
        <f t="shared" si="98"/>
        <v>423</v>
      </c>
      <c r="R415" s="6" t="str">
        <f t="shared" si="99"/>
        <v>Vallie</v>
      </c>
      <c r="S415" s="6" t="str">
        <f t="shared" si="100"/>
        <v>Griggs</v>
      </c>
      <c r="T415" s="6" t="str">
        <f t="shared" si="101"/>
        <v>Miss</v>
      </c>
      <c r="U415" s="6" t="str">
        <f t="shared" si="102"/>
        <v>F</v>
      </c>
      <c r="V415" s="6" t="str">
        <f t="shared" si="103"/>
        <v>30</v>
      </c>
      <c r="W415" s="6" t="str">
        <f t="shared" si="104"/>
        <v>Bertram Street</v>
      </c>
      <c r="X415" s="6" t="str">
        <f t="shared" si="105"/>
        <v>et</v>
      </c>
      <c r="Y415" s="6" t="str">
        <f t="shared" si="106"/>
        <v>Bertram Street</v>
      </c>
      <c r="Z415" s="6" t="str">
        <f t="shared" si="107"/>
        <v>Romford</v>
      </c>
      <c r="AA415" s="6" t="str">
        <f t="shared" si="108"/>
        <v>WC</v>
      </c>
      <c r="AB415" s="7" t="str">
        <f t="shared" si="109"/>
        <v>43988</v>
      </c>
      <c r="AC415" s="6" t="str">
        <f t="shared" si="110"/>
        <v>63</v>
      </c>
      <c r="AD415" s="6" t="str">
        <f t="shared" si="111"/>
        <v>C1</v>
      </c>
      <c r="AE415" s="8" t="str">
        <f t="shared" si="112"/>
        <v/>
      </c>
    </row>
    <row r="416" spans="1:31" x14ac:dyDescent="0.25">
      <c r="A416" s="9">
        <v>424</v>
      </c>
      <c r="B416" s="10" t="s">
        <v>1595</v>
      </c>
      <c r="C416" s="10" t="s">
        <v>1596</v>
      </c>
      <c r="D416" s="10" t="s">
        <v>15</v>
      </c>
      <c r="E416" s="10" t="s">
        <v>16</v>
      </c>
      <c r="F416" s="10">
        <v>90</v>
      </c>
      <c r="G416" s="10" t="s">
        <v>1597</v>
      </c>
      <c r="H416" s="10" t="s">
        <v>1598</v>
      </c>
      <c r="I416" s="10" t="s">
        <v>32</v>
      </c>
      <c r="J416" s="11">
        <v>44499</v>
      </c>
      <c r="K416" s="10">
        <v>99</v>
      </c>
      <c r="L416" s="10" t="s">
        <v>44</v>
      </c>
      <c r="M416" s="12"/>
      <c r="O416">
        <f t="shared" si="113"/>
        <v>0</v>
      </c>
      <c r="Q416" s="9" t="str">
        <f t="shared" si="98"/>
        <v>424</v>
      </c>
      <c r="R416" s="10" t="str">
        <f t="shared" si="99"/>
        <v>Yong</v>
      </c>
      <c r="S416" s="10" t="str">
        <f t="shared" si="100"/>
        <v>Singleton</v>
      </c>
      <c r="T416" s="10" t="str">
        <f t="shared" si="101"/>
        <v>Mrs</v>
      </c>
      <c r="U416" s="10" t="str">
        <f t="shared" si="102"/>
        <v>F</v>
      </c>
      <c r="V416" s="10" t="str">
        <f t="shared" si="103"/>
        <v>90</v>
      </c>
      <c r="W416" s="10" t="str">
        <f t="shared" si="104"/>
        <v>Beryl Road</v>
      </c>
      <c r="X416" s="10" t="str">
        <f t="shared" si="105"/>
        <v>ad</v>
      </c>
      <c r="Y416" s="10" t="str">
        <f t="shared" si="106"/>
        <v>Beryl Road</v>
      </c>
      <c r="Z416" s="10" t="str">
        <f t="shared" si="107"/>
        <v>Montacute</v>
      </c>
      <c r="AA416" s="10" t="str">
        <f t="shared" si="108"/>
        <v>WC</v>
      </c>
      <c r="AB416" s="11" t="str">
        <f t="shared" si="109"/>
        <v>44499</v>
      </c>
      <c r="AC416" s="10" t="str">
        <f t="shared" si="110"/>
        <v>99</v>
      </c>
      <c r="AD416" s="10" t="str">
        <f t="shared" si="111"/>
        <v>D</v>
      </c>
      <c r="AE416" s="12" t="str">
        <f t="shared" si="112"/>
        <v/>
      </c>
    </row>
    <row r="417" spans="1:31" x14ac:dyDescent="0.25">
      <c r="A417" s="5">
        <v>425</v>
      </c>
      <c r="B417" s="6" t="s">
        <v>1599</v>
      </c>
      <c r="C417" s="6" t="s">
        <v>1600</v>
      </c>
      <c r="D417" s="6" t="s">
        <v>28</v>
      </c>
      <c r="E417" s="6" t="s">
        <v>29</v>
      </c>
      <c r="F417" s="6">
        <v>60</v>
      </c>
      <c r="G417" s="6" t="s">
        <v>1601</v>
      </c>
      <c r="H417" s="6" t="s">
        <v>1602</v>
      </c>
      <c r="I417" s="6" t="s">
        <v>32</v>
      </c>
      <c r="J417" s="7">
        <v>43727</v>
      </c>
      <c r="K417" s="6">
        <v>62</v>
      </c>
      <c r="L417" s="6" t="s">
        <v>68</v>
      </c>
      <c r="M417" s="8"/>
      <c r="O417">
        <f t="shared" si="113"/>
        <v>0</v>
      </c>
      <c r="Q417" s="5" t="str">
        <f t="shared" si="98"/>
        <v>425</v>
      </c>
      <c r="R417" s="6" t="str">
        <f t="shared" si="99"/>
        <v>Brendan</v>
      </c>
      <c r="S417" s="6" t="str">
        <f t="shared" si="100"/>
        <v>Jacobs</v>
      </c>
      <c r="T417" s="6" t="str">
        <f t="shared" si="101"/>
        <v>Mr</v>
      </c>
      <c r="U417" s="6" t="str">
        <f t="shared" si="102"/>
        <v>M</v>
      </c>
      <c r="V417" s="6" t="str">
        <f t="shared" si="103"/>
        <v>60</v>
      </c>
      <c r="W417" s="6" t="str">
        <f t="shared" si="104"/>
        <v>Besant Road</v>
      </c>
      <c r="X417" s="6" t="str">
        <f t="shared" si="105"/>
        <v>ad</v>
      </c>
      <c r="Y417" s="6" t="str">
        <f t="shared" si="106"/>
        <v>Besant Road</v>
      </c>
      <c r="Z417" s="6" t="str">
        <f t="shared" si="107"/>
        <v>Pembroke Dock</v>
      </c>
      <c r="AA417" s="6" t="str">
        <f t="shared" si="108"/>
        <v>WC</v>
      </c>
      <c r="AB417" s="7" t="str">
        <f t="shared" si="109"/>
        <v>43727</v>
      </c>
      <c r="AC417" s="6" t="str">
        <f t="shared" si="110"/>
        <v>62</v>
      </c>
      <c r="AD417" s="6" t="str">
        <f t="shared" si="111"/>
        <v>A2</v>
      </c>
      <c r="AE417" s="8" t="str">
        <f t="shared" si="112"/>
        <v/>
      </c>
    </row>
    <row r="418" spans="1:31" x14ac:dyDescent="0.25">
      <c r="A418" s="9">
        <v>426</v>
      </c>
      <c r="B418" s="10" t="s">
        <v>1603</v>
      </c>
      <c r="C418" s="10" t="s">
        <v>1025</v>
      </c>
      <c r="D418" s="10" t="s">
        <v>28</v>
      </c>
      <c r="E418" s="10" t="s">
        <v>29</v>
      </c>
      <c r="F418" s="10">
        <v>90</v>
      </c>
      <c r="G418" s="10" t="s">
        <v>1604</v>
      </c>
      <c r="H418" s="10" t="s">
        <v>1605</v>
      </c>
      <c r="I418" s="10" t="s">
        <v>238</v>
      </c>
      <c r="J418" s="11">
        <v>43870</v>
      </c>
      <c r="K418" s="10">
        <v>85</v>
      </c>
      <c r="L418" s="10" t="s">
        <v>78</v>
      </c>
      <c r="M418" s="12"/>
      <c r="O418">
        <f t="shared" si="113"/>
        <v>0</v>
      </c>
      <c r="Q418" s="9" t="str">
        <f t="shared" si="98"/>
        <v>426</v>
      </c>
      <c r="R418" s="10" t="str">
        <f t="shared" si="99"/>
        <v>Wilburn</v>
      </c>
      <c r="S418" s="10" t="str">
        <f t="shared" si="100"/>
        <v>Felton</v>
      </c>
      <c r="T418" s="10" t="str">
        <f t="shared" si="101"/>
        <v>Mr</v>
      </c>
      <c r="U418" s="10" t="str">
        <f t="shared" si="102"/>
        <v>M</v>
      </c>
      <c r="V418" s="10" t="str">
        <f t="shared" si="103"/>
        <v>90</v>
      </c>
      <c r="W418" s="10" t="str">
        <f t="shared" si="104"/>
        <v>Besant Way</v>
      </c>
      <c r="X418" s="10" t="str">
        <f t="shared" si="105"/>
        <v>ay</v>
      </c>
      <c r="Y418" s="10" t="str">
        <f t="shared" si="106"/>
        <v>Besant Way</v>
      </c>
      <c r="Z418" s="10" t="str">
        <f t="shared" si="107"/>
        <v>Chester Le Street</v>
      </c>
      <c r="AA418" s="10" t="str">
        <f t="shared" si="108"/>
        <v>CR</v>
      </c>
      <c r="AB418" s="11" t="str">
        <f t="shared" si="109"/>
        <v>43870</v>
      </c>
      <c r="AC418" s="10" t="str">
        <f t="shared" si="110"/>
        <v>85</v>
      </c>
      <c r="AD418" s="10" t="str">
        <f t="shared" si="111"/>
        <v>C2</v>
      </c>
      <c r="AE418" s="12" t="str">
        <f t="shared" si="112"/>
        <v/>
      </c>
    </row>
    <row r="419" spans="1:31" x14ac:dyDescent="0.25">
      <c r="A419" s="5">
        <v>427</v>
      </c>
      <c r="B419" s="6" t="s">
        <v>1606</v>
      </c>
      <c r="C419" s="6" t="s">
        <v>1607</v>
      </c>
      <c r="D419" s="6" t="s">
        <v>28</v>
      </c>
      <c r="E419" s="6" t="s">
        <v>29</v>
      </c>
      <c r="F419" s="6">
        <v>60</v>
      </c>
      <c r="G419" s="6" t="s">
        <v>1604</v>
      </c>
      <c r="H419" s="6" t="s">
        <v>1608</v>
      </c>
      <c r="I419" s="6" t="s">
        <v>32</v>
      </c>
      <c r="J419" s="7">
        <v>43774</v>
      </c>
      <c r="K419" s="6">
        <v>10</v>
      </c>
      <c r="L419" s="6" t="s">
        <v>39</v>
      </c>
      <c r="M419" s="8"/>
      <c r="O419">
        <f t="shared" si="113"/>
        <v>0</v>
      </c>
      <c r="Q419" s="5" t="str">
        <f t="shared" si="98"/>
        <v>427</v>
      </c>
      <c r="R419" s="6" t="str">
        <f t="shared" si="99"/>
        <v>Elijah</v>
      </c>
      <c r="S419" s="6" t="str">
        <f t="shared" si="100"/>
        <v>Salinas</v>
      </c>
      <c r="T419" s="6" t="str">
        <f t="shared" si="101"/>
        <v>Mr</v>
      </c>
      <c r="U419" s="6" t="str">
        <f t="shared" si="102"/>
        <v>M</v>
      </c>
      <c r="V419" s="6" t="str">
        <f t="shared" si="103"/>
        <v>60</v>
      </c>
      <c r="W419" s="6" t="str">
        <f t="shared" si="104"/>
        <v>Besant Way</v>
      </c>
      <c r="X419" s="6" t="str">
        <f t="shared" si="105"/>
        <v>ay</v>
      </c>
      <c r="Y419" s="6" t="str">
        <f t="shared" si="106"/>
        <v>Besant Way</v>
      </c>
      <c r="Z419" s="6" t="str">
        <f t="shared" si="107"/>
        <v>Penarth</v>
      </c>
      <c r="AA419" s="6" t="str">
        <f t="shared" si="108"/>
        <v>WC</v>
      </c>
      <c r="AB419" s="7" t="str">
        <f t="shared" si="109"/>
        <v>43774</v>
      </c>
      <c r="AC419" s="6" t="str">
        <f t="shared" si="110"/>
        <v>10</v>
      </c>
      <c r="AD419" s="6" t="str">
        <f t="shared" si="111"/>
        <v>C1</v>
      </c>
      <c r="AE419" s="8" t="str">
        <f t="shared" si="112"/>
        <v/>
      </c>
    </row>
    <row r="420" spans="1:31" x14ac:dyDescent="0.25">
      <c r="A420" s="9">
        <v>428</v>
      </c>
      <c r="B420" s="10" t="s">
        <v>1609</v>
      </c>
      <c r="C420" s="10" t="s">
        <v>1610</v>
      </c>
      <c r="D420" s="10" t="s">
        <v>15</v>
      </c>
      <c r="E420" s="10" t="s">
        <v>16</v>
      </c>
      <c r="F420" s="10">
        <v>60</v>
      </c>
      <c r="G420" s="10" t="s">
        <v>1611</v>
      </c>
      <c r="H420" s="10" t="s">
        <v>1612</v>
      </c>
      <c r="I420" s="10" t="s">
        <v>43</v>
      </c>
      <c r="J420" s="11">
        <v>43584</v>
      </c>
      <c r="K420" s="10">
        <v>65</v>
      </c>
      <c r="L420" s="10" t="s">
        <v>20</v>
      </c>
      <c r="M420" s="12"/>
      <c r="O420">
        <f t="shared" si="113"/>
        <v>0</v>
      </c>
      <c r="Q420" s="9" t="str">
        <f t="shared" si="98"/>
        <v>428</v>
      </c>
      <c r="R420" s="10" t="str">
        <f t="shared" si="99"/>
        <v>Jesusita</v>
      </c>
      <c r="S420" s="10" t="str">
        <f t="shared" si="100"/>
        <v>Sutherland</v>
      </c>
      <c r="T420" s="10" t="str">
        <f t="shared" si="101"/>
        <v>Mrs</v>
      </c>
      <c r="U420" s="10" t="str">
        <f t="shared" si="102"/>
        <v>F</v>
      </c>
      <c r="V420" s="10" t="str">
        <f t="shared" si="103"/>
        <v>60</v>
      </c>
      <c r="W420" s="10" t="str">
        <f t="shared" si="104"/>
        <v>Besley Street</v>
      </c>
      <c r="X420" s="10" t="str">
        <f t="shared" si="105"/>
        <v>et</v>
      </c>
      <c r="Y420" s="10" t="str">
        <f t="shared" si="106"/>
        <v>Besley Street</v>
      </c>
      <c r="Z420" s="10" t="str">
        <f t="shared" si="107"/>
        <v>Arbroath</v>
      </c>
      <c r="AA420" s="10" t="str">
        <f t="shared" si="108"/>
        <v>KY</v>
      </c>
      <c r="AB420" s="11" t="str">
        <f t="shared" si="109"/>
        <v>43584</v>
      </c>
      <c r="AC420" s="10" t="str">
        <f t="shared" si="110"/>
        <v>65</v>
      </c>
      <c r="AD420" s="10" t="str">
        <f t="shared" si="111"/>
        <v>B</v>
      </c>
      <c r="AE420" s="12" t="str">
        <f t="shared" si="112"/>
        <v/>
      </c>
    </row>
    <row r="421" spans="1:31" x14ac:dyDescent="0.25">
      <c r="A421" s="5">
        <v>429</v>
      </c>
      <c r="B421" s="6" t="s">
        <v>367</v>
      </c>
      <c r="C421" s="6" t="s">
        <v>1291</v>
      </c>
      <c r="D421" s="6" t="s">
        <v>28</v>
      </c>
      <c r="E421" s="6" t="s">
        <v>29</v>
      </c>
      <c r="F421" s="6">
        <v>90</v>
      </c>
      <c r="G421" s="6" t="s">
        <v>1613</v>
      </c>
      <c r="H421" s="6" t="s">
        <v>1614</v>
      </c>
      <c r="I421" s="6" t="s">
        <v>144</v>
      </c>
      <c r="J421" s="7">
        <v>44170</v>
      </c>
      <c r="K421" s="6">
        <v>82</v>
      </c>
      <c r="L421" s="6" t="s">
        <v>99</v>
      </c>
      <c r="M421" s="8"/>
      <c r="O421">
        <f t="shared" si="113"/>
        <v>0</v>
      </c>
      <c r="Q421" s="5" t="str">
        <f t="shared" si="98"/>
        <v>429</v>
      </c>
      <c r="R421" s="6" t="str">
        <f t="shared" si="99"/>
        <v>Royal</v>
      </c>
      <c r="S421" s="6" t="str">
        <f t="shared" si="100"/>
        <v>Alexander</v>
      </c>
      <c r="T421" s="6" t="str">
        <f t="shared" si="101"/>
        <v>Mr</v>
      </c>
      <c r="U421" s="6" t="str">
        <f t="shared" si="102"/>
        <v>M</v>
      </c>
      <c r="V421" s="6" t="str">
        <f t="shared" si="103"/>
        <v>90</v>
      </c>
      <c r="W421" s="6" t="str">
        <f t="shared" si="104"/>
        <v>Bessborough Gardens</v>
      </c>
      <c r="X421" s="6" t="str">
        <f t="shared" si="105"/>
        <v>ns</v>
      </c>
      <c r="Y421" s="6" t="str">
        <f t="shared" si="106"/>
        <v>Bessborough Gardens</v>
      </c>
      <c r="Z421" s="6" t="str">
        <f t="shared" si="107"/>
        <v>Haltwhistle</v>
      </c>
      <c r="AA421" s="6" t="str">
        <f t="shared" si="108"/>
        <v>UB</v>
      </c>
      <c r="AB421" s="7" t="str">
        <f t="shared" si="109"/>
        <v>44170</v>
      </c>
      <c r="AC421" s="6" t="str">
        <f t="shared" si="110"/>
        <v>82</v>
      </c>
      <c r="AD421" s="6" t="str">
        <f t="shared" si="111"/>
        <v>E</v>
      </c>
      <c r="AE421" s="8" t="str">
        <f t="shared" si="112"/>
        <v/>
      </c>
    </row>
    <row r="422" spans="1:31" x14ac:dyDescent="0.25">
      <c r="A422" s="9">
        <v>430</v>
      </c>
      <c r="B422" s="10" t="s">
        <v>1615</v>
      </c>
      <c r="C422" s="10" t="s">
        <v>1616</v>
      </c>
      <c r="D422" s="10" t="s">
        <v>28</v>
      </c>
      <c r="E422" s="10" t="s">
        <v>29</v>
      </c>
      <c r="F422" s="10">
        <v>60</v>
      </c>
      <c r="G422" s="10" t="s">
        <v>1617</v>
      </c>
      <c r="H422" s="10" t="s">
        <v>1618</v>
      </c>
      <c r="I422" s="10" t="s">
        <v>32</v>
      </c>
      <c r="J422" s="11">
        <v>44257</v>
      </c>
      <c r="K422" s="10">
        <v>21</v>
      </c>
      <c r="L422" s="10" t="s">
        <v>44</v>
      </c>
      <c r="M422" s="12"/>
      <c r="O422">
        <f t="shared" si="113"/>
        <v>0</v>
      </c>
      <c r="Q422" s="9" t="str">
        <f t="shared" si="98"/>
        <v>430</v>
      </c>
      <c r="R422" s="10" t="str">
        <f t="shared" si="99"/>
        <v>Roger</v>
      </c>
      <c r="S422" s="10" t="str">
        <f t="shared" si="100"/>
        <v>Seymour</v>
      </c>
      <c r="T422" s="10" t="str">
        <f t="shared" si="101"/>
        <v>Mr</v>
      </c>
      <c r="U422" s="10" t="str">
        <f t="shared" si="102"/>
        <v>M</v>
      </c>
      <c r="V422" s="10" t="str">
        <f t="shared" si="103"/>
        <v>60</v>
      </c>
      <c r="W422" s="10" t="str">
        <f t="shared" si="104"/>
        <v>Beswick Mews</v>
      </c>
      <c r="X422" s="10" t="str">
        <f t="shared" si="105"/>
        <v>ws</v>
      </c>
      <c r="Y422" s="10" t="str">
        <f t="shared" si="106"/>
        <v>Beswick Mews</v>
      </c>
      <c r="Z422" s="10" t="str">
        <f t="shared" si="107"/>
        <v>Matlock</v>
      </c>
      <c r="AA422" s="10" t="str">
        <f t="shared" si="108"/>
        <v>WC</v>
      </c>
      <c r="AB422" s="11" t="str">
        <f t="shared" si="109"/>
        <v>44257</v>
      </c>
      <c r="AC422" s="10" t="str">
        <f t="shared" si="110"/>
        <v>21</v>
      </c>
      <c r="AD422" s="10" t="str">
        <f t="shared" si="111"/>
        <v>D</v>
      </c>
      <c r="AE422" s="12" t="str">
        <f t="shared" si="112"/>
        <v/>
      </c>
    </row>
    <row r="423" spans="1:31" x14ac:dyDescent="0.25">
      <c r="A423" s="5">
        <v>431</v>
      </c>
      <c r="B423" s="6" t="s">
        <v>1619</v>
      </c>
      <c r="C423" s="6" t="s">
        <v>1620</v>
      </c>
      <c r="D423" s="6" t="s">
        <v>49</v>
      </c>
      <c r="E423" s="6" t="s">
        <v>16</v>
      </c>
      <c r="F423" s="6">
        <v>60</v>
      </c>
      <c r="G423" s="6" t="s">
        <v>1621</v>
      </c>
      <c r="H423" s="6" t="s">
        <v>1622</v>
      </c>
      <c r="I423" s="6" t="s">
        <v>32</v>
      </c>
      <c r="J423" s="7">
        <v>44232</v>
      </c>
      <c r="K423" s="6">
        <v>19</v>
      </c>
      <c r="L423" s="6" t="s">
        <v>20</v>
      </c>
      <c r="M423" s="8"/>
      <c r="O423">
        <f t="shared" si="113"/>
        <v>0</v>
      </c>
      <c r="Q423" s="5" t="str">
        <f t="shared" si="98"/>
        <v>431</v>
      </c>
      <c r="R423" s="6" t="str">
        <f t="shared" si="99"/>
        <v>Eleonore</v>
      </c>
      <c r="S423" s="6" t="str">
        <f t="shared" si="100"/>
        <v>Small</v>
      </c>
      <c r="T423" s="6" t="str">
        <f t="shared" si="101"/>
        <v>Miss</v>
      </c>
      <c r="U423" s="6" t="str">
        <f t="shared" si="102"/>
        <v>F</v>
      </c>
      <c r="V423" s="6" t="str">
        <f t="shared" si="103"/>
        <v>60</v>
      </c>
      <c r="W423" s="6" t="str">
        <f t="shared" si="104"/>
        <v>Betstyle Road</v>
      </c>
      <c r="X423" s="6" t="str">
        <f t="shared" si="105"/>
        <v>ad</v>
      </c>
      <c r="Y423" s="6" t="str">
        <f t="shared" si="106"/>
        <v>Betstyle Road</v>
      </c>
      <c r="Z423" s="6" t="str">
        <f t="shared" si="107"/>
        <v>Sturminster Newton</v>
      </c>
      <c r="AA423" s="6" t="str">
        <f t="shared" si="108"/>
        <v>WC</v>
      </c>
      <c r="AB423" s="7" t="str">
        <f t="shared" si="109"/>
        <v>44232</v>
      </c>
      <c r="AC423" s="6" t="str">
        <f t="shared" si="110"/>
        <v>19</v>
      </c>
      <c r="AD423" s="6" t="str">
        <f t="shared" si="111"/>
        <v>B</v>
      </c>
      <c r="AE423" s="8" t="str">
        <f t="shared" si="112"/>
        <v/>
      </c>
    </row>
    <row r="424" spans="1:31" x14ac:dyDescent="0.25">
      <c r="A424" s="9">
        <v>432</v>
      </c>
      <c r="B424" s="10" t="s">
        <v>1623</v>
      </c>
      <c r="C424" s="10" t="s">
        <v>704</v>
      </c>
      <c r="D424" s="10" t="s">
        <v>28</v>
      </c>
      <c r="E424" s="10" t="s">
        <v>29</v>
      </c>
      <c r="F424" s="10">
        <v>60</v>
      </c>
      <c r="G424" s="10" t="s">
        <v>1624</v>
      </c>
      <c r="H424" s="10" t="s">
        <v>1625</v>
      </c>
      <c r="I424" s="10" t="s">
        <v>32</v>
      </c>
      <c r="J424" s="11">
        <v>44329</v>
      </c>
      <c r="K424" s="10">
        <v>76</v>
      </c>
      <c r="L424" s="10" t="s">
        <v>39</v>
      </c>
      <c r="M424" s="12"/>
      <c r="O424">
        <f t="shared" si="113"/>
        <v>0</v>
      </c>
      <c r="Q424" s="9" t="str">
        <f t="shared" si="98"/>
        <v>432</v>
      </c>
      <c r="R424" s="10" t="str">
        <f t="shared" si="99"/>
        <v>Warner</v>
      </c>
      <c r="S424" s="10" t="str">
        <f t="shared" si="100"/>
        <v>Lancaster</v>
      </c>
      <c r="T424" s="10" t="str">
        <f t="shared" si="101"/>
        <v>Mr</v>
      </c>
      <c r="U424" s="10" t="str">
        <f t="shared" si="102"/>
        <v>M</v>
      </c>
      <c r="V424" s="10" t="str">
        <f t="shared" si="103"/>
        <v>60</v>
      </c>
      <c r="W424" s="10" t="str">
        <f t="shared" si="104"/>
        <v>Bettridge Road</v>
      </c>
      <c r="X424" s="10" t="str">
        <f t="shared" si="105"/>
        <v>ad</v>
      </c>
      <c r="Y424" s="10" t="str">
        <f t="shared" si="106"/>
        <v>Bettridge Road</v>
      </c>
      <c r="Z424" s="10" t="str">
        <f t="shared" si="107"/>
        <v>Munlochy</v>
      </c>
      <c r="AA424" s="10" t="str">
        <f t="shared" si="108"/>
        <v>WC</v>
      </c>
      <c r="AB424" s="11" t="str">
        <f t="shared" si="109"/>
        <v>44329</v>
      </c>
      <c r="AC424" s="10" t="str">
        <f t="shared" si="110"/>
        <v>76</v>
      </c>
      <c r="AD424" s="10" t="str">
        <f t="shared" si="111"/>
        <v>C1</v>
      </c>
      <c r="AE424" s="12" t="str">
        <f t="shared" si="112"/>
        <v/>
      </c>
    </row>
    <row r="425" spans="1:31" x14ac:dyDescent="0.25">
      <c r="A425" s="5">
        <v>433</v>
      </c>
      <c r="B425" s="6" t="s">
        <v>177</v>
      </c>
      <c r="C425" s="6" t="s">
        <v>354</v>
      </c>
      <c r="D425" s="6" t="s">
        <v>28</v>
      </c>
      <c r="E425" s="6" t="s">
        <v>29</v>
      </c>
      <c r="F425" s="6">
        <v>90</v>
      </c>
      <c r="G425" s="6" t="s">
        <v>1626</v>
      </c>
      <c r="H425" s="6" t="s">
        <v>746</v>
      </c>
      <c r="I425" s="6" t="s">
        <v>25</v>
      </c>
      <c r="J425" s="7">
        <v>44096</v>
      </c>
      <c r="K425" s="6">
        <v>41</v>
      </c>
      <c r="L425" s="6" t="s">
        <v>157</v>
      </c>
      <c r="M425" s="8"/>
      <c r="O425">
        <f t="shared" si="113"/>
        <v>0</v>
      </c>
      <c r="Q425" s="5" t="str">
        <f t="shared" si="98"/>
        <v>433</v>
      </c>
      <c r="R425" s="6" t="str">
        <f t="shared" si="99"/>
        <v>Nicky</v>
      </c>
      <c r="S425" s="6" t="str">
        <f t="shared" si="100"/>
        <v>Ashley</v>
      </c>
      <c r="T425" s="6" t="str">
        <f t="shared" si="101"/>
        <v>Mr</v>
      </c>
      <c r="U425" s="6" t="str">
        <f t="shared" si="102"/>
        <v>M</v>
      </c>
      <c r="V425" s="6" t="str">
        <f t="shared" si="103"/>
        <v>90</v>
      </c>
      <c r="W425" s="6" t="str">
        <f t="shared" si="104"/>
        <v>Beulah Hill</v>
      </c>
      <c r="X425" s="6" t="str">
        <f t="shared" si="105"/>
        <v>ll</v>
      </c>
      <c r="Y425" s="6" t="str">
        <f t="shared" si="106"/>
        <v>Beulah Hill</v>
      </c>
      <c r="Z425" s="6" t="str">
        <f t="shared" si="107"/>
        <v>Ilkeston</v>
      </c>
      <c r="AA425" s="6" t="str">
        <f t="shared" si="108"/>
        <v>HG</v>
      </c>
      <c r="AB425" s="7" t="str">
        <f t="shared" si="109"/>
        <v>44096</v>
      </c>
      <c r="AC425" s="6" t="str">
        <f t="shared" si="110"/>
        <v>41</v>
      </c>
      <c r="AD425" s="6" t="str">
        <f t="shared" si="111"/>
        <v>C3</v>
      </c>
      <c r="AE425" s="8" t="str">
        <f t="shared" si="112"/>
        <v/>
      </c>
    </row>
    <row r="426" spans="1:31" x14ac:dyDescent="0.25">
      <c r="A426" s="9">
        <v>434</v>
      </c>
      <c r="B426" s="10" t="s">
        <v>1627</v>
      </c>
      <c r="C426" s="10" t="s">
        <v>1628</v>
      </c>
      <c r="D426" s="10" t="s">
        <v>28</v>
      </c>
      <c r="E426" s="10" t="s">
        <v>29</v>
      </c>
      <c r="F426" s="10">
        <v>60</v>
      </c>
      <c r="G426" s="10" t="s">
        <v>1629</v>
      </c>
      <c r="H426" s="10" t="s">
        <v>135</v>
      </c>
      <c r="I426" s="10" t="s">
        <v>32</v>
      </c>
      <c r="J426" s="11">
        <v>44546</v>
      </c>
      <c r="K426" s="10">
        <v>42</v>
      </c>
      <c r="L426" s="10" t="s">
        <v>78</v>
      </c>
      <c r="M426" s="12"/>
      <c r="O426">
        <f t="shared" si="113"/>
        <v>0</v>
      </c>
      <c r="Q426" s="9" t="str">
        <f t="shared" si="98"/>
        <v>434</v>
      </c>
      <c r="R426" s="10" t="str">
        <f t="shared" si="99"/>
        <v>Edward</v>
      </c>
      <c r="S426" s="10" t="str">
        <f t="shared" si="100"/>
        <v>Contreras</v>
      </c>
      <c r="T426" s="10" t="str">
        <f t="shared" si="101"/>
        <v>Mr</v>
      </c>
      <c r="U426" s="10" t="str">
        <f t="shared" si="102"/>
        <v>M</v>
      </c>
      <c r="V426" s="10" t="str">
        <f t="shared" si="103"/>
        <v>60</v>
      </c>
      <c r="W426" s="10" t="str">
        <f t="shared" si="104"/>
        <v>Beulah Place</v>
      </c>
      <c r="X426" s="10" t="str">
        <f t="shared" si="105"/>
        <v>ce</v>
      </c>
      <c r="Y426" s="10" t="str">
        <f t="shared" si="106"/>
        <v>Beulah Place</v>
      </c>
      <c r="Z426" s="10" t="str">
        <f t="shared" si="107"/>
        <v>West Yorkshire</v>
      </c>
      <c r="AA426" s="10" t="str">
        <f t="shared" si="108"/>
        <v>WC</v>
      </c>
      <c r="AB426" s="11" t="str">
        <f t="shared" si="109"/>
        <v>44546</v>
      </c>
      <c r="AC426" s="10" t="str">
        <f t="shared" si="110"/>
        <v>42</v>
      </c>
      <c r="AD426" s="10" t="str">
        <f t="shared" si="111"/>
        <v>C2</v>
      </c>
      <c r="AE426" s="12" t="str">
        <f t="shared" si="112"/>
        <v/>
      </c>
    </row>
    <row r="427" spans="1:31" x14ac:dyDescent="0.25">
      <c r="A427" s="5">
        <v>435</v>
      </c>
      <c r="B427" s="6" t="s">
        <v>1630</v>
      </c>
      <c r="C427" s="6" t="s">
        <v>1631</v>
      </c>
      <c r="D427" s="6" t="s">
        <v>28</v>
      </c>
      <c r="E427" s="6" t="s">
        <v>29</v>
      </c>
      <c r="F427" s="6">
        <v>30</v>
      </c>
      <c r="G427" s="6" t="s">
        <v>1632</v>
      </c>
      <c r="H427" s="6" t="s">
        <v>494</v>
      </c>
      <c r="I427" s="6" t="s">
        <v>32</v>
      </c>
      <c r="J427" s="7">
        <v>44280</v>
      </c>
      <c r="K427" s="6">
        <v>38</v>
      </c>
      <c r="L427" s="6" t="s">
        <v>68</v>
      </c>
      <c r="M427" s="8"/>
      <c r="O427">
        <f t="shared" si="113"/>
        <v>0</v>
      </c>
      <c r="Q427" s="5" t="str">
        <f t="shared" si="98"/>
        <v>435</v>
      </c>
      <c r="R427" s="6" t="str">
        <f t="shared" si="99"/>
        <v>Terrell</v>
      </c>
      <c r="S427" s="6" t="str">
        <f t="shared" si="100"/>
        <v>Triplett</v>
      </c>
      <c r="T427" s="6" t="str">
        <f t="shared" si="101"/>
        <v>Mr</v>
      </c>
      <c r="U427" s="6" t="str">
        <f t="shared" si="102"/>
        <v>M</v>
      </c>
      <c r="V427" s="6" t="str">
        <f t="shared" si="103"/>
        <v>30</v>
      </c>
      <c r="W427" s="6" t="str">
        <f t="shared" si="104"/>
        <v>Bevan Road</v>
      </c>
      <c r="X427" s="6" t="str">
        <f t="shared" si="105"/>
        <v>ad</v>
      </c>
      <c r="Y427" s="6" t="str">
        <f t="shared" si="106"/>
        <v>Bevan Road</v>
      </c>
      <c r="Z427" s="6" t="str">
        <f t="shared" si="107"/>
        <v>Whitehaven</v>
      </c>
      <c r="AA427" s="6" t="str">
        <f t="shared" si="108"/>
        <v>WC</v>
      </c>
      <c r="AB427" s="7" t="str">
        <f t="shared" si="109"/>
        <v>44280</v>
      </c>
      <c r="AC427" s="6" t="str">
        <f t="shared" si="110"/>
        <v>38</v>
      </c>
      <c r="AD427" s="6" t="str">
        <f t="shared" si="111"/>
        <v>A2</v>
      </c>
      <c r="AE427" s="8" t="str">
        <f t="shared" si="112"/>
        <v/>
      </c>
    </row>
    <row r="428" spans="1:31" x14ac:dyDescent="0.25">
      <c r="A428" s="9">
        <v>436</v>
      </c>
      <c r="B428" s="10" t="s">
        <v>1633</v>
      </c>
      <c r="C428" s="10" t="s">
        <v>1634</v>
      </c>
      <c r="D428" s="10" t="s">
        <v>49</v>
      </c>
      <c r="E428" s="10" t="s">
        <v>16</v>
      </c>
      <c r="F428" s="10">
        <v>30</v>
      </c>
      <c r="G428" s="10" t="s">
        <v>1635</v>
      </c>
      <c r="H428" s="10" t="s">
        <v>1636</v>
      </c>
      <c r="I428" s="10" t="s">
        <v>122</v>
      </c>
      <c r="J428" s="11">
        <v>43978</v>
      </c>
      <c r="K428" s="10">
        <v>87</v>
      </c>
      <c r="L428" s="10" t="s">
        <v>157</v>
      </c>
      <c r="M428" s="12"/>
      <c r="O428">
        <f t="shared" si="113"/>
        <v>0</v>
      </c>
      <c r="Q428" s="9" t="str">
        <f t="shared" si="98"/>
        <v>436</v>
      </c>
      <c r="R428" s="10" t="str">
        <f t="shared" si="99"/>
        <v>Shalanda</v>
      </c>
      <c r="S428" s="10" t="str">
        <f t="shared" si="100"/>
        <v>Donahue</v>
      </c>
      <c r="T428" s="10" t="str">
        <f t="shared" si="101"/>
        <v>Miss</v>
      </c>
      <c r="U428" s="10" t="str">
        <f t="shared" si="102"/>
        <v>F</v>
      </c>
      <c r="V428" s="10" t="str">
        <f t="shared" si="103"/>
        <v>30</v>
      </c>
      <c r="W428" s="10" t="str">
        <f t="shared" si="104"/>
        <v>Bevan Street</v>
      </c>
      <c r="X428" s="10" t="str">
        <f t="shared" si="105"/>
        <v>et</v>
      </c>
      <c r="Y428" s="10" t="str">
        <f t="shared" si="106"/>
        <v>Bevan Street</v>
      </c>
      <c r="Z428" s="10" t="str">
        <f t="shared" si="107"/>
        <v>Llanerchymedd</v>
      </c>
      <c r="AA428" s="10" t="str">
        <f t="shared" si="108"/>
        <v>WN</v>
      </c>
      <c r="AB428" s="11" t="str">
        <f t="shared" si="109"/>
        <v>43978</v>
      </c>
      <c r="AC428" s="10" t="str">
        <f t="shared" si="110"/>
        <v>87</v>
      </c>
      <c r="AD428" s="10" t="str">
        <f t="shared" si="111"/>
        <v>C3</v>
      </c>
      <c r="AE428" s="12" t="str">
        <f t="shared" si="112"/>
        <v/>
      </c>
    </row>
    <row r="429" spans="1:31" x14ac:dyDescent="0.25">
      <c r="A429" s="5">
        <v>437</v>
      </c>
      <c r="B429" s="6" t="s">
        <v>1637</v>
      </c>
      <c r="C429" s="6" t="s">
        <v>1638</v>
      </c>
      <c r="D429" s="6" t="s">
        <v>41</v>
      </c>
      <c r="E429" s="6" t="s">
        <v>16</v>
      </c>
      <c r="F429" s="6">
        <v>90</v>
      </c>
      <c r="G429" s="6" t="s">
        <v>1639</v>
      </c>
      <c r="H429" s="6" t="s">
        <v>1640</v>
      </c>
      <c r="I429" s="6" t="s">
        <v>550</v>
      </c>
      <c r="J429" s="7">
        <v>44344</v>
      </c>
      <c r="K429" s="6">
        <v>96</v>
      </c>
      <c r="L429" s="6" t="s">
        <v>157</v>
      </c>
      <c r="M429" s="8"/>
      <c r="O429">
        <f t="shared" si="113"/>
        <v>0</v>
      </c>
      <c r="Q429" s="5" t="str">
        <f t="shared" si="98"/>
        <v>437</v>
      </c>
      <c r="R429" s="6" t="str">
        <f t="shared" si="99"/>
        <v>Alleen</v>
      </c>
      <c r="S429" s="6" t="str">
        <f t="shared" si="100"/>
        <v>Lim</v>
      </c>
      <c r="T429" s="6" t="str">
        <f t="shared" si="101"/>
        <v>Ms</v>
      </c>
      <c r="U429" s="6" t="str">
        <f t="shared" si="102"/>
        <v>F</v>
      </c>
      <c r="V429" s="6" t="str">
        <f t="shared" si="103"/>
        <v>90</v>
      </c>
      <c r="W429" s="6" t="str">
        <f t="shared" si="104"/>
        <v>Beverley Gardens</v>
      </c>
      <c r="X429" s="6" t="str">
        <f t="shared" si="105"/>
        <v>ns</v>
      </c>
      <c r="Y429" s="6" t="str">
        <f t="shared" si="106"/>
        <v>Beverley Gardens</v>
      </c>
      <c r="Z429" s="6" t="str">
        <f t="shared" si="107"/>
        <v>Bicester</v>
      </c>
      <c r="AA429" s="6" t="str">
        <f t="shared" si="108"/>
        <v>DY</v>
      </c>
      <c r="AB429" s="7" t="str">
        <f t="shared" si="109"/>
        <v>44344</v>
      </c>
      <c r="AC429" s="6" t="str">
        <f t="shared" si="110"/>
        <v>96</v>
      </c>
      <c r="AD429" s="6" t="str">
        <f t="shared" si="111"/>
        <v>C3</v>
      </c>
      <c r="AE429" s="8" t="str">
        <f t="shared" si="112"/>
        <v/>
      </c>
    </row>
    <row r="430" spans="1:31" x14ac:dyDescent="0.25">
      <c r="A430" s="9">
        <v>438</v>
      </c>
      <c r="B430" s="10" t="s">
        <v>1641</v>
      </c>
      <c r="C430" s="10" t="s">
        <v>1642</v>
      </c>
      <c r="D430" s="10" t="s">
        <v>41</v>
      </c>
      <c r="E430" s="10" t="s">
        <v>16</v>
      </c>
      <c r="F430" s="10">
        <v>30</v>
      </c>
      <c r="G430" s="10" t="s">
        <v>1643</v>
      </c>
      <c r="H430" s="10" t="s">
        <v>1644</v>
      </c>
      <c r="I430" s="10" t="s">
        <v>1645</v>
      </c>
      <c r="J430" s="11">
        <v>44060</v>
      </c>
      <c r="K430" s="10">
        <v>79</v>
      </c>
      <c r="L430" s="10" t="s">
        <v>99</v>
      </c>
      <c r="M430" s="12"/>
      <c r="O430">
        <f t="shared" si="113"/>
        <v>0</v>
      </c>
      <c r="Q430" s="9" t="str">
        <f t="shared" si="98"/>
        <v>438</v>
      </c>
      <c r="R430" s="10" t="str">
        <f t="shared" si="99"/>
        <v>Gena</v>
      </c>
      <c r="S430" s="10" t="str">
        <f t="shared" si="100"/>
        <v>Pena</v>
      </c>
      <c r="T430" s="10" t="str">
        <f t="shared" si="101"/>
        <v>Ms</v>
      </c>
      <c r="U430" s="10" t="str">
        <f t="shared" si="102"/>
        <v>F</v>
      </c>
      <c r="V430" s="10" t="str">
        <f t="shared" si="103"/>
        <v>30</v>
      </c>
      <c r="W430" s="10" t="str">
        <f t="shared" si="104"/>
        <v>Bevin Close</v>
      </c>
      <c r="X430" s="10" t="str">
        <f t="shared" si="105"/>
        <v>se</v>
      </c>
      <c r="Y430" s="10" t="str">
        <f t="shared" si="106"/>
        <v>Bevin Close</v>
      </c>
      <c r="Z430" s="10" t="str">
        <f t="shared" si="107"/>
        <v>Aberdare</v>
      </c>
      <c r="AA430" s="10" t="str">
        <f t="shared" si="108"/>
        <v>WD</v>
      </c>
      <c r="AB430" s="11" t="str">
        <f t="shared" si="109"/>
        <v>44060</v>
      </c>
      <c r="AC430" s="10" t="str">
        <f t="shared" si="110"/>
        <v>79</v>
      </c>
      <c r="AD430" s="10" t="str">
        <f t="shared" si="111"/>
        <v>E</v>
      </c>
      <c r="AE430" s="12" t="str">
        <f t="shared" si="112"/>
        <v/>
      </c>
    </row>
    <row r="431" spans="1:31" x14ac:dyDescent="0.25">
      <c r="A431" s="5">
        <v>439</v>
      </c>
      <c r="B431" s="6" t="s">
        <v>1646</v>
      </c>
      <c r="C431" s="6" t="s">
        <v>1647</v>
      </c>
      <c r="D431" s="6" t="s">
        <v>90</v>
      </c>
      <c r="E431" s="6" t="s">
        <v>16</v>
      </c>
      <c r="F431" s="6">
        <v>30</v>
      </c>
      <c r="G431" s="6" t="s">
        <v>1648</v>
      </c>
      <c r="H431" s="6" t="s">
        <v>1649</v>
      </c>
      <c r="I431" s="6" t="s">
        <v>185</v>
      </c>
      <c r="J431" s="7">
        <v>43736</v>
      </c>
      <c r="K431" s="6">
        <v>78</v>
      </c>
      <c r="L431" s="6" t="s">
        <v>157</v>
      </c>
      <c r="M431" s="8"/>
      <c r="O431">
        <f t="shared" si="113"/>
        <v>0</v>
      </c>
      <c r="Q431" s="5" t="str">
        <f t="shared" si="98"/>
        <v>439</v>
      </c>
      <c r="R431" s="6" t="str">
        <f t="shared" si="99"/>
        <v>Xuan</v>
      </c>
      <c r="S431" s="6" t="str">
        <f t="shared" si="100"/>
        <v>Tatum</v>
      </c>
      <c r="T431" s="6" t="str">
        <f t="shared" si="101"/>
        <v>Dr</v>
      </c>
      <c r="U431" s="6" t="str">
        <f t="shared" si="102"/>
        <v>F</v>
      </c>
      <c r="V431" s="6" t="str">
        <f t="shared" si="103"/>
        <v>30</v>
      </c>
      <c r="W431" s="6" t="str">
        <f t="shared" si="104"/>
        <v>Bevis Marks</v>
      </c>
      <c r="X431" s="6" t="str">
        <f t="shared" si="105"/>
        <v>ks</v>
      </c>
      <c r="Y431" s="6" t="str">
        <f t="shared" si="106"/>
        <v>Bevis Marks</v>
      </c>
      <c r="Z431" s="6" t="str">
        <f t="shared" si="107"/>
        <v>Gordon</v>
      </c>
      <c r="AA431" s="6" t="str">
        <f t="shared" si="108"/>
        <v>HX</v>
      </c>
      <c r="AB431" s="7" t="str">
        <f t="shared" si="109"/>
        <v>43736</v>
      </c>
      <c r="AC431" s="6" t="str">
        <f t="shared" si="110"/>
        <v>78</v>
      </c>
      <c r="AD431" s="6" t="str">
        <f t="shared" si="111"/>
        <v>C3</v>
      </c>
      <c r="AE431" s="8" t="str">
        <f t="shared" si="112"/>
        <v/>
      </c>
    </row>
    <row r="432" spans="1:31" x14ac:dyDescent="0.25">
      <c r="A432" s="9">
        <v>440</v>
      </c>
      <c r="B432" s="10" t="s">
        <v>1650</v>
      </c>
      <c r="C432" s="10" t="s">
        <v>1651</v>
      </c>
      <c r="D432" s="10" t="s">
        <v>28</v>
      </c>
      <c r="E432" s="10" t="s">
        <v>29</v>
      </c>
      <c r="F432" s="10">
        <v>60</v>
      </c>
      <c r="G432" s="10" t="s">
        <v>1652</v>
      </c>
      <c r="H432" s="10" t="s">
        <v>1653</v>
      </c>
      <c r="I432" s="10" t="s">
        <v>32</v>
      </c>
      <c r="J432" s="11">
        <v>44395</v>
      </c>
      <c r="K432" s="10">
        <v>23</v>
      </c>
      <c r="L432" s="10" t="s">
        <v>39</v>
      </c>
      <c r="M432" s="12"/>
      <c r="O432">
        <f t="shared" si="113"/>
        <v>0</v>
      </c>
      <c r="Q432" s="9" t="str">
        <f t="shared" si="98"/>
        <v>440</v>
      </c>
      <c r="R432" s="10" t="str">
        <f t="shared" si="99"/>
        <v>Maurice</v>
      </c>
      <c r="S432" s="10" t="str">
        <f t="shared" si="100"/>
        <v>Winston</v>
      </c>
      <c r="T432" s="10" t="str">
        <f t="shared" si="101"/>
        <v>Mr</v>
      </c>
      <c r="U432" s="10" t="str">
        <f t="shared" si="102"/>
        <v>M</v>
      </c>
      <c r="V432" s="10" t="str">
        <f t="shared" si="103"/>
        <v>60</v>
      </c>
      <c r="W432" s="10" t="str">
        <f t="shared" si="104"/>
        <v>Bewdley Street</v>
      </c>
      <c r="X432" s="10" t="str">
        <f t="shared" si="105"/>
        <v>et</v>
      </c>
      <c r="Y432" s="10" t="str">
        <f t="shared" si="106"/>
        <v>Bewdley Street</v>
      </c>
      <c r="Z432" s="10" t="str">
        <f t="shared" si="107"/>
        <v>Surrey</v>
      </c>
      <c r="AA432" s="10" t="str">
        <f t="shared" si="108"/>
        <v>WC</v>
      </c>
      <c r="AB432" s="11" t="str">
        <f t="shared" si="109"/>
        <v>44395</v>
      </c>
      <c r="AC432" s="10" t="str">
        <f t="shared" si="110"/>
        <v>23</v>
      </c>
      <c r="AD432" s="10" t="str">
        <f t="shared" si="111"/>
        <v>C1</v>
      </c>
      <c r="AE432" s="12" t="str">
        <f t="shared" si="112"/>
        <v/>
      </c>
    </row>
    <row r="433" spans="1:31" x14ac:dyDescent="0.25">
      <c r="A433" s="9">
        <v>442</v>
      </c>
      <c r="B433" s="10" t="s">
        <v>1656</v>
      </c>
      <c r="C433" s="10" t="s">
        <v>1657</v>
      </c>
      <c r="D433" s="10" t="s">
        <v>15</v>
      </c>
      <c r="E433" s="10" t="s">
        <v>16</v>
      </c>
      <c r="F433" s="10">
        <v>60</v>
      </c>
      <c r="G433" s="10" t="s">
        <v>1658</v>
      </c>
      <c r="H433" s="10" t="s">
        <v>1659</v>
      </c>
      <c r="I433" s="10" t="s">
        <v>32</v>
      </c>
      <c r="J433" s="11">
        <v>43923</v>
      </c>
      <c r="K433" s="10">
        <v>63</v>
      </c>
      <c r="L433" s="10" t="s">
        <v>157</v>
      </c>
      <c r="M433" s="12"/>
      <c r="O433">
        <f t="shared" si="113"/>
        <v>0</v>
      </c>
      <c r="Q433" s="9" t="str">
        <f t="shared" si="98"/>
        <v>442</v>
      </c>
      <c r="R433" s="10" t="str">
        <f t="shared" si="99"/>
        <v>Lorenza</v>
      </c>
      <c r="S433" s="10" t="str">
        <f t="shared" si="100"/>
        <v>House</v>
      </c>
      <c r="T433" s="10" t="str">
        <f t="shared" si="101"/>
        <v>Mrs</v>
      </c>
      <c r="U433" s="10" t="str">
        <f t="shared" si="102"/>
        <v>F</v>
      </c>
      <c r="V433" s="10" t="str">
        <f t="shared" si="103"/>
        <v>60</v>
      </c>
      <c r="W433" s="10" t="str">
        <f t="shared" si="104"/>
        <v>Bickley Road</v>
      </c>
      <c r="X433" s="10" t="str">
        <f t="shared" si="105"/>
        <v>ad</v>
      </c>
      <c r="Y433" s="10" t="str">
        <f t="shared" si="106"/>
        <v>Bickley Road</v>
      </c>
      <c r="Z433" s="10" t="str">
        <f t="shared" si="107"/>
        <v>North Humberside</v>
      </c>
      <c r="AA433" s="10" t="str">
        <f t="shared" si="108"/>
        <v>WC</v>
      </c>
      <c r="AB433" s="11" t="str">
        <f t="shared" si="109"/>
        <v>43923</v>
      </c>
      <c r="AC433" s="10" t="str">
        <f t="shared" si="110"/>
        <v>63</v>
      </c>
      <c r="AD433" s="10" t="str">
        <f t="shared" si="111"/>
        <v>C3</v>
      </c>
      <c r="AE433" s="12" t="str">
        <f t="shared" si="112"/>
        <v/>
      </c>
    </row>
    <row r="434" spans="1:31" x14ac:dyDescent="0.25">
      <c r="A434" s="5">
        <v>443</v>
      </c>
      <c r="B434" s="6" t="s">
        <v>1660</v>
      </c>
      <c r="C434" s="6" t="s">
        <v>1661</v>
      </c>
      <c r="D434" s="6" t="s">
        <v>15</v>
      </c>
      <c r="E434" s="6" t="s">
        <v>16</v>
      </c>
      <c r="F434" s="6">
        <v>30</v>
      </c>
      <c r="G434" s="6" t="s">
        <v>1662</v>
      </c>
      <c r="H434" s="6" t="s">
        <v>1017</v>
      </c>
      <c r="I434" s="6" t="s">
        <v>162</v>
      </c>
      <c r="J434" s="7">
        <v>43983</v>
      </c>
      <c r="K434" s="6">
        <v>22</v>
      </c>
      <c r="L434" s="6" t="s">
        <v>68</v>
      </c>
      <c r="M434" s="8"/>
      <c r="O434">
        <f t="shared" si="113"/>
        <v>0</v>
      </c>
      <c r="Q434" s="5" t="str">
        <f t="shared" si="98"/>
        <v>443</v>
      </c>
      <c r="R434" s="6" t="str">
        <f t="shared" si="99"/>
        <v>Athena</v>
      </c>
      <c r="S434" s="6" t="str">
        <f t="shared" si="100"/>
        <v>Watkins</v>
      </c>
      <c r="T434" s="6" t="str">
        <f t="shared" si="101"/>
        <v>Mrs</v>
      </c>
      <c r="U434" s="6" t="str">
        <f t="shared" si="102"/>
        <v>F</v>
      </c>
      <c r="V434" s="6" t="str">
        <f t="shared" si="103"/>
        <v>30</v>
      </c>
      <c r="W434" s="6" t="str">
        <f t="shared" si="104"/>
        <v>Bickley Row</v>
      </c>
      <c r="X434" s="6" t="str">
        <f t="shared" si="105"/>
        <v>ow</v>
      </c>
      <c r="Y434" s="6" t="str">
        <f t="shared" si="106"/>
        <v>Bickley Row</v>
      </c>
      <c r="Z434" s="6" t="str">
        <f t="shared" si="107"/>
        <v>Alnwick</v>
      </c>
      <c r="AA434" s="6" t="str">
        <f t="shared" si="108"/>
        <v>FK</v>
      </c>
      <c r="AB434" s="7" t="str">
        <f t="shared" si="109"/>
        <v>43983</v>
      </c>
      <c r="AC434" s="6" t="str">
        <f t="shared" si="110"/>
        <v>22</v>
      </c>
      <c r="AD434" s="6" t="str">
        <f t="shared" si="111"/>
        <v>A2</v>
      </c>
      <c r="AE434" s="8" t="str">
        <f t="shared" si="112"/>
        <v/>
      </c>
    </row>
    <row r="435" spans="1:31" x14ac:dyDescent="0.25">
      <c r="A435" s="9">
        <v>444</v>
      </c>
      <c r="B435" s="10" t="s">
        <v>1663</v>
      </c>
      <c r="C435" s="10" t="s">
        <v>1664</v>
      </c>
      <c r="D435" s="10" t="s">
        <v>28</v>
      </c>
      <c r="E435" s="10" t="s">
        <v>29</v>
      </c>
      <c r="F435" s="10">
        <v>90</v>
      </c>
      <c r="G435" s="10" t="s">
        <v>1665</v>
      </c>
      <c r="H435" s="10" t="s">
        <v>1666</v>
      </c>
      <c r="I435" s="10" t="s">
        <v>25</v>
      </c>
      <c r="J435" s="11">
        <v>43525</v>
      </c>
      <c r="K435" s="10">
        <v>57</v>
      </c>
      <c r="L435" s="10" t="s">
        <v>52</v>
      </c>
      <c r="M435" s="12"/>
      <c r="O435">
        <f t="shared" si="113"/>
        <v>0</v>
      </c>
      <c r="Q435" s="9" t="str">
        <f t="shared" si="98"/>
        <v>444</v>
      </c>
      <c r="R435" s="10" t="str">
        <f t="shared" si="99"/>
        <v>Wallace</v>
      </c>
      <c r="S435" s="10" t="str">
        <f t="shared" si="100"/>
        <v>Wade</v>
      </c>
      <c r="T435" s="10" t="str">
        <f t="shared" si="101"/>
        <v>Mr</v>
      </c>
      <c r="U435" s="10" t="str">
        <f t="shared" si="102"/>
        <v>M</v>
      </c>
      <c r="V435" s="10" t="str">
        <f t="shared" si="103"/>
        <v>90</v>
      </c>
      <c r="W435" s="10" t="str">
        <f t="shared" si="104"/>
        <v>Biggin Hill</v>
      </c>
      <c r="X435" s="10" t="str">
        <f t="shared" si="105"/>
        <v>ll</v>
      </c>
      <c r="Y435" s="10" t="str">
        <f t="shared" si="106"/>
        <v>Biggin Hill</v>
      </c>
      <c r="Z435" s="10" t="str">
        <f t="shared" si="107"/>
        <v>Huntly</v>
      </c>
      <c r="AA435" s="10" t="str">
        <f t="shared" si="108"/>
        <v>HG</v>
      </c>
      <c r="AB435" s="11" t="str">
        <f t="shared" si="109"/>
        <v>43525</v>
      </c>
      <c r="AC435" s="10" t="str">
        <f t="shared" si="110"/>
        <v>57</v>
      </c>
      <c r="AD435" s="10" t="str">
        <f t="shared" si="111"/>
        <v>A1</v>
      </c>
      <c r="AE435" s="12" t="str">
        <f t="shared" si="112"/>
        <v/>
      </c>
    </row>
    <row r="436" spans="1:31" x14ac:dyDescent="0.25">
      <c r="A436" s="5">
        <v>445</v>
      </c>
      <c r="B436" s="6" t="s">
        <v>1667</v>
      </c>
      <c r="C436" s="6" t="s">
        <v>718</v>
      </c>
      <c r="D436" s="6" t="s">
        <v>15</v>
      </c>
      <c r="E436" s="6" t="s">
        <v>16</v>
      </c>
      <c r="F436" s="6">
        <v>90</v>
      </c>
      <c r="G436" s="6" t="s">
        <v>1668</v>
      </c>
      <c r="H436" s="6" t="s">
        <v>651</v>
      </c>
      <c r="I436" s="6" t="s">
        <v>32</v>
      </c>
      <c r="J436" s="7">
        <v>44520</v>
      </c>
      <c r="K436" s="6">
        <v>49</v>
      </c>
      <c r="L436" s="6" t="s">
        <v>20</v>
      </c>
      <c r="M436" s="8"/>
      <c r="O436">
        <f t="shared" si="113"/>
        <v>0</v>
      </c>
      <c r="Q436" s="5" t="str">
        <f t="shared" si="98"/>
        <v>445</v>
      </c>
      <c r="R436" s="6" t="str">
        <f t="shared" si="99"/>
        <v>Cherryl</v>
      </c>
      <c r="S436" s="6" t="str">
        <f t="shared" si="100"/>
        <v>Kessler</v>
      </c>
      <c r="T436" s="6" t="str">
        <f t="shared" si="101"/>
        <v>Mrs</v>
      </c>
      <c r="U436" s="6" t="str">
        <f t="shared" si="102"/>
        <v>F</v>
      </c>
      <c r="V436" s="6" t="str">
        <f t="shared" si="103"/>
        <v>90</v>
      </c>
      <c r="W436" s="6" t="str">
        <f t="shared" si="104"/>
        <v>Bignold Road</v>
      </c>
      <c r="X436" s="6" t="str">
        <f t="shared" si="105"/>
        <v>ad</v>
      </c>
      <c r="Y436" s="6" t="str">
        <f t="shared" si="106"/>
        <v>Bignold Road</v>
      </c>
      <c r="Z436" s="6" t="str">
        <f t="shared" si="107"/>
        <v>London</v>
      </c>
      <c r="AA436" s="6" t="str">
        <f t="shared" si="108"/>
        <v>WC</v>
      </c>
      <c r="AB436" s="7" t="str">
        <f t="shared" si="109"/>
        <v>44520</v>
      </c>
      <c r="AC436" s="6" t="str">
        <f t="shared" si="110"/>
        <v>49</v>
      </c>
      <c r="AD436" s="6" t="str">
        <f t="shared" si="111"/>
        <v>B</v>
      </c>
      <c r="AE436" s="8" t="str">
        <f t="shared" si="112"/>
        <v/>
      </c>
    </row>
    <row r="437" spans="1:31" x14ac:dyDescent="0.25">
      <c r="A437" s="9">
        <v>446</v>
      </c>
      <c r="B437" s="10" t="s">
        <v>1669</v>
      </c>
      <c r="C437" s="10" t="s">
        <v>1670</v>
      </c>
      <c r="D437" s="10" t="s">
        <v>28</v>
      </c>
      <c r="E437" s="10" t="s">
        <v>29</v>
      </c>
      <c r="F437" s="10">
        <v>60</v>
      </c>
      <c r="G437" s="10" t="s">
        <v>1671</v>
      </c>
      <c r="H437" s="10" t="s">
        <v>1672</v>
      </c>
      <c r="I437" s="10" t="s">
        <v>19</v>
      </c>
      <c r="J437" s="11">
        <v>43655</v>
      </c>
      <c r="K437" s="10">
        <v>50</v>
      </c>
      <c r="L437" s="10" t="s">
        <v>157</v>
      </c>
      <c r="M437" s="12"/>
      <c r="O437">
        <f t="shared" si="113"/>
        <v>0</v>
      </c>
      <c r="Q437" s="9" t="str">
        <f t="shared" si="98"/>
        <v>446</v>
      </c>
      <c r="R437" s="10" t="str">
        <f t="shared" si="99"/>
        <v>Norman</v>
      </c>
      <c r="S437" s="10" t="str">
        <f t="shared" si="100"/>
        <v>Moses</v>
      </c>
      <c r="T437" s="10" t="str">
        <f t="shared" si="101"/>
        <v>Mr</v>
      </c>
      <c r="U437" s="10" t="str">
        <f t="shared" si="102"/>
        <v>M</v>
      </c>
      <c r="V437" s="10" t="str">
        <f t="shared" si="103"/>
        <v>60</v>
      </c>
      <c r="W437" s="10" t="str">
        <f t="shared" si="104"/>
        <v>Bingham Street</v>
      </c>
      <c r="X437" s="10" t="str">
        <f t="shared" si="105"/>
        <v>et</v>
      </c>
      <c r="Y437" s="10" t="str">
        <f t="shared" si="106"/>
        <v>Bingham Street</v>
      </c>
      <c r="Z437" s="10" t="str">
        <f t="shared" si="107"/>
        <v>Bampton</v>
      </c>
      <c r="AA437" s="10" t="str">
        <f t="shared" si="108"/>
        <v>CH</v>
      </c>
      <c r="AB437" s="11" t="str">
        <f t="shared" si="109"/>
        <v>43655</v>
      </c>
      <c r="AC437" s="10" t="str">
        <f t="shared" si="110"/>
        <v>50</v>
      </c>
      <c r="AD437" s="10" t="str">
        <f t="shared" si="111"/>
        <v>C3</v>
      </c>
      <c r="AE437" s="12" t="str">
        <f t="shared" si="112"/>
        <v/>
      </c>
    </row>
    <row r="438" spans="1:31" x14ac:dyDescent="0.25">
      <c r="A438" s="5">
        <v>447</v>
      </c>
      <c r="B438" s="6" t="s">
        <v>1673</v>
      </c>
      <c r="C438" s="6" t="s">
        <v>1674</v>
      </c>
      <c r="D438" s="6" t="s">
        <v>49</v>
      </c>
      <c r="E438" s="6" t="s">
        <v>16</v>
      </c>
      <c r="F438" s="6">
        <v>90</v>
      </c>
      <c r="G438" s="6" t="s">
        <v>1675</v>
      </c>
      <c r="H438" s="6" t="s">
        <v>681</v>
      </c>
      <c r="I438" s="6" t="s">
        <v>682</v>
      </c>
      <c r="J438" s="7">
        <v>43784</v>
      </c>
      <c r="K438" s="6">
        <v>59</v>
      </c>
      <c r="L438" s="6" t="s">
        <v>62</v>
      </c>
      <c r="M438" s="8"/>
      <c r="O438">
        <f t="shared" si="113"/>
        <v>0</v>
      </c>
      <c r="Q438" s="5" t="str">
        <f t="shared" si="98"/>
        <v>447</v>
      </c>
      <c r="R438" s="6" t="str">
        <f t="shared" si="99"/>
        <v>Virgina</v>
      </c>
      <c r="S438" s="6" t="str">
        <f t="shared" si="100"/>
        <v>Clay</v>
      </c>
      <c r="T438" s="6" t="str">
        <f t="shared" si="101"/>
        <v>Miss</v>
      </c>
      <c r="U438" s="6" t="str">
        <f t="shared" si="102"/>
        <v>F</v>
      </c>
      <c r="V438" s="6" t="str">
        <f t="shared" si="103"/>
        <v>90</v>
      </c>
      <c r="W438" s="6" t="str">
        <f t="shared" si="104"/>
        <v>Bircham Path</v>
      </c>
      <c r="X438" s="6" t="str">
        <f t="shared" si="105"/>
        <v>th</v>
      </c>
      <c r="Y438" s="6" t="str">
        <f t="shared" si="106"/>
        <v>Bircham Path</v>
      </c>
      <c r="Z438" s="6" t="str">
        <f t="shared" si="107"/>
        <v>Berkshire</v>
      </c>
      <c r="AA438" s="6" t="str">
        <f t="shared" si="108"/>
        <v>DA</v>
      </c>
      <c r="AB438" s="7" t="str">
        <f t="shared" si="109"/>
        <v>43784</v>
      </c>
      <c r="AC438" s="6" t="str">
        <f t="shared" si="110"/>
        <v>59</v>
      </c>
      <c r="AD438" s="6" t="str">
        <f t="shared" si="111"/>
        <v>C4</v>
      </c>
      <c r="AE438" s="8" t="str">
        <f t="shared" si="112"/>
        <v/>
      </c>
    </row>
    <row r="439" spans="1:31" x14ac:dyDescent="0.25">
      <c r="A439" s="9">
        <v>448</v>
      </c>
      <c r="B439" s="10" t="s">
        <v>1676</v>
      </c>
      <c r="C439" s="10" t="s">
        <v>1677</v>
      </c>
      <c r="D439" s="10" t="s">
        <v>28</v>
      </c>
      <c r="E439" s="10" t="s">
        <v>29</v>
      </c>
      <c r="F439" s="10">
        <v>60</v>
      </c>
      <c r="G439" s="10" t="s">
        <v>1678</v>
      </c>
      <c r="H439" s="10" t="s">
        <v>506</v>
      </c>
      <c r="I439" s="10" t="s">
        <v>32</v>
      </c>
      <c r="J439" s="11">
        <v>43740</v>
      </c>
      <c r="K439" s="10">
        <v>16</v>
      </c>
      <c r="L439" s="10" t="s">
        <v>39</v>
      </c>
      <c r="M439" s="12"/>
      <c r="O439">
        <f t="shared" si="113"/>
        <v>0</v>
      </c>
      <c r="Q439" s="9" t="str">
        <f t="shared" si="98"/>
        <v>448</v>
      </c>
      <c r="R439" s="10" t="str">
        <f t="shared" si="99"/>
        <v>Byron</v>
      </c>
      <c r="S439" s="10" t="str">
        <f t="shared" si="100"/>
        <v>Molina</v>
      </c>
      <c r="T439" s="10" t="str">
        <f t="shared" si="101"/>
        <v>Mr</v>
      </c>
      <c r="U439" s="10" t="str">
        <f t="shared" si="102"/>
        <v>M</v>
      </c>
      <c r="V439" s="10" t="str">
        <f t="shared" si="103"/>
        <v>60</v>
      </c>
      <c r="W439" s="10" t="str">
        <f t="shared" si="104"/>
        <v>Birchen Close</v>
      </c>
      <c r="X439" s="10" t="str">
        <f t="shared" si="105"/>
        <v>se</v>
      </c>
      <c r="Y439" s="10" t="str">
        <f t="shared" si="106"/>
        <v>Birchen Close</v>
      </c>
      <c r="Z439" s="10" t="str">
        <f t="shared" si="107"/>
        <v>Ramsgate</v>
      </c>
      <c r="AA439" s="10" t="str">
        <f t="shared" si="108"/>
        <v>WC</v>
      </c>
      <c r="AB439" s="11" t="str">
        <f t="shared" si="109"/>
        <v>43740</v>
      </c>
      <c r="AC439" s="10" t="str">
        <f t="shared" si="110"/>
        <v>16</v>
      </c>
      <c r="AD439" s="10" t="str">
        <f t="shared" si="111"/>
        <v>C1</v>
      </c>
      <c r="AE439" s="12" t="str">
        <f t="shared" si="112"/>
        <v/>
      </c>
    </row>
    <row r="440" spans="1:31" x14ac:dyDescent="0.25">
      <c r="A440" s="5">
        <v>449</v>
      </c>
      <c r="B440" s="6" t="s">
        <v>1679</v>
      </c>
      <c r="C440" s="6" t="s">
        <v>1680</v>
      </c>
      <c r="D440" s="6" t="s">
        <v>115</v>
      </c>
      <c r="E440" s="6" t="s">
        <v>29</v>
      </c>
      <c r="F440" s="6">
        <v>90</v>
      </c>
      <c r="G440" s="6" t="s">
        <v>1681</v>
      </c>
      <c r="H440" s="6" t="s">
        <v>1682</v>
      </c>
      <c r="I440" s="6" t="s">
        <v>206</v>
      </c>
      <c r="J440" s="7">
        <v>43481</v>
      </c>
      <c r="K440" s="6">
        <v>74</v>
      </c>
      <c r="L440" s="6" t="s">
        <v>33</v>
      </c>
      <c r="M440" s="8"/>
      <c r="O440">
        <f t="shared" si="113"/>
        <v>0</v>
      </c>
      <c r="Q440" s="5" t="str">
        <f t="shared" si="98"/>
        <v>449</v>
      </c>
      <c r="R440" s="6" t="str">
        <f t="shared" si="99"/>
        <v>Adalberto</v>
      </c>
      <c r="S440" s="6" t="str">
        <f t="shared" si="100"/>
        <v>Blevins</v>
      </c>
      <c r="T440" s="6" t="str">
        <f t="shared" si="101"/>
        <v>Prof</v>
      </c>
      <c r="U440" s="6" t="str">
        <f t="shared" si="102"/>
        <v>M</v>
      </c>
      <c r="V440" s="6" t="str">
        <f t="shared" si="103"/>
        <v>90</v>
      </c>
      <c r="W440" s="6" t="str">
        <f t="shared" si="104"/>
        <v>Birches</v>
      </c>
      <c r="X440" s="6" t="str">
        <f t="shared" si="105"/>
        <v>es</v>
      </c>
      <c r="Y440" s="6" t="str">
        <f t="shared" si="106"/>
        <v>Birches</v>
      </c>
      <c r="Z440" s="6" t="str">
        <f t="shared" si="107"/>
        <v>Chinnor</v>
      </c>
      <c r="AA440" s="6" t="str">
        <f t="shared" si="108"/>
        <v>DH</v>
      </c>
      <c r="AB440" s="7" t="str">
        <f t="shared" si="109"/>
        <v>43481</v>
      </c>
      <c r="AC440" s="6" t="str">
        <f t="shared" si="110"/>
        <v>74</v>
      </c>
      <c r="AD440" s="6" t="str">
        <f t="shared" si="111"/>
        <v>A3</v>
      </c>
      <c r="AE440" s="8" t="str">
        <f t="shared" si="112"/>
        <v/>
      </c>
    </row>
    <row r="441" spans="1:31" x14ac:dyDescent="0.25">
      <c r="A441" s="9">
        <v>450</v>
      </c>
      <c r="B441" s="10" t="s">
        <v>1683</v>
      </c>
      <c r="C441" s="10" t="s">
        <v>1684</v>
      </c>
      <c r="D441" s="10" t="s">
        <v>15</v>
      </c>
      <c r="E441" s="10" t="s">
        <v>16</v>
      </c>
      <c r="F441" s="10">
        <v>90</v>
      </c>
      <c r="G441" s="10" t="s">
        <v>1685</v>
      </c>
      <c r="H441" s="10" t="s">
        <v>1686</v>
      </c>
      <c r="I441" s="10" t="s">
        <v>32</v>
      </c>
      <c r="J441" s="11">
        <v>44265</v>
      </c>
      <c r="K441" s="10">
        <v>95</v>
      </c>
      <c r="L441" s="10" t="s">
        <v>52</v>
      </c>
      <c r="M441" s="12"/>
      <c r="O441">
        <f t="shared" si="113"/>
        <v>0</v>
      </c>
      <c r="Q441" s="9" t="str">
        <f t="shared" si="98"/>
        <v>450</v>
      </c>
      <c r="R441" s="10" t="str">
        <f t="shared" si="99"/>
        <v>Katheleen</v>
      </c>
      <c r="S441" s="10" t="str">
        <f t="shared" si="100"/>
        <v>Franks</v>
      </c>
      <c r="T441" s="10" t="str">
        <f t="shared" si="101"/>
        <v>Mrs</v>
      </c>
      <c r="U441" s="10" t="str">
        <f t="shared" si="102"/>
        <v>F</v>
      </c>
      <c r="V441" s="10" t="str">
        <f t="shared" si="103"/>
        <v>90</v>
      </c>
      <c r="W441" s="10" t="str">
        <f t="shared" si="104"/>
        <v>Birchfield Terrace</v>
      </c>
      <c r="X441" s="10" t="str">
        <f t="shared" si="105"/>
        <v>ce</v>
      </c>
      <c r="Y441" s="10" t="str">
        <f t="shared" si="106"/>
        <v>Birchfield Terrace</v>
      </c>
      <c r="Z441" s="10" t="str">
        <f t="shared" si="107"/>
        <v>Pontyclun</v>
      </c>
      <c r="AA441" s="10" t="str">
        <f t="shared" si="108"/>
        <v>WC</v>
      </c>
      <c r="AB441" s="11" t="str">
        <f t="shared" si="109"/>
        <v>44265</v>
      </c>
      <c r="AC441" s="10" t="str">
        <f t="shared" si="110"/>
        <v>95</v>
      </c>
      <c r="AD441" s="10" t="str">
        <f t="shared" si="111"/>
        <v>A1</v>
      </c>
      <c r="AE441" s="12" t="str">
        <f t="shared" si="112"/>
        <v/>
      </c>
    </row>
    <row r="442" spans="1:31" x14ac:dyDescent="0.25">
      <c r="A442" s="5">
        <v>451</v>
      </c>
      <c r="B442" s="6" t="s">
        <v>1687</v>
      </c>
      <c r="C442" s="6" t="s">
        <v>1688</v>
      </c>
      <c r="D442" s="6" t="s">
        <v>49</v>
      </c>
      <c r="E442" s="6" t="s">
        <v>16</v>
      </c>
      <c r="F442" s="6">
        <v>60</v>
      </c>
      <c r="G442" s="6" t="s">
        <v>1689</v>
      </c>
      <c r="H442" s="6" t="s">
        <v>1549</v>
      </c>
      <c r="I442" s="6" t="s">
        <v>1306</v>
      </c>
      <c r="J442" s="7">
        <v>44159</v>
      </c>
      <c r="K442" s="6">
        <v>34</v>
      </c>
      <c r="L442" s="6" t="s">
        <v>33</v>
      </c>
      <c r="M442" s="8"/>
      <c r="O442">
        <f t="shared" si="113"/>
        <v>0</v>
      </c>
      <c r="Q442" s="5" t="str">
        <f t="shared" si="98"/>
        <v>451</v>
      </c>
      <c r="R442" s="6" t="str">
        <f t="shared" si="99"/>
        <v>Muoi</v>
      </c>
      <c r="S442" s="6" t="str">
        <f t="shared" si="100"/>
        <v>Jeffries</v>
      </c>
      <c r="T442" s="6" t="str">
        <f t="shared" si="101"/>
        <v>Miss</v>
      </c>
      <c r="U442" s="6" t="str">
        <f t="shared" si="102"/>
        <v>F</v>
      </c>
      <c r="V442" s="6" t="str">
        <f t="shared" si="103"/>
        <v>60</v>
      </c>
      <c r="W442" s="6" t="str">
        <f t="shared" si="104"/>
        <v>Birkbeck Place</v>
      </c>
      <c r="X442" s="6" t="str">
        <f t="shared" si="105"/>
        <v>ce</v>
      </c>
      <c r="Y442" s="6" t="str">
        <f t="shared" si="106"/>
        <v>Birkbeck Place</v>
      </c>
      <c r="Z442" s="6" t="str">
        <f t="shared" si="107"/>
        <v>Burntisland</v>
      </c>
      <c r="AA442" s="6" t="str">
        <f t="shared" si="108"/>
        <v>CO</v>
      </c>
      <c r="AB442" s="7" t="str">
        <f t="shared" si="109"/>
        <v>44159</v>
      </c>
      <c r="AC442" s="6" t="str">
        <f t="shared" si="110"/>
        <v>34</v>
      </c>
      <c r="AD442" s="6" t="str">
        <f t="shared" si="111"/>
        <v>A3</v>
      </c>
      <c r="AE442" s="8" t="str">
        <f t="shared" si="112"/>
        <v/>
      </c>
    </row>
    <row r="443" spans="1:31" x14ac:dyDescent="0.25">
      <c r="A443" s="9">
        <v>452</v>
      </c>
      <c r="B443" s="10" t="s">
        <v>1650</v>
      </c>
      <c r="C443" s="10" t="s">
        <v>1690</v>
      </c>
      <c r="D443" s="10" t="s">
        <v>28</v>
      </c>
      <c r="E443" s="10" t="s">
        <v>29</v>
      </c>
      <c r="F443" s="10">
        <v>30</v>
      </c>
      <c r="G443" s="10" t="s">
        <v>1689</v>
      </c>
      <c r="H443" s="10" t="s">
        <v>1466</v>
      </c>
      <c r="I443" s="10" t="s">
        <v>38</v>
      </c>
      <c r="J443" s="11">
        <v>43522</v>
      </c>
      <c r="K443" s="10">
        <v>61</v>
      </c>
      <c r="L443" s="10" t="s">
        <v>44</v>
      </c>
      <c r="M443" s="12"/>
      <c r="O443">
        <f t="shared" si="113"/>
        <v>0</v>
      </c>
      <c r="Q443" s="9" t="str">
        <f t="shared" si="98"/>
        <v>452</v>
      </c>
      <c r="R443" s="10" t="str">
        <f t="shared" si="99"/>
        <v>Maurice</v>
      </c>
      <c r="S443" s="10" t="str">
        <f t="shared" si="100"/>
        <v>Fuller</v>
      </c>
      <c r="T443" s="10" t="str">
        <f t="shared" si="101"/>
        <v>Mr</v>
      </c>
      <c r="U443" s="10" t="str">
        <f t="shared" si="102"/>
        <v>M</v>
      </c>
      <c r="V443" s="10" t="str">
        <f t="shared" si="103"/>
        <v>30</v>
      </c>
      <c r="W443" s="10" t="str">
        <f t="shared" si="104"/>
        <v>Birkbeck Place</v>
      </c>
      <c r="X443" s="10" t="str">
        <f t="shared" si="105"/>
        <v>ce</v>
      </c>
      <c r="Y443" s="10" t="str">
        <f t="shared" si="106"/>
        <v>Birkbeck Place</v>
      </c>
      <c r="Z443" s="10" t="str">
        <f t="shared" si="107"/>
        <v>Didcot</v>
      </c>
      <c r="AA443" s="10" t="str">
        <f t="shared" si="108"/>
        <v>RM</v>
      </c>
      <c r="AB443" s="11" t="str">
        <f t="shared" si="109"/>
        <v>43522</v>
      </c>
      <c r="AC443" s="10" t="str">
        <f t="shared" si="110"/>
        <v>61</v>
      </c>
      <c r="AD443" s="10" t="str">
        <f t="shared" si="111"/>
        <v>D</v>
      </c>
      <c r="AE443" s="12" t="str">
        <f t="shared" si="112"/>
        <v/>
      </c>
    </row>
    <row r="444" spans="1:31" x14ac:dyDescent="0.25">
      <c r="A444" s="5">
        <v>453</v>
      </c>
      <c r="B444" s="6" t="s">
        <v>1691</v>
      </c>
      <c r="C444" s="6" t="s">
        <v>1692</v>
      </c>
      <c r="D444" s="6" t="s">
        <v>28</v>
      </c>
      <c r="E444" s="6" t="s">
        <v>29</v>
      </c>
      <c r="F444" s="6">
        <v>30</v>
      </c>
      <c r="G444" s="6" t="s">
        <v>1693</v>
      </c>
      <c r="H444" s="6" t="s">
        <v>681</v>
      </c>
      <c r="I444" s="6" t="s">
        <v>682</v>
      </c>
      <c r="J444" s="7">
        <v>44185</v>
      </c>
      <c r="K444" s="6">
        <v>36</v>
      </c>
      <c r="L444" s="6" t="s">
        <v>62</v>
      </c>
      <c r="M444" s="8"/>
      <c r="O444">
        <f t="shared" si="113"/>
        <v>0</v>
      </c>
      <c r="Q444" s="5" t="str">
        <f t="shared" si="98"/>
        <v>453</v>
      </c>
      <c r="R444" s="6" t="str">
        <f t="shared" si="99"/>
        <v>Dirk</v>
      </c>
      <c r="S444" s="6" t="str">
        <f t="shared" si="100"/>
        <v>Dorsey</v>
      </c>
      <c r="T444" s="6" t="str">
        <f t="shared" si="101"/>
        <v>Mr</v>
      </c>
      <c r="U444" s="6" t="str">
        <f t="shared" si="102"/>
        <v>M</v>
      </c>
      <c r="V444" s="6" t="str">
        <f t="shared" si="103"/>
        <v>30</v>
      </c>
      <c r="W444" s="6" t="str">
        <f t="shared" si="104"/>
        <v>Birkbeck Terrace</v>
      </c>
      <c r="X444" s="6" t="str">
        <f t="shared" si="105"/>
        <v>ce</v>
      </c>
      <c r="Y444" s="6" t="str">
        <f t="shared" si="106"/>
        <v>Birkbeck Terrace</v>
      </c>
      <c r="Z444" s="6" t="str">
        <f t="shared" si="107"/>
        <v>Berkshire</v>
      </c>
      <c r="AA444" s="6" t="str">
        <f t="shared" si="108"/>
        <v>DA</v>
      </c>
      <c r="AB444" s="7" t="str">
        <f t="shared" si="109"/>
        <v>44185</v>
      </c>
      <c r="AC444" s="6" t="str">
        <f t="shared" si="110"/>
        <v>36</v>
      </c>
      <c r="AD444" s="6" t="str">
        <f t="shared" si="111"/>
        <v>C4</v>
      </c>
      <c r="AE444" s="8" t="str">
        <f t="shared" si="112"/>
        <v/>
      </c>
    </row>
    <row r="445" spans="1:31" x14ac:dyDescent="0.25">
      <c r="A445" s="9">
        <v>454</v>
      </c>
      <c r="B445" s="10" t="s">
        <v>1694</v>
      </c>
      <c r="C445" s="10" t="s">
        <v>1695</v>
      </c>
      <c r="D445" s="10" t="s">
        <v>49</v>
      </c>
      <c r="E445" s="10" t="s">
        <v>16</v>
      </c>
      <c r="F445" s="10">
        <v>60</v>
      </c>
      <c r="G445" s="10" t="s">
        <v>1696</v>
      </c>
      <c r="H445" s="10" t="s">
        <v>1172</v>
      </c>
      <c r="I445" s="10" t="s">
        <v>32</v>
      </c>
      <c r="J445" s="11">
        <v>43873</v>
      </c>
      <c r="K445" s="10">
        <v>50</v>
      </c>
      <c r="L445" s="10" t="s">
        <v>78</v>
      </c>
      <c r="M445" s="12"/>
      <c r="O445">
        <f t="shared" si="113"/>
        <v>0</v>
      </c>
      <c r="Q445" s="9" t="str">
        <f t="shared" si="98"/>
        <v>454</v>
      </c>
      <c r="R445" s="10" t="str">
        <f t="shared" si="99"/>
        <v>Nakita</v>
      </c>
      <c r="S445" s="10" t="str">
        <f t="shared" si="100"/>
        <v>Willard</v>
      </c>
      <c r="T445" s="10" t="str">
        <f t="shared" si="101"/>
        <v>Miss</v>
      </c>
      <c r="U445" s="10" t="str">
        <f t="shared" si="102"/>
        <v>F</v>
      </c>
      <c r="V445" s="10" t="str">
        <f t="shared" si="103"/>
        <v>60</v>
      </c>
      <c r="W445" s="10" t="str">
        <f t="shared" si="104"/>
        <v>Birkenhead Street</v>
      </c>
      <c r="X445" s="10" t="str">
        <f t="shared" si="105"/>
        <v>et</v>
      </c>
      <c r="Y445" s="10" t="str">
        <f t="shared" si="106"/>
        <v>Birkenhead Street</v>
      </c>
      <c r="Z445" s="10" t="str">
        <f t="shared" si="107"/>
        <v>Marlborough</v>
      </c>
      <c r="AA445" s="10" t="str">
        <f t="shared" si="108"/>
        <v>WC</v>
      </c>
      <c r="AB445" s="11" t="str">
        <f t="shared" si="109"/>
        <v>43873</v>
      </c>
      <c r="AC445" s="10" t="str">
        <f t="shared" si="110"/>
        <v>50</v>
      </c>
      <c r="AD445" s="10" t="str">
        <f t="shared" si="111"/>
        <v>C2</v>
      </c>
      <c r="AE445" s="12" t="str">
        <f t="shared" si="112"/>
        <v/>
      </c>
    </row>
    <row r="446" spans="1:31" x14ac:dyDescent="0.25">
      <c r="A446" s="5">
        <v>455</v>
      </c>
      <c r="B446" s="6" t="s">
        <v>1697</v>
      </c>
      <c r="C446" s="6" t="s">
        <v>1698</v>
      </c>
      <c r="D446" s="6" t="s">
        <v>15</v>
      </c>
      <c r="E446" s="6" t="s">
        <v>16</v>
      </c>
      <c r="F446" s="6">
        <v>30</v>
      </c>
      <c r="G446" s="6" t="s">
        <v>1699</v>
      </c>
      <c r="H446" s="6" t="s">
        <v>1700</v>
      </c>
      <c r="I446" s="6" t="s">
        <v>122</v>
      </c>
      <c r="J446" s="7">
        <v>44378</v>
      </c>
      <c r="K446" s="6">
        <v>94</v>
      </c>
      <c r="L446" s="6" t="s">
        <v>20</v>
      </c>
      <c r="M446" s="8"/>
      <c r="O446">
        <f t="shared" si="113"/>
        <v>0</v>
      </c>
      <c r="Q446" s="5" t="str">
        <f t="shared" si="98"/>
        <v>455</v>
      </c>
      <c r="R446" s="6" t="str">
        <f t="shared" si="99"/>
        <v>Kayleigh</v>
      </c>
      <c r="S446" s="6" t="str">
        <f t="shared" si="100"/>
        <v>Stevens</v>
      </c>
      <c r="T446" s="6" t="str">
        <f t="shared" si="101"/>
        <v>Mrs</v>
      </c>
      <c r="U446" s="6" t="str">
        <f t="shared" si="102"/>
        <v>F</v>
      </c>
      <c r="V446" s="6" t="str">
        <f t="shared" si="103"/>
        <v>30</v>
      </c>
      <c r="W446" s="6" t="str">
        <f t="shared" si="104"/>
        <v>Birse Crescent</v>
      </c>
      <c r="X446" s="6" t="str">
        <f t="shared" si="105"/>
        <v>nt</v>
      </c>
      <c r="Y446" s="6" t="str">
        <f t="shared" si="106"/>
        <v>Birse Crescent</v>
      </c>
      <c r="Z446" s="6" t="str">
        <f t="shared" si="107"/>
        <v>Llanelli</v>
      </c>
      <c r="AA446" s="6" t="str">
        <f t="shared" si="108"/>
        <v>WN</v>
      </c>
      <c r="AB446" s="7" t="str">
        <f t="shared" si="109"/>
        <v>44378</v>
      </c>
      <c r="AC446" s="6" t="str">
        <f t="shared" si="110"/>
        <v>94</v>
      </c>
      <c r="AD446" s="6" t="str">
        <f t="shared" si="111"/>
        <v>B</v>
      </c>
      <c r="AE446" s="8" t="str">
        <f t="shared" si="112"/>
        <v/>
      </c>
    </row>
    <row r="447" spans="1:31" x14ac:dyDescent="0.25">
      <c r="A447" s="9">
        <v>456</v>
      </c>
      <c r="B447" s="10" t="s">
        <v>1701</v>
      </c>
      <c r="C447" s="10" t="s">
        <v>1702</v>
      </c>
      <c r="D447" s="10" t="s">
        <v>49</v>
      </c>
      <c r="E447" s="10" t="s">
        <v>16</v>
      </c>
      <c r="F447" s="10">
        <v>90</v>
      </c>
      <c r="G447" s="10" t="s">
        <v>1703</v>
      </c>
      <c r="H447" s="10" t="s">
        <v>1704</v>
      </c>
      <c r="I447" s="10" t="s">
        <v>185</v>
      </c>
      <c r="J447" s="11">
        <v>43487</v>
      </c>
      <c r="K447" s="10">
        <v>64</v>
      </c>
      <c r="L447" s="10" t="s">
        <v>33</v>
      </c>
      <c r="M447" s="12"/>
      <c r="O447">
        <f t="shared" si="113"/>
        <v>0</v>
      </c>
      <c r="Q447" s="9" t="str">
        <f t="shared" si="98"/>
        <v>456</v>
      </c>
      <c r="R447" s="10" t="str">
        <f t="shared" si="99"/>
        <v>Lashay</v>
      </c>
      <c r="S447" s="10" t="str">
        <f t="shared" si="100"/>
        <v>Whaley</v>
      </c>
      <c r="T447" s="10" t="str">
        <f t="shared" si="101"/>
        <v>Miss</v>
      </c>
      <c r="U447" s="10" t="str">
        <f t="shared" si="102"/>
        <v>F</v>
      </c>
      <c r="V447" s="10" t="str">
        <f t="shared" si="103"/>
        <v>90</v>
      </c>
      <c r="W447" s="10" t="str">
        <f t="shared" si="104"/>
        <v>Bisham Gardens</v>
      </c>
      <c r="X447" s="10" t="str">
        <f t="shared" si="105"/>
        <v>ns</v>
      </c>
      <c r="Y447" s="10" t="str">
        <f t="shared" si="106"/>
        <v>Bisham Gardens</v>
      </c>
      <c r="Z447" s="10" t="str">
        <f t="shared" si="107"/>
        <v>Ferndown</v>
      </c>
      <c r="AA447" s="10" t="str">
        <f t="shared" si="108"/>
        <v>HX</v>
      </c>
      <c r="AB447" s="11" t="str">
        <f t="shared" si="109"/>
        <v>43487</v>
      </c>
      <c r="AC447" s="10" t="str">
        <f t="shared" si="110"/>
        <v>64</v>
      </c>
      <c r="AD447" s="10" t="str">
        <f t="shared" si="111"/>
        <v>A3</v>
      </c>
      <c r="AE447" s="12" t="str">
        <f t="shared" si="112"/>
        <v/>
      </c>
    </row>
    <row r="448" spans="1:31" x14ac:dyDescent="0.25">
      <c r="A448" s="5">
        <v>457</v>
      </c>
      <c r="B448" s="6" t="s">
        <v>1705</v>
      </c>
      <c r="C448" s="6" t="s">
        <v>1706</v>
      </c>
      <c r="D448" s="6" t="s">
        <v>15</v>
      </c>
      <c r="E448" s="6" t="s">
        <v>16</v>
      </c>
      <c r="F448" s="6">
        <v>60</v>
      </c>
      <c r="G448" s="6" t="s">
        <v>1707</v>
      </c>
      <c r="H448" s="6" t="s">
        <v>1708</v>
      </c>
      <c r="I448" s="6" t="s">
        <v>421</v>
      </c>
      <c r="J448" s="7">
        <v>43880</v>
      </c>
      <c r="K448" s="6">
        <v>84</v>
      </c>
      <c r="L448" s="6" t="s">
        <v>157</v>
      </c>
      <c r="M448" s="8"/>
      <c r="O448">
        <f t="shared" si="113"/>
        <v>0</v>
      </c>
      <c r="Q448" s="5" t="str">
        <f t="shared" si="98"/>
        <v>457</v>
      </c>
      <c r="R448" s="6" t="str">
        <f t="shared" si="99"/>
        <v>Lona</v>
      </c>
      <c r="S448" s="6" t="str">
        <f t="shared" si="100"/>
        <v>Chavez</v>
      </c>
      <c r="T448" s="6" t="str">
        <f t="shared" si="101"/>
        <v>Mrs</v>
      </c>
      <c r="U448" s="6" t="str">
        <f t="shared" si="102"/>
        <v>F</v>
      </c>
      <c r="V448" s="6" t="str">
        <f t="shared" si="103"/>
        <v>60</v>
      </c>
      <c r="W448" s="6" t="str">
        <f t="shared" si="104"/>
        <v>Bishops Court</v>
      </c>
      <c r="X448" s="6" t="str">
        <f t="shared" si="105"/>
        <v>rt</v>
      </c>
      <c r="Y448" s="6" t="str">
        <f t="shared" si="106"/>
        <v>Bishops Court</v>
      </c>
      <c r="Z448" s="6" t="str">
        <f t="shared" si="107"/>
        <v>Avon</v>
      </c>
      <c r="AA448" s="6" t="str">
        <f t="shared" si="108"/>
        <v>NR</v>
      </c>
      <c r="AB448" s="7" t="str">
        <f t="shared" si="109"/>
        <v>43880</v>
      </c>
      <c r="AC448" s="6" t="str">
        <f t="shared" si="110"/>
        <v>84</v>
      </c>
      <c r="AD448" s="6" t="str">
        <f t="shared" si="111"/>
        <v>C3</v>
      </c>
      <c r="AE448" s="8" t="str">
        <f t="shared" si="112"/>
        <v/>
      </c>
    </row>
    <row r="449" spans="1:31" x14ac:dyDescent="0.25">
      <c r="A449" s="9">
        <v>458</v>
      </c>
      <c r="B449" s="10" t="s">
        <v>638</v>
      </c>
      <c r="C449" s="10" t="s">
        <v>1709</v>
      </c>
      <c r="D449" s="10" t="s">
        <v>28</v>
      </c>
      <c r="E449" s="10" t="s">
        <v>29</v>
      </c>
      <c r="F449" s="10">
        <v>90</v>
      </c>
      <c r="G449" s="10" t="s">
        <v>1710</v>
      </c>
      <c r="H449" s="10" t="s">
        <v>1711</v>
      </c>
      <c r="I449" s="10" t="s">
        <v>38</v>
      </c>
      <c r="J449" s="11">
        <v>44482</v>
      </c>
      <c r="K449" s="10">
        <v>89</v>
      </c>
      <c r="L449" s="10" t="s">
        <v>52</v>
      </c>
      <c r="M449" s="12"/>
      <c r="O449">
        <f t="shared" si="113"/>
        <v>0</v>
      </c>
      <c r="Q449" s="9" t="str">
        <f t="shared" si="98"/>
        <v>458</v>
      </c>
      <c r="R449" s="10" t="str">
        <f t="shared" si="99"/>
        <v>Courtney</v>
      </c>
      <c r="S449" s="10" t="str">
        <f t="shared" si="100"/>
        <v>Fenton</v>
      </c>
      <c r="T449" s="10" t="str">
        <f t="shared" si="101"/>
        <v>Mr</v>
      </c>
      <c r="U449" s="10" t="str">
        <f t="shared" si="102"/>
        <v>M</v>
      </c>
      <c r="V449" s="10" t="str">
        <f t="shared" si="103"/>
        <v>90</v>
      </c>
      <c r="W449" s="10" t="str">
        <f t="shared" si="104"/>
        <v>Bishops Head</v>
      </c>
      <c r="X449" s="10" t="str">
        <f t="shared" si="105"/>
        <v>ad</v>
      </c>
      <c r="Y449" s="10" t="str">
        <f t="shared" si="106"/>
        <v>Bishops Head</v>
      </c>
      <c r="Z449" s="10" t="str">
        <f t="shared" si="107"/>
        <v>Dumbarton</v>
      </c>
      <c r="AA449" s="10" t="str">
        <f t="shared" si="108"/>
        <v>RM</v>
      </c>
      <c r="AB449" s="11" t="str">
        <f t="shared" si="109"/>
        <v>44482</v>
      </c>
      <c r="AC449" s="10" t="str">
        <f t="shared" si="110"/>
        <v>89</v>
      </c>
      <c r="AD449" s="10" t="str">
        <f t="shared" si="111"/>
        <v>A1</v>
      </c>
      <c r="AE449" s="12" t="str">
        <f t="shared" si="112"/>
        <v/>
      </c>
    </row>
    <row r="450" spans="1:31" x14ac:dyDescent="0.25">
      <c r="A450" s="5">
        <v>459</v>
      </c>
      <c r="B450" s="6" t="s">
        <v>1712</v>
      </c>
      <c r="C450" s="6" t="s">
        <v>1713</v>
      </c>
      <c r="D450" s="6" t="s">
        <v>15</v>
      </c>
      <c r="E450" s="6" t="s">
        <v>16</v>
      </c>
      <c r="F450" s="6">
        <v>30</v>
      </c>
      <c r="G450" s="6" t="s">
        <v>1714</v>
      </c>
      <c r="H450" s="6" t="s">
        <v>1715</v>
      </c>
      <c r="I450" s="6" t="s">
        <v>171</v>
      </c>
      <c r="J450" s="7">
        <v>43739</v>
      </c>
      <c r="K450" s="6">
        <v>3</v>
      </c>
      <c r="L450" s="6" t="s">
        <v>44</v>
      </c>
      <c r="M450" s="8"/>
      <c r="O450">
        <f t="shared" si="113"/>
        <v>0</v>
      </c>
      <c r="Q450" s="5" t="str">
        <f t="shared" si="98"/>
        <v>459</v>
      </c>
      <c r="R450" s="6" t="str">
        <f t="shared" si="99"/>
        <v>Tammara</v>
      </c>
      <c r="S450" s="6" t="str">
        <f t="shared" si="100"/>
        <v>Graham</v>
      </c>
      <c r="T450" s="6" t="str">
        <f t="shared" si="101"/>
        <v>Mrs</v>
      </c>
      <c r="U450" s="6" t="str">
        <f t="shared" si="102"/>
        <v>F</v>
      </c>
      <c r="V450" s="6" t="str">
        <f t="shared" si="103"/>
        <v>30</v>
      </c>
      <c r="W450" s="6" t="str">
        <f t="shared" si="104"/>
        <v>Bishops Mews</v>
      </c>
      <c r="X450" s="6" t="str">
        <f t="shared" si="105"/>
        <v>ws</v>
      </c>
      <c r="Y450" s="6" t="str">
        <f t="shared" si="106"/>
        <v>Bishops Mews</v>
      </c>
      <c r="Z450" s="6" t="str">
        <f t="shared" si="107"/>
        <v>Clevedon</v>
      </c>
      <c r="AA450" s="6" t="str">
        <f t="shared" si="108"/>
        <v>PR</v>
      </c>
      <c r="AB450" s="7" t="str">
        <f t="shared" si="109"/>
        <v>43739</v>
      </c>
      <c r="AC450" s="6" t="str">
        <f t="shared" si="110"/>
        <v>3</v>
      </c>
      <c r="AD450" s="6" t="str">
        <f t="shared" si="111"/>
        <v>D</v>
      </c>
      <c r="AE450" s="8" t="str">
        <f t="shared" si="112"/>
        <v/>
      </c>
    </row>
    <row r="451" spans="1:31" x14ac:dyDescent="0.25">
      <c r="A451" s="9">
        <v>460</v>
      </c>
      <c r="B451" s="10" t="s">
        <v>1716</v>
      </c>
      <c r="C451" s="10" t="s">
        <v>625</v>
      </c>
      <c r="D451" s="10" t="s">
        <v>15</v>
      </c>
      <c r="E451" s="10" t="s">
        <v>16</v>
      </c>
      <c r="F451" s="10">
        <v>60</v>
      </c>
      <c r="G451" s="10" t="s">
        <v>1717</v>
      </c>
      <c r="H451" s="10" t="s">
        <v>103</v>
      </c>
      <c r="I451" s="10" t="s">
        <v>32</v>
      </c>
      <c r="J451" s="11">
        <v>43647</v>
      </c>
      <c r="K451" s="10">
        <v>67</v>
      </c>
      <c r="L451" s="10" t="s">
        <v>20</v>
      </c>
      <c r="M451" s="12"/>
      <c r="O451">
        <f t="shared" si="113"/>
        <v>0</v>
      </c>
      <c r="Q451" s="9" t="str">
        <f t="shared" si="98"/>
        <v>460</v>
      </c>
      <c r="R451" s="10" t="str">
        <f t="shared" si="99"/>
        <v>Verdell</v>
      </c>
      <c r="S451" s="10" t="str">
        <f t="shared" si="100"/>
        <v>Lanier</v>
      </c>
      <c r="T451" s="10" t="str">
        <f t="shared" si="101"/>
        <v>Mrs</v>
      </c>
      <c r="U451" s="10" t="str">
        <f t="shared" si="102"/>
        <v>F</v>
      </c>
      <c r="V451" s="10" t="str">
        <f t="shared" si="103"/>
        <v>60</v>
      </c>
      <c r="W451" s="10" t="str">
        <f t="shared" si="104"/>
        <v>Bishopsgate Buildings</v>
      </c>
      <c r="X451" s="10" t="str">
        <f t="shared" si="105"/>
        <v>gs</v>
      </c>
      <c r="Y451" s="10" t="str">
        <f t="shared" si="106"/>
        <v>Bishopsgate Buildings</v>
      </c>
      <c r="Z451" s="10" t="str">
        <f t="shared" si="107"/>
        <v>Wooler</v>
      </c>
      <c r="AA451" s="10" t="str">
        <f t="shared" si="108"/>
        <v>WC</v>
      </c>
      <c r="AB451" s="11" t="str">
        <f t="shared" si="109"/>
        <v>43647</v>
      </c>
      <c r="AC451" s="10" t="str">
        <f t="shared" si="110"/>
        <v>67</v>
      </c>
      <c r="AD451" s="10" t="str">
        <f t="shared" si="111"/>
        <v>B</v>
      </c>
      <c r="AE451" s="12" t="str">
        <f t="shared" si="112"/>
        <v/>
      </c>
    </row>
    <row r="452" spans="1:31" x14ac:dyDescent="0.25">
      <c r="A452" s="5">
        <v>461</v>
      </c>
      <c r="B452" s="6" t="s">
        <v>1718</v>
      </c>
      <c r="C452" s="6" t="s">
        <v>1719</v>
      </c>
      <c r="D452" s="6" t="s">
        <v>49</v>
      </c>
      <c r="E452" s="6" t="s">
        <v>16</v>
      </c>
      <c r="F452" s="6">
        <v>30</v>
      </c>
      <c r="G452" s="6" t="s">
        <v>1720</v>
      </c>
      <c r="H452" s="6" t="s">
        <v>1721</v>
      </c>
      <c r="I452" s="6" t="s">
        <v>32</v>
      </c>
      <c r="J452" s="7">
        <v>44464</v>
      </c>
      <c r="K452" s="6">
        <v>72</v>
      </c>
      <c r="L452" s="6" t="s">
        <v>157</v>
      </c>
      <c r="M452" s="8"/>
      <c r="O452">
        <f t="shared" si="113"/>
        <v>0</v>
      </c>
      <c r="Q452" s="5" t="str">
        <f t="shared" si="98"/>
        <v>461</v>
      </c>
      <c r="R452" s="6" t="str">
        <f t="shared" si="99"/>
        <v>Fatima</v>
      </c>
      <c r="S452" s="6" t="str">
        <f t="shared" si="100"/>
        <v>Sargent</v>
      </c>
      <c r="T452" s="6" t="str">
        <f t="shared" si="101"/>
        <v>Miss</v>
      </c>
      <c r="U452" s="6" t="str">
        <f t="shared" si="102"/>
        <v>F</v>
      </c>
      <c r="V452" s="6" t="str">
        <f t="shared" si="103"/>
        <v>30</v>
      </c>
      <c r="W452" s="6" t="str">
        <f t="shared" si="104"/>
        <v>Bittacy Road</v>
      </c>
      <c r="X452" s="6" t="str">
        <f t="shared" si="105"/>
        <v>ad</v>
      </c>
      <c r="Y452" s="6" t="str">
        <f t="shared" si="106"/>
        <v>Bittacy Road</v>
      </c>
      <c r="Z452" s="6" t="str">
        <f t="shared" si="107"/>
        <v>Saxmundham</v>
      </c>
      <c r="AA452" s="6" t="str">
        <f t="shared" si="108"/>
        <v>WC</v>
      </c>
      <c r="AB452" s="7" t="str">
        <f t="shared" si="109"/>
        <v>44464</v>
      </c>
      <c r="AC452" s="6" t="str">
        <f t="shared" si="110"/>
        <v>72</v>
      </c>
      <c r="AD452" s="6" t="str">
        <f t="shared" si="111"/>
        <v>C3</v>
      </c>
      <c r="AE452" s="8" t="str">
        <f t="shared" si="112"/>
        <v/>
      </c>
    </row>
    <row r="453" spans="1:31" x14ac:dyDescent="0.25">
      <c r="A453" s="9">
        <v>462</v>
      </c>
      <c r="B453" s="10" t="s">
        <v>186</v>
      </c>
      <c r="C453" s="10" t="s">
        <v>1722</v>
      </c>
      <c r="D453" s="10" t="s">
        <v>15</v>
      </c>
      <c r="E453" s="10" t="s">
        <v>16</v>
      </c>
      <c r="F453" s="10">
        <v>30</v>
      </c>
      <c r="G453" s="10" t="s">
        <v>1723</v>
      </c>
      <c r="H453" s="10" t="s">
        <v>1724</v>
      </c>
      <c r="I453" s="10" t="s">
        <v>1725</v>
      </c>
      <c r="J453" s="11">
        <v>44410</v>
      </c>
      <c r="K453" s="10">
        <v>4</v>
      </c>
      <c r="L453" s="10" t="s">
        <v>62</v>
      </c>
      <c r="M453" s="12"/>
      <c r="O453">
        <f t="shared" si="113"/>
        <v>0</v>
      </c>
      <c r="Q453" s="9" t="str">
        <f t="shared" si="98"/>
        <v>462</v>
      </c>
      <c r="R453" s="10" t="str">
        <f t="shared" si="99"/>
        <v>Lewis</v>
      </c>
      <c r="S453" s="10" t="str">
        <f t="shared" si="100"/>
        <v>Bowen</v>
      </c>
      <c r="T453" s="10" t="str">
        <f t="shared" si="101"/>
        <v>Mrs</v>
      </c>
      <c r="U453" s="10" t="str">
        <f t="shared" si="102"/>
        <v>F</v>
      </c>
      <c r="V453" s="10" t="str">
        <f t="shared" si="103"/>
        <v>30</v>
      </c>
      <c r="W453" s="10" t="str">
        <f t="shared" si="104"/>
        <v>Bittern Place</v>
      </c>
      <c r="X453" s="10" t="str">
        <f t="shared" si="105"/>
        <v>ce</v>
      </c>
      <c r="Y453" s="10" t="str">
        <f t="shared" si="106"/>
        <v>Bittern Place</v>
      </c>
      <c r="Z453" s="10" t="str">
        <f t="shared" si="107"/>
        <v>Amersham</v>
      </c>
      <c r="AA453" s="10" t="str">
        <f t="shared" si="108"/>
        <v>LA</v>
      </c>
      <c r="AB453" s="11" t="str">
        <f t="shared" si="109"/>
        <v>44410</v>
      </c>
      <c r="AC453" s="10" t="str">
        <f t="shared" si="110"/>
        <v>4</v>
      </c>
      <c r="AD453" s="10" t="str">
        <f t="shared" si="111"/>
        <v>C4</v>
      </c>
      <c r="AE453" s="12" t="str">
        <f t="shared" si="112"/>
        <v/>
      </c>
    </row>
    <row r="454" spans="1:31" x14ac:dyDescent="0.25">
      <c r="A454" s="5">
        <v>463</v>
      </c>
      <c r="B454" s="6" t="s">
        <v>1726</v>
      </c>
      <c r="C454" s="6" t="s">
        <v>766</v>
      </c>
      <c r="D454" s="6" t="s">
        <v>28</v>
      </c>
      <c r="E454" s="6" t="s">
        <v>29</v>
      </c>
      <c r="F454" s="6">
        <v>30</v>
      </c>
      <c r="G454" s="6" t="s">
        <v>1727</v>
      </c>
      <c r="H454" s="6" t="s">
        <v>814</v>
      </c>
      <c r="I454" s="6" t="s">
        <v>815</v>
      </c>
      <c r="J454" s="7">
        <v>43847</v>
      </c>
      <c r="K454" s="6">
        <v>68</v>
      </c>
      <c r="L454" s="6" t="s">
        <v>78</v>
      </c>
      <c r="M454" s="8"/>
      <c r="O454">
        <f t="shared" si="113"/>
        <v>0</v>
      </c>
      <c r="Q454" s="5" t="str">
        <f t="shared" ref="Q454:Q517" si="114">TRIM(A454)</f>
        <v>463</v>
      </c>
      <c r="R454" s="6" t="str">
        <f t="shared" ref="R454:R517" si="115">TRIM(B454)</f>
        <v>Carmelo</v>
      </c>
      <c r="S454" s="6" t="str">
        <f t="shared" ref="S454:S517" si="116">TRIM(C454)</f>
        <v>Clinton</v>
      </c>
      <c r="T454" s="6" t="str">
        <f t="shared" ref="T454:T517" si="117">TRIM(D454)</f>
        <v>Mr</v>
      </c>
      <c r="U454" s="6" t="str">
        <f t="shared" ref="U454:U517" si="118">IF(ISNUMBER(SEARCH("f",TRIM(E454))),"F","M")</f>
        <v>M</v>
      </c>
      <c r="V454" s="6" t="str">
        <f t="shared" ref="V454:V517" si="119">TRIM(F454)</f>
        <v>30</v>
      </c>
      <c r="W454" s="6" t="str">
        <f t="shared" ref="W454:W517" si="120">SUBSTITUTE(SUBSTITUTE(SUBSTITUTE(PROPER(TRIM(G454)),"(?)","")," (No",""),"'S","'s")</f>
        <v>Bix Court</v>
      </c>
      <c r="X454" s="6" t="str">
        <f t="shared" ref="X454:X517" si="121">RIGHT(W454,2)</f>
        <v>rt</v>
      </c>
      <c r="Y454" s="6" t="str">
        <f t="shared" ref="Y454:Y517" si="122">IF(OR(X454="St",X454="Av",X454="Pl"),SUBSTITUTE(SUBSTITUTE(SUBSTITUTE(SUBSTITUTE(SUBSTITUTE(SUBSTITUTE(SUBSTITUTE(W454,"Rd","Road"),"St","Street"),"Cls", "Close"),"Plc","Place"),"Bldgs","Buildings"),"Av","Avenue"),"Pl","Place"),SUBSTITUTE(SUBSTITUTE(SUBSTITUTE(SUBSTITUTE(SUBSTITUTE(W454,"Rd","Road"),"Cls", "Close"),"Plc","Place"),"Bldgs","Buildings"),"Crt","Court"))</f>
        <v>Bix Court</v>
      </c>
      <c r="Z454" s="6" t="str">
        <f t="shared" ref="Z454:Z517" si="123">TRIM(H454)</f>
        <v>Bromsgrove</v>
      </c>
      <c r="AA454" s="6" t="str">
        <f t="shared" ref="AA454:AA517" si="124">TRIM(I454)</f>
        <v>WR</v>
      </c>
      <c r="AB454" s="7" t="str">
        <f t="shared" ref="AB454:AB517" si="125">TRIM(J454)</f>
        <v>43847</v>
      </c>
      <c r="AC454" s="6" t="str">
        <f t="shared" ref="AC454:AC517" si="126">TRIM(K454)</f>
        <v>68</v>
      </c>
      <c r="AD454" s="6" t="str">
        <f t="shared" ref="AD454:AD517" si="127">TRIM(L454)</f>
        <v>C2</v>
      </c>
      <c r="AE454" s="8" t="str">
        <f t="shared" ref="AE454:AE517" si="128">TRIM(M454)</f>
        <v/>
      </c>
    </row>
    <row r="455" spans="1:31" x14ac:dyDescent="0.25">
      <c r="A455" s="9">
        <v>464</v>
      </c>
      <c r="B455" s="10" t="s">
        <v>1728</v>
      </c>
      <c r="C455" s="10" t="s">
        <v>1729</v>
      </c>
      <c r="D455" s="10" t="s">
        <v>15</v>
      </c>
      <c r="E455" s="10" t="s">
        <v>16</v>
      </c>
      <c r="F455" s="10">
        <v>30</v>
      </c>
      <c r="G455" s="10" t="s">
        <v>1730</v>
      </c>
      <c r="H455" s="10" t="s">
        <v>1731</v>
      </c>
      <c r="I455" s="10" t="s">
        <v>32</v>
      </c>
      <c r="J455" s="11">
        <v>43569</v>
      </c>
      <c r="K455" s="10">
        <v>52</v>
      </c>
      <c r="L455" s="10" t="s">
        <v>99</v>
      </c>
      <c r="M455" s="12"/>
      <c r="O455">
        <f t="shared" si="113"/>
        <v>0</v>
      </c>
      <c r="Q455" s="9" t="str">
        <f t="shared" si="114"/>
        <v>464</v>
      </c>
      <c r="R455" s="10" t="str">
        <f t="shared" si="115"/>
        <v>Madalene</v>
      </c>
      <c r="S455" s="10" t="str">
        <f t="shared" si="116"/>
        <v>Villalobos</v>
      </c>
      <c r="T455" s="10" t="str">
        <f t="shared" si="117"/>
        <v>Mrs</v>
      </c>
      <c r="U455" s="10" t="str">
        <f t="shared" si="118"/>
        <v>F</v>
      </c>
      <c r="V455" s="10" t="str">
        <f t="shared" si="119"/>
        <v>30</v>
      </c>
      <c r="W455" s="10" t="str">
        <f t="shared" si="120"/>
        <v>Black Eagle</v>
      </c>
      <c r="X455" s="10" t="str">
        <f t="shared" si="121"/>
        <v>le</v>
      </c>
      <c r="Y455" s="10" t="str">
        <f t="shared" si="122"/>
        <v>Black Eagle</v>
      </c>
      <c r="Z455" s="10" t="str">
        <f t="shared" si="123"/>
        <v>Mexborough</v>
      </c>
      <c r="AA455" s="10" t="str">
        <f t="shared" si="124"/>
        <v>WC</v>
      </c>
      <c r="AB455" s="11" t="str">
        <f t="shared" si="125"/>
        <v>43569</v>
      </c>
      <c r="AC455" s="10" t="str">
        <f t="shared" si="126"/>
        <v>52</v>
      </c>
      <c r="AD455" s="10" t="str">
        <f t="shared" si="127"/>
        <v>E</v>
      </c>
      <c r="AE455" s="12" t="str">
        <f t="shared" si="128"/>
        <v/>
      </c>
    </row>
    <row r="456" spans="1:31" x14ac:dyDescent="0.25">
      <c r="A456" s="5">
        <v>465</v>
      </c>
      <c r="B456" s="6" t="s">
        <v>1732</v>
      </c>
      <c r="C456" s="6" t="s">
        <v>1733</v>
      </c>
      <c r="D456" s="6" t="s">
        <v>15</v>
      </c>
      <c r="E456" s="6" t="s">
        <v>16</v>
      </c>
      <c r="F456" s="6">
        <v>90</v>
      </c>
      <c r="G456" s="6" t="s">
        <v>1734</v>
      </c>
      <c r="H456" s="6" t="s">
        <v>1735</v>
      </c>
      <c r="I456" s="6" t="s">
        <v>1736</v>
      </c>
      <c r="J456" s="7">
        <v>44500</v>
      </c>
      <c r="K456" s="6">
        <v>64</v>
      </c>
      <c r="L456" s="6" t="s">
        <v>62</v>
      </c>
      <c r="M456" s="8"/>
      <c r="O456">
        <f t="shared" si="113"/>
        <v>0</v>
      </c>
      <c r="Q456" s="5" t="str">
        <f t="shared" si="114"/>
        <v>465</v>
      </c>
      <c r="R456" s="6" t="str">
        <f t="shared" si="115"/>
        <v>Michelina</v>
      </c>
      <c r="S456" s="6" t="str">
        <f t="shared" si="116"/>
        <v>Cleveland</v>
      </c>
      <c r="T456" s="6" t="str">
        <f t="shared" si="117"/>
        <v>Mrs</v>
      </c>
      <c r="U456" s="6" t="str">
        <f t="shared" si="118"/>
        <v>F</v>
      </c>
      <c r="V456" s="6" t="str">
        <f t="shared" si="119"/>
        <v>90</v>
      </c>
      <c r="W456" s="6" t="str">
        <f t="shared" si="120"/>
        <v>Black Moor</v>
      </c>
      <c r="X456" s="6" t="str">
        <f t="shared" si="121"/>
        <v>or</v>
      </c>
      <c r="Y456" s="6" t="str">
        <f t="shared" si="122"/>
        <v>Black Moor</v>
      </c>
      <c r="Z456" s="6" t="str">
        <f t="shared" si="123"/>
        <v>Annan</v>
      </c>
      <c r="AA456" s="6" t="str">
        <f t="shared" si="124"/>
        <v>SP</v>
      </c>
      <c r="AB456" s="7" t="str">
        <f t="shared" si="125"/>
        <v>44500</v>
      </c>
      <c r="AC456" s="6" t="str">
        <f t="shared" si="126"/>
        <v>64</v>
      </c>
      <c r="AD456" s="6" t="str">
        <f t="shared" si="127"/>
        <v>C4</v>
      </c>
      <c r="AE456" s="8" t="str">
        <f t="shared" si="128"/>
        <v/>
      </c>
    </row>
    <row r="457" spans="1:31" x14ac:dyDescent="0.25">
      <c r="A457" s="9">
        <v>466</v>
      </c>
      <c r="B457" s="10" t="s">
        <v>1737</v>
      </c>
      <c r="C457" s="10" t="s">
        <v>1738</v>
      </c>
      <c r="D457" s="10" t="s">
        <v>15</v>
      </c>
      <c r="E457" s="10" t="s">
        <v>16</v>
      </c>
      <c r="F457" s="10">
        <v>60</v>
      </c>
      <c r="G457" s="10" t="s">
        <v>1734</v>
      </c>
      <c r="H457" s="10" t="s">
        <v>1739</v>
      </c>
      <c r="I457" s="10" t="s">
        <v>291</v>
      </c>
      <c r="J457" s="11">
        <v>44197</v>
      </c>
      <c r="K457" s="10">
        <v>5</v>
      </c>
      <c r="L457" s="10" t="s">
        <v>33</v>
      </c>
      <c r="M457" s="12"/>
      <c r="O457">
        <f t="shared" si="113"/>
        <v>0</v>
      </c>
      <c r="Q457" s="9" t="str">
        <f t="shared" si="114"/>
        <v>466</v>
      </c>
      <c r="R457" s="10" t="str">
        <f t="shared" si="115"/>
        <v>Cristie</v>
      </c>
      <c r="S457" s="10" t="str">
        <f t="shared" si="116"/>
        <v>Rodriguez</v>
      </c>
      <c r="T457" s="10" t="str">
        <f t="shared" si="117"/>
        <v>Mrs</v>
      </c>
      <c r="U457" s="10" t="str">
        <f t="shared" si="118"/>
        <v>F</v>
      </c>
      <c r="V457" s="10" t="str">
        <f t="shared" si="119"/>
        <v>60</v>
      </c>
      <c r="W457" s="10" t="str">
        <f t="shared" si="120"/>
        <v>Black Moor</v>
      </c>
      <c r="X457" s="10" t="str">
        <f t="shared" si="121"/>
        <v>or</v>
      </c>
      <c r="Y457" s="10" t="str">
        <f t="shared" si="122"/>
        <v>Black Moor</v>
      </c>
      <c r="Z457" s="10" t="str">
        <f t="shared" si="123"/>
        <v>Keighley</v>
      </c>
      <c r="AA457" s="10" t="str">
        <f t="shared" si="124"/>
        <v>HS</v>
      </c>
      <c r="AB457" s="11" t="str">
        <f t="shared" si="125"/>
        <v>44197</v>
      </c>
      <c r="AC457" s="10" t="str">
        <f t="shared" si="126"/>
        <v>5</v>
      </c>
      <c r="AD457" s="10" t="str">
        <f t="shared" si="127"/>
        <v>A3</v>
      </c>
      <c r="AE457" s="12" t="str">
        <f t="shared" si="128"/>
        <v/>
      </c>
    </row>
    <row r="458" spans="1:31" x14ac:dyDescent="0.25">
      <c r="A458" s="5">
        <v>467</v>
      </c>
      <c r="B458" s="6" t="s">
        <v>1740</v>
      </c>
      <c r="C458" s="6" t="s">
        <v>1741</v>
      </c>
      <c r="D458" s="6" t="s">
        <v>28</v>
      </c>
      <c r="E458" s="6" t="s">
        <v>29</v>
      </c>
      <c r="F458" s="6">
        <v>30</v>
      </c>
      <c r="G458" s="6" t="s">
        <v>1742</v>
      </c>
      <c r="H458" s="6" t="s">
        <v>1743</v>
      </c>
      <c r="I458" s="6" t="s">
        <v>32</v>
      </c>
      <c r="J458" s="7">
        <v>44336</v>
      </c>
      <c r="K458" s="6">
        <v>102</v>
      </c>
      <c r="L458" s="6" t="s">
        <v>78</v>
      </c>
      <c r="M458" s="8"/>
      <c r="O458">
        <f t="shared" ref="O458:O521" si="129">COUNTBLANK(A458:L458)+COUNTIF(K458,0)</f>
        <v>0</v>
      </c>
      <c r="Q458" s="5" t="str">
        <f t="shared" si="114"/>
        <v>467</v>
      </c>
      <c r="R458" s="6" t="str">
        <f t="shared" si="115"/>
        <v>Craig</v>
      </c>
      <c r="S458" s="6" t="str">
        <f t="shared" si="116"/>
        <v>Kirkpatrick</v>
      </c>
      <c r="T458" s="6" t="str">
        <f t="shared" si="117"/>
        <v>Mr</v>
      </c>
      <c r="U458" s="6" t="str">
        <f t="shared" si="118"/>
        <v>M</v>
      </c>
      <c r="V458" s="6" t="str">
        <f t="shared" si="119"/>
        <v>30</v>
      </c>
      <c r="W458" s="6" t="str">
        <f t="shared" si="120"/>
        <v>Black Prince</v>
      </c>
      <c r="X458" s="6" t="str">
        <f t="shared" si="121"/>
        <v>ce</v>
      </c>
      <c r="Y458" s="6" t="str">
        <f t="shared" si="122"/>
        <v>Black Prince</v>
      </c>
      <c r="Z458" s="6" t="str">
        <f t="shared" si="123"/>
        <v>Warwick</v>
      </c>
      <c r="AA458" s="6" t="str">
        <f t="shared" si="124"/>
        <v>WC</v>
      </c>
      <c r="AB458" s="7" t="str">
        <f t="shared" si="125"/>
        <v>44336</v>
      </c>
      <c r="AC458" s="6" t="str">
        <f t="shared" si="126"/>
        <v>102</v>
      </c>
      <c r="AD458" s="6" t="str">
        <f t="shared" si="127"/>
        <v>C2</v>
      </c>
      <c r="AE458" s="8" t="str">
        <f t="shared" si="128"/>
        <v/>
      </c>
    </row>
    <row r="459" spans="1:31" x14ac:dyDescent="0.25">
      <c r="A459" s="9">
        <v>468</v>
      </c>
      <c r="B459" s="10" t="s">
        <v>1744</v>
      </c>
      <c r="C459" s="10" t="s">
        <v>22</v>
      </c>
      <c r="D459" s="10" t="s">
        <v>15</v>
      </c>
      <c r="E459" s="10" t="s">
        <v>16</v>
      </c>
      <c r="F459" s="10">
        <v>90</v>
      </c>
      <c r="G459" s="10" t="s">
        <v>1745</v>
      </c>
      <c r="H459" s="10" t="s">
        <v>1746</v>
      </c>
      <c r="I459" s="10" t="s">
        <v>25</v>
      </c>
      <c r="J459" s="11">
        <v>44519</v>
      </c>
      <c r="K459" s="10">
        <v>50</v>
      </c>
      <c r="L459" s="10" t="s">
        <v>39</v>
      </c>
      <c r="M459" s="12"/>
      <c r="O459">
        <f t="shared" si="129"/>
        <v>0</v>
      </c>
      <c r="Q459" s="9" t="str">
        <f t="shared" si="114"/>
        <v>468</v>
      </c>
      <c r="R459" s="10" t="str">
        <f t="shared" si="115"/>
        <v>Jimmie</v>
      </c>
      <c r="S459" s="10" t="str">
        <f t="shared" si="116"/>
        <v>Huffman</v>
      </c>
      <c r="T459" s="10" t="str">
        <f t="shared" si="117"/>
        <v>Mrs</v>
      </c>
      <c r="U459" s="10" t="str">
        <f t="shared" si="118"/>
        <v>F</v>
      </c>
      <c r="V459" s="10" t="str">
        <f t="shared" si="119"/>
        <v>90</v>
      </c>
      <c r="W459" s="10" t="str">
        <f t="shared" si="120"/>
        <v>Blackheath Rise</v>
      </c>
      <c r="X459" s="10" t="str">
        <f t="shared" si="121"/>
        <v>se</v>
      </c>
      <c r="Y459" s="10" t="str">
        <f t="shared" si="122"/>
        <v>Blackheath Rise</v>
      </c>
      <c r="Z459" s="10" t="str">
        <f t="shared" si="123"/>
        <v>Hebden Bridge</v>
      </c>
      <c r="AA459" s="10" t="str">
        <f t="shared" si="124"/>
        <v>HG</v>
      </c>
      <c r="AB459" s="11" t="str">
        <f t="shared" si="125"/>
        <v>44519</v>
      </c>
      <c r="AC459" s="10" t="str">
        <f t="shared" si="126"/>
        <v>50</v>
      </c>
      <c r="AD459" s="10" t="str">
        <f t="shared" si="127"/>
        <v>C1</v>
      </c>
      <c r="AE459" s="12" t="str">
        <f t="shared" si="128"/>
        <v/>
      </c>
    </row>
    <row r="460" spans="1:31" x14ac:dyDescent="0.25">
      <c r="A460" s="5">
        <v>469</v>
      </c>
      <c r="B460" s="6" t="s">
        <v>1747</v>
      </c>
      <c r="C460" s="6" t="s">
        <v>1748</v>
      </c>
      <c r="D460" s="6" t="s">
        <v>28</v>
      </c>
      <c r="E460" s="6" t="s">
        <v>29</v>
      </c>
      <c r="F460" s="6">
        <v>30</v>
      </c>
      <c r="G460" s="6" t="s">
        <v>1745</v>
      </c>
      <c r="H460" s="6" t="s">
        <v>1749</v>
      </c>
      <c r="I460" s="6" t="s">
        <v>291</v>
      </c>
      <c r="J460" s="7">
        <v>44492</v>
      </c>
      <c r="K460" s="6">
        <v>68</v>
      </c>
      <c r="L460" s="6" t="s">
        <v>78</v>
      </c>
      <c r="M460" s="8"/>
      <c r="O460">
        <f t="shared" si="129"/>
        <v>0</v>
      </c>
      <c r="Q460" s="5" t="str">
        <f t="shared" si="114"/>
        <v>469</v>
      </c>
      <c r="R460" s="6" t="str">
        <f t="shared" si="115"/>
        <v>Danilo</v>
      </c>
      <c r="S460" s="6" t="str">
        <f t="shared" si="116"/>
        <v>Biggs</v>
      </c>
      <c r="T460" s="6" t="str">
        <f t="shared" si="117"/>
        <v>Mr</v>
      </c>
      <c r="U460" s="6" t="str">
        <f t="shared" si="118"/>
        <v>M</v>
      </c>
      <c r="V460" s="6" t="str">
        <f t="shared" si="119"/>
        <v>30</v>
      </c>
      <c r="W460" s="6" t="str">
        <f t="shared" si="120"/>
        <v>Blackheath Rise</v>
      </c>
      <c r="X460" s="6" t="str">
        <f t="shared" si="121"/>
        <v>se</v>
      </c>
      <c r="Y460" s="6" t="str">
        <f t="shared" si="122"/>
        <v>Blackheath Rise</v>
      </c>
      <c r="Z460" s="6" t="str">
        <f t="shared" si="123"/>
        <v>Leek</v>
      </c>
      <c r="AA460" s="6" t="str">
        <f t="shared" si="124"/>
        <v>HS</v>
      </c>
      <c r="AB460" s="7" t="str">
        <f t="shared" si="125"/>
        <v>44492</v>
      </c>
      <c r="AC460" s="6" t="str">
        <f t="shared" si="126"/>
        <v>68</v>
      </c>
      <c r="AD460" s="6" t="str">
        <f t="shared" si="127"/>
        <v>C2</v>
      </c>
      <c r="AE460" s="8" t="str">
        <f t="shared" si="128"/>
        <v/>
      </c>
    </row>
    <row r="461" spans="1:31" x14ac:dyDescent="0.25">
      <c r="A461" s="9">
        <v>470</v>
      </c>
      <c r="B461" s="10" t="s">
        <v>1750</v>
      </c>
      <c r="C461" s="10" t="s">
        <v>1751</v>
      </c>
      <c r="D461" s="10" t="s">
        <v>15</v>
      </c>
      <c r="E461" s="10" t="s">
        <v>16</v>
      </c>
      <c r="F461" s="10">
        <v>60</v>
      </c>
      <c r="G461" s="10" t="s">
        <v>1752</v>
      </c>
      <c r="H461" s="10" t="s">
        <v>1753</v>
      </c>
      <c r="I461" s="10" t="s">
        <v>38</v>
      </c>
      <c r="J461" s="11">
        <v>43799</v>
      </c>
      <c r="K461" s="10">
        <v>63</v>
      </c>
      <c r="L461" s="10" t="s">
        <v>68</v>
      </c>
      <c r="M461" s="12"/>
      <c r="O461">
        <f t="shared" si="129"/>
        <v>0</v>
      </c>
      <c r="Q461" s="9" t="str">
        <f t="shared" si="114"/>
        <v>470</v>
      </c>
      <c r="R461" s="10" t="str">
        <f t="shared" si="115"/>
        <v>Refugio</v>
      </c>
      <c r="S461" s="10" t="str">
        <f t="shared" si="116"/>
        <v>Waldron</v>
      </c>
      <c r="T461" s="10" t="str">
        <f t="shared" si="117"/>
        <v>Mrs</v>
      </c>
      <c r="U461" s="10" t="str">
        <f t="shared" si="118"/>
        <v>F</v>
      </c>
      <c r="V461" s="10" t="str">
        <f t="shared" si="119"/>
        <v>60</v>
      </c>
      <c r="W461" s="10" t="str">
        <f t="shared" si="120"/>
        <v>Blackhorse Place</v>
      </c>
      <c r="X461" s="10" t="str">
        <f t="shared" si="121"/>
        <v>ce</v>
      </c>
      <c r="Y461" s="10" t="str">
        <f t="shared" si="122"/>
        <v>Blackhorse Place</v>
      </c>
      <c r="Z461" s="10" t="str">
        <f t="shared" si="123"/>
        <v>Dunstable</v>
      </c>
      <c r="AA461" s="10" t="str">
        <f t="shared" si="124"/>
        <v>RM</v>
      </c>
      <c r="AB461" s="11" t="str">
        <f t="shared" si="125"/>
        <v>43799</v>
      </c>
      <c r="AC461" s="10" t="str">
        <f t="shared" si="126"/>
        <v>63</v>
      </c>
      <c r="AD461" s="10" t="str">
        <f t="shared" si="127"/>
        <v>A2</v>
      </c>
      <c r="AE461" s="12" t="str">
        <f t="shared" si="128"/>
        <v/>
      </c>
    </row>
    <row r="462" spans="1:31" x14ac:dyDescent="0.25">
      <c r="A462" s="5">
        <v>471</v>
      </c>
      <c r="B462" s="6" t="s">
        <v>1186</v>
      </c>
      <c r="C462" s="6" t="s">
        <v>1754</v>
      </c>
      <c r="D462" s="6" t="s">
        <v>28</v>
      </c>
      <c r="E462" s="6" t="s">
        <v>29</v>
      </c>
      <c r="F462" s="6">
        <v>60</v>
      </c>
      <c r="G462" s="6" t="s">
        <v>1755</v>
      </c>
      <c r="H462" s="6" t="s">
        <v>1756</v>
      </c>
      <c r="I462" s="6" t="s">
        <v>122</v>
      </c>
      <c r="J462" s="7">
        <v>43524</v>
      </c>
      <c r="K462" s="6">
        <v>11</v>
      </c>
      <c r="L462" s="6" t="s">
        <v>157</v>
      </c>
      <c r="M462" s="8"/>
      <c r="O462">
        <f t="shared" si="129"/>
        <v>0</v>
      </c>
      <c r="Q462" s="5" t="str">
        <f t="shared" si="114"/>
        <v>471</v>
      </c>
      <c r="R462" s="6" t="str">
        <f t="shared" si="115"/>
        <v>Johnson</v>
      </c>
      <c r="S462" s="6" t="str">
        <f t="shared" si="116"/>
        <v>Mendez</v>
      </c>
      <c r="T462" s="6" t="str">
        <f t="shared" si="117"/>
        <v>Mr</v>
      </c>
      <c r="U462" s="6" t="str">
        <f t="shared" si="118"/>
        <v>M</v>
      </c>
      <c r="V462" s="6" t="str">
        <f t="shared" si="119"/>
        <v>60</v>
      </c>
      <c r="W462" s="6" t="str">
        <f t="shared" si="120"/>
        <v>Blackhorse Road</v>
      </c>
      <c r="X462" s="6" t="str">
        <f t="shared" si="121"/>
        <v>ad</v>
      </c>
      <c r="Y462" s="6" t="str">
        <f t="shared" si="122"/>
        <v>Blackhorse Road</v>
      </c>
      <c r="Z462" s="6" t="str">
        <f t="shared" si="123"/>
        <v>Llanfairfechan</v>
      </c>
      <c r="AA462" s="6" t="str">
        <f t="shared" si="124"/>
        <v>WN</v>
      </c>
      <c r="AB462" s="7" t="str">
        <f t="shared" si="125"/>
        <v>43524</v>
      </c>
      <c r="AC462" s="6" t="str">
        <f t="shared" si="126"/>
        <v>11</v>
      </c>
      <c r="AD462" s="6" t="str">
        <f t="shared" si="127"/>
        <v>C3</v>
      </c>
      <c r="AE462" s="8" t="str">
        <f t="shared" si="128"/>
        <v/>
      </c>
    </row>
    <row r="463" spans="1:31" x14ac:dyDescent="0.25">
      <c r="A463" s="9">
        <v>472</v>
      </c>
      <c r="B463" s="10" t="s">
        <v>1757</v>
      </c>
      <c r="C463" s="10" t="s">
        <v>1758</v>
      </c>
      <c r="D463" s="10" t="s">
        <v>28</v>
      </c>
      <c r="E463" s="10" t="s">
        <v>29</v>
      </c>
      <c r="F463" s="10">
        <v>90</v>
      </c>
      <c r="G463" s="10" t="s">
        <v>1759</v>
      </c>
      <c r="H463" s="10" t="s">
        <v>1760</v>
      </c>
      <c r="I463" s="10" t="s">
        <v>32</v>
      </c>
      <c r="J463" s="11">
        <v>44167</v>
      </c>
      <c r="K463" s="10">
        <v>11</v>
      </c>
      <c r="L463" s="10" t="s">
        <v>68</v>
      </c>
      <c r="M463" s="12"/>
      <c r="O463">
        <f t="shared" si="129"/>
        <v>0</v>
      </c>
      <c r="Q463" s="9" t="str">
        <f t="shared" si="114"/>
        <v>472</v>
      </c>
      <c r="R463" s="10" t="str">
        <f t="shared" si="115"/>
        <v>Numbers</v>
      </c>
      <c r="S463" s="10" t="str">
        <f t="shared" si="116"/>
        <v>Giles</v>
      </c>
      <c r="T463" s="10" t="str">
        <f t="shared" si="117"/>
        <v>Mr</v>
      </c>
      <c r="U463" s="10" t="str">
        <f t="shared" si="118"/>
        <v>M</v>
      </c>
      <c r="V463" s="10" t="str">
        <f t="shared" si="119"/>
        <v>90</v>
      </c>
      <c r="W463" s="10" t="str">
        <f t="shared" si="120"/>
        <v>Blackhorse Square</v>
      </c>
      <c r="X463" s="10" t="str">
        <f t="shared" si="121"/>
        <v>re</v>
      </c>
      <c r="Y463" s="10" t="str">
        <f t="shared" si="122"/>
        <v>Blackhorse Square</v>
      </c>
      <c r="Z463" s="10" t="str">
        <f t="shared" si="123"/>
        <v>Newton Aycliffe</v>
      </c>
      <c r="AA463" s="10" t="str">
        <f t="shared" si="124"/>
        <v>WC</v>
      </c>
      <c r="AB463" s="11" t="str">
        <f t="shared" si="125"/>
        <v>44167</v>
      </c>
      <c r="AC463" s="10" t="str">
        <f t="shared" si="126"/>
        <v>11</v>
      </c>
      <c r="AD463" s="10" t="str">
        <f t="shared" si="127"/>
        <v>A2</v>
      </c>
      <c r="AE463" s="12" t="str">
        <f t="shared" si="128"/>
        <v/>
      </c>
    </row>
    <row r="464" spans="1:31" x14ac:dyDescent="0.25">
      <c r="A464" s="5">
        <v>473</v>
      </c>
      <c r="B464" s="6" t="s">
        <v>1761</v>
      </c>
      <c r="C464" s="6" t="s">
        <v>1762</v>
      </c>
      <c r="D464" s="6" t="s">
        <v>28</v>
      </c>
      <c r="E464" s="6" t="s">
        <v>29</v>
      </c>
      <c r="F464" s="6">
        <v>30</v>
      </c>
      <c r="G464" s="6" t="s">
        <v>1763</v>
      </c>
      <c r="H464" s="6" t="s">
        <v>1764</v>
      </c>
      <c r="I464" s="6" t="s">
        <v>176</v>
      </c>
      <c r="J464" s="7">
        <v>43689</v>
      </c>
      <c r="K464" s="6">
        <v>60</v>
      </c>
      <c r="L464" s="6" t="s">
        <v>20</v>
      </c>
      <c r="M464" s="8"/>
      <c r="O464">
        <f t="shared" si="129"/>
        <v>0</v>
      </c>
      <c r="Q464" s="5" t="str">
        <f t="shared" si="114"/>
        <v>473</v>
      </c>
      <c r="R464" s="6" t="str">
        <f t="shared" si="115"/>
        <v>Raymundo</v>
      </c>
      <c r="S464" s="6" t="str">
        <f t="shared" si="116"/>
        <v>Purvis</v>
      </c>
      <c r="T464" s="6" t="str">
        <f t="shared" si="117"/>
        <v>Mr</v>
      </c>
      <c r="U464" s="6" t="str">
        <f t="shared" si="118"/>
        <v>M</v>
      </c>
      <c r="V464" s="6" t="str">
        <f t="shared" si="119"/>
        <v>30</v>
      </c>
      <c r="W464" s="6" t="str">
        <f t="shared" si="120"/>
        <v>Blackmans Court</v>
      </c>
      <c r="X464" s="6" t="str">
        <f t="shared" si="121"/>
        <v>rt</v>
      </c>
      <c r="Y464" s="6" t="str">
        <f t="shared" si="122"/>
        <v>Blackmans Court</v>
      </c>
      <c r="Z464" s="6" t="str">
        <f t="shared" si="123"/>
        <v>Cromarty</v>
      </c>
      <c r="AA464" s="6" t="str">
        <f t="shared" si="124"/>
        <v>CW</v>
      </c>
      <c r="AB464" s="7" t="str">
        <f t="shared" si="125"/>
        <v>43689</v>
      </c>
      <c r="AC464" s="6" t="str">
        <f t="shared" si="126"/>
        <v>60</v>
      </c>
      <c r="AD464" s="6" t="str">
        <f t="shared" si="127"/>
        <v>B</v>
      </c>
      <c r="AE464" s="8" t="str">
        <f t="shared" si="128"/>
        <v/>
      </c>
    </row>
    <row r="465" spans="1:31" x14ac:dyDescent="0.25">
      <c r="A465" s="9">
        <v>474</v>
      </c>
      <c r="B465" s="10" t="s">
        <v>1765</v>
      </c>
      <c r="C465" s="10" t="s">
        <v>1766</v>
      </c>
      <c r="D465" s="10" t="s">
        <v>15</v>
      </c>
      <c r="E465" s="10" t="s">
        <v>16</v>
      </c>
      <c r="F465" s="10">
        <v>30</v>
      </c>
      <c r="G465" s="10" t="s">
        <v>1767</v>
      </c>
      <c r="H465" s="10" t="s">
        <v>97</v>
      </c>
      <c r="I465" s="10" t="s">
        <v>98</v>
      </c>
      <c r="J465" s="11">
        <v>43603</v>
      </c>
      <c r="K465" s="10">
        <v>37</v>
      </c>
      <c r="L465" s="10" t="s">
        <v>99</v>
      </c>
      <c r="M465" s="12"/>
      <c r="O465">
        <f t="shared" si="129"/>
        <v>0</v>
      </c>
      <c r="Q465" s="9" t="str">
        <f t="shared" si="114"/>
        <v>474</v>
      </c>
      <c r="R465" s="10" t="str">
        <f t="shared" si="115"/>
        <v>William</v>
      </c>
      <c r="S465" s="10" t="str">
        <f t="shared" si="116"/>
        <v>Sims</v>
      </c>
      <c r="T465" s="10" t="str">
        <f t="shared" si="117"/>
        <v>Mrs</v>
      </c>
      <c r="U465" s="10" t="str">
        <f t="shared" si="118"/>
        <v>F</v>
      </c>
      <c r="V465" s="10" t="str">
        <f t="shared" si="119"/>
        <v>30</v>
      </c>
      <c r="W465" s="10" t="str">
        <f t="shared" si="120"/>
        <v>Blackman's Crt</v>
      </c>
      <c r="X465" s="10" t="str">
        <f t="shared" si="121"/>
        <v>rt</v>
      </c>
      <c r="Y465" s="10" t="str">
        <f t="shared" si="122"/>
        <v>Blackman's Court</v>
      </c>
      <c r="Z465" s="10" t="str">
        <f t="shared" si="123"/>
        <v>Bonnybridge</v>
      </c>
      <c r="AA465" s="10" t="str">
        <f t="shared" si="124"/>
        <v>BL</v>
      </c>
      <c r="AB465" s="11" t="str">
        <f t="shared" si="125"/>
        <v>43603</v>
      </c>
      <c r="AC465" s="10" t="str">
        <f t="shared" si="126"/>
        <v>37</v>
      </c>
      <c r="AD465" s="10" t="str">
        <f t="shared" si="127"/>
        <v>E</v>
      </c>
      <c r="AE465" s="12" t="str">
        <f t="shared" si="128"/>
        <v/>
      </c>
    </row>
    <row r="466" spans="1:31" x14ac:dyDescent="0.25">
      <c r="A466" s="5">
        <v>475</v>
      </c>
      <c r="B466" s="6" t="s">
        <v>1153</v>
      </c>
      <c r="C466" s="6" t="s">
        <v>1768</v>
      </c>
      <c r="D466" s="6" t="s">
        <v>28</v>
      </c>
      <c r="E466" s="6" t="s">
        <v>29</v>
      </c>
      <c r="F466" s="6">
        <v>90</v>
      </c>
      <c r="G466" s="6" t="s">
        <v>1769</v>
      </c>
      <c r="H466" s="6" t="s">
        <v>1446</v>
      </c>
      <c r="I466" s="6" t="s">
        <v>1447</v>
      </c>
      <c r="J466" s="7">
        <v>43541</v>
      </c>
      <c r="K466" s="6">
        <v>79</v>
      </c>
      <c r="L466" s="6" t="s">
        <v>44</v>
      </c>
      <c r="M466" s="8"/>
      <c r="O466">
        <f t="shared" si="129"/>
        <v>0</v>
      </c>
      <c r="Q466" s="5" t="str">
        <f t="shared" si="114"/>
        <v>475</v>
      </c>
      <c r="R466" s="6" t="str">
        <f t="shared" si="115"/>
        <v>Matthew</v>
      </c>
      <c r="S466" s="6" t="str">
        <f t="shared" si="116"/>
        <v>Gregory</v>
      </c>
      <c r="T466" s="6" t="str">
        <f t="shared" si="117"/>
        <v>Mr</v>
      </c>
      <c r="U466" s="6" t="str">
        <f t="shared" si="118"/>
        <v>M</v>
      </c>
      <c r="V466" s="6" t="str">
        <f t="shared" si="119"/>
        <v>90</v>
      </c>
      <c r="W466" s="6" t="str">
        <f t="shared" si="120"/>
        <v>Blackpool Road</v>
      </c>
      <c r="X466" s="6" t="str">
        <f t="shared" si="121"/>
        <v>ad</v>
      </c>
      <c r="Y466" s="6" t="str">
        <f t="shared" si="122"/>
        <v>Blackpool Road</v>
      </c>
      <c r="Z466" s="6" t="str">
        <f t="shared" si="123"/>
        <v>Barrow-Upon-Humber</v>
      </c>
      <c r="AA466" s="6" t="str">
        <f t="shared" si="124"/>
        <v>S</v>
      </c>
      <c r="AB466" s="7" t="str">
        <f t="shared" si="125"/>
        <v>43541</v>
      </c>
      <c r="AC466" s="6" t="str">
        <f t="shared" si="126"/>
        <v>79</v>
      </c>
      <c r="AD466" s="6" t="str">
        <f t="shared" si="127"/>
        <v>D</v>
      </c>
      <c r="AE466" s="8" t="str">
        <f t="shared" si="128"/>
        <v/>
      </c>
    </row>
    <row r="467" spans="1:31" x14ac:dyDescent="0.25">
      <c r="A467" s="9">
        <v>476</v>
      </c>
      <c r="B467" s="10" t="s">
        <v>1770</v>
      </c>
      <c r="C467" s="10" t="s">
        <v>1771</v>
      </c>
      <c r="D467" s="10" t="s">
        <v>15</v>
      </c>
      <c r="E467" s="10" t="s">
        <v>16</v>
      </c>
      <c r="F467" s="10">
        <v>60</v>
      </c>
      <c r="G467" s="10" t="s">
        <v>1772</v>
      </c>
      <c r="H467" s="10" t="s">
        <v>1773</v>
      </c>
      <c r="I467" s="10" t="s">
        <v>32</v>
      </c>
      <c r="J467" s="11">
        <v>44359</v>
      </c>
      <c r="K467" s="10">
        <v>3</v>
      </c>
      <c r="L467" s="10" t="s">
        <v>62</v>
      </c>
      <c r="M467" s="12"/>
      <c r="O467">
        <f t="shared" si="129"/>
        <v>0</v>
      </c>
      <c r="Q467" s="9" t="str">
        <f t="shared" si="114"/>
        <v>476</v>
      </c>
      <c r="R467" s="10" t="str">
        <f t="shared" si="115"/>
        <v>Yael</v>
      </c>
      <c r="S467" s="10" t="str">
        <f t="shared" si="116"/>
        <v>Bright</v>
      </c>
      <c r="T467" s="10" t="str">
        <f t="shared" si="117"/>
        <v>Mrs</v>
      </c>
      <c r="U467" s="10" t="str">
        <f t="shared" si="118"/>
        <v>F</v>
      </c>
      <c r="V467" s="10" t="str">
        <f t="shared" si="119"/>
        <v>60</v>
      </c>
      <c r="W467" s="10" t="str">
        <f t="shared" si="120"/>
        <v>Blackstone Villas</v>
      </c>
      <c r="X467" s="10" t="str">
        <f t="shared" si="121"/>
        <v>as</v>
      </c>
      <c r="Y467" s="10" t="str">
        <f t="shared" si="122"/>
        <v>Blackstone Villas</v>
      </c>
      <c r="Z467" s="10" t="str">
        <f t="shared" si="123"/>
        <v>West Glamorgan</v>
      </c>
      <c r="AA467" s="10" t="str">
        <f t="shared" si="124"/>
        <v>WC</v>
      </c>
      <c r="AB467" s="11" t="str">
        <f t="shared" si="125"/>
        <v>44359</v>
      </c>
      <c r="AC467" s="10" t="str">
        <f t="shared" si="126"/>
        <v>3</v>
      </c>
      <c r="AD467" s="10" t="str">
        <f t="shared" si="127"/>
        <v>C4</v>
      </c>
      <c r="AE467" s="12" t="str">
        <f t="shared" si="128"/>
        <v/>
      </c>
    </row>
    <row r="468" spans="1:31" x14ac:dyDescent="0.25">
      <c r="A468" s="5">
        <v>477</v>
      </c>
      <c r="B468" s="6" t="s">
        <v>1774</v>
      </c>
      <c r="C468" s="6" t="s">
        <v>1775</v>
      </c>
      <c r="D468" s="6" t="s">
        <v>28</v>
      </c>
      <c r="E468" s="6" t="s">
        <v>29</v>
      </c>
      <c r="F468" s="6">
        <v>60</v>
      </c>
      <c r="G468" s="6" t="s">
        <v>1776</v>
      </c>
      <c r="H468" s="6" t="s">
        <v>1777</v>
      </c>
      <c r="I468" s="6" t="s">
        <v>32</v>
      </c>
      <c r="J468" s="7">
        <v>44452</v>
      </c>
      <c r="K468" s="6">
        <v>54</v>
      </c>
      <c r="L468" s="6" t="s">
        <v>33</v>
      </c>
      <c r="M468" s="8"/>
      <c r="O468">
        <f t="shared" si="129"/>
        <v>0</v>
      </c>
      <c r="Q468" s="5" t="str">
        <f t="shared" si="114"/>
        <v>477</v>
      </c>
      <c r="R468" s="6" t="str">
        <f t="shared" si="115"/>
        <v>Faustino</v>
      </c>
      <c r="S468" s="6" t="str">
        <f t="shared" si="116"/>
        <v>Perkins</v>
      </c>
      <c r="T468" s="6" t="str">
        <f t="shared" si="117"/>
        <v>Mr</v>
      </c>
      <c r="U468" s="6" t="str">
        <f t="shared" si="118"/>
        <v>M</v>
      </c>
      <c r="V468" s="6" t="str">
        <f t="shared" si="119"/>
        <v>60</v>
      </c>
      <c r="W468" s="6" t="str">
        <f t="shared" si="120"/>
        <v>Blackwall Way</v>
      </c>
      <c r="X468" s="6" t="str">
        <f t="shared" si="121"/>
        <v>ay</v>
      </c>
      <c r="Y468" s="6" t="str">
        <f t="shared" si="122"/>
        <v>Blackwall Way</v>
      </c>
      <c r="Z468" s="6" t="str">
        <f t="shared" si="123"/>
        <v>Morecambe</v>
      </c>
      <c r="AA468" s="6" t="str">
        <f t="shared" si="124"/>
        <v>WC</v>
      </c>
      <c r="AB468" s="7" t="str">
        <f t="shared" si="125"/>
        <v>44452</v>
      </c>
      <c r="AC468" s="6" t="str">
        <f t="shared" si="126"/>
        <v>54</v>
      </c>
      <c r="AD468" s="6" t="str">
        <f t="shared" si="127"/>
        <v>A3</v>
      </c>
      <c r="AE468" s="8" t="str">
        <f t="shared" si="128"/>
        <v/>
      </c>
    </row>
    <row r="469" spans="1:31" x14ac:dyDescent="0.25">
      <c r="A469" s="9">
        <v>478</v>
      </c>
      <c r="B469" s="10" t="s">
        <v>1733</v>
      </c>
      <c r="C469" s="10" t="s">
        <v>1778</v>
      </c>
      <c r="D469" s="10" t="s">
        <v>28</v>
      </c>
      <c r="E469" s="10" t="s">
        <v>29</v>
      </c>
      <c r="F469" s="10">
        <v>60</v>
      </c>
      <c r="G469" s="10" t="s">
        <v>1779</v>
      </c>
      <c r="H469" s="10" t="s">
        <v>268</v>
      </c>
      <c r="I469" s="10" t="s">
        <v>185</v>
      </c>
      <c r="J469" s="11">
        <v>43761</v>
      </c>
      <c r="K469" s="10">
        <v>83</v>
      </c>
      <c r="L469" s="10" t="s">
        <v>99</v>
      </c>
      <c r="M469" s="12"/>
      <c r="O469">
        <f t="shared" si="129"/>
        <v>0</v>
      </c>
      <c r="Q469" s="9" t="str">
        <f t="shared" si="114"/>
        <v>478</v>
      </c>
      <c r="R469" s="10" t="str">
        <f t="shared" si="115"/>
        <v>Cleveland</v>
      </c>
      <c r="S469" s="10" t="str">
        <f t="shared" si="116"/>
        <v>Childs</v>
      </c>
      <c r="T469" s="10" t="str">
        <f t="shared" si="117"/>
        <v>Mr</v>
      </c>
      <c r="U469" s="10" t="str">
        <f t="shared" si="118"/>
        <v>M</v>
      </c>
      <c r="V469" s="10" t="str">
        <f t="shared" si="119"/>
        <v>60</v>
      </c>
      <c r="W469" s="10" t="str">
        <f t="shared" si="120"/>
        <v>Blade Mews</v>
      </c>
      <c r="X469" s="10" t="str">
        <f t="shared" si="121"/>
        <v>ws</v>
      </c>
      <c r="Y469" s="10" t="str">
        <f t="shared" si="122"/>
        <v>Blade Mews</v>
      </c>
      <c r="Z469" s="10" t="str">
        <f t="shared" si="123"/>
        <v>Glenfinnan</v>
      </c>
      <c r="AA469" s="10" t="str">
        <f t="shared" si="124"/>
        <v>HX</v>
      </c>
      <c r="AB469" s="11" t="str">
        <f t="shared" si="125"/>
        <v>43761</v>
      </c>
      <c r="AC469" s="10" t="str">
        <f t="shared" si="126"/>
        <v>83</v>
      </c>
      <c r="AD469" s="10" t="str">
        <f t="shared" si="127"/>
        <v>E</v>
      </c>
      <c r="AE469" s="12" t="str">
        <f t="shared" si="128"/>
        <v/>
      </c>
    </row>
    <row r="470" spans="1:31" x14ac:dyDescent="0.25">
      <c r="A470" s="5">
        <v>479</v>
      </c>
      <c r="B470" s="6" t="s">
        <v>1780</v>
      </c>
      <c r="C470" s="6" t="s">
        <v>1781</v>
      </c>
      <c r="D470" s="6" t="s">
        <v>28</v>
      </c>
      <c r="E470" s="6" t="s">
        <v>29</v>
      </c>
      <c r="F470" s="6">
        <v>30</v>
      </c>
      <c r="G470" s="6" t="s">
        <v>1782</v>
      </c>
      <c r="H470" s="6" t="s">
        <v>1783</v>
      </c>
      <c r="I470" s="6" t="s">
        <v>32</v>
      </c>
      <c r="J470" s="7">
        <v>44197</v>
      </c>
      <c r="K470" s="6">
        <v>21</v>
      </c>
      <c r="L470" s="6" t="s">
        <v>52</v>
      </c>
      <c r="M470" s="8"/>
      <c r="O470">
        <f t="shared" si="129"/>
        <v>0</v>
      </c>
      <c r="Q470" s="5" t="str">
        <f t="shared" si="114"/>
        <v>479</v>
      </c>
      <c r="R470" s="6" t="str">
        <f t="shared" si="115"/>
        <v>Wiley</v>
      </c>
      <c r="S470" s="6" t="str">
        <f t="shared" si="116"/>
        <v>Hyatt</v>
      </c>
      <c r="T470" s="6" t="str">
        <f t="shared" si="117"/>
        <v>Mr</v>
      </c>
      <c r="U470" s="6" t="str">
        <f t="shared" si="118"/>
        <v>M</v>
      </c>
      <c r="V470" s="6" t="str">
        <f t="shared" si="119"/>
        <v>30</v>
      </c>
      <c r="W470" s="6" t="str">
        <f t="shared" si="120"/>
        <v>Blagdens Close</v>
      </c>
      <c r="X470" s="6" t="str">
        <f t="shared" si="121"/>
        <v>se</v>
      </c>
      <c r="Y470" s="6" t="str">
        <f t="shared" si="122"/>
        <v>Blagdens Close</v>
      </c>
      <c r="Z470" s="6" t="str">
        <f t="shared" si="123"/>
        <v>Poulton-Le-Fylde</v>
      </c>
      <c r="AA470" s="6" t="str">
        <f t="shared" si="124"/>
        <v>WC</v>
      </c>
      <c r="AB470" s="7" t="str">
        <f t="shared" si="125"/>
        <v>44197</v>
      </c>
      <c r="AC470" s="6" t="str">
        <f t="shared" si="126"/>
        <v>21</v>
      </c>
      <c r="AD470" s="6" t="str">
        <f t="shared" si="127"/>
        <v>A1</v>
      </c>
      <c r="AE470" s="8" t="str">
        <f t="shared" si="128"/>
        <v/>
      </c>
    </row>
    <row r="471" spans="1:31" x14ac:dyDescent="0.25">
      <c r="A471" s="9">
        <v>480</v>
      </c>
      <c r="B471" s="10" t="s">
        <v>1784</v>
      </c>
      <c r="C471" s="10" t="s">
        <v>1785</v>
      </c>
      <c r="D471" s="10" t="s">
        <v>28</v>
      </c>
      <c r="E471" s="10" t="s">
        <v>1786</v>
      </c>
      <c r="F471" s="10">
        <v>90</v>
      </c>
      <c r="G471" s="10" t="s">
        <v>1787</v>
      </c>
      <c r="H471" s="10" t="s">
        <v>1788</v>
      </c>
      <c r="I471" s="10" t="s">
        <v>176</v>
      </c>
      <c r="J471" s="11">
        <v>44368</v>
      </c>
      <c r="K471" s="10">
        <v>52</v>
      </c>
      <c r="L471" s="10" t="s">
        <v>44</v>
      </c>
      <c r="M471" s="12"/>
      <c r="O471">
        <f t="shared" si="129"/>
        <v>0</v>
      </c>
      <c r="Q471" s="9" t="str">
        <f t="shared" si="114"/>
        <v>480</v>
      </c>
      <c r="R471" s="10" t="str">
        <f t="shared" si="115"/>
        <v>Chadwick</v>
      </c>
      <c r="S471" s="10" t="str">
        <f t="shared" si="116"/>
        <v>Hilton</v>
      </c>
      <c r="T471" s="10" t="str">
        <f t="shared" si="117"/>
        <v>Mr</v>
      </c>
      <c r="U471" s="10" t="str">
        <f t="shared" si="118"/>
        <v>M</v>
      </c>
      <c r="V471" s="10" t="str">
        <f t="shared" si="119"/>
        <v>90</v>
      </c>
      <c r="W471" s="10" t="str">
        <f t="shared" si="120"/>
        <v>Blair Street</v>
      </c>
      <c r="X471" s="10" t="str">
        <f t="shared" si="121"/>
        <v>et</v>
      </c>
      <c r="Y471" s="10" t="str">
        <f t="shared" si="122"/>
        <v>Blair Street</v>
      </c>
      <c r="Z471" s="10" t="str">
        <f t="shared" si="123"/>
        <v>Corby</v>
      </c>
      <c r="AA471" s="10" t="str">
        <f t="shared" si="124"/>
        <v>CW</v>
      </c>
      <c r="AB471" s="11" t="str">
        <f t="shared" si="125"/>
        <v>44368</v>
      </c>
      <c r="AC471" s="10" t="str">
        <f t="shared" si="126"/>
        <v>52</v>
      </c>
      <c r="AD471" s="10" t="str">
        <f t="shared" si="127"/>
        <v>D</v>
      </c>
      <c r="AE471" s="12" t="str">
        <f t="shared" si="128"/>
        <v/>
      </c>
    </row>
    <row r="472" spans="1:31" x14ac:dyDescent="0.25">
      <c r="A472" s="5">
        <v>481</v>
      </c>
      <c r="B472" s="6" t="s">
        <v>1789</v>
      </c>
      <c r="C472" s="6" t="s">
        <v>1790</v>
      </c>
      <c r="D472" s="6" t="s">
        <v>49</v>
      </c>
      <c r="E472" s="6" t="s">
        <v>16</v>
      </c>
      <c r="F472" s="6">
        <v>60</v>
      </c>
      <c r="G472" s="6" t="s">
        <v>1791</v>
      </c>
      <c r="H472" s="6" t="s">
        <v>1792</v>
      </c>
      <c r="I472" s="6" t="s">
        <v>32</v>
      </c>
      <c r="J472" s="7">
        <v>44112</v>
      </c>
      <c r="K472" s="6">
        <v>81</v>
      </c>
      <c r="L472" s="6" t="s">
        <v>68</v>
      </c>
      <c r="M472" s="8"/>
      <c r="O472">
        <f t="shared" si="129"/>
        <v>0</v>
      </c>
      <c r="Q472" s="5" t="str">
        <f t="shared" si="114"/>
        <v>481</v>
      </c>
      <c r="R472" s="6" t="str">
        <f t="shared" si="115"/>
        <v>Eladia</v>
      </c>
      <c r="S472" s="6" t="str">
        <f t="shared" si="116"/>
        <v>Addison</v>
      </c>
      <c r="T472" s="6" t="str">
        <f t="shared" si="117"/>
        <v>Miss</v>
      </c>
      <c r="U472" s="6" t="str">
        <f t="shared" si="118"/>
        <v>F</v>
      </c>
      <c r="V472" s="6" t="str">
        <f t="shared" si="119"/>
        <v>60</v>
      </c>
      <c r="W472" s="6" t="str">
        <f t="shared" si="120"/>
        <v>Blake Close</v>
      </c>
      <c r="X472" s="6" t="str">
        <f t="shared" si="121"/>
        <v>se</v>
      </c>
      <c r="Y472" s="6" t="str">
        <f t="shared" si="122"/>
        <v>Blake Close</v>
      </c>
      <c r="Z472" s="6" t="str">
        <f t="shared" si="123"/>
        <v>Weston-Super-Mare</v>
      </c>
      <c r="AA472" s="6" t="str">
        <f t="shared" si="124"/>
        <v>WC</v>
      </c>
      <c r="AB472" s="7" t="str">
        <f t="shared" si="125"/>
        <v>44112</v>
      </c>
      <c r="AC472" s="6" t="str">
        <f t="shared" si="126"/>
        <v>81</v>
      </c>
      <c r="AD472" s="6" t="str">
        <f t="shared" si="127"/>
        <v>A2</v>
      </c>
      <c r="AE472" s="8" t="str">
        <f t="shared" si="128"/>
        <v/>
      </c>
    </row>
    <row r="473" spans="1:31" x14ac:dyDescent="0.25">
      <c r="A473" s="9">
        <v>482</v>
      </c>
      <c r="B473" s="10" t="s">
        <v>1793</v>
      </c>
      <c r="C473" s="10" t="s">
        <v>1794</v>
      </c>
      <c r="D473" s="10" t="s">
        <v>49</v>
      </c>
      <c r="E473" s="10" t="s">
        <v>16</v>
      </c>
      <c r="F473" s="10">
        <v>90</v>
      </c>
      <c r="G473" s="10" t="s">
        <v>1795</v>
      </c>
      <c r="H473" s="10" t="s">
        <v>1796</v>
      </c>
      <c r="I473" s="10" t="s">
        <v>32</v>
      </c>
      <c r="J473" s="11">
        <v>43673</v>
      </c>
      <c r="K473" s="10">
        <v>14</v>
      </c>
      <c r="L473" s="10" t="s">
        <v>99</v>
      </c>
      <c r="M473" s="12"/>
      <c r="O473">
        <f t="shared" si="129"/>
        <v>0</v>
      </c>
      <c r="Q473" s="9" t="str">
        <f t="shared" si="114"/>
        <v>482</v>
      </c>
      <c r="R473" s="10" t="str">
        <f t="shared" si="115"/>
        <v>Lorilee</v>
      </c>
      <c r="S473" s="10" t="str">
        <f t="shared" si="116"/>
        <v>Mcintyre</v>
      </c>
      <c r="T473" s="10" t="str">
        <f t="shared" si="117"/>
        <v>Miss</v>
      </c>
      <c r="U473" s="10" t="str">
        <f t="shared" si="118"/>
        <v>F</v>
      </c>
      <c r="V473" s="10" t="str">
        <f t="shared" si="119"/>
        <v>90</v>
      </c>
      <c r="W473" s="10" t="str">
        <f t="shared" si="120"/>
        <v>Blake Hall</v>
      </c>
      <c r="X473" s="10" t="str">
        <f t="shared" si="121"/>
        <v>ll</v>
      </c>
      <c r="Y473" s="10" t="str">
        <f t="shared" si="122"/>
        <v>Blake Hall</v>
      </c>
      <c r="Z473" s="10" t="str">
        <f t="shared" si="123"/>
        <v>Okehampton</v>
      </c>
      <c r="AA473" s="10" t="str">
        <f t="shared" si="124"/>
        <v>WC</v>
      </c>
      <c r="AB473" s="11" t="str">
        <f t="shared" si="125"/>
        <v>43673</v>
      </c>
      <c r="AC473" s="10" t="str">
        <f t="shared" si="126"/>
        <v>14</v>
      </c>
      <c r="AD473" s="10" t="str">
        <f t="shared" si="127"/>
        <v>E</v>
      </c>
      <c r="AE473" s="12" t="str">
        <f t="shared" si="128"/>
        <v/>
      </c>
    </row>
    <row r="474" spans="1:31" x14ac:dyDescent="0.25">
      <c r="A474" s="5">
        <v>483</v>
      </c>
      <c r="B474" s="6" t="s">
        <v>1797</v>
      </c>
      <c r="C474" s="6" t="s">
        <v>1798</v>
      </c>
      <c r="D474" s="6" t="s">
        <v>28</v>
      </c>
      <c r="E474" s="6" t="s">
        <v>29</v>
      </c>
      <c r="F474" s="6">
        <v>90</v>
      </c>
      <c r="G474" s="6" t="s">
        <v>1799</v>
      </c>
      <c r="H474" s="6" t="s">
        <v>1800</v>
      </c>
      <c r="I474" s="6" t="s">
        <v>122</v>
      </c>
      <c r="J474" s="7">
        <v>43510</v>
      </c>
      <c r="K474" s="6">
        <v>8</v>
      </c>
      <c r="L474" s="6" t="s">
        <v>33</v>
      </c>
      <c r="M474" s="8"/>
      <c r="O474">
        <f t="shared" si="129"/>
        <v>0</v>
      </c>
      <c r="Q474" s="5" t="str">
        <f t="shared" si="114"/>
        <v>483</v>
      </c>
      <c r="R474" s="6" t="str">
        <f t="shared" si="115"/>
        <v>Nickolas</v>
      </c>
      <c r="S474" s="6" t="str">
        <f t="shared" si="116"/>
        <v>Goss</v>
      </c>
      <c r="T474" s="6" t="str">
        <f t="shared" si="117"/>
        <v>Mr</v>
      </c>
      <c r="U474" s="6" t="str">
        <f t="shared" si="118"/>
        <v>M</v>
      </c>
      <c r="V474" s="6" t="str">
        <f t="shared" si="119"/>
        <v>90</v>
      </c>
      <c r="W474" s="6" t="str">
        <f t="shared" si="120"/>
        <v>Blake Road</v>
      </c>
      <c r="X474" s="6" t="str">
        <f t="shared" si="121"/>
        <v>ad</v>
      </c>
      <c r="Y474" s="6" t="str">
        <f t="shared" si="122"/>
        <v>Blake Road</v>
      </c>
      <c r="Z474" s="6" t="str">
        <f t="shared" si="123"/>
        <v>Leighton Buzzard</v>
      </c>
      <c r="AA474" s="6" t="str">
        <f t="shared" si="124"/>
        <v>WN</v>
      </c>
      <c r="AB474" s="7" t="str">
        <f t="shared" si="125"/>
        <v>43510</v>
      </c>
      <c r="AC474" s="6" t="str">
        <f t="shared" si="126"/>
        <v>8</v>
      </c>
      <c r="AD474" s="6" t="str">
        <f t="shared" si="127"/>
        <v>A3</v>
      </c>
      <c r="AE474" s="8" t="str">
        <f t="shared" si="128"/>
        <v/>
      </c>
    </row>
    <row r="475" spans="1:31" x14ac:dyDescent="0.25">
      <c r="A475" s="9">
        <v>484</v>
      </c>
      <c r="B475" s="10" t="s">
        <v>1801</v>
      </c>
      <c r="C475" s="10" t="s">
        <v>1802</v>
      </c>
      <c r="D475" s="10" t="s">
        <v>28</v>
      </c>
      <c r="E475" s="10" t="s">
        <v>29</v>
      </c>
      <c r="F475" s="10">
        <v>30</v>
      </c>
      <c r="G475" s="10" t="s">
        <v>1803</v>
      </c>
      <c r="H475" s="10" t="s">
        <v>1777</v>
      </c>
      <c r="I475" s="10" t="s">
        <v>32</v>
      </c>
      <c r="J475" s="11">
        <v>43758</v>
      </c>
      <c r="K475" s="10">
        <v>16</v>
      </c>
      <c r="L475" s="10" t="s">
        <v>20</v>
      </c>
      <c r="M475" s="12"/>
      <c r="O475">
        <f t="shared" si="129"/>
        <v>0</v>
      </c>
      <c r="Q475" s="9" t="str">
        <f t="shared" si="114"/>
        <v>484</v>
      </c>
      <c r="R475" s="10" t="str">
        <f t="shared" si="115"/>
        <v>Darryl</v>
      </c>
      <c r="S475" s="10" t="str">
        <f t="shared" si="116"/>
        <v>Cervantes</v>
      </c>
      <c r="T475" s="10" t="str">
        <f t="shared" si="117"/>
        <v>Mr</v>
      </c>
      <c r="U475" s="10" t="str">
        <f t="shared" si="118"/>
        <v>M</v>
      </c>
      <c r="V475" s="10" t="str">
        <f t="shared" si="119"/>
        <v>30</v>
      </c>
      <c r="W475" s="10" t="str">
        <f t="shared" si="120"/>
        <v>Blakeney Close</v>
      </c>
      <c r="X475" s="10" t="str">
        <f t="shared" si="121"/>
        <v>se</v>
      </c>
      <c r="Y475" s="10" t="str">
        <f t="shared" si="122"/>
        <v>Blakeney Close</v>
      </c>
      <c r="Z475" s="10" t="str">
        <f t="shared" si="123"/>
        <v>Morecambe</v>
      </c>
      <c r="AA475" s="10" t="str">
        <f t="shared" si="124"/>
        <v>WC</v>
      </c>
      <c r="AB475" s="11" t="str">
        <f t="shared" si="125"/>
        <v>43758</v>
      </c>
      <c r="AC475" s="10" t="str">
        <f t="shared" si="126"/>
        <v>16</v>
      </c>
      <c r="AD475" s="10" t="str">
        <f t="shared" si="127"/>
        <v>B</v>
      </c>
      <c r="AE475" s="12" t="str">
        <f t="shared" si="128"/>
        <v/>
      </c>
    </row>
    <row r="476" spans="1:31" x14ac:dyDescent="0.25">
      <c r="A476" s="5">
        <v>485</v>
      </c>
      <c r="B476" s="6" t="s">
        <v>1804</v>
      </c>
      <c r="C476" s="6" t="s">
        <v>1805</v>
      </c>
      <c r="D476" s="6" t="s">
        <v>28</v>
      </c>
      <c r="E476" s="6" t="s">
        <v>29</v>
      </c>
      <c r="F476" s="6">
        <v>90</v>
      </c>
      <c r="G476" s="6" t="s">
        <v>1806</v>
      </c>
      <c r="H476" s="6" t="s">
        <v>1807</v>
      </c>
      <c r="I476" s="6" t="s">
        <v>32</v>
      </c>
      <c r="J476" s="7">
        <v>43589</v>
      </c>
      <c r="K476" s="6">
        <v>59</v>
      </c>
      <c r="L476" s="6" t="s">
        <v>52</v>
      </c>
      <c r="M476" s="8"/>
      <c r="O476">
        <f t="shared" si="129"/>
        <v>0</v>
      </c>
      <c r="Q476" s="5" t="str">
        <f t="shared" si="114"/>
        <v>485</v>
      </c>
      <c r="R476" s="6" t="str">
        <f t="shared" si="115"/>
        <v>Perry</v>
      </c>
      <c r="S476" s="6" t="str">
        <f t="shared" si="116"/>
        <v>Ash</v>
      </c>
      <c r="T476" s="6" t="str">
        <f t="shared" si="117"/>
        <v>Mr</v>
      </c>
      <c r="U476" s="6" t="str">
        <f t="shared" si="118"/>
        <v>M</v>
      </c>
      <c r="V476" s="6" t="str">
        <f t="shared" si="119"/>
        <v>90</v>
      </c>
      <c r="W476" s="6" t="str">
        <f t="shared" si="120"/>
        <v>Blanchard Close</v>
      </c>
      <c r="X476" s="6" t="str">
        <f t="shared" si="121"/>
        <v>se</v>
      </c>
      <c r="Y476" s="6" t="str">
        <f t="shared" si="122"/>
        <v>Blanchard Close</v>
      </c>
      <c r="Z476" s="6" t="str">
        <f t="shared" si="123"/>
        <v>Southsea</v>
      </c>
      <c r="AA476" s="6" t="str">
        <f t="shared" si="124"/>
        <v>WC</v>
      </c>
      <c r="AB476" s="7" t="str">
        <f t="shared" si="125"/>
        <v>43589</v>
      </c>
      <c r="AC476" s="6" t="str">
        <f t="shared" si="126"/>
        <v>59</v>
      </c>
      <c r="AD476" s="6" t="str">
        <f t="shared" si="127"/>
        <v>A1</v>
      </c>
      <c r="AE476" s="8" t="str">
        <f t="shared" si="128"/>
        <v/>
      </c>
    </row>
    <row r="477" spans="1:31" x14ac:dyDescent="0.25">
      <c r="A477" s="9">
        <v>486</v>
      </c>
      <c r="B477" s="10" t="s">
        <v>1808</v>
      </c>
      <c r="C477" s="10" t="s">
        <v>1809</v>
      </c>
      <c r="D477" s="10" t="s">
        <v>15</v>
      </c>
      <c r="E477" s="10" t="s">
        <v>16</v>
      </c>
      <c r="F477" s="10">
        <v>60</v>
      </c>
      <c r="G477" s="10" t="s">
        <v>1810</v>
      </c>
      <c r="H477" s="10" t="s">
        <v>1811</v>
      </c>
      <c r="I477" s="10" t="s">
        <v>87</v>
      </c>
      <c r="J477" s="11">
        <v>43466</v>
      </c>
      <c r="K477" s="10">
        <v>60</v>
      </c>
      <c r="L477" s="10" t="s">
        <v>99</v>
      </c>
      <c r="M477" s="12"/>
      <c r="O477">
        <f t="shared" si="129"/>
        <v>0</v>
      </c>
      <c r="Q477" s="9" t="str">
        <f t="shared" si="114"/>
        <v>486</v>
      </c>
      <c r="R477" s="10" t="str">
        <f t="shared" si="115"/>
        <v>Eunice</v>
      </c>
      <c r="S477" s="10" t="str">
        <f t="shared" si="116"/>
        <v>Rhodes</v>
      </c>
      <c r="T477" s="10" t="str">
        <f t="shared" si="117"/>
        <v>Mrs</v>
      </c>
      <c r="U477" s="10" t="str">
        <f t="shared" si="118"/>
        <v>F</v>
      </c>
      <c r="V477" s="10" t="str">
        <f t="shared" si="119"/>
        <v>60</v>
      </c>
      <c r="W477" s="10" t="str">
        <f t="shared" si="120"/>
        <v>Bland Avenue</v>
      </c>
      <c r="X477" s="10" t="str">
        <f t="shared" si="121"/>
        <v>ue</v>
      </c>
      <c r="Y477" s="10" t="str">
        <f t="shared" si="122"/>
        <v>Bland Avenue</v>
      </c>
      <c r="Z477" s="10" t="str">
        <f t="shared" si="123"/>
        <v>Blyth</v>
      </c>
      <c r="AA477" s="10" t="str">
        <f t="shared" si="124"/>
        <v>FY</v>
      </c>
      <c r="AB477" s="11" t="str">
        <f t="shared" si="125"/>
        <v>43466</v>
      </c>
      <c r="AC477" s="10" t="str">
        <f t="shared" si="126"/>
        <v>60</v>
      </c>
      <c r="AD477" s="10" t="str">
        <f t="shared" si="127"/>
        <v>E</v>
      </c>
      <c r="AE477" s="12" t="str">
        <f t="shared" si="128"/>
        <v/>
      </c>
    </row>
    <row r="478" spans="1:31" x14ac:dyDescent="0.25">
      <c r="A478" s="5">
        <v>487</v>
      </c>
      <c r="B478" s="6" t="s">
        <v>1812</v>
      </c>
      <c r="C478" s="6" t="s">
        <v>1813</v>
      </c>
      <c r="D478" s="6" t="s">
        <v>28</v>
      </c>
      <c r="E478" s="6" t="s">
        <v>29</v>
      </c>
      <c r="F478" s="6">
        <v>30</v>
      </c>
      <c r="G478" s="6" t="s">
        <v>1814</v>
      </c>
      <c r="H478" s="6" t="s">
        <v>1815</v>
      </c>
      <c r="I478" s="6" t="s">
        <v>1816</v>
      </c>
      <c r="J478" s="7">
        <v>43951</v>
      </c>
      <c r="K478" s="6">
        <v>51</v>
      </c>
      <c r="L478" s="6" t="s">
        <v>39</v>
      </c>
      <c r="M478" s="8"/>
      <c r="O478">
        <f t="shared" si="129"/>
        <v>0</v>
      </c>
      <c r="Q478" s="5" t="str">
        <f t="shared" si="114"/>
        <v>487</v>
      </c>
      <c r="R478" s="6" t="str">
        <f t="shared" si="115"/>
        <v>Russ</v>
      </c>
      <c r="S478" s="6" t="str">
        <f t="shared" si="116"/>
        <v>Skinner</v>
      </c>
      <c r="T478" s="6" t="str">
        <f t="shared" si="117"/>
        <v>Mr</v>
      </c>
      <c r="U478" s="6" t="str">
        <f t="shared" si="118"/>
        <v>M</v>
      </c>
      <c r="V478" s="6" t="str">
        <f t="shared" si="119"/>
        <v>30</v>
      </c>
      <c r="W478" s="6" t="str">
        <f t="shared" si="120"/>
        <v>Blandford Close</v>
      </c>
      <c r="X478" s="6" t="str">
        <f t="shared" si="121"/>
        <v>se</v>
      </c>
      <c r="Y478" s="6" t="str">
        <f t="shared" si="122"/>
        <v>Blandford Close</v>
      </c>
      <c r="Z478" s="6" t="str">
        <f t="shared" si="123"/>
        <v>Bognor Regis</v>
      </c>
      <c r="AA478" s="6" t="str">
        <f t="shared" si="124"/>
        <v>PL</v>
      </c>
      <c r="AB478" s="7" t="str">
        <f t="shared" si="125"/>
        <v>43951</v>
      </c>
      <c r="AC478" s="6" t="str">
        <f t="shared" si="126"/>
        <v>51</v>
      </c>
      <c r="AD478" s="6" t="str">
        <f t="shared" si="127"/>
        <v>C1</v>
      </c>
      <c r="AE478" s="8" t="str">
        <f t="shared" si="128"/>
        <v/>
      </c>
    </row>
    <row r="479" spans="1:31" x14ac:dyDescent="0.25">
      <c r="A479" s="9">
        <v>488</v>
      </c>
      <c r="B479" s="10" t="s">
        <v>1817</v>
      </c>
      <c r="C479" s="10" t="s">
        <v>1818</v>
      </c>
      <c r="D479" s="10" t="s">
        <v>49</v>
      </c>
      <c r="E479" s="10" t="s">
        <v>16</v>
      </c>
      <c r="F479" s="10">
        <v>30</v>
      </c>
      <c r="G479" s="10" t="s">
        <v>1814</v>
      </c>
      <c r="H479" s="10" t="s">
        <v>1819</v>
      </c>
      <c r="I479" s="10" t="s">
        <v>25</v>
      </c>
      <c r="J479" s="11">
        <v>44033</v>
      </c>
      <c r="K479" s="10">
        <v>13</v>
      </c>
      <c r="L479" s="10" t="s">
        <v>33</v>
      </c>
      <c r="M479" s="12"/>
      <c r="O479">
        <f t="shared" si="129"/>
        <v>0</v>
      </c>
      <c r="Q479" s="9" t="str">
        <f t="shared" si="114"/>
        <v>488</v>
      </c>
      <c r="R479" s="10" t="str">
        <f t="shared" si="115"/>
        <v>Sue</v>
      </c>
      <c r="S479" s="10" t="str">
        <f t="shared" si="116"/>
        <v>Banks</v>
      </c>
      <c r="T479" s="10" t="str">
        <f t="shared" si="117"/>
        <v>Miss</v>
      </c>
      <c r="U479" s="10" t="str">
        <f t="shared" si="118"/>
        <v>F</v>
      </c>
      <c r="V479" s="10" t="str">
        <f t="shared" si="119"/>
        <v>30</v>
      </c>
      <c r="W479" s="10" t="str">
        <f t="shared" si="120"/>
        <v>Blandford Close</v>
      </c>
      <c r="X479" s="10" t="str">
        <f t="shared" si="121"/>
        <v>se</v>
      </c>
      <c r="Y479" s="10" t="str">
        <f t="shared" si="122"/>
        <v>Blandford Close</v>
      </c>
      <c r="Z479" s="10" t="str">
        <f t="shared" si="123"/>
        <v>Hawick</v>
      </c>
      <c r="AA479" s="10" t="str">
        <f t="shared" si="124"/>
        <v>HG</v>
      </c>
      <c r="AB479" s="11" t="str">
        <f t="shared" si="125"/>
        <v>44033</v>
      </c>
      <c r="AC479" s="10" t="str">
        <f t="shared" si="126"/>
        <v>13</v>
      </c>
      <c r="AD479" s="10" t="str">
        <f t="shared" si="127"/>
        <v>A3</v>
      </c>
      <c r="AE479" s="12" t="str">
        <f t="shared" si="128"/>
        <v/>
      </c>
    </row>
    <row r="480" spans="1:31" x14ac:dyDescent="0.25">
      <c r="A480" s="5">
        <v>489</v>
      </c>
      <c r="B480" s="6" t="s">
        <v>1820</v>
      </c>
      <c r="C480" s="6" t="s">
        <v>1821</v>
      </c>
      <c r="D480" s="6" t="s">
        <v>28</v>
      </c>
      <c r="E480" s="6" t="s">
        <v>29</v>
      </c>
      <c r="F480" s="6">
        <v>90</v>
      </c>
      <c r="G480" s="6" t="s">
        <v>1814</v>
      </c>
      <c r="H480" s="6" t="s">
        <v>1822</v>
      </c>
      <c r="I480" s="6" t="s">
        <v>32</v>
      </c>
      <c r="J480" s="7">
        <v>44295</v>
      </c>
      <c r="K480" s="6">
        <v>13</v>
      </c>
      <c r="L480" s="6" t="s">
        <v>52</v>
      </c>
      <c r="M480" s="8"/>
      <c r="O480">
        <f t="shared" si="129"/>
        <v>0</v>
      </c>
      <c r="Q480" s="5" t="str">
        <f t="shared" si="114"/>
        <v>489</v>
      </c>
      <c r="R480" s="6" t="str">
        <f t="shared" si="115"/>
        <v>Jed</v>
      </c>
      <c r="S480" s="6" t="str">
        <f t="shared" si="116"/>
        <v>Friedman</v>
      </c>
      <c r="T480" s="6" t="str">
        <f t="shared" si="117"/>
        <v>Mr</v>
      </c>
      <c r="U480" s="6" t="str">
        <f t="shared" si="118"/>
        <v>M</v>
      </c>
      <c r="V480" s="6" t="str">
        <f t="shared" si="119"/>
        <v>90</v>
      </c>
      <c r="W480" s="6" t="str">
        <f t="shared" si="120"/>
        <v>Blandford Close</v>
      </c>
      <c r="X480" s="6" t="str">
        <f t="shared" si="121"/>
        <v>se</v>
      </c>
      <c r="Y480" s="6" t="str">
        <f t="shared" si="122"/>
        <v>Blandford Close</v>
      </c>
      <c r="Z480" s="6" t="str">
        <f t="shared" si="123"/>
        <v>Northwood</v>
      </c>
      <c r="AA480" s="6" t="str">
        <f t="shared" si="124"/>
        <v>WC</v>
      </c>
      <c r="AB480" s="7" t="str">
        <f t="shared" si="125"/>
        <v>44295</v>
      </c>
      <c r="AC480" s="6" t="str">
        <f t="shared" si="126"/>
        <v>13</v>
      </c>
      <c r="AD480" s="6" t="str">
        <f t="shared" si="127"/>
        <v>A1</v>
      </c>
      <c r="AE480" s="8" t="str">
        <f t="shared" si="128"/>
        <v/>
      </c>
    </row>
    <row r="481" spans="1:31" x14ac:dyDescent="0.25">
      <c r="A481" s="9">
        <v>490</v>
      </c>
      <c r="B481" s="10" t="s">
        <v>1823</v>
      </c>
      <c r="C481" s="10" t="s">
        <v>1824</v>
      </c>
      <c r="D481" s="10" t="s">
        <v>28</v>
      </c>
      <c r="E481" s="10" t="s">
        <v>29</v>
      </c>
      <c r="F481" s="10">
        <v>30</v>
      </c>
      <c r="G481" s="10" t="s">
        <v>1825</v>
      </c>
      <c r="H481" s="10" t="s">
        <v>1826</v>
      </c>
      <c r="I481" s="10" t="s">
        <v>32</v>
      </c>
      <c r="J481" s="11">
        <v>43524</v>
      </c>
      <c r="K481" s="10">
        <v>35</v>
      </c>
      <c r="L481" s="10" t="s">
        <v>39</v>
      </c>
      <c r="M481" s="12"/>
      <c r="O481">
        <f t="shared" si="129"/>
        <v>0</v>
      </c>
      <c r="Q481" s="9" t="str">
        <f t="shared" si="114"/>
        <v>490</v>
      </c>
      <c r="R481" s="10" t="str">
        <f t="shared" si="115"/>
        <v>Gale</v>
      </c>
      <c r="S481" s="10" t="str">
        <f t="shared" si="116"/>
        <v>Cardenas</v>
      </c>
      <c r="T481" s="10" t="str">
        <f t="shared" si="117"/>
        <v>Mr</v>
      </c>
      <c r="U481" s="10" t="str">
        <f t="shared" si="118"/>
        <v>M</v>
      </c>
      <c r="V481" s="10" t="str">
        <f t="shared" si="119"/>
        <v>30</v>
      </c>
      <c r="W481" s="10" t="str">
        <f t="shared" si="120"/>
        <v>Blantyre Street</v>
      </c>
      <c r="X481" s="10" t="str">
        <f t="shared" si="121"/>
        <v>et</v>
      </c>
      <c r="Y481" s="10" t="str">
        <f t="shared" si="122"/>
        <v>Blantyre Street</v>
      </c>
      <c r="Z481" s="10" t="str">
        <f t="shared" si="123"/>
        <v>Troon</v>
      </c>
      <c r="AA481" s="10" t="str">
        <f t="shared" si="124"/>
        <v>WC</v>
      </c>
      <c r="AB481" s="11" t="str">
        <f t="shared" si="125"/>
        <v>43524</v>
      </c>
      <c r="AC481" s="10" t="str">
        <f t="shared" si="126"/>
        <v>35</v>
      </c>
      <c r="AD481" s="10" t="str">
        <f t="shared" si="127"/>
        <v>C1</v>
      </c>
      <c r="AE481" s="12" t="str">
        <f t="shared" si="128"/>
        <v/>
      </c>
    </row>
    <row r="482" spans="1:31" x14ac:dyDescent="0.25">
      <c r="A482" s="5">
        <v>491</v>
      </c>
      <c r="B482" s="6" t="s">
        <v>1321</v>
      </c>
      <c r="C482" s="6" t="s">
        <v>1827</v>
      </c>
      <c r="D482" s="6" t="s">
        <v>28</v>
      </c>
      <c r="E482" s="6" t="s">
        <v>29</v>
      </c>
      <c r="F482" s="6">
        <v>90</v>
      </c>
      <c r="G482" s="6" t="s">
        <v>1828</v>
      </c>
      <c r="H482" s="6" t="s">
        <v>1829</v>
      </c>
      <c r="I482" s="6" t="s">
        <v>171</v>
      </c>
      <c r="J482" s="7">
        <v>44471</v>
      </c>
      <c r="K482" s="6">
        <v>89</v>
      </c>
      <c r="L482" s="6" t="s">
        <v>39</v>
      </c>
      <c r="M482" s="8"/>
      <c r="O482">
        <f t="shared" si="129"/>
        <v>0</v>
      </c>
      <c r="Q482" s="5" t="str">
        <f t="shared" si="114"/>
        <v>491</v>
      </c>
      <c r="R482" s="6" t="str">
        <f t="shared" si="115"/>
        <v>Brock</v>
      </c>
      <c r="S482" s="6" t="str">
        <f t="shared" si="116"/>
        <v>Bliss</v>
      </c>
      <c r="T482" s="6" t="str">
        <f t="shared" si="117"/>
        <v>Mr</v>
      </c>
      <c r="U482" s="6" t="str">
        <f t="shared" si="118"/>
        <v>M</v>
      </c>
      <c r="V482" s="6" t="str">
        <f t="shared" si="119"/>
        <v>90</v>
      </c>
      <c r="W482" s="6" t="str">
        <f t="shared" si="120"/>
        <v>Blenheim Grove</v>
      </c>
      <c r="X482" s="6" t="str">
        <f t="shared" si="121"/>
        <v>ve</v>
      </c>
      <c r="Y482" s="6" t="str">
        <f t="shared" si="122"/>
        <v>Blenheim Grove</v>
      </c>
      <c r="Z482" s="6" t="str">
        <f t="shared" si="123"/>
        <v>Colne</v>
      </c>
      <c r="AA482" s="6" t="str">
        <f t="shared" si="124"/>
        <v>PR</v>
      </c>
      <c r="AB482" s="7" t="str">
        <f t="shared" si="125"/>
        <v>44471</v>
      </c>
      <c r="AC482" s="6" t="str">
        <f t="shared" si="126"/>
        <v>89</v>
      </c>
      <c r="AD482" s="6" t="str">
        <f t="shared" si="127"/>
        <v>C1</v>
      </c>
      <c r="AE482" s="8" t="str">
        <f t="shared" si="128"/>
        <v/>
      </c>
    </row>
    <row r="483" spans="1:31" x14ac:dyDescent="0.25">
      <c r="A483" s="9">
        <v>492</v>
      </c>
      <c r="B483" s="10" t="s">
        <v>1830</v>
      </c>
      <c r="C483" s="10" t="s">
        <v>1473</v>
      </c>
      <c r="D483" s="10" t="s">
        <v>28</v>
      </c>
      <c r="E483" s="10" t="s">
        <v>29</v>
      </c>
      <c r="F483" s="10">
        <v>30</v>
      </c>
      <c r="G483" s="10" t="s">
        <v>1828</v>
      </c>
      <c r="H483" s="10" t="s">
        <v>136</v>
      </c>
      <c r="I483" s="10" t="s">
        <v>291</v>
      </c>
      <c r="J483" s="11">
        <v>43848</v>
      </c>
      <c r="K483" s="10">
        <v>91</v>
      </c>
      <c r="L483" s="10" t="s">
        <v>157</v>
      </c>
      <c r="M483" s="12"/>
      <c r="O483">
        <f t="shared" si="129"/>
        <v>0</v>
      </c>
      <c r="Q483" s="9" t="str">
        <f t="shared" si="114"/>
        <v>492</v>
      </c>
      <c r="R483" s="10" t="str">
        <f t="shared" si="115"/>
        <v>Ruben</v>
      </c>
      <c r="S483" s="10" t="str">
        <f t="shared" si="116"/>
        <v>Munson</v>
      </c>
      <c r="T483" s="10" t="str">
        <f t="shared" si="117"/>
        <v>Mr</v>
      </c>
      <c r="U483" s="10" t="str">
        <f t="shared" si="118"/>
        <v>M</v>
      </c>
      <c r="V483" s="10" t="str">
        <f t="shared" si="119"/>
        <v>30</v>
      </c>
      <c r="W483" s="10" t="str">
        <f t="shared" si="120"/>
        <v>Blenheim Grove</v>
      </c>
      <c r="X483" s="10" t="str">
        <f t="shared" si="121"/>
        <v>ve</v>
      </c>
      <c r="Y483" s="10" t="str">
        <f t="shared" si="122"/>
        <v>Blenheim Grove</v>
      </c>
      <c r="Z483" s="10" t="str">
        <f t="shared" si="123"/>
        <v>Kyle</v>
      </c>
      <c r="AA483" s="10" t="str">
        <f t="shared" si="124"/>
        <v>HS</v>
      </c>
      <c r="AB483" s="11" t="str">
        <f t="shared" si="125"/>
        <v>43848</v>
      </c>
      <c r="AC483" s="10" t="str">
        <f t="shared" si="126"/>
        <v>91</v>
      </c>
      <c r="AD483" s="10" t="str">
        <f t="shared" si="127"/>
        <v>C3</v>
      </c>
      <c r="AE483" s="12" t="str">
        <f t="shared" si="128"/>
        <v/>
      </c>
    </row>
    <row r="484" spans="1:31" x14ac:dyDescent="0.25">
      <c r="A484" s="5">
        <v>493</v>
      </c>
      <c r="B484" s="6" t="s">
        <v>1831</v>
      </c>
      <c r="C484" s="6" t="s">
        <v>1832</v>
      </c>
      <c r="D484" s="6" t="s">
        <v>15</v>
      </c>
      <c r="E484" s="6" t="s">
        <v>16</v>
      </c>
      <c r="F484" s="6">
        <v>90</v>
      </c>
      <c r="G484" s="6" t="s">
        <v>1833</v>
      </c>
      <c r="H484" s="6" t="s">
        <v>1653</v>
      </c>
      <c r="I484" s="6" t="s">
        <v>32</v>
      </c>
      <c r="J484" s="7">
        <v>44434</v>
      </c>
      <c r="K484" s="6">
        <v>65</v>
      </c>
      <c r="L484" s="6" t="s">
        <v>44</v>
      </c>
      <c r="M484" s="8"/>
      <c r="O484">
        <f t="shared" si="129"/>
        <v>0</v>
      </c>
      <c r="Q484" s="5" t="str">
        <f t="shared" si="114"/>
        <v>493</v>
      </c>
      <c r="R484" s="6" t="str">
        <f t="shared" si="115"/>
        <v>Delsie</v>
      </c>
      <c r="S484" s="6" t="str">
        <f t="shared" si="116"/>
        <v>Rosales</v>
      </c>
      <c r="T484" s="6" t="str">
        <f t="shared" si="117"/>
        <v>Mrs</v>
      </c>
      <c r="U484" s="6" t="str">
        <f t="shared" si="118"/>
        <v>F</v>
      </c>
      <c r="V484" s="6" t="str">
        <f t="shared" si="119"/>
        <v>90</v>
      </c>
      <c r="W484" s="6" t="str">
        <f t="shared" si="120"/>
        <v>Blenheim Mews</v>
      </c>
      <c r="X484" s="6" t="str">
        <f t="shared" si="121"/>
        <v>ws</v>
      </c>
      <c r="Y484" s="6" t="str">
        <f t="shared" si="122"/>
        <v>Blenheim Mews</v>
      </c>
      <c r="Z484" s="6" t="str">
        <f t="shared" si="123"/>
        <v>Surrey</v>
      </c>
      <c r="AA484" s="6" t="str">
        <f t="shared" si="124"/>
        <v>WC</v>
      </c>
      <c r="AB484" s="7" t="str">
        <f t="shared" si="125"/>
        <v>44434</v>
      </c>
      <c r="AC484" s="6" t="str">
        <f t="shared" si="126"/>
        <v>65</v>
      </c>
      <c r="AD484" s="6" t="str">
        <f t="shared" si="127"/>
        <v>D</v>
      </c>
      <c r="AE484" s="8" t="str">
        <f t="shared" si="128"/>
        <v/>
      </c>
    </row>
    <row r="485" spans="1:31" x14ac:dyDescent="0.25">
      <c r="A485" s="9">
        <v>494</v>
      </c>
      <c r="B485" s="10" t="s">
        <v>1834</v>
      </c>
      <c r="C485" s="10" t="s">
        <v>1835</v>
      </c>
      <c r="D485" s="10" t="s">
        <v>49</v>
      </c>
      <c r="E485" s="10" t="s">
        <v>16</v>
      </c>
      <c r="F485" s="10">
        <v>30</v>
      </c>
      <c r="G485" s="10" t="s">
        <v>1836</v>
      </c>
      <c r="H485" s="10" t="s">
        <v>1837</v>
      </c>
      <c r="I485" s="10" t="s">
        <v>291</v>
      </c>
      <c r="J485" s="11">
        <v>44546</v>
      </c>
      <c r="K485" s="10">
        <v>18</v>
      </c>
      <c r="L485" s="10" t="s">
        <v>157</v>
      </c>
      <c r="M485" s="12"/>
      <c r="O485">
        <f t="shared" si="129"/>
        <v>0</v>
      </c>
      <c r="Q485" s="9" t="str">
        <f t="shared" si="114"/>
        <v>494</v>
      </c>
      <c r="R485" s="10" t="str">
        <f t="shared" si="115"/>
        <v>Alexis</v>
      </c>
      <c r="S485" s="10" t="str">
        <f t="shared" si="116"/>
        <v>Velez</v>
      </c>
      <c r="T485" s="10" t="str">
        <f t="shared" si="117"/>
        <v>Miss</v>
      </c>
      <c r="U485" s="10" t="str">
        <f t="shared" si="118"/>
        <v>F</v>
      </c>
      <c r="V485" s="10" t="str">
        <f t="shared" si="119"/>
        <v>30</v>
      </c>
      <c r="W485" s="10" t="str">
        <f t="shared" si="120"/>
        <v>Blenheim Passage</v>
      </c>
      <c r="X485" s="10" t="str">
        <f t="shared" si="121"/>
        <v>ge</v>
      </c>
      <c r="Y485" s="10" t="str">
        <f t="shared" si="122"/>
        <v>Blenheim Passage</v>
      </c>
      <c r="Z485" s="10" t="str">
        <f t="shared" si="123"/>
        <v>Kinbrace</v>
      </c>
      <c r="AA485" s="10" t="str">
        <f t="shared" si="124"/>
        <v>HS</v>
      </c>
      <c r="AB485" s="11" t="str">
        <f t="shared" si="125"/>
        <v>44546</v>
      </c>
      <c r="AC485" s="10" t="str">
        <f t="shared" si="126"/>
        <v>18</v>
      </c>
      <c r="AD485" s="10" t="str">
        <f t="shared" si="127"/>
        <v>C3</v>
      </c>
      <c r="AE485" s="12" t="str">
        <f t="shared" si="128"/>
        <v/>
      </c>
    </row>
    <row r="486" spans="1:31" x14ac:dyDescent="0.25">
      <c r="A486" s="5">
        <v>495</v>
      </c>
      <c r="B486" s="6" t="s">
        <v>254</v>
      </c>
      <c r="C486" s="6" t="s">
        <v>1838</v>
      </c>
      <c r="D486" s="6" t="s">
        <v>28</v>
      </c>
      <c r="E486" s="6" t="s">
        <v>29</v>
      </c>
      <c r="F486" s="6">
        <v>30</v>
      </c>
      <c r="G486" s="6" t="s">
        <v>1839</v>
      </c>
      <c r="H486" s="6" t="s">
        <v>1840</v>
      </c>
      <c r="I486" s="6" t="s">
        <v>834</v>
      </c>
      <c r="J486" s="7">
        <v>44421</v>
      </c>
      <c r="K486" s="6">
        <v>19</v>
      </c>
      <c r="L486" s="6" t="s">
        <v>78</v>
      </c>
      <c r="M486" s="8"/>
      <c r="O486">
        <f t="shared" si="129"/>
        <v>0</v>
      </c>
      <c r="Q486" s="5" t="str">
        <f t="shared" si="114"/>
        <v>495</v>
      </c>
      <c r="R486" s="6" t="str">
        <f t="shared" si="115"/>
        <v>Odell</v>
      </c>
      <c r="S486" s="6" t="str">
        <f t="shared" si="116"/>
        <v>Diggs</v>
      </c>
      <c r="T486" s="6" t="str">
        <f t="shared" si="117"/>
        <v>Mr</v>
      </c>
      <c r="U486" s="6" t="str">
        <f t="shared" si="118"/>
        <v>M</v>
      </c>
      <c r="V486" s="6" t="str">
        <f t="shared" si="119"/>
        <v>30</v>
      </c>
      <c r="W486" s="6" t="str">
        <f t="shared" si="120"/>
        <v>Blenheim Shopping</v>
      </c>
      <c r="X486" s="6" t="str">
        <f t="shared" si="121"/>
        <v>ng</v>
      </c>
      <c r="Y486" s="6" t="str">
        <f t="shared" si="122"/>
        <v>Blenheim Shopping</v>
      </c>
      <c r="Z486" s="6" t="str">
        <f t="shared" si="123"/>
        <v>Arrochar</v>
      </c>
      <c r="AA486" s="6" t="str">
        <f t="shared" si="124"/>
        <v>SG</v>
      </c>
      <c r="AB486" s="7" t="str">
        <f t="shared" si="125"/>
        <v>44421</v>
      </c>
      <c r="AC486" s="6" t="str">
        <f t="shared" si="126"/>
        <v>19</v>
      </c>
      <c r="AD486" s="6" t="str">
        <f t="shared" si="127"/>
        <v>C2</v>
      </c>
      <c r="AE486" s="8" t="str">
        <f t="shared" si="128"/>
        <v/>
      </c>
    </row>
    <row r="487" spans="1:31" x14ac:dyDescent="0.25">
      <c r="A487" s="9">
        <v>496</v>
      </c>
      <c r="B487" s="10" t="s">
        <v>1841</v>
      </c>
      <c r="C487" s="10" t="s">
        <v>1630</v>
      </c>
      <c r="D487" s="10" t="s">
        <v>28</v>
      </c>
      <c r="E487" s="10" t="s">
        <v>29</v>
      </c>
      <c r="F487" s="10">
        <v>30</v>
      </c>
      <c r="G487" s="10" t="s">
        <v>1839</v>
      </c>
      <c r="H487" s="10" t="s">
        <v>1072</v>
      </c>
      <c r="I487" s="10" t="s">
        <v>1073</v>
      </c>
      <c r="J487" s="11">
        <v>43766</v>
      </c>
      <c r="K487" s="10">
        <v>57</v>
      </c>
      <c r="L487" s="10" t="s">
        <v>20</v>
      </c>
      <c r="M487" s="12"/>
      <c r="O487">
        <f t="shared" si="129"/>
        <v>0</v>
      </c>
      <c r="Q487" s="9" t="str">
        <f t="shared" si="114"/>
        <v>496</v>
      </c>
      <c r="R487" s="10" t="str">
        <f t="shared" si="115"/>
        <v>Patricia</v>
      </c>
      <c r="S487" s="10" t="str">
        <f t="shared" si="116"/>
        <v>Terrell</v>
      </c>
      <c r="T487" s="10" t="str">
        <f t="shared" si="117"/>
        <v>Mr</v>
      </c>
      <c r="U487" s="10" t="str">
        <f t="shared" si="118"/>
        <v>M</v>
      </c>
      <c r="V487" s="10" t="str">
        <f t="shared" si="119"/>
        <v>30</v>
      </c>
      <c r="W487" s="10" t="str">
        <f t="shared" si="120"/>
        <v>Blenheim Shopping</v>
      </c>
      <c r="X487" s="10" t="str">
        <f t="shared" si="121"/>
        <v>ng</v>
      </c>
      <c r="Y487" s="10" t="str">
        <f t="shared" si="122"/>
        <v>Blenheim Shopping</v>
      </c>
      <c r="Z487" s="10" t="str">
        <f t="shared" si="123"/>
        <v>Bacup</v>
      </c>
      <c r="AA487" s="10" t="str">
        <f t="shared" si="124"/>
        <v>ME</v>
      </c>
      <c r="AB487" s="11" t="str">
        <f t="shared" si="125"/>
        <v>43766</v>
      </c>
      <c r="AC487" s="10" t="str">
        <f t="shared" si="126"/>
        <v>57</v>
      </c>
      <c r="AD487" s="10" t="str">
        <f t="shared" si="127"/>
        <v>B</v>
      </c>
      <c r="AE487" s="12" t="str">
        <f t="shared" si="128"/>
        <v/>
      </c>
    </row>
    <row r="488" spans="1:31" x14ac:dyDescent="0.25">
      <c r="A488" s="5">
        <v>497</v>
      </c>
      <c r="B488" s="6" t="s">
        <v>1842</v>
      </c>
      <c r="C488" s="6" t="s">
        <v>1843</v>
      </c>
      <c r="D488" s="6" t="s">
        <v>28</v>
      </c>
      <c r="E488" s="6" t="s">
        <v>29</v>
      </c>
      <c r="F488" s="6">
        <v>60</v>
      </c>
      <c r="G488" s="6" t="s">
        <v>1844</v>
      </c>
      <c r="H488" s="6" t="s">
        <v>541</v>
      </c>
      <c r="I488" s="6" t="s">
        <v>171</v>
      </c>
      <c r="J488" s="7">
        <v>43863</v>
      </c>
      <c r="K488" s="6">
        <v>62</v>
      </c>
      <c r="L488" s="6" t="s">
        <v>99</v>
      </c>
      <c r="M488" s="8"/>
      <c r="O488">
        <f t="shared" si="129"/>
        <v>0</v>
      </c>
      <c r="Q488" s="5" t="str">
        <f t="shared" si="114"/>
        <v>497</v>
      </c>
      <c r="R488" s="6" t="str">
        <f t="shared" si="115"/>
        <v>Lazaro</v>
      </c>
      <c r="S488" s="6" t="str">
        <f t="shared" si="116"/>
        <v>Lee</v>
      </c>
      <c r="T488" s="6" t="str">
        <f t="shared" si="117"/>
        <v>Mr</v>
      </c>
      <c r="U488" s="6" t="str">
        <f t="shared" si="118"/>
        <v>M</v>
      </c>
      <c r="V488" s="6" t="str">
        <f t="shared" si="119"/>
        <v>60</v>
      </c>
      <c r="W488" s="6" t="str">
        <f t="shared" si="120"/>
        <v>Blenhiem Lodge</v>
      </c>
      <c r="X488" s="6" t="str">
        <f t="shared" si="121"/>
        <v>ge</v>
      </c>
      <c r="Y488" s="6" t="str">
        <f t="shared" si="122"/>
        <v>Blenhiem Lodge</v>
      </c>
      <c r="Z488" s="6" t="str">
        <f t="shared" si="123"/>
        <v>Coalville</v>
      </c>
      <c r="AA488" s="6" t="str">
        <f t="shared" si="124"/>
        <v>PR</v>
      </c>
      <c r="AB488" s="7" t="str">
        <f t="shared" si="125"/>
        <v>43863</v>
      </c>
      <c r="AC488" s="6" t="str">
        <f t="shared" si="126"/>
        <v>62</v>
      </c>
      <c r="AD488" s="6" t="str">
        <f t="shared" si="127"/>
        <v>E</v>
      </c>
      <c r="AE488" s="8" t="str">
        <f t="shared" si="128"/>
        <v/>
      </c>
    </row>
    <row r="489" spans="1:31" x14ac:dyDescent="0.25">
      <c r="A489" s="9">
        <v>498</v>
      </c>
      <c r="B489" s="10" t="s">
        <v>371</v>
      </c>
      <c r="C489" s="10" t="s">
        <v>1845</v>
      </c>
      <c r="D489" s="10" t="s">
        <v>28</v>
      </c>
      <c r="E489" s="10" t="s">
        <v>29</v>
      </c>
      <c r="F489" s="10">
        <v>30</v>
      </c>
      <c r="G489" s="10" t="s">
        <v>1846</v>
      </c>
      <c r="H489" s="10" t="s">
        <v>1847</v>
      </c>
      <c r="I489" s="10" t="s">
        <v>25</v>
      </c>
      <c r="J489" s="11">
        <v>44434</v>
      </c>
      <c r="K489" s="10">
        <v>59</v>
      </c>
      <c r="L489" s="10" t="s">
        <v>33</v>
      </c>
      <c r="M489" s="12"/>
      <c r="O489">
        <f t="shared" si="129"/>
        <v>0</v>
      </c>
      <c r="Q489" s="9" t="str">
        <f t="shared" si="114"/>
        <v>498</v>
      </c>
      <c r="R489" s="10" t="str">
        <f t="shared" si="115"/>
        <v>Boyce</v>
      </c>
      <c r="S489" s="10" t="str">
        <f t="shared" si="116"/>
        <v>Fischer</v>
      </c>
      <c r="T489" s="10" t="str">
        <f t="shared" si="117"/>
        <v>Mr</v>
      </c>
      <c r="U489" s="10" t="str">
        <f t="shared" si="118"/>
        <v>M</v>
      </c>
      <c r="V489" s="10" t="str">
        <f t="shared" si="119"/>
        <v>30</v>
      </c>
      <c r="W489" s="10" t="str">
        <f t="shared" si="120"/>
        <v>Blenhiem Villas</v>
      </c>
      <c r="X489" s="10" t="str">
        <f t="shared" si="121"/>
        <v>as</v>
      </c>
      <c r="Y489" s="10" t="str">
        <f t="shared" si="122"/>
        <v>Blenhiem Villas</v>
      </c>
      <c r="Z489" s="10" t="str">
        <f t="shared" si="123"/>
        <v>Henley-In-Arden</v>
      </c>
      <c r="AA489" s="10" t="str">
        <f t="shared" si="124"/>
        <v>HG</v>
      </c>
      <c r="AB489" s="11" t="str">
        <f t="shared" si="125"/>
        <v>44434</v>
      </c>
      <c r="AC489" s="10" t="str">
        <f t="shared" si="126"/>
        <v>59</v>
      </c>
      <c r="AD489" s="10" t="str">
        <f t="shared" si="127"/>
        <v>A3</v>
      </c>
      <c r="AE489" s="12" t="str">
        <f t="shared" si="128"/>
        <v/>
      </c>
    </row>
    <row r="490" spans="1:31" x14ac:dyDescent="0.25">
      <c r="A490" s="5">
        <v>499</v>
      </c>
      <c r="B490" s="6" t="s">
        <v>1848</v>
      </c>
      <c r="C490" s="6" t="s">
        <v>1849</v>
      </c>
      <c r="D490" s="6" t="s">
        <v>49</v>
      </c>
      <c r="E490" s="6" t="s">
        <v>16</v>
      </c>
      <c r="F490" s="6">
        <v>90</v>
      </c>
      <c r="G490" s="6" t="s">
        <v>1850</v>
      </c>
      <c r="H490" s="6" t="s">
        <v>1851</v>
      </c>
      <c r="I490" s="6" t="s">
        <v>87</v>
      </c>
      <c r="J490" s="7">
        <v>43578</v>
      </c>
      <c r="K490" s="6">
        <v>35</v>
      </c>
      <c r="L490" s="6" t="s">
        <v>157</v>
      </c>
      <c r="M490" s="8"/>
      <c r="O490">
        <f t="shared" si="129"/>
        <v>0</v>
      </c>
      <c r="Q490" s="5" t="str">
        <f t="shared" si="114"/>
        <v>499</v>
      </c>
      <c r="R490" s="6" t="str">
        <f t="shared" si="115"/>
        <v>Dakota</v>
      </c>
      <c r="S490" s="6" t="str">
        <f t="shared" si="116"/>
        <v>Cabrera</v>
      </c>
      <c r="T490" s="6" t="str">
        <f t="shared" si="117"/>
        <v>Miss</v>
      </c>
      <c r="U490" s="6" t="str">
        <f t="shared" si="118"/>
        <v>F</v>
      </c>
      <c r="V490" s="6" t="str">
        <f t="shared" si="119"/>
        <v>90</v>
      </c>
      <c r="W490" s="6" t="str">
        <f t="shared" si="120"/>
        <v>Bloomfield Road</v>
      </c>
      <c r="X490" s="6" t="str">
        <f t="shared" si="121"/>
        <v>ad</v>
      </c>
      <c r="Y490" s="6" t="str">
        <f t="shared" si="122"/>
        <v>Bloomfield Road</v>
      </c>
      <c r="Z490" s="6" t="str">
        <f t="shared" si="123"/>
        <v>Blaenau Ffestiniog</v>
      </c>
      <c r="AA490" s="6" t="str">
        <f t="shared" si="124"/>
        <v>FY</v>
      </c>
      <c r="AB490" s="7" t="str">
        <f t="shared" si="125"/>
        <v>43578</v>
      </c>
      <c r="AC490" s="6" t="str">
        <f t="shared" si="126"/>
        <v>35</v>
      </c>
      <c r="AD490" s="6" t="str">
        <f t="shared" si="127"/>
        <v>C3</v>
      </c>
      <c r="AE490" s="8" t="str">
        <f t="shared" si="128"/>
        <v/>
      </c>
    </row>
    <row r="491" spans="1:31" x14ac:dyDescent="0.25">
      <c r="A491" s="9">
        <v>500</v>
      </c>
      <c r="B491" s="10" t="s">
        <v>1852</v>
      </c>
      <c r="C491" s="10" t="s">
        <v>1853</v>
      </c>
      <c r="D491" s="10" t="s">
        <v>28</v>
      </c>
      <c r="E491" s="10" t="s">
        <v>29</v>
      </c>
      <c r="F491" s="10">
        <v>60</v>
      </c>
      <c r="G491" s="10" t="s">
        <v>1850</v>
      </c>
      <c r="H491" s="10" t="s">
        <v>1854</v>
      </c>
      <c r="I491" s="10" t="s">
        <v>185</v>
      </c>
      <c r="J491" s="11">
        <v>43744</v>
      </c>
      <c r="K491" s="10">
        <v>14</v>
      </c>
      <c r="L491" s="10" t="s">
        <v>44</v>
      </c>
      <c r="M491" s="12"/>
      <c r="O491">
        <f t="shared" si="129"/>
        <v>0</v>
      </c>
      <c r="Q491" s="9" t="str">
        <f t="shared" si="114"/>
        <v>500</v>
      </c>
      <c r="R491" s="10" t="str">
        <f t="shared" si="115"/>
        <v>Vince</v>
      </c>
      <c r="S491" s="10" t="str">
        <f t="shared" si="116"/>
        <v>Bledsoe</v>
      </c>
      <c r="T491" s="10" t="str">
        <f t="shared" si="117"/>
        <v>Mr</v>
      </c>
      <c r="U491" s="10" t="str">
        <f t="shared" si="118"/>
        <v>M</v>
      </c>
      <c r="V491" s="10" t="str">
        <f t="shared" si="119"/>
        <v>60</v>
      </c>
      <c r="W491" s="10" t="str">
        <f t="shared" si="120"/>
        <v>Bloomfield Road</v>
      </c>
      <c r="X491" s="10" t="str">
        <f t="shared" si="121"/>
        <v>ad</v>
      </c>
      <c r="Y491" s="10" t="str">
        <f t="shared" si="122"/>
        <v>Bloomfield Road</v>
      </c>
      <c r="Z491" s="10" t="str">
        <f t="shared" si="123"/>
        <v>Forfar</v>
      </c>
      <c r="AA491" s="10" t="str">
        <f t="shared" si="124"/>
        <v>HX</v>
      </c>
      <c r="AB491" s="11" t="str">
        <f t="shared" si="125"/>
        <v>43744</v>
      </c>
      <c r="AC491" s="10" t="str">
        <f t="shared" si="126"/>
        <v>14</v>
      </c>
      <c r="AD491" s="10" t="str">
        <f t="shared" si="127"/>
        <v>D</v>
      </c>
      <c r="AE491" s="12" t="str">
        <f t="shared" si="128"/>
        <v/>
      </c>
    </row>
    <row r="492" spans="1:31" x14ac:dyDescent="0.25">
      <c r="A492" s="5">
        <v>501</v>
      </c>
      <c r="B492" s="6" t="s">
        <v>354</v>
      </c>
      <c r="C492" s="6" t="s">
        <v>1855</v>
      </c>
      <c r="D492" s="6" t="s">
        <v>28</v>
      </c>
      <c r="E492" s="6" t="s">
        <v>29</v>
      </c>
      <c r="F492" s="6">
        <v>30</v>
      </c>
      <c r="G492" s="6" t="s">
        <v>1850</v>
      </c>
      <c r="H492" s="6" t="s">
        <v>1856</v>
      </c>
      <c r="I492" s="6" t="s">
        <v>291</v>
      </c>
      <c r="J492" s="7">
        <v>43621</v>
      </c>
      <c r="K492" s="6">
        <v>46</v>
      </c>
      <c r="L492" s="6" t="s">
        <v>44</v>
      </c>
      <c r="M492" s="8"/>
      <c r="O492">
        <f t="shared" si="129"/>
        <v>0</v>
      </c>
      <c r="Q492" s="5" t="str">
        <f t="shared" si="114"/>
        <v>501</v>
      </c>
      <c r="R492" s="6" t="str">
        <f t="shared" si="115"/>
        <v>Ashley</v>
      </c>
      <c r="S492" s="6" t="str">
        <f t="shared" si="116"/>
        <v>Pool</v>
      </c>
      <c r="T492" s="6" t="str">
        <f t="shared" si="117"/>
        <v>Mr</v>
      </c>
      <c r="U492" s="6" t="str">
        <f t="shared" si="118"/>
        <v>M</v>
      </c>
      <c r="V492" s="6" t="str">
        <f t="shared" si="119"/>
        <v>30</v>
      </c>
      <c r="W492" s="6" t="str">
        <f t="shared" si="120"/>
        <v>Bloomfield Road</v>
      </c>
      <c r="X492" s="6" t="str">
        <f t="shared" si="121"/>
        <v>ad</v>
      </c>
      <c r="Y492" s="6" t="str">
        <f t="shared" si="122"/>
        <v>Bloomfield Road</v>
      </c>
      <c r="Z492" s="6" t="str">
        <f t="shared" si="123"/>
        <v>Larkhall</v>
      </c>
      <c r="AA492" s="6" t="str">
        <f t="shared" si="124"/>
        <v>HS</v>
      </c>
      <c r="AB492" s="7" t="str">
        <f t="shared" si="125"/>
        <v>43621</v>
      </c>
      <c r="AC492" s="6" t="str">
        <f t="shared" si="126"/>
        <v>46</v>
      </c>
      <c r="AD492" s="6" t="str">
        <f t="shared" si="127"/>
        <v>D</v>
      </c>
      <c r="AE492" s="8" t="str">
        <f t="shared" si="128"/>
        <v/>
      </c>
    </row>
    <row r="493" spans="1:31" x14ac:dyDescent="0.25">
      <c r="A493" s="9">
        <v>502</v>
      </c>
      <c r="B493" s="10" t="s">
        <v>1857</v>
      </c>
      <c r="C493" s="10" t="s">
        <v>1858</v>
      </c>
      <c r="D493" s="10" t="s">
        <v>49</v>
      </c>
      <c r="E493" s="10" t="s">
        <v>16</v>
      </c>
      <c r="F493" s="10">
        <v>90</v>
      </c>
      <c r="G493" s="10" t="s">
        <v>1859</v>
      </c>
      <c r="H493" s="10" t="s">
        <v>1860</v>
      </c>
      <c r="I493" s="10" t="s">
        <v>1861</v>
      </c>
      <c r="J493" s="11">
        <v>44170</v>
      </c>
      <c r="K493" s="10">
        <v>34</v>
      </c>
      <c r="L493" s="10" t="s">
        <v>20</v>
      </c>
      <c r="M493" s="12"/>
      <c r="O493">
        <f t="shared" si="129"/>
        <v>0</v>
      </c>
      <c r="Q493" s="9" t="str">
        <f t="shared" si="114"/>
        <v>502</v>
      </c>
      <c r="R493" s="10" t="str">
        <f t="shared" si="115"/>
        <v>Lexie</v>
      </c>
      <c r="S493" s="10" t="str">
        <f t="shared" si="116"/>
        <v>Holder</v>
      </c>
      <c r="T493" s="10" t="str">
        <f t="shared" si="117"/>
        <v>Miss</v>
      </c>
      <c r="U493" s="10" t="str">
        <f t="shared" si="118"/>
        <v>F</v>
      </c>
      <c r="V493" s="10" t="str">
        <f t="shared" si="119"/>
        <v>90</v>
      </c>
      <c r="W493" s="10" t="str">
        <f t="shared" si="120"/>
        <v>Blossom Close</v>
      </c>
      <c r="X493" s="10" t="str">
        <f t="shared" si="121"/>
        <v>se</v>
      </c>
      <c r="Y493" s="10" t="str">
        <f t="shared" si="122"/>
        <v>Blossom Close</v>
      </c>
      <c r="Z493" s="10" t="str">
        <f t="shared" si="123"/>
        <v>Aboyne</v>
      </c>
      <c r="AA493" s="10" t="str">
        <f t="shared" si="124"/>
        <v>OX</v>
      </c>
      <c r="AB493" s="11" t="str">
        <f t="shared" si="125"/>
        <v>44170</v>
      </c>
      <c r="AC493" s="10" t="str">
        <f t="shared" si="126"/>
        <v>34</v>
      </c>
      <c r="AD493" s="10" t="str">
        <f t="shared" si="127"/>
        <v>B</v>
      </c>
      <c r="AE493" s="12" t="str">
        <f t="shared" si="128"/>
        <v/>
      </c>
    </row>
    <row r="494" spans="1:31" x14ac:dyDescent="0.25">
      <c r="A494" s="5">
        <v>503</v>
      </c>
      <c r="B494" s="6" t="s">
        <v>1384</v>
      </c>
      <c r="C494" s="6" t="s">
        <v>1862</v>
      </c>
      <c r="D494" s="6" t="s">
        <v>49</v>
      </c>
      <c r="E494" s="6" t="s">
        <v>16</v>
      </c>
      <c r="F494" s="6">
        <v>30</v>
      </c>
      <c r="G494" s="6" t="s">
        <v>1863</v>
      </c>
      <c r="H494" s="6" t="s">
        <v>1864</v>
      </c>
      <c r="I494" s="6" t="s">
        <v>122</v>
      </c>
      <c r="J494" s="7">
        <v>44340</v>
      </c>
      <c r="K494" s="6">
        <v>37</v>
      </c>
      <c r="L494" s="6" t="s">
        <v>78</v>
      </c>
      <c r="M494" s="8"/>
      <c r="O494">
        <f t="shared" si="129"/>
        <v>0</v>
      </c>
      <c r="Q494" s="5" t="str">
        <f t="shared" si="114"/>
        <v>503</v>
      </c>
      <c r="R494" s="6" t="str">
        <f t="shared" si="115"/>
        <v>Eugenie</v>
      </c>
      <c r="S494" s="6" t="str">
        <f t="shared" si="116"/>
        <v>Lord</v>
      </c>
      <c r="T494" s="6" t="str">
        <f t="shared" si="117"/>
        <v>Miss</v>
      </c>
      <c r="U494" s="6" t="str">
        <f t="shared" si="118"/>
        <v>F</v>
      </c>
      <c r="V494" s="6" t="str">
        <f t="shared" si="119"/>
        <v>30</v>
      </c>
      <c r="W494" s="6" t="str">
        <f t="shared" si="120"/>
        <v>Blossom Inn</v>
      </c>
      <c r="X494" s="6" t="str">
        <f t="shared" si="121"/>
        <v>nn</v>
      </c>
      <c r="Y494" s="6" t="str">
        <f t="shared" si="122"/>
        <v>Blossom Inn</v>
      </c>
      <c r="Z494" s="6" t="str">
        <f t="shared" si="123"/>
        <v>Llanbrynmair</v>
      </c>
      <c r="AA494" s="6" t="str">
        <f t="shared" si="124"/>
        <v>WN</v>
      </c>
      <c r="AB494" s="7" t="str">
        <f t="shared" si="125"/>
        <v>44340</v>
      </c>
      <c r="AC494" s="6" t="str">
        <f t="shared" si="126"/>
        <v>37</v>
      </c>
      <c r="AD494" s="6" t="str">
        <f t="shared" si="127"/>
        <v>C2</v>
      </c>
      <c r="AE494" s="8" t="str">
        <f t="shared" si="128"/>
        <v/>
      </c>
    </row>
    <row r="495" spans="1:31" x14ac:dyDescent="0.25">
      <c r="A495" s="9">
        <v>504</v>
      </c>
      <c r="B495" s="10" t="s">
        <v>1865</v>
      </c>
      <c r="C495" s="10" t="s">
        <v>1866</v>
      </c>
      <c r="D495" s="10" t="s">
        <v>49</v>
      </c>
      <c r="E495" s="10" t="s">
        <v>16</v>
      </c>
      <c r="F495" s="10">
        <v>60</v>
      </c>
      <c r="G495" s="10" t="s">
        <v>1867</v>
      </c>
      <c r="H495" s="10" t="s">
        <v>1868</v>
      </c>
      <c r="I495" s="10" t="s">
        <v>32</v>
      </c>
      <c r="J495" s="11">
        <v>44468</v>
      </c>
      <c r="K495" s="10">
        <v>54</v>
      </c>
      <c r="L495" s="10" t="s">
        <v>68</v>
      </c>
      <c r="M495" s="12"/>
      <c r="O495">
        <f t="shared" si="129"/>
        <v>0</v>
      </c>
      <c r="Q495" s="9" t="str">
        <f t="shared" si="114"/>
        <v>504</v>
      </c>
      <c r="R495" s="10" t="str">
        <f t="shared" si="115"/>
        <v>January</v>
      </c>
      <c r="S495" s="10" t="str">
        <f t="shared" si="116"/>
        <v>Lassiter</v>
      </c>
      <c r="T495" s="10" t="str">
        <f t="shared" si="117"/>
        <v>Miss</v>
      </c>
      <c r="U495" s="10" t="str">
        <f t="shared" si="118"/>
        <v>F</v>
      </c>
      <c r="V495" s="10" t="str">
        <f t="shared" si="119"/>
        <v>60</v>
      </c>
      <c r="W495" s="10" t="str">
        <f t="shared" si="120"/>
        <v>Bloxam Gardens</v>
      </c>
      <c r="X495" s="10" t="str">
        <f t="shared" si="121"/>
        <v>ns</v>
      </c>
      <c r="Y495" s="10" t="str">
        <f t="shared" si="122"/>
        <v>Bloxam Gardens</v>
      </c>
      <c r="Z495" s="10" t="str">
        <f t="shared" si="123"/>
        <v>Sawbridgeworth</v>
      </c>
      <c r="AA495" s="10" t="str">
        <f t="shared" si="124"/>
        <v>WC</v>
      </c>
      <c r="AB495" s="11" t="str">
        <f t="shared" si="125"/>
        <v>44468</v>
      </c>
      <c r="AC495" s="10" t="str">
        <f t="shared" si="126"/>
        <v>54</v>
      </c>
      <c r="AD495" s="10" t="str">
        <f t="shared" si="127"/>
        <v>A2</v>
      </c>
      <c r="AE495" s="12" t="str">
        <f t="shared" si="128"/>
        <v/>
      </c>
    </row>
    <row r="496" spans="1:31" x14ac:dyDescent="0.25">
      <c r="A496" s="5">
        <v>505</v>
      </c>
      <c r="B496" s="6" t="s">
        <v>1869</v>
      </c>
      <c r="C496" s="6" t="s">
        <v>1870</v>
      </c>
      <c r="D496" s="6" t="s">
        <v>28</v>
      </c>
      <c r="E496" s="6" t="s">
        <v>29</v>
      </c>
      <c r="F496" s="6">
        <v>30</v>
      </c>
      <c r="G496" s="6" t="s">
        <v>1871</v>
      </c>
      <c r="H496" s="6" t="s">
        <v>1872</v>
      </c>
      <c r="I496" s="6" t="s">
        <v>32</v>
      </c>
      <c r="J496" s="7">
        <v>44095</v>
      </c>
      <c r="K496" s="6">
        <v>70</v>
      </c>
      <c r="L496" s="6" t="s">
        <v>78</v>
      </c>
      <c r="M496" s="8"/>
      <c r="O496">
        <f t="shared" si="129"/>
        <v>0</v>
      </c>
      <c r="Q496" s="5" t="str">
        <f t="shared" si="114"/>
        <v>505</v>
      </c>
      <c r="R496" s="6" t="str">
        <f t="shared" si="115"/>
        <v>Carey</v>
      </c>
      <c r="S496" s="6" t="str">
        <f t="shared" si="116"/>
        <v>Mayer</v>
      </c>
      <c r="T496" s="6" t="str">
        <f t="shared" si="117"/>
        <v>Mr</v>
      </c>
      <c r="U496" s="6" t="str">
        <f t="shared" si="118"/>
        <v>M</v>
      </c>
      <c r="V496" s="6" t="str">
        <f t="shared" si="119"/>
        <v>30</v>
      </c>
      <c r="W496" s="6" t="str">
        <f t="shared" si="120"/>
        <v>Blucher Street</v>
      </c>
      <c r="X496" s="6" t="str">
        <f t="shared" si="121"/>
        <v>et</v>
      </c>
      <c r="Y496" s="6" t="str">
        <f t="shared" si="122"/>
        <v>Blucher Street</v>
      </c>
      <c r="Z496" s="6" t="str">
        <f t="shared" si="123"/>
        <v>Thurso</v>
      </c>
      <c r="AA496" s="6" t="str">
        <f t="shared" si="124"/>
        <v>WC</v>
      </c>
      <c r="AB496" s="7" t="str">
        <f t="shared" si="125"/>
        <v>44095</v>
      </c>
      <c r="AC496" s="6" t="str">
        <f t="shared" si="126"/>
        <v>70</v>
      </c>
      <c r="AD496" s="6" t="str">
        <f t="shared" si="127"/>
        <v>C2</v>
      </c>
      <c r="AE496" s="8" t="str">
        <f t="shared" si="128"/>
        <v/>
      </c>
    </row>
    <row r="497" spans="1:31" x14ac:dyDescent="0.25">
      <c r="A497" s="9">
        <v>506</v>
      </c>
      <c r="B497" s="10" t="s">
        <v>1873</v>
      </c>
      <c r="C497" s="10" t="s">
        <v>1874</v>
      </c>
      <c r="D497" s="10" t="s">
        <v>28</v>
      </c>
      <c r="E497" s="10" t="s">
        <v>29</v>
      </c>
      <c r="F497" s="10">
        <v>30</v>
      </c>
      <c r="G497" s="10" t="s">
        <v>1875</v>
      </c>
      <c r="H497" s="10" t="s">
        <v>1876</v>
      </c>
      <c r="I497" s="10" t="s">
        <v>1877</v>
      </c>
      <c r="J497" s="11">
        <v>44118</v>
      </c>
      <c r="K497" s="10">
        <v>49</v>
      </c>
      <c r="L497" s="10" t="s">
        <v>99</v>
      </c>
      <c r="M497" s="12"/>
      <c r="O497">
        <f t="shared" si="129"/>
        <v>0</v>
      </c>
      <c r="Q497" s="9" t="str">
        <f t="shared" si="114"/>
        <v>506</v>
      </c>
      <c r="R497" s="10" t="str">
        <f t="shared" si="115"/>
        <v>Lanny</v>
      </c>
      <c r="S497" s="10" t="str">
        <f t="shared" si="116"/>
        <v>Stephens</v>
      </c>
      <c r="T497" s="10" t="str">
        <f t="shared" si="117"/>
        <v>Mr</v>
      </c>
      <c r="U497" s="10" t="str">
        <f t="shared" si="118"/>
        <v>M</v>
      </c>
      <c r="V497" s="10" t="str">
        <f t="shared" si="119"/>
        <v>30</v>
      </c>
      <c r="W497" s="10" t="str">
        <f t="shared" si="120"/>
        <v>Blue Anchor</v>
      </c>
      <c r="X497" s="10" t="str">
        <f t="shared" si="121"/>
        <v>or</v>
      </c>
      <c r="Y497" s="10" t="str">
        <f t="shared" si="122"/>
        <v>Blue Anchor</v>
      </c>
      <c r="Z497" s="10" t="str">
        <f t="shared" si="123"/>
        <v>Ashby-De-La-Zouch</v>
      </c>
      <c r="AA497" s="10" t="str">
        <f t="shared" si="124"/>
        <v>SL</v>
      </c>
      <c r="AB497" s="11" t="str">
        <f t="shared" si="125"/>
        <v>44118</v>
      </c>
      <c r="AC497" s="10" t="str">
        <f t="shared" si="126"/>
        <v>49</v>
      </c>
      <c r="AD497" s="10" t="str">
        <f t="shared" si="127"/>
        <v>E</v>
      </c>
      <c r="AE497" s="12" t="str">
        <f t="shared" si="128"/>
        <v/>
      </c>
    </row>
    <row r="498" spans="1:31" x14ac:dyDescent="0.25">
      <c r="A498" s="5">
        <v>507</v>
      </c>
      <c r="B498" s="6" t="s">
        <v>1878</v>
      </c>
      <c r="C498" s="6" t="s">
        <v>923</v>
      </c>
      <c r="D498" s="6" t="s">
        <v>49</v>
      </c>
      <c r="E498" s="6" t="s">
        <v>16</v>
      </c>
      <c r="F498" s="6">
        <v>60</v>
      </c>
      <c r="G498" s="6" t="s">
        <v>1879</v>
      </c>
      <c r="H498" s="6" t="s">
        <v>1880</v>
      </c>
      <c r="I498" s="6" t="s">
        <v>1881</v>
      </c>
      <c r="J498" s="7">
        <v>44075</v>
      </c>
      <c r="K498" s="6">
        <v>54</v>
      </c>
      <c r="L498" s="6" t="s">
        <v>68</v>
      </c>
      <c r="M498" s="8"/>
      <c r="O498">
        <f t="shared" si="129"/>
        <v>0</v>
      </c>
      <c r="Q498" s="5" t="str">
        <f t="shared" si="114"/>
        <v>507</v>
      </c>
      <c r="R498" s="6" t="str">
        <f t="shared" si="115"/>
        <v>Delores</v>
      </c>
      <c r="S498" s="6" t="str">
        <f t="shared" si="116"/>
        <v>Dudley</v>
      </c>
      <c r="T498" s="6" t="str">
        <f t="shared" si="117"/>
        <v>Miss</v>
      </c>
      <c r="U498" s="6" t="str">
        <f t="shared" si="118"/>
        <v>F</v>
      </c>
      <c r="V498" s="6" t="str">
        <f t="shared" si="119"/>
        <v>60</v>
      </c>
      <c r="W498" s="6" t="str">
        <f t="shared" si="120"/>
        <v>Blue Cross</v>
      </c>
      <c r="X498" s="6" t="str">
        <f t="shared" si="121"/>
        <v>ss</v>
      </c>
      <c r="Y498" s="6" t="str">
        <f t="shared" si="122"/>
        <v>Blue Cross</v>
      </c>
      <c r="Z498" s="6" t="str">
        <f t="shared" si="123"/>
        <v>Bishop Auckland</v>
      </c>
      <c r="AA498" s="6" t="str">
        <f t="shared" si="124"/>
        <v>CT</v>
      </c>
      <c r="AB498" s="7" t="str">
        <f t="shared" si="125"/>
        <v>44075</v>
      </c>
      <c r="AC498" s="6" t="str">
        <f t="shared" si="126"/>
        <v>54</v>
      </c>
      <c r="AD498" s="6" t="str">
        <f t="shared" si="127"/>
        <v>A2</v>
      </c>
      <c r="AE498" s="8" t="str">
        <f t="shared" si="128"/>
        <v/>
      </c>
    </row>
    <row r="499" spans="1:31" x14ac:dyDescent="0.25">
      <c r="A499" s="9">
        <v>508</v>
      </c>
      <c r="B499" s="10" t="s">
        <v>1882</v>
      </c>
      <c r="C499" s="10" t="s">
        <v>1883</v>
      </c>
      <c r="D499" s="10" t="s">
        <v>49</v>
      </c>
      <c r="E499" s="10" t="s">
        <v>16</v>
      </c>
      <c r="F499" s="10">
        <v>60</v>
      </c>
      <c r="G499" s="10" t="s">
        <v>1884</v>
      </c>
      <c r="H499" s="10" t="s">
        <v>1885</v>
      </c>
      <c r="I499" s="10" t="s">
        <v>291</v>
      </c>
      <c r="J499" s="11">
        <v>44207</v>
      </c>
      <c r="K499" s="10">
        <v>81</v>
      </c>
      <c r="L499" s="10" t="s">
        <v>20</v>
      </c>
      <c r="M499" s="12"/>
      <c r="O499">
        <f t="shared" si="129"/>
        <v>0</v>
      </c>
      <c r="Q499" s="9" t="str">
        <f t="shared" si="114"/>
        <v>508</v>
      </c>
      <c r="R499" s="10" t="str">
        <f t="shared" si="115"/>
        <v>Keila</v>
      </c>
      <c r="S499" s="10" t="str">
        <f t="shared" si="116"/>
        <v>Correa</v>
      </c>
      <c r="T499" s="10" t="str">
        <f t="shared" si="117"/>
        <v>Miss</v>
      </c>
      <c r="U499" s="10" t="str">
        <f t="shared" si="118"/>
        <v>F</v>
      </c>
      <c r="V499" s="10" t="str">
        <f t="shared" si="119"/>
        <v>60</v>
      </c>
      <c r="W499" s="10" t="str">
        <f t="shared" si="120"/>
        <v>Blue Lion</v>
      </c>
      <c r="X499" s="10" t="str">
        <f t="shared" si="121"/>
        <v>on</v>
      </c>
      <c r="Y499" s="10" t="str">
        <f t="shared" si="122"/>
        <v>Blue Lion</v>
      </c>
      <c r="Z499" s="10" t="str">
        <f t="shared" si="123"/>
        <v>Kingsbridge</v>
      </c>
      <c r="AA499" s="10" t="str">
        <f t="shared" si="124"/>
        <v>HS</v>
      </c>
      <c r="AB499" s="11" t="str">
        <f t="shared" si="125"/>
        <v>44207</v>
      </c>
      <c r="AC499" s="10" t="str">
        <f t="shared" si="126"/>
        <v>81</v>
      </c>
      <c r="AD499" s="10" t="str">
        <f t="shared" si="127"/>
        <v>B</v>
      </c>
      <c r="AE499" s="12" t="str">
        <f t="shared" si="128"/>
        <v/>
      </c>
    </row>
    <row r="500" spans="1:31" x14ac:dyDescent="0.25">
      <c r="A500" s="5">
        <v>509</v>
      </c>
      <c r="B500" s="6" t="s">
        <v>743</v>
      </c>
      <c r="C500" s="6" t="s">
        <v>1886</v>
      </c>
      <c r="D500" s="6" t="s">
        <v>28</v>
      </c>
      <c r="E500" s="6" t="s">
        <v>29</v>
      </c>
      <c r="F500" s="6">
        <v>60</v>
      </c>
      <c r="G500" s="6" t="s">
        <v>1887</v>
      </c>
      <c r="H500" s="6" t="s">
        <v>1888</v>
      </c>
      <c r="I500" s="6" t="s">
        <v>291</v>
      </c>
      <c r="J500" s="7">
        <v>44340</v>
      </c>
      <c r="K500" s="6">
        <v>103</v>
      </c>
      <c r="L500" s="6" t="s">
        <v>78</v>
      </c>
      <c r="M500" s="8"/>
      <c r="O500">
        <f t="shared" si="129"/>
        <v>0</v>
      </c>
      <c r="Q500" s="5" t="str">
        <f t="shared" si="114"/>
        <v>509</v>
      </c>
      <c r="R500" s="6" t="str">
        <f t="shared" si="115"/>
        <v>Cary</v>
      </c>
      <c r="S500" s="6" t="str">
        <f t="shared" si="116"/>
        <v>Chase</v>
      </c>
      <c r="T500" s="6" t="str">
        <f t="shared" si="117"/>
        <v>Mr</v>
      </c>
      <c r="U500" s="6" t="str">
        <f t="shared" si="118"/>
        <v>M</v>
      </c>
      <c r="V500" s="6" t="str">
        <f t="shared" si="119"/>
        <v>60</v>
      </c>
      <c r="W500" s="6" t="str">
        <f t="shared" si="120"/>
        <v>Bluecross Street</v>
      </c>
      <c r="X500" s="6" t="str">
        <f t="shared" si="121"/>
        <v>et</v>
      </c>
      <c r="Y500" s="6" t="str">
        <f t="shared" si="122"/>
        <v>Bluecross Street</v>
      </c>
      <c r="Z500" s="6" t="str">
        <f t="shared" si="123"/>
        <v>Isle Of Jura</v>
      </c>
      <c r="AA500" s="6" t="str">
        <f t="shared" si="124"/>
        <v>HS</v>
      </c>
      <c r="AB500" s="7" t="str">
        <f t="shared" si="125"/>
        <v>44340</v>
      </c>
      <c r="AC500" s="6" t="str">
        <f t="shared" si="126"/>
        <v>103</v>
      </c>
      <c r="AD500" s="6" t="str">
        <f t="shared" si="127"/>
        <v>C2</v>
      </c>
      <c r="AE500" s="8" t="str">
        <f t="shared" si="128"/>
        <v/>
      </c>
    </row>
    <row r="501" spans="1:31" x14ac:dyDescent="0.25">
      <c r="A501" s="9">
        <v>510</v>
      </c>
      <c r="B501" s="10" t="s">
        <v>1889</v>
      </c>
      <c r="C501" s="10" t="s">
        <v>1890</v>
      </c>
      <c r="D501" s="10" t="s">
        <v>49</v>
      </c>
      <c r="E501" s="10" t="s">
        <v>16</v>
      </c>
      <c r="F501" s="10">
        <v>90</v>
      </c>
      <c r="G501" s="10" t="s">
        <v>1891</v>
      </c>
      <c r="H501" s="10" t="s">
        <v>603</v>
      </c>
      <c r="I501" s="10" t="s">
        <v>32</v>
      </c>
      <c r="J501" s="11">
        <v>43979</v>
      </c>
      <c r="K501" s="10">
        <v>45</v>
      </c>
      <c r="L501" s="10" t="s">
        <v>78</v>
      </c>
      <c r="M501" s="12"/>
      <c r="O501">
        <f t="shared" si="129"/>
        <v>0</v>
      </c>
      <c r="Q501" s="9" t="str">
        <f t="shared" si="114"/>
        <v>510</v>
      </c>
      <c r="R501" s="10" t="str">
        <f t="shared" si="115"/>
        <v>Katy</v>
      </c>
      <c r="S501" s="10" t="str">
        <f t="shared" si="116"/>
        <v>Stratton</v>
      </c>
      <c r="T501" s="10" t="str">
        <f t="shared" si="117"/>
        <v>Miss</v>
      </c>
      <c r="U501" s="10" t="str">
        <f t="shared" si="118"/>
        <v>F</v>
      </c>
      <c r="V501" s="10" t="str">
        <f t="shared" si="119"/>
        <v>90</v>
      </c>
      <c r="W501" s="10" t="str">
        <f t="shared" si="120"/>
        <v>Blythe Hill</v>
      </c>
      <c r="X501" s="10" t="str">
        <f t="shared" si="121"/>
        <v>ll</v>
      </c>
      <c r="Y501" s="10" t="str">
        <f t="shared" si="122"/>
        <v>Blythe Hill</v>
      </c>
      <c r="Z501" s="10" t="str">
        <f t="shared" si="123"/>
        <v>Newcastle</v>
      </c>
      <c r="AA501" s="10" t="str">
        <f t="shared" si="124"/>
        <v>WC</v>
      </c>
      <c r="AB501" s="11" t="str">
        <f t="shared" si="125"/>
        <v>43979</v>
      </c>
      <c r="AC501" s="10" t="str">
        <f t="shared" si="126"/>
        <v>45</v>
      </c>
      <c r="AD501" s="10" t="str">
        <f t="shared" si="127"/>
        <v>C2</v>
      </c>
      <c r="AE501" s="12" t="str">
        <f t="shared" si="128"/>
        <v/>
      </c>
    </row>
    <row r="502" spans="1:31" x14ac:dyDescent="0.25">
      <c r="A502" s="5">
        <v>511</v>
      </c>
      <c r="B502" s="6" t="s">
        <v>1892</v>
      </c>
      <c r="C502" s="6" t="s">
        <v>1893</v>
      </c>
      <c r="D502" s="6" t="s">
        <v>15</v>
      </c>
      <c r="E502" s="6" t="s">
        <v>16</v>
      </c>
      <c r="F502" s="6">
        <v>90</v>
      </c>
      <c r="G502" s="6" t="s">
        <v>1894</v>
      </c>
      <c r="H502" s="6" t="s">
        <v>1377</v>
      </c>
      <c r="I502" s="6" t="s">
        <v>32</v>
      </c>
      <c r="J502" s="7">
        <v>43857</v>
      </c>
      <c r="K502" s="6">
        <v>50</v>
      </c>
      <c r="L502" s="6" t="s">
        <v>52</v>
      </c>
      <c r="M502" s="8"/>
      <c r="O502">
        <f t="shared" si="129"/>
        <v>0</v>
      </c>
      <c r="Q502" s="5" t="str">
        <f t="shared" si="114"/>
        <v>511</v>
      </c>
      <c r="R502" s="6" t="str">
        <f t="shared" si="115"/>
        <v>Carly</v>
      </c>
      <c r="S502" s="6" t="str">
        <f t="shared" si="116"/>
        <v>Currie</v>
      </c>
      <c r="T502" s="6" t="str">
        <f t="shared" si="117"/>
        <v>Mrs</v>
      </c>
      <c r="U502" s="6" t="str">
        <f t="shared" si="118"/>
        <v>F</v>
      </c>
      <c r="V502" s="6" t="str">
        <f t="shared" si="119"/>
        <v>90</v>
      </c>
      <c r="W502" s="6" t="str">
        <f t="shared" si="120"/>
        <v>Blythe Road</v>
      </c>
      <c r="X502" s="6" t="str">
        <f t="shared" si="121"/>
        <v>ad</v>
      </c>
      <c r="Y502" s="6" t="str">
        <f t="shared" si="122"/>
        <v>Blythe Road</v>
      </c>
      <c r="Z502" s="6" t="str">
        <f t="shared" si="123"/>
        <v>Stowmarket</v>
      </c>
      <c r="AA502" s="6" t="str">
        <f t="shared" si="124"/>
        <v>WC</v>
      </c>
      <c r="AB502" s="7" t="str">
        <f t="shared" si="125"/>
        <v>43857</v>
      </c>
      <c r="AC502" s="6" t="str">
        <f t="shared" si="126"/>
        <v>50</v>
      </c>
      <c r="AD502" s="6" t="str">
        <f t="shared" si="127"/>
        <v>A1</v>
      </c>
      <c r="AE502" s="8" t="str">
        <f t="shared" si="128"/>
        <v/>
      </c>
    </row>
    <row r="503" spans="1:31" x14ac:dyDescent="0.25">
      <c r="A503" s="9">
        <v>512</v>
      </c>
      <c r="B503" s="10" t="s">
        <v>1895</v>
      </c>
      <c r="C503" s="10" t="s">
        <v>1005</v>
      </c>
      <c r="D503" s="10" t="s">
        <v>15</v>
      </c>
      <c r="E503" s="10" t="s">
        <v>16</v>
      </c>
      <c r="F503" s="10">
        <v>60</v>
      </c>
      <c r="G503" s="10" t="s">
        <v>1896</v>
      </c>
      <c r="H503" s="10" t="s">
        <v>1897</v>
      </c>
      <c r="I503" s="10" t="s">
        <v>185</v>
      </c>
      <c r="J503" s="11">
        <v>44106</v>
      </c>
      <c r="K503" s="10">
        <v>8</v>
      </c>
      <c r="L503" s="10" t="s">
        <v>157</v>
      </c>
      <c r="M503" s="12"/>
      <c r="O503">
        <f t="shared" si="129"/>
        <v>0</v>
      </c>
      <c r="Q503" s="9" t="str">
        <f t="shared" si="114"/>
        <v>512</v>
      </c>
      <c r="R503" s="10" t="str">
        <f t="shared" si="115"/>
        <v>Arletta</v>
      </c>
      <c r="S503" s="10" t="str">
        <f t="shared" si="116"/>
        <v>Myles</v>
      </c>
      <c r="T503" s="10" t="str">
        <f t="shared" si="117"/>
        <v>Mrs</v>
      </c>
      <c r="U503" s="10" t="str">
        <f t="shared" si="118"/>
        <v>F</v>
      </c>
      <c r="V503" s="10" t="str">
        <f t="shared" si="119"/>
        <v>60</v>
      </c>
      <c r="W503" s="10" t="str">
        <f t="shared" si="120"/>
        <v>Blythell Cottages</v>
      </c>
      <c r="X503" s="10" t="str">
        <f t="shared" si="121"/>
        <v>es</v>
      </c>
      <c r="Y503" s="10" t="str">
        <f t="shared" si="122"/>
        <v>Blythell Cottages</v>
      </c>
      <c r="Z503" s="10" t="str">
        <f t="shared" si="123"/>
        <v>Glastonbury</v>
      </c>
      <c r="AA503" s="10" t="str">
        <f t="shared" si="124"/>
        <v>HX</v>
      </c>
      <c r="AB503" s="11" t="str">
        <f t="shared" si="125"/>
        <v>44106</v>
      </c>
      <c r="AC503" s="10" t="str">
        <f t="shared" si="126"/>
        <v>8</v>
      </c>
      <c r="AD503" s="10" t="str">
        <f t="shared" si="127"/>
        <v>C3</v>
      </c>
      <c r="AE503" s="12" t="str">
        <f t="shared" si="128"/>
        <v/>
      </c>
    </row>
    <row r="504" spans="1:31" x14ac:dyDescent="0.25">
      <c r="A504" s="5">
        <v>513</v>
      </c>
      <c r="B504" s="6" t="s">
        <v>1898</v>
      </c>
      <c r="C504" s="6" t="s">
        <v>1899</v>
      </c>
      <c r="D504" s="6" t="s">
        <v>49</v>
      </c>
      <c r="E504" s="6" t="s">
        <v>16</v>
      </c>
      <c r="F504" s="6">
        <v>30</v>
      </c>
      <c r="G504" s="6" t="s">
        <v>1900</v>
      </c>
      <c r="H504" s="6" t="s">
        <v>1047</v>
      </c>
      <c r="I504" s="6" t="s">
        <v>32</v>
      </c>
      <c r="J504" s="7">
        <v>44505</v>
      </c>
      <c r="K504" s="6">
        <v>73</v>
      </c>
      <c r="L504" s="6" t="s">
        <v>68</v>
      </c>
      <c r="M504" s="8"/>
      <c r="O504">
        <f t="shared" si="129"/>
        <v>0</v>
      </c>
      <c r="Q504" s="5" t="str">
        <f t="shared" si="114"/>
        <v>513</v>
      </c>
      <c r="R504" s="6" t="str">
        <f t="shared" si="115"/>
        <v>Angeline</v>
      </c>
      <c r="S504" s="6" t="str">
        <f t="shared" si="116"/>
        <v>Magee</v>
      </c>
      <c r="T504" s="6" t="str">
        <f t="shared" si="117"/>
        <v>Miss</v>
      </c>
      <c r="U504" s="6" t="str">
        <f t="shared" si="118"/>
        <v>F</v>
      </c>
      <c r="V504" s="6" t="str">
        <f t="shared" si="119"/>
        <v>30</v>
      </c>
      <c r="W504" s="6" t="str">
        <f t="shared" si="120"/>
        <v>Bodley Manor</v>
      </c>
      <c r="X504" s="6" t="str">
        <f t="shared" si="121"/>
        <v>or</v>
      </c>
      <c r="Y504" s="6" t="str">
        <f t="shared" si="122"/>
        <v>Bodley Manor</v>
      </c>
      <c r="Z504" s="6" t="str">
        <f t="shared" si="123"/>
        <v>Talybont</v>
      </c>
      <c r="AA504" s="6" t="str">
        <f t="shared" si="124"/>
        <v>WC</v>
      </c>
      <c r="AB504" s="7" t="str">
        <f t="shared" si="125"/>
        <v>44505</v>
      </c>
      <c r="AC504" s="6" t="str">
        <f t="shared" si="126"/>
        <v>73</v>
      </c>
      <c r="AD504" s="6" t="str">
        <f t="shared" si="127"/>
        <v>A2</v>
      </c>
      <c r="AE504" s="8" t="str">
        <f t="shared" si="128"/>
        <v/>
      </c>
    </row>
    <row r="505" spans="1:31" x14ac:dyDescent="0.25">
      <c r="A505" s="9">
        <v>514</v>
      </c>
      <c r="B505" s="10" t="s">
        <v>1901</v>
      </c>
      <c r="C505" s="10" t="s">
        <v>227</v>
      </c>
      <c r="D505" s="10" t="s">
        <v>28</v>
      </c>
      <c r="E505" s="10" t="s">
        <v>29</v>
      </c>
      <c r="F505" s="10">
        <v>60</v>
      </c>
      <c r="G505" s="10" t="s">
        <v>1902</v>
      </c>
      <c r="H505" s="10" t="s">
        <v>1903</v>
      </c>
      <c r="I505" s="10" t="s">
        <v>32</v>
      </c>
      <c r="J505" s="11">
        <v>44527</v>
      </c>
      <c r="K505" s="10">
        <v>96</v>
      </c>
      <c r="L505" s="10" t="s">
        <v>52</v>
      </c>
      <c r="M505" s="12"/>
      <c r="O505">
        <f t="shared" si="129"/>
        <v>0</v>
      </c>
      <c r="Q505" s="9" t="str">
        <f t="shared" si="114"/>
        <v>514</v>
      </c>
      <c r="R505" s="10" t="str">
        <f t="shared" si="115"/>
        <v>Osvaldo</v>
      </c>
      <c r="S505" s="10" t="str">
        <f t="shared" si="116"/>
        <v>Rodriquez</v>
      </c>
      <c r="T505" s="10" t="str">
        <f t="shared" si="117"/>
        <v>Mr</v>
      </c>
      <c r="U505" s="10" t="str">
        <f t="shared" si="118"/>
        <v>M</v>
      </c>
      <c r="V505" s="10" t="str">
        <f t="shared" si="119"/>
        <v>60</v>
      </c>
      <c r="W505" s="10" t="str">
        <f t="shared" si="120"/>
        <v>Bodmin Street</v>
      </c>
      <c r="X505" s="10" t="str">
        <f t="shared" si="121"/>
        <v>et</v>
      </c>
      <c r="Y505" s="10" t="str">
        <f t="shared" si="122"/>
        <v>Bodmin Street</v>
      </c>
      <c r="Z505" s="10" t="str">
        <f t="shared" si="123"/>
        <v>Roslin</v>
      </c>
      <c r="AA505" s="10" t="str">
        <f t="shared" si="124"/>
        <v>WC</v>
      </c>
      <c r="AB505" s="11" t="str">
        <f t="shared" si="125"/>
        <v>44527</v>
      </c>
      <c r="AC505" s="10" t="str">
        <f t="shared" si="126"/>
        <v>96</v>
      </c>
      <c r="AD505" s="10" t="str">
        <f t="shared" si="127"/>
        <v>A1</v>
      </c>
      <c r="AE505" s="12" t="str">
        <f t="shared" si="128"/>
        <v/>
      </c>
    </row>
    <row r="506" spans="1:31" x14ac:dyDescent="0.25">
      <c r="A506" s="5">
        <v>515</v>
      </c>
      <c r="B506" s="6" t="s">
        <v>1904</v>
      </c>
      <c r="C506" s="6" t="s">
        <v>1905</v>
      </c>
      <c r="D506" s="6" t="s">
        <v>49</v>
      </c>
      <c r="E506" s="6" t="s">
        <v>16</v>
      </c>
      <c r="F506" s="6">
        <v>30</v>
      </c>
      <c r="G506" s="6" t="s">
        <v>1906</v>
      </c>
      <c r="H506" s="6" t="s">
        <v>1907</v>
      </c>
      <c r="I506" s="6" t="s">
        <v>19</v>
      </c>
      <c r="J506" s="7">
        <v>43628</v>
      </c>
      <c r="K506" s="6">
        <v>5</v>
      </c>
      <c r="L506" s="6" t="s">
        <v>62</v>
      </c>
      <c r="M506" s="8"/>
      <c r="O506">
        <f t="shared" si="129"/>
        <v>0</v>
      </c>
      <c r="Q506" s="5" t="str">
        <f t="shared" si="114"/>
        <v>515</v>
      </c>
      <c r="R506" s="6" t="str">
        <f t="shared" si="115"/>
        <v>Trinity</v>
      </c>
      <c r="S506" s="6" t="str">
        <f t="shared" si="116"/>
        <v>Pacheco</v>
      </c>
      <c r="T506" s="6" t="str">
        <f t="shared" si="117"/>
        <v>Miss</v>
      </c>
      <c r="U506" s="6" t="str">
        <f t="shared" si="118"/>
        <v>F</v>
      </c>
      <c r="V506" s="6" t="str">
        <f t="shared" si="119"/>
        <v>30</v>
      </c>
      <c r="W506" s="6" t="str">
        <f t="shared" si="120"/>
        <v>Bolan Street</v>
      </c>
      <c r="X506" s="6" t="str">
        <f t="shared" si="121"/>
        <v>et</v>
      </c>
      <c r="Y506" s="6" t="str">
        <f t="shared" si="122"/>
        <v>Bolan Street</v>
      </c>
      <c r="Z506" s="6" t="str">
        <f t="shared" si="123"/>
        <v>Ballymoney</v>
      </c>
      <c r="AA506" s="6" t="str">
        <f t="shared" si="124"/>
        <v>CH</v>
      </c>
      <c r="AB506" s="7" t="str">
        <f t="shared" si="125"/>
        <v>43628</v>
      </c>
      <c r="AC506" s="6" t="str">
        <f t="shared" si="126"/>
        <v>5</v>
      </c>
      <c r="AD506" s="6" t="str">
        <f t="shared" si="127"/>
        <v>C4</v>
      </c>
      <c r="AE506" s="8" t="str">
        <f t="shared" si="128"/>
        <v/>
      </c>
    </row>
    <row r="507" spans="1:31" x14ac:dyDescent="0.25">
      <c r="A507" s="9">
        <v>516</v>
      </c>
      <c r="B507" s="10" t="s">
        <v>371</v>
      </c>
      <c r="C507" s="10" t="s">
        <v>839</v>
      </c>
      <c r="D507" s="10" t="s">
        <v>28</v>
      </c>
      <c r="E507" s="10" t="s">
        <v>29</v>
      </c>
      <c r="F507" s="10">
        <v>90</v>
      </c>
      <c r="G507" s="10" t="s">
        <v>1908</v>
      </c>
      <c r="H507" s="10" t="s">
        <v>483</v>
      </c>
      <c r="I507" s="10" t="s">
        <v>32</v>
      </c>
      <c r="J507" s="11">
        <v>44202</v>
      </c>
      <c r="K507" s="10">
        <v>66</v>
      </c>
      <c r="L507" s="10" t="s">
        <v>157</v>
      </c>
      <c r="M507" s="12"/>
      <c r="O507">
        <f t="shared" si="129"/>
        <v>0</v>
      </c>
      <c r="Q507" s="9" t="str">
        <f t="shared" si="114"/>
        <v>516</v>
      </c>
      <c r="R507" s="10" t="str">
        <f t="shared" si="115"/>
        <v>Boyce</v>
      </c>
      <c r="S507" s="10" t="str">
        <f t="shared" si="116"/>
        <v>Mcclain</v>
      </c>
      <c r="T507" s="10" t="str">
        <f t="shared" si="117"/>
        <v>Mr</v>
      </c>
      <c r="U507" s="10" t="str">
        <f t="shared" si="118"/>
        <v>M</v>
      </c>
      <c r="V507" s="10" t="str">
        <f t="shared" si="119"/>
        <v>90</v>
      </c>
      <c r="W507" s="10" t="str">
        <f t="shared" si="120"/>
        <v>Bold Place</v>
      </c>
      <c r="X507" s="10" t="str">
        <f t="shared" si="121"/>
        <v>ce</v>
      </c>
      <c r="Y507" s="10" t="str">
        <f t="shared" si="122"/>
        <v>Bold Place</v>
      </c>
      <c r="Z507" s="10" t="str">
        <f t="shared" si="123"/>
        <v>Rhyl</v>
      </c>
      <c r="AA507" s="10" t="str">
        <f t="shared" si="124"/>
        <v>WC</v>
      </c>
      <c r="AB507" s="11" t="str">
        <f t="shared" si="125"/>
        <v>44202</v>
      </c>
      <c r="AC507" s="10" t="str">
        <f t="shared" si="126"/>
        <v>66</v>
      </c>
      <c r="AD507" s="10" t="str">
        <f t="shared" si="127"/>
        <v>C3</v>
      </c>
      <c r="AE507" s="12" t="str">
        <f t="shared" si="128"/>
        <v/>
      </c>
    </row>
    <row r="508" spans="1:31" x14ac:dyDescent="0.25">
      <c r="A508" s="5">
        <v>517</v>
      </c>
      <c r="B508" s="6" t="s">
        <v>1909</v>
      </c>
      <c r="C508" s="6" t="s">
        <v>1910</v>
      </c>
      <c r="D508" s="6" t="s">
        <v>15</v>
      </c>
      <c r="E508" s="6" t="s">
        <v>16</v>
      </c>
      <c r="F508" s="6">
        <v>60</v>
      </c>
      <c r="G508" s="6" t="s">
        <v>1911</v>
      </c>
      <c r="H508" s="6" t="s">
        <v>1912</v>
      </c>
      <c r="I508" s="6" t="s">
        <v>1913</v>
      </c>
      <c r="J508" s="7">
        <v>43608</v>
      </c>
      <c r="K508" s="6">
        <v>75</v>
      </c>
      <c r="L508" s="6" t="s">
        <v>20</v>
      </c>
      <c r="M508" s="8"/>
      <c r="O508">
        <f t="shared" si="129"/>
        <v>0</v>
      </c>
      <c r="Q508" s="5" t="str">
        <f t="shared" si="114"/>
        <v>517</v>
      </c>
      <c r="R508" s="6" t="str">
        <f t="shared" si="115"/>
        <v>Natasha</v>
      </c>
      <c r="S508" s="6" t="str">
        <f t="shared" si="116"/>
        <v>Bray</v>
      </c>
      <c r="T508" s="6" t="str">
        <f t="shared" si="117"/>
        <v>Mrs</v>
      </c>
      <c r="U508" s="6" t="str">
        <f t="shared" si="118"/>
        <v>F</v>
      </c>
      <c r="V508" s="6" t="str">
        <f t="shared" si="119"/>
        <v>60</v>
      </c>
      <c r="W508" s="6" t="str">
        <f t="shared" si="120"/>
        <v>Bolina Road</v>
      </c>
      <c r="X508" s="6" t="str">
        <f t="shared" si="121"/>
        <v>ad</v>
      </c>
      <c r="Y508" s="6" t="str">
        <f t="shared" si="122"/>
        <v>Bolina Road</v>
      </c>
      <c r="Z508" s="6" t="str">
        <f t="shared" si="123"/>
        <v>Alderley Edge</v>
      </c>
      <c r="AA508" s="6" t="str">
        <f t="shared" si="124"/>
        <v>IP</v>
      </c>
      <c r="AB508" s="7" t="str">
        <f t="shared" si="125"/>
        <v>43608</v>
      </c>
      <c r="AC508" s="6" t="str">
        <f t="shared" si="126"/>
        <v>75</v>
      </c>
      <c r="AD508" s="6" t="str">
        <f t="shared" si="127"/>
        <v>B</v>
      </c>
      <c r="AE508" s="8" t="str">
        <f t="shared" si="128"/>
        <v/>
      </c>
    </row>
    <row r="509" spans="1:31" x14ac:dyDescent="0.25">
      <c r="A509" s="9">
        <v>518</v>
      </c>
      <c r="B509" s="10" t="s">
        <v>1914</v>
      </c>
      <c r="C509" s="10" t="s">
        <v>1915</v>
      </c>
      <c r="D509" s="10" t="s">
        <v>15</v>
      </c>
      <c r="E509" s="10" t="s">
        <v>16</v>
      </c>
      <c r="F509" s="10">
        <v>90</v>
      </c>
      <c r="G509" s="10" t="s">
        <v>1916</v>
      </c>
      <c r="H509" s="10" t="s">
        <v>34</v>
      </c>
      <c r="I509" s="10" t="s">
        <v>1447</v>
      </c>
      <c r="J509" s="11">
        <v>44168</v>
      </c>
      <c r="K509" s="10">
        <v>45</v>
      </c>
      <c r="L509" s="10" t="s">
        <v>78</v>
      </c>
      <c r="M509" s="12"/>
      <c r="O509">
        <f t="shared" si="129"/>
        <v>0</v>
      </c>
      <c r="Q509" s="9" t="str">
        <f t="shared" si="114"/>
        <v>518</v>
      </c>
      <c r="R509" s="10" t="str">
        <f t="shared" si="115"/>
        <v>Myrna</v>
      </c>
      <c r="S509" s="10" t="str">
        <f t="shared" si="116"/>
        <v>Spencer</v>
      </c>
      <c r="T509" s="10" t="str">
        <f t="shared" si="117"/>
        <v>Mrs</v>
      </c>
      <c r="U509" s="10" t="str">
        <f t="shared" si="118"/>
        <v>F</v>
      </c>
      <c r="V509" s="10" t="str">
        <f t="shared" si="119"/>
        <v>90</v>
      </c>
      <c r="W509" s="10" t="str">
        <f t="shared" si="120"/>
        <v>Bollo Lane</v>
      </c>
      <c r="X509" s="10" t="str">
        <f t="shared" si="121"/>
        <v>ne</v>
      </c>
      <c r="Y509" s="10" t="str">
        <f t="shared" si="122"/>
        <v>Bollo Lane</v>
      </c>
      <c r="Z509" s="10" t="str">
        <f t="shared" si="123"/>
        <v>Barry</v>
      </c>
      <c r="AA509" s="10" t="str">
        <f t="shared" si="124"/>
        <v>S</v>
      </c>
      <c r="AB509" s="11" t="str">
        <f t="shared" si="125"/>
        <v>44168</v>
      </c>
      <c r="AC509" s="10" t="str">
        <f t="shared" si="126"/>
        <v>45</v>
      </c>
      <c r="AD509" s="10" t="str">
        <f t="shared" si="127"/>
        <v>C2</v>
      </c>
      <c r="AE509" s="12" t="str">
        <f t="shared" si="128"/>
        <v/>
      </c>
    </row>
    <row r="510" spans="1:31" x14ac:dyDescent="0.25">
      <c r="A510" s="5">
        <v>519</v>
      </c>
      <c r="B510" s="6" t="s">
        <v>1917</v>
      </c>
      <c r="C510" s="6" t="s">
        <v>597</v>
      </c>
      <c r="D510" s="6" t="s">
        <v>41</v>
      </c>
      <c r="E510" s="6" t="s">
        <v>16</v>
      </c>
      <c r="F510" s="6">
        <v>60</v>
      </c>
      <c r="G510" s="6" t="s">
        <v>1918</v>
      </c>
      <c r="H510" s="6" t="s">
        <v>1919</v>
      </c>
      <c r="I510" s="6" t="s">
        <v>98</v>
      </c>
      <c r="J510" s="7">
        <v>44212</v>
      </c>
      <c r="K510" s="6">
        <v>76</v>
      </c>
      <c r="L510" s="6" t="s">
        <v>62</v>
      </c>
      <c r="M510" s="8"/>
      <c r="O510">
        <f t="shared" si="129"/>
        <v>0</v>
      </c>
      <c r="Q510" s="5" t="str">
        <f t="shared" si="114"/>
        <v>519</v>
      </c>
      <c r="R510" s="6" t="str">
        <f t="shared" si="115"/>
        <v>Ima</v>
      </c>
      <c r="S510" s="6" t="str">
        <f t="shared" si="116"/>
        <v>Valdez</v>
      </c>
      <c r="T510" s="6" t="str">
        <f t="shared" si="117"/>
        <v>Ms</v>
      </c>
      <c r="U510" s="6" t="str">
        <f t="shared" si="118"/>
        <v>F</v>
      </c>
      <c r="V510" s="6" t="str">
        <f t="shared" si="119"/>
        <v>60</v>
      </c>
      <c r="W510" s="6" t="str">
        <f t="shared" si="120"/>
        <v>Bolney Gate</v>
      </c>
      <c r="X510" s="6" t="str">
        <f t="shared" si="121"/>
        <v>te</v>
      </c>
      <c r="Y510" s="6" t="str">
        <f t="shared" si="122"/>
        <v>Bolney Gate</v>
      </c>
      <c r="Z510" s="6" t="str">
        <f t="shared" si="123"/>
        <v>Boncath</v>
      </c>
      <c r="AA510" s="6" t="str">
        <f t="shared" si="124"/>
        <v>BL</v>
      </c>
      <c r="AB510" s="7" t="str">
        <f t="shared" si="125"/>
        <v>44212</v>
      </c>
      <c r="AC510" s="6" t="str">
        <f t="shared" si="126"/>
        <v>76</v>
      </c>
      <c r="AD510" s="6" t="str">
        <f t="shared" si="127"/>
        <v>C4</v>
      </c>
      <c r="AE510" s="8" t="str">
        <f t="shared" si="128"/>
        <v/>
      </c>
    </row>
    <row r="511" spans="1:31" x14ac:dyDescent="0.25">
      <c r="A511" s="9">
        <v>520</v>
      </c>
      <c r="B511" s="10" t="s">
        <v>1920</v>
      </c>
      <c r="C511" s="10" t="s">
        <v>1921</v>
      </c>
      <c r="D511" s="10" t="s">
        <v>28</v>
      </c>
      <c r="E511" s="10" t="s">
        <v>29</v>
      </c>
      <c r="F511" s="10">
        <v>60</v>
      </c>
      <c r="G511" s="10" t="s">
        <v>1922</v>
      </c>
      <c r="H511" s="10" t="s">
        <v>1923</v>
      </c>
      <c r="I511" s="10" t="s">
        <v>32</v>
      </c>
      <c r="J511" s="11">
        <v>44501</v>
      </c>
      <c r="K511" s="10">
        <v>30</v>
      </c>
      <c r="L511" s="10" t="s">
        <v>78</v>
      </c>
      <c r="M511" s="12"/>
      <c r="O511">
        <f t="shared" si="129"/>
        <v>0</v>
      </c>
      <c r="Q511" s="9" t="str">
        <f t="shared" si="114"/>
        <v>520</v>
      </c>
      <c r="R511" s="10" t="str">
        <f t="shared" si="115"/>
        <v>Aaron</v>
      </c>
      <c r="S511" s="10" t="str">
        <f t="shared" si="116"/>
        <v>Lehman</v>
      </c>
      <c r="T511" s="10" t="str">
        <f t="shared" si="117"/>
        <v>Mr</v>
      </c>
      <c r="U511" s="10" t="str">
        <f t="shared" si="118"/>
        <v>M</v>
      </c>
      <c r="V511" s="10" t="str">
        <f t="shared" si="119"/>
        <v>60</v>
      </c>
      <c r="W511" s="10" t="str">
        <f t="shared" si="120"/>
        <v>Bolt Court</v>
      </c>
      <c r="X511" s="10" t="str">
        <f t="shared" si="121"/>
        <v>rt</v>
      </c>
      <c r="Y511" s="10" t="str">
        <f t="shared" si="122"/>
        <v>Bolt Court</v>
      </c>
      <c r="Z511" s="10" t="str">
        <f t="shared" si="123"/>
        <v>Marlow</v>
      </c>
      <c r="AA511" s="10" t="str">
        <f t="shared" si="124"/>
        <v>WC</v>
      </c>
      <c r="AB511" s="11" t="str">
        <f t="shared" si="125"/>
        <v>44501</v>
      </c>
      <c r="AC511" s="10" t="str">
        <f t="shared" si="126"/>
        <v>30</v>
      </c>
      <c r="AD511" s="10" t="str">
        <f t="shared" si="127"/>
        <v>C2</v>
      </c>
      <c r="AE511" s="12" t="str">
        <f t="shared" si="128"/>
        <v/>
      </c>
    </row>
    <row r="512" spans="1:31" x14ac:dyDescent="0.25">
      <c r="A512" s="5">
        <v>521</v>
      </c>
      <c r="B512" s="6" t="s">
        <v>527</v>
      </c>
      <c r="C512" s="6" t="s">
        <v>1924</v>
      </c>
      <c r="D512" s="6" t="s">
        <v>49</v>
      </c>
      <c r="E512" s="6" t="s">
        <v>16</v>
      </c>
      <c r="F512" s="6">
        <v>30</v>
      </c>
      <c r="G512" s="6" t="s">
        <v>1925</v>
      </c>
      <c r="H512" s="6" t="s">
        <v>412</v>
      </c>
      <c r="I512" s="6" t="s">
        <v>32</v>
      </c>
      <c r="J512" s="7">
        <v>44023</v>
      </c>
      <c r="K512" s="6">
        <v>13</v>
      </c>
      <c r="L512" s="6" t="s">
        <v>157</v>
      </c>
      <c r="M512" s="8"/>
      <c r="O512">
        <f t="shared" si="129"/>
        <v>0</v>
      </c>
      <c r="Q512" s="5" t="str">
        <f t="shared" si="114"/>
        <v>521</v>
      </c>
      <c r="R512" s="6" t="str">
        <f t="shared" si="115"/>
        <v>Gillian</v>
      </c>
      <c r="S512" s="6" t="str">
        <f t="shared" si="116"/>
        <v>Laird</v>
      </c>
      <c r="T512" s="6" t="str">
        <f t="shared" si="117"/>
        <v>Miss</v>
      </c>
      <c r="U512" s="6" t="str">
        <f t="shared" si="118"/>
        <v>F</v>
      </c>
      <c r="V512" s="6" t="str">
        <f t="shared" si="119"/>
        <v>30</v>
      </c>
      <c r="W512" s="6" t="str">
        <f t="shared" si="120"/>
        <v>Bolton Cl</v>
      </c>
      <c r="X512" s="6" t="str">
        <f t="shared" si="121"/>
        <v>Cl</v>
      </c>
      <c r="Y512" s="6" t="str">
        <f t="shared" si="122"/>
        <v>Bolton Cl</v>
      </c>
      <c r="Z512" s="6" t="str">
        <f t="shared" si="123"/>
        <v>Teignmouth</v>
      </c>
      <c r="AA512" s="6" t="str">
        <f t="shared" si="124"/>
        <v>WC</v>
      </c>
      <c r="AB512" s="7" t="str">
        <f t="shared" si="125"/>
        <v>44023</v>
      </c>
      <c r="AC512" s="6" t="str">
        <f t="shared" si="126"/>
        <v>13</v>
      </c>
      <c r="AD512" s="6" t="str">
        <f t="shared" si="127"/>
        <v>C3</v>
      </c>
      <c r="AE512" s="8" t="str">
        <f t="shared" si="128"/>
        <v/>
      </c>
    </row>
    <row r="513" spans="1:31" x14ac:dyDescent="0.25">
      <c r="A513" s="9">
        <v>522</v>
      </c>
      <c r="B513" s="10" t="s">
        <v>1926</v>
      </c>
      <c r="C513" s="10" t="s">
        <v>1927</v>
      </c>
      <c r="D513" s="10" t="s">
        <v>49</v>
      </c>
      <c r="E513" s="10" t="s">
        <v>16</v>
      </c>
      <c r="F513" s="10">
        <v>60</v>
      </c>
      <c r="G513" s="10" t="s">
        <v>1928</v>
      </c>
      <c r="H513" s="10" t="s">
        <v>1929</v>
      </c>
      <c r="I513" s="10" t="s">
        <v>25</v>
      </c>
      <c r="J513" s="11">
        <v>44552</v>
      </c>
      <c r="K513" s="10">
        <v>42</v>
      </c>
      <c r="L513" s="10" t="s">
        <v>44</v>
      </c>
      <c r="M513" s="12"/>
      <c r="O513">
        <f t="shared" si="129"/>
        <v>0</v>
      </c>
      <c r="Q513" s="9" t="str">
        <f t="shared" si="114"/>
        <v>522</v>
      </c>
      <c r="R513" s="10" t="str">
        <f t="shared" si="115"/>
        <v>Tricia</v>
      </c>
      <c r="S513" s="10" t="str">
        <f t="shared" si="116"/>
        <v>Maxwell</v>
      </c>
      <c r="T513" s="10" t="str">
        <f t="shared" si="117"/>
        <v>Miss</v>
      </c>
      <c r="U513" s="10" t="str">
        <f t="shared" si="118"/>
        <v>F</v>
      </c>
      <c r="V513" s="10" t="str">
        <f t="shared" si="119"/>
        <v>60</v>
      </c>
      <c r="W513" s="10" t="str">
        <f t="shared" si="120"/>
        <v>Bolwell Street</v>
      </c>
      <c r="X513" s="10" t="str">
        <f t="shared" si="121"/>
        <v>et</v>
      </c>
      <c r="Y513" s="10" t="str">
        <f t="shared" si="122"/>
        <v>Bolwell Street</v>
      </c>
      <c r="Z513" s="10" t="str">
        <f t="shared" si="123"/>
        <v>Ilkley</v>
      </c>
      <c r="AA513" s="10" t="str">
        <f t="shared" si="124"/>
        <v>HG</v>
      </c>
      <c r="AB513" s="11" t="str">
        <f t="shared" si="125"/>
        <v>44552</v>
      </c>
      <c r="AC513" s="10" t="str">
        <f t="shared" si="126"/>
        <v>42</v>
      </c>
      <c r="AD513" s="10" t="str">
        <f t="shared" si="127"/>
        <v>D</v>
      </c>
      <c r="AE513" s="12" t="str">
        <f t="shared" si="128"/>
        <v/>
      </c>
    </row>
    <row r="514" spans="1:31" x14ac:dyDescent="0.25">
      <c r="A514" s="5">
        <v>523</v>
      </c>
      <c r="B514" s="6" t="s">
        <v>1930</v>
      </c>
      <c r="C514" s="6" t="s">
        <v>464</v>
      </c>
      <c r="D514" s="6" t="s">
        <v>15</v>
      </c>
      <c r="E514" s="6" t="s">
        <v>16</v>
      </c>
      <c r="F514" s="6">
        <v>90</v>
      </c>
      <c r="G514" s="6" t="s">
        <v>1931</v>
      </c>
      <c r="H514" s="6" t="s">
        <v>1932</v>
      </c>
      <c r="I514" s="6" t="s">
        <v>291</v>
      </c>
      <c r="J514" s="7">
        <v>43941</v>
      </c>
      <c r="K514" s="6">
        <v>21</v>
      </c>
      <c r="L514" s="6" t="s">
        <v>33</v>
      </c>
      <c r="M514" s="8"/>
      <c r="O514">
        <f t="shared" si="129"/>
        <v>0</v>
      </c>
      <c r="Q514" s="5" t="str">
        <f t="shared" si="114"/>
        <v>523</v>
      </c>
      <c r="R514" s="6" t="str">
        <f t="shared" si="115"/>
        <v>Elin</v>
      </c>
      <c r="S514" s="6" t="str">
        <f t="shared" si="116"/>
        <v>Sadler</v>
      </c>
      <c r="T514" s="6" t="str">
        <f t="shared" si="117"/>
        <v>Mrs</v>
      </c>
      <c r="U514" s="6" t="str">
        <f t="shared" si="118"/>
        <v>F</v>
      </c>
      <c r="V514" s="6" t="str">
        <f t="shared" si="119"/>
        <v>90</v>
      </c>
      <c r="W514" s="6" t="str">
        <f t="shared" si="120"/>
        <v>Bon March</v>
      </c>
      <c r="X514" s="6" t="str">
        <f t="shared" si="121"/>
        <v>ch</v>
      </c>
      <c r="Y514" s="6" t="str">
        <f t="shared" si="122"/>
        <v>Bon March</v>
      </c>
      <c r="Z514" s="6" t="str">
        <f t="shared" si="123"/>
        <v>Isle Of Rum</v>
      </c>
      <c r="AA514" s="6" t="str">
        <f t="shared" si="124"/>
        <v>HS</v>
      </c>
      <c r="AB514" s="7" t="str">
        <f t="shared" si="125"/>
        <v>43941</v>
      </c>
      <c r="AC514" s="6" t="str">
        <f t="shared" si="126"/>
        <v>21</v>
      </c>
      <c r="AD514" s="6" t="str">
        <f t="shared" si="127"/>
        <v>A3</v>
      </c>
      <c r="AE514" s="8" t="str">
        <f t="shared" si="128"/>
        <v/>
      </c>
    </row>
    <row r="515" spans="1:31" x14ac:dyDescent="0.25">
      <c r="A515" s="9">
        <v>524</v>
      </c>
      <c r="B515" s="10" t="s">
        <v>1074</v>
      </c>
      <c r="C515" s="10" t="s">
        <v>1933</v>
      </c>
      <c r="D515" s="10" t="s">
        <v>15</v>
      </c>
      <c r="E515" s="10" t="s">
        <v>16</v>
      </c>
      <c r="F515" s="10">
        <v>60</v>
      </c>
      <c r="G515" s="10" t="s">
        <v>1934</v>
      </c>
      <c r="H515" s="10" t="s">
        <v>249</v>
      </c>
      <c r="I515" s="10" t="s">
        <v>144</v>
      </c>
      <c r="J515" s="11">
        <v>44541</v>
      </c>
      <c r="K515" s="10">
        <v>66</v>
      </c>
      <c r="L515" s="10" t="s">
        <v>68</v>
      </c>
      <c r="M515" s="12"/>
      <c r="O515">
        <f t="shared" si="129"/>
        <v>0</v>
      </c>
      <c r="Q515" s="9" t="str">
        <f t="shared" si="114"/>
        <v>524</v>
      </c>
      <c r="R515" s="10" t="str">
        <f t="shared" si="115"/>
        <v>Lakiesha</v>
      </c>
      <c r="S515" s="10" t="str">
        <f t="shared" si="116"/>
        <v>Thomson</v>
      </c>
      <c r="T515" s="10" t="str">
        <f t="shared" si="117"/>
        <v>Mrs</v>
      </c>
      <c r="U515" s="10" t="str">
        <f t="shared" si="118"/>
        <v>F</v>
      </c>
      <c r="V515" s="10" t="str">
        <f t="shared" si="119"/>
        <v>60</v>
      </c>
      <c r="W515" s="10" t="str">
        <f t="shared" si="120"/>
        <v>Bonany Street</v>
      </c>
      <c r="X515" s="10" t="str">
        <f t="shared" si="121"/>
        <v>et</v>
      </c>
      <c r="Y515" s="10" t="str">
        <f t="shared" si="122"/>
        <v>Bonany Street</v>
      </c>
      <c r="Z515" s="10" t="str">
        <f t="shared" si="123"/>
        <v>Greenock</v>
      </c>
      <c r="AA515" s="10" t="str">
        <f t="shared" si="124"/>
        <v>UB</v>
      </c>
      <c r="AB515" s="11" t="str">
        <f t="shared" si="125"/>
        <v>44541</v>
      </c>
      <c r="AC515" s="10" t="str">
        <f t="shared" si="126"/>
        <v>66</v>
      </c>
      <c r="AD515" s="10" t="str">
        <f t="shared" si="127"/>
        <v>A2</v>
      </c>
      <c r="AE515" s="12" t="str">
        <f t="shared" si="128"/>
        <v/>
      </c>
    </row>
    <row r="516" spans="1:31" x14ac:dyDescent="0.25">
      <c r="A516" s="5">
        <v>525</v>
      </c>
      <c r="B516" s="6" t="s">
        <v>1935</v>
      </c>
      <c r="C516" s="6" t="s">
        <v>284</v>
      </c>
      <c r="D516" s="6" t="s">
        <v>49</v>
      </c>
      <c r="E516" s="6" t="s">
        <v>16</v>
      </c>
      <c r="F516" s="6">
        <v>30</v>
      </c>
      <c r="G516" s="6" t="s">
        <v>1936</v>
      </c>
      <c r="H516" s="6" t="s">
        <v>1937</v>
      </c>
      <c r="I516" s="6" t="s">
        <v>32</v>
      </c>
      <c r="J516" s="7">
        <v>43930</v>
      </c>
      <c r="K516" s="6">
        <v>43</v>
      </c>
      <c r="L516" s="6" t="s">
        <v>78</v>
      </c>
      <c r="M516" s="8"/>
      <c r="O516">
        <f t="shared" si="129"/>
        <v>0</v>
      </c>
      <c r="Q516" s="5" t="str">
        <f t="shared" si="114"/>
        <v>525</v>
      </c>
      <c r="R516" s="6" t="str">
        <f t="shared" si="115"/>
        <v>Lilli</v>
      </c>
      <c r="S516" s="6" t="str">
        <f t="shared" si="116"/>
        <v>Gilmore</v>
      </c>
      <c r="T516" s="6" t="str">
        <f t="shared" si="117"/>
        <v>Miss</v>
      </c>
      <c r="U516" s="6" t="str">
        <f t="shared" si="118"/>
        <v>F</v>
      </c>
      <c r="V516" s="6" t="str">
        <f t="shared" si="119"/>
        <v>30</v>
      </c>
      <c r="W516" s="6" t="str">
        <f t="shared" si="120"/>
        <v>Bond Place</v>
      </c>
      <c r="X516" s="6" t="str">
        <f t="shared" si="121"/>
        <v>ce</v>
      </c>
      <c r="Y516" s="6" t="str">
        <f t="shared" si="122"/>
        <v>Bond Place</v>
      </c>
      <c r="Z516" s="6" t="str">
        <f t="shared" si="123"/>
        <v>Royston</v>
      </c>
      <c r="AA516" s="6" t="str">
        <f t="shared" si="124"/>
        <v>WC</v>
      </c>
      <c r="AB516" s="7" t="str">
        <f t="shared" si="125"/>
        <v>43930</v>
      </c>
      <c r="AC516" s="6" t="str">
        <f t="shared" si="126"/>
        <v>43</v>
      </c>
      <c r="AD516" s="6" t="str">
        <f t="shared" si="127"/>
        <v>C2</v>
      </c>
      <c r="AE516" s="8" t="str">
        <f t="shared" si="128"/>
        <v/>
      </c>
    </row>
    <row r="517" spans="1:31" x14ac:dyDescent="0.25">
      <c r="A517" s="9">
        <v>526</v>
      </c>
      <c r="B517" s="10" t="s">
        <v>1938</v>
      </c>
      <c r="C517" s="10" t="s">
        <v>306</v>
      </c>
      <c r="D517" s="10" t="s">
        <v>28</v>
      </c>
      <c r="E517" s="10" t="s">
        <v>29</v>
      </c>
      <c r="F517" s="10">
        <v>60</v>
      </c>
      <c r="G517" s="10" t="s">
        <v>1939</v>
      </c>
      <c r="H517" s="10" t="s">
        <v>1940</v>
      </c>
      <c r="I517" s="10" t="s">
        <v>25</v>
      </c>
      <c r="J517" s="11">
        <v>43899</v>
      </c>
      <c r="K517" s="10">
        <v>56</v>
      </c>
      <c r="L517" s="10" t="s">
        <v>52</v>
      </c>
      <c r="M517" s="12"/>
      <c r="O517">
        <f t="shared" si="129"/>
        <v>0</v>
      </c>
      <c r="Q517" s="9" t="str">
        <f t="shared" si="114"/>
        <v>526</v>
      </c>
      <c r="R517" s="10" t="str">
        <f t="shared" si="115"/>
        <v>Harley</v>
      </c>
      <c r="S517" s="10" t="str">
        <f t="shared" si="116"/>
        <v>Joseph</v>
      </c>
      <c r="T517" s="10" t="str">
        <f t="shared" si="117"/>
        <v>Mr</v>
      </c>
      <c r="U517" s="10" t="str">
        <f t="shared" si="118"/>
        <v>M</v>
      </c>
      <c r="V517" s="10" t="str">
        <f t="shared" si="119"/>
        <v>60</v>
      </c>
      <c r="W517" s="10" t="str">
        <f t="shared" si="120"/>
        <v>Bonding Yard</v>
      </c>
      <c r="X517" s="10" t="str">
        <f t="shared" si="121"/>
        <v>rd</v>
      </c>
      <c r="Y517" s="10" t="str">
        <f t="shared" si="122"/>
        <v>Bonding Yard</v>
      </c>
      <c r="Z517" s="10" t="str">
        <f t="shared" si="123"/>
        <v>Henlow</v>
      </c>
      <c r="AA517" s="10" t="str">
        <f t="shared" si="124"/>
        <v>HG</v>
      </c>
      <c r="AB517" s="11" t="str">
        <f t="shared" si="125"/>
        <v>43899</v>
      </c>
      <c r="AC517" s="10" t="str">
        <f t="shared" si="126"/>
        <v>56</v>
      </c>
      <c r="AD517" s="10" t="str">
        <f t="shared" si="127"/>
        <v>A1</v>
      </c>
      <c r="AE517" s="12" t="str">
        <f t="shared" si="128"/>
        <v/>
      </c>
    </row>
    <row r="518" spans="1:31" x14ac:dyDescent="0.25">
      <c r="A518" s="5">
        <v>527</v>
      </c>
      <c r="B518" s="6" t="s">
        <v>1941</v>
      </c>
      <c r="C518" s="6" t="s">
        <v>1942</v>
      </c>
      <c r="D518" s="6" t="s">
        <v>49</v>
      </c>
      <c r="E518" s="6" t="s">
        <v>16</v>
      </c>
      <c r="F518" s="6">
        <v>30</v>
      </c>
      <c r="G518" s="6" t="s">
        <v>1943</v>
      </c>
      <c r="H518" s="6" t="s">
        <v>1944</v>
      </c>
      <c r="I518" s="6" t="s">
        <v>32</v>
      </c>
      <c r="J518" s="7">
        <v>43765</v>
      </c>
      <c r="K518" s="6">
        <v>48</v>
      </c>
      <c r="L518" s="6" t="s">
        <v>20</v>
      </c>
      <c r="M518" s="8"/>
      <c r="O518">
        <f t="shared" si="129"/>
        <v>0</v>
      </c>
      <c r="Q518" s="5" t="str">
        <f t="shared" ref="Q518:Q581" si="130">TRIM(A518)</f>
        <v>527</v>
      </c>
      <c r="R518" s="6" t="str">
        <f t="shared" ref="R518:R581" si="131">TRIM(B518)</f>
        <v>Kathe</v>
      </c>
      <c r="S518" s="6" t="str">
        <f t="shared" ref="S518:S581" si="132">TRIM(C518)</f>
        <v>Hatcher</v>
      </c>
      <c r="T518" s="6" t="str">
        <f t="shared" ref="T518:T581" si="133">TRIM(D518)</f>
        <v>Miss</v>
      </c>
      <c r="U518" s="6" t="str">
        <f t="shared" ref="U518:U581" si="134">IF(ISNUMBER(SEARCH("f",TRIM(E518))),"F","M")</f>
        <v>F</v>
      </c>
      <c r="V518" s="6" t="str">
        <f t="shared" ref="V518:V581" si="135">TRIM(F518)</f>
        <v>30</v>
      </c>
      <c r="W518" s="6" t="str">
        <f t="shared" ref="W518:W581" si="136">SUBSTITUTE(SUBSTITUTE(SUBSTITUTE(PROPER(TRIM(G518)),"(?)","")," (No",""),"'S","'s")</f>
        <v>Bondway</v>
      </c>
      <c r="X518" s="6" t="str">
        <f t="shared" ref="X518:X581" si="137">RIGHT(W518,2)</f>
        <v>ay</v>
      </c>
      <c r="Y518" s="6" t="str">
        <f t="shared" ref="Y518:Y581" si="138">IF(OR(X518="St",X518="Av",X518="Pl"),SUBSTITUTE(SUBSTITUTE(SUBSTITUTE(SUBSTITUTE(SUBSTITUTE(SUBSTITUTE(SUBSTITUTE(W518,"Rd","Road"),"St","Street"),"Cls", "Close"),"Plc","Place"),"Bldgs","Buildings"),"Av","Avenue"),"Pl","Place"),SUBSTITUTE(SUBSTITUTE(SUBSTITUTE(SUBSTITUTE(SUBSTITUTE(W518,"Rd","Road"),"Cls", "Close"),"Plc","Place"),"Bldgs","Buildings"),"Crt","Court"))</f>
        <v>Bondway</v>
      </c>
      <c r="Z518" s="6" t="str">
        <f t="shared" ref="Z518:Z581" si="139">TRIM(H518)</f>
        <v>Rochford</v>
      </c>
      <c r="AA518" s="6" t="str">
        <f t="shared" ref="AA518:AA581" si="140">TRIM(I518)</f>
        <v>WC</v>
      </c>
      <c r="AB518" s="7" t="str">
        <f t="shared" ref="AB518:AB581" si="141">TRIM(J518)</f>
        <v>43765</v>
      </c>
      <c r="AC518" s="6" t="str">
        <f t="shared" ref="AC518:AC581" si="142">TRIM(K518)</f>
        <v>48</v>
      </c>
      <c r="AD518" s="6" t="str">
        <f t="shared" ref="AD518:AD581" si="143">TRIM(L518)</f>
        <v>B</v>
      </c>
      <c r="AE518" s="8" t="str">
        <f t="shared" ref="AE518:AE581" si="144">TRIM(M518)</f>
        <v/>
      </c>
    </row>
    <row r="519" spans="1:31" x14ac:dyDescent="0.25">
      <c r="A519" s="9">
        <v>528</v>
      </c>
      <c r="B519" s="10" t="s">
        <v>1945</v>
      </c>
      <c r="C519" s="10" t="s">
        <v>1946</v>
      </c>
      <c r="D519" s="10" t="s">
        <v>49</v>
      </c>
      <c r="E519" s="10" t="s">
        <v>16</v>
      </c>
      <c r="F519" s="10">
        <v>90</v>
      </c>
      <c r="G519" s="10" t="s">
        <v>1947</v>
      </c>
      <c r="H519" s="10" t="s">
        <v>1948</v>
      </c>
      <c r="I519" s="10" t="s">
        <v>32</v>
      </c>
      <c r="J519" s="11">
        <v>44292</v>
      </c>
      <c r="K519" s="10">
        <v>11</v>
      </c>
      <c r="L519" s="10" t="s">
        <v>39</v>
      </c>
      <c r="M519" s="12"/>
      <c r="O519">
        <f t="shared" si="129"/>
        <v>0</v>
      </c>
      <c r="Q519" s="9" t="str">
        <f t="shared" si="130"/>
        <v>528</v>
      </c>
      <c r="R519" s="10" t="str">
        <f t="shared" si="131"/>
        <v>Madeleine</v>
      </c>
      <c r="S519" s="10" t="str">
        <f t="shared" si="132"/>
        <v>Inman</v>
      </c>
      <c r="T519" s="10" t="str">
        <f t="shared" si="133"/>
        <v>Miss</v>
      </c>
      <c r="U519" s="10" t="str">
        <f t="shared" si="134"/>
        <v>F</v>
      </c>
      <c r="V519" s="10" t="str">
        <f t="shared" si="135"/>
        <v>90</v>
      </c>
      <c r="W519" s="10" t="str">
        <f t="shared" si="136"/>
        <v>Bonsall Terrace</v>
      </c>
      <c r="X519" s="10" t="str">
        <f t="shared" si="137"/>
        <v>ce</v>
      </c>
      <c r="Y519" s="10" t="str">
        <f t="shared" si="138"/>
        <v>Bonsall Terrace</v>
      </c>
      <c r="Z519" s="10" t="str">
        <f t="shared" si="139"/>
        <v>Sowerby Bridge</v>
      </c>
      <c r="AA519" s="10" t="str">
        <f t="shared" si="140"/>
        <v>WC</v>
      </c>
      <c r="AB519" s="11" t="str">
        <f t="shared" si="141"/>
        <v>44292</v>
      </c>
      <c r="AC519" s="10" t="str">
        <f t="shared" si="142"/>
        <v>11</v>
      </c>
      <c r="AD519" s="10" t="str">
        <f t="shared" si="143"/>
        <v>C1</v>
      </c>
      <c r="AE519" s="12" t="str">
        <f t="shared" si="144"/>
        <v/>
      </c>
    </row>
    <row r="520" spans="1:31" x14ac:dyDescent="0.25">
      <c r="A520" s="9">
        <v>530</v>
      </c>
      <c r="B520" s="10" t="s">
        <v>1670</v>
      </c>
      <c r="C520" s="10" t="s">
        <v>1949</v>
      </c>
      <c r="D520" s="10" t="s">
        <v>28</v>
      </c>
      <c r="E520" s="10" t="s">
        <v>29</v>
      </c>
      <c r="F520" s="10">
        <v>90</v>
      </c>
      <c r="G520" s="10" t="s">
        <v>1950</v>
      </c>
      <c r="H520" s="10" t="s">
        <v>1756</v>
      </c>
      <c r="I520" s="10" t="s">
        <v>122</v>
      </c>
      <c r="J520" s="11">
        <v>43564</v>
      </c>
      <c r="K520" s="10">
        <v>45</v>
      </c>
      <c r="L520" s="10" t="s">
        <v>99</v>
      </c>
      <c r="M520" s="12"/>
      <c r="O520">
        <f t="shared" si="129"/>
        <v>0</v>
      </c>
      <c r="Q520" s="9" t="str">
        <f t="shared" si="130"/>
        <v>530</v>
      </c>
      <c r="R520" s="10" t="str">
        <f t="shared" si="131"/>
        <v>Moses</v>
      </c>
      <c r="S520" s="10" t="str">
        <f t="shared" si="132"/>
        <v>Pina</v>
      </c>
      <c r="T520" s="10" t="str">
        <f t="shared" si="133"/>
        <v>Mr</v>
      </c>
      <c r="U520" s="10" t="str">
        <f t="shared" si="134"/>
        <v>M</v>
      </c>
      <c r="V520" s="10" t="str">
        <f t="shared" si="135"/>
        <v>90</v>
      </c>
      <c r="W520" s="10" t="str">
        <f t="shared" si="136"/>
        <v>Boot Street</v>
      </c>
      <c r="X520" s="10" t="str">
        <f t="shared" si="137"/>
        <v>et</v>
      </c>
      <c r="Y520" s="10" t="str">
        <f t="shared" si="138"/>
        <v>Boot Street</v>
      </c>
      <c r="Z520" s="10" t="str">
        <f t="shared" si="139"/>
        <v>Llanfairfechan</v>
      </c>
      <c r="AA520" s="10" t="str">
        <f t="shared" si="140"/>
        <v>WN</v>
      </c>
      <c r="AB520" s="11" t="str">
        <f t="shared" si="141"/>
        <v>43564</v>
      </c>
      <c r="AC520" s="10" t="str">
        <f t="shared" si="142"/>
        <v>45</v>
      </c>
      <c r="AD520" s="10" t="str">
        <f t="shared" si="143"/>
        <v>E</v>
      </c>
      <c r="AE520" s="12" t="str">
        <f t="shared" si="144"/>
        <v/>
      </c>
    </row>
    <row r="521" spans="1:31" x14ac:dyDescent="0.25">
      <c r="A521" s="5">
        <v>531</v>
      </c>
      <c r="B521" s="6" t="s">
        <v>1951</v>
      </c>
      <c r="C521" s="6" t="s">
        <v>1427</v>
      </c>
      <c r="D521" s="6" t="s">
        <v>15</v>
      </c>
      <c r="E521" s="6" t="s">
        <v>16</v>
      </c>
      <c r="F521" s="6">
        <v>60</v>
      </c>
      <c r="G521" s="6" t="s">
        <v>1952</v>
      </c>
      <c r="H521" s="6" t="s">
        <v>31</v>
      </c>
      <c r="I521" s="6" t="s">
        <v>32</v>
      </c>
      <c r="J521" s="7">
        <v>43550</v>
      </c>
      <c r="K521" s="6">
        <v>45</v>
      </c>
      <c r="L521" s="6" t="s">
        <v>33</v>
      </c>
      <c r="M521" s="8"/>
      <c r="O521">
        <f t="shared" si="129"/>
        <v>0</v>
      </c>
      <c r="Q521" s="5" t="str">
        <f t="shared" si="130"/>
        <v>531</v>
      </c>
      <c r="R521" s="6" t="str">
        <f t="shared" si="131"/>
        <v>Arlyne</v>
      </c>
      <c r="S521" s="6" t="str">
        <f t="shared" si="132"/>
        <v>Bunch</v>
      </c>
      <c r="T521" s="6" t="str">
        <f t="shared" si="133"/>
        <v>Mrs</v>
      </c>
      <c r="U521" s="6" t="str">
        <f t="shared" si="134"/>
        <v>F</v>
      </c>
      <c r="V521" s="6" t="str">
        <f t="shared" si="135"/>
        <v>60</v>
      </c>
      <c r="W521" s="6" t="str">
        <f t="shared" si="136"/>
        <v>Boothby Road</v>
      </c>
      <c r="X521" s="6" t="str">
        <f t="shared" si="137"/>
        <v>ad</v>
      </c>
      <c r="Y521" s="6" t="str">
        <f t="shared" si="138"/>
        <v>Boothby Road</v>
      </c>
      <c r="Z521" s="6" t="str">
        <f t="shared" si="139"/>
        <v>Ross-On-Wye</v>
      </c>
      <c r="AA521" s="6" t="str">
        <f t="shared" si="140"/>
        <v>WC</v>
      </c>
      <c r="AB521" s="7" t="str">
        <f t="shared" si="141"/>
        <v>43550</v>
      </c>
      <c r="AC521" s="6" t="str">
        <f t="shared" si="142"/>
        <v>45</v>
      </c>
      <c r="AD521" s="6" t="str">
        <f t="shared" si="143"/>
        <v>A3</v>
      </c>
      <c r="AE521" s="8" t="str">
        <f t="shared" si="144"/>
        <v/>
      </c>
    </row>
    <row r="522" spans="1:31" x14ac:dyDescent="0.25">
      <c r="A522" s="9">
        <v>532</v>
      </c>
      <c r="B522" s="10" t="s">
        <v>1953</v>
      </c>
      <c r="C522" s="10" t="s">
        <v>48</v>
      </c>
      <c r="D522" s="10" t="s">
        <v>49</v>
      </c>
      <c r="E522" s="10" t="s">
        <v>16</v>
      </c>
      <c r="F522" s="10">
        <v>30</v>
      </c>
      <c r="G522" s="10" t="s">
        <v>1952</v>
      </c>
      <c r="H522" s="10" t="s">
        <v>487</v>
      </c>
      <c r="I522" s="10" t="s">
        <v>32</v>
      </c>
      <c r="J522" s="11">
        <v>43813</v>
      </c>
      <c r="K522" s="10">
        <v>54</v>
      </c>
      <c r="L522" s="10" t="s">
        <v>52</v>
      </c>
      <c r="M522" s="12"/>
      <c r="O522">
        <f t="shared" ref="O522:O585" si="145">COUNTBLANK(A522:L522)+COUNTIF(K522,0)</f>
        <v>0</v>
      </c>
      <c r="Q522" s="9" t="str">
        <f t="shared" si="130"/>
        <v>532</v>
      </c>
      <c r="R522" s="10" t="str">
        <f t="shared" si="131"/>
        <v>Nu</v>
      </c>
      <c r="S522" s="10" t="str">
        <f t="shared" si="132"/>
        <v>Meade</v>
      </c>
      <c r="T522" s="10" t="str">
        <f t="shared" si="133"/>
        <v>Miss</v>
      </c>
      <c r="U522" s="10" t="str">
        <f t="shared" si="134"/>
        <v>F</v>
      </c>
      <c r="V522" s="10" t="str">
        <f t="shared" si="135"/>
        <v>30</v>
      </c>
      <c r="W522" s="10" t="str">
        <f t="shared" si="136"/>
        <v>Boothby Road</v>
      </c>
      <c r="X522" s="10" t="str">
        <f t="shared" si="137"/>
        <v>ad</v>
      </c>
      <c r="Y522" s="10" t="str">
        <f t="shared" si="138"/>
        <v>Boothby Road</v>
      </c>
      <c r="Z522" s="10" t="str">
        <f t="shared" si="139"/>
        <v>West Kilbride</v>
      </c>
      <c r="AA522" s="10" t="str">
        <f t="shared" si="140"/>
        <v>WC</v>
      </c>
      <c r="AB522" s="11" t="str">
        <f t="shared" si="141"/>
        <v>43813</v>
      </c>
      <c r="AC522" s="10" t="str">
        <f t="shared" si="142"/>
        <v>54</v>
      </c>
      <c r="AD522" s="10" t="str">
        <f t="shared" si="143"/>
        <v>A1</v>
      </c>
      <c r="AE522" s="12" t="str">
        <f t="shared" si="144"/>
        <v/>
      </c>
    </row>
    <row r="523" spans="1:31" x14ac:dyDescent="0.25">
      <c r="A523" s="5">
        <v>533</v>
      </c>
      <c r="B523" s="6" t="s">
        <v>1954</v>
      </c>
      <c r="C523" s="6" t="s">
        <v>1955</v>
      </c>
      <c r="D523" s="6" t="s">
        <v>15</v>
      </c>
      <c r="E523" s="6" t="s">
        <v>16</v>
      </c>
      <c r="F523" s="6">
        <v>30</v>
      </c>
      <c r="G523" s="6" t="s">
        <v>1956</v>
      </c>
      <c r="H523" s="6" t="s">
        <v>1957</v>
      </c>
      <c r="I523" s="6" t="s">
        <v>32</v>
      </c>
      <c r="J523" s="7">
        <v>44080</v>
      </c>
      <c r="K523" s="6">
        <v>34</v>
      </c>
      <c r="L523" s="6" t="s">
        <v>99</v>
      </c>
      <c r="M523" s="8"/>
      <c r="O523">
        <f t="shared" si="145"/>
        <v>0</v>
      </c>
      <c r="Q523" s="5" t="str">
        <f t="shared" si="130"/>
        <v>533</v>
      </c>
      <c r="R523" s="6" t="str">
        <f t="shared" si="131"/>
        <v>Latrina</v>
      </c>
      <c r="S523" s="6" t="str">
        <f t="shared" si="132"/>
        <v>Simons</v>
      </c>
      <c r="T523" s="6" t="str">
        <f t="shared" si="133"/>
        <v>Mrs</v>
      </c>
      <c r="U523" s="6" t="str">
        <f t="shared" si="134"/>
        <v>F</v>
      </c>
      <c r="V523" s="6" t="str">
        <f t="shared" si="135"/>
        <v>30</v>
      </c>
      <c r="W523" s="6" t="str">
        <f t="shared" si="136"/>
        <v>Boreham Road</v>
      </c>
      <c r="X523" s="6" t="str">
        <f t="shared" si="137"/>
        <v>ad</v>
      </c>
      <c r="Y523" s="6" t="str">
        <f t="shared" si="138"/>
        <v>Boreham Road</v>
      </c>
      <c r="Z523" s="6" t="str">
        <f t="shared" si="139"/>
        <v>Umberleigh</v>
      </c>
      <c r="AA523" s="6" t="str">
        <f t="shared" si="140"/>
        <v>WC</v>
      </c>
      <c r="AB523" s="7" t="str">
        <f t="shared" si="141"/>
        <v>44080</v>
      </c>
      <c r="AC523" s="6" t="str">
        <f t="shared" si="142"/>
        <v>34</v>
      </c>
      <c r="AD523" s="6" t="str">
        <f t="shared" si="143"/>
        <v>E</v>
      </c>
      <c r="AE523" s="8" t="str">
        <f t="shared" si="144"/>
        <v/>
      </c>
    </row>
    <row r="524" spans="1:31" x14ac:dyDescent="0.25">
      <c r="A524" s="9">
        <v>534</v>
      </c>
      <c r="B524" s="10" t="s">
        <v>1958</v>
      </c>
      <c r="C524" s="10" t="s">
        <v>1959</v>
      </c>
      <c r="D524" s="10" t="s">
        <v>15</v>
      </c>
      <c r="E524" s="10" t="s">
        <v>16</v>
      </c>
      <c r="F524" s="10">
        <v>90</v>
      </c>
      <c r="G524" s="10" t="s">
        <v>1960</v>
      </c>
      <c r="H524" s="10" t="s">
        <v>1961</v>
      </c>
      <c r="I524" s="10" t="s">
        <v>32</v>
      </c>
      <c r="J524" s="11">
        <v>43616</v>
      </c>
      <c r="K524" s="10">
        <v>81</v>
      </c>
      <c r="L524" s="10" t="s">
        <v>44</v>
      </c>
      <c r="M524" s="12"/>
      <c r="O524">
        <f t="shared" si="145"/>
        <v>0</v>
      </c>
      <c r="Q524" s="9" t="str">
        <f t="shared" si="130"/>
        <v>534</v>
      </c>
      <c r="R524" s="10" t="str">
        <f t="shared" si="131"/>
        <v>Chara</v>
      </c>
      <c r="S524" s="10" t="str">
        <f t="shared" si="132"/>
        <v>Coffman</v>
      </c>
      <c r="T524" s="10" t="str">
        <f t="shared" si="133"/>
        <v>Mrs</v>
      </c>
      <c r="U524" s="10" t="str">
        <f t="shared" si="134"/>
        <v>F</v>
      </c>
      <c r="V524" s="10" t="str">
        <f t="shared" si="135"/>
        <v>90</v>
      </c>
      <c r="W524" s="10" t="str">
        <f t="shared" si="136"/>
        <v>Borland Road</v>
      </c>
      <c r="X524" s="10" t="str">
        <f t="shared" si="137"/>
        <v>ad</v>
      </c>
      <c r="Y524" s="10" t="str">
        <f t="shared" si="138"/>
        <v>Borland Road</v>
      </c>
      <c r="Z524" s="10" t="str">
        <f t="shared" si="139"/>
        <v>Sheringham</v>
      </c>
      <c r="AA524" s="10" t="str">
        <f t="shared" si="140"/>
        <v>WC</v>
      </c>
      <c r="AB524" s="11" t="str">
        <f t="shared" si="141"/>
        <v>43616</v>
      </c>
      <c r="AC524" s="10" t="str">
        <f t="shared" si="142"/>
        <v>81</v>
      </c>
      <c r="AD524" s="10" t="str">
        <f t="shared" si="143"/>
        <v>D</v>
      </c>
      <c r="AE524" s="12" t="str">
        <f t="shared" si="144"/>
        <v/>
      </c>
    </row>
    <row r="525" spans="1:31" x14ac:dyDescent="0.25">
      <c r="A525" s="5">
        <v>535</v>
      </c>
      <c r="B525" s="6" t="s">
        <v>1962</v>
      </c>
      <c r="C525" s="6" t="s">
        <v>1963</v>
      </c>
      <c r="D525" s="6" t="s">
        <v>49</v>
      </c>
      <c r="E525" s="6" t="s">
        <v>16</v>
      </c>
      <c r="F525" s="6">
        <v>60</v>
      </c>
      <c r="G525" s="6" t="s">
        <v>1964</v>
      </c>
      <c r="H525" s="6" t="s">
        <v>1965</v>
      </c>
      <c r="I525" s="6" t="s">
        <v>108</v>
      </c>
      <c r="J525" s="7">
        <v>44191</v>
      </c>
      <c r="K525" s="6">
        <v>22</v>
      </c>
      <c r="L525" s="6" t="s">
        <v>68</v>
      </c>
      <c r="M525" s="8"/>
      <c r="O525">
        <f t="shared" si="145"/>
        <v>0</v>
      </c>
      <c r="Q525" s="5" t="str">
        <f t="shared" si="130"/>
        <v>535</v>
      </c>
      <c r="R525" s="6" t="str">
        <f t="shared" si="131"/>
        <v>Ayako</v>
      </c>
      <c r="S525" s="6" t="str">
        <f t="shared" si="132"/>
        <v>Quintero</v>
      </c>
      <c r="T525" s="6" t="str">
        <f t="shared" si="133"/>
        <v>Miss</v>
      </c>
      <c r="U525" s="6" t="str">
        <f t="shared" si="134"/>
        <v>F</v>
      </c>
      <c r="V525" s="6" t="str">
        <f t="shared" si="135"/>
        <v>60</v>
      </c>
      <c r="W525" s="6" t="str">
        <f t="shared" si="136"/>
        <v>Bosbury Road</v>
      </c>
      <c r="X525" s="6" t="str">
        <f t="shared" si="137"/>
        <v>ad</v>
      </c>
      <c r="Y525" s="6" t="str">
        <f t="shared" si="138"/>
        <v>Bosbury Road</v>
      </c>
      <c r="Z525" s="6" t="str">
        <f t="shared" si="139"/>
        <v>Castle Cary</v>
      </c>
      <c r="AA525" s="6" t="str">
        <f t="shared" si="140"/>
        <v>CB</v>
      </c>
      <c r="AB525" s="7" t="str">
        <f t="shared" si="141"/>
        <v>44191</v>
      </c>
      <c r="AC525" s="6" t="str">
        <f t="shared" si="142"/>
        <v>22</v>
      </c>
      <c r="AD525" s="6" t="str">
        <f t="shared" si="143"/>
        <v>A2</v>
      </c>
      <c r="AE525" s="8" t="str">
        <f t="shared" si="144"/>
        <v/>
      </c>
    </row>
    <row r="526" spans="1:31" x14ac:dyDescent="0.25">
      <c r="A526" s="9">
        <v>536</v>
      </c>
      <c r="B526" s="10" t="s">
        <v>1966</v>
      </c>
      <c r="C526" s="10" t="s">
        <v>364</v>
      </c>
      <c r="D526" s="10" t="s">
        <v>49</v>
      </c>
      <c r="E526" s="10" t="s">
        <v>16</v>
      </c>
      <c r="F526" s="10">
        <v>90</v>
      </c>
      <c r="G526" s="10" t="s">
        <v>1967</v>
      </c>
      <c r="H526" s="10" t="s">
        <v>1523</v>
      </c>
      <c r="I526" s="10" t="s">
        <v>32</v>
      </c>
      <c r="J526" s="11">
        <v>44495</v>
      </c>
      <c r="K526" s="10">
        <v>31</v>
      </c>
      <c r="L526" s="10" t="s">
        <v>157</v>
      </c>
      <c r="M526" s="12"/>
      <c r="O526">
        <f t="shared" si="145"/>
        <v>0</v>
      </c>
      <c r="Q526" s="9" t="str">
        <f t="shared" si="130"/>
        <v>536</v>
      </c>
      <c r="R526" s="10" t="str">
        <f t="shared" si="131"/>
        <v>Dreama</v>
      </c>
      <c r="S526" s="10" t="str">
        <f t="shared" si="132"/>
        <v>Allred</v>
      </c>
      <c r="T526" s="10" t="str">
        <f t="shared" si="133"/>
        <v>Miss</v>
      </c>
      <c r="U526" s="10" t="str">
        <f t="shared" si="134"/>
        <v>F</v>
      </c>
      <c r="V526" s="10" t="str">
        <f t="shared" si="135"/>
        <v>90</v>
      </c>
      <c r="W526" s="10" t="str">
        <f t="shared" si="136"/>
        <v>Boss Street</v>
      </c>
      <c r="X526" s="10" t="str">
        <f t="shared" si="137"/>
        <v>et</v>
      </c>
      <c r="Y526" s="10" t="str">
        <f t="shared" si="138"/>
        <v>Boss Street</v>
      </c>
      <c r="Z526" s="10" t="str">
        <f t="shared" si="139"/>
        <v>Wembley</v>
      </c>
      <c r="AA526" s="10" t="str">
        <f t="shared" si="140"/>
        <v>WC</v>
      </c>
      <c r="AB526" s="11" t="str">
        <f t="shared" si="141"/>
        <v>44495</v>
      </c>
      <c r="AC526" s="10" t="str">
        <f t="shared" si="142"/>
        <v>31</v>
      </c>
      <c r="AD526" s="10" t="str">
        <f t="shared" si="143"/>
        <v>C3</v>
      </c>
      <c r="AE526" s="12" t="str">
        <f t="shared" si="144"/>
        <v/>
      </c>
    </row>
    <row r="527" spans="1:31" x14ac:dyDescent="0.25">
      <c r="A527" s="5">
        <v>537</v>
      </c>
      <c r="B527" s="6" t="s">
        <v>1332</v>
      </c>
      <c r="C527" s="6" t="s">
        <v>1439</v>
      </c>
      <c r="D527" s="6" t="s">
        <v>28</v>
      </c>
      <c r="E527" s="6" t="s">
        <v>29</v>
      </c>
      <c r="F527" s="6">
        <v>90</v>
      </c>
      <c r="G527" s="6" t="s">
        <v>1968</v>
      </c>
      <c r="H527" s="6" t="s">
        <v>1969</v>
      </c>
      <c r="I527" s="6" t="s">
        <v>122</v>
      </c>
      <c r="J527" s="7">
        <v>44250</v>
      </c>
      <c r="K527" s="6">
        <v>19</v>
      </c>
      <c r="L527" s="6" t="s">
        <v>157</v>
      </c>
      <c r="M527" s="8"/>
      <c r="O527">
        <f t="shared" si="145"/>
        <v>0</v>
      </c>
      <c r="Q527" s="5" t="str">
        <f t="shared" si="130"/>
        <v>537</v>
      </c>
      <c r="R527" s="6" t="str">
        <f t="shared" si="131"/>
        <v>Keven</v>
      </c>
      <c r="S527" s="6" t="str">
        <f t="shared" si="132"/>
        <v>Jensen</v>
      </c>
      <c r="T527" s="6" t="str">
        <f t="shared" si="133"/>
        <v>Mr</v>
      </c>
      <c r="U527" s="6" t="str">
        <f t="shared" si="134"/>
        <v>M</v>
      </c>
      <c r="V527" s="6" t="str">
        <f t="shared" si="135"/>
        <v>90</v>
      </c>
      <c r="W527" s="6" t="str">
        <f t="shared" si="136"/>
        <v>Bostal Hill</v>
      </c>
      <c r="X527" s="6" t="str">
        <f t="shared" si="137"/>
        <v>ll</v>
      </c>
      <c r="Y527" s="6" t="str">
        <f t="shared" si="138"/>
        <v>Bostal Hill</v>
      </c>
      <c r="Z527" s="6" t="str">
        <f t="shared" si="139"/>
        <v>Lingfield</v>
      </c>
      <c r="AA527" s="6" t="str">
        <f t="shared" si="140"/>
        <v>WN</v>
      </c>
      <c r="AB527" s="7" t="str">
        <f t="shared" si="141"/>
        <v>44250</v>
      </c>
      <c r="AC527" s="6" t="str">
        <f t="shared" si="142"/>
        <v>19</v>
      </c>
      <c r="AD527" s="6" t="str">
        <f t="shared" si="143"/>
        <v>C3</v>
      </c>
      <c r="AE527" s="8" t="str">
        <f t="shared" si="144"/>
        <v/>
      </c>
    </row>
    <row r="528" spans="1:31" x14ac:dyDescent="0.25">
      <c r="A528" s="9">
        <v>538</v>
      </c>
      <c r="B528" s="10" t="s">
        <v>1970</v>
      </c>
      <c r="C528" s="10" t="s">
        <v>1971</v>
      </c>
      <c r="D528" s="10" t="s">
        <v>41</v>
      </c>
      <c r="E528" s="10" t="s">
        <v>16</v>
      </c>
      <c r="F528" s="10">
        <v>90</v>
      </c>
      <c r="G528" s="10" t="s">
        <v>1972</v>
      </c>
      <c r="H528" s="10" t="s">
        <v>1973</v>
      </c>
      <c r="I528" s="10" t="s">
        <v>185</v>
      </c>
      <c r="J528" s="11">
        <v>43504</v>
      </c>
      <c r="K528" s="10">
        <v>73</v>
      </c>
      <c r="L528" s="10" t="s">
        <v>20</v>
      </c>
      <c r="M528" s="12"/>
      <c r="O528">
        <f t="shared" si="145"/>
        <v>0</v>
      </c>
      <c r="Q528" s="9" t="str">
        <f t="shared" si="130"/>
        <v>538</v>
      </c>
      <c r="R528" s="10" t="str">
        <f t="shared" si="131"/>
        <v>Leighann</v>
      </c>
      <c r="S528" s="10" t="str">
        <f t="shared" si="132"/>
        <v>Carson</v>
      </c>
      <c r="T528" s="10" t="str">
        <f t="shared" si="133"/>
        <v>Ms</v>
      </c>
      <c r="U528" s="10" t="str">
        <f t="shared" si="134"/>
        <v>F</v>
      </c>
      <c r="V528" s="10" t="str">
        <f t="shared" si="135"/>
        <v>90</v>
      </c>
      <c r="W528" s="10" t="str">
        <f t="shared" si="136"/>
        <v>Bostock Street</v>
      </c>
      <c r="X528" s="10" t="str">
        <f t="shared" si="137"/>
        <v>et</v>
      </c>
      <c r="Y528" s="10" t="str">
        <f t="shared" si="138"/>
        <v>Bostock Street</v>
      </c>
      <c r="Z528" s="10" t="str">
        <f t="shared" si="139"/>
        <v>Godalming</v>
      </c>
      <c r="AA528" s="10" t="str">
        <f t="shared" si="140"/>
        <v>HX</v>
      </c>
      <c r="AB528" s="11" t="str">
        <f t="shared" si="141"/>
        <v>43504</v>
      </c>
      <c r="AC528" s="10" t="str">
        <f t="shared" si="142"/>
        <v>73</v>
      </c>
      <c r="AD528" s="10" t="str">
        <f t="shared" si="143"/>
        <v>B</v>
      </c>
      <c r="AE528" s="12" t="str">
        <f t="shared" si="144"/>
        <v/>
      </c>
    </row>
    <row r="529" spans="1:31" x14ac:dyDescent="0.25">
      <c r="A529" s="5">
        <v>539</v>
      </c>
      <c r="B529" s="6" t="s">
        <v>1974</v>
      </c>
      <c r="C529" s="6" t="s">
        <v>358</v>
      </c>
      <c r="D529" s="6" t="s">
        <v>28</v>
      </c>
      <c r="E529" s="6" t="s">
        <v>29</v>
      </c>
      <c r="F529" s="6">
        <v>60</v>
      </c>
      <c r="G529" s="6" t="s">
        <v>1975</v>
      </c>
      <c r="H529" s="6" t="s">
        <v>1466</v>
      </c>
      <c r="I529" s="6" t="s">
        <v>38</v>
      </c>
      <c r="J529" s="7">
        <v>43927</v>
      </c>
      <c r="K529" s="6">
        <v>95</v>
      </c>
      <c r="L529" s="6" t="s">
        <v>20</v>
      </c>
      <c r="M529" s="8"/>
      <c r="O529">
        <f t="shared" si="145"/>
        <v>0</v>
      </c>
      <c r="Q529" s="5" t="str">
        <f t="shared" si="130"/>
        <v>539</v>
      </c>
      <c r="R529" s="6" t="str">
        <f t="shared" si="131"/>
        <v>Neville</v>
      </c>
      <c r="S529" s="6" t="str">
        <f t="shared" si="132"/>
        <v>Hyde</v>
      </c>
      <c r="T529" s="6" t="str">
        <f t="shared" si="133"/>
        <v>Mr</v>
      </c>
      <c r="U529" s="6" t="str">
        <f t="shared" si="134"/>
        <v>M</v>
      </c>
      <c r="V529" s="6" t="str">
        <f t="shared" si="135"/>
        <v>60</v>
      </c>
      <c r="W529" s="6" t="str">
        <f t="shared" si="136"/>
        <v>Boston Gardens</v>
      </c>
      <c r="X529" s="6" t="str">
        <f t="shared" si="137"/>
        <v>ns</v>
      </c>
      <c r="Y529" s="6" t="str">
        <f t="shared" si="138"/>
        <v>Boston Gardens</v>
      </c>
      <c r="Z529" s="6" t="str">
        <f t="shared" si="139"/>
        <v>Didcot</v>
      </c>
      <c r="AA529" s="6" t="str">
        <f t="shared" si="140"/>
        <v>RM</v>
      </c>
      <c r="AB529" s="7" t="str">
        <f t="shared" si="141"/>
        <v>43927</v>
      </c>
      <c r="AC529" s="6" t="str">
        <f t="shared" si="142"/>
        <v>95</v>
      </c>
      <c r="AD529" s="6" t="str">
        <f t="shared" si="143"/>
        <v>B</v>
      </c>
      <c r="AE529" s="8" t="str">
        <f t="shared" si="144"/>
        <v/>
      </c>
    </row>
    <row r="530" spans="1:31" x14ac:dyDescent="0.25">
      <c r="A530" s="9">
        <v>540</v>
      </c>
      <c r="B530" s="10" t="s">
        <v>1976</v>
      </c>
      <c r="C530" s="10" t="s">
        <v>1977</v>
      </c>
      <c r="D530" s="10" t="s">
        <v>49</v>
      </c>
      <c r="E530" s="10" t="s">
        <v>16</v>
      </c>
      <c r="F530" s="10">
        <v>30</v>
      </c>
      <c r="G530" s="10" t="s">
        <v>1978</v>
      </c>
      <c r="H530" s="10" t="s">
        <v>1979</v>
      </c>
      <c r="I530" s="10" t="s">
        <v>19</v>
      </c>
      <c r="J530" s="11">
        <v>43855</v>
      </c>
      <c r="K530" s="10">
        <v>64</v>
      </c>
      <c r="L530" s="10" t="s">
        <v>68</v>
      </c>
      <c r="M530" s="12"/>
      <c r="O530">
        <f t="shared" si="145"/>
        <v>0</v>
      </c>
      <c r="Q530" s="9" t="str">
        <f t="shared" si="130"/>
        <v>540</v>
      </c>
      <c r="R530" s="10" t="str">
        <f t="shared" si="131"/>
        <v>Elsy</v>
      </c>
      <c r="S530" s="10" t="str">
        <f t="shared" si="132"/>
        <v>Brooks</v>
      </c>
      <c r="T530" s="10" t="str">
        <f t="shared" si="133"/>
        <v>Miss</v>
      </c>
      <c r="U530" s="10" t="str">
        <f t="shared" si="134"/>
        <v>F</v>
      </c>
      <c r="V530" s="10" t="str">
        <f t="shared" si="135"/>
        <v>30</v>
      </c>
      <c r="W530" s="10" t="str">
        <f t="shared" si="136"/>
        <v>Boston Street</v>
      </c>
      <c r="X530" s="10" t="str">
        <f t="shared" si="137"/>
        <v>et</v>
      </c>
      <c r="Y530" s="10" t="str">
        <f t="shared" si="138"/>
        <v>Boston Street</v>
      </c>
      <c r="Z530" s="10" t="str">
        <f t="shared" si="139"/>
        <v>Bangor</v>
      </c>
      <c r="AA530" s="10" t="str">
        <f t="shared" si="140"/>
        <v>CH</v>
      </c>
      <c r="AB530" s="11" t="str">
        <f t="shared" si="141"/>
        <v>43855</v>
      </c>
      <c r="AC530" s="10" t="str">
        <f t="shared" si="142"/>
        <v>64</v>
      </c>
      <c r="AD530" s="10" t="str">
        <f t="shared" si="143"/>
        <v>A2</v>
      </c>
      <c r="AE530" s="12" t="str">
        <f t="shared" si="144"/>
        <v/>
      </c>
    </row>
    <row r="531" spans="1:31" x14ac:dyDescent="0.25">
      <c r="A531" s="5">
        <v>541</v>
      </c>
      <c r="B531" s="6" t="s">
        <v>1980</v>
      </c>
      <c r="C531" s="6" t="s">
        <v>1981</v>
      </c>
      <c r="D531" s="6" t="s">
        <v>15</v>
      </c>
      <c r="E531" s="6" t="s">
        <v>16</v>
      </c>
      <c r="F531" s="6">
        <v>90</v>
      </c>
      <c r="G531" s="6" t="s">
        <v>1982</v>
      </c>
      <c r="H531" s="6" t="s">
        <v>1466</v>
      </c>
      <c r="I531" s="6" t="s">
        <v>38</v>
      </c>
      <c r="J531" s="7">
        <v>44474</v>
      </c>
      <c r="K531" s="6">
        <v>54</v>
      </c>
      <c r="L531" s="6" t="s">
        <v>33</v>
      </c>
      <c r="M531" s="8"/>
      <c r="O531">
        <f t="shared" si="145"/>
        <v>0</v>
      </c>
      <c r="Q531" s="5" t="str">
        <f t="shared" si="130"/>
        <v>541</v>
      </c>
      <c r="R531" s="6" t="str">
        <f t="shared" si="131"/>
        <v>Zada</v>
      </c>
      <c r="S531" s="6" t="str">
        <f t="shared" si="132"/>
        <v>Enriquez</v>
      </c>
      <c r="T531" s="6" t="str">
        <f t="shared" si="133"/>
        <v>Mrs</v>
      </c>
      <c r="U531" s="6" t="str">
        <f t="shared" si="134"/>
        <v>F</v>
      </c>
      <c r="V531" s="6" t="str">
        <f t="shared" si="135"/>
        <v>90</v>
      </c>
      <c r="W531" s="6" t="str">
        <f t="shared" si="136"/>
        <v>Bostonthorpe Road</v>
      </c>
      <c r="X531" s="6" t="str">
        <f t="shared" si="137"/>
        <v>ad</v>
      </c>
      <c r="Y531" s="6" t="str">
        <f t="shared" si="138"/>
        <v>Bostonthorpe Road</v>
      </c>
      <c r="Z531" s="6" t="str">
        <f t="shared" si="139"/>
        <v>Didcot</v>
      </c>
      <c r="AA531" s="6" t="str">
        <f t="shared" si="140"/>
        <v>RM</v>
      </c>
      <c r="AB531" s="7" t="str">
        <f t="shared" si="141"/>
        <v>44474</v>
      </c>
      <c r="AC531" s="6" t="str">
        <f t="shared" si="142"/>
        <v>54</v>
      </c>
      <c r="AD531" s="6" t="str">
        <f t="shared" si="143"/>
        <v>A3</v>
      </c>
      <c r="AE531" s="8" t="str">
        <f t="shared" si="144"/>
        <v/>
      </c>
    </row>
    <row r="532" spans="1:31" x14ac:dyDescent="0.25">
      <c r="A532" s="9">
        <v>542</v>
      </c>
      <c r="B532" s="10" t="s">
        <v>1983</v>
      </c>
      <c r="C532" s="10" t="s">
        <v>1655</v>
      </c>
      <c r="D532" s="10" t="s">
        <v>28</v>
      </c>
      <c r="E532" s="10" t="s">
        <v>29</v>
      </c>
      <c r="F532" s="10">
        <v>60</v>
      </c>
      <c r="G532" s="10" t="s">
        <v>1982</v>
      </c>
      <c r="H532" s="10" t="s">
        <v>1984</v>
      </c>
      <c r="I532" s="10" t="s">
        <v>32</v>
      </c>
      <c r="J532" s="11">
        <v>43599</v>
      </c>
      <c r="K532" s="10">
        <v>4</v>
      </c>
      <c r="L532" s="10" t="s">
        <v>39</v>
      </c>
      <c r="M532" s="12"/>
      <c r="O532">
        <f t="shared" si="145"/>
        <v>0</v>
      </c>
      <c r="Q532" s="9" t="str">
        <f t="shared" si="130"/>
        <v>542</v>
      </c>
      <c r="R532" s="10" t="str">
        <f t="shared" si="131"/>
        <v>Donald</v>
      </c>
      <c r="S532" s="10" t="str">
        <f t="shared" si="132"/>
        <v>Barrow</v>
      </c>
      <c r="T532" s="10" t="str">
        <f t="shared" si="133"/>
        <v>Mr</v>
      </c>
      <c r="U532" s="10" t="str">
        <f t="shared" si="134"/>
        <v>M</v>
      </c>
      <c r="V532" s="10" t="str">
        <f t="shared" si="135"/>
        <v>60</v>
      </c>
      <c r="W532" s="10" t="str">
        <f t="shared" si="136"/>
        <v>Bostonthorpe Road</v>
      </c>
      <c r="X532" s="10" t="str">
        <f t="shared" si="137"/>
        <v>ad</v>
      </c>
      <c r="Y532" s="10" t="str">
        <f t="shared" si="138"/>
        <v>Bostonthorpe Road</v>
      </c>
      <c r="Z532" s="10" t="str">
        <f t="shared" si="139"/>
        <v>Wingate</v>
      </c>
      <c r="AA532" s="10" t="str">
        <f t="shared" si="140"/>
        <v>WC</v>
      </c>
      <c r="AB532" s="11" t="str">
        <f t="shared" si="141"/>
        <v>43599</v>
      </c>
      <c r="AC532" s="10" t="str">
        <f t="shared" si="142"/>
        <v>4</v>
      </c>
      <c r="AD532" s="10" t="str">
        <f t="shared" si="143"/>
        <v>C1</v>
      </c>
      <c r="AE532" s="12" t="str">
        <f t="shared" si="144"/>
        <v/>
      </c>
    </row>
    <row r="533" spans="1:31" x14ac:dyDescent="0.25">
      <c r="A533" s="5">
        <v>543</v>
      </c>
      <c r="B533" s="6" t="s">
        <v>1985</v>
      </c>
      <c r="C533" s="6" t="s">
        <v>1986</v>
      </c>
      <c r="D533" s="6" t="s">
        <v>41</v>
      </c>
      <c r="E533" s="6" t="s">
        <v>16</v>
      </c>
      <c r="F533" s="6">
        <v>60</v>
      </c>
      <c r="G533" s="6" t="s">
        <v>1987</v>
      </c>
      <c r="H533" s="6" t="s">
        <v>1988</v>
      </c>
      <c r="I533" s="6" t="s">
        <v>206</v>
      </c>
      <c r="J533" s="7">
        <v>44548</v>
      </c>
      <c r="K533" s="6">
        <v>29</v>
      </c>
      <c r="L533" s="6" t="s">
        <v>99</v>
      </c>
      <c r="M533" s="8"/>
      <c r="O533">
        <f t="shared" si="145"/>
        <v>0</v>
      </c>
      <c r="Q533" s="5" t="str">
        <f t="shared" si="130"/>
        <v>543</v>
      </c>
      <c r="R533" s="6" t="str">
        <f t="shared" si="131"/>
        <v>Iva</v>
      </c>
      <c r="S533" s="6" t="str">
        <f t="shared" si="132"/>
        <v>Wright</v>
      </c>
      <c r="T533" s="6" t="str">
        <f t="shared" si="133"/>
        <v>Ms</v>
      </c>
      <c r="U533" s="6" t="str">
        <f t="shared" si="134"/>
        <v>F</v>
      </c>
      <c r="V533" s="6" t="str">
        <f t="shared" si="135"/>
        <v>60</v>
      </c>
      <c r="W533" s="6" t="str">
        <f t="shared" si="136"/>
        <v>Boswell Street</v>
      </c>
      <c r="X533" s="6" t="str">
        <f t="shared" si="137"/>
        <v>et</v>
      </c>
      <c r="Y533" s="6" t="str">
        <f t="shared" si="138"/>
        <v>Boswell Street</v>
      </c>
      <c r="Z533" s="6" t="str">
        <f t="shared" si="139"/>
        <v>Chesterfield</v>
      </c>
      <c r="AA533" s="6" t="str">
        <f t="shared" si="140"/>
        <v>DH</v>
      </c>
      <c r="AB533" s="7" t="str">
        <f t="shared" si="141"/>
        <v>44548</v>
      </c>
      <c r="AC533" s="6" t="str">
        <f t="shared" si="142"/>
        <v>29</v>
      </c>
      <c r="AD533" s="6" t="str">
        <f t="shared" si="143"/>
        <v>E</v>
      </c>
      <c r="AE533" s="8" t="str">
        <f t="shared" si="144"/>
        <v/>
      </c>
    </row>
    <row r="534" spans="1:31" x14ac:dyDescent="0.25">
      <c r="A534" s="9">
        <v>544</v>
      </c>
      <c r="B534" s="10" t="s">
        <v>985</v>
      </c>
      <c r="C534" s="10" t="s">
        <v>1989</v>
      </c>
      <c r="D534" s="10" t="s">
        <v>28</v>
      </c>
      <c r="E534" s="10" t="s">
        <v>29</v>
      </c>
      <c r="F534" s="10">
        <v>90</v>
      </c>
      <c r="G534" s="10" t="s">
        <v>1987</v>
      </c>
      <c r="H534" s="10" t="s">
        <v>823</v>
      </c>
      <c r="I534" s="10" t="s">
        <v>122</v>
      </c>
      <c r="J534" s="11">
        <v>44367</v>
      </c>
      <c r="K534" s="10">
        <v>80</v>
      </c>
      <c r="L534" s="10" t="s">
        <v>52</v>
      </c>
      <c r="M534" s="12"/>
      <c r="O534">
        <f t="shared" si="145"/>
        <v>0</v>
      </c>
      <c r="Q534" s="9" t="str">
        <f t="shared" si="130"/>
        <v>544</v>
      </c>
      <c r="R534" s="10" t="str">
        <f t="shared" si="131"/>
        <v>Mitch</v>
      </c>
      <c r="S534" s="10" t="str">
        <f t="shared" si="132"/>
        <v>Isaac</v>
      </c>
      <c r="T534" s="10" t="str">
        <f t="shared" si="133"/>
        <v>Mr</v>
      </c>
      <c r="U534" s="10" t="str">
        <f t="shared" si="134"/>
        <v>M</v>
      </c>
      <c r="V534" s="10" t="str">
        <f t="shared" si="135"/>
        <v>90</v>
      </c>
      <c r="W534" s="10" t="str">
        <f t="shared" si="136"/>
        <v>Boswell Street</v>
      </c>
      <c r="X534" s="10" t="str">
        <f t="shared" si="137"/>
        <v>et</v>
      </c>
      <c r="Y534" s="10" t="str">
        <f t="shared" si="138"/>
        <v>Boswell Street</v>
      </c>
      <c r="Z534" s="10" t="str">
        <f t="shared" si="139"/>
        <v>Llanrhystud</v>
      </c>
      <c r="AA534" s="10" t="str">
        <f t="shared" si="140"/>
        <v>WN</v>
      </c>
      <c r="AB534" s="11" t="str">
        <f t="shared" si="141"/>
        <v>44367</v>
      </c>
      <c r="AC534" s="10" t="str">
        <f t="shared" si="142"/>
        <v>80</v>
      </c>
      <c r="AD534" s="10" t="str">
        <f t="shared" si="143"/>
        <v>A1</v>
      </c>
      <c r="AE534" s="12" t="str">
        <f t="shared" si="144"/>
        <v/>
      </c>
    </row>
    <row r="535" spans="1:31" x14ac:dyDescent="0.25">
      <c r="A535" s="5">
        <v>545</v>
      </c>
      <c r="B535" s="6" t="s">
        <v>1990</v>
      </c>
      <c r="C535" s="6" t="s">
        <v>1991</v>
      </c>
      <c r="D535" s="6" t="s">
        <v>28</v>
      </c>
      <c r="E535" s="6" t="s">
        <v>29</v>
      </c>
      <c r="F535" s="6">
        <v>90</v>
      </c>
      <c r="G535" s="6" t="s">
        <v>1992</v>
      </c>
      <c r="H535" s="6" t="s">
        <v>285</v>
      </c>
      <c r="I535" s="6" t="s">
        <v>32</v>
      </c>
      <c r="J535" s="7">
        <v>43971</v>
      </c>
      <c r="K535" s="6">
        <v>61</v>
      </c>
      <c r="L535" s="6" t="s">
        <v>39</v>
      </c>
      <c r="M535" s="8"/>
      <c r="O535">
        <f t="shared" si="145"/>
        <v>0</v>
      </c>
      <c r="Q535" s="5" t="str">
        <f t="shared" si="130"/>
        <v>545</v>
      </c>
      <c r="R535" s="6" t="str">
        <f t="shared" si="131"/>
        <v>Darren</v>
      </c>
      <c r="S535" s="6" t="str">
        <f t="shared" si="132"/>
        <v>Mercado</v>
      </c>
      <c r="T535" s="6" t="str">
        <f t="shared" si="133"/>
        <v>Mr</v>
      </c>
      <c r="U535" s="6" t="str">
        <f t="shared" si="134"/>
        <v>M</v>
      </c>
      <c r="V535" s="6" t="str">
        <f t="shared" si="135"/>
        <v>90</v>
      </c>
      <c r="W535" s="6" t="str">
        <f t="shared" si="136"/>
        <v>Bosworth Road</v>
      </c>
      <c r="X535" s="6" t="str">
        <f t="shared" si="137"/>
        <v>ad</v>
      </c>
      <c r="Y535" s="6" t="str">
        <f t="shared" si="138"/>
        <v>Bosworth Road</v>
      </c>
      <c r="Z535" s="6" t="str">
        <f t="shared" si="139"/>
        <v>Staffordshire</v>
      </c>
      <c r="AA535" s="6" t="str">
        <f t="shared" si="140"/>
        <v>WC</v>
      </c>
      <c r="AB535" s="7" t="str">
        <f t="shared" si="141"/>
        <v>43971</v>
      </c>
      <c r="AC535" s="6" t="str">
        <f t="shared" si="142"/>
        <v>61</v>
      </c>
      <c r="AD535" s="6" t="str">
        <f t="shared" si="143"/>
        <v>C1</v>
      </c>
      <c r="AE535" s="8" t="str">
        <f t="shared" si="144"/>
        <v/>
      </c>
    </row>
    <row r="536" spans="1:31" x14ac:dyDescent="0.25">
      <c r="A536" s="9">
        <v>546</v>
      </c>
      <c r="B536" s="10" t="s">
        <v>1993</v>
      </c>
      <c r="C536" s="10" t="s">
        <v>74</v>
      </c>
      <c r="D536" s="10" t="s">
        <v>28</v>
      </c>
      <c r="E536" s="10" t="s">
        <v>29</v>
      </c>
      <c r="F536" s="10">
        <v>90</v>
      </c>
      <c r="G536" s="10" t="s">
        <v>1994</v>
      </c>
      <c r="H536" s="10" t="s">
        <v>443</v>
      </c>
      <c r="I536" s="10" t="s">
        <v>32</v>
      </c>
      <c r="J536" s="11">
        <v>44135</v>
      </c>
      <c r="K536" s="10">
        <v>3</v>
      </c>
      <c r="L536" s="10" t="s">
        <v>157</v>
      </c>
      <c r="M536" s="12"/>
      <c r="O536">
        <f t="shared" si="145"/>
        <v>0</v>
      </c>
      <c r="Q536" s="9" t="str">
        <f t="shared" si="130"/>
        <v>546</v>
      </c>
      <c r="R536" s="10" t="str">
        <f t="shared" si="131"/>
        <v>Charlie</v>
      </c>
      <c r="S536" s="10" t="str">
        <f t="shared" si="132"/>
        <v>Link</v>
      </c>
      <c r="T536" s="10" t="str">
        <f t="shared" si="133"/>
        <v>Mr</v>
      </c>
      <c r="U536" s="10" t="str">
        <f t="shared" si="134"/>
        <v>M</v>
      </c>
      <c r="V536" s="10" t="str">
        <f t="shared" si="135"/>
        <v>90</v>
      </c>
      <c r="W536" s="10" t="str">
        <f t="shared" si="136"/>
        <v>Bothwell Close</v>
      </c>
      <c r="X536" s="10" t="str">
        <f t="shared" si="137"/>
        <v>se</v>
      </c>
      <c r="Y536" s="10" t="str">
        <f t="shared" si="138"/>
        <v>Bothwell Close</v>
      </c>
      <c r="Z536" s="10" t="str">
        <f t="shared" si="139"/>
        <v>Warwickshire</v>
      </c>
      <c r="AA536" s="10" t="str">
        <f t="shared" si="140"/>
        <v>WC</v>
      </c>
      <c r="AB536" s="11" t="str">
        <f t="shared" si="141"/>
        <v>44135</v>
      </c>
      <c r="AC536" s="10" t="str">
        <f t="shared" si="142"/>
        <v>3</v>
      </c>
      <c r="AD536" s="10" t="str">
        <f t="shared" si="143"/>
        <v>C3</v>
      </c>
      <c r="AE536" s="12" t="str">
        <f t="shared" si="144"/>
        <v/>
      </c>
    </row>
    <row r="537" spans="1:31" x14ac:dyDescent="0.25">
      <c r="A537" s="9">
        <v>548</v>
      </c>
      <c r="B537" s="10" t="s">
        <v>1995</v>
      </c>
      <c r="C537" s="10" t="s">
        <v>1996</v>
      </c>
      <c r="D537" s="10" t="s">
        <v>15</v>
      </c>
      <c r="E537" s="10" t="s">
        <v>16</v>
      </c>
      <c r="F537" s="10">
        <v>60</v>
      </c>
      <c r="G537" s="10" t="s">
        <v>1997</v>
      </c>
      <c r="H537" s="10" t="s">
        <v>1998</v>
      </c>
      <c r="I537" s="10" t="s">
        <v>127</v>
      </c>
      <c r="J537" s="11">
        <v>44056</v>
      </c>
      <c r="K537" s="10">
        <v>47</v>
      </c>
      <c r="L537" s="10" t="s">
        <v>20</v>
      </c>
      <c r="M537" s="12"/>
      <c r="O537">
        <f t="shared" si="145"/>
        <v>0</v>
      </c>
      <c r="Q537" s="9" t="str">
        <f t="shared" si="130"/>
        <v>548</v>
      </c>
      <c r="R537" s="10" t="str">
        <f t="shared" si="131"/>
        <v>Leisha</v>
      </c>
      <c r="S537" s="10" t="str">
        <f t="shared" si="132"/>
        <v>Dugan</v>
      </c>
      <c r="T537" s="10" t="str">
        <f t="shared" si="133"/>
        <v>Mrs</v>
      </c>
      <c r="U537" s="10" t="str">
        <f t="shared" si="134"/>
        <v>F</v>
      </c>
      <c r="V537" s="10" t="str">
        <f t="shared" si="135"/>
        <v>60</v>
      </c>
      <c r="W537" s="10" t="str">
        <f t="shared" si="136"/>
        <v>Bourds Buildings</v>
      </c>
      <c r="X537" s="10" t="str">
        <f t="shared" si="137"/>
        <v>gs</v>
      </c>
      <c r="Y537" s="10" t="str">
        <f t="shared" si="138"/>
        <v>Bourds Buildings</v>
      </c>
      <c r="Z537" s="10" t="str">
        <f t="shared" si="139"/>
        <v>Caldicot</v>
      </c>
      <c r="AA537" s="10" t="str">
        <f t="shared" si="140"/>
        <v>WS</v>
      </c>
      <c r="AB537" s="11" t="str">
        <f t="shared" si="141"/>
        <v>44056</v>
      </c>
      <c r="AC537" s="10" t="str">
        <f t="shared" si="142"/>
        <v>47</v>
      </c>
      <c r="AD537" s="10" t="str">
        <f t="shared" si="143"/>
        <v>B</v>
      </c>
      <c r="AE537" s="12" t="str">
        <f t="shared" si="144"/>
        <v/>
      </c>
    </row>
    <row r="538" spans="1:31" x14ac:dyDescent="0.25">
      <c r="A538" s="5">
        <v>549</v>
      </c>
      <c r="B538" s="6" t="s">
        <v>1999</v>
      </c>
      <c r="C538" s="6" t="s">
        <v>2000</v>
      </c>
      <c r="D538" s="6" t="s">
        <v>28</v>
      </c>
      <c r="E538" s="6" t="s">
        <v>29</v>
      </c>
      <c r="F538" s="6">
        <v>30</v>
      </c>
      <c r="G538" s="6" t="s">
        <v>2001</v>
      </c>
      <c r="H538" s="6" t="s">
        <v>2002</v>
      </c>
      <c r="I538" s="6" t="s">
        <v>32</v>
      </c>
      <c r="J538" s="7">
        <v>44410</v>
      </c>
      <c r="K538" s="6">
        <v>44</v>
      </c>
      <c r="L538" s="6" t="s">
        <v>68</v>
      </c>
      <c r="M538" s="8"/>
      <c r="O538">
        <f t="shared" si="145"/>
        <v>0</v>
      </c>
      <c r="Q538" s="5" t="str">
        <f t="shared" si="130"/>
        <v>549</v>
      </c>
      <c r="R538" s="6" t="str">
        <f t="shared" si="131"/>
        <v>Orval</v>
      </c>
      <c r="S538" s="6" t="str">
        <f t="shared" si="132"/>
        <v>Dick</v>
      </c>
      <c r="T538" s="6" t="str">
        <f t="shared" si="133"/>
        <v>Mr</v>
      </c>
      <c r="U538" s="6" t="str">
        <f t="shared" si="134"/>
        <v>M</v>
      </c>
      <c r="V538" s="6" t="str">
        <f t="shared" si="135"/>
        <v>30</v>
      </c>
      <c r="W538" s="6" t="str">
        <f t="shared" si="136"/>
        <v>Bourne Estate</v>
      </c>
      <c r="X538" s="6" t="str">
        <f t="shared" si="137"/>
        <v>te</v>
      </c>
      <c r="Y538" s="6" t="str">
        <f t="shared" si="138"/>
        <v>Bourne Estate</v>
      </c>
      <c r="Z538" s="6" t="str">
        <f t="shared" si="139"/>
        <v>West Molesey</v>
      </c>
      <c r="AA538" s="6" t="str">
        <f t="shared" si="140"/>
        <v>WC</v>
      </c>
      <c r="AB538" s="7" t="str">
        <f t="shared" si="141"/>
        <v>44410</v>
      </c>
      <c r="AC538" s="6" t="str">
        <f t="shared" si="142"/>
        <v>44</v>
      </c>
      <c r="AD538" s="6" t="str">
        <f t="shared" si="143"/>
        <v>A2</v>
      </c>
      <c r="AE538" s="8" t="str">
        <f t="shared" si="144"/>
        <v/>
      </c>
    </row>
    <row r="539" spans="1:31" x14ac:dyDescent="0.25">
      <c r="A539" s="9">
        <v>550</v>
      </c>
      <c r="B539" s="10" t="s">
        <v>2003</v>
      </c>
      <c r="C539" s="10" t="s">
        <v>2004</v>
      </c>
      <c r="D539" s="10" t="s">
        <v>15</v>
      </c>
      <c r="E539" s="10" t="s">
        <v>16</v>
      </c>
      <c r="F539" s="10">
        <v>90</v>
      </c>
      <c r="G539" s="10" t="s">
        <v>2005</v>
      </c>
      <c r="H539" s="10" t="s">
        <v>876</v>
      </c>
      <c r="I539" s="10" t="s">
        <v>176</v>
      </c>
      <c r="J539" s="11">
        <v>44543</v>
      </c>
      <c r="K539" s="10">
        <v>20</v>
      </c>
      <c r="L539" s="10" t="s">
        <v>62</v>
      </c>
      <c r="M539" s="12"/>
      <c r="O539">
        <f t="shared" si="145"/>
        <v>0</v>
      </c>
      <c r="Q539" s="9" t="str">
        <f t="shared" si="130"/>
        <v>550</v>
      </c>
      <c r="R539" s="10" t="str">
        <f t="shared" si="131"/>
        <v>Octavia</v>
      </c>
      <c r="S539" s="10" t="str">
        <f t="shared" si="132"/>
        <v>Hughes</v>
      </c>
      <c r="T539" s="10" t="str">
        <f t="shared" si="133"/>
        <v>Mrs</v>
      </c>
      <c r="U539" s="10" t="str">
        <f t="shared" si="134"/>
        <v>F</v>
      </c>
      <c r="V539" s="10" t="str">
        <f t="shared" si="135"/>
        <v>90</v>
      </c>
      <c r="W539" s="10" t="str">
        <f t="shared" si="136"/>
        <v>Bourne Place</v>
      </c>
      <c r="X539" s="10" t="str">
        <f t="shared" si="137"/>
        <v>ce</v>
      </c>
      <c r="Y539" s="10" t="str">
        <f t="shared" si="138"/>
        <v>Bourne Place</v>
      </c>
      <c r="Z539" s="10" t="str">
        <f t="shared" si="139"/>
        <v>Coniston</v>
      </c>
      <c r="AA539" s="10" t="str">
        <f t="shared" si="140"/>
        <v>CW</v>
      </c>
      <c r="AB539" s="11" t="str">
        <f t="shared" si="141"/>
        <v>44543</v>
      </c>
      <c r="AC539" s="10" t="str">
        <f t="shared" si="142"/>
        <v>20</v>
      </c>
      <c r="AD539" s="10" t="str">
        <f t="shared" si="143"/>
        <v>C4</v>
      </c>
      <c r="AE539" s="12" t="str">
        <f t="shared" si="144"/>
        <v/>
      </c>
    </row>
    <row r="540" spans="1:31" x14ac:dyDescent="0.25">
      <c r="A540" s="5">
        <v>551</v>
      </c>
      <c r="B540" s="6" t="s">
        <v>2006</v>
      </c>
      <c r="C540" s="6" t="s">
        <v>2007</v>
      </c>
      <c r="D540" s="6" t="s">
        <v>49</v>
      </c>
      <c r="E540" s="6" t="s">
        <v>16</v>
      </c>
      <c r="F540" s="6">
        <v>60</v>
      </c>
      <c r="G540" s="6" t="s">
        <v>2005</v>
      </c>
      <c r="H540" s="6" t="s">
        <v>1047</v>
      </c>
      <c r="I540" s="6" t="s">
        <v>32</v>
      </c>
      <c r="J540" s="7">
        <v>43654</v>
      </c>
      <c r="K540" s="6">
        <v>44</v>
      </c>
      <c r="L540" s="6" t="s">
        <v>62</v>
      </c>
      <c r="M540" s="8"/>
      <c r="O540">
        <f t="shared" si="145"/>
        <v>0</v>
      </c>
      <c r="Q540" s="5" t="str">
        <f t="shared" si="130"/>
        <v>551</v>
      </c>
      <c r="R540" s="6" t="str">
        <f t="shared" si="131"/>
        <v>Annelle</v>
      </c>
      <c r="S540" s="6" t="str">
        <f t="shared" si="132"/>
        <v>Campos</v>
      </c>
      <c r="T540" s="6" t="str">
        <f t="shared" si="133"/>
        <v>Miss</v>
      </c>
      <c r="U540" s="6" t="str">
        <f t="shared" si="134"/>
        <v>F</v>
      </c>
      <c r="V540" s="6" t="str">
        <f t="shared" si="135"/>
        <v>60</v>
      </c>
      <c r="W540" s="6" t="str">
        <f t="shared" si="136"/>
        <v>Bourne Place</v>
      </c>
      <c r="X540" s="6" t="str">
        <f t="shared" si="137"/>
        <v>ce</v>
      </c>
      <c r="Y540" s="6" t="str">
        <f t="shared" si="138"/>
        <v>Bourne Place</v>
      </c>
      <c r="Z540" s="6" t="str">
        <f t="shared" si="139"/>
        <v>Talybont</v>
      </c>
      <c r="AA540" s="6" t="str">
        <f t="shared" si="140"/>
        <v>WC</v>
      </c>
      <c r="AB540" s="7" t="str">
        <f t="shared" si="141"/>
        <v>43654</v>
      </c>
      <c r="AC540" s="6" t="str">
        <f t="shared" si="142"/>
        <v>44</v>
      </c>
      <c r="AD540" s="6" t="str">
        <f t="shared" si="143"/>
        <v>C4</v>
      </c>
      <c r="AE540" s="8" t="str">
        <f t="shared" si="144"/>
        <v/>
      </c>
    </row>
    <row r="541" spans="1:31" x14ac:dyDescent="0.25">
      <c r="A541" s="9">
        <v>552</v>
      </c>
      <c r="B541" s="10" t="s">
        <v>2008</v>
      </c>
      <c r="C541" s="10" t="s">
        <v>2009</v>
      </c>
      <c r="D541" s="10" t="s">
        <v>28</v>
      </c>
      <c r="E541" s="10" t="s">
        <v>29</v>
      </c>
      <c r="F541" s="10">
        <v>30</v>
      </c>
      <c r="G541" s="10" t="s">
        <v>2010</v>
      </c>
      <c r="H541" s="10" t="s">
        <v>2011</v>
      </c>
      <c r="I541" s="10" t="s">
        <v>2012</v>
      </c>
      <c r="J541" s="11">
        <v>44246</v>
      </c>
      <c r="K541" s="10">
        <v>56</v>
      </c>
      <c r="L541" s="10" t="s">
        <v>99</v>
      </c>
      <c r="M541" s="12"/>
      <c r="O541">
        <f t="shared" si="145"/>
        <v>0</v>
      </c>
      <c r="Q541" s="9" t="str">
        <f t="shared" si="130"/>
        <v>552</v>
      </c>
      <c r="R541" s="10" t="str">
        <f t="shared" si="131"/>
        <v>Sammie</v>
      </c>
      <c r="S541" s="10" t="str">
        <f t="shared" si="132"/>
        <v>Burch</v>
      </c>
      <c r="T541" s="10" t="str">
        <f t="shared" si="133"/>
        <v>Mr</v>
      </c>
      <c r="U541" s="10" t="str">
        <f t="shared" si="134"/>
        <v>M</v>
      </c>
      <c r="V541" s="10" t="str">
        <f t="shared" si="135"/>
        <v>30</v>
      </c>
      <c r="W541" s="10" t="str">
        <f t="shared" si="136"/>
        <v>Bourne Terrace</v>
      </c>
      <c r="X541" s="10" t="str">
        <f t="shared" si="137"/>
        <v>ce</v>
      </c>
      <c r="Y541" s="10" t="str">
        <f t="shared" si="138"/>
        <v>Bourne Terrace</v>
      </c>
      <c r="Z541" s="10" t="str">
        <f t="shared" si="139"/>
        <v>Brecon</v>
      </c>
      <c r="AA541" s="10" t="str">
        <f t="shared" si="140"/>
        <v>NN</v>
      </c>
      <c r="AB541" s="11" t="str">
        <f t="shared" si="141"/>
        <v>44246</v>
      </c>
      <c r="AC541" s="10" t="str">
        <f t="shared" si="142"/>
        <v>56</v>
      </c>
      <c r="AD541" s="10" t="str">
        <f t="shared" si="143"/>
        <v>E</v>
      </c>
      <c r="AE541" s="12" t="str">
        <f t="shared" si="144"/>
        <v/>
      </c>
    </row>
    <row r="542" spans="1:31" x14ac:dyDescent="0.25">
      <c r="A542" s="5">
        <v>553</v>
      </c>
      <c r="B542" s="6" t="s">
        <v>2013</v>
      </c>
      <c r="C542" s="6" t="s">
        <v>2014</v>
      </c>
      <c r="D542" s="6" t="s">
        <v>15</v>
      </c>
      <c r="E542" s="6" t="s">
        <v>16</v>
      </c>
      <c r="F542" s="6">
        <v>90</v>
      </c>
      <c r="G542" s="6" t="s">
        <v>2015</v>
      </c>
      <c r="H542" s="6" t="s">
        <v>2016</v>
      </c>
      <c r="I542" s="6" t="s">
        <v>1073</v>
      </c>
      <c r="J542" s="7">
        <v>43599</v>
      </c>
      <c r="K542" s="6">
        <v>43</v>
      </c>
      <c r="L542" s="6" t="s">
        <v>62</v>
      </c>
      <c r="M542" s="8"/>
      <c r="O542">
        <f t="shared" si="145"/>
        <v>0</v>
      </c>
      <c r="Q542" s="5" t="str">
        <f t="shared" si="130"/>
        <v>553</v>
      </c>
      <c r="R542" s="6" t="str">
        <f t="shared" si="131"/>
        <v>Amber</v>
      </c>
      <c r="S542" s="6" t="str">
        <f t="shared" si="132"/>
        <v>Joyner</v>
      </c>
      <c r="T542" s="6" t="str">
        <f t="shared" si="133"/>
        <v>Mrs</v>
      </c>
      <c r="U542" s="6" t="str">
        <f t="shared" si="134"/>
        <v>F</v>
      </c>
      <c r="V542" s="6" t="str">
        <f t="shared" si="135"/>
        <v>90</v>
      </c>
      <c r="W542" s="6" t="str">
        <f t="shared" si="136"/>
        <v>Bournemouth Road</v>
      </c>
      <c r="X542" s="6" t="str">
        <f t="shared" si="137"/>
        <v>ad</v>
      </c>
      <c r="Y542" s="6" t="str">
        <f t="shared" si="138"/>
        <v>Bournemouth Road</v>
      </c>
      <c r="Z542" s="6" t="str">
        <f t="shared" si="139"/>
        <v>Badminton</v>
      </c>
      <c r="AA542" s="6" t="str">
        <f t="shared" si="140"/>
        <v>ME</v>
      </c>
      <c r="AB542" s="7" t="str">
        <f t="shared" si="141"/>
        <v>43599</v>
      </c>
      <c r="AC542" s="6" t="str">
        <f t="shared" si="142"/>
        <v>43</v>
      </c>
      <c r="AD542" s="6" t="str">
        <f t="shared" si="143"/>
        <v>C4</v>
      </c>
      <c r="AE542" s="8" t="str">
        <f t="shared" si="144"/>
        <v/>
      </c>
    </row>
    <row r="543" spans="1:31" x14ac:dyDescent="0.25">
      <c r="A543" s="9">
        <v>554</v>
      </c>
      <c r="B543" s="10" t="s">
        <v>2017</v>
      </c>
      <c r="C543" s="10" t="s">
        <v>2018</v>
      </c>
      <c r="D543" s="10" t="s">
        <v>28</v>
      </c>
      <c r="E543" s="10" t="s">
        <v>29</v>
      </c>
      <c r="F543" s="10">
        <v>60</v>
      </c>
      <c r="G543" s="10" t="s">
        <v>2019</v>
      </c>
      <c r="H543" s="10" t="s">
        <v>526</v>
      </c>
      <c r="I543" s="10" t="s">
        <v>122</v>
      </c>
      <c r="J543" s="11">
        <v>44499</v>
      </c>
      <c r="K543" s="10">
        <v>85</v>
      </c>
      <c r="L543" s="10" t="s">
        <v>78</v>
      </c>
      <c r="M543" s="12"/>
      <c r="O543">
        <f t="shared" si="145"/>
        <v>0</v>
      </c>
      <c r="Q543" s="9" t="str">
        <f t="shared" si="130"/>
        <v>554</v>
      </c>
      <c r="R543" s="10" t="str">
        <f t="shared" si="131"/>
        <v>Mario</v>
      </c>
      <c r="S543" s="10" t="str">
        <f t="shared" si="132"/>
        <v>Segura</v>
      </c>
      <c r="T543" s="10" t="str">
        <f t="shared" si="133"/>
        <v>Mr</v>
      </c>
      <c r="U543" s="10" t="str">
        <f t="shared" si="134"/>
        <v>M</v>
      </c>
      <c r="V543" s="10" t="str">
        <f t="shared" si="135"/>
        <v>60</v>
      </c>
      <c r="W543" s="10" t="str">
        <f t="shared" si="136"/>
        <v>Boutique Hall</v>
      </c>
      <c r="X543" s="10" t="str">
        <f t="shared" si="137"/>
        <v>ll</v>
      </c>
      <c r="Y543" s="10" t="str">
        <f t="shared" si="138"/>
        <v>Boutique Hall</v>
      </c>
      <c r="Z543" s="10" t="str">
        <f t="shared" si="139"/>
        <v>Llandudno</v>
      </c>
      <c r="AA543" s="10" t="str">
        <f t="shared" si="140"/>
        <v>WN</v>
      </c>
      <c r="AB543" s="11" t="str">
        <f t="shared" si="141"/>
        <v>44499</v>
      </c>
      <c r="AC543" s="10" t="str">
        <f t="shared" si="142"/>
        <v>85</v>
      </c>
      <c r="AD543" s="10" t="str">
        <f t="shared" si="143"/>
        <v>C2</v>
      </c>
      <c r="AE543" s="12" t="str">
        <f t="shared" si="144"/>
        <v/>
      </c>
    </row>
    <row r="544" spans="1:31" x14ac:dyDescent="0.25">
      <c r="A544" s="5">
        <v>555</v>
      </c>
      <c r="B544" s="6" t="s">
        <v>551</v>
      </c>
      <c r="C544" s="6" t="s">
        <v>2020</v>
      </c>
      <c r="D544" s="6" t="s">
        <v>28</v>
      </c>
      <c r="E544" s="6" t="s">
        <v>29</v>
      </c>
      <c r="F544" s="6">
        <v>60</v>
      </c>
      <c r="G544" s="6" t="s">
        <v>2021</v>
      </c>
      <c r="H544" s="6" t="s">
        <v>2022</v>
      </c>
      <c r="I544" s="6" t="s">
        <v>171</v>
      </c>
      <c r="J544" s="7">
        <v>44410</v>
      </c>
      <c r="K544" s="6">
        <v>104</v>
      </c>
      <c r="L544" s="6" t="s">
        <v>78</v>
      </c>
      <c r="M544" s="8"/>
      <c r="O544">
        <f t="shared" si="145"/>
        <v>0</v>
      </c>
      <c r="Q544" s="5" t="str">
        <f t="shared" si="130"/>
        <v>555</v>
      </c>
      <c r="R544" s="6" t="str">
        <f t="shared" si="131"/>
        <v>Len</v>
      </c>
      <c r="S544" s="6" t="str">
        <f t="shared" si="132"/>
        <v>Eubanks</v>
      </c>
      <c r="T544" s="6" t="str">
        <f t="shared" si="133"/>
        <v>Mr</v>
      </c>
      <c r="U544" s="6" t="str">
        <f t="shared" si="134"/>
        <v>M</v>
      </c>
      <c r="V544" s="6" t="str">
        <f t="shared" si="135"/>
        <v>60</v>
      </c>
      <c r="W544" s="6" t="str">
        <f t="shared" si="136"/>
        <v>Bow Common</v>
      </c>
      <c r="X544" s="6" t="str">
        <f t="shared" si="137"/>
        <v>on</v>
      </c>
      <c r="Y544" s="6" t="str">
        <f t="shared" si="138"/>
        <v>Bow Common</v>
      </c>
      <c r="Z544" s="6" t="str">
        <f t="shared" si="139"/>
        <v>Cockermouth</v>
      </c>
      <c r="AA544" s="6" t="str">
        <f t="shared" si="140"/>
        <v>PR</v>
      </c>
      <c r="AB544" s="7" t="str">
        <f t="shared" si="141"/>
        <v>44410</v>
      </c>
      <c r="AC544" s="6" t="str">
        <f t="shared" si="142"/>
        <v>104</v>
      </c>
      <c r="AD544" s="6" t="str">
        <f t="shared" si="143"/>
        <v>C2</v>
      </c>
      <c r="AE544" s="8" t="str">
        <f t="shared" si="144"/>
        <v/>
      </c>
    </row>
    <row r="545" spans="1:31" x14ac:dyDescent="0.25">
      <c r="A545" s="9">
        <v>556</v>
      </c>
      <c r="B545" s="10" t="s">
        <v>1733</v>
      </c>
      <c r="C545" s="10" t="s">
        <v>2023</v>
      </c>
      <c r="D545" s="10" t="s">
        <v>28</v>
      </c>
      <c r="E545" s="10" t="s">
        <v>29</v>
      </c>
      <c r="F545" s="10">
        <v>90</v>
      </c>
      <c r="G545" s="10" t="s">
        <v>2024</v>
      </c>
      <c r="H545" s="10" t="s">
        <v>2025</v>
      </c>
      <c r="I545" s="10" t="s">
        <v>32</v>
      </c>
      <c r="J545" s="11">
        <v>43787</v>
      </c>
      <c r="K545" s="10">
        <v>10</v>
      </c>
      <c r="L545" s="10" t="s">
        <v>44</v>
      </c>
      <c r="M545" s="12"/>
      <c r="O545">
        <f t="shared" si="145"/>
        <v>0</v>
      </c>
      <c r="Q545" s="9" t="str">
        <f t="shared" si="130"/>
        <v>556</v>
      </c>
      <c r="R545" s="10" t="str">
        <f t="shared" si="131"/>
        <v>Cleveland</v>
      </c>
      <c r="S545" s="10" t="str">
        <f t="shared" si="132"/>
        <v>Weston</v>
      </c>
      <c r="T545" s="10" t="str">
        <f t="shared" si="133"/>
        <v>Mr</v>
      </c>
      <c r="U545" s="10" t="str">
        <f t="shared" si="134"/>
        <v>M</v>
      </c>
      <c r="V545" s="10" t="str">
        <f t="shared" si="135"/>
        <v>90</v>
      </c>
      <c r="W545" s="10" t="str">
        <f t="shared" si="136"/>
        <v>Bow Court</v>
      </c>
      <c r="X545" s="10" t="str">
        <f t="shared" si="137"/>
        <v>rt</v>
      </c>
      <c r="Y545" s="10" t="str">
        <f t="shared" si="138"/>
        <v>Bow Court</v>
      </c>
      <c r="Z545" s="10" t="str">
        <f t="shared" si="139"/>
        <v>Loughborough</v>
      </c>
      <c r="AA545" s="10" t="str">
        <f t="shared" si="140"/>
        <v>WC</v>
      </c>
      <c r="AB545" s="11" t="str">
        <f t="shared" si="141"/>
        <v>43787</v>
      </c>
      <c r="AC545" s="10" t="str">
        <f t="shared" si="142"/>
        <v>10</v>
      </c>
      <c r="AD545" s="10" t="str">
        <f t="shared" si="143"/>
        <v>D</v>
      </c>
      <c r="AE545" s="12" t="str">
        <f t="shared" si="144"/>
        <v/>
      </c>
    </row>
    <row r="546" spans="1:31" x14ac:dyDescent="0.25">
      <c r="A546" s="5">
        <v>557</v>
      </c>
      <c r="B546" s="6" t="s">
        <v>2026</v>
      </c>
      <c r="C546" s="6" t="s">
        <v>2027</v>
      </c>
      <c r="D546" s="6" t="s">
        <v>49</v>
      </c>
      <c r="E546" s="6" t="s">
        <v>16</v>
      </c>
      <c r="F546" s="6">
        <v>90</v>
      </c>
      <c r="G546" s="6" t="s">
        <v>2028</v>
      </c>
      <c r="H546" s="6" t="s">
        <v>2029</v>
      </c>
      <c r="I546" s="6" t="s">
        <v>1194</v>
      </c>
      <c r="J546" s="7">
        <v>44400</v>
      </c>
      <c r="K546" s="6">
        <v>56</v>
      </c>
      <c r="L546" s="6" t="s">
        <v>20</v>
      </c>
      <c r="M546" s="8"/>
      <c r="O546">
        <f t="shared" si="145"/>
        <v>0</v>
      </c>
      <c r="Q546" s="5" t="str">
        <f t="shared" si="130"/>
        <v>557</v>
      </c>
      <c r="R546" s="6" t="str">
        <f t="shared" si="131"/>
        <v>Alishia</v>
      </c>
      <c r="S546" s="6" t="str">
        <f t="shared" si="132"/>
        <v>Adams</v>
      </c>
      <c r="T546" s="6" t="str">
        <f t="shared" si="133"/>
        <v>Miss</v>
      </c>
      <c r="U546" s="6" t="str">
        <f t="shared" si="134"/>
        <v>F</v>
      </c>
      <c r="V546" s="6" t="str">
        <f t="shared" si="135"/>
        <v>90</v>
      </c>
      <c r="W546" s="6" t="str">
        <f t="shared" si="136"/>
        <v>Bowater Place</v>
      </c>
      <c r="X546" s="6" t="str">
        <f t="shared" si="137"/>
        <v>ce</v>
      </c>
      <c r="Y546" s="6" t="str">
        <f t="shared" si="138"/>
        <v>Bowater Place</v>
      </c>
      <c r="Z546" s="6" t="str">
        <f t="shared" si="139"/>
        <v>East Boldon</v>
      </c>
      <c r="AA546" s="6" t="str">
        <f t="shared" si="140"/>
        <v>LU</v>
      </c>
      <c r="AB546" s="7" t="str">
        <f t="shared" si="141"/>
        <v>44400</v>
      </c>
      <c r="AC546" s="6" t="str">
        <f t="shared" si="142"/>
        <v>56</v>
      </c>
      <c r="AD546" s="6" t="str">
        <f t="shared" si="143"/>
        <v>B</v>
      </c>
      <c r="AE546" s="8" t="str">
        <f t="shared" si="144"/>
        <v/>
      </c>
    </row>
    <row r="547" spans="1:31" x14ac:dyDescent="0.25">
      <c r="A547" s="5">
        <v>559</v>
      </c>
      <c r="B547" s="6" t="s">
        <v>2030</v>
      </c>
      <c r="C547" s="6" t="s">
        <v>2031</v>
      </c>
      <c r="D547" s="6" t="s">
        <v>41</v>
      </c>
      <c r="E547" s="6" t="s">
        <v>16</v>
      </c>
      <c r="F547" s="6">
        <v>30</v>
      </c>
      <c r="G547" s="6" t="s">
        <v>2032</v>
      </c>
      <c r="H547" s="6" t="s">
        <v>1561</v>
      </c>
      <c r="I547" s="6" t="s">
        <v>32</v>
      </c>
      <c r="J547" s="7">
        <v>44478</v>
      </c>
      <c r="K547" s="6">
        <v>76</v>
      </c>
      <c r="L547" s="6" t="s">
        <v>78</v>
      </c>
      <c r="M547" s="8"/>
      <c r="O547">
        <f t="shared" si="145"/>
        <v>0</v>
      </c>
      <c r="Q547" s="5" t="str">
        <f t="shared" si="130"/>
        <v>559</v>
      </c>
      <c r="R547" s="6" t="str">
        <f t="shared" si="131"/>
        <v>Maggie</v>
      </c>
      <c r="S547" s="6" t="str">
        <f t="shared" si="132"/>
        <v>Hinton</v>
      </c>
      <c r="T547" s="6" t="str">
        <f t="shared" si="133"/>
        <v>Ms</v>
      </c>
      <c r="U547" s="6" t="str">
        <f t="shared" si="134"/>
        <v>F</v>
      </c>
      <c r="V547" s="6" t="str">
        <f t="shared" si="135"/>
        <v>30</v>
      </c>
      <c r="W547" s="6" t="str">
        <f t="shared" si="136"/>
        <v>Bowen Street</v>
      </c>
      <c r="X547" s="6" t="str">
        <f t="shared" si="137"/>
        <v>et</v>
      </c>
      <c r="Y547" s="6" t="str">
        <f t="shared" si="138"/>
        <v>Bowen Street</v>
      </c>
      <c r="Z547" s="6" t="str">
        <f t="shared" si="139"/>
        <v>Shanklin</v>
      </c>
      <c r="AA547" s="6" t="str">
        <f t="shared" si="140"/>
        <v>WC</v>
      </c>
      <c r="AB547" s="7" t="str">
        <f t="shared" si="141"/>
        <v>44478</v>
      </c>
      <c r="AC547" s="6" t="str">
        <f t="shared" si="142"/>
        <v>76</v>
      </c>
      <c r="AD547" s="6" t="str">
        <f t="shared" si="143"/>
        <v>C2</v>
      </c>
      <c r="AE547" s="8" t="str">
        <f t="shared" si="144"/>
        <v/>
      </c>
    </row>
    <row r="548" spans="1:31" x14ac:dyDescent="0.25">
      <c r="A548" s="9">
        <v>560</v>
      </c>
      <c r="B548" s="10" t="s">
        <v>2033</v>
      </c>
      <c r="C548" s="10" t="s">
        <v>1140</v>
      </c>
      <c r="D548" s="10" t="s">
        <v>28</v>
      </c>
      <c r="E548" s="10" t="s">
        <v>29</v>
      </c>
      <c r="F548" s="10">
        <v>60</v>
      </c>
      <c r="G548" s="10" t="s">
        <v>2034</v>
      </c>
      <c r="H548" s="10" t="s">
        <v>2035</v>
      </c>
      <c r="I548" s="10" t="s">
        <v>38</v>
      </c>
      <c r="J548" s="11">
        <v>44199</v>
      </c>
      <c r="K548" s="10">
        <v>105</v>
      </c>
      <c r="L548" s="10" t="s">
        <v>99</v>
      </c>
      <c r="M548" s="12"/>
      <c r="O548">
        <f t="shared" si="145"/>
        <v>0</v>
      </c>
      <c r="Q548" s="9" t="str">
        <f t="shared" si="130"/>
        <v>560</v>
      </c>
      <c r="R548" s="10" t="str">
        <f t="shared" si="131"/>
        <v>Noble</v>
      </c>
      <c r="S548" s="10" t="str">
        <f t="shared" si="132"/>
        <v>Simpson</v>
      </c>
      <c r="T548" s="10" t="str">
        <f t="shared" si="133"/>
        <v>Mr</v>
      </c>
      <c r="U548" s="10" t="str">
        <f t="shared" si="134"/>
        <v>M</v>
      </c>
      <c r="V548" s="10" t="str">
        <f t="shared" si="135"/>
        <v>60</v>
      </c>
      <c r="W548" s="10" t="str">
        <f t="shared" si="136"/>
        <v>Bowl Court</v>
      </c>
      <c r="X548" s="10" t="str">
        <f t="shared" si="137"/>
        <v>rt</v>
      </c>
      <c r="Y548" s="10" t="str">
        <f t="shared" si="138"/>
        <v>Bowl Court</v>
      </c>
      <c r="Z548" s="10" t="str">
        <f t="shared" si="139"/>
        <v>Dungannon</v>
      </c>
      <c r="AA548" s="10" t="str">
        <f t="shared" si="140"/>
        <v>RM</v>
      </c>
      <c r="AB548" s="11" t="str">
        <f t="shared" si="141"/>
        <v>44199</v>
      </c>
      <c r="AC548" s="10" t="str">
        <f t="shared" si="142"/>
        <v>105</v>
      </c>
      <c r="AD548" s="10" t="str">
        <f t="shared" si="143"/>
        <v>E</v>
      </c>
      <c r="AE548" s="12" t="str">
        <f t="shared" si="144"/>
        <v/>
      </c>
    </row>
    <row r="549" spans="1:31" x14ac:dyDescent="0.25">
      <c r="A549" s="5">
        <v>561</v>
      </c>
      <c r="B549" s="6" t="s">
        <v>2036</v>
      </c>
      <c r="C549" s="6" t="s">
        <v>2037</v>
      </c>
      <c r="D549" s="6" t="s">
        <v>28</v>
      </c>
      <c r="E549" s="6" t="s">
        <v>29</v>
      </c>
      <c r="F549" s="6">
        <v>30</v>
      </c>
      <c r="G549" s="6" t="s">
        <v>2038</v>
      </c>
      <c r="H549" s="6" t="s">
        <v>2039</v>
      </c>
      <c r="I549" s="6" t="s">
        <v>32</v>
      </c>
      <c r="J549" s="7">
        <v>43709</v>
      </c>
      <c r="K549" s="6">
        <v>81</v>
      </c>
      <c r="L549" s="6" t="s">
        <v>20</v>
      </c>
      <c r="M549" s="8"/>
      <c r="O549">
        <f t="shared" si="145"/>
        <v>0</v>
      </c>
      <c r="Q549" s="5" t="str">
        <f t="shared" si="130"/>
        <v>561</v>
      </c>
      <c r="R549" s="6" t="str">
        <f t="shared" si="131"/>
        <v>Angel</v>
      </c>
      <c r="S549" s="6" t="str">
        <f t="shared" si="132"/>
        <v>Moseley</v>
      </c>
      <c r="T549" s="6" t="str">
        <f t="shared" si="133"/>
        <v>Mr</v>
      </c>
      <c r="U549" s="6" t="str">
        <f t="shared" si="134"/>
        <v>M</v>
      </c>
      <c r="V549" s="6" t="str">
        <f t="shared" si="135"/>
        <v>30</v>
      </c>
      <c r="W549" s="6" t="str">
        <f t="shared" si="136"/>
        <v>Bowyer Street</v>
      </c>
      <c r="X549" s="6" t="str">
        <f t="shared" si="137"/>
        <v>et</v>
      </c>
      <c r="Y549" s="6" t="str">
        <f t="shared" si="138"/>
        <v>Bowyer Street</v>
      </c>
      <c r="Z549" s="6" t="str">
        <f t="shared" si="139"/>
        <v>Warminster</v>
      </c>
      <c r="AA549" s="6" t="str">
        <f t="shared" si="140"/>
        <v>WC</v>
      </c>
      <c r="AB549" s="7" t="str">
        <f t="shared" si="141"/>
        <v>43709</v>
      </c>
      <c r="AC549" s="6" t="str">
        <f t="shared" si="142"/>
        <v>81</v>
      </c>
      <c r="AD549" s="6" t="str">
        <f t="shared" si="143"/>
        <v>B</v>
      </c>
      <c r="AE549" s="8" t="str">
        <f t="shared" si="144"/>
        <v/>
      </c>
    </row>
    <row r="550" spans="1:31" x14ac:dyDescent="0.25">
      <c r="A550" s="9">
        <v>562</v>
      </c>
      <c r="B550" s="10" t="s">
        <v>2040</v>
      </c>
      <c r="C550" s="10" t="s">
        <v>2041</v>
      </c>
      <c r="D550" s="10" t="s">
        <v>28</v>
      </c>
      <c r="E550" s="10" t="s">
        <v>29</v>
      </c>
      <c r="F550" s="10">
        <v>90</v>
      </c>
      <c r="G550" s="10" t="s">
        <v>2042</v>
      </c>
      <c r="H550" s="10" t="s">
        <v>2043</v>
      </c>
      <c r="I550" s="10" t="s">
        <v>185</v>
      </c>
      <c r="J550" s="11">
        <v>43773</v>
      </c>
      <c r="K550" s="10">
        <v>27</v>
      </c>
      <c r="L550" s="10" t="s">
        <v>39</v>
      </c>
      <c r="M550" s="12"/>
      <c r="O550">
        <f t="shared" si="145"/>
        <v>0</v>
      </c>
      <c r="Q550" s="9" t="str">
        <f t="shared" si="130"/>
        <v>562</v>
      </c>
      <c r="R550" s="10" t="str">
        <f t="shared" si="131"/>
        <v>Jon</v>
      </c>
      <c r="S550" s="10" t="str">
        <f t="shared" si="132"/>
        <v>Louis</v>
      </c>
      <c r="T550" s="10" t="str">
        <f t="shared" si="133"/>
        <v>Mr</v>
      </c>
      <c r="U550" s="10" t="str">
        <f t="shared" si="134"/>
        <v>M</v>
      </c>
      <c r="V550" s="10" t="str">
        <f t="shared" si="135"/>
        <v>90</v>
      </c>
      <c r="W550" s="10" t="str">
        <f t="shared" si="136"/>
        <v>Bowyers Street</v>
      </c>
      <c r="X550" s="10" t="str">
        <f t="shared" si="137"/>
        <v>et</v>
      </c>
      <c r="Y550" s="10" t="str">
        <f t="shared" si="138"/>
        <v>Bowyers Street</v>
      </c>
      <c r="Z550" s="10" t="str">
        <f t="shared" si="139"/>
        <v>Ferryside</v>
      </c>
      <c r="AA550" s="10" t="str">
        <f t="shared" si="140"/>
        <v>HX</v>
      </c>
      <c r="AB550" s="11" t="str">
        <f t="shared" si="141"/>
        <v>43773</v>
      </c>
      <c r="AC550" s="10" t="str">
        <f t="shared" si="142"/>
        <v>27</v>
      </c>
      <c r="AD550" s="10" t="str">
        <f t="shared" si="143"/>
        <v>C1</v>
      </c>
      <c r="AE550" s="12" t="str">
        <f t="shared" si="144"/>
        <v/>
      </c>
    </row>
    <row r="551" spans="1:31" x14ac:dyDescent="0.25">
      <c r="A551" s="5">
        <v>563</v>
      </c>
      <c r="B551" s="6" t="s">
        <v>1378</v>
      </c>
      <c r="C551" s="6" t="s">
        <v>2044</v>
      </c>
      <c r="D551" s="6" t="s">
        <v>28</v>
      </c>
      <c r="E551" s="6" t="s">
        <v>29</v>
      </c>
      <c r="F551" s="6">
        <v>90</v>
      </c>
      <c r="G551" s="6" t="s">
        <v>2045</v>
      </c>
      <c r="H551" s="6" t="s">
        <v>2046</v>
      </c>
      <c r="I551" s="6" t="s">
        <v>32</v>
      </c>
      <c r="J551" s="7">
        <v>43738</v>
      </c>
      <c r="K551" s="6">
        <v>55</v>
      </c>
      <c r="L551" s="6" t="s">
        <v>20</v>
      </c>
      <c r="M551" s="8"/>
      <c r="O551">
        <f t="shared" si="145"/>
        <v>0</v>
      </c>
      <c r="Q551" s="5" t="str">
        <f t="shared" si="130"/>
        <v>563</v>
      </c>
      <c r="R551" s="6" t="str">
        <f t="shared" si="131"/>
        <v>Lenny</v>
      </c>
      <c r="S551" s="6" t="str">
        <f t="shared" si="132"/>
        <v>Lilly</v>
      </c>
      <c r="T551" s="6" t="str">
        <f t="shared" si="133"/>
        <v>Mr</v>
      </c>
      <c r="U551" s="6" t="str">
        <f t="shared" si="134"/>
        <v>M</v>
      </c>
      <c r="V551" s="6" t="str">
        <f t="shared" si="135"/>
        <v>90</v>
      </c>
      <c r="W551" s="6" t="str">
        <f t="shared" si="136"/>
        <v>Boxall Row</v>
      </c>
      <c r="X551" s="6" t="str">
        <f t="shared" si="137"/>
        <v>ow</v>
      </c>
      <c r="Y551" s="6" t="str">
        <f t="shared" si="138"/>
        <v>Boxall Row</v>
      </c>
      <c r="Z551" s="6" t="str">
        <f t="shared" si="139"/>
        <v>Lyme Regis</v>
      </c>
      <c r="AA551" s="6" t="str">
        <f t="shared" si="140"/>
        <v>WC</v>
      </c>
      <c r="AB551" s="7" t="str">
        <f t="shared" si="141"/>
        <v>43738</v>
      </c>
      <c r="AC551" s="6" t="str">
        <f t="shared" si="142"/>
        <v>55</v>
      </c>
      <c r="AD551" s="6" t="str">
        <f t="shared" si="143"/>
        <v>B</v>
      </c>
      <c r="AE551" s="8" t="str">
        <f t="shared" si="144"/>
        <v/>
      </c>
    </row>
    <row r="552" spans="1:31" x14ac:dyDescent="0.25">
      <c r="A552" s="9">
        <v>564</v>
      </c>
      <c r="B552" s="10" t="s">
        <v>2047</v>
      </c>
      <c r="C552" s="10" t="s">
        <v>2033</v>
      </c>
      <c r="D552" s="10" t="s">
        <v>49</v>
      </c>
      <c r="E552" s="10" t="s">
        <v>16</v>
      </c>
      <c r="F552" s="10">
        <v>60</v>
      </c>
      <c r="G552" s="10" t="s">
        <v>2048</v>
      </c>
      <c r="H552" s="10" t="s">
        <v>2049</v>
      </c>
      <c r="I552" s="10" t="s">
        <v>144</v>
      </c>
      <c r="J552" s="11">
        <v>44064</v>
      </c>
      <c r="K552" s="10">
        <v>42</v>
      </c>
      <c r="L552" s="10" t="s">
        <v>157</v>
      </c>
      <c r="M552" s="12"/>
      <c r="O552">
        <f t="shared" si="145"/>
        <v>0</v>
      </c>
      <c r="Q552" s="9" t="str">
        <f t="shared" si="130"/>
        <v>564</v>
      </c>
      <c r="R552" s="10" t="str">
        <f t="shared" si="131"/>
        <v>Margot</v>
      </c>
      <c r="S552" s="10" t="str">
        <f t="shared" si="132"/>
        <v>Noble</v>
      </c>
      <c r="T552" s="10" t="str">
        <f t="shared" si="133"/>
        <v>Miss</v>
      </c>
      <c r="U552" s="10" t="str">
        <f t="shared" si="134"/>
        <v>F</v>
      </c>
      <c r="V552" s="10" t="str">
        <f t="shared" si="135"/>
        <v>60</v>
      </c>
      <c r="W552" s="10" t="str">
        <f t="shared" si="136"/>
        <v>Boxley Street</v>
      </c>
      <c r="X552" s="10" t="str">
        <f t="shared" si="137"/>
        <v>et</v>
      </c>
      <c r="Y552" s="10" t="str">
        <f t="shared" si="138"/>
        <v>Boxley Street</v>
      </c>
      <c r="Z552" s="10" t="str">
        <f t="shared" si="139"/>
        <v>Halstead</v>
      </c>
      <c r="AA552" s="10" t="str">
        <f t="shared" si="140"/>
        <v>UB</v>
      </c>
      <c r="AB552" s="11" t="str">
        <f t="shared" si="141"/>
        <v>44064</v>
      </c>
      <c r="AC552" s="10" t="str">
        <f t="shared" si="142"/>
        <v>42</v>
      </c>
      <c r="AD552" s="10" t="str">
        <f t="shared" si="143"/>
        <v>C3</v>
      </c>
      <c r="AE552" s="12" t="str">
        <f t="shared" si="144"/>
        <v/>
      </c>
    </row>
    <row r="553" spans="1:31" x14ac:dyDescent="0.25">
      <c r="A553" s="5">
        <v>565</v>
      </c>
      <c r="B553" s="6" t="s">
        <v>2050</v>
      </c>
      <c r="C553" s="6" t="s">
        <v>159</v>
      </c>
      <c r="D553" s="6" t="s">
        <v>15</v>
      </c>
      <c r="E553" s="6" t="s">
        <v>16</v>
      </c>
      <c r="F553" s="6">
        <v>60</v>
      </c>
      <c r="G553" s="6" t="s">
        <v>2051</v>
      </c>
      <c r="H553" s="6" t="s">
        <v>2052</v>
      </c>
      <c r="I553" s="6" t="s">
        <v>185</v>
      </c>
      <c r="J553" s="7">
        <v>43954</v>
      </c>
      <c r="K553" s="6">
        <v>20</v>
      </c>
      <c r="L553" s="6" t="s">
        <v>20</v>
      </c>
      <c r="M553" s="8"/>
      <c r="O553">
        <f t="shared" si="145"/>
        <v>0</v>
      </c>
      <c r="Q553" s="5" t="str">
        <f t="shared" si="130"/>
        <v>565</v>
      </c>
      <c r="R553" s="6" t="str">
        <f t="shared" si="131"/>
        <v>Wen</v>
      </c>
      <c r="S553" s="6" t="str">
        <f t="shared" si="132"/>
        <v>Sylvester</v>
      </c>
      <c r="T553" s="6" t="str">
        <f t="shared" si="133"/>
        <v>Mrs</v>
      </c>
      <c r="U553" s="6" t="str">
        <f t="shared" si="134"/>
        <v>F</v>
      </c>
      <c r="V553" s="6" t="str">
        <f t="shared" si="135"/>
        <v>60</v>
      </c>
      <c r="W553" s="6" t="str">
        <f t="shared" si="136"/>
        <v>Boyce Way</v>
      </c>
      <c r="X553" s="6" t="str">
        <f t="shared" si="137"/>
        <v>ay</v>
      </c>
      <c r="Y553" s="6" t="str">
        <f t="shared" si="138"/>
        <v>Boyce Way</v>
      </c>
      <c r="Z553" s="6" t="str">
        <f t="shared" si="139"/>
        <v>Ferryhill</v>
      </c>
      <c r="AA553" s="6" t="str">
        <f t="shared" si="140"/>
        <v>HX</v>
      </c>
      <c r="AB553" s="7" t="str">
        <f t="shared" si="141"/>
        <v>43954</v>
      </c>
      <c r="AC553" s="6" t="str">
        <f t="shared" si="142"/>
        <v>20</v>
      </c>
      <c r="AD553" s="6" t="str">
        <f t="shared" si="143"/>
        <v>B</v>
      </c>
      <c r="AE553" s="8" t="str">
        <f t="shared" si="144"/>
        <v/>
      </c>
    </row>
    <row r="554" spans="1:31" x14ac:dyDescent="0.25">
      <c r="A554" s="9">
        <v>566</v>
      </c>
      <c r="B554" s="10" t="s">
        <v>2053</v>
      </c>
      <c r="C554" s="10" t="s">
        <v>2054</v>
      </c>
      <c r="D554" s="10" t="s">
        <v>28</v>
      </c>
      <c r="E554" s="10" t="s">
        <v>29</v>
      </c>
      <c r="F554" s="10">
        <v>60</v>
      </c>
      <c r="G554" s="10" t="s">
        <v>2055</v>
      </c>
      <c r="H554" s="10" t="s">
        <v>2056</v>
      </c>
      <c r="I554" s="10" t="s">
        <v>291</v>
      </c>
      <c r="J554" s="11">
        <v>43936</v>
      </c>
      <c r="K554" s="10">
        <v>86</v>
      </c>
      <c r="L554" s="10" t="s">
        <v>52</v>
      </c>
      <c r="M554" s="12"/>
      <c r="O554">
        <f t="shared" si="145"/>
        <v>0</v>
      </c>
      <c r="Q554" s="9" t="str">
        <f t="shared" si="130"/>
        <v>566</v>
      </c>
      <c r="R554" s="10" t="str">
        <f t="shared" si="131"/>
        <v>Keneth</v>
      </c>
      <c r="S554" s="10" t="str">
        <f t="shared" si="132"/>
        <v>Mayo</v>
      </c>
      <c r="T554" s="10" t="str">
        <f t="shared" si="133"/>
        <v>Mr</v>
      </c>
      <c r="U554" s="10" t="str">
        <f t="shared" si="134"/>
        <v>M</v>
      </c>
      <c r="V554" s="10" t="str">
        <f t="shared" si="135"/>
        <v>60</v>
      </c>
      <c r="W554" s="10" t="str">
        <f t="shared" si="136"/>
        <v>Boys Industrial</v>
      </c>
      <c r="X554" s="10" t="str">
        <f t="shared" si="137"/>
        <v>al</v>
      </c>
      <c r="Y554" s="10" t="str">
        <f t="shared" si="138"/>
        <v>Boys Industrial</v>
      </c>
      <c r="Z554" s="10" t="str">
        <f t="shared" si="139"/>
        <v>Isle Of Coll</v>
      </c>
      <c r="AA554" s="10" t="str">
        <f t="shared" si="140"/>
        <v>HS</v>
      </c>
      <c r="AB554" s="11" t="str">
        <f t="shared" si="141"/>
        <v>43936</v>
      </c>
      <c r="AC554" s="10" t="str">
        <f t="shared" si="142"/>
        <v>86</v>
      </c>
      <c r="AD554" s="10" t="str">
        <f t="shared" si="143"/>
        <v>A1</v>
      </c>
      <c r="AE554" s="12" t="str">
        <f t="shared" si="144"/>
        <v/>
      </c>
    </row>
    <row r="555" spans="1:31" x14ac:dyDescent="0.25">
      <c r="A555" s="5">
        <v>567</v>
      </c>
      <c r="B555" s="6" t="s">
        <v>2057</v>
      </c>
      <c r="C555" s="6" t="s">
        <v>711</v>
      </c>
      <c r="D555" s="6" t="s">
        <v>15</v>
      </c>
      <c r="E555" s="6" t="s">
        <v>16</v>
      </c>
      <c r="F555" s="6">
        <v>60</v>
      </c>
      <c r="G555" s="6" t="s">
        <v>2058</v>
      </c>
      <c r="H555" s="6" t="s">
        <v>2059</v>
      </c>
      <c r="I555" s="6" t="s">
        <v>1030</v>
      </c>
      <c r="J555" s="7">
        <v>44485</v>
      </c>
      <c r="K555" s="6">
        <v>37</v>
      </c>
      <c r="L555" s="6" t="s">
        <v>78</v>
      </c>
      <c r="M555" s="8"/>
      <c r="O555">
        <f t="shared" si="145"/>
        <v>0</v>
      </c>
      <c r="Q555" s="5" t="str">
        <f t="shared" si="130"/>
        <v>567</v>
      </c>
      <c r="R555" s="6" t="str">
        <f t="shared" si="131"/>
        <v>Tanna</v>
      </c>
      <c r="S555" s="6" t="str">
        <f t="shared" si="132"/>
        <v>Gutierrez</v>
      </c>
      <c r="T555" s="6" t="str">
        <f t="shared" si="133"/>
        <v>Mrs</v>
      </c>
      <c r="U555" s="6" t="str">
        <f t="shared" si="134"/>
        <v>F</v>
      </c>
      <c r="V555" s="6" t="str">
        <f t="shared" si="135"/>
        <v>60</v>
      </c>
      <c r="W555" s="6" t="str">
        <f t="shared" si="136"/>
        <v>Boys Refuge</v>
      </c>
      <c r="X555" s="6" t="str">
        <f t="shared" si="137"/>
        <v>ge</v>
      </c>
      <c r="Y555" s="6" t="str">
        <f t="shared" si="138"/>
        <v>Boys Refuge</v>
      </c>
      <c r="Z555" s="6" t="str">
        <f t="shared" si="139"/>
        <v>Beaumaris</v>
      </c>
      <c r="AA555" s="6" t="str">
        <f t="shared" si="140"/>
        <v>DT</v>
      </c>
      <c r="AB555" s="7" t="str">
        <f t="shared" si="141"/>
        <v>44485</v>
      </c>
      <c r="AC555" s="6" t="str">
        <f t="shared" si="142"/>
        <v>37</v>
      </c>
      <c r="AD555" s="6" t="str">
        <f t="shared" si="143"/>
        <v>C2</v>
      </c>
      <c r="AE555" s="8" t="str">
        <f t="shared" si="144"/>
        <v/>
      </c>
    </row>
    <row r="556" spans="1:31" x14ac:dyDescent="0.25">
      <c r="A556" s="9">
        <v>568</v>
      </c>
      <c r="B556" s="10" t="s">
        <v>2060</v>
      </c>
      <c r="C556" s="10" t="s">
        <v>2061</v>
      </c>
      <c r="D556" s="10" t="s">
        <v>49</v>
      </c>
      <c r="E556" s="10" t="s">
        <v>16</v>
      </c>
      <c r="F556" s="10">
        <v>60</v>
      </c>
      <c r="G556" s="10" t="s">
        <v>2058</v>
      </c>
      <c r="H556" s="10" t="s">
        <v>2062</v>
      </c>
      <c r="I556" s="10" t="s">
        <v>32</v>
      </c>
      <c r="J556" s="11">
        <v>43719</v>
      </c>
      <c r="K556" s="10">
        <v>63</v>
      </c>
      <c r="L556" s="10" t="s">
        <v>99</v>
      </c>
      <c r="M556" s="12"/>
      <c r="O556">
        <f t="shared" si="145"/>
        <v>0</v>
      </c>
      <c r="Q556" s="9" t="str">
        <f t="shared" si="130"/>
        <v>568</v>
      </c>
      <c r="R556" s="10" t="str">
        <f t="shared" si="131"/>
        <v>Fredia</v>
      </c>
      <c r="S556" s="10" t="str">
        <f t="shared" si="132"/>
        <v>Owen</v>
      </c>
      <c r="T556" s="10" t="str">
        <f t="shared" si="133"/>
        <v>Miss</v>
      </c>
      <c r="U556" s="10" t="str">
        <f t="shared" si="134"/>
        <v>F</v>
      </c>
      <c r="V556" s="10" t="str">
        <f t="shared" si="135"/>
        <v>60</v>
      </c>
      <c r="W556" s="10" t="str">
        <f t="shared" si="136"/>
        <v>Boys Refuge</v>
      </c>
      <c r="X556" s="10" t="str">
        <f t="shared" si="137"/>
        <v>ge</v>
      </c>
      <c r="Y556" s="10" t="str">
        <f t="shared" si="138"/>
        <v>Boys Refuge</v>
      </c>
      <c r="Z556" s="10" t="str">
        <f t="shared" si="139"/>
        <v>Sherborne</v>
      </c>
      <c r="AA556" s="10" t="str">
        <f t="shared" si="140"/>
        <v>WC</v>
      </c>
      <c r="AB556" s="11" t="str">
        <f t="shared" si="141"/>
        <v>43719</v>
      </c>
      <c r="AC556" s="10" t="str">
        <f t="shared" si="142"/>
        <v>63</v>
      </c>
      <c r="AD556" s="10" t="str">
        <f t="shared" si="143"/>
        <v>E</v>
      </c>
      <c r="AE556" s="12" t="str">
        <f t="shared" si="144"/>
        <v/>
      </c>
    </row>
    <row r="557" spans="1:31" x14ac:dyDescent="0.25">
      <c r="A557" s="5">
        <v>569</v>
      </c>
      <c r="B557" s="6" t="s">
        <v>2063</v>
      </c>
      <c r="C557" s="6" t="s">
        <v>2064</v>
      </c>
      <c r="D557" s="6" t="s">
        <v>28</v>
      </c>
      <c r="E557" s="6" t="s">
        <v>29</v>
      </c>
      <c r="F557" s="6">
        <v>30</v>
      </c>
      <c r="G557" s="6" t="s">
        <v>2065</v>
      </c>
      <c r="H557" s="6" t="s">
        <v>2066</v>
      </c>
      <c r="I557" s="6" t="s">
        <v>2067</v>
      </c>
      <c r="J557" s="7">
        <v>44156</v>
      </c>
      <c r="K557" s="6">
        <v>43</v>
      </c>
      <c r="L557" s="6" t="s">
        <v>68</v>
      </c>
      <c r="M557" s="8"/>
      <c r="O557">
        <f t="shared" si="145"/>
        <v>0</v>
      </c>
      <c r="Q557" s="5" t="str">
        <f t="shared" si="130"/>
        <v>569</v>
      </c>
      <c r="R557" s="6" t="str">
        <f t="shared" si="131"/>
        <v>Reuben</v>
      </c>
      <c r="S557" s="6" t="str">
        <f t="shared" si="132"/>
        <v>Mooney</v>
      </c>
      <c r="T557" s="6" t="str">
        <f t="shared" si="133"/>
        <v>Mr</v>
      </c>
      <c r="U557" s="6" t="str">
        <f t="shared" si="134"/>
        <v>M</v>
      </c>
      <c r="V557" s="6" t="str">
        <f t="shared" si="135"/>
        <v>30</v>
      </c>
      <c r="W557" s="6" t="str">
        <f t="shared" si="136"/>
        <v>Brabant Road</v>
      </c>
      <c r="X557" s="6" t="str">
        <f t="shared" si="137"/>
        <v>ad</v>
      </c>
      <c r="Y557" s="6" t="str">
        <f t="shared" si="138"/>
        <v>Brabant Road</v>
      </c>
      <c r="Z557" s="6" t="str">
        <f t="shared" si="139"/>
        <v>Bath</v>
      </c>
      <c r="AA557" s="6" t="str">
        <f t="shared" si="140"/>
        <v>RG</v>
      </c>
      <c r="AB557" s="7" t="str">
        <f t="shared" si="141"/>
        <v>44156</v>
      </c>
      <c r="AC557" s="6" t="str">
        <f t="shared" si="142"/>
        <v>43</v>
      </c>
      <c r="AD557" s="6" t="str">
        <f t="shared" si="143"/>
        <v>A2</v>
      </c>
      <c r="AE557" s="8" t="str">
        <f t="shared" si="144"/>
        <v/>
      </c>
    </row>
    <row r="558" spans="1:31" x14ac:dyDescent="0.25">
      <c r="A558" s="9">
        <v>570</v>
      </c>
      <c r="B558" s="10" t="s">
        <v>2068</v>
      </c>
      <c r="C558" s="10" t="s">
        <v>1649</v>
      </c>
      <c r="D558" s="10" t="s">
        <v>28</v>
      </c>
      <c r="E558" s="10" t="s">
        <v>29</v>
      </c>
      <c r="F558" s="10">
        <v>60</v>
      </c>
      <c r="G558" s="10" t="s">
        <v>2069</v>
      </c>
      <c r="H558" s="10" t="s">
        <v>2070</v>
      </c>
      <c r="I558" s="10" t="s">
        <v>122</v>
      </c>
      <c r="J558" s="11">
        <v>43796</v>
      </c>
      <c r="K558" s="10">
        <v>57</v>
      </c>
      <c r="L558" s="10" t="s">
        <v>33</v>
      </c>
      <c r="M558" s="12"/>
      <c r="O558">
        <f t="shared" si="145"/>
        <v>0</v>
      </c>
      <c r="Q558" s="9" t="str">
        <f t="shared" si="130"/>
        <v>570</v>
      </c>
      <c r="R558" s="10" t="str">
        <f t="shared" si="131"/>
        <v>Dallas</v>
      </c>
      <c r="S558" s="10" t="str">
        <f t="shared" si="132"/>
        <v>Gordon</v>
      </c>
      <c r="T558" s="10" t="str">
        <f t="shared" si="133"/>
        <v>Mr</v>
      </c>
      <c r="U558" s="10" t="str">
        <f t="shared" si="134"/>
        <v>M</v>
      </c>
      <c r="V558" s="10" t="str">
        <f t="shared" si="135"/>
        <v>60</v>
      </c>
      <c r="W558" s="10" t="str">
        <f t="shared" si="136"/>
        <v>Brabazon Street</v>
      </c>
      <c r="X558" s="10" t="str">
        <f t="shared" si="137"/>
        <v>et</v>
      </c>
      <c r="Y558" s="10" t="str">
        <f t="shared" si="138"/>
        <v>Brabazon Street</v>
      </c>
      <c r="Z558" s="10" t="str">
        <f t="shared" si="139"/>
        <v>Leven</v>
      </c>
      <c r="AA558" s="10" t="str">
        <f t="shared" si="140"/>
        <v>WN</v>
      </c>
      <c r="AB558" s="11" t="str">
        <f t="shared" si="141"/>
        <v>43796</v>
      </c>
      <c r="AC558" s="10" t="str">
        <f t="shared" si="142"/>
        <v>57</v>
      </c>
      <c r="AD558" s="10" t="str">
        <f t="shared" si="143"/>
        <v>A3</v>
      </c>
      <c r="AE558" s="12" t="str">
        <f t="shared" si="144"/>
        <v/>
      </c>
    </row>
    <row r="559" spans="1:31" x14ac:dyDescent="0.25">
      <c r="A559" s="5">
        <v>571</v>
      </c>
      <c r="B559" s="6" t="s">
        <v>2071</v>
      </c>
      <c r="C559" s="6" t="s">
        <v>2072</v>
      </c>
      <c r="D559" s="6" t="s">
        <v>15</v>
      </c>
      <c r="E559" s="6" t="s">
        <v>16</v>
      </c>
      <c r="F559" s="6">
        <v>90</v>
      </c>
      <c r="G559" s="6" t="s">
        <v>2073</v>
      </c>
      <c r="H559" s="6" t="s">
        <v>2074</v>
      </c>
      <c r="I559" s="6" t="s">
        <v>291</v>
      </c>
      <c r="J559" s="7">
        <v>44256</v>
      </c>
      <c r="K559" s="6">
        <v>25</v>
      </c>
      <c r="L559" s="6" t="s">
        <v>33</v>
      </c>
      <c r="M559" s="8"/>
      <c r="O559">
        <f t="shared" si="145"/>
        <v>0</v>
      </c>
      <c r="Q559" s="5" t="str">
        <f t="shared" si="130"/>
        <v>571</v>
      </c>
      <c r="R559" s="6" t="str">
        <f t="shared" si="131"/>
        <v>Jennifer</v>
      </c>
      <c r="S559" s="6" t="str">
        <f t="shared" si="132"/>
        <v>Gilliam</v>
      </c>
      <c r="T559" s="6" t="str">
        <f t="shared" si="133"/>
        <v>Mrs</v>
      </c>
      <c r="U559" s="6" t="str">
        <f t="shared" si="134"/>
        <v>F</v>
      </c>
      <c r="V559" s="6" t="str">
        <f t="shared" si="135"/>
        <v>90</v>
      </c>
      <c r="W559" s="6" t="str">
        <f t="shared" si="136"/>
        <v>Brabourne Grove</v>
      </c>
      <c r="X559" s="6" t="str">
        <f t="shared" si="137"/>
        <v>ve</v>
      </c>
      <c r="Y559" s="6" t="str">
        <f t="shared" si="138"/>
        <v>Brabourne Grove</v>
      </c>
      <c r="Z559" s="6" t="str">
        <f t="shared" si="139"/>
        <v>Isle Of Skye</v>
      </c>
      <c r="AA559" s="6" t="str">
        <f t="shared" si="140"/>
        <v>HS</v>
      </c>
      <c r="AB559" s="7" t="str">
        <f t="shared" si="141"/>
        <v>44256</v>
      </c>
      <c r="AC559" s="6" t="str">
        <f t="shared" si="142"/>
        <v>25</v>
      </c>
      <c r="AD559" s="6" t="str">
        <f t="shared" si="143"/>
        <v>A3</v>
      </c>
      <c r="AE559" s="8" t="str">
        <f t="shared" si="144"/>
        <v/>
      </c>
    </row>
    <row r="560" spans="1:31" x14ac:dyDescent="0.25">
      <c r="A560" s="9">
        <v>572</v>
      </c>
      <c r="B560" s="10" t="s">
        <v>1142</v>
      </c>
      <c r="C560" s="10" t="s">
        <v>363</v>
      </c>
      <c r="D560" s="10" t="s">
        <v>28</v>
      </c>
      <c r="E560" s="10" t="s">
        <v>29</v>
      </c>
      <c r="F560" s="10">
        <v>90</v>
      </c>
      <c r="G560" s="10" t="s">
        <v>2075</v>
      </c>
      <c r="H560" s="10" t="s">
        <v>401</v>
      </c>
      <c r="I560" s="10" t="s">
        <v>32</v>
      </c>
      <c r="J560" s="11">
        <v>44450</v>
      </c>
      <c r="K560" s="10">
        <v>59</v>
      </c>
      <c r="L560" s="10" t="s">
        <v>39</v>
      </c>
      <c r="M560" s="12"/>
      <c r="O560">
        <f t="shared" si="145"/>
        <v>0</v>
      </c>
      <c r="Q560" s="9" t="str">
        <f t="shared" si="130"/>
        <v>572</v>
      </c>
      <c r="R560" s="10" t="str">
        <f t="shared" si="131"/>
        <v>Fred</v>
      </c>
      <c r="S560" s="10" t="str">
        <f t="shared" si="132"/>
        <v>Leslie</v>
      </c>
      <c r="T560" s="10" t="str">
        <f t="shared" si="133"/>
        <v>Mr</v>
      </c>
      <c r="U560" s="10" t="str">
        <f t="shared" si="134"/>
        <v>M</v>
      </c>
      <c r="V560" s="10" t="str">
        <f t="shared" si="135"/>
        <v>90</v>
      </c>
      <c r="W560" s="10" t="str">
        <f t="shared" si="136"/>
        <v>Bracken Avenue</v>
      </c>
      <c r="X560" s="10" t="str">
        <f t="shared" si="137"/>
        <v>ue</v>
      </c>
      <c r="Y560" s="10" t="str">
        <f t="shared" si="138"/>
        <v>Bracken Avenue</v>
      </c>
      <c r="Z560" s="10" t="str">
        <f t="shared" si="139"/>
        <v>March</v>
      </c>
      <c r="AA560" s="10" t="str">
        <f t="shared" si="140"/>
        <v>WC</v>
      </c>
      <c r="AB560" s="11" t="str">
        <f t="shared" si="141"/>
        <v>44450</v>
      </c>
      <c r="AC560" s="10" t="str">
        <f t="shared" si="142"/>
        <v>59</v>
      </c>
      <c r="AD560" s="10" t="str">
        <f t="shared" si="143"/>
        <v>C1</v>
      </c>
      <c r="AE560" s="12" t="str">
        <f t="shared" si="144"/>
        <v/>
      </c>
    </row>
    <row r="561" spans="1:31" x14ac:dyDescent="0.25">
      <c r="A561" s="5">
        <v>573</v>
      </c>
      <c r="B561" s="6" t="s">
        <v>2076</v>
      </c>
      <c r="C561" s="6" t="s">
        <v>1547</v>
      </c>
      <c r="D561" s="6" t="s">
        <v>28</v>
      </c>
      <c r="E561" s="6" t="s">
        <v>29</v>
      </c>
      <c r="F561" s="6">
        <v>90</v>
      </c>
      <c r="G561" s="6" t="s">
        <v>2077</v>
      </c>
      <c r="H561" s="6" t="s">
        <v>575</v>
      </c>
      <c r="I561" s="6" t="s">
        <v>32</v>
      </c>
      <c r="J561" s="7">
        <v>44194</v>
      </c>
      <c r="K561" s="6">
        <v>65</v>
      </c>
      <c r="L561" s="6" t="s">
        <v>157</v>
      </c>
      <c r="M561" s="8"/>
      <c r="O561">
        <f t="shared" si="145"/>
        <v>0</v>
      </c>
      <c r="Q561" s="5" t="str">
        <f t="shared" si="130"/>
        <v>573</v>
      </c>
      <c r="R561" s="6" t="str">
        <f t="shared" si="131"/>
        <v>Harland</v>
      </c>
      <c r="S561" s="6" t="str">
        <f t="shared" si="132"/>
        <v>Stanley</v>
      </c>
      <c r="T561" s="6" t="str">
        <f t="shared" si="133"/>
        <v>Mr</v>
      </c>
      <c r="U561" s="6" t="str">
        <f t="shared" si="134"/>
        <v>M</v>
      </c>
      <c r="V561" s="6" t="str">
        <f t="shared" si="135"/>
        <v>90</v>
      </c>
      <c r="W561" s="6" t="str">
        <f t="shared" si="136"/>
        <v>Brackendale</v>
      </c>
      <c r="X561" s="6" t="str">
        <f t="shared" si="137"/>
        <v>le</v>
      </c>
      <c r="Y561" s="6" t="str">
        <f t="shared" si="138"/>
        <v>Brackendale</v>
      </c>
      <c r="Z561" s="6" t="str">
        <f t="shared" si="139"/>
        <v>Stranraer</v>
      </c>
      <c r="AA561" s="6" t="str">
        <f t="shared" si="140"/>
        <v>WC</v>
      </c>
      <c r="AB561" s="7" t="str">
        <f t="shared" si="141"/>
        <v>44194</v>
      </c>
      <c r="AC561" s="6" t="str">
        <f t="shared" si="142"/>
        <v>65</v>
      </c>
      <c r="AD561" s="6" t="str">
        <f t="shared" si="143"/>
        <v>C3</v>
      </c>
      <c r="AE561" s="8" t="str">
        <f t="shared" si="144"/>
        <v/>
      </c>
    </row>
    <row r="562" spans="1:31" x14ac:dyDescent="0.25">
      <c r="A562" s="9">
        <v>574</v>
      </c>
      <c r="B562" s="10" t="s">
        <v>2078</v>
      </c>
      <c r="C562" s="10" t="s">
        <v>2079</v>
      </c>
      <c r="D562" s="10" t="s">
        <v>28</v>
      </c>
      <c r="E562" s="10" t="s">
        <v>29</v>
      </c>
      <c r="F562" s="10">
        <v>60</v>
      </c>
      <c r="G562" s="10" t="s">
        <v>2080</v>
      </c>
      <c r="H562" s="10" t="s">
        <v>61</v>
      </c>
      <c r="I562" s="10" t="s">
        <v>32</v>
      </c>
      <c r="J562" s="11">
        <v>43738</v>
      </c>
      <c r="K562" s="10">
        <v>84</v>
      </c>
      <c r="L562" s="10" t="s">
        <v>157</v>
      </c>
      <c r="M562" s="12"/>
      <c r="O562">
        <f t="shared" si="145"/>
        <v>0</v>
      </c>
      <c r="Q562" s="9" t="str">
        <f t="shared" si="130"/>
        <v>574</v>
      </c>
      <c r="R562" s="10" t="str">
        <f t="shared" si="131"/>
        <v>Ira</v>
      </c>
      <c r="S562" s="10" t="str">
        <f t="shared" si="132"/>
        <v>Souza</v>
      </c>
      <c r="T562" s="10" t="str">
        <f t="shared" si="133"/>
        <v>Mr</v>
      </c>
      <c r="U562" s="10" t="str">
        <f t="shared" si="134"/>
        <v>M</v>
      </c>
      <c r="V562" s="10" t="str">
        <f t="shared" si="135"/>
        <v>60</v>
      </c>
      <c r="W562" s="10" t="str">
        <f t="shared" si="136"/>
        <v>Bradford Villas</v>
      </c>
      <c r="X562" s="10" t="str">
        <f t="shared" si="137"/>
        <v>as</v>
      </c>
      <c r="Y562" s="10" t="str">
        <f t="shared" si="138"/>
        <v>Bradford Villas</v>
      </c>
      <c r="Z562" s="10" t="str">
        <f t="shared" si="139"/>
        <v>Lynmouth</v>
      </c>
      <c r="AA562" s="10" t="str">
        <f t="shared" si="140"/>
        <v>WC</v>
      </c>
      <c r="AB562" s="11" t="str">
        <f t="shared" si="141"/>
        <v>43738</v>
      </c>
      <c r="AC562" s="10" t="str">
        <f t="shared" si="142"/>
        <v>84</v>
      </c>
      <c r="AD562" s="10" t="str">
        <f t="shared" si="143"/>
        <v>C3</v>
      </c>
      <c r="AE562" s="12" t="str">
        <f t="shared" si="144"/>
        <v/>
      </c>
    </row>
    <row r="563" spans="1:31" x14ac:dyDescent="0.25">
      <c r="A563" s="5">
        <v>575</v>
      </c>
      <c r="B563" s="6" t="s">
        <v>1291</v>
      </c>
      <c r="C563" s="6" t="s">
        <v>2081</v>
      </c>
      <c r="D563" s="6" t="s">
        <v>28</v>
      </c>
      <c r="E563" s="6" t="s">
        <v>29</v>
      </c>
      <c r="F563" s="6">
        <v>90</v>
      </c>
      <c r="G563" s="6" t="s">
        <v>2082</v>
      </c>
      <c r="H563" s="6" t="s">
        <v>2083</v>
      </c>
      <c r="I563" s="6" t="s">
        <v>32</v>
      </c>
      <c r="J563" s="7">
        <v>43784</v>
      </c>
      <c r="K563" s="6">
        <v>32</v>
      </c>
      <c r="L563" s="6" t="s">
        <v>99</v>
      </c>
      <c r="M563" s="8"/>
      <c r="O563">
        <f t="shared" si="145"/>
        <v>0</v>
      </c>
      <c r="Q563" s="5" t="str">
        <f t="shared" si="130"/>
        <v>575</v>
      </c>
      <c r="R563" s="6" t="str">
        <f t="shared" si="131"/>
        <v>Alexander</v>
      </c>
      <c r="S563" s="6" t="str">
        <f t="shared" si="132"/>
        <v>Duarte</v>
      </c>
      <c r="T563" s="6" t="str">
        <f t="shared" si="133"/>
        <v>Mr</v>
      </c>
      <c r="U563" s="6" t="str">
        <f t="shared" si="134"/>
        <v>M</v>
      </c>
      <c r="V563" s="6" t="str">
        <f t="shared" si="135"/>
        <v>90</v>
      </c>
      <c r="W563" s="6" t="str">
        <f t="shared" si="136"/>
        <v>Brading Crescent</v>
      </c>
      <c r="X563" s="6" t="str">
        <f t="shared" si="137"/>
        <v>nt</v>
      </c>
      <c r="Y563" s="6" t="str">
        <f t="shared" si="138"/>
        <v>Brading Crescent</v>
      </c>
      <c r="Z563" s="6" t="str">
        <f t="shared" si="139"/>
        <v>Riding Mill</v>
      </c>
      <c r="AA563" s="6" t="str">
        <f t="shared" si="140"/>
        <v>WC</v>
      </c>
      <c r="AB563" s="7" t="str">
        <f t="shared" si="141"/>
        <v>43784</v>
      </c>
      <c r="AC563" s="6" t="str">
        <f t="shared" si="142"/>
        <v>32</v>
      </c>
      <c r="AD563" s="6" t="str">
        <f t="shared" si="143"/>
        <v>E</v>
      </c>
      <c r="AE563" s="8" t="str">
        <f t="shared" si="144"/>
        <v/>
      </c>
    </row>
    <row r="564" spans="1:31" x14ac:dyDescent="0.25">
      <c r="A564" s="9">
        <v>576</v>
      </c>
      <c r="B564" s="10" t="s">
        <v>2084</v>
      </c>
      <c r="C564" s="10" t="s">
        <v>2085</v>
      </c>
      <c r="D564" s="10" t="s">
        <v>49</v>
      </c>
      <c r="E564" s="10" t="s">
        <v>16</v>
      </c>
      <c r="F564" s="10">
        <v>30</v>
      </c>
      <c r="G564" s="10" t="s">
        <v>2086</v>
      </c>
      <c r="H564" s="10" t="s">
        <v>2087</v>
      </c>
      <c r="I564" s="10" t="s">
        <v>176</v>
      </c>
      <c r="J564" s="11">
        <v>44049</v>
      </c>
      <c r="K564" s="10">
        <v>16</v>
      </c>
      <c r="L564" s="10" t="s">
        <v>33</v>
      </c>
      <c r="M564" s="12"/>
      <c r="O564">
        <f t="shared" si="145"/>
        <v>0</v>
      </c>
      <c r="Q564" s="9" t="str">
        <f t="shared" si="130"/>
        <v>576</v>
      </c>
      <c r="R564" s="10" t="str">
        <f t="shared" si="131"/>
        <v>Fumiko</v>
      </c>
      <c r="S564" s="10" t="str">
        <f t="shared" si="132"/>
        <v>Dumas</v>
      </c>
      <c r="T564" s="10" t="str">
        <f t="shared" si="133"/>
        <v>Miss</v>
      </c>
      <c r="U564" s="10" t="str">
        <f t="shared" si="134"/>
        <v>F</v>
      </c>
      <c r="V564" s="10" t="str">
        <f t="shared" si="135"/>
        <v>30</v>
      </c>
      <c r="W564" s="10" t="str">
        <f t="shared" si="136"/>
        <v>Bradmore Park</v>
      </c>
      <c r="X564" s="10" t="str">
        <f t="shared" si="137"/>
        <v>rk</v>
      </c>
      <c r="Y564" s="10" t="str">
        <f t="shared" si="138"/>
        <v>Bradmore Park</v>
      </c>
      <c r="Z564" s="10" t="str">
        <f t="shared" si="139"/>
        <v>Corbridge</v>
      </c>
      <c r="AA564" s="10" t="str">
        <f t="shared" si="140"/>
        <v>CW</v>
      </c>
      <c r="AB564" s="11" t="str">
        <f t="shared" si="141"/>
        <v>44049</v>
      </c>
      <c r="AC564" s="10" t="str">
        <f t="shared" si="142"/>
        <v>16</v>
      </c>
      <c r="AD564" s="10" t="str">
        <f t="shared" si="143"/>
        <v>A3</v>
      </c>
      <c r="AE564" s="12" t="str">
        <f t="shared" si="144"/>
        <v/>
      </c>
    </row>
    <row r="565" spans="1:31" x14ac:dyDescent="0.25">
      <c r="A565" s="5">
        <v>577</v>
      </c>
      <c r="B565" s="6" t="s">
        <v>2088</v>
      </c>
      <c r="C565" s="6" t="s">
        <v>625</v>
      </c>
      <c r="D565" s="6" t="s">
        <v>28</v>
      </c>
      <c r="E565" s="6" t="s">
        <v>29</v>
      </c>
      <c r="F565" s="6">
        <v>90</v>
      </c>
      <c r="G565" s="6" t="s">
        <v>2089</v>
      </c>
      <c r="H565" s="6" t="s">
        <v>2090</v>
      </c>
      <c r="I565" s="6" t="s">
        <v>815</v>
      </c>
      <c r="J565" s="7">
        <v>44159</v>
      </c>
      <c r="K565" s="6">
        <v>33</v>
      </c>
      <c r="L565" s="6" t="s">
        <v>52</v>
      </c>
      <c r="M565" s="8"/>
      <c r="O565">
        <f t="shared" si="145"/>
        <v>0</v>
      </c>
      <c r="Q565" s="5" t="str">
        <f t="shared" si="130"/>
        <v>577</v>
      </c>
      <c r="R565" s="6" t="str">
        <f t="shared" si="131"/>
        <v>Homer</v>
      </c>
      <c r="S565" s="6" t="str">
        <f t="shared" si="132"/>
        <v>Lanier</v>
      </c>
      <c r="T565" s="6" t="str">
        <f t="shared" si="133"/>
        <v>Mr</v>
      </c>
      <c r="U565" s="6" t="str">
        <f t="shared" si="134"/>
        <v>M</v>
      </c>
      <c r="V565" s="6" t="str">
        <f t="shared" si="135"/>
        <v>90</v>
      </c>
      <c r="W565" s="6" t="str">
        <f t="shared" si="136"/>
        <v>Bradstock Road</v>
      </c>
      <c r="X565" s="6" t="str">
        <f t="shared" si="137"/>
        <v>ad</v>
      </c>
      <c r="Y565" s="6" t="str">
        <f t="shared" si="138"/>
        <v>Bradstock Road</v>
      </c>
      <c r="Z565" s="6" t="str">
        <f t="shared" si="139"/>
        <v>Bromyard</v>
      </c>
      <c r="AA565" s="6" t="str">
        <f t="shared" si="140"/>
        <v>WR</v>
      </c>
      <c r="AB565" s="7" t="str">
        <f t="shared" si="141"/>
        <v>44159</v>
      </c>
      <c r="AC565" s="6" t="str">
        <f t="shared" si="142"/>
        <v>33</v>
      </c>
      <c r="AD565" s="6" t="str">
        <f t="shared" si="143"/>
        <v>A1</v>
      </c>
      <c r="AE565" s="8" t="str">
        <f t="shared" si="144"/>
        <v/>
      </c>
    </row>
    <row r="566" spans="1:31" x14ac:dyDescent="0.25">
      <c r="A566" s="9">
        <v>578</v>
      </c>
      <c r="B566" s="10" t="s">
        <v>2091</v>
      </c>
      <c r="C566" s="10" t="s">
        <v>701</v>
      </c>
      <c r="D566" s="10" t="s">
        <v>28</v>
      </c>
      <c r="E566" s="10" t="s">
        <v>29</v>
      </c>
      <c r="F566" s="10">
        <v>90</v>
      </c>
      <c r="G566" s="10" t="s">
        <v>2092</v>
      </c>
      <c r="H566" s="10" t="s">
        <v>494</v>
      </c>
      <c r="I566" s="10" t="s">
        <v>32</v>
      </c>
      <c r="J566" s="11">
        <v>44430</v>
      </c>
      <c r="K566" s="10">
        <v>44</v>
      </c>
      <c r="L566" s="10" t="s">
        <v>99</v>
      </c>
      <c r="M566" s="12"/>
      <c r="O566">
        <f t="shared" si="145"/>
        <v>0</v>
      </c>
      <c r="Q566" s="9" t="str">
        <f t="shared" si="130"/>
        <v>578</v>
      </c>
      <c r="R566" s="10" t="str">
        <f t="shared" si="131"/>
        <v>Bruno</v>
      </c>
      <c r="S566" s="10" t="str">
        <f t="shared" si="132"/>
        <v>Henry</v>
      </c>
      <c r="T566" s="10" t="str">
        <f t="shared" si="133"/>
        <v>Mr</v>
      </c>
      <c r="U566" s="10" t="str">
        <f t="shared" si="134"/>
        <v>M</v>
      </c>
      <c r="V566" s="10" t="str">
        <f t="shared" si="135"/>
        <v>90</v>
      </c>
      <c r="W566" s="10" t="str">
        <f t="shared" si="136"/>
        <v>Braeside Road</v>
      </c>
      <c r="X566" s="10" t="str">
        <f t="shared" si="137"/>
        <v>ad</v>
      </c>
      <c r="Y566" s="10" t="str">
        <f t="shared" si="138"/>
        <v>Braeside Road</v>
      </c>
      <c r="Z566" s="10" t="str">
        <f t="shared" si="139"/>
        <v>Whitehaven</v>
      </c>
      <c r="AA566" s="10" t="str">
        <f t="shared" si="140"/>
        <v>WC</v>
      </c>
      <c r="AB566" s="11" t="str">
        <f t="shared" si="141"/>
        <v>44430</v>
      </c>
      <c r="AC566" s="10" t="str">
        <f t="shared" si="142"/>
        <v>44</v>
      </c>
      <c r="AD566" s="10" t="str">
        <f t="shared" si="143"/>
        <v>E</v>
      </c>
      <c r="AE566" s="12" t="str">
        <f t="shared" si="144"/>
        <v/>
      </c>
    </row>
    <row r="567" spans="1:31" x14ac:dyDescent="0.25">
      <c r="A567" s="5">
        <v>579</v>
      </c>
      <c r="B567" s="6" t="s">
        <v>2093</v>
      </c>
      <c r="C567" s="6" t="s">
        <v>585</v>
      </c>
      <c r="D567" s="6" t="s">
        <v>49</v>
      </c>
      <c r="E567" s="6" t="s">
        <v>16</v>
      </c>
      <c r="F567" s="6">
        <v>60</v>
      </c>
      <c r="G567" s="6" t="s">
        <v>2094</v>
      </c>
      <c r="H567" s="6" t="s">
        <v>2095</v>
      </c>
      <c r="I567" s="6" t="s">
        <v>108</v>
      </c>
      <c r="J567" s="7">
        <v>43955</v>
      </c>
      <c r="K567" s="6">
        <v>88</v>
      </c>
      <c r="L567" s="6" t="s">
        <v>157</v>
      </c>
      <c r="M567" s="8"/>
      <c r="O567">
        <f t="shared" si="145"/>
        <v>0</v>
      </c>
      <c r="Q567" s="5" t="str">
        <f t="shared" si="130"/>
        <v>579</v>
      </c>
      <c r="R567" s="6" t="str">
        <f t="shared" si="131"/>
        <v>Na</v>
      </c>
      <c r="S567" s="6" t="str">
        <f t="shared" si="132"/>
        <v>Salas</v>
      </c>
      <c r="T567" s="6" t="str">
        <f t="shared" si="133"/>
        <v>Miss</v>
      </c>
      <c r="U567" s="6" t="str">
        <f t="shared" si="134"/>
        <v>F</v>
      </c>
      <c r="V567" s="6" t="str">
        <f t="shared" si="135"/>
        <v>60</v>
      </c>
      <c r="W567" s="6" t="str">
        <f t="shared" si="136"/>
        <v>Braid Avenue</v>
      </c>
      <c r="X567" s="6" t="str">
        <f t="shared" si="137"/>
        <v>ue</v>
      </c>
      <c r="Y567" s="6" t="str">
        <f t="shared" si="138"/>
        <v>Braid Avenue</v>
      </c>
      <c r="Z567" s="6" t="str">
        <f t="shared" si="139"/>
        <v>Canterbury</v>
      </c>
      <c r="AA567" s="6" t="str">
        <f t="shared" si="140"/>
        <v>CB</v>
      </c>
      <c r="AB567" s="7" t="str">
        <f t="shared" si="141"/>
        <v>43955</v>
      </c>
      <c r="AC567" s="6" t="str">
        <f t="shared" si="142"/>
        <v>88</v>
      </c>
      <c r="AD567" s="6" t="str">
        <f t="shared" si="143"/>
        <v>C3</v>
      </c>
      <c r="AE567" s="8" t="str">
        <f t="shared" si="144"/>
        <v/>
      </c>
    </row>
    <row r="568" spans="1:31" x14ac:dyDescent="0.25">
      <c r="A568" s="9">
        <v>580</v>
      </c>
      <c r="B568" s="10" t="s">
        <v>2096</v>
      </c>
      <c r="C568" s="10" t="s">
        <v>2097</v>
      </c>
      <c r="D568" s="10" t="s">
        <v>28</v>
      </c>
      <c r="E568" s="10" t="s">
        <v>29</v>
      </c>
      <c r="F568" s="10">
        <v>60</v>
      </c>
      <c r="G568" s="10" t="s">
        <v>2098</v>
      </c>
      <c r="H568" s="10" t="s">
        <v>2099</v>
      </c>
      <c r="I568" s="10" t="s">
        <v>32</v>
      </c>
      <c r="J568" s="11">
        <v>44309</v>
      </c>
      <c r="K568" s="10">
        <v>70</v>
      </c>
      <c r="L568" s="10" t="s">
        <v>99</v>
      </c>
      <c r="M568" s="12"/>
      <c r="O568">
        <f t="shared" si="145"/>
        <v>0</v>
      </c>
      <c r="Q568" s="9" t="str">
        <f t="shared" si="130"/>
        <v>580</v>
      </c>
      <c r="R568" s="10" t="str">
        <f t="shared" si="131"/>
        <v>Pat</v>
      </c>
      <c r="S568" s="10" t="str">
        <f t="shared" si="132"/>
        <v>Pettit</v>
      </c>
      <c r="T568" s="10" t="str">
        <f t="shared" si="133"/>
        <v>Mr</v>
      </c>
      <c r="U568" s="10" t="str">
        <f t="shared" si="134"/>
        <v>M</v>
      </c>
      <c r="V568" s="10" t="str">
        <f t="shared" si="135"/>
        <v>60</v>
      </c>
      <c r="W568" s="10" t="str">
        <f t="shared" si="136"/>
        <v>Brailsford Road</v>
      </c>
      <c r="X568" s="10" t="str">
        <f t="shared" si="137"/>
        <v>ad</v>
      </c>
      <c r="Y568" s="10" t="str">
        <f t="shared" si="138"/>
        <v>Brailsford Road</v>
      </c>
      <c r="Z568" s="10" t="str">
        <f t="shared" si="139"/>
        <v>Moffat</v>
      </c>
      <c r="AA568" s="10" t="str">
        <f t="shared" si="140"/>
        <v>WC</v>
      </c>
      <c r="AB568" s="11" t="str">
        <f t="shared" si="141"/>
        <v>44309</v>
      </c>
      <c r="AC568" s="10" t="str">
        <f t="shared" si="142"/>
        <v>70</v>
      </c>
      <c r="AD568" s="10" t="str">
        <f t="shared" si="143"/>
        <v>E</v>
      </c>
      <c r="AE568" s="12" t="str">
        <f t="shared" si="144"/>
        <v/>
      </c>
    </row>
    <row r="569" spans="1:31" x14ac:dyDescent="0.25">
      <c r="A569" s="5">
        <v>581</v>
      </c>
      <c r="B569" s="6" t="s">
        <v>2100</v>
      </c>
      <c r="C569" s="6" t="s">
        <v>1695</v>
      </c>
      <c r="D569" s="6" t="s">
        <v>28</v>
      </c>
      <c r="E569" s="6" t="s">
        <v>29</v>
      </c>
      <c r="F569" s="6">
        <v>60</v>
      </c>
      <c r="G569" s="6" t="s">
        <v>2101</v>
      </c>
      <c r="H569" s="6" t="s">
        <v>46</v>
      </c>
      <c r="I569" s="6" t="s">
        <v>25</v>
      </c>
      <c r="J569" s="7">
        <v>44420</v>
      </c>
      <c r="K569" s="6">
        <v>42</v>
      </c>
      <c r="L569" s="6" t="s">
        <v>33</v>
      </c>
      <c r="M569" s="8"/>
      <c r="O569">
        <f t="shared" si="145"/>
        <v>0</v>
      </c>
      <c r="Q569" s="5" t="str">
        <f t="shared" si="130"/>
        <v>581</v>
      </c>
      <c r="R569" s="6" t="str">
        <f t="shared" si="131"/>
        <v>Kraig</v>
      </c>
      <c r="S569" s="6" t="str">
        <f t="shared" si="132"/>
        <v>Willard</v>
      </c>
      <c r="T569" s="6" t="str">
        <f t="shared" si="133"/>
        <v>Mr</v>
      </c>
      <c r="U569" s="6" t="str">
        <f t="shared" si="134"/>
        <v>M</v>
      </c>
      <c r="V569" s="6" t="str">
        <f t="shared" si="135"/>
        <v>60</v>
      </c>
      <c r="W569" s="6" t="str">
        <f t="shared" si="136"/>
        <v>Bramah Green</v>
      </c>
      <c r="X569" s="6" t="str">
        <f t="shared" si="137"/>
        <v>en</v>
      </c>
      <c r="Y569" s="6" t="str">
        <f t="shared" si="138"/>
        <v>Bramah Green</v>
      </c>
      <c r="Z569" s="6" t="str">
        <f t="shared" si="139"/>
        <v>Ilfracombe</v>
      </c>
      <c r="AA569" s="6" t="str">
        <f t="shared" si="140"/>
        <v>HG</v>
      </c>
      <c r="AB569" s="7" t="str">
        <f t="shared" si="141"/>
        <v>44420</v>
      </c>
      <c r="AC569" s="6" t="str">
        <f t="shared" si="142"/>
        <v>42</v>
      </c>
      <c r="AD569" s="6" t="str">
        <f t="shared" si="143"/>
        <v>A3</v>
      </c>
      <c r="AE569" s="8" t="str">
        <f t="shared" si="144"/>
        <v/>
      </c>
    </row>
    <row r="570" spans="1:31" x14ac:dyDescent="0.25">
      <c r="A570" s="9">
        <v>582</v>
      </c>
      <c r="B570" s="10" t="s">
        <v>2102</v>
      </c>
      <c r="C570" s="10" t="s">
        <v>2103</v>
      </c>
      <c r="D570" s="10" t="s">
        <v>49</v>
      </c>
      <c r="E570" s="10" t="s">
        <v>16</v>
      </c>
      <c r="F570" s="10">
        <v>90</v>
      </c>
      <c r="G570" s="10" t="s">
        <v>2104</v>
      </c>
      <c r="H570" s="10" t="s">
        <v>103</v>
      </c>
      <c r="I570" s="10" t="s">
        <v>32</v>
      </c>
      <c r="J570" s="11">
        <v>44529</v>
      </c>
      <c r="K570" s="10">
        <v>100</v>
      </c>
      <c r="L570" s="10" t="s">
        <v>52</v>
      </c>
      <c r="M570" s="12"/>
      <c r="O570">
        <f t="shared" si="145"/>
        <v>0</v>
      </c>
      <c r="Q570" s="9" t="str">
        <f t="shared" si="130"/>
        <v>582</v>
      </c>
      <c r="R570" s="10" t="str">
        <f t="shared" si="131"/>
        <v>Wilda</v>
      </c>
      <c r="S570" s="10" t="str">
        <f t="shared" si="132"/>
        <v>Winkler</v>
      </c>
      <c r="T570" s="10" t="str">
        <f t="shared" si="133"/>
        <v>Miss</v>
      </c>
      <c r="U570" s="10" t="str">
        <f t="shared" si="134"/>
        <v>F</v>
      </c>
      <c r="V570" s="10" t="str">
        <f t="shared" si="135"/>
        <v>90</v>
      </c>
      <c r="W570" s="10" t="str">
        <f t="shared" si="136"/>
        <v>Bramfield Road</v>
      </c>
      <c r="X570" s="10" t="str">
        <f t="shared" si="137"/>
        <v>ad</v>
      </c>
      <c r="Y570" s="10" t="str">
        <f t="shared" si="138"/>
        <v>Bramfield Road</v>
      </c>
      <c r="Z570" s="10" t="str">
        <f t="shared" si="139"/>
        <v>Wooler</v>
      </c>
      <c r="AA570" s="10" t="str">
        <f t="shared" si="140"/>
        <v>WC</v>
      </c>
      <c r="AB570" s="11" t="str">
        <f t="shared" si="141"/>
        <v>44529</v>
      </c>
      <c r="AC570" s="10" t="str">
        <f t="shared" si="142"/>
        <v>100</v>
      </c>
      <c r="AD570" s="10" t="str">
        <f t="shared" si="143"/>
        <v>A1</v>
      </c>
      <c r="AE570" s="12" t="str">
        <f t="shared" si="144"/>
        <v/>
      </c>
    </row>
    <row r="571" spans="1:31" x14ac:dyDescent="0.25">
      <c r="A571" s="5">
        <v>583</v>
      </c>
      <c r="B571" s="6" t="s">
        <v>2105</v>
      </c>
      <c r="C571" s="6" t="s">
        <v>1589</v>
      </c>
      <c r="D571" s="6" t="s">
        <v>115</v>
      </c>
      <c r="E571" s="6" t="s">
        <v>29</v>
      </c>
      <c r="F571" s="6">
        <v>90</v>
      </c>
      <c r="G571" s="6" t="s">
        <v>2106</v>
      </c>
      <c r="H571" s="6" t="s">
        <v>2107</v>
      </c>
      <c r="I571" s="6" t="s">
        <v>881</v>
      </c>
      <c r="J571" s="7">
        <v>43555</v>
      </c>
      <c r="K571" s="6">
        <v>65</v>
      </c>
      <c r="L571" s="6" t="s">
        <v>78</v>
      </c>
      <c r="M571" s="8"/>
      <c r="O571">
        <f t="shared" si="145"/>
        <v>0</v>
      </c>
      <c r="Q571" s="5" t="str">
        <f t="shared" si="130"/>
        <v>583</v>
      </c>
      <c r="R571" s="6" t="str">
        <f t="shared" si="131"/>
        <v>Olen</v>
      </c>
      <c r="S571" s="6" t="str">
        <f t="shared" si="132"/>
        <v>Snider</v>
      </c>
      <c r="T571" s="6" t="str">
        <f t="shared" si="133"/>
        <v>Prof</v>
      </c>
      <c r="U571" s="6" t="str">
        <f t="shared" si="134"/>
        <v>M</v>
      </c>
      <c r="V571" s="6" t="str">
        <f t="shared" si="135"/>
        <v>90</v>
      </c>
      <c r="W571" s="6" t="str">
        <f t="shared" si="136"/>
        <v>Bramlands Close</v>
      </c>
      <c r="X571" s="6" t="str">
        <f t="shared" si="137"/>
        <v>se</v>
      </c>
      <c r="Y571" s="6" t="str">
        <f t="shared" si="138"/>
        <v>Bramlands Close</v>
      </c>
      <c r="Z571" s="6" t="str">
        <f t="shared" si="139"/>
        <v>Insch</v>
      </c>
      <c r="AA571" s="6" t="str">
        <f t="shared" si="140"/>
        <v>LS</v>
      </c>
      <c r="AB571" s="7" t="str">
        <f t="shared" si="141"/>
        <v>43555</v>
      </c>
      <c r="AC571" s="6" t="str">
        <f t="shared" si="142"/>
        <v>65</v>
      </c>
      <c r="AD571" s="6" t="str">
        <f t="shared" si="143"/>
        <v>C2</v>
      </c>
      <c r="AE571" s="8" t="str">
        <f t="shared" si="144"/>
        <v/>
      </c>
    </row>
    <row r="572" spans="1:31" x14ac:dyDescent="0.25">
      <c r="A572" s="9">
        <v>584</v>
      </c>
      <c r="B572" s="10" t="s">
        <v>2108</v>
      </c>
      <c r="C572" s="10" t="s">
        <v>2109</v>
      </c>
      <c r="D572" s="10" t="s">
        <v>28</v>
      </c>
      <c r="E572" s="10" t="s">
        <v>29</v>
      </c>
      <c r="F572" s="10">
        <v>30</v>
      </c>
      <c r="G572" s="10" t="s">
        <v>2110</v>
      </c>
      <c r="H572" s="10" t="s">
        <v>2111</v>
      </c>
      <c r="I572" s="10" t="s">
        <v>38</v>
      </c>
      <c r="J572" s="11">
        <v>44062</v>
      </c>
      <c r="K572" s="10">
        <v>7</v>
      </c>
      <c r="L572" s="10" t="s">
        <v>44</v>
      </c>
      <c r="M572" s="12"/>
      <c r="O572">
        <f t="shared" si="145"/>
        <v>0</v>
      </c>
      <c r="Q572" s="9" t="str">
        <f t="shared" si="130"/>
        <v>584</v>
      </c>
      <c r="R572" s="10" t="str">
        <f t="shared" si="131"/>
        <v>Columbus</v>
      </c>
      <c r="S572" s="10" t="str">
        <f t="shared" si="132"/>
        <v>Hogue</v>
      </c>
      <c r="T572" s="10" t="str">
        <f t="shared" si="133"/>
        <v>Mr</v>
      </c>
      <c r="U572" s="10" t="str">
        <f t="shared" si="134"/>
        <v>M</v>
      </c>
      <c r="V572" s="10" t="str">
        <f t="shared" si="135"/>
        <v>30</v>
      </c>
      <c r="W572" s="10" t="str">
        <f t="shared" si="136"/>
        <v>Bramley Court</v>
      </c>
      <c r="X572" s="10" t="str">
        <f t="shared" si="137"/>
        <v>rt</v>
      </c>
      <c r="Y572" s="10" t="str">
        <f t="shared" si="138"/>
        <v>Bramley Court</v>
      </c>
      <c r="Z572" s="10" t="str">
        <f t="shared" si="139"/>
        <v>Dronfield</v>
      </c>
      <c r="AA572" s="10" t="str">
        <f t="shared" si="140"/>
        <v>RM</v>
      </c>
      <c r="AB572" s="11" t="str">
        <f t="shared" si="141"/>
        <v>44062</v>
      </c>
      <c r="AC572" s="10" t="str">
        <f t="shared" si="142"/>
        <v>7</v>
      </c>
      <c r="AD572" s="10" t="str">
        <f t="shared" si="143"/>
        <v>D</v>
      </c>
      <c r="AE572" s="12" t="str">
        <f t="shared" si="144"/>
        <v/>
      </c>
    </row>
    <row r="573" spans="1:31" x14ac:dyDescent="0.25">
      <c r="A573" s="5">
        <v>585</v>
      </c>
      <c r="B573" s="6" t="s">
        <v>1418</v>
      </c>
      <c r="C573" s="6" t="s">
        <v>137</v>
      </c>
      <c r="D573" s="6" t="s">
        <v>49</v>
      </c>
      <c r="E573" s="6" t="s">
        <v>16</v>
      </c>
      <c r="F573" s="6">
        <v>90</v>
      </c>
      <c r="G573" s="6" t="s">
        <v>2112</v>
      </c>
      <c r="H573" s="6" t="s">
        <v>2113</v>
      </c>
      <c r="I573" s="6" t="s">
        <v>185</v>
      </c>
      <c r="J573" s="7">
        <v>44098</v>
      </c>
      <c r="K573" s="6">
        <v>46</v>
      </c>
      <c r="L573" s="6" t="s">
        <v>99</v>
      </c>
      <c r="M573" s="8"/>
      <c r="O573">
        <f t="shared" si="145"/>
        <v>0</v>
      </c>
      <c r="Q573" s="5" t="str">
        <f t="shared" si="130"/>
        <v>585</v>
      </c>
      <c r="R573" s="6" t="str">
        <f t="shared" si="131"/>
        <v>Vita</v>
      </c>
      <c r="S573" s="6" t="str">
        <f t="shared" si="132"/>
        <v>Alston</v>
      </c>
      <c r="T573" s="6" t="str">
        <f t="shared" si="133"/>
        <v>Miss</v>
      </c>
      <c r="U573" s="6" t="str">
        <f t="shared" si="134"/>
        <v>F</v>
      </c>
      <c r="V573" s="6" t="str">
        <f t="shared" si="135"/>
        <v>90</v>
      </c>
      <c r="W573" s="6" t="str">
        <f t="shared" si="136"/>
        <v>Bramley Terrace</v>
      </c>
      <c r="X573" s="6" t="str">
        <f t="shared" si="137"/>
        <v>ce</v>
      </c>
      <c r="Y573" s="6" t="str">
        <f t="shared" si="138"/>
        <v>Bramley Terrace</v>
      </c>
      <c r="Z573" s="6" t="str">
        <f t="shared" si="139"/>
        <v>Forres</v>
      </c>
      <c r="AA573" s="6" t="str">
        <f t="shared" si="140"/>
        <v>HX</v>
      </c>
      <c r="AB573" s="7" t="str">
        <f t="shared" si="141"/>
        <v>44098</v>
      </c>
      <c r="AC573" s="6" t="str">
        <f t="shared" si="142"/>
        <v>46</v>
      </c>
      <c r="AD573" s="6" t="str">
        <f t="shared" si="143"/>
        <v>E</v>
      </c>
      <c r="AE573" s="8" t="str">
        <f t="shared" si="144"/>
        <v/>
      </c>
    </row>
    <row r="574" spans="1:31" x14ac:dyDescent="0.25">
      <c r="A574" s="9">
        <v>586</v>
      </c>
      <c r="B574" s="10" t="s">
        <v>2114</v>
      </c>
      <c r="C574" s="10" t="s">
        <v>2115</v>
      </c>
      <c r="D574" s="10" t="s">
        <v>15</v>
      </c>
      <c r="E574" s="10" t="s">
        <v>16</v>
      </c>
      <c r="F574" s="10">
        <v>30</v>
      </c>
      <c r="G574" s="10" t="s">
        <v>2116</v>
      </c>
      <c r="H574" s="10" t="s">
        <v>2117</v>
      </c>
      <c r="I574" s="10" t="s">
        <v>32</v>
      </c>
      <c r="J574" s="11">
        <v>44488</v>
      </c>
      <c r="K574" s="10">
        <v>86</v>
      </c>
      <c r="L574" s="10" t="s">
        <v>62</v>
      </c>
      <c r="M574" s="12"/>
      <c r="O574">
        <f t="shared" si="145"/>
        <v>0</v>
      </c>
      <c r="Q574" s="9" t="str">
        <f t="shared" si="130"/>
        <v>586</v>
      </c>
      <c r="R574" s="10" t="str">
        <f t="shared" si="131"/>
        <v>Inocencia</v>
      </c>
      <c r="S574" s="10" t="str">
        <f t="shared" si="132"/>
        <v>Johns</v>
      </c>
      <c r="T574" s="10" t="str">
        <f t="shared" si="133"/>
        <v>Mrs</v>
      </c>
      <c r="U574" s="10" t="str">
        <f t="shared" si="134"/>
        <v>F</v>
      </c>
      <c r="V574" s="10" t="str">
        <f t="shared" si="135"/>
        <v>30</v>
      </c>
      <c r="W574" s="10" t="str">
        <f t="shared" si="136"/>
        <v>Bramshot Ave</v>
      </c>
      <c r="X574" s="10" t="str">
        <f t="shared" si="137"/>
        <v>ve</v>
      </c>
      <c r="Y574" s="10" t="str">
        <f t="shared" si="138"/>
        <v>Bramshot Ave</v>
      </c>
      <c r="Z574" s="10" t="str">
        <f t="shared" si="139"/>
        <v>Montgomery</v>
      </c>
      <c r="AA574" s="10" t="str">
        <f t="shared" si="140"/>
        <v>WC</v>
      </c>
      <c r="AB574" s="11" t="str">
        <f t="shared" si="141"/>
        <v>44488</v>
      </c>
      <c r="AC574" s="10" t="str">
        <f t="shared" si="142"/>
        <v>86</v>
      </c>
      <c r="AD574" s="10" t="str">
        <f t="shared" si="143"/>
        <v>C4</v>
      </c>
      <c r="AE574" s="12" t="str">
        <f t="shared" si="144"/>
        <v/>
      </c>
    </row>
    <row r="575" spans="1:31" x14ac:dyDescent="0.25">
      <c r="A575" s="5">
        <v>587</v>
      </c>
      <c r="B575" s="6" t="s">
        <v>2118</v>
      </c>
      <c r="C575" s="6" t="s">
        <v>1489</v>
      </c>
      <c r="D575" s="6" t="s">
        <v>28</v>
      </c>
      <c r="E575" s="6" t="s">
        <v>29</v>
      </c>
      <c r="F575" s="6">
        <v>90</v>
      </c>
      <c r="G575" s="6" t="s">
        <v>2119</v>
      </c>
      <c r="H575" s="6" t="s">
        <v>2120</v>
      </c>
      <c r="I575" s="6" t="s">
        <v>32</v>
      </c>
      <c r="J575" s="7">
        <v>43800</v>
      </c>
      <c r="K575" s="6">
        <v>45</v>
      </c>
      <c r="L575" s="6" t="s">
        <v>39</v>
      </c>
      <c r="M575" s="8"/>
      <c r="O575">
        <f t="shared" si="145"/>
        <v>0</v>
      </c>
      <c r="Q575" s="5" t="str">
        <f t="shared" si="130"/>
        <v>587</v>
      </c>
      <c r="R575" s="6" t="str">
        <f t="shared" si="131"/>
        <v>Vicente</v>
      </c>
      <c r="S575" s="6" t="str">
        <f t="shared" si="132"/>
        <v>Dahl</v>
      </c>
      <c r="T575" s="6" t="str">
        <f t="shared" si="133"/>
        <v>Mr</v>
      </c>
      <c r="U575" s="6" t="str">
        <f t="shared" si="134"/>
        <v>M</v>
      </c>
      <c r="V575" s="6" t="str">
        <f t="shared" si="135"/>
        <v>90</v>
      </c>
      <c r="W575" s="6" t="str">
        <f t="shared" si="136"/>
        <v>Branch Hill</v>
      </c>
      <c r="X575" s="6" t="str">
        <f t="shared" si="137"/>
        <v>ll</v>
      </c>
      <c r="Y575" s="6" t="str">
        <f t="shared" si="138"/>
        <v>Branch Hill</v>
      </c>
      <c r="Z575" s="6" t="str">
        <f t="shared" si="139"/>
        <v>Ripon</v>
      </c>
      <c r="AA575" s="6" t="str">
        <f t="shared" si="140"/>
        <v>WC</v>
      </c>
      <c r="AB575" s="7" t="str">
        <f t="shared" si="141"/>
        <v>43800</v>
      </c>
      <c r="AC575" s="6" t="str">
        <f t="shared" si="142"/>
        <v>45</v>
      </c>
      <c r="AD575" s="6" t="str">
        <f t="shared" si="143"/>
        <v>C1</v>
      </c>
      <c r="AE575" s="8" t="str">
        <f t="shared" si="144"/>
        <v/>
      </c>
    </row>
    <row r="576" spans="1:31" x14ac:dyDescent="0.25">
      <c r="A576" s="9">
        <v>588</v>
      </c>
      <c r="B576" s="10" t="s">
        <v>2121</v>
      </c>
      <c r="C576" s="10" t="s">
        <v>2122</v>
      </c>
      <c r="D576" s="10" t="s">
        <v>15</v>
      </c>
      <c r="E576" s="10" t="s">
        <v>16</v>
      </c>
      <c r="F576" s="10">
        <v>30</v>
      </c>
      <c r="G576" s="10" t="s">
        <v>2119</v>
      </c>
      <c r="H576" s="10" t="s">
        <v>2123</v>
      </c>
      <c r="I576" s="10" t="s">
        <v>32</v>
      </c>
      <c r="J576" s="11">
        <v>44397</v>
      </c>
      <c r="K576" s="10">
        <v>15</v>
      </c>
      <c r="L576" s="10" t="s">
        <v>62</v>
      </c>
      <c r="M576" s="12"/>
      <c r="O576">
        <f t="shared" si="145"/>
        <v>0</v>
      </c>
      <c r="Q576" s="9" t="str">
        <f t="shared" si="130"/>
        <v>588</v>
      </c>
      <c r="R576" s="10" t="str">
        <f t="shared" si="131"/>
        <v>Nelda</v>
      </c>
      <c r="S576" s="10" t="str">
        <f t="shared" si="132"/>
        <v>Medina</v>
      </c>
      <c r="T576" s="10" t="str">
        <f t="shared" si="133"/>
        <v>Mrs</v>
      </c>
      <c r="U576" s="10" t="str">
        <f t="shared" si="134"/>
        <v>F</v>
      </c>
      <c r="V576" s="10" t="str">
        <f t="shared" si="135"/>
        <v>30</v>
      </c>
      <c r="W576" s="10" t="str">
        <f t="shared" si="136"/>
        <v>Branch Hill</v>
      </c>
      <c r="X576" s="10" t="str">
        <f t="shared" si="137"/>
        <v>ll</v>
      </c>
      <c r="Y576" s="10" t="str">
        <f t="shared" si="138"/>
        <v>Branch Hill</v>
      </c>
      <c r="Z576" s="10" t="str">
        <f t="shared" si="139"/>
        <v>Yarmouth</v>
      </c>
      <c r="AA576" s="10" t="str">
        <f t="shared" si="140"/>
        <v>WC</v>
      </c>
      <c r="AB576" s="11" t="str">
        <f t="shared" si="141"/>
        <v>44397</v>
      </c>
      <c r="AC576" s="10" t="str">
        <f t="shared" si="142"/>
        <v>15</v>
      </c>
      <c r="AD576" s="10" t="str">
        <f t="shared" si="143"/>
        <v>C4</v>
      </c>
      <c r="AE576" s="12" t="str">
        <f t="shared" si="144"/>
        <v/>
      </c>
    </row>
    <row r="577" spans="1:31" x14ac:dyDescent="0.25">
      <c r="A577" s="5">
        <v>589</v>
      </c>
      <c r="B577" s="6" t="s">
        <v>2124</v>
      </c>
      <c r="C577" s="6" t="s">
        <v>2125</v>
      </c>
      <c r="D577" s="6" t="s">
        <v>15</v>
      </c>
      <c r="E577" s="6" t="s">
        <v>16</v>
      </c>
      <c r="F577" s="6">
        <v>30</v>
      </c>
      <c r="G577" s="6" t="s">
        <v>2126</v>
      </c>
      <c r="H577" s="6" t="s">
        <v>2127</v>
      </c>
      <c r="I577" s="6" t="s">
        <v>185</v>
      </c>
      <c r="J577" s="7">
        <v>44495</v>
      </c>
      <c r="K577" s="6">
        <v>103</v>
      </c>
      <c r="L577" s="6" t="s">
        <v>20</v>
      </c>
      <c r="M577" s="8"/>
      <c r="O577">
        <f t="shared" si="145"/>
        <v>0</v>
      </c>
      <c r="Q577" s="5" t="str">
        <f t="shared" si="130"/>
        <v>589</v>
      </c>
      <c r="R577" s="6" t="str">
        <f t="shared" si="131"/>
        <v>Laureen</v>
      </c>
      <c r="S577" s="6" t="str">
        <f t="shared" si="132"/>
        <v>Nichols</v>
      </c>
      <c r="T577" s="6" t="str">
        <f t="shared" si="133"/>
        <v>Mrs</v>
      </c>
      <c r="U577" s="6" t="str">
        <f t="shared" si="134"/>
        <v>F</v>
      </c>
      <c r="V577" s="6" t="str">
        <f t="shared" si="135"/>
        <v>30</v>
      </c>
      <c r="W577" s="6" t="str">
        <f t="shared" si="136"/>
        <v>Brandon Row</v>
      </c>
      <c r="X577" s="6" t="str">
        <f t="shared" si="137"/>
        <v>ow</v>
      </c>
      <c r="Y577" s="6" t="str">
        <f t="shared" si="138"/>
        <v>Brandon Row</v>
      </c>
      <c r="Z577" s="6" t="str">
        <f t="shared" si="139"/>
        <v>Fairford</v>
      </c>
      <c r="AA577" s="6" t="str">
        <f t="shared" si="140"/>
        <v>HX</v>
      </c>
      <c r="AB577" s="7" t="str">
        <f t="shared" si="141"/>
        <v>44495</v>
      </c>
      <c r="AC577" s="6" t="str">
        <f t="shared" si="142"/>
        <v>103</v>
      </c>
      <c r="AD577" s="6" t="str">
        <f t="shared" si="143"/>
        <v>B</v>
      </c>
      <c r="AE577" s="8" t="str">
        <f t="shared" si="144"/>
        <v/>
      </c>
    </row>
    <row r="578" spans="1:31" x14ac:dyDescent="0.25">
      <c r="A578" s="9">
        <v>590</v>
      </c>
      <c r="B578" s="10" t="s">
        <v>2128</v>
      </c>
      <c r="C578" s="10" t="s">
        <v>2129</v>
      </c>
      <c r="D578" s="10" t="s">
        <v>28</v>
      </c>
      <c r="E578" s="10" t="s">
        <v>29</v>
      </c>
      <c r="F578" s="10">
        <v>60</v>
      </c>
      <c r="G578" s="10" t="s">
        <v>2130</v>
      </c>
      <c r="H578" s="10" t="s">
        <v>2131</v>
      </c>
      <c r="I578" s="10" t="s">
        <v>1073</v>
      </c>
      <c r="J578" s="11">
        <v>43623</v>
      </c>
      <c r="K578" s="10">
        <v>12</v>
      </c>
      <c r="L578" s="10" t="s">
        <v>78</v>
      </c>
      <c r="M578" s="12"/>
      <c r="O578">
        <f t="shared" si="145"/>
        <v>0</v>
      </c>
      <c r="Q578" s="9" t="str">
        <f t="shared" si="130"/>
        <v>590</v>
      </c>
      <c r="R578" s="10" t="str">
        <f t="shared" si="131"/>
        <v>Landon</v>
      </c>
      <c r="S578" s="10" t="str">
        <f t="shared" si="132"/>
        <v>Estrada</v>
      </c>
      <c r="T578" s="10" t="str">
        <f t="shared" si="133"/>
        <v>Mr</v>
      </c>
      <c r="U578" s="10" t="str">
        <f t="shared" si="134"/>
        <v>M</v>
      </c>
      <c r="V578" s="10" t="str">
        <f t="shared" si="135"/>
        <v>60</v>
      </c>
      <c r="W578" s="10" t="str">
        <f t="shared" si="136"/>
        <v>Branksome Road</v>
      </c>
      <c r="X578" s="10" t="str">
        <f t="shared" si="137"/>
        <v>ad</v>
      </c>
      <c r="Y578" s="10" t="str">
        <f t="shared" si="138"/>
        <v>Branksome Road</v>
      </c>
      <c r="Z578" s="10" t="str">
        <f t="shared" si="139"/>
        <v>Ayr</v>
      </c>
      <c r="AA578" s="10" t="str">
        <f t="shared" si="140"/>
        <v>ME</v>
      </c>
      <c r="AB578" s="11" t="str">
        <f t="shared" si="141"/>
        <v>43623</v>
      </c>
      <c r="AC578" s="10" t="str">
        <f t="shared" si="142"/>
        <v>12</v>
      </c>
      <c r="AD578" s="10" t="str">
        <f t="shared" si="143"/>
        <v>C2</v>
      </c>
      <c r="AE578" s="12" t="str">
        <f t="shared" si="144"/>
        <v/>
      </c>
    </row>
    <row r="579" spans="1:31" x14ac:dyDescent="0.25">
      <c r="A579" s="5">
        <v>591</v>
      </c>
      <c r="B579" s="6" t="s">
        <v>2132</v>
      </c>
      <c r="C579" s="6" t="s">
        <v>2133</v>
      </c>
      <c r="D579" s="6" t="s">
        <v>28</v>
      </c>
      <c r="E579" s="6" t="s">
        <v>29</v>
      </c>
      <c r="F579" s="6">
        <v>30</v>
      </c>
      <c r="G579" s="6" t="s">
        <v>2134</v>
      </c>
      <c r="H579" s="6" t="s">
        <v>1072</v>
      </c>
      <c r="I579" s="6" t="s">
        <v>1073</v>
      </c>
      <c r="J579" s="7">
        <v>43587</v>
      </c>
      <c r="K579" s="6">
        <v>56</v>
      </c>
      <c r="L579" s="6" t="s">
        <v>99</v>
      </c>
      <c r="M579" s="8"/>
      <c r="O579">
        <f t="shared" si="145"/>
        <v>0</v>
      </c>
      <c r="Q579" s="5" t="str">
        <f t="shared" si="130"/>
        <v>591</v>
      </c>
      <c r="R579" s="6" t="str">
        <f t="shared" si="131"/>
        <v>Ronnie</v>
      </c>
      <c r="S579" s="6" t="str">
        <f t="shared" si="132"/>
        <v>Savage</v>
      </c>
      <c r="T579" s="6" t="str">
        <f t="shared" si="133"/>
        <v>Mr</v>
      </c>
      <c r="U579" s="6" t="str">
        <f t="shared" si="134"/>
        <v>M</v>
      </c>
      <c r="V579" s="6" t="str">
        <f t="shared" si="135"/>
        <v>30</v>
      </c>
      <c r="W579" s="6" t="str">
        <f t="shared" si="136"/>
        <v>Brantwood Close</v>
      </c>
      <c r="X579" s="6" t="str">
        <f t="shared" si="137"/>
        <v>se</v>
      </c>
      <c r="Y579" s="6" t="str">
        <f t="shared" si="138"/>
        <v>Brantwood Close</v>
      </c>
      <c r="Z579" s="6" t="str">
        <f t="shared" si="139"/>
        <v>Bacup</v>
      </c>
      <c r="AA579" s="6" t="str">
        <f t="shared" si="140"/>
        <v>ME</v>
      </c>
      <c r="AB579" s="7" t="str">
        <f t="shared" si="141"/>
        <v>43587</v>
      </c>
      <c r="AC579" s="6" t="str">
        <f t="shared" si="142"/>
        <v>56</v>
      </c>
      <c r="AD579" s="6" t="str">
        <f t="shared" si="143"/>
        <v>E</v>
      </c>
      <c r="AE579" s="8" t="str">
        <f t="shared" si="144"/>
        <v/>
      </c>
    </row>
    <row r="580" spans="1:31" x14ac:dyDescent="0.25">
      <c r="A580" s="9">
        <v>592</v>
      </c>
      <c r="B580" s="10" t="s">
        <v>751</v>
      </c>
      <c r="C580" s="10" t="s">
        <v>2135</v>
      </c>
      <c r="D580" s="10" t="s">
        <v>28</v>
      </c>
      <c r="E580" s="10" t="s">
        <v>29</v>
      </c>
      <c r="F580" s="10">
        <v>30</v>
      </c>
      <c r="G580" s="10" t="s">
        <v>2136</v>
      </c>
      <c r="H580" s="10" t="s">
        <v>1505</v>
      </c>
      <c r="I580" s="10" t="s">
        <v>25</v>
      </c>
      <c r="J580" s="11">
        <v>44361</v>
      </c>
      <c r="K580" s="10">
        <v>31</v>
      </c>
      <c r="L580" s="10" t="s">
        <v>68</v>
      </c>
      <c r="M580" s="12"/>
      <c r="O580">
        <f t="shared" si="145"/>
        <v>0</v>
      </c>
      <c r="Q580" s="9" t="str">
        <f t="shared" si="130"/>
        <v>592</v>
      </c>
      <c r="R580" s="10" t="str">
        <f t="shared" si="131"/>
        <v>Cole</v>
      </c>
      <c r="S580" s="10" t="str">
        <f t="shared" si="132"/>
        <v>Daugherty</v>
      </c>
      <c r="T580" s="10" t="str">
        <f t="shared" si="133"/>
        <v>Mr</v>
      </c>
      <c r="U580" s="10" t="str">
        <f t="shared" si="134"/>
        <v>M</v>
      </c>
      <c r="V580" s="10" t="str">
        <f t="shared" si="135"/>
        <v>30</v>
      </c>
      <c r="W580" s="10" t="str">
        <f t="shared" si="136"/>
        <v>Brassey Road</v>
      </c>
      <c r="X580" s="10" t="str">
        <f t="shared" si="137"/>
        <v>ad</v>
      </c>
      <c r="Y580" s="10" t="str">
        <f t="shared" si="138"/>
        <v>Brassey Road</v>
      </c>
      <c r="Z580" s="10" t="str">
        <f t="shared" si="139"/>
        <v>Henley-On-Thames</v>
      </c>
      <c r="AA580" s="10" t="str">
        <f t="shared" si="140"/>
        <v>HG</v>
      </c>
      <c r="AB580" s="11" t="str">
        <f t="shared" si="141"/>
        <v>44361</v>
      </c>
      <c r="AC580" s="10" t="str">
        <f t="shared" si="142"/>
        <v>31</v>
      </c>
      <c r="AD580" s="10" t="str">
        <f t="shared" si="143"/>
        <v>A2</v>
      </c>
      <c r="AE580" s="12" t="str">
        <f t="shared" si="144"/>
        <v/>
      </c>
    </row>
    <row r="581" spans="1:31" x14ac:dyDescent="0.25">
      <c r="A581" s="5">
        <v>593</v>
      </c>
      <c r="B581" s="6" t="s">
        <v>2137</v>
      </c>
      <c r="C581" s="6" t="s">
        <v>2138</v>
      </c>
      <c r="D581" s="6" t="s">
        <v>28</v>
      </c>
      <c r="E581" s="6" t="s">
        <v>29</v>
      </c>
      <c r="F581" s="6">
        <v>30</v>
      </c>
      <c r="G581" s="6" t="s">
        <v>2139</v>
      </c>
      <c r="H581" s="6" t="s">
        <v>1847</v>
      </c>
      <c r="I581" s="6" t="s">
        <v>25</v>
      </c>
      <c r="J581" s="7">
        <v>44255</v>
      </c>
      <c r="K581" s="6">
        <v>58</v>
      </c>
      <c r="L581" s="6" t="s">
        <v>44</v>
      </c>
      <c r="M581" s="8"/>
      <c r="O581">
        <f t="shared" si="145"/>
        <v>0</v>
      </c>
      <c r="Q581" s="5" t="str">
        <f t="shared" si="130"/>
        <v>593</v>
      </c>
      <c r="R581" s="6" t="str">
        <f t="shared" si="131"/>
        <v>Leonardo</v>
      </c>
      <c r="S581" s="6" t="str">
        <f t="shared" si="132"/>
        <v>Groves</v>
      </c>
      <c r="T581" s="6" t="str">
        <f t="shared" si="133"/>
        <v>Mr</v>
      </c>
      <c r="U581" s="6" t="str">
        <f t="shared" si="134"/>
        <v>M</v>
      </c>
      <c r="V581" s="6" t="str">
        <f t="shared" si="135"/>
        <v>30</v>
      </c>
      <c r="W581" s="6" t="str">
        <f t="shared" si="136"/>
        <v>Brassey Square</v>
      </c>
      <c r="X581" s="6" t="str">
        <f t="shared" si="137"/>
        <v>re</v>
      </c>
      <c r="Y581" s="6" t="str">
        <f t="shared" si="138"/>
        <v>Brassey Square</v>
      </c>
      <c r="Z581" s="6" t="str">
        <f t="shared" si="139"/>
        <v>Henley-In-Arden</v>
      </c>
      <c r="AA581" s="6" t="str">
        <f t="shared" si="140"/>
        <v>HG</v>
      </c>
      <c r="AB581" s="7" t="str">
        <f t="shared" si="141"/>
        <v>44255</v>
      </c>
      <c r="AC581" s="6" t="str">
        <f t="shared" si="142"/>
        <v>58</v>
      </c>
      <c r="AD581" s="6" t="str">
        <f t="shared" si="143"/>
        <v>D</v>
      </c>
      <c r="AE581" s="8" t="str">
        <f t="shared" si="144"/>
        <v/>
      </c>
    </row>
    <row r="582" spans="1:31" x14ac:dyDescent="0.25">
      <c r="A582" s="9">
        <v>594</v>
      </c>
      <c r="B582" s="10" t="s">
        <v>2140</v>
      </c>
      <c r="C582" s="10" t="s">
        <v>1464</v>
      </c>
      <c r="D582" s="10" t="s">
        <v>115</v>
      </c>
      <c r="E582" s="10" t="s">
        <v>16</v>
      </c>
      <c r="F582" s="10">
        <v>30</v>
      </c>
      <c r="G582" s="10" t="s">
        <v>2141</v>
      </c>
      <c r="H582" s="10" t="s">
        <v>2142</v>
      </c>
      <c r="I582" s="10" t="s">
        <v>32</v>
      </c>
      <c r="J582" s="11">
        <v>43570</v>
      </c>
      <c r="K582" s="10">
        <v>62</v>
      </c>
      <c r="L582" s="10" t="s">
        <v>157</v>
      </c>
      <c r="M582" s="12"/>
      <c r="O582">
        <f t="shared" si="145"/>
        <v>0</v>
      </c>
      <c r="Q582" s="9" t="str">
        <f t="shared" ref="Q582:Q645" si="146">TRIM(A582)</f>
        <v>594</v>
      </c>
      <c r="R582" s="10" t="str">
        <f t="shared" ref="R582:R645" si="147">TRIM(B582)</f>
        <v>Lizabeth</v>
      </c>
      <c r="S582" s="10" t="str">
        <f t="shared" ref="S582:S645" si="148">TRIM(C582)</f>
        <v>Duffy</v>
      </c>
      <c r="T582" s="10" t="str">
        <f t="shared" ref="T582:T645" si="149">TRIM(D582)</f>
        <v>Prof</v>
      </c>
      <c r="U582" s="10" t="str">
        <f t="shared" ref="U582:U645" si="150">IF(ISNUMBER(SEARCH("f",TRIM(E582))),"F","M")</f>
        <v>F</v>
      </c>
      <c r="V582" s="10" t="str">
        <f t="shared" ref="V582:V645" si="151">TRIM(F582)</f>
        <v>30</v>
      </c>
      <c r="W582" s="10" t="str">
        <f t="shared" ref="W582:W645" si="152">SUBSTITUTE(SUBSTITUTE(SUBSTITUTE(PROPER(TRIM(G582)),"(?)","")," (No",""),"'S","'s")</f>
        <v>Brathway Road</v>
      </c>
      <c r="X582" s="10" t="str">
        <f t="shared" ref="X582:X645" si="153">RIGHT(W582,2)</f>
        <v>ad</v>
      </c>
      <c r="Y582" s="10" t="str">
        <f t="shared" ref="Y582:Y645" si="154">IF(OR(X582="St",X582="Av",X582="Pl"),SUBSTITUTE(SUBSTITUTE(SUBSTITUTE(SUBSTITUTE(SUBSTITUTE(SUBSTITUTE(SUBSTITUTE(W582,"Rd","Road"),"St","Street"),"Cls", "Close"),"Plc","Place"),"Bldgs","Buildings"),"Av","Avenue"),"Pl","Place"),SUBSTITUTE(SUBSTITUTE(SUBSTITUTE(SUBSTITUTE(SUBSTITUTE(W582,"Rd","Road"),"Cls", "Close"),"Plc","Place"),"Bldgs","Buildings"),"Crt","Court"))</f>
        <v>Brathway Road</v>
      </c>
      <c r="Z582" s="10" t="str">
        <f t="shared" ref="Z582:Z645" si="155">TRIM(H582)</f>
        <v>Oxfordshire</v>
      </c>
      <c r="AA582" s="10" t="str">
        <f t="shared" ref="AA582:AA645" si="156">TRIM(I582)</f>
        <v>WC</v>
      </c>
      <c r="AB582" s="11" t="str">
        <f t="shared" ref="AB582:AB645" si="157">TRIM(J582)</f>
        <v>43570</v>
      </c>
      <c r="AC582" s="10" t="str">
        <f t="shared" ref="AC582:AC645" si="158">TRIM(K582)</f>
        <v>62</v>
      </c>
      <c r="AD582" s="10" t="str">
        <f t="shared" ref="AD582:AD645" si="159">TRIM(L582)</f>
        <v>C3</v>
      </c>
      <c r="AE582" s="12" t="str">
        <f t="shared" ref="AE582:AE645" si="160">TRIM(M582)</f>
        <v/>
      </c>
    </row>
    <row r="583" spans="1:31" x14ac:dyDescent="0.25">
      <c r="A583" s="5">
        <v>595</v>
      </c>
      <c r="B583" s="6" t="s">
        <v>2143</v>
      </c>
      <c r="C583" s="6" t="s">
        <v>2144</v>
      </c>
      <c r="D583" s="6" t="s">
        <v>28</v>
      </c>
      <c r="E583" s="6" t="s">
        <v>29</v>
      </c>
      <c r="F583" s="6">
        <v>60</v>
      </c>
      <c r="G583" s="6" t="s">
        <v>2145</v>
      </c>
      <c r="H583" s="6" t="s">
        <v>2146</v>
      </c>
      <c r="I583" s="6" t="s">
        <v>32</v>
      </c>
      <c r="J583" s="7">
        <v>44508</v>
      </c>
      <c r="K583" s="6">
        <v>67</v>
      </c>
      <c r="L583" s="6" t="s">
        <v>99</v>
      </c>
      <c r="M583" s="8"/>
      <c r="O583">
        <f t="shared" si="145"/>
        <v>0</v>
      </c>
      <c r="Q583" s="5" t="str">
        <f t="shared" si="146"/>
        <v>595</v>
      </c>
      <c r="R583" s="6" t="str">
        <f t="shared" si="147"/>
        <v>Eldon</v>
      </c>
      <c r="S583" s="6" t="str">
        <f t="shared" si="148"/>
        <v>Livingston</v>
      </c>
      <c r="T583" s="6" t="str">
        <f t="shared" si="149"/>
        <v>Mr</v>
      </c>
      <c r="U583" s="6" t="str">
        <f t="shared" si="150"/>
        <v>M</v>
      </c>
      <c r="V583" s="6" t="str">
        <f t="shared" si="151"/>
        <v>60</v>
      </c>
      <c r="W583" s="6" t="str">
        <f t="shared" si="152"/>
        <v>Bray Drive</v>
      </c>
      <c r="X583" s="6" t="str">
        <f t="shared" si="153"/>
        <v>ve</v>
      </c>
      <c r="Y583" s="6" t="str">
        <f t="shared" si="154"/>
        <v>Bray Drive</v>
      </c>
      <c r="Z583" s="6" t="str">
        <f t="shared" si="155"/>
        <v>Newbridge</v>
      </c>
      <c r="AA583" s="6" t="str">
        <f t="shared" si="156"/>
        <v>WC</v>
      </c>
      <c r="AB583" s="7" t="str">
        <f t="shared" si="157"/>
        <v>44508</v>
      </c>
      <c r="AC583" s="6" t="str">
        <f t="shared" si="158"/>
        <v>67</v>
      </c>
      <c r="AD583" s="6" t="str">
        <f t="shared" si="159"/>
        <v>E</v>
      </c>
      <c r="AE583" s="8" t="str">
        <f t="shared" si="160"/>
        <v/>
      </c>
    </row>
    <row r="584" spans="1:31" x14ac:dyDescent="0.25">
      <c r="A584" s="9">
        <v>596</v>
      </c>
      <c r="B584" s="10" t="s">
        <v>2147</v>
      </c>
      <c r="C584" s="10" t="s">
        <v>2148</v>
      </c>
      <c r="D584" s="10" t="s">
        <v>15</v>
      </c>
      <c r="E584" s="10" t="s">
        <v>16</v>
      </c>
      <c r="F584" s="10">
        <v>90</v>
      </c>
      <c r="G584" s="10" t="s">
        <v>2149</v>
      </c>
      <c r="H584" s="10" t="s">
        <v>907</v>
      </c>
      <c r="I584" s="10" t="s">
        <v>908</v>
      </c>
      <c r="J584" s="11">
        <v>43876</v>
      </c>
      <c r="K584" s="10">
        <v>87</v>
      </c>
      <c r="L584" s="10" t="s">
        <v>68</v>
      </c>
      <c r="M584" s="12"/>
      <c r="O584">
        <f t="shared" si="145"/>
        <v>0</v>
      </c>
      <c r="Q584" s="9" t="str">
        <f t="shared" si="146"/>
        <v>596</v>
      </c>
      <c r="R584" s="10" t="str">
        <f t="shared" si="147"/>
        <v>Sade</v>
      </c>
      <c r="S584" s="10" t="str">
        <f t="shared" si="148"/>
        <v>Aragon</v>
      </c>
      <c r="T584" s="10" t="str">
        <f t="shared" si="149"/>
        <v>Mrs</v>
      </c>
      <c r="U584" s="10" t="str">
        <f t="shared" si="150"/>
        <v>F</v>
      </c>
      <c r="V584" s="10" t="str">
        <f t="shared" si="151"/>
        <v>90</v>
      </c>
      <c r="W584" s="10" t="str">
        <f t="shared" si="152"/>
        <v>Brayard Road</v>
      </c>
      <c r="X584" s="10" t="str">
        <f t="shared" si="153"/>
        <v>ad</v>
      </c>
      <c r="Y584" s="10" t="str">
        <f t="shared" si="154"/>
        <v>Brayard Road</v>
      </c>
      <c r="Z584" s="10" t="str">
        <f t="shared" si="155"/>
        <v>Abergavenny</v>
      </c>
      <c r="AA584" s="10" t="str">
        <f t="shared" si="156"/>
        <v>AB</v>
      </c>
      <c r="AB584" s="11" t="str">
        <f t="shared" si="157"/>
        <v>43876</v>
      </c>
      <c r="AC584" s="10" t="str">
        <f t="shared" si="158"/>
        <v>87</v>
      </c>
      <c r="AD584" s="10" t="str">
        <f t="shared" si="159"/>
        <v>A2</v>
      </c>
      <c r="AE584" s="12" t="str">
        <f t="shared" si="160"/>
        <v/>
      </c>
    </row>
    <row r="585" spans="1:31" x14ac:dyDescent="0.25">
      <c r="A585" s="5">
        <v>597</v>
      </c>
      <c r="B585" s="6" t="s">
        <v>2150</v>
      </c>
      <c r="C585" s="6" t="s">
        <v>2151</v>
      </c>
      <c r="D585" s="6" t="s">
        <v>49</v>
      </c>
      <c r="E585" s="6" t="s">
        <v>16</v>
      </c>
      <c r="F585" s="6">
        <v>30</v>
      </c>
      <c r="G585" s="6" t="s">
        <v>2152</v>
      </c>
      <c r="H585" s="6" t="s">
        <v>2153</v>
      </c>
      <c r="I585" s="6" t="s">
        <v>1816</v>
      </c>
      <c r="J585" s="7">
        <v>43857</v>
      </c>
      <c r="K585" s="6">
        <v>24</v>
      </c>
      <c r="L585" s="6" t="s">
        <v>62</v>
      </c>
      <c r="M585" s="8"/>
      <c r="O585">
        <f t="shared" si="145"/>
        <v>0</v>
      </c>
      <c r="Q585" s="5" t="str">
        <f t="shared" si="146"/>
        <v>597</v>
      </c>
      <c r="R585" s="6" t="str">
        <f t="shared" si="147"/>
        <v>Rosena</v>
      </c>
      <c r="S585" s="6" t="str">
        <f t="shared" si="148"/>
        <v>Burgos</v>
      </c>
      <c r="T585" s="6" t="str">
        <f t="shared" si="149"/>
        <v>Miss</v>
      </c>
      <c r="U585" s="6" t="str">
        <f t="shared" si="150"/>
        <v>F</v>
      </c>
      <c r="V585" s="6" t="str">
        <f t="shared" si="151"/>
        <v>30</v>
      </c>
      <c r="W585" s="6" t="str">
        <f t="shared" si="152"/>
        <v>Bream Close</v>
      </c>
      <c r="X585" s="6" t="str">
        <f t="shared" si="153"/>
        <v>se</v>
      </c>
      <c r="Y585" s="6" t="str">
        <f t="shared" si="154"/>
        <v>Bream Close</v>
      </c>
      <c r="Z585" s="6" t="str">
        <f t="shared" si="155"/>
        <v>Bodorgan</v>
      </c>
      <c r="AA585" s="6" t="str">
        <f t="shared" si="156"/>
        <v>PL</v>
      </c>
      <c r="AB585" s="7" t="str">
        <f t="shared" si="157"/>
        <v>43857</v>
      </c>
      <c r="AC585" s="6" t="str">
        <f t="shared" si="158"/>
        <v>24</v>
      </c>
      <c r="AD585" s="6" t="str">
        <f t="shared" si="159"/>
        <v>C4</v>
      </c>
      <c r="AE585" s="8" t="str">
        <f t="shared" si="160"/>
        <v/>
      </c>
    </row>
    <row r="586" spans="1:31" x14ac:dyDescent="0.25">
      <c r="A586" s="9">
        <v>598</v>
      </c>
      <c r="B586" s="10" t="s">
        <v>2154</v>
      </c>
      <c r="C586" s="10" t="s">
        <v>1905</v>
      </c>
      <c r="D586" s="10" t="s">
        <v>90</v>
      </c>
      <c r="E586" s="10" t="s">
        <v>16</v>
      </c>
      <c r="F586" s="10">
        <v>30</v>
      </c>
      <c r="G586" s="10" t="s">
        <v>2155</v>
      </c>
      <c r="H586" s="10" t="s">
        <v>1961</v>
      </c>
      <c r="I586" s="10" t="s">
        <v>32</v>
      </c>
      <c r="J586" s="11">
        <v>44456</v>
      </c>
      <c r="K586" s="10">
        <v>77</v>
      </c>
      <c r="L586" s="10" t="s">
        <v>52</v>
      </c>
      <c r="M586" s="12"/>
      <c r="O586">
        <f t="shared" ref="O586:O649" si="161">COUNTBLANK(A586:L586)+COUNTIF(K586,0)</f>
        <v>0</v>
      </c>
      <c r="Q586" s="9" t="str">
        <f t="shared" si="146"/>
        <v>598</v>
      </c>
      <c r="R586" s="10" t="str">
        <f t="shared" si="147"/>
        <v>Cecilia</v>
      </c>
      <c r="S586" s="10" t="str">
        <f t="shared" si="148"/>
        <v>Pacheco</v>
      </c>
      <c r="T586" s="10" t="str">
        <f t="shared" si="149"/>
        <v>Dr</v>
      </c>
      <c r="U586" s="10" t="str">
        <f t="shared" si="150"/>
        <v>F</v>
      </c>
      <c r="V586" s="10" t="str">
        <f t="shared" si="151"/>
        <v>30</v>
      </c>
      <c r="W586" s="10" t="str">
        <f t="shared" si="152"/>
        <v>Brechin Plc+F1570</v>
      </c>
      <c r="X586" s="10" t="str">
        <f t="shared" si="153"/>
        <v>70</v>
      </c>
      <c r="Y586" s="10" t="str">
        <f t="shared" si="154"/>
        <v>Brechin Place+F1570</v>
      </c>
      <c r="Z586" s="10" t="str">
        <f t="shared" si="155"/>
        <v>Sheringham</v>
      </c>
      <c r="AA586" s="10" t="str">
        <f t="shared" si="156"/>
        <v>WC</v>
      </c>
      <c r="AB586" s="11" t="str">
        <f t="shared" si="157"/>
        <v>44456</v>
      </c>
      <c r="AC586" s="10" t="str">
        <f t="shared" si="158"/>
        <v>77</v>
      </c>
      <c r="AD586" s="10" t="str">
        <f t="shared" si="159"/>
        <v>A1</v>
      </c>
      <c r="AE586" s="12" t="str">
        <f t="shared" si="160"/>
        <v/>
      </c>
    </row>
    <row r="587" spans="1:31" x14ac:dyDescent="0.25">
      <c r="A587" s="5">
        <v>599</v>
      </c>
      <c r="B587" s="6" t="s">
        <v>2156</v>
      </c>
      <c r="C587" s="6" t="s">
        <v>2157</v>
      </c>
      <c r="D587" s="6" t="s">
        <v>28</v>
      </c>
      <c r="E587" s="6" t="s">
        <v>29</v>
      </c>
      <c r="F587" s="6">
        <v>60</v>
      </c>
      <c r="G587" s="6" t="s">
        <v>2158</v>
      </c>
      <c r="H587" s="6" t="s">
        <v>2159</v>
      </c>
      <c r="I587" s="6" t="s">
        <v>32</v>
      </c>
      <c r="J587" s="7">
        <v>44440</v>
      </c>
      <c r="K587" s="6">
        <v>65</v>
      </c>
      <c r="L587" s="6" t="s">
        <v>33</v>
      </c>
      <c r="M587" s="8"/>
      <c r="O587">
        <f t="shared" si="161"/>
        <v>0</v>
      </c>
      <c r="Q587" s="5" t="str">
        <f t="shared" si="146"/>
        <v>599</v>
      </c>
      <c r="R587" s="6" t="str">
        <f t="shared" si="147"/>
        <v>Rob</v>
      </c>
      <c r="S587" s="6" t="str">
        <f t="shared" si="148"/>
        <v>Erickson</v>
      </c>
      <c r="T587" s="6" t="str">
        <f t="shared" si="149"/>
        <v>Mr</v>
      </c>
      <c r="U587" s="6" t="str">
        <f t="shared" si="150"/>
        <v>M</v>
      </c>
      <c r="V587" s="6" t="str">
        <f t="shared" si="151"/>
        <v>60</v>
      </c>
      <c r="W587" s="6" t="str">
        <f t="shared" si="152"/>
        <v>Brecknock Street</v>
      </c>
      <c r="X587" s="6" t="str">
        <f t="shared" si="153"/>
        <v>et</v>
      </c>
      <c r="Y587" s="6" t="str">
        <f t="shared" si="154"/>
        <v>Brecknock Street</v>
      </c>
      <c r="Z587" s="6" t="str">
        <f t="shared" si="155"/>
        <v>Rayleigh</v>
      </c>
      <c r="AA587" s="6" t="str">
        <f t="shared" si="156"/>
        <v>WC</v>
      </c>
      <c r="AB587" s="7" t="str">
        <f t="shared" si="157"/>
        <v>44440</v>
      </c>
      <c r="AC587" s="6" t="str">
        <f t="shared" si="158"/>
        <v>65</v>
      </c>
      <c r="AD587" s="6" t="str">
        <f t="shared" si="159"/>
        <v>A3</v>
      </c>
      <c r="AE587" s="8" t="str">
        <f t="shared" si="160"/>
        <v/>
      </c>
    </row>
    <row r="588" spans="1:31" x14ac:dyDescent="0.25">
      <c r="A588" s="9">
        <v>600</v>
      </c>
      <c r="B588" s="10" t="s">
        <v>2160</v>
      </c>
      <c r="C588" s="10" t="s">
        <v>649</v>
      </c>
      <c r="D588" s="10" t="s">
        <v>15</v>
      </c>
      <c r="E588" s="10" t="s">
        <v>16</v>
      </c>
      <c r="F588" s="10">
        <v>90</v>
      </c>
      <c r="G588" s="10" t="s">
        <v>2161</v>
      </c>
      <c r="H588" s="10" t="s">
        <v>2162</v>
      </c>
      <c r="I588" s="10" t="s">
        <v>32</v>
      </c>
      <c r="J588" s="11">
        <v>43939</v>
      </c>
      <c r="K588" s="10">
        <v>6</v>
      </c>
      <c r="L588" s="10" t="s">
        <v>52</v>
      </c>
      <c r="M588" s="12"/>
      <c r="O588">
        <f t="shared" si="161"/>
        <v>0</v>
      </c>
      <c r="Q588" s="9" t="str">
        <f t="shared" si="146"/>
        <v>600</v>
      </c>
      <c r="R588" s="10" t="str">
        <f t="shared" si="147"/>
        <v>Francie</v>
      </c>
      <c r="S588" s="10" t="str">
        <f t="shared" si="148"/>
        <v>Barton</v>
      </c>
      <c r="T588" s="10" t="str">
        <f t="shared" si="149"/>
        <v>Mrs</v>
      </c>
      <c r="U588" s="10" t="str">
        <f t="shared" si="150"/>
        <v>F</v>
      </c>
      <c r="V588" s="10" t="str">
        <f t="shared" si="151"/>
        <v>90</v>
      </c>
      <c r="W588" s="10" t="str">
        <f t="shared" si="152"/>
        <v>Brent Terrace</v>
      </c>
      <c r="X588" s="10" t="str">
        <f t="shared" si="153"/>
        <v>ce</v>
      </c>
      <c r="Y588" s="10" t="str">
        <f t="shared" si="154"/>
        <v>Brent Terrace</v>
      </c>
      <c r="Z588" s="10" t="str">
        <f t="shared" si="155"/>
        <v>Stevenage</v>
      </c>
      <c r="AA588" s="10" t="str">
        <f t="shared" si="156"/>
        <v>WC</v>
      </c>
      <c r="AB588" s="11" t="str">
        <f t="shared" si="157"/>
        <v>43939</v>
      </c>
      <c r="AC588" s="10" t="str">
        <f t="shared" si="158"/>
        <v>6</v>
      </c>
      <c r="AD588" s="10" t="str">
        <f t="shared" si="159"/>
        <v>A1</v>
      </c>
      <c r="AE588" s="12" t="str">
        <f t="shared" si="160"/>
        <v/>
      </c>
    </row>
    <row r="589" spans="1:31" x14ac:dyDescent="0.25">
      <c r="A589" s="5">
        <v>601</v>
      </c>
      <c r="B589" s="6" t="s">
        <v>2163</v>
      </c>
      <c r="C589" s="6" t="s">
        <v>2164</v>
      </c>
      <c r="D589" s="6" t="s">
        <v>49</v>
      </c>
      <c r="E589" s="6" t="s">
        <v>16</v>
      </c>
      <c r="F589" s="6">
        <v>90</v>
      </c>
      <c r="G589" s="6" t="s">
        <v>2165</v>
      </c>
      <c r="H589" s="6" t="s">
        <v>1760</v>
      </c>
      <c r="I589" s="6" t="s">
        <v>32</v>
      </c>
      <c r="J589" s="7">
        <v>43519</v>
      </c>
      <c r="K589" s="6">
        <v>67</v>
      </c>
      <c r="L589" s="6" t="s">
        <v>52</v>
      </c>
      <c r="M589" s="8"/>
      <c r="O589">
        <f t="shared" si="161"/>
        <v>0</v>
      </c>
      <c r="Q589" s="5" t="str">
        <f t="shared" si="146"/>
        <v>601</v>
      </c>
      <c r="R589" s="6" t="str">
        <f t="shared" si="147"/>
        <v>Adelaida</v>
      </c>
      <c r="S589" s="6" t="str">
        <f t="shared" si="148"/>
        <v>Walter</v>
      </c>
      <c r="T589" s="6" t="str">
        <f t="shared" si="149"/>
        <v>Miss</v>
      </c>
      <c r="U589" s="6" t="str">
        <f t="shared" si="150"/>
        <v>F</v>
      </c>
      <c r="V589" s="6" t="str">
        <f t="shared" si="151"/>
        <v>90</v>
      </c>
      <c r="W589" s="6" t="str">
        <f t="shared" si="152"/>
        <v>Brent Way</v>
      </c>
      <c r="X589" s="6" t="str">
        <f t="shared" si="153"/>
        <v>ay</v>
      </c>
      <c r="Y589" s="6" t="str">
        <f t="shared" si="154"/>
        <v>Brent Way</v>
      </c>
      <c r="Z589" s="6" t="str">
        <f t="shared" si="155"/>
        <v>Newton Aycliffe</v>
      </c>
      <c r="AA589" s="6" t="str">
        <f t="shared" si="156"/>
        <v>WC</v>
      </c>
      <c r="AB589" s="7" t="str">
        <f t="shared" si="157"/>
        <v>43519</v>
      </c>
      <c r="AC589" s="6" t="str">
        <f t="shared" si="158"/>
        <v>67</v>
      </c>
      <c r="AD589" s="6" t="str">
        <f t="shared" si="159"/>
        <v>A1</v>
      </c>
      <c r="AE589" s="8" t="str">
        <f t="shared" si="160"/>
        <v/>
      </c>
    </row>
    <row r="590" spans="1:31" x14ac:dyDescent="0.25">
      <c r="A590" s="9">
        <v>602</v>
      </c>
      <c r="B590" s="10" t="s">
        <v>2166</v>
      </c>
      <c r="C590" s="10" t="s">
        <v>2167</v>
      </c>
      <c r="D590" s="10" t="s">
        <v>15</v>
      </c>
      <c r="E590" s="10" t="s">
        <v>16</v>
      </c>
      <c r="F590" s="10">
        <v>60</v>
      </c>
      <c r="G590" s="10" t="s">
        <v>2168</v>
      </c>
      <c r="H590" s="10" t="s">
        <v>2169</v>
      </c>
      <c r="I590" s="10" t="s">
        <v>291</v>
      </c>
      <c r="J590" s="11">
        <v>43679</v>
      </c>
      <c r="K590" s="10">
        <v>59</v>
      </c>
      <c r="L590" s="10" t="s">
        <v>33</v>
      </c>
      <c r="M590" s="12"/>
      <c r="O590">
        <f t="shared" si="161"/>
        <v>0</v>
      </c>
      <c r="Q590" s="9" t="str">
        <f t="shared" si="146"/>
        <v>602</v>
      </c>
      <c r="R590" s="10" t="str">
        <f t="shared" si="147"/>
        <v>Masako</v>
      </c>
      <c r="S590" s="10" t="str">
        <f t="shared" si="148"/>
        <v>Vera</v>
      </c>
      <c r="T590" s="10" t="str">
        <f t="shared" si="149"/>
        <v>Mrs</v>
      </c>
      <c r="U590" s="10" t="str">
        <f t="shared" si="150"/>
        <v>F</v>
      </c>
      <c r="V590" s="10" t="str">
        <f t="shared" si="151"/>
        <v>60</v>
      </c>
      <c r="W590" s="10" t="str">
        <f t="shared" si="152"/>
        <v>Brenthouse Road</v>
      </c>
      <c r="X590" s="10" t="str">
        <f t="shared" si="153"/>
        <v>ad</v>
      </c>
      <c r="Y590" s="10" t="str">
        <f t="shared" si="154"/>
        <v>Brenthouse Road</v>
      </c>
      <c r="Z590" s="10" t="str">
        <f t="shared" si="155"/>
        <v>Leamington Spa</v>
      </c>
      <c r="AA590" s="10" t="str">
        <f t="shared" si="156"/>
        <v>HS</v>
      </c>
      <c r="AB590" s="11" t="str">
        <f t="shared" si="157"/>
        <v>43679</v>
      </c>
      <c r="AC590" s="10" t="str">
        <f t="shared" si="158"/>
        <v>59</v>
      </c>
      <c r="AD590" s="10" t="str">
        <f t="shared" si="159"/>
        <v>A3</v>
      </c>
      <c r="AE590" s="12" t="str">
        <f t="shared" si="160"/>
        <v/>
      </c>
    </row>
    <row r="591" spans="1:31" x14ac:dyDescent="0.25">
      <c r="A591" s="5">
        <v>603</v>
      </c>
      <c r="B591" s="6" t="s">
        <v>2170</v>
      </c>
      <c r="C591" s="6" t="s">
        <v>2171</v>
      </c>
      <c r="D591" s="6" t="s">
        <v>49</v>
      </c>
      <c r="E591" s="6" t="s">
        <v>16</v>
      </c>
      <c r="F591" s="6">
        <v>60</v>
      </c>
      <c r="G591" s="6" t="s">
        <v>2172</v>
      </c>
      <c r="H591" s="6" t="s">
        <v>2173</v>
      </c>
      <c r="I591" s="6" t="s">
        <v>122</v>
      </c>
      <c r="J591" s="7">
        <v>43868</v>
      </c>
      <c r="K591" s="6">
        <v>35</v>
      </c>
      <c r="L591" s="6" t="s">
        <v>62</v>
      </c>
      <c r="M591" s="8"/>
      <c r="O591">
        <f t="shared" si="161"/>
        <v>0</v>
      </c>
      <c r="Q591" s="5" t="str">
        <f t="shared" si="146"/>
        <v>603</v>
      </c>
      <c r="R591" s="6" t="str">
        <f t="shared" si="147"/>
        <v>Brande</v>
      </c>
      <c r="S591" s="6" t="str">
        <f t="shared" si="148"/>
        <v>Doherty</v>
      </c>
      <c r="T591" s="6" t="str">
        <f t="shared" si="149"/>
        <v>Miss</v>
      </c>
      <c r="U591" s="6" t="str">
        <f t="shared" si="150"/>
        <v>F</v>
      </c>
      <c r="V591" s="6" t="str">
        <f t="shared" si="151"/>
        <v>60</v>
      </c>
      <c r="W591" s="6" t="str">
        <f t="shared" si="152"/>
        <v>Brett Villas</v>
      </c>
      <c r="X591" s="6" t="str">
        <f t="shared" si="153"/>
        <v>as</v>
      </c>
      <c r="Y591" s="6" t="str">
        <f t="shared" si="154"/>
        <v>Brett Villas</v>
      </c>
      <c r="Z591" s="6" t="str">
        <f t="shared" si="155"/>
        <v>Llandrindod Wells</v>
      </c>
      <c r="AA591" s="6" t="str">
        <f t="shared" si="156"/>
        <v>WN</v>
      </c>
      <c r="AB591" s="7" t="str">
        <f t="shared" si="157"/>
        <v>43868</v>
      </c>
      <c r="AC591" s="6" t="str">
        <f t="shared" si="158"/>
        <v>35</v>
      </c>
      <c r="AD591" s="6" t="str">
        <f t="shared" si="159"/>
        <v>C4</v>
      </c>
      <c r="AE591" s="8" t="str">
        <f t="shared" si="160"/>
        <v/>
      </c>
    </row>
    <row r="592" spans="1:31" x14ac:dyDescent="0.25">
      <c r="A592" s="9">
        <v>604</v>
      </c>
      <c r="B592" s="10" t="s">
        <v>2174</v>
      </c>
      <c r="C592" s="10" t="s">
        <v>808</v>
      </c>
      <c r="D592" s="10" t="s">
        <v>28</v>
      </c>
      <c r="E592" s="10" t="s">
        <v>29</v>
      </c>
      <c r="F592" s="10">
        <v>90</v>
      </c>
      <c r="G592" s="10" t="s">
        <v>2175</v>
      </c>
      <c r="H592" s="10" t="s">
        <v>2176</v>
      </c>
      <c r="I592" s="10" t="s">
        <v>185</v>
      </c>
      <c r="J592" s="11">
        <v>43810</v>
      </c>
      <c r="K592" s="10">
        <v>56</v>
      </c>
      <c r="L592" s="10" t="s">
        <v>20</v>
      </c>
      <c r="M592" s="12"/>
      <c r="O592">
        <f t="shared" si="161"/>
        <v>0</v>
      </c>
      <c r="Q592" s="9" t="str">
        <f t="shared" si="146"/>
        <v>604</v>
      </c>
      <c r="R592" s="10" t="str">
        <f t="shared" si="147"/>
        <v>Darron</v>
      </c>
      <c r="S592" s="10" t="str">
        <f t="shared" si="148"/>
        <v>Field</v>
      </c>
      <c r="T592" s="10" t="str">
        <f t="shared" si="149"/>
        <v>Mr</v>
      </c>
      <c r="U592" s="10" t="str">
        <f t="shared" si="150"/>
        <v>M</v>
      </c>
      <c r="V592" s="10" t="str">
        <f t="shared" si="151"/>
        <v>90</v>
      </c>
      <c r="W592" s="10" t="str">
        <f t="shared" si="152"/>
        <v>Brettenham Road</v>
      </c>
      <c r="X592" s="10" t="str">
        <f t="shared" si="153"/>
        <v>ad</v>
      </c>
      <c r="Y592" s="10" t="str">
        <f t="shared" si="154"/>
        <v>Brettenham Road</v>
      </c>
      <c r="Z592" s="10" t="str">
        <f t="shared" si="155"/>
        <v>Ellon</v>
      </c>
      <c r="AA592" s="10" t="str">
        <f t="shared" si="156"/>
        <v>HX</v>
      </c>
      <c r="AB592" s="11" t="str">
        <f t="shared" si="157"/>
        <v>43810</v>
      </c>
      <c r="AC592" s="10" t="str">
        <f t="shared" si="158"/>
        <v>56</v>
      </c>
      <c r="AD592" s="10" t="str">
        <f t="shared" si="159"/>
        <v>B</v>
      </c>
      <c r="AE592" s="12" t="str">
        <f t="shared" si="160"/>
        <v/>
      </c>
    </row>
    <row r="593" spans="1:31" x14ac:dyDescent="0.25">
      <c r="A593" s="5">
        <v>605</v>
      </c>
      <c r="B593" s="6" t="s">
        <v>2177</v>
      </c>
      <c r="C593" s="6" t="s">
        <v>2079</v>
      </c>
      <c r="D593" s="6" t="s">
        <v>49</v>
      </c>
      <c r="E593" s="6" t="s">
        <v>16</v>
      </c>
      <c r="F593" s="6">
        <v>60</v>
      </c>
      <c r="G593" s="6" t="s">
        <v>2175</v>
      </c>
      <c r="H593" s="6" t="s">
        <v>686</v>
      </c>
      <c r="I593" s="6" t="s">
        <v>32</v>
      </c>
      <c r="J593" s="7">
        <v>44491</v>
      </c>
      <c r="K593" s="6">
        <v>104</v>
      </c>
      <c r="L593" s="6" t="s">
        <v>39</v>
      </c>
      <c r="M593" s="8"/>
      <c r="O593">
        <f t="shared" si="161"/>
        <v>0</v>
      </c>
      <c r="Q593" s="5" t="str">
        <f t="shared" si="146"/>
        <v>605</v>
      </c>
      <c r="R593" s="6" t="str">
        <f t="shared" si="147"/>
        <v>Onita</v>
      </c>
      <c r="S593" s="6" t="str">
        <f t="shared" si="148"/>
        <v>Souza</v>
      </c>
      <c r="T593" s="6" t="str">
        <f t="shared" si="149"/>
        <v>Miss</v>
      </c>
      <c r="U593" s="6" t="str">
        <f t="shared" si="150"/>
        <v>F</v>
      </c>
      <c r="V593" s="6" t="str">
        <f t="shared" si="151"/>
        <v>60</v>
      </c>
      <c r="W593" s="6" t="str">
        <f t="shared" si="152"/>
        <v>Brettenham Road</v>
      </c>
      <c r="X593" s="6" t="str">
        <f t="shared" si="153"/>
        <v>ad</v>
      </c>
      <c r="Y593" s="6" t="str">
        <f t="shared" si="154"/>
        <v>Brettenham Road</v>
      </c>
      <c r="Z593" s="6" t="str">
        <f t="shared" si="155"/>
        <v>Shipston-On-Stour</v>
      </c>
      <c r="AA593" s="6" t="str">
        <f t="shared" si="156"/>
        <v>WC</v>
      </c>
      <c r="AB593" s="7" t="str">
        <f t="shared" si="157"/>
        <v>44491</v>
      </c>
      <c r="AC593" s="6" t="str">
        <f t="shared" si="158"/>
        <v>104</v>
      </c>
      <c r="AD593" s="6" t="str">
        <f t="shared" si="159"/>
        <v>C1</v>
      </c>
      <c r="AE593" s="8" t="str">
        <f t="shared" si="160"/>
        <v/>
      </c>
    </row>
    <row r="594" spans="1:31" x14ac:dyDescent="0.25">
      <c r="A594" s="9">
        <v>606</v>
      </c>
      <c r="B594" s="10" t="s">
        <v>247</v>
      </c>
      <c r="C594" s="10" t="s">
        <v>2178</v>
      </c>
      <c r="D594" s="10" t="s">
        <v>49</v>
      </c>
      <c r="E594" s="10" t="s">
        <v>16</v>
      </c>
      <c r="F594" s="10">
        <v>90</v>
      </c>
      <c r="G594" s="10" t="s">
        <v>2179</v>
      </c>
      <c r="H594" s="10" t="s">
        <v>2111</v>
      </c>
      <c r="I594" s="10" t="s">
        <v>38</v>
      </c>
      <c r="J594" s="11">
        <v>43736</v>
      </c>
      <c r="K594" s="10">
        <v>51</v>
      </c>
      <c r="L594" s="10" t="s">
        <v>52</v>
      </c>
      <c r="M594" s="12"/>
      <c r="O594">
        <f t="shared" si="161"/>
        <v>0</v>
      </c>
      <c r="Q594" s="9" t="str">
        <f t="shared" si="146"/>
        <v>606</v>
      </c>
      <c r="R594" s="10" t="str">
        <f t="shared" si="147"/>
        <v>Jason</v>
      </c>
      <c r="S594" s="10" t="str">
        <f t="shared" si="148"/>
        <v>Sewell</v>
      </c>
      <c r="T594" s="10" t="str">
        <f t="shared" si="149"/>
        <v>Miss</v>
      </c>
      <c r="U594" s="10" t="str">
        <f t="shared" si="150"/>
        <v>F</v>
      </c>
      <c r="V594" s="10" t="str">
        <f t="shared" si="151"/>
        <v>90</v>
      </c>
      <c r="W594" s="10" t="str">
        <f t="shared" si="152"/>
        <v>Brewers Lane</v>
      </c>
      <c r="X594" s="10" t="str">
        <f t="shared" si="153"/>
        <v>ne</v>
      </c>
      <c r="Y594" s="10" t="str">
        <f t="shared" si="154"/>
        <v>Brewers Lane</v>
      </c>
      <c r="Z594" s="10" t="str">
        <f t="shared" si="155"/>
        <v>Dronfield</v>
      </c>
      <c r="AA594" s="10" t="str">
        <f t="shared" si="156"/>
        <v>RM</v>
      </c>
      <c r="AB594" s="11" t="str">
        <f t="shared" si="157"/>
        <v>43736</v>
      </c>
      <c r="AC594" s="10" t="str">
        <f t="shared" si="158"/>
        <v>51</v>
      </c>
      <c r="AD594" s="10" t="str">
        <f t="shared" si="159"/>
        <v>A1</v>
      </c>
      <c r="AE594" s="12" t="str">
        <f t="shared" si="160"/>
        <v/>
      </c>
    </row>
    <row r="595" spans="1:31" x14ac:dyDescent="0.25">
      <c r="A595" s="5">
        <v>607</v>
      </c>
      <c r="B595" s="6" t="s">
        <v>1983</v>
      </c>
      <c r="C595" s="6" t="s">
        <v>651</v>
      </c>
      <c r="D595" s="6" t="s">
        <v>28</v>
      </c>
      <c r="E595" s="6" t="s">
        <v>29</v>
      </c>
      <c r="F595" s="6">
        <v>60</v>
      </c>
      <c r="G595" s="6" t="s">
        <v>2179</v>
      </c>
      <c r="H595" s="6" t="s">
        <v>2180</v>
      </c>
      <c r="I595" s="6" t="s">
        <v>32</v>
      </c>
      <c r="J595" s="7">
        <v>43819</v>
      </c>
      <c r="K595" s="6">
        <v>64</v>
      </c>
      <c r="L595" s="6" t="s">
        <v>39</v>
      </c>
      <c r="M595" s="8"/>
      <c r="O595">
        <f t="shared" si="161"/>
        <v>0</v>
      </c>
      <c r="Q595" s="5" t="str">
        <f t="shared" si="146"/>
        <v>607</v>
      </c>
      <c r="R595" s="6" t="str">
        <f t="shared" si="147"/>
        <v>Donald</v>
      </c>
      <c r="S595" s="6" t="str">
        <f t="shared" si="148"/>
        <v>London</v>
      </c>
      <c r="T595" s="6" t="str">
        <f t="shared" si="149"/>
        <v>Mr</v>
      </c>
      <c r="U595" s="6" t="str">
        <f t="shared" si="150"/>
        <v>M</v>
      </c>
      <c r="V595" s="6" t="str">
        <f t="shared" si="151"/>
        <v>60</v>
      </c>
      <c r="W595" s="6" t="str">
        <f t="shared" si="152"/>
        <v>Brewers Lane</v>
      </c>
      <c r="X595" s="6" t="str">
        <f t="shared" si="153"/>
        <v>ne</v>
      </c>
      <c r="Y595" s="6" t="str">
        <f t="shared" si="154"/>
        <v>Brewers Lane</v>
      </c>
      <c r="Z595" s="6" t="str">
        <f t="shared" si="155"/>
        <v>West Calder</v>
      </c>
      <c r="AA595" s="6" t="str">
        <f t="shared" si="156"/>
        <v>WC</v>
      </c>
      <c r="AB595" s="7" t="str">
        <f t="shared" si="157"/>
        <v>43819</v>
      </c>
      <c r="AC595" s="6" t="str">
        <f t="shared" si="158"/>
        <v>64</v>
      </c>
      <c r="AD595" s="6" t="str">
        <f t="shared" si="159"/>
        <v>C1</v>
      </c>
      <c r="AE595" s="8" t="str">
        <f t="shared" si="160"/>
        <v/>
      </c>
    </row>
    <row r="596" spans="1:31" x14ac:dyDescent="0.25">
      <c r="A596" s="9">
        <v>608</v>
      </c>
      <c r="B596" s="10" t="s">
        <v>2181</v>
      </c>
      <c r="C596" s="10" t="s">
        <v>766</v>
      </c>
      <c r="D596" s="10" t="s">
        <v>28</v>
      </c>
      <c r="E596" s="10" t="s">
        <v>29</v>
      </c>
      <c r="F596" s="10">
        <v>30</v>
      </c>
      <c r="G596" s="10" t="s">
        <v>2182</v>
      </c>
      <c r="H596" s="10" t="s">
        <v>175</v>
      </c>
      <c r="I596" s="10" t="s">
        <v>176</v>
      </c>
      <c r="J596" s="11">
        <v>43650</v>
      </c>
      <c r="K596" s="10">
        <v>49</v>
      </c>
      <c r="L596" s="10" t="s">
        <v>157</v>
      </c>
      <c r="M596" s="12"/>
      <c r="O596">
        <f t="shared" si="161"/>
        <v>0</v>
      </c>
      <c r="Q596" s="9" t="str">
        <f t="shared" si="146"/>
        <v>608</v>
      </c>
      <c r="R596" s="10" t="str">
        <f t="shared" si="147"/>
        <v>Hayden</v>
      </c>
      <c r="S596" s="10" t="str">
        <f t="shared" si="148"/>
        <v>Clinton</v>
      </c>
      <c r="T596" s="10" t="str">
        <f t="shared" si="149"/>
        <v>Mr</v>
      </c>
      <c r="U596" s="10" t="str">
        <f t="shared" si="150"/>
        <v>M</v>
      </c>
      <c r="V596" s="10" t="str">
        <f t="shared" si="151"/>
        <v>30</v>
      </c>
      <c r="W596" s="10" t="str">
        <f t="shared" si="152"/>
        <v>Brewer's Quay</v>
      </c>
      <c r="X596" s="10" t="str">
        <f t="shared" si="153"/>
        <v>ay</v>
      </c>
      <c r="Y596" s="10" t="str">
        <f t="shared" si="154"/>
        <v>Brewer's Quay</v>
      </c>
      <c r="Z596" s="10" t="str">
        <f t="shared" si="155"/>
        <v>Cramlington</v>
      </c>
      <c r="AA596" s="10" t="str">
        <f t="shared" si="156"/>
        <v>CW</v>
      </c>
      <c r="AB596" s="11" t="str">
        <f t="shared" si="157"/>
        <v>43650</v>
      </c>
      <c r="AC596" s="10" t="str">
        <f t="shared" si="158"/>
        <v>49</v>
      </c>
      <c r="AD596" s="10" t="str">
        <f t="shared" si="159"/>
        <v>C3</v>
      </c>
      <c r="AE596" s="12" t="str">
        <f t="shared" si="160"/>
        <v/>
      </c>
    </row>
    <row r="597" spans="1:31" x14ac:dyDescent="0.25">
      <c r="A597" s="5">
        <v>609</v>
      </c>
      <c r="B597" s="6" t="s">
        <v>646</v>
      </c>
      <c r="C597" s="6" t="s">
        <v>1765</v>
      </c>
      <c r="D597" s="6" t="s">
        <v>49</v>
      </c>
      <c r="E597" s="6" t="s">
        <v>16</v>
      </c>
      <c r="F597" s="6">
        <v>60</v>
      </c>
      <c r="G597" s="6" t="s">
        <v>2183</v>
      </c>
      <c r="H597" s="6" t="s">
        <v>2184</v>
      </c>
      <c r="I597" s="6" t="s">
        <v>32</v>
      </c>
      <c r="J597" s="7">
        <v>43516</v>
      </c>
      <c r="K597" s="6">
        <v>53</v>
      </c>
      <c r="L597" s="6" t="s">
        <v>39</v>
      </c>
      <c r="M597" s="8"/>
      <c r="O597">
        <f t="shared" si="161"/>
        <v>0</v>
      </c>
      <c r="Q597" s="5" t="str">
        <f t="shared" si="146"/>
        <v>609</v>
      </c>
      <c r="R597" s="6" t="str">
        <f t="shared" si="147"/>
        <v>Valerie</v>
      </c>
      <c r="S597" s="6" t="str">
        <f t="shared" si="148"/>
        <v>William</v>
      </c>
      <c r="T597" s="6" t="str">
        <f t="shared" si="149"/>
        <v>Miss</v>
      </c>
      <c r="U597" s="6" t="str">
        <f t="shared" si="150"/>
        <v>F</v>
      </c>
      <c r="V597" s="6" t="str">
        <f t="shared" si="151"/>
        <v>60</v>
      </c>
      <c r="W597" s="6" t="str">
        <f t="shared" si="152"/>
        <v>Brewers Street</v>
      </c>
      <c r="X597" s="6" t="str">
        <f t="shared" si="153"/>
        <v>et</v>
      </c>
      <c r="Y597" s="6" t="str">
        <f t="shared" si="154"/>
        <v>Brewers Street</v>
      </c>
      <c r="Z597" s="6" t="str">
        <f t="shared" si="155"/>
        <v>Pulborough</v>
      </c>
      <c r="AA597" s="6" t="str">
        <f t="shared" si="156"/>
        <v>WC</v>
      </c>
      <c r="AB597" s="7" t="str">
        <f t="shared" si="157"/>
        <v>43516</v>
      </c>
      <c r="AC597" s="6" t="str">
        <f t="shared" si="158"/>
        <v>53</v>
      </c>
      <c r="AD597" s="6" t="str">
        <f t="shared" si="159"/>
        <v>C1</v>
      </c>
      <c r="AE597" s="8" t="str">
        <f t="shared" si="160"/>
        <v/>
      </c>
    </row>
    <row r="598" spans="1:31" x14ac:dyDescent="0.25">
      <c r="A598" s="9">
        <v>610</v>
      </c>
      <c r="B598" s="10" t="s">
        <v>83</v>
      </c>
      <c r="C598" s="10" t="s">
        <v>2185</v>
      </c>
      <c r="D598" s="10" t="s">
        <v>28</v>
      </c>
      <c r="E598" s="10" t="s">
        <v>29</v>
      </c>
      <c r="F598" s="10">
        <v>90</v>
      </c>
      <c r="G598" s="10" t="s">
        <v>2186</v>
      </c>
      <c r="H598" s="10" t="s">
        <v>2011</v>
      </c>
      <c r="I598" s="10" t="s">
        <v>2012</v>
      </c>
      <c r="J598" s="11">
        <v>44396</v>
      </c>
      <c r="K598" s="10">
        <v>100</v>
      </c>
      <c r="L598" s="10" t="s">
        <v>20</v>
      </c>
      <c r="M598" s="12"/>
      <c r="O598">
        <f t="shared" si="161"/>
        <v>0</v>
      </c>
      <c r="Q598" s="9" t="str">
        <f t="shared" si="146"/>
        <v>610</v>
      </c>
      <c r="R598" s="10" t="str">
        <f t="shared" si="147"/>
        <v>Daron</v>
      </c>
      <c r="S598" s="10" t="str">
        <f t="shared" si="148"/>
        <v>Levine</v>
      </c>
      <c r="T598" s="10" t="str">
        <f t="shared" si="149"/>
        <v>Mr</v>
      </c>
      <c r="U598" s="10" t="str">
        <f t="shared" si="150"/>
        <v>M</v>
      </c>
      <c r="V598" s="10" t="str">
        <f t="shared" si="151"/>
        <v>90</v>
      </c>
      <c r="W598" s="10" t="str">
        <f t="shared" si="152"/>
        <v>Brewhouse Road</v>
      </c>
      <c r="X598" s="10" t="str">
        <f t="shared" si="153"/>
        <v>ad</v>
      </c>
      <c r="Y598" s="10" t="str">
        <f t="shared" si="154"/>
        <v>Brewhouse Road</v>
      </c>
      <c r="Z598" s="10" t="str">
        <f t="shared" si="155"/>
        <v>Brecon</v>
      </c>
      <c r="AA598" s="10" t="str">
        <f t="shared" si="156"/>
        <v>NN</v>
      </c>
      <c r="AB598" s="11" t="str">
        <f t="shared" si="157"/>
        <v>44396</v>
      </c>
      <c r="AC598" s="10" t="str">
        <f t="shared" si="158"/>
        <v>100</v>
      </c>
      <c r="AD598" s="10" t="str">
        <f t="shared" si="159"/>
        <v>B</v>
      </c>
      <c r="AE598" s="12" t="str">
        <f t="shared" si="160"/>
        <v/>
      </c>
    </row>
    <row r="599" spans="1:31" x14ac:dyDescent="0.25">
      <c r="A599" s="5">
        <v>611</v>
      </c>
      <c r="B599" s="6" t="s">
        <v>2187</v>
      </c>
      <c r="C599" s="6" t="s">
        <v>2188</v>
      </c>
      <c r="D599" s="6" t="s">
        <v>28</v>
      </c>
      <c r="E599" s="6" t="s">
        <v>29</v>
      </c>
      <c r="F599" s="6">
        <v>90</v>
      </c>
      <c r="G599" s="6" t="s">
        <v>2186</v>
      </c>
      <c r="H599" s="6" t="s">
        <v>2189</v>
      </c>
      <c r="I599" s="6" t="s">
        <v>32</v>
      </c>
      <c r="J599" s="7">
        <v>43535</v>
      </c>
      <c r="K599" s="6">
        <v>57</v>
      </c>
      <c r="L599" s="6" t="s">
        <v>62</v>
      </c>
      <c r="M599" s="8"/>
      <c r="O599">
        <f t="shared" si="161"/>
        <v>0</v>
      </c>
      <c r="Q599" s="5" t="str">
        <f t="shared" si="146"/>
        <v>611</v>
      </c>
      <c r="R599" s="6" t="str">
        <f t="shared" si="147"/>
        <v>Elliott</v>
      </c>
      <c r="S599" s="6" t="str">
        <f t="shared" si="148"/>
        <v>Jenkins</v>
      </c>
      <c r="T599" s="6" t="str">
        <f t="shared" si="149"/>
        <v>Mr</v>
      </c>
      <c r="U599" s="6" t="str">
        <f t="shared" si="150"/>
        <v>M</v>
      </c>
      <c r="V599" s="6" t="str">
        <f t="shared" si="151"/>
        <v>90</v>
      </c>
      <c r="W599" s="6" t="str">
        <f t="shared" si="152"/>
        <v>Brewhouse Road</v>
      </c>
      <c r="X599" s="6" t="str">
        <f t="shared" si="153"/>
        <v>ad</v>
      </c>
      <c r="Y599" s="6" t="str">
        <f t="shared" si="154"/>
        <v>Brewhouse Road</v>
      </c>
      <c r="Z599" s="6" t="str">
        <f t="shared" si="155"/>
        <v>Wadebridge</v>
      </c>
      <c r="AA599" s="6" t="str">
        <f t="shared" si="156"/>
        <v>WC</v>
      </c>
      <c r="AB599" s="7" t="str">
        <f t="shared" si="157"/>
        <v>43535</v>
      </c>
      <c r="AC599" s="6" t="str">
        <f t="shared" si="158"/>
        <v>57</v>
      </c>
      <c r="AD599" s="6" t="str">
        <f t="shared" si="159"/>
        <v>C4</v>
      </c>
      <c r="AE599" s="8" t="str">
        <f t="shared" si="160"/>
        <v/>
      </c>
    </row>
    <row r="600" spans="1:31" x14ac:dyDescent="0.25">
      <c r="A600" s="9">
        <v>612</v>
      </c>
      <c r="B600" s="10" t="s">
        <v>2190</v>
      </c>
      <c r="C600" s="10" t="s">
        <v>453</v>
      </c>
      <c r="D600" s="10" t="s">
        <v>28</v>
      </c>
      <c r="E600" s="10" t="s">
        <v>29</v>
      </c>
      <c r="F600" s="10">
        <v>60</v>
      </c>
      <c r="G600" s="10" t="s">
        <v>2191</v>
      </c>
      <c r="H600" s="10" t="s">
        <v>541</v>
      </c>
      <c r="I600" s="10" t="s">
        <v>171</v>
      </c>
      <c r="J600" s="11">
        <v>44054</v>
      </c>
      <c r="K600" s="10">
        <v>46</v>
      </c>
      <c r="L600" s="10" t="s">
        <v>62</v>
      </c>
      <c r="M600" s="12"/>
      <c r="O600">
        <f t="shared" si="161"/>
        <v>0</v>
      </c>
      <c r="Q600" s="9" t="str">
        <f t="shared" si="146"/>
        <v>612</v>
      </c>
      <c r="R600" s="10" t="str">
        <f t="shared" si="147"/>
        <v>Jake</v>
      </c>
      <c r="S600" s="10" t="str">
        <f t="shared" si="148"/>
        <v>Harding</v>
      </c>
      <c r="T600" s="10" t="str">
        <f t="shared" si="149"/>
        <v>Mr</v>
      </c>
      <c r="U600" s="10" t="str">
        <f t="shared" si="150"/>
        <v>M</v>
      </c>
      <c r="V600" s="10" t="str">
        <f t="shared" si="151"/>
        <v>60</v>
      </c>
      <c r="W600" s="10" t="str">
        <f t="shared" si="152"/>
        <v>Brewhouse Walk</v>
      </c>
      <c r="X600" s="10" t="str">
        <f t="shared" si="153"/>
        <v>lk</v>
      </c>
      <c r="Y600" s="10" t="str">
        <f t="shared" si="154"/>
        <v>Brewhouse Walk</v>
      </c>
      <c r="Z600" s="10" t="str">
        <f t="shared" si="155"/>
        <v>Coalville</v>
      </c>
      <c r="AA600" s="10" t="str">
        <f t="shared" si="156"/>
        <v>PR</v>
      </c>
      <c r="AB600" s="11" t="str">
        <f t="shared" si="157"/>
        <v>44054</v>
      </c>
      <c r="AC600" s="10" t="str">
        <f t="shared" si="158"/>
        <v>46</v>
      </c>
      <c r="AD600" s="10" t="str">
        <f t="shared" si="159"/>
        <v>C4</v>
      </c>
      <c r="AE600" s="12" t="str">
        <f t="shared" si="160"/>
        <v/>
      </c>
    </row>
    <row r="601" spans="1:31" x14ac:dyDescent="0.25">
      <c r="A601" s="5">
        <v>613</v>
      </c>
      <c r="B601" s="6" t="s">
        <v>2192</v>
      </c>
      <c r="C601" s="6" t="s">
        <v>2193</v>
      </c>
      <c r="D601" s="6" t="s">
        <v>90</v>
      </c>
      <c r="E601" s="6" t="s">
        <v>16</v>
      </c>
      <c r="F601" s="6">
        <v>30</v>
      </c>
      <c r="G601" s="6" t="s">
        <v>2194</v>
      </c>
      <c r="H601" s="6" t="s">
        <v>1576</v>
      </c>
      <c r="I601" s="6" t="s">
        <v>176</v>
      </c>
      <c r="J601" s="7">
        <v>43919</v>
      </c>
      <c r="K601" s="6">
        <v>34</v>
      </c>
      <c r="L601" s="6" t="s">
        <v>52</v>
      </c>
      <c r="M601" s="8"/>
      <c r="O601">
        <f t="shared" si="161"/>
        <v>0</v>
      </c>
      <c r="Q601" s="5" t="str">
        <f t="shared" si="146"/>
        <v>613</v>
      </c>
      <c r="R601" s="6" t="str">
        <f t="shared" si="147"/>
        <v>Bethanie</v>
      </c>
      <c r="S601" s="6" t="str">
        <f t="shared" si="148"/>
        <v>Travis</v>
      </c>
      <c r="T601" s="6" t="str">
        <f t="shared" si="149"/>
        <v>Dr</v>
      </c>
      <c r="U601" s="6" t="str">
        <f t="shared" si="150"/>
        <v>F</v>
      </c>
      <c r="V601" s="6" t="str">
        <f t="shared" si="151"/>
        <v>30</v>
      </c>
      <c r="W601" s="6" t="str">
        <f t="shared" si="152"/>
        <v>Brewhouse Yard</v>
      </c>
      <c r="X601" s="6" t="str">
        <f t="shared" si="153"/>
        <v>rd</v>
      </c>
      <c r="Y601" s="6" t="str">
        <f t="shared" si="154"/>
        <v>Brewhouse Yard</v>
      </c>
      <c r="Z601" s="6" t="str">
        <f t="shared" si="155"/>
        <v>Cornhill-On-Tweed</v>
      </c>
      <c r="AA601" s="6" t="str">
        <f t="shared" si="156"/>
        <v>CW</v>
      </c>
      <c r="AB601" s="7" t="str">
        <f t="shared" si="157"/>
        <v>43919</v>
      </c>
      <c r="AC601" s="6" t="str">
        <f t="shared" si="158"/>
        <v>34</v>
      </c>
      <c r="AD601" s="6" t="str">
        <f t="shared" si="159"/>
        <v>A1</v>
      </c>
      <c r="AE601" s="8" t="str">
        <f t="shared" si="160"/>
        <v/>
      </c>
    </row>
    <row r="602" spans="1:31" x14ac:dyDescent="0.25">
      <c r="A602" s="9">
        <v>614</v>
      </c>
      <c r="B602" s="10" t="s">
        <v>2195</v>
      </c>
      <c r="C602" s="10" t="s">
        <v>2188</v>
      </c>
      <c r="D602" s="10" t="s">
        <v>49</v>
      </c>
      <c r="E602" s="10" t="s">
        <v>16</v>
      </c>
      <c r="F602" s="10">
        <v>30</v>
      </c>
      <c r="G602" s="10" t="s">
        <v>2194</v>
      </c>
      <c r="H602" s="10" t="s">
        <v>1313</v>
      </c>
      <c r="I602" s="10" t="s">
        <v>32</v>
      </c>
      <c r="J602" s="11">
        <v>43517</v>
      </c>
      <c r="K602" s="10">
        <v>75</v>
      </c>
      <c r="L602" s="10" t="s">
        <v>39</v>
      </c>
      <c r="M602" s="12"/>
      <c r="O602">
        <f t="shared" si="161"/>
        <v>0</v>
      </c>
      <c r="Q602" s="9" t="str">
        <f t="shared" si="146"/>
        <v>614</v>
      </c>
      <c r="R602" s="10" t="str">
        <f t="shared" si="147"/>
        <v>Merry</v>
      </c>
      <c r="S602" s="10" t="str">
        <f t="shared" si="148"/>
        <v>Jenkins</v>
      </c>
      <c r="T602" s="10" t="str">
        <f t="shared" si="149"/>
        <v>Miss</v>
      </c>
      <c r="U602" s="10" t="str">
        <f t="shared" si="150"/>
        <v>F</v>
      </c>
      <c r="V602" s="10" t="str">
        <f t="shared" si="151"/>
        <v>30</v>
      </c>
      <c r="W602" s="10" t="str">
        <f t="shared" si="152"/>
        <v>Brewhouse Yard</v>
      </c>
      <c r="X602" s="10" t="str">
        <f t="shared" si="153"/>
        <v>rd</v>
      </c>
      <c r="Y602" s="10" t="str">
        <f t="shared" si="154"/>
        <v>Brewhouse Yard</v>
      </c>
      <c r="Z602" s="10" t="str">
        <f t="shared" si="155"/>
        <v>Settle</v>
      </c>
      <c r="AA602" s="10" t="str">
        <f t="shared" si="156"/>
        <v>WC</v>
      </c>
      <c r="AB602" s="11" t="str">
        <f t="shared" si="157"/>
        <v>43517</v>
      </c>
      <c r="AC602" s="10" t="str">
        <f t="shared" si="158"/>
        <v>75</v>
      </c>
      <c r="AD602" s="10" t="str">
        <f t="shared" si="159"/>
        <v>C1</v>
      </c>
      <c r="AE602" s="12" t="str">
        <f t="shared" si="160"/>
        <v/>
      </c>
    </row>
    <row r="603" spans="1:31" x14ac:dyDescent="0.25">
      <c r="A603" s="5">
        <v>615</v>
      </c>
      <c r="B603" s="6" t="s">
        <v>2196</v>
      </c>
      <c r="C603" s="6" t="s">
        <v>2197</v>
      </c>
      <c r="D603" s="6" t="s">
        <v>28</v>
      </c>
      <c r="E603" s="6" t="s">
        <v>29</v>
      </c>
      <c r="F603" s="6">
        <v>30</v>
      </c>
      <c r="G603" s="6" t="s">
        <v>2198</v>
      </c>
      <c r="H603" s="6" t="s">
        <v>716</v>
      </c>
      <c r="I603" s="6" t="s">
        <v>682</v>
      </c>
      <c r="J603" s="7">
        <v>44409</v>
      </c>
      <c r="K603" s="6">
        <v>82</v>
      </c>
      <c r="L603" s="6" t="s">
        <v>78</v>
      </c>
      <c r="M603" s="8"/>
      <c r="O603">
        <f t="shared" si="161"/>
        <v>0</v>
      </c>
      <c r="Q603" s="5" t="str">
        <f t="shared" si="146"/>
        <v>615</v>
      </c>
      <c r="R603" s="6" t="str">
        <f t="shared" si="147"/>
        <v>Rodney</v>
      </c>
      <c r="S603" s="6" t="str">
        <f t="shared" si="148"/>
        <v>Rogers</v>
      </c>
      <c r="T603" s="6" t="str">
        <f t="shared" si="149"/>
        <v>Mr</v>
      </c>
      <c r="U603" s="6" t="str">
        <f t="shared" si="150"/>
        <v>M</v>
      </c>
      <c r="V603" s="6" t="str">
        <f t="shared" si="151"/>
        <v>30</v>
      </c>
      <c r="W603" s="6" t="str">
        <f t="shared" si="152"/>
        <v>Brewster Road</v>
      </c>
      <c r="X603" s="6" t="str">
        <f t="shared" si="153"/>
        <v>ad</v>
      </c>
      <c r="Y603" s="6" t="str">
        <f t="shared" si="154"/>
        <v>Brewster Road</v>
      </c>
      <c r="Z603" s="6" t="str">
        <f t="shared" si="155"/>
        <v>Benfleet</v>
      </c>
      <c r="AA603" s="6" t="str">
        <f t="shared" si="156"/>
        <v>DA</v>
      </c>
      <c r="AB603" s="7" t="str">
        <f t="shared" si="157"/>
        <v>44409</v>
      </c>
      <c r="AC603" s="6" t="str">
        <f t="shared" si="158"/>
        <v>82</v>
      </c>
      <c r="AD603" s="6" t="str">
        <f t="shared" si="159"/>
        <v>C2</v>
      </c>
      <c r="AE603" s="8" t="str">
        <f t="shared" si="160"/>
        <v/>
      </c>
    </row>
    <row r="604" spans="1:31" x14ac:dyDescent="0.25">
      <c r="A604" s="5">
        <v>617</v>
      </c>
      <c r="B604" s="6" t="s">
        <v>2199</v>
      </c>
      <c r="C604" s="6" t="s">
        <v>2200</v>
      </c>
      <c r="D604" s="6" t="s">
        <v>28</v>
      </c>
      <c r="E604" s="6" t="s">
        <v>29</v>
      </c>
      <c r="F604" s="6">
        <v>30</v>
      </c>
      <c r="G604" s="6" t="s">
        <v>2201</v>
      </c>
      <c r="H604" s="6" t="s">
        <v>2202</v>
      </c>
      <c r="I604" s="6" t="s">
        <v>32</v>
      </c>
      <c r="J604" s="7">
        <v>43510</v>
      </c>
      <c r="K604" s="6">
        <v>25</v>
      </c>
      <c r="L604" s="6" t="s">
        <v>33</v>
      </c>
      <c r="M604" s="8"/>
      <c r="O604">
        <f t="shared" si="161"/>
        <v>0</v>
      </c>
      <c r="Q604" s="5" t="str">
        <f t="shared" si="146"/>
        <v>617</v>
      </c>
      <c r="R604" s="6" t="str">
        <f t="shared" si="147"/>
        <v>Lamar</v>
      </c>
      <c r="S604" s="6" t="str">
        <f t="shared" si="148"/>
        <v>Pendleton</v>
      </c>
      <c r="T604" s="6" t="str">
        <f t="shared" si="149"/>
        <v>Mr</v>
      </c>
      <c r="U604" s="6" t="str">
        <f t="shared" si="150"/>
        <v>M</v>
      </c>
      <c r="V604" s="6" t="str">
        <f t="shared" si="151"/>
        <v>30</v>
      </c>
      <c r="W604" s="6" t="str">
        <f t="shared" si="152"/>
        <v>Briary Close</v>
      </c>
      <c r="X604" s="6" t="str">
        <f t="shared" si="153"/>
        <v>se</v>
      </c>
      <c r="Y604" s="6" t="str">
        <f t="shared" si="154"/>
        <v>Briary Close</v>
      </c>
      <c r="Z604" s="6" t="str">
        <f t="shared" si="155"/>
        <v>Portland</v>
      </c>
      <c r="AA604" s="6" t="str">
        <f t="shared" si="156"/>
        <v>WC</v>
      </c>
      <c r="AB604" s="7" t="str">
        <f t="shared" si="157"/>
        <v>43510</v>
      </c>
      <c r="AC604" s="6" t="str">
        <f t="shared" si="158"/>
        <v>25</v>
      </c>
      <c r="AD604" s="6" t="str">
        <f t="shared" si="159"/>
        <v>A3</v>
      </c>
      <c r="AE604" s="8" t="str">
        <f t="shared" si="160"/>
        <v/>
      </c>
    </row>
    <row r="605" spans="1:31" x14ac:dyDescent="0.25">
      <c r="A605" s="9">
        <v>618</v>
      </c>
      <c r="B605" s="10" t="s">
        <v>2203</v>
      </c>
      <c r="C605" s="10" t="s">
        <v>1977</v>
      </c>
      <c r="D605" s="10" t="s">
        <v>28</v>
      </c>
      <c r="E605" s="10" t="s">
        <v>29</v>
      </c>
      <c r="F605" s="10">
        <v>90</v>
      </c>
      <c r="G605" s="10" t="s">
        <v>2204</v>
      </c>
      <c r="H605" s="10" t="s">
        <v>135</v>
      </c>
      <c r="I605" s="10" t="s">
        <v>32</v>
      </c>
      <c r="J605" s="11">
        <v>44359</v>
      </c>
      <c r="K605" s="10">
        <v>6</v>
      </c>
      <c r="L605" s="10" t="s">
        <v>33</v>
      </c>
      <c r="M605" s="12"/>
      <c r="O605">
        <f t="shared" si="161"/>
        <v>0</v>
      </c>
      <c r="Q605" s="9" t="str">
        <f t="shared" si="146"/>
        <v>618</v>
      </c>
      <c r="R605" s="10" t="str">
        <f t="shared" si="147"/>
        <v>Myron</v>
      </c>
      <c r="S605" s="10" t="str">
        <f t="shared" si="148"/>
        <v>Brooks</v>
      </c>
      <c r="T605" s="10" t="str">
        <f t="shared" si="149"/>
        <v>Mr</v>
      </c>
      <c r="U605" s="10" t="str">
        <f t="shared" si="150"/>
        <v>M</v>
      </c>
      <c r="V605" s="10" t="str">
        <f t="shared" si="151"/>
        <v>90</v>
      </c>
      <c r="W605" s="10" t="str">
        <f t="shared" si="152"/>
        <v>Briary Lane</v>
      </c>
      <c r="X605" s="10" t="str">
        <f t="shared" si="153"/>
        <v>ne</v>
      </c>
      <c r="Y605" s="10" t="str">
        <f t="shared" si="154"/>
        <v>Briary Lane</v>
      </c>
      <c r="Z605" s="10" t="str">
        <f t="shared" si="155"/>
        <v>West Yorkshire</v>
      </c>
      <c r="AA605" s="10" t="str">
        <f t="shared" si="156"/>
        <v>WC</v>
      </c>
      <c r="AB605" s="11" t="str">
        <f t="shared" si="157"/>
        <v>44359</v>
      </c>
      <c r="AC605" s="10" t="str">
        <f t="shared" si="158"/>
        <v>6</v>
      </c>
      <c r="AD605" s="10" t="str">
        <f t="shared" si="159"/>
        <v>A3</v>
      </c>
      <c r="AE605" s="12" t="str">
        <f t="shared" si="160"/>
        <v/>
      </c>
    </row>
    <row r="606" spans="1:31" x14ac:dyDescent="0.25">
      <c r="A606" s="5">
        <v>619</v>
      </c>
      <c r="B606" s="6" t="s">
        <v>492</v>
      </c>
      <c r="C606" s="6" t="s">
        <v>1942</v>
      </c>
      <c r="D606" s="6" t="s">
        <v>28</v>
      </c>
      <c r="E606" s="6" t="s">
        <v>29</v>
      </c>
      <c r="F606" s="6">
        <v>60</v>
      </c>
      <c r="G606" s="6" t="s">
        <v>2205</v>
      </c>
      <c r="H606" s="6" t="s">
        <v>1739</v>
      </c>
      <c r="I606" s="6" t="s">
        <v>291</v>
      </c>
      <c r="J606" s="7">
        <v>43510</v>
      </c>
      <c r="K606" s="6">
        <v>78</v>
      </c>
      <c r="L606" s="6" t="s">
        <v>33</v>
      </c>
      <c r="M606" s="8"/>
      <c r="O606">
        <f t="shared" si="161"/>
        <v>0</v>
      </c>
      <c r="Q606" s="5" t="str">
        <f t="shared" si="146"/>
        <v>619</v>
      </c>
      <c r="R606" s="6" t="str">
        <f t="shared" si="147"/>
        <v>Kevin</v>
      </c>
      <c r="S606" s="6" t="str">
        <f t="shared" si="148"/>
        <v>Hatcher</v>
      </c>
      <c r="T606" s="6" t="str">
        <f t="shared" si="149"/>
        <v>Mr</v>
      </c>
      <c r="U606" s="6" t="str">
        <f t="shared" si="150"/>
        <v>M</v>
      </c>
      <c r="V606" s="6" t="str">
        <f t="shared" si="151"/>
        <v>60</v>
      </c>
      <c r="W606" s="6" t="str">
        <f t="shared" si="152"/>
        <v>Bridge Close</v>
      </c>
      <c r="X606" s="6" t="str">
        <f t="shared" si="153"/>
        <v>se</v>
      </c>
      <c r="Y606" s="6" t="str">
        <f t="shared" si="154"/>
        <v>Bridge Close</v>
      </c>
      <c r="Z606" s="6" t="str">
        <f t="shared" si="155"/>
        <v>Keighley</v>
      </c>
      <c r="AA606" s="6" t="str">
        <f t="shared" si="156"/>
        <v>HS</v>
      </c>
      <c r="AB606" s="7" t="str">
        <f t="shared" si="157"/>
        <v>43510</v>
      </c>
      <c r="AC606" s="6" t="str">
        <f t="shared" si="158"/>
        <v>78</v>
      </c>
      <c r="AD606" s="6" t="str">
        <f t="shared" si="159"/>
        <v>A3</v>
      </c>
      <c r="AE606" s="8" t="str">
        <f t="shared" si="160"/>
        <v/>
      </c>
    </row>
    <row r="607" spans="1:31" x14ac:dyDescent="0.25">
      <c r="A607" s="9">
        <v>620</v>
      </c>
      <c r="B607" s="10" t="s">
        <v>132</v>
      </c>
      <c r="C607" s="10" t="s">
        <v>2206</v>
      </c>
      <c r="D607" s="10" t="s">
        <v>28</v>
      </c>
      <c r="E607" s="10" t="s">
        <v>29</v>
      </c>
      <c r="F607" s="10">
        <v>60</v>
      </c>
      <c r="G607" s="10" t="s">
        <v>2207</v>
      </c>
      <c r="H607" s="10" t="s">
        <v>2208</v>
      </c>
      <c r="I607" s="10" t="s">
        <v>171</v>
      </c>
      <c r="J607" s="11">
        <v>43830</v>
      </c>
      <c r="K607" s="10">
        <v>10</v>
      </c>
      <c r="L607" s="10" t="s">
        <v>39</v>
      </c>
      <c r="M607" s="12"/>
      <c r="O607">
        <f t="shared" si="161"/>
        <v>0</v>
      </c>
      <c r="Q607" s="9" t="str">
        <f t="shared" si="146"/>
        <v>620</v>
      </c>
      <c r="R607" s="10" t="str">
        <f t="shared" si="147"/>
        <v>Anderson</v>
      </c>
      <c r="S607" s="10" t="str">
        <f t="shared" si="148"/>
        <v>Lusk</v>
      </c>
      <c r="T607" s="10" t="str">
        <f t="shared" si="149"/>
        <v>Mr</v>
      </c>
      <c r="U607" s="10" t="str">
        <f t="shared" si="150"/>
        <v>M</v>
      </c>
      <c r="V607" s="10" t="str">
        <f t="shared" si="151"/>
        <v>60</v>
      </c>
      <c r="W607" s="10" t="str">
        <f t="shared" si="152"/>
        <v>Bridge Lane</v>
      </c>
      <c r="X607" s="10" t="str">
        <f t="shared" si="153"/>
        <v>ne</v>
      </c>
      <c r="Y607" s="10" t="str">
        <f t="shared" si="154"/>
        <v>Bridge Lane</v>
      </c>
      <c r="Z607" s="10" t="str">
        <f t="shared" si="155"/>
        <v>Colchester</v>
      </c>
      <c r="AA607" s="10" t="str">
        <f t="shared" si="156"/>
        <v>PR</v>
      </c>
      <c r="AB607" s="11" t="str">
        <f t="shared" si="157"/>
        <v>43830</v>
      </c>
      <c r="AC607" s="10" t="str">
        <f t="shared" si="158"/>
        <v>10</v>
      </c>
      <c r="AD607" s="10" t="str">
        <f t="shared" si="159"/>
        <v>C1</v>
      </c>
      <c r="AE607" s="12" t="str">
        <f t="shared" si="160"/>
        <v/>
      </c>
    </row>
    <row r="608" spans="1:31" x14ac:dyDescent="0.25">
      <c r="A608" s="5">
        <v>621</v>
      </c>
      <c r="B608" s="6" t="s">
        <v>2209</v>
      </c>
      <c r="C608" s="6" t="s">
        <v>2210</v>
      </c>
      <c r="D608" s="6" t="s">
        <v>15</v>
      </c>
      <c r="E608" s="6" t="s">
        <v>16</v>
      </c>
      <c r="F608" s="6">
        <v>90</v>
      </c>
      <c r="G608" s="6" t="s">
        <v>2211</v>
      </c>
      <c r="H608" s="6" t="s">
        <v>1320</v>
      </c>
      <c r="I608" s="6" t="s">
        <v>185</v>
      </c>
      <c r="J608" s="7">
        <v>44437</v>
      </c>
      <c r="K608" s="6">
        <v>46</v>
      </c>
      <c r="L608" s="6" t="s">
        <v>99</v>
      </c>
      <c r="M608" s="8"/>
      <c r="O608">
        <f t="shared" si="161"/>
        <v>0</v>
      </c>
      <c r="Q608" s="5" t="str">
        <f t="shared" si="146"/>
        <v>621</v>
      </c>
      <c r="R608" s="6" t="str">
        <f t="shared" si="147"/>
        <v>Kathie</v>
      </c>
      <c r="S608" s="6" t="str">
        <f t="shared" si="148"/>
        <v>Blackburn</v>
      </c>
      <c r="T608" s="6" t="str">
        <f t="shared" si="149"/>
        <v>Mrs</v>
      </c>
      <c r="U608" s="6" t="str">
        <f t="shared" si="150"/>
        <v>F</v>
      </c>
      <c r="V608" s="6" t="str">
        <f t="shared" si="151"/>
        <v>90</v>
      </c>
      <c r="W608" s="6" t="str">
        <f t="shared" si="152"/>
        <v>Bridge Place</v>
      </c>
      <c r="X608" s="6" t="str">
        <f t="shared" si="153"/>
        <v>ce</v>
      </c>
      <c r="Y608" s="6" t="str">
        <f t="shared" si="154"/>
        <v>Bridge Place</v>
      </c>
      <c r="Z608" s="6" t="str">
        <f t="shared" si="155"/>
        <v>Exmouth</v>
      </c>
      <c r="AA608" s="6" t="str">
        <f t="shared" si="156"/>
        <v>HX</v>
      </c>
      <c r="AB608" s="7" t="str">
        <f t="shared" si="157"/>
        <v>44437</v>
      </c>
      <c r="AC608" s="6" t="str">
        <f t="shared" si="158"/>
        <v>46</v>
      </c>
      <c r="AD608" s="6" t="str">
        <f t="shared" si="159"/>
        <v>E</v>
      </c>
      <c r="AE608" s="8" t="str">
        <f t="shared" si="160"/>
        <v/>
      </c>
    </row>
    <row r="609" spans="1:31" x14ac:dyDescent="0.25">
      <c r="A609" s="9">
        <v>622</v>
      </c>
      <c r="B609" s="10" t="s">
        <v>2212</v>
      </c>
      <c r="C609" s="10" t="s">
        <v>2213</v>
      </c>
      <c r="D609" s="10" t="s">
        <v>49</v>
      </c>
      <c r="E609" s="10" t="s">
        <v>16</v>
      </c>
      <c r="F609" s="10">
        <v>90</v>
      </c>
      <c r="G609" s="10" t="s">
        <v>2214</v>
      </c>
      <c r="H609" s="10" t="s">
        <v>637</v>
      </c>
      <c r="I609" s="10" t="s">
        <v>291</v>
      </c>
      <c r="J609" s="11">
        <v>44129</v>
      </c>
      <c r="K609" s="10">
        <v>62</v>
      </c>
      <c r="L609" s="10" t="s">
        <v>33</v>
      </c>
      <c r="M609" s="12"/>
      <c r="O609">
        <f t="shared" si="161"/>
        <v>0</v>
      </c>
      <c r="Q609" s="9" t="str">
        <f t="shared" si="146"/>
        <v>622</v>
      </c>
      <c r="R609" s="10" t="str">
        <f t="shared" si="147"/>
        <v>Maude</v>
      </c>
      <c r="S609" s="10" t="str">
        <f t="shared" si="148"/>
        <v>Jefferson</v>
      </c>
      <c r="T609" s="10" t="str">
        <f t="shared" si="149"/>
        <v>Miss</v>
      </c>
      <c r="U609" s="10" t="str">
        <f t="shared" si="150"/>
        <v>F</v>
      </c>
      <c r="V609" s="10" t="str">
        <f t="shared" si="151"/>
        <v>90</v>
      </c>
      <c r="W609" s="10" t="str">
        <f t="shared" si="152"/>
        <v>Bridgwater Road</v>
      </c>
      <c r="X609" s="10" t="str">
        <f t="shared" si="153"/>
        <v>ad</v>
      </c>
      <c r="Y609" s="10" t="str">
        <f t="shared" si="154"/>
        <v>Bridgwater Road</v>
      </c>
      <c r="Z609" s="10" t="str">
        <f t="shared" si="155"/>
        <v>Kent</v>
      </c>
      <c r="AA609" s="10" t="str">
        <f t="shared" si="156"/>
        <v>HS</v>
      </c>
      <c r="AB609" s="11" t="str">
        <f t="shared" si="157"/>
        <v>44129</v>
      </c>
      <c r="AC609" s="10" t="str">
        <f t="shared" si="158"/>
        <v>62</v>
      </c>
      <c r="AD609" s="10" t="str">
        <f t="shared" si="159"/>
        <v>A3</v>
      </c>
      <c r="AE609" s="12" t="str">
        <f t="shared" si="160"/>
        <v/>
      </c>
    </row>
    <row r="610" spans="1:31" x14ac:dyDescent="0.25">
      <c r="A610" s="5">
        <v>623</v>
      </c>
      <c r="B610" s="6" t="s">
        <v>2215</v>
      </c>
      <c r="C610" s="6" t="s">
        <v>939</v>
      </c>
      <c r="D610" s="6" t="s">
        <v>15</v>
      </c>
      <c r="E610" s="6" t="s">
        <v>16</v>
      </c>
      <c r="F610" s="6">
        <v>60</v>
      </c>
      <c r="G610" s="6" t="s">
        <v>2216</v>
      </c>
      <c r="H610" s="6" t="s">
        <v>2217</v>
      </c>
      <c r="I610" s="6" t="s">
        <v>38</v>
      </c>
      <c r="J610" s="7">
        <v>44374</v>
      </c>
      <c r="K610" s="6">
        <v>16</v>
      </c>
      <c r="L610" s="6" t="s">
        <v>33</v>
      </c>
      <c r="M610" s="8"/>
      <c r="O610">
        <f t="shared" si="161"/>
        <v>0</v>
      </c>
      <c r="Q610" s="5" t="str">
        <f t="shared" si="146"/>
        <v>623</v>
      </c>
      <c r="R610" s="6" t="str">
        <f t="shared" si="147"/>
        <v>Bong</v>
      </c>
      <c r="S610" s="6" t="str">
        <f t="shared" si="148"/>
        <v>Hartman</v>
      </c>
      <c r="T610" s="6" t="str">
        <f t="shared" si="149"/>
        <v>Mrs</v>
      </c>
      <c r="U610" s="6" t="str">
        <f t="shared" si="150"/>
        <v>F</v>
      </c>
      <c r="V610" s="6" t="str">
        <f t="shared" si="151"/>
        <v>60</v>
      </c>
      <c r="W610" s="6" t="str">
        <f t="shared" si="152"/>
        <v>Bridport Street</v>
      </c>
      <c r="X610" s="6" t="str">
        <f t="shared" si="153"/>
        <v>et</v>
      </c>
      <c r="Y610" s="6" t="str">
        <f t="shared" si="154"/>
        <v>Bridport Street</v>
      </c>
      <c r="Z610" s="6" t="str">
        <f t="shared" si="155"/>
        <v>Doune</v>
      </c>
      <c r="AA610" s="6" t="str">
        <f t="shared" si="156"/>
        <v>RM</v>
      </c>
      <c r="AB610" s="7" t="str">
        <f t="shared" si="157"/>
        <v>44374</v>
      </c>
      <c r="AC610" s="6" t="str">
        <f t="shared" si="158"/>
        <v>16</v>
      </c>
      <c r="AD610" s="6" t="str">
        <f t="shared" si="159"/>
        <v>A3</v>
      </c>
      <c r="AE610" s="8" t="str">
        <f t="shared" si="160"/>
        <v/>
      </c>
    </row>
    <row r="611" spans="1:31" x14ac:dyDescent="0.25">
      <c r="A611" s="9">
        <v>624</v>
      </c>
      <c r="B611" s="10" t="s">
        <v>1069</v>
      </c>
      <c r="C611" s="10" t="s">
        <v>2218</v>
      </c>
      <c r="D611" s="10" t="s">
        <v>15</v>
      </c>
      <c r="E611" s="10" t="s">
        <v>16</v>
      </c>
      <c r="F611" s="10">
        <v>30</v>
      </c>
      <c r="G611" s="10" t="s">
        <v>2219</v>
      </c>
      <c r="H611" s="10" t="s">
        <v>2220</v>
      </c>
      <c r="I611" s="10" t="s">
        <v>32</v>
      </c>
      <c r="J611" s="11">
        <v>44311</v>
      </c>
      <c r="K611" s="10">
        <v>89</v>
      </c>
      <c r="L611" s="10" t="s">
        <v>62</v>
      </c>
      <c r="M611" s="12"/>
      <c r="O611">
        <f t="shared" si="161"/>
        <v>0</v>
      </c>
      <c r="Q611" s="9" t="str">
        <f t="shared" si="146"/>
        <v>624</v>
      </c>
      <c r="R611" s="10" t="str">
        <f t="shared" si="147"/>
        <v>Jayna</v>
      </c>
      <c r="S611" s="10" t="str">
        <f t="shared" si="148"/>
        <v>Wilkins</v>
      </c>
      <c r="T611" s="10" t="str">
        <f t="shared" si="149"/>
        <v>Mrs</v>
      </c>
      <c r="U611" s="10" t="str">
        <f t="shared" si="150"/>
        <v>F</v>
      </c>
      <c r="V611" s="10" t="str">
        <f t="shared" si="151"/>
        <v>30</v>
      </c>
      <c r="W611" s="10" t="str">
        <f t="shared" si="152"/>
        <v>Brierley Street</v>
      </c>
      <c r="X611" s="10" t="str">
        <f t="shared" si="153"/>
        <v>et</v>
      </c>
      <c r="Y611" s="10" t="str">
        <f t="shared" si="154"/>
        <v>Brierley Street</v>
      </c>
      <c r="Z611" s="10" t="str">
        <f t="shared" si="155"/>
        <v>Radstock</v>
      </c>
      <c r="AA611" s="10" t="str">
        <f t="shared" si="156"/>
        <v>WC</v>
      </c>
      <c r="AB611" s="11" t="str">
        <f t="shared" si="157"/>
        <v>44311</v>
      </c>
      <c r="AC611" s="10" t="str">
        <f t="shared" si="158"/>
        <v>89</v>
      </c>
      <c r="AD611" s="10" t="str">
        <f t="shared" si="159"/>
        <v>C4</v>
      </c>
      <c r="AE611" s="12" t="str">
        <f t="shared" si="160"/>
        <v/>
      </c>
    </row>
    <row r="612" spans="1:31" x14ac:dyDescent="0.25">
      <c r="A612" s="5">
        <v>625</v>
      </c>
      <c r="B612" s="6" t="s">
        <v>2221</v>
      </c>
      <c r="C612" s="6" t="s">
        <v>800</v>
      </c>
      <c r="D612" s="6" t="s">
        <v>28</v>
      </c>
      <c r="E612" s="6" t="s">
        <v>29</v>
      </c>
      <c r="F612" s="6">
        <v>60</v>
      </c>
      <c r="G612" s="6" t="s">
        <v>2222</v>
      </c>
      <c r="H612" s="6" t="s">
        <v>2223</v>
      </c>
      <c r="I612" s="6" t="s">
        <v>185</v>
      </c>
      <c r="J612" s="7">
        <v>44381</v>
      </c>
      <c r="K612" s="6">
        <v>33</v>
      </c>
      <c r="L612" s="6" t="s">
        <v>44</v>
      </c>
      <c r="M612" s="8"/>
      <c r="O612">
        <f t="shared" si="161"/>
        <v>0</v>
      </c>
      <c r="Q612" s="5" t="str">
        <f t="shared" si="146"/>
        <v>625</v>
      </c>
      <c r="R612" s="6" t="str">
        <f t="shared" si="147"/>
        <v>Jordon</v>
      </c>
      <c r="S612" s="6" t="str">
        <f t="shared" si="148"/>
        <v>Whitehead</v>
      </c>
      <c r="T612" s="6" t="str">
        <f t="shared" si="149"/>
        <v>Mr</v>
      </c>
      <c r="U612" s="6" t="str">
        <f t="shared" si="150"/>
        <v>M</v>
      </c>
      <c r="V612" s="6" t="str">
        <f t="shared" si="151"/>
        <v>60</v>
      </c>
      <c r="W612" s="6" t="str">
        <f t="shared" si="152"/>
        <v>Bright Terrace</v>
      </c>
      <c r="X612" s="6" t="str">
        <f t="shared" si="153"/>
        <v>ce</v>
      </c>
      <c r="Y612" s="6" t="str">
        <f t="shared" si="154"/>
        <v>Bright Terrace</v>
      </c>
      <c r="Z612" s="6" t="str">
        <f t="shared" si="155"/>
        <v>Fareham</v>
      </c>
      <c r="AA612" s="6" t="str">
        <f t="shared" si="156"/>
        <v>HX</v>
      </c>
      <c r="AB612" s="7" t="str">
        <f t="shared" si="157"/>
        <v>44381</v>
      </c>
      <c r="AC612" s="6" t="str">
        <f t="shared" si="158"/>
        <v>33</v>
      </c>
      <c r="AD612" s="6" t="str">
        <f t="shared" si="159"/>
        <v>D</v>
      </c>
      <c r="AE612" s="8" t="str">
        <f t="shared" si="160"/>
        <v/>
      </c>
    </row>
    <row r="613" spans="1:31" x14ac:dyDescent="0.25">
      <c r="A613" s="9">
        <v>626</v>
      </c>
      <c r="B613" s="10" t="s">
        <v>2224</v>
      </c>
      <c r="C613" s="10" t="s">
        <v>1015</v>
      </c>
      <c r="D613" s="10" t="s">
        <v>15</v>
      </c>
      <c r="E613" s="10" t="s">
        <v>16</v>
      </c>
      <c r="F613" s="10">
        <v>60</v>
      </c>
      <c r="G613" s="10" t="s">
        <v>2225</v>
      </c>
      <c r="H613" s="10" t="s">
        <v>2226</v>
      </c>
      <c r="I613" s="10" t="s">
        <v>2227</v>
      </c>
      <c r="J613" s="11">
        <v>43556</v>
      </c>
      <c r="K613" s="10">
        <v>38</v>
      </c>
      <c r="L613" s="10" t="s">
        <v>20</v>
      </c>
      <c r="M613" s="12"/>
      <c r="O613">
        <f t="shared" si="161"/>
        <v>0</v>
      </c>
      <c r="Q613" s="9" t="str">
        <f t="shared" si="146"/>
        <v>626</v>
      </c>
      <c r="R613" s="10" t="str">
        <f t="shared" si="147"/>
        <v>Sina</v>
      </c>
      <c r="S613" s="10" t="str">
        <f t="shared" si="148"/>
        <v>Aguilar</v>
      </c>
      <c r="T613" s="10" t="str">
        <f t="shared" si="149"/>
        <v>Mrs</v>
      </c>
      <c r="U613" s="10" t="str">
        <f t="shared" si="150"/>
        <v>F</v>
      </c>
      <c r="V613" s="10" t="str">
        <f t="shared" si="151"/>
        <v>60</v>
      </c>
      <c r="W613" s="10" t="str">
        <f t="shared" si="152"/>
        <v>Brightlingsea Place</v>
      </c>
      <c r="X613" s="10" t="str">
        <f t="shared" si="153"/>
        <v>ce</v>
      </c>
      <c r="Y613" s="10" t="str">
        <f t="shared" si="154"/>
        <v>Brightlingsea Place</v>
      </c>
      <c r="Z613" s="10" t="str">
        <f t="shared" si="155"/>
        <v>Brackley</v>
      </c>
      <c r="AA613" s="10" t="str">
        <f t="shared" si="156"/>
        <v>BH</v>
      </c>
      <c r="AB613" s="11" t="str">
        <f t="shared" si="157"/>
        <v>43556</v>
      </c>
      <c r="AC613" s="10" t="str">
        <f t="shared" si="158"/>
        <v>38</v>
      </c>
      <c r="AD613" s="10" t="str">
        <f t="shared" si="159"/>
        <v>B</v>
      </c>
      <c r="AE613" s="12" t="str">
        <f t="shared" si="160"/>
        <v/>
      </c>
    </row>
    <row r="614" spans="1:31" x14ac:dyDescent="0.25">
      <c r="A614" s="5">
        <v>627</v>
      </c>
      <c r="B614" s="6" t="s">
        <v>2228</v>
      </c>
      <c r="C614" s="6" t="s">
        <v>406</v>
      </c>
      <c r="D614" s="6" t="s">
        <v>49</v>
      </c>
      <c r="E614" s="6" t="s">
        <v>16</v>
      </c>
      <c r="F614" s="6">
        <v>90</v>
      </c>
      <c r="G614" s="6" t="s">
        <v>2229</v>
      </c>
      <c r="H614" s="6" t="s">
        <v>2230</v>
      </c>
      <c r="I614" s="6" t="s">
        <v>32</v>
      </c>
      <c r="J614" s="7">
        <v>43850</v>
      </c>
      <c r="K614" s="6">
        <v>59</v>
      </c>
      <c r="L614" s="6" t="s">
        <v>68</v>
      </c>
      <c r="M614" s="8"/>
      <c r="O614">
        <f t="shared" si="161"/>
        <v>0</v>
      </c>
      <c r="Q614" s="5" t="str">
        <f t="shared" si="146"/>
        <v>627</v>
      </c>
      <c r="R614" s="6" t="str">
        <f t="shared" si="147"/>
        <v>Carli</v>
      </c>
      <c r="S614" s="6" t="str">
        <f t="shared" si="148"/>
        <v>Best</v>
      </c>
      <c r="T614" s="6" t="str">
        <f t="shared" si="149"/>
        <v>Miss</v>
      </c>
      <c r="U614" s="6" t="str">
        <f t="shared" si="150"/>
        <v>F</v>
      </c>
      <c r="V614" s="6" t="str">
        <f t="shared" si="151"/>
        <v>90</v>
      </c>
      <c r="W614" s="6" t="str">
        <f t="shared" si="152"/>
        <v>Brightman Road</v>
      </c>
      <c r="X614" s="6" t="str">
        <f t="shared" si="153"/>
        <v>ad</v>
      </c>
      <c r="Y614" s="6" t="str">
        <f t="shared" si="154"/>
        <v>Brightman Road</v>
      </c>
      <c r="Z614" s="6" t="str">
        <f t="shared" si="155"/>
        <v>Thames Ditton</v>
      </c>
      <c r="AA614" s="6" t="str">
        <f t="shared" si="156"/>
        <v>WC</v>
      </c>
      <c r="AB614" s="7" t="str">
        <f t="shared" si="157"/>
        <v>43850</v>
      </c>
      <c r="AC614" s="6" t="str">
        <f t="shared" si="158"/>
        <v>59</v>
      </c>
      <c r="AD614" s="6" t="str">
        <f t="shared" si="159"/>
        <v>A2</v>
      </c>
      <c r="AE614" s="8" t="str">
        <f t="shared" si="160"/>
        <v/>
      </c>
    </row>
    <row r="615" spans="1:31" x14ac:dyDescent="0.25">
      <c r="A615" s="9">
        <v>628</v>
      </c>
      <c r="B615" s="10" t="s">
        <v>2231</v>
      </c>
      <c r="C615" s="10" t="s">
        <v>434</v>
      </c>
      <c r="D615" s="10" t="s">
        <v>49</v>
      </c>
      <c r="E615" s="10" t="s">
        <v>16</v>
      </c>
      <c r="F615" s="10">
        <v>30</v>
      </c>
      <c r="G615" s="10" t="s">
        <v>2232</v>
      </c>
      <c r="H615" s="10" t="s">
        <v>2233</v>
      </c>
      <c r="I615" s="10" t="s">
        <v>32</v>
      </c>
      <c r="J615" s="11">
        <v>44487</v>
      </c>
      <c r="K615" s="10">
        <v>47</v>
      </c>
      <c r="L615" s="10" t="s">
        <v>52</v>
      </c>
      <c r="M615" s="12"/>
      <c r="O615">
        <f t="shared" si="161"/>
        <v>0</v>
      </c>
      <c r="Q615" s="9" t="str">
        <f t="shared" si="146"/>
        <v>628</v>
      </c>
      <c r="R615" s="10" t="str">
        <f t="shared" si="147"/>
        <v>Christene</v>
      </c>
      <c r="S615" s="10" t="str">
        <f t="shared" si="148"/>
        <v>Hannah</v>
      </c>
      <c r="T615" s="10" t="str">
        <f t="shared" si="149"/>
        <v>Miss</v>
      </c>
      <c r="U615" s="10" t="str">
        <f t="shared" si="150"/>
        <v>F</v>
      </c>
      <c r="V615" s="10" t="str">
        <f t="shared" si="151"/>
        <v>30</v>
      </c>
      <c r="W615" s="10" t="str">
        <f t="shared" si="152"/>
        <v>Brighton Place</v>
      </c>
      <c r="X615" s="10" t="str">
        <f t="shared" si="153"/>
        <v>ce</v>
      </c>
      <c r="Y615" s="10" t="str">
        <f t="shared" si="154"/>
        <v>Brighton Place</v>
      </c>
      <c r="Z615" s="10" t="str">
        <f t="shared" si="155"/>
        <v>Newhaven</v>
      </c>
      <c r="AA615" s="10" t="str">
        <f t="shared" si="156"/>
        <v>WC</v>
      </c>
      <c r="AB615" s="11" t="str">
        <f t="shared" si="157"/>
        <v>44487</v>
      </c>
      <c r="AC615" s="10" t="str">
        <f t="shared" si="158"/>
        <v>47</v>
      </c>
      <c r="AD615" s="10" t="str">
        <f t="shared" si="159"/>
        <v>A1</v>
      </c>
      <c r="AE615" s="12" t="str">
        <f t="shared" si="160"/>
        <v/>
      </c>
    </row>
    <row r="616" spans="1:31" x14ac:dyDescent="0.25">
      <c r="A616" s="5">
        <v>629</v>
      </c>
      <c r="B616" s="6" t="s">
        <v>2234</v>
      </c>
      <c r="C616" s="6" t="s">
        <v>1758</v>
      </c>
      <c r="D616" s="6" t="s">
        <v>28</v>
      </c>
      <c r="E616" s="6" t="s">
        <v>29</v>
      </c>
      <c r="F616" s="6">
        <v>60</v>
      </c>
      <c r="G616" s="6" t="s">
        <v>2235</v>
      </c>
      <c r="H616" s="6" t="s">
        <v>663</v>
      </c>
      <c r="I616" s="6" t="s">
        <v>25</v>
      </c>
      <c r="J616" s="7">
        <v>43974</v>
      </c>
      <c r="K616" s="6">
        <v>17</v>
      </c>
      <c r="L616" s="6" t="s">
        <v>157</v>
      </c>
      <c r="M616" s="8"/>
      <c r="O616">
        <f t="shared" si="161"/>
        <v>0</v>
      </c>
      <c r="Q616" s="5" t="str">
        <f t="shared" si="146"/>
        <v>629</v>
      </c>
      <c r="R616" s="6" t="str">
        <f t="shared" si="147"/>
        <v>Theodore</v>
      </c>
      <c r="S616" s="6" t="str">
        <f t="shared" si="148"/>
        <v>Giles</v>
      </c>
      <c r="T616" s="6" t="str">
        <f t="shared" si="149"/>
        <v>Mr</v>
      </c>
      <c r="U616" s="6" t="str">
        <f t="shared" si="150"/>
        <v>M</v>
      </c>
      <c r="V616" s="6" t="str">
        <f t="shared" si="151"/>
        <v>60</v>
      </c>
      <c r="W616" s="6" t="str">
        <f t="shared" si="152"/>
        <v>Brights Buildings</v>
      </c>
      <c r="X616" s="6" t="str">
        <f t="shared" si="153"/>
        <v>gs</v>
      </c>
      <c r="Y616" s="6" t="str">
        <f t="shared" si="154"/>
        <v>Brights Buildings</v>
      </c>
      <c r="Z616" s="6" t="str">
        <f t="shared" si="155"/>
        <v>Hinton St. George</v>
      </c>
      <c r="AA616" s="6" t="str">
        <f t="shared" si="156"/>
        <v>HG</v>
      </c>
      <c r="AB616" s="7" t="str">
        <f t="shared" si="157"/>
        <v>43974</v>
      </c>
      <c r="AC616" s="6" t="str">
        <f t="shared" si="158"/>
        <v>17</v>
      </c>
      <c r="AD616" s="6" t="str">
        <f t="shared" si="159"/>
        <v>C3</v>
      </c>
      <c r="AE616" s="8" t="str">
        <f t="shared" si="160"/>
        <v/>
      </c>
    </row>
    <row r="617" spans="1:31" x14ac:dyDescent="0.25">
      <c r="A617" s="9">
        <v>630</v>
      </c>
      <c r="B617" s="10" t="s">
        <v>2236</v>
      </c>
      <c r="C617" s="10" t="s">
        <v>2237</v>
      </c>
      <c r="D617" s="10" t="s">
        <v>90</v>
      </c>
      <c r="E617" s="10" t="s">
        <v>29</v>
      </c>
      <c r="F617" s="10">
        <v>60</v>
      </c>
      <c r="G617" s="10" t="s">
        <v>2238</v>
      </c>
      <c r="H617" s="10" t="s">
        <v>34</v>
      </c>
      <c r="I617" s="10" t="s">
        <v>1447</v>
      </c>
      <c r="J617" s="11">
        <v>44502</v>
      </c>
      <c r="K617" s="10">
        <v>15</v>
      </c>
      <c r="L617" s="10" t="s">
        <v>33</v>
      </c>
      <c r="M617" s="12"/>
      <c r="O617">
        <f t="shared" si="161"/>
        <v>0</v>
      </c>
      <c r="Q617" s="9" t="str">
        <f t="shared" si="146"/>
        <v>630</v>
      </c>
      <c r="R617" s="10" t="str">
        <f t="shared" si="147"/>
        <v>Doyle</v>
      </c>
      <c r="S617" s="10" t="str">
        <f t="shared" si="148"/>
        <v>Law</v>
      </c>
      <c r="T617" s="10" t="str">
        <f t="shared" si="149"/>
        <v>Dr</v>
      </c>
      <c r="U617" s="10" t="str">
        <f t="shared" si="150"/>
        <v>M</v>
      </c>
      <c r="V617" s="10" t="str">
        <f t="shared" si="151"/>
        <v>60</v>
      </c>
      <c r="W617" s="10" t="str">
        <f t="shared" si="152"/>
        <v>Brill Crescent</v>
      </c>
      <c r="X617" s="10" t="str">
        <f t="shared" si="153"/>
        <v>nt</v>
      </c>
      <c r="Y617" s="10" t="str">
        <f t="shared" si="154"/>
        <v>Brill Crescent</v>
      </c>
      <c r="Z617" s="10" t="str">
        <f t="shared" si="155"/>
        <v>Barry</v>
      </c>
      <c r="AA617" s="10" t="str">
        <f t="shared" si="156"/>
        <v>S</v>
      </c>
      <c r="AB617" s="11" t="str">
        <f t="shared" si="157"/>
        <v>44502</v>
      </c>
      <c r="AC617" s="10" t="str">
        <f t="shared" si="158"/>
        <v>15</v>
      </c>
      <c r="AD617" s="10" t="str">
        <f t="shared" si="159"/>
        <v>A3</v>
      </c>
      <c r="AE617" s="12" t="str">
        <f t="shared" si="160"/>
        <v/>
      </c>
    </row>
    <row r="618" spans="1:31" x14ac:dyDescent="0.25">
      <c r="A618" s="5">
        <v>631</v>
      </c>
      <c r="B618" s="6" t="s">
        <v>2239</v>
      </c>
      <c r="C618" s="6" t="s">
        <v>2178</v>
      </c>
      <c r="D618" s="6" t="s">
        <v>28</v>
      </c>
      <c r="E618" s="6" t="s">
        <v>29</v>
      </c>
      <c r="F618" s="6">
        <v>60</v>
      </c>
      <c r="G618" s="6" t="s">
        <v>2238</v>
      </c>
      <c r="H618" s="6" t="s">
        <v>2240</v>
      </c>
      <c r="I618" s="6" t="s">
        <v>185</v>
      </c>
      <c r="J618" s="7">
        <v>44043</v>
      </c>
      <c r="K618" s="6">
        <v>32</v>
      </c>
      <c r="L618" s="6" t="s">
        <v>33</v>
      </c>
      <c r="M618" s="8"/>
      <c r="O618">
        <f t="shared" si="161"/>
        <v>0</v>
      </c>
      <c r="Q618" s="5" t="str">
        <f t="shared" si="146"/>
        <v>631</v>
      </c>
      <c r="R618" s="6" t="str">
        <f t="shared" si="147"/>
        <v>Chester</v>
      </c>
      <c r="S618" s="6" t="str">
        <f t="shared" si="148"/>
        <v>Sewell</v>
      </c>
      <c r="T618" s="6" t="str">
        <f t="shared" si="149"/>
        <v>Mr</v>
      </c>
      <c r="U618" s="6" t="str">
        <f t="shared" si="150"/>
        <v>M</v>
      </c>
      <c r="V618" s="6" t="str">
        <f t="shared" si="151"/>
        <v>60</v>
      </c>
      <c r="W618" s="6" t="str">
        <f t="shared" si="152"/>
        <v>Brill Crescent</v>
      </c>
      <c r="X618" s="6" t="str">
        <f t="shared" si="153"/>
        <v>nt</v>
      </c>
      <c r="Y618" s="6" t="str">
        <f t="shared" si="154"/>
        <v>Brill Crescent</v>
      </c>
      <c r="Z618" s="6" t="str">
        <f t="shared" si="155"/>
        <v>Gorebridge</v>
      </c>
      <c r="AA618" s="6" t="str">
        <f t="shared" si="156"/>
        <v>HX</v>
      </c>
      <c r="AB618" s="7" t="str">
        <f t="shared" si="157"/>
        <v>44043</v>
      </c>
      <c r="AC618" s="6" t="str">
        <f t="shared" si="158"/>
        <v>32</v>
      </c>
      <c r="AD618" s="6" t="str">
        <f t="shared" si="159"/>
        <v>A3</v>
      </c>
      <c r="AE618" s="8" t="str">
        <f t="shared" si="160"/>
        <v/>
      </c>
    </row>
    <row r="619" spans="1:31" x14ac:dyDescent="0.25">
      <c r="A619" s="9">
        <v>632</v>
      </c>
      <c r="B619" s="10" t="s">
        <v>2241</v>
      </c>
      <c r="C619" s="10" t="s">
        <v>2242</v>
      </c>
      <c r="D619" s="10" t="s">
        <v>28</v>
      </c>
      <c r="E619" s="10" t="s">
        <v>29</v>
      </c>
      <c r="F619" s="10">
        <v>30</v>
      </c>
      <c r="G619" s="10" t="s">
        <v>2238</v>
      </c>
      <c r="H619" s="10" t="s">
        <v>611</v>
      </c>
      <c r="I619" s="10" t="s">
        <v>32</v>
      </c>
      <c r="J619" s="11">
        <v>43489</v>
      </c>
      <c r="K619" s="10">
        <v>25</v>
      </c>
      <c r="L619" s="10" t="s">
        <v>157</v>
      </c>
      <c r="M619" s="12"/>
      <c r="O619">
        <f t="shared" si="161"/>
        <v>0</v>
      </c>
      <c r="Q619" s="9" t="str">
        <f t="shared" si="146"/>
        <v>632</v>
      </c>
      <c r="R619" s="10" t="str">
        <f t="shared" si="147"/>
        <v>Ty</v>
      </c>
      <c r="S619" s="10" t="str">
        <f t="shared" si="148"/>
        <v>Rose</v>
      </c>
      <c r="T619" s="10" t="str">
        <f t="shared" si="149"/>
        <v>Mr</v>
      </c>
      <c r="U619" s="10" t="str">
        <f t="shared" si="150"/>
        <v>M</v>
      </c>
      <c r="V619" s="10" t="str">
        <f t="shared" si="151"/>
        <v>30</v>
      </c>
      <c r="W619" s="10" t="str">
        <f t="shared" si="152"/>
        <v>Brill Crescent</v>
      </c>
      <c r="X619" s="10" t="str">
        <f t="shared" si="153"/>
        <v>nt</v>
      </c>
      <c r="Y619" s="10" t="str">
        <f t="shared" si="154"/>
        <v>Brill Crescent</v>
      </c>
      <c r="Z619" s="10" t="str">
        <f t="shared" si="155"/>
        <v>Seahouses</v>
      </c>
      <c r="AA619" s="10" t="str">
        <f t="shared" si="156"/>
        <v>WC</v>
      </c>
      <c r="AB619" s="11" t="str">
        <f t="shared" si="157"/>
        <v>43489</v>
      </c>
      <c r="AC619" s="10" t="str">
        <f t="shared" si="158"/>
        <v>25</v>
      </c>
      <c r="AD619" s="10" t="str">
        <f t="shared" si="159"/>
        <v>C3</v>
      </c>
      <c r="AE619" s="12" t="str">
        <f t="shared" si="160"/>
        <v/>
      </c>
    </row>
    <row r="620" spans="1:31" x14ac:dyDescent="0.25">
      <c r="A620" s="5">
        <v>633</v>
      </c>
      <c r="B620" s="6" t="s">
        <v>2243</v>
      </c>
      <c r="C620" s="6" t="s">
        <v>2244</v>
      </c>
      <c r="D620" s="6" t="s">
        <v>90</v>
      </c>
      <c r="E620" s="6" t="s">
        <v>29</v>
      </c>
      <c r="F620" s="6">
        <v>30</v>
      </c>
      <c r="G620" s="6" t="s">
        <v>2245</v>
      </c>
      <c r="H620" s="6" t="s">
        <v>704</v>
      </c>
      <c r="I620" s="6" t="s">
        <v>291</v>
      </c>
      <c r="J620" s="7">
        <v>43760</v>
      </c>
      <c r="K620" s="6">
        <v>37</v>
      </c>
      <c r="L620" s="6" t="s">
        <v>68</v>
      </c>
      <c r="M620" s="8"/>
      <c r="O620">
        <f t="shared" si="161"/>
        <v>0</v>
      </c>
      <c r="Q620" s="5" t="str">
        <f t="shared" si="146"/>
        <v>633</v>
      </c>
      <c r="R620" s="6" t="str">
        <f t="shared" si="147"/>
        <v>Jarred</v>
      </c>
      <c r="S620" s="6" t="str">
        <f t="shared" si="148"/>
        <v>Bean</v>
      </c>
      <c r="T620" s="6" t="str">
        <f t="shared" si="149"/>
        <v>Dr</v>
      </c>
      <c r="U620" s="6" t="str">
        <f t="shared" si="150"/>
        <v>M</v>
      </c>
      <c r="V620" s="6" t="str">
        <f t="shared" si="151"/>
        <v>30</v>
      </c>
      <c r="W620" s="6" t="str">
        <f t="shared" si="152"/>
        <v>Brill Terrace</v>
      </c>
      <c r="X620" s="6" t="str">
        <f t="shared" si="153"/>
        <v>ce</v>
      </c>
      <c r="Y620" s="6" t="str">
        <f t="shared" si="154"/>
        <v>Brill Terrace</v>
      </c>
      <c r="Z620" s="6" t="str">
        <f t="shared" si="155"/>
        <v>Lancaster</v>
      </c>
      <c r="AA620" s="6" t="str">
        <f t="shared" si="156"/>
        <v>HS</v>
      </c>
      <c r="AB620" s="7" t="str">
        <f t="shared" si="157"/>
        <v>43760</v>
      </c>
      <c r="AC620" s="6" t="str">
        <f t="shared" si="158"/>
        <v>37</v>
      </c>
      <c r="AD620" s="6" t="str">
        <f t="shared" si="159"/>
        <v>A2</v>
      </c>
      <c r="AE620" s="8" t="str">
        <f t="shared" si="160"/>
        <v/>
      </c>
    </row>
    <row r="621" spans="1:31" x14ac:dyDescent="0.25">
      <c r="A621" s="9">
        <v>634</v>
      </c>
      <c r="B621" s="10" t="s">
        <v>2246</v>
      </c>
      <c r="C621" s="10" t="s">
        <v>2247</v>
      </c>
      <c r="D621" s="10" t="s">
        <v>28</v>
      </c>
      <c r="E621" s="10" t="s">
        <v>29</v>
      </c>
      <c r="F621" s="10">
        <v>60</v>
      </c>
      <c r="G621" s="10" t="s">
        <v>2248</v>
      </c>
      <c r="H621" s="10" t="s">
        <v>670</v>
      </c>
      <c r="I621" s="10" t="s">
        <v>32</v>
      </c>
      <c r="J621" s="11">
        <v>43550</v>
      </c>
      <c r="K621" s="10">
        <v>78</v>
      </c>
      <c r="L621" s="10" t="s">
        <v>157</v>
      </c>
      <c r="M621" s="12"/>
      <c r="O621">
        <f t="shared" si="161"/>
        <v>0</v>
      </c>
      <c r="Q621" s="9" t="str">
        <f t="shared" si="146"/>
        <v>634</v>
      </c>
      <c r="R621" s="10" t="str">
        <f t="shared" si="147"/>
        <v>Kristopher</v>
      </c>
      <c r="S621" s="10" t="str">
        <f t="shared" si="148"/>
        <v>Richter</v>
      </c>
      <c r="T621" s="10" t="str">
        <f t="shared" si="149"/>
        <v>Mr</v>
      </c>
      <c r="U621" s="10" t="str">
        <f t="shared" si="150"/>
        <v>M</v>
      </c>
      <c r="V621" s="10" t="str">
        <f t="shared" si="151"/>
        <v>60</v>
      </c>
      <c r="W621" s="10" t="str">
        <f t="shared" si="152"/>
        <v>Brinkburn Close</v>
      </c>
      <c r="X621" s="10" t="str">
        <f t="shared" si="153"/>
        <v>se</v>
      </c>
      <c r="Y621" s="10" t="str">
        <f t="shared" si="154"/>
        <v>Brinkburn Close</v>
      </c>
      <c r="Z621" s="10" t="str">
        <f t="shared" si="155"/>
        <v>Tillicoultry</v>
      </c>
      <c r="AA621" s="10" t="str">
        <f t="shared" si="156"/>
        <v>WC</v>
      </c>
      <c r="AB621" s="11" t="str">
        <f t="shared" si="157"/>
        <v>43550</v>
      </c>
      <c r="AC621" s="10" t="str">
        <f t="shared" si="158"/>
        <v>78</v>
      </c>
      <c r="AD621" s="10" t="str">
        <f t="shared" si="159"/>
        <v>C3</v>
      </c>
      <c r="AE621" s="12" t="str">
        <f t="shared" si="160"/>
        <v/>
      </c>
    </row>
    <row r="622" spans="1:31" x14ac:dyDescent="0.25">
      <c r="A622" s="5">
        <v>635</v>
      </c>
      <c r="B622" s="6" t="s">
        <v>2249</v>
      </c>
      <c r="C622" s="6" t="s">
        <v>104</v>
      </c>
      <c r="D622" s="6" t="s">
        <v>28</v>
      </c>
      <c r="E622" s="6" t="s">
        <v>29</v>
      </c>
      <c r="F622" s="6">
        <v>30</v>
      </c>
      <c r="G622" s="6" t="s">
        <v>2250</v>
      </c>
      <c r="H622" s="6" t="s">
        <v>2251</v>
      </c>
      <c r="I622" s="6" t="s">
        <v>32</v>
      </c>
      <c r="J622" s="7">
        <v>44502</v>
      </c>
      <c r="K622" s="6">
        <v>69</v>
      </c>
      <c r="L622" s="6" t="s">
        <v>68</v>
      </c>
      <c r="M622" s="8"/>
      <c r="O622">
        <f t="shared" si="161"/>
        <v>0</v>
      </c>
      <c r="Q622" s="5" t="str">
        <f t="shared" si="146"/>
        <v>635</v>
      </c>
      <c r="R622" s="6" t="str">
        <f t="shared" si="147"/>
        <v>Rolf</v>
      </c>
      <c r="S622" s="6" t="str">
        <f t="shared" si="148"/>
        <v>Bernard</v>
      </c>
      <c r="T622" s="6" t="str">
        <f t="shared" si="149"/>
        <v>Mr</v>
      </c>
      <c r="U622" s="6" t="str">
        <f t="shared" si="150"/>
        <v>M</v>
      </c>
      <c r="V622" s="6" t="str">
        <f t="shared" si="151"/>
        <v>30</v>
      </c>
      <c r="W622" s="6" t="str">
        <f t="shared" si="152"/>
        <v>Britannia Cottages</v>
      </c>
      <c r="X622" s="6" t="str">
        <f t="shared" si="153"/>
        <v>es</v>
      </c>
      <c r="Y622" s="6" t="str">
        <f t="shared" si="154"/>
        <v>Britannia Cottages</v>
      </c>
      <c r="Z622" s="6" t="str">
        <f t="shared" si="155"/>
        <v>Towcester</v>
      </c>
      <c r="AA622" s="6" t="str">
        <f t="shared" si="156"/>
        <v>WC</v>
      </c>
      <c r="AB622" s="7" t="str">
        <f t="shared" si="157"/>
        <v>44502</v>
      </c>
      <c r="AC622" s="6" t="str">
        <f t="shared" si="158"/>
        <v>69</v>
      </c>
      <c r="AD622" s="6" t="str">
        <f t="shared" si="159"/>
        <v>A2</v>
      </c>
      <c r="AE622" s="8" t="str">
        <f t="shared" si="160"/>
        <v/>
      </c>
    </row>
    <row r="623" spans="1:31" x14ac:dyDescent="0.25">
      <c r="A623" s="9">
        <v>636</v>
      </c>
      <c r="B623" s="10" t="s">
        <v>2252</v>
      </c>
      <c r="C623" s="10" t="s">
        <v>2253</v>
      </c>
      <c r="D623" s="10" t="s">
        <v>15</v>
      </c>
      <c r="E623" s="10" t="s">
        <v>16</v>
      </c>
      <c r="F623" s="10">
        <v>60</v>
      </c>
      <c r="G623" s="10" t="s">
        <v>2254</v>
      </c>
      <c r="H623" s="10" t="s">
        <v>2255</v>
      </c>
      <c r="I623" s="10" t="s">
        <v>1078</v>
      </c>
      <c r="J623" s="11">
        <v>44479</v>
      </c>
      <c r="K623" s="10">
        <v>65</v>
      </c>
      <c r="L623" s="10" t="s">
        <v>44</v>
      </c>
      <c r="M623" s="12"/>
      <c r="O623">
        <f t="shared" si="161"/>
        <v>0</v>
      </c>
      <c r="Q623" s="9" t="str">
        <f t="shared" si="146"/>
        <v>636</v>
      </c>
      <c r="R623" s="10" t="str">
        <f t="shared" si="147"/>
        <v>Trula</v>
      </c>
      <c r="S623" s="10" t="str">
        <f t="shared" si="148"/>
        <v>Lindsey</v>
      </c>
      <c r="T623" s="10" t="str">
        <f t="shared" si="149"/>
        <v>Mrs</v>
      </c>
      <c r="U623" s="10" t="str">
        <f t="shared" si="150"/>
        <v>F</v>
      </c>
      <c r="V623" s="10" t="str">
        <f t="shared" si="151"/>
        <v>60</v>
      </c>
      <c r="W623" s="10" t="str">
        <f t="shared" si="152"/>
        <v>Britannia Gardens</v>
      </c>
      <c r="X623" s="10" t="str">
        <f t="shared" si="153"/>
        <v>ns</v>
      </c>
      <c r="Y623" s="10" t="str">
        <f t="shared" si="154"/>
        <v>Britannia Gardens</v>
      </c>
      <c r="Z623" s="10" t="str">
        <f t="shared" si="155"/>
        <v>Bridge Of Weir</v>
      </c>
      <c r="AA623" s="10" t="str">
        <f t="shared" si="156"/>
        <v>LD</v>
      </c>
      <c r="AB623" s="11" t="str">
        <f t="shared" si="157"/>
        <v>44479</v>
      </c>
      <c r="AC623" s="10" t="str">
        <f t="shared" si="158"/>
        <v>65</v>
      </c>
      <c r="AD623" s="10" t="str">
        <f t="shared" si="159"/>
        <v>D</v>
      </c>
      <c r="AE623" s="12" t="str">
        <f t="shared" si="160"/>
        <v/>
      </c>
    </row>
    <row r="624" spans="1:31" x14ac:dyDescent="0.25">
      <c r="A624" s="5">
        <v>637</v>
      </c>
      <c r="B624" s="6" t="s">
        <v>2203</v>
      </c>
      <c r="C624" s="6" t="s">
        <v>2256</v>
      </c>
      <c r="D624" s="6" t="s">
        <v>28</v>
      </c>
      <c r="E624" s="6" t="s">
        <v>29</v>
      </c>
      <c r="F624" s="6">
        <v>60</v>
      </c>
      <c r="G624" s="6" t="s">
        <v>2254</v>
      </c>
      <c r="H624" s="6" t="s">
        <v>2257</v>
      </c>
      <c r="I624" s="6" t="s">
        <v>122</v>
      </c>
      <c r="J624" s="7">
        <v>43563</v>
      </c>
      <c r="K624" s="6">
        <v>12</v>
      </c>
      <c r="L624" s="6" t="s">
        <v>62</v>
      </c>
      <c r="M624" s="8"/>
      <c r="O624">
        <f t="shared" si="161"/>
        <v>0</v>
      </c>
      <c r="Q624" s="5" t="str">
        <f t="shared" si="146"/>
        <v>637</v>
      </c>
      <c r="R624" s="6" t="str">
        <f t="shared" si="147"/>
        <v>Myron</v>
      </c>
      <c r="S624" s="6" t="str">
        <f t="shared" si="148"/>
        <v>Connors</v>
      </c>
      <c r="T624" s="6" t="str">
        <f t="shared" si="149"/>
        <v>Mr</v>
      </c>
      <c r="U624" s="6" t="str">
        <f t="shared" si="150"/>
        <v>M</v>
      </c>
      <c r="V624" s="6" t="str">
        <f t="shared" si="151"/>
        <v>60</v>
      </c>
      <c r="W624" s="6" t="str">
        <f t="shared" si="152"/>
        <v>Britannia Gardens</v>
      </c>
      <c r="X624" s="6" t="str">
        <f t="shared" si="153"/>
        <v>ns</v>
      </c>
      <c r="Y624" s="6" t="str">
        <f t="shared" si="154"/>
        <v>Britannia Gardens</v>
      </c>
      <c r="Z624" s="6" t="str">
        <f t="shared" si="155"/>
        <v>Lincoln</v>
      </c>
      <c r="AA624" s="6" t="str">
        <f t="shared" si="156"/>
        <v>WN</v>
      </c>
      <c r="AB624" s="7" t="str">
        <f t="shared" si="157"/>
        <v>43563</v>
      </c>
      <c r="AC624" s="6" t="str">
        <f t="shared" si="158"/>
        <v>12</v>
      </c>
      <c r="AD624" s="6" t="str">
        <f t="shared" si="159"/>
        <v>C4</v>
      </c>
      <c r="AE624" s="8" t="str">
        <f t="shared" si="160"/>
        <v/>
      </c>
    </row>
    <row r="625" spans="1:31" x14ac:dyDescent="0.25">
      <c r="A625" s="9">
        <v>638</v>
      </c>
      <c r="B625" s="10" t="s">
        <v>2258</v>
      </c>
      <c r="C625" s="10" t="s">
        <v>2259</v>
      </c>
      <c r="D625" s="10" t="s">
        <v>49</v>
      </c>
      <c r="E625" s="10" t="s">
        <v>16</v>
      </c>
      <c r="F625" s="10">
        <v>90</v>
      </c>
      <c r="G625" s="10" t="s">
        <v>2260</v>
      </c>
      <c r="H625" s="10" t="s">
        <v>2261</v>
      </c>
      <c r="I625" s="10" t="s">
        <v>206</v>
      </c>
      <c r="J625" s="11">
        <v>43514</v>
      </c>
      <c r="K625" s="10">
        <v>40</v>
      </c>
      <c r="L625" s="10" t="s">
        <v>99</v>
      </c>
      <c r="M625" s="12"/>
      <c r="O625">
        <f t="shared" si="161"/>
        <v>0</v>
      </c>
      <c r="Q625" s="9" t="str">
        <f t="shared" si="146"/>
        <v>638</v>
      </c>
      <c r="R625" s="10" t="str">
        <f t="shared" si="147"/>
        <v>Deeanna</v>
      </c>
      <c r="S625" s="10" t="str">
        <f t="shared" si="148"/>
        <v>Cross</v>
      </c>
      <c r="T625" s="10" t="str">
        <f t="shared" si="149"/>
        <v>Miss</v>
      </c>
      <c r="U625" s="10" t="str">
        <f t="shared" si="150"/>
        <v>F</v>
      </c>
      <c r="V625" s="10" t="str">
        <f t="shared" si="151"/>
        <v>90</v>
      </c>
      <c r="W625" s="10" t="str">
        <f t="shared" si="152"/>
        <v>Britannia Walk</v>
      </c>
      <c r="X625" s="10" t="str">
        <f t="shared" si="153"/>
        <v>lk</v>
      </c>
      <c r="Y625" s="10" t="str">
        <f t="shared" si="154"/>
        <v>Britannia Walk</v>
      </c>
      <c r="Z625" s="10" t="str">
        <f t="shared" si="155"/>
        <v>Chippenham</v>
      </c>
      <c r="AA625" s="10" t="str">
        <f t="shared" si="156"/>
        <v>DH</v>
      </c>
      <c r="AB625" s="11" t="str">
        <f t="shared" si="157"/>
        <v>43514</v>
      </c>
      <c r="AC625" s="10" t="str">
        <f t="shared" si="158"/>
        <v>40</v>
      </c>
      <c r="AD625" s="10" t="str">
        <f t="shared" si="159"/>
        <v>E</v>
      </c>
      <c r="AE625" s="12" t="str">
        <f t="shared" si="160"/>
        <v/>
      </c>
    </row>
    <row r="626" spans="1:31" x14ac:dyDescent="0.25">
      <c r="A626" s="5">
        <v>639</v>
      </c>
      <c r="B626" s="6" t="s">
        <v>2262</v>
      </c>
      <c r="C626" s="6" t="s">
        <v>2263</v>
      </c>
      <c r="D626" s="6" t="s">
        <v>15</v>
      </c>
      <c r="E626" s="6" t="s">
        <v>16</v>
      </c>
      <c r="F626" s="6">
        <v>90</v>
      </c>
      <c r="G626" s="6" t="s">
        <v>2264</v>
      </c>
      <c r="H626" s="6" t="s">
        <v>1948</v>
      </c>
      <c r="I626" s="6" t="s">
        <v>32</v>
      </c>
      <c r="J626" s="7">
        <v>44482</v>
      </c>
      <c r="K626" s="6">
        <v>98</v>
      </c>
      <c r="L626" s="6" t="s">
        <v>33</v>
      </c>
      <c r="M626" s="8"/>
      <c r="O626">
        <f t="shared" si="161"/>
        <v>0</v>
      </c>
      <c r="Q626" s="5" t="str">
        <f t="shared" si="146"/>
        <v>639</v>
      </c>
      <c r="R626" s="6" t="str">
        <f t="shared" si="147"/>
        <v>Melanie</v>
      </c>
      <c r="S626" s="6" t="str">
        <f t="shared" si="148"/>
        <v>Leach</v>
      </c>
      <c r="T626" s="6" t="str">
        <f t="shared" si="149"/>
        <v>Mrs</v>
      </c>
      <c r="U626" s="6" t="str">
        <f t="shared" si="150"/>
        <v>F</v>
      </c>
      <c r="V626" s="6" t="str">
        <f t="shared" si="151"/>
        <v>90</v>
      </c>
      <c r="W626" s="6" t="str">
        <f t="shared" si="152"/>
        <v>Brixton Road</v>
      </c>
      <c r="X626" s="6" t="str">
        <f t="shared" si="153"/>
        <v>ad</v>
      </c>
      <c r="Y626" s="6" t="str">
        <f t="shared" si="154"/>
        <v>Brixton Road</v>
      </c>
      <c r="Z626" s="6" t="str">
        <f t="shared" si="155"/>
        <v>Sowerby Bridge</v>
      </c>
      <c r="AA626" s="6" t="str">
        <f t="shared" si="156"/>
        <v>WC</v>
      </c>
      <c r="AB626" s="7" t="str">
        <f t="shared" si="157"/>
        <v>44482</v>
      </c>
      <c r="AC626" s="6" t="str">
        <f t="shared" si="158"/>
        <v>98</v>
      </c>
      <c r="AD626" s="6" t="str">
        <f t="shared" si="159"/>
        <v>A3</v>
      </c>
      <c r="AE626" s="8" t="str">
        <f t="shared" si="160"/>
        <v/>
      </c>
    </row>
    <row r="627" spans="1:31" x14ac:dyDescent="0.25">
      <c r="A627" s="9">
        <v>640</v>
      </c>
      <c r="B627" s="10" t="s">
        <v>2265</v>
      </c>
      <c r="C627" s="10" t="s">
        <v>2266</v>
      </c>
      <c r="D627" s="10" t="s">
        <v>28</v>
      </c>
      <c r="E627" s="10" t="s">
        <v>29</v>
      </c>
      <c r="F627" s="10">
        <v>30</v>
      </c>
      <c r="G627" s="10" t="s">
        <v>2267</v>
      </c>
      <c r="H627" s="10" t="s">
        <v>2099</v>
      </c>
      <c r="I627" s="10" t="s">
        <v>32</v>
      </c>
      <c r="J627" s="11">
        <v>43908</v>
      </c>
      <c r="K627" s="10">
        <v>59</v>
      </c>
      <c r="L627" s="10" t="s">
        <v>33</v>
      </c>
      <c r="M627" s="12"/>
      <c r="O627">
        <f t="shared" si="161"/>
        <v>0</v>
      </c>
      <c r="Q627" s="9" t="str">
        <f t="shared" si="146"/>
        <v>640</v>
      </c>
      <c r="R627" s="10" t="str">
        <f t="shared" si="147"/>
        <v>Augustine</v>
      </c>
      <c r="S627" s="10" t="str">
        <f t="shared" si="148"/>
        <v>Pitts</v>
      </c>
      <c r="T627" s="10" t="str">
        <f t="shared" si="149"/>
        <v>Mr</v>
      </c>
      <c r="U627" s="10" t="str">
        <f t="shared" si="150"/>
        <v>M</v>
      </c>
      <c r="V627" s="10" t="str">
        <f t="shared" si="151"/>
        <v>30</v>
      </c>
      <c r="W627" s="10" t="str">
        <f t="shared" si="152"/>
        <v>Broadgates Road</v>
      </c>
      <c r="X627" s="10" t="str">
        <f t="shared" si="153"/>
        <v>ad</v>
      </c>
      <c r="Y627" s="10" t="str">
        <f t="shared" si="154"/>
        <v>Broadgates Road</v>
      </c>
      <c r="Z627" s="10" t="str">
        <f t="shared" si="155"/>
        <v>Moffat</v>
      </c>
      <c r="AA627" s="10" t="str">
        <f t="shared" si="156"/>
        <v>WC</v>
      </c>
      <c r="AB627" s="11" t="str">
        <f t="shared" si="157"/>
        <v>43908</v>
      </c>
      <c r="AC627" s="10" t="str">
        <f t="shared" si="158"/>
        <v>59</v>
      </c>
      <c r="AD627" s="10" t="str">
        <f t="shared" si="159"/>
        <v>A3</v>
      </c>
      <c r="AE627" s="12" t="str">
        <f t="shared" si="160"/>
        <v/>
      </c>
    </row>
    <row r="628" spans="1:31" x14ac:dyDescent="0.25">
      <c r="A628" s="5">
        <v>641</v>
      </c>
      <c r="B628" s="6" t="s">
        <v>2268</v>
      </c>
      <c r="C628" s="6" t="s">
        <v>2269</v>
      </c>
      <c r="D628" s="6" t="s">
        <v>28</v>
      </c>
      <c r="E628" s="6" t="s">
        <v>29</v>
      </c>
      <c r="F628" s="6">
        <v>30</v>
      </c>
      <c r="G628" s="6" t="s">
        <v>2270</v>
      </c>
      <c r="H628" s="6" t="s">
        <v>1561</v>
      </c>
      <c r="I628" s="6" t="s">
        <v>32</v>
      </c>
      <c r="J628" s="7">
        <v>44300</v>
      </c>
      <c r="K628" s="6">
        <v>73</v>
      </c>
      <c r="L628" s="6" t="s">
        <v>33</v>
      </c>
      <c r="M628" s="8"/>
      <c r="O628">
        <f t="shared" si="161"/>
        <v>0</v>
      </c>
      <c r="Q628" s="5" t="str">
        <f t="shared" si="146"/>
        <v>641</v>
      </c>
      <c r="R628" s="6" t="str">
        <f t="shared" si="147"/>
        <v>Fidel</v>
      </c>
      <c r="S628" s="6" t="str">
        <f t="shared" si="148"/>
        <v>Crews</v>
      </c>
      <c r="T628" s="6" t="str">
        <f t="shared" si="149"/>
        <v>Mr</v>
      </c>
      <c r="U628" s="6" t="str">
        <f t="shared" si="150"/>
        <v>M</v>
      </c>
      <c r="V628" s="6" t="str">
        <f t="shared" si="151"/>
        <v>30</v>
      </c>
      <c r="W628" s="6" t="str">
        <f t="shared" si="152"/>
        <v>Broadhead Strand</v>
      </c>
      <c r="X628" s="6" t="str">
        <f t="shared" si="153"/>
        <v>nd</v>
      </c>
      <c r="Y628" s="6" t="str">
        <f t="shared" si="154"/>
        <v>Broadhead Strand</v>
      </c>
      <c r="Z628" s="6" t="str">
        <f t="shared" si="155"/>
        <v>Shanklin</v>
      </c>
      <c r="AA628" s="6" t="str">
        <f t="shared" si="156"/>
        <v>WC</v>
      </c>
      <c r="AB628" s="7" t="str">
        <f t="shared" si="157"/>
        <v>44300</v>
      </c>
      <c r="AC628" s="6" t="str">
        <f t="shared" si="158"/>
        <v>73</v>
      </c>
      <c r="AD628" s="6" t="str">
        <f t="shared" si="159"/>
        <v>A3</v>
      </c>
      <c r="AE628" s="8" t="str">
        <f t="shared" si="160"/>
        <v/>
      </c>
    </row>
    <row r="629" spans="1:31" x14ac:dyDescent="0.25">
      <c r="A629" s="9">
        <v>642</v>
      </c>
      <c r="B629" s="10" t="s">
        <v>2271</v>
      </c>
      <c r="C629" s="10" t="s">
        <v>2272</v>
      </c>
      <c r="D629" s="10" t="s">
        <v>28</v>
      </c>
      <c r="E629" s="10" t="s">
        <v>29</v>
      </c>
      <c r="F629" s="10">
        <v>30</v>
      </c>
      <c r="G629" s="10" t="s">
        <v>2273</v>
      </c>
      <c r="H629" s="10" t="s">
        <v>2274</v>
      </c>
      <c r="I629" s="10" t="s">
        <v>32</v>
      </c>
      <c r="J629" s="11">
        <v>44063</v>
      </c>
      <c r="K629" s="10">
        <v>58</v>
      </c>
      <c r="L629" s="10" t="s">
        <v>44</v>
      </c>
      <c r="M629" s="12"/>
      <c r="O629">
        <f t="shared" si="161"/>
        <v>0</v>
      </c>
      <c r="Q629" s="9" t="str">
        <f t="shared" si="146"/>
        <v>642</v>
      </c>
      <c r="R629" s="10" t="str">
        <f t="shared" si="147"/>
        <v>Emery</v>
      </c>
      <c r="S629" s="10" t="str">
        <f t="shared" si="148"/>
        <v>Land</v>
      </c>
      <c r="T629" s="10" t="str">
        <f t="shared" si="149"/>
        <v>Mr</v>
      </c>
      <c r="U629" s="10" t="str">
        <f t="shared" si="150"/>
        <v>M</v>
      </c>
      <c r="V629" s="10" t="str">
        <f t="shared" si="151"/>
        <v>30</v>
      </c>
      <c r="W629" s="10" t="str">
        <f t="shared" si="152"/>
        <v>Broadlands Close</v>
      </c>
      <c r="X629" s="10" t="str">
        <f t="shared" si="153"/>
        <v>se</v>
      </c>
      <c r="Y629" s="10" t="str">
        <f t="shared" si="154"/>
        <v>Broadlands Close</v>
      </c>
      <c r="Z629" s="10" t="str">
        <f t="shared" si="155"/>
        <v>Milltimber</v>
      </c>
      <c r="AA629" s="10" t="str">
        <f t="shared" si="156"/>
        <v>WC</v>
      </c>
      <c r="AB629" s="11" t="str">
        <f t="shared" si="157"/>
        <v>44063</v>
      </c>
      <c r="AC629" s="10" t="str">
        <f t="shared" si="158"/>
        <v>58</v>
      </c>
      <c r="AD629" s="10" t="str">
        <f t="shared" si="159"/>
        <v>D</v>
      </c>
      <c r="AE629" s="12" t="str">
        <f t="shared" si="160"/>
        <v/>
      </c>
    </row>
    <row r="630" spans="1:31" x14ac:dyDescent="0.25">
      <c r="A630" s="5">
        <v>643</v>
      </c>
      <c r="B630" s="6" t="s">
        <v>2275</v>
      </c>
      <c r="C630" s="6" t="s">
        <v>2276</v>
      </c>
      <c r="D630" s="6" t="s">
        <v>15</v>
      </c>
      <c r="E630" s="6" t="s">
        <v>16</v>
      </c>
      <c r="F630" s="6">
        <v>30</v>
      </c>
      <c r="G630" s="6" t="s">
        <v>2277</v>
      </c>
      <c r="H630" s="6" t="s">
        <v>2278</v>
      </c>
      <c r="I630" s="6" t="s">
        <v>32</v>
      </c>
      <c r="J630" s="7">
        <v>43793</v>
      </c>
      <c r="K630" s="6">
        <v>29</v>
      </c>
      <c r="L630" s="6" t="s">
        <v>39</v>
      </c>
      <c r="M630" s="8"/>
      <c r="O630">
        <f t="shared" si="161"/>
        <v>0</v>
      </c>
      <c r="Q630" s="5" t="str">
        <f t="shared" si="146"/>
        <v>643</v>
      </c>
      <c r="R630" s="6" t="str">
        <f t="shared" si="147"/>
        <v>Kayleen</v>
      </c>
      <c r="S630" s="6" t="str">
        <f t="shared" si="148"/>
        <v>Mueller</v>
      </c>
      <c r="T630" s="6" t="str">
        <f t="shared" si="149"/>
        <v>Mrs</v>
      </c>
      <c r="U630" s="6" t="str">
        <f t="shared" si="150"/>
        <v>F</v>
      </c>
      <c r="V630" s="6" t="str">
        <f t="shared" si="151"/>
        <v>30</v>
      </c>
      <c r="W630" s="6" t="str">
        <f t="shared" si="152"/>
        <v>Broadley Street</v>
      </c>
      <c r="X630" s="6" t="str">
        <f t="shared" si="153"/>
        <v>et</v>
      </c>
      <c r="Y630" s="6" t="str">
        <f t="shared" si="154"/>
        <v>Broadley Street</v>
      </c>
      <c r="Z630" s="6" t="str">
        <f t="shared" si="155"/>
        <v>New Quay</v>
      </c>
      <c r="AA630" s="6" t="str">
        <f t="shared" si="156"/>
        <v>WC</v>
      </c>
      <c r="AB630" s="7" t="str">
        <f t="shared" si="157"/>
        <v>43793</v>
      </c>
      <c r="AC630" s="6" t="str">
        <f t="shared" si="158"/>
        <v>29</v>
      </c>
      <c r="AD630" s="6" t="str">
        <f t="shared" si="159"/>
        <v>C1</v>
      </c>
      <c r="AE630" s="8" t="str">
        <f t="shared" si="160"/>
        <v/>
      </c>
    </row>
    <row r="631" spans="1:31" x14ac:dyDescent="0.25">
      <c r="A631" s="9">
        <v>644</v>
      </c>
      <c r="B631" s="10" t="s">
        <v>2279</v>
      </c>
      <c r="C631" s="10" t="s">
        <v>1454</v>
      </c>
      <c r="D631" s="10" t="s">
        <v>28</v>
      </c>
      <c r="E631" s="10" t="s">
        <v>29</v>
      </c>
      <c r="F631" s="10">
        <v>60</v>
      </c>
      <c r="G631" s="10" t="s">
        <v>2280</v>
      </c>
      <c r="H631" s="10" t="s">
        <v>2281</v>
      </c>
      <c r="I631" s="10" t="s">
        <v>25</v>
      </c>
      <c r="J631" s="11">
        <v>44315</v>
      </c>
      <c r="K631" s="10">
        <v>61</v>
      </c>
      <c r="L631" s="10" t="s">
        <v>99</v>
      </c>
      <c r="M631" s="12"/>
      <c r="O631">
        <f t="shared" si="161"/>
        <v>0</v>
      </c>
      <c r="Q631" s="9" t="str">
        <f t="shared" si="146"/>
        <v>644</v>
      </c>
      <c r="R631" s="10" t="str">
        <f t="shared" si="147"/>
        <v>Tony</v>
      </c>
      <c r="S631" s="10" t="str">
        <f t="shared" si="148"/>
        <v>Lovell</v>
      </c>
      <c r="T631" s="10" t="str">
        <f t="shared" si="149"/>
        <v>Mr</v>
      </c>
      <c r="U631" s="10" t="str">
        <f t="shared" si="150"/>
        <v>M</v>
      </c>
      <c r="V631" s="10" t="str">
        <f t="shared" si="151"/>
        <v>60</v>
      </c>
      <c r="W631" s="10" t="str">
        <f t="shared" si="152"/>
        <v>Broadwater Road</v>
      </c>
      <c r="X631" s="10" t="str">
        <f t="shared" si="153"/>
        <v>ad</v>
      </c>
      <c r="Y631" s="10" t="str">
        <f t="shared" si="154"/>
        <v>Broadwater Road</v>
      </c>
      <c r="Z631" s="10" t="str">
        <f t="shared" si="155"/>
        <v>Hexham</v>
      </c>
      <c r="AA631" s="10" t="str">
        <f t="shared" si="156"/>
        <v>HG</v>
      </c>
      <c r="AB631" s="11" t="str">
        <f t="shared" si="157"/>
        <v>44315</v>
      </c>
      <c r="AC631" s="10" t="str">
        <f t="shared" si="158"/>
        <v>61</v>
      </c>
      <c r="AD631" s="10" t="str">
        <f t="shared" si="159"/>
        <v>E</v>
      </c>
      <c r="AE631" s="12" t="str">
        <f t="shared" si="160"/>
        <v/>
      </c>
    </row>
    <row r="632" spans="1:31" x14ac:dyDescent="0.25">
      <c r="A632" s="5">
        <v>645</v>
      </c>
      <c r="B632" s="6" t="s">
        <v>2282</v>
      </c>
      <c r="C632" s="6" t="s">
        <v>2283</v>
      </c>
      <c r="D632" s="6" t="s">
        <v>28</v>
      </c>
      <c r="E632" s="6" t="s">
        <v>29</v>
      </c>
      <c r="F632" s="6">
        <v>30</v>
      </c>
      <c r="G632" s="6" t="s">
        <v>2280</v>
      </c>
      <c r="H632" s="6" t="s">
        <v>2284</v>
      </c>
      <c r="I632" s="6" t="s">
        <v>32</v>
      </c>
      <c r="J632" s="7">
        <v>43634</v>
      </c>
      <c r="K632" s="6">
        <v>68</v>
      </c>
      <c r="L632" s="6" t="s">
        <v>33</v>
      </c>
      <c r="M632" s="8"/>
      <c r="O632">
        <f t="shared" si="161"/>
        <v>0</v>
      </c>
      <c r="Q632" s="5" t="str">
        <f t="shared" si="146"/>
        <v>645</v>
      </c>
      <c r="R632" s="6" t="str">
        <f t="shared" si="147"/>
        <v>Boris</v>
      </c>
      <c r="S632" s="6" t="str">
        <f t="shared" si="148"/>
        <v>Vela</v>
      </c>
      <c r="T632" s="6" t="str">
        <f t="shared" si="149"/>
        <v>Mr</v>
      </c>
      <c r="U632" s="6" t="str">
        <f t="shared" si="150"/>
        <v>M</v>
      </c>
      <c r="V632" s="6" t="str">
        <f t="shared" si="151"/>
        <v>30</v>
      </c>
      <c r="W632" s="6" t="str">
        <f t="shared" si="152"/>
        <v>Broadwater Road</v>
      </c>
      <c r="X632" s="6" t="str">
        <f t="shared" si="153"/>
        <v>ad</v>
      </c>
      <c r="Y632" s="6" t="str">
        <f t="shared" si="154"/>
        <v>Broadwater Road</v>
      </c>
      <c r="Z632" s="6" t="str">
        <f t="shared" si="155"/>
        <v>Tavistock</v>
      </c>
      <c r="AA632" s="6" t="str">
        <f t="shared" si="156"/>
        <v>WC</v>
      </c>
      <c r="AB632" s="7" t="str">
        <f t="shared" si="157"/>
        <v>43634</v>
      </c>
      <c r="AC632" s="6" t="str">
        <f t="shared" si="158"/>
        <v>68</v>
      </c>
      <c r="AD632" s="6" t="str">
        <f t="shared" si="159"/>
        <v>A3</v>
      </c>
      <c r="AE632" s="8" t="str">
        <f t="shared" si="160"/>
        <v/>
      </c>
    </row>
    <row r="633" spans="1:31" x14ac:dyDescent="0.25">
      <c r="A633" s="9">
        <v>646</v>
      </c>
      <c r="B633" s="10" t="s">
        <v>2285</v>
      </c>
      <c r="C633" s="10" t="s">
        <v>2286</v>
      </c>
      <c r="D633" s="10" t="s">
        <v>15</v>
      </c>
      <c r="E633" s="10" t="s">
        <v>16</v>
      </c>
      <c r="F633" s="10">
        <v>90</v>
      </c>
      <c r="G633" s="10" t="s">
        <v>2287</v>
      </c>
      <c r="H633" s="10" t="s">
        <v>1724</v>
      </c>
      <c r="I633" s="10" t="s">
        <v>1725</v>
      </c>
      <c r="J633" s="11">
        <v>44345</v>
      </c>
      <c r="K633" s="10">
        <v>67</v>
      </c>
      <c r="L633" s="10" t="s">
        <v>99</v>
      </c>
      <c r="M633" s="12"/>
      <c r="O633">
        <f t="shared" si="161"/>
        <v>0</v>
      </c>
      <c r="Q633" s="9" t="str">
        <f t="shared" si="146"/>
        <v>646</v>
      </c>
      <c r="R633" s="10" t="str">
        <f t="shared" si="147"/>
        <v>Rosalyn</v>
      </c>
      <c r="S633" s="10" t="str">
        <f t="shared" si="148"/>
        <v>Oneill</v>
      </c>
      <c r="T633" s="10" t="str">
        <f t="shared" si="149"/>
        <v>Mrs</v>
      </c>
      <c r="U633" s="10" t="str">
        <f t="shared" si="150"/>
        <v>F</v>
      </c>
      <c r="V633" s="10" t="str">
        <f t="shared" si="151"/>
        <v>90</v>
      </c>
      <c r="W633" s="10" t="str">
        <f t="shared" si="152"/>
        <v>Broadway Court</v>
      </c>
      <c r="X633" s="10" t="str">
        <f t="shared" si="153"/>
        <v>rt</v>
      </c>
      <c r="Y633" s="10" t="str">
        <f t="shared" si="154"/>
        <v>Broadway Court</v>
      </c>
      <c r="Z633" s="10" t="str">
        <f t="shared" si="155"/>
        <v>Amersham</v>
      </c>
      <c r="AA633" s="10" t="str">
        <f t="shared" si="156"/>
        <v>LA</v>
      </c>
      <c r="AB633" s="11" t="str">
        <f t="shared" si="157"/>
        <v>44345</v>
      </c>
      <c r="AC633" s="10" t="str">
        <f t="shared" si="158"/>
        <v>67</v>
      </c>
      <c r="AD633" s="10" t="str">
        <f t="shared" si="159"/>
        <v>E</v>
      </c>
      <c r="AE633" s="12" t="str">
        <f t="shared" si="160"/>
        <v/>
      </c>
    </row>
    <row r="634" spans="1:31" x14ac:dyDescent="0.25">
      <c r="A634" s="5">
        <v>647</v>
      </c>
      <c r="B634" s="6" t="s">
        <v>2288</v>
      </c>
      <c r="C634" s="6" t="s">
        <v>1574</v>
      </c>
      <c r="D634" s="6" t="s">
        <v>28</v>
      </c>
      <c r="E634" s="6" t="s">
        <v>29</v>
      </c>
      <c r="F634" s="6">
        <v>30</v>
      </c>
      <c r="G634" s="6" t="s">
        <v>2289</v>
      </c>
      <c r="H634" s="6" t="s">
        <v>1591</v>
      </c>
      <c r="I634" s="6" t="s">
        <v>32</v>
      </c>
      <c r="J634" s="7">
        <v>44350</v>
      </c>
      <c r="K634" s="6">
        <v>98</v>
      </c>
      <c r="L634" s="6" t="s">
        <v>39</v>
      </c>
      <c r="M634" s="8"/>
      <c r="O634">
        <f t="shared" si="161"/>
        <v>0</v>
      </c>
      <c r="Q634" s="5" t="str">
        <f t="shared" si="146"/>
        <v>647</v>
      </c>
      <c r="R634" s="6" t="str">
        <f t="shared" si="147"/>
        <v>Rosario</v>
      </c>
      <c r="S634" s="6" t="str">
        <f t="shared" si="148"/>
        <v>Jacob</v>
      </c>
      <c r="T634" s="6" t="str">
        <f t="shared" si="149"/>
        <v>Mr</v>
      </c>
      <c r="U634" s="6" t="str">
        <f t="shared" si="150"/>
        <v>M</v>
      </c>
      <c r="V634" s="6" t="str">
        <f t="shared" si="151"/>
        <v>30</v>
      </c>
      <c r="W634" s="6" t="str">
        <f t="shared" si="152"/>
        <v>Broadwick Street</v>
      </c>
      <c r="X634" s="6" t="str">
        <f t="shared" si="153"/>
        <v>et</v>
      </c>
      <c r="Y634" s="6" t="str">
        <f t="shared" si="154"/>
        <v>Broadwick Street</v>
      </c>
      <c r="Z634" s="6" t="str">
        <f t="shared" si="155"/>
        <v>Maryport</v>
      </c>
      <c r="AA634" s="6" t="str">
        <f t="shared" si="156"/>
        <v>WC</v>
      </c>
      <c r="AB634" s="7" t="str">
        <f t="shared" si="157"/>
        <v>44350</v>
      </c>
      <c r="AC634" s="6" t="str">
        <f t="shared" si="158"/>
        <v>98</v>
      </c>
      <c r="AD634" s="6" t="str">
        <f t="shared" si="159"/>
        <v>C1</v>
      </c>
      <c r="AE634" s="8" t="str">
        <f t="shared" si="160"/>
        <v/>
      </c>
    </row>
    <row r="635" spans="1:31" x14ac:dyDescent="0.25">
      <c r="A635" s="9">
        <v>648</v>
      </c>
      <c r="B635" s="10" t="s">
        <v>2290</v>
      </c>
      <c r="C635" s="10" t="s">
        <v>2291</v>
      </c>
      <c r="D635" s="10" t="s">
        <v>15</v>
      </c>
      <c r="E635" s="10" t="s">
        <v>16</v>
      </c>
      <c r="F635" s="10">
        <v>30</v>
      </c>
      <c r="G635" s="10" t="s">
        <v>2292</v>
      </c>
      <c r="H635" s="10" t="s">
        <v>1777</v>
      </c>
      <c r="I635" s="10" t="s">
        <v>32</v>
      </c>
      <c r="J635" s="11">
        <v>44536</v>
      </c>
      <c r="K635" s="10">
        <v>97</v>
      </c>
      <c r="L635" s="10" t="s">
        <v>78</v>
      </c>
      <c r="M635" s="12"/>
      <c r="O635">
        <f t="shared" si="161"/>
        <v>0</v>
      </c>
      <c r="Q635" s="9" t="str">
        <f t="shared" si="146"/>
        <v>648</v>
      </c>
      <c r="R635" s="10" t="str">
        <f t="shared" si="147"/>
        <v>Willie</v>
      </c>
      <c r="S635" s="10" t="str">
        <f t="shared" si="148"/>
        <v>Maher</v>
      </c>
      <c r="T635" s="10" t="str">
        <f t="shared" si="149"/>
        <v>Mrs</v>
      </c>
      <c r="U635" s="10" t="str">
        <f t="shared" si="150"/>
        <v>F</v>
      </c>
      <c r="V635" s="10" t="str">
        <f t="shared" si="151"/>
        <v>30</v>
      </c>
      <c r="W635" s="10" t="str">
        <f t="shared" si="152"/>
        <v>Brockley Cottages</v>
      </c>
      <c r="X635" s="10" t="str">
        <f t="shared" si="153"/>
        <v>es</v>
      </c>
      <c r="Y635" s="10" t="str">
        <f t="shared" si="154"/>
        <v>Brockley Cottages</v>
      </c>
      <c r="Z635" s="10" t="str">
        <f t="shared" si="155"/>
        <v>Morecambe</v>
      </c>
      <c r="AA635" s="10" t="str">
        <f t="shared" si="156"/>
        <v>WC</v>
      </c>
      <c r="AB635" s="11" t="str">
        <f t="shared" si="157"/>
        <v>44536</v>
      </c>
      <c r="AC635" s="10" t="str">
        <f t="shared" si="158"/>
        <v>97</v>
      </c>
      <c r="AD635" s="10" t="str">
        <f t="shared" si="159"/>
        <v>C2</v>
      </c>
      <c r="AE635" s="12" t="str">
        <f t="shared" si="160"/>
        <v/>
      </c>
    </row>
    <row r="636" spans="1:31" x14ac:dyDescent="0.25">
      <c r="A636" s="5">
        <v>649</v>
      </c>
      <c r="B636" s="6" t="s">
        <v>2293</v>
      </c>
      <c r="C636" s="6" t="s">
        <v>552</v>
      </c>
      <c r="D636" s="6" t="s">
        <v>28</v>
      </c>
      <c r="E636" s="6" t="s">
        <v>29</v>
      </c>
      <c r="F636" s="6">
        <v>90</v>
      </c>
      <c r="G636" s="6" t="s">
        <v>2294</v>
      </c>
      <c r="H636" s="6" t="s">
        <v>2295</v>
      </c>
      <c r="I636" s="6" t="s">
        <v>25</v>
      </c>
      <c r="J636" s="7">
        <v>43555</v>
      </c>
      <c r="K636" s="6">
        <v>23</v>
      </c>
      <c r="L636" s="6" t="s">
        <v>99</v>
      </c>
      <c r="M636" s="8"/>
      <c r="O636">
        <f t="shared" si="161"/>
        <v>0</v>
      </c>
      <c r="Q636" s="5" t="str">
        <f t="shared" si="146"/>
        <v>649</v>
      </c>
      <c r="R636" s="6" t="str">
        <f t="shared" si="147"/>
        <v>Jacinto</v>
      </c>
      <c r="S636" s="6" t="str">
        <f t="shared" si="148"/>
        <v>Frye</v>
      </c>
      <c r="T636" s="6" t="str">
        <f t="shared" si="149"/>
        <v>Mr</v>
      </c>
      <c r="U636" s="6" t="str">
        <f t="shared" si="150"/>
        <v>M</v>
      </c>
      <c r="V636" s="6" t="str">
        <f t="shared" si="151"/>
        <v>90</v>
      </c>
      <c r="W636" s="6" t="str">
        <f t="shared" si="152"/>
        <v>Brockley Cross</v>
      </c>
      <c r="X636" s="6" t="str">
        <f t="shared" si="153"/>
        <v>ss</v>
      </c>
      <c r="Y636" s="6" t="str">
        <f t="shared" si="154"/>
        <v>Brockley Cross</v>
      </c>
      <c r="Z636" s="6" t="str">
        <f t="shared" si="155"/>
        <v>Huddersfield</v>
      </c>
      <c r="AA636" s="6" t="str">
        <f t="shared" si="156"/>
        <v>HG</v>
      </c>
      <c r="AB636" s="7" t="str">
        <f t="shared" si="157"/>
        <v>43555</v>
      </c>
      <c r="AC636" s="6" t="str">
        <f t="shared" si="158"/>
        <v>23</v>
      </c>
      <c r="AD636" s="6" t="str">
        <f t="shared" si="159"/>
        <v>E</v>
      </c>
      <c r="AE636" s="8" t="str">
        <f t="shared" si="160"/>
        <v/>
      </c>
    </row>
    <row r="637" spans="1:31" x14ac:dyDescent="0.25">
      <c r="A637" s="9">
        <v>650</v>
      </c>
      <c r="B637" s="10" t="s">
        <v>2224</v>
      </c>
      <c r="C637" s="10" t="s">
        <v>2296</v>
      </c>
      <c r="D637" s="10" t="s">
        <v>49</v>
      </c>
      <c r="E637" s="10" t="s">
        <v>16</v>
      </c>
      <c r="F637" s="10">
        <v>60</v>
      </c>
      <c r="G637" s="10" t="s">
        <v>2297</v>
      </c>
      <c r="H637" s="10" t="s">
        <v>923</v>
      </c>
      <c r="I637" s="10" t="s">
        <v>38</v>
      </c>
      <c r="J637" s="11">
        <v>44360</v>
      </c>
      <c r="K637" s="10">
        <v>101</v>
      </c>
      <c r="L637" s="10" t="s">
        <v>52</v>
      </c>
      <c r="M637" s="12"/>
      <c r="O637">
        <f t="shared" si="161"/>
        <v>0</v>
      </c>
      <c r="Q637" s="9" t="str">
        <f t="shared" si="146"/>
        <v>650</v>
      </c>
      <c r="R637" s="10" t="str">
        <f t="shared" si="147"/>
        <v>Sina</v>
      </c>
      <c r="S637" s="10" t="str">
        <f t="shared" si="148"/>
        <v>Lucero</v>
      </c>
      <c r="T637" s="10" t="str">
        <f t="shared" si="149"/>
        <v>Miss</v>
      </c>
      <c r="U637" s="10" t="str">
        <f t="shared" si="150"/>
        <v>F</v>
      </c>
      <c r="V637" s="10" t="str">
        <f t="shared" si="151"/>
        <v>60</v>
      </c>
      <c r="W637" s="10" t="str">
        <f t="shared" si="152"/>
        <v>Brockley Mews</v>
      </c>
      <c r="X637" s="10" t="str">
        <f t="shared" si="153"/>
        <v>ws</v>
      </c>
      <c r="Y637" s="10" t="str">
        <f t="shared" si="154"/>
        <v>Brockley Mews</v>
      </c>
      <c r="Z637" s="10" t="str">
        <f t="shared" si="155"/>
        <v>Dudley</v>
      </c>
      <c r="AA637" s="10" t="str">
        <f t="shared" si="156"/>
        <v>RM</v>
      </c>
      <c r="AB637" s="11" t="str">
        <f t="shared" si="157"/>
        <v>44360</v>
      </c>
      <c r="AC637" s="10" t="str">
        <f t="shared" si="158"/>
        <v>101</v>
      </c>
      <c r="AD637" s="10" t="str">
        <f t="shared" si="159"/>
        <v>A1</v>
      </c>
      <c r="AE637" s="12" t="str">
        <f t="shared" si="160"/>
        <v/>
      </c>
    </row>
    <row r="638" spans="1:31" x14ac:dyDescent="0.25">
      <c r="A638" s="5">
        <v>651</v>
      </c>
      <c r="B638" s="6" t="s">
        <v>2298</v>
      </c>
      <c r="C638" s="6" t="s">
        <v>2299</v>
      </c>
      <c r="D638" s="6" t="s">
        <v>49</v>
      </c>
      <c r="E638" s="6" t="s">
        <v>16</v>
      </c>
      <c r="F638" s="6">
        <v>30</v>
      </c>
      <c r="G638" s="6" t="s">
        <v>2300</v>
      </c>
      <c r="H638" s="6" t="s">
        <v>2301</v>
      </c>
      <c r="I638" s="6" t="s">
        <v>32</v>
      </c>
      <c r="J638" s="7">
        <v>44243</v>
      </c>
      <c r="K638" s="6">
        <v>22</v>
      </c>
      <c r="L638" s="6" t="s">
        <v>68</v>
      </c>
      <c r="M638" s="8"/>
      <c r="O638">
        <f t="shared" si="161"/>
        <v>0</v>
      </c>
      <c r="Q638" s="5" t="str">
        <f t="shared" si="146"/>
        <v>651</v>
      </c>
      <c r="R638" s="6" t="str">
        <f t="shared" si="147"/>
        <v>Helga</v>
      </c>
      <c r="S638" s="6" t="str">
        <f t="shared" si="148"/>
        <v>Manning</v>
      </c>
      <c r="T638" s="6" t="str">
        <f t="shared" si="149"/>
        <v>Miss</v>
      </c>
      <c r="U638" s="6" t="str">
        <f t="shared" si="150"/>
        <v>F</v>
      </c>
      <c r="V638" s="6" t="str">
        <f t="shared" si="151"/>
        <v>30</v>
      </c>
      <c r="W638" s="6" t="str">
        <f t="shared" si="152"/>
        <v>Brockwell Terrace</v>
      </c>
      <c r="X638" s="6" t="str">
        <f t="shared" si="153"/>
        <v>ce</v>
      </c>
      <c r="Y638" s="6" t="str">
        <f t="shared" si="154"/>
        <v>Brockwell Terrace</v>
      </c>
      <c r="Z638" s="6" t="str">
        <f t="shared" si="155"/>
        <v>Tarbert</v>
      </c>
      <c r="AA638" s="6" t="str">
        <f t="shared" si="156"/>
        <v>WC</v>
      </c>
      <c r="AB638" s="7" t="str">
        <f t="shared" si="157"/>
        <v>44243</v>
      </c>
      <c r="AC638" s="6" t="str">
        <f t="shared" si="158"/>
        <v>22</v>
      </c>
      <c r="AD638" s="6" t="str">
        <f t="shared" si="159"/>
        <v>A2</v>
      </c>
      <c r="AE638" s="8" t="str">
        <f t="shared" si="160"/>
        <v/>
      </c>
    </row>
    <row r="639" spans="1:31" x14ac:dyDescent="0.25">
      <c r="A639" s="9">
        <v>652</v>
      </c>
      <c r="B639" s="10" t="s">
        <v>2302</v>
      </c>
      <c r="C639" s="10" t="s">
        <v>1578</v>
      </c>
      <c r="D639" s="10" t="s">
        <v>28</v>
      </c>
      <c r="E639" s="10" t="s">
        <v>29</v>
      </c>
      <c r="F639" s="10">
        <v>60</v>
      </c>
      <c r="G639" s="10" t="s">
        <v>2303</v>
      </c>
      <c r="H639" s="10" t="s">
        <v>630</v>
      </c>
      <c r="I639" s="10" t="s">
        <v>32</v>
      </c>
      <c r="J639" s="11">
        <v>44407</v>
      </c>
      <c r="K639" s="10">
        <v>4</v>
      </c>
      <c r="L639" s="10" t="s">
        <v>44</v>
      </c>
      <c r="M639" s="12"/>
      <c r="O639">
        <f t="shared" si="161"/>
        <v>0</v>
      </c>
      <c r="Q639" s="9" t="str">
        <f t="shared" si="146"/>
        <v>652</v>
      </c>
      <c r="R639" s="10" t="str">
        <f t="shared" si="147"/>
        <v>Carmine</v>
      </c>
      <c r="S639" s="10" t="str">
        <f t="shared" si="148"/>
        <v>Leblanc</v>
      </c>
      <c r="T639" s="10" t="str">
        <f t="shared" si="149"/>
        <v>Mr</v>
      </c>
      <c r="U639" s="10" t="str">
        <f t="shared" si="150"/>
        <v>M</v>
      </c>
      <c r="V639" s="10" t="str">
        <f t="shared" si="151"/>
        <v>60</v>
      </c>
      <c r="W639" s="10" t="str">
        <f t="shared" si="152"/>
        <v>Broderick Road</v>
      </c>
      <c r="X639" s="10" t="str">
        <f t="shared" si="153"/>
        <v>ad</v>
      </c>
      <c r="Y639" s="10" t="str">
        <f t="shared" si="154"/>
        <v>Broderick Road</v>
      </c>
      <c r="Z639" s="10" t="str">
        <f t="shared" si="155"/>
        <v>Prescot</v>
      </c>
      <c r="AA639" s="10" t="str">
        <f t="shared" si="156"/>
        <v>WC</v>
      </c>
      <c r="AB639" s="11" t="str">
        <f t="shared" si="157"/>
        <v>44407</v>
      </c>
      <c r="AC639" s="10" t="str">
        <f t="shared" si="158"/>
        <v>4</v>
      </c>
      <c r="AD639" s="10" t="str">
        <f t="shared" si="159"/>
        <v>D</v>
      </c>
      <c r="AE639" s="12" t="str">
        <f t="shared" si="160"/>
        <v/>
      </c>
    </row>
    <row r="640" spans="1:31" x14ac:dyDescent="0.25">
      <c r="A640" s="5">
        <v>653</v>
      </c>
      <c r="B640" s="6" t="s">
        <v>2304</v>
      </c>
      <c r="C640" s="6" t="s">
        <v>935</v>
      </c>
      <c r="D640" s="6" t="s">
        <v>15</v>
      </c>
      <c r="E640" s="6" t="s">
        <v>16</v>
      </c>
      <c r="F640" s="6">
        <v>90</v>
      </c>
      <c r="G640" s="6" t="s">
        <v>2305</v>
      </c>
      <c r="H640" s="6" t="s">
        <v>698</v>
      </c>
      <c r="I640" s="6" t="s">
        <v>699</v>
      </c>
      <c r="J640" s="7">
        <v>44066</v>
      </c>
      <c r="K640" s="6">
        <v>59</v>
      </c>
      <c r="L640" s="6" t="s">
        <v>157</v>
      </c>
      <c r="M640" s="8"/>
      <c r="O640">
        <f t="shared" si="161"/>
        <v>0</v>
      </c>
      <c r="Q640" s="5" t="str">
        <f t="shared" si="146"/>
        <v>653</v>
      </c>
      <c r="R640" s="6" t="str">
        <f t="shared" si="147"/>
        <v>Henrietta</v>
      </c>
      <c r="S640" s="6" t="str">
        <f t="shared" si="148"/>
        <v>Fontenot</v>
      </c>
      <c r="T640" s="6" t="str">
        <f t="shared" si="149"/>
        <v>Mrs</v>
      </c>
      <c r="U640" s="6" t="str">
        <f t="shared" si="150"/>
        <v>F</v>
      </c>
      <c r="V640" s="6" t="str">
        <f t="shared" si="151"/>
        <v>90</v>
      </c>
      <c r="W640" s="6" t="str">
        <f t="shared" si="152"/>
        <v>Broker's Alley</v>
      </c>
      <c r="X640" s="6" t="str">
        <f t="shared" si="153"/>
        <v>ey</v>
      </c>
      <c r="Y640" s="6" t="str">
        <f t="shared" si="154"/>
        <v>Broker's Alley</v>
      </c>
      <c r="Z640" s="6" t="str">
        <f t="shared" si="155"/>
        <v>Billingham</v>
      </c>
      <c r="AA640" s="6" t="str">
        <f t="shared" si="156"/>
        <v>CM</v>
      </c>
      <c r="AB640" s="7" t="str">
        <f t="shared" si="157"/>
        <v>44066</v>
      </c>
      <c r="AC640" s="6" t="str">
        <f t="shared" si="158"/>
        <v>59</v>
      </c>
      <c r="AD640" s="6" t="str">
        <f t="shared" si="159"/>
        <v>C3</v>
      </c>
      <c r="AE640" s="8" t="str">
        <f t="shared" si="160"/>
        <v/>
      </c>
    </row>
    <row r="641" spans="1:31" x14ac:dyDescent="0.25">
      <c r="A641" s="9">
        <v>654</v>
      </c>
      <c r="B641" s="10" t="s">
        <v>2306</v>
      </c>
      <c r="C641" s="10" t="s">
        <v>2307</v>
      </c>
      <c r="D641" s="10" t="s">
        <v>41</v>
      </c>
      <c r="E641" s="10" t="s">
        <v>16</v>
      </c>
      <c r="F641" s="10">
        <v>30</v>
      </c>
      <c r="G641" s="10" t="s">
        <v>2308</v>
      </c>
      <c r="H641" s="10" t="s">
        <v>1072</v>
      </c>
      <c r="I641" s="10" t="s">
        <v>1073</v>
      </c>
      <c r="J641" s="11">
        <v>44137</v>
      </c>
      <c r="K641" s="10">
        <v>74</v>
      </c>
      <c r="L641" s="10" t="s">
        <v>33</v>
      </c>
      <c r="M641" s="12"/>
      <c r="O641">
        <f t="shared" si="161"/>
        <v>0</v>
      </c>
      <c r="Q641" s="9" t="str">
        <f t="shared" si="146"/>
        <v>654</v>
      </c>
      <c r="R641" s="10" t="str">
        <f t="shared" si="147"/>
        <v>Leena</v>
      </c>
      <c r="S641" s="10" t="str">
        <f t="shared" si="148"/>
        <v>Denton</v>
      </c>
      <c r="T641" s="10" t="str">
        <f t="shared" si="149"/>
        <v>Ms</v>
      </c>
      <c r="U641" s="10" t="str">
        <f t="shared" si="150"/>
        <v>F</v>
      </c>
      <c r="V641" s="10" t="str">
        <f t="shared" si="151"/>
        <v>30</v>
      </c>
      <c r="W641" s="10" t="str">
        <f t="shared" si="152"/>
        <v>Brompton Arcade</v>
      </c>
      <c r="X641" s="10" t="str">
        <f t="shared" si="153"/>
        <v>de</v>
      </c>
      <c r="Y641" s="10" t="str">
        <f t="shared" si="154"/>
        <v>Brompton Arcade</v>
      </c>
      <c r="Z641" s="10" t="str">
        <f t="shared" si="155"/>
        <v>Bacup</v>
      </c>
      <c r="AA641" s="10" t="str">
        <f t="shared" si="156"/>
        <v>ME</v>
      </c>
      <c r="AB641" s="11" t="str">
        <f t="shared" si="157"/>
        <v>44137</v>
      </c>
      <c r="AC641" s="10" t="str">
        <f t="shared" si="158"/>
        <v>74</v>
      </c>
      <c r="AD641" s="10" t="str">
        <f t="shared" si="159"/>
        <v>A3</v>
      </c>
      <c r="AE641" s="12" t="str">
        <f t="shared" si="160"/>
        <v/>
      </c>
    </row>
    <row r="642" spans="1:31" x14ac:dyDescent="0.25">
      <c r="A642" s="5">
        <v>655</v>
      </c>
      <c r="B642" s="6" t="s">
        <v>1463</v>
      </c>
      <c r="C642" s="6" t="s">
        <v>2309</v>
      </c>
      <c r="D642" s="6" t="s">
        <v>28</v>
      </c>
      <c r="E642" s="6" t="s">
        <v>29</v>
      </c>
      <c r="F642" s="6">
        <v>60</v>
      </c>
      <c r="G642" s="6" t="s">
        <v>2310</v>
      </c>
      <c r="H642" s="6" t="s">
        <v>2311</v>
      </c>
      <c r="I642" s="6" t="s">
        <v>127</v>
      </c>
      <c r="J642" s="7">
        <v>44302</v>
      </c>
      <c r="K642" s="6">
        <v>96</v>
      </c>
      <c r="L642" s="6" t="s">
        <v>39</v>
      </c>
      <c r="M642" s="8"/>
      <c r="O642">
        <f t="shared" si="161"/>
        <v>0</v>
      </c>
      <c r="Q642" s="5" t="str">
        <f t="shared" si="146"/>
        <v>655</v>
      </c>
      <c r="R642" s="6" t="str">
        <f t="shared" si="147"/>
        <v>Sherman</v>
      </c>
      <c r="S642" s="6" t="str">
        <f t="shared" si="148"/>
        <v>Warren</v>
      </c>
      <c r="T642" s="6" t="str">
        <f t="shared" si="149"/>
        <v>Mr</v>
      </c>
      <c r="U642" s="6" t="str">
        <f t="shared" si="150"/>
        <v>M</v>
      </c>
      <c r="V642" s="6" t="str">
        <f t="shared" si="151"/>
        <v>60</v>
      </c>
      <c r="W642" s="6" t="str">
        <f t="shared" si="152"/>
        <v>Brompton Square</v>
      </c>
      <c r="X642" s="6" t="str">
        <f t="shared" si="153"/>
        <v>re</v>
      </c>
      <c r="Y642" s="6" t="str">
        <f t="shared" si="154"/>
        <v>Brompton Square</v>
      </c>
      <c r="Z642" s="6" t="str">
        <f t="shared" si="155"/>
        <v>Calne</v>
      </c>
      <c r="AA642" s="6" t="str">
        <f t="shared" si="156"/>
        <v>WS</v>
      </c>
      <c r="AB642" s="7" t="str">
        <f t="shared" si="157"/>
        <v>44302</v>
      </c>
      <c r="AC642" s="6" t="str">
        <f t="shared" si="158"/>
        <v>96</v>
      </c>
      <c r="AD642" s="6" t="str">
        <f t="shared" si="159"/>
        <v>C1</v>
      </c>
      <c r="AE642" s="8" t="str">
        <f t="shared" si="160"/>
        <v/>
      </c>
    </row>
    <row r="643" spans="1:31" x14ac:dyDescent="0.25">
      <c r="A643" s="9">
        <v>656</v>
      </c>
      <c r="B643" s="10" t="s">
        <v>2312</v>
      </c>
      <c r="C643" s="10" t="s">
        <v>2313</v>
      </c>
      <c r="D643" s="10" t="s">
        <v>15</v>
      </c>
      <c r="E643" s="10" t="s">
        <v>16</v>
      </c>
      <c r="F643" s="10">
        <v>60</v>
      </c>
      <c r="G643" s="10" t="s">
        <v>2314</v>
      </c>
      <c r="H643" s="10" t="s">
        <v>2315</v>
      </c>
      <c r="I643" s="10" t="s">
        <v>171</v>
      </c>
      <c r="J643" s="11">
        <v>43580</v>
      </c>
      <c r="K643" s="10">
        <v>48</v>
      </c>
      <c r="L643" s="10" t="s">
        <v>68</v>
      </c>
      <c r="M643" s="12"/>
      <c r="O643">
        <f t="shared" si="161"/>
        <v>0</v>
      </c>
      <c r="Q643" s="9" t="str">
        <f t="shared" si="146"/>
        <v>656</v>
      </c>
      <c r="R643" s="10" t="str">
        <f t="shared" si="147"/>
        <v>Violette</v>
      </c>
      <c r="S643" s="10" t="str">
        <f t="shared" si="148"/>
        <v>Bullock</v>
      </c>
      <c r="T643" s="10" t="str">
        <f t="shared" si="149"/>
        <v>Mrs</v>
      </c>
      <c r="U643" s="10" t="str">
        <f t="shared" si="150"/>
        <v>F</v>
      </c>
      <c r="V643" s="10" t="str">
        <f t="shared" si="151"/>
        <v>60</v>
      </c>
      <c r="W643" s="10" t="str">
        <f t="shared" si="152"/>
        <v>Brompton Terrace</v>
      </c>
      <c r="X643" s="10" t="str">
        <f t="shared" si="153"/>
        <v>ce</v>
      </c>
      <c r="Y643" s="10" t="str">
        <f t="shared" si="154"/>
        <v>Brompton Terrace</v>
      </c>
      <c r="Z643" s="10" t="str">
        <f t="shared" si="155"/>
        <v>Cleethorpes</v>
      </c>
      <c r="AA643" s="10" t="str">
        <f t="shared" si="156"/>
        <v>PR</v>
      </c>
      <c r="AB643" s="11" t="str">
        <f t="shared" si="157"/>
        <v>43580</v>
      </c>
      <c r="AC643" s="10" t="str">
        <f t="shared" si="158"/>
        <v>48</v>
      </c>
      <c r="AD643" s="10" t="str">
        <f t="shared" si="159"/>
        <v>A2</v>
      </c>
      <c r="AE643" s="12" t="str">
        <f t="shared" si="160"/>
        <v/>
      </c>
    </row>
    <row r="644" spans="1:31" x14ac:dyDescent="0.25">
      <c r="A644" s="5">
        <v>657</v>
      </c>
      <c r="B644" s="6" t="s">
        <v>2316</v>
      </c>
      <c r="C644" s="6" t="s">
        <v>150</v>
      </c>
      <c r="D644" s="6" t="s">
        <v>15</v>
      </c>
      <c r="E644" s="6" t="s">
        <v>16</v>
      </c>
      <c r="F644" s="6">
        <v>60</v>
      </c>
      <c r="G644" s="6" t="s">
        <v>2314</v>
      </c>
      <c r="H644" s="6" t="s">
        <v>1287</v>
      </c>
      <c r="I644" s="6" t="s">
        <v>32</v>
      </c>
      <c r="J644" s="7">
        <v>43471</v>
      </c>
      <c r="K644" s="6">
        <v>13</v>
      </c>
      <c r="L644" s="6" t="s">
        <v>20</v>
      </c>
      <c r="M644" s="8"/>
      <c r="O644">
        <f t="shared" si="161"/>
        <v>0</v>
      </c>
      <c r="Q644" s="5" t="str">
        <f t="shared" si="146"/>
        <v>657</v>
      </c>
      <c r="R644" s="6" t="str">
        <f t="shared" si="147"/>
        <v>Meredith</v>
      </c>
      <c r="S644" s="6" t="str">
        <f t="shared" si="148"/>
        <v>Durham</v>
      </c>
      <c r="T644" s="6" t="str">
        <f t="shared" si="149"/>
        <v>Mrs</v>
      </c>
      <c r="U644" s="6" t="str">
        <f t="shared" si="150"/>
        <v>F</v>
      </c>
      <c r="V644" s="6" t="str">
        <f t="shared" si="151"/>
        <v>60</v>
      </c>
      <c r="W644" s="6" t="str">
        <f t="shared" si="152"/>
        <v>Brompton Terrace</v>
      </c>
      <c r="X644" s="6" t="str">
        <f t="shared" si="153"/>
        <v>ce</v>
      </c>
      <c r="Y644" s="6" t="str">
        <f t="shared" si="154"/>
        <v>Brompton Terrace</v>
      </c>
      <c r="Z644" s="6" t="str">
        <f t="shared" si="155"/>
        <v>Menai Bridge</v>
      </c>
      <c r="AA644" s="6" t="str">
        <f t="shared" si="156"/>
        <v>WC</v>
      </c>
      <c r="AB644" s="7" t="str">
        <f t="shared" si="157"/>
        <v>43471</v>
      </c>
      <c r="AC644" s="6" t="str">
        <f t="shared" si="158"/>
        <v>13</v>
      </c>
      <c r="AD644" s="6" t="str">
        <f t="shared" si="159"/>
        <v>B</v>
      </c>
      <c r="AE644" s="8" t="str">
        <f t="shared" si="160"/>
        <v/>
      </c>
    </row>
    <row r="645" spans="1:31" x14ac:dyDescent="0.25">
      <c r="A645" s="9">
        <v>658</v>
      </c>
      <c r="B645" s="10" t="s">
        <v>739</v>
      </c>
      <c r="C645" s="10" t="s">
        <v>2317</v>
      </c>
      <c r="D645" s="10" t="s">
        <v>28</v>
      </c>
      <c r="E645" s="10" t="s">
        <v>29</v>
      </c>
      <c r="F645" s="10">
        <v>60</v>
      </c>
      <c r="G645" s="10" t="s">
        <v>2318</v>
      </c>
      <c r="H645" s="10" t="s">
        <v>2319</v>
      </c>
      <c r="I645" s="10" t="s">
        <v>2320</v>
      </c>
      <c r="J645" s="11">
        <v>44108</v>
      </c>
      <c r="K645" s="10">
        <v>50</v>
      </c>
      <c r="L645" s="10" t="s">
        <v>62</v>
      </c>
      <c r="M645" s="12"/>
      <c r="O645">
        <f t="shared" si="161"/>
        <v>0</v>
      </c>
      <c r="Q645" s="9" t="str">
        <f t="shared" si="146"/>
        <v>658</v>
      </c>
      <c r="R645" s="10" t="str">
        <f t="shared" si="147"/>
        <v>Jerrell</v>
      </c>
      <c r="S645" s="10" t="str">
        <f t="shared" si="148"/>
        <v>Dunham</v>
      </c>
      <c r="T645" s="10" t="str">
        <f t="shared" si="149"/>
        <v>Mr</v>
      </c>
      <c r="U645" s="10" t="str">
        <f t="shared" si="150"/>
        <v>M</v>
      </c>
      <c r="V645" s="10" t="str">
        <f t="shared" si="151"/>
        <v>60</v>
      </c>
      <c r="W645" s="10" t="str">
        <f t="shared" si="152"/>
        <v>Brondesbury Mews</v>
      </c>
      <c r="X645" s="10" t="str">
        <f t="shared" si="153"/>
        <v>ws</v>
      </c>
      <c r="Y645" s="10" t="str">
        <f t="shared" si="154"/>
        <v>Brondesbury Mews</v>
      </c>
      <c r="Z645" s="10" t="str">
        <f t="shared" si="155"/>
        <v>Ardrossan</v>
      </c>
      <c r="AA645" s="10" t="str">
        <f t="shared" si="156"/>
        <v>DD</v>
      </c>
      <c r="AB645" s="11" t="str">
        <f t="shared" si="157"/>
        <v>44108</v>
      </c>
      <c r="AC645" s="10" t="str">
        <f t="shared" si="158"/>
        <v>50</v>
      </c>
      <c r="AD645" s="10" t="str">
        <f t="shared" si="159"/>
        <v>C4</v>
      </c>
      <c r="AE645" s="12" t="str">
        <f t="shared" si="160"/>
        <v/>
      </c>
    </row>
    <row r="646" spans="1:31" x14ac:dyDescent="0.25">
      <c r="A646" s="5">
        <v>659</v>
      </c>
      <c r="B646" s="6" t="s">
        <v>2321</v>
      </c>
      <c r="C646" s="6" t="s">
        <v>2322</v>
      </c>
      <c r="D646" s="6" t="s">
        <v>49</v>
      </c>
      <c r="E646" s="6" t="s">
        <v>16</v>
      </c>
      <c r="F646" s="6">
        <v>30</v>
      </c>
      <c r="G646" s="6" t="s">
        <v>2323</v>
      </c>
      <c r="H646" s="6" t="s">
        <v>2324</v>
      </c>
      <c r="I646" s="6" t="s">
        <v>32</v>
      </c>
      <c r="J646" s="7">
        <v>43603</v>
      </c>
      <c r="K646" s="6">
        <v>9</v>
      </c>
      <c r="L646" s="6" t="s">
        <v>78</v>
      </c>
      <c r="M646" s="8"/>
      <c r="O646">
        <f t="shared" si="161"/>
        <v>0</v>
      </c>
      <c r="Q646" s="5" t="str">
        <f t="shared" ref="Q646:Q709" si="162">TRIM(A646)</f>
        <v>659</v>
      </c>
      <c r="R646" s="6" t="str">
        <f t="shared" ref="R646:R709" si="163">TRIM(B646)</f>
        <v>Gilma</v>
      </c>
      <c r="S646" s="6" t="str">
        <f t="shared" ref="S646:S709" si="164">TRIM(C646)</f>
        <v>Mckinnon</v>
      </c>
      <c r="T646" s="6" t="str">
        <f t="shared" ref="T646:T709" si="165">TRIM(D646)</f>
        <v>Miss</v>
      </c>
      <c r="U646" s="6" t="str">
        <f t="shared" ref="U646:U709" si="166">IF(ISNUMBER(SEARCH("f",TRIM(E646))),"F","M")</f>
        <v>F</v>
      </c>
      <c r="V646" s="6" t="str">
        <f t="shared" ref="V646:V709" si="167">TRIM(F646)</f>
        <v>30</v>
      </c>
      <c r="W646" s="6" t="str">
        <f t="shared" ref="W646:W709" si="168">SUBSTITUTE(SUBSTITUTE(SUBSTITUTE(PROPER(TRIM(G646)),"(?)","")," (No",""),"'S","'s")</f>
        <v>Bronhill Terrace</v>
      </c>
      <c r="X646" s="6" t="str">
        <f t="shared" ref="X646:X709" si="169">RIGHT(W646,2)</f>
        <v>ce</v>
      </c>
      <c r="Y646" s="6" t="str">
        <f t="shared" ref="Y646:Y709" si="170">IF(OR(X646="St",X646="Av",X646="Pl"),SUBSTITUTE(SUBSTITUTE(SUBSTITUTE(SUBSTITUTE(SUBSTITUTE(SUBSTITUTE(SUBSTITUTE(W646,"Rd","Road"),"St","Street"),"Cls", "Close"),"Plc","Place"),"Bldgs","Buildings"),"Av","Avenue"),"Pl","Place"),SUBSTITUTE(SUBSTITUTE(SUBSTITUTE(SUBSTITUTE(SUBSTITUTE(W646,"Rd","Road"),"Cls", "Close"),"Plc","Place"),"Bldgs","Buildings"),"Crt","Court"))</f>
        <v>Bronhill Terrace</v>
      </c>
      <c r="Z646" s="6" t="str">
        <f t="shared" ref="Z646:Z709" si="171">TRIM(H646)</f>
        <v>Petersfield</v>
      </c>
      <c r="AA646" s="6" t="str">
        <f t="shared" ref="AA646:AA709" si="172">TRIM(I646)</f>
        <v>WC</v>
      </c>
      <c r="AB646" s="7" t="str">
        <f t="shared" ref="AB646:AB709" si="173">TRIM(J646)</f>
        <v>43603</v>
      </c>
      <c r="AC646" s="6" t="str">
        <f t="shared" ref="AC646:AC709" si="174">TRIM(K646)</f>
        <v>9</v>
      </c>
      <c r="AD646" s="6" t="str">
        <f t="shared" ref="AD646:AD709" si="175">TRIM(L646)</f>
        <v>C2</v>
      </c>
      <c r="AE646" s="8" t="str">
        <f t="shared" ref="AE646:AE709" si="176">TRIM(M646)</f>
        <v/>
      </c>
    </row>
    <row r="647" spans="1:31" x14ac:dyDescent="0.25">
      <c r="A647" s="9">
        <v>660</v>
      </c>
      <c r="B647" s="10" t="s">
        <v>2325</v>
      </c>
      <c r="C647" s="10" t="s">
        <v>2326</v>
      </c>
      <c r="D647" s="10" t="s">
        <v>28</v>
      </c>
      <c r="E647" s="10" t="s">
        <v>29</v>
      </c>
      <c r="F647" s="10">
        <v>90</v>
      </c>
      <c r="G647" s="10" t="s">
        <v>2327</v>
      </c>
      <c r="H647" s="10" t="s">
        <v>2328</v>
      </c>
      <c r="I647" s="10" t="s">
        <v>238</v>
      </c>
      <c r="J647" s="11">
        <v>44312</v>
      </c>
      <c r="K647" s="10">
        <v>60</v>
      </c>
      <c r="L647" s="10" t="s">
        <v>68</v>
      </c>
      <c r="M647" s="12"/>
      <c r="O647">
        <f t="shared" si="161"/>
        <v>0</v>
      </c>
      <c r="Q647" s="9" t="str">
        <f t="shared" si="162"/>
        <v>660</v>
      </c>
      <c r="R647" s="10" t="str">
        <f t="shared" si="163"/>
        <v>Brad</v>
      </c>
      <c r="S647" s="10" t="str">
        <f t="shared" si="164"/>
        <v>Richmond</v>
      </c>
      <c r="T647" s="10" t="str">
        <f t="shared" si="165"/>
        <v>Mr</v>
      </c>
      <c r="U647" s="10" t="str">
        <f t="shared" si="166"/>
        <v>M</v>
      </c>
      <c r="V647" s="10" t="str">
        <f t="shared" si="167"/>
        <v>90</v>
      </c>
      <c r="W647" s="10" t="str">
        <f t="shared" si="168"/>
        <v>Bronti Close</v>
      </c>
      <c r="X647" s="10" t="str">
        <f t="shared" si="169"/>
        <v>se</v>
      </c>
      <c r="Y647" s="10" t="str">
        <f t="shared" si="170"/>
        <v>Bronti Close</v>
      </c>
      <c r="Z647" s="10" t="str">
        <f t="shared" si="171"/>
        <v>Chessington</v>
      </c>
      <c r="AA647" s="10" t="str">
        <f t="shared" si="172"/>
        <v>CR</v>
      </c>
      <c r="AB647" s="11" t="str">
        <f t="shared" si="173"/>
        <v>44312</v>
      </c>
      <c r="AC647" s="10" t="str">
        <f t="shared" si="174"/>
        <v>60</v>
      </c>
      <c r="AD647" s="10" t="str">
        <f t="shared" si="175"/>
        <v>A2</v>
      </c>
      <c r="AE647" s="12" t="str">
        <f t="shared" si="176"/>
        <v/>
      </c>
    </row>
    <row r="648" spans="1:31" x14ac:dyDescent="0.25">
      <c r="A648" s="5">
        <v>661</v>
      </c>
      <c r="B648" s="6" t="s">
        <v>638</v>
      </c>
      <c r="C648" s="6" t="s">
        <v>2329</v>
      </c>
      <c r="D648" s="6" t="s">
        <v>41</v>
      </c>
      <c r="E648" s="6" t="s">
        <v>16</v>
      </c>
      <c r="F648" s="6">
        <v>90</v>
      </c>
      <c r="G648" s="6" t="s">
        <v>2330</v>
      </c>
      <c r="H648" s="6" t="s">
        <v>2331</v>
      </c>
      <c r="I648" s="6" t="s">
        <v>2332</v>
      </c>
      <c r="J648" s="7">
        <v>44427</v>
      </c>
      <c r="K648" s="6">
        <v>57</v>
      </c>
      <c r="L648" s="6" t="s">
        <v>39</v>
      </c>
      <c r="M648" s="8"/>
      <c r="O648">
        <f t="shared" si="161"/>
        <v>0</v>
      </c>
      <c r="Q648" s="5" t="str">
        <f t="shared" si="162"/>
        <v>661</v>
      </c>
      <c r="R648" s="6" t="str">
        <f t="shared" si="163"/>
        <v>Courtney</v>
      </c>
      <c r="S648" s="6" t="str">
        <f t="shared" si="164"/>
        <v>Cooley</v>
      </c>
      <c r="T648" s="6" t="str">
        <f t="shared" si="165"/>
        <v>Ms</v>
      </c>
      <c r="U648" s="6" t="str">
        <f t="shared" si="166"/>
        <v>F</v>
      </c>
      <c r="V648" s="6" t="str">
        <f t="shared" si="167"/>
        <v>90</v>
      </c>
      <c r="W648" s="6" t="str">
        <f t="shared" si="168"/>
        <v>Brook Crescent</v>
      </c>
      <c r="X648" s="6" t="str">
        <f t="shared" si="169"/>
        <v>nt</v>
      </c>
      <c r="Y648" s="6" t="str">
        <f t="shared" si="170"/>
        <v>Brook Crescent</v>
      </c>
      <c r="Z648" s="6" t="str">
        <f t="shared" si="171"/>
        <v>Barnsley</v>
      </c>
      <c r="AA648" s="6" t="str">
        <f t="shared" si="172"/>
        <v>DN</v>
      </c>
      <c r="AB648" s="7" t="str">
        <f t="shared" si="173"/>
        <v>44427</v>
      </c>
      <c r="AC648" s="6" t="str">
        <f t="shared" si="174"/>
        <v>57</v>
      </c>
      <c r="AD648" s="6" t="str">
        <f t="shared" si="175"/>
        <v>C1</v>
      </c>
      <c r="AE648" s="8" t="str">
        <f t="shared" si="176"/>
        <v/>
      </c>
    </row>
    <row r="649" spans="1:31" x14ac:dyDescent="0.25">
      <c r="A649" s="9">
        <v>662</v>
      </c>
      <c r="B649" s="10" t="s">
        <v>2333</v>
      </c>
      <c r="C649" s="10" t="s">
        <v>2334</v>
      </c>
      <c r="D649" s="10" t="s">
        <v>15</v>
      </c>
      <c r="E649" s="10" t="s">
        <v>16</v>
      </c>
      <c r="F649" s="10">
        <v>30</v>
      </c>
      <c r="G649" s="10" t="s">
        <v>2335</v>
      </c>
      <c r="H649" s="10" t="s">
        <v>385</v>
      </c>
      <c r="I649" s="10" t="s">
        <v>32</v>
      </c>
      <c r="J649" s="11">
        <v>43608</v>
      </c>
      <c r="K649" s="10">
        <v>24</v>
      </c>
      <c r="L649" s="10" t="s">
        <v>52</v>
      </c>
      <c r="M649" s="12"/>
      <c r="O649">
        <f t="shared" si="161"/>
        <v>0</v>
      </c>
      <c r="Q649" s="9" t="str">
        <f t="shared" si="162"/>
        <v>662</v>
      </c>
      <c r="R649" s="10" t="str">
        <f t="shared" si="163"/>
        <v>Iona</v>
      </c>
      <c r="S649" s="10" t="str">
        <f t="shared" si="164"/>
        <v>Weaver</v>
      </c>
      <c r="T649" s="10" t="str">
        <f t="shared" si="165"/>
        <v>Mrs</v>
      </c>
      <c r="U649" s="10" t="str">
        <f t="shared" si="166"/>
        <v>F</v>
      </c>
      <c r="V649" s="10" t="str">
        <f t="shared" si="167"/>
        <v>30</v>
      </c>
      <c r="W649" s="10" t="str">
        <f t="shared" si="168"/>
        <v>Brookdale Road</v>
      </c>
      <c r="X649" s="10" t="str">
        <f t="shared" si="169"/>
        <v>ad</v>
      </c>
      <c r="Y649" s="10" t="str">
        <f t="shared" si="170"/>
        <v>Brookdale Road</v>
      </c>
      <c r="Z649" s="10" t="str">
        <f t="shared" si="171"/>
        <v>South Yorkshire</v>
      </c>
      <c r="AA649" s="10" t="str">
        <f t="shared" si="172"/>
        <v>WC</v>
      </c>
      <c r="AB649" s="11" t="str">
        <f t="shared" si="173"/>
        <v>43608</v>
      </c>
      <c r="AC649" s="10" t="str">
        <f t="shared" si="174"/>
        <v>24</v>
      </c>
      <c r="AD649" s="10" t="str">
        <f t="shared" si="175"/>
        <v>A1</v>
      </c>
      <c r="AE649" s="12" t="str">
        <f t="shared" si="176"/>
        <v/>
      </c>
    </row>
    <row r="650" spans="1:31" x14ac:dyDescent="0.25">
      <c r="A650" s="5">
        <v>663</v>
      </c>
      <c r="B650" s="6" t="s">
        <v>2336</v>
      </c>
      <c r="C650" s="6" t="s">
        <v>1075</v>
      </c>
      <c r="D650" s="6" t="s">
        <v>28</v>
      </c>
      <c r="E650" s="6" t="s">
        <v>29</v>
      </c>
      <c r="F650" s="6">
        <v>90</v>
      </c>
      <c r="G650" s="6" t="s">
        <v>2337</v>
      </c>
      <c r="H650" s="6" t="s">
        <v>2338</v>
      </c>
      <c r="I650" s="6" t="s">
        <v>32</v>
      </c>
      <c r="J650" s="7">
        <v>43744</v>
      </c>
      <c r="K650" s="6">
        <v>61</v>
      </c>
      <c r="L650" s="6" t="s">
        <v>33</v>
      </c>
      <c r="M650" s="8"/>
      <c r="O650">
        <f t="shared" ref="O650:O713" si="177">COUNTBLANK(A650:L650)+COUNTIF(K650,0)</f>
        <v>0</v>
      </c>
      <c r="Q650" s="5" t="str">
        <f t="shared" si="162"/>
        <v>663</v>
      </c>
      <c r="R650" s="6" t="str">
        <f t="shared" si="163"/>
        <v>Lorenzo</v>
      </c>
      <c r="S650" s="6" t="str">
        <f t="shared" si="164"/>
        <v>Connell</v>
      </c>
      <c r="T650" s="6" t="str">
        <f t="shared" si="165"/>
        <v>Mr</v>
      </c>
      <c r="U650" s="6" t="str">
        <f t="shared" si="166"/>
        <v>M</v>
      </c>
      <c r="V650" s="6" t="str">
        <f t="shared" si="167"/>
        <v>90</v>
      </c>
      <c r="W650" s="6" t="str">
        <f t="shared" si="168"/>
        <v>Brooke Road</v>
      </c>
      <c r="X650" s="6" t="str">
        <f t="shared" si="169"/>
        <v>ad</v>
      </c>
      <c r="Y650" s="6" t="str">
        <f t="shared" si="170"/>
        <v>Brooke Road</v>
      </c>
      <c r="Z650" s="6" t="str">
        <f t="shared" si="171"/>
        <v>Redhill</v>
      </c>
      <c r="AA650" s="6" t="str">
        <f t="shared" si="172"/>
        <v>WC</v>
      </c>
      <c r="AB650" s="7" t="str">
        <f t="shared" si="173"/>
        <v>43744</v>
      </c>
      <c r="AC650" s="6" t="str">
        <f t="shared" si="174"/>
        <v>61</v>
      </c>
      <c r="AD650" s="6" t="str">
        <f t="shared" si="175"/>
        <v>A3</v>
      </c>
      <c r="AE650" s="8" t="str">
        <f t="shared" si="176"/>
        <v/>
      </c>
    </row>
    <row r="651" spans="1:31" x14ac:dyDescent="0.25">
      <c r="A651" s="9">
        <v>664</v>
      </c>
      <c r="B651" s="10" t="s">
        <v>274</v>
      </c>
      <c r="C651" s="10" t="s">
        <v>2339</v>
      </c>
      <c r="D651" s="10" t="s">
        <v>15</v>
      </c>
      <c r="E651" s="10" t="s">
        <v>16</v>
      </c>
      <c r="F651" s="10">
        <v>60</v>
      </c>
      <c r="G651" s="10" t="s">
        <v>2340</v>
      </c>
      <c r="H651" s="10" t="s">
        <v>2341</v>
      </c>
      <c r="I651" s="10" t="s">
        <v>32</v>
      </c>
      <c r="J651" s="11">
        <v>43694</v>
      </c>
      <c r="K651" s="10">
        <v>84</v>
      </c>
      <c r="L651" s="10" t="s">
        <v>44</v>
      </c>
      <c r="M651" s="12"/>
      <c r="O651">
        <f t="shared" si="177"/>
        <v>0</v>
      </c>
      <c r="Q651" s="9" t="str">
        <f t="shared" si="162"/>
        <v>664</v>
      </c>
      <c r="R651" s="10" t="str">
        <f t="shared" si="163"/>
        <v>Faye</v>
      </c>
      <c r="S651" s="10" t="str">
        <f t="shared" si="164"/>
        <v>Oleary</v>
      </c>
      <c r="T651" s="10" t="str">
        <f t="shared" si="165"/>
        <v>Mrs</v>
      </c>
      <c r="U651" s="10" t="str">
        <f t="shared" si="166"/>
        <v>F</v>
      </c>
      <c r="V651" s="10" t="str">
        <f t="shared" si="167"/>
        <v>60</v>
      </c>
      <c r="W651" s="10" t="str">
        <f t="shared" si="168"/>
        <v>Brookland Garth</v>
      </c>
      <c r="X651" s="10" t="str">
        <f t="shared" si="169"/>
        <v>th</v>
      </c>
      <c r="Y651" s="10" t="str">
        <f t="shared" si="170"/>
        <v>Brookland Garth</v>
      </c>
      <c r="Z651" s="10" t="str">
        <f t="shared" si="171"/>
        <v>Melrose</v>
      </c>
      <c r="AA651" s="10" t="str">
        <f t="shared" si="172"/>
        <v>WC</v>
      </c>
      <c r="AB651" s="11" t="str">
        <f t="shared" si="173"/>
        <v>43694</v>
      </c>
      <c r="AC651" s="10" t="str">
        <f t="shared" si="174"/>
        <v>84</v>
      </c>
      <c r="AD651" s="10" t="str">
        <f t="shared" si="175"/>
        <v>D</v>
      </c>
      <c r="AE651" s="12" t="str">
        <f t="shared" si="176"/>
        <v/>
      </c>
    </row>
    <row r="652" spans="1:31" x14ac:dyDescent="0.25">
      <c r="A652" s="5">
        <v>665</v>
      </c>
      <c r="B652" s="6" t="s">
        <v>2342</v>
      </c>
      <c r="C652" s="6" t="s">
        <v>1832</v>
      </c>
      <c r="D652" s="6" t="s">
        <v>15</v>
      </c>
      <c r="E652" s="6" t="s">
        <v>16</v>
      </c>
      <c r="F652" s="6">
        <v>30</v>
      </c>
      <c r="G652" s="6" t="s">
        <v>2343</v>
      </c>
      <c r="H652" s="6" t="s">
        <v>2344</v>
      </c>
      <c r="I652" s="6" t="s">
        <v>176</v>
      </c>
      <c r="J652" s="7">
        <v>44310</v>
      </c>
      <c r="K652" s="6">
        <v>17</v>
      </c>
      <c r="L652" s="6" t="s">
        <v>39</v>
      </c>
      <c r="M652" s="8"/>
      <c r="O652">
        <f t="shared" si="177"/>
        <v>0</v>
      </c>
      <c r="Q652" s="5" t="str">
        <f t="shared" si="162"/>
        <v>665</v>
      </c>
      <c r="R652" s="6" t="str">
        <f t="shared" si="163"/>
        <v>Marsha</v>
      </c>
      <c r="S652" s="6" t="str">
        <f t="shared" si="164"/>
        <v>Rosales</v>
      </c>
      <c r="T652" s="6" t="str">
        <f t="shared" si="165"/>
        <v>Mrs</v>
      </c>
      <c r="U652" s="6" t="str">
        <f t="shared" si="166"/>
        <v>F</v>
      </c>
      <c r="V652" s="6" t="str">
        <f t="shared" si="167"/>
        <v>30</v>
      </c>
      <c r="W652" s="6" t="str">
        <f t="shared" si="168"/>
        <v>Brookland Rise</v>
      </c>
      <c r="X652" s="6" t="str">
        <f t="shared" si="169"/>
        <v>se</v>
      </c>
      <c r="Y652" s="6" t="str">
        <f t="shared" si="170"/>
        <v>Brookland Rise</v>
      </c>
      <c r="Z652" s="6" t="str">
        <f t="shared" si="171"/>
        <v>Cumbria</v>
      </c>
      <c r="AA652" s="6" t="str">
        <f t="shared" si="172"/>
        <v>CW</v>
      </c>
      <c r="AB652" s="7" t="str">
        <f t="shared" si="173"/>
        <v>44310</v>
      </c>
      <c r="AC652" s="6" t="str">
        <f t="shared" si="174"/>
        <v>17</v>
      </c>
      <c r="AD652" s="6" t="str">
        <f t="shared" si="175"/>
        <v>C1</v>
      </c>
      <c r="AE652" s="8" t="str">
        <f t="shared" si="176"/>
        <v/>
      </c>
    </row>
    <row r="653" spans="1:31" x14ac:dyDescent="0.25">
      <c r="A653" s="9">
        <v>666</v>
      </c>
      <c r="B653" s="10" t="s">
        <v>1060</v>
      </c>
      <c r="C653" s="10" t="s">
        <v>2345</v>
      </c>
      <c r="D653" s="10" t="s">
        <v>28</v>
      </c>
      <c r="E653" s="10" t="s">
        <v>29</v>
      </c>
      <c r="F653" s="10">
        <v>30</v>
      </c>
      <c r="G653" s="10" t="s">
        <v>2346</v>
      </c>
      <c r="H653" s="10" t="s">
        <v>2347</v>
      </c>
      <c r="I653" s="10" t="s">
        <v>32</v>
      </c>
      <c r="J653" s="11">
        <v>44021</v>
      </c>
      <c r="K653" s="10">
        <v>75</v>
      </c>
      <c r="L653" s="10" t="s">
        <v>33</v>
      </c>
      <c r="M653" s="12"/>
      <c r="O653">
        <f t="shared" si="177"/>
        <v>0</v>
      </c>
      <c r="Q653" s="9" t="str">
        <f t="shared" si="162"/>
        <v>666</v>
      </c>
      <c r="R653" s="10" t="str">
        <f t="shared" si="163"/>
        <v>Jarrod</v>
      </c>
      <c r="S653" s="10" t="str">
        <f t="shared" si="164"/>
        <v>Hill</v>
      </c>
      <c r="T653" s="10" t="str">
        <f t="shared" si="165"/>
        <v>Mr</v>
      </c>
      <c r="U653" s="10" t="str">
        <f t="shared" si="166"/>
        <v>M</v>
      </c>
      <c r="V653" s="10" t="str">
        <f t="shared" si="167"/>
        <v>30</v>
      </c>
      <c r="W653" s="10" t="str">
        <f t="shared" si="168"/>
        <v>Brookland Villas</v>
      </c>
      <c r="X653" s="10" t="str">
        <f t="shared" si="169"/>
        <v>as</v>
      </c>
      <c r="Y653" s="10" t="str">
        <f t="shared" si="170"/>
        <v>Brookland Villas</v>
      </c>
      <c r="Z653" s="10" t="str">
        <f t="shared" si="171"/>
        <v>Shefford</v>
      </c>
      <c r="AA653" s="10" t="str">
        <f t="shared" si="172"/>
        <v>WC</v>
      </c>
      <c r="AB653" s="11" t="str">
        <f t="shared" si="173"/>
        <v>44021</v>
      </c>
      <c r="AC653" s="10" t="str">
        <f t="shared" si="174"/>
        <v>75</v>
      </c>
      <c r="AD653" s="10" t="str">
        <f t="shared" si="175"/>
        <v>A3</v>
      </c>
      <c r="AE653" s="12" t="str">
        <f t="shared" si="176"/>
        <v/>
      </c>
    </row>
    <row r="654" spans="1:31" x14ac:dyDescent="0.25">
      <c r="A654" s="5">
        <v>667</v>
      </c>
      <c r="B654" s="6" t="s">
        <v>2348</v>
      </c>
      <c r="C654" s="6" t="s">
        <v>2349</v>
      </c>
      <c r="D654" s="6" t="s">
        <v>28</v>
      </c>
      <c r="E654" s="6" t="s">
        <v>29</v>
      </c>
      <c r="F654" s="6">
        <v>30</v>
      </c>
      <c r="G654" s="6" t="s">
        <v>2350</v>
      </c>
      <c r="H654" s="6" t="s">
        <v>2351</v>
      </c>
      <c r="I654" s="6" t="s">
        <v>108</v>
      </c>
      <c r="J654" s="7">
        <v>44013</v>
      </c>
      <c r="K654" s="6">
        <v>66</v>
      </c>
      <c r="L654" s="6" t="s">
        <v>52</v>
      </c>
      <c r="M654" s="8"/>
      <c r="O654">
        <f t="shared" si="177"/>
        <v>0</v>
      </c>
      <c r="Q654" s="5" t="str">
        <f t="shared" si="162"/>
        <v>667</v>
      </c>
      <c r="R654" s="6" t="str">
        <f t="shared" si="163"/>
        <v>Erin</v>
      </c>
      <c r="S654" s="6" t="str">
        <f t="shared" si="164"/>
        <v>Bowles</v>
      </c>
      <c r="T654" s="6" t="str">
        <f t="shared" si="165"/>
        <v>Mr</v>
      </c>
      <c r="U654" s="6" t="str">
        <f t="shared" si="166"/>
        <v>M</v>
      </c>
      <c r="V654" s="6" t="str">
        <f t="shared" si="167"/>
        <v>30</v>
      </c>
      <c r="W654" s="6" t="str">
        <f t="shared" si="168"/>
        <v>Brooklyn Avenue</v>
      </c>
      <c r="X654" s="6" t="str">
        <f t="shared" si="169"/>
        <v>ue</v>
      </c>
      <c r="Y654" s="6" t="str">
        <f t="shared" si="170"/>
        <v>Brooklyn Avenue</v>
      </c>
      <c r="Z654" s="6" t="str">
        <f t="shared" si="171"/>
        <v>Canvey Island</v>
      </c>
      <c r="AA654" s="6" t="str">
        <f t="shared" si="172"/>
        <v>CB</v>
      </c>
      <c r="AB654" s="7" t="str">
        <f t="shared" si="173"/>
        <v>44013</v>
      </c>
      <c r="AC654" s="6" t="str">
        <f t="shared" si="174"/>
        <v>66</v>
      </c>
      <c r="AD654" s="6" t="str">
        <f t="shared" si="175"/>
        <v>A1</v>
      </c>
      <c r="AE654" s="8" t="str">
        <f t="shared" si="176"/>
        <v/>
      </c>
    </row>
    <row r="655" spans="1:31" x14ac:dyDescent="0.25">
      <c r="A655" s="9">
        <v>668</v>
      </c>
      <c r="B655" s="10" t="s">
        <v>2325</v>
      </c>
      <c r="C655" s="10" t="s">
        <v>2352</v>
      </c>
      <c r="D655" s="10" t="s">
        <v>28</v>
      </c>
      <c r="E655" s="10" t="s">
        <v>29</v>
      </c>
      <c r="F655" s="10">
        <v>90</v>
      </c>
      <c r="G655" s="10" t="s">
        <v>2353</v>
      </c>
      <c r="H655" s="10" t="s">
        <v>1724</v>
      </c>
      <c r="I655" s="10" t="s">
        <v>1725</v>
      </c>
      <c r="J655" s="11">
        <v>44020</v>
      </c>
      <c r="K655" s="10">
        <v>17</v>
      </c>
      <c r="L655" s="10" t="s">
        <v>68</v>
      </c>
      <c r="M655" s="12"/>
      <c r="O655">
        <f t="shared" si="177"/>
        <v>0</v>
      </c>
      <c r="Q655" s="9" t="str">
        <f t="shared" si="162"/>
        <v>668</v>
      </c>
      <c r="R655" s="10" t="str">
        <f t="shared" si="163"/>
        <v>Brad</v>
      </c>
      <c r="S655" s="10" t="str">
        <f t="shared" si="164"/>
        <v>Greer</v>
      </c>
      <c r="T655" s="10" t="str">
        <f t="shared" si="165"/>
        <v>Mr</v>
      </c>
      <c r="U655" s="10" t="str">
        <f t="shared" si="166"/>
        <v>M</v>
      </c>
      <c r="V655" s="10" t="str">
        <f t="shared" si="167"/>
        <v>90</v>
      </c>
      <c r="W655" s="10" t="str">
        <f t="shared" si="168"/>
        <v>Brooklyn Villas</v>
      </c>
      <c r="X655" s="10" t="str">
        <f t="shared" si="169"/>
        <v>as</v>
      </c>
      <c r="Y655" s="10" t="str">
        <f t="shared" si="170"/>
        <v>Brooklyn Villas</v>
      </c>
      <c r="Z655" s="10" t="str">
        <f t="shared" si="171"/>
        <v>Amersham</v>
      </c>
      <c r="AA655" s="10" t="str">
        <f t="shared" si="172"/>
        <v>LA</v>
      </c>
      <c r="AB655" s="11" t="str">
        <f t="shared" si="173"/>
        <v>44020</v>
      </c>
      <c r="AC655" s="10" t="str">
        <f t="shared" si="174"/>
        <v>17</v>
      </c>
      <c r="AD655" s="10" t="str">
        <f t="shared" si="175"/>
        <v>A2</v>
      </c>
      <c r="AE655" s="12" t="str">
        <f t="shared" si="176"/>
        <v/>
      </c>
    </row>
    <row r="656" spans="1:31" x14ac:dyDescent="0.25">
      <c r="A656" s="5">
        <v>669</v>
      </c>
      <c r="B656" s="6" t="s">
        <v>2354</v>
      </c>
      <c r="C656" s="6" t="s">
        <v>2355</v>
      </c>
      <c r="D656" s="6" t="s">
        <v>28</v>
      </c>
      <c r="E656" s="6" t="s">
        <v>29</v>
      </c>
      <c r="F656" s="6">
        <v>30</v>
      </c>
      <c r="G656" s="6" t="s">
        <v>2353</v>
      </c>
      <c r="H656" s="6" t="s">
        <v>2356</v>
      </c>
      <c r="I656" s="6" t="s">
        <v>1362</v>
      </c>
      <c r="J656" s="7">
        <v>44074</v>
      </c>
      <c r="K656" s="6">
        <v>37</v>
      </c>
      <c r="L656" s="6" t="s">
        <v>78</v>
      </c>
      <c r="M656" s="8"/>
      <c r="O656">
        <f t="shared" si="177"/>
        <v>0</v>
      </c>
      <c r="Q656" s="5" t="str">
        <f t="shared" si="162"/>
        <v>669</v>
      </c>
      <c r="R656" s="6" t="str">
        <f t="shared" si="163"/>
        <v>Reid</v>
      </c>
      <c r="S656" s="6" t="str">
        <f t="shared" si="164"/>
        <v>Montoya</v>
      </c>
      <c r="T656" s="6" t="str">
        <f t="shared" si="165"/>
        <v>Mr</v>
      </c>
      <c r="U656" s="6" t="str">
        <f t="shared" si="166"/>
        <v>M</v>
      </c>
      <c r="V656" s="6" t="str">
        <f t="shared" si="167"/>
        <v>30</v>
      </c>
      <c r="W656" s="6" t="str">
        <f t="shared" si="168"/>
        <v>Brooklyn Villas</v>
      </c>
      <c r="X656" s="6" t="str">
        <f t="shared" si="169"/>
        <v>as</v>
      </c>
      <c r="Y656" s="6" t="str">
        <f t="shared" si="170"/>
        <v>Brooklyn Villas</v>
      </c>
      <c r="Z656" s="6" t="str">
        <f t="shared" si="171"/>
        <v>Arisaig</v>
      </c>
      <c r="AA656" s="6" t="str">
        <f t="shared" si="172"/>
        <v>KA</v>
      </c>
      <c r="AB656" s="7" t="str">
        <f t="shared" si="173"/>
        <v>44074</v>
      </c>
      <c r="AC656" s="6" t="str">
        <f t="shared" si="174"/>
        <v>37</v>
      </c>
      <c r="AD656" s="6" t="str">
        <f t="shared" si="175"/>
        <v>C2</v>
      </c>
      <c r="AE656" s="8" t="str">
        <f t="shared" si="176"/>
        <v/>
      </c>
    </row>
    <row r="657" spans="1:31" x14ac:dyDescent="0.25">
      <c r="A657" s="9">
        <v>670</v>
      </c>
      <c r="B657" s="10" t="s">
        <v>2357</v>
      </c>
      <c r="C657" s="10" t="s">
        <v>2358</v>
      </c>
      <c r="D657" s="10" t="s">
        <v>28</v>
      </c>
      <c r="E657" s="10" t="s">
        <v>29</v>
      </c>
      <c r="F657" s="10">
        <v>30</v>
      </c>
      <c r="G657" s="10" t="s">
        <v>2359</v>
      </c>
      <c r="H657" s="10" t="s">
        <v>946</v>
      </c>
      <c r="I657" s="10" t="s">
        <v>93</v>
      </c>
      <c r="J657" s="11">
        <v>43648</v>
      </c>
      <c r="K657" s="10">
        <v>84</v>
      </c>
      <c r="L657" s="10" t="s">
        <v>157</v>
      </c>
      <c r="M657" s="12"/>
      <c r="O657">
        <f t="shared" si="177"/>
        <v>0</v>
      </c>
      <c r="Q657" s="9" t="str">
        <f t="shared" si="162"/>
        <v>670</v>
      </c>
      <c r="R657" s="10" t="str">
        <f t="shared" si="163"/>
        <v>Herbert</v>
      </c>
      <c r="S657" s="10" t="str">
        <f t="shared" si="164"/>
        <v>Pryor</v>
      </c>
      <c r="T657" s="10" t="str">
        <f t="shared" si="165"/>
        <v>Mr</v>
      </c>
      <c r="U657" s="10" t="str">
        <f t="shared" si="166"/>
        <v>M</v>
      </c>
      <c r="V657" s="10" t="str">
        <f t="shared" si="167"/>
        <v>30</v>
      </c>
      <c r="W657" s="10" t="str">
        <f t="shared" si="168"/>
        <v>Brook's Mews</v>
      </c>
      <c r="X657" s="10" t="str">
        <f t="shared" si="169"/>
        <v>ws</v>
      </c>
      <c r="Y657" s="10" t="str">
        <f t="shared" si="170"/>
        <v>Brook's Mews</v>
      </c>
      <c r="Z657" s="10" t="str">
        <f t="shared" si="171"/>
        <v>Buntingford</v>
      </c>
      <c r="AA657" s="10" t="str">
        <f t="shared" si="172"/>
        <v>TF</v>
      </c>
      <c r="AB657" s="11" t="str">
        <f t="shared" si="173"/>
        <v>43648</v>
      </c>
      <c r="AC657" s="10" t="str">
        <f t="shared" si="174"/>
        <v>84</v>
      </c>
      <c r="AD657" s="10" t="str">
        <f t="shared" si="175"/>
        <v>C3</v>
      </c>
      <c r="AE657" s="12" t="str">
        <f t="shared" si="176"/>
        <v/>
      </c>
    </row>
    <row r="658" spans="1:31" x14ac:dyDescent="0.25">
      <c r="A658" s="5">
        <v>671</v>
      </c>
      <c r="B658" s="6" t="s">
        <v>2360</v>
      </c>
      <c r="C658" s="6" t="s">
        <v>2361</v>
      </c>
      <c r="D658" s="6" t="s">
        <v>49</v>
      </c>
      <c r="E658" s="6" t="s">
        <v>16</v>
      </c>
      <c r="F658" s="6">
        <v>30</v>
      </c>
      <c r="G658" s="6" t="s">
        <v>2362</v>
      </c>
      <c r="H658" s="6" t="s">
        <v>2363</v>
      </c>
      <c r="I658" s="6" t="s">
        <v>32</v>
      </c>
      <c r="J658" s="7">
        <v>43668</v>
      </c>
      <c r="K658" s="6">
        <v>9</v>
      </c>
      <c r="L658" s="6" t="s">
        <v>78</v>
      </c>
      <c r="M658" s="8"/>
      <c r="O658">
        <f t="shared" si="177"/>
        <v>0</v>
      </c>
      <c r="Q658" s="5" t="str">
        <f t="shared" si="162"/>
        <v>671</v>
      </c>
      <c r="R658" s="6" t="str">
        <f t="shared" si="163"/>
        <v>Brittny</v>
      </c>
      <c r="S658" s="6" t="str">
        <f t="shared" si="164"/>
        <v>Whitney</v>
      </c>
      <c r="T658" s="6" t="str">
        <f t="shared" si="165"/>
        <v>Miss</v>
      </c>
      <c r="U658" s="6" t="str">
        <f t="shared" si="166"/>
        <v>F</v>
      </c>
      <c r="V658" s="6" t="str">
        <f t="shared" si="167"/>
        <v>30</v>
      </c>
      <c r="W658" s="6" t="str">
        <f t="shared" si="168"/>
        <v>Brook's Yard</v>
      </c>
      <c r="X658" s="6" t="str">
        <f t="shared" si="169"/>
        <v>rd</v>
      </c>
      <c r="Y658" s="6" t="str">
        <f t="shared" si="170"/>
        <v>Brook's Yard</v>
      </c>
      <c r="Z658" s="6" t="str">
        <f t="shared" si="171"/>
        <v>Mindrum</v>
      </c>
      <c r="AA658" s="6" t="str">
        <f t="shared" si="172"/>
        <v>WC</v>
      </c>
      <c r="AB658" s="7" t="str">
        <f t="shared" si="173"/>
        <v>43668</v>
      </c>
      <c r="AC658" s="6" t="str">
        <f t="shared" si="174"/>
        <v>9</v>
      </c>
      <c r="AD658" s="6" t="str">
        <f t="shared" si="175"/>
        <v>C2</v>
      </c>
      <c r="AE658" s="8" t="str">
        <f t="shared" si="176"/>
        <v/>
      </c>
    </row>
    <row r="659" spans="1:31" x14ac:dyDescent="0.25">
      <c r="A659" s="9">
        <v>672</v>
      </c>
      <c r="B659" s="10" t="s">
        <v>2364</v>
      </c>
      <c r="C659" s="10" t="s">
        <v>1351</v>
      </c>
      <c r="D659" s="10" t="s">
        <v>49</v>
      </c>
      <c r="E659" s="10" t="s">
        <v>16</v>
      </c>
      <c r="F659" s="10">
        <v>60</v>
      </c>
      <c r="G659" s="10" t="s">
        <v>2365</v>
      </c>
      <c r="H659" s="10" t="s">
        <v>2366</v>
      </c>
      <c r="I659" s="10" t="s">
        <v>32</v>
      </c>
      <c r="J659" s="11">
        <v>43532</v>
      </c>
      <c r="K659" s="10">
        <v>10</v>
      </c>
      <c r="L659" s="10" t="s">
        <v>157</v>
      </c>
      <c r="M659" s="12"/>
      <c r="O659">
        <f t="shared" si="177"/>
        <v>0</v>
      </c>
      <c r="Q659" s="9" t="str">
        <f t="shared" si="162"/>
        <v>672</v>
      </c>
      <c r="R659" s="10" t="str">
        <f t="shared" si="163"/>
        <v>Celestine</v>
      </c>
      <c r="S659" s="10" t="str">
        <f t="shared" si="164"/>
        <v>Parker</v>
      </c>
      <c r="T659" s="10" t="str">
        <f t="shared" si="165"/>
        <v>Miss</v>
      </c>
      <c r="U659" s="10" t="str">
        <f t="shared" si="166"/>
        <v>F</v>
      </c>
      <c r="V659" s="10" t="str">
        <f t="shared" si="167"/>
        <v>60</v>
      </c>
      <c r="W659" s="10" t="str">
        <f t="shared" si="168"/>
        <v>Brookscroft Road</v>
      </c>
      <c r="X659" s="10" t="str">
        <f t="shared" si="169"/>
        <v>ad</v>
      </c>
      <c r="Y659" s="10" t="str">
        <f t="shared" si="170"/>
        <v>Brookscroft Road</v>
      </c>
      <c r="Z659" s="10" t="str">
        <f t="shared" si="171"/>
        <v>South Molton</v>
      </c>
      <c r="AA659" s="10" t="str">
        <f t="shared" si="172"/>
        <v>WC</v>
      </c>
      <c r="AB659" s="11" t="str">
        <f t="shared" si="173"/>
        <v>43532</v>
      </c>
      <c r="AC659" s="10" t="str">
        <f t="shared" si="174"/>
        <v>10</v>
      </c>
      <c r="AD659" s="10" t="str">
        <f t="shared" si="175"/>
        <v>C3</v>
      </c>
      <c r="AE659" s="12" t="str">
        <f t="shared" si="176"/>
        <v/>
      </c>
    </row>
    <row r="660" spans="1:31" x14ac:dyDescent="0.25">
      <c r="A660" s="5">
        <v>673</v>
      </c>
      <c r="B660" s="6" t="s">
        <v>2367</v>
      </c>
      <c r="C660" s="6" t="s">
        <v>2368</v>
      </c>
      <c r="D660" s="6" t="s">
        <v>41</v>
      </c>
      <c r="E660" s="6" t="s">
        <v>16</v>
      </c>
      <c r="F660" s="6">
        <v>30</v>
      </c>
      <c r="G660" s="6" t="s">
        <v>2369</v>
      </c>
      <c r="H660" s="6" t="s">
        <v>2370</v>
      </c>
      <c r="I660" s="6" t="s">
        <v>171</v>
      </c>
      <c r="J660" s="7">
        <v>43708</v>
      </c>
      <c r="K660" s="6">
        <v>76</v>
      </c>
      <c r="L660" s="6" t="s">
        <v>39</v>
      </c>
      <c r="M660" s="8"/>
      <c r="O660">
        <f t="shared" si="177"/>
        <v>0</v>
      </c>
      <c r="Q660" s="5" t="str">
        <f t="shared" si="162"/>
        <v>673</v>
      </c>
      <c r="R660" s="6" t="str">
        <f t="shared" si="163"/>
        <v>Sheryll</v>
      </c>
      <c r="S660" s="6" t="str">
        <f t="shared" si="164"/>
        <v>Wheeler</v>
      </c>
      <c r="T660" s="6" t="str">
        <f t="shared" si="165"/>
        <v>Ms</v>
      </c>
      <c r="U660" s="6" t="str">
        <f t="shared" si="166"/>
        <v>F</v>
      </c>
      <c r="V660" s="6" t="str">
        <f t="shared" si="167"/>
        <v>30</v>
      </c>
      <c r="W660" s="6" t="str">
        <f t="shared" si="168"/>
        <v>Broomfield</v>
      </c>
      <c r="X660" s="6" t="str">
        <f t="shared" si="169"/>
        <v>ld</v>
      </c>
      <c r="Y660" s="6" t="str">
        <f t="shared" si="170"/>
        <v>Broomfield</v>
      </c>
      <c r="Z660" s="6" t="str">
        <f t="shared" si="171"/>
        <v>Cleator</v>
      </c>
      <c r="AA660" s="6" t="str">
        <f t="shared" si="172"/>
        <v>PR</v>
      </c>
      <c r="AB660" s="7" t="str">
        <f t="shared" si="173"/>
        <v>43708</v>
      </c>
      <c r="AC660" s="6" t="str">
        <f t="shared" si="174"/>
        <v>76</v>
      </c>
      <c r="AD660" s="6" t="str">
        <f t="shared" si="175"/>
        <v>C1</v>
      </c>
      <c r="AE660" s="8" t="str">
        <f t="shared" si="176"/>
        <v/>
      </c>
    </row>
    <row r="661" spans="1:31" x14ac:dyDescent="0.25">
      <c r="A661" s="9">
        <v>674</v>
      </c>
      <c r="B661" s="10" t="s">
        <v>2371</v>
      </c>
      <c r="C661" s="10" t="s">
        <v>2372</v>
      </c>
      <c r="D661" s="10" t="s">
        <v>28</v>
      </c>
      <c r="E661" s="10" t="s">
        <v>29</v>
      </c>
      <c r="F661" s="10">
        <v>30</v>
      </c>
      <c r="G661" s="10" t="s">
        <v>2373</v>
      </c>
      <c r="H661" s="10" t="s">
        <v>637</v>
      </c>
      <c r="I661" s="10" t="s">
        <v>291</v>
      </c>
      <c r="J661" s="11">
        <v>44461</v>
      </c>
      <c r="K661" s="10">
        <v>7</v>
      </c>
      <c r="L661" s="10" t="s">
        <v>44</v>
      </c>
      <c r="M661" s="12"/>
      <c r="O661">
        <f t="shared" si="177"/>
        <v>0</v>
      </c>
      <c r="Q661" s="9" t="str">
        <f t="shared" si="162"/>
        <v>674</v>
      </c>
      <c r="R661" s="10" t="str">
        <f t="shared" si="163"/>
        <v>Florentino</v>
      </c>
      <c r="S661" s="10" t="str">
        <f t="shared" si="164"/>
        <v>Woodson</v>
      </c>
      <c r="T661" s="10" t="str">
        <f t="shared" si="165"/>
        <v>Mr</v>
      </c>
      <c r="U661" s="10" t="str">
        <f t="shared" si="166"/>
        <v>M</v>
      </c>
      <c r="V661" s="10" t="str">
        <f t="shared" si="167"/>
        <v>30</v>
      </c>
      <c r="W661" s="10" t="str">
        <f t="shared" si="168"/>
        <v>Broomsleigh Street</v>
      </c>
      <c r="X661" s="10" t="str">
        <f t="shared" si="169"/>
        <v>et</v>
      </c>
      <c r="Y661" s="10" t="str">
        <f t="shared" si="170"/>
        <v>Broomsleigh Street</v>
      </c>
      <c r="Z661" s="10" t="str">
        <f t="shared" si="171"/>
        <v>Kent</v>
      </c>
      <c r="AA661" s="10" t="str">
        <f t="shared" si="172"/>
        <v>HS</v>
      </c>
      <c r="AB661" s="11" t="str">
        <f t="shared" si="173"/>
        <v>44461</v>
      </c>
      <c r="AC661" s="10" t="str">
        <f t="shared" si="174"/>
        <v>7</v>
      </c>
      <c r="AD661" s="10" t="str">
        <f t="shared" si="175"/>
        <v>D</v>
      </c>
      <c r="AE661" s="12" t="str">
        <f t="shared" si="176"/>
        <v/>
      </c>
    </row>
    <row r="662" spans="1:31" x14ac:dyDescent="0.25">
      <c r="A662" s="5">
        <v>675</v>
      </c>
      <c r="B662" s="6" t="s">
        <v>2374</v>
      </c>
      <c r="C662" s="6" t="s">
        <v>2375</v>
      </c>
      <c r="D662" s="6" t="s">
        <v>28</v>
      </c>
      <c r="E662" s="6" t="s">
        <v>29</v>
      </c>
      <c r="F662" s="6">
        <v>60</v>
      </c>
      <c r="G662" s="6" t="s">
        <v>2376</v>
      </c>
      <c r="H662" s="6" t="s">
        <v>2377</v>
      </c>
      <c r="I662" s="6" t="s">
        <v>144</v>
      </c>
      <c r="J662" s="7">
        <v>44516</v>
      </c>
      <c r="K662" s="6">
        <v>101</v>
      </c>
      <c r="L662" s="6" t="s">
        <v>157</v>
      </c>
      <c r="M662" s="8"/>
      <c r="O662">
        <f t="shared" si="177"/>
        <v>0</v>
      </c>
      <c r="Q662" s="5" t="str">
        <f t="shared" si="162"/>
        <v>675</v>
      </c>
      <c r="R662" s="6" t="str">
        <f t="shared" si="163"/>
        <v>Rupert</v>
      </c>
      <c r="S662" s="6" t="str">
        <f t="shared" si="164"/>
        <v>Braun</v>
      </c>
      <c r="T662" s="6" t="str">
        <f t="shared" si="165"/>
        <v>Mr</v>
      </c>
      <c r="U662" s="6" t="str">
        <f t="shared" si="166"/>
        <v>M</v>
      </c>
      <c r="V662" s="6" t="str">
        <f t="shared" si="167"/>
        <v>60</v>
      </c>
      <c r="W662" s="6" t="str">
        <f t="shared" si="168"/>
        <v>Broughton Road</v>
      </c>
      <c r="X662" s="6" t="str">
        <f t="shared" si="169"/>
        <v>ad</v>
      </c>
      <c r="Y662" s="6" t="str">
        <f t="shared" si="170"/>
        <v>Broughton Road</v>
      </c>
      <c r="Z662" s="6" t="str">
        <f t="shared" si="171"/>
        <v>Hampshire</v>
      </c>
      <c r="AA662" s="6" t="str">
        <f t="shared" si="172"/>
        <v>UB</v>
      </c>
      <c r="AB662" s="7" t="str">
        <f t="shared" si="173"/>
        <v>44516</v>
      </c>
      <c r="AC662" s="6" t="str">
        <f t="shared" si="174"/>
        <v>101</v>
      </c>
      <c r="AD662" s="6" t="str">
        <f t="shared" si="175"/>
        <v>C3</v>
      </c>
      <c r="AE662" s="8" t="str">
        <f t="shared" si="176"/>
        <v/>
      </c>
    </row>
    <row r="663" spans="1:31" x14ac:dyDescent="0.25">
      <c r="A663" s="9">
        <v>676</v>
      </c>
      <c r="B663" s="10" t="s">
        <v>2378</v>
      </c>
      <c r="C663" s="10" t="s">
        <v>2379</v>
      </c>
      <c r="D663" s="10" t="s">
        <v>28</v>
      </c>
      <c r="E663" s="10" t="s">
        <v>29</v>
      </c>
      <c r="F663" s="10">
        <v>60</v>
      </c>
      <c r="G663" s="10" t="s">
        <v>2380</v>
      </c>
      <c r="H663" s="10" t="s">
        <v>1612</v>
      </c>
      <c r="I663" s="10" t="s">
        <v>43</v>
      </c>
      <c r="J663" s="11">
        <v>43925</v>
      </c>
      <c r="K663" s="10">
        <v>61</v>
      </c>
      <c r="L663" s="10" t="s">
        <v>99</v>
      </c>
      <c r="M663" s="12"/>
      <c r="O663">
        <f t="shared" si="177"/>
        <v>0</v>
      </c>
      <c r="Q663" s="9" t="str">
        <f t="shared" si="162"/>
        <v>676</v>
      </c>
      <c r="R663" s="10" t="str">
        <f t="shared" si="163"/>
        <v>Rufus</v>
      </c>
      <c r="S663" s="10" t="str">
        <f t="shared" si="164"/>
        <v>Landry</v>
      </c>
      <c r="T663" s="10" t="str">
        <f t="shared" si="165"/>
        <v>Mr</v>
      </c>
      <c r="U663" s="10" t="str">
        <f t="shared" si="166"/>
        <v>M</v>
      </c>
      <c r="V663" s="10" t="str">
        <f t="shared" si="167"/>
        <v>60</v>
      </c>
      <c r="W663" s="10" t="str">
        <f t="shared" si="168"/>
        <v>Brownfield Street</v>
      </c>
      <c r="X663" s="10" t="str">
        <f t="shared" si="169"/>
        <v>et</v>
      </c>
      <c r="Y663" s="10" t="str">
        <f t="shared" si="170"/>
        <v>Brownfield Street</v>
      </c>
      <c r="Z663" s="10" t="str">
        <f t="shared" si="171"/>
        <v>Arbroath</v>
      </c>
      <c r="AA663" s="10" t="str">
        <f t="shared" si="172"/>
        <v>KY</v>
      </c>
      <c r="AB663" s="11" t="str">
        <f t="shared" si="173"/>
        <v>43925</v>
      </c>
      <c r="AC663" s="10" t="str">
        <f t="shared" si="174"/>
        <v>61</v>
      </c>
      <c r="AD663" s="10" t="str">
        <f t="shared" si="175"/>
        <v>E</v>
      </c>
      <c r="AE663" s="12" t="str">
        <f t="shared" si="176"/>
        <v/>
      </c>
    </row>
    <row r="664" spans="1:31" x14ac:dyDescent="0.25">
      <c r="A664" s="5">
        <v>677</v>
      </c>
      <c r="B664" s="6" t="s">
        <v>2381</v>
      </c>
      <c r="C664" s="6" t="s">
        <v>2382</v>
      </c>
      <c r="D664" s="6" t="s">
        <v>15</v>
      </c>
      <c r="E664" s="6" t="s">
        <v>16</v>
      </c>
      <c r="F664" s="6">
        <v>30</v>
      </c>
      <c r="G664" s="6" t="s">
        <v>2380</v>
      </c>
      <c r="H664" s="6" t="s">
        <v>2383</v>
      </c>
      <c r="I664" s="6" t="s">
        <v>1442</v>
      </c>
      <c r="J664" s="7">
        <v>44092</v>
      </c>
      <c r="K664" s="6">
        <v>91</v>
      </c>
      <c r="L664" s="6" t="s">
        <v>62</v>
      </c>
      <c r="M664" s="8"/>
      <c r="O664">
        <f t="shared" si="177"/>
        <v>0</v>
      </c>
      <c r="Q664" s="5" t="str">
        <f t="shared" si="162"/>
        <v>677</v>
      </c>
      <c r="R664" s="6" t="str">
        <f t="shared" si="163"/>
        <v>Jerlene</v>
      </c>
      <c r="S664" s="6" t="str">
        <f t="shared" si="164"/>
        <v>Haas</v>
      </c>
      <c r="T664" s="6" t="str">
        <f t="shared" si="165"/>
        <v>Mrs</v>
      </c>
      <c r="U664" s="6" t="str">
        <f t="shared" si="166"/>
        <v>F</v>
      </c>
      <c r="V664" s="6" t="str">
        <f t="shared" si="167"/>
        <v>30</v>
      </c>
      <c r="W664" s="6" t="str">
        <f t="shared" si="168"/>
        <v>Brownfield Street</v>
      </c>
      <c r="X664" s="6" t="str">
        <f t="shared" si="169"/>
        <v>et</v>
      </c>
      <c r="Y664" s="6" t="str">
        <f t="shared" si="170"/>
        <v>Brownfield Street</v>
      </c>
      <c r="Z664" s="6" t="str">
        <f t="shared" si="171"/>
        <v>Atherstone</v>
      </c>
      <c r="AA664" s="6" t="str">
        <f t="shared" si="172"/>
        <v>OL</v>
      </c>
      <c r="AB664" s="7" t="str">
        <f t="shared" si="173"/>
        <v>44092</v>
      </c>
      <c r="AC664" s="6" t="str">
        <f t="shared" si="174"/>
        <v>91</v>
      </c>
      <c r="AD664" s="6" t="str">
        <f t="shared" si="175"/>
        <v>C4</v>
      </c>
      <c r="AE664" s="8" t="str">
        <f t="shared" si="176"/>
        <v/>
      </c>
    </row>
    <row r="665" spans="1:31" x14ac:dyDescent="0.25">
      <c r="A665" s="9">
        <v>678</v>
      </c>
      <c r="B665" s="10" t="s">
        <v>2384</v>
      </c>
      <c r="C665" s="10" t="s">
        <v>2385</v>
      </c>
      <c r="D665" s="10" t="s">
        <v>15</v>
      </c>
      <c r="E665" s="10" t="s">
        <v>16</v>
      </c>
      <c r="F665" s="10">
        <v>30</v>
      </c>
      <c r="G665" s="10" t="s">
        <v>2386</v>
      </c>
      <c r="H665" s="10" t="s">
        <v>2387</v>
      </c>
      <c r="I665" s="10" t="s">
        <v>185</v>
      </c>
      <c r="J665" s="11">
        <v>44356</v>
      </c>
      <c r="K665" s="10">
        <v>86</v>
      </c>
      <c r="L665" s="10" t="s">
        <v>78</v>
      </c>
      <c r="M665" s="12"/>
      <c r="O665">
        <f t="shared" si="177"/>
        <v>0</v>
      </c>
      <c r="Q665" s="9" t="str">
        <f t="shared" si="162"/>
        <v>678</v>
      </c>
      <c r="R665" s="10" t="str">
        <f t="shared" si="163"/>
        <v>Jasmine</v>
      </c>
      <c r="S665" s="10" t="str">
        <f t="shared" si="164"/>
        <v>Barron</v>
      </c>
      <c r="T665" s="10" t="str">
        <f t="shared" si="165"/>
        <v>Mrs</v>
      </c>
      <c r="U665" s="10" t="str">
        <f t="shared" si="166"/>
        <v>F</v>
      </c>
      <c r="V665" s="10" t="str">
        <f t="shared" si="167"/>
        <v>30</v>
      </c>
      <c r="W665" s="10" t="str">
        <f t="shared" si="168"/>
        <v>Browning Place</v>
      </c>
      <c r="X665" s="10" t="str">
        <f t="shared" si="169"/>
        <v>ce</v>
      </c>
      <c r="Y665" s="10" t="str">
        <f t="shared" si="170"/>
        <v>Browning Place</v>
      </c>
      <c r="Z665" s="10" t="str">
        <f t="shared" si="171"/>
        <v>Fleetwood</v>
      </c>
      <c r="AA665" s="10" t="str">
        <f t="shared" si="172"/>
        <v>HX</v>
      </c>
      <c r="AB665" s="11" t="str">
        <f t="shared" si="173"/>
        <v>44356</v>
      </c>
      <c r="AC665" s="10" t="str">
        <f t="shared" si="174"/>
        <v>86</v>
      </c>
      <c r="AD665" s="10" t="str">
        <f t="shared" si="175"/>
        <v>C2</v>
      </c>
      <c r="AE665" s="12" t="str">
        <f t="shared" si="176"/>
        <v/>
      </c>
    </row>
    <row r="666" spans="1:31" x14ac:dyDescent="0.25">
      <c r="A666" s="5">
        <v>679</v>
      </c>
      <c r="B666" s="6" t="s">
        <v>2388</v>
      </c>
      <c r="C666" s="6" t="s">
        <v>2389</v>
      </c>
      <c r="D666" s="6" t="s">
        <v>28</v>
      </c>
      <c r="E666" s="6" t="s">
        <v>29</v>
      </c>
      <c r="F666" s="6">
        <v>90</v>
      </c>
      <c r="G666" s="6" t="s">
        <v>2390</v>
      </c>
      <c r="H666" s="6" t="s">
        <v>2391</v>
      </c>
      <c r="I666" s="6" t="s">
        <v>176</v>
      </c>
      <c r="J666" s="7">
        <v>43993</v>
      </c>
      <c r="K666" s="6">
        <v>60</v>
      </c>
      <c r="L666" s="6" t="s">
        <v>52</v>
      </c>
      <c r="M666" s="8"/>
      <c r="O666">
        <f t="shared" si="177"/>
        <v>0</v>
      </c>
      <c r="Q666" s="5" t="str">
        <f t="shared" si="162"/>
        <v>679</v>
      </c>
      <c r="R666" s="6" t="str">
        <f t="shared" si="163"/>
        <v>Avery</v>
      </c>
      <c r="S666" s="6" t="str">
        <f t="shared" si="164"/>
        <v>Carroll</v>
      </c>
      <c r="T666" s="6" t="str">
        <f t="shared" si="165"/>
        <v>Mr</v>
      </c>
      <c r="U666" s="6" t="str">
        <f t="shared" si="166"/>
        <v>M</v>
      </c>
      <c r="V666" s="6" t="str">
        <f t="shared" si="167"/>
        <v>90</v>
      </c>
      <c r="W666" s="6" t="str">
        <f t="shared" si="168"/>
        <v>Browns Lane</v>
      </c>
      <c r="X666" s="6" t="str">
        <f t="shared" si="169"/>
        <v>ne</v>
      </c>
      <c r="Y666" s="6" t="str">
        <f t="shared" si="170"/>
        <v>Browns Lane</v>
      </c>
      <c r="Z666" s="6" t="str">
        <f t="shared" si="171"/>
        <v>Crowthorne</v>
      </c>
      <c r="AA666" s="6" t="str">
        <f t="shared" si="172"/>
        <v>CW</v>
      </c>
      <c r="AB666" s="7" t="str">
        <f t="shared" si="173"/>
        <v>43993</v>
      </c>
      <c r="AC666" s="6" t="str">
        <f t="shared" si="174"/>
        <v>60</v>
      </c>
      <c r="AD666" s="6" t="str">
        <f t="shared" si="175"/>
        <v>A1</v>
      </c>
      <c r="AE666" s="8" t="str">
        <f t="shared" si="176"/>
        <v/>
      </c>
    </row>
    <row r="667" spans="1:31" x14ac:dyDescent="0.25">
      <c r="A667" s="9">
        <v>680</v>
      </c>
      <c r="B667" s="10" t="s">
        <v>2392</v>
      </c>
      <c r="C667" s="10" t="s">
        <v>1855</v>
      </c>
      <c r="D667" s="10" t="s">
        <v>28</v>
      </c>
      <c r="E667" s="10" t="s">
        <v>29</v>
      </c>
      <c r="F667" s="10">
        <v>60</v>
      </c>
      <c r="G667" s="10" t="s">
        <v>2393</v>
      </c>
      <c r="H667" s="10" t="s">
        <v>2394</v>
      </c>
      <c r="I667" s="10" t="s">
        <v>881</v>
      </c>
      <c r="J667" s="11">
        <v>43972</v>
      </c>
      <c r="K667" s="10">
        <v>68</v>
      </c>
      <c r="L667" s="10" t="s">
        <v>157</v>
      </c>
      <c r="M667" s="12"/>
      <c r="O667">
        <f t="shared" si="177"/>
        <v>0</v>
      </c>
      <c r="Q667" s="9" t="str">
        <f t="shared" si="162"/>
        <v>680</v>
      </c>
      <c r="R667" s="10" t="str">
        <f t="shared" si="163"/>
        <v>Donovan</v>
      </c>
      <c r="S667" s="10" t="str">
        <f t="shared" si="164"/>
        <v>Pool</v>
      </c>
      <c r="T667" s="10" t="str">
        <f t="shared" si="165"/>
        <v>Mr</v>
      </c>
      <c r="U667" s="10" t="str">
        <f t="shared" si="166"/>
        <v>M</v>
      </c>
      <c r="V667" s="10" t="str">
        <f t="shared" si="167"/>
        <v>60</v>
      </c>
      <c r="W667" s="10" t="str">
        <f t="shared" si="168"/>
        <v>Browns Road</v>
      </c>
      <c r="X667" s="10" t="str">
        <f t="shared" si="169"/>
        <v>ad</v>
      </c>
      <c r="Y667" s="10" t="str">
        <f t="shared" si="170"/>
        <v>Browns Road</v>
      </c>
      <c r="Z667" s="10" t="str">
        <f t="shared" si="171"/>
        <v>Irvine</v>
      </c>
      <c r="AA667" s="10" t="str">
        <f t="shared" si="172"/>
        <v>LS</v>
      </c>
      <c r="AB667" s="11" t="str">
        <f t="shared" si="173"/>
        <v>43972</v>
      </c>
      <c r="AC667" s="10" t="str">
        <f t="shared" si="174"/>
        <v>68</v>
      </c>
      <c r="AD667" s="10" t="str">
        <f t="shared" si="175"/>
        <v>C3</v>
      </c>
      <c r="AE667" s="12" t="str">
        <f t="shared" si="176"/>
        <v/>
      </c>
    </row>
    <row r="668" spans="1:31" x14ac:dyDescent="0.25">
      <c r="A668" s="5">
        <v>681</v>
      </c>
      <c r="B668" s="6" t="s">
        <v>2395</v>
      </c>
      <c r="C668" s="6" t="s">
        <v>2396</v>
      </c>
      <c r="D668" s="6" t="s">
        <v>28</v>
      </c>
      <c r="E668" s="6" t="s">
        <v>29</v>
      </c>
      <c r="F668" s="6">
        <v>90</v>
      </c>
      <c r="G668" s="6" t="s">
        <v>2397</v>
      </c>
      <c r="H668" s="6" t="s">
        <v>2398</v>
      </c>
      <c r="I668" s="6" t="s">
        <v>185</v>
      </c>
      <c r="J668" s="7">
        <v>44098</v>
      </c>
      <c r="K668" s="6">
        <v>61</v>
      </c>
      <c r="L668" s="6" t="s">
        <v>33</v>
      </c>
      <c r="M668" s="8"/>
      <c r="O668">
        <f t="shared" si="177"/>
        <v>0</v>
      </c>
      <c r="Q668" s="5" t="str">
        <f t="shared" si="162"/>
        <v>681</v>
      </c>
      <c r="R668" s="6" t="str">
        <f t="shared" si="163"/>
        <v>Orlando</v>
      </c>
      <c r="S668" s="6" t="str">
        <f t="shared" si="164"/>
        <v>Shelton</v>
      </c>
      <c r="T668" s="6" t="str">
        <f t="shared" si="165"/>
        <v>Mr</v>
      </c>
      <c r="U668" s="6" t="str">
        <f t="shared" si="166"/>
        <v>M</v>
      </c>
      <c r="V668" s="6" t="str">
        <f t="shared" si="167"/>
        <v>90</v>
      </c>
      <c r="W668" s="6" t="str">
        <f t="shared" si="168"/>
        <v>Brunel Rd</v>
      </c>
      <c r="X668" s="6" t="str">
        <f t="shared" si="169"/>
        <v>Rd</v>
      </c>
      <c r="Y668" s="6" t="str">
        <f t="shared" si="170"/>
        <v>Brunel Road</v>
      </c>
      <c r="Z668" s="6" t="str">
        <f t="shared" si="171"/>
        <v>Gatwick</v>
      </c>
      <c r="AA668" s="6" t="str">
        <f t="shared" si="172"/>
        <v>HX</v>
      </c>
      <c r="AB668" s="7" t="str">
        <f t="shared" si="173"/>
        <v>44098</v>
      </c>
      <c r="AC668" s="6" t="str">
        <f t="shared" si="174"/>
        <v>61</v>
      </c>
      <c r="AD668" s="6" t="str">
        <f t="shared" si="175"/>
        <v>A3</v>
      </c>
      <c r="AE668" s="8" t="str">
        <f t="shared" si="176"/>
        <v/>
      </c>
    </row>
    <row r="669" spans="1:31" x14ac:dyDescent="0.25">
      <c r="A669" s="9">
        <v>682</v>
      </c>
      <c r="B669" s="10" t="s">
        <v>2399</v>
      </c>
      <c r="C669" s="10" t="s">
        <v>2400</v>
      </c>
      <c r="D669" s="10" t="s">
        <v>28</v>
      </c>
      <c r="E669" s="10" t="s">
        <v>29</v>
      </c>
      <c r="F669" s="10">
        <v>90</v>
      </c>
      <c r="G669" s="10" t="s">
        <v>2397</v>
      </c>
      <c r="H669" s="10" t="s">
        <v>2401</v>
      </c>
      <c r="I669" s="10" t="s">
        <v>25</v>
      </c>
      <c r="J669" s="11">
        <v>44170</v>
      </c>
      <c r="K669" s="10">
        <v>69</v>
      </c>
      <c r="L669" s="10" t="s">
        <v>20</v>
      </c>
      <c r="M669" s="12"/>
      <c r="O669">
        <f t="shared" si="177"/>
        <v>0</v>
      </c>
      <c r="Q669" s="9" t="str">
        <f t="shared" si="162"/>
        <v>682</v>
      </c>
      <c r="R669" s="10" t="str">
        <f t="shared" si="163"/>
        <v>Hunter</v>
      </c>
      <c r="S669" s="10" t="str">
        <f t="shared" si="164"/>
        <v>Hubbard</v>
      </c>
      <c r="T669" s="10" t="str">
        <f t="shared" si="165"/>
        <v>Mr</v>
      </c>
      <c r="U669" s="10" t="str">
        <f t="shared" si="166"/>
        <v>M</v>
      </c>
      <c r="V669" s="10" t="str">
        <f t="shared" si="167"/>
        <v>90</v>
      </c>
      <c r="W669" s="10" t="str">
        <f t="shared" si="168"/>
        <v>Brunel Rd</v>
      </c>
      <c r="X669" s="10" t="str">
        <f t="shared" si="169"/>
        <v>Rd</v>
      </c>
      <c r="Y669" s="10" t="str">
        <f t="shared" si="170"/>
        <v>Brunel Road</v>
      </c>
      <c r="Z669" s="10" t="str">
        <f t="shared" si="171"/>
        <v>Hayle</v>
      </c>
      <c r="AA669" s="10" t="str">
        <f t="shared" si="172"/>
        <v>HG</v>
      </c>
      <c r="AB669" s="11" t="str">
        <f t="shared" si="173"/>
        <v>44170</v>
      </c>
      <c r="AC669" s="10" t="str">
        <f t="shared" si="174"/>
        <v>69</v>
      </c>
      <c r="AD669" s="10" t="str">
        <f t="shared" si="175"/>
        <v>B</v>
      </c>
      <c r="AE669" s="12" t="str">
        <f t="shared" si="176"/>
        <v/>
      </c>
    </row>
    <row r="670" spans="1:31" x14ac:dyDescent="0.25">
      <c r="A670" s="5">
        <v>683</v>
      </c>
      <c r="B670" s="6" t="s">
        <v>2402</v>
      </c>
      <c r="C670" s="6" t="s">
        <v>2403</v>
      </c>
      <c r="D670" s="6" t="s">
        <v>28</v>
      </c>
      <c r="E670" s="6" t="s">
        <v>29</v>
      </c>
      <c r="F670" s="6">
        <v>60</v>
      </c>
      <c r="G670" s="6" t="s">
        <v>2404</v>
      </c>
      <c r="H670" s="6" t="s">
        <v>447</v>
      </c>
      <c r="I670" s="6" t="s">
        <v>291</v>
      </c>
      <c r="J670" s="7">
        <v>43927</v>
      </c>
      <c r="K670" s="6">
        <v>27</v>
      </c>
      <c r="L670" s="6" t="s">
        <v>44</v>
      </c>
      <c r="M670" s="8"/>
      <c r="O670">
        <f t="shared" si="177"/>
        <v>0</v>
      </c>
      <c r="Q670" s="5" t="str">
        <f t="shared" si="162"/>
        <v>683</v>
      </c>
      <c r="R670" s="6" t="str">
        <f t="shared" si="163"/>
        <v>Donnie</v>
      </c>
      <c r="S670" s="6" t="str">
        <f t="shared" si="164"/>
        <v>Langston</v>
      </c>
      <c r="T670" s="6" t="str">
        <f t="shared" si="165"/>
        <v>Mr</v>
      </c>
      <c r="U670" s="6" t="str">
        <f t="shared" si="166"/>
        <v>M</v>
      </c>
      <c r="V670" s="6" t="str">
        <f t="shared" si="167"/>
        <v>60</v>
      </c>
      <c r="W670" s="6" t="str">
        <f t="shared" si="168"/>
        <v>Brunel Walk</v>
      </c>
      <c r="X670" s="6" t="str">
        <f t="shared" si="169"/>
        <v>lk</v>
      </c>
      <c r="Y670" s="6" t="str">
        <f t="shared" si="170"/>
        <v>Brunel Walk</v>
      </c>
      <c r="Z670" s="6" t="str">
        <f t="shared" si="171"/>
        <v>Lanarkshire</v>
      </c>
      <c r="AA670" s="6" t="str">
        <f t="shared" si="172"/>
        <v>HS</v>
      </c>
      <c r="AB670" s="7" t="str">
        <f t="shared" si="173"/>
        <v>43927</v>
      </c>
      <c r="AC670" s="6" t="str">
        <f t="shared" si="174"/>
        <v>27</v>
      </c>
      <c r="AD670" s="6" t="str">
        <f t="shared" si="175"/>
        <v>D</v>
      </c>
      <c r="AE670" s="8" t="str">
        <f t="shared" si="176"/>
        <v/>
      </c>
    </row>
    <row r="671" spans="1:31" x14ac:dyDescent="0.25">
      <c r="A671" s="9">
        <v>684</v>
      </c>
      <c r="B671" s="10" t="s">
        <v>2405</v>
      </c>
      <c r="C671" s="10" t="s">
        <v>2406</v>
      </c>
      <c r="D671" s="10" t="s">
        <v>28</v>
      </c>
      <c r="E671" s="10" t="s">
        <v>29</v>
      </c>
      <c r="F671" s="10">
        <v>30</v>
      </c>
      <c r="G671" s="10" t="s">
        <v>2407</v>
      </c>
      <c r="H671" s="10" t="s">
        <v>2408</v>
      </c>
      <c r="I671" s="10" t="s">
        <v>32</v>
      </c>
      <c r="J671" s="11">
        <v>44014</v>
      </c>
      <c r="K671" s="10">
        <v>64</v>
      </c>
      <c r="L671" s="10" t="s">
        <v>20</v>
      </c>
      <c r="M671" s="12"/>
      <c r="O671">
        <f t="shared" si="177"/>
        <v>0</v>
      </c>
      <c r="Q671" s="9" t="str">
        <f t="shared" si="162"/>
        <v>684</v>
      </c>
      <c r="R671" s="10" t="str">
        <f t="shared" si="163"/>
        <v>Milford</v>
      </c>
      <c r="S671" s="10" t="str">
        <f t="shared" si="164"/>
        <v>Couch</v>
      </c>
      <c r="T671" s="10" t="str">
        <f t="shared" si="165"/>
        <v>Mr</v>
      </c>
      <c r="U671" s="10" t="str">
        <f t="shared" si="166"/>
        <v>M</v>
      </c>
      <c r="V671" s="10" t="str">
        <f t="shared" si="167"/>
        <v>30</v>
      </c>
      <c r="W671" s="10" t="str">
        <f t="shared" si="168"/>
        <v>Brunner Close</v>
      </c>
      <c r="X671" s="10" t="str">
        <f t="shared" si="169"/>
        <v>se</v>
      </c>
      <c r="Y671" s="10" t="str">
        <f t="shared" si="170"/>
        <v>Brunner Close</v>
      </c>
      <c r="Z671" s="10" t="str">
        <f t="shared" si="171"/>
        <v>Orpington</v>
      </c>
      <c r="AA671" s="10" t="str">
        <f t="shared" si="172"/>
        <v>WC</v>
      </c>
      <c r="AB671" s="11" t="str">
        <f t="shared" si="173"/>
        <v>44014</v>
      </c>
      <c r="AC671" s="10" t="str">
        <f t="shared" si="174"/>
        <v>64</v>
      </c>
      <c r="AD671" s="10" t="str">
        <f t="shared" si="175"/>
        <v>B</v>
      </c>
      <c r="AE671" s="12" t="str">
        <f t="shared" si="176"/>
        <v/>
      </c>
    </row>
    <row r="672" spans="1:31" x14ac:dyDescent="0.25">
      <c r="A672" s="5">
        <v>685</v>
      </c>
      <c r="B672" s="6" t="s">
        <v>2409</v>
      </c>
      <c r="C672" s="6" t="s">
        <v>1281</v>
      </c>
      <c r="D672" s="6" t="s">
        <v>15</v>
      </c>
      <c r="E672" s="6" t="s">
        <v>16</v>
      </c>
      <c r="F672" s="6">
        <v>90</v>
      </c>
      <c r="G672" s="6" t="s">
        <v>2410</v>
      </c>
      <c r="H672" s="6" t="s">
        <v>1969</v>
      </c>
      <c r="I672" s="6" t="s">
        <v>122</v>
      </c>
      <c r="J672" s="7">
        <v>43673</v>
      </c>
      <c r="K672" s="6">
        <v>7</v>
      </c>
      <c r="L672" s="6" t="s">
        <v>62</v>
      </c>
      <c r="M672" s="8"/>
      <c r="O672">
        <f t="shared" si="177"/>
        <v>0</v>
      </c>
      <c r="Q672" s="5" t="str">
        <f t="shared" si="162"/>
        <v>685</v>
      </c>
      <c r="R672" s="6" t="str">
        <f t="shared" si="163"/>
        <v>Renae</v>
      </c>
      <c r="S672" s="6" t="str">
        <f t="shared" si="164"/>
        <v>Moyer</v>
      </c>
      <c r="T672" s="6" t="str">
        <f t="shared" si="165"/>
        <v>Mrs</v>
      </c>
      <c r="U672" s="6" t="str">
        <f t="shared" si="166"/>
        <v>F</v>
      </c>
      <c r="V672" s="6" t="str">
        <f t="shared" si="167"/>
        <v>90</v>
      </c>
      <c r="W672" s="6" t="str">
        <f t="shared" si="168"/>
        <v>Brunswick Crescent</v>
      </c>
      <c r="X672" s="6" t="str">
        <f t="shared" si="169"/>
        <v>nt</v>
      </c>
      <c r="Y672" s="6" t="str">
        <f t="shared" si="170"/>
        <v>Brunswick Crescent</v>
      </c>
      <c r="Z672" s="6" t="str">
        <f t="shared" si="171"/>
        <v>Lingfield</v>
      </c>
      <c r="AA672" s="6" t="str">
        <f t="shared" si="172"/>
        <v>WN</v>
      </c>
      <c r="AB672" s="7" t="str">
        <f t="shared" si="173"/>
        <v>43673</v>
      </c>
      <c r="AC672" s="6" t="str">
        <f t="shared" si="174"/>
        <v>7</v>
      </c>
      <c r="AD672" s="6" t="str">
        <f t="shared" si="175"/>
        <v>C4</v>
      </c>
      <c r="AE672" s="8" t="str">
        <f t="shared" si="176"/>
        <v/>
      </c>
    </row>
    <row r="673" spans="1:31" x14ac:dyDescent="0.25">
      <c r="A673" s="9">
        <v>686</v>
      </c>
      <c r="B673" s="10" t="s">
        <v>2411</v>
      </c>
      <c r="C673" s="10" t="s">
        <v>2412</v>
      </c>
      <c r="D673" s="10" t="s">
        <v>49</v>
      </c>
      <c r="E673" s="10" t="s">
        <v>16</v>
      </c>
      <c r="F673" s="10">
        <v>90</v>
      </c>
      <c r="G673" s="10" t="s">
        <v>2413</v>
      </c>
      <c r="H673" s="10" t="s">
        <v>487</v>
      </c>
      <c r="I673" s="10" t="s">
        <v>32</v>
      </c>
      <c r="J673" s="11">
        <v>44183</v>
      </c>
      <c r="K673" s="10">
        <v>70</v>
      </c>
      <c r="L673" s="10" t="s">
        <v>52</v>
      </c>
      <c r="M673" s="12"/>
      <c r="O673">
        <f t="shared" si="177"/>
        <v>0</v>
      </c>
      <c r="Q673" s="9" t="str">
        <f t="shared" si="162"/>
        <v>686</v>
      </c>
      <c r="R673" s="10" t="str">
        <f t="shared" si="163"/>
        <v>Dinah</v>
      </c>
      <c r="S673" s="10" t="str">
        <f t="shared" si="164"/>
        <v>Dunlap</v>
      </c>
      <c r="T673" s="10" t="str">
        <f t="shared" si="165"/>
        <v>Miss</v>
      </c>
      <c r="U673" s="10" t="str">
        <f t="shared" si="166"/>
        <v>F</v>
      </c>
      <c r="V673" s="10" t="str">
        <f t="shared" si="167"/>
        <v>90</v>
      </c>
      <c r="W673" s="10" t="str">
        <f t="shared" si="168"/>
        <v>Brunton Place</v>
      </c>
      <c r="X673" s="10" t="str">
        <f t="shared" si="169"/>
        <v>ce</v>
      </c>
      <c r="Y673" s="10" t="str">
        <f t="shared" si="170"/>
        <v>Brunton Place</v>
      </c>
      <c r="Z673" s="10" t="str">
        <f t="shared" si="171"/>
        <v>West Kilbride</v>
      </c>
      <c r="AA673" s="10" t="str">
        <f t="shared" si="172"/>
        <v>WC</v>
      </c>
      <c r="AB673" s="11" t="str">
        <f t="shared" si="173"/>
        <v>44183</v>
      </c>
      <c r="AC673" s="10" t="str">
        <f t="shared" si="174"/>
        <v>70</v>
      </c>
      <c r="AD673" s="10" t="str">
        <f t="shared" si="175"/>
        <v>A1</v>
      </c>
      <c r="AE673" s="12" t="str">
        <f t="shared" si="176"/>
        <v/>
      </c>
    </row>
    <row r="674" spans="1:31" x14ac:dyDescent="0.25">
      <c r="A674" s="5">
        <v>687</v>
      </c>
      <c r="B674" s="6" t="s">
        <v>2414</v>
      </c>
      <c r="C674" s="6" t="s">
        <v>1661</v>
      </c>
      <c r="D674" s="6" t="s">
        <v>28</v>
      </c>
      <c r="E674" s="6" t="s">
        <v>29</v>
      </c>
      <c r="F674" s="6">
        <v>90</v>
      </c>
      <c r="G674" s="6" t="s">
        <v>2415</v>
      </c>
      <c r="H674" s="6" t="s">
        <v>772</v>
      </c>
      <c r="I674" s="6" t="s">
        <v>773</v>
      </c>
      <c r="J674" s="7">
        <v>43698</v>
      </c>
      <c r="K674" s="6">
        <v>57</v>
      </c>
      <c r="L674" s="6" t="s">
        <v>78</v>
      </c>
      <c r="M674" s="8"/>
      <c r="O674">
        <f t="shared" si="177"/>
        <v>0</v>
      </c>
      <c r="Q674" s="5" t="str">
        <f t="shared" si="162"/>
        <v>687</v>
      </c>
      <c r="R674" s="6" t="str">
        <f t="shared" si="163"/>
        <v>Tyrone</v>
      </c>
      <c r="S674" s="6" t="str">
        <f t="shared" si="164"/>
        <v>Watkins</v>
      </c>
      <c r="T674" s="6" t="str">
        <f t="shared" si="165"/>
        <v>Mr</v>
      </c>
      <c r="U674" s="6" t="str">
        <f t="shared" si="166"/>
        <v>M</v>
      </c>
      <c r="V674" s="6" t="str">
        <f t="shared" si="167"/>
        <v>90</v>
      </c>
      <c r="W674" s="6" t="str">
        <f t="shared" si="168"/>
        <v>Brunton's Place</v>
      </c>
      <c r="X674" s="6" t="str">
        <f t="shared" si="169"/>
        <v>ce</v>
      </c>
      <c r="Y674" s="6" t="str">
        <f t="shared" si="170"/>
        <v>Brunton's Place</v>
      </c>
      <c r="Z674" s="6" t="str">
        <f t="shared" si="171"/>
        <v>Beaconsfield</v>
      </c>
      <c r="AA674" s="6" t="str">
        <f t="shared" si="172"/>
        <v>WF</v>
      </c>
      <c r="AB674" s="7" t="str">
        <f t="shared" si="173"/>
        <v>43698</v>
      </c>
      <c r="AC674" s="6" t="str">
        <f t="shared" si="174"/>
        <v>57</v>
      </c>
      <c r="AD674" s="6" t="str">
        <f t="shared" si="175"/>
        <v>C2</v>
      </c>
      <c r="AE674" s="8" t="str">
        <f t="shared" si="176"/>
        <v/>
      </c>
    </row>
    <row r="675" spans="1:31" x14ac:dyDescent="0.25">
      <c r="A675" s="9">
        <v>688</v>
      </c>
      <c r="B675" s="10" t="s">
        <v>2416</v>
      </c>
      <c r="C675" s="10" t="s">
        <v>2417</v>
      </c>
      <c r="D675" s="10" t="s">
        <v>28</v>
      </c>
      <c r="E675" s="10" t="s">
        <v>29</v>
      </c>
      <c r="F675" s="10">
        <v>60</v>
      </c>
      <c r="G675" s="10" t="s">
        <v>2415</v>
      </c>
      <c r="H675" s="10" t="s">
        <v>498</v>
      </c>
      <c r="I675" s="10" t="s">
        <v>291</v>
      </c>
      <c r="J675" s="11">
        <v>44297</v>
      </c>
      <c r="K675" s="10">
        <v>42</v>
      </c>
      <c r="L675" s="10" t="s">
        <v>44</v>
      </c>
      <c r="M675" s="12"/>
      <c r="O675">
        <f t="shared" si="177"/>
        <v>0</v>
      </c>
      <c r="Q675" s="9" t="str">
        <f t="shared" si="162"/>
        <v>688</v>
      </c>
      <c r="R675" s="10" t="str">
        <f t="shared" si="163"/>
        <v>Brian</v>
      </c>
      <c r="S675" s="10" t="str">
        <f t="shared" si="164"/>
        <v>Lott</v>
      </c>
      <c r="T675" s="10" t="str">
        <f t="shared" si="165"/>
        <v>Mr</v>
      </c>
      <c r="U675" s="10" t="str">
        <f t="shared" si="166"/>
        <v>M</v>
      </c>
      <c r="V675" s="10" t="str">
        <f t="shared" si="167"/>
        <v>60</v>
      </c>
      <c r="W675" s="10" t="str">
        <f t="shared" si="168"/>
        <v>Brunton's Place</v>
      </c>
      <c r="X675" s="10" t="str">
        <f t="shared" si="169"/>
        <v>ce</v>
      </c>
      <c r="Y675" s="10" t="str">
        <f t="shared" si="170"/>
        <v>Brunton's Place</v>
      </c>
      <c r="Z675" s="10" t="str">
        <f t="shared" si="171"/>
        <v>Isle Of South Uist</v>
      </c>
      <c r="AA675" s="10" t="str">
        <f t="shared" si="172"/>
        <v>HS</v>
      </c>
      <c r="AB675" s="11" t="str">
        <f t="shared" si="173"/>
        <v>44297</v>
      </c>
      <c r="AC675" s="10" t="str">
        <f t="shared" si="174"/>
        <v>42</v>
      </c>
      <c r="AD675" s="10" t="str">
        <f t="shared" si="175"/>
        <v>D</v>
      </c>
      <c r="AE675" s="12" t="str">
        <f t="shared" si="176"/>
        <v/>
      </c>
    </row>
    <row r="676" spans="1:31" x14ac:dyDescent="0.25">
      <c r="A676" s="5">
        <v>689</v>
      </c>
      <c r="B676" s="6" t="s">
        <v>900</v>
      </c>
      <c r="C676" s="6" t="s">
        <v>2418</v>
      </c>
      <c r="D676" s="6" t="s">
        <v>28</v>
      </c>
      <c r="E676" s="6" t="s">
        <v>29</v>
      </c>
      <c r="F676" s="6">
        <v>60</v>
      </c>
      <c r="G676" s="6" t="s">
        <v>2419</v>
      </c>
      <c r="H676" s="6" t="s">
        <v>2331</v>
      </c>
      <c r="I676" s="6" t="s">
        <v>2332</v>
      </c>
      <c r="J676" s="7">
        <v>43955</v>
      </c>
      <c r="K676" s="6">
        <v>24</v>
      </c>
      <c r="L676" s="6" t="s">
        <v>62</v>
      </c>
      <c r="M676" s="8"/>
      <c r="O676">
        <f t="shared" si="177"/>
        <v>0</v>
      </c>
      <c r="Q676" s="5" t="str">
        <f t="shared" si="162"/>
        <v>689</v>
      </c>
      <c r="R676" s="6" t="str">
        <f t="shared" si="163"/>
        <v>Pasquale</v>
      </c>
      <c r="S676" s="6" t="str">
        <f t="shared" si="164"/>
        <v>Vogel</v>
      </c>
      <c r="T676" s="6" t="str">
        <f t="shared" si="165"/>
        <v>Mr</v>
      </c>
      <c r="U676" s="6" t="str">
        <f t="shared" si="166"/>
        <v>M</v>
      </c>
      <c r="V676" s="6" t="str">
        <f t="shared" si="167"/>
        <v>60</v>
      </c>
      <c r="W676" s="6" t="str">
        <f t="shared" si="168"/>
        <v>Bruton Way</v>
      </c>
      <c r="X676" s="6" t="str">
        <f t="shared" si="169"/>
        <v>ay</v>
      </c>
      <c r="Y676" s="6" t="str">
        <f t="shared" si="170"/>
        <v>Bruton Way</v>
      </c>
      <c r="Z676" s="6" t="str">
        <f t="shared" si="171"/>
        <v>Barnsley</v>
      </c>
      <c r="AA676" s="6" t="str">
        <f t="shared" si="172"/>
        <v>DN</v>
      </c>
      <c r="AB676" s="7" t="str">
        <f t="shared" si="173"/>
        <v>43955</v>
      </c>
      <c r="AC676" s="6" t="str">
        <f t="shared" si="174"/>
        <v>24</v>
      </c>
      <c r="AD676" s="6" t="str">
        <f t="shared" si="175"/>
        <v>C4</v>
      </c>
      <c r="AE676" s="8" t="str">
        <f t="shared" si="176"/>
        <v/>
      </c>
    </row>
    <row r="677" spans="1:31" x14ac:dyDescent="0.25">
      <c r="A677" s="9">
        <v>690</v>
      </c>
      <c r="B677" s="10" t="s">
        <v>2420</v>
      </c>
      <c r="C677" s="10" t="s">
        <v>2421</v>
      </c>
      <c r="D677" s="10" t="s">
        <v>28</v>
      </c>
      <c r="E677" s="10" t="s">
        <v>29</v>
      </c>
      <c r="F677" s="10">
        <v>30</v>
      </c>
      <c r="G677" s="10" t="s">
        <v>2422</v>
      </c>
      <c r="H677" s="10" t="s">
        <v>18</v>
      </c>
      <c r="I677" s="10" t="s">
        <v>19</v>
      </c>
      <c r="J677" s="11">
        <v>44418</v>
      </c>
      <c r="K677" s="10">
        <v>82</v>
      </c>
      <c r="L677" s="10" t="s">
        <v>44</v>
      </c>
      <c r="M677" s="12"/>
      <c r="O677">
        <f t="shared" si="177"/>
        <v>0</v>
      </c>
      <c r="Q677" s="9" t="str">
        <f t="shared" si="162"/>
        <v>690</v>
      </c>
      <c r="R677" s="10" t="str">
        <f t="shared" si="163"/>
        <v>Devin</v>
      </c>
      <c r="S677" s="10" t="str">
        <f t="shared" si="164"/>
        <v>Forbes</v>
      </c>
      <c r="T677" s="10" t="str">
        <f t="shared" si="165"/>
        <v>Mr</v>
      </c>
      <c r="U677" s="10" t="str">
        <f t="shared" si="166"/>
        <v>M</v>
      </c>
      <c r="V677" s="10" t="str">
        <f t="shared" si="167"/>
        <v>30</v>
      </c>
      <c r="W677" s="10" t="str">
        <f t="shared" si="168"/>
        <v>Bryant Street</v>
      </c>
      <c r="X677" s="10" t="str">
        <f t="shared" si="169"/>
        <v>et</v>
      </c>
      <c r="Y677" s="10" t="str">
        <f t="shared" si="170"/>
        <v>Bryant Street</v>
      </c>
      <c r="Z677" s="10" t="str">
        <f t="shared" si="171"/>
        <v>Ballyclare</v>
      </c>
      <c r="AA677" s="10" t="str">
        <f t="shared" si="172"/>
        <v>CH</v>
      </c>
      <c r="AB677" s="11" t="str">
        <f t="shared" si="173"/>
        <v>44418</v>
      </c>
      <c r="AC677" s="10" t="str">
        <f t="shared" si="174"/>
        <v>82</v>
      </c>
      <c r="AD677" s="10" t="str">
        <f t="shared" si="175"/>
        <v>D</v>
      </c>
      <c r="AE677" s="12" t="str">
        <f t="shared" si="176"/>
        <v/>
      </c>
    </row>
    <row r="678" spans="1:31" x14ac:dyDescent="0.25">
      <c r="A678" s="5">
        <v>691</v>
      </c>
      <c r="B678" s="6" t="s">
        <v>2423</v>
      </c>
      <c r="C678" s="6" t="s">
        <v>2424</v>
      </c>
      <c r="D678" s="6" t="s">
        <v>49</v>
      </c>
      <c r="E678" s="6" t="s">
        <v>16</v>
      </c>
      <c r="F678" s="6">
        <v>30</v>
      </c>
      <c r="G678" s="6" t="s">
        <v>2425</v>
      </c>
      <c r="H678" s="6" t="s">
        <v>2426</v>
      </c>
      <c r="I678" s="6" t="s">
        <v>291</v>
      </c>
      <c r="J678" s="7">
        <v>44364</v>
      </c>
      <c r="K678" s="6">
        <v>34</v>
      </c>
      <c r="L678" s="6" t="s">
        <v>39</v>
      </c>
      <c r="M678" s="8"/>
      <c r="O678">
        <f t="shared" si="177"/>
        <v>0</v>
      </c>
      <c r="Q678" s="5" t="str">
        <f t="shared" si="162"/>
        <v>691</v>
      </c>
      <c r="R678" s="6" t="str">
        <f t="shared" si="163"/>
        <v>Carolyn</v>
      </c>
      <c r="S678" s="6" t="str">
        <f t="shared" si="164"/>
        <v>Medrano</v>
      </c>
      <c r="T678" s="6" t="str">
        <f t="shared" si="165"/>
        <v>Miss</v>
      </c>
      <c r="U678" s="6" t="str">
        <f t="shared" si="166"/>
        <v>F</v>
      </c>
      <c r="V678" s="6" t="str">
        <f t="shared" si="167"/>
        <v>30</v>
      </c>
      <c r="W678" s="6" t="str">
        <f t="shared" si="168"/>
        <v>Brycedale Crescent</v>
      </c>
      <c r="X678" s="6" t="str">
        <f t="shared" si="169"/>
        <v>nt</v>
      </c>
      <c r="Y678" s="6" t="str">
        <f t="shared" si="170"/>
        <v>Brycedale Crescent</v>
      </c>
      <c r="Z678" s="6" t="str">
        <f t="shared" si="171"/>
        <v>Lampeter</v>
      </c>
      <c r="AA678" s="6" t="str">
        <f t="shared" si="172"/>
        <v>HS</v>
      </c>
      <c r="AB678" s="7" t="str">
        <f t="shared" si="173"/>
        <v>44364</v>
      </c>
      <c r="AC678" s="6" t="str">
        <f t="shared" si="174"/>
        <v>34</v>
      </c>
      <c r="AD678" s="6" t="str">
        <f t="shared" si="175"/>
        <v>C1</v>
      </c>
      <c r="AE678" s="8" t="str">
        <f t="shared" si="176"/>
        <v/>
      </c>
    </row>
    <row r="679" spans="1:31" x14ac:dyDescent="0.25">
      <c r="A679" s="9">
        <v>692</v>
      </c>
      <c r="B679" s="10" t="s">
        <v>2427</v>
      </c>
      <c r="C679" s="10" t="s">
        <v>2428</v>
      </c>
      <c r="D679" s="10" t="s">
        <v>28</v>
      </c>
      <c r="E679" s="10" t="s">
        <v>29</v>
      </c>
      <c r="F679" s="10">
        <v>30</v>
      </c>
      <c r="G679" s="10" t="s">
        <v>2425</v>
      </c>
      <c r="H679" s="10" t="s">
        <v>308</v>
      </c>
      <c r="I679" s="10" t="s">
        <v>32</v>
      </c>
      <c r="J679" s="11">
        <v>43751</v>
      </c>
      <c r="K679" s="10">
        <v>34</v>
      </c>
      <c r="L679" s="10" t="s">
        <v>44</v>
      </c>
      <c r="M679" s="12"/>
      <c r="O679">
        <f t="shared" si="177"/>
        <v>0</v>
      </c>
      <c r="Q679" s="9" t="str">
        <f t="shared" si="162"/>
        <v>692</v>
      </c>
      <c r="R679" s="10" t="str">
        <f t="shared" si="163"/>
        <v>Wilber</v>
      </c>
      <c r="S679" s="10" t="str">
        <f t="shared" si="164"/>
        <v>Bower</v>
      </c>
      <c r="T679" s="10" t="str">
        <f t="shared" si="165"/>
        <v>Mr</v>
      </c>
      <c r="U679" s="10" t="str">
        <f t="shared" si="166"/>
        <v>M</v>
      </c>
      <c r="V679" s="10" t="str">
        <f t="shared" si="167"/>
        <v>30</v>
      </c>
      <c r="W679" s="10" t="str">
        <f t="shared" si="168"/>
        <v>Brycedale Crescent</v>
      </c>
      <c r="X679" s="10" t="str">
        <f t="shared" si="169"/>
        <v>nt</v>
      </c>
      <c r="Y679" s="10" t="str">
        <f t="shared" si="170"/>
        <v>Brycedale Crescent</v>
      </c>
      <c r="Z679" s="10" t="str">
        <f t="shared" si="171"/>
        <v>Lydbury North</v>
      </c>
      <c r="AA679" s="10" t="str">
        <f t="shared" si="172"/>
        <v>WC</v>
      </c>
      <c r="AB679" s="11" t="str">
        <f t="shared" si="173"/>
        <v>43751</v>
      </c>
      <c r="AC679" s="10" t="str">
        <f t="shared" si="174"/>
        <v>34</v>
      </c>
      <c r="AD679" s="10" t="str">
        <f t="shared" si="175"/>
        <v>D</v>
      </c>
      <c r="AE679" s="12" t="str">
        <f t="shared" si="176"/>
        <v/>
      </c>
    </row>
    <row r="680" spans="1:31" x14ac:dyDescent="0.25">
      <c r="A680" s="5">
        <v>693</v>
      </c>
      <c r="B680" s="6" t="s">
        <v>2429</v>
      </c>
      <c r="C680" s="6" t="s">
        <v>1149</v>
      </c>
      <c r="D680" s="6" t="s">
        <v>15</v>
      </c>
      <c r="E680" s="6" t="s">
        <v>16</v>
      </c>
      <c r="F680" s="6">
        <v>90</v>
      </c>
      <c r="G680" s="6" t="s">
        <v>2430</v>
      </c>
      <c r="H680" s="6" t="s">
        <v>2431</v>
      </c>
      <c r="I680" s="6" t="s">
        <v>1194</v>
      </c>
      <c r="J680" s="7">
        <v>43788</v>
      </c>
      <c r="K680" s="6">
        <v>11</v>
      </c>
      <c r="L680" s="6" t="s">
        <v>39</v>
      </c>
      <c r="M680" s="8"/>
      <c r="O680">
        <f t="shared" si="177"/>
        <v>0</v>
      </c>
      <c r="Q680" s="5" t="str">
        <f t="shared" si="162"/>
        <v>693</v>
      </c>
      <c r="R680" s="6" t="str">
        <f t="shared" si="163"/>
        <v>Leandra</v>
      </c>
      <c r="S680" s="6" t="str">
        <f t="shared" si="164"/>
        <v>Morris</v>
      </c>
      <c r="T680" s="6" t="str">
        <f t="shared" si="165"/>
        <v>Mrs</v>
      </c>
      <c r="U680" s="6" t="str">
        <f t="shared" si="166"/>
        <v>F</v>
      </c>
      <c r="V680" s="6" t="str">
        <f t="shared" si="167"/>
        <v>90</v>
      </c>
      <c r="W680" s="6" t="str">
        <f t="shared" si="168"/>
        <v>Bryn Towy</v>
      </c>
      <c r="X680" s="6" t="str">
        <f t="shared" si="169"/>
        <v>wy</v>
      </c>
      <c r="Y680" s="6" t="str">
        <f t="shared" si="170"/>
        <v>Bryn Towy</v>
      </c>
      <c r="Z680" s="6" t="str">
        <f t="shared" si="171"/>
        <v>Earlston</v>
      </c>
      <c r="AA680" s="6" t="str">
        <f t="shared" si="172"/>
        <v>LU</v>
      </c>
      <c r="AB680" s="7" t="str">
        <f t="shared" si="173"/>
        <v>43788</v>
      </c>
      <c r="AC680" s="6" t="str">
        <f t="shared" si="174"/>
        <v>11</v>
      </c>
      <c r="AD680" s="6" t="str">
        <f t="shared" si="175"/>
        <v>C1</v>
      </c>
      <c r="AE680" s="8" t="str">
        <f t="shared" si="176"/>
        <v/>
      </c>
    </row>
    <row r="681" spans="1:31" x14ac:dyDescent="0.25">
      <c r="A681" s="9">
        <v>694</v>
      </c>
      <c r="B681" s="10" t="s">
        <v>2432</v>
      </c>
      <c r="C681" s="10" t="s">
        <v>1927</v>
      </c>
      <c r="D681" s="10" t="s">
        <v>90</v>
      </c>
      <c r="E681" s="10" t="s">
        <v>16</v>
      </c>
      <c r="F681" s="10">
        <v>90</v>
      </c>
      <c r="G681" s="10" t="s">
        <v>2433</v>
      </c>
      <c r="H681" s="10" t="s">
        <v>2434</v>
      </c>
      <c r="I681" s="10" t="s">
        <v>32</v>
      </c>
      <c r="J681" s="11">
        <v>43543</v>
      </c>
      <c r="K681" s="10">
        <v>85</v>
      </c>
      <c r="L681" s="10" t="s">
        <v>39</v>
      </c>
      <c r="M681" s="12"/>
      <c r="O681">
        <f t="shared" si="177"/>
        <v>0</v>
      </c>
      <c r="Q681" s="9" t="str">
        <f t="shared" si="162"/>
        <v>694</v>
      </c>
      <c r="R681" s="10" t="str">
        <f t="shared" si="163"/>
        <v>Cathey</v>
      </c>
      <c r="S681" s="10" t="str">
        <f t="shared" si="164"/>
        <v>Maxwell</v>
      </c>
      <c r="T681" s="10" t="str">
        <f t="shared" si="165"/>
        <v>Dr</v>
      </c>
      <c r="U681" s="10" t="str">
        <f t="shared" si="166"/>
        <v>F</v>
      </c>
      <c r="V681" s="10" t="str">
        <f t="shared" si="167"/>
        <v>90</v>
      </c>
      <c r="W681" s="10" t="str">
        <f t="shared" si="168"/>
        <v>Brynmaer Road</v>
      </c>
      <c r="X681" s="10" t="str">
        <f t="shared" si="169"/>
        <v>ad</v>
      </c>
      <c r="Y681" s="10" t="str">
        <f t="shared" si="170"/>
        <v>Brynmaer Road</v>
      </c>
      <c r="Z681" s="10" t="str">
        <f t="shared" si="171"/>
        <v>Westbury-On-Severn</v>
      </c>
      <c r="AA681" s="10" t="str">
        <f t="shared" si="172"/>
        <v>WC</v>
      </c>
      <c r="AB681" s="11" t="str">
        <f t="shared" si="173"/>
        <v>43543</v>
      </c>
      <c r="AC681" s="10" t="str">
        <f t="shared" si="174"/>
        <v>85</v>
      </c>
      <c r="AD681" s="10" t="str">
        <f t="shared" si="175"/>
        <v>C1</v>
      </c>
      <c r="AE681" s="12" t="str">
        <f t="shared" si="176"/>
        <v/>
      </c>
    </row>
    <row r="682" spans="1:31" x14ac:dyDescent="0.25">
      <c r="A682" s="5">
        <v>695</v>
      </c>
      <c r="B682" s="6" t="s">
        <v>2435</v>
      </c>
      <c r="C682" s="6" t="s">
        <v>1246</v>
      </c>
      <c r="D682" s="6" t="s">
        <v>28</v>
      </c>
      <c r="E682" s="6" t="s">
        <v>29</v>
      </c>
      <c r="F682" s="6">
        <v>90</v>
      </c>
      <c r="G682" s="6" t="s">
        <v>2436</v>
      </c>
      <c r="H682" s="6" t="s">
        <v>2437</v>
      </c>
      <c r="I682" s="6" t="s">
        <v>1861</v>
      </c>
      <c r="J682" s="7">
        <v>43809</v>
      </c>
      <c r="K682" s="6">
        <v>20</v>
      </c>
      <c r="L682" s="6" t="s">
        <v>20</v>
      </c>
      <c r="M682" s="8"/>
      <c r="O682">
        <f t="shared" si="177"/>
        <v>0</v>
      </c>
      <c r="Q682" s="5" t="str">
        <f t="shared" si="162"/>
        <v>695</v>
      </c>
      <c r="R682" s="6" t="str">
        <f t="shared" si="163"/>
        <v>Renaldo</v>
      </c>
      <c r="S682" s="6" t="str">
        <f t="shared" si="164"/>
        <v>Mccann</v>
      </c>
      <c r="T682" s="6" t="str">
        <f t="shared" si="165"/>
        <v>Mr</v>
      </c>
      <c r="U682" s="6" t="str">
        <f t="shared" si="166"/>
        <v>M</v>
      </c>
      <c r="V682" s="6" t="str">
        <f t="shared" si="167"/>
        <v>90</v>
      </c>
      <c r="W682" s="6" t="str">
        <f t="shared" si="168"/>
        <v>Bryony Road</v>
      </c>
      <c r="X682" s="6" t="str">
        <f t="shared" si="169"/>
        <v>ad</v>
      </c>
      <c r="Y682" s="6" t="str">
        <f t="shared" si="170"/>
        <v>Bryony Road</v>
      </c>
      <c r="Z682" s="6" t="str">
        <f t="shared" si="171"/>
        <v>Accrington</v>
      </c>
      <c r="AA682" s="6" t="str">
        <f t="shared" si="172"/>
        <v>OX</v>
      </c>
      <c r="AB682" s="7" t="str">
        <f t="shared" si="173"/>
        <v>43809</v>
      </c>
      <c r="AC682" s="6" t="str">
        <f t="shared" si="174"/>
        <v>20</v>
      </c>
      <c r="AD682" s="6" t="str">
        <f t="shared" si="175"/>
        <v>B</v>
      </c>
      <c r="AE682" s="8" t="str">
        <f t="shared" si="176"/>
        <v/>
      </c>
    </row>
    <row r="683" spans="1:31" x14ac:dyDescent="0.25">
      <c r="A683" s="9">
        <v>696</v>
      </c>
      <c r="B683" s="10" t="s">
        <v>2438</v>
      </c>
      <c r="C683" s="10" t="s">
        <v>2439</v>
      </c>
      <c r="D683" s="10" t="s">
        <v>28</v>
      </c>
      <c r="E683" s="10" t="s">
        <v>29</v>
      </c>
      <c r="F683" s="10">
        <v>30</v>
      </c>
      <c r="G683" s="10" t="s">
        <v>2440</v>
      </c>
      <c r="H683" s="10" t="s">
        <v>1837</v>
      </c>
      <c r="I683" s="10" t="s">
        <v>291</v>
      </c>
      <c r="J683" s="11">
        <v>44151</v>
      </c>
      <c r="K683" s="10">
        <v>31</v>
      </c>
      <c r="L683" s="10" t="s">
        <v>99</v>
      </c>
      <c r="M683" s="12"/>
      <c r="O683">
        <f t="shared" si="177"/>
        <v>0</v>
      </c>
      <c r="Q683" s="9" t="str">
        <f t="shared" si="162"/>
        <v>696</v>
      </c>
      <c r="R683" s="10" t="str">
        <f t="shared" si="163"/>
        <v>Carter</v>
      </c>
      <c r="S683" s="10" t="str">
        <f t="shared" si="164"/>
        <v>Yeager</v>
      </c>
      <c r="T683" s="10" t="str">
        <f t="shared" si="165"/>
        <v>Mr</v>
      </c>
      <c r="U683" s="10" t="str">
        <f t="shared" si="166"/>
        <v>M</v>
      </c>
      <c r="V683" s="10" t="str">
        <f t="shared" si="167"/>
        <v>30</v>
      </c>
      <c r="W683" s="10" t="str">
        <f t="shared" si="168"/>
        <v>Buccleugh Road</v>
      </c>
      <c r="X683" s="10" t="str">
        <f t="shared" si="169"/>
        <v>ad</v>
      </c>
      <c r="Y683" s="10" t="str">
        <f t="shared" si="170"/>
        <v>Buccleugh Road</v>
      </c>
      <c r="Z683" s="10" t="str">
        <f t="shared" si="171"/>
        <v>Kinbrace</v>
      </c>
      <c r="AA683" s="10" t="str">
        <f t="shared" si="172"/>
        <v>HS</v>
      </c>
      <c r="AB683" s="11" t="str">
        <f t="shared" si="173"/>
        <v>44151</v>
      </c>
      <c r="AC683" s="10" t="str">
        <f t="shared" si="174"/>
        <v>31</v>
      </c>
      <c r="AD683" s="10" t="str">
        <f t="shared" si="175"/>
        <v>E</v>
      </c>
      <c r="AE683" s="12" t="str">
        <f t="shared" si="176"/>
        <v/>
      </c>
    </row>
    <row r="684" spans="1:31" x14ac:dyDescent="0.25">
      <c r="A684" s="5">
        <v>697</v>
      </c>
      <c r="B684" s="6" t="s">
        <v>2196</v>
      </c>
      <c r="C684" s="6" t="s">
        <v>2441</v>
      </c>
      <c r="D684" s="6" t="s">
        <v>28</v>
      </c>
      <c r="E684" s="6" t="s">
        <v>29</v>
      </c>
      <c r="F684" s="6">
        <v>90</v>
      </c>
      <c r="G684" s="6" t="s">
        <v>2440</v>
      </c>
      <c r="H684" s="6" t="s">
        <v>273</v>
      </c>
      <c r="I684" s="6" t="s">
        <v>32</v>
      </c>
      <c r="J684" s="7">
        <v>43957</v>
      </c>
      <c r="K684" s="6">
        <v>18</v>
      </c>
      <c r="L684" s="6" t="s">
        <v>33</v>
      </c>
      <c r="M684" s="8"/>
      <c r="O684">
        <f t="shared" si="177"/>
        <v>0</v>
      </c>
      <c r="Q684" s="5" t="str">
        <f t="shared" si="162"/>
        <v>697</v>
      </c>
      <c r="R684" s="6" t="str">
        <f t="shared" si="163"/>
        <v>Rodney</v>
      </c>
      <c r="S684" s="6" t="str">
        <f t="shared" si="164"/>
        <v>Dickey</v>
      </c>
      <c r="T684" s="6" t="str">
        <f t="shared" si="165"/>
        <v>Mr</v>
      </c>
      <c r="U684" s="6" t="str">
        <f t="shared" si="166"/>
        <v>M</v>
      </c>
      <c r="V684" s="6" t="str">
        <f t="shared" si="167"/>
        <v>90</v>
      </c>
      <c r="W684" s="6" t="str">
        <f t="shared" si="168"/>
        <v>Buccleugh Road</v>
      </c>
      <c r="X684" s="6" t="str">
        <f t="shared" si="169"/>
        <v>ad</v>
      </c>
      <c r="Y684" s="6" t="str">
        <f t="shared" si="170"/>
        <v>Buccleugh Road</v>
      </c>
      <c r="Z684" s="6" t="str">
        <f t="shared" si="171"/>
        <v>Peterculter</v>
      </c>
      <c r="AA684" s="6" t="str">
        <f t="shared" si="172"/>
        <v>WC</v>
      </c>
      <c r="AB684" s="7" t="str">
        <f t="shared" si="173"/>
        <v>43957</v>
      </c>
      <c r="AC684" s="6" t="str">
        <f t="shared" si="174"/>
        <v>18</v>
      </c>
      <c r="AD684" s="6" t="str">
        <f t="shared" si="175"/>
        <v>A3</v>
      </c>
      <c r="AE684" s="8" t="str">
        <f t="shared" si="176"/>
        <v/>
      </c>
    </row>
    <row r="685" spans="1:31" x14ac:dyDescent="0.25">
      <c r="A685" s="9">
        <v>698</v>
      </c>
      <c r="B685" s="10" t="s">
        <v>2442</v>
      </c>
      <c r="C685" s="10" t="s">
        <v>2443</v>
      </c>
      <c r="D685" s="10" t="s">
        <v>15</v>
      </c>
      <c r="E685" s="10" t="s">
        <v>16</v>
      </c>
      <c r="F685" s="10">
        <v>90</v>
      </c>
      <c r="G685" s="10" t="s">
        <v>2444</v>
      </c>
      <c r="H685" s="10" t="s">
        <v>2326</v>
      </c>
      <c r="I685" s="10" t="s">
        <v>32</v>
      </c>
      <c r="J685" s="11">
        <v>44255</v>
      </c>
      <c r="K685" s="10">
        <v>10</v>
      </c>
      <c r="L685" s="10" t="s">
        <v>52</v>
      </c>
      <c r="M685" s="12"/>
      <c r="O685">
        <f t="shared" si="177"/>
        <v>0</v>
      </c>
      <c r="Q685" s="9" t="str">
        <f t="shared" si="162"/>
        <v>698</v>
      </c>
      <c r="R685" s="10" t="str">
        <f t="shared" si="163"/>
        <v>Dorothea</v>
      </c>
      <c r="S685" s="10" t="str">
        <f t="shared" si="164"/>
        <v>Sheridan</v>
      </c>
      <c r="T685" s="10" t="str">
        <f t="shared" si="165"/>
        <v>Mrs</v>
      </c>
      <c r="U685" s="10" t="str">
        <f t="shared" si="166"/>
        <v>F</v>
      </c>
      <c r="V685" s="10" t="str">
        <f t="shared" si="167"/>
        <v>90</v>
      </c>
      <c r="W685" s="10" t="str">
        <f t="shared" si="168"/>
        <v>Buckingham Avenue</v>
      </c>
      <c r="X685" s="10" t="str">
        <f t="shared" si="169"/>
        <v>ue</v>
      </c>
      <c r="Y685" s="10" t="str">
        <f t="shared" si="170"/>
        <v>Buckingham Avenue</v>
      </c>
      <c r="Z685" s="10" t="str">
        <f t="shared" si="171"/>
        <v>Richmond</v>
      </c>
      <c r="AA685" s="10" t="str">
        <f t="shared" si="172"/>
        <v>WC</v>
      </c>
      <c r="AB685" s="11" t="str">
        <f t="shared" si="173"/>
        <v>44255</v>
      </c>
      <c r="AC685" s="10" t="str">
        <f t="shared" si="174"/>
        <v>10</v>
      </c>
      <c r="AD685" s="10" t="str">
        <f t="shared" si="175"/>
        <v>A1</v>
      </c>
      <c r="AE685" s="12" t="str">
        <f t="shared" si="176"/>
        <v/>
      </c>
    </row>
    <row r="686" spans="1:31" x14ac:dyDescent="0.25">
      <c r="A686" s="5">
        <v>699</v>
      </c>
      <c r="B686" s="6" t="s">
        <v>2445</v>
      </c>
      <c r="C686" s="6" t="s">
        <v>1702</v>
      </c>
      <c r="D686" s="6" t="s">
        <v>49</v>
      </c>
      <c r="E686" s="6" t="s">
        <v>16</v>
      </c>
      <c r="F686" s="6">
        <v>30</v>
      </c>
      <c r="G686" s="6" t="s">
        <v>2446</v>
      </c>
      <c r="H686" s="6" t="s">
        <v>637</v>
      </c>
      <c r="I686" s="6" t="s">
        <v>291</v>
      </c>
      <c r="J686" s="7">
        <v>44560</v>
      </c>
      <c r="K686" s="6">
        <v>17</v>
      </c>
      <c r="L686" s="6" t="s">
        <v>78</v>
      </c>
      <c r="M686" s="8"/>
      <c r="O686">
        <f t="shared" si="177"/>
        <v>0</v>
      </c>
      <c r="Q686" s="5" t="str">
        <f t="shared" si="162"/>
        <v>699</v>
      </c>
      <c r="R686" s="6" t="str">
        <f t="shared" si="163"/>
        <v>Angella</v>
      </c>
      <c r="S686" s="6" t="str">
        <f t="shared" si="164"/>
        <v>Whaley</v>
      </c>
      <c r="T686" s="6" t="str">
        <f t="shared" si="165"/>
        <v>Miss</v>
      </c>
      <c r="U686" s="6" t="str">
        <f t="shared" si="166"/>
        <v>F</v>
      </c>
      <c r="V686" s="6" t="str">
        <f t="shared" si="167"/>
        <v>30</v>
      </c>
      <c r="W686" s="6" t="str">
        <f t="shared" si="168"/>
        <v>Buckingham Market</v>
      </c>
      <c r="X686" s="6" t="str">
        <f t="shared" si="169"/>
        <v>et</v>
      </c>
      <c r="Y686" s="6" t="str">
        <f t="shared" si="170"/>
        <v>Buckingham Market</v>
      </c>
      <c r="Z686" s="6" t="str">
        <f t="shared" si="171"/>
        <v>Kent</v>
      </c>
      <c r="AA686" s="6" t="str">
        <f t="shared" si="172"/>
        <v>HS</v>
      </c>
      <c r="AB686" s="7" t="str">
        <f t="shared" si="173"/>
        <v>44560</v>
      </c>
      <c r="AC686" s="6" t="str">
        <f t="shared" si="174"/>
        <v>17</v>
      </c>
      <c r="AD686" s="6" t="str">
        <f t="shared" si="175"/>
        <v>C2</v>
      </c>
      <c r="AE686" s="8" t="str">
        <f t="shared" si="176"/>
        <v/>
      </c>
    </row>
    <row r="687" spans="1:31" x14ac:dyDescent="0.25">
      <c r="A687" s="9">
        <v>700</v>
      </c>
      <c r="B687" s="10" t="s">
        <v>2447</v>
      </c>
      <c r="C687" s="10" t="s">
        <v>2448</v>
      </c>
      <c r="D687" s="10" t="s">
        <v>49</v>
      </c>
      <c r="E687" s="10" t="s">
        <v>16</v>
      </c>
      <c r="F687" s="10">
        <v>30</v>
      </c>
      <c r="G687" s="10" t="s">
        <v>2449</v>
      </c>
      <c r="H687" s="10" t="s">
        <v>343</v>
      </c>
      <c r="I687" s="10" t="s">
        <v>32</v>
      </c>
      <c r="J687" s="11">
        <v>43619</v>
      </c>
      <c r="K687" s="10">
        <v>44</v>
      </c>
      <c r="L687" s="10" t="s">
        <v>68</v>
      </c>
      <c r="M687" s="12"/>
      <c r="O687">
        <f t="shared" si="177"/>
        <v>0</v>
      </c>
      <c r="Q687" s="9" t="str">
        <f t="shared" si="162"/>
        <v>700</v>
      </c>
      <c r="R687" s="10" t="str">
        <f t="shared" si="163"/>
        <v>Shana</v>
      </c>
      <c r="S687" s="10" t="str">
        <f t="shared" si="164"/>
        <v>Day</v>
      </c>
      <c r="T687" s="10" t="str">
        <f t="shared" si="165"/>
        <v>Miss</v>
      </c>
      <c r="U687" s="10" t="str">
        <f t="shared" si="166"/>
        <v>F</v>
      </c>
      <c r="V687" s="10" t="str">
        <f t="shared" si="167"/>
        <v>30</v>
      </c>
      <c r="W687" s="10" t="str">
        <f t="shared" si="168"/>
        <v>Buckingham Palace</v>
      </c>
      <c r="X687" s="10" t="str">
        <f t="shared" si="169"/>
        <v>ce</v>
      </c>
      <c r="Y687" s="10" t="str">
        <f t="shared" si="170"/>
        <v>Buckingham Palace</v>
      </c>
      <c r="Z687" s="10" t="str">
        <f t="shared" si="171"/>
        <v>Shropshire</v>
      </c>
      <c r="AA687" s="10" t="str">
        <f t="shared" si="172"/>
        <v>WC</v>
      </c>
      <c r="AB687" s="11" t="str">
        <f t="shared" si="173"/>
        <v>43619</v>
      </c>
      <c r="AC687" s="10" t="str">
        <f t="shared" si="174"/>
        <v>44</v>
      </c>
      <c r="AD687" s="10" t="str">
        <f t="shared" si="175"/>
        <v>A2</v>
      </c>
      <c r="AE687" s="12" t="str">
        <f t="shared" si="176"/>
        <v/>
      </c>
    </row>
    <row r="688" spans="1:31" x14ac:dyDescent="0.25">
      <c r="A688" s="5">
        <v>701</v>
      </c>
      <c r="B688" s="6" t="s">
        <v>2450</v>
      </c>
      <c r="C688" s="6" t="s">
        <v>2451</v>
      </c>
      <c r="D688" s="6" t="s">
        <v>49</v>
      </c>
      <c r="E688" s="6" t="s">
        <v>16</v>
      </c>
      <c r="F688" s="6">
        <v>90</v>
      </c>
      <c r="G688" s="6" t="s">
        <v>2452</v>
      </c>
      <c r="H688" s="6" t="s">
        <v>2039</v>
      </c>
      <c r="I688" s="6" t="s">
        <v>32</v>
      </c>
      <c r="J688" s="7">
        <v>44522</v>
      </c>
      <c r="K688" s="6">
        <v>53</v>
      </c>
      <c r="L688" s="6" t="s">
        <v>39</v>
      </c>
      <c r="M688" s="8"/>
      <c r="O688">
        <f t="shared" si="177"/>
        <v>0</v>
      </c>
      <c r="Q688" s="5" t="str">
        <f t="shared" si="162"/>
        <v>701</v>
      </c>
      <c r="R688" s="6" t="str">
        <f t="shared" si="163"/>
        <v>Niesha</v>
      </c>
      <c r="S688" s="6" t="str">
        <f t="shared" si="164"/>
        <v>Holliday</v>
      </c>
      <c r="T688" s="6" t="str">
        <f t="shared" si="165"/>
        <v>Miss</v>
      </c>
      <c r="U688" s="6" t="str">
        <f t="shared" si="166"/>
        <v>F</v>
      </c>
      <c r="V688" s="6" t="str">
        <f t="shared" si="167"/>
        <v>90</v>
      </c>
      <c r="W688" s="6" t="str">
        <f t="shared" si="168"/>
        <v>Buckleigh Avenue</v>
      </c>
      <c r="X688" s="6" t="str">
        <f t="shared" si="169"/>
        <v>ue</v>
      </c>
      <c r="Y688" s="6" t="str">
        <f t="shared" si="170"/>
        <v>Buckleigh Avenue</v>
      </c>
      <c r="Z688" s="6" t="str">
        <f t="shared" si="171"/>
        <v>Warminster</v>
      </c>
      <c r="AA688" s="6" t="str">
        <f t="shared" si="172"/>
        <v>WC</v>
      </c>
      <c r="AB688" s="7" t="str">
        <f t="shared" si="173"/>
        <v>44522</v>
      </c>
      <c r="AC688" s="6" t="str">
        <f t="shared" si="174"/>
        <v>53</v>
      </c>
      <c r="AD688" s="6" t="str">
        <f t="shared" si="175"/>
        <v>C1</v>
      </c>
      <c r="AE688" s="8" t="str">
        <f t="shared" si="176"/>
        <v/>
      </c>
    </row>
    <row r="689" spans="1:31" x14ac:dyDescent="0.25">
      <c r="A689" s="9">
        <v>702</v>
      </c>
      <c r="B689" s="10" t="s">
        <v>2453</v>
      </c>
      <c r="C689" s="10" t="s">
        <v>1566</v>
      </c>
      <c r="D689" s="10" t="s">
        <v>15</v>
      </c>
      <c r="E689" s="10" t="s">
        <v>16</v>
      </c>
      <c r="F689" s="10">
        <v>60</v>
      </c>
      <c r="G689" s="10" t="s">
        <v>2454</v>
      </c>
      <c r="H689" s="10" t="s">
        <v>1837</v>
      </c>
      <c r="I689" s="10" t="s">
        <v>291</v>
      </c>
      <c r="J689" s="11">
        <v>44410</v>
      </c>
      <c r="K689" s="10">
        <v>17</v>
      </c>
      <c r="L689" s="10" t="s">
        <v>52</v>
      </c>
      <c r="M689" s="12"/>
      <c r="O689">
        <f t="shared" si="177"/>
        <v>0</v>
      </c>
      <c r="Q689" s="9" t="str">
        <f t="shared" si="162"/>
        <v>702</v>
      </c>
      <c r="R689" s="10" t="str">
        <f t="shared" si="163"/>
        <v>Johana</v>
      </c>
      <c r="S689" s="10" t="str">
        <f t="shared" si="164"/>
        <v>Arrington</v>
      </c>
      <c r="T689" s="10" t="str">
        <f t="shared" si="165"/>
        <v>Mrs</v>
      </c>
      <c r="U689" s="10" t="str">
        <f t="shared" si="166"/>
        <v>F</v>
      </c>
      <c r="V689" s="10" t="str">
        <f t="shared" si="167"/>
        <v>60</v>
      </c>
      <c r="W689" s="10" t="str">
        <f t="shared" si="168"/>
        <v>Buckley Road</v>
      </c>
      <c r="X689" s="10" t="str">
        <f t="shared" si="169"/>
        <v>ad</v>
      </c>
      <c r="Y689" s="10" t="str">
        <f t="shared" si="170"/>
        <v>Buckley Road</v>
      </c>
      <c r="Z689" s="10" t="str">
        <f t="shared" si="171"/>
        <v>Kinbrace</v>
      </c>
      <c r="AA689" s="10" t="str">
        <f t="shared" si="172"/>
        <v>HS</v>
      </c>
      <c r="AB689" s="11" t="str">
        <f t="shared" si="173"/>
        <v>44410</v>
      </c>
      <c r="AC689" s="10" t="str">
        <f t="shared" si="174"/>
        <v>17</v>
      </c>
      <c r="AD689" s="10" t="str">
        <f t="shared" si="175"/>
        <v>A1</v>
      </c>
      <c r="AE689" s="12" t="str">
        <f t="shared" si="176"/>
        <v/>
      </c>
    </row>
    <row r="690" spans="1:31" x14ac:dyDescent="0.25">
      <c r="A690" s="5">
        <v>703</v>
      </c>
      <c r="B690" s="6" t="s">
        <v>2455</v>
      </c>
      <c r="C690" s="6" t="s">
        <v>649</v>
      </c>
      <c r="D690" s="6" t="s">
        <v>49</v>
      </c>
      <c r="E690" s="6" t="s">
        <v>16</v>
      </c>
      <c r="F690" s="6">
        <v>90</v>
      </c>
      <c r="G690" s="6" t="s">
        <v>2456</v>
      </c>
      <c r="H690" s="6" t="s">
        <v>637</v>
      </c>
      <c r="I690" s="6" t="s">
        <v>291</v>
      </c>
      <c r="J690" s="7">
        <v>43517</v>
      </c>
      <c r="K690" s="6">
        <v>70</v>
      </c>
      <c r="L690" s="6" t="s">
        <v>20</v>
      </c>
      <c r="M690" s="8"/>
      <c r="O690">
        <f t="shared" si="177"/>
        <v>0</v>
      </c>
      <c r="Q690" s="5" t="str">
        <f t="shared" si="162"/>
        <v>703</v>
      </c>
      <c r="R690" s="6" t="str">
        <f t="shared" si="163"/>
        <v>Laurene</v>
      </c>
      <c r="S690" s="6" t="str">
        <f t="shared" si="164"/>
        <v>Barton</v>
      </c>
      <c r="T690" s="6" t="str">
        <f t="shared" si="165"/>
        <v>Miss</v>
      </c>
      <c r="U690" s="6" t="str">
        <f t="shared" si="166"/>
        <v>F</v>
      </c>
      <c r="V690" s="6" t="str">
        <f t="shared" si="167"/>
        <v>90</v>
      </c>
      <c r="W690" s="6" t="str">
        <f t="shared" si="168"/>
        <v>Buckton Street</v>
      </c>
      <c r="X690" s="6" t="str">
        <f t="shared" si="169"/>
        <v>et</v>
      </c>
      <c r="Y690" s="6" t="str">
        <f t="shared" si="170"/>
        <v>Buckton Street</v>
      </c>
      <c r="Z690" s="6" t="str">
        <f t="shared" si="171"/>
        <v>Kent</v>
      </c>
      <c r="AA690" s="6" t="str">
        <f t="shared" si="172"/>
        <v>HS</v>
      </c>
      <c r="AB690" s="7" t="str">
        <f t="shared" si="173"/>
        <v>43517</v>
      </c>
      <c r="AC690" s="6" t="str">
        <f t="shared" si="174"/>
        <v>70</v>
      </c>
      <c r="AD690" s="6" t="str">
        <f t="shared" si="175"/>
        <v>B</v>
      </c>
      <c r="AE690" s="8" t="str">
        <f t="shared" si="176"/>
        <v/>
      </c>
    </row>
    <row r="691" spans="1:31" x14ac:dyDescent="0.25">
      <c r="A691" s="9">
        <v>704</v>
      </c>
      <c r="B691" s="10" t="s">
        <v>198</v>
      </c>
      <c r="C691" s="10" t="s">
        <v>2457</v>
      </c>
      <c r="D691" s="10" t="s">
        <v>15</v>
      </c>
      <c r="E691" s="10" t="s">
        <v>16</v>
      </c>
      <c r="F691" s="10">
        <v>30</v>
      </c>
      <c r="G691" s="10" t="s">
        <v>2458</v>
      </c>
      <c r="H691" s="10" t="s">
        <v>2459</v>
      </c>
      <c r="I691" s="10" t="s">
        <v>32</v>
      </c>
      <c r="J691" s="11">
        <v>44206</v>
      </c>
      <c r="K691" s="10">
        <v>78</v>
      </c>
      <c r="L691" s="10" t="s">
        <v>157</v>
      </c>
      <c r="M691" s="12"/>
      <c r="O691">
        <f t="shared" si="177"/>
        <v>0</v>
      </c>
      <c r="Q691" s="9" t="str">
        <f t="shared" si="162"/>
        <v>704</v>
      </c>
      <c r="R691" s="10" t="str">
        <f t="shared" si="163"/>
        <v>Arleen</v>
      </c>
      <c r="S691" s="10" t="str">
        <f t="shared" si="164"/>
        <v>Knapp</v>
      </c>
      <c r="T691" s="10" t="str">
        <f t="shared" si="165"/>
        <v>Mrs</v>
      </c>
      <c r="U691" s="10" t="str">
        <f t="shared" si="166"/>
        <v>F</v>
      </c>
      <c r="V691" s="10" t="str">
        <f t="shared" si="167"/>
        <v>30</v>
      </c>
      <c r="W691" s="10" t="str">
        <f t="shared" si="168"/>
        <v>Budge Row</v>
      </c>
      <c r="X691" s="10" t="str">
        <f t="shared" si="169"/>
        <v>ow</v>
      </c>
      <c r="Y691" s="10" t="str">
        <f t="shared" si="170"/>
        <v>Budge Row</v>
      </c>
      <c r="Z691" s="10" t="str">
        <f t="shared" si="171"/>
        <v>Midlothian</v>
      </c>
      <c r="AA691" s="10" t="str">
        <f t="shared" si="172"/>
        <v>WC</v>
      </c>
      <c r="AB691" s="11" t="str">
        <f t="shared" si="173"/>
        <v>44206</v>
      </c>
      <c r="AC691" s="10" t="str">
        <f t="shared" si="174"/>
        <v>78</v>
      </c>
      <c r="AD691" s="10" t="str">
        <f t="shared" si="175"/>
        <v>C3</v>
      </c>
      <c r="AE691" s="12" t="str">
        <f t="shared" si="176"/>
        <v/>
      </c>
    </row>
    <row r="692" spans="1:31" x14ac:dyDescent="0.25">
      <c r="A692" s="5">
        <v>705</v>
      </c>
      <c r="B692" s="6" t="s">
        <v>2460</v>
      </c>
      <c r="C692" s="6" t="s">
        <v>2461</v>
      </c>
      <c r="D692" s="6" t="s">
        <v>28</v>
      </c>
      <c r="E692" s="6" t="s">
        <v>29</v>
      </c>
      <c r="F692" s="6">
        <v>90</v>
      </c>
      <c r="G692" s="6" t="s">
        <v>2462</v>
      </c>
      <c r="H692" s="6" t="s">
        <v>121</v>
      </c>
      <c r="I692" s="6" t="s">
        <v>122</v>
      </c>
      <c r="J692" s="7">
        <v>44055</v>
      </c>
      <c r="K692" s="6">
        <v>47</v>
      </c>
      <c r="L692" s="6" t="s">
        <v>68</v>
      </c>
      <c r="M692" s="8"/>
      <c r="O692">
        <f t="shared" si="177"/>
        <v>0</v>
      </c>
      <c r="Q692" s="5" t="str">
        <f t="shared" si="162"/>
        <v>705</v>
      </c>
      <c r="R692" s="6" t="str">
        <f t="shared" si="163"/>
        <v>Vito</v>
      </c>
      <c r="S692" s="6" t="str">
        <f t="shared" si="164"/>
        <v>Gomez</v>
      </c>
      <c r="T692" s="6" t="str">
        <f t="shared" si="165"/>
        <v>Mr</v>
      </c>
      <c r="U692" s="6" t="str">
        <f t="shared" si="166"/>
        <v>M</v>
      </c>
      <c r="V692" s="6" t="str">
        <f t="shared" si="167"/>
        <v>90</v>
      </c>
      <c r="W692" s="6" t="str">
        <f t="shared" si="168"/>
        <v>Bulinga Street</v>
      </c>
      <c r="X692" s="6" t="str">
        <f t="shared" si="169"/>
        <v>et</v>
      </c>
      <c r="Y692" s="6" t="str">
        <f t="shared" si="170"/>
        <v>Bulinga Street</v>
      </c>
      <c r="Z692" s="6" t="str">
        <f t="shared" si="171"/>
        <v>Llanymynech</v>
      </c>
      <c r="AA692" s="6" t="str">
        <f t="shared" si="172"/>
        <v>WN</v>
      </c>
      <c r="AB692" s="7" t="str">
        <f t="shared" si="173"/>
        <v>44055</v>
      </c>
      <c r="AC692" s="6" t="str">
        <f t="shared" si="174"/>
        <v>47</v>
      </c>
      <c r="AD692" s="6" t="str">
        <f t="shared" si="175"/>
        <v>A2</v>
      </c>
      <c r="AE692" s="8" t="str">
        <f t="shared" si="176"/>
        <v/>
      </c>
    </row>
    <row r="693" spans="1:31" x14ac:dyDescent="0.25">
      <c r="A693" s="9">
        <v>706</v>
      </c>
      <c r="B693" s="10" t="s">
        <v>2463</v>
      </c>
      <c r="C693" s="10" t="s">
        <v>2464</v>
      </c>
      <c r="D693" s="10" t="s">
        <v>49</v>
      </c>
      <c r="E693" s="10" t="s">
        <v>16</v>
      </c>
      <c r="F693" s="10">
        <v>90</v>
      </c>
      <c r="G693" s="10" t="s">
        <v>2465</v>
      </c>
      <c r="H693" s="10" t="s">
        <v>2466</v>
      </c>
      <c r="I693" s="10" t="s">
        <v>38</v>
      </c>
      <c r="J693" s="11">
        <v>44308</v>
      </c>
      <c r="K693" s="10">
        <v>87</v>
      </c>
      <c r="L693" s="10" t="s">
        <v>20</v>
      </c>
      <c r="M693" s="12"/>
      <c r="O693">
        <f t="shared" si="177"/>
        <v>0</v>
      </c>
      <c r="Q693" s="9" t="str">
        <f t="shared" si="162"/>
        <v>706</v>
      </c>
      <c r="R693" s="10" t="str">
        <f t="shared" si="163"/>
        <v>April</v>
      </c>
      <c r="S693" s="10" t="str">
        <f t="shared" si="164"/>
        <v>Hunt</v>
      </c>
      <c r="T693" s="10" t="str">
        <f t="shared" si="165"/>
        <v>Miss</v>
      </c>
      <c r="U693" s="10" t="str">
        <f t="shared" si="166"/>
        <v>F</v>
      </c>
      <c r="V693" s="10" t="str">
        <f t="shared" si="167"/>
        <v>90</v>
      </c>
      <c r="W693" s="10" t="str">
        <f t="shared" si="168"/>
        <v>Bull Inn</v>
      </c>
      <c r="X693" s="10" t="str">
        <f t="shared" si="169"/>
        <v>nn</v>
      </c>
      <c r="Y693" s="10" t="str">
        <f t="shared" si="170"/>
        <v>Bull Inn</v>
      </c>
      <c r="Z693" s="10" t="str">
        <f t="shared" si="171"/>
        <v>Dromore</v>
      </c>
      <c r="AA693" s="10" t="str">
        <f t="shared" si="172"/>
        <v>RM</v>
      </c>
      <c r="AB693" s="11" t="str">
        <f t="shared" si="173"/>
        <v>44308</v>
      </c>
      <c r="AC693" s="10" t="str">
        <f t="shared" si="174"/>
        <v>87</v>
      </c>
      <c r="AD693" s="10" t="str">
        <f t="shared" si="175"/>
        <v>B</v>
      </c>
      <c r="AE693" s="12" t="str">
        <f t="shared" si="176"/>
        <v/>
      </c>
    </row>
    <row r="694" spans="1:31" x14ac:dyDescent="0.25">
      <c r="A694" s="5">
        <v>707</v>
      </c>
      <c r="B694" s="6" t="s">
        <v>2467</v>
      </c>
      <c r="C694" s="6" t="s">
        <v>1971</v>
      </c>
      <c r="D694" s="6" t="s">
        <v>28</v>
      </c>
      <c r="E694" s="6" t="s">
        <v>29</v>
      </c>
      <c r="F694" s="6">
        <v>90</v>
      </c>
      <c r="G694" s="6" t="s">
        <v>2468</v>
      </c>
      <c r="H694" s="6" t="s">
        <v>2469</v>
      </c>
      <c r="I694" s="6" t="s">
        <v>1228</v>
      </c>
      <c r="J694" s="7">
        <v>44074</v>
      </c>
      <c r="K694" s="6">
        <v>88</v>
      </c>
      <c r="L694" s="6" t="s">
        <v>39</v>
      </c>
      <c r="M694" s="8"/>
      <c r="O694">
        <f t="shared" si="177"/>
        <v>0</v>
      </c>
      <c r="Q694" s="5" t="str">
        <f t="shared" si="162"/>
        <v>707</v>
      </c>
      <c r="R694" s="6" t="str">
        <f t="shared" si="163"/>
        <v>Allen</v>
      </c>
      <c r="S694" s="6" t="str">
        <f t="shared" si="164"/>
        <v>Carson</v>
      </c>
      <c r="T694" s="6" t="str">
        <f t="shared" si="165"/>
        <v>Mr</v>
      </c>
      <c r="U694" s="6" t="str">
        <f t="shared" si="166"/>
        <v>M</v>
      </c>
      <c r="V694" s="6" t="str">
        <f t="shared" si="167"/>
        <v>90</v>
      </c>
      <c r="W694" s="6" t="str">
        <f t="shared" si="168"/>
        <v>Bullens Road</v>
      </c>
      <c r="X694" s="6" t="str">
        <f t="shared" si="169"/>
        <v>ad</v>
      </c>
      <c r="Y694" s="6" t="str">
        <f t="shared" si="170"/>
        <v>Bullens Road</v>
      </c>
      <c r="Z694" s="6" t="str">
        <f t="shared" si="171"/>
        <v>Elland</v>
      </c>
      <c r="AA694" s="6" t="str">
        <f t="shared" si="172"/>
        <v>HA</v>
      </c>
      <c r="AB694" s="7" t="str">
        <f t="shared" si="173"/>
        <v>44074</v>
      </c>
      <c r="AC694" s="6" t="str">
        <f t="shared" si="174"/>
        <v>88</v>
      </c>
      <c r="AD694" s="6" t="str">
        <f t="shared" si="175"/>
        <v>C1</v>
      </c>
      <c r="AE694" s="8" t="str">
        <f t="shared" si="176"/>
        <v/>
      </c>
    </row>
    <row r="695" spans="1:31" x14ac:dyDescent="0.25">
      <c r="A695" s="9">
        <v>708</v>
      </c>
      <c r="B695" s="10" t="s">
        <v>2470</v>
      </c>
      <c r="C695" s="10" t="s">
        <v>2164</v>
      </c>
      <c r="D695" s="10" t="s">
        <v>28</v>
      </c>
      <c r="E695" s="10" t="s">
        <v>29</v>
      </c>
      <c r="F695" s="10">
        <v>90</v>
      </c>
      <c r="G695" s="10" t="s">
        <v>2468</v>
      </c>
      <c r="H695" s="10" t="s">
        <v>637</v>
      </c>
      <c r="I695" s="10" t="s">
        <v>291</v>
      </c>
      <c r="J695" s="11">
        <v>44326</v>
      </c>
      <c r="K695" s="10">
        <v>100</v>
      </c>
      <c r="L695" s="10" t="s">
        <v>52</v>
      </c>
      <c r="M695" s="12"/>
      <c r="O695">
        <f t="shared" si="177"/>
        <v>0</v>
      </c>
      <c r="Q695" s="9" t="str">
        <f t="shared" si="162"/>
        <v>708</v>
      </c>
      <c r="R695" s="10" t="str">
        <f t="shared" si="163"/>
        <v>Gary</v>
      </c>
      <c r="S695" s="10" t="str">
        <f t="shared" si="164"/>
        <v>Walter</v>
      </c>
      <c r="T695" s="10" t="str">
        <f t="shared" si="165"/>
        <v>Mr</v>
      </c>
      <c r="U695" s="10" t="str">
        <f t="shared" si="166"/>
        <v>M</v>
      </c>
      <c r="V695" s="10" t="str">
        <f t="shared" si="167"/>
        <v>90</v>
      </c>
      <c r="W695" s="10" t="str">
        <f t="shared" si="168"/>
        <v>Bullens Road</v>
      </c>
      <c r="X695" s="10" t="str">
        <f t="shared" si="169"/>
        <v>ad</v>
      </c>
      <c r="Y695" s="10" t="str">
        <f t="shared" si="170"/>
        <v>Bullens Road</v>
      </c>
      <c r="Z695" s="10" t="str">
        <f t="shared" si="171"/>
        <v>Kent</v>
      </c>
      <c r="AA695" s="10" t="str">
        <f t="shared" si="172"/>
        <v>HS</v>
      </c>
      <c r="AB695" s="11" t="str">
        <f t="shared" si="173"/>
        <v>44326</v>
      </c>
      <c r="AC695" s="10" t="str">
        <f t="shared" si="174"/>
        <v>100</v>
      </c>
      <c r="AD695" s="10" t="str">
        <f t="shared" si="175"/>
        <v>A1</v>
      </c>
      <c r="AE695" s="12" t="str">
        <f t="shared" si="176"/>
        <v/>
      </c>
    </row>
    <row r="696" spans="1:31" x14ac:dyDescent="0.25">
      <c r="A696" s="5">
        <v>709</v>
      </c>
      <c r="B696" s="6" t="s">
        <v>2471</v>
      </c>
      <c r="C696" s="6" t="s">
        <v>576</v>
      </c>
      <c r="D696" s="6" t="s">
        <v>49</v>
      </c>
      <c r="E696" s="6" t="s">
        <v>16</v>
      </c>
      <c r="F696" s="6">
        <v>90</v>
      </c>
      <c r="G696" s="6" t="s">
        <v>2472</v>
      </c>
      <c r="H696" s="6" t="s">
        <v>2473</v>
      </c>
      <c r="I696" s="6" t="s">
        <v>1194</v>
      </c>
      <c r="J696" s="7">
        <v>44059</v>
      </c>
      <c r="K696" s="6">
        <v>35</v>
      </c>
      <c r="L696" s="6" t="s">
        <v>68</v>
      </c>
      <c r="M696" s="8"/>
      <c r="O696">
        <f t="shared" si="177"/>
        <v>0</v>
      </c>
      <c r="Q696" s="5" t="str">
        <f t="shared" si="162"/>
        <v>709</v>
      </c>
      <c r="R696" s="6" t="str">
        <f t="shared" si="163"/>
        <v>Debrah</v>
      </c>
      <c r="S696" s="6" t="str">
        <f t="shared" si="164"/>
        <v>Drew</v>
      </c>
      <c r="T696" s="6" t="str">
        <f t="shared" si="165"/>
        <v>Miss</v>
      </c>
      <c r="U696" s="6" t="str">
        <f t="shared" si="166"/>
        <v>F</v>
      </c>
      <c r="V696" s="6" t="str">
        <f t="shared" si="167"/>
        <v>90</v>
      </c>
      <c r="W696" s="6" t="str">
        <f t="shared" si="168"/>
        <v>Bulling Court</v>
      </c>
      <c r="X696" s="6" t="str">
        <f t="shared" si="169"/>
        <v>rt</v>
      </c>
      <c r="Y696" s="6" t="str">
        <f t="shared" si="170"/>
        <v>Bulling Court</v>
      </c>
      <c r="Z696" s="6" t="str">
        <f t="shared" si="171"/>
        <v>Edenbridge</v>
      </c>
      <c r="AA696" s="6" t="str">
        <f t="shared" si="172"/>
        <v>LU</v>
      </c>
      <c r="AB696" s="7" t="str">
        <f t="shared" si="173"/>
        <v>44059</v>
      </c>
      <c r="AC696" s="6" t="str">
        <f t="shared" si="174"/>
        <v>35</v>
      </c>
      <c r="AD696" s="6" t="str">
        <f t="shared" si="175"/>
        <v>A2</v>
      </c>
      <c r="AE696" s="8" t="str">
        <f t="shared" si="176"/>
        <v/>
      </c>
    </row>
    <row r="697" spans="1:31" x14ac:dyDescent="0.25">
      <c r="A697" s="9">
        <v>710</v>
      </c>
      <c r="B697" s="10" t="s">
        <v>2474</v>
      </c>
      <c r="C697" s="10" t="s">
        <v>2475</v>
      </c>
      <c r="D697" s="10" t="s">
        <v>15</v>
      </c>
      <c r="E697" s="10" t="s">
        <v>16</v>
      </c>
      <c r="F697" s="10">
        <v>30</v>
      </c>
      <c r="G697" s="10" t="s">
        <v>2476</v>
      </c>
      <c r="H697" s="10" t="s">
        <v>1704</v>
      </c>
      <c r="I697" s="10" t="s">
        <v>185</v>
      </c>
      <c r="J697" s="11">
        <v>43971</v>
      </c>
      <c r="K697" s="10">
        <v>45</v>
      </c>
      <c r="L697" s="10" t="s">
        <v>62</v>
      </c>
      <c r="M697" s="12"/>
      <c r="O697">
        <f t="shared" si="177"/>
        <v>0</v>
      </c>
      <c r="Q697" s="9" t="str">
        <f t="shared" si="162"/>
        <v>710</v>
      </c>
      <c r="R697" s="10" t="str">
        <f t="shared" si="163"/>
        <v>Jeannette</v>
      </c>
      <c r="S697" s="10" t="str">
        <f t="shared" si="164"/>
        <v>Armstrong</v>
      </c>
      <c r="T697" s="10" t="str">
        <f t="shared" si="165"/>
        <v>Mrs</v>
      </c>
      <c r="U697" s="10" t="str">
        <f t="shared" si="166"/>
        <v>F</v>
      </c>
      <c r="V697" s="10" t="str">
        <f t="shared" si="167"/>
        <v>30</v>
      </c>
      <c r="W697" s="10" t="str">
        <f t="shared" si="168"/>
        <v>Bull's Head</v>
      </c>
      <c r="X697" s="10" t="str">
        <f t="shared" si="169"/>
        <v>ad</v>
      </c>
      <c r="Y697" s="10" t="str">
        <f t="shared" si="170"/>
        <v>Bull's Head</v>
      </c>
      <c r="Z697" s="10" t="str">
        <f t="shared" si="171"/>
        <v>Ferndown</v>
      </c>
      <c r="AA697" s="10" t="str">
        <f t="shared" si="172"/>
        <v>HX</v>
      </c>
      <c r="AB697" s="11" t="str">
        <f t="shared" si="173"/>
        <v>43971</v>
      </c>
      <c r="AC697" s="10" t="str">
        <f t="shared" si="174"/>
        <v>45</v>
      </c>
      <c r="AD697" s="10" t="str">
        <f t="shared" si="175"/>
        <v>C4</v>
      </c>
      <c r="AE697" s="12" t="str">
        <f t="shared" si="176"/>
        <v/>
      </c>
    </row>
    <row r="698" spans="1:31" x14ac:dyDescent="0.25">
      <c r="A698" s="5">
        <v>711</v>
      </c>
      <c r="B698" s="6" t="s">
        <v>2477</v>
      </c>
      <c r="C698" s="6" t="s">
        <v>2478</v>
      </c>
      <c r="D698" s="6" t="s">
        <v>41</v>
      </c>
      <c r="E698" s="6" t="s">
        <v>16</v>
      </c>
      <c r="F698" s="6">
        <v>60</v>
      </c>
      <c r="G698" s="6" t="s">
        <v>2479</v>
      </c>
      <c r="H698" s="6" t="s">
        <v>2480</v>
      </c>
      <c r="I698" s="6" t="s">
        <v>32</v>
      </c>
      <c r="J698" s="7">
        <v>44418</v>
      </c>
      <c r="K698" s="6">
        <v>68</v>
      </c>
      <c r="L698" s="6" t="s">
        <v>52</v>
      </c>
      <c r="M698" s="8"/>
      <c r="O698">
        <f t="shared" si="177"/>
        <v>0</v>
      </c>
      <c r="Q698" s="5" t="str">
        <f t="shared" si="162"/>
        <v>711</v>
      </c>
      <c r="R698" s="6" t="str">
        <f t="shared" si="163"/>
        <v>Hermina</v>
      </c>
      <c r="S698" s="6" t="str">
        <f t="shared" si="164"/>
        <v>Vann</v>
      </c>
      <c r="T698" s="6" t="str">
        <f t="shared" si="165"/>
        <v>Ms</v>
      </c>
      <c r="U698" s="6" t="str">
        <f t="shared" si="166"/>
        <v>F</v>
      </c>
      <c r="V698" s="6" t="str">
        <f t="shared" si="167"/>
        <v>60</v>
      </c>
      <c r="W698" s="6" t="str">
        <f t="shared" si="168"/>
        <v>Bulstrode Street</v>
      </c>
      <c r="X698" s="6" t="str">
        <f t="shared" si="169"/>
        <v>et</v>
      </c>
      <c r="Y698" s="6" t="str">
        <f t="shared" si="170"/>
        <v>Bulstrode Street</v>
      </c>
      <c r="Z698" s="6" t="str">
        <f t="shared" si="171"/>
        <v>Monmouth</v>
      </c>
      <c r="AA698" s="6" t="str">
        <f t="shared" si="172"/>
        <v>WC</v>
      </c>
      <c r="AB698" s="7" t="str">
        <f t="shared" si="173"/>
        <v>44418</v>
      </c>
      <c r="AC698" s="6" t="str">
        <f t="shared" si="174"/>
        <v>68</v>
      </c>
      <c r="AD698" s="6" t="str">
        <f t="shared" si="175"/>
        <v>A1</v>
      </c>
      <c r="AE698" s="8" t="str">
        <f t="shared" si="176"/>
        <v/>
      </c>
    </row>
    <row r="699" spans="1:31" x14ac:dyDescent="0.25">
      <c r="A699" s="9">
        <v>712</v>
      </c>
      <c r="B699" s="10" t="s">
        <v>2481</v>
      </c>
      <c r="C699" s="10" t="s">
        <v>2482</v>
      </c>
      <c r="D699" s="10" t="s">
        <v>28</v>
      </c>
      <c r="E699" s="10" t="s">
        <v>29</v>
      </c>
      <c r="F699" s="10">
        <v>60</v>
      </c>
      <c r="G699" s="10" t="s">
        <v>2483</v>
      </c>
      <c r="H699" s="10" t="s">
        <v>2484</v>
      </c>
      <c r="I699" s="10" t="s">
        <v>25</v>
      </c>
      <c r="J699" s="11">
        <v>44240</v>
      </c>
      <c r="K699" s="10">
        <v>73</v>
      </c>
      <c r="L699" s="10" t="s">
        <v>78</v>
      </c>
      <c r="M699" s="12"/>
      <c r="O699">
        <f t="shared" si="177"/>
        <v>0</v>
      </c>
      <c r="Q699" s="9" t="str">
        <f t="shared" si="162"/>
        <v>712</v>
      </c>
      <c r="R699" s="10" t="str">
        <f t="shared" si="163"/>
        <v>Bennie</v>
      </c>
      <c r="S699" s="10" t="str">
        <f t="shared" si="164"/>
        <v>Dodd</v>
      </c>
      <c r="T699" s="10" t="str">
        <f t="shared" si="165"/>
        <v>Mr</v>
      </c>
      <c r="U699" s="10" t="str">
        <f t="shared" si="166"/>
        <v>M</v>
      </c>
      <c r="V699" s="10" t="str">
        <f t="shared" si="167"/>
        <v>60</v>
      </c>
      <c r="W699" s="10" t="str">
        <f t="shared" si="168"/>
        <v>Burcham Street</v>
      </c>
      <c r="X699" s="10" t="str">
        <f t="shared" si="169"/>
        <v>et</v>
      </c>
      <c r="Y699" s="10" t="str">
        <f t="shared" si="170"/>
        <v>Burcham Street</v>
      </c>
      <c r="Z699" s="10" t="str">
        <f t="shared" si="171"/>
        <v>Hessle</v>
      </c>
      <c r="AA699" s="10" t="str">
        <f t="shared" si="172"/>
        <v>HG</v>
      </c>
      <c r="AB699" s="11" t="str">
        <f t="shared" si="173"/>
        <v>44240</v>
      </c>
      <c r="AC699" s="10" t="str">
        <f t="shared" si="174"/>
        <v>73</v>
      </c>
      <c r="AD699" s="10" t="str">
        <f t="shared" si="175"/>
        <v>C2</v>
      </c>
      <c r="AE699" s="12" t="str">
        <f t="shared" si="176"/>
        <v/>
      </c>
    </row>
    <row r="700" spans="1:31" x14ac:dyDescent="0.25">
      <c r="A700" s="5">
        <v>713</v>
      </c>
      <c r="B700" s="6" t="s">
        <v>2485</v>
      </c>
      <c r="C700" s="6" t="s">
        <v>2486</v>
      </c>
      <c r="D700" s="6" t="s">
        <v>28</v>
      </c>
      <c r="E700" s="6" t="s">
        <v>29</v>
      </c>
      <c r="F700" s="6">
        <v>90</v>
      </c>
      <c r="G700" s="6" t="s">
        <v>2487</v>
      </c>
      <c r="H700" s="6" t="s">
        <v>2488</v>
      </c>
      <c r="I700" s="6" t="s">
        <v>908</v>
      </c>
      <c r="J700" s="7">
        <v>44202</v>
      </c>
      <c r="K700" s="6">
        <v>12</v>
      </c>
      <c r="L700" s="6" t="s">
        <v>99</v>
      </c>
      <c r="M700" s="8"/>
      <c r="O700">
        <f t="shared" si="177"/>
        <v>0</v>
      </c>
      <c r="Q700" s="5" t="str">
        <f t="shared" si="162"/>
        <v>713</v>
      </c>
      <c r="R700" s="6" t="str">
        <f t="shared" si="163"/>
        <v>Chance</v>
      </c>
      <c r="S700" s="6" t="str">
        <f t="shared" si="164"/>
        <v>Le</v>
      </c>
      <c r="T700" s="6" t="str">
        <f t="shared" si="165"/>
        <v>Mr</v>
      </c>
      <c r="U700" s="6" t="str">
        <f t="shared" si="166"/>
        <v>M</v>
      </c>
      <c r="V700" s="6" t="str">
        <f t="shared" si="167"/>
        <v>90</v>
      </c>
      <c r="W700" s="6" t="str">
        <f t="shared" si="168"/>
        <v>Burden Street</v>
      </c>
      <c r="X700" s="6" t="str">
        <f t="shared" si="169"/>
        <v>et</v>
      </c>
      <c r="Y700" s="6" t="str">
        <f t="shared" si="170"/>
        <v>Burden Street</v>
      </c>
      <c r="Z700" s="6" t="str">
        <f t="shared" si="171"/>
        <v>Aberdeenshire</v>
      </c>
      <c r="AA700" s="6" t="str">
        <f t="shared" si="172"/>
        <v>AB</v>
      </c>
      <c r="AB700" s="7" t="str">
        <f t="shared" si="173"/>
        <v>44202</v>
      </c>
      <c r="AC700" s="6" t="str">
        <f t="shared" si="174"/>
        <v>12</v>
      </c>
      <c r="AD700" s="6" t="str">
        <f t="shared" si="175"/>
        <v>E</v>
      </c>
      <c r="AE700" s="8" t="str">
        <f t="shared" si="176"/>
        <v/>
      </c>
    </row>
    <row r="701" spans="1:31" x14ac:dyDescent="0.25">
      <c r="A701" s="9">
        <v>714</v>
      </c>
      <c r="B701" s="10" t="s">
        <v>790</v>
      </c>
      <c r="C701" s="10" t="s">
        <v>2489</v>
      </c>
      <c r="D701" s="10" t="s">
        <v>15</v>
      </c>
      <c r="E701" s="10" t="s">
        <v>16</v>
      </c>
      <c r="F701" s="10">
        <v>30</v>
      </c>
      <c r="G701" s="10" t="s">
        <v>2490</v>
      </c>
      <c r="H701" s="10" t="s">
        <v>730</v>
      </c>
      <c r="I701" s="10" t="s">
        <v>32</v>
      </c>
      <c r="J701" s="11">
        <v>44549</v>
      </c>
      <c r="K701" s="10">
        <v>59</v>
      </c>
      <c r="L701" s="10" t="s">
        <v>157</v>
      </c>
      <c r="M701" s="12"/>
      <c r="O701">
        <f t="shared" si="177"/>
        <v>0</v>
      </c>
      <c r="Q701" s="9" t="str">
        <f t="shared" si="162"/>
        <v>714</v>
      </c>
      <c r="R701" s="10" t="str">
        <f t="shared" si="163"/>
        <v>Roselee</v>
      </c>
      <c r="S701" s="10" t="str">
        <f t="shared" si="164"/>
        <v>Turner</v>
      </c>
      <c r="T701" s="10" t="str">
        <f t="shared" si="165"/>
        <v>Mrs</v>
      </c>
      <c r="U701" s="10" t="str">
        <f t="shared" si="166"/>
        <v>F</v>
      </c>
      <c r="V701" s="10" t="str">
        <f t="shared" si="167"/>
        <v>30</v>
      </c>
      <c r="W701" s="10" t="str">
        <f t="shared" si="168"/>
        <v>Burdett Mews</v>
      </c>
      <c r="X701" s="10" t="str">
        <f t="shared" si="169"/>
        <v>ws</v>
      </c>
      <c r="Y701" s="10" t="str">
        <f t="shared" si="170"/>
        <v>Burdett Mews</v>
      </c>
      <c r="Z701" s="10" t="str">
        <f t="shared" si="171"/>
        <v>Lynton</v>
      </c>
      <c r="AA701" s="10" t="str">
        <f t="shared" si="172"/>
        <v>WC</v>
      </c>
      <c r="AB701" s="11" t="str">
        <f t="shared" si="173"/>
        <v>44549</v>
      </c>
      <c r="AC701" s="10" t="str">
        <f t="shared" si="174"/>
        <v>59</v>
      </c>
      <c r="AD701" s="10" t="str">
        <f t="shared" si="175"/>
        <v>C3</v>
      </c>
      <c r="AE701" s="12" t="str">
        <f t="shared" si="176"/>
        <v/>
      </c>
    </row>
    <row r="702" spans="1:31" x14ac:dyDescent="0.25">
      <c r="A702" s="5">
        <v>715</v>
      </c>
      <c r="B702" s="6" t="s">
        <v>2491</v>
      </c>
      <c r="C702" s="6" t="s">
        <v>2061</v>
      </c>
      <c r="D702" s="6" t="s">
        <v>28</v>
      </c>
      <c r="E702" s="6" t="s">
        <v>29</v>
      </c>
      <c r="F702" s="6">
        <v>90</v>
      </c>
      <c r="G702" s="6" t="s">
        <v>2492</v>
      </c>
      <c r="H702" s="6" t="s">
        <v>2493</v>
      </c>
      <c r="I702" s="6" t="s">
        <v>185</v>
      </c>
      <c r="J702" s="7">
        <v>44357</v>
      </c>
      <c r="K702" s="6">
        <v>10</v>
      </c>
      <c r="L702" s="6" t="s">
        <v>39</v>
      </c>
      <c r="M702" s="8"/>
      <c r="O702">
        <f t="shared" si="177"/>
        <v>0</v>
      </c>
      <c r="Q702" s="5" t="str">
        <f t="shared" si="162"/>
        <v>715</v>
      </c>
      <c r="R702" s="6" t="str">
        <f t="shared" si="163"/>
        <v>Dylan</v>
      </c>
      <c r="S702" s="6" t="str">
        <f t="shared" si="164"/>
        <v>Owen</v>
      </c>
      <c r="T702" s="6" t="str">
        <f t="shared" si="165"/>
        <v>Mr</v>
      </c>
      <c r="U702" s="6" t="str">
        <f t="shared" si="166"/>
        <v>M</v>
      </c>
      <c r="V702" s="6" t="str">
        <f t="shared" si="167"/>
        <v>90</v>
      </c>
      <c r="W702" s="6" t="str">
        <f t="shared" si="168"/>
        <v>Burdett Place</v>
      </c>
      <c r="X702" s="6" t="str">
        <f t="shared" si="169"/>
        <v>ce</v>
      </c>
      <c r="Y702" s="6" t="str">
        <f t="shared" si="170"/>
        <v>Burdett Place</v>
      </c>
      <c r="Z702" s="6" t="str">
        <f t="shared" si="171"/>
        <v>Emsworth</v>
      </c>
      <c r="AA702" s="6" t="str">
        <f t="shared" si="172"/>
        <v>HX</v>
      </c>
      <c r="AB702" s="7" t="str">
        <f t="shared" si="173"/>
        <v>44357</v>
      </c>
      <c r="AC702" s="6" t="str">
        <f t="shared" si="174"/>
        <v>10</v>
      </c>
      <c r="AD702" s="6" t="str">
        <f t="shared" si="175"/>
        <v>C1</v>
      </c>
      <c r="AE702" s="8" t="str">
        <f t="shared" si="176"/>
        <v/>
      </c>
    </row>
    <row r="703" spans="1:31" x14ac:dyDescent="0.25">
      <c r="A703" s="9">
        <v>716</v>
      </c>
      <c r="B703" s="10" t="s">
        <v>2494</v>
      </c>
      <c r="C703" s="10" t="s">
        <v>2495</v>
      </c>
      <c r="D703" s="10" t="s">
        <v>49</v>
      </c>
      <c r="E703" s="10" t="s">
        <v>16</v>
      </c>
      <c r="F703" s="10">
        <v>30</v>
      </c>
      <c r="G703" s="10" t="s">
        <v>2492</v>
      </c>
      <c r="H703" s="10" t="s">
        <v>2496</v>
      </c>
      <c r="I703" s="10" t="s">
        <v>32</v>
      </c>
      <c r="J703" s="11">
        <v>44495</v>
      </c>
      <c r="K703" s="10">
        <v>95</v>
      </c>
      <c r="L703" s="10" t="s">
        <v>62</v>
      </c>
      <c r="M703" s="12"/>
      <c r="O703">
        <f t="shared" si="177"/>
        <v>0</v>
      </c>
      <c r="Q703" s="9" t="str">
        <f t="shared" si="162"/>
        <v>716</v>
      </c>
      <c r="R703" s="10" t="str">
        <f t="shared" si="163"/>
        <v>Junko</v>
      </c>
      <c r="S703" s="10" t="str">
        <f t="shared" si="164"/>
        <v>Bond</v>
      </c>
      <c r="T703" s="10" t="str">
        <f t="shared" si="165"/>
        <v>Miss</v>
      </c>
      <c r="U703" s="10" t="str">
        <f t="shared" si="166"/>
        <v>F</v>
      </c>
      <c r="V703" s="10" t="str">
        <f t="shared" si="167"/>
        <v>30</v>
      </c>
      <c r="W703" s="10" t="str">
        <f t="shared" si="168"/>
        <v>Burdett Place</v>
      </c>
      <c r="X703" s="10" t="str">
        <f t="shared" si="169"/>
        <v>ce</v>
      </c>
      <c r="Y703" s="10" t="str">
        <f t="shared" si="170"/>
        <v>Burdett Place</v>
      </c>
      <c r="Z703" s="10" t="str">
        <f t="shared" si="171"/>
        <v>Pathhead</v>
      </c>
      <c r="AA703" s="10" t="str">
        <f t="shared" si="172"/>
        <v>WC</v>
      </c>
      <c r="AB703" s="11" t="str">
        <f t="shared" si="173"/>
        <v>44495</v>
      </c>
      <c r="AC703" s="10" t="str">
        <f t="shared" si="174"/>
        <v>95</v>
      </c>
      <c r="AD703" s="10" t="str">
        <f t="shared" si="175"/>
        <v>C4</v>
      </c>
      <c r="AE703" s="12" t="str">
        <f t="shared" si="176"/>
        <v/>
      </c>
    </row>
    <row r="704" spans="1:31" x14ac:dyDescent="0.25">
      <c r="A704" s="5">
        <v>717</v>
      </c>
      <c r="B704" s="6" t="s">
        <v>21</v>
      </c>
      <c r="C704" s="6" t="s">
        <v>2497</v>
      </c>
      <c r="D704" s="6" t="s">
        <v>49</v>
      </c>
      <c r="E704" s="6" t="s">
        <v>288</v>
      </c>
      <c r="F704" s="6">
        <v>90</v>
      </c>
      <c r="G704" s="6" t="s">
        <v>2498</v>
      </c>
      <c r="H704" s="6" t="s">
        <v>2499</v>
      </c>
      <c r="I704" s="6" t="s">
        <v>32</v>
      </c>
      <c r="J704" s="7">
        <v>43831</v>
      </c>
      <c r="K704" s="6">
        <v>71</v>
      </c>
      <c r="L704" s="6" t="s">
        <v>44</v>
      </c>
      <c r="M704" s="8"/>
      <c r="O704">
        <f t="shared" si="177"/>
        <v>0</v>
      </c>
      <c r="Q704" s="5" t="str">
        <f t="shared" si="162"/>
        <v>717</v>
      </c>
      <c r="R704" s="6" t="str">
        <f t="shared" si="163"/>
        <v>Dann</v>
      </c>
      <c r="S704" s="6" t="str">
        <f t="shared" si="164"/>
        <v>Castro</v>
      </c>
      <c r="T704" s="6" t="str">
        <f t="shared" si="165"/>
        <v>Miss</v>
      </c>
      <c r="U704" s="6" t="str">
        <f t="shared" si="166"/>
        <v>F</v>
      </c>
      <c r="V704" s="6" t="str">
        <f t="shared" si="167"/>
        <v>90</v>
      </c>
      <c r="W704" s="6" t="str">
        <f t="shared" si="168"/>
        <v>Burford Gardens</v>
      </c>
      <c r="X704" s="6" t="str">
        <f t="shared" si="169"/>
        <v>ns</v>
      </c>
      <c r="Y704" s="6" t="str">
        <f t="shared" si="170"/>
        <v>Burford Gardens</v>
      </c>
      <c r="Z704" s="6" t="str">
        <f t="shared" si="171"/>
        <v>Stroud</v>
      </c>
      <c r="AA704" s="6" t="str">
        <f t="shared" si="172"/>
        <v>WC</v>
      </c>
      <c r="AB704" s="7" t="str">
        <f t="shared" si="173"/>
        <v>43831</v>
      </c>
      <c r="AC704" s="6" t="str">
        <f t="shared" si="174"/>
        <v>71</v>
      </c>
      <c r="AD704" s="6" t="str">
        <f t="shared" si="175"/>
        <v>D</v>
      </c>
      <c r="AE704" s="8" t="str">
        <f t="shared" si="176"/>
        <v/>
      </c>
    </row>
    <row r="705" spans="1:31" x14ac:dyDescent="0.25">
      <c r="A705" s="9">
        <v>718</v>
      </c>
      <c r="B705" s="10" t="s">
        <v>2500</v>
      </c>
      <c r="C705" s="10" t="s">
        <v>1375</v>
      </c>
      <c r="D705" s="10" t="s">
        <v>90</v>
      </c>
      <c r="E705" s="10" t="s">
        <v>29</v>
      </c>
      <c r="F705" s="10">
        <v>90</v>
      </c>
      <c r="G705" s="10" t="s">
        <v>2501</v>
      </c>
      <c r="H705" s="10" t="s">
        <v>2502</v>
      </c>
      <c r="I705" s="10" t="s">
        <v>32</v>
      </c>
      <c r="J705" s="11">
        <v>44438</v>
      </c>
      <c r="K705" s="10">
        <v>54</v>
      </c>
      <c r="L705" s="10" t="s">
        <v>62</v>
      </c>
      <c r="M705" s="12"/>
      <c r="O705">
        <f t="shared" si="177"/>
        <v>0</v>
      </c>
      <c r="Q705" s="9" t="str">
        <f t="shared" si="162"/>
        <v>718</v>
      </c>
      <c r="R705" s="10" t="str">
        <f t="shared" si="163"/>
        <v>Theo</v>
      </c>
      <c r="S705" s="10" t="str">
        <f t="shared" si="164"/>
        <v>Coates</v>
      </c>
      <c r="T705" s="10" t="str">
        <f t="shared" si="165"/>
        <v>Dr</v>
      </c>
      <c r="U705" s="10" t="str">
        <f t="shared" si="166"/>
        <v>M</v>
      </c>
      <c r="V705" s="10" t="str">
        <f t="shared" si="167"/>
        <v>90</v>
      </c>
      <c r="W705" s="10" t="str">
        <f t="shared" si="168"/>
        <v>Burford Walk</v>
      </c>
      <c r="X705" s="10" t="str">
        <f t="shared" si="169"/>
        <v>lk</v>
      </c>
      <c r="Y705" s="10" t="str">
        <f t="shared" si="170"/>
        <v>Burford Walk</v>
      </c>
      <c r="Z705" s="10" t="str">
        <f t="shared" si="171"/>
        <v>Sudbury</v>
      </c>
      <c r="AA705" s="10" t="str">
        <f t="shared" si="172"/>
        <v>WC</v>
      </c>
      <c r="AB705" s="11" t="str">
        <f t="shared" si="173"/>
        <v>44438</v>
      </c>
      <c r="AC705" s="10" t="str">
        <f t="shared" si="174"/>
        <v>54</v>
      </c>
      <c r="AD705" s="10" t="str">
        <f t="shared" si="175"/>
        <v>C4</v>
      </c>
      <c r="AE705" s="12" t="str">
        <f t="shared" si="176"/>
        <v/>
      </c>
    </row>
    <row r="706" spans="1:31" x14ac:dyDescent="0.25">
      <c r="A706" s="5">
        <v>719</v>
      </c>
      <c r="B706" s="6" t="s">
        <v>2503</v>
      </c>
      <c r="C706" s="6" t="s">
        <v>1655</v>
      </c>
      <c r="D706" s="6" t="s">
        <v>49</v>
      </c>
      <c r="E706" s="6" t="s">
        <v>16</v>
      </c>
      <c r="F706" s="6">
        <v>30</v>
      </c>
      <c r="G706" s="6" t="s">
        <v>2504</v>
      </c>
      <c r="H706" s="6" t="s">
        <v>694</v>
      </c>
      <c r="I706" s="6" t="s">
        <v>211</v>
      </c>
      <c r="J706" s="7">
        <v>44445</v>
      </c>
      <c r="K706" s="6">
        <v>103</v>
      </c>
      <c r="L706" s="6" t="s">
        <v>44</v>
      </c>
      <c r="M706" s="8"/>
      <c r="O706">
        <f t="shared" si="177"/>
        <v>0</v>
      </c>
      <c r="Q706" s="5" t="str">
        <f t="shared" si="162"/>
        <v>719</v>
      </c>
      <c r="R706" s="6" t="str">
        <f t="shared" si="163"/>
        <v>Dorian</v>
      </c>
      <c r="S706" s="6" t="str">
        <f t="shared" si="164"/>
        <v>Barrow</v>
      </c>
      <c r="T706" s="6" t="str">
        <f t="shared" si="165"/>
        <v>Miss</v>
      </c>
      <c r="U706" s="6" t="str">
        <f t="shared" si="166"/>
        <v>F</v>
      </c>
      <c r="V706" s="6" t="str">
        <f t="shared" si="167"/>
        <v>30</v>
      </c>
      <c r="W706" s="6" t="str">
        <f t="shared" si="168"/>
        <v>Burgers Place</v>
      </c>
      <c r="X706" s="6" t="str">
        <f t="shared" si="169"/>
        <v>ce</v>
      </c>
      <c r="Y706" s="6" t="str">
        <f t="shared" si="170"/>
        <v>Burgers Place</v>
      </c>
      <c r="Z706" s="6" t="str">
        <f t="shared" si="171"/>
        <v>Ashton-Under-Lyne</v>
      </c>
      <c r="AA706" s="6" t="str">
        <f t="shared" si="172"/>
        <v>TW</v>
      </c>
      <c r="AB706" s="7" t="str">
        <f t="shared" si="173"/>
        <v>44445</v>
      </c>
      <c r="AC706" s="6" t="str">
        <f t="shared" si="174"/>
        <v>103</v>
      </c>
      <c r="AD706" s="6" t="str">
        <f t="shared" si="175"/>
        <v>D</v>
      </c>
      <c r="AE706" s="8" t="str">
        <f t="shared" si="176"/>
        <v/>
      </c>
    </row>
    <row r="707" spans="1:31" x14ac:dyDescent="0.25">
      <c r="A707" s="9">
        <v>720</v>
      </c>
      <c r="B707" s="10" t="s">
        <v>2354</v>
      </c>
      <c r="C707" s="10" t="s">
        <v>2505</v>
      </c>
      <c r="D707" s="10" t="s">
        <v>28</v>
      </c>
      <c r="E707" s="10" t="s">
        <v>29</v>
      </c>
      <c r="F707" s="10">
        <v>30</v>
      </c>
      <c r="G707" s="10" t="s">
        <v>2504</v>
      </c>
      <c r="H707" s="10" t="s">
        <v>2506</v>
      </c>
      <c r="I707" s="10" t="s">
        <v>32</v>
      </c>
      <c r="J707" s="11">
        <v>44111</v>
      </c>
      <c r="K707" s="10">
        <v>35</v>
      </c>
      <c r="L707" s="10" t="s">
        <v>39</v>
      </c>
      <c r="M707" s="12"/>
      <c r="O707">
        <f t="shared" si="177"/>
        <v>0</v>
      </c>
      <c r="Q707" s="9" t="str">
        <f t="shared" si="162"/>
        <v>720</v>
      </c>
      <c r="R707" s="10" t="str">
        <f t="shared" si="163"/>
        <v>Reid</v>
      </c>
      <c r="S707" s="10" t="str">
        <f t="shared" si="164"/>
        <v>Keene</v>
      </c>
      <c r="T707" s="10" t="str">
        <f t="shared" si="165"/>
        <v>Mr</v>
      </c>
      <c r="U707" s="10" t="str">
        <f t="shared" si="166"/>
        <v>M</v>
      </c>
      <c r="V707" s="10" t="str">
        <f t="shared" si="167"/>
        <v>30</v>
      </c>
      <c r="W707" s="10" t="str">
        <f t="shared" si="168"/>
        <v>Burgers Place</v>
      </c>
      <c r="X707" s="10" t="str">
        <f t="shared" si="169"/>
        <v>ce</v>
      </c>
      <c r="Y707" s="10" t="str">
        <f t="shared" si="170"/>
        <v>Burgers Place</v>
      </c>
      <c r="Z707" s="10" t="str">
        <f t="shared" si="171"/>
        <v>Sandringham</v>
      </c>
      <c r="AA707" s="10" t="str">
        <f t="shared" si="172"/>
        <v>WC</v>
      </c>
      <c r="AB707" s="11" t="str">
        <f t="shared" si="173"/>
        <v>44111</v>
      </c>
      <c r="AC707" s="10" t="str">
        <f t="shared" si="174"/>
        <v>35</v>
      </c>
      <c r="AD707" s="10" t="str">
        <f t="shared" si="175"/>
        <v>C1</v>
      </c>
      <c r="AE707" s="12" t="str">
        <f t="shared" si="176"/>
        <v/>
      </c>
    </row>
    <row r="708" spans="1:31" x14ac:dyDescent="0.25">
      <c r="A708" s="5">
        <v>721</v>
      </c>
      <c r="B708" s="6" t="s">
        <v>2507</v>
      </c>
      <c r="C708" s="6" t="s">
        <v>2508</v>
      </c>
      <c r="D708" s="6" t="s">
        <v>15</v>
      </c>
      <c r="E708" s="6" t="s">
        <v>16</v>
      </c>
      <c r="F708" s="6">
        <v>30</v>
      </c>
      <c r="G708" s="6" t="s">
        <v>2509</v>
      </c>
      <c r="H708" s="6" t="s">
        <v>637</v>
      </c>
      <c r="I708" s="6" t="s">
        <v>291</v>
      </c>
      <c r="J708" s="7">
        <v>44522</v>
      </c>
      <c r="K708" s="6">
        <v>39</v>
      </c>
      <c r="L708" s="6" t="s">
        <v>157</v>
      </c>
      <c r="M708" s="8"/>
      <c r="O708">
        <f t="shared" si="177"/>
        <v>0</v>
      </c>
      <c r="Q708" s="5" t="str">
        <f t="shared" si="162"/>
        <v>721</v>
      </c>
      <c r="R708" s="6" t="str">
        <f t="shared" si="163"/>
        <v>Kenisha</v>
      </c>
      <c r="S708" s="6" t="str">
        <f t="shared" si="164"/>
        <v>Reeves</v>
      </c>
      <c r="T708" s="6" t="str">
        <f t="shared" si="165"/>
        <v>Mrs</v>
      </c>
      <c r="U708" s="6" t="str">
        <f t="shared" si="166"/>
        <v>F</v>
      </c>
      <c r="V708" s="6" t="str">
        <f t="shared" si="167"/>
        <v>30</v>
      </c>
      <c r="W708" s="6" t="str">
        <f t="shared" si="168"/>
        <v>Burghley Terrace</v>
      </c>
      <c r="X708" s="6" t="str">
        <f t="shared" si="169"/>
        <v>ce</v>
      </c>
      <c r="Y708" s="6" t="str">
        <f t="shared" si="170"/>
        <v>Burghley Terrace</v>
      </c>
      <c r="Z708" s="6" t="str">
        <f t="shared" si="171"/>
        <v>Kent</v>
      </c>
      <c r="AA708" s="6" t="str">
        <f t="shared" si="172"/>
        <v>HS</v>
      </c>
      <c r="AB708" s="7" t="str">
        <f t="shared" si="173"/>
        <v>44522</v>
      </c>
      <c r="AC708" s="6" t="str">
        <f t="shared" si="174"/>
        <v>39</v>
      </c>
      <c r="AD708" s="6" t="str">
        <f t="shared" si="175"/>
        <v>C3</v>
      </c>
      <c r="AE708" s="8" t="str">
        <f t="shared" si="176"/>
        <v/>
      </c>
    </row>
    <row r="709" spans="1:31" x14ac:dyDescent="0.25">
      <c r="A709" s="9">
        <v>722</v>
      </c>
      <c r="B709" s="10" t="s">
        <v>2510</v>
      </c>
      <c r="C709" s="10" t="s">
        <v>2511</v>
      </c>
      <c r="D709" s="10" t="s">
        <v>28</v>
      </c>
      <c r="E709" s="10" t="s">
        <v>29</v>
      </c>
      <c r="F709" s="10">
        <v>90</v>
      </c>
      <c r="G709" s="10" t="s">
        <v>2512</v>
      </c>
      <c r="H709" s="10" t="s">
        <v>1114</v>
      </c>
      <c r="I709" s="10" t="s">
        <v>238</v>
      </c>
      <c r="J709" s="11">
        <v>44282</v>
      </c>
      <c r="K709" s="10">
        <v>83</v>
      </c>
      <c r="L709" s="10" t="s">
        <v>68</v>
      </c>
      <c r="M709" s="12"/>
      <c r="O709">
        <f t="shared" si="177"/>
        <v>0</v>
      </c>
      <c r="Q709" s="9" t="str">
        <f t="shared" si="162"/>
        <v>722</v>
      </c>
      <c r="R709" s="10" t="str">
        <f t="shared" si="163"/>
        <v>Grover</v>
      </c>
      <c r="S709" s="10" t="str">
        <f t="shared" si="164"/>
        <v>Corley</v>
      </c>
      <c r="T709" s="10" t="str">
        <f t="shared" si="165"/>
        <v>Mr</v>
      </c>
      <c r="U709" s="10" t="str">
        <f t="shared" si="166"/>
        <v>M</v>
      </c>
      <c r="V709" s="10" t="str">
        <f t="shared" si="167"/>
        <v>90</v>
      </c>
      <c r="W709" s="10" t="str">
        <f t="shared" si="168"/>
        <v>Burland Road</v>
      </c>
      <c r="X709" s="10" t="str">
        <f t="shared" si="169"/>
        <v>ad</v>
      </c>
      <c r="Y709" s="10" t="str">
        <f t="shared" si="170"/>
        <v>Burland Road</v>
      </c>
      <c r="Z709" s="10" t="str">
        <f t="shared" si="171"/>
        <v>Chepstow</v>
      </c>
      <c r="AA709" s="10" t="str">
        <f t="shared" si="172"/>
        <v>CR</v>
      </c>
      <c r="AB709" s="11" t="str">
        <f t="shared" si="173"/>
        <v>44282</v>
      </c>
      <c r="AC709" s="10" t="str">
        <f t="shared" si="174"/>
        <v>83</v>
      </c>
      <c r="AD709" s="10" t="str">
        <f t="shared" si="175"/>
        <v>A2</v>
      </c>
      <c r="AE709" s="12" t="str">
        <f t="shared" si="176"/>
        <v/>
      </c>
    </row>
    <row r="710" spans="1:31" x14ac:dyDescent="0.25">
      <c r="A710" s="5">
        <v>723</v>
      </c>
      <c r="B710" s="6" t="s">
        <v>2513</v>
      </c>
      <c r="C710" s="6" t="s">
        <v>2514</v>
      </c>
      <c r="D710" s="6" t="s">
        <v>28</v>
      </c>
      <c r="E710" s="6" t="s">
        <v>29</v>
      </c>
      <c r="F710" s="6">
        <v>60</v>
      </c>
      <c r="G710" s="6" t="s">
        <v>2515</v>
      </c>
      <c r="H710" s="6" t="s">
        <v>2516</v>
      </c>
      <c r="I710" s="6" t="s">
        <v>93</v>
      </c>
      <c r="J710" s="7">
        <v>44227</v>
      </c>
      <c r="K710" s="6">
        <v>61</v>
      </c>
      <c r="L710" s="6" t="s">
        <v>62</v>
      </c>
      <c r="M710" s="8"/>
      <c r="O710">
        <f t="shared" si="177"/>
        <v>0</v>
      </c>
      <c r="Q710" s="5" t="str">
        <f t="shared" ref="Q710:Q773" si="178">TRIM(A710)</f>
        <v>723</v>
      </c>
      <c r="R710" s="6" t="str">
        <f t="shared" ref="R710:R773" si="179">TRIM(B710)</f>
        <v>Danial</v>
      </c>
      <c r="S710" s="6" t="str">
        <f t="shared" ref="S710:S773" si="180">TRIM(C710)</f>
        <v>Howell</v>
      </c>
      <c r="T710" s="6" t="str">
        <f t="shared" ref="T710:T773" si="181">TRIM(D710)</f>
        <v>Mr</v>
      </c>
      <c r="U710" s="6" t="str">
        <f t="shared" ref="U710:U773" si="182">IF(ISNUMBER(SEARCH("f",TRIM(E710))),"F","M")</f>
        <v>M</v>
      </c>
      <c r="V710" s="6" t="str">
        <f t="shared" ref="V710:V773" si="183">TRIM(F710)</f>
        <v>60</v>
      </c>
      <c r="W710" s="6" t="str">
        <f t="shared" ref="W710:W773" si="184">SUBSTITUTE(SUBSTITUTE(SUBSTITUTE(PROPER(TRIM(G710)),"(?)","")," (No",""),"'S","'s")</f>
        <v>Burleigh Court</v>
      </c>
      <c r="X710" s="6" t="str">
        <f t="shared" ref="X710:X773" si="185">RIGHT(W710,2)</f>
        <v>rt</v>
      </c>
      <c r="Y710" s="6" t="str">
        <f t="shared" ref="Y710:Y773" si="186">IF(OR(X710="St",X710="Av",X710="Pl"),SUBSTITUTE(SUBSTITUTE(SUBSTITUTE(SUBSTITUTE(SUBSTITUTE(SUBSTITUTE(SUBSTITUTE(W710,"Rd","Road"),"St","Street"),"Cls", "Close"),"Plc","Place"),"Bldgs","Buildings"),"Av","Avenue"),"Pl","Place"),SUBSTITUTE(SUBSTITUTE(SUBSTITUTE(SUBSTITUTE(SUBSTITUTE(W710,"Rd","Road"),"Cls", "Close"),"Plc","Place"),"Bldgs","Buildings"),"Crt","Court"))</f>
        <v>Burleigh Court</v>
      </c>
      <c r="Z710" s="6" t="str">
        <f t="shared" ref="Z710:Z773" si="187">TRIM(H710)</f>
        <v>Budleigh Salterton</v>
      </c>
      <c r="AA710" s="6" t="str">
        <f t="shared" ref="AA710:AA773" si="188">TRIM(I710)</f>
        <v>TF</v>
      </c>
      <c r="AB710" s="7" t="str">
        <f t="shared" ref="AB710:AB773" si="189">TRIM(J710)</f>
        <v>44227</v>
      </c>
      <c r="AC710" s="6" t="str">
        <f t="shared" ref="AC710:AC773" si="190">TRIM(K710)</f>
        <v>61</v>
      </c>
      <c r="AD710" s="6" t="str">
        <f t="shared" ref="AD710:AD773" si="191">TRIM(L710)</f>
        <v>C4</v>
      </c>
      <c r="AE710" s="8" t="str">
        <f t="shared" ref="AE710:AE773" si="192">TRIM(M710)</f>
        <v/>
      </c>
    </row>
    <row r="711" spans="1:31" x14ac:dyDescent="0.25">
      <c r="A711" s="9">
        <v>724</v>
      </c>
      <c r="B711" s="10" t="s">
        <v>2517</v>
      </c>
      <c r="C711" s="10" t="s">
        <v>2518</v>
      </c>
      <c r="D711" s="10" t="s">
        <v>28</v>
      </c>
      <c r="E711" s="10" t="s">
        <v>29</v>
      </c>
      <c r="F711" s="10">
        <v>60</v>
      </c>
      <c r="G711" s="10" t="s">
        <v>2519</v>
      </c>
      <c r="H711" s="10" t="s">
        <v>2520</v>
      </c>
      <c r="I711" s="10" t="s">
        <v>32</v>
      </c>
      <c r="J711" s="11">
        <v>43943</v>
      </c>
      <c r="K711" s="10">
        <v>53</v>
      </c>
      <c r="L711" s="10" t="s">
        <v>78</v>
      </c>
      <c r="M711" s="12"/>
      <c r="O711">
        <f t="shared" si="177"/>
        <v>0</v>
      </c>
      <c r="Q711" s="9" t="str">
        <f t="shared" si="178"/>
        <v>724</v>
      </c>
      <c r="R711" s="10" t="str">
        <f t="shared" si="179"/>
        <v>Joesph</v>
      </c>
      <c r="S711" s="10" t="str">
        <f t="shared" si="180"/>
        <v>Childress</v>
      </c>
      <c r="T711" s="10" t="str">
        <f t="shared" si="181"/>
        <v>Mr</v>
      </c>
      <c r="U711" s="10" t="str">
        <f t="shared" si="182"/>
        <v>M</v>
      </c>
      <c r="V711" s="10" t="str">
        <f t="shared" si="183"/>
        <v>60</v>
      </c>
      <c r="W711" s="10" t="str">
        <f t="shared" si="184"/>
        <v>Burleigh Parade</v>
      </c>
      <c r="X711" s="10" t="str">
        <f t="shared" si="185"/>
        <v>de</v>
      </c>
      <c r="Y711" s="10" t="str">
        <f t="shared" si="186"/>
        <v>Burleigh Parade</v>
      </c>
      <c r="Z711" s="10" t="str">
        <f t="shared" si="187"/>
        <v>Malpas</v>
      </c>
      <c r="AA711" s="10" t="str">
        <f t="shared" si="188"/>
        <v>WC</v>
      </c>
      <c r="AB711" s="11" t="str">
        <f t="shared" si="189"/>
        <v>43943</v>
      </c>
      <c r="AC711" s="10" t="str">
        <f t="shared" si="190"/>
        <v>53</v>
      </c>
      <c r="AD711" s="10" t="str">
        <f t="shared" si="191"/>
        <v>C2</v>
      </c>
      <c r="AE711" s="12" t="str">
        <f t="shared" si="192"/>
        <v/>
      </c>
    </row>
    <row r="712" spans="1:31" x14ac:dyDescent="0.25">
      <c r="A712" s="5">
        <v>725</v>
      </c>
      <c r="B712" s="6" t="s">
        <v>2521</v>
      </c>
      <c r="C712" s="6" t="s">
        <v>643</v>
      </c>
      <c r="D712" s="6" t="s">
        <v>41</v>
      </c>
      <c r="E712" s="6" t="s">
        <v>16</v>
      </c>
      <c r="F712" s="6">
        <v>60</v>
      </c>
      <c r="G712" s="6" t="s">
        <v>2522</v>
      </c>
      <c r="H712" s="6" t="s">
        <v>2523</v>
      </c>
      <c r="I712" s="6" t="s">
        <v>2524</v>
      </c>
      <c r="J712" s="7">
        <v>43996</v>
      </c>
      <c r="K712" s="6">
        <v>15</v>
      </c>
      <c r="L712" s="6" t="s">
        <v>99</v>
      </c>
      <c r="M712" s="8"/>
      <c r="O712">
        <f t="shared" si="177"/>
        <v>0</v>
      </c>
      <c r="Q712" s="5" t="str">
        <f t="shared" si="178"/>
        <v>725</v>
      </c>
      <c r="R712" s="6" t="str">
        <f t="shared" si="179"/>
        <v>Berenice</v>
      </c>
      <c r="S712" s="6" t="str">
        <f t="shared" si="180"/>
        <v>Hensley</v>
      </c>
      <c r="T712" s="6" t="str">
        <f t="shared" si="181"/>
        <v>Ms</v>
      </c>
      <c r="U712" s="6" t="str">
        <f t="shared" si="182"/>
        <v>F</v>
      </c>
      <c r="V712" s="6" t="str">
        <f t="shared" si="183"/>
        <v>60</v>
      </c>
      <c r="W712" s="6" t="str">
        <f t="shared" si="184"/>
        <v>Burlington Buildings</v>
      </c>
      <c r="X712" s="6" t="str">
        <f t="shared" si="185"/>
        <v>gs</v>
      </c>
      <c r="Y712" s="6" t="str">
        <f t="shared" si="186"/>
        <v>Burlington Buildings</v>
      </c>
      <c r="Z712" s="6" t="str">
        <f t="shared" si="187"/>
        <v>Billingshurst</v>
      </c>
      <c r="AA712" s="6" t="str">
        <f t="shared" si="188"/>
        <v>TS</v>
      </c>
      <c r="AB712" s="7" t="str">
        <f t="shared" si="189"/>
        <v>43996</v>
      </c>
      <c r="AC712" s="6" t="str">
        <f t="shared" si="190"/>
        <v>15</v>
      </c>
      <c r="AD712" s="6" t="str">
        <f t="shared" si="191"/>
        <v>E</v>
      </c>
      <c r="AE712" s="8" t="str">
        <f t="shared" si="192"/>
        <v/>
      </c>
    </row>
    <row r="713" spans="1:31" x14ac:dyDescent="0.25">
      <c r="A713" s="9">
        <v>726</v>
      </c>
      <c r="B713" s="10" t="s">
        <v>2435</v>
      </c>
      <c r="C713" s="10" t="s">
        <v>2334</v>
      </c>
      <c r="D713" s="10" t="s">
        <v>28</v>
      </c>
      <c r="E713" s="10" t="s">
        <v>29</v>
      </c>
      <c r="F713" s="10">
        <v>60</v>
      </c>
      <c r="G713" s="10" t="s">
        <v>2525</v>
      </c>
      <c r="H713" s="10" t="s">
        <v>2526</v>
      </c>
      <c r="I713" s="10" t="s">
        <v>122</v>
      </c>
      <c r="J713" s="11">
        <v>43808</v>
      </c>
      <c r="K713" s="10">
        <v>58</v>
      </c>
      <c r="L713" s="10" t="s">
        <v>44</v>
      </c>
      <c r="M713" s="12"/>
      <c r="O713">
        <f t="shared" si="177"/>
        <v>0</v>
      </c>
      <c r="Q713" s="9" t="str">
        <f t="shared" si="178"/>
        <v>726</v>
      </c>
      <c r="R713" s="10" t="str">
        <f t="shared" si="179"/>
        <v>Renaldo</v>
      </c>
      <c r="S713" s="10" t="str">
        <f t="shared" si="180"/>
        <v>Weaver</v>
      </c>
      <c r="T713" s="10" t="str">
        <f t="shared" si="181"/>
        <v>Mr</v>
      </c>
      <c r="U713" s="10" t="str">
        <f t="shared" si="182"/>
        <v>M</v>
      </c>
      <c r="V713" s="10" t="str">
        <f t="shared" si="183"/>
        <v>60</v>
      </c>
      <c r="W713" s="10" t="str">
        <f t="shared" si="184"/>
        <v>Burlington Place</v>
      </c>
      <c r="X713" s="10" t="str">
        <f t="shared" si="185"/>
        <v>ce</v>
      </c>
      <c r="Y713" s="10" t="str">
        <f t="shared" si="186"/>
        <v>Burlington Place</v>
      </c>
      <c r="Z713" s="10" t="str">
        <f t="shared" si="187"/>
        <v>Llangefni</v>
      </c>
      <c r="AA713" s="10" t="str">
        <f t="shared" si="188"/>
        <v>WN</v>
      </c>
      <c r="AB713" s="11" t="str">
        <f t="shared" si="189"/>
        <v>43808</v>
      </c>
      <c r="AC713" s="10" t="str">
        <f t="shared" si="190"/>
        <v>58</v>
      </c>
      <c r="AD713" s="10" t="str">
        <f t="shared" si="191"/>
        <v>D</v>
      </c>
      <c r="AE713" s="12" t="str">
        <f t="shared" si="192"/>
        <v/>
      </c>
    </row>
    <row r="714" spans="1:31" x14ac:dyDescent="0.25">
      <c r="A714" s="5">
        <v>727</v>
      </c>
      <c r="B714" s="6" t="s">
        <v>2527</v>
      </c>
      <c r="C714" s="6" t="s">
        <v>1143</v>
      </c>
      <c r="D714" s="6" t="s">
        <v>49</v>
      </c>
      <c r="E714" s="6" t="s">
        <v>16</v>
      </c>
      <c r="F714" s="6">
        <v>30</v>
      </c>
      <c r="G714" s="6" t="s">
        <v>2528</v>
      </c>
      <c r="H714" s="6" t="s">
        <v>2529</v>
      </c>
      <c r="I714" s="6" t="s">
        <v>176</v>
      </c>
      <c r="J714" s="7">
        <v>44337</v>
      </c>
      <c r="K714" s="6">
        <v>35</v>
      </c>
      <c r="L714" s="6" t="s">
        <v>99</v>
      </c>
      <c r="M714" s="8"/>
      <c r="O714">
        <f t="shared" ref="O714:O777" si="193">COUNTBLANK(A714:L714)+COUNTIF(K714,0)</f>
        <v>0</v>
      </c>
      <c r="Q714" s="5" t="str">
        <f t="shared" si="178"/>
        <v>727</v>
      </c>
      <c r="R714" s="6" t="str">
        <f t="shared" si="179"/>
        <v>Delma</v>
      </c>
      <c r="S714" s="6" t="str">
        <f t="shared" si="180"/>
        <v>Kerr</v>
      </c>
      <c r="T714" s="6" t="str">
        <f t="shared" si="181"/>
        <v>Miss</v>
      </c>
      <c r="U714" s="6" t="str">
        <f t="shared" si="182"/>
        <v>F</v>
      </c>
      <c r="V714" s="6" t="str">
        <f t="shared" si="183"/>
        <v>30</v>
      </c>
      <c r="W714" s="6" t="str">
        <f t="shared" si="184"/>
        <v>Burnell Walk</v>
      </c>
      <c r="X714" s="6" t="str">
        <f t="shared" si="185"/>
        <v>lk</v>
      </c>
      <c r="Y714" s="6" t="str">
        <f t="shared" si="186"/>
        <v>Burnell Walk</v>
      </c>
      <c r="Z714" s="6" t="str">
        <f t="shared" si="187"/>
        <v>Crieff</v>
      </c>
      <c r="AA714" s="6" t="str">
        <f t="shared" si="188"/>
        <v>CW</v>
      </c>
      <c r="AB714" s="7" t="str">
        <f t="shared" si="189"/>
        <v>44337</v>
      </c>
      <c r="AC714" s="6" t="str">
        <f t="shared" si="190"/>
        <v>35</v>
      </c>
      <c r="AD714" s="6" t="str">
        <f t="shared" si="191"/>
        <v>E</v>
      </c>
      <c r="AE714" s="8" t="str">
        <f t="shared" si="192"/>
        <v/>
      </c>
    </row>
    <row r="715" spans="1:31" x14ac:dyDescent="0.25">
      <c r="A715" s="9">
        <v>728</v>
      </c>
      <c r="B715" s="10" t="s">
        <v>235</v>
      </c>
      <c r="C715" s="10" t="s">
        <v>266</v>
      </c>
      <c r="D715" s="10" t="s">
        <v>28</v>
      </c>
      <c r="E715" s="10" t="s">
        <v>29</v>
      </c>
      <c r="F715" s="10">
        <v>30</v>
      </c>
      <c r="G715" s="10" t="s">
        <v>2528</v>
      </c>
      <c r="H715" s="10" t="s">
        <v>2173</v>
      </c>
      <c r="I715" s="10" t="s">
        <v>122</v>
      </c>
      <c r="J715" s="11">
        <v>44311</v>
      </c>
      <c r="K715" s="10">
        <v>7</v>
      </c>
      <c r="L715" s="10" t="s">
        <v>78</v>
      </c>
      <c r="M715" s="12"/>
      <c r="O715">
        <f t="shared" si="193"/>
        <v>0</v>
      </c>
      <c r="Q715" s="9" t="str">
        <f t="shared" si="178"/>
        <v>728</v>
      </c>
      <c r="R715" s="10" t="str">
        <f t="shared" si="179"/>
        <v>Quinn</v>
      </c>
      <c r="S715" s="10" t="str">
        <f t="shared" si="180"/>
        <v>Walsh</v>
      </c>
      <c r="T715" s="10" t="str">
        <f t="shared" si="181"/>
        <v>Mr</v>
      </c>
      <c r="U715" s="10" t="str">
        <f t="shared" si="182"/>
        <v>M</v>
      </c>
      <c r="V715" s="10" t="str">
        <f t="shared" si="183"/>
        <v>30</v>
      </c>
      <c r="W715" s="10" t="str">
        <f t="shared" si="184"/>
        <v>Burnell Walk</v>
      </c>
      <c r="X715" s="10" t="str">
        <f t="shared" si="185"/>
        <v>lk</v>
      </c>
      <c r="Y715" s="10" t="str">
        <f t="shared" si="186"/>
        <v>Burnell Walk</v>
      </c>
      <c r="Z715" s="10" t="str">
        <f t="shared" si="187"/>
        <v>Llandrindod Wells</v>
      </c>
      <c r="AA715" s="10" t="str">
        <f t="shared" si="188"/>
        <v>WN</v>
      </c>
      <c r="AB715" s="11" t="str">
        <f t="shared" si="189"/>
        <v>44311</v>
      </c>
      <c r="AC715" s="10" t="str">
        <f t="shared" si="190"/>
        <v>7</v>
      </c>
      <c r="AD715" s="10" t="str">
        <f t="shared" si="191"/>
        <v>C2</v>
      </c>
      <c r="AE715" s="12" t="str">
        <f t="shared" si="192"/>
        <v/>
      </c>
    </row>
    <row r="716" spans="1:31" x14ac:dyDescent="0.25">
      <c r="A716" s="5">
        <v>729</v>
      </c>
      <c r="B716" s="6" t="s">
        <v>2530</v>
      </c>
      <c r="C716" s="6" t="s">
        <v>2007</v>
      </c>
      <c r="D716" s="6" t="s">
        <v>28</v>
      </c>
      <c r="E716" s="6" t="s">
        <v>29</v>
      </c>
      <c r="F716" s="6">
        <v>60</v>
      </c>
      <c r="G716" s="6" t="s">
        <v>2531</v>
      </c>
      <c r="H716" s="6" t="s">
        <v>2532</v>
      </c>
      <c r="I716" s="6" t="s">
        <v>2533</v>
      </c>
      <c r="J716" s="7">
        <v>44236</v>
      </c>
      <c r="K716" s="6">
        <v>60</v>
      </c>
      <c r="L716" s="6" t="s">
        <v>62</v>
      </c>
      <c r="M716" s="8"/>
      <c r="O716">
        <f t="shared" si="193"/>
        <v>0</v>
      </c>
      <c r="Q716" s="5" t="str">
        <f t="shared" si="178"/>
        <v>729</v>
      </c>
      <c r="R716" s="6" t="str">
        <f t="shared" si="179"/>
        <v>Rudy</v>
      </c>
      <c r="S716" s="6" t="str">
        <f t="shared" si="180"/>
        <v>Campos</v>
      </c>
      <c r="T716" s="6" t="str">
        <f t="shared" si="181"/>
        <v>Mr</v>
      </c>
      <c r="U716" s="6" t="str">
        <f t="shared" si="182"/>
        <v>M</v>
      </c>
      <c r="V716" s="6" t="str">
        <f t="shared" si="183"/>
        <v>60</v>
      </c>
      <c r="W716" s="6" t="str">
        <f t="shared" si="184"/>
        <v>Burntwood Terrace</v>
      </c>
      <c r="X716" s="6" t="str">
        <f t="shared" si="185"/>
        <v>ce</v>
      </c>
      <c r="Y716" s="6" t="str">
        <f t="shared" si="186"/>
        <v>Burntwood Terrace</v>
      </c>
      <c r="Z716" s="6" t="str">
        <f t="shared" si="187"/>
        <v>Belford</v>
      </c>
      <c r="AA716" s="6" t="str">
        <f t="shared" si="188"/>
        <v>MK</v>
      </c>
      <c r="AB716" s="7" t="str">
        <f t="shared" si="189"/>
        <v>44236</v>
      </c>
      <c r="AC716" s="6" t="str">
        <f t="shared" si="190"/>
        <v>60</v>
      </c>
      <c r="AD716" s="6" t="str">
        <f t="shared" si="191"/>
        <v>C4</v>
      </c>
      <c r="AE716" s="8" t="str">
        <f t="shared" si="192"/>
        <v/>
      </c>
    </row>
    <row r="717" spans="1:31" x14ac:dyDescent="0.25">
      <c r="A717" s="9">
        <v>730</v>
      </c>
      <c r="B717" s="10" t="s">
        <v>2534</v>
      </c>
      <c r="C717" s="10" t="s">
        <v>2505</v>
      </c>
      <c r="D717" s="10" t="s">
        <v>49</v>
      </c>
      <c r="E717" s="10" t="s">
        <v>16</v>
      </c>
      <c r="F717" s="10">
        <v>90</v>
      </c>
      <c r="G717" s="10" t="s">
        <v>2535</v>
      </c>
      <c r="H717" s="10" t="s">
        <v>1829</v>
      </c>
      <c r="I717" s="10" t="s">
        <v>171</v>
      </c>
      <c r="J717" s="11">
        <v>43862</v>
      </c>
      <c r="K717" s="10">
        <v>52</v>
      </c>
      <c r="L717" s="10" t="s">
        <v>68</v>
      </c>
      <c r="M717" s="12"/>
      <c r="O717">
        <f t="shared" si="193"/>
        <v>0</v>
      </c>
      <c r="Q717" s="9" t="str">
        <f t="shared" si="178"/>
        <v>730</v>
      </c>
      <c r="R717" s="10" t="str">
        <f t="shared" si="179"/>
        <v>Marry</v>
      </c>
      <c r="S717" s="10" t="str">
        <f t="shared" si="180"/>
        <v>Keene</v>
      </c>
      <c r="T717" s="10" t="str">
        <f t="shared" si="181"/>
        <v>Miss</v>
      </c>
      <c r="U717" s="10" t="str">
        <f t="shared" si="182"/>
        <v>F</v>
      </c>
      <c r="V717" s="10" t="str">
        <f t="shared" si="183"/>
        <v>90</v>
      </c>
      <c r="W717" s="10" t="str">
        <f t="shared" si="184"/>
        <v>Burrells Wharf</v>
      </c>
      <c r="X717" s="10" t="str">
        <f t="shared" si="185"/>
        <v>rf</v>
      </c>
      <c r="Y717" s="10" t="str">
        <f t="shared" si="186"/>
        <v>Burrells Wharf</v>
      </c>
      <c r="Z717" s="10" t="str">
        <f t="shared" si="187"/>
        <v>Colne</v>
      </c>
      <c r="AA717" s="10" t="str">
        <f t="shared" si="188"/>
        <v>PR</v>
      </c>
      <c r="AB717" s="11" t="str">
        <f t="shared" si="189"/>
        <v>43862</v>
      </c>
      <c r="AC717" s="10" t="str">
        <f t="shared" si="190"/>
        <v>52</v>
      </c>
      <c r="AD717" s="10" t="str">
        <f t="shared" si="191"/>
        <v>A2</v>
      </c>
      <c r="AE717" s="12" t="str">
        <f t="shared" si="192"/>
        <v/>
      </c>
    </row>
    <row r="718" spans="1:31" x14ac:dyDescent="0.25">
      <c r="A718" s="5">
        <v>731</v>
      </c>
      <c r="B718" s="6" t="s">
        <v>2536</v>
      </c>
      <c r="C718" s="6" t="s">
        <v>2537</v>
      </c>
      <c r="D718" s="6" t="s">
        <v>15</v>
      </c>
      <c r="E718" s="6" t="s">
        <v>16</v>
      </c>
      <c r="F718" s="6">
        <v>60</v>
      </c>
      <c r="G718" s="6" t="s">
        <v>2538</v>
      </c>
      <c r="H718" s="6" t="s">
        <v>1760</v>
      </c>
      <c r="I718" s="6" t="s">
        <v>32</v>
      </c>
      <c r="J718" s="7">
        <v>43665</v>
      </c>
      <c r="K718" s="6">
        <v>73</v>
      </c>
      <c r="L718" s="6" t="s">
        <v>44</v>
      </c>
      <c r="M718" s="8"/>
      <c r="O718">
        <f t="shared" si="193"/>
        <v>0</v>
      </c>
      <c r="Q718" s="5" t="str">
        <f t="shared" si="178"/>
        <v>731</v>
      </c>
      <c r="R718" s="6" t="str">
        <f t="shared" si="179"/>
        <v>Micki</v>
      </c>
      <c r="S718" s="6" t="str">
        <f t="shared" si="180"/>
        <v>Mcginnis</v>
      </c>
      <c r="T718" s="6" t="str">
        <f t="shared" si="181"/>
        <v>Mrs</v>
      </c>
      <c r="U718" s="6" t="str">
        <f t="shared" si="182"/>
        <v>F</v>
      </c>
      <c r="V718" s="6" t="str">
        <f t="shared" si="183"/>
        <v>60</v>
      </c>
      <c r="W718" s="6" t="str">
        <f t="shared" si="184"/>
        <v>Burslem Street</v>
      </c>
      <c r="X718" s="6" t="str">
        <f t="shared" si="185"/>
        <v>et</v>
      </c>
      <c r="Y718" s="6" t="str">
        <f t="shared" si="186"/>
        <v>Burslem Street</v>
      </c>
      <c r="Z718" s="6" t="str">
        <f t="shared" si="187"/>
        <v>Newton Aycliffe</v>
      </c>
      <c r="AA718" s="6" t="str">
        <f t="shared" si="188"/>
        <v>WC</v>
      </c>
      <c r="AB718" s="7" t="str">
        <f t="shared" si="189"/>
        <v>43665</v>
      </c>
      <c r="AC718" s="6" t="str">
        <f t="shared" si="190"/>
        <v>73</v>
      </c>
      <c r="AD718" s="6" t="str">
        <f t="shared" si="191"/>
        <v>D</v>
      </c>
      <c r="AE718" s="8" t="str">
        <f t="shared" si="192"/>
        <v/>
      </c>
    </row>
    <row r="719" spans="1:31" x14ac:dyDescent="0.25">
      <c r="A719" s="9">
        <v>732</v>
      </c>
      <c r="B719" s="10" t="s">
        <v>2539</v>
      </c>
      <c r="C719" s="10" t="s">
        <v>2540</v>
      </c>
      <c r="D719" s="10" t="s">
        <v>15</v>
      </c>
      <c r="E719" s="10" t="s">
        <v>16</v>
      </c>
      <c r="F719" s="10">
        <v>60</v>
      </c>
      <c r="G719" s="10" t="s">
        <v>2541</v>
      </c>
      <c r="H719" s="10" t="s">
        <v>2542</v>
      </c>
      <c r="I719" s="10" t="s">
        <v>32</v>
      </c>
      <c r="J719" s="11">
        <v>44477</v>
      </c>
      <c r="K719" s="10">
        <v>17</v>
      </c>
      <c r="L719" s="10" t="s">
        <v>52</v>
      </c>
      <c r="M719" s="12"/>
      <c r="O719">
        <f t="shared" si="193"/>
        <v>0</v>
      </c>
      <c r="Q719" s="9" t="str">
        <f t="shared" si="178"/>
        <v>732</v>
      </c>
      <c r="R719" s="10" t="str">
        <f t="shared" si="179"/>
        <v>Lashaun</v>
      </c>
      <c r="S719" s="10" t="str">
        <f t="shared" si="180"/>
        <v>Looney</v>
      </c>
      <c r="T719" s="10" t="str">
        <f t="shared" si="181"/>
        <v>Mrs</v>
      </c>
      <c r="U719" s="10" t="str">
        <f t="shared" si="182"/>
        <v>F</v>
      </c>
      <c r="V719" s="10" t="str">
        <f t="shared" si="183"/>
        <v>60</v>
      </c>
      <c r="W719" s="10" t="str">
        <f t="shared" si="184"/>
        <v>Burtts Wharf</v>
      </c>
      <c r="X719" s="10" t="str">
        <f t="shared" si="185"/>
        <v>rf</v>
      </c>
      <c r="Y719" s="10" t="str">
        <f t="shared" si="186"/>
        <v>Burtts Wharf</v>
      </c>
      <c r="Z719" s="10" t="str">
        <f t="shared" si="187"/>
        <v>Northallerton</v>
      </c>
      <c r="AA719" s="10" t="str">
        <f t="shared" si="188"/>
        <v>WC</v>
      </c>
      <c r="AB719" s="11" t="str">
        <f t="shared" si="189"/>
        <v>44477</v>
      </c>
      <c r="AC719" s="10" t="str">
        <f t="shared" si="190"/>
        <v>17</v>
      </c>
      <c r="AD719" s="10" t="str">
        <f t="shared" si="191"/>
        <v>A1</v>
      </c>
      <c r="AE719" s="12" t="str">
        <f t="shared" si="192"/>
        <v/>
      </c>
    </row>
    <row r="720" spans="1:31" x14ac:dyDescent="0.25">
      <c r="A720" s="5">
        <v>733</v>
      </c>
      <c r="B720" s="6" t="s">
        <v>679</v>
      </c>
      <c r="C720" s="6" t="s">
        <v>2543</v>
      </c>
      <c r="D720" s="6" t="s">
        <v>28</v>
      </c>
      <c r="E720" s="6" t="s">
        <v>29</v>
      </c>
      <c r="F720" s="6">
        <v>30</v>
      </c>
      <c r="G720" s="6" t="s">
        <v>2544</v>
      </c>
      <c r="H720" s="6" t="s">
        <v>2545</v>
      </c>
      <c r="I720" s="6" t="s">
        <v>32</v>
      </c>
      <c r="J720" s="7">
        <v>44316</v>
      </c>
      <c r="K720" s="6">
        <v>87</v>
      </c>
      <c r="L720" s="6" t="s">
        <v>20</v>
      </c>
      <c r="M720" s="8"/>
      <c r="O720">
        <f t="shared" si="193"/>
        <v>0</v>
      </c>
      <c r="Q720" s="5" t="str">
        <f t="shared" si="178"/>
        <v>733</v>
      </c>
      <c r="R720" s="6" t="str">
        <f t="shared" si="179"/>
        <v>Gaston</v>
      </c>
      <c r="S720" s="6" t="str">
        <f t="shared" si="180"/>
        <v>Easley</v>
      </c>
      <c r="T720" s="6" t="str">
        <f t="shared" si="181"/>
        <v>Mr</v>
      </c>
      <c r="U720" s="6" t="str">
        <f t="shared" si="182"/>
        <v>M</v>
      </c>
      <c r="V720" s="6" t="str">
        <f t="shared" si="183"/>
        <v>30</v>
      </c>
      <c r="W720" s="6" t="str">
        <f t="shared" si="184"/>
        <v>Bushey Down</v>
      </c>
      <c r="X720" s="6" t="str">
        <f t="shared" si="185"/>
        <v>wn</v>
      </c>
      <c r="Y720" s="6" t="str">
        <f t="shared" si="186"/>
        <v>Bushey Down</v>
      </c>
      <c r="Z720" s="6" t="str">
        <f t="shared" si="187"/>
        <v>South Petherton</v>
      </c>
      <c r="AA720" s="6" t="str">
        <f t="shared" si="188"/>
        <v>WC</v>
      </c>
      <c r="AB720" s="7" t="str">
        <f t="shared" si="189"/>
        <v>44316</v>
      </c>
      <c r="AC720" s="6" t="str">
        <f t="shared" si="190"/>
        <v>87</v>
      </c>
      <c r="AD720" s="6" t="str">
        <f t="shared" si="191"/>
        <v>B</v>
      </c>
      <c r="AE720" s="8" t="str">
        <f t="shared" si="192"/>
        <v/>
      </c>
    </row>
    <row r="721" spans="1:31" x14ac:dyDescent="0.25">
      <c r="A721" s="9">
        <v>734</v>
      </c>
      <c r="B721" s="10" t="s">
        <v>2546</v>
      </c>
      <c r="C721" s="10" t="s">
        <v>2547</v>
      </c>
      <c r="D721" s="10" t="s">
        <v>28</v>
      </c>
      <c r="E721" s="10" t="s">
        <v>29</v>
      </c>
      <c r="F721" s="10">
        <v>60</v>
      </c>
      <c r="G721" s="10" t="s">
        <v>2548</v>
      </c>
      <c r="H721" s="10" t="s">
        <v>2549</v>
      </c>
      <c r="I721" s="10" t="s">
        <v>122</v>
      </c>
      <c r="J721" s="11">
        <v>43707</v>
      </c>
      <c r="K721" s="10">
        <v>60</v>
      </c>
      <c r="L721" s="10" t="s">
        <v>39</v>
      </c>
      <c r="M721" s="12"/>
      <c r="O721">
        <f t="shared" si="193"/>
        <v>0</v>
      </c>
      <c r="Q721" s="9" t="str">
        <f t="shared" si="178"/>
        <v>734</v>
      </c>
      <c r="R721" s="10" t="str">
        <f t="shared" si="179"/>
        <v>Duane</v>
      </c>
      <c r="S721" s="10" t="str">
        <f t="shared" si="180"/>
        <v>Vigil</v>
      </c>
      <c r="T721" s="10" t="str">
        <f t="shared" si="181"/>
        <v>Mr</v>
      </c>
      <c r="U721" s="10" t="str">
        <f t="shared" si="182"/>
        <v>M</v>
      </c>
      <c r="V721" s="10" t="str">
        <f t="shared" si="183"/>
        <v>60</v>
      </c>
      <c r="W721" s="10" t="str">
        <f t="shared" si="184"/>
        <v>Bushey Hill</v>
      </c>
      <c r="X721" s="10" t="str">
        <f t="shared" si="185"/>
        <v>ll</v>
      </c>
      <c r="Y721" s="10" t="str">
        <f t="shared" si="186"/>
        <v>Bushey Hill</v>
      </c>
      <c r="Z721" s="10" t="str">
        <f t="shared" si="187"/>
        <v>Llanfairpwllgwyngyll</v>
      </c>
      <c r="AA721" s="10" t="str">
        <f t="shared" si="188"/>
        <v>WN</v>
      </c>
      <c r="AB721" s="11" t="str">
        <f t="shared" si="189"/>
        <v>43707</v>
      </c>
      <c r="AC721" s="10" t="str">
        <f t="shared" si="190"/>
        <v>60</v>
      </c>
      <c r="AD721" s="10" t="str">
        <f t="shared" si="191"/>
        <v>C1</v>
      </c>
      <c r="AE721" s="12" t="str">
        <f t="shared" si="192"/>
        <v/>
      </c>
    </row>
    <row r="722" spans="1:31" x14ac:dyDescent="0.25">
      <c r="A722" s="5">
        <v>735</v>
      </c>
      <c r="B722" s="6" t="s">
        <v>2550</v>
      </c>
      <c r="C722" s="6" t="s">
        <v>2551</v>
      </c>
      <c r="D722" s="6" t="s">
        <v>15</v>
      </c>
      <c r="E722" s="6" t="s">
        <v>16</v>
      </c>
      <c r="F722" s="6">
        <v>60</v>
      </c>
      <c r="G722" s="6" t="s">
        <v>2548</v>
      </c>
      <c r="H722" s="6" t="s">
        <v>1512</v>
      </c>
      <c r="I722" s="6" t="s">
        <v>32</v>
      </c>
      <c r="J722" s="7">
        <v>43554</v>
      </c>
      <c r="K722" s="6">
        <v>50</v>
      </c>
      <c r="L722" s="6" t="s">
        <v>44</v>
      </c>
      <c r="M722" s="8"/>
      <c r="O722">
        <f t="shared" si="193"/>
        <v>0</v>
      </c>
      <c r="Q722" s="5" t="str">
        <f t="shared" si="178"/>
        <v>735</v>
      </c>
      <c r="R722" s="6" t="str">
        <f t="shared" si="179"/>
        <v>Kristen</v>
      </c>
      <c r="S722" s="6" t="str">
        <f t="shared" si="180"/>
        <v>Sweet</v>
      </c>
      <c r="T722" s="6" t="str">
        <f t="shared" si="181"/>
        <v>Mrs</v>
      </c>
      <c r="U722" s="6" t="str">
        <f t="shared" si="182"/>
        <v>F</v>
      </c>
      <c r="V722" s="6" t="str">
        <f t="shared" si="183"/>
        <v>60</v>
      </c>
      <c r="W722" s="6" t="str">
        <f t="shared" si="184"/>
        <v>Bushey Hill</v>
      </c>
      <c r="X722" s="6" t="str">
        <f t="shared" si="185"/>
        <v>ll</v>
      </c>
      <c r="Y722" s="6" t="str">
        <f t="shared" si="186"/>
        <v>Bushey Hill</v>
      </c>
      <c r="Z722" s="6" t="str">
        <f t="shared" si="187"/>
        <v>Merseyside</v>
      </c>
      <c r="AA722" s="6" t="str">
        <f t="shared" si="188"/>
        <v>WC</v>
      </c>
      <c r="AB722" s="7" t="str">
        <f t="shared" si="189"/>
        <v>43554</v>
      </c>
      <c r="AC722" s="6" t="str">
        <f t="shared" si="190"/>
        <v>50</v>
      </c>
      <c r="AD722" s="6" t="str">
        <f t="shared" si="191"/>
        <v>D</v>
      </c>
      <c r="AE722" s="8" t="str">
        <f t="shared" si="192"/>
        <v/>
      </c>
    </row>
    <row r="723" spans="1:31" x14ac:dyDescent="0.25">
      <c r="A723" s="9">
        <v>736</v>
      </c>
      <c r="B723" s="10" t="s">
        <v>2552</v>
      </c>
      <c r="C723" s="10" t="s">
        <v>2553</v>
      </c>
      <c r="D723" s="10" t="s">
        <v>28</v>
      </c>
      <c r="E723" s="10" t="s">
        <v>29</v>
      </c>
      <c r="F723" s="10">
        <v>90</v>
      </c>
      <c r="G723" s="10" t="s">
        <v>2554</v>
      </c>
      <c r="H723" s="10" t="s">
        <v>777</v>
      </c>
      <c r="I723" s="10" t="s">
        <v>291</v>
      </c>
      <c r="J723" s="11">
        <v>43773</v>
      </c>
      <c r="K723" s="10">
        <v>32</v>
      </c>
      <c r="L723" s="10" t="s">
        <v>99</v>
      </c>
      <c r="M723" s="12"/>
      <c r="O723">
        <f t="shared" si="193"/>
        <v>0</v>
      </c>
      <c r="Q723" s="9" t="str">
        <f t="shared" si="178"/>
        <v>736</v>
      </c>
      <c r="R723" s="10" t="str">
        <f t="shared" si="179"/>
        <v>Jame</v>
      </c>
      <c r="S723" s="10" t="str">
        <f t="shared" si="180"/>
        <v>Gee</v>
      </c>
      <c r="T723" s="10" t="str">
        <f t="shared" si="181"/>
        <v>Mr</v>
      </c>
      <c r="U723" s="10" t="str">
        <f t="shared" si="182"/>
        <v>M</v>
      </c>
      <c r="V723" s="10" t="str">
        <f t="shared" si="183"/>
        <v>90</v>
      </c>
      <c r="W723" s="10" t="str">
        <f t="shared" si="184"/>
        <v>Bushy Square</v>
      </c>
      <c r="X723" s="10" t="str">
        <f t="shared" si="185"/>
        <v>re</v>
      </c>
      <c r="Y723" s="10" t="str">
        <f t="shared" si="186"/>
        <v>Bushy Square</v>
      </c>
      <c r="Z723" s="10" t="str">
        <f t="shared" si="187"/>
        <v>Isle Of Canna</v>
      </c>
      <c r="AA723" s="10" t="str">
        <f t="shared" si="188"/>
        <v>HS</v>
      </c>
      <c r="AB723" s="11" t="str">
        <f t="shared" si="189"/>
        <v>43773</v>
      </c>
      <c r="AC723" s="10" t="str">
        <f t="shared" si="190"/>
        <v>32</v>
      </c>
      <c r="AD723" s="10" t="str">
        <f t="shared" si="191"/>
        <v>E</v>
      </c>
      <c r="AE723" s="12" t="str">
        <f t="shared" si="192"/>
        <v/>
      </c>
    </row>
    <row r="724" spans="1:31" x14ac:dyDescent="0.25">
      <c r="A724" s="5">
        <v>737</v>
      </c>
      <c r="B724" s="6" t="s">
        <v>2555</v>
      </c>
      <c r="C724" s="6" t="s">
        <v>2556</v>
      </c>
      <c r="D724" s="6" t="s">
        <v>28</v>
      </c>
      <c r="E724" s="6" t="s">
        <v>29</v>
      </c>
      <c r="F724" s="6">
        <v>30</v>
      </c>
      <c r="G724" s="6" t="s">
        <v>2557</v>
      </c>
      <c r="H724" s="6" t="s">
        <v>777</v>
      </c>
      <c r="I724" s="6" t="s">
        <v>291</v>
      </c>
      <c r="J724" s="7">
        <v>43632</v>
      </c>
      <c r="K724" s="6">
        <v>44</v>
      </c>
      <c r="L724" s="6" t="s">
        <v>68</v>
      </c>
      <c r="M724" s="8"/>
      <c r="O724">
        <f t="shared" si="193"/>
        <v>0</v>
      </c>
      <c r="Q724" s="5" t="str">
        <f t="shared" si="178"/>
        <v>737</v>
      </c>
      <c r="R724" s="6" t="str">
        <f t="shared" si="179"/>
        <v>Alberto</v>
      </c>
      <c r="S724" s="6" t="str">
        <f t="shared" si="180"/>
        <v>George</v>
      </c>
      <c r="T724" s="6" t="str">
        <f t="shared" si="181"/>
        <v>Mr</v>
      </c>
      <c r="U724" s="6" t="str">
        <f t="shared" si="182"/>
        <v>M</v>
      </c>
      <c r="V724" s="6" t="str">
        <f t="shared" si="183"/>
        <v>30</v>
      </c>
      <c r="W724" s="6" t="str">
        <f t="shared" si="184"/>
        <v>Butcher Road</v>
      </c>
      <c r="X724" s="6" t="str">
        <f t="shared" si="185"/>
        <v>ad</v>
      </c>
      <c r="Y724" s="6" t="str">
        <f t="shared" si="186"/>
        <v>Butcher Road</v>
      </c>
      <c r="Z724" s="6" t="str">
        <f t="shared" si="187"/>
        <v>Isle Of Canna</v>
      </c>
      <c r="AA724" s="6" t="str">
        <f t="shared" si="188"/>
        <v>HS</v>
      </c>
      <c r="AB724" s="7" t="str">
        <f t="shared" si="189"/>
        <v>43632</v>
      </c>
      <c r="AC724" s="6" t="str">
        <f t="shared" si="190"/>
        <v>44</v>
      </c>
      <c r="AD724" s="6" t="str">
        <f t="shared" si="191"/>
        <v>A2</v>
      </c>
      <c r="AE724" s="8" t="str">
        <f t="shared" si="192"/>
        <v/>
      </c>
    </row>
    <row r="725" spans="1:31" x14ac:dyDescent="0.25">
      <c r="A725" s="9">
        <v>738</v>
      </c>
      <c r="B725" s="10" t="s">
        <v>2558</v>
      </c>
      <c r="C725" s="10" t="s">
        <v>390</v>
      </c>
      <c r="D725" s="10" t="s">
        <v>15</v>
      </c>
      <c r="E725" s="10" t="s">
        <v>16</v>
      </c>
      <c r="F725" s="10">
        <v>30</v>
      </c>
      <c r="G725" s="10" t="s">
        <v>2559</v>
      </c>
      <c r="H725" s="10" t="s">
        <v>2560</v>
      </c>
      <c r="I725" s="10" t="s">
        <v>32</v>
      </c>
      <c r="J725" s="11">
        <v>43824</v>
      </c>
      <c r="K725" s="10">
        <v>62</v>
      </c>
      <c r="L725" s="10" t="s">
        <v>33</v>
      </c>
      <c r="M725" s="12"/>
      <c r="O725">
        <f t="shared" si="193"/>
        <v>0</v>
      </c>
      <c r="Q725" s="9" t="str">
        <f t="shared" si="178"/>
        <v>738</v>
      </c>
      <c r="R725" s="10" t="str">
        <f t="shared" si="179"/>
        <v>Deandra</v>
      </c>
      <c r="S725" s="10" t="str">
        <f t="shared" si="180"/>
        <v>Newton</v>
      </c>
      <c r="T725" s="10" t="str">
        <f t="shared" si="181"/>
        <v>Mrs</v>
      </c>
      <c r="U725" s="10" t="str">
        <f t="shared" si="182"/>
        <v>F</v>
      </c>
      <c r="V725" s="10" t="str">
        <f t="shared" si="183"/>
        <v>30</v>
      </c>
      <c r="W725" s="10" t="str">
        <f t="shared" si="184"/>
        <v>Butchers Lane</v>
      </c>
      <c r="X725" s="10" t="str">
        <f t="shared" si="185"/>
        <v>ne</v>
      </c>
      <c r="Y725" s="10" t="str">
        <f t="shared" si="186"/>
        <v>Butchers Lane</v>
      </c>
      <c r="Z725" s="10" t="str">
        <f t="shared" si="187"/>
        <v>Sandhurst</v>
      </c>
      <c r="AA725" s="10" t="str">
        <f t="shared" si="188"/>
        <v>WC</v>
      </c>
      <c r="AB725" s="11" t="str">
        <f t="shared" si="189"/>
        <v>43824</v>
      </c>
      <c r="AC725" s="10" t="str">
        <f t="shared" si="190"/>
        <v>62</v>
      </c>
      <c r="AD725" s="10" t="str">
        <f t="shared" si="191"/>
        <v>A3</v>
      </c>
      <c r="AE725" s="12" t="str">
        <f t="shared" si="192"/>
        <v/>
      </c>
    </row>
    <row r="726" spans="1:31" x14ac:dyDescent="0.25">
      <c r="A726" s="5">
        <v>739</v>
      </c>
      <c r="B726" s="6" t="s">
        <v>2561</v>
      </c>
      <c r="C726" s="6" t="s">
        <v>2562</v>
      </c>
      <c r="D726" s="6" t="s">
        <v>15</v>
      </c>
      <c r="E726" s="6" t="s">
        <v>16</v>
      </c>
      <c r="F726" s="6">
        <v>30</v>
      </c>
      <c r="G726" s="6" t="s">
        <v>2563</v>
      </c>
      <c r="H726" s="6" t="s">
        <v>2127</v>
      </c>
      <c r="I726" s="6" t="s">
        <v>185</v>
      </c>
      <c r="J726" s="7">
        <v>43770</v>
      </c>
      <c r="K726" s="6">
        <v>7</v>
      </c>
      <c r="L726" s="6" t="s">
        <v>20</v>
      </c>
      <c r="M726" s="8"/>
      <c r="O726">
        <f t="shared" si="193"/>
        <v>0</v>
      </c>
      <c r="Q726" s="5" t="str">
        <f t="shared" si="178"/>
        <v>739</v>
      </c>
      <c r="R726" s="6" t="str">
        <f t="shared" si="179"/>
        <v>Alex</v>
      </c>
      <c r="S726" s="6" t="str">
        <f t="shared" si="180"/>
        <v>Flores</v>
      </c>
      <c r="T726" s="6" t="str">
        <f t="shared" si="181"/>
        <v>Mrs</v>
      </c>
      <c r="U726" s="6" t="str">
        <f t="shared" si="182"/>
        <v>F</v>
      </c>
      <c r="V726" s="6" t="str">
        <f t="shared" si="183"/>
        <v>30</v>
      </c>
      <c r="W726" s="6" t="str">
        <f t="shared" si="184"/>
        <v>Butchers Road</v>
      </c>
      <c r="X726" s="6" t="str">
        <f t="shared" si="185"/>
        <v>ad</v>
      </c>
      <c r="Y726" s="6" t="str">
        <f t="shared" si="186"/>
        <v>Butchers Road</v>
      </c>
      <c r="Z726" s="6" t="str">
        <f t="shared" si="187"/>
        <v>Fairford</v>
      </c>
      <c r="AA726" s="6" t="str">
        <f t="shared" si="188"/>
        <v>HX</v>
      </c>
      <c r="AB726" s="7" t="str">
        <f t="shared" si="189"/>
        <v>43770</v>
      </c>
      <c r="AC726" s="6" t="str">
        <f t="shared" si="190"/>
        <v>7</v>
      </c>
      <c r="AD726" s="6" t="str">
        <f t="shared" si="191"/>
        <v>B</v>
      </c>
      <c r="AE726" s="8" t="str">
        <f t="shared" si="192"/>
        <v/>
      </c>
    </row>
    <row r="727" spans="1:31" x14ac:dyDescent="0.25">
      <c r="A727" s="9">
        <v>740</v>
      </c>
      <c r="B727" s="10" t="s">
        <v>2564</v>
      </c>
      <c r="C727" s="10" t="s">
        <v>2565</v>
      </c>
      <c r="D727" s="10" t="s">
        <v>28</v>
      </c>
      <c r="E727" s="10" t="s">
        <v>29</v>
      </c>
      <c r="F727" s="10">
        <v>30</v>
      </c>
      <c r="G727" s="10" t="s">
        <v>2566</v>
      </c>
      <c r="H727" s="10" t="s">
        <v>2567</v>
      </c>
      <c r="I727" s="10" t="s">
        <v>641</v>
      </c>
      <c r="J727" s="11">
        <v>44247</v>
      </c>
      <c r="K727" s="10">
        <v>33</v>
      </c>
      <c r="L727" s="10" t="s">
        <v>62</v>
      </c>
      <c r="M727" s="12"/>
      <c r="O727">
        <f t="shared" si="193"/>
        <v>0</v>
      </c>
      <c r="Q727" s="9" t="str">
        <f t="shared" si="178"/>
        <v>740</v>
      </c>
      <c r="R727" s="10" t="str">
        <f t="shared" si="179"/>
        <v>Octavio</v>
      </c>
      <c r="S727" s="10" t="str">
        <f t="shared" si="180"/>
        <v>Collins</v>
      </c>
      <c r="T727" s="10" t="str">
        <f t="shared" si="181"/>
        <v>Mr</v>
      </c>
      <c r="U727" s="10" t="str">
        <f t="shared" si="182"/>
        <v>M</v>
      </c>
      <c r="V727" s="10" t="str">
        <f t="shared" si="183"/>
        <v>30</v>
      </c>
      <c r="W727" s="10" t="str">
        <f t="shared" si="184"/>
        <v>Butchers Row</v>
      </c>
      <c r="X727" s="10" t="str">
        <f t="shared" si="185"/>
        <v>ow</v>
      </c>
      <c r="Y727" s="10" t="str">
        <f t="shared" si="186"/>
        <v>Butchers Row</v>
      </c>
      <c r="Z727" s="10" t="str">
        <f t="shared" si="187"/>
        <v>Bordon</v>
      </c>
      <c r="AA727" s="10" t="str">
        <f t="shared" si="188"/>
        <v>L</v>
      </c>
      <c r="AB727" s="11" t="str">
        <f t="shared" si="189"/>
        <v>44247</v>
      </c>
      <c r="AC727" s="10" t="str">
        <f t="shared" si="190"/>
        <v>33</v>
      </c>
      <c r="AD727" s="10" t="str">
        <f t="shared" si="191"/>
        <v>C4</v>
      </c>
      <c r="AE727" s="12" t="str">
        <f t="shared" si="192"/>
        <v/>
      </c>
    </row>
    <row r="728" spans="1:31" x14ac:dyDescent="0.25">
      <c r="A728" s="5">
        <v>741</v>
      </c>
      <c r="B728" s="6" t="s">
        <v>2510</v>
      </c>
      <c r="C728" s="6" t="s">
        <v>105</v>
      </c>
      <c r="D728" s="6" t="s">
        <v>28</v>
      </c>
      <c r="E728" s="6" t="s">
        <v>29</v>
      </c>
      <c r="F728" s="6">
        <v>60</v>
      </c>
      <c r="G728" s="6" t="s">
        <v>2568</v>
      </c>
      <c r="H728" s="6" t="s">
        <v>2569</v>
      </c>
      <c r="I728" s="6" t="s">
        <v>421</v>
      </c>
      <c r="J728" s="7">
        <v>44238</v>
      </c>
      <c r="K728" s="6">
        <v>70</v>
      </c>
      <c r="L728" s="6" t="s">
        <v>52</v>
      </c>
      <c r="M728" s="8"/>
      <c r="O728">
        <f t="shared" si="193"/>
        <v>0</v>
      </c>
      <c r="Q728" s="5" t="str">
        <f t="shared" si="178"/>
        <v>741</v>
      </c>
      <c r="R728" s="6" t="str">
        <f t="shared" si="179"/>
        <v>Grover</v>
      </c>
      <c r="S728" s="6" t="str">
        <f t="shared" si="180"/>
        <v>Eaton</v>
      </c>
      <c r="T728" s="6" t="str">
        <f t="shared" si="181"/>
        <v>Mr</v>
      </c>
      <c r="U728" s="6" t="str">
        <f t="shared" si="182"/>
        <v>M</v>
      </c>
      <c r="V728" s="6" t="str">
        <f t="shared" si="183"/>
        <v>60</v>
      </c>
      <c r="W728" s="6" t="str">
        <f t="shared" si="184"/>
        <v>Butler Terrace</v>
      </c>
      <c r="X728" s="6" t="str">
        <f t="shared" si="185"/>
        <v>ce</v>
      </c>
      <c r="Y728" s="6" t="str">
        <f t="shared" si="186"/>
        <v>Butler Terrace</v>
      </c>
      <c r="Z728" s="6" t="str">
        <f t="shared" si="187"/>
        <v>Aughnacloy</v>
      </c>
      <c r="AA728" s="6" t="str">
        <f t="shared" si="188"/>
        <v>NR</v>
      </c>
      <c r="AB728" s="7" t="str">
        <f t="shared" si="189"/>
        <v>44238</v>
      </c>
      <c r="AC728" s="6" t="str">
        <f t="shared" si="190"/>
        <v>70</v>
      </c>
      <c r="AD728" s="6" t="str">
        <f t="shared" si="191"/>
        <v>A1</v>
      </c>
      <c r="AE728" s="8" t="str">
        <f t="shared" si="192"/>
        <v/>
      </c>
    </row>
    <row r="729" spans="1:31" x14ac:dyDescent="0.25">
      <c r="A729" s="9">
        <v>742</v>
      </c>
      <c r="B729" s="10" t="s">
        <v>2570</v>
      </c>
      <c r="C729" s="10" t="s">
        <v>2571</v>
      </c>
      <c r="D729" s="10" t="s">
        <v>49</v>
      </c>
      <c r="E729" s="10" t="s">
        <v>16</v>
      </c>
      <c r="F729" s="10">
        <v>60</v>
      </c>
      <c r="G729" s="10" t="s">
        <v>2572</v>
      </c>
      <c r="H729" s="10" t="s">
        <v>2573</v>
      </c>
      <c r="I729" s="10" t="s">
        <v>32</v>
      </c>
      <c r="J729" s="11">
        <v>44131</v>
      </c>
      <c r="K729" s="10">
        <v>58</v>
      </c>
      <c r="L729" s="10" t="s">
        <v>33</v>
      </c>
      <c r="M729" s="12"/>
      <c r="O729">
        <f t="shared" si="193"/>
        <v>0</v>
      </c>
      <c r="Q729" s="9" t="str">
        <f t="shared" si="178"/>
        <v>742</v>
      </c>
      <c r="R729" s="10" t="str">
        <f t="shared" si="179"/>
        <v>Mable</v>
      </c>
      <c r="S729" s="10" t="str">
        <f t="shared" si="180"/>
        <v>Rankin</v>
      </c>
      <c r="T729" s="10" t="str">
        <f t="shared" si="181"/>
        <v>Miss</v>
      </c>
      <c r="U729" s="10" t="str">
        <f t="shared" si="182"/>
        <v>F</v>
      </c>
      <c r="V729" s="10" t="str">
        <f t="shared" si="183"/>
        <v>60</v>
      </c>
      <c r="W729" s="10" t="str">
        <f t="shared" si="184"/>
        <v>Buttermere Close</v>
      </c>
      <c r="X729" s="10" t="str">
        <f t="shared" si="185"/>
        <v>se</v>
      </c>
      <c r="Y729" s="10" t="str">
        <f t="shared" si="186"/>
        <v>Buttermere Close</v>
      </c>
      <c r="Z729" s="10" t="str">
        <f t="shared" si="187"/>
        <v>Walkerburn</v>
      </c>
      <c r="AA729" s="10" t="str">
        <f t="shared" si="188"/>
        <v>WC</v>
      </c>
      <c r="AB729" s="11" t="str">
        <f t="shared" si="189"/>
        <v>44131</v>
      </c>
      <c r="AC729" s="10" t="str">
        <f t="shared" si="190"/>
        <v>58</v>
      </c>
      <c r="AD729" s="10" t="str">
        <f t="shared" si="191"/>
        <v>A3</v>
      </c>
      <c r="AE729" s="12" t="str">
        <f t="shared" si="192"/>
        <v/>
      </c>
    </row>
    <row r="730" spans="1:31" x14ac:dyDescent="0.25">
      <c r="A730" s="5">
        <v>743</v>
      </c>
      <c r="B730" s="6" t="s">
        <v>2574</v>
      </c>
      <c r="C730" s="6" t="s">
        <v>2575</v>
      </c>
      <c r="D730" s="6" t="s">
        <v>28</v>
      </c>
      <c r="E730" s="6" t="s">
        <v>29</v>
      </c>
      <c r="F730" s="6">
        <v>60</v>
      </c>
      <c r="G730" s="6" t="s">
        <v>2576</v>
      </c>
      <c r="H730" s="6" t="s">
        <v>2577</v>
      </c>
      <c r="I730" s="6" t="s">
        <v>122</v>
      </c>
      <c r="J730" s="7">
        <v>44382</v>
      </c>
      <c r="K730" s="6">
        <v>81</v>
      </c>
      <c r="L730" s="6" t="s">
        <v>44</v>
      </c>
      <c r="M730" s="8"/>
      <c r="O730">
        <f t="shared" si="193"/>
        <v>0</v>
      </c>
      <c r="Q730" s="5" t="str">
        <f t="shared" si="178"/>
        <v>743</v>
      </c>
      <c r="R730" s="6" t="str">
        <f t="shared" si="179"/>
        <v>Ferdinand</v>
      </c>
      <c r="S730" s="6" t="str">
        <f t="shared" si="180"/>
        <v>Crabtree</v>
      </c>
      <c r="T730" s="6" t="str">
        <f t="shared" si="181"/>
        <v>Mr</v>
      </c>
      <c r="U730" s="6" t="str">
        <f t="shared" si="182"/>
        <v>M</v>
      </c>
      <c r="V730" s="6" t="str">
        <f t="shared" si="183"/>
        <v>60</v>
      </c>
      <c r="W730" s="6" t="str">
        <f t="shared" si="184"/>
        <v>Buxton Street</v>
      </c>
      <c r="X730" s="6" t="str">
        <f t="shared" si="185"/>
        <v>et</v>
      </c>
      <c r="Y730" s="6" t="str">
        <f t="shared" si="186"/>
        <v>Buxton Street</v>
      </c>
      <c r="Z730" s="6" t="str">
        <f t="shared" si="187"/>
        <v>Lochwinnoch</v>
      </c>
      <c r="AA730" s="6" t="str">
        <f t="shared" si="188"/>
        <v>WN</v>
      </c>
      <c r="AB730" s="7" t="str">
        <f t="shared" si="189"/>
        <v>44382</v>
      </c>
      <c r="AC730" s="6" t="str">
        <f t="shared" si="190"/>
        <v>81</v>
      </c>
      <c r="AD730" s="6" t="str">
        <f t="shared" si="191"/>
        <v>D</v>
      </c>
      <c r="AE730" s="8" t="str">
        <f t="shared" si="192"/>
        <v/>
      </c>
    </row>
    <row r="731" spans="1:31" x14ac:dyDescent="0.25">
      <c r="A731" s="9">
        <v>744</v>
      </c>
      <c r="B731" s="10" t="s">
        <v>2578</v>
      </c>
      <c r="C731" s="10" t="s">
        <v>2579</v>
      </c>
      <c r="D731" s="10" t="s">
        <v>15</v>
      </c>
      <c r="E731" s="10" t="s">
        <v>16</v>
      </c>
      <c r="F731" s="10">
        <v>90</v>
      </c>
      <c r="G731" s="10" t="s">
        <v>2580</v>
      </c>
      <c r="H731" s="10" t="s">
        <v>2581</v>
      </c>
      <c r="I731" s="10" t="s">
        <v>38</v>
      </c>
      <c r="J731" s="11">
        <v>43853</v>
      </c>
      <c r="K731" s="10">
        <v>72</v>
      </c>
      <c r="L731" s="10" t="s">
        <v>157</v>
      </c>
      <c r="M731" s="12"/>
      <c r="O731">
        <f t="shared" si="193"/>
        <v>0</v>
      </c>
      <c r="Q731" s="9" t="str">
        <f t="shared" si="178"/>
        <v>744</v>
      </c>
      <c r="R731" s="10" t="str">
        <f t="shared" si="179"/>
        <v>Vannessa</v>
      </c>
      <c r="S731" s="10" t="str">
        <f t="shared" si="180"/>
        <v>Mathis</v>
      </c>
      <c r="T731" s="10" t="str">
        <f t="shared" si="181"/>
        <v>Mrs</v>
      </c>
      <c r="U731" s="10" t="str">
        <f t="shared" si="182"/>
        <v>F</v>
      </c>
      <c r="V731" s="10" t="str">
        <f t="shared" si="183"/>
        <v>90</v>
      </c>
      <c r="W731" s="10" t="str">
        <f t="shared" si="184"/>
        <v>Byam Street</v>
      </c>
      <c r="X731" s="10" t="str">
        <f t="shared" si="185"/>
        <v>et</v>
      </c>
      <c r="Y731" s="10" t="str">
        <f t="shared" si="186"/>
        <v>Byam Street</v>
      </c>
      <c r="Z731" s="10" t="str">
        <f t="shared" si="187"/>
        <v>Dollar</v>
      </c>
      <c r="AA731" s="10" t="str">
        <f t="shared" si="188"/>
        <v>RM</v>
      </c>
      <c r="AB731" s="11" t="str">
        <f t="shared" si="189"/>
        <v>43853</v>
      </c>
      <c r="AC731" s="10" t="str">
        <f t="shared" si="190"/>
        <v>72</v>
      </c>
      <c r="AD731" s="10" t="str">
        <f t="shared" si="191"/>
        <v>C3</v>
      </c>
      <c r="AE731" s="12" t="str">
        <f t="shared" si="192"/>
        <v/>
      </c>
    </row>
    <row r="732" spans="1:31" x14ac:dyDescent="0.25">
      <c r="A732" s="5">
        <v>745</v>
      </c>
      <c r="B732" s="6" t="s">
        <v>305</v>
      </c>
      <c r="C732" s="6" t="s">
        <v>2543</v>
      </c>
      <c r="D732" s="6" t="s">
        <v>15</v>
      </c>
      <c r="E732" s="6" t="s">
        <v>16</v>
      </c>
      <c r="F732" s="6">
        <v>60</v>
      </c>
      <c r="G732" s="6" t="s">
        <v>2582</v>
      </c>
      <c r="H732" s="6" t="s">
        <v>137</v>
      </c>
      <c r="I732" s="6" t="s">
        <v>2583</v>
      </c>
      <c r="J732" s="7">
        <v>43882</v>
      </c>
      <c r="K732" s="6">
        <v>26</v>
      </c>
      <c r="L732" s="6" t="s">
        <v>52</v>
      </c>
      <c r="M732" s="8"/>
      <c r="O732">
        <f t="shared" si="193"/>
        <v>0</v>
      </c>
      <c r="Q732" s="5" t="str">
        <f t="shared" si="178"/>
        <v>745</v>
      </c>
      <c r="R732" s="6" t="str">
        <f t="shared" si="179"/>
        <v>Temeka</v>
      </c>
      <c r="S732" s="6" t="str">
        <f t="shared" si="180"/>
        <v>Easley</v>
      </c>
      <c r="T732" s="6" t="str">
        <f t="shared" si="181"/>
        <v>Mrs</v>
      </c>
      <c r="U732" s="6" t="str">
        <f t="shared" si="182"/>
        <v>F</v>
      </c>
      <c r="V732" s="6" t="str">
        <f t="shared" si="183"/>
        <v>60</v>
      </c>
      <c r="W732" s="6" t="str">
        <f t="shared" si="184"/>
        <v>Bywell Place</v>
      </c>
      <c r="X732" s="6" t="str">
        <f t="shared" si="185"/>
        <v>ce</v>
      </c>
      <c r="Y732" s="6" t="str">
        <f t="shared" si="186"/>
        <v>Bywell Place</v>
      </c>
      <c r="Z732" s="6" t="str">
        <f t="shared" si="187"/>
        <v>Alston</v>
      </c>
      <c r="AA732" s="6" t="str">
        <f t="shared" si="188"/>
        <v>SO</v>
      </c>
      <c r="AB732" s="7" t="str">
        <f t="shared" si="189"/>
        <v>43882</v>
      </c>
      <c r="AC732" s="6" t="str">
        <f t="shared" si="190"/>
        <v>26</v>
      </c>
      <c r="AD732" s="6" t="str">
        <f t="shared" si="191"/>
        <v>A1</v>
      </c>
      <c r="AE732" s="8" t="str">
        <f t="shared" si="192"/>
        <v/>
      </c>
    </row>
    <row r="733" spans="1:31" x14ac:dyDescent="0.25">
      <c r="A733" s="9">
        <v>746</v>
      </c>
      <c r="B733" s="10" t="s">
        <v>247</v>
      </c>
      <c r="C733" s="10" t="s">
        <v>2584</v>
      </c>
      <c r="D733" s="10" t="s">
        <v>28</v>
      </c>
      <c r="E733" s="10" t="s">
        <v>29</v>
      </c>
      <c r="F733" s="10">
        <v>60</v>
      </c>
      <c r="G733" s="10" t="s">
        <v>2585</v>
      </c>
      <c r="H733" s="10" t="s">
        <v>899</v>
      </c>
      <c r="I733" s="10" t="s">
        <v>32</v>
      </c>
      <c r="J733" s="11">
        <v>44137</v>
      </c>
      <c r="K733" s="10">
        <v>11</v>
      </c>
      <c r="L733" s="10" t="s">
        <v>68</v>
      </c>
      <c r="M733" s="12"/>
      <c r="O733">
        <f t="shared" si="193"/>
        <v>0</v>
      </c>
      <c r="Q733" s="9" t="str">
        <f t="shared" si="178"/>
        <v>746</v>
      </c>
      <c r="R733" s="10" t="str">
        <f t="shared" si="179"/>
        <v>Jason</v>
      </c>
      <c r="S733" s="10" t="str">
        <f t="shared" si="180"/>
        <v>Wagner</v>
      </c>
      <c r="T733" s="10" t="str">
        <f t="shared" si="181"/>
        <v>Mr</v>
      </c>
      <c r="U733" s="10" t="str">
        <f t="shared" si="182"/>
        <v>M</v>
      </c>
      <c r="V733" s="10" t="str">
        <f t="shared" si="183"/>
        <v>60</v>
      </c>
      <c r="W733" s="10" t="str">
        <f t="shared" si="184"/>
        <v>Caddington Road</v>
      </c>
      <c r="X733" s="10" t="str">
        <f t="shared" si="185"/>
        <v>ad</v>
      </c>
      <c r="Y733" s="10" t="str">
        <f t="shared" si="186"/>
        <v>Caddington Road</v>
      </c>
      <c r="Z733" s="10" t="str">
        <f t="shared" si="187"/>
        <v>Strome Ferry</v>
      </c>
      <c r="AA733" s="10" t="str">
        <f t="shared" si="188"/>
        <v>WC</v>
      </c>
      <c r="AB733" s="11" t="str">
        <f t="shared" si="189"/>
        <v>44137</v>
      </c>
      <c r="AC733" s="10" t="str">
        <f t="shared" si="190"/>
        <v>11</v>
      </c>
      <c r="AD733" s="10" t="str">
        <f t="shared" si="191"/>
        <v>A2</v>
      </c>
      <c r="AE733" s="12" t="str">
        <f t="shared" si="192"/>
        <v/>
      </c>
    </row>
    <row r="734" spans="1:31" x14ac:dyDescent="0.25">
      <c r="A734" s="5">
        <v>747</v>
      </c>
      <c r="B734" s="6" t="s">
        <v>2586</v>
      </c>
      <c r="C734" s="6" t="s">
        <v>2587</v>
      </c>
      <c r="D734" s="6" t="s">
        <v>49</v>
      </c>
      <c r="E734" s="6" t="s">
        <v>16</v>
      </c>
      <c r="F734" s="6">
        <v>90</v>
      </c>
      <c r="G734" s="6" t="s">
        <v>2588</v>
      </c>
      <c r="H734" s="6" t="s">
        <v>2589</v>
      </c>
      <c r="I734" s="6" t="s">
        <v>25</v>
      </c>
      <c r="J734" s="7">
        <v>44496</v>
      </c>
      <c r="K734" s="6">
        <v>9</v>
      </c>
      <c r="L734" s="6" t="s">
        <v>78</v>
      </c>
      <c r="M734" s="8"/>
      <c r="O734">
        <f t="shared" si="193"/>
        <v>0</v>
      </c>
      <c r="Q734" s="5" t="str">
        <f t="shared" si="178"/>
        <v>747</v>
      </c>
      <c r="R734" s="6" t="str">
        <f t="shared" si="179"/>
        <v>Andera</v>
      </c>
      <c r="S734" s="6" t="str">
        <f t="shared" si="180"/>
        <v>Barber</v>
      </c>
      <c r="T734" s="6" t="str">
        <f t="shared" si="181"/>
        <v>Miss</v>
      </c>
      <c r="U734" s="6" t="str">
        <f t="shared" si="182"/>
        <v>F</v>
      </c>
      <c r="V734" s="6" t="str">
        <f t="shared" si="183"/>
        <v>90</v>
      </c>
      <c r="W734" s="6" t="str">
        <f t="shared" si="184"/>
        <v>Cage Lane</v>
      </c>
      <c r="X734" s="6" t="str">
        <f t="shared" si="185"/>
        <v>ne</v>
      </c>
      <c r="Y734" s="6" t="str">
        <f t="shared" si="186"/>
        <v>Cage Lane</v>
      </c>
      <c r="Z734" s="6" t="str">
        <f t="shared" si="187"/>
        <v>Holywood</v>
      </c>
      <c r="AA734" s="6" t="str">
        <f t="shared" si="188"/>
        <v>HG</v>
      </c>
      <c r="AB734" s="7" t="str">
        <f t="shared" si="189"/>
        <v>44496</v>
      </c>
      <c r="AC734" s="6" t="str">
        <f t="shared" si="190"/>
        <v>9</v>
      </c>
      <c r="AD734" s="6" t="str">
        <f t="shared" si="191"/>
        <v>C2</v>
      </c>
      <c r="AE734" s="8" t="str">
        <f t="shared" si="192"/>
        <v/>
      </c>
    </row>
    <row r="735" spans="1:31" x14ac:dyDescent="0.25">
      <c r="A735" s="9">
        <v>748</v>
      </c>
      <c r="B735" s="10" t="s">
        <v>2590</v>
      </c>
      <c r="C735" s="10" t="s">
        <v>2591</v>
      </c>
      <c r="D735" s="10" t="s">
        <v>49</v>
      </c>
      <c r="E735" s="10" t="s">
        <v>16</v>
      </c>
      <c r="F735" s="10">
        <v>30</v>
      </c>
      <c r="G735" s="10" t="s">
        <v>2592</v>
      </c>
      <c r="H735" s="10" t="s">
        <v>2593</v>
      </c>
      <c r="I735" s="10" t="s">
        <v>2594</v>
      </c>
      <c r="J735" s="11">
        <v>43803</v>
      </c>
      <c r="K735" s="10">
        <v>74</v>
      </c>
      <c r="L735" s="10" t="s">
        <v>157</v>
      </c>
      <c r="M735" s="12"/>
      <c r="O735">
        <f t="shared" si="193"/>
        <v>0</v>
      </c>
      <c r="Q735" s="9" t="str">
        <f t="shared" si="178"/>
        <v>748</v>
      </c>
      <c r="R735" s="10" t="str">
        <f t="shared" si="179"/>
        <v>Maya</v>
      </c>
      <c r="S735" s="10" t="str">
        <f t="shared" si="180"/>
        <v>Randolph</v>
      </c>
      <c r="T735" s="10" t="str">
        <f t="shared" si="181"/>
        <v>Miss</v>
      </c>
      <c r="U735" s="10" t="str">
        <f t="shared" si="182"/>
        <v>F</v>
      </c>
      <c r="V735" s="10" t="str">
        <f t="shared" si="183"/>
        <v>30</v>
      </c>
      <c r="W735" s="10" t="str">
        <f t="shared" si="184"/>
        <v>Cairn Avenue</v>
      </c>
      <c r="X735" s="10" t="str">
        <f t="shared" si="185"/>
        <v>ue</v>
      </c>
      <c r="Y735" s="10" t="str">
        <f t="shared" si="186"/>
        <v>Cairn Avenue</v>
      </c>
      <c r="Z735" s="10" t="str">
        <f t="shared" si="187"/>
        <v>Alton</v>
      </c>
      <c r="AA735" s="10" t="str">
        <f t="shared" si="188"/>
        <v>CA</v>
      </c>
      <c r="AB735" s="11" t="str">
        <f t="shared" si="189"/>
        <v>43803</v>
      </c>
      <c r="AC735" s="10" t="str">
        <f t="shared" si="190"/>
        <v>74</v>
      </c>
      <c r="AD735" s="10" t="str">
        <f t="shared" si="191"/>
        <v>C3</v>
      </c>
      <c r="AE735" s="12" t="str">
        <f t="shared" si="192"/>
        <v/>
      </c>
    </row>
    <row r="736" spans="1:31" x14ac:dyDescent="0.25">
      <c r="A736" s="5">
        <v>749</v>
      </c>
      <c r="B736" s="6" t="s">
        <v>2595</v>
      </c>
      <c r="C736" s="6" t="s">
        <v>2596</v>
      </c>
      <c r="D736" s="6" t="s">
        <v>28</v>
      </c>
      <c r="E736" s="6" t="s">
        <v>29</v>
      </c>
      <c r="F736" s="6">
        <v>90</v>
      </c>
      <c r="G736" s="6" t="s">
        <v>2597</v>
      </c>
      <c r="H736" s="6" t="s">
        <v>2598</v>
      </c>
      <c r="I736" s="6" t="s">
        <v>38</v>
      </c>
      <c r="J736" s="7">
        <v>44447</v>
      </c>
      <c r="K736" s="6">
        <v>102</v>
      </c>
      <c r="L736" s="6" t="s">
        <v>68</v>
      </c>
      <c r="M736" s="8"/>
      <c r="O736">
        <f t="shared" si="193"/>
        <v>0</v>
      </c>
      <c r="Q736" s="5" t="str">
        <f t="shared" si="178"/>
        <v>749</v>
      </c>
      <c r="R736" s="6" t="str">
        <f t="shared" si="179"/>
        <v>Marshall</v>
      </c>
      <c r="S736" s="6" t="str">
        <f t="shared" si="180"/>
        <v>Hackett</v>
      </c>
      <c r="T736" s="6" t="str">
        <f t="shared" si="181"/>
        <v>Mr</v>
      </c>
      <c r="U736" s="6" t="str">
        <f t="shared" si="182"/>
        <v>M</v>
      </c>
      <c r="V736" s="6" t="str">
        <f t="shared" si="183"/>
        <v>90</v>
      </c>
      <c r="W736" s="6" t="str">
        <f t="shared" si="184"/>
        <v>Cairns Road</v>
      </c>
      <c r="X736" s="6" t="str">
        <f t="shared" si="185"/>
        <v>ad</v>
      </c>
      <c r="Y736" s="6" t="str">
        <f t="shared" si="186"/>
        <v>Cairns Road</v>
      </c>
      <c r="Z736" s="6" t="str">
        <f t="shared" si="187"/>
        <v>Dunoon</v>
      </c>
      <c r="AA736" s="6" t="str">
        <f t="shared" si="188"/>
        <v>RM</v>
      </c>
      <c r="AB736" s="7" t="str">
        <f t="shared" si="189"/>
        <v>44447</v>
      </c>
      <c r="AC736" s="6" t="str">
        <f t="shared" si="190"/>
        <v>102</v>
      </c>
      <c r="AD736" s="6" t="str">
        <f t="shared" si="191"/>
        <v>A2</v>
      </c>
      <c r="AE736" s="8" t="str">
        <f t="shared" si="192"/>
        <v/>
      </c>
    </row>
    <row r="737" spans="1:31" x14ac:dyDescent="0.25">
      <c r="A737" s="9">
        <v>750</v>
      </c>
      <c r="B737" s="10" t="s">
        <v>1257</v>
      </c>
      <c r="C737" s="10" t="s">
        <v>1149</v>
      </c>
      <c r="D737" s="10" t="s">
        <v>28</v>
      </c>
      <c r="E737" s="10" t="s">
        <v>29</v>
      </c>
      <c r="F737" s="10">
        <v>90</v>
      </c>
      <c r="G737" s="10" t="s">
        <v>2599</v>
      </c>
      <c r="H737" s="10" t="s">
        <v>233</v>
      </c>
      <c r="I737" s="10" t="s">
        <v>144</v>
      </c>
      <c r="J737" s="11">
        <v>44261</v>
      </c>
      <c r="K737" s="10">
        <v>91</v>
      </c>
      <c r="L737" s="10" t="s">
        <v>68</v>
      </c>
      <c r="M737" s="12"/>
      <c r="O737">
        <f t="shared" si="193"/>
        <v>0</v>
      </c>
      <c r="Q737" s="9" t="str">
        <f t="shared" si="178"/>
        <v>750</v>
      </c>
      <c r="R737" s="10" t="str">
        <f t="shared" si="179"/>
        <v>Lesley</v>
      </c>
      <c r="S737" s="10" t="str">
        <f t="shared" si="180"/>
        <v>Morris</v>
      </c>
      <c r="T737" s="10" t="str">
        <f t="shared" si="181"/>
        <v>Mr</v>
      </c>
      <c r="U737" s="10" t="str">
        <f t="shared" si="182"/>
        <v>M</v>
      </c>
      <c r="V737" s="10" t="str">
        <f t="shared" si="183"/>
        <v>90</v>
      </c>
      <c r="W737" s="10" t="str">
        <f t="shared" si="184"/>
        <v>Caistor Park</v>
      </c>
      <c r="X737" s="10" t="str">
        <f t="shared" si="185"/>
        <v>rk</v>
      </c>
      <c r="Y737" s="10" t="str">
        <f t="shared" si="186"/>
        <v>Caistor Park</v>
      </c>
      <c r="Z737" s="10" t="str">
        <f t="shared" si="187"/>
        <v>Harpenden</v>
      </c>
      <c r="AA737" s="10" t="str">
        <f t="shared" si="188"/>
        <v>UB</v>
      </c>
      <c r="AB737" s="11" t="str">
        <f t="shared" si="189"/>
        <v>44261</v>
      </c>
      <c r="AC737" s="10" t="str">
        <f t="shared" si="190"/>
        <v>91</v>
      </c>
      <c r="AD737" s="10" t="str">
        <f t="shared" si="191"/>
        <v>A2</v>
      </c>
      <c r="AE737" s="12" t="str">
        <f t="shared" si="192"/>
        <v/>
      </c>
    </row>
    <row r="738" spans="1:31" x14ac:dyDescent="0.25">
      <c r="A738" s="5">
        <v>751</v>
      </c>
      <c r="B738" s="6" t="s">
        <v>2190</v>
      </c>
      <c r="C738" s="6" t="s">
        <v>74</v>
      </c>
      <c r="D738" s="6" t="s">
        <v>28</v>
      </c>
      <c r="E738" s="6" t="s">
        <v>29</v>
      </c>
      <c r="F738" s="6">
        <v>30</v>
      </c>
      <c r="G738" s="6" t="s">
        <v>2600</v>
      </c>
      <c r="H738" s="6" t="s">
        <v>526</v>
      </c>
      <c r="I738" s="6" t="s">
        <v>122</v>
      </c>
      <c r="J738" s="7">
        <v>44212</v>
      </c>
      <c r="K738" s="6">
        <v>105</v>
      </c>
      <c r="L738" s="6" t="s">
        <v>44</v>
      </c>
      <c r="M738" s="8"/>
      <c r="O738">
        <f t="shared" si="193"/>
        <v>0</v>
      </c>
      <c r="Q738" s="5" t="str">
        <f t="shared" si="178"/>
        <v>751</v>
      </c>
      <c r="R738" s="6" t="str">
        <f t="shared" si="179"/>
        <v>Jake</v>
      </c>
      <c r="S738" s="6" t="str">
        <f t="shared" si="180"/>
        <v>Link</v>
      </c>
      <c r="T738" s="6" t="str">
        <f t="shared" si="181"/>
        <v>Mr</v>
      </c>
      <c r="U738" s="6" t="str">
        <f t="shared" si="182"/>
        <v>M</v>
      </c>
      <c r="V738" s="6" t="str">
        <f t="shared" si="183"/>
        <v>30</v>
      </c>
      <c r="W738" s="6" t="str">
        <f t="shared" si="184"/>
        <v>Caithness Road</v>
      </c>
      <c r="X738" s="6" t="str">
        <f t="shared" si="185"/>
        <v>ad</v>
      </c>
      <c r="Y738" s="6" t="str">
        <f t="shared" si="186"/>
        <v>Caithness Road</v>
      </c>
      <c r="Z738" s="6" t="str">
        <f t="shared" si="187"/>
        <v>Llandudno</v>
      </c>
      <c r="AA738" s="6" t="str">
        <f t="shared" si="188"/>
        <v>WN</v>
      </c>
      <c r="AB738" s="7" t="str">
        <f t="shared" si="189"/>
        <v>44212</v>
      </c>
      <c r="AC738" s="6" t="str">
        <f t="shared" si="190"/>
        <v>105</v>
      </c>
      <c r="AD738" s="6" t="str">
        <f t="shared" si="191"/>
        <v>D</v>
      </c>
      <c r="AE738" s="8" t="str">
        <f t="shared" si="192"/>
        <v/>
      </c>
    </row>
    <row r="739" spans="1:31" x14ac:dyDescent="0.25">
      <c r="A739" s="9">
        <v>752</v>
      </c>
      <c r="B739" s="10" t="s">
        <v>943</v>
      </c>
      <c r="C739" s="10" t="s">
        <v>2601</v>
      </c>
      <c r="D739" s="10" t="s">
        <v>28</v>
      </c>
      <c r="E739" s="10" t="s">
        <v>29</v>
      </c>
      <c r="F739" s="10">
        <v>30</v>
      </c>
      <c r="G739" s="10" t="s">
        <v>2602</v>
      </c>
      <c r="H739" s="10" t="s">
        <v>2603</v>
      </c>
      <c r="I739" s="10" t="s">
        <v>32</v>
      </c>
      <c r="J739" s="11">
        <v>44175</v>
      </c>
      <c r="K739" s="10">
        <v>92</v>
      </c>
      <c r="L739" s="10" t="s">
        <v>157</v>
      </c>
      <c r="M739" s="12"/>
      <c r="O739">
        <f t="shared" si="193"/>
        <v>0</v>
      </c>
      <c r="Q739" s="9" t="str">
        <f t="shared" si="178"/>
        <v>752</v>
      </c>
      <c r="R739" s="10" t="str">
        <f t="shared" si="179"/>
        <v>Sheldon</v>
      </c>
      <c r="S739" s="10" t="str">
        <f t="shared" si="180"/>
        <v>Mcneill</v>
      </c>
      <c r="T739" s="10" t="str">
        <f t="shared" si="181"/>
        <v>Mr</v>
      </c>
      <c r="U739" s="10" t="str">
        <f t="shared" si="182"/>
        <v>M</v>
      </c>
      <c r="V739" s="10" t="str">
        <f t="shared" si="183"/>
        <v>30</v>
      </c>
      <c r="W739" s="10" t="str">
        <f t="shared" si="184"/>
        <v>Caldecot Road</v>
      </c>
      <c r="X739" s="10" t="str">
        <f t="shared" si="185"/>
        <v>ad</v>
      </c>
      <c r="Y739" s="10" t="str">
        <f t="shared" si="186"/>
        <v>Caldecot Road</v>
      </c>
      <c r="Z739" s="10" t="str">
        <f t="shared" si="187"/>
        <v>Ullapool</v>
      </c>
      <c r="AA739" s="10" t="str">
        <f t="shared" si="188"/>
        <v>WC</v>
      </c>
      <c r="AB739" s="11" t="str">
        <f t="shared" si="189"/>
        <v>44175</v>
      </c>
      <c r="AC739" s="10" t="str">
        <f t="shared" si="190"/>
        <v>92</v>
      </c>
      <c r="AD739" s="10" t="str">
        <f t="shared" si="191"/>
        <v>C3</v>
      </c>
      <c r="AE739" s="12" t="str">
        <f t="shared" si="192"/>
        <v/>
      </c>
    </row>
    <row r="740" spans="1:31" x14ac:dyDescent="0.25">
      <c r="A740" s="5">
        <v>753</v>
      </c>
      <c r="B740" s="6" t="s">
        <v>2604</v>
      </c>
      <c r="C740" s="6" t="s">
        <v>1853</v>
      </c>
      <c r="D740" s="6" t="s">
        <v>49</v>
      </c>
      <c r="E740" s="6" t="s">
        <v>16</v>
      </c>
      <c r="F740" s="6">
        <v>30</v>
      </c>
      <c r="G740" s="6" t="s">
        <v>2605</v>
      </c>
      <c r="H740" s="6" t="s">
        <v>2606</v>
      </c>
      <c r="I740" s="6" t="s">
        <v>881</v>
      </c>
      <c r="J740" s="7">
        <v>44558</v>
      </c>
      <c r="K740" s="6">
        <v>88</v>
      </c>
      <c r="L740" s="6" t="s">
        <v>39</v>
      </c>
      <c r="M740" s="8"/>
      <c r="O740">
        <f t="shared" si="193"/>
        <v>0</v>
      </c>
      <c r="Q740" s="5" t="str">
        <f t="shared" si="178"/>
        <v>753</v>
      </c>
      <c r="R740" s="6" t="str">
        <f t="shared" si="179"/>
        <v>Shaunna</v>
      </c>
      <c r="S740" s="6" t="str">
        <f t="shared" si="180"/>
        <v>Bledsoe</v>
      </c>
      <c r="T740" s="6" t="str">
        <f t="shared" si="181"/>
        <v>Miss</v>
      </c>
      <c r="U740" s="6" t="str">
        <f t="shared" si="182"/>
        <v>F</v>
      </c>
      <c r="V740" s="6" t="str">
        <f t="shared" si="183"/>
        <v>30</v>
      </c>
      <c r="W740" s="6" t="str">
        <f t="shared" si="184"/>
        <v>Caldwell Terrace</v>
      </c>
      <c r="X740" s="6" t="str">
        <f t="shared" si="185"/>
        <v>ce</v>
      </c>
      <c r="Y740" s="6" t="str">
        <f t="shared" si="186"/>
        <v>Caldwell Terrace</v>
      </c>
      <c r="Z740" s="6" t="str">
        <f t="shared" si="187"/>
        <v>Isle Of Barra</v>
      </c>
      <c r="AA740" s="6" t="str">
        <f t="shared" si="188"/>
        <v>LS</v>
      </c>
      <c r="AB740" s="7" t="str">
        <f t="shared" si="189"/>
        <v>44558</v>
      </c>
      <c r="AC740" s="6" t="str">
        <f t="shared" si="190"/>
        <v>88</v>
      </c>
      <c r="AD740" s="6" t="str">
        <f t="shared" si="191"/>
        <v>C1</v>
      </c>
      <c r="AE740" s="8" t="str">
        <f t="shared" si="192"/>
        <v/>
      </c>
    </row>
    <row r="741" spans="1:31" x14ac:dyDescent="0.25">
      <c r="A741" s="9">
        <v>754</v>
      </c>
      <c r="B741" s="10" t="s">
        <v>2607</v>
      </c>
      <c r="C741" s="10" t="s">
        <v>2608</v>
      </c>
      <c r="D741" s="10" t="s">
        <v>28</v>
      </c>
      <c r="E741" s="10" t="s">
        <v>29</v>
      </c>
      <c r="F741" s="10">
        <v>90</v>
      </c>
      <c r="G741" s="10" t="s">
        <v>2609</v>
      </c>
      <c r="H741" s="10" t="s">
        <v>819</v>
      </c>
      <c r="I741" s="10" t="s">
        <v>185</v>
      </c>
      <c r="J741" s="11">
        <v>43872</v>
      </c>
      <c r="K741" s="10">
        <v>39</v>
      </c>
      <c r="L741" s="10" t="s">
        <v>68</v>
      </c>
      <c r="M741" s="12"/>
      <c r="O741">
        <f t="shared" si="193"/>
        <v>0</v>
      </c>
      <c r="Q741" s="9" t="str">
        <f t="shared" si="178"/>
        <v>754</v>
      </c>
      <c r="R741" s="10" t="str">
        <f t="shared" si="179"/>
        <v>Nathan</v>
      </c>
      <c r="S741" s="10" t="str">
        <f t="shared" si="180"/>
        <v>Cates</v>
      </c>
      <c r="T741" s="10" t="str">
        <f t="shared" si="181"/>
        <v>Mr</v>
      </c>
      <c r="U741" s="10" t="str">
        <f t="shared" si="182"/>
        <v>M</v>
      </c>
      <c r="V741" s="10" t="str">
        <f t="shared" si="183"/>
        <v>90</v>
      </c>
      <c r="W741" s="10" t="str">
        <f t="shared" si="184"/>
        <v>Caletock Way</v>
      </c>
      <c r="X741" s="10" t="str">
        <f t="shared" si="185"/>
        <v>ay</v>
      </c>
      <c r="Y741" s="10" t="str">
        <f t="shared" si="186"/>
        <v>Caletock Way</v>
      </c>
      <c r="Z741" s="10" t="str">
        <f t="shared" si="187"/>
        <v>Gillingham</v>
      </c>
      <c r="AA741" s="10" t="str">
        <f t="shared" si="188"/>
        <v>HX</v>
      </c>
      <c r="AB741" s="11" t="str">
        <f t="shared" si="189"/>
        <v>43872</v>
      </c>
      <c r="AC741" s="10" t="str">
        <f t="shared" si="190"/>
        <v>39</v>
      </c>
      <c r="AD741" s="10" t="str">
        <f t="shared" si="191"/>
        <v>A2</v>
      </c>
      <c r="AE741" s="12" t="str">
        <f t="shared" si="192"/>
        <v/>
      </c>
    </row>
    <row r="742" spans="1:31" x14ac:dyDescent="0.25">
      <c r="A742" s="5">
        <v>755</v>
      </c>
      <c r="B742" s="6" t="s">
        <v>1139</v>
      </c>
      <c r="C742" s="6" t="s">
        <v>59</v>
      </c>
      <c r="D742" s="6" t="s">
        <v>49</v>
      </c>
      <c r="E742" s="6" t="s">
        <v>16</v>
      </c>
      <c r="F742" s="6">
        <v>60</v>
      </c>
      <c r="G742" s="6" t="s">
        <v>2610</v>
      </c>
      <c r="H742" s="6" t="s">
        <v>937</v>
      </c>
      <c r="I742" s="6" t="s">
        <v>32</v>
      </c>
      <c r="J742" s="7">
        <v>44399</v>
      </c>
      <c r="K742" s="6">
        <v>47</v>
      </c>
      <c r="L742" s="6" t="s">
        <v>33</v>
      </c>
      <c r="M742" s="8"/>
      <c r="O742">
        <f t="shared" si="193"/>
        <v>0</v>
      </c>
      <c r="Q742" s="5" t="str">
        <f t="shared" si="178"/>
        <v>755</v>
      </c>
      <c r="R742" s="6" t="str">
        <f t="shared" si="179"/>
        <v>Katia</v>
      </c>
      <c r="S742" s="6" t="str">
        <f t="shared" si="180"/>
        <v>Vincent</v>
      </c>
      <c r="T742" s="6" t="str">
        <f t="shared" si="181"/>
        <v>Miss</v>
      </c>
      <c r="U742" s="6" t="str">
        <f t="shared" si="182"/>
        <v>F</v>
      </c>
      <c r="V742" s="6" t="str">
        <f t="shared" si="183"/>
        <v>60</v>
      </c>
      <c r="W742" s="6" t="str">
        <f t="shared" si="184"/>
        <v>Callcott Street</v>
      </c>
      <c r="X742" s="6" t="str">
        <f t="shared" si="185"/>
        <v>et</v>
      </c>
      <c r="Y742" s="6" t="str">
        <f t="shared" si="186"/>
        <v>Callcott Street</v>
      </c>
      <c r="Z742" s="6" t="str">
        <f t="shared" si="187"/>
        <v>Market Drayton</v>
      </c>
      <c r="AA742" s="6" t="str">
        <f t="shared" si="188"/>
        <v>WC</v>
      </c>
      <c r="AB742" s="7" t="str">
        <f t="shared" si="189"/>
        <v>44399</v>
      </c>
      <c r="AC742" s="6" t="str">
        <f t="shared" si="190"/>
        <v>47</v>
      </c>
      <c r="AD742" s="6" t="str">
        <f t="shared" si="191"/>
        <v>A3</v>
      </c>
      <c r="AE742" s="8" t="str">
        <f t="shared" si="192"/>
        <v/>
      </c>
    </row>
    <row r="743" spans="1:31" x14ac:dyDescent="0.25">
      <c r="A743" s="9">
        <v>756</v>
      </c>
      <c r="B743" s="10" t="s">
        <v>1371</v>
      </c>
      <c r="C743" s="10" t="s">
        <v>1005</v>
      </c>
      <c r="D743" s="10" t="s">
        <v>28</v>
      </c>
      <c r="E743" s="10" t="s">
        <v>29</v>
      </c>
      <c r="F743" s="10">
        <v>30</v>
      </c>
      <c r="G743" s="10" t="s">
        <v>2611</v>
      </c>
      <c r="H743" s="10" t="s">
        <v>2612</v>
      </c>
      <c r="I743" s="10" t="s">
        <v>291</v>
      </c>
      <c r="J743" s="11">
        <v>43750</v>
      </c>
      <c r="K743" s="10">
        <v>16</v>
      </c>
      <c r="L743" s="10" t="s">
        <v>52</v>
      </c>
      <c r="M743" s="12"/>
      <c r="O743">
        <f t="shared" si="193"/>
        <v>0</v>
      </c>
      <c r="Q743" s="9" t="str">
        <f t="shared" si="178"/>
        <v>756</v>
      </c>
      <c r="R743" s="10" t="str">
        <f t="shared" si="179"/>
        <v>Irving</v>
      </c>
      <c r="S743" s="10" t="str">
        <f t="shared" si="180"/>
        <v>Myles</v>
      </c>
      <c r="T743" s="10" t="str">
        <f t="shared" si="181"/>
        <v>Mr</v>
      </c>
      <c r="U743" s="10" t="str">
        <f t="shared" si="182"/>
        <v>M</v>
      </c>
      <c r="V743" s="10" t="str">
        <f t="shared" si="183"/>
        <v>30</v>
      </c>
      <c r="W743" s="10" t="str">
        <f t="shared" si="184"/>
        <v>Calvin Street</v>
      </c>
      <c r="X743" s="10" t="str">
        <f t="shared" si="185"/>
        <v>et</v>
      </c>
      <c r="Y743" s="10" t="str">
        <f t="shared" si="186"/>
        <v>Calvin Street</v>
      </c>
      <c r="Z743" s="10" t="str">
        <f t="shared" si="187"/>
        <v>Iver</v>
      </c>
      <c r="AA743" s="10" t="str">
        <f t="shared" si="188"/>
        <v>HS</v>
      </c>
      <c r="AB743" s="11" t="str">
        <f t="shared" si="189"/>
        <v>43750</v>
      </c>
      <c r="AC743" s="10" t="str">
        <f t="shared" si="190"/>
        <v>16</v>
      </c>
      <c r="AD743" s="10" t="str">
        <f t="shared" si="191"/>
        <v>A1</v>
      </c>
      <c r="AE743" s="12" t="str">
        <f t="shared" si="192"/>
        <v/>
      </c>
    </row>
    <row r="744" spans="1:31" x14ac:dyDescent="0.25">
      <c r="A744" s="5">
        <v>757</v>
      </c>
      <c r="B744" s="6" t="s">
        <v>2613</v>
      </c>
      <c r="C744" s="6" t="s">
        <v>2200</v>
      </c>
      <c r="D744" s="6" t="s">
        <v>49</v>
      </c>
      <c r="E744" s="6" t="s">
        <v>16</v>
      </c>
      <c r="F744" s="6">
        <v>60</v>
      </c>
      <c r="G744" s="6" t="s">
        <v>2611</v>
      </c>
      <c r="H744" s="6" t="s">
        <v>2614</v>
      </c>
      <c r="I744" s="6" t="s">
        <v>32</v>
      </c>
      <c r="J744" s="7">
        <v>43763</v>
      </c>
      <c r="K744" s="6">
        <v>32</v>
      </c>
      <c r="L744" s="6" t="s">
        <v>20</v>
      </c>
      <c r="M744" s="8"/>
      <c r="O744">
        <f t="shared" si="193"/>
        <v>0</v>
      </c>
      <c r="Q744" s="5" t="str">
        <f t="shared" si="178"/>
        <v>757</v>
      </c>
      <c r="R744" s="6" t="str">
        <f t="shared" si="179"/>
        <v>Sonja</v>
      </c>
      <c r="S744" s="6" t="str">
        <f t="shared" si="180"/>
        <v>Pendleton</v>
      </c>
      <c r="T744" s="6" t="str">
        <f t="shared" si="181"/>
        <v>Miss</v>
      </c>
      <c r="U744" s="6" t="str">
        <f t="shared" si="182"/>
        <v>F</v>
      </c>
      <c r="V744" s="6" t="str">
        <f t="shared" si="183"/>
        <v>60</v>
      </c>
      <c r="W744" s="6" t="str">
        <f t="shared" si="184"/>
        <v>Calvin Street</v>
      </c>
      <c r="X744" s="6" t="str">
        <f t="shared" si="185"/>
        <v>et</v>
      </c>
      <c r="Y744" s="6" t="str">
        <f t="shared" si="186"/>
        <v>Calvin Street</v>
      </c>
      <c r="Z744" s="6" t="str">
        <f t="shared" si="187"/>
        <v>Ventnor</v>
      </c>
      <c r="AA744" s="6" t="str">
        <f t="shared" si="188"/>
        <v>WC</v>
      </c>
      <c r="AB744" s="7" t="str">
        <f t="shared" si="189"/>
        <v>43763</v>
      </c>
      <c r="AC744" s="6" t="str">
        <f t="shared" si="190"/>
        <v>32</v>
      </c>
      <c r="AD744" s="6" t="str">
        <f t="shared" si="191"/>
        <v>B</v>
      </c>
      <c r="AE744" s="8" t="str">
        <f t="shared" si="192"/>
        <v/>
      </c>
    </row>
    <row r="745" spans="1:31" x14ac:dyDescent="0.25">
      <c r="A745" s="9">
        <v>758</v>
      </c>
      <c r="B745" s="10" t="s">
        <v>2615</v>
      </c>
      <c r="C745" s="10" t="s">
        <v>589</v>
      </c>
      <c r="D745" s="10" t="s">
        <v>49</v>
      </c>
      <c r="E745" s="10" t="s">
        <v>16</v>
      </c>
      <c r="F745" s="10">
        <v>60</v>
      </c>
      <c r="G745" s="10" t="s">
        <v>2616</v>
      </c>
      <c r="H745" s="10" t="s">
        <v>734</v>
      </c>
      <c r="I745" s="10" t="s">
        <v>38</v>
      </c>
      <c r="J745" s="11">
        <v>43732</v>
      </c>
      <c r="K745" s="10">
        <v>59</v>
      </c>
      <c r="L745" s="10" t="s">
        <v>33</v>
      </c>
      <c r="M745" s="12"/>
      <c r="O745">
        <f t="shared" si="193"/>
        <v>0</v>
      </c>
      <c r="Q745" s="9" t="str">
        <f t="shared" si="178"/>
        <v>758</v>
      </c>
      <c r="R745" s="10" t="str">
        <f t="shared" si="179"/>
        <v>Gail</v>
      </c>
      <c r="S745" s="10" t="str">
        <f t="shared" si="180"/>
        <v>Shipman</v>
      </c>
      <c r="T745" s="10" t="str">
        <f t="shared" si="181"/>
        <v>Miss</v>
      </c>
      <c r="U745" s="10" t="str">
        <f t="shared" si="182"/>
        <v>F</v>
      </c>
      <c r="V745" s="10" t="str">
        <f t="shared" si="183"/>
        <v>60</v>
      </c>
      <c r="W745" s="10" t="str">
        <f t="shared" si="184"/>
        <v>Camberwell Arms</v>
      </c>
      <c r="X745" s="10" t="str">
        <f t="shared" si="185"/>
        <v>ms</v>
      </c>
      <c r="Y745" s="10" t="str">
        <f t="shared" si="186"/>
        <v>Camberwell Arms</v>
      </c>
      <c r="Z745" s="10" t="str">
        <f t="shared" si="187"/>
        <v>Dolgellau</v>
      </c>
      <c r="AA745" s="10" t="str">
        <f t="shared" si="188"/>
        <v>RM</v>
      </c>
      <c r="AB745" s="11" t="str">
        <f t="shared" si="189"/>
        <v>43732</v>
      </c>
      <c r="AC745" s="10" t="str">
        <f t="shared" si="190"/>
        <v>59</v>
      </c>
      <c r="AD745" s="10" t="str">
        <f t="shared" si="191"/>
        <v>A3</v>
      </c>
      <c r="AE745" s="12" t="str">
        <f t="shared" si="192"/>
        <v/>
      </c>
    </row>
    <row r="746" spans="1:31" x14ac:dyDescent="0.25">
      <c r="A746" s="5">
        <v>759</v>
      </c>
      <c r="B746" s="6" t="s">
        <v>2617</v>
      </c>
      <c r="C746" s="6" t="s">
        <v>1206</v>
      </c>
      <c r="D746" s="6" t="s">
        <v>15</v>
      </c>
      <c r="E746" s="6" t="s">
        <v>16</v>
      </c>
      <c r="F746" s="6">
        <v>30</v>
      </c>
      <c r="G746" s="6" t="s">
        <v>2618</v>
      </c>
      <c r="H746" s="6" t="s">
        <v>2619</v>
      </c>
      <c r="I746" s="6" t="s">
        <v>93</v>
      </c>
      <c r="J746" s="7">
        <v>43600</v>
      </c>
      <c r="K746" s="6">
        <v>20</v>
      </c>
      <c r="L746" s="6" t="s">
        <v>68</v>
      </c>
      <c r="M746" s="8"/>
      <c r="O746">
        <f t="shared" si="193"/>
        <v>0</v>
      </c>
      <c r="Q746" s="5" t="str">
        <f t="shared" si="178"/>
        <v>759</v>
      </c>
      <c r="R746" s="6" t="str">
        <f t="shared" si="179"/>
        <v>Niki</v>
      </c>
      <c r="S746" s="6" t="str">
        <f t="shared" si="180"/>
        <v>Forrest</v>
      </c>
      <c r="T746" s="6" t="str">
        <f t="shared" si="181"/>
        <v>Mrs</v>
      </c>
      <c r="U746" s="6" t="str">
        <f t="shared" si="182"/>
        <v>F</v>
      </c>
      <c r="V746" s="6" t="str">
        <f t="shared" si="183"/>
        <v>30</v>
      </c>
      <c r="W746" s="6" t="str">
        <f t="shared" si="184"/>
        <v>Camberwell Grammar</v>
      </c>
      <c r="X746" s="6" t="str">
        <f t="shared" si="185"/>
        <v>ar</v>
      </c>
      <c r="Y746" s="6" t="str">
        <f t="shared" si="186"/>
        <v>Camberwell Grammar</v>
      </c>
      <c r="Z746" s="6" t="str">
        <f t="shared" si="187"/>
        <v>Bucknell</v>
      </c>
      <c r="AA746" s="6" t="str">
        <f t="shared" si="188"/>
        <v>TF</v>
      </c>
      <c r="AB746" s="7" t="str">
        <f t="shared" si="189"/>
        <v>43600</v>
      </c>
      <c r="AC746" s="6" t="str">
        <f t="shared" si="190"/>
        <v>20</v>
      </c>
      <c r="AD746" s="6" t="str">
        <f t="shared" si="191"/>
        <v>A2</v>
      </c>
      <c r="AE746" s="8" t="str">
        <f t="shared" si="192"/>
        <v/>
      </c>
    </row>
    <row r="747" spans="1:31" x14ac:dyDescent="0.25">
      <c r="A747" s="9">
        <v>760</v>
      </c>
      <c r="B747" s="10" t="s">
        <v>2620</v>
      </c>
      <c r="C747" s="10" t="s">
        <v>2621</v>
      </c>
      <c r="D747" s="10" t="s">
        <v>49</v>
      </c>
      <c r="E747" s="10" t="s">
        <v>271</v>
      </c>
      <c r="F747" s="10">
        <v>90</v>
      </c>
      <c r="G747" s="10" t="s">
        <v>2622</v>
      </c>
      <c r="H747" s="10" t="s">
        <v>2623</v>
      </c>
      <c r="I747" s="10" t="s">
        <v>32</v>
      </c>
      <c r="J747" s="11">
        <v>44266</v>
      </c>
      <c r="K747" s="10">
        <v>105</v>
      </c>
      <c r="L747" s="10" t="s">
        <v>52</v>
      </c>
      <c r="M747" s="12"/>
      <c r="O747">
        <f t="shared" si="193"/>
        <v>0</v>
      </c>
      <c r="Q747" s="9" t="str">
        <f t="shared" si="178"/>
        <v>760</v>
      </c>
      <c r="R747" s="10" t="str">
        <f t="shared" si="179"/>
        <v>Anitra</v>
      </c>
      <c r="S747" s="10" t="str">
        <f t="shared" si="180"/>
        <v>Singh</v>
      </c>
      <c r="T747" s="10" t="str">
        <f t="shared" si="181"/>
        <v>Miss</v>
      </c>
      <c r="U747" s="10" t="str">
        <f t="shared" si="182"/>
        <v>F</v>
      </c>
      <c r="V747" s="10" t="str">
        <f t="shared" si="183"/>
        <v>90</v>
      </c>
      <c r="W747" s="10" t="str">
        <f t="shared" si="184"/>
        <v>Camberwell House</v>
      </c>
      <c r="X747" s="10" t="str">
        <f t="shared" si="185"/>
        <v>se</v>
      </c>
      <c r="Y747" s="10" t="str">
        <f t="shared" si="186"/>
        <v>Camberwell House</v>
      </c>
      <c r="Z747" s="10" t="str">
        <f t="shared" si="187"/>
        <v>Nottinghamshire</v>
      </c>
      <c r="AA747" s="10" t="str">
        <f t="shared" si="188"/>
        <v>WC</v>
      </c>
      <c r="AB747" s="11" t="str">
        <f t="shared" si="189"/>
        <v>44266</v>
      </c>
      <c r="AC747" s="10" t="str">
        <f t="shared" si="190"/>
        <v>105</v>
      </c>
      <c r="AD747" s="10" t="str">
        <f t="shared" si="191"/>
        <v>A1</v>
      </c>
      <c r="AE747" s="12" t="str">
        <f t="shared" si="192"/>
        <v/>
      </c>
    </row>
    <row r="748" spans="1:31" x14ac:dyDescent="0.25">
      <c r="A748" s="5">
        <v>761</v>
      </c>
      <c r="B748" s="6" t="s">
        <v>2624</v>
      </c>
      <c r="C748" s="6" t="s">
        <v>2625</v>
      </c>
      <c r="D748" s="6" t="s">
        <v>15</v>
      </c>
      <c r="E748" s="6" t="s">
        <v>16</v>
      </c>
      <c r="F748" s="6">
        <v>90</v>
      </c>
      <c r="G748" s="6" t="s">
        <v>2626</v>
      </c>
      <c r="H748" s="6" t="s">
        <v>2146</v>
      </c>
      <c r="I748" s="6" t="s">
        <v>32</v>
      </c>
      <c r="J748" s="7">
        <v>44410</v>
      </c>
      <c r="K748" s="6">
        <v>44</v>
      </c>
      <c r="L748" s="6" t="s">
        <v>20</v>
      </c>
      <c r="M748" s="8"/>
      <c r="O748">
        <f t="shared" si="193"/>
        <v>0</v>
      </c>
      <c r="Q748" s="5" t="str">
        <f t="shared" si="178"/>
        <v>761</v>
      </c>
      <c r="R748" s="6" t="str">
        <f t="shared" si="179"/>
        <v>Penelope</v>
      </c>
      <c r="S748" s="6" t="str">
        <f t="shared" si="180"/>
        <v>Steele</v>
      </c>
      <c r="T748" s="6" t="str">
        <f t="shared" si="181"/>
        <v>Mrs</v>
      </c>
      <c r="U748" s="6" t="str">
        <f t="shared" si="182"/>
        <v>F</v>
      </c>
      <c r="V748" s="6" t="str">
        <f t="shared" si="183"/>
        <v>90</v>
      </c>
      <c r="W748" s="6" t="str">
        <f t="shared" si="184"/>
        <v>Cambrian Green</v>
      </c>
      <c r="X748" s="6" t="str">
        <f t="shared" si="185"/>
        <v>en</v>
      </c>
      <c r="Y748" s="6" t="str">
        <f t="shared" si="186"/>
        <v>Cambrian Green</v>
      </c>
      <c r="Z748" s="6" t="str">
        <f t="shared" si="187"/>
        <v>Newbridge</v>
      </c>
      <c r="AA748" s="6" t="str">
        <f t="shared" si="188"/>
        <v>WC</v>
      </c>
      <c r="AB748" s="7" t="str">
        <f t="shared" si="189"/>
        <v>44410</v>
      </c>
      <c r="AC748" s="6" t="str">
        <f t="shared" si="190"/>
        <v>44</v>
      </c>
      <c r="AD748" s="6" t="str">
        <f t="shared" si="191"/>
        <v>B</v>
      </c>
      <c r="AE748" s="8" t="str">
        <f t="shared" si="192"/>
        <v/>
      </c>
    </row>
    <row r="749" spans="1:31" x14ac:dyDescent="0.25">
      <c r="A749" s="9">
        <v>762</v>
      </c>
      <c r="B749" s="10" t="s">
        <v>2595</v>
      </c>
      <c r="C749" s="10" t="s">
        <v>2627</v>
      </c>
      <c r="D749" s="10" t="s">
        <v>28</v>
      </c>
      <c r="E749" s="10" t="s">
        <v>29</v>
      </c>
      <c r="F749" s="10">
        <v>90</v>
      </c>
      <c r="G749" s="10" t="s">
        <v>2628</v>
      </c>
      <c r="H749" s="10" t="s">
        <v>2052</v>
      </c>
      <c r="I749" s="10" t="s">
        <v>185</v>
      </c>
      <c r="J749" s="11">
        <v>43664</v>
      </c>
      <c r="K749" s="10">
        <v>36</v>
      </c>
      <c r="L749" s="10" t="s">
        <v>78</v>
      </c>
      <c r="M749" s="12"/>
      <c r="O749">
        <f t="shared" si="193"/>
        <v>0</v>
      </c>
      <c r="Q749" s="9" t="str">
        <f t="shared" si="178"/>
        <v>762</v>
      </c>
      <c r="R749" s="10" t="str">
        <f t="shared" si="179"/>
        <v>Marshall</v>
      </c>
      <c r="S749" s="10" t="str">
        <f t="shared" si="180"/>
        <v>Gardner</v>
      </c>
      <c r="T749" s="10" t="str">
        <f t="shared" si="181"/>
        <v>Mr</v>
      </c>
      <c r="U749" s="10" t="str">
        <f t="shared" si="182"/>
        <v>M</v>
      </c>
      <c r="V749" s="10" t="str">
        <f t="shared" si="183"/>
        <v>90</v>
      </c>
      <c r="W749" s="10" t="str">
        <f t="shared" si="184"/>
        <v>Cambridge Green</v>
      </c>
      <c r="X749" s="10" t="str">
        <f t="shared" si="185"/>
        <v>en</v>
      </c>
      <c r="Y749" s="10" t="str">
        <f t="shared" si="186"/>
        <v>Cambridge Green</v>
      </c>
      <c r="Z749" s="10" t="str">
        <f t="shared" si="187"/>
        <v>Ferryhill</v>
      </c>
      <c r="AA749" s="10" t="str">
        <f t="shared" si="188"/>
        <v>HX</v>
      </c>
      <c r="AB749" s="11" t="str">
        <f t="shared" si="189"/>
        <v>43664</v>
      </c>
      <c r="AC749" s="10" t="str">
        <f t="shared" si="190"/>
        <v>36</v>
      </c>
      <c r="AD749" s="10" t="str">
        <f t="shared" si="191"/>
        <v>C2</v>
      </c>
      <c r="AE749" s="12" t="str">
        <f t="shared" si="192"/>
        <v/>
      </c>
    </row>
    <row r="750" spans="1:31" x14ac:dyDescent="0.25">
      <c r="A750" s="5">
        <v>763</v>
      </c>
      <c r="B750" s="6" t="s">
        <v>2629</v>
      </c>
      <c r="C750" s="6" t="s">
        <v>2630</v>
      </c>
      <c r="D750" s="6" t="s">
        <v>28</v>
      </c>
      <c r="E750" s="6" t="s">
        <v>29</v>
      </c>
      <c r="F750" s="6">
        <v>90</v>
      </c>
      <c r="G750" s="6" t="s">
        <v>2631</v>
      </c>
      <c r="H750" s="6" t="s">
        <v>1598</v>
      </c>
      <c r="I750" s="6" t="s">
        <v>32</v>
      </c>
      <c r="J750" s="7">
        <v>44367</v>
      </c>
      <c r="K750" s="6">
        <v>18</v>
      </c>
      <c r="L750" s="6" t="s">
        <v>68</v>
      </c>
      <c r="M750" s="8"/>
      <c r="O750">
        <f t="shared" si="193"/>
        <v>0</v>
      </c>
      <c r="Q750" s="5" t="str">
        <f t="shared" si="178"/>
        <v>763</v>
      </c>
      <c r="R750" s="6" t="str">
        <f t="shared" si="179"/>
        <v>Donnell</v>
      </c>
      <c r="S750" s="6" t="str">
        <f t="shared" si="180"/>
        <v>Horn</v>
      </c>
      <c r="T750" s="6" t="str">
        <f t="shared" si="181"/>
        <v>Mr</v>
      </c>
      <c r="U750" s="6" t="str">
        <f t="shared" si="182"/>
        <v>M</v>
      </c>
      <c r="V750" s="6" t="str">
        <f t="shared" si="183"/>
        <v>90</v>
      </c>
      <c r="W750" s="6" t="str">
        <f t="shared" si="184"/>
        <v>Cambridge Place</v>
      </c>
      <c r="X750" s="6" t="str">
        <f t="shared" si="185"/>
        <v>ce</v>
      </c>
      <c r="Y750" s="6" t="str">
        <f t="shared" si="186"/>
        <v>Cambridge Place</v>
      </c>
      <c r="Z750" s="6" t="str">
        <f t="shared" si="187"/>
        <v>Montacute</v>
      </c>
      <c r="AA750" s="6" t="str">
        <f t="shared" si="188"/>
        <v>WC</v>
      </c>
      <c r="AB750" s="7" t="str">
        <f t="shared" si="189"/>
        <v>44367</v>
      </c>
      <c r="AC750" s="6" t="str">
        <f t="shared" si="190"/>
        <v>18</v>
      </c>
      <c r="AD750" s="6" t="str">
        <f t="shared" si="191"/>
        <v>A2</v>
      </c>
      <c r="AE750" s="8" t="str">
        <f t="shared" si="192"/>
        <v/>
      </c>
    </row>
    <row r="751" spans="1:31" x14ac:dyDescent="0.25">
      <c r="A751" s="9">
        <v>764</v>
      </c>
      <c r="B751" s="10" t="s">
        <v>2632</v>
      </c>
      <c r="C751" s="10" t="s">
        <v>2633</v>
      </c>
      <c r="D751" s="10" t="s">
        <v>15</v>
      </c>
      <c r="E751" s="10" t="s">
        <v>16</v>
      </c>
      <c r="F751" s="10">
        <v>30</v>
      </c>
      <c r="G751" s="10" t="s">
        <v>2634</v>
      </c>
      <c r="H751" s="10" t="s">
        <v>2635</v>
      </c>
      <c r="I751" s="10" t="s">
        <v>32</v>
      </c>
      <c r="J751" s="11">
        <v>44045</v>
      </c>
      <c r="K751" s="10">
        <v>71</v>
      </c>
      <c r="L751" s="10" t="s">
        <v>62</v>
      </c>
      <c r="M751" s="12"/>
      <c r="O751">
        <f t="shared" si="193"/>
        <v>0</v>
      </c>
      <c r="Q751" s="9" t="str">
        <f t="shared" si="178"/>
        <v>764</v>
      </c>
      <c r="R751" s="10" t="str">
        <f t="shared" si="179"/>
        <v>Lavern</v>
      </c>
      <c r="S751" s="10" t="str">
        <f t="shared" si="180"/>
        <v>West</v>
      </c>
      <c r="T751" s="10" t="str">
        <f t="shared" si="181"/>
        <v>Mrs</v>
      </c>
      <c r="U751" s="10" t="str">
        <f t="shared" si="182"/>
        <v>F</v>
      </c>
      <c r="V751" s="10" t="str">
        <f t="shared" si="183"/>
        <v>30</v>
      </c>
      <c r="W751" s="10" t="str">
        <f t="shared" si="184"/>
        <v>Camden Alms</v>
      </c>
      <c r="X751" s="10" t="str">
        <f t="shared" si="185"/>
        <v>ms</v>
      </c>
      <c r="Y751" s="10" t="str">
        <f t="shared" si="186"/>
        <v>Camden Alms</v>
      </c>
      <c r="Z751" s="10" t="str">
        <f t="shared" si="187"/>
        <v>Stanford-Le-Hope</v>
      </c>
      <c r="AA751" s="10" t="str">
        <f t="shared" si="188"/>
        <v>WC</v>
      </c>
      <c r="AB751" s="11" t="str">
        <f t="shared" si="189"/>
        <v>44045</v>
      </c>
      <c r="AC751" s="10" t="str">
        <f t="shared" si="190"/>
        <v>71</v>
      </c>
      <c r="AD751" s="10" t="str">
        <f t="shared" si="191"/>
        <v>C4</v>
      </c>
      <c r="AE751" s="12" t="str">
        <f t="shared" si="192"/>
        <v/>
      </c>
    </row>
    <row r="752" spans="1:31" x14ac:dyDescent="0.25">
      <c r="A752" s="5">
        <v>765</v>
      </c>
      <c r="B752" s="6" t="s">
        <v>2636</v>
      </c>
      <c r="C752" s="6" t="s">
        <v>2637</v>
      </c>
      <c r="D752" s="6" t="s">
        <v>49</v>
      </c>
      <c r="E752" s="6" t="s">
        <v>16</v>
      </c>
      <c r="F752" s="6">
        <v>60</v>
      </c>
      <c r="G752" s="6" t="s">
        <v>2638</v>
      </c>
      <c r="H752" s="6" t="s">
        <v>2639</v>
      </c>
      <c r="I752" s="6" t="s">
        <v>32</v>
      </c>
      <c r="J752" s="7">
        <v>44226</v>
      </c>
      <c r="K752" s="6">
        <v>85</v>
      </c>
      <c r="L752" s="6" t="s">
        <v>33</v>
      </c>
      <c r="M752" s="8"/>
      <c r="O752">
        <f t="shared" si="193"/>
        <v>0</v>
      </c>
      <c r="Q752" s="5" t="str">
        <f t="shared" si="178"/>
        <v>765</v>
      </c>
      <c r="R752" s="6" t="str">
        <f t="shared" si="179"/>
        <v>Viki</v>
      </c>
      <c r="S752" s="6" t="str">
        <f t="shared" si="180"/>
        <v>Leon</v>
      </c>
      <c r="T752" s="6" t="str">
        <f t="shared" si="181"/>
        <v>Miss</v>
      </c>
      <c r="U752" s="6" t="str">
        <f t="shared" si="182"/>
        <v>F</v>
      </c>
      <c r="V752" s="6" t="str">
        <f t="shared" si="183"/>
        <v>60</v>
      </c>
      <c r="W752" s="6" t="str">
        <f t="shared" si="184"/>
        <v>Camden Almshouse</v>
      </c>
      <c r="X752" s="6" t="str">
        <f t="shared" si="185"/>
        <v>se</v>
      </c>
      <c r="Y752" s="6" t="str">
        <f t="shared" si="186"/>
        <v>Camden Almshouse</v>
      </c>
      <c r="Z752" s="6" t="str">
        <f t="shared" si="187"/>
        <v>Magherafelt</v>
      </c>
      <c r="AA752" s="6" t="str">
        <f t="shared" si="188"/>
        <v>WC</v>
      </c>
      <c r="AB752" s="7" t="str">
        <f t="shared" si="189"/>
        <v>44226</v>
      </c>
      <c r="AC752" s="6" t="str">
        <f t="shared" si="190"/>
        <v>85</v>
      </c>
      <c r="AD752" s="6" t="str">
        <f t="shared" si="191"/>
        <v>A3</v>
      </c>
      <c r="AE752" s="8" t="str">
        <f t="shared" si="192"/>
        <v/>
      </c>
    </row>
    <row r="753" spans="1:31" x14ac:dyDescent="0.25">
      <c r="A753" s="9">
        <v>766</v>
      </c>
      <c r="B753" s="10" t="s">
        <v>2316</v>
      </c>
      <c r="C753" s="10" t="s">
        <v>2640</v>
      </c>
      <c r="D753" s="10" t="s">
        <v>90</v>
      </c>
      <c r="E753" s="10" t="s">
        <v>16</v>
      </c>
      <c r="F753" s="10">
        <v>90</v>
      </c>
      <c r="G753" s="10" t="s">
        <v>2641</v>
      </c>
      <c r="H753" s="10" t="s">
        <v>273</v>
      </c>
      <c r="I753" s="10" t="s">
        <v>32</v>
      </c>
      <c r="J753" s="11">
        <v>44331</v>
      </c>
      <c r="K753" s="10">
        <v>66</v>
      </c>
      <c r="L753" s="10" t="s">
        <v>99</v>
      </c>
      <c r="M753" s="12"/>
      <c r="O753">
        <f t="shared" si="193"/>
        <v>0</v>
      </c>
      <c r="Q753" s="9" t="str">
        <f t="shared" si="178"/>
        <v>766</v>
      </c>
      <c r="R753" s="10" t="str">
        <f t="shared" si="179"/>
        <v>Meredith</v>
      </c>
      <c r="S753" s="10" t="str">
        <f t="shared" si="180"/>
        <v>Cornelius</v>
      </c>
      <c r="T753" s="10" t="str">
        <f t="shared" si="181"/>
        <v>Dr</v>
      </c>
      <c r="U753" s="10" t="str">
        <f t="shared" si="182"/>
        <v>F</v>
      </c>
      <c r="V753" s="10" t="str">
        <f t="shared" si="183"/>
        <v>90</v>
      </c>
      <c r="W753" s="10" t="str">
        <f t="shared" si="184"/>
        <v>Camden Avenue</v>
      </c>
      <c r="X753" s="10" t="str">
        <f t="shared" si="185"/>
        <v>ue</v>
      </c>
      <c r="Y753" s="10" t="str">
        <f t="shared" si="186"/>
        <v>Camden Avenue</v>
      </c>
      <c r="Z753" s="10" t="str">
        <f t="shared" si="187"/>
        <v>Peterculter</v>
      </c>
      <c r="AA753" s="10" t="str">
        <f t="shared" si="188"/>
        <v>WC</v>
      </c>
      <c r="AB753" s="11" t="str">
        <f t="shared" si="189"/>
        <v>44331</v>
      </c>
      <c r="AC753" s="10" t="str">
        <f t="shared" si="190"/>
        <v>66</v>
      </c>
      <c r="AD753" s="10" t="str">
        <f t="shared" si="191"/>
        <v>E</v>
      </c>
      <c r="AE753" s="12" t="str">
        <f t="shared" si="192"/>
        <v/>
      </c>
    </row>
    <row r="754" spans="1:31" x14ac:dyDescent="0.25">
      <c r="A754" s="5">
        <v>767</v>
      </c>
      <c r="B754" s="6" t="s">
        <v>2642</v>
      </c>
      <c r="C754" s="6" t="s">
        <v>2643</v>
      </c>
      <c r="D754" s="6" t="s">
        <v>28</v>
      </c>
      <c r="E754" s="6" t="s">
        <v>29</v>
      </c>
      <c r="F754" s="6">
        <v>60</v>
      </c>
      <c r="G754" s="6" t="s">
        <v>2644</v>
      </c>
      <c r="H754" s="6" t="s">
        <v>2645</v>
      </c>
      <c r="I754" s="6" t="s">
        <v>1078</v>
      </c>
      <c r="J754" s="7">
        <v>43574</v>
      </c>
      <c r="K754" s="6">
        <v>15</v>
      </c>
      <c r="L754" s="6" t="s">
        <v>52</v>
      </c>
      <c r="M754" s="8"/>
      <c r="O754">
        <f t="shared" si="193"/>
        <v>0</v>
      </c>
      <c r="Q754" s="5" t="str">
        <f t="shared" si="178"/>
        <v>767</v>
      </c>
      <c r="R754" s="6" t="str">
        <f t="shared" si="179"/>
        <v>Tyron</v>
      </c>
      <c r="S754" s="6" t="str">
        <f t="shared" si="180"/>
        <v>Katz</v>
      </c>
      <c r="T754" s="6" t="str">
        <f t="shared" si="181"/>
        <v>Mr</v>
      </c>
      <c r="U754" s="6" t="str">
        <f t="shared" si="182"/>
        <v>M</v>
      </c>
      <c r="V754" s="6" t="str">
        <f t="shared" si="183"/>
        <v>60</v>
      </c>
      <c r="W754" s="6" t="str">
        <f t="shared" si="184"/>
        <v>Camden Court</v>
      </c>
      <c r="X754" s="6" t="str">
        <f t="shared" si="185"/>
        <v>rt</v>
      </c>
      <c r="Y754" s="6" t="str">
        <f t="shared" si="186"/>
        <v>Camden Court</v>
      </c>
      <c r="Z754" s="6" t="str">
        <f t="shared" si="187"/>
        <v>Bridgend</v>
      </c>
      <c r="AA754" s="6" t="str">
        <f t="shared" si="188"/>
        <v>LD</v>
      </c>
      <c r="AB754" s="7" t="str">
        <f t="shared" si="189"/>
        <v>43574</v>
      </c>
      <c r="AC754" s="6" t="str">
        <f t="shared" si="190"/>
        <v>15</v>
      </c>
      <c r="AD754" s="6" t="str">
        <f t="shared" si="191"/>
        <v>A1</v>
      </c>
      <c r="AE754" s="8" t="str">
        <f t="shared" si="192"/>
        <v/>
      </c>
    </row>
    <row r="755" spans="1:31" x14ac:dyDescent="0.25">
      <c r="A755" s="9">
        <v>768</v>
      </c>
      <c r="B755" s="10" t="s">
        <v>2646</v>
      </c>
      <c r="C755" s="10" t="s">
        <v>2197</v>
      </c>
      <c r="D755" s="10" t="s">
        <v>15</v>
      </c>
      <c r="E755" s="10" t="s">
        <v>16</v>
      </c>
      <c r="F755" s="10">
        <v>90</v>
      </c>
      <c r="G755" s="10" t="s">
        <v>2647</v>
      </c>
      <c r="H755" s="10" t="s">
        <v>2648</v>
      </c>
      <c r="I755" s="10" t="s">
        <v>171</v>
      </c>
      <c r="J755" s="11">
        <v>44474</v>
      </c>
      <c r="K755" s="10">
        <v>57</v>
      </c>
      <c r="L755" s="10" t="s">
        <v>20</v>
      </c>
      <c r="M755" s="12"/>
      <c r="O755">
        <f t="shared" si="193"/>
        <v>0</v>
      </c>
      <c r="Q755" s="9" t="str">
        <f t="shared" si="178"/>
        <v>768</v>
      </c>
      <c r="R755" s="10" t="str">
        <f t="shared" si="179"/>
        <v>Sharron</v>
      </c>
      <c r="S755" s="10" t="str">
        <f t="shared" si="180"/>
        <v>Rogers</v>
      </c>
      <c r="T755" s="10" t="str">
        <f t="shared" si="181"/>
        <v>Mrs</v>
      </c>
      <c r="U755" s="10" t="str">
        <f t="shared" si="182"/>
        <v>F</v>
      </c>
      <c r="V755" s="10" t="str">
        <f t="shared" si="183"/>
        <v>90</v>
      </c>
      <c r="W755" s="10" t="str">
        <f t="shared" si="184"/>
        <v>Camden Gardens</v>
      </c>
      <c r="X755" s="10" t="str">
        <f t="shared" si="185"/>
        <v>ns</v>
      </c>
      <c r="Y755" s="10" t="str">
        <f t="shared" si="186"/>
        <v>Camden Gardens</v>
      </c>
      <c r="Z755" s="10" t="str">
        <f t="shared" si="187"/>
        <v>Cobham</v>
      </c>
      <c r="AA755" s="10" t="str">
        <f t="shared" si="188"/>
        <v>PR</v>
      </c>
      <c r="AB755" s="11" t="str">
        <f t="shared" si="189"/>
        <v>44474</v>
      </c>
      <c r="AC755" s="10" t="str">
        <f t="shared" si="190"/>
        <v>57</v>
      </c>
      <c r="AD755" s="10" t="str">
        <f t="shared" si="191"/>
        <v>B</v>
      </c>
      <c r="AE755" s="12" t="str">
        <f t="shared" si="192"/>
        <v/>
      </c>
    </row>
    <row r="756" spans="1:31" x14ac:dyDescent="0.25">
      <c r="A756" s="5">
        <v>769</v>
      </c>
      <c r="B756" s="6" t="s">
        <v>2649</v>
      </c>
      <c r="C756" s="6" t="s">
        <v>2259</v>
      </c>
      <c r="D756" s="6" t="s">
        <v>49</v>
      </c>
      <c r="E756" s="6" t="s">
        <v>16</v>
      </c>
      <c r="F756" s="6">
        <v>30</v>
      </c>
      <c r="G756" s="6" t="s">
        <v>2650</v>
      </c>
      <c r="H756" s="6" t="s">
        <v>2651</v>
      </c>
      <c r="I756" s="6" t="s">
        <v>185</v>
      </c>
      <c r="J756" s="7">
        <v>43698</v>
      </c>
      <c r="K756" s="6">
        <v>46</v>
      </c>
      <c r="L756" s="6" t="s">
        <v>52</v>
      </c>
      <c r="M756" s="8"/>
      <c r="O756">
        <f t="shared" si="193"/>
        <v>0</v>
      </c>
      <c r="Q756" s="5" t="str">
        <f t="shared" si="178"/>
        <v>769</v>
      </c>
      <c r="R756" s="6" t="str">
        <f t="shared" si="179"/>
        <v>Shaunte</v>
      </c>
      <c r="S756" s="6" t="str">
        <f t="shared" si="180"/>
        <v>Cross</v>
      </c>
      <c r="T756" s="6" t="str">
        <f t="shared" si="181"/>
        <v>Miss</v>
      </c>
      <c r="U756" s="6" t="str">
        <f t="shared" si="182"/>
        <v>F</v>
      </c>
      <c r="V756" s="6" t="str">
        <f t="shared" si="183"/>
        <v>30</v>
      </c>
      <c r="W756" s="6" t="str">
        <f t="shared" si="184"/>
        <v>Camden Girls</v>
      </c>
      <c r="X756" s="6" t="str">
        <f t="shared" si="185"/>
        <v>ls</v>
      </c>
      <c r="Y756" s="6" t="str">
        <f t="shared" si="186"/>
        <v>Camden Girls</v>
      </c>
      <c r="Z756" s="6" t="str">
        <f t="shared" si="187"/>
        <v>Glogue</v>
      </c>
      <c r="AA756" s="6" t="str">
        <f t="shared" si="188"/>
        <v>HX</v>
      </c>
      <c r="AB756" s="7" t="str">
        <f t="shared" si="189"/>
        <v>43698</v>
      </c>
      <c r="AC756" s="6" t="str">
        <f t="shared" si="190"/>
        <v>46</v>
      </c>
      <c r="AD756" s="6" t="str">
        <f t="shared" si="191"/>
        <v>A1</v>
      </c>
      <c r="AE756" s="8" t="str">
        <f t="shared" si="192"/>
        <v/>
      </c>
    </row>
    <row r="757" spans="1:31" x14ac:dyDescent="0.25">
      <c r="A757" s="9">
        <v>770</v>
      </c>
      <c r="B757" s="10" t="s">
        <v>620</v>
      </c>
      <c r="C757" s="10" t="s">
        <v>589</v>
      </c>
      <c r="D757" s="10" t="s">
        <v>28</v>
      </c>
      <c r="E757" s="10" t="s">
        <v>29</v>
      </c>
      <c r="F757" s="10">
        <v>30</v>
      </c>
      <c r="G757" s="10" t="s">
        <v>2652</v>
      </c>
      <c r="H757" s="10" t="s">
        <v>530</v>
      </c>
      <c r="I757" s="10" t="s">
        <v>32</v>
      </c>
      <c r="J757" s="11">
        <v>43709</v>
      </c>
      <c r="K757" s="10">
        <v>22</v>
      </c>
      <c r="L757" s="10" t="s">
        <v>33</v>
      </c>
      <c r="M757" s="12"/>
      <c r="O757">
        <f t="shared" si="193"/>
        <v>0</v>
      </c>
      <c r="Q757" s="9" t="str">
        <f t="shared" si="178"/>
        <v>770</v>
      </c>
      <c r="R757" s="10" t="str">
        <f t="shared" si="179"/>
        <v>Bob</v>
      </c>
      <c r="S757" s="10" t="str">
        <f t="shared" si="180"/>
        <v>Shipman</v>
      </c>
      <c r="T757" s="10" t="str">
        <f t="shared" si="181"/>
        <v>Mr</v>
      </c>
      <c r="U757" s="10" t="str">
        <f t="shared" si="182"/>
        <v>M</v>
      </c>
      <c r="V757" s="10" t="str">
        <f t="shared" si="183"/>
        <v>30</v>
      </c>
      <c r="W757" s="10" t="str">
        <f t="shared" si="184"/>
        <v>Camden High</v>
      </c>
      <c r="X757" s="10" t="str">
        <f t="shared" si="185"/>
        <v>gh</v>
      </c>
      <c r="Y757" s="10" t="str">
        <f t="shared" si="186"/>
        <v>Camden High</v>
      </c>
      <c r="Z757" s="10" t="str">
        <f t="shared" si="187"/>
        <v>Moelfre</v>
      </c>
      <c r="AA757" s="10" t="str">
        <f t="shared" si="188"/>
        <v>WC</v>
      </c>
      <c r="AB757" s="11" t="str">
        <f t="shared" si="189"/>
        <v>43709</v>
      </c>
      <c r="AC757" s="10" t="str">
        <f t="shared" si="190"/>
        <v>22</v>
      </c>
      <c r="AD757" s="10" t="str">
        <f t="shared" si="191"/>
        <v>A3</v>
      </c>
      <c r="AE757" s="12" t="str">
        <f t="shared" si="192"/>
        <v/>
      </c>
    </row>
    <row r="758" spans="1:31" x14ac:dyDescent="0.25">
      <c r="A758" s="5">
        <v>771</v>
      </c>
      <c r="B758" s="6" t="s">
        <v>2481</v>
      </c>
      <c r="C758" s="6" t="s">
        <v>2653</v>
      </c>
      <c r="D758" s="6" t="s">
        <v>28</v>
      </c>
      <c r="E758" s="6" t="s">
        <v>29</v>
      </c>
      <c r="F758" s="6">
        <v>90</v>
      </c>
      <c r="G758" s="6" t="s">
        <v>2652</v>
      </c>
      <c r="H758" s="6" t="s">
        <v>2654</v>
      </c>
      <c r="I758" s="6" t="s">
        <v>32</v>
      </c>
      <c r="J758" s="7">
        <v>44278</v>
      </c>
      <c r="K758" s="6">
        <v>50</v>
      </c>
      <c r="L758" s="6" t="s">
        <v>52</v>
      </c>
      <c r="M758" s="8"/>
      <c r="O758">
        <f t="shared" si="193"/>
        <v>0</v>
      </c>
      <c r="Q758" s="5" t="str">
        <f t="shared" si="178"/>
        <v>771</v>
      </c>
      <c r="R758" s="6" t="str">
        <f t="shared" si="179"/>
        <v>Bennie</v>
      </c>
      <c r="S758" s="6" t="str">
        <f t="shared" si="180"/>
        <v>Cannon</v>
      </c>
      <c r="T758" s="6" t="str">
        <f t="shared" si="181"/>
        <v>Mr</v>
      </c>
      <c r="U758" s="6" t="str">
        <f t="shared" si="182"/>
        <v>M</v>
      </c>
      <c r="V758" s="6" t="str">
        <f t="shared" si="183"/>
        <v>90</v>
      </c>
      <c r="W758" s="6" t="str">
        <f t="shared" si="184"/>
        <v>Camden High</v>
      </c>
      <c r="X758" s="6" t="str">
        <f t="shared" si="185"/>
        <v>gh</v>
      </c>
      <c r="Y758" s="6" t="str">
        <f t="shared" si="186"/>
        <v>Camden High</v>
      </c>
      <c r="Z758" s="6" t="str">
        <f t="shared" si="187"/>
        <v>Newmarket</v>
      </c>
      <c r="AA758" s="6" t="str">
        <f t="shared" si="188"/>
        <v>WC</v>
      </c>
      <c r="AB758" s="7" t="str">
        <f t="shared" si="189"/>
        <v>44278</v>
      </c>
      <c r="AC758" s="6" t="str">
        <f t="shared" si="190"/>
        <v>50</v>
      </c>
      <c r="AD758" s="6" t="str">
        <f t="shared" si="191"/>
        <v>A1</v>
      </c>
      <c r="AE758" s="8" t="str">
        <f t="shared" si="192"/>
        <v/>
      </c>
    </row>
    <row r="759" spans="1:31" x14ac:dyDescent="0.25">
      <c r="A759" s="9">
        <v>772</v>
      </c>
      <c r="B759" s="10" t="s">
        <v>2655</v>
      </c>
      <c r="C759" s="10" t="s">
        <v>2236</v>
      </c>
      <c r="D759" s="10" t="s">
        <v>28</v>
      </c>
      <c r="E759" s="10" t="s">
        <v>29</v>
      </c>
      <c r="F759" s="10">
        <v>90</v>
      </c>
      <c r="G759" s="10" t="s">
        <v>2656</v>
      </c>
      <c r="H759" s="10" t="s">
        <v>2657</v>
      </c>
      <c r="I759" s="10" t="s">
        <v>185</v>
      </c>
      <c r="J759" s="11">
        <v>43741</v>
      </c>
      <c r="K759" s="10">
        <v>53</v>
      </c>
      <c r="L759" s="10" t="s">
        <v>62</v>
      </c>
      <c r="M759" s="12"/>
      <c r="O759">
        <f t="shared" si="193"/>
        <v>0</v>
      </c>
      <c r="Q759" s="9" t="str">
        <f t="shared" si="178"/>
        <v>772</v>
      </c>
      <c r="R759" s="10" t="str">
        <f t="shared" si="179"/>
        <v>Steven</v>
      </c>
      <c r="S759" s="10" t="str">
        <f t="shared" si="180"/>
        <v>Doyle</v>
      </c>
      <c r="T759" s="10" t="str">
        <f t="shared" si="181"/>
        <v>Mr</v>
      </c>
      <c r="U759" s="10" t="str">
        <f t="shared" si="182"/>
        <v>M</v>
      </c>
      <c r="V759" s="10" t="str">
        <f t="shared" si="183"/>
        <v>90</v>
      </c>
      <c r="W759" s="10" t="str">
        <f t="shared" si="184"/>
        <v>Camden Park</v>
      </c>
      <c r="X759" s="10" t="str">
        <f t="shared" si="185"/>
        <v>rk</v>
      </c>
      <c r="Y759" s="10" t="str">
        <f t="shared" si="186"/>
        <v>Camden Park</v>
      </c>
      <c r="Z759" s="10" t="str">
        <f t="shared" si="187"/>
        <v>Fort Augustus</v>
      </c>
      <c r="AA759" s="10" t="str">
        <f t="shared" si="188"/>
        <v>HX</v>
      </c>
      <c r="AB759" s="11" t="str">
        <f t="shared" si="189"/>
        <v>43741</v>
      </c>
      <c r="AC759" s="10" t="str">
        <f t="shared" si="190"/>
        <v>53</v>
      </c>
      <c r="AD759" s="10" t="str">
        <f t="shared" si="191"/>
        <v>C4</v>
      </c>
      <c r="AE759" s="12" t="str">
        <f t="shared" si="192"/>
        <v/>
      </c>
    </row>
    <row r="760" spans="1:31" x14ac:dyDescent="0.25">
      <c r="A760" s="5">
        <v>773</v>
      </c>
      <c r="B760" s="6" t="s">
        <v>2658</v>
      </c>
      <c r="C760" s="6" t="s">
        <v>2659</v>
      </c>
      <c r="D760" s="6" t="s">
        <v>15</v>
      </c>
      <c r="E760" s="6" t="s">
        <v>16</v>
      </c>
      <c r="F760" s="6">
        <v>90</v>
      </c>
      <c r="G760" s="6" t="s">
        <v>2660</v>
      </c>
      <c r="H760" s="6" t="s">
        <v>2661</v>
      </c>
      <c r="I760" s="6" t="s">
        <v>1152</v>
      </c>
      <c r="J760" s="7">
        <v>44031</v>
      </c>
      <c r="K760" s="6">
        <v>61</v>
      </c>
      <c r="L760" s="6" t="s">
        <v>44</v>
      </c>
      <c r="M760" s="8"/>
      <c r="O760">
        <f t="shared" si="193"/>
        <v>0</v>
      </c>
      <c r="Q760" s="5" t="str">
        <f t="shared" si="178"/>
        <v>773</v>
      </c>
      <c r="R760" s="6" t="str">
        <f t="shared" si="179"/>
        <v>Kerstin</v>
      </c>
      <c r="S760" s="6" t="str">
        <f t="shared" si="180"/>
        <v>Sharp</v>
      </c>
      <c r="T760" s="6" t="str">
        <f t="shared" si="181"/>
        <v>Mrs</v>
      </c>
      <c r="U760" s="6" t="str">
        <f t="shared" si="182"/>
        <v>F</v>
      </c>
      <c r="V760" s="6" t="str">
        <f t="shared" si="183"/>
        <v>90</v>
      </c>
      <c r="W760" s="6" t="str">
        <f t="shared" si="184"/>
        <v>Campion Place</v>
      </c>
      <c r="X760" s="6" t="str">
        <f t="shared" si="185"/>
        <v>ce</v>
      </c>
      <c r="Y760" s="6" t="str">
        <f t="shared" si="186"/>
        <v>Campion Place</v>
      </c>
      <c r="Z760" s="6" t="str">
        <f t="shared" si="187"/>
        <v>Beckermet</v>
      </c>
      <c r="AA760" s="6" t="str">
        <f t="shared" si="188"/>
        <v>BR</v>
      </c>
      <c r="AB760" s="7" t="str">
        <f t="shared" si="189"/>
        <v>44031</v>
      </c>
      <c r="AC760" s="6" t="str">
        <f t="shared" si="190"/>
        <v>61</v>
      </c>
      <c r="AD760" s="6" t="str">
        <f t="shared" si="191"/>
        <v>D</v>
      </c>
      <c r="AE760" s="8" t="str">
        <f t="shared" si="192"/>
        <v/>
      </c>
    </row>
    <row r="761" spans="1:31" x14ac:dyDescent="0.25">
      <c r="A761" s="9">
        <v>774</v>
      </c>
      <c r="B761" s="10" t="s">
        <v>507</v>
      </c>
      <c r="C761" s="10" t="s">
        <v>2213</v>
      </c>
      <c r="D761" s="10" t="s">
        <v>49</v>
      </c>
      <c r="E761" s="10" t="s">
        <v>16</v>
      </c>
      <c r="F761" s="10">
        <v>90</v>
      </c>
      <c r="G761" s="10" t="s">
        <v>2662</v>
      </c>
      <c r="H761" s="10" t="s">
        <v>2663</v>
      </c>
      <c r="I761" s="10" t="s">
        <v>19</v>
      </c>
      <c r="J761" s="11">
        <v>44413</v>
      </c>
      <c r="K761" s="10">
        <v>54</v>
      </c>
      <c r="L761" s="10" t="s">
        <v>157</v>
      </c>
      <c r="M761" s="12"/>
      <c r="O761">
        <f t="shared" si="193"/>
        <v>0</v>
      </c>
      <c r="Q761" s="9" t="str">
        <f t="shared" si="178"/>
        <v>774</v>
      </c>
      <c r="R761" s="10" t="str">
        <f t="shared" si="179"/>
        <v>Kerry</v>
      </c>
      <c r="S761" s="10" t="str">
        <f t="shared" si="180"/>
        <v>Jefferson</v>
      </c>
      <c r="T761" s="10" t="str">
        <f t="shared" si="181"/>
        <v>Miss</v>
      </c>
      <c r="U761" s="10" t="str">
        <f t="shared" si="182"/>
        <v>F</v>
      </c>
      <c r="V761" s="10" t="str">
        <f t="shared" si="183"/>
        <v>90</v>
      </c>
      <c r="W761" s="10" t="str">
        <f t="shared" si="184"/>
        <v>Campshill Place</v>
      </c>
      <c r="X761" s="10" t="str">
        <f t="shared" si="185"/>
        <v>ce</v>
      </c>
      <c r="Y761" s="10" t="str">
        <f t="shared" si="186"/>
        <v>Campshill Place</v>
      </c>
      <c r="Z761" s="10" t="str">
        <f t="shared" si="187"/>
        <v>Ballynahinch</v>
      </c>
      <c r="AA761" s="10" t="str">
        <f t="shared" si="188"/>
        <v>CH</v>
      </c>
      <c r="AB761" s="11" t="str">
        <f t="shared" si="189"/>
        <v>44413</v>
      </c>
      <c r="AC761" s="10" t="str">
        <f t="shared" si="190"/>
        <v>54</v>
      </c>
      <c r="AD761" s="10" t="str">
        <f t="shared" si="191"/>
        <v>C3</v>
      </c>
      <c r="AE761" s="12" t="str">
        <f t="shared" si="192"/>
        <v/>
      </c>
    </row>
    <row r="762" spans="1:31" x14ac:dyDescent="0.25">
      <c r="A762" s="5">
        <v>775</v>
      </c>
      <c r="B762" s="6" t="s">
        <v>2664</v>
      </c>
      <c r="C762" s="6" t="s">
        <v>990</v>
      </c>
      <c r="D762" s="6" t="s">
        <v>15</v>
      </c>
      <c r="E762" s="6" t="s">
        <v>16</v>
      </c>
      <c r="F762" s="6">
        <v>60</v>
      </c>
      <c r="G762" s="6" t="s">
        <v>2665</v>
      </c>
      <c r="H762" s="6" t="s">
        <v>2666</v>
      </c>
      <c r="I762" s="6" t="s">
        <v>32</v>
      </c>
      <c r="J762" s="7">
        <v>44093</v>
      </c>
      <c r="K762" s="6">
        <v>3</v>
      </c>
      <c r="L762" s="6" t="s">
        <v>44</v>
      </c>
      <c r="M762" s="8"/>
      <c r="O762">
        <f t="shared" si="193"/>
        <v>0</v>
      </c>
      <c r="Q762" s="5" t="str">
        <f t="shared" si="178"/>
        <v>775</v>
      </c>
      <c r="R762" s="6" t="str">
        <f t="shared" si="179"/>
        <v>Paulita</v>
      </c>
      <c r="S762" s="6" t="str">
        <f t="shared" si="180"/>
        <v>Pritchett</v>
      </c>
      <c r="T762" s="6" t="str">
        <f t="shared" si="181"/>
        <v>Mrs</v>
      </c>
      <c r="U762" s="6" t="str">
        <f t="shared" si="182"/>
        <v>F</v>
      </c>
      <c r="V762" s="6" t="str">
        <f t="shared" si="183"/>
        <v>60</v>
      </c>
      <c r="W762" s="6" t="str">
        <f t="shared" si="184"/>
        <v>Canada Road</v>
      </c>
      <c r="X762" s="6" t="str">
        <f t="shared" si="185"/>
        <v>ad</v>
      </c>
      <c r="Y762" s="6" t="str">
        <f t="shared" si="186"/>
        <v>Canada Road</v>
      </c>
      <c r="Z762" s="6" t="str">
        <f t="shared" si="187"/>
        <v>Ludlow</v>
      </c>
      <c r="AA762" s="6" t="str">
        <f t="shared" si="188"/>
        <v>WC</v>
      </c>
      <c r="AB762" s="7" t="str">
        <f t="shared" si="189"/>
        <v>44093</v>
      </c>
      <c r="AC762" s="6" t="str">
        <f t="shared" si="190"/>
        <v>3</v>
      </c>
      <c r="AD762" s="6" t="str">
        <f t="shared" si="191"/>
        <v>D</v>
      </c>
      <c r="AE762" s="8" t="str">
        <f t="shared" si="192"/>
        <v/>
      </c>
    </row>
    <row r="763" spans="1:31" x14ac:dyDescent="0.25">
      <c r="A763" s="9">
        <v>776</v>
      </c>
      <c r="B763" s="10" t="s">
        <v>1234</v>
      </c>
      <c r="C763" s="10" t="s">
        <v>2667</v>
      </c>
      <c r="D763" s="10" t="s">
        <v>28</v>
      </c>
      <c r="E763" s="10" t="s">
        <v>29</v>
      </c>
      <c r="F763" s="10">
        <v>90</v>
      </c>
      <c r="G763" s="10" t="s">
        <v>2665</v>
      </c>
      <c r="H763" s="10" t="s">
        <v>2668</v>
      </c>
      <c r="I763" s="10" t="s">
        <v>32</v>
      </c>
      <c r="J763" s="11">
        <v>43648</v>
      </c>
      <c r="K763" s="10">
        <v>35</v>
      </c>
      <c r="L763" s="10" t="s">
        <v>52</v>
      </c>
      <c r="M763" s="12"/>
      <c r="O763">
        <f t="shared" si="193"/>
        <v>0</v>
      </c>
      <c r="Q763" s="9" t="str">
        <f t="shared" si="178"/>
        <v>776</v>
      </c>
      <c r="R763" s="10" t="str">
        <f t="shared" si="179"/>
        <v>Olin</v>
      </c>
      <c r="S763" s="10" t="str">
        <f t="shared" si="180"/>
        <v>Greenwood</v>
      </c>
      <c r="T763" s="10" t="str">
        <f t="shared" si="181"/>
        <v>Mr</v>
      </c>
      <c r="U763" s="10" t="str">
        <f t="shared" si="182"/>
        <v>M</v>
      </c>
      <c r="V763" s="10" t="str">
        <f t="shared" si="183"/>
        <v>90</v>
      </c>
      <c r="W763" s="10" t="str">
        <f t="shared" si="184"/>
        <v>Canada Road</v>
      </c>
      <c r="X763" s="10" t="str">
        <f t="shared" si="185"/>
        <v>ad</v>
      </c>
      <c r="Y763" s="10" t="str">
        <f t="shared" si="186"/>
        <v>Canada Road</v>
      </c>
      <c r="Z763" s="10" t="str">
        <f t="shared" si="187"/>
        <v>Shifnal</v>
      </c>
      <c r="AA763" s="10" t="str">
        <f t="shared" si="188"/>
        <v>WC</v>
      </c>
      <c r="AB763" s="11" t="str">
        <f t="shared" si="189"/>
        <v>43648</v>
      </c>
      <c r="AC763" s="10" t="str">
        <f t="shared" si="190"/>
        <v>35</v>
      </c>
      <c r="AD763" s="10" t="str">
        <f t="shared" si="191"/>
        <v>A1</v>
      </c>
      <c r="AE763" s="12" t="str">
        <f t="shared" si="192"/>
        <v/>
      </c>
    </row>
    <row r="764" spans="1:31" x14ac:dyDescent="0.25">
      <c r="A764" s="5">
        <v>777</v>
      </c>
      <c r="B764" s="6" t="s">
        <v>2669</v>
      </c>
      <c r="C764" s="6" t="s">
        <v>460</v>
      </c>
      <c r="D764" s="6" t="s">
        <v>28</v>
      </c>
      <c r="E764" s="6" t="s">
        <v>29</v>
      </c>
      <c r="F764" s="6">
        <v>90</v>
      </c>
      <c r="G764" s="6" t="s">
        <v>2670</v>
      </c>
      <c r="H764" s="6" t="s">
        <v>2671</v>
      </c>
      <c r="I764" s="6" t="s">
        <v>682</v>
      </c>
      <c r="J764" s="7">
        <v>44242</v>
      </c>
      <c r="K764" s="6">
        <v>11</v>
      </c>
      <c r="L764" s="6" t="s">
        <v>62</v>
      </c>
      <c r="M764" s="8"/>
      <c r="O764">
        <f t="shared" si="193"/>
        <v>0</v>
      </c>
      <c r="Q764" s="5" t="str">
        <f t="shared" si="178"/>
        <v>777</v>
      </c>
      <c r="R764" s="6" t="str">
        <f t="shared" si="179"/>
        <v>Cedric</v>
      </c>
      <c r="S764" s="6" t="str">
        <f t="shared" si="180"/>
        <v>Hare</v>
      </c>
      <c r="T764" s="6" t="str">
        <f t="shared" si="181"/>
        <v>Mr</v>
      </c>
      <c r="U764" s="6" t="str">
        <f t="shared" si="182"/>
        <v>M</v>
      </c>
      <c r="V764" s="6" t="str">
        <f t="shared" si="183"/>
        <v>90</v>
      </c>
      <c r="W764" s="6" t="str">
        <f t="shared" si="184"/>
        <v>Canadian Avenue</v>
      </c>
      <c r="X764" s="6" t="str">
        <f t="shared" si="185"/>
        <v>ue</v>
      </c>
      <c r="Y764" s="6" t="str">
        <f t="shared" si="186"/>
        <v>Canadian Avenue</v>
      </c>
      <c r="Z764" s="6" t="str">
        <f t="shared" si="187"/>
        <v>Berriedale</v>
      </c>
      <c r="AA764" s="6" t="str">
        <f t="shared" si="188"/>
        <v>DA</v>
      </c>
      <c r="AB764" s="7" t="str">
        <f t="shared" si="189"/>
        <v>44242</v>
      </c>
      <c r="AC764" s="6" t="str">
        <f t="shared" si="190"/>
        <v>11</v>
      </c>
      <c r="AD764" s="6" t="str">
        <f t="shared" si="191"/>
        <v>C4</v>
      </c>
      <c r="AE764" s="8" t="str">
        <f t="shared" si="192"/>
        <v/>
      </c>
    </row>
    <row r="765" spans="1:31" x14ac:dyDescent="0.25">
      <c r="A765" s="9">
        <v>778</v>
      </c>
      <c r="B765" s="10" t="s">
        <v>2672</v>
      </c>
      <c r="C765" s="10" t="s">
        <v>2673</v>
      </c>
      <c r="D765" s="10" t="s">
        <v>28</v>
      </c>
      <c r="E765" s="10" t="s">
        <v>29</v>
      </c>
      <c r="F765" s="10">
        <v>30</v>
      </c>
      <c r="G765" s="10" t="s">
        <v>2674</v>
      </c>
      <c r="H765" s="10" t="s">
        <v>2675</v>
      </c>
      <c r="I765" s="10" t="s">
        <v>32</v>
      </c>
      <c r="J765" s="11">
        <v>44461</v>
      </c>
      <c r="K765" s="10">
        <v>93</v>
      </c>
      <c r="L765" s="10" t="s">
        <v>44</v>
      </c>
      <c r="M765" s="12"/>
      <c r="O765">
        <f t="shared" si="193"/>
        <v>0</v>
      </c>
      <c r="Q765" s="9" t="str">
        <f t="shared" si="178"/>
        <v>778</v>
      </c>
      <c r="R765" s="10" t="str">
        <f t="shared" si="179"/>
        <v>Edgar</v>
      </c>
      <c r="S765" s="10" t="str">
        <f t="shared" si="180"/>
        <v>Holley</v>
      </c>
      <c r="T765" s="10" t="str">
        <f t="shared" si="181"/>
        <v>Mr</v>
      </c>
      <c r="U765" s="10" t="str">
        <f t="shared" si="182"/>
        <v>M</v>
      </c>
      <c r="V765" s="10" t="str">
        <f t="shared" si="183"/>
        <v>30</v>
      </c>
      <c r="W765" s="10" t="str">
        <f t="shared" si="184"/>
        <v>Canal Place</v>
      </c>
      <c r="X765" s="10" t="str">
        <f t="shared" si="185"/>
        <v>ce</v>
      </c>
      <c r="Y765" s="10" t="str">
        <f t="shared" si="186"/>
        <v>Canal Place</v>
      </c>
      <c r="Z765" s="10" t="str">
        <f t="shared" si="187"/>
        <v>Perthshire</v>
      </c>
      <c r="AA765" s="10" t="str">
        <f t="shared" si="188"/>
        <v>WC</v>
      </c>
      <c r="AB765" s="11" t="str">
        <f t="shared" si="189"/>
        <v>44461</v>
      </c>
      <c r="AC765" s="10" t="str">
        <f t="shared" si="190"/>
        <v>93</v>
      </c>
      <c r="AD765" s="10" t="str">
        <f t="shared" si="191"/>
        <v>D</v>
      </c>
      <c r="AE765" s="12" t="str">
        <f t="shared" si="192"/>
        <v/>
      </c>
    </row>
    <row r="766" spans="1:31" x14ac:dyDescent="0.25">
      <c r="A766" s="5">
        <v>779</v>
      </c>
      <c r="B766" s="6" t="s">
        <v>886</v>
      </c>
      <c r="C766" s="6" t="s">
        <v>2676</v>
      </c>
      <c r="D766" s="6" t="s">
        <v>28</v>
      </c>
      <c r="E766" s="6" t="s">
        <v>29</v>
      </c>
      <c r="F766" s="6">
        <v>90</v>
      </c>
      <c r="G766" s="6" t="s">
        <v>2677</v>
      </c>
      <c r="H766" s="6" t="s">
        <v>2678</v>
      </c>
      <c r="I766" s="6" t="s">
        <v>1194</v>
      </c>
      <c r="J766" s="7">
        <v>43568</v>
      </c>
      <c r="K766" s="6">
        <v>16</v>
      </c>
      <c r="L766" s="6" t="s">
        <v>68</v>
      </c>
      <c r="M766" s="8"/>
      <c r="O766">
        <f t="shared" si="193"/>
        <v>0</v>
      </c>
      <c r="Q766" s="5" t="str">
        <f t="shared" si="178"/>
        <v>779</v>
      </c>
      <c r="R766" s="6" t="str">
        <f t="shared" si="179"/>
        <v>Timmy</v>
      </c>
      <c r="S766" s="6" t="str">
        <f t="shared" si="180"/>
        <v>Weiss</v>
      </c>
      <c r="T766" s="6" t="str">
        <f t="shared" si="181"/>
        <v>Mr</v>
      </c>
      <c r="U766" s="6" t="str">
        <f t="shared" si="182"/>
        <v>M</v>
      </c>
      <c r="V766" s="6" t="str">
        <f t="shared" si="183"/>
        <v>90</v>
      </c>
      <c r="W766" s="6" t="str">
        <f t="shared" si="184"/>
        <v>Canal Street</v>
      </c>
      <c r="X766" s="6" t="str">
        <f t="shared" si="185"/>
        <v>et</v>
      </c>
      <c r="Y766" s="6" t="str">
        <f t="shared" si="186"/>
        <v>Canal Street</v>
      </c>
      <c r="Z766" s="6" t="str">
        <f t="shared" si="187"/>
        <v>Ebbw Vale</v>
      </c>
      <c r="AA766" s="6" t="str">
        <f t="shared" si="188"/>
        <v>LU</v>
      </c>
      <c r="AB766" s="7" t="str">
        <f t="shared" si="189"/>
        <v>43568</v>
      </c>
      <c r="AC766" s="6" t="str">
        <f t="shared" si="190"/>
        <v>16</v>
      </c>
      <c r="AD766" s="6" t="str">
        <f t="shared" si="191"/>
        <v>A2</v>
      </c>
      <c r="AE766" s="8" t="str">
        <f t="shared" si="192"/>
        <v/>
      </c>
    </row>
    <row r="767" spans="1:31" x14ac:dyDescent="0.25">
      <c r="A767" s="9">
        <v>780</v>
      </c>
      <c r="B767" s="10" t="s">
        <v>2679</v>
      </c>
      <c r="C767" s="10" t="s">
        <v>2680</v>
      </c>
      <c r="D767" s="10" t="s">
        <v>49</v>
      </c>
      <c r="E767" s="10" t="s">
        <v>16</v>
      </c>
      <c r="F767" s="10">
        <v>60</v>
      </c>
      <c r="G767" s="10" t="s">
        <v>2681</v>
      </c>
      <c r="H767" s="10" t="s">
        <v>1342</v>
      </c>
      <c r="I767" s="10" t="s">
        <v>32</v>
      </c>
      <c r="J767" s="11">
        <v>43574</v>
      </c>
      <c r="K767" s="10">
        <v>8</v>
      </c>
      <c r="L767" s="10" t="s">
        <v>62</v>
      </c>
      <c r="M767" s="12"/>
      <c r="O767">
        <f t="shared" si="193"/>
        <v>0</v>
      </c>
      <c r="Q767" s="9" t="str">
        <f t="shared" si="178"/>
        <v>780</v>
      </c>
      <c r="R767" s="10" t="str">
        <f t="shared" si="179"/>
        <v>Alberta</v>
      </c>
      <c r="S767" s="10" t="str">
        <f t="shared" si="180"/>
        <v>Dewitt</v>
      </c>
      <c r="T767" s="10" t="str">
        <f t="shared" si="181"/>
        <v>Miss</v>
      </c>
      <c r="U767" s="10" t="str">
        <f t="shared" si="182"/>
        <v>F</v>
      </c>
      <c r="V767" s="10" t="str">
        <f t="shared" si="183"/>
        <v>60</v>
      </c>
      <c r="W767" s="10" t="str">
        <f t="shared" si="184"/>
        <v>Canal Walk</v>
      </c>
      <c r="X767" s="10" t="str">
        <f t="shared" si="185"/>
        <v>lk</v>
      </c>
      <c r="Y767" s="10" t="str">
        <f t="shared" si="186"/>
        <v>Canal Walk</v>
      </c>
      <c r="Z767" s="10" t="str">
        <f t="shared" si="187"/>
        <v>Saundersfoot</v>
      </c>
      <c r="AA767" s="10" t="str">
        <f t="shared" si="188"/>
        <v>WC</v>
      </c>
      <c r="AB767" s="11" t="str">
        <f t="shared" si="189"/>
        <v>43574</v>
      </c>
      <c r="AC767" s="10" t="str">
        <f t="shared" si="190"/>
        <v>8</v>
      </c>
      <c r="AD767" s="10" t="str">
        <f t="shared" si="191"/>
        <v>C4</v>
      </c>
      <c r="AE767" s="12" t="str">
        <f t="shared" si="192"/>
        <v/>
      </c>
    </row>
    <row r="768" spans="1:31" x14ac:dyDescent="0.25">
      <c r="A768" s="5">
        <v>781</v>
      </c>
      <c r="B768" s="6" t="s">
        <v>596</v>
      </c>
      <c r="C768" s="6" t="s">
        <v>2682</v>
      </c>
      <c r="D768" s="6" t="s">
        <v>15</v>
      </c>
      <c r="E768" s="6" t="s">
        <v>16</v>
      </c>
      <c r="F768" s="6">
        <v>30</v>
      </c>
      <c r="G768" s="6" t="s">
        <v>2683</v>
      </c>
      <c r="H768" s="6" t="s">
        <v>1811</v>
      </c>
      <c r="I768" s="6" t="s">
        <v>87</v>
      </c>
      <c r="J768" s="7">
        <v>43809</v>
      </c>
      <c r="K768" s="6">
        <v>17</v>
      </c>
      <c r="L768" s="6" t="s">
        <v>68</v>
      </c>
      <c r="M768" s="8"/>
      <c r="O768">
        <f t="shared" si="193"/>
        <v>0</v>
      </c>
      <c r="Q768" s="5" t="str">
        <f t="shared" si="178"/>
        <v>781</v>
      </c>
      <c r="R768" s="6" t="str">
        <f t="shared" si="179"/>
        <v>Avelina</v>
      </c>
      <c r="S768" s="6" t="str">
        <f t="shared" si="180"/>
        <v>Robbins</v>
      </c>
      <c r="T768" s="6" t="str">
        <f t="shared" si="181"/>
        <v>Mrs</v>
      </c>
      <c r="U768" s="6" t="str">
        <f t="shared" si="182"/>
        <v>F</v>
      </c>
      <c r="V768" s="6" t="str">
        <f t="shared" si="183"/>
        <v>30</v>
      </c>
      <c r="W768" s="6" t="str">
        <f t="shared" si="184"/>
        <v>Candahar Road</v>
      </c>
      <c r="X768" s="6" t="str">
        <f t="shared" si="185"/>
        <v>ad</v>
      </c>
      <c r="Y768" s="6" t="str">
        <f t="shared" si="186"/>
        <v>Candahar Road</v>
      </c>
      <c r="Z768" s="6" t="str">
        <f t="shared" si="187"/>
        <v>Blyth</v>
      </c>
      <c r="AA768" s="6" t="str">
        <f t="shared" si="188"/>
        <v>FY</v>
      </c>
      <c r="AB768" s="7" t="str">
        <f t="shared" si="189"/>
        <v>43809</v>
      </c>
      <c r="AC768" s="6" t="str">
        <f t="shared" si="190"/>
        <v>17</v>
      </c>
      <c r="AD768" s="6" t="str">
        <f t="shared" si="191"/>
        <v>A2</v>
      </c>
      <c r="AE768" s="8" t="str">
        <f t="shared" si="192"/>
        <v/>
      </c>
    </row>
    <row r="769" spans="1:31" x14ac:dyDescent="0.25">
      <c r="A769" s="9">
        <v>782</v>
      </c>
      <c r="B769" s="10" t="s">
        <v>2684</v>
      </c>
      <c r="C769" s="10" t="s">
        <v>2685</v>
      </c>
      <c r="D769" s="10" t="s">
        <v>15</v>
      </c>
      <c r="E769" s="10" t="s">
        <v>16</v>
      </c>
      <c r="F769" s="10">
        <v>30</v>
      </c>
      <c r="G769" s="10" t="s">
        <v>2683</v>
      </c>
      <c r="H769" s="10" t="s">
        <v>2686</v>
      </c>
      <c r="I769" s="10" t="s">
        <v>93</v>
      </c>
      <c r="J769" s="11">
        <v>44476</v>
      </c>
      <c r="K769" s="10">
        <v>81</v>
      </c>
      <c r="L769" s="10" t="s">
        <v>78</v>
      </c>
      <c r="M769" s="12"/>
      <c r="O769">
        <f t="shared" si="193"/>
        <v>0</v>
      </c>
      <c r="Q769" s="9" t="str">
        <f t="shared" si="178"/>
        <v>782</v>
      </c>
      <c r="R769" s="10" t="str">
        <f t="shared" si="179"/>
        <v>Dorthea</v>
      </c>
      <c r="S769" s="10" t="str">
        <f t="shared" si="180"/>
        <v>Masters</v>
      </c>
      <c r="T769" s="10" t="str">
        <f t="shared" si="181"/>
        <v>Mrs</v>
      </c>
      <c r="U769" s="10" t="str">
        <f t="shared" si="182"/>
        <v>F</v>
      </c>
      <c r="V769" s="10" t="str">
        <f t="shared" si="183"/>
        <v>30</v>
      </c>
      <c r="W769" s="10" t="str">
        <f t="shared" si="184"/>
        <v>Candahar Road</v>
      </c>
      <c r="X769" s="10" t="str">
        <f t="shared" si="185"/>
        <v>ad</v>
      </c>
      <c r="Y769" s="10" t="str">
        <f t="shared" si="186"/>
        <v>Candahar Road</v>
      </c>
      <c r="Z769" s="10" t="str">
        <f t="shared" si="187"/>
        <v>Brynteg</v>
      </c>
      <c r="AA769" s="10" t="str">
        <f t="shared" si="188"/>
        <v>TF</v>
      </c>
      <c r="AB769" s="11" t="str">
        <f t="shared" si="189"/>
        <v>44476</v>
      </c>
      <c r="AC769" s="10" t="str">
        <f t="shared" si="190"/>
        <v>81</v>
      </c>
      <c r="AD769" s="10" t="str">
        <f t="shared" si="191"/>
        <v>C2</v>
      </c>
      <c r="AE769" s="12" t="str">
        <f t="shared" si="192"/>
        <v/>
      </c>
    </row>
    <row r="770" spans="1:31" x14ac:dyDescent="0.25">
      <c r="A770" s="5">
        <v>783</v>
      </c>
      <c r="B770" s="6" t="s">
        <v>909</v>
      </c>
      <c r="C770" s="6" t="s">
        <v>2687</v>
      </c>
      <c r="D770" s="6" t="s">
        <v>28</v>
      </c>
      <c r="E770" s="6" t="s">
        <v>29</v>
      </c>
      <c r="F770" s="6">
        <v>90</v>
      </c>
      <c r="G770" s="6" t="s">
        <v>2688</v>
      </c>
      <c r="H770" s="6" t="s">
        <v>1386</v>
      </c>
      <c r="I770" s="6" t="s">
        <v>32</v>
      </c>
      <c r="J770" s="7">
        <v>43978</v>
      </c>
      <c r="K770" s="6">
        <v>2</v>
      </c>
      <c r="L770" s="6" t="s">
        <v>44</v>
      </c>
      <c r="M770" s="8"/>
      <c r="O770">
        <f t="shared" si="193"/>
        <v>0</v>
      </c>
      <c r="Q770" s="5" t="str">
        <f t="shared" si="178"/>
        <v>783</v>
      </c>
      <c r="R770" s="6" t="str">
        <f t="shared" si="179"/>
        <v>Jorge</v>
      </c>
      <c r="S770" s="6" t="str">
        <f t="shared" si="180"/>
        <v>Pollock</v>
      </c>
      <c r="T770" s="6" t="str">
        <f t="shared" si="181"/>
        <v>Mr</v>
      </c>
      <c r="U770" s="6" t="str">
        <f t="shared" si="182"/>
        <v>M</v>
      </c>
      <c r="V770" s="6" t="str">
        <f t="shared" si="183"/>
        <v>90</v>
      </c>
      <c r="W770" s="6" t="str">
        <f t="shared" si="184"/>
        <v>Cann Hall</v>
      </c>
      <c r="X770" s="6" t="str">
        <f t="shared" si="185"/>
        <v>ll</v>
      </c>
      <c r="Y770" s="6" t="str">
        <f t="shared" si="186"/>
        <v>Cann Hall</v>
      </c>
      <c r="Z770" s="6" t="str">
        <f t="shared" si="187"/>
        <v>St. Austell</v>
      </c>
      <c r="AA770" s="6" t="str">
        <f t="shared" si="188"/>
        <v>WC</v>
      </c>
      <c r="AB770" s="7" t="str">
        <f t="shared" si="189"/>
        <v>43978</v>
      </c>
      <c r="AC770" s="6" t="str">
        <f t="shared" si="190"/>
        <v>2</v>
      </c>
      <c r="AD770" s="6" t="str">
        <f t="shared" si="191"/>
        <v>D</v>
      </c>
      <c r="AE770" s="8" t="str">
        <f t="shared" si="192"/>
        <v/>
      </c>
    </row>
    <row r="771" spans="1:31" x14ac:dyDescent="0.25">
      <c r="A771" s="9">
        <v>784</v>
      </c>
      <c r="B771" s="10" t="s">
        <v>2689</v>
      </c>
      <c r="C771" s="10" t="s">
        <v>791</v>
      </c>
      <c r="D771" s="10" t="s">
        <v>28</v>
      </c>
      <c r="E771" s="10" t="s">
        <v>29</v>
      </c>
      <c r="F771" s="10">
        <v>60</v>
      </c>
      <c r="G771" s="10" t="s">
        <v>2690</v>
      </c>
      <c r="H771" s="10" t="s">
        <v>1622</v>
      </c>
      <c r="I771" s="10" t="s">
        <v>32</v>
      </c>
      <c r="J771" s="11">
        <v>44206</v>
      </c>
      <c r="K771" s="10">
        <v>47</v>
      </c>
      <c r="L771" s="10" t="s">
        <v>78</v>
      </c>
      <c r="M771" s="12"/>
      <c r="O771">
        <f t="shared" si="193"/>
        <v>0</v>
      </c>
      <c r="Q771" s="9" t="str">
        <f t="shared" si="178"/>
        <v>784</v>
      </c>
      <c r="R771" s="10" t="str">
        <f t="shared" si="179"/>
        <v>Wilmer</v>
      </c>
      <c r="S771" s="10" t="str">
        <f t="shared" si="180"/>
        <v>Farley</v>
      </c>
      <c r="T771" s="10" t="str">
        <f t="shared" si="181"/>
        <v>Mr</v>
      </c>
      <c r="U771" s="10" t="str">
        <f t="shared" si="182"/>
        <v>M</v>
      </c>
      <c r="V771" s="10" t="str">
        <f t="shared" si="183"/>
        <v>60</v>
      </c>
      <c r="W771" s="10" t="str">
        <f t="shared" si="184"/>
        <v>Canning Cross</v>
      </c>
      <c r="X771" s="10" t="str">
        <f t="shared" si="185"/>
        <v>ss</v>
      </c>
      <c r="Y771" s="10" t="str">
        <f t="shared" si="186"/>
        <v>Canning Cross</v>
      </c>
      <c r="Z771" s="10" t="str">
        <f t="shared" si="187"/>
        <v>Sturminster Newton</v>
      </c>
      <c r="AA771" s="10" t="str">
        <f t="shared" si="188"/>
        <v>WC</v>
      </c>
      <c r="AB771" s="11" t="str">
        <f t="shared" si="189"/>
        <v>44206</v>
      </c>
      <c r="AC771" s="10" t="str">
        <f t="shared" si="190"/>
        <v>47</v>
      </c>
      <c r="AD771" s="10" t="str">
        <f t="shared" si="191"/>
        <v>C2</v>
      </c>
      <c r="AE771" s="12" t="str">
        <f t="shared" si="192"/>
        <v/>
      </c>
    </row>
    <row r="772" spans="1:31" x14ac:dyDescent="0.25">
      <c r="A772" s="5">
        <v>785</v>
      </c>
      <c r="B772" s="6" t="s">
        <v>2691</v>
      </c>
      <c r="C772" s="6" t="s">
        <v>1088</v>
      </c>
      <c r="D772" s="6" t="s">
        <v>28</v>
      </c>
      <c r="E772" s="6" t="s">
        <v>29</v>
      </c>
      <c r="F772" s="6">
        <v>90</v>
      </c>
      <c r="G772" s="6" t="s">
        <v>2692</v>
      </c>
      <c r="H772" s="6" t="s">
        <v>2693</v>
      </c>
      <c r="I772" s="6" t="s">
        <v>32</v>
      </c>
      <c r="J772" s="7">
        <v>43625</v>
      </c>
      <c r="K772" s="6">
        <v>13</v>
      </c>
      <c r="L772" s="6" t="s">
        <v>78</v>
      </c>
      <c r="M772" s="8"/>
      <c r="O772">
        <f t="shared" si="193"/>
        <v>0</v>
      </c>
      <c r="Q772" s="5" t="str">
        <f t="shared" si="178"/>
        <v>785</v>
      </c>
      <c r="R772" s="6" t="str">
        <f t="shared" si="179"/>
        <v>Theron</v>
      </c>
      <c r="S772" s="6" t="str">
        <f t="shared" si="180"/>
        <v>Elmore</v>
      </c>
      <c r="T772" s="6" t="str">
        <f t="shared" si="181"/>
        <v>Mr</v>
      </c>
      <c r="U772" s="6" t="str">
        <f t="shared" si="182"/>
        <v>M</v>
      </c>
      <c r="V772" s="6" t="str">
        <f t="shared" si="183"/>
        <v>90</v>
      </c>
      <c r="W772" s="6" t="str">
        <f t="shared" si="184"/>
        <v>Canning Pass</v>
      </c>
      <c r="X772" s="6" t="str">
        <f t="shared" si="185"/>
        <v>ss</v>
      </c>
      <c r="Y772" s="6" t="str">
        <f t="shared" si="186"/>
        <v>Canning Pass</v>
      </c>
      <c r="Z772" s="6" t="str">
        <f t="shared" si="187"/>
        <v>Withernsea</v>
      </c>
      <c r="AA772" s="6" t="str">
        <f t="shared" si="188"/>
        <v>WC</v>
      </c>
      <c r="AB772" s="7" t="str">
        <f t="shared" si="189"/>
        <v>43625</v>
      </c>
      <c r="AC772" s="6" t="str">
        <f t="shared" si="190"/>
        <v>13</v>
      </c>
      <c r="AD772" s="6" t="str">
        <f t="shared" si="191"/>
        <v>C2</v>
      </c>
      <c r="AE772" s="8" t="str">
        <f t="shared" si="192"/>
        <v/>
      </c>
    </row>
    <row r="773" spans="1:31" x14ac:dyDescent="0.25">
      <c r="A773" s="9">
        <v>786</v>
      </c>
      <c r="B773" s="10" t="s">
        <v>2694</v>
      </c>
      <c r="C773" s="10" t="s">
        <v>1405</v>
      </c>
      <c r="D773" s="10" t="s">
        <v>15</v>
      </c>
      <c r="E773" s="10" t="s">
        <v>16</v>
      </c>
      <c r="F773" s="10">
        <v>30</v>
      </c>
      <c r="G773" s="10" t="s">
        <v>2695</v>
      </c>
      <c r="H773" s="10" t="s">
        <v>2696</v>
      </c>
      <c r="I773" s="10" t="s">
        <v>291</v>
      </c>
      <c r="J773" s="11">
        <v>44193</v>
      </c>
      <c r="K773" s="10">
        <v>54</v>
      </c>
      <c r="L773" s="10" t="s">
        <v>44</v>
      </c>
      <c r="M773" s="12"/>
      <c r="O773">
        <f t="shared" si="193"/>
        <v>0</v>
      </c>
      <c r="Q773" s="9" t="str">
        <f t="shared" si="178"/>
        <v>786</v>
      </c>
      <c r="R773" s="10" t="str">
        <f t="shared" si="179"/>
        <v>Claire</v>
      </c>
      <c r="S773" s="10" t="str">
        <f t="shared" si="180"/>
        <v>Tobin</v>
      </c>
      <c r="T773" s="10" t="str">
        <f t="shared" si="181"/>
        <v>Mrs</v>
      </c>
      <c r="U773" s="10" t="str">
        <f t="shared" si="182"/>
        <v>F</v>
      </c>
      <c r="V773" s="10" t="str">
        <f t="shared" si="183"/>
        <v>30</v>
      </c>
      <c r="W773" s="10" t="str">
        <f t="shared" si="184"/>
        <v>Canningham Place</v>
      </c>
      <c r="X773" s="10" t="str">
        <f t="shared" si="185"/>
        <v>ce</v>
      </c>
      <c r="Y773" s="10" t="str">
        <f t="shared" si="186"/>
        <v>Canningham Place</v>
      </c>
      <c r="Z773" s="10" t="str">
        <f t="shared" si="187"/>
        <v>Kinlochleven</v>
      </c>
      <c r="AA773" s="10" t="str">
        <f t="shared" si="188"/>
        <v>HS</v>
      </c>
      <c r="AB773" s="11" t="str">
        <f t="shared" si="189"/>
        <v>44193</v>
      </c>
      <c r="AC773" s="10" t="str">
        <f t="shared" si="190"/>
        <v>54</v>
      </c>
      <c r="AD773" s="10" t="str">
        <f t="shared" si="191"/>
        <v>D</v>
      </c>
      <c r="AE773" s="12" t="str">
        <f t="shared" si="192"/>
        <v/>
      </c>
    </row>
    <row r="774" spans="1:31" x14ac:dyDescent="0.25">
      <c r="A774" s="5">
        <v>787</v>
      </c>
      <c r="B774" s="6" t="s">
        <v>2697</v>
      </c>
      <c r="C774" s="6" t="s">
        <v>2698</v>
      </c>
      <c r="D774" s="6" t="s">
        <v>15</v>
      </c>
      <c r="E774" s="6" t="s">
        <v>16</v>
      </c>
      <c r="F774" s="6">
        <v>90</v>
      </c>
      <c r="G774" s="6" t="s">
        <v>2699</v>
      </c>
      <c r="H774" s="6" t="s">
        <v>2700</v>
      </c>
      <c r="I774" s="6" t="s">
        <v>291</v>
      </c>
      <c r="J774" s="7">
        <v>44061</v>
      </c>
      <c r="K774" s="6">
        <v>11</v>
      </c>
      <c r="L774" s="6" t="s">
        <v>62</v>
      </c>
      <c r="M774" s="8"/>
      <c r="O774">
        <f t="shared" si="193"/>
        <v>0</v>
      </c>
      <c r="Q774" s="5" t="str">
        <f t="shared" ref="Q774:Q837" si="194">TRIM(A774)</f>
        <v>787</v>
      </c>
      <c r="R774" s="6" t="str">
        <f t="shared" ref="R774:R837" si="195">TRIM(B774)</f>
        <v>Chery</v>
      </c>
      <c r="S774" s="6" t="str">
        <f t="shared" ref="S774:S837" si="196">TRIM(C774)</f>
        <v>Swenson</v>
      </c>
      <c r="T774" s="6" t="str">
        <f t="shared" ref="T774:T837" si="197">TRIM(D774)</f>
        <v>Mrs</v>
      </c>
      <c r="U774" s="6" t="str">
        <f t="shared" ref="U774:U837" si="198">IF(ISNUMBER(SEARCH("f",TRIM(E774))),"F","M")</f>
        <v>F</v>
      </c>
      <c r="V774" s="6" t="str">
        <f t="shared" ref="V774:V837" si="199">TRIM(F774)</f>
        <v>90</v>
      </c>
      <c r="W774" s="6" t="str">
        <f t="shared" ref="W774:W837" si="200">SUBSTITUTE(SUBSTITUTE(SUBSTITUTE(PROPER(TRIM(G774)),"(?)","")," (No",""),"'S","'s")</f>
        <v>Cannon Close</v>
      </c>
      <c r="X774" s="6" t="str">
        <f t="shared" ref="X774:X837" si="201">RIGHT(W774,2)</f>
        <v>se</v>
      </c>
      <c r="Y774" s="6" t="str">
        <f t="shared" ref="Y774:Y837" si="202">IF(OR(X774="St",X774="Av",X774="Pl"),SUBSTITUTE(SUBSTITUTE(SUBSTITUTE(SUBSTITUTE(SUBSTITUTE(SUBSTITUTE(SUBSTITUTE(W774,"Rd","Road"),"St","Street"),"Cls", "Close"),"Plc","Place"),"Bldgs","Buildings"),"Av","Avenue"),"Pl","Place"),SUBSTITUTE(SUBSTITUTE(SUBSTITUTE(SUBSTITUTE(SUBSTITUTE(W774,"Rd","Road"),"Cls", "Close"),"Plc","Place"),"Bldgs","Buildings"),"Crt","Court"))</f>
        <v>Cannon Close</v>
      </c>
      <c r="Z774" s="6" t="str">
        <f t="shared" ref="Z774:Z837" si="203">TRIM(H774)</f>
        <v>Larne</v>
      </c>
      <c r="AA774" s="6" t="str">
        <f t="shared" ref="AA774:AA837" si="204">TRIM(I774)</f>
        <v>HS</v>
      </c>
      <c r="AB774" s="7" t="str">
        <f t="shared" ref="AB774:AB837" si="205">TRIM(J774)</f>
        <v>44061</v>
      </c>
      <c r="AC774" s="6" t="str">
        <f t="shared" ref="AC774:AC837" si="206">TRIM(K774)</f>
        <v>11</v>
      </c>
      <c r="AD774" s="6" t="str">
        <f t="shared" ref="AD774:AD837" si="207">TRIM(L774)</f>
        <v>C4</v>
      </c>
      <c r="AE774" s="8" t="str">
        <f t="shared" ref="AE774:AE837" si="208">TRIM(M774)</f>
        <v/>
      </c>
    </row>
    <row r="775" spans="1:31" x14ac:dyDescent="0.25">
      <c r="A775" s="9">
        <v>788</v>
      </c>
      <c r="B775" s="10" t="s">
        <v>2701</v>
      </c>
      <c r="C775" s="10" t="s">
        <v>649</v>
      </c>
      <c r="D775" s="10" t="s">
        <v>49</v>
      </c>
      <c r="E775" s="10" t="s">
        <v>16</v>
      </c>
      <c r="F775" s="10">
        <v>60</v>
      </c>
      <c r="G775" s="10" t="s">
        <v>2702</v>
      </c>
      <c r="H775" s="10" t="s">
        <v>2703</v>
      </c>
      <c r="I775" s="10" t="s">
        <v>38</v>
      </c>
      <c r="J775" s="11">
        <v>44230</v>
      </c>
      <c r="K775" s="10">
        <v>77</v>
      </c>
      <c r="L775" s="10" t="s">
        <v>99</v>
      </c>
      <c r="M775" s="12"/>
      <c r="O775">
        <f t="shared" si="193"/>
        <v>0</v>
      </c>
      <c r="Q775" s="9" t="str">
        <f t="shared" si="194"/>
        <v>788</v>
      </c>
      <c r="R775" s="10" t="str">
        <f t="shared" si="195"/>
        <v>Brigitte</v>
      </c>
      <c r="S775" s="10" t="str">
        <f t="shared" si="196"/>
        <v>Barton</v>
      </c>
      <c r="T775" s="10" t="str">
        <f t="shared" si="197"/>
        <v>Miss</v>
      </c>
      <c r="U775" s="10" t="str">
        <f t="shared" si="198"/>
        <v>F</v>
      </c>
      <c r="V775" s="10" t="str">
        <f t="shared" si="199"/>
        <v>60</v>
      </c>
      <c r="W775" s="10" t="str">
        <f t="shared" si="200"/>
        <v>Cannon Road</v>
      </c>
      <c r="X775" s="10" t="str">
        <f t="shared" si="201"/>
        <v>ad</v>
      </c>
      <c r="Y775" s="10" t="str">
        <f t="shared" si="202"/>
        <v>Cannon Road</v>
      </c>
      <c r="Z775" s="10" t="str">
        <f t="shared" si="203"/>
        <v>Dalry</v>
      </c>
      <c r="AA775" s="10" t="str">
        <f t="shared" si="204"/>
        <v>RM</v>
      </c>
      <c r="AB775" s="11" t="str">
        <f t="shared" si="205"/>
        <v>44230</v>
      </c>
      <c r="AC775" s="10" t="str">
        <f t="shared" si="206"/>
        <v>77</v>
      </c>
      <c r="AD775" s="10" t="str">
        <f t="shared" si="207"/>
        <v>E</v>
      </c>
      <c r="AE775" s="12" t="str">
        <f t="shared" si="208"/>
        <v/>
      </c>
    </row>
    <row r="776" spans="1:31" x14ac:dyDescent="0.25">
      <c r="A776" s="5">
        <v>789</v>
      </c>
      <c r="B776" s="6" t="s">
        <v>2704</v>
      </c>
      <c r="C776" s="6" t="s">
        <v>2705</v>
      </c>
      <c r="D776" s="6" t="s">
        <v>49</v>
      </c>
      <c r="E776" s="6" t="s">
        <v>16</v>
      </c>
      <c r="F776" s="6">
        <v>90</v>
      </c>
      <c r="G776" s="6" t="s">
        <v>2706</v>
      </c>
      <c r="H776" s="6" t="s">
        <v>2707</v>
      </c>
      <c r="I776" s="6" t="s">
        <v>1881</v>
      </c>
      <c r="J776" s="7">
        <v>44290</v>
      </c>
      <c r="K776" s="6">
        <v>32</v>
      </c>
      <c r="L776" s="6" t="s">
        <v>39</v>
      </c>
      <c r="M776" s="8"/>
      <c r="O776">
        <f t="shared" si="193"/>
        <v>0</v>
      </c>
      <c r="Q776" s="5" t="str">
        <f t="shared" si="194"/>
        <v>789</v>
      </c>
      <c r="R776" s="6" t="str">
        <f t="shared" si="195"/>
        <v>Ivette</v>
      </c>
      <c r="S776" s="6" t="str">
        <f t="shared" si="196"/>
        <v>Belcher</v>
      </c>
      <c r="T776" s="6" t="str">
        <f t="shared" si="197"/>
        <v>Miss</v>
      </c>
      <c r="U776" s="6" t="str">
        <f t="shared" si="198"/>
        <v>F</v>
      </c>
      <c r="V776" s="6" t="str">
        <f t="shared" si="199"/>
        <v>90</v>
      </c>
      <c r="W776" s="6" t="str">
        <f t="shared" si="200"/>
        <v>Cannon Street</v>
      </c>
      <c r="X776" s="6" t="str">
        <f t="shared" si="201"/>
        <v>et</v>
      </c>
      <c r="Y776" s="6" t="str">
        <f t="shared" si="202"/>
        <v>Cannon Street</v>
      </c>
      <c r="Z776" s="6" t="str">
        <f t="shared" si="203"/>
        <v>Bishopton</v>
      </c>
      <c r="AA776" s="6" t="str">
        <f t="shared" si="204"/>
        <v>CT</v>
      </c>
      <c r="AB776" s="7" t="str">
        <f t="shared" si="205"/>
        <v>44290</v>
      </c>
      <c r="AC776" s="6" t="str">
        <f t="shared" si="206"/>
        <v>32</v>
      </c>
      <c r="AD776" s="6" t="str">
        <f t="shared" si="207"/>
        <v>C1</v>
      </c>
      <c r="AE776" s="8" t="str">
        <f t="shared" si="208"/>
        <v/>
      </c>
    </row>
    <row r="777" spans="1:31" x14ac:dyDescent="0.25">
      <c r="A777" s="5">
        <v>791</v>
      </c>
      <c r="B777" s="6" t="s">
        <v>2708</v>
      </c>
      <c r="C777" s="6" t="s">
        <v>2709</v>
      </c>
      <c r="D777" s="6" t="s">
        <v>15</v>
      </c>
      <c r="E777" s="6" t="s">
        <v>16</v>
      </c>
      <c r="F777" s="6">
        <v>90</v>
      </c>
      <c r="G777" s="6" t="s">
        <v>2706</v>
      </c>
      <c r="H777" s="6" t="s">
        <v>2710</v>
      </c>
      <c r="I777" s="6" t="s">
        <v>32</v>
      </c>
      <c r="J777" s="7">
        <v>44125</v>
      </c>
      <c r="K777" s="6">
        <v>10</v>
      </c>
      <c r="L777" s="6" t="s">
        <v>62</v>
      </c>
      <c r="M777" s="8"/>
      <c r="O777">
        <f t="shared" si="193"/>
        <v>0</v>
      </c>
      <c r="Q777" s="5" t="str">
        <f t="shared" si="194"/>
        <v>791</v>
      </c>
      <c r="R777" s="6" t="str">
        <f t="shared" si="195"/>
        <v>Marvel</v>
      </c>
      <c r="S777" s="6" t="str">
        <f t="shared" si="196"/>
        <v>Shearer</v>
      </c>
      <c r="T777" s="6" t="str">
        <f t="shared" si="197"/>
        <v>Mrs</v>
      </c>
      <c r="U777" s="6" t="str">
        <f t="shared" si="198"/>
        <v>F</v>
      </c>
      <c r="V777" s="6" t="str">
        <f t="shared" si="199"/>
        <v>90</v>
      </c>
      <c r="W777" s="6" t="str">
        <f t="shared" si="200"/>
        <v>Cannon Street</v>
      </c>
      <c r="X777" s="6" t="str">
        <f t="shared" si="201"/>
        <v>et</v>
      </c>
      <c r="Y777" s="6" t="str">
        <f t="shared" si="202"/>
        <v>Cannon Street</v>
      </c>
      <c r="Z777" s="6" t="str">
        <f t="shared" si="203"/>
        <v>Thornton-Cleveleys</v>
      </c>
      <c r="AA777" s="6" t="str">
        <f t="shared" si="204"/>
        <v>WC</v>
      </c>
      <c r="AB777" s="7" t="str">
        <f t="shared" si="205"/>
        <v>44125</v>
      </c>
      <c r="AC777" s="6" t="str">
        <f t="shared" si="206"/>
        <v>10</v>
      </c>
      <c r="AD777" s="6" t="str">
        <f t="shared" si="207"/>
        <v>C4</v>
      </c>
      <c r="AE777" s="8" t="str">
        <f t="shared" si="208"/>
        <v/>
      </c>
    </row>
    <row r="778" spans="1:31" x14ac:dyDescent="0.25">
      <c r="A778" s="9">
        <v>792</v>
      </c>
      <c r="B778" s="10" t="s">
        <v>2711</v>
      </c>
      <c r="C778" s="10" t="s">
        <v>2712</v>
      </c>
      <c r="D778" s="10" t="s">
        <v>28</v>
      </c>
      <c r="E778" s="10" t="s">
        <v>29</v>
      </c>
      <c r="F778" s="10">
        <v>30</v>
      </c>
      <c r="G778" s="10" t="s">
        <v>2713</v>
      </c>
      <c r="H778" s="10" t="s">
        <v>2714</v>
      </c>
      <c r="I778" s="10" t="s">
        <v>32</v>
      </c>
      <c r="J778" s="11">
        <v>43714</v>
      </c>
      <c r="K778" s="10">
        <v>30</v>
      </c>
      <c r="L778" s="10" t="s">
        <v>39</v>
      </c>
      <c r="M778" s="12"/>
      <c r="O778">
        <f t="shared" ref="O778:O841" si="209">COUNTBLANK(A778:L778)+COUNTIF(K778,0)</f>
        <v>0</v>
      </c>
      <c r="Q778" s="9" t="str">
        <f t="shared" si="194"/>
        <v>792</v>
      </c>
      <c r="R778" s="10" t="str">
        <f t="shared" si="195"/>
        <v>Ramiro</v>
      </c>
      <c r="S778" s="10" t="str">
        <f t="shared" si="196"/>
        <v>Starr</v>
      </c>
      <c r="T778" s="10" t="str">
        <f t="shared" si="197"/>
        <v>Mr</v>
      </c>
      <c r="U778" s="10" t="str">
        <f t="shared" si="198"/>
        <v>M</v>
      </c>
      <c r="V778" s="10" t="str">
        <f t="shared" si="199"/>
        <v>30</v>
      </c>
      <c r="W778" s="10" t="str">
        <f t="shared" si="200"/>
        <v>Cannons Place</v>
      </c>
      <c r="X778" s="10" t="str">
        <f t="shared" si="201"/>
        <v>ce</v>
      </c>
      <c r="Y778" s="10" t="str">
        <f t="shared" si="202"/>
        <v>Cannons Place</v>
      </c>
      <c r="Z778" s="10" t="str">
        <f t="shared" si="203"/>
        <v>Spalding</v>
      </c>
      <c r="AA778" s="10" t="str">
        <f t="shared" si="204"/>
        <v>WC</v>
      </c>
      <c r="AB778" s="11" t="str">
        <f t="shared" si="205"/>
        <v>43714</v>
      </c>
      <c r="AC778" s="10" t="str">
        <f t="shared" si="206"/>
        <v>30</v>
      </c>
      <c r="AD778" s="10" t="str">
        <f t="shared" si="207"/>
        <v>C1</v>
      </c>
      <c r="AE778" s="12" t="str">
        <f t="shared" si="208"/>
        <v/>
      </c>
    </row>
    <row r="779" spans="1:31" x14ac:dyDescent="0.25">
      <c r="A779" s="5">
        <v>793</v>
      </c>
      <c r="B779" s="6" t="s">
        <v>1524</v>
      </c>
      <c r="C779" s="6" t="s">
        <v>577</v>
      </c>
      <c r="D779" s="6" t="s">
        <v>49</v>
      </c>
      <c r="E779" s="6" t="s">
        <v>16</v>
      </c>
      <c r="F779" s="6">
        <v>60</v>
      </c>
      <c r="G779" s="6" t="s">
        <v>2715</v>
      </c>
      <c r="H779" s="6" t="s">
        <v>2484</v>
      </c>
      <c r="I779" s="6" t="s">
        <v>25</v>
      </c>
      <c r="J779" s="7">
        <v>44468</v>
      </c>
      <c r="K779" s="6">
        <v>34</v>
      </c>
      <c r="L779" s="6" t="s">
        <v>20</v>
      </c>
      <c r="M779" s="8"/>
      <c r="O779">
        <f t="shared" si="209"/>
        <v>0</v>
      </c>
      <c r="Q779" s="5" t="str">
        <f t="shared" si="194"/>
        <v>793</v>
      </c>
      <c r="R779" s="6" t="str">
        <f t="shared" si="195"/>
        <v>Diedre</v>
      </c>
      <c r="S779" s="6" t="str">
        <f t="shared" si="196"/>
        <v>Ayala</v>
      </c>
      <c r="T779" s="6" t="str">
        <f t="shared" si="197"/>
        <v>Miss</v>
      </c>
      <c r="U779" s="6" t="str">
        <f t="shared" si="198"/>
        <v>F</v>
      </c>
      <c r="V779" s="6" t="str">
        <f t="shared" si="199"/>
        <v>60</v>
      </c>
      <c r="W779" s="6" t="str">
        <f t="shared" si="200"/>
        <v>Canon Alley</v>
      </c>
      <c r="X779" s="6" t="str">
        <f t="shared" si="201"/>
        <v>ey</v>
      </c>
      <c r="Y779" s="6" t="str">
        <f t="shared" si="202"/>
        <v>Canon Alley</v>
      </c>
      <c r="Z779" s="6" t="str">
        <f t="shared" si="203"/>
        <v>Hessle</v>
      </c>
      <c r="AA779" s="6" t="str">
        <f t="shared" si="204"/>
        <v>HG</v>
      </c>
      <c r="AB779" s="7" t="str">
        <f t="shared" si="205"/>
        <v>44468</v>
      </c>
      <c r="AC779" s="6" t="str">
        <f t="shared" si="206"/>
        <v>34</v>
      </c>
      <c r="AD779" s="6" t="str">
        <f t="shared" si="207"/>
        <v>B</v>
      </c>
      <c r="AE779" s="8" t="str">
        <f t="shared" si="208"/>
        <v/>
      </c>
    </row>
    <row r="780" spans="1:31" x14ac:dyDescent="0.25">
      <c r="A780" s="9">
        <v>794</v>
      </c>
      <c r="B780" s="10" t="s">
        <v>1460</v>
      </c>
      <c r="C780" s="10" t="s">
        <v>1351</v>
      </c>
      <c r="D780" s="10" t="s">
        <v>28</v>
      </c>
      <c r="E780" s="10" t="s">
        <v>29</v>
      </c>
      <c r="F780" s="10">
        <v>60</v>
      </c>
      <c r="G780" s="10" t="s">
        <v>2716</v>
      </c>
      <c r="H780" s="10" t="s">
        <v>2717</v>
      </c>
      <c r="I780" s="10" t="s">
        <v>2320</v>
      </c>
      <c r="J780" s="11">
        <v>44239</v>
      </c>
      <c r="K780" s="10">
        <v>28</v>
      </c>
      <c r="L780" s="10" t="s">
        <v>78</v>
      </c>
      <c r="M780" s="12"/>
      <c r="O780">
        <f t="shared" si="209"/>
        <v>0</v>
      </c>
      <c r="Q780" s="9" t="str">
        <f t="shared" si="194"/>
        <v>794</v>
      </c>
      <c r="R780" s="10" t="str">
        <f t="shared" si="195"/>
        <v>Teddy</v>
      </c>
      <c r="S780" s="10" t="str">
        <f t="shared" si="196"/>
        <v>Parker</v>
      </c>
      <c r="T780" s="10" t="str">
        <f t="shared" si="197"/>
        <v>Mr</v>
      </c>
      <c r="U780" s="10" t="str">
        <f t="shared" si="198"/>
        <v>M</v>
      </c>
      <c r="V780" s="10" t="str">
        <f t="shared" si="199"/>
        <v>60</v>
      </c>
      <c r="W780" s="10" t="str">
        <f t="shared" si="200"/>
        <v>Canonbury Crescent</v>
      </c>
      <c r="X780" s="10" t="str">
        <f t="shared" si="201"/>
        <v>nt</v>
      </c>
      <c r="Y780" s="10" t="str">
        <f t="shared" si="202"/>
        <v>Canonbury Crescent</v>
      </c>
      <c r="Z780" s="10" t="str">
        <f t="shared" si="203"/>
        <v>Ardgay</v>
      </c>
      <c r="AA780" s="10" t="str">
        <f t="shared" si="204"/>
        <v>DD</v>
      </c>
      <c r="AB780" s="11" t="str">
        <f t="shared" si="205"/>
        <v>44239</v>
      </c>
      <c r="AC780" s="10" t="str">
        <f t="shared" si="206"/>
        <v>28</v>
      </c>
      <c r="AD780" s="10" t="str">
        <f t="shared" si="207"/>
        <v>C2</v>
      </c>
      <c r="AE780" s="12" t="str">
        <f t="shared" si="208"/>
        <v/>
      </c>
    </row>
    <row r="781" spans="1:31" x14ac:dyDescent="0.25">
      <c r="A781" s="5">
        <v>795</v>
      </c>
      <c r="B781" s="6" t="s">
        <v>2718</v>
      </c>
      <c r="C781" s="6" t="s">
        <v>104</v>
      </c>
      <c r="D781" s="6" t="s">
        <v>28</v>
      </c>
      <c r="E781" s="6" t="s">
        <v>29</v>
      </c>
      <c r="F781" s="6">
        <v>90</v>
      </c>
      <c r="G781" s="6" t="s">
        <v>2719</v>
      </c>
      <c r="H781" s="6" t="s">
        <v>1189</v>
      </c>
      <c r="I781" s="6" t="s">
        <v>38</v>
      </c>
      <c r="J781" s="7">
        <v>44428</v>
      </c>
      <c r="K781" s="6">
        <v>58</v>
      </c>
      <c r="L781" s="6" t="s">
        <v>68</v>
      </c>
      <c r="M781" s="8"/>
      <c r="O781">
        <f t="shared" si="209"/>
        <v>0</v>
      </c>
      <c r="Q781" s="5" t="str">
        <f t="shared" si="194"/>
        <v>795</v>
      </c>
      <c r="R781" s="6" t="str">
        <f t="shared" si="195"/>
        <v>Colton</v>
      </c>
      <c r="S781" s="6" t="str">
        <f t="shared" si="196"/>
        <v>Bernard</v>
      </c>
      <c r="T781" s="6" t="str">
        <f t="shared" si="197"/>
        <v>Mr</v>
      </c>
      <c r="U781" s="6" t="str">
        <f t="shared" si="198"/>
        <v>M</v>
      </c>
      <c r="V781" s="6" t="str">
        <f t="shared" si="199"/>
        <v>90</v>
      </c>
      <c r="W781" s="6" t="str">
        <f t="shared" si="200"/>
        <v>Canonbury Terrace</v>
      </c>
      <c r="X781" s="6" t="str">
        <f t="shared" si="201"/>
        <v>ce</v>
      </c>
      <c r="Y781" s="6" t="str">
        <f t="shared" si="202"/>
        <v>Canonbury Terrace</v>
      </c>
      <c r="Z781" s="6" t="str">
        <f t="shared" si="203"/>
        <v>Dalbeattie</v>
      </c>
      <c r="AA781" s="6" t="str">
        <f t="shared" si="204"/>
        <v>RM</v>
      </c>
      <c r="AB781" s="7" t="str">
        <f t="shared" si="205"/>
        <v>44428</v>
      </c>
      <c r="AC781" s="6" t="str">
        <f t="shared" si="206"/>
        <v>58</v>
      </c>
      <c r="AD781" s="6" t="str">
        <f t="shared" si="207"/>
        <v>A2</v>
      </c>
      <c r="AE781" s="8" t="str">
        <f t="shared" si="208"/>
        <v/>
      </c>
    </row>
    <row r="782" spans="1:31" x14ac:dyDescent="0.25">
      <c r="A782" s="9">
        <v>796</v>
      </c>
      <c r="B782" s="10" t="s">
        <v>2720</v>
      </c>
      <c r="C782" s="10" t="s">
        <v>2721</v>
      </c>
      <c r="D782" s="10" t="s">
        <v>15</v>
      </c>
      <c r="E782" s="10" t="s">
        <v>16</v>
      </c>
      <c r="F782" s="10">
        <v>30</v>
      </c>
      <c r="G782" s="10" t="s">
        <v>2722</v>
      </c>
      <c r="H782" s="10" t="s">
        <v>2723</v>
      </c>
      <c r="I782" s="10" t="s">
        <v>25</v>
      </c>
      <c r="J782" s="11">
        <v>43490</v>
      </c>
      <c r="K782" s="10">
        <v>40</v>
      </c>
      <c r="L782" s="10" t="s">
        <v>33</v>
      </c>
      <c r="M782" s="12"/>
      <c r="O782">
        <f t="shared" si="209"/>
        <v>0</v>
      </c>
      <c r="Q782" s="9" t="str">
        <f t="shared" si="194"/>
        <v>796</v>
      </c>
      <c r="R782" s="10" t="str">
        <f t="shared" si="195"/>
        <v>Felice</v>
      </c>
      <c r="S782" s="10" t="str">
        <f t="shared" si="196"/>
        <v>Valentine</v>
      </c>
      <c r="T782" s="10" t="str">
        <f t="shared" si="197"/>
        <v>Mrs</v>
      </c>
      <c r="U782" s="10" t="str">
        <f t="shared" si="198"/>
        <v>F</v>
      </c>
      <c r="V782" s="10" t="str">
        <f t="shared" si="199"/>
        <v>30</v>
      </c>
      <c r="W782" s="10" t="str">
        <f t="shared" si="200"/>
        <v>Canonbury Villas</v>
      </c>
      <c r="X782" s="10" t="str">
        <f t="shared" si="201"/>
        <v>as</v>
      </c>
      <c r="Y782" s="10" t="str">
        <f t="shared" si="202"/>
        <v>Canonbury Villas</v>
      </c>
      <c r="Z782" s="10" t="str">
        <f t="shared" si="203"/>
        <v>Hertford</v>
      </c>
      <c r="AA782" s="10" t="str">
        <f t="shared" si="204"/>
        <v>HG</v>
      </c>
      <c r="AB782" s="11" t="str">
        <f t="shared" si="205"/>
        <v>43490</v>
      </c>
      <c r="AC782" s="10" t="str">
        <f t="shared" si="206"/>
        <v>40</v>
      </c>
      <c r="AD782" s="10" t="str">
        <f t="shared" si="207"/>
        <v>A3</v>
      </c>
      <c r="AE782" s="12" t="str">
        <f t="shared" si="208"/>
        <v/>
      </c>
    </row>
    <row r="783" spans="1:31" x14ac:dyDescent="0.25">
      <c r="A783" s="5">
        <v>797</v>
      </c>
      <c r="B783" s="6" t="s">
        <v>2724</v>
      </c>
      <c r="C783" s="6" t="s">
        <v>2725</v>
      </c>
      <c r="D783" s="6" t="s">
        <v>15</v>
      </c>
      <c r="E783" s="6" t="s">
        <v>16</v>
      </c>
      <c r="F783" s="6">
        <v>90</v>
      </c>
      <c r="G783" s="6" t="s">
        <v>2726</v>
      </c>
      <c r="H783" s="6" t="s">
        <v>2727</v>
      </c>
      <c r="I783" s="6" t="s">
        <v>32</v>
      </c>
      <c r="J783" s="7">
        <v>43869</v>
      </c>
      <c r="K783" s="6">
        <v>21</v>
      </c>
      <c r="L783" s="6" t="s">
        <v>99</v>
      </c>
      <c r="M783" s="8"/>
      <c r="O783">
        <f t="shared" si="209"/>
        <v>0</v>
      </c>
      <c r="Q783" s="5" t="str">
        <f t="shared" si="194"/>
        <v>797</v>
      </c>
      <c r="R783" s="6" t="str">
        <f t="shared" si="195"/>
        <v>Terese</v>
      </c>
      <c r="S783" s="6" t="str">
        <f t="shared" si="196"/>
        <v>Hadley</v>
      </c>
      <c r="T783" s="6" t="str">
        <f t="shared" si="197"/>
        <v>Mrs</v>
      </c>
      <c r="U783" s="6" t="str">
        <f t="shared" si="198"/>
        <v>F</v>
      </c>
      <c r="V783" s="6" t="str">
        <f t="shared" si="199"/>
        <v>90</v>
      </c>
      <c r="W783" s="6" t="str">
        <f t="shared" si="200"/>
        <v>Canterbury Crescent</v>
      </c>
      <c r="X783" s="6" t="str">
        <f t="shared" si="201"/>
        <v>nt</v>
      </c>
      <c r="Y783" s="6" t="str">
        <f t="shared" si="202"/>
        <v>Canterbury Crescent</v>
      </c>
      <c r="Z783" s="6" t="str">
        <f t="shared" si="203"/>
        <v>Sandwich</v>
      </c>
      <c r="AA783" s="6" t="str">
        <f t="shared" si="204"/>
        <v>WC</v>
      </c>
      <c r="AB783" s="7" t="str">
        <f t="shared" si="205"/>
        <v>43869</v>
      </c>
      <c r="AC783" s="6" t="str">
        <f t="shared" si="206"/>
        <v>21</v>
      </c>
      <c r="AD783" s="6" t="str">
        <f t="shared" si="207"/>
        <v>E</v>
      </c>
      <c r="AE783" s="8" t="str">
        <f t="shared" si="208"/>
        <v/>
      </c>
    </row>
    <row r="784" spans="1:31" x14ac:dyDescent="0.25">
      <c r="A784" s="9">
        <v>798</v>
      </c>
      <c r="B784" s="10" t="s">
        <v>559</v>
      </c>
      <c r="C784" s="10" t="s">
        <v>2728</v>
      </c>
      <c r="D784" s="10" t="s">
        <v>28</v>
      </c>
      <c r="E784" s="10" t="s">
        <v>29</v>
      </c>
      <c r="F784" s="10">
        <v>90</v>
      </c>
      <c r="G784" s="10" t="s">
        <v>2729</v>
      </c>
      <c r="H784" s="10" t="s">
        <v>2319</v>
      </c>
      <c r="I784" s="10" t="s">
        <v>2320</v>
      </c>
      <c r="J784" s="11">
        <v>43816</v>
      </c>
      <c r="K784" s="10">
        <v>11</v>
      </c>
      <c r="L784" s="10" t="s">
        <v>157</v>
      </c>
      <c r="M784" s="12"/>
      <c r="O784">
        <f t="shared" si="209"/>
        <v>0</v>
      </c>
      <c r="Q784" s="9" t="str">
        <f t="shared" si="194"/>
        <v>798</v>
      </c>
      <c r="R784" s="10" t="str">
        <f t="shared" si="195"/>
        <v>Bernie</v>
      </c>
      <c r="S784" s="10" t="str">
        <f t="shared" si="196"/>
        <v>Hickey</v>
      </c>
      <c r="T784" s="10" t="str">
        <f t="shared" si="197"/>
        <v>Mr</v>
      </c>
      <c r="U784" s="10" t="str">
        <f t="shared" si="198"/>
        <v>M</v>
      </c>
      <c r="V784" s="10" t="str">
        <f t="shared" si="199"/>
        <v>90</v>
      </c>
      <c r="W784" s="10" t="str">
        <f t="shared" si="200"/>
        <v>Canterbury Grove</v>
      </c>
      <c r="X784" s="10" t="str">
        <f t="shared" si="201"/>
        <v>ve</v>
      </c>
      <c r="Y784" s="10" t="str">
        <f t="shared" si="202"/>
        <v>Canterbury Grove</v>
      </c>
      <c r="Z784" s="10" t="str">
        <f t="shared" si="203"/>
        <v>Ardrossan</v>
      </c>
      <c r="AA784" s="10" t="str">
        <f t="shared" si="204"/>
        <v>DD</v>
      </c>
      <c r="AB784" s="11" t="str">
        <f t="shared" si="205"/>
        <v>43816</v>
      </c>
      <c r="AC784" s="10" t="str">
        <f t="shared" si="206"/>
        <v>11</v>
      </c>
      <c r="AD784" s="10" t="str">
        <f t="shared" si="207"/>
        <v>C3</v>
      </c>
      <c r="AE784" s="12" t="str">
        <f t="shared" si="208"/>
        <v/>
      </c>
    </row>
    <row r="785" spans="1:31" x14ac:dyDescent="0.25">
      <c r="A785" s="5">
        <v>799</v>
      </c>
      <c r="B785" s="6" t="s">
        <v>2730</v>
      </c>
      <c r="C785" s="6" t="s">
        <v>173</v>
      </c>
      <c r="D785" s="6" t="s">
        <v>28</v>
      </c>
      <c r="E785" s="6" t="s">
        <v>29</v>
      </c>
      <c r="F785" s="6">
        <v>60</v>
      </c>
      <c r="G785" s="6" t="s">
        <v>2731</v>
      </c>
      <c r="H785" s="6" t="s">
        <v>2732</v>
      </c>
      <c r="I785" s="6" t="s">
        <v>122</v>
      </c>
      <c r="J785" s="7">
        <v>44113</v>
      </c>
      <c r="K785" s="6">
        <v>39</v>
      </c>
      <c r="L785" s="6" t="s">
        <v>39</v>
      </c>
      <c r="M785" s="8"/>
      <c r="O785">
        <f t="shared" si="209"/>
        <v>0</v>
      </c>
      <c r="Q785" s="5" t="str">
        <f t="shared" si="194"/>
        <v>799</v>
      </c>
      <c r="R785" s="6" t="str">
        <f t="shared" si="195"/>
        <v>Monty</v>
      </c>
      <c r="S785" s="6" t="str">
        <f t="shared" si="196"/>
        <v>Hendrickson</v>
      </c>
      <c r="T785" s="6" t="str">
        <f t="shared" si="197"/>
        <v>Mr</v>
      </c>
      <c r="U785" s="6" t="str">
        <f t="shared" si="198"/>
        <v>M</v>
      </c>
      <c r="V785" s="6" t="str">
        <f t="shared" si="199"/>
        <v>60</v>
      </c>
      <c r="W785" s="6" t="str">
        <f t="shared" si="200"/>
        <v>Canterbury Place</v>
      </c>
      <c r="X785" s="6" t="str">
        <f t="shared" si="201"/>
        <v>ce</v>
      </c>
      <c r="Y785" s="6" t="str">
        <f t="shared" si="202"/>
        <v>Canterbury Place</v>
      </c>
      <c r="Z785" s="6" t="str">
        <f t="shared" si="203"/>
        <v>Llanon</v>
      </c>
      <c r="AA785" s="6" t="str">
        <f t="shared" si="204"/>
        <v>WN</v>
      </c>
      <c r="AB785" s="7" t="str">
        <f t="shared" si="205"/>
        <v>44113</v>
      </c>
      <c r="AC785" s="6" t="str">
        <f t="shared" si="206"/>
        <v>39</v>
      </c>
      <c r="AD785" s="6" t="str">
        <f t="shared" si="207"/>
        <v>C1</v>
      </c>
      <c r="AE785" s="8" t="str">
        <f t="shared" si="208"/>
        <v/>
      </c>
    </row>
    <row r="786" spans="1:31" x14ac:dyDescent="0.25">
      <c r="A786" s="9">
        <v>800</v>
      </c>
      <c r="B786" s="10" t="s">
        <v>2733</v>
      </c>
      <c r="C786" s="10" t="s">
        <v>2031</v>
      </c>
      <c r="D786" s="10" t="s">
        <v>28</v>
      </c>
      <c r="E786" s="10" t="s">
        <v>29</v>
      </c>
      <c r="F786" s="10">
        <v>30</v>
      </c>
      <c r="G786" s="10" t="s">
        <v>2734</v>
      </c>
      <c r="H786" s="10" t="s">
        <v>2735</v>
      </c>
      <c r="I786" s="10" t="s">
        <v>32</v>
      </c>
      <c r="J786" s="11">
        <v>44078</v>
      </c>
      <c r="K786" s="10">
        <v>71</v>
      </c>
      <c r="L786" s="10" t="s">
        <v>20</v>
      </c>
      <c r="M786" s="12"/>
      <c r="O786">
        <f t="shared" si="209"/>
        <v>0</v>
      </c>
      <c r="Q786" s="9" t="str">
        <f t="shared" si="194"/>
        <v>800</v>
      </c>
      <c r="R786" s="10" t="str">
        <f t="shared" si="195"/>
        <v>Damion</v>
      </c>
      <c r="S786" s="10" t="str">
        <f t="shared" si="196"/>
        <v>Hinton</v>
      </c>
      <c r="T786" s="10" t="str">
        <f t="shared" si="197"/>
        <v>Mr</v>
      </c>
      <c r="U786" s="10" t="str">
        <f t="shared" si="198"/>
        <v>M</v>
      </c>
      <c r="V786" s="10" t="str">
        <f t="shared" si="199"/>
        <v>30</v>
      </c>
      <c r="W786" s="10" t="str">
        <f t="shared" si="200"/>
        <v>Canterbury Row</v>
      </c>
      <c r="X786" s="10" t="str">
        <f t="shared" si="201"/>
        <v>ow</v>
      </c>
      <c r="Y786" s="10" t="str">
        <f t="shared" si="202"/>
        <v>Canterbury Row</v>
      </c>
      <c r="Z786" s="10" t="str">
        <f t="shared" si="203"/>
        <v>Moreton-In-Marsh</v>
      </c>
      <c r="AA786" s="10" t="str">
        <f t="shared" si="204"/>
        <v>WC</v>
      </c>
      <c r="AB786" s="11" t="str">
        <f t="shared" si="205"/>
        <v>44078</v>
      </c>
      <c r="AC786" s="10" t="str">
        <f t="shared" si="206"/>
        <v>71</v>
      </c>
      <c r="AD786" s="10" t="str">
        <f t="shared" si="207"/>
        <v>B</v>
      </c>
      <c r="AE786" s="12" t="str">
        <f t="shared" si="208"/>
        <v/>
      </c>
    </row>
    <row r="787" spans="1:31" x14ac:dyDescent="0.25">
      <c r="A787" s="5">
        <v>801</v>
      </c>
      <c r="B787" s="6" t="s">
        <v>2736</v>
      </c>
      <c r="C787" s="6" t="s">
        <v>2737</v>
      </c>
      <c r="D787" s="6" t="s">
        <v>49</v>
      </c>
      <c r="E787" s="6" t="s">
        <v>16</v>
      </c>
      <c r="F787" s="6">
        <v>30</v>
      </c>
      <c r="G787" s="6" t="s">
        <v>2738</v>
      </c>
      <c r="H787" s="6" t="s">
        <v>2739</v>
      </c>
      <c r="I787" s="6" t="s">
        <v>185</v>
      </c>
      <c r="J787" s="7">
        <v>44016</v>
      </c>
      <c r="K787" s="6">
        <v>71</v>
      </c>
      <c r="L787" s="6" t="s">
        <v>20</v>
      </c>
      <c r="M787" s="8"/>
      <c r="O787">
        <f t="shared" si="209"/>
        <v>0</v>
      </c>
      <c r="Q787" s="5" t="str">
        <f t="shared" si="194"/>
        <v>801</v>
      </c>
      <c r="R787" s="6" t="str">
        <f t="shared" si="195"/>
        <v>Bernice</v>
      </c>
      <c r="S787" s="6" t="str">
        <f t="shared" si="196"/>
        <v>Gorman</v>
      </c>
      <c r="T787" s="6" t="str">
        <f t="shared" si="197"/>
        <v>Miss</v>
      </c>
      <c r="U787" s="6" t="str">
        <f t="shared" si="198"/>
        <v>F</v>
      </c>
      <c r="V787" s="6" t="str">
        <f t="shared" si="199"/>
        <v>30</v>
      </c>
      <c r="W787" s="6" t="str">
        <f t="shared" si="200"/>
        <v>Canute Gardens</v>
      </c>
      <c r="X787" s="6" t="str">
        <f t="shared" si="201"/>
        <v>ns</v>
      </c>
      <c r="Y787" s="6" t="str">
        <f t="shared" si="202"/>
        <v>Canute Gardens</v>
      </c>
      <c r="Z787" s="6" t="str">
        <f t="shared" si="203"/>
        <v>Galston</v>
      </c>
      <c r="AA787" s="6" t="str">
        <f t="shared" si="204"/>
        <v>HX</v>
      </c>
      <c r="AB787" s="7" t="str">
        <f t="shared" si="205"/>
        <v>44016</v>
      </c>
      <c r="AC787" s="6" t="str">
        <f t="shared" si="206"/>
        <v>71</v>
      </c>
      <c r="AD787" s="6" t="str">
        <f t="shared" si="207"/>
        <v>B</v>
      </c>
      <c r="AE787" s="8" t="str">
        <f t="shared" si="208"/>
        <v/>
      </c>
    </row>
    <row r="788" spans="1:31" x14ac:dyDescent="0.25">
      <c r="A788" s="9">
        <v>802</v>
      </c>
      <c r="B788" s="10" t="s">
        <v>2740</v>
      </c>
      <c r="C788" s="10" t="s">
        <v>2741</v>
      </c>
      <c r="D788" s="10" t="s">
        <v>28</v>
      </c>
      <c r="E788" s="10" t="s">
        <v>29</v>
      </c>
      <c r="F788" s="10">
        <v>90</v>
      </c>
      <c r="G788" s="10" t="s">
        <v>2742</v>
      </c>
      <c r="H788" s="10" t="s">
        <v>2743</v>
      </c>
      <c r="I788" s="10" t="s">
        <v>122</v>
      </c>
      <c r="J788" s="11">
        <v>43511</v>
      </c>
      <c r="K788" s="10">
        <v>81</v>
      </c>
      <c r="L788" s="10" t="s">
        <v>52</v>
      </c>
      <c r="M788" s="12"/>
      <c r="O788">
        <f t="shared" si="209"/>
        <v>0</v>
      </c>
      <c r="Q788" s="9" t="str">
        <f t="shared" si="194"/>
        <v>802</v>
      </c>
      <c r="R788" s="10" t="str">
        <f t="shared" si="195"/>
        <v>Ali</v>
      </c>
      <c r="S788" s="10" t="str">
        <f t="shared" si="196"/>
        <v>Gill</v>
      </c>
      <c r="T788" s="10" t="str">
        <f t="shared" si="197"/>
        <v>Mr</v>
      </c>
      <c r="U788" s="10" t="str">
        <f t="shared" si="198"/>
        <v>M</v>
      </c>
      <c r="V788" s="10" t="str">
        <f t="shared" si="199"/>
        <v>90</v>
      </c>
      <c r="W788" s="10" t="str">
        <f t="shared" si="200"/>
        <v>Capeners Close</v>
      </c>
      <c r="X788" s="10" t="str">
        <f t="shared" si="201"/>
        <v>se</v>
      </c>
      <c r="Y788" s="10" t="str">
        <f t="shared" si="202"/>
        <v>Capeners Close</v>
      </c>
      <c r="Z788" s="10" t="str">
        <f t="shared" si="203"/>
        <v>Llanfyrnach</v>
      </c>
      <c r="AA788" s="10" t="str">
        <f t="shared" si="204"/>
        <v>WN</v>
      </c>
      <c r="AB788" s="11" t="str">
        <f t="shared" si="205"/>
        <v>43511</v>
      </c>
      <c r="AC788" s="10" t="str">
        <f t="shared" si="206"/>
        <v>81</v>
      </c>
      <c r="AD788" s="10" t="str">
        <f t="shared" si="207"/>
        <v>A1</v>
      </c>
      <c r="AE788" s="12" t="str">
        <f t="shared" si="208"/>
        <v/>
      </c>
    </row>
    <row r="789" spans="1:31" x14ac:dyDescent="0.25">
      <c r="A789" s="5">
        <v>803</v>
      </c>
      <c r="B789" s="6" t="s">
        <v>2744</v>
      </c>
      <c r="C789" s="6" t="s">
        <v>1634</v>
      </c>
      <c r="D789" s="6" t="s">
        <v>15</v>
      </c>
      <c r="E789" s="6" t="s">
        <v>16</v>
      </c>
      <c r="F789" s="6">
        <v>30</v>
      </c>
      <c r="G789" s="6" t="s">
        <v>2745</v>
      </c>
      <c r="H789" s="6" t="s">
        <v>1614</v>
      </c>
      <c r="I789" s="6" t="s">
        <v>144</v>
      </c>
      <c r="J789" s="7">
        <v>44252</v>
      </c>
      <c r="K789" s="6">
        <v>18</v>
      </c>
      <c r="L789" s="6" t="s">
        <v>68</v>
      </c>
      <c r="M789" s="8"/>
      <c r="O789">
        <f t="shared" si="209"/>
        <v>0</v>
      </c>
      <c r="Q789" s="5" t="str">
        <f t="shared" si="194"/>
        <v>803</v>
      </c>
      <c r="R789" s="6" t="str">
        <f t="shared" si="195"/>
        <v>Vanessa</v>
      </c>
      <c r="S789" s="6" t="str">
        <f t="shared" si="196"/>
        <v>Donahue</v>
      </c>
      <c r="T789" s="6" t="str">
        <f t="shared" si="197"/>
        <v>Mrs</v>
      </c>
      <c r="U789" s="6" t="str">
        <f t="shared" si="198"/>
        <v>F</v>
      </c>
      <c r="V789" s="6" t="str">
        <f t="shared" si="199"/>
        <v>30</v>
      </c>
      <c r="W789" s="6" t="str">
        <f t="shared" si="200"/>
        <v>Caple Road</v>
      </c>
      <c r="X789" s="6" t="str">
        <f t="shared" si="201"/>
        <v>ad</v>
      </c>
      <c r="Y789" s="6" t="str">
        <f t="shared" si="202"/>
        <v>Caple Road</v>
      </c>
      <c r="Z789" s="6" t="str">
        <f t="shared" si="203"/>
        <v>Haltwhistle</v>
      </c>
      <c r="AA789" s="6" t="str">
        <f t="shared" si="204"/>
        <v>UB</v>
      </c>
      <c r="AB789" s="7" t="str">
        <f t="shared" si="205"/>
        <v>44252</v>
      </c>
      <c r="AC789" s="6" t="str">
        <f t="shared" si="206"/>
        <v>18</v>
      </c>
      <c r="AD789" s="6" t="str">
        <f t="shared" si="207"/>
        <v>A2</v>
      </c>
      <c r="AE789" s="8" t="str">
        <f t="shared" si="208"/>
        <v/>
      </c>
    </row>
    <row r="790" spans="1:31" x14ac:dyDescent="0.25">
      <c r="A790" s="9">
        <v>804</v>
      </c>
      <c r="B790" s="10" t="s">
        <v>2746</v>
      </c>
      <c r="C790" s="10" t="s">
        <v>2747</v>
      </c>
      <c r="D790" s="10" t="s">
        <v>49</v>
      </c>
      <c r="E790" s="10" t="s">
        <v>16</v>
      </c>
      <c r="F790" s="10">
        <v>30</v>
      </c>
      <c r="G790" s="10" t="s">
        <v>2748</v>
      </c>
      <c r="H790" s="10" t="s">
        <v>2749</v>
      </c>
      <c r="I790" s="10" t="s">
        <v>32</v>
      </c>
      <c r="J790" s="11">
        <v>43861</v>
      </c>
      <c r="K790" s="10">
        <v>90</v>
      </c>
      <c r="L790" s="10" t="s">
        <v>33</v>
      </c>
      <c r="M790" s="12"/>
      <c r="O790">
        <f t="shared" si="209"/>
        <v>0</v>
      </c>
      <c r="Q790" s="9" t="str">
        <f t="shared" si="194"/>
        <v>804</v>
      </c>
      <c r="R790" s="10" t="str">
        <f t="shared" si="195"/>
        <v>Rutha</v>
      </c>
      <c r="S790" s="10" t="str">
        <f t="shared" si="196"/>
        <v>Dickens</v>
      </c>
      <c r="T790" s="10" t="str">
        <f t="shared" si="197"/>
        <v>Miss</v>
      </c>
      <c r="U790" s="10" t="str">
        <f t="shared" si="198"/>
        <v>F</v>
      </c>
      <c r="V790" s="10" t="str">
        <f t="shared" si="199"/>
        <v>30</v>
      </c>
      <c r="W790" s="10" t="str">
        <f t="shared" si="200"/>
        <v>Capstan Way</v>
      </c>
      <c r="X790" s="10" t="str">
        <f t="shared" si="201"/>
        <v>ay</v>
      </c>
      <c r="Y790" s="10" t="str">
        <f t="shared" si="202"/>
        <v>Capstan Way</v>
      </c>
      <c r="Z790" s="10" t="str">
        <f t="shared" si="203"/>
        <v>Reigate</v>
      </c>
      <c r="AA790" s="10" t="str">
        <f t="shared" si="204"/>
        <v>WC</v>
      </c>
      <c r="AB790" s="11" t="str">
        <f t="shared" si="205"/>
        <v>43861</v>
      </c>
      <c r="AC790" s="10" t="str">
        <f t="shared" si="206"/>
        <v>90</v>
      </c>
      <c r="AD790" s="10" t="str">
        <f t="shared" si="207"/>
        <v>A3</v>
      </c>
      <c r="AE790" s="12" t="str">
        <f t="shared" si="208"/>
        <v/>
      </c>
    </row>
    <row r="791" spans="1:31" x14ac:dyDescent="0.25">
      <c r="A791" s="5">
        <v>805</v>
      </c>
      <c r="B791" s="6" t="s">
        <v>2750</v>
      </c>
      <c r="C791" s="6" t="s">
        <v>2751</v>
      </c>
      <c r="D791" s="6" t="s">
        <v>49</v>
      </c>
      <c r="E791" s="6" t="s">
        <v>16</v>
      </c>
      <c r="F791" s="6">
        <v>30</v>
      </c>
      <c r="G791" s="6" t="s">
        <v>2752</v>
      </c>
      <c r="H791" s="6" t="s">
        <v>2753</v>
      </c>
      <c r="I791" s="6" t="s">
        <v>291</v>
      </c>
      <c r="J791" s="7">
        <v>44044</v>
      </c>
      <c r="K791" s="6">
        <v>68</v>
      </c>
      <c r="L791" s="6" t="s">
        <v>33</v>
      </c>
      <c r="M791" s="8"/>
      <c r="O791">
        <f t="shared" si="209"/>
        <v>0</v>
      </c>
      <c r="Q791" s="5" t="str">
        <f t="shared" si="194"/>
        <v>805</v>
      </c>
      <c r="R791" s="6" t="str">
        <f t="shared" si="195"/>
        <v>Jessenia</v>
      </c>
      <c r="S791" s="6" t="str">
        <f t="shared" si="196"/>
        <v>Hand</v>
      </c>
      <c r="T791" s="6" t="str">
        <f t="shared" si="197"/>
        <v>Miss</v>
      </c>
      <c r="U791" s="6" t="str">
        <f t="shared" si="198"/>
        <v>F</v>
      </c>
      <c r="V791" s="6" t="str">
        <f t="shared" si="199"/>
        <v>30</v>
      </c>
      <c r="W791" s="6" t="str">
        <f t="shared" si="200"/>
        <v>Caravel Mews</v>
      </c>
      <c r="X791" s="6" t="str">
        <f t="shared" si="201"/>
        <v>ws</v>
      </c>
      <c r="Y791" s="6" t="str">
        <f t="shared" si="202"/>
        <v>Caravel Mews</v>
      </c>
      <c r="Z791" s="6" t="str">
        <f t="shared" si="203"/>
        <v>Langport</v>
      </c>
      <c r="AA791" s="6" t="str">
        <f t="shared" si="204"/>
        <v>HS</v>
      </c>
      <c r="AB791" s="7" t="str">
        <f t="shared" si="205"/>
        <v>44044</v>
      </c>
      <c r="AC791" s="6" t="str">
        <f t="shared" si="206"/>
        <v>68</v>
      </c>
      <c r="AD791" s="6" t="str">
        <f t="shared" si="207"/>
        <v>A3</v>
      </c>
      <c r="AE791" s="8" t="str">
        <f t="shared" si="208"/>
        <v/>
      </c>
    </row>
    <row r="792" spans="1:31" x14ac:dyDescent="0.25">
      <c r="A792" s="9">
        <v>806</v>
      </c>
      <c r="B792" s="10" t="s">
        <v>2754</v>
      </c>
      <c r="C792" s="10" t="s">
        <v>779</v>
      </c>
      <c r="D792" s="10" t="s">
        <v>41</v>
      </c>
      <c r="E792" s="10" t="s">
        <v>16</v>
      </c>
      <c r="F792" s="10">
        <v>30</v>
      </c>
      <c r="G792" s="10" t="s">
        <v>2755</v>
      </c>
      <c r="H792" s="10" t="s">
        <v>2756</v>
      </c>
      <c r="I792" s="10" t="s">
        <v>291</v>
      </c>
      <c r="J792" s="11">
        <v>43886</v>
      </c>
      <c r="K792" s="10">
        <v>52</v>
      </c>
      <c r="L792" s="10" t="s">
        <v>68</v>
      </c>
      <c r="M792" s="12"/>
      <c r="O792">
        <f t="shared" si="209"/>
        <v>0</v>
      </c>
      <c r="Q792" s="9" t="str">
        <f t="shared" si="194"/>
        <v>806</v>
      </c>
      <c r="R792" s="10" t="str">
        <f t="shared" si="195"/>
        <v>Lilia</v>
      </c>
      <c r="S792" s="10" t="str">
        <f t="shared" si="196"/>
        <v>Macias</v>
      </c>
      <c r="T792" s="10" t="str">
        <f t="shared" si="197"/>
        <v>Ms</v>
      </c>
      <c r="U792" s="10" t="str">
        <f t="shared" si="198"/>
        <v>F</v>
      </c>
      <c r="V792" s="10" t="str">
        <f t="shared" si="199"/>
        <v>30</v>
      </c>
      <c r="W792" s="10" t="str">
        <f t="shared" si="200"/>
        <v>Carbery Avenue</v>
      </c>
      <c r="X792" s="10" t="str">
        <f t="shared" si="201"/>
        <v>ue</v>
      </c>
      <c r="Y792" s="10" t="str">
        <f t="shared" si="202"/>
        <v>Carbery Avenue</v>
      </c>
      <c r="Z792" s="10" t="str">
        <f t="shared" si="203"/>
        <v>Knaresborough</v>
      </c>
      <c r="AA792" s="10" t="str">
        <f t="shared" si="204"/>
        <v>HS</v>
      </c>
      <c r="AB792" s="11" t="str">
        <f t="shared" si="205"/>
        <v>43886</v>
      </c>
      <c r="AC792" s="10" t="str">
        <f t="shared" si="206"/>
        <v>52</v>
      </c>
      <c r="AD792" s="10" t="str">
        <f t="shared" si="207"/>
        <v>A2</v>
      </c>
      <c r="AE792" s="12" t="str">
        <f t="shared" si="208"/>
        <v/>
      </c>
    </row>
    <row r="793" spans="1:31" x14ac:dyDescent="0.25">
      <c r="A793" s="5">
        <v>807</v>
      </c>
      <c r="B793" s="6" t="s">
        <v>985</v>
      </c>
      <c r="C793" s="6" t="s">
        <v>1651</v>
      </c>
      <c r="D793" s="6" t="s">
        <v>28</v>
      </c>
      <c r="E793" s="6" t="s">
        <v>29</v>
      </c>
      <c r="F793" s="6">
        <v>90</v>
      </c>
      <c r="G793" s="6" t="s">
        <v>2757</v>
      </c>
      <c r="H793" s="6" t="s">
        <v>2758</v>
      </c>
      <c r="I793" s="6" t="s">
        <v>550</v>
      </c>
      <c r="J793" s="7">
        <v>43996</v>
      </c>
      <c r="K793" s="6">
        <v>16</v>
      </c>
      <c r="L793" s="6" t="s">
        <v>39</v>
      </c>
      <c r="M793" s="8"/>
      <c r="O793">
        <f t="shared" si="209"/>
        <v>0</v>
      </c>
      <c r="Q793" s="5" t="str">
        <f t="shared" si="194"/>
        <v>807</v>
      </c>
      <c r="R793" s="6" t="str">
        <f t="shared" si="195"/>
        <v>Mitch</v>
      </c>
      <c r="S793" s="6" t="str">
        <f t="shared" si="196"/>
        <v>Winston</v>
      </c>
      <c r="T793" s="6" t="str">
        <f t="shared" si="197"/>
        <v>Mr</v>
      </c>
      <c r="U793" s="6" t="str">
        <f t="shared" si="198"/>
        <v>M</v>
      </c>
      <c r="V793" s="6" t="str">
        <f t="shared" si="199"/>
        <v>90</v>
      </c>
      <c r="W793" s="6" t="str">
        <f t="shared" si="200"/>
        <v>Cardale Street</v>
      </c>
      <c r="X793" s="6" t="str">
        <f t="shared" si="201"/>
        <v>et</v>
      </c>
      <c r="Y793" s="6" t="str">
        <f t="shared" si="202"/>
        <v>Cardale Street</v>
      </c>
      <c r="Z793" s="6" t="str">
        <f t="shared" si="203"/>
        <v>Biggleswade</v>
      </c>
      <c r="AA793" s="6" t="str">
        <f t="shared" si="204"/>
        <v>DY</v>
      </c>
      <c r="AB793" s="7" t="str">
        <f t="shared" si="205"/>
        <v>43996</v>
      </c>
      <c r="AC793" s="6" t="str">
        <f t="shared" si="206"/>
        <v>16</v>
      </c>
      <c r="AD793" s="6" t="str">
        <f t="shared" si="207"/>
        <v>C1</v>
      </c>
      <c r="AE793" s="8" t="str">
        <f t="shared" si="208"/>
        <v/>
      </c>
    </row>
    <row r="794" spans="1:31" x14ac:dyDescent="0.25">
      <c r="A794" s="9">
        <v>808</v>
      </c>
      <c r="B794" s="10" t="s">
        <v>2759</v>
      </c>
      <c r="C794" s="10" t="s">
        <v>2760</v>
      </c>
      <c r="D794" s="10" t="s">
        <v>15</v>
      </c>
      <c r="E794" s="10" t="s">
        <v>16</v>
      </c>
      <c r="F794" s="10">
        <v>90</v>
      </c>
      <c r="G794" s="10" t="s">
        <v>2761</v>
      </c>
      <c r="H794" s="10" t="s">
        <v>2762</v>
      </c>
      <c r="I794" s="10" t="s">
        <v>32</v>
      </c>
      <c r="J794" s="11">
        <v>44283</v>
      </c>
      <c r="K794" s="10">
        <v>6</v>
      </c>
      <c r="L794" s="10" t="s">
        <v>157</v>
      </c>
      <c r="M794" s="12"/>
      <c r="O794">
        <f t="shared" si="209"/>
        <v>0</v>
      </c>
      <c r="Q794" s="9" t="str">
        <f t="shared" si="194"/>
        <v>808</v>
      </c>
      <c r="R794" s="10" t="str">
        <f t="shared" si="195"/>
        <v>Tanya</v>
      </c>
      <c r="S794" s="10" t="str">
        <f t="shared" si="196"/>
        <v>Archer</v>
      </c>
      <c r="T794" s="10" t="str">
        <f t="shared" si="197"/>
        <v>Mrs</v>
      </c>
      <c r="U794" s="10" t="str">
        <f t="shared" si="198"/>
        <v>F</v>
      </c>
      <c r="V794" s="10" t="str">
        <f t="shared" si="199"/>
        <v>90</v>
      </c>
      <c r="W794" s="10" t="str">
        <f t="shared" si="200"/>
        <v>Cardiff Street</v>
      </c>
      <c r="X794" s="10" t="str">
        <f t="shared" si="201"/>
        <v>et</v>
      </c>
      <c r="Y794" s="10" t="str">
        <f t="shared" si="202"/>
        <v>Cardiff Street</v>
      </c>
      <c r="Z794" s="10" t="str">
        <f t="shared" si="203"/>
        <v>Much Wenlock</v>
      </c>
      <c r="AA794" s="10" t="str">
        <f t="shared" si="204"/>
        <v>WC</v>
      </c>
      <c r="AB794" s="11" t="str">
        <f t="shared" si="205"/>
        <v>44283</v>
      </c>
      <c r="AC794" s="10" t="str">
        <f t="shared" si="206"/>
        <v>6</v>
      </c>
      <c r="AD794" s="10" t="str">
        <f t="shared" si="207"/>
        <v>C3</v>
      </c>
      <c r="AE794" s="12" t="str">
        <f t="shared" si="208"/>
        <v/>
      </c>
    </row>
    <row r="795" spans="1:31" x14ac:dyDescent="0.25">
      <c r="A795" s="5">
        <v>809</v>
      </c>
      <c r="B795" s="6" t="s">
        <v>1970</v>
      </c>
      <c r="C795" s="6" t="s">
        <v>2763</v>
      </c>
      <c r="D795" s="6" t="s">
        <v>15</v>
      </c>
      <c r="E795" s="6" t="s">
        <v>16</v>
      </c>
      <c r="F795" s="6">
        <v>60</v>
      </c>
      <c r="G795" s="6" t="s">
        <v>2764</v>
      </c>
      <c r="H795" s="6" t="s">
        <v>663</v>
      </c>
      <c r="I795" s="6" t="s">
        <v>25</v>
      </c>
      <c r="J795" s="7">
        <v>43866</v>
      </c>
      <c r="K795" s="6">
        <v>2</v>
      </c>
      <c r="L795" s="6" t="s">
        <v>62</v>
      </c>
      <c r="M795" s="8"/>
      <c r="O795">
        <f t="shared" si="209"/>
        <v>0</v>
      </c>
      <c r="Q795" s="5" t="str">
        <f t="shared" si="194"/>
        <v>809</v>
      </c>
      <c r="R795" s="6" t="str">
        <f t="shared" si="195"/>
        <v>Leighann</v>
      </c>
      <c r="S795" s="6" t="str">
        <f t="shared" si="196"/>
        <v>Hairston</v>
      </c>
      <c r="T795" s="6" t="str">
        <f t="shared" si="197"/>
        <v>Mrs</v>
      </c>
      <c r="U795" s="6" t="str">
        <f t="shared" si="198"/>
        <v>F</v>
      </c>
      <c r="V795" s="6" t="str">
        <f t="shared" si="199"/>
        <v>60</v>
      </c>
      <c r="W795" s="6" t="str">
        <f t="shared" si="200"/>
        <v>Cargill Road</v>
      </c>
      <c r="X795" s="6" t="str">
        <f t="shared" si="201"/>
        <v>ad</v>
      </c>
      <c r="Y795" s="6" t="str">
        <f t="shared" si="202"/>
        <v>Cargill Road</v>
      </c>
      <c r="Z795" s="6" t="str">
        <f t="shared" si="203"/>
        <v>Hinton St. George</v>
      </c>
      <c r="AA795" s="6" t="str">
        <f t="shared" si="204"/>
        <v>HG</v>
      </c>
      <c r="AB795" s="7" t="str">
        <f t="shared" si="205"/>
        <v>43866</v>
      </c>
      <c r="AC795" s="6" t="str">
        <f t="shared" si="206"/>
        <v>2</v>
      </c>
      <c r="AD795" s="6" t="str">
        <f t="shared" si="207"/>
        <v>C4</v>
      </c>
      <c r="AE795" s="8" t="str">
        <f t="shared" si="208"/>
        <v/>
      </c>
    </row>
    <row r="796" spans="1:31" x14ac:dyDescent="0.25">
      <c r="A796" s="9">
        <v>810</v>
      </c>
      <c r="B796" s="10" t="s">
        <v>2765</v>
      </c>
      <c r="C796" s="10" t="s">
        <v>2766</v>
      </c>
      <c r="D796" s="10" t="s">
        <v>49</v>
      </c>
      <c r="E796" s="10" t="s">
        <v>16</v>
      </c>
      <c r="F796" s="10">
        <v>30</v>
      </c>
      <c r="G796" s="10" t="s">
        <v>2767</v>
      </c>
      <c r="H796" s="10" t="s">
        <v>1425</v>
      </c>
      <c r="I796" s="10" t="s">
        <v>32</v>
      </c>
      <c r="J796" s="11">
        <v>44517</v>
      </c>
      <c r="K796" s="10">
        <v>24</v>
      </c>
      <c r="L796" s="10" t="s">
        <v>20</v>
      </c>
      <c r="M796" s="12"/>
      <c r="O796">
        <f t="shared" si="209"/>
        <v>0</v>
      </c>
      <c r="Q796" s="9" t="str">
        <f t="shared" si="194"/>
        <v>810</v>
      </c>
      <c r="R796" s="10" t="str">
        <f t="shared" si="195"/>
        <v>Mellisa</v>
      </c>
      <c r="S796" s="10" t="str">
        <f t="shared" si="196"/>
        <v>Beasley</v>
      </c>
      <c r="T796" s="10" t="str">
        <f t="shared" si="197"/>
        <v>Miss</v>
      </c>
      <c r="U796" s="10" t="str">
        <f t="shared" si="198"/>
        <v>F</v>
      </c>
      <c r="V796" s="10" t="str">
        <f t="shared" si="199"/>
        <v>30</v>
      </c>
      <c r="W796" s="10" t="str">
        <f t="shared" si="200"/>
        <v>Carleton Gdns</v>
      </c>
      <c r="X796" s="10" t="str">
        <f t="shared" si="201"/>
        <v>ns</v>
      </c>
      <c r="Y796" s="10" t="str">
        <f t="shared" si="202"/>
        <v>Carleton Gdns</v>
      </c>
      <c r="Z796" s="10" t="str">
        <f t="shared" si="203"/>
        <v>Sidcup</v>
      </c>
      <c r="AA796" s="10" t="str">
        <f t="shared" si="204"/>
        <v>WC</v>
      </c>
      <c r="AB796" s="11" t="str">
        <f t="shared" si="205"/>
        <v>44517</v>
      </c>
      <c r="AC796" s="10" t="str">
        <f t="shared" si="206"/>
        <v>24</v>
      </c>
      <c r="AD796" s="10" t="str">
        <f t="shared" si="207"/>
        <v>B</v>
      </c>
      <c r="AE796" s="12" t="str">
        <f t="shared" si="208"/>
        <v/>
      </c>
    </row>
    <row r="797" spans="1:31" x14ac:dyDescent="0.25">
      <c r="A797" s="5">
        <v>811</v>
      </c>
      <c r="B797" s="6" t="s">
        <v>820</v>
      </c>
      <c r="C797" s="6" t="s">
        <v>141</v>
      </c>
      <c r="D797" s="6" t="s">
        <v>28</v>
      </c>
      <c r="E797" s="6" t="s">
        <v>29</v>
      </c>
      <c r="F797" s="6">
        <v>30</v>
      </c>
      <c r="G797" s="6" t="s">
        <v>2768</v>
      </c>
      <c r="H797" s="6" t="s">
        <v>648</v>
      </c>
      <c r="I797" s="6" t="s">
        <v>32</v>
      </c>
      <c r="J797" s="7">
        <v>44115</v>
      </c>
      <c r="K797" s="6">
        <v>72</v>
      </c>
      <c r="L797" s="6" t="s">
        <v>62</v>
      </c>
      <c r="M797" s="8"/>
      <c r="O797">
        <f t="shared" si="209"/>
        <v>0</v>
      </c>
      <c r="Q797" s="5" t="str">
        <f t="shared" si="194"/>
        <v>811</v>
      </c>
      <c r="R797" s="6" t="str">
        <f t="shared" si="195"/>
        <v>Del</v>
      </c>
      <c r="S797" s="6" t="str">
        <f t="shared" si="196"/>
        <v>Bruner</v>
      </c>
      <c r="T797" s="6" t="str">
        <f t="shared" si="197"/>
        <v>Mr</v>
      </c>
      <c r="U797" s="6" t="str">
        <f t="shared" si="198"/>
        <v>M</v>
      </c>
      <c r="V797" s="6" t="str">
        <f t="shared" si="199"/>
        <v>30</v>
      </c>
      <c r="W797" s="6" t="str">
        <f t="shared" si="200"/>
        <v>Carleton Road</v>
      </c>
      <c r="X797" s="6" t="str">
        <f t="shared" si="201"/>
        <v>ad</v>
      </c>
      <c r="Y797" s="6" t="str">
        <f t="shared" si="202"/>
        <v>Carleton Road</v>
      </c>
      <c r="Z797" s="6" t="str">
        <f t="shared" si="203"/>
        <v>Winkleigh</v>
      </c>
      <c r="AA797" s="6" t="str">
        <f t="shared" si="204"/>
        <v>WC</v>
      </c>
      <c r="AB797" s="7" t="str">
        <f t="shared" si="205"/>
        <v>44115</v>
      </c>
      <c r="AC797" s="6" t="str">
        <f t="shared" si="206"/>
        <v>72</v>
      </c>
      <c r="AD797" s="6" t="str">
        <f t="shared" si="207"/>
        <v>C4</v>
      </c>
      <c r="AE797" s="8" t="str">
        <f t="shared" si="208"/>
        <v/>
      </c>
    </row>
    <row r="798" spans="1:31" x14ac:dyDescent="0.25">
      <c r="A798" s="9">
        <v>812</v>
      </c>
      <c r="B798" s="10" t="s">
        <v>2769</v>
      </c>
      <c r="C798" s="10" t="s">
        <v>477</v>
      </c>
      <c r="D798" s="10" t="s">
        <v>28</v>
      </c>
      <c r="E798" s="10" t="s">
        <v>29</v>
      </c>
      <c r="F798" s="10">
        <v>60</v>
      </c>
      <c r="G798" s="10" t="s">
        <v>2770</v>
      </c>
      <c r="H798" s="10" t="s">
        <v>2771</v>
      </c>
      <c r="I798" s="10" t="s">
        <v>127</v>
      </c>
      <c r="J798" s="11">
        <v>43695</v>
      </c>
      <c r="K798" s="10">
        <v>51</v>
      </c>
      <c r="L798" s="10" t="s">
        <v>44</v>
      </c>
      <c r="M798" s="12"/>
      <c r="O798">
        <f t="shared" si="209"/>
        <v>0</v>
      </c>
      <c r="Q798" s="9" t="str">
        <f t="shared" si="194"/>
        <v>812</v>
      </c>
      <c r="R798" s="10" t="str">
        <f t="shared" si="195"/>
        <v>Booker</v>
      </c>
      <c r="S798" s="10" t="str">
        <f t="shared" si="196"/>
        <v>Krause</v>
      </c>
      <c r="T798" s="10" t="str">
        <f t="shared" si="197"/>
        <v>Mr</v>
      </c>
      <c r="U798" s="10" t="str">
        <f t="shared" si="198"/>
        <v>M</v>
      </c>
      <c r="V798" s="10" t="str">
        <f t="shared" si="199"/>
        <v>60</v>
      </c>
      <c r="W798" s="10" t="str">
        <f t="shared" si="200"/>
        <v>Carlile Close</v>
      </c>
      <c r="X798" s="10" t="str">
        <f t="shared" si="201"/>
        <v>se</v>
      </c>
      <c r="Y798" s="10" t="str">
        <f t="shared" si="202"/>
        <v>Carlile Close</v>
      </c>
      <c r="Z798" s="10" t="str">
        <f t="shared" si="203"/>
        <v>Callander</v>
      </c>
      <c r="AA798" s="10" t="str">
        <f t="shared" si="204"/>
        <v>WS</v>
      </c>
      <c r="AB798" s="11" t="str">
        <f t="shared" si="205"/>
        <v>43695</v>
      </c>
      <c r="AC798" s="10" t="str">
        <f t="shared" si="206"/>
        <v>51</v>
      </c>
      <c r="AD798" s="10" t="str">
        <f t="shared" si="207"/>
        <v>D</v>
      </c>
      <c r="AE798" s="12" t="str">
        <f t="shared" si="208"/>
        <v/>
      </c>
    </row>
    <row r="799" spans="1:31" x14ac:dyDescent="0.25">
      <c r="A799" s="5">
        <v>813</v>
      </c>
      <c r="B799" s="6" t="s">
        <v>2772</v>
      </c>
      <c r="C799" s="6" t="s">
        <v>516</v>
      </c>
      <c r="D799" s="6" t="s">
        <v>28</v>
      </c>
      <c r="E799" s="6" t="s">
        <v>29</v>
      </c>
      <c r="F799" s="6">
        <v>30</v>
      </c>
      <c r="G799" s="6" t="s">
        <v>2773</v>
      </c>
      <c r="H799" s="6" t="s">
        <v>46</v>
      </c>
      <c r="I799" s="6" t="s">
        <v>25</v>
      </c>
      <c r="J799" s="7">
        <v>44350</v>
      </c>
      <c r="K799" s="6">
        <v>70</v>
      </c>
      <c r="L799" s="6" t="s">
        <v>157</v>
      </c>
      <c r="M799" s="8"/>
      <c r="O799">
        <f t="shared" si="209"/>
        <v>0</v>
      </c>
      <c r="Q799" s="5" t="str">
        <f t="shared" si="194"/>
        <v>813</v>
      </c>
      <c r="R799" s="6" t="str">
        <f t="shared" si="195"/>
        <v>Thanh</v>
      </c>
      <c r="S799" s="6" t="str">
        <f t="shared" si="196"/>
        <v>Kaufman</v>
      </c>
      <c r="T799" s="6" t="str">
        <f t="shared" si="197"/>
        <v>Mr</v>
      </c>
      <c r="U799" s="6" t="str">
        <f t="shared" si="198"/>
        <v>M</v>
      </c>
      <c r="V799" s="6" t="str">
        <f t="shared" si="199"/>
        <v>30</v>
      </c>
      <c r="W799" s="6" t="str">
        <f t="shared" si="200"/>
        <v>Carline Court</v>
      </c>
      <c r="X799" s="6" t="str">
        <f t="shared" si="201"/>
        <v>rt</v>
      </c>
      <c r="Y799" s="6" t="str">
        <f t="shared" si="202"/>
        <v>Carline Court</v>
      </c>
      <c r="Z799" s="6" t="str">
        <f t="shared" si="203"/>
        <v>Ilfracombe</v>
      </c>
      <c r="AA799" s="6" t="str">
        <f t="shared" si="204"/>
        <v>HG</v>
      </c>
      <c r="AB799" s="7" t="str">
        <f t="shared" si="205"/>
        <v>44350</v>
      </c>
      <c r="AC799" s="6" t="str">
        <f t="shared" si="206"/>
        <v>70</v>
      </c>
      <c r="AD799" s="6" t="str">
        <f t="shared" si="207"/>
        <v>C3</v>
      </c>
      <c r="AE799" s="8" t="str">
        <f t="shared" si="208"/>
        <v/>
      </c>
    </row>
    <row r="800" spans="1:31" x14ac:dyDescent="0.25">
      <c r="A800" s="9">
        <v>814</v>
      </c>
      <c r="B800" s="10" t="s">
        <v>2774</v>
      </c>
      <c r="C800" s="10" t="s">
        <v>2775</v>
      </c>
      <c r="D800" s="10" t="s">
        <v>28</v>
      </c>
      <c r="E800" s="10" t="s">
        <v>29</v>
      </c>
      <c r="F800" s="10">
        <v>30</v>
      </c>
      <c r="G800" s="10" t="s">
        <v>2776</v>
      </c>
      <c r="H800" s="10" t="s">
        <v>2777</v>
      </c>
      <c r="I800" s="10" t="s">
        <v>32</v>
      </c>
      <c r="J800" s="11">
        <v>44314</v>
      </c>
      <c r="K800" s="10">
        <v>46</v>
      </c>
      <c r="L800" s="10" t="s">
        <v>52</v>
      </c>
      <c r="M800" s="12"/>
      <c r="O800">
        <f t="shared" si="209"/>
        <v>0</v>
      </c>
      <c r="Q800" s="9" t="str">
        <f t="shared" si="194"/>
        <v>814</v>
      </c>
      <c r="R800" s="10" t="str">
        <f t="shared" si="195"/>
        <v>Shad</v>
      </c>
      <c r="S800" s="10" t="str">
        <f t="shared" si="196"/>
        <v>Hathaway</v>
      </c>
      <c r="T800" s="10" t="str">
        <f t="shared" si="197"/>
        <v>Mr</v>
      </c>
      <c r="U800" s="10" t="str">
        <f t="shared" si="198"/>
        <v>M</v>
      </c>
      <c r="V800" s="10" t="str">
        <f t="shared" si="199"/>
        <v>30</v>
      </c>
      <c r="W800" s="10" t="str">
        <f t="shared" si="200"/>
        <v>Carling's Row</v>
      </c>
      <c r="X800" s="10" t="str">
        <f t="shared" si="201"/>
        <v>ow</v>
      </c>
      <c r="Y800" s="10" t="str">
        <f t="shared" si="202"/>
        <v>Carling's Row</v>
      </c>
      <c r="Z800" s="10" t="str">
        <f t="shared" si="203"/>
        <v>Lossiemouth</v>
      </c>
      <c r="AA800" s="10" t="str">
        <f t="shared" si="204"/>
        <v>WC</v>
      </c>
      <c r="AB800" s="11" t="str">
        <f t="shared" si="205"/>
        <v>44314</v>
      </c>
      <c r="AC800" s="10" t="str">
        <f t="shared" si="206"/>
        <v>46</v>
      </c>
      <c r="AD800" s="10" t="str">
        <f t="shared" si="207"/>
        <v>A1</v>
      </c>
      <c r="AE800" s="12" t="str">
        <f t="shared" si="208"/>
        <v/>
      </c>
    </row>
    <row r="801" spans="1:31" x14ac:dyDescent="0.25">
      <c r="A801" s="5">
        <v>815</v>
      </c>
      <c r="B801" s="6" t="s">
        <v>2778</v>
      </c>
      <c r="C801" s="6" t="s">
        <v>2779</v>
      </c>
      <c r="D801" s="6" t="s">
        <v>28</v>
      </c>
      <c r="E801" s="6" t="s">
        <v>29</v>
      </c>
      <c r="F801" s="6">
        <v>60</v>
      </c>
      <c r="G801" s="6" t="s">
        <v>2780</v>
      </c>
      <c r="H801" s="6" t="s">
        <v>2781</v>
      </c>
      <c r="I801" s="6" t="s">
        <v>176</v>
      </c>
      <c r="J801" s="7">
        <v>43947</v>
      </c>
      <c r="K801" s="6">
        <v>73</v>
      </c>
      <c r="L801" s="6" t="s">
        <v>39</v>
      </c>
      <c r="M801" s="8"/>
      <c r="O801">
        <f t="shared" si="209"/>
        <v>0</v>
      </c>
      <c r="Q801" s="5" t="str">
        <f t="shared" si="194"/>
        <v>815</v>
      </c>
      <c r="R801" s="6" t="str">
        <f t="shared" si="195"/>
        <v>Levi</v>
      </c>
      <c r="S801" s="6" t="str">
        <f t="shared" si="196"/>
        <v>Ransom</v>
      </c>
      <c r="T801" s="6" t="str">
        <f t="shared" si="197"/>
        <v>Mr</v>
      </c>
      <c r="U801" s="6" t="str">
        <f t="shared" si="198"/>
        <v>M</v>
      </c>
      <c r="V801" s="6" t="str">
        <f t="shared" si="199"/>
        <v>60</v>
      </c>
      <c r="W801" s="6" t="str">
        <f t="shared" si="200"/>
        <v>Carlisle Way</v>
      </c>
      <c r="X801" s="6" t="str">
        <f t="shared" si="201"/>
        <v>ay</v>
      </c>
      <c r="Y801" s="6" t="str">
        <f t="shared" si="202"/>
        <v>Carlisle Way</v>
      </c>
      <c r="Z801" s="6" t="str">
        <f t="shared" si="203"/>
        <v>Corrour</v>
      </c>
      <c r="AA801" s="6" t="str">
        <f t="shared" si="204"/>
        <v>CW</v>
      </c>
      <c r="AB801" s="7" t="str">
        <f t="shared" si="205"/>
        <v>43947</v>
      </c>
      <c r="AC801" s="6" t="str">
        <f t="shared" si="206"/>
        <v>73</v>
      </c>
      <c r="AD801" s="6" t="str">
        <f t="shared" si="207"/>
        <v>C1</v>
      </c>
      <c r="AE801" s="8" t="str">
        <f t="shared" si="208"/>
        <v/>
      </c>
    </row>
    <row r="802" spans="1:31" x14ac:dyDescent="0.25">
      <c r="A802" s="9">
        <v>816</v>
      </c>
      <c r="B802" s="10" t="s">
        <v>2782</v>
      </c>
      <c r="C802" s="10" t="s">
        <v>2783</v>
      </c>
      <c r="D802" s="10" t="s">
        <v>15</v>
      </c>
      <c r="E802" s="10" t="s">
        <v>16</v>
      </c>
      <c r="F802" s="10">
        <v>60</v>
      </c>
      <c r="G802" s="10" t="s">
        <v>2784</v>
      </c>
      <c r="H802" s="10" t="s">
        <v>2785</v>
      </c>
      <c r="I802" s="10" t="s">
        <v>38</v>
      </c>
      <c r="J802" s="11">
        <v>43690</v>
      </c>
      <c r="K802" s="10">
        <v>49</v>
      </c>
      <c r="L802" s="10" t="s">
        <v>33</v>
      </c>
      <c r="M802" s="12"/>
      <c r="O802">
        <f t="shared" si="209"/>
        <v>0</v>
      </c>
      <c r="Q802" s="9" t="str">
        <f t="shared" si="194"/>
        <v>816</v>
      </c>
      <c r="R802" s="10" t="str">
        <f t="shared" si="195"/>
        <v>China</v>
      </c>
      <c r="S802" s="10" t="str">
        <f t="shared" si="196"/>
        <v>Bowers</v>
      </c>
      <c r="T802" s="10" t="str">
        <f t="shared" si="197"/>
        <v>Mrs</v>
      </c>
      <c r="U802" s="10" t="str">
        <f t="shared" si="198"/>
        <v>F</v>
      </c>
      <c r="V802" s="10" t="str">
        <f t="shared" si="199"/>
        <v>60</v>
      </c>
      <c r="W802" s="10" t="str">
        <f t="shared" si="200"/>
        <v>Carlton Vale</v>
      </c>
      <c r="X802" s="10" t="str">
        <f t="shared" si="201"/>
        <v>le</v>
      </c>
      <c r="Y802" s="10" t="str">
        <f t="shared" si="202"/>
        <v>Carlton Vale</v>
      </c>
      <c r="Z802" s="10" t="str">
        <f t="shared" si="203"/>
        <v>Deal</v>
      </c>
      <c r="AA802" s="10" t="str">
        <f t="shared" si="204"/>
        <v>RM</v>
      </c>
      <c r="AB802" s="11" t="str">
        <f t="shared" si="205"/>
        <v>43690</v>
      </c>
      <c r="AC802" s="10" t="str">
        <f t="shared" si="206"/>
        <v>49</v>
      </c>
      <c r="AD802" s="10" t="str">
        <f t="shared" si="207"/>
        <v>A3</v>
      </c>
      <c r="AE802" s="12" t="str">
        <f t="shared" si="208"/>
        <v/>
      </c>
    </row>
    <row r="803" spans="1:31" x14ac:dyDescent="0.25">
      <c r="A803" s="5">
        <v>817</v>
      </c>
      <c r="B803" s="6" t="s">
        <v>2786</v>
      </c>
      <c r="C803" s="6" t="s">
        <v>2787</v>
      </c>
      <c r="D803" s="6" t="s">
        <v>28</v>
      </c>
      <c r="E803" s="6" t="s">
        <v>29</v>
      </c>
      <c r="F803" s="6">
        <v>30</v>
      </c>
      <c r="G803" s="6" t="s">
        <v>2788</v>
      </c>
      <c r="H803" s="6" t="s">
        <v>2789</v>
      </c>
      <c r="I803" s="6" t="s">
        <v>32</v>
      </c>
      <c r="J803" s="7">
        <v>43664</v>
      </c>
      <c r="K803" s="6">
        <v>26</v>
      </c>
      <c r="L803" s="6" t="s">
        <v>62</v>
      </c>
      <c r="M803" s="8"/>
      <c r="O803">
        <f t="shared" si="209"/>
        <v>0</v>
      </c>
      <c r="Q803" s="5" t="str">
        <f t="shared" si="194"/>
        <v>817</v>
      </c>
      <c r="R803" s="6" t="str">
        <f t="shared" si="195"/>
        <v>Jules</v>
      </c>
      <c r="S803" s="6" t="str">
        <f t="shared" si="196"/>
        <v>Morrow</v>
      </c>
      <c r="T803" s="6" t="str">
        <f t="shared" si="197"/>
        <v>Mr</v>
      </c>
      <c r="U803" s="6" t="str">
        <f t="shared" si="198"/>
        <v>M</v>
      </c>
      <c r="V803" s="6" t="str">
        <f t="shared" si="199"/>
        <v>30</v>
      </c>
      <c r="W803" s="6" t="str">
        <f t="shared" si="200"/>
        <v>Carlton Villas</v>
      </c>
      <c r="X803" s="6" t="str">
        <f t="shared" si="201"/>
        <v>as</v>
      </c>
      <c r="Y803" s="6" t="str">
        <f t="shared" si="202"/>
        <v>Carlton Villas</v>
      </c>
      <c r="Z803" s="6" t="str">
        <f t="shared" si="203"/>
        <v>Newquay</v>
      </c>
      <c r="AA803" s="6" t="str">
        <f t="shared" si="204"/>
        <v>WC</v>
      </c>
      <c r="AB803" s="7" t="str">
        <f t="shared" si="205"/>
        <v>43664</v>
      </c>
      <c r="AC803" s="6" t="str">
        <f t="shared" si="206"/>
        <v>26</v>
      </c>
      <c r="AD803" s="6" t="str">
        <f t="shared" si="207"/>
        <v>C4</v>
      </c>
      <c r="AE803" s="8" t="str">
        <f t="shared" si="208"/>
        <v/>
      </c>
    </row>
    <row r="804" spans="1:31" x14ac:dyDescent="0.25">
      <c r="A804" s="9">
        <v>818</v>
      </c>
      <c r="B804" s="10" t="s">
        <v>2790</v>
      </c>
      <c r="C804" s="10" t="s">
        <v>2193</v>
      </c>
      <c r="D804" s="10" t="s">
        <v>90</v>
      </c>
      <c r="E804" s="10" t="s">
        <v>16</v>
      </c>
      <c r="F804" s="10">
        <v>30</v>
      </c>
      <c r="G804" s="10" t="s">
        <v>2791</v>
      </c>
      <c r="H804" s="10" t="s">
        <v>1608</v>
      </c>
      <c r="I804" s="10" t="s">
        <v>32</v>
      </c>
      <c r="J804" s="11">
        <v>44371</v>
      </c>
      <c r="K804" s="10">
        <v>11</v>
      </c>
      <c r="L804" s="10" t="s">
        <v>44</v>
      </c>
      <c r="M804" s="12"/>
      <c r="O804">
        <f t="shared" si="209"/>
        <v>0</v>
      </c>
      <c r="Q804" s="9" t="str">
        <f t="shared" si="194"/>
        <v>818</v>
      </c>
      <c r="R804" s="10" t="str">
        <f t="shared" si="195"/>
        <v>Tiffaney</v>
      </c>
      <c r="S804" s="10" t="str">
        <f t="shared" si="196"/>
        <v>Travis</v>
      </c>
      <c r="T804" s="10" t="str">
        <f t="shared" si="197"/>
        <v>Dr</v>
      </c>
      <c r="U804" s="10" t="str">
        <f t="shared" si="198"/>
        <v>F</v>
      </c>
      <c r="V804" s="10" t="str">
        <f t="shared" si="199"/>
        <v>30</v>
      </c>
      <c r="W804" s="10" t="str">
        <f t="shared" si="200"/>
        <v>Carlyle Pl</v>
      </c>
      <c r="X804" s="10" t="str">
        <f t="shared" si="201"/>
        <v>Pl</v>
      </c>
      <c r="Y804" s="10" t="str">
        <f t="shared" si="202"/>
        <v>Carlyle Place</v>
      </c>
      <c r="Z804" s="10" t="str">
        <f t="shared" si="203"/>
        <v>Penarth</v>
      </c>
      <c r="AA804" s="10" t="str">
        <f t="shared" si="204"/>
        <v>WC</v>
      </c>
      <c r="AB804" s="11" t="str">
        <f t="shared" si="205"/>
        <v>44371</v>
      </c>
      <c r="AC804" s="10" t="str">
        <f t="shared" si="206"/>
        <v>11</v>
      </c>
      <c r="AD804" s="10" t="str">
        <f t="shared" si="207"/>
        <v>D</v>
      </c>
      <c r="AE804" s="12" t="str">
        <f t="shared" si="208"/>
        <v/>
      </c>
    </row>
    <row r="805" spans="1:31" x14ac:dyDescent="0.25">
      <c r="A805" s="5">
        <v>819</v>
      </c>
      <c r="B805" s="6" t="s">
        <v>2792</v>
      </c>
      <c r="C805" s="6" t="s">
        <v>978</v>
      </c>
      <c r="D805" s="6" t="s">
        <v>49</v>
      </c>
      <c r="E805" s="6" t="s">
        <v>16</v>
      </c>
      <c r="F805" s="6">
        <v>60</v>
      </c>
      <c r="G805" s="6" t="s">
        <v>2793</v>
      </c>
      <c r="H805" s="6" t="s">
        <v>2794</v>
      </c>
      <c r="I805" s="6" t="s">
        <v>122</v>
      </c>
      <c r="J805" s="7">
        <v>44526</v>
      </c>
      <c r="K805" s="6">
        <v>36</v>
      </c>
      <c r="L805" s="6" t="s">
        <v>20</v>
      </c>
      <c r="M805" s="8"/>
      <c r="O805">
        <f t="shared" si="209"/>
        <v>0</v>
      </c>
      <c r="Q805" s="5" t="str">
        <f t="shared" si="194"/>
        <v>819</v>
      </c>
      <c r="R805" s="6" t="str">
        <f t="shared" si="195"/>
        <v>Reda</v>
      </c>
      <c r="S805" s="6" t="str">
        <f t="shared" si="196"/>
        <v>Olsen</v>
      </c>
      <c r="T805" s="6" t="str">
        <f t="shared" si="197"/>
        <v>Miss</v>
      </c>
      <c r="U805" s="6" t="str">
        <f t="shared" si="198"/>
        <v>F</v>
      </c>
      <c r="V805" s="6" t="str">
        <f t="shared" si="199"/>
        <v>60</v>
      </c>
      <c r="W805" s="6" t="str">
        <f t="shared" si="200"/>
        <v>Carlyle Road</v>
      </c>
      <c r="X805" s="6" t="str">
        <f t="shared" si="201"/>
        <v>ad</v>
      </c>
      <c r="Y805" s="6" t="str">
        <f t="shared" si="202"/>
        <v>Carlyle Road</v>
      </c>
      <c r="Z805" s="6" t="str">
        <f t="shared" si="203"/>
        <v>Llandysul</v>
      </c>
      <c r="AA805" s="6" t="str">
        <f t="shared" si="204"/>
        <v>WN</v>
      </c>
      <c r="AB805" s="7" t="str">
        <f t="shared" si="205"/>
        <v>44526</v>
      </c>
      <c r="AC805" s="6" t="str">
        <f t="shared" si="206"/>
        <v>36</v>
      </c>
      <c r="AD805" s="6" t="str">
        <f t="shared" si="207"/>
        <v>B</v>
      </c>
      <c r="AE805" s="8" t="str">
        <f t="shared" si="208"/>
        <v/>
      </c>
    </row>
    <row r="806" spans="1:31" x14ac:dyDescent="0.25">
      <c r="A806" s="9">
        <v>820</v>
      </c>
      <c r="B806" s="10" t="s">
        <v>2795</v>
      </c>
      <c r="C806" s="10" t="s">
        <v>2796</v>
      </c>
      <c r="D806" s="10" t="s">
        <v>28</v>
      </c>
      <c r="E806" s="10" t="s">
        <v>29</v>
      </c>
      <c r="F806" s="10">
        <v>90</v>
      </c>
      <c r="G806" s="10" t="s">
        <v>2797</v>
      </c>
      <c r="H806" s="10" t="s">
        <v>1561</v>
      </c>
      <c r="I806" s="10" t="s">
        <v>32</v>
      </c>
      <c r="J806" s="11">
        <v>43791</v>
      </c>
      <c r="K806" s="10">
        <v>72</v>
      </c>
      <c r="L806" s="10" t="s">
        <v>20</v>
      </c>
      <c r="M806" s="12"/>
      <c r="O806">
        <f t="shared" si="209"/>
        <v>0</v>
      </c>
      <c r="Q806" s="9" t="str">
        <f t="shared" si="194"/>
        <v>820</v>
      </c>
      <c r="R806" s="10" t="str">
        <f t="shared" si="195"/>
        <v>Brendon</v>
      </c>
      <c r="S806" s="10" t="str">
        <f t="shared" si="196"/>
        <v>Roach</v>
      </c>
      <c r="T806" s="10" t="str">
        <f t="shared" si="197"/>
        <v>Mr</v>
      </c>
      <c r="U806" s="10" t="str">
        <f t="shared" si="198"/>
        <v>M</v>
      </c>
      <c r="V806" s="10" t="str">
        <f t="shared" si="199"/>
        <v>90</v>
      </c>
      <c r="W806" s="10" t="str">
        <f t="shared" si="200"/>
        <v>Carmichael Road</v>
      </c>
      <c r="X806" s="10" t="str">
        <f t="shared" si="201"/>
        <v>ad</v>
      </c>
      <c r="Y806" s="10" t="str">
        <f t="shared" si="202"/>
        <v>Carmichael Road</v>
      </c>
      <c r="Z806" s="10" t="str">
        <f t="shared" si="203"/>
        <v>Shanklin</v>
      </c>
      <c r="AA806" s="10" t="str">
        <f t="shared" si="204"/>
        <v>WC</v>
      </c>
      <c r="AB806" s="11" t="str">
        <f t="shared" si="205"/>
        <v>43791</v>
      </c>
      <c r="AC806" s="10" t="str">
        <f t="shared" si="206"/>
        <v>72</v>
      </c>
      <c r="AD806" s="10" t="str">
        <f t="shared" si="207"/>
        <v>B</v>
      </c>
      <c r="AE806" s="12" t="str">
        <f t="shared" si="208"/>
        <v/>
      </c>
    </row>
    <row r="807" spans="1:31" x14ac:dyDescent="0.25">
      <c r="A807" s="5">
        <v>821</v>
      </c>
      <c r="B807" s="6" t="s">
        <v>2798</v>
      </c>
      <c r="C807" s="6" t="s">
        <v>2799</v>
      </c>
      <c r="D807" s="6" t="s">
        <v>15</v>
      </c>
      <c r="E807" s="6" t="s">
        <v>16</v>
      </c>
      <c r="F807" s="6">
        <v>60</v>
      </c>
      <c r="G807" s="6" t="s">
        <v>2800</v>
      </c>
      <c r="H807" s="6" t="s">
        <v>2801</v>
      </c>
      <c r="I807" s="6" t="s">
        <v>32</v>
      </c>
      <c r="J807" s="7">
        <v>44369</v>
      </c>
      <c r="K807" s="6">
        <v>70</v>
      </c>
      <c r="L807" s="6" t="s">
        <v>33</v>
      </c>
      <c r="M807" s="8"/>
      <c r="O807">
        <f t="shared" si="209"/>
        <v>0</v>
      </c>
      <c r="Q807" s="5" t="str">
        <f t="shared" si="194"/>
        <v>821</v>
      </c>
      <c r="R807" s="6" t="str">
        <f t="shared" si="195"/>
        <v>Ellie</v>
      </c>
      <c r="S807" s="6" t="str">
        <f t="shared" si="196"/>
        <v>Ames</v>
      </c>
      <c r="T807" s="6" t="str">
        <f t="shared" si="197"/>
        <v>Mrs</v>
      </c>
      <c r="U807" s="6" t="str">
        <f t="shared" si="198"/>
        <v>F</v>
      </c>
      <c r="V807" s="6" t="str">
        <f t="shared" si="199"/>
        <v>60</v>
      </c>
      <c r="W807" s="6" t="str">
        <f t="shared" si="200"/>
        <v>Carnaby Market</v>
      </c>
      <c r="X807" s="6" t="str">
        <f t="shared" si="201"/>
        <v>et</v>
      </c>
      <c r="Y807" s="6" t="str">
        <f t="shared" si="202"/>
        <v>Carnaby Market</v>
      </c>
      <c r="Z807" s="6" t="str">
        <f t="shared" si="203"/>
        <v>Prestwick</v>
      </c>
      <c r="AA807" s="6" t="str">
        <f t="shared" si="204"/>
        <v>WC</v>
      </c>
      <c r="AB807" s="7" t="str">
        <f t="shared" si="205"/>
        <v>44369</v>
      </c>
      <c r="AC807" s="6" t="str">
        <f t="shared" si="206"/>
        <v>70</v>
      </c>
      <c r="AD807" s="6" t="str">
        <f t="shared" si="207"/>
        <v>A3</v>
      </c>
      <c r="AE807" s="8" t="str">
        <f t="shared" si="208"/>
        <v/>
      </c>
    </row>
    <row r="808" spans="1:31" x14ac:dyDescent="0.25">
      <c r="A808" s="9">
        <v>822</v>
      </c>
      <c r="B808" s="10" t="s">
        <v>2802</v>
      </c>
      <c r="C808" s="10" t="s">
        <v>2803</v>
      </c>
      <c r="D808" s="10" t="s">
        <v>49</v>
      </c>
      <c r="E808" s="10" t="s">
        <v>16</v>
      </c>
      <c r="F808" s="10">
        <v>60</v>
      </c>
      <c r="G808" s="10" t="s">
        <v>2804</v>
      </c>
      <c r="H808" s="10" t="s">
        <v>2657</v>
      </c>
      <c r="I808" s="10" t="s">
        <v>185</v>
      </c>
      <c r="J808" s="11">
        <v>44472</v>
      </c>
      <c r="K808" s="10">
        <v>40</v>
      </c>
      <c r="L808" s="10" t="s">
        <v>99</v>
      </c>
      <c r="M808" s="12"/>
      <c r="O808">
        <f t="shared" si="209"/>
        <v>0</v>
      </c>
      <c r="Q808" s="9" t="str">
        <f t="shared" si="194"/>
        <v>822</v>
      </c>
      <c r="R808" s="10" t="str">
        <f t="shared" si="195"/>
        <v>Ursula</v>
      </c>
      <c r="S808" s="10" t="str">
        <f t="shared" si="196"/>
        <v>Donnelly</v>
      </c>
      <c r="T808" s="10" t="str">
        <f t="shared" si="197"/>
        <v>Miss</v>
      </c>
      <c r="U808" s="10" t="str">
        <f t="shared" si="198"/>
        <v>F</v>
      </c>
      <c r="V808" s="10" t="str">
        <f t="shared" si="199"/>
        <v>60</v>
      </c>
      <c r="W808" s="10" t="str">
        <f t="shared" si="200"/>
        <v>Carnac Street</v>
      </c>
      <c r="X808" s="10" t="str">
        <f t="shared" si="201"/>
        <v>et</v>
      </c>
      <c r="Y808" s="10" t="str">
        <f t="shared" si="202"/>
        <v>Carnac Street</v>
      </c>
      <c r="Z808" s="10" t="str">
        <f t="shared" si="203"/>
        <v>Fort Augustus</v>
      </c>
      <c r="AA808" s="10" t="str">
        <f t="shared" si="204"/>
        <v>HX</v>
      </c>
      <c r="AB808" s="11" t="str">
        <f t="shared" si="205"/>
        <v>44472</v>
      </c>
      <c r="AC808" s="10" t="str">
        <f t="shared" si="206"/>
        <v>40</v>
      </c>
      <c r="AD808" s="10" t="str">
        <f t="shared" si="207"/>
        <v>E</v>
      </c>
      <c r="AE808" s="12" t="str">
        <f t="shared" si="208"/>
        <v/>
      </c>
    </row>
    <row r="809" spans="1:31" x14ac:dyDescent="0.25">
      <c r="A809" s="5">
        <v>823</v>
      </c>
      <c r="B809" s="6" t="s">
        <v>2805</v>
      </c>
      <c r="C809" s="6" t="s">
        <v>2806</v>
      </c>
      <c r="D809" s="6" t="s">
        <v>28</v>
      </c>
      <c r="E809" s="6" t="s">
        <v>29</v>
      </c>
      <c r="F809" s="6">
        <v>90</v>
      </c>
      <c r="G809" s="6" t="s">
        <v>2807</v>
      </c>
      <c r="H809" s="6" t="s">
        <v>2808</v>
      </c>
      <c r="I809" s="6" t="s">
        <v>32</v>
      </c>
      <c r="J809" s="7">
        <v>44539</v>
      </c>
      <c r="K809" s="6">
        <v>37</v>
      </c>
      <c r="L809" s="6" t="s">
        <v>52</v>
      </c>
      <c r="M809" s="8"/>
      <c r="O809">
        <f t="shared" si="209"/>
        <v>0</v>
      </c>
      <c r="Q809" s="5" t="str">
        <f t="shared" si="194"/>
        <v>823</v>
      </c>
      <c r="R809" s="6" t="str">
        <f t="shared" si="195"/>
        <v>Patrick</v>
      </c>
      <c r="S809" s="6" t="str">
        <f t="shared" si="196"/>
        <v>Ouellette</v>
      </c>
      <c r="T809" s="6" t="str">
        <f t="shared" si="197"/>
        <v>Mr</v>
      </c>
      <c r="U809" s="6" t="str">
        <f t="shared" si="198"/>
        <v>M</v>
      </c>
      <c r="V809" s="6" t="str">
        <f t="shared" si="199"/>
        <v>90</v>
      </c>
      <c r="W809" s="6" t="str">
        <f t="shared" si="200"/>
        <v>Caroline Close</v>
      </c>
      <c r="X809" s="6" t="str">
        <f t="shared" si="201"/>
        <v>se</v>
      </c>
      <c r="Y809" s="6" t="str">
        <f t="shared" si="202"/>
        <v>Caroline Close</v>
      </c>
      <c r="Z809" s="6" t="str">
        <f t="shared" si="203"/>
        <v>Seaton</v>
      </c>
      <c r="AA809" s="6" t="str">
        <f t="shared" si="204"/>
        <v>WC</v>
      </c>
      <c r="AB809" s="7" t="str">
        <f t="shared" si="205"/>
        <v>44539</v>
      </c>
      <c r="AC809" s="6" t="str">
        <f t="shared" si="206"/>
        <v>37</v>
      </c>
      <c r="AD809" s="6" t="str">
        <f t="shared" si="207"/>
        <v>A1</v>
      </c>
      <c r="AE809" s="8" t="str">
        <f t="shared" si="208"/>
        <v/>
      </c>
    </row>
    <row r="810" spans="1:31" x14ac:dyDescent="0.25">
      <c r="A810" s="9">
        <v>824</v>
      </c>
      <c r="B810" s="10" t="s">
        <v>2809</v>
      </c>
      <c r="C810" s="10" t="s">
        <v>2810</v>
      </c>
      <c r="D810" s="10" t="s">
        <v>28</v>
      </c>
      <c r="E810" s="10" t="s">
        <v>29</v>
      </c>
      <c r="F810" s="10">
        <v>60</v>
      </c>
      <c r="G810" s="10" t="s">
        <v>2811</v>
      </c>
      <c r="H810" s="10" t="s">
        <v>2812</v>
      </c>
      <c r="I810" s="10" t="s">
        <v>32</v>
      </c>
      <c r="J810" s="11">
        <v>44450</v>
      </c>
      <c r="K810" s="10">
        <v>96</v>
      </c>
      <c r="L810" s="10" t="s">
        <v>52</v>
      </c>
      <c r="M810" s="12"/>
      <c r="O810">
        <f t="shared" si="209"/>
        <v>0</v>
      </c>
      <c r="Q810" s="9" t="str">
        <f t="shared" si="194"/>
        <v>824</v>
      </c>
      <c r="R810" s="10" t="str">
        <f t="shared" si="195"/>
        <v>Jonathon</v>
      </c>
      <c r="S810" s="10" t="str">
        <f t="shared" si="196"/>
        <v>Watts</v>
      </c>
      <c r="T810" s="10" t="str">
        <f t="shared" si="197"/>
        <v>Mr</v>
      </c>
      <c r="U810" s="10" t="str">
        <f t="shared" si="198"/>
        <v>M</v>
      </c>
      <c r="V810" s="10" t="str">
        <f t="shared" si="199"/>
        <v>60</v>
      </c>
      <c r="W810" s="10" t="str">
        <f t="shared" si="200"/>
        <v>Carr Road</v>
      </c>
      <c r="X810" s="10" t="str">
        <f t="shared" si="201"/>
        <v>ad</v>
      </c>
      <c r="Y810" s="10" t="str">
        <f t="shared" si="202"/>
        <v>Carr Road</v>
      </c>
      <c r="Z810" s="10" t="str">
        <f t="shared" si="203"/>
        <v>Woodbridge</v>
      </c>
      <c r="AA810" s="10" t="str">
        <f t="shared" si="204"/>
        <v>WC</v>
      </c>
      <c r="AB810" s="11" t="str">
        <f t="shared" si="205"/>
        <v>44450</v>
      </c>
      <c r="AC810" s="10" t="str">
        <f t="shared" si="206"/>
        <v>96</v>
      </c>
      <c r="AD810" s="10" t="str">
        <f t="shared" si="207"/>
        <v>A1</v>
      </c>
      <c r="AE810" s="12" t="str">
        <f t="shared" si="208"/>
        <v/>
      </c>
    </row>
    <row r="811" spans="1:31" x14ac:dyDescent="0.25">
      <c r="A811" s="5">
        <v>825</v>
      </c>
      <c r="B811" s="6" t="s">
        <v>2813</v>
      </c>
      <c r="C811" s="6" t="s">
        <v>2814</v>
      </c>
      <c r="D811" s="6" t="s">
        <v>15</v>
      </c>
      <c r="E811" s="6" t="s">
        <v>16</v>
      </c>
      <c r="F811" s="6">
        <v>30</v>
      </c>
      <c r="G811" s="6" t="s">
        <v>2815</v>
      </c>
      <c r="H811" s="6" t="s">
        <v>1201</v>
      </c>
      <c r="I811" s="6" t="s">
        <v>291</v>
      </c>
      <c r="J811" s="7">
        <v>43935</v>
      </c>
      <c r="K811" s="6">
        <v>51</v>
      </c>
      <c r="L811" s="6" t="s">
        <v>78</v>
      </c>
      <c r="M811" s="8"/>
      <c r="O811">
        <f t="shared" si="209"/>
        <v>0</v>
      </c>
      <c r="Q811" s="5" t="str">
        <f t="shared" si="194"/>
        <v>825</v>
      </c>
      <c r="R811" s="6" t="str">
        <f t="shared" si="195"/>
        <v>Chung</v>
      </c>
      <c r="S811" s="6" t="str">
        <f t="shared" si="196"/>
        <v>Keller</v>
      </c>
      <c r="T811" s="6" t="str">
        <f t="shared" si="197"/>
        <v>Mrs</v>
      </c>
      <c r="U811" s="6" t="str">
        <f t="shared" si="198"/>
        <v>F</v>
      </c>
      <c r="V811" s="6" t="str">
        <f t="shared" si="199"/>
        <v>30</v>
      </c>
      <c r="W811" s="6" t="str">
        <f t="shared" si="200"/>
        <v>Carrick Gardens</v>
      </c>
      <c r="X811" s="6" t="str">
        <f t="shared" si="201"/>
        <v>ns</v>
      </c>
      <c r="Y811" s="6" t="str">
        <f t="shared" si="202"/>
        <v>Carrick Gardens</v>
      </c>
      <c r="Z811" s="6" t="str">
        <f t="shared" si="203"/>
        <v>Lancashire</v>
      </c>
      <c r="AA811" s="6" t="str">
        <f t="shared" si="204"/>
        <v>HS</v>
      </c>
      <c r="AB811" s="7" t="str">
        <f t="shared" si="205"/>
        <v>43935</v>
      </c>
      <c r="AC811" s="6" t="str">
        <f t="shared" si="206"/>
        <v>51</v>
      </c>
      <c r="AD811" s="6" t="str">
        <f t="shared" si="207"/>
        <v>C2</v>
      </c>
      <c r="AE811" s="8" t="str">
        <f t="shared" si="208"/>
        <v/>
      </c>
    </row>
    <row r="812" spans="1:31" x14ac:dyDescent="0.25">
      <c r="A812" s="9">
        <v>826</v>
      </c>
      <c r="B812" s="10" t="s">
        <v>2298</v>
      </c>
      <c r="C812" s="10" t="s">
        <v>2816</v>
      </c>
      <c r="D812" s="10" t="s">
        <v>49</v>
      </c>
      <c r="E812" s="10" t="s">
        <v>16</v>
      </c>
      <c r="F812" s="10">
        <v>30</v>
      </c>
      <c r="G812" s="10" t="s">
        <v>2817</v>
      </c>
      <c r="H812" s="10" t="s">
        <v>698</v>
      </c>
      <c r="I812" s="10" t="s">
        <v>699</v>
      </c>
      <c r="J812" s="11">
        <v>43562</v>
      </c>
      <c r="K812" s="10">
        <v>64</v>
      </c>
      <c r="L812" s="10" t="s">
        <v>99</v>
      </c>
      <c r="M812" s="12"/>
      <c r="O812">
        <f t="shared" si="209"/>
        <v>0</v>
      </c>
      <c r="Q812" s="9" t="str">
        <f t="shared" si="194"/>
        <v>826</v>
      </c>
      <c r="R812" s="10" t="str">
        <f t="shared" si="195"/>
        <v>Helga</v>
      </c>
      <c r="S812" s="10" t="str">
        <f t="shared" si="196"/>
        <v>Clement</v>
      </c>
      <c r="T812" s="10" t="str">
        <f t="shared" si="197"/>
        <v>Miss</v>
      </c>
      <c r="U812" s="10" t="str">
        <f t="shared" si="198"/>
        <v>F</v>
      </c>
      <c r="V812" s="10" t="str">
        <f t="shared" si="199"/>
        <v>30</v>
      </c>
      <c r="W812" s="10" t="str">
        <f t="shared" si="200"/>
        <v>Carrington Place</v>
      </c>
      <c r="X812" s="10" t="str">
        <f t="shared" si="201"/>
        <v>ce</v>
      </c>
      <c r="Y812" s="10" t="str">
        <f t="shared" si="202"/>
        <v>Carrington Place</v>
      </c>
      <c r="Z812" s="10" t="str">
        <f t="shared" si="203"/>
        <v>Billingham</v>
      </c>
      <c r="AA812" s="10" t="str">
        <f t="shared" si="204"/>
        <v>CM</v>
      </c>
      <c r="AB812" s="11" t="str">
        <f t="shared" si="205"/>
        <v>43562</v>
      </c>
      <c r="AC812" s="10" t="str">
        <f t="shared" si="206"/>
        <v>64</v>
      </c>
      <c r="AD812" s="10" t="str">
        <f t="shared" si="207"/>
        <v>E</v>
      </c>
      <c r="AE812" s="12" t="str">
        <f t="shared" si="208"/>
        <v/>
      </c>
    </row>
    <row r="813" spans="1:31" x14ac:dyDescent="0.25">
      <c r="A813" s="5">
        <v>827</v>
      </c>
      <c r="B813" s="6" t="s">
        <v>2818</v>
      </c>
      <c r="C813" s="6" t="s">
        <v>2819</v>
      </c>
      <c r="D813" s="6" t="s">
        <v>28</v>
      </c>
      <c r="E813" s="6" t="s">
        <v>29</v>
      </c>
      <c r="F813" s="6">
        <v>90</v>
      </c>
      <c r="G813" s="6" t="s">
        <v>2820</v>
      </c>
      <c r="H813" s="6" t="s">
        <v>2821</v>
      </c>
      <c r="I813" s="6" t="s">
        <v>32</v>
      </c>
      <c r="J813" s="7">
        <v>43714</v>
      </c>
      <c r="K813" s="6">
        <v>6</v>
      </c>
      <c r="L813" s="6" t="s">
        <v>99</v>
      </c>
      <c r="M813" s="8"/>
      <c r="O813">
        <f t="shared" si="209"/>
        <v>0</v>
      </c>
      <c r="Q813" s="5" t="str">
        <f t="shared" si="194"/>
        <v>827</v>
      </c>
      <c r="R813" s="6" t="str">
        <f t="shared" si="195"/>
        <v>Eugene</v>
      </c>
      <c r="S813" s="6" t="str">
        <f t="shared" si="196"/>
        <v>Hollis</v>
      </c>
      <c r="T813" s="6" t="str">
        <f t="shared" si="197"/>
        <v>Mr</v>
      </c>
      <c r="U813" s="6" t="str">
        <f t="shared" si="198"/>
        <v>M</v>
      </c>
      <c r="V813" s="6" t="str">
        <f t="shared" si="199"/>
        <v>90</v>
      </c>
      <c r="W813" s="6" t="str">
        <f t="shared" si="200"/>
        <v>Carron Close</v>
      </c>
      <c r="X813" s="6" t="str">
        <f t="shared" si="201"/>
        <v>se</v>
      </c>
      <c r="Y813" s="6" t="str">
        <f t="shared" si="202"/>
        <v>Carron Close</v>
      </c>
      <c r="Z813" s="6" t="str">
        <f t="shared" si="203"/>
        <v>Newcastle Emlyn</v>
      </c>
      <c r="AA813" s="6" t="str">
        <f t="shared" si="204"/>
        <v>WC</v>
      </c>
      <c r="AB813" s="7" t="str">
        <f t="shared" si="205"/>
        <v>43714</v>
      </c>
      <c r="AC813" s="6" t="str">
        <f t="shared" si="206"/>
        <v>6</v>
      </c>
      <c r="AD813" s="6" t="str">
        <f t="shared" si="207"/>
        <v>E</v>
      </c>
      <c r="AE813" s="8" t="str">
        <f t="shared" si="208"/>
        <v/>
      </c>
    </row>
    <row r="814" spans="1:31" x14ac:dyDescent="0.25">
      <c r="A814" s="9">
        <v>828</v>
      </c>
      <c r="B814" s="10" t="s">
        <v>2672</v>
      </c>
      <c r="C814" s="10" t="s">
        <v>2822</v>
      </c>
      <c r="D814" s="10" t="s">
        <v>28</v>
      </c>
      <c r="E814" s="10" t="s">
        <v>29</v>
      </c>
      <c r="F814" s="10">
        <v>60</v>
      </c>
      <c r="G814" s="10" t="s">
        <v>2823</v>
      </c>
      <c r="H814" s="10" t="s">
        <v>2824</v>
      </c>
      <c r="I814" s="10" t="s">
        <v>19</v>
      </c>
      <c r="J814" s="11">
        <v>44212</v>
      </c>
      <c r="K814" s="10">
        <v>101</v>
      </c>
      <c r="L814" s="10" t="s">
        <v>78</v>
      </c>
      <c r="M814" s="12"/>
      <c r="O814">
        <f t="shared" si="209"/>
        <v>0</v>
      </c>
      <c r="Q814" s="9" t="str">
        <f t="shared" si="194"/>
        <v>828</v>
      </c>
      <c r="R814" s="10" t="str">
        <f t="shared" si="195"/>
        <v>Edgar</v>
      </c>
      <c r="S814" s="10" t="str">
        <f t="shared" si="196"/>
        <v>Helton</v>
      </c>
      <c r="T814" s="10" t="str">
        <f t="shared" si="197"/>
        <v>Mr</v>
      </c>
      <c r="U814" s="10" t="str">
        <f t="shared" si="198"/>
        <v>M</v>
      </c>
      <c r="V814" s="10" t="str">
        <f t="shared" si="199"/>
        <v>60</v>
      </c>
      <c r="W814" s="10" t="str">
        <f t="shared" si="200"/>
        <v>Carroun Road</v>
      </c>
      <c r="X814" s="10" t="str">
        <f t="shared" si="201"/>
        <v>ad</v>
      </c>
      <c r="Y814" s="10" t="str">
        <f t="shared" si="202"/>
        <v>Carroun Road</v>
      </c>
      <c r="Z814" s="10" t="str">
        <f t="shared" si="203"/>
        <v>Balerno</v>
      </c>
      <c r="AA814" s="10" t="str">
        <f t="shared" si="204"/>
        <v>CH</v>
      </c>
      <c r="AB814" s="11" t="str">
        <f t="shared" si="205"/>
        <v>44212</v>
      </c>
      <c r="AC814" s="10" t="str">
        <f t="shared" si="206"/>
        <v>101</v>
      </c>
      <c r="AD814" s="10" t="str">
        <f t="shared" si="207"/>
        <v>C2</v>
      </c>
      <c r="AE814" s="12" t="str">
        <f t="shared" si="208"/>
        <v/>
      </c>
    </row>
    <row r="815" spans="1:31" x14ac:dyDescent="0.25">
      <c r="A815" s="5">
        <v>829</v>
      </c>
      <c r="B815" s="6" t="s">
        <v>2825</v>
      </c>
      <c r="C815" s="6" t="s">
        <v>1729</v>
      </c>
      <c r="D815" s="6" t="s">
        <v>28</v>
      </c>
      <c r="E815" s="6" t="s">
        <v>29</v>
      </c>
      <c r="F815" s="6">
        <v>90</v>
      </c>
      <c r="G815" s="6" t="s">
        <v>2826</v>
      </c>
      <c r="H815" s="6" t="s">
        <v>2240</v>
      </c>
      <c r="I815" s="6" t="s">
        <v>185</v>
      </c>
      <c r="J815" s="7">
        <v>44304</v>
      </c>
      <c r="K815" s="6">
        <v>4</v>
      </c>
      <c r="L815" s="6" t="s">
        <v>78</v>
      </c>
      <c r="M815" s="8"/>
      <c r="O815">
        <f t="shared" si="209"/>
        <v>0</v>
      </c>
      <c r="Q815" s="5" t="str">
        <f t="shared" si="194"/>
        <v>829</v>
      </c>
      <c r="R815" s="6" t="str">
        <f t="shared" si="195"/>
        <v>Mel</v>
      </c>
      <c r="S815" s="6" t="str">
        <f t="shared" si="196"/>
        <v>Villalobos</v>
      </c>
      <c r="T815" s="6" t="str">
        <f t="shared" si="197"/>
        <v>Mr</v>
      </c>
      <c r="U815" s="6" t="str">
        <f t="shared" si="198"/>
        <v>M</v>
      </c>
      <c r="V815" s="6" t="str">
        <f t="shared" si="199"/>
        <v>90</v>
      </c>
      <c r="W815" s="6" t="str">
        <f t="shared" si="200"/>
        <v>Carthew Road</v>
      </c>
      <c r="X815" s="6" t="str">
        <f t="shared" si="201"/>
        <v>ad</v>
      </c>
      <c r="Y815" s="6" t="str">
        <f t="shared" si="202"/>
        <v>Carthew Road</v>
      </c>
      <c r="Z815" s="6" t="str">
        <f t="shared" si="203"/>
        <v>Gorebridge</v>
      </c>
      <c r="AA815" s="6" t="str">
        <f t="shared" si="204"/>
        <v>HX</v>
      </c>
      <c r="AB815" s="7" t="str">
        <f t="shared" si="205"/>
        <v>44304</v>
      </c>
      <c r="AC815" s="6" t="str">
        <f t="shared" si="206"/>
        <v>4</v>
      </c>
      <c r="AD815" s="6" t="str">
        <f t="shared" si="207"/>
        <v>C2</v>
      </c>
      <c r="AE815" s="8" t="str">
        <f t="shared" si="208"/>
        <v/>
      </c>
    </row>
    <row r="816" spans="1:31" x14ac:dyDescent="0.25">
      <c r="A816" s="9">
        <v>830</v>
      </c>
      <c r="B816" s="10" t="s">
        <v>2827</v>
      </c>
      <c r="C816" s="10" t="s">
        <v>2828</v>
      </c>
      <c r="D816" s="10" t="s">
        <v>28</v>
      </c>
      <c r="E816" s="10" t="s">
        <v>29</v>
      </c>
      <c r="F816" s="10">
        <v>90</v>
      </c>
      <c r="G816" s="10" t="s">
        <v>2829</v>
      </c>
      <c r="H816" s="10" t="s">
        <v>264</v>
      </c>
      <c r="I816" s="10" t="s">
        <v>32</v>
      </c>
      <c r="J816" s="11">
        <v>44559</v>
      </c>
      <c r="K816" s="10">
        <v>6</v>
      </c>
      <c r="L816" s="10" t="s">
        <v>33</v>
      </c>
      <c r="M816" s="12"/>
      <c r="O816">
        <f t="shared" si="209"/>
        <v>0</v>
      </c>
      <c r="Q816" s="9" t="str">
        <f t="shared" si="194"/>
        <v>830</v>
      </c>
      <c r="R816" s="10" t="str">
        <f t="shared" si="195"/>
        <v>Lonnie</v>
      </c>
      <c r="S816" s="10" t="str">
        <f t="shared" si="196"/>
        <v>Mcknight</v>
      </c>
      <c r="T816" s="10" t="str">
        <f t="shared" si="197"/>
        <v>Mr</v>
      </c>
      <c r="U816" s="10" t="str">
        <f t="shared" si="198"/>
        <v>M</v>
      </c>
      <c r="V816" s="10" t="str">
        <f t="shared" si="199"/>
        <v>90</v>
      </c>
      <c r="W816" s="10" t="str">
        <f t="shared" si="200"/>
        <v>Cartwright Way</v>
      </c>
      <c r="X816" s="10" t="str">
        <f t="shared" si="201"/>
        <v>ay</v>
      </c>
      <c r="Y816" s="10" t="str">
        <f t="shared" si="202"/>
        <v>Cartwright Way</v>
      </c>
      <c r="Z816" s="10" t="str">
        <f t="shared" si="203"/>
        <v>Pinner</v>
      </c>
      <c r="AA816" s="10" t="str">
        <f t="shared" si="204"/>
        <v>WC</v>
      </c>
      <c r="AB816" s="11" t="str">
        <f t="shared" si="205"/>
        <v>44559</v>
      </c>
      <c r="AC816" s="10" t="str">
        <f t="shared" si="206"/>
        <v>6</v>
      </c>
      <c r="AD816" s="10" t="str">
        <f t="shared" si="207"/>
        <v>A3</v>
      </c>
      <c r="AE816" s="12" t="str">
        <f t="shared" si="208"/>
        <v/>
      </c>
    </row>
    <row r="817" spans="1:31" x14ac:dyDescent="0.25">
      <c r="A817" s="5">
        <v>831</v>
      </c>
      <c r="B817" s="6" t="s">
        <v>2830</v>
      </c>
      <c r="C817" s="6" t="s">
        <v>2831</v>
      </c>
      <c r="D817" s="6" t="s">
        <v>28</v>
      </c>
      <c r="E817" s="6" t="s">
        <v>29</v>
      </c>
      <c r="F817" s="6">
        <v>30</v>
      </c>
      <c r="G817" s="6" t="s">
        <v>2832</v>
      </c>
      <c r="H817" s="6" t="s">
        <v>1137</v>
      </c>
      <c r="I817" s="6" t="s">
        <v>38</v>
      </c>
      <c r="J817" s="7">
        <v>44079</v>
      </c>
      <c r="K817" s="6">
        <v>73</v>
      </c>
      <c r="L817" s="6" t="s">
        <v>20</v>
      </c>
      <c r="M817" s="8"/>
      <c r="O817">
        <f t="shared" si="209"/>
        <v>0</v>
      </c>
      <c r="Q817" s="5" t="str">
        <f t="shared" si="194"/>
        <v>831</v>
      </c>
      <c r="R817" s="6" t="str">
        <f t="shared" si="195"/>
        <v>Ethan</v>
      </c>
      <c r="S817" s="6" t="str">
        <f t="shared" si="196"/>
        <v>Maldonado</v>
      </c>
      <c r="T817" s="6" t="str">
        <f t="shared" si="197"/>
        <v>Mr</v>
      </c>
      <c r="U817" s="6" t="str">
        <f t="shared" si="198"/>
        <v>M</v>
      </c>
      <c r="V817" s="6" t="str">
        <f t="shared" si="199"/>
        <v>30</v>
      </c>
      <c r="W817" s="6" t="str">
        <f t="shared" si="200"/>
        <v>Carver Road</v>
      </c>
      <c r="X817" s="6" t="str">
        <f t="shared" si="201"/>
        <v>ad</v>
      </c>
      <c r="Y817" s="6" t="str">
        <f t="shared" si="202"/>
        <v>Carver Road</v>
      </c>
      <c r="Z817" s="6" t="str">
        <f t="shared" si="203"/>
        <v>Devizes</v>
      </c>
      <c r="AA817" s="6" t="str">
        <f t="shared" si="204"/>
        <v>RM</v>
      </c>
      <c r="AB817" s="7" t="str">
        <f t="shared" si="205"/>
        <v>44079</v>
      </c>
      <c r="AC817" s="6" t="str">
        <f t="shared" si="206"/>
        <v>73</v>
      </c>
      <c r="AD817" s="6" t="str">
        <f t="shared" si="207"/>
        <v>B</v>
      </c>
      <c r="AE817" s="8" t="str">
        <f t="shared" si="208"/>
        <v/>
      </c>
    </row>
    <row r="818" spans="1:31" x14ac:dyDescent="0.25">
      <c r="A818" s="9">
        <v>832</v>
      </c>
      <c r="B818" s="10" t="s">
        <v>2833</v>
      </c>
      <c r="C818" s="10" t="s">
        <v>2834</v>
      </c>
      <c r="D818" s="10" t="s">
        <v>90</v>
      </c>
      <c r="E818" s="10" t="s">
        <v>16</v>
      </c>
      <c r="F818" s="10">
        <v>90</v>
      </c>
      <c r="G818" s="10" t="s">
        <v>2835</v>
      </c>
      <c r="H818" s="10" t="s">
        <v>2836</v>
      </c>
      <c r="I818" s="10" t="s">
        <v>32</v>
      </c>
      <c r="J818" s="11">
        <v>44045</v>
      </c>
      <c r="K818" s="10">
        <v>63</v>
      </c>
      <c r="L818" s="10" t="s">
        <v>62</v>
      </c>
      <c r="M818" s="12"/>
      <c r="O818">
        <f t="shared" si="209"/>
        <v>0</v>
      </c>
      <c r="Q818" s="9" t="str">
        <f t="shared" si="194"/>
        <v>832</v>
      </c>
      <c r="R818" s="10" t="str">
        <f t="shared" si="195"/>
        <v>Somer</v>
      </c>
      <c r="S818" s="10" t="str">
        <f t="shared" si="196"/>
        <v>Lockwood</v>
      </c>
      <c r="T818" s="10" t="str">
        <f t="shared" si="197"/>
        <v>Dr</v>
      </c>
      <c r="U818" s="10" t="str">
        <f t="shared" si="198"/>
        <v>F</v>
      </c>
      <c r="V818" s="10" t="str">
        <f t="shared" si="199"/>
        <v>90</v>
      </c>
      <c r="W818" s="10" t="str">
        <f t="shared" si="200"/>
        <v>Caryle Terrace</v>
      </c>
      <c r="X818" s="10" t="str">
        <f t="shared" si="201"/>
        <v>ce</v>
      </c>
      <c r="Y818" s="10" t="str">
        <f t="shared" si="202"/>
        <v>Caryle Terrace</v>
      </c>
      <c r="Z818" s="10" t="str">
        <f t="shared" si="203"/>
        <v>Morpeth</v>
      </c>
      <c r="AA818" s="10" t="str">
        <f t="shared" si="204"/>
        <v>WC</v>
      </c>
      <c r="AB818" s="11" t="str">
        <f t="shared" si="205"/>
        <v>44045</v>
      </c>
      <c r="AC818" s="10" t="str">
        <f t="shared" si="206"/>
        <v>63</v>
      </c>
      <c r="AD818" s="10" t="str">
        <f t="shared" si="207"/>
        <v>C4</v>
      </c>
      <c r="AE818" s="12" t="str">
        <f t="shared" si="208"/>
        <v/>
      </c>
    </row>
    <row r="819" spans="1:31" x14ac:dyDescent="0.25">
      <c r="A819" s="5">
        <v>833</v>
      </c>
      <c r="B819" s="6" t="s">
        <v>2655</v>
      </c>
      <c r="C819" s="6" t="s">
        <v>141</v>
      </c>
      <c r="D819" s="6" t="s">
        <v>28</v>
      </c>
      <c r="E819" s="6" t="s">
        <v>29</v>
      </c>
      <c r="F819" s="6">
        <v>30</v>
      </c>
      <c r="G819" s="6" t="s">
        <v>2837</v>
      </c>
      <c r="H819" s="6" t="s">
        <v>2838</v>
      </c>
      <c r="I819" s="6" t="s">
        <v>127</v>
      </c>
      <c r="J819" s="7">
        <v>43535</v>
      </c>
      <c r="K819" s="6">
        <v>17</v>
      </c>
      <c r="L819" s="6" t="s">
        <v>44</v>
      </c>
      <c r="M819" s="8"/>
      <c r="O819">
        <f t="shared" si="209"/>
        <v>0</v>
      </c>
      <c r="Q819" s="5" t="str">
        <f t="shared" si="194"/>
        <v>833</v>
      </c>
      <c r="R819" s="6" t="str">
        <f t="shared" si="195"/>
        <v>Steven</v>
      </c>
      <c r="S819" s="6" t="str">
        <f t="shared" si="196"/>
        <v>Bruner</v>
      </c>
      <c r="T819" s="6" t="str">
        <f t="shared" si="197"/>
        <v>Mr</v>
      </c>
      <c r="U819" s="6" t="str">
        <f t="shared" si="198"/>
        <v>M</v>
      </c>
      <c r="V819" s="6" t="str">
        <f t="shared" si="199"/>
        <v>30</v>
      </c>
      <c r="W819" s="6" t="str">
        <f t="shared" si="200"/>
        <v>Cashers Grounds</v>
      </c>
      <c r="X819" s="6" t="str">
        <f t="shared" si="201"/>
        <v>ds</v>
      </c>
      <c r="Y819" s="6" t="str">
        <f t="shared" si="202"/>
        <v>Cashers Grounds</v>
      </c>
      <c r="Z819" s="6" t="str">
        <f t="shared" si="203"/>
        <v>Bury</v>
      </c>
      <c r="AA819" s="6" t="str">
        <f t="shared" si="204"/>
        <v>WS</v>
      </c>
      <c r="AB819" s="7" t="str">
        <f t="shared" si="205"/>
        <v>43535</v>
      </c>
      <c r="AC819" s="6" t="str">
        <f t="shared" si="206"/>
        <v>17</v>
      </c>
      <c r="AD819" s="6" t="str">
        <f t="shared" si="207"/>
        <v>D</v>
      </c>
      <c r="AE819" s="8" t="str">
        <f t="shared" si="208"/>
        <v/>
      </c>
    </row>
    <row r="820" spans="1:31" x14ac:dyDescent="0.25">
      <c r="A820" s="9">
        <v>834</v>
      </c>
      <c r="B820" s="10" t="s">
        <v>2839</v>
      </c>
      <c r="C820" s="10" t="s">
        <v>191</v>
      </c>
      <c r="D820" s="10" t="s">
        <v>28</v>
      </c>
      <c r="E820" s="10" t="s">
        <v>29</v>
      </c>
      <c r="F820" s="10">
        <v>60</v>
      </c>
      <c r="G820" s="10" t="s">
        <v>2840</v>
      </c>
      <c r="H820" s="10" t="s">
        <v>2841</v>
      </c>
      <c r="I820" s="10" t="s">
        <v>32</v>
      </c>
      <c r="J820" s="11">
        <v>43957</v>
      </c>
      <c r="K820" s="10">
        <v>21</v>
      </c>
      <c r="L820" s="10" t="s">
        <v>62</v>
      </c>
      <c r="M820" s="12"/>
      <c r="O820">
        <f t="shared" si="209"/>
        <v>0</v>
      </c>
      <c r="Q820" s="9" t="str">
        <f t="shared" si="194"/>
        <v>834</v>
      </c>
      <c r="R820" s="10" t="str">
        <f t="shared" si="195"/>
        <v>Huey</v>
      </c>
      <c r="S820" s="10" t="str">
        <f t="shared" si="196"/>
        <v>Caudill</v>
      </c>
      <c r="T820" s="10" t="str">
        <f t="shared" si="197"/>
        <v>Mr</v>
      </c>
      <c r="U820" s="10" t="str">
        <f t="shared" si="198"/>
        <v>M</v>
      </c>
      <c r="V820" s="10" t="str">
        <f t="shared" si="199"/>
        <v>60</v>
      </c>
      <c r="W820" s="10" t="str">
        <f t="shared" si="200"/>
        <v>Casimir Road</v>
      </c>
      <c r="X820" s="10" t="str">
        <f t="shared" si="201"/>
        <v>ad</v>
      </c>
      <c r="Y820" s="10" t="str">
        <f t="shared" si="202"/>
        <v>Casimir Road</v>
      </c>
      <c r="Z820" s="10" t="str">
        <f t="shared" si="203"/>
        <v>Saltash</v>
      </c>
      <c r="AA820" s="10" t="str">
        <f t="shared" si="204"/>
        <v>WC</v>
      </c>
      <c r="AB820" s="11" t="str">
        <f t="shared" si="205"/>
        <v>43957</v>
      </c>
      <c r="AC820" s="10" t="str">
        <f t="shared" si="206"/>
        <v>21</v>
      </c>
      <c r="AD820" s="10" t="str">
        <f t="shared" si="207"/>
        <v>C4</v>
      </c>
      <c r="AE820" s="12" t="str">
        <f t="shared" si="208"/>
        <v/>
      </c>
    </row>
    <row r="821" spans="1:31" x14ac:dyDescent="0.25">
      <c r="A821" s="5">
        <v>835</v>
      </c>
      <c r="B821" s="6" t="s">
        <v>2842</v>
      </c>
      <c r="C821" s="6" t="s">
        <v>2843</v>
      </c>
      <c r="D821" s="6" t="s">
        <v>15</v>
      </c>
      <c r="E821" s="6" t="s">
        <v>16</v>
      </c>
      <c r="F821" s="6">
        <v>90</v>
      </c>
      <c r="G821" s="6" t="s">
        <v>2844</v>
      </c>
      <c r="H821" s="6" t="s">
        <v>2845</v>
      </c>
      <c r="I821" s="6" t="s">
        <v>108</v>
      </c>
      <c r="J821" s="7">
        <v>44336</v>
      </c>
      <c r="K821" s="6">
        <v>5</v>
      </c>
      <c r="L821" s="6" t="s">
        <v>99</v>
      </c>
      <c r="M821" s="8"/>
      <c r="O821">
        <f t="shared" si="209"/>
        <v>0</v>
      </c>
      <c r="Q821" s="5" t="str">
        <f t="shared" si="194"/>
        <v>835</v>
      </c>
      <c r="R821" s="6" t="str">
        <f t="shared" si="195"/>
        <v>Heide</v>
      </c>
      <c r="S821" s="6" t="str">
        <f t="shared" si="196"/>
        <v>Simon</v>
      </c>
      <c r="T821" s="6" t="str">
        <f t="shared" si="197"/>
        <v>Mrs</v>
      </c>
      <c r="U821" s="6" t="str">
        <f t="shared" si="198"/>
        <v>F</v>
      </c>
      <c r="V821" s="6" t="str">
        <f t="shared" si="199"/>
        <v>90</v>
      </c>
      <c r="W821" s="6" t="str">
        <f t="shared" si="200"/>
        <v>Casslee Road</v>
      </c>
      <c r="X821" s="6" t="str">
        <f t="shared" si="201"/>
        <v>ad</v>
      </c>
      <c r="Y821" s="6" t="str">
        <f t="shared" si="202"/>
        <v>Casslee Road</v>
      </c>
      <c r="Z821" s="6" t="str">
        <f t="shared" si="203"/>
        <v>Castle Douglas</v>
      </c>
      <c r="AA821" s="6" t="str">
        <f t="shared" si="204"/>
        <v>CB</v>
      </c>
      <c r="AB821" s="7" t="str">
        <f t="shared" si="205"/>
        <v>44336</v>
      </c>
      <c r="AC821" s="6" t="str">
        <f t="shared" si="206"/>
        <v>5</v>
      </c>
      <c r="AD821" s="6" t="str">
        <f t="shared" si="207"/>
        <v>E</v>
      </c>
      <c r="AE821" s="8" t="str">
        <f t="shared" si="208"/>
        <v/>
      </c>
    </row>
    <row r="822" spans="1:31" x14ac:dyDescent="0.25">
      <c r="A822" s="9">
        <v>836</v>
      </c>
      <c r="B822" s="10" t="s">
        <v>1977</v>
      </c>
      <c r="C822" s="10" t="s">
        <v>2846</v>
      </c>
      <c r="D822" s="10" t="s">
        <v>28</v>
      </c>
      <c r="E822" s="10" t="s">
        <v>29</v>
      </c>
      <c r="F822" s="10">
        <v>30</v>
      </c>
      <c r="G822" s="10" t="s">
        <v>2847</v>
      </c>
      <c r="H822" s="10" t="s">
        <v>246</v>
      </c>
      <c r="I822" s="10" t="s">
        <v>176</v>
      </c>
      <c r="J822" s="11">
        <v>43636</v>
      </c>
      <c r="K822" s="10">
        <v>77</v>
      </c>
      <c r="L822" s="10" t="s">
        <v>39</v>
      </c>
      <c r="M822" s="12"/>
      <c r="O822">
        <f t="shared" si="209"/>
        <v>0</v>
      </c>
      <c r="Q822" s="9" t="str">
        <f t="shared" si="194"/>
        <v>836</v>
      </c>
      <c r="R822" s="10" t="str">
        <f t="shared" si="195"/>
        <v>Brooks</v>
      </c>
      <c r="S822" s="10" t="str">
        <f t="shared" si="196"/>
        <v>Cook</v>
      </c>
      <c r="T822" s="10" t="str">
        <f t="shared" si="197"/>
        <v>Mr</v>
      </c>
      <c r="U822" s="10" t="str">
        <f t="shared" si="198"/>
        <v>M</v>
      </c>
      <c r="V822" s="10" t="str">
        <f t="shared" si="199"/>
        <v>30</v>
      </c>
      <c r="W822" s="10" t="str">
        <f t="shared" si="200"/>
        <v>Castalia Street</v>
      </c>
      <c r="X822" s="10" t="str">
        <f t="shared" si="201"/>
        <v>et</v>
      </c>
      <c r="Y822" s="10" t="str">
        <f t="shared" si="202"/>
        <v>Castalia Street</v>
      </c>
      <c r="Z822" s="10" t="str">
        <f t="shared" si="203"/>
        <v>Crianlarich</v>
      </c>
      <c r="AA822" s="10" t="str">
        <f t="shared" si="204"/>
        <v>CW</v>
      </c>
      <c r="AB822" s="11" t="str">
        <f t="shared" si="205"/>
        <v>43636</v>
      </c>
      <c r="AC822" s="10" t="str">
        <f t="shared" si="206"/>
        <v>77</v>
      </c>
      <c r="AD822" s="10" t="str">
        <f t="shared" si="207"/>
        <v>C1</v>
      </c>
      <c r="AE822" s="12" t="str">
        <f t="shared" si="208"/>
        <v/>
      </c>
    </row>
    <row r="823" spans="1:31" x14ac:dyDescent="0.25">
      <c r="A823" s="5">
        <v>837</v>
      </c>
      <c r="B823" s="6" t="s">
        <v>985</v>
      </c>
      <c r="C823" s="6" t="s">
        <v>2848</v>
      </c>
      <c r="D823" s="6" t="s">
        <v>28</v>
      </c>
      <c r="E823" s="6" t="s">
        <v>29</v>
      </c>
      <c r="F823" s="6">
        <v>60</v>
      </c>
      <c r="G823" s="6" t="s">
        <v>2849</v>
      </c>
      <c r="H823" s="6" t="s">
        <v>2850</v>
      </c>
      <c r="I823" s="6" t="s">
        <v>32</v>
      </c>
      <c r="J823" s="7">
        <v>43990</v>
      </c>
      <c r="K823" s="6">
        <v>9</v>
      </c>
      <c r="L823" s="6" t="s">
        <v>33</v>
      </c>
      <c r="M823" s="8"/>
      <c r="O823">
        <f t="shared" si="209"/>
        <v>0</v>
      </c>
      <c r="Q823" s="5" t="str">
        <f t="shared" si="194"/>
        <v>837</v>
      </c>
      <c r="R823" s="6" t="str">
        <f t="shared" si="195"/>
        <v>Mitch</v>
      </c>
      <c r="S823" s="6" t="str">
        <f t="shared" si="196"/>
        <v>Varner</v>
      </c>
      <c r="T823" s="6" t="str">
        <f t="shared" si="197"/>
        <v>Mr</v>
      </c>
      <c r="U823" s="6" t="str">
        <f t="shared" si="198"/>
        <v>M</v>
      </c>
      <c r="V823" s="6" t="str">
        <f t="shared" si="199"/>
        <v>60</v>
      </c>
      <c r="W823" s="6" t="str">
        <f t="shared" si="200"/>
        <v>Castello Avenue</v>
      </c>
      <c r="X823" s="6" t="str">
        <f t="shared" si="201"/>
        <v>ue</v>
      </c>
      <c r="Y823" s="6" t="str">
        <f t="shared" si="202"/>
        <v>Castello Avenue</v>
      </c>
      <c r="Z823" s="6" t="str">
        <f t="shared" si="203"/>
        <v>Steyning</v>
      </c>
      <c r="AA823" s="6" t="str">
        <f t="shared" si="204"/>
        <v>WC</v>
      </c>
      <c r="AB823" s="7" t="str">
        <f t="shared" si="205"/>
        <v>43990</v>
      </c>
      <c r="AC823" s="6" t="str">
        <f t="shared" si="206"/>
        <v>9</v>
      </c>
      <c r="AD823" s="6" t="str">
        <f t="shared" si="207"/>
        <v>A3</v>
      </c>
      <c r="AE823" s="8" t="str">
        <f t="shared" si="208"/>
        <v/>
      </c>
    </row>
    <row r="824" spans="1:31" x14ac:dyDescent="0.25">
      <c r="A824" s="9">
        <v>838</v>
      </c>
      <c r="B824" s="10" t="s">
        <v>2851</v>
      </c>
      <c r="C824" s="10" t="s">
        <v>2852</v>
      </c>
      <c r="D824" s="10" t="s">
        <v>49</v>
      </c>
      <c r="E824" s="10" t="s">
        <v>16</v>
      </c>
      <c r="F824" s="10">
        <v>90</v>
      </c>
      <c r="G824" s="10" t="s">
        <v>2853</v>
      </c>
      <c r="H824" s="10" t="s">
        <v>2854</v>
      </c>
      <c r="I824" s="10" t="s">
        <v>185</v>
      </c>
      <c r="J824" s="11">
        <v>43747</v>
      </c>
      <c r="K824" s="10">
        <v>18</v>
      </c>
      <c r="L824" s="10" t="s">
        <v>20</v>
      </c>
      <c r="M824" s="12"/>
      <c r="O824">
        <f t="shared" si="209"/>
        <v>0</v>
      </c>
      <c r="Q824" s="9" t="str">
        <f t="shared" si="194"/>
        <v>838</v>
      </c>
      <c r="R824" s="10" t="str">
        <f t="shared" si="195"/>
        <v>Cindi</v>
      </c>
      <c r="S824" s="10" t="str">
        <f t="shared" si="196"/>
        <v>Hanson</v>
      </c>
      <c r="T824" s="10" t="str">
        <f t="shared" si="197"/>
        <v>Miss</v>
      </c>
      <c r="U824" s="10" t="str">
        <f t="shared" si="198"/>
        <v>F</v>
      </c>
      <c r="V824" s="10" t="str">
        <f t="shared" si="199"/>
        <v>90</v>
      </c>
      <c r="W824" s="10" t="str">
        <f t="shared" si="200"/>
        <v>Castelnau Mansions</v>
      </c>
      <c r="X824" s="10" t="str">
        <f t="shared" si="201"/>
        <v>ns</v>
      </c>
      <c r="Y824" s="10" t="str">
        <f t="shared" si="202"/>
        <v>Castelnau Mansions</v>
      </c>
      <c r="Z824" s="10" t="str">
        <f t="shared" si="203"/>
        <v>Fort William</v>
      </c>
      <c r="AA824" s="10" t="str">
        <f t="shared" si="204"/>
        <v>HX</v>
      </c>
      <c r="AB824" s="11" t="str">
        <f t="shared" si="205"/>
        <v>43747</v>
      </c>
      <c r="AC824" s="10" t="str">
        <f t="shared" si="206"/>
        <v>18</v>
      </c>
      <c r="AD824" s="10" t="str">
        <f t="shared" si="207"/>
        <v>B</v>
      </c>
      <c r="AE824" s="12" t="str">
        <f t="shared" si="208"/>
        <v/>
      </c>
    </row>
    <row r="825" spans="1:31" x14ac:dyDescent="0.25">
      <c r="A825" s="5">
        <v>839</v>
      </c>
      <c r="B825" s="6" t="s">
        <v>2855</v>
      </c>
      <c r="C825" s="6" t="s">
        <v>2856</v>
      </c>
      <c r="D825" s="6" t="s">
        <v>49</v>
      </c>
      <c r="E825" s="6" t="s">
        <v>16</v>
      </c>
      <c r="F825" s="6">
        <v>90</v>
      </c>
      <c r="G825" s="6" t="s">
        <v>2857</v>
      </c>
      <c r="H825" s="6" t="s">
        <v>1017</v>
      </c>
      <c r="I825" s="6" t="s">
        <v>162</v>
      </c>
      <c r="J825" s="7">
        <v>43742</v>
      </c>
      <c r="K825" s="6">
        <v>4</v>
      </c>
      <c r="L825" s="6" t="s">
        <v>62</v>
      </c>
      <c r="M825" s="8"/>
      <c r="O825">
        <f t="shared" si="209"/>
        <v>0</v>
      </c>
      <c r="Q825" s="5" t="str">
        <f t="shared" si="194"/>
        <v>839</v>
      </c>
      <c r="R825" s="6" t="str">
        <f t="shared" si="195"/>
        <v>Donella</v>
      </c>
      <c r="S825" s="6" t="str">
        <f t="shared" si="196"/>
        <v>Nelson</v>
      </c>
      <c r="T825" s="6" t="str">
        <f t="shared" si="197"/>
        <v>Miss</v>
      </c>
      <c r="U825" s="6" t="str">
        <f t="shared" si="198"/>
        <v>F</v>
      </c>
      <c r="V825" s="6" t="str">
        <f t="shared" si="199"/>
        <v>90</v>
      </c>
      <c r="W825" s="6" t="str">
        <f t="shared" si="200"/>
        <v>Caster Street</v>
      </c>
      <c r="X825" s="6" t="str">
        <f t="shared" si="201"/>
        <v>et</v>
      </c>
      <c r="Y825" s="6" t="str">
        <f t="shared" si="202"/>
        <v>Caster Street</v>
      </c>
      <c r="Z825" s="6" t="str">
        <f t="shared" si="203"/>
        <v>Alnwick</v>
      </c>
      <c r="AA825" s="6" t="str">
        <f t="shared" si="204"/>
        <v>FK</v>
      </c>
      <c r="AB825" s="7" t="str">
        <f t="shared" si="205"/>
        <v>43742</v>
      </c>
      <c r="AC825" s="6" t="str">
        <f t="shared" si="206"/>
        <v>4</v>
      </c>
      <c r="AD825" s="6" t="str">
        <f t="shared" si="207"/>
        <v>C4</v>
      </c>
      <c r="AE825" s="8" t="str">
        <f t="shared" si="208"/>
        <v/>
      </c>
    </row>
    <row r="826" spans="1:31" x14ac:dyDescent="0.25">
      <c r="A826" s="9">
        <v>840</v>
      </c>
      <c r="B826" s="10" t="s">
        <v>2858</v>
      </c>
      <c r="C826" s="10" t="s">
        <v>2151</v>
      </c>
      <c r="D826" s="10" t="s">
        <v>49</v>
      </c>
      <c r="E826" s="10" t="s">
        <v>16</v>
      </c>
      <c r="F826" s="10">
        <v>30</v>
      </c>
      <c r="G826" s="10" t="s">
        <v>2859</v>
      </c>
      <c r="H826" s="10" t="s">
        <v>726</v>
      </c>
      <c r="I826" s="10" t="s">
        <v>185</v>
      </c>
      <c r="J826" s="11">
        <v>43557</v>
      </c>
      <c r="K826" s="10">
        <v>84</v>
      </c>
      <c r="L826" s="10" t="s">
        <v>68</v>
      </c>
      <c r="M826" s="12"/>
      <c r="O826">
        <f t="shared" si="209"/>
        <v>0</v>
      </c>
      <c r="Q826" s="9" t="str">
        <f t="shared" si="194"/>
        <v>840</v>
      </c>
      <c r="R826" s="10" t="str">
        <f t="shared" si="195"/>
        <v>Jenette</v>
      </c>
      <c r="S826" s="10" t="str">
        <f t="shared" si="196"/>
        <v>Burgos</v>
      </c>
      <c r="T826" s="10" t="str">
        <f t="shared" si="197"/>
        <v>Miss</v>
      </c>
      <c r="U826" s="10" t="str">
        <f t="shared" si="198"/>
        <v>F</v>
      </c>
      <c r="V826" s="10" t="str">
        <f t="shared" si="199"/>
        <v>30</v>
      </c>
      <c r="W826" s="10" t="str">
        <f t="shared" si="200"/>
        <v>Castle Court</v>
      </c>
      <c r="X826" s="10" t="str">
        <f t="shared" si="201"/>
        <v>rt</v>
      </c>
      <c r="Y826" s="10" t="str">
        <f t="shared" si="202"/>
        <v>Castle Court</v>
      </c>
      <c r="Z826" s="10" t="str">
        <f t="shared" si="203"/>
        <v>Eye</v>
      </c>
      <c r="AA826" s="10" t="str">
        <f t="shared" si="204"/>
        <v>HX</v>
      </c>
      <c r="AB826" s="11" t="str">
        <f t="shared" si="205"/>
        <v>43557</v>
      </c>
      <c r="AC826" s="10" t="str">
        <f t="shared" si="206"/>
        <v>84</v>
      </c>
      <c r="AD826" s="10" t="str">
        <f t="shared" si="207"/>
        <v>A2</v>
      </c>
      <c r="AE826" s="12" t="str">
        <f t="shared" si="208"/>
        <v/>
      </c>
    </row>
    <row r="827" spans="1:31" x14ac:dyDescent="0.25">
      <c r="A827" s="5">
        <v>841</v>
      </c>
      <c r="B827" s="6" t="s">
        <v>2860</v>
      </c>
      <c r="C827" s="6" t="s">
        <v>2508</v>
      </c>
      <c r="D827" s="6" t="s">
        <v>49</v>
      </c>
      <c r="E827" s="6" t="s">
        <v>16</v>
      </c>
      <c r="F827" s="6">
        <v>90</v>
      </c>
      <c r="G827" s="6" t="s">
        <v>2861</v>
      </c>
      <c r="H827" s="6" t="s">
        <v>2862</v>
      </c>
      <c r="I827" s="6" t="s">
        <v>291</v>
      </c>
      <c r="J827" s="7">
        <v>43849</v>
      </c>
      <c r="K827" s="6">
        <v>23</v>
      </c>
      <c r="L827" s="6" t="s">
        <v>39</v>
      </c>
      <c r="M827" s="8"/>
      <c r="O827">
        <f t="shared" si="209"/>
        <v>0</v>
      </c>
      <c r="Q827" s="5" t="str">
        <f t="shared" si="194"/>
        <v>841</v>
      </c>
      <c r="R827" s="6" t="str">
        <f t="shared" si="195"/>
        <v>Tiana</v>
      </c>
      <c r="S827" s="6" t="str">
        <f t="shared" si="196"/>
        <v>Reeves</v>
      </c>
      <c r="T827" s="6" t="str">
        <f t="shared" si="197"/>
        <v>Miss</v>
      </c>
      <c r="U827" s="6" t="str">
        <f t="shared" si="198"/>
        <v>F</v>
      </c>
      <c r="V827" s="6" t="str">
        <f t="shared" si="199"/>
        <v>90</v>
      </c>
      <c r="W827" s="6" t="str">
        <f t="shared" si="200"/>
        <v>Castle Mews</v>
      </c>
      <c r="X827" s="6" t="str">
        <f t="shared" si="201"/>
        <v>ws</v>
      </c>
      <c r="Y827" s="6" t="str">
        <f t="shared" si="202"/>
        <v>Castle Mews</v>
      </c>
      <c r="Z827" s="6" t="str">
        <f t="shared" si="203"/>
        <v>Isle Of North Uist</v>
      </c>
      <c r="AA827" s="6" t="str">
        <f t="shared" si="204"/>
        <v>HS</v>
      </c>
      <c r="AB827" s="7" t="str">
        <f t="shared" si="205"/>
        <v>43849</v>
      </c>
      <c r="AC827" s="6" t="str">
        <f t="shared" si="206"/>
        <v>23</v>
      </c>
      <c r="AD827" s="6" t="str">
        <f t="shared" si="207"/>
        <v>C1</v>
      </c>
      <c r="AE827" s="8" t="str">
        <f t="shared" si="208"/>
        <v/>
      </c>
    </row>
    <row r="828" spans="1:31" x14ac:dyDescent="0.25">
      <c r="A828" s="9">
        <v>842</v>
      </c>
      <c r="B828" s="10" t="s">
        <v>2863</v>
      </c>
      <c r="C828" s="10" t="s">
        <v>2864</v>
      </c>
      <c r="D828" s="10" t="s">
        <v>49</v>
      </c>
      <c r="E828" s="10" t="s">
        <v>16</v>
      </c>
      <c r="F828" s="10">
        <v>90</v>
      </c>
      <c r="G828" s="10" t="s">
        <v>2861</v>
      </c>
      <c r="H828" s="10" t="s">
        <v>2865</v>
      </c>
      <c r="I828" s="10" t="s">
        <v>32</v>
      </c>
      <c r="J828" s="11">
        <v>44142</v>
      </c>
      <c r="K828" s="10">
        <v>27</v>
      </c>
      <c r="L828" s="10" t="s">
        <v>33</v>
      </c>
      <c r="M828" s="12"/>
      <c r="O828">
        <f t="shared" si="209"/>
        <v>0</v>
      </c>
      <c r="Q828" s="9" t="str">
        <f t="shared" si="194"/>
        <v>842</v>
      </c>
      <c r="R828" s="10" t="str">
        <f t="shared" si="195"/>
        <v>Agnus</v>
      </c>
      <c r="S828" s="10" t="str">
        <f t="shared" si="196"/>
        <v>Thorpe</v>
      </c>
      <c r="T828" s="10" t="str">
        <f t="shared" si="197"/>
        <v>Miss</v>
      </c>
      <c r="U828" s="10" t="str">
        <f t="shared" si="198"/>
        <v>F</v>
      </c>
      <c r="V828" s="10" t="str">
        <f t="shared" si="199"/>
        <v>90</v>
      </c>
      <c r="W828" s="10" t="str">
        <f t="shared" si="200"/>
        <v>Castle Mews</v>
      </c>
      <c r="X828" s="10" t="str">
        <f t="shared" si="201"/>
        <v>ws</v>
      </c>
      <c r="Y828" s="10" t="str">
        <f t="shared" si="202"/>
        <v>Castle Mews</v>
      </c>
      <c r="Z828" s="10" t="str">
        <f t="shared" si="203"/>
        <v>Tyne And Wear</v>
      </c>
      <c r="AA828" s="10" t="str">
        <f t="shared" si="204"/>
        <v>WC</v>
      </c>
      <c r="AB828" s="11" t="str">
        <f t="shared" si="205"/>
        <v>44142</v>
      </c>
      <c r="AC828" s="10" t="str">
        <f t="shared" si="206"/>
        <v>27</v>
      </c>
      <c r="AD828" s="10" t="str">
        <f t="shared" si="207"/>
        <v>A3</v>
      </c>
      <c r="AE828" s="12" t="str">
        <f t="shared" si="208"/>
        <v/>
      </c>
    </row>
    <row r="829" spans="1:31" x14ac:dyDescent="0.25">
      <c r="A829" s="5">
        <v>843</v>
      </c>
      <c r="B829" s="6" t="s">
        <v>1014</v>
      </c>
      <c r="C829" s="6" t="s">
        <v>84</v>
      </c>
      <c r="D829" s="6" t="s">
        <v>28</v>
      </c>
      <c r="E829" s="6" t="s">
        <v>29</v>
      </c>
      <c r="F829" s="6">
        <v>90</v>
      </c>
      <c r="G829" s="6" t="s">
        <v>2866</v>
      </c>
      <c r="H829" s="6" t="s">
        <v>2867</v>
      </c>
      <c r="I829" s="6" t="s">
        <v>2868</v>
      </c>
      <c r="J829" s="7">
        <v>43894</v>
      </c>
      <c r="K829" s="6">
        <v>59</v>
      </c>
      <c r="L829" s="6" t="s">
        <v>157</v>
      </c>
      <c r="M829" s="8"/>
      <c r="O829">
        <f t="shared" si="209"/>
        <v>0</v>
      </c>
      <c r="Q829" s="5" t="str">
        <f t="shared" si="194"/>
        <v>843</v>
      </c>
      <c r="R829" s="6" t="str">
        <f t="shared" si="195"/>
        <v>Arnoldo</v>
      </c>
      <c r="S829" s="6" t="str">
        <f t="shared" si="196"/>
        <v>Bell</v>
      </c>
      <c r="T829" s="6" t="str">
        <f t="shared" si="197"/>
        <v>Mr</v>
      </c>
      <c r="U829" s="6" t="str">
        <f t="shared" si="198"/>
        <v>M</v>
      </c>
      <c r="V829" s="6" t="str">
        <f t="shared" si="199"/>
        <v>90</v>
      </c>
      <c r="W829" s="6" t="str">
        <f t="shared" si="200"/>
        <v>Castlebar Park</v>
      </c>
      <c r="X829" s="6" t="str">
        <f t="shared" si="201"/>
        <v>rk</v>
      </c>
      <c r="Y829" s="6" t="str">
        <f t="shared" si="202"/>
        <v>Castlebar Park</v>
      </c>
      <c r="Z829" s="6" t="str">
        <f t="shared" si="203"/>
        <v>Bourne</v>
      </c>
      <c r="AA829" s="6" t="str">
        <f t="shared" si="204"/>
        <v>PE</v>
      </c>
      <c r="AB829" s="7" t="str">
        <f t="shared" si="205"/>
        <v>43894</v>
      </c>
      <c r="AC829" s="6" t="str">
        <f t="shared" si="206"/>
        <v>59</v>
      </c>
      <c r="AD829" s="6" t="str">
        <f t="shared" si="207"/>
        <v>C3</v>
      </c>
      <c r="AE829" s="8" t="str">
        <f t="shared" si="208"/>
        <v/>
      </c>
    </row>
    <row r="830" spans="1:31" x14ac:dyDescent="0.25">
      <c r="A830" s="9">
        <v>844</v>
      </c>
      <c r="B830" s="10" t="s">
        <v>2869</v>
      </c>
      <c r="C830" s="10" t="s">
        <v>2870</v>
      </c>
      <c r="D830" s="10" t="s">
        <v>15</v>
      </c>
      <c r="E830" s="10" t="s">
        <v>16</v>
      </c>
      <c r="F830" s="10">
        <v>30</v>
      </c>
      <c r="G830" s="10" t="s">
        <v>2871</v>
      </c>
      <c r="H830" s="10" t="s">
        <v>973</v>
      </c>
      <c r="I830" s="10" t="s">
        <v>291</v>
      </c>
      <c r="J830" s="11">
        <v>44243</v>
      </c>
      <c r="K830" s="10">
        <v>99</v>
      </c>
      <c r="L830" s="10" t="s">
        <v>20</v>
      </c>
      <c r="M830" s="12"/>
      <c r="O830">
        <f t="shared" si="209"/>
        <v>0</v>
      </c>
      <c r="Q830" s="9" t="str">
        <f t="shared" si="194"/>
        <v>844</v>
      </c>
      <c r="R830" s="10" t="str">
        <f t="shared" si="195"/>
        <v>Eulah</v>
      </c>
      <c r="S830" s="10" t="str">
        <f t="shared" si="196"/>
        <v>Kauffman</v>
      </c>
      <c r="T830" s="10" t="str">
        <f t="shared" si="197"/>
        <v>Mrs</v>
      </c>
      <c r="U830" s="10" t="str">
        <f t="shared" si="198"/>
        <v>F</v>
      </c>
      <c r="V830" s="10" t="str">
        <f t="shared" si="199"/>
        <v>30</v>
      </c>
      <c r="W830" s="10" t="str">
        <f t="shared" si="200"/>
        <v>Castles Buildings</v>
      </c>
      <c r="X830" s="10" t="str">
        <f t="shared" si="201"/>
        <v>gs</v>
      </c>
      <c r="Y830" s="10" t="str">
        <f t="shared" si="202"/>
        <v>Castles Buildings</v>
      </c>
      <c r="Z830" s="10" t="str">
        <f t="shared" si="203"/>
        <v>Isle Of Eigg</v>
      </c>
      <c r="AA830" s="10" t="str">
        <f t="shared" si="204"/>
        <v>HS</v>
      </c>
      <c r="AB830" s="11" t="str">
        <f t="shared" si="205"/>
        <v>44243</v>
      </c>
      <c r="AC830" s="10" t="str">
        <f t="shared" si="206"/>
        <v>99</v>
      </c>
      <c r="AD830" s="10" t="str">
        <f t="shared" si="207"/>
        <v>B</v>
      </c>
      <c r="AE830" s="12" t="str">
        <f t="shared" si="208"/>
        <v/>
      </c>
    </row>
    <row r="831" spans="1:31" x14ac:dyDescent="0.25">
      <c r="A831" s="5">
        <v>845</v>
      </c>
      <c r="B831" s="6" t="s">
        <v>2872</v>
      </c>
      <c r="C831" s="6" t="s">
        <v>2873</v>
      </c>
      <c r="D831" s="6" t="s">
        <v>49</v>
      </c>
      <c r="E831" s="6" t="s">
        <v>16</v>
      </c>
      <c r="F831" s="6">
        <v>60</v>
      </c>
      <c r="G831" s="6" t="s">
        <v>2874</v>
      </c>
      <c r="H831" s="6" t="s">
        <v>401</v>
      </c>
      <c r="I831" s="6" t="s">
        <v>32</v>
      </c>
      <c r="J831" s="7">
        <v>44424</v>
      </c>
      <c r="K831" s="6">
        <v>22</v>
      </c>
      <c r="L831" s="6" t="s">
        <v>33</v>
      </c>
      <c r="M831" s="8"/>
      <c r="O831">
        <f t="shared" si="209"/>
        <v>0</v>
      </c>
      <c r="Q831" s="5" t="str">
        <f t="shared" si="194"/>
        <v>845</v>
      </c>
      <c r="R831" s="6" t="str">
        <f t="shared" si="195"/>
        <v>Lesia</v>
      </c>
      <c r="S831" s="6" t="str">
        <f t="shared" si="196"/>
        <v>Marin</v>
      </c>
      <c r="T831" s="6" t="str">
        <f t="shared" si="197"/>
        <v>Miss</v>
      </c>
      <c r="U831" s="6" t="str">
        <f t="shared" si="198"/>
        <v>F</v>
      </c>
      <c r="V831" s="6" t="str">
        <f t="shared" si="199"/>
        <v>60</v>
      </c>
      <c r="W831" s="6" t="str">
        <f t="shared" si="200"/>
        <v>Castlewood Drive</v>
      </c>
      <c r="X831" s="6" t="str">
        <f t="shared" si="201"/>
        <v>ve</v>
      </c>
      <c r="Y831" s="6" t="str">
        <f t="shared" si="202"/>
        <v>Castlewood Drive</v>
      </c>
      <c r="Z831" s="6" t="str">
        <f t="shared" si="203"/>
        <v>March</v>
      </c>
      <c r="AA831" s="6" t="str">
        <f t="shared" si="204"/>
        <v>WC</v>
      </c>
      <c r="AB831" s="7" t="str">
        <f t="shared" si="205"/>
        <v>44424</v>
      </c>
      <c r="AC831" s="6" t="str">
        <f t="shared" si="206"/>
        <v>22</v>
      </c>
      <c r="AD831" s="6" t="str">
        <f t="shared" si="207"/>
        <v>A3</v>
      </c>
      <c r="AE831" s="8" t="str">
        <f t="shared" si="208"/>
        <v/>
      </c>
    </row>
    <row r="832" spans="1:31" x14ac:dyDescent="0.25">
      <c r="A832" s="9">
        <v>846</v>
      </c>
      <c r="B832" s="10" t="s">
        <v>2076</v>
      </c>
      <c r="C832" s="10" t="s">
        <v>2875</v>
      </c>
      <c r="D832" s="10" t="s">
        <v>28</v>
      </c>
      <c r="E832" s="10" t="s">
        <v>29</v>
      </c>
      <c r="F832" s="10">
        <v>90</v>
      </c>
      <c r="G832" s="10" t="s">
        <v>2876</v>
      </c>
      <c r="H832" s="10" t="s">
        <v>2002</v>
      </c>
      <c r="I832" s="10" t="s">
        <v>32</v>
      </c>
      <c r="J832" s="11">
        <v>44203</v>
      </c>
      <c r="K832" s="10">
        <v>45</v>
      </c>
      <c r="L832" s="10" t="s">
        <v>68</v>
      </c>
      <c r="M832" s="12"/>
      <c r="O832">
        <f t="shared" si="209"/>
        <v>0</v>
      </c>
      <c r="Q832" s="9" t="str">
        <f t="shared" si="194"/>
        <v>846</v>
      </c>
      <c r="R832" s="10" t="str">
        <f t="shared" si="195"/>
        <v>Harland</v>
      </c>
      <c r="S832" s="10" t="str">
        <f t="shared" si="196"/>
        <v>Francis</v>
      </c>
      <c r="T832" s="10" t="str">
        <f t="shared" si="197"/>
        <v>Mr</v>
      </c>
      <c r="U832" s="10" t="str">
        <f t="shared" si="198"/>
        <v>M</v>
      </c>
      <c r="V832" s="10" t="str">
        <f t="shared" si="199"/>
        <v>90</v>
      </c>
      <c r="W832" s="10" t="str">
        <f t="shared" si="200"/>
        <v>Caterham Road</v>
      </c>
      <c r="X832" s="10" t="str">
        <f t="shared" si="201"/>
        <v>ad</v>
      </c>
      <c r="Y832" s="10" t="str">
        <f t="shared" si="202"/>
        <v>Caterham Road</v>
      </c>
      <c r="Z832" s="10" t="str">
        <f t="shared" si="203"/>
        <v>West Molesey</v>
      </c>
      <c r="AA832" s="10" t="str">
        <f t="shared" si="204"/>
        <v>WC</v>
      </c>
      <c r="AB832" s="11" t="str">
        <f t="shared" si="205"/>
        <v>44203</v>
      </c>
      <c r="AC832" s="10" t="str">
        <f t="shared" si="206"/>
        <v>45</v>
      </c>
      <c r="AD832" s="10" t="str">
        <f t="shared" si="207"/>
        <v>A2</v>
      </c>
      <c r="AE832" s="12" t="str">
        <f t="shared" si="208"/>
        <v/>
      </c>
    </row>
    <row r="833" spans="1:31" x14ac:dyDescent="0.25">
      <c r="A833" s="5">
        <v>847</v>
      </c>
      <c r="B833" s="6" t="s">
        <v>2877</v>
      </c>
      <c r="C833" s="6" t="s">
        <v>2878</v>
      </c>
      <c r="D833" s="6" t="s">
        <v>28</v>
      </c>
      <c r="E833" s="6" t="s">
        <v>29</v>
      </c>
      <c r="F833" s="6">
        <v>90</v>
      </c>
      <c r="G833" s="6" t="s">
        <v>2879</v>
      </c>
      <c r="H833" s="6" t="s">
        <v>2880</v>
      </c>
      <c r="I833" s="6" t="s">
        <v>32</v>
      </c>
      <c r="J833" s="7">
        <v>44540</v>
      </c>
      <c r="K833" s="6">
        <v>25</v>
      </c>
      <c r="L833" s="6" t="s">
        <v>68</v>
      </c>
      <c r="M833" s="8"/>
      <c r="O833">
        <f t="shared" si="209"/>
        <v>0</v>
      </c>
      <c r="Q833" s="5" t="str">
        <f t="shared" si="194"/>
        <v>847</v>
      </c>
      <c r="R833" s="6" t="str">
        <f t="shared" si="195"/>
        <v>Leroy</v>
      </c>
      <c r="S833" s="6" t="str">
        <f t="shared" si="196"/>
        <v>Ramos</v>
      </c>
      <c r="T833" s="6" t="str">
        <f t="shared" si="197"/>
        <v>Mr</v>
      </c>
      <c r="U833" s="6" t="str">
        <f t="shared" si="198"/>
        <v>M</v>
      </c>
      <c r="V833" s="6" t="str">
        <f t="shared" si="199"/>
        <v>90</v>
      </c>
      <c r="W833" s="6" t="str">
        <f t="shared" si="200"/>
        <v>Cathcart Road</v>
      </c>
      <c r="X833" s="6" t="str">
        <f t="shared" si="201"/>
        <v>ad</v>
      </c>
      <c r="Y833" s="6" t="str">
        <f t="shared" si="202"/>
        <v>Cathcart Road</v>
      </c>
      <c r="Z833" s="6" t="str">
        <f t="shared" si="203"/>
        <v>Oakham</v>
      </c>
      <c r="AA833" s="6" t="str">
        <f t="shared" si="204"/>
        <v>WC</v>
      </c>
      <c r="AB833" s="7" t="str">
        <f t="shared" si="205"/>
        <v>44540</v>
      </c>
      <c r="AC833" s="6" t="str">
        <f t="shared" si="206"/>
        <v>25</v>
      </c>
      <c r="AD833" s="6" t="str">
        <f t="shared" si="207"/>
        <v>A2</v>
      </c>
      <c r="AE833" s="8" t="str">
        <f t="shared" si="208"/>
        <v/>
      </c>
    </row>
    <row r="834" spans="1:31" x14ac:dyDescent="0.25">
      <c r="A834" s="9">
        <v>848</v>
      </c>
      <c r="B834" s="10" t="s">
        <v>2881</v>
      </c>
      <c r="C834" s="10" t="s">
        <v>1299</v>
      </c>
      <c r="D834" s="10" t="s">
        <v>28</v>
      </c>
      <c r="E834" s="10" t="s">
        <v>29</v>
      </c>
      <c r="F834" s="10">
        <v>60</v>
      </c>
      <c r="G834" s="10" t="s">
        <v>2882</v>
      </c>
      <c r="H834" s="10" t="s">
        <v>2883</v>
      </c>
      <c r="I834" s="10" t="s">
        <v>32</v>
      </c>
      <c r="J834" s="11">
        <v>43978</v>
      </c>
      <c r="K834" s="10">
        <v>11</v>
      </c>
      <c r="L834" s="10" t="s">
        <v>39</v>
      </c>
      <c r="M834" s="12"/>
      <c r="O834">
        <f t="shared" si="209"/>
        <v>0</v>
      </c>
      <c r="Q834" s="9" t="str">
        <f t="shared" si="194"/>
        <v>848</v>
      </c>
      <c r="R834" s="10" t="str">
        <f t="shared" si="195"/>
        <v>Abe</v>
      </c>
      <c r="S834" s="10" t="str">
        <f t="shared" si="196"/>
        <v>Lynn</v>
      </c>
      <c r="T834" s="10" t="str">
        <f t="shared" si="197"/>
        <v>Mr</v>
      </c>
      <c r="U834" s="10" t="str">
        <f t="shared" si="198"/>
        <v>M</v>
      </c>
      <c r="V834" s="10" t="str">
        <f t="shared" si="199"/>
        <v>60</v>
      </c>
      <c r="W834" s="10" t="str">
        <f t="shared" si="200"/>
        <v>Catherine Court</v>
      </c>
      <c r="X834" s="10" t="str">
        <f t="shared" si="201"/>
        <v>rt</v>
      </c>
      <c r="Y834" s="10" t="str">
        <f t="shared" si="202"/>
        <v>Catherine Court</v>
      </c>
      <c r="Z834" s="10" t="str">
        <f t="shared" si="203"/>
        <v>Taunton</v>
      </c>
      <c r="AA834" s="10" t="str">
        <f t="shared" si="204"/>
        <v>WC</v>
      </c>
      <c r="AB834" s="11" t="str">
        <f t="shared" si="205"/>
        <v>43978</v>
      </c>
      <c r="AC834" s="10" t="str">
        <f t="shared" si="206"/>
        <v>11</v>
      </c>
      <c r="AD834" s="10" t="str">
        <f t="shared" si="207"/>
        <v>C1</v>
      </c>
      <c r="AE834" s="12" t="str">
        <f t="shared" si="208"/>
        <v/>
      </c>
    </row>
    <row r="835" spans="1:31" x14ac:dyDescent="0.25">
      <c r="A835" s="5">
        <v>849</v>
      </c>
      <c r="B835" s="6" t="s">
        <v>2884</v>
      </c>
      <c r="C835" s="6" t="s">
        <v>724</v>
      </c>
      <c r="D835" s="6" t="s">
        <v>15</v>
      </c>
      <c r="E835" s="6" t="s">
        <v>16</v>
      </c>
      <c r="F835" s="6">
        <v>60</v>
      </c>
      <c r="G835" s="6" t="s">
        <v>2885</v>
      </c>
      <c r="H835" s="6" t="s">
        <v>2886</v>
      </c>
      <c r="I835" s="6" t="s">
        <v>108</v>
      </c>
      <c r="J835" s="7">
        <v>44490</v>
      </c>
      <c r="K835" s="6">
        <v>53</v>
      </c>
      <c r="L835" s="6" t="s">
        <v>62</v>
      </c>
      <c r="M835" s="8"/>
      <c r="O835">
        <f t="shared" si="209"/>
        <v>0</v>
      </c>
      <c r="Q835" s="5" t="str">
        <f t="shared" si="194"/>
        <v>849</v>
      </c>
      <c r="R835" s="6" t="str">
        <f t="shared" si="195"/>
        <v>Roseline</v>
      </c>
      <c r="S835" s="6" t="str">
        <f t="shared" si="196"/>
        <v>Mcguire</v>
      </c>
      <c r="T835" s="6" t="str">
        <f t="shared" si="197"/>
        <v>Mrs</v>
      </c>
      <c r="U835" s="6" t="str">
        <f t="shared" si="198"/>
        <v>F</v>
      </c>
      <c r="V835" s="6" t="str">
        <f t="shared" si="199"/>
        <v>60</v>
      </c>
      <c r="W835" s="6" t="str">
        <f t="shared" si="200"/>
        <v>Cathles Road</v>
      </c>
      <c r="X835" s="6" t="str">
        <f t="shared" si="201"/>
        <v>ad</v>
      </c>
      <c r="Y835" s="6" t="str">
        <f t="shared" si="202"/>
        <v>Cathles Road</v>
      </c>
      <c r="Z835" s="6" t="str">
        <f t="shared" si="203"/>
        <v>Carterton</v>
      </c>
      <c r="AA835" s="6" t="str">
        <f t="shared" si="204"/>
        <v>CB</v>
      </c>
      <c r="AB835" s="7" t="str">
        <f t="shared" si="205"/>
        <v>44490</v>
      </c>
      <c r="AC835" s="6" t="str">
        <f t="shared" si="206"/>
        <v>53</v>
      </c>
      <c r="AD835" s="6" t="str">
        <f t="shared" si="207"/>
        <v>C4</v>
      </c>
      <c r="AE835" s="8" t="str">
        <f t="shared" si="208"/>
        <v/>
      </c>
    </row>
    <row r="836" spans="1:31" x14ac:dyDescent="0.25">
      <c r="A836" s="9">
        <v>850</v>
      </c>
      <c r="B836" s="10" t="s">
        <v>2887</v>
      </c>
      <c r="C836" s="10" t="s">
        <v>2888</v>
      </c>
      <c r="D836" s="10" t="s">
        <v>49</v>
      </c>
      <c r="E836" s="10" t="s">
        <v>16</v>
      </c>
      <c r="F836" s="10">
        <v>60</v>
      </c>
      <c r="G836" s="10" t="s">
        <v>2889</v>
      </c>
      <c r="H836" s="10" t="s">
        <v>958</v>
      </c>
      <c r="I836" s="10" t="s">
        <v>25</v>
      </c>
      <c r="J836" s="11">
        <v>44146</v>
      </c>
      <c r="K836" s="10">
        <v>64</v>
      </c>
      <c r="L836" s="10" t="s">
        <v>68</v>
      </c>
      <c r="M836" s="12"/>
      <c r="O836">
        <f t="shared" si="209"/>
        <v>0</v>
      </c>
      <c r="Q836" s="9" t="str">
        <f t="shared" si="194"/>
        <v>850</v>
      </c>
      <c r="R836" s="10" t="str">
        <f t="shared" si="195"/>
        <v>Bessie</v>
      </c>
      <c r="S836" s="10" t="str">
        <f t="shared" si="196"/>
        <v>Porter</v>
      </c>
      <c r="T836" s="10" t="str">
        <f t="shared" si="197"/>
        <v>Miss</v>
      </c>
      <c r="U836" s="10" t="str">
        <f t="shared" si="198"/>
        <v>F</v>
      </c>
      <c r="V836" s="10" t="str">
        <f t="shared" si="199"/>
        <v>60</v>
      </c>
      <c r="W836" s="10" t="str">
        <f t="shared" si="200"/>
        <v>Cato Road</v>
      </c>
      <c r="X836" s="10" t="str">
        <f t="shared" si="201"/>
        <v>ad</v>
      </c>
      <c r="Y836" s="10" t="str">
        <f t="shared" si="202"/>
        <v>Cato Road</v>
      </c>
      <c r="Z836" s="10" t="str">
        <f t="shared" si="203"/>
        <v>Hengoed</v>
      </c>
      <c r="AA836" s="10" t="str">
        <f t="shared" si="204"/>
        <v>HG</v>
      </c>
      <c r="AB836" s="11" t="str">
        <f t="shared" si="205"/>
        <v>44146</v>
      </c>
      <c r="AC836" s="10" t="str">
        <f t="shared" si="206"/>
        <v>64</v>
      </c>
      <c r="AD836" s="10" t="str">
        <f t="shared" si="207"/>
        <v>A2</v>
      </c>
      <c r="AE836" s="12" t="str">
        <f t="shared" si="208"/>
        <v/>
      </c>
    </row>
    <row r="837" spans="1:31" x14ac:dyDescent="0.25">
      <c r="A837" s="9">
        <v>852</v>
      </c>
      <c r="B837" s="10" t="s">
        <v>2890</v>
      </c>
      <c r="C837" s="10" t="s">
        <v>616</v>
      </c>
      <c r="D837" s="10" t="s">
        <v>49</v>
      </c>
      <c r="E837" s="10" t="s">
        <v>16</v>
      </c>
      <c r="F837" s="10">
        <v>30</v>
      </c>
      <c r="G837" s="10" t="s">
        <v>2891</v>
      </c>
      <c r="H837" s="10" t="s">
        <v>2892</v>
      </c>
      <c r="I837" s="10" t="s">
        <v>32</v>
      </c>
      <c r="J837" s="11">
        <v>44345</v>
      </c>
      <c r="K837" s="10">
        <v>64</v>
      </c>
      <c r="L837" s="10" t="s">
        <v>20</v>
      </c>
      <c r="M837" s="12"/>
      <c r="O837">
        <f t="shared" si="209"/>
        <v>0</v>
      </c>
      <c r="Q837" s="9" t="str">
        <f t="shared" si="194"/>
        <v>852</v>
      </c>
      <c r="R837" s="10" t="str">
        <f t="shared" si="195"/>
        <v>Hester</v>
      </c>
      <c r="S837" s="10" t="str">
        <f t="shared" si="196"/>
        <v>Russell</v>
      </c>
      <c r="T837" s="10" t="str">
        <f t="shared" si="197"/>
        <v>Miss</v>
      </c>
      <c r="U837" s="10" t="str">
        <f t="shared" si="198"/>
        <v>F</v>
      </c>
      <c r="V837" s="10" t="str">
        <f t="shared" si="199"/>
        <v>30</v>
      </c>
      <c r="W837" s="10" t="str">
        <f t="shared" si="200"/>
        <v>Cator Road</v>
      </c>
      <c r="X837" s="10" t="str">
        <f t="shared" si="201"/>
        <v>ad</v>
      </c>
      <c r="Y837" s="10" t="str">
        <f t="shared" si="202"/>
        <v>Cator Road</v>
      </c>
      <c r="Z837" s="10" t="str">
        <f t="shared" si="203"/>
        <v>Sandbach</v>
      </c>
      <c r="AA837" s="10" t="str">
        <f t="shared" si="204"/>
        <v>WC</v>
      </c>
      <c r="AB837" s="11" t="str">
        <f t="shared" si="205"/>
        <v>44345</v>
      </c>
      <c r="AC837" s="10" t="str">
        <f t="shared" si="206"/>
        <v>64</v>
      </c>
      <c r="AD837" s="10" t="str">
        <f t="shared" si="207"/>
        <v>B</v>
      </c>
      <c r="AE837" s="12" t="str">
        <f t="shared" si="208"/>
        <v/>
      </c>
    </row>
    <row r="838" spans="1:31" x14ac:dyDescent="0.25">
      <c r="A838" s="5">
        <v>853</v>
      </c>
      <c r="B838" s="6" t="s">
        <v>917</v>
      </c>
      <c r="C838" s="6" t="s">
        <v>2893</v>
      </c>
      <c r="D838" s="6" t="s">
        <v>28</v>
      </c>
      <c r="E838" s="6" t="s">
        <v>29</v>
      </c>
      <c r="F838" s="6">
        <v>90</v>
      </c>
      <c r="G838" s="6" t="s">
        <v>2894</v>
      </c>
      <c r="H838" s="6" t="s">
        <v>42</v>
      </c>
      <c r="I838" s="6" t="s">
        <v>43</v>
      </c>
      <c r="J838" s="7">
        <v>44328</v>
      </c>
      <c r="K838" s="6">
        <v>97</v>
      </c>
      <c r="L838" s="6" t="s">
        <v>52</v>
      </c>
      <c r="M838" s="8"/>
      <c r="O838">
        <f t="shared" si="209"/>
        <v>0</v>
      </c>
      <c r="Q838" s="5" t="str">
        <f t="shared" ref="Q838:Q901" si="210">TRIM(A838)</f>
        <v>853</v>
      </c>
      <c r="R838" s="6" t="str">
        <f t="shared" ref="R838:R901" si="211">TRIM(B838)</f>
        <v>Garland</v>
      </c>
      <c r="S838" s="6" t="str">
        <f t="shared" ref="S838:S901" si="212">TRIM(C838)</f>
        <v>Daly</v>
      </c>
      <c r="T838" s="6" t="str">
        <f t="shared" ref="T838:T901" si="213">TRIM(D838)</f>
        <v>Mr</v>
      </c>
      <c r="U838" s="6" t="str">
        <f t="shared" ref="U838:U901" si="214">IF(ISNUMBER(SEARCH("f",TRIM(E838))),"F","M")</f>
        <v>M</v>
      </c>
      <c r="V838" s="6" t="str">
        <f t="shared" ref="V838:V901" si="215">TRIM(F838)</f>
        <v>90</v>
      </c>
      <c r="W838" s="6" t="str">
        <f t="shared" ref="W838:W901" si="216">SUBSTITUTE(SUBSTITUTE(SUBSTITUTE(PROPER(TRIM(G838)),"(?)","")," (No",""),"'S","'s")</f>
        <v>Cattle Market</v>
      </c>
      <c r="X838" s="6" t="str">
        <f t="shared" ref="X838:X901" si="217">RIGHT(W838,2)</f>
        <v>et</v>
      </c>
      <c r="Y838" s="6" t="str">
        <f t="shared" ref="Y838:Y901" si="218">IF(OR(X838="St",X838="Av",X838="Pl"),SUBSTITUTE(SUBSTITUTE(SUBSTITUTE(SUBSTITUTE(SUBSTITUTE(SUBSTITUTE(SUBSTITUTE(W838,"Rd","Road"),"St","Street"),"Cls", "Close"),"Plc","Place"),"Bldgs","Buildings"),"Av","Avenue"),"Pl","Place"),SUBSTITUTE(SUBSTITUTE(SUBSTITUTE(SUBSTITUTE(SUBSTITUTE(W838,"Rd","Road"),"Cls", "Close"),"Plc","Place"),"Bldgs","Buildings"),"Crt","Court"))</f>
        <v>Cattle Market</v>
      </c>
      <c r="Z838" s="6" t="str">
        <f t="shared" ref="Z838:Z901" si="219">TRIM(H838)</f>
        <v>Appleby-In-Westmorland</v>
      </c>
      <c r="AA838" s="6" t="str">
        <f t="shared" ref="AA838:AA901" si="220">TRIM(I838)</f>
        <v>KY</v>
      </c>
      <c r="AB838" s="7" t="str">
        <f t="shared" ref="AB838:AB901" si="221">TRIM(J838)</f>
        <v>44328</v>
      </c>
      <c r="AC838" s="6" t="str">
        <f t="shared" ref="AC838:AC901" si="222">TRIM(K838)</f>
        <v>97</v>
      </c>
      <c r="AD838" s="6" t="str">
        <f t="shared" ref="AD838:AD901" si="223">TRIM(L838)</f>
        <v>A1</v>
      </c>
      <c r="AE838" s="8" t="str">
        <f t="shared" ref="AE838:AE901" si="224">TRIM(M838)</f>
        <v/>
      </c>
    </row>
    <row r="839" spans="1:31" x14ac:dyDescent="0.25">
      <c r="A839" s="9">
        <v>854</v>
      </c>
      <c r="B839" s="10" t="s">
        <v>1257</v>
      </c>
      <c r="C839" s="10" t="s">
        <v>2895</v>
      </c>
      <c r="D839" s="10" t="s">
        <v>28</v>
      </c>
      <c r="E839" s="10" t="s">
        <v>29</v>
      </c>
      <c r="F839" s="10">
        <v>60</v>
      </c>
      <c r="G839" s="10" t="s">
        <v>2894</v>
      </c>
      <c r="H839" s="10" t="s">
        <v>996</v>
      </c>
      <c r="I839" s="10" t="s">
        <v>32</v>
      </c>
      <c r="J839" s="11">
        <v>43814</v>
      </c>
      <c r="K839" s="10">
        <v>77</v>
      </c>
      <c r="L839" s="10" t="s">
        <v>157</v>
      </c>
      <c r="M839" s="12"/>
      <c r="O839">
        <f t="shared" si="209"/>
        <v>0</v>
      </c>
      <c r="Q839" s="9" t="str">
        <f t="shared" si="210"/>
        <v>854</v>
      </c>
      <c r="R839" s="10" t="str">
        <f t="shared" si="211"/>
        <v>Lesley</v>
      </c>
      <c r="S839" s="10" t="str">
        <f t="shared" si="212"/>
        <v>Hobbs</v>
      </c>
      <c r="T839" s="10" t="str">
        <f t="shared" si="213"/>
        <v>Mr</v>
      </c>
      <c r="U839" s="10" t="str">
        <f t="shared" si="214"/>
        <v>M</v>
      </c>
      <c r="V839" s="10" t="str">
        <f t="shared" si="215"/>
        <v>60</v>
      </c>
      <c r="W839" s="10" t="str">
        <f t="shared" si="216"/>
        <v>Cattle Market</v>
      </c>
      <c r="X839" s="10" t="str">
        <f t="shared" si="217"/>
        <v>et</v>
      </c>
      <c r="Y839" s="10" t="str">
        <f t="shared" si="218"/>
        <v>Cattle Market</v>
      </c>
      <c r="Z839" s="10" t="str">
        <f t="shared" si="219"/>
        <v>Oswestry</v>
      </c>
      <c r="AA839" s="10" t="str">
        <f t="shared" si="220"/>
        <v>WC</v>
      </c>
      <c r="AB839" s="11" t="str">
        <f t="shared" si="221"/>
        <v>43814</v>
      </c>
      <c r="AC839" s="10" t="str">
        <f t="shared" si="222"/>
        <v>77</v>
      </c>
      <c r="AD839" s="10" t="str">
        <f t="shared" si="223"/>
        <v>C3</v>
      </c>
      <c r="AE839" s="12" t="str">
        <f t="shared" si="224"/>
        <v/>
      </c>
    </row>
    <row r="840" spans="1:31" x14ac:dyDescent="0.25">
      <c r="A840" s="5">
        <v>855</v>
      </c>
      <c r="B840" s="6" t="s">
        <v>2896</v>
      </c>
      <c r="C840" s="6" t="s">
        <v>1039</v>
      </c>
      <c r="D840" s="6" t="s">
        <v>28</v>
      </c>
      <c r="E840" s="6" t="s">
        <v>29</v>
      </c>
      <c r="F840" s="6">
        <v>60</v>
      </c>
      <c r="G840" s="6" t="s">
        <v>2897</v>
      </c>
      <c r="H840" s="6" t="s">
        <v>2898</v>
      </c>
      <c r="I840" s="6" t="s">
        <v>25</v>
      </c>
      <c r="J840" s="7">
        <v>44137</v>
      </c>
      <c r="K840" s="6">
        <v>44</v>
      </c>
      <c r="L840" s="6" t="s">
        <v>99</v>
      </c>
      <c r="M840" s="8"/>
      <c r="O840">
        <f t="shared" si="209"/>
        <v>0</v>
      </c>
      <c r="Q840" s="5" t="str">
        <f t="shared" si="210"/>
        <v>855</v>
      </c>
      <c r="R840" s="6" t="str">
        <f t="shared" si="211"/>
        <v>Rocky</v>
      </c>
      <c r="S840" s="6" t="str">
        <f t="shared" si="212"/>
        <v>Pratt</v>
      </c>
      <c r="T840" s="6" t="str">
        <f t="shared" si="213"/>
        <v>Mr</v>
      </c>
      <c r="U840" s="6" t="str">
        <f t="shared" si="214"/>
        <v>M</v>
      </c>
      <c r="V840" s="6" t="str">
        <f t="shared" si="215"/>
        <v>60</v>
      </c>
      <c r="W840" s="6" t="str">
        <f t="shared" si="216"/>
        <v>Catton Street</v>
      </c>
      <c r="X840" s="6" t="str">
        <f t="shared" si="217"/>
        <v>et</v>
      </c>
      <c r="Y840" s="6" t="str">
        <f t="shared" si="218"/>
        <v>Catton Street</v>
      </c>
      <c r="Z840" s="6" t="str">
        <f t="shared" si="219"/>
        <v>Holyhead</v>
      </c>
      <c r="AA840" s="6" t="str">
        <f t="shared" si="220"/>
        <v>HG</v>
      </c>
      <c r="AB840" s="7" t="str">
        <f t="shared" si="221"/>
        <v>44137</v>
      </c>
      <c r="AC840" s="6" t="str">
        <f t="shared" si="222"/>
        <v>44</v>
      </c>
      <c r="AD840" s="6" t="str">
        <f t="shared" si="223"/>
        <v>E</v>
      </c>
      <c r="AE840" s="8" t="str">
        <f t="shared" si="224"/>
        <v/>
      </c>
    </row>
    <row r="841" spans="1:31" x14ac:dyDescent="0.25">
      <c r="A841" s="9">
        <v>856</v>
      </c>
      <c r="B841" s="10" t="s">
        <v>1135</v>
      </c>
      <c r="C841" s="10" t="s">
        <v>2899</v>
      </c>
      <c r="D841" s="10" t="s">
        <v>28</v>
      </c>
      <c r="E841" s="10" t="s">
        <v>29</v>
      </c>
      <c r="F841" s="10">
        <v>30</v>
      </c>
      <c r="G841" s="10" t="s">
        <v>2900</v>
      </c>
      <c r="H841" s="10" t="s">
        <v>2437</v>
      </c>
      <c r="I841" s="10" t="s">
        <v>1861</v>
      </c>
      <c r="J841" s="11">
        <v>43888</v>
      </c>
      <c r="K841" s="10">
        <v>64</v>
      </c>
      <c r="L841" s="10" t="s">
        <v>20</v>
      </c>
      <c r="M841" s="12"/>
      <c r="O841">
        <f t="shared" si="209"/>
        <v>0</v>
      </c>
      <c r="Q841" s="9" t="str">
        <f t="shared" si="210"/>
        <v>856</v>
      </c>
      <c r="R841" s="10" t="str">
        <f t="shared" si="211"/>
        <v>Christopher</v>
      </c>
      <c r="S841" s="10" t="str">
        <f t="shared" si="212"/>
        <v>Jorgensen</v>
      </c>
      <c r="T841" s="10" t="str">
        <f t="shared" si="213"/>
        <v>Mr</v>
      </c>
      <c r="U841" s="10" t="str">
        <f t="shared" si="214"/>
        <v>M</v>
      </c>
      <c r="V841" s="10" t="str">
        <f t="shared" si="215"/>
        <v>30</v>
      </c>
      <c r="W841" s="10" t="str">
        <f t="shared" si="216"/>
        <v>Caudwell Terrace</v>
      </c>
      <c r="X841" s="10" t="str">
        <f t="shared" si="217"/>
        <v>ce</v>
      </c>
      <c r="Y841" s="10" t="str">
        <f t="shared" si="218"/>
        <v>Caudwell Terrace</v>
      </c>
      <c r="Z841" s="10" t="str">
        <f t="shared" si="219"/>
        <v>Accrington</v>
      </c>
      <c r="AA841" s="10" t="str">
        <f t="shared" si="220"/>
        <v>OX</v>
      </c>
      <c r="AB841" s="11" t="str">
        <f t="shared" si="221"/>
        <v>43888</v>
      </c>
      <c r="AC841" s="10" t="str">
        <f t="shared" si="222"/>
        <v>64</v>
      </c>
      <c r="AD841" s="10" t="str">
        <f t="shared" si="223"/>
        <v>B</v>
      </c>
      <c r="AE841" s="12" t="str">
        <f t="shared" si="224"/>
        <v/>
      </c>
    </row>
    <row r="842" spans="1:31" x14ac:dyDescent="0.25">
      <c r="A842" s="5">
        <v>857</v>
      </c>
      <c r="B842" s="6" t="s">
        <v>2901</v>
      </c>
      <c r="C842" s="6" t="s">
        <v>2902</v>
      </c>
      <c r="D842" s="6" t="s">
        <v>49</v>
      </c>
      <c r="E842" s="6" t="s">
        <v>16</v>
      </c>
      <c r="F842" s="6">
        <v>90</v>
      </c>
      <c r="G842" s="6" t="s">
        <v>2900</v>
      </c>
      <c r="H842" s="6" t="s">
        <v>2903</v>
      </c>
      <c r="I842" s="6" t="s">
        <v>1030</v>
      </c>
      <c r="J842" s="7">
        <v>43623</v>
      </c>
      <c r="K842" s="6">
        <v>85</v>
      </c>
      <c r="L842" s="6" t="s">
        <v>52</v>
      </c>
      <c r="M842" s="8"/>
      <c r="O842">
        <f t="shared" ref="O842:O905" si="225">COUNTBLANK(A842:L842)+COUNTIF(K842,0)</f>
        <v>0</v>
      </c>
      <c r="Q842" s="5" t="str">
        <f t="shared" si="210"/>
        <v>857</v>
      </c>
      <c r="R842" s="6" t="str">
        <f t="shared" si="211"/>
        <v>Shawanda</v>
      </c>
      <c r="S842" s="6" t="str">
        <f t="shared" si="212"/>
        <v>Nix</v>
      </c>
      <c r="T842" s="6" t="str">
        <f t="shared" si="213"/>
        <v>Miss</v>
      </c>
      <c r="U842" s="6" t="str">
        <f t="shared" si="214"/>
        <v>F</v>
      </c>
      <c r="V842" s="6" t="str">
        <f t="shared" si="215"/>
        <v>90</v>
      </c>
      <c r="W842" s="6" t="str">
        <f t="shared" si="216"/>
        <v>Caudwell Terrace</v>
      </c>
      <c r="X842" s="6" t="str">
        <f t="shared" si="217"/>
        <v>ce</v>
      </c>
      <c r="Y842" s="6" t="str">
        <f t="shared" si="218"/>
        <v>Caudwell Terrace</v>
      </c>
      <c r="Z842" s="6" t="str">
        <f t="shared" si="219"/>
        <v>Beccles</v>
      </c>
      <c r="AA842" s="6" t="str">
        <f t="shared" si="220"/>
        <v>DT</v>
      </c>
      <c r="AB842" s="7" t="str">
        <f t="shared" si="221"/>
        <v>43623</v>
      </c>
      <c r="AC842" s="6" t="str">
        <f t="shared" si="222"/>
        <v>85</v>
      </c>
      <c r="AD842" s="6" t="str">
        <f t="shared" si="223"/>
        <v>A1</v>
      </c>
      <c r="AE842" s="8" t="str">
        <f t="shared" si="224"/>
        <v/>
      </c>
    </row>
    <row r="843" spans="1:31" x14ac:dyDescent="0.25">
      <c r="A843" s="9">
        <v>858</v>
      </c>
      <c r="B843" s="10" t="s">
        <v>2904</v>
      </c>
      <c r="C843" s="10" t="s">
        <v>2905</v>
      </c>
      <c r="D843" s="10" t="s">
        <v>28</v>
      </c>
      <c r="E843" s="10" t="s">
        <v>29</v>
      </c>
      <c r="F843" s="10">
        <v>60</v>
      </c>
      <c r="G843" s="10" t="s">
        <v>2906</v>
      </c>
      <c r="H843" s="10" t="s">
        <v>2907</v>
      </c>
      <c r="I843" s="10" t="s">
        <v>93</v>
      </c>
      <c r="J843" s="11">
        <v>43519</v>
      </c>
      <c r="K843" s="10">
        <v>39</v>
      </c>
      <c r="L843" s="10" t="s">
        <v>33</v>
      </c>
      <c r="M843" s="12"/>
      <c r="O843">
        <f t="shared" si="225"/>
        <v>0</v>
      </c>
      <c r="Q843" s="9" t="str">
        <f t="shared" si="210"/>
        <v>858</v>
      </c>
      <c r="R843" s="10" t="str">
        <f t="shared" si="211"/>
        <v>Junior</v>
      </c>
      <c r="S843" s="10" t="str">
        <f t="shared" si="212"/>
        <v>Solomon</v>
      </c>
      <c r="T843" s="10" t="str">
        <f t="shared" si="213"/>
        <v>Mr</v>
      </c>
      <c r="U843" s="10" t="str">
        <f t="shared" si="214"/>
        <v>M</v>
      </c>
      <c r="V843" s="10" t="str">
        <f t="shared" si="215"/>
        <v>60</v>
      </c>
      <c r="W843" s="10" t="str">
        <f t="shared" si="216"/>
        <v>Cavendish Retreat</v>
      </c>
      <c r="X843" s="10" t="str">
        <f t="shared" si="217"/>
        <v>at</v>
      </c>
      <c r="Y843" s="10" t="str">
        <f t="shared" si="218"/>
        <v>Cavendish Retreat</v>
      </c>
      <c r="Z843" s="10" t="str">
        <f t="shared" si="219"/>
        <v>Buckie</v>
      </c>
      <c r="AA843" s="10" t="str">
        <f t="shared" si="220"/>
        <v>TF</v>
      </c>
      <c r="AB843" s="11" t="str">
        <f t="shared" si="221"/>
        <v>43519</v>
      </c>
      <c r="AC843" s="10" t="str">
        <f t="shared" si="222"/>
        <v>39</v>
      </c>
      <c r="AD843" s="10" t="str">
        <f t="shared" si="223"/>
        <v>A3</v>
      </c>
      <c r="AE843" s="12" t="str">
        <f t="shared" si="224"/>
        <v/>
      </c>
    </row>
    <row r="844" spans="1:31" x14ac:dyDescent="0.25">
      <c r="A844" s="5">
        <v>859</v>
      </c>
      <c r="B844" s="6" t="s">
        <v>1135</v>
      </c>
      <c r="C844" s="6" t="s">
        <v>137</v>
      </c>
      <c r="D844" s="6" t="s">
        <v>49</v>
      </c>
      <c r="E844" s="6" t="s">
        <v>16</v>
      </c>
      <c r="F844" s="6">
        <v>60</v>
      </c>
      <c r="G844" s="6" t="s">
        <v>2908</v>
      </c>
      <c r="H844" s="6" t="s">
        <v>1072</v>
      </c>
      <c r="I844" s="6" t="s">
        <v>1073</v>
      </c>
      <c r="J844" s="7">
        <v>43854</v>
      </c>
      <c r="K844" s="6">
        <v>90</v>
      </c>
      <c r="L844" s="6" t="s">
        <v>62</v>
      </c>
      <c r="M844" s="8"/>
      <c r="O844">
        <f t="shared" si="225"/>
        <v>0</v>
      </c>
      <c r="Q844" s="5" t="str">
        <f t="shared" si="210"/>
        <v>859</v>
      </c>
      <c r="R844" s="6" t="str">
        <f t="shared" si="211"/>
        <v>Christopher</v>
      </c>
      <c r="S844" s="6" t="str">
        <f t="shared" si="212"/>
        <v>Alston</v>
      </c>
      <c r="T844" s="6" t="str">
        <f t="shared" si="213"/>
        <v>Miss</v>
      </c>
      <c r="U844" s="6" t="str">
        <f t="shared" si="214"/>
        <v>F</v>
      </c>
      <c r="V844" s="6" t="str">
        <f t="shared" si="215"/>
        <v>60</v>
      </c>
      <c r="W844" s="6" t="str">
        <f t="shared" si="216"/>
        <v>Caversham Avenue</v>
      </c>
      <c r="X844" s="6" t="str">
        <f t="shared" si="217"/>
        <v>ue</v>
      </c>
      <c r="Y844" s="6" t="str">
        <f t="shared" si="218"/>
        <v>Caversham Avenue</v>
      </c>
      <c r="Z844" s="6" t="str">
        <f t="shared" si="219"/>
        <v>Bacup</v>
      </c>
      <c r="AA844" s="6" t="str">
        <f t="shared" si="220"/>
        <v>ME</v>
      </c>
      <c r="AB844" s="7" t="str">
        <f t="shared" si="221"/>
        <v>43854</v>
      </c>
      <c r="AC844" s="6" t="str">
        <f t="shared" si="222"/>
        <v>90</v>
      </c>
      <c r="AD844" s="6" t="str">
        <f t="shared" si="223"/>
        <v>C4</v>
      </c>
      <c r="AE844" s="8" t="str">
        <f t="shared" si="224"/>
        <v/>
      </c>
    </row>
    <row r="845" spans="1:31" x14ac:dyDescent="0.25">
      <c r="A845" s="9">
        <v>860</v>
      </c>
      <c r="B845" s="10" t="s">
        <v>2909</v>
      </c>
      <c r="C845" s="10" t="s">
        <v>2910</v>
      </c>
      <c r="D845" s="10" t="s">
        <v>28</v>
      </c>
      <c r="E845" s="10" t="s">
        <v>29</v>
      </c>
      <c r="F845" s="10">
        <v>60</v>
      </c>
      <c r="G845" s="10" t="s">
        <v>2911</v>
      </c>
      <c r="H845" s="10" t="s">
        <v>694</v>
      </c>
      <c r="I845" s="10" t="s">
        <v>211</v>
      </c>
      <c r="J845" s="11">
        <v>44416</v>
      </c>
      <c r="K845" s="10">
        <v>42</v>
      </c>
      <c r="L845" s="10" t="s">
        <v>99</v>
      </c>
      <c r="M845" s="12"/>
      <c r="O845">
        <f t="shared" si="225"/>
        <v>0</v>
      </c>
      <c r="Q845" s="9" t="str">
        <f t="shared" si="210"/>
        <v>860</v>
      </c>
      <c r="R845" s="10" t="str">
        <f t="shared" si="211"/>
        <v>Malcolm</v>
      </c>
      <c r="S845" s="10" t="str">
        <f t="shared" si="212"/>
        <v>Obrien</v>
      </c>
      <c r="T845" s="10" t="str">
        <f t="shared" si="213"/>
        <v>Mr</v>
      </c>
      <c r="U845" s="10" t="str">
        <f t="shared" si="214"/>
        <v>M</v>
      </c>
      <c r="V845" s="10" t="str">
        <f t="shared" si="215"/>
        <v>60</v>
      </c>
      <c r="W845" s="10" t="str">
        <f t="shared" si="216"/>
        <v>Caxton Street</v>
      </c>
      <c r="X845" s="10" t="str">
        <f t="shared" si="217"/>
        <v>et</v>
      </c>
      <c r="Y845" s="10" t="str">
        <f t="shared" si="218"/>
        <v>Caxton Street</v>
      </c>
      <c r="Z845" s="10" t="str">
        <f t="shared" si="219"/>
        <v>Ashton-Under-Lyne</v>
      </c>
      <c r="AA845" s="10" t="str">
        <f t="shared" si="220"/>
        <v>TW</v>
      </c>
      <c r="AB845" s="11" t="str">
        <f t="shared" si="221"/>
        <v>44416</v>
      </c>
      <c r="AC845" s="10" t="str">
        <f t="shared" si="222"/>
        <v>42</v>
      </c>
      <c r="AD845" s="10" t="str">
        <f t="shared" si="223"/>
        <v>E</v>
      </c>
      <c r="AE845" s="12" t="str">
        <f t="shared" si="224"/>
        <v/>
      </c>
    </row>
    <row r="846" spans="1:31" x14ac:dyDescent="0.25">
      <c r="A846" s="5">
        <v>861</v>
      </c>
      <c r="B846" s="6" t="s">
        <v>2912</v>
      </c>
      <c r="C846" s="6" t="s">
        <v>2913</v>
      </c>
      <c r="D846" s="6" t="s">
        <v>15</v>
      </c>
      <c r="E846" s="6" t="s">
        <v>16</v>
      </c>
      <c r="F846" s="6">
        <v>60</v>
      </c>
      <c r="G846" s="6" t="s">
        <v>2914</v>
      </c>
      <c r="H846" s="6" t="s">
        <v>2915</v>
      </c>
      <c r="I846" s="6" t="s">
        <v>32</v>
      </c>
      <c r="J846" s="7">
        <v>44069</v>
      </c>
      <c r="K846" s="6">
        <v>84</v>
      </c>
      <c r="L846" s="6" t="s">
        <v>62</v>
      </c>
      <c r="M846" s="8"/>
      <c r="O846">
        <f t="shared" si="225"/>
        <v>0</v>
      </c>
      <c r="Q846" s="5" t="str">
        <f t="shared" si="210"/>
        <v>861</v>
      </c>
      <c r="R846" s="6" t="str">
        <f t="shared" si="211"/>
        <v>Yu</v>
      </c>
      <c r="S846" s="6" t="str">
        <f t="shared" si="212"/>
        <v>Novak</v>
      </c>
      <c r="T846" s="6" t="str">
        <f t="shared" si="213"/>
        <v>Mrs</v>
      </c>
      <c r="U846" s="6" t="str">
        <f t="shared" si="214"/>
        <v>F</v>
      </c>
      <c r="V846" s="6" t="str">
        <f t="shared" si="215"/>
        <v>60</v>
      </c>
      <c r="W846" s="6" t="str">
        <f t="shared" si="216"/>
        <v>Cecil Court</v>
      </c>
      <c r="X846" s="6" t="str">
        <f t="shared" si="217"/>
        <v>rt</v>
      </c>
      <c r="Y846" s="6" t="str">
        <f t="shared" si="218"/>
        <v>Cecil Court</v>
      </c>
      <c r="Z846" s="6" t="str">
        <f t="shared" si="219"/>
        <v>Winsford</v>
      </c>
      <c r="AA846" s="6" t="str">
        <f t="shared" si="220"/>
        <v>WC</v>
      </c>
      <c r="AB846" s="7" t="str">
        <f t="shared" si="221"/>
        <v>44069</v>
      </c>
      <c r="AC846" s="6" t="str">
        <f t="shared" si="222"/>
        <v>84</v>
      </c>
      <c r="AD846" s="6" t="str">
        <f t="shared" si="223"/>
        <v>C4</v>
      </c>
      <c r="AE846" s="8" t="str">
        <f t="shared" si="224"/>
        <v/>
      </c>
    </row>
    <row r="847" spans="1:31" x14ac:dyDescent="0.25">
      <c r="A847" s="9">
        <v>862</v>
      </c>
      <c r="B847" s="10" t="s">
        <v>2916</v>
      </c>
      <c r="C847" s="10" t="s">
        <v>1296</v>
      </c>
      <c r="D847" s="10" t="s">
        <v>15</v>
      </c>
      <c r="E847" s="10" t="s">
        <v>16</v>
      </c>
      <c r="F847" s="10">
        <v>60</v>
      </c>
      <c r="G847" s="10" t="s">
        <v>2917</v>
      </c>
      <c r="H847" s="10" t="s">
        <v>798</v>
      </c>
      <c r="I847" s="10" t="s">
        <v>291</v>
      </c>
      <c r="J847" s="11">
        <v>43980</v>
      </c>
      <c r="K847" s="10">
        <v>54</v>
      </c>
      <c r="L847" s="10" t="s">
        <v>62</v>
      </c>
      <c r="M847" s="12"/>
      <c r="O847">
        <f t="shared" si="225"/>
        <v>0</v>
      </c>
      <c r="Q847" s="9" t="str">
        <f t="shared" si="210"/>
        <v>862</v>
      </c>
      <c r="R847" s="10" t="str">
        <f t="shared" si="211"/>
        <v>Cassey</v>
      </c>
      <c r="S847" s="10" t="str">
        <f t="shared" si="212"/>
        <v>Berg</v>
      </c>
      <c r="T847" s="10" t="str">
        <f t="shared" si="213"/>
        <v>Mrs</v>
      </c>
      <c r="U847" s="10" t="str">
        <f t="shared" si="214"/>
        <v>F</v>
      </c>
      <c r="V847" s="10" t="str">
        <f t="shared" si="215"/>
        <v>60</v>
      </c>
      <c r="W847" s="10" t="str">
        <f t="shared" si="216"/>
        <v>Cecile Park</v>
      </c>
      <c r="X847" s="10" t="str">
        <f t="shared" si="217"/>
        <v>rk</v>
      </c>
      <c r="Y847" s="10" t="str">
        <f t="shared" si="218"/>
        <v>Cecile Park</v>
      </c>
      <c r="Z847" s="10" t="str">
        <f t="shared" si="219"/>
        <v>Lanark</v>
      </c>
      <c r="AA847" s="10" t="str">
        <f t="shared" si="220"/>
        <v>HS</v>
      </c>
      <c r="AB847" s="11" t="str">
        <f t="shared" si="221"/>
        <v>43980</v>
      </c>
      <c r="AC847" s="10" t="str">
        <f t="shared" si="222"/>
        <v>54</v>
      </c>
      <c r="AD847" s="10" t="str">
        <f t="shared" si="223"/>
        <v>C4</v>
      </c>
      <c r="AE847" s="12" t="str">
        <f t="shared" si="224"/>
        <v/>
      </c>
    </row>
    <row r="848" spans="1:31" x14ac:dyDescent="0.25">
      <c r="A848" s="5">
        <v>863</v>
      </c>
      <c r="B848" s="6" t="s">
        <v>721</v>
      </c>
      <c r="C848" s="6" t="s">
        <v>2918</v>
      </c>
      <c r="D848" s="6" t="s">
        <v>28</v>
      </c>
      <c r="E848" s="6" t="s">
        <v>29</v>
      </c>
      <c r="F848" s="6">
        <v>30</v>
      </c>
      <c r="G848" s="6" t="s">
        <v>2919</v>
      </c>
      <c r="H848" s="6" t="s">
        <v>1530</v>
      </c>
      <c r="I848" s="6" t="s">
        <v>291</v>
      </c>
      <c r="J848" s="7">
        <v>44329</v>
      </c>
      <c r="K848" s="6">
        <v>87</v>
      </c>
      <c r="L848" s="6" t="s">
        <v>99</v>
      </c>
      <c r="M848" s="8"/>
      <c r="O848">
        <f t="shared" si="225"/>
        <v>0</v>
      </c>
      <c r="Q848" s="5" t="str">
        <f t="shared" si="210"/>
        <v>863</v>
      </c>
      <c r="R848" s="6" t="str">
        <f t="shared" si="211"/>
        <v>Noe</v>
      </c>
      <c r="S848" s="6" t="str">
        <f t="shared" si="212"/>
        <v>Mcclellan</v>
      </c>
      <c r="T848" s="6" t="str">
        <f t="shared" si="213"/>
        <v>Mr</v>
      </c>
      <c r="U848" s="6" t="str">
        <f t="shared" si="214"/>
        <v>M</v>
      </c>
      <c r="V848" s="6" t="str">
        <f t="shared" si="215"/>
        <v>30</v>
      </c>
      <c r="W848" s="6" t="str">
        <f t="shared" si="216"/>
        <v>Cedarhurst Drive</v>
      </c>
      <c r="X848" s="6" t="str">
        <f t="shared" si="217"/>
        <v>ve</v>
      </c>
      <c r="Y848" s="6" t="str">
        <f t="shared" si="218"/>
        <v>Cedarhurst Drive</v>
      </c>
      <c r="Z848" s="6" t="str">
        <f t="shared" si="219"/>
        <v>Kirkwall</v>
      </c>
      <c r="AA848" s="6" t="str">
        <f t="shared" si="220"/>
        <v>HS</v>
      </c>
      <c r="AB848" s="7" t="str">
        <f t="shared" si="221"/>
        <v>44329</v>
      </c>
      <c r="AC848" s="6" t="str">
        <f t="shared" si="222"/>
        <v>87</v>
      </c>
      <c r="AD848" s="6" t="str">
        <f t="shared" si="223"/>
        <v>E</v>
      </c>
      <c r="AE848" s="8" t="str">
        <f t="shared" si="224"/>
        <v/>
      </c>
    </row>
    <row r="849" spans="1:31" x14ac:dyDescent="0.25">
      <c r="A849" s="9">
        <v>864</v>
      </c>
      <c r="B849" s="10" t="s">
        <v>437</v>
      </c>
      <c r="C849" s="10" t="s">
        <v>2457</v>
      </c>
      <c r="D849" s="10" t="s">
        <v>28</v>
      </c>
      <c r="E849" s="10" t="s">
        <v>29</v>
      </c>
      <c r="F849" s="10">
        <v>30</v>
      </c>
      <c r="G849" s="10" t="s">
        <v>2920</v>
      </c>
      <c r="H849" s="10" t="s">
        <v>2921</v>
      </c>
      <c r="I849" s="10" t="s">
        <v>32</v>
      </c>
      <c r="J849" s="11">
        <v>43902</v>
      </c>
      <c r="K849" s="10">
        <v>20</v>
      </c>
      <c r="L849" s="10" t="s">
        <v>99</v>
      </c>
      <c r="M849" s="12"/>
      <c r="O849">
        <f t="shared" si="225"/>
        <v>0</v>
      </c>
      <c r="Q849" s="9" t="str">
        <f t="shared" si="210"/>
        <v>864</v>
      </c>
      <c r="R849" s="10" t="str">
        <f t="shared" si="211"/>
        <v>Kelley</v>
      </c>
      <c r="S849" s="10" t="str">
        <f t="shared" si="212"/>
        <v>Knapp</v>
      </c>
      <c r="T849" s="10" t="str">
        <f t="shared" si="213"/>
        <v>Mr</v>
      </c>
      <c r="U849" s="10" t="str">
        <f t="shared" si="214"/>
        <v>M</v>
      </c>
      <c r="V849" s="10" t="str">
        <f t="shared" si="215"/>
        <v>30</v>
      </c>
      <c r="W849" s="10" t="str">
        <f t="shared" si="216"/>
        <v>Cedarne Road</v>
      </c>
      <c r="X849" s="10" t="str">
        <f t="shared" si="217"/>
        <v>ad</v>
      </c>
      <c r="Y849" s="10" t="str">
        <f t="shared" si="218"/>
        <v>Cedarne Road</v>
      </c>
      <c r="Z849" s="10" t="str">
        <f t="shared" si="219"/>
        <v>Welwyn</v>
      </c>
      <c r="AA849" s="10" t="str">
        <f t="shared" si="220"/>
        <v>WC</v>
      </c>
      <c r="AB849" s="11" t="str">
        <f t="shared" si="221"/>
        <v>43902</v>
      </c>
      <c r="AC849" s="10" t="str">
        <f t="shared" si="222"/>
        <v>20</v>
      </c>
      <c r="AD849" s="10" t="str">
        <f t="shared" si="223"/>
        <v>E</v>
      </c>
      <c r="AE849" s="12" t="str">
        <f t="shared" si="224"/>
        <v/>
      </c>
    </row>
    <row r="850" spans="1:31" x14ac:dyDescent="0.25">
      <c r="A850" s="5">
        <v>865</v>
      </c>
      <c r="B850" s="6" t="s">
        <v>2922</v>
      </c>
      <c r="C850" s="6" t="s">
        <v>2421</v>
      </c>
      <c r="D850" s="6" t="s">
        <v>28</v>
      </c>
      <c r="E850" s="6" t="s">
        <v>29</v>
      </c>
      <c r="F850" s="6">
        <v>90</v>
      </c>
      <c r="G850" s="6" t="s">
        <v>2923</v>
      </c>
      <c r="H850" s="6" t="s">
        <v>2924</v>
      </c>
      <c r="I850" s="6" t="s">
        <v>32</v>
      </c>
      <c r="J850" s="7">
        <v>43783</v>
      </c>
      <c r="K850" s="6">
        <v>12</v>
      </c>
      <c r="L850" s="6" t="s">
        <v>39</v>
      </c>
      <c r="M850" s="8"/>
      <c r="O850">
        <f t="shared" si="225"/>
        <v>0</v>
      </c>
      <c r="Q850" s="5" t="str">
        <f t="shared" si="210"/>
        <v>865</v>
      </c>
      <c r="R850" s="6" t="str">
        <f t="shared" si="211"/>
        <v>Lenard</v>
      </c>
      <c r="S850" s="6" t="str">
        <f t="shared" si="212"/>
        <v>Forbes</v>
      </c>
      <c r="T850" s="6" t="str">
        <f t="shared" si="213"/>
        <v>Mr</v>
      </c>
      <c r="U850" s="6" t="str">
        <f t="shared" si="214"/>
        <v>M</v>
      </c>
      <c r="V850" s="6" t="str">
        <f t="shared" si="215"/>
        <v>90</v>
      </c>
      <c r="W850" s="6" t="str">
        <f t="shared" si="216"/>
        <v>Cedars Row</v>
      </c>
      <c r="X850" s="6" t="str">
        <f t="shared" si="217"/>
        <v>ow</v>
      </c>
      <c r="Y850" s="6" t="str">
        <f t="shared" si="218"/>
        <v>Cedars Row</v>
      </c>
      <c r="Z850" s="6" t="str">
        <f t="shared" si="219"/>
        <v>Wareham</v>
      </c>
      <c r="AA850" s="6" t="str">
        <f t="shared" si="220"/>
        <v>WC</v>
      </c>
      <c r="AB850" s="7" t="str">
        <f t="shared" si="221"/>
        <v>43783</v>
      </c>
      <c r="AC850" s="6" t="str">
        <f t="shared" si="222"/>
        <v>12</v>
      </c>
      <c r="AD850" s="6" t="str">
        <f t="shared" si="223"/>
        <v>C1</v>
      </c>
      <c r="AE850" s="8" t="str">
        <f t="shared" si="224"/>
        <v/>
      </c>
    </row>
    <row r="851" spans="1:31" x14ac:dyDescent="0.25">
      <c r="A851" s="9">
        <v>866</v>
      </c>
      <c r="B851" s="10" t="s">
        <v>2925</v>
      </c>
      <c r="C851" s="10" t="s">
        <v>2926</v>
      </c>
      <c r="D851" s="10" t="s">
        <v>49</v>
      </c>
      <c r="E851" s="10" t="s">
        <v>16</v>
      </c>
      <c r="F851" s="10">
        <v>60</v>
      </c>
      <c r="G851" s="10" t="s">
        <v>2927</v>
      </c>
      <c r="H851" s="10" t="s">
        <v>1851</v>
      </c>
      <c r="I851" s="10" t="s">
        <v>87</v>
      </c>
      <c r="J851" s="11">
        <v>43524</v>
      </c>
      <c r="K851" s="10">
        <v>70</v>
      </c>
      <c r="L851" s="10" t="s">
        <v>33</v>
      </c>
      <c r="M851" s="12"/>
      <c r="O851">
        <f t="shared" si="225"/>
        <v>0</v>
      </c>
      <c r="Q851" s="9" t="str">
        <f t="shared" si="210"/>
        <v>866</v>
      </c>
      <c r="R851" s="10" t="str">
        <f t="shared" si="211"/>
        <v>Seema</v>
      </c>
      <c r="S851" s="10" t="str">
        <f t="shared" si="212"/>
        <v>Goldsmith</v>
      </c>
      <c r="T851" s="10" t="str">
        <f t="shared" si="213"/>
        <v>Miss</v>
      </c>
      <c r="U851" s="10" t="str">
        <f t="shared" si="214"/>
        <v>F</v>
      </c>
      <c r="V851" s="10" t="str">
        <f t="shared" si="215"/>
        <v>60</v>
      </c>
      <c r="W851" s="10" t="str">
        <f t="shared" si="216"/>
        <v>Cedars Terrace</v>
      </c>
      <c r="X851" s="10" t="str">
        <f t="shared" si="217"/>
        <v>ce</v>
      </c>
      <c r="Y851" s="10" t="str">
        <f t="shared" si="218"/>
        <v>Cedars Terrace</v>
      </c>
      <c r="Z851" s="10" t="str">
        <f t="shared" si="219"/>
        <v>Blaenau Ffestiniog</v>
      </c>
      <c r="AA851" s="10" t="str">
        <f t="shared" si="220"/>
        <v>FY</v>
      </c>
      <c r="AB851" s="11" t="str">
        <f t="shared" si="221"/>
        <v>43524</v>
      </c>
      <c r="AC851" s="10" t="str">
        <f t="shared" si="222"/>
        <v>70</v>
      </c>
      <c r="AD851" s="10" t="str">
        <f t="shared" si="223"/>
        <v>A3</v>
      </c>
      <c r="AE851" s="12" t="str">
        <f t="shared" si="224"/>
        <v/>
      </c>
    </row>
    <row r="852" spans="1:31" x14ac:dyDescent="0.25">
      <c r="A852" s="5">
        <v>867</v>
      </c>
      <c r="B852" s="6" t="s">
        <v>2928</v>
      </c>
      <c r="C852" s="6" t="s">
        <v>2929</v>
      </c>
      <c r="D852" s="6" t="s">
        <v>49</v>
      </c>
      <c r="E852" s="6" t="s">
        <v>16</v>
      </c>
      <c r="F852" s="6">
        <v>90</v>
      </c>
      <c r="G852" s="6" t="s">
        <v>2930</v>
      </c>
      <c r="H852" s="6" t="s">
        <v>1819</v>
      </c>
      <c r="I852" s="6" t="s">
        <v>25</v>
      </c>
      <c r="J852" s="7">
        <v>43681</v>
      </c>
      <c r="K852" s="6">
        <v>79</v>
      </c>
      <c r="L852" s="6" t="s">
        <v>62</v>
      </c>
      <c r="M852" s="8"/>
      <c r="O852">
        <f t="shared" si="225"/>
        <v>0</v>
      </c>
      <c r="Q852" s="5" t="str">
        <f t="shared" si="210"/>
        <v>867</v>
      </c>
      <c r="R852" s="6" t="str">
        <f t="shared" si="211"/>
        <v>Chu</v>
      </c>
      <c r="S852" s="6" t="str">
        <f t="shared" si="212"/>
        <v>Tate</v>
      </c>
      <c r="T852" s="6" t="str">
        <f t="shared" si="213"/>
        <v>Miss</v>
      </c>
      <c r="U852" s="6" t="str">
        <f t="shared" si="214"/>
        <v>F</v>
      </c>
      <c r="V852" s="6" t="str">
        <f t="shared" si="215"/>
        <v>90</v>
      </c>
      <c r="W852" s="6" t="str">
        <f t="shared" si="216"/>
        <v>Celandine Way</v>
      </c>
      <c r="X852" s="6" t="str">
        <f t="shared" si="217"/>
        <v>ay</v>
      </c>
      <c r="Y852" s="6" t="str">
        <f t="shared" si="218"/>
        <v>Celandine Way</v>
      </c>
      <c r="Z852" s="6" t="str">
        <f t="shared" si="219"/>
        <v>Hawick</v>
      </c>
      <c r="AA852" s="6" t="str">
        <f t="shared" si="220"/>
        <v>HG</v>
      </c>
      <c r="AB852" s="7" t="str">
        <f t="shared" si="221"/>
        <v>43681</v>
      </c>
      <c r="AC852" s="6" t="str">
        <f t="shared" si="222"/>
        <v>79</v>
      </c>
      <c r="AD852" s="6" t="str">
        <f t="shared" si="223"/>
        <v>C4</v>
      </c>
      <c r="AE852" s="8" t="str">
        <f t="shared" si="224"/>
        <v/>
      </c>
    </row>
    <row r="853" spans="1:31" x14ac:dyDescent="0.25">
      <c r="A853" s="9">
        <v>868</v>
      </c>
      <c r="B853" s="10" t="s">
        <v>2931</v>
      </c>
      <c r="C853" s="10" t="s">
        <v>2932</v>
      </c>
      <c r="D853" s="10" t="s">
        <v>28</v>
      </c>
      <c r="E853" s="10" t="s">
        <v>29</v>
      </c>
      <c r="F853" s="10">
        <v>60</v>
      </c>
      <c r="G853" s="10" t="s">
        <v>2933</v>
      </c>
      <c r="H853" s="10" t="s">
        <v>907</v>
      </c>
      <c r="I853" s="10" t="s">
        <v>908</v>
      </c>
      <c r="J853" s="11">
        <v>44545</v>
      </c>
      <c r="K853" s="10">
        <v>93</v>
      </c>
      <c r="L853" s="10" t="s">
        <v>99</v>
      </c>
      <c r="M853" s="12"/>
      <c r="O853">
        <f t="shared" si="225"/>
        <v>0</v>
      </c>
      <c r="Q853" s="9" t="str">
        <f t="shared" si="210"/>
        <v>868</v>
      </c>
      <c r="R853" s="10" t="str">
        <f t="shared" si="211"/>
        <v>Harris</v>
      </c>
      <c r="S853" s="10" t="str">
        <f t="shared" si="212"/>
        <v>Patton</v>
      </c>
      <c r="T853" s="10" t="str">
        <f t="shared" si="213"/>
        <v>Mr</v>
      </c>
      <c r="U853" s="10" t="str">
        <f t="shared" si="214"/>
        <v>M</v>
      </c>
      <c r="V853" s="10" t="str">
        <f t="shared" si="215"/>
        <v>60</v>
      </c>
      <c r="W853" s="10" t="str">
        <f t="shared" si="216"/>
        <v>Celbridge Mews</v>
      </c>
      <c r="X853" s="10" t="str">
        <f t="shared" si="217"/>
        <v>ws</v>
      </c>
      <c r="Y853" s="10" t="str">
        <f t="shared" si="218"/>
        <v>Celbridge Mews</v>
      </c>
      <c r="Z853" s="10" t="str">
        <f t="shared" si="219"/>
        <v>Abergavenny</v>
      </c>
      <c r="AA853" s="10" t="str">
        <f t="shared" si="220"/>
        <v>AB</v>
      </c>
      <c r="AB853" s="11" t="str">
        <f t="shared" si="221"/>
        <v>44545</v>
      </c>
      <c r="AC853" s="10" t="str">
        <f t="shared" si="222"/>
        <v>93</v>
      </c>
      <c r="AD853" s="10" t="str">
        <f t="shared" si="223"/>
        <v>E</v>
      </c>
      <c r="AE853" s="12" t="str">
        <f t="shared" si="224"/>
        <v/>
      </c>
    </row>
    <row r="854" spans="1:31" x14ac:dyDescent="0.25">
      <c r="A854" s="5">
        <v>869</v>
      </c>
      <c r="B854" s="6" t="s">
        <v>2934</v>
      </c>
      <c r="C854" s="6" t="s">
        <v>2935</v>
      </c>
      <c r="D854" s="6" t="s">
        <v>15</v>
      </c>
      <c r="E854" s="6" t="s">
        <v>16</v>
      </c>
      <c r="F854" s="6">
        <v>90</v>
      </c>
      <c r="G854" s="6" t="s">
        <v>2936</v>
      </c>
      <c r="H854" s="6" t="s">
        <v>637</v>
      </c>
      <c r="I854" s="6" t="s">
        <v>291</v>
      </c>
      <c r="J854" s="7">
        <v>44543</v>
      </c>
      <c r="K854" s="6">
        <v>48</v>
      </c>
      <c r="L854" s="6" t="s">
        <v>20</v>
      </c>
      <c r="M854" s="8"/>
      <c r="O854">
        <f t="shared" si="225"/>
        <v>0</v>
      </c>
      <c r="Q854" s="5" t="str">
        <f t="shared" si="210"/>
        <v>869</v>
      </c>
      <c r="R854" s="6" t="str">
        <f t="shared" si="211"/>
        <v>Vickie</v>
      </c>
      <c r="S854" s="6" t="str">
        <f t="shared" si="212"/>
        <v>Flint</v>
      </c>
      <c r="T854" s="6" t="str">
        <f t="shared" si="213"/>
        <v>Mrs</v>
      </c>
      <c r="U854" s="6" t="str">
        <f t="shared" si="214"/>
        <v>F</v>
      </c>
      <c r="V854" s="6" t="str">
        <f t="shared" si="215"/>
        <v>90</v>
      </c>
      <c r="W854" s="6" t="str">
        <f t="shared" si="216"/>
        <v>Cenacle Close</v>
      </c>
      <c r="X854" s="6" t="str">
        <f t="shared" si="217"/>
        <v>se</v>
      </c>
      <c r="Y854" s="6" t="str">
        <f t="shared" si="218"/>
        <v>Cenacle Close</v>
      </c>
      <c r="Z854" s="6" t="str">
        <f t="shared" si="219"/>
        <v>Kent</v>
      </c>
      <c r="AA854" s="6" t="str">
        <f t="shared" si="220"/>
        <v>HS</v>
      </c>
      <c r="AB854" s="7" t="str">
        <f t="shared" si="221"/>
        <v>44543</v>
      </c>
      <c r="AC854" s="6" t="str">
        <f t="shared" si="222"/>
        <v>48</v>
      </c>
      <c r="AD854" s="6" t="str">
        <f t="shared" si="223"/>
        <v>B</v>
      </c>
      <c r="AE854" s="8" t="str">
        <f t="shared" si="224"/>
        <v/>
      </c>
    </row>
    <row r="855" spans="1:31" x14ac:dyDescent="0.25">
      <c r="A855" s="9">
        <v>870</v>
      </c>
      <c r="B855" s="10" t="s">
        <v>2937</v>
      </c>
      <c r="C855" s="10" t="s">
        <v>2938</v>
      </c>
      <c r="D855" s="10" t="s">
        <v>28</v>
      </c>
      <c r="E855" s="10" t="s">
        <v>29</v>
      </c>
      <c r="F855" s="10">
        <v>90</v>
      </c>
      <c r="G855" s="10" t="s">
        <v>2939</v>
      </c>
      <c r="H855" s="10" t="s">
        <v>2940</v>
      </c>
      <c r="I855" s="10" t="s">
        <v>38</v>
      </c>
      <c r="J855" s="11">
        <v>44412</v>
      </c>
      <c r="K855" s="10">
        <v>47</v>
      </c>
      <c r="L855" s="10" t="s">
        <v>157</v>
      </c>
      <c r="M855" s="12"/>
      <c r="O855">
        <f t="shared" si="225"/>
        <v>0</v>
      </c>
      <c r="Q855" s="9" t="str">
        <f t="shared" si="210"/>
        <v>870</v>
      </c>
      <c r="R855" s="10" t="str">
        <f t="shared" si="211"/>
        <v>Sonny</v>
      </c>
      <c r="S855" s="10" t="str">
        <f t="shared" si="212"/>
        <v>Mclain</v>
      </c>
      <c r="T855" s="10" t="str">
        <f t="shared" si="213"/>
        <v>Mr</v>
      </c>
      <c r="U855" s="10" t="str">
        <f t="shared" si="214"/>
        <v>M</v>
      </c>
      <c r="V855" s="10" t="str">
        <f t="shared" si="215"/>
        <v>90</v>
      </c>
      <c r="W855" s="10" t="str">
        <f t="shared" si="216"/>
        <v>Centurion Close</v>
      </c>
      <c r="X855" s="10" t="str">
        <f t="shared" si="217"/>
        <v>se</v>
      </c>
      <c r="Y855" s="10" t="str">
        <f t="shared" si="218"/>
        <v>Centurion Close</v>
      </c>
      <c r="Z855" s="10" t="str">
        <f t="shared" si="219"/>
        <v>Dunblane</v>
      </c>
      <c r="AA855" s="10" t="str">
        <f t="shared" si="220"/>
        <v>RM</v>
      </c>
      <c r="AB855" s="11" t="str">
        <f t="shared" si="221"/>
        <v>44412</v>
      </c>
      <c r="AC855" s="10" t="str">
        <f t="shared" si="222"/>
        <v>47</v>
      </c>
      <c r="AD855" s="10" t="str">
        <f t="shared" si="223"/>
        <v>C3</v>
      </c>
      <c r="AE855" s="12" t="str">
        <f t="shared" si="224"/>
        <v/>
      </c>
    </row>
    <row r="856" spans="1:31" x14ac:dyDescent="0.25">
      <c r="A856" s="5">
        <v>871</v>
      </c>
      <c r="B856" s="6" t="s">
        <v>2941</v>
      </c>
      <c r="C856" s="6" t="s">
        <v>1329</v>
      </c>
      <c r="D856" s="6" t="s">
        <v>28</v>
      </c>
      <c r="E856" s="6" t="s">
        <v>29</v>
      </c>
      <c r="F856" s="6">
        <v>30</v>
      </c>
      <c r="G856" s="6" t="s">
        <v>2942</v>
      </c>
      <c r="H856" s="6" t="s">
        <v>2943</v>
      </c>
      <c r="I856" s="6" t="s">
        <v>122</v>
      </c>
      <c r="J856" s="7">
        <v>44101</v>
      </c>
      <c r="K856" s="6">
        <v>52</v>
      </c>
      <c r="L856" s="6" t="s">
        <v>52</v>
      </c>
      <c r="M856" s="8"/>
      <c r="O856">
        <f t="shared" si="225"/>
        <v>0</v>
      </c>
      <c r="Q856" s="5" t="str">
        <f t="shared" si="210"/>
        <v>871</v>
      </c>
      <c r="R856" s="6" t="str">
        <f t="shared" si="211"/>
        <v>Shannon</v>
      </c>
      <c r="S856" s="6" t="str">
        <f t="shared" si="212"/>
        <v>Dunbar</v>
      </c>
      <c r="T856" s="6" t="str">
        <f t="shared" si="213"/>
        <v>Mr</v>
      </c>
      <c r="U856" s="6" t="str">
        <f t="shared" si="214"/>
        <v>M</v>
      </c>
      <c r="V856" s="6" t="str">
        <f t="shared" si="215"/>
        <v>30</v>
      </c>
      <c r="W856" s="6" t="str">
        <f t="shared" si="216"/>
        <v>Ceylon Street</v>
      </c>
      <c r="X856" s="6" t="str">
        <f t="shared" si="217"/>
        <v>et</v>
      </c>
      <c r="Y856" s="6" t="str">
        <f t="shared" si="218"/>
        <v>Ceylon Street</v>
      </c>
      <c r="Z856" s="6" t="str">
        <f t="shared" si="219"/>
        <v>Loanhead</v>
      </c>
      <c r="AA856" s="6" t="str">
        <f t="shared" si="220"/>
        <v>WN</v>
      </c>
      <c r="AB856" s="7" t="str">
        <f t="shared" si="221"/>
        <v>44101</v>
      </c>
      <c r="AC856" s="6" t="str">
        <f t="shared" si="222"/>
        <v>52</v>
      </c>
      <c r="AD856" s="6" t="str">
        <f t="shared" si="223"/>
        <v>A1</v>
      </c>
      <c r="AE856" s="8" t="str">
        <f t="shared" si="224"/>
        <v/>
      </c>
    </row>
    <row r="857" spans="1:31" x14ac:dyDescent="0.25">
      <c r="A857" s="9">
        <v>872</v>
      </c>
      <c r="B857" s="10" t="s">
        <v>2944</v>
      </c>
      <c r="C857" s="10" t="s">
        <v>2945</v>
      </c>
      <c r="D857" s="10" t="s">
        <v>49</v>
      </c>
      <c r="E857" s="10" t="s">
        <v>16</v>
      </c>
      <c r="F857" s="10">
        <v>60</v>
      </c>
      <c r="G857" s="10" t="s">
        <v>2946</v>
      </c>
      <c r="H857" s="10" t="s">
        <v>1659</v>
      </c>
      <c r="I857" s="10" t="s">
        <v>32</v>
      </c>
      <c r="J857" s="11">
        <v>43610</v>
      </c>
      <c r="K857" s="10">
        <v>73</v>
      </c>
      <c r="L857" s="10" t="s">
        <v>39</v>
      </c>
      <c r="M857" s="12"/>
      <c r="O857">
        <f t="shared" si="225"/>
        <v>0</v>
      </c>
      <c r="Q857" s="9" t="str">
        <f t="shared" si="210"/>
        <v>872</v>
      </c>
      <c r="R857" s="10" t="str">
        <f t="shared" si="211"/>
        <v>Deedra</v>
      </c>
      <c r="S857" s="10" t="str">
        <f t="shared" si="212"/>
        <v>Snow</v>
      </c>
      <c r="T857" s="10" t="str">
        <f t="shared" si="213"/>
        <v>Miss</v>
      </c>
      <c r="U857" s="10" t="str">
        <f t="shared" si="214"/>
        <v>F</v>
      </c>
      <c r="V857" s="10" t="str">
        <f t="shared" si="215"/>
        <v>60</v>
      </c>
      <c r="W857" s="10" t="str">
        <f t="shared" si="216"/>
        <v>Chaddesdon Villas</v>
      </c>
      <c r="X857" s="10" t="str">
        <f t="shared" si="217"/>
        <v>as</v>
      </c>
      <c r="Y857" s="10" t="str">
        <f t="shared" si="218"/>
        <v>Chaddesdon Villas</v>
      </c>
      <c r="Z857" s="10" t="str">
        <f t="shared" si="219"/>
        <v>North Humberside</v>
      </c>
      <c r="AA857" s="10" t="str">
        <f t="shared" si="220"/>
        <v>WC</v>
      </c>
      <c r="AB857" s="11" t="str">
        <f t="shared" si="221"/>
        <v>43610</v>
      </c>
      <c r="AC857" s="10" t="str">
        <f t="shared" si="222"/>
        <v>73</v>
      </c>
      <c r="AD857" s="10" t="str">
        <f t="shared" si="223"/>
        <v>C1</v>
      </c>
      <c r="AE857" s="12" t="str">
        <f t="shared" si="224"/>
        <v/>
      </c>
    </row>
    <row r="858" spans="1:31" x14ac:dyDescent="0.25">
      <c r="A858" s="5">
        <v>873</v>
      </c>
      <c r="B858" s="6" t="s">
        <v>2396</v>
      </c>
      <c r="C858" s="6" t="s">
        <v>812</v>
      </c>
      <c r="D858" s="6" t="s">
        <v>28</v>
      </c>
      <c r="E858" s="6" t="s">
        <v>29</v>
      </c>
      <c r="F858" s="6">
        <v>90</v>
      </c>
      <c r="G858" s="6" t="s">
        <v>2947</v>
      </c>
      <c r="H858" s="6" t="s">
        <v>1163</v>
      </c>
      <c r="I858" s="6" t="s">
        <v>32</v>
      </c>
      <c r="J858" s="7">
        <v>43751</v>
      </c>
      <c r="K858" s="6">
        <v>9</v>
      </c>
      <c r="L858" s="6" t="s">
        <v>33</v>
      </c>
      <c r="M858" s="8"/>
      <c r="O858">
        <f t="shared" si="225"/>
        <v>0</v>
      </c>
      <c r="Q858" s="5" t="str">
        <f t="shared" si="210"/>
        <v>873</v>
      </c>
      <c r="R858" s="6" t="str">
        <f t="shared" si="211"/>
        <v>Shelton</v>
      </c>
      <c r="S858" s="6" t="str">
        <f t="shared" si="212"/>
        <v>Shook</v>
      </c>
      <c r="T858" s="6" t="str">
        <f t="shared" si="213"/>
        <v>Mr</v>
      </c>
      <c r="U858" s="6" t="str">
        <f t="shared" si="214"/>
        <v>M</v>
      </c>
      <c r="V858" s="6" t="str">
        <f t="shared" si="215"/>
        <v>90</v>
      </c>
      <c r="W858" s="6" t="str">
        <f t="shared" si="216"/>
        <v>Chadwick Street</v>
      </c>
      <c r="X858" s="6" t="str">
        <f t="shared" si="217"/>
        <v>et</v>
      </c>
      <c r="Y858" s="6" t="str">
        <f t="shared" si="218"/>
        <v>Chadwick Street</v>
      </c>
      <c r="Z858" s="6" t="str">
        <f t="shared" si="219"/>
        <v>Newport</v>
      </c>
      <c r="AA858" s="6" t="str">
        <f t="shared" si="220"/>
        <v>WC</v>
      </c>
      <c r="AB858" s="7" t="str">
        <f t="shared" si="221"/>
        <v>43751</v>
      </c>
      <c r="AC858" s="6" t="str">
        <f t="shared" si="222"/>
        <v>9</v>
      </c>
      <c r="AD858" s="6" t="str">
        <f t="shared" si="223"/>
        <v>A3</v>
      </c>
      <c r="AE858" s="8" t="str">
        <f t="shared" si="224"/>
        <v/>
      </c>
    </row>
    <row r="859" spans="1:31" x14ac:dyDescent="0.25">
      <c r="A859" s="9">
        <v>874</v>
      </c>
      <c r="B859" s="10" t="s">
        <v>2948</v>
      </c>
      <c r="C859" s="10" t="s">
        <v>390</v>
      </c>
      <c r="D859" s="10" t="s">
        <v>15</v>
      </c>
      <c r="E859" s="10" t="s">
        <v>16</v>
      </c>
      <c r="F859" s="10">
        <v>30</v>
      </c>
      <c r="G859" s="10" t="s">
        <v>2949</v>
      </c>
      <c r="H859" s="10" t="s">
        <v>1618</v>
      </c>
      <c r="I859" s="10" t="s">
        <v>32</v>
      </c>
      <c r="J859" s="11">
        <v>44054</v>
      </c>
      <c r="K859" s="10">
        <v>41</v>
      </c>
      <c r="L859" s="10" t="s">
        <v>157</v>
      </c>
      <c r="M859" s="12"/>
      <c r="O859">
        <f t="shared" si="225"/>
        <v>0</v>
      </c>
      <c r="Q859" s="9" t="str">
        <f t="shared" si="210"/>
        <v>874</v>
      </c>
      <c r="R859" s="10" t="str">
        <f t="shared" si="211"/>
        <v>Lakia</v>
      </c>
      <c r="S859" s="10" t="str">
        <f t="shared" si="212"/>
        <v>Newton</v>
      </c>
      <c r="T859" s="10" t="str">
        <f t="shared" si="213"/>
        <v>Mrs</v>
      </c>
      <c r="U859" s="10" t="str">
        <f t="shared" si="214"/>
        <v>F</v>
      </c>
      <c r="V859" s="10" t="str">
        <f t="shared" si="215"/>
        <v>30</v>
      </c>
      <c r="W859" s="10" t="str">
        <f t="shared" si="216"/>
        <v>Chalet</v>
      </c>
      <c r="X859" s="10" t="str">
        <f t="shared" si="217"/>
        <v>et</v>
      </c>
      <c r="Y859" s="10" t="str">
        <f t="shared" si="218"/>
        <v>Chalet</v>
      </c>
      <c r="Z859" s="10" t="str">
        <f t="shared" si="219"/>
        <v>Matlock</v>
      </c>
      <c r="AA859" s="10" t="str">
        <f t="shared" si="220"/>
        <v>WC</v>
      </c>
      <c r="AB859" s="11" t="str">
        <f t="shared" si="221"/>
        <v>44054</v>
      </c>
      <c r="AC859" s="10" t="str">
        <f t="shared" si="222"/>
        <v>41</v>
      </c>
      <c r="AD859" s="10" t="str">
        <f t="shared" si="223"/>
        <v>C3</v>
      </c>
      <c r="AE859" s="12" t="str">
        <f t="shared" si="224"/>
        <v/>
      </c>
    </row>
    <row r="860" spans="1:31" x14ac:dyDescent="0.25">
      <c r="A860" s="5">
        <v>875</v>
      </c>
      <c r="B860" s="6" t="s">
        <v>2950</v>
      </c>
      <c r="C860" s="6" t="s">
        <v>2375</v>
      </c>
      <c r="D860" s="6" t="s">
        <v>28</v>
      </c>
      <c r="E860" s="6" t="s">
        <v>29</v>
      </c>
      <c r="F860" s="6">
        <v>60</v>
      </c>
      <c r="G860" s="6" t="s">
        <v>2951</v>
      </c>
      <c r="H860" s="6" t="s">
        <v>2284</v>
      </c>
      <c r="I860" s="6" t="s">
        <v>32</v>
      </c>
      <c r="J860" s="7">
        <v>44522</v>
      </c>
      <c r="K860" s="6">
        <v>21</v>
      </c>
      <c r="L860" s="6" t="s">
        <v>44</v>
      </c>
      <c r="M860" s="8"/>
      <c r="O860">
        <f t="shared" si="225"/>
        <v>0</v>
      </c>
      <c r="Q860" s="5" t="str">
        <f t="shared" si="210"/>
        <v>875</v>
      </c>
      <c r="R860" s="6" t="str">
        <f t="shared" si="211"/>
        <v>Zackary</v>
      </c>
      <c r="S860" s="6" t="str">
        <f t="shared" si="212"/>
        <v>Braun</v>
      </c>
      <c r="T860" s="6" t="str">
        <f t="shared" si="213"/>
        <v>Mr</v>
      </c>
      <c r="U860" s="6" t="str">
        <f t="shared" si="214"/>
        <v>M</v>
      </c>
      <c r="V860" s="6" t="str">
        <f t="shared" si="215"/>
        <v>60</v>
      </c>
      <c r="W860" s="6" t="str">
        <f t="shared" si="216"/>
        <v>Chalet Estate</v>
      </c>
      <c r="X860" s="6" t="str">
        <f t="shared" si="217"/>
        <v>te</v>
      </c>
      <c r="Y860" s="6" t="str">
        <f t="shared" si="218"/>
        <v>Chalet Estate</v>
      </c>
      <c r="Z860" s="6" t="str">
        <f t="shared" si="219"/>
        <v>Tavistock</v>
      </c>
      <c r="AA860" s="6" t="str">
        <f t="shared" si="220"/>
        <v>WC</v>
      </c>
      <c r="AB860" s="7" t="str">
        <f t="shared" si="221"/>
        <v>44522</v>
      </c>
      <c r="AC860" s="6" t="str">
        <f t="shared" si="222"/>
        <v>21</v>
      </c>
      <c r="AD860" s="6" t="str">
        <f t="shared" si="223"/>
        <v>D</v>
      </c>
      <c r="AE860" s="8" t="str">
        <f t="shared" si="224"/>
        <v/>
      </c>
    </row>
    <row r="861" spans="1:31" x14ac:dyDescent="0.25">
      <c r="A861" s="9">
        <v>876</v>
      </c>
      <c r="B861" s="10" t="s">
        <v>2952</v>
      </c>
      <c r="C861" s="10" t="s">
        <v>2953</v>
      </c>
      <c r="D861" s="10" t="s">
        <v>28</v>
      </c>
      <c r="E861" s="10" t="s">
        <v>29</v>
      </c>
      <c r="F861" s="10">
        <v>90</v>
      </c>
      <c r="G861" s="10" t="s">
        <v>2954</v>
      </c>
      <c r="H861" s="10" t="s">
        <v>2955</v>
      </c>
      <c r="I861" s="10" t="s">
        <v>25</v>
      </c>
      <c r="J861" s="11">
        <v>43969</v>
      </c>
      <c r="K861" s="10">
        <v>86</v>
      </c>
      <c r="L861" s="10" t="s">
        <v>33</v>
      </c>
      <c r="M861" s="12"/>
      <c r="O861">
        <f t="shared" si="225"/>
        <v>0</v>
      </c>
      <c r="Q861" s="9" t="str">
        <f t="shared" si="210"/>
        <v>876</v>
      </c>
      <c r="R861" s="10" t="str">
        <f t="shared" si="211"/>
        <v>Jere</v>
      </c>
      <c r="S861" s="10" t="str">
        <f t="shared" si="212"/>
        <v>Prescott</v>
      </c>
      <c r="T861" s="10" t="str">
        <f t="shared" si="213"/>
        <v>Mr</v>
      </c>
      <c r="U861" s="10" t="str">
        <f t="shared" si="214"/>
        <v>M</v>
      </c>
      <c r="V861" s="10" t="str">
        <f t="shared" si="215"/>
        <v>90</v>
      </c>
      <c r="W861" s="10" t="str">
        <f t="shared" si="216"/>
        <v>Chalford Road</v>
      </c>
      <c r="X861" s="10" t="str">
        <f t="shared" si="217"/>
        <v>ad</v>
      </c>
      <c r="Y861" s="10" t="str">
        <f t="shared" si="218"/>
        <v>Chalford Road</v>
      </c>
      <c r="Z861" s="10" t="str">
        <f t="shared" si="219"/>
        <v>Hythe</v>
      </c>
      <c r="AA861" s="10" t="str">
        <f t="shared" si="220"/>
        <v>HG</v>
      </c>
      <c r="AB861" s="11" t="str">
        <f t="shared" si="221"/>
        <v>43969</v>
      </c>
      <c r="AC861" s="10" t="str">
        <f t="shared" si="222"/>
        <v>86</v>
      </c>
      <c r="AD861" s="10" t="str">
        <f t="shared" si="223"/>
        <v>A3</v>
      </c>
      <c r="AE861" s="12" t="str">
        <f t="shared" si="224"/>
        <v/>
      </c>
    </row>
    <row r="862" spans="1:31" x14ac:dyDescent="0.25">
      <c r="A862" s="5">
        <v>877</v>
      </c>
      <c r="B862" s="6" t="s">
        <v>2956</v>
      </c>
      <c r="C862" s="6" t="s">
        <v>1539</v>
      </c>
      <c r="D862" s="6" t="s">
        <v>49</v>
      </c>
      <c r="E862" s="6" t="s">
        <v>16</v>
      </c>
      <c r="F862" s="6">
        <v>30</v>
      </c>
      <c r="G862" s="6" t="s">
        <v>2957</v>
      </c>
      <c r="H862" s="6" t="s">
        <v>2066</v>
      </c>
      <c r="I862" s="6" t="s">
        <v>2067</v>
      </c>
      <c r="J862" s="7">
        <v>43653</v>
      </c>
      <c r="K862" s="6">
        <v>70</v>
      </c>
      <c r="L862" s="6" t="s">
        <v>68</v>
      </c>
      <c r="M862" s="8"/>
      <c r="O862">
        <f t="shared" si="225"/>
        <v>0</v>
      </c>
      <c r="Q862" s="5" t="str">
        <f t="shared" si="210"/>
        <v>877</v>
      </c>
      <c r="R862" s="6" t="str">
        <f t="shared" si="211"/>
        <v>Madie</v>
      </c>
      <c r="S862" s="6" t="str">
        <f t="shared" si="212"/>
        <v>Bland</v>
      </c>
      <c r="T862" s="6" t="str">
        <f t="shared" si="213"/>
        <v>Miss</v>
      </c>
      <c r="U862" s="6" t="str">
        <f t="shared" si="214"/>
        <v>F</v>
      </c>
      <c r="V862" s="6" t="str">
        <f t="shared" si="215"/>
        <v>30</v>
      </c>
      <c r="W862" s="6" t="str">
        <f t="shared" si="216"/>
        <v>Chalgrove Gardens</v>
      </c>
      <c r="X862" s="6" t="str">
        <f t="shared" si="217"/>
        <v>ns</v>
      </c>
      <c r="Y862" s="6" t="str">
        <f t="shared" si="218"/>
        <v>Chalgrove Gardens</v>
      </c>
      <c r="Z862" s="6" t="str">
        <f t="shared" si="219"/>
        <v>Bath</v>
      </c>
      <c r="AA862" s="6" t="str">
        <f t="shared" si="220"/>
        <v>RG</v>
      </c>
      <c r="AB862" s="7" t="str">
        <f t="shared" si="221"/>
        <v>43653</v>
      </c>
      <c r="AC862" s="6" t="str">
        <f t="shared" si="222"/>
        <v>70</v>
      </c>
      <c r="AD862" s="6" t="str">
        <f t="shared" si="223"/>
        <v>A2</v>
      </c>
      <c r="AE862" s="8" t="str">
        <f t="shared" si="224"/>
        <v/>
      </c>
    </row>
    <row r="863" spans="1:31" x14ac:dyDescent="0.25">
      <c r="A863" s="9">
        <v>878</v>
      </c>
      <c r="B863" s="10" t="s">
        <v>104</v>
      </c>
      <c r="C863" s="10" t="s">
        <v>1649</v>
      </c>
      <c r="D863" s="10" t="s">
        <v>617</v>
      </c>
      <c r="E863" s="10" t="s">
        <v>29</v>
      </c>
      <c r="F863" s="10">
        <v>60</v>
      </c>
      <c r="G863" s="10" t="s">
        <v>2958</v>
      </c>
      <c r="H863" s="10" t="s">
        <v>2749</v>
      </c>
      <c r="I863" s="10" t="s">
        <v>32</v>
      </c>
      <c r="J863" s="11">
        <v>44121</v>
      </c>
      <c r="K863" s="10">
        <v>40</v>
      </c>
      <c r="L863" s="10" t="s">
        <v>62</v>
      </c>
      <c r="M863" s="12"/>
      <c r="O863">
        <f t="shared" si="225"/>
        <v>0</v>
      </c>
      <c r="Q863" s="9" t="str">
        <f t="shared" si="210"/>
        <v>878</v>
      </c>
      <c r="R863" s="10" t="str">
        <f t="shared" si="211"/>
        <v>Bernard</v>
      </c>
      <c r="S863" s="10" t="str">
        <f t="shared" si="212"/>
        <v>Gordon</v>
      </c>
      <c r="T863" s="10" t="str">
        <f t="shared" si="213"/>
        <v>Rev</v>
      </c>
      <c r="U863" s="10" t="str">
        <f t="shared" si="214"/>
        <v>M</v>
      </c>
      <c r="V863" s="10" t="str">
        <f t="shared" si="215"/>
        <v>60</v>
      </c>
      <c r="W863" s="10" t="str">
        <f t="shared" si="216"/>
        <v>Challissfield</v>
      </c>
      <c r="X863" s="10" t="str">
        <f t="shared" si="217"/>
        <v>ld</v>
      </c>
      <c r="Y863" s="10" t="str">
        <f t="shared" si="218"/>
        <v>Challissfield</v>
      </c>
      <c r="Z863" s="10" t="str">
        <f t="shared" si="219"/>
        <v>Reigate</v>
      </c>
      <c r="AA863" s="10" t="str">
        <f t="shared" si="220"/>
        <v>WC</v>
      </c>
      <c r="AB863" s="11" t="str">
        <f t="shared" si="221"/>
        <v>44121</v>
      </c>
      <c r="AC863" s="10" t="str">
        <f t="shared" si="222"/>
        <v>40</v>
      </c>
      <c r="AD863" s="10" t="str">
        <f t="shared" si="223"/>
        <v>C4</v>
      </c>
      <c r="AE863" s="12" t="str">
        <f t="shared" si="224"/>
        <v/>
      </c>
    </row>
    <row r="864" spans="1:31" x14ac:dyDescent="0.25">
      <c r="A864" s="5">
        <v>879</v>
      </c>
      <c r="B864" s="6" t="s">
        <v>2959</v>
      </c>
      <c r="C864" s="6" t="s">
        <v>2960</v>
      </c>
      <c r="D864" s="6" t="s">
        <v>49</v>
      </c>
      <c r="E864" s="6" t="s">
        <v>16</v>
      </c>
      <c r="F864" s="6">
        <v>90</v>
      </c>
      <c r="G864" s="6" t="s">
        <v>2961</v>
      </c>
      <c r="H864" s="6" t="s">
        <v>2962</v>
      </c>
      <c r="I864" s="6" t="s">
        <v>32</v>
      </c>
      <c r="J864" s="7">
        <v>44016</v>
      </c>
      <c r="K864" s="6">
        <v>74</v>
      </c>
      <c r="L864" s="6" t="s">
        <v>78</v>
      </c>
      <c r="M864" s="8"/>
      <c r="O864">
        <f t="shared" si="225"/>
        <v>0</v>
      </c>
      <c r="Q864" s="5" t="str">
        <f t="shared" si="210"/>
        <v>879</v>
      </c>
      <c r="R864" s="6" t="str">
        <f t="shared" si="211"/>
        <v>Kymberly</v>
      </c>
      <c r="S864" s="6" t="str">
        <f t="shared" si="212"/>
        <v>Neff</v>
      </c>
      <c r="T864" s="6" t="str">
        <f t="shared" si="213"/>
        <v>Miss</v>
      </c>
      <c r="U864" s="6" t="str">
        <f t="shared" si="214"/>
        <v>F</v>
      </c>
      <c r="V864" s="6" t="str">
        <f t="shared" si="215"/>
        <v>90</v>
      </c>
      <c r="W864" s="6" t="str">
        <f t="shared" si="216"/>
        <v>Challoner Street</v>
      </c>
      <c r="X864" s="6" t="str">
        <f t="shared" si="217"/>
        <v>et</v>
      </c>
      <c r="Y864" s="6" t="str">
        <f t="shared" si="218"/>
        <v>Challoner Street</v>
      </c>
      <c r="Z864" s="6" t="str">
        <f t="shared" si="219"/>
        <v>Melton Constable</v>
      </c>
      <c r="AA864" s="6" t="str">
        <f t="shared" si="220"/>
        <v>WC</v>
      </c>
      <c r="AB864" s="7" t="str">
        <f t="shared" si="221"/>
        <v>44016</v>
      </c>
      <c r="AC864" s="6" t="str">
        <f t="shared" si="222"/>
        <v>74</v>
      </c>
      <c r="AD864" s="6" t="str">
        <f t="shared" si="223"/>
        <v>C2</v>
      </c>
      <c r="AE864" s="8" t="str">
        <f t="shared" si="224"/>
        <v/>
      </c>
    </row>
    <row r="865" spans="1:31" x14ac:dyDescent="0.25">
      <c r="A865" s="9">
        <v>880</v>
      </c>
      <c r="B865" s="10" t="s">
        <v>2963</v>
      </c>
      <c r="C865" s="10" t="s">
        <v>1387</v>
      </c>
      <c r="D865" s="10" t="s">
        <v>15</v>
      </c>
      <c r="E865" s="10" t="s">
        <v>16</v>
      </c>
      <c r="F865" s="10">
        <v>60</v>
      </c>
      <c r="G865" s="10" t="s">
        <v>2964</v>
      </c>
      <c r="H865" s="10" t="s">
        <v>2965</v>
      </c>
      <c r="I865" s="10" t="s">
        <v>144</v>
      </c>
      <c r="J865" s="11">
        <v>44173</v>
      </c>
      <c r="K865" s="10">
        <v>66</v>
      </c>
      <c r="L865" s="10" t="s">
        <v>157</v>
      </c>
      <c r="M865" s="12"/>
      <c r="O865">
        <f t="shared" si="225"/>
        <v>0</v>
      </c>
      <c r="Q865" s="9" t="str">
        <f t="shared" si="210"/>
        <v>880</v>
      </c>
      <c r="R865" s="10" t="str">
        <f t="shared" si="211"/>
        <v>Monica</v>
      </c>
      <c r="S865" s="10" t="str">
        <f t="shared" si="212"/>
        <v>Santos</v>
      </c>
      <c r="T865" s="10" t="str">
        <f t="shared" si="213"/>
        <v>Mrs</v>
      </c>
      <c r="U865" s="10" t="str">
        <f t="shared" si="214"/>
        <v>F</v>
      </c>
      <c r="V865" s="10" t="str">
        <f t="shared" si="215"/>
        <v>60</v>
      </c>
      <c r="W865" s="10" t="str">
        <f t="shared" si="216"/>
        <v>Chalsey Road</v>
      </c>
      <c r="X865" s="10" t="str">
        <f t="shared" si="217"/>
        <v>ad</v>
      </c>
      <c r="Y865" s="10" t="str">
        <f t="shared" si="218"/>
        <v>Chalsey Road</v>
      </c>
      <c r="Z865" s="10" t="str">
        <f t="shared" si="219"/>
        <v>Gullane</v>
      </c>
      <c r="AA865" s="10" t="str">
        <f t="shared" si="220"/>
        <v>UB</v>
      </c>
      <c r="AB865" s="11" t="str">
        <f t="shared" si="221"/>
        <v>44173</v>
      </c>
      <c r="AC865" s="10" t="str">
        <f t="shared" si="222"/>
        <v>66</v>
      </c>
      <c r="AD865" s="10" t="str">
        <f t="shared" si="223"/>
        <v>C3</v>
      </c>
      <c r="AE865" s="12" t="str">
        <f t="shared" si="224"/>
        <v/>
      </c>
    </row>
    <row r="866" spans="1:31" x14ac:dyDescent="0.25">
      <c r="A866" s="5">
        <v>881</v>
      </c>
      <c r="B866" s="6" t="s">
        <v>2966</v>
      </c>
      <c r="C866" s="6" t="s">
        <v>2967</v>
      </c>
      <c r="D866" s="6" t="s">
        <v>28</v>
      </c>
      <c r="E866" s="6" t="s">
        <v>29</v>
      </c>
      <c r="F866" s="6">
        <v>60</v>
      </c>
      <c r="G866" s="6" t="s">
        <v>2968</v>
      </c>
      <c r="H866" s="6" t="s">
        <v>2331</v>
      </c>
      <c r="I866" s="6" t="s">
        <v>2332</v>
      </c>
      <c r="J866" s="7">
        <v>43559</v>
      </c>
      <c r="K866" s="6">
        <v>35</v>
      </c>
      <c r="L866" s="6" t="s">
        <v>52</v>
      </c>
      <c r="M866" s="8"/>
      <c r="O866">
        <f t="shared" si="225"/>
        <v>0</v>
      </c>
      <c r="Q866" s="5" t="str">
        <f t="shared" si="210"/>
        <v>881</v>
      </c>
      <c r="R866" s="6" t="str">
        <f t="shared" si="211"/>
        <v>Jamie</v>
      </c>
      <c r="S866" s="6" t="str">
        <f t="shared" si="212"/>
        <v>Sprague</v>
      </c>
      <c r="T866" s="6" t="str">
        <f t="shared" si="213"/>
        <v>Mr</v>
      </c>
      <c r="U866" s="6" t="str">
        <f t="shared" si="214"/>
        <v>M</v>
      </c>
      <c r="V866" s="6" t="str">
        <f t="shared" si="215"/>
        <v>60</v>
      </c>
      <c r="W866" s="6" t="str">
        <f t="shared" si="216"/>
        <v>Chamber St</v>
      </c>
      <c r="X866" s="6" t="str">
        <f t="shared" si="217"/>
        <v>St</v>
      </c>
      <c r="Y866" s="6" t="str">
        <f t="shared" si="218"/>
        <v>Chamber Street</v>
      </c>
      <c r="Z866" s="6" t="str">
        <f t="shared" si="219"/>
        <v>Barnsley</v>
      </c>
      <c r="AA866" s="6" t="str">
        <f t="shared" si="220"/>
        <v>DN</v>
      </c>
      <c r="AB866" s="7" t="str">
        <f t="shared" si="221"/>
        <v>43559</v>
      </c>
      <c r="AC866" s="6" t="str">
        <f t="shared" si="222"/>
        <v>35</v>
      </c>
      <c r="AD866" s="6" t="str">
        <f t="shared" si="223"/>
        <v>A1</v>
      </c>
      <c r="AE866" s="8" t="str">
        <f t="shared" si="224"/>
        <v/>
      </c>
    </row>
    <row r="867" spans="1:31" x14ac:dyDescent="0.25">
      <c r="A867" s="9">
        <v>882</v>
      </c>
      <c r="B867" s="10" t="s">
        <v>2969</v>
      </c>
      <c r="C867" s="10" t="s">
        <v>2970</v>
      </c>
      <c r="D867" s="10" t="s">
        <v>49</v>
      </c>
      <c r="E867" s="10" t="s">
        <v>16</v>
      </c>
      <c r="F867" s="10">
        <v>30</v>
      </c>
      <c r="G867" s="10" t="s">
        <v>2971</v>
      </c>
      <c r="H867" s="10" t="s">
        <v>2972</v>
      </c>
      <c r="I867" s="10" t="s">
        <v>2973</v>
      </c>
      <c r="J867" s="11">
        <v>44268</v>
      </c>
      <c r="K867" s="10">
        <v>59</v>
      </c>
      <c r="L867" s="10" t="s">
        <v>68</v>
      </c>
      <c r="M867" s="12"/>
      <c r="O867">
        <f t="shared" si="225"/>
        <v>0</v>
      </c>
      <c r="Q867" s="9" t="str">
        <f t="shared" si="210"/>
        <v>882</v>
      </c>
      <c r="R867" s="10" t="str">
        <f t="shared" si="211"/>
        <v>Delisa</v>
      </c>
      <c r="S867" s="10" t="str">
        <f t="shared" si="212"/>
        <v>Burton</v>
      </c>
      <c r="T867" s="10" t="str">
        <f t="shared" si="213"/>
        <v>Miss</v>
      </c>
      <c r="U867" s="10" t="str">
        <f t="shared" si="214"/>
        <v>F</v>
      </c>
      <c r="V867" s="10" t="str">
        <f t="shared" si="215"/>
        <v>30</v>
      </c>
      <c r="W867" s="10" t="str">
        <f t="shared" si="216"/>
        <v>Chamber Street</v>
      </c>
      <c r="X867" s="10" t="str">
        <f t="shared" si="217"/>
        <v>et</v>
      </c>
      <c r="Y867" s="10" t="str">
        <f t="shared" si="218"/>
        <v>Chamber Street</v>
      </c>
      <c r="Z867" s="10" t="str">
        <f t="shared" si="219"/>
        <v>Ambleside</v>
      </c>
      <c r="AA867" s="10" t="str">
        <f t="shared" si="220"/>
        <v>WA</v>
      </c>
      <c r="AB867" s="11" t="str">
        <f t="shared" si="221"/>
        <v>44268</v>
      </c>
      <c r="AC867" s="10" t="str">
        <f t="shared" si="222"/>
        <v>59</v>
      </c>
      <c r="AD867" s="10" t="str">
        <f t="shared" si="223"/>
        <v>A2</v>
      </c>
      <c r="AE867" s="12" t="str">
        <f t="shared" si="224"/>
        <v/>
      </c>
    </row>
    <row r="868" spans="1:31" x14ac:dyDescent="0.25">
      <c r="A868" s="5">
        <v>883</v>
      </c>
      <c r="B868" s="6" t="s">
        <v>2974</v>
      </c>
      <c r="C868" s="6" t="s">
        <v>2975</v>
      </c>
      <c r="D868" s="6" t="s">
        <v>28</v>
      </c>
      <c r="E868" s="6" t="s">
        <v>29</v>
      </c>
      <c r="F868" s="6">
        <v>30</v>
      </c>
      <c r="G868" s="6" t="s">
        <v>2976</v>
      </c>
      <c r="H868" s="6" t="s">
        <v>2977</v>
      </c>
      <c r="I868" s="6" t="s">
        <v>32</v>
      </c>
      <c r="J868" s="7">
        <v>44285</v>
      </c>
      <c r="K868" s="6">
        <v>20</v>
      </c>
      <c r="L868" s="6" t="s">
        <v>99</v>
      </c>
      <c r="M868" s="8"/>
      <c r="O868">
        <f t="shared" si="225"/>
        <v>0</v>
      </c>
      <c r="Q868" s="5" t="str">
        <f t="shared" si="210"/>
        <v>883</v>
      </c>
      <c r="R868" s="6" t="str">
        <f t="shared" si="211"/>
        <v>Alfonzo</v>
      </c>
      <c r="S868" s="6" t="str">
        <f t="shared" si="212"/>
        <v>Singer</v>
      </c>
      <c r="T868" s="6" t="str">
        <f t="shared" si="213"/>
        <v>Mr</v>
      </c>
      <c r="U868" s="6" t="str">
        <f t="shared" si="214"/>
        <v>M</v>
      </c>
      <c r="V868" s="6" t="str">
        <f t="shared" si="215"/>
        <v>30</v>
      </c>
      <c r="W868" s="6" t="str">
        <f t="shared" si="216"/>
        <v>Chamberlens Garages</v>
      </c>
      <c r="X868" s="6" t="str">
        <f t="shared" si="217"/>
        <v>es</v>
      </c>
      <c r="Y868" s="6" t="str">
        <f t="shared" si="218"/>
        <v>Chamberlens Garages</v>
      </c>
      <c r="Z868" s="6" t="str">
        <f t="shared" si="219"/>
        <v>Plockton</v>
      </c>
      <c r="AA868" s="6" t="str">
        <f t="shared" si="220"/>
        <v>WC</v>
      </c>
      <c r="AB868" s="7" t="str">
        <f t="shared" si="221"/>
        <v>44285</v>
      </c>
      <c r="AC868" s="6" t="str">
        <f t="shared" si="222"/>
        <v>20</v>
      </c>
      <c r="AD868" s="6" t="str">
        <f t="shared" si="223"/>
        <v>E</v>
      </c>
      <c r="AE868" s="8" t="str">
        <f t="shared" si="224"/>
        <v/>
      </c>
    </row>
    <row r="869" spans="1:31" x14ac:dyDescent="0.25">
      <c r="A869" s="9">
        <v>884</v>
      </c>
      <c r="B869" s="10" t="s">
        <v>2978</v>
      </c>
      <c r="C869" s="10" t="s">
        <v>302</v>
      </c>
      <c r="D869" s="10" t="s">
        <v>49</v>
      </c>
      <c r="E869" s="10" t="s">
        <v>16</v>
      </c>
      <c r="F869" s="10">
        <v>30</v>
      </c>
      <c r="G869" s="10" t="s">
        <v>2979</v>
      </c>
      <c r="H869" s="10" t="s">
        <v>2980</v>
      </c>
      <c r="I869" s="10" t="s">
        <v>38</v>
      </c>
      <c r="J869" s="11">
        <v>43994</v>
      </c>
      <c r="K869" s="10">
        <v>42</v>
      </c>
      <c r="L869" s="10" t="s">
        <v>157</v>
      </c>
      <c r="M869" s="12"/>
      <c r="O869">
        <f t="shared" si="225"/>
        <v>0</v>
      </c>
      <c r="Q869" s="9" t="str">
        <f t="shared" si="210"/>
        <v>884</v>
      </c>
      <c r="R869" s="10" t="str">
        <f t="shared" si="211"/>
        <v>Makeda</v>
      </c>
      <c r="S869" s="10" t="str">
        <f t="shared" si="212"/>
        <v>Sanford</v>
      </c>
      <c r="T869" s="10" t="str">
        <f t="shared" si="213"/>
        <v>Miss</v>
      </c>
      <c r="U869" s="10" t="str">
        <f t="shared" si="214"/>
        <v>F</v>
      </c>
      <c r="V869" s="10" t="str">
        <f t="shared" si="215"/>
        <v>30</v>
      </c>
      <c r="W869" s="10" t="str">
        <f t="shared" si="216"/>
        <v>Chambers Street</v>
      </c>
      <c r="X869" s="10" t="str">
        <f t="shared" si="217"/>
        <v>et</v>
      </c>
      <c r="Y869" s="10" t="str">
        <f t="shared" si="218"/>
        <v>Chambers Street</v>
      </c>
      <c r="Z869" s="10" t="str">
        <f t="shared" si="219"/>
        <v>Daventry</v>
      </c>
      <c r="AA869" s="10" t="str">
        <f t="shared" si="220"/>
        <v>RM</v>
      </c>
      <c r="AB869" s="11" t="str">
        <f t="shared" si="221"/>
        <v>43994</v>
      </c>
      <c r="AC869" s="10" t="str">
        <f t="shared" si="222"/>
        <v>42</v>
      </c>
      <c r="AD869" s="10" t="str">
        <f t="shared" si="223"/>
        <v>C3</v>
      </c>
      <c r="AE869" s="12" t="str">
        <f t="shared" si="224"/>
        <v/>
      </c>
    </row>
    <row r="870" spans="1:31" x14ac:dyDescent="0.25">
      <c r="A870" s="5">
        <v>885</v>
      </c>
      <c r="B870" s="6" t="s">
        <v>80</v>
      </c>
      <c r="C870" s="6" t="s">
        <v>2981</v>
      </c>
      <c r="D870" s="6" t="s">
        <v>28</v>
      </c>
      <c r="E870" s="6" t="s">
        <v>29</v>
      </c>
      <c r="F870" s="6">
        <v>30</v>
      </c>
      <c r="G870" s="6" t="s">
        <v>2982</v>
      </c>
      <c r="H870" s="6" t="s">
        <v>2983</v>
      </c>
      <c r="I870" s="6" t="s">
        <v>32</v>
      </c>
      <c r="J870" s="7">
        <v>44404</v>
      </c>
      <c r="K870" s="6">
        <v>99</v>
      </c>
      <c r="L870" s="6" t="s">
        <v>44</v>
      </c>
      <c r="M870" s="8"/>
      <c r="O870">
        <f t="shared" si="225"/>
        <v>0</v>
      </c>
      <c r="Q870" s="5" t="str">
        <f t="shared" si="210"/>
        <v>885</v>
      </c>
      <c r="R870" s="6" t="str">
        <f t="shared" si="211"/>
        <v>Willis</v>
      </c>
      <c r="S870" s="6" t="str">
        <f t="shared" si="212"/>
        <v>Drake</v>
      </c>
      <c r="T870" s="6" t="str">
        <f t="shared" si="213"/>
        <v>Mr</v>
      </c>
      <c r="U870" s="6" t="str">
        <f t="shared" si="214"/>
        <v>M</v>
      </c>
      <c r="V870" s="6" t="str">
        <f t="shared" si="215"/>
        <v>30</v>
      </c>
      <c r="W870" s="6" t="str">
        <f t="shared" si="216"/>
        <v>Chambord Street</v>
      </c>
      <c r="X870" s="6" t="str">
        <f t="shared" si="217"/>
        <v>et</v>
      </c>
      <c r="Y870" s="6" t="str">
        <f t="shared" si="218"/>
        <v>Chambord Street</v>
      </c>
      <c r="Z870" s="6" t="str">
        <f t="shared" si="219"/>
        <v>Wotton-Under-Edge</v>
      </c>
      <c r="AA870" s="6" t="str">
        <f t="shared" si="220"/>
        <v>WC</v>
      </c>
      <c r="AB870" s="7" t="str">
        <f t="shared" si="221"/>
        <v>44404</v>
      </c>
      <c r="AC870" s="6" t="str">
        <f t="shared" si="222"/>
        <v>99</v>
      </c>
      <c r="AD870" s="6" t="str">
        <f t="shared" si="223"/>
        <v>D</v>
      </c>
      <c r="AE870" s="8" t="str">
        <f t="shared" si="224"/>
        <v/>
      </c>
    </row>
    <row r="871" spans="1:31" x14ac:dyDescent="0.25">
      <c r="A871" s="9">
        <v>886</v>
      </c>
      <c r="B871" s="10" t="s">
        <v>2984</v>
      </c>
      <c r="C871" s="10" t="s">
        <v>2985</v>
      </c>
      <c r="D871" s="10" t="s">
        <v>28</v>
      </c>
      <c r="E871" s="10" t="s">
        <v>29</v>
      </c>
      <c r="F871" s="10">
        <v>60</v>
      </c>
      <c r="G871" s="10" t="s">
        <v>2986</v>
      </c>
      <c r="H871" s="10" t="s">
        <v>2987</v>
      </c>
      <c r="I871" s="10" t="s">
        <v>32</v>
      </c>
      <c r="J871" s="11">
        <v>43856</v>
      </c>
      <c r="K871" s="10">
        <v>13</v>
      </c>
      <c r="L871" s="10" t="s">
        <v>20</v>
      </c>
      <c r="M871" s="12"/>
      <c r="O871">
        <f t="shared" si="225"/>
        <v>0</v>
      </c>
      <c r="Q871" s="9" t="str">
        <f t="shared" si="210"/>
        <v>886</v>
      </c>
      <c r="R871" s="10" t="str">
        <f t="shared" si="211"/>
        <v>Chang</v>
      </c>
      <c r="S871" s="10" t="str">
        <f t="shared" si="212"/>
        <v>Dwyer</v>
      </c>
      <c r="T871" s="10" t="str">
        <f t="shared" si="213"/>
        <v>Mr</v>
      </c>
      <c r="U871" s="10" t="str">
        <f t="shared" si="214"/>
        <v>M</v>
      </c>
      <c r="V871" s="10" t="str">
        <f t="shared" si="215"/>
        <v>60</v>
      </c>
      <c r="W871" s="10" t="str">
        <f t="shared" si="216"/>
        <v>Champion Street</v>
      </c>
      <c r="X871" s="10" t="str">
        <f t="shared" si="217"/>
        <v>et</v>
      </c>
      <c r="Y871" s="10" t="str">
        <f t="shared" si="218"/>
        <v>Champion Street</v>
      </c>
      <c r="Z871" s="10" t="str">
        <f t="shared" si="219"/>
        <v>North Berwick</v>
      </c>
      <c r="AA871" s="10" t="str">
        <f t="shared" si="220"/>
        <v>WC</v>
      </c>
      <c r="AB871" s="11" t="str">
        <f t="shared" si="221"/>
        <v>43856</v>
      </c>
      <c r="AC871" s="10" t="str">
        <f t="shared" si="222"/>
        <v>13</v>
      </c>
      <c r="AD871" s="10" t="str">
        <f t="shared" si="223"/>
        <v>B</v>
      </c>
      <c r="AE871" s="12" t="str">
        <f t="shared" si="224"/>
        <v/>
      </c>
    </row>
    <row r="872" spans="1:31" x14ac:dyDescent="0.25">
      <c r="A872" s="5">
        <v>887</v>
      </c>
      <c r="B872" s="6" t="s">
        <v>2003</v>
      </c>
      <c r="C872" s="6" t="s">
        <v>2988</v>
      </c>
      <c r="D872" s="6" t="s">
        <v>49</v>
      </c>
      <c r="E872" s="6" t="s">
        <v>16</v>
      </c>
      <c r="F872" s="6">
        <v>90</v>
      </c>
      <c r="G872" s="6" t="s">
        <v>2989</v>
      </c>
      <c r="H872" s="6" t="s">
        <v>1216</v>
      </c>
      <c r="I872" s="6" t="s">
        <v>122</v>
      </c>
      <c r="J872" s="7">
        <v>44232</v>
      </c>
      <c r="K872" s="6">
        <v>76</v>
      </c>
      <c r="L872" s="6" t="s">
        <v>39</v>
      </c>
      <c r="M872" s="8"/>
      <c r="O872">
        <f t="shared" si="225"/>
        <v>0</v>
      </c>
      <c r="Q872" s="5" t="str">
        <f t="shared" si="210"/>
        <v>887</v>
      </c>
      <c r="R872" s="6" t="str">
        <f t="shared" si="211"/>
        <v>Octavia</v>
      </c>
      <c r="S872" s="6" t="str">
        <f t="shared" si="212"/>
        <v>Gibbons</v>
      </c>
      <c r="T872" s="6" t="str">
        <f t="shared" si="213"/>
        <v>Miss</v>
      </c>
      <c r="U872" s="6" t="str">
        <f t="shared" si="214"/>
        <v>F</v>
      </c>
      <c r="V872" s="6" t="str">
        <f t="shared" si="215"/>
        <v>90</v>
      </c>
      <c r="W872" s="6" t="str">
        <f t="shared" si="216"/>
        <v>Chancellor Place</v>
      </c>
      <c r="X872" s="6" t="str">
        <f t="shared" si="217"/>
        <v>ce</v>
      </c>
      <c r="Y872" s="6" t="str">
        <f t="shared" si="218"/>
        <v>Chancellor Place</v>
      </c>
      <c r="Z872" s="6" t="str">
        <f t="shared" si="219"/>
        <v>Llanwrtyd Wells</v>
      </c>
      <c r="AA872" s="6" t="str">
        <f t="shared" si="220"/>
        <v>WN</v>
      </c>
      <c r="AB872" s="7" t="str">
        <f t="shared" si="221"/>
        <v>44232</v>
      </c>
      <c r="AC872" s="6" t="str">
        <f t="shared" si="222"/>
        <v>76</v>
      </c>
      <c r="AD872" s="6" t="str">
        <f t="shared" si="223"/>
        <v>C1</v>
      </c>
      <c r="AE872" s="8" t="str">
        <f t="shared" si="224"/>
        <v/>
      </c>
    </row>
    <row r="873" spans="1:31" x14ac:dyDescent="0.25">
      <c r="A873" s="9">
        <v>888</v>
      </c>
      <c r="B873" s="10" t="s">
        <v>2990</v>
      </c>
      <c r="C873" s="10" t="s">
        <v>640</v>
      </c>
      <c r="D873" s="10" t="s">
        <v>15</v>
      </c>
      <c r="E873" s="10" t="s">
        <v>16</v>
      </c>
      <c r="F873" s="10">
        <v>30</v>
      </c>
      <c r="G873" s="10" t="s">
        <v>2991</v>
      </c>
      <c r="H873" s="10" t="s">
        <v>2992</v>
      </c>
      <c r="I873" s="10" t="s">
        <v>32</v>
      </c>
      <c r="J873" s="11">
        <v>44525</v>
      </c>
      <c r="K873" s="10">
        <v>9</v>
      </c>
      <c r="L873" s="10" t="s">
        <v>62</v>
      </c>
      <c r="M873" s="12"/>
      <c r="O873">
        <f t="shared" si="225"/>
        <v>0</v>
      </c>
      <c r="Q873" s="9" t="str">
        <f t="shared" si="210"/>
        <v>888</v>
      </c>
      <c r="R873" s="10" t="str">
        <f t="shared" si="211"/>
        <v>Alesha</v>
      </c>
      <c r="S873" s="10" t="str">
        <f t="shared" si="212"/>
        <v>Boston</v>
      </c>
      <c r="T873" s="10" t="str">
        <f t="shared" si="213"/>
        <v>Mrs</v>
      </c>
      <c r="U873" s="10" t="str">
        <f t="shared" si="214"/>
        <v>F</v>
      </c>
      <c r="V873" s="10" t="str">
        <f t="shared" si="215"/>
        <v>30</v>
      </c>
      <c r="W873" s="10" t="str">
        <f t="shared" si="216"/>
        <v>Chancellors Wharf</v>
      </c>
      <c r="X873" s="10" t="str">
        <f t="shared" si="217"/>
        <v>rf</v>
      </c>
      <c r="Y873" s="10" t="str">
        <f t="shared" si="218"/>
        <v>Chancellors Wharf</v>
      </c>
      <c r="Z873" s="10" t="str">
        <f t="shared" si="219"/>
        <v>Ravenglass</v>
      </c>
      <c r="AA873" s="10" t="str">
        <f t="shared" si="220"/>
        <v>WC</v>
      </c>
      <c r="AB873" s="11" t="str">
        <f t="shared" si="221"/>
        <v>44525</v>
      </c>
      <c r="AC873" s="10" t="str">
        <f t="shared" si="222"/>
        <v>9</v>
      </c>
      <c r="AD873" s="10" t="str">
        <f t="shared" si="223"/>
        <v>C4</v>
      </c>
      <c r="AE873" s="12" t="str">
        <f t="shared" si="224"/>
        <v/>
      </c>
    </row>
    <row r="874" spans="1:31" x14ac:dyDescent="0.25">
      <c r="A874" s="5">
        <v>889</v>
      </c>
      <c r="B874" s="6" t="s">
        <v>2993</v>
      </c>
      <c r="C874" s="6" t="s">
        <v>2803</v>
      </c>
      <c r="D874" s="6" t="s">
        <v>49</v>
      </c>
      <c r="E874" s="6" t="s">
        <v>16</v>
      </c>
      <c r="F874" s="6">
        <v>30</v>
      </c>
      <c r="G874" s="6" t="s">
        <v>2994</v>
      </c>
      <c r="H874" s="6" t="s">
        <v>2189</v>
      </c>
      <c r="I874" s="6" t="s">
        <v>32</v>
      </c>
      <c r="J874" s="7">
        <v>43508</v>
      </c>
      <c r="K874" s="6">
        <v>28</v>
      </c>
      <c r="L874" s="6" t="s">
        <v>78</v>
      </c>
      <c r="M874" s="8"/>
      <c r="O874">
        <f t="shared" si="225"/>
        <v>0</v>
      </c>
      <c r="Q874" s="5" t="str">
        <f t="shared" si="210"/>
        <v>889</v>
      </c>
      <c r="R874" s="6" t="str">
        <f t="shared" si="211"/>
        <v>Aurora</v>
      </c>
      <c r="S874" s="6" t="str">
        <f t="shared" si="212"/>
        <v>Donnelly</v>
      </c>
      <c r="T874" s="6" t="str">
        <f t="shared" si="213"/>
        <v>Miss</v>
      </c>
      <c r="U874" s="6" t="str">
        <f t="shared" si="214"/>
        <v>F</v>
      </c>
      <c r="V874" s="6" t="str">
        <f t="shared" si="215"/>
        <v>30</v>
      </c>
      <c r="W874" s="6" t="str">
        <f t="shared" si="216"/>
        <v>Chandos Street</v>
      </c>
      <c r="X874" s="6" t="str">
        <f t="shared" si="217"/>
        <v>et</v>
      </c>
      <c r="Y874" s="6" t="str">
        <f t="shared" si="218"/>
        <v>Chandos Street</v>
      </c>
      <c r="Z874" s="6" t="str">
        <f t="shared" si="219"/>
        <v>Wadebridge</v>
      </c>
      <c r="AA874" s="6" t="str">
        <f t="shared" si="220"/>
        <v>WC</v>
      </c>
      <c r="AB874" s="7" t="str">
        <f t="shared" si="221"/>
        <v>43508</v>
      </c>
      <c r="AC874" s="6" t="str">
        <f t="shared" si="222"/>
        <v>28</v>
      </c>
      <c r="AD874" s="6" t="str">
        <f t="shared" si="223"/>
        <v>C2</v>
      </c>
      <c r="AE874" s="8" t="str">
        <f t="shared" si="224"/>
        <v/>
      </c>
    </row>
    <row r="875" spans="1:31" x14ac:dyDescent="0.25">
      <c r="A875" s="9">
        <v>890</v>
      </c>
      <c r="B875" s="10" t="s">
        <v>2995</v>
      </c>
      <c r="C875" s="10" t="s">
        <v>1620</v>
      </c>
      <c r="D875" s="10" t="s">
        <v>28</v>
      </c>
      <c r="E875" s="10" t="s">
        <v>29</v>
      </c>
      <c r="F875" s="10">
        <v>30</v>
      </c>
      <c r="G875" s="10" t="s">
        <v>2996</v>
      </c>
      <c r="H875" s="10" t="s">
        <v>2997</v>
      </c>
      <c r="I875" s="10" t="s">
        <v>550</v>
      </c>
      <c r="J875" s="11">
        <v>44057</v>
      </c>
      <c r="K875" s="10">
        <v>72</v>
      </c>
      <c r="L875" s="10" t="s">
        <v>52</v>
      </c>
      <c r="M875" s="12"/>
      <c r="O875">
        <f t="shared" si="225"/>
        <v>0</v>
      </c>
      <c r="Q875" s="9" t="str">
        <f t="shared" si="210"/>
        <v>890</v>
      </c>
      <c r="R875" s="10" t="str">
        <f t="shared" si="211"/>
        <v>Kenton</v>
      </c>
      <c r="S875" s="10" t="str">
        <f t="shared" si="212"/>
        <v>Small</v>
      </c>
      <c r="T875" s="10" t="str">
        <f t="shared" si="213"/>
        <v>Mr</v>
      </c>
      <c r="U875" s="10" t="str">
        <f t="shared" si="214"/>
        <v>M</v>
      </c>
      <c r="V875" s="10" t="str">
        <f t="shared" si="215"/>
        <v>30</v>
      </c>
      <c r="W875" s="10" t="str">
        <f t="shared" si="216"/>
        <v>Chandos Way</v>
      </c>
      <c r="X875" s="10" t="str">
        <f t="shared" si="217"/>
        <v>ay</v>
      </c>
      <c r="Y875" s="10" t="str">
        <f t="shared" si="218"/>
        <v>Chandos Way</v>
      </c>
      <c r="Z875" s="10" t="str">
        <f t="shared" si="219"/>
        <v>Biggar</v>
      </c>
      <c r="AA875" s="10" t="str">
        <f t="shared" si="220"/>
        <v>DY</v>
      </c>
      <c r="AB875" s="11" t="str">
        <f t="shared" si="221"/>
        <v>44057</v>
      </c>
      <c r="AC875" s="10" t="str">
        <f t="shared" si="222"/>
        <v>72</v>
      </c>
      <c r="AD875" s="10" t="str">
        <f t="shared" si="223"/>
        <v>A1</v>
      </c>
      <c r="AE875" s="12" t="str">
        <f t="shared" si="224"/>
        <v/>
      </c>
    </row>
    <row r="876" spans="1:31" x14ac:dyDescent="0.25">
      <c r="A876" s="5">
        <v>891</v>
      </c>
      <c r="B876" s="6" t="s">
        <v>2998</v>
      </c>
      <c r="C876" s="6" t="s">
        <v>2999</v>
      </c>
      <c r="D876" s="6" t="s">
        <v>28</v>
      </c>
      <c r="E876" s="6" t="s">
        <v>29</v>
      </c>
      <c r="F876" s="6">
        <v>90</v>
      </c>
      <c r="G876" s="6" t="s">
        <v>2996</v>
      </c>
      <c r="H876" s="6" t="s">
        <v>3000</v>
      </c>
      <c r="I876" s="6" t="s">
        <v>185</v>
      </c>
      <c r="J876" s="7">
        <v>44238</v>
      </c>
      <c r="K876" s="6">
        <v>29</v>
      </c>
      <c r="L876" s="6" t="s">
        <v>52</v>
      </c>
      <c r="M876" s="8"/>
      <c r="O876">
        <f t="shared" si="225"/>
        <v>0</v>
      </c>
      <c r="Q876" s="5" t="str">
        <f t="shared" si="210"/>
        <v>891</v>
      </c>
      <c r="R876" s="6" t="str">
        <f t="shared" si="211"/>
        <v>Mathew</v>
      </c>
      <c r="S876" s="6" t="str">
        <f t="shared" si="212"/>
        <v>Daley</v>
      </c>
      <c r="T876" s="6" t="str">
        <f t="shared" si="213"/>
        <v>Mr</v>
      </c>
      <c r="U876" s="6" t="str">
        <f t="shared" si="214"/>
        <v>M</v>
      </c>
      <c r="V876" s="6" t="str">
        <f t="shared" si="215"/>
        <v>90</v>
      </c>
      <c r="W876" s="6" t="str">
        <f t="shared" si="216"/>
        <v>Chandos Way</v>
      </c>
      <c r="X876" s="6" t="str">
        <f t="shared" si="217"/>
        <v>ay</v>
      </c>
      <c r="Y876" s="6" t="str">
        <f t="shared" si="218"/>
        <v>Chandos Way</v>
      </c>
      <c r="Z876" s="6" t="str">
        <f t="shared" si="219"/>
        <v>Glenrothes</v>
      </c>
      <c r="AA876" s="6" t="str">
        <f t="shared" si="220"/>
        <v>HX</v>
      </c>
      <c r="AB876" s="7" t="str">
        <f t="shared" si="221"/>
        <v>44238</v>
      </c>
      <c r="AC876" s="6" t="str">
        <f t="shared" si="222"/>
        <v>29</v>
      </c>
      <c r="AD876" s="6" t="str">
        <f t="shared" si="223"/>
        <v>A1</v>
      </c>
      <c r="AE876" s="8" t="str">
        <f t="shared" si="224"/>
        <v/>
      </c>
    </row>
    <row r="877" spans="1:31" x14ac:dyDescent="0.25">
      <c r="A877" s="9">
        <v>892</v>
      </c>
      <c r="B877" s="10" t="s">
        <v>2711</v>
      </c>
      <c r="C877" s="10" t="s">
        <v>3001</v>
      </c>
      <c r="D877" s="10" t="s">
        <v>28</v>
      </c>
      <c r="E877" s="10" t="s">
        <v>29</v>
      </c>
      <c r="F877" s="10">
        <v>90</v>
      </c>
      <c r="G877" s="10" t="s">
        <v>3002</v>
      </c>
      <c r="H877" s="10" t="s">
        <v>2502</v>
      </c>
      <c r="I877" s="10" t="s">
        <v>32</v>
      </c>
      <c r="J877" s="11">
        <v>43935</v>
      </c>
      <c r="K877" s="10">
        <v>61</v>
      </c>
      <c r="L877" s="10" t="s">
        <v>52</v>
      </c>
      <c r="M877" s="12"/>
      <c r="O877">
        <f t="shared" si="225"/>
        <v>0</v>
      </c>
      <c r="Q877" s="9" t="str">
        <f t="shared" si="210"/>
        <v>892</v>
      </c>
      <c r="R877" s="10" t="str">
        <f t="shared" si="211"/>
        <v>Ramiro</v>
      </c>
      <c r="S877" s="10" t="str">
        <f t="shared" si="212"/>
        <v>Dickerson</v>
      </c>
      <c r="T877" s="10" t="str">
        <f t="shared" si="213"/>
        <v>Mr</v>
      </c>
      <c r="U877" s="10" t="str">
        <f t="shared" si="214"/>
        <v>M</v>
      </c>
      <c r="V877" s="10" t="str">
        <f t="shared" si="215"/>
        <v>90</v>
      </c>
      <c r="W877" s="10" t="str">
        <f t="shared" si="216"/>
        <v>Chantrey Road</v>
      </c>
      <c r="X877" s="10" t="str">
        <f t="shared" si="217"/>
        <v>ad</v>
      </c>
      <c r="Y877" s="10" t="str">
        <f t="shared" si="218"/>
        <v>Chantrey Road</v>
      </c>
      <c r="Z877" s="10" t="str">
        <f t="shared" si="219"/>
        <v>Sudbury</v>
      </c>
      <c r="AA877" s="10" t="str">
        <f t="shared" si="220"/>
        <v>WC</v>
      </c>
      <c r="AB877" s="11" t="str">
        <f t="shared" si="221"/>
        <v>43935</v>
      </c>
      <c r="AC877" s="10" t="str">
        <f t="shared" si="222"/>
        <v>61</v>
      </c>
      <c r="AD877" s="10" t="str">
        <f t="shared" si="223"/>
        <v>A1</v>
      </c>
      <c r="AE877" s="12" t="str">
        <f t="shared" si="224"/>
        <v/>
      </c>
    </row>
    <row r="878" spans="1:31" x14ac:dyDescent="0.25">
      <c r="A878" s="5">
        <v>893</v>
      </c>
      <c r="B878" s="6" t="s">
        <v>3003</v>
      </c>
      <c r="C878" s="6" t="s">
        <v>3004</v>
      </c>
      <c r="D878" s="6" t="s">
        <v>49</v>
      </c>
      <c r="E878" s="6" t="s">
        <v>16</v>
      </c>
      <c r="F878" s="6">
        <v>90</v>
      </c>
      <c r="G878" s="6" t="s">
        <v>3005</v>
      </c>
      <c r="H878" s="6" t="s">
        <v>273</v>
      </c>
      <c r="I878" s="6" t="s">
        <v>32</v>
      </c>
      <c r="J878" s="7">
        <v>43820</v>
      </c>
      <c r="K878" s="6">
        <v>16</v>
      </c>
      <c r="L878" s="6" t="s">
        <v>157</v>
      </c>
      <c r="M878" s="8"/>
      <c r="O878">
        <f t="shared" si="225"/>
        <v>0</v>
      </c>
      <c r="Q878" s="5" t="str">
        <f t="shared" si="210"/>
        <v>893</v>
      </c>
      <c r="R878" s="6" t="str">
        <f t="shared" si="211"/>
        <v>Kaila</v>
      </c>
      <c r="S878" s="6" t="str">
        <f t="shared" si="212"/>
        <v>Woodruff</v>
      </c>
      <c r="T878" s="6" t="str">
        <f t="shared" si="213"/>
        <v>Miss</v>
      </c>
      <c r="U878" s="6" t="str">
        <f t="shared" si="214"/>
        <v>F</v>
      </c>
      <c r="V878" s="6" t="str">
        <f t="shared" si="215"/>
        <v>90</v>
      </c>
      <c r="W878" s="6" t="str">
        <f t="shared" si="216"/>
        <v>Chapel Alley</v>
      </c>
      <c r="X878" s="6" t="str">
        <f t="shared" si="217"/>
        <v>ey</v>
      </c>
      <c r="Y878" s="6" t="str">
        <f t="shared" si="218"/>
        <v>Chapel Alley</v>
      </c>
      <c r="Z878" s="6" t="str">
        <f t="shared" si="219"/>
        <v>Peterculter</v>
      </c>
      <c r="AA878" s="6" t="str">
        <f t="shared" si="220"/>
        <v>WC</v>
      </c>
      <c r="AB878" s="7" t="str">
        <f t="shared" si="221"/>
        <v>43820</v>
      </c>
      <c r="AC878" s="6" t="str">
        <f t="shared" si="222"/>
        <v>16</v>
      </c>
      <c r="AD878" s="6" t="str">
        <f t="shared" si="223"/>
        <v>C3</v>
      </c>
      <c r="AE878" s="8" t="str">
        <f t="shared" si="224"/>
        <v/>
      </c>
    </row>
    <row r="879" spans="1:31" x14ac:dyDescent="0.25">
      <c r="A879" s="9">
        <v>894</v>
      </c>
      <c r="B879" s="10" t="s">
        <v>2416</v>
      </c>
      <c r="C879" s="10" t="s">
        <v>3006</v>
      </c>
      <c r="D879" s="10" t="s">
        <v>28</v>
      </c>
      <c r="E879" s="10" t="s">
        <v>3007</v>
      </c>
      <c r="F879" s="10">
        <v>30</v>
      </c>
      <c r="G879" s="10" t="s">
        <v>3008</v>
      </c>
      <c r="H879" s="10" t="s">
        <v>1829</v>
      </c>
      <c r="I879" s="10" t="s">
        <v>171</v>
      </c>
      <c r="J879" s="11">
        <v>44487</v>
      </c>
      <c r="K879" s="10">
        <v>53</v>
      </c>
      <c r="L879" s="10" t="s">
        <v>52</v>
      </c>
      <c r="M879" s="12"/>
      <c r="O879">
        <f t="shared" si="225"/>
        <v>0</v>
      </c>
      <c r="Q879" s="9" t="str">
        <f t="shared" si="210"/>
        <v>894</v>
      </c>
      <c r="R879" s="10" t="str">
        <f t="shared" si="211"/>
        <v>Brian</v>
      </c>
      <c r="S879" s="10" t="str">
        <f t="shared" si="212"/>
        <v>Ladd</v>
      </c>
      <c r="T879" s="10" t="str">
        <f t="shared" si="213"/>
        <v>Mr</v>
      </c>
      <c r="U879" s="10" t="str">
        <f t="shared" si="214"/>
        <v>M</v>
      </c>
      <c r="V879" s="10" t="str">
        <f t="shared" si="215"/>
        <v>30</v>
      </c>
      <c r="W879" s="10" t="str">
        <f t="shared" si="216"/>
        <v>Chapel House</v>
      </c>
      <c r="X879" s="10" t="str">
        <f t="shared" si="217"/>
        <v>se</v>
      </c>
      <c r="Y879" s="10" t="str">
        <f t="shared" si="218"/>
        <v>Chapel House</v>
      </c>
      <c r="Z879" s="10" t="str">
        <f t="shared" si="219"/>
        <v>Colne</v>
      </c>
      <c r="AA879" s="10" t="str">
        <f t="shared" si="220"/>
        <v>PR</v>
      </c>
      <c r="AB879" s="11" t="str">
        <f t="shared" si="221"/>
        <v>44487</v>
      </c>
      <c r="AC879" s="10" t="str">
        <f t="shared" si="222"/>
        <v>53</v>
      </c>
      <c r="AD879" s="10" t="str">
        <f t="shared" si="223"/>
        <v>A1</v>
      </c>
      <c r="AE879" s="12" t="str">
        <f t="shared" si="224"/>
        <v/>
      </c>
    </row>
    <row r="880" spans="1:31" x14ac:dyDescent="0.25">
      <c r="A880" s="5">
        <v>895</v>
      </c>
      <c r="B880" s="6" t="s">
        <v>1737</v>
      </c>
      <c r="C880" s="6" t="s">
        <v>3009</v>
      </c>
      <c r="D880" s="6" t="s">
        <v>15</v>
      </c>
      <c r="E880" s="6" t="s">
        <v>16</v>
      </c>
      <c r="F880" s="6">
        <v>60</v>
      </c>
      <c r="G880" s="6" t="s">
        <v>3010</v>
      </c>
      <c r="H880" s="6" t="s">
        <v>1163</v>
      </c>
      <c r="I880" s="6" t="s">
        <v>32</v>
      </c>
      <c r="J880" s="7">
        <v>43574</v>
      </c>
      <c r="K880" s="6">
        <v>38</v>
      </c>
      <c r="L880" s="6" t="s">
        <v>78</v>
      </c>
      <c r="M880" s="8"/>
      <c r="O880">
        <f t="shared" si="225"/>
        <v>0</v>
      </c>
      <c r="Q880" s="5" t="str">
        <f t="shared" si="210"/>
        <v>895</v>
      </c>
      <c r="R880" s="6" t="str">
        <f t="shared" si="211"/>
        <v>Cristie</v>
      </c>
      <c r="S880" s="6" t="str">
        <f t="shared" si="212"/>
        <v>Steiner</v>
      </c>
      <c r="T880" s="6" t="str">
        <f t="shared" si="213"/>
        <v>Mrs</v>
      </c>
      <c r="U880" s="6" t="str">
        <f t="shared" si="214"/>
        <v>F</v>
      </c>
      <c r="V880" s="6" t="str">
        <f t="shared" si="215"/>
        <v>60</v>
      </c>
      <c r="W880" s="6" t="str">
        <f t="shared" si="216"/>
        <v>Chapel Row</v>
      </c>
      <c r="X880" s="6" t="str">
        <f t="shared" si="217"/>
        <v>ow</v>
      </c>
      <c r="Y880" s="6" t="str">
        <f t="shared" si="218"/>
        <v>Chapel Row</v>
      </c>
      <c r="Z880" s="6" t="str">
        <f t="shared" si="219"/>
        <v>Newport</v>
      </c>
      <c r="AA880" s="6" t="str">
        <f t="shared" si="220"/>
        <v>WC</v>
      </c>
      <c r="AB880" s="7" t="str">
        <f t="shared" si="221"/>
        <v>43574</v>
      </c>
      <c r="AC880" s="6" t="str">
        <f t="shared" si="222"/>
        <v>38</v>
      </c>
      <c r="AD880" s="6" t="str">
        <f t="shared" si="223"/>
        <v>C2</v>
      </c>
      <c r="AE880" s="8" t="str">
        <f t="shared" si="224"/>
        <v/>
      </c>
    </row>
    <row r="881" spans="1:31" x14ac:dyDescent="0.25">
      <c r="A881" s="9">
        <v>896</v>
      </c>
      <c r="B881" s="10" t="s">
        <v>3011</v>
      </c>
      <c r="C881" s="10" t="s">
        <v>3012</v>
      </c>
      <c r="D881" s="10" t="s">
        <v>28</v>
      </c>
      <c r="E881" s="10" t="s">
        <v>29</v>
      </c>
      <c r="F881" s="10">
        <v>90</v>
      </c>
      <c r="G881" s="10" t="s">
        <v>3013</v>
      </c>
      <c r="H881" s="10" t="s">
        <v>3014</v>
      </c>
      <c r="I881" s="10" t="s">
        <v>32</v>
      </c>
      <c r="J881" s="11">
        <v>44043</v>
      </c>
      <c r="K881" s="10">
        <v>38</v>
      </c>
      <c r="L881" s="10" t="s">
        <v>33</v>
      </c>
      <c r="M881" s="12"/>
      <c r="O881">
        <f t="shared" si="225"/>
        <v>0</v>
      </c>
      <c r="Q881" s="9" t="str">
        <f t="shared" si="210"/>
        <v>896</v>
      </c>
      <c r="R881" s="10" t="str">
        <f t="shared" si="211"/>
        <v>Jewell</v>
      </c>
      <c r="S881" s="10" t="str">
        <f t="shared" si="212"/>
        <v>Kurtz</v>
      </c>
      <c r="T881" s="10" t="str">
        <f t="shared" si="213"/>
        <v>Mr</v>
      </c>
      <c r="U881" s="10" t="str">
        <f t="shared" si="214"/>
        <v>M</v>
      </c>
      <c r="V881" s="10" t="str">
        <f t="shared" si="215"/>
        <v>90</v>
      </c>
      <c r="W881" s="10" t="str">
        <f t="shared" si="216"/>
        <v>Chapel Walk</v>
      </c>
      <c r="X881" s="10" t="str">
        <f t="shared" si="217"/>
        <v>lk</v>
      </c>
      <c r="Y881" s="10" t="str">
        <f t="shared" si="218"/>
        <v>Chapel Walk</v>
      </c>
      <c r="Z881" s="10" t="str">
        <f t="shared" si="219"/>
        <v>Ulceby</v>
      </c>
      <c r="AA881" s="10" t="str">
        <f t="shared" si="220"/>
        <v>WC</v>
      </c>
      <c r="AB881" s="11" t="str">
        <f t="shared" si="221"/>
        <v>44043</v>
      </c>
      <c r="AC881" s="10" t="str">
        <f t="shared" si="222"/>
        <v>38</v>
      </c>
      <c r="AD881" s="10" t="str">
        <f t="shared" si="223"/>
        <v>A3</v>
      </c>
      <c r="AE881" s="12" t="str">
        <f t="shared" si="224"/>
        <v/>
      </c>
    </row>
    <row r="882" spans="1:31" x14ac:dyDescent="0.25">
      <c r="A882" s="5">
        <v>897</v>
      </c>
      <c r="B882" s="6" t="s">
        <v>3015</v>
      </c>
      <c r="C882" s="6" t="s">
        <v>3016</v>
      </c>
      <c r="D882" s="6" t="s">
        <v>49</v>
      </c>
      <c r="E882" s="6" t="s">
        <v>16</v>
      </c>
      <c r="F882" s="6">
        <v>60</v>
      </c>
      <c r="G882" s="6" t="s">
        <v>3017</v>
      </c>
      <c r="H882" s="6" t="s">
        <v>2437</v>
      </c>
      <c r="I882" s="6" t="s">
        <v>1861</v>
      </c>
      <c r="J882" s="7">
        <v>43668</v>
      </c>
      <c r="K882" s="6">
        <v>22</v>
      </c>
      <c r="L882" s="6" t="s">
        <v>78</v>
      </c>
      <c r="M882" s="8"/>
      <c r="O882">
        <f t="shared" si="225"/>
        <v>0</v>
      </c>
      <c r="Q882" s="5" t="str">
        <f t="shared" si="210"/>
        <v>897</v>
      </c>
      <c r="R882" s="6" t="str">
        <f t="shared" si="211"/>
        <v>Ava</v>
      </c>
      <c r="S882" s="6" t="str">
        <f t="shared" si="212"/>
        <v>Dye</v>
      </c>
      <c r="T882" s="6" t="str">
        <f t="shared" si="213"/>
        <v>Miss</v>
      </c>
      <c r="U882" s="6" t="str">
        <f t="shared" si="214"/>
        <v>F</v>
      </c>
      <c r="V882" s="6" t="str">
        <f t="shared" si="215"/>
        <v>60</v>
      </c>
      <c r="W882" s="6" t="str">
        <f t="shared" si="216"/>
        <v>Chapman Road</v>
      </c>
      <c r="X882" s="6" t="str">
        <f t="shared" si="217"/>
        <v>ad</v>
      </c>
      <c r="Y882" s="6" t="str">
        <f t="shared" si="218"/>
        <v>Chapman Road</v>
      </c>
      <c r="Z882" s="6" t="str">
        <f t="shared" si="219"/>
        <v>Accrington</v>
      </c>
      <c r="AA882" s="6" t="str">
        <f t="shared" si="220"/>
        <v>OX</v>
      </c>
      <c r="AB882" s="7" t="str">
        <f t="shared" si="221"/>
        <v>43668</v>
      </c>
      <c r="AC882" s="6" t="str">
        <f t="shared" si="222"/>
        <v>22</v>
      </c>
      <c r="AD882" s="6" t="str">
        <f t="shared" si="223"/>
        <v>C2</v>
      </c>
      <c r="AE882" s="8" t="str">
        <f t="shared" si="224"/>
        <v/>
      </c>
    </row>
    <row r="883" spans="1:31" x14ac:dyDescent="0.25">
      <c r="A883" s="9">
        <v>898</v>
      </c>
      <c r="B883" s="10" t="s">
        <v>3018</v>
      </c>
      <c r="C883" s="10" t="s">
        <v>3019</v>
      </c>
      <c r="D883" s="10" t="s">
        <v>15</v>
      </c>
      <c r="E883" s="10" t="s">
        <v>16</v>
      </c>
      <c r="F883" s="10">
        <v>30</v>
      </c>
      <c r="G883" s="10" t="s">
        <v>3020</v>
      </c>
      <c r="H883" s="10" t="s">
        <v>1098</v>
      </c>
      <c r="I883" s="10" t="s">
        <v>25</v>
      </c>
      <c r="J883" s="11">
        <v>43634</v>
      </c>
      <c r="K883" s="10">
        <v>55</v>
      </c>
      <c r="L883" s="10" t="s">
        <v>52</v>
      </c>
      <c r="M883" s="12"/>
      <c r="O883">
        <f t="shared" si="225"/>
        <v>0</v>
      </c>
      <c r="Q883" s="9" t="str">
        <f t="shared" si="210"/>
        <v>898</v>
      </c>
      <c r="R883" s="10" t="str">
        <f t="shared" si="211"/>
        <v>Ora</v>
      </c>
      <c r="S883" s="10" t="str">
        <f t="shared" si="212"/>
        <v>Whalen</v>
      </c>
      <c r="T883" s="10" t="str">
        <f t="shared" si="213"/>
        <v>Mrs</v>
      </c>
      <c r="U883" s="10" t="str">
        <f t="shared" si="214"/>
        <v>F</v>
      </c>
      <c r="V883" s="10" t="str">
        <f t="shared" si="215"/>
        <v>30</v>
      </c>
      <c r="W883" s="10" t="str">
        <f t="shared" si="216"/>
        <v>Chapterhouse Court</v>
      </c>
      <c r="X883" s="10" t="str">
        <f t="shared" si="217"/>
        <v>rt</v>
      </c>
      <c r="Y883" s="10" t="str">
        <f t="shared" si="218"/>
        <v>Chapterhouse Court</v>
      </c>
      <c r="Z883" s="10" t="str">
        <f t="shared" si="219"/>
        <v>Heathfield</v>
      </c>
      <c r="AA883" s="10" t="str">
        <f t="shared" si="220"/>
        <v>HG</v>
      </c>
      <c r="AB883" s="11" t="str">
        <f t="shared" si="221"/>
        <v>43634</v>
      </c>
      <c r="AC883" s="10" t="str">
        <f t="shared" si="222"/>
        <v>55</v>
      </c>
      <c r="AD883" s="10" t="str">
        <f t="shared" si="223"/>
        <v>A1</v>
      </c>
      <c r="AE883" s="12" t="str">
        <f t="shared" si="224"/>
        <v/>
      </c>
    </row>
    <row r="884" spans="1:31" x14ac:dyDescent="0.25">
      <c r="A884" s="5">
        <v>899</v>
      </c>
      <c r="B884" s="6" t="s">
        <v>3021</v>
      </c>
      <c r="C884" s="6" t="s">
        <v>1433</v>
      </c>
      <c r="D884" s="6" t="s">
        <v>49</v>
      </c>
      <c r="E884" s="6" t="s">
        <v>16</v>
      </c>
      <c r="F884" s="6">
        <v>30</v>
      </c>
      <c r="G884" s="6" t="s">
        <v>3022</v>
      </c>
      <c r="H884" s="6" t="s">
        <v>3023</v>
      </c>
      <c r="I884" s="6" t="s">
        <v>32</v>
      </c>
      <c r="J884" s="7">
        <v>44286</v>
      </c>
      <c r="K884" s="6">
        <v>63</v>
      </c>
      <c r="L884" s="6" t="s">
        <v>157</v>
      </c>
      <c r="M884" s="8"/>
      <c r="O884">
        <f t="shared" si="225"/>
        <v>0</v>
      </c>
      <c r="Q884" s="5" t="str">
        <f t="shared" si="210"/>
        <v>899</v>
      </c>
      <c r="R884" s="6" t="str">
        <f t="shared" si="211"/>
        <v>Bambi</v>
      </c>
      <c r="S884" s="6" t="str">
        <f t="shared" si="212"/>
        <v>Merrill</v>
      </c>
      <c r="T884" s="6" t="str">
        <f t="shared" si="213"/>
        <v>Miss</v>
      </c>
      <c r="U884" s="6" t="str">
        <f t="shared" si="214"/>
        <v>F</v>
      </c>
      <c r="V884" s="6" t="str">
        <f t="shared" si="215"/>
        <v>30</v>
      </c>
      <c r="W884" s="6" t="str">
        <f t="shared" si="216"/>
        <v>Charldane Road</v>
      </c>
      <c r="X884" s="6" t="str">
        <f t="shared" si="217"/>
        <v>ad</v>
      </c>
      <c r="Y884" s="6" t="str">
        <f t="shared" si="218"/>
        <v>Charldane Road</v>
      </c>
      <c r="Z884" s="6" t="str">
        <f t="shared" si="219"/>
        <v>Torrington</v>
      </c>
      <c r="AA884" s="6" t="str">
        <f t="shared" si="220"/>
        <v>WC</v>
      </c>
      <c r="AB884" s="7" t="str">
        <f t="shared" si="221"/>
        <v>44286</v>
      </c>
      <c r="AC884" s="6" t="str">
        <f t="shared" si="222"/>
        <v>63</v>
      </c>
      <c r="AD884" s="6" t="str">
        <f t="shared" si="223"/>
        <v>C3</v>
      </c>
      <c r="AE884" s="8" t="str">
        <f t="shared" si="224"/>
        <v/>
      </c>
    </row>
    <row r="885" spans="1:31" x14ac:dyDescent="0.25">
      <c r="A885" s="9">
        <v>900</v>
      </c>
      <c r="B885" s="10" t="s">
        <v>3024</v>
      </c>
      <c r="C885" s="10" t="s">
        <v>1740</v>
      </c>
      <c r="D885" s="10" t="s">
        <v>49</v>
      </c>
      <c r="E885" s="10" t="s">
        <v>16</v>
      </c>
      <c r="F885" s="10">
        <v>30</v>
      </c>
      <c r="G885" s="10" t="s">
        <v>3025</v>
      </c>
      <c r="H885" s="10" t="s">
        <v>3026</v>
      </c>
      <c r="I885" s="10" t="s">
        <v>32</v>
      </c>
      <c r="J885" s="11">
        <v>44134</v>
      </c>
      <c r="K885" s="10">
        <v>57</v>
      </c>
      <c r="L885" s="10" t="s">
        <v>68</v>
      </c>
      <c r="M885" s="12"/>
      <c r="O885">
        <f t="shared" si="225"/>
        <v>0</v>
      </c>
      <c r="Q885" s="9" t="str">
        <f t="shared" si="210"/>
        <v>900</v>
      </c>
      <c r="R885" s="10" t="str">
        <f t="shared" si="211"/>
        <v>Lawanna</v>
      </c>
      <c r="S885" s="10" t="str">
        <f t="shared" si="212"/>
        <v>Craig</v>
      </c>
      <c r="T885" s="10" t="str">
        <f t="shared" si="213"/>
        <v>Miss</v>
      </c>
      <c r="U885" s="10" t="str">
        <f t="shared" si="214"/>
        <v>F</v>
      </c>
      <c r="V885" s="10" t="str">
        <f t="shared" si="215"/>
        <v>30</v>
      </c>
      <c r="W885" s="10" t="str">
        <f t="shared" si="216"/>
        <v>Charlecote Grove</v>
      </c>
      <c r="X885" s="10" t="str">
        <f t="shared" si="217"/>
        <v>ve</v>
      </c>
      <c r="Y885" s="10" t="str">
        <f t="shared" si="218"/>
        <v>Charlecote Grove</v>
      </c>
      <c r="Z885" s="10" t="str">
        <f t="shared" si="219"/>
        <v>Tidworth</v>
      </c>
      <c r="AA885" s="10" t="str">
        <f t="shared" si="220"/>
        <v>WC</v>
      </c>
      <c r="AB885" s="11" t="str">
        <f t="shared" si="221"/>
        <v>44134</v>
      </c>
      <c r="AC885" s="10" t="str">
        <f t="shared" si="222"/>
        <v>57</v>
      </c>
      <c r="AD885" s="10" t="str">
        <f t="shared" si="223"/>
        <v>A2</v>
      </c>
      <c r="AE885" s="12" t="str">
        <f t="shared" si="224"/>
        <v/>
      </c>
    </row>
    <row r="886" spans="1:31" x14ac:dyDescent="0.25">
      <c r="A886" s="5">
        <v>901</v>
      </c>
      <c r="B886" s="6" t="s">
        <v>1307</v>
      </c>
      <c r="C886" s="6" t="s">
        <v>3027</v>
      </c>
      <c r="D886" s="6" t="s">
        <v>28</v>
      </c>
      <c r="E886" s="6" t="s">
        <v>29</v>
      </c>
      <c r="F886" s="6">
        <v>90</v>
      </c>
      <c r="G886" s="6" t="s">
        <v>3028</v>
      </c>
      <c r="H886" s="6" t="s">
        <v>2153</v>
      </c>
      <c r="I886" s="6" t="s">
        <v>1816</v>
      </c>
      <c r="J886" s="7">
        <v>44193</v>
      </c>
      <c r="K886" s="6">
        <v>76</v>
      </c>
      <c r="L886" s="6" t="s">
        <v>157</v>
      </c>
      <c r="M886" s="8"/>
      <c r="O886">
        <f t="shared" si="225"/>
        <v>0</v>
      </c>
      <c r="Q886" s="5" t="str">
        <f t="shared" si="210"/>
        <v>901</v>
      </c>
      <c r="R886" s="6" t="str">
        <f t="shared" si="211"/>
        <v>Willy</v>
      </c>
      <c r="S886" s="6" t="str">
        <f t="shared" si="212"/>
        <v>Avila</v>
      </c>
      <c r="T886" s="6" t="str">
        <f t="shared" si="213"/>
        <v>Mr</v>
      </c>
      <c r="U886" s="6" t="str">
        <f t="shared" si="214"/>
        <v>M</v>
      </c>
      <c r="V886" s="6" t="str">
        <f t="shared" si="215"/>
        <v>90</v>
      </c>
      <c r="W886" s="6" t="str">
        <f t="shared" si="216"/>
        <v>Charles Dickens</v>
      </c>
      <c r="X886" s="6" t="str">
        <f t="shared" si="217"/>
        <v>ns</v>
      </c>
      <c r="Y886" s="6" t="str">
        <f t="shared" si="218"/>
        <v>Charles Dickens</v>
      </c>
      <c r="Z886" s="6" t="str">
        <f t="shared" si="219"/>
        <v>Bodorgan</v>
      </c>
      <c r="AA886" s="6" t="str">
        <f t="shared" si="220"/>
        <v>PL</v>
      </c>
      <c r="AB886" s="7" t="str">
        <f t="shared" si="221"/>
        <v>44193</v>
      </c>
      <c r="AC886" s="6" t="str">
        <f t="shared" si="222"/>
        <v>76</v>
      </c>
      <c r="AD886" s="6" t="str">
        <f t="shared" si="223"/>
        <v>C3</v>
      </c>
      <c r="AE886" s="8" t="str">
        <f t="shared" si="224"/>
        <v/>
      </c>
    </row>
    <row r="887" spans="1:31" x14ac:dyDescent="0.25">
      <c r="A887" s="9">
        <v>902</v>
      </c>
      <c r="B887" s="10" t="s">
        <v>3029</v>
      </c>
      <c r="C887" s="10" t="s">
        <v>696</v>
      </c>
      <c r="D887" s="10" t="s">
        <v>15</v>
      </c>
      <c r="E887" s="10" t="s">
        <v>16</v>
      </c>
      <c r="F887" s="10">
        <v>90</v>
      </c>
      <c r="G887" s="10" t="s">
        <v>3030</v>
      </c>
      <c r="H887" s="10" t="s">
        <v>3031</v>
      </c>
      <c r="I887" s="10" t="s">
        <v>122</v>
      </c>
      <c r="J887" s="11">
        <v>43849</v>
      </c>
      <c r="K887" s="10">
        <v>32</v>
      </c>
      <c r="L887" s="10" t="s">
        <v>99</v>
      </c>
      <c r="M887" s="12"/>
      <c r="O887">
        <f t="shared" si="225"/>
        <v>0</v>
      </c>
      <c r="Q887" s="9" t="str">
        <f t="shared" si="210"/>
        <v>902</v>
      </c>
      <c r="R887" s="10" t="str">
        <f t="shared" si="211"/>
        <v>Gwenn</v>
      </c>
      <c r="S887" s="10" t="str">
        <f t="shared" si="212"/>
        <v>Mcmanus</v>
      </c>
      <c r="T887" s="10" t="str">
        <f t="shared" si="213"/>
        <v>Mrs</v>
      </c>
      <c r="U887" s="10" t="str">
        <f t="shared" si="214"/>
        <v>F</v>
      </c>
      <c r="V887" s="10" t="str">
        <f t="shared" si="215"/>
        <v>90</v>
      </c>
      <c r="W887" s="10" t="str">
        <f t="shared" si="216"/>
        <v>Charles Grinling</v>
      </c>
      <c r="X887" s="10" t="str">
        <f t="shared" si="217"/>
        <v>ng</v>
      </c>
      <c r="Y887" s="10" t="str">
        <f t="shared" si="218"/>
        <v>Charles Grinling</v>
      </c>
      <c r="Z887" s="10" t="str">
        <f t="shared" si="219"/>
        <v>Llanbedrgoch</v>
      </c>
      <c r="AA887" s="10" t="str">
        <f t="shared" si="220"/>
        <v>WN</v>
      </c>
      <c r="AB887" s="11" t="str">
        <f t="shared" si="221"/>
        <v>43849</v>
      </c>
      <c r="AC887" s="10" t="str">
        <f t="shared" si="222"/>
        <v>32</v>
      </c>
      <c r="AD887" s="10" t="str">
        <f t="shared" si="223"/>
        <v>E</v>
      </c>
      <c r="AE887" s="12" t="str">
        <f t="shared" si="224"/>
        <v/>
      </c>
    </row>
    <row r="888" spans="1:31" x14ac:dyDescent="0.25">
      <c r="A888" s="5">
        <v>903</v>
      </c>
      <c r="B888" s="6" t="s">
        <v>3032</v>
      </c>
      <c r="C888" s="6" t="s">
        <v>2339</v>
      </c>
      <c r="D888" s="6" t="s">
        <v>15</v>
      </c>
      <c r="E888" s="6" t="s">
        <v>16</v>
      </c>
      <c r="F888" s="6">
        <v>30</v>
      </c>
      <c r="G888" s="6" t="s">
        <v>3033</v>
      </c>
      <c r="H888" s="6" t="s">
        <v>3034</v>
      </c>
      <c r="I888" s="6" t="s">
        <v>1408</v>
      </c>
      <c r="J888" s="7">
        <v>44005</v>
      </c>
      <c r="K888" s="6">
        <v>54</v>
      </c>
      <c r="L888" s="6" t="s">
        <v>78</v>
      </c>
      <c r="M888" s="8"/>
      <c r="O888">
        <f t="shared" si="225"/>
        <v>0</v>
      </c>
      <c r="Q888" s="5" t="str">
        <f t="shared" si="210"/>
        <v>903</v>
      </c>
      <c r="R888" s="6" t="str">
        <f t="shared" si="211"/>
        <v>Kylee</v>
      </c>
      <c r="S888" s="6" t="str">
        <f t="shared" si="212"/>
        <v>Oleary</v>
      </c>
      <c r="T888" s="6" t="str">
        <f t="shared" si="213"/>
        <v>Mrs</v>
      </c>
      <c r="U888" s="6" t="str">
        <f t="shared" si="214"/>
        <v>F</v>
      </c>
      <c r="V888" s="6" t="str">
        <f t="shared" si="215"/>
        <v>30</v>
      </c>
      <c r="W888" s="6" t="str">
        <f t="shared" si="216"/>
        <v>Charles Ii</v>
      </c>
      <c r="X888" s="6" t="str">
        <f t="shared" si="217"/>
        <v>Ii</v>
      </c>
      <c r="Y888" s="6" t="str">
        <f t="shared" si="218"/>
        <v>Charles Ii</v>
      </c>
      <c r="Z888" s="6" t="str">
        <f t="shared" si="219"/>
        <v>Bridport</v>
      </c>
      <c r="AA888" s="6" t="str">
        <f t="shared" si="220"/>
        <v>YO</v>
      </c>
      <c r="AB888" s="7" t="str">
        <f t="shared" si="221"/>
        <v>44005</v>
      </c>
      <c r="AC888" s="6" t="str">
        <f t="shared" si="222"/>
        <v>54</v>
      </c>
      <c r="AD888" s="6" t="str">
        <f t="shared" si="223"/>
        <v>C2</v>
      </c>
      <c r="AE888" s="8" t="str">
        <f t="shared" si="224"/>
        <v/>
      </c>
    </row>
    <row r="889" spans="1:31" x14ac:dyDescent="0.25">
      <c r="A889" s="9">
        <v>904</v>
      </c>
      <c r="B889" s="10" t="s">
        <v>3035</v>
      </c>
      <c r="C889" s="10" t="s">
        <v>3036</v>
      </c>
      <c r="D889" s="10" t="s">
        <v>49</v>
      </c>
      <c r="E889" s="10" t="s">
        <v>16</v>
      </c>
      <c r="F889" s="10">
        <v>90</v>
      </c>
      <c r="G889" s="10" t="s">
        <v>3037</v>
      </c>
      <c r="H889" s="10" t="s">
        <v>246</v>
      </c>
      <c r="I889" s="10" t="s">
        <v>176</v>
      </c>
      <c r="J889" s="11">
        <v>44332</v>
      </c>
      <c r="K889" s="10">
        <v>90</v>
      </c>
      <c r="L889" s="10" t="s">
        <v>44</v>
      </c>
      <c r="M889" s="12"/>
      <c r="O889">
        <f t="shared" si="225"/>
        <v>0</v>
      </c>
      <c r="Q889" s="9" t="str">
        <f t="shared" si="210"/>
        <v>904</v>
      </c>
      <c r="R889" s="10" t="str">
        <f t="shared" si="211"/>
        <v>Gertude</v>
      </c>
      <c r="S889" s="10" t="str">
        <f t="shared" si="212"/>
        <v>Phelps</v>
      </c>
      <c r="T889" s="10" t="str">
        <f t="shared" si="213"/>
        <v>Miss</v>
      </c>
      <c r="U889" s="10" t="str">
        <f t="shared" si="214"/>
        <v>F</v>
      </c>
      <c r="V889" s="10" t="str">
        <f t="shared" si="215"/>
        <v>90</v>
      </c>
      <c r="W889" s="10" t="str">
        <f t="shared" si="216"/>
        <v>Charleswood Terrace</v>
      </c>
      <c r="X889" s="10" t="str">
        <f t="shared" si="217"/>
        <v>ce</v>
      </c>
      <c r="Y889" s="10" t="str">
        <f t="shared" si="218"/>
        <v>Charleswood Terrace</v>
      </c>
      <c r="Z889" s="10" t="str">
        <f t="shared" si="219"/>
        <v>Crianlarich</v>
      </c>
      <c r="AA889" s="10" t="str">
        <f t="shared" si="220"/>
        <v>CW</v>
      </c>
      <c r="AB889" s="11" t="str">
        <f t="shared" si="221"/>
        <v>44332</v>
      </c>
      <c r="AC889" s="10" t="str">
        <f t="shared" si="222"/>
        <v>90</v>
      </c>
      <c r="AD889" s="10" t="str">
        <f t="shared" si="223"/>
        <v>D</v>
      </c>
      <c r="AE889" s="12" t="str">
        <f t="shared" si="224"/>
        <v/>
      </c>
    </row>
    <row r="890" spans="1:31" x14ac:dyDescent="0.25">
      <c r="A890" s="5">
        <v>905</v>
      </c>
      <c r="B890" s="6" t="s">
        <v>3038</v>
      </c>
      <c r="C890" s="6" t="s">
        <v>2625</v>
      </c>
      <c r="D890" s="6" t="s">
        <v>49</v>
      </c>
      <c r="E890" s="6" t="s">
        <v>16</v>
      </c>
      <c r="F890" s="6">
        <v>60</v>
      </c>
      <c r="G890" s="6" t="s">
        <v>3039</v>
      </c>
      <c r="H890" s="6" t="s">
        <v>716</v>
      </c>
      <c r="I890" s="6" t="s">
        <v>682</v>
      </c>
      <c r="J890" s="7">
        <v>44492</v>
      </c>
      <c r="K890" s="6">
        <v>48</v>
      </c>
      <c r="L890" s="6" t="s">
        <v>39</v>
      </c>
      <c r="M890" s="8"/>
      <c r="O890">
        <f t="shared" si="225"/>
        <v>0</v>
      </c>
      <c r="Q890" s="5" t="str">
        <f t="shared" si="210"/>
        <v>905</v>
      </c>
      <c r="R890" s="6" t="str">
        <f t="shared" si="211"/>
        <v>Kasi</v>
      </c>
      <c r="S890" s="6" t="str">
        <f t="shared" si="212"/>
        <v>Steele</v>
      </c>
      <c r="T890" s="6" t="str">
        <f t="shared" si="213"/>
        <v>Miss</v>
      </c>
      <c r="U890" s="6" t="str">
        <f t="shared" si="214"/>
        <v>F</v>
      </c>
      <c r="V890" s="6" t="str">
        <f t="shared" si="215"/>
        <v>60</v>
      </c>
      <c r="W890" s="6" t="str">
        <f t="shared" si="216"/>
        <v>Charlesworth Villas</v>
      </c>
      <c r="X890" s="6" t="str">
        <f t="shared" si="217"/>
        <v>as</v>
      </c>
      <c r="Y890" s="6" t="str">
        <f t="shared" si="218"/>
        <v>Charlesworth Villas</v>
      </c>
      <c r="Z890" s="6" t="str">
        <f t="shared" si="219"/>
        <v>Benfleet</v>
      </c>
      <c r="AA890" s="6" t="str">
        <f t="shared" si="220"/>
        <v>DA</v>
      </c>
      <c r="AB890" s="7" t="str">
        <f t="shared" si="221"/>
        <v>44492</v>
      </c>
      <c r="AC890" s="6" t="str">
        <f t="shared" si="222"/>
        <v>48</v>
      </c>
      <c r="AD890" s="6" t="str">
        <f t="shared" si="223"/>
        <v>C1</v>
      </c>
      <c r="AE890" s="8" t="str">
        <f t="shared" si="224"/>
        <v/>
      </c>
    </row>
    <row r="891" spans="1:31" x14ac:dyDescent="0.25">
      <c r="A891" s="9">
        <v>906</v>
      </c>
      <c r="B891" s="10" t="s">
        <v>3040</v>
      </c>
      <c r="C891" s="10" t="s">
        <v>3041</v>
      </c>
      <c r="D891" s="10" t="s">
        <v>28</v>
      </c>
      <c r="E891" s="10" t="s">
        <v>29</v>
      </c>
      <c r="F891" s="10">
        <v>60</v>
      </c>
      <c r="G891" s="10" t="s">
        <v>3042</v>
      </c>
      <c r="H891" s="10" t="s">
        <v>3043</v>
      </c>
      <c r="I891" s="10" t="s">
        <v>32</v>
      </c>
      <c r="J891" s="11">
        <v>43979</v>
      </c>
      <c r="K891" s="10">
        <v>18</v>
      </c>
      <c r="L891" s="10" t="s">
        <v>52</v>
      </c>
      <c r="M891" s="12"/>
      <c r="O891">
        <f t="shared" si="225"/>
        <v>0</v>
      </c>
      <c r="Q891" s="9" t="str">
        <f t="shared" si="210"/>
        <v>906</v>
      </c>
      <c r="R891" s="10" t="str">
        <f t="shared" si="211"/>
        <v>Joe</v>
      </c>
      <c r="S891" s="10" t="str">
        <f t="shared" si="212"/>
        <v>Johnston</v>
      </c>
      <c r="T891" s="10" t="str">
        <f t="shared" si="213"/>
        <v>Mr</v>
      </c>
      <c r="U891" s="10" t="str">
        <f t="shared" si="214"/>
        <v>M</v>
      </c>
      <c r="V891" s="10" t="str">
        <f t="shared" si="215"/>
        <v>60</v>
      </c>
      <c r="W891" s="10" t="str">
        <f t="shared" si="216"/>
        <v>Charlmont Road</v>
      </c>
      <c r="X891" s="10" t="str">
        <f t="shared" si="217"/>
        <v>ad</v>
      </c>
      <c r="Y891" s="10" t="str">
        <f t="shared" si="218"/>
        <v>Charlmont Road</v>
      </c>
      <c r="Z891" s="10" t="str">
        <f t="shared" si="219"/>
        <v>Waterlooville</v>
      </c>
      <c r="AA891" s="10" t="str">
        <f t="shared" si="220"/>
        <v>WC</v>
      </c>
      <c r="AB891" s="11" t="str">
        <f t="shared" si="221"/>
        <v>43979</v>
      </c>
      <c r="AC891" s="10" t="str">
        <f t="shared" si="222"/>
        <v>18</v>
      </c>
      <c r="AD891" s="10" t="str">
        <f t="shared" si="223"/>
        <v>A1</v>
      </c>
      <c r="AE891" s="12" t="str">
        <f t="shared" si="224"/>
        <v/>
      </c>
    </row>
    <row r="892" spans="1:31" x14ac:dyDescent="0.25">
      <c r="A892" s="5">
        <v>907</v>
      </c>
      <c r="B892" s="6" t="s">
        <v>3044</v>
      </c>
      <c r="C892" s="6" t="s">
        <v>2424</v>
      </c>
      <c r="D892" s="6" t="s">
        <v>49</v>
      </c>
      <c r="E892" s="6" t="s">
        <v>16</v>
      </c>
      <c r="F892" s="6">
        <v>30</v>
      </c>
      <c r="G892" s="6" t="s">
        <v>3045</v>
      </c>
      <c r="H892" s="6" t="s">
        <v>3046</v>
      </c>
      <c r="I892" s="6" t="s">
        <v>185</v>
      </c>
      <c r="J892" s="7">
        <v>43780</v>
      </c>
      <c r="K892" s="6">
        <v>17</v>
      </c>
      <c r="L892" s="6" t="s">
        <v>33</v>
      </c>
      <c r="M892" s="8"/>
      <c r="O892">
        <f t="shared" si="225"/>
        <v>0</v>
      </c>
      <c r="Q892" s="5" t="str">
        <f t="shared" si="210"/>
        <v>907</v>
      </c>
      <c r="R892" s="6" t="str">
        <f t="shared" si="211"/>
        <v>Ilse</v>
      </c>
      <c r="S892" s="6" t="str">
        <f t="shared" si="212"/>
        <v>Medrano</v>
      </c>
      <c r="T892" s="6" t="str">
        <f t="shared" si="213"/>
        <v>Miss</v>
      </c>
      <c r="U892" s="6" t="str">
        <f t="shared" si="214"/>
        <v>F</v>
      </c>
      <c r="V892" s="6" t="str">
        <f t="shared" si="215"/>
        <v>30</v>
      </c>
      <c r="W892" s="6" t="str">
        <f t="shared" si="216"/>
        <v>Charlotte Street</v>
      </c>
      <c r="X892" s="6" t="str">
        <f t="shared" si="217"/>
        <v>et</v>
      </c>
      <c r="Y892" s="6" t="str">
        <f t="shared" si="218"/>
        <v>Charlotte Street</v>
      </c>
      <c r="Z892" s="6" t="str">
        <f t="shared" si="219"/>
        <v>Gaerwen</v>
      </c>
      <c r="AA892" s="6" t="str">
        <f t="shared" si="220"/>
        <v>HX</v>
      </c>
      <c r="AB892" s="7" t="str">
        <f t="shared" si="221"/>
        <v>43780</v>
      </c>
      <c r="AC892" s="6" t="str">
        <f t="shared" si="222"/>
        <v>17</v>
      </c>
      <c r="AD892" s="6" t="str">
        <f t="shared" si="223"/>
        <v>A3</v>
      </c>
      <c r="AE892" s="8" t="str">
        <f t="shared" si="224"/>
        <v/>
      </c>
    </row>
    <row r="893" spans="1:31" x14ac:dyDescent="0.25">
      <c r="A893" s="9">
        <v>908</v>
      </c>
      <c r="B893" s="10" t="s">
        <v>857</v>
      </c>
      <c r="C893" s="10" t="s">
        <v>3047</v>
      </c>
      <c r="D893" s="10" t="s">
        <v>49</v>
      </c>
      <c r="E893" s="10" t="s">
        <v>16</v>
      </c>
      <c r="F893" s="10">
        <v>30</v>
      </c>
      <c r="G893" s="10" t="s">
        <v>3048</v>
      </c>
      <c r="H893" s="10" t="s">
        <v>3049</v>
      </c>
      <c r="I893" s="10" t="s">
        <v>185</v>
      </c>
      <c r="J893" s="11">
        <v>44388</v>
      </c>
      <c r="K893" s="10">
        <v>80</v>
      </c>
      <c r="L893" s="10" t="s">
        <v>62</v>
      </c>
      <c r="M893" s="12"/>
      <c r="O893">
        <f t="shared" si="225"/>
        <v>0</v>
      </c>
      <c r="Q893" s="9" t="str">
        <f t="shared" si="210"/>
        <v>908</v>
      </c>
      <c r="R893" s="10" t="str">
        <f t="shared" si="211"/>
        <v>Kimberli</v>
      </c>
      <c r="S893" s="10" t="str">
        <f t="shared" si="212"/>
        <v>Youngblood</v>
      </c>
      <c r="T893" s="10" t="str">
        <f t="shared" si="213"/>
        <v>Miss</v>
      </c>
      <c r="U893" s="10" t="str">
        <f t="shared" si="214"/>
        <v>F</v>
      </c>
      <c r="V893" s="10" t="str">
        <f t="shared" si="215"/>
        <v>30</v>
      </c>
      <c r="W893" s="10" t="str">
        <f t="shared" si="216"/>
        <v>Charlwood Street</v>
      </c>
      <c r="X893" s="10" t="str">
        <f t="shared" si="217"/>
        <v>et</v>
      </c>
      <c r="Y893" s="10" t="str">
        <f t="shared" si="218"/>
        <v>Charlwood Street</v>
      </c>
      <c r="Z893" s="10" t="str">
        <f t="shared" si="219"/>
        <v>Eyemouth</v>
      </c>
      <c r="AA893" s="10" t="str">
        <f t="shared" si="220"/>
        <v>HX</v>
      </c>
      <c r="AB893" s="11" t="str">
        <f t="shared" si="221"/>
        <v>44388</v>
      </c>
      <c r="AC893" s="10" t="str">
        <f t="shared" si="222"/>
        <v>80</v>
      </c>
      <c r="AD893" s="10" t="str">
        <f t="shared" si="223"/>
        <v>C4</v>
      </c>
      <c r="AE893" s="12" t="str">
        <f t="shared" si="224"/>
        <v/>
      </c>
    </row>
    <row r="894" spans="1:31" x14ac:dyDescent="0.25">
      <c r="A894" s="9">
        <v>910</v>
      </c>
      <c r="B894" s="10" t="s">
        <v>1848</v>
      </c>
      <c r="C894" s="10" t="s">
        <v>3050</v>
      </c>
      <c r="D894" s="10" t="s">
        <v>49</v>
      </c>
      <c r="E894" s="10" t="s">
        <v>16</v>
      </c>
      <c r="F894" s="10">
        <v>30</v>
      </c>
      <c r="G894" s="10" t="s">
        <v>3051</v>
      </c>
      <c r="H894" s="10" t="s">
        <v>6</v>
      </c>
      <c r="I894" s="10" t="s">
        <v>32</v>
      </c>
      <c r="J894" s="11">
        <v>44077</v>
      </c>
      <c r="K894" s="10">
        <v>87</v>
      </c>
      <c r="L894" s="10" t="s">
        <v>78</v>
      </c>
      <c r="M894" s="12"/>
      <c r="O894">
        <f t="shared" si="225"/>
        <v>0</v>
      </c>
      <c r="Q894" s="9" t="str">
        <f t="shared" si="210"/>
        <v>910</v>
      </c>
      <c r="R894" s="10" t="str">
        <f t="shared" si="211"/>
        <v>Dakota</v>
      </c>
      <c r="S894" s="10" t="str">
        <f t="shared" si="212"/>
        <v>Nielsen</v>
      </c>
      <c r="T894" s="10" t="str">
        <f t="shared" si="213"/>
        <v>Miss</v>
      </c>
      <c r="U894" s="10" t="str">
        <f t="shared" si="214"/>
        <v>F</v>
      </c>
      <c r="V894" s="10" t="str">
        <f t="shared" si="215"/>
        <v>30</v>
      </c>
      <c r="W894" s="10" t="str">
        <f t="shared" si="216"/>
        <v>Charminster Road</v>
      </c>
      <c r="X894" s="10" t="str">
        <f t="shared" si="217"/>
        <v>ad</v>
      </c>
      <c r="Y894" s="10" t="str">
        <f t="shared" si="218"/>
        <v>Charminster Road</v>
      </c>
      <c r="Z894" s="10" t="str">
        <f t="shared" si="219"/>
        <v>Street</v>
      </c>
      <c r="AA894" s="10" t="str">
        <f t="shared" si="220"/>
        <v>WC</v>
      </c>
      <c r="AB894" s="11" t="str">
        <f t="shared" si="221"/>
        <v>44077</v>
      </c>
      <c r="AC894" s="10" t="str">
        <f t="shared" si="222"/>
        <v>87</v>
      </c>
      <c r="AD894" s="10" t="str">
        <f t="shared" si="223"/>
        <v>C2</v>
      </c>
      <c r="AE894" s="12" t="str">
        <f t="shared" si="224"/>
        <v/>
      </c>
    </row>
    <row r="895" spans="1:31" x14ac:dyDescent="0.25">
      <c r="A895" s="5">
        <v>911</v>
      </c>
      <c r="B895" s="6" t="s">
        <v>3052</v>
      </c>
      <c r="C895" s="6" t="s">
        <v>1409</v>
      </c>
      <c r="D895" s="6" t="s">
        <v>28</v>
      </c>
      <c r="E895" s="6" t="s">
        <v>29</v>
      </c>
      <c r="F895" s="6">
        <v>30</v>
      </c>
      <c r="G895" s="6" t="s">
        <v>3053</v>
      </c>
      <c r="H895" s="6" t="s">
        <v>3054</v>
      </c>
      <c r="I895" s="6" t="s">
        <v>32</v>
      </c>
      <c r="J895" s="7">
        <v>43756</v>
      </c>
      <c r="K895" s="6">
        <v>20</v>
      </c>
      <c r="L895" s="6" t="s">
        <v>20</v>
      </c>
      <c r="M895" s="8"/>
      <c r="O895">
        <f t="shared" si="225"/>
        <v>0</v>
      </c>
      <c r="Q895" s="5" t="str">
        <f t="shared" si="210"/>
        <v>911</v>
      </c>
      <c r="R895" s="6" t="str">
        <f t="shared" si="211"/>
        <v>Branden</v>
      </c>
      <c r="S895" s="6" t="str">
        <f t="shared" si="212"/>
        <v>Abel</v>
      </c>
      <c r="T895" s="6" t="str">
        <f t="shared" si="213"/>
        <v>Mr</v>
      </c>
      <c r="U895" s="6" t="str">
        <f t="shared" si="214"/>
        <v>M</v>
      </c>
      <c r="V895" s="6" t="str">
        <f t="shared" si="215"/>
        <v>30</v>
      </c>
      <c r="W895" s="6" t="str">
        <f t="shared" si="216"/>
        <v>Charnwood Drive</v>
      </c>
      <c r="X895" s="6" t="str">
        <f t="shared" si="217"/>
        <v>ve</v>
      </c>
      <c r="Y895" s="6" t="str">
        <f t="shared" si="218"/>
        <v>Charnwood Drive</v>
      </c>
      <c r="Z895" s="6" t="str">
        <f t="shared" si="219"/>
        <v>Newtownards</v>
      </c>
      <c r="AA895" s="6" t="str">
        <f t="shared" si="220"/>
        <v>WC</v>
      </c>
      <c r="AB895" s="7" t="str">
        <f t="shared" si="221"/>
        <v>43756</v>
      </c>
      <c r="AC895" s="6" t="str">
        <f t="shared" si="222"/>
        <v>20</v>
      </c>
      <c r="AD895" s="6" t="str">
        <f t="shared" si="223"/>
        <v>B</v>
      </c>
      <c r="AE895" s="8" t="str">
        <f t="shared" si="224"/>
        <v/>
      </c>
    </row>
    <row r="896" spans="1:31" x14ac:dyDescent="0.25">
      <c r="A896" s="9">
        <v>912</v>
      </c>
      <c r="B896" s="10" t="s">
        <v>3055</v>
      </c>
      <c r="C896" s="10" t="s">
        <v>3056</v>
      </c>
      <c r="D896" s="10" t="s">
        <v>28</v>
      </c>
      <c r="E896" s="10" t="s">
        <v>29</v>
      </c>
      <c r="F896" s="10">
        <v>30</v>
      </c>
      <c r="G896" s="10" t="s">
        <v>3057</v>
      </c>
      <c r="H896" s="10" t="s">
        <v>1216</v>
      </c>
      <c r="I896" s="10" t="s">
        <v>122</v>
      </c>
      <c r="J896" s="11">
        <v>44307</v>
      </c>
      <c r="K896" s="10">
        <v>98</v>
      </c>
      <c r="L896" s="10" t="s">
        <v>62</v>
      </c>
      <c r="M896" s="12"/>
      <c r="O896">
        <f t="shared" si="225"/>
        <v>0</v>
      </c>
      <c r="Q896" s="9" t="str">
        <f t="shared" si="210"/>
        <v>912</v>
      </c>
      <c r="R896" s="10" t="str">
        <f t="shared" si="211"/>
        <v>Wayne</v>
      </c>
      <c r="S896" s="10" t="str">
        <f t="shared" si="212"/>
        <v>Malone</v>
      </c>
      <c r="T896" s="10" t="str">
        <f t="shared" si="213"/>
        <v>Mr</v>
      </c>
      <c r="U896" s="10" t="str">
        <f t="shared" si="214"/>
        <v>M</v>
      </c>
      <c r="V896" s="10" t="str">
        <f t="shared" si="215"/>
        <v>30</v>
      </c>
      <c r="W896" s="10" t="str">
        <f t="shared" si="216"/>
        <v>Chatsworth Avenue</v>
      </c>
      <c r="X896" s="10" t="str">
        <f t="shared" si="217"/>
        <v>ue</v>
      </c>
      <c r="Y896" s="10" t="str">
        <f t="shared" si="218"/>
        <v>Chatsworth Avenue</v>
      </c>
      <c r="Z896" s="10" t="str">
        <f t="shared" si="219"/>
        <v>Llanwrtyd Wells</v>
      </c>
      <c r="AA896" s="10" t="str">
        <f t="shared" si="220"/>
        <v>WN</v>
      </c>
      <c r="AB896" s="11" t="str">
        <f t="shared" si="221"/>
        <v>44307</v>
      </c>
      <c r="AC896" s="10" t="str">
        <f t="shared" si="222"/>
        <v>98</v>
      </c>
      <c r="AD896" s="10" t="str">
        <f t="shared" si="223"/>
        <v>C4</v>
      </c>
      <c r="AE896" s="12" t="str">
        <f t="shared" si="224"/>
        <v/>
      </c>
    </row>
    <row r="897" spans="1:31" x14ac:dyDescent="0.25">
      <c r="A897" s="5">
        <v>913</v>
      </c>
      <c r="B897" s="6" t="s">
        <v>3058</v>
      </c>
      <c r="C897" s="6" t="s">
        <v>3009</v>
      </c>
      <c r="D897" s="6" t="s">
        <v>41</v>
      </c>
      <c r="E897" s="6" t="s">
        <v>16</v>
      </c>
      <c r="F897" s="6">
        <v>60</v>
      </c>
      <c r="G897" s="6" t="s">
        <v>3059</v>
      </c>
      <c r="H897" s="6" t="s">
        <v>3060</v>
      </c>
      <c r="I897" s="6" t="s">
        <v>571</v>
      </c>
      <c r="J897" s="7">
        <v>43600</v>
      </c>
      <c r="K897" s="6">
        <v>82</v>
      </c>
      <c r="L897" s="6" t="s">
        <v>52</v>
      </c>
      <c r="M897" s="8"/>
      <c r="O897">
        <f t="shared" si="225"/>
        <v>0</v>
      </c>
      <c r="Q897" s="5" t="str">
        <f t="shared" si="210"/>
        <v>913</v>
      </c>
      <c r="R897" s="6" t="str">
        <f t="shared" si="211"/>
        <v>Lilian</v>
      </c>
      <c r="S897" s="6" t="str">
        <f t="shared" si="212"/>
        <v>Steiner</v>
      </c>
      <c r="T897" s="6" t="str">
        <f t="shared" si="213"/>
        <v>Ms</v>
      </c>
      <c r="U897" s="6" t="str">
        <f t="shared" si="214"/>
        <v>F</v>
      </c>
      <c r="V897" s="6" t="str">
        <f t="shared" si="215"/>
        <v>60</v>
      </c>
      <c r="W897" s="6" t="str">
        <f t="shared" si="216"/>
        <v>Chelmsford Road</v>
      </c>
      <c r="X897" s="6" t="str">
        <f t="shared" si="217"/>
        <v>ad</v>
      </c>
      <c r="Y897" s="6" t="str">
        <f t="shared" si="218"/>
        <v>Chelmsford Road</v>
      </c>
      <c r="Z897" s="6" t="str">
        <f t="shared" si="219"/>
        <v>Aberystwyth</v>
      </c>
      <c r="AA897" s="6" t="str">
        <f t="shared" si="220"/>
        <v>NP</v>
      </c>
      <c r="AB897" s="7" t="str">
        <f t="shared" si="221"/>
        <v>43600</v>
      </c>
      <c r="AC897" s="6" t="str">
        <f t="shared" si="222"/>
        <v>82</v>
      </c>
      <c r="AD897" s="6" t="str">
        <f t="shared" si="223"/>
        <v>A1</v>
      </c>
      <c r="AE897" s="8" t="str">
        <f t="shared" si="224"/>
        <v/>
      </c>
    </row>
    <row r="898" spans="1:31" x14ac:dyDescent="0.25">
      <c r="A898" s="9">
        <v>914</v>
      </c>
      <c r="B898" s="10" t="s">
        <v>1164</v>
      </c>
      <c r="C898" s="10" t="s">
        <v>3061</v>
      </c>
      <c r="D898" s="10" t="s">
        <v>28</v>
      </c>
      <c r="E898" s="10" t="s">
        <v>29</v>
      </c>
      <c r="F898" s="10">
        <v>60</v>
      </c>
      <c r="G898" s="10" t="s">
        <v>3062</v>
      </c>
      <c r="H898" s="10" t="s">
        <v>1006</v>
      </c>
      <c r="I898" s="10" t="s">
        <v>32</v>
      </c>
      <c r="J898" s="11">
        <v>43531</v>
      </c>
      <c r="K898" s="10">
        <v>64</v>
      </c>
      <c r="L898" s="10" t="s">
        <v>99</v>
      </c>
      <c r="M898" s="12"/>
      <c r="O898">
        <f t="shared" si="225"/>
        <v>0</v>
      </c>
      <c r="Q898" s="9" t="str">
        <f t="shared" si="210"/>
        <v>914</v>
      </c>
      <c r="R898" s="10" t="str">
        <f t="shared" si="211"/>
        <v>Brice</v>
      </c>
      <c r="S898" s="10" t="str">
        <f t="shared" si="212"/>
        <v>Webb</v>
      </c>
      <c r="T898" s="10" t="str">
        <f t="shared" si="213"/>
        <v>Mr</v>
      </c>
      <c r="U898" s="10" t="str">
        <f t="shared" si="214"/>
        <v>M</v>
      </c>
      <c r="V898" s="10" t="str">
        <f t="shared" si="215"/>
        <v>60</v>
      </c>
      <c r="W898" s="10" t="str">
        <f t="shared" si="216"/>
        <v>Chelsea Cloisters</v>
      </c>
      <c r="X898" s="10" t="str">
        <f t="shared" si="217"/>
        <v>rs</v>
      </c>
      <c r="Y898" s="10" t="str">
        <f t="shared" si="218"/>
        <v>Chelsea Cloisters</v>
      </c>
      <c r="Z898" s="10" t="str">
        <f t="shared" si="219"/>
        <v>Thetford</v>
      </c>
      <c r="AA898" s="10" t="str">
        <f t="shared" si="220"/>
        <v>WC</v>
      </c>
      <c r="AB898" s="11" t="str">
        <f t="shared" si="221"/>
        <v>43531</v>
      </c>
      <c r="AC898" s="10" t="str">
        <f t="shared" si="222"/>
        <v>64</v>
      </c>
      <c r="AD898" s="10" t="str">
        <f t="shared" si="223"/>
        <v>E</v>
      </c>
      <c r="AE898" s="12" t="str">
        <f t="shared" si="224"/>
        <v/>
      </c>
    </row>
    <row r="899" spans="1:31" x14ac:dyDescent="0.25">
      <c r="A899" s="5">
        <v>915</v>
      </c>
      <c r="B899" s="6" t="s">
        <v>3063</v>
      </c>
      <c r="C899" s="6" t="s">
        <v>3064</v>
      </c>
      <c r="D899" s="6" t="s">
        <v>28</v>
      </c>
      <c r="E899" s="6" t="s">
        <v>29</v>
      </c>
      <c r="F899" s="6">
        <v>90</v>
      </c>
      <c r="G899" s="6" t="s">
        <v>3065</v>
      </c>
      <c r="H899" s="6" t="s">
        <v>107</v>
      </c>
      <c r="I899" s="6" t="s">
        <v>108</v>
      </c>
      <c r="J899" s="7">
        <v>43697</v>
      </c>
      <c r="K899" s="6">
        <v>23</v>
      </c>
      <c r="L899" s="6" t="s">
        <v>68</v>
      </c>
      <c r="M899" s="8"/>
      <c r="O899">
        <f t="shared" si="225"/>
        <v>0</v>
      </c>
      <c r="Q899" s="5" t="str">
        <f t="shared" si="210"/>
        <v>915</v>
      </c>
      <c r="R899" s="6" t="str">
        <f t="shared" si="211"/>
        <v>Tod</v>
      </c>
      <c r="S899" s="6" t="str">
        <f t="shared" si="212"/>
        <v>Farris</v>
      </c>
      <c r="T899" s="6" t="str">
        <f t="shared" si="213"/>
        <v>Mr</v>
      </c>
      <c r="U899" s="6" t="str">
        <f t="shared" si="214"/>
        <v>M</v>
      </c>
      <c r="V899" s="6" t="str">
        <f t="shared" si="215"/>
        <v>90</v>
      </c>
      <c r="W899" s="6" t="str">
        <f t="shared" si="216"/>
        <v>Chelsea Harbour</v>
      </c>
      <c r="X899" s="6" t="str">
        <f t="shared" si="217"/>
        <v>ur</v>
      </c>
      <c r="Y899" s="6" t="str">
        <f t="shared" si="218"/>
        <v>Chelsea Harbour</v>
      </c>
      <c r="Z899" s="6" t="str">
        <f t="shared" si="219"/>
        <v>Caterham</v>
      </c>
      <c r="AA899" s="6" t="str">
        <f t="shared" si="220"/>
        <v>CB</v>
      </c>
      <c r="AB899" s="7" t="str">
        <f t="shared" si="221"/>
        <v>43697</v>
      </c>
      <c r="AC899" s="6" t="str">
        <f t="shared" si="222"/>
        <v>23</v>
      </c>
      <c r="AD899" s="6" t="str">
        <f t="shared" si="223"/>
        <v>A2</v>
      </c>
      <c r="AE899" s="8" t="str">
        <f t="shared" si="224"/>
        <v/>
      </c>
    </row>
    <row r="900" spans="1:31" x14ac:dyDescent="0.25">
      <c r="A900" s="9">
        <v>916</v>
      </c>
      <c r="B900" s="10" t="s">
        <v>3066</v>
      </c>
      <c r="C900" s="10" t="s">
        <v>3067</v>
      </c>
      <c r="D900" s="10" t="s">
        <v>49</v>
      </c>
      <c r="E900" s="10" t="s">
        <v>16</v>
      </c>
      <c r="F900" s="10">
        <v>90</v>
      </c>
      <c r="G900" s="10" t="s">
        <v>3068</v>
      </c>
      <c r="H900" s="10" t="s">
        <v>514</v>
      </c>
      <c r="I900" s="10" t="s">
        <v>32</v>
      </c>
      <c r="J900" s="11">
        <v>43747</v>
      </c>
      <c r="K900" s="10">
        <v>69</v>
      </c>
      <c r="L900" s="10" t="s">
        <v>99</v>
      </c>
      <c r="M900" s="12"/>
      <c r="O900">
        <f t="shared" si="225"/>
        <v>0</v>
      </c>
      <c r="Q900" s="9" t="str">
        <f t="shared" si="210"/>
        <v>916</v>
      </c>
      <c r="R900" s="10" t="str">
        <f t="shared" si="211"/>
        <v>Concha</v>
      </c>
      <c r="S900" s="10" t="str">
        <f t="shared" si="212"/>
        <v>Sorensen</v>
      </c>
      <c r="T900" s="10" t="str">
        <f t="shared" si="213"/>
        <v>Miss</v>
      </c>
      <c r="U900" s="10" t="str">
        <f t="shared" si="214"/>
        <v>F</v>
      </c>
      <c r="V900" s="10" t="str">
        <f t="shared" si="215"/>
        <v>90</v>
      </c>
      <c r="W900" s="10" t="str">
        <f t="shared" si="216"/>
        <v>Chelsfield Green</v>
      </c>
      <c r="X900" s="10" t="str">
        <f t="shared" si="217"/>
        <v>en</v>
      </c>
      <c r="Y900" s="10" t="str">
        <f t="shared" si="218"/>
        <v>Chelsfield Green</v>
      </c>
      <c r="Z900" s="10" t="str">
        <f t="shared" si="219"/>
        <v>Tadcaster</v>
      </c>
      <c r="AA900" s="10" t="str">
        <f t="shared" si="220"/>
        <v>WC</v>
      </c>
      <c r="AB900" s="11" t="str">
        <f t="shared" si="221"/>
        <v>43747</v>
      </c>
      <c r="AC900" s="10" t="str">
        <f t="shared" si="222"/>
        <v>69</v>
      </c>
      <c r="AD900" s="10" t="str">
        <f t="shared" si="223"/>
        <v>E</v>
      </c>
      <c r="AE900" s="12" t="str">
        <f t="shared" si="224"/>
        <v/>
      </c>
    </row>
    <row r="901" spans="1:31" x14ac:dyDescent="0.25">
      <c r="A901" s="5">
        <v>917</v>
      </c>
      <c r="B901" s="6" t="s">
        <v>3069</v>
      </c>
      <c r="C901" s="6" t="s">
        <v>779</v>
      </c>
      <c r="D901" s="6" t="s">
        <v>15</v>
      </c>
      <c r="E901" s="6" t="s">
        <v>16</v>
      </c>
      <c r="F901" s="6">
        <v>60</v>
      </c>
      <c r="G901" s="6" t="s">
        <v>3070</v>
      </c>
      <c r="H901" s="6" t="s">
        <v>347</v>
      </c>
      <c r="I901" s="6" t="s">
        <v>25</v>
      </c>
      <c r="J901" s="7">
        <v>44386</v>
      </c>
      <c r="K901" s="6">
        <v>79</v>
      </c>
      <c r="L901" s="6" t="s">
        <v>44</v>
      </c>
      <c r="M901" s="8"/>
      <c r="O901">
        <f t="shared" si="225"/>
        <v>0</v>
      </c>
      <c r="Q901" s="5" t="str">
        <f t="shared" si="210"/>
        <v>917</v>
      </c>
      <c r="R901" s="6" t="str">
        <f t="shared" si="211"/>
        <v>Michel</v>
      </c>
      <c r="S901" s="6" t="str">
        <f t="shared" si="212"/>
        <v>Macias</v>
      </c>
      <c r="T901" s="6" t="str">
        <f t="shared" si="213"/>
        <v>Mrs</v>
      </c>
      <c r="U901" s="6" t="str">
        <f t="shared" si="214"/>
        <v>F</v>
      </c>
      <c r="V901" s="6" t="str">
        <f t="shared" si="215"/>
        <v>60</v>
      </c>
      <c r="W901" s="6" t="str">
        <f t="shared" si="216"/>
        <v>Cheltenham Road</v>
      </c>
      <c r="X901" s="6" t="str">
        <f t="shared" si="217"/>
        <v>ad</v>
      </c>
      <c r="Y901" s="6" t="str">
        <f t="shared" si="218"/>
        <v>Cheltenham Road</v>
      </c>
      <c r="Z901" s="6" t="str">
        <f t="shared" si="219"/>
        <v>Haywards Heath</v>
      </c>
      <c r="AA901" s="6" t="str">
        <f t="shared" si="220"/>
        <v>HG</v>
      </c>
      <c r="AB901" s="7" t="str">
        <f t="shared" si="221"/>
        <v>44386</v>
      </c>
      <c r="AC901" s="6" t="str">
        <f t="shared" si="222"/>
        <v>79</v>
      </c>
      <c r="AD901" s="6" t="str">
        <f t="shared" si="223"/>
        <v>D</v>
      </c>
      <c r="AE901" s="8" t="str">
        <f t="shared" si="224"/>
        <v/>
      </c>
    </row>
    <row r="902" spans="1:31" x14ac:dyDescent="0.25">
      <c r="A902" s="9">
        <v>918</v>
      </c>
      <c r="B902" s="10" t="s">
        <v>3071</v>
      </c>
      <c r="C902" s="10" t="s">
        <v>297</v>
      </c>
      <c r="D902" s="10" t="s">
        <v>15</v>
      </c>
      <c r="E902" s="10" t="s">
        <v>16</v>
      </c>
      <c r="F902" s="10">
        <v>30</v>
      </c>
      <c r="G902" s="10" t="s">
        <v>3072</v>
      </c>
      <c r="H902" s="10" t="s">
        <v>648</v>
      </c>
      <c r="I902" s="10" t="s">
        <v>32</v>
      </c>
      <c r="J902" s="11">
        <v>44442</v>
      </c>
      <c r="K902" s="10">
        <v>49</v>
      </c>
      <c r="L902" s="10" t="s">
        <v>33</v>
      </c>
      <c r="M902" s="12"/>
      <c r="O902">
        <f t="shared" si="225"/>
        <v>0</v>
      </c>
      <c r="Q902" s="9" t="str">
        <f t="shared" ref="Q902:Q965" si="226">TRIM(A902)</f>
        <v>918</v>
      </c>
      <c r="R902" s="10" t="str">
        <f t="shared" ref="R902:R965" si="227">TRIM(B902)</f>
        <v>Rebbeca</v>
      </c>
      <c r="S902" s="10" t="str">
        <f t="shared" ref="S902:S965" si="228">TRIM(C902)</f>
        <v>Gates</v>
      </c>
      <c r="T902" s="10" t="str">
        <f t="shared" ref="T902:T965" si="229">TRIM(D902)</f>
        <v>Mrs</v>
      </c>
      <c r="U902" s="10" t="str">
        <f t="shared" ref="U902:U965" si="230">IF(ISNUMBER(SEARCH("f",TRIM(E902))),"F","M")</f>
        <v>F</v>
      </c>
      <c r="V902" s="10" t="str">
        <f t="shared" ref="V902:V965" si="231">TRIM(F902)</f>
        <v>30</v>
      </c>
      <c r="W902" s="10" t="str">
        <f t="shared" ref="W902:W965" si="232">SUBSTITUTE(SUBSTITUTE(SUBSTITUTE(PROPER(TRIM(G902)),"(?)","")," (No",""),"'S","'s")</f>
        <v>Cheney Street</v>
      </c>
      <c r="X902" s="10" t="str">
        <f t="shared" ref="X902:X965" si="233">RIGHT(W902,2)</f>
        <v>et</v>
      </c>
      <c r="Y902" s="10" t="str">
        <f t="shared" ref="Y902:Y965" si="234">IF(OR(X902="St",X902="Av",X902="Pl"),SUBSTITUTE(SUBSTITUTE(SUBSTITUTE(SUBSTITUTE(SUBSTITUTE(SUBSTITUTE(SUBSTITUTE(W902,"Rd","Road"),"St","Street"),"Cls", "Close"),"Plc","Place"),"Bldgs","Buildings"),"Av","Avenue"),"Pl","Place"),SUBSTITUTE(SUBSTITUTE(SUBSTITUTE(SUBSTITUTE(SUBSTITUTE(W902,"Rd","Road"),"Cls", "Close"),"Plc","Place"),"Bldgs","Buildings"),"Crt","Court"))</f>
        <v>Cheney Street</v>
      </c>
      <c r="Z902" s="10" t="str">
        <f t="shared" ref="Z902:Z965" si="235">TRIM(H902)</f>
        <v>Winkleigh</v>
      </c>
      <c r="AA902" s="10" t="str">
        <f t="shared" ref="AA902:AA965" si="236">TRIM(I902)</f>
        <v>WC</v>
      </c>
      <c r="AB902" s="11" t="str">
        <f t="shared" ref="AB902:AB965" si="237">TRIM(J902)</f>
        <v>44442</v>
      </c>
      <c r="AC902" s="10" t="str">
        <f t="shared" ref="AC902:AC965" si="238">TRIM(K902)</f>
        <v>49</v>
      </c>
      <c r="AD902" s="10" t="str">
        <f t="shared" ref="AD902:AD965" si="239">TRIM(L902)</f>
        <v>A3</v>
      </c>
      <c r="AE902" s="12" t="str">
        <f t="shared" ref="AE902:AE965" si="240">TRIM(M902)</f>
        <v/>
      </c>
    </row>
    <row r="903" spans="1:31" x14ac:dyDescent="0.25">
      <c r="A903" s="5">
        <v>919</v>
      </c>
      <c r="B903" s="6" t="s">
        <v>3073</v>
      </c>
      <c r="C903" s="6" t="s">
        <v>3074</v>
      </c>
      <c r="D903" s="6" t="s">
        <v>28</v>
      </c>
      <c r="E903" s="6" t="s">
        <v>3075</v>
      </c>
      <c r="F903" s="6">
        <v>60</v>
      </c>
      <c r="G903" s="6" t="s">
        <v>3076</v>
      </c>
      <c r="H903" s="6" t="s">
        <v>1201</v>
      </c>
      <c r="I903" s="6" t="s">
        <v>291</v>
      </c>
      <c r="J903" s="7">
        <v>44154</v>
      </c>
      <c r="K903" s="6">
        <v>21</v>
      </c>
      <c r="L903" s="6" t="s">
        <v>52</v>
      </c>
      <c r="M903" s="8"/>
      <c r="O903">
        <f t="shared" si="225"/>
        <v>0</v>
      </c>
      <c r="Q903" s="5" t="str">
        <f t="shared" si="226"/>
        <v>919</v>
      </c>
      <c r="R903" s="6" t="str">
        <f t="shared" si="227"/>
        <v>Nigel</v>
      </c>
      <c r="S903" s="6" t="str">
        <f t="shared" si="228"/>
        <v>Landers</v>
      </c>
      <c r="T903" s="6" t="str">
        <f t="shared" si="229"/>
        <v>Mr</v>
      </c>
      <c r="U903" s="6" t="str">
        <f t="shared" si="230"/>
        <v>M</v>
      </c>
      <c r="V903" s="6" t="str">
        <f t="shared" si="231"/>
        <v>60</v>
      </c>
      <c r="W903" s="6" t="str">
        <f t="shared" si="232"/>
        <v>Chenies Mews</v>
      </c>
      <c r="X903" s="6" t="str">
        <f t="shared" si="233"/>
        <v>ws</v>
      </c>
      <c r="Y903" s="6" t="str">
        <f t="shared" si="234"/>
        <v>Chenies Mews</v>
      </c>
      <c r="Z903" s="6" t="str">
        <f t="shared" si="235"/>
        <v>Lancashire</v>
      </c>
      <c r="AA903" s="6" t="str">
        <f t="shared" si="236"/>
        <v>HS</v>
      </c>
      <c r="AB903" s="7" t="str">
        <f t="shared" si="237"/>
        <v>44154</v>
      </c>
      <c r="AC903" s="6" t="str">
        <f t="shared" si="238"/>
        <v>21</v>
      </c>
      <c r="AD903" s="6" t="str">
        <f t="shared" si="239"/>
        <v>A1</v>
      </c>
      <c r="AE903" s="8" t="str">
        <f t="shared" si="240"/>
        <v/>
      </c>
    </row>
    <row r="904" spans="1:31" x14ac:dyDescent="0.25">
      <c r="A904" s="9">
        <v>920</v>
      </c>
      <c r="B904" s="10" t="s">
        <v>1670</v>
      </c>
      <c r="C904" s="10" t="s">
        <v>3077</v>
      </c>
      <c r="D904" s="10" t="s">
        <v>28</v>
      </c>
      <c r="E904" s="10" t="s">
        <v>29</v>
      </c>
      <c r="F904" s="10">
        <v>30</v>
      </c>
      <c r="G904" s="10" t="s">
        <v>3078</v>
      </c>
      <c r="H904" s="10" t="s">
        <v>152</v>
      </c>
      <c r="I904" s="10" t="s">
        <v>25</v>
      </c>
      <c r="J904" s="11">
        <v>44178</v>
      </c>
      <c r="K904" s="10">
        <v>53</v>
      </c>
      <c r="L904" s="10" t="s">
        <v>99</v>
      </c>
      <c r="M904" s="12"/>
      <c r="O904">
        <f t="shared" si="225"/>
        <v>0</v>
      </c>
      <c r="Q904" s="9" t="str">
        <f t="shared" si="226"/>
        <v>920</v>
      </c>
      <c r="R904" s="10" t="str">
        <f t="shared" si="227"/>
        <v>Moses</v>
      </c>
      <c r="S904" s="10" t="str">
        <f t="shared" si="228"/>
        <v>Mays</v>
      </c>
      <c r="T904" s="10" t="str">
        <f t="shared" si="229"/>
        <v>Mr</v>
      </c>
      <c r="U904" s="10" t="str">
        <f t="shared" si="230"/>
        <v>M</v>
      </c>
      <c r="V904" s="10" t="str">
        <f t="shared" si="231"/>
        <v>30</v>
      </c>
      <c r="W904" s="10" t="str">
        <f t="shared" si="232"/>
        <v>Cheniston Gardens</v>
      </c>
      <c r="X904" s="10" t="str">
        <f t="shared" si="233"/>
        <v>ns</v>
      </c>
      <c r="Y904" s="10" t="str">
        <f t="shared" si="234"/>
        <v>Cheniston Gardens</v>
      </c>
      <c r="Z904" s="10" t="str">
        <f t="shared" si="235"/>
        <v>Hertfordshire</v>
      </c>
      <c r="AA904" s="10" t="str">
        <f t="shared" si="236"/>
        <v>HG</v>
      </c>
      <c r="AB904" s="11" t="str">
        <f t="shared" si="237"/>
        <v>44178</v>
      </c>
      <c r="AC904" s="10" t="str">
        <f t="shared" si="238"/>
        <v>53</v>
      </c>
      <c r="AD904" s="10" t="str">
        <f t="shared" si="239"/>
        <v>E</v>
      </c>
      <c r="AE904" s="12" t="str">
        <f t="shared" si="240"/>
        <v/>
      </c>
    </row>
    <row r="905" spans="1:31" x14ac:dyDescent="0.25">
      <c r="A905" s="5">
        <v>921</v>
      </c>
      <c r="B905" s="6" t="s">
        <v>3079</v>
      </c>
      <c r="C905" s="6" t="s">
        <v>3080</v>
      </c>
      <c r="D905" s="6" t="s">
        <v>28</v>
      </c>
      <c r="E905" s="6" t="s">
        <v>29</v>
      </c>
      <c r="F905" s="6">
        <v>30</v>
      </c>
      <c r="G905" s="6" t="s">
        <v>3081</v>
      </c>
      <c r="H905" s="6" t="s">
        <v>3082</v>
      </c>
      <c r="I905" s="6" t="s">
        <v>881</v>
      </c>
      <c r="J905" s="7">
        <v>44556</v>
      </c>
      <c r="K905" s="6">
        <v>40</v>
      </c>
      <c r="L905" s="6" t="s">
        <v>68</v>
      </c>
      <c r="M905" s="8"/>
      <c r="O905">
        <f t="shared" si="225"/>
        <v>0</v>
      </c>
      <c r="Q905" s="5" t="str">
        <f t="shared" si="226"/>
        <v>921</v>
      </c>
      <c r="R905" s="6" t="str">
        <f t="shared" si="227"/>
        <v>Lane</v>
      </c>
      <c r="S905" s="6" t="str">
        <f t="shared" si="228"/>
        <v>Talbot</v>
      </c>
      <c r="T905" s="6" t="str">
        <f t="shared" si="229"/>
        <v>Mr</v>
      </c>
      <c r="U905" s="6" t="str">
        <f t="shared" si="230"/>
        <v>M</v>
      </c>
      <c r="V905" s="6" t="str">
        <f t="shared" si="231"/>
        <v>30</v>
      </c>
      <c r="W905" s="6" t="str">
        <f t="shared" si="232"/>
        <v>Chequer Street</v>
      </c>
      <c r="X905" s="6" t="str">
        <f t="shared" si="233"/>
        <v>et</v>
      </c>
      <c r="Y905" s="6" t="str">
        <f t="shared" si="234"/>
        <v>Chequer Street</v>
      </c>
      <c r="Z905" s="6" t="str">
        <f t="shared" si="235"/>
        <v>Inverkeithing</v>
      </c>
      <c r="AA905" s="6" t="str">
        <f t="shared" si="236"/>
        <v>LS</v>
      </c>
      <c r="AB905" s="7" t="str">
        <f t="shared" si="237"/>
        <v>44556</v>
      </c>
      <c r="AC905" s="6" t="str">
        <f t="shared" si="238"/>
        <v>40</v>
      </c>
      <c r="AD905" s="6" t="str">
        <f t="shared" si="239"/>
        <v>A2</v>
      </c>
      <c r="AE905" s="8" t="str">
        <f t="shared" si="240"/>
        <v/>
      </c>
    </row>
    <row r="906" spans="1:31" x14ac:dyDescent="0.25">
      <c r="A906" s="9">
        <v>922</v>
      </c>
      <c r="B906" s="10" t="s">
        <v>538</v>
      </c>
      <c r="C906" s="10" t="s">
        <v>2421</v>
      </c>
      <c r="D906" s="10" t="s">
        <v>15</v>
      </c>
      <c r="E906" s="10" t="s">
        <v>16</v>
      </c>
      <c r="F906" s="10">
        <v>90</v>
      </c>
      <c r="G906" s="10" t="s">
        <v>3083</v>
      </c>
      <c r="H906" s="10" t="s">
        <v>814</v>
      </c>
      <c r="I906" s="10" t="s">
        <v>815</v>
      </c>
      <c r="J906" s="11">
        <v>43752</v>
      </c>
      <c r="K906" s="10">
        <v>84</v>
      </c>
      <c r="L906" s="10" t="s">
        <v>39</v>
      </c>
      <c r="M906" s="12"/>
      <c r="O906">
        <f t="shared" ref="O906:O969" si="241">COUNTBLANK(A906:L906)+COUNTIF(K906,0)</f>
        <v>0</v>
      </c>
      <c r="Q906" s="9" t="str">
        <f t="shared" si="226"/>
        <v>922</v>
      </c>
      <c r="R906" s="10" t="str">
        <f t="shared" si="227"/>
        <v>Romelia</v>
      </c>
      <c r="S906" s="10" t="str">
        <f t="shared" si="228"/>
        <v>Forbes</v>
      </c>
      <c r="T906" s="10" t="str">
        <f t="shared" si="229"/>
        <v>Mrs</v>
      </c>
      <c r="U906" s="10" t="str">
        <f t="shared" si="230"/>
        <v>F</v>
      </c>
      <c r="V906" s="10" t="str">
        <f t="shared" si="231"/>
        <v>90</v>
      </c>
      <c r="W906" s="10" t="str">
        <f t="shared" si="232"/>
        <v>Chequer Yard</v>
      </c>
      <c r="X906" s="10" t="str">
        <f t="shared" si="233"/>
        <v>rd</v>
      </c>
      <c r="Y906" s="10" t="str">
        <f t="shared" si="234"/>
        <v>Chequer Yard</v>
      </c>
      <c r="Z906" s="10" t="str">
        <f t="shared" si="235"/>
        <v>Bromsgrove</v>
      </c>
      <c r="AA906" s="10" t="str">
        <f t="shared" si="236"/>
        <v>WR</v>
      </c>
      <c r="AB906" s="11" t="str">
        <f t="shared" si="237"/>
        <v>43752</v>
      </c>
      <c r="AC906" s="10" t="str">
        <f t="shared" si="238"/>
        <v>84</v>
      </c>
      <c r="AD906" s="10" t="str">
        <f t="shared" si="239"/>
        <v>C1</v>
      </c>
      <c r="AE906" s="12" t="str">
        <f t="shared" si="240"/>
        <v/>
      </c>
    </row>
    <row r="907" spans="1:31" x14ac:dyDescent="0.25">
      <c r="A907" s="5">
        <v>923</v>
      </c>
      <c r="B907" s="6" t="s">
        <v>3084</v>
      </c>
      <c r="C907" s="6" t="s">
        <v>3085</v>
      </c>
      <c r="D907" s="6" t="s">
        <v>49</v>
      </c>
      <c r="E907" s="6" t="s">
        <v>16</v>
      </c>
      <c r="F907" s="6">
        <v>30</v>
      </c>
      <c r="G907" s="6" t="s">
        <v>3086</v>
      </c>
      <c r="H907" s="6" t="s">
        <v>575</v>
      </c>
      <c r="I907" s="6" t="s">
        <v>32</v>
      </c>
      <c r="J907" s="7">
        <v>44281</v>
      </c>
      <c r="K907" s="6">
        <v>100</v>
      </c>
      <c r="L907" s="6" t="s">
        <v>52</v>
      </c>
      <c r="M907" s="8"/>
      <c r="O907">
        <f t="shared" si="241"/>
        <v>0</v>
      </c>
      <c r="Q907" s="5" t="str">
        <f t="shared" si="226"/>
        <v>923</v>
      </c>
      <c r="R907" s="6" t="str">
        <f t="shared" si="227"/>
        <v>Janise</v>
      </c>
      <c r="S907" s="6" t="str">
        <f t="shared" si="228"/>
        <v>Mclean</v>
      </c>
      <c r="T907" s="6" t="str">
        <f t="shared" si="229"/>
        <v>Miss</v>
      </c>
      <c r="U907" s="6" t="str">
        <f t="shared" si="230"/>
        <v>F</v>
      </c>
      <c r="V907" s="6" t="str">
        <f t="shared" si="231"/>
        <v>30</v>
      </c>
      <c r="W907" s="6" t="str">
        <f t="shared" si="232"/>
        <v>Cheries Villas</v>
      </c>
      <c r="X907" s="6" t="str">
        <f t="shared" si="233"/>
        <v>as</v>
      </c>
      <c r="Y907" s="6" t="str">
        <f t="shared" si="234"/>
        <v>Cheries Villas</v>
      </c>
      <c r="Z907" s="6" t="str">
        <f t="shared" si="235"/>
        <v>Stranraer</v>
      </c>
      <c r="AA907" s="6" t="str">
        <f t="shared" si="236"/>
        <v>WC</v>
      </c>
      <c r="AB907" s="7" t="str">
        <f t="shared" si="237"/>
        <v>44281</v>
      </c>
      <c r="AC907" s="6" t="str">
        <f t="shared" si="238"/>
        <v>100</v>
      </c>
      <c r="AD907" s="6" t="str">
        <f t="shared" si="239"/>
        <v>A1</v>
      </c>
      <c r="AE907" s="8" t="str">
        <f t="shared" si="240"/>
        <v/>
      </c>
    </row>
    <row r="908" spans="1:31" x14ac:dyDescent="0.25">
      <c r="A908" s="9">
        <v>924</v>
      </c>
      <c r="B908" s="10" t="s">
        <v>3087</v>
      </c>
      <c r="C908" s="10" t="s">
        <v>3088</v>
      </c>
      <c r="D908" s="10" t="s">
        <v>28</v>
      </c>
      <c r="E908" s="10" t="s">
        <v>29</v>
      </c>
      <c r="F908" s="10">
        <v>60</v>
      </c>
      <c r="G908" s="10" t="s">
        <v>3089</v>
      </c>
      <c r="H908" s="10" t="s">
        <v>3090</v>
      </c>
      <c r="I908" s="10" t="s">
        <v>32</v>
      </c>
      <c r="J908" s="11">
        <v>43681</v>
      </c>
      <c r="K908" s="10">
        <v>72</v>
      </c>
      <c r="L908" s="10" t="s">
        <v>62</v>
      </c>
      <c r="M908" s="12"/>
      <c r="O908">
        <f t="shared" si="241"/>
        <v>0</v>
      </c>
      <c r="Q908" s="9" t="str">
        <f t="shared" si="226"/>
        <v>924</v>
      </c>
      <c r="R908" s="10" t="str">
        <f t="shared" si="227"/>
        <v>Gavin</v>
      </c>
      <c r="S908" s="10" t="str">
        <f t="shared" si="228"/>
        <v>Conway</v>
      </c>
      <c r="T908" s="10" t="str">
        <f t="shared" si="229"/>
        <v>Mr</v>
      </c>
      <c r="U908" s="10" t="str">
        <f t="shared" si="230"/>
        <v>M</v>
      </c>
      <c r="V908" s="10" t="str">
        <f t="shared" si="231"/>
        <v>60</v>
      </c>
      <c r="W908" s="10" t="str">
        <f t="shared" si="232"/>
        <v>Cheriton Square</v>
      </c>
      <c r="X908" s="10" t="str">
        <f t="shared" si="233"/>
        <v>re</v>
      </c>
      <c r="Y908" s="10" t="str">
        <f t="shared" si="234"/>
        <v>Cheriton Square</v>
      </c>
      <c r="Z908" s="10" t="str">
        <f t="shared" si="235"/>
        <v>Wallingford</v>
      </c>
      <c r="AA908" s="10" t="str">
        <f t="shared" si="236"/>
        <v>WC</v>
      </c>
      <c r="AB908" s="11" t="str">
        <f t="shared" si="237"/>
        <v>43681</v>
      </c>
      <c r="AC908" s="10" t="str">
        <f t="shared" si="238"/>
        <v>72</v>
      </c>
      <c r="AD908" s="10" t="str">
        <f t="shared" si="239"/>
        <v>C4</v>
      </c>
      <c r="AE908" s="12" t="str">
        <f t="shared" si="240"/>
        <v/>
      </c>
    </row>
    <row r="909" spans="1:31" x14ac:dyDescent="0.25">
      <c r="A909" s="5">
        <v>925</v>
      </c>
      <c r="B909" s="6" t="s">
        <v>3091</v>
      </c>
      <c r="C909" s="6" t="s">
        <v>3092</v>
      </c>
      <c r="D909" s="6" t="s">
        <v>28</v>
      </c>
      <c r="E909" s="6" t="s">
        <v>29</v>
      </c>
      <c r="F909" s="6">
        <v>90</v>
      </c>
      <c r="G909" s="6" t="s">
        <v>3089</v>
      </c>
      <c r="H909" s="6" t="s">
        <v>1145</v>
      </c>
      <c r="I909" s="6" t="s">
        <v>32</v>
      </c>
      <c r="J909" s="7">
        <v>44156</v>
      </c>
      <c r="K909" s="6">
        <v>92</v>
      </c>
      <c r="L909" s="6" t="s">
        <v>52</v>
      </c>
      <c r="M909" s="8"/>
      <c r="O909">
        <f t="shared" si="241"/>
        <v>0</v>
      </c>
      <c r="Q909" s="5" t="str">
        <f t="shared" si="226"/>
        <v>925</v>
      </c>
      <c r="R909" s="6" t="str">
        <f t="shared" si="227"/>
        <v>Horacio</v>
      </c>
      <c r="S909" s="6" t="str">
        <f t="shared" si="228"/>
        <v>Mims</v>
      </c>
      <c r="T909" s="6" t="str">
        <f t="shared" si="229"/>
        <v>Mr</v>
      </c>
      <c r="U909" s="6" t="str">
        <f t="shared" si="230"/>
        <v>M</v>
      </c>
      <c r="V909" s="6" t="str">
        <f t="shared" si="231"/>
        <v>90</v>
      </c>
      <c r="W909" s="6" t="str">
        <f t="shared" si="232"/>
        <v>Cheriton Square</v>
      </c>
      <c r="X909" s="6" t="str">
        <f t="shared" si="233"/>
        <v>re</v>
      </c>
      <c r="Y909" s="6" t="str">
        <f t="shared" si="234"/>
        <v>Cheriton Square</v>
      </c>
      <c r="Z909" s="6" t="str">
        <f t="shared" si="235"/>
        <v>Wedmore</v>
      </c>
      <c r="AA909" s="6" t="str">
        <f t="shared" si="236"/>
        <v>WC</v>
      </c>
      <c r="AB909" s="7" t="str">
        <f t="shared" si="237"/>
        <v>44156</v>
      </c>
      <c r="AC909" s="6" t="str">
        <f t="shared" si="238"/>
        <v>92</v>
      </c>
      <c r="AD909" s="6" t="str">
        <f t="shared" si="239"/>
        <v>A1</v>
      </c>
      <c r="AE909" s="8" t="str">
        <f t="shared" si="240"/>
        <v/>
      </c>
    </row>
    <row r="910" spans="1:31" x14ac:dyDescent="0.25">
      <c r="A910" s="9">
        <v>926</v>
      </c>
      <c r="B910" s="10" t="s">
        <v>3093</v>
      </c>
      <c r="C910" s="10" t="s">
        <v>873</v>
      </c>
      <c r="D910" s="10" t="s">
        <v>15</v>
      </c>
      <c r="E910" s="10" t="s">
        <v>16</v>
      </c>
      <c r="F910" s="10">
        <v>30</v>
      </c>
      <c r="G910" s="10" t="s">
        <v>3094</v>
      </c>
      <c r="H910" s="10" t="s">
        <v>189</v>
      </c>
      <c r="I910" s="10" t="s">
        <v>87</v>
      </c>
      <c r="J910" s="11">
        <v>43721</v>
      </c>
      <c r="K910" s="10">
        <v>22</v>
      </c>
      <c r="L910" s="10" t="s">
        <v>44</v>
      </c>
      <c r="M910" s="12"/>
      <c r="O910">
        <f t="shared" si="241"/>
        <v>0</v>
      </c>
      <c r="Q910" s="9" t="str">
        <f t="shared" si="226"/>
        <v>926</v>
      </c>
      <c r="R910" s="10" t="str">
        <f t="shared" si="227"/>
        <v>Letitia</v>
      </c>
      <c r="S910" s="10" t="str">
        <f t="shared" si="228"/>
        <v>Austin</v>
      </c>
      <c r="T910" s="10" t="str">
        <f t="shared" si="229"/>
        <v>Mrs</v>
      </c>
      <c r="U910" s="10" t="str">
        <f t="shared" si="230"/>
        <v>F</v>
      </c>
      <c r="V910" s="10" t="str">
        <f t="shared" si="231"/>
        <v>30</v>
      </c>
      <c r="W910" s="10" t="str">
        <f t="shared" si="232"/>
        <v>Cherrylands Close</v>
      </c>
      <c r="X910" s="10" t="str">
        <f t="shared" si="233"/>
        <v>se</v>
      </c>
      <c r="Y910" s="10" t="str">
        <f t="shared" si="234"/>
        <v>Cherrylands Close</v>
      </c>
      <c r="Z910" s="10" t="str">
        <f t="shared" si="235"/>
        <v>Blackwood</v>
      </c>
      <c r="AA910" s="10" t="str">
        <f t="shared" si="236"/>
        <v>FY</v>
      </c>
      <c r="AB910" s="11" t="str">
        <f t="shared" si="237"/>
        <v>43721</v>
      </c>
      <c r="AC910" s="10" t="str">
        <f t="shared" si="238"/>
        <v>22</v>
      </c>
      <c r="AD910" s="10" t="str">
        <f t="shared" si="239"/>
        <v>D</v>
      </c>
      <c r="AE910" s="12" t="str">
        <f t="shared" si="240"/>
        <v/>
      </c>
    </row>
    <row r="911" spans="1:31" x14ac:dyDescent="0.25">
      <c r="A911" s="5">
        <v>927</v>
      </c>
      <c r="B911" s="6" t="s">
        <v>3095</v>
      </c>
      <c r="C911" s="6" t="s">
        <v>3096</v>
      </c>
      <c r="D911" s="6" t="s">
        <v>15</v>
      </c>
      <c r="E911" s="6" t="s">
        <v>16</v>
      </c>
      <c r="F911" s="6">
        <v>30</v>
      </c>
      <c r="G911" s="6" t="s">
        <v>3097</v>
      </c>
      <c r="H911" s="6" t="s">
        <v>1856</v>
      </c>
      <c r="I911" s="6" t="s">
        <v>291</v>
      </c>
      <c r="J911" s="7">
        <v>43712</v>
      </c>
      <c r="K911" s="6">
        <v>35</v>
      </c>
      <c r="L911" s="6" t="s">
        <v>62</v>
      </c>
      <c r="M911" s="8"/>
      <c r="O911">
        <f t="shared" si="241"/>
        <v>0</v>
      </c>
      <c r="Q911" s="5" t="str">
        <f t="shared" si="226"/>
        <v>927</v>
      </c>
      <c r="R911" s="6" t="str">
        <f t="shared" si="227"/>
        <v>Luba</v>
      </c>
      <c r="S911" s="6" t="str">
        <f t="shared" si="228"/>
        <v>Hanna</v>
      </c>
      <c r="T911" s="6" t="str">
        <f t="shared" si="229"/>
        <v>Mrs</v>
      </c>
      <c r="U911" s="6" t="str">
        <f t="shared" si="230"/>
        <v>F</v>
      </c>
      <c r="V911" s="6" t="str">
        <f t="shared" si="231"/>
        <v>30</v>
      </c>
      <c r="W911" s="6" t="str">
        <f t="shared" si="232"/>
        <v>Cherrywood Close</v>
      </c>
      <c r="X911" s="6" t="str">
        <f t="shared" si="233"/>
        <v>se</v>
      </c>
      <c r="Y911" s="6" t="str">
        <f t="shared" si="234"/>
        <v>Cherrywood Close</v>
      </c>
      <c r="Z911" s="6" t="str">
        <f t="shared" si="235"/>
        <v>Larkhall</v>
      </c>
      <c r="AA911" s="6" t="str">
        <f t="shared" si="236"/>
        <v>HS</v>
      </c>
      <c r="AB911" s="7" t="str">
        <f t="shared" si="237"/>
        <v>43712</v>
      </c>
      <c r="AC911" s="6" t="str">
        <f t="shared" si="238"/>
        <v>35</v>
      </c>
      <c r="AD911" s="6" t="str">
        <f t="shared" si="239"/>
        <v>C4</v>
      </c>
      <c r="AE911" s="8" t="str">
        <f t="shared" si="240"/>
        <v/>
      </c>
    </row>
    <row r="912" spans="1:31" x14ac:dyDescent="0.25">
      <c r="A912" s="9">
        <v>928</v>
      </c>
      <c r="B912" s="10" t="s">
        <v>3098</v>
      </c>
      <c r="C912" s="10" t="s">
        <v>3099</v>
      </c>
      <c r="D912" s="10" t="s">
        <v>15</v>
      </c>
      <c r="E912" s="10" t="s">
        <v>16</v>
      </c>
      <c r="F912" s="10">
        <v>90</v>
      </c>
      <c r="G912" s="10" t="s">
        <v>3100</v>
      </c>
      <c r="H912" s="10" t="s">
        <v>2666</v>
      </c>
      <c r="I912" s="10" t="s">
        <v>32</v>
      </c>
      <c r="J912" s="11">
        <v>43804</v>
      </c>
      <c r="K912" s="10">
        <v>51</v>
      </c>
      <c r="L912" s="10" t="s">
        <v>62</v>
      </c>
      <c r="M912" s="12"/>
      <c r="O912">
        <f t="shared" si="241"/>
        <v>0</v>
      </c>
      <c r="Q912" s="9" t="str">
        <f t="shared" si="226"/>
        <v>928</v>
      </c>
      <c r="R912" s="10" t="str">
        <f t="shared" si="227"/>
        <v>Rosella</v>
      </c>
      <c r="S912" s="10" t="str">
        <f t="shared" si="228"/>
        <v>Kemp</v>
      </c>
      <c r="T912" s="10" t="str">
        <f t="shared" si="229"/>
        <v>Mrs</v>
      </c>
      <c r="U912" s="10" t="str">
        <f t="shared" si="230"/>
        <v>F</v>
      </c>
      <c r="V912" s="10" t="str">
        <f t="shared" si="231"/>
        <v>90</v>
      </c>
      <c r="W912" s="10" t="str">
        <f t="shared" si="232"/>
        <v>Chertsey Road</v>
      </c>
      <c r="X912" s="10" t="str">
        <f t="shared" si="233"/>
        <v>ad</v>
      </c>
      <c r="Y912" s="10" t="str">
        <f t="shared" si="234"/>
        <v>Chertsey Road</v>
      </c>
      <c r="Z912" s="10" t="str">
        <f t="shared" si="235"/>
        <v>Ludlow</v>
      </c>
      <c r="AA912" s="10" t="str">
        <f t="shared" si="236"/>
        <v>WC</v>
      </c>
      <c r="AB912" s="11" t="str">
        <f t="shared" si="237"/>
        <v>43804</v>
      </c>
      <c r="AC912" s="10" t="str">
        <f t="shared" si="238"/>
        <v>51</v>
      </c>
      <c r="AD912" s="10" t="str">
        <f t="shared" si="239"/>
        <v>C4</v>
      </c>
      <c r="AE912" s="12" t="str">
        <f t="shared" si="240"/>
        <v/>
      </c>
    </row>
    <row r="913" spans="1:31" x14ac:dyDescent="0.25">
      <c r="A913" s="5">
        <v>929</v>
      </c>
      <c r="B913" s="6" t="s">
        <v>3101</v>
      </c>
      <c r="C913" s="6" t="s">
        <v>504</v>
      </c>
      <c r="D913" s="6" t="s">
        <v>28</v>
      </c>
      <c r="E913" s="6" t="s">
        <v>29</v>
      </c>
      <c r="F913" s="6">
        <v>60</v>
      </c>
      <c r="G913" s="6" t="s">
        <v>3102</v>
      </c>
      <c r="H913" s="6" t="s">
        <v>1512</v>
      </c>
      <c r="I913" s="6" t="s">
        <v>32</v>
      </c>
      <c r="J913" s="7">
        <v>43565</v>
      </c>
      <c r="K913" s="6">
        <v>34</v>
      </c>
      <c r="L913" s="6" t="s">
        <v>33</v>
      </c>
      <c r="M913" s="8"/>
      <c r="O913">
        <f t="shared" si="241"/>
        <v>0</v>
      </c>
      <c r="Q913" s="5" t="str">
        <f t="shared" si="226"/>
        <v>929</v>
      </c>
      <c r="R913" s="6" t="str">
        <f t="shared" si="227"/>
        <v>Irvin</v>
      </c>
      <c r="S913" s="6" t="str">
        <f t="shared" si="228"/>
        <v>Burr</v>
      </c>
      <c r="T913" s="6" t="str">
        <f t="shared" si="229"/>
        <v>Mr</v>
      </c>
      <c r="U913" s="6" t="str">
        <f t="shared" si="230"/>
        <v>M</v>
      </c>
      <c r="V913" s="6" t="str">
        <f t="shared" si="231"/>
        <v>60</v>
      </c>
      <c r="W913" s="6" t="str">
        <f t="shared" si="232"/>
        <v>Cherwood Street</v>
      </c>
      <c r="X913" s="6" t="str">
        <f t="shared" si="233"/>
        <v>et</v>
      </c>
      <c r="Y913" s="6" t="str">
        <f t="shared" si="234"/>
        <v>Cherwood Street</v>
      </c>
      <c r="Z913" s="6" t="str">
        <f t="shared" si="235"/>
        <v>Merseyside</v>
      </c>
      <c r="AA913" s="6" t="str">
        <f t="shared" si="236"/>
        <v>WC</v>
      </c>
      <c r="AB913" s="7" t="str">
        <f t="shared" si="237"/>
        <v>43565</v>
      </c>
      <c r="AC913" s="6" t="str">
        <f t="shared" si="238"/>
        <v>34</v>
      </c>
      <c r="AD913" s="6" t="str">
        <f t="shared" si="239"/>
        <v>A3</v>
      </c>
      <c r="AE913" s="8" t="str">
        <f t="shared" si="240"/>
        <v/>
      </c>
    </row>
    <row r="914" spans="1:31" x14ac:dyDescent="0.25">
      <c r="A914" s="9">
        <v>930</v>
      </c>
      <c r="B914" s="10" t="s">
        <v>3103</v>
      </c>
      <c r="C914" s="10" t="s">
        <v>3104</v>
      </c>
      <c r="D914" s="10" t="s">
        <v>28</v>
      </c>
      <c r="E914" s="10" t="s">
        <v>29</v>
      </c>
      <c r="F914" s="10">
        <v>90</v>
      </c>
      <c r="G914" s="10" t="s">
        <v>3105</v>
      </c>
      <c r="H914" s="10" t="s">
        <v>3106</v>
      </c>
      <c r="I914" s="10" t="s">
        <v>32</v>
      </c>
      <c r="J914" s="11">
        <v>43617</v>
      </c>
      <c r="K914" s="10">
        <v>11</v>
      </c>
      <c r="L914" s="10" t="s">
        <v>157</v>
      </c>
      <c r="M914" s="12"/>
      <c r="O914">
        <f t="shared" si="241"/>
        <v>0</v>
      </c>
      <c r="Q914" s="9" t="str">
        <f t="shared" si="226"/>
        <v>930</v>
      </c>
      <c r="R914" s="10" t="str">
        <f t="shared" si="227"/>
        <v>Tory</v>
      </c>
      <c r="S914" s="10" t="str">
        <f t="shared" si="228"/>
        <v>Judd</v>
      </c>
      <c r="T914" s="10" t="str">
        <f t="shared" si="229"/>
        <v>Mr</v>
      </c>
      <c r="U914" s="10" t="str">
        <f t="shared" si="230"/>
        <v>M</v>
      </c>
      <c r="V914" s="10" t="str">
        <f t="shared" si="231"/>
        <v>90</v>
      </c>
      <c r="W914" s="10" t="str">
        <f t="shared" si="232"/>
        <v>Chesham Close</v>
      </c>
      <c r="X914" s="10" t="str">
        <f t="shared" si="233"/>
        <v>se</v>
      </c>
      <c r="Y914" s="10" t="str">
        <f t="shared" si="234"/>
        <v>Chesham Close</v>
      </c>
      <c r="Z914" s="10" t="str">
        <f t="shared" si="235"/>
        <v>Paisley</v>
      </c>
      <c r="AA914" s="10" t="str">
        <f t="shared" si="236"/>
        <v>WC</v>
      </c>
      <c r="AB914" s="11" t="str">
        <f t="shared" si="237"/>
        <v>43617</v>
      </c>
      <c r="AC914" s="10" t="str">
        <f t="shared" si="238"/>
        <v>11</v>
      </c>
      <c r="AD914" s="10" t="str">
        <f t="shared" si="239"/>
        <v>C3</v>
      </c>
      <c r="AE914" s="12" t="str">
        <f t="shared" si="240"/>
        <v/>
      </c>
    </row>
    <row r="915" spans="1:31" x14ac:dyDescent="0.25">
      <c r="A915" s="5">
        <v>931</v>
      </c>
      <c r="B915" s="6" t="s">
        <v>3107</v>
      </c>
      <c r="C915" s="6" t="s">
        <v>3108</v>
      </c>
      <c r="D915" s="6" t="s">
        <v>28</v>
      </c>
      <c r="E915" s="6" t="s">
        <v>29</v>
      </c>
      <c r="F915" s="6">
        <v>30</v>
      </c>
      <c r="G915" s="6" t="s">
        <v>3109</v>
      </c>
      <c r="H915" s="6" t="s">
        <v>277</v>
      </c>
      <c r="I915" s="6" t="s">
        <v>211</v>
      </c>
      <c r="J915" s="7">
        <v>44386</v>
      </c>
      <c r="K915" s="6">
        <v>31</v>
      </c>
      <c r="L915" s="6" t="s">
        <v>157</v>
      </c>
      <c r="M915" s="8"/>
      <c r="O915">
        <f t="shared" si="241"/>
        <v>0</v>
      </c>
      <c r="Q915" s="5" t="str">
        <f t="shared" si="226"/>
        <v>931</v>
      </c>
      <c r="R915" s="6" t="str">
        <f t="shared" si="227"/>
        <v>Edwardo</v>
      </c>
      <c r="S915" s="6" t="str">
        <f t="shared" si="228"/>
        <v>Camacho</v>
      </c>
      <c r="T915" s="6" t="str">
        <f t="shared" si="229"/>
        <v>Mr</v>
      </c>
      <c r="U915" s="6" t="str">
        <f t="shared" si="230"/>
        <v>M</v>
      </c>
      <c r="V915" s="6" t="str">
        <f t="shared" si="231"/>
        <v>30</v>
      </c>
      <c r="W915" s="6" t="str">
        <f t="shared" si="232"/>
        <v>Chesnut Terrace</v>
      </c>
      <c r="X915" s="6" t="str">
        <f t="shared" si="233"/>
        <v>ce</v>
      </c>
      <c r="Y915" s="6" t="str">
        <f t="shared" si="234"/>
        <v>Chesnut Terrace</v>
      </c>
      <c r="Z915" s="6" t="str">
        <f t="shared" si="235"/>
        <v>Ashington</v>
      </c>
      <c r="AA915" s="6" t="str">
        <f t="shared" si="236"/>
        <v>TW</v>
      </c>
      <c r="AB915" s="7" t="str">
        <f t="shared" si="237"/>
        <v>44386</v>
      </c>
      <c r="AC915" s="6" t="str">
        <f t="shared" si="238"/>
        <v>31</v>
      </c>
      <c r="AD915" s="6" t="str">
        <f t="shared" si="239"/>
        <v>C3</v>
      </c>
      <c r="AE915" s="8" t="str">
        <f t="shared" si="240"/>
        <v/>
      </c>
    </row>
    <row r="916" spans="1:31" x14ac:dyDescent="0.25">
      <c r="A916" s="9">
        <v>932</v>
      </c>
      <c r="B916" s="10" t="s">
        <v>592</v>
      </c>
      <c r="C916" s="10" t="s">
        <v>3110</v>
      </c>
      <c r="D916" s="10" t="s">
        <v>28</v>
      </c>
      <c r="E916" s="10" t="s">
        <v>29</v>
      </c>
      <c r="F916" s="10">
        <v>60</v>
      </c>
      <c r="G916" s="10" t="s">
        <v>3111</v>
      </c>
      <c r="H916" s="10" t="s">
        <v>3112</v>
      </c>
      <c r="I916" s="10" t="s">
        <v>1030</v>
      </c>
      <c r="J916" s="11">
        <v>44133</v>
      </c>
      <c r="K916" s="10">
        <v>85</v>
      </c>
      <c r="L916" s="10" t="s">
        <v>52</v>
      </c>
      <c r="M916" s="12"/>
      <c r="O916">
        <f t="shared" si="241"/>
        <v>0</v>
      </c>
      <c r="Q916" s="9" t="str">
        <f t="shared" si="226"/>
        <v>932</v>
      </c>
      <c r="R916" s="10" t="str">
        <f t="shared" si="227"/>
        <v>Cyrus</v>
      </c>
      <c r="S916" s="10" t="str">
        <f t="shared" si="228"/>
        <v>Peoples</v>
      </c>
      <c r="T916" s="10" t="str">
        <f t="shared" si="229"/>
        <v>Mr</v>
      </c>
      <c r="U916" s="10" t="str">
        <f t="shared" si="230"/>
        <v>M</v>
      </c>
      <c r="V916" s="10" t="str">
        <f t="shared" si="231"/>
        <v>60</v>
      </c>
      <c r="W916" s="10" t="str">
        <f t="shared" si="232"/>
        <v>Chesson Road</v>
      </c>
      <c r="X916" s="10" t="str">
        <f t="shared" si="233"/>
        <v>ad</v>
      </c>
      <c r="Y916" s="10" t="str">
        <f t="shared" si="234"/>
        <v>Chesson Road</v>
      </c>
      <c r="Z916" s="10" t="str">
        <f t="shared" si="235"/>
        <v>Beaworthy</v>
      </c>
      <c r="AA916" s="10" t="str">
        <f t="shared" si="236"/>
        <v>DT</v>
      </c>
      <c r="AB916" s="11" t="str">
        <f t="shared" si="237"/>
        <v>44133</v>
      </c>
      <c r="AC916" s="10" t="str">
        <f t="shared" si="238"/>
        <v>85</v>
      </c>
      <c r="AD916" s="10" t="str">
        <f t="shared" si="239"/>
        <v>A1</v>
      </c>
      <c r="AE916" s="12" t="str">
        <f t="shared" si="240"/>
        <v/>
      </c>
    </row>
    <row r="917" spans="1:31" x14ac:dyDescent="0.25">
      <c r="A917" s="5">
        <v>933</v>
      </c>
      <c r="B917" s="6" t="s">
        <v>2389</v>
      </c>
      <c r="C917" s="6" t="s">
        <v>251</v>
      </c>
      <c r="D917" s="6" t="s">
        <v>28</v>
      </c>
      <c r="E917" s="6" t="s">
        <v>29</v>
      </c>
      <c r="F917" s="6">
        <v>30</v>
      </c>
      <c r="G917" s="6" t="s">
        <v>3113</v>
      </c>
      <c r="H917" s="6" t="s">
        <v>2383</v>
      </c>
      <c r="I917" s="6" t="s">
        <v>1442</v>
      </c>
      <c r="J917" s="7">
        <v>44249</v>
      </c>
      <c r="K917" s="6">
        <v>25</v>
      </c>
      <c r="L917" s="6" t="s">
        <v>39</v>
      </c>
      <c r="M917" s="8"/>
      <c r="O917">
        <f t="shared" si="241"/>
        <v>0</v>
      </c>
      <c r="Q917" s="5" t="str">
        <f t="shared" si="226"/>
        <v>933</v>
      </c>
      <c r="R917" s="6" t="str">
        <f t="shared" si="227"/>
        <v>Carroll</v>
      </c>
      <c r="S917" s="6" t="str">
        <f t="shared" si="228"/>
        <v>Self</v>
      </c>
      <c r="T917" s="6" t="str">
        <f t="shared" si="229"/>
        <v>Mr</v>
      </c>
      <c r="U917" s="6" t="str">
        <f t="shared" si="230"/>
        <v>M</v>
      </c>
      <c r="V917" s="6" t="str">
        <f t="shared" si="231"/>
        <v>30</v>
      </c>
      <c r="W917" s="6" t="str">
        <f t="shared" si="232"/>
        <v>Chester Cottages</v>
      </c>
      <c r="X917" s="6" t="str">
        <f t="shared" si="233"/>
        <v>es</v>
      </c>
      <c r="Y917" s="6" t="str">
        <f t="shared" si="234"/>
        <v>Chester Cottages</v>
      </c>
      <c r="Z917" s="6" t="str">
        <f t="shared" si="235"/>
        <v>Atherstone</v>
      </c>
      <c r="AA917" s="6" t="str">
        <f t="shared" si="236"/>
        <v>OL</v>
      </c>
      <c r="AB917" s="7" t="str">
        <f t="shared" si="237"/>
        <v>44249</v>
      </c>
      <c r="AC917" s="6" t="str">
        <f t="shared" si="238"/>
        <v>25</v>
      </c>
      <c r="AD917" s="6" t="str">
        <f t="shared" si="239"/>
        <v>C1</v>
      </c>
      <c r="AE917" s="8" t="str">
        <f t="shared" si="240"/>
        <v/>
      </c>
    </row>
    <row r="918" spans="1:31" x14ac:dyDescent="0.25">
      <c r="A918" s="9">
        <v>934</v>
      </c>
      <c r="B918" s="10" t="s">
        <v>3114</v>
      </c>
      <c r="C918" s="10" t="s">
        <v>3004</v>
      </c>
      <c r="D918" s="10" t="s">
        <v>28</v>
      </c>
      <c r="E918" s="10" t="s">
        <v>29</v>
      </c>
      <c r="F918" s="10">
        <v>30</v>
      </c>
      <c r="G918" s="10" t="s">
        <v>3115</v>
      </c>
      <c r="H918" s="10" t="s">
        <v>3116</v>
      </c>
      <c r="I918" s="10" t="s">
        <v>32</v>
      </c>
      <c r="J918" s="11">
        <v>43822</v>
      </c>
      <c r="K918" s="10">
        <v>10</v>
      </c>
      <c r="L918" s="10" t="s">
        <v>39</v>
      </c>
      <c r="M918" s="12"/>
      <c r="O918">
        <f t="shared" si="241"/>
        <v>0</v>
      </c>
      <c r="Q918" s="9" t="str">
        <f t="shared" si="226"/>
        <v>934</v>
      </c>
      <c r="R918" s="10" t="str">
        <f t="shared" si="227"/>
        <v>Roderick</v>
      </c>
      <c r="S918" s="10" t="str">
        <f t="shared" si="228"/>
        <v>Woodruff</v>
      </c>
      <c r="T918" s="10" t="str">
        <f t="shared" si="229"/>
        <v>Mr</v>
      </c>
      <c r="U918" s="10" t="str">
        <f t="shared" si="230"/>
        <v>M</v>
      </c>
      <c r="V918" s="10" t="str">
        <f t="shared" si="231"/>
        <v>30</v>
      </c>
      <c r="W918" s="10" t="str">
        <f t="shared" si="232"/>
        <v>Chester Terrace</v>
      </c>
      <c r="X918" s="10" t="str">
        <f t="shared" si="233"/>
        <v>ce</v>
      </c>
      <c r="Y918" s="10" t="str">
        <f t="shared" si="234"/>
        <v>Chester Terrace</v>
      </c>
      <c r="Z918" s="10" t="str">
        <f t="shared" si="235"/>
        <v>Lyndhurst</v>
      </c>
      <c r="AA918" s="10" t="str">
        <f t="shared" si="236"/>
        <v>WC</v>
      </c>
      <c r="AB918" s="11" t="str">
        <f t="shared" si="237"/>
        <v>43822</v>
      </c>
      <c r="AC918" s="10" t="str">
        <f t="shared" si="238"/>
        <v>10</v>
      </c>
      <c r="AD918" s="10" t="str">
        <f t="shared" si="239"/>
        <v>C1</v>
      </c>
      <c r="AE918" s="12" t="str">
        <f t="shared" si="240"/>
        <v/>
      </c>
    </row>
    <row r="919" spans="1:31" x14ac:dyDescent="0.25">
      <c r="A919" s="5">
        <v>935</v>
      </c>
      <c r="B919" s="6" t="s">
        <v>2132</v>
      </c>
      <c r="C919" s="6" t="s">
        <v>3117</v>
      </c>
      <c r="D919" s="6" t="s">
        <v>28</v>
      </c>
      <c r="E919" s="6" t="s">
        <v>29</v>
      </c>
      <c r="F919" s="6">
        <v>30</v>
      </c>
      <c r="G919" s="6" t="s">
        <v>3118</v>
      </c>
      <c r="H919" s="6" t="s">
        <v>1421</v>
      </c>
      <c r="I919" s="6" t="s">
        <v>32</v>
      </c>
      <c r="J919" s="7">
        <v>43991</v>
      </c>
      <c r="K919" s="6">
        <v>17</v>
      </c>
      <c r="L919" s="6" t="s">
        <v>68</v>
      </c>
      <c r="M919" s="8"/>
      <c r="O919">
        <f t="shared" si="241"/>
        <v>0</v>
      </c>
      <c r="Q919" s="5" t="str">
        <f t="shared" si="226"/>
        <v>935</v>
      </c>
      <c r="R919" s="6" t="str">
        <f t="shared" si="227"/>
        <v>Ronnie</v>
      </c>
      <c r="S919" s="6" t="str">
        <f t="shared" si="228"/>
        <v>Lowe</v>
      </c>
      <c r="T919" s="6" t="str">
        <f t="shared" si="229"/>
        <v>Mr</v>
      </c>
      <c r="U919" s="6" t="str">
        <f t="shared" si="230"/>
        <v>M</v>
      </c>
      <c r="V919" s="6" t="str">
        <f t="shared" si="231"/>
        <v>30</v>
      </c>
      <c r="W919" s="6" t="str">
        <f t="shared" si="232"/>
        <v>Chesterfield Grove</v>
      </c>
      <c r="X919" s="6" t="str">
        <f t="shared" si="233"/>
        <v>ve</v>
      </c>
      <c r="Y919" s="6" t="str">
        <f t="shared" si="234"/>
        <v>Chesterfield Grove</v>
      </c>
      <c r="Z919" s="6" t="str">
        <f t="shared" si="235"/>
        <v>Minehead</v>
      </c>
      <c r="AA919" s="6" t="str">
        <f t="shared" si="236"/>
        <v>WC</v>
      </c>
      <c r="AB919" s="7" t="str">
        <f t="shared" si="237"/>
        <v>43991</v>
      </c>
      <c r="AC919" s="6" t="str">
        <f t="shared" si="238"/>
        <v>17</v>
      </c>
      <c r="AD919" s="6" t="str">
        <f t="shared" si="239"/>
        <v>A2</v>
      </c>
      <c r="AE919" s="8" t="str">
        <f t="shared" si="240"/>
        <v/>
      </c>
    </row>
    <row r="920" spans="1:31" x14ac:dyDescent="0.25">
      <c r="A920" s="9">
        <v>936</v>
      </c>
      <c r="B920" s="10" t="s">
        <v>3119</v>
      </c>
      <c r="C920" s="10" t="s">
        <v>3120</v>
      </c>
      <c r="D920" s="10" t="s">
        <v>49</v>
      </c>
      <c r="E920" s="10" t="s">
        <v>16</v>
      </c>
      <c r="F920" s="10">
        <v>30</v>
      </c>
      <c r="G920" s="10" t="s">
        <v>3121</v>
      </c>
      <c r="H920" s="10" t="s">
        <v>2338</v>
      </c>
      <c r="I920" s="10" t="s">
        <v>32</v>
      </c>
      <c r="J920" s="11">
        <v>44410</v>
      </c>
      <c r="K920" s="10">
        <v>74</v>
      </c>
      <c r="L920" s="10" t="s">
        <v>99</v>
      </c>
      <c r="M920" s="12"/>
      <c r="O920">
        <f t="shared" si="241"/>
        <v>0</v>
      </c>
      <c r="Q920" s="9" t="str">
        <f t="shared" si="226"/>
        <v>936</v>
      </c>
      <c r="R920" s="10" t="str">
        <f t="shared" si="227"/>
        <v>Mindy</v>
      </c>
      <c r="S920" s="10" t="str">
        <f t="shared" si="228"/>
        <v>Shultz</v>
      </c>
      <c r="T920" s="10" t="str">
        <f t="shared" si="229"/>
        <v>Miss</v>
      </c>
      <c r="U920" s="10" t="str">
        <f t="shared" si="230"/>
        <v>F</v>
      </c>
      <c r="V920" s="10" t="str">
        <f t="shared" si="231"/>
        <v>30</v>
      </c>
      <c r="W920" s="10" t="str">
        <f t="shared" si="232"/>
        <v>Chestnut Rise</v>
      </c>
      <c r="X920" s="10" t="str">
        <f t="shared" si="233"/>
        <v>se</v>
      </c>
      <c r="Y920" s="10" t="str">
        <f t="shared" si="234"/>
        <v>Chestnut Rise</v>
      </c>
      <c r="Z920" s="10" t="str">
        <f t="shared" si="235"/>
        <v>Redhill</v>
      </c>
      <c r="AA920" s="10" t="str">
        <f t="shared" si="236"/>
        <v>WC</v>
      </c>
      <c r="AB920" s="11" t="str">
        <f t="shared" si="237"/>
        <v>44410</v>
      </c>
      <c r="AC920" s="10" t="str">
        <f t="shared" si="238"/>
        <v>74</v>
      </c>
      <c r="AD920" s="10" t="str">
        <f t="shared" si="239"/>
        <v>E</v>
      </c>
      <c r="AE920" s="12" t="str">
        <f t="shared" si="240"/>
        <v/>
      </c>
    </row>
    <row r="921" spans="1:31" x14ac:dyDescent="0.25">
      <c r="A921" s="5">
        <v>937</v>
      </c>
      <c r="B921" s="6" t="s">
        <v>3122</v>
      </c>
      <c r="C921" s="6" t="s">
        <v>1809</v>
      </c>
      <c r="D921" s="6" t="s">
        <v>49</v>
      </c>
      <c r="E921" s="6" t="s">
        <v>16</v>
      </c>
      <c r="F921" s="6">
        <v>90</v>
      </c>
      <c r="G921" s="6" t="s">
        <v>3123</v>
      </c>
      <c r="H921" s="6" t="s">
        <v>3124</v>
      </c>
      <c r="I921" s="6" t="s">
        <v>291</v>
      </c>
      <c r="J921" s="7">
        <v>43833</v>
      </c>
      <c r="K921" s="6">
        <v>37</v>
      </c>
      <c r="L921" s="6" t="s">
        <v>52</v>
      </c>
      <c r="M921" s="8"/>
      <c r="O921">
        <f t="shared" si="241"/>
        <v>0</v>
      </c>
      <c r="Q921" s="5" t="str">
        <f t="shared" si="226"/>
        <v>937</v>
      </c>
      <c r="R921" s="6" t="str">
        <f t="shared" si="227"/>
        <v>Elaina</v>
      </c>
      <c r="S921" s="6" t="str">
        <f t="shared" si="228"/>
        <v>Rhodes</v>
      </c>
      <c r="T921" s="6" t="str">
        <f t="shared" si="229"/>
        <v>Miss</v>
      </c>
      <c r="U921" s="6" t="str">
        <f t="shared" si="230"/>
        <v>F</v>
      </c>
      <c r="V921" s="6" t="str">
        <f t="shared" si="231"/>
        <v>90</v>
      </c>
      <c r="W921" s="6" t="str">
        <f t="shared" si="232"/>
        <v>Chetwynd Rd</v>
      </c>
      <c r="X921" s="6" t="str">
        <f t="shared" si="233"/>
        <v>Rd</v>
      </c>
      <c r="Y921" s="6" t="str">
        <f t="shared" si="234"/>
        <v>Chetwynd Road</v>
      </c>
      <c r="Z921" s="6" t="str">
        <f t="shared" si="235"/>
        <v>Lasswade</v>
      </c>
      <c r="AA921" s="6" t="str">
        <f t="shared" si="236"/>
        <v>HS</v>
      </c>
      <c r="AB921" s="7" t="str">
        <f t="shared" si="237"/>
        <v>43833</v>
      </c>
      <c r="AC921" s="6" t="str">
        <f t="shared" si="238"/>
        <v>37</v>
      </c>
      <c r="AD921" s="6" t="str">
        <f t="shared" si="239"/>
        <v>A1</v>
      </c>
      <c r="AE921" s="8" t="str">
        <f t="shared" si="240"/>
        <v/>
      </c>
    </row>
    <row r="922" spans="1:31" x14ac:dyDescent="0.25">
      <c r="A922" s="9">
        <v>938</v>
      </c>
      <c r="B922" s="10" t="s">
        <v>1740</v>
      </c>
      <c r="C922" s="10" t="s">
        <v>1688</v>
      </c>
      <c r="D922" s="10" t="s">
        <v>28</v>
      </c>
      <c r="E922" s="10" t="s">
        <v>29</v>
      </c>
      <c r="F922" s="10">
        <v>90</v>
      </c>
      <c r="G922" s="10" t="s">
        <v>3125</v>
      </c>
      <c r="H922" s="10" t="s">
        <v>2645</v>
      </c>
      <c r="I922" s="10" t="s">
        <v>1078</v>
      </c>
      <c r="J922" s="11">
        <v>43508</v>
      </c>
      <c r="K922" s="10">
        <v>67</v>
      </c>
      <c r="L922" s="10" t="s">
        <v>68</v>
      </c>
      <c r="M922" s="12"/>
      <c r="O922">
        <f t="shared" si="241"/>
        <v>0</v>
      </c>
      <c r="Q922" s="9" t="str">
        <f t="shared" si="226"/>
        <v>938</v>
      </c>
      <c r="R922" s="10" t="str">
        <f t="shared" si="227"/>
        <v>Craig</v>
      </c>
      <c r="S922" s="10" t="str">
        <f t="shared" si="228"/>
        <v>Jeffries</v>
      </c>
      <c r="T922" s="10" t="str">
        <f t="shared" si="229"/>
        <v>Mr</v>
      </c>
      <c r="U922" s="10" t="str">
        <f t="shared" si="230"/>
        <v>M</v>
      </c>
      <c r="V922" s="10" t="str">
        <f t="shared" si="231"/>
        <v>90</v>
      </c>
      <c r="W922" s="10" t="str">
        <f t="shared" si="232"/>
        <v>Cheval Pl</v>
      </c>
      <c r="X922" s="10" t="str">
        <f t="shared" si="233"/>
        <v>Pl</v>
      </c>
      <c r="Y922" s="10" t="str">
        <f t="shared" si="234"/>
        <v>Cheval Place</v>
      </c>
      <c r="Z922" s="10" t="str">
        <f t="shared" si="235"/>
        <v>Bridgend</v>
      </c>
      <c r="AA922" s="10" t="str">
        <f t="shared" si="236"/>
        <v>LD</v>
      </c>
      <c r="AB922" s="11" t="str">
        <f t="shared" si="237"/>
        <v>43508</v>
      </c>
      <c r="AC922" s="10" t="str">
        <f t="shared" si="238"/>
        <v>67</v>
      </c>
      <c r="AD922" s="10" t="str">
        <f t="shared" si="239"/>
        <v>A2</v>
      </c>
      <c r="AE922" s="12" t="str">
        <f t="shared" si="240"/>
        <v/>
      </c>
    </row>
    <row r="923" spans="1:31" x14ac:dyDescent="0.25">
      <c r="A923" s="5">
        <v>939</v>
      </c>
      <c r="B923" s="6" t="s">
        <v>3126</v>
      </c>
      <c r="C923" s="6" t="s">
        <v>3127</v>
      </c>
      <c r="D923" s="6" t="s">
        <v>15</v>
      </c>
      <c r="E923" s="6" t="s">
        <v>16</v>
      </c>
      <c r="F923" s="6">
        <v>60</v>
      </c>
      <c r="G923" s="6" t="s">
        <v>3128</v>
      </c>
      <c r="H923" s="6" t="s">
        <v>137</v>
      </c>
      <c r="I923" s="6" t="s">
        <v>2583</v>
      </c>
      <c r="J923" s="7">
        <v>43894</v>
      </c>
      <c r="K923" s="6">
        <v>9</v>
      </c>
      <c r="L923" s="6" t="s">
        <v>39</v>
      </c>
      <c r="M923" s="8"/>
      <c r="O923">
        <f t="shared" si="241"/>
        <v>0</v>
      </c>
      <c r="Q923" s="5" t="str">
        <f t="shared" si="226"/>
        <v>939</v>
      </c>
      <c r="R923" s="6" t="str">
        <f t="shared" si="227"/>
        <v>Katelin</v>
      </c>
      <c r="S923" s="6" t="str">
        <f t="shared" si="228"/>
        <v>Ferreira</v>
      </c>
      <c r="T923" s="6" t="str">
        <f t="shared" si="229"/>
        <v>Mrs</v>
      </c>
      <c r="U923" s="6" t="str">
        <f t="shared" si="230"/>
        <v>F</v>
      </c>
      <c r="V923" s="6" t="str">
        <f t="shared" si="231"/>
        <v>60</v>
      </c>
      <c r="W923" s="6" t="str">
        <f t="shared" si="232"/>
        <v>Cheyne Gardens</v>
      </c>
      <c r="X923" s="6" t="str">
        <f t="shared" si="233"/>
        <v>ns</v>
      </c>
      <c r="Y923" s="6" t="str">
        <f t="shared" si="234"/>
        <v>Cheyne Gardens</v>
      </c>
      <c r="Z923" s="6" t="str">
        <f t="shared" si="235"/>
        <v>Alston</v>
      </c>
      <c r="AA923" s="6" t="str">
        <f t="shared" si="236"/>
        <v>SO</v>
      </c>
      <c r="AB923" s="7" t="str">
        <f t="shared" si="237"/>
        <v>43894</v>
      </c>
      <c r="AC923" s="6" t="str">
        <f t="shared" si="238"/>
        <v>9</v>
      </c>
      <c r="AD923" s="6" t="str">
        <f t="shared" si="239"/>
        <v>C1</v>
      </c>
      <c r="AE923" s="8" t="str">
        <f t="shared" si="240"/>
        <v/>
      </c>
    </row>
    <row r="924" spans="1:31" x14ac:dyDescent="0.25">
      <c r="A924" s="9">
        <v>940</v>
      </c>
      <c r="B924" s="10" t="s">
        <v>1307</v>
      </c>
      <c r="C924" s="10" t="s">
        <v>1981</v>
      </c>
      <c r="D924" s="10" t="s">
        <v>28</v>
      </c>
      <c r="E924" s="10" t="s">
        <v>29</v>
      </c>
      <c r="F924" s="10">
        <v>30</v>
      </c>
      <c r="G924" s="10" t="s">
        <v>3129</v>
      </c>
      <c r="H924" s="10" t="s">
        <v>2408</v>
      </c>
      <c r="I924" s="10" t="s">
        <v>32</v>
      </c>
      <c r="J924" s="11">
        <v>43618</v>
      </c>
      <c r="K924" s="10">
        <v>40</v>
      </c>
      <c r="L924" s="10" t="s">
        <v>99</v>
      </c>
      <c r="M924" s="12"/>
      <c r="O924">
        <f t="shared" si="241"/>
        <v>0</v>
      </c>
      <c r="Q924" s="9" t="str">
        <f t="shared" si="226"/>
        <v>940</v>
      </c>
      <c r="R924" s="10" t="str">
        <f t="shared" si="227"/>
        <v>Willy</v>
      </c>
      <c r="S924" s="10" t="str">
        <f t="shared" si="228"/>
        <v>Enriquez</v>
      </c>
      <c r="T924" s="10" t="str">
        <f t="shared" si="229"/>
        <v>Mr</v>
      </c>
      <c r="U924" s="10" t="str">
        <f t="shared" si="230"/>
        <v>M</v>
      </c>
      <c r="V924" s="10" t="str">
        <f t="shared" si="231"/>
        <v>30</v>
      </c>
      <c r="W924" s="10" t="str">
        <f t="shared" si="232"/>
        <v>Cheyne Mews</v>
      </c>
      <c r="X924" s="10" t="str">
        <f t="shared" si="233"/>
        <v>ws</v>
      </c>
      <c r="Y924" s="10" t="str">
        <f t="shared" si="234"/>
        <v>Cheyne Mews</v>
      </c>
      <c r="Z924" s="10" t="str">
        <f t="shared" si="235"/>
        <v>Orpington</v>
      </c>
      <c r="AA924" s="10" t="str">
        <f t="shared" si="236"/>
        <v>WC</v>
      </c>
      <c r="AB924" s="11" t="str">
        <f t="shared" si="237"/>
        <v>43618</v>
      </c>
      <c r="AC924" s="10" t="str">
        <f t="shared" si="238"/>
        <v>40</v>
      </c>
      <c r="AD924" s="10" t="str">
        <f t="shared" si="239"/>
        <v>E</v>
      </c>
      <c r="AE924" s="12" t="str">
        <f t="shared" si="240"/>
        <v/>
      </c>
    </row>
    <row r="925" spans="1:31" x14ac:dyDescent="0.25">
      <c r="A925" s="5">
        <v>941</v>
      </c>
      <c r="B925" s="6" t="s">
        <v>3130</v>
      </c>
      <c r="C925" s="6" t="s">
        <v>3131</v>
      </c>
      <c r="D925" s="6" t="s">
        <v>28</v>
      </c>
      <c r="E925" s="6" t="s">
        <v>29</v>
      </c>
      <c r="F925" s="6">
        <v>30</v>
      </c>
      <c r="G925" s="6" t="s">
        <v>3132</v>
      </c>
      <c r="H925" s="6" t="s">
        <v>1840</v>
      </c>
      <c r="I925" s="6" t="s">
        <v>834</v>
      </c>
      <c r="J925" s="7">
        <v>44331</v>
      </c>
      <c r="K925" s="6">
        <v>44</v>
      </c>
      <c r="L925" s="6" t="s">
        <v>157</v>
      </c>
      <c r="M925" s="8"/>
      <c r="O925">
        <f t="shared" si="241"/>
        <v>0</v>
      </c>
      <c r="Q925" s="5" t="str">
        <f t="shared" si="226"/>
        <v>941</v>
      </c>
      <c r="R925" s="6" t="str">
        <f t="shared" si="227"/>
        <v>Logan</v>
      </c>
      <c r="S925" s="6" t="str">
        <f t="shared" si="228"/>
        <v>Milligan</v>
      </c>
      <c r="T925" s="6" t="str">
        <f t="shared" si="229"/>
        <v>Mr</v>
      </c>
      <c r="U925" s="6" t="str">
        <f t="shared" si="230"/>
        <v>M</v>
      </c>
      <c r="V925" s="6" t="str">
        <f t="shared" si="231"/>
        <v>30</v>
      </c>
      <c r="W925" s="6" t="str">
        <f t="shared" si="232"/>
        <v>Cheyne Place</v>
      </c>
      <c r="X925" s="6" t="str">
        <f t="shared" si="233"/>
        <v>ce</v>
      </c>
      <c r="Y925" s="6" t="str">
        <f t="shared" si="234"/>
        <v>Cheyne Place</v>
      </c>
      <c r="Z925" s="6" t="str">
        <f t="shared" si="235"/>
        <v>Arrochar</v>
      </c>
      <c r="AA925" s="6" t="str">
        <f t="shared" si="236"/>
        <v>SG</v>
      </c>
      <c r="AB925" s="7" t="str">
        <f t="shared" si="237"/>
        <v>44331</v>
      </c>
      <c r="AC925" s="6" t="str">
        <f t="shared" si="238"/>
        <v>44</v>
      </c>
      <c r="AD925" s="6" t="str">
        <f t="shared" si="239"/>
        <v>C3</v>
      </c>
      <c r="AE925" s="8" t="str">
        <f t="shared" si="240"/>
        <v/>
      </c>
    </row>
    <row r="926" spans="1:31" x14ac:dyDescent="0.25">
      <c r="A926" s="9">
        <v>942</v>
      </c>
      <c r="B926" s="10" t="s">
        <v>2143</v>
      </c>
      <c r="C926" s="10" t="s">
        <v>3133</v>
      </c>
      <c r="D926" s="10" t="s">
        <v>28</v>
      </c>
      <c r="E926" s="10" t="s">
        <v>29</v>
      </c>
      <c r="F926" s="10">
        <v>30</v>
      </c>
      <c r="G926" s="10" t="s">
        <v>3134</v>
      </c>
      <c r="H926" s="10" t="s">
        <v>2710</v>
      </c>
      <c r="I926" s="10" t="s">
        <v>32</v>
      </c>
      <c r="J926" s="11">
        <v>44093</v>
      </c>
      <c r="K926" s="10">
        <v>50</v>
      </c>
      <c r="L926" s="10" t="s">
        <v>157</v>
      </c>
      <c r="M926" s="12"/>
      <c r="O926">
        <f t="shared" si="241"/>
        <v>0</v>
      </c>
      <c r="Q926" s="9" t="str">
        <f t="shared" si="226"/>
        <v>942</v>
      </c>
      <c r="R926" s="10" t="str">
        <f t="shared" si="227"/>
        <v>Eldon</v>
      </c>
      <c r="S926" s="10" t="str">
        <f t="shared" si="228"/>
        <v>Whitlock</v>
      </c>
      <c r="T926" s="10" t="str">
        <f t="shared" si="229"/>
        <v>Mr</v>
      </c>
      <c r="U926" s="10" t="str">
        <f t="shared" si="230"/>
        <v>M</v>
      </c>
      <c r="V926" s="10" t="str">
        <f t="shared" si="231"/>
        <v>30</v>
      </c>
      <c r="W926" s="10" t="str">
        <f t="shared" si="232"/>
        <v>Chichester Rents</v>
      </c>
      <c r="X926" s="10" t="str">
        <f t="shared" si="233"/>
        <v>ts</v>
      </c>
      <c r="Y926" s="10" t="str">
        <f t="shared" si="234"/>
        <v>Chichester Rents</v>
      </c>
      <c r="Z926" s="10" t="str">
        <f t="shared" si="235"/>
        <v>Thornton-Cleveleys</v>
      </c>
      <c r="AA926" s="10" t="str">
        <f t="shared" si="236"/>
        <v>WC</v>
      </c>
      <c r="AB926" s="11" t="str">
        <f t="shared" si="237"/>
        <v>44093</v>
      </c>
      <c r="AC926" s="10" t="str">
        <f t="shared" si="238"/>
        <v>50</v>
      </c>
      <c r="AD926" s="10" t="str">
        <f t="shared" si="239"/>
        <v>C3</v>
      </c>
      <c r="AE926" s="12" t="str">
        <f t="shared" si="240"/>
        <v/>
      </c>
    </row>
    <row r="927" spans="1:31" x14ac:dyDescent="0.25">
      <c r="A927" s="5">
        <v>943</v>
      </c>
      <c r="B927" s="6" t="s">
        <v>3135</v>
      </c>
      <c r="C927" s="6" t="s">
        <v>3136</v>
      </c>
      <c r="D927" s="6" t="s">
        <v>15</v>
      </c>
      <c r="E927" s="6" t="s">
        <v>16</v>
      </c>
      <c r="F927" s="6">
        <v>90</v>
      </c>
      <c r="G927" s="6" t="s">
        <v>3137</v>
      </c>
      <c r="H927" s="6" t="s">
        <v>3138</v>
      </c>
      <c r="I927" s="6" t="s">
        <v>144</v>
      </c>
      <c r="J927" s="7">
        <v>43620</v>
      </c>
      <c r="K927" s="6">
        <v>19</v>
      </c>
      <c r="L927" s="6" t="s">
        <v>99</v>
      </c>
      <c r="M927" s="8"/>
      <c r="O927">
        <f t="shared" si="241"/>
        <v>0</v>
      </c>
      <c r="Q927" s="5" t="str">
        <f t="shared" si="226"/>
        <v>943</v>
      </c>
      <c r="R927" s="6" t="str">
        <f t="shared" si="227"/>
        <v>Catherin</v>
      </c>
      <c r="S927" s="6" t="str">
        <f t="shared" si="228"/>
        <v>Bradshaw</v>
      </c>
      <c r="T927" s="6" t="str">
        <f t="shared" si="229"/>
        <v>Mrs</v>
      </c>
      <c r="U927" s="6" t="str">
        <f t="shared" si="230"/>
        <v>F</v>
      </c>
      <c r="V927" s="6" t="str">
        <f t="shared" si="231"/>
        <v>90</v>
      </c>
      <c r="W927" s="6" t="str">
        <f t="shared" si="232"/>
        <v>Chigwell Hill</v>
      </c>
      <c r="X927" s="6" t="str">
        <f t="shared" si="233"/>
        <v>ll</v>
      </c>
      <c r="Y927" s="6" t="str">
        <f t="shared" si="234"/>
        <v>Chigwell Hill</v>
      </c>
      <c r="Z927" s="6" t="str">
        <f t="shared" si="235"/>
        <v>Halkirk</v>
      </c>
      <c r="AA927" s="6" t="str">
        <f t="shared" si="236"/>
        <v>UB</v>
      </c>
      <c r="AB927" s="7" t="str">
        <f t="shared" si="237"/>
        <v>43620</v>
      </c>
      <c r="AC927" s="6" t="str">
        <f t="shared" si="238"/>
        <v>19</v>
      </c>
      <c r="AD927" s="6" t="str">
        <f t="shared" si="239"/>
        <v>E</v>
      </c>
      <c r="AE927" s="8" t="str">
        <f t="shared" si="240"/>
        <v/>
      </c>
    </row>
    <row r="928" spans="1:31" x14ac:dyDescent="0.25">
      <c r="A928" s="9">
        <v>944</v>
      </c>
      <c r="B928" s="10" t="s">
        <v>3139</v>
      </c>
      <c r="C928" s="10" t="s">
        <v>684</v>
      </c>
      <c r="D928" s="10" t="s">
        <v>28</v>
      </c>
      <c r="E928" s="10" t="s">
        <v>29</v>
      </c>
      <c r="F928" s="10">
        <v>90</v>
      </c>
      <c r="G928" s="10" t="s">
        <v>3140</v>
      </c>
      <c r="H928" s="10" t="s">
        <v>3141</v>
      </c>
      <c r="I928" s="10" t="s">
        <v>32</v>
      </c>
      <c r="J928" s="11">
        <v>43828</v>
      </c>
      <c r="K928" s="10">
        <v>26</v>
      </c>
      <c r="L928" s="10" t="s">
        <v>44</v>
      </c>
      <c r="M928" s="12"/>
      <c r="O928">
        <f t="shared" si="241"/>
        <v>0</v>
      </c>
      <c r="Q928" s="9" t="str">
        <f t="shared" si="226"/>
        <v>944</v>
      </c>
      <c r="R928" s="10" t="str">
        <f t="shared" si="227"/>
        <v>Luther</v>
      </c>
      <c r="S928" s="10" t="str">
        <f t="shared" si="228"/>
        <v>Odom</v>
      </c>
      <c r="T928" s="10" t="str">
        <f t="shared" si="229"/>
        <v>Mr</v>
      </c>
      <c r="U928" s="10" t="str">
        <f t="shared" si="230"/>
        <v>M</v>
      </c>
      <c r="V928" s="10" t="str">
        <f t="shared" si="231"/>
        <v>90</v>
      </c>
      <c r="W928" s="10" t="str">
        <f t="shared" si="232"/>
        <v>Childebert Road</v>
      </c>
      <c r="X928" s="10" t="str">
        <f t="shared" si="233"/>
        <v>ad</v>
      </c>
      <c r="Y928" s="10" t="str">
        <f t="shared" si="234"/>
        <v>Childebert Road</v>
      </c>
      <c r="Z928" s="10" t="str">
        <f t="shared" si="235"/>
        <v>Truro</v>
      </c>
      <c r="AA928" s="10" t="str">
        <f t="shared" si="236"/>
        <v>WC</v>
      </c>
      <c r="AB928" s="11" t="str">
        <f t="shared" si="237"/>
        <v>43828</v>
      </c>
      <c r="AC928" s="10" t="str">
        <f t="shared" si="238"/>
        <v>26</v>
      </c>
      <c r="AD928" s="10" t="str">
        <f t="shared" si="239"/>
        <v>D</v>
      </c>
      <c r="AE928" s="12" t="str">
        <f t="shared" si="240"/>
        <v/>
      </c>
    </row>
    <row r="929" spans="1:31" x14ac:dyDescent="0.25">
      <c r="A929" s="5">
        <v>945</v>
      </c>
      <c r="B929" s="6" t="s">
        <v>3142</v>
      </c>
      <c r="C929" s="6" t="s">
        <v>208</v>
      </c>
      <c r="D929" s="6" t="s">
        <v>49</v>
      </c>
      <c r="E929" s="6" t="s">
        <v>16</v>
      </c>
      <c r="F929" s="6">
        <v>60</v>
      </c>
      <c r="G929" s="6" t="s">
        <v>3143</v>
      </c>
      <c r="H929" s="6" t="s">
        <v>1386</v>
      </c>
      <c r="I929" s="6" t="s">
        <v>32</v>
      </c>
      <c r="J929" s="7">
        <v>44347</v>
      </c>
      <c r="K929" s="6">
        <v>13</v>
      </c>
      <c r="L929" s="6" t="s">
        <v>44</v>
      </c>
      <c r="M929" s="8"/>
      <c r="O929">
        <f t="shared" si="241"/>
        <v>0</v>
      </c>
      <c r="Q929" s="5" t="str">
        <f t="shared" si="226"/>
        <v>945</v>
      </c>
      <c r="R929" s="6" t="str">
        <f t="shared" si="227"/>
        <v>Susannah</v>
      </c>
      <c r="S929" s="6" t="str">
        <f t="shared" si="228"/>
        <v>Hawkins</v>
      </c>
      <c r="T929" s="6" t="str">
        <f t="shared" si="229"/>
        <v>Miss</v>
      </c>
      <c r="U929" s="6" t="str">
        <f t="shared" si="230"/>
        <v>F</v>
      </c>
      <c r="V929" s="6" t="str">
        <f t="shared" si="231"/>
        <v>60</v>
      </c>
      <c r="W929" s="6" t="str">
        <f t="shared" si="232"/>
        <v>Childeric Road</v>
      </c>
      <c r="X929" s="6" t="str">
        <f t="shared" si="233"/>
        <v>ad</v>
      </c>
      <c r="Y929" s="6" t="str">
        <f t="shared" si="234"/>
        <v>Childeric Road</v>
      </c>
      <c r="Z929" s="6" t="str">
        <f t="shared" si="235"/>
        <v>St. Austell</v>
      </c>
      <c r="AA929" s="6" t="str">
        <f t="shared" si="236"/>
        <v>WC</v>
      </c>
      <c r="AB929" s="7" t="str">
        <f t="shared" si="237"/>
        <v>44347</v>
      </c>
      <c r="AC929" s="6" t="str">
        <f t="shared" si="238"/>
        <v>13</v>
      </c>
      <c r="AD929" s="6" t="str">
        <f t="shared" si="239"/>
        <v>D</v>
      </c>
      <c r="AE929" s="8" t="str">
        <f t="shared" si="240"/>
        <v/>
      </c>
    </row>
    <row r="930" spans="1:31" x14ac:dyDescent="0.25">
      <c r="A930" s="9">
        <v>946</v>
      </c>
      <c r="B930" s="10" t="s">
        <v>3144</v>
      </c>
      <c r="C930" s="10" t="s">
        <v>3145</v>
      </c>
      <c r="D930" s="10" t="s">
        <v>15</v>
      </c>
      <c r="E930" s="10" t="s">
        <v>16</v>
      </c>
      <c r="F930" s="10">
        <v>90</v>
      </c>
      <c r="G930" s="10" t="s">
        <v>3146</v>
      </c>
      <c r="H930" s="10" t="s">
        <v>3147</v>
      </c>
      <c r="I930" s="10" t="s">
        <v>32</v>
      </c>
      <c r="J930" s="11">
        <v>43808</v>
      </c>
      <c r="K930" s="10">
        <v>33</v>
      </c>
      <c r="L930" s="10" t="s">
        <v>39</v>
      </c>
      <c r="M930" s="12"/>
      <c r="O930">
        <f t="shared" si="241"/>
        <v>0</v>
      </c>
      <c r="Q930" s="9" t="str">
        <f t="shared" si="226"/>
        <v>946</v>
      </c>
      <c r="R930" s="10" t="str">
        <f t="shared" si="227"/>
        <v>Yuko</v>
      </c>
      <c r="S930" s="10" t="str">
        <f t="shared" si="228"/>
        <v>Overton</v>
      </c>
      <c r="T930" s="10" t="str">
        <f t="shared" si="229"/>
        <v>Mrs</v>
      </c>
      <c r="U930" s="10" t="str">
        <f t="shared" si="230"/>
        <v>F</v>
      </c>
      <c r="V930" s="10" t="str">
        <f t="shared" si="231"/>
        <v>90</v>
      </c>
      <c r="W930" s="10" t="str">
        <f t="shared" si="232"/>
        <v>Childers Street</v>
      </c>
      <c r="X930" s="10" t="str">
        <f t="shared" si="233"/>
        <v>et</v>
      </c>
      <c r="Y930" s="10" t="str">
        <f t="shared" si="234"/>
        <v>Childers Street</v>
      </c>
      <c r="Z930" s="10" t="str">
        <f t="shared" si="235"/>
        <v>Usk</v>
      </c>
      <c r="AA930" s="10" t="str">
        <f t="shared" si="236"/>
        <v>WC</v>
      </c>
      <c r="AB930" s="11" t="str">
        <f t="shared" si="237"/>
        <v>43808</v>
      </c>
      <c r="AC930" s="10" t="str">
        <f t="shared" si="238"/>
        <v>33</v>
      </c>
      <c r="AD930" s="10" t="str">
        <f t="shared" si="239"/>
        <v>C1</v>
      </c>
      <c r="AE930" s="12" t="str">
        <f t="shared" si="240"/>
        <v/>
      </c>
    </row>
    <row r="931" spans="1:31" x14ac:dyDescent="0.25">
      <c r="A931" s="5">
        <v>947</v>
      </c>
      <c r="B931" s="6" t="s">
        <v>3148</v>
      </c>
      <c r="C931" s="6" t="s">
        <v>3149</v>
      </c>
      <c r="D931" s="6" t="s">
        <v>28</v>
      </c>
      <c r="E931" s="6" t="s">
        <v>29</v>
      </c>
      <c r="F931" s="6">
        <v>90</v>
      </c>
      <c r="G931" s="6" t="s">
        <v>3150</v>
      </c>
      <c r="H931" s="6" t="s">
        <v>3151</v>
      </c>
      <c r="I931" s="6" t="s">
        <v>32</v>
      </c>
      <c r="J931" s="7">
        <v>44047</v>
      </c>
      <c r="K931" s="6">
        <v>92</v>
      </c>
      <c r="L931" s="6" t="s">
        <v>44</v>
      </c>
      <c r="M931" s="8"/>
      <c r="O931">
        <f t="shared" si="241"/>
        <v>0</v>
      </c>
      <c r="Q931" s="5" t="str">
        <f t="shared" si="226"/>
        <v>947</v>
      </c>
      <c r="R931" s="6" t="str">
        <f t="shared" si="227"/>
        <v>Broderick</v>
      </c>
      <c r="S931" s="6" t="str">
        <f t="shared" si="228"/>
        <v>Cortez</v>
      </c>
      <c r="T931" s="6" t="str">
        <f t="shared" si="229"/>
        <v>Mr</v>
      </c>
      <c r="U931" s="6" t="str">
        <f t="shared" si="230"/>
        <v>M</v>
      </c>
      <c r="V931" s="6" t="str">
        <f t="shared" si="231"/>
        <v>90</v>
      </c>
      <c r="W931" s="6" t="str">
        <f t="shared" si="232"/>
        <v>Childs Way</v>
      </c>
      <c r="X931" s="6" t="str">
        <f t="shared" si="233"/>
        <v>ay</v>
      </c>
      <c r="Y931" s="6" t="str">
        <f t="shared" si="234"/>
        <v>Childs Way</v>
      </c>
      <c r="Z931" s="6" t="str">
        <f t="shared" si="235"/>
        <v>Snodland</v>
      </c>
      <c r="AA931" s="6" t="str">
        <f t="shared" si="236"/>
        <v>WC</v>
      </c>
      <c r="AB931" s="7" t="str">
        <f t="shared" si="237"/>
        <v>44047</v>
      </c>
      <c r="AC931" s="6" t="str">
        <f t="shared" si="238"/>
        <v>92</v>
      </c>
      <c r="AD931" s="6" t="str">
        <f t="shared" si="239"/>
        <v>D</v>
      </c>
      <c r="AE931" s="8" t="str">
        <f t="shared" si="240"/>
        <v/>
      </c>
    </row>
    <row r="932" spans="1:31" x14ac:dyDescent="0.25">
      <c r="A932" s="9">
        <v>948</v>
      </c>
      <c r="B932" s="10" t="s">
        <v>1889</v>
      </c>
      <c r="C932" s="10" t="s">
        <v>3152</v>
      </c>
      <c r="D932" s="10" t="s">
        <v>15</v>
      </c>
      <c r="E932" s="10" t="s">
        <v>16</v>
      </c>
      <c r="F932" s="10">
        <v>90</v>
      </c>
      <c r="G932" s="10" t="s">
        <v>3153</v>
      </c>
      <c r="H932" s="10" t="s">
        <v>996</v>
      </c>
      <c r="I932" s="10" t="s">
        <v>32</v>
      </c>
      <c r="J932" s="11">
        <v>43749</v>
      </c>
      <c r="K932" s="10">
        <v>75</v>
      </c>
      <c r="L932" s="10" t="s">
        <v>39</v>
      </c>
      <c r="M932" s="12"/>
      <c r="O932">
        <f t="shared" si="241"/>
        <v>0</v>
      </c>
      <c r="Q932" s="9" t="str">
        <f t="shared" si="226"/>
        <v>948</v>
      </c>
      <c r="R932" s="10" t="str">
        <f t="shared" si="227"/>
        <v>Katy</v>
      </c>
      <c r="S932" s="10" t="str">
        <f t="shared" si="228"/>
        <v>Buckner</v>
      </c>
      <c r="T932" s="10" t="str">
        <f t="shared" si="229"/>
        <v>Mrs</v>
      </c>
      <c r="U932" s="10" t="str">
        <f t="shared" si="230"/>
        <v>F</v>
      </c>
      <c r="V932" s="10" t="str">
        <f t="shared" si="231"/>
        <v>90</v>
      </c>
      <c r="W932" s="10" t="str">
        <f t="shared" si="232"/>
        <v>Chillerton Road</v>
      </c>
      <c r="X932" s="10" t="str">
        <f t="shared" si="233"/>
        <v>ad</v>
      </c>
      <c r="Y932" s="10" t="str">
        <f t="shared" si="234"/>
        <v>Chillerton Road</v>
      </c>
      <c r="Z932" s="10" t="str">
        <f t="shared" si="235"/>
        <v>Oswestry</v>
      </c>
      <c r="AA932" s="10" t="str">
        <f t="shared" si="236"/>
        <v>WC</v>
      </c>
      <c r="AB932" s="11" t="str">
        <f t="shared" si="237"/>
        <v>43749</v>
      </c>
      <c r="AC932" s="10" t="str">
        <f t="shared" si="238"/>
        <v>75</v>
      </c>
      <c r="AD932" s="10" t="str">
        <f t="shared" si="239"/>
        <v>C1</v>
      </c>
      <c r="AE932" s="12" t="str">
        <f t="shared" si="240"/>
        <v/>
      </c>
    </row>
    <row r="933" spans="1:31" x14ac:dyDescent="0.25">
      <c r="A933" s="5">
        <v>949</v>
      </c>
      <c r="B933" s="6" t="s">
        <v>1291</v>
      </c>
      <c r="C933" s="6" t="s">
        <v>3154</v>
      </c>
      <c r="D933" s="6" t="s">
        <v>15</v>
      </c>
      <c r="E933" s="6" t="s">
        <v>16</v>
      </c>
      <c r="F933" s="6">
        <v>60</v>
      </c>
      <c r="G933" s="6" t="s">
        <v>3153</v>
      </c>
      <c r="H933" s="6" t="s">
        <v>3155</v>
      </c>
      <c r="I933" s="6" t="s">
        <v>32</v>
      </c>
      <c r="J933" s="7">
        <v>43848</v>
      </c>
      <c r="K933" s="6">
        <v>75</v>
      </c>
      <c r="L933" s="6" t="s">
        <v>157</v>
      </c>
      <c r="M933" s="8"/>
      <c r="O933">
        <f t="shared" si="241"/>
        <v>0</v>
      </c>
      <c r="Q933" s="5" t="str">
        <f t="shared" si="226"/>
        <v>949</v>
      </c>
      <c r="R933" s="6" t="str">
        <f t="shared" si="227"/>
        <v>Alexander</v>
      </c>
      <c r="S933" s="6" t="str">
        <f t="shared" si="228"/>
        <v>Shipley</v>
      </c>
      <c r="T933" s="6" t="str">
        <f t="shared" si="229"/>
        <v>Mrs</v>
      </c>
      <c r="U933" s="6" t="str">
        <f t="shared" si="230"/>
        <v>F</v>
      </c>
      <c r="V933" s="6" t="str">
        <f t="shared" si="231"/>
        <v>60</v>
      </c>
      <c r="W933" s="6" t="str">
        <f t="shared" si="232"/>
        <v>Chillerton Road</v>
      </c>
      <c r="X933" s="6" t="str">
        <f t="shared" si="233"/>
        <v>ad</v>
      </c>
      <c r="Y933" s="6" t="str">
        <f t="shared" si="234"/>
        <v>Chillerton Road</v>
      </c>
      <c r="Z933" s="6" t="str">
        <f t="shared" si="235"/>
        <v>Ryton</v>
      </c>
      <c r="AA933" s="6" t="str">
        <f t="shared" si="236"/>
        <v>WC</v>
      </c>
      <c r="AB933" s="7" t="str">
        <f t="shared" si="237"/>
        <v>43848</v>
      </c>
      <c r="AC933" s="6" t="str">
        <f t="shared" si="238"/>
        <v>75</v>
      </c>
      <c r="AD933" s="6" t="str">
        <f t="shared" si="239"/>
        <v>C3</v>
      </c>
      <c r="AE933" s="8" t="str">
        <f t="shared" si="240"/>
        <v/>
      </c>
    </row>
    <row r="934" spans="1:31" x14ac:dyDescent="0.25">
      <c r="A934" s="9">
        <v>950</v>
      </c>
      <c r="B934" s="10" t="s">
        <v>3156</v>
      </c>
      <c r="C934" s="10" t="s">
        <v>3157</v>
      </c>
      <c r="D934" s="10" t="s">
        <v>28</v>
      </c>
      <c r="E934" s="10" t="s">
        <v>29</v>
      </c>
      <c r="F934" s="10">
        <v>90</v>
      </c>
      <c r="G934" s="10" t="s">
        <v>3158</v>
      </c>
      <c r="H934" s="10" t="s">
        <v>3159</v>
      </c>
      <c r="I934" s="10" t="s">
        <v>108</v>
      </c>
      <c r="J934" s="11">
        <v>44343</v>
      </c>
      <c r="K934" s="10">
        <v>2</v>
      </c>
      <c r="L934" s="10" t="s">
        <v>62</v>
      </c>
      <c r="M934" s="12"/>
      <c r="O934">
        <f t="shared" si="241"/>
        <v>0</v>
      </c>
      <c r="Q934" s="9" t="str">
        <f t="shared" si="226"/>
        <v>950</v>
      </c>
      <c r="R934" s="10" t="str">
        <f t="shared" si="227"/>
        <v>Edmundo</v>
      </c>
      <c r="S934" s="10" t="str">
        <f t="shared" si="228"/>
        <v>Crowder</v>
      </c>
      <c r="T934" s="10" t="str">
        <f t="shared" si="229"/>
        <v>Mr</v>
      </c>
      <c r="U934" s="10" t="str">
        <f t="shared" si="230"/>
        <v>M</v>
      </c>
      <c r="V934" s="10" t="str">
        <f t="shared" si="231"/>
        <v>90</v>
      </c>
      <c r="W934" s="10" t="str">
        <f t="shared" si="232"/>
        <v>Chiltern Court</v>
      </c>
      <c r="X934" s="10" t="str">
        <f t="shared" si="233"/>
        <v>rt</v>
      </c>
      <c r="Y934" s="10" t="str">
        <f t="shared" si="234"/>
        <v>Chiltern Court</v>
      </c>
      <c r="Z934" s="10" t="str">
        <f t="shared" si="235"/>
        <v>Cambridgeshire</v>
      </c>
      <c r="AA934" s="10" t="str">
        <f t="shared" si="236"/>
        <v>CB</v>
      </c>
      <c r="AB934" s="11" t="str">
        <f t="shared" si="237"/>
        <v>44343</v>
      </c>
      <c r="AC934" s="10" t="str">
        <f t="shared" si="238"/>
        <v>2</v>
      </c>
      <c r="AD934" s="10" t="str">
        <f t="shared" si="239"/>
        <v>C4</v>
      </c>
      <c r="AE934" s="12" t="str">
        <f t="shared" si="240"/>
        <v/>
      </c>
    </row>
    <row r="935" spans="1:31" x14ac:dyDescent="0.25">
      <c r="A935" s="5">
        <v>951</v>
      </c>
      <c r="B935" s="6" t="s">
        <v>3160</v>
      </c>
      <c r="C935" s="6" t="s">
        <v>3161</v>
      </c>
      <c r="D935" s="6" t="s">
        <v>28</v>
      </c>
      <c r="E935" s="6" t="s">
        <v>29</v>
      </c>
      <c r="F935" s="6">
        <v>60</v>
      </c>
      <c r="G935" s="6" t="s">
        <v>3162</v>
      </c>
      <c r="H935" s="6" t="s">
        <v>855</v>
      </c>
      <c r="I935" s="6" t="s">
        <v>856</v>
      </c>
      <c r="J935" s="7">
        <v>44134</v>
      </c>
      <c r="K935" s="6">
        <v>30</v>
      </c>
      <c r="L935" s="6" t="s">
        <v>62</v>
      </c>
      <c r="M935" s="8"/>
      <c r="O935">
        <f t="shared" si="241"/>
        <v>0</v>
      </c>
      <c r="Q935" s="5" t="str">
        <f t="shared" si="226"/>
        <v>951</v>
      </c>
      <c r="R935" s="6" t="str">
        <f t="shared" si="227"/>
        <v>Mike</v>
      </c>
      <c r="S935" s="6" t="str">
        <f t="shared" si="228"/>
        <v>Herring</v>
      </c>
      <c r="T935" s="6" t="str">
        <f t="shared" si="229"/>
        <v>Mr</v>
      </c>
      <c r="U935" s="6" t="str">
        <f t="shared" si="230"/>
        <v>M</v>
      </c>
      <c r="V935" s="6" t="str">
        <f t="shared" si="231"/>
        <v>60</v>
      </c>
      <c r="W935" s="6" t="str">
        <f t="shared" si="232"/>
        <v>Chilton Avenue</v>
      </c>
      <c r="X935" s="6" t="str">
        <f t="shared" si="233"/>
        <v>ue</v>
      </c>
      <c r="Y935" s="6" t="str">
        <f t="shared" si="234"/>
        <v>Chilton Avenue</v>
      </c>
      <c r="Z935" s="6" t="str">
        <f t="shared" si="235"/>
        <v>Birchington</v>
      </c>
      <c r="AA935" s="6" t="str">
        <f t="shared" si="236"/>
        <v>BD</v>
      </c>
      <c r="AB935" s="7" t="str">
        <f t="shared" si="237"/>
        <v>44134</v>
      </c>
      <c r="AC935" s="6" t="str">
        <f t="shared" si="238"/>
        <v>30</v>
      </c>
      <c r="AD935" s="6" t="str">
        <f t="shared" si="239"/>
        <v>C4</v>
      </c>
      <c r="AE935" s="8" t="str">
        <f t="shared" si="240"/>
        <v/>
      </c>
    </row>
    <row r="936" spans="1:31" x14ac:dyDescent="0.25">
      <c r="A936" s="9">
        <v>952</v>
      </c>
      <c r="B936" s="10" t="s">
        <v>1663</v>
      </c>
      <c r="C936" s="10" t="s">
        <v>3163</v>
      </c>
      <c r="D936" s="10" t="s">
        <v>28</v>
      </c>
      <c r="E936" s="10" t="s">
        <v>3075</v>
      </c>
      <c r="F936" s="10">
        <v>90</v>
      </c>
      <c r="G936" s="10" t="s">
        <v>3162</v>
      </c>
      <c r="H936" s="10" t="s">
        <v>1625</v>
      </c>
      <c r="I936" s="10" t="s">
        <v>32</v>
      </c>
      <c r="J936" s="11">
        <v>43981</v>
      </c>
      <c r="K936" s="10">
        <v>71</v>
      </c>
      <c r="L936" s="10" t="s">
        <v>62</v>
      </c>
      <c r="M936" s="12"/>
      <c r="O936">
        <f t="shared" si="241"/>
        <v>0</v>
      </c>
      <c r="Q936" s="9" t="str">
        <f t="shared" si="226"/>
        <v>952</v>
      </c>
      <c r="R936" s="10" t="str">
        <f t="shared" si="227"/>
        <v>Wallace</v>
      </c>
      <c r="S936" s="10" t="str">
        <f t="shared" si="228"/>
        <v>Parra</v>
      </c>
      <c r="T936" s="10" t="str">
        <f t="shared" si="229"/>
        <v>Mr</v>
      </c>
      <c r="U936" s="10" t="str">
        <f t="shared" si="230"/>
        <v>M</v>
      </c>
      <c r="V936" s="10" t="str">
        <f t="shared" si="231"/>
        <v>90</v>
      </c>
      <c r="W936" s="10" t="str">
        <f t="shared" si="232"/>
        <v>Chilton Avenue</v>
      </c>
      <c r="X936" s="10" t="str">
        <f t="shared" si="233"/>
        <v>ue</v>
      </c>
      <c r="Y936" s="10" t="str">
        <f t="shared" si="234"/>
        <v>Chilton Avenue</v>
      </c>
      <c r="Z936" s="10" t="str">
        <f t="shared" si="235"/>
        <v>Munlochy</v>
      </c>
      <c r="AA936" s="10" t="str">
        <f t="shared" si="236"/>
        <v>WC</v>
      </c>
      <c r="AB936" s="11" t="str">
        <f t="shared" si="237"/>
        <v>43981</v>
      </c>
      <c r="AC936" s="10" t="str">
        <f t="shared" si="238"/>
        <v>71</v>
      </c>
      <c r="AD936" s="10" t="str">
        <f t="shared" si="239"/>
        <v>C4</v>
      </c>
      <c r="AE936" s="12" t="str">
        <f t="shared" si="240"/>
        <v/>
      </c>
    </row>
    <row r="937" spans="1:31" x14ac:dyDescent="0.25">
      <c r="A937" s="5">
        <v>953</v>
      </c>
      <c r="B937" s="6" t="s">
        <v>852</v>
      </c>
      <c r="C937" s="6" t="s">
        <v>84</v>
      </c>
      <c r="D937" s="6" t="s">
        <v>15</v>
      </c>
      <c r="E937" s="6" t="s">
        <v>16</v>
      </c>
      <c r="F937" s="6">
        <v>60</v>
      </c>
      <c r="G937" s="6" t="s">
        <v>3164</v>
      </c>
      <c r="H937" s="6" t="s">
        <v>3165</v>
      </c>
      <c r="I937" s="6" t="s">
        <v>1228</v>
      </c>
      <c r="J937" s="7">
        <v>44372</v>
      </c>
      <c r="K937" s="6">
        <v>94</v>
      </c>
      <c r="L937" s="6" t="s">
        <v>68</v>
      </c>
      <c r="M937" s="8"/>
      <c r="O937">
        <f t="shared" si="241"/>
        <v>0</v>
      </c>
      <c r="Q937" s="5" t="str">
        <f t="shared" si="226"/>
        <v>953</v>
      </c>
      <c r="R937" s="6" t="str">
        <f t="shared" si="227"/>
        <v>Lottie</v>
      </c>
      <c r="S937" s="6" t="str">
        <f t="shared" si="228"/>
        <v>Bell</v>
      </c>
      <c r="T937" s="6" t="str">
        <f t="shared" si="229"/>
        <v>Mrs</v>
      </c>
      <c r="U937" s="6" t="str">
        <f t="shared" si="230"/>
        <v>F</v>
      </c>
      <c r="V937" s="6" t="str">
        <f t="shared" si="231"/>
        <v>60</v>
      </c>
      <c r="W937" s="6" t="str">
        <f t="shared" si="232"/>
        <v>Chilworth Mews</v>
      </c>
      <c r="X937" s="6" t="str">
        <f t="shared" si="233"/>
        <v>ws</v>
      </c>
      <c r="Y937" s="6" t="str">
        <f t="shared" si="234"/>
        <v>Chilworth Mews</v>
      </c>
      <c r="Z937" s="6" t="str">
        <f t="shared" si="235"/>
        <v>Egremont</v>
      </c>
      <c r="AA937" s="6" t="str">
        <f t="shared" si="236"/>
        <v>HA</v>
      </c>
      <c r="AB937" s="7" t="str">
        <f t="shared" si="237"/>
        <v>44372</v>
      </c>
      <c r="AC937" s="6" t="str">
        <f t="shared" si="238"/>
        <v>94</v>
      </c>
      <c r="AD937" s="6" t="str">
        <f t="shared" si="239"/>
        <v>A2</v>
      </c>
      <c r="AE937" s="8" t="str">
        <f t="shared" si="240"/>
        <v/>
      </c>
    </row>
    <row r="938" spans="1:31" x14ac:dyDescent="0.25">
      <c r="A938" s="9">
        <v>954</v>
      </c>
      <c r="B938" s="10" t="s">
        <v>3166</v>
      </c>
      <c r="C938" s="10" t="s">
        <v>3167</v>
      </c>
      <c r="D938" s="10" t="s">
        <v>28</v>
      </c>
      <c r="E938" s="10" t="s">
        <v>29</v>
      </c>
      <c r="F938" s="10">
        <v>60</v>
      </c>
      <c r="G938" s="10" t="s">
        <v>3168</v>
      </c>
      <c r="H938" s="10" t="s">
        <v>3169</v>
      </c>
      <c r="I938" s="10" t="s">
        <v>185</v>
      </c>
      <c r="J938" s="11">
        <v>43511</v>
      </c>
      <c r="K938" s="10">
        <v>69</v>
      </c>
      <c r="L938" s="10" t="s">
        <v>52</v>
      </c>
      <c r="M938" s="12"/>
      <c r="O938">
        <f t="shared" si="241"/>
        <v>0</v>
      </c>
      <c r="Q938" s="9" t="str">
        <f t="shared" si="226"/>
        <v>954</v>
      </c>
      <c r="R938" s="10" t="str">
        <f t="shared" si="227"/>
        <v>Alonso</v>
      </c>
      <c r="S938" s="10" t="str">
        <f t="shared" si="228"/>
        <v>Waddell</v>
      </c>
      <c r="T938" s="10" t="str">
        <f t="shared" si="229"/>
        <v>Mr</v>
      </c>
      <c r="U938" s="10" t="str">
        <f t="shared" si="230"/>
        <v>M</v>
      </c>
      <c r="V938" s="10" t="str">
        <f t="shared" si="231"/>
        <v>60</v>
      </c>
      <c r="W938" s="10" t="str">
        <f t="shared" si="232"/>
        <v>China Hall</v>
      </c>
      <c r="X938" s="10" t="str">
        <f t="shared" si="233"/>
        <v>ll</v>
      </c>
      <c r="Y938" s="10" t="str">
        <f t="shared" si="234"/>
        <v>China Hall</v>
      </c>
      <c r="Z938" s="10" t="str">
        <f t="shared" si="235"/>
        <v>Ely</v>
      </c>
      <c r="AA938" s="10" t="str">
        <f t="shared" si="236"/>
        <v>HX</v>
      </c>
      <c r="AB938" s="11" t="str">
        <f t="shared" si="237"/>
        <v>43511</v>
      </c>
      <c r="AC938" s="10" t="str">
        <f t="shared" si="238"/>
        <v>69</v>
      </c>
      <c r="AD938" s="10" t="str">
        <f t="shared" si="239"/>
        <v>A1</v>
      </c>
      <c r="AE938" s="12" t="str">
        <f t="shared" si="240"/>
        <v/>
      </c>
    </row>
    <row r="939" spans="1:31" x14ac:dyDescent="0.25">
      <c r="A939" s="5">
        <v>955</v>
      </c>
      <c r="B939" s="6" t="s">
        <v>3170</v>
      </c>
      <c r="C939" s="6" t="s">
        <v>3171</v>
      </c>
      <c r="D939" s="6" t="s">
        <v>28</v>
      </c>
      <c r="E939" s="6" t="s">
        <v>29</v>
      </c>
      <c r="F939" s="6">
        <v>90</v>
      </c>
      <c r="G939" s="6" t="s">
        <v>3172</v>
      </c>
      <c r="H939" s="6" t="s">
        <v>3173</v>
      </c>
      <c r="I939" s="6" t="s">
        <v>32</v>
      </c>
      <c r="J939" s="7">
        <v>43566</v>
      </c>
      <c r="K939" s="6">
        <v>8</v>
      </c>
      <c r="L939" s="6" t="s">
        <v>99</v>
      </c>
      <c r="M939" s="8"/>
      <c r="O939">
        <f t="shared" si="241"/>
        <v>0</v>
      </c>
      <c r="Q939" s="5" t="str">
        <f t="shared" si="226"/>
        <v>955</v>
      </c>
      <c r="R939" s="6" t="str">
        <f t="shared" si="227"/>
        <v>Aubrey</v>
      </c>
      <c r="S939" s="6" t="str">
        <f t="shared" si="228"/>
        <v>Bishop</v>
      </c>
      <c r="T939" s="6" t="str">
        <f t="shared" si="229"/>
        <v>Mr</v>
      </c>
      <c r="U939" s="6" t="str">
        <f t="shared" si="230"/>
        <v>M</v>
      </c>
      <c r="V939" s="6" t="str">
        <f t="shared" si="231"/>
        <v>90</v>
      </c>
      <c r="W939" s="6" t="str">
        <f t="shared" si="232"/>
        <v>Chingford Avenue</v>
      </c>
      <c r="X939" s="6" t="str">
        <f t="shared" si="233"/>
        <v>ue</v>
      </c>
      <c r="Y939" s="6" t="str">
        <f t="shared" si="234"/>
        <v>Chingford Avenue</v>
      </c>
      <c r="Z939" s="6" t="str">
        <f t="shared" si="235"/>
        <v>Tunbridge Wells</v>
      </c>
      <c r="AA939" s="6" t="str">
        <f t="shared" si="236"/>
        <v>WC</v>
      </c>
      <c r="AB939" s="7" t="str">
        <f t="shared" si="237"/>
        <v>43566</v>
      </c>
      <c r="AC939" s="6" t="str">
        <f t="shared" si="238"/>
        <v>8</v>
      </c>
      <c r="AD939" s="6" t="str">
        <f t="shared" si="239"/>
        <v>E</v>
      </c>
      <c r="AE939" s="8" t="str">
        <f t="shared" si="240"/>
        <v/>
      </c>
    </row>
    <row r="940" spans="1:31" x14ac:dyDescent="0.25">
      <c r="A940" s="9">
        <v>956</v>
      </c>
      <c r="B940" s="10" t="s">
        <v>163</v>
      </c>
      <c r="C940" s="10" t="s">
        <v>1333</v>
      </c>
      <c r="D940" s="10" t="s">
        <v>49</v>
      </c>
      <c r="E940" s="10" t="s">
        <v>16</v>
      </c>
      <c r="F940" s="10">
        <v>90</v>
      </c>
      <c r="G940" s="10" t="s">
        <v>3174</v>
      </c>
      <c r="H940" s="10" t="s">
        <v>408</v>
      </c>
      <c r="I940" s="10" t="s">
        <v>185</v>
      </c>
      <c r="J940" s="11">
        <v>43992</v>
      </c>
      <c r="K940" s="10">
        <v>33</v>
      </c>
      <c r="L940" s="10" t="s">
        <v>44</v>
      </c>
      <c r="M940" s="12"/>
      <c r="O940">
        <f t="shared" si="241"/>
        <v>0</v>
      </c>
      <c r="Q940" s="9" t="str">
        <f t="shared" si="226"/>
        <v>956</v>
      </c>
      <c r="R940" s="10" t="str">
        <f t="shared" si="227"/>
        <v>Brandee</v>
      </c>
      <c r="S940" s="10" t="str">
        <f t="shared" si="228"/>
        <v>Keen</v>
      </c>
      <c r="T940" s="10" t="str">
        <f t="shared" si="229"/>
        <v>Miss</v>
      </c>
      <c r="U940" s="10" t="str">
        <f t="shared" si="230"/>
        <v>F</v>
      </c>
      <c r="V940" s="10" t="str">
        <f t="shared" si="231"/>
        <v>90</v>
      </c>
      <c r="W940" s="10" t="str">
        <f t="shared" si="232"/>
        <v>Chingford Road</v>
      </c>
      <c r="X940" s="10" t="str">
        <f t="shared" si="233"/>
        <v>ad</v>
      </c>
      <c r="Y940" s="10" t="str">
        <f t="shared" si="234"/>
        <v>Chingford Road</v>
      </c>
      <c r="Z940" s="10" t="str">
        <f t="shared" si="235"/>
        <v>Essex</v>
      </c>
      <c r="AA940" s="10" t="str">
        <f t="shared" si="236"/>
        <v>HX</v>
      </c>
      <c r="AB940" s="11" t="str">
        <f t="shared" si="237"/>
        <v>43992</v>
      </c>
      <c r="AC940" s="10" t="str">
        <f t="shared" si="238"/>
        <v>33</v>
      </c>
      <c r="AD940" s="10" t="str">
        <f t="shared" si="239"/>
        <v>D</v>
      </c>
      <c r="AE940" s="12" t="str">
        <f t="shared" si="240"/>
        <v/>
      </c>
    </row>
    <row r="941" spans="1:31" x14ac:dyDescent="0.25">
      <c r="A941" s="5">
        <v>957</v>
      </c>
      <c r="B941" s="6" t="s">
        <v>3175</v>
      </c>
      <c r="C941" s="6" t="s">
        <v>3176</v>
      </c>
      <c r="D941" s="6" t="s">
        <v>49</v>
      </c>
      <c r="E941" s="6" t="s">
        <v>16</v>
      </c>
      <c r="F941" s="6">
        <v>90</v>
      </c>
      <c r="G941" s="6" t="s">
        <v>3177</v>
      </c>
      <c r="H941" s="6" t="s">
        <v>1625</v>
      </c>
      <c r="I941" s="6" t="s">
        <v>32</v>
      </c>
      <c r="J941" s="7">
        <v>44384</v>
      </c>
      <c r="K941" s="6">
        <v>44</v>
      </c>
      <c r="L941" s="6" t="s">
        <v>44</v>
      </c>
      <c r="M941" s="8"/>
      <c r="O941">
        <f t="shared" si="241"/>
        <v>0</v>
      </c>
      <c r="Q941" s="5" t="str">
        <f t="shared" si="226"/>
        <v>957</v>
      </c>
      <c r="R941" s="6" t="str">
        <f t="shared" si="227"/>
        <v>Lucille</v>
      </c>
      <c r="S941" s="6" t="str">
        <f t="shared" si="228"/>
        <v>Brennan</v>
      </c>
      <c r="T941" s="6" t="str">
        <f t="shared" si="229"/>
        <v>Miss</v>
      </c>
      <c r="U941" s="6" t="str">
        <f t="shared" si="230"/>
        <v>F</v>
      </c>
      <c r="V941" s="6" t="str">
        <f t="shared" si="231"/>
        <v>90</v>
      </c>
      <c r="W941" s="6" t="str">
        <f t="shared" si="232"/>
        <v>Chip Street</v>
      </c>
      <c r="X941" s="6" t="str">
        <f t="shared" si="233"/>
        <v>et</v>
      </c>
      <c r="Y941" s="6" t="str">
        <f t="shared" si="234"/>
        <v>Chip Street</v>
      </c>
      <c r="Z941" s="6" t="str">
        <f t="shared" si="235"/>
        <v>Munlochy</v>
      </c>
      <c r="AA941" s="6" t="str">
        <f t="shared" si="236"/>
        <v>WC</v>
      </c>
      <c r="AB941" s="7" t="str">
        <f t="shared" si="237"/>
        <v>44384</v>
      </c>
      <c r="AC941" s="6" t="str">
        <f t="shared" si="238"/>
        <v>44</v>
      </c>
      <c r="AD941" s="6" t="str">
        <f t="shared" si="239"/>
        <v>D</v>
      </c>
      <c r="AE941" s="8" t="str">
        <f t="shared" si="240"/>
        <v/>
      </c>
    </row>
    <row r="942" spans="1:31" x14ac:dyDescent="0.25">
      <c r="A942" s="9">
        <v>958</v>
      </c>
      <c r="B942" s="10" t="s">
        <v>3178</v>
      </c>
      <c r="C942" s="10" t="s">
        <v>3179</v>
      </c>
      <c r="D942" s="10" t="s">
        <v>15</v>
      </c>
      <c r="E942" s="10" t="s">
        <v>16</v>
      </c>
      <c r="F942" s="10">
        <v>30</v>
      </c>
      <c r="G942" s="10" t="s">
        <v>3180</v>
      </c>
      <c r="H942" s="10" t="s">
        <v>1733</v>
      </c>
      <c r="I942" s="10" t="s">
        <v>171</v>
      </c>
      <c r="J942" s="11">
        <v>44545</v>
      </c>
      <c r="K942" s="10">
        <v>2</v>
      </c>
      <c r="L942" s="10" t="s">
        <v>39</v>
      </c>
      <c r="M942" s="12"/>
      <c r="O942">
        <f t="shared" si="241"/>
        <v>0</v>
      </c>
      <c r="Q942" s="9" t="str">
        <f t="shared" si="226"/>
        <v>958</v>
      </c>
      <c r="R942" s="10" t="str">
        <f t="shared" si="227"/>
        <v>Alecia</v>
      </c>
      <c r="S942" s="10" t="str">
        <f t="shared" si="228"/>
        <v>Kimble</v>
      </c>
      <c r="T942" s="10" t="str">
        <f t="shared" si="229"/>
        <v>Mrs</v>
      </c>
      <c r="U942" s="10" t="str">
        <f t="shared" si="230"/>
        <v>F</v>
      </c>
      <c r="V942" s="10" t="str">
        <f t="shared" si="231"/>
        <v>30</v>
      </c>
      <c r="W942" s="10" t="str">
        <f t="shared" si="232"/>
        <v>Chippendale Street</v>
      </c>
      <c r="X942" s="10" t="str">
        <f t="shared" si="233"/>
        <v>et</v>
      </c>
      <c r="Y942" s="10" t="str">
        <f t="shared" si="234"/>
        <v>Chippendale Street</v>
      </c>
      <c r="Z942" s="10" t="str">
        <f t="shared" si="235"/>
        <v>Cleveland</v>
      </c>
      <c r="AA942" s="10" t="str">
        <f t="shared" si="236"/>
        <v>PR</v>
      </c>
      <c r="AB942" s="11" t="str">
        <f t="shared" si="237"/>
        <v>44545</v>
      </c>
      <c r="AC942" s="10" t="str">
        <f t="shared" si="238"/>
        <v>2</v>
      </c>
      <c r="AD942" s="10" t="str">
        <f t="shared" si="239"/>
        <v>C1</v>
      </c>
      <c r="AE942" s="12" t="str">
        <f t="shared" si="240"/>
        <v/>
      </c>
    </row>
    <row r="943" spans="1:31" x14ac:dyDescent="0.25">
      <c r="A943" s="5">
        <v>959</v>
      </c>
      <c r="B943" s="6" t="s">
        <v>3181</v>
      </c>
      <c r="C943" s="6" t="s">
        <v>3182</v>
      </c>
      <c r="D943" s="6" t="s">
        <v>41</v>
      </c>
      <c r="E943" s="6" t="s">
        <v>16</v>
      </c>
      <c r="F943" s="6">
        <v>30</v>
      </c>
      <c r="G943" s="6" t="s">
        <v>3183</v>
      </c>
      <c r="H943" s="6" t="s">
        <v>3184</v>
      </c>
      <c r="I943" s="6" t="s">
        <v>815</v>
      </c>
      <c r="J943" s="7">
        <v>44052</v>
      </c>
      <c r="K943" s="6">
        <v>10</v>
      </c>
      <c r="L943" s="6" t="s">
        <v>44</v>
      </c>
      <c r="M943" s="8"/>
      <c r="O943">
        <f t="shared" si="241"/>
        <v>0</v>
      </c>
      <c r="Q943" s="5" t="str">
        <f t="shared" si="226"/>
        <v>959</v>
      </c>
      <c r="R943" s="6" t="str">
        <f t="shared" si="227"/>
        <v>Dawna</v>
      </c>
      <c r="S943" s="6" t="str">
        <f t="shared" si="228"/>
        <v>Jacobsen</v>
      </c>
      <c r="T943" s="6" t="str">
        <f t="shared" si="229"/>
        <v>Ms</v>
      </c>
      <c r="U943" s="6" t="str">
        <f t="shared" si="230"/>
        <v>F</v>
      </c>
      <c r="V943" s="6" t="str">
        <f t="shared" si="231"/>
        <v>30</v>
      </c>
      <c r="W943" s="6" t="str">
        <f t="shared" si="232"/>
        <v>Chippenham Mews</v>
      </c>
      <c r="X943" s="6" t="str">
        <f t="shared" si="233"/>
        <v>ws</v>
      </c>
      <c r="Y943" s="6" t="str">
        <f t="shared" si="234"/>
        <v>Chippenham Mews</v>
      </c>
      <c r="Z943" s="6" t="str">
        <f t="shared" si="235"/>
        <v>Brockenhurst</v>
      </c>
      <c r="AA943" s="6" t="str">
        <f t="shared" si="236"/>
        <v>WR</v>
      </c>
      <c r="AB943" s="7" t="str">
        <f t="shared" si="237"/>
        <v>44052</v>
      </c>
      <c r="AC943" s="6" t="str">
        <f t="shared" si="238"/>
        <v>10</v>
      </c>
      <c r="AD943" s="6" t="str">
        <f t="shared" si="239"/>
        <v>D</v>
      </c>
      <c r="AE943" s="8" t="str">
        <f t="shared" si="240"/>
        <v/>
      </c>
    </row>
    <row r="944" spans="1:31" x14ac:dyDescent="0.25">
      <c r="A944" s="9">
        <v>960</v>
      </c>
      <c r="B944" s="10" t="s">
        <v>3185</v>
      </c>
      <c r="C944" s="10" t="s">
        <v>1454</v>
      </c>
      <c r="D944" s="10" t="s">
        <v>15</v>
      </c>
      <c r="E944" s="10" t="s">
        <v>16</v>
      </c>
      <c r="F944" s="10">
        <v>30</v>
      </c>
      <c r="G944" s="10" t="s">
        <v>3186</v>
      </c>
      <c r="H944" s="10" t="s">
        <v>3187</v>
      </c>
      <c r="I944" s="10" t="s">
        <v>32</v>
      </c>
      <c r="J944" s="11">
        <v>43584</v>
      </c>
      <c r="K944" s="10">
        <v>34</v>
      </c>
      <c r="L944" s="10" t="s">
        <v>68</v>
      </c>
      <c r="M944" s="12"/>
      <c r="O944">
        <f t="shared" si="241"/>
        <v>0</v>
      </c>
      <c r="Q944" s="9" t="str">
        <f t="shared" si="226"/>
        <v>960</v>
      </c>
      <c r="R944" s="10" t="str">
        <f t="shared" si="227"/>
        <v>Cherri</v>
      </c>
      <c r="S944" s="10" t="str">
        <f t="shared" si="228"/>
        <v>Lovell</v>
      </c>
      <c r="T944" s="10" t="str">
        <f t="shared" si="229"/>
        <v>Mrs</v>
      </c>
      <c r="U944" s="10" t="str">
        <f t="shared" si="230"/>
        <v>F</v>
      </c>
      <c r="V944" s="10" t="str">
        <f t="shared" si="231"/>
        <v>30</v>
      </c>
      <c r="W944" s="10" t="str">
        <f t="shared" si="232"/>
        <v>Chiswell Street</v>
      </c>
      <c r="X944" s="10" t="str">
        <f t="shared" si="233"/>
        <v>et</v>
      </c>
      <c r="Y944" s="10" t="str">
        <f t="shared" si="234"/>
        <v>Chiswell Street</v>
      </c>
      <c r="Z944" s="10" t="str">
        <f t="shared" si="235"/>
        <v>Pencader</v>
      </c>
      <c r="AA944" s="10" t="str">
        <f t="shared" si="236"/>
        <v>WC</v>
      </c>
      <c r="AB944" s="11" t="str">
        <f t="shared" si="237"/>
        <v>43584</v>
      </c>
      <c r="AC944" s="10" t="str">
        <f t="shared" si="238"/>
        <v>34</v>
      </c>
      <c r="AD944" s="10" t="str">
        <f t="shared" si="239"/>
        <v>A2</v>
      </c>
      <c r="AE944" s="12" t="str">
        <f t="shared" si="240"/>
        <v/>
      </c>
    </row>
    <row r="945" spans="1:31" x14ac:dyDescent="0.25">
      <c r="A945" s="5">
        <v>961</v>
      </c>
      <c r="B945" s="6" t="s">
        <v>3188</v>
      </c>
      <c r="C945" s="6" t="s">
        <v>1915</v>
      </c>
      <c r="D945" s="6" t="s">
        <v>15</v>
      </c>
      <c r="E945" s="6" t="s">
        <v>16</v>
      </c>
      <c r="F945" s="6">
        <v>60</v>
      </c>
      <c r="G945" s="6" t="s">
        <v>3189</v>
      </c>
      <c r="H945" s="6" t="s">
        <v>3190</v>
      </c>
      <c r="I945" s="6" t="s">
        <v>32</v>
      </c>
      <c r="J945" s="7">
        <v>44020</v>
      </c>
      <c r="K945" s="6">
        <v>34</v>
      </c>
      <c r="L945" s="6" t="s">
        <v>33</v>
      </c>
      <c r="M945" s="8"/>
      <c r="O945">
        <f t="shared" si="241"/>
        <v>0</v>
      </c>
      <c r="Q945" s="5" t="str">
        <f t="shared" si="226"/>
        <v>961</v>
      </c>
      <c r="R945" s="6" t="str">
        <f t="shared" si="227"/>
        <v>Melvin</v>
      </c>
      <c r="S945" s="6" t="str">
        <f t="shared" si="228"/>
        <v>Spencer</v>
      </c>
      <c r="T945" s="6" t="str">
        <f t="shared" si="229"/>
        <v>Mrs</v>
      </c>
      <c r="U945" s="6" t="str">
        <f t="shared" si="230"/>
        <v>F</v>
      </c>
      <c r="V945" s="6" t="str">
        <f t="shared" si="231"/>
        <v>60</v>
      </c>
      <c r="W945" s="6" t="str">
        <f t="shared" si="232"/>
        <v>Chiswick Quay</v>
      </c>
      <c r="X945" s="6" t="str">
        <f t="shared" si="233"/>
        <v>ay</v>
      </c>
      <c r="Y945" s="6" t="str">
        <f t="shared" si="234"/>
        <v>Chiswick Quay</v>
      </c>
      <c r="Z945" s="6" t="str">
        <f t="shared" si="235"/>
        <v>Sedbergh</v>
      </c>
      <c r="AA945" s="6" t="str">
        <f t="shared" si="236"/>
        <v>WC</v>
      </c>
      <c r="AB945" s="7" t="str">
        <f t="shared" si="237"/>
        <v>44020</v>
      </c>
      <c r="AC945" s="6" t="str">
        <f t="shared" si="238"/>
        <v>34</v>
      </c>
      <c r="AD945" s="6" t="str">
        <f t="shared" si="239"/>
        <v>A3</v>
      </c>
      <c r="AE945" s="8" t="str">
        <f t="shared" si="240"/>
        <v/>
      </c>
    </row>
    <row r="946" spans="1:31" x14ac:dyDescent="0.25">
      <c r="A946" s="9">
        <v>962</v>
      </c>
      <c r="B946" s="10" t="s">
        <v>1053</v>
      </c>
      <c r="C946" s="10" t="s">
        <v>3191</v>
      </c>
      <c r="D946" s="10" t="s">
        <v>28</v>
      </c>
      <c r="E946" s="10" t="s">
        <v>29</v>
      </c>
      <c r="F946" s="10">
        <v>90</v>
      </c>
      <c r="G946" s="10" t="s">
        <v>3192</v>
      </c>
      <c r="H946" s="10" t="s">
        <v>3193</v>
      </c>
      <c r="I946" s="10" t="s">
        <v>32</v>
      </c>
      <c r="J946" s="11">
        <v>44255</v>
      </c>
      <c r="K946" s="10">
        <v>75</v>
      </c>
      <c r="L946" s="10" t="s">
        <v>157</v>
      </c>
      <c r="M946" s="12"/>
      <c r="O946">
        <f t="shared" si="241"/>
        <v>0</v>
      </c>
      <c r="Q946" s="9" t="str">
        <f t="shared" si="226"/>
        <v>962</v>
      </c>
      <c r="R946" s="10" t="str">
        <f t="shared" si="227"/>
        <v>Benjamin</v>
      </c>
      <c r="S946" s="10" t="str">
        <f t="shared" si="228"/>
        <v>Snyder</v>
      </c>
      <c r="T946" s="10" t="str">
        <f t="shared" si="229"/>
        <v>Mr</v>
      </c>
      <c r="U946" s="10" t="str">
        <f t="shared" si="230"/>
        <v>M</v>
      </c>
      <c r="V946" s="10" t="str">
        <f t="shared" si="231"/>
        <v>90</v>
      </c>
      <c r="W946" s="10" t="str">
        <f t="shared" si="232"/>
        <v>Chiswick Staithe</v>
      </c>
      <c r="X946" s="10" t="str">
        <f t="shared" si="233"/>
        <v>he</v>
      </c>
      <c r="Y946" s="10" t="str">
        <f t="shared" si="234"/>
        <v>Chiswick Staithe</v>
      </c>
      <c r="Z946" s="10" t="str">
        <f t="shared" si="235"/>
        <v>Longfield</v>
      </c>
      <c r="AA946" s="10" t="str">
        <f t="shared" si="236"/>
        <v>WC</v>
      </c>
      <c r="AB946" s="11" t="str">
        <f t="shared" si="237"/>
        <v>44255</v>
      </c>
      <c r="AC946" s="10" t="str">
        <f t="shared" si="238"/>
        <v>75</v>
      </c>
      <c r="AD946" s="10" t="str">
        <f t="shared" si="239"/>
        <v>C3</v>
      </c>
      <c r="AE946" s="12" t="str">
        <f t="shared" si="240"/>
        <v/>
      </c>
    </row>
    <row r="947" spans="1:31" x14ac:dyDescent="0.25">
      <c r="A947" s="5">
        <v>963</v>
      </c>
      <c r="B947" s="6" t="s">
        <v>3194</v>
      </c>
      <c r="C947" s="6" t="s">
        <v>2054</v>
      </c>
      <c r="D947" s="6" t="s">
        <v>28</v>
      </c>
      <c r="E947" s="6" t="s">
        <v>29</v>
      </c>
      <c r="F947" s="6">
        <v>90</v>
      </c>
      <c r="G947" s="6" t="s">
        <v>3195</v>
      </c>
      <c r="H947" s="6" t="s">
        <v>3196</v>
      </c>
      <c r="I947" s="6" t="s">
        <v>1194</v>
      </c>
      <c r="J947" s="7">
        <v>44410</v>
      </c>
      <c r="K947" s="6">
        <v>73</v>
      </c>
      <c r="L947" s="6" t="s">
        <v>68</v>
      </c>
      <c r="M947" s="8"/>
      <c r="O947">
        <f t="shared" si="241"/>
        <v>0</v>
      </c>
      <c r="Q947" s="5" t="str">
        <f t="shared" si="226"/>
        <v>963</v>
      </c>
      <c r="R947" s="6" t="str">
        <f t="shared" si="227"/>
        <v>Terrence</v>
      </c>
      <c r="S947" s="6" t="str">
        <f t="shared" si="228"/>
        <v>Mayo</v>
      </c>
      <c r="T947" s="6" t="str">
        <f t="shared" si="229"/>
        <v>Mr</v>
      </c>
      <c r="U947" s="6" t="str">
        <f t="shared" si="230"/>
        <v>M</v>
      </c>
      <c r="V947" s="6" t="str">
        <f t="shared" si="231"/>
        <v>90</v>
      </c>
      <c r="W947" s="6" t="str">
        <f t="shared" si="232"/>
        <v>Chivers Road</v>
      </c>
      <c r="X947" s="6" t="str">
        <f t="shared" si="233"/>
        <v>ad</v>
      </c>
      <c r="Y947" s="6" t="str">
        <f t="shared" si="234"/>
        <v>Chivers Road</v>
      </c>
      <c r="Z947" s="6" t="str">
        <f t="shared" si="235"/>
        <v>East Sussex</v>
      </c>
      <c r="AA947" s="6" t="str">
        <f t="shared" si="236"/>
        <v>LU</v>
      </c>
      <c r="AB947" s="7" t="str">
        <f t="shared" si="237"/>
        <v>44410</v>
      </c>
      <c r="AC947" s="6" t="str">
        <f t="shared" si="238"/>
        <v>73</v>
      </c>
      <c r="AD947" s="6" t="str">
        <f t="shared" si="239"/>
        <v>A2</v>
      </c>
      <c r="AE947" s="8" t="str">
        <f t="shared" si="240"/>
        <v/>
      </c>
    </row>
    <row r="948" spans="1:31" x14ac:dyDescent="0.25">
      <c r="A948" s="9">
        <v>964</v>
      </c>
      <c r="B948" s="10" t="s">
        <v>1901</v>
      </c>
      <c r="C948" s="10" t="s">
        <v>2856</v>
      </c>
      <c r="D948" s="10" t="s">
        <v>28</v>
      </c>
      <c r="E948" s="10" t="s">
        <v>29</v>
      </c>
      <c r="F948" s="10">
        <v>90</v>
      </c>
      <c r="G948" s="10" t="s">
        <v>3197</v>
      </c>
      <c r="H948" s="10" t="s">
        <v>3198</v>
      </c>
      <c r="I948" s="10" t="s">
        <v>32</v>
      </c>
      <c r="J948" s="11">
        <v>44542</v>
      </c>
      <c r="K948" s="10">
        <v>95</v>
      </c>
      <c r="L948" s="10" t="s">
        <v>20</v>
      </c>
      <c r="M948" s="12"/>
      <c r="O948">
        <f t="shared" si="241"/>
        <v>0</v>
      </c>
      <c r="Q948" s="9" t="str">
        <f t="shared" si="226"/>
        <v>964</v>
      </c>
      <c r="R948" s="10" t="str">
        <f t="shared" si="227"/>
        <v>Osvaldo</v>
      </c>
      <c r="S948" s="10" t="str">
        <f t="shared" si="228"/>
        <v>Nelson</v>
      </c>
      <c r="T948" s="10" t="str">
        <f t="shared" si="229"/>
        <v>Mr</v>
      </c>
      <c r="U948" s="10" t="str">
        <f t="shared" si="230"/>
        <v>M</v>
      </c>
      <c r="V948" s="10" t="str">
        <f t="shared" si="231"/>
        <v>90</v>
      </c>
      <c r="W948" s="10" t="str">
        <f t="shared" si="232"/>
        <v>Cholmeley Close</v>
      </c>
      <c r="X948" s="10" t="str">
        <f t="shared" si="233"/>
        <v>se</v>
      </c>
      <c r="Y948" s="10" t="str">
        <f t="shared" si="234"/>
        <v>Cholmeley Close</v>
      </c>
      <c r="Z948" s="10" t="str">
        <f t="shared" si="235"/>
        <v>Taynuilt</v>
      </c>
      <c r="AA948" s="10" t="str">
        <f t="shared" si="236"/>
        <v>WC</v>
      </c>
      <c r="AB948" s="11" t="str">
        <f t="shared" si="237"/>
        <v>44542</v>
      </c>
      <c r="AC948" s="10" t="str">
        <f t="shared" si="238"/>
        <v>95</v>
      </c>
      <c r="AD948" s="10" t="str">
        <f t="shared" si="239"/>
        <v>B</v>
      </c>
      <c r="AE948" s="12" t="str">
        <f t="shared" si="240"/>
        <v/>
      </c>
    </row>
    <row r="949" spans="1:31" x14ac:dyDescent="0.25">
      <c r="A949" s="5">
        <v>965</v>
      </c>
      <c r="B949" s="6" t="s">
        <v>3199</v>
      </c>
      <c r="C949" s="6" t="s">
        <v>3200</v>
      </c>
      <c r="D949" s="6" t="s">
        <v>15</v>
      </c>
      <c r="E949" s="6" t="s">
        <v>16</v>
      </c>
      <c r="F949" s="6">
        <v>60</v>
      </c>
      <c r="G949" s="6" t="s">
        <v>3201</v>
      </c>
      <c r="H949" s="6" t="s">
        <v>3202</v>
      </c>
      <c r="I949" s="6" t="s">
        <v>25</v>
      </c>
      <c r="J949" s="7">
        <v>43705</v>
      </c>
      <c r="K949" s="6">
        <v>82</v>
      </c>
      <c r="L949" s="6" t="s">
        <v>78</v>
      </c>
      <c r="M949" s="8"/>
      <c r="O949">
        <f t="shared" si="241"/>
        <v>0</v>
      </c>
      <c r="Q949" s="5" t="str">
        <f t="shared" si="226"/>
        <v>965</v>
      </c>
      <c r="R949" s="6" t="str">
        <f t="shared" si="227"/>
        <v>Shandi</v>
      </c>
      <c r="S949" s="6" t="str">
        <f t="shared" si="228"/>
        <v>Houser</v>
      </c>
      <c r="T949" s="6" t="str">
        <f t="shared" si="229"/>
        <v>Mrs</v>
      </c>
      <c r="U949" s="6" t="str">
        <f t="shared" si="230"/>
        <v>F</v>
      </c>
      <c r="V949" s="6" t="str">
        <f t="shared" si="231"/>
        <v>60</v>
      </c>
      <c r="W949" s="6" t="str">
        <f t="shared" si="232"/>
        <v>Cholmley Gardens</v>
      </c>
      <c r="X949" s="6" t="str">
        <f t="shared" si="233"/>
        <v>ns</v>
      </c>
      <c r="Y949" s="6" t="str">
        <f t="shared" si="234"/>
        <v>Cholmley Gardens</v>
      </c>
      <c r="Z949" s="6" t="str">
        <f t="shared" si="235"/>
        <v>Heriot</v>
      </c>
      <c r="AA949" s="6" t="str">
        <f t="shared" si="236"/>
        <v>HG</v>
      </c>
      <c r="AB949" s="7" t="str">
        <f t="shared" si="237"/>
        <v>43705</v>
      </c>
      <c r="AC949" s="6" t="str">
        <f t="shared" si="238"/>
        <v>82</v>
      </c>
      <c r="AD949" s="6" t="str">
        <f t="shared" si="239"/>
        <v>C2</v>
      </c>
      <c r="AE949" s="8" t="str">
        <f t="shared" si="240"/>
        <v/>
      </c>
    </row>
    <row r="950" spans="1:31" x14ac:dyDescent="0.25">
      <c r="A950" s="9">
        <v>966</v>
      </c>
      <c r="B950" s="10" t="s">
        <v>3203</v>
      </c>
      <c r="C950" s="10" t="s">
        <v>2486</v>
      </c>
      <c r="D950" s="10" t="s">
        <v>15</v>
      </c>
      <c r="E950" s="10" t="s">
        <v>16</v>
      </c>
      <c r="F950" s="10">
        <v>60</v>
      </c>
      <c r="G950" s="10" t="s">
        <v>3204</v>
      </c>
      <c r="H950" s="10" t="s">
        <v>3205</v>
      </c>
      <c r="I950" s="10" t="s">
        <v>32</v>
      </c>
      <c r="J950" s="11">
        <v>44215</v>
      </c>
      <c r="K950" s="10">
        <v>73</v>
      </c>
      <c r="L950" s="10" t="s">
        <v>39</v>
      </c>
      <c r="M950" s="12"/>
      <c r="O950">
        <f t="shared" si="241"/>
        <v>0</v>
      </c>
      <c r="Q950" s="9" t="str">
        <f t="shared" si="226"/>
        <v>966</v>
      </c>
      <c r="R950" s="10" t="str">
        <f t="shared" si="227"/>
        <v>Rhoda</v>
      </c>
      <c r="S950" s="10" t="str">
        <f t="shared" si="228"/>
        <v>Le</v>
      </c>
      <c r="T950" s="10" t="str">
        <f t="shared" si="229"/>
        <v>Mrs</v>
      </c>
      <c r="U950" s="10" t="str">
        <f t="shared" si="230"/>
        <v>F</v>
      </c>
      <c r="V950" s="10" t="str">
        <f t="shared" si="231"/>
        <v>60</v>
      </c>
      <c r="W950" s="10" t="str">
        <f t="shared" si="232"/>
        <v>Chrisp Street</v>
      </c>
      <c r="X950" s="10" t="str">
        <f t="shared" si="233"/>
        <v>et</v>
      </c>
      <c r="Y950" s="10" t="str">
        <f t="shared" si="234"/>
        <v>Chrisp Street</v>
      </c>
      <c r="Z950" s="10" t="str">
        <f t="shared" si="235"/>
        <v>Portrush</v>
      </c>
      <c r="AA950" s="10" t="str">
        <f t="shared" si="236"/>
        <v>WC</v>
      </c>
      <c r="AB950" s="11" t="str">
        <f t="shared" si="237"/>
        <v>44215</v>
      </c>
      <c r="AC950" s="10" t="str">
        <f t="shared" si="238"/>
        <v>73</v>
      </c>
      <c r="AD950" s="10" t="str">
        <f t="shared" si="239"/>
        <v>C1</v>
      </c>
      <c r="AE950" s="12" t="str">
        <f t="shared" si="240"/>
        <v/>
      </c>
    </row>
    <row r="951" spans="1:31" x14ac:dyDescent="0.25">
      <c r="A951" s="5">
        <v>967</v>
      </c>
      <c r="B951" s="6" t="s">
        <v>3206</v>
      </c>
      <c r="C951" s="6" t="s">
        <v>3207</v>
      </c>
      <c r="D951" s="6" t="s">
        <v>28</v>
      </c>
      <c r="E951" s="6" t="s">
        <v>29</v>
      </c>
      <c r="F951" s="6">
        <v>90</v>
      </c>
      <c r="G951" s="6" t="s">
        <v>3208</v>
      </c>
      <c r="H951" s="6" t="s">
        <v>3209</v>
      </c>
      <c r="I951" s="6" t="s">
        <v>3210</v>
      </c>
      <c r="J951" s="7">
        <v>43634</v>
      </c>
      <c r="K951" s="6">
        <v>33</v>
      </c>
      <c r="L951" s="6" t="s">
        <v>39</v>
      </c>
      <c r="M951" s="8"/>
      <c r="O951">
        <f t="shared" si="241"/>
        <v>0</v>
      </c>
      <c r="Q951" s="5" t="str">
        <f t="shared" si="226"/>
        <v>967</v>
      </c>
      <c r="R951" s="6" t="str">
        <f t="shared" si="227"/>
        <v>Andres</v>
      </c>
      <c r="S951" s="6" t="str">
        <f t="shared" si="228"/>
        <v>Torres</v>
      </c>
      <c r="T951" s="6" t="str">
        <f t="shared" si="229"/>
        <v>Mr</v>
      </c>
      <c r="U951" s="6" t="str">
        <f t="shared" si="230"/>
        <v>M</v>
      </c>
      <c r="V951" s="6" t="str">
        <f t="shared" si="231"/>
        <v>90</v>
      </c>
      <c r="W951" s="6" t="str">
        <f t="shared" si="232"/>
        <v>Christ Church</v>
      </c>
      <c r="X951" s="6" t="str">
        <f t="shared" si="233"/>
        <v>ch</v>
      </c>
      <c r="Y951" s="6" t="str">
        <f t="shared" si="234"/>
        <v>Christ Church</v>
      </c>
      <c r="Z951" s="6" t="str">
        <f t="shared" si="235"/>
        <v>Barnetby</v>
      </c>
      <c r="AA951" s="6" t="str">
        <f t="shared" si="236"/>
        <v>EN</v>
      </c>
      <c r="AB951" s="7" t="str">
        <f t="shared" si="237"/>
        <v>43634</v>
      </c>
      <c r="AC951" s="6" t="str">
        <f t="shared" si="238"/>
        <v>33</v>
      </c>
      <c r="AD951" s="6" t="str">
        <f t="shared" si="239"/>
        <v>C1</v>
      </c>
      <c r="AE951" s="8" t="str">
        <f t="shared" si="240"/>
        <v/>
      </c>
    </row>
    <row r="952" spans="1:31" x14ac:dyDescent="0.25">
      <c r="A952" s="9">
        <v>968</v>
      </c>
      <c r="B952" s="10" t="s">
        <v>3211</v>
      </c>
      <c r="C952" s="10" t="s">
        <v>3212</v>
      </c>
      <c r="D952" s="10" t="s">
        <v>15</v>
      </c>
      <c r="E952" s="10" t="s">
        <v>16</v>
      </c>
      <c r="F952" s="10">
        <v>90</v>
      </c>
      <c r="G952" s="10" t="s">
        <v>3213</v>
      </c>
      <c r="H952" s="10" t="s">
        <v>3214</v>
      </c>
      <c r="I952" s="10" t="s">
        <v>2012</v>
      </c>
      <c r="J952" s="11">
        <v>44460</v>
      </c>
      <c r="K952" s="10">
        <v>99</v>
      </c>
      <c r="L952" s="10" t="s">
        <v>39</v>
      </c>
      <c r="M952" s="12"/>
      <c r="O952">
        <f t="shared" si="241"/>
        <v>0</v>
      </c>
      <c r="Q952" s="9" t="str">
        <f t="shared" si="226"/>
        <v>968</v>
      </c>
      <c r="R952" s="10" t="str">
        <f t="shared" si="227"/>
        <v>Zula</v>
      </c>
      <c r="S952" s="10" t="str">
        <f t="shared" si="228"/>
        <v>Park</v>
      </c>
      <c r="T952" s="10" t="str">
        <f t="shared" si="229"/>
        <v>Mrs</v>
      </c>
      <c r="U952" s="10" t="str">
        <f t="shared" si="230"/>
        <v>F</v>
      </c>
      <c r="V952" s="10" t="str">
        <f t="shared" si="231"/>
        <v>90</v>
      </c>
      <c r="W952" s="10" t="str">
        <f t="shared" si="232"/>
        <v>Christchurch Villas</v>
      </c>
      <c r="X952" s="10" t="str">
        <f t="shared" si="233"/>
        <v>as</v>
      </c>
      <c r="Y952" s="10" t="str">
        <f t="shared" si="234"/>
        <v>Christchurch Villas</v>
      </c>
      <c r="Z952" s="10" t="str">
        <f t="shared" si="235"/>
        <v>Braunton</v>
      </c>
      <c r="AA952" s="10" t="str">
        <f t="shared" si="236"/>
        <v>NN</v>
      </c>
      <c r="AB952" s="11" t="str">
        <f t="shared" si="237"/>
        <v>44460</v>
      </c>
      <c r="AC952" s="10" t="str">
        <f t="shared" si="238"/>
        <v>99</v>
      </c>
      <c r="AD952" s="10" t="str">
        <f t="shared" si="239"/>
        <v>C1</v>
      </c>
      <c r="AE952" s="12" t="str">
        <f t="shared" si="240"/>
        <v/>
      </c>
    </row>
    <row r="953" spans="1:31" x14ac:dyDescent="0.25">
      <c r="A953" s="9">
        <v>970</v>
      </c>
      <c r="B953" s="10" t="s">
        <v>3215</v>
      </c>
      <c r="C953" s="10" t="s">
        <v>3216</v>
      </c>
      <c r="D953" s="10" t="s">
        <v>15</v>
      </c>
      <c r="E953" s="10" t="s">
        <v>16</v>
      </c>
      <c r="F953" s="10">
        <v>90</v>
      </c>
      <c r="G953" s="10" t="s">
        <v>3217</v>
      </c>
      <c r="H953" s="10" t="s">
        <v>3218</v>
      </c>
      <c r="I953" s="10" t="s">
        <v>291</v>
      </c>
      <c r="J953" s="11">
        <v>44456</v>
      </c>
      <c r="K953" s="10">
        <v>94</v>
      </c>
      <c r="L953" s="10" t="s">
        <v>44</v>
      </c>
      <c r="M953" s="12"/>
      <c r="O953">
        <f t="shared" si="241"/>
        <v>0</v>
      </c>
      <c r="Q953" s="9" t="str">
        <f t="shared" si="226"/>
        <v>970</v>
      </c>
      <c r="R953" s="10" t="str">
        <f t="shared" si="227"/>
        <v>Aisha</v>
      </c>
      <c r="S953" s="10" t="str">
        <f t="shared" si="228"/>
        <v>Sheppard</v>
      </c>
      <c r="T953" s="10" t="str">
        <f t="shared" si="229"/>
        <v>Mrs</v>
      </c>
      <c r="U953" s="10" t="str">
        <f t="shared" si="230"/>
        <v>F</v>
      </c>
      <c r="V953" s="10" t="str">
        <f t="shared" si="231"/>
        <v>90</v>
      </c>
      <c r="W953" s="10" t="str">
        <f t="shared" si="232"/>
        <v>Christian Street</v>
      </c>
      <c r="X953" s="10" t="str">
        <f t="shared" si="233"/>
        <v>et</v>
      </c>
      <c r="Y953" s="10" t="str">
        <f t="shared" si="234"/>
        <v>Christian Street</v>
      </c>
      <c r="Z953" s="10" t="str">
        <f t="shared" si="235"/>
        <v>Kilgetty</v>
      </c>
      <c r="AA953" s="10" t="str">
        <f t="shared" si="236"/>
        <v>HS</v>
      </c>
      <c r="AB953" s="11" t="str">
        <f t="shared" si="237"/>
        <v>44456</v>
      </c>
      <c r="AC953" s="10" t="str">
        <f t="shared" si="238"/>
        <v>94</v>
      </c>
      <c r="AD953" s="10" t="str">
        <f t="shared" si="239"/>
        <v>D</v>
      </c>
      <c r="AE953" s="12" t="str">
        <f t="shared" si="240"/>
        <v/>
      </c>
    </row>
    <row r="954" spans="1:31" x14ac:dyDescent="0.25">
      <c r="A954" s="5">
        <v>971</v>
      </c>
      <c r="B954" s="6" t="s">
        <v>1135</v>
      </c>
      <c r="C954" s="6" t="s">
        <v>1214</v>
      </c>
      <c r="D954" s="6" t="s">
        <v>28</v>
      </c>
      <c r="E954" s="6" t="s">
        <v>29</v>
      </c>
      <c r="F954" s="6">
        <v>90</v>
      </c>
      <c r="G954" s="6" t="s">
        <v>3219</v>
      </c>
      <c r="H954" s="6" t="s">
        <v>506</v>
      </c>
      <c r="I954" s="6" t="s">
        <v>32</v>
      </c>
      <c r="J954" s="7">
        <v>43538</v>
      </c>
      <c r="K954" s="6">
        <v>4</v>
      </c>
      <c r="L954" s="6" t="s">
        <v>62</v>
      </c>
      <c r="M954" s="8"/>
      <c r="O954">
        <f t="shared" si="241"/>
        <v>0</v>
      </c>
      <c r="Q954" s="5" t="str">
        <f t="shared" si="226"/>
        <v>971</v>
      </c>
      <c r="R954" s="6" t="str">
        <f t="shared" si="227"/>
        <v>Christopher</v>
      </c>
      <c r="S954" s="6" t="str">
        <f t="shared" si="228"/>
        <v>Feldman</v>
      </c>
      <c r="T954" s="6" t="str">
        <f t="shared" si="229"/>
        <v>Mr</v>
      </c>
      <c r="U954" s="6" t="str">
        <f t="shared" si="230"/>
        <v>M</v>
      </c>
      <c r="V954" s="6" t="str">
        <f t="shared" si="231"/>
        <v>90</v>
      </c>
      <c r="W954" s="6" t="str">
        <f t="shared" si="232"/>
        <v>Christina Street</v>
      </c>
      <c r="X954" s="6" t="str">
        <f t="shared" si="233"/>
        <v>et</v>
      </c>
      <c r="Y954" s="6" t="str">
        <f t="shared" si="234"/>
        <v>Christina Street</v>
      </c>
      <c r="Z954" s="6" t="str">
        <f t="shared" si="235"/>
        <v>Ramsgate</v>
      </c>
      <c r="AA954" s="6" t="str">
        <f t="shared" si="236"/>
        <v>WC</v>
      </c>
      <c r="AB954" s="7" t="str">
        <f t="shared" si="237"/>
        <v>43538</v>
      </c>
      <c r="AC954" s="6" t="str">
        <f t="shared" si="238"/>
        <v>4</v>
      </c>
      <c r="AD954" s="6" t="str">
        <f t="shared" si="239"/>
        <v>C4</v>
      </c>
      <c r="AE954" s="8" t="str">
        <f t="shared" si="240"/>
        <v/>
      </c>
    </row>
    <row r="955" spans="1:31" x14ac:dyDescent="0.25">
      <c r="A955" s="9">
        <v>972</v>
      </c>
      <c r="B955" s="10" t="s">
        <v>3220</v>
      </c>
      <c r="C955" s="10" t="s">
        <v>2345</v>
      </c>
      <c r="D955" s="10" t="s">
        <v>41</v>
      </c>
      <c r="E955" s="10" t="s">
        <v>16</v>
      </c>
      <c r="F955" s="10">
        <v>90</v>
      </c>
      <c r="G955" s="10" t="s">
        <v>3221</v>
      </c>
      <c r="H955" s="10" t="s">
        <v>1425</v>
      </c>
      <c r="I955" s="10" t="s">
        <v>32</v>
      </c>
      <c r="J955" s="11">
        <v>44341</v>
      </c>
      <c r="K955" s="10">
        <v>85</v>
      </c>
      <c r="L955" s="10" t="s">
        <v>39</v>
      </c>
      <c r="M955" s="12"/>
      <c r="O955">
        <f t="shared" si="241"/>
        <v>0</v>
      </c>
      <c r="Q955" s="9" t="str">
        <f t="shared" si="226"/>
        <v>972</v>
      </c>
      <c r="R955" s="10" t="str">
        <f t="shared" si="227"/>
        <v>Antonina</v>
      </c>
      <c r="S955" s="10" t="str">
        <f t="shared" si="228"/>
        <v>Hill</v>
      </c>
      <c r="T955" s="10" t="str">
        <f t="shared" si="229"/>
        <v>Ms</v>
      </c>
      <c r="U955" s="10" t="str">
        <f t="shared" si="230"/>
        <v>F</v>
      </c>
      <c r="V955" s="10" t="str">
        <f t="shared" si="231"/>
        <v>90</v>
      </c>
      <c r="W955" s="10" t="str">
        <f t="shared" si="232"/>
        <v>Chryssel Road</v>
      </c>
      <c r="X955" s="10" t="str">
        <f t="shared" si="233"/>
        <v>ad</v>
      </c>
      <c r="Y955" s="10" t="str">
        <f t="shared" si="234"/>
        <v>Chryssel Road</v>
      </c>
      <c r="Z955" s="10" t="str">
        <f t="shared" si="235"/>
        <v>Sidcup</v>
      </c>
      <c r="AA955" s="10" t="str">
        <f t="shared" si="236"/>
        <v>WC</v>
      </c>
      <c r="AB955" s="11" t="str">
        <f t="shared" si="237"/>
        <v>44341</v>
      </c>
      <c r="AC955" s="10" t="str">
        <f t="shared" si="238"/>
        <v>85</v>
      </c>
      <c r="AD955" s="10" t="str">
        <f t="shared" si="239"/>
        <v>C1</v>
      </c>
      <c r="AE955" s="12" t="str">
        <f t="shared" si="240"/>
        <v/>
      </c>
    </row>
    <row r="956" spans="1:31" x14ac:dyDescent="0.25">
      <c r="A956" s="5">
        <v>973</v>
      </c>
      <c r="B956" s="6" t="s">
        <v>3222</v>
      </c>
      <c r="C956" s="6" t="s">
        <v>1008</v>
      </c>
      <c r="D956" s="6" t="s">
        <v>28</v>
      </c>
      <c r="E956" s="6" t="s">
        <v>29</v>
      </c>
      <c r="F956" s="6">
        <v>60</v>
      </c>
      <c r="G956" s="6" t="s">
        <v>3223</v>
      </c>
      <c r="H956" s="6" t="s">
        <v>3224</v>
      </c>
      <c r="I956" s="6" t="s">
        <v>25</v>
      </c>
      <c r="J956" s="7">
        <v>44359</v>
      </c>
      <c r="K956" s="6">
        <v>26</v>
      </c>
      <c r="L956" s="6" t="s">
        <v>62</v>
      </c>
      <c r="M956" s="8"/>
      <c r="O956">
        <f t="shared" si="241"/>
        <v>0</v>
      </c>
      <c r="Q956" s="5" t="str">
        <f t="shared" si="226"/>
        <v>973</v>
      </c>
      <c r="R956" s="6" t="str">
        <f t="shared" si="227"/>
        <v>Rex</v>
      </c>
      <c r="S956" s="6" t="str">
        <f t="shared" si="228"/>
        <v>Spivey</v>
      </c>
      <c r="T956" s="6" t="str">
        <f t="shared" si="229"/>
        <v>Mr</v>
      </c>
      <c r="U956" s="6" t="str">
        <f t="shared" si="230"/>
        <v>M</v>
      </c>
      <c r="V956" s="6" t="str">
        <f t="shared" si="231"/>
        <v>60</v>
      </c>
      <c r="W956" s="6" t="str">
        <f t="shared" si="232"/>
        <v>Chryssoll Road</v>
      </c>
      <c r="X956" s="6" t="str">
        <f t="shared" si="233"/>
        <v>ad</v>
      </c>
      <c r="Y956" s="6" t="str">
        <f t="shared" si="234"/>
        <v>Chryssoll Road</v>
      </c>
      <c r="Z956" s="6" t="str">
        <f t="shared" si="235"/>
        <v>Haslemere</v>
      </c>
      <c r="AA956" s="6" t="str">
        <f t="shared" si="236"/>
        <v>HG</v>
      </c>
      <c r="AB956" s="7" t="str">
        <f t="shared" si="237"/>
        <v>44359</v>
      </c>
      <c r="AC956" s="6" t="str">
        <f t="shared" si="238"/>
        <v>26</v>
      </c>
      <c r="AD956" s="6" t="str">
        <f t="shared" si="239"/>
        <v>C4</v>
      </c>
      <c r="AE956" s="8" t="str">
        <f t="shared" si="240"/>
        <v/>
      </c>
    </row>
    <row r="957" spans="1:31" x14ac:dyDescent="0.25">
      <c r="A957" s="9">
        <v>974</v>
      </c>
      <c r="B957" s="10" t="s">
        <v>3225</v>
      </c>
      <c r="C957" s="10" t="s">
        <v>2805</v>
      </c>
      <c r="D957" s="10" t="s">
        <v>15</v>
      </c>
      <c r="E957" s="10" t="s">
        <v>16</v>
      </c>
      <c r="F957" s="10">
        <v>60</v>
      </c>
      <c r="G957" s="10" t="s">
        <v>3223</v>
      </c>
      <c r="H957" s="10" t="s">
        <v>3226</v>
      </c>
      <c r="I957" s="10" t="s">
        <v>32</v>
      </c>
      <c r="J957" s="11">
        <v>43708</v>
      </c>
      <c r="K957" s="10">
        <v>82</v>
      </c>
      <c r="L957" s="10" t="s">
        <v>78</v>
      </c>
      <c r="M957" s="12"/>
      <c r="O957">
        <f t="shared" si="241"/>
        <v>0</v>
      </c>
      <c r="Q957" s="9" t="str">
        <f t="shared" si="226"/>
        <v>974</v>
      </c>
      <c r="R957" s="10" t="str">
        <f t="shared" si="227"/>
        <v>Hermila</v>
      </c>
      <c r="S957" s="10" t="str">
        <f t="shared" si="228"/>
        <v>Patrick</v>
      </c>
      <c r="T957" s="10" t="str">
        <f t="shared" si="229"/>
        <v>Mrs</v>
      </c>
      <c r="U957" s="10" t="str">
        <f t="shared" si="230"/>
        <v>F</v>
      </c>
      <c r="V957" s="10" t="str">
        <f t="shared" si="231"/>
        <v>60</v>
      </c>
      <c r="W957" s="10" t="str">
        <f t="shared" si="232"/>
        <v>Chryssoll Road</v>
      </c>
      <c r="X957" s="10" t="str">
        <f t="shared" si="233"/>
        <v>ad</v>
      </c>
      <c r="Y957" s="10" t="str">
        <f t="shared" si="234"/>
        <v>Chryssoll Road</v>
      </c>
      <c r="Z957" s="10" t="str">
        <f t="shared" si="235"/>
        <v>Telford</v>
      </c>
      <c r="AA957" s="10" t="str">
        <f t="shared" si="236"/>
        <v>WC</v>
      </c>
      <c r="AB957" s="11" t="str">
        <f t="shared" si="237"/>
        <v>43708</v>
      </c>
      <c r="AC957" s="10" t="str">
        <f t="shared" si="238"/>
        <v>82</v>
      </c>
      <c r="AD957" s="10" t="str">
        <f t="shared" si="239"/>
        <v>C2</v>
      </c>
      <c r="AE957" s="12" t="str">
        <f t="shared" si="240"/>
        <v/>
      </c>
    </row>
    <row r="958" spans="1:31" x14ac:dyDescent="0.25">
      <c r="A958" s="5">
        <v>975</v>
      </c>
      <c r="B958" s="6" t="s">
        <v>1438</v>
      </c>
      <c r="C958" s="6" t="s">
        <v>2565</v>
      </c>
      <c r="D958" s="6" t="s">
        <v>28</v>
      </c>
      <c r="E958" s="6" t="s">
        <v>29</v>
      </c>
      <c r="F958" s="6">
        <v>90</v>
      </c>
      <c r="G958" s="6" t="s">
        <v>3227</v>
      </c>
      <c r="H958" s="6" t="s">
        <v>3228</v>
      </c>
      <c r="I958" s="6" t="s">
        <v>171</v>
      </c>
      <c r="J958" s="7">
        <v>44461</v>
      </c>
      <c r="K958" s="6">
        <v>95</v>
      </c>
      <c r="L958" s="6" t="s">
        <v>62</v>
      </c>
      <c r="M958" s="8"/>
      <c r="O958">
        <f t="shared" si="241"/>
        <v>0</v>
      </c>
      <c r="Q958" s="5" t="str">
        <f t="shared" si="226"/>
        <v>975</v>
      </c>
      <c r="R958" s="6" t="str">
        <f t="shared" si="227"/>
        <v>Kip</v>
      </c>
      <c r="S958" s="6" t="str">
        <f t="shared" si="228"/>
        <v>Collins</v>
      </c>
      <c r="T958" s="6" t="str">
        <f t="shared" si="229"/>
        <v>Mr</v>
      </c>
      <c r="U958" s="6" t="str">
        <f t="shared" si="230"/>
        <v>M</v>
      </c>
      <c r="V958" s="6" t="str">
        <f t="shared" si="231"/>
        <v>90</v>
      </c>
      <c r="W958" s="6" t="str">
        <f t="shared" si="232"/>
        <v>Church</v>
      </c>
      <c r="X958" s="6" t="str">
        <f t="shared" si="233"/>
        <v>ch</v>
      </c>
      <c r="Y958" s="6" t="str">
        <f t="shared" si="234"/>
        <v>Church</v>
      </c>
      <c r="Z958" s="6" t="str">
        <f t="shared" si="235"/>
        <v>Clarbeston Road</v>
      </c>
      <c r="AA958" s="6" t="str">
        <f t="shared" si="236"/>
        <v>PR</v>
      </c>
      <c r="AB958" s="7" t="str">
        <f t="shared" si="237"/>
        <v>44461</v>
      </c>
      <c r="AC958" s="6" t="str">
        <f t="shared" si="238"/>
        <v>95</v>
      </c>
      <c r="AD958" s="6" t="str">
        <f t="shared" si="239"/>
        <v>C4</v>
      </c>
      <c r="AE958" s="8" t="str">
        <f t="shared" si="240"/>
        <v/>
      </c>
    </row>
    <row r="959" spans="1:31" x14ac:dyDescent="0.25">
      <c r="A959" s="9">
        <v>976</v>
      </c>
      <c r="B959" s="10" t="s">
        <v>959</v>
      </c>
      <c r="C959" s="10" t="s">
        <v>434</v>
      </c>
      <c r="D959" s="10" t="s">
        <v>28</v>
      </c>
      <c r="E959" s="10" t="s">
        <v>29</v>
      </c>
      <c r="F959" s="10">
        <v>30</v>
      </c>
      <c r="G959" s="10" t="s">
        <v>3229</v>
      </c>
      <c r="H959" s="10" t="s">
        <v>3230</v>
      </c>
      <c r="I959" s="10" t="s">
        <v>185</v>
      </c>
      <c r="J959" s="11">
        <v>43844</v>
      </c>
      <c r="K959" s="10">
        <v>23</v>
      </c>
      <c r="L959" s="10" t="s">
        <v>68</v>
      </c>
      <c r="M959" s="12"/>
      <c r="O959">
        <f t="shared" si="241"/>
        <v>0</v>
      </c>
      <c r="Q959" s="9" t="str">
        <f t="shared" si="226"/>
        <v>976</v>
      </c>
      <c r="R959" s="10" t="str">
        <f t="shared" si="227"/>
        <v>Willian</v>
      </c>
      <c r="S959" s="10" t="str">
        <f t="shared" si="228"/>
        <v>Hannah</v>
      </c>
      <c r="T959" s="10" t="str">
        <f t="shared" si="229"/>
        <v>Mr</v>
      </c>
      <c r="U959" s="10" t="str">
        <f t="shared" si="230"/>
        <v>M</v>
      </c>
      <c r="V959" s="10" t="str">
        <f t="shared" si="231"/>
        <v>30</v>
      </c>
      <c r="W959" s="10" t="str">
        <f t="shared" si="232"/>
        <v>Church Place</v>
      </c>
      <c r="X959" s="10" t="str">
        <f t="shared" si="233"/>
        <v>ce</v>
      </c>
      <c r="Y959" s="10" t="str">
        <f t="shared" si="234"/>
        <v>Church Place</v>
      </c>
      <c r="Z959" s="10" t="str">
        <f t="shared" si="235"/>
        <v>Forsinard</v>
      </c>
      <c r="AA959" s="10" t="str">
        <f t="shared" si="236"/>
        <v>HX</v>
      </c>
      <c r="AB959" s="11" t="str">
        <f t="shared" si="237"/>
        <v>43844</v>
      </c>
      <c r="AC959" s="10" t="str">
        <f t="shared" si="238"/>
        <v>23</v>
      </c>
      <c r="AD959" s="10" t="str">
        <f t="shared" si="239"/>
        <v>A2</v>
      </c>
      <c r="AE959" s="12" t="str">
        <f t="shared" si="240"/>
        <v/>
      </c>
    </row>
    <row r="960" spans="1:31" x14ac:dyDescent="0.25">
      <c r="A960" s="5">
        <v>977</v>
      </c>
      <c r="B960" s="6" t="s">
        <v>207</v>
      </c>
      <c r="C960" s="6" t="s">
        <v>601</v>
      </c>
      <c r="D960" s="6" t="s">
        <v>28</v>
      </c>
      <c r="E960" s="6" t="s">
        <v>29</v>
      </c>
      <c r="F960" s="6">
        <v>60</v>
      </c>
      <c r="G960" s="6" t="s">
        <v>3231</v>
      </c>
      <c r="H960" s="6" t="s">
        <v>3232</v>
      </c>
      <c r="I960" s="6" t="s">
        <v>32</v>
      </c>
      <c r="J960" s="7">
        <v>44006</v>
      </c>
      <c r="K960" s="6">
        <v>32</v>
      </c>
      <c r="L960" s="6" t="s">
        <v>44</v>
      </c>
      <c r="M960" s="8"/>
      <c r="O960">
        <f t="shared" si="241"/>
        <v>0</v>
      </c>
      <c r="Q960" s="5" t="str">
        <f t="shared" si="226"/>
        <v>977</v>
      </c>
      <c r="R960" s="6" t="str">
        <f t="shared" si="227"/>
        <v>Terrance</v>
      </c>
      <c r="S960" s="6" t="str">
        <f t="shared" si="228"/>
        <v>Rosado</v>
      </c>
      <c r="T960" s="6" t="str">
        <f t="shared" si="229"/>
        <v>Mr</v>
      </c>
      <c r="U960" s="6" t="str">
        <f t="shared" si="230"/>
        <v>M</v>
      </c>
      <c r="V960" s="6" t="str">
        <f t="shared" si="231"/>
        <v>60</v>
      </c>
      <c r="W960" s="6" t="str">
        <f t="shared" si="232"/>
        <v>Churchbury Road</v>
      </c>
      <c r="X960" s="6" t="str">
        <f t="shared" si="233"/>
        <v>ad</v>
      </c>
      <c r="Y960" s="6" t="str">
        <f t="shared" si="234"/>
        <v>Churchbury Road</v>
      </c>
      <c r="Z960" s="6" t="str">
        <f t="shared" si="235"/>
        <v>Montrose</v>
      </c>
      <c r="AA960" s="6" t="str">
        <f t="shared" si="236"/>
        <v>WC</v>
      </c>
      <c r="AB960" s="7" t="str">
        <f t="shared" si="237"/>
        <v>44006</v>
      </c>
      <c r="AC960" s="6" t="str">
        <f t="shared" si="238"/>
        <v>32</v>
      </c>
      <c r="AD960" s="6" t="str">
        <f t="shared" si="239"/>
        <v>D</v>
      </c>
      <c r="AE960" s="8" t="str">
        <f t="shared" si="240"/>
        <v/>
      </c>
    </row>
    <row r="961" spans="1:31" x14ac:dyDescent="0.25">
      <c r="A961" s="9">
        <v>978</v>
      </c>
      <c r="B961" s="10" t="s">
        <v>3233</v>
      </c>
      <c r="C961" s="10" t="s">
        <v>1677</v>
      </c>
      <c r="D961" s="10" t="s">
        <v>28</v>
      </c>
      <c r="E961" s="10" t="s">
        <v>29</v>
      </c>
      <c r="F961" s="10">
        <v>60</v>
      </c>
      <c r="G961" s="10" t="s">
        <v>3234</v>
      </c>
      <c r="H961" s="10" t="s">
        <v>3235</v>
      </c>
      <c r="I961" s="10" t="s">
        <v>32</v>
      </c>
      <c r="J961" s="11">
        <v>44136</v>
      </c>
      <c r="K961" s="10">
        <v>82</v>
      </c>
      <c r="L961" s="10" t="s">
        <v>39</v>
      </c>
      <c r="M961" s="12"/>
      <c r="O961">
        <f t="shared" si="241"/>
        <v>0</v>
      </c>
      <c r="Q961" s="9" t="str">
        <f t="shared" si="226"/>
        <v>978</v>
      </c>
      <c r="R961" s="10" t="str">
        <f t="shared" si="227"/>
        <v>Eddy</v>
      </c>
      <c r="S961" s="10" t="str">
        <f t="shared" si="228"/>
        <v>Molina</v>
      </c>
      <c r="T961" s="10" t="str">
        <f t="shared" si="229"/>
        <v>Mr</v>
      </c>
      <c r="U961" s="10" t="str">
        <f t="shared" si="230"/>
        <v>M</v>
      </c>
      <c r="V961" s="10" t="str">
        <f t="shared" si="231"/>
        <v>60</v>
      </c>
      <c r="W961" s="10" t="str">
        <f t="shared" si="232"/>
        <v>Churchcroft Close</v>
      </c>
      <c r="X961" s="10" t="str">
        <f t="shared" si="233"/>
        <v>se</v>
      </c>
      <c r="Y961" s="10" t="str">
        <f t="shared" si="234"/>
        <v>Churchcroft Close</v>
      </c>
      <c r="Z961" s="10" t="str">
        <f t="shared" si="235"/>
        <v>Macduff</v>
      </c>
      <c r="AA961" s="10" t="str">
        <f t="shared" si="236"/>
        <v>WC</v>
      </c>
      <c r="AB961" s="11" t="str">
        <f t="shared" si="237"/>
        <v>44136</v>
      </c>
      <c r="AC961" s="10" t="str">
        <f t="shared" si="238"/>
        <v>82</v>
      </c>
      <c r="AD961" s="10" t="str">
        <f t="shared" si="239"/>
        <v>C1</v>
      </c>
      <c r="AE961" s="12" t="str">
        <f t="shared" si="240"/>
        <v/>
      </c>
    </row>
    <row r="962" spans="1:31" x14ac:dyDescent="0.25">
      <c r="A962" s="5">
        <v>979</v>
      </c>
      <c r="B962" s="6" t="s">
        <v>3236</v>
      </c>
      <c r="C962" s="6" t="s">
        <v>1986</v>
      </c>
      <c r="D962" s="6" t="s">
        <v>28</v>
      </c>
      <c r="E962" s="6" t="s">
        <v>29</v>
      </c>
      <c r="F962" s="6">
        <v>30</v>
      </c>
      <c r="G962" s="6" t="s">
        <v>3237</v>
      </c>
      <c r="H962" s="6" t="s">
        <v>3238</v>
      </c>
      <c r="I962" s="6" t="s">
        <v>38</v>
      </c>
      <c r="J962" s="7">
        <v>44191</v>
      </c>
      <c r="K962" s="6">
        <v>67</v>
      </c>
      <c r="L962" s="6" t="s">
        <v>62</v>
      </c>
      <c r="M962" s="8"/>
      <c r="O962">
        <f t="shared" si="241"/>
        <v>0</v>
      </c>
      <c r="Q962" s="5" t="str">
        <f t="shared" si="226"/>
        <v>979</v>
      </c>
      <c r="R962" s="6" t="str">
        <f t="shared" si="227"/>
        <v>Titus</v>
      </c>
      <c r="S962" s="6" t="str">
        <f t="shared" si="228"/>
        <v>Wright</v>
      </c>
      <c r="T962" s="6" t="str">
        <f t="shared" si="229"/>
        <v>Mr</v>
      </c>
      <c r="U962" s="6" t="str">
        <f t="shared" si="230"/>
        <v>M</v>
      </c>
      <c r="V962" s="6" t="str">
        <f t="shared" si="231"/>
        <v>30</v>
      </c>
      <c r="W962" s="6" t="str">
        <f t="shared" si="232"/>
        <v>Cicada Road</v>
      </c>
      <c r="X962" s="6" t="str">
        <f t="shared" si="233"/>
        <v>ad</v>
      </c>
      <c r="Y962" s="6" t="str">
        <f t="shared" si="234"/>
        <v>Cicada Road</v>
      </c>
      <c r="Z962" s="6" t="str">
        <f t="shared" si="235"/>
        <v>Dinas Powys</v>
      </c>
      <c r="AA962" s="6" t="str">
        <f t="shared" si="236"/>
        <v>RM</v>
      </c>
      <c r="AB962" s="7" t="str">
        <f t="shared" si="237"/>
        <v>44191</v>
      </c>
      <c r="AC962" s="6" t="str">
        <f t="shared" si="238"/>
        <v>67</v>
      </c>
      <c r="AD962" s="6" t="str">
        <f t="shared" si="239"/>
        <v>C4</v>
      </c>
      <c r="AE962" s="8" t="str">
        <f t="shared" si="240"/>
        <v/>
      </c>
    </row>
    <row r="963" spans="1:31" x14ac:dyDescent="0.25">
      <c r="A963" s="9">
        <v>980</v>
      </c>
      <c r="B963" s="10" t="s">
        <v>265</v>
      </c>
      <c r="C963" s="10" t="s">
        <v>1713</v>
      </c>
      <c r="D963" s="10" t="s">
        <v>28</v>
      </c>
      <c r="E963" s="10" t="s">
        <v>29</v>
      </c>
      <c r="F963" s="10">
        <v>90</v>
      </c>
      <c r="G963" s="10" t="s">
        <v>3239</v>
      </c>
      <c r="H963" s="10" t="s">
        <v>3240</v>
      </c>
      <c r="I963" s="10" t="s">
        <v>32</v>
      </c>
      <c r="J963" s="11">
        <v>43691</v>
      </c>
      <c r="K963" s="10">
        <v>38</v>
      </c>
      <c r="L963" s="10" t="s">
        <v>52</v>
      </c>
      <c r="M963" s="12"/>
      <c r="O963">
        <f t="shared" si="241"/>
        <v>0</v>
      </c>
      <c r="Q963" s="9" t="str">
        <f t="shared" si="226"/>
        <v>980</v>
      </c>
      <c r="R963" s="10" t="str">
        <f t="shared" si="227"/>
        <v>Martin</v>
      </c>
      <c r="S963" s="10" t="str">
        <f t="shared" si="228"/>
        <v>Graham</v>
      </c>
      <c r="T963" s="10" t="str">
        <f t="shared" si="229"/>
        <v>Mr</v>
      </c>
      <c r="U963" s="10" t="str">
        <f t="shared" si="230"/>
        <v>M</v>
      </c>
      <c r="V963" s="10" t="str">
        <f t="shared" si="231"/>
        <v>90</v>
      </c>
      <c r="W963" s="10" t="str">
        <f t="shared" si="232"/>
        <v>Cicely Road</v>
      </c>
      <c r="X963" s="10" t="str">
        <f t="shared" si="233"/>
        <v>ad</v>
      </c>
      <c r="Y963" s="10" t="str">
        <f t="shared" si="234"/>
        <v>Cicely Road</v>
      </c>
      <c r="Z963" s="10" t="str">
        <f t="shared" si="235"/>
        <v>Ongar</v>
      </c>
      <c r="AA963" s="10" t="str">
        <f t="shared" si="236"/>
        <v>WC</v>
      </c>
      <c r="AB963" s="11" t="str">
        <f t="shared" si="237"/>
        <v>43691</v>
      </c>
      <c r="AC963" s="10" t="str">
        <f t="shared" si="238"/>
        <v>38</v>
      </c>
      <c r="AD963" s="10" t="str">
        <f t="shared" si="239"/>
        <v>A1</v>
      </c>
      <c r="AE963" s="12" t="str">
        <f t="shared" si="240"/>
        <v/>
      </c>
    </row>
    <row r="964" spans="1:31" x14ac:dyDescent="0.25">
      <c r="A964" s="5">
        <v>981</v>
      </c>
      <c r="B964" s="6" t="s">
        <v>371</v>
      </c>
      <c r="C964" s="6" t="s">
        <v>3241</v>
      </c>
      <c r="D964" s="6" t="s">
        <v>28</v>
      </c>
      <c r="E964" s="6" t="s">
        <v>29</v>
      </c>
      <c r="F964" s="6">
        <v>90</v>
      </c>
      <c r="G964" s="6" t="s">
        <v>3242</v>
      </c>
      <c r="H964" s="6" t="s">
        <v>1743</v>
      </c>
      <c r="I964" s="6" t="s">
        <v>32</v>
      </c>
      <c r="J964" s="7">
        <v>44137</v>
      </c>
      <c r="K964" s="6">
        <v>77</v>
      </c>
      <c r="L964" s="6" t="s">
        <v>44</v>
      </c>
      <c r="M964" s="8"/>
      <c r="O964">
        <f t="shared" si="241"/>
        <v>0</v>
      </c>
      <c r="Q964" s="5" t="str">
        <f t="shared" si="226"/>
        <v>981</v>
      </c>
      <c r="R964" s="6" t="str">
        <f t="shared" si="227"/>
        <v>Boyce</v>
      </c>
      <c r="S964" s="6" t="str">
        <f t="shared" si="228"/>
        <v>Perez</v>
      </c>
      <c r="T964" s="6" t="str">
        <f t="shared" si="229"/>
        <v>Mr</v>
      </c>
      <c r="U964" s="6" t="str">
        <f t="shared" si="230"/>
        <v>M</v>
      </c>
      <c r="V964" s="6" t="str">
        <f t="shared" si="231"/>
        <v>90</v>
      </c>
      <c r="W964" s="6" t="str">
        <f t="shared" si="232"/>
        <v>Cintra Park</v>
      </c>
      <c r="X964" s="6" t="str">
        <f t="shared" si="233"/>
        <v>rk</v>
      </c>
      <c r="Y964" s="6" t="str">
        <f t="shared" si="234"/>
        <v>Cintra Park</v>
      </c>
      <c r="Z964" s="6" t="str">
        <f t="shared" si="235"/>
        <v>Warwick</v>
      </c>
      <c r="AA964" s="6" t="str">
        <f t="shared" si="236"/>
        <v>WC</v>
      </c>
      <c r="AB964" s="7" t="str">
        <f t="shared" si="237"/>
        <v>44137</v>
      </c>
      <c r="AC964" s="6" t="str">
        <f t="shared" si="238"/>
        <v>77</v>
      </c>
      <c r="AD964" s="6" t="str">
        <f t="shared" si="239"/>
        <v>D</v>
      </c>
      <c r="AE964" s="8" t="str">
        <f t="shared" si="240"/>
        <v/>
      </c>
    </row>
    <row r="965" spans="1:31" x14ac:dyDescent="0.25">
      <c r="A965" s="9">
        <v>982</v>
      </c>
      <c r="B965" s="10" t="s">
        <v>2974</v>
      </c>
      <c r="C965" s="10" t="s">
        <v>3243</v>
      </c>
      <c r="D965" s="10" t="s">
        <v>28</v>
      </c>
      <c r="E965" s="10" t="s">
        <v>29</v>
      </c>
      <c r="F965" s="10">
        <v>60</v>
      </c>
      <c r="G965" s="10" t="s">
        <v>3244</v>
      </c>
      <c r="H965" s="10" t="s">
        <v>2220</v>
      </c>
      <c r="I965" s="10" t="s">
        <v>32</v>
      </c>
      <c r="J965" s="11">
        <v>44400</v>
      </c>
      <c r="K965" s="10">
        <v>11</v>
      </c>
      <c r="L965" s="10" t="s">
        <v>68</v>
      </c>
      <c r="M965" s="12"/>
      <c r="O965">
        <f t="shared" si="241"/>
        <v>0</v>
      </c>
      <c r="Q965" s="9" t="str">
        <f t="shared" si="226"/>
        <v>982</v>
      </c>
      <c r="R965" s="10" t="str">
        <f t="shared" si="227"/>
        <v>Alfonzo</v>
      </c>
      <c r="S965" s="10" t="str">
        <f t="shared" si="228"/>
        <v>Corona</v>
      </c>
      <c r="T965" s="10" t="str">
        <f t="shared" si="229"/>
        <v>Mr</v>
      </c>
      <c r="U965" s="10" t="str">
        <f t="shared" si="230"/>
        <v>M</v>
      </c>
      <c r="V965" s="10" t="str">
        <f t="shared" si="231"/>
        <v>60</v>
      </c>
      <c r="W965" s="10" t="str">
        <f t="shared" si="232"/>
        <v>Circus Road</v>
      </c>
      <c r="X965" s="10" t="str">
        <f t="shared" si="233"/>
        <v>ad</v>
      </c>
      <c r="Y965" s="10" t="str">
        <f t="shared" si="234"/>
        <v>Circus Road</v>
      </c>
      <c r="Z965" s="10" t="str">
        <f t="shared" si="235"/>
        <v>Radstock</v>
      </c>
      <c r="AA965" s="10" t="str">
        <f t="shared" si="236"/>
        <v>WC</v>
      </c>
      <c r="AB965" s="11" t="str">
        <f t="shared" si="237"/>
        <v>44400</v>
      </c>
      <c r="AC965" s="10" t="str">
        <f t="shared" si="238"/>
        <v>11</v>
      </c>
      <c r="AD965" s="10" t="str">
        <f t="shared" si="239"/>
        <v>A2</v>
      </c>
      <c r="AE965" s="12" t="str">
        <f t="shared" si="240"/>
        <v/>
      </c>
    </row>
    <row r="966" spans="1:31" x14ac:dyDescent="0.25">
      <c r="A966" s="5">
        <v>983</v>
      </c>
      <c r="B966" s="6" t="s">
        <v>503</v>
      </c>
      <c r="C966" s="6" t="s">
        <v>227</v>
      </c>
      <c r="D966" s="6" t="s">
        <v>28</v>
      </c>
      <c r="E966" s="6" t="s">
        <v>29</v>
      </c>
      <c r="F966" s="6">
        <v>60</v>
      </c>
      <c r="G966" s="6" t="s">
        <v>3245</v>
      </c>
      <c r="H966" s="6" t="s">
        <v>2794</v>
      </c>
      <c r="I966" s="6" t="s">
        <v>122</v>
      </c>
      <c r="J966" s="7">
        <v>44343</v>
      </c>
      <c r="K966" s="6">
        <v>101</v>
      </c>
      <c r="L966" s="6" t="s">
        <v>33</v>
      </c>
      <c r="M966" s="8"/>
      <c r="O966">
        <f t="shared" si="241"/>
        <v>0</v>
      </c>
      <c r="Q966" s="5" t="str">
        <f t="shared" ref="Q966:Q1029" si="242">TRIM(A966)</f>
        <v>983</v>
      </c>
      <c r="R966" s="6" t="str">
        <f t="shared" ref="R966:R1029" si="243">TRIM(B966)</f>
        <v>Maynard</v>
      </c>
      <c r="S966" s="6" t="str">
        <f t="shared" ref="S966:S1029" si="244">TRIM(C966)</f>
        <v>Rodriquez</v>
      </c>
      <c r="T966" s="6" t="str">
        <f t="shared" ref="T966:T1029" si="245">TRIM(D966)</f>
        <v>Mr</v>
      </c>
      <c r="U966" s="6" t="str">
        <f t="shared" ref="U966:U1029" si="246">IF(ISNUMBER(SEARCH("f",TRIM(E966))),"F","M")</f>
        <v>M</v>
      </c>
      <c r="V966" s="6" t="str">
        <f t="shared" ref="V966:V1029" si="247">TRIM(F966)</f>
        <v>60</v>
      </c>
      <c r="W966" s="6" t="str">
        <f t="shared" ref="W966:W1029" si="248">SUBSTITUTE(SUBSTITUTE(SUBSTITUTE(PROPER(TRIM(G966)),"(?)","")," (No",""),"'S","'s")</f>
        <v>Cirencester Street</v>
      </c>
      <c r="X966" s="6" t="str">
        <f t="shared" ref="X966:X1029" si="249">RIGHT(W966,2)</f>
        <v>et</v>
      </c>
      <c r="Y966" s="6" t="str">
        <f t="shared" ref="Y966:Y1029" si="250">IF(OR(X966="St",X966="Av",X966="Pl"),SUBSTITUTE(SUBSTITUTE(SUBSTITUTE(SUBSTITUTE(SUBSTITUTE(SUBSTITUTE(SUBSTITUTE(W966,"Rd","Road"),"St","Street"),"Cls", "Close"),"Plc","Place"),"Bldgs","Buildings"),"Av","Avenue"),"Pl","Place"),SUBSTITUTE(SUBSTITUTE(SUBSTITUTE(SUBSTITUTE(SUBSTITUTE(W966,"Rd","Road"),"Cls", "Close"),"Plc","Place"),"Bldgs","Buildings"),"Crt","Court"))</f>
        <v>Cirencester Street</v>
      </c>
      <c r="Z966" s="6" t="str">
        <f t="shared" ref="Z966:Z1029" si="251">TRIM(H966)</f>
        <v>Llandysul</v>
      </c>
      <c r="AA966" s="6" t="str">
        <f t="shared" ref="AA966:AA1029" si="252">TRIM(I966)</f>
        <v>WN</v>
      </c>
      <c r="AB966" s="7" t="str">
        <f t="shared" ref="AB966:AB1029" si="253">TRIM(J966)</f>
        <v>44343</v>
      </c>
      <c r="AC966" s="6" t="str">
        <f t="shared" ref="AC966:AC1029" si="254">TRIM(K966)</f>
        <v>101</v>
      </c>
      <c r="AD966" s="6" t="str">
        <f t="shared" ref="AD966:AD1029" si="255">TRIM(L966)</f>
        <v>A3</v>
      </c>
      <c r="AE966" s="8" t="str">
        <f t="shared" ref="AE966:AE1029" si="256">TRIM(M966)</f>
        <v/>
      </c>
    </row>
    <row r="967" spans="1:31" x14ac:dyDescent="0.25">
      <c r="A967" s="9">
        <v>984</v>
      </c>
      <c r="B967" s="10" t="s">
        <v>3246</v>
      </c>
      <c r="C967" s="10" t="s">
        <v>136</v>
      </c>
      <c r="D967" s="10" t="s">
        <v>28</v>
      </c>
      <c r="E967" s="10" t="s">
        <v>29</v>
      </c>
      <c r="F967" s="10">
        <v>30</v>
      </c>
      <c r="G967" s="10" t="s">
        <v>3247</v>
      </c>
      <c r="H967" s="10" t="s">
        <v>3187</v>
      </c>
      <c r="I967" s="10" t="s">
        <v>32</v>
      </c>
      <c r="J967" s="11">
        <v>43950</v>
      </c>
      <c r="K967" s="10">
        <v>26</v>
      </c>
      <c r="L967" s="10" t="s">
        <v>33</v>
      </c>
      <c r="M967" s="12"/>
      <c r="O967">
        <f t="shared" si="241"/>
        <v>0</v>
      </c>
      <c r="Q967" s="9" t="str">
        <f t="shared" si="242"/>
        <v>984</v>
      </c>
      <c r="R967" s="10" t="str">
        <f t="shared" si="243"/>
        <v>Raleigh</v>
      </c>
      <c r="S967" s="10" t="str">
        <f t="shared" si="244"/>
        <v>Kyle</v>
      </c>
      <c r="T967" s="10" t="str">
        <f t="shared" si="245"/>
        <v>Mr</v>
      </c>
      <c r="U967" s="10" t="str">
        <f t="shared" si="246"/>
        <v>M</v>
      </c>
      <c r="V967" s="10" t="str">
        <f t="shared" si="247"/>
        <v>30</v>
      </c>
      <c r="W967" s="10" t="str">
        <f t="shared" si="248"/>
        <v>City Barracks</v>
      </c>
      <c r="X967" s="10" t="str">
        <f t="shared" si="249"/>
        <v>ks</v>
      </c>
      <c r="Y967" s="10" t="str">
        <f t="shared" si="250"/>
        <v>City Barracks</v>
      </c>
      <c r="Z967" s="10" t="str">
        <f t="shared" si="251"/>
        <v>Pencader</v>
      </c>
      <c r="AA967" s="10" t="str">
        <f t="shared" si="252"/>
        <v>WC</v>
      </c>
      <c r="AB967" s="11" t="str">
        <f t="shared" si="253"/>
        <v>43950</v>
      </c>
      <c r="AC967" s="10" t="str">
        <f t="shared" si="254"/>
        <v>26</v>
      </c>
      <c r="AD967" s="10" t="str">
        <f t="shared" si="255"/>
        <v>A3</v>
      </c>
      <c r="AE967" s="12" t="str">
        <f t="shared" si="256"/>
        <v/>
      </c>
    </row>
    <row r="968" spans="1:31" x14ac:dyDescent="0.25">
      <c r="A968" s="5">
        <v>985</v>
      </c>
      <c r="B968" s="6" t="s">
        <v>1195</v>
      </c>
      <c r="C968" s="6" t="s">
        <v>3248</v>
      </c>
      <c r="D968" s="6" t="s">
        <v>90</v>
      </c>
      <c r="E968" s="6" t="s">
        <v>29</v>
      </c>
      <c r="F968" s="6">
        <v>90</v>
      </c>
      <c r="G968" s="6" t="s">
        <v>3249</v>
      </c>
      <c r="H968" s="6" t="s">
        <v>135</v>
      </c>
      <c r="I968" s="6" t="s">
        <v>32</v>
      </c>
      <c r="J968" s="7">
        <v>44462</v>
      </c>
      <c r="K968" s="6">
        <v>70</v>
      </c>
      <c r="L968" s="6" t="s">
        <v>157</v>
      </c>
      <c r="M968" s="8"/>
      <c r="O968">
        <f t="shared" si="241"/>
        <v>0</v>
      </c>
      <c r="Q968" s="5" t="str">
        <f t="shared" si="242"/>
        <v>985</v>
      </c>
      <c r="R968" s="6" t="str">
        <f t="shared" si="243"/>
        <v>Gerald</v>
      </c>
      <c r="S968" s="6" t="str">
        <f t="shared" si="244"/>
        <v>Egan</v>
      </c>
      <c r="T968" s="6" t="str">
        <f t="shared" si="245"/>
        <v>Dr</v>
      </c>
      <c r="U968" s="6" t="str">
        <f t="shared" si="246"/>
        <v>M</v>
      </c>
      <c r="V968" s="6" t="str">
        <f t="shared" si="247"/>
        <v>90</v>
      </c>
      <c r="W968" s="6" t="str">
        <f t="shared" si="248"/>
        <v>Clack Street</v>
      </c>
      <c r="X968" s="6" t="str">
        <f t="shared" si="249"/>
        <v>et</v>
      </c>
      <c r="Y968" s="6" t="str">
        <f t="shared" si="250"/>
        <v>Clack Street</v>
      </c>
      <c r="Z968" s="6" t="str">
        <f t="shared" si="251"/>
        <v>West Yorkshire</v>
      </c>
      <c r="AA968" s="6" t="str">
        <f t="shared" si="252"/>
        <v>WC</v>
      </c>
      <c r="AB968" s="7" t="str">
        <f t="shared" si="253"/>
        <v>44462</v>
      </c>
      <c r="AC968" s="6" t="str">
        <f t="shared" si="254"/>
        <v>70</v>
      </c>
      <c r="AD968" s="6" t="str">
        <f t="shared" si="255"/>
        <v>C3</v>
      </c>
      <c r="AE968" s="8" t="str">
        <f t="shared" si="256"/>
        <v/>
      </c>
    </row>
    <row r="969" spans="1:31" x14ac:dyDescent="0.25">
      <c r="A969" s="9">
        <v>986</v>
      </c>
      <c r="B969" s="10" t="s">
        <v>1768</v>
      </c>
      <c r="C969" s="10" t="s">
        <v>2081</v>
      </c>
      <c r="D969" s="10" t="s">
        <v>28</v>
      </c>
      <c r="E969" s="10" t="s">
        <v>29</v>
      </c>
      <c r="F969" s="10">
        <v>90</v>
      </c>
      <c r="G969" s="10" t="s">
        <v>3250</v>
      </c>
      <c r="H969" s="10" t="s">
        <v>3251</v>
      </c>
      <c r="I969" s="10" t="s">
        <v>122</v>
      </c>
      <c r="J969" s="11">
        <v>44431</v>
      </c>
      <c r="K969" s="10">
        <v>72</v>
      </c>
      <c r="L969" s="10" t="s">
        <v>52</v>
      </c>
      <c r="M969" s="12"/>
      <c r="O969">
        <f t="shared" si="241"/>
        <v>0</v>
      </c>
      <c r="Q969" s="9" t="str">
        <f t="shared" si="242"/>
        <v>986</v>
      </c>
      <c r="R969" s="10" t="str">
        <f t="shared" si="243"/>
        <v>Gregory</v>
      </c>
      <c r="S969" s="10" t="str">
        <f t="shared" si="244"/>
        <v>Duarte</v>
      </c>
      <c r="T969" s="10" t="str">
        <f t="shared" si="245"/>
        <v>Mr</v>
      </c>
      <c r="U969" s="10" t="str">
        <f t="shared" si="246"/>
        <v>M</v>
      </c>
      <c r="V969" s="10" t="str">
        <f t="shared" si="247"/>
        <v>90</v>
      </c>
      <c r="W969" s="10" t="str">
        <f t="shared" si="248"/>
        <v>Clapham Manor</v>
      </c>
      <c r="X969" s="10" t="str">
        <f t="shared" si="249"/>
        <v>or</v>
      </c>
      <c r="Y969" s="10" t="str">
        <f t="shared" si="250"/>
        <v>Clapham Manor</v>
      </c>
      <c r="Z969" s="10" t="str">
        <f t="shared" si="251"/>
        <v>Linlithgow</v>
      </c>
      <c r="AA969" s="10" t="str">
        <f t="shared" si="252"/>
        <v>WN</v>
      </c>
      <c r="AB969" s="11" t="str">
        <f t="shared" si="253"/>
        <v>44431</v>
      </c>
      <c r="AC969" s="10" t="str">
        <f t="shared" si="254"/>
        <v>72</v>
      </c>
      <c r="AD969" s="10" t="str">
        <f t="shared" si="255"/>
        <v>A1</v>
      </c>
      <c r="AE969" s="12" t="str">
        <f t="shared" si="256"/>
        <v/>
      </c>
    </row>
    <row r="970" spans="1:31" x14ac:dyDescent="0.25">
      <c r="A970" s="5">
        <v>987</v>
      </c>
      <c r="B970" s="6" t="s">
        <v>3252</v>
      </c>
      <c r="C970" s="6" t="s">
        <v>853</v>
      </c>
      <c r="D970" s="6" t="s">
        <v>28</v>
      </c>
      <c r="E970" s="6" t="s">
        <v>29</v>
      </c>
      <c r="F970" s="6">
        <v>90</v>
      </c>
      <c r="G970" s="6" t="s">
        <v>3250</v>
      </c>
      <c r="H970" s="6" t="s">
        <v>3253</v>
      </c>
      <c r="I970" s="6" t="s">
        <v>32</v>
      </c>
      <c r="J970" s="7">
        <v>44248</v>
      </c>
      <c r="K970" s="6">
        <v>7</v>
      </c>
      <c r="L970" s="6" t="s">
        <v>52</v>
      </c>
      <c r="M970" s="8"/>
      <c r="O970">
        <f t="shared" ref="O970:O1033" si="257">COUNTBLANK(A970:L970)+COUNTIF(K970,0)</f>
        <v>0</v>
      </c>
      <c r="Q970" s="5" t="str">
        <f t="shared" si="242"/>
        <v>987</v>
      </c>
      <c r="R970" s="6" t="str">
        <f t="shared" si="243"/>
        <v>David</v>
      </c>
      <c r="S970" s="6" t="str">
        <f t="shared" si="244"/>
        <v>Mccormick</v>
      </c>
      <c r="T970" s="6" t="str">
        <f t="shared" si="245"/>
        <v>Mr</v>
      </c>
      <c r="U970" s="6" t="str">
        <f t="shared" si="246"/>
        <v>M</v>
      </c>
      <c r="V970" s="6" t="str">
        <f t="shared" si="247"/>
        <v>90</v>
      </c>
      <c r="W970" s="6" t="str">
        <f t="shared" si="248"/>
        <v>Clapham Manor</v>
      </c>
      <c r="X970" s="6" t="str">
        <f t="shared" si="249"/>
        <v>or</v>
      </c>
      <c r="Y970" s="6" t="str">
        <f t="shared" si="250"/>
        <v>Clapham Manor</v>
      </c>
      <c r="Z970" s="6" t="str">
        <f t="shared" si="251"/>
        <v>Southport</v>
      </c>
      <c r="AA970" s="6" t="str">
        <f t="shared" si="252"/>
        <v>WC</v>
      </c>
      <c r="AB970" s="7" t="str">
        <f t="shared" si="253"/>
        <v>44248</v>
      </c>
      <c r="AC970" s="6" t="str">
        <f t="shared" si="254"/>
        <v>7</v>
      </c>
      <c r="AD970" s="6" t="str">
        <f t="shared" si="255"/>
        <v>A1</v>
      </c>
      <c r="AE970" s="8" t="str">
        <f t="shared" si="256"/>
        <v/>
      </c>
    </row>
    <row r="971" spans="1:31" x14ac:dyDescent="0.25">
      <c r="A971" s="9">
        <v>988</v>
      </c>
      <c r="B971" s="10" t="s">
        <v>3254</v>
      </c>
      <c r="C971" s="10" t="s">
        <v>3255</v>
      </c>
      <c r="D971" s="10" t="s">
        <v>15</v>
      </c>
      <c r="E971" s="10" t="s">
        <v>16</v>
      </c>
      <c r="F971" s="10">
        <v>90</v>
      </c>
      <c r="G971" s="10" t="s">
        <v>3256</v>
      </c>
      <c r="H971" s="10" t="s">
        <v>3257</v>
      </c>
      <c r="I971" s="10" t="s">
        <v>122</v>
      </c>
      <c r="J971" s="11">
        <v>43661</v>
      </c>
      <c r="K971" s="10">
        <v>50</v>
      </c>
      <c r="L971" s="10" t="s">
        <v>39</v>
      </c>
      <c r="M971" s="12"/>
      <c r="O971">
        <f t="shared" si="257"/>
        <v>0</v>
      </c>
      <c r="Q971" s="9" t="str">
        <f t="shared" si="242"/>
        <v>988</v>
      </c>
      <c r="R971" s="10" t="str">
        <f t="shared" si="243"/>
        <v>Nobuko</v>
      </c>
      <c r="S971" s="10" t="str">
        <f t="shared" si="244"/>
        <v>Cantu</v>
      </c>
      <c r="T971" s="10" t="str">
        <f t="shared" si="245"/>
        <v>Mrs</v>
      </c>
      <c r="U971" s="10" t="str">
        <f t="shared" si="246"/>
        <v>F</v>
      </c>
      <c r="V971" s="10" t="str">
        <f t="shared" si="247"/>
        <v>90</v>
      </c>
      <c r="W971" s="10" t="str">
        <f t="shared" si="248"/>
        <v>Clapham Road</v>
      </c>
      <c r="X971" s="10" t="str">
        <f t="shared" si="249"/>
        <v>ad</v>
      </c>
      <c r="Y971" s="10" t="str">
        <f t="shared" si="250"/>
        <v>Clapham Road</v>
      </c>
      <c r="Z971" s="10" t="str">
        <f t="shared" si="251"/>
        <v>Llanybydder</v>
      </c>
      <c r="AA971" s="10" t="str">
        <f t="shared" si="252"/>
        <v>WN</v>
      </c>
      <c r="AB971" s="11" t="str">
        <f t="shared" si="253"/>
        <v>43661</v>
      </c>
      <c r="AC971" s="10" t="str">
        <f t="shared" si="254"/>
        <v>50</v>
      </c>
      <c r="AD971" s="10" t="str">
        <f t="shared" si="255"/>
        <v>C1</v>
      </c>
      <c r="AE971" s="12" t="str">
        <f t="shared" si="256"/>
        <v/>
      </c>
    </row>
    <row r="972" spans="1:31" x14ac:dyDescent="0.25">
      <c r="A972" s="5">
        <v>989</v>
      </c>
      <c r="B972" s="6" t="s">
        <v>3258</v>
      </c>
      <c r="C972" s="6" t="s">
        <v>3259</v>
      </c>
      <c r="D972" s="6" t="s">
        <v>49</v>
      </c>
      <c r="E972" s="6" t="s">
        <v>16</v>
      </c>
      <c r="F972" s="6">
        <v>90</v>
      </c>
      <c r="G972" s="6" t="s">
        <v>3260</v>
      </c>
      <c r="H972" s="6" t="s">
        <v>3261</v>
      </c>
      <c r="I972" s="6" t="s">
        <v>171</v>
      </c>
      <c r="J972" s="7">
        <v>43634</v>
      </c>
      <c r="K972" s="6">
        <v>65</v>
      </c>
      <c r="L972" s="6" t="s">
        <v>78</v>
      </c>
      <c r="M972" s="8"/>
      <c r="O972">
        <f t="shared" si="257"/>
        <v>0</v>
      </c>
      <c r="Q972" s="5" t="str">
        <f t="shared" si="242"/>
        <v>989</v>
      </c>
      <c r="R972" s="6" t="str">
        <f t="shared" si="243"/>
        <v>Maryln</v>
      </c>
      <c r="S972" s="6" t="str">
        <f t="shared" si="244"/>
        <v>Bellamy</v>
      </c>
      <c r="T972" s="6" t="str">
        <f t="shared" si="245"/>
        <v>Miss</v>
      </c>
      <c r="U972" s="6" t="str">
        <f t="shared" si="246"/>
        <v>F</v>
      </c>
      <c r="V972" s="6" t="str">
        <f t="shared" si="247"/>
        <v>90</v>
      </c>
      <c r="W972" s="6" t="str">
        <f t="shared" si="248"/>
        <v>Clapham Terrace</v>
      </c>
      <c r="X972" s="6" t="str">
        <f t="shared" si="249"/>
        <v>ce</v>
      </c>
      <c r="Y972" s="6" t="str">
        <f t="shared" si="250"/>
        <v>Clapham Terrace</v>
      </c>
      <c r="Z972" s="6" t="str">
        <f t="shared" si="251"/>
        <v>Chulmleigh</v>
      </c>
      <c r="AA972" s="6" t="str">
        <f t="shared" si="252"/>
        <v>PR</v>
      </c>
      <c r="AB972" s="7" t="str">
        <f t="shared" si="253"/>
        <v>43634</v>
      </c>
      <c r="AC972" s="6" t="str">
        <f t="shared" si="254"/>
        <v>65</v>
      </c>
      <c r="AD972" s="6" t="str">
        <f t="shared" si="255"/>
        <v>C2</v>
      </c>
      <c r="AE972" s="8" t="str">
        <f t="shared" si="256"/>
        <v/>
      </c>
    </row>
    <row r="973" spans="1:31" x14ac:dyDescent="0.25">
      <c r="A973" s="9">
        <v>990</v>
      </c>
      <c r="B973" s="10" t="s">
        <v>3262</v>
      </c>
      <c r="C973" s="10" t="s">
        <v>3263</v>
      </c>
      <c r="D973" s="10" t="s">
        <v>49</v>
      </c>
      <c r="E973" s="10" t="s">
        <v>16</v>
      </c>
      <c r="F973" s="10">
        <v>90</v>
      </c>
      <c r="G973" s="10" t="s">
        <v>3260</v>
      </c>
      <c r="H973" s="10" t="s">
        <v>3264</v>
      </c>
      <c r="I973" s="10" t="s">
        <v>32</v>
      </c>
      <c r="J973" s="11">
        <v>43732</v>
      </c>
      <c r="K973" s="10">
        <v>10</v>
      </c>
      <c r="L973" s="10" t="s">
        <v>68</v>
      </c>
      <c r="M973" s="12"/>
      <c r="O973">
        <f t="shared" si="257"/>
        <v>0</v>
      </c>
      <c r="Q973" s="9" t="str">
        <f t="shared" si="242"/>
        <v>990</v>
      </c>
      <c r="R973" s="10" t="str">
        <f t="shared" si="243"/>
        <v>Goldie</v>
      </c>
      <c r="S973" s="10" t="str">
        <f t="shared" si="244"/>
        <v>Woodall</v>
      </c>
      <c r="T973" s="10" t="str">
        <f t="shared" si="245"/>
        <v>Miss</v>
      </c>
      <c r="U973" s="10" t="str">
        <f t="shared" si="246"/>
        <v>F</v>
      </c>
      <c r="V973" s="10" t="str">
        <f t="shared" si="247"/>
        <v>90</v>
      </c>
      <c r="W973" s="10" t="str">
        <f t="shared" si="248"/>
        <v>Clapham Terrace</v>
      </c>
      <c r="X973" s="10" t="str">
        <f t="shared" si="249"/>
        <v>ce</v>
      </c>
      <c r="Y973" s="10" t="str">
        <f t="shared" si="250"/>
        <v>Clapham Terrace</v>
      </c>
      <c r="Z973" s="10" t="str">
        <f t="shared" si="251"/>
        <v>Wisbech</v>
      </c>
      <c r="AA973" s="10" t="str">
        <f t="shared" si="252"/>
        <v>WC</v>
      </c>
      <c r="AB973" s="11" t="str">
        <f t="shared" si="253"/>
        <v>43732</v>
      </c>
      <c r="AC973" s="10" t="str">
        <f t="shared" si="254"/>
        <v>10</v>
      </c>
      <c r="AD973" s="10" t="str">
        <f t="shared" si="255"/>
        <v>A2</v>
      </c>
      <c r="AE973" s="12" t="str">
        <f t="shared" si="256"/>
        <v/>
      </c>
    </row>
    <row r="974" spans="1:31" x14ac:dyDescent="0.25">
      <c r="A974" s="5">
        <v>991</v>
      </c>
      <c r="B974" s="6" t="s">
        <v>371</v>
      </c>
      <c r="C974" s="6" t="s">
        <v>3265</v>
      </c>
      <c r="D974" s="6" t="s">
        <v>28</v>
      </c>
      <c r="E974" s="6" t="s">
        <v>3266</v>
      </c>
      <c r="F974" s="6">
        <v>90</v>
      </c>
      <c r="G974" s="6" t="s">
        <v>3267</v>
      </c>
      <c r="H974" s="6" t="s">
        <v>2257</v>
      </c>
      <c r="I974" s="6" t="s">
        <v>122</v>
      </c>
      <c r="J974" s="7">
        <v>44347</v>
      </c>
      <c r="K974" s="6">
        <v>75</v>
      </c>
      <c r="L974" s="6" t="s">
        <v>68</v>
      </c>
      <c r="M974" s="8"/>
      <c r="O974">
        <f t="shared" si="257"/>
        <v>0</v>
      </c>
      <c r="Q974" s="5" t="str">
        <f t="shared" si="242"/>
        <v>991</v>
      </c>
      <c r="R974" s="6" t="str">
        <f t="shared" si="243"/>
        <v>Boyce</v>
      </c>
      <c r="S974" s="6" t="str">
        <f t="shared" si="244"/>
        <v>Garza</v>
      </c>
      <c r="T974" s="6" t="str">
        <f t="shared" si="245"/>
        <v>Mr</v>
      </c>
      <c r="U974" s="6" t="str">
        <f t="shared" si="246"/>
        <v>M</v>
      </c>
      <c r="V974" s="6" t="str">
        <f t="shared" si="247"/>
        <v>90</v>
      </c>
      <c r="W974" s="6" t="str">
        <f t="shared" si="248"/>
        <v>Claps Gate</v>
      </c>
      <c r="X974" s="6" t="str">
        <f t="shared" si="249"/>
        <v>te</v>
      </c>
      <c r="Y974" s="6" t="str">
        <f t="shared" si="250"/>
        <v>Claps Gate</v>
      </c>
      <c r="Z974" s="6" t="str">
        <f t="shared" si="251"/>
        <v>Lincoln</v>
      </c>
      <c r="AA974" s="6" t="str">
        <f t="shared" si="252"/>
        <v>WN</v>
      </c>
      <c r="AB974" s="7" t="str">
        <f t="shared" si="253"/>
        <v>44347</v>
      </c>
      <c r="AC974" s="6" t="str">
        <f t="shared" si="254"/>
        <v>75</v>
      </c>
      <c r="AD974" s="6" t="str">
        <f t="shared" si="255"/>
        <v>A2</v>
      </c>
      <c r="AE974" s="8" t="str">
        <f t="shared" si="256"/>
        <v/>
      </c>
    </row>
    <row r="975" spans="1:31" x14ac:dyDescent="0.25">
      <c r="A975" s="9">
        <v>992</v>
      </c>
      <c r="B975" s="10" t="s">
        <v>3268</v>
      </c>
      <c r="C975" s="10" t="s">
        <v>3269</v>
      </c>
      <c r="D975" s="10" t="s">
        <v>15</v>
      </c>
      <c r="E975" s="10" t="s">
        <v>16</v>
      </c>
      <c r="F975" s="10">
        <v>60</v>
      </c>
      <c r="G975" s="10" t="s">
        <v>3270</v>
      </c>
      <c r="H975" s="10" t="s">
        <v>3187</v>
      </c>
      <c r="I975" s="10" t="s">
        <v>32</v>
      </c>
      <c r="J975" s="11">
        <v>44351</v>
      </c>
      <c r="K975" s="10">
        <v>100</v>
      </c>
      <c r="L975" s="10" t="s">
        <v>33</v>
      </c>
      <c r="M975" s="12"/>
      <c r="O975">
        <f t="shared" si="257"/>
        <v>0</v>
      </c>
      <c r="Q975" s="9" t="str">
        <f t="shared" si="242"/>
        <v>992</v>
      </c>
      <c r="R975" s="10" t="str">
        <f t="shared" si="243"/>
        <v>Francisca</v>
      </c>
      <c r="S975" s="10" t="str">
        <f t="shared" si="244"/>
        <v>Knight</v>
      </c>
      <c r="T975" s="10" t="str">
        <f t="shared" si="245"/>
        <v>Mrs</v>
      </c>
      <c r="U975" s="10" t="str">
        <f t="shared" si="246"/>
        <v>F</v>
      </c>
      <c r="V975" s="10" t="str">
        <f t="shared" si="247"/>
        <v>60</v>
      </c>
      <c r="W975" s="10" t="str">
        <f t="shared" si="248"/>
        <v>Clapton Common</v>
      </c>
      <c r="X975" s="10" t="str">
        <f t="shared" si="249"/>
        <v>on</v>
      </c>
      <c r="Y975" s="10" t="str">
        <f t="shared" si="250"/>
        <v>Clapton Common</v>
      </c>
      <c r="Z975" s="10" t="str">
        <f t="shared" si="251"/>
        <v>Pencader</v>
      </c>
      <c r="AA975" s="10" t="str">
        <f t="shared" si="252"/>
        <v>WC</v>
      </c>
      <c r="AB975" s="11" t="str">
        <f t="shared" si="253"/>
        <v>44351</v>
      </c>
      <c r="AC975" s="10" t="str">
        <f t="shared" si="254"/>
        <v>100</v>
      </c>
      <c r="AD975" s="10" t="str">
        <f t="shared" si="255"/>
        <v>A3</v>
      </c>
      <c r="AE975" s="12" t="str">
        <f t="shared" si="256"/>
        <v/>
      </c>
    </row>
    <row r="976" spans="1:31" x14ac:dyDescent="0.25">
      <c r="A976" s="5">
        <v>993</v>
      </c>
      <c r="B976" s="6" t="s">
        <v>3271</v>
      </c>
      <c r="C976" s="6" t="s">
        <v>3272</v>
      </c>
      <c r="D976" s="6" t="s">
        <v>41</v>
      </c>
      <c r="E976" s="6" t="s">
        <v>16</v>
      </c>
      <c r="F976" s="6">
        <v>90</v>
      </c>
      <c r="G976" s="6" t="s">
        <v>3273</v>
      </c>
      <c r="H976" s="6" t="s">
        <v>3274</v>
      </c>
      <c r="I976" s="6" t="s">
        <v>32</v>
      </c>
      <c r="J976" s="7">
        <v>44095</v>
      </c>
      <c r="K976" s="6">
        <v>83</v>
      </c>
      <c r="L976" s="6" t="s">
        <v>52</v>
      </c>
      <c r="M976" s="8"/>
      <c r="O976">
        <f t="shared" si="257"/>
        <v>0</v>
      </c>
      <c r="Q976" s="5" t="str">
        <f t="shared" si="242"/>
        <v>993</v>
      </c>
      <c r="R976" s="6" t="str">
        <f t="shared" si="243"/>
        <v>Brenna</v>
      </c>
      <c r="S976" s="6" t="str">
        <f t="shared" si="244"/>
        <v>Richey</v>
      </c>
      <c r="T976" s="6" t="str">
        <f t="shared" si="245"/>
        <v>Ms</v>
      </c>
      <c r="U976" s="6" t="str">
        <f t="shared" si="246"/>
        <v>F</v>
      </c>
      <c r="V976" s="6" t="str">
        <f t="shared" si="247"/>
        <v>90</v>
      </c>
      <c r="W976" s="6" t="str">
        <f t="shared" si="248"/>
        <v>Clapton Sq</v>
      </c>
      <c r="X976" s="6" t="str">
        <f t="shared" si="249"/>
        <v>Sq</v>
      </c>
      <c r="Y976" s="6" t="str">
        <f t="shared" si="250"/>
        <v>Clapton Sq</v>
      </c>
      <c r="Z976" s="6" t="str">
        <f t="shared" si="251"/>
        <v>Tyn-Y-Gongl</v>
      </c>
      <c r="AA976" s="6" t="str">
        <f t="shared" si="252"/>
        <v>WC</v>
      </c>
      <c r="AB976" s="7" t="str">
        <f t="shared" si="253"/>
        <v>44095</v>
      </c>
      <c r="AC976" s="6" t="str">
        <f t="shared" si="254"/>
        <v>83</v>
      </c>
      <c r="AD976" s="6" t="str">
        <f t="shared" si="255"/>
        <v>A1</v>
      </c>
      <c r="AE976" s="8" t="str">
        <f t="shared" si="256"/>
        <v/>
      </c>
    </row>
    <row r="977" spans="1:31" x14ac:dyDescent="0.25">
      <c r="A977" s="9">
        <v>994</v>
      </c>
      <c r="B977" s="10" t="s">
        <v>3275</v>
      </c>
      <c r="C977" s="10" t="s">
        <v>3276</v>
      </c>
      <c r="D977" s="10" t="s">
        <v>49</v>
      </c>
      <c r="E977" s="10" t="s">
        <v>16</v>
      </c>
      <c r="F977" s="10">
        <v>90</v>
      </c>
      <c r="G977" s="10" t="s">
        <v>3277</v>
      </c>
      <c r="H977" s="10" t="s">
        <v>3278</v>
      </c>
      <c r="I977" s="10" t="s">
        <v>32</v>
      </c>
      <c r="J977" s="11">
        <v>44193</v>
      </c>
      <c r="K977" s="10">
        <v>22</v>
      </c>
      <c r="L977" s="10" t="s">
        <v>157</v>
      </c>
      <c r="M977" s="12"/>
      <c r="O977">
        <f t="shared" si="257"/>
        <v>0</v>
      </c>
      <c r="Q977" s="9" t="str">
        <f t="shared" si="242"/>
        <v>994</v>
      </c>
      <c r="R977" s="10" t="str">
        <f t="shared" si="243"/>
        <v>Marjory</v>
      </c>
      <c r="S977" s="10" t="str">
        <f t="shared" si="244"/>
        <v>Ibarra</v>
      </c>
      <c r="T977" s="10" t="str">
        <f t="shared" si="245"/>
        <v>Miss</v>
      </c>
      <c r="U977" s="10" t="str">
        <f t="shared" si="246"/>
        <v>F</v>
      </c>
      <c r="V977" s="10" t="str">
        <f t="shared" si="247"/>
        <v>90</v>
      </c>
      <c r="W977" s="10" t="str">
        <f t="shared" si="248"/>
        <v>Clapton Square</v>
      </c>
      <c r="X977" s="10" t="str">
        <f t="shared" si="249"/>
        <v>re</v>
      </c>
      <c r="Y977" s="10" t="str">
        <f t="shared" si="250"/>
        <v>Clapton Square</v>
      </c>
      <c r="Z977" s="10" t="str">
        <f t="shared" si="251"/>
        <v>Salcombe</v>
      </c>
      <c r="AA977" s="10" t="str">
        <f t="shared" si="252"/>
        <v>WC</v>
      </c>
      <c r="AB977" s="11" t="str">
        <f t="shared" si="253"/>
        <v>44193</v>
      </c>
      <c r="AC977" s="10" t="str">
        <f t="shared" si="254"/>
        <v>22</v>
      </c>
      <c r="AD977" s="10" t="str">
        <f t="shared" si="255"/>
        <v>C3</v>
      </c>
      <c r="AE977" s="12" t="str">
        <f t="shared" si="256"/>
        <v/>
      </c>
    </row>
    <row r="978" spans="1:31" x14ac:dyDescent="0.25">
      <c r="A978" s="5">
        <v>995</v>
      </c>
      <c r="B978" s="6" t="s">
        <v>3279</v>
      </c>
      <c r="C978" s="6" t="s">
        <v>2785</v>
      </c>
      <c r="D978" s="6" t="s">
        <v>28</v>
      </c>
      <c r="E978" s="6" t="s">
        <v>29</v>
      </c>
      <c r="F978" s="6">
        <v>90</v>
      </c>
      <c r="G978" s="6" t="s">
        <v>3280</v>
      </c>
      <c r="H978" s="6" t="s">
        <v>3281</v>
      </c>
      <c r="I978" s="6" t="s">
        <v>122</v>
      </c>
      <c r="J978" s="7">
        <v>43753</v>
      </c>
      <c r="K978" s="6">
        <v>35</v>
      </c>
      <c r="L978" s="6" t="s">
        <v>20</v>
      </c>
      <c r="M978" s="8"/>
      <c r="O978">
        <f t="shared" si="257"/>
        <v>0</v>
      </c>
      <c r="Q978" s="5" t="str">
        <f t="shared" si="242"/>
        <v>995</v>
      </c>
      <c r="R978" s="6" t="str">
        <f t="shared" si="243"/>
        <v>Jerrold</v>
      </c>
      <c r="S978" s="6" t="str">
        <f t="shared" si="244"/>
        <v>Deal</v>
      </c>
      <c r="T978" s="6" t="str">
        <f t="shared" si="245"/>
        <v>Mr</v>
      </c>
      <c r="U978" s="6" t="str">
        <f t="shared" si="246"/>
        <v>M</v>
      </c>
      <c r="V978" s="6" t="str">
        <f t="shared" si="247"/>
        <v>90</v>
      </c>
      <c r="W978" s="6" t="str">
        <f t="shared" si="248"/>
        <v>Clarelawn Avenue</v>
      </c>
      <c r="X978" s="6" t="str">
        <f t="shared" si="249"/>
        <v>ue</v>
      </c>
      <c r="Y978" s="6" t="str">
        <f t="shared" si="250"/>
        <v>Clarelawn Avenue</v>
      </c>
      <c r="Z978" s="6" t="str">
        <f t="shared" si="251"/>
        <v>Llanfechain</v>
      </c>
      <c r="AA978" s="6" t="str">
        <f t="shared" si="252"/>
        <v>WN</v>
      </c>
      <c r="AB978" s="7" t="str">
        <f t="shared" si="253"/>
        <v>43753</v>
      </c>
      <c r="AC978" s="6" t="str">
        <f t="shared" si="254"/>
        <v>35</v>
      </c>
      <c r="AD978" s="6" t="str">
        <f t="shared" si="255"/>
        <v>B</v>
      </c>
      <c r="AE978" s="8" t="str">
        <f t="shared" si="256"/>
        <v/>
      </c>
    </row>
    <row r="979" spans="1:31" x14ac:dyDescent="0.25">
      <c r="A979" s="9">
        <v>996</v>
      </c>
      <c r="B979" s="10" t="s">
        <v>3282</v>
      </c>
      <c r="C979" s="10" t="s">
        <v>2931</v>
      </c>
      <c r="D979" s="10" t="s">
        <v>28</v>
      </c>
      <c r="E979" s="10" t="s">
        <v>29</v>
      </c>
      <c r="F979" s="10">
        <v>30</v>
      </c>
      <c r="G979" s="10" t="s">
        <v>3283</v>
      </c>
      <c r="H979" s="10" t="s">
        <v>2391</v>
      </c>
      <c r="I979" s="10" t="s">
        <v>176</v>
      </c>
      <c r="J979" s="11">
        <v>44040</v>
      </c>
      <c r="K979" s="10">
        <v>47</v>
      </c>
      <c r="L979" s="10" t="s">
        <v>52</v>
      </c>
      <c r="M979" s="12"/>
      <c r="O979">
        <f t="shared" si="257"/>
        <v>0</v>
      </c>
      <c r="Q979" s="9" t="str">
        <f t="shared" si="242"/>
        <v>996</v>
      </c>
      <c r="R979" s="10" t="str">
        <f t="shared" si="243"/>
        <v>Earle</v>
      </c>
      <c r="S979" s="10" t="str">
        <f t="shared" si="244"/>
        <v>Harris</v>
      </c>
      <c r="T979" s="10" t="str">
        <f t="shared" si="245"/>
        <v>Mr</v>
      </c>
      <c r="U979" s="10" t="str">
        <f t="shared" si="246"/>
        <v>M</v>
      </c>
      <c r="V979" s="10" t="str">
        <f t="shared" si="247"/>
        <v>30</v>
      </c>
      <c r="W979" s="10" t="str">
        <f t="shared" si="248"/>
        <v>Claremont Square</v>
      </c>
      <c r="X979" s="10" t="str">
        <f t="shared" si="249"/>
        <v>re</v>
      </c>
      <c r="Y979" s="10" t="str">
        <f t="shared" si="250"/>
        <v>Claremont Square</v>
      </c>
      <c r="Z979" s="10" t="str">
        <f t="shared" si="251"/>
        <v>Crowthorne</v>
      </c>
      <c r="AA979" s="10" t="str">
        <f t="shared" si="252"/>
        <v>CW</v>
      </c>
      <c r="AB979" s="11" t="str">
        <f t="shared" si="253"/>
        <v>44040</v>
      </c>
      <c r="AC979" s="10" t="str">
        <f t="shared" si="254"/>
        <v>47</v>
      </c>
      <c r="AD979" s="10" t="str">
        <f t="shared" si="255"/>
        <v>A1</v>
      </c>
      <c r="AE979" s="12" t="str">
        <f t="shared" si="256"/>
        <v/>
      </c>
    </row>
    <row r="980" spans="1:31" x14ac:dyDescent="0.25">
      <c r="A980" s="5">
        <v>997</v>
      </c>
      <c r="B980" s="6" t="s">
        <v>123</v>
      </c>
      <c r="C980" s="6" t="s">
        <v>3284</v>
      </c>
      <c r="D980" s="6" t="s">
        <v>28</v>
      </c>
      <c r="E980" s="6" t="s">
        <v>29</v>
      </c>
      <c r="F980" s="6">
        <v>60</v>
      </c>
      <c r="G980" s="6" t="s">
        <v>3285</v>
      </c>
      <c r="H980" s="6" t="s">
        <v>3286</v>
      </c>
      <c r="I980" s="6" t="s">
        <v>32</v>
      </c>
      <c r="J980" s="7">
        <v>43805</v>
      </c>
      <c r="K980" s="6">
        <v>76</v>
      </c>
      <c r="L980" s="6" t="s">
        <v>62</v>
      </c>
      <c r="M980" s="8"/>
      <c r="O980">
        <f t="shared" si="257"/>
        <v>0</v>
      </c>
      <c r="Q980" s="5" t="str">
        <f t="shared" si="242"/>
        <v>997</v>
      </c>
      <c r="R980" s="6" t="str">
        <f t="shared" si="243"/>
        <v>Jody</v>
      </c>
      <c r="S980" s="6" t="str">
        <f t="shared" si="244"/>
        <v>Griffin</v>
      </c>
      <c r="T980" s="6" t="str">
        <f t="shared" si="245"/>
        <v>Mr</v>
      </c>
      <c r="U980" s="6" t="str">
        <f t="shared" si="246"/>
        <v>M</v>
      </c>
      <c r="V980" s="6" t="str">
        <f t="shared" si="247"/>
        <v>60</v>
      </c>
      <c r="W980" s="6" t="str">
        <f t="shared" si="248"/>
        <v>Claremont Street</v>
      </c>
      <c r="X980" s="6" t="str">
        <f t="shared" si="249"/>
        <v>et</v>
      </c>
      <c r="Y980" s="6" t="str">
        <f t="shared" si="250"/>
        <v>Claremont Street</v>
      </c>
      <c r="Z980" s="6" t="str">
        <f t="shared" si="251"/>
        <v>Thornton Heath</v>
      </c>
      <c r="AA980" s="6" t="str">
        <f t="shared" si="252"/>
        <v>WC</v>
      </c>
      <c r="AB980" s="7" t="str">
        <f t="shared" si="253"/>
        <v>43805</v>
      </c>
      <c r="AC980" s="6" t="str">
        <f t="shared" si="254"/>
        <v>76</v>
      </c>
      <c r="AD980" s="6" t="str">
        <f t="shared" si="255"/>
        <v>C4</v>
      </c>
      <c r="AE980" s="8" t="str">
        <f t="shared" si="256"/>
        <v/>
      </c>
    </row>
    <row r="981" spans="1:31" x14ac:dyDescent="0.25">
      <c r="A981" s="9">
        <v>998</v>
      </c>
      <c r="B981" s="10" t="s">
        <v>1022</v>
      </c>
      <c r="C981" s="10" t="s">
        <v>3287</v>
      </c>
      <c r="D981" s="10" t="s">
        <v>28</v>
      </c>
      <c r="E981" s="10" t="s">
        <v>29</v>
      </c>
      <c r="F981" s="10">
        <v>90</v>
      </c>
      <c r="G981" s="10" t="s">
        <v>3288</v>
      </c>
      <c r="H981" s="10" t="s">
        <v>3289</v>
      </c>
      <c r="I981" s="10" t="s">
        <v>32</v>
      </c>
      <c r="J981" s="11">
        <v>44418</v>
      </c>
      <c r="K981" s="10">
        <v>79</v>
      </c>
      <c r="L981" s="10" t="s">
        <v>62</v>
      </c>
      <c r="M981" s="12"/>
      <c r="O981">
        <f t="shared" si="257"/>
        <v>0</v>
      </c>
      <c r="Q981" s="9" t="str">
        <f t="shared" si="242"/>
        <v>998</v>
      </c>
      <c r="R981" s="10" t="str">
        <f t="shared" si="243"/>
        <v>Cesar</v>
      </c>
      <c r="S981" s="10" t="str">
        <f t="shared" si="244"/>
        <v>Redmond</v>
      </c>
      <c r="T981" s="10" t="str">
        <f t="shared" si="245"/>
        <v>Mr</v>
      </c>
      <c r="U981" s="10" t="str">
        <f t="shared" si="246"/>
        <v>M</v>
      </c>
      <c r="V981" s="10" t="str">
        <f t="shared" si="247"/>
        <v>90</v>
      </c>
      <c r="W981" s="10" t="str">
        <f t="shared" si="248"/>
        <v>Clarence Farm</v>
      </c>
      <c r="X981" s="10" t="str">
        <f t="shared" si="249"/>
        <v>rm</v>
      </c>
      <c r="Y981" s="10" t="str">
        <f t="shared" si="250"/>
        <v>Clarence Farm</v>
      </c>
      <c r="Z981" s="10" t="str">
        <f t="shared" si="251"/>
        <v>Westerham</v>
      </c>
      <c r="AA981" s="10" t="str">
        <f t="shared" si="252"/>
        <v>WC</v>
      </c>
      <c r="AB981" s="11" t="str">
        <f t="shared" si="253"/>
        <v>44418</v>
      </c>
      <c r="AC981" s="10" t="str">
        <f t="shared" si="254"/>
        <v>79</v>
      </c>
      <c r="AD981" s="10" t="str">
        <f t="shared" si="255"/>
        <v>C4</v>
      </c>
      <c r="AE981" s="12" t="str">
        <f t="shared" si="256"/>
        <v/>
      </c>
    </row>
    <row r="982" spans="1:31" x14ac:dyDescent="0.25">
      <c r="A982" s="5">
        <v>999</v>
      </c>
      <c r="B982" s="6" t="s">
        <v>3290</v>
      </c>
      <c r="C982" s="6" t="s">
        <v>3291</v>
      </c>
      <c r="D982" s="6" t="s">
        <v>28</v>
      </c>
      <c r="E982" s="6" t="s">
        <v>29</v>
      </c>
      <c r="F982" s="6">
        <v>30</v>
      </c>
      <c r="G982" s="6" t="s">
        <v>3292</v>
      </c>
      <c r="H982" s="6" t="s">
        <v>3293</v>
      </c>
      <c r="I982" s="6" t="s">
        <v>291</v>
      </c>
      <c r="J982" s="7">
        <v>43924</v>
      </c>
      <c r="K982" s="6">
        <v>4</v>
      </c>
      <c r="L982" s="6" t="s">
        <v>157</v>
      </c>
      <c r="M982" s="8"/>
      <c r="O982">
        <f t="shared" si="257"/>
        <v>0</v>
      </c>
      <c r="Q982" s="5" t="str">
        <f t="shared" si="242"/>
        <v>999</v>
      </c>
      <c r="R982" s="6" t="str">
        <f t="shared" si="243"/>
        <v>Earl</v>
      </c>
      <c r="S982" s="6" t="str">
        <f t="shared" si="244"/>
        <v>Benoit</v>
      </c>
      <c r="T982" s="6" t="str">
        <f t="shared" si="245"/>
        <v>Mr</v>
      </c>
      <c r="U982" s="6" t="str">
        <f t="shared" si="246"/>
        <v>M</v>
      </c>
      <c r="V982" s="6" t="str">
        <f t="shared" si="247"/>
        <v>30</v>
      </c>
      <c r="W982" s="6" t="str">
        <f t="shared" si="248"/>
        <v>Clarence Road</v>
      </c>
      <c r="X982" s="6" t="str">
        <f t="shared" si="249"/>
        <v>ad</v>
      </c>
      <c r="Y982" s="6" t="str">
        <f t="shared" si="250"/>
        <v>Clarence Road</v>
      </c>
      <c r="Z982" s="6" t="str">
        <f t="shared" si="251"/>
        <v>Jarrow</v>
      </c>
      <c r="AA982" s="6" t="str">
        <f t="shared" si="252"/>
        <v>HS</v>
      </c>
      <c r="AB982" s="7" t="str">
        <f t="shared" si="253"/>
        <v>43924</v>
      </c>
      <c r="AC982" s="6" t="str">
        <f t="shared" si="254"/>
        <v>4</v>
      </c>
      <c r="AD982" s="6" t="str">
        <f t="shared" si="255"/>
        <v>C3</v>
      </c>
      <c r="AE982" s="8" t="str">
        <f t="shared" si="256"/>
        <v/>
      </c>
    </row>
    <row r="983" spans="1:31" x14ac:dyDescent="0.25">
      <c r="A983" s="9">
        <v>1000</v>
      </c>
      <c r="B983" s="10" t="s">
        <v>3294</v>
      </c>
      <c r="C983" s="10" t="s">
        <v>84</v>
      </c>
      <c r="D983" s="10" t="s">
        <v>15</v>
      </c>
      <c r="E983" s="10" t="s">
        <v>16</v>
      </c>
      <c r="F983" s="10">
        <v>60</v>
      </c>
      <c r="G983" s="10" t="s">
        <v>3295</v>
      </c>
      <c r="H983" s="10" t="s">
        <v>3112</v>
      </c>
      <c r="I983" s="10" t="s">
        <v>1030</v>
      </c>
      <c r="J983" s="11">
        <v>43735</v>
      </c>
      <c r="K983" s="10">
        <v>69</v>
      </c>
      <c r="L983" s="10" t="s">
        <v>78</v>
      </c>
      <c r="M983" s="12"/>
      <c r="O983">
        <f t="shared" si="257"/>
        <v>0</v>
      </c>
      <c r="Q983" s="9" t="str">
        <f t="shared" si="242"/>
        <v>1000</v>
      </c>
      <c r="R983" s="10" t="str">
        <f t="shared" si="243"/>
        <v>Val</v>
      </c>
      <c r="S983" s="10" t="str">
        <f t="shared" si="244"/>
        <v>Bell</v>
      </c>
      <c r="T983" s="10" t="str">
        <f t="shared" si="245"/>
        <v>Mrs</v>
      </c>
      <c r="U983" s="10" t="str">
        <f t="shared" si="246"/>
        <v>F</v>
      </c>
      <c r="V983" s="10" t="str">
        <f t="shared" si="247"/>
        <v>60</v>
      </c>
      <c r="W983" s="10" t="str">
        <f t="shared" si="248"/>
        <v>Clarence Street</v>
      </c>
      <c r="X983" s="10" t="str">
        <f t="shared" si="249"/>
        <v>et</v>
      </c>
      <c r="Y983" s="10" t="str">
        <f t="shared" si="250"/>
        <v>Clarence Street</v>
      </c>
      <c r="Z983" s="10" t="str">
        <f t="shared" si="251"/>
        <v>Beaworthy</v>
      </c>
      <c r="AA983" s="10" t="str">
        <f t="shared" si="252"/>
        <v>DT</v>
      </c>
      <c r="AB983" s="11" t="str">
        <f t="shared" si="253"/>
        <v>43735</v>
      </c>
      <c r="AC983" s="10" t="str">
        <f t="shared" si="254"/>
        <v>69</v>
      </c>
      <c r="AD983" s="10" t="str">
        <f t="shared" si="255"/>
        <v>C2</v>
      </c>
      <c r="AE983" s="12" t="str">
        <f t="shared" si="256"/>
        <v/>
      </c>
    </row>
    <row r="984" spans="1:31" x14ac:dyDescent="0.25">
      <c r="A984" s="5">
        <v>1001</v>
      </c>
      <c r="B984" s="6" t="s">
        <v>354</v>
      </c>
      <c r="C984" s="6" t="s">
        <v>154</v>
      </c>
      <c r="D984" s="6" t="s">
        <v>41</v>
      </c>
      <c r="E984" s="6" t="s">
        <v>16</v>
      </c>
      <c r="F984" s="6">
        <v>90</v>
      </c>
      <c r="G984" s="6" t="s">
        <v>3296</v>
      </c>
      <c r="H984" s="6" t="s">
        <v>3297</v>
      </c>
      <c r="I984" s="6" t="s">
        <v>32</v>
      </c>
      <c r="J984" s="7">
        <v>44186</v>
      </c>
      <c r="K984" s="6">
        <v>92</v>
      </c>
      <c r="L984" s="6" t="s">
        <v>99</v>
      </c>
      <c r="M984" s="8"/>
      <c r="O984">
        <f t="shared" si="257"/>
        <v>0</v>
      </c>
      <c r="Q984" s="5" t="str">
        <f t="shared" si="242"/>
        <v>1001</v>
      </c>
      <c r="R984" s="6" t="str">
        <f t="shared" si="243"/>
        <v>Ashley</v>
      </c>
      <c r="S984" s="6" t="str">
        <f t="shared" si="244"/>
        <v>Godwin</v>
      </c>
      <c r="T984" s="6" t="str">
        <f t="shared" si="245"/>
        <v>Ms</v>
      </c>
      <c r="U984" s="6" t="str">
        <f t="shared" si="246"/>
        <v>F</v>
      </c>
      <c r="V984" s="6" t="str">
        <f t="shared" si="247"/>
        <v>90</v>
      </c>
      <c r="W984" s="6" t="str">
        <f t="shared" si="248"/>
        <v>Clarence Yard</v>
      </c>
      <c r="X984" s="6" t="str">
        <f t="shared" si="249"/>
        <v>rd</v>
      </c>
      <c r="Y984" s="6" t="str">
        <f t="shared" si="250"/>
        <v>Clarence Yard</v>
      </c>
      <c r="Z984" s="6" t="str">
        <f t="shared" si="251"/>
        <v>Newtown</v>
      </c>
      <c r="AA984" s="6" t="str">
        <f t="shared" si="252"/>
        <v>WC</v>
      </c>
      <c r="AB984" s="7" t="str">
        <f t="shared" si="253"/>
        <v>44186</v>
      </c>
      <c r="AC984" s="6" t="str">
        <f t="shared" si="254"/>
        <v>92</v>
      </c>
      <c r="AD984" s="6" t="str">
        <f t="shared" si="255"/>
        <v>E</v>
      </c>
      <c r="AE984" s="8" t="str">
        <f t="shared" si="256"/>
        <v/>
      </c>
    </row>
    <row r="985" spans="1:31" x14ac:dyDescent="0.25">
      <c r="A985" s="9">
        <v>1002</v>
      </c>
      <c r="B985" s="10" t="s">
        <v>3298</v>
      </c>
      <c r="C985" s="10" t="s">
        <v>724</v>
      </c>
      <c r="D985" s="10" t="s">
        <v>15</v>
      </c>
      <c r="E985" s="10" t="s">
        <v>16</v>
      </c>
      <c r="F985" s="10">
        <v>60</v>
      </c>
      <c r="G985" s="10" t="s">
        <v>3299</v>
      </c>
      <c r="H985" s="10" t="s">
        <v>436</v>
      </c>
      <c r="I985" s="10" t="s">
        <v>25</v>
      </c>
      <c r="J985" s="11">
        <v>43771</v>
      </c>
      <c r="K985" s="10">
        <v>31</v>
      </c>
      <c r="L985" s="10" t="s">
        <v>78</v>
      </c>
      <c r="M985" s="12"/>
      <c r="O985">
        <f t="shared" si="257"/>
        <v>0</v>
      </c>
      <c r="Q985" s="9" t="str">
        <f t="shared" si="242"/>
        <v>1002</v>
      </c>
      <c r="R985" s="10" t="str">
        <f t="shared" si="243"/>
        <v>Jacquiline</v>
      </c>
      <c r="S985" s="10" t="str">
        <f t="shared" si="244"/>
        <v>Mcguire</v>
      </c>
      <c r="T985" s="10" t="str">
        <f t="shared" si="245"/>
        <v>Mrs</v>
      </c>
      <c r="U985" s="10" t="str">
        <f t="shared" si="246"/>
        <v>F</v>
      </c>
      <c r="V985" s="10" t="str">
        <f t="shared" si="247"/>
        <v>60</v>
      </c>
      <c r="W985" s="10" t="str">
        <f t="shared" si="248"/>
        <v>Clarendon Place</v>
      </c>
      <c r="X985" s="10" t="str">
        <f t="shared" si="249"/>
        <v>ce</v>
      </c>
      <c r="Y985" s="10" t="str">
        <f t="shared" si="250"/>
        <v>Clarendon Place</v>
      </c>
      <c r="Z985" s="10" t="str">
        <f t="shared" si="251"/>
        <v>Horncastle</v>
      </c>
      <c r="AA985" s="10" t="str">
        <f t="shared" si="252"/>
        <v>HG</v>
      </c>
      <c r="AB985" s="11" t="str">
        <f t="shared" si="253"/>
        <v>43771</v>
      </c>
      <c r="AC985" s="10" t="str">
        <f t="shared" si="254"/>
        <v>31</v>
      </c>
      <c r="AD985" s="10" t="str">
        <f t="shared" si="255"/>
        <v>C2</v>
      </c>
      <c r="AE985" s="12" t="str">
        <f t="shared" si="256"/>
        <v/>
      </c>
    </row>
    <row r="986" spans="1:31" x14ac:dyDescent="0.25">
      <c r="A986" s="5">
        <v>1003</v>
      </c>
      <c r="B986" s="6" t="s">
        <v>3300</v>
      </c>
      <c r="C986" s="6" t="s">
        <v>3301</v>
      </c>
      <c r="D986" s="6" t="s">
        <v>28</v>
      </c>
      <c r="E986" s="6" t="s">
        <v>29</v>
      </c>
      <c r="F986" s="6">
        <v>30</v>
      </c>
      <c r="G986" s="6" t="s">
        <v>3302</v>
      </c>
      <c r="H986" s="6" t="s">
        <v>253</v>
      </c>
      <c r="I986" s="6" t="s">
        <v>32</v>
      </c>
      <c r="J986" s="7">
        <v>43934</v>
      </c>
      <c r="K986" s="6">
        <v>7</v>
      </c>
      <c r="L986" s="6" t="s">
        <v>33</v>
      </c>
      <c r="M986" s="8"/>
      <c r="O986">
        <f t="shared" si="257"/>
        <v>0</v>
      </c>
      <c r="Q986" s="5" t="str">
        <f t="shared" si="242"/>
        <v>1003</v>
      </c>
      <c r="R986" s="6" t="str">
        <f t="shared" si="243"/>
        <v>Isaiah</v>
      </c>
      <c r="S986" s="6" t="str">
        <f t="shared" si="244"/>
        <v>Brunson</v>
      </c>
      <c r="T986" s="6" t="str">
        <f t="shared" si="245"/>
        <v>Mr</v>
      </c>
      <c r="U986" s="6" t="str">
        <f t="shared" si="246"/>
        <v>M</v>
      </c>
      <c r="V986" s="6" t="str">
        <f t="shared" si="247"/>
        <v>30</v>
      </c>
      <c r="W986" s="6" t="str">
        <f t="shared" si="248"/>
        <v>Clarendon Road</v>
      </c>
      <c r="X986" s="6" t="str">
        <f t="shared" si="249"/>
        <v>ad</v>
      </c>
      <c r="Y986" s="6" t="str">
        <f t="shared" si="250"/>
        <v>Clarendon Road</v>
      </c>
      <c r="Z986" s="6" t="str">
        <f t="shared" si="251"/>
        <v>Portsmouth</v>
      </c>
      <c r="AA986" s="6" t="str">
        <f t="shared" si="252"/>
        <v>WC</v>
      </c>
      <c r="AB986" s="7" t="str">
        <f t="shared" si="253"/>
        <v>43934</v>
      </c>
      <c r="AC986" s="6" t="str">
        <f t="shared" si="254"/>
        <v>7</v>
      </c>
      <c r="AD986" s="6" t="str">
        <f t="shared" si="255"/>
        <v>A3</v>
      </c>
      <c r="AE986" s="8" t="str">
        <f t="shared" si="256"/>
        <v/>
      </c>
    </row>
    <row r="987" spans="1:31" x14ac:dyDescent="0.25">
      <c r="A987" s="9">
        <v>1004</v>
      </c>
      <c r="B987" s="10" t="s">
        <v>3303</v>
      </c>
      <c r="C987" s="10" t="s">
        <v>3304</v>
      </c>
      <c r="D987" s="10" t="s">
        <v>28</v>
      </c>
      <c r="E987" s="10" t="s">
        <v>29</v>
      </c>
      <c r="F987" s="10">
        <v>90</v>
      </c>
      <c r="G987" s="10" t="s">
        <v>3305</v>
      </c>
      <c r="H987" s="10" t="s">
        <v>3306</v>
      </c>
      <c r="I987" s="10" t="s">
        <v>32</v>
      </c>
      <c r="J987" s="11">
        <v>44498</v>
      </c>
      <c r="K987" s="10">
        <v>67</v>
      </c>
      <c r="L987" s="10" t="s">
        <v>39</v>
      </c>
      <c r="M987" s="12"/>
      <c r="O987">
        <f t="shared" si="257"/>
        <v>0</v>
      </c>
      <c r="Q987" s="9" t="str">
        <f t="shared" si="242"/>
        <v>1004</v>
      </c>
      <c r="R987" s="10" t="str">
        <f t="shared" si="243"/>
        <v>Lyndon</v>
      </c>
      <c r="S987" s="10" t="str">
        <f t="shared" si="244"/>
        <v>Hammond</v>
      </c>
      <c r="T987" s="10" t="str">
        <f t="shared" si="245"/>
        <v>Mr</v>
      </c>
      <c r="U987" s="10" t="str">
        <f t="shared" si="246"/>
        <v>M</v>
      </c>
      <c r="V987" s="10" t="str">
        <f t="shared" si="247"/>
        <v>90</v>
      </c>
      <c r="W987" s="10" t="str">
        <f t="shared" si="248"/>
        <v>Clarkson Road</v>
      </c>
      <c r="X987" s="10" t="str">
        <f t="shared" si="249"/>
        <v>ad</v>
      </c>
      <c r="Y987" s="10" t="str">
        <f t="shared" si="250"/>
        <v>Clarkson Road</v>
      </c>
      <c r="Z987" s="10" t="str">
        <f t="shared" si="251"/>
        <v>Skegness</v>
      </c>
      <c r="AA987" s="10" t="str">
        <f t="shared" si="252"/>
        <v>WC</v>
      </c>
      <c r="AB987" s="11" t="str">
        <f t="shared" si="253"/>
        <v>44498</v>
      </c>
      <c r="AC987" s="10" t="str">
        <f t="shared" si="254"/>
        <v>67</v>
      </c>
      <c r="AD987" s="10" t="str">
        <f t="shared" si="255"/>
        <v>C1</v>
      </c>
      <c r="AE987" s="12" t="str">
        <f t="shared" si="256"/>
        <v/>
      </c>
    </row>
    <row r="988" spans="1:31" x14ac:dyDescent="0.25">
      <c r="A988" s="5">
        <v>1005</v>
      </c>
      <c r="B988" s="6" t="s">
        <v>664</v>
      </c>
      <c r="C988" s="6" t="s">
        <v>637</v>
      </c>
      <c r="D988" s="6" t="s">
        <v>28</v>
      </c>
      <c r="E988" s="6" t="s">
        <v>29</v>
      </c>
      <c r="F988" s="6">
        <v>30</v>
      </c>
      <c r="G988" s="6" t="s">
        <v>3307</v>
      </c>
      <c r="H988" s="6" t="s">
        <v>401</v>
      </c>
      <c r="I988" s="6" t="s">
        <v>32</v>
      </c>
      <c r="J988" s="7">
        <v>44105</v>
      </c>
      <c r="K988" s="6">
        <v>90</v>
      </c>
      <c r="L988" s="6" t="s">
        <v>39</v>
      </c>
      <c r="M988" s="8"/>
      <c r="O988">
        <f t="shared" si="257"/>
        <v>0</v>
      </c>
      <c r="Q988" s="5" t="str">
        <f t="shared" si="242"/>
        <v>1005</v>
      </c>
      <c r="R988" s="6" t="str">
        <f t="shared" si="243"/>
        <v>Wes</v>
      </c>
      <c r="S988" s="6" t="str">
        <f t="shared" si="244"/>
        <v>Kent</v>
      </c>
      <c r="T988" s="6" t="str">
        <f t="shared" si="245"/>
        <v>Mr</v>
      </c>
      <c r="U988" s="6" t="str">
        <f t="shared" si="246"/>
        <v>M</v>
      </c>
      <c r="V988" s="6" t="str">
        <f t="shared" si="247"/>
        <v>30</v>
      </c>
      <c r="W988" s="6" t="str">
        <f t="shared" si="248"/>
        <v>Claude Street</v>
      </c>
      <c r="X988" s="6" t="str">
        <f t="shared" si="249"/>
        <v>et</v>
      </c>
      <c r="Y988" s="6" t="str">
        <f t="shared" si="250"/>
        <v>Claude Street</v>
      </c>
      <c r="Z988" s="6" t="str">
        <f t="shared" si="251"/>
        <v>March</v>
      </c>
      <c r="AA988" s="6" t="str">
        <f t="shared" si="252"/>
        <v>WC</v>
      </c>
      <c r="AB988" s="7" t="str">
        <f t="shared" si="253"/>
        <v>44105</v>
      </c>
      <c r="AC988" s="6" t="str">
        <f t="shared" si="254"/>
        <v>90</v>
      </c>
      <c r="AD988" s="6" t="str">
        <f t="shared" si="255"/>
        <v>C1</v>
      </c>
      <c r="AE988" s="8" t="str">
        <f t="shared" si="256"/>
        <v/>
      </c>
    </row>
    <row r="989" spans="1:31" x14ac:dyDescent="0.25">
      <c r="A989" s="9">
        <v>1006</v>
      </c>
      <c r="B989" s="10" t="s">
        <v>3308</v>
      </c>
      <c r="C989" s="10" t="s">
        <v>865</v>
      </c>
      <c r="D989" s="10" t="s">
        <v>49</v>
      </c>
      <c r="E989" s="10" t="s">
        <v>16</v>
      </c>
      <c r="F989" s="10">
        <v>60</v>
      </c>
      <c r="G989" s="10" t="s">
        <v>3309</v>
      </c>
      <c r="H989" s="10" t="s">
        <v>3310</v>
      </c>
      <c r="I989" s="10" t="s">
        <v>32</v>
      </c>
      <c r="J989" s="11">
        <v>43840</v>
      </c>
      <c r="K989" s="10">
        <v>4</v>
      </c>
      <c r="L989" s="10" t="s">
        <v>52</v>
      </c>
      <c r="M989" s="12"/>
      <c r="O989">
        <f t="shared" si="257"/>
        <v>0</v>
      </c>
      <c r="Q989" s="9" t="str">
        <f t="shared" si="242"/>
        <v>1006</v>
      </c>
      <c r="R989" s="10" t="str">
        <f t="shared" si="243"/>
        <v>Alita</v>
      </c>
      <c r="S989" s="10" t="str">
        <f t="shared" si="244"/>
        <v>Kennedy</v>
      </c>
      <c r="T989" s="10" t="str">
        <f t="shared" si="245"/>
        <v>Miss</v>
      </c>
      <c r="U989" s="10" t="str">
        <f t="shared" si="246"/>
        <v>F</v>
      </c>
      <c r="V989" s="10" t="str">
        <f t="shared" si="247"/>
        <v>60</v>
      </c>
      <c r="W989" s="10" t="str">
        <f t="shared" si="248"/>
        <v>Clave Street</v>
      </c>
      <c r="X989" s="10" t="str">
        <f t="shared" si="249"/>
        <v>et</v>
      </c>
      <c r="Y989" s="10" t="str">
        <f t="shared" si="250"/>
        <v>Clave Street</v>
      </c>
      <c r="Z989" s="10" t="str">
        <f t="shared" si="251"/>
        <v>Loughton</v>
      </c>
      <c r="AA989" s="10" t="str">
        <f t="shared" si="252"/>
        <v>WC</v>
      </c>
      <c r="AB989" s="11" t="str">
        <f t="shared" si="253"/>
        <v>43840</v>
      </c>
      <c r="AC989" s="10" t="str">
        <f t="shared" si="254"/>
        <v>4</v>
      </c>
      <c r="AD989" s="10" t="str">
        <f t="shared" si="255"/>
        <v>A1</v>
      </c>
      <c r="AE989" s="12" t="str">
        <f t="shared" si="256"/>
        <v/>
      </c>
    </row>
    <row r="990" spans="1:31" x14ac:dyDescent="0.25">
      <c r="A990" s="5">
        <v>1007</v>
      </c>
      <c r="B990" s="6" t="s">
        <v>3311</v>
      </c>
      <c r="C990" s="6" t="s">
        <v>3312</v>
      </c>
      <c r="D990" s="6" t="s">
        <v>15</v>
      </c>
      <c r="E990" s="6" t="s">
        <v>16</v>
      </c>
      <c r="F990" s="6">
        <v>30</v>
      </c>
      <c r="G990" s="6" t="s">
        <v>3313</v>
      </c>
      <c r="H990" s="6" t="s">
        <v>3314</v>
      </c>
      <c r="I990" s="6" t="s">
        <v>32</v>
      </c>
      <c r="J990" s="7">
        <v>44408</v>
      </c>
      <c r="K990" s="6">
        <v>62</v>
      </c>
      <c r="L990" s="6" t="s">
        <v>20</v>
      </c>
      <c r="M990" s="8"/>
      <c r="O990">
        <f t="shared" si="257"/>
        <v>0</v>
      </c>
      <c r="Q990" s="5" t="str">
        <f t="shared" si="242"/>
        <v>1007</v>
      </c>
      <c r="R990" s="6" t="str">
        <f t="shared" si="243"/>
        <v>Madelaine</v>
      </c>
      <c r="S990" s="6" t="str">
        <f t="shared" si="244"/>
        <v>Cummings</v>
      </c>
      <c r="T990" s="6" t="str">
        <f t="shared" si="245"/>
        <v>Mrs</v>
      </c>
      <c r="U990" s="6" t="str">
        <f t="shared" si="246"/>
        <v>F</v>
      </c>
      <c r="V990" s="6" t="str">
        <f t="shared" si="247"/>
        <v>30</v>
      </c>
      <c r="W990" s="6" t="str">
        <f t="shared" si="248"/>
        <v>Claybrook Rd</v>
      </c>
      <c r="X990" s="6" t="str">
        <f t="shared" si="249"/>
        <v>Rd</v>
      </c>
      <c r="Y990" s="6" t="str">
        <f t="shared" si="250"/>
        <v>Claybrook Road</v>
      </c>
      <c r="Z990" s="6" t="str">
        <f t="shared" si="251"/>
        <v>Midhurst</v>
      </c>
      <c r="AA990" s="6" t="str">
        <f t="shared" si="252"/>
        <v>WC</v>
      </c>
      <c r="AB990" s="7" t="str">
        <f t="shared" si="253"/>
        <v>44408</v>
      </c>
      <c r="AC990" s="6" t="str">
        <f t="shared" si="254"/>
        <v>62</v>
      </c>
      <c r="AD990" s="6" t="str">
        <f t="shared" si="255"/>
        <v>B</v>
      </c>
      <c r="AE990" s="8" t="str">
        <f t="shared" si="256"/>
        <v/>
      </c>
    </row>
    <row r="991" spans="1:31" x14ac:dyDescent="0.25">
      <c r="A991" s="9">
        <v>1008</v>
      </c>
      <c r="B991" s="10" t="s">
        <v>1562</v>
      </c>
      <c r="C991" s="10" t="s">
        <v>3315</v>
      </c>
      <c r="D991" s="10" t="s">
        <v>15</v>
      </c>
      <c r="E991" s="10" t="s">
        <v>16</v>
      </c>
      <c r="F991" s="10">
        <v>60</v>
      </c>
      <c r="G991" s="10" t="s">
        <v>3316</v>
      </c>
      <c r="H991" s="10" t="s">
        <v>3264</v>
      </c>
      <c r="I991" s="10" t="s">
        <v>32</v>
      </c>
      <c r="J991" s="11">
        <v>43692</v>
      </c>
      <c r="K991" s="10">
        <v>29</v>
      </c>
      <c r="L991" s="10" t="s">
        <v>52</v>
      </c>
      <c r="M991" s="12"/>
      <c r="O991">
        <f t="shared" si="257"/>
        <v>0</v>
      </c>
      <c r="Q991" s="9" t="str">
        <f t="shared" si="242"/>
        <v>1008</v>
      </c>
      <c r="R991" s="10" t="str">
        <f t="shared" si="243"/>
        <v>Charita</v>
      </c>
      <c r="S991" s="10" t="str">
        <f t="shared" si="244"/>
        <v>Monroe</v>
      </c>
      <c r="T991" s="10" t="str">
        <f t="shared" si="245"/>
        <v>Mrs</v>
      </c>
      <c r="U991" s="10" t="str">
        <f t="shared" si="246"/>
        <v>F</v>
      </c>
      <c r="V991" s="10" t="str">
        <f t="shared" si="247"/>
        <v>60</v>
      </c>
      <c r="W991" s="10" t="str">
        <f t="shared" si="248"/>
        <v>Claylands Road</v>
      </c>
      <c r="X991" s="10" t="str">
        <f t="shared" si="249"/>
        <v>ad</v>
      </c>
      <c r="Y991" s="10" t="str">
        <f t="shared" si="250"/>
        <v>Claylands Road</v>
      </c>
      <c r="Z991" s="10" t="str">
        <f t="shared" si="251"/>
        <v>Wisbech</v>
      </c>
      <c r="AA991" s="10" t="str">
        <f t="shared" si="252"/>
        <v>WC</v>
      </c>
      <c r="AB991" s="11" t="str">
        <f t="shared" si="253"/>
        <v>43692</v>
      </c>
      <c r="AC991" s="10" t="str">
        <f t="shared" si="254"/>
        <v>29</v>
      </c>
      <c r="AD991" s="10" t="str">
        <f t="shared" si="255"/>
        <v>A1</v>
      </c>
      <c r="AE991" s="12" t="str">
        <f t="shared" si="256"/>
        <v/>
      </c>
    </row>
    <row r="992" spans="1:31" x14ac:dyDescent="0.25">
      <c r="A992" s="5">
        <v>1009</v>
      </c>
      <c r="B992" s="6" t="s">
        <v>3317</v>
      </c>
      <c r="C992" s="6" t="s">
        <v>1238</v>
      </c>
      <c r="D992" s="6" t="s">
        <v>49</v>
      </c>
      <c r="E992" s="6" t="s">
        <v>16</v>
      </c>
      <c r="F992" s="6">
        <v>90</v>
      </c>
      <c r="G992" s="6" t="s">
        <v>3318</v>
      </c>
      <c r="H992" s="6" t="s">
        <v>121</v>
      </c>
      <c r="I992" s="6" t="s">
        <v>122</v>
      </c>
      <c r="J992" s="7">
        <v>43701</v>
      </c>
      <c r="K992" s="6">
        <v>58</v>
      </c>
      <c r="L992" s="6" t="s">
        <v>33</v>
      </c>
      <c r="M992" s="8"/>
      <c r="O992">
        <f t="shared" si="257"/>
        <v>0</v>
      </c>
      <c r="Q992" s="5" t="str">
        <f t="shared" si="242"/>
        <v>1009</v>
      </c>
      <c r="R992" s="6" t="str">
        <f t="shared" si="243"/>
        <v>Katina</v>
      </c>
      <c r="S992" s="6" t="str">
        <f t="shared" si="244"/>
        <v>Clayton</v>
      </c>
      <c r="T992" s="6" t="str">
        <f t="shared" si="245"/>
        <v>Miss</v>
      </c>
      <c r="U992" s="6" t="str">
        <f t="shared" si="246"/>
        <v>F</v>
      </c>
      <c r="V992" s="6" t="str">
        <f t="shared" si="247"/>
        <v>90</v>
      </c>
      <c r="W992" s="6" t="str">
        <f t="shared" si="248"/>
        <v>Clayton Close</v>
      </c>
      <c r="X992" s="6" t="str">
        <f t="shared" si="249"/>
        <v>se</v>
      </c>
      <c r="Y992" s="6" t="str">
        <f t="shared" si="250"/>
        <v>Clayton Close</v>
      </c>
      <c r="Z992" s="6" t="str">
        <f t="shared" si="251"/>
        <v>Llanymynech</v>
      </c>
      <c r="AA992" s="6" t="str">
        <f t="shared" si="252"/>
        <v>WN</v>
      </c>
      <c r="AB992" s="7" t="str">
        <f t="shared" si="253"/>
        <v>43701</v>
      </c>
      <c r="AC992" s="6" t="str">
        <f t="shared" si="254"/>
        <v>58</v>
      </c>
      <c r="AD992" s="6" t="str">
        <f t="shared" si="255"/>
        <v>A3</v>
      </c>
      <c r="AE992" s="8" t="str">
        <f t="shared" si="256"/>
        <v/>
      </c>
    </row>
    <row r="993" spans="1:31" x14ac:dyDescent="0.25">
      <c r="A993" s="9">
        <v>1010</v>
      </c>
      <c r="B993" s="10" t="s">
        <v>3319</v>
      </c>
      <c r="C993" s="10" t="s">
        <v>3320</v>
      </c>
      <c r="D993" s="10" t="s">
        <v>28</v>
      </c>
      <c r="E993" s="10" t="s">
        <v>29</v>
      </c>
      <c r="F993" s="10">
        <v>30</v>
      </c>
      <c r="G993" s="10" t="s">
        <v>3321</v>
      </c>
      <c r="H993" s="10" t="s">
        <v>1760</v>
      </c>
      <c r="I993" s="10" t="s">
        <v>32</v>
      </c>
      <c r="J993" s="11">
        <v>43640</v>
      </c>
      <c r="K993" s="10">
        <v>42</v>
      </c>
      <c r="L993" s="10" t="s">
        <v>62</v>
      </c>
      <c r="M993" s="12"/>
      <c r="O993">
        <f t="shared" si="257"/>
        <v>0</v>
      </c>
      <c r="Q993" s="9" t="str">
        <f t="shared" si="242"/>
        <v>1010</v>
      </c>
      <c r="R993" s="10" t="str">
        <f t="shared" si="243"/>
        <v>Loyd</v>
      </c>
      <c r="S993" s="10" t="str">
        <f t="shared" si="244"/>
        <v>Stubbs</v>
      </c>
      <c r="T993" s="10" t="str">
        <f t="shared" si="245"/>
        <v>Mr</v>
      </c>
      <c r="U993" s="10" t="str">
        <f t="shared" si="246"/>
        <v>M</v>
      </c>
      <c r="V993" s="10" t="str">
        <f t="shared" si="247"/>
        <v>30</v>
      </c>
      <c r="W993" s="10" t="str">
        <f t="shared" si="248"/>
        <v>Clayton Street</v>
      </c>
      <c r="X993" s="10" t="str">
        <f t="shared" si="249"/>
        <v>et</v>
      </c>
      <c r="Y993" s="10" t="str">
        <f t="shared" si="250"/>
        <v>Clayton Street</v>
      </c>
      <c r="Z993" s="10" t="str">
        <f t="shared" si="251"/>
        <v>Newton Aycliffe</v>
      </c>
      <c r="AA993" s="10" t="str">
        <f t="shared" si="252"/>
        <v>WC</v>
      </c>
      <c r="AB993" s="11" t="str">
        <f t="shared" si="253"/>
        <v>43640</v>
      </c>
      <c r="AC993" s="10" t="str">
        <f t="shared" si="254"/>
        <v>42</v>
      </c>
      <c r="AD993" s="10" t="str">
        <f t="shared" si="255"/>
        <v>C4</v>
      </c>
      <c r="AE993" s="12" t="str">
        <f t="shared" si="256"/>
        <v/>
      </c>
    </row>
    <row r="994" spans="1:31" x14ac:dyDescent="0.25">
      <c r="A994" s="5">
        <v>1011</v>
      </c>
      <c r="B994" s="6" t="s">
        <v>3322</v>
      </c>
      <c r="C994" s="6" t="s">
        <v>2878</v>
      </c>
      <c r="D994" s="6" t="s">
        <v>15</v>
      </c>
      <c r="E994" s="6" t="s">
        <v>16</v>
      </c>
      <c r="F994" s="6">
        <v>60</v>
      </c>
      <c r="G994" s="6" t="s">
        <v>3323</v>
      </c>
      <c r="H994" s="6" t="s">
        <v>3324</v>
      </c>
      <c r="I994" s="6" t="s">
        <v>32</v>
      </c>
      <c r="J994" s="7">
        <v>44353</v>
      </c>
      <c r="K994" s="6">
        <v>21</v>
      </c>
      <c r="L994" s="6" t="s">
        <v>20</v>
      </c>
      <c r="M994" s="8"/>
      <c r="O994">
        <f t="shared" si="257"/>
        <v>0</v>
      </c>
      <c r="Q994" s="5" t="str">
        <f t="shared" si="242"/>
        <v>1011</v>
      </c>
      <c r="R994" s="6" t="str">
        <f t="shared" si="243"/>
        <v>Mercedez</v>
      </c>
      <c r="S994" s="6" t="str">
        <f t="shared" si="244"/>
        <v>Ramos</v>
      </c>
      <c r="T994" s="6" t="str">
        <f t="shared" si="245"/>
        <v>Mrs</v>
      </c>
      <c r="U994" s="6" t="str">
        <f t="shared" si="246"/>
        <v>F</v>
      </c>
      <c r="V994" s="6" t="str">
        <f t="shared" si="247"/>
        <v>60</v>
      </c>
      <c r="W994" s="6" t="str">
        <f t="shared" si="248"/>
        <v>Clearwater Terrace</v>
      </c>
      <c r="X994" s="6" t="str">
        <f t="shared" si="249"/>
        <v>ce</v>
      </c>
      <c r="Y994" s="6" t="str">
        <f t="shared" si="250"/>
        <v>Clearwater Terrace</v>
      </c>
      <c r="Z994" s="6" t="str">
        <f t="shared" si="251"/>
        <v>Sale</v>
      </c>
      <c r="AA994" s="6" t="str">
        <f t="shared" si="252"/>
        <v>WC</v>
      </c>
      <c r="AB994" s="7" t="str">
        <f t="shared" si="253"/>
        <v>44353</v>
      </c>
      <c r="AC994" s="6" t="str">
        <f t="shared" si="254"/>
        <v>21</v>
      </c>
      <c r="AD994" s="6" t="str">
        <f t="shared" si="255"/>
        <v>B</v>
      </c>
      <c r="AE994" s="8" t="str">
        <f t="shared" si="256"/>
        <v/>
      </c>
    </row>
    <row r="995" spans="1:31" x14ac:dyDescent="0.25">
      <c r="A995" s="9">
        <v>1012</v>
      </c>
      <c r="B995" s="10" t="s">
        <v>3325</v>
      </c>
      <c r="C995" s="10" t="s">
        <v>3326</v>
      </c>
      <c r="D995" s="10" t="s">
        <v>28</v>
      </c>
      <c r="E995" s="10" t="s">
        <v>29</v>
      </c>
      <c r="F995" s="10">
        <v>60</v>
      </c>
      <c r="G995" s="10" t="s">
        <v>3327</v>
      </c>
      <c r="H995" s="10" t="s">
        <v>2315</v>
      </c>
      <c r="I995" s="10" t="s">
        <v>171</v>
      </c>
      <c r="J995" s="11">
        <v>44219</v>
      </c>
      <c r="K995" s="10">
        <v>33</v>
      </c>
      <c r="L995" s="10" t="s">
        <v>157</v>
      </c>
      <c r="M995" s="12"/>
      <c r="O995">
        <f t="shared" si="257"/>
        <v>0</v>
      </c>
      <c r="Q995" s="9" t="str">
        <f t="shared" si="242"/>
        <v>1012</v>
      </c>
      <c r="R995" s="10" t="str">
        <f t="shared" si="243"/>
        <v>Caleb</v>
      </c>
      <c r="S995" s="10" t="str">
        <f t="shared" si="244"/>
        <v>Moore</v>
      </c>
      <c r="T995" s="10" t="str">
        <f t="shared" si="245"/>
        <v>Mr</v>
      </c>
      <c r="U995" s="10" t="str">
        <f t="shared" si="246"/>
        <v>M</v>
      </c>
      <c r="V995" s="10" t="str">
        <f t="shared" si="247"/>
        <v>60</v>
      </c>
      <c r="W995" s="10" t="str">
        <f t="shared" si="248"/>
        <v>Clement's Inn</v>
      </c>
      <c r="X995" s="10" t="str">
        <f t="shared" si="249"/>
        <v>nn</v>
      </c>
      <c r="Y995" s="10" t="str">
        <f t="shared" si="250"/>
        <v>Clement's Inn</v>
      </c>
      <c r="Z995" s="10" t="str">
        <f t="shared" si="251"/>
        <v>Cleethorpes</v>
      </c>
      <c r="AA995" s="10" t="str">
        <f t="shared" si="252"/>
        <v>PR</v>
      </c>
      <c r="AB995" s="11" t="str">
        <f t="shared" si="253"/>
        <v>44219</v>
      </c>
      <c r="AC995" s="10" t="str">
        <f t="shared" si="254"/>
        <v>33</v>
      </c>
      <c r="AD995" s="10" t="str">
        <f t="shared" si="255"/>
        <v>C3</v>
      </c>
      <c r="AE995" s="12" t="str">
        <f t="shared" si="256"/>
        <v/>
      </c>
    </row>
    <row r="996" spans="1:31" x14ac:dyDescent="0.25">
      <c r="A996" s="5">
        <v>1013</v>
      </c>
      <c r="B996" s="6" t="s">
        <v>1022</v>
      </c>
      <c r="C996" s="6" t="s">
        <v>3328</v>
      </c>
      <c r="D996" s="6" t="s">
        <v>28</v>
      </c>
      <c r="E996" s="6" t="s">
        <v>29</v>
      </c>
      <c r="F996" s="6">
        <v>60</v>
      </c>
      <c r="G996" s="6" t="s">
        <v>3329</v>
      </c>
      <c r="H996" s="6" t="s">
        <v>76</v>
      </c>
      <c r="I996" s="6" t="s">
        <v>77</v>
      </c>
      <c r="J996" s="7">
        <v>43693</v>
      </c>
      <c r="K996" s="6">
        <v>15</v>
      </c>
      <c r="L996" s="6" t="s">
        <v>78</v>
      </c>
      <c r="M996" s="8"/>
      <c r="O996">
        <f t="shared" si="257"/>
        <v>0</v>
      </c>
      <c r="Q996" s="5" t="str">
        <f t="shared" si="242"/>
        <v>1013</v>
      </c>
      <c r="R996" s="6" t="str">
        <f t="shared" si="243"/>
        <v>Cesar</v>
      </c>
      <c r="S996" s="6" t="str">
        <f t="shared" si="244"/>
        <v>Coffey</v>
      </c>
      <c r="T996" s="6" t="str">
        <f t="shared" si="245"/>
        <v>Mr</v>
      </c>
      <c r="U996" s="6" t="str">
        <f t="shared" si="246"/>
        <v>M</v>
      </c>
      <c r="V996" s="6" t="str">
        <f t="shared" si="247"/>
        <v>60</v>
      </c>
      <c r="W996" s="6" t="str">
        <f t="shared" si="248"/>
        <v>Clements Yard</v>
      </c>
      <c r="X996" s="6" t="str">
        <f t="shared" si="249"/>
        <v>rd</v>
      </c>
      <c r="Y996" s="6" t="str">
        <f t="shared" si="250"/>
        <v>Clements Yard</v>
      </c>
      <c r="Z996" s="6" t="str">
        <f t="shared" si="251"/>
        <v>Airdrie</v>
      </c>
      <c r="AA996" s="6" t="str">
        <f t="shared" si="252"/>
        <v>KT</v>
      </c>
      <c r="AB996" s="7" t="str">
        <f t="shared" si="253"/>
        <v>43693</v>
      </c>
      <c r="AC996" s="6" t="str">
        <f t="shared" si="254"/>
        <v>15</v>
      </c>
      <c r="AD996" s="6" t="str">
        <f t="shared" si="255"/>
        <v>C2</v>
      </c>
      <c r="AE996" s="8" t="str">
        <f t="shared" si="256"/>
        <v/>
      </c>
    </row>
    <row r="997" spans="1:31" x14ac:dyDescent="0.25">
      <c r="A997" s="9">
        <v>1014</v>
      </c>
      <c r="B997" s="10" t="s">
        <v>3330</v>
      </c>
      <c r="C997" s="10" t="s">
        <v>3331</v>
      </c>
      <c r="D997" s="10" t="s">
        <v>15</v>
      </c>
      <c r="E997" s="10" t="s">
        <v>16</v>
      </c>
      <c r="F997" s="10">
        <v>60</v>
      </c>
      <c r="G997" s="10" t="s">
        <v>3332</v>
      </c>
      <c r="H997" s="10" t="s">
        <v>3333</v>
      </c>
      <c r="I997" s="10" t="s">
        <v>1194</v>
      </c>
      <c r="J997" s="11">
        <v>43694</v>
      </c>
      <c r="K997" s="10">
        <v>57</v>
      </c>
      <c r="L997" s="10" t="s">
        <v>39</v>
      </c>
      <c r="M997" s="12"/>
      <c r="O997">
        <f t="shared" si="257"/>
        <v>0</v>
      </c>
      <c r="Q997" s="9" t="str">
        <f t="shared" si="242"/>
        <v>1014</v>
      </c>
      <c r="R997" s="10" t="str">
        <f t="shared" si="243"/>
        <v>Rory</v>
      </c>
      <c r="S997" s="10" t="str">
        <f t="shared" si="244"/>
        <v>Thompson</v>
      </c>
      <c r="T997" s="10" t="str">
        <f t="shared" si="245"/>
        <v>Mrs</v>
      </c>
      <c r="U997" s="10" t="str">
        <f t="shared" si="246"/>
        <v>F</v>
      </c>
      <c r="V997" s="10" t="str">
        <f t="shared" si="247"/>
        <v>60</v>
      </c>
      <c r="W997" s="10" t="str">
        <f t="shared" si="248"/>
        <v>Clermont Place</v>
      </c>
      <c r="X997" s="10" t="str">
        <f t="shared" si="249"/>
        <v>ce</v>
      </c>
      <c r="Y997" s="10" t="str">
        <f t="shared" si="250"/>
        <v>Clermont Place</v>
      </c>
      <c r="Z997" s="10" t="str">
        <f t="shared" si="251"/>
        <v>East Cowes</v>
      </c>
      <c r="AA997" s="10" t="str">
        <f t="shared" si="252"/>
        <v>LU</v>
      </c>
      <c r="AB997" s="11" t="str">
        <f t="shared" si="253"/>
        <v>43694</v>
      </c>
      <c r="AC997" s="10" t="str">
        <f t="shared" si="254"/>
        <v>57</v>
      </c>
      <c r="AD997" s="10" t="str">
        <f t="shared" si="255"/>
        <v>C1</v>
      </c>
      <c r="AE997" s="12" t="str">
        <f t="shared" si="256"/>
        <v/>
      </c>
    </row>
    <row r="998" spans="1:31" x14ac:dyDescent="0.25">
      <c r="A998" s="5">
        <v>1015</v>
      </c>
      <c r="B998" s="6" t="s">
        <v>2909</v>
      </c>
      <c r="C998" s="6" t="s">
        <v>2418</v>
      </c>
      <c r="D998" s="6" t="s">
        <v>28</v>
      </c>
      <c r="E998" s="6" t="s">
        <v>29</v>
      </c>
      <c r="F998" s="6">
        <v>60</v>
      </c>
      <c r="G998" s="6" t="s">
        <v>3332</v>
      </c>
      <c r="H998" s="6" t="s">
        <v>961</v>
      </c>
      <c r="I998" s="6" t="s">
        <v>185</v>
      </c>
      <c r="J998" s="7">
        <v>43682</v>
      </c>
      <c r="K998" s="6">
        <v>50</v>
      </c>
      <c r="L998" s="6" t="s">
        <v>33</v>
      </c>
      <c r="M998" s="8"/>
      <c r="O998">
        <f t="shared" si="257"/>
        <v>0</v>
      </c>
      <c r="Q998" s="5" t="str">
        <f t="shared" si="242"/>
        <v>1015</v>
      </c>
      <c r="R998" s="6" t="str">
        <f t="shared" si="243"/>
        <v>Malcolm</v>
      </c>
      <c r="S998" s="6" t="str">
        <f t="shared" si="244"/>
        <v>Vogel</v>
      </c>
      <c r="T998" s="6" t="str">
        <f t="shared" si="245"/>
        <v>Mr</v>
      </c>
      <c r="U998" s="6" t="str">
        <f t="shared" si="246"/>
        <v>M</v>
      </c>
      <c r="V998" s="6" t="str">
        <f t="shared" si="247"/>
        <v>60</v>
      </c>
      <c r="W998" s="6" t="str">
        <f t="shared" si="248"/>
        <v>Clermont Place</v>
      </c>
      <c r="X998" s="6" t="str">
        <f t="shared" si="249"/>
        <v>ce</v>
      </c>
      <c r="Y998" s="6" t="str">
        <f t="shared" si="250"/>
        <v>Clermont Place</v>
      </c>
      <c r="Z998" s="6" t="str">
        <f t="shared" si="251"/>
        <v>Epsom</v>
      </c>
      <c r="AA998" s="6" t="str">
        <f t="shared" si="252"/>
        <v>HX</v>
      </c>
      <c r="AB998" s="7" t="str">
        <f t="shared" si="253"/>
        <v>43682</v>
      </c>
      <c r="AC998" s="6" t="str">
        <f t="shared" si="254"/>
        <v>50</v>
      </c>
      <c r="AD998" s="6" t="str">
        <f t="shared" si="255"/>
        <v>A3</v>
      </c>
      <c r="AE998" s="8" t="str">
        <f t="shared" si="256"/>
        <v/>
      </c>
    </row>
    <row r="999" spans="1:31" x14ac:dyDescent="0.25">
      <c r="A999" s="5">
        <v>1017</v>
      </c>
      <c r="B999" s="6" t="s">
        <v>63</v>
      </c>
      <c r="C999" s="6" t="s">
        <v>1748</v>
      </c>
      <c r="D999" s="6" t="s">
        <v>49</v>
      </c>
      <c r="E999" s="6" t="s">
        <v>16</v>
      </c>
      <c r="F999" s="6">
        <v>90</v>
      </c>
      <c r="G999" s="6" t="s">
        <v>3334</v>
      </c>
      <c r="H999" s="6" t="s">
        <v>2002</v>
      </c>
      <c r="I999" s="6" t="s">
        <v>32</v>
      </c>
      <c r="J999" s="7">
        <v>43586</v>
      </c>
      <c r="K999" s="6">
        <v>47</v>
      </c>
      <c r="L999" s="6" t="s">
        <v>68</v>
      </c>
      <c r="M999" s="8"/>
      <c r="O999">
        <f t="shared" si="257"/>
        <v>0</v>
      </c>
      <c r="Q999" s="5" t="str">
        <f t="shared" si="242"/>
        <v>1017</v>
      </c>
      <c r="R999" s="6" t="str">
        <f t="shared" si="243"/>
        <v>Gaynelle</v>
      </c>
      <c r="S999" s="6" t="str">
        <f t="shared" si="244"/>
        <v>Biggs</v>
      </c>
      <c r="T999" s="6" t="str">
        <f t="shared" si="245"/>
        <v>Miss</v>
      </c>
      <c r="U999" s="6" t="str">
        <f t="shared" si="246"/>
        <v>F</v>
      </c>
      <c r="V999" s="6" t="str">
        <f t="shared" si="247"/>
        <v>90</v>
      </c>
      <c r="W999" s="6" t="str">
        <f t="shared" si="248"/>
        <v>Clevedon Row</v>
      </c>
      <c r="X999" s="6" t="str">
        <f t="shared" si="249"/>
        <v>ow</v>
      </c>
      <c r="Y999" s="6" t="str">
        <f t="shared" si="250"/>
        <v>Clevedon Row</v>
      </c>
      <c r="Z999" s="6" t="str">
        <f t="shared" si="251"/>
        <v>West Molesey</v>
      </c>
      <c r="AA999" s="6" t="str">
        <f t="shared" si="252"/>
        <v>WC</v>
      </c>
      <c r="AB999" s="7" t="str">
        <f t="shared" si="253"/>
        <v>43586</v>
      </c>
      <c r="AC999" s="6" t="str">
        <f t="shared" si="254"/>
        <v>47</v>
      </c>
      <c r="AD999" s="6" t="str">
        <f t="shared" si="255"/>
        <v>A2</v>
      </c>
      <c r="AE999" s="8" t="str">
        <f t="shared" si="256"/>
        <v/>
      </c>
    </row>
    <row r="1000" spans="1:31" x14ac:dyDescent="0.25">
      <c r="A1000" s="9">
        <v>1018</v>
      </c>
      <c r="B1000" s="10" t="s">
        <v>3335</v>
      </c>
      <c r="C1000" s="10" t="s">
        <v>3336</v>
      </c>
      <c r="D1000" s="10" t="s">
        <v>28</v>
      </c>
      <c r="E1000" s="10" t="s">
        <v>29</v>
      </c>
      <c r="F1000" s="10">
        <v>30</v>
      </c>
      <c r="G1000" s="10" t="s">
        <v>3337</v>
      </c>
      <c r="H1000" s="10" t="s">
        <v>1006</v>
      </c>
      <c r="I1000" s="10" t="s">
        <v>32</v>
      </c>
      <c r="J1000" s="11">
        <v>43606</v>
      </c>
      <c r="K1000" s="10">
        <v>51</v>
      </c>
      <c r="L1000" s="10" t="s">
        <v>78</v>
      </c>
      <c r="M1000" s="12"/>
      <c r="O1000">
        <f t="shared" si="257"/>
        <v>0</v>
      </c>
      <c r="Q1000" s="9" t="str">
        <f t="shared" si="242"/>
        <v>1018</v>
      </c>
      <c r="R1000" s="10" t="str">
        <f t="shared" si="243"/>
        <v>Anthony</v>
      </c>
      <c r="S1000" s="10" t="str">
        <f t="shared" si="244"/>
        <v>Bonner</v>
      </c>
      <c r="T1000" s="10" t="str">
        <f t="shared" si="245"/>
        <v>Mr</v>
      </c>
      <c r="U1000" s="10" t="str">
        <f t="shared" si="246"/>
        <v>M</v>
      </c>
      <c r="V1000" s="10" t="str">
        <f t="shared" si="247"/>
        <v>30</v>
      </c>
      <c r="W1000" s="10" t="str">
        <f t="shared" si="248"/>
        <v>Cleveland Road</v>
      </c>
      <c r="X1000" s="10" t="str">
        <f t="shared" si="249"/>
        <v>ad</v>
      </c>
      <c r="Y1000" s="10" t="str">
        <f t="shared" si="250"/>
        <v>Cleveland Road</v>
      </c>
      <c r="Z1000" s="10" t="str">
        <f t="shared" si="251"/>
        <v>Thetford</v>
      </c>
      <c r="AA1000" s="10" t="str">
        <f t="shared" si="252"/>
        <v>WC</v>
      </c>
      <c r="AB1000" s="11" t="str">
        <f t="shared" si="253"/>
        <v>43606</v>
      </c>
      <c r="AC1000" s="10" t="str">
        <f t="shared" si="254"/>
        <v>51</v>
      </c>
      <c r="AD1000" s="10" t="str">
        <f t="shared" si="255"/>
        <v>C2</v>
      </c>
      <c r="AE1000" s="12" t="str">
        <f t="shared" si="256"/>
        <v/>
      </c>
    </row>
    <row r="1001" spans="1:31" x14ac:dyDescent="0.25">
      <c r="A1001" s="5">
        <v>1019</v>
      </c>
      <c r="B1001" s="6" t="s">
        <v>2388</v>
      </c>
      <c r="C1001" s="6" t="s">
        <v>3338</v>
      </c>
      <c r="D1001" s="6" t="s">
        <v>28</v>
      </c>
      <c r="E1001" s="6" t="s">
        <v>29</v>
      </c>
      <c r="F1001" s="6">
        <v>30</v>
      </c>
      <c r="G1001" s="6" t="s">
        <v>3339</v>
      </c>
      <c r="H1001" s="6" t="s">
        <v>1505</v>
      </c>
      <c r="I1001" s="6" t="s">
        <v>25</v>
      </c>
      <c r="J1001" s="7">
        <v>43754</v>
      </c>
      <c r="K1001" s="6">
        <v>74</v>
      </c>
      <c r="L1001" s="6" t="s">
        <v>99</v>
      </c>
      <c r="M1001" s="8"/>
      <c r="O1001">
        <f t="shared" si="257"/>
        <v>0</v>
      </c>
      <c r="Q1001" s="5" t="str">
        <f t="shared" si="242"/>
        <v>1019</v>
      </c>
      <c r="R1001" s="6" t="str">
        <f t="shared" si="243"/>
        <v>Avery</v>
      </c>
      <c r="S1001" s="6" t="str">
        <f t="shared" si="244"/>
        <v>Crandall</v>
      </c>
      <c r="T1001" s="6" t="str">
        <f t="shared" si="245"/>
        <v>Mr</v>
      </c>
      <c r="U1001" s="6" t="str">
        <f t="shared" si="246"/>
        <v>M</v>
      </c>
      <c r="V1001" s="6" t="str">
        <f t="shared" si="247"/>
        <v>30</v>
      </c>
      <c r="W1001" s="6" t="str">
        <f t="shared" si="248"/>
        <v>Cleveley Close</v>
      </c>
      <c r="X1001" s="6" t="str">
        <f t="shared" si="249"/>
        <v>se</v>
      </c>
      <c r="Y1001" s="6" t="str">
        <f t="shared" si="250"/>
        <v>Cleveley Close</v>
      </c>
      <c r="Z1001" s="6" t="str">
        <f t="shared" si="251"/>
        <v>Henley-On-Thames</v>
      </c>
      <c r="AA1001" s="6" t="str">
        <f t="shared" si="252"/>
        <v>HG</v>
      </c>
      <c r="AB1001" s="7" t="str">
        <f t="shared" si="253"/>
        <v>43754</v>
      </c>
      <c r="AC1001" s="6" t="str">
        <f t="shared" si="254"/>
        <v>74</v>
      </c>
      <c r="AD1001" s="6" t="str">
        <f t="shared" si="255"/>
        <v>E</v>
      </c>
      <c r="AE1001" s="8" t="str">
        <f t="shared" si="256"/>
        <v/>
      </c>
    </row>
    <row r="1002" spans="1:31" x14ac:dyDescent="0.25">
      <c r="A1002" s="9">
        <v>1020</v>
      </c>
      <c r="B1002" s="10" t="s">
        <v>2830</v>
      </c>
      <c r="C1002" s="10" t="s">
        <v>3340</v>
      </c>
      <c r="D1002" s="10" t="s">
        <v>28</v>
      </c>
      <c r="E1002" s="10" t="s">
        <v>29</v>
      </c>
      <c r="F1002" s="10">
        <v>90</v>
      </c>
      <c r="G1002" s="10" t="s">
        <v>3339</v>
      </c>
      <c r="H1002" s="10" t="s">
        <v>3341</v>
      </c>
      <c r="I1002" s="10" t="s">
        <v>32</v>
      </c>
      <c r="J1002" s="11">
        <v>43808</v>
      </c>
      <c r="K1002" s="10">
        <v>44</v>
      </c>
      <c r="L1002" s="10" t="s">
        <v>44</v>
      </c>
      <c r="M1002" s="12"/>
      <c r="O1002">
        <f t="shared" si="257"/>
        <v>0</v>
      </c>
      <c r="Q1002" s="9" t="str">
        <f t="shared" si="242"/>
        <v>1020</v>
      </c>
      <c r="R1002" s="10" t="str">
        <f t="shared" si="243"/>
        <v>Ethan</v>
      </c>
      <c r="S1002" s="10" t="str">
        <f t="shared" si="244"/>
        <v>Swartz</v>
      </c>
      <c r="T1002" s="10" t="str">
        <f t="shared" si="245"/>
        <v>Mr</v>
      </c>
      <c r="U1002" s="10" t="str">
        <f t="shared" si="246"/>
        <v>M</v>
      </c>
      <c r="V1002" s="10" t="str">
        <f t="shared" si="247"/>
        <v>90</v>
      </c>
      <c r="W1002" s="10" t="str">
        <f t="shared" si="248"/>
        <v>Cleveley Close</v>
      </c>
      <c r="X1002" s="10" t="str">
        <f t="shared" si="249"/>
        <v>se</v>
      </c>
      <c r="Y1002" s="10" t="str">
        <f t="shared" si="250"/>
        <v>Cleveley Close</v>
      </c>
      <c r="Z1002" s="10" t="str">
        <f t="shared" si="251"/>
        <v>Port Talbot</v>
      </c>
      <c r="AA1002" s="10" t="str">
        <f t="shared" si="252"/>
        <v>WC</v>
      </c>
      <c r="AB1002" s="11" t="str">
        <f t="shared" si="253"/>
        <v>43808</v>
      </c>
      <c r="AC1002" s="10" t="str">
        <f t="shared" si="254"/>
        <v>44</v>
      </c>
      <c r="AD1002" s="10" t="str">
        <f t="shared" si="255"/>
        <v>D</v>
      </c>
      <c r="AE1002" s="12" t="str">
        <f t="shared" si="256"/>
        <v/>
      </c>
    </row>
    <row r="1003" spans="1:31" x14ac:dyDescent="0.25">
      <c r="A1003" s="5">
        <v>1021</v>
      </c>
      <c r="B1003" s="6" t="s">
        <v>1220</v>
      </c>
      <c r="C1003" s="6" t="s">
        <v>3342</v>
      </c>
      <c r="D1003" s="6" t="s">
        <v>28</v>
      </c>
      <c r="E1003" s="6" t="s">
        <v>29</v>
      </c>
      <c r="F1003" s="6">
        <v>30</v>
      </c>
      <c r="G1003" s="6" t="s">
        <v>3343</v>
      </c>
      <c r="H1003" s="6" t="s">
        <v>3151</v>
      </c>
      <c r="I1003" s="6" t="s">
        <v>32</v>
      </c>
      <c r="J1003" s="7">
        <v>44452</v>
      </c>
      <c r="K1003" s="6">
        <v>28</v>
      </c>
      <c r="L1003" s="6" t="s">
        <v>20</v>
      </c>
      <c r="M1003" s="8"/>
      <c r="O1003">
        <f t="shared" si="257"/>
        <v>0</v>
      </c>
      <c r="Q1003" s="5" t="str">
        <f t="shared" si="242"/>
        <v>1021</v>
      </c>
      <c r="R1003" s="6" t="str">
        <f t="shared" si="243"/>
        <v>Ernest</v>
      </c>
      <c r="S1003" s="6" t="str">
        <f t="shared" si="244"/>
        <v>Herrera</v>
      </c>
      <c r="T1003" s="6" t="str">
        <f t="shared" si="245"/>
        <v>Mr</v>
      </c>
      <c r="U1003" s="6" t="str">
        <f t="shared" si="246"/>
        <v>M</v>
      </c>
      <c r="V1003" s="6" t="str">
        <f t="shared" si="247"/>
        <v>30</v>
      </c>
      <c r="W1003" s="6" t="str">
        <f t="shared" si="248"/>
        <v>Clide Villas</v>
      </c>
      <c r="X1003" s="6" t="str">
        <f t="shared" si="249"/>
        <v>as</v>
      </c>
      <c r="Y1003" s="6" t="str">
        <f t="shared" si="250"/>
        <v>Clide Villas</v>
      </c>
      <c r="Z1003" s="6" t="str">
        <f t="shared" si="251"/>
        <v>Snodland</v>
      </c>
      <c r="AA1003" s="6" t="str">
        <f t="shared" si="252"/>
        <v>WC</v>
      </c>
      <c r="AB1003" s="7" t="str">
        <f t="shared" si="253"/>
        <v>44452</v>
      </c>
      <c r="AC1003" s="6" t="str">
        <f t="shared" si="254"/>
        <v>28</v>
      </c>
      <c r="AD1003" s="6" t="str">
        <f t="shared" si="255"/>
        <v>B</v>
      </c>
      <c r="AE1003" s="8" t="str">
        <f t="shared" si="256"/>
        <v/>
      </c>
    </row>
    <row r="1004" spans="1:31" x14ac:dyDescent="0.25">
      <c r="A1004" s="9">
        <v>1022</v>
      </c>
      <c r="B1004" s="10" t="s">
        <v>3107</v>
      </c>
      <c r="C1004" s="10" t="s">
        <v>3344</v>
      </c>
      <c r="D1004" s="10" t="s">
        <v>28</v>
      </c>
      <c r="E1004" s="10" t="s">
        <v>29</v>
      </c>
      <c r="F1004" s="10">
        <v>90</v>
      </c>
      <c r="G1004" s="10" t="s">
        <v>3345</v>
      </c>
      <c r="H1004" s="10" t="s">
        <v>3346</v>
      </c>
      <c r="I1004" s="10" t="s">
        <v>32</v>
      </c>
      <c r="J1004" s="11">
        <v>43697</v>
      </c>
      <c r="K1004" s="10">
        <v>78</v>
      </c>
      <c r="L1004" s="10" t="s">
        <v>39</v>
      </c>
      <c r="M1004" s="12"/>
      <c r="O1004">
        <f t="shared" si="257"/>
        <v>0</v>
      </c>
      <c r="Q1004" s="9" t="str">
        <f t="shared" si="242"/>
        <v>1022</v>
      </c>
      <c r="R1004" s="10" t="str">
        <f t="shared" si="243"/>
        <v>Edwardo</v>
      </c>
      <c r="S1004" s="10" t="str">
        <f t="shared" si="244"/>
        <v>Mead</v>
      </c>
      <c r="T1004" s="10" t="str">
        <f t="shared" si="245"/>
        <v>Mr</v>
      </c>
      <c r="U1004" s="10" t="str">
        <f t="shared" si="246"/>
        <v>M</v>
      </c>
      <c r="V1004" s="10" t="str">
        <f t="shared" si="247"/>
        <v>90</v>
      </c>
      <c r="W1004" s="10" t="str">
        <f t="shared" si="248"/>
        <v>Cliff Terrace</v>
      </c>
      <c r="X1004" s="10" t="str">
        <f t="shared" si="249"/>
        <v>ce</v>
      </c>
      <c r="Y1004" s="10" t="str">
        <f t="shared" si="250"/>
        <v>Cliff Terrace</v>
      </c>
      <c r="Z1004" s="10" t="str">
        <f t="shared" si="251"/>
        <v>Newnham</v>
      </c>
      <c r="AA1004" s="10" t="str">
        <f t="shared" si="252"/>
        <v>WC</v>
      </c>
      <c r="AB1004" s="11" t="str">
        <f t="shared" si="253"/>
        <v>43697</v>
      </c>
      <c r="AC1004" s="10" t="str">
        <f t="shared" si="254"/>
        <v>78</v>
      </c>
      <c r="AD1004" s="10" t="str">
        <f t="shared" si="255"/>
        <v>C1</v>
      </c>
      <c r="AE1004" s="12" t="str">
        <f t="shared" si="256"/>
        <v/>
      </c>
    </row>
    <row r="1005" spans="1:31" x14ac:dyDescent="0.25">
      <c r="A1005" s="5">
        <v>1023</v>
      </c>
      <c r="B1005" s="6" t="s">
        <v>2546</v>
      </c>
      <c r="C1005" s="6" t="s">
        <v>3347</v>
      </c>
      <c r="D1005" s="6" t="s">
        <v>28</v>
      </c>
      <c r="E1005" s="6" t="s">
        <v>29</v>
      </c>
      <c r="F1005" s="6">
        <v>30</v>
      </c>
      <c r="G1005" s="6" t="s">
        <v>3348</v>
      </c>
      <c r="H1005" s="6" t="s">
        <v>3014</v>
      </c>
      <c r="I1005" s="6" t="s">
        <v>32</v>
      </c>
      <c r="J1005" s="7">
        <v>43646</v>
      </c>
      <c r="K1005" s="6">
        <v>80</v>
      </c>
      <c r="L1005" s="6" t="s">
        <v>68</v>
      </c>
      <c r="M1005" s="8"/>
      <c r="O1005">
        <f t="shared" si="257"/>
        <v>0</v>
      </c>
      <c r="Q1005" s="5" t="str">
        <f t="shared" si="242"/>
        <v>1023</v>
      </c>
      <c r="R1005" s="6" t="str">
        <f t="shared" si="243"/>
        <v>Duane</v>
      </c>
      <c r="S1005" s="6" t="str">
        <f t="shared" si="244"/>
        <v>Guerra</v>
      </c>
      <c r="T1005" s="6" t="str">
        <f t="shared" si="245"/>
        <v>Mr</v>
      </c>
      <c r="U1005" s="6" t="str">
        <f t="shared" si="246"/>
        <v>M</v>
      </c>
      <c r="V1005" s="6" t="str">
        <f t="shared" si="247"/>
        <v>30</v>
      </c>
      <c r="W1005" s="6" t="str">
        <f t="shared" si="248"/>
        <v>Cliff Walk</v>
      </c>
      <c r="X1005" s="6" t="str">
        <f t="shared" si="249"/>
        <v>lk</v>
      </c>
      <c r="Y1005" s="6" t="str">
        <f t="shared" si="250"/>
        <v>Cliff Walk</v>
      </c>
      <c r="Z1005" s="6" t="str">
        <f t="shared" si="251"/>
        <v>Ulceby</v>
      </c>
      <c r="AA1005" s="6" t="str">
        <f t="shared" si="252"/>
        <v>WC</v>
      </c>
      <c r="AB1005" s="7" t="str">
        <f t="shared" si="253"/>
        <v>43646</v>
      </c>
      <c r="AC1005" s="6" t="str">
        <f t="shared" si="254"/>
        <v>80</v>
      </c>
      <c r="AD1005" s="6" t="str">
        <f t="shared" si="255"/>
        <v>A2</v>
      </c>
      <c r="AE1005" s="8" t="str">
        <f t="shared" si="256"/>
        <v/>
      </c>
    </row>
    <row r="1006" spans="1:31" x14ac:dyDescent="0.25">
      <c r="A1006" s="9">
        <v>1024</v>
      </c>
      <c r="B1006" s="10" t="s">
        <v>2530</v>
      </c>
      <c r="C1006" s="10" t="s">
        <v>3349</v>
      </c>
      <c r="D1006" s="10" t="s">
        <v>28</v>
      </c>
      <c r="E1006" s="10" t="s">
        <v>29</v>
      </c>
      <c r="F1006" s="10">
        <v>90</v>
      </c>
      <c r="G1006" s="10" t="s">
        <v>3350</v>
      </c>
      <c r="H1006" s="10" t="s">
        <v>3351</v>
      </c>
      <c r="I1006" s="10" t="s">
        <v>93</v>
      </c>
      <c r="J1006" s="11">
        <v>44404</v>
      </c>
      <c r="K1006" s="10">
        <v>74</v>
      </c>
      <c r="L1006" s="10" t="s">
        <v>78</v>
      </c>
      <c r="M1006" s="12"/>
      <c r="O1006">
        <f t="shared" si="257"/>
        <v>0</v>
      </c>
      <c r="Q1006" s="9" t="str">
        <f t="shared" si="242"/>
        <v>1024</v>
      </c>
      <c r="R1006" s="10" t="str">
        <f t="shared" si="243"/>
        <v>Rudy</v>
      </c>
      <c r="S1006" s="10" t="str">
        <f t="shared" si="244"/>
        <v>Schaefer</v>
      </c>
      <c r="T1006" s="10" t="str">
        <f t="shared" si="245"/>
        <v>Mr</v>
      </c>
      <c r="U1006" s="10" t="str">
        <f t="shared" si="246"/>
        <v>M</v>
      </c>
      <c r="V1006" s="10" t="str">
        <f t="shared" si="247"/>
        <v>90</v>
      </c>
      <c r="W1006" s="10" t="str">
        <f t="shared" si="248"/>
        <v>Clifford Gardens</v>
      </c>
      <c r="X1006" s="10" t="str">
        <f t="shared" si="249"/>
        <v>ns</v>
      </c>
      <c r="Y1006" s="10" t="str">
        <f t="shared" si="250"/>
        <v>Clifford Gardens</v>
      </c>
      <c r="Z1006" s="10" t="str">
        <f t="shared" si="251"/>
        <v>Broughton-In-Furness</v>
      </c>
      <c r="AA1006" s="10" t="str">
        <f t="shared" si="252"/>
        <v>TF</v>
      </c>
      <c r="AB1006" s="11" t="str">
        <f t="shared" si="253"/>
        <v>44404</v>
      </c>
      <c r="AC1006" s="10" t="str">
        <f t="shared" si="254"/>
        <v>74</v>
      </c>
      <c r="AD1006" s="10" t="str">
        <f t="shared" si="255"/>
        <v>C2</v>
      </c>
      <c r="AE1006" s="12" t="str">
        <f t="shared" si="256"/>
        <v/>
      </c>
    </row>
    <row r="1007" spans="1:31" x14ac:dyDescent="0.25">
      <c r="A1007" s="5">
        <v>1025</v>
      </c>
      <c r="B1007" s="6" t="s">
        <v>3352</v>
      </c>
      <c r="C1007" s="6" t="s">
        <v>3353</v>
      </c>
      <c r="D1007" s="6" t="s">
        <v>28</v>
      </c>
      <c r="E1007" s="6" t="s">
        <v>29</v>
      </c>
      <c r="F1007" s="6">
        <v>60</v>
      </c>
      <c r="G1007" s="6" t="s">
        <v>3354</v>
      </c>
      <c r="H1007" s="6" t="s">
        <v>3355</v>
      </c>
      <c r="I1007" s="6" t="s">
        <v>144</v>
      </c>
      <c r="J1007" s="7">
        <v>44373</v>
      </c>
      <c r="K1007" s="6">
        <v>62</v>
      </c>
      <c r="L1007" s="6" t="s">
        <v>52</v>
      </c>
      <c r="M1007" s="8"/>
      <c r="O1007">
        <f t="shared" si="257"/>
        <v>0</v>
      </c>
      <c r="Q1007" s="5" t="str">
        <f t="shared" si="242"/>
        <v>1025</v>
      </c>
      <c r="R1007" s="6" t="str">
        <f t="shared" si="243"/>
        <v>Casey</v>
      </c>
      <c r="S1007" s="6" t="str">
        <f t="shared" si="244"/>
        <v>Campbell</v>
      </c>
      <c r="T1007" s="6" t="str">
        <f t="shared" si="245"/>
        <v>Mr</v>
      </c>
      <c r="U1007" s="6" t="str">
        <f t="shared" si="246"/>
        <v>M</v>
      </c>
      <c r="V1007" s="6" t="str">
        <f t="shared" si="247"/>
        <v>60</v>
      </c>
      <c r="W1007" s="6" t="str">
        <f t="shared" si="248"/>
        <v>Clift Street</v>
      </c>
      <c r="X1007" s="6" t="str">
        <f t="shared" si="249"/>
        <v>et</v>
      </c>
      <c r="Y1007" s="6" t="str">
        <f t="shared" si="250"/>
        <v>Clift Street</v>
      </c>
      <c r="Z1007" s="6" t="str">
        <f t="shared" si="251"/>
        <v>Hamilton</v>
      </c>
      <c r="AA1007" s="6" t="str">
        <f t="shared" si="252"/>
        <v>UB</v>
      </c>
      <c r="AB1007" s="7" t="str">
        <f t="shared" si="253"/>
        <v>44373</v>
      </c>
      <c r="AC1007" s="6" t="str">
        <f t="shared" si="254"/>
        <v>62</v>
      </c>
      <c r="AD1007" s="6" t="str">
        <f t="shared" si="255"/>
        <v>A1</v>
      </c>
      <c r="AE1007" s="8" t="str">
        <f t="shared" si="256"/>
        <v/>
      </c>
    </row>
    <row r="1008" spans="1:31" x14ac:dyDescent="0.25">
      <c r="A1008" s="9">
        <v>1026</v>
      </c>
      <c r="B1008" s="10" t="s">
        <v>3356</v>
      </c>
      <c r="C1008" s="10" t="s">
        <v>779</v>
      </c>
      <c r="D1008" s="10" t="s">
        <v>617</v>
      </c>
      <c r="E1008" s="10" t="s">
        <v>29</v>
      </c>
      <c r="F1008" s="10">
        <v>30</v>
      </c>
      <c r="G1008" s="10" t="s">
        <v>3357</v>
      </c>
      <c r="H1008" s="10" t="s">
        <v>137</v>
      </c>
      <c r="I1008" s="10" t="s">
        <v>2583</v>
      </c>
      <c r="J1008" s="11">
        <v>44148</v>
      </c>
      <c r="K1008" s="10">
        <v>55</v>
      </c>
      <c r="L1008" s="10" t="s">
        <v>44</v>
      </c>
      <c r="M1008" s="12"/>
      <c r="O1008">
        <f t="shared" si="257"/>
        <v>0</v>
      </c>
      <c r="Q1008" s="9" t="str">
        <f t="shared" si="242"/>
        <v>1026</v>
      </c>
      <c r="R1008" s="10" t="str">
        <f t="shared" si="243"/>
        <v>Vance</v>
      </c>
      <c r="S1008" s="10" t="str">
        <f t="shared" si="244"/>
        <v>Macias</v>
      </c>
      <c r="T1008" s="10" t="str">
        <f t="shared" si="245"/>
        <v>Rev</v>
      </c>
      <c r="U1008" s="10" t="str">
        <f t="shared" si="246"/>
        <v>M</v>
      </c>
      <c r="V1008" s="10" t="str">
        <f t="shared" si="247"/>
        <v>30</v>
      </c>
      <c r="W1008" s="10" t="str">
        <f t="shared" si="248"/>
        <v>Clifton Court</v>
      </c>
      <c r="X1008" s="10" t="str">
        <f t="shared" si="249"/>
        <v>rt</v>
      </c>
      <c r="Y1008" s="10" t="str">
        <f t="shared" si="250"/>
        <v>Clifton Court</v>
      </c>
      <c r="Z1008" s="10" t="str">
        <f t="shared" si="251"/>
        <v>Alston</v>
      </c>
      <c r="AA1008" s="10" t="str">
        <f t="shared" si="252"/>
        <v>SO</v>
      </c>
      <c r="AB1008" s="11" t="str">
        <f t="shared" si="253"/>
        <v>44148</v>
      </c>
      <c r="AC1008" s="10" t="str">
        <f t="shared" si="254"/>
        <v>55</v>
      </c>
      <c r="AD1008" s="10" t="str">
        <f t="shared" si="255"/>
        <v>D</v>
      </c>
      <c r="AE1008" s="12" t="str">
        <f t="shared" si="256"/>
        <v/>
      </c>
    </row>
    <row r="1009" spans="1:31" x14ac:dyDescent="0.25">
      <c r="A1009" s="5">
        <v>1027</v>
      </c>
      <c r="B1009" s="6" t="s">
        <v>3358</v>
      </c>
      <c r="C1009" s="6" t="s">
        <v>3359</v>
      </c>
      <c r="D1009" s="6" t="s">
        <v>49</v>
      </c>
      <c r="E1009" s="6" t="s">
        <v>16</v>
      </c>
      <c r="F1009" s="6">
        <v>90</v>
      </c>
      <c r="G1009" s="6" t="s">
        <v>3357</v>
      </c>
      <c r="H1009" s="6" t="s">
        <v>2506</v>
      </c>
      <c r="I1009" s="6" t="s">
        <v>32</v>
      </c>
      <c r="J1009" s="7">
        <v>44161</v>
      </c>
      <c r="K1009" s="6">
        <v>20</v>
      </c>
      <c r="L1009" s="6" t="s">
        <v>78</v>
      </c>
      <c r="M1009" s="8"/>
      <c r="O1009">
        <f t="shared" si="257"/>
        <v>0</v>
      </c>
      <c r="Q1009" s="5" t="str">
        <f t="shared" si="242"/>
        <v>1027</v>
      </c>
      <c r="R1009" s="6" t="str">
        <f t="shared" si="243"/>
        <v>Lasandra</v>
      </c>
      <c r="S1009" s="6" t="str">
        <f t="shared" si="244"/>
        <v>Grove</v>
      </c>
      <c r="T1009" s="6" t="str">
        <f t="shared" si="245"/>
        <v>Miss</v>
      </c>
      <c r="U1009" s="6" t="str">
        <f t="shared" si="246"/>
        <v>F</v>
      </c>
      <c r="V1009" s="6" t="str">
        <f t="shared" si="247"/>
        <v>90</v>
      </c>
      <c r="W1009" s="6" t="str">
        <f t="shared" si="248"/>
        <v>Clifton Court</v>
      </c>
      <c r="X1009" s="6" t="str">
        <f t="shared" si="249"/>
        <v>rt</v>
      </c>
      <c r="Y1009" s="6" t="str">
        <f t="shared" si="250"/>
        <v>Clifton Court</v>
      </c>
      <c r="Z1009" s="6" t="str">
        <f t="shared" si="251"/>
        <v>Sandringham</v>
      </c>
      <c r="AA1009" s="6" t="str">
        <f t="shared" si="252"/>
        <v>WC</v>
      </c>
      <c r="AB1009" s="7" t="str">
        <f t="shared" si="253"/>
        <v>44161</v>
      </c>
      <c r="AC1009" s="6" t="str">
        <f t="shared" si="254"/>
        <v>20</v>
      </c>
      <c r="AD1009" s="6" t="str">
        <f t="shared" si="255"/>
        <v>C2</v>
      </c>
      <c r="AE1009" s="8" t="str">
        <f t="shared" si="256"/>
        <v/>
      </c>
    </row>
    <row r="1010" spans="1:31" x14ac:dyDescent="0.25">
      <c r="A1010" s="9">
        <v>1028</v>
      </c>
      <c r="B1010" s="10" t="s">
        <v>3360</v>
      </c>
      <c r="C1010" s="10" t="s">
        <v>3361</v>
      </c>
      <c r="D1010" s="10" t="s">
        <v>28</v>
      </c>
      <c r="E1010" s="10" t="s">
        <v>29</v>
      </c>
      <c r="F1010" s="10">
        <v>60</v>
      </c>
      <c r="G1010" s="10" t="s">
        <v>3362</v>
      </c>
      <c r="H1010" s="10" t="s">
        <v>3363</v>
      </c>
      <c r="I1010" s="10" t="s">
        <v>32</v>
      </c>
      <c r="J1010" s="11">
        <v>43855</v>
      </c>
      <c r="K1010" s="10">
        <v>92</v>
      </c>
      <c r="L1010" s="10" t="s">
        <v>39</v>
      </c>
      <c r="M1010" s="12"/>
      <c r="O1010">
        <f t="shared" si="257"/>
        <v>0</v>
      </c>
      <c r="Q1010" s="9" t="str">
        <f t="shared" si="242"/>
        <v>1028</v>
      </c>
      <c r="R1010" s="10" t="str">
        <f t="shared" si="243"/>
        <v>Lemuel</v>
      </c>
      <c r="S1010" s="10" t="str">
        <f t="shared" si="244"/>
        <v>Pike</v>
      </c>
      <c r="T1010" s="10" t="str">
        <f t="shared" si="245"/>
        <v>Mr</v>
      </c>
      <c r="U1010" s="10" t="str">
        <f t="shared" si="246"/>
        <v>M</v>
      </c>
      <c r="V1010" s="10" t="str">
        <f t="shared" si="247"/>
        <v>60</v>
      </c>
      <c r="W1010" s="10" t="str">
        <f t="shared" si="248"/>
        <v>Cline Road</v>
      </c>
      <c r="X1010" s="10" t="str">
        <f t="shared" si="249"/>
        <v>ad</v>
      </c>
      <c r="Y1010" s="10" t="str">
        <f t="shared" si="250"/>
        <v>Cline Road</v>
      </c>
      <c r="Z1010" s="10" t="str">
        <f t="shared" si="251"/>
        <v>Stoke-Sub-Hamdon</v>
      </c>
      <c r="AA1010" s="10" t="str">
        <f t="shared" si="252"/>
        <v>WC</v>
      </c>
      <c r="AB1010" s="11" t="str">
        <f t="shared" si="253"/>
        <v>43855</v>
      </c>
      <c r="AC1010" s="10" t="str">
        <f t="shared" si="254"/>
        <v>92</v>
      </c>
      <c r="AD1010" s="10" t="str">
        <f t="shared" si="255"/>
        <v>C1</v>
      </c>
      <c r="AE1010" s="12" t="str">
        <f t="shared" si="256"/>
        <v/>
      </c>
    </row>
    <row r="1011" spans="1:31" x14ac:dyDescent="0.25">
      <c r="A1011" s="5">
        <v>1029</v>
      </c>
      <c r="B1011" s="6" t="s">
        <v>3364</v>
      </c>
      <c r="C1011" s="6" t="s">
        <v>3365</v>
      </c>
      <c r="D1011" s="6" t="s">
        <v>15</v>
      </c>
      <c r="E1011" s="6" t="s">
        <v>16</v>
      </c>
      <c r="F1011" s="6">
        <v>60</v>
      </c>
      <c r="G1011" s="6" t="s">
        <v>3366</v>
      </c>
      <c r="H1011" s="6" t="s">
        <v>3367</v>
      </c>
      <c r="I1011" s="6" t="s">
        <v>32</v>
      </c>
      <c r="J1011" s="7">
        <v>44338</v>
      </c>
      <c r="K1011" s="6">
        <v>58</v>
      </c>
      <c r="L1011" s="6" t="s">
        <v>44</v>
      </c>
      <c r="M1011" s="8"/>
      <c r="O1011">
        <f t="shared" si="257"/>
        <v>0</v>
      </c>
      <c r="Q1011" s="5" t="str">
        <f t="shared" si="242"/>
        <v>1029</v>
      </c>
      <c r="R1011" s="6" t="str">
        <f t="shared" si="243"/>
        <v>Bok</v>
      </c>
      <c r="S1011" s="6" t="str">
        <f t="shared" si="244"/>
        <v>Simms</v>
      </c>
      <c r="T1011" s="6" t="str">
        <f t="shared" si="245"/>
        <v>Mrs</v>
      </c>
      <c r="U1011" s="6" t="str">
        <f t="shared" si="246"/>
        <v>F</v>
      </c>
      <c r="V1011" s="6" t="str">
        <f t="shared" si="247"/>
        <v>60</v>
      </c>
      <c r="W1011" s="6" t="str">
        <f t="shared" si="248"/>
        <v>Clinton Road</v>
      </c>
      <c r="X1011" s="6" t="str">
        <f t="shared" si="249"/>
        <v>ad</v>
      </c>
      <c r="Y1011" s="6" t="str">
        <f t="shared" si="250"/>
        <v>Clinton Road</v>
      </c>
      <c r="Z1011" s="6" t="str">
        <f t="shared" si="251"/>
        <v>Narberth</v>
      </c>
      <c r="AA1011" s="6" t="str">
        <f t="shared" si="252"/>
        <v>WC</v>
      </c>
      <c r="AB1011" s="7" t="str">
        <f t="shared" si="253"/>
        <v>44338</v>
      </c>
      <c r="AC1011" s="6" t="str">
        <f t="shared" si="254"/>
        <v>58</v>
      </c>
      <c r="AD1011" s="6" t="str">
        <f t="shared" si="255"/>
        <v>D</v>
      </c>
      <c r="AE1011" s="8" t="str">
        <f t="shared" si="256"/>
        <v/>
      </c>
    </row>
    <row r="1012" spans="1:31" x14ac:dyDescent="0.25">
      <c r="A1012" s="9">
        <v>1030</v>
      </c>
      <c r="B1012" s="10" t="s">
        <v>3368</v>
      </c>
      <c r="C1012" s="10" t="s">
        <v>3369</v>
      </c>
      <c r="D1012" s="10" t="s">
        <v>49</v>
      </c>
      <c r="E1012" s="10" t="s">
        <v>16</v>
      </c>
      <c r="F1012" s="10">
        <v>90</v>
      </c>
      <c r="G1012" s="10" t="s">
        <v>3370</v>
      </c>
      <c r="H1012" s="10" t="s">
        <v>1342</v>
      </c>
      <c r="I1012" s="10" t="s">
        <v>32</v>
      </c>
      <c r="J1012" s="11">
        <v>44462</v>
      </c>
      <c r="K1012" s="10">
        <v>51</v>
      </c>
      <c r="L1012" s="10" t="s">
        <v>39</v>
      </c>
      <c r="M1012" s="12"/>
      <c r="O1012">
        <f t="shared" si="257"/>
        <v>0</v>
      </c>
      <c r="Q1012" s="9" t="str">
        <f t="shared" si="242"/>
        <v>1030</v>
      </c>
      <c r="R1012" s="10" t="str">
        <f t="shared" si="243"/>
        <v>Florentina</v>
      </c>
      <c r="S1012" s="10" t="str">
        <f t="shared" si="244"/>
        <v>Workman</v>
      </c>
      <c r="T1012" s="10" t="str">
        <f t="shared" si="245"/>
        <v>Miss</v>
      </c>
      <c r="U1012" s="10" t="str">
        <f t="shared" si="246"/>
        <v>F</v>
      </c>
      <c r="V1012" s="10" t="str">
        <f t="shared" si="247"/>
        <v>90</v>
      </c>
      <c r="W1012" s="10" t="str">
        <f t="shared" si="248"/>
        <v>Clissold Park</v>
      </c>
      <c r="X1012" s="10" t="str">
        <f t="shared" si="249"/>
        <v>rk</v>
      </c>
      <c r="Y1012" s="10" t="str">
        <f t="shared" si="250"/>
        <v>Clissold Park</v>
      </c>
      <c r="Z1012" s="10" t="str">
        <f t="shared" si="251"/>
        <v>Saundersfoot</v>
      </c>
      <c r="AA1012" s="10" t="str">
        <f t="shared" si="252"/>
        <v>WC</v>
      </c>
      <c r="AB1012" s="11" t="str">
        <f t="shared" si="253"/>
        <v>44462</v>
      </c>
      <c r="AC1012" s="10" t="str">
        <f t="shared" si="254"/>
        <v>51</v>
      </c>
      <c r="AD1012" s="10" t="str">
        <f t="shared" si="255"/>
        <v>C1</v>
      </c>
      <c r="AE1012" s="12" t="str">
        <f t="shared" si="256"/>
        <v/>
      </c>
    </row>
    <row r="1013" spans="1:31" x14ac:dyDescent="0.25">
      <c r="A1013" s="5">
        <v>1031</v>
      </c>
      <c r="B1013" s="6" t="s">
        <v>3371</v>
      </c>
      <c r="C1013" s="6" t="s">
        <v>3372</v>
      </c>
      <c r="D1013" s="6" t="s">
        <v>49</v>
      </c>
      <c r="E1013" s="6" t="s">
        <v>16</v>
      </c>
      <c r="F1013" s="6">
        <v>90</v>
      </c>
      <c r="G1013" s="6" t="s">
        <v>3373</v>
      </c>
      <c r="H1013" s="6" t="s">
        <v>3374</v>
      </c>
      <c r="I1013" s="6" t="s">
        <v>32</v>
      </c>
      <c r="J1013" s="7">
        <v>44184</v>
      </c>
      <c r="K1013" s="6">
        <v>31</v>
      </c>
      <c r="L1013" s="6" t="s">
        <v>20</v>
      </c>
      <c r="M1013" s="8"/>
      <c r="O1013">
        <f t="shared" si="257"/>
        <v>0</v>
      </c>
      <c r="Q1013" s="5" t="str">
        <f t="shared" si="242"/>
        <v>1031</v>
      </c>
      <c r="R1013" s="6" t="str">
        <f t="shared" si="243"/>
        <v>Genna</v>
      </c>
      <c r="S1013" s="6" t="str">
        <f t="shared" si="244"/>
        <v>Vazquez</v>
      </c>
      <c r="T1013" s="6" t="str">
        <f t="shared" si="245"/>
        <v>Miss</v>
      </c>
      <c r="U1013" s="6" t="str">
        <f t="shared" si="246"/>
        <v>F</v>
      </c>
      <c r="V1013" s="6" t="str">
        <f t="shared" si="247"/>
        <v>90</v>
      </c>
      <c r="W1013" s="6" t="str">
        <f t="shared" si="248"/>
        <v>Cloak Lane</v>
      </c>
      <c r="X1013" s="6" t="str">
        <f t="shared" si="249"/>
        <v>ne</v>
      </c>
      <c r="Y1013" s="6" t="str">
        <f t="shared" si="250"/>
        <v>Cloak Lane</v>
      </c>
      <c r="Z1013" s="6" t="str">
        <f t="shared" si="251"/>
        <v>Wick</v>
      </c>
      <c r="AA1013" s="6" t="str">
        <f t="shared" si="252"/>
        <v>WC</v>
      </c>
      <c r="AB1013" s="7" t="str">
        <f t="shared" si="253"/>
        <v>44184</v>
      </c>
      <c r="AC1013" s="6" t="str">
        <f t="shared" si="254"/>
        <v>31</v>
      </c>
      <c r="AD1013" s="6" t="str">
        <f t="shared" si="255"/>
        <v>B</v>
      </c>
      <c r="AE1013" s="8" t="str">
        <f t="shared" si="256"/>
        <v/>
      </c>
    </row>
    <row r="1014" spans="1:31" x14ac:dyDescent="0.25">
      <c r="A1014" s="9">
        <v>1032</v>
      </c>
      <c r="B1014" s="10" t="s">
        <v>456</v>
      </c>
      <c r="C1014" s="10" t="s">
        <v>3375</v>
      </c>
      <c r="D1014" s="10" t="s">
        <v>28</v>
      </c>
      <c r="E1014" s="10" t="s">
        <v>29</v>
      </c>
      <c r="F1014" s="10">
        <v>60</v>
      </c>
      <c r="G1014" s="10" t="s">
        <v>3376</v>
      </c>
      <c r="H1014" s="10" t="s">
        <v>3377</v>
      </c>
      <c r="I1014" s="10" t="s">
        <v>2868</v>
      </c>
      <c r="J1014" s="11">
        <v>44418</v>
      </c>
      <c r="K1014" s="10">
        <v>12</v>
      </c>
      <c r="L1014" s="10" t="s">
        <v>68</v>
      </c>
      <c r="M1014" s="12"/>
      <c r="O1014">
        <f t="shared" si="257"/>
        <v>0</v>
      </c>
      <c r="Q1014" s="9" t="str">
        <f t="shared" si="242"/>
        <v>1032</v>
      </c>
      <c r="R1014" s="10" t="str">
        <f t="shared" si="243"/>
        <v>Mckinley</v>
      </c>
      <c r="S1014" s="10" t="str">
        <f t="shared" si="244"/>
        <v>Mcmahon</v>
      </c>
      <c r="T1014" s="10" t="str">
        <f t="shared" si="245"/>
        <v>Mr</v>
      </c>
      <c r="U1014" s="10" t="str">
        <f t="shared" si="246"/>
        <v>M</v>
      </c>
      <c r="V1014" s="10" t="str">
        <f t="shared" si="247"/>
        <v>60</v>
      </c>
      <c r="W1014" s="10" t="str">
        <f t="shared" si="248"/>
        <v>Clockhouse Close</v>
      </c>
      <c r="X1014" s="10" t="str">
        <f t="shared" si="249"/>
        <v>se</v>
      </c>
      <c r="Y1014" s="10" t="str">
        <f t="shared" si="250"/>
        <v>Clockhouse Close</v>
      </c>
      <c r="Z1014" s="10" t="str">
        <f t="shared" si="251"/>
        <v>Bourne End</v>
      </c>
      <c r="AA1014" s="10" t="str">
        <f t="shared" si="252"/>
        <v>PE</v>
      </c>
      <c r="AB1014" s="11" t="str">
        <f t="shared" si="253"/>
        <v>44418</v>
      </c>
      <c r="AC1014" s="10" t="str">
        <f t="shared" si="254"/>
        <v>12</v>
      </c>
      <c r="AD1014" s="10" t="str">
        <f t="shared" si="255"/>
        <v>A2</v>
      </c>
      <c r="AE1014" s="12" t="str">
        <f t="shared" si="256"/>
        <v/>
      </c>
    </row>
    <row r="1015" spans="1:31" x14ac:dyDescent="0.25">
      <c r="A1015" s="5">
        <v>1033</v>
      </c>
      <c r="B1015" s="6" t="s">
        <v>3378</v>
      </c>
      <c r="C1015" s="6" t="s">
        <v>3379</v>
      </c>
      <c r="D1015" s="6" t="s">
        <v>49</v>
      </c>
      <c r="E1015" s="6" t="s">
        <v>16</v>
      </c>
      <c r="F1015" s="6">
        <v>60</v>
      </c>
      <c r="G1015" s="6" t="s">
        <v>3380</v>
      </c>
      <c r="H1015" s="6" t="s">
        <v>3381</v>
      </c>
      <c r="I1015" s="6" t="s">
        <v>3382</v>
      </c>
      <c r="J1015" s="7">
        <v>44355</v>
      </c>
      <c r="K1015" s="6">
        <v>65</v>
      </c>
      <c r="L1015" s="6" t="s">
        <v>52</v>
      </c>
      <c r="M1015" s="8"/>
      <c r="O1015">
        <f t="shared" si="257"/>
        <v>0</v>
      </c>
      <c r="Q1015" s="5" t="str">
        <f t="shared" si="242"/>
        <v>1033</v>
      </c>
      <c r="R1015" s="6" t="str">
        <f t="shared" si="243"/>
        <v>Shanae</v>
      </c>
      <c r="S1015" s="6" t="str">
        <f t="shared" si="244"/>
        <v>Vick</v>
      </c>
      <c r="T1015" s="6" t="str">
        <f t="shared" si="245"/>
        <v>Miss</v>
      </c>
      <c r="U1015" s="6" t="str">
        <f t="shared" si="246"/>
        <v>F</v>
      </c>
      <c r="V1015" s="6" t="str">
        <f t="shared" si="247"/>
        <v>60</v>
      </c>
      <c r="W1015" s="6" t="str">
        <f t="shared" si="248"/>
        <v>Cloister Gardens</v>
      </c>
      <c r="X1015" s="6" t="str">
        <f t="shared" si="249"/>
        <v>ns</v>
      </c>
      <c r="Y1015" s="6" t="str">
        <f t="shared" si="250"/>
        <v>Cloister Gardens</v>
      </c>
      <c r="Z1015" s="6" t="str">
        <f t="shared" si="251"/>
        <v>Betchworth</v>
      </c>
      <c r="AA1015" s="6" t="str">
        <f t="shared" si="252"/>
        <v>TD</v>
      </c>
      <c r="AB1015" s="7" t="str">
        <f t="shared" si="253"/>
        <v>44355</v>
      </c>
      <c r="AC1015" s="6" t="str">
        <f t="shared" si="254"/>
        <v>65</v>
      </c>
      <c r="AD1015" s="6" t="str">
        <f t="shared" si="255"/>
        <v>A1</v>
      </c>
      <c r="AE1015" s="8" t="str">
        <f t="shared" si="256"/>
        <v/>
      </c>
    </row>
    <row r="1016" spans="1:31" x14ac:dyDescent="0.25">
      <c r="A1016" s="9">
        <v>1034</v>
      </c>
      <c r="B1016" s="10" t="s">
        <v>3383</v>
      </c>
      <c r="C1016" s="10" t="s">
        <v>3384</v>
      </c>
      <c r="D1016" s="10" t="s">
        <v>49</v>
      </c>
      <c r="E1016" s="10" t="s">
        <v>16</v>
      </c>
      <c r="F1016" s="10">
        <v>30</v>
      </c>
      <c r="G1016" s="10" t="s">
        <v>3385</v>
      </c>
      <c r="H1016" s="10" t="s">
        <v>3386</v>
      </c>
      <c r="I1016" s="10" t="s">
        <v>32</v>
      </c>
      <c r="J1016" s="11">
        <v>44375</v>
      </c>
      <c r="K1016" s="10">
        <v>96</v>
      </c>
      <c r="L1016" s="10" t="s">
        <v>39</v>
      </c>
      <c r="M1016" s="12"/>
      <c r="O1016">
        <f t="shared" si="257"/>
        <v>0</v>
      </c>
      <c r="Q1016" s="9" t="str">
        <f t="shared" si="242"/>
        <v>1034</v>
      </c>
      <c r="R1016" s="10" t="str">
        <f t="shared" si="243"/>
        <v>Estelle</v>
      </c>
      <c r="S1016" s="10" t="str">
        <f t="shared" si="244"/>
        <v>Mcgill</v>
      </c>
      <c r="T1016" s="10" t="str">
        <f t="shared" si="245"/>
        <v>Miss</v>
      </c>
      <c r="U1016" s="10" t="str">
        <f t="shared" si="246"/>
        <v>F</v>
      </c>
      <c r="V1016" s="10" t="str">
        <f t="shared" si="247"/>
        <v>30</v>
      </c>
      <c r="W1016" s="10" t="str">
        <f t="shared" si="248"/>
        <v>Clonmell Road</v>
      </c>
      <c r="X1016" s="10" t="str">
        <f t="shared" si="249"/>
        <v>ad</v>
      </c>
      <c r="Y1016" s="10" t="str">
        <f t="shared" si="250"/>
        <v>Clonmell Road</v>
      </c>
      <c r="Z1016" s="10" t="str">
        <f t="shared" si="251"/>
        <v>North Walsham</v>
      </c>
      <c r="AA1016" s="10" t="str">
        <f t="shared" si="252"/>
        <v>WC</v>
      </c>
      <c r="AB1016" s="11" t="str">
        <f t="shared" si="253"/>
        <v>44375</v>
      </c>
      <c r="AC1016" s="10" t="str">
        <f t="shared" si="254"/>
        <v>96</v>
      </c>
      <c r="AD1016" s="10" t="str">
        <f t="shared" si="255"/>
        <v>C1</v>
      </c>
      <c r="AE1016" s="12" t="str">
        <f t="shared" si="256"/>
        <v/>
      </c>
    </row>
    <row r="1017" spans="1:31" x14ac:dyDescent="0.25">
      <c r="A1017" s="5">
        <v>1035</v>
      </c>
      <c r="B1017" s="6" t="s">
        <v>3387</v>
      </c>
      <c r="C1017" s="6" t="s">
        <v>402</v>
      </c>
      <c r="D1017" s="6" t="s">
        <v>28</v>
      </c>
      <c r="E1017" s="6" t="s">
        <v>29</v>
      </c>
      <c r="F1017" s="6">
        <v>90</v>
      </c>
      <c r="G1017" s="6" t="s">
        <v>3388</v>
      </c>
      <c r="H1017" s="6" t="s">
        <v>3389</v>
      </c>
      <c r="I1017" s="6" t="s">
        <v>122</v>
      </c>
      <c r="J1017" s="7">
        <v>43939</v>
      </c>
      <c r="K1017" s="6">
        <v>32</v>
      </c>
      <c r="L1017" s="6" t="s">
        <v>33</v>
      </c>
      <c r="M1017" s="8"/>
      <c r="O1017">
        <f t="shared" si="257"/>
        <v>0</v>
      </c>
      <c r="Q1017" s="5" t="str">
        <f t="shared" si="242"/>
        <v>1035</v>
      </c>
      <c r="R1017" s="6" t="str">
        <f t="shared" si="243"/>
        <v>Jamel</v>
      </c>
      <c r="S1017" s="6" t="str">
        <f t="shared" si="244"/>
        <v>Martinez</v>
      </c>
      <c r="T1017" s="6" t="str">
        <f t="shared" si="245"/>
        <v>Mr</v>
      </c>
      <c r="U1017" s="6" t="str">
        <f t="shared" si="246"/>
        <v>M</v>
      </c>
      <c r="V1017" s="6" t="str">
        <f t="shared" si="247"/>
        <v>90</v>
      </c>
      <c r="W1017" s="6" t="str">
        <f t="shared" si="248"/>
        <v>Clorane Gardens</v>
      </c>
      <c r="X1017" s="6" t="str">
        <f t="shared" si="249"/>
        <v>ns</v>
      </c>
      <c r="Y1017" s="6" t="str">
        <f t="shared" si="250"/>
        <v>Clorane Gardens</v>
      </c>
      <c r="Z1017" s="6" t="str">
        <f t="shared" si="251"/>
        <v>Llangammarch Wells</v>
      </c>
      <c r="AA1017" s="6" t="str">
        <f t="shared" si="252"/>
        <v>WN</v>
      </c>
      <c r="AB1017" s="7" t="str">
        <f t="shared" si="253"/>
        <v>43939</v>
      </c>
      <c r="AC1017" s="6" t="str">
        <f t="shared" si="254"/>
        <v>32</v>
      </c>
      <c r="AD1017" s="6" t="str">
        <f t="shared" si="255"/>
        <v>A3</v>
      </c>
      <c r="AE1017" s="8" t="str">
        <f t="shared" si="256"/>
        <v/>
      </c>
    </row>
    <row r="1018" spans="1:31" x14ac:dyDescent="0.25">
      <c r="A1018" s="9">
        <v>1036</v>
      </c>
      <c r="B1018" s="10" t="s">
        <v>3390</v>
      </c>
      <c r="C1018" s="10" t="s">
        <v>1221</v>
      </c>
      <c r="D1018" s="10" t="s">
        <v>49</v>
      </c>
      <c r="E1018" s="10" t="s">
        <v>16</v>
      </c>
      <c r="F1018" s="10">
        <v>90</v>
      </c>
      <c r="G1018" s="10" t="s">
        <v>3391</v>
      </c>
      <c r="H1018" s="10" t="s">
        <v>3392</v>
      </c>
      <c r="I1018" s="10" t="s">
        <v>32</v>
      </c>
      <c r="J1018" s="11">
        <v>43536</v>
      </c>
      <c r="K1018" s="10">
        <v>47</v>
      </c>
      <c r="L1018" s="10" t="s">
        <v>52</v>
      </c>
      <c r="M1018" s="12"/>
      <c r="O1018">
        <f t="shared" si="257"/>
        <v>0</v>
      </c>
      <c r="Q1018" s="9" t="str">
        <f t="shared" si="242"/>
        <v>1036</v>
      </c>
      <c r="R1018" s="10" t="str">
        <f t="shared" si="243"/>
        <v>Haydee</v>
      </c>
      <c r="S1018" s="10" t="str">
        <f t="shared" si="244"/>
        <v>Young</v>
      </c>
      <c r="T1018" s="10" t="str">
        <f t="shared" si="245"/>
        <v>Miss</v>
      </c>
      <c r="U1018" s="10" t="str">
        <f t="shared" si="246"/>
        <v>F</v>
      </c>
      <c r="V1018" s="10" t="str">
        <f t="shared" si="247"/>
        <v>90</v>
      </c>
      <c r="W1018" s="10" t="str">
        <f t="shared" si="248"/>
        <v>Clove Crescent</v>
      </c>
      <c r="X1018" s="10" t="str">
        <f t="shared" si="249"/>
        <v>nt</v>
      </c>
      <c r="Y1018" s="10" t="str">
        <f t="shared" si="250"/>
        <v>Clove Crescent</v>
      </c>
      <c r="Z1018" s="10" t="str">
        <f t="shared" si="251"/>
        <v>Y Felinheli</v>
      </c>
      <c r="AA1018" s="10" t="str">
        <f t="shared" si="252"/>
        <v>WC</v>
      </c>
      <c r="AB1018" s="11" t="str">
        <f t="shared" si="253"/>
        <v>43536</v>
      </c>
      <c r="AC1018" s="10" t="str">
        <f t="shared" si="254"/>
        <v>47</v>
      </c>
      <c r="AD1018" s="10" t="str">
        <f t="shared" si="255"/>
        <v>A1</v>
      </c>
      <c r="AE1018" s="12" t="str">
        <f t="shared" si="256"/>
        <v/>
      </c>
    </row>
    <row r="1019" spans="1:31" x14ac:dyDescent="0.25">
      <c r="A1019" s="5">
        <v>1037</v>
      </c>
      <c r="B1019" s="6" t="s">
        <v>3393</v>
      </c>
      <c r="C1019" s="6" t="s">
        <v>3004</v>
      </c>
      <c r="D1019" s="6" t="s">
        <v>49</v>
      </c>
      <c r="E1019" s="6" t="s">
        <v>16</v>
      </c>
      <c r="F1019" s="6">
        <v>60</v>
      </c>
      <c r="G1019" s="6" t="s">
        <v>3394</v>
      </c>
      <c r="H1019" s="6" t="s">
        <v>3395</v>
      </c>
      <c r="I1019" s="6" t="s">
        <v>32</v>
      </c>
      <c r="J1019" s="7">
        <v>43855</v>
      </c>
      <c r="K1019" s="6">
        <v>59</v>
      </c>
      <c r="L1019" s="6" t="s">
        <v>20</v>
      </c>
      <c r="M1019" s="8"/>
      <c r="O1019">
        <f t="shared" si="257"/>
        <v>0</v>
      </c>
      <c r="Q1019" s="5" t="str">
        <f t="shared" si="242"/>
        <v>1037</v>
      </c>
      <c r="R1019" s="6" t="str">
        <f t="shared" si="243"/>
        <v>Elnora</v>
      </c>
      <c r="S1019" s="6" t="str">
        <f t="shared" si="244"/>
        <v>Woodruff</v>
      </c>
      <c r="T1019" s="6" t="str">
        <f t="shared" si="245"/>
        <v>Miss</v>
      </c>
      <c r="U1019" s="6" t="str">
        <f t="shared" si="246"/>
        <v>F</v>
      </c>
      <c r="V1019" s="6" t="str">
        <f t="shared" si="247"/>
        <v>60</v>
      </c>
      <c r="W1019" s="6" t="str">
        <f t="shared" si="248"/>
        <v>Clovelly Gardens</v>
      </c>
      <c r="X1019" s="6" t="str">
        <f t="shared" si="249"/>
        <v>ns</v>
      </c>
      <c r="Y1019" s="6" t="str">
        <f t="shared" si="250"/>
        <v>Clovelly Gardens</v>
      </c>
      <c r="Z1019" s="6" t="str">
        <f t="shared" si="251"/>
        <v>Swanage</v>
      </c>
      <c r="AA1019" s="6" t="str">
        <f t="shared" si="252"/>
        <v>WC</v>
      </c>
      <c r="AB1019" s="7" t="str">
        <f t="shared" si="253"/>
        <v>43855</v>
      </c>
      <c r="AC1019" s="6" t="str">
        <f t="shared" si="254"/>
        <v>59</v>
      </c>
      <c r="AD1019" s="6" t="str">
        <f t="shared" si="255"/>
        <v>B</v>
      </c>
      <c r="AE1019" s="8" t="str">
        <f t="shared" si="256"/>
        <v/>
      </c>
    </row>
    <row r="1020" spans="1:31" x14ac:dyDescent="0.25">
      <c r="A1020" s="9">
        <v>1038</v>
      </c>
      <c r="B1020" s="10" t="s">
        <v>3396</v>
      </c>
      <c r="C1020" s="10" t="s">
        <v>3397</v>
      </c>
      <c r="D1020" s="10" t="s">
        <v>49</v>
      </c>
      <c r="E1020" s="10" t="s">
        <v>16</v>
      </c>
      <c r="F1020" s="10">
        <v>60</v>
      </c>
      <c r="G1020" s="10" t="s">
        <v>3398</v>
      </c>
      <c r="H1020" s="10" t="s">
        <v>3399</v>
      </c>
      <c r="I1020" s="10" t="s">
        <v>93</v>
      </c>
      <c r="J1020" s="11">
        <v>44216</v>
      </c>
      <c r="K1020" s="10">
        <v>74</v>
      </c>
      <c r="L1020" s="10" t="s">
        <v>62</v>
      </c>
      <c r="M1020" s="12"/>
      <c r="O1020">
        <f t="shared" si="257"/>
        <v>0</v>
      </c>
      <c r="Q1020" s="9" t="str">
        <f t="shared" si="242"/>
        <v>1038</v>
      </c>
      <c r="R1020" s="10" t="str">
        <f t="shared" si="243"/>
        <v>Charline</v>
      </c>
      <c r="S1020" s="10" t="str">
        <f t="shared" si="244"/>
        <v>Saenz</v>
      </c>
      <c r="T1020" s="10" t="str">
        <f t="shared" si="245"/>
        <v>Miss</v>
      </c>
      <c r="U1020" s="10" t="str">
        <f t="shared" si="246"/>
        <v>F</v>
      </c>
      <c r="V1020" s="10" t="str">
        <f t="shared" si="247"/>
        <v>60</v>
      </c>
      <c r="W1020" s="10" t="str">
        <f t="shared" si="248"/>
        <v>Clowders Road</v>
      </c>
      <c r="X1020" s="10" t="str">
        <f t="shared" si="249"/>
        <v>ad</v>
      </c>
      <c r="Y1020" s="10" t="str">
        <f t="shared" si="250"/>
        <v>Clowders Road</v>
      </c>
      <c r="Z1020" s="10" t="str">
        <f t="shared" si="251"/>
        <v>Buckfastleigh</v>
      </c>
      <c r="AA1020" s="10" t="str">
        <f t="shared" si="252"/>
        <v>TF</v>
      </c>
      <c r="AB1020" s="11" t="str">
        <f t="shared" si="253"/>
        <v>44216</v>
      </c>
      <c r="AC1020" s="10" t="str">
        <f t="shared" si="254"/>
        <v>74</v>
      </c>
      <c r="AD1020" s="10" t="str">
        <f t="shared" si="255"/>
        <v>C4</v>
      </c>
      <c r="AE1020" s="12" t="str">
        <f t="shared" si="256"/>
        <v/>
      </c>
    </row>
    <row r="1021" spans="1:31" x14ac:dyDescent="0.25">
      <c r="A1021" s="5">
        <v>1039</v>
      </c>
      <c r="B1021" s="6" t="s">
        <v>3400</v>
      </c>
      <c r="C1021" s="6" t="s">
        <v>2741</v>
      </c>
      <c r="D1021" s="6" t="s">
        <v>28</v>
      </c>
      <c r="E1021" s="6" t="s">
        <v>29</v>
      </c>
      <c r="F1021" s="6">
        <v>30</v>
      </c>
      <c r="G1021" s="6" t="s">
        <v>3398</v>
      </c>
      <c r="H1021" s="6" t="s">
        <v>408</v>
      </c>
      <c r="I1021" s="6" t="s">
        <v>185</v>
      </c>
      <c r="J1021" s="7">
        <v>44133</v>
      </c>
      <c r="K1021" s="6">
        <v>11</v>
      </c>
      <c r="L1021" s="6" t="s">
        <v>44</v>
      </c>
      <c r="M1021" s="8"/>
      <c r="O1021">
        <f t="shared" si="257"/>
        <v>0</v>
      </c>
      <c r="Q1021" s="5" t="str">
        <f t="shared" si="242"/>
        <v>1039</v>
      </c>
      <c r="R1021" s="6" t="str">
        <f t="shared" si="243"/>
        <v>Rolland</v>
      </c>
      <c r="S1021" s="6" t="str">
        <f t="shared" si="244"/>
        <v>Gill</v>
      </c>
      <c r="T1021" s="6" t="str">
        <f t="shared" si="245"/>
        <v>Mr</v>
      </c>
      <c r="U1021" s="6" t="str">
        <f t="shared" si="246"/>
        <v>M</v>
      </c>
      <c r="V1021" s="6" t="str">
        <f t="shared" si="247"/>
        <v>30</v>
      </c>
      <c r="W1021" s="6" t="str">
        <f t="shared" si="248"/>
        <v>Clowders Road</v>
      </c>
      <c r="X1021" s="6" t="str">
        <f t="shared" si="249"/>
        <v>ad</v>
      </c>
      <c r="Y1021" s="6" t="str">
        <f t="shared" si="250"/>
        <v>Clowders Road</v>
      </c>
      <c r="Z1021" s="6" t="str">
        <f t="shared" si="251"/>
        <v>Essex</v>
      </c>
      <c r="AA1021" s="6" t="str">
        <f t="shared" si="252"/>
        <v>HX</v>
      </c>
      <c r="AB1021" s="7" t="str">
        <f t="shared" si="253"/>
        <v>44133</v>
      </c>
      <c r="AC1021" s="6" t="str">
        <f t="shared" si="254"/>
        <v>11</v>
      </c>
      <c r="AD1021" s="6" t="str">
        <f t="shared" si="255"/>
        <v>D</v>
      </c>
      <c r="AE1021" s="8" t="str">
        <f t="shared" si="256"/>
        <v/>
      </c>
    </row>
    <row r="1022" spans="1:31" x14ac:dyDescent="0.25">
      <c r="A1022" s="9">
        <v>1040</v>
      </c>
      <c r="B1022" s="10" t="s">
        <v>2224</v>
      </c>
      <c r="C1022" s="10" t="s">
        <v>3110</v>
      </c>
      <c r="D1022" s="10" t="s">
        <v>15</v>
      </c>
      <c r="E1022" s="10" t="s">
        <v>16</v>
      </c>
      <c r="F1022" s="10">
        <v>30</v>
      </c>
      <c r="G1022" s="10" t="s">
        <v>3401</v>
      </c>
      <c r="H1022" s="10" t="s">
        <v>518</v>
      </c>
      <c r="I1022" s="10" t="s">
        <v>32</v>
      </c>
      <c r="J1022" s="11">
        <v>43630</v>
      </c>
      <c r="K1022" s="10">
        <v>26</v>
      </c>
      <c r="L1022" s="10" t="s">
        <v>78</v>
      </c>
      <c r="M1022" s="12"/>
      <c r="O1022">
        <f t="shared" si="257"/>
        <v>0</v>
      </c>
      <c r="Q1022" s="9" t="str">
        <f t="shared" si="242"/>
        <v>1040</v>
      </c>
      <c r="R1022" s="10" t="str">
        <f t="shared" si="243"/>
        <v>Sina</v>
      </c>
      <c r="S1022" s="10" t="str">
        <f t="shared" si="244"/>
        <v>Peoples</v>
      </c>
      <c r="T1022" s="10" t="str">
        <f t="shared" si="245"/>
        <v>Mrs</v>
      </c>
      <c r="U1022" s="10" t="str">
        <f t="shared" si="246"/>
        <v>F</v>
      </c>
      <c r="V1022" s="10" t="str">
        <f t="shared" si="247"/>
        <v>30</v>
      </c>
      <c r="W1022" s="10" t="str">
        <f t="shared" si="248"/>
        <v>Clyde Place</v>
      </c>
      <c r="X1022" s="10" t="str">
        <f t="shared" si="249"/>
        <v>ce</v>
      </c>
      <c r="Y1022" s="10" t="str">
        <f t="shared" si="250"/>
        <v>Clyde Place</v>
      </c>
      <c r="Z1022" s="10" t="str">
        <f t="shared" si="251"/>
        <v>St. Andrews</v>
      </c>
      <c r="AA1022" s="10" t="str">
        <f t="shared" si="252"/>
        <v>WC</v>
      </c>
      <c r="AB1022" s="11" t="str">
        <f t="shared" si="253"/>
        <v>43630</v>
      </c>
      <c r="AC1022" s="10" t="str">
        <f t="shared" si="254"/>
        <v>26</v>
      </c>
      <c r="AD1022" s="10" t="str">
        <f t="shared" si="255"/>
        <v>C2</v>
      </c>
      <c r="AE1022" s="12" t="str">
        <f t="shared" si="256"/>
        <v/>
      </c>
    </row>
    <row r="1023" spans="1:31" x14ac:dyDescent="0.25">
      <c r="A1023" s="9">
        <v>1042</v>
      </c>
      <c r="B1023" s="10" t="s">
        <v>3403</v>
      </c>
      <c r="C1023" s="10" t="s">
        <v>3404</v>
      </c>
      <c r="D1023" s="10" t="s">
        <v>15</v>
      </c>
      <c r="E1023" s="10" t="s">
        <v>16</v>
      </c>
      <c r="F1023" s="10">
        <v>60</v>
      </c>
      <c r="G1023" s="10" t="s">
        <v>3405</v>
      </c>
      <c r="H1023" s="10" t="s">
        <v>3406</v>
      </c>
      <c r="I1023" s="10" t="s">
        <v>32</v>
      </c>
      <c r="J1023" s="11">
        <v>44424</v>
      </c>
      <c r="K1023" s="10">
        <v>65</v>
      </c>
      <c r="L1023" s="10" t="s">
        <v>52</v>
      </c>
      <c r="M1023" s="12"/>
      <c r="O1023">
        <f t="shared" si="257"/>
        <v>0</v>
      </c>
      <c r="Q1023" s="9" t="str">
        <f t="shared" si="242"/>
        <v>1042</v>
      </c>
      <c r="R1023" s="10" t="str">
        <f t="shared" si="243"/>
        <v>Janetta</v>
      </c>
      <c r="S1023" s="10" t="str">
        <f t="shared" si="244"/>
        <v>Greene</v>
      </c>
      <c r="T1023" s="10" t="str">
        <f t="shared" si="245"/>
        <v>Mrs</v>
      </c>
      <c r="U1023" s="10" t="str">
        <f t="shared" si="246"/>
        <v>F</v>
      </c>
      <c r="V1023" s="10" t="str">
        <f t="shared" si="247"/>
        <v>60</v>
      </c>
      <c r="W1023" s="10" t="str">
        <f t="shared" si="248"/>
        <v>Coats Cottages</v>
      </c>
      <c r="X1023" s="10" t="str">
        <f t="shared" si="249"/>
        <v>es</v>
      </c>
      <c r="Y1023" s="10" t="str">
        <f t="shared" si="250"/>
        <v>Coats Cottages</v>
      </c>
      <c r="Z1023" s="10" t="str">
        <f t="shared" si="251"/>
        <v>Redditch</v>
      </c>
      <c r="AA1023" s="10" t="str">
        <f t="shared" si="252"/>
        <v>WC</v>
      </c>
      <c r="AB1023" s="11" t="str">
        <f t="shared" si="253"/>
        <v>44424</v>
      </c>
      <c r="AC1023" s="10" t="str">
        <f t="shared" si="254"/>
        <v>65</v>
      </c>
      <c r="AD1023" s="10" t="str">
        <f t="shared" si="255"/>
        <v>A1</v>
      </c>
      <c r="AE1023" s="12" t="str">
        <f t="shared" si="256"/>
        <v/>
      </c>
    </row>
    <row r="1024" spans="1:31" x14ac:dyDescent="0.25">
      <c r="A1024" s="5">
        <v>1043</v>
      </c>
      <c r="B1024" s="6" t="s">
        <v>2414</v>
      </c>
      <c r="C1024" s="6" t="s">
        <v>3407</v>
      </c>
      <c r="D1024" s="6" t="s">
        <v>28</v>
      </c>
      <c r="E1024" s="6" t="s">
        <v>29</v>
      </c>
      <c r="F1024" s="6">
        <v>30</v>
      </c>
      <c r="G1024" s="6" t="s">
        <v>3408</v>
      </c>
      <c r="H1024" s="6" t="s">
        <v>3409</v>
      </c>
      <c r="I1024" s="6" t="s">
        <v>25</v>
      </c>
      <c r="J1024" s="7">
        <v>44470</v>
      </c>
      <c r="K1024" s="6">
        <v>78</v>
      </c>
      <c r="L1024" s="6" t="s">
        <v>20</v>
      </c>
      <c r="M1024" s="8"/>
      <c r="O1024">
        <f t="shared" si="257"/>
        <v>0</v>
      </c>
      <c r="Q1024" s="5" t="str">
        <f t="shared" si="242"/>
        <v>1043</v>
      </c>
      <c r="R1024" s="6" t="str">
        <f t="shared" si="243"/>
        <v>Tyrone</v>
      </c>
      <c r="S1024" s="6" t="str">
        <f t="shared" si="244"/>
        <v>Valle</v>
      </c>
      <c r="T1024" s="6" t="str">
        <f t="shared" si="245"/>
        <v>Mr</v>
      </c>
      <c r="U1024" s="6" t="str">
        <f t="shared" si="246"/>
        <v>M</v>
      </c>
      <c r="V1024" s="6" t="str">
        <f t="shared" si="247"/>
        <v>30</v>
      </c>
      <c r="W1024" s="6" t="str">
        <f t="shared" si="248"/>
        <v>Cobbetts Lane</v>
      </c>
      <c r="X1024" s="6" t="str">
        <f t="shared" si="249"/>
        <v>ne</v>
      </c>
      <c r="Y1024" s="6" t="str">
        <f t="shared" si="250"/>
        <v>Cobbetts Lane</v>
      </c>
      <c r="Z1024" s="6" t="str">
        <f t="shared" si="251"/>
        <v>Ilford</v>
      </c>
      <c r="AA1024" s="6" t="str">
        <f t="shared" si="252"/>
        <v>HG</v>
      </c>
      <c r="AB1024" s="7" t="str">
        <f t="shared" si="253"/>
        <v>44470</v>
      </c>
      <c r="AC1024" s="6" t="str">
        <f t="shared" si="254"/>
        <v>78</v>
      </c>
      <c r="AD1024" s="6" t="str">
        <f t="shared" si="255"/>
        <v>B</v>
      </c>
      <c r="AE1024" s="8" t="str">
        <f t="shared" si="256"/>
        <v/>
      </c>
    </row>
    <row r="1025" spans="1:31" x14ac:dyDescent="0.25">
      <c r="A1025" s="9">
        <v>1044</v>
      </c>
      <c r="B1025" s="10" t="s">
        <v>2931</v>
      </c>
      <c r="C1025" s="10" t="s">
        <v>3410</v>
      </c>
      <c r="D1025" s="10" t="s">
        <v>28</v>
      </c>
      <c r="E1025" s="10" t="s">
        <v>29</v>
      </c>
      <c r="F1025" s="10">
        <v>30</v>
      </c>
      <c r="G1025" s="10" t="s">
        <v>3411</v>
      </c>
      <c r="H1025" s="10" t="s">
        <v>3412</v>
      </c>
      <c r="I1025" s="10" t="s">
        <v>32</v>
      </c>
      <c r="J1025" s="11">
        <v>43754</v>
      </c>
      <c r="K1025" s="10">
        <v>63</v>
      </c>
      <c r="L1025" s="10" t="s">
        <v>52</v>
      </c>
      <c r="M1025" s="12"/>
      <c r="O1025">
        <f t="shared" si="257"/>
        <v>0</v>
      </c>
      <c r="Q1025" s="9" t="str">
        <f t="shared" si="242"/>
        <v>1044</v>
      </c>
      <c r="R1025" s="10" t="str">
        <f t="shared" si="243"/>
        <v>Harris</v>
      </c>
      <c r="S1025" s="10" t="str">
        <f t="shared" si="244"/>
        <v>Leal</v>
      </c>
      <c r="T1025" s="10" t="str">
        <f t="shared" si="245"/>
        <v>Mr</v>
      </c>
      <c r="U1025" s="10" t="str">
        <f t="shared" si="246"/>
        <v>M</v>
      </c>
      <c r="V1025" s="10" t="str">
        <f t="shared" si="247"/>
        <v>30</v>
      </c>
      <c r="W1025" s="10" t="str">
        <f t="shared" si="248"/>
        <v>Cobbold Road</v>
      </c>
      <c r="X1025" s="10" t="str">
        <f t="shared" si="249"/>
        <v>ad</v>
      </c>
      <c r="Y1025" s="10" t="str">
        <f t="shared" si="250"/>
        <v>Cobbold Road</v>
      </c>
      <c r="Z1025" s="10" t="str">
        <f t="shared" si="251"/>
        <v>Todmorden</v>
      </c>
      <c r="AA1025" s="10" t="str">
        <f t="shared" si="252"/>
        <v>WC</v>
      </c>
      <c r="AB1025" s="11" t="str">
        <f t="shared" si="253"/>
        <v>43754</v>
      </c>
      <c r="AC1025" s="10" t="str">
        <f t="shared" si="254"/>
        <v>63</v>
      </c>
      <c r="AD1025" s="10" t="str">
        <f t="shared" si="255"/>
        <v>A1</v>
      </c>
      <c r="AE1025" s="12" t="str">
        <f t="shared" si="256"/>
        <v/>
      </c>
    </row>
    <row r="1026" spans="1:31" x14ac:dyDescent="0.25">
      <c r="A1026" s="5">
        <v>1045</v>
      </c>
      <c r="B1026" s="6" t="s">
        <v>3413</v>
      </c>
      <c r="C1026" s="6" t="s">
        <v>3414</v>
      </c>
      <c r="D1026" s="6" t="s">
        <v>15</v>
      </c>
      <c r="E1026" s="6" t="s">
        <v>16</v>
      </c>
      <c r="F1026" s="6">
        <v>30</v>
      </c>
      <c r="G1026" s="6" t="s">
        <v>3415</v>
      </c>
      <c r="H1026" s="6" t="s">
        <v>3416</v>
      </c>
      <c r="I1026" s="6" t="s">
        <v>38</v>
      </c>
      <c r="J1026" s="7">
        <v>44419</v>
      </c>
      <c r="K1026" s="6">
        <v>100</v>
      </c>
      <c r="L1026" s="6" t="s">
        <v>39</v>
      </c>
      <c r="M1026" s="8"/>
      <c r="O1026">
        <f t="shared" si="257"/>
        <v>0</v>
      </c>
      <c r="Q1026" s="5" t="str">
        <f t="shared" si="242"/>
        <v>1045</v>
      </c>
      <c r="R1026" s="6" t="str">
        <f t="shared" si="243"/>
        <v>Annamaria</v>
      </c>
      <c r="S1026" s="6" t="str">
        <f t="shared" si="244"/>
        <v>Williamson</v>
      </c>
      <c r="T1026" s="6" t="str">
        <f t="shared" si="245"/>
        <v>Mrs</v>
      </c>
      <c r="U1026" s="6" t="str">
        <f t="shared" si="246"/>
        <v>F</v>
      </c>
      <c r="V1026" s="6" t="str">
        <f t="shared" si="247"/>
        <v>30</v>
      </c>
      <c r="W1026" s="6" t="str">
        <f t="shared" si="248"/>
        <v>Cobden Street</v>
      </c>
      <c r="X1026" s="6" t="str">
        <f t="shared" si="249"/>
        <v>et</v>
      </c>
      <c r="Y1026" s="6" t="str">
        <f t="shared" si="250"/>
        <v>Cobden Street</v>
      </c>
      <c r="Z1026" s="6" t="str">
        <f t="shared" si="251"/>
        <v>Downpatrick</v>
      </c>
      <c r="AA1026" s="6" t="str">
        <f t="shared" si="252"/>
        <v>RM</v>
      </c>
      <c r="AB1026" s="7" t="str">
        <f t="shared" si="253"/>
        <v>44419</v>
      </c>
      <c r="AC1026" s="6" t="str">
        <f t="shared" si="254"/>
        <v>100</v>
      </c>
      <c r="AD1026" s="6" t="str">
        <f t="shared" si="255"/>
        <v>C1</v>
      </c>
      <c r="AE1026" s="8" t="str">
        <f t="shared" si="256"/>
        <v/>
      </c>
    </row>
    <row r="1027" spans="1:31" x14ac:dyDescent="0.25">
      <c r="A1027" s="9">
        <v>1046</v>
      </c>
      <c r="B1027" s="10" t="s">
        <v>3417</v>
      </c>
      <c r="C1027" s="10" t="s">
        <v>3418</v>
      </c>
      <c r="D1027" s="10" t="s">
        <v>28</v>
      </c>
      <c r="E1027" s="10" t="s">
        <v>29</v>
      </c>
      <c r="F1027" s="10">
        <v>30</v>
      </c>
      <c r="G1027" s="10" t="s">
        <v>3419</v>
      </c>
      <c r="H1027" s="10" t="s">
        <v>2671</v>
      </c>
      <c r="I1027" s="10" t="s">
        <v>682</v>
      </c>
      <c r="J1027" s="11">
        <v>43589</v>
      </c>
      <c r="K1027" s="10">
        <v>5</v>
      </c>
      <c r="L1027" s="10" t="s">
        <v>20</v>
      </c>
      <c r="M1027" s="12"/>
      <c r="O1027">
        <f t="shared" si="257"/>
        <v>0</v>
      </c>
      <c r="Q1027" s="9" t="str">
        <f t="shared" si="242"/>
        <v>1046</v>
      </c>
      <c r="R1027" s="10" t="str">
        <f t="shared" si="243"/>
        <v>Rudolph</v>
      </c>
      <c r="S1027" s="10" t="str">
        <f t="shared" si="244"/>
        <v>Worley</v>
      </c>
      <c r="T1027" s="10" t="str">
        <f t="shared" si="245"/>
        <v>Mr</v>
      </c>
      <c r="U1027" s="10" t="str">
        <f t="shared" si="246"/>
        <v>M</v>
      </c>
      <c r="V1027" s="10" t="str">
        <f t="shared" si="247"/>
        <v>30</v>
      </c>
      <c r="W1027" s="10" t="str">
        <f t="shared" si="248"/>
        <v>Cobham Place</v>
      </c>
      <c r="X1027" s="10" t="str">
        <f t="shared" si="249"/>
        <v>ce</v>
      </c>
      <c r="Y1027" s="10" t="str">
        <f t="shared" si="250"/>
        <v>Cobham Place</v>
      </c>
      <c r="Z1027" s="10" t="str">
        <f t="shared" si="251"/>
        <v>Berriedale</v>
      </c>
      <c r="AA1027" s="10" t="str">
        <f t="shared" si="252"/>
        <v>DA</v>
      </c>
      <c r="AB1027" s="11" t="str">
        <f t="shared" si="253"/>
        <v>43589</v>
      </c>
      <c r="AC1027" s="10" t="str">
        <f t="shared" si="254"/>
        <v>5</v>
      </c>
      <c r="AD1027" s="10" t="str">
        <f t="shared" si="255"/>
        <v>B</v>
      </c>
      <c r="AE1027" s="12" t="str">
        <f t="shared" si="256"/>
        <v/>
      </c>
    </row>
    <row r="1028" spans="1:31" x14ac:dyDescent="0.25">
      <c r="A1028" s="5">
        <v>1047</v>
      </c>
      <c r="B1028" s="6" t="s">
        <v>1669</v>
      </c>
      <c r="C1028" s="6" t="s">
        <v>1217</v>
      </c>
      <c r="D1028" s="6" t="s">
        <v>28</v>
      </c>
      <c r="E1028" s="6" t="s">
        <v>29</v>
      </c>
      <c r="F1028" s="6">
        <v>90</v>
      </c>
      <c r="G1028" s="6" t="s">
        <v>3420</v>
      </c>
      <c r="H1028" s="6" t="s">
        <v>3421</v>
      </c>
      <c r="I1028" s="6" t="s">
        <v>1194</v>
      </c>
      <c r="J1028" s="7">
        <v>43732</v>
      </c>
      <c r="K1028" s="6">
        <v>18</v>
      </c>
      <c r="L1028" s="6" t="s">
        <v>157</v>
      </c>
      <c r="M1028" s="8"/>
      <c r="O1028">
        <f t="shared" si="257"/>
        <v>0</v>
      </c>
      <c r="Q1028" s="5" t="str">
        <f t="shared" si="242"/>
        <v>1047</v>
      </c>
      <c r="R1028" s="6" t="str">
        <f t="shared" si="243"/>
        <v>Norman</v>
      </c>
      <c r="S1028" s="6" t="str">
        <f t="shared" si="244"/>
        <v>Short</v>
      </c>
      <c r="T1028" s="6" t="str">
        <f t="shared" si="245"/>
        <v>Mr</v>
      </c>
      <c r="U1028" s="6" t="str">
        <f t="shared" si="246"/>
        <v>M</v>
      </c>
      <c r="V1028" s="6" t="str">
        <f t="shared" si="247"/>
        <v>90</v>
      </c>
      <c r="W1028" s="6" t="str">
        <f t="shared" si="248"/>
        <v>Cobham Row</v>
      </c>
      <c r="X1028" s="6" t="str">
        <f t="shared" si="249"/>
        <v>ow</v>
      </c>
      <c r="Y1028" s="6" t="str">
        <f t="shared" si="250"/>
        <v>Cobham Row</v>
      </c>
      <c r="Z1028" s="6" t="str">
        <f t="shared" si="251"/>
        <v>Eastleigh</v>
      </c>
      <c r="AA1028" s="6" t="str">
        <f t="shared" si="252"/>
        <v>LU</v>
      </c>
      <c r="AB1028" s="7" t="str">
        <f t="shared" si="253"/>
        <v>43732</v>
      </c>
      <c r="AC1028" s="6" t="str">
        <f t="shared" si="254"/>
        <v>18</v>
      </c>
      <c r="AD1028" s="6" t="str">
        <f t="shared" si="255"/>
        <v>C3</v>
      </c>
      <c r="AE1028" s="8" t="str">
        <f t="shared" si="256"/>
        <v/>
      </c>
    </row>
    <row r="1029" spans="1:31" x14ac:dyDescent="0.25">
      <c r="A1029" s="9">
        <v>1048</v>
      </c>
      <c r="B1029" s="10" t="s">
        <v>3422</v>
      </c>
      <c r="C1029" s="10" t="s">
        <v>3423</v>
      </c>
      <c r="D1029" s="10" t="s">
        <v>49</v>
      </c>
      <c r="E1029" s="10" t="s">
        <v>16</v>
      </c>
      <c r="F1029" s="10">
        <v>60</v>
      </c>
      <c r="G1029" s="10" t="s">
        <v>3424</v>
      </c>
      <c r="H1029" s="10" t="s">
        <v>3425</v>
      </c>
      <c r="I1029" s="10" t="s">
        <v>98</v>
      </c>
      <c r="J1029" s="11">
        <v>44032</v>
      </c>
      <c r="K1029" s="10">
        <v>17</v>
      </c>
      <c r="L1029" s="10" t="s">
        <v>52</v>
      </c>
      <c r="M1029" s="12"/>
      <c r="O1029">
        <f t="shared" si="257"/>
        <v>0</v>
      </c>
      <c r="Q1029" s="9" t="str">
        <f t="shared" si="242"/>
        <v>1048</v>
      </c>
      <c r="R1029" s="10" t="str">
        <f t="shared" si="243"/>
        <v>Sarah</v>
      </c>
      <c r="S1029" s="10" t="str">
        <f t="shared" si="244"/>
        <v>Oneal</v>
      </c>
      <c r="T1029" s="10" t="str">
        <f t="shared" si="245"/>
        <v>Miss</v>
      </c>
      <c r="U1029" s="10" t="str">
        <f t="shared" si="246"/>
        <v>F</v>
      </c>
      <c r="V1029" s="10" t="str">
        <f t="shared" si="247"/>
        <v>60</v>
      </c>
      <c r="W1029" s="10" t="str">
        <f t="shared" si="248"/>
        <v>Coborn New</v>
      </c>
      <c r="X1029" s="10" t="str">
        <f t="shared" si="249"/>
        <v>ew</v>
      </c>
      <c r="Y1029" s="10" t="str">
        <f t="shared" si="250"/>
        <v>Coborn New</v>
      </c>
      <c r="Z1029" s="10" t="str">
        <f t="shared" si="251"/>
        <v>Bonnyrigg</v>
      </c>
      <c r="AA1029" s="10" t="str">
        <f t="shared" si="252"/>
        <v>BL</v>
      </c>
      <c r="AB1029" s="11" t="str">
        <f t="shared" si="253"/>
        <v>44032</v>
      </c>
      <c r="AC1029" s="10" t="str">
        <f t="shared" si="254"/>
        <v>17</v>
      </c>
      <c r="AD1029" s="10" t="str">
        <f t="shared" si="255"/>
        <v>A1</v>
      </c>
      <c r="AE1029" s="12" t="str">
        <f t="shared" si="256"/>
        <v/>
      </c>
    </row>
    <row r="1030" spans="1:31" x14ac:dyDescent="0.25">
      <c r="A1030" s="5">
        <v>1049</v>
      </c>
      <c r="B1030" s="6" t="s">
        <v>3426</v>
      </c>
      <c r="C1030" s="6" t="s">
        <v>3427</v>
      </c>
      <c r="D1030" s="6" t="s">
        <v>28</v>
      </c>
      <c r="E1030" s="6" t="s">
        <v>29</v>
      </c>
      <c r="F1030" s="6">
        <v>30</v>
      </c>
      <c r="G1030" s="6" t="s">
        <v>3428</v>
      </c>
      <c r="H1030" s="6" t="s">
        <v>2619</v>
      </c>
      <c r="I1030" s="6" t="s">
        <v>93</v>
      </c>
      <c r="J1030" s="7">
        <v>44410</v>
      </c>
      <c r="K1030" s="6">
        <v>7</v>
      </c>
      <c r="L1030" s="6" t="s">
        <v>62</v>
      </c>
      <c r="M1030" s="8"/>
      <c r="O1030">
        <f t="shared" si="257"/>
        <v>0</v>
      </c>
      <c r="Q1030" s="5" t="str">
        <f t="shared" ref="Q1030:Q1093" si="258">TRIM(A1030)</f>
        <v>1049</v>
      </c>
      <c r="R1030" s="6" t="str">
        <f t="shared" ref="R1030:R1093" si="259">TRIM(B1030)</f>
        <v>Jimmy</v>
      </c>
      <c r="S1030" s="6" t="str">
        <f t="shared" ref="S1030:S1093" si="260">TRIM(C1030)</f>
        <v>Darling</v>
      </c>
      <c r="T1030" s="6" t="str">
        <f t="shared" ref="T1030:T1093" si="261">TRIM(D1030)</f>
        <v>Mr</v>
      </c>
      <c r="U1030" s="6" t="str">
        <f t="shared" ref="U1030:U1093" si="262">IF(ISNUMBER(SEARCH("f",TRIM(E1030))),"F","M")</f>
        <v>M</v>
      </c>
      <c r="V1030" s="6" t="str">
        <f t="shared" ref="V1030:V1093" si="263">TRIM(F1030)</f>
        <v>30</v>
      </c>
      <c r="W1030" s="6" t="str">
        <f t="shared" ref="W1030:W1093" si="264">SUBSTITUTE(SUBSTITUTE(SUBSTITUTE(PROPER(TRIM(G1030)),"(?)","")," (No",""),"'S","'s")</f>
        <v>Coborn Road</v>
      </c>
      <c r="X1030" s="6" t="str">
        <f t="shared" ref="X1030:X1093" si="265">RIGHT(W1030,2)</f>
        <v>ad</v>
      </c>
      <c r="Y1030" s="6" t="str">
        <f t="shared" ref="Y1030:Y1093" si="266">IF(OR(X1030="St",X1030="Av",X1030="Pl"),SUBSTITUTE(SUBSTITUTE(SUBSTITUTE(SUBSTITUTE(SUBSTITUTE(SUBSTITUTE(SUBSTITUTE(W1030,"Rd","Road"),"St","Street"),"Cls", "Close"),"Plc","Place"),"Bldgs","Buildings"),"Av","Avenue"),"Pl","Place"),SUBSTITUTE(SUBSTITUTE(SUBSTITUTE(SUBSTITUTE(SUBSTITUTE(W1030,"Rd","Road"),"Cls", "Close"),"Plc","Place"),"Bldgs","Buildings"),"Crt","Court"))</f>
        <v>Coborn Road</v>
      </c>
      <c r="Z1030" s="6" t="str">
        <f t="shared" ref="Z1030:Z1093" si="267">TRIM(H1030)</f>
        <v>Bucknell</v>
      </c>
      <c r="AA1030" s="6" t="str">
        <f t="shared" ref="AA1030:AA1093" si="268">TRIM(I1030)</f>
        <v>TF</v>
      </c>
      <c r="AB1030" s="7" t="str">
        <f t="shared" ref="AB1030:AB1093" si="269">TRIM(J1030)</f>
        <v>44410</v>
      </c>
      <c r="AC1030" s="6" t="str">
        <f t="shared" ref="AC1030:AC1093" si="270">TRIM(K1030)</f>
        <v>7</v>
      </c>
      <c r="AD1030" s="6" t="str">
        <f t="shared" ref="AD1030:AD1093" si="271">TRIM(L1030)</f>
        <v>C4</v>
      </c>
      <c r="AE1030" s="8" t="str">
        <f t="shared" ref="AE1030:AE1093" si="272">TRIM(M1030)</f>
        <v/>
      </c>
    </row>
    <row r="1031" spans="1:31" x14ac:dyDescent="0.25">
      <c r="A1031" s="9">
        <v>1050</v>
      </c>
      <c r="B1031" s="10" t="s">
        <v>3429</v>
      </c>
      <c r="C1031" s="10" t="s">
        <v>2164</v>
      </c>
      <c r="D1031" s="10" t="s">
        <v>28</v>
      </c>
      <c r="E1031" s="10" t="s">
        <v>29</v>
      </c>
      <c r="F1031" s="10">
        <v>30</v>
      </c>
      <c r="G1031" s="10" t="s">
        <v>3430</v>
      </c>
      <c r="H1031" s="10" t="s">
        <v>2208</v>
      </c>
      <c r="I1031" s="10" t="s">
        <v>171</v>
      </c>
      <c r="J1031" s="11">
        <v>43773</v>
      </c>
      <c r="K1031" s="10">
        <v>15</v>
      </c>
      <c r="L1031" s="10" t="s">
        <v>20</v>
      </c>
      <c r="M1031" s="12"/>
      <c r="O1031">
        <f t="shared" si="257"/>
        <v>0</v>
      </c>
      <c r="Q1031" s="9" t="str">
        <f t="shared" si="258"/>
        <v>1050</v>
      </c>
      <c r="R1031" s="10" t="str">
        <f t="shared" si="259"/>
        <v>Jonathan</v>
      </c>
      <c r="S1031" s="10" t="str">
        <f t="shared" si="260"/>
        <v>Walter</v>
      </c>
      <c r="T1031" s="10" t="str">
        <f t="shared" si="261"/>
        <v>Mr</v>
      </c>
      <c r="U1031" s="10" t="str">
        <f t="shared" si="262"/>
        <v>M</v>
      </c>
      <c r="V1031" s="10" t="str">
        <f t="shared" si="263"/>
        <v>30</v>
      </c>
      <c r="W1031" s="10" t="str">
        <f t="shared" si="264"/>
        <v>Coburg Close</v>
      </c>
      <c r="X1031" s="10" t="str">
        <f t="shared" si="265"/>
        <v>se</v>
      </c>
      <c r="Y1031" s="10" t="str">
        <f t="shared" si="266"/>
        <v>Coburg Close</v>
      </c>
      <c r="Z1031" s="10" t="str">
        <f t="shared" si="267"/>
        <v>Colchester</v>
      </c>
      <c r="AA1031" s="10" t="str">
        <f t="shared" si="268"/>
        <v>PR</v>
      </c>
      <c r="AB1031" s="11" t="str">
        <f t="shared" si="269"/>
        <v>43773</v>
      </c>
      <c r="AC1031" s="10" t="str">
        <f t="shared" si="270"/>
        <v>15</v>
      </c>
      <c r="AD1031" s="10" t="str">
        <f t="shared" si="271"/>
        <v>B</v>
      </c>
      <c r="AE1031" s="12" t="str">
        <f t="shared" si="272"/>
        <v/>
      </c>
    </row>
    <row r="1032" spans="1:31" x14ac:dyDescent="0.25">
      <c r="A1032" s="5">
        <v>1051</v>
      </c>
      <c r="B1032" s="6" t="s">
        <v>3431</v>
      </c>
      <c r="C1032" s="6" t="s">
        <v>3432</v>
      </c>
      <c r="D1032" s="6" t="s">
        <v>28</v>
      </c>
      <c r="E1032" s="6" t="s">
        <v>29</v>
      </c>
      <c r="F1032" s="6">
        <v>30</v>
      </c>
      <c r="G1032" s="6" t="s">
        <v>3433</v>
      </c>
      <c r="H1032" s="6" t="s">
        <v>3434</v>
      </c>
      <c r="I1032" s="6" t="s">
        <v>32</v>
      </c>
      <c r="J1032" s="7">
        <v>44013</v>
      </c>
      <c r="K1032" s="6">
        <v>13</v>
      </c>
      <c r="L1032" s="6" t="s">
        <v>62</v>
      </c>
      <c r="M1032" s="8"/>
      <c r="O1032">
        <f t="shared" si="257"/>
        <v>0</v>
      </c>
      <c r="Q1032" s="5" t="str">
        <f t="shared" si="258"/>
        <v>1051</v>
      </c>
      <c r="R1032" s="6" t="str">
        <f t="shared" si="259"/>
        <v>Alphonso</v>
      </c>
      <c r="S1032" s="6" t="str">
        <f t="shared" si="260"/>
        <v>Preston</v>
      </c>
      <c r="T1032" s="6" t="str">
        <f t="shared" si="261"/>
        <v>Mr</v>
      </c>
      <c r="U1032" s="6" t="str">
        <f t="shared" si="262"/>
        <v>M</v>
      </c>
      <c r="V1032" s="6" t="str">
        <f t="shared" si="263"/>
        <v>30</v>
      </c>
      <c r="W1032" s="6" t="str">
        <f t="shared" si="264"/>
        <v>Coburg Court</v>
      </c>
      <c r="X1032" s="6" t="str">
        <f t="shared" si="265"/>
        <v>rt</v>
      </c>
      <c r="Y1032" s="6" t="str">
        <f t="shared" si="266"/>
        <v>Coburg Court</v>
      </c>
      <c r="Z1032" s="6" t="str">
        <f t="shared" si="267"/>
        <v>Tredegar</v>
      </c>
      <c r="AA1032" s="6" t="str">
        <f t="shared" si="268"/>
        <v>WC</v>
      </c>
      <c r="AB1032" s="7" t="str">
        <f t="shared" si="269"/>
        <v>44013</v>
      </c>
      <c r="AC1032" s="6" t="str">
        <f t="shared" si="270"/>
        <v>13</v>
      </c>
      <c r="AD1032" s="6" t="str">
        <f t="shared" si="271"/>
        <v>C4</v>
      </c>
      <c r="AE1032" s="8" t="str">
        <f t="shared" si="272"/>
        <v/>
      </c>
    </row>
    <row r="1033" spans="1:31" x14ac:dyDescent="0.25">
      <c r="A1033" s="9">
        <v>1052</v>
      </c>
      <c r="B1033" s="10" t="s">
        <v>1650</v>
      </c>
      <c r="C1033" s="10" t="s">
        <v>3435</v>
      </c>
      <c r="D1033" s="10" t="s">
        <v>28</v>
      </c>
      <c r="E1033" s="10" t="s">
        <v>29</v>
      </c>
      <c r="F1033" s="10">
        <v>90</v>
      </c>
      <c r="G1033" s="10" t="s">
        <v>3436</v>
      </c>
      <c r="H1033" s="10" t="s">
        <v>3437</v>
      </c>
      <c r="I1033" s="10" t="s">
        <v>185</v>
      </c>
      <c r="J1033" s="11">
        <v>43922</v>
      </c>
      <c r="K1033" s="10">
        <v>66</v>
      </c>
      <c r="L1033" s="10" t="s">
        <v>62</v>
      </c>
      <c r="M1033" s="12"/>
      <c r="O1033">
        <f t="shared" si="257"/>
        <v>0</v>
      </c>
      <c r="Q1033" s="9" t="str">
        <f t="shared" si="258"/>
        <v>1052</v>
      </c>
      <c r="R1033" s="10" t="str">
        <f t="shared" si="259"/>
        <v>Maurice</v>
      </c>
      <c r="S1033" s="10" t="str">
        <f t="shared" si="260"/>
        <v>Pittman</v>
      </c>
      <c r="T1033" s="10" t="str">
        <f t="shared" si="261"/>
        <v>Mr</v>
      </c>
      <c r="U1033" s="10" t="str">
        <f t="shared" si="262"/>
        <v>M</v>
      </c>
      <c r="V1033" s="10" t="str">
        <f t="shared" si="263"/>
        <v>90</v>
      </c>
      <c r="W1033" s="10" t="str">
        <f t="shared" si="264"/>
        <v>Coburg Dwellings</v>
      </c>
      <c r="X1033" s="10" t="str">
        <f t="shared" si="265"/>
        <v>gs</v>
      </c>
      <c r="Y1033" s="10" t="str">
        <f t="shared" si="266"/>
        <v>Coburg Dwellings</v>
      </c>
      <c r="Z1033" s="10" t="str">
        <f t="shared" si="267"/>
        <v>Fortrose</v>
      </c>
      <c r="AA1033" s="10" t="str">
        <f t="shared" si="268"/>
        <v>HX</v>
      </c>
      <c r="AB1033" s="11" t="str">
        <f t="shared" si="269"/>
        <v>43922</v>
      </c>
      <c r="AC1033" s="10" t="str">
        <f t="shared" si="270"/>
        <v>66</v>
      </c>
      <c r="AD1033" s="10" t="str">
        <f t="shared" si="271"/>
        <v>C4</v>
      </c>
      <c r="AE1033" s="12" t="str">
        <f t="shared" si="272"/>
        <v/>
      </c>
    </row>
    <row r="1034" spans="1:31" x14ac:dyDescent="0.25">
      <c r="A1034" s="5">
        <v>1053</v>
      </c>
      <c r="B1034" s="6" t="s">
        <v>3438</v>
      </c>
      <c r="C1034" s="6" t="s">
        <v>2244</v>
      </c>
      <c r="D1034" s="6" t="s">
        <v>49</v>
      </c>
      <c r="E1034" s="6" t="s">
        <v>16</v>
      </c>
      <c r="F1034" s="6">
        <v>60</v>
      </c>
      <c r="G1034" s="6" t="s">
        <v>3436</v>
      </c>
      <c r="H1034" s="6" t="s">
        <v>3124</v>
      </c>
      <c r="I1034" s="6" t="s">
        <v>291</v>
      </c>
      <c r="J1034" s="7">
        <v>44171</v>
      </c>
      <c r="K1034" s="6">
        <v>5</v>
      </c>
      <c r="L1034" s="6" t="s">
        <v>44</v>
      </c>
      <c r="M1034" s="8"/>
      <c r="O1034">
        <f t="shared" ref="O1034:O1097" si="273">COUNTBLANK(A1034:L1034)+COUNTIF(K1034,0)</f>
        <v>0</v>
      </c>
      <c r="Q1034" s="5" t="str">
        <f t="shared" si="258"/>
        <v>1053</v>
      </c>
      <c r="R1034" s="6" t="str">
        <f t="shared" si="259"/>
        <v>Yolanda</v>
      </c>
      <c r="S1034" s="6" t="str">
        <f t="shared" si="260"/>
        <v>Bean</v>
      </c>
      <c r="T1034" s="6" t="str">
        <f t="shared" si="261"/>
        <v>Miss</v>
      </c>
      <c r="U1034" s="6" t="str">
        <f t="shared" si="262"/>
        <v>F</v>
      </c>
      <c r="V1034" s="6" t="str">
        <f t="shared" si="263"/>
        <v>60</v>
      </c>
      <c r="W1034" s="6" t="str">
        <f t="shared" si="264"/>
        <v>Coburg Dwellings</v>
      </c>
      <c r="X1034" s="6" t="str">
        <f t="shared" si="265"/>
        <v>gs</v>
      </c>
      <c r="Y1034" s="6" t="str">
        <f t="shared" si="266"/>
        <v>Coburg Dwellings</v>
      </c>
      <c r="Z1034" s="6" t="str">
        <f t="shared" si="267"/>
        <v>Lasswade</v>
      </c>
      <c r="AA1034" s="6" t="str">
        <f t="shared" si="268"/>
        <v>HS</v>
      </c>
      <c r="AB1034" s="7" t="str">
        <f t="shared" si="269"/>
        <v>44171</v>
      </c>
      <c r="AC1034" s="6" t="str">
        <f t="shared" si="270"/>
        <v>5</v>
      </c>
      <c r="AD1034" s="6" t="str">
        <f t="shared" si="271"/>
        <v>D</v>
      </c>
      <c r="AE1034" s="8" t="str">
        <f t="shared" si="272"/>
        <v/>
      </c>
    </row>
    <row r="1035" spans="1:31" x14ac:dyDescent="0.25">
      <c r="A1035" s="9">
        <v>1054</v>
      </c>
      <c r="B1035" s="10" t="s">
        <v>3439</v>
      </c>
      <c r="C1035" s="10" t="s">
        <v>488</v>
      </c>
      <c r="D1035" s="10" t="s">
        <v>49</v>
      </c>
      <c r="E1035" s="10" t="s">
        <v>16</v>
      </c>
      <c r="F1035" s="10">
        <v>60</v>
      </c>
      <c r="G1035" s="10" t="s">
        <v>3440</v>
      </c>
      <c r="H1035" s="10" t="s">
        <v>575</v>
      </c>
      <c r="I1035" s="10" t="s">
        <v>32</v>
      </c>
      <c r="J1035" s="11">
        <v>44318</v>
      </c>
      <c r="K1035" s="10">
        <v>105</v>
      </c>
      <c r="L1035" s="10" t="s">
        <v>62</v>
      </c>
      <c r="M1035" s="12"/>
      <c r="O1035">
        <f t="shared" si="273"/>
        <v>0</v>
      </c>
      <c r="Q1035" s="9" t="str">
        <f t="shared" si="258"/>
        <v>1054</v>
      </c>
      <c r="R1035" s="10" t="str">
        <f t="shared" si="259"/>
        <v>Noma</v>
      </c>
      <c r="S1035" s="10" t="str">
        <f t="shared" si="260"/>
        <v>James</v>
      </c>
      <c r="T1035" s="10" t="str">
        <f t="shared" si="261"/>
        <v>Miss</v>
      </c>
      <c r="U1035" s="10" t="str">
        <f t="shared" si="262"/>
        <v>F</v>
      </c>
      <c r="V1035" s="10" t="str">
        <f t="shared" si="263"/>
        <v>60</v>
      </c>
      <c r="W1035" s="10" t="str">
        <f t="shared" si="264"/>
        <v>Coburg Road</v>
      </c>
      <c r="X1035" s="10" t="str">
        <f t="shared" si="265"/>
        <v>ad</v>
      </c>
      <c r="Y1035" s="10" t="str">
        <f t="shared" si="266"/>
        <v>Coburg Road</v>
      </c>
      <c r="Z1035" s="10" t="str">
        <f t="shared" si="267"/>
        <v>Stranraer</v>
      </c>
      <c r="AA1035" s="10" t="str">
        <f t="shared" si="268"/>
        <v>WC</v>
      </c>
      <c r="AB1035" s="11" t="str">
        <f t="shared" si="269"/>
        <v>44318</v>
      </c>
      <c r="AC1035" s="10" t="str">
        <f t="shared" si="270"/>
        <v>105</v>
      </c>
      <c r="AD1035" s="10" t="str">
        <f t="shared" si="271"/>
        <v>C4</v>
      </c>
      <c r="AE1035" s="12" t="str">
        <f t="shared" si="272"/>
        <v/>
      </c>
    </row>
    <row r="1036" spans="1:31" x14ac:dyDescent="0.25">
      <c r="A1036" s="5">
        <v>1055</v>
      </c>
      <c r="B1036" s="6" t="s">
        <v>3441</v>
      </c>
      <c r="C1036" s="6" t="s">
        <v>3442</v>
      </c>
      <c r="D1036" s="6" t="s">
        <v>15</v>
      </c>
      <c r="E1036" s="6" t="s">
        <v>16</v>
      </c>
      <c r="F1036" s="6">
        <v>90</v>
      </c>
      <c r="G1036" s="6" t="s">
        <v>3443</v>
      </c>
      <c r="H1036" s="6" t="s">
        <v>1653</v>
      </c>
      <c r="I1036" s="6" t="s">
        <v>32</v>
      </c>
      <c r="J1036" s="7">
        <v>43867</v>
      </c>
      <c r="K1036" s="6">
        <v>22</v>
      </c>
      <c r="L1036" s="6" t="s">
        <v>20</v>
      </c>
      <c r="M1036" s="8"/>
      <c r="O1036">
        <f t="shared" si="273"/>
        <v>0</v>
      </c>
      <c r="Q1036" s="5" t="str">
        <f t="shared" si="258"/>
        <v>1055</v>
      </c>
      <c r="R1036" s="6" t="str">
        <f t="shared" si="259"/>
        <v>Merri</v>
      </c>
      <c r="S1036" s="6" t="str">
        <f t="shared" si="260"/>
        <v>Geiger</v>
      </c>
      <c r="T1036" s="6" t="str">
        <f t="shared" si="261"/>
        <v>Mrs</v>
      </c>
      <c r="U1036" s="6" t="str">
        <f t="shared" si="262"/>
        <v>F</v>
      </c>
      <c r="V1036" s="6" t="str">
        <f t="shared" si="263"/>
        <v>90</v>
      </c>
      <c r="W1036" s="6" t="str">
        <f t="shared" si="264"/>
        <v>Coburg Terrace</v>
      </c>
      <c r="X1036" s="6" t="str">
        <f t="shared" si="265"/>
        <v>ce</v>
      </c>
      <c r="Y1036" s="6" t="str">
        <f t="shared" si="266"/>
        <v>Coburg Terrace</v>
      </c>
      <c r="Z1036" s="6" t="str">
        <f t="shared" si="267"/>
        <v>Surrey</v>
      </c>
      <c r="AA1036" s="6" t="str">
        <f t="shared" si="268"/>
        <v>WC</v>
      </c>
      <c r="AB1036" s="7" t="str">
        <f t="shared" si="269"/>
        <v>43867</v>
      </c>
      <c r="AC1036" s="6" t="str">
        <f t="shared" si="270"/>
        <v>22</v>
      </c>
      <c r="AD1036" s="6" t="str">
        <f t="shared" si="271"/>
        <v>B</v>
      </c>
      <c r="AE1036" s="8" t="str">
        <f t="shared" si="272"/>
        <v/>
      </c>
    </row>
    <row r="1037" spans="1:31" x14ac:dyDescent="0.25">
      <c r="A1037" s="9">
        <v>1056</v>
      </c>
      <c r="B1037" s="10" t="s">
        <v>3444</v>
      </c>
      <c r="C1037" s="10" t="s">
        <v>3445</v>
      </c>
      <c r="D1037" s="10" t="s">
        <v>49</v>
      </c>
      <c r="E1037" s="10" t="s">
        <v>16</v>
      </c>
      <c r="F1037" s="10">
        <v>90</v>
      </c>
      <c r="G1037" s="10" t="s">
        <v>3446</v>
      </c>
      <c r="H1037" s="10" t="s">
        <v>3447</v>
      </c>
      <c r="I1037" s="10" t="s">
        <v>176</v>
      </c>
      <c r="J1037" s="11">
        <v>43623</v>
      </c>
      <c r="K1037" s="10">
        <v>78</v>
      </c>
      <c r="L1037" s="10" t="s">
        <v>62</v>
      </c>
      <c r="M1037" s="12"/>
      <c r="O1037">
        <f t="shared" si="273"/>
        <v>0</v>
      </c>
      <c r="Q1037" s="9" t="str">
        <f t="shared" si="258"/>
        <v>1056</v>
      </c>
      <c r="R1037" s="10" t="str">
        <f t="shared" si="259"/>
        <v>Blanch</v>
      </c>
      <c r="S1037" s="10" t="str">
        <f t="shared" si="260"/>
        <v>Flowers</v>
      </c>
      <c r="T1037" s="10" t="str">
        <f t="shared" si="261"/>
        <v>Miss</v>
      </c>
      <c r="U1037" s="10" t="str">
        <f t="shared" si="262"/>
        <v>F</v>
      </c>
      <c r="V1037" s="10" t="str">
        <f t="shared" si="263"/>
        <v>90</v>
      </c>
      <c r="W1037" s="10" t="str">
        <f t="shared" si="264"/>
        <v>Cock And</v>
      </c>
      <c r="X1037" s="10" t="str">
        <f t="shared" si="265"/>
        <v>nd</v>
      </c>
      <c r="Y1037" s="10" t="str">
        <f t="shared" si="266"/>
        <v>Cock And</v>
      </c>
      <c r="Z1037" s="10" t="str">
        <f t="shared" si="267"/>
        <v>Cowbridge</v>
      </c>
      <c r="AA1037" s="10" t="str">
        <f t="shared" si="268"/>
        <v>CW</v>
      </c>
      <c r="AB1037" s="11" t="str">
        <f t="shared" si="269"/>
        <v>43623</v>
      </c>
      <c r="AC1037" s="10" t="str">
        <f t="shared" si="270"/>
        <v>78</v>
      </c>
      <c r="AD1037" s="10" t="str">
        <f t="shared" si="271"/>
        <v>C4</v>
      </c>
      <c r="AE1037" s="12" t="str">
        <f t="shared" si="272"/>
        <v/>
      </c>
    </row>
    <row r="1038" spans="1:31" x14ac:dyDescent="0.25">
      <c r="A1038" s="5">
        <v>1057</v>
      </c>
      <c r="B1038" s="6" t="s">
        <v>3448</v>
      </c>
      <c r="C1038" s="6" t="s">
        <v>1677</v>
      </c>
      <c r="D1038" s="6" t="s">
        <v>28</v>
      </c>
      <c r="E1038" s="6" t="s">
        <v>29</v>
      </c>
      <c r="F1038" s="6">
        <v>30</v>
      </c>
      <c r="G1038" s="6" t="s">
        <v>3449</v>
      </c>
      <c r="H1038" s="6" t="s">
        <v>3450</v>
      </c>
      <c r="I1038" s="6" t="s">
        <v>32</v>
      </c>
      <c r="J1038" s="7">
        <v>44417</v>
      </c>
      <c r="K1038" s="6">
        <v>63</v>
      </c>
      <c r="L1038" s="6" t="s">
        <v>20</v>
      </c>
      <c r="M1038" s="8"/>
      <c r="O1038">
        <f t="shared" si="273"/>
        <v>0</v>
      </c>
      <c r="Q1038" s="5" t="str">
        <f t="shared" si="258"/>
        <v>1057</v>
      </c>
      <c r="R1038" s="6" t="str">
        <f t="shared" si="259"/>
        <v>Freeman</v>
      </c>
      <c r="S1038" s="6" t="str">
        <f t="shared" si="260"/>
        <v>Molina</v>
      </c>
      <c r="T1038" s="6" t="str">
        <f t="shared" si="261"/>
        <v>Mr</v>
      </c>
      <c r="U1038" s="6" t="str">
        <f t="shared" si="262"/>
        <v>M</v>
      </c>
      <c r="V1038" s="6" t="str">
        <f t="shared" si="263"/>
        <v>30</v>
      </c>
      <c r="W1038" s="6" t="str">
        <f t="shared" si="264"/>
        <v>Cock Public</v>
      </c>
      <c r="X1038" s="6" t="str">
        <f t="shared" si="265"/>
        <v>ic</v>
      </c>
      <c r="Y1038" s="6" t="str">
        <f t="shared" si="266"/>
        <v>Cock Public</v>
      </c>
      <c r="Z1038" s="6" t="str">
        <f t="shared" si="267"/>
        <v>Lymington</v>
      </c>
      <c r="AA1038" s="6" t="str">
        <f t="shared" si="268"/>
        <v>WC</v>
      </c>
      <c r="AB1038" s="7" t="str">
        <f t="shared" si="269"/>
        <v>44417</v>
      </c>
      <c r="AC1038" s="6" t="str">
        <f t="shared" si="270"/>
        <v>63</v>
      </c>
      <c r="AD1038" s="6" t="str">
        <f t="shared" si="271"/>
        <v>B</v>
      </c>
      <c r="AE1038" s="8" t="str">
        <f t="shared" si="272"/>
        <v/>
      </c>
    </row>
    <row r="1039" spans="1:31" x14ac:dyDescent="0.25">
      <c r="A1039" s="9">
        <v>1058</v>
      </c>
      <c r="B1039" s="10" t="s">
        <v>3451</v>
      </c>
      <c r="C1039" s="10" t="s">
        <v>3452</v>
      </c>
      <c r="D1039" s="10" t="s">
        <v>28</v>
      </c>
      <c r="E1039" s="10" t="s">
        <v>29</v>
      </c>
      <c r="F1039" s="10">
        <v>30</v>
      </c>
      <c r="G1039" s="10" t="s">
        <v>3453</v>
      </c>
      <c r="H1039" s="10" t="s">
        <v>3454</v>
      </c>
      <c r="I1039" s="10" t="s">
        <v>32</v>
      </c>
      <c r="J1039" s="11">
        <v>44185</v>
      </c>
      <c r="K1039" s="10">
        <v>83</v>
      </c>
      <c r="L1039" s="10" t="s">
        <v>99</v>
      </c>
      <c r="M1039" s="12"/>
      <c r="O1039">
        <f t="shared" si="273"/>
        <v>0</v>
      </c>
      <c r="Q1039" s="9" t="str">
        <f t="shared" si="258"/>
        <v>1058</v>
      </c>
      <c r="R1039" s="10" t="str">
        <f t="shared" si="259"/>
        <v>Guillermo</v>
      </c>
      <c r="S1039" s="10" t="str">
        <f t="shared" si="260"/>
        <v>Dobson</v>
      </c>
      <c r="T1039" s="10" t="str">
        <f t="shared" si="261"/>
        <v>Mr</v>
      </c>
      <c r="U1039" s="10" t="str">
        <f t="shared" si="262"/>
        <v>M</v>
      </c>
      <c r="V1039" s="10" t="str">
        <f t="shared" si="263"/>
        <v>30</v>
      </c>
      <c r="W1039" s="10" t="str">
        <f t="shared" si="264"/>
        <v>Cockerell Road</v>
      </c>
      <c r="X1039" s="10" t="str">
        <f t="shared" si="265"/>
        <v>ad</v>
      </c>
      <c r="Y1039" s="10" t="str">
        <f t="shared" si="266"/>
        <v>Cockerell Road</v>
      </c>
      <c r="Z1039" s="10" t="str">
        <f t="shared" si="267"/>
        <v>Newton Abbot</v>
      </c>
      <c r="AA1039" s="10" t="str">
        <f t="shared" si="268"/>
        <v>WC</v>
      </c>
      <c r="AB1039" s="11" t="str">
        <f t="shared" si="269"/>
        <v>44185</v>
      </c>
      <c r="AC1039" s="10" t="str">
        <f t="shared" si="270"/>
        <v>83</v>
      </c>
      <c r="AD1039" s="10" t="str">
        <f t="shared" si="271"/>
        <v>E</v>
      </c>
      <c r="AE1039" s="12" t="str">
        <f t="shared" si="272"/>
        <v/>
      </c>
    </row>
    <row r="1040" spans="1:31" x14ac:dyDescent="0.25">
      <c r="A1040" s="5">
        <v>1059</v>
      </c>
      <c r="B1040" s="6" t="s">
        <v>904</v>
      </c>
      <c r="C1040" s="6" t="s">
        <v>3455</v>
      </c>
      <c r="D1040" s="6" t="s">
        <v>15</v>
      </c>
      <c r="E1040" s="6" t="s">
        <v>16</v>
      </c>
      <c r="F1040" s="6">
        <v>30</v>
      </c>
      <c r="G1040" s="6" t="s">
        <v>3456</v>
      </c>
      <c r="H1040" s="6" t="s">
        <v>2107</v>
      </c>
      <c r="I1040" s="6" t="s">
        <v>881</v>
      </c>
      <c r="J1040" s="7">
        <v>44378</v>
      </c>
      <c r="K1040" s="6">
        <v>42</v>
      </c>
      <c r="L1040" s="6" t="s">
        <v>157</v>
      </c>
      <c r="M1040" s="8"/>
      <c r="O1040">
        <f t="shared" si="273"/>
        <v>0</v>
      </c>
      <c r="Q1040" s="5" t="str">
        <f t="shared" si="258"/>
        <v>1059</v>
      </c>
      <c r="R1040" s="6" t="str">
        <f t="shared" si="259"/>
        <v>Willa</v>
      </c>
      <c r="S1040" s="6" t="str">
        <f t="shared" si="260"/>
        <v>Goodwin</v>
      </c>
      <c r="T1040" s="6" t="str">
        <f t="shared" si="261"/>
        <v>Mrs</v>
      </c>
      <c r="U1040" s="6" t="str">
        <f t="shared" si="262"/>
        <v>F</v>
      </c>
      <c r="V1040" s="6" t="str">
        <f t="shared" si="263"/>
        <v>30</v>
      </c>
      <c r="W1040" s="6" t="str">
        <f t="shared" si="264"/>
        <v>Codling Close</v>
      </c>
      <c r="X1040" s="6" t="str">
        <f t="shared" si="265"/>
        <v>se</v>
      </c>
      <c r="Y1040" s="6" t="str">
        <f t="shared" si="266"/>
        <v>Codling Close</v>
      </c>
      <c r="Z1040" s="6" t="str">
        <f t="shared" si="267"/>
        <v>Insch</v>
      </c>
      <c r="AA1040" s="6" t="str">
        <f t="shared" si="268"/>
        <v>LS</v>
      </c>
      <c r="AB1040" s="7" t="str">
        <f t="shared" si="269"/>
        <v>44378</v>
      </c>
      <c r="AC1040" s="6" t="str">
        <f t="shared" si="270"/>
        <v>42</v>
      </c>
      <c r="AD1040" s="6" t="str">
        <f t="shared" si="271"/>
        <v>C3</v>
      </c>
      <c r="AE1040" s="8" t="str">
        <f t="shared" si="272"/>
        <v/>
      </c>
    </row>
    <row r="1041" spans="1:31" x14ac:dyDescent="0.25">
      <c r="A1041" s="9">
        <v>1060</v>
      </c>
      <c r="B1041" s="10" t="s">
        <v>3457</v>
      </c>
      <c r="C1041" s="10" t="s">
        <v>1127</v>
      </c>
      <c r="D1041" s="10" t="s">
        <v>28</v>
      </c>
      <c r="E1041" s="10" t="s">
        <v>29</v>
      </c>
      <c r="F1041" s="10">
        <v>60</v>
      </c>
      <c r="G1041" s="10" t="s">
        <v>3458</v>
      </c>
      <c r="H1041" s="10" t="s">
        <v>3425</v>
      </c>
      <c r="I1041" s="10" t="s">
        <v>98</v>
      </c>
      <c r="J1041" s="11">
        <v>43882</v>
      </c>
      <c r="K1041" s="10">
        <v>35</v>
      </c>
      <c r="L1041" s="10" t="s">
        <v>52</v>
      </c>
      <c r="M1041" s="12"/>
      <c r="O1041">
        <f t="shared" si="273"/>
        <v>0</v>
      </c>
      <c r="Q1041" s="9" t="str">
        <f t="shared" si="258"/>
        <v>1060</v>
      </c>
      <c r="R1041" s="10" t="str">
        <f t="shared" si="259"/>
        <v>Paul</v>
      </c>
      <c r="S1041" s="10" t="str">
        <f t="shared" si="260"/>
        <v>Frederick</v>
      </c>
      <c r="T1041" s="10" t="str">
        <f t="shared" si="261"/>
        <v>Mr</v>
      </c>
      <c r="U1041" s="10" t="str">
        <f t="shared" si="262"/>
        <v>M</v>
      </c>
      <c r="V1041" s="10" t="str">
        <f t="shared" si="263"/>
        <v>60</v>
      </c>
      <c r="W1041" s="10" t="str">
        <f t="shared" si="264"/>
        <v>Codrington Mews</v>
      </c>
      <c r="X1041" s="10" t="str">
        <f t="shared" si="265"/>
        <v>ws</v>
      </c>
      <c r="Y1041" s="10" t="str">
        <f t="shared" si="266"/>
        <v>Codrington Mews</v>
      </c>
      <c r="Z1041" s="10" t="str">
        <f t="shared" si="267"/>
        <v>Bonnyrigg</v>
      </c>
      <c r="AA1041" s="10" t="str">
        <f t="shared" si="268"/>
        <v>BL</v>
      </c>
      <c r="AB1041" s="11" t="str">
        <f t="shared" si="269"/>
        <v>43882</v>
      </c>
      <c r="AC1041" s="10" t="str">
        <f t="shared" si="270"/>
        <v>35</v>
      </c>
      <c r="AD1041" s="10" t="str">
        <f t="shared" si="271"/>
        <v>A1</v>
      </c>
      <c r="AE1041" s="12" t="str">
        <f t="shared" si="272"/>
        <v/>
      </c>
    </row>
    <row r="1042" spans="1:31" x14ac:dyDescent="0.25">
      <c r="A1042" s="5">
        <v>1061</v>
      </c>
      <c r="B1042" s="6" t="s">
        <v>3459</v>
      </c>
      <c r="C1042" s="6" t="s">
        <v>2848</v>
      </c>
      <c r="D1042" s="6" t="s">
        <v>15</v>
      </c>
      <c r="E1042" s="6" t="s">
        <v>16</v>
      </c>
      <c r="F1042" s="6">
        <v>90</v>
      </c>
      <c r="G1042" s="6" t="s">
        <v>3460</v>
      </c>
      <c r="H1042" s="6" t="s">
        <v>3461</v>
      </c>
      <c r="I1042" s="6" t="s">
        <v>1194</v>
      </c>
      <c r="J1042" s="7">
        <v>43650</v>
      </c>
      <c r="K1042" s="6">
        <v>75</v>
      </c>
      <c r="L1042" s="6" t="s">
        <v>157</v>
      </c>
      <c r="M1042" s="8"/>
      <c r="O1042">
        <f t="shared" si="273"/>
        <v>0</v>
      </c>
      <c r="Q1042" s="5" t="str">
        <f t="shared" si="258"/>
        <v>1061</v>
      </c>
      <c r="R1042" s="6" t="str">
        <f t="shared" si="259"/>
        <v>Valeri</v>
      </c>
      <c r="S1042" s="6" t="str">
        <f t="shared" si="260"/>
        <v>Varner</v>
      </c>
      <c r="T1042" s="6" t="str">
        <f t="shared" si="261"/>
        <v>Mrs</v>
      </c>
      <c r="U1042" s="6" t="str">
        <f t="shared" si="262"/>
        <v>F</v>
      </c>
      <c r="V1042" s="6" t="str">
        <f t="shared" si="263"/>
        <v>90</v>
      </c>
      <c r="W1042" s="6" t="str">
        <f t="shared" si="264"/>
        <v>Cody Road</v>
      </c>
      <c r="X1042" s="6" t="str">
        <f t="shared" si="265"/>
        <v>ad</v>
      </c>
      <c r="Y1042" s="6" t="str">
        <f t="shared" si="266"/>
        <v>Cody Road</v>
      </c>
      <c r="Z1042" s="6" t="str">
        <f t="shared" si="267"/>
        <v>East Linton</v>
      </c>
      <c r="AA1042" s="6" t="str">
        <f t="shared" si="268"/>
        <v>LU</v>
      </c>
      <c r="AB1042" s="7" t="str">
        <f t="shared" si="269"/>
        <v>43650</v>
      </c>
      <c r="AC1042" s="6" t="str">
        <f t="shared" si="270"/>
        <v>75</v>
      </c>
      <c r="AD1042" s="6" t="str">
        <f t="shared" si="271"/>
        <v>C3</v>
      </c>
      <c r="AE1042" s="8" t="str">
        <f t="shared" si="272"/>
        <v/>
      </c>
    </row>
    <row r="1043" spans="1:31" x14ac:dyDescent="0.25">
      <c r="A1043" s="9">
        <v>1062</v>
      </c>
      <c r="B1043" s="10" t="s">
        <v>1820</v>
      </c>
      <c r="C1043" s="10" t="s">
        <v>3462</v>
      </c>
      <c r="D1043" s="10" t="s">
        <v>28</v>
      </c>
      <c r="E1043" s="10" t="s">
        <v>29</v>
      </c>
      <c r="F1043" s="10">
        <v>30</v>
      </c>
      <c r="G1043" s="10" t="s">
        <v>3463</v>
      </c>
      <c r="H1043" s="10" t="s">
        <v>961</v>
      </c>
      <c r="I1043" s="10" t="s">
        <v>185</v>
      </c>
      <c r="J1043" s="11">
        <v>43611</v>
      </c>
      <c r="K1043" s="10">
        <v>83</v>
      </c>
      <c r="L1043" s="10" t="s">
        <v>78</v>
      </c>
      <c r="M1043" s="12"/>
      <c r="O1043">
        <f t="shared" si="273"/>
        <v>0</v>
      </c>
      <c r="Q1043" s="9" t="str">
        <f t="shared" si="258"/>
        <v>1062</v>
      </c>
      <c r="R1043" s="10" t="str">
        <f t="shared" si="259"/>
        <v>Jed</v>
      </c>
      <c r="S1043" s="10" t="str">
        <f t="shared" si="260"/>
        <v>Cisneros</v>
      </c>
      <c r="T1043" s="10" t="str">
        <f t="shared" si="261"/>
        <v>Mr</v>
      </c>
      <c r="U1043" s="10" t="str">
        <f t="shared" si="262"/>
        <v>M</v>
      </c>
      <c r="V1043" s="10" t="str">
        <f t="shared" si="263"/>
        <v>30</v>
      </c>
      <c r="W1043" s="10" t="str">
        <f t="shared" si="264"/>
        <v>Coe Avenue</v>
      </c>
      <c r="X1043" s="10" t="str">
        <f t="shared" si="265"/>
        <v>ue</v>
      </c>
      <c r="Y1043" s="10" t="str">
        <f t="shared" si="266"/>
        <v>Coe Avenue</v>
      </c>
      <c r="Z1043" s="10" t="str">
        <f t="shared" si="267"/>
        <v>Epsom</v>
      </c>
      <c r="AA1043" s="10" t="str">
        <f t="shared" si="268"/>
        <v>HX</v>
      </c>
      <c r="AB1043" s="11" t="str">
        <f t="shared" si="269"/>
        <v>43611</v>
      </c>
      <c r="AC1043" s="10" t="str">
        <f t="shared" si="270"/>
        <v>83</v>
      </c>
      <c r="AD1043" s="10" t="str">
        <f t="shared" si="271"/>
        <v>C2</v>
      </c>
      <c r="AE1043" s="12" t="str">
        <f t="shared" si="272"/>
        <v/>
      </c>
    </row>
    <row r="1044" spans="1:31" x14ac:dyDescent="0.25">
      <c r="A1044" s="9">
        <v>1064</v>
      </c>
      <c r="B1044" s="10" t="s">
        <v>3464</v>
      </c>
      <c r="C1044" s="10" t="s">
        <v>1706</v>
      </c>
      <c r="D1044" s="10" t="s">
        <v>49</v>
      </c>
      <c r="E1044" s="10" t="s">
        <v>16</v>
      </c>
      <c r="F1044" s="10">
        <v>90</v>
      </c>
      <c r="G1044" s="10" t="s">
        <v>3465</v>
      </c>
      <c r="H1044" s="10" t="s">
        <v>451</v>
      </c>
      <c r="I1044" s="10" t="s">
        <v>185</v>
      </c>
      <c r="J1044" s="11">
        <v>44280</v>
      </c>
      <c r="K1044" s="10">
        <v>25</v>
      </c>
      <c r="L1044" s="10" t="s">
        <v>78</v>
      </c>
      <c r="M1044" s="12"/>
      <c r="O1044">
        <f t="shared" si="273"/>
        <v>0</v>
      </c>
      <c r="Q1044" s="9" t="str">
        <f t="shared" si="258"/>
        <v>1064</v>
      </c>
      <c r="R1044" s="10" t="str">
        <f t="shared" si="259"/>
        <v>Kanisha</v>
      </c>
      <c r="S1044" s="10" t="str">
        <f t="shared" si="260"/>
        <v>Chavez</v>
      </c>
      <c r="T1044" s="10" t="str">
        <f t="shared" si="261"/>
        <v>Miss</v>
      </c>
      <c r="U1044" s="10" t="str">
        <f t="shared" si="262"/>
        <v>F</v>
      </c>
      <c r="V1044" s="10" t="str">
        <f t="shared" si="263"/>
        <v>90</v>
      </c>
      <c r="W1044" s="10" t="str">
        <f t="shared" si="264"/>
        <v>Coes Cottage</v>
      </c>
      <c r="X1044" s="10" t="str">
        <f t="shared" si="265"/>
        <v>ge</v>
      </c>
      <c r="Y1044" s="10" t="str">
        <f t="shared" si="266"/>
        <v>Coes Cottage</v>
      </c>
      <c r="Z1044" s="10" t="str">
        <f t="shared" si="267"/>
        <v>Fleet</v>
      </c>
      <c r="AA1044" s="10" t="str">
        <f t="shared" si="268"/>
        <v>HX</v>
      </c>
      <c r="AB1044" s="11" t="str">
        <f t="shared" si="269"/>
        <v>44280</v>
      </c>
      <c r="AC1044" s="10" t="str">
        <f t="shared" si="270"/>
        <v>25</v>
      </c>
      <c r="AD1044" s="10" t="str">
        <f t="shared" si="271"/>
        <v>C2</v>
      </c>
      <c r="AE1044" s="12" t="str">
        <f t="shared" si="272"/>
        <v/>
      </c>
    </row>
    <row r="1045" spans="1:31" x14ac:dyDescent="0.25">
      <c r="A1045" s="5">
        <v>1065</v>
      </c>
      <c r="B1045" s="6" t="s">
        <v>3466</v>
      </c>
      <c r="C1045" s="6" t="s">
        <v>3340</v>
      </c>
      <c r="D1045" s="6" t="s">
        <v>28</v>
      </c>
      <c r="E1045" s="6" t="s">
        <v>29</v>
      </c>
      <c r="F1045" s="6">
        <v>90</v>
      </c>
      <c r="G1045" s="6" t="s">
        <v>3467</v>
      </c>
      <c r="H1045" s="6" t="s">
        <v>3468</v>
      </c>
      <c r="I1045" s="6" t="s">
        <v>185</v>
      </c>
      <c r="J1045" s="7">
        <v>43793</v>
      </c>
      <c r="K1045" s="6">
        <v>68</v>
      </c>
      <c r="L1045" s="6" t="s">
        <v>52</v>
      </c>
      <c r="M1045" s="8"/>
      <c r="O1045">
        <f t="shared" si="273"/>
        <v>0</v>
      </c>
      <c r="Q1045" s="5" t="str">
        <f t="shared" si="258"/>
        <v>1065</v>
      </c>
      <c r="R1045" s="6" t="str">
        <f t="shared" si="259"/>
        <v>Cyril</v>
      </c>
      <c r="S1045" s="6" t="str">
        <f t="shared" si="260"/>
        <v>Swartz</v>
      </c>
      <c r="T1045" s="6" t="str">
        <f t="shared" si="261"/>
        <v>Mr</v>
      </c>
      <c r="U1045" s="6" t="str">
        <f t="shared" si="262"/>
        <v>M</v>
      </c>
      <c r="V1045" s="6" t="str">
        <f t="shared" si="263"/>
        <v>90</v>
      </c>
      <c r="W1045" s="6" t="str">
        <f t="shared" si="264"/>
        <v>Coity Road</v>
      </c>
      <c r="X1045" s="6" t="str">
        <f t="shared" si="265"/>
        <v>ad</v>
      </c>
      <c r="Y1045" s="6" t="str">
        <f t="shared" si="266"/>
        <v>Coity Road</v>
      </c>
      <c r="Z1045" s="6" t="str">
        <f t="shared" si="267"/>
        <v>Gosport</v>
      </c>
      <c r="AA1045" s="6" t="str">
        <f t="shared" si="268"/>
        <v>HX</v>
      </c>
      <c r="AB1045" s="7" t="str">
        <f t="shared" si="269"/>
        <v>43793</v>
      </c>
      <c r="AC1045" s="6" t="str">
        <f t="shared" si="270"/>
        <v>68</v>
      </c>
      <c r="AD1045" s="6" t="str">
        <f t="shared" si="271"/>
        <v>A1</v>
      </c>
      <c r="AE1045" s="8" t="str">
        <f t="shared" si="272"/>
        <v/>
      </c>
    </row>
    <row r="1046" spans="1:31" x14ac:dyDescent="0.25">
      <c r="A1046" s="9">
        <v>1066</v>
      </c>
      <c r="B1046" s="10" t="s">
        <v>386</v>
      </c>
      <c r="C1046" s="10" t="s">
        <v>2171</v>
      </c>
      <c r="D1046" s="10" t="s">
        <v>28</v>
      </c>
      <c r="E1046" s="10" t="s">
        <v>29</v>
      </c>
      <c r="F1046" s="10">
        <v>60</v>
      </c>
      <c r="G1046" s="10" t="s">
        <v>3469</v>
      </c>
      <c r="H1046" s="10" t="s">
        <v>3470</v>
      </c>
      <c r="I1046" s="10" t="s">
        <v>25</v>
      </c>
      <c r="J1046" s="11">
        <v>43646</v>
      </c>
      <c r="K1046" s="10">
        <v>50</v>
      </c>
      <c r="L1046" s="10" t="s">
        <v>68</v>
      </c>
      <c r="M1046" s="12"/>
      <c r="O1046">
        <f t="shared" si="273"/>
        <v>0</v>
      </c>
      <c r="Q1046" s="9" t="str">
        <f t="shared" si="258"/>
        <v>1066</v>
      </c>
      <c r="R1046" s="10" t="str">
        <f t="shared" si="259"/>
        <v>Mason</v>
      </c>
      <c r="S1046" s="10" t="str">
        <f t="shared" si="260"/>
        <v>Doherty</v>
      </c>
      <c r="T1046" s="10" t="str">
        <f t="shared" si="261"/>
        <v>Mr</v>
      </c>
      <c r="U1046" s="10" t="str">
        <f t="shared" si="262"/>
        <v>M</v>
      </c>
      <c r="V1046" s="10" t="str">
        <f t="shared" si="263"/>
        <v>60</v>
      </c>
      <c r="W1046" s="10" t="str">
        <f t="shared" si="264"/>
        <v>Cokers Lane</v>
      </c>
      <c r="X1046" s="10" t="str">
        <f t="shared" si="265"/>
        <v>ne</v>
      </c>
      <c r="Y1046" s="10" t="str">
        <f t="shared" si="266"/>
        <v>Cokers Lane</v>
      </c>
      <c r="Z1046" s="10" t="str">
        <f t="shared" si="267"/>
        <v>Hockley</v>
      </c>
      <c r="AA1046" s="10" t="str">
        <f t="shared" si="268"/>
        <v>HG</v>
      </c>
      <c r="AB1046" s="11" t="str">
        <f t="shared" si="269"/>
        <v>43646</v>
      </c>
      <c r="AC1046" s="10" t="str">
        <f t="shared" si="270"/>
        <v>50</v>
      </c>
      <c r="AD1046" s="10" t="str">
        <f t="shared" si="271"/>
        <v>A2</v>
      </c>
      <c r="AE1046" s="12" t="str">
        <f t="shared" si="272"/>
        <v/>
      </c>
    </row>
    <row r="1047" spans="1:31" x14ac:dyDescent="0.25">
      <c r="A1047" s="5">
        <v>1067</v>
      </c>
      <c r="B1047" s="6" t="s">
        <v>3471</v>
      </c>
      <c r="C1047" s="6" t="s">
        <v>839</v>
      </c>
      <c r="D1047" s="6" t="s">
        <v>28</v>
      </c>
      <c r="E1047" s="6" t="s">
        <v>29</v>
      </c>
      <c r="F1047" s="6">
        <v>30</v>
      </c>
      <c r="G1047" s="6" t="s">
        <v>3472</v>
      </c>
      <c r="H1047" s="6" t="s">
        <v>2383</v>
      </c>
      <c r="I1047" s="6" t="s">
        <v>1442</v>
      </c>
      <c r="J1047" s="7">
        <v>43738</v>
      </c>
      <c r="K1047" s="6">
        <v>66</v>
      </c>
      <c r="L1047" s="6" t="s">
        <v>68</v>
      </c>
      <c r="M1047" s="8"/>
      <c r="O1047">
        <f t="shared" si="273"/>
        <v>0</v>
      </c>
      <c r="Q1047" s="5" t="str">
        <f t="shared" si="258"/>
        <v>1067</v>
      </c>
      <c r="R1047" s="6" t="str">
        <f t="shared" si="259"/>
        <v>Chuck</v>
      </c>
      <c r="S1047" s="6" t="str">
        <f t="shared" si="260"/>
        <v>Mcclain</v>
      </c>
      <c r="T1047" s="6" t="str">
        <f t="shared" si="261"/>
        <v>Mr</v>
      </c>
      <c r="U1047" s="6" t="str">
        <f t="shared" si="262"/>
        <v>M</v>
      </c>
      <c r="V1047" s="6" t="str">
        <f t="shared" si="263"/>
        <v>30</v>
      </c>
      <c r="W1047" s="6" t="str">
        <f t="shared" si="264"/>
        <v>Colas Mews</v>
      </c>
      <c r="X1047" s="6" t="str">
        <f t="shared" si="265"/>
        <v>ws</v>
      </c>
      <c r="Y1047" s="6" t="str">
        <f t="shared" si="266"/>
        <v>Colas Mews</v>
      </c>
      <c r="Z1047" s="6" t="str">
        <f t="shared" si="267"/>
        <v>Atherstone</v>
      </c>
      <c r="AA1047" s="6" t="str">
        <f t="shared" si="268"/>
        <v>OL</v>
      </c>
      <c r="AB1047" s="7" t="str">
        <f t="shared" si="269"/>
        <v>43738</v>
      </c>
      <c r="AC1047" s="6" t="str">
        <f t="shared" si="270"/>
        <v>66</v>
      </c>
      <c r="AD1047" s="6" t="str">
        <f t="shared" si="271"/>
        <v>A2</v>
      </c>
      <c r="AE1047" s="8" t="str">
        <f t="shared" si="272"/>
        <v/>
      </c>
    </row>
    <row r="1048" spans="1:31" x14ac:dyDescent="0.25">
      <c r="A1048" s="9">
        <v>1068</v>
      </c>
      <c r="B1048" s="10" t="s">
        <v>3441</v>
      </c>
      <c r="C1048" s="10" t="s">
        <v>3473</v>
      </c>
      <c r="D1048" s="10" t="s">
        <v>15</v>
      </c>
      <c r="E1048" s="10" t="s">
        <v>16</v>
      </c>
      <c r="F1048" s="10">
        <v>60</v>
      </c>
      <c r="G1048" s="10" t="s">
        <v>3474</v>
      </c>
      <c r="H1048" s="10" t="s">
        <v>3475</v>
      </c>
      <c r="I1048" s="10" t="s">
        <v>291</v>
      </c>
      <c r="J1048" s="11">
        <v>44432</v>
      </c>
      <c r="K1048" s="10">
        <v>97</v>
      </c>
      <c r="L1048" s="10" t="s">
        <v>39</v>
      </c>
      <c r="M1048" s="12"/>
      <c r="O1048">
        <f t="shared" si="273"/>
        <v>0</v>
      </c>
      <c r="Q1048" s="9" t="str">
        <f t="shared" si="258"/>
        <v>1068</v>
      </c>
      <c r="R1048" s="10" t="str">
        <f t="shared" si="259"/>
        <v>Merri</v>
      </c>
      <c r="S1048" s="10" t="str">
        <f t="shared" si="260"/>
        <v>Teague</v>
      </c>
      <c r="T1048" s="10" t="str">
        <f t="shared" si="261"/>
        <v>Mrs</v>
      </c>
      <c r="U1048" s="10" t="str">
        <f t="shared" si="262"/>
        <v>F</v>
      </c>
      <c r="V1048" s="10" t="str">
        <f t="shared" si="263"/>
        <v>60</v>
      </c>
      <c r="W1048" s="10" t="str">
        <f t="shared" si="264"/>
        <v>Colby Terrace</v>
      </c>
      <c r="X1048" s="10" t="str">
        <f t="shared" si="265"/>
        <v>ce</v>
      </c>
      <c r="Y1048" s="10" t="str">
        <f t="shared" si="266"/>
        <v>Colby Terrace</v>
      </c>
      <c r="Z1048" s="10" t="str">
        <f t="shared" si="267"/>
        <v>Ivybridge</v>
      </c>
      <c r="AA1048" s="10" t="str">
        <f t="shared" si="268"/>
        <v>HS</v>
      </c>
      <c r="AB1048" s="11" t="str">
        <f t="shared" si="269"/>
        <v>44432</v>
      </c>
      <c r="AC1048" s="10" t="str">
        <f t="shared" si="270"/>
        <v>97</v>
      </c>
      <c r="AD1048" s="10" t="str">
        <f t="shared" si="271"/>
        <v>C1</v>
      </c>
      <c r="AE1048" s="12" t="str">
        <f t="shared" si="272"/>
        <v/>
      </c>
    </row>
    <row r="1049" spans="1:31" x14ac:dyDescent="0.25">
      <c r="A1049" s="5">
        <v>1069</v>
      </c>
      <c r="B1049" s="6" t="s">
        <v>1669</v>
      </c>
      <c r="C1049" s="6" t="s">
        <v>3476</v>
      </c>
      <c r="D1049" s="6" t="s">
        <v>28</v>
      </c>
      <c r="E1049" s="6" t="s">
        <v>29</v>
      </c>
      <c r="F1049" s="6">
        <v>60</v>
      </c>
      <c r="G1049" s="6" t="s">
        <v>3477</v>
      </c>
      <c r="H1049" s="6" t="s">
        <v>2569</v>
      </c>
      <c r="I1049" s="6" t="s">
        <v>421</v>
      </c>
      <c r="J1049" s="7">
        <v>43735</v>
      </c>
      <c r="K1049" s="6">
        <v>4</v>
      </c>
      <c r="L1049" s="6" t="s">
        <v>52</v>
      </c>
      <c r="M1049" s="8"/>
      <c r="O1049">
        <f t="shared" si="273"/>
        <v>0</v>
      </c>
      <c r="Q1049" s="5" t="str">
        <f t="shared" si="258"/>
        <v>1069</v>
      </c>
      <c r="R1049" s="6" t="str">
        <f t="shared" si="259"/>
        <v>Norman</v>
      </c>
      <c r="S1049" s="6" t="str">
        <f t="shared" si="260"/>
        <v>Elder</v>
      </c>
      <c r="T1049" s="6" t="str">
        <f t="shared" si="261"/>
        <v>Mr</v>
      </c>
      <c r="U1049" s="6" t="str">
        <f t="shared" si="262"/>
        <v>M</v>
      </c>
      <c r="V1049" s="6" t="str">
        <f t="shared" si="263"/>
        <v>60</v>
      </c>
      <c r="W1049" s="6" t="str">
        <f t="shared" si="264"/>
        <v>Colchester Street</v>
      </c>
      <c r="X1049" s="6" t="str">
        <f t="shared" si="265"/>
        <v>et</v>
      </c>
      <c r="Y1049" s="6" t="str">
        <f t="shared" si="266"/>
        <v>Colchester Street</v>
      </c>
      <c r="Z1049" s="6" t="str">
        <f t="shared" si="267"/>
        <v>Aughnacloy</v>
      </c>
      <c r="AA1049" s="6" t="str">
        <f t="shared" si="268"/>
        <v>NR</v>
      </c>
      <c r="AB1049" s="7" t="str">
        <f t="shared" si="269"/>
        <v>43735</v>
      </c>
      <c r="AC1049" s="6" t="str">
        <f t="shared" si="270"/>
        <v>4</v>
      </c>
      <c r="AD1049" s="6" t="str">
        <f t="shared" si="271"/>
        <v>A1</v>
      </c>
      <c r="AE1049" s="8" t="str">
        <f t="shared" si="272"/>
        <v/>
      </c>
    </row>
    <row r="1050" spans="1:31" x14ac:dyDescent="0.25">
      <c r="A1050" s="9">
        <v>1070</v>
      </c>
      <c r="B1050" s="10" t="s">
        <v>3478</v>
      </c>
      <c r="C1050" s="10" t="s">
        <v>80</v>
      </c>
      <c r="D1050" s="10" t="s">
        <v>15</v>
      </c>
      <c r="E1050" s="10" t="s">
        <v>16</v>
      </c>
      <c r="F1050" s="10">
        <v>30</v>
      </c>
      <c r="G1050" s="10" t="s">
        <v>3479</v>
      </c>
      <c r="H1050" s="10" t="s">
        <v>3257</v>
      </c>
      <c r="I1050" s="10" t="s">
        <v>122</v>
      </c>
      <c r="J1050" s="11">
        <v>44070</v>
      </c>
      <c r="K1050" s="10">
        <v>81</v>
      </c>
      <c r="L1050" s="10" t="s">
        <v>52</v>
      </c>
      <c r="M1050" s="12"/>
      <c r="O1050">
        <f t="shared" si="273"/>
        <v>0</v>
      </c>
      <c r="Q1050" s="9" t="str">
        <f t="shared" si="258"/>
        <v>1070</v>
      </c>
      <c r="R1050" s="10" t="str">
        <f t="shared" si="259"/>
        <v>Gerda</v>
      </c>
      <c r="S1050" s="10" t="str">
        <f t="shared" si="260"/>
        <v>Willis</v>
      </c>
      <c r="T1050" s="10" t="str">
        <f t="shared" si="261"/>
        <v>Mrs</v>
      </c>
      <c r="U1050" s="10" t="str">
        <f t="shared" si="262"/>
        <v>F</v>
      </c>
      <c r="V1050" s="10" t="str">
        <f t="shared" si="263"/>
        <v>30</v>
      </c>
      <c r="W1050" s="10" t="str">
        <f t="shared" si="264"/>
        <v>Coldbath Square</v>
      </c>
      <c r="X1050" s="10" t="str">
        <f t="shared" si="265"/>
        <v>re</v>
      </c>
      <c r="Y1050" s="10" t="str">
        <f t="shared" si="266"/>
        <v>Coldbath Square</v>
      </c>
      <c r="Z1050" s="10" t="str">
        <f t="shared" si="267"/>
        <v>Llanybydder</v>
      </c>
      <c r="AA1050" s="10" t="str">
        <f t="shared" si="268"/>
        <v>WN</v>
      </c>
      <c r="AB1050" s="11" t="str">
        <f t="shared" si="269"/>
        <v>44070</v>
      </c>
      <c r="AC1050" s="10" t="str">
        <f t="shared" si="270"/>
        <v>81</v>
      </c>
      <c r="AD1050" s="10" t="str">
        <f t="shared" si="271"/>
        <v>A1</v>
      </c>
      <c r="AE1050" s="12" t="str">
        <f t="shared" si="272"/>
        <v/>
      </c>
    </row>
    <row r="1051" spans="1:31" x14ac:dyDescent="0.25">
      <c r="A1051" s="5">
        <v>1071</v>
      </c>
      <c r="B1051" s="6" t="s">
        <v>3480</v>
      </c>
      <c r="C1051" s="6" t="s">
        <v>3481</v>
      </c>
      <c r="D1051" s="6" t="s">
        <v>41</v>
      </c>
      <c r="E1051" s="6" t="s">
        <v>16</v>
      </c>
      <c r="F1051" s="6">
        <v>60</v>
      </c>
      <c r="G1051" s="6" t="s">
        <v>3482</v>
      </c>
      <c r="H1051" s="6" t="s">
        <v>3483</v>
      </c>
      <c r="I1051" s="6" t="s">
        <v>1078</v>
      </c>
      <c r="J1051" s="7">
        <v>43960</v>
      </c>
      <c r="K1051" s="6">
        <v>7</v>
      </c>
      <c r="L1051" s="6" t="s">
        <v>68</v>
      </c>
      <c r="M1051" s="8"/>
      <c r="O1051">
        <f t="shared" si="273"/>
        <v>0</v>
      </c>
      <c r="Q1051" s="5" t="str">
        <f t="shared" si="258"/>
        <v>1071</v>
      </c>
      <c r="R1051" s="6" t="str">
        <f t="shared" si="259"/>
        <v>Belkis</v>
      </c>
      <c r="S1051" s="6" t="str">
        <f t="shared" si="260"/>
        <v>Hopper</v>
      </c>
      <c r="T1051" s="6" t="str">
        <f t="shared" si="261"/>
        <v>Ms</v>
      </c>
      <c r="U1051" s="6" t="str">
        <f t="shared" si="262"/>
        <v>F</v>
      </c>
      <c r="V1051" s="6" t="str">
        <f t="shared" si="263"/>
        <v>60</v>
      </c>
      <c r="W1051" s="6" t="str">
        <f t="shared" si="264"/>
        <v>Colegrove Road</v>
      </c>
      <c r="X1051" s="6" t="str">
        <f t="shared" si="265"/>
        <v>ad</v>
      </c>
      <c r="Y1051" s="6" t="str">
        <f t="shared" si="266"/>
        <v>Colegrove Road</v>
      </c>
      <c r="Z1051" s="6" t="str">
        <f t="shared" si="267"/>
        <v>Bridgwater</v>
      </c>
      <c r="AA1051" s="6" t="str">
        <f t="shared" si="268"/>
        <v>LD</v>
      </c>
      <c r="AB1051" s="7" t="str">
        <f t="shared" si="269"/>
        <v>43960</v>
      </c>
      <c r="AC1051" s="6" t="str">
        <f t="shared" si="270"/>
        <v>7</v>
      </c>
      <c r="AD1051" s="6" t="str">
        <f t="shared" si="271"/>
        <v>A2</v>
      </c>
      <c r="AE1051" s="8" t="str">
        <f t="shared" si="272"/>
        <v/>
      </c>
    </row>
    <row r="1052" spans="1:31" x14ac:dyDescent="0.25">
      <c r="A1052" s="9">
        <v>1072</v>
      </c>
      <c r="B1052" s="10" t="s">
        <v>2510</v>
      </c>
      <c r="C1052" s="10" t="s">
        <v>3484</v>
      </c>
      <c r="D1052" s="10" t="s">
        <v>28</v>
      </c>
      <c r="E1052" s="10" t="s">
        <v>29</v>
      </c>
      <c r="F1052" s="10">
        <v>30</v>
      </c>
      <c r="G1052" s="10" t="s">
        <v>3485</v>
      </c>
      <c r="H1052" s="10" t="s">
        <v>3486</v>
      </c>
      <c r="I1052" s="10" t="s">
        <v>32</v>
      </c>
      <c r="J1052" s="11">
        <v>43688</v>
      </c>
      <c r="K1052" s="10">
        <v>58</v>
      </c>
      <c r="L1052" s="10" t="s">
        <v>157</v>
      </c>
      <c r="M1052" s="12"/>
      <c r="O1052">
        <f t="shared" si="273"/>
        <v>0</v>
      </c>
      <c r="Q1052" s="9" t="str">
        <f t="shared" si="258"/>
        <v>1072</v>
      </c>
      <c r="R1052" s="10" t="str">
        <f t="shared" si="259"/>
        <v>Grover</v>
      </c>
      <c r="S1052" s="10" t="str">
        <f t="shared" si="260"/>
        <v>Stanton</v>
      </c>
      <c r="T1052" s="10" t="str">
        <f t="shared" si="261"/>
        <v>Mr</v>
      </c>
      <c r="U1052" s="10" t="str">
        <f t="shared" si="262"/>
        <v>M</v>
      </c>
      <c r="V1052" s="10" t="str">
        <f t="shared" si="263"/>
        <v>30</v>
      </c>
      <c r="W1052" s="10" t="str">
        <f t="shared" si="264"/>
        <v>Coleherne Mews</v>
      </c>
      <c r="X1052" s="10" t="str">
        <f t="shared" si="265"/>
        <v>ws</v>
      </c>
      <c r="Y1052" s="10" t="str">
        <f t="shared" si="266"/>
        <v>Coleherne Mews</v>
      </c>
      <c r="Z1052" s="10" t="str">
        <f t="shared" si="267"/>
        <v>South Glamorgan</v>
      </c>
      <c r="AA1052" s="10" t="str">
        <f t="shared" si="268"/>
        <v>WC</v>
      </c>
      <c r="AB1052" s="11" t="str">
        <f t="shared" si="269"/>
        <v>43688</v>
      </c>
      <c r="AC1052" s="10" t="str">
        <f t="shared" si="270"/>
        <v>58</v>
      </c>
      <c r="AD1052" s="10" t="str">
        <f t="shared" si="271"/>
        <v>C3</v>
      </c>
      <c r="AE1052" s="12" t="str">
        <f t="shared" si="272"/>
        <v/>
      </c>
    </row>
    <row r="1053" spans="1:31" x14ac:dyDescent="0.25">
      <c r="A1053" s="5">
        <v>1073</v>
      </c>
      <c r="B1053" s="6" t="s">
        <v>3432</v>
      </c>
      <c r="C1053" s="6" t="s">
        <v>329</v>
      </c>
      <c r="D1053" s="6" t="s">
        <v>28</v>
      </c>
      <c r="E1053" s="6" t="s">
        <v>29</v>
      </c>
      <c r="F1053" s="6">
        <v>90</v>
      </c>
      <c r="G1053" s="6" t="s">
        <v>3487</v>
      </c>
      <c r="H1053" s="6" t="s">
        <v>3488</v>
      </c>
      <c r="I1053" s="6" t="s">
        <v>25</v>
      </c>
      <c r="J1053" s="7">
        <v>44360</v>
      </c>
      <c r="K1053" s="6">
        <v>65</v>
      </c>
      <c r="L1053" s="6" t="s">
        <v>33</v>
      </c>
      <c r="M1053" s="8"/>
      <c r="O1053">
        <f t="shared" si="273"/>
        <v>0</v>
      </c>
      <c r="Q1053" s="5" t="str">
        <f t="shared" si="258"/>
        <v>1073</v>
      </c>
      <c r="R1053" s="6" t="str">
        <f t="shared" si="259"/>
        <v>Preston</v>
      </c>
      <c r="S1053" s="6" t="str">
        <f t="shared" si="260"/>
        <v>Mcbride</v>
      </c>
      <c r="T1053" s="6" t="str">
        <f t="shared" si="261"/>
        <v>Mr</v>
      </c>
      <c r="U1053" s="6" t="str">
        <f t="shared" si="262"/>
        <v>M</v>
      </c>
      <c r="V1053" s="6" t="str">
        <f t="shared" si="263"/>
        <v>90</v>
      </c>
      <c r="W1053" s="6" t="str">
        <f t="shared" si="264"/>
        <v>Colehill Gdns</v>
      </c>
      <c r="X1053" s="6" t="str">
        <f t="shared" si="265"/>
        <v>ns</v>
      </c>
      <c r="Y1053" s="6" t="str">
        <f t="shared" si="266"/>
        <v>Colehill Gdns</v>
      </c>
      <c r="Z1053" s="6" t="str">
        <f t="shared" si="267"/>
        <v>Hastings</v>
      </c>
      <c r="AA1053" s="6" t="str">
        <f t="shared" si="268"/>
        <v>HG</v>
      </c>
      <c r="AB1053" s="7" t="str">
        <f t="shared" si="269"/>
        <v>44360</v>
      </c>
      <c r="AC1053" s="6" t="str">
        <f t="shared" si="270"/>
        <v>65</v>
      </c>
      <c r="AD1053" s="6" t="str">
        <f t="shared" si="271"/>
        <v>A3</v>
      </c>
      <c r="AE1053" s="8" t="str">
        <f t="shared" si="272"/>
        <v/>
      </c>
    </row>
    <row r="1054" spans="1:31" x14ac:dyDescent="0.25">
      <c r="A1054" s="9">
        <v>1074</v>
      </c>
      <c r="B1054" s="10" t="s">
        <v>3489</v>
      </c>
      <c r="C1054" s="10" t="s">
        <v>3435</v>
      </c>
      <c r="D1054" s="10" t="s">
        <v>28</v>
      </c>
      <c r="E1054" s="10" t="s">
        <v>29</v>
      </c>
      <c r="F1054" s="10">
        <v>30</v>
      </c>
      <c r="G1054" s="10" t="s">
        <v>3490</v>
      </c>
      <c r="H1054" s="10" t="s">
        <v>1594</v>
      </c>
      <c r="I1054" s="10" t="s">
        <v>32</v>
      </c>
      <c r="J1054" s="11">
        <v>43540</v>
      </c>
      <c r="K1054" s="10">
        <v>73</v>
      </c>
      <c r="L1054" s="10" t="s">
        <v>62</v>
      </c>
      <c r="M1054" s="12"/>
      <c r="O1054">
        <f t="shared" si="273"/>
        <v>0</v>
      </c>
      <c r="Q1054" s="9" t="str">
        <f t="shared" si="258"/>
        <v>1074</v>
      </c>
      <c r="R1054" s="10" t="str">
        <f t="shared" si="259"/>
        <v>Ted</v>
      </c>
      <c r="S1054" s="10" t="str">
        <f t="shared" si="260"/>
        <v>Pittman</v>
      </c>
      <c r="T1054" s="10" t="str">
        <f t="shared" si="261"/>
        <v>Mr</v>
      </c>
      <c r="U1054" s="10" t="str">
        <f t="shared" si="262"/>
        <v>M</v>
      </c>
      <c r="V1054" s="10" t="str">
        <f t="shared" si="263"/>
        <v>30</v>
      </c>
      <c r="W1054" s="10" t="str">
        <f t="shared" si="264"/>
        <v>Coleraine Road</v>
      </c>
      <c r="X1054" s="10" t="str">
        <f t="shared" si="265"/>
        <v>ad</v>
      </c>
      <c r="Y1054" s="10" t="str">
        <f t="shared" si="266"/>
        <v>Coleraine Road</v>
      </c>
      <c r="Z1054" s="10" t="str">
        <f t="shared" si="267"/>
        <v>Romford</v>
      </c>
      <c r="AA1054" s="10" t="str">
        <f t="shared" si="268"/>
        <v>WC</v>
      </c>
      <c r="AB1054" s="11" t="str">
        <f t="shared" si="269"/>
        <v>43540</v>
      </c>
      <c r="AC1054" s="10" t="str">
        <f t="shared" si="270"/>
        <v>73</v>
      </c>
      <c r="AD1054" s="10" t="str">
        <f t="shared" si="271"/>
        <v>C4</v>
      </c>
      <c r="AE1054" s="12" t="str">
        <f t="shared" si="272"/>
        <v/>
      </c>
    </row>
    <row r="1055" spans="1:31" x14ac:dyDescent="0.25">
      <c r="A1055" s="5">
        <v>1075</v>
      </c>
      <c r="B1055" s="6" t="s">
        <v>3491</v>
      </c>
      <c r="C1055" s="6" t="s">
        <v>3492</v>
      </c>
      <c r="D1055" s="6" t="s">
        <v>15</v>
      </c>
      <c r="E1055" s="6" t="s">
        <v>16</v>
      </c>
      <c r="F1055" s="6">
        <v>90</v>
      </c>
      <c r="G1055" s="6" t="s">
        <v>3493</v>
      </c>
      <c r="H1055" s="6" t="s">
        <v>3494</v>
      </c>
      <c r="I1055" s="6" t="s">
        <v>122</v>
      </c>
      <c r="J1055" s="7">
        <v>44312</v>
      </c>
      <c r="K1055" s="6">
        <v>105</v>
      </c>
      <c r="L1055" s="6" t="s">
        <v>44</v>
      </c>
      <c r="M1055" s="8"/>
      <c r="O1055">
        <f t="shared" si="273"/>
        <v>0</v>
      </c>
      <c r="Q1055" s="5" t="str">
        <f t="shared" si="258"/>
        <v>1075</v>
      </c>
      <c r="R1055" s="6" t="str">
        <f t="shared" si="259"/>
        <v>Juliana</v>
      </c>
      <c r="S1055" s="6" t="str">
        <f t="shared" si="260"/>
        <v>Alvarado</v>
      </c>
      <c r="T1055" s="6" t="str">
        <f t="shared" si="261"/>
        <v>Mrs</v>
      </c>
      <c r="U1055" s="6" t="str">
        <f t="shared" si="262"/>
        <v>F</v>
      </c>
      <c r="V1055" s="6" t="str">
        <f t="shared" si="263"/>
        <v>90</v>
      </c>
      <c r="W1055" s="6" t="str">
        <f t="shared" si="264"/>
        <v>Coleridge Square</v>
      </c>
      <c r="X1055" s="6" t="str">
        <f t="shared" si="265"/>
        <v>re</v>
      </c>
      <c r="Y1055" s="6" t="str">
        <f t="shared" si="266"/>
        <v>Coleridge Square</v>
      </c>
      <c r="Z1055" s="6" t="str">
        <f t="shared" si="267"/>
        <v>Liskeard</v>
      </c>
      <c r="AA1055" s="6" t="str">
        <f t="shared" si="268"/>
        <v>WN</v>
      </c>
      <c r="AB1055" s="7" t="str">
        <f t="shared" si="269"/>
        <v>44312</v>
      </c>
      <c r="AC1055" s="6" t="str">
        <f t="shared" si="270"/>
        <v>105</v>
      </c>
      <c r="AD1055" s="6" t="str">
        <f t="shared" si="271"/>
        <v>D</v>
      </c>
      <c r="AE1055" s="8" t="str">
        <f t="shared" si="272"/>
        <v/>
      </c>
    </row>
    <row r="1056" spans="1:31" x14ac:dyDescent="0.25">
      <c r="A1056" s="9">
        <v>1076</v>
      </c>
      <c r="B1056" s="10" t="s">
        <v>3495</v>
      </c>
      <c r="C1056" s="10" t="s">
        <v>279</v>
      </c>
      <c r="D1056" s="10" t="s">
        <v>15</v>
      </c>
      <c r="E1056" s="10" t="s">
        <v>16</v>
      </c>
      <c r="F1056" s="10">
        <v>90</v>
      </c>
      <c r="G1056" s="10" t="s">
        <v>3496</v>
      </c>
      <c r="H1056" s="10" t="s">
        <v>1264</v>
      </c>
      <c r="I1056" s="10" t="s">
        <v>185</v>
      </c>
      <c r="J1056" s="11">
        <v>43592</v>
      </c>
      <c r="K1056" s="10">
        <v>45</v>
      </c>
      <c r="L1056" s="10" t="s">
        <v>78</v>
      </c>
      <c r="M1056" s="12"/>
      <c r="O1056">
        <f t="shared" si="273"/>
        <v>0</v>
      </c>
      <c r="Q1056" s="9" t="str">
        <f t="shared" si="258"/>
        <v>1076</v>
      </c>
      <c r="R1056" s="10" t="str">
        <f t="shared" si="259"/>
        <v>Rosanne</v>
      </c>
      <c r="S1056" s="10" t="str">
        <f t="shared" si="260"/>
        <v>Bartlett</v>
      </c>
      <c r="T1056" s="10" t="str">
        <f t="shared" si="261"/>
        <v>Mrs</v>
      </c>
      <c r="U1056" s="10" t="str">
        <f t="shared" si="262"/>
        <v>F</v>
      </c>
      <c r="V1056" s="10" t="str">
        <f t="shared" si="263"/>
        <v>90</v>
      </c>
      <c r="W1056" s="10" t="str">
        <f t="shared" si="264"/>
        <v>Coles Terrace</v>
      </c>
      <c r="X1056" s="10" t="str">
        <f t="shared" si="265"/>
        <v>ce</v>
      </c>
      <c r="Y1056" s="10" t="str">
        <f t="shared" si="266"/>
        <v>Coles Terrace</v>
      </c>
      <c r="Z1056" s="10" t="str">
        <f t="shared" si="267"/>
        <v>Goodwick</v>
      </c>
      <c r="AA1056" s="10" t="str">
        <f t="shared" si="268"/>
        <v>HX</v>
      </c>
      <c r="AB1056" s="11" t="str">
        <f t="shared" si="269"/>
        <v>43592</v>
      </c>
      <c r="AC1056" s="10" t="str">
        <f t="shared" si="270"/>
        <v>45</v>
      </c>
      <c r="AD1056" s="10" t="str">
        <f t="shared" si="271"/>
        <v>C2</v>
      </c>
      <c r="AE1056" s="12" t="str">
        <f t="shared" si="272"/>
        <v/>
      </c>
    </row>
    <row r="1057" spans="1:31" x14ac:dyDescent="0.25">
      <c r="A1057" s="5">
        <v>1077</v>
      </c>
      <c r="B1057" s="6" t="s">
        <v>1351</v>
      </c>
      <c r="C1057" s="6" t="s">
        <v>3497</v>
      </c>
      <c r="D1057" s="6" t="s">
        <v>28</v>
      </c>
      <c r="E1057" s="6" t="s">
        <v>29</v>
      </c>
      <c r="F1057" s="6">
        <v>60</v>
      </c>
      <c r="G1057" s="6" t="s">
        <v>3498</v>
      </c>
      <c r="H1057" s="6" t="s">
        <v>3499</v>
      </c>
      <c r="I1057" s="6" t="s">
        <v>32</v>
      </c>
      <c r="J1057" s="7">
        <v>44393</v>
      </c>
      <c r="K1057" s="6">
        <v>103</v>
      </c>
      <c r="L1057" s="6" t="s">
        <v>157</v>
      </c>
      <c r="M1057" s="8"/>
      <c r="O1057">
        <f t="shared" si="273"/>
        <v>0</v>
      </c>
      <c r="Q1057" s="5" t="str">
        <f t="shared" si="258"/>
        <v>1077</v>
      </c>
      <c r="R1057" s="6" t="str">
        <f t="shared" si="259"/>
        <v>Parker</v>
      </c>
      <c r="S1057" s="6" t="str">
        <f t="shared" si="260"/>
        <v>Kane</v>
      </c>
      <c r="T1057" s="6" t="str">
        <f t="shared" si="261"/>
        <v>Mr</v>
      </c>
      <c r="U1057" s="6" t="str">
        <f t="shared" si="262"/>
        <v>M</v>
      </c>
      <c r="V1057" s="6" t="str">
        <f t="shared" si="263"/>
        <v>60</v>
      </c>
      <c r="W1057" s="6" t="str">
        <f t="shared" si="264"/>
        <v>Colestown Street</v>
      </c>
      <c r="X1057" s="6" t="str">
        <f t="shared" si="265"/>
        <v>et</v>
      </c>
      <c r="Y1057" s="6" t="str">
        <f t="shared" si="266"/>
        <v>Colestown Street</v>
      </c>
      <c r="Z1057" s="6" t="str">
        <f t="shared" si="267"/>
        <v>Maybole</v>
      </c>
      <c r="AA1057" s="6" t="str">
        <f t="shared" si="268"/>
        <v>WC</v>
      </c>
      <c r="AB1057" s="7" t="str">
        <f t="shared" si="269"/>
        <v>44393</v>
      </c>
      <c r="AC1057" s="6" t="str">
        <f t="shared" si="270"/>
        <v>103</v>
      </c>
      <c r="AD1057" s="6" t="str">
        <f t="shared" si="271"/>
        <v>C3</v>
      </c>
      <c r="AE1057" s="8" t="str">
        <f t="shared" si="272"/>
        <v/>
      </c>
    </row>
    <row r="1058" spans="1:31" x14ac:dyDescent="0.25">
      <c r="A1058" s="9">
        <v>1078</v>
      </c>
      <c r="B1058" s="10" t="s">
        <v>3500</v>
      </c>
      <c r="C1058" s="10" t="s">
        <v>3501</v>
      </c>
      <c r="D1058" s="10" t="s">
        <v>49</v>
      </c>
      <c r="E1058" s="10" t="s">
        <v>16</v>
      </c>
      <c r="F1058" s="10">
        <v>90</v>
      </c>
      <c r="G1058" s="10" t="s">
        <v>3502</v>
      </c>
      <c r="H1058" s="10" t="s">
        <v>3151</v>
      </c>
      <c r="I1058" s="10" t="s">
        <v>32</v>
      </c>
      <c r="J1058" s="11">
        <v>44088</v>
      </c>
      <c r="K1058" s="10">
        <v>94</v>
      </c>
      <c r="L1058" s="10" t="s">
        <v>157</v>
      </c>
      <c r="M1058" s="12"/>
      <c r="O1058">
        <f t="shared" si="273"/>
        <v>0</v>
      </c>
      <c r="Q1058" s="9" t="str">
        <f t="shared" si="258"/>
        <v>1078</v>
      </c>
      <c r="R1058" s="10" t="str">
        <f t="shared" si="259"/>
        <v>Jocelyn</v>
      </c>
      <c r="S1058" s="10" t="str">
        <f t="shared" si="260"/>
        <v>Ponce</v>
      </c>
      <c r="T1058" s="10" t="str">
        <f t="shared" si="261"/>
        <v>Miss</v>
      </c>
      <c r="U1058" s="10" t="str">
        <f t="shared" si="262"/>
        <v>F</v>
      </c>
      <c r="V1058" s="10" t="str">
        <f t="shared" si="263"/>
        <v>90</v>
      </c>
      <c r="W1058" s="10" t="str">
        <f t="shared" si="264"/>
        <v>Colina Road</v>
      </c>
      <c r="X1058" s="10" t="str">
        <f t="shared" si="265"/>
        <v>ad</v>
      </c>
      <c r="Y1058" s="10" t="str">
        <f t="shared" si="266"/>
        <v>Colina Road</v>
      </c>
      <c r="Z1058" s="10" t="str">
        <f t="shared" si="267"/>
        <v>Snodland</v>
      </c>
      <c r="AA1058" s="10" t="str">
        <f t="shared" si="268"/>
        <v>WC</v>
      </c>
      <c r="AB1058" s="11" t="str">
        <f t="shared" si="269"/>
        <v>44088</v>
      </c>
      <c r="AC1058" s="10" t="str">
        <f t="shared" si="270"/>
        <v>94</v>
      </c>
      <c r="AD1058" s="10" t="str">
        <f t="shared" si="271"/>
        <v>C3</v>
      </c>
      <c r="AE1058" s="12" t="str">
        <f t="shared" si="272"/>
        <v/>
      </c>
    </row>
    <row r="1059" spans="1:31" x14ac:dyDescent="0.25">
      <c r="A1059" s="5">
        <v>1079</v>
      </c>
      <c r="B1059" s="6" t="s">
        <v>3503</v>
      </c>
      <c r="C1059" s="6" t="s">
        <v>1379</v>
      </c>
      <c r="D1059" s="6" t="s">
        <v>28</v>
      </c>
      <c r="E1059" s="6" t="s">
        <v>29</v>
      </c>
      <c r="F1059" s="6">
        <v>60</v>
      </c>
      <c r="G1059" s="6" t="s">
        <v>3504</v>
      </c>
      <c r="H1059" s="6" t="s">
        <v>3505</v>
      </c>
      <c r="I1059" s="6" t="s">
        <v>2533</v>
      </c>
      <c r="J1059" s="7">
        <v>44499</v>
      </c>
      <c r="K1059" s="6">
        <v>7</v>
      </c>
      <c r="L1059" s="6" t="s">
        <v>20</v>
      </c>
      <c r="M1059" s="8"/>
      <c r="O1059">
        <f t="shared" si="273"/>
        <v>0</v>
      </c>
      <c r="Q1059" s="5" t="str">
        <f t="shared" si="258"/>
        <v>1079</v>
      </c>
      <c r="R1059" s="6" t="str">
        <f t="shared" si="259"/>
        <v>Christian</v>
      </c>
      <c r="S1059" s="6" t="str">
        <f t="shared" si="260"/>
        <v>Tipton</v>
      </c>
      <c r="T1059" s="6" t="str">
        <f t="shared" si="261"/>
        <v>Mr</v>
      </c>
      <c r="U1059" s="6" t="str">
        <f t="shared" si="262"/>
        <v>M</v>
      </c>
      <c r="V1059" s="6" t="str">
        <f t="shared" si="263"/>
        <v>60</v>
      </c>
      <c r="W1059" s="6" t="str">
        <f t="shared" si="264"/>
        <v>Colindeep Gardens</v>
      </c>
      <c r="X1059" s="6" t="str">
        <f t="shared" si="265"/>
        <v>ns</v>
      </c>
      <c r="Y1059" s="6" t="str">
        <f t="shared" si="266"/>
        <v>Colindeep Gardens</v>
      </c>
      <c r="Z1059" s="6" t="str">
        <f t="shared" si="267"/>
        <v>Bedlington</v>
      </c>
      <c r="AA1059" s="6" t="str">
        <f t="shared" si="268"/>
        <v>MK</v>
      </c>
      <c r="AB1059" s="7" t="str">
        <f t="shared" si="269"/>
        <v>44499</v>
      </c>
      <c r="AC1059" s="6" t="str">
        <f t="shared" si="270"/>
        <v>7</v>
      </c>
      <c r="AD1059" s="6" t="str">
        <f t="shared" si="271"/>
        <v>B</v>
      </c>
      <c r="AE1059" s="8" t="str">
        <f t="shared" si="272"/>
        <v/>
      </c>
    </row>
    <row r="1060" spans="1:31" x14ac:dyDescent="0.25">
      <c r="A1060" s="9">
        <v>1080</v>
      </c>
      <c r="B1060" s="10" t="s">
        <v>3506</v>
      </c>
      <c r="C1060" s="10" t="s">
        <v>3507</v>
      </c>
      <c r="D1060" s="10" t="s">
        <v>41</v>
      </c>
      <c r="E1060" s="10" t="s">
        <v>16</v>
      </c>
      <c r="F1060" s="10">
        <v>60</v>
      </c>
      <c r="G1060" s="10" t="s">
        <v>3508</v>
      </c>
      <c r="H1060" s="10" t="s">
        <v>928</v>
      </c>
      <c r="I1060" s="10" t="s">
        <v>929</v>
      </c>
      <c r="J1060" s="11">
        <v>43767</v>
      </c>
      <c r="K1060" s="10">
        <v>43</v>
      </c>
      <c r="L1060" s="10" t="s">
        <v>44</v>
      </c>
      <c r="M1060" s="12"/>
      <c r="O1060">
        <f t="shared" si="273"/>
        <v>0</v>
      </c>
      <c r="Q1060" s="9" t="str">
        <f t="shared" si="258"/>
        <v>1080</v>
      </c>
      <c r="R1060" s="10" t="str">
        <f t="shared" si="259"/>
        <v>Raguel</v>
      </c>
      <c r="S1060" s="10" t="str">
        <f t="shared" si="260"/>
        <v>Vernon</v>
      </c>
      <c r="T1060" s="10" t="str">
        <f t="shared" si="261"/>
        <v>Ms</v>
      </c>
      <c r="U1060" s="10" t="str">
        <f t="shared" si="262"/>
        <v>F</v>
      </c>
      <c r="V1060" s="10" t="str">
        <f t="shared" si="263"/>
        <v>60</v>
      </c>
      <c r="W1060" s="10" t="str">
        <f t="shared" si="264"/>
        <v>Collamore Avenue</v>
      </c>
      <c r="X1060" s="10" t="str">
        <f t="shared" si="265"/>
        <v>ue</v>
      </c>
      <c r="Y1060" s="10" t="str">
        <f t="shared" si="266"/>
        <v>Collamore Avenue</v>
      </c>
      <c r="Z1060" s="10" t="str">
        <f t="shared" si="267"/>
        <v>Beverley</v>
      </c>
      <c r="AA1060" s="10" t="str">
        <f t="shared" si="268"/>
        <v>RH</v>
      </c>
      <c r="AB1060" s="11" t="str">
        <f t="shared" si="269"/>
        <v>43767</v>
      </c>
      <c r="AC1060" s="10" t="str">
        <f t="shared" si="270"/>
        <v>43</v>
      </c>
      <c r="AD1060" s="10" t="str">
        <f t="shared" si="271"/>
        <v>D</v>
      </c>
      <c r="AE1060" s="12" t="str">
        <f t="shared" si="272"/>
        <v/>
      </c>
    </row>
    <row r="1061" spans="1:31" x14ac:dyDescent="0.25">
      <c r="A1061" s="5">
        <v>1081</v>
      </c>
      <c r="B1061" s="6" t="s">
        <v>3509</v>
      </c>
      <c r="C1061" s="6" t="s">
        <v>3510</v>
      </c>
      <c r="D1061" s="6" t="s">
        <v>15</v>
      </c>
      <c r="E1061" s="6" t="s">
        <v>16</v>
      </c>
      <c r="F1061" s="6">
        <v>90</v>
      </c>
      <c r="G1061" s="6" t="s">
        <v>3511</v>
      </c>
      <c r="H1061" s="6" t="s">
        <v>1961</v>
      </c>
      <c r="I1061" s="6" t="s">
        <v>32</v>
      </c>
      <c r="J1061" s="7">
        <v>44038</v>
      </c>
      <c r="K1061" s="6">
        <v>50</v>
      </c>
      <c r="L1061" s="6" t="s">
        <v>33</v>
      </c>
      <c r="M1061" s="8"/>
      <c r="O1061">
        <f t="shared" si="273"/>
        <v>0</v>
      </c>
      <c r="Q1061" s="5" t="str">
        <f t="shared" si="258"/>
        <v>1081</v>
      </c>
      <c r="R1061" s="6" t="str">
        <f t="shared" si="259"/>
        <v>Jenifer</v>
      </c>
      <c r="S1061" s="6" t="str">
        <f t="shared" si="260"/>
        <v>Atwood</v>
      </c>
      <c r="T1061" s="6" t="str">
        <f t="shared" si="261"/>
        <v>Mrs</v>
      </c>
      <c r="U1061" s="6" t="str">
        <f t="shared" si="262"/>
        <v>F</v>
      </c>
      <c r="V1061" s="6" t="str">
        <f t="shared" si="263"/>
        <v>90</v>
      </c>
      <c r="W1061" s="6" t="str">
        <f t="shared" si="264"/>
        <v>Collards Almshouses</v>
      </c>
      <c r="X1061" s="6" t="str">
        <f t="shared" si="265"/>
        <v>es</v>
      </c>
      <c r="Y1061" s="6" t="str">
        <f t="shared" si="266"/>
        <v>Collards Almshouses</v>
      </c>
      <c r="Z1061" s="6" t="str">
        <f t="shared" si="267"/>
        <v>Sheringham</v>
      </c>
      <c r="AA1061" s="6" t="str">
        <f t="shared" si="268"/>
        <v>WC</v>
      </c>
      <c r="AB1061" s="7" t="str">
        <f t="shared" si="269"/>
        <v>44038</v>
      </c>
      <c r="AC1061" s="6" t="str">
        <f t="shared" si="270"/>
        <v>50</v>
      </c>
      <c r="AD1061" s="6" t="str">
        <f t="shared" si="271"/>
        <v>A3</v>
      </c>
      <c r="AE1061" s="8" t="str">
        <f t="shared" si="272"/>
        <v/>
      </c>
    </row>
    <row r="1062" spans="1:31" x14ac:dyDescent="0.25">
      <c r="A1062" s="9">
        <v>1082</v>
      </c>
      <c r="B1062" s="10" t="s">
        <v>1740</v>
      </c>
      <c r="C1062" s="10" t="s">
        <v>2760</v>
      </c>
      <c r="D1062" s="10" t="s">
        <v>28</v>
      </c>
      <c r="E1062" s="10" t="s">
        <v>29</v>
      </c>
      <c r="F1062" s="10">
        <v>60</v>
      </c>
      <c r="G1062" s="10" t="s">
        <v>3512</v>
      </c>
      <c r="H1062" s="10" t="s">
        <v>2545</v>
      </c>
      <c r="I1062" s="10" t="s">
        <v>32</v>
      </c>
      <c r="J1062" s="11">
        <v>44184</v>
      </c>
      <c r="K1062" s="10">
        <v>6</v>
      </c>
      <c r="L1062" s="10" t="s">
        <v>157</v>
      </c>
      <c r="M1062" s="12"/>
      <c r="O1062">
        <f t="shared" si="273"/>
        <v>0</v>
      </c>
      <c r="Q1062" s="9" t="str">
        <f t="shared" si="258"/>
        <v>1082</v>
      </c>
      <c r="R1062" s="10" t="str">
        <f t="shared" si="259"/>
        <v>Craig</v>
      </c>
      <c r="S1062" s="10" t="str">
        <f t="shared" si="260"/>
        <v>Archer</v>
      </c>
      <c r="T1062" s="10" t="str">
        <f t="shared" si="261"/>
        <v>Mr</v>
      </c>
      <c r="U1062" s="10" t="str">
        <f t="shared" si="262"/>
        <v>M</v>
      </c>
      <c r="V1062" s="10" t="str">
        <f t="shared" si="263"/>
        <v>60</v>
      </c>
      <c r="W1062" s="10" t="str">
        <f t="shared" si="264"/>
        <v>College Road</v>
      </c>
      <c r="X1062" s="10" t="str">
        <f t="shared" si="265"/>
        <v>ad</v>
      </c>
      <c r="Y1062" s="10" t="str">
        <f t="shared" si="266"/>
        <v>College Road</v>
      </c>
      <c r="Z1062" s="10" t="str">
        <f t="shared" si="267"/>
        <v>South Petherton</v>
      </c>
      <c r="AA1062" s="10" t="str">
        <f t="shared" si="268"/>
        <v>WC</v>
      </c>
      <c r="AB1062" s="11" t="str">
        <f t="shared" si="269"/>
        <v>44184</v>
      </c>
      <c r="AC1062" s="10" t="str">
        <f t="shared" si="270"/>
        <v>6</v>
      </c>
      <c r="AD1062" s="10" t="str">
        <f t="shared" si="271"/>
        <v>C3</v>
      </c>
      <c r="AE1062" s="12" t="str">
        <f t="shared" si="272"/>
        <v/>
      </c>
    </row>
    <row r="1063" spans="1:31" x14ac:dyDescent="0.25">
      <c r="A1063" s="5">
        <v>1083</v>
      </c>
      <c r="B1063" s="6" t="s">
        <v>3513</v>
      </c>
      <c r="C1063" s="6" t="s">
        <v>1126</v>
      </c>
      <c r="D1063" s="6" t="s">
        <v>49</v>
      </c>
      <c r="E1063" s="6" t="s">
        <v>16</v>
      </c>
      <c r="F1063" s="6">
        <v>30</v>
      </c>
      <c r="G1063" s="6" t="s">
        <v>3514</v>
      </c>
      <c r="H1063" s="6" t="s">
        <v>2838</v>
      </c>
      <c r="I1063" s="6" t="s">
        <v>127</v>
      </c>
      <c r="J1063" s="7">
        <v>43469</v>
      </c>
      <c r="K1063" s="6">
        <v>38</v>
      </c>
      <c r="L1063" s="6" t="s">
        <v>20</v>
      </c>
      <c r="M1063" s="8"/>
      <c r="O1063">
        <f t="shared" si="273"/>
        <v>0</v>
      </c>
      <c r="Q1063" s="5" t="str">
        <f t="shared" si="258"/>
        <v>1083</v>
      </c>
      <c r="R1063" s="6" t="str">
        <f t="shared" si="259"/>
        <v>Enola</v>
      </c>
      <c r="S1063" s="6" t="str">
        <f t="shared" si="260"/>
        <v>Poole</v>
      </c>
      <c r="T1063" s="6" t="str">
        <f t="shared" si="261"/>
        <v>Miss</v>
      </c>
      <c r="U1063" s="6" t="str">
        <f t="shared" si="262"/>
        <v>F</v>
      </c>
      <c r="V1063" s="6" t="str">
        <f t="shared" si="263"/>
        <v>30</v>
      </c>
      <c r="W1063" s="6" t="str">
        <f t="shared" si="264"/>
        <v>Collington St</v>
      </c>
      <c r="X1063" s="6" t="str">
        <f t="shared" si="265"/>
        <v>St</v>
      </c>
      <c r="Y1063" s="6" t="str">
        <f t="shared" si="266"/>
        <v>Collington Street</v>
      </c>
      <c r="Z1063" s="6" t="str">
        <f t="shared" si="267"/>
        <v>Bury</v>
      </c>
      <c r="AA1063" s="6" t="str">
        <f t="shared" si="268"/>
        <v>WS</v>
      </c>
      <c r="AB1063" s="7" t="str">
        <f t="shared" si="269"/>
        <v>43469</v>
      </c>
      <c r="AC1063" s="6" t="str">
        <f t="shared" si="270"/>
        <v>38</v>
      </c>
      <c r="AD1063" s="6" t="str">
        <f t="shared" si="271"/>
        <v>B</v>
      </c>
      <c r="AE1063" s="8" t="str">
        <f t="shared" si="272"/>
        <v/>
      </c>
    </row>
    <row r="1064" spans="1:31" x14ac:dyDescent="0.25">
      <c r="A1064" s="5">
        <v>1085</v>
      </c>
      <c r="B1064" s="6" t="s">
        <v>2827</v>
      </c>
      <c r="C1064" s="6" t="s">
        <v>3515</v>
      </c>
      <c r="D1064" s="6" t="s">
        <v>28</v>
      </c>
      <c r="E1064" s="6" t="s">
        <v>29</v>
      </c>
      <c r="F1064" s="6">
        <v>60</v>
      </c>
      <c r="G1064" s="6" t="s">
        <v>3516</v>
      </c>
      <c r="H1064" s="6" t="s">
        <v>3494</v>
      </c>
      <c r="I1064" s="6" t="s">
        <v>122</v>
      </c>
      <c r="J1064" s="7">
        <v>43468</v>
      </c>
      <c r="K1064" s="6">
        <v>75</v>
      </c>
      <c r="L1064" s="6" t="s">
        <v>44</v>
      </c>
      <c r="M1064" s="8"/>
      <c r="O1064">
        <f t="shared" si="273"/>
        <v>0</v>
      </c>
      <c r="Q1064" s="5" t="str">
        <f t="shared" si="258"/>
        <v>1085</v>
      </c>
      <c r="R1064" s="6" t="str">
        <f t="shared" si="259"/>
        <v>Lonnie</v>
      </c>
      <c r="S1064" s="6" t="str">
        <f t="shared" si="260"/>
        <v>Parson</v>
      </c>
      <c r="T1064" s="6" t="str">
        <f t="shared" si="261"/>
        <v>Mr</v>
      </c>
      <c r="U1064" s="6" t="str">
        <f t="shared" si="262"/>
        <v>M</v>
      </c>
      <c r="V1064" s="6" t="str">
        <f t="shared" si="263"/>
        <v>60</v>
      </c>
      <c r="W1064" s="6" t="str">
        <f t="shared" si="264"/>
        <v>Collington Street</v>
      </c>
      <c r="X1064" s="6" t="str">
        <f t="shared" si="265"/>
        <v>et</v>
      </c>
      <c r="Y1064" s="6" t="str">
        <f t="shared" si="266"/>
        <v>Collington Street</v>
      </c>
      <c r="Z1064" s="6" t="str">
        <f t="shared" si="267"/>
        <v>Liskeard</v>
      </c>
      <c r="AA1064" s="6" t="str">
        <f t="shared" si="268"/>
        <v>WN</v>
      </c>
      <c r="AB1064" s="7" t="str">
        <f t="shared" si="269"/>
        <v>43468</v>
      </c>
      <c r="AC1064" s="6" t="str">
        <f t="shared" si="270"/>
        <v>75</v>
      </c>
      <c r="AD1064" s="6" t="str">
        <f t="shared" si="271"/>
        <v>D</v>
      </c>
      <c r="AE1064" s="8" t="str">
        <f t="shared" si="272"/>
        <v/>
      </c>
    </row>
    <row r="1065" spans="1:31" x14ac:dyDescent="0.25">
      <c r="A1065" s="9">
        <v>1086</v>
      </c>
      <c r="B1065" s="10" t="s">
        <v>235</v>
      </c>
      <c r="C1065" s="10" t="s">
        <v>3517</v>
      </c>
      <c r="D1065" s="10" t="s">
        <v>28</v>
      </c>
      <c r="E1065" s="10" t="s">
        <v>29</v>
      </c>
      <c r="F1065" s="10">
        <v>90</v>
      </c>
      <c r="G1065" s="10" t="s">
        <v>3518</v>
      </c>
      <c r="H1065" s="10" t="s">
        <v>3519</v>
      </c>
      <c r="I1065" s="10" t="s">
        <v>32</v>
      </c>
      <c r="J1065" s="11">
        <v>44483</v>
      </c>
      <c r="K1065" s="10">
        <v>42</v>
      </c>
      <c r="L1065" s="10" t="s">
        <v>99</v>
      </c>
      <c r="M1065" s="12"/>
      <c r="O1065">
        <f t="shared" si="273"/>
        <v>0</v>
      </c>
      <c r="Q1065" s="9" t="str">
        <f t="shared" si="258"/>
        <v>1086</v>
      </c>
      <c r="R1065" s="10" t="str">
        <f t="shared" si="259"/>
        <v>Quinn</v>
      </c>
      <c r="S1065" s="10" t="str">
        <f t="shared" si="260"/>
        <v>Sharpe</v>
      </c>
      <c r="T1065" s="10" t="str">
        <f t="shared" si="261"/>
        <v>Mr</v>
      </c>
      <c r="U1065" s="10" t="str">
        <f t="shared" si="262"/>
        <v>M</v>
      </c>
      <c r="V1065" s="10" t="str">
        <f t="shared" si="263"/>
        <v>90</v>
      </c>
      <c r="W1065" s="10" t="str">
        <f t="shared" si="264"/>
        <v>Collingtree Road</v>
      </c>
      <c r="X1065" s="10" t="str">
        <f t="shared" si="265"/>
        <v>ad</v>
      </c>
      <c r="Y1065" s="10" t="str">
        <f t="shared" si="266"/>
        <v>Collingtree Road</v>
      </c>
      <c r="Z1065" s="10" t="str">
        <f t="shared" si="267"/>
        <v>Stratford-Upon-Avon</v>
      </c>
      <c r="AA1065" s="10" t="str">
        <f t="shared" si="268"/>
        <v>WC</v>
      </c>
      <c r="AB1065" s="11" t="str">
        <f t="shared" si="269"/>
        <v>44483</v>
      </c>
      <c r="AC1065" s="10" t="str">
        <f t="shared" si="270"/>
        <v>42</v>
      </c>
      <c r="AD1065" s="10" t="str">
        <f t="shared" si="271"/>
        <v>E</v>
      </c>
      <c r="AE1065" s="12" t="str">
        <f t="shared" si="272"/>
        <v/>
      </c>
    </row>
    <row r="1066" spans="1:31" x14ac:dyDescent="0.25">
      <c r="A1066" s="5">
        <v>1087</v>
      </c>
      <c r="B1066" s="6" t="s">
        <v>3520</v>
      </c>
      <c r="C1066" s="6" t="s">
        <v>2299</v>
      </c>
      <c r="D1066" s="6" t="s">
        <v>28</v>
      </c>
      <c r="E1066" s="6" t="s">
        <v>29</v>
      </c>
      <c r="F1066" s="6">
        <v>60</v>
      </c>
      <c r="G1066" s="6" t="s">
        <v>3521</v>
      </c>
      <c r="H1066" s="6" t="s">
        <v>3522</v>
      </c>
      <c r="I1066" s="6" t="s">
        <v>19</v>
      </c>
      <c r="J1066" s="7">
        <v>43910</v>
      </c>
      <c r="K1066" s="6">
        <v>54</v>
      </c>
      <c r="L1066" s="6" t="s">
        <v>52</v>
      </c>
      <c r="M1066" s="8"/>
      <c r="O1066">
        <f t="shared" si="273"/>
        <v>0</v>
      </c>
      <c r="Q1066" s="5" t="str">
        <f t="shared" si="258"/>
        <v>1087</v>
      </c>
      <c r="R1066" s="6" t="str">
        <f t="shared" si="259"/>
        <v>Tommie</v>
      </c>
      <c r="S1066" s="6" t="str">
        <f t="shared" si="260"/>
        <v>Manning</v>
      </c>
      <c r="T1066" s="6" t="str">
        <f t="shared" si="261"/>
        <v>Mr</v>
      </c>
      <c r="U1066" s="6" t="str">
        <f t="shared" si="262"/>
        <v>M</v>
      </c>
      <c r="V1066" s="6" t="str">
        <f t="shared" si="263"/>
        <v>60</v>
      </c>
      <c r="W1066" s="6" t="str">
        <f t="shared" si="264"/>
        <v>Collingwood Plc+F4393</v>
      </c>
      <c r="X1066" s="6" t="str">
        <f t="shared" si="265"/>
        <v>93</v>
      </c>
      <c r="Y1066" s="6" t="str">
        <f t="shared" si="266"/>
        <v>Collingwood Place+F4393</v>
      </c>
      <c r="Z1066" s="6" t="str">
        <f t="shared" si="267"/>
        <v>Baldock</v>
      </c>
      <c r="AA1066" s="6" t="str">
        <f t="shared" si="268"/>
        <v>CH</v>
      </c>
      <c r="AB1066" s="7" t="str">
        <f t="shared" si="269"/>
        <v>43910</v>
      </c>
      <c r="AC1066" s="6" t="str">
        <f t="shared" si="270"/>
        <v>54</v>
      </c>
      <c r="AD1066" s="6" t="str">
        <f t="shared" si="271"/>
        <v>A1</v>
      </c>
      <c r="AE1066" s="8" t="str">
        <f t="shared" si="272"/>
        <v/>
      </c>
    </row>
    <row r="1067" spans="1:31" x14ac:dyDescent="0.25">
      <c r="A1067" s="9">
        <v>1088</v>
      </c>
      <c r="B1067" s="10" t="s">
        <v>2096</v>
      </c>
      <c r="C1067" s="10" t="s">
        <v>3523</v>
      </c>
      <c r="D1067" s="10" t="s">
        <v>28</v>
      </c>
      <c r="E1067" s="10" t="s">
        <v>29</v>
      </c>
      <c r="F1067" s="10">
        <v>60</v>
      </c>
      <c r="G1067" s="10" t="s">
        <v>3524</v>
      </c>
      <c r="H1067" s="10" t="s">
        <v>2915</v>
      </c>
      <c r="I1067" s="10" t="s">
        <v>32</v>
      </c>
      <c r="J1067" s="11">
        <v>43636</v>
      </c>
      <c r="K1067" s="10">
        <v>22</v>
      </c>
      <c r="L1067" s="10" t="s">
        <v>52</v>
      </c>
      <c r="M1067" s="12"/>
      <c r="O1067">
        <f t="shared" si="273"/>
        <v>0</v>
      </c>
      <c r="Q1067" s="9" t="str">
        <f t="shared" si="258"/>
        <v>1088</v>
      </c>
      <c r="R1067" s="10" t="str">
        <f t="shared" si="259"/>
        <v>Pat</v>
      </c>
      <c r="S1067" s="10" t="str">
        <f t="shared" si="260"/>
        <v>Wall</v>
      </c>
      <c r="T1067" s="10" t="str">
        <f t="shared" si="261"/>
        <v>Mr</v>
      </c>
      <c r="U1067" s="10" t="str">
        <f t="shared" si="262"/>
        <v>M</v>
      </c>
      <c r="V1067" s="10" t="str">
        <f t="shared" si="263"/>
        <v>60</v>
      </c>
      <c r="W1067" s="10" t="str">
        <f t="shared" si="264"/>
        <v>Collins Road</v>
      </c>
      <c r="X1067" s="10" t="str">
        <f t="shared" si="265"/>
        <v>ad</v>
      </c>
      <c r="Y1067" s="10" t="str">
        <f t="shared" si="266"/>
        <v>Collins Road</v>
      </c>
      <c r="Z1067" s="10" t="str">
        <f t="shared" si="267"/>
        <v>Winsford</v>
      </c>
      <c r="AA1067" s="10" t="str">
        <f t="shared" si="268"/>
        <v>WC</v>
      </c>
      <c r="AB1067" s="11" t="str">
        <f t="shared" si="269"/>
        <v>43636</v>
      </c>
      <c r="AC1067" s="10" t="str">
        <f t="shared" si="270"/>
        <v>22</v>
      </c>
      <c r="AD1067" s="10" t="str">
        <f t="shared" si="271"/>
        <v>A1</v>
      </c>
      <c r="AE1067" s="12" t="str">
        <f t="shared" si="272"/>
        <v/>
      </c>
    </row>
    <row r="1068" spans="1:31" x14ac:dyDescent="0.25">
      <c r="A1068" s="5">
        <v>1089</v>
      </c>
      <c r="B1068" s="6" t="s">
        <v>3525</v>
      </c>
      <c r="C1068" s="6" t="s">
        <v>3526</v>
      </c>
      <c r="D1068" s="6" t="s">
        <v>28</v>
      </c>
      <c r="E1068" s="6" t="s">
        <v>29</v>
      </c>
      <c r="F1068" s="6">
        <v>60</v>
      </c>
      <c r="G1068" s="6" t="s">
        <v>3527</v>
      </c>
      <c r="H1068" s="6" t="s">
        <v>1666</v>
      </c>
      <c r="I1068" s="6" t="s">
        <v>25</v>
      </c>
      <c r="J1068" s="7">
        <v>44319</v>
      </c>
      <c r="K1068" s="6">
        <v>74</v>
      </c>
      <c r="L1068" s="6" t="s">
        <v>33</v>
      </c>
      <c r="M1068" s="8"/>
      <c r="O1068">
        <f t="shared" si="273"/>
        <v>0</v>
      </c>
      <c r="Q1068" s="5" t="str">
        <f t="shared" si="258"/>
        <v>1089</v>
      </c>
      <c r="R1068" s="6" t="str">
        <f t="shared" si="259"/>
        <v>Shayne</v>
      </c>
      <c r="S1068" s="6" t="str">
        <f t="shared" si="260"/>
        <v>Devine</v>
      </c>
      <c r="T1068" s="6" t="str">
        <f t="shared" si="261"/>
        <v>Mr</v>
      </c>
      <c r="U1068" s="6" t="str">
        <f t="shared" si="262"/>
        <v>M</v>
      </c>
      <c r="V1068" s="6" t="str">
        <f t="shared" si="263"/>
        <v>60</v>
      </c>
      <c r="W1068" s="6" t="str">
        <f t="shared" si="264"/>
        <v>Collins Square</v>
      </c>
      <c r="X1068" s="6" t="str">
        <f t="shared" si="265"/>
        <v>re</v>
      </c>
      <c r="Y1068" s="6" t="str">
        <f t="shared" si="266"/>
        <v>Collins Square</v>
      </c>
      <c r="Z1068" s="6" t="str">
        <f t="shared" si="267"/>
        <v>Huntly</v>
      </c>
      <c r="AA1068" s="6" t="str">
        <f t="shared" si="268"/>
        <v>HG</v>
      </c>
      <c r="AB1068" s="7" t="str">
        <f t="shared" si="269"/>
        <v>44319</v>
      </c>
      <c r="AC1068" s="6" t="str">
        <f t="shared" si="270"/>
        <v>74</v>
      </c>
      <c r="AD1068" s="6" t="str">
        <f t="shared" si="271"/>
        <v>A3</v>
      </c>
      <c r="AE1068" s="8" t="str">
        <f t="shared" si="272"/>
        <v/>
      </c>
    </row>
    <row r="1069" spans="1:31" x14ac:dyDescent="0.25">
      <c r="A1069" s="9">
        <v>1090</v>
      </c>
      <c r="B1069" s="10" t="s">
        <v>3528</v>
      </c>
      <c r="C1069" s="10" t="s">
        <v>1571</v>
      </c>
      <c r="D1069" s="10" t="s">
        <v>28</v>
      </c>
      <c r="E1069" s="10" t="s">
        <v>29</v>
      </c>
      <c r="F1069" s="10">
        <v>30</v>
      </c>
      <c r="G1069" s="10" t="s">
        <v>3527</v>
      </c>
      <c r="H1069" s="10" t="s">
        <v>3529</v>
      </c>
      <c r="I1069" s="10" t="s">
        <v>32</v>
      </c>
      <c r="J1069" s="11">
        <v>44373</v>
      </c>
      <c r="K1069" s="10">
        <v>96</v>
      </c>
      <c r="L1069" s="10" t="s">
        <v>157</v>
      </c>
      <c r="M1069" s="12"/>
      <c r="O1069">
        <f t="shared" si="273"/>
        <v>0</v>
      </c>
      <c r="Q1069" s="9" t="str">
        <f t="shared" si="258"/>
        <v>1090</v>
      </c>
      <c r="R1069" s="10" t="str">
        <f t="shared" si="259"/>
        <v>Jeff</v>
      </c>
      <c r="S1069" s="10" t="str">
        <f t="shared" si="260"/>
        <v>Paulson</v>
      </c>
      <c r="T1069" s="10" t="str">
        <f t="shared" si="261"/>
        <v>Mr</v>
      </c>
      <c r="U1069" s="10" t="str">
        <f t="shared" si="262"/>
        <v>M</v>
      </c>
      <c r="V1069" s="10" t="str">
        <f t="shared" si="263"/>
        <v>30</v>
      </c>
      <c r="W1069" s="10" t="str">
        <f t="shared" si="264"/>
        <v>Collins Square</v>
      </c>
      <c r="X1069" s="10" t="str">
        <f t="shared" si="265"/>
        <v>re</v>
      </c>
      <c r="Y1069" s="10" t="str">
        <f t="shared" si="266"/>
        <v>Collins Square</v>
      </c>
      <c r="Z1069" s="10" t="str">
        <f t="shared" si="267"/>
        <v>Ruardean</v>
      </c>
      <c r="AA1069" s="10" t="str">
        <f t="shared" si="268"/>
        <v>WC</v>
      </c>
      <c r="AB1069" s="11" t="str">
        <f t="shared" si="269"/>
        <v>44373</v>
      </c>
      <c r="AC1069" s="10" t="str">
        <f t="shared" si="270"/>
        <v>96</v>
      </c>
      <c r="AD1069" s="10" t="str">
        <f t="shared" si="271"/>
        <v>C3</v>
      </c>
      <c r="AE1069" s="12" t="str">
        <f t="shared" si="272"/>
        <v/>
      </c>
    </row>
    <row r="1070" spans="1:31" x14ac:dyDescent="0.25">
      <c r="A1070" s="5">
        <v>1091</v>
      </c>
      <c r="B1070" s="6" t="s">
        <v>1378</v>
      </c>
      <c r="C1070" s="6" t="s">
        <v>3530</v>
      </c>
      <c r="D1070" s="6" t="s">
        <v>28</v>
      </c>
      <c r="E1070" s="6" t="s">
        <v>29</v>
      </c>
      <c r="F1070" s="6">
        <v>30</v>
      </c>
      <c r="G1070" s="6" t="s">
        <v>3531</v>
      </c>
      <c r="H1070" s="6" t="s">
        <v>408</v>
      </c>
      <c r="I1070" s="6" t="s">
        <v>185</v>
      </c>
      <c r="J1070" s="7">
        <v>44050</v>
      </c>
      <c r="K1070" s="6">
        <v>94</v>
      </c>
      <c r="L1070" s="6" t="s">
        <v>20</v>
      </c>
      <c r="M1070" s="8"/>
      <c r="O1070">
        <f t="shared" si="273"/>
        <v>0</v>
      </c>
      <c r="Q1070" s="5" t="str">
        <f t="shared" si="258"/>
        <v>1091</v>
      </c>
      <c r="R1070" s="6" t="str">
        <f t="shared" si="259"/>
        <v>Lenny</v>
      </c>
      <c r="S1070" s="6" t="str">
        <f t="shared" si="260"/>
        <v>Jeffers</v>
      </c>
      <c r="T1070" s="6" t="str">
        <f t="shared" si="261"/>
        <v>Mr</v>
      </c>
      <c r="U1070" s="6" t="str">
        <f t="shared" si="262"/>
        <v>M</v>
      </c>
      <c r="V1070" s="6" t="str">
        <f t="shared" si="263"/>
        <v>30</v>
      </c>
      <c r="W1070" s="6" t="str">
        <f t="shared" si="264"/>
        <v>Collinson Street</v>
      </c>
      <c r="X1070" s="6" t="str">
        <f t="shared" si="265"/>
        <v>et</v>
      </c>
      <c r="Y1070" s="6" t="str">
        <f t="shared" si="266"/>
        <v>Collinson Street</v>
      </c>
      <c r="Z1070" s="6" t="str">
        <f t="shared" si="267"/>
        <v>Essex</v>
      </c>
      <c r="AA1070" s="6" t="str">
        <f t="shared" si="268"/>
        <v>HX</v>
      </c>
      <c r="AB1070" s="7" t="str">
        <f t="shared" si="269"/>
        <v>44050</v>
      </c>
      <c r="AC1070" s="6" t="str">
        <f t="shared" si="270"/>
        <v>94</v>
      </c>
      <c r="AD1070" s="6" t="str">
        <f t="shared" si="271"/>
        <v>B</v>
      </c>
      <c r="AE1070" s="8" t="str">
        <f t="shared" si="272"/>
        <v/>
      </c>
    </row>
    <row r="1071" spans="1:31" x14ac:dyDescent="0.25">
      <c r="A1071" s="9">
        <v>1092</v>
      </c>
      <c r="B1071" s="10" t="s">
        <v>3532</v>
      </c>
      <c r="C1071" s="10" t="s">
        <v>2941</v>
      </c>
      <c r="D1071" s="10" t="s">
        <v>28</v>
      </c>
      <c r="E1071" s="10" t="s">
        <v>29</v>
      </c>
      <c r="F1071" s="10">
        <v>90</v>
      </c>
      <c r="G1071" s="10" t="s">
        <v>3531</v>
      </c>
      <c r="H1071" s="10" t="s">
        <v>3533</v>
      </c>
      <c r="I1071" s="10" t="s">
        <v>32</v>
      </c>
      <c r="J1071" s="11">
        <v>43645</v>
      </c>
      <c r="K1071" s="10">
        <v>35</v>
      </c>
      <c r="L1071" s="10" t="s">
        <v>62</v>
      </c>
      <c r="M1071" s="12"/>
      <c r="O1071">
        <f t="shared" si="273"/>
        <v>0</v>
      </c>
      <c r="Q1071" s="9" t="str">
        <f t="shared" si="258"/>
        <v>1092</v>
      </c>
      <c r="R1071" s="10" t="str">
        <f t="shared" si="259"/>
        <v>Maximo</v>
      </c>
      <c r="S1071" s="10" t="str">
        <f t="shared" si="260"/>
        <v>Shannon</v>
      </c>
      <c r="T1071" s="10" t="str">
        <f t="shared" si="261"/>
        <v>Mr</v>
      </c>
      <c r="U1071" s="10" t="str">
        <f t="shared" si="262"/>
        <v>M</v>
      </c>
      <c r="V1071" s="10" t="str">
        <f t="shared" si="263"/>
        <v>90</v>
      </c>
      <c r="W1071" s="10" t="str">
        <f t="shared" si="264"/>
        <v>Collinson Street</v>
      </c>
      <c r="X1071" s="10" t="str">
        <f t="shared" si="265"/>
        <v>et</v>
      </c>
      <c r="Y1071" s="10" t="str">
        <f t="shared" si="266"/>
        <v>Collinson Street</v>
      </c>
      <c r="Z1071" s="10" t="str">
        <f t="shared" si="267"/>
        <v>Sutton-In-Ashfield</v>
      </c>
      <c r="AA1071" s="10" t="str">
        <f t="shared" si="268"/>
        <v>WC</v>
      </c>
      <c r="AB1071" s="11" t="str">
        <f t="shared" si="269"/>
        <v>43645</v>
      </c>
      <c r="AC1071" s="10" t="str">
        <f t="shared" si="270"/>
        <v>35</v>
      </c>
      <c r="AD1071" s="10" t="str">
        <f t="shared" si="271"/>
        <v>C4</v>
      </c>
      <c r="AE1071" s="12" t="str">
        <f t="shared" si="272"/>
        <v/>
      </c>
    </row>
    <row r="1072" spans="1:31" x14ac:dyDescent="0.25">
      <c r="A1072" s="5">
        <v>1093</v>
      </c>
      <c r="B1072" s="6" t="s">
        <v>2912</v>
      </c>
      <c r="C1072" s="6" t="s">
        <v>3534</v>
      </c>
      <c r="D1072" s="6" t="s">
        <v>49</v>
      </c>
      <c r="E1072" s="6" t="s">
        <v>16</v>
      </c>
      <c r="F1072" s="6">
        <v>90</v>
      </c>
      <c r="G1072" s="6" t="s">
        <v>3535</v>
      </c>
      <c r="H1072" s="6" t="s">
        <v>66</v>
      </c>
      <c r="I1072" s="6" t="s">
        <v>67</v>
      </c>
      <c r="J1072" s="7">
        <v>44071</v>
      </c>
      <c r="K1072" s="6">
        <v>81</v>
      </c>
      <c r="L1072" s="6" t="s">
        <v>68</v>
      </c>
      <c r="M1072" s="8"/>
      <c r="O1072">
        <f t="shared" si="273"/>
        <v>0</v>
      </c>
      <c r="Q1072" s="5" t="str">
        <f t="shared" si="258"/>
        <v>1093</v>
      </c>
      <c r="R1072" s="6" t="str">
        <f t="shared" si="259"/>
        <v>Yu</v>
      </c>
      <c r="S1072" s="6" t="str">
        <f t="shared" si="260"/>
        <v>Gold</v>
      </c>
      <c r="T1072" s="6" t="str">
        <f t="shared" si="261"/>
        <v>Miss</v>
      </c>
      <c r="U1072" s="6" t="str">
        <f t="shared" si="262"/>
        <v>F</v>
      </c>
      <c r="V1072" s="6" t="str">
        <f t="shared" si="263"/>
        <v>90</v>
      </c>
      <c r="W1072" s="6" t="str">
        <f t="shared" si="264"/>
        <v>Collyer Cottages</v>
      </c>
      <c r="X1072" s="6" t="str">
        <f t="shared" si="265"/>
        <v>es</v>
      </c>
      <c r="Y1072" s="6" t="str">
        <f t="shared" si="266"/>
        <v>Collyer Cottages</v>
      </c>
      <c r="Z1072" s="6" t="str">
        <f t="shared" si="267"/>
        <v>Alexandria</v>
      </c>
      <c r="AA1072" s="6" t="str">
        <f t="shared" si="268"/>
        <v>GU</v>
      </c>
      <c r="AB1072" s="7" t="str">
        <f t="shared" si="269"/>
        <v>44071</v>
      </c>
      <c r="AC1072" s="6" t="str">
        <f t="shared" si="270"/>
        <v>81</v>
      </c>
      <c r="AD1072" s="6" t="str">
        <f t="shared" si="271"/>
        <v>A2</v>
      </c>
      <c r="AE1072" s="8" t="str">
        <f t="shared" si="272"/>
        <v/>
      </c>
    </row>
    <row r="1073" spans="1:31" x14ac:dyDescent="0.25">
      <c r="A1073" s="9">
        <v>1094</v>
      </c>
      <c r="B1073" s="10" t="s">
        <v>3536</v>
      </c>
      <c r="C1073" s="10" t="s">
        <v>3537</v>
      </c>
      <c r="D1073" s="10" t="s">
        <v>28</v>
      </c>
      <c r="E1073" s="10" t="s">
        <v>29</v>
      </c>
      <c r="F1073" s="10">
        <v>60</v>
      </c>
      <c r="G1073" s="10" t="s">
        <v>3538</v>
      </c>
      <c r="H1073" s="10" t="s">
        <v>3539</v>
      </c>
      <c r="I1073" s="10" t="s">
        <v>32</v>
      </c>
      <c r="J1073" s="11">
        <v>44552</v>
      </c>
      <c r="K1073" s="10">
        <v>66</v>
      </c>
      <c r="L1073" s="10" t="s">
        <v>52</v>
      </c>
      <c r="M1073" s="12"/>
      <c r="O1073">
        <f t="shared" si="273"/>
        <v>0</v>
      </c>
      <c r="Q1073" s="9" t="str">
        <f t="shared" si="258"/>
        <v>1094</v>
      </c>
      <c r="R1073" s="10" t="str">
        <f t="shared" si="259"/>
        <v>Joaquin</v>
      </c>
      <c r="S1073" s="10" t="str">
        <f t="shared" si="260"/>
        <v>Mendoza</v>
      </c>
      <c r="T1073" s="10" t="str">
        <f t="shared" si="261"/>
        <v>Mr</v>
      </c>
      <c r="U1073" s="10" t="str">
        <f t="shared" si="262"/>
        <v>M</v>
      </c>
      <c r="V1073" s="10" t="str">
        <f t="shared" si="263"/>
        <v>60</v>
      </c>
      <c r="W1073" s="10" t="str">
        <f t="shared" si="264"/>
        <v>Colmore Mews</v>
      </c>
      <c r="X1073" s="10" t="str">
        <f t="shared" si="265"/>
        <v>ws</v>
      </c>
      <c r="Y1073" s="10" t="str">
        <f t="shared" si="266"/>
        <v>Colmore Mews</v>
      </c>
      <c r="Z1073" s="10" t="str">
        <f t="shared" si="267"/>
        <v>West Midlands</v>
      </c>
      <c r="AA1073" s="10" t="str">
        <f t="shared" si="268"/>
        <v>WC</v>
      </c>
      <c r="AB1073" s="11" t="str">
        <f t="shared" si="269"/>
        <v>44552</v>
      </c>
      <c r="AC1073" s="10" t="str">
        <f t="shared" si="270"/>
        <v>66</v>
      </c>
      <c r="AD1073" s="10" t="str">
        <f t="shared" si="271"/>
        <v>A1</v>
      </c>
      <c r="AE1073" s="12" t="str">
        <f t="shared" si="272"/>
        <v/>
      </c>
    </row>
    <row r="1074" spans="1:31" x14ac:dyDescent="0.25">
      <c r="A1074" s="5">
        <v>1095</v>
      </c>
      <c r="B1074" s="6" t="s">
        <v>247</v>
      </c>
      <c r="C1074" s="6" t="s">
        <v>3540</v>
      </c>
      <c r="D1074" s="6" t="s">
        <v>28</v>
      </c>
      <c r="E1074" s="6" t="s">
        <v>29</v>
      </c>
      <c r="F1074" s="6">
        <v>60</v>
      </c>
      <c r="G1074" s="6" t="s">
        <v>3541</v>
      </c>
      <c r="H1074" s="6" t="s">
        <v>3542</v>
      </c>
      <c r="I1074" s="6" t="s">
        <v>32</v>
      </c>
      <c r="J1074" s="7">
        <v>44339</v>
      </c>
      <c r="K1074" s="6">
        <v>67</v>
      </c>
      <c r="L1074" s="6" t="s">
        <v>78</v>
      </c>
      <c r="M1074" s="8"/>
      <c r="O1074">
        <f t="shared" si="273"/>
        <v>0</v>
      </c>
      <c r="Q1074" s="5" t="str">
        <f t="shared" si="258"/>
        <v>1095</v>
      </c>
      <c r="R1074" s="6" t="str">
        <f t="shared" si="259"/>
        <v>Jason</v>
      </c>
      <c r="S1074" s="6" t="str">
        <f t="shared" si="260"/>
        <v>Cline</v>
      </c>
      <c r="T1074" s="6" t="str">
        <f t="shared" si="261"/>
        <v>Mr</v>
      </c>
      <c r="U1074" s="6" t="str">
        <f t="shared" si="262"/>
        <v>M</v>
      </c>
      <c r="V1074" s="6" t="str">
        <f t="shared" si="263"/>
        <v>60</v>
      </c>
      <c r="W1074" s="6" t="str">
        <f t="shared" si="264"/>
        <v>Colonial Chambers</v>
      </c>
      <c r="X1074" s="6" t="str">
        <f t="shared" si="265"/>
        <v>rs</v>
      </c>
      <c r="Y1074" s="6" t="str">
        <f t="shared" si="266"/>
        <v>Colonial Chambers</v>
      </c>
      <c r="Z1074" s="6" t="str">
        <f t="shared" si="267"/>
        <v>Thame</v>
      </c>
      <c r="AA1074" s="6" t="str">
        <f t="shared" si="268"/>
        <v>WC</v>
      </c>
      <c r="AB1074" s="7" t="str">
        <f t="shared" si="269"/>
        <v>44339</v>
      </c>
      <c r="AC1074" s="6" t="str">
        <f t="shared" si="270"/>
        <v>67</v>
      </c>
      <c r="AD1074" s="6" t="str">
        <f t="shared" si="271"/>
        <v>C2</v>
      </c>
      <c r="AE1074" s="8" t="str">
        <f t="shared" si="272"/>
        <v/>
      </c>
    </row>
    <row r="1075" spans="1:31" x14ac:dyDescent="0.25">
      <c r="A1075" s="9">
        <v>1096</v>
      </c>
      <c r="B1075" s="10" t="s">
        <v>3543</v>
      </c>
      <c r="C1075" s="10" t="s">
        <v>3544</v>
      </c>
      <c r="D1075" s="10" t="s">
        <v>49</v>
      </c>
      <c r="E1075" s="10" t="s">
        <v>16</v>
      </c>
      <c r="F1075" s="10">
        <v>30</v>
      </c>
      <c r="G1075" s="10" t="s">
        <v>3545</v>
      </c>
      <c r="H1075" s="10" t="s">
        <v>3546</v>
      </c>
      <c r="I1075" s="10" t="s">
        <v>32</v>
      </c>
      <c r="J1075" s="11">
        <v>43774</v>
      </c>
      <c r="K1075" s="10">
        <v>18</v>
      </c>
      <c r="L1075" s="10" t="s">
        <v>33</v>
      </c>
      <c r="M1075" s="12"/>
      <c r="O1075">
        <f t="shared" si="273"/>
        <v>0</v>
      </c>
      <c r="Q1075" s="9" t="str">
        <f t="shared" si="258"/>
        <v>1096</v>
      </c>
      <c r="R1075" s="10" t="str">
        <f t="shared" si="259"/>
        <v>Cecelia</v>
      </c>
      <c r="S1075" s="10" t="str">
        <f t="shared" si="260"/>
        <v>Walden</v>
      </c>
      <c r="T1075" s="10" t="str">
        <f t="shared" si="261"/>
        <v>Miss</v>
      </c>
      <c r="U1075" s="10" t="str">
        <f t="shared" si="262"/>
        <v>F</v>
      </c>
      <c r="V1075" s="10" t="str">
        <f t="shared" si="263"/>
        <v>30</v>
      </c>
      <c r="W1075" s="10" t="str">
        <f t="shared" si="264"/>
        <v>Colonial House</v>
      </c>
      <c r="X1075" s="10" t="str">
        <f t="shared" si="265"/>
        <v>se</v>
      </c>
      <c r="Y1075" s="10" t="str">
        <f t="shared" si="266"/>
        <v>Colonial House</v>
      </c>
      <c r="Z1075" s="10" t="str">
        <f t="shared" si="267"/>
        <v>Wantage</v>
      </c>
      <c r="AA1075" s="10" t="str">
        <f t="shared" si="268"/>
        <v>WC</v>
      </c>
      <c r="AB1075" s="11" t="str">
        <f t="shared" si="269"/>
        <v>43774</v>
      </c>
      <c r="AC1075" s="10" t="str">
        <f t="shared" si="270"/>
        <v>18</v>
      </c>
      <c r="AD1075" s="10" t="str">
        <f t="shared" si="271"/>
        <v>A3</v>
      </c>
      <c r="AE1075" s="12" t="str">
        <f t="shared" si="272"/>
        <v/>
      </c>
    </row>
    <row r="1076" spans="1:31" x14ac:dyDescent="0.25">
      <c r="A1076" s="5">
        <v>1097</v>
      </c>
      <c r="B1076" s="6" t="s">
        <v>3547</v>
      </c>
      <c r="C1076" s="6" t="s">
        <v>3548</v>
      </c>
      <c r="D1076" s="6" t="s">
        <v>15</v>
      </c>
      <c r="E1076" s="6" t="s">
        <v>16</v>
      </c>
      <c r="F1076" s="6">
        <v>60</v>
      </c>
      <c r="G1076" s="6" t="s">
        <v>3549</v>
      </c>
      <c r="H1076" s="6" t="s">
        <v>694</v>
      </c>
      <c r="I1076" s="6" t="s">
        <v>211</v>
      </c>
      <c r="J1076" s="7">
        <v>44242</v>
      </c>
      <c r="K1076" s="6">
        <v>63</v>
      </c>
      <c r="L1076" s="6" t="s">
        <v>39</v>
      </c>
      <c r="M1076" s="8"/>
      <c r="O1076">
        <f t="shared" si="273"/>
        <v>0</v>
      </c>
      <c r="Q1076" s="5" t="str">
        <f t="shared" si="258"/>
        <v>1097</v>
      </c>
      <c r="R1076" s="6" t="str">
        <f t="shared" si="259"/>
        <v>Marci</v>
      </c>
      <c r="S1076" s="6" t="str">
        <f t="shared" si="260"/>
        <v>Starks</v>
      </c>
      <c r="T1076" s="6" t="str">
        <f t="shared" si="261"/>
        <v>Mrs</v>
      </c>
      <c r="U1076" s="6" t="str">
        <f t="shared" si="262"/>
        <v>F</v>
      </c>
      <c r="V1076" s="6" t="str">
        <f t="shared" si="263"/>
        <v>60</v>
      </c>
      <c r="W1076" s="6" t="str">
        <f t="shared" si="264"/>
        <v>Colquhoun Place</v>
      </c>
      <c r="X1076" s="6" t="str">
        <f t="shared" si="265"/>
        <v>ce</v>
      </c>
      <c r="Y1076" s="6" t="str">
        <f t="shared" si="266"/>
        <v>Colquhoun Place</v>
      </c>
      <c r="Z1076" s="6" t="str">
        <f t="shared" si="267"/>
        <v>Ashton-Under-Lyne</v>
      </c>
      <c r="AA1076" s="6" t="str">
        <f t="shared" si="268"/>
        <v>TW</v>
      </c>
      <c r="AB1076" s="7" t="str">
        <f t="shared" si="269"/>
        <v>44242</v>
      </c>
      <c r="AC1076" s="6" t="str">
        <f t="shared" si="270"/>
        <v>63</v>
      </c>
      <c r="AD1076" s="6" t="str">
        <f t="shared" si="271"/>
        <v>C1</v>
      </c>
      <c r="AE1076" s="8" t="str">
        <f t="shared" si="272"/>
        <v/>
      </c>
    </row>
    <row r="1077" spans="1:31" x14ac:dyDescent="0.25">
      <c r="A1077" s="9">
        <v>1098</v>
      </c>
      <c r="B1077" s="10" t="s">
        <v>3063</v>
      </c>
      <c r="C1077" s="10" t="s">
        <v>3548</v>
      </c>
      <c r="D1077" s="10" t="s">
        <v>28</v>
      </c>
      <c r="E1077" s="10" t="s">
        <v>29</v>
      </c>
      <c r="F1077" s="10">
        <v>30</v>
      </c>
      <c r="G1077" s="10" t="s">
        <v>3550</v>
      </c>
      <c r="H1077" s="10" t="s">
        <v>2983</v>
      </c>
      <c r="I1077" s="10" t="s">
        <v>32</v>
      </c>
      <c r="J1077" s="11">
        <v>44553</v>
      </c>
      <c r="K1077" s="10">
        <v>66</v>
      </c>
      <c r="L1077" s="10" t="s">
        <v>52</v>
      </c>
      <c r="M1077" s="12"/>
      <c r="O1077">
        <f t="shared" si="273"/>
        <v>0</v>
      </c>
      <c r="Q1077" s="9" t="str">
        <f t="shared" si="258"/>
        <v>1098</v>
      </c>
      <c r="R1077" s="10" t="str">
        <f t="shared" si="259"/>
        <v>Tod</v>
      </c>
      <c r="S1077" s="10" t="str">
        <f t="shared" si="260"/>
        <v>Starks</v>
      </c>
      <c r="T1077" s="10" t="str">
        <f t="shared" si="261"/>
        <v>Mr</v>
      </c>
      <c r="U1077" s="10" t="str">
        <f t="shared" si="262"/>
        <v>M</v>
      </c>
      <c r="V1077" s="10" t="str">
        <f t="shared" si="263"/>
        <v>30</v>
      </c>
      <c r="W1077" s="10" t="str">
        <f t="shared" si="264"/>
        <v>Colsterworth Road</v>
      </c>
      <c r="X1077" s="10" t="str">
        <f t="shared" si="265"/>
        <v>ad</v>
      </c>
      <c r="Y1077" s="10" t="str">
        <f t="shared" si="266"/>
        <v>Colsterworth Road</v>
      </c>
      <c r="Z1077" s="10" t="str">
        <f t="shared" si="267"/>
        <v>Wotton-Under-Edge</v>
      </c>
      <c r="AA1077" s="10" t="str">
        <f t="shared" si="268"/>
        <v>WC</v>
      </c>
      <c r="AB1077" s="11" t="str">
        <f t="shared" si="269"/>
        <v>44553</v>
      </c>
      <c r="AC1077" s="10" t="str">
        <f t="shared" si="270"/>
        <v>66</v>
      </c>
      <c r="AD1077" s="10" t="str">
        <f t="shared" si="271"/>
        <v>A1</v>
      </c>
      <c r="AE1077" s="12" t="str">
        <f t="shared" si="272"/>
        <v/>
      </c>
    </row>
    <row r="1078" spans="1:31" x14ac:dyDescent="0.25">
      <c r="A1078" s="5">
        <v>1099</v>
      </c>
      <c r="B1078" s="6" t="s">
        <v>3551</v>
      </c>
      <c r="C1078" s="6" t="s">
        <v>3552</v>
      </c>
      <c r="D1078" s="6" t="s">
        <v>28</v>
      </c>
      <c r="E1078" s="6" t="s">
        <v>3553</v>
      </c>
      <c r="F1078" s="6">
        <v>90</v>
      </c>
      <c r="G1078" s="6" t="s">
        <v>3554</v>
      </c>
      <c r="H1078" s="6" t="s">
        <v>1598</v>
      </c>
      <c r="I1078" s="6" t="s">
        <v>32</v>
      </c>
      <c r="J1078" s="7">
        <v>44014</v>
      </c>
      <c r="K1078" s="6">
        <v>33</v>
      </c>
      <c r="L1078" s="6" t="s">
        <v>68</v>
      </c>
      <c r="M1078" s="8"/>
      <c r="O1078">
        <f t="shared" si="273"/>
        <v>0</v>
      </c>
      <c r="Q1078" s="5" t="str">
        <f t="shared" si="258"/>
        <v>1099</v>
      </c>
      <c r="R1078" s="6" t="str">
        <f t="shared" si="259"/>
        <v>Herb</v>
      </c>
      <c r="S1078" s="6" t="str">
        <f t="shared" si="260"/>
        <v>Lyons</v>
      </c>
      <c r="T1078" s="6" t="str">
        <f t="shared" si="261"/>
        <v>Mr</v>
      </c>
      <c r="U1078" s="6" t="str">
        <f t="shared" si="262"/>
        <v>M</v>
      </c>
      <c r="V1078" s="6" t="str">
        <f t="shared" si="263"/>
        <v>90</v>
      </c>
      <c r="W1078" s="6" t="str">
        <f t="shared" si="264"/>
        <v>Colston Road</v>
      </c>
      <c r="X1078" s="6" t="str">
        <f t="shared" si="265"/>
        <v>ad</v>
      </c>
      <c r="Y1078" s="6" t="str">
        <f t="shared" si="266"/>
        <v>Colston Road</v>
      </c>
      <c r="Z1078" s="6" t="str">
        <f t="shared" si="267"/>
        <v>Montacute</v>
      </c>
      <c r="AA1078" s="6" t="str">
        <f t="shared" si="268"/>
        <v>WC</v>
      </c>
      <c r="AB1078" s="7" t="str">
        <f t="shared" si="269"/>
        <v>44014</v>
      </c>
      <c r="AC1078" s="6" t="str">
        <f t="shared" si="270"/>
        <v>33</v>
      </c>
      <c r="AD1078" s="6" t="str">
        <f t="shared" si="271"/>
        <v>A2</v>
      </c>
      <c r="AE1078" s="8" t="str">
        <f t="shared" si="272"/>
        <v/>
      </c>
    </row>
    <row r="1079" spans="1:31" x14ac:dyDescent="0.25">
      <c r="A1079" s="9">
        <v>1100</v>
      </c>
      <c r="B1079" s="10" t="s">
        <v>3555</v>
      </c>
      <c r="C1079" s="10" t="s">
        <v>1108</v>
      </c>
      <c r="D1079" s="10" t="s">
        <v>90</v>
      </c>
      <c r="E1079" s="10" t="s">
        <v>29</v>
      </c>
      <c r="F1079" s="10">
        <v>30</v>
      </c>
      <c r="G1079" s="10" t="s">
        <v>3556</v>
      </c>
      <c r="H1079" s="10" t="s">
        <v>3193</v>
      </c>
      <c r="I1079" s="10" t="s">
        <v>32</v>
      </c>
      <c r="J1079" s="11">
        <v>44004</v>
      </c>
      <c r="K1079" s="10">
        <v>8</v>
      </c>
      <c r="L1079" s="10" t="s">
        <v>39</v>
      </c>
      <c r="M1079" s="12"/>
      <c r="O1079">
        <f t="shared" si="273"/>
        <v>0</v>
      </c>
      <c r="Q1079" s="9" t="str">
        <f t="shared" si="258"/>
        <v>1100</v>
      </c>
      <c r="R1079" s="10" t="str">
        <f t="shared" si="259"/>
        <v>Lupe</v>
      </c>
      <c r="S1079" s="10" t="str">
        <f t="shared" si="260"/>
        <v>Saldana</v>
      </c>
      <c r="T1079" s="10" t="str">
        <f t="shared" si="261"/>
        <v>Dr</v>
      </c>
      <c r="U1079" s="10" t="str">
        <f t="shared" si="262"/>
        <v>M</v>
      </c>
      <c r="V1079" s="10" t="str">
        <f t="shared" si="263"/>
        <v>30</v>
      </c>
      <c r="W1079" s="10" t="str">
        <f t="shared" si="264"/>
        <v>Colvill Place</v>
      </c>
      <c r="X1079" s="10" t="str">
        <f t="shared" si="265"/>
        <v>ce</v>
      </c>
      <c r="Y1079" s="10" t="str">
        <f t="shared" si="266"/>
        <v>Colvill Place</v>
      </c>
      <c r="Z1079" s="10" t="str">
        <f t="shared" si="267"/>
        <v>Longfield</v>
      </c>
      <c r="AA1079" s="10" t="str">
        <f t="shared" si="268"/>
        <v>WC</v>
      </c>
      <c r="AB1079" s="11" t="str">
        <f t="shared" si="269"/>
        <v>44004</v>
      </c>
      <c r="AC1079" s="10" t="str">
        <f t="shared" si="270"/>
        <v>8</v>
      </c>
      <c r="AD1079" s="10" t="str">
        <f t="shared" si="271"/>
        <v>C1</v>
      </c>
      <c r="AE1079" s="12" t="str">
        <f t="shared" si="272"/>
        <v/>
      </c>
    </row>
    <row r="1080" spans="1:31" x14ac:dyDescent="0.25">
      <c r="A1080" s="5">
        <v>1101</v>
      </c>
      <c r="B1080" s="6" t="s">
        <v>2068</v>
      </c>
      <c r="C1080" s="6" t="s">
        <v>3557</v>
      </c>
      <c r="D1080" s="6" t="s">
        <v>28</v>
      </c>
      <c r="E1080" s="6" t="s">
        <v>29</v>
      </c>
      <c r="F1080" s="6">
        <v>60</v>
      </c>
      <c r="G1080" s="6" t="s">
        <v>3558</v>
      </c>
      <c r="H1080" s="6" t="s">
        <v>3559</v>
      </c>
      <c r="I1080" s="6" t="s">
        <v>32</v>
      </c>
      <c r="J1080" s="7">
        <v>44364</v>
      </c>
      <c r="K1080" s="6">
        <v>76</v>
      </c>
      <c r="L1080" s="6" t="s">
        <v>20</v>
      </c>
      <c r="M1080" s="8"/>
      <c r="O1080">
        <f t="shared" si="273"/>
        <v>0</v>
      </c>
      <c r="Q1080" s="5" t="str">
        <f t="shared" si="258"/>
        <v>1101</v>
      </c>
      <c r="R1080" s="6" t="str">
        <f t="shared" si="259"/>
        <v>Dallas</v>
      </c>
      <c r="S1080" s="6" t="str">
        <f t="shared" si="260"/>
        <v>Lowry</v>
      </c>
      <c r="T1080" s="6" t="str">
        <f t="shared" si="261"/>
        <v>Mr</v>
      </c>
      <c r="U1080" s="6" t="str">
        <f t="shared" si="262"/>
        <v>M</v>
      </c>
      <c r="V1080" s="6" t="str">
        <f t="shared" si="263"/>
        <v>60</v>
      </c>
      <c r="W1080" s="6" t="str">
        <f t="shared" si="264"/>
        <v>Colville Place</v>
      </c>
      <c r="X1080" s="6" t="str">
        <f t="shared" si="265"/>
        <v>ce</v>
      </c>
      <c r="Y1080" s="6" t="str">
        <f t="shared" si="266"/>
        <v>Colville Place</v>
      </c>
      <c r="Z1080" s="6" t="str">
        <f t="shared" si="267"/>
        <v>Ross-Shire</v>
      </c>
      <c r="AA1080" s="6" t="str">
        <f t="shared" si="268"/>
        <v>WC</v>
      </c>
      <c r="AB1080" s="7" t="str">
        <f t="shared" si="269"/>
        <v>44364</v>
      </c>
      <c r="AC1080" s="6" t="str">
        <f t="shared" si="270"/>
        <v>76</v>
      </c>
      <c r="AD1080" s="6" t="str">
        <f t="shared" si="271"/>
        <v>B</v>
      </c>
      <c r="AE1080" s="8" t="str">
        <f t="shared" si="272"/>
        <v/>
      </c>
    </row>
    <row r="1081" spans="1:31" x14ac:dyDescent="0.25">
      <c r="A1081" s="9">
        <v>1102</v>
      </c>
      <c r="B1081" s="10" t="s">
        <v>3560</v>
      </c>
      <c r="C1081" s="10" t="s">
        <v>270</v>
      </c>
      <c r="D1081" s="10" t="s">
        <v>28</v>
      </c>
      <c r="E1081" s="10" t="s">
        <v>29</v>
      </c>
      <c r="F1081" s="10">
        <v>60</v>
      </c>
      <c r="G1081" s="10" t="s">
        <v>3561</v>
      </c>
      <c r="H1081" s="10" t="s">
        <v>3539</v>
      </c>
      <c r="I1081" s="10" t="s">
        <v>32</v>
      </c>
      <c r="J1081" s="11">
        <v>43714</v>
      </c>
      <c r="K1081" s="10">
        <v>39</v>
      </c>
      <c r="L1081" s="10" t="s">
        <v>68</v>
      </c>
      <c r="M1081" s="12"/>
      <c r="O1081">
        <f t="shared" si="273"/>
        <v>0</v>
      </c>
      <c r="Q1081" s="9" t="str">
        <f t="shared" si="258"/>
        <v>1102</v>
      </c>
      <c r="R1081" s="10" t="str">
        <f t="shared" si="259"/>
        <v>Long</v>
      </c>
      <c r="S1081" s="10" t="str">
        <f t="shared" si="260"/>
        <v>Belanger</v>
      </c>
      <c r="T1081" s="10" t="str">
        <f t="shared" si="261"/>
        <v>Mr</v>
      </c>
      <c r="U1081" s="10" t="str">
        <f t="shared" si="262"/>
        <v>M</v>
      </c>
      <c r="V1081" s="10" t="str">
        <f t="shared" si="263"/>
        <v>60</v>
      </c>
      <c r="W1081" s="10" t="str">
        <f t="shared" si="264"/>
        <v>Colville Road</v>
      </c>
      <c r="X1081" s="10" t="str">
        <f t="shared" si="265"/>
        <v>ad</v>
      </c>
      <c r="Y1081" s="10" t="str">
        <f t="shared" si="266"/>
        <v>Colville Road</v>
      </c>
      <c r="Z1081" s="10" t="str">
        <f t="shared" si="267"/>
        <v>West Midlands</v>
      </c>
      <c r="AA1081" s="10" t="str">
        <f t="shared" si="268"/>
        <v>WC</v>
      </c>
      <c r="AB1081" s="11" t="str">
        <f t="shared" si="269"/>
        <v>43714</v>
      </c>
      <c r="AC1081" s="10" t="str">
        <f t="shared" si="270"/>
        <v>39</v>
      </c>
      <c r="AD1081" s="10" t="str">
        <f t="shared" si="271"/>
        <v>A2</v>
      </c>
      <c r="AE1081" s="12" t="str">
        <f t="shared" si="272"/>
        <v/>
      </c>
    </row>
    <row r="1082" spans="1:31" x14ac:dyDescent="0.25">
      <c r="A1082" s="5">
        <v>1103</v>
      </c>
      <c r="B1082" s="6" t="s">
        <v>3562</v>
      </c>
      <c r="C1082" s="6" t="s">
        <v>3563</v>
      </c>
      <c r="D1082" s="6" t="s">
        <v>15</v>
      </c>
      <c r="E1082" s="6" t="s">
        <v>16</v>
      </c>
      <c r="F1082" s="6">
        <v>90</v>
      </c>
      <c r="G1082" s="6" t="s">
        <v>3564</v>
      </c>
      <c r="H1082" s="6" t="s">
        <v>3565</v>
      </c>
      <c r="I1082" s="6" t="s">
        <v>32</v>
      </c>
      <c r="J1082" s="7">
        <v>44224</v>
      </c>
      <c r="K1082" s="6">
        <v>46</v>
      </c>
      <c r="L1082" s="6" t="s">
        <v>52</v>
      </c>
      <c r="M1082" s="8"/>
      <c r="O1082">
        <f t="shared" si="273"/>
        <v>0</v>
      </c>
      <c r="Q1082" s="5" t="str">
        <f t="shared" si="258"/>
        <v>1103</v>
      </c>
      <c r="R1082" s="6" t="str">
        <f t="shared" si="259"/>
        <v>Johnsie</v>
      </c>
      <c r="S1082" s="6" t="str">
        <f t="shared" si="260"/>
        <v>Clements</v>
      </c>
      <c r="T1082" s="6" t="str">
        <f t="shared" si="261"/>
        <v>Mrs</v>
      </c>
      <c r="U1082" s="6" t="str">
        <f t="shared" si="262"/>
        <v>F</v>
      </c>
      <c r="V1082" s="6" t="str">
        <f t="shared" si="263"/>
        <v>90</v>
      </c>
      <c r="W1082" s="6" t="str">
        <f t="shared" si="264"/>
        <v>Colville Villas</v>
      </c>
      <c r="X1082" s="6" t="str">
        <f t="shared" si="265"/>
        <v>as</v>
      </c>
      <c r="Y1082" s="6" t="str">
        <f t="shared" si="266"/>
        <v>Colville Villas</v>
      </c>
      <c r="Z1082" s="6" t="str">
        <f t="shared" si="267"/>
        <v>Lostwithiel</v>
      </c>
      <c r="AA1082" s="6" t="str">
        <f t="shared" si="268"/>
        <v>WC</v>
      </c>
      <c r="AB1082" s="7" t="str">
        <f t="shared" si="269"/>
        <v>44224</v>
      </c>
      <c r="AC1082" s="6" t="str">
        <f t="shared" si="270"/>
        <v>46</v>
      </c>
      <c r="AD1082" s="6" t="str">
        <f t="shared" si="271"/>
        <v>A1</v>
      </c>
      <c r="AE1082" s="8" t="str">
        <f t="shared" si="272"/>
        <v/>
      </c>
    </row>
    <row r="1083" spans="1:31" x14ac:dyDescent="0.25">
      <c r="A1083" s="9">
        <v>1104</v>
      </c>
      <c r="B1083" s="10" t="s">
        <v>943</v>
      </c>
      <c r="C1083" s="10" t="s">
        <v>679</v>
      </c>
      <c r="D1083" s="10" t="s">
        <v>28</v>
      </c>
      <c r="E1083" s="10" t="s">
        <v>29</v>
      </c>
      <c r="F1083" s="10">
        <v>60</v>
      </c>
      <c r="G1083" s="10" t="s">
        <v>3566</v>
      </c>
      <c r="H1083" s="10" t="s">
        <v>3567</v>
      </c>
      <c r="I1083" s="10" t="s">
        <v>1569</v>
      </c>
      <c r="J1083" s="11">
        <v>43837</v>
      </c>
      <c r="K1083" s="10">
        <v>26</v>
      </c>
      <c r="L1083" s="10" t="s">
        <v>157</v>
      </c>
      <c r="M1083" s="12"/>
      <c r="O1083">
        <f t="shared" si="273"/>
        <v>0</v>
      </c>
      <c r="Q1083" s="9" t="str">
        <f t="shared" si="258"/>
        <v>1104</v>
      </c>
      <c r="R1083" s="10" t="str">
        <f t="shared" si="259"/>
        <v>Sheldon</v>
      </c>
      <c r="S1083" s="10" t="str">
        <f t="shared" si="260"/>
        <v>Gaston</v>
      </c>
      <c r="T1083" s="10" t="str">
        <f t="shared" si="261"/>
        <v>Mr</v>
      </c>
      <c r="U1083" s="10" t="str">
        <f t="shared" si="262"/>
        <v>M</v>
      </c>
      <c r="V1083" s="10" t="str">
        <f t="shared" si="263"/>
        <v>60</v>
      </c>
      <c r="W1083" s="10" t="str">
        <f t="shared" si="264"/>
        <v>Colvin Close</v>
      </c>
      <c r="X1083" s="10" t="str">
        <f t="shared" si="265"/>
        <v>se</v>
      </c>
      <c r="Y1083" s="10" t="str">
        <f t="shared" si="266"/>
        <v>Colvin Close</v>
      </c>
      <c r="Z1083" s="10" t="str">
        <f t="shared" si="267"/>
        <v>Great Missenden</v>
      </c>
      <c r="AA1083" s="10" t="str">
        <f t="shared" si="268"/>
        <v>NG</v>
      </c>
      <c r="AB1083" s="11" t="str">
        <f t="shared" si="269"/>
        <v>43837</v>
      </c>
      <c r="AC1083" s="10" t="str">
        <f t="shared" si="270"/>
        <v>26</v>
      </c>
      <c r="AD1083" s="10" t="str">
        <f t="shared" si="271"/>
        <v>C3</v>
      </c>
      <c r="AE1083" s="12" t="str">
        <f t="shared" si="272"/>
        <v/>
      </c>
    </row>
    <row r="1084" spans="1:31" x14ac:dyDescent="0.25">
      <c r="A1084" s="5">
        <v>1105</v>
      </c>
      <c r="B1084" s="6" t="s">
        <v>3568</v>
      </c>
      <c r="C1084" s="6" t="s">
        <v>3569</v>
      </c>
      <c r="D1084" s="6" t="s">
        <v>49</v>
      </c>
      <c r="E1084" s="6" t="s">
        <v>16</v>
      </c>
      <c r="F1084" s="6">
        <v>60</v>
      </c>
      <c r="G1084" s="6" t="s">
        <v>3570</v>
      </c>
      <c r="H1084" s="6" t="s">
        <v>2502</v>
      </c>
      <c r="I1084" s="6" t="s">
        <v>32</v>
      </c>
      <c r="J1084" s="7">
        <v>44089</v>
      </c>
      <c r="K1084" s="6">
        <v>29</v>
      </c>
      <c r="L1084" s="6" t="s">
        <v>20</v>
      </c>
      <c r="M1084" s="8"/>
      <c r="O1084">
        <f t="shared" si="273"/>
        <v>0</v>
      </c>
      <c r="Q1084" s="5" t="str">
        <f t="shared" si="258"/>
        <v>1105</v>
      </c>
      <c r="R1084" s="6" t="str">
        <f t="shared" si="259"/>
        <v>Ashleigh</v>
      </c>
      <c r="S1084" s="6" t="str">
        <f t="shared" si="260"/>
        <v>Bentley</v>
      </c>
      <c r="T1084" s="6" t="str">
        <f t="shared" si="261"/>
        <v>Miss</v>
      </c>
      <c r="U1084" s="6" t="str">
        <f t="shared" si="262"/>
        <v>F</v>
      </c>
      <c r="V1084" s="6" t="str">
        <f t="shared" si="263"/>
        <v>60</v>
      </c>
      <c r="W1084" s="6" t="str">
        <f t="shared" si="264"/>
        <v>Colvin Gardens</v>
      </c>
      <c r="X1084" s="6" t="str">
        <f t="shared" si="265"/>
        <v>ns</v>
      </c>
      <c r="Y1084" s="6" t="str">
        <f t="shared" si="266"/>
        <v>Colvin Gardens</v>
      </c>
      <c r="Z1084" s="6" t="str">
        <f t="shared" si="267"/>
        <v>Sudbury</v>
      </c>
      <c r="AA1084" s="6" t="str">
        <f t="shared" si="268"/>
        <v>WC</v>
      </c>
      <c r="AB1084" s="7" t="str">
        <f t="shared" si="269"/>
        <v>44089</v>
      </c>
      <c r="AC1084" s="6" t="str">
        <f t="shared" si="270"/>
        <v>29</v>
      </c>
      <c r="AD1084" s="6" t="str">
        <f t="shared" si="271"/>
        <v>B</v>
      </c>
      <c r="AE1084" s="8" t="str">
        <f t="shared" si="272"/>
        <v/>
      </c>
    </row>
    <row r="1085" spans="1:31" x14ac:dyDescent="0.25">
      <c r="A1085" s="9">
        <v>1106</v>
      </c>
      <c r="B1085" s="10" t="s">
        <v>3571</v>
      </c>
      <c r="C1085" s="10" t="s">
        <v>3572</v>
      </c>
      <c r="D1085" s="10" t="s">
        <v>28</v>
      </c>
      <c r="E1085" s="10" t="s">
        <v>29</v>
      </c>
      <c r="F1085" s="10">
        <v>60</v>
      </c>
      <c r="G1085" s="10" t="s">
        <v>3573</v>
      </c>
      <c r="H1085" s="10" t="s">
        <v>2319</v>
      </c>
      <c r="I1085" s="10" t="s">
        <v>2320</v>
      </c>
      <c r="J1085" s="11">
        <v>43647</v>
      </c>
      <c r="K1085" s="10">
        <v>78</v>
      </c>
      <c r="L1085" s="10" t="s">
        <v>78</v>
      </c>
      <c r="M1085" s="12"/>
      <c r="O1085">
        <f t="shared" si="273"/>
        <v>0</v>
      </c>
      <c r="Q1085" s="9" t="str">
        <f t="shared" si="258"/>
        <v>1106</v>
      </c>
      <c r="R1085" s="10" t="str">
        <f t="shared" si="259"/>
        <v>Sung</v>
      </c>
      <c r="S1085" s="10" t="str">
        <f t="shared" si="260"/>
        <v>Amos</v>
      </c>
      <c r="T1085" s="10" t="str">
        <f t="shared" si="261"/>
        <v>Mr</v>
      </c>
      <c r="U1085" s="10" t="str">
        <f t="shared" si="262"/>
        <v>M</v>
      </c>
      <c r="V1085" s="10" t="str">
        <f t="shared" si="263"/>
        <v>60</v>
      </c>
      <c r="W1085" s="10" t="str">
        <f t="shared" si="264"/>
        <v>Colvin Road</v>
      </c>
      <c r="X1085" s="10" t="str">
        <f t="shared" si="265"/>
        <v>ad</v>
      </c>
      <c r="Y1085" s="10" t="str">
        <f t="shared" si="266"/>
        <v>Colvin Road</v>
      </c>
      <c r="Z1085" s="10" t="str">
        <f t="shared" si="267"/>
        <v>Ardrossan</v>
      </c>
      <c r="AA1085" s="10" t="str">
        <f t="shared" si="268"/>
        <v>DD</v>
      </c>
      <c r="AB1085" s="11" t="str">
        <f t="shared" si="269"/>
        <v>43647</v>
      </c>
      <c r="AC1085" s="10" t="str">
        <f t="shared" si="270"/>
        <v>78</v>
      </c>
      <c r="AD1085" s="10" t="str">
        <f t="shared" si="271"/>
        <v>C2</v>
      </c>
      <c r="AE1085" s="12" t="str">
        <f t="shared" si="272"/>
        <v/>
      </c>
    </row>
    <row r="1086" spans="1:31" x14ac:dyDescent="0.25">
      <c r="A1086" s="5">
        <v>1107</v>
      </c>
      <c r="B1086" s="6" t="s">
        <v>3574</v>
      </c>
      <c r="C1086" s="6" t="s">
        <v>1308</v>
      </c>
      <c r="D1086" s="6" t="s">
        <v>49</v>
      </c>
      <c r="E1086" s="6" t="s">
        <v>16</v>
      </c>
      <c r="F1086" s="6">
        <v>30</v>
      </c>
      <c r="G1086" s="6" t="s">
        <v>3575</v>
      </c>
      <c r="H1086" s="6" t="s">
        <v>2387</v>
      </c>
      <c r="I1086" s="6" t="s">
        <v>185</v>
      </c>
      <c r="J1086" s="7">
        <v>43934</v>
      </c>
      <c r="K1086" s="6">
        <v>95</v>
      </c>
      <c r="L1086" s="6" t="s">
        <v>33</v>
      </c>
      <c r="M1086" s="8"/>
      <c r="O1086">
        <f t="shared" si="273"/>
        <v>0</v>
      </c>
      <c r="Q1086" s="5" t="str">
        <f t="shared" si="258"/>
        <v>1107</v>
      </c>
      <c r="R1086" s="6" t="str">
        <f t="shared" si="259"/>
        <v>Ara</v>
      </c>
      <c r="S1086" s="6" t="str">
        <f t="shared" si="260"/>
        <v>Morgan</v>
      </c>
      <c r="T1086" s="6" t="str">
        <f t="shared" si="261"/>
        <v>Miss</v>
      </c>
      <c r="U1086" s="6" t="str">
        <f t="shared" si="262"/>
        <v>F</v>
      </c>
      <c r="V1086" s="6" t="str">
        <f t="shared" si="263"/>
        <v>30</v>
      </c>
      <c r="W1086" s="6" t="str">
        <f t="shared" si="264"/>
        <v>Colworth Road</v>
      </c>
      <c r="X1086" s="6" t="str">
        <f t="shared" si="265"/>
        <v>ad</v>
      </c>
      <c r="Y1086" s="6" t="str">
        <f t="shared" si="266"/>
        <v>Colworth Road</v>
      </c>
      <c r="Z1086" s="6" t="str">
        <f t="shared" si="267"/>
        <v>Fleetwood</v>
      </c>
      <c r="AA1086" s="6" t="str">
        <f t="shared" si="268"/>
        <v>HX</v>
      </c>
      <c r="AB1086" s="7" t="str">
        <f t="shared" si="269"/>
        <v>43934</v>
      </c>
      <c r="AC1086" s="6" t="str">
        <f t="shared" si="270"/>
        <v>95</v>
      </c>
      <c r="AD1086" s="6" t="str">
        <f t="shared" si="271"/>
        <v>A3</v>
      </c>
      <c r="AE1086" s="8" t="str">
        <f t="shared" si="272"/>
        <v/>
      </c>
    </row>
    <row r="1087" spans="1:31" x14ac:dyDescent="0.25">
      <c r="A1087" s="9">
        <v>1108</v>
      </c>
      <c r="B1087" s="10" t="s">
        <v>3576</v>
      </c>
      <c r="C1087" s="10" t="s">
        <v>3577</v>
      </c>
      <c r="D1087" s="10" t="s">
        <v>28</v>
      </c>
      <c r="E1087" s="10" t="s">
        <v>29</v>
      </c>
      <c r="F1087" s="10">
        <v>60</v>
      </c>
      <c r="G1087" s="10" t="s">
        <v>3578</v>
      </c>
      <c r="H1087" s="10" t="s">
        <v>1205</v>
      </c>
      <c r="I1087" s="10" t="s">
        <v>291</v>
      </c>
      <c r="J1087" s="11">
        <v>43526</v>
      </c>
      <c r="K1087" s="10">
        <v>10</v>
      </c>
      <c r="L1087" s="10" t="s">
        <v>52</v>
      </c>
      <c r="M1087" s="12"/>
      <c r="O1087">
        <f t="shared" si="273"/>
        <v>0</v>
      </c>
      <c r="Q1087" s="9" t="str">
        <f t="shared" si="258"/>
        <v>1108</v>
      </c>
      <c r="R1087" s="10" t="str">
        <f t="shared" si="259"/>
        <v>Erwin</v>
      </c>
      <c r="S1087" s="10" t="str">
        <f t="shared" si="260"/>
        <v>Glover</v>
      </c>
      <c r="T1087" s="10" t="str">
        <f t="shared" si="261"/>
        <v>Mr</v>
      </c>
      <c r="U1087" s="10" t="str">
        <f t="shared" si="262"/>
        <v>M</v>
      </c>
      <c r="V1087" s="10" t="str">
        <f t="shared" si="263"/>
        <v>60</v>
      </c>
      <c r="W1087" s="10" t="str">
        <f t="shared" si="264"/>
        <v>Combe Mews</v>
      </c>
      <c r="X1087" s="10" t="str">
        <f t="shared" si="265"/>
        <v>ws</v>
      </c>
      <c r="Y1087" s="10" t="str">
        <f t="shared" si="266"/>
        <v>Combe Mews</v>
      </c>
      <c r="Z1087" s="10" t="str">
        <f t="shared" si="267"/>
        <v>Isle Of Mannot</v>
      </c>
      <c r="AA1087" s="10" t="str">
        <f t="shared" si="268"/>
        <v>HS</v>
      </c>
      <c r="AB1087" s="11" t="str">
        <f t="shared" si="269"/>
        <v>43526</v>
      </c>
      <c r="AC1087" s="10" t="str">
        <f t="shared" si="270"/>
        <v>10</v>
      </c>
      <c r="AD1087" s="10" t="str">
        <f t="shared" si="271"/>
        <v>A1</v>
      </c>
      <c r="AE1087" s="12" t="str">
        <f t="shared" si="272"/>
        <v/>
      </c>
    </row>
    <row r="1088" spans="1:31" x14ac:dyDescent="0.25">
      <c r="A1088" s="5">
        <v>1109</v>
      </c>
      <c r="B1088" s="6" t="s">
        <v>2827</v>
      </c>
      <c r="C1088" s="6" t="s">
        <v>3579</v>
      </c>
      <c r="D1088" s="6" t="s">
        <v>28</v>
      </c>
      <c r="E1088" s="6" t="s">
        <v>29</v>
      </c>
      <c r="F1088" s="6">
        <v>30</v>
      </c>
      <c r="G1088" s="6" t="s">
        <v>3580</v>
      </c>
      <c r="H1088" s="6" t="s">
        <v>3581</v>
      </c>
      <c r="I1088" s="6" t="s">
        <v>122</v>
      </c>
      <c r="J1088" s="7">
        <v>43638</v>
      </c>
      <c r="K1088" s="6">
        <v>35</v>
      </c>
      <c r="L1088" s="6" t="s">
        <v>44</v>
      </c>
      <c r="M1088" s="8"/>
      <c r="O1088">
        <f t="shared" si="273"/>
        <v>0</v>
      </c>
      <c r="Q1088" s="5" t="str">
        <f t="shared" si="258"/>
        <v>1109</v>
      </c>
      <c r="R1088" s="6" t="str">
        <f t="shared" si="259"/>
        <v>Lonnie</v>
      </c>
      <c r="S1088" s="6" t="str">
        <f t="shared" si="260"/>
        <v>Nadeau</v>
      </c>
      <c r="T1088" s="6" t="str">
        <f t="shared" si="261"/>
        <v>Mr</v>
      </c>
      <c r="U1088" s="6" t="str">
        <f t="shared" si="262"/>
        <v>M</v>
      </c>
      <c r="V1088" s="6" t="str">
        <f t="shared" si="263"/>
        <v>30</v>
      </c>
      <c r="W1088" s="6" t="str">
        <f t="shared" si="264"/>
        <v>Comber Grove</v>
      </c>
      <c r="X1088" s="6" t="str">
        <f t="shared" si="265"/>
        <v>ve</v>
      </c>
      <c r="Y1088" s="6" t="str">
        <f t="shared" si="266"/>
        <v>Comber Grove</v>
      </c>
      <c r="Z1088" s="6" t="str">
        <f t="shared" si="267"/>
        <v>Llangadog</v>
      </c>
      <c r="AA1088" s="6" t="str">
        <f t="shared" si="268"/>
        <v>WN</v>
      </c>
      <c r="AB1088" s="7" t="str">
        <f t="shared" si="269"/>
        <v>43638</v>
      </c>
      <c r="AC1088" s="6" t="str">
        <f t="shared" si="270"/>
        <v>35</v>
      </c>
      <c r="AD1088" s="6" t="str">
        <f t="shared" si="271"/>
        <v>D</v>
      </c>
      <c r="AE1088" s="8" t="str">
        <f t="shared" si="272"/>
        <v/>
      </c>
    </row>
    <row r="1089" spans="1:31" x14ac:dyDescent="0.25">
      <c r="A1089" s="9">
        <v>1110</v>
      </c>
      <c r="B1089" s="10" t="s">
        <v>2371</v>
      </c>
      <c r="C1089" s="10" t="s">
        <v>3582</v>
      </c>
      <c r="D1089" s="10" t="s">
        <v>28</v>
      </c>
      <c r="E1089" s="10" t="s">
        <v>29</v>
      </c>
      <c r="F1089" s="10">
        <v>60</v>
      </c>
      <c r="G1089" s="10" t="s">
        <v>3583</v>
      </c>
      <c r="H1089" s="10" t="s">
        <v>3584</v>
      </c>
      <c r="I1089" s="10" t="s">
        <v>32</v>
      </c>
      <c r="J1089" s="11">
        <v>43867</v>
      </c>
      <c r="K1089" s="10">
        <v>86</v>
      </c>
      <c r="L1089" s="10" t="s">
        <v>68</v>
      </c>
      <c r="M1089" s="12"/>
      <c r="O1089">
        <f t="shared" si="273"/>
        <v>0</v>
      </c>
      <c r="Q1089" s="9" t="str">
        <f t="shared" si="258"/>
        <v>1110</v>
      </c>
      <c r="R1089" s="10" t="str">
        <f t="shared" si="259"/>
        <v>Florentino</v>
      </c>
      <c r="S1089" s="10" t="str">
        <f t="shared" si="260"/>
        <v>Hopkins</v>
      </c>
      <c r="T1089" s="10" t="str">
        <f t="shared" si="261"/>
        <v>Mr</v>
      </c>
      <c r="U1089" s="10" t="str">
        <f t="shared" si="262"/>
        <v>M</v>
      </c>
      <c r="V1089" s="10" t="str">
        <f t="shared" si="263"/>
        <v>60</v>
      </c>
      <c r="W1089" s="10" t="str">
        <f t="shared" si="264"/>
        <v>Commerce Place</v>
      </c>
      <c r="X1089" s="10" t="str">
        <f t="shared" si="265"/>
        <v>ce</v>
      </c>
      <c r="Y1089" s="10" t="str">
        <f t="shared" si="266"/>
        <v>Commerce Place</v>
      </c>
      <c r="Z1089" s="10" t="str">
        <f t="shared" si="267"/>
        <v>South Ockendon</v>
      </c>
      <c r="AA1089" s="10" t="str">
        <f t="shared" si="268"/>
        <v>WC</v>
      </c>
      <c r="AB1089" s="11" t="str">
        <f t="shared" si="269"/>
        <v>43867</v>
      </c>
      <c r="AC1089" s="10" t="str">
        <f t="shared" si="270"/>
        <v>86</v>
      </c>
      <c r="AD1089" s="10" t="str">
        <f t="shared" si="271"/>
        <v>A2</v>
      </c>
      <c r="AE1089" s="12" t="str">
        <f t="shared" si="272"/>
        <v/>
      </c>
    </row>
    <row r="1090" spans="1:31" x14ac:dyDescent="0.25">
      <c r="A1090" s="5">
        <v>1111</v>
      </c>
      <c r="B1090" s="6" t="s">
        <v>3585</v>
      </c>
      <c r="C1090" s="6" t="s">
        <v>1187</v>
      </c>
      <c r="D1090" s="6" t="s">
        <v>49</v>
      </c>
      <c r="E1090" s="6" t="s">
        <v>16</v>
      </c>
      <c r="F1090" s="6">
        <v>90</v>
      </c>
      <c r="G1090" s="6" t="s">
        <v>3586</v>
      </c>
      <c r="H1090" s="6" t="s">
        <v>637</v>
      </c>
      <c r="I1090" s="6" t="s">
        <v>291</v>
      </c>
      <c r="J1090" s="7">
        <v>44137</v>
      </c>
      <c r="K1090" s="6">
        <v>30</v>
      </c>
      <c r="L1090" s="6" t="s">
        <v>78</v>
      </c>
      <c r="M1090" s="8"/>
      <c r="O1090">
        <f t="shared" si="273"/>
        <v>0</v>
      </c>
      <c r="Q1090" s="5" t="str">
        <f t="shared" si="258"/>
        <v>1111</v>
      </c>
      <c r="R1090" s="6" t="str">
        <f t="shared" si="259"/>
        <v>Antonio</v>
      </c>
      <c r="S1090" s="6" t="str">
        <f t="shared" si="260"/>
        <v>Parsons</v>
      </c>
      <c r="T1090" s="6" t="str">
        <f t="shared" si="261"/>
        <v>Miss</v>
      </c>
      <c r="U1090" s="6" t="str">
        <f t="shared" si="262"/>
        <v>F</v>
      </c>
      <c r="V1090" s="6" t="str">
        <f t="shared" si="263"/>
        <v>90</v>
      </c>
      <c r="W1090" s="6" t="str">
        <f t="shared" si="264"/>
        <v>Commerell Street</v>
      </c>
      <c r="X1090" s="6" t="str">
        <f t="shared" si="265"/>
        <v>et</v>
      </c>
      <c r="Y1090" s="6" t="str">
        <f t="shared" si="266"/>
        <v>Commerell Street</v>
      </c>
      <c r="Z1090" s="6" t="str">
        <f t="shared" si="267"/>
        <v>Kent</v>
      </c>
      <c r="AA1090" s="6" t="str">
        <f t="shared" si="268"/>
        <v>HS</v>
      </c>
      <c r="AB1090" s="7" t="str">
        <f t="shared" si="269"/>
        <v>44137</v>
      </c>
      <c r="AC1090" s="6" t="str">
        <f t="shared" si="270"/>
        <v>30</v>
      </c>
      <c r="AD1090" s="6" t="str">
        <f t="shared" si="271"/>
        <v>C2</v>
      </c>
      <c r="AE1090" s="8" t="str">
        <f t="shared" si="272"/>
        <v/>
      </c>
    </row>
    <row r="1091" spans="1:31" x14ac:dyDescent="0.25">
      <c r="A1091" s="9">
        <v>1112</v>
      </c>
      <c r="B1091" s="10" t="s">
        <v>3587</v>
      </c>
      <c r="C1091" s="10" t="s">
        <v>3588</v>
      </c>
      <c r="D1091" s="10" t="s">
        <v>28</v>
      </c>
      <c r="E1091" s="10" t="s">
        <v>29</v>
      </c>
      <c r="F1091" s="10">
        <v>30</v>
      </c>
      <c r="G1091" s="10" t="s">
        <v>3589</v>
      </c>
      <c r="H1091" s="10" t="s">
        <v>1897</v>
      </c>
      <c r="I1091" s="10" t="s">
        <v>185</v>
      </c>
      <c r="J1091" s="11">
        <v>43473</v>
      </c>
      <c r="K1091" s="10">
        <v>4</v>
      </c>
      <c r="L1091" s="10" t="s">
        <v>78</v>
      </c>
      <c r="M1091" s="12"/>
      <c r="O1091">
        <f t="shared" si="273"/>
        <v>0</v>
      </c>
      <c r="Q1091" s="9" t="str">
        <f t="shared" si="258"/>
        <v>1112</v>
      </c>
      <c r="R1091" s="10" t="str">
        <f t="shared" si="259"/>
        <v>Wendell</v>
      </c>
      <c r="S1091" s="10" t="str">
        <f t="shared" si="260"/>
        <v>Sanchez</v>
      </c>
      <c r="T1091" s="10" t="str">
        <f t="shared" si="261"/>
        <v>Mr</v>
      </c>
      <c r="U1091" s="10" t="str">
        <f t="shared" si="262"/>
        <v>M</v>
      </c>
      <c r="V1091" s="10" t="str">
        <f t="shared" si="263"/>
        <v>30</v>
      </c>
      <c r="W1091" s="10" t="str">
        <f t="shared" si="264"/>
        <v>Commodore Terrace</v>
      </c>
      <c r="X1091" s="10" t="str">
        <f t="shared" si="265"/>
        <v>ce</v>
      </c>
      <c r="Y1091" s="10" t="str">
        <f t="shared" si="266"/>
        <v>Commodore Terrace</v>
      </c>
      <c r="Z1091" s="10" t="str">
        <f t="shared" si="267"/>
        <v>Glastonbury</v>
      </c>
      <c r="AA1091" s="10" t="str">
        <f t="shared" si="268"/>
        <v>HX</v>
      </c>
      <c r="AB1091" s="11" t="str">
        <f t="shared" si="269"/>
        <v>43473</v>
      </c>
      <c r="AC1091" s="10" t="str">
        <f t="shared" si="270"/>
        <v>4</v>
      </c>
      <c r="AD1091" s="10" t="str">
        <f t="shared" si="271"/>
        <v>C2</v>
      </c>
      <c r="AE1091" s="12" t="str">
        <f t="shared" si="272"/>
        <v/>
      </c>
    </row>
    <row r="1092" spans="1:31" x14ac:dyDescent="0.25">
      <c r="A1092" s="5">
        <v>1113</v>
      </c>
      <c r="B1092" s="6" t="s">
        <v>2632</v>
      </c>
      <c r="C1092" s="6" t="s">
        <v>3590</v>
      </c>
      <c r="D1092" s="6" t="s">
        <v>28</v>
      </c>
      <c r="E1092" s="6" t="s">
        <v>29</v>
      </c>
      <c r="F1092" s="6">
        <v>30</v>
      </c>
      <c r="G1092" s="6" t="s">
        <v>3591</v>
      </c>
      <c r="H1092" s="6" t="s">
        <v>2281</v>
      </c>
      <c r="I1092" s="6" t="s">
        <v>25</v>
      </c>
      <c r="J1092" s="7">
        <v>43531</v>
      </c>
      <c r="K1092" s="6">
        <v>42</v>
      </c>
      <c r="L1092" s="6" t="s">
        <v>52</v>
      </c>
      <c r="M1092" s="8"/>
      <c r="O1092">
        <f t="shared" si="273"/>
        <v>0</v>
      </c>
      <c r="Q1092" s="5" t="str">
        <f t="shared" si="258"/>
        <v>1113</v>
      </c>
      <c r="R1092" s="6" t="str">
        <f t="shared" si="259"/>
        <v>Lavern</v>
      </c>
      <c r="S1092" s="6" t="str">
        <f t="shared" si="260"/>
        <v>Moss</v>
      </c>
      <c r="T1092" s="6" t="str">
        <f t="shared" si="261"/>
        <v>Mr</v>
      </c>
      <c r="U1092" s="6" t="str">
        <f t="shared" si="262"/>
        <v>M</v>
      </c>
      <c r="V1092" s="6" t="str">
        <f t="shared" si="263"/>
        <v>30</v>
      </c>
      <c r="W1092" s="6" t="str">
        <f t="shared" si="264"/>
        <v>Common South</v>
      </c>
      <c r="X1092" s="6" t="str">
        <f t="shared" si="265"/>
        <v>th</v>
      </c>
      <c r="Y1092" s="6" t="str">
        <f t="shared" si="266"/>
        <v>Common South</v>
      </c>
      <c r="Z1092" s="6" t="str">
        <f t="shared" si="267"/>
        <v>Hexham</v>
      </c>
      <c r="AA1092" s="6" t="str">
        <f t="shared" si="268"/>
        <v>HG</v>
      </c>
      <c r="AB1092" s="7" t="str">
        <f t="shared" si="269"/>
        <v>43531</v>
      </c>
      <c r="AC1092" s="6" t="str">
        <f t="shared" si="270"/>
        <v>42</v>
      </c>
      <c r="AD1092" s="6" t="str">
        <f t="shared" si="271"/>
        <v>A1</v>
      </c>
      <c r="AE1092" s="8" t="str">
        <f t="shared" si="272"/>
        <v/>
      </c>
    </row>
    <row r="1093" spans="1:31" x14ac:dyDescent="0.25">
      <c r="A1093" s="9">
        <v>1114</v>
      </c>
      <c r="B1093" s="10" t="s">
        <v>3592</v>
      </c>
      <c r="C1093" s="10" t="s">
        <v>3593</v>
      </c>
      <c r="D1093" s="10" t="s">
        <v>28</v>
      </c>
      <c r="E1093" s="10" t="s">
        <v>29</v>
      </c>
      <c r="F1093" s="10">
        <v>90</v>
      </c>
      <c r="G1093" s="10" t="s">
        <v>3594</v>
      </c>
      <c r="H1093" s="10" t="s">
        <v>1932</v>
      </c>
      <c r="I1093" s="10" t="s">
        <v>291</v>
      </c>
      <c r="J1093" s="11">
        <v>44149</v>
      </c>
      <c r="K1093" s="10">
        <v>31</v>
      </c>
      <c r="L1093" s="10" t="s">
        <v>68</v>
      </c>
      <c r="M1093" s="12"/>
      <c r="O1093">
        <f t="shared" si="273"/>
        <v>0</v>
      </c>
      <c r="Q1093" s="9" t="str">
        <f t="shared" si="258"/>
        <v>1114</v>
      </c>
      <c r="R1093" s="10" t="str">
        <f t="shared" si="259"/>
        <v>Sid</v>
      </c>
      <c r="S1093" s="10" t="str">
        <f t="shared" si="260"/>
        <v>Wang</v>
      </c>
      <c r="T1093" s="10" t="str">
        <f t="shared" si="261"/>
        <v>Mr</v>
      </c>
      <c r="U1093" s="10" t="str">
        <f t="shared" si="262"/>
        <v>M</v>
      </c>
      <c r="V1093" s="10" t="str">
        <f t="shared" si="263"/>
        <v>90</v>
      </c>
      <c r="W1093" s="10" t="str">
        <f t="shared" si="264"/>
        <v>Commondale</v>
      </c>
      <c r="X1093" s="10" t="str">
        <f t="shared" si="265"/>
        <v>le</v>
      </c>
      <c r="Y1093" s="10" t="str">
        <f t="shared" si="266"/>
        <v>Commondale</v>
      </c>
      <c r="Z1093" s="10" t="str">
        <f t="shared" si="267"/>
        <v>Isle Of Rum</v>
      </c>
      <c r="AA1093" s="10" t="str">
        <f t="shared" si="268"/>
        <v>HS</v>
      </c>
      <c r="AB1093" s="11" t="str">
        <f t="shared" si="269"/>
        <v>44149</v>
      </c>
      <c r="AC1093" s="10" t="str">
        <f t="shared" si="270"/>
        <v>31</v>
      </c>
      <c r="AD1093" s="10" t="str">
        <f t="shared" si="271"/>
        <v>A2</v>
      </c>
      <c r="AE1093" s="12" t="str">
        <f t="shared" si="272"/>
        <v/>
      </c>
    </row>
    <row r="1094" spans="1:31" x14ac:dyDescent="0.25">
      <c r="A1094" s="5">
        <v>1115</v>
      </c>
      <c r="B1094" s="6" t="s">
        <v>3595</v>
      </c>
      <c r="C1094" s="6" t="s">
        <v>3596</v>
      </c>
      <c r="D1094" s="6" t="s">
        <v>28</v>
      </c>
      <c r="E1094" s="6" t="s">
        <v>29</v>
      </c>
      <c r="F1094" s="6">
        <v>90</v>
      </c>
      <c r="G1094" s="6" t="s">
        <v>3597</v>
      </c>
      <c r="H1094" s="6" t="s">
        <v>3598</v>
      </c>
      <c r="I1094" s="6" t="s">
        <v>32</v>
      </c>
      <c r="J1094" s="7">
        <v>44484</v>
      </c>
      <c r="K1094" s="6">
        <v>48</v>
      </c>
      <c r="L1094" s="6" t="s">
        <v>157</v>
      </c>
      <c r="M1094" s="8"/>
      <c r="O1094">
        <f t="shared" si="273"/>
        <v>0</v>
      </c>
      <c r="Q1094" s="5" t="str">
        <f t="shared" ref="Q1094:Q1157" si="274">TRIM(A1094)</f>
        <v>1115</v>
      </c>
      <c r="R1094" s="6" t="str">
        <f t="shared" ref="R1094:R1157" si="275">TRIM(B1094)</f>
        <v>Larry</v>
      </c>
      <c r="S1094" s="6" t="str">
        <f t="shared" ref="S1094:S1157" si="276">TRIM(C1094)</f>
        <v>Anaya</v>
      </c>
      <c r="T1094" s="6" t="str">
        <f t="shared" ref="T1094:T1157" si="277">TRIM(D1094)</f>
        <v>Mr</v>
      </c>
      <c r="U1094" s="6" t="str">
        <f t="shared" ref="U1094:U1157" si="278">IF(ISNUMBER(SEARCH("f",TRIM(E1094))),"F","M")</f>
        <v>M</v>
      </c>
      <c r="V1094" s="6" t="str">
        <f t="shared" ref="V1094:V1157" si="279">TRIM(F1094)</f>
        <v>90</v>
      </c>
      <c r="W1094" s="6" t="str">
        <f t="shared" ref="W1094:W1157" si="280">SUBSTITUTE(SUBSTITUTE(SUBSTITUTE(PROPER(TRIM(G1094)),"(?)","")," (No",""),"'S","'s")</f>
        <v>Compton Crescent</v>
      </c>
      <c r="X1094" s="6" t="str">
        <f t="shared" ref="X1094:X1157" si="281">RIGHT(W1094,2)</f>
        <v>nt</v>
      </c>
      <c r="Y1094" s="6" t="str">
        <f t="shared" ref="Y1094:Y1157" si="282">IF(OR(X1094="St",X1094="Av",X1094="Pl"),SUBSTITUTE(SUBSTITUTE(SUBSTITUTE(SUBSTITUTE(SUBSTITUTE(SUBSTITUTE(SUBSTITUTE(W1094,"Rd","Road"),"St","Street"),"Cls", "Close"),"Plc","Place"),"Bldgs","Buildings"),"Av","Avenue"),"Pl","Place"),SUBSTITUTE(SUBSTITUTE(SUBSTITUTE(SUBSTITUTE(SUBSTITUTE(W1094,"Rd","Road"),"Cls", "Close"),"Plc","Place"),"Bldgs","Buildings"),"Crt","Court"))</f>
        <v>Compton Crescent</v>
      </c>
      <c r="Z1094" s="6" t="str">
        <f t="shared" ref="Z1094:Z1157" si="283">TRIM(H1094)</f>
        <v>Macclesfield</v>
      </c>
      <c r="AA1094" s="6" t="str">
        <f t="shared" ref="AA1094:AA1157" si="284">TRIM(I1094)</f>
        <v>WC</v>
      </c>
      <c r="AB1094" s="7" t="str">
        <f t="shared" ref="AB1094:AB1157" si="285">TRIM(J1094)</f>
        <v>44484</v>
      </c>
      <c r="AC1094" s="6" t="str">
        <f t="shared" ref="AC1094:AC1157" si="286">TRIM(K1094)</f>
        <v>48</v>
      </c>
      <c r="AD1094" s="6" t="str">
        <f t="shared" ref="AD1094:AD1157" si="287">TRIM(L1094)</f>
        <v>C3</v>
      </c>
      <c r="AE1094" s="8" t="str">
        <f t="shared" ref="AE1094:AE1157" si="288">TRIM(M1094)</f>
        <v/>
      </c>
    </row>
    <row r="1095" spans="1:31" x14ac:dyDescent="0.25">
      <c r="A1095" s="9">
        <v>1116</v>
      </c>
      <c r="B1095" s="10" t="s">
        <v>3599</v>
      </c>
      <c r="C1095" s="10" t="s">
        <v>3600</v>
      </c>
      <c r="D1095" s="10" t="s">
        <v>28</v>
      </c>
      <c r="E1095" s="10" t="s">
        <v>29</v>
      </c>
      <c r="F1095" s="10">
        <v>90</v>
      </c>
      <c r="G1095" s="10" t="s">
        <v>3601</v>
      </c>
      <c r="H1095" s="10" t="s">
        <v>522</v>
      </c>
      <c r="I1095" s="10" t="s">
        <v>32</v>
      </c>
      <c r="J1095" s="11">
        <v>44512</v>
      </c>
      <c r="K1095" s="10">
        <v>62</v>
      </c>
      <c r="L1095" s="10" t="s">
        <v>68</v>
      </c>
      <c r="M1095" s="12"/>
      <c r="O1095">
        <f t="shared" si="273"/>
        <v>0</v>
      </c>
      <c r="Q1095" s="9" t="str">
        <f t="shared" si="274"/>
        <v>1116</v>
      </c>
      <c r="R1095" s="10" t="str">
        <f t="shared" si="275"/>
        <v>Peter</v>
      </c>
      <c r="S1095" s="10" t="str">
        <f t="shared" si="276"/>
        <v>Ziegler</v>
      </c>
      <c r="T1095" s="10" t="str">
        <f t="shared" si="277"/>
        <v>Mr</v>
      </c>
      <c r="U1095" s="10" t="str">
        <f t="shared" si="278"/>
        <v>M</v>
      </c>
      <c r="V1095" s="10" t="str">
        <f t="shared" si="279"/>
        <v>90</v>
      </c>
      <c r="W1095" s="10" t="str">
        <f t="shared" si="280"/>
        <v>Compton Road</v>
      </c>
      <c r="X1095" s="10" t="str">
        <f t="shared" si="281"/>
        <v>ad</v>
      </c>
      <c r="Y1095" s="10" t="str">
        <f t="shared" si="282"/>
        <v>Compton Road</v>
      </c>
      <c r="Z1095" s="10" t="str">
        <f t="shared" si="283"/>
        <v>West Sussex</v>
      </c>
      <c r="AA1095" s="10" t="str">
        <f t="shared" si="284"/>
        <v>WC</v>
      </c>
      <c r="AB1095" s="11" t="str">
        <f t="shared" si="285"/>
        <v>44512</v>
      </c>
      <c r="AC1095" s="10" t="str">
        <f t="shared" si="286"/>
        <v>62</v>
      </c>
      <c r="AD1095" s="10" t="str">
        <f t="shared" si="287"/>
        <v>A2</v>
      </c>
      <c r="AE1095" s="12" t="str">
        <f t="shared" si="288"/>
        <v/>
      </c>
    </row>
    <row r="1096" spans="1:31" x14ac:dyDescent="0.25">
      <c r="A1096" s="5">
        <v>1117</v>
      </c>
      <c r="B1096" s="6" t="s">
        <v>710</v>
      </c>
      <c r="C1096" s="6" t="s">
        <v>3602</v>
      </c>
      <c r="D1096" s="6" t="s">
        <v>28</v>
      </c>
      <c r="E1096" s="6" t="s">
        <v>29</v>
      </c>
      <c r="F1096" s="6">
        <v>90</v>
      </c>
      <c r="G1096" s="6" t="s">
        <v>3603</v>
      </c>
      <c r="H1096" s="6" t="s">
        <v>392</v>
      </c>
      <c r="I1096" s="6" t="s">
        <v>32</v>
      </c>
      <c r="J1096" s="7">
        <v>43559</v>
      </c>
      <c r="K1096" s="6">
        <v>17</v>
      </c>
      <c r="L1096" s="6" t="s">
        <v>99</v>
      </c>
      <c r="M1096" s="8"/>
      <c r="O1096">
        <f t="shared" si="273"/>
        <v>0</v>
      </c>
      <c r="Q1096" s="5" t="str">
        <f t="shared" si="274"/>
        <v>1117</v>
      </c>
      <c r="R1096" s="6" t="str">
        <f t="shared" si="275"/>
        <v>Devon</v>
      </c>
      <c r="S1096" s="6" t="str">
        <f t="shared" si="276"/>
        <v>Salazar</v>
      </c>
      <c r="T1096" s="6" t="str">
        <f t="shared" si="277"/>
        <v>Mr</v>
      </c>
      <c r="U1096" s="6" t="str">
        <f t="shared" si="278"/>
        <v>M</v>
      </c>
      <c r="V1096" s="6" t="str">
        <f t="shared" si="279"/>
        <v>90</v>
      </c>
      <c r="W1096" s="6" t="str">
        <f t="shared" si="280"/>
        <v>Conduit Court</v>
      </c>
      <c r="X1096" s="6" t="str">
        <f t="shared" si="281"/>
        <v>rt</v>
      </c>
      <c r="Y1096" s="6" t="str">
        <f t="shared" si="282"/>
        <v>Conduit Court</v>
      </c>
      <c r="Z1096" s="6" t="str">
        <f t="shared" si="283"/>
        <v>Westgate-On-Sea</v>
      </c>
      <c r="AA1096" s="6" t="str">
        <f t="shared" si="284"/>
        <v>WC</v>
      </c>
      <c r="AB1096" s="7" t="str">
        <f t="shared" si="285"/>
        <v>43559</v>
      </c>
      <c r="AC1096" s="6" t="str">
        <f t="shared" si="286"/>
        <v>17</v>
      </c>
      <c r="AD1096" s="6" t="str">
        <f t="shared" si="287"/>
        <v>E</v>
      </c>
      <c r="AE1096" s="8" t="str">
        <f t="shared" si="288"/>
        <v/>
      </c>
    </row>
    <row r="1097" spans="1:31" x14ac:dyDescent="0.25">
      <c r="A1097" s="9">
        <v>1118</v>
      </c>
      <c r="B1097" s="10" t="s">
        <v>3604</v>
      </c>
      <c r="C1097" s="10" t="s">
        <v>3605</v>
      </c>
      <c r="D1097" s="10" t="s">
        <v>28</v>
      </c>
      <c r="E1097" s="10" t="s">
        <v>29</v>
      </c>
      <c r="F1097" s="10">
        <v>90</v>
      </c>
      <c r="G1097" s="10" t="s">
        <v>3606</v>
      </c>
      <c r="H1097" s="10" t="s">
        <v>3607</v>
      </c>
      <c r="I1097" s="10" t="s">
        <v>571</v>
      </c>
      <c r="J1097" s="11">
        <v>43595</v>
      </c>
      <c r="K1097" s="10">
        <v>47</v>
      </c>
      <c r="L1097" s="10" t="s">
        <v>39</v>
      </c>
      <c r="M1097" s="12"/>
      <c r="O1097">
        <f t="shared" si="273"/>
        <v>0</v>
      </c>
      <c r="Q1097" s="9" t="str">
        <f t="shared" si="274"/>
        <v>1118</v>
      </c>
      <c r="R1097" s="10" t="str">
        <f t="shared" si="275"/>
        <v>Frankie</v>
      </c>
      <c r="S1097" s="10" t="str">
        <f t="shared" si="276"/>
        <v>Mccarthy</v>
      </c>
      <c r="T1097" s="10" t="str">
        <f t="shared" si="277"/>
        <v>Mr</v>
      </c>
      <c r="U1097" s="10" t="str">
        <f t="shared" si="278"/>
        <v>M</v>
      </c>
      <c r="V1097" s="10" t="str">
        <f t="shared" si="279"/>
        <v>90</v>
      </c>
      <c r="W1097" s="10" t="str">
        <f t="shared" si="280"/>
        <v>Coney Way</v>
      </c>
      <c r="X1097" s="10" t="str">
        <f t="shared" si="281"/>
        <v>ay</v>
      </c>
      <c r="Y1097" s="10" t="str">
        <f t="shared" si="282"/>
        <v>Coney Way</v>
      </c>
      <c r="Z1097" s="10" t="str">
        <f t="shared" si="283"/>
        <v>Abingdon</v>
      </c>
      <c r="AA1097" s="10" t="str">
        <f t="shared" si="284"/>
        <v>NP</v>
      </c>
      <c r="AB1097" s="11" t="str">
        <f t="shared" si="285"/>
        <v>43595</v>
      </c>
      <c r="AC1097" s="10" t="str">
        <f t="shared" si="286"/>
        <v>47</v>
      </c>
      <c r="AD1097" s="10" t="str">
        <f t="shared" si="287"/>
        <v>C1</v>
      </c>
      <c r="AE1097" s="12" t="str">
        <f t="shared" si="288"/>
        <v/>
      </c>
    </row>
    <row r="1098" spans="1:31" x14ac:dyDescent="0.25">
      <c r="A1098" s="5">
        <v>1119</v>
      </c>
      <c r="B1098" s="6" t="s">
        <v>3608</v>
      </c>
      <c r="C1098" s="6" t="s">
        <v>3609</v>
      </c>
      <c r="D1098" s="6" t="s">
        <v>15</v>
      </c>
      <c r="E1098" s="6" t="s">
        <v>16</v>
      </c>
      <c r="F1098" s="6">
        <v>60</v>
      </c>
      <c r="G1098" s="6" t="s">
        <v>3610</v>
      </c>
      <c r="H1098" s="6" t="s">
        <v>768</v>
      </c>
      <c r="I1098" s="6" t="s">
        <v>32</v>
      </c>
      <c r="J1098" s="7">
        <v>43469</v>
      </c>
      <c r="K1098" s="6">
        <v>50</v>
      </c>
      <c r="L1098" s="6" t="s">
        <v>20</v>
      </c>
      <c r="M1098" s="8"/>
      <c r="O1098">
        <f t="shared" ref="O1098:O1161" si="289">COUNTBLANK(A1098:L1098)+COUNTIF(K1098,0)</f>
        <v>0</v>
      </c>
      <c r="Q1098" s="5" t="str">
        <f t="shared" si="274"/>
        <v>1119</v>
      </c>
      <c r="R1098" s="6" t="str">
        <f t="shared" si="275"/>
        <v>Ellan</v>
      </c>
      <c r="S1098" s="6" t="str">
        <f t="shared" si="276"/>
        <v>Marrero</v>
      </c>
      <c r="T1098" s="6" t="str">
        <f t="shared" si="277"/>
        <v>Mrs</v>
      </c>
      <c r="U1098" s="6" t="str">
        <f t="shared" si="278"/>
        <v>F</v>
      </c>
      <c r="V1098" s="6" t="str">
        <f t="shared" si="279"/>
        <v>60</v>
      </c>
      <c r="W1098" s="6" t="str">
        <f t="shared" si="280"/>
        <v>Conington Road</v>
      </c>
      <c r="X1098" s="6" t="str">
        <f t="shared" si="281"/>
        <v>ad</v>
      </c>
      <c r="Y1098" s="6" t="str">
        <f t="shared" si="282"/>
        <v>Conington Road</v>
      </c>
      <c r="Z1098" s="6" t="str">
        <f t="shared" si="283"/>
        <v>Lutterworth</v>
      </c>
      <c r="AA1098" s="6" t="str">
        <f t="shared" si="284"/>
        <v>WC</v>
      </c>
      <c r="AB1098" s="7" t="str">
        <f t="shared" si="285"/>
        <v>43469</v>
      </c>
      <c r="AC1098" s="6" t="str">
        <f t="shared" si="286"/>
        <v>50</v>
      </c>
      <c r="AD1098" s="6" t="str">
        <f t="shared" si="287"/>
        <v>B</v>
      </c>
      <c r="AE1098" s="8" t="str">
        <f t="shared" si="288"/>
        <v/>
      </c>
    </row>
    <row r="1099" spans="1:31" x14ac:dyDescent="0.25">
      <c r="A1099" s="9">
        <v>1120</v>
      </c>
      <c r="B1099" s="10" t="s">
        <v>3611</v>
      </c>
      <c r="C1099" s="10" t="s">
        <v>3612</v>
      </c>
      <c r="D1099" s="10" t="s">
        <v>28</v>
      </c>
      <c r="E1099" s="10" t="s">
        <v>29</v>
      </c>
      <c r="F1099" s="10">
        <v>90</v>
      </c>
      <c r="G1099" s="10" t="s">
        <v>3613</v>
      </c>
      <c r="H1099" s="10" t="s">
        <v>896</v>
      </c>
      <c r="I1099" s="10" t="s">
        <v>144</v>
      </c>
      <c r="J1099" s="11">
        <v>43485</v>
      </c>
      <c r="K1099" s="10">
        <v>34</v>
      </c>
      <c r="L1099" s="10" t="s">
        <v>78</v>
      </c>
      <c r="M1099" s="12"/>
      <c r="O1099">
        <f t="shared" si="289"/>
        <v>0</v>
      </c>
      <c r="Q1099" s="9" t="str">
        <f t="shared" si="274"/>
        <v>1120</v>
      </c>
      <c r="R1099" s="10" t="str">
        <f t="shared" si="275"/>
        <v>Nathanial</v>
      </c>
      <c r="S1099" s="10" t="str">
        <f t="shared" si="276"/>
        <v>Fish</v>
      </c>
      <c r="T1099" s="10" t="str">
        <f t="shared" si="277"/>
        <v>Mr</v>
      </c>
      <c r="U1099" s="10" t="str">
        <f t="shared" si="278"/>
        <v>M</v>
      </c>
      <c r="V1099" s="10" t="str">
        <f t="shared" si="279"/>
        <v>90</v>
      </c>
      <c r="W1099" s="10" t="str">
        <f t="shared" si="280"/>
        <v>Connaught Avenue</v>
      </c>
      <c r="X1099" s="10" t="str">
        <f t="shared" si="281"/>
        <v>ue</v>
      </c>
      <c r="Y1099" s="10" t="str">
        <f t="shared" si="282"/>
        <v>Connaught Avenue</v>
      </c>
      <c r="Z1099" s="10" t="str">
        <f t="shared" si="283"/>
        <v>Gretna</v>
      </c>
      <c r="AA1099" s="10" t="str">
        <f t="shared" si="284"/>
        <v>UB</v>
      </c>
      <c r="AB1099" s="11" t="str">
        <f t="shared" si="285"/>
        <v>43485</v>
      </c>
      <c r="AC1099" s="10" t="str">
        <f t="shared" si="286"/>
        <v>34</v>
      </c>
      <c r="AD1099" s="10" t="str">
        <f t="shared" si="287"/>
        <v>C2</v>
      </c>
      <c r="AE1099" s="12" t="str">
        <f t="shared" si="288"/>
        <v/>
      </c>
    </row>
    <row r="1100" spans="1:31" x14ac:dyDescent="0.25">
      <c r="A1100" s="5">
        <v>1121</v>
      </c>
      <c r="B1100" s="6" t="s">
        <v>3614</v>
      </c>
      <c r="C1100" s="6" t="s">
        <v>2929</v>
      </c>
      <c r="D1100" s="6" t="s">
        <v>49</v>
      </c>
      <c r="E1100" s="6" t="s">
        <v>16</v>
      </c>
      <c r="F1100" s="6">
        <v>30</v>
      </c>
      <c r="G1100" s="6" t="s">
        <v>3615</v>
      </c>
      <c r="H1100" s="6" t="s">
        <v>3616</v>
      </c>
      <c r="I1100" s="6" t="s">
        <v>32</v>
      </c>
      <c r="J1100" s="7">
        <v>44183</v>
      </c>
      <c r="K1100" s="6">
        <v>86</v>
      </c>
      <c r="L1100" s="6" t="s">
        <v>52</v>
      </c>
      <c r="M1100" s="8"/>
      <c r="O1100">
        <f t="shared" si="289"/>
        <v>0</v>
      </c>
      <c r="Q1100" s="5" t="str">
        <f t="shared" si="274"/>
        <v>1121</v>
      </c>
      <c r="R1100" s="6" t="str">
        <f t="shared" si="275"/>
        <v>Esmeralda</v>
      </c>
      <c r="S1100" s="6" t="str">
        <f t="shared" si="276"/>
        <v>Tate</v>
      </c>
      <c r="T1100" s="6" t="str">
        <f t="shared" si="277"/>
        <v>Miss</v>
      </c>
      <c r="U1100" s="6" t="str">
        <f t="shared" si="278"/>
        <v>F</v>
      </c>
      <c r="V1100" s="6" t="str">
        <f t="shared" si="279"/>
        <v>30</v>
      </c>
      <c r="W1100" s="6" t="str">
        <f t="shared" si="280"/>
        <v>Connaught Mews</v>
      </c>
      <c r="X1100" s="6" t="str">
        <f t="shared" si="281"/>
        <v>ws</v>
      </c>
      <c r="Y1100" s="6" t="str">
        <f t="shared" si="282"/>
        <v>Connaught Mews</v>
      </c>
      <c r="Z1100" s="6" t="str">
        <f t="shared" si="283"/>
        <v>Rochdale</v>
      </c>
      <c r="AA1100" s="6" t="str">
        <f t="shared" si="284"/>
        <v>WC</v>
      </c>
      <c r="AB1100" s="7" t="str">
        <f t="shared" si="285"/>
        <v>44183</v>
      </c>
      <c r="AC1100" s="6" t="str">
        <f t="shared" si="286"/>
        <v>86</v>
      </c>
      <c r="AD1100" s="6" t="str">
        <f t="shared" si="287"/>
        <v>A1</v>
      </c>
      <c r="AE1100" s="8" t="str">
        <f t="shared" si="288"/>
        <v/>
      </c>
    </row>
    <row r="1101" spans="1:31" x14ac:dyDescent="0.25">
      <c r="A1101" s="9">
        <v>1122</v>
      </c>
      <c r="B1101" s="10" t="s">
        <v>3617</v>
      </c>
      <c r="C1101" s="10" t="s">
        <v>3618</v>
      </c>
      <c r="D1101" s="10" t="s">
        <v>49</v>
      </c>
      <c r="E1101" s="10" t="s">
        <v>16</v>
      </c>
      <c r="F1101" s="10">
        <v>60</v>
      </c>
      <c r="G1101" s="10" t="s">
        <v>3619</v>
      </c>
      <c r="H1101" s="10" t="s">
        <v>3620</v>
      </c>
      <c r="I1101" s="10" t="s">
        <v>32</v>
      </c>
      <c r="J1101" s="11">
        <v>44449</v>
      </c>
      <c r="K1101" s="10">
        <v>60</v>
      </c>
      <c r="L1101" s="10" t="s">
        <v>20</v>
      </c>
      <c r="M1101" s="12"/>
      <c r="O1101">
        <f t="shared" si="289"/>
        <v>0</v>
      </c>
      <c r="Q1101" s="9" t="str">
        <f t="shared" si="274"/>
        <v>1122</v>
      </c>
      <c r="R1101" s="10" t="str">
        <f t="shared" si="275"/>
        <v>Mark</v>
      </c>
      <c r="S1101" s="10" t="str">
        <f t="shared" si="276"/>
        <v>Arias</v>
      </c>
      <c r="T1101" s="10" t="str">
        <f t="shared" si="277"/>
        <v>Miss</v>
      </c>
      <c r="U1101" s="10" t="str">
        <f t="shared" si="278"/>
        <v>F</v>
      </c>
      <c r="V1101" s="10" t="str">
        <f t="shared" si="279"/>
        <v>60</v>
      </c>
      <c r="W1101" s="10" t="str">
        <f t="shared" si="280"/>
        <v>Constable Crescent</v>
      </c>
      <c r="X1101" s="10" t="str">
        <f t="shared" si="281"/>
        <v>nt</v>
      </c>
      <c r="Y1101" s="10" t="str">
        <f t="shared" si="282"/>
        <v>Constable Crescent</v>
      </c>
      <c r="Z1101" s="10" t="str">
        <f t="shared" si="283"/>
        <v>Yateley</v>
      </c>
      <c r="AA1101" s="10" t="str">
        <f t="shared" si="284"/>
        <v>WC</v>
      </c>
      <c r="AB1101" s="11" t="str">
        <f t="shared" si="285"/>
        <v>44449</v>
      </c>
      <c r="AC1101" s="10" t="str">
        <f t="shared" si="286"/>
        <v>60</v>
      </c>
      <c r="AD1101" s="10" t="str">
        <f t="shared" si="287"/>
        <v>B</v>
      </c>
      <c r="AE1101" s="12" t="str">
        <f t="shared" si="288"/>
        <v/>
      </c>
    </row>
    <row r="1102" spans="1:31" x14ac:dyDescent="0.25">
      <c r="A1102" s="5">
        <v>1123</v>
      </c>
      <c r="B1102" s="6" t="s">
        <v>3621</v>
      </c>
      <c r="C1102" s="6" t="s">
        <v>831</v>
      </c>
      <c r="D1102" s="6" t="s">
        <v>115</v>
      </c>
      <c r="E1102" s="6" t="s">
        <v>16</v>
      </c>
      <c r="F1102" s="6">
        <v>90</v>
      </c>
      <c r="G1102" s="6" t="s">
        <v>3622</v>
      </c>
      <c r="H1102" s="6" t="s">
        <v>3623</v>
      </c>
      <c r="I1102" s="6" t="s">
        <v>1152</v>
      </c>
      <c r="J1102" s="7">
        <v>43839</v>
      </c>
      <c r="K1102" s="6">
        <v>26</v>
      </c>
      <c r="L1102" s="6" t="s">
        <v>44</v>
      </c>
      <c r="M1102" s="8"/>
      <c r="O1102">
        <f t="shared" si="289"/>
        <v>0</v>
      </c>
      <c r="Q1102" s="5" t="str">
        <f t="shared" si="274"/>
        <v>1123</v>
      </c>
      <c r="R1102" s="6" t="str">
        <f t="shared" si="275"/>
        <v>Lela</v>
      </c>
      <c r="S1102" s="6" t="str">
        <f t="shared" si="276"/>
        <v>Wilkes</v>
      </c>
      <c r="T1102" s="6" t="str">
        <f t="shared" si="277"/>
        <v>Prof</v>
      </c>
      <c r="U1102" s="6" t="str">
        <f t="shared" si="278"/>
        <v>F</v>
      </c>
      <c r="V1102" s="6" t="str">
        <f t="shared" si="279"/>
        <v>90</v>
      </c>
      <c r="W1102" s="6" t="str">
        <f t="shared" si="280"/>
        <v>Content Street</v>
      </c>
      <c r="X1102" s="6" t="str">
        <f t="shared" si="281"/>
        <v>et</v>
      </c>
      <c r="Y1102" s="6" t="str">
        <f t="shared" si="282"/>
        <v>Content Street</v>
      </c>
      <c r="Z1102" s="6" t="str">
        <f t="shared" si="283"/>
        <v>Bedale</v>
      </c>
      <c r="AA1102" s="6" t="str">
        <f t="shared" si="284"/>
        <v>BR</v>
      </c>
      <c r="AB1102" s="7" t="str">
        <f t="shared" si="285"/>
        <v>43839</v>
      </c>
      <c r="AC1102" s="6" t="str">
        <f t="shared" si="286"/>
        <v>26</v>
      </c>
      <c r="AD1102" s="6" t="str">
        <f t="shared" si="287"/>
        <v>D</v>
      </c>
      <c r="AE1102" s="8" t="str">
        <f t="shared" si="288"/>
        <v/>
      </c>
    </row>
    <row r="1103" spans="1:31" x14ac:dyDescent="0.25">
      <c r="A1103" s="9">
        <v>1124</v>
      </c>
      <c r="B1103" s="10" t="s">
        <v>1422</v>
      </c>
      <c r="C1103" s="10" t="s">
        <v>2816</v>
      </c>
      <c r="D1103" s="10" t="s">
        <v>28</v>
      </c>
      <c r="E1103" s="10" t="s">
        <v>29</v>
      </c>
      <c r="F1103" s="10">
        <v>90</v>
      </c>
      <c r="G1103" s="10" t="s">
        <v>3624</v>
      </c>
      <c r="H1103" s="10" t="s">
        <v>3625</v>
      </c>
      <c r="I1103" s="10" t="s">
        <v>38</v>
      </c>
      <c r="J1103" s="11">
        <v>43568</v>
      </c>
      <c r="K1103" s="10">
        <v>70</v>
      </c>
      <c r="L1103" s="10" t="s">
        <v>44</v>
      </c>
      <c r="M1103" s="12"/>
      <c r="O1103">
        <f t="shared" si="289"/>
        <v>0</v>
      </c>
      <c r="Q1103" s="9" t="str">
        <f t="shared" si="274"/>
        <v>1124</v>
      </c>
      <c r="R1103" s="10" t="str">
        <f t="shared" si="275"/>
        <v>Graig</v>
      </c>
      <c r="S1103" s="10" t="str">
        <f t="shared" si="276"/>
        <v>Clement</v>
      </c>
      <c r="T1103" s="10" t="str">
        <f t="shared" si="277"/>
        <v>Mr</v>
      </c>
      <c r="U1103" s="10" t="str">
        <f t="shared" si="278"/>
        <v>M</v>
      </c>
      <c r="V1103" s="10" t="str">
        <f t="shared" si="279"/>
        <v>90</v>
      </c>
      <c r="W1103" s="10" t="str">
        <f t="shared" si="280"/>
        <v>Cook &amp;</v>
      </c>
      <c r="X1103" s="10" t="str">
        <f t="shared" si="281"/>
        <v xml:space="preserve"> &amp;</v>
      </c>
      <c r="Y1103" s="10" t="str">
        <f t="shared" si="282"/>
        <v>Cook &amp;</v>
      </c>
      <c r="Z1103" s="10" t="str">
        <f t="shared" si="283"/>
        <v>Dawlish</v>
      </c>
      <c r="AA1103" s="10" t="str">
        <f t="shared" si="284"/>
        <v>RM</v>
      </c>
      <c r="AB1103" s="11" t="str">
        <f t="shared" si="285"/>
        <v>43568</v>
      </c>
      <c r="AC1103" s="10" t="str">
        <f t="shared" si="286"/>
        <v>70</v>
      </c>
      <c r="AD1103" s="10" t="str">
        <f t="shared" si="287"/>
        <v>D</v>
      </c>
      <c r="AE1103" s="12" t="str">
        <f t="shared" si="288"/>
        <v/>
      </c>
    </row>
    <row r="1104" spans="1:31" x14ac:dyDescent="0.25">
      <c r="A1104" s="5">
        <v>1125</v>
      </c>
      <c r="B1104" s="6" t="s">
        <v>3626</v>
      </c>
      <c r="C1104" s="6" t="s">
        <v>635</v>
      </c>
      <c r="D1104" s="6" t="s">
        <v>49</v>
      </c>
      <c r="E1104" s="6" t="s">
        <v>16</v>
      </c>
      <c r="F1104" s="6">
        <v>30</v>
      </c>
      <c r="G1104" s="6" t="s">
        <v>3627</v>
      </c>
      <c r="H1104" s="6" t="s">
        <v>3628</v>
      </c>
      <c r="I1104" s="6" t="s">
        <v>185</v>
      </c>
      <c r="J1104" s="7">
        <v>44527</v>
      </c>
      <c r="K1104" s="6">
        <v>41</v>
      </c>
      <c r="L1104" s="6" t="s">
        <v>78</v>
      </c>
      <c r="M1104" s="8"/>
      <c r="O1104">
        <f t="shared" si="289"/>
        <v>0</v>
      </c>
      <c r="Q1104" s="5" t="str">
        <f t="shared" si="274"/>
        <v>1125</v>
      </c>
      <c r="R1104" s="6" t="str">
        <f t="shared" si="275"/>
        <v>Blythe</v>
      </c>
      <c r="S1104" s="6" t="str">
        <f t="shared" si="276"/>
        <v>Leary</v>
      </c>
      <c r="T1104" s="6" t="str">
        <f t="shared" si="277"/>
        <v>Miss</v>
      </c>
      <c r="U1104" s="6" t="str">
        <f t="shared" si="278"/>
        <v>F</v>
      </c>
      <c r="V1104" s="6" t="str">
        <f t="shared" si="279"/>
        <v>30</v>
      </c>
      <c r="W1104" s="6" t="str">
        <f t="shared" si="280"/>
        <v>Cooks Cottages</v>
      </c>
      <c r="X1104" s="6" t="str">
        <f t="shared" si="281"/>
        <v>es</v>
      </c>
      <c r="Y1104" s="6" t="str">
        <f t="shared" si="282"/>
        <v>Cooks Cottages</v>
      </c>
      <c r="Z1104" s="6" t="str">
        <f t="shared" si="283"/>
        <v>Falkirk</v>
      </c>
      <c r="AA1104" s="6" t="str">
        <f t="shared" si="284"/>
        <v>HX</v>
      </c>
      <c r="AB1104" s="7" t="str">
        <f t="shared" si="285"/>
        <v>44527</v>
      </c>
      <c r="AC1104" s="6" t="str">
        <f t="shared" si="286"/>
        <v>41</v>
      </c>
      <c r="AD1104" s="6" t="str">
        <f t="shared" si="287"/>
        <v>C2</v>
      </c>
      <c r="AE1104" s="8" t="str">
        <f t="shared" si="288"/>
        <v/>
      </c>
    </row>
    <row r="1105" spans="1:31" x14ac:dyDescent="0.25">
      <c r="A1105" s="9">
        <v>1126</v>
      </c>
      <c r="B1105" s="10" t="s">
        <v>3629</v>
      </c>
      <c r="C1105" s="10" t="s">
        <v>1464</v>
      </c>
      <c r="D1105" s="10" t="s">
        <v>15</v>
      </c>
      <c r="E1105" s="10" t="s">
        <v>16</v>
      </c>
      <c r="F1105" s="10">
        <v>90</v>
      </c>
      <c r="G1105" s="10" t="s">
        <v>3630</v>
      </c>
      <c r="H1105" s="10" t="s">
        <v>454</v>
      </c>
      <c r="I1105" s="10" t="s">
        <v>291</v>
      </c>
      <c r="J1105" s="11">
        <v>43843</v>
      </c>
      <c r="K1105" s="10">
        <v>13</v>
      </c>
      <c r="L1105" s="10" t="s">
        <v>44</v>
      </c>
      <c r="M1105" s="12"/>
      <c r="O1105">
        <f t="shared" si="289"/>
        <v>0</v>
      </c>
      <c r="Q1105" s="9" t="str">
        <f t="shared" si="274"/>
        <v>1126</v>
      </c>
      <c r="R1105" s="10" t="str">
        <f t="shared" si="275"/>
        <v>Kenda</v>
      </c>
      <c r="S1105" s="10" t="str">
        <f t="shared" si="276"/>
        <v>Duffy</v>
      </c>
      <c r="T1105" s="10" t="str">
        <f t="shared" si="277"/>
        <v>Mrs</v>
      </c>
      <c r="U1105" s="10" t="str">
        <f t="shared" si="278"/>
        <v>F</v>
      </c>
      <c r="V1105" s="10" t="str">
        <f t="shared" si="279"/>
        <v>90</v>
      </c>
      <c r="W1105" s="10" t="str">
        <f t="shared" si="280"/>
        <v>Cooks Ground</v>
      </c>
      <c r="X1105" s="10" t="str">
        <f t="shared" si="281"/>
        <v>nd</v>
      </c>
      <c r="Y1105" s="10" t="str">
        <f t="shared" si="282"/>
        <v>Cooks Ground</v>
      </c>
      <c r="Z1105" s="10" t="str">
        <f t="shared" si="283"/>
        <v>Kirkliston</v>
      </c>
      <c r="AA1105" s="10" t="str">
        <f t="shared" si="284"/>
        <v>HS</v>
      </c>
      <c r="AB1105" s="11" t="str">
        <f t="shared" si="285"/>
        <v>43843</v>
      </c>
      <c r="AC1105" s="10" t="str">
        <f t="shared" si="286"/>
        <v>13</v>
      </c>
      <c r="AD1105" s="10" t="str">
        <f t="shared" si="287"/>
        <v>D</v>
      </c>
      <c r="AE1105" s="12" t="str">
        <f t="shared" si="288"/>
        <v/>
      </c>
    </row>
    <row r="1106" spans="1:31" x14ac:dyDescent="0.25">
      <c r="A1106" s="5">
        <v>1127</v>
      </c>
      <c r="B1106" s="6" t="s">
        <v>1005</v>
      </c>
      <c r="C1106" s="6" t="s">
        <v>817</v>
      </c>
      <c r="D1106" s="6" t="s">
        <v>28</v>
      </c>
      <c r="E1106" s="6" t="s">
        <v>29</v>
      </c>
      <c r="F1106" s="6">
        <v>60</v>
      </c>
      <c r="G1106" s="6" t="s">
        <v>3631</v>
      </c>
      <c r="H1106" s="6" t="s">
        <v>802</v>
      </c>
      <c r="I1106" s="6" t="s">
        <v>176</v>
      </c>
      <c r="J1106" s="7">
        <v>44059</v>
      </c>
      <c r="K1106" s="6">
        <v>13</v>
      </c>
      <c r="L1106" s="6" t="s">
        <v>20</v>
      </c>
      <c r="M1106" s="8"/>
      <c r="O1106">
        <f t="shared" si="289"/>
        <v>0</v>
      </c>
      <c r="Q1106" s="5" t="str">
        <f t="shared" si="274"/>
        <v>1127</v>
      </c>
      <c r="R1106" s="6" t="str">
        <f t="shared" si="275"/>
        <v>Myles</v>
      </c>
      <c r="S1106" s="6" t="str">
        <f t="shared" si="276"/>
        <v>Goodson</v>
      </c>
      <c r="T1106" s="6" t="str">
        <f t="shared" si="277"/>
        <v>Mr</v>
      </c>
      <c r="U1106" s="6" t="str">
        <f t="shared" si="278"/>
        <v>M</v>
      </c>
      <c r="V1106" s="6" t="str">
        <f t="shared" si="279"/>
        <v>60</v>
      </c>
      <c r="W1106" s="6" t="str">
        <f t="shared" si="280"/>
        <v>Coolgardie Avenue</v>
      </c>
      <c r="X1106" s="6" t="str">
        <f t="shared" si="281"/>
        <v>ue</v>
      </c>
      <c r="Y1106" s="6" t="str">
        <f t="shared" si="282"/>
        <v>Coolgardie Avenue</v>
      </c>
      <c r="Z1106" s="6" t="str">
        <f t="shared" si="283"/>
        <v>Crowborough</v>
      </c>
      <c r="AA1106" s="6" t="str">
        <f t="shared" si="284"/>
        <v>CW</v>
      </c>
      <c r="AB1106" s="7" t="str">
        <f t="shared" si="285"/>
        <v>44059</v>
      </c>
      <c r="AC1106" s="6" t="str">
        <f t="shared" si="286"/>
        <v>13</v>
      </c>
      <c r="AD1106" s="6" t="str">
        <f t="shared" si="287"/>
        <v>B</v>
      </c>
      <c r="AE1106" s="8" t="str">
        <f t="shared" si="288"/>
        <v/>
      </c>
    </row>
    <row r="1107" spans="1:31" x14ac:dyDescent="0.25">
      <c r="A1107" s="9">
        <v>1128</v>
      </c>
      <c r="B1107" s="10" t="s">
        <v>3632</v>
      </c>
      <c r="C1107" s="10" t="s">
        <v>2633</v>
      </c>
      <c r="D1107" s="10" t="s">
        <v>28</v>
      </c>
      <c r="E1107" s="10" t="s">
        <v>29</v>
      </c>
      <c r="F1107" s="10">
        <v>60</v>
      </c>
      <c r="G1107" s="10" t="s">
        <v>3633</v>
      </c>
      <c r="H1107" s="10" t="s">
        <v>3634</v>
      </c>
      <c r="I1107" s="10" t="s">
        <v>32</v>
      </c>
      <c r="J1107" s="11">
        <v>44079</v>
      </c>
      <c r="K1107" s="10">
        <v>23</v>
      </c>
      <c r="L1107" s="10" t="s">
        <v>68</v>
      </c>
      <c r="M1107" s="12"/>
      <c r="O1107">
        <f t="shared" si="289"/>
        <v>0</v>
      </c>
      <c r="Q1107" s="9" t="str">
        <f t="shared" si="274"/>
        <v>1128</v>
      </c>
      <c r="R1107" s="10" t="str">
        <f t="shared" si="275"/>
        <v>Hobert</v>
      </c>
      <c r="S1107" s="10" t="str">
        <f t="shared" si="276"/>
        <v>West</v>
      </c>
      <c r="T1107" s="10" t="str">
        <f t="shared" si="277"/>
        <v>Mr</v>
      </c>
      <c r="U1107" s="10" t="str">
        <f t="shared" si="278"/>
        <v>M</v>
      </c>
      <c r="V1107" s="10" t="str">
        <f t="shared" si="279"/>
        <v>60</v>
      </c>
      <c r="W1107" s="10" t="str">
        <f t="shared" si="280"/>
        <v>Coomassie Road</v>
      </c>
      <c r="X1107" s="10" t="str">
        <f t="shared" si="281"/>
        <v>ad</v>
      </c>
      <c r="Y1107" s="10" t="str">
        <f t="shared" si="282"/>
        <v>Coomassie Road</v>
      </c>
      <c r="Z1107" s="10" t="str">
        <f t="shared" si="283"/>
        <v>New Milton</v>
      </c>
      <c r="AA1107" s="10" t="str">
        <f t="shared" si="284"/>
        <v>WC</v>
      </c>
      <c r="AB1107" s="11" t="str">
        <f t="shared" si="285"/>
        <v>44079</v>
      </c>
      <c r="AC1107" s="10" t="str">
        <f t="shared" si="286"/>
        <v>23</v>
      </c>
      <c r="AD1107" s="10" t="str">
        <f t="shared" si="287"/>
        <v>A2</v>
      </c>
      <c r="AE1107" s="12" t="str">
        <f t="shared" si="288"/>
        <v/>
      </c>
    </row>
    <row r="1108" spans="1:31" x14ac:dyDescent="0.25">
      <c r="A1108" s="5">
        <v>1129</v>
      </c>
      <c r="B1108" s="6" t="s">
        <v>1630</v>
      </c>
      <c r="C1108" s="6" t="s">
        <v>3635</v>
      </c>
      <c r="D1108" s="6" t="s">
        <v>28</v>
      </c>
      <c r="E1108" s="6" t="s">
        <v>29</v>
      </c>
      <c r="F1108" s="6">
        <v>90</v>
      </c>
      <c r="G1108" s="6" t="s">
        <v>3636</v>
      </c>
      <c r="H1108" s="6" t="s">
        <v>412</v>
      </c>
      <c r="I1108" s="6" t="s">
        <v>32</v>
      </c>
      <c r="J1108" s="7">
        <v>43498</v>
      </c>
      <c r="K1108" s="6">
        <v>11</v>
      </c>
      <c r="L1108" s="6" t="s">
        <v>157</v>
      </c>
      <c r="M1108" s="8"/>
      <c r="O1108">
        <f t="shared" si="289"/>
        <v>0</v>
      </c>
      <c r="Q1108" s="5" t="str">
        <f t="shared" si="274"/>
        <v>1129</v>
      </c>
      <c r="R1108" s="6" t="str">
        <f t="shared" si="275"/>
        <v>Terrell</v>
      </c>
      <c r="S1108" s="6" t="str">
        <f t="shared" si="276"/>
        <v>Corcoran</v>
      </c>
      <c r="T1108" s="6" t="str">
        <f t="shared" si="277"/>
        <v>Mr</v>
      </c>
      <c r="U1108" s="6" t="str">
        <f t="shared" si="278"/>
        <v>M</v>
      </c>
      <c r="V1108" s="6" t="str">
        <f t="shared" si="279"/>
        <v>90</v>
      </c>
      <c r="W1108" s="6" t="str">
        <f t="shared" si="280"/>
        <v>Coombe Lane</v>
      </c>
      <c r="X1108" s="6" t="str">
        <f t="shared" si="281"/>
        <v>ne</v>
      </c>
      <c r="Y1108" s="6" t="str">
        <f t="shared" si="282"/>
        <v>Coombe Lane</v>
      </c>
      <c r="Z1108" s="6" t="str">
        <f t="shared" si="283"/>
        <v>Teignmouth</v>
      </c>
      <c r="AA1108" s="6" t="str">
        <f t="shared" si="284"/>
        <v>WC</v>
      </c>
      <c r="AB1108" s="7" t="str">
        <f t="shared" si="285"/>
        <v>43498</v>
      </c>
      <c r="AC1108" s="6" t="str">
        <f t="shared" si="286"/>
        <v>11</v>
      </c>
      <c r="AD1108" s="6" t="str">
        <f t="shared" si="287"/>
        <v>C3</v>
      </c>
      <c r="AE1108" s="8" t="str">
        <f t="shared" si="288"/>
        <v/>
      </c>
    </row>
    <row r="1109" spans="1:31" x14ac:dyDescent="0.25">
      <c r="A1109" s="9">
        <v>1130</v>
      </c>
      <c r="B1109" s="10" t="s">
        <v>3637</v>
      </c>
      <c r="C1109" s="10" t="s">
        <v>1273</v>
      </c>
      <c r="D1109" s="10" t="s">
        <v>15</v>
      </c>
      <c r="E1109" s="10" t="s">
        <v>16</v>
      </c>
      <c r="F1109" s="10">
        <v>30</v>
      </c>
      <c r="G1109" s="10" t="s">
        <v>3638</v>
      </c>
      <c r="H1109" s="10" t="s">
        <v>3639</v>
      </c>
      <c r="I1109" s="10" t="s">
        <v>291</v>
      </c>
      <c r="J1109" s="11">
        <v>43625</v>
      </c>
      <c r="K1109" s="10">
        <v>31</v>
      </c>
      <c r="L1109" s="10" t="s">
        <v>157</v>
      </c>
      <c r="M1109" s="12"/>
      <c r="O1109">
        <f t="shared" si="289"/>
        <v>0</v>
      </c>
      <c r="Q1109" s="9" t="str">
        <f t="shared" si="274"/>
        <v>1130</v>
      </c>
      <c r="R1109" s="10" t="str">
        <f t="shared" si="275"/>
        <v>Lanell</v>
      </c>
      <c r="S1109" s="10" t="str">
        <f t="shared" si="276"/>
        <v>Payne</v>
      </c>
      <c r="T1109" s="10" t="str">
        <f t="shared" si="277"/>
        <v>Mrs</v>
      </c>
      <c r="U1109" s="10" t="str">
        <f t="shared" si="278"/>
        <v>F</v>
      </c>
      <c r="V1109" s="10" t="str">
        <f t="shared" si="279"/>
        <v>30</v>
      </c>
      <c r="W1109" s="10" t="str">
        <f t="shared" si="280"/>
        <v>Cope Street</v>
      </c>
      <c r="X1109" s="10" t="str">
        <f t="shared" si="281"/>
        <v>et</v>
      </c>
      <c r="Y1109" s="10" t="str">
        <f t="shared" si="282"/>
        <v>Cope Street</v>
      </c>
      <c r="Z1109" s="10" t="str">
        <f t="shared" si="283"/>
        <v>Isle Of Tiree</v>
      </c>
      <c r="AA1109" s="10" t="str">
        <f t="shared" si="284"/>
        <v>HS</v>
      </c>
      <c r="AB1109" s="11" t="str">
        <f t="shared" si="285"/>
        <v>43625</v>
      </c>
      <c r="AC1109" s="10" t="str">
        <f t="shared" si="286"/>
        <v>31</v>
      </c>
      <c r="AD1109" s="10" t="str">
        <f t="shared" si="287"/>
        <v>C3</v>
      </c>
      <c r="AE1109" s="12" t="str">
        <f t="shared" si="288"/>
        <v/>
      </c>
    </row>
    <row r="1110" spans="1:31" x14ac:dyDescent="0.25">
      <c r="A1110" s="5">
        <v>1131</v>
      </c>
      <c r="B1110" s="6" t="s">
        <v>826</v>
      </c>
      <c r="C1110" s="6" t="s">
        <v>3640</v>
      </c>
      <c r="D1110" s="6" t="s">
        <v>28</v>
      </c>
      <c r="E1110" s="6" t="s">
        <v>29</v>
      </c>
      <c r="F1110" s="6">
        <v>90</v>
      </c>
      <c r="G1110" s="6" t="s">
        <v>3641</v>
      </c>
      <c r="H1110" s="6" t="s">
        <v>1110</v>
      </c>
      <c r="I1110" s="6" t="s">
        <v>32</v>
      </c>
      <c r="J1110" s="7">
        <v>44024</v>
      </c>
      <c r="K1110" s="6">
        <v>70</v>
      </c>
      <c r="L1110" s="6" t="s">
        <v>68</v>
      </c>
      <c r="M1110" s="8"/>
      <c r="O1110">
        <f t="shared" si="289"/>
        <v>0</v>
      </c>
      <c r="Q1110" s="5" t="str">
        <f t="shared" si="274"/>
        <v>1131</v>
      </c>
      <c r="R1110" s="6" t="str">
        <f t="shared" si="275"/>
        <v>Johnnie</v>
      </c>
      <c r="S1110" s="6" t="str">
        <f t="shared" si="276"/>
        <v>Pierson</v>
      </c>
      <c r="T1110" s="6" t="str">
        <f t="shared" si="277"/>
        <v>Mr</v>
      </c>
      <c r="U1110" s="6" t="str">
        <f t="shared" si="278"/>
        <v>M</v>
      </c>
      <c r="V1110" s="6" t="str">
        <f t="shared" si="279"/>
        <v>90</v>
      </c>
      <c r="W1110" s="6" t="str">
        <f t="shared" si="280"/>
        <v>Copleston Mews</v>
      </c>
      <c r="X1110" s="6" t="str">
        <f t="shared" si="281"/>
        <v>ws</v>
      </c>
      <c r="Y1110" s="6" t="str">
        <f t="shared" si="282"/>
        <v>Copleston Mews</v>
      </c>
      <c r="Z1110" s="6" t="str">
        <f t="shared" si="283"/>
        <v>St. Agnes</v>
      </c>
      <c r="AA1110" s="6" t="str">
        <f t="shared" si="284"/>
        <v>WC</v>
      </c>
      <c r="AB1110" s="7" t="str">
        <f t="shared" si="285"/>
        <v>44024</v>
      </c>
      <c r="AC1110" s="6" t="str">
        <f t="shared" si="286"/>
        <v>70</v>
      </c>
      <c r="AD1110" s="6" t="str">
        <f t="shared" si="287"/>
        <v>A2</v>
      </c>
      <c r="AE1110" s="8" t="str">
        <f t="shared" si="288"/>
        <v/>
      </c>
    </row>
    <row r="1111" spans="1:31" x14ac:dyDescent="0.25">
      <c r="A1111" s="9">
        <v>1132</v>
      </c>
      <c r="B1111" s="10" t="s">
        <v>1804</v>
      </c>
      <c r="C1111" s="10" t="s">
        <v>3233</v>
      </c>
      <c r="D1111" s="10" t="s">
        <v>28</v>
      </c>
      <c r="E1111" s="10" t="s">
        <v>29</v>
      </c>
      <c r="F1111" s="10">
        <v>90</v>
      </c>
      <c r="G1111" s="10" t="s">
        <v>3642</v>
      </c>
      <c r="H1111" s="10" t="s">
        <v>3363</v>
      </c>
      <c r="I1111" s="10" t="s">
        <v>32</v>
      </c>
      <c r="J1111" s="11">
        <v>44483</v>
      </c>
      <c r="K1111" s="10">
        <v>31</v>
      </c>
      <c r="L1111" s="10" t="s">
        <v>68</v>
      </c>
      <c r="M1111" s="12"/>
      <c r="O1111">
        <f t="shared" si="289"/>
        <v>0</v>
      </c>
      <c r="Q1111" s="9" t="str">
        <f t="shared" si="274"/>
        <v>1132</v>
      </c>
      <c r="R1111" s="10" t="str">
        <f t="shared" si="275"/>
        <v>Perry</v>
      </c>
      <c r="S1111" s="10" t="str">
        <f t="shared" si="276"/>
        <v>Eddy</v>
      </c>
      <c r="T1111" s="10" t="str">
        <f t="shared" si="277"/>
        <v>Mr</v>
      </c>
      <c r="U1111" s="10" t="str">
        <f t="shared" si="278"/>
        <v>M</v>
      </c>
      <c r="V1111" s="10" t="str">
        <f t="shared" si="279"/>
        <v>90</v>
      </c>
      <c r="W1111" s="10" t="str">
        <f t="shared" si="280"/>
        <v>Copnor Way</v>
      </c>
      <c r="X1111" s="10" t="str">
        <f t="shared" si="281"/>
        <v>ay</v>
      </c>
      <c r="Y1111" s="10" t="str">
        <f t="shared" si="282"/>
        <v>Copnor Way</v>
      </c>
      <c r="Z1111" s="10" t="str">
        <f t="shared" si="283"/>
        <v>Stoke-Sub-Hamdon</v>
      </c>
      <c r="AA1111" s="10" t="str">
        <f t="shared" si="284"/>
        <v>WC</v>
      </c>
      <c r="AB1111" s="11" t="str">
        <f t="shared" si="285"/>
        <v>44483</v>
      </c>
      <c r="AC1111" s="10" t="str">
        <f t="shared" si="286"/>
        <v>31</v>
      </c>
      <c r="AD1111" s="10" t="str">
        <f t="shared" si="287"/>
        <v>A2</v>
      </c>
      <c r="AE1111" s="12" t="str">
        <f t="shared" si="288"/>
        <v/>
      </c>
    </row>
    <row r="1112" spans="1:31" x14ac:dyDescent="0.25">
      <c r="A1112" s="9">
        <v>1134</v>
      </c>
      <c r="B1112" s="10" t="s">
        <v>3643</v>
      </c>
      <c r="C1112" s="10" t="s">
        <v>1729</v>
      </c>
      <c r="D1112" s="10" t="s">
        <v>28</v>
      </c>
      <c r="E1112" s="10" t="s">
        <v>29</v>
      </c>
      <c r="F1112" s="10">
        <v>30</v>
      </c>
      <c r="G1112" s="10" t="s">
        <v>3644</v>
      </c>
      <c r="H1112" s="10" t="s">
        <v>3645</v>
      </c>
      <c r="I1112" s="10" t="s">
        <v>291</v>
      </c>
      <c r="J1112" s="11">
        <v>43681</v>
      </c>
      <c r="K1112" s="10">
        <v>2</v>
      </c>
      <c r="L1112" s="10" t="s">
        <v>78</v>
      </c>
      <c r="M1112" s="12"/>
      <c r="O1112">
        <f t="shared" si="289"/>
        <v>0</v>
      </c>
      <c r="Q1112" s="9" t="str">
        <f t="shared" si="274"/>
        <v>1134</v>
      </c>
      <c r="R1112" s="10" t="str">
        <f t="shared" si="275"/>
        <v>Armand</v>
      </c>
      <c r="S1112" s="10" t="str">
        <f t="shared" si="276"/>
        <v>Villalobos</v>
      </c>
      <c r="T1112" s="10" t="str">
        <f t="shared" si="277"/>
        <v>Mr</v>
      </c>
      <c r="U1112" s="10" t="str">
        <f t="shared" si="278"/>
        <v>M</v>
      </c>
      <c r="V1112" s="10" t="str">
        <f t="shared" si="279"/>
        <v>30</v>
      </c>
      <c r="W1112" s="10" t="str">
        <f t="shared" si="280"/>
        <v>Coppelia Road</v>
      </c>
      <c r="X1112" s="10" t="str">
        <f t="shared" si="281"/>
        <v>ad</v>
      </c>
      <c r="Y1112" s="10" t="str">
        <f t="shared" si="282"/>
        <v>Coppelia Road</v>
      </c>
      <c r="Z1112" s="10" t="str">
        <f t="shared" si="283"/>
        <v>Keston</v>
      </c>
      <c r="AA1112" s="10" t="str">
        <f t="shared" si="284"/>
        <v>HS</v>
      </c>
      <c r="AB1112" s="11" t="str">
        <f t="shared" si="285"/>
        <v>43681</v>
      </c>
      <c r="AC1112" s="10" t="str">
        <f t="shared" si="286"/>
        <v>2</v>
      </c>
      <c r="AD1112" s="10" t="str">
        <f t="shared" si="287"/>
        <v>C2</v>
      </c>
      <c r="AE1112" s="12" t="str">
        <f t="shared" si="288"/>
        <v/>
      </c>
    </row>
    <row r="1113" spans="1:31" x14ac:dyDescent="0.25">
      <c r="A1113" s="5">
        <v>1135</v>
      </c>
      <c r="B1113" s="6" t="s">
        <v>3429</v>
      </c>
      <c r="C1113" s="6" t="s">
        <v>1340</v>
      </c>
      <c r="D1113" s="6" t="s">
        <v>28</v>
      </c>
      <c r="E1113" s="6" t="s">
        <v>29</v>
      </c>
      <c r="F1113" s="6">
        <v>60</v>
      </c>
      <c r="G1113" s="6" t="s">
        <v>3646</v>
      </c>
      <c r="H1113" s="6" t="s">
        <v>3647</v>
      </c>
      <c r="I1113" s="6" t="s">
        <v>3648</v>
      </c>
      <c r="J1113" s="7">
        <v>44129</v>
      </c>
      <c r="K1113" s="6">
        <v>29</v>
      </c>
      <c r="L1113" s="6" t="s">
        <v>44</v>
      </c>
      <c r="M1113" s="8"/>
      <c r="O1113">
        <f t="shared" si="289"/>
        <v>0</v>
      </c>
      <c r="Q1113" s="5" t="str">
        <f t="shared" si="274"/>
        <v>1135</v>
      </c>
      <c r="R1113" s="6" t="str">
        <f t="shared" si="275"/>
        <v>Jonathan</v>
      </c>
      <c r="S1113" s="6" t="str">
        <f t="shared" si="276"/>
        <v>Schafer</v>
      </c>
      <c r="T1113" s="6" t="str">
        <f t="shared" si="277"/>
        <v>Mr</v>
      </c>
      <c r="U1113" s="6" t="str">
        <f t="shared" si="278"/>
        <v>M</v>
      </c>
      <c r="V1113" s="6" t="str">
        <f t="shared" si="279"/>
        <v>60</v>
      </c>
      <c r="W1113" s="6" t="str">
        <f t="shared" si="280"/>
        <v>Copper Close</v>
      </c>
      <c r="X1113" s="6" t="str">
        <f t="shared" si="281"/>
        <v>se</v>
      </c>
      <c r="Y1113" s="6" t="str">
        <f t="shared" si="282"/>
        <v>Copper Close</v>
      </c>
      <c r="Z1113" s="6" t="str">
        <f t="shared" si="283"/>
        <v>Ashford</v>
      </c>
      <c r="AA1113" s="6" t="str">
        <f t="shared" si="284"/>
        <v>LE</v>
      </c>
      <c r="AB1113" s="7" t="str">
        <f t="shared" si="285"/>
        <v>44129</v>
      </c>
      <c r="AC1113" s="6" t="str">
        <f t="shared" si="286"/>
        <v>29</v>
      </c>
      <c r="AD1113" s="6" t="str">
        <f t="shared" si="287"/>
        <v>D</v>
      </c>
      <c r="AE1113" s="8" t="str">
        <f t="shared" si="288"/>
        <v/>
      </c>
    </row>
    <row r="1114" spans="1:31" x14ac:dyDescent="0.25">
      <c r="A1114" s="9">
        <v>1136</v>
      </c>
      <c r="B1114" s="10" t="s">
        <v>2100</v>
      </c>
      <c r="C1114" s="10" t="s">
        <v>3149</v>
      </c>
      <c r="D1114" s="10" t="s">
        <v>28</v>
      </c>
      <c r="E1114" s="10" t="s">
        <v>29</v>
      </c>
      <c r="F1114" s="10">
        <v>90</v>
      </c>
      <c r="G1114" s="10" t="s">
        <v>3649</v>
      </c>
      <c r="H1114" s="10" t="s">
        <v>161</v>
      </c>
      <c r="I1114" s="10" t="s">
        <v>162</v>
      </c>
      <c r="J1114" s="11">
        <v>44409</v>
      </c>
      <c r="K1114" s="10">
        <v>30</v>
      </c>
      <c r="L1114" s="10" t="s">
        <v>39</v>
      </c>
      <c r="M1114" s="12"/>
      <c r="O1114">
        <f t="shared" si="289"/>
        <v>0</v>
      </c>
      <c r="Q1114" s="9" t="str">
        <f t="shared" si="274"/>
        <v>1136</v>
      </c>
      <c r="R1114" s="10" t="str">
        <f t="shared" si="275"/>
        <v>Kraig</v>
      </c>
      <c r="S1114" s="10" t="str">
        <f t="shared" si="276"/>
        <v>Cortez</v>
      </c>
      <c r="T1114" s="10" t="str">
        <f t="shared" si="277"/>
        <v>Mr</v>
      </c>
      <c r="U1114" s="10" t="str">
        <f t="shared" si="278"/>
        <v>M</v>
      </c>
      <c r="V1114" s="10" t="str">
        <f t="shared" si="279"/>
        <v>90</v>
      </c>
      <c r="W1114" s="10" t="str">
        <f t="shared" si="280"/>
        <v>Copper Mead</v>
      </c>
      <c r="X1114" s="10" t="str">
        <f t="shared" si="281"/>
        <v>ad</v>
      </c>
      <c r="Y1114" s="10" t="str">
        <f t="shared" si="282"/>
        <v>Copper Mead</v>
      </c>
      <c r="Z1114" s="10" t="str">
        <f t="shared" si="283"/>
        <v>Alresford</v>
      </c>
      <c r="AA1114" s="10" t="str">
        <f t="shared" si="284"/>
        <v>FK</v>
      </c>
      <c r="AB1114" s="11" t="str">
        <f t="shared" si="285"/>
        <v>44409</v>
      </c>
      <c r="AC1114" s="10" t="str">
        <f t="shared" si="286"/>
        <v>30</v>
      </c>
      <c r="AD1114" s="10" t="str">
        <f t="shared" si="287"/>
        <v>C1</v>
      </c>
      <c r="AE1114" s="12" t="str">
        <f t="shared" si="288"/>
        <v/>
      </c>
    </row>
    <row r="1115" spans="1:31" x14ac:dyDescent="0.25">
      <c r="A1115" s="5">
        <v>1137</v>
      </c>
      <c r="B1115" s="6" t="s">
        <v>1562</v>
      </c>
      <c r="C1115" s="6" t="s">
        <v>3650</v>
      </c>
      <c r="D1115" s="6" t="s">
        <v>49</v>
      </c>
      <c r="E1115" s="6" t="s">
        <v>16</v>
      </c>
      <c r="F1115" s="6">
        <v>60</v>
      </c>
      <c r="G1115" s="6" t="s">
        <v>3651</v>
      </c>
      <c r="H1115" s="6" t="s">
        <v>2208</v>
      </c>
      <c r="I1115" s="6" t="s">
        <v>171</v>
      </c>
      <c r="J1115" s="7">
        <v>44436</v>
      </c>
      <c r="K1115" s="6">
        <v>32</v>
      </c>
      <c r="L1115" s="6" t="s">
        <v>44</v>
      </c>
      <c r="M1115" s="8"/>
      <c r="O1115">
        <f t="shared" si="289"/>
        <v>0</v>
      </c>
      <c r="Q1115" s="5" t="str">
        <f t="shared" si="274"/>
        <v>1137</v>
      </c>
      <c r="R1115" s="6" t="str">
        <f t="shared" si="275"/>
        <v>Charita</v>
      </c>
      <c r="S1115" s="6" t="str">
        <f t="shared" si="276"/>
        <v>Cuevas</v>
      </c>
      <c r="T1115" s="6" t="str">
        <f t="shared" si="277"/>
        <v>Miss</v>
      </c>
      <c r="U1115" s="6" t="str">
        <f t="shared" si="278"/>
        <v>F</v>
      </c>
      <c r="V1115" s="6" t="str">
        <f t="shared" si="279"/>
        <v>60</v>
      </c>
      <c r="W1115" s="6" t="str">
        <f t="shared" si="280"/>
        <v>Copperbeech Close</v>
      </c>
      <c r="X1115" s="6" t="str">
        <f t="shared" si="281"/>
        <v>se</v>
      </c>
      <c r="Y1115" s="6" t="str">
        <f t="shared" si="282"/>
        <v>Copperbeech Close</v>
      </c>
      <c r="Z1115" s="6" t="str">
        <f t="shared" si="283"/>
        <v>Colchester</v>
      </c>
      <c r="AA1115" s="6" t="str">
        <f t="shared" si="284"/>
        <v>PR</v>
      </c>
      <c r="AB1115" s="7" t="str">
        <f t="shared" si="285"/>
        <v>44436</v>
      </c>
      <c r="AC1115" s="6" t="str">
        <f t="shared" si="286"/>
        <v>32</v>
      </c>
      <c r="AD1115" s="6" t="str">
        <f t="shared" si="287"/>
        <v>D</v>
      </c>
      <c r="AE1115" s="8" t="str">
        <f t="shared" si="288"/>
        <v/>
      </c>
    </row>
    <row r="1116" spans="1:31" x14ac:dyDescent="0.25">
      <c r="A1116" s="9">
        <v>1138</v>
      </c>
      <c r="B1116" s="10" t="s">
        <v>2199</v>
      </c>
      <c r="C1116" s="10" t="s">
        <v>3652</v>
      </c>
      <c r="D1116" s="10" t="s">
        <v>28</v>
      </c>
      <c r="E1116" s="10" t="s">
        <v>29</v>
      </c>
      <c r="F1116" s="10">
        <v>60</v>
      </c>
      <c r="G1116" s="10" t="s">
        <v>3653</v>
      </c>
      <c r="H1116" s="10" t="s">
        <v>3654</v>
      </c>
      <c r="I1116" s="10" t="s">
        <v>1476</v>
      </c>
      <c r="J1116" s="11">
        <v>43754</v>
      </c>
      <c r="K1116" s="10">
        <v>14</v>
      </c>
      <c r="L1116" s="10" t="s">
        <v>68</v>
      </c>
      <c r="M1116" s="12"/>
      <c r="O1116">
        <f t="shared" si="289"/>
        <v>0</v>
      </c>
      <c r="Q1116" s="9" t="str">
        <f t="shared" si="274"/>
        <v>1138</v>
      </c>
      <c r="R1116" s="10" t="str">
        <f t="shared" si="275"/>
        <v>Lamar</v>
      </c>
      <c r="S1116" s="10" t="str">
        <f t="shared" si="276"/>
        <v>Hoskins</v>
      </c>
      <c r="T1116" s="10" t="str">
        <f t="shared" si="277"/>
        <v>Mr</v>
      </c>
      <c r="U1116" s="10" t="str">
        <f t="shared" si="278"/>
        <v>M</v>
      </c>
      <c r="V1116" s="10" t="str">
        <f t="shared" si="279"/>
        <v>60</v>
      </c>
      <c r="W1116" s="10" t="str">
        <f t="shared" si="280"/>
        <v>Copperfield Street</v>
      </c>
      <c r="X1116" s="10" t="str">
        <f t="shared" si="281"/>
        <v>et</v>
      </c>
      <c r="Y1116" s="10" t="str">
        <f t="shared" si="282"/>
        <v>Copperfield Street</v>
      </c>
      <c r="Z1116" s="10" t="str">
        <f t="shared" si="283"/>
        <v>Calstock</v>
      </c>
      <c r="AA1116" s="10" t="str">
        <f t="shared" si="284"/>
        <v>SN</v>
      </c>
      <c r="AB1116" s="11" t="str">
        <f t="shared" si="285"/>
        <v>43754</v>
      </c>
      <c r="AC1116" s="10" t="str">
        <f t="shared" si="286"/>
        <v>14</v>
      </c>
      <c r="AD1116" s="10" t="str">
        <f t="shared" si="287"/>
        <v>A2</v>
      </c>
      <c r="AE1116" s="12" t="str">
        <f t="shared" si="288"/>
        <v/>
      </c>
    </row>
    <row r="1117" spans="1:31" x14ac:dyDescent="0.25">
      <c r="A1117" s="5">
        <v>1139</v>
      </c>
      <c r="B1117" s="6" t="s">
        <v>3655</v>
      </c>
      <c r="C1117" s="6" t="s">
        <v>3656</v>
      </c>
      <c r="D1117" s="6" t="s">
        <v>28</v>
      </c>
      <c r="E1117" s="6" t="s">
        <v>29</v>
      </c>
      <c r="F1117" s="6">
        <v>90</v>
      </c>
      <c r="G1117" s="6" t="s">
        <v>3657</v>
      </c>
      <c r="H1117" s="6" t="s">
        <v>3658</v>
      </c>
      <c r="I1117" s="6" t="s">
        <v>3659</v>
      </c>
      <c r="J1117" s="7">
        <v>43651</v>
      </c>
      <c r="K1117" s="6">
        <v>34</v>
      </c>
      <c r="L1117" s="6" t="s">
        <v>99</v>
      </c>
      <c r="M1117" s="8"/>
      <c r="O1117">
        <f t="shared" si="289"/>
        <v>0</v>
      </c>
      <c r="Q1117" s="5" t="str">
        <f t="shared" si="274"/>
        <v>1139</v>
      </c>
      <c r="R1117" s="6" t="str">
        <f t="shared" si="275"/>
        <v>Luciano</v>
      </c>
      <c r="S1117" s="6" t="str">
        <f t="shared" si="276"/>
        <v>Guidry</v>
      </c>
      <c r="T1117" s="6" t="str">
        <f t="shared" si="277"/>
        <v>Mr</v>
      </c>
      <c r="U1117" s="6" t="str">
        <f t="shared" si="278"/>
        <v>M</v>
      </c>
      <c r="V1117" s="6" t="str">
        <f t="shared" si="279"/>
        <v>90</v>
      </c>
      <c r="W1117" s="6" t="str">
        <f t="shared" si="280"/>
        <v>Coppice Row</v>
      </c>
      <c r="X1117" s="6" t="str">
        <f t="shared" si="281"/>
        <v>ow</v>
      </c>
      <c r="Y1117" s="6" t="str">
        <f t="shared" si="282"/>
        <v>Coppice Row</v>
      </c>
      <c r="Z1117" s="6" t="str">
        <f t="shared" si="283"/>
        <v>Alloa</v>
      </c>
      <c r="AA1117" s="6" t="str">
        <f t="shared" si="284"/>
        <v>DE</v>
      </c>
      <c r="AB1117" s="7" t="str">
        <f t="shared" si="285"/>
        <v>43651</v>
      </c>
      <c r="AC1117" s="6" t="str">
        <f t="shared" si="286"/>
        <v>34</v>
      </c>
      <c r="AD1117" s="6" t="str">
        <f t="shared" si="287"/>
        <v>E</v>
      </c>
      <c r="AE1117" s="8" t="str">
        <f t="shared" si="288"/>
        <v/>
      </c>
    </row>
    <row r="1118" spans="1:31" x14ac:dyDescent="0.25">
      <c r="A1118" s="9">
        <v>1140</v>
      </c>
      <c r="B1118" s="10" t="s">
        <v>3660</v>
      </c>
      <c r="C1118" s="10" t="s">
        <v>2625</v>
      </c>
      <c r="D1118" s="10" t="s">
        <v>28</v>
      </c>
      <c r="E1118" s="10" t="s">
        <v>29</v>
      </c>
      <c r="F1118" s="10">
        <v>60</v>
      </c>
      <c r="G1118" s="10" t="s">
        <v>3657</v>
      </c>
      <c r="H1118" s="10" t="s">
        <v>3661</v>
      </c>
      <c r="I1118" s="10" t="s">
        <v>773</v>
      </c>
      <c r="J1118" s="11">
        <v>44096</v>
      </c>
      <c r="K1118" s="10">
        <v>43</v>
      </c>
      <c r="L1118" s="10" t="s">
        <v>33</v>
      </c>
      <c r="M1118" s="12"/>
      <c r="O1118">
        <f t="shared" si="289"/>
        <v>0</v>
      </c>
      <c r="Q1118" s="9" t="str">
        <f t="shared" si="274"/>
        <v>1140</v>
      </c>
      <c r="R1118" s="10" t="str">
        <f t="shared" si="275"/>
        <v>Rafael</v>
      </c>
      <c r="S1118" s="10" t="str">
        <f t="shared" si="276"/>
        <v>Steele</v>
      </c>
      <c r="T1118" s="10" t="str">
        <f t="shared" si="277"/>
        <v>Mr</v>
      </c>
      <c r="U1118" s="10" t="str">
        <f t="shared" si="278"/>
        <v>M</v>
      </c>
      <c r="V1118" s="10" t="str">
        <f t="shared" si="279"/>
        <v>60</v>
      </c>
      <c r="W1118" s="10" t="str">
        <f t="shared" si="280"/>
        <v>Coppice Row</v>
      </c>
      <c r="X1118" s="10" t="str">
        <f t="shared" si="281"/>
        <v>ow</v>
      </c>
      <c r="Y1118" s="10" t="str">
        <f t="shared" si="282"/>
        <v>Coppice Row</v>
      </c>
      <c r="Z1118" s="10" t="str">
        <f t="shared" si="283"/>
        <v>Battle</v>
      </c>
      <c r="AA1118" s="10" t="str">
        <f t="shared" si="284"/>
        <v>WF</v>
      </c>
      <c r="AB1118" s="11" t="str">
        <f t="shared" si="285"/>
        <v>44096</v>
      </c>
      <c r="AC1118" s="10" t="str">
        <f t="shared" si="286"/>
        <v>43</v>
      </c>
      <c r="AD1118" s="10" t="str">
        <f t="shared" si="287"/>
        <v>A3</v>
      </c>
      <c r="AE1118" s="12" t="str">
        <f t="shared" si="288"/>
        <v/>
      </c>
    </row>
    <row r="1119" spans="1:31" x14ac:dyDescent="0.25">
      <c r="A1119" s="5">
        <v>1141</v>
      </c>
      <c r="B1119" s="6" t="s">
        <v>3662</v>
      </c>
      <c r="C1119" s="6" t="s">
        <v>3609</v>
      </c>
      <c r="D1119" s="6" t="s">
        <v>15</v>
      </c>
      <c r="E1119" s="6" t="s">
        <v>16</v>
      </c>
      <c r="F1119" s="6">
        <v>60</v>
      </c>
      <c r="G1119" s="6" t="s">
        <v>3663</v>
      </c>
      <c r="H1119" s="6" t="s">
        <v>2311</v>
      </c>
      <c r="I1119" s="6" t="s">
        <v>127</v>
      </c>
      <c r="J1119" s="7">
        <v>43481</v>
      </c>
      <c r="K1119" s="6">
        <v>4</v>
      </c>
      <c r="L1119" s="6" t="s">
        <v>157</v>
      </c>
      <c r="M1119" s="8"/>
      <c r="O1119">
        <f t="shared" si="289"/>
        <v>0</v>
      </c>
      <c r="Q1119" s="5" t="str">
        <f t="shared" si="274"/>
        <v>1141</v>
      </c>
      <c r="R1119" s="6" t="str">
        <f t="shared" si="275"/>
        <v>Antonietta</v>
      </c>
      <c r="S1119" s="6" t="str">
        <f t="shared" si="276"/>
        <v>Marrero</v>
      </c>
      <c r="T1119" s="6" t="str">
        <f t="shared" si="277"/>
        <v>Mrs</v>
      </c>
      <c r="U1119" s="6" t="str">
        <f t="shared" si="278"/>
        <v>F</v>
      </c>
      <c r="V1119" s="6" t="str">
        <f t="shared" si="279"/>
        <v>60</v>
      </c>
      <c r="W1119" s="6" t="str">
        <f t="shared" si="280"/>
        <v>Coppies Grove</v>
      </c>
      <c r="X1119" s="6" t="str">
        <f t="shared" si="281"/>
        <v>ve</v>
      </c>
      <c r="Y1119" s="6" t="str">
        <f t="shared" si="282"/>
        <v>Coppies Grove</v>
      </c>
      <c r="Z1119" s="6" t="str">
        <f t="shared" si="283"/>
        <v>Calne</v>
      </c>
      <c r="AA1119" s="6" t="str">
        <f t="shared" si="284"/>
        <v>WS</v>
      </c>
      <c r="AB1119" s="7" t="str">
        <f t="shared" si="285"/>
        <v>43481</v>
      </c>
      <c r="AC1119" s="6" t="str">
        <f t="shared" si="286"/>
        <v>4</v>
      </c>
      <c r="AD1119" s="6" t="str">
        <f t="shared" si="287"/>
        <v>C3</v>
      </c>
      <c r="AE1119" s="8" t="str">
        <f t="shared" si="288"/>
        <v/>
      </c>
    </row>
    <row r="1120" spans="1:31" x14ac:dyDescent="0.25">
      <c r="A1120" s="9">
        <v>1142</v>
      </c>
      <c r="B1120" s="10" t="s">
        <v>3506</v>
      </c>
      <c r="C1120" s="10" t="s">
        <v>3664</v>
      </c>
      <c r="D1120" s="10" t="s">
        <v>15</v>
      </c>
      <c r="E1120" s="10" t="s">
        <v>16</v>
      </c>
      <c r="F1120" s="10">
        <v>90</v>
      </c>
      <c r="G1120" s="10" t="s">
        <v>3665</v>
      </c>
      <c r="H1120" s="10" t="s">
        <v>3666</v>
      </c>
      <c r="I1120" s="10" t="s">
        <v>32</v>
      </c>
      <c r="J1120" s="11">
        <v>44149</v>
      </c>
      <c r="K1120" s="10">
        <v>5</v>
      </c>
      <c r="L1120" s="10" t="s">
        <v>157</v>
      </c>
      <c r="M1120" s="12"/>
      <c r="O1120">
        <f t="shared" si="289"/>
        <v>0</v>
      </c>
      <c r="Q1120" s="9" t="str">
        <f t="shared" si="274"/>
        <v>1142</v>
      </c>
      <c r="R1120" s="10" t="str">
        <f t="shared" si="275"/>
        <v>Raguel</v>
      </c>
      <c r="S1120" s="10" t="str">
        <f t="shared" si="276"/>
        <v>Prater</v>
      </c>
      <c r="T1120" s="10" t="str">
        <f t="shared" si="277"/>
        <v>Mrs</v>
      </c>
      <c r="U1120" s="10" t="str">
        <f t="shared" si="278"/>
        <v>F</v>
      </c>
      <c r="V1120" s="10" t="str">
        <f t="shared" si="279"/>
        <v>90</v>
      </c>
      <c r="W1120" s="10" t="str">
        <f t="shared" si="280"/>
        <v>Copthall Buildings</v>
      </c>
      <c r="X1120" s="10" t="str">
        <f t="shared" si="281"/>
        <v>gs</v>
      </c>
      <c r="Y1120" s="10" t="str">
        <f t="shared" si="282"/>
        <v>Copthall Buildings</v>
      </c>
      <c r="Z1120" s="10" t="str">
        <f t="shared" si="283"/>
        <v>Wilmslow</v>
      </c>
      <c r="AA1120" s="10" t="str">
        <f t="shared" si="284"/>
        <v>WC</v>
      </c>
      <c r="AB1120" s="11" t="str">
        <f t="shared" si="285"/>
        <v>44149</v>
      </c>
      <c r="AC1120" s="10" t="str">
        <f t="shared" si="286"/>
        <v>5</v>
      </c>
      <c r="AD1120" s="10" t="str">
        <f t="shared" si="287"/>
        <v>C3</v>
      </c>
      <c r="AE1120" s="12" t="str">
        <f t="shared" si="288"/>
        <v/>
      </c>
    </row>
    <row r="1121" spans="1:31" x14ac:dyDescent="0.25">
      <c r="A1121" s="5">
        <v>1143</v>
      </c>
      <c r="B1121" s="6" t="s">
        <v>3667</v>
      </c>
      <c r="C1121" s="6" t="s">
        <v>3668</v>
      </c>
      <c r="D1121" s="6" t="s">
        <v>49</v>
      </c>
      <c r="E1121" s="6" t="s">
        <v>16</v>
      </c>
      <c r="F1121" s="6">
        <v>60</v>
      </c>
      <c r="G1121" s="6" t="s">
        <v>3669</v>
      </c>
      <c r="H1121" s="6" t="s">
        <v>3670</v>
      </c>
      <c r="I1121" s="6" t="s">
        <v>176</v>
      </c>
      <c r="J1121" s="7">
        <v>44182</v>
      </c>
      <c r="K1121" s="6">
        <v>22</v>
      </c>
      <c r="L1121" s="6" t="s">
        <v>157</v>
      </c>
      <c r="M1121" s="8"/>
      <c r="O1121">
        <f t="shared" si="289"/>
        <v>0</v>
      </c>
      <c r="Q1121" s="5" t="str">
        <f t="shared" si="274"/>
        <v>1143</v>
      </c>
      <c r="R1121" s="6" t="str">
        <f t="shared" si="275"/>
        <v>Willette</v>
      </c>
      <c r="S1121" s="6" t="str">
        <f t="shared" si="276"/>
        <v>Mcintosh</v>
      </c>
      <c r="T1121" s="6" t="str">
        <f t="shared" si="277"/>
        <v>Miss</v>
      </c>
      <c r="U1121" s="6" t="str">
        <f t="shared" si="278"/>
        <v>F</v>
      </c>
      <c r="V1121" s="6" t="str">
        <f t="shared" si="279"/>
        <v>60</v>
      </c>
      <c r="W1121" s="6" t="str">
        <f t="shared" si="280"/>
        <v>Copthall Chambers</v>
      </c>
      <c r="X1121" s="6" t="str">
        <f t="shared" si="281"/>
        <v>rs</v>
      </c>
      <c r="Y1121" s="6" t="str">
        <f t="shared" si="282"/>
        <v>Copthall Chambers</v>
      </c>
      <c r="Z1121" s="6" t="str">
        <f t="shared" si="283"/>
        <v>Crook</v>
      </c>
      <c r="AA1121" s="6" t="str">
        <f t="shared" si="284"/>
        <v>CW</v>
      </c>
      <c r="AB1121" s="7" t="str">
        <f t="shared" si="285"/>
        <v>44182</v>
      </c>
      <c r="AC1121" s="6" t="str">
        <f t="shared" si="286"/>
        <v>22</v>
      </c>
      <c r="AD1121" s="6" t="str">
        <f t="shared" si="287"/>
        <v>C3</v>
      </c>
      <c r="AE1121" s="8" t="str">
        <f t="shared" si="288"/>
        <v/>
      </c>
    </row>
    <row r="1122" spans="1:31" x14ac:dyDescent="0.25">
      <c r="A1122" s="9">
        <v>1144</v>
      </c>
      <c r="B1122" s="10" t="s">
        <v>2213</v>
      </c>
      <c r="C1122" s="10" t="s">
        <v>2372</v>
      </c>
      <c r="D1122" s="10" t="s">
        <v>28</v>
      </c>
      <c r="E1122" s="10" t="s">
        <v>29</v>
      </c>
      <c r="F1122" s="10">
        <v>30</v>
      </c>
      <c r="G1122" s="10" t="s">
        <v>3671</v>
      </c>
      <c r="H1122" s="10" t="s">
        <v>1328</v>
      </c>
      <c r="I1122" s="10" t="s">
        <v>291</v>
      </c>
      <c r="J1122" s="11">
        <v>43522</v>
      </c>
      <c r="K1122" s="10">
        <v>80</v>
      </c>
      <c r="L1122" s="10" t="s">
        <v>62</v>
      </c>
      <c r="M1122" s="12"/>
      <c r="O1122">
        <f t="shared" si="289"/>
        <v>0</v>
      </c>
      <c r="Q1122" s="9" t="str">
        <f t="shared" si="274"/>
        <v>1144</v>
      </c>
      <c r="R1122" s="10" t="str">
        <f t="shared" si="275"/>
        <v>Jefferson</v>
      </c>
      <c r="S1122" s="10" t="str">
        <f t="shared" si="276"/>
        <v>Woodson</v>
      </c>
      <c r="T1122" s="10" t="str">
        <f t="shared" si="277"/>
        <v>Mr</v>
      </c>
      <c r="U1122" s="10" t="str">
        <f t="shared" si="278"/>
        <v>M</v>
      </c>
      <c r="V1122" s="10" t="str">
        <f t="shared" si="279"/>
        <v>30</v>
      </c>
      <c r="W1122" s="10" t="str">
        <f t="shared" si="280"/>
        <v>Coran Close</v>
      </c>
      <c r="X1122" s="10" t="str">
        <f t="shared" si="281"/>
        <v>se</v>
      </c>
      <c r="Y1122" s="10" t="str">
        <f t="shared" si="282"/>
        <v>Coran Close</v>
      </c>
      <c r="Z1122" s="10" t="str">
        <f t="shared" si="283"/>
        <v>Keith</v>
      </c>
      <c r="AA1122" s="10" t="str">
        <f t="shared" si="284"/>
        <v>HS</v>
      </c>
      <c r="AB1122" s="11" t="str">
        <f t="shared" si="285"/>
        <v>43522</v>
      </c>
      <c r="AC1122" s="10" t="str">
        <f t="shared" si="286"/>
        <v>80</v>
      </c>
      <c r="AD1122" s="10" t="str">
        <f t="shared" si="287"/>
        <v>C4</v>
      </c>
      <c r="AE1122" s="12" t="str">
        <f t="shared" si="288"/>
        <v/>
      </c>
    </row>
    <row r="1123" spans="1:31" x14ac:dyDescent="0.25">
      <c r="A1123" s="5">
        <v>1145</v>
      </c>
      <c r="B1123" s="6" t="s">
        <v>3672</v>
      </c>
      <c r="C1123" s="6" t="s">
        <v>651</v>
      </c>
      <c r="D1123" s="6" t="s">
        <v>49</v>
      </c>
      <c r="E1123" s="6" t="s">
        <v>16</v>
      </c>
      <c r="F1123" s="6">
        <v>30</v>
      </c>
      <c r="G1123" s="6" t="s">
        <v>3673</v>
      </c>
      <c r="H1123" s="6" t="s">
        <v>1733</v>
      </c>
      <c r="I1123" s="6" t="s">
        <v>171</v>
      </c>
      <c r="J1123" s="7">
        <v>43781</v>
      </c>
      <c r="K1123" s="6">
        <v>27</v>
      </c>
      <c r="L1123" s="6" t="s">
        <v>78</v>
      </c>
      <c r="M1123" s="8"/>
      <c r="O1123">
        <f t="shared" si="289"/>
        <v>0</v>
      </c>
      <c r="Q1123" s="5" t="str">
        <f t="shared" si="274"/>
        <v>1145</v>
      </c>
      <c r="R1123" s="6" t="str">
        <f t="shared" si="275"/>
        <v>Lorri</v>
      </c>
      <c r="S1123" s="6" t="str">
        <f t="shared" si="276"/>
        <v>London</v>
      </c>
      <c r="T1123" s="6" t="str">
        <f t="shared" si="277"/>
        <v>Miss</v>
      </c>
      <c r="U1123" s="6" t="str">
        <f t="shared" si="278"/>
        <v>F</v>
      </c>
      <c r="V1123" s="6" t="str">
        <f t="shared" si="279"/>
        <v>30</v>
      </c>
      <c r="W1123" s="6" t="str">
        <f t="shared" si="280"/>
        <v>Corbicum</v>
      </c>
      <c r="X1123" s="6" t="str">
        <f t="shared" si="281"/>
        <v>um</v>
      </c>
      <c r="Y1123" s="6" t="str">
        <f t="shared" si="282"/>
        <v>Corbicum</v>
      </c>
      <c r="Z1123" s="6" t="str">
        <f t="shared" si="283"/>
        <v>Cleveland</v>
      </c>
      <c r="AA1123" s="6" t="str">
        <f t="shared" si="284"/>
        <v>PR</v>
      </c>
      <c r="AB1123" s="7" t="str">
        <f t="shared" si="285"/>
        <v>43781</v>
      </c>
      <c r="AC1123" s="6" t="str">
        <f t="shared" si="286"/>
        <v>27</v>
      </c>
      <c r="AD1123" s="6" t="str">
        <f t="shared" si="287"/>
        <v>C2</v>
      </c>
      <c r="AE1123" s="8" t="str">
        <f t="shared" si="288"/>
        <v/>
      </c>
    </row>
    <row r="1124" spans="1:31" x14ac:dyDescent="0.25">
      <c r="A1124" s="9">
        <v>1146</v>
      </c>
      <c r="B1124" s="10" t="s">
        <v>3568</v>
      </c>
      <c r="C1124" s="10" t="s">
        <v>3674</v>
      </c>
      <c r="D1124" s="10" t="s">
        <v>49</v>
      </c>
      <c r="E1124" s="10" t="s">
        <v>16</v>
      </c>
      <c r="F1124" s="10">
        <v>90</v>
      </c>
      <c r="G1124" s="10" t="s">
        <v>3675</v>
      </c>
      <c r="H1124" s="10" t="s">
        <v>1098</v>
      </c>
      <c r="I1124" s="10" t="s">
        <v>25</v>
      </c>
      <c r="J1124" s="11">
        <v>44120</v>
      </c>
      <c r="K1124" s="10">
        <v>35</v>
      </c>
      <c r="L1124" s="10" t="s">
        <v>78</v>
      </c>
      <c r="M1124" s="12"/>
      <c r="O1124">
        <f t="shared" si="289"/>
        <v>0</v>
      </c>
      <c r="Q1124" s="9" t="str">
        <f t="shared" si="274"/>
        <v>1146</v>
      </c>
      <c r="R1124" s="10" t="str">
        <f t="shared" si="275"/>
        <v>Ashleigh</v>
      </c>
      <c r="S1124" s="10" t="str">
        <f t="shared" si="276"/>
        <v>Bravo</v>
      </c>
      <c r="T1124" s="10" t="str">
        <f t="shared" si="277"/>
        <v>Miss</v>
      </c>
      <c r="U1124" s="10" t="str">
        <f t="shared" si="278"/>
        <v>F</v>
      </c>
      <c r="V1124" s="10" t="str">
        <f t="shared" si="279"/>
        <v>90</v>
      </c>
      <c r="W1124" s="10" t="str">
        <f t="shared" si="280"/>
        <v>Cordelia Close</v>
      </c>
      <c r="X1124" s="10" t="str">
        <f t="shared" si="281"/>
        <v>se</v>
      </c>
      <c r="Y1124" s="10" t="str">
        <f t="shared" si="282"/>
        <v>Cordelia Close</v>
      </c>
      <c r="Z1124" s="10" t="str">
        <f t="shared" si="283"/>
        <v>Heathfield</v>
      </c>
      <c r="AA1124" s="10" t="str">
        <f t="shared" si="284"/>
        <v>HG</v>
      </c>
      <c r="AB1124" s="11" t="str">
        <f t="shared" si="285"/>
        <v>44120</v>
      </c>
      <c r="AC1124" s="10" t="str">
        <f t="shared" si="286"/>
        <v>35</v>
      </c>
      <c r="AD1124" s="10" t="str">
        <f t="shared" si="287"/>
        <v>C2</v>
      </c>
      <c r="AE1124" s="12" t="str">
        <f t="shared" si="288"/>
        <v/>
      </c>
    </row>
    <row r="1125" spans="1:31" x14ac:dyDescent="0.25">
      <c r="A1125" s="5">
        <v>1147</v>
      </c>
      <c r="B1125" s="6" t="s">
        <v>3676</v>
      </c>
      <c r="C1125" s="6" t="s">
        <v>3677</v>
      </c>
      <c r="D1125" s="6" t="s">
        <v>28</v>
      </c>
      <c r="E1125" s="6" t="s">
        <v>29</v>
      </c>
      <c r="F1125" s="6">
        <v>30</v>
      </c>
      <c r="G1125" s="6" t="s">
        <v>3675</v>
      </c>
      <c r="H1125" s="6" t="s">
        <v>637</v>
      </c>
      <c r="I1125" s="6" t="s">
        <v>291</v>
      </c>
      <c r="J1125" s="7">
        <v>44009</v>
      </c>
      <c r="K1125" s="6">
        <v>37</v>
      </c>
      <c r="L1125" s="6" t="s">
        <v>33</v>
      </c>
      <c r="M1125" s="8"/>
      <c r="O1125">
        <f t="shared" si="289"/>
        <v>0</v>
      </c>
      <c r="Q1125" s="5" t="str">
        <f t="shared" si="274"/>
        <v>1147</v>
      </c>
      <c r="R1125" s="6" t="str">
        <f t="shared" si="275"/>
        <v>Teodoro</v>
      </c>
      <c r="S1125" s="6" t="str">
        <f t="shared" si="276"/>
        <v>Barlow</v>
      </c>
      <c r="T1125" s="6" t="str">
        <f t="shared" si="277"/>
        <v>Mr</v>
      </c>
      <c r="U1125" s="6" t="str">
        <f t="shared" si="278"/>
        <v>M</v>
      </c>
      <c r="V1125" s="6" t="str">
        <f t="shared" si="279"/>
        <v>30</v>
      </c>
      <c r="W1125" s="6" t="str">
        <f t="shared" si="280"/>
        <v>Cordelia Close</v>
      </c>
      <c r="X1125" s="6" t="str">
        <f t="shared" si="281"/>
        <v>se</v>
      </c>
      <c r="Y1125" s="6" t="str">
        <f t="shared" si="282"/>
        <v>Cordelia Close</v>
      </c>
      <c r="Z1125" s="6" t="str">
        <f t="shared" si="283"/>
        <v>Kent</v>
      </c>
      <c r="AA1125" s="6" t="str">
        <f t="shared" si="284"/>
        <v>HS</v>
      </c>
      <c r="AB1125" s="7" t="str">
        <f t="shared" si="285"/>
        <v>44009</v>
      </c>
      <c r="AC1125" s="6" t="str">
        <f t="shared" si="286"/>
        <v>37</v>
      </c>
      <c r="AD1125" s="6" t="str">
        <f t="shared" si="287"/>
        <v>A3</v>
      </c>
      <c r="AE1125" s="8" t="str">
        <f t="shared" si="288"/>
        <v/>
      </c>
    </row>
    <row r="1126" spans="1:31" x14ac:dyDescent="0.25">
      <c r="A1126" s="9">
        <v>1148</v>
      </c>
      <c r="B1126" s="10" t="s">
        <v>3678</v>
      </c>
      <c r="C1126" s="10" t="s">
        <v>1651</v>
      </c>
      <c r="D1126" s="10" t="s">
        <v>15</v>
      </c>
      <c r="E1126" s="10" t="s">
        <v>16</v>
      </c>
      <c r="F1126" s="10">
        <v>60</v>
      </c>
      <c r="G1126" s="10" t="s">
        <v>3679</v>
      </c>
      <c r="H1126" s="10" t="s">
        <v>704</v>
      </c>
      <c r="I1126" s="10" t="s">
        <v>291</v>
      </c>
      <c r="J1126" s="11">
        <v>44104</v>
      </c>
      <c r="K1126" s="10">
        <v>76</v>
      </c>
      <c r="L1126" s="10" t="s">
        <v>33</v>
      </c>
      <c r="M1126" s="12"/>
      <c r="O1126">
        <f t="shared" si="289"/>
        <v>0</v>
      </c>
      <c r="Q1126" s="9" t="str">
        <f t="shared" si="274"/>
        <v>1148</v>
      </c>
      <c r="R1126" s="10" t="str">
        <f t="shared" si="275"/>
        <v>Araceli</v>
      </c>
      <c r="S1126" s="10" t="str">
        <f t="shared" si="276"/>
        <v>Winston</v>
      </c>
      <c r="T1126" s="10" t="str">
        <f t="shared" si="277"/>
        <v>Mrs</v>
      </c>
      <c r="U1126" s="10" t="str">
        <f t="shared" si="278"/>
        <v>F</v>
      </c>
      <c r="V1126" s="10" t="str">
        <f t="shared" si="279"/>
        <v>60</v>
      </c>
      <c r="W1126" s="10" t="str">
        <f t="shared" si="280"/>
        <v>Cordova Road</v>
      </c>
      <c r="X1126" s="10" t="str">
        <f t="shared" si="281"/>
        <v>ad</v>
      </c>
      <c r="Y1126" s="10" t="str">
        <f t="shared" si="282"/>
        <v>Cordova Road</v>
      </c>
      <c r="Z1126" s="10" t="str">
        <f t="shared" si="283"/>
        <v>Lancaster</v>
      </c>
      <c r="AA1126" s="10" t="str">
        <f t="shared" si="284"/>
        <v>HS</v>
      </c>
      <c r="AB1126" s="11" t="str">
        <f t="shared" si="285"/>
        <v>44104</v>
      </c>
      <c r="AC1126" s="10" t="str">
        <f t="shared" si="286"/>
        <v>76</v>
      </c>
      <c r="AD1126" s="10" t="str">
        <f t="shared" si="287"/>
        <v>A3</v>
      </c>
      <c r="AE1126" s="12" t="str">
        <f t="shared" si="288"/>
        <v/>
      </c>
    </row>
    <row r="1127" spans="1:31" x14ac:dyDescent="0.25">
      <c r="A1127" s="5">
        <v>1149</v>
      </c>
      <c r="B1127" s="6" t="s">
        <v>3680</v>
      </c>
      <c r="C1127" s="6" t="s">
        <v>2929</v>
      </c>
      <c r="D1127" s="6" t="s">
        <v>41</v>
      </c>
      <c r="E1127" s="6" t="s">
        <v>16</v>
      </c>
      <c r="F1127" s="6">
        <v>90</v>
      </c>
      <c r="G1127" s="6" t="s">
        <v>3681</v>
      </c>
      <c r="H1127" s="6" t="s">
        <v>2915</v>
      </c>
      <c r="I1127" s="6" t="s">
        <v>32</v>
      </c>
      <c r="J1127" s="7">
        <v>44336</v>
      </c>
      <c r="K1127" s="6">
        <v>19</v>
      </c>
      <c r="L1127" s="6" t="s">
        <v>78</v>
      </c>
      <c r="M1127" s="8"/>
      <c r="O1127">
        <f t="shared" si="289"/>
        <v>0</v>
      </c>
      <c r="Q1127" s="5" t="str">
        <f t="shared" si="274"/>
        <v>1149</v>
      </c>
      <c r="R1127" s="6" t="str">
        <f t="shared" si="275"/>
        <v>Conchita</v>
      </c>
      <c r="S1127" s="6" t="str">
        <f t="shared" si="276"/>
        <v>Tate</v>
      </c>
      <c r="T1127" s="6" t="str">
        <f t="shared" si="277"/>
        <v>Ms</v>
      </c>
      <c r="U1127" s="6" t="str">
        <f t="shared" si="278"/>
        <v>F</v>
      </c>
      <c r="V1127" s="6" t="str">
        <f t="shared" si="279"/>
        <v>90</v>
      </c>
      <c r="W1127" s="6" t="str">
        <f t="shared" si="280"/>
        <v>Corliss Place</v>
      </c>
      <c r="X1127" s="6" t="str">
        <f t="shared" si="281"/>
        <v>ce</v>
      </c>
      <c r="Y1127" s="6" t="str">
        <f t="shared" si="282"/>
        <v>Corliss Place</v>
      </c>
      <c r="Z1127" s="6" t="str">
        <f t="shared" si="283"/>
        <v>Winsford</v>
      </c>
      <c r="AA1127" s="6" t="str">
        <f t="shared" si="284"/>
        <v>WC</v>
      </c>
      <c r="AB1127" s="7" t="str">
        <f t="shared" si="285"/>
        <v>44336</v>
      </c>
      <c r="AC1127" s="6" t="str">
        <f t="shared" si="286"/>
        <v>19</v>
      </c>
      <c r="AD1127" s="6" t="str">
        <f t="shared" si="287"/>
        <v>C2</v>
      </c>
      <c r="AE1127" s="8" t="str">
        <f t="shared" si="288"/>
        <v/>
      </c>
    </row>
    <row r="1128" spans="1:31" x14ac:dyDescent="0.25">
      <c r="A1128" s="9">
        <v>1150</v>
      </c>
      <c r="B1128" s="10" t="s">
        <v>1154</v>
      </c>
      <c r="C1128" s="10" t="s">
        <v>2508</v>
      </c>
      <c r="D1128" s="10" t="s">
        <v>90</v>
      </c>
      <c r="E1128" s="10" t="s">
        <v>29</v>
      </c>
      <c r="F1128" s="10">
        <v>90</v>
      </c>
      <c r="G1128" s="10" t="s">
        <v>3682</v>
      </c>
      <c r="H1128" s="10" t="s">
        <v>3683</v>
      </c>
      <c r="I1128" s="10" t="s">
        <v>171</v>
      </c>
      <c r="J1128" s="11">
        <v>43672</v>
      </c>
      <c r="K1128" s="10">
        <v>39</v>
      </c>
      <c r="L1128" s="10" t="s">
        <v>68</v>
      </c>
      <c r="M1128" s="12"/>
      <c r="O1128">
        <f t="shared" si="289"/>
        <v>0</v>
      </c>
      <c r="Q1128" s="9" t="str">
        <f t="shared" si="274"/>
        <v>1150</v>
      </c>
      <c r="R1128" s="10" t="str">
        <f t="shared" si="275"/>
        <v>John</v>
      </c>
      <c r="S1128" s="10" t="str">
        <f t="shared" si="276"/>
        <v>Reeves</v>
      </c>
      <c r="T1128" s="10" t="str">
        <f t="shared" si="277"/>
        <v>Dr</v>
      </c>
      <c r="U1128" s="10" t="str">
        <f t="shared" si="278"/>
        <v>M</v>
      </c>
      <c r="V1128" s="10" t="str">
        <f t="shared" si="279"/>
        <v>90</v>
      </c>
      <c r="W1128" s="10" t="str">
        <f t="shared" si="280"/>
        <v>Corn Way</v>
      </c>
      <c r="X1128" s="10" t="str">
        <f t="shared" si="281"/>
        <v>ay</v>
      </c>
      <c r="Y1128" s="10" t="str">
        <f t="shared" si="282"/>
        <v>Corn Way</v>
      </c>
      <c r="Z1128" s="10" t="str">
        <f t="shared" si="283"/>
        <v>Coldstream</v>
      </c>
      <c r="AA1128" s="10" t="str">
        <f t="shared" si="284"/>
        <v>PR</v>
      </c>
      <c r="AB1128" s="11" t="str">
        <f t="shared" si="285"/>
        <v>43672</v>
      </c>
      <c r="AC1128" s="10" t="str">
        <f t="shared" si="286"/>
        <v>39</v>
      </c>
      <c r="AD1128" s="10" t="str">
        <f t="shared" si="287"/>
        <v>A2</v>
      </c>
      <c r="AE1128" s="12" t="str">
        <f t="shared" si="288"/>
        <v/>
      </c>
    </row>
    <row r="1129" spans="1:31" x14ac:dyDescent="0.25">
      <c r="A1129" s="5">
        <v>1151</v>
      </c>
      <c r="B1129" s="6" t="s">
        <v>3684</v>
      </c>
      <c r="C1129" s="6" t="s">
        <v>1419</v>
      </c>
      <c r="D1129" s="6" t="s">
        <v>15</v>
      </c>
      <c r="E1129" s="6" t="s">
        <v>16</v>
      </c>
      <c r="F1129" s="6">
        <v>90</v>
      </c>
      <c r="G1129" s="6" t="s">
        <v>3685</v>
      </c>
      <c r="H1129" s="6" t="s">
        <v>3686</v>
      </c>
      <c r="I1129" s="6" t="s">
        <v>291</v>
      </c>
      <c r="J1129" s="7">
        <v>43671</v>
      </c>
      <c r="K1129" s="6">
        <v>9</v>
      </c>
      <c r="L1129" s="6" t="s">
        <v>68</v>
      </c>
      <c r="M1129" s="8"/>
      <c r="O1129">
        <f t="shared" si="289"/>
        <v>0</v>
      </c>
      <c r="Q1129" s="5" t="str">
        <f t="shared" si="274"/>
        <v>1151</v>
      </c>
      <c r="R1129" s="6" t="str">
        <f t="shared" si="275"/>
        <v>Dawn</v>
      </c>
      <c r="S1129" s="6" t="str">
        <f t="shared" si="276"/>
        <v>Kenny</v>
      </c>
      <c r="T1129" s="6" t="str">
        <f t="shared" si="277"/>
        <v>Mrs</v>
      </c>
      <c r="U1129" s="6" t="str">
        <f t="shared" si="278"/>
        <v>F</v>
      </c>
      <c r="V1129" s="6" t="str">
        <f t="shared" si="279"/>
        <v>90</v>
      </c>
      <c r="W1129" s="6" t="str">
        <f t="shared" si="280"/>
        <v>Cornelius Place</v>
      </c>
      <c r="X1129" s="6" t="str">
        <f t="shared" si="281"/>
        <v>ce</v>
      </c>
      <c r="Y1129" s="6" t="str">
        <f t="shared" si="282"/>
        <v>Cornelius Place</v>
      </c>
      <c r="Z1129" s="6" t="str">
        <f t="shared" si="283"/>
        <v>Isle Of Scalpay</v>
      </c>
      <c r="AA1129" s="6" t="str">
        <f t="shared" si="284"/>
        <v>HS</v>
      </c>
      <c r="AB1129" s="7" t="str">
        <f t="shared" si="285"/>
        <v>43671</v>
      </c>
      <c r="AC1129" s="6" t="str">
        <f t="shared" si="286"/>
        <v>9</v>
      </c>
      <c r="AD1129" s="6" t="str">
        <f t="shared" si="287"/>
        <v>A2</v>
      </c>
      <c r="AE1129" s="8" t="str">
        <f t="shared" si="288"/>
        <v/>
      </c>
    </row>
    <row r="1130" spans="1:31" x14ac:dyDescent="0.25">
      <c r="A1130" s="9">
        <v>1152</v>
      </c>
      <c r="B1130" s="10" t="s">
        <v>3687</v>
      </c>
      <c r="C1130" s="10" t="s">
        <v>3688</v>
      </c>
      <c r="D1130" s="10" t="s">
        <v>15</v>
      </c>
      <c r="E1130" s="10" t="s">
        <v>16</v>
      </c>
      <c r="F1130" s="10">
        <v>60</v>
      </c>
      <c r="G1130" s="10" t="s">
        <v>3689</v>
      </c>
      <c r="H1130" s="10" t="s">
        <v>3690</v>
      </c>
      <c r="I1130" s="10" t="s">
        <v>25</v>
      </c>
      <c r="J1130" s="11">
        <v>43735</v>
      </c>
      <c r="K1130" s="10">
        <v>55</v>
      </c>
      <c r="L1130" s="10" t="s">
        <v>157</v>
      </c>
      <c r="M1130" s="12"/>
      <c r="O1130">
        <f t="shared" si="289"/>
        <v>0</v>
      </c>
      <c r="Q1130" s="9" t="str">
        <f t="shared" si="274"/>
        <v>1152</v>
      </c>
      <c r="R1130" s="10" t="str">
        <f t="shared" si="275"/>
        <v>Alva</v>
      </c>
      <c r="S1130" s="10" t="str">
        <f t="shared" si="276"/>
        <v>Foley</v>
      </c>
      <c r="T1130" s="10" t="str">
        <f t="shared" si="277"/>
        <v>Mrs</v>
      </c>
      <c r="U1130" s="10" t="str">
        <f t="shared" si="278"/>
        <v>F</v>
      </c>
      <c r="V1130" s="10" t="str">
        <f t="shared" si="279"/>
        <v>60</v>
      </c>
      <c r="W1130" s="10" t="str">
        <f t="shared" si="280"/>
        <v>Cornford Grove</v>
      </c>
      <c r="X1130" s="10" t="str">
        <f t="shared" si="281"/>
        <v>ve</v>
      </c>
      <c r="Y1130" s="10" t="str">
        <f t="shared" si="282"/>
        <v>Cornford Grove</v>
      </c>
      <c r="Z1130" s="10" t="str">
        <f t="shared" si="283"/>
        <v>Hartfield</v>
      </c>
      <c r="AA1130" s="10" t="str">
        <f t="shared" si="284"/>
        <v>HG</v>
      </c>
      <c r="AB1130" s="11" t="str">
        <f t="shared" si="285"/>
        <v>43735</v>
      </c>
      <c r="AC1130" s="10" t="str">
        <f t="shared" si="286"/>
        <v>55</v>
      </c>
      <c r="AD1130" s="10" t="str">
        <f t="shared" si="287"/>
        <v>C3</v>
      </c>
      <c r="AE1130" s="12" t="str">
        <f t="shared" si="288"/>
        <v/>
      </c>
    </row>
    <row r="1131" spans="1:31" x14ac:dyDescent="0.25">
      <c r="A1131" s="5">
        <v>1153</v>
      </c>
      <c r="B1131" s="6" t="s">
        <v>3614</v>
      </c>
      <c r="C1131" s="6" t="s">
        <v>3019</v>
      </c>
      <c r="D1131" s="6" t="s">
        <v>49</v>
      </c>
      <c r="E1131" s="6" t="s">
        <v>16</v>
      </c>
      <c r="F1131" s="6">
        <v>90</v>
      </c>
      <c r="G1131" s="6" t="s">
        <v>3691</v>
      </c>
      <c r="H1131" s="6" t="s">
        <v>3494</v>
      </c>
      <c r="I1131" s="6" t="s">
        <v>122</v>
      </c>
      <c r="J1131" s="7">
        <v>44021</v>
      </c>
      <c r="K1131" s="6">
        <v>92</v>
      </c>
      <c r="L1131" s="6" t="s">
        <v>20</v>
      </c>
      <c r="M1131" s="8"/>
      <c r="O1131">
        <f t="shared" si="289"/>
        <v>0</v>
      </c>
      <c r="Q1131" s="5" t="str">
        <f t="shared" si="274"/>
        <v>1153</v>
      </c>
      <c r="R1131" s="6" t="str">
        <f t="shared" si="275"/>
        <v>Esmeralda</v>
      </c>
      <c r="S1131" s="6" t="str">
        <f t="shared" si="276"/>
        <v>Whalen</v>
      </c>
      <c r="T1131" s="6" t="str">
        <f t="shared" si="277"/>
        <v>Miss</v>
      </c>
      <c r="U1131" s="6" t="str">
        <f t="shared" si="278"/>
        <v>F</v>
      </c>
      <c r="V1131" s="6" t="str">
        <f t="shared" si="279"/>
        <v>90</v>
      </c>
      <c r="W1131" s="6" t="str">
        <f t="shared" si="280"/>
        <v>Cornick Street</v>
      </c>
      <c r="X1131" s="6" t="str">
        <f t="shared" si="281"/>
        <v>et</v>
      </c>
      <c r="Y1131" s="6" t="str">
        <f t="shared" si="282"/>
        <v>Cornick Street</v>
      </c>
      <c r="Z1131" s="6" t="str">
        <f t="shared" si="283"/>
        <v>Liskeard</v>
      </c>
      <c r="AA1131" s="6" t="str">
        <f t="shared" si="284"/>
        <v>WN</v>
      </c>
      <c r="AB1131" s="7" t="str">
        <f t="shared" si="285"/>
        <v>44021</v>
      </c>
      <c r="AC1131" s="6" t="str">
        <f t="shared" si="286"/>
        <v>92</v>
      </c>
      <c r="AD1131" s="6" t="str">
        <f t="shared" si="287"/>
        <v>B</v>
      </c>
      <c r="AE1131" s="8" t="str">
        <f t="shared" si="288"/>
        <v/>
      </c>
    </row>
    <row r="1132" spans="1:31" x14ac:dyDescent="0.25">
      <c r="A1132" s="9">
        <v>1154</v>
      </c>
      <c r="B1132" s="10" t="s">
        <v>3692</v>
      </c>
      <c r="C1132" s="10" t="s">
        <v>35</v>
      </c>
      <c r="D1132" s="10" t="s">
        <v>49</v>
      </c>
      <c r="E1132" s="10" t="s">
        <v>16</v>
      </c>
      <c r="F1132" s="10">
        <v>30</v>
      </c>
      <c r="G1132" s="10" t="s">
        <v>3693</v>
      </c>
      <c r="H1132" s="10" t="s">
        <v>3623</v>
      </c>
      <c r="I1132" s="10" t="s">
        <v>1152</v>
      </c>
      <c r="J1132" s="11">
        <v>43916</v>
      </c>
      <c r="K1132" s="10">
        <v>45</v>
      </c>
      <c r="L1132" s="10" t="s">
        <v>52</v>
      </c>
      <c r="M1132" s="12"/>
      <c r="O1132">
        <f t="shared" si="289"/>
        <v>0</v>
      </c>
      <c r="Q1132" s="9" t="str">
        <f t="shared" si="274"/>
        <v>1154</v>
      </c>
      <c r="R1132" s="10" t="str">
        <f t="shared" si="275"/>
        <v>Deedee</v>
      </c>
      <c r="S1132" s="10" t="str">
        <f t="shared" si="276"/>
        <v>Rangel</v>
      </c>
      <c r="T1132" s="10" t="str">
        <f t="shared" si="277"/>
        <v>Miss</v>
      </c>
      <c r="U1132" s="10" t="str">
        <f t="shared" si="278"/>
        <v>F</v>
      </c>
      <c r="V1132" s="10" t="str">
        <f t="shared" si="279"/>
        <v>30</v>
      </c>
      <c r="W1132" s="10" t="str">
        <f t="shared" si="280"/>
        <v>Cornwall Street</v>
      </c>
      <c r="X1132" s="10" t="str">
        <f t="shared" si="281"/>
        <v>et</v>
      </c>
      <c r="Y1132" s="10" t="str">
        <f t="shared" si="282"/>
        <v>Cornwall Street</v>
      </c>
      <c r="Z1132" s="10" t="str">
        <f t="shared" si="283"/>
        <v>Bedale</v>
      </c>
      <c r="AA1132" s="10" t="str">
        <f t="shared" si="284"/>
        <v>BR</v>
      </c>
      <c r="AB1132" s="11" t="str">
        <f t="shared" si="285"/>
        <v>43916</v>
      </c>
      <c r="AC1132" s="10" t="str">
        <f t="shared" si="286"/>
        <v>45</v>
      </c>
      <c r="AD1132" s="10" t="str">
        <f t="shared" si="287"/>
        <v>A1</v>
      </c>
      <c r="AE1132" s="12" t="str">
        <f t="shared" si="288"/>
        <v/>
      </c>
    </row>
    <row r="1133" spans="1:31" x14ac:dyDescent="0.25">
      <c r="A1133" s="5">
        <v>1155</v>
      </c>
      <c r="B1133" s="6" t="s">
        <v>3694</v>
      </c>
      <c r="C1133" s="6" t="s">
        <v>3695</v>
      </c>
      <c r="D1133" s="6" t="s">
        <v>28</v>
      </c>
      <c r="E1133" s="6" t="s">
        <v>29</v>
      </c>
      <c r="F1133" s="6">
        <v>60</v>
      </c>
      <c r="G1133" s="6" t="s">
        <v>3696</v>
      </c>
      <c r="H1133" s="6" t="s">
        <v>3281</v>
      </c>
      <c r="I1133" s="6" t="s">
        <v>122</v>
      </c>
      <c r="J1133" s="7">
        <v>44272</v>
      </c>
      <c r="K1133" s="6">
        <v>35</v>
      </c>
      <c r="L1133" s="6" t="s">
        <v>39</v>
      </c>
      <c r="M1133" s="8"/>
      <c r="O1133">
        <f t="shared" si="289"/>
        <v>0</v>
      </c>
      <c r="Q1133" s="5" t="str">
        <f t="shared" si="274"/>
        <v>1155</v>
      </c>
      <c r="R1133" s="6" t="str">
        <f t="shared" si="275"/>
        <v>Stanford</v>
      </c>
      <c r="S1133" s="6" t="str">
        <f t="shared" si="276"/>
        <v>Bacon</v>
      </c>
      <c r="T1133" s="6" t="str">
        <f t="shared" si="277"/>
        <v>Mr</v>
      </c>
      <c r="U1133" s="6" t="str">
        <f t="shared" si="278"/>
        <v>M</v>
      </c>
      <c r="V1133" s="6" t="str">
        <f t="shared" si="279"/>
        <v>60</v>
      </c>
      <c r="W1133" s="6" t="str">
        <f t="shared" si="280"/>
        <v>Cornwallis Avenue</v>
      </c>
      <c r="X1133" s="6" t="str">
        <f t="shared" si="281"/>
        <v>ue</v>
      </c>
      <c r="Y1133" s="6" t="str">
        <f t="shared" si="282"/>
        <v>Cornwallis Avenue</v>
      </c>
      <c r="Z1133" s="6" t="str">
        <f t="shared" si="283"/>
        <v>Llanfechain</v>
      </c>
      <c r="AA1133" s="6" t="str">
        <f t="shared" si="284"/>
        <v>WN</v>
      </c>
      <c r="AB1133" s="7" t="str">
        <f t="shared" si="285"/>
        <v>44272</v>
      </c>
      <c r="AC1133" s="6" t="str">
        <f t="shared" si="286"/>
        <v>35</v>
      </c>
      <c r="AD1133" s="6" t="str">
        <f t="shared" si="287"/>
        <v>C1</v>
      </c>
      <c r="AE1133" s="8" t="str">
        <f t="shared" si="288"/>
        <v/>
      </c>
    </row>
    <row r="1134" spans="1:31" x14ac:dyDescent="0.25">
      <c r="A1134" s="9">
        <v>1156</v>
      </c>
      <c r="B1134" s="10" t="s">
        <v>3697</v>
      </c>
      <c r="C1134" s="10" t="s">
        <v>1869</v>
      </c>
      <c r="D1134" s="10" t="s">
        <v>49</v>
      </c>
      <c r="E1134" s="10" t="s">
        <v>16</v>
      </c>
      <c r="F1134" s="10">
        <v>60</v>
      </c>
      <c r="G1134" s="10" t="s">
        <v>3698</v>
      </c>
      <c r="H1134" s="10" t="s">
        <v>366</v>
      </c>
      <c r="I1134" s="10" t="s">
        <v>32</v>
      </c>
      <c r="J1134" s="11">
        <v>44427</v>
      </c>
      <c r="K1134" s="10">
        <v>34</v>
      </c>
      <c r="L1134" s="10" t="s">
        <v>99</v>
      </c>
      <c r="M1134" s="12"/>
      <c r="O1134">
        <f t="shared" si="289"/>
        <v>0</v>
      </c>
      <c r="Q1134" s="9" t="str">
        <f t="shared" si="274"/>
        <v>1156</v>
      </c>
      <c r="R1134" s="10" t="str">
        <f t="shared" si="275"/>
        <v>Vonnie</v>
      </c>
      <c r="S1134" s="10" t="str">
        <f t="shared" si="276"/>
        <v>Carey</v>
      </c>
      <c r="T1134" s="10" t="str">
        <f t="shared" si="277"/>
        <v>Miss</v>
      </c>
      <c r="U1134" s="10" t="str">
        <f t="shared" si="278"/>
        <v>F</v>
      </c>
      <c r="V1134" s="10" t="str">
        <f t="shared" si="279"/>
        <v>60</v>
      </c>
      <c r="W1134" s="10" t="str">
        <f t="shared" si="280"/>
        <v>Cornwell Terrace</v>
      </c>
      <c r="X1134" s="10" t="str">
        <f t="shared" si="281"/>
        <v>ce</v>
      </c>
      <c r="Y1134" s="10" t="str">
        <f t="shared" si="282"/>
        <v>Cornwell Terrace</v>
      </c>
      <c r="Z1134" s="10" t="str">
        <f t="shared" si="283"/>
        <v>Watlington</v>
      </c>
      <c r="AA1134" s="10" t="str">
        <f t="shared" si="284"/>
        <v>WC</v>
      </c>
      <c r="AB1134" s="11" t="str">
        <f t="shared" si="285"/>
        <v>44427</v>
      </c>
      <c r="AC1134" s="10" t="str">
        <f t="shared" si="286"/>
        <v>34</v>
      </c>
      <c r="AD1134" s="10" t="str">
        <f t="shared" si="287"/>
        <v>E</v>
      </c>
      <c r="AE1134" s="12" t="str">
        <f t="shared" si="288"/>
        <v/>
      </c>
    </row>
    <row r="1135" spans="1:31" x14ac:dyDescent="0.25">
      <c r="A1135" s="5">
        <v>1157</v>
      </c>
      <c r="B1135" s="6" t="s">
        <v>3699</v>
      </c>
      <c r="C1135" s="6" t="s">
        <v>3700</v>
      </c>
      <c r="D1135" s="6" t="s">
        <v>28</v>
      </c>
      <c r="E1135" s="6" t="s">
        <v>29</v>
      </c>
      <c r="F1135" s="6">
        <v>30</v>
      </c>
      <c r="G1135" s="6" t="s">
        <v>3698</v>
      </c>
      <c r="H1135" s="6" t="s">
        <v>3701</v>
      </c>
      <c r="I1135" s="6" t="s">
        <v>32</v>
      </c>
      <c r="J1135" s="7">
        <v>43872</v>
      </c>
      <c r="K1135" s="6">
        <v>27</v>
      </c>
      <c r="L1135" s="6" t="s">
        <v>20</v>
      </c>
      <c r="M1135" s="8"/>
      <c r="O1135">
        <f t="shared" si="289"/>
        <v>0</v>
      </c>
      <c r="Q1135" s="5" t="str">
        <f t="shared" si="274"/>
        <v>1157</v>
      </c>
      <c r="R1135" s="6" t="str">
        <f t="shared" si="275"/>
        <v>Gene</v>
      </c>
      <c r="S1135" s="6" t="str">
        <f t="shared" si="276"/>
        <v>Boykin</v>
      </c>
      <c r="T1135" s="6" t="str">
        <f t="shared" si="277"/>
        <v>Mr</v>
      </c>
      <c r="U1135" s="6" t="str">
        <f t="shared" si="278"/>
        <v>M</v>
      </c>
      <c r="V1135" s="6" t="str">
        <f t="shared" si="279"/>
        <v>30</v>
      </c>
      <c r="W1135" s="6" t="str">
        <f t="shared" si="280"/>
        <v>Cornwell Terrace</v>
      </c>
      <c r="X1135" s="6" t="str">
        <f t="shared" si="281"/>
        <v>ce</v>
      </c>
      <c r="Y1135" s="6" t="str">
        <f t="shared" si="282"/>
        <v>Cornwell Terrace</v>
      </c>
      <c r="Z1135" s="6" t="str">
        <f t="shared" si="283"/>
        <v>Yeovil</v>
      </c>
      <c r="AA1135" s="6" t="str">
        <f t="shared" si="284"/>
        <v>WC</v>
      </c>
      <c r="AB1135" s="7" t="str">
        <f t="shared" si="285"/>
        <v>43872</v>
      </c>
      <c r="AC1135" s="6" t="str">
        <f t="shared" si="286"/>
        <v>27</v>
      </c>
      <c r="AD1135" s="6" t="str">
        <f t="shared" si="287"/>
        <v>B</v>
      </c>
      <c r="AE1135" s="8" t="str">
        <f t="shared" si="288"/>
        <v/>
      </c>
    </row>
    <row r="1136" spans="1:31" x14ac:dyDescent="0.25">
      <c r="A1136" s="9">
        <v>1158</v>
      </c>
      <c r="B1136" s="10" t="s">
        <v>3702</v>
      </c>
      <c r="C1136" s="10" t="s">
        <v>2834</v>
      </c>
      <c r="D1136" s="10" t="s">
        <v>28</v>
      </c>
      <c r="E1136" s="10" t="s">
        <v>29</v>
      </c>
      <c r="F1136" s="10">
        <v>90</v>
      </c>
      <c r="G1136" s="10" t="s">
        <v>3703</v>
      </c>
      <c r="H1136" s="10" t="s">
        <v>327</v>
      </c>
      <c r="I1136" s="10" t="s">
        <v>32</v>
      </c>
      <c r="J1136" s="11">
        <v>43847</v>
      </c>
      <c r="K1136" s="10">
        <v>49</v>
      </c>
      <c r="L1136" s="10" t="s">
        <v>44</v>
      </c>
      <c r="M1136" s="12"/>
      <c r="O1136">
        <f t="shared" si="289"/>
        <v>0</v>
      </c>
      <c r="Q1136" s="9" t="str">
        <f t="shared" si="274"/>
        <v>1158</v>
      </c>
      <c r="R1136" s="10" t="str">
        <f t="shared" si="275"/>
        <v>Ricardo</v>
      </c>
      <c r="S1136" s="10" t="str">
        <f t="shared" si="276"/>
        <v>Lockwood</v>
      </c>
      <c r="T1136" s="10" t="str">
        <f t="shared" si="277"/>
        <v>Mr</v>
      </c>
      <c r="U1136" s="10" t="str">
        <f t="shared" si="278"/>
        <v>M</v>
      </c>
      <c r="V1136" s="10" t="str">
        <f t="shared" si="279"/>
        <v>90</v>
      </c>
      <c r="W1136" s="10" t="str">
        <f t="shared" si="280"/>
        <v>Corrance Road</v>
      </c>
      <c r="X1136" s="10" t="str">
        <f t="shared" si="281"/>
        <v>ad</v>
      </c>
      <c r="Y1136" s="10" t="str">
        <f t="shared" si="282"/>
        <v>Corrance Road</v>
      </c>
      <c r="Z1136" s="10" t="str">
        <f t="shared" si="283"/>
        <v>Westhill</v>
      </c>
      <c r="AA1136" s="10" t="str">
        <f t="shared" si="284"/>
        <v>WC</v>
      </c>
      <c r="AB1136" s="11" t="str">
        <f t="shared" si="285"/>
        <v>43847</v>
      </c>
      <c r="AC1136" s="10" t="str">
        <f t="shared" si="286"/>
        <v>49</v>
      </c>
      <c r="AD1136" s="10" t="str">
        <f t="shared" si="287"/>
        <v>D</v>
      </c>
      <c r="AE1136" s="12" t="str">
        <f t="shared" si="288"/>
        <v/>
      </c>
    </row>
    <row r="1137" spans="1:31" x14ac:dyDescent="0.25">
      <c r="A1137" s="5">
        <v>1159</v>
      </c>
      <c r="B1137" s="6" t="s">
        <v>3704</v>
      </c>
      <c r="C1137" s="6" t="s">
        <v>3705</v>
      </c>
      <c r="D1137" s="6" t="s">
        <v>49</v>
      </c>
      <c r="E1137" s="6" t="s">
        <v>16</v>
      </c>
      <c r="F1137" s="6">
        <v>30</v>
      </c>
      <c r="G1137" s="6" t="s">
        <v>3706</v>
      </c>
      <c r="H1137" s="6" t="s">
        <v>2619</v>
      </c>
      <c r="I1137" s="6" t="s">
        <v>93</v>
      </c>
      <c r="J1137" s="7">
        <v>43796</v>
      </c>
      <c r="K1137" s="6">
        <v>46</v>
      </c>
      <c r="L1137" s="6" t="s">
        <v>78</v>
      </c>
      <c r="M1137" s="8"/>
      <c r="O1137">
        <f t="shared" si="289"/>
        <v>0</v>
      </c>
      <c r="Q1137" s="5" t="str">
        <f t="shared" si="274"/>
        <v>1159</v>
      </c>
      <c r="R1137" s="6" t="str">
        <f t="shared" si="275"/>
        <v>Alfreda</v>
      </c>
      <c r="S1137" s="6" t="str">
        <f t="shared" si="276"/>
        <v>Whitfield</v>
      </c>
      <c r="T1137" s="6" t="str">
        <f t="shared" si="277"/>
        <v>Miss</v>
      </c>
      <c r="U1137" s="6" t="str">
        <f t="shared" si="278"/>
        <v>F</v>
      </c>
      <c r="V1137" s="6" t="str">
        <f t="shared" si="279"/>
        <v>30</v>
      </c>
      <c r="W1137" s="6" t="str">
        <f t="shared" si="280"/>
        <v>Corri Avenue</v>
      </c>
      <c r="X1137" s="6" t="str">
        <f t="shared" si="281"/>
        <v>ue</v>
      </c>
      <c r="Y1137" s="6" t="str">
        <f t="shared" si="282"/>
        <v>Corri Avenue</v>
      </c>
      <c r="Z1137" s="6" t="str">
        <f t="shared" si="283"/>
        <v>Bucknell</v>
      </c>
      <c r="AA1137" s="6" t="str">
        <f t="shared" si="284"/>
        <v>TF</v>
      </c>
      <c r="AB1137" s="7" t="str">
        <f t="shared" si="285"/>
        <v>43796</v>
      </c>
      <c r="AC1137" s="6" t="str">
        <f t="shared" si="286"/>
        <v>46</v>
      </c>
      <c r="AD1137" s="6" t="str">
        <f t="shared" si="287"/>
        <v>C2</v>
      </c>
      <c r="AE1137" s="8" t="str">
        <f t="shared" si="288"/>
        <v/>
      </c>
    </row>
    <row r="1138" spans="1:31" x14ac:dyDescent="0.25">
      <c r="A1138" s="9">
        <v>1160</v>
      </c>
      <c r="B1138" s="10" t="s">
        <v>1873</v>
      </c>
      <c r="C1138" s="10" t="s">
        <v>3707</v>
      </c>
      <c r="D1138" s="10" t="s">
        <v>28</v>
      </c>
      <c r="E1138" s="10" t="s">
        <v>29</v>
      </c>
      <c r="F1138" s="10">
        <v>30</v>
      </c>
      <c r="G1138" s="10" t="s">
        <v>3708</v>
      </c>
      <c r="H1138" s="10" t="s">
        <v>2202</v>
      </c>
      <c r="I1138" s="10" t="s">
        <v>32</v>
      </c>
      <c r="J1138" s="11">
        <v>43931</v>
      </c>
      <c r="K1138" s="10">
        <v>82</v>
      </c>
      <c r="L1138" s="10" t="s">
        <v>62</v>
      </c>
      <c r="M1138" s="12"/>
      <c r="O1138">
        <f t="shared" si="289"/>
        <v>0</v>
      </c>
      <c r="Q1138" s="9" t="str">
        <f t="shared" si="274"/>
        <v>1160</v>
      </c>
      <c r="R1138" s="10" t="str">
        <f t="shared" si="275"/>
        <v>Lanny</v>
      </c>
      <c r="S1138" s="10" t="str">
        <f t="shared" si="276"/>
        <v>Beaver</v>
      </c>
      <c r="T1138" s="10" t="str">
        <f t="shared" si="277"/>
        <v>Mr</v>
      </c>
      <c r="U1138" s="10" t="str">
        <f t="shared" si="278"/>
        <v>M</v>
      </c>
      <c r="V1138" s="10" t="str">
        <f t="shared" si="279"/>
        <v>30</v>
      </c>
      <c r="W1138" s="10" t="str">
        <f t="shared" si="280"/>
        <v>Corringway</v>
      </c>
      <c r="X1138" s="10" t="str">
        <f t="shared" si="281"/>
        <v>ay</v>
      </c>
      <c r="Y1138" s="10" t="str">
        <f t="shared" si="282"/>
        <v>Corringway</v>
      </c>
      <c r="Z1138" s="10" t="str">
        <f t="shared" si="283"/>
        <v>Portland</v>
      </c>
      <c r="AA1138" s="10" t="str">
        <f t="shared" si="284"/>
        <v>WC</v>
      </c>
      <c r="AB1138" s="11" t="str">
        <f t="shared" si="285"/>
        <v>43931</v>
      </c>
      <c r="AC1138" s="10" t="str">
        <f t="shared" si="286"/>
        <v>82</v>
      </c>
      <c r="AD1138" s="10" t="str">
        <f t="shared" si="287"/>
        <v>C4</v>
      </c>
      <c r="AE1138" s="12" t="str">
        <f t="shared" si="288"/>
        <v/>
      </c>
    </row>
    <row r="1139" spans="1:31" x14ac:dyDescent="0.25">
      <c r="A1139" s="5">
        <v>1161</v>
      </c>
      <c r="B1139" s="6" t="s">
        <v>3709</v>
      </c>
      <c r="C1139" s="6" t="s">
        <v>3710</v>
      </c>
      <c r="D1139" s="6" t="s">
        <v>49</v>
      </c>
      <c r="E1139" s="6" t="s">
        <v>16</v>
      </c>
      <c r="F1139" s="6">
        <v>60</v>
      </c>
      <c r="G1139" s="6" t="s">
        <v>3711</v>
      </c>
      <c r="H1139" s="6" t="s">
        <v>3712</v>
      </c>
      <c r="I1139" s="6" t="s">
        <v>1073</v>
      </c>
      <c r="J1139" s="7">
        <v>44458</v>
      </c>
      <c r="K1139" s="6">
        <v>86</v>
      </c>
      <c r="L1139" s="6" t="s">
        <v>39</v>
      </c>
      <c r="M1139" s="8"/>
      <c r="O1139">
        <f t="shared" si="289"/>
        <v>0</v>
      </c>
      <c r="Q1139" s="5" t="str">
        <f t="shared" si="274"/>
        <v>1161</v>
      </c>
      <c r="R1139" s="6" t="str">
        <f t="shared" si="275"/>
        <v>Denita</v>
      </c>
      <c r="S1139" s="6" t="str">
        <f t="shared" si="276"/>
        <v>Doty</v>
      </c>
      <c r="T1139" s="6" t="str">
        <f t="shared" si="277"/>
        <v>Miss</v>
      </c>
      <c r="U1139" s="6" t="str">
        <f t="shared" si="278"/>
        <v>F</v>
      </c>
      <c r="V1139" s="6" t="str">
        <f t="shared" si="279"/>
        <v>60</v>
      </c>
      <c r="W1139" s="6" t="str">
        <f t="shared" si="280"/>
        <v>Corsham Street</v>
      </c>
      <c r="X1139" s="6" t="str">
        <f t="shared" si="281"/>
        <v>et</v>
      </c>
      <c r="Y1139" s="6" t="str">
        <f t="shared" si="282"/>
        <v>Corsham Street</v>
      </c>
      <c r="Z1139" s="6" t="str">
        <f t="shared" si="283"/>
        <v>Ayrshire</v>
      </c>
      <c r="AA1139" s="6" t="str">
        <f t="shared" si="284"/>
        <v>ME</v>
      </c>
      <c r="AB1139" s="7" t="str">
        <f t="shared" si="285"/>
        <v>44458</v>
      </c>
      <c r="AC1139" s="6" t="str">
        <f t="shared" si="286"/>
        <v>86</v>
      </c>
      <c r="AD1139" s="6" t="str">
        <f t="shared" si="287"/>
        <v>C1</v>
      </c>
      <c r="AE1139" s="8" t="str">
        <f t="shared" si="288"/>
        <v/>
      </c>
    </row>
    <row r="1140" spans="1:31" x14ac:dyDescent="0.25">
      <c r="A1140" s="9">
        <v>1162</v>
      </c>
      <c r="B1140" s="10" t="s">
        <v>499</v>
      </c>
      <c r="C1140" s="10" t="s">
        <v>787</v>
      </c>
      <c r="D1140" s="10" t="s">
        <v>49</v>
      </c>
      <c r="E1140" s="10" t="s">
        <v>16</v>
      </c>
      <c r="F1140" s="10">
        <v>30</v>
      </c>
      <c r="G1140" s="10" t="s">
        <v>3713</v>
      </c>
      <c r="H1140" s="10" t="s">
        <v>2255</v>
      </c>
      <c r="I1140" s="10" t="s">
        <v>1078</v>
      </c>
      <c r="J1140" s="11">
        <v>44391</v>
      </c>
      <c r="K1140" s="10">
        <v>50</v>
      </c>
      <c r="L1140" s="10" t="s">
        <v>33</v>
      </c>
      <c r="M1140" s="12"/>
      <c r="O1140">
        <f t="shared" si="289"/>
        <v>0</v>
      </c>
      <c r="Q1140" s="9" t="str">
        <f t="shared" si="274"/>
        <v>1162</v>
      </c>
      <c r="R1140" s="10" t="str">
        <f t="shared" si="275"/>
        <v>Adam</v>
      </c>
      <c r="S1140" s="10" t="str">
        <f t="shared" si="276"/>
        <v>Weir</v>
      </c>
      <c r="T1140" s="10" t="str">
        <f t="shared" si="277"/>
        <v>Miss</v>
      </c>
      <c r="U1140" s="10" t="str">
        <f t="shared" si="278"/>
        <v>F</v>
      </c>
      <c r="V1140" s="10" t="str">
        <f t="shared" si="279"/>
        <v>30</v>
      </c>
      <c r="W1140" s="10" t="str">
        <f t="shared" si="280"/>
        <v>Coryton Path</v>
      </c>
      <c r="X1140" s="10" t="str">
        <f t="shared" si="281"/>
        <v>th</v>
      </c>
      <c r="Y1140" s="10" t="str">
        <f t="shared" si="282"/>
        <v>Coryton Path</v>
      </c>
      <c r="Z1140" s="10" t="str">
        <f t="shared" si="283"/>
        <v>Bridge Of Weir</v>
      </c>
      <c r="AA1140" s="10" t="str">
        <f t="shared" si="284"/>
        <v>LD</v>
      </c>
      <c r="AB1140" s="11" t="str">
        <f t="shared" si="285"/>
        <v>44391</v>
      </c>
      <c r="AC1140" s="10" t="str">
        <f t="shared" si="286"/>
        <v>50</v>
      </c>
      <c r="AD1140" s="10" t="str">
        <f t="shared" si="287"/>
        <v>A3</v>
      </c>
      <c r="AE1140" s="12" t="str">
        <f t="shared" si="288"/>
        <v/>
      </c>
    </row>
    <row r="1141" spans="1:31" x14ac:dyDescent="0.25">
      <c r="A1141" s="5">
        <v>1163</v>
      </c>
      <c r="B1141" s="6" t="s">
        <v>3714</v>
      </c>
      <c r="C1141" s="6" t="s">
        <v>3715</v>
      </c>
      <c r="D1141" s="6" t="s">
        <v>15</v>
      </c>
      <c r="E1141" s="6" t="s">
        <v>16</v>
      </c>
      <c r="F1141" s="6">
        <v>90</v>
      </c>
      <c r="G1141" s="6" t="s">
        <v>3716</v>
      </c>
      <c r="H1141" s="6" t="s">
        <v>742</v>
      </c>
      <c r="I1141" s="6" t="s">
        <v>32</v>
      </c>
      <c r="J1141" s="7">
        <v>44244</v>
      </c>
      <c r="K1141" s="6">
        <v>29</v>
      </c>
      <c r="L1141" s="6" t="s">
        <v>20</v>
      </c>
      <c r="M1141" s="8"/>
      <c r="O1141">
        <f t="shared" si="289"/>
        <v>0</v>
      </c>
      <c r="Q1141" s="5" t="str">
        <f t="shared" si="274"/>
        <v>1163</v>
      </c>
      <c r="R1141" s="6" t="str">
        <f t="shared" si="275"/>
        <v>Jenna</v>
      </c>
      <c r="S1141" s="6" t="str">
        <f t="shared" si="276"/>
        <v>Galloway</v>
      </c>
      <c r="T1141" s="6" t="str">
        <f t="shared" si="277"/>
        <v>Mrs</v>
      </c>
      <c r="U1141" s="6" t="str">
        <f t="shared" si="278"/>
        <v>F</v>
      </c>
      <c r="V1141" s="6" t="str">
        <f t="shared" si="279"/>
        <v>90</v>
      </c>
      <c r="W1141" s="6" t="str">
        <f t="shared" si="280"/>
        <v>Cosgrove Close</v>
      </c>
      <c r="X1141" s="6" t="str">
        <f t="shared" si="281"/>
        <v>se</v>
      </c>
      <c r="Y1141" s="6" t="str">
        <f t="shared" si="282"/>
        <v>Cosgrove Close</v>
      </c>
      <c r="Z1141" s="6" t="str">
        <f t="shared" si="283"/>
        <v>Neath</v>
      </c>
      <c r="AA1141" s="6" t="str">
        <f t="shared" si="284"/>
        <v>WC</v>
      </c>
      <c r="AB1141" s="7" t="str">
        <f t="shared" si="285"/>
        <v>44244</v>
      </c>
      <c r="AC1141" s="6" t="str">
        <f t="shared" si="286"/>
        <v>29</v>
      </c>
      <c r="AD1141" s="6" t="str">
        <f t="shared" si="287"/>
        <v>B</v>
      </c>
      <c r="AE1141" s="8" t="str">
        <f t="shared" si="288"/>
        <v/>
      </c>
    </row>
    <row r="1142" spans="1:31" x14ac:dyDescent="0.25">
      <c r="A1142" s="9">
        <v>1164</v>
      </c>
      <c r="B1142" s="10" t="s">
        <v>500</v>
      </c>
      <c r="C1142" s="10" t="s">
        <v>1410</v>
      </c>
      <c r="D1142" s="10" t="s">
        <v>28</v>
      </c>
      <c r="E1142" s="10" t="s">
        <v>29</v>
      </c>
      <c r="F1142" s="10">
        <v>60</v>
      </c>
      <c r="G1142" s="10" t="s">
        <v>3717</v>
      </c>
      <c r="H1142" s="10" t="s">
        <v>3718</v>
      </c>
      <c r="I1142" s="10" t="s">
        <v>32</v>
      </c>
      <c r="J1142" s="11">
        <v>44067</v>
      </c>
      <c r="K1142" s="10">
        <v>18</v>
      </c>
      <c r="L1142" s="10" t="s">
        <v>99</v>
      </c>
      <c r="M1142" s="12"/>
      <c r="O1142">
        <f t="shared" si="289"/>
        <v>0</v>
      </c>
      <c r="Q1142" s="9" t="str">
        <f t="shared" si="274"/>
        <v>1164</v>
      </c>
      <c r="R1142" s="10" t="str">
        <f t="shared" si="275"/>
        <v>Roy</v>
      </c>
      <c r="S1142" s="10" t="str">
        <f t="shared" si="276"/>
        <v>Cordova</v>
      </c>
      <c r="T1142" s="10" t="str">
        <f t="shared" si="277"/>
        <v>Mr</v>
      </c>
      <c r="U1142" s="10" t="str">
        <f t="shared" si="278"/>
        <v>M</v>
      </c>
      <c r="V1142" s="10" t="str">
        <f t="shared" si="279"/>
        <v>60</v>
      </c>
      <c r="W1142" s="10" t="str">
        <f t="shared" si="280"/>
        <v>Cossall Walk</v>
      </c>
      <c r="X1142" s="10" t="str">
        <f t="shared" si="281"/>
        <v>lk</v>
      </c>
      <c r="Y1142" s="10" t="str">
        <f t="shared" si="282"/>
        <v>Cossall Walk</v>
      </c>
      <c r="Z1142" s="10" t="str">
        <f t="shared" si="283"/>
        <v>Newcastleton</v>
      </c>
      <c r="AA1142" s="10" t="str">
        <f t="shared" si="284"/>
        <v>WC</v>
      </c>
      <c r="AB1142" s="11" t="str">
        <f t="shared" si="285"/>
        <v>44067</v>
      </c>
      <c r="AC1142" s="10" t="str">
        <f t="shared" si="286"/>
        <v>18</v>
      </c>
      <c r="AD1142" s="10" t="str">
        <f t="shared" si="287"/>
        <v>E</v>
      </c>
      <c r="AE1142" s="12" t="str">
        <f t="shared" si="288"/>
        <v/>
      </c>
    </row>
    <row r="1143" spans="1:31" x14ac:dyDescent="0.25">
      <c r="A1143" s="5">
        <v>1165</v>
      </c>
      <c r="B1143" s="6" t="s">
        <v>3719</v>
      </c>
      <c r="C1143" s="6" t="s">
        <v>3720</v>
      </c>
      <c r="D1143" s="6" t="s">
        <v>28</v>
      </c>
      <c r="E1143" s="6" t="s">
        <v>29</v>
      </c>
      <c r="F1143" s="6">
        <v>60</v>
      </c>
      <c r="G1143" s="6" t="s">
        <v>3721</v>
      </c>
      <c r="H1143" s="6" t="s">
        <v>2924</v>
      </c>
      <c r="I1143" s="6" t="s">
        <v>32</v>
      </c>
      <c r="J1143" s="7">
        <v>43900</v>
      </c>
      <c r="K1143" s="6">
        <v>59</v>
      </c>
      <c r="L1143" s="6" t="s">
        <v>68</v>
      </c>
      <c r="M1143" s="8"/>
      <c r="O1143">
        <f t="shared" si="289"/>
        <v>0</v>
      </c>
      <c r="Q1143" s="5" t="str">
        <f t="shared" si="274"/>
        <v>1165</v>
      </c>
      <c r="R1143" s="6" t="str">
        <f t="shared" si="275"/>
        <v>Roosevelt</v>
      </c>
      <c r="S1143" s="6" t="str">
        <f t="shared" si="276"/>
        <v>Byrd</v>
      </c>
      <c r="T1143" s="6" t="str">
        <f t="shared" si="277"/>
        <v>Mr</v>
      </c>
      <c r="U1143" s="6" t="str">
        <f t="shared" si="278"/>
        <v>M</v>
      </c>
      <c r="V1143" s="6" t="str">
        <f t="shared" si="279"/>
        <v>60</v>
      </c>
      <c r="W1143" s="6" t="str">
        <f t="shared" si="280"/>
        <v>Cotall St</v>
      </c>
      <c r="X1143" s="6" t="str">
        <f t="shared" si="281"/>
        <v>St</v>
      </c>
      <c r="Y1143" s="6" t="str">
        <f t="shared" si="282"/>
        <v>Cotall Street</v>
      </c>
      <c r="Z1143" s="6" t="str">
        <f t="shared" si="283"/>
        <v>Wareham</v>
      </c>
      <c r="AA1143" s="6" t="str">
        <f t="shared" si="284"/>
        <v>WC</v>
      </c>
      <c r="AB1143" s="7" t="str">
        <f t="shared" si="285"/>
        <v>43900</v>
      </c>
      <c r="AC1143" s="6" t="str">
        <f t="shared" si="286"/>
        <v>59</v>
      </c>
      <c r="AD1143" s="6" t="str">
        <f t="shared" si="287"/>
        <v>A2</v>
      </c>
      <c r="AE1143" s="8" t="str">
        <f t="shared" si="288"/>
        <v/>
      </c>
    </row>
    <row r="1144" spans="1:31" x14ac:dyDescent="0.25">
      <c r="A1144" s="9">
        <v>1166</v>
      </c>
      <c r="B1144" s="10" t="s">
        <v>989</v>
      </c>
      <c r="C1144" s="10" t="s">
        <v>2259</v>
      </c>
      <c r="D1144" s="10" t="s">
        <v>28</v>
      </c>
      <c r="E1144" s="10" t="s">
        <v>29</v>
      </c>
      <c r="F1144" s="10">
        <v>60</v>
      </c>
      <c r="G1144" s="10" t="s">
        <v>3722</v>
      </c>
      <c r="H1144" s="10" t="s">
        <v>1151</v>
      </c>
      <c r="I1144" s="10" t="s">
        <v>1152</v>
      </c>
      <c r="J1144" s="11">
        <v>43728</v>
      </c>
      <c r="K1144" s="10">
        <v>23</v>
      </c>
      <c r="L1144" s="10" t="s">
        <v>44</v>
      </c>
      <c r="M1144" s="12"/>
      <c r="O1144">
        <f t="shared" si="289"/>
        <v>0</v>
      </c>
      <c r="Q1144" s="9" t="str">
        <f t="shared" si="274"/>
        <v>1166</v>
      </c>
      <c r="R1144" s="10" t="str">
        <f t="shared" si="275"/>
        <v>Benny</v>
      </c>
      <c r="S1144" s="10" t="str">
        <f t="shared" si="276"/>
        <v>Cross</v>
      </c>
      <c r="T1144" s="10" t="str">
        <f t="shared" si="277"/>
        <v>Mr</v>
      </c>
      <c r="U1144" s="10" t="str">
        <f t="shared" si="278"/>
        <v>M</v>
      </c>
      <c r="V1144" s="10" t="str">
        <f t="shared" si="279"/>
        <v>60</v>
      </c>
      <c r="W1144" s="10" t="str">
        <f t="shared" si="280"/>
        <v>Cotford Place</v>
      </c>
      <c r="X1144" s="10" t="str">
        <f t="shared" si="281"/>
        <v>ce</v>
      </c>
      <c r="Y1144" s="10" t="str">
        <f t="shared" si="282"/>
        <v>Cotford Place</v>
      </c>
      <c r="Z1144" s="10" t="str">
        <f t="shared" si="283"/>
        <v>Bedford</v>
      </c>
      <c r="AA1144" s="10" t="str">
        <f t="shared" si="284"/>
        <v>BR</v>
      </c>
      <c r="AB1144" s="11" t="str">
        <f t="shared" si="285"/>
        <v>43728</v>
      </c>
      <c r="AC1144" s="10" t="str">
        <f t="shared" si="286"/>
        <v>23</v>
      </c>
      <c r="AD1144" s="10" t="str">
        <f t="shared" si="287"/>
        <v>D</v>
      </c>
      <c r="AE1144" s="12" t="str">
        <f t="shared" si="288"/>
        <v/>
      </c>
    </row>
    <row r="1145" spans="1:31" x14ac:dyDescent="0.25">
      <c r="A1145" s="5">
        <v>1167</v>
      </c>
      <c r="B1145" s="6" t="s">
        <v>1962</v>
      </c>
      <c r="C1145" s="6" t="s">
        <v>3723</v>
      </c>
      <c r="D1145" s="6" t="s">
        <v>49</v>
      </c>
      <c r="E1145" s="6" t="s">
        <v>16</v>
      </c>
      <c r="F1145" s="6">
        <v>30</v>
      </c>
      <c r="G1145" s="6" t="s">
        <v>3724</v>
      </c>
      <c r="H1145" s="6" t="s">
        <v>2668</v>
      </c>
      <c r="I1145" s="6" t="s">
        <v>32</v>
      </c>
      <c r="J1145" s="7">
        <v>44427</v>
      </c>
      <c r="K1145" s="6">
        <v>3</v>
      </c>
      <c r="L1145" s="6" t="s">
        <v>20</v>
      </c>
      <c r="M1145" s="8"/>
      <c r="O1145">
        <f t="shared" si="289"/>
        <v>0</v>
      </c>
      <c r="Q1145" s="5" t="str">
        <f t="shared" si="274"/>
        <v>1167</v>
      </c>
      <c r="R1145" s="6" t="str">
        <f t="shared" si="275"/>
        <v>Ayako</v>
      </c>
      <c r="S1145" s="6" t="str">
        <f t="shared" si="276"/>
        <v>Flynn</v>
      </c>
      <c r="T1145" s="6" t="str">
        <f t="shared" si="277"/>
        <v>Miss</v>
      </c>
      <c r="U1145" s="6" t="str">
        <f t="shared" si="278"/>
        <v>F</v>
      </c>
      <c r="V1145" s="6" t="str">
        <f t="shared" si="279"/>
        <v>30</v>
      </c>
      <c r="W1145" s="6" t="str">
        <f t="shared" si="280"/>
        <v>Cotherstone Road</v>
      </c>
      <c r="X1145" s="6" t="str">
        <f t="shared" si="281"/>
        <v>ad</v>
      </c>
      <c r="Y1145" s="6" t="str">
        <f t="shared" si="282"/>
        <v>Cotherstone Road</v>
      </c>
      <c r="Z1145" s="6" t="str">
        <f t="shared" si="283"/>
        <v>Shifnal</v>
      </c>
      <c r="AA1145" s="6" t="str">
        <f t="shared" si="284"/>
        <v>WC</v>
      </c>
      <c r="AB1145" s="7" t="str">
        <f t="shared" si="285"/>
        <v>44427</v>
      </c>
      <c r="AC1145" s="6" t="str">
        <f t="shared" si="286"/>
        <v>3</v>
      </c>
      <c r="AD1145" s="6" t="str">
        <f t="shared" si="287"/>
        <v>B</v>
      </c>
      <c r="AE1145" s="8" t="str">
        <f t="shared" si="288"/>
        <v/>
      </c>
    </row>
    <row r="1146" spans="1:31" x14ac:dyDescent="0.25">
      <c r="A1146" s="9">
        <v>1168</v>
      </c>
      <c r="B1146" s="10" t="s">
        <v>3725</v>
      </c>
      <c r="C1146" s="10" t="s">
        <v>3726</v>
      </c>
      <c r="D1146" s="10" t="s">
        <v>15</v>
      </c>
      <c r="E1146" s="10" t="s">
        <v>16</v>
      </c>
      <c r="F1146" s="10">
        <v>30</v>
      </c>
      <c r="G1146" s="10" t="s">
        <v>3727</v>
      </c>
      <c r="H1146" s="10" t="s">
        <v>1583</v>
      </c>
      <c r="I1146" s="10" t="s">
        <v>32</v>
      </c>
      <c r="J1146" s="11">
        <v>43775</v>
      </c>
      <c r="K1146" s="10">
        <v>34</v>
      </c>
      <c r="L1146" s="10" t="s">
        <v>68</v>
      </c>
      <c r="M1146" s="12"/>
      <c r="O1146">
        <f t="shared" si="289"/>
        <v>0</v>
      </c>
      <c r="Q1146" s="9" t="str">
        <f t="shared" si="274"/>
        <v>1168</v>
      </c>
      <c r="R1146" s="10" t="str">
        <f t="shared" si="275"/>
        <v>Enriqueta</v>
      </c>
      <c r="S1146" s="10" t="str">
        <f t="shared" si="276"/>
        <v>Serrano</v>
      </c>
      <c r="T1146" s="10" t="str">
        <f t="shared" si="277"/>
        <v>Mrs</v>
      </c>
      <c r="U1146" s="10" t="str">
        <f t="shared" si="278"/>
        <v>F</v>
      </c>
      <c r="V1146" s="10" t="str">
        <f t="shared" si="279"/>
        <v>30</v>
      </c>
      <c r="W1146" s="10" t="str">
        <f t="shared" si="280"/>
        <v>Cotswold Gate</v>
      </c>
      <c r="X1146" s="10" t="str">
        <f t="shared" si="281"/>
        <v>te</v>
      </c>
      <c r="Y1146" s="10" t="str">
        <f t="shared" si="282"/>
        <v>Cotswold Gate</v>
      </c>
      <c r="Z1146" s="10" t="str">
        <f t="shared" si="283"/>
        <v>St. Ives</v>
      </c>
      <c r="AA1146" s="10" t="str">
        <f t="shared" si="284"/>
        <v>WC</v>
      </c>
      <c r="AB1146" s="11" t="str">
        <f t="shared" si="285"/>
        <v>43775</v>
      </c>
      <c r="AC1146" s="10" t="str">
        <f t="shared" si="286"/>
        <v>34</v>
      </c>
      <c r="AD1146" s="10" t="str">
        <f t="shared" si="287"/>
        <v>A2</v>
      </c>
      <c r="AE1146" s="12" t="str">
        <f t="shared" si="288"/>
        <v/>
      </c>
    </row>
    <row r="1147" spans="1:31" x14ac:dyDescent="0.25">
      <c r="A1147" s="5">
        <v>1169</v>
      </c>
      <c r="B1147" s="6" t="s">
        <v>3728</v>
      </c>
      <c r="C1147" s="6" t="s">
        <v>2018</v>
      </c>
      <c r="D1147" s="6" t="s">
        <v>15</v>
      </c>
      <c r="E1147" s="6" t="s">
        <v>16</v>
      </c>
      <c r="F1147" s="6">
        <v>60</v>
      </c>
      <c r="G1147" s="6" t="s">
        <v>3729</v>
      </c>
      <c r="H1147" s="6" t="s">
        <v>1051</v>
      </c>
      <c r="I1147" s="6" t="s">
        <v>127</v>
      </c>
      <c r="J1147" s="7">
        <v>44267</v>
      </c>
      <c r="K1147" s="6">
        <v>98</v>
      </c>
      <c r="L1147" s="6" t="s">
        <v>157</v>
      </c>
      <c r="M1147" s="8"/>
      <c r="O1147">
        <f t="shared" si="289"/>
        <v>0</v>
      </c>
      <c r="Q1147" s="5" t="str">
        <f t="shared" si="274"/>
        <v>1169</v>
      </c>
      <c r="R1147" s="6" t="str">
        <f t="shared" si="275"/>
        <v>Carolin</v>
      </c>
      <c r="S1147" s="6" t="str">
        <f t="shared" si="276"/>
        <v>Segura</v>
      </c>
      <c r="T1147" s="6" t="str">
        <f t="shared" si="277"/>
        <v>Mrs</v>
      </c>
      <c r="U1147" s="6" t="str">
        <f t="shared" si="278"/>
        <v>F</v>
      </c>
      <c r="V1147" s="6" t="str">
        <f t="shared" si="279"/>
        <v>60</v>
      </c>
      <c r="W1147" s="6" t="str">
        <f t="shared" si="280"/>
        <v>Cotswold Street</v>
      </c>
      <c r="X1147" s="6" t="str">
        <f t="shared" si="281"/>
        <v>et</v>
      </c>
      <c r="Y1147" s="6" t="str">
        <f t="shared" si="282"/>
        <v>Cotswold Street</v>
      </c>
      <c r="Z1147" s="6" t="str">
        <f t="shared" si="283"/>
        <v>Caernarfon</v>
      </c>
      <c r="AA1147" s="6" t="str">
        <f t="shared" si="284"/>
        <v>WS</v>
      </c>
      <c r="AB1147" s="7" t="str">
        <f t="shared" si="285"/>
        <v>44267</v>
      </c>
      <c r="AC1147" s="6" t="str">
        <f t="shared" si="286"/>
        <v>98</v>
      </c>
      <c r="AD1147" s="6" t="str">
        <f t="shared" si="287"/>
        <v>C3</v>
      </c>
      <c r="AE1147" s="8" t="str">
        <f t="shared" si="288"/>
        <v/>
      </c>
    </row>
    <row r="1148" spans="1:31" x14ac:dyDescent="0.25">
      <c r="A1148" s="5">
        <v>1171</v>
      </c>
      <c r="B1148" s="6" t="s">
        <v>3730</v>
      </c>
      <c r="C1148" s="6" t="s">
        <v>1199</v>
      </c>
      <c r="D1148" s="6" t="s">
        <v>28</v>
      </c>
      <c r="E1148" s="6" t="s">
        <v>29</v>
      </c>
      <c r="F1148" s="6">
        <v>30</v>
      </c>
      <c r="G1148" s="6" t="s">
        <v>3731</v>
      </c>
      <c r="H1148" s="6" t="s">
        <v>2189</v>
      </c>
      <c r="I1148" s="6" t="s">
        <v>32</v>
      </c>
      <c r="J1148" s="7">
        <v>43664</v>
      </c>
      <c r="K1148" s="6">
        <v>51</v>
      </c>
      <c r="L1148" s="6" t="s">
        <v>33</v>
      </c>
      <c r="M1148" s="8"/>
      <c r="O1148">
        <f t="shared" si="289"/>
        <v>0</v>
      </c>
      <c r="Q1148" s="5" t="str">
        <f t="shared" si="274"/>
        <v>1171</v>
      </c>
      <c r="R1148" s="6" t="str">
        <f t="shared" si="275"/>
        <v>Erasmo</v>
      </c>
      <c r="S1148" s="6" t="str">
        <f t="shared" si="276"/>
        <v>Reeder</v>
      </c>
      <c r="T1148" s="6" t="str">
        <f t="shared" si="277"/>
        <v>Mr</v>
      </c>
      <c r="U1148" s="6" t="str">
        <f t="shared" si="278"/>
        <v>M</v>
      </c>
      <c r="V1148" s="6" t="str">
        <f t="shared" si="279"/>
        <v>30</v>
      </c>
      <c r="W1148" s="6" t="str">
        <f t="shared" si="280"/>
        <v>Cottage Court</v>
      </c>
      <c r="X1148" s="6" t="str">
        <f t="shared" si="281"/>
        <v>rt</v>
      </c>
      <c r="Y1148" s="6" t="str">
        <f t="shared" si="282"/>
        <v>Cottage Court</v>
      </c>
      <c r="Z1148" s="6" t="str">
        <f t="shared" si="283"/>
        <v>Wadebridge</v>
      </c>
      <c r="AA1148" s="6" t="str">
        <f t="shared" si="284"/>
        <v>WC</v>
      </c>
      <c r="AB1148" s="7" t="str">
        <f t="shared" si="285"/>
        <v>43664</v>
      </c>
      <c r="AC1148" s="6" t="str">
        <f t="shared" si="286"/>
        <v>51</v>
      </c>
      <c r="AD1148" s="6" t="str">
        <f t="shared" si="287"/>
        <v>A3</v>
      </c>
      <c r="AE1148" s="8" t="str">
        <f t="shared" si="288"/>
        <v/>
      </c>
    </row>
    <row r="1149" spans="1:31" x14ac:dyDescent="0.25">
      <c r="A1149" s="9">
        <v>1172</v>
      </c>
      <c r="B1149" s="10" t="s">
        <v>1053</v>
      </c>
      <c r="C1149" s="10" t="s">
        <v>3732</v>
      </c>
      <c r="D1149" s="10" t="s">
        <v>28</v>
      </c>
      <c r="E1149" s="10" t="s">
        <v>29</v>
      </c>
      <c r="F1149" s="10">
        <v>60</v>
      </c>
      <c r="G1149" s="10" t="s">
        <v>3733</v>
      </c>
      <c r="H1149" s="10" t="s">
        <v>3734</v>
      </c>
      <c r="I1149" s="10" t="s">
        <v>32</v>
      </c>
      <c r="J1149" s="11">
        <v>44210</v>
      </c>
      <c r="K1149" s="10">
        <v>83</v>
      </c>
      <c r="L1149" s="10" t="s">
        <v>62</v>
      </c>
      <c r="M1149" s="12"/>
      <c r="O1149">
        <f t="shared" si="289"/>
        <v>0</v>
      </c>
      <c r="Q1149" s="9" t="str">
        <f t="shared" si="274"/>
        <v>1172</v>
      </c>
      <c r="R1149" s="10" t="str">
        <f t="shared" si="275"/>
        <v>Benjamin</v>
      </c>
      <c r="S1149" s="10" t="str">
        <f t="shared" si="276"/>
        <v>Flood</v>
      </c>
      <c r="T1149" s="10" t="str">
        <f t="shared" si="277"/>
        <v>Mr</v>
      </c>
      <c r="U1149" s="10" t="str">
        <f t="shared" si="278"/>
        <v>M</v>
      </c>
      <c r="V1149" s="10" t="str">
        <f t="shared" si="279"/>
        <v>60</v>
      </c>
      <c r="W1149" s="10" t="str">
        <f t="shared" si="280"/>
        <v>Cottage Down</v>
      </c>
      <c r="X1149" s="10" t="str">
        <f t="shared" si="281"/>
        <v>wn</v>
      </c>
      <c r="Y1149" s="10" t="str">
        <f t="shared" si="282"/>
        <v>Cottage Down</v>
      </c>
      <c r="Z1149" s="10" t="str">
        <f t="shared" si="283"/>
        <v>Newent</v>
      </c>
      <c r="AA1149" s="10" t="str">
        <f t="shared" si="284"/>
        <v>WC</v>
      </c>
      <c r="AB1149" s="11" t="str">
        <f t="shared" si="285"/>
        <v>44210</v>
      </c>
      <c r="AC1149" s="10" t="str">
        <f t="shared" si="286"/>
        <v>83</v>
      </c>
      <c r="AD1149" s="10" t="str">
        <f t="shared" si="287"/>
        <v>C4</v>
      </c>
      <c r="AE1149" s="12" t="str">
        <f t="shared" si="288"/>
        <v/>
      </c>
    </row>
    <row r="1150" spans="1:31" x14ac:dyDescent="0.25">
      <c r="A1150" s="5">
        <v>1173</v>
      </c>
      <c r="B1150" s="6" t="s">
        <v>3735</v>
      </c>
      <c r="C1150" s="6" t="s">
        <v>3736</v>
      </c>
      <c r="D1150" s="6" t="s">
        <v>15</v>
      </c>
      <c r="E1150" s="6" t="s">
        <v>16</v>
      </c>
      <c r="F1150" s="6">
        <v>30</v>
      </c>
      <c r="G1150" s="6" t="s">
        <v>3733</v>
      </c>
      <c r="H1150" s="6" t="s">
        <v>863</v>
      </c>
      <c r="I1150" s="6" t="s">
        <v>32</v>
      </c>
      <c r="J1150" s="7">
        <v>44208</v>
      </c>
      <c r="K1150" s="6">
        <v>71</v>
      </c>
      <c r="L1150" s="6" t="s">
        <v>62</v>
      </c>
      <c r="M1150" s="8"/>
      <c r="O1150">
        <f t="shared" si="289"/>
        <v>0</v>
      </c>
      <c r="Q1150" s="5" t="str">
        <f t="shared" si="274"/>
        <v>1173</v>
      </c>
      <c r="R1150" s="6" t="str">
        <f t="shared" si="275"/>
        <v>Sheron</v>
      </c>
      <c r="S1150" s="6" t="str">
        <f t="shared" si="276"/>
        <v>Riggs</v>
      </c>
      <c r="T1150" s="6" t="str">
        <f t="shared" si="277"/>
        <v>Mrs</v>
      </c>
      <c r="U1150" s="6" t="str">
        <f t="shared" si="278"/>
        <v>F</v>
      </c>
      <c r="V1150" s="6" t="str">
        <f t="shared" si="279"/>
        <v>30</v>
      </c>
      <c r="W1150" s="6" t="str">
        <f t="shared" si="280"/>
        <v>Cottage Down</v>
      </c>
      <c r="X1150" s="6" t="str">
        <f t="shared" si="281"/>
        <v>wn</v>
      </c>
      <c r="Y1150" s="6" t="str">
        <f t="shared" si="282"/>
        <v>Cottage Down</v>
      </c>
      <c r="Z1150" s="6" t="str">
        <f t="shared" si="283"/>
        <v>Spean Bridge</v>
      </c>
      <c r="AA1150" s="6" t="str">
        <f t="shared" si="284"/>
        <v>WC</v>
      </c>
      <c r="AB1150" s="7" t="str">
        <f t="shared" si="285"/>
        <v>44208</v>
      </c>
      <c r="AC1150" s="6" t="str">
        <f t="shared" si="286"/>
        <v>71</v>
      </c>
      <c r="AD1150" s="6" t="str">
        <f t="shared" si="287"/>
        <v>C4</v>
      </c>
      <c r="AE1150" s="8" t="str">
        <f t="shared" si="288"/>
        <v/>
      </c>
    </row>
    <row r="1151" spans="1:31" x14ac:dyDescent="0.25">
      <c r="A1151" s="9">
        <v>1174</v>
      </c>
      <c r="B1151" s="10" t="s">
        <v>3737</v>
      </c>
      <c r="C1151" s="10" t="s">
        <v>3738</v>
      </c>
      <c r="D1151" s="10" t="s">
        <v>15</v>
      </c>
      <c r="E1151" s="10" t="s">
        <v>16</v>
      </c>
      <c r="F1151" s="10">
        <v>90</v>
      </c>
      <c r="G1151" s="10" t="s">
        <v>3739</v>
      </c>
      <c r="H1151" s="10" t="s">
        <v>1796</v>
      </c>
      <c r="I1151" s="10" t="s">
        <v>32</v>
      </c>
      <c r="J1151" s="11">
        <v>44247</v>
      </c>
      <c r="K1151" s="10">
        <v>81</v>
      </c>
      <c r="L1151" s="10" t="s">
        <v>20</v>
      </c>
      <c r="M1151" s="12"/>
      <c r="O1151">
        <f t="shared" si="289"/>
        <v>0</v>
      </c>
      <c r="Q1151" s="9" t="str">
        <f t="shared" si="274"/>
        <v>1174</v>
      </c>
      <c r="R1151" s="10" t="str">
        <f t="shared" si="275"/>
        <v>Zita</v>
      </c>
      <c r="S1151" s="10" t="str">
        <f t="shared" si="276"/>
        <v>Albright</v>
      </c>
      <c r="T1151" s="10" t="str">
        <f t="shared" si="277"/>
        <v>Mrs</v>
      </c>
      <c r="U1151" s="10" t="str">
        <f t="shared" si="278"/>
        <v>F</v>
      </c>
      <c r="V1151" s="10" t="str">
        <f t="shared" si="279"/>
        <v>90</v>
      </c>
      <c r="W1151" s="10" t="str">
        <f t="shared" si="280"/>
        <v>Cottage Hospital</v>
      </c>
      <c r="X1151" s="10" t="str">
        <f t="shared" si="281"/>
        <v>al</v>
      </c>
      <c r="Y1151" s="10" t="str">
        <f t="shared" si="282"/>
        <v>Cottage Hospital</v>
      </c>
      <c r="Z1151" s="10" t="str">
        <f t="shared" si="283"/>
        <v>Okehampton</v>
      </c>
      <c r="AA1151" s="10" t="str">
        <f t="shared" si="284"/>
        <v>WC</v>
      </c>
      <c r="AB1151" s="11" t="str">
        <f t="shared" si="285"/>
        <v>44247</v>
      </c>
      <c r="AC1151" s="10" t="str">
        <f t="shared" si="286"/>
        <v>81</v>
      </c>
      <c r="AD1151" s="10" t="str">
        <f t="shared" si="287"/>
        <v>B</v>
      </c>
      <c r="AE1151" s="12" t="str">
        <f t="shared" si="288"/>
        <v/>
      </c>
    </row>
    <row r="1152" spans="1:31" x14ac:dyDescent="0.25">
      <c r="A1152" s="5">
        <v>1175</v>
      </c>
      <c r="B1152" s="6" t="s">
        <v>917</v>
      </c>
      <c r="C1152" s="6" t="s">
        <v>2931</v>
      </c>
      <c r="D1152" s="6" t="s">
        <v>28</v>
      </c>
      <c r="E1152" s="6" t="s">
        <v>29</v>
      </c>
      <c r="F1152" s="6">
        <v>30</v>
      </c>
      <c r="G1152" s="6" t="s">
        <v>3740</v>
      </c>
      <c r="H1152" s="6" t="s">
        <v>2301</v>
      </c>
      <c r="I1152" s="6" t="s">
        <v>32</v>
      </c>
      <c r="J1152" s="7">
        <v>43495</v>
      </c>
      <c r="K1152" s="6">
        <v>47</v>
      </c>
      <c r="L1152" s="6" t="s">
        <v>39</v>
      </c>
      <c r="M1152" s="8"/>
      <c r="O1152">
        <f t="shared" si="289"/>
        <v>0</v>
      </c>
      <c r="Q1152" s="5" t="str">
        <f t="shared" si="274"/>
        <v>1175</v>
      </c>
      <c r="R1152" s="6" t="str">
        <f t="shared" si="275"/>
        <v>Garland</v>
      </c>
      <c r="S1152" s="6" t="str">
        <f t="shared" si="276"/>
        <v>Harris</v>
      </c>
      <c r="T1152" s="6" t="str">
        <f t="shared" si="277"/>
        <v>Mr</v>
      </c>
      <c r="U1152" s="6" t="str">
        <f t="shared" si="278"/>
        <v>M</v>
      </c>
      <c r="V1152" s="6" t="str">
        <f t="shared" si="279"/>
        <v>30</v>
      </c>
      <c r="W1152" s="6" t="str">
        <f t="shared" si="280"/>
        <v>Cottage Row</v>
      </c>
      <c r="X1152" s="6" t="str">
        <f t="shared" si="281"/>
        <v>ow</v>
      </c>
      <c r="Y1152" s="6" t="str">
        <f t="shared" si="282"/>
        <v>Cottage Row</v>
      </c>
      <c r="Z1152" s="6" t="str">
        <f t="shared" si="283"/>
        <v>Tarbert</v>
      </c>
      <c r="AA1152" s="6" t="str">
        <f t="shared" si="284"/>
        <v>WC</v>
      </c>
      <c r="AB1152" s="7" t="str">
        <f t="shared" si="285"/>
        <v>43495</v>
      </c>
      <c r="AC1152" s="6" t="str">
        <f t="shared" si="286"/>
        <v>47</v>
      </c>
      <c r="AD1152" s="6" t="str">
        <f t="shared" si="287"/>
        <v>C1</v>
      </c>
      <c r="AE1152" s="8" t="str">
        <f t="shared" si="288"/>
        <v/>
      </c>
    </row>
    <row r="1153" spans="1:31" x14ac:dyDescent="0.25">
      <c r="A1153" s="9">
        <v>1176</v>
      </c>
      <c r="B1153" s="10" t="s">
        <v>1060</v>
      </c>
      <c r="C1153" s="10" t="s">
        <v>2193</v>
      </c>
      <c r="D1153" s="10" t="s">
        <v>28</v>
      </c>
      <c r="E1153" s="10" t="s">
        <v>29</v>
      </c>
      <c r="F1153" s="10">
        <v>60</v>
      </c>
      <c r="G1153" s="10" t="s">
        <v>3741</v>
      </c>
      <c r="H1153" s="10" t="s">
        <v>3742</v>
      </c>
      <c r="I1153" s="10" t="s">
        <v>122</v>
      </c>
      <c r="J1153" s="11">
        <v>43501</v>
      </c>
      <c r="K1153" s="10">
        <v>14</v>
      </c>
      <c r="L1153" s="10" t="s">
        <v>78</v>
      </c>
      <c r="M1153" s="12"/>
      <c r="O1153">
        <f t="shared" si="289"/>
        <v>0</v>
      </c>
      <c r="Q1153" s="9" t="str">
        <f t="shared" si="274"/>
        <v>1176</v>
      </c>
      <c r="R1153" s="10" t="str">
        <f t="shared" si="275"/>
        <v>Jarrod</v>
      </c>
      <c r="S1153" s="10" t="str">
        <f t="shared" si="276"/>
        <v>Travis</v>
      </c>
      <c r="T1153" s="10" t="str">
        <f t="shared" si="277"/>
        <v>Mr</v>
      </c>
      <c r="U1153" s="10" t="str">
        <f t="shared" si="278"/>
        <v>M</v>
      </c>
      <c r="V1153" s="10" t="str">
        <f t="shared" si="279"/>
        <v>60</v>
      </c>
      <c r="W1153" s="10" t="str">
        <f t="shared" si="280"/>
        <v>Cottington Street</v>
      </c>
      <c r="X1153" s="10" t="str">
        <f t="shared" si="281"/>
        <v>et</v>
      </c>
      <c r="Y1153" s="10" t="str">
        <f t="shared" si="282"/>
        <v>Cottington Street</v>
      </c>
      <c r="Z1153" s="10" t="str">
        <f t="shared" si="283"/>
        <v>Llanwrda</v>
      </c>
      <c r="AA1153" s="10" t="str">
        <f t="shared" si="284"/>
        <v>WN</v>
      </c>
      <c r="AB1153" s="11" t="str">
        <f t="shared" si="285"/>
        <v>43501</v>
      </c>
      <c r="AC1153" s="10" t="str">
        <f t="shared" si="286"/>
        <v>14</v>
      </c>
      <c r="AD1153" s="10" t="str">
        <f t="shared" si="287"/>
        <v>C2</v>
      </c>
      <c r="AE1153" s="12" t="str">
        <f t="shared" si="288"/>
        <v/>
      </c>
    </row>
    <row r="1154" spans="1:31" x14ac:dyDescent="0.25">
      <c r="A1154" s="5">
        <v>1177</v>
      </c>
      <c r="B1154" s="6" t="s">
        <v>1025</v>
      </c>
      <c r="C1154" s="6" t="s">
        <v>2673</v>
      </c>
      <c r="D1154" s="6" t="s">
        <v>28</v>
      </c>
      <c r="E1154" s="6" t="s">
        <v>29</v>
      </c>
      <c r="F1154" s="6">
        <v>90</v>
      </c>
      <c r="G1154" s="6" t="s">
        <v>3743</v>
      </c>
      <c r="H1154" s="6" t="s">
        <v>3744</v>
      </c>
      <c r="I1154" s="6" t="s">
        <v>176</v>
      </c>
      <c r="J1154" s="7">
        <v>43637</v>
      </c>
      <c r="K1154" s="6">
        <v>14</v>
      </c>
      <c r="L1154" s="6" t="s">
        <v>33</v>
      </c>
      <c r="M1154" s="8"/>
      <c r="O1154">
        <f t="shared" si="289"/>
        <v>0</v>
      </c>
      <c r="Q1154" s="5" t="str">
        <f t="shared" si="274"/>
        <v>1177</v>
      </c>
      <c r="R1154" s="6" t="str">
        <f t="shared" si="275"/>
        <v>Felton</v>
      </c>
      <c r="S1154" s="6" t="str">
        <f t="shared" si="276"/>
        <v>Holley</v>
      </c>
      <c r="T1154" s="6" t="str">
        <f t="shared" si="277"/>
        <v>Mr</v>
      </c>
      <c r="U1154" s="6" t="str">
        <f t="shared" si="278"/>
        <v>M</v>
      </c>
      <c r="V1154" s="6" t="str">
        <f t="shared" si="279"/>
        <v>90</v>
      </c>
      <c r="W1154" s="6" t="str">
        <f t="shared" si="280"/>
        <v>Cotton Row</v>
      </c>
      <c r="X1154" s="6" t="str">
        <f t="shared" si="281"/>
        <v>ow</v>
      </c>
      <c r="Y1154" s="6" t="str">
        <f t="shared" si="282"/>
        <v>Cotton Row</v>
      </c>
      <c r="Z1154" s="6" t="str">
        <f t="shared" si="283"/>
        <v>Cookstown</v>
      </c>
      <c r="AA1154" s="6" t="str">
        <f t="shared" si="284"/>
        <v>CW</v>
      </c>
      <c r="AB1154" s="7" t="str">
        <f t="shared" si="285"/>
        <v>43637</v>
      </c>
      <c r="AC1154" s="6" t="str">
        <f t="shared" si="286"/>
        <v>14</v>
      </c>
      <c r="AD1154" s="6" t="str">
        <f t="shared" si="287"/>
        <v>A3</v>
      </c>
      <c r="AE1154" s="8" t="str">
        <f t="shared" si="288"/>
        <v/>
      </c>
    </row>
    <row r="1155" spans="1:31" x14ac:dyDescent="0.25">
      <c r="A1155" s="9">
        <v>1178</v>
      </c>
      <c r="B1155" s="10" t="s">
        <v>3745</v>
      </c>
      <c r="C1155" s="10" t="s">
        <v>1111</v>
      </c>
      <c r="D1155" s="10" t="s">
        <v>15</v>
      </c>
      <c r="E1155" s="10" t="s">
        <v>16</v>
      </c>
      <c r="F1155" s="10">
        <v>90</v>
      </c>
      <c r="G1155" s="10" t="s">
        <v>3746</v>
      </c>
      <c r="H1155" s="10" t="s">
        <v>3747</v>
      </c>
      <c r="I1155" s="10" t="s">
        <v>3748</v>
      </c>
      <c r="J1155" s="11">
        <v>44474</v>
      </c>
      <c r="K1155" s="10">
        <v>30</v>
      </c>
      <c r="L1155" s="10" t="s">
        <v>39</v>
      </c>
      <c r="M1155" s="12"/>
      <c r="O1155">
        <f t="shared" si="289"/>
        <v>0</v>
      </c>
      <c r="Q1155" s="9" t="str">
        <f t="shared" si="274"/>
        <v>1178</v>
      </c>
      <c r="R1155" s="10" t="str">
        <f t="shared" si="275"/>
        <v>Albertha</v>
      </c>
      <c r="S1155" s="10" t="str">
        <f t="shared" si="276"/>
        <v>Walker</v>
      </c>
      <c r="T1155" s="10" t="str">
        <f t="shared" si="277"/>
        <v>Mrs</v>
      </c>
      <c r="U1155" s="10" t="str">
        <f t="shared" si="278"/>
        <v>F</v>
      </c>
      <c r="V1155" s="10" t="str">
        <f t="shared" si="279"/>
        <v>90</v>
      </c>
      <c r="W1155" s="10" t="str">
        <f t="shared" si="280"/>
        <v>Cotton Street</v>
      </c>
      <c r="X1155" s="10" t="str">
        <f t="shared" si="281"/>
        <v>et</v>
      </c>
      <c r="Y1155" s="10" t="str">
        <f t="shared" si="282"/>
        <v>Cotton Street</v>
      </c>
      <c r="Z1155" s="10" t="str">
        <f t="shared" si="283"/>
        <v>Barnet</v>
      </c>
      <c r="AA1155" s="10" t="str">
        <f t="shared" si="284"/>
        <v>DL</v>
      </c>
      <c r="AB1155" s="11" t="str">
        <f t="shared" si="285"/>
        <v>44474</v>
      </c>
      <c r="AC1155" s="10" t="str">
        <f t="shared" si="286"/>
        <v>30</v>
      </c>
      <c r="AD1155" s="10" t="str">
        <f t="shared" si="287"/>
        <v>C1</v>
      </c>
      <c r="AE1155" s="12" t="str">
        <f t="shared" si="288"/>
        <v/>
      </c>
    </row>
    <row r="1156" spans="1:31" x14ac:dyDescent="0.25">
      <c r="A1156" s="5">
        <v>1179</v>
      </c>
      <c r="B1156" s="6" t="s">
        <v>3749</v>
      </c>
      <c r="C1156" s="6" t="s">
        <v>3304</v>
      </c>
      <c r="D1156" s="6" t="s">
        <v>15</v>
      </c>
      <c r="E1156" s="6" t="s">
        <v>16</v>
      </c>
      <c r="F1156" s="6">
        <v>90</v>
      </c>
      <c r="G1156" s="6" t="s">
        <v>3750</v>
      </c>
      <c r="H1156" s="6" t="s">
        <v>980</v>
      </c>
      <c r="I1156" s="6" t="s">
        <v>38</v>
      </c>
      <c r="J1156" s="7">
        <v>44344</v>
      </c>
      <c r="K1156" s="6">
        <v>99</v>
      </c>
      <c r="L1156" s="6" t="s">
        <v>20</v>
      </c>
      <c r="M1156" s="8"/>
      <c r="O1156">
        <f t="shared" si="289"/>
        <v>0</v>
      </c>
      <c r="Q1156" s="5" t="str">
        <f t="shared" si="274"/>
        <v>1179</v>
      </c>
      <c r="R1156" s="6" t="str">
        <f t="shared" si="275"/>
        <v>Willow</v>
      </c>
      <c r="S1156" s="6" t="str">
        <f t="shared" si="276"/>
        <v>Hammond</v>
      </c>
      <c r="T1156" s="6" t="str">
        <f t="shared" si="277"/>
        <v>Mrs</v>
      </c>
      <c r="U1156" s="6" t="str">
        <f t="shared" si="278"/>
        <v>F</v>
      </c>
      <c r="V1156" s="6" t="str">
        <f t="shared" si="279"/>
        <v>90</v>
      </c>
      <c r="W1156" s="6" t="str">
        <f t="shared" si="280"/>
        <v>Cotts Close</v>
      </c>
      <c r="X1156" s="6" t="str">
        <f t="shared" si="281"/>
        <v>se</v>
      </c>
      <c r="Y1156" s="6" t="str">
        <f t="shared" si="282"/>
        <v>Cotts Close</v>
      </c>
      <c r="Z1156" s="6" t="str">
        <f t="shared" si="283"/>
        <v>Dalkeith</v>
      </c>
      <c r="AA1156" s="6" t="str">
        <f t="shared" si="284"/>
        <v>RM</v>
      </c>
      <c r="AB1156" s="7" t="str">
        <f t="shared" si="285"/>
        <v>44344</v>
      </c>
      <c r="AC1156" s="6" t="str">
        <f t="shared" si="286"/>
        <v>99</v>
      </c>
      <c r="AD1156" s="6" t="str">
        <f t="shared" si="287"/>
        <v>B</v>
      </c>
      <c r="AE1156" s="8" t="str">
        <f t="shared" si="288"/>
        <v/>
      </c>
    </row>
    <row r="1157" spans="1:31" x14ac:dyDescent="0.25">
      <c r="A1157" s="9">
        <v>1180</v>
      </c>
      <c r="B1157" s="10" t="s">
        <v>588</v>
      </c>
      <c r="C1157" s="10" t="s">
        <v>3751</v>
      </c>
      <c r="D1157" s="10" t="s">
        <v>28</v>
      </c>
      <c r="E1157" s="10" t="s">
        <v>29</v>
      </c>
      <c r="F1157" s="10">
        <v>60</v>
      </c>
      <c r="G1157" s="10" t="s">
        <v>3750</v>
      </c>
      <c r="H1157" s="10" t="s">
        <v>3752</v>
      </c>
      <c r="I1157" s="10" t="s">
        <v>32</v>
      </c>
      <c r="J1157" s="11">
        <v>43856</v>
      </c>
      <c r="K1157" s="10">
        <v>19</v>
      </c>
      <c r="L1157" s="10" t="s">
        <v>20</v>
      </c>
      <c r="M1157" s="12"/>
      <c r="O1157">
        <f t="shared" si="289"/>
        <v>0</v>
      </c>
      <c r="Q1157" s="9" t="str">
        <f t="shared" si="274"/>
        <v>1180</v>
      </c>
      <c r="R1157" s="10" t="str">
        <f t="shared" si="275"/>
        <v>Wilfred</v>
      </c>
      <c r="S1157" s="10" t="str">
        <f t="shared" si="276"/>
        <v>Hurd</v>
      </c>
      <c r="T1157" s="10" t="str">
        <f t="shared" si="277"/>
        <v>Mr</v>
      </c>
      <c r="U1157" s="10" t="str">
        <f t="shared" si="278"/>
        <v>M</v>
      </c>
      <c r="V1157" s="10" t="str">
        <f t="shared" si="279"/>
        <v>60</v>
      </c>
      <c r="W1157" s="10" t="str">
        <f t="shared" si="280"/>
        <v>Cotts Close</v>
      </c>
      <c r="X1157" s="10" t="str">
        <f t="shared" si="281"/>
        <v>se</v>
      </c>
      <c r="Y1157" s="10" t="str">
        <f t="shared" si="282"/>
        <v>Cotts Close</v>
      </c>
      <c r="Z1157" s="10" t="str">
        <f t="shared" si="283"/>
        <v>Stourbridge</v>
      </c>
      <c r="AA1157" s="10" t="str">
        <f t="shared" si="284"/>
        <v>WC</v>
      </c>
      <c r="AB1157" s="11" t="str">
        <f t="shared" si="285"/>
        <v>43856</v>
      </c>
      <c r="AC1157" s="10" t="str">
        <f t="shared" si="286"/>
        <v>19</v>
      </c>
      <c r="AD1157" s="10" t="str">
        <f t="shared" si="287"/>
        <v>B</v>
      </c>
      <c r="AE1157" s="12" t="str">
        <f t="shared" si="288"/>
        <v/>
      </c>
    </row>
    <row r="1158" spans="1:31" x14ac:dyDescent="0.25">
      <c r="A1158" s="5">
        <v>1181</v>
      </c>
      <c r="B1158" s="6" t="s">
        <v>3753</v>
      </c>
      <c r="C1158" s="6" t="s">
        <v>3344</v>
      </c>
      <c r="D1158" s="6" t="s">
        <v>49</v>
      </c>
      <c r="E1158" s="6" t="s">
        <v>16</v>
      </c>
      <c r="F1158" s="6">
        <v>30</v>
      </c>
      <c r="G1158" s="6" t="s">
        <v>3754</v>
      </c>
      <c r="H1158" s="6" t="s">
        <v>933</v>
      </c>
      <c r="I1158" s="6" t="s">
        <v>25</v>
      </c>
      <c r="J1158" s="7">
        <v>43740</v>
      </c>
      <c r="K1158" s="6">
        <v>68</v>
      </c>
      <c r="L1158" s="6" t="s">
        <v>39</v>
      </c>
      <c r="M1158" s="8"/>
      <c r="O1158">
        <f t="shared" si="289"/>
        <v>0</v>
      </c>
      <c r="Q1158" s="5" t="str">
        <f t="shared" ref="Q1158:Q1221" si="290">TRIM(A1158)</f>
        <v>1181</v>
      </c>
      <c r="R1158" s="6" t="str">
        <f t="shared" ref="R1158:R1221" si="291">TRIM(B1158)</f>
        <v>Tina</v>
      </c>
      <c r="S1158" s="6" t="str">
        <f t="shared" ref="S1158:S1221" si="292">TRIM(C1158)</f>
        <v>Mead</v>
      </c>
      <c r="T1158" s="6" t="str">
        <f t="shared" ref="T1158:T1221" si="293">TRIM(D1158)</f>
        <v>Miss</v>
      </c>
      <c r="U1158" s="6" t="str">
        <f t="shared" ref="U1158:U1221" si="294">IF(ISNUMBER(SEARCH("f",TRIM(E1158))),"F","M")</f>
        <v>F</v>
      </c>
      <c r="V1158" s="6" t="str">
        <f t="shared" ref="V1158:V1221" si="295">TRIM(F1158)</f>
        <v>30</v>
      </c>
      <c r="W1158" s="6" t="str">
        <f t="shared" ref="W1158:W1221" si="296">SUBSTITUTE(SUBSTITUTE(SUBSTITUTE(PROPER(TRIM(G1158)),"(?)","")," (No",""),"'S","'s")</f>
        <v>Counagmara</v>
      </c>
      <c r="X1158" s="6" t="str">
        <f t="shared" ref="X1158:X1221" si="297">RIGHT(W1158,2)</f>
        <v>ra</v>
      </c>
      <c r="Y1158" s="6" t="str">
        <f t="shared" ref="Y1158:Y1221" si="298">IF(OR(X1158="St",X1158="Av",X1158="Pl"),SUBSTITUTE(SUBSTITUTE(SUBSTITUTE(SUBSTITUTE(SUBSTITUTE(SUBSTITUTE(SUBSTITUTE(W1158,"Rd","Road"),"St","Street"),"Cls", "Close"),"Plc","Place"),"Bldgs","Buildings"),"Av","Avenue"),"Pl","Place"),SUBSTITUTE(SUBSTITUTE(SUBSTITUTE(SUBSTITUTE(SUBSTITUTE(W1158,"Rd","Road"),"Cls", "Close"),"Plc","Place"),"Bldgs","Buildings"),"Crt","Court"))</f>
        <v>Counagmara</v>
      </c>
      <c r="Z1158" s="6" t="str">
        <f t="shared" ref="Z1158:Z1221" si="299">TRIM(H1158)</f>
        <v>Hawes</v>
      </c>
      <c r="AA1158" s="6" t="str">
        <f t="shared" ref="AA1158:AA1221" si="300">TRIM(I1158)</f>
        <v>HG</v>
      </c>
      <c r="AB1158" s="7" t="str">
        <f t="shared" ref="AB1158:AB1221" si="301">TRIM(J1158)</f>
        <v>43740</v>
      </c>
      <c r="AC1158" s="6" t="str">
        <f t="shared" ref="AC1158:AC1221" si="302">TRIM(K1158)</f>
        <v>68</v>
      </c>
      <c r="AD1158" s="6" t="str">
        <f t="shared" ref="AD1158:AD1221" si="303">TRIM(L1158)</f>
        <v>C1</v>
      </c>
      <c r="AE1158" s="8" t="str">
        <f t="shared" ref="AE1158:AE1221" si="304">TRIM(M1158)</f>
        <v/>
      </c>
    </row>
    <row r="1159" spans="1:31" x14ac:dyDescent="0.25">
      <c r="A1159" s="9">
        <v>1182</v>
      </c>
      <c r="B1159" s="10" t="s">
        <v>1398</v>
      </c>
      <c r="C1159" s="10" t="s">
        <v>3755</v>
      </c>
      <c r="D1159" s="10" t="s">
        <v>617</v>
      </c>
      <c r="E1159" s="10" t="s">
        <v>29</v>
      </c>
      <c r="F1159" s="10">
        <v>90</v>
      </c>
      <c r="G1159" s="10" t="s">
        <v>3756</v>
      </c>
      <c r="H1159" s="10" t="s">
        <v>1201</v>
      </c>
      <c r="I1159" s="10" t="s">
        <v>291</v>
      </c>
      <c r="J1159" s="11">
        <v>44094</v>
      </c>
      <c r="K1159" s="10">
        <v>40</v>
      </c>
      <c r="L1159" s="10" t="s">
        <v>62</v>
      </c>
      <c r="M1159" s="12"/>
      <c r="O1159">
        <f t="shared" si="289"/>
        <v>0</v>
      </c>
      <c r="Q1159" s="9" t="str">
        <f t="shared" si="290"/>
        <v>1182</v>
      </c>
      <c r="R1159" s="10" t="str">
        <f t="shared" si="291"/>
        <v>Dante</v>
      </c>
      <c r="S1159" s="10" t="str">
        <f t="shared" si="292"/>
        <v>Stinson</v>
      </c>
      <c r="T1159" s="10" t="str">
        <f t="shared" si="293"/>
        <v>Rev</v>
      </c>
      <c r="U1159" s="10" t="str">
        <f t="shared" si="294"/>
        <v>M</v>
      </c>
      <c r="V1159" s="10" t="str">
        <f t="shared" si="295"/>
        <v>90</v>
      </c>
      <c r="W1159" s="10" t="str">
        <f t="shared" si="296"/>
        <v>Counter Street</v>
      </c>
      <c r="X1159" s="10" t="str">
        <f t="shared" si="297"/>
        <v>et</v>
      </c>
      <c r="Y1159" s="10" t="str">
        <f t="shared" si="298"/>
        <v>Counter Street</v>
      </c>
      <c r="Z1159" s="10" t="str">
        <f t="shared" si="299"/>
        <v>Lancashire</v>
      </c>
      <c r="AA1159" s="10" t="str">
        <f t="shared" si="300"/>
        <v>HS</v>
      </c>
      <c r="AB1159" s="11" t="str">
        <f t="shared" si="301"/>
        <v>44094</v>
      </c>
      <c r="AC1159" s="10" t="str">
        <f t="shared" si="302"/>
        <v>40</v>
      </c>
      <c r="AD1159" s="10" t="str">
        <f t="shared" si="303"/>
        <v>C4</v>
      </c>
      <c r="AE1159" s="12" t="str">
        <f t="shared" si="304"/>
        <v/>
      </c>
    </row>
    <row r="1160" spans="1:31" x14ac:dyDescent="0.25">
      <c r="A1160" s="5">
        <v>1183</v>
      </c>
      <c r="B1160" s="6" t="s">
        <v>1977</v>
      </c>
      <c r="C1160" s="6" t="s">
        <v>3435</v>
      </c>
      <c r="D1160" s="6" t="s">
        <v>28</v>
      </c>
      <c r="E1160" s="6" t="s">
        <v>29</v>
      </c>
      <c r="F1160" s="6">
        <v>30</v>
      </c>
      <c r="G1160" s="6" t="s">
        <v>3757</v>
      </c>
      <c r="H1160" s="6" t="s">
        <v>3758</v>
      </c>
      <c r="I1160" s="6" t="s">
        <v>32</v>
      </c>
      <c r="J1160" s="7">
        <v>43474</v>
      </c>
      <c r="K1160" s="6">
        <v>18</v>
      </c>
      <c r="L1160" s="6" t="s">
        <v>78</v>
      </c>
      <c r="M1160" s="8"/>
      <c r="O1160">
        <f t="shared" si="289"/>
        <v>0</v>
      </c>
      <c r="Q1160" s="5" t="str">
        <f t="shared" si="290"/>
        <v>1183</v>
      </c>
      <c r="R1160" s="6" t="str">
        <f t="shared" si="291"/>
        <v>Brooks</v>
      </c>
      <c r="S1160" s="6" t="str">
        <f t="shared" si="292"/>
        <v>Pittman</v>
      </c>
      <c r="T1160" s="6" t="str">
        <f t="shared" si="293"/>
        <v>Mr</v>
      </c>
      <c r="U1160" s="6" t="str">
        <f t="shared" si="294"/>
        <v>M</v>
      </c>
      <c r="V1160" s="6" t="str">
        <f t="shared" si="295"/>
        <v>30</v>
      </c>
      <c r="W1160" s="6" t="str">
        <f t="shared" si="296"/>
        <v>Counting House</v>
      </c>
      <c r="X1160" s="6" t="str">
        <f t="shared" si="297"/>
        <v>se</v>
      </c>
      <c r="Y1160" s="6" t="str">
        <f t="shared" si="298"/>
        <v>Counting House</v>
      </c>
      <c r="Z1160" s="6" t="str">
        <f t="shared" si="299"/>
        <v>Turriff</v>
      </c>
      <c r="AA1160" s="6" t="str">
        <f t="shared" si="300"/>
        <v>WC</v>
      </c>
      <c r="AB1160" s="7" t="str">
        <f t="shared" si="301"/>
        <v>43474</v>
      </c>
      <c r="AC1160" s="6" t="str">
        <f t="shared" si="302"/>
        <v>18</v>
      </c>
      <c r="AD1160" s="6" t="str">
        <f t="shared" si="303"/>
        <v>C2</v>
      </c>
      <c r="AE1160" s="8" t="str">
        <f t="shared" si="304"/>
        <v/>
      </c>
    </row>
    <row r="1161" spans="1:31" x14ac:dyDescent="0.25">
      <c r="A1161" s="5">
        <v>1185</v>
      </c>
      <c r="B1161" s="6" t="s">
        <v>3759</v>
      </c>
      <c r="C1161" s="6" t="s">
        <v>1798</v>
      </c>
      <c r="D1161" s="6" t="s">
        <v>15</v>
      </c>
      <c r="E1161" s="6" t="s">
        <v>16</v>
      </c>
      <c r="F1161" s="6">
        <v>90</v>
      </c>
      <c r="G1161" s="6" t="s">
        <v>3760</v>
      </c>
      <c r="H1161" s="6" t="s">
        <v>3761</v>
      </c>
      <c r="I1161" s="6" t="s">
        <v>185</v>
      </c>
      <c r="J1161" s="7">
        <v>43881</v>
      </c>
      <c r="K1161" s="6">
        <v>75</v>
      </c>
      <c r="L1161" s="6" t="s">
        <v>33</v>
      </c>
      <c r="M1161" s="8"/>
      <c r="O1161">
        <f t="shared" si="289"/>
        <v>0</v>
      </c>
      <c r="Q1161" s="5" t="str">
        <f t="shared" si="290"/>
        <v>1185</v>
      </c>
      <c r="R1161" s="6" t="str">
        <f t="shared" si="291"/>
        <v>Sana</v>
      </c>
      <c r="S1161" s="6" t="str">
        <f t="shared" si="292"/>
        <v>Goss</v>
      </c>
      <c r="T1161" s="6" t="str">
        <f t="shared" si="293"/>
        <v>Mrs</v>
      </c>
      <c r="U1161" s="6" t="str">
        <f t="shared" si="294"/>
        <v>F</v>
      </c>
      <c r="V1161" s="6" t="str">
        <f t="shared" si="295"/>
        <v>90</v>
      </c>
      <c r="W1161" s="6" t="str">
        <f t="shared" si="296"/>
        <v>Coupland Place</v>
      </c>
      <c r="X1161" s="6" t="str">
        <f t="shared" si="297"/>
        <v>ce</v>
      </c>
      <c r="Y1161" s="6" t="str">
        <f t="shared" si="298"/>
        <v>Coupland Place</v>
      </c>
      <c r="Z1161" s="6" t="str">
        <f t="shared" si="299"/>
        <v>Gerrards Cross</v>
      </c>
      <c r="AA1161" s="6" t="str">
        <f t="shared" si="300"/>
        <v>HX</v>
      </c>
      <c r="AB1161" s="7" t="str">
        <f t="shared" si="301"/>
        <v>43881</v>
      </c>
      <c r="AC1161" s="6" t="str">
        <f t="shared" si="302"/>
        <v>75</v>
      </c>
      <c r="AD1161" s="6" t="str">
        <f t="shared" si="303"/>
        <v>A3</v>
      </c>
      <c r="AE1161" s="8" t="str">
        <f t="shared" si="304"/>
        <v/>
      </c>
    </row>
    <row r="1162" spans="1:31" x14ac:dyDescent="0.25">
      <c r="A1162" s="9">
        <v>1186</v>
      </c>
      <c r="B1162" s="10" t="s">
        <v>3762</v>
      </c>
      <c r="C1162" s="10" t="s">
        <v>3763</v>
      </c>
      <c r="D1162" s="10" t="s">
        <v>15</v>
      </c>
      <c r="E1162" s="10" t="s">
        <v>16</v>
      </c>
      <c r="F1162" s="10">
        <v>90</v>
      </c>
      <c r="G1162" s="10" t="s">
        <v>3764</v>
      </c>
      <c r="H1162" s="10" t="s">
        <v>1223</v>
      </c>
      <c r="I1162" s="10" t="s">
        <v>25</v>
      </c>
      <c r="J1162" s="11">
        <v>44204</v>
      </c>
      <c r="K1162" s="10">
        <v>36</v>
      </c>
      <c r="L1162" s="10" t="s">
        <v>78</v>
      </c>
      <c r="M1162" s="12"/>
      <c r="O1162">
        <f t="shared" ref="O1162:O1225" si="305">COUNTBLANK(A1162:L1162)+COUNTIF(K1162,0)</f>
        <v>0</v>
      </c>
      <c r="Q1162" s="9" t="str">
        <f t="shared" si="290"/>
        <v>1186</v>
      </c>
      <c r="R1162" s="10" t="str">
        <f t="shared" si="291"/>
        <v>Shavonne</v>
      </c>
      <c r="S1162" s="10" t="str">
        <f t="shared" si="292"/>
        <v>Knowles</v>
      </c>
      <c r="T1162" s="10" t="str">
        <f t="shared" si="293"/>
        <v>Mrs</v>
      </c>
      <c r="U1162" s="10" t="str">
        <f t="shared" si="294"/>
        <v>F</v>
      </c>
      <c r="V1162" s="10" t="str">
        <f t="shared" si="295"/>
        <v>90</v>
      </c>
      <c r="W1162" s="10" t="str">
        <f t="shared" si="296"/>
        <v>Coupland Terrace</v>
      </c>
      <c r="X1162" s="10" t="str">
        <f t="shared" si="297"/>
        <v>ce</v>
      </c>
      <c r="Y1162" s="10" t="str">
        <f t="shared" si="298"/>
        <v>Coupland Terrace</v>
      </c>
      <c r="Z1162" s="10" t="str">
        <f t="shared" si="299"/>
        <v>Hinckley</v>
      </c>
      <c r="AA1162" s="10" t="str">
        <f t="shared" si="300"/>
        <v>HG</v>
      </c>
      <c r="AB1162" s="11" t="str">
        <f t="shared" si="301"/>
        <v>44204</v>
      </c>
      <c r="AC1162" s="10" t="str">
        <f t="shared" si="302"/>
        <v>36</v>
      </c>
      <c r="AD1162" s="10" t="str">
        <f t="shared" si="303"/>
        <v>C2</v>
      </c>
      <c r="AE1162" s="12" t="str">
        <f t="shared" si="304"/>
        <v/>
      </c>
    </row>
    <row r="1163" spans="1:31" x14ac:dyDescent="0.25">
      <c r="A1163" s="5">
        <v>1187</v>
      </c>
      <c r="B1163" s="6" t="s">
        <v>3765</v>
      </c>
      <c r="C1163" s="6" t="s">
        <v>3766</v>
      </c>
      <c r="D1163" s="6" t="s">
        <v>15</v>
      </c>
      <c r="E1163" s="6" t="s">
        <v>16</v>
      </c>
      <c r="F1163" s="6">
        <v>60</v>
      </c>
      <c r="G1163" s="6" t="s">
        <v>3767</v>
      </c>
      <c r="H1163" s="6" t="s">
        <v>1501</v>
      </c>
      <c r="I1163" s="6" t="s">
        <v>32</v>
      </c>
      <c r="J1163" s="7">
        <v>44012</v>
      </c>
      <c r="K1163" s="6">
        <v>2</v>
      </c>
      <c r="L1163" s="6" t="s">
        <v>20</v>
      </c>
      <c r="M1163" s="8"/>
      <c r="O1163">
        <f t="shared" si="305"/>
        <v>0</v>
      </c>
      <c r="Q1163" s="5" t="str">
        <f t="shared" si="290"/>
        <v>1187</v>
      </c>
      <c r="R1163" s="6" t="str">
        <f t="shared" si="291"/>
        <v>Cherrie</v>
      </c>
      <c r="S1163" s="6" t="str">
        <f t="shared" si="292"/>
        <v>Staley</v>
      </c>
      <c r="T1163" s="6" t="str">
        <f t="shared" si="293"/>
        <v>Mrs</v>
      </c>
      <c r="U1163" s="6" t="str">
        <f t="shared" si="294"/>
        <v>F</v>
      </c>
      <c r="V1163" s="6" t="str">
        <f t="shared" si="295"/>
        <v>60</v>
      </c>
      <c r="W1163" s="6" t="str">
        <f t="shared" si="296"/>
        <v>Court</v>
      </c>
      <c r="X1163" s="6" t="str">
        <f t="shared" si="297"/>
        <v>rt</v>
      </c>
      <c r="Y1163" s="6" t="str">
        <f t="shared" si="298"/>
        <v>Court</v>
      </c>
      <c r="Z1163" s="6" t="str">
        <f t="shared" si="299"/>
        <v>Queenborough</v>
      </c>
      <c r="AA1163" s="6" t="str">
        <f t="shared" si="300"/>
        <v>WC</v>
      </c>
      <c r="AB1163" s="7" t="str">
        <f t="shared" si="301"/>
        <v>44012</v>
      </c>
      <c r="AC1163" s="6" t="str">
        <f t="shared" si="302"/>
        <v>2</v>
      </c>
      <c r="AD1163" s="6" t="str">
        <f t="shared" si="303"/>
        <v>B</v>
      </c>
      <c r="AE1163" s="8" t="str">
        <f t="shared" si="304"/>
        <v/>
      </c>
    </row>
    <row r="1164" spans="1:31" x14ac:dyDescent="0.25">
      <c r="A1164" s="9">
        <v>1188</v>
      </c>
      <c r="B1164" s="10" t="s">
        <v>3768</v>
      </c>
      <c r="C1164" s="10" t="s">
        <v>2633</v>
      </c>
      <c r="D1164" s="10" t="s">
        <v>41</v>
      </c>
      <c r="E1164" s="10" t="s">
        <v>16</v>
      </c>
      <c r="F1164" s="10">
        <v>60</v>
      </c>
      <c r="G1164" s="10" t="s">
        <v>3769</v>
      </c>
      <c r="H1164" s="10" t="s">
        <v>3770</v>
      </c>
      <c r="I1164" s="10" t="s">
        <v>122</v>
      </c>
      <c r="J1164" s="11">
        <v>44448</v>
      </c>
      <c r="K1164" s="10">
        <v>4</v>
      </c>
      <c r="L1164" s="10" t="s">
        <v>99</v>
      </c>
      <c r="M1164" s="12"/>
      <c r="O1164">
        <f t="shared" si="305"/>
        <v>0</v>
      </c>
      <c r="Q1164" s="9" t="str">
        <f t="shared" si="290"/>
        <v>1188</v>
      </c>
      <c r="R1164" s="10" t="str">
        <f t="shared" si="291"/>
        <v>Orpha</v>
      </c>
      <c r="S1164" s="10" t="str">
        <f t="shared" si="292"/>
        <v>West</v>
      </c>
      <c r="T1164" s="10" t="str">
        <f t="shared" si="293"/>
        <v>Ms</v>
      </c>
      <c r="U1164" s="10" t="str">
        <f t="shared" si="294"/>
        <v>F</v>
      </c>
      <c r="V1164" s="10" t="str">
        <f t="shared" si="295"/>
        <v>60</v>
      </c>
      <c r="W1164" s="10" t="str">
        <f t="shared" si="296"/>
        <v>Court View</v>
      </c>
      <c r="X1164" s="10" t="str">
        <f t="shared" si="297"/>
        <v>ew</v>
      </c>
      <c r="Y1164" s="10" t="str">
        <f t="shared" si="298"/>
        <v>Court View</v>
      </c>
      <c r="Z1164" s="10" t="str">
        <f t="shared" si="299"/>
        <v>Leiston</v>
      </c>
      <c r="AA1164" s="10" t="str">
        <f t="shared" si="300"/>
        <v>WN</v>
      </c>
      <c r="AB1164" s="11" t="str">
        <f t="shared" si="301"/>
        <v>44448</v>
      </c>
      <c r="AC1164" s="10" t="str">
        <f t="shared" si="302"/>
        <v>4</v>
      </c>
      <c r="AD1164" s="10" t="str">
        <f t="shared" si="303"/>
        <v>E</v>
      </c>
      <c r="AE1164" s="12" t="str">
        <f t="shared" si="304"/>
        <v/>
      </c>
    </row>
    <row r="1165" spans="1:31" x14ac:dyDescent="0.25">
      <c r="A1165" s="5">
        <v>1189</v>
      </c>
      <c r="B1165" s="6" t="s">
        <v>3771</v>
      </c>
      <c r="C1165" s="6" t="s">
        <v>3772</v>
      </c>
      <c r="D1165" s="6" t="s">
        <v>49</v>
      </c>
      <c r="E1165" s="6" t="s">
        <v>16</v>
      </c>
      <c r="F1165" s="6">
        <v>60</v>
      </c>
      <c r="G1165" s="6" t="s">
        <v>3773</v>
      </c>
      <c r="H1165" s="6" t="s">
        <v>2437</v>
      </c>
      <c r="I1165" s="6" t="s">
        <v>1861</v>
      </c>
      <c r="J1165" s="7">
        <v>44229</v>
      </c>
      <c r="K1165" s="6">
        <v>20</v>
      </c>
      <c r="L1165" s="6" t="s">
        <v>20</v>
      </c>
      <c r="M1165" s="8"/>
      <c r="O1165">
        <f t="shared" si="305"/>
        <v>0</v>
      </c>
      <c r="Q1165" s="5" t="str">
        <f t="shared" si="290"/>
        <v>1189</v>
      </c>
      <c r="R1165" s="6" t="str">
        <f t="shared" si="291"/>
        <v>Akiko</v>
      </c>
      <c r="S1165" s="6" t="str">
        <f t="shared" si="292"/>
        <v>Huddleston</v>
      </c>
      <c r="T1165" s="6" t="str">
        <f t="shared" si="293"/>
        <v>Miss</v>
      </c>
      <c r="U1165" s="6" t="str">
        <f t="shared" si="294"/>
        <v>F</v>
      </c>
      <c r="V1165" s="6" t="str">
        <f t="shared" si="295"/>
        <v>60</v>
      </c>
      <c r="W1165" s="6" t="str">
        <f t="shared" si="296"/>
        <v>Court Way</v>
      </c>
      <c r="X1165" s="6" t="str">
        <f t="shared" si="297"/>
        <v>ay</v>
      </c>
      <c r="Y1165" s="6" t="str">
        <f t="shared" si="298"/>
        <v>Court Way</v>
      </c>
      <c r="Z1165" s="6" t="str">
        <f t="shared" si="299"/>
        <v>Accrington</v>
      </c>
      <c r="AA1165" s="6" t="str">
        <f t="shared" si="300"/>
        <v>OX</v>
      </c>
      <c r="AB1165" s="7" t="str">
        <f t="shared" si="301"/>
        <v>44229</v>
      </c>
      <c r="AC1165" s="6" t="str">
        <f t="shared" si="302"/>
        <v>20</v>
      </c>
      <c r="AD1165" s="6" t="str">
        <f t="shared" si="303"/>
        <v>B</v>
      </c>
      <c r="AE1165" s="8" t="str">
        <f t="shared" si="304"/>
        <v/>
      </c>
    </row>
    <row r="1166" spans="1:31" x14ac:dyDescent="0.25">
      <c r="A1166" s="9">
        <v>1190</v>
      </c>
      <c r="B1166" s="10" t="s">
        <v>3774</v>
      </c>
      <c r="C1166" s="10" t="s">
        <v>254</v>
      </c>
      <c r="D1166" s="10" t="s">
        <v>28</v>
      </c>
      <c r="E1166" s="10" t="s">
        <v>29</v>
      </c>
      <c r="F1166" s="10">
        <v>30</v>
      </c>
      <c r="G1166" s="10" t="s">
        <v>3775</v>
      </c>
      <c r="H1166" s="10" t="s">
        <v>2907</v>
      </c>
      <c r="I1166" s="10" t="s">
        <v>93</v>
      </c>
      <c r="J1166" s="11">
        <v>44551</v>
      </c>
      <c r="K1166" s="10">
        <v>31</v>
      </c>
      <c r="L1166" s="10" t="s">
        <v>68</v>
      </c>
      <c r="M1166" s="12"/>
      <c r="O1166">
        <f t="shared" si="305"/>
        <v>0</v>
      </c>
      <c r="Q1166" s="9" t="str">
        <f t="shared" si="290"/>
        <v>1190</v>
      </c>
      <c r="R1166" s="10" t="str">
        <f t="shared" si="291"/>
        <v>Darell</v>
      </c>
      <c r="S1166" s="10" t="str">
        <f t="shared" si="292"/>
        <v>Odell</v>
      </c>
      <c r="T1166" s="10" t="str">
        <f t="shared" si="293"/>
        <v>Mr</v>
      </c>
      <c r="U1166" s="10" t="str">
        <f t="shared" si="294"/>
        <v>M</v>
      </c>
      <c r="V1166" s="10" t="str">
        <f t="shared" si="295"/>
        <v>30</v>
      </c>
      <c r="W1166" s="10" t="str">
        <f t="shared" si="296"/>
        <v>Court Yard</v>
      </c>
      <c r="X1166" s="10" t="str">
        <f t="shared" si="297"/>
        <v>rd</v>
      </c>
      <c r="Y1166" s="10" t="str">
        <f t="shared" si="298"/>
        <v>Court Yard</v>
      </c>
      <c r="Z1166" s="10" t="str">
        <f t="shared" si="299"/>
        <v>Buckie</v>
      </c>
      <c r="AA1166" s="10" t="str">
        <f t="shared" si="300"/>
        <v>TF</v>
      </c>
      <c r="AB1166" s="11" t="str">
        <f t="shared" si="301"/>
        <v>44551</v>
      </c>
      <c r="AC1166" s="10" t="str">
        <f t="shared" si="302"/>
        <v>31</v>
      </c>
      <c r="AD1166" s="10" t="str">
        <f t="shared" si="303"/>
        <v>A2</v>
      </c>
      <c r="AE1166" s="12" t="str">
        <f t="shared" si="304"/>
        <v/>
      </c>
    </row>
    <row r="1167" spans="1:31" x14ac:dyDescent="0.25">
      <c r="A1167" s="5">
        <v>1191</v>
      </c>
      <c r="B1167" s="6" t="s">
        <v>2711</v>
      </c>
      <c r="C1167" s="6" t="s">
        <v>1600</v>
      </c>
      <c r="D1167" s="6" t="s">
        <v>617</v>
      </c>
      <c r="E1167" s="6" t="s">
        <v>29</v>
      </c>
      <c r="F1167" s="6">
        <v>60</v>
      </c>
      <c r="G1167" s="6" t="s">
        <v>3776</v>
      </c>
      <c r="H1167" s="6" t="s">
        <v>3777</v>
      </c>
      <c r="I1167" s="6" t="s">
        <v>32</v>
      </c>
      <c r="J1167" s="7">
        <v>43556</v>
      </c>
      <c r="K1167" s="6">
        <v>38</v>
      </c>
      <c r="L1167" s="6" t="s">
        <v>20</v>
      </c>
      <c r="M1167" s="8"/>
      <c r="O1167">
        <f t="shared" si="305"/>
        <v>0</v>
      </c>
      <c r="Q1167" s="5" t="str">
        <f t="shared" si="290"/>
        <v>1191</v>
      </c>
      <c r="R1167" s="6" t="str">
        <f t="shared" si="291"/>
        <v>Ramiro</v>
      </c>
      <c r="S1167" s="6" t="str">
        <f t="shared" si="292"/>
        <v>Jacobs</v>
      </c>
      <c r="T1167" s="6" t="str">
        <f t="shared" si="293"/>
        <v>Rev</v>
      </c>
      <c r="U1167" s="6" t="str">
        <f t="shared" si="294"/>
        <v>M</v>
      </c>
      <c r="V1167" s="6" t="str">
        <f t="shared" si="295"/>
        <v>60</v>
      </c>
      <c r="W1167" s="6" t="str">
        <f t="shared" si="296"/>
        <v>Courtauld Close</v>
      </c>
      <c r="X1167" s="6" t="str">
        <f t="shared" si="297"/>
        <v>se</v>
      </c>
      <c r="Y1167" s="6" t="str">
        <f t="shared" si="298"/>
        <v>Courtauld Close</v>
      </c>
      <c r="Z1167" s="6" t="str">
        <f t="shared" si="299"/>
        <v>South Brent</v>
      </c>
      <c r="AA1167" s="6" t="str">
        <f t="shared" si="300"/>
        <v>WC</v>
      </c>
      <c r="AB1167" s="7" t="str">
        <f t="shared" si="301"/>
        <v>43556</v>
      </c>
      <c r="AC1167" s="6" t="str">
        <f t="shared" si="302"/>
        <v>38</v>
      </c>
      <c r="AD1167" s="6" t="str">
        <f t="shared" si="303"/>
        <v>B</v>
      </c>
      <c r="AE1167" s="8" t="str">
        <f t="shared" si="304"/>
        <v/>
      </c>
    </row>
    <row r="1168" spans="1:31" x14ac:dyDescent="0.25">
      <c r="A1168" s="9">
        <v>1192</v>
      </c>
      <c r="B1168" s="10" t="s">
        <v>3778</v>
      </c>
      <c r="C1168" s="10" t="s">
        <v>723</v>
      </c>
      <c r="D1168" s="10" t="s">
        <v>28</v>
      </c>
      <c r="E1168" s="10" t="s">
        <v>29</v>
      </c>
      <c r="F1168" s="10">
        <v>90</v>
      </c>
      <c r="G1168" s="10" t="s">
        <v>3779</v>
      </c>
      <c r="H1168" s="10" t="s">
        <v>3780</v>
      </c>
      <c r="I1168" s="10" t="s">
        <v>171</v>
      </c>
      <c r="J1168" s="11">
        <v>44536</v>
      </c>
      <c r="K1168" s="10">
        <v>97</v>
      </c>
      <c r="L1168" s="10" t="s">
        <v>20</v>
      </c>
      <c r="M1168" s="12"/>
      <c r="O1168">
        <f t="shared" si="305"/>
        <v>0</v>
      </c>
      <c r="Q1168" s="9" t="str">
        <f t="shared" si="290"/>
        <v>1192</v>
      </c>
      <c r="R1168" s="10" t="str">
        <f t="shared" si="291"/>
        <v>Arlen</v>
      </c>
      <c r="S1168" s="10" t="str">
        <f t="shared" si="292"/>
        <v>Keenan</v>
      </c>
      <c r="T1168" s="10" t="str">
        <f t="shared" si="293"/>
        <v>Mr</v>
      </c>
      <c r="U1168" s="10" t="str">
        <f t="shared" si="294"/>
        <v>M</v>
      </c>
      <c r="V1168" s="10" t="str">
        <f t="shared" si="295"/>
        <v>90</v>
      </c>
      <c r="W1168" s="10" t="str">
        <f t="shared" si="296"/>
        <v>Courtenay Street</v>
      </c>
      <c r="X1168" s="10" t="str">
        <f t="shared" si="297"/>
        <v>et</v>
      </c>
      <c r="Y1168" s="10" t="str">
        <f t="shared" si="298"/>
        <v>Courtenay Street</v>
      </c>
      <c r="Z1168" s="10" t="str">
        <f t="shared" si="299"/>
        <v>Clackmannan</v>
      </c>
      <c r="AA1168" s="10" t="str">
        <f t="shared" si="300"/>
        <v>PR</v>
      </c>
      <c r="AB1168" s="11" t="str">
        <f t="shared" si="301"/>
        <v>44536</v>
      </c>
      <c r="AC1168" s="10" t="str">
        <f t="shared" si="302"/>
        <v>97</v>
      </c>
      <c r="AD1168" s="10" t="str">
        <f t="shared" si="303"/>
        <v>B</v>
      </c>
      <c r="AE1168" s="12" t="str">
        <f t="shared" si="304"/>
        <v/>
      </c>
    </row>
    <row r="1169" spans="1:31" x14ac:dyDescent="0.25">
      <c r="A1169" s="5">
        <v>1193</v>
      </c>
      <c r="B1169" s="6" t="s">
        <v>3781</v>
      </c>
      <c r="C1169" s="6" t="s">
        <v>1684</v>
      </c>
      <c r="D1169" s="6" t="s">
        <v>28</v>
      </c>
      <c r="E1169" s="6" t="s">
        <v>29</v>
      </c>
      <c r="F1169" s="6">
        <v>30</v>
      </c>
      <c r="G1169" s="6" t="s">
        <v>3782</v>
      </c>
      <c r="H1169" s="6" t="s">
        <v>3386</v>
      </c>
      <c r="I1169" s="6" t="s">
        <v>32</v>
      </c>
      <c r="J1169" s="7">
        <v>44525</v>
      </c>
      <c r="K1169" s="6">
        <v>102</v>
      </c>
      <c r="L1169" s="6" t="s">
        <v>33</v>
      </c>
      <c r="M1169" s="8"/>
      <c r="O1169">
        <f t="shared" si="305"/>
        <v>0</v>
      </c>
      <c r="Q1169" s="5" t="str">
        <f t="shared" si="290"/>
        <v>1193</v>
      </c>
      <c r="R1169" s="6" t="str">
        <f t="shared" si="291"/>
        <v>Emmett</v>
      </c>
      <c r="S1169" s="6" t="str">
        <f t="shared" si="292"/>
        <v>Franks</v>
      </c>
      <c r="T1169" s="6" t="str">
        <f t="shared" si="293"/>
        <v>Mr</v>
      </c>
      <c r="U1169" s="6" t="str">
        <f t="shared" si="294"/>
        <v>M</v>
      </c>
      <c r="V1169" s="6" t="str">
        <f t="shared" si="295"/>
        <v>30</v>
      </c>
      <c r="W1169" s="6" t="str">
        <f t="shared" si="296"/>
        <v>Courtfield Mews</v>
      </c>
      <c r="X1169" s="6" t="str">
        <f t="shared" si="297"/>
        <v>ws</v>
      </c>
      <c r="Y1169" s="6" t="str">
        <f t="shared" si="298"/>
        <v>Courtfield Mews</v>
      </c>
      <c r="Z1169" s="6" t="str">
        <f t="shared" si="299"/>
        <v>North Walsham</v>
      </c>
      <c r="AA1169" s="6" t="str">
        <f t="shared" si="300"/>
        <v>WC</v>
      </c>
      <c r="AB1169" s="7" t="str">
        <f t="shared" si="301"/>
        <v>44525</v>
      </c>
      <c r="AC1169" s="6" t="str">
        <f t="shared" si="302"/>
        <v>102</v>
      </c>
      <c r="AD1169" s="6" t="str">
        <f t="shared" si="303"/>
        <v>A3</v>
      </c>
      <c r="AE1169" s="8" t="str">
        <f t="shared" si="304"/>
        <v/>
      </c>
    </row>
    <row r="1170" spans="1:31" x14ac:dyDescent="0.25">
      <c r="A1170" s="9">
        <v>1194</v>
      </c>
      <c r="B1170" s="10" t="s">
        <v>3783</v>
      </c>
      <c r="C1170" s="10" t="s">
        <v>3784</v>
      </c>
      <c r="D1170" s="10" t="s">
        <v>49</v>
      </c>
      <c r="E1170" s="10" t="s">
        <v>16</v>
      </c>
      <c r="F1170" s="10">
        <v>90</v>
      </c>
      <c r="G1170" s="10" t="s">
        <v>3785</v>
      </c>
      <c r="H1170" s="10" t="s">
        <v>3786</v>
      </c>
      <c r="I1170" s="10" t="s">
        <v>32</v>
      </c>
      <c r="J1170" s="11">
        <v>43786</v>
      </c>
      <c r="K1170" s="10">
        <v>80</v>
      </c>
      <c r="L1170" s="10" t="s">
        <v>78</v>
      </c>
      <c r="M1170" s="12"/>
      <c r="O1170">
        <f t="shared" si="305"/>
        <v>0</v>
      </c>
      <c r="Q1170" s="9" t="str">
        <f t="shared" si="290"/>
        <v>1194</v>
      </c>
      <c r="R1170" s="10" t="str">
        <f t="shared" si="291"/>
        <v>Janyce</v>
      </c>
      <c r="S1170" s="10" t="str">
        <f t="shared" si="292"/>
        <v>Lacey</v>
      </c>
      <c r="T1170" s="10" t="str">
        <f t="shared" si="293"/>
        <v>Miss</v>
      </c>
      <c r="U1170" s="10" t="str">
        <f t="shared" si="294"/>
        <v>F</v>
      </c>
      <c r="V1170" s="10" t="str">
        <f t="shared" si="295"/>
        <v>90</v>
      </c>
      <c r="W1170" s="10" t="str">
        <f t="shared" si="296"/>
        <v>Courthope Road</v>
      </c>
      <c r="X1170" s="10" t="str">
        <f t="shared" si="297"/>
        <v>ad</v>
      </c>
      <c r="Y1170" s="10" t="str">
        <f t="shared" si="298"/>
        <v>Courthope Road</v>
      </c>
      <c r="Z1170" s="10" t="str">
        <f t="shared" si="299"/>
        <v>Mayfield</v>
      </c>
      <c r="AA1170" s="10" t="str">
        <f t="shared" si="300"/>
        <v>WC</v>
      </c>
      <c r="AB1170" s="11" t="str">
        <f t="shared" si="301"/>
        <v>43786</v>
      </c>
      <c r="AC1170" s="10" t="str">
        <f t="shared" si="302"/>
        <v>80</v>
      </c>
      <c r="AD1170" s="10" t="str">
        <f t="shared" si="303"/>
        <v>C2</v>
      </c>
      <c r="AE1170" s="12" t="str">
        <f t="shared" si="304"/>
        <v/>
      </c>
    </row>
    <row r="1171" spans="1:31" x14ac:dyDescent="0.25">
      <c r="A1171" s="5">
        <v>1195</v>
      </c>
      <c r="B1171" s="6" t="s">
        <v>3787</v>
      </c>
      <c r="C1171" s="6" t="s">
        <v>306</v>
      </c>
      <c r="D1171" s="6" t="s">
        <v>15</v>
      </c>
      <c r="E1171" s="6" t="s">
        <v>16</v>
      </c>
      <c r="F1171" s="6">
        <v>60</v>
      </c>
      <c r="G1171" s="6" t="s">
        <v>3788</v>
      </c>
      <c r="H1171" s="6" t="s">
        <v>611</v>
      </c>
      <c r="I1171" s="6" t="s">
        <v>32</v>
      </c>
      <c r="J1171" s="7">
        <v>43765</v>
      </c>
      <c r="K1171" s="6">
        <v>3</v>
      </c>
      <c r="L1171" s="6" t="s">
        <v>33</v>
      </c>
      <c r="M1171" s="8"/>
      <c r="O1171">
        <f t="shared" si="305"/>
        <v>0</v>
      </c>
      <c r="Q1171" s="5" t="str">
        <f t="shared" si="290"/>
        <v>1195</v>
      </c>
      <c r="R1171" s="6" t="str">
        <f t="shared" si="291"/>
        <v>Albina</v>
      </c>
      <c r="S1171" s="6" t="str">
        <f t="shared" si="292"/>
        <v>Joseph</v>
      </c>
      <c r="T1171" s="6" t="str">
        <f t="shared" si="293"/>
        <v>Mrs</v>
      </c>
      <c r="U1171" s="6" t="str">
        <f t="shared" si="294"/>
        <v>F</v>
      </c>
      <c r="V1171" s="6" t="str">
        <f t="shared" si="295"/>
        <v>60</v>
      </c>
      <c r="W1171" s="6" t="str">
        <f t="shared" si="296"/>
        <v>Courtland Avenue</v>
      </c>
      <c r="X1171" s="6" t="str">
        <f t="shared" si="297"/>
        <v>ue</v>
      </c>
      <c r="Y1171" s="6" t="str">
        <f t="shared" si="298"/>
        <v>Courtland Avenue</v>
      </c>
      <c r="Z1171" s="6" t="str">
        <f t="shared" si="299"/>
        <v>Seahouses</v>
      </c>
      <c r="AA1171" s="6" t="str">
        <f t="shared" si="300"/>
        <v>WC</v>
      </c>
      <c r="AB1171" s="7" t="str">
        <f t="shared" si="301"/>
        <v>43765</v>
      </c>
      <c r="AC1171" s="6" t="str">
        <f t="shared" si="302"/>
        <v>3</v>
      </c>
      <c r="AD1171" s="6" t="str">
        <f t="shared" si="303"/>
        <v>A3</v>
      </c>
      <c r="AE1171" s="8" t="str">
        <f t="shared" si="304"/>
        <v/>
      </c>
    </row>
    <row r="1172" spans="1:31" x14ac:dyDescent="0.25">
      <c r="A1172" s="9">
        <v>1196</v>
      </c>
      <c r="B1172" s="10" t="s">
        <v>3789</v>
      </c>
      <c r="C1172" s="10" t="s">
        <v>3790</v>
      </c>
      <c r="D1172" s="10" t="s">
        <v>49</v>
      </c>
      <c r="E1172" s="10" t="s">
        <v>16</v>
      </c>
      <c r="F1172" s="10">
        <v>60</v>
      </c>
      <c r="G1172" s="10" t="s">
        <v>3791</v>
      </c>
      <c r="H1172" s="10" t="s">
        <v>295</v>
      </c>
      <c r="I1172" s="10" t="s">
        <v>25</v>
      </c>
      <c r="J1172" s="11">
        <v>44029</v>
      </c>
      <c r="K1172" s="10">
        <v>73</v>
      </c>
      <c r="L1172" s="10" t="s">
        <v>52</v>
      </c>
      <c r="M1172" s="12"/>
      <c r="O1172">
        <f t="shared" si="305"/>
        <v>0</v>
      </c>
      <c r="Q1172" s="9" t="str">
        <f t="shared" si="290"/>
        <v>1196</v>
      </c>
      <c r="R1172" s="10" t="str">
        <f t="shared" si="291"/>
        <v>Elida</v>
      </c>
      <c r="S1172" s="10" t="str">
        <f t="shared" si="292"/>
        <v>Lujan</v>
      </c>
      <c r="T1172" s="10" t="str">
        <f t="shared" si="293"/>
        <v>Miss</v>
      </c>
      <c r="U1172" s="10" t="str">
        <f t="shared" si="294"/>
        <v>F</v>
      </c>
      <c r="V1172" s="10" t="str">
        <f t="shared" si="295"/>
        <v>60</v>
      </c>
      <c r="W1172" s="10" t="str">
        <f t="shared" si="296"/>
        <v>Courtland Villas</v>
      </c>
      <c r="X1172" s="10" t="str">
        <f t="shared" si="297"/>
        <v>as</v>
      </c>
      <c r="Y1172" s="10" t="str">
        <f t="shared" si="298"/>
        <v>Courtland Villas</v>
      </c>
      <c r="Z1172" s="10" t="str">
        <f t="shared" si="299"/>
        <v>Holywell</v>
      </c>
      <c r="AA1172" s="10" t="str">
        <f t="shared" si="300"/>
        <v>HG</v>
      </c>
      <c r="AB1172" s="11" t="str">
        <f t="shared" si="301"/>
        <v>44029</v>
      </c>
      <c r="AC1172" s="10" t="str">
        <f t="shared" si="302"/>
        <v>73</v>
      </c>
      <c r="AD1172" s="10" t="str">
        <f t="shared" si="303"/>
        <v>A1</v>
      </c>
      <c r="AE1172" s="12" t="str">
        <f t="shared" si="304"/>
        <v/>
      </c>
    </row>
    <row r="1173" spans="1:31" x14ac:dyDescent="0.25">
      <c r="A1173" s="5">
        <v>1197</v>
      </c>
      <c r="B1173" s="6" t="s">
        <v>3792</v>
      </c>
      <c r="C1173" s="6" t="s">
        <v>3793</v>
      </c>
      <c r="D1173" s="6" t="s">
        <v>28</v>
      </c>
      <c r="E1173" s="6" t="s">
        <v>29</v>
      </c>
      <c r="F1173" s="6">
        <v>60</v>
      </c>
      <c r="G1173" s="6" t="s">
        <v>3794</v>
      </c>
      <c r="H1173" s="6" t="s">
        <v>3196</v>
      </c>
      <c r="I1173" s="6" t="s">
        <v>1194</v>
      </c>
      <c r="J1173" s="7">
        <v>43821</v>
      </c>
      <c r="K1173" s="6">
        <v>84</v>
      </c>
      <c r="L1173" s="6" t="s">
        <v>157</v>
      </c>
      <c r="M1173" s="8"/>
      <c r="O1173">
        <f t="shared" si="305"/>
        <v>0</v>
      </c>
      <c r="Q1173" s="5" t="str">
        <f t="shared" si="290"/>
        <v>1197</v>
      </c>
      <c r="R1173" s="6" t="str">
        <f t="shared" si="291"/>
        <v>Bobbie</v>
      </c>
      <c r="S1173" s="6" t="str">
        <f t="shared" si="292"/>
        <v>Ham</v>
      </c>
      <c r="T1173" s="6" t="str">
        <f t="shared" si="293"/>
        <v>Mr</v>
      </c>
      <c r="U1173" s="6" t="str">
        <f t="shared" si="294"/>
        <v>M</v>
      </c>
      <c r="V1173" s="6" t="str">
        <f t="shared" si="295"/>
        <v>60</v>
      </c>
      <c r="W1173" s="6" t="str">
        <f t="shared" si="296"/>
        <v>Courtlands Avenue</v>
      </c>
      <c r="X1173" s="6" t="str">
        <f t="shared" si="297"/>
        <v>ue</v>
      </c>
      <c r="Y1173" s="6" t="str">
        <f t="shared" si="298"/>
        <v>Courtlands Avenue</v>
      </c>
      <c r="Z1173" s="6" t="str">
        <f t="shared" si="299"/>
        <v>East Sussex</v>
      </c>
      <c r="AA1173" s="6" t="str">
        <f t="shared" si="300"/>
        <v>LU</v>
      </c>
      <c r="AB1173" s="7" t="str">
        <f t="shared" si="301"/>
        <v>43821</v>
      </c>
      <c r="AC1173" s="6" t="str">
        <f t="shared" si="302"/>
        <v>84</v>
      </c>
      <c r="AD1173" s="6" t="str">
        <f t="shared" si="303"/>
        <v>C3</v>
      </c>
      <c r="AE1173" s="8" t="str">
        <f t="shared" si="304"/>
        <v/>
      </c>
    </row>
    <row r="1174" spans="1:31" x14ac:dyDescent="0.25">
      <c r="A1174" s="9">
        <v>1198</v>
      </c>
      <c r="B1174" s="10" t="s">
        <v>2174</v>
      </c>
      <c r="C1174" s="10" t="s">
        <v>3795</v>
      </c>
      <c r="D1174" s="10" t="s">
        <v>28</v>
      </c>
      <c r="E1174" s="10" t="s">
        <v>29</v>
      </c>
      <c r="F1174" s="10">
        <v>30</v>
      </c>
      <c r="G1174" s="10" t="s">
        <v>3796</v>
      </c>
      <c r="H1174" s="10" t="s">
        <v>3797</v>
      </c>
      <c r="I1174" s="10" t="s">
        <v>32</v>
      </c>
      <c r="J1174" s="11">
        <v>44229</v>
      </c>
      <c r="K1174" s="10">
        <v>60</v>
      </c>
      <c r="L1174" s="10" t="s">
        <v>20</v>
      </c>
      <c r="M1174" s="12"/>
      <c r="O1174">
        <f t="shared" si="305"/>
        <v>0</v>
      </c>
      <c r="Q1174" s="9" t="str">
        <f t="shared" si="290"/>
        <v>1198</v>
      </c>
      <c r="R1174" s="10" t="str">
        <f t="shared" si="291"/>
        <v>Darron</v>
      </c>
      <c r="S1174" s="10" t="str">
        <f t="shared" si="292"/>
        <v>Rivas</v>
      </c>
      <c r="T1174" s="10" t="str">
        <f t="shared" si="293"/>
        <v>Mr</v>
      </c>
      <c r="U1174" s="10" t="str">
        <f t="shared" si="294"/>
        <v>M</v>
      </c>
      <c r="V1174" s="10" t="str">
        <f t="shared" si="295"/>
        <v>30</v>
      </c>
      <c r="W1174" s="10" t="str">
        <f t="shared" si="296"/>
        <v>Courtney Road</v>
      </c>
      <c r="X1174" s="10" t="str">
        <f t="shared" si="297"/>
        <v>ad</v>
      </c>
      <c r="Y1174" s="10" t="str">
        <f t="shared" si="298"/>
        <v>Courtney Road</v>
      </c>
      <c r="Z1174" s="10" t="str">
        <f t="shared" si="299"/>
        <v>Welshpool</v>
      </c>
      <c r="AA1174" s="10" t="str">
        <f t="shared" si="300"/>
        <v>WC</v>
      </c>
      <c r="AB1174" s="11" t="str">
        <f t="shared" si="301"/>
        <v>44229</v>
      </c>
      <c r="AC1174" s="10" t="str">
        <f t="shared" si="302"/>
        <v>60</v>
      </c>
      <c r="AD1174" s="10" t="str">
        <f t="shared" si="303"/>
        <v>B</v>
      </c>
      <c r="AE1174" s="12" t="str">
        <f t="shared" si="304"/>
        <v/>
      </c>
    </row>
    <row r="1175" spans="1:31" x14ac:dyDescent="0.25">
      <c r="A1175" s="5">
        <v>1199</v>
      </c>
      <c r="B1175" s="6" t="s">
        <v>3798</v>
      </c>
      <c r="C1175" s="6" t="s">
        <v>3799</v>
      </c>
      <c r="D1175" s="6" t="s">
        <v>28</v>
      </c>
      <c r="E1175" s="6" t="s">
        <v>29</v>
      </c>
      <c r="F1175" s="6">
        <v>90</v>
      </c>
      <c r="G1175" s="6" t="s">
        <v>3800</v>
      </c>
      <c r="H1175" s="6" t="s">
        <v>3801</v>
      </c>
      <c r="I1175" s="6" t="s">
        <v>32</v>
      </c>
      <c r="J1175" s="7">
        <v>44060</v>
      </c>
      <c r="K1175" s="6">
        <v>20</v>
      </c>
      <c r="L1175" s="6" t="s">
        <v>99</v>
      </c>
      <c r="M1175" s="8"/>
      <c r="O1175">
        <f t="shared" si="305"/>
        <v>0</v>
      </c>
      <c r="Q1175" s="5" t="str">
        <f t="shared" si="290"/>
        <v>1199</v>
      </c>
      <c r="R1175" s="6" t="str">
        <f t="shared" si="291"/>
        <v>Bert</v>
      </c>
      <c r="S1175" s="6" t="str">
        <f t="shared" si="292"/>
        <v>Velazquez</v>
      </c>
      <c r="T1175" s="6" t="str">
        <f t="shared" si="293"/>
        <v>Mr</v>
      </c>
      <c r="U1175" s="6" t="str">
        <f t="shared" si="294"/>
        <v>M</v>
      </c>
      <c r="V1175" s="6" t="str">
        <f t="shared" si="295"/>
        <v>90</v>
      </c>
      <c r="W1175" s="6" t="str">
        <f t="shared" si="296"/>
        <v>Coverdale Road</v>
      </c>
      <c r="X1175" s="6" t="str">
        <f t="shared" si="297"/>
        <v>ad</v>
      </c>
      <c r="Y1175" s="6" t="str">
        <f t="shared" si="298"/>
        <v>Coverdale Road</v>
      </c>
      <c r="Z1175" s="6" t="str">
        <f t="shared" si="299"/>
        <v>Oxted</v>
      </c>
      <c r="AA1175" s="6" t="str">
        <f t="shared" si="300"/>
        <v>WC</v>
      </c>
      <c r="AB1175" s="7" t="str">
        <f t="shared" si="301"/>
        <v>44060</v>
      </c>
      <c r="AC1175" s="6" t="str">
        <f t="shared" si="302"/>
        <v>20</v>
      </c>
      <c r="AD1175" s="6" t="str">
        <f t="shared" si="303"/>
        <v>E</v>
      </c>
      <c r="AE1175" s="8" t="str">
        <f t="shared" si="304"/>
        <v/>
      </c>
    </row>
    <row r="1176" spans="1:31" x14ac:dyDescent="0.25">
      <c r="A1176" s="9">
        <v>1200</v>
      </c>
      <c r="B1176" s="10" t="s">
        <v>3802</v>
      </c>
      <c r="C1176" s="10" t="s">
        <v>2027</v>
      </c>
      <c r="D1176" s="10" t="s">
        <v>15</v>
      </c>
      <c r="E1176" s="10" t="s">
        <v>16</v>
      </c>
      <c r="F1176" s="10">
        <v>60</v>
      </c>
      <c r="G1176" s="10" t="s">
        <v>3803</v>
      </c>
      <c r="H1176" s="10" t="s">
        <v>3804</v>
      </c>
      <c r="I1176" s="10" t="s">
        <v>32</v>
      </c>
      <c r="J1176" s="11">
        <v>44446</v>
      </c>
      <c r="K1176" s="10">
        <v>34</v>
      </c>
      <c r="L1176" s="10" t="s">
        <v>62</v>
      </c>
      <c r="M1176" s="12"/>
      <c r="O1176">
        <f t="shared" si="305"/>
        <v>0</v>
      </c>
      <c r="Q1176" s="9" t="str">
        <f t="shared" si="290"/>
        <v>1200</v>
      </c>
      <c r="R1176" s="10" t="str">
        <f t="shared" si="291"/>
        <v>Thomasina</v>
      </c>
      <c r="S1176" s="10" t="str">
        <f t="shared" si="292"/>
        <v>Adams</v>
      </c>
      <c r="T1176" s="10" t="str">
        <f t="shared" si="293"/>
        <v>Mrs</v>
      </c>
      <c r="U1176" s="10" t="str">
        <f t="shared" si="294"/>
        <v>F</v>
      </c>
      <c r="V1176" s="10" t="str">
        <f t="shared" si="295"/>
        <v>60</v>
      </c>
      <c r="W1176" s="10" t="str">
        <f t="shared" si="296"/>
        <v>Cow Yard</v>
      </c>
      <c r="X1176" s="10" t="str">
        <f t="shared" si="297"/>
        <v>rd</v>
      </c>
      <c r="Y1176" s="10" t="str">
        <f t="shared" si="298"/>
        <v>Cow Yard</v>
      </c>
      <c r="Z1176" s="10" t="str">
        <f t="shared" si="299"/>
        <v>Stonehaven</v>
      </c>
      <c r="AA1176" s="10" t="str">
        <f t="shared" si="300"/>
        <v>WC</v>
      </c>
      <c r="AB1176" s="11" t="str">
        <f t="shared" si="301"/>
        <v>44446</v>
      </c>
      <c r="AC1176" s="10" t="str">
        <f t="shared" si="302"/>
        <v>34</v>
      </c>
      <c r="AD1176" s="10" t="str">
        <f t="shared" si="303"/>
        <v>C4</v>
      </c>
      <c r="AE1176" s="12" t="str">
        <f t="shared" si="304"/>
        <v/>
      </c>
    </row>
    <row r="1177" spans="1:31" x14ac:dyDescent="0.25">
      <c r="A1177" s="5">
        <v>1201</v>
      </c>
      <c r="B1177" s="6" t="s">
        <v>3805</v>
      </c>
      <c r="C1177" s="6" t="s">
        <v>1578</v>
      </c>
      <c r="D1177" s="6" t="s">
        <v>49</v>
      </c>
      <c r="E1177" s="6" t="s">
        <v>16</v>
      </c>
      <c r="F1177" s="6">
        <v>30</v>
      </c>
      <c r="G1177" s="6" t="s">
        <v>3806</v>
      </c>
      <c r="H1177" s="6" t="s">
        <v>1279</v>
      </c>
      <c r="I1177" s="6" t="s">
        <v>32</v>
      </c>
      <c r="J1177" s="7">
        <v>44242</v>
      </c>
      <c r="K1177" s="6">
        <v>95</v>
      </c>
      <c r="L1177" s="6" t="s">
        <v>39</v>
      </c>
      <c r="M1177" s="8"/>
      <c r="O1177">
        <f t="shared" si="305"/>
        <v>0</v>
      </c>
      <c r="Q1177" s="5" t="str">
        <f t="shared" si="290"/>
        <v>1201</v>
      </c>
      <c r="R1177" s="6" t="str">
        <f t="shared" si="291"/>
        <v>Min</v>
      </c>
      <c r="S1177" s="6" t="str">
        <f t="shared" si="292"/>
        <v>Leblanc</v>
      </c>
      <c r="T1177" s="6" t="str">
        <f t="shared" si="293"/>
        <v>Miss</v>
      </c>
      <c r="U1177" s="6" t="str">
        <f t="shared" si="294"/>
        <v>F</v>
      </c>
      <c r="V1177" s="6" t="str">
        <f t="shared" si="295"/>
        <v>30</v>
      </c>
      <c r="W1177" s="6" t="str">
        <f t="shared" si="296"/>
        <v>Cowper Avenue</v>
      </c>
      <c r="X1177" s="6" t="str">
        <f t="shared" si="297"/>
        <v>ue</v>
      </c>
      <c r="Y1177" s="6" t="str">
        <f t="shared" si="298"/>
        <v>Cowper Avenue</v>
      </c>
      <c r="Z1177" s="6" t="str">
        <f t="shared" si="299"/>
        <v>Tadley</v>
      </c>
      <c r="AA1177" s="6" t="str">
        <f t="shared" si="300"/>
        <v>WC</v>
      </c>
      <c r="AB1177" s="7" t="str">
        <f t="shared" si="301"/>
        <v>44242</v>
      </c>
      <c r="AC1177" s="6" t="str">
        <f t="shared" si="302"/>
        <v>95</v>
      </c>
      <c r="AD1177" s="6" t="str">
        <f t="shared" si="303"/>
        <v>C1</v>
      </c>
      <c r="AE1177" s="8" t="str">
        <f t="shared" si="304"/>
        <v/>
      </c>
    </row>
    <row r="1178" spans="1:31" x14ac:dyDescent="0.25">
      <c r="A1178" s="9">
        <v>1202</v>
      </c>
      <c r="B1178" s="10" t="s">
        <v>3807</v>
      </c>
      <c r="C1178" s="10" t="s">
        <v>159</v>
      </c>
      <c r="D1178" s="10" t="s">
        <v>15</v>
      </c>
      <c r="E1178" s="10" t="s">
        <v>16</v>
      </c>
      <c r="F1178" s="10">
        <v>60</v>
      </c>
      <c r="G1178" s="10" t="s">
        <v>3808</v>
      </c>
      <c r="H1178" s="10" t="s">
        <v>3809</v>
      </c>
      <c r="I1178" s="10" t="s">
        <v>1447</v>
      </c>
      <c r="J1178" s="11">
        <v>44476</v>
      </c>
      <c r="K1178" s="10">
        <v>48</v>
      </c>
      <c r="L1178" s="10" t="s">
        <v>33</v>
      </c>
      <c r="M1178" s="12"/>
      <c r="O1178">
        <f t="shared" si="305"/>
        <v>0</v>
      </c>
      <c r="Q1178" s="9" t="str">
        <f t="shared" si="290"/>
        <v>1202</v>
      </c>
      <c r="R1178" s="10" t="str">
        <f t="shared" si="291"/>
        <v>Riva</v>
      </c>
      <c r="S1178" s="10" t="str">
        <f t="shared" si="292"/>
        <v>Sylvester</v>
      </c>
      <c r="T1178" s="10" t="str">
        <f t="shared" si="293"/>
        <v>Mrs</v>
      </c>
      <c r="U1178" s="10" t="str">
        <f t="shared" si="294"/>
        <v>F</v>
      </c>
      <c r="V1178" s="10" t="str">
        <f t="shared" si="295"/>
        <v>60</v>
      </c>
      <c r="W1178" s="10" t="str">
        <f t="shared" si="296"/>
        <v>Cowslip Villa</v>
      </c>
      <c r="X1178" s="10" t="str">
        <f t="shared" si="297"/>
        <v>la</v>
      </c>
      <c r="Y1178" s="10" t="str">
        <f t="shared" si="298"/>
        <v>Cowslip Villa</v>
      </c>
      <c r="Z1178" s="10" t="str">
        <f t="shared" si="299"/>
        <v>Barton-Upon-Humber</v>
      </c>
      <c r="AA1178" s="10" t="str">
        <f t="shared" si="300"/>
        <v>S</v>
      </c>
      <c r="AB1178" s="11" t="str">
        <f t="shared" si="301"/>
        <v>44476</v>
      </c>
      <c r="AC1178" s="10" t="str">
        <f t="shared" si="302"/>
        <v>48</v>
      </c>
      <c r="AD1178" s="10" t="str">
        <f t="shared" si="303"/>
        <v>A3</v>
      </c>
      <c r="AE1178" s="12" t="str">
        <f t="shared" si="304"/>
        <v/>
      </c>
    </row>
    <row r="1179" spans="1:31" x14ac:dyDescent="0.25">
      <c r="A1179" s="5">
        <v>1203</v>
      </c>
      <c r="B1179" s="6" t="s">
        <v>3810</v>
      </c>
      <c r="C1179" s="6" t="s">
        <v>3811</v>
      </c>
      <c r="D1179" s="6" t="s">
        <v>49</v>
      </c>
      <c r="E1179" s="6" t="s">
        <v>16</v>
      </c>
      <c r="F1179" s="6">
        <v>60</v>
      </c>
      <c r="G1179" s="6" t="s">
        <v>3812</v>
      </c>
      <c r="H1179" s="6" t="s">
        <v>3813</v>
      </c>
      <c r="I1179" s="6" t="s">
        <v>20</v>
      </c>
      <c r="J1179" s="7">
        <v>43600</v>
      </c>
      <c r="K1179" s="6">
        <v>78</v>
      </c>
      <c r="L1179" s="6" t="s">
        <v>44</v>
      </c>
      <c r="M1179" s="8"/>
      <c r="O1179">
        <f t="shared" si="305"/>
        <v>0</v>
      </c>
      <c r="Q1179" s="5" t="str">
        <f t="shared" si="290"/>
        <v>1203</v>
      </c>
      <c r="R1179" s="6" t="str">
        <f t="shared" si="291"/>
        <v>Kimberlie</v>
      </c>
      <c r="S1179" s="6" t="str">
        <f t="shared" si="292"/>
        <v>Burroughs</v>
      </c>
      <c r="T1179" s="6" t="str">
        <f t="shared" si="293"/>
        <v>Miss</v>
      </c>
      <c r="U1179" s="6" t="str">
        <f t="shared" si="294"/>
        <v>F</v>
      </c>
      <c r="V1179" s="6" t="str">
        <f t="shared" si="295"/>
        <v>60</v>
      </c>
      <c r="W1179" s="6" t="str">
        <f t="shared" si="296"/>
        <v>Cox's Quay</v>
      </c>
      <c r="X1179" s="6" t="str">
        <f t="shared" si="297"/>
        <v>ay</v>
      </c>
      <c r="Y1179" s="6" t="str">
        <f t="shared" si="298"/>
        <v>Cox's Quay</v>
      </c>
      <c r="Z1179" s="6" t="str">
        <f t="shared" si="299"/>
        <v>Aldeburgh</v>
      </c>
      <c r="AA1179" s="6" t="str">
        <f t="shared" si="300"/>
        <v>B</v>
      </c>
      <c r="AB1179" s="7" t="str">
        <f t="shared" si="301"/>
        <v>43600</v>
      </c>
      <c r="AC1179" s="6" t="str">
        <f t="shared" si="302"/>
        <v>78</v>
      </c>
      <c r="AD1179" s="6" t="str">
        <f t="shared" si="303"/>
        <v>D</v>
      </c>
      <c r="AE1179" s="8" t="str">
        <f t="shared" si="304"/>
        <v/>
      </c>
    </row>
    <row r="1180" spans="1:31" x14ac:dyDescent="0.25">
      <c r="A1180" s="9">
        <v>1204</v>
      </c>
      <c r="B1180" s="10" t="s">
        <v>3814</v>
      </c>
      <c r="C1180" s="10" t="s">
        <v>665</v>
      </c>
      <c r="D1180" s="10" t="s">
        <v>49</v>
      </c>
      <c r="E1180" s="10" t="s">
        <v>16</v>
      </c>
      <c r="F1180" s="10">
        <v>30</v>
      </c>
      <c r="G1180" s="10" t="s">
        <v>3815</v>
      </c>
      <c r="H1180" s="10" t="s">
        <v>2370</v>
      </c>
      <c r="I1180" s="10" t="s">
        <v>171</v>
      </c>
      <c r="J1180" s="11">
        <v>44057</v>
      </c>
      <c r="K1180" s="10">
        <v>23</v>
      </c>
      <c r="L1180" s="10" t="s">
        <v>44</v>
      </c>
      <c r="M1180" s="12"/>
      <c r="O1180">
        <f t="shared" si="305"/>
        <v>0</v>
      </c>
      <c r="Q1180" s="9" t="str">
        <f t="shared" si="290"/>
        <v>1204</v>
      </c>
      <c r="R1180" s="10" t="str">
        <f t="shared" si="291"/>
        <v>Sherril</v>
      </c>
      <c r="S1180" s="10" t="str">
        <f t="shared" si="292"/>
        <v>Bird</v>
      </c>
      <c r="T1180" s="10" t="str">
        <f t="shared" si="293"/>
        <v>Miss</v>
      </c>
      <c r="U1180" s="10" t="str">
        <f t="shared" si="294"/>
        <v>F</v>
      </c>
      <c r="V1180" s="10" t="str">
        <f t="shared" si="295"/>
        <v>30</v>
      </c>
      <c r="W1180" s="10" t="str">
        <f t="shared" si="296"/>
        <v>Coxson Way</v>
      </c>
      <c r="X1180" s="10" t="str">
        <f t="shared" si="297"/>
        <v>ay</v>
      </c>
      <c r="Y1180" s="10" t="str">
        <f t="shared" si="298"/>
        <v>Coxson Way</v>
      </c>
      <c r="Z1180" s="10" t="str">
        <f t="shared" si="299"/>
        <v>Cleator</v>
      </c>
      <c r="AA1180" s="10" t="str">
        <f t="shared" si="300"/>
        <v>PR</v>
      </c>
      <c r="AB1180" s="11" t="str">
        <f t="shared" si="301"/>
        <v>44057</v>
      </c>
      <c r="AC1180" s="10" t="str">
        <f t="shared" si="302"/>
        <v>23</v>
      </c>
      <c r="AD1180" s="10" t="str">
        <f t="shared" si="303"/>
        <v>D</v>
      </c>
      <c r="AE1180" s="12" t="str">
        <f t="shared" si="304"/>
        <v/>
      </c>
    </row>
    <row r="1181" spans="1:31" x14ac:dyDescent="0.25">
      <c r="A1181" s="5">
        <v>1205</v>
      </c>
      <c r="B1181" s="6" t="s">
        <v>3484</v>
      </c>
      <c r="C1181" s="6" t="s">
        <v>3816</v>
      </c>
      <c r="D1181" s="6" t="s">
        <v>28</v>
      </c>
      <c r="E1181" s="6" t="s">
        <v>29</v>
      </c>
      <c r="F1181" s="6">
        <v>30</v>
      </c>
      <c r="G1181" s="6" t="s">
        <v>3817</v>
      </c>
      <c r="H1181" s="6" t="s">
        <v>1357</v>
      </c>
      <c r="I1181" s="6" t="s">
        <v>176</v>
      </c>
      <c r="J1181" s="7">
        <v>44171</v>
      </c>
      <c r="K1181" s="6">
        <v>21</v>
      </c>
      <c r="L1181" s="6" t="s">
        <v>68</v>
      </c>
      <c r="M1181" s="8"/>
      <c r="O1181">
        <f t="shared" si="305"/>
        <v>0</v>
      </c>
      <c r="Q1181" s="5" t="str">
        <f t="shared" si="290"/>
        <v>1205</v>
      </c>
      <c r="R1181" s="6" t="str">
        <f t="shared" si="291"/>
        <v>Stanton</v>
      </c>
      <c r="S1181" s="6" t="str">
        <f t="shared" si="292"/>
        <v>Cornett</v>
      </c>
      <c r="T1181" s="6" t="str">
        <f t="shared" si="293"/>
        <v>Mr</v>
      </c>
      <c r="U1181" s="6" t="str">
        <f t="shared" si="294"/>
        <v>M</v>
      </c>
      <c r="V1181" s="6" t="str">
        <f t="shared" si="295"/>
        <v>30</v>
      </c>
      <c r="W1181" s="6" t="str">
        <f t="shared" si="296"/>
        <v>Crace Street</v>
      </c>
      <c r="X1181" s="6" t="str">
        <f t="shared" si="297"/>
        <v>et</v>
      </c>
      <c r="Y1181" s="6" t="str">
        <f t="shared" si="298"/>
        <v>Crace Street</v>
      </c>
      <c r="Z1181" s="6" t="str">
        <f t="shared" si="299"/>
        <v>Cumnock</v>
      </c>
      <c r="AA1181" s="6" t="str">
        <f t="shared" si="300"/>
        <v>CW</v>
      </c>
      <c r="AB1181" s="7" t="str">
        <f t="shared" si="301"/>
        <v>44171</v>
      </c>
      <c r="AC1181" s="6" t="str">
        <f t="shared" si="302"/>
        <v>21</v>
      </c>
      <c r="AD1181" s="6" t="str">
        <f t="shared" si="303"/>
        <v>A2</v>
      </c>
      <c r="AE1181" s="8" t="str">
        <f t="shared" si="304"/>
        <v/>
      </c>
    </row>
    <row r="1182" spans="1:31" x14ac:dyDescent="0.25">
      <c r="A1182" s="9">
        <v>1206</v>
      </c>
      <c r="B1182" s="10" t="s">
        <v>1496</v>
      </c>
      <c r="C1182" s="10" t="s">
        <v>3818</v>
      </c>
      <c r="D1182" s="10" t="s">
        <v>28</v>
      </c>
      <c r="E1182" s="10" t="s">
        <v>29</v>
      </c>
      <c r="F1182" s="10">
        <v>90</v>
      </c>
      <c r="G1182" s="10" t="s">
        <v>3817</v>
      </c>
      <c r="H1182" s="10" t="s">
        <v>3049</v>
      </c>
      <c r="I1182" s="10" t="s">
        <v>185</v>
      </c>
      <c r="J1182" s="11">
        <v>44255</v>
      </c>
      <c r="K1182" s="10">
        <v>39</v>
      </c>
      <c r="L1182" s="10" t="s">
        <v>78</v>
      </c>
      <c r="M1182" s="12"/>
      <c r="O1182">
        <f t="shared" si="305"/>
        <v>0</v>
      </c>
      <c r="Q1182" s="9" t="str">
        <f t="shared" si="290"/>
        <v>1206</v>
      </c>
      <c r="R1182" s="10" t="str">
        <f t="shared" si="291"/>
        <v>Jarrett</v>
      </c>
      <c r="S1182" s="10" t="str">
        <f t="shared" si="292"/>
        <v>Finley</v>
      </c>
      <c r="T1182" s="10" t="str">
        <f t="shared" si="293"/>
        <v>Mr</v>
      </c>
      <c r="U1182" s="10" t="str">
        <f t="shared" si="294"/>
        <v>M</v>
      </c>
      <c r="V1182" s="10" t="str">
        <f t="shared" si="295"/>
        <v>90</v>
      </c>
      <c r="W1182" s="10" t="str">
        <f t="shared" si="296"/>
        <v>Crace Street</v>
      </c>
      <c r="X1182" s="10" t="str">
        <f t="shared" si="297"/>
        <v>et</v>
      </c>
      <c r="Y1182" s="10" t="str">
        <f t="shared" si="298"/>
        <v>Crace Street</v>
      </c>
      <c r="Z1182" s="10" t="str">
        <f t="shared" si="299"/>
        <v>Eyemouth</v>
      </c>
      <c r="AA1182" s="10" t="str">
        <f t="shared" si="300"/>
        <v>HX</v>
      </c>
      <c r="AB1182" s="11" t="str">
        <f t="shared" si="301"/>
        <v>44255</v>
      </c>
      <c r="AC1182" s="10" t="str">
        <f t="shared" si="302"/>
        <v>39</v>
      </c>
      <c r="AD1182" s="10" t="str">
        <f t="shared" si="303"/>
        <v>C2</v>
      </c>
      <c r="AE1182" s="12" t="str">
        <f t="shared" si="304"/>
        <v/>
      </c>
    </row>
    <row r="1183" spans="1:31" x14ac:dyDescent="0.25">
      <c r="A1183" s="5">
        <v>1207</v>
      </c>
      <c r="B1183" s="6" t="s">
        <v>3819</v>
      </c>
      <c r="C1183" s="6" t="s">
        <v>1680</v>
      </c>
      <c r="D1183" s="6" t="s">
        <v>49</v>
      </c>
      <c r="E1183" s="6" t="s">
        <v>16</v>
      </c>
      <c r="F1183" s="6">
        <v>30</v>
      </c>
      <c r="G1183" s="6" t="s">
        <v>3820</v>
      </c>
      <c r="H1183" s="6" t="s">
        <v>3821</v>
      </c>
      <c r="I1183" s="6" t="s">
        <v>32</v>
      </c>
      <c r="J1183" s="7">
        <v>43696</v>
      </c>
      <c r="K1183" s="6">
        <v>72</v>
      </c>
      <c r="L1183" s="6" t="s">
        <v>44</v>
      </c>
      <c r="M1183" s="8"/>
      <c r="O1183">
        <f t="shared" si="305"/>
        <v>0</v>
      </c>
      <c r="Q1183" s="5" t="str">
        <f t="shared" si="290"/>
        <v>1207</v>
      </c>
      <c r="R1183" s="6" t="str">
        <f t="shared" si="291"/>
        <v>Retta</v>
      </c>
      <c r="S1183" s="6" t="str">
        <f t="shared" si="292"/>
        <v>Blevins</v>
      </c>
      <c r="T1183" s="6" t="str">
        <f t="shared" si="293"/>
        <v>Miss</v>
      </c>
      <c r="U1183" s="6" t="str">
        <f t="shared" si="294"/>
        <v>F</v>
      </c>
      <c r="V1183" s="6" t="str">
        <f t="shared" si="295"/>
        <v>30</v>
      </c>
      <c r="W1183" s="6" t="str">
        <f t="shared" si="296"/>
        <v>Crafton Place</v>
      </c>
      <c r="X1183" s="6" t="str">
        <f t="shared" si="297"/>
        <v>ce</v>
      </c>
      <c r="Y1183" s="6" t="str">
        <f t="shared" si="298"/>
        <v>Crafton Place</v>
      </c>
      <c r="Z1183" s="6" t="str">
        <f t="shared" si="299"/>
        <v>Pentre</v>
      </c>
      <c r="AA1183" s="6" t="str">
        <f t="shared" si="300"/>
        <v>WC</v>
      </c>
      <c r="AB1183" s="7" t="str">
        <f t="shared" si="301"/>
        <v>43696</v>
      </c>
      <c r="AC1183" s="6" t="str">
        <f t="shared" si="302"/>
        <v>72</v>
      </c>
      <c r="AD1183" s="6" t="str">
        <f t="shared" si="303"/>
        <v>D</v>
      </c>
      <c r="AE1183" s="8" t="str">
        <f t="shared" si="304"/>
        <v/>
      </c>
    </row>
    <row r="1184" spans="1:31" x14ac:dyDescent="0.25">
      <c r="A1184" s="9">
        <v>1208</v>
      </c>
      <c r="B1184" s="10" t="s">
        <v>3822</v>
      </c>
      <c r="C1184" s="10" t="s">
        <v>3823</v>
      </c>
      <c r="D1184" s="10" t="s">
        <v>28</v>
      </c>
      <c r="E1184" s="10" t="s">
        <v>29</v>
      </c>
      <c r="F1184" s="10">
        <v>60</v>
      </c>
      <c r="G1184" s="10" t="s">
        <v>3824</v>
      </c>
      <c r="H1184" s="10" t="s">
        <v>2567</v>
      </c>
      <c r="I1184" s="10" t="s">
        <v>641</v>
      </c>
      <c r="J1184" s="11">
        <v>43902</v>
      </c>
      <c r="K1184" s="10">
        <v>66</v>
      </c>
      <c r="L1184" s="10" t="s">
        <v>62</v>
      </c>
      <c r="M1184" s="12"/>
      <c r="O1184">
        <f t="shared" si="305"/>
        <v>0</v>
      </c>
      <c r="Q1184" s="9" t="str">
        <f t="shared" si="290"/>
        <v>1208</v>
      </c>
      <c r="R1184" s="10" t="str">
        <f t="shared" si="291"/>
        <v>Dana</v>
      </c>
      <c r="S1184" s="10" t="str">
        <f t="shared" si="292"/>
        <v>Mcwilliams</v>
      </c>
      <c r="T1184" s="10" t="str">
        <f t="shared" si="293"/>
        <v>Mr</v>
      </c>
      <c r="U1184" s="10" t="str">
        <f t="shared" si="294"/>
        <v>M</v>
      </c>
      <c r="V1184" s="10" t="str">
        <f t="shared" si="295"/>
        <v>60</v>
      </c>
      <c r="W1184" s="10" t="str">
        <f t="shared" si="296"/>
        <v>Craig Park</v>
      </c>
      <c r="X1184" s="10" t="str">
        <f t="shared" si="297"/>
        <v>rk</v>
      </c>
      <c r="Y1184" s="10" t="str">
        <f t="shared" si="298"/>
        <v>Craig Park</v>
      </c>
      <c r="Z1184" s="10" t="str">
        <f t="shared" si="299"/>
        <v>Bordon</v>
      </c>
      <c r="AA1184" s="10" t="str">
        <f t="shared" si="300"/>
        <v>L</v>
      </c>
      <c r="AB1184" s="11" t="str">
        <f t="shared" si="301"/>
        <v>43902</v>
      </c>
      <c r="AC1184" s="10" t="str">
        <f t="shared" si="302"/>
        <v>66</v>
      </c>
      <c r="AD1184" s="10" t="str">
        <f t="shared" si="303"/>
        <v>C4</v>
      </c>
      <c r="AE1184" s="12" t="str">
        <f t="shared" si="304"/>
        <v/>
      </c>
    </row>
    <row r="1185" spans="1:31" x14ac:dyDescent="0.25">
      <c r="A1185" s="5">
        <v>1209</v>
      </c>
      <c r="B1185" s="6" t="s">
        <v>3825</v>
      </c>
      <c r="C1185" s="6" t="s">
        <v>3826</v>
      </c>
      <c r="D1185" s="6" t="s">
        <v>49</v>
      </c>
      <c r="E1185" s="6" t="s">
        <v>16</v>
      </c>
      <c r="F1185" s="6">
        <v>90</v>
      </c>
      <c r="G1185" s="6" t="s">
        <v>3827</v>
      </c>
      <c r="H1185" s="6" t="s">
        <v>2046</v>
      </c>
      <c r="I1185" s="6" t="s">
        <v>32</v>
      </c>
      <c r="J1185" s="7">
        <v>44534</v>
      </c>
      <c r="K1185" s="6">
        <v>70</v>
      </c>
      <c r="L1185" s="6" t="s">
        <v>78</v>
      </c>
      <c r="M1185" s="8"/>
      <c r="O1185">
        <f t="shared" si="305"/>
        <v>0</v>
      </c>
      <c r="Q1185" s="5" t="str">
        <f t="shared" si="290"/>
        <v>1209</v>
      </c>
      <c r="R1185" s="6" t="str">
        <f t="shared" si="291"/>
        <v>Eleanore</v>
      </c>
      <c r="S1185" s="6" t="str">
        <f t="shared" si="292"/>
        <v>Mcmullen</v>
      </c>
      <c r="T1185" s="6" t="str">
        <f t="shared" si="293"/>
        <v>Miss</v>
      </c>
      <c r="U1185" s="6" t="str">
        <f t="shared" si="294"/>
        <v>F</v>
      </c>
      <c r="V1185" s="6" t="str">
        <f t="shared" si="295"/>
        <v>90</v>
      </c>
      <c r="W1185" s="6" t="str">
        <f t="shared" si="296"/>
        <v>Cranberry Lane</v>
      </c>
      <c r="X1185" s="6" t="str">
        <f t="shared" si="297"/>
        <v>ne</v>
      </c>
      <c r="Y1185" s="6" t="str">
        <f t="shared" si="298"/>
        <v>Cranberry Lane</v>
      </c>
      <c r="Z1185" s="6" t="str">
        <f t="shared" si="299"/>
        <v>Lyme Regis</v>
      </c>
      <c r="AA1185" s="6" t="str">
        <f t="shared" si="300"/>
        <v>WC</v>
      </c>
      <c r="AB1185" s="7" t="str">
        <f t="shared" si="301"/>
        <v>44534</v>
      </c>
      <c r="AC1185" s="6" t="str">
        <f t="shared" si="302"/>
        <v>70</v>
      </c>
      <c r="AD1185" s="6" t="str">
        <f t="shared" si="303"/>
        <v>C2</v>
      </c>
      <c r="AE1185" s="8" t="str">
        <f t="shared" si="304"/>
        <v/>
      </c>
    </row>
    <row r="1186" spans="1:31" x14ac:dyDescent="0.25">
      <c r="A1186" s="9">
        <v>1210</v>
      </c>
      <c r="B1186" s="10" t="s">
        <v>3828</v>
      </c>
      <c r="C1186" s="10" t="s">
        <v>48</v>
      </c>
      <c r="D1186" s="10" t="s">
        <v>41</v>
      </c>
      <c r="E1186" s="10" t="s">
        <v>16</v>
      </c>
      <c r="F1186" s="10">
        <v>30</v>
      </c>
      <c r="G1186" s="10" t="s">
        <v>3829</v>
      </c>
      <c r="H1186" s="10" t="s">
        <v>1185</v>
      </c>
      <c r="I1186" s="10" t="s">
        <v>171</v>
      </c>
      <c r="J1186" s="11">
        <v>43915</v>
      </c>
      <c r="K1186" s="10">
        <v>44</v>
      </c>
      <c r="L1186" s="10" t="s">
        <v>39</v>
      </c>
      <c r="M1186" s="12"/>
      <c r="O1186">
        <f t="shared" si="305"/>
        <v>0</v>
      </c>
      <c r="Q1186" s="9" t="str">
        <f t="shared" si="290"/>
        <v>1210</v>
      </c>
      <c r="R1186" s="10" t="str">
        <f t="shared" si="291"/>
        <v>Justin</v>
      </c>
      <c r="S1186" s="10" t="str">
        <f t="shared" si="292"/>
        <v>Meade</v>
      </c>
      <c r="T1186" s="10" t="str">
        <f t="shared" si="293"/>
        <v>Ms</v>
      </c>
      <c r="U1186" s="10" t="str">
        <f t="shared" si="294"/>
        <v>F</v>
      </c>
      <c r="V1186" s="10" t="str">
        <f t="shared" si="295"/>
        <v>30</v>
      </c>
      <c r="W1186" s="10" t="str">
        <f t="shared" si="296"/>
        <v>Cranbourn Alley</v>
      </c>
      <c r="X1186" s="10" t="str">
        <f t="shared" si="297"/>
        <v>ey</v>
      </c>
      <c r="Y1186" s="10" t="str">
        <f t="shared" si="298"/>
        <v>Cranbourn Alley</v>
      </c>
      <c r="Z1186" s="10" t="str">
        <f t="shared" si="299"/>
        <v>Coatbridge</v>
      </c>
      <c r="AA1186" s="10" t="str">
        <f t="shared" si="300"/>
        <v>PR</v>
      </c>
      <c r="AB1186" s="11" t="str">
        <f t="shared" si="301"/>
        <v>43915</v>
      </c>
      <c r="AC1186" s="10" t="str">
        <f t="shared" si="302"/>
        <v>44</v>
      </c>
      <c r="AD1186" s="10" t="str">
        <f t="shared" si="303"/>
        <v>C1</v>
      </c>
      <c r="AE1186" s="12" t="str">
        <f t="shared" si="304"/>
        <v/>
      </c>
    </row>
    <row r="1187" spans="1:31" x14ac:dyDescent="0.25">
      <c r="A1187" s="5">
        <v>1211</v>
      </c>
      <c r="B1187" s="6" t="s">
        <v>128</v>
      </c>
      <c r="C1187" s="6" t="s">
        <v>3830</v>
      </c>
      <c r="D1187" s="6" t="s">
        <v>28</v>
      </c>
      <c r="E1187" s="6" t="s">
        <v>29</v>
      </c>
      <c r="F1187" s="6">
        <v>60</v>
      </c>
      <c r="G1187" s="6" t="s">
        <v>3829</v>
      </c>
      <c r="H1187" s="6" t="s">
        <v>2723</v>
      </c>
      <c r="I1187" s="6" t="s">
        <v>25</v>
      </c>
      <c r="J1187" s="7">
        <v>43540</v>
      </c>
      <c r="K1187" s="6">
        <v>79</v>
      </c>
      <c r="L1187" s="6" t="s">
        <v>62</v>
      </c>
      <c r="M1187" s="8"/>
      <c r="O1187">
        <f t="shared" si="305"/>
        <v>0</v>
      </c>
      <c r="Q1187" s="5" t="str">
        <f t="shared" si="290"/>
        <v>1211</v>
      </c>
      <c r="R1187" s="6" t="str">
        <f t="shared" si="291"/>
        <v>Sam</v>
      </c>
      <c r="S1187" s="6" t="str">
        <f t="shared" si="292"/>
        <v>Blanchard</v>
      </c>
      <c r="T1187" s="6" t="str">
        <f t="shared" si="293"/>
        <v>Mr</v>
      </c>
      <c r="U1187" s="6" t="str">
        <f t="shared" si="294"/>
        <v>M</v>
      </c>
      <c r="V1187" s="6" t="str">
        <f t="shared" si="295"/>
        <v>60</v>
      </c>
      <c r="W1187" s="6" t="str">
        <f t="shared" si="296"/>
        <v>Cranbourn Alley</v>
      </c>
      <c r="X1187" s="6" t="str">
        <f t="shared" si="297"/>
        <v>ey</v>
      </c>
      <c r="Y1187" s="6" t="str">
        <f t="shared" si="298"/>
        <v>Cranbourn Alley</v>
      </c>
      <c r="Z1187" s="6" t="str">
        <f t="shared" si="299"/>
        <v>Hertford</v>
      </c>
      <c r="AA1187" s="6" t="str">
        <f t="shared" si="300"/>
        <v>HG</v>
      </c>
      <c r="AB1187" s="7" t="str">
        <f t="shared" si="301"/>
        <v>43540</v>
      </c>
      <c r="AC1187" s="6" t="str">
        <f t="shared" si="302"/>
        <v>79</v>
      </c>
      <c r="AD1187" s="6" t="str">
        <f t="shared" si="303"/>
        <v>C4</v>
      </c>
      <c r="AE1187" s="8" t="str">
        <f t="shared" si="304"/>
        <v/>
      </c>
    </row>
    <row r="1188" spans="1:31" x14ac:dyDescent="0.25">
      <c r="A1188" s="9">
        <v>1212</v>
      </c>
      <c r="B1188" s="10" t="s">
        <v>3831</v>
      </c>
      <c r="C1188" s="10" t="s">
        <v>3832</v>
      </c>
      <c r="D1188" s="10" t="s">
        <v>15</v>
      </c>
      <c r="E1188" s="10" t="s">
        <v>16</v>
      </c>
      <c r="F1188" s="10">
        <v>90</v>
      </c>
      <c r="G1188" s="10" t="s">
        <v>3833</v>
      </c>
      <c r="H1188" s="10" t="s">
        <v>1704</v>
      </c>
      <c r="I1188" s="10" t="s">
        <v>185</v>
      </c>
      <c r="J1188" s="11">
        <v>43956</v>
      </c>
      <c r="K1188" s="10">
        <v>88</v>
      </c>
      <c r="L1188" s="10" t="s">
        <v>52</v>
      </c>
      <c r="M1188" s="12"/>
      <c r="O1188">
        <f t="shared" si="305"/>
        <v>0</v>
      </c>
      <c r="Q1188" s="9" t="str">
        <f t="shared" si="290"/>
        <v>1212</v>
      </c>
      <c r="R1188" s="10" t="str">
        <f t="shared" si="291"/>
        <v>Ulrike</v>
      </c>
      <c r="S1188" s="10" t="str">
        <f t="shared" si="292"/>
        <v>Dodson</v>
      </c>
      <c r="T1188" s="10" t="str">
        <f t="shared" si="293"/>
        <v>Mrs</v>
      </c>
      <c r="U1188" s="10" t="str">
        <f t="shared" si="294"/>
        <v>F</v>
      </c>
      <c r="V1188" s="10" t="str">
        <f t="shared" si="295"/>
        <v>90</v>
      </c>
      <c r="W1188" s="10" t="str">
        <f t="shared" si="296"/>
        <v>Crane Grove</v>
      </c>
      <c r="X1188" s="10" t="str">
        <f t="shared" si="297"/>
        <v>ve</v>
      </c>
      <c r="Y1188" s="10" t="str">
        <f t="shared" si="298"/>
        <v>Crane Grove</v>
      </c>
      <c r="Z1188" s="10" t="str">
        <f t="shared" si="299"/>
        <v>Ferndown</v>
      </c>
      <c r="AA1188" s="10" t="str">
        <f t="shared" si="300"/>
        <v>HX</v>
      </c>
      <c r="AB1188" s="11" t="str">
        <f t="shared" si="301"/>
        <v>43956</v>
      </c>
      <c r="AC1188" s="10" t="str">
        <f t="shared" si="302"/>
        <v>88</v>
      </c>
      <c r="AD1188" s="10" t="str">
        <f t="shared" si="303"/>
        <v>A1</v>
      </c>
      <c r="AE1188" s="12" t="str">
        <f t="shared" si="304"/>
        <v/>
      </c>
    </row>
    <row r="1189" spans="1:31" x14ac:dyDescent="0.25">
      <c r="A1189" s="5">
        <v>1213</v>
      </c>
      <c r="B1189" s="6" t="s">
        <v>3834</v>
      </c>
      <c r="C1189" s="6" t="s">
        <v>3835</v>
      </c>
      <c r="D1189" s="6" t="s">
        <v>15</v>
      </c>
      <c r="E1189" s="6" t="s">
        <v>16</v>
      </c>
      <c r="F1189" s="6">
        <v>60</v>
      </c>
      <c r="G1189" s="6" t="s">
        <v>3836</v>
      </c>
      <c r="H1189" s="6" t="s">
        <v>1764</v>
      </c>
      <c r="I1189" s="6" t="s">
        <v>176</v>
      </c>
      <c r="J1189" s="7">
        <v>43501</v>
      </c>
      <c r="K1189" s="6">
        <v>31</v>
      </c>
      <c r="L1189" s="6" t="s">
        <v>52</v>
      </c>
      <c r="M1189" s="8"/>
      <c r="O1189">
        <f t="shared" si="305"/>
        <v>0</v>
      </c>
      <c r="Q1189" s="5" t="str">
        <f t="shared" si="290"/>
        <v>1213</v>
      </c>
      <c r="R1189" s="6" t="str">
        <f t="shared" si="291"/>
        <v>Klara</v>
      </c>
      <c r="S1189" s="6" t="str">
        <f t="shared" si="292"/>
        <v>Timmons</v>
      </c>
      <c r="T1189" s="6" t="str">
        <f t="shared" si="293"/>
        <v>Mrs</v>
      </c>
      <c r="U1189" s="6" t="str">
        <f t="shared" si="294"/>
        <v>F</v>
      </c>
      <c r="V1189" s="6" t="str">
        <f t="shared" si="295"/>
        <v>60</v>
      </c>
      <c r="W1189" s="6" t="str">
        <f t="shared" si="296"/>
        <v>Crane Mead</v>
      </c>
      <c r="X1189" s="6" t="str">
        <f t="shared" si="297"/>
        <v>ad</v>
      </c>
      <c r="Y1189" s="6" t="str">
        <f t="shared" si="298"/>
        <v>Crane Mead</v>
      </c>
      <c r="Z1189" s="6" t="str">
        <f t="shared" si="299"/>
        <v>Cromarty</v>
      </c>
      <c r="AA1189" s="6" t="str">
        <f t="shared" si="300"/>
        <v>CW</v>
      </c>
      <c r="AB1189" s="7" t="str">
        <f t="shared" si="301"/>
        <v>43501</v>
      </c>
      <c r="AC1189" s="6" t="str">
        <f t="shared" si="302"/>
        <v>31</v>
      </c>
      <c r="AD1189" s="6" t="str">
        <f t="shared" si="303"/>
        <v>A1</v>
      </c>
      <c r="AE1189" s="8" t="str">
        <f t="shared" si="304"/>
        <v/>
      </c>
    </row>
    <row r="1190" spans="1:31" x14ac:dyDescent="0.25">
      <c r="A1190" s="9">
        <v>1214</v>
      </c>
      <c r="B1190" s="10" t="s">
        <v>1332</v>
      </c>
      <c r="C1190" s="10" t="s">
        <v>3462</v>
      </c>
      <c r="D1190" s="10" t="s">
        <v>28</v>
      </c>
      <c r="E1190" s="10" t="s">
        <v>29</v>
      </c>
      <c r="F1190" s="10">
        <v>90</v>
      </c>
      <c r="G1190" s="10" t="s">
        <v>3837</v>
      </c>
      <c r="H1190" s="10" t="s">
        <v>3838</v>
      </c>
      <c r="I1190" s="10" t="s">
        <v>32</v>
      </c>
      <c r="J1190" s="11">
        <v>44217</v>
      </c>
      <c r="K1190" s="10">
        <v>31</v>
      </c>
      <c r="L1190" s="10" t="s">
        <v>44</v>
      </c>
      <c r="M1190" s="12"/>
      <c r="O1190">
        <f t="shared" si="305"/>
        <v>0</v>
      </c>
      <c r="Q1190" s="9" t="str">
        <f t="shared" si="290"/>
        <v>1214</v>
      </c>
      <c r="R1190" s="10" t="str">
        <f t="shared" si="291"/>
        <v>Keven</v>
      </c>
      <c r="S1190" s="10" t="str">
        <f t="shared" si="292"/>
        <v>Cisneros</v>
      </c>
      <c r="T1190" s="10" t="str">
        <f t="shared" si="293"/>
        <v>Mr</v>
      </c>
      <c r="U1190" s="10" t="str">
        <f t="shared" si="294"/>
        <v>M</v>
      </c>
      <c r="V1190" s="10" t="str">
        <f t="shared" si="295"/>
        <v>90</v>
      </c>
      <c r="W1190" s="10" t="str">
        <f t="shared" si="296"/>
        <v>Cranford Close</v>
      </c>
      <c r="X1190" s="10" t="str">
        <f t="shared" si="297"/>
        <v>se</v>
      </c>
      <c r="Y1190" s="10" t="str">
        <f t="shared" si="298"/>
        <v>Cranford Close</v>
      </c>
      <c r="Z1190" s="10" t="str">
        <f t="shared" si="299"/>
        <v>Westbury</v>
      </c>
      <c r="AA1190" s="10" t="str">
        <f t="shared" si="300"/>
        <v>WC</v>
      </c>
      <c r="AB1190" s="11" t="str">
        <f t="shared" si="301"/>
        <v>44217</v>
      </c>
      <c r="AC1190" s="10" t="str">
        <f t="shared" si="302"/>
        <v>31</v>
      </c>
      <c r="AD1190" s="10" t="str">
        <f t="shared" si="303"/>
        <v>D</v>
      </c>
      <c r="AE1190" s="12" t="str">
        <f t="shared" si="304"/>
        <v/>
      </c>
    </row>
    <row r="1191" spans="1:31" x14ac:dyDescent="0.25">
      <c r="A1191" s="5">
        <v>1215</v>
      </c>
      <c r="B1191" s="6" t="s">
        <v>3839</v>
      </c>
      <c r="C1191" s="6" t="s">
        <v>2985</v>
      </c>
      <c r="D1191" s="6" t="s">
        <v>15</v>
      </c>
      <c r="E1191" s="6" t="s">
        <v>16</v>
      </c>
      <c r="F1191" s="6">
        <v>30</v>
      </c>
      <c r="G1191" s="6" t="s">
        <v>3840</v>
      </c>
      <c r="H1191" s="6" t="s">
        <v>3841</v>
      </c>
      <c r="I1191" s="6" t="s">
        <v>38</v>
      </c>
      <c r="J1191" s="7">
        <v>43659</v>
      </c>
      <c r="K1191" s="6">
        <v>66</v>
      </c>
      <c r="L1191" s="6" t="s">
        <v>68</v>
      </c>
      <c r="M1191" s="8"/>
      <c r="O1191">
        <f t="shared" si="305"/>
        <v>0</v>
      </c>
      <c r="Q1191" s="5" t="str">
        <f t="shared" si="290"/>
        <v>1215</v>
      </c>
      <c r="R1191" s="6" t="str">
        <f t="shared" si="291"/>
        <v>Selene</v>
      </c>
      <c r="S1191" s="6" t="str">
        <f t="shared" si="292"/>
        <v>Dwyer</v>
      </c>
      <c r="T1191" s="6" t="str">
        <f t="shared" si="293"/>
        <v>Mrs</v>
      </c>
      <c r="U1191" s="6" t="str">
        <f t="shared" si="294"/>
        <v>F</v>
      </c>
      <c r="V1191" s="6" t="str">
        <f t="shared" si="295"/>
        <v>30</v>
      </c>
      <c r="W1191" s="6" t="str">
        <f t="shared" si="296"/>
        <v>Cranham Road</v>
      </c>
      <c r="X1191" s="6" t="str">
        <f t="shared" si="297"/>
        <v>ad</v>
      </c>
      <c r="Y1191" s="6" t="str">
        <f t="shared" si="298"/>
        <v>Cranham Road</v>
      </c>
      <c r="Z1191" s="6" t="str">
        <f t="shared" si="299"/>
        <v>Dumfries</v>
      </c>
      <c r="AA1191" s="6" t="str">
        <f t="shared" si="300"/>
        <v>RM</v>
      </c>
      <c r="AB1191" s="7" t="str">
        <f t="shared" si="301"/>
        <v>43659</v>
      </c>
      <c r="AC1191" s="6" t="str">
        <f t="shared" si="302"/>
        <v>66</v>
      </c>
      <c r="AD1191" s="6" t="str">
        <f t="shared" si="303"/>
        <v>A2</v>
      </c>
      <c r="AE1191" s="8" t="str">
        <f t="shared" si="304"/>
        <v/>
      </c>
    </row>
    <row r="1192" spans="1:31" x14ac:dyDescent="0.25">
      <c r="A1192" s="9">
        <v>1216</v>
      </c>
      <c r="B1192" s="10" t="s">
        <v>3842</v>
      </c>
      <c r="C1192" s="10" t="s">
        <v>2913</v>
      </c>
      <c r="D1192" s="10" t="s">
        <v>28</v>
      </c>
      <c r="E1192" s="10" t="s">
        <v>29</v>
      </c>
      <c r="F1192" s="10">
        <v>30</v>
      </c>
      <c r="G1192" s="10" t="s">
        <v>3843</v>
      </c>
      <c r="H1192" s="10" t="s">
        <v>2635</v>
      </c>
      <c r="I1192" s="10" t="s">
        <v>32</v>
      </c>
      <c r="J1192" s="11">
        <v>43479</v>
      </c>
      <c r="K1192" s="10">
        <v>8</v>
      </c>
      <c r="L1192" s="10" t="s">
        <v>78</v>
      </c>
      <c r="M1192" s="12"/>
      <c r="O1192">
        <f t="shared" si="305"/>
        <v>0</v>
      </c>
      <c r="Q1192" s="9" t="str">
        <f t="shared" si="290"/>
        <v>1216</v>
      </c>
      <c r="R1192" s="10" t="str">
        <f t="shared" si="291"/>
        <v>Gilberto</v>
      </c>
      <c r="S1192" s="10" t="str">
        <f t="shared" si="292"/>
        <v>Novak</v>
      </c>
      <c r="T1192" s="10" t="str">
        <f t="shared" si="293"/>
        <v>Mr</v>
      </c>
      <c r="U1192" s="10" t="str">
        <f t="shared" si="294"/>
        <v>M</v>
      </c>
      <c r="V1192" s="10" t="str">
        <f t="shared" si="295"/>
        <v>30</v>
      </c>
      <c r="W1192" s="10" t="str">
        <f t="shared" si="296"/>
        <v>Cranworth Crescent</v>
      </c>
      <c r="X1192" s="10" t="str">
        <f t="shared" si="297"/>
        <v>nt</v>
      </c>
      <c r="Y1192" s="10" t="str">
        <f t="shared" si="298"/>
        <v>Cranworth Crescent</v>
      </c>
      <c r="Z1192" s="10" t="str">
        <f t="shared" si="299"/>
        <v>Stanford-Le-Hope</v>
      </c>
      <c r="AA1192" s="10" t="str">
        <f t="shared" si="300"/>
        <v>WC</v>
      </c>
      <c r="AB1192" s="11" t="str">
        <f t="shared" si="301"/>
        <v>43479</v>
      </c>
      <c r="AC1192" s="10" t="str">
        <f t="shared" si="302"/>
        <v>8</v>
      </c>
      <c r="AD1192" s="10" t="str">
        <f t="shared" si="303"/>
        <v>C2</v>
      </c>
      <c r="AE1192" s="12" t="str">
        <f t="shared" si="304"/>
        <v/>
      </c>
    </row>
    <row r="1193" spans="1:31" x14ac:dyDescent="0.25">
      <c r="A1193" s="5">
        <v>1217</v>
      </c>
      <c r="B1193" s="6" t="s">
        <v>3844</v>
      </c>
      <c r="C1193" s="6" t="s">
        <v>2417</v>
      </c>
      <c r="D1193" s="6" t="s">
        <v>49</v>
      </c>
      <c r="E1193" s="6" t="s">
        <v>16</v>
      </c>
      <c r="F1193" s="6">
        <v>30</v>
      </c>
      <c r="G1193" s="6" t="s">
        <v>3845</v>
      </c>
      <c r="H1193" s="6" t="s">
        <v>3846</v>
      </c>
      <c r="I1193" s="6" t="s">
        <v>122</v>
      </c>
      <c r="J1193" s="7">
        <v>43729</v>
      </c>
      <c r="K1193" s="6">
        <v>11</v>
      </c>
      <c r="L1193" s="6" t="s">
        <v>33</v>
      </c>
      <c r="M1193" s="8"/>
      <c r="O1193">
        <f t="shared" si="305"/>
        <v>0</v>
      </c>
      <c r="Q1193" s="5" t="str">
        <f t="shared" si="290"/>
        <v>1217</v>
      </c>
      <c r="R1193" s="6" t="str">
        <f t="shared" si="291"/>
        <v>Christiane</v>
      </c>
      <c r="S1193" s="6" t="str">
        <f t="shared" si="292"/>
        <v>Lott</v>
      </c>
      <c r="T1193" s="6" t="str">
        <f t="shared" si="293"/>
        <v>Miss</v>
      </c>
      <c r="U1193" s="6" t="str">
        <f t="shared" si="294"/>
        <v>F</v>
      </c>
      <c r="V1193" s="6" t="str">
        <f t="shared" si="295"/>
        <v>30</v>
      </c>
      <c r="W1193" s="6" t="str">
        <f t="shared" si="296"/>
        <v>Cranworth Gardens</v>
      </c>
      <c r="X1193" s="6" t="str">
        <f t="shared" si="297"/>
        <v>ns</v>
      </c>
      <c r="Y1193" s="6" t="str">
        <f t="shared" si="298"/>
        <v>Cranworth Gardens</v>
      </c>
      <c r="Z1193" s="6" t="str">
        <f t="shared" si="299"/>
        <v>Littleborough</v>
      </c>
      <c r="AA1193" s="6" t="str">
        <f t="shared" si="300"/>
        <v>WN</v>
      </c>
      <c r="AB1193" s="7" t="str">
        <f t="shared" si="301"/>
        <v>43729</v>
      </c>
      <c r="AC1193" s="6" t="str">
        <f t="shared" si="302"/>
        <v>11</v>
      </c>
      <c r="AD1193" s="6" t="str">
        <f t="shared" si="303"/>
        <v>A3</v>
      </c>
      <c r="AE1193" s="8" t="str">
        <f t="shared" si="304"/>
        <v/>
      </c>
    </row>
    <row r="1194" spans="1:31" x14ac:dyDescent="0.25">
      <c r="A1194" s="9">
        <v>1218</v>
      </c>
      <c r="B1194" s="10" t="s">
        <v>3847</v>
      </c>
      <c r="C1194" s="10" t="s">
        <v>1991</v>
      </c>
      <c r="D1194" s="10" t="s">
        <v>15</v>
      </c>
      <c r="E1194" s="10" t="s">
        <v>16</v>
      </c>
      <c r="F1194" s="10">
        <v>30</v>
      </c>
      <c r="G1194" s="10" t="s">
        <v>3848</v>
      </c>
      <c r="H1194" s="10" t="s">
        <v>3849</v>
      </c>
      <c r="I1194" s="10" t="s">
        <v>2533</v>
      </c>
      <c r="J1194" s="11">
        <v>43936</v>
      </c>
      <c r="K1194" s="10">
        <v>50</v>
      </c>
      <c r="L1194" s="10" t="s">
        <v>78</v>
      </c>
      <c r="M1194" s="12"/>
      <c r="O1194">
        <f t="shared" si="305"/>
        <v>0</v>
      </c>
      <c r="Q1194" s="9" t="str">
        <f t="shared" si="290"/>
        <v>1218</v>
      </c>
      <c r="R1194" s="10" t="str">
        <f t="shared" si="291"/>
        <v>Tova</v>
      </c>
      <c r="S1194" s="10" t="str">
        <f t="shared" si="292"/>
        <v>Mercado</v>
      </c>
      <c r="T1194" s="10" t="str">
        <f t="shared" si="293"/>
        <v>Mrs</v>
      </c>
      <c r="U1194" s="10" t="str">
        <f t="shared" si="294"/>
        <v>F</v>
      </c>
      <c r="V1194" s="10" t="str">
        <f t="shared" si="295"/>
        <v>30</v>
      </c>
      <c r="W1194" s="10" t="str">
        <f t="shared" si="296"/>
        <v>Craven Avenue</v>
      </c>
      <c r="X1194" s="10" t="str">
        <f t="shared" si="297"/>
        <v>ue</v>
      </c>
      <c r="Y1194" s="10" t="str">
        <f t="shared" si="298"/>
        <v>Craven Avenue</v>
      </c>
      <c r="Z1194" s="10" t="str">
        <f t="shared" si="299"/>
        <v>Belper</v>
      </c>
      <c r="AA1194" s="10" t="str">
        <f t="shared" si="300"/>
        <v>MK</v>
      </c>
      <c r="AB1194" s="11" t="str">
        <f t="shared" si="301"/>
        <v>43936</v>
      </c>
      <c r="AC1194" s="10" t="str">
        <f t="shared" si="302"/>
        <v>50</v>
      </c>
      <c r="AD1194" s="10" t="str">
        <f t="shared" si="303"/>
        <v>C2</v>
      </c>
      <c r="AE1194" s="12" t="str">
        <f t="shared" si="304"/>
        <v/>
      </c>
    </row>
    <row r="1195" spans="1:31" x14ac:dyDescent="0.25">
      <c r="A1195" s="5">
        <v>1219</v>
      </c>
      <c r="B1195" s="6" t="s">
        <v>3850</v>
      </c>
      <c r="C1195" s="6" t="s">
        <v>3851</v>
      </c>
      <c r="D1195" s="6" t="s">
        <v>90</v>
      </c>
      <c r="E1195" s="6" t="s">
        <v>16</v>
      </c>
      <c r="F1195" s="6">
        <v>30</v>
      </c>
      <c r="G1195" s="6" t="s">
        <v>3852</v>
      </c>
      <c r="H1195" s="6" t="s">
        <v>3853</v>
      </c>
      <c r="I1195" s="6" t="s">
        <v>32</v>
      </c>
      <c r="J1195" s="7">
        <v>43682</v>
      </c>
      <c r="K1195" s="6">
        <v>75</v>
      </c>
      <c r="L1195" s="6" t="s">
        <v>99</v>
      </c>
      <c r="M1195" s="8"/>
      <c r="O1195">
        <f t="shared" si="305"/>
        <v>0</v>
      </c>
      <c r="Q1195" s="5" t="str">
        <f t="shared" si="290"/>
        <v>1219</v>
      </c>
      <c r="R1195" s="6" t="str">
        <f t="shared" si="291"/>
        <v>Helaine</v>
      </c>
      <c r="S1195" s="6" t="str">
        <f t="shared" si="292"/>
        <v>Crane</v>
      </c>
      <c r="T1195" s="6" t="str">
        <f t="shared" si="293"/>
        <v>Dr</v>
      </c>
      <c r="U1195" s="6" t="str">
        <f t="shared" si="294"/>
        <v>F</v>
      </c>
      <c r="V1195" s="6" t="str">
        <f t="shared" si="295"/>
        <v>30</v>
      </c>
      <c r="W1195" s="6" t="str">
        <f t="shared" si="296"/>
        <v>Craven Mews</v>
      </c>
      <c r="X1195" s="6" t="str">
        <f t="shared" si="297"/>
        <v>ws</v>
      </c>
      <c r="Y1195" s="6" t="str">
        <f t="shared" si="298"/>
        <v>Craven Mews</v>
      </c>
      <c r="Z1195" s="6" t="str">
        <f t="shared" si="299"/>
        <v>Middlesbrough</v>
      </c>
      <c r="AA1195" s="6" t="str">
        <f t="shared" si="300"/>
        <v>WC</v>
      </c>
      <c r="AB1195" s="7" t="str">
        <f t="shared" si="301"/>
        <v>43682</v>
      </c>
      <c r="AC1195" s="6" t="str">
        <f t="shared" si="302"/>
        <v>75</v>
      </c>
      <c r="AD1195" s="6" t="str">
        <f t="shared" si="303"/>
        <v>E</v>
      </c>
      <c r="AE1195" s="8" t="str">
        <f t="shared" si="304"/>
        <v/>
      </c>
    </row>
    <row r="1196" spans="1:31" x14ac:dyDescent="0.25">
      <c r="A1196" s="9">
        <v>1220</v>
      </c>
      <c r="B1196" s="10" t="s">
        <v>3854</v>
      </c>
      <c r="C1196" s="10" t="s">
        <v>3212</v>
      </c>
      <c r="D1196" s="10" t="s">
        <v>28</v>
      </c>
      <c r="E1196" s="10" t="s">
        <v>29</v>
      </c>
      <c r="F1196" s="10">
        <v>60</v>
      </c>
      <c r="G1196" s="10" t="s">
        <v>3855</v>
      </c>
      <c r="H1196" s="10" t="s">
        <v>420</v>
      </c>
      <c r="I1196" s="10" t="s">
        <v>421</v>
      </c>
      <c r="J1196" s="11">
        <v>44348</v>
      </c>
      <c r="K1196" s="10">
        <v>68</v>
      </c>
      <c r="L1196" s="10" t="s">
        <v>44</v>
      </c>
      <c r="M1196" s="12"/>
      <c r="O1196">
        <f t="shared" si="305"/>
        <v>0</v>
      </c>
      <c r="Q1196" s="9" t="str">
        <f t="shared" si="290"/>
        <v>1220</v>
      </c>
      <c r="R1196" s="10" t="str">
        <f t="shared" si="291"/>
        <v>Nicolas</v>
      </c>
      <c r="S1196" s="10" t="str">
        <f t="shared" si="292"/>
        <v>Park</v>
      </c>
      <c r="T1196" s="10" t="str">
        <f t="shared" si="293"/>
        <v>Mr</v>
      </c>
      <c r="U1196" s="10" t="str">
        <f t="shared" si="294"/>
        <v>M</v>
      </c>
      <c r="V1196" s="10" t="str">
        <f t="shared" si="295"/>
        <v>60</v>
      </c>
      <c r="W1196" s="10" t="str">
        <f t="shared" si="296"/>
        <v>Craven Terrace</v>
      </c>
      <c r="X1196" s="10" t="str">
        <f t="shared" si="297"/>
        <v>ce</v>
      </c>
      <c r="Y1196" s="10" t="str">
        <f t="shared" si="298"/>
        <v>Craven Terrace</v>
      </c>
      <c r="Z1196" s="10" t="str">
        <f t="shared" si="299"/>
        <v>Auchterarder</v>
      </c>
      <c r="AA1196" s="10" t="str">
        <f t="shared" si="300"/>
        <v>NR</v>
      </c>
      <c r="AB1196" s="11" t="str">
        <f t="shared" si="301"/>
        <v>44348</v>
      </c>
      <c r="AC1196" s="10" t="str">
        <f t="shared" si="302"/>
        <v>68</v>
      </c>
      <c r="AD1196" s="10" t="str">
        <f t="shared" si="303"/>
        <v>D</v>
      </c>
      <c r="AE1196" s="12" t="str">
        <f t="shared" si="304"/>
        <v/>
      </c>
    </row>
    <row r="1197" spans="1:31" x14ac:dyDescent="0.25">
      <c r="A1197" s="5">
        <v>1221</v>
      </c>
      <c r="B1197" s="6" t="s">
        <v>707</v>
      </c>
      <c r="C1197" s="6" t="s">
        <v>178</v>
      </c>
      <c r="D1197" s="6" t="s">
        <v>28</v>
      </c>
      <c r="E1197" s="6" t="s">
        <v>29</v>
      </c>
      <c r="F1197" s="6">
        <v>90</v>
      </c>
      <c r="G1197" s="6" t="s">
        <v>3856</v>
      </c>
      <c r="H1197" s="6" t="s">
        <v>3857</v>
      </c>
      <c r="I1197" s="6" t="s">
        <v>122</v>
      </c>
      <c r="J1197" s="7">
        <v>43885</v>
      </c>
      <c r="K1197" s="6">
        <v>76</v>
      </c>
      <c r="L1197" s="6" t="s">
        <v>33</v>
      </c>
      <c r="M1197" s="8"/>
      <c r="O1197">
        <f t="shared" si="305"/>
        <v>0</v>
      </c>
      <c r="Q1197" s="5" t="str">
        <f t="shared" si="290"/>
        <v>1221</v>
      </c>
      <c r="R1197" s="6" t="str">
        <f t="shared" si="291"/>
        <v>Fernando</v>
      </c>
      <c r="S1197" s="6" t="str">
        <f t="shared" si="292"/>
        <v>Connolly</v>
      </c>
      <c r="T1197" s="6" t="str">
        <f t="shared" si="293"/>
        <v>Mr</v>
      </c>
      <c r="U1197" s="6" t="str">
        <f t="shared" si="294"/>
        <v>M</v>
      </c>
      <c r="V1197" s="6" t="str">
        <f t="shared" si="295"/>
        <v>90</v>
      </c>
      <c r="W1197" s="6" t="str">
        <f t="shared" si="296"/>
        <v>Craven's Buildings</v>
      </c>
      <c r="X1197" s="6" t="str">
        <f t="shared" si="297"/>
        <v>gs</v>
      </c>
      <c r="Y1197" s="6" t="str">
        <f t="shared" si="298"/>
        <v>Craven's Buildings</v>
      </c>
      <c r="Z1197" s="6" t="str">
        <f t="shared" si="299"/>
        <v>Liss</v>
      </c>
      <c r="AA1197" s="6" t="str">
        <f t="shared" si="300"/>
        <v>WN</v>
      </c>
      <c r="AB1197" s="7" t="str">
        <f t="shared" si="301"/>
        <v>43885</v>
      </c>
      <c r="AC1197" s="6" t="str">
        <f t="shared" si="302"/>
        <v>76</v>
      </c>
      <c r="AD1197" s="6" t="str">
        <f t="shared" si="303"/>
        <v>A3</v>
      </c>
      <c r="AE1197" s="8" t="str">
        <f t="shared" si="304"/>
        <v/>
      </c>
    </row>
    <row r="1198" spans="1:31" x14ac:dyDescent="0.25">
      <c r="A1198" s="9">
        <v>1222</v>
      </c>
      <c r="B1198" s="10" t="s">
        <v>3858</v>
      </c>
      <c r="C1198" s="10" t="s">
        <v>3859</v>
      </c>
      <c r="D1198" s="10" t="s">
        <v>28</v>
      </c>
      <c r="E1198" s="10" t="s">
        <v>29</v>
      </c>
      <c r="F1198" s="10">
        <v>90</v>
      </c>
      <c r="G1198" s="10" t="s">
        <v>3860</v>
      </c>
      <c r="H1198" s="10" t="s">
        <v>1756</v>
      </c>
      <c r="I1198" s="10" t="s">
        <v>122</v>
      </c>
      <c r="J1198" s="11">
        <v>44138</v>
      </c>
      <c r="K1198" s="10">
        <v>14</v>
      </c>
      <c r="L1198" s="10" t="s">
        <v>20</v>
      </c>
      <c r="M1198" s="12"/>
      <c r="O1198">
        <f t="shared" si="305"/>
        <v>0</v>
      </c>
      <c r="Q1198" s="9" t="str">
        <f t="shared" si="290"/>
        <v>1222</v>
      </c>
      <c r="R1198" s="10" t="str">
        <f t="shared" si="291"/>
        <v>Carlos</v>
      </c>
      <c r="S1198" s="10" t="str">
        <f t="shared" si="292"/>
        <v>Meyers</v>
      </c>
      <c r="T1198" s="10" t="str">
        <f t="shared" si="293"/>
        <v>Mr</v>
      </c>
      <c r="U1198" s="10" t="str">
        <f t="shared" si="294"/>
        <v>M</v>
      </c>
      <c r="V1198" s="10" t="str">
        <f t="shared" si="295"/>
        <v>90</v>
      </c>
      <c r="W1198" s="10" t="str">
        <f t="shared" si="296"/>
        <v>Crawford Place</v>
      </c>
      <c r="X1198" s="10" t="str">
        <f t="shared" si="297"/>
        <v>ce</v>
      </c>
      <c r="Y1198" s="10" t="str">
        <f t="shared" si="298"/>
        <v>Crawford Place</v>
      </c>
      <c r="Z1198" s="10" t="str">
        <f t="shared" si="299"/>
        <v>Llanfairfechan</v>
      </c>
      <c r="AA1198" s="10" t="str">
        <f t="shared" si="300"/>
        <v>WN</v>
      </c>
      <c r="AB1198" s="11" t="str">
        <f t="shared" si="301"/>
        <v>44138</v>
      </c>
      <c r="AC1198" s="10" t="str">
        <f t="shared" si="302"/>
        <v>14</v>
      </c>
      <c r="AD1198" s="10" t="str">
        <f t="shared" si="303"/>
        <v>B</v>
      </c>
      <c r="AE1198" s="12" t="str">
        <f t="shared" si="304"/>
        <v/>
      </c>
    </row>
    <row r="1199" spans="1:31" x14ac:dyDescent="0.25">
      <c r="A1199" s="5">
        <v>1223</v>
      </c>
      <c r="B1199" s="6" t="s">
        <v>3861</v>
      </c>
      <c r="C1199" s="6" t="s">
        <v>1592</v>
      </c>
      <c r="D1199" s="6" t="s">
        <v>15</v>
      </c>
      <c r="E1199" s="6" t="s">
        <v>16</v>
      </c>
      <c r="F1199" s="6">
        <v>90</v>
      </c>
      <c r="G1199" s="6" t="s">
        <v>3862</v>
      </c>
      <c r="H1199" s="6" t="s">
        <v>3863</v>
      </c>
      <c r="I1199" s="6" t="s">
        <v>32</v>
      </c>
      <c r="J1199" s="7">
        <v>43505</v>
      </c>
      <c r="K1199" s="6">
        <v>79</v>
      </c>
      <c r="L1199" s="6" t="s">
        <v>39</v>
      </c>
      <c r="M1199" s="8"/>
      <c r="O1199">
        <f t="shared" si="305"/>
        <v>0</v>
      </c>
      <c r="Q1199" s="5" t="str">
        <f t="shared" si="290"/>
        <v>1223</v>
      </c>
      <c r="R1199" s="6" t="str">
        <f t="shared" si="291"/>
        <v>Yasuko</v>
      </c>
      <c r="S1199" s="6" t="str">
        <f t="shared" si="292"/>
        <v>Griggs</v>
      </c>
      <c r="T1199" s="6" t="str">
        <f t="shared" si="293"/>
        <v>Mrs</v>
      </c>
      <c r="U1199" s="6" t="str">
        <f t="shared" si="294"/>
        <v>F</v>
      </c>
      <c r="V1199" s="6" t="str">
        <f t="shared" si="295"/>
        <v>90</v>
      </c>
      <c r="W1199" s="6" t="str">
        <f t="shared" si="296"/>
        <v>Crawley Wharf</v>
      </c>
      <c r="X1199" s="6" t="str">
        <f t="shared" si="297"/>
        <v>rf</v>
      </c>
      <c r="Y1199" s="6" t="str">
        <f t="shared" si="298"/>
        <v>Crawley Wharf</v>
      </c>
      <c r="Z1199" s="6" t="str">
        <f t="shared" si="299"/>
        <v>Looe</v>
      </c>
      <c r="AA1199" s="6" t="str">
        <f t="shared" si="300"/>
        <v>WC</v>
      </c>
      <c r="AB1199" s="7" t="str">
        <f t="shared" si="301"/>
        <v>43505</v>
      </c>
      <c r="AC1199" s="6" t="str">
        <f t="shared" si="302"/>
        <v>79</v>
      </c>
      <c r="AD1199" s="6" t="str">
        <f t="shared" si="303"/>
        <v>C1</v>
      </c>
      <c r="AE1199" s="8" t="str">
        <f t="shared" si="304"/>
        <v/>
      </c>
    </row>
    <row r="1200" spans="1:31" x14ac:dyDescent="0.25">
      <c r="A1200" s="9">
        <v>1224</v>
      </c>
      <c r="B1200" s="10" t="s">
        <v>3864</v>
      </c>
      <c r="C1200" s="10" t="s">
        <v>1053</v>
      </c>
      <c r="D1200" s="10" t="s">
        <v>15</v>
      </c>
      <c r="E1200" s="10" t="s">
        <v>16</v>
      </c>
      <c r="F1200" s="10">
        <v>30</v>
      </c>
      <c r="G1200" s="10" t="s">
        <v>3865</v>
      </c>
      <c r="H1200" s="10" t="s">
        <v>1937</v>
      </c>
      <c r="I1200" s="10" t="s">
        <v>32</v>
      </c>
      <c r="J1200" s="11">
        <v>43663</v>
      </c>
      <c r="K1200" s="10">
        <v>77</v>
      </c>
      <c r="L1200" s="10" t="s">
        <v>52</v>
      </c>
      <c r="M1200" s="12"/>
      <c r="O1200">
        <f t="shared" si="305"/>
        <v>0</v>
      </c>
      <c r="Q1200" s="9" t="str">
        <f t="shared" si="290"/>
        <v>1224</v>
      </c>
      <c r="R1200" s="10" t="str">
        <f t="shared" si="291"/>
        <v>Margarita</v>
      </c>
      <c r="S1200" s="10" t="str">
        <f t="shared" si="292"/>
        <v>Benjamin</v>
      </c>
      <c r="T1200" s="10" t="str">
        <f t="shared" si="293"/>
        <v>Mrs</v>
      </c>
      <c r="U1200" s="10" t="str">
        <f t="shared" si="294"/>
        <v>F</v>
      </c>
      <c r="V1200" s="10" t="str">
        <f t="shared" si="295"/>
        <v>30</v>
      </c>
      <c r="W1200" s="10" t="str">
        <f t="shared" si="296"/>
        <v>Crebor Street</v>
      </c>
      <c r="X1200" s="10" t="str">
        <f t="shared" si="297"/>
        <v>et</v>
      </c>
      <c r="Y1200" s="10" t="str">
        <f t="shared" si="298"/>
        <v>Crebor Street</v>
      </c>
      <c r="Z1200" s="10" t="str">
        <f t="shared" si="299"/>
        <v>Royston</v>
      </c>
      <c r="AA1200" s="10" t="str">
        <f t="shared" si="300"/>
        <v>WC</v>
      </c>
      <c r="AB1200" s="11" t="str">
        <f t="shared" si="301"/>
        <v>43663</v>
      </c>
      <c r="AC1200" s="10" t="str">
        <f t="shared" si="302"/>
        <v>77</v>
      </c>
      <c r="AD1200" s="10" t="str">
        <f t="shared" si="303"/>
        <v>A1</v>
      </c>
      <c r="AE1200" s="12" t="str">
        <f t="shared" si="304"/>
        <v/>
      </c>
    </row>
    <row r="1201" spans="1:31" x14ac:dyDescent="0.25">
      <c r="A1201" s="9">
        <v>1226</v>
      </c>
      <c r="B1201" s="10" t="s">
        <v>306</v>
      </c>
      <c r="C1201" s="10" t="s">
        <v>3448</v>
      </c>
      <c r="D1201" s="10" t="s">
        <v>28</v>
      </c>
      <c r="E1201" s="10" t="s">
        <v>29</v>
      </c>
      <c r="F1201" s="10">
        <v>90</v>
      </c>
      <c r="G1201" s="10" t="s">
        <v>3866</v>
      </c>
      <c r="H1201" s="10" t="s">
        <v>2955</v>
      </c>
      <c r="I1201" s="10" t="s">
        <v>25</v>
      </c>
      <c r="J1201" s="11">
        <v>43874</v>
      </c>
      <c r="K1201" s="10">
        <v>87</v>
      </c>
      <c r="L1201" s="10" t="s">
        <v>39</v>
      </c>
      <c r="M1201" s="12"/>
      <c r="O1201">
        <f t="shared" si="305"/>
        <v>0</v>
      </c>
      <c r="Q1201" s="9" t="str">
        <f t="shared" si="290"/>
        <v>1226</v>
      </c>
      <c r="R1201" s="10" t="str">
        <f t="shared" si="291"/>
        <v>Joseph</v>
      </c>
      <c r="S1201" s="10" t="str">
        <f t="shared" si="292"/>
        <v>Freeman</v>
      </c>
      <c r="T1201" s="10" t="str">
        <f t="shared" si="293"/>
        <v>Mr</v>
      </c>
      <c r="U1201" s="10" t="str">
        <f t="shared" si="294"/>
        <v>M</v>
      </c>
      <c r="V1201" s="10" t="str">
        <f t="shared" si="295"/>
        <v>90</v>
      </c>
      <c r="W1201" s="10" t="str">
        <f t="shared" si="296"/>
        <v>Crebos Street</v>
      </c>
      <c r="X1201" s="10" t="str">
        <f t="shared" si="297"/>
        <v>et</v>
      </c>
      <c r="Y1201" s="10" t="str">
        <f t="shared" si="298"/>
        <v>Crebos Street</v>
      </c>
      <c r="Z1201" s="10" t="str">
        <f t="shared" si="299"/>
        <v>Hythe</v>
      </c>
      <c r="AA1201" s="10" t="str">
        <f t="shared" si="300"/>
        <v>HG</v>
      </c>
      <c r="AB1201" s="11" t="str">
        <f t="shared" si="301"/>
        <v>43874</v>
      </c>
      <c r="AC1201" s="10" t="str">
        <f t="shared" si="302"/>
        <v>87</v>
      </c>
      <c r="AD1201" s="10" t="str">
        <f t="shared" si="303"/>
        <v>C1</v>
      </c>
      <c r="AE1201" s="12" t="str">
        <f t="shared" si="304"/>
        <v/>
      </c>
    </row>
    <row r="1202" spans="1:31" x14ac:dyDescent="0.25">
      <c r="A1202" s="5">
        <v>1227</v>
      </c>
      <c r="B1202" s="6" t="s">
        <v>3867</v>
      </c>
      <c r="C1202" s="6" t="s">
        <v>784</v>
      </c>
      <c r="D1202" s="6" t="s">
        <v>28</v>
      </c>
      <c r="E1202" s="6" t="s">
        <v>29</v>
      </c>
      <c r="F1202" s="6">
        <v>60</v>
      </c>
      <c r="G1202" s="6" t="s">
        <v>3868</v>
      </c>
      <c r="H1202" s="6" t="s">
        <v>3869</v>
      </c>
      <c r="I1202" s="6" t="s">
        <v>38</v>
      </c>
      <c r="J1202" s="7">
        <v>44069</v>
      </c>
      <c r="K1202" s="6">
        <v>95</v>
      </c>
      <c r="L1202" s="6" t="s">
        <v>157</v>
      </c>
      <c r="M1202" s="8"/>
      <c r="O1202">
        <f t="shared" si="305"/>
        <v>0</v>
      </c>
      <c r="Q1202" s="5" t="str">
        <f t="shared" si="290"/>
        <v>1227</v>
      </c>
      <c r="R1202" s="6" t="str">
        <f t="shared" si="291"/>
        <v>Rick</v>
      </c>
      <c r="S1202" s="6" t="str">
        <f t="shared" si="292"/>
        <v>Costello</v>
      </c>
      <c r="T1202" s="6" t="str">
        <f t="shared" si="293"/>
        <v>Mr</v>
      </c>
      <c r="U1202" s="6" t="str">
        <f t="shared" si="294"/>
        <v>M</v>
      </c>
      <c r="V1202" s="6" t="str">
        <f t="shared" si="295"/>
        <v>60</v>
      </c>
      <c r="W1202" s="6" t="str">
        <f t="shared" si="296"/>
        <v>Creek Bridge</v>
      </c>
      <c r="X1202" s="6" t="str">
        <f t="shared" si="297"/>
        <v>ge</v>
      </c>
      <c r="Y1202" s="6" t="str">
        <f t="shared" si="298"/>
        <v>Creek Bridge</v>
      </c>
      <c r="Z1202" s="6" t="str">
        <f t="shared" si="299"/>
        <v>Denbigh</v>
      </c>
      <c r="AA1202" s="6" t="str">
        <f t="shared" si="300"/>
        <v>RM</v>
      </c>
      <c r="AB1202" s="7" t="str">
        <f t="shared" si="301"/>
        <v>44069</v>
      </c>
      <c r="AC1202" s="6" t="str">
        <f t="shared" si="302"/>
        <v>95</v>
      </c>
      <c r="AD1202" s="6" t="str">
        <f t="shared" si="303"/>
        <v>C3</v>
      </c>
      <c r="AE1202" s="8" t="str">
        <f t="shared" si="304"/>
        <v/>
      </c>
    </row>
    <row r="1203" spans="1:31" x14ac:dyDescent="0.25">
      <c r="A1203" s="9">
        <v>1228</v>
      </c>
      <c r="B1203" s="10" t="s">
        <v>3870</v>
      </c>
      <c r="C1203" s="10" t="s">
        <v>3871</v>
      </c>
      <c r="D1203" s="10" t="s">
        <v>49</v>
      </c>
      <c r="E1203" s="10" t="s">
        <v>16</v>
      </c>
      <c r="F1203" s="10">
        <v>60</v>
      </c>
      <c r="G1203" s="10" t="s">
        <v>3872</v>
      </c>
      <c r="H1203" s="10" t="s">
        <v>277</v>
      </c>
      <c r="I1203" s="10" t="s">
        <v>211</v>
      </c>
      <c r="J1203" s="11">
        <v>43706</v>
      </c>
      <c r="K1203" s="10">
        <v>32</v>
      </c>
      <c r="L1203" s="10" t="s">
        <v>157</v>
      </c>
      <c r="M1203" s="12"/>
      <c r="O1203">
        <f t="shared" si="305"/>
        <v>0</v>
      </c>
      <c r="Q1203" s="9" t="str">
        <f t="shared" si="290"/>
        <v>1228</v>
      </c>
      <c r="R1203" s="10" t="str">
        <f t="shared" si="291"/>
        <v>Isis</v>
      </c>
      <c r="S1203" s="10" t="str">
        <f t="shared" si="292"/>
        <v>Douglas</v>
      </c>
      <c r="T1203" s="10" t="str">
        <f t="shared" si="293"/>
        <v>Miss</v>
      </c>
      <c r="U1203" s="10" t="str">
        <f t="shared" si="294"/>
        <v>F</v>
      </c>
      <c r="V1203" s="10" t="str">
        <f t="shared" si="295"/>
        <v>60</v>
      </c>
      <c r="W1203" s="10" t="str">
        <f t="shared" si="296"/>
        <v>Crescent Way</v>
      </c>
      <c r="X1203" s="10" t="str">
        <f t="shared" si="297"/>
        <v>ay</v>
      </c>
      <c r="Y1203" s="10" t="str">
        <f t="shared" si="298"/>
        <v>Crescent Way</v>
      </c>
      <c r="Z1203" s="10" t="str">
        <f t="shared" si="299"/>
        <v>Ashington</v>
      </c>
      <c r="AA1203" s="10" t="str">
        <f t="shared" si="300"/>
        <v>TW</v>
      </c>
      <c r="AB1203" s="11" t="str">
        <f t="shared" si="301"/>
        <v>43706</v>
      </c>
      <c r="AC1203" s="10" t="str">
        <f t="shared" si="302"/>
        <v>32</v>
      </c>
      <c r="AD1203" s="10" t="str">
        <f t="shared" si="303"/>
        <v>C3</v>
      </c>
      <c r="AE1203" s="12" t="str">
        <f t="shared" si="304"/>
        <v/>
      </c>
    </row>
    <row r="1204" spans="1:31" x14ac:dyDescent="0.25">
      <c r="A1204" s="5">
        <v>1229</v>
      </c>
      <c r="B1204" s="6" t="s">
        <v>3873</v>
      </c>
      <c r="C1204" s="6" t="s">
        <v>3874</v>
      </c>
      <c r="D1204" s="6" t="s">
        <v>49</v>
      </c>
      <c r="E1204" s="6" t="s">
        <v>16</v>
      </c>
      <c r="F1204" s="6">
        <v>90</v>
      </c>
      <c r="G1204" s="6" t="s">
        <v>3875</v>
      </c>
      <c r="H1204" s="6" t="s">
        <v>396</v>
      </c>
      <c r="I1204" s="6" t="s">
        <v>397</v>
      </c>
      <c r="J1204" s="7">
        <v>44198</v>
      </c>
      <c r="K1204" s="6">
        <v>46</v>
      </c>
      <c r="L1204" s="6" t="s">
        <v>68</v>
      </c>
      <c r="M1204" s="8"/>
      <c r="O1204">
        <f t="shared" si="305"/>
        <v>0</v>
      </c>
      <c r="Q1204" s="5" t="str">
        <f t="shared" si="290"/>
        <v>1229</v>
      </c>
      <c r="R1204" s="6" t="str">
        <f t="shared" si="291"/>
        <v>Belia</v>
      </c>
      <c r="S1204" s="6" t="str">
        <f t="shared" si="292"/>
        <v>Ho</v>
      </c>
      <c r="T1204" s="6" t="str">
        <f t="shared" si="293"/>
        <v>Miss</v>
      </c>
      <c r="U1204" s="6" t="str">
        <f t="shared" si="294"/>
        <v>F</v>
      </c>
      <c r="V1204" s="6" t="str">
        <f t="shared" si="295"/>
        <v>90</v>
      </c>
      <c r="W1204" s="6" t="str">
        <f t="shared" si="296"/>
        <v>Creswick Road</v>
      </c>
      <c r="X1204" s="6" t="str">
        <f t="shared" si="297"/>
        <v>ad</v>
      </c>
      <c r="Y1204" s="6" t="str">
        <f t="shared" si="298"/>
        <v>Creswick Road</v>
      </c>
      <c r="Z1204" s="6" t="str">
        <f t="shared" si="299"/>
        <v>Aldershot</v>
      </c>
      <c r="AA1204" s="6" t="str">
        <f t="shared" si="300"/>
        <v>SK</v>
      </c>
      <c r="AB1204" s="7" t="str">
        <f t="shared" si="301"/>
        <v>44198</v>
      </c>
      <c r="AC1204" s="6" t="str">
        <f t="shared" si="302"/>
        <v>46</v>
      </c>
      <c r="AD1204" s="6" t="str">
        <f t="shared" si="303"/>
        <v>A2</v>
      </c>
      <c r="AE1204" s="8" t="str">
        <f t="shared" si="304"/>
        <v/>
      </c>
    </row>
    <row r="1205" spans="1:31" x14ac:dyDescent="0.25">
      <c r="A1205" s="9">
        <v>1230</v>
      </c>
      <c r="B1205" s="10" t="s">
        <v>3876</v>
      </c>
      <c r="C1205" s="10" t="s">
        <v>3576</v>
      </c>
      <c r="D1205" s="10" t="s">
        <v>49</v>
      </c>
      <c r="E1205" s="10" t="s">
        <v>16</v>
      </c>
      <c r="F1205" s="10">
        <v>60</v>
      </c>
      <c r="G1205" s="10" t="s">
        <v>3877</v>
      </c>
      <c r="H1205" s="10" t="s">
        <v>3878</v>
      </c>
      <c r="I1205" s="10" t="s">
        <v>122</v>
      </c>
      <c r="J1205" s="11">
        <v>43638</v>
      </c>
      <c r="K1205" s="10">
        <v>30</v>
      </c>
      <c r="L1205" s="10" t="s">
        <v>99</v>
      </c>
      <c r="M1205" s="12"/>
      <c r="O1205">
        <f t="shared" si="305"/>
        <v>0</v>
      </c>
      <c r="Q1205" s="9" t="str">
        <f t="shared" si="290"/>
        <v>1230</v>
      </c>
      <c r="R1205" s="10" t="str">
        <f t="shared" si="291"/>
        <v>Luella</v>
      </c>
      <c r="S1205" s="10" t="str">
        <f t="shared" si="292"/>
        <v>Erwin</v>
      </c>
      <c r="T1205" s="10" t="str">
        <f t="shared" si="293"/>
        <v>Miss</v>
      </c>
      <c r="U1205" s="10" t="str">
        <f t="shared" si="294"/>
        <v>F</v>
      </c>
      <c r="V1205" s="10" t="str">
        <f t="shared" si="295"/>
        <v>60</v>
      </c>
      <c r="W1205" s="10" t="str">
        <f t="shared" si="296"/>
        <v>Crewe Place</v>
      </c>
      <c r="X1205" s="10" t="str">
        <f t="shared" si="297"/>
        <v>ce</v>
      </c>
      <c r="Y1205" s="10" t="str">
        <f t="shared" si="298"/>
        <v>Crewe Place</v>
      </c>
      <c r="Z1205" s="10" t="str">
        <f t="shared" si="299"/>
        <v>Leyburn</v>
      </c>
      <c r="AA1205" s="10" t="str">
        <f t="shared" si="300"/>
        <v>WN</v>
      </c>
      <c r="AB1205" s="11" t="str">
        <f t="shared" si="301"/>
        <v>43638</v>
      </c>
      <c r="AC1205" s="10" t="str">
        <f t="shared" si="302"/>
        <v>30</v>
      </c>
      <c r="AD1205" s="10" t="str">
        <f t="shared" si="303"/>
        <v>E</v>
      </c>
      <c r="AE1205" s="12" t="str">
        <f t="shared" si="304"/>
        <v/>
      </c>
    </row>
    <row r="1206" spans="1:31" x14ac:dyDescent="0.25">
      <c r="A1206" s="9">
        <v>1232</v>
      </c>
      <c r="B1206" s="10" t="s">
        <v>3130</v>
      </c>
      <c r="C1206" s="10" t="s">
        <v>3879</v>
      </c>
      <c r="D1206" s="10" t="s">
        <v>28</v>
      </c>
      <c r="E1206" s="10" t="s">
        <v>29</v>
      </c>
      <c r="F1206" s="10">
        <v>90</v>
      </c>
      <c r="G1206" s="10" t="s">
        <v>3880</v>
      </c>
      <c r="H1206" s="10" t="s">
        <v>3881</v>
      </c>
      <c r="I1206" s="10" t="s">
        <v>108</v>
      </c>
      <c r="J1206" s="11">
        <v>44210</v>
      </c>
      <c r="K1206" s="10">
        <v>105</v>
      </c>
      <c r="L1206" s="10" t="s">
        <v>20</v>
      </c>
      <c r="M1206" s="12"/>
      <c r="O1206">
        <f t="shared" si="305"/>
        <v>0</v>
      </c>
      <c r="Q1206" s="9" t="str">
        <f t="shared" si="290"/>
        <v>1232</v>
      </c>
      <c r="R1206" s="10" t="str">
        <f t="shared" si="291"/>
        <v>Logan</v>
      </c>
      <c r="S1206" s="10" t="str">
        <f t="shared" si="292"/>
        <v>Herndon</v>
      </c>
      <c r="T1206" s="10" t="str">
        <f t="shared" si="293"/>
        <v>Mr</v>
      </c>
      <c r="U1206" s="10" t="str">
        <f t="shared" si="294"/>
        <v>M</v>
      </c>
      <c r="V1206" s="10" t="str">
        <f t="shared" si="295"/>
        <v>90</v>
      </c>
      <c r="W1206" s="10" t="str">
        <f t="shared" si="296"/>
        <v>Cricket Row</v>
      </c>
      <c r="X1206" s="10" t="str">
        <f t="shared" si="297"/>
        <v>ow</v>
      </c>
      <c r="Y1206" s="10" t="str">
        <f t="shared" si="298"/>
        <v>Cricket Row</v>
      </c>
      <c r="Z1206" s="10" t="str">
        <f t="shared" si="299"/>
        <v>Carmarthen</v>
      </c>
      <c r="AA1206" s="10" t="str">
        <f t="shared" si="300"/>
        <v>CB</v>
      </c>
      <c r="AB1206" s="11" t="str">
        <f t="shared" si="301"/>
        <v>44210</v>
      </c>
      <c r="AC1206" s="10" t="str">
        <f t="shared" si="302"/>
        <v>105</v>
      </c>
      <c r="AD1206" s="10" t="str">
        <f t="shared" si="303"/>
        <v>B</v>
      </c>
      <c r="AE1206" s="12" t="str">
        <f t="shared" si="304"/>
        <v/>
      </c>
    </row>
    <row r="1207" spans="1:31" x14ac:dyDescent="0.25">
      <c r="A1207" s="5">
        <v>1233</v>
      </c>
      <c r="B1207" s="6" t="s">
        <v>3882</v>
      </c>
      <c r="C1207" s="6" t="s">
        <v>1581</v>
      </c>
      <c r="D1207" s="6" t="s">
        <v>15</v>
      </c>
      <c r="E1207" s="6" t="s">
        <v>16</v>
      </c>
      <c r="F1207" s="6">
        <v>90</v>
      </c>
      <c r="G1207" s="6" t="s">
        <v>3883</v>
      </c>
      <c r="H1207" s="6" t="s">
        <v>3884</v>
      </c>
      <c r="I1207" s="6" t="s">
        <v>3885</v>
      </c>
      <c r="J1207" s="7">
        <v>44026</v>
      </c>
      <c r="K1207" s="6">
        <v>2</v>
      </c>
      <c r="L1207" s="6" t="s">
        <v>33</v>
      </c>
      <c r="M1207" s="8"/>
      <c r="O1207">
        <f t="shared" si="305"/>
        <v>0</v>
      </c>
      <c r="Q1207" s="5" t="str">
        <f t="shared" si="290"/>
        <v>1233</v>
      </c>
      <c r="R1207" s="6" t="str">
        <f t="shared" si="291"/>
        <v>Hiroko</v>
      </c>
      <c r="S1207" s="6" t="str">
        <f t="shared" si="292"/>
        <v>Hatfield</v>
      </c>
      <c r="T1207" s="6" t="str">
        <f t="shared" si="293"/>
        <v>Mrs</v>
      </c>
      <c r="U1207" s="6" t="str">
        <f t="shared" si="294"/>
        <v>F</v>
      </c>
      <c r="V1207" s="6" t="str">
        <f t="shared" si="295"/>
        <v>90</v>
      </c>
      <c r="W1207" s="6" t="str">
        <f t="shared" si="296"/>
        <v>Cricketers Court</v>
      </c>
      <c r="X1207" s="6" t="str">
        <f t="shared" si="297"/>
        <v>rt</v>
      </c>
      <c r="Y1207" s="6" t="str">
        <f t="shared" si="298"/>
        <v>Cricketers Court</v>
      </c>
      <c r="Z1207" s="6" t="str">
        <f t="shared" si="299"/>
        <v>Lee-On-The-Solent</v>
      </c>
      <c r="AA1207" s="6" t="str">
        <f t="shared" si="300"/>
        <v>ST</v>
      </c>
      <c r="AB1207" s="7" t="str">
        <f t="shared" si="301"/>
        <v>44026</v>
      </c>
      <c r="AC1207" s="6" t="str">
        <f t="shared" si="302"/>
        <v>2</v>
      </c>
      <c r="AD1207" s="6" t="str">
        <f t="shared" si="303"/>
        <v>A3</v>
      </c>
      <c r="AE1207" s="8" t="str">
        <f t="shared" si="304"/>
        <v/>
      </c>
    </row>
    <row r="1208" spans="1:31" x14ac:dyDescent="0.25">
      <c r="A1208" s="9">
        <v>1234</v>
      </c>
      <c r="B1208" s="10" t="s">
        <v>3886</v>
      </c>
      <c r="C1208" s="10" t="s">
        <v>3887</v>
      </c>
      <c r="D1208" s="10" t="s">
        <v>15</v>
      </c>
      <c r="E1208" s="10" t="s">
        <v>16</v>
      </c>
      <c r="F1208" s="10">
        <v>30</v>
      </c>
      <c r="G1208" s="10" t="s">
        <v>3888</v>
      </c>
      <c r="H1208" s="10" t="s">
        <v>121</v>
      </c>
      <c r="I1208" s="10" t="s">
        <v>122</v>
      </c>
      <c r="J1208" s="11">
        <v>43853</v>
      </c>
      <c r="K1208" s="10">
        <v>33</v>
      </c>
      <c r="L1208" s="10" t="s">
        <v>39</v>
      </c>
      <c r="M1208" s="12"/>
      <c r="O1208">
        <f t="shared" si="305"/>
        <v>0</v>
      </c>
      <c r="Q1208" s="9" t="str">
        <f t="shared" si="290"/>
        <v>1234</v>
      </c>
      <c r="R1208" s="10" t="str">
        <f t="shared" si="291"/>
        <v>Vonda</v>
      </c>
      <c r="S1208" s="10" t="str">
        <f t="shared" si="292"/>
        <v>Fraser</v>
      </c>
      <c r="T1208" s="10" t="str">
        <f t="shared" si="293"/>
        <v>Mrs</v>
      </c>
      <c r="U1208" s="10" t="str">
        <f t="shared" si="294"/>
        <v>F</v>
      </c>
      <c r="V1208" s="10" t="str">
        <f t="shared" si="295"/>
        <v>30</v>
      </c>
      <c r="W1208" s="10" t="str">
        <f t="shared" si="296"/>
        <v>Cricketer's Court</v>
      </c>
      <c r="X1208" s="10" t="str">
        <f t="shared" si="297"/>
        <v>rt</v>
      </c>
      <c r="Y1208" s="10" t="str">
        <f t="shared" si="298"/>
        <v>Cricketer's Court</v>
      </c>
      <c r="Z1208" s="10" t="str">
        <f t="shared" si="299"/>
        <v>Llanymynech</v>
      </c>
      <c r="AA1208" s="10" t="str">
        <f t="shared" si="300"/>
        <v>WN</v>
      </c>
      <c r="AB1208" s="11" t="str">
        <f t="shared" si="301"/>
        <v>43853</v>
      </c>
      <c r="AC1208" s="10" t="str">
        <f t="shared" si="302"/>
        <v>33</v>
      </c>
      <c r="AD1208" s="10" t="str">
        <f t="shared" si="303"/>
        <v>C1</v>
      </c>
      <c r="AE1208" s="12" t="str">
        <f t="shared" si="304"/>
        <v/>
      </c>
    </row>
    <row r="1209" spans="1:31" x14ac:dyDescent="0.25">
      <c r="A1209" s="5">
        <v>1235</v>
      </c>
      <c r="B1209" s="6" t="s">
        <v>3889</v>
      </c>
      <c r="C1209" s="6" t="s">
        <v>971</v>
      </c>
      <c r="D1209" s="6" t="s">
        <v>28</v>
      </c>
      <c r="E1209" s="6" t="s">
        <v>29</v>
      </c>
      <c r="F1209" s="6">
        <v>90</v>
      </c>
      <c r="G1209" s="6" t="s">
        <v>3890</v>
      </c>
      <c r="H1209" s="6" t="s">
        <v>3031</v>
      </c>
      <c r="I1209" s="6" t="s">
        <v>122</v>
      </c>
      <c r="J1209" s="7">
        <v>44190</v>
      </c>
      <c r="K1209" s="6">
        <v>80</v>
      </c>
      <c r="L1209" s="6" t="s">
        <v>99</v>
      </c>
      <c r="M1209" s="8"/>
      <c r="O1209">
        <f t="shared" si="305"/>
        <v>0</v>
      </c>
      <c r="Q1209" s="5" t="str">
        <f t="shared" si="290"/>
        <v>1235</v>
      </c>
      <c r="R1209" s="6" t="str">
        <f t="shared" si="291"/>
        <v>Hiram</v>
      </c>
      <c r="S1209" s="6" t="str">
        <f t="shared" si="292"/>
        <v>Rowland</v>
      </c>
      <c r="T1209" s="6" t="str">
        <f t="shared" si="293"/>
        <v>Mr</v>
      </c>
      <c r="U1209" s="6" t="str">
        <f t="shared" si="294"/>
        <v>M</v>
      </c>
      <c r="V1209" s="6" t="str">
        <f t="shared" si="295"/>
        <v>90</v>
      </c>
      <c r="W1209" s="6" t="str">
        <f t="shared" si="296"/>
        <v>Cricklade Avenue</v>
      </c>
      <c r="X1209" s="6" t="str">
        <f t="shared" si="297"/>
        <v>ue</v>
      </c>
      <c r="Y1209" s="6" t="str">
        <f t="shared" si="298"/>
        <v>Cricklade Avenue</v>
      </c>
      <c r="Z1209" s="6" t="str">
        <f t="shared" si="299"/>
        <v>Llanbedrgoch</v>
      </c>
      <c r="AA1209" s="6" t="str">
        <f t="shared" si="300"/>
        <v>WN</v>
      </c>
      <c r="AB1209" s="7" t="str">
        <f t="shared" si="301"/>
        <v>44190</v>
      </c>
      <c r="AC1209" s="6" t="str">
        <f t="shared" si="302"/>
        <v>80</v>
      </c>
      <c r="AD1209" s="6" t="str">
        <f t="shared" si="303"/>
        <v>E</v>
      </c>
      <c r="AE1209" s="8" t="str">
        <f t="shared" si="304"/>
        <v/>
      </c>
    </row>
    <row r="1210" spans="1:31" x14ac:dyDescent="0.25">
      <c r="A1210" s="9">
        <v>1236</v>
      </c>
      <c r="B1210" s="10" t="s">
        <v>3891</v>
      </c>
      <c r="C1210" s="10" t="s">
        <v>3892</v>
      </c>
      <c r="D1210" s="10" t="s">
        <v>90</v>
      </c>
      <c r="E1210" s="10" t="s">
        <v>16</v>
      </c>
      <c r="F1210" s="10">
        <v>30</v>
      </c>
      <c r="G1210" s="10" t="s">
        <v>3893</v>
      </c>
      <c r="H1210" s="10" t="s">
        <v>2162</v>
      </c>
      <c r="I1210" s="10" t="s">
        <v>32</v>
      </c>
      <c r="J1210" s="11">
        <v>43523</v>
      </c>
      <c r="K1210" s="10">
        <v>8</v>
      </c>
      <c r="L1210" s="10" t="s">
        <v>99</v>
      </c>
      <c r="M1210" s="12"/>
      <c r="O1210">
        <f t="shared" si="305"/>
        <v>0</v>
      </c>
      <c r="Q1210" s="9" t="str">
        <f t="shared" si="290"/>
        <v>1236</v>
      </c>
      <c r="R1210" s="10" t="str">
        <f t="shared" si="291"/>
        <v>Petrina</v>
      </c>
      <c r="S1210" s="10" t="str">
        <f t="shared" si="292"/>
        <v>Keys</v>
      </c>
      <c r="T1210" s="10" t="str">
        <f t="shared" si="293"/>
        <v>Dr</v>
      </c>
      <c r="U1210" s="10" t="str">
        <f t="shared" si="294"/>
        <v>F</v>
      </c>
      <c r="V1210" s="10" t="str">
        <f t="shared" si="295"/>
        <v>30</v>
      </c>
      <c r="W1210" s="10" t="str">
        <f t="shared" si="296"/>
        <v>Cringle Street</v>
      </c>
      <c r="X1210" s="10" t="str">
        <f t="shared" si="297"/>
        <v>et</v>
      </c>
      <c r="Y1210" s="10" t="str">
        <f t="shared" si="298"/>
        <v>Cringle Street</v>
      </c>
      <c r="Z1210" s="10" t="str">
        <f t="shared" si="299"/>
        <v>Stevenage</v>
      </c>
      <c r="AA1210" s="10" t="str">
        <f t="shared" si="300"/>
        <v>WC</v>
      </c>
      <c r="AB1210" s="11" t="str">
        <f t="shared" si="301"/>
        <v>43523</v>
      </c>
      <c r="AC1210" s="10" t="str">
        <f t="shared" si="302"/>
        <v>8</v>
      </c>
      <c r="AD1210" s="10" t="str">
        <f t="shared" si="303"/>
        <v>E</v>
      </c>
      <c r="AE1210" s="12" t="str">
        <f t="shared" si="304"/>
        <v/>
      </c>
    </row>
    <row r="1211" spans="1:31" x14ac:dyDescent="0.25">
      <c r="A1211" s="5">
        <v>1237</v>
      </c>
      <c r="B1211" s="6" t="s">
        <v>3114</v>
      </c>
      <c r="C1211" s="6" t="s">
        <v>3894</v>
      </c>
      <c r="D1211" s="6" t="s">
        <v>28</v>
      </c>
      <c r="E1211" s="6" t="s">
        <v>29</v>
      </c>
      <c r="F1211" s="6">
        <v>90</v>
      </c>
      <c r="G1211" s="6" t="s">
        <v>3895</v>
      </c>
      <c r="H1211" s="6" t="s">
        <v>1498</v>
      </c>
      <c r="I1211" s="6" t="s">
        <v>32</v>
      </c>
      <c r="J1211" s="7">
        <v>43811</v>
      </c>
      <c r="K1211" s="6">
        <v>72</v>
      </c>
      <c r="L1211" s="6" t="s">
        <v>33</v>
      </c>
      <c r="M1211" s="8"/>
      <c r="O1211">
        <f t="shared" si="305"/>
        <v>0</v>
      </c>
      <c r="Q1211" s="5" t="str">
        <f t="shared" si="290"/>
        <v>1237</v>
      </c>
      <c r="R1211" s="6" t="str">
        <f t="shared" si="291"/>
        <v>Roderick</v>
      </c>
      <c r="S1211" s="6" t="str">
        <f t="shared" si="292"/>
        <v>Wise</v>
      </c>
      <c r="T1211" s="6" t="str">
        <f t="shared" si="293"/>
        <v>Mr</v>
      </c>
      <c r="U1211" s="6" t="str">
        <f t="shared" si="294"/>
        <v>M</v>
      </c>
      <c r="V1211" s="6" t="str">
        <f t="shared" si="295"/>
        <v>90</v>
      </c>
      <c r="W1211" s="6" t="str">
        <f t="shared" si="296"/>
        <v>Crisps Terrace</v>
      </c>
      <c r="X1211" s="6" t="str">
        <f t="shared" si="297"/>
        <v>ce</v>
      </c>
      <c r="Y1211" s="6" t="str">
        <f t="shared" si="298"/>
        <v>Crisps Terrace</v>
      </c>
      <c r="Z1211" s="6" t="str">
        <f t="shared" si="299"/>
        <v>New Tredegar</v>
      </c>
      <c r="AA1211" s="6" t="str">
        <f t="shared" si="300"/>
        <v>WC</v>
      </c>
      <c r="AB1211" s="7" t="str">
        <f t="shared" si="301"/>
        <v>43811</v>
      </c>
      <c r="AC1211" s="6" t="str">
        <f t="shared" si="302"/>
        <v>72</v>
      </c>
      <c r="AD1211" s="6" t="str">
        <f t="shared" si="303"/>
        <v>A3</v>
      </c>
      <c r="AE1211" s="8" t="str">
        <f t="shared" si="304"/>
        <v/>
      </c>
    </row>
    <row r="1212" spans="1:31" x14ac:dyDescent="0.25">
      <c r="A1212" s="9">
        <v>1238</v>
      </c>
      <c r="B1212" s="10" t="s">
        <v>989</v>
      </c>
      <c r="C1212" s="10" t="s">
        <v>2475</v>
      </c>
      <c r="D1212" s="10" t="s">
        <v>28</v>
      </c>
      <c r="E1212" s="10" t="s">
        <v>29</v>
      </c>
      <c r="F1212" s="10">
        <v>60</v>
      </c>
      <c r="G1212" s="10" t="s">
        <v>3895</v>
      </c>
      <c r="H1212" s="10" t="s">
        <v>3896</v>
      </c>
      <c r="I1212" s="10" t="s">
        <v>32</v>
      </c>
      <c r="J1212" s="11">
        <v>44534</v>
      </c>
      <c r="K1212" s="10">
        <v>79</v>
      </c>
      <c r="L1212" s="10" t="s">
        <v>52</v>
      </c>
      <c r="M1212" s="12"/>
      <c r="O1212">
        <f t="shared" si="305"/>
        <v>0</v>
      </c>
      <c r="Q1212" s="9" t="str">
        <f t="shared" si="290"/>
        <v>1238</v>
      </c>
      <c r="R1212" s="10" t="str">
        <f t="shared" si="291"/>
        <v>Benny</v>
      </c>
      <c r="S1212" s="10" t="str">
        <f t="shared" si="292"/>
        <v>Armstrong</v>
      </c>
      <c r="T1212" s="10" t="str">
        <f t="shared" si="293"/>
        <v>Mr</v>
      </c>
      <c r="U1212" s="10" t="str">
        <f t="shared" si="294"/>
        <v>M</v>
      </c>
      <c r="V1212" s="10" t="str">
        <f t="shared" si="295"/>
        <v>60</v>
      </c>
      <c r="W1212" s="10" t="str">
        <f t="shared" si="296"/>
        <v>Crisps Terrace</v>
      </c>
      <c r="X1212" s="10" t="str">
        <f t="shared" si="297"/>
        <v>ce</v>
      </c>
      <c r="Y1212" s="10" t="str">
        <f t="shared" si="298"/>
        <v>Crisps Terrace</v>
      </c>
      <c r="Z1212" s="10" t="str">
        <f t="shared" si="299"/>
        <v>Pudsey</v>
      </c>
      <c r="AA1212" s="10" t="str">
        <f t="shared" si="300"/>
        <v>WC</v>
      </c>
      <c r="AB1212" s="11" t="str">
        <f t="shared" si="301"/>
        <v>44534</v>
      </c>
      <c r="AC1212" s="10" t="str">
        <f t="shared" si="302"/>
        <v>79</v>
      </c>
      <c r="AD1212" s="10" t="str">
        <f t="shared" si="303"/>
        <v>A1</v>
      </c>
      <c r="AE1212" s="12" t="str">
        <f t="shared" si="304"/>
        <v/>
      </c>
    </row>
    <row r="1213" spans="1:31" x14ac:dyDescent="0.25">
      <c r="A1213" s="5">
        <v>1239</v>
      </c>
      <c r="B1213" s="6" t="s">
        <v>3897</v>
      </c>
      <c r="C1213" s="6" t="s">
        <v>3898</v>
      </c>
      <c r="D1213" s="6" t="s">
        <v>28</v>
      </c>
      <c r="E1213" s="6" t="s">
        <v>29</v>
      </c>
      <c r="F1213" s="6">
        <v>90</v>
      </c>
      <c r="G1213" s="6" t="s">
        <v>3899</v>
      </c>
      <c r="H1213" s="6" t="s">
        <v>2488</v>
      </c>
      <c r="I1213" s="6" t="s">
        <v>908</v>
      </c>
      <c r="J1213" s="7">
        <v>44147</v>
      </c>
      <c r="K1213" s="6">
        <v>74</v>
      </c>
      <c r="L1213" s="6" t="s">
        <v>33</v>
      </c>
      <c r="M1213" s="8"/>
      <c r="O1213">
        <f t="shared" si="305"/>
        <v>0</v>
      </c>
      <c r="Q1213" s="5" t="str">
        <f t="shared" si="290"/>
        <v>1239</v>
      </c>
      <c r="R1213" s="6" t="str">
        <f t="shared" si="291"/>
        <v>Gino</v>
      </c>
      <c r="S1213" s="6" t="str">
        <f t="shared" si="292"/>
        <v>Ruiz</v>
      </c>
      <c r="T1213" s="6" t="str">
        <f t="shared" si="293"/>
        <v>Mr</v>
      </c>
      <c r="U1213" s="6" t="str">
        <f t="shared" si="294"/>
        <v>M</v>
      </c>
      <c r="V1213" s="6" t="str">
        <f t="shared" si="295"/>
        <v>90</v>
      </c>
      <c r="W1213" s="6" t="str">
        <f t="shared" si="296"/>
        <v>Croft Close</v>
      </c>
      <c r="X1213" s="6" t="str">
        <f t="shared" si="297"/>
        <v>se</v>
      </c>
      <c r="Y1213" s="6" t="str">
        <f t="shared" si="298"/>
        <v>Croft Close</v>
      </c>
      <c r="Z1213" s="6" t="str">
        <f t="shared" si="299"/>
        <v>Aberdeenshire</v>
      </c>
      <c r="AA1213" s="6" t="str">
        <f t="shared" si="300"/>
        <v>AB</v>
      </c>
      <c r="AB1213" s="7" t="str">
        <f t="shared" si="301"/>
        <v>44147</v>
      </c>
      <c r="AC1213" s="6" t="str">
        <f t="shared" si="302"/>
        <v>74</v>
      </c>
      <c r="AD1213" s="6" t="str">
        <f t="shared" si="303"/>
        <v>A3</v>
      </c>
      <c r="AE1213" s="8" t="str">
        <f t="shared" si="304"/>
        <v/>
      </c>
    </row>
    <row r="1214" spans="1:31" x14ac:dyDescent="0.25">
      <c r="A1214" s="9">
        <v>1240</v>
      </c>
      <c r="B1214" s="10" t="s">
        <v>2595</v>
      </c>
      <c r="C1214" s="10" t="s">
        <v>3900</v>
      </c>
      <c r="D1214" s="10" t="s">
        <v>15</v>
      </c>
      <c r="E1214" s="10" t="s">
        <v>16</v>
      </c>
      <c r="F1214" s="10">
        <v>90</v>
      </c>
      <c r="G1214" s="10" t="s">
        <v>3901</v>
      </c>
      <c r="H1214" s="10" t="s">
        <v>3902</v>
      </c>
      <c r="I1214" s="10" t="s">
        <v>171</v>
      </c>
      <c r="J1214" s="11">
        <v>44115</v>
      </c>
      <c r="K1214" s="10">
        <v>28</v>
      </c>
      <c r="L1214" s="10" t="s">
        <v>157</v>
      </c>
      <c r="M1214" s="12"/>
      <c r="O1214">
        <f t="shared" si="305"/>
        <v>0</v>
      </c>
      <c r="Q1214" s="9" t="str">
        <f t="shared" si="290"/>
        <v>1240</v>
      </c>
      <c r="R1214" s="10" t="str">
        <f t="shared" si="291"/>
        <v>Marshall</v>
      </c>
      <c r="S1214" s="10" t="str">
        <f t="shared" si="292"/>
        <v>Horne</v>
      </c>
      <c r="T1214" s="10" t="str">
        <f t="shared" si="293"/>
        <v>Mrs</v>
      </c>
      <c r="U1214" s="10" t="str">
        <f t="shared" si="294"/>
        <v>F</v>
      </c>
      <c r="V1214" s="10" t="str">
        <f t="shared" si="295"/>
        <v>90</v>
      </c>
      <c r="W1214" s="10" t="str">
        <f t="shared" si="296"/>
        <v>Crofton Road</v>
      </c>
      <c r="X1214" s="10" t="str">
        <f t="shared" si="297"/>
        <v>ad</v>
      </c>
      <c r="Y1214" s="10" t="str">
        <f t="shared" si="298"/>
        <v>Crofton Road</v>
      </c>
      <c r="Z1214" s="10" t="str">
        <f t="shared" si="299"/>
        <v>Colwyn Bay</v>
      </c>
      <c r="AA1214" s="10" t="str">
        <f t="shared" si="300"/>
        <v>PR</v>
      </c>
      <c r="AB1214" s="11" t="str">
        <f t="shared" si="301"/>
        <v>44115</v>
      </c>
      <c r="AC1214" s="10" t="str">
        <f t="shared" si="302"/>
        <v>28</v>
      </c>
      <c r="AD1214" s="10" t="str">
        <f t="shared" si="303"/>
        <v>C3</v>
      </c>
      <c r="AE1214" s="12" t="str">
        <f t="shared" si="304"/>
        <v/>
      </c>
    </row>
    <row r="1215" spans="1:31" x14ac:dyDescent="0.25">
      <c r="A1215" s="5">
        <v>1241</v>
      </c>
      <c r="B1215" s="6" t="s">
        <v>3903</v>
      </c>
      <c r="C1215" s="6" t="s">
        <v>3904</v>
      </c>
      <c r="D1215" s="6" t="s">
        <v>15</v>
      </c>
      <c r="E1215" s="6" t="s">
        <v>16</v>
      </c>
      <c r="F1215" s="6">
        <v>90</v>
      </c>
      <c r="G1215" s="6" t="s">
        <v>3905</v>
      </c>
      <c r="H1215" s="6" t="s">
        <v>299</v>
      </c>
      <c r="I1215" s="6" t="s">
        <v>300</v>
      </c>
      <c r="J1215" s="7">
        <v>44511</v>
      </c>
      <c r="K1215" s="6">
        <v>38</v>
      </c>
      <c r="L1215" s="6" t="s">
        <v>157</v>
      </c>
      <c r="M1215" s="8"/>
      <c r="O1215">
        <f t="shared" si="305"/>
        <v>0</v>
      </c>
      <c r="Q1215" s="5" t="str">
        <f t="shared" si="290"/>
        <v>1241</v>
      </c>
      <c r="R1215" s="6" t="str">
        <f t="shared" si="291"/>
        <v>Ellen</v>
      </c>
      <c r="S1215" s="6" t="str">
        <f t="shared" si="292"/>
        <v>Champagne</v>
      </c>
      <c r="T1215" s="6" t="str">
        <f t="shared" si="293"/>
        <v>Mrs</v>
      </c>
      <c r="U1215" s="6" t="str">
        <f t="shared" si="294"/>
        <v>F</v>
      </c>
      <c r="V1215" s="6" t="str">
        <f t="shared" si="295"/>
        <v>90</v>
      </c>
      <c r="W1215" s="6" t="str">
        <f t="shared" si="296"/>
        <v>Crogsland Road</v>
      </c>
      <c r="X1215" s="6" t="str">
        <f t="shared" si="297"/>
        <v>ad</v>
      </c>
      <c r="Y1215" s="6" t="str">
        <f t="shared" si="298"/>
        <v>Crogsland Road</v>
      </c>
      <c r="Z1215" s="6" t="str">
        <f t="shared" si="299"/>
        <v>Barking</v>
      </c>
      <c r="AA1215" s="6" t="str">
        <f t="shared" si="300"/>
        <v>SM</v>
      </c>
      <c r="AB1215" s="7" t="str">
        <f t="shared" si="301"/>
        <v>44511</v>
      </c>
      <c r="AC1215" s="6" t="str">
        <f t="shared" si="302"/>
        <v>38</v>
      </c>
      <c r="AD1215" s="6" t="str">
        <f t="shared" si="303"/>
        <v>C3</v>
      </c>
      <c r="AE1215" s="8" t="str">
        <f t="shared" si="304"/>
        <v/>
      </c>
    </row>
    <row r="1216" spans="1:31" x14ac:dyDescent="0.25">
      <c r="A1216" s="9">
        <v>1242</v>
      </c>
      <c r="B1216" s="10" t="s">
        <v>3906</v>
      </c>
      <c r="C1216" s="10" t="s">
        <v>3907</v>
      </c>
      <c r="D1216" s="10" t="s">
        <v>49</v>
      </c>
      <c r="E1216" s="10" t="s">
        <v>16</v>
      </c>
      <c r="F1216" s="10">
        <v>30</v>
      </c>
      <c r="G1216" s="10" t="s">
        <v>3908</v>
      </c>
      <c r="H1216" s="10" t="s">
        <v>2274</v>
      </c>
      <c r="I1216" s="10" t="s">
        <v>32</v>
      </c>
      <c r="J1216" s="11">
        <v>43717</v>
      </c>
      <c r="K1216" s="10">
        <v>22</v>
      </c>
      <c r="L1216" s="10" t="s">
        <v>78</v>
      </c>
      <c r="M1216" s="12"/>
      <c r="O1216">
        <f t="shared" si="305"/>
        <v>0</v>
      </c>
      <c r="Q1216" s="9" t="str">
        <f t="shared" si="290"/>
        <v>1242</v>
      </c>
      <c r="R1216" s="10" t="str">
        <f t="shared" si="291"/>
        <v>Hanh</v>
      </c>
      <c r="S1216" s="10" t="str">
        <f t="shared" si="292"/>
        <v>Connor</v>
      </c>
      <c r="T1216" s="10" t="str">
        <f t="shared" si="293"/>
        <v>Miss</v>
      </c>
      <c r="U1216" s="10" t="str">
        <f t="shared" si="294"/>
        <v>F</v>
      </c>
      <c r="V1216" s="10" t="str">
        <f t="shared" si="295"/>
        <v>30</v>
      </c>
      <c r="W1216" s="10" t="str">
        <f t="shared" si="296"/>
        <v>Cromwell Grove</v>
      </c>
      <c r="X1216" s="10" t="str">
        <f t="shared" si="297"/>
        <v>ve</v>
      </c>
      <c r="Y1216" s="10" t="str">
        <f t="shared" si="298"/>
        <v>Cromwell Grove</v>
      </c>
      <c r="Z1216" s="10" t="str">
        <f t="shared" si="299"/>
        <v>Milltimber</v>
      </c>
      <c r="AA1216" s="10" t="str">
        <f t="shared" si="300"/>
        <v>WC</v>
      </c>
      <c r="AB1216" s="11" t="str">
        <f t="shared" si="301"/>
        <v>43717</v>
      </c>
      <c r="AC1216" s="10" t="str">
        <f t="shared" si="302"/>
        <v>22</v>
      </c>
      <c r="AD1216" s="10" t="str">
        <f t="shared" si="303"/>
        <v>C2</v>
      </c>
      <c r="AE1216" s="12" t="str">
        <f t="shared" si="304"/>
        <v/>
      </c>
    </row>
    <row r="1217" spans="1:31" x14ac:dyDescent="0.25">
      <c r="A1217" s="5">
        <v>1243</v>
      </c>
      <c r="B1217" s="6" t="s">
        <v>1231</v>
      </c>
      <c r="C1217" s="6" t="s">
        <v>3909</v>
      </c>
      <c r="D1217" s="6" t="s">
        <v>15</v>
      </c>
      <c r="E1217" s="6" t="s">
        <v>16</v>
      </c>
      <c r="F1217" s="6">
        <v>90</v>
      </c>
      <c r="G1217" s="6" t="s">
        <v>3910</v>
      </c>
      <c r="H1217" s="6" t="s">
        <v>1708</v>
      </c>
      <c r="I1217" s="6" t="s">
        <v>421</v>
      </c>
      <c r="J1217" s="7">
        <v>43466</v>
      </c>
      <c r="K1217" s="6">
        <v>14</v>
      </c>
      <c r="L1217" s="6" t="s">
        <v>39</v>
      </c>
      <c r="M1217" s="8"/>
      <c r="O1217">
        <f t="shared" si="305"/>
        <v>0</v>
      </c>
      <c r="Q1217" s="5" t="str">
        <f t="shared" si="290"/>
        <v>1243</v>
      </c>
      <c r="R1217" s="6" t="str">
        <f t="shared" si="291"/>
        <v>Danita</v>
      </c>
      <c r="S1217" s="6" t="str">
        <f t="shared" si="292"/>
        <v>Ware</v>
      </c>
      <c r="T1217" s="6" t="str">
        <f t="shared" si="293"/>
        <v>Mrs</v>
      </c>
      <c r="U1217" s="6" t="str">
        <f t="shared" si="294"/>
        <v>F</v>
      </c>
      <c r="V1217" s="6" t="str">
        <f t="shared" si="295"/>
        <v>90</v>
      </c>
      <c r="W1217" s="6" t="str">
        <f t="shared" si="296"/>
        <v>Crondall Street</v>
      </c>
      <c r="X1217" s="6" t="str">
        <f t="shared" si="297"/>
        <v>et</v>
      </c>
      <c r="Y1217" s="6" t="str">
        <f t="shared" si="298"/>
        <v>Crondall Street</v>
      </c>
      <c r="Z1217" s="6" t="str">
        <f t="shared" si="299"/>
        <v>Avon</v>
      </c>
      <c r="AA1217" s="6" t="str">
        <f t="shared" si="300"/>
        <v>NR</v>
      </c>
      <c r="AB1217" s="7" t="str">
        <f t="shared" si="301"/>
        <v>43466</v>
      </c>
      <c r="AC1217" s="6" t="str">
        <f t="shared" si="302"/>
        <v>14</v>
      </c>
      <c r="AD1217" s="6" t="str">
        <f t="shared" si="303"/>
        <v>C1</v>
      </c>
      <c r="AE1217" s="8" t="str">
        <f t="shared" si="304"/>
        <v/>
      </c>
    </row>
    <row r="1218" spans="1:31" x14ac:dyDescent="0.25">
      <c r="A1218" s="9">
        <v>1244</v>
      </c>
      <c r="B1218" s="10" t="s">
        <v>3911</v>
      </c>
      <c r="C1218" s="10" t="s">
        <v>2918</v>
      </c>
      <c r="D1218" s="10" t="s">
        <v>15</v>
      </c>
      <c r="E1218" s="10" t="s">
        <v>16</v>
      </c>
      <c r="F1218" s="10">
        <v>90</v>
      </c>
      <c r="G1218" s="10" t="s">
        <v>3912</v>
      </c>
      <c r="H1218" s="10" t="s">
        <v>722</v>
      </c>
      <c r="I1218" s="10" t="s">
        <v>32</v>
      </c>
      <c r="J1218" s="11">
        <v>43635</v>
      </c>
      <c r="K1218" s="10">
        <v>29</v>
      </c>
      <c r="L1218" s="10" t="s">
        <v>68</v>
      </c>
      <c r="M1218" s="12"/>
      <c r="O1218">
        <f t="shared" si="305"/>
        <v>0</v>
      </c>
      <c r="Q1218" s="9" t="str">
        <f t="shared" si="290"/>
        <v>1244</v>
      </c>
      <c r="R1218" s="10" t="str">
        <f t="shared" si="291"/>
        <v>Ozella</v>
      </c>
      <c r="S1218" s="10" t="str">
        <f t="shared" si="292"/>
        <v>Mcclellan</v>
      </c>
      <c r="T1218" s="10" t="str">
        <f t="shared" si="293"/>
        <v>Mrs</v>
      </c>
      <c r="U1218" s="10" t="str">
        <f t="shared" si="294"/>
        <v>F</v>
      </c>
      <c r="V1218" s="10" t="str">
        <f t="shared" si="295"/>
        <v>90</v>
      </c>
      <c r="W1218" s="10" t="str">
        <f t="shared" si="296"/>
        <v>Crooked Passage</v>
      </c>
      <c r="X1218" s="10" t="str">
        <f t="shared" si="297"/>
        <v>ge</v>
      </c>
      <c r="Y1218" s="10" t="str">
        <f t="shared" si="298"/>
        <v>Crooked Passage</v>
      </c>
      <c r="Z1218" s="10" t="str">
        <f t="shared" si="299"/>
        <v>Tintagel</v>
      </c>
      <c r="AA1218" s="10" t="str">
        <f t="shared" si="300"/>
        <v>WC</v>
      </c>
      <c r="AB1218" s="11" t="str">
        <f t="shared" si="301"/>
        <v>43635</v>
      </c>
      <c r="AC1218" s="10" t="str">
        <f t="shared" si="302"/>
        <v>29</v>
      </c>
      <c r="AD1218" s="10" t="str">
        <f t="shared" si="303"/>
        <v>A2</v>
      </c>
      <c r="AE1218" s="12" t="str">
        <f t="shared" si="304"/>
        <v/>
      </c>
    </row>
    <row r="1219" spans="1:31" x14ac:dyDescent="0.25">
      <c r="A1219" s="5">
        <v>1245</v>
      </c>
      <c r="B1219" s="6" t="s">
        <v>1322</v>
      </c>
      <c r="C1219" s="6" t="s">
        <v>3347</v>
      </c>
      <c r="D1219" s="6" t="s">
        <v>28</v>
      </c>
      <c r="E1219" s="6" t="s">
        <v>29</v>
      </c>
      <c r="F1219" s="6">
        <v>60</v>
      </c>
      <c r="G1219" s="6" t="s">
        <v>3913</v>
      </c>
      <c r="H1219" s="6" t="s">
        <v>3214</v>
      </c>
      <c r="I1219" s="6" t="s">
        <v>2012</v>
      </c>
      <c r="J1219" s="7">
        <v>44218</v>
      </c>
      <c r="K1219" s="6">
        <v>54</v>
      </c>
      <c r="L1219" s="6" t="s">
        <v>33</v>
      </c>
      <c r="M1219" s="8"/>
      <c r="O1219">
        <f t="shared" si="305"/>
        <v>0</v>
      </c>
      <c r="Q1219" s="5" t="str">
        <f t="shared" si="290"/>
        <v>1245</v>
      </c>
      <c r="R1219" s="6" t="str">
        <f t="shared" si="291"/>
        <v>Jordan</v>
      </c>
      <c r="S1219" s="6" t="str">
        <f t="shared" si="292"/>
        <v>Guerra</v>
      </c>
      <c r="T1219" s="6" t="str">
        <f t="shared" si="293"/>
        <v>Mr</v>
      </c>
      <c r="U1219" s="6" t="str">
        <f t="shared" si="294"/>
        <v>M</v>
      </c>
      <c r="V1219" s="6" t="str">
        <f t="shared" si="295"/>
        <v>60</v>
      </c>
      <c r="W1219" s="6" t="str">
        <f t="shared" si="296"/>
        <v>Crooms Hill</v>
      </c>
      <c r="X1219" s="6" t="str">
        <f t="shared" si="297"/>
        <v>ll</v>
      </c>
      <c r="Y1219" s="6" t="str">
        <f t="shared" si="298"/>
        <v>Crooms Hill</v>
      </c>
      <c r="Z1219" s="6" t="str">
        <f t="shared" si="299"/>
        <v>Braunton</v>
      </c>
      <c r="AA1219" s="6" t="str">
        <f t="shared" si="300"/>
        <v>NN</v>
      </c>
      <c r="AB1219" s="7" t="str">
        <f t="shared" si="301"/>
        <v>44218</v>
      </c>
      <c r="AC1219" s="6" t="str">
        <f t="shared" si="302"/>
        <v>54</v>
      </c>
      <c r="AD1219" s="6" t="str">
        <f t="shared" si="303"/>
        <v>A3</v>
      </c>
      <c r="AE1219" s="8" t="str">
        <f t="shared" si="304"/>
        <v/>
      </c>
    </row>
    <row r="1220" spans="1:31" x14ac:dyDescent="0.25">
      <c r="A1220" s="9">
        <v>1246</v>
      </c>
      <c r="B1220" s="10" t="s">
        <v>3914</v>
      </c>
      <c r="C1220" s="10" t="s">
        <v>3915</v>
      </c>
      <c r="D1220" s="10" t="s">
        <v>115</v>
      </c>
      <c r="E1220" s="10" t="s">
        <v>29</v>
      </c>
      <c r="F1220" s="10">
        <v>90</v>
      </c>
      <c r="G1220" s="10" t="s">
        <v>3916</v>
      </c>
      <c r="H1220" s="10" t="s">
        <v>885</v>
      </c>
      <c r="I1220" s="10" t="s">
        <v>176</v>
      </c>
      <c r="J1220" s="11">
        <v>44546</v>
      </c>
      <c r="K1220" s="10">
        <v>19</v>
      </c>
      <c r="L1220" s="10" t="s">
        <v>78</v>
      </c>
      <c r="M1220" s="12"/>
      <c r="O1220">
        <f t="shared" si="305"/>
        <v>0</v>
      </c>
      <c r="Q1220" s="9" t="str">
        <f t="shared" si="290"/>
        <v>1246</v>
      </c>
      <c r="R1220" s="10" t="str">
        <f t="shared" si="291"/>
        <v>Grady</v>
      </c>
      <c r="S1220" s="10" t="str">
        <f t="shared" si="292"/>
        <v>Howe</v>
      </c>
      <c r="T1220" s="10" t="str">
        <f t="shared" si="293"/>
        <v>Prof</v>
      </c>
      <c r="U1220" s="10" t="str">
        <f t="shared" si="294"/>
        <v>M</v>
      </c>
      <c r="V1220" s="10" t="str">
        <f t="shared" si="295"/>
        <v>90</v>
      </c>
      <c r="W1220" s="10" t="str">
        <f t="shared" si="296"/>
        <v>Crosby Square</v>
      </c>
      <c r="X1220" s="10" t="str">
        <f t="shared" si="297"/>
        <v>re</v>
      </c>
      <c r="Y1220" s="10" t="str">
        <f t="shared" si="298"/>
        <v>Crosby Square</v>
      </c>
      <c r="Z1220" s="10" t="str">
        <f t="shared" si="299"/>
        <v>Crewkerne</v>
      </c>
      <c r="AA1220" s="10" t="str">
        <f t="shared" si="300"/>
        <v>CW</v>
      </c>
      <c r="AB1220" s="11" t="str">
        <f t="shared" si="301"/>
        <v>44546</v>
      </c>
      <c r="AC1220" s="10" t="str">
        <f t="shared" si="302"/>
        <v>19</v>
      </c>
      <c r="AD1220" s="10" t="str">
        <f t="shared" si="303"/>
        <v>C2</v>
      </c>
      <c r="AE1220" s="12" t="str">
        <f t="shared" si="304"/>
        <v/>
      </c>
    </row>
    <row r="1221" spans="1:31" x14ac:dyDescent="0.25">
      <c r="A1221" s="5">
        <v>1247</v>
      </c>
      <c r="B1221" s="6" t="s">
        <v>770</v>
      </c>
      <c r="C1221" s="6" t="s">
        <v>3917</v>
      </c>
      <c r="D1221" s="6" t="s">
        <v>28</v>
      </c>
      <c r="E1221" s="6" t="s">
        <v>29</v>
      </c>
      <c r="F1221" s="6">
        <v>30</v>
      </c>
      <c r="G1221" s="6" t="s">
        <v>3918</v>
      </c>
      <c r="H1221" s="6" t="s">
        <v>3919</v>
      </c>
      <c r="I1221" s="6" t="s">
        <v>32</v>
      </c>
      <c r="J1221" s="7">
        <v>43943</v>
      </c>
      <c r="K1221" s="6">
        <v>56</v>
      </c>
      <c r="L1221" s="6" t="s">
        <v>68</v>
      </c>
      <c r="M1221" s="8"/>
      <c r="O1221">
        <f t="shared" si="305"/>
        <v>0</v>
      </c>
      <c r="Q1221" s="5" t="str">
        <f t="shared" si="290"/>
        <v>1247</v>
      </c>
      <c r="R1221" s="6" t="str">
        <f t="shared" si="291"/>
        <v>Albert</v>
      </c>
      <c r="S1221" s="6" t="str">
        <f t="shared" si="292"/>
        <v>Parr</v>
      </c>
      <c r="T1221" s="6" t="str">
        <f t="shared" si="293"/>
        <v>Mr</v>
      </c>
      <c r="U1221" s="6" t="str">
        <f t="shared" si="294"/>
        <v>M</v>
      </c>
      <c r="V1221" s="6" t="str">
        <f t="shared" si="295"/>
        <v>30</v>
      </c>
      <c r="W1221" s="6" t="str">
        <f t="shared" si="296"/>
        <v>Cross Close</v>
      </c>
      <c r="X1221" s="6" t="str">
        <f t="shared" si="297"/>
        <v>se</v>
      </c>
      <c r="Y1221" s="6" t="str">
        <f t="shared" si="298"/>
        <v>Cross Close</v>
      </c>
      <c r="Z1221" s="6" t="str">
        <f t="shared" si="299"/>
        <v>Tayport</v>
      </c>
      <c r="AA1221" s="6" t="str">
        <f t="shared" si="300"/>
        <v>WC</v>
      </c>
      <c r="AB1221" s="7" t="str">
        <f t="shared" si="301"/>
        <v>43943</v>
      </c>
      <c r="AC1221" s="6" t="str">
        <f t="shared" si="302"/>
        <v>56</v>
      </c>
      <c r="AD1221" s="6" t="str">
        <f t="shared" si="303"/>
        <v>A2</v>
      </c>
      <c r="AE1221" s="8" t="str">
        <f t="shared" si="304"/>
        <v/>
      </c>
    </row>
    <row r="1222" spans="1:31" x14ac:dyDescent="0.25">
      <c r="A1222" s="9">
        <v>1248</v>
      </c>
      <c r="B1222" s="10" t="s">
        <v>2076</v>
      </c>
      <c r="C1222" s="10" t="s">
        <v>3920</v>
      </c>
      <c r="D1222" s="10" t="s">
        <v>28</v>
      </c>
      <c r="E1222" s="10" t="s">
        <v>29</v>
      </c>
      <c r="F1222" s="10">
        <v>90</v>
      </c>
      <c r="G1222" s="10" t="s">
        <v>3921</v>
      </c>
      <c r="H1222" s="10" t="s">
        <v>772</v>
      </c>
      <c r="I1222" s="10" t="s">
        <v>773</v>
      </c>
      <c r="J1222" s="11">
        <v>44525</v>
      </c>
      <c r="K1222" s="10">
        <v>93</v>
      </c>
      <c r="L1222" s="10" t="s">
        <v>68</v>
      </c>
      <c r="M1222" s="12"/>
      <c r="O1222">
        <f t="shared" si="305"/>
        <v>0</v>
      </c>
      <c r="Q1222" s="9" t="str">
        <f t="shared" ref="Q1222:Q1285" si="306">TRIM(A1222)</f>
        <v>1248</v>
      </c>
      <c r="R1222" s="10" t="str">
        <f t="shared" ref="R1222:R1285" si="307">TRIM(B1222)</f>
        <v>Harland</v>
      </c>
      <c r="S1222" s="10" t="str">
        <f t="shared" ref="S1222:S1285" si="308">TRIM(C1222)</f>
        <v>Garrison</v>
      </c>
      <c r="T1222" s="10" t="str">
        <f t="shared" ref="T1222:T1285" si="309">TRIM(D1222)</f>
        <v>Mr</v>
      </c>
      <c r="U1222" s="10" t="str">
        <f t="shared" ref="U1222:U1285" si="310">IF(ISNUMBER(SEARCH("f",TRIM(E1222))),"F","M")</f>
        <v>M</v>
      </c>
      <c r="V1222" s="10" t="str">
        <f t="shared" ref="V1222:V1285" si="311">TRIM(F1222)</f>
        <v>90</v>
      </c>
      <c r="W1222" s="10" t="str">
        <f t="shared" ref="W1222:W1285" si="312">SUBSTITUTE(SUBSTITUTE(SUBSTITUTE(PROPER(TRIM(G1222)),"(?)","")," (No",""),"'S","'s")</f>
        <v>Crossmead</v>
      </c>
      <c r="X1222" s="10" t="str">
        <f t="shared" ref="X1222:X1285" si="313">RIGHT(W1222,2)</f>
        <v>ad</v>
      </c>
      <c r="Y1222" s="10" t="str">
        <f t="shared" ref="Y1222:Y1285" si="314">IF(OR(X1222="St",X1222="Av",X1222="Pl"),SUBSTITUTE(SUBSTITUTE(SUBSTITUTE(SUBSTITUTE(SUBSTITUTE(SUBSTITUTE(SUBSTITUTE(W1222,"Rd","Road"),"St","Street"),"Cls", "Close"),"Plc","Place"),"Bldgs","Buildings"),"Av","Avenue"),"Pl","Place"),SUBSTITUTE(SUBSTITUTE(SUBSTITUTE(SUBSTITUTE(SUBSTITUTE(W1222,"Rd","Road"),"Cls", "Close"),"Plc","Place"),"Bldgs","Buildings"),"Crt","Court"))</f>
        <v>Crossmead</v>
      </c>
      <c r="Z1222" s="10" t="str">
        <f t="shared" ref="Z1222:Z1285" si="315">TRIM(H1222)</f>
        <v>Beaconsfield</v>
      </c>
      <c r="AA1222" s="10" t="str">
        <f t="shared" ref="AA1222:AA1285" si="316">TRIM(I1222)</f>
        <v>WF</v>
      </c>
      <c r="AB1222" s="11" t="str">
        <f t="shared" ref="AB1222:AB1285" si="317">TRIM(J1222)</f>
        <v>44525</v>
      </c>
      <c r="AC1222" s="10" t="str">
        <f t="shared" ref="AC1222:AC1285" si="318">TRIM(K1222)</f>
        <v>93</v>
      </c>
      <c r="AD1222" s="10" t="str">
        <f t="shared" ref="AD1222:AD1285" si="319">TRIM(L1222)</f>
        <v>A2</v>
      </c>
      <c r="AE1222" s="12" t="str">
        <f t="shared" ref="AE1222:AE1285" si="320">TRIM(M1222)</f>
        <v/>
      </c>
    </row>
    <row r="1223" spans="1:31" x14ac:dyDescent="0.25">
      <c r="A1223" s="5">
        <v>1249</v>
      </c>
      <c r="B1223" s="6" t="s">
        <v>2402</v>
      </c>
      <c r="C1223" s="6" t="s">
        <v>3922</v>
      </c>
      <c r="D1223" s="6" t="s">
        <v>28</v>
      </c>
      <c r="E1223" s="6" t="s">
        <v>29</v>
      </c>
      <c r="F1223" s="6">
        <v>30</v>
      </c>
      <c r="G1223" s="6" t="s">
        <v>3923</v>
      </c>
      <c r="H1223" s="6" t="s">
        <v>1932</v>
      </c>
      <c r="I1223" s="6" t="s">
        <v>291</v>
      </c>
      <c r="J1223" s="7">
        <v>43749</v>
      </c>
      <c r="K1223" s="6">
        <v>75</v>
      </c>
      <c r="L1223" s="6" t="s">
        <v>99</v>
      </c>
      <c r="M1223" s="8"/>
      <c r="O1223">
        <f t="shared" si="305"/>
        <v>0</v>
      </c>
      <c r="Q1223" s="5" t="str">
        <f t="shared" si="306"/>
        <v>1249</v>
      </c>
      <c r="R1223" s="6" t="str">
        <f t="shared" si="307"/>
        <v>Donnie</v>
      </c>
      <c r="S1223" s="6" t="str">
        <f t="shared" si="308"/>
        <v>Herrington</v>
      </c>
      <c r="T1223" s="6" t="str">
        <f t="shared" si="309"/>
        <v>Mr</v>
      </c>
      <c r="U1223" s="6" t="str">
        <f t="shared" si="310"/>
        <v>M</v>
      </c>
      <c r="V1223" s="6" t="str">
        <f t="shared" si="311"/>
        <v>30</v>
      </c>
      <c r="W1223" s="6" t="str">
        <f t="shared" si="312"/>
        <v>Crossness Lane</v>
      </c>
      <c r="X1223" s="6" t="str">
        <f t="shared" si="313"/>
        <v>ne</v>
      </c>
      <c r="Y1223" s="6" t="str">
        <f t="shared" si="314"/>
        <v>Crossness Lane</v>
      </c>
      <c r="Z1223" s="6" t="str">
        <f t="shared" si="315"/>
        <v>Isle Of Rum</v>
      </c>
      <c r="AA1223" s="6" t="str">
        <f t="shared" si="316"/>
        <v>HS</v>
      </c>
      <c r="AB1223" s="7" t="str">
        <f t="shared" si="317"/>
        <v>43749</v>
      </c>
      <c r="AC1223" s="6" t="str">
        <f t="shared" si="318"/>
        <v>75</v>
      </c>
      <c r="AD1223" s="6" t="str">
        <f t="shared" si="319"/>
        <v>E</v>
      </c>
      <c r="AE1223" s="8" t="str">
        <f t="shared" si="320"/>
        <v/>
      </c>
    </row>
    <row r="1224" spans="1:31" x14ac:dyDescent="0.25">
      <c r="A1224" s="9">
        <v>1250</v>
      </c>
      <c r="B1224" s="10" t="s">
        <v>3924</v>
      </c>
      <c r="C1224" s="10" t="s">
        <v>3925</v>
      </c>
      <c r="D1224" s="10" t="s">
        <v>49</v>
      </c>
      <c r="E1224" s="10" t="s">
        <v>16</v>
      </c>
      <c r="F1224" s="10">
        <v>90</v>
      </c>
      <c r="G1224" s="10" t="s">
        <v>3926</v>
      </c>
      <c r="H1224" s="10" t="s">
        <v>24</v>
      </c>
      <c r="I1224" s="10" t="s">
        <v>25</v>
      </c>
      <c r="J1224" s="11">
        <v>43488</v>
      </c>
      <c r="K1224" s="10">
        <v>76</v>
      </c>
      <c r="L1224" s="10" t="s">
        <v>68</v>
      </c>
      <c r="M1224" s="12"/>
      <c r="O1224">
        <f t="shared" si="305"/>
        <v>0</v>
      </c>
      <c r="Q1224" s="9" t="str">
        <f t="shared" si="306"/>
        <v>1250</v>
      </c>
      <c r="R1224" s="10" t="str">
        <f t="shared" si="307"/>
        <v>Autumn</v>
      </c>
      <c r="S1224" s="10" t="str">
        <f t="shared" si="308"/>
        <v>Paige</v>
      </c>
      <c r="T1224" s="10" t="str">
        <f t="shared" si="309"/>
        <v>Miss</v>
      </c>
      <c r="U1224" s="10" t="str">
        <f t="shared" si="310"/>
        <v>F</v>
      </c>
      <c r="V1224" s="10" t="str">
        <f t="shared" si="311"/>
        <v>90</v>
      </c>
      <c r="W1224" s="10" t="str">
        <f t="shared" si="312"/>
        <v>Crossthwaite Avenue</v>
      </c>
      <c r="X1224" s="10" t="str">
        <f t="shared" si="313"/>
        <v>ue</v>
      </c>
      <c r="Y1224" s="10" t="str">
        <f t="shared" si="314"/>
        <v>Crossthwaite Avenue</v>
      </c>
      <c r="Z1224" s="10" t="str">
        <f t="shared" si="315"/>
        <v>Hoddesdon</v>
      </c>
      <c r="AA1224" s="10" t="str">
        <f t="shared" si="316"/>
        <v>HG</v>
      </c>
      <c r="AB1224" s="11" t="str">
        <f t="shared" si="317"/>
        <v>43488</v>
      </c>
      <c r="AC1224" s="10" t="str">
        <f t="shared" si="318"/>
        <v>76</v>
      </c>
      <c r="AD1224" s="10" t="str">
        <f t="shared" si="319"/>
        <v>A2</v>
      </c>
      <c r="AE1224" s="12" t="str">
        <f t="shared" si="320"/>
        <v/>
      </c>
    </row>
    <row r="1225" spans="1:31" x14ac:dyDescent="0.25">
      <c r="A1225" s="9">
        <v>1252</v>
      </c>
      <c r="B1225" s="10" t="s">
        <v>3927</v>
      </c>
      <c r="C1225" s="10" t="s">
        <v>3928</v>
      </c>
      <c r="D1225" s="10" t="s">
        <v>28</v>
      </c>
      <c r="E1225" s="10" t="s">
        <v>29</v>
      </c>
      <c r="F1225" s="10">
        <v>30</v>
      </c>
      <c r="G1225" s="10" t="s">
        <v>3926</v>
      </c>
      <c r="H1225" s="10" t="s">
        <v>3929</v>
      </c>
      <c r="I1225" s="10" t="s">
        <v>291</v>
      </c>
      <c r="J1225" s="11">
        <v>44002</v>
      </c>
      <c r="K1225" s="10">
        <v>87</v>
      </c>
      <c r="L1225" s="10" t="s">
        <v>78</v>
      </c>
      <c r="M1225" s="12"/>
      <c r="O1225">
        <f t="shared" si="305"/>
        <v>0</v>
      </c>
      <c r="Q1225" s="9" t="str">
        <f t="shared" si="306"/>
        <v>1252</v>
      </c>
      <c r="R1225" s="10" t="str">
        <f t="shared" si="307"/>
        <v>Lester</v>
      </c>
      <c r="S1225" s="10" t="str">
        <f t="shared" si="308"/>
        <v>Wolfe</v>
      </c>
      <c r="T1225" s="10" t="str">
        <f t="shared" si="309"/>
        <v>Mr</v>
      </c>
      <c r="U1225" s="10" t="str">
        <f t="shared" si="310"/>
        <v>M</v>
      </c>
      <c r="V1225" s="10" t="str">
        <f t="shared" si="311"/>
        <v>30</v>
      </c>
      <c r="W1225" s="10" t="str">
        <f t="shared" si="312"/>
        <v>Crossthwaite Avenue</v>
      </c>
      <c r="X1225" s="10" t="str">
        <f t="shared" si="313"/>
        <v>ue</v>
      </c>
      <c r="Y1225" s="10" t="str">
        <f t="shared" si="314"/>
        <v>Crossthwaite Avenue</v>
      </c>
      <c r="Z1225" s="10" t="str">
        <f t="shared" si="315"/>
        <v>Kirkby-In-Furness</v>
      </c>
      <c r="AA1225" s="10" t="str">
        <f t="shared" si="316"/>
        <v>HS</v>
      </c>
      <c r="AB1225" s="11" t="str">
        <f t="shared" si="317"/>
        <v>44002</v>
      </c>
      <c r="AC1225" s="10" t="str">
        <f t="shared" si="318"/>
        <v>87</v>
      </c>
      <c r="AD1225" s="10" t="str">
        <f t="shared" si="319"/>
        <v>C2</v>
      </c>
      <c r="AE1225" s="12" t="str">
        <f t="shared" si="320"/>
        <v/>
      </c>
    </row>
    <row r="1226" spans="1:31" x14ac:dyDescent="0.25">
      <c r="A1226" s="5">
        <v>1253</v>
      </c>
      <c r="B1226" s="6" t="s">
        <v>3930</v>
      </c>
      <c r="C1226" s="6" t="s">
        <v>3931</v>
      </c>
      <c r="D1226" s="6" t="s">
        <v>28</v>
      </c>
      <c r="E1226" s="6" t="s">
        <v>29</v>
      </c>
      <c r="F1226" s="6">
        <v>90</v>
      </c>
      <c r="G1226" s="6" t="s">
        <v>3932</v>
      </c>
      <c r="H1226" s="6" t="s">
        <v>3034</v>
      </c>
      <c r="I1226" s="6" t="s">
        <v>1408</v>
      </c>
      <c r="J1226" s="7">
        <v>44310</v>
      </c>
      <c r="K1226" s="6">
        <v>29</v>
      </c>
      <c r="L1226" s="6" t="s">
        <v>157</v>
      </c>
      <c r="M1226" s="8"/>
      <c r="O1226">
        <f t="shared" ref="O1226:O1289" si="321">COUNTBLANK(A1226:L1226)+COUNTIF(K1226,0)</f>
        <v>0</v>
      </c>
      <c r="Q1226" s="5" t="str">
        <f t="shared" si="306"/>
        <v>1253</v>
      </c>
      <c r="R1226" s="6" t="str">
        <f t="shared" si="307"/>
        <v>Chas</v>
      </c>
      <c r="S1226" s="6" t="str">
        <f t="shared" si="308"/>
        <v>Hendricks</v>
      </c>
      <c r="T1226" s="6" t="str">
        <f t="shared" si="309"/>
        <v>Mr</v>
      </c>
      <c r="U1226" s="6" t="str">
        <f t="shared" si="310"/>
        <v>M</v>
      </c>
      <c r="V1226" s="6" t="str">
        <f t="shared" si="311"/>
        <v>90</v>
      </c>
      <c r="W1226" s="6" t="str">
        <f t="shared" si="312"/>
        <v>Crosswall</v>
      </c>
      <c r="X1226" s="6" t="str">
        <f t="shared" si="313"/>
        <v>ll</v>
      </c>
      <c r="Y1226" s="6" t="str">
        <f t="shared" si="314"/>
        <v>Crosswall</v>
      </c>
      <c r="Z1226" s="6" t="str">
        <f t="shared" si="315"/>
        <v>Bridport</v>
      </c>
      <c r="AA1226" s="6" t="str">
        <f t="shared" si="316"/>
        <v>YO</v>
      </c>
      <c r="AB1226" s="7" t="str">
        <f t="shared" si="317"/>
        <v>44310</v>
      </c>
      <c r="AC1226" s="6" t="str">
        <f t="shared" si="318"/>
        <v>29</v>
      </c>
      <c r="AD1226" s="6" t="str">
        <f t="shared" si="319"/>
        <v>C3</v>
      </c>
      <c r="AE1226" s="8" t="str">
        <f t="shared" si="320"/>
        <v/>
      </c>
    </row>
    <row r="1227" spans="1:31" x14ac:dyDescent="0.25">
      <c r="A1227" s="9">
        <v>1254</v>
      </c>
      <c r="B1227" s="10" t="s">
        <v>3933</v>
      </c>
      <c r="C1227" s="10" t="s">
        <v>3934</v>
      </c>
      <c r="D1227" s="10" t="s">
        <v>28</v>
      </c>
      <c r="E1227" s="10" t="s">
        <v>29</v>
      </c>
      <c r="F1227" s="10">
        <v>60</v>
      </c>
      <c r="G1227" s="10" t="s">
        <v>3935</v>
      </c>
      <c r="H1227" s="10" t="s">
        <v>1948</v>
      </c>
      <c r="I1227" s="10" t="s">
        <v>32</v>
      </c>
      <c r="J1227" s="11">
        <v>44245</v>
      </c>
      <c r="K1227" s="10">
        <v>64</v>
      </c>
      <c r="L1227" s="10" t="s">
        <v>52</v>
      </c>
      <c r="M1227" s="12"/>
      <c r="O1227">
        <f t="shared" si="321"/>
        <v>0</v>
      </c>
      <c r="Q1227" s="9" t="str">
        <f t="shared" si="306"/>
        <v>1254</v>
      </c>
      <c r="R1227" s="10" t="str">
        <f t="shared" si="307"/>
        <v>Orville</v>
      </c>
      <c r="S1227" s="10" t="str">
        <f t="shared" si="308"/>
        <v>Nolan</v>
      </c>
      <c r="T1227" s="10" t="str">
        <f t="shared" si="309"/>
        <v>Mr</v>
      </c>
      <c r="U1227" s="10" t="str">
        <f t="shared" si="310"/>
        <v>M</v>
      </c>
      <c r="V1227" s="10" t="str">
        <f t="shared" si="311"/>
        <v>60</v>
      </c>
      <c r="W1227" s="10" t="str">
        <f t="shared" si="312"/>
        <v>Crouch Road</v>
      </c>
      <c r="X1227" s="10" t="str">
        <f t="shared" si="313"/>
        <v>ad</v>
      </c>
      <c r="Y1227" s="10" t="str">
        <f t="shared" si="314"/>
        <v>Crouch Road</v>
      </c>
      <c r="Z1227" s="10" t="str">
        <f t="shared" si="315"/>
        <v>Sowerby Bridge</v>
      </c>
      <c r="AA1227" s="10" t="str">
        <f t="shared" si="316"/>
        <v>WC</v>
      </c>
      <c r="AB1227" s="11" t="str">
        <f t="shared" si="317"/>
        <v>44245</v>
      </c>
      <c r="AC1227" s="10" t="str">
        <f t="shared" si="318"/>
        <v>64</v>
      </c>
      <c r="AD1227" s="10" t="str">
        <f t="shared" si="319"/>
        <v>A1</v>
      </c>
      <c r="AE1227" s="12" t="str">
        <f t="shared" si="320"/>
        <v/>
      </c>
    </row>
    <row r="1228" spans="1:31" x14ac:dyDescent="0.25">
      <c r="A1228" s="5">
        <v>1255</v>
      </c>
      <c r="B1228" s="6" t="s">
        <v>3936</v>
      </c>
      <c r="C1228" s="6" t="s">
        <v>3732</v>
      </c>
      <c r="D1228" s="6" t="s">
        <v>15</v>
      </c>
      <c r="E1228" s="6" t="s">
        <v>16</v>
      </c>
      <c r="F1228" s="6">
        <v>60</v>
      </c>
      <c r="G1228" s="6" t="s">
        <v>3937</v>
      </c>
      <c r="H1228" s="6" t="s">
        <v>3938</v>
      </c>
      <c r="I1228" s="6" t="s">
        <v>1569</v>
      </c>
      <c r="J1228" s="7">
        <v>44215</v>
      </c>
      <c r="K1228" s="6">
        <v>31</v>
      </c>
      <c r="L1228" s="6" t="s">
        <v>52</v>
      </c>
      <c r="M1228" s="8"/>
      <c r="O1228">
        <f t="shared" si="321"/>
        <v>0</v>
      </c>
      <c r="Q1228" s="5" t="str">
        <f t="shared" si="306"/>
        <v>1255</v>
      </c>
      <c r="R1228" s="6" t="str">
        <f t="shared" si="307"/>
        <v>Alyse</v>
      </c>
      <c r="S1228" s="6" t="str">
        <f t="shared" si="308"/>
        <v>Flood</v>
      </c>
      <c r="T1228" s="6" t="str">
        <f t="shared" si="309"/>
        <v>Mrs</v>
      </c>
      <c r="U1228" s="6" t="str">
        <f t="shared" si="310"/>
        <v>F</v>
      </c>
      <c r="V1228" s="6" t="str">
        <f t="shared" si="311"/>
        <v>60</v>
      </c>
      <c r="W1228" s="6" t="str">
        <f t="shared" si="312"/>
        <v>Crowden Way</v>
      </c>
      <c r="X1228" s="6" t="str">
        <f t="shared" si="313"/>
        <v>ay</v>
      </c>
      <c r="Y1228" s="6" t="str">
        <f t="shared" si="314"/>
        <v>Crowden Way</v>
      </c>
      <c r="Z1228" s="6" t="str">
        <f t="shared" si="315"/>
        <v>Grantown-On-Spey</v>
      </c>
      <c r="AA1228" s="6" t="str">
        <f t="shared" si="316"/>
        <v>NG</v>
      </c>
      <c r="AB1228" s="7" t="str">
        <f t="shared" si="317"/>
        <v>44215</v>
      </c>
      <c r="AC1228" s="6" t="str">
        <f t="shared" si="318"/>
        <v>31</v>
      </c>
      <c r="AD1228" s="6" t="str">
        <f t="shared" si="319"/>
        <v>A1</v>
      </c>
      <c r="AE1228" s="8" t="str">
        <f t="shared" si="320"/>
        <v/>
      </c>
    </row>
    <row r="1229" spans="1:31" x14ac:dyDescent="0.25">
      <c r="A1229" s="9">
        <v>1256</v>
      </c>
      <c r="B1229" s="10" t="s">
        <v>3939</v>
      </c>
      <c r="C1229" s="10" t="s">
        <v>3940</v>
      </c>
      <c r="D1229" s="10" t="s">
        <v>28</v>
      </c>
      <c r="E1229" s="10" t="s">
        <v>29</v>
      </c>
      <c r="F1229" s="10">
        <v>30</v>
      </c>
      <c r="G1229" s="10" t="s">
        <v>3941</v>
      </c>
      <c r="H1229" s="10" t="s">
        <v>1450</v>
      </c>
      <c r="I1229" s="10" t="s">
        <v>185</v>
      </c>
      <c r="J1229" s="11">
        <v>44040</v>
      </c>
      <c r="K1229" s="10">
        <v>85</v>
      </c>
      <c r="L1229" s="10" t="s">
        <v>68</v>
      </c>
      <c r="M1229" s="12"/>
      <c r="O1229">
        <f t="shared" si="321"/>
        <v>0</v>
      </c>
      <c r="Q1229" s="9" t="str">
        <f t="shared" si="306"/>
        <v>1256</v>
      </c>
      <c r="R1229" s="10" t="str">
        <f t="shared" si="307"/>
        <v>Quintin</v>
      </c>
      <c r="S1229" s="10" t="str">
        <f t="shared" si="308"/>
        <v>Marcus</v>
      </c>
      <c r="T1229" s="10" t="str">
        <f t="shared" si="309"/>
        <v>Mr</v>
      </c>
      <c r="U1229" s="10" t="str">
        <f t="shared" si="310"/>
        <v>M</v>
      </c>
      <c r="V1229" s="10" t="str">
        <f t="shared" si="311"/>
        <v>30</v>
      </c>
      <c r="W1229" s="10" t="str">
        <f t="shared" si="312"/>
        <v>Crowland Road</v>
      </c>
      <c r="X1229" s="10" t="str">
        <f t="shared" si="313"/>
        <v>ad</v>
      </c>
      <c r="Y1229" s="10" t="str">
        <f t="shared" si="314"/>
        <v>Crowland Road</v>
      </c>
      <c r="Z1229" s="10" t="str">
        <f t="shared" si="315"/>
        <v>Forest Row</v>
      </c>
      <c r="AA1229" s="10" t="str">
        <f t="shared" si="316"/>
        <v>HX</v>
      </c>
      <c r="AB1229" s="11" t="str">
        <f t="shared" si="317"/>
        <v>44040</v>
      </c>
      <c r="AC1229" s="10" t="str">
        <f t="shared" si="318"/>
        <v>85</v>
      </c>
      <c r="AD1229" s="10" t="str">
        <f t="shared" si="319"/>
        <v>A2</v>
      </c>
      <c r="AE1229" s="12" t="str">
        <f t="shared" si="320"/>
        <v/>
      </c>
    </row>
    <row r="1230" spans="1:31" x14ac:dyDescent="0.25">
      <c r="A1230" s="5">
        <v>1257</v>
      </c>
      <c r="B1230" s="6" t="s">
        <v>3942</v>
      </c>
      <c r="C1230" s="6" t="s">
        <v>3943</v>
      </c>
      <c r="D1230" s="6" t="s">
        <v>41</v>
      </c>
      <c r="E1230" s="6" t="s">
        <v>16</v>
      </c>
      <c r="F1230" s="6">
        <v>90</v>
      </c>
      <c r="G1230" s="6" t="s">
        <v>3944</v>
      </c>
      <c r="H1230" s="6" t="s">
        <v>3945</v>
      </c>
      <c r="I1230" s="6" t="s">
        <v>32</v>
      </c>
      <c r="J1230" s="7">
        <v>44329</v>
      </c>
      <c r="K1230" s="6">
        <v>36</v>
      </c>
      <c r="L1230" s="6" t="s">
        <v>44</v>
      </c>
      <c r="M1230" s="8"/>
      <c r="O1230">
        <f t="shared" si="321"/>
        <v>0</v>
      </c>
      <c r="Q1230" s="5" t="str">
        <f t="shared" si="306"/>
        <v>1257</v>
      </c>
      <c r="R1230" s="6" t="str">
        <f t="shared" si="307"/>
        <v>Carmelia</v>
      </c>
      <c r="S1230" s="6" t="str">
        <f t="shared" si="308"/>
        <v>Womack</v>
      </c>
      <c r="T1230" s="6" t="str">
        <f t="shared" si="309"/>
        <v>Ms</v>
      </c>
      <c r="U1230" s="6" t="str">
        <f t="shared" si="310"/>
        <v>F</v>
      </c>
      <c r="V1230" s="6" t="str">
        <f t="shared" si="311"/>
        <v>90</v>
      </c>
      <c r="W1230" s="6" t="str">
        <f t="shared" si="312"/>
        <v>Crown Square</v>
      </c>
      <c r="X1230" s="6" t="str">
        <f t="shared" si="313"/>
        <v>re</v>
      </c>
      <c r="Y1230" s="6" t="str">
        <f t="shared" si="314"/>
        <v>Crown Square</v>
      </c>
      <c r="Z1230" s="6" t="str">
        <f t="shared" si="315"/>
        <v>Penmaenmawr</v>
      </c>
      <c r="AA1230" s="6" t="str">
        <f t="shared" si="316"/>
        <v>WC</v>
      </c>
      <c r="AB1230" s="7" t="str">
        <f t="shared" si="317"/>
        <v>44329</v>
      </c>
      <c r="AC1230" s="6" t="str">
        <f t="shared" si="318"/>
        <v>36</v>
      </c>
      <c r="AD1230" s="6" t="str">
        <f t="shared" si="319"/>
        <v>D</v>
      </c>
      <c r="AE1230" s="8" t="str">
        <f t="shared" si="320"/>
        <v/>
      </c>
    </row>
    <row r="1231" spans="1:31" x14ac:dyDescent="0.25">
      <c r="A1231" s="9">
        <v>1258</v>
      </c>
      <c r="B1231" s="10" t="s">
        <v>3946</v>
      </c>
      <c r="C1231" s="10" t="s">
        <v>418</v>
      </c>
      <c r="D1231" s="10" t="s">
        <v>28</v>
      </c>
      <c r="E1231" s="10" t="s">
        <v>29</v>
      </c>
      <c r="F1231" s="10">
        <v>90</v>
      </c>
      <c r="G1231" s="10" t="s">
        <v>3947</v>
      </c>
      <c r="H1231" s="10" t="s">
        <v>2883</v>
      </c>
      <c r="I1231" s="10" t="s">
        <v>32</v>
      </c>
      <c r="J1231" s="11">
        <v>44030</v>
      </c>
      <c r="K1231" s="10">
        <v>54</v>
      </c>
      <c r="L1231" s="10" t="s">
        <v>99</v>
      </c>
      <c r="M1231" s="12"/>
      <c r="O1231">
        <f t="shared" si="321"/>
        <v>0</v>
      </c>
      <c r="Q1231" s="9" t="str">
        <f t="shared" si="306"/>
        <v>1258</v>
      </c>
      <c r="R1231" s="10" t="str">
        <f t="shared" si="307"/>
        <v>Jonas</v>
      </c>
      <c r="S1231" s="10" t="str">
        <f t="shared" si="308"/>
        <v>Hargrove</v>
      </c>
      <c r="T1231" s="10" t="str">
        <f t="shared" si="309"/>
        <v>Mr</v>
      </c>
      <c r="U1231" s="10" t="str">
        <f t="shared" si="310"/>
        <v>M</v>
      </c>
      <c r="V1231" s="10" t="str">
        <f t="shared" si="311"/>
        <v>90</v>
      </c>
      <c r="W1231" s="10" t="str">
        <f t="shared" si="312"/>
        <v>Crown Terrace</v>
      </c>
      <c r="X1231" s="10" t="str">
        <f t="shared" si="313"/>
        <v>ce</v>
      </c>
      <c r="Y1231" s="10" t="str">
        <f t="shared" si="314"/>
        <v>Crown Terrace</v>
      </c>
      <c r="Z1231" s="10" t="str">
        <f t="shared" si="315"/>
        <v>Taunton</v>
      </c>
      <c r="AA1231" s="10" t="str">
        <f t="shared" si="316"/>
        <v>WC</v>
      </c>
      <c r="AB1231" s="11" t="str">
        <f t="shared" si="317"/>
        <v>44030</v>
      </c>
      <c r="AC1231" s="10" t="str">
        <f t="shared" si="318"/>
        <v>54</v>
      </c>
      <c r="AD1231" s="10" t="str">
        <f t="shared" si="319"/>
        <v>E</v>
      </c>
      <c r="AE1231" s="12" t="str">
        <f t="shared" si="320"/>
        <v/>
      </c>
    </row>
    <row r="1232" spans="1:31" x14ac:dyDescent="0.25">
      <c r="A1232" s="5">
        <v>1259</v>
      </c>
      <c r="B1232" s="6" t="s">
        <v>177</v>
      </c>
      <c r="C1232" s="6" t="s">
        <v>1174</v>
      </c>
      <c r="D1232" s="6" t="s">
        <v>28</v>
      </c>
      <c r="E1232" s="6" t="s">
        <v>29</v>
      </c>
      <c r="F1232" s="6">
        <v>30</v>
      </c>
      <c r="G1232" s="6" t="s">
        <v>3948</v>
      </c>
      <c r="H1232" s="6" t="s">
        <v>1369</v>
      </c>
      <c r="I1232" s="6" t="s">
        <v>291</v>
      </c>
      <c r="J1232" s="7">
        <v>43544</v>
      </c>
      <c r="K1232" s="6">
        <v>38</v>
      </c>
      <c r="L1232" s="6" t="s">
        <v>99</v>
      </c>
      <c r="M1232" s="8"/>
      <c r="O1232">
        <f t="shared" si="321"/>
        <v>0</v>
      </c>
      <c r="Q1232" s="5" t="str">
        <f t="shared" si="306"/>
        <v>1259</v>
      </c>
      <c r="R1232" s="6" t="str">
        <f t="shared" si="307"/>
        <v>Nicky</v>
      </c>
      <c r="S1232" s="6" t="str">
        <f t="shared" si="308"/>
        <v>Greenberg</v>
      </c>
      <c r="T1232" s="6" t="str">
        <f t="shared" si="309"/>
        <v>Mr</v>
      </c>
      <c r="U1232" s="6" t="str">
        <f t="shared" si="310"/>
        <v>M</v>
      </c>
      <c r="V1232" s="6" t="str">
        <f t="shared" si="311"/>
        <v>30</v>
      </c>
      <c r="W1232" s="6" t="str">
        <f t="shared" si="312"/>
        <v>Crows Court</v>
      </c>
      <c r="X1232" s="6" t="str">
        <f t="shared" si="313"/>
        <v>rt</v>
      </c>
      <c r="Y1232" s="6" t="str">
        <f t="shared" si="314"/>
        <v>Crows Court</v>
      </c>
      <c r="Z1232" s="6" t="str">
        <f t="shared" si="315"/>
        <v>Isle Of Iona</v>
      </c>
      <c r="AA1232" s="6" t="str">
        <f t="shared" si="316"/>
        <v>HS</v>
      </c>
      <c r="AB1232" s="7" t="str">
        <f t="shared" si="317"/>
        <v>43544</v>
      </c>
      <c r="AC1232" s="6" t="str">
        <f t="shared" si="318"/>
        <v>38</v>
      </c>
      <c r="AD1232" s="6" t="str">
        <f t="shared" si="319"/>
        <v>E</v>
      </c>
      <c r="AE1232" s="8" t="str">
        <f t="shared" si="320"/>
        <v/>
      </c>
    </row>
    <row r="1233" spans="1:31" x14ac:dyDescent="0.25">
      <c r="A1233" s="9">
        <v>1260</v>
      </c>
      <c r="B1233" s="10" t="s">
        <v>3949</v>
      </c>
      <c r="C1233" s="10" t="s">
        <v>279</v>
      </c>
      <c r="D1233" s="10" t="s">
        <v>28</v>
      </c>
      <c r="E1233" s="10" t="s">
        <v>29</v>
      </c>
      <c r="F1233" s="10">
        <v>30</v>
      </c>
      <c r="G1233" s="10" t="s">
        <v>3948</v>
      </c>
      <c r="H1233" s="10" t="s">
        <v>2623</v>
      </c>
      <c r="I1233" s="10" t="s">
        <v>32</v>
      </c>
      <c r="J1233" s="11">
        <v>44157</v>
      </c>
      <c r="K1233" s="10">
        <v>35</v>
      </c>
      <c r="L1233" s="10" t="s">
        <v>39</v>
      </c>
      <c r="M1233" s="12"/>
      <c r="O1233">
        <f t="shared" si="321"/>
        <v>0</v>
      </c>
      <c r="Q1233" s="9" t="str">
        <f t="shared" si="306"/>
        <v>1260</v>
      </c>
      <c r="R1233" s="10" t="str">
        <f t="shared" si="307"/>
        <v>Norberto</v>
      </c>
      <c r="S1233" s="10" t="str">
        <f t="shared" si="308"/>
        <v>Bartlett</v>
      </c>
      <c r="T1233" s="10" t="str">
        <f t="shared" si="309"/>
        <v>Mr</v>
      </c>
      <c r="U1233" s="10" t="str">
        <f t="shared" si="310"/>
        <v>M</v>
      </c>
      <c r="V1233" s="10" t="str">
        <f t="shared" si="311"/>
        <v>30</v>
      </c>
      <c r="W1233" s="10" t="str">
        <f t="shared" si="312"/>
        <v>Crows Court</v>
      </c>
      <c r="X1233" s="10" t="str">
        <f t="shared" si="313"/>
        <v>rt</v>
      </c>
      <c r="Y1233" s="10" t="str">
        <f t="shared" si="314"/>
        <v>Crows Court</v>
      </c>
      <c r="Z1233" s="10" t="str">
        <f t="shared" si="315"/>
        <v>Nottinghamshire</v>
      </c>
      <c r="AA1233" s="10" t="str">
        <f t="shared" si="316"/>
        <v>WC</v>
      </c>
      <c r="AB1233" s="11" t="str">
        <f t="shared" si="317"/>
        <v>44157</v>
      </c>
      <c r="AC1233" s="10" t="str">
        <f t="shared" si="318"/>
        <v>35</v>
      </c>
      <c r="AD1233" s="10" t="str">
        <f t="shared" si="319"/>
        <v>C1</v>
      </c>
      <c r="AE1233" s="12" t="str">
        <f t="shared" si="320"/>
        <v/>
      </c>
    </row>
    <row r="1234" spans="1:31" x14ac:dyDescent="0.25">
      <c r="A1234" s="5">
        <v>1261</v>
      </c>
      <c r="B1234" s="6" t="s">
        <v>3950</v>
      </c>
      <c r="C1234" s="6" t="s">
        <v>1005</v>
      </c>
      <c r="D1234" s="6" t="s">
        <v>49</v>
      </c>
      <c r="E1234" s="6" t="s">
        <v>16</v>
      </c>
      <c r="F1234" s="6">
        <v>90</v>
      </c>
      <c r="G1234" s="6" t="s">
        <v>3951</v>
      </c>
      <c r="H1234" s="6" t="s">
        <v>844</v>
      </c>
      <c r="I1234" s="6" t="s">
        <v>122</v>
      </c>
      <c r="J1234" s="7">
        <v>44104</v>
      </c>
      <c r="K1234" s="6">
        <v>26</v>
      </c>
      <c r="L1234" s="6" t="s">
        <v>68</v>
      </c>
      <c r="M1234" s="8"/>
      <c r="O1234">
        <f t="shared" si="321"/>
        <v>0</v>
      </c>
      <c r="Q1234" s="5" t="str">
        <f t="shared" si="306"/>
        <v>1261</v>
      </c>
      <c r="R1234" s="6" t="str">
        <f t="shared" si="307"/>
        <v>Taryn</v>
      </c>
      <c r="S1234" s="6" t="str">
        <f t="shared" si="308"/>
        <v>Myles</v>
      </c>
      <c r="T1234" s="6" t="str">
        <f t="shared" si="309"/>
        <v>Miss</v>
      </c>
      <c r="U1234" s="6" t="str">
        <f t="shared" si="310"/>
        <v>F</v>
      </c>
      <c r="V1234" s="6" t="str">
        <f t="shared" si="311"/>
        <v>90</v>
      </c>
      <c r="W1234" s="6" t="str">
        <f t="shared" si="312"/>
        <v>Crows Road</v>
      </c>
      <c r="X1234" s="6" t="str">
        <f t="shared" si="313"/>
        <v>ad</v>
      </c>
      <c r="Y1234" s="6" t="str">
        <f t="shared" si="314"/>
        <v>Crows Road</v>
      </c>
      <c r="Z1234" s="6" t="str">
        <f t="shared" si="315"/>
        <v>Llanidloes</v>
      </c>
      <c r="AA1234" s="6" t="str">
        <f t="shared" si="316"/>
        <v>WN</v>
      </c>
      <c r="AB1234" s="7" t="str">
        <f t="shared" si="317"/>
        <v>44104</v>
      </c>
      <c r="AC1234" s="6" t="str">
        <f t="shared" si="318"/>
        <v>26</v>
      </c>
      <c r="AD1234" s="6" t="str">
        <f t="shared" si="319"/>
        <v>A2</v>
      </c>
      <c r="AE1234" s="8" t="str">
        <f t="shared" si="320"/>
        <v/>
      </c>
    </row>
    <row r="1235" spans="1:31" x14ac:dyDescent="0.25">
      <c r="A1235" s="9">
        <v>1262</v>
      </c>
      <c r="B1235" s="10" t="s">
        <v>3728</v>
      </c>
      <c r="C1235" s="10" t="s">
        <v>3952</v>
      </c>
      <c r="D1235" s="10" t="s">
        <v>15</v>
      </c>
      <c r="E1235" s="10" t="s">
        <v>16</v>
      </c>
      <c r="F1235" s="10">
        <v>60</v>
      </c>
      <c r="G1235" s="10" t="s">
        <v>3953</v>
      </c>
      <c r="H1235" s="10" t="s">
        <v>360</v>
      </c>
      <c r="I1235" s="10" t="s">
        <v>108</v>
      </c>
      <c r="J1235" s="11">
        <v>43611</v>
      </c>
      <c r="K1235" s="10">
        <v>78</v>
      </c>
      <c r="L1235" s="10" t="s">
        <v>52</v>
      </c>
      <c r="M1235" s="12"/>
      <c r="O1235">
        <f t="shared" si="321"/>
        <v>0</v>
      </c>
      <c r="Q1235" s="9" t="str">
        <f t="shared" si="306"/>
        <v>1262</v>
      </c>
      <c r="R1235" s="10" t="str">
        <f t="shared" si="307"/>
        <v>Carolin</v>
      </c>
      <c r="S1235" s="10" t="str">
        <f t="shared" si="308"/>
        <v>Tran</v>
      </c>
      <c r="T1235" s="10" t="str">
        <f t="shared" si="309"/>
        <v>Mrs</v>
      </c>
      <c r="U1235" s="10" t="str">
        <f t="shared" si="310"/>
        <v>F</v>
      </c>
      <c r="V1235" s="10" t="str">
        <f t="shared" si="311"/>
        <v>60</v>
      </c>
      <c r="W1235" s="10" t="str">
        <f t="shared" si="312"/>
        <v>Crowthorne Road</v>
      </c>
      <c r="X1235" s="10" t="str">
        <f t="shared" si="313"/>
        <v>ad</v>
      </c>
      <c r="Y1235" s="10" t="str">
        <f t="shared" si="314"/>
        <v>Crowthorne Road</v>
      </c>
      <c r="Z1235" s="10" t="str">
        <f t="shared" si="315"/>
        <v>Castlederg</v>
      </c>
      <c r="AA1235" s="10" t="str">
        <f t="shared" si="316"/>
        <v>CB</v>
      </c>
      <c r="AB1235" s="11" t="str">
        <f t="shared" si="317"/>
        <v>43611</v>
      </c>
      <c r="AC1235" s="10" t="str">
        <f t="shared" si="318"/>
        <v>78</v>
      </c>
      <c r="AD1235" s="10" t="str">
        <f t="shared" si="319"/>
        <v>A1</v>
      </c>
      <c r="AE1235" s="12" t="str">
        <f t="shared" si="320"/>
        <v/>
      </c>
    </row>
    <row r="1236" spans="1:31" x14ac:dyDescent="0.25">
      <c r="A1236" s="5">
        <v>1263</v>
      </c>
      <c r="B1236" s="6" t="s">
        <v>3954</v>
      </c>
      <c r="C1236" s="6" t="s">
        <v>3955</v>
      </c>
      <c r="D1236" s="6" t="s">
        <v>28</v>
      </c>
      <c r="E1236" s="6" t="s">
        <v>29</v>
      </c>
      <c r="F1236" s="6">
        <v>90</v>
      </c>
      <c r="G1236" s="6" t="s">
        <v>3956</v>
      </c>
      <c r="H1236" s="6" t="s">
        <v>82</v>
      </c>
      <c r="I1236" s="6" t="s">
        <v>32</v>
      </c>
      <c r="J1236" s="7">
        <v>44493</v>
      </c>
      <c r="K1236" s="6">
        <v>90</v>
      </c>
      <c r="L1236" s="6" t="s">
        <v>52</v>
      </c>
      <c r="M1236" s="8"/>
      <c r="O1236">
        <f t="shared" si="321"/>
        <v>0</v>
      </c>
      <c r="Q1236" s="5" t="str">
        <f t="shared" si="306"/>
        <v>1263</v>
      </c>
      <c r="R1236" s="6" t="str">
        <f t="shared" si="307"/>
        <v>Lynwood</v>
      </c>
      <c r="S1236" s="6" t="str">
        <f t="shared" si="308"/>
        <v>Ramirez</v>
      </c>
      <c r="T1236" s="6" t="str">
        <f t="shared" si="309"/>
        <v>Mr</v>
      </c>
      <c r="U1236" s="6" t="str">
        <f t="shared" si="310"/>
        <v>M</v>
      </c>
      <c r="V1236" s="6" t="str">
        <f t="shared" si="311"/>
        <v>90</v>
      </c>
      <c r="W1236" s="6" t="str">
        <f t="shared" si="312"/>
        <v>Croxford Gardens</v>
      </c>
      <c r="X1236" s="6" t="str">
        <f t="shared" si="313"/>
        <v>ns</v>
      </c>
      <c r="Y1236" s="6" t="str">
        <f t="shared" si="314"/>
        <v>Croxford Gardens</v>
      </c>
      <c r="Z1236" s="6" t="str">
        <f t="shared" si="315"/>
        <v>Peebles</v>
      </c>
      <c r="AA1236" s="6" t="str">
        <f t="shared" si="316"/>
        <v>WC</v>
      </c>
      <c r="AB1236" s="7" t="str">
        <f t="shared" si="317"/>
        <v>44493</v>
      </c>
      <c r="AC1236" s="6" t="str">
        <f t="shared" si="318"/>
        <v>90</v>
      </c>
      <c r="AD1236" s="6" t="str">
        <f t="shared" si="319"/>
        <v>A1</v>
      </c>
      <c r="AE1236" s="8" t="str">
        <f t="shared" si="320"/>
        <v/>
      </c>
    </row>
    <row r="1237" spans="1:31" x14ac:dyDescent="0.25">
      <c r="A1237" s="9">
        <v>1264</v>
      </c>
      <c r="B1237" s="10" t="s">
        <v>3957</v>
      </c>
      <c r="C1237" s="10" t="s">
        <v>3958</v>
      </c>
      <c r="D1237" s="10" t="s">
        <v>15</v>
      </c>
      <c r="E1237" s="10" t="s">
        <v>16</v>
      </c>
      <c r="F1237" s="10">
        <v>60</v>
      </c>
      <c r="G1237" s="10" t="s">
        <v>3959</v>
      </c>
      <c r="H1237" s="10" t="s">
        <v>1029</v>
      </c>
      <c r="I1237" s="10" t="s">
        <v>1030</v>
      </c>
      <c r="J1237" s="11">
        <v>43727</v>
      </c>
      <c r="K1237" s="10">
        <v>85</v>
      </c>
      <c r="L1237" s="10" t="s">
        <v>39</v>
      </c>
      <c r="M1237" s="12"/>
      <c r="O1237">
        <f t="shared" si="321"/>
        <v>0</v>
      </c>
      <c r="Q1237" s="9" t="str">
        <f t="shared" si="306"/>
        <v>1264</v>
      </c>
      <c r="R1237" s="10" t="str">
        <f t="shared" si="307"/>
        <v>Miesha</v>
      </c>
      <c r="S1237" s="10" t="str">
        <f t="shared" si="308"/>
        <v>Marino</v>
      </c>
      <c r="T1237" s="10" t="str">
        <f t="shared" si="309"/>
        <v>Mrs</v>
      </c>
      <c r="U1237" s="10" t="str">
        <f t="shared" si="310"/>
        <v>F</v>
      </c>
      <c r="V1237" s="10" t="str">
        <f t="shared" si="311"/>
        <v>60</v>
      </c>
      <c r="W1237" s="10" t="str">
        <f t="shared" si="312"/>
        <v>Croxted Lane</v>
      </c>
      <c r="X1237" s="10" t="str">
        <f t="shared" si="313"/>
        <v>ne</v>
      </c>
      <c r="Y1237" s="10" t="str">
        <f t="shared" si="314"/>
        <v>Croxted Lane</v>
      </c>
      <c r="Z1237" s="10" t="str">
        <f t="shared" si="315"/>
        <v>Beckenham</v>
      </c>
      <c r="AA1237" s="10" t="str">
        <f t="shared" si="316"/>
        <v>DT</v>
      </c>
      <c r="AB1237" s="11" t="str">
        <f t="shared" si="317"/>
        <v>43727</v>
      </c>
      <c r="AC1237" s="10" t="str">
        <f t="shared" si="318"/>
        <v>85</v>
      </c>
      <c r="AD1237" s="10" t="str">
        <f t="shared" si="319"/>
        <v>C1</v>
      </c>
      <c r="AE1237" s="12" t="str">
        <f t="shared" si="320"/>
        <v/>
      </c>
    </row>
    <row r="1238" spans="1:31" x14ac:dyDescent="0.25">
      <c r="A1238" s="5">
        <v>1265</v>
      </c>
      <c r="B1238" s="6" t="s">
        <v>3960</v>
      </c>
      <c r="C1238" s="6" t="s">
        <v>2999</v>
      </c>
      <c r="D1238" s="6" t="s">
        <v>28</v>
      </c>
      <c r="E1238" s="6" t="s">
        <v>29</v>
      </c>
      <c r="F1238" s="6">
        <v>90</v>
      </c>
      <c r="G1238" s="6" t="s">
        <v>3961</v>
      </c>
      <c r="H1238" s="6" t="s">
        <v>1213</v>
      </c>
      <c r="I1238" s="6" t="s">
        <v>291</v>
      </c>
      <c r="J1238" s="7">
        <v>44311</v>
      </c>
      <c r="K1238" s="6">
        <v>77</v>
      </c>
      <c r="L1238" s="6" t="s">
        <v>99</v>
      </c>
      <c r="M1238" s="8"/>
      <c r="O1238">
        <f t="shared" si="321"/>
        <v>0</v>
      </c>
      <c r="Q1238" s="5" t="str">
        <f t="shared" si="306"/>
        <v>1265</v>
      </c>
      <c r="R1238" s="6" t="str">
        <f t="shared" si="307"/>
        <v>Leland</v>
      </c>
      <c r="S1238" s="6" t="str">
        <f t="shared" si="308"/>
        <v>Daley</v>
      </c>
      <c r="T1238" s="6" t="str">
        <f t="shared" si="309"/>
        <v>Mr</v>
      </c>
      <c r="U1238" s="6" t="str">
        <f t="shared" si="310"/>
        <v>M</v>
      </c>
      <c r="V1238" s="6" t="str">
        <f t="shared" si="311"/>
        <v>90</v>
      </c>
      <c r="W1238" s="6" t="str">
        <f t="shared" si="312"/>
        <v>Croydon Road</v>
      </c>
      <c r="X1238" s="6" t="str">
        <f t="shared" si="313"/>
        <v>ad</v>
      </c>
      <c r="Y1238" s="6" t="str">
        <f t="shared" si="314"/>
        <v>Croydon Road</v>
      </c>
      <c r="Z1238" s="6" t="str">
        <f t="shared" si="315"/>
        <v>Jedburgh</v>
      </c>
      <c r="AA1238" s="6" t="str">
        <f t="shared" si="316"/>
        <v>HS</v>
      </c>
      <c r="AB1238" s="7" t="str">
        <f t="shared" si="317"/>
        <v>44311</v>
      </c>
      <c r="AC1238" s="6" t="str">
        <f t="shared" si="318"/>
        <v>77</v>
      </c>
      <c r="AD1238" s="6" t="str">
        <f t="shared" si="319"/>
        <v>E</v>
      </c>
      <c r="AE1238" s="8" t="str">
        <f t="shared" si="320"/>
        <v/>
      </c>
    </row>
    <row r="1239" spans="1:31" x14ac:dyDescent="0.25">
      <c r="A1239" s="9">
        <v>1266</v>
      </c>
      <c r="B1239" s="10" t="s">
        <v>1451</v>
      </c>
      <c r="C1239" s="10" t="s">
        <v>3569</v>
      </c>
      <c r="D1239" s="10" t="s">
        <v>28</v>
      </c>
      <c r="E1239" s="10" t="s">
        <v>29</v>
      </c>
      <c r="F1239" s="10">
        <v>30</v>
      </c>
      <c r="G1239" s="10" t="s">
        <v>3962</v>
      </c>
      <c r="H1239" s="10" t="s">
        <v>3963</v>
      </c>
      <c r="I1239" s="10" t="s">
        <v>171</v>
      </c>
      <c r="J1239" s="11">
        <v>44347</v>
      </c>
      <c r="K1239" s="10">
        <v>37</v>
      </c>
      <c r="L1239" s="10" t="s">
        <v>78</v>
      </c>
      <c r="M1239" s="12"/>
      <c r="O1239">
        <f t="shared" si="321"/>
        <v>0</v>
      </c>
      <c r="Q1239" s="9" t="str">
        <f t="shared" si="306"/>
        <v>1266</v>
      </c>
      <c r="R1239" s="10" t="str">
        <f t="shared" si="307"/>
        <v>Dannie</v>
      </c>
      <c r="S1239" s="10" t="str">
        <f t="shared" si="308"/>
        <v>Bentley</v>
      </c>
      <c r="T1239" s="10" t="str">
        <f t="shared" si="309"/>
        <v>Mr</v>
      </c>
      <c r="U1239" s="10" t="str">
        <f t="shared" si="310"/>
        <v>M</v>
      </c>
      <c r="V1239" s="10" t="str">
        <f t="shared" si="311"/>
        <v>30</v>
      </c>
      <c r="W1239" s="10" t="str">
        <f t="shared" si="312"/>
        <v>Cruikshank Street</v>
      </c>
      <c r="X1239" s="10" t="str">
        <f t="shared" si="313"/>
        <v>et</v>
      </c>
      <c r="Y1239" s="10" t="str">
        <f t="shared" si="314"/>
        <v>Cruikshank Street</v>
      </c>
      <c r="Z1239" s="10" t="str">
        <f t="shared" si="315"/>
        <v>Coleford</v>
      </c>
      <c r="AA1239" s="10" t="str">
        <f t="shared" si="316"/>
        <v>PR</v>
      </c>
      <c r="AB1239" s="11" t="str">
        <f t="shared" si="317"/>
        <v>44347</v>
      </c>
      <c r="AC1239" s="10" t="str">
        <f t="shared" si="318"/>
        <v>37</v>
      </c>
      <c r="AD1239" s="10" t="str">
        <f t="shared" si="319"/>
        <v>C2</v>
      </c>
      <c r="AE1239" s="12" t="str">
        <f t="shared" si="320"/>
        <v/>
      </c>
    </row>
    <row r="1240" spans="1:31" x14ac:dyDescent="0.25">
      <c r="A1240" s="5">
        <v>1267</v>
      </c>
      <c r="B1240" s="6" t="s">
        <v>3964</v>
      </c>
      <c r="C1240" s="6" t="s">
        <v>2625</v>
      </c>
      <c r="D1240" s="6" t="s">
        <v>15</v>
      </c>
      <c r="E1240" s="6" t="s">
        <v>16</v>
      </c>
      <c r="F1240" s="6">
        <v>30</v>
      </c>
      <c r="G1240" s="6" t="s">
        <v>3965</v>
      </c>
      <c r="H1240" s="6" t="s">
        <v>2111</v>
      </c>
      <c r="I1240" s="6" t="s">
        <v>38</v>
      </c>
      <c r="J1240" s="7">
        <v>43685</v>
      </c>
      <c r="K1240" s="6">
        <v>43</v>
      </c>
      <c r="L1240" s="6" t="s">
        <v>68</v>
      </c>
      <c r="M1240" s="8"/>
      <c r="O1240">
        <f t="shared" si="321"/>
        <v>0</v>
      </c>
      <c r="Q1240" s="5" t="str">
        <f t="shared" si="306"/>
        <v>1267</v>
      </c>
      <c r="R1240" s="6" t="str">
        <f t="shared" si="307"/>
        <v>Katelynn</v>
      </c>
      <c r="S1240" s="6" t="str">
        <f t="shared" si="308"/>
        <v>Steele</v>
      </c>
      <c r="T1240" s="6" t="str">
        <f t="shared" si="309"/>
        <v>Mrs</v>
      </c>
      <c r="U1240" s="6" t="str">
        <f t="shared" si="310"/>
        <v>F</v>
      </c>
      <c r="V1240" s="6" t="str">
        <f t="shared" si="311"/>
        <v>30</v>
      </c>
      <c r="W1240" s="6" t="str">
        <f t="shared" si="312"/>
        <v>Cuba Cottages</v>
      </c>
      <c r="X1240" s="6" t="str">
        <f t="shared" si="313"/>
        <v>es</v>
      </c>
      <c r="Y1240" s="6" t="str">
        <f t="shared" si="314"/>
        <v>Cuba Cottages</v>
      </c>
      <c r="Z1240" s="6" t="str">
        <f t="shared" si="315"/>
        <v>Dronfield</v>
      </c>
      <c r="AA1240" s="6" t="str">
        <f t="shared" si="316"/>
        <v>RM</v>
      </c>
      <c r="AB1240" s="7" t="str">
        <f t="shared" si="317"/>
        <v>43685</v>
      </c>
      <c r="AC1240" s="6" t="str">
        <f t="shared" si="318"/>
        <v>43</v>
      </c>
      <c r="AD1240" s="6" t="str">
        <f t="shared" si="319"/>
        <v>A2</v>
      </c>
      <c r="AE1240" s="8" t="str">
        <f t="shared" si="320"/>
        <v/>
      </c>
    </row>
    <row r="1241" spans="1:31" x14ac:dyDescent="0.25">
      <c r="A1241" s="9">
        <v>1268</v>
      </c>
      <c r="B1241" s="10" t="s">
        <v>3966</v>
      </c>
      <c r="C1241" s="10" t="s">
        <v>3191</v>
      </c>
      <c r="D1241" s="10" t="s">
        <v>15</v>
      </c>
      <c r="E1241" s="10" t="s">
        <v>16</v>
      </c>
      <c r="F1241" s="10">
        <v>30</v>
      </c>
      <c r="G1241" s="10" t="s">
        <v>3967</v>
      </c>
      <c r="H1241" s="10" t="s">
        <v>2623</v>
      </c>
      <c r="I1241" s="10" t="s">
        <v>32</v>
      </c>
      <c r="J1241" s="11">
        <v>44416</v>
      </c>
      <c r="K1241" s="10">
        <v>21</v>
      </c>
      <c r="L1241" s="10" t="s">
        <v>157</v>
      </c>
      <c r="M1241" s="12"/>
      <c r="O1241">
        <f t="shared" si="321"/>
        <v>0</v>
      </c>
      <c r="Q1241" s="9" t="str">
        <f t="shared" si="306"/>
        <v>1268</v>
      </c>
      <c r="R1241" s="10" t="str">
        <f t="shared" si="307"/>
        <v>Kyoko</v>
      </c>
      <c r="S1241" s="10" t="str">
        <f t="shared" si="308"/>
        <v>Snyder</v>
      </c>
      <c r="T1241" s="10" t="str">
        <f t="shared" si="309"/>
        <v>Mrs</v>
      </c>
      <c r="U1241" s="10" t="str">
        <f t="shared" si="310"/>
        <v>F</v>
      </c>
      <c r="V1241" s="10" t="str">
        <f t="shared" si="311"/>
        <v>30</v>
      </c>
      <c r="W1241" s="10" t="str">
        <f t="shared" si="312"/>
        <v>Cuckoo Lane</v>
      </c>
      <c r="X1241" s="10" t="str">
        <f t="shared" si="313"/>
        <v>ne</v>
      </c>
      <c r="Y1241" s="10" t="str">
        <f t="shared" si="314"/>
        <v>Cuckoo Lane</v>
      </c>
      <c r="Z1241" s="10" t="str">
        <f t="shared" si="315"/>
        <v>Nottinghamshire</v>
      </c>
      <c r="AA1241" s="10" t="str">
        <f t="shared" si="316"/>
        <v>WC</v>
      </c>
      <c r="AB1241" s="11" t="str">
        <f t="shared" si="317"/>
        <v>44416</v>
      </c>
      <c r="AC1241" s="10" t="str">
        <f t="shared" si="318"/>
        <v>21</v>
      </c>
      <c r="AD1241" s="10" t="str">
        <f t="shared" si="319"/>
        <v>C3</v>
      </c>
      <c r="AE1241" s="12" t="str">
        <f t="shared" si="320"/>
        <v/>
      </c>
    </row>
    <row r="1242" spans="1:31" x14ac:dyDescent="0.25">
      <c r="A1242" s="5">
        <v>1269</v>
      </c>
      <c r="B1242" s="6" t="s">
        <v>3968</v>
      </c>
      <c r="C1242" s="6" t="s">
        <v>3101</v>
      </c>
      <c r="D1242" s="6" t="s">
        <v>49</v>
      </c>
      <c r="E1242" s="6" t="s">
        <v>16</v>
      </c>
      <c r="F1242" s="6">
        <v>30</v>
      </c>
      <c r="G1242" s="6" t="s">
        <v>3969</v>
      </c>
      <c r="H1242" s="6" t="s">
        <v>285</v>
      </c>
      <c r="I1242" s="6" t="s">
        <v>32</v>
      </c>
      <c r="J1242" s="7">
        <v>44185</v>
      </c>
      <c r="K1242" s="6">
        <v>91</v>
      </c>
      <c r="L1242" s="6" t="s">
        <v>20</v>
      </c>
      <c r="M1242" s="8"/>
      <c r="O1242">
        <f t="shared" si="321"/>
        <v>0</v>
      </c>
      <c r="Q1242" s="5" t="str">
        <f t="shared" si="306"/>
        <v>1269</v>
      </c>
      <c r="R1242" s="6" t="str">
        <f t="shared" si="307"/>
        <v>Sanora</v>
      </c>
      <c r="S1242" s="6" t="str">
        <f t="shared" si="308"/>
        <v>Irvin</v>
      </c>
      <c r="T1242" s="6" t="str">
        <f t="shared" si="309"/>
        <v>Miss</v>
      </c>
      <c r="U1242" s="6" t="str">
        <f t="shared" si="310"/>
        <v>F</v>
      </c>
      <c r="V1242" s="6" t="str">
        <f t="shared" si="311"/>
        <v>30</v>
      </c>
      <c r="W1242" s="6" t="str">
        <f t="shared" si="312"/>
        <v>Cullum Street</v>
      </c>
      <c r="X1242" s="6" t="str">
        <f t="shared" si="313"/>
        <v>et</v>
      </c>
      <c r="Y1242" s="6" t="str">
        <f t="shared" si="314"/>
        <v>Cullum Street</v>
      </c>
      <c r="Z1242" s="6" t="str">
        <f t="shared" si="315"/>
        <v>Staffordshire</v>
      </c>
      <c r="AA1242" s="6" t="str">
        <f t="shared" si="316"/>
        <v>WC</v>
      </c>
      <c r="AB1242" s="7" t="str">
        <f t="shared" si="317"/>
        <v>44185</v>
      </c>
      <c r="AC1242" s="6" t="str">
        <f t="shared" si="318"/>
        <v>91</v>
      </c>
      <c r="AD1242" s="6" t="str">
        <f t="shared" si="319"/>
        <v>B</v>
      </c>
      <c r="AE1242" s="8" t="str">
        <f t="shared" si="320"/>
        <v/>
      </c>
    </row>
    <row r="1243" spans="1:31" x14ac:dyDescent="0.25">
      <c r="A1243" s="9">
        <v>1270</v>
      </c>
      <c r="B1243" s="10" t="s">
        <v>2093</v>
      </c>
      <c r="C1243" s="10" t="s">
        <v>1061</v>
      </c>
      <c r="D1243" s="10" t="s">
        <v>90</v>
      </c>
      <c r="E1243" s="10" t="s">
        <v>16</v>
      </c>
      <c r="F1243" s="10">
        <v>30</v>
      </c>
      <c r="G1243" s="10" t="s">
        <v>3970</v>
      </c>
      <c r="H1243" s="10" t="s">
        <v>3971</v>
      </c>
      <c r="I1243" s="10" t="s">
        <v>32</v>
      </c>
      <c r="J1243" s="11">
        <v>43778</v>
      </c>
      <c r="K1243" s="10">
        <v>38</v>
      </c>
      <c r="L1243" s="10" t="s">
        <v>68</v>
      </c>
      <c r="M1243" s="12"/>
      <c r="O1243">
        <f t="shared" si="321"/>
        <v>0</v>
      </c>
      <c r="Q1243" s="9" t="str">
        <f t="shared" si="306"/>
        <v>1270</v>
      </c>
      <c r="R1243" s="10" t="str">
        <f t="shared" si="307"/>
        <v>Na</v>
      </c>
      <c r="S1243" s="10" t="str">
        <f t="shared" si="308"/>
        <v>Crenshaw</v>
      </c>
      <c r="T1243" s="10" t="str">
        <f t="shared" si="309"/>
        <v>Dr</v>
      </c>
      <c r="U1243" s="10" t="str">
        <f t="shared" si="310"/>
        <v>F</v>
      </c>
      <c r="V1243" s="10" t="str">
        <f t="shared" si="311"/>
        <v>30</v>
      </c>
      <c r="W1243" s="10" t="str">
        <f t="shared" si="312"/>
        <v>Culmore Terrace</v>
      </c>
      <c r="X1243" s="10" t="str">
        <f t="shared" si="313"/>
        <v>ce</v>
      </c>
      <c r="Y1243" s="10" t="str">
        <f t="shared" si="314"/>
        <v>Culmore Terrace</v>
      </c>
      <c r="Z1243" s="10" t="str">
        <f t="shared" si="315"/>
        <v>Rhayader</v>
      </c>
      <c r="AA1243" s="10" t="str">
        <f t="shared" si="316"/>
        <v>WC</v>
      </c>
      <c r="AB1243" s="11" t="str">
        <f t="shared" si="317"/>
        <v>43778</v>
      </c>
      <c r="AC1243" s="10" t="str">
        <f t="shared" si="318"/>
        <v>38</v>
      </c>
      <c r="AD1243" s="10" t="str">
        <f t="shared" si="319"/>
        <v>A2</v>
      </c>
      <c r="AE1243" s="12" t="str">
        <f t="shared" si="320"/>
        <v/>
      </c>
    </row>
    <row r="1244" spans="1:31" x14ac:dyDescent="0.25">
      <c r="A1244" s="5">
        <v>1271</v>
      </c>
      <c r="B1244" s="6" t="s">
        <v>3972</v>
      </c>
      <c r="C1244" s="6" t="s">
        <v>2081</v>
      </c>
      <c r="D1244" s="6" t="s">
        <v>15</v>
      </c>
      <c r="E1244" s="6" t="s">
        <v>16</v>
      </c>
      <c r="F1244" s="6">
        <v>30</v>
      </c>
      <c r="G1244" s="6" t="s">
        <v>3973</v>
      </c>
      <c r="H1244" s="6" t="s">
        <v>3974</v>
      </c>
      <c r="I1244" s="6" t="s">
        <v>550</v>
      </c>
      <c r="J1244" s="7">
        <v>43721</v>
      </c>
      <c r="K1244" s="6">
        <v>26</v>
      </c>
      <c r="L1244" s="6" t="s">
        <v>68</v>
      </c>
      <c r="M1244" s="8"/>
      <c r="O1244">
        <f t="shared" si="321"/>
        <v>0</v>
      </c>
      <c r="Q1244" s="5" t="str">
        <f t="shared" si="306"/>
        <v>1271</v>
      </c>
      <c r="R1244" s="6" t="str">
        <f t="shared" si="307"/>
        <v>Gussie</v>
      </c>
      <c r="S1244" s="6" t="str">
        <f t="shared" si="308"/>
        <v>Duarte</v>
      </c>
      <c r="T1244" s="6" t="str">
        <f t="shared" si="309"/>
        <v>Mrs</v>
      </c>
      <c r="U1244" s="6" t="str">
        <f t="shared" si="310"/>
        <v>F</v>
      </c>
      <c r="V1244" s="6" t="str">
        <f t="shared" si="311"/>
        <v>30</v>
      </c>
      <c r="W1244" s="6" t="str">
        <f t="shared" si="312"/>
        <v>Culverden Road</v>
      </c>
      <c r="X1244" s="6" t="str">
        <f t="shared" si="313"/>
        <v>ad</v>
      </c>
      <c r="Y1244" s="6" t="str">
        <f t="shared" si="314"/>
        <v>Culverden Road</v>
      </c>
      <c r="Z1244" s="6" t="str">
        <f t="shared" si="315"/>
        <v>Bideford</v>
      </c>
      <c r="AA1244" s="6" t="str">
        <f t="shared" si="316"/>
        <v>DY</v>
      </c>
      <c r="AB1244" s="7" t="str">
        <f t="shared" si="317"/>
        <v>43721</v>
      </c>
      <c r="AC1244" s="6" t="str">
        <f t="shared" si="318"/>
        <v>26</v>
      </c>
      <c r="AD1244" s="6" t="str">
        <f t="shared" si="319"/>
        <v>A2</v>
      </c>
      <c r="AE1244" s="8" t="str">
        <f t="shared" si="320"/>
        <v/>
      </c>
    </row>
    <row r="1245" spans="1:31" x14ac:dyDescent="0.25">
      <c r="A1245" s="9">
        <v>1272</v>
      </c>
      <c r="B1245" s="10" t="s">
        <v>3975</v>
      </c>
      <c r="C1245" s="10" t="s">
        <v>3976</v>
      </c>
      <c r="D1245" s="10" t="s">
        <v>49</v>
      </c>
      <c r="E1245" s="10" t="s">
        <v>16</v>
      </c>
      <c r="F1245" s="10">
        <v>90</v>
      </c>
      <c r="G1245" s="10" t="s">
        <v>3977</v>
      </c>
      <c r="H1245" s="10" t="s">
        <v>3978</v>
      </c>
      <c r="I1245" s="10" t="s">
        <v>32</v>
      </c>
      <c r="J1245" s="11">
        <v>43667</v>
      </c>
      <c r="K1245" s="10">
        <v>50</v>
      </c>
      <c r="L1245" s="10" t="s">
        <v>62</v>
      </c>
      <c r="M1245" s="12"/>
      <c r="O1245">
        <f t="shared" si="321"/>
        <v>0</v>
      </c>
      <c r="Q1245" s="9" t="str">
        <f t="shared" si="306"/>
        <v>1272</v>
      </c>
      <c r="R1245" s="10" t="str">
        <f t="shared" si="307"/>
        <v>Xochitl</v>
      </c>
      <c r="S1245" s="10" t="str">
        <f t="shared" si="308"/>
        <v>Barnett</v>
      </c>
      <c r="T1245" s="10" t="str">
        <f t="shared" si="309"/>
        <v>Miss</v>
      </c>
      <c r="U1245" s="10" t="str">
        <f t="shared" si="310"/>
        <v>F</v>
      </c>
      <c r="V1245" s="10" t="str">
        <f t="shared" si="311"/>
        <v>90</v>
      </c>
      <c r="W1245" s="10" t="str">
        <f t="shared" si="312"/>
        <v>Cumberland Buildings</v>
      </c>
      <c r="X1245" s="10" t="str">
        <f t="shared" si="313"/>
        <v>gs</v>
      </c>
      <c r="Y1245" s="10" t="str">
        <f t="shared" si="314"/>
        <v>Cumberland Buildings</v>
      </c>
      <c r="Z1245" s="10" t="str">
        <f t="shared" si="315"/>
        <v>Merthyr Tydfil</v>
      </c>
      <c r="AA1245" s="10" t="str">
        <f t="shared" si="316"/>
        <v>WC</v>
      </c>
      <c r="AB1245" s="11" t="str">
        <f t="shared" si="317"/>
        <v>43667</v>
      </c>
      <c r="AC1245" s="10" t="str">
        <f t="shared" si="318"/>
        <v>50</v>
      </c>
      <c r="AD1245" s="10" t="str">
        <f t="shared" si="319"/>
        <v>C4</v>
      </c>
      <c r="AE1245" s="12" t="str">
        <f t="shared" si="320"/>
        <v/>
      </c>
    </row>
    <row r="1246" spans="1:31" x14ac:dyDescent="0.25">
      <c r="A1246" s="5">
        <v>1273</v>
      </c>
      <c r="B1246" s="6" t="s">
        <v>3979</v>
      </c>
      <c r="C1246" s="6" t="s">
        <v>310</v>
      </c>
      <c r="D1246" s="6" t="s">
        <v>28</v>
      </c>
      <c r="E1246" s="6" t="s">
        <v>29</v>
      </c>
      <c r="F1246" s="6">
        <v>30</v>
      </c>
      <c r="G1246" s="6" t="s">
        <v>3980</v>
      </c>
      <c r="H1246" s="6" t="s">
        <v>2593</v>
      </c>
      <c r="I1246" s="6" t="s">
        <v>2594</v>
      </c>
      <c r="J1246" s="7">
        <v>44043</v>
      </c>
      <c r="K1246" s="6">
        <v>18</v>
      </c>
      <c r="L1246" s="6" t="s">
        <v>99</v>
      </c>
      <c r="M1246" s="8"/>
      <c r="O1246">
        <f t="shared" si="321"/>
        <v>0</v>
      </c>
      <c r="Q1246" s="5" t="str">
        <f t="shared" si="306"/>
        <v>1273</v>
      </c>
      <c r="R1246" s="6" t="str">
        <f t="shared" si="307"/>
        <v>Deon</v>
      </c>
      <c r="S1246" s="6" t="str">
        <f t="shared" si="308"/>
        <v>Davis</v>
      </c>
      <c r="T1246" s="6" t="str">
        <f t="shared" si="309"/>
        <v>Mr</v>
      </c>
      <c r="U1246" s="6" t="str">
        <f t="shared" si="310"/>
        <v>M</v>
      </c>
      <c r="V1246" s="6" t="str">
        <f t="shared" si="311"/>
        <v>30</v>
      </c>
      <c r="W1246" s="6" t="str">
        <f t="shared" si="312"/>
        <v>Cumberland Park</v>
      </c>
      <c r="X1246" s="6" t="str">
        <f t="shared" si="313"/>
        <v>rk</v>
      </c>
      <c r="Y1246" s="6" t="str">
        <f t="shared" si="314"/>
        <v>Cumberland Park</v>
      </c>
      <c r="Z1246" s="6" t="str">
        <f t="shared" si="315"/>
        <v>Alton</v>
      </c>
      <c r="AA1246" s="6" t="str">
        <f t="shared" si="316"/>
        <v>CA</v>
      </c>
      <c r="AB1246" s="7" t="str">
        <f t="shared" si="317"/>
        <v>44043</v>
      </c>
      <c r="AC1246" s="6" t="str">
        <f t="shared" si="318"/>
        <v>18</v>
      </c>
      <c r="AD1246" s="6" t="str">
        <f t="shared" si="319"/>
        <v>E</v>
      </c>
      <c r="AE1246" s="8" t="str">
        <f t="shared" si="320"/>
        <v/>
      </c>
    </row>
    <row r="1247" spans="1:31" x14ac:dyDescent="0.25">
      <c r="A1247" s="9">
        <v>1274</v>
      </c>
      <c r="B1247" s="10" t="s">
        <v>3981</v>
      </c>
      <c r="C1247" s="10" t="s">
        <v>3830</v>
      </c>
      <c r="D1247" s="10" t="s">
        <v>15</v>
      </c>
      <c r="E1247" s="10" t="s">
        <v>16</v>
      </c>
      <c r="F1247" s="10">
        <v>30</v>
      </c>
      <c r="G1247" s="10" t="s">
        <v>3982</v>
      </c>
      <c r="H1247" s="10" t="s">
        <v>3983</v>
      </c>
      <c r="I1247" s="10" t="s">
        <v>291</v>
      </c>
      <c r="J1247" s="11">
        <v>43876</v>
      </c>
      <c r="K1247" s="10">
        <v>59</v>
      </c>
      <c r="L1247" s="10" t="s">
        <v>68</v>
      </c>
      <c r="M1247" s="12"/>
      <c r="O1247">
        <f t="shared" si="321"/>
        <v>0</v>
      </c>
      <c r="Q1247" s="9" t="str">
        <f t="shared" si="306"/>
        <v>1274</v>
      </c>
      <c r="R1247" s="10" t="str">
        <f t="shared" si="307"/>
        <v>Marline</v>
      </c>
      <c r="S1247" s="10" t="str">
        <f t="shared" si="308"/>
        <v>Blanchard</v>
      </c>
      <c r="T1247" s="10" t="str">
        <f t="shared" si="309"/>
        <v>Mrs</v>
      </c>
      <c r="U1247" s="10" t="str">
        <f t="shared" si="310"/>
        <v>F</v>
      </c>
      <c r="V1247" s="10" t="str">
        <f t="shared" si="311"/>
        <v>30</v>
      </c>
      <c r="W1247" s="10" t="str">
        <f t="shared" si="312"/>
        <v>Cumberland Row</v>
      </c>
      <c r="X1247" s="10" t="str">
        <f t="shared" si="313"/>
        <v>ow</v>
      </c>
      <c r="Y1247" s="10" t="str">
        <f t="shared" si="314"/>
        <v>Cumberland Row</v>
      </c>
      <c r="Z1247" s="10" t="str">
        <f t="shared" si="315"/>
        <v>Latheron</v>
      </c>
      <c r="AA1247" s="10" t="str">
        <f t="shared" si="316"/>
        <v>HS</v>
      </c>
      <c r="AB1247" s="11" t="str">
        <f t="shared" si="317"/>
        <v>43876</v>
      </c>
      <c r="AC1247" s="10" t="str">
        <f t="shared" si="318"/>
        <v>59</v>
      </c>
      <c r="AD1247" s="10" t="str">
        <f t="shared" si="319"/>
        <v>A2</v>
      </c>
      <c r="AE1247" s="12" t="str">
        <f t="shared" si="320"/>
        <v/>
      </c>
    </row>
    <row r="1248" spans="1:31" x14ac:dyDescent="0.25">
      <c r="A1248" s="5">
        <v>1275</v>
      </c>
      <c r="B1248" s="6" t="s">
        <v>2241</v>
      </c>
      <c r="C1248" s="6" t="s">
        <v>3984</v>
      </c>
      <c r="D1248" s="6" t="s">
        <v>28</v>
      </c>
      <c r="E1248" s="6" t="s">
        <v>3266</v>
      </c>
      <c r="F1248" s="6">
        <v>30</v>
      </c>
      <c r="G1248" s="6" t="s">
        <v>3985</v>
      </c>
      <c r="H1248" s="6" t="s">
        <v>637</v>
      </c>
      <c r="I1248" s="6" t="s">
        <v>291</v>
      </c>
      <c r="J1248" s="7">
        <v>43960</v>
      </c>
      <c r="K1248" s="6">
        <v>86</v>
      </c>
      <c r="L1248" s="6" t="s">
        <v>39</v>
      </c>
      <c r="M1248" s="8"/>
      <c r="O1248">
        <f t="shared" si="321"/>
        <v>0</v>
      </c>
      <c r="Q1248" s="5" t="str">
        <f t="shared" si="306"/>
        <v>1275</v>
      </c>
      <c r="R1248" s="6" t="str">
        <f t="shared" si="307"/>
        <v>Ty</v>
      </c>
      <c r="S1248" s="6" t="str">
        <f t="shared" si="308"/>
        <v>Smiley</v>
      </c>
      <c r="T1248" s="6" t="str">
        <f t="shared" si="309"/>
        <v>Mr</v>
      </c>
      <c r="U1248" s="6" t="str">
        <f t="shared" si="310"/>
        <v>M</v>
      </c>
      <c r="V1248" s="6" t="str">
        <f t="shared" si="311"/>
        <v>30</v>
      </c>
      <c r="W1248" s="6" t="str">
        <f t="shared" si="312"/>
        <v>Cundell's Place</v>
      </c>
      <c r="X1248" s="6" t="str">
        <f t="shared" si="313"/>
        <v>ce</v>
      </c>
      <c r="Y1248" s="6" t="str">
        <f t="shared" si="314"/>
        <v>Cundell's Place</v>
      </c>
      <c r="Z1248" s="6" t="str">
        <f t="shared" si="315"/>
        <v>Kent</v>
      </c>
      <c r="AA1248" s="6" t="str">
        <f t="shared" si="316"/>
        <v>HS</v>
      </c>
      <c r="AB1248" s="7" t="str">
        <f t="shared" si="317"/>
        <v>43960</v>
      </c>
      <c r="AC1248" s="6" t="str">
        <f t="shared" si="318"/>
        <v>86</v>
      </c>
      <c r="AD1248" s="6" t="str">
        <f t="shared" si="319"/>
        <v>C1</v>
      </c>
      <c r="AE1248" s="8" t="str">
        <f t="shared" si="320"/>
        <v/>
      </c>
    </row>
    <row r="1249" spans="1:31" x14ac:dyDescent="0.25">
      <c r="A1249" s="9">
        <v>1276</v>
      </c>
      <c r="B1249" s="10" t="s">
        <v>3986</v>
      </c>
      <c r="C1249" s="10" t="s">
        <v>3987</v>
      </c>
      <c r="D1249" s="10" t="s">
        <v>28</v>
      </c>
      <c r="E1249" s="10" t="s">
        <v>29</v>
      </c>
      <c r="F1249" s="10">
        <v>30</v>
      </c>
      <c r="G1249" s="10" t="s">
        <v>3988</v>
      </c>
      <c r="H1249" s="10" t="s">
        <v>1429</v>
      </c>
      <c r="I1249" s="10" t="s">
        <v>1430</v>
      </c>
      <c r="J1249" s="11">
        <v>44511</v>
      </c>
      <c r="K1249" s="10">
        <v>2</v>
      </c>
      <c r="L1249" s="10" t="s">
        <v>78</v>
      </c>
      <c r="M1249" s="12"/>
      <c r="O1249">
        <f t="shared" si="321"/>
        <v>0</v>
      </c>
      <c r="Q1249" s="9" t="str">
        <f t="shared" si="306"/>
        <v>1276</v>
      </c>
      <c r="R1249" s="10" t="str">
        <f t="shared" si="307"/>
        <v>Reinaldo</v>
      </c>
      <c r="S1249" s="10" t="str">
        <f t="shared" si="308"/>
        <v>Weeks</v>
      </c>
      <c r="T1249" s="10" t="str">
        <f t="shared" si="309"/>
        <v>Mr</v>
      </c>
      <c r="U1249" s="10" t="str">
        <f t="shared" si="310"/>
        <v>M</v>
      </c>
      <c r="V1249" s="10" t="str">
        <f t="shared" si="311"/>
        <v>30</v>
      </c>
      <c r="W1249" s="10" t="str">
        <f t="shared" si="312"/>
        <v>Cunliffe Street</v>
      </c>
      <c r="X1249" s="10" t="str">
        <f t="shared" si="313"/>
        <v>et</v>
      </c>
      <c r="Y1249" s="10" t="str">
        <f t="shared" si="314"/>
        <v>Cunliffe Street</v>
      </c>
      <c r="Z1249" s="10" t="str">
        <f t="shared" si="315"/>
        <v>Harrogate</v>
      </c>
      <c r="AA1249" s="10" t="str">
        <f t="shared" si="316"/>
        <v>AL</v>
      </c>
      <c r="AB1249" s="11" t="str">
        <f t="shared" si="317"/>
        <v>44511</v>
      </c>
      <c r="AC1249" s="10" t="str">
        <f t="shared" si="318"/>
        <v>2</v>
      </c>
      <c r="AD1249" s="10" t="str">
        <f t="shared" si="319"/>
        <v>C2</v>
      </c>
      <c r="AE1249" s="12" t="str">
        <f t="shared" si="320"/>
        <v/>
      </c>
    </row>
    <row r="1250" spans="1:31" x14ac:dyDescent="0.25">
      <c r="A1250" s="5">
        <v>1277</v>
      </c>
      <c r="B1250" s="6" t="s">
        <v>3989</v>
      </c>
      <c r="C1250" s="6" t="s">
        <v>1092</v>
      </c>
      <c r="D1250" s="6" t="s">
        <v>49</v>
      </c>
      <c r="E1250" s="6" t="s">
        <v>16</v>
      </c>
      <c r="F1250" s="6">
        <v>90</v>
      </c>
      <c r="G1250" s="6" t="s">
        <v>3990</v>
      </c>
      <c r="H1250" s="6" t="s">
        <v>2016</v>
      </c>
      <c r="I1250" s="6" t="s">
        <v>1073</v>
      </c>
      <c r="J1250" s="7">
        <v>44503</v>
      </c>
      <c r="K1250" s="6">
        <v>19</v>
      </c>
      <c r="L1250" s="6" t="s">
        <v>39</v>
      </c>
      <c r="M1250" s="8"/>
      <c r="O1250">
        <f t="shared" si="321"/>
        <v>0</v>
      </c>
      <c r="Q1250" s="5" t="str">
        <f t="shared" si="306"/>
        <v>1277</v>
      </c>
      <c r="R1250" s="6" t="str">
        <f t="shared" si="307"/>
        <v>Donya</v>
      </c>
      <c r="S1250" s="6" t="str">
        <f t="shared" si="308"/>
        <v>Witt</v>
      </c>
      <c r="T1250" s="6" t="str">
        <f t="shared" si="309"/>
        <v>Miss</v>
      </c>
      <c r="U1250" s="6" t="str">
        <f t="shared" si="310"/>
        <v>F</v>
      </c>
      <c r="V1250" s="6" t="str">
        <f t="shared" si="311"/>
        <v>90</v>
      </c>
      <c r="W1250" s="6" t="str">
        <f t="shared" si="312"/>
        <v>Cunningham Road</v>
      </c>
      <c r="X1250" s="6" t="str">
        <f t="shared" si="313"/>
        <v>ad</v>
      </c>
      <c r="Y1250" s="6" t="str">
        <f t="shared" si="314"/>
        <v>Cunningham Road</v>
      </c>
      <c r="Z1250" s="6" t="str">
        <f t="shared" si="315"/>
        <v>Badminton</v>
      </c>
      <c r="AA1250" s="6" t="str">
        <f t="shared" si="316"/>
        <v>ME</v>
      </c>
      <c r="AB1250" s="7" t="str">
        <f t="shared" si="317"/>
        <v>44503</v>
      </c>
      <c r="AC1250" s="6" t="str">
        <f t="shared" si="318"/>
        <v>19</v>
      </c>
      <c r="AD1250" s="6" t="str">
        <f t="shared" si="319"/>
        <v>C1</v>
      </c>
      <c r="AE1250" s="8" t="str">
        <f t="shared" si="320"/>
        <v/>
      </c>
    </row>
    <row r="1251" spans="1:31" x14ac:dyDescent="0.25">
      <c r="A1251" s="9">
        <v>1278</v>
      </c>
      <c r="B1251" s="10" t="s">
        <v>3991</v>
      </c>
      <c r="C1251" s="10" t="s">
        <v>3992</v>
      </c>
      <c r="D1251" s="10" t="s">
        <v>28</v>
      </c>
      <c r="E1251" s="10" t="s">
        <v>29</v>
      </c>
      <c r="F1251" s="10">
        <v>30</v>
      </c>
      <c r="G1251" s="10" t="s">
        <v>3993</v>
      </c>
      <c r="H1251" s="10" t="s">
        <v>3994</v>
      </c>
      <c r="I1251" s="10" t="s">
        <v>291</v>
      </c>
      <c r="J1251" s="11">
        <v>44022</v>
      </c>
      <c r="K1251" s="10">
        <v>22</v>
      </c>
      <c r="L1251" s="10" t="s">
        <v>99</v>
      </c>
      <c r="M1251" s="12"/>
      <c r="O1251">
        <f t="shared" si="321"/>
        <v>0</v>
      </c>
      <c r="Q1251" s="9" t="str">
        <f t="shared" si="306"/>
        <v>1278</v>
      </c>
      <c r="R1251" s="10" t="str">
        <f t="shared" si="307"/>
        <v>Marcellus</v>
      </c>
      <c r="S1251" s="10" t="str">
        <f t="shared" si="308"/>
        <v>Newman</v>
      </c>
      <c r="T1251" s="10" t="str">
        <f t="shared" si="309"/>
        <v>Mr</v>
      </c>
      <c r="U1251" s="10" t="str">
        <f t="shared" si="310"/>
        <v>M</v>
      </c>
      <c r="V1251" s="10" t="str">
        <f t="shared" si="311"/>
        <v>30</v>
      </c>
      <c r="W1251" s="10" t="str">
        <f t="shared" si="312"/>
        <v>Curtain Place</v>
      </c>
      <c r="X1251" s="10" t="str">
        <f t="shared" si="313"/>
        <v>ce</v>
      </c>
      <c r="Y1251" s="10" t="str">
        <f t="shared" si="314"/>
        <v>Curtain Place</v>
      </c>
      <c r="Z1251" s="10" t="str">
        <f t="shared" si="315"/>
        <v>Langholm</v>
      </c>
      <c r="AA1251" s="10" t="str">
        <f t="shared" si="316"/>
        <v>HS</v>
      </c>
      <c r="AB1251" s="11" t="str">
        <f t="shared" si="317"/>
        <v>44022</v>
      </c>
      <c r="AC1251" s="10" t="str">
        <f t="shared" si="318"/>
        <v>22</v>
      </c>
      <c r="AD1251" s="10" t="str">
        <f t="shared" si="319"/>
        <v>E</v>
      </c>
      <c r="AE1251" s="12" t="str">
        <f t="shared" si="320"/>
        <v/>
      </c>
    </row>
    <row r="1252" spans="1:31" x14ac:dyDescent="0.25">
      <c r="A1252" s="5">
        <v>1279</v>
      </c>
      <c r="B1252" s="6" t="s">
        <v>3995</v>
      </c>
      <c r="C1252" s="6" t="s">
        <v>3996</v>
      </c>
      <c r="D1252" s="6" t="s">
        <v>28</v>
      </c>
      <c r="E1252" s="6" t="s">
        <v>29</v>
      </c>
      <c r="F1252" s="6">
        <v>30</v>
      </c>
      <c r="G1252" s="6" t="s">
        <v>3997</v>
      </c>
      <c r="H1252" s="6" t="s">
        <v>3998</v>
      </c>
      <c r="I1252" s="6" t="s">
        <v>32</v>
      </c>
      <c r="J1252" s="7">
        <v>43559</v>
      </c>
      <c r="K1252" s="6">
        <v>79</v>
      </c>
      <c r="L1252" s="6" t="s">
        <v>44</v>
      </c>
      <c r="M1252" s="8"/>
      <c r="O1252">
        <f t="shared" si="321"/>
        <v>0</v>
      </c>
      <c r="Q1252" s="5" t="str">
        <f t="shared" si="306"/>
        <v>1279</v>
      </c>
      <c r="R1252" s="6" t="str">
        <f t="shared" si="307"/>
        <v>Seth</v>
      </c>
      <c r="S1252" s="6" t="str">
        <f t="shared" si="308"/>
        <v>Billings</v>
      </c>
      <c r="T1252" s="6" t="str">
        <f t="shared" si="309"/>
        <v>Mr</v>
      </c>
      <c r="U1252" s="6" t="str">
        <f t="shared" si="310"/>
        <v>M</v>
      </c>
      <c r="V1252" s="6" t="str">
        <f t="shared" si="311"/>
        <v>30</v>
      </c>
      <c r="W1252" s="6" t="str">
        <f t="shared" si="312"/>
        <v>Curtis Street</v>
      </c>
      <c r="X1252" s="6" t="str">
        <f t="shared" si="313"/>
        <v>et</v>
      </c>
      <c r="Y1252" s="6" t="str">
        <f t="shared" si="314"/>
        <v>Curtis Street</v>
      </c>
      <c r="Z1252" s="6" t="str">
        <f t="shared" si="315"/>
        <v>Nantwich</v>
      </c>
      <c r="AA1252" s="6" t="str">
        <f t="shared" si="316"/>
        <v>WC</v>
      </c>
      <c r="AB1252" s="7" t="str">
        <f t="shared" si="317"/>
        <v>43559</v>
      </c>
      <c r="AC1252" s="6" t="str">
        <f t="shared" si="318"/>
        <v>79</v>
      </c>
      <c r="AD1252" s="6" t="str">
        <f t="shared" si="319"/>
        <v>D</v>
      </c>
      <c r="AE1252" s="8" t="str">
        <f t="shared" si="320"/>
        <v/>
      </c>
    </row>
    <row r="1253" spans="1:31" x14ac:dyDescent="0.25">
      <c r="A1253" s="9">
        <v>1280</v>
      </c>
      <c r="B1253" s="10" t="s">
        <v>220</v>
      </c>
      <c r="C1253" s="10" t="s">
        <v>3435</v>
      </c>
      <c r="D1253" s="10" t="s">
        <v>28</v>
      </c>
      <c r="E1253" s="10" t="s">
        <v>29</v>
      </c>
      <c r="F1253" s="10">
        <v>90</v>
      </c>
      <c r="G1253" s="10" t="s">
        <v>3999</v>
      </c>
      <c r="H1253" s="10" t="s">
        <v>3994</v>
      </c>
      <c r="I1253" s="10" t="s">
        <v>291</v>
      </c>
      <c r="J1253" s="11">
        <v>44425</v>
      </c>
      <c r="K1253" s="10">
        <v>93</v>
      </c>
      <c r="L1253" s="10" t="s">
        <v>52</v>
      </c>
      <c r="M1253" s="12"/>
      <c r="O1253">
        <f t="shared" si="321"/>
        <v>0</v>
      </c>
      <c r="Q1253" s="9" t="str">
        <f t="shared" si="306"/>
        <v>1280</v>
      </c>
      <c r="R1253" s="10" t="str">
        <f t="shared" si="307"/>
        <v>Otto</v>
      </c>
      <c r="S1253" s="10" t="str">
        <f t="shared" si="308"/>
        <v>Pittman</v>
      </c>
      <c r="T1253" s="10" t="str">
        <f t="shared" si="309"/>
        <v>Mr</v>
      </c>
      <c r="U1253" s="10" t="str">
        <f t="shared" si="310"/>
        <v>M</v>
      </c>
      <c r="V1253" s="10" t="str">
        <f t="shared" si="311"/>
        <v>90</v>
      </c>
      <c r="W1253" s="10" t="str">
        <f t="shared" si="312"/>
        <v>Cutler Street</v>
      </c>
      <c r="X1253" s="10" t="str">
        <f t="shared" si="313"/>
        <v>et</v>
      </c>
      <c r="Y1253" s="10" t="str">
        <f t="shared" si="314"/>
        <v>Cutler Street</v>
      </c>
      <c r="Z1253" s="10" t="str">
        <f t="shared" si="315"/>
        <v>Langholm</v>
      </c>
      <c r="AA1253" s="10" t="str">
        <f t="shared" si="316"/>
        <v>HS</v>
      </c>
      <c r="AB1253" s="11" t="str">
        <f t="shared" si="317"/>
        <v>44425</v>
      </c>
      <c r="AC1253" s="10" t="str">
        <f t="shared" si="318"/>
        <v>93</v>
      </c>
      <c r="AD1253" s="10" t="str">
        <f t="shared" si="319"/>
        <v>A1</v>
      </c>
      <c r="AE1253" s="12" t="str">
        <f t="shared" si="320"/>
        <v/>
      </c>
    </row>
    <row r="1254" spans="1:31" x14ac:dyDescent="0.25">
      <c r="A1254" s="5">
        <v>1281</v>
      </c>
      <c r="B1254" s="6" t="s">
        <v>4000</v>
      </c>
      <c r="C1254" s="6" t="s">
        <v>4001</v>
      </c>
      <c r="D1254" s="6" t="s">
        <v>15</v>
      </c>
      <c r="E1254" s="6" t="s">
        <v>16</v>
      </c>
      <c r="F1254" s="6">
        <v>30</v>
      </c>
      <c r="G1254" s="6" t="s">
        <v>4002</v>
      </c>
      <c r="H1254" s="6" t="s">
        <v>2992</v>
      </c>
      <c r="I1254" s="6" t="s">
        <v>32</v>
      </c>
      <c r="J1254" s="7">
        <v>44464</v>
      </c>
      <c r="K1254" s="6">
        <v>57</v>
      </c>
      <c r="L1254" s="6" t="s">
        <v>68</v>
      </c>
      <c r="M1254" s="8"/>
      <c r="O1254">
        <f t="shared" si="321"/>
        <v>0</v>
      </c>
      <c r="Q1254" s="5" t="str">
        <f t="shared" si="306"/>
        <v>1281</v>
      </c>
      <c r="R1254" s="6" t="str">
        <f t="shared" si="307"/>
        <v>Gayle</v>
      </c>
      <c r="S1254" s="6" t="str">
        <f t="shared" si="308"/>
        <v>Haley</v>
      </c>
      <c r="T1254" s="6" t="str">
        <f t="shared" si="309"/>
        <v>Mrs</v>
      </c>
      <c r="U1254" s="6" t="str">
        <f t="shared" si="310"/>
        <v>F</v>
      </c>
      <c r="V1254" s="6" t="str">
        <f t="shared" si="311"/>
        <v>30</v>
      </c>
      <c r="W1254" s="6" t="str">
        <f t="shared" si="312"/>
        <v>Cutlers' Yard</v>
      </c>
      <c r="X1254" s="6" t="str">
        <f t="shared" si="313"/>
        <v>rd</v>
      </c>
      <c r="Y1254" s="6" t="str">
        <f t="shared" si="314"/>
        <v>Cutlers' Yard</v>
      </c>
      <c r="Z1254" s="6" t="str">
        <f t="shared" si="315"/>
        <v>Ravenglass</v>
      </c>
      <c r="AA1254" s="6" t="str">
        <f t="shared" si="316"/>
        <v>WC</v>
      </c>
      <c r="AB1254" s="7" t="str">
        <f t="shared" si="317"/>
        <v>44464</v>
      </c>
      <c r="AC1254" s="6" t="str">
        <f t="shared" si="318"/>
        <v>57</v>
      </c>
      <c r="AD1254" s="6" t="str">
        <f t="shared" si="319"/>
        <v>A2</v>
      </c>
      <c r="AE1254" s="8" t="str">
        <f t="shared" si="320"/>
        <v/>
      </c>
    </row>
    <row r="1255" spans="1:31" x14ac:dyDescent="0.25">
      <c r="A1255" s="9">
        <v>1282</v>
      </c>
      <c r="B1255" s="10" t="s">
        <v>4003</v>
      </c>
      <c r="C1255" s="10" t="s">
        <v>1818</v>
      </c>
      <c r="D1255" s="10" t="s">
        <v>28</v>
      </c>
      <c r="E1255" s="10" t="s">
        <v>29</v>
      </c>
      <c r="F1255" s="10">
        <v>60</v>
      </c>
      <c r="G1255" s="10" t="s">
        <v>4004</v>
      </c>
      <c r="H1255" s="10" t="s">
        <v>3374</v>
      </c>
      <c r="I1255" s="10" t="s">
        <v>32</v>
      </c>
      <c r="J1255" s="11">
        <v>43720</v>
      </c>
      <c r="K1255" s="10">
        <v>72</v>
      </c>
      <c r="L1255" s="10" t="s">
        <v>99</v>
      </c>
      <c r="M1255" s="12"/>
      <c r="O1255">
        <f t="shared" si="321"/>
        <v>0</v>
      </c>
      <c r="Q1255" s="9" t="str">
        <f t="shared" si="306"/>
        <v>1282</v>
      </c>
      <c r="R1255" s="10" t="str">
        <f t="shared" si="307"/>
        <v>Jayson</v>
      </c>
      <c r="S1255" s="10" t="str">
        <f t="shared" si="308"/>
        <v>Banks</v>
      </c>
      <c r="T1255" s="10" t="str">
        <f t="shared" si="309"/>
        <v>Mr</v>
      </c>
      <c r="U1255" s="10" t="str">
        <f t="shared" si="310"/>
        <v>M</v>
      </c>
      <c r="V1255" s="10" t="str">
        <f t="shared" si="311"/>
        <v>60</v>
      </c>
      <c r="W1255" s="10" t="str">
        <f t="shared" si="312"/>
        <v>Cyril Street</v>
      </c>
      <c r="X1255" s="10" t="str">
        <f t="shared" si="313"/>
        <v>et</v>
      </c>
      <c r="Y1255" s="10" t="str">
        <f t="shared" si="314"/>
        <v>Cyril Street</v>
      </c>
      <c r="Z1255" s="10" t="str">
        <f t="shared" si="315"/>
        <v>Wick</v>
      </c>
      <c r="AA1255" s="10" t="str">
        <f t="shared" si="316"/>
        <v>WC</v>
      </c>
      <c r="AB1255" s="11" t="str">
        <f t="shared" si="317"/>
        <v>43720</v>
      </c>
      <c r="AC1255" s="10" t="str">
        <f t="shared" si="318"/>
        <v>72</v>
      </c>
      <c r="AD1255" s="10" t="str">
        <f t="shared" si="319"/>
        <v>E</v>
      </c>
      <c r="AE1255" s="12" t="str">
        <f t="shared" si="320"/>
        <v/>
      </c>
    </row>
    <row r="1256" spans="1:31" x14ac:dyDescent="0.25">
      <c r="A1256" s="5">
        <v>1283</v>
      </c>
      <c r="B1256" s="6" t="s">
        <v>4005</v>
      </c>
      <c r="C1256" s="6" t="s">
        <v>2970</v>
      </c>
      <c r="D1256" s="6" t="s">
        <v>28</v>
      </c>
      <c r="E1256" s="6" t="s">
        <v>29</v>
      </c>
      <c r="F1256" s="6">
        <v>60</v>
      </c>
      <c r="G1256" s="6" t="s">
        <v>4006</v>
      </c>
      <c r="H1256" s="6" t="s">
        <v>4007</v>
      </c>
      <c r="I1256" s="6" t="s">
        <v>171</v>
      </c>
      <c r="J1256" s="7">
        <v>43989</v>
      </c>
      <c r="K1256" s="6">
        <v>71</v>
      </c>
      <c r="L1256" s="6" t="s">
        <v>20</v>
      </c>
      <c r="M1256" s="8"/>
      <c r="O1256">
        <f t="shared" si="321"/>
        <v>0</v>
      </c>
      <c r="Q1256" s="5" t="str">
        <f t="shared" si="306"/>
        <v>1283</v>
      </c>
      <c r="R1256" s="6" t="str">
        <f t="shared" si="307"/>
        <v>Blair</v>
      </c>
      <c r="S1256" s="6" t="str">
        <f t="shared" si="308"/>
        <v>Burton</v>
      </c>
      <c r="T1256" s="6" t="str">
        <f t="shared" si="309"/>
        <v>Mr</v>
      </c>
      <c r="U1256" s="6" t="str">
        <f t="shared" si="310"/>
        <v>M</v>
      </c>
      <c r="V1256" s="6" t="str">
        <f t="shared" si="311"/>
        <v>60</v>
      </c>
      <c r="W1256" s="6" t="str">
        <f t="shared" si="312"/>
        <v>Cyrus Street</v>
      </c>
      <c r="X1256" s="6" t="str">
        <f t="shared" si="313"/>
        <v>et</v>
      </c>
      <c r="Y1256" s="6" t="str">
        <f t="shared" si="314"/>
        <v>Cyrus Street</v>
      </c>
      <c r="Z1256" s="6" t="str">
        <f t="shared" si="315"/>
        <v>Clogher</v>
      </c>
      <c r="AA1256" s="6" t="str">
        <f t="shared" si="316"/>
        <v>PR</v>
      </c>
      <c r="AB1256" s="7" t="str">
        <f t="shared" si="317"/>
        <v>43989</v>
      </c>
      <c r="AC1256" s="6" t="str">
        <f t="shared" si="318"/>
        <v>71</v>
      </c>
      <c r="AD1256" s="6" t="str">
        <f t="shared" si="319"/>
        <v>B</v>
      </c>
      <c r="AE1256" s="8" t="str">
        <f t="shared" si="320"/>
        <v/>
      </c>
    </row>
    <row r="1257" spans="1:31" x14ac:dyDescent="0.25">
      <c r="A1257" s="9">
        <v>1284</v>
      </c>
      <c r="B1257" s="10" t="s">
        <v>4008</v>
      </c>
      <c r="C1257" s="10" t="s">
        <v>1258</v>
      </c>
      <c r="D1257" s="10" t="s">
        <v>15</v>
      </c>
      <c r="E1257" s="10" t="s">
        <v>16</v>
      </c>
      <c r="F1257" s="10">
        <v>30</v>
      </c>
      <c r="G1257" s="10" t="s">
        <v>4009</v>
      </c>
      <c r="H1257" s="10" t="s">
        <v>3468</v>
      </c>
      <c r="I1257" s="10" t="s">
        <v>185</v>
      </c>
      <c r="J1257" s="11">
        <v>43918</v>
      </c>
      <c r="K1257" s="10">
        <v>58</v>
      </c>
      <c r="L1257" s="10" t="s">
        <v>157</v>
      </c>
      <c r="M1257" s="12"/>
      <c r="O1257">
        <f t="shared" si="321"/>
        <v>0</v>
      </c>
      <c r="Q1257" s="9" t="str">
        <f t="shared" si="306"/>
        <v>1284</v>
      </c>
      <c r="R1257" s="10" t="str">
        <f t="shared" si="307"/>
        <v>Maile</v>
      </c>
      <c r="S1257" s="10" t="str">
        <f t="shared" si="308"/>
        <v>Smith</v>
      </c>
      <c r="T1257" s="10" t="str">
        <f t="shared" si="309"/>
        <v>Mrs</v>
      </c>
      <c r="U1257" s="10" t="str">
        <f t="shared" si="310"/>
        <v>F</v>
      </c>
      <c r="V1257" s="10" t="str">
        <f t="shared" si="311"/>
        <v>30</v>
      </c>
      <c r="W1257" s="10" t="str">
        <f t="shared" si="312"/>
        <v>Dacre Gdns</v>
      </c>
      <c r="X1257" s="10" t="str">
        <f t="shared" si="313"/>
        <v>ns</v>
      </c>
      <c r="Y1257" s="10" t="str">
        <f t="shared" si="314"/>
        <v>Dacre Gdns</v>
      </c>
      <c r="Z1257" s="10" t="str">
        <f t="shared" si="315"/>
        <v>Gosport</v>
      </c>
      <c r="AA1257" s="10" t="str">
        <f t="shared" si="316"/>
        <v>HX</v>
      </c>
      <c r="AB1257" s="11" t="str">
        <f t="shared" si="317"/>
        <v>43918</v>
      </c>
      <c r="AC1257" s="10" t="str">
        <f t="shared" si="318"/>
        <v>58</v>
      </c>
      <c r="AD1257" s="10" t="str">
        <f t="shared" si="319"/>
        <v>C3</v>
      </c>
      <c r="AE1257" s="12" t="str">
        <f t="shared" si="320"/>
        <v/>
      </c>
    </row>
    <row r="1258" spans="1:31" x14ac:dyDescent="0.25">
      <c r="A1258" s="5">
        <v>1285</v>
      </c>
      <c r="B1258" s="6" t="s">
        <v>4010</v>
      </c>
      <c r="C1258" s="6" t="s">
        <v>3191</v>
      </c>
      <c r="D1258" s="6" t="s">
        <v>28</v>
      </c>
      <c r="E1258" s="6" t="s">
        <v>29</v>
      </c>
      <c r="F1258" s="6">
        <v>90</v>
      </c>
      <c r="G1258" s="6" t="s">
        <v>4011</v>
      </c>
      <c r="H1258" s="6" t="s">
        <v>1893</v>
      </c>
      <c r="I1258" s="6" t="s">
        <v>176</v>
      </c>
      <c r="J1258" s="7">
        <v>43472</v>
      </c>
      <c r="K1258" s="6">
        <v>54</v>
      </c>
      <c r="L1258" s="6" t="s">
        <v>62</v>
      </c>
      <c r="M1258" s="8"/>
      <c r="O1258">
        <f t="shared" si="321"/>
        <v>0</v>
      </c>
      <c r="Q1258" s="5" t="str">
        <f t="shared" si="306"/>
        <v>1285</v>
      </c>
      <c r="R1258" s="6" t="str">
        <f t="shared" si="307"/>
        <v>Shon</v>
      </c>
      <c r="S1258" s="6" t="str">
        <f t="shared" si="308"/>
        <v>Snyder</v>
      </c>
      <c r="T1258" s="6" t="str">
        <f t="shared" si="309"/>
        <v>Mr</v>
      </c>
      <c r="U1258" s="6" t="str">
        <f t="shared" si="310"/>
        <v>M</v>
      </c>
      <c r="V1258" s="6" t="str">
        <f t="shared" si="311"/>
        <v>90</v>
      </c>
      <c r="W1258" s="6" t="str">
        <f t="shared" si="312"/>
        <v>Dacre Square</v>
      </c>
      <c r="X1258" s="6" t="str">
        <f t="shared" si="313"/>
        <v>re</v>
      </c>
      <c r="Y1258" s="6" t="str">
        <f t="shared" si="314"/>
        <v>Dacre Square</v>
      </c>
      <c r="Z1258" s="6" t="str">
        <f t="shared" si="315"/>
        <v>Currie</v>
      </c>
      <c r="AA1258" s="6" t="str">
        <f t="shared" si="316"/>
        <v>CW</v>
      </c>
      <c r="AB1258" s="7" t="str">
        <f t="shared" si="317"/>
        <v>43472</v>
      </c>
      <c r="AC1258" s="6" t="str">
        <f t="shared" si="318"/>
        <v>54</v>
      </c>
      <c r="AD1258" s="6" t="str">
        <f t="shared" si="319"/>
        <v>C4</v>
      </c>
      <c r="AE1258" s="8" t="str">
        <f t="shared" si="320"/>
        <v/>
      </c>
    </row>
    <row r="1259" spans="1:31" x14ac:dyDescent="0.25">
      <c r="A1259" s="9">
        <v>1286</v>
      </c>
      <c r="B1259" s="10" t="s">
        <v>4012</v>
      </c>
      <c r="C1259" s="10" t="s">
        <v>4013</v>
      </c>
      <c r="D1259" s="10" t="s">
        <v>49</v>
      </c>
      <c r="E1259" s="10" t="s">
        <v>16</v>
      </c>
      <c r="F1259" s="10">
        <v>30</v>
      </c>
      <c r="G1259" s="10" t="s">
        <v>4014</v>
      </c>
      <c r="H1259" s="10" t="s">
        <v>4015</v>
      </c>
      <c r="I1259" s="10" t="s">
        <v>32</v>
      </c>
      <c r="J1259" s="11">
        <v>44335</v>
      </c>
      <c r="K1259" s="10">
        <v>36</v>
      </c>
      <c r="L1259" s="10" t="s">
        <v>99</v>
      </c>
      <c r="M1259" s="12"/>
      <c r="O1259">
        <f t="shared" si="321"/>
        <v>0</v>
      </c>
      <c r="Q1259" s="9" t="str">
        <f t="shared" si="306"/>
        <v>1286</v>
      </c>
      <c r="R1259" s="10" t="str">
        <f t="shared" si="307"/>
        <v>Kaleigh</v>
      </c>
      <c r="S1259" s="10" t="str">
        <f t="shared" si="308"/>
        <v>Sykes</v>
      </c>
      <c r="T1259" s="10" t="str">
        <f t="shared" si="309"/>
        <v>Miss</v>
      </c>
      <c r="U1259" s="10" t="str">
        <f t="shared" si="310"/>
        <v>F</v>
      </c>
      <c r="V1259" s="10" t="str">
        <f t="shared" si="311"/>
        <v>30</v>
      </c>
      <c r="W1259" s="10" t="str">
        <f t="shared" si="312"/>
        <v>Dagenham Road</v>
      </c>
      <c r="X1259" s="10" t="str">
        <f t="shared" si="313"/>
        <v>ad</v>
      </c>
      <c r="Y1259" s="10" t="str">
        <f t="shared" si="314"/>
        <v>Dagenham Road</v>
      </c>
      <c r="Z1259" s="10" t="str">
        <f t="shared" si="315"/>
        <v>Ringwood</v>
      </c>
      <c r="AA1259" s="10" t="str">
        <f t="shared" si="316"/>
        <v>WC</v>
      </c>
      <c r="AB1259" s="11" t="str">
        <f t="shared" si="317"/>
        <v>44335</v>
      </c>
      <c r="AC1259" s="10" t="str">
        <f t="shared" si="318"/>
        <v>36</v>
      </c>
      <c r="AD1259" s="10" t="str">
        <f t="shared" si="319"/>
        <v>E</v>
      </c>
      <c r="AE1259" s="12" t="str">
        <f t="shared" si="320"/>
        <v/>
      </c>
    </row>
    <row r="1260" spans="1:31" x14ac:dyDescent="0.25">
      <c r="A1260" s="5">
        <v>1287</v>
      </c>
      <c r="B1260" s="6" t="s">
        <v>1195</v>
      </c>
      <c r="C1260" s="6" t="s">
        <v>4016</v>
      </c>
      <c r="D1260" s="6" t="s">
        <v>28</v>
      </c>
      <c r="E1260" s="6" t="s">
        <v>29</v>
      </c>
      <c r="F1260" s="6">
        <v>60</v>
      </c>
      <c r="G1260" s="6" t="s">
        <v>4014</v>
      </c>
      <c r="H1260" s="6" t="s">
        <v>4017</v>
      </c>
      <c r="I1260" s="6" t="s">
        <v>32</v>
      </c>
      <c r="J1260" s="7">
        <v>44375</v>
      </c>
      <c r="K1260" s="6">
        <v>84</v>
      </c>
      <c r="L1260" s="6" t="s">
        <v>78</v>
      </c>
      <c r="M1260" s="8"/>
      <c r="O1260">
        <f t="shared" si="321"/>
        <v>0</v>
      </c>
      <c r="Q1260" s="5" t="str">
        <f t="shared" si="306"/>
        <v>1287</v>
      </c>
      <c r="R1260" s="6" t="str">
        <f t="shared" si="307"/>
        <v>Gerald</v>
      </c>
      <c r="S1260" s="6" t="str">
        <f t="shared" si="308"/>
        <v>Thomas</v>
      </c>
      <c r="T1260" s="6" t="str">
        <f t="shared" si="309"/>
        <v>Mr</v>
      </c>
      <c r="U1260" s="6" t="str">
        <f t="shared" si="310"/>
        <v>M</v>
      </c>
      <c r="V1260" s="6" t="str">
        <f t="shared" si="311"/>
        <v>60</v>
      </c>
      <c r="W1260" s="6" t="str">
        <f t="shared" si="312"/>
        <v>Dagenham Road</v>
      </c>
      <c r="X1260" s="6" t="str">
        <f t="shared" si="313"/>
        <v>ad</v>
      </c>
      <c r="Y1260" s="6" t="str">
        <f t="shared" si="314"/>
        <v>Dagenham Road</v>
      </c>
      <c r="Z1260" s="6" t="str">
        <f t="shared" si="315"/>
        <v>Whyteleafe</v>
      </c>
      <c r="AA1260" s="6" t="str">
        <f t="shared" si="316"/>
        <v>WC</v>
      </c>
      <c r="AB1260" s="7" t="str">
        <f t="shared" si="317"/>
        <v>44375</v>
      </c>
      <c r="AC1260" s="6" t="str">
        <f t="shared" si="318"/>
        <v>84</v>
      </c>
      <c r="AD1260" s="6" t="str">
        <f t="shared" si="319"/>
        <v>C2</v>
      </c>
      <c r="AE1260" s="8" t="str">
        <f t="shared" si="320"/>
        <v/>
      </c>
    </row>
    <row r="1261" spans="1:31" x14ac:dyDescent="0.25">
      <c r="A1261" s="9">
        <v>1288</v>
      </c>
      <c r="B1261" s="10" t="s">
        <v>4018</v>
      </c>
      <c r="C1261" s="10" t="s">
        <v>4019</v>
      </c>
      <c r="D1261" s="10" t="s">
        <v>28</v>
      </c>
      <c r="E1261" s="10" t="s">
        <v>29</v>
      </c>
      <c r="F1261" s="10">
        <v>90</v>
      </c>
      <c r="G1261" s="10" t="s">
        <v>4020</v>
      </c>
      <c r="H1261" s="10" t="s">
        <v>4021</v>
      </c>
      <c r="I1261" s="10" t="s">
        <v>176</v>
      </c>
      <c r="J1261" s="11">
        <v>44142</v>
      </c>
      <c r="K1261" s="10">
        <v>48</v>
      </c>
      <c r="L1261" s="10" t="s">
        <v>62</v>
      </c>
      <c r="M1261" s="12"/>
      <c r="O1261">
        <f t="shared" si="321"/>
        <v>0</v>
      </c>
      <c r="Q1261" s="9" t="str">
        <f t="shared" si="306"/>
        <v>1288</v>
      </c>
      <c r="R1261" s="10" t="str">
        <f t="shared" si="307"/>
        <v>Wilfredo</v>
      </c>
      <c r="S1261" s="10" t="str">
        <f t="shared" si="308"/>
        <v>Peterson</v>
      </c>
      <c r="T1261" s="10" t="str">
        <f t="shared" si="309"/>
        <v>Mr</v>
      </c>
      <c r="U1261" s="10" t="str">
        <f t="shared" si="310"/>
        <v>M</v>
      </c>
      <c r="V1261" s="10" t="str">
        <f t="shared" si="311"/>
        <v>90</v>
      </c>
      <c r="W1261" s="10" t="str">
        <f t="shared" si="312"/>
        <v>Dagmar Terrace</v>
      </c>
      <c r="X1261" s="10" t="str">
        <f t="shared" si="313"/>
        <v>ce</v>
      </c>
      <c r="Y1261" s="10" t="str">
        <f t="shared" si="314"/>
        <v>Dagmar Terrace</v>
      </c>
      <c r="Z1261" s="10" t="str">
        <f t="shared" si="315"/>
        <v>Cranbrook</v>
      </c>
      <c r="AA1261" s="10" t="str">
        <f t="shared" si="316"/>
        <v>CW</v>
      </c>
      <c r="AB1261" s="11" t="str">
        <f t="shared" si="317"/>
        <v>44142</v>
      </c>
      <c r="AC1261" s="10" t="str">
        <f t="shared" si="318"/>
        <v>48</v>
      </c>
      <c r="AD1261" s="10" t="str">
        <f t="shared" si="319"/>
        <v>C4</v>
      </c>
      <c r="AE1261" s="12" t="str">
        <f t="shared" si="320"/>
        <v/>
      </c>
    </row>
    <row r="1262" spans="1:31" x14ac:dyDescent="0.25">
      <c r="A1262" s="5">
        <v>1289</v>
      </c>
      <c r="B1262" s="6" t="s">
        <v>1878</v>
      </c>
      <c r="C1262" s="6" t="s">
        <v>4022</v>
      </c>
      <c r="D1262" s="6" t="s">
        <v>15</v>
      </c>
      <c r="E1262" s="6" t="s">
        <v>16</v>
      </c>
      <c r="F1262" s="6">
        <v>30</v>
      </c>
      <c r="G1262" s="6" t="s">
        <v>4023</v>
      </c>
      <c r="H1262" s="6" t="s">
        <v>219</v>
      </c>
      <c r="I1262" s="6" t="s">
        <v>32</v>
      </c>
      <c r="J1262" s="7">
        <v>44244</v>
      </c>
      <c r="K1262" s="6">
        <v>68</v>
      </c>
      <c r="L1262" s="6" t="s">
        <v>99</v>
      </c>
      <c r="M1262" s="8"/>
      <c r="O1262">
        <f t="shared" si="321"/>
        <v>0</v>
      </c>
      <c r="Q1262" s="5" t="str">
        <f t="shared" si="306"/>
        <v>1289</v>
      </c>
      <c r="R1262" s="6" t="str">
        <f t="shared" si="307"/>
        <v>Delores</v>
      </c>
      <c r="S1262" s="6" t="str">
        <f t="shared" si="308"/>
        <v>Early</v>
      </c>
      <c r="T1262" s="6" t="str">
        <f t="shared" si="309"/>
        <v>Mrs</v>
      </c>
      <c r="U1262" s="6" t="str">
        <f t="shared" si="310"/>
        <v>F</v>
      </c>
      <c r="V1262" s="6" t="str">
        <f t="shared" si="311"/>
        <v>30</v>
      </c>
      <c r="W1262" s="6" t="str">
        <f t="shared" si="312"/>
        <v>Dagmar Villas</v>
      </c>
      <c r="X1262" s="6" t="str">
        <f t="shared" si="313"/>
        <v>as</v>
      </c>
      <c r="Y1262" s="6" t="str">
        <f t="shared" si="314"/>
        <v>Dagmar Villas</v>
      </c>
      <c r="Z1262" s="6" t="str">
        <f t="shared" si="315"/>
        <v>Ystrad Meurig</v>
      </c>
      <c r="AA1262" s="6" t="str">
        <f t="shared" si="316"/>
        <v>WC</v>
      </c>
      <c r="AB1262" s="7" t="str">
        <f t="shared" si="317"/>
        <v>44244</v>
      </c>
      <c r="AC1262" s="6" t="str">
        <f t="shared" si="318"/>
        <v>68</v>
      </c>
      <c r="AD1262" s="6" t="str">
        <f t="shared" si="319"/>
        <v>E</v>
      </c>
      <c r="AE1262" s="8" t="str">
        <f t="shared" si="320"/>
        <v/>
      </c>
    </row>
    <row r="1263" spans="1:31" x14ac:dyDescent="0.25">
      <c r="A1263" s="9">
        <v>1290</v>
      </c>
      <c r="B1263" s="10" t="s">
        <v>2813</v>
      </c>
      <c r="C1263" s="10" t="s">
        <v>4024</v>
      </c>
      <c r="D1263" s="10" t="s">
        <v>15</v>
      </c>
      <c r="E1263" s="10" t="s">
        <v>16</v>
      </c>
      <c r="F1263" s="10">
        <v>30</v>
      </c>
      <c r="G1263" s="10" t="s">
        <v>4025</v>
      </c>
      <c r="H1263" s="10" t="s">
        <v>4026</v>
      </c>
      <c r="I1263" s="10" t="s">
        <v>32</v>
      </c>
      <c r="J1263" s="11">
        <v>43800</v>
      </c>
      <c r="K1263" s="10">
        <v>25</v>
      </c>
      <c r="L1263" s="10" t="s">
        <v>68</v>
      </c>
      <c r="M1263" s="12"/>
      <c r="O1263">
        <f t="shared" si="321"/>
        <v>0</v>
      </c>
      <c r="Q1263" s="9" t="str">
        <f t="shared" si="306"/>
        <v>1290</v>
      </c>
      <c r="R1263" s="10" t="str">
        <f t="shared" si="307"/>
        <v>Chung</v>
      </c>
      <c r="S1263" s="10" t="str">
        <f t="shared" si="308"/>
        <v>Vasquez</v>
      </c>
      <c r="T1263" s="10" t="str">
        <f t="shared" si="309"/>
        <v>Mrs</v>
      </c>
      <c r="U1263" s="10" t="str">
        <f t="shared" si="310"/>
        <v>F</v>
      </c>
      <c r="V1263" s="10" t="str">
        <f t="shared" si="311"/>
        <v>30</v>
      </c>
      <c r="W1263" s="10" t="str">
        <f t="shared" si="312"/>
        <v>Daisy Lane</v>
      </c>
      <c r="X1263" s="10" t="str">
        <f t="shared" si="313"/>
        <v>ne</v>
      </c>
      <c r="Y1263" s="10" t="str">
        <f t="shared" si="314"/>
        <v>Daisy Lane</v>
      </c>
      <c r="Z1263" s="10" t="str">
        <f t="shared" si="315"/>
        <v>Swadlincote</v>
      </c>
      <c r="AA1263" s="10" t="str">
        <f t="shared" si="316"/>
        <v>WC</v>
      </c>
      <c r="AB1263" s="11" t="str">
        <f t="shared" si="317"/>
        <v>43800</v>
      </c>
      <c r="AC1263" s="10" t="str">
        <f t="shared" si="318"/>
        <v>25</v>
      </c>
      <c r="AD1263" s="10" t="str">
        <f t="shared" si="319"/>
        <v>A2</v>
      </c>
      <c r="AE1263" s="12" t="str">
        <f t="shared" si="320"/>
        <v/>
      </c>
    </row>
    <row r="1264" spans="1:31" x14ac:dyDescent="0.25">
      <c r="A1264" s="5">
        <v>1291</v>
      </c>
      <c r="B1264" s="6" t="s">
        <v>2941</v>
      </c>
      <c r="C1264" s="6" t="s">
        <v>485</v>
      </c>
      <c r="D1264" s="6" t="s">
        <v>28</v>
      </c>
      <c r="E1264" s="6" t="s">
        <v>29</v>
      </c>
      <c r="F1264" s="6">
        <v>60</v>
      </c>
      <c r="G1264" s="6" t="s">
        <v>4027</v>
      </c>
      <c r="H1264" s="6" t="s">
        <v>1110</v>
      </c>
      <c r="I1264" s="6" t="s">
        <v>32</v>
      </c>
      <c r="J1264" s="7">
        <v>43593</v>
      </c>
      <c r="K1264" s="6">
        <v>39</v>
      </c>
      <c r="L1264" s="6" t="s">
        <v>68</v>
      </c>
      <c r="M1264" s="8"/>
      <c r="O1264">
        <f t="shared" si="321"/>
        <v>0</v>
      </c>
      <c r="Q1264" s="5" t="str">
        <f t="shared" si="306"/>
        <v>1291</v>
      </c>
      <c r="R1264" s="6" t="str">
        <f t="shared" si="307"/>
        <v>Shannon</v>
      </c>
      <c r="S1264" s="6" t="str">
        <f t="shared" si="308"/>
        <v>Espinosa</v>
      </c>
      <c r="T1264" s="6" t="str">
        <f t="shared" si="309"/>
        <v>Mr</v>
      </c>
      <c r="U1264" s="6" t="str">
        <f t="shared" si="310"/>
        <v>M</v>
      </c>
      <c r="V1264" s="6" t="str">
        <f t="shared" si="311"/>
        <v>60</v>
      </c>
      <c r="W1264" s="6" t="str">
        <f t="shared" si="312"/>
        <v>Dale Close</v>
      </c>
      <c r="X1264" s="6" t="str">
        <f t="shared" si="313"/>
        <v>se</v>
      </c>
      <c r="Y1264" s="6" t="str">
        <f t="shared" si="314"/>
        <v>Dale Close</v>
      </c>
      <c r="Z1264" s="6" t="str">
        <f t="shared" si="315"/>
        <v>St. Agnes</v>
      </c>
      <c r="AA1264" s="6" t="str">
        <f t="shared" si="316"/>
        <v>WC</v>
      </c>
      <c r="AB1264" s="7" t="str">
        <f t="shared" si="317"/>
        <v>43593</v>
      </c>
      <c r="AC1264" s="6" t="str">
        <f t="shared" si="318"/>
        <v>39</v>
      </c>
      <c r="AD1264" s="6" t="str">
        <f t="shared" si="319"/>
        <v>A2</v>
      </c>
      <c r="AE1264" s="8" t="str">
        <f t="shared" si="320"/>
        <v/>
      </c>
    </row>
    <row r="1265" spans="1:31" x14ac:dyDescent="0.25">
      <c r="A1265" s="9">
        <v>1292</v>
      </c>
      <c r="B1265" s="10" t="s">
        <v>4028</v>
      </c>
      <c r="C1265" s="10" t="s">
        <v>4029</v>
      </c>
      <c r="D1265" s="10" t="s">
        <v>15</v>
      </c>
      <c r="E1265" s="10" t="s">
        <v>16</v>
      </c>
      <c r="F1265" s="10">
        <v>60</v>
      </c>
      <c r="G1265" s="10" t="s">
        <v>4030</v>
      </c>
      <c r="H1265" s="10" t="s">
        <v>3351</v>
      </c>
      <c r="I1265" s="10" t="s">
        <v>93</v>
      </c>
      <c r="J1265" s="11">
        <v>43499</v>
      </c>
      <c r="K1265" s="10">
        <v>67</v>
      </c>
      <c r="L1265" s="10" t="s">
        <v>68</v>
      </c>
      <c r="M1265" s="12"/>
      <c r="O1265">
        <f t="shared" si="321"/>
        <v>0</v>
      </c>
      <c r="Q1265" s="9" t="str">
        <f t="shared" si="306"/>
        <v>1292</v>
      </c>
      <c r="R1265" s="10" t="str">
        <f t="shared" si="307"/>
        <v>Chelsea</v>
      </c>
      <c r="S1265" s="10" t="str">
        <f t="shared" si="308"/>
        <v>Mcmillan</v>
      </c>
      <c r="T1265" s="10" t="str">
        <f t="shared" si="309"/>
        <v>Mrs</v>
      </c>
      <c r="U1265" s="10" t="str">
        <f t="shared" si="310"/>
        <v>F</v>
      </c>
      <c r="V1265" s="10" t="str">
        <f t="shared" si="311"/>
        <v>60</v>
      </c>
      <c r="W1265" s="10" t="str">
        <f t="shared" si="312"/>
        <v>Dale Green</v>
      </c>
      <c r="X1265" s="10" t="str">
        <f t="shared" si="313"/>
        <v>en</v>
      </c>
      <c r="Y1265" s="10" t="str">
        <f t="shared" si="314"/>
        <v>Dale Green</v>
      </c>
      <c r="Z1265" s="10" t="str">
        <f t="shared" si="315"/>
        <v>Broughton-In-Furness</v>
      </c>
      <c r="AA1265" s="10" t="str">
        <f t="shared" si="316"/>
        <v>TF</v>
      </c>
      <c r="AB1265" s="11" t="str">
        <f t="shared" si="317"/>
        <v>43499</v>
      </c>
      <c r="AC1265" s="10" t="str">
        <f t="shared" si="318"/>
        <v>67</v>
      </c>
      <c r="AD1265" s="10" t="str">
        <f t="shared" si="319"/>
        <v>A2</v>
      </c>
      <c r="AE1265" s="12" t="str">
        <f t="shared" si="320"/>
        <v/>
      </c>
    </row>
    <row r="1266" spans="1:31" x14ac:dyDescent="0.25">
      <c r="A1266" s="5">
        <v>1293</v>
      </c>
      <c r="B1266" s="6" t="s">
        <v>4031</v>
      </c>
      <c r="C1266" s="6" t="s">
        <v>4032</v>
      </c>
      <c r="D1266" s="6" t="s">
        <v>49</v>
      </c>
      <c r="E1266" s="6" t="s">
        <v>16</v>
      </c>
      <c r="F1266" s="6">
        <v>30</v>
      </c>
      <c r="G1266" s="6" t="s">
        <v>4030</v>
      </c>
      <c r="H1266" s="6" t="s">
        <v>4033</v>
      </c>
      <c r="I1266" s="6" t="s">
        <v>171</v>
      </c>
      <c r="J1266" s="7">
        <v>43583</v>
      </c>
      <c r="K1266" s="6">
        <v>43</v>
      </c>
      <c r="L1266" s="6" t="s">
        <v>52</v>
      </c>
      <c r="M1266" s="8"/>
      <c r="O1266">
        <f t="shared" si="321"/>
        <v>0</v>
      </c>
      <c r="Q1266" s="5" t="str">
        <f t="shared" si="306"/>
        <v>1293</v>
      </c>
      <c r="R1266" s="6" t="str">
        <f t="shared" si="307"/>
        <v>Loralee</v>
      </c>
      <c r="S1266" s="6" t="str">
        <f t="shared" si="308"/>
        <v>Romano</v>
      </c>
      <c r="T1266" s="6" t="str">
        <f t="shared" si="309"/>
        <v>Miss</v>
      </c>
      <c r="U1266" s="6" t="str">
        <f t="shared" si="310"/>
        <v>F</v>
      </c>
      <c r="V1266" s="6" t="str">
        <f t="shared" si="311"/>
        <v>30</v>
      </c>
      <c r="W1266" s="6" t="str">
        <f t="shared" si="312"/>
        <v>Dale Green</v>
      </c>
      <c r="X1266" s="6" t="str">
        <f t="shared" si="313"/>
        <v>en</v>
      </c>
      <c r="Y1266" s="6" t="str">
        <f t="shared" si="314"/>
        <v>Dale Green</v>
      </c>
      <c r="Z1266" s="6" t="str">
        <f t="shared" si="315"/>
        <v>Colyton</v>
      </c>
      <c r="AA1266" s="6" t="str">
        <f t="shared" si="316"/>
        <v>PR</v>
      </c>
      <c r="AB1266" s="7" t="str">
        <f t="shared" si="317"/>
        <v>43583</v>
      </c>
      <c r="AC1266" s="6" t="str">
        <f t="shared" si="318"/>
        <v>43</v>
      </c>
      <c r="AD1266" s="6" t="str">
        <f t="shared" si="319"/>
        <v>A1</v>
      </c>
      <c r="AE1266" s="8" t="str">
        <f t="shared" si="320"/>
        <v/>
      </c>
    </row>
    <row r="1267" spans="1:31" x14ac:dyDescent="0.25">
      <c r="A1267" s="9">
        <v>1294</v>
      </c>
      <c r="B1267" s="10" t="s">
        <v>3939</v>
      </c>
      <c r="C1267" s="10" t="s">
        <v>4034</v>
      </c>
      <c r="D1267" s="10" t="s">
        <v>28</v>
      </c>
      <c r="E1267" s="10" t="s">
        <v>29</v>
      </c>
      <c r="F1267" s="10">
        <v>90</v>
      </c>
      <c r="G1267" s="10" t="s">
        <v>4035</v>
      </c>
      <c r="H1267" s="10" t="s">
        <v>4036</v>
      </c>
      <c r="I1267" s="10" t="s">
        <v>32</v>
      </c>
      <c r="J1267" s="11">
        <v>43526</v>
      </c>
      <c r="K1267" s="10">
        <v>31</v>
      </c>
      <c r="L1267" s="10" t="s">
        <v>52</v>
      </c>
      <c r="M1267" s="12"/>
      <c r="O1267">
        <f t="shared" si="321"/>
        <v>0</v>
      </c>
      <c r="Q1267" s="9" t="str">
        <f t="shared" si="306"/>
        <v>1294</v>
      </c>
      <c r="R1267" s="10" t="str">
        <f t="shared" si="307"/>
        <v>Quintin</v>
      </c>
      <c r="S1267" s="10" t="str">
        <f t="shared" si="308"/>
        <v>Ackerman</v>
      </c>
      <c r="T1267" s="10" t="str">
        <f t="shared" si="309"/>
        <v>Mr</v>
      </c>
      <c r="U1267" s="10" t="str">
        <f t="shared" si="310"/>
        <v>M</v>
      </c>
      <c r="V1267" s="10" t="str">
        <f t="shared" si="311"/>
        <v>90</v>
      </c>
      <c r="W1267" s="10" t="str">
        <f t="shared" si="312"/>
        <v>Dale Road</v>
      </c>
      <c r="X1267" s="10" t="str">
        <f t="shared" si="313"/>
        <v>ad</v>
      </c>
      <c r="Y1267" s="10" t="str">
        <f t="shared" si="314"/>
        <v>Dale Road</v>
      </c>
      <c r="Z1267" s="10" t="str">
        <f t="shared" si="315"/>
        <v>Wigton</v>
      </c>
      <c r="AA1267" s="10" t="str">
        <f t="shared" si="316"/>
        <v>WC</v>
      </c>
      <c r="AB1267" s="11" t="str">
        <f t="shared" si="317"/>
        <v>43526</v>
      </c>
      <c r="AC1267" s="10" t="str">
        <f t="shared" si="318"/>
        <v>31</v>
      </c>
      <c r="AD1267" s="10" t="str">
        <f t="shared" si="319"/>
        <v>A1</v>
      </c>
      <c r="AE1267" s="12" t="str">
        <f t="shared" si="320"/>
        <v/>
      </c>
    </row>
    <row r="1268" spans="1:31" x14ac:dyDescent="0.25">
      <c r="A1268" s="5">
        <v>1295</v>
      </c>
      <c r="B1268" s="6" t="s">
        <v>216</v>
      </c>
      <c r="C1268" s="6" t="s">
        <v>4037</v>
      </c>
      <c r="D1268" s="6" t="s">
        <v>28</v>
      </c>
      <c r="E1268" s="6" t="s">
        <v>29</v>
      </c>
      <c r="F1268" s="6">
        <v>90</v>
      </c>
      <c r="G1268" s="6" t="s">
        <v>4038</v>
      </c>
      <c r="H1268" s="6" t="s">
        <v>2520</v>
      </c>
      <c r="I1268" s="6" t="s">
        <v>32</v>
      </c>
      <c r="J1268" s="7">
        <v>43923</v>
      </c>
      <c r="K1268" s="6">
        <v>64</v>
      </c>
      <c r="L1268" s="6" t="s">
        <v>52</v>
      </c>
      <c r="M1268" s="8"/>
      <c r="O1268">
        <f t="shared" si="321"/>
        <v>0</v>
      </c>
      <c r="Q1268" s="5" t="str">
        <f t="shared" si="306"/>
        <v>1295</v>
      </c>
      <c r="R1268" s="6" t="str">
        <f t="shared" si="307"/>
        <v>Harold</v>
      </c>
      <c r="S1268" s="6" t="str">
        <f t="shared" si="308"/>
        <v>Solis</v>
      </c>
      <c r="T1268" s="6" t="str">
        <f t="shared" si="309"/>
        <v>Mr</v>
      </c>
      <c r="U1268" s="6" t="str">
        <f t="shared" si="310"/>
        <v>M</v>
      </c>
      <c r="V1268" s="6" t="str">
        <f t="shared" si="311"/>
        <v>90</v>
      </c>
      <c r="W1268" s="6" t="str">
        <f t="shared" si="312"/>
        <v>Dale View</v>
      </c>
      <c r="X1268" s="6" t="str">
        <f t="shared" si="313"/>
        <v>ew</v>
      </c>
      <c r="Y1268" s="6" t="str">
        <f t="shared" si="314"/>
        <v>Dale View</v>
      </c>
      <c r="Z1268" s="6" t="str">
        <f t="shared" si="315"/>
        <v>Malpas</v>
      </c>
      <c r="AA1268" s="6" t="str">
        <f t="shared" si="316"/>
        <v>WC</v>
      </c>
      <c r="AB1268" s="7" t="str">
        <f t="shared" si="317"/>
        <v>43923</v>
      </c>
      <c r="AC1268" s="6" t="str">
        <f t="shared" si="318"/>
        <v>64</v>
      </c>
      <c r="AD1268" s="6" t="str">
        <f t="shared" si="319"/>
        <v>A1</v>
      </c>
      <c r="AE1268" s="8" t="str">
        <f t="shared" si="320"/>
        <v/>
      </c>
    </row>
    <row r="1269" spans="1:31" x14ac:dyDescent="0.25">
      <c r="A1269" s="9">
        <v>1296</v>
      </c>
      <c r="B1269" s="10" t="s">
        <v>4039</v>
      </c>
      <c r="C1269" s="10" t="s">
        <v>2144</v>
      </c>
      <c r="D1269" s="10" t="s">
        <v>28</v>
      </c>
      <c r="E1269" s="10" t="s">
        <v>29</v>
      </c>
      <c r="F1269" s="10">
        <v>90</v>
      </c>
      <c r="G1269" s="10" t="s">
        <v>4040</v>
      </c>
      <c r="H1269" s="10" t="s">
        <v>487</v>
      </c>
      <c r="I1269" s="10" t="s">
        <v>32</v>
      </c>
      <c r="J1269" s="11">
        <v>43549</v>
      </c>
      <c r="K1269" s="10">
        <v>60</v>
      </c>
      <c r="L1269" s="10" t="s">
        <v>99</v>
      </c>
      <c r="M1269" s="12"/>
      <c r="O1269">
        <f t="shared" si="321"/>
        <v>0</v>
      </c>
      <c r="Q1269" s="9" t="str">
        <f t="shared" si="306"/>
        <v>1296</v>
      </c>
      <c r="R1269" s="10" t="str">
        <f t="shared" si="307"/>
        <v>Elmo</v>
      </c>
      <c r="S1269" s="10" t="str">
        <f t="shared" si="308"/>
        <v>Livingston</v>
      </c>
      <c r="T1269" s="10" t="str">
        <f t="shared" si="309"/>
        <v>Mr</v>
      </c>
      <c r="U1269" s="10" t="str">
        <f t="shared" si="310"/>
        <v>M</v>
      </c>
      <c r="V1269" s="10" t="str">
        <f t="shared" si="311"/>
        <v>90</v>
      </c>
      <c r="W1269" s="10" t="str">
        <f t="shared" si="312"/>
        <v>Dalebury Road</v>
      </c>
      <c r="X1269" s="10" t="str">
        <f t="shared" si="313"/>
        <v>ad</v>
      </c>
      <c r="Y1269" s="10" t="str">
        <f t="shared" si="314"/>
        <v>Dalebury Road</v>
      </c>
      <c r="Z1269" s="10" t="str">
        <f t="shared" si="315"/>
        <v>West Kilbride</v>
      </c>
      <c r="AA1269" s="10" t="str">
        <f t="shared" si="316"/>
        <v>WC</v>
      </c>
      <c r="AB1269" s="11" t="str">
        <f t="shared" si="317"/>
        <v>43549</v>
      </c>
      <c r="AC1269" s="10" t="str">
        <f t="shared" si="318"/>
        <v>60</v>
      </c>
      <c r="AD1269" s="10" t="str">
        <f t="shared" si="319"/>
        <v>E</v>
      </c>
      <c r="AE1269" s="12" t="str">
        <f t="shared" si="320"/>
        <v/>
      </c>
    </row>
    <row r="1270" spans="1:31" x14ac:dyDescent="0.25">
      <c r="A1270" s="5">
        <v>1297</v>
      </c>
      <c r="B1270" s="6" t="s">
        <v>4041</v>
      </c>
      <c r="C1270" s="6" t="s">
        <v>84</v>
      </c>
      <c r="D1270" s="6" t="s">
        <v>49</v>
      </c>
      <c r="E1270" s="6" t="s">
        <v>16</v>
      </c>
      <c r="F1270" s="6">
        <v>30</v>
      </c>
      <c r="G1270" s="6" t="s">
        <v>4042</v>
      </c>
      <c r="H1270" s="6" t="s">
        <v>4043</v>
      </c>
      <c r="I1270" s="6" t="s">
        <v>122</v>
      </c>
      <c r="J1270" s="7">
        <v>43847</v>
      </c>
      <c r="K1270" s="6">
        <v>5</v>
      </c>
      <c r="L1270" s="6" t="s">
        <v>20</v>
      </c>
      <c r="M1270" s="8"/>
      <c r="O1270">
        <f t="shared" si="321"/>
        <v>0</v>
      </c>
      <c r="Q1270" s="5" t="str">
        <f t="shared" si="306"/>
        <v>1297</v>
      </c>
      <c r="R1270" s="6" t="str">
        <f t="shared" si="307"/>
        <v>Classie</v>
      </c>
      <c r="S1270" s="6" t="str">
        <f t="shared" si="308"/>
        <v>Bell</v>
      </c>
      <c r="T1270" s="6" t="str">
        <f t="shared" si="309"/>
        <v>Miss</v>
      </c>
      <c r="U1270" s="6" t="str">
        <f t="shared" si="310"/>
        <v>F</v>
      </c>
      <c r="V1270" s="6" t="str">
        <f t="shared" si="311"/>
        <v>30</v>
      </c>
      <c r="W1270" s="6" t="str">
        <f t="shared" si="312"/>
        <v>Daling Way</v>
      </c>
      <c r="X1270" s="6" t="str">
        <f t="shared" si="313"/>
        <v>ay</v>
      </c>
      <c r="Y1270" s="6" t="str">
        <f t="shared" si="314"/>
        <v>Daling Way</v>
      </c>
      <c r="Z1270" s="6" t="str">
        <f t="shared" si="315"/>
        <v>Leominster</v>
      </c>
      <c r="AA1270" s="6" t="str">
        <f t="shared" si="316"/>
        <v>WN</v>
      </c>
      <c r="AB1270" s="7" t="str">
        <f t="shared" si="317"/>
        <v>43847</v>
      </c>
      <c r="AC1270" s="6" t="str">
        <f t="shared" si="318"/>
        <v>5</v>
      </c>
      <c r="AD1270" s="6" t="str">
        <f t="shared" si="319"/>
        <v>B</v>
      </c>
      <c r="AE1270" s="8" t="str">
        <f t="shared" si="320"/>
        <v/>
      </c>
    </row>
    <row r="1271" spans="1:31" x14ac:dyDescent="0.25">
      <c r="A1271" s="9">
        <v>1298</v>
      </c>
      <c r="B1271" s="10" t="s">
        <v>882</v>
      </c>
      <c r="C1271" s="10" t="s">
        <v>3290</v>
      </c>
      <c r="D1271" s="10" t="s">
        <v>28</v>
      </c>
      <c r="E1271" s="10" t="s">
        <v>29</v>
      </c>
      <c r="F1271" s="10">
        <v>90</v>
      </c>
      <c r="G1271" s="10" t="s">
        <v>4044</v>
      </c>
      <c r="H1271" s="10" t="s">
        <v>1819</v>
      </c>
      <c r="I1271" s="10" t="s">
        <v>25</v>
      </c>
      <c r="J1271" s="11">
        <v>44099</v>
      </c>
      <c r="K1271" s="10">
        <v>26</v>
      </c>
      <c r="L1271" s="10" t="s">
        <v>39</v>
      </c>
      <c r="M1271" s="12"/>
      <c r="O1271">
        <f t="shared" si="321"/>
        <v>0</v>
      </c>
      <c r="Q1271" s="9" t="str">
        <f t="shared" si="306"/>
        <v>1298</v>
      </c>
      <c r="R1271" s="10" t="str">
        <f t="shared" si="307"/>
        <v>Ron</v>
      </c>
      <c r="S1271" s="10" t="str">
        <f t="shared" si="308"/>
        <v>Earl</v>
      </c>
      <c r="T1271" s="10" t="str">
        <f t="shared" si="309"/>
        <v>Mr</v>
      </c>
      <c r="U1271" s="10" t="str">
        <f t="shared" si="310"/>
        <v>M</v>
      </c>
      <c r="V1271" s="10" t="str">
        <f t="shared" si="311"/>
        <v>90</v>
      </c>
      <c r="W1271" s="10" t="str">
        <f t="shared" si="312"/>
        <v>Dallinger Rd</v>
      </c>
      <c r="X1271" s="10" t="str">
        <f t="shared" si="313"/>
        <v>Rd</v>
      </c>
      <c r="Y1271" s="10" t="str">
        <f t="shared" si="314"/>
        <v>Dallinger Road</v>
      </c>
      <c r="Z1271" s="10" t="str">
        <f t="shared" si="315"/>
        <v>Hawick</v>
      </c>
      <c r="AA1271" s="10" t="str">
        <f t="shared" si="316"/>
        <v>HG</v>
      </c>
      <c r="AB1271" s="11" t="str">
        <f t="shared" si="317"/>
        <v>44099</v>
      </c>
      <c r="AC1271" s="10" t="str">
        <f t="shared" si="318"/>
        <v>26</v>
      </c>
      <c r="AD1271" s="10" t="str">
        <f t="shared" si="319"/>
        <v>C1</v>
      </c>
      <c r="AE1271" s="12" t="str">
        <f t="shared" si="320"/>
        <v/>
      </c>
    </row>
    <row r="1272" spans="1:31" x14ac:dyDescent="0.25">
      <c r="A1272" s="5">
        <v>1299</v>
      </c>
      <c r="B1272" s="6" t="s">
        <v>4045</v>
      </c>
      <c r="C1272" s="6" t="s">
        <v>4046</v>
      </c>
      <c r="D1272" s="6" t="s">
        <v>15</v>
      </c>
      <c r="E1272" s="6" t="s">
        <v>16</v>
      </c>
      <c r="F1272" s="6">
        <v>60</v>
      </c>
      <c r="G1272" s="6" t="s">
        <v>4047</v>
      </c>
      <c r="H1272" s="6" t="s">
        <v>1475</v>
      </c>
      <c r="I1272" s="6" t="s">
        <v>1476</v>
      </c>
      <c r="J1272" s="7">
        <v>43966</v>
      </c>
      <c r="K1272" s="6">
        <v>25</v>
      </c>
      <c r="L1272" s="6" t="s">
        <v>62</v>
      </c>
      <c r="M1272" s="8"/>
      <c r="O1272">
        <f t="shared" si="321"/>
        <v>0</v>
      </c>
      <c r="Q1272" s="5" t="str">
        <f t="shared" si="306"/>
        <v>1299</v>
      </c>
      <c r="R1272" s="6" t="str">
        <f t="shared" si="307"/>
        <v>Anissa</v>
      </c>
      <c r="S1272" s="6" t="str">
        <f t="shared" si="308"/>
        <v>Galindo</v>
      </c>
      <c r="T1272" s="6" t="str">
        <f t="shared" si="309"/>
        <v>Mrs</v>
      </c>
      <c r="U1272" s="6" t="str">
        <f t="shared" si="310"/>
        <v>F</v>
      </c>
      <c r="V1272" s="6" t="str">
        <f t="shared" si="311"/>
        <v>60</v>
      </c>
      <c r="W1272" s="6" t="str">
        <f t="shared" si="312"/>
        <v>Dalmain Road</v>
      </c>
      <c r="X1272" s="6" t="str">
        <f t="shared" si="313"/>
        <v>ad</v>
      </c>
      <c r="Y1272" s="6" t="str">
        <f t="shared" si="314"/>
        <v>Dalmain Road</v>
      </c>
      <c r="Z1272" s="6" t="str">
        <f t="shared" si="315"/>
        <v>Camborne</v>
      </c>
      <c r="AA1272" s="6" t="str">
        <f t="shared" si="316"/>
        <v>SN</v>
      </c>
      <c r="AB1272" s="7" t="str">
        <f t="shared" si="317"/>
        <v>43966</v>
      </c>
      <c r="AC1272" s="6" t="str">
        <f t="shared" si="318"/>
        <v>25</v>
      </c>
      <c r="AD1272" s="6" t="str">
        <f t="shared" si="319"/>
        <v>C4</v>
      </c>
      <c r="AE1272" s="8" t="str">
        <f t="shared" si="320"/>
        <v/>
      </c>
    </row>
    <row r="1273" spans="1:31" x14ac:dyDescent="0.25">
      <c r="A1273" s="9">
        <v>1300</v>
      </c>
      <c r="B1273" s="10" t="s">
        <v>4048</v>
      </c>
      <c r="C1273" s="10" t="s">
        <v>1757</v>
      </c>
      <c r="D1273" s="10" t="s">
        <v>49</v>
      </c>
      <c r="E1273" s="10" t="s">
        <v>16</v>
      </c>
      <c r="F1273" s="10">
        <v>30</v>
      </c>
      <c r="G1273" s="10" t="s">
        <v>4047</v>
      </c>
      <c r="H1273" s="10" t="s">
        <v>1256</v>
      </c>
      <c r="I1273" s="10" t="s">
        <v>32</v>
      </c>
      <c r="J1273" s="11">
        <v>43911</v>
      </c>
      <c r="K1273" s="10">
        <v>5</v>
      </c>
      <c r="L1273" s="10" t="s">
        <v>20</v>
      </c>
      <c r="M1273" s="12"/>
      <c r="O1273">
        <f t="shared" si="321"/>
        <v>0</v>
      </c>
      <c r="Q1273" s="9" t="str">
        <f t="shared" si="306"/>
        <v>1300</v>
      </c>
      <c r="R1273" s="10" t="str">
        <f t="shared" si="307"/>
        <v>Oralia</v>
      </c>
      <c r="S1273" s="10" t="str">
        <f t="shared" si="308"/>
        <v>Numbers</v>
      </c>
      <c r="T1273" s="10" t="str">
        <f t="shared" si="309"/>
        <v>Miss</v>
      </c>
      <c r="U1273" s="10" t="str">
        <f t="shared" si="310"/>
        <v>F</v>
      </c>
      <c r="V1273" s="10" t="str">
        <f t="shared" si="311"/>
        <v>30</v>
      </c>
      <c r="W1273" s="10" t="str">
        <f t="shared" si="312"/>
        <v>Dalmain Road</v>
      </c>
      <c r="X1273" s="10" t="str">
        <f t="shared" si="313"/>
        <v>ad</v>
      </c>
      <c r="Y1273" s="10" t="str">
        <f t="shared" si="314"/>
        <v>Dalmain Road</v>
      </c>
      <c r="Z1273" s="10" t="str">
        <f t="shared" si="315"/>
        <v>Sleaford</v>
      </c>
      <c r="AA1273" s="10" t="str">
        <f t="shared" si="316"/>
        <v>WC</v>
      </c>
      <c r="AB1273" s="11" t="str">
        <f t="shared" si="317"/>
        <v>43911</v>
      </c>
      <c r="AC1273" s="10" t="str">
        <f t="shared" si="318"/>
        <v>5</v>
      </c>
      <c r="AD1273" s="10" t="str">
        <f t="shared" si="319"/>
        <v>B</v>
      </c>
      <c r="AE1273" s="12" t="str">
        <f t="shared" si="320"/>
        <v/>
      </c>
    </row>
    <row r="1274" spans="1:31" x14ac:dyDescent="0.25">
      <c r="A1274" s="5">
        <v>1301</v>
      </c>
      <c r="B1274" s="6" t="s">
        <v>4049</v>
      </c>
      <c r="C1274" s="6" t="s">
        <v>2737</v>
      </c>
      <c r="D1274" s="6" t="s">
        <v>49</v>
      </c>
      <c r="E1274" s="6" t="s">
        <v>16</v>
      </c>
      <c r="F1274" s="6">
        <v>90</v>
      </c>
      <c r="G1274" s="6" t="s">
        <v>4050</v>
      </c>
      <c r="H1274" s="6" t="s">
        <v>583</v>
      </c>
      <c r="I1274" s="6" t="s">
        <v>25</v>
      </c>
      <c r="J1274" s="7">
        <v>44223</v>
      </c>
      <c r="K1274" s="6">
        <v>41</v>
      </c>
      <c r="L1274" s="6" t="s">
        <v>39</v>
      </c>
      <c r="M1274" s="8"/>
      <c r="O1274">
        <f t="shared" si="321"/>
        <v>0</v>
      </c>
      <c r="Q1274" s="5" t="str">
        <f t="shared" si="306"/>
        <v>1301</v>
      </c>
      <c r="R1274" s="6" t="str">
        <f t="shared" si="307"/>
        <v>Hettie</v>
      </c>
      <c r="S1274" s="6" t="str">
        <f t="shared" si="308"/>
        <v>Gorman</v>
      </c>
      <c r="T1274" s="6" t="str">
        <f t="shared" si="309"/>
        <v>Miss</v>
      </c>
      <c r="U1274" s="6" t="str">
        <f t="shared" si="310"/>
        <v>F</v>
      </c>
      <c r="V1274" s="6" t="str">
        <f t="shared" si="311"/>
        <v>90</v>
      </c>
      <c r="W1274" s="6" t="str">
        <f t="shared" si="312"/>
        <v>Dalston Green</v>
      </c>
      <c r="X1274" s="6" t="str">
        <f t="shared" si="313"/>
        <v>en</v>
      </c>
      <c r="Y1274" s="6" t="str">
        <f t="shared" si="314"/>
        <v>Dalston Green</v>
      </c>
      <c r="Z1274" s="6" t="str">
        <f t="shared" si="315"/>
        <v>Huntingdon</v>
      </c>
      <c r="AA1274" s="6" t="str">
        <f t="shared" si="316"/>
        <v>HG</v>
      </c>
      <c r="AB1274" s="7" t="str">
        <f t="shared" si="317"/>
        <v>44223</v>
      </c>
      <c r="AC1274" s="6" t="str">
        <f t="shared" si="318"/>
        <v>41</v>
      </c>
      <c r="AD1274" s="6" t="str">
        <f t="shared" si="319"/>
        <v>C1</v>
      </c>
      <c r="AE1274" s="8" t="str">
        <f t="shared" si="320"/>
        <v/>
      </c>
    </row>
    <row r="1275" spans="1:31" x14ac:dyDescent="0.25">
      <c r="A1275" s="9">
        <v>1302</v>
      </c>
      <c r="B1275" s="10" t="s">
        <v>4051</v>
      </c>
      <c r="C1275" s="10" t="s">
        <v>3898</v>
      </c>
      <c r="D1275" s="10" t="s">
        <v>15</v>
      </c>
      <c r="E1275" s="10" t="s">
        <v>16</v>
      </c>
      <c r="F1275" s="10">
        <v>90</v>
      </c>
      <c r="G1275" s="10" t="s">
        <v>4052</v>
      </c>
      <c r="H1275" s="10" t="s">
        <v>4053</v>
      </c>
      <c r="I1275" s="10" t="s">
        <v>4054</v>
      </c>
      <c r="J1275" s="11">
        <v>43643</v>
      </c>
      <c r="K1275" s="10">
        <v>71</v>
      </c>
      <c r="L1275" s="10" t="s">
        <v>39</v>
      </c>
      <c r="M1275" s="12"/>
      <c r="O1275">
        <f t="shared" si="321"/>
        <v>0</v>
      </c>
      <c r="Q1275" s="9" t="str">
        <f t="shared" si="306"/>
        <v>1302</v>
      </c>
      <c r="R1275" s="10" t="str">
        <f t="shared" si="307"/>
        <v>Alvera</v>
      </c>
      <c r="S1275" s="10" t="str">
        <f t="shared" si="308"/>
        <v>Ruiz</v>
      </c>
      <c r="T1275" s="10" t="str">
        <f t="shared" si="309"/>
        <v>Mrs</v>
      </c>
      <c r="U1275" s="10" t="str">
        <f t="shared" si="310"/>
        <v>F</v>
      </c>
      <c r="V1275" s="10" t="str">
        <f t="shared" si="311"/>
        <v>90</v>
      </c>
      <c r="W1275" s="10" t="str">
        <f t="shared" si="312"/>
        <v>Dalwood Street</v>
      </c>
      <c r="X1275" s="10" t="str">
        <f t="shared" si="313"/>
        <v>et</v>
      </c>
      <c r="Y1275" s="10" t="str">
        <f t="shared" si="314"/>
        <v>Dalwood Street</v>
      </c>
      <c r="Z1275" s="10" t="str">
        <f t="shared" si="315"/>
        <v>Berwick-Upon-Tweed</v>
      </c>
      <c r="AA1275" s="10" t="str">
        <f t="shared" si="316"/>
        <v>KW</v>
      </c>
      <c r="AB1275" s="11" t="str">
        <f t="shared" si="317"/>
        <v>43643</v>
      </c>
      <c r="AC1275" s="10" t="str">
        <f t="shared" si="318"/>
        <v>71</v>
      </c>
      <c r="AD1275" s="10" t="str">
        <f t="shared" si="319"/>
        <v>C1</v>
      </c>
      <c r="AE1275" s="12" t="str">
        <f t="shared" si="320"/>
        <v/>
      </c>
    </row>
    <row r="1276" spans="1:31" x14ac:dyDescent="0.25">
      <c r="A1276" s="5">
        <v>1303</v>
      </c>
      <c r="B1276" s="6" t="s">
        <v>4055</v>
      </c>
      <c r="C1276" s="6" t="s">
        <v>4056</v>
      </c>
      <c r="D1276" s="6" t="s">
        <v>28</v>
      </c>
      <c r="E1276" s="6" t="s">
        <v>29</v>
      </c>
      <c r="F1276" s="6">
        <v>90</v>
      </c>
      <c r="G1276" s="6" t="s">
        <v>4057</v>
      </c>
      <c r="H1276" s="6" t="s">
        <v>4058</v>
      </c>
      <c r="I1276" s="6" t="s">
        <v>881</v>
      </c>
      <c r="J1276" s="7">
        <v>44039</v>
      </c>
      <c r="K1276" s="6">
        <v>56</v>
      </c>
      <c r="L1276" s="6" t="s">
        <v>44</v>
      </c>
      <c r="M1276" s="8"/>
      <c r="O1276">
        <f t="shared" si="321"/>
        <v>0</v>
      </c>
      <c r="Q1276" s="5" t="str">
        <f t="shared" si="306"/>
        <v>1303</v>
      </c>
      <c r="R1276" s="6" t="str">
        <f t="shared" si="307"/>
        <v>Renato</v>
      </c>
      <c r="S1276" s="6" t="str">
        <f t="shared" si="308"/>
        <v>Comer</v>
      </c>
      <c r="T1276" s="6" t="str">
        <f t="shared" si="309"/>
        <v>Mr</v>
      </c>
      <c r="U1276" s="6" t="str">
        <f t="shared" si="310"/>
        <v>M</v>
      </c>
      <c r="V1276" s="6" t="str">
        <f t="shared" si="311"/>
        <v>90</v>
      </c>
      <c r="W1276" s="6" t="str">
        <f t="shared" si="312"/>
        <v>Damascene Walk</v>
      </c>
      <c r="X1276" s="6" t="str">
        <f t="shared" si="313"/>
        <v>lk</v>
      </c>
      <c r="Y1276" s="6" t="str">
        <f t="shared" si="314"/>
        <v>Damascene Walk</v>
      </c>
      <c r="Z1276" s="6" t="str">
        <f t="shared" si="315"/>
        <v>Inverness-Shire</v>
      </c>
      <c r="AA1276" s="6" t="str">
        <f t="shared" si="316"/>
        <v>LS</v>
      </c>
      <c r="AB1276" s="7" t="str">
        <f t="shared" si="317"/>
        <v>44039</v>
      </c>
      <c r="AC1276" s="6" t="str">
        <f t="shared" si="318"/>
        <v>56</v>
      </c>
      <c r="AD1276" s="6" t="str">
        <f t="shared" si="319"/>
        <v>D</v>
      </c>
      <c r="AE1276" s="8" t="str">
        <f t="shared" si="320"/>
        <v/>
      </c>
    </row>
    <row r="1277" spans="1:31" x14ac:dyDescent="0.25">
      <c r="A1277" s="9">
        <v>1304</v>
      </c>
      <c r="B1277" s="10" t="s">
        <v>4059</v>
      </c>
      <c r="C1277" s="10" t="s">
        <v>1265</v>
      </c>
      <c r="D1277" s="10" t="s">
        <v>28</v>
      </c>
      <c r="E1277" s="10" t="s">
        <v>29</v>
      </c>
      <c r="F1277" s="10">
        <v>60</v>
      </c>
      <c r="G1277" s="10" t="s">
        <v>4060</v>
      </c>
      <c r="H1277" s="10" t="s">
        <v>4061</v>
      </c>
      <c r="I1277" s="10" t="s">
        <v>19</v>
      </c>
      <c r="J1277" s="11">
        <v>43998</v>
      </c>
      <c r="K1277" s="10">
        <v>54</v>
      </c>
      <c r="L1277" s="10" t="s">
        <v>62</v>
      </c>
      <c r="M1277" s="12"/>
      <c r="O1277">
        <f t="shared" si="321"/>
        <v>0</v>
      </c>
      <c r="Q1277" s="9" t="str">
        <f t="shared" si="306"/>
        <v>1304</v>
      </c>
      <c r="R1277" s="10" t="str">
        <f t="shared" si="307"/>
        <v>Carol</v>
      </c>
      <c r="S1277" s="10" t="str">
        <f t="shared" si="308"/>
        <v>Dailey</v>
      </c>
      <c r="T1277" s="10" t="str">
        <f t="shared" si="309"/>
        <v>Mr</v>
      </c>
      <c r="U1277" s="10" t="str">
        <f t="shared" si="310"/>
        <v>M</v>
      </c>
      <c r="V1277" s="10" t="str">
        <f t="shared" si="311"/>
        <v>60</v>
      </c>
      <c r="W1277" s="10" t="str">
        <f t="shared" si="312"/>
        <v>Damask Crescent</v>
      </c>
      <c r="X1277" s="10" t="str">
        <f t="shared" si="313"/>
        <v>nt</v>
      </c>
      <c r="Y1277" s="10" t="str">
        <f t="shared" si="314"/>
        <v>Damask Crescent</v>
      </c>
      <c r="Z1277" s="10" t="str">
        <f t="shared" si="315"/>
        <v>Banchory</v>
      </c>
      <c r="AA1277" s="10" t="str">
        <f t="shared" si="316"/>
        <v>CH</v>
      </c>
      <c r="AB1277" s="11" t="str">
        <f t="shared" si="317"/>
        <v>43998</v>
      </c>
      <c r="AC1277" s="10" t="str">
        <f t="shared" si="318"/>
        <v>54</v>
      </c>
      <c r="AD1277" s="10" t="str">
        <f t="shared" si="319"/>
        <v>C4</v>
      </c>
      <c r="AE1277" s="12" t="str">
        <f t="shared" si="320"/>
        <v/>
      </c>
    </row>
    <row r="1278" spans="1:31" x14ac:dyDescent="0.25">
      <c r="A1278" s="5">
        <v>1305</v>
      </c>
      <c r="B1278" s="6" t="s">
        <v>2830</v>
      </c>
      <c r="C1278" s="6" t="s">
        <v>4062</v>
      </c>
      <c r="D1278" s="6" t="s">
        <v>28</v>
      </c>
      <c r="E1278" s="6" t="s">
        <v>29</v>
      </c>
      <c r="F1278" s="6">
        <v>60</v>
      </c>
      <c r="G1278" s="6" t="s">
        <v>4063</v>
      </c>
      <c r="H1278" s="6" t="s">
        <v>4064</v>
      </c>
      <c r="I1278" s="6" t="s">
        <v>550</v>
      </c>
      <c r="J1278" s="7">
        <v>43881</v>
      </c>
      <c r="K1278" s="6">
        <v>93</v>
      </c>
      <c r="L1278" s="6" t="s">
        <v>20</v>
      </c>
      <c r="M1278" s="8"/>
      <c r="O1278">
        <f t="shared" si="321"/>
        <v>0</v>
      </c>
      <c r="Q1278" s="5" t="str">
        <f t="shared" si="306"/>
        <v>1305</v>
      </c>
      <c r="R1278" s="6" t="str">
        <f t="shared" si="307"/>
        <v>Ethan</v>
      </c>
      <c r="S1278" s="6" t="str">
        <f t="shared" si="308"/>
        <v>Santiago</v>
      </c>
      <c r="T1278" s="6" t="str">
        <f t="shared" si="309"/>
        <v>Mr</v>
      </c>
      <c r="U1278" s="6" t="str">
        <f t="shared" si="310"/>
        <v>M</v>
      </c>
      <c r="V1278" s="6" t="str">
        <f t="shared" si="311"/>
        <v>60</v>
      </c>
      <c r="W1278" s="6" t="str">
        <f t="shared" si="312"/>
        <v>Dames Road</v>
      </c>
      <c r="X1278" s="6" t="str">
        <f t="shared" si="313"/>
        <v>ad</v>
      </c>
      <c r="Y1278" s="6" t="str">
        <f t="shared" si="314"/>
        <v>Dames Road</v>
      </c>
      <c r="Z1278" s="6" t="str">
        <f t="shared" si="315"/>
        <v>Bexleyheath</v>
      </c>
      <c r="AA1278" s="6" t="str">
        <f t="shared" si="316"/>
        <v>DY</v>
      </c>
      <c r="AB1278" s="7" t="str">
        <f t="shared" si="317"/>
        <v>43881</v>
      </c>
      <c r="AC1278" s="6" t="str">
        <f t="shared" si="318"/>
        <v>93</v>
      </c>
      <c r="AD1278" s="6" t="str">
        <f t="shared" si="319"/>
        <v>B</v>
      </c>
      <c r="AE1278" s="8" t="str">
        <f t="shared" si="320"/>
        <v/>
      </c>
    </row>
    <row r="1279" spans="1:31" x14ac:dyDescent="0.25">
      <c r="A1279" s="9">
        <v>1306</v>
      </c>
      <c r="B1279" s="10" t="s">
        <v>4065</v>
      </c>
      <c r="C1279" s="10" t="s">
        <v>4066</v>
      </c>
      <c r="D1279" s="10" t="s">
        <v>28</v>
      </c>
      <c r="E1279" s="10" t="s">
        <v>29</v>
      </c>
      <c r="F1279" s="10">
        <v>60</v>
      </c>
      <c r="G1279" s="10" t="s">
        <v>4067</v>
      </c>
      <c r="H1279" s="10" t="s">
        <v>4068</v>
      </c>
      <c r="I1279" s="10" t="s">
        <v>32</v>
      </c>
      <c r="J1279" s="11">
        <v>44443</v>
      </c>
      <c r="K1279" s="10">
        <v>97</v>
      </c>
      <c r="L1279" s="10" t="s">
        <v>78</v>
      </c>
      <c r="M1279" s="12"/>
      <c r="O1279">
        <f t="shared" si="321"/>
        <v>0</v>
      </c>
      <c r="Q1279" s="9" t="str">
        <f t="shared" si="306"/>
        <v>1306</v>
      </c>
      <c r="R1279" s="10" t="str">
        <f t="shared" si="307"/>
        <v>Gus</v>
      </c>
      <c r="S1279" s="10" t="str">
        <f t="shared" si="308"/>
        <v>Brandt</v>
      </c>
      <c r="T1279" s="10" t="str">
        <f t="shared" si="309"/>
        <v>Mr</v>
      </c>
      <c r="U1279" s="10" t="str">
        <f t="shared" si="310"/>
        <v>M</v>
      </c>
      <c r="V1279" s="10" t="str">
        <f t="shared" si="311"/>
        <v>60</v>
      </c>
      <c r="W1279" s="10" t="str">
        <f t="shared" si="312"/>
        <v>Damon Place</v>
      </c>
      <c r="X1279" s="10" t="str">
        <f t="shared" si="313"/>
        <v>ce</v>
      </c>
      <c r="Y1279" s="10" t="str">
        <f t="shared" si="314"/>
        <v>Damon Place</v>
      </c>
      <c r="Z1279" s="10" t="str">
        <f t="shared" si="315"/>
        <v>Trowbridge</v>
      </c>
      <c r="AA1279" s="10" t="str">
        <f t="shared" si="316"/>
        <v>WC</v>
      </c>
      <c r="AB1279" s="11" t="str">
        <f t="shared" si="317"/>
        <v>44443</v>
      </c>
      <c r="AC1279" s="10" t="str">
        <f t="shared" si="318"/>
        <v>97</v>
      </c>
      <c r="AD1279" s="10" t="str">
        <f t="shared" si="319"/>
        <v>C2</v>
      </c>
      <c r="AE1279" s="12" t="str">
        <f t="shared" si="320"/>
        <v/>
      </c>
    </row>
    <row r="1280" spans="1:31" x14ac:dyDescent="0.25">
      <c r="A1280" s="5">
        <v>1307</v>
      </c>
      <c r="B1280" s="6" t="s">
        <v>4069</v>
      </c>
      <c r="C1280" s="6" t="s">
        <v>4070</v>
      </c>
      <c r="D1280" s="6" t="s">
        <v>49</v>
      </c>
      <c r="E1280" s="6" t="s">
        <v>16</v>
      </c>
      <c r="F1280" s="6">
        <v>60</v>
      </c>
      <c r="G1280" s="6" t="s">
        <v>4071</v>
      </c>
      <c r="H1280" s="6" t="s">
        <v>4072</v>
      </c>
      <c r="I1280" s="6" t="s">
        <v>238</v>
      </c>
      <c r="J1280" s="7">
        <v>44545</v>
      </c>
      <c r="K1280" s="6">
        <v>2</v>
      </c>
      <c r="L1280" s="6" t="s">
        <v>68</v>
      </c>
      <c r="M1280" s="8"/>
      <c r="O1280">
        <f t="shared" si="321"/>
        <v>0</v>
      </c>
      <c r="Q1280" s="5" t="str">
        <f t="shared" si="306"/>
        <v>1307</v>
      </c>
      <c r="R1280" s="6" t="str">
        <f t="shared" si="307"/>
        <v>Starla</v>
      </c>
      <c r="S1280" s="6" t="str">
        <f t="shared" si="308"/>
        <v>Wu</v>
      </c>
      <c r="T1280" s="6" t="str">
        <f t="shared" si="309"/>
        <v>Miss</v>
      </c>
      <c r="U1280" s="6" t="str">
        <f t="shared" si="310"/>
        <v>F</v>
      </c>
      <c r="V1280" s="6" t="str">
        <f t="shared" si="311"/>
        <v>60</v>
      </c>
      <c r="W1280" s="6" t="str">
        <f t="shared" si="312"/>
        <v>Dane Hill</v>
      </c>
      <c r="X1280" s="6" t="str">
        <f t="shared" si="313"/>
        <v>ll</v>
      </c>
      <c r="Y1280" s="6" t="str">
        <f t="shared" si="314"/>
        <v>Dane Hill</v>
      </c>
      <c r="Z1280" s="6" t="str">
        <f t="shared" si="315"/>
        <v>Cheadle</v>
      </c>
      <c r="AA1280" s="6" t="str">
        <f t="shared" si="316"/>
        <v>CR</v>
      </c>
      <c r="AB1280" s="7" t="str">
        <f t="shared" si="317"/>
        <v>44545</v>
      </c>
      <c r="AC1280" s="6" t="str">
        <f t="shared" si="318"/>
        <v>2</v>
      </c>
      <c r="AD1280" s="6" t="str">
        <f t="shared" si="319"/>
        <v>A2</v>
      </c>
      <c r="AE1280" s="8" t="str">
        <f t="shared" si="320"/>
        <v/>
      </c>
    </row>
    <row r="1281" spans="1:31" x14ac:dyDescent="0.25">
      <c r="A1281" s="9">
        <v>1308</v>
      </c>
      <c r="B1281" s="10" t="s">
        <v>627</v>
      </c>
      <c r="C1281" s="10" t="s">
        <v>1566</v>
      </c>
      <c r="D1281" s="10" t="s">
        <v>15</v>
      </c>
      <c r="E1281" s="10" t="s">
        <v>16</v>
      </c>
      <c r="F1281" s="10">
        <v>60</v>
      </c>
      <c r="G1281" s="10" t="s">
        <v>4073</v>
      </c>
      <c r="H1281" s="10" t="s">
        <v>3841</v>
      </c>
      <c r="I1281" s="10" t="s">
        <v>38</v>
      </c>
      <c r="J1281" s="11">
        <v>43475</v>
      </c>
      <c r="K1281" s="10">
        <v>67</v>
      </c>
      <c r="L1281" s="10" t="s">
        <v>78</v>
      </c>
      <c r="M1281" s="12"/>
      <c r="O1281">
        <f t="shared" si="321"/>
        <v>0</v>
      </c>
      <c r="Q1281" s="9" t="str">
        <f t="shared" si="306"/>
        <v>1308</v>
      </c>
      <c r="R1281" s="10" t="str">
        <f t="shared" si="307"/>
        <v>Bobbye</v>
      </c>
      <c r="S1281" s="10" t="str">
        <f t="shared" si="308"/>
        <v>Arrington</v>
      </c>
      <c r="T1281" s="10" t="str">
        <f t="shared" si="309"/>
        <v>Mrs</v>
      </c>
      <c r="U1281" s="10" t="str">
        <f t="shared" si="310"/>
        <v>F</v>
      </c>
      <c r="V1281" s="10" t="str">
        <f t="shared" si="311"/>
        <v>60</v>
      </c>
      <c r="W1281" s="10" t="str">
        <f t="shared" si="312"/>
        <v>Danemere Street</v>
      </c>
      <c r="X1281" s="10" t="str">
        <f t="shared" si="313"/>
        <v>et</v>
      </c>
      <c r="Y1281" s="10" t="str">
        <f t="shared" si="314"/>
        <v>Danemere Street</v>
      </c>
      <c r="Z1281" s="10" t="str">
        <f t="shared" si="315"/>
        <v>Dumfries</v>
      </c>
      <c r="AA1281" s="10" t="str">
        <f t="shared" si="316"/>
        <v>RM</v>
      </c>
      <c r="AB1281" s="11" t="str">
        <f t="shared" si="317"/>
        <v>43475</v>
      </c>
      <c r="AC1281" s="10" t="str">
        <f t="shared" si="318"/>
        <v>67</v>
      </c>
      <c r="AD1281" s="10" t="str">
        <f t="shared" si="319"/>
        <v>C2</v>
      </c>
      <c r="AE1281" s="12" t="str">
        <f t="shared" si="320"/>
        <v/>
      </c>
    </row>
    <row r="1282" spans="1:31" x14ac:dyDescent="0.25">
      <c r="A1282" s="5">
        <v>1309</v>
      </c>
      <c r="B1282" s="6" t="s">
        <v>4074</v>
      </c>
      <c r="C1282" s="6" t="s">
        <v>4075</v>
      </c>
      <c r="D1282" s="6" t="s">
        <v>49</v>
      </c>
      <c r="E1282" s="6" t="s">
        <v>16</v>
      </c>
      <c r="F1282" s="6">
        <v>60</v>
      </c>
      <c r="G1282" s="6" t="s">
        <v>4076</v>
      </c>
      <c r="H1282" s="6" t="s">
        <v>4077</v>
      </c>
      <c r="I1282" s="6" t="s">
        <v>32</v>
      </c>
      <c r="J1282" s="7">
        <v>44095</v>
      </c>
      <c r="K1282" s="6">
        <v>71</v>
      </c>
      <c r="L1282" s="6" t="s">
        <v>62</v>
      </c>
      <c r="M1282" s="8"/>
      <c r="O1282">
        <f t="shared" si="321"/>
        <v>0</v>
      </c>
      <c r="Q1282" s="5" t="str">
        <f t="shared" si="306"/>
        <v>1309</v>
      </c>
      <c r="R1282" s="6" t="str">
        <f t="shared" si="307"/>
        <v>Melany</v>
      </c>
      <c r="S1282" s="6" t="str">
        <f t="shared" si="308"/>
        <v>Xiong</v>
      </c>
      <c r="T1282" s="6" t="str">
        <f t="shared" si="309"/>
        <v>Miss</v>
      </c>
      <c r="U1282" s="6" t="str">
        <f t="shared" si="310"/>
        <v>F</v>
      </c>
      <c r="V1282" s="6" t="str">
        <f t="shared" si="311"/>
        <v>60</v>
      </c>
      <c r="W1282" s="6" t="str">
        <f t="shared" si="312"/>
        <v>Danescroft Avenue</v>
      </c>
      <c r="X1282" s="6" t="str">
        <f t="shared" si="313"/>
        <v>ue</v>
      </c>
      <c r="Y1282" s="6" t="str">
        <f t="shared" si="314"/>
        <v>Danescroft Avenue</v>
      </c>
      <c r="Z1282" s="6" t="str">
        <f t="shared" si="315"/>
        <v>Uckfield</v>
      </c>
      <c r="AA1282" s="6" t="str">
        <f t="shared" si="316"/>
        <v>WC</v>
      </c>
      <c r="AB1282" s="7" t="str">
        <f t="shared" si="317"/>
        <v>44095</v>
      </c>
      <c r="AC1282" s="6" t="str">
        <f t="shared" si="318"/>
        <v>71</v>
      </c>
      <c r="AD1282" s="6" t="str">
        <f t="shared" si="319"/>
        <v>C4</v>
      </c>
      <c r="AE1282" s="8" t="str">
        <f t="shared" si="320"/>
        <v/>
      </c>
    </row>
    <row r="1283" spans="1:31" x14ac:dyDescent="0.25">
      <c r="A1283" s="9">
        <v>1310</v>
      </c>
      <c r="B1283" s="10" t="s">
        <v>4078</v>
      </c>
      <c r="C1283" s="10" t="s">
        <v>4079</v>
      </c>
      <c r="D1283" s="10" t="s">
        <v>28</v>
      </c>
      <c r="E1283" s="10" t="s">
        <v>29</v>
      </c>
      <c r="F1283" s="10">
        <v>60</v>
      </c>
      <c r="G1283" s="10" t="s">
        <v>4080</v>
      </c>
      <c r="H1283" s="10" t="s">
        <v>3625</v>
      </c>
      <c r="I1283" s="10" t="s">
        <v>38</v>
      </c>
      <c r="J1283" s="11">
        <v>43504</v>
      </c>
      <c r="K1283" s="10">
        <v>36</v>
      </c>
      <c r="L1283" s="10" t="s">
        <v>52</v>
      </c>
      <c r="M1283" s="12"/>
      <c r="O1283">
        <f t="shared" si="321"/>
        <v>0</v>
      </c>
      <c r="Q1283" s="9" t="str">
        <f t="shared" si="306"/>
        <v>1310</v>
      </c>
      <c r="R1283" s="10" t="str">
        <f t="shared" si="307"/>
        <v>Nathanael</v>
      </c>
      <c r="S1283" s="10" t="str">
        <f t="shared" si="308"/>
        <v>Raymond</v>
      </c>
      <c r="T1283" s="10" t="str">
        <f t="shared" si="309"/>
        <v>Mr</v>
      </c>
      <c r="U1283" s="10" t="str">
        <f t="shared" si="310"/>
        <v>M</v>
      </c>
      <c r="V1283" s="10" t="str">
        <f t="shared" si="311"/>
        <v>60</v>
      </c>
      <c r="W1283" s="10" t="str">
        <f t="shared" si="312"/>
        <v>Daniel Road</v>
      </c>
      <c r="X1283" s="10" t="str">
        <f t="shared" si="313"/>
        <v>ad</v>
      </c>
      <c r="Y1283" s="10" t="str">
        <f t="shared" si="314"/>
        <v>Daniel Road</v>
      </c>
      <c r="Z1283" s="10" t="str">
        <f t="shared" si="315"/>
        <v>Dawlish</v>
      </c>
      <c r="AA1283" s="10" t="str">
        <f t="shared" si="316"/>
        <v>RM</v>
      </c>
      <c r="AB1283" s="11" t="str">
        <f t="shared" si="317"/>
        <v>43504</v>
      </c>
      <c r="AC1283" s="10" t="str">
        <f t="shared" si="318"/>
        <v>36</v>
      </c>
      <c r="AD1283" s="10" t="str">
        <f t="shared" si="319"/>
        <v>A1</v>
      </c>
      <c r="AE1283" s="12" t="str">
        <f t="shared" si="320"/>
        <v/>
      </c>
    </row>
    <row r="1284" spans="1:31" x14ac:dyDescent="0.25">
      <c r="A1284" s="5">
        <v>1311</v>
      </c>
      <c r="B1284" s="6" t="s">
        <v>4081</v>
      </c>
      <c r="C1284" s="6" t="s">
        <v>4082</v>
      </c>
      <c r="D1284" s="6" t="s">
        <v>28</v>
      </c>
      <c r="E1284" s="6" t="s">
        <v>29</v>
      </c>
      <c r="F1284" s="6">
        <v>90</v>
      </c>
      <c r="G1284" s="6" t="s">
        <v>4083</v>
      </c>
      <c r="H1284" s="6" t="s">
        <v>3251</v>
      </c>
      <c r="I1284" s="6" t="s">
        <v>122</v>
      </c>
      <c r="J1284" s="7">
        <v>43563</v>
      </c>
      <c r="K1284" s="6">
        <v>16</v>
      </c>
      <c r="L1284" s="6" t="s">
        <v>99</v>
      </c>
      <c r="M1284" s="8"/>
      <c r="O1284">
        <f t="shared" si="321"/>
        <v>0</v>
      </c>
      <c r="Q1284" s="5" t="str">
        <f t="shared" si="306"/>
        <v>1311</v>
      </c>
      <c r="R1284" s="6" t="str">
        <f t="shared" si="307"/>
        <v>Jerome</v>
      </c>
      <c r="S1284" s="6" t="str">
        <f t="shared" si="308"/>
        <v>Mcgee</v>
      </c>
      <c r="T1284" s="6" t="str">
        <f t="shared" si="309"/>
        <v>Mr</v>
      </c>
      <c r="U1284" s="6" t="str">
        <f t="shared" si="310"/>
        <v>M</v>
      </c>
      <c r="V1284" s="6" t="str">
        <f t="shared" si="311"/>
        <v>90</v>
      </c>
      <c r="W1284" s="6" t="str">
        <f t="shared" si="312"/>
        <v>Dansey Place</v>
      </c>
      <c r="X1284" s="6" t="str">
        <f t="shared" si="313"/>
        <v>ce</v>
      </c>
      <c r="Y1284" s="6" t="str">
        <f t="shared" si="314"/>
        <v>Dansey Place</v>
      </c>
      <c r="Z1284" s="6" t="str">
        <f t="shared" si="315"/>
        <v>Linlithgow</v>
      </c>
      <c r="AA1284" s="6" t="str">
        <f t="shared" si="316"/>
        <v>WN</v>
      </c>
      <c r="AB1284" s="7" t="str">
        <f t="shared" si="317"/>
        <v>43563</v>
      </c>
      <c r="AC1284" s="6" t="str">
        <f t="shared" si="318"/>
        <v>16</v>
      </c>
      <c r="AD1284" s="6" t="str">
        <f t="shared" si="319"/>
        <v>E</v>
      </c>
      <c r="AE1284" s="8" t="str">
        <f t="shared" si="320"/>
        <v/>
      </c>
    </row>
    <row r="1285" spans="1:31" x14ac:dyDescent="0.25">
      <c r="A1285" s="9">
        <v>1312</v>
      </c>
      <c r="B1285" s="10" t="s">
        <v>2275</v>
      </c>
      <c r="C1285" s="10" t="s">
        <v>4022</v>
      </c>
      <c r="D1285" s="10" t="s">
        <v>15</v>
      </c>
      <c r="E1285" s="10" t="s">
        <v>16</v>
      </c>
      <c r="F1285" s="10">
        <v>60</v>
      </c>
      <c r="G1285" s="10" t="s">
        <v>4084</v>
      </c>
      <c r="H1285" s="10" t="s">
        <v>4085</v>
      </c>
      <c r="I1285" s="10" t="s">
        <v>1881</v>
      </c>
      <c r="J1285" s="11">
        <v>43987</v>
      </c>
      <c r="K1285" s="10">
        <v>14</v>
      </c>
      <c r="L1285" s="10" t="s">
        <v>20</v>
      </c>
      <c r="M1285" s="12"/>
      <c r="O1285">
        <f t="shared" si="321"/>
        <v>0</v>
      </c>
      <c r="Q1285" s="9" t="str">
        <f t="shared" si="306"/>
        <v>1312</v>
      </c>
      <c r="R1285" s="10" t="str">
        <f t="shared" si="307"/>
        <v>Kayleen</v>
      </c>
      <c r="S1285" s="10" t="str">
        <f t="shared" si="308"/>
        <v>Early</v>
      </c>
      <c r="T1285" s="10" t="str">
        <f t="shared" si="309"/>
        <v>Mrs</v>
      </c>
      <c r="U1285" s="10" t="str">
        <f t="shared" si="310"/>
        <v>F</v>
      </c>
      <c r="V1285" s="10" t="str">
        <f t="shared" si="311"/>
        <v>60</v>
      </c>
      <c r="W1285" s="10" t="str">
        <f t="shared" si="312"/>
        <v>Darling Row</v>
      </c>
      <c r="X1285" s="10" t="str">
        <f t="shared" si="313"/>
        <v>ow</v>
      </c>
      <c r="Y1285" s="10" t="str">
        <f t="shared" si="314"/>
        <v>Darling Row</v>
      </c>
      <c r="Z1285" s="10" t="str">
        <f t="shared" si="315"/>
        <v>Bishop'S Stortford</v>
      </c>
      <c r="AA1285" s="10" t="str">
        <f t="shared" si="316"/>
        <v>CT</v>
      </c>
      <c r="AB1285" s="11" t="str">
        <f t="shared" si="317"/>
        <v>43987</v>
      </c>
      <c r="AC1285" s="10" t="str">
        <f t="shared" si="318"/>
        <v>14</v>
      </c>
      <c r="AD1285" s="10" t="str">
        <f t="shared" si="319"/>
        <v>B</v>
      </c>
      <c r="AE1285" s="12" t="str">
        <f t="shared" si="320"/>
        <v/>
      </c>
    </row>
    <row r="1286" spans="1:31" x14ac:dyDescent="0.25">
      <c r="A1286" s="5">
        <v>1313</v>
      </c>
      <c r="B1286" s="6" t="s">
        <v>4086</v>
      </c>
      <c r="C1286" s="6" t="s">
        <v>2263</v>
      </c>
      <c r="D1286" s="6" t="s">
        <v>28</v>
      </c>
      <c r="E1286" s="6" t="s">
        <v>29</v>
      </c>
      <c r="F1286" s="6">
        <v>90</v>
      </c>
      <c r="G1286" s="6" t="s">
        <v>4084</v>
      </c>
      <c r="H1286" s="6" t="s">
        <v>4087</v>
      </c>
      <c r="I1286" s="6" t="s">
        <v>291</v>
      </c>
      <c r="J1286" s="7">
        <v>44276</v>
      </c>
      <c r="K1286" s="6">
        <v>100</v>
      </c>
      <c r="L1286" s="6" t="s">
        <v>52</v>
      </c>
      <c r="M1286" s="8"/>
      <c r="O1286">
        <f t="shared" si="321"/>
        <v>0</v>
      </c>
      <c r="Q1286" s="5" t="str">
        <f t="shared" ref="Q1286:Q1349" si="322">TRIM(A1286)</f>
        <v>1313</v>
      </c>
      <c r="R1286" s="6" t="str">
        <f t="shared" ref="R1286:R1349" si="323">TRIM(B1286)</f>
        <v>Kasey</v>
      </c>
      <c r="S1286" s="6" t="str">
        <f t="shared" ref="S1286:S1349" si="324">TRIM(C1286)</f>
        <v>Leach</v>
      </c>
      <c r="T1286" s="6" t="str">
        <f t="shared" ref="T1286:T1349" si="325">TRIM(D1286)</f>
        <v>Mr</v>
      </c>
      <c r="U1286" s="6" t="str">
        <f t="shared" ref="U1286:U1349" si="326">IF(ISNUMBER(SEARCH("f",TRIM(E1286))),"F","M")</f>
        <v>M</v>
      </c>
      <c r="V1286" s="6" t="str">
        <f t="shared" ref="V1286:V1349" si="327">TRIM(F1286)</f>
        <v>90</v>
      </c>
      <c r="W1286" s="6" t="str">
        <f t="shared" ref="W1286:W1349" si="328">SUBSTITUTE(SUBSTITUTE(SUBSTITUTE(PROPER(TRIM(G1286)),"(?)","")," (No",""),"'S","'s")</f>
        <v>Darling Row</v>
      </c>
      <c r="X1286" s="6" t="str">
        <f t="shared" ref="X1286:X1349" si="329">RIGHT(W1286,2)</f>
        <v>ow</v>
      </c>
      <c r="Y1286" s="6" t="str">
        <f t="shared" ref="Y1286:Y1349" si="330">IF(OR(X1286="St",X1286="Av",X1286="Pl"),SUBSTITUTE(SUBSTITUTE(SUBSTITUTE(SUBSTITUTE(SUBSTITUTE(SUBSTITUTE(SUBSTITUTE(W1286,"Rd","Road"),"St","Street"),"Cls", "Close"),"Plc","Place"),"Bldgs","Buildings"),"Av","Avenue"),"Pl","Place"),SUBSTITUTE(SUBSTITUTE(SUBSTITUTE(SUBSTITUTE(SUBSTITUTE(W1286,"Rd","Road"),"Cls", "Close"),"Plc","Place"),"Bldgs","Buildings"),"Crt","Court"))</f>
        <v>Darling Row</v>
      </c>
      <c r="Z1286" s="6" t="str">
        <f t="shared" ref="Z1286:Z1349" si="331">TRIM(H1286)</f>
        <v>Kirkby Stephen</v>
      </c>
      <c r="AA1286" s="6" t="str">
        <f t="shared" ref="AA1286:AA1349" si="332">TRIM(I1286)</f>
        <v>HS</v>
      </c>
      <c r="AB1286" s="7" t="str">
        <f t="shared" ref="AB1286:AB1349" si="333">TRIM(J1286)</f>
        <v>44276</v>
      </c>
      <c r="AC1286" s="6" t="str">
        <f t="shared" ref="AC1286:AC1349" si="334">TRIM(K1286)</f>
        <v>100</v>
      </c>
      <c r="AD1286" s="6" t="str">
        <f t="shared" ref="AD1286:AD1349" si="335">TRIM(L1286)</f>
        <v>A1</v>
      </c>
      <c r="AE1286" s="8" t="str">
        <f t="shared" ref="AE1286:AE1349" si="336">TRIM(M1286)</f>
        <v/>
      </c>
    </row>
    <row r="1287" spans="1:31" x14ac:dyDescent="0.25">
      <c r="A1287" s="9">
        <v>1314</v>
      </c>
      <c r="B1287" s="10" t="s">
        <v>4088</v>
      </c>
      <c r="C1287" s="10" t="s">
        <v>4089</v>
      </c>
      <c r="D1287" s="10" t="s">
        <v>15</v>
      </c>
      <c r="E1287" s="10" t="s">
        <v>16</v>
      </c>
      <c r="F1287" s="10">
        <v>60</v>
      </c>
      <c r="G1287" s="10" t="s">
        <v>4090</v>
      </c>
      <c r="H1287" s="10" t="s">
        <v>1764</v>
      </c>
      <c r="I1287" s="10" t="s">
        <v>176</v>
      </c>
      <c r="J1287" s="11">
        <v>44526</v>
      </c>
      <c r="K1287" s="10">
        <v>39</v>
      </c>
      <c r="L1287" s="10" t="s">
        <v>157</v>
      </c>
      <c r="M1287" s="12"/>
      <c r="O1287">
        <f t="shared" si="321"/>
        <v>0</v>
      </c>
      <c r="Q1287" s="9" t="str">
        <f t="shared" si="322"/>
        <v>1314</v>
      </c>
      <c r="R1287" s="10" t="str">
        <f t="shared" si="323"/>
        <v>Carrol</v>
      </c>
      <c r="S1287" s="10" t="str">
        <f t="shared" si="324"/>
        <v>Ferguson</v>
      </c>
      <c r="T1287" s="10" t="str">
        <f t="shared" si="325"/>
        <v>Mrs</v>
      </c>
      <c r="U1287" s="10" t="str">
        <f t="shared" si="326"/>
        <v>F</v>
      </c>
      <c r="V1287" s="10" t="str">
        <f t="shared" si="327"/>
        <v>60</v>
      </c>
      <c r="W1287" s="10" t="str">
        <f t="shared" si="328"/>
        <v>Darrell Street</v>
      </c>
      <c r="X1287" s="10" t="str">
        <f t="shared" si="329"/>
        <v>et</v>
      </c>
      <c r="Y1287" s="10" t="str">
        <f t="shared" si="330"/>
        <v>Darrell Street</v>
      </c>
      <c r="Z1287" s="10" t="str">
        <f t="shared" si="331"/>
        <v>Cromarty</v>
      </c>
      <c r="AA1287" s="10" t="str">
        <f t="shared" si="332"/>
        <v>CW</v>
      </c>
      <c r="AB1287" s="11" t="str">
        <f t="shared" si="333"/>
        <v>44526</v>
      </c>
      <c r="AC1287" s="10" t="str">
        <f t="shared" si="334"/>
        <v>39</v>
      </c>
      <c r="AD1287" s="10" t="str">
        <f t="shared" si="335"/>
        <v>C3</v>
      </c>
      <c r="AE1287" s="12" t="str">
        <f t="shared" si="336"/>
        <v/>
      </c>
    </row>
    <row r="1288" spans="1:31" x14ac:dyDescent="0.25">
      <c r="A1288" s="5">
        <v>1315</v>
      </c>
      <c r="B1288" s="6" t="s">
        <v>4091</v>
      </c>
      <c r="C1288" s="6" t="s">
        <v>2461</v>
      </c>
      <c r="D1288" s="6" t="s">
        <v>15</v>
      </c>
      <c r="E1288" s="6" t="s">
        <v>16</v>
      </c>
      <c r="F1288" s="6">
        <v>30</v>
      </c>
      <c r="G1288" s="6" t="s">
        <v>4092</v>
      </c>
      <c r="H1288" s="6" t="s">
        <v>1151</v>
      </c>
      <c r="I1288" s="6" t="s">
        <v>1152</v>
      </c>
      <c r="J1288" s="7">
        <v>44136</v>
      </c>
      <c r="K1288" s="6">
        <v>16</v>
      </c>
      <c r="L1288" s="6" t="s">
        <v>62</v>
      </c>
      <c r="M1288" s="8"/>
      <c r="O1288">
        <f t="shared" si="321"/>
        <v>0</v>
      </c>
      <c r="Q1288" s="5" t="str">
        <f t="shared" si="322"/>
        <v>1315</v>
      </c>
      <c r="R1288" s="6" t="str">
        <f t="shared" si="323"/>
        <v>Gricelda</v>
      </c>
      <c r="S1288" s="6" t="str">
        <f t="shared" si="324"/>
        <v>Gomez</v>
      </c>
      <c r="T1288" s="6" t="str">
        <f t="shared" si="325"/>
        <v>Mrs</v>
      </c>
      <c r="U1288" s="6" t="str">
        <f t="shared" si="326"/>
        <v>F</v>
      </c>
      <c r="V1288" s="6" t="str">
        <f t="shared" si="327"/>
        <v>30</v>
      </c>
      <c r="W1288" s="6" t="str">
        <f t="shared" si="328"/>
        <v>Dartford Street</v>
      </c>
      <c r="X1288" s="6" t="str">
        <f t="shared" si="329"/>
        <v>et</v>
      </c>
      <c r="Y1288" s="6" t="str">
        <f t="shared" si="330"/>
        <v>Dartford Street</v>
      </c>
      <c r="Z1288" s="6" t="str">
        <f t="shared" si="331"/>
        <v>Bedford</v>
      </c>
      <c r="AA1288" s="6" t="str">
        <f t="shared" si="332"/>
        <v>BR</v>
      </c>
      <c r="AB1288" s="7" t="str">
        <f t="shared" si="333"/>
        <v>44136</v>
      </c>
      <c r="AC1288" s="6" t="str">
        <f t="shared" si="334"/>
        <v>16</v>
      </c>
      <c r="AD1288" s="6" t="str">
        <f t="shared" si="335"/>
        <v>C4</v>
      </c>
      <c r="AE1288" s="8" t="str">
        <f t="shared" si="336"/>
        <v/>
      </c>
    </row>
    <row r="1289" spans="1:31" x14ac:dyDescent="0.25">
      <c r="A1289" s="9">
        <v>1316</v>
      </c>
      <c r="B1289" s="10" t="s">
        <v>332</v>
      </c>
      <c r="C1289" s="10" t="s">
        <v>585</v>
      </c>
      <c r="D1289" s="10" t="s">
        <v>28</v>
      </c>
      <c r="E1289" s="10" t="s">
        <v>29</v>
      </c>
      <c r="F1289" s="10">
        <v>90</v>
      </c>
      <c r="G1289" s="10" t="s">
        <v>4093</v>
      </c>
      <c r="H1289" s="10" t="s">
        <v>1037</v>
      </c>
      <c r="I1289" s="10" t="s">
        <v>32</v>
      </c>
      <c r="J1289" s="11">
        <v>44281</v>
      </c>
      <c r="K1289" s="10">
        <v>105</v>
      </c>
      <c r="L1289" s="10" t="s">
        <v>157</v>
      </c>
      <c r="M1289" s="12"/>
      <c r="O1289">
        <f t="shared" si="321"/>
        <v>0</v>
      </c>
      <c r="Q1289" s="9" t="str">
        <f t="shared" si="322"/>
        <v>1316</v>
      </c>
      <c r="R1289" s="10" t="str">
        <f t="shared" si="323"/>
        <v>Miles</v>
      </c>
      <c r="S1289" s="10" t="str">
        <f t="shared" si="324"/>
        <v>Salas</v>
      </c>
      <c r="T1289" s="10" t="str">
        <f t="shared" si="325"/>
        <v>Mr</v>
      </c>
      <c r="U1289" s="10" t="str">
        <f t="shared" si="326"/>
        <v>M</v>
      </c>
      <c r="V1289" s="10" t="str">
        <f t="shared" si="327"/>
        <v>90</v>
      </c>
      <c r="W1289" s="10" t="str">
        <f t="shared" si="328"/>
        <v>Dartmouth Chambers</v>
      </c>
      <c r="X1289" s="10" t="str">
        <f t="shared" si="329"/>
        <v>rs</v>
      </c>
      <c r="Y1289" s="10" t="str">
        <f t="shared" si="330"/>
        <v>Dartmouth Chambers</v>
      </c>
      <c r="Z1289" s="10" t="str">
        <f t="shared" si="331"/>
        <v>Merriott</v>
      </c>
      <c r="AA1289" s="10" t="str">
        <f t="shared" si="332"/>
        <v>WC</v>
      </c>
      <c r="AB1289" s="11" t="str">
        <f t="shared" si="333"/>
        <v>44281</v>
      </c>
      <c r="AC1289" s="10" t="str">
        <f t="shared" si="334"/>
        <v>105</v>
      </c>
      <c r="AD1289" s="10" t="str">
        <f t="shared" si="335"/>
        <v>C3</v>
      </c>
      <c r="AE1289" s="12" t="str">
        <f t="shared" si="336"/>
        <v/>
      </c>
    </row>
    <row r="1290" spans="1:31" x14ac:dyDescent="0.25">
      <c r="A1290" s="5">
        <v>1317</v>
      </c>
      <c r="B1290" s="6" t="s">
        <v>2833</v>
      </c>
      <c r="C1290" s="6" t="s">
        <v>1869</v>
      </c>
      <c r="D1290" s="6" t="s">
        <v>49</v>
      </c>
      <c r="E1290" s="6" t="s">
        <v>16</v>
      </c>
      <c r="F1290" s="6">
        <v>30</v>
      </c>
      <c r="G1290" s="6" t="s">
        <v>4094</v>
      </c>
      <c r="H1290" s="6" t="s">
        <v>4095</v>
      </c>
      <c r="I1290" s="6" t="s">
        <v>1447</v>
      </c>
      <c r="J1290" s="7">
        <v>44359</v>
      </c>
      <c r="K1290" s="6">
        <v>105</v>
      </c>
      <c r="L1290" s="6" t="s">
        <v>39</v>
      </c>
      <c r="M1290" s="8"/>
      <c r="O1290">
        <f t="shared" ref="O1290:O1353" si="337">COUNTBLANK(A1290:L1290)+COUNTIF(K1290,0)</f>
        <v>0</v>
      </c>
      <c r="Q1290" s="5" t="str">
        <f t="shared" si="322"/>
        <v>1317</v>
      </c>
      <c r="R1290" s="6" t="str">
        <f t="shared" si="323"/>
        <v>Somer</v>
      </c>
      <c r="S1290" s="6" t="str">
        <f t="shared" si="324"/>
        <v>Carey</v>
      </c>
      <c r="T1290" s="6" t="str">
        <f t="shared" si="325"/>
        <v>Miss</v>
      </c>
      <c r="U1290" s="6" t="str">
        <f t="shared" si="326"/>
        <v>F</v>
      </c>
      <c r="V1290" s="6" t="str">
        <f t="shared" si="327"/>
        <v>30</v>
      </c>
      <c r="W1290" s="6" t="str">
        <f t="shared" si="328"/>
        <v>Dartmouth Hill</v>
      </c>
      <c r="X1290" s="6" t="str">
        <f t="shared" si="329"/>
        <v>ll</v>
      </c>
      <c r="Y1290" s="6" t="str">
        <f t="shared" si="330"/>
        <v>Dartmouth Hill</v>
      </c>
      <c r="Z1290" s="6" t="str">
        <f t="shared" si="331"/>
        <v>Barnstaple</v>
      </c>
      <c r="AA1290" s="6" t="str">
        <f t="shared" si="332"/>
        <v>S</v>
      </c>
      <c r="AB1290" s="7" t="str">
        <f t="shared" si="333"/>
        <v>44359</v>
      </c>
      <c r="AC1290" s="6" t="str">
        <f t="shared" si="334"/>
        <v>105</v>
      </c>
      <c r="AD1290" s="6" t="str">
        <f t="shared" si="335"/>
        <v>C1</v>
      </c>
      <c r="AE1290" s="8" t="str">
        <f t="shared" si="336"/>
        <v/>
      </c>
    </row>
    <row r="1291" spans="1:31" x14ac:dyDescent="0.25">
      <c r="A1291" s="9">
        <v>1318</v>
      </c>
      <c r="B1291" s="10" t="s">
        <v>4096</v>
      </c>
      <c r="C1291" s="10" t="s">
        <v>1070</v>
      </c>
      <c r="D1291" s="10" t="s">
        <v>15</v>
      </c>
      <c r="E1291" s="10" t="s">
        <v>16</v>
      </c>
      <c r="F1291" s="10">
        <v>30</v>
      </c>
      <c r="G1291" s="10" t="s">
        <v>4097</v>
      </c>
      <c r="H1291" s="10" t="s">
        <v>4098</v>
      </c>
      <c r="I1291" s="10" t="s">
        <v>93</v>
      </c>
      <c r="J1291" s="11">
        <v>44160</v>
      </c>
      <c r="K1291" s="10">
        <v>25</v>
      </c>
      <c r="L1291" s="10" t="s">
        <v>157</v>
      </c>
      <c r="M1291" s="12"/>
      <c r="O1291">
        <f t="shared" si="337"/>
        <v>0</v>
      </c>
      <c r="Q1291" s="9" t="str">
        <f t="shared" si="322"/>
        <v>1318</v>
      </c>
      <c r="R1291" s="10" t="str">
        <f t="shared" si="323"/>
        <v>Eveline</v>
      </c>
      <c r="S1291" s="10" t="str">
        <f t="shared" si="324"/>
        <v>Plummer</v>
      </c>
      <c r="T1291" s="10" t="str">
        <f t="shared" si="325"/>
        <v>Mrs</v>
      </c>
      <c r="U1291" s="10" t="str">
        <f t="shared" si="326"/>
        <v>F</v>
      </c>
      <c r="V1291" s="10" t="str">
        <f t="shared" si="327"/>
        <v>30</v>
      </c>
      <c r="W1291" s="10" t="str">
        <f t="shared" si="328"/>
        <v>Dartmouth Place</v>
      </c>
      <c r="X1291" s="10" t="str">
        <f t="shared" si="329"/>
        <v>ce</v>
      </c>
      <c r="Y1291" s="10" t="str">
        <f t="shared" si="330"/>
        <v>Dartmouth Place</v>
      </c>
      <c r="Z1291" s="10" t="str">
        <f t="shared" si="331"/>
        <v>Bruton</v>
      </c>
      <c r="AA1291" s="10" t="str">
        <f t="shared" si="332"/>
        <v>TF</v>
      </c>
      <c r="AB1291" s="11" t="str">
        <f t="shared" si="333"/>
        <v>44160</v>
      </c>
      <c r="AC1291" s="10" t="str">
        <f t="shared" si="334"/>
        <v>25</v>
      </c>
      <c r="AD1291" s="10" t="str">
        <f t="shared" si="335"/>
        <v>C3</v>
      </c>
      <c r="AE1291" s="12" t="str">
        <f t="shared" si="336"/>
        <v/>
      </c>
    </row>
    <row r="1292" spans="1:31" x14ac:dyDescent="0.25">
      <c r="A1292" s="5">
        <v>1319</v>
      </c>
      <c r="B1292" s="6" t="s">
        <v>4099</v>
      </c>
      <c r="C1292" s="6" t="s">
        <v>4100</v>
      </c>
      <c r="D1292" s="6" t="s">
        <v>28</v>
      </c>
      <c r="E1292" s="6" t="s">
        <v>29</v>
      </c>
      <c r="F1292" s="6">
        <v>30</v>
      </c>
      <c r="G1292" s="6" t="s">
        <v>4101</v>
      </c>
      <c r="H1292" s="6" t="s">
        <v>2043</v>
      </c>
      <c r="I1292" s="6" t="s">
        <v>185</v>
      </c>
      <c r="J1292" s="7">
        <v>43802</v>
      </c>
      <c r="K1292" s="6">
        <v>4</v>
      </c>
      <c r="L1292" s="6" t="s">
        <v>33</v>
      </c>
      <c r="M1292" s="8"/>
      <c r="O1292">
        <f t="shared" si="337"/>
        <v>0</v>
      </c>
      <c r="Q1292" s="5" t="str">
        <f t="shared" si="322"/>
        <v>1319</v>
      </c>
      <c r="R1292" s="6" t="str">
        <f t="shared" si="323"/>
        <v>Pedro</v>
      </c>
      <c r="S1292" s="6" t="str">
        <f t="shared" si="324"/>
        <v>Fritz</v>
      </c>
      <c r="T1292" s="6" t="str">
        <f t="shared" si="325"/>
        <v>Mr</v>
      </c>
      <c r="U1292" s="6" t="str">
        <f t="shared" si="326"/>
        <v>M</v>
      </c>
      <c r="V1292" s="6" t="str">
        <f t="shared" si="327"/>
        <v>30</v>
      </c>
      <c r="W1292" s="6" t="str">
        <f t="shared" si="328"/>
        <v>Dartmouth Road</v>
      </c>
      <c r="X1292" s="6" t="str">
        <f t="shared" si="329"/>
        <v>ad</v>
      </c>
      <c r="Y1292" s="6" t="str">
        <f t="shared" si="330"/>
        <v>Dartmouth Road</v>
      </c>
      <c r="Z1292" s="6" t="str">
        <f t="shared" si="331"/>
        <v>Ferryside</v>
      </c>
      <c r="AA1292" s="6" t="str">
        <f t="shared" si="332"/>
        <v>HX</v>
      </c>
      <c r="AB1292" s="7" t="str">
        <f t="shared" si="333"/>
        <v>43802</v>
      </c>
      <c r="AC1292" s="6" t="str">
        <f t="shared" si="334"/>
        <v>4</v>
      </c>
      <c r="AD1292" s="6" t="str">
        <f t="shared" si="335"/>
        <v>A3</v>
      </c>
      <c r="AE1292" s="8" t="str">
        <f t="shared" si="336"/>
        <v/>
      </c>
    </row>
    <row r="1293" spans="1:31" x14ac:dyDescent="0.25">
      <c r="A1293" s="9">
        <v>1320</v>
      </c>
      <c r="B1293" s="10" t="s">
        <v>4102</v>
      </c>
      <c r="C1293" s="10" t="s">
        <v>4103</v>
      </c>
      <c r="D1293" s="10" t="s">
        <v>28</v>
      </c>
      <c r="E1293" s="10" t="s">
        <v>29</v>
      </c>
      <c r="F1293" s="10">
        <v>90</v>
      </c>
      <c r="G1293" s="10" t="s">
        <v>4104</v>
      </c>
      <c r="H1293" s="10" t="s">
        <v>201</v>
      </c>
      <c r="I1293" s="10" t="s">
        <v>32</v>
      </c>
      <c r="J1293" s="11">
        <v>44375</v>
      </c>
      <c r="K1293" s="10">
        <v>85</v>
      </c>
      <c r="L1293" s="10" t="s">
        <v>157</v>
      </c>
      <c r="M1293" s="12"/>
      <c r="O1293">
        <f t="shared" si="337"/>
        <v>0</v>
      </c>
      <c r="Q1293" s="9" t="str">
        <f t="shared" si="322"/>
        <v>1320</v>
      </c>
      <c r="R1293" s="10" t="str">
        <f t="shared" si="323"/>
        <v>Gonzalo</v>
      </c>
      <c r="S1293" s="10" t="str">
        <f t="shared" si="324"/>
        <v>Sumner</v>
      </c>
      <c r="T1293" s="10" t="str">
        <f t="shared" si="325"/>
        <v>Mr</v>
      </c>
      <c r="U1293" s="10" t="str">
        <f t="shared" si="326"/>
        <v>M</v>
      </c>
      <c r="V1293" s="10" t="str">
        <f t="shared" si="327"/>
        <v>90</v>
      </c>
      <c r="W1293" s="10" t="str">
        <f t="shared" si="328"/>
        <v>Dartrey Terrace</v>
      </c>
      <c r="X1293" s="10" t="str">
        <f t="shared" si="329"/>
        <v>ce</v>
      </c>
      <c r="Y1293" s="10" t="str">
        <f t="shared" si="330"/>
        <v>Dartrey Terrace</v>
      </c>
      <c r="Z1293" s="10" t="str">
        <f t="shared" si="331"/>
        <v>Rowley Regis</v>
      </c>
      <c r="AA1293" s="10" t="str">
        <f t="shared" si="332"/>
        <v>WC</v>
      </c>
      <c r="AB1293" s="11" t="str">
        <f t="shared" si="333"/>
        <v>44375</v>
      </c>
      <c r="AC1293" s="10" t="str">
        <f t="shared" si="334"/>
        <v>85</v>
      </c>
      <c r="AD1293" s="10" t="str">
        <f t="shared" si="335"/>
        <v>C3</v>
      </c>
      <c r="AE1293" s="12" t="str">
        <f t="shared" si="336"/>
        <v/>
      </c>
    </row>
    <row r="1294" spans="1:31" x14ac:dyDescent="0.25">
      <c r="A1294" s="5">
        <v>1321</v>
      </c>
      <c r="B1294" s="6" t="s">
        <v>4105</v>
      </c>
      <c r="C1294" s="6" t="s">
        <v>2000</v>
      </c>
      <c r="D1294" s="6" t="s">
        <v>28</v>
      </c>
      <c r="E1294" s="6" t="s">
        <v>29</v>
      </c>
      <c r="F1294" s="6">
        <v>90</v>
      </c>
      <c r="G1294" s="6" t="s">
        <v>4106</v>
      </c>
      <c r="H1294" s="6" t="s">
        <v>2623</v>
      </c>
      <c r="I1294" s="6" t="s">
        <v>32</v>
      </c>
      <c r="J1294" s="7">
        <v>44310</v>
      </c>
      <c r="K1294" s="6">
        <v>81</v>
      </c>
      <c r="L1294" s="6" t="s">
        <v>52</v>
      </c>
      <c r="M1294" s="8"/>
      <c r="O1294">
        <f t="shared" si="337"/>
        <v>0</v>
      </c>
      <c r="Q1294" s="5" t="str">
        <f t="shared" si="322"/>
        <v>1321</v>
      </c>
      <c r="R1294" s="6" t="str">
        <f t="shared" si="323"/>
        <v>Jay</v>
      </c>
      <c r="S1294" s="6" t="str">
        <f t="shared" si="324"/>
        <v>Dick</v>
      </c>
      <c r="T1294" s="6" t="str">
        <f t="shared" si="325"/>
        <v>Mr</v>
      </c>
      <c r="U1294" s="6" t="str">
        <f t="shared" si="326"/>
        <v>M</v>
      </c>
      <c r="V1294" s="6" t="str">
        <f t="shared" si="327"/>
        <v>90</v>
      </c>
      <c r="W1294" s="6" t="str">
        <f t="shared" si="328"/>
        <v>Daubeney Road</v>
      </c>
      <c r="X1294" s="6" t="str">
        <f t="shared" si="329"/>
        <v>ad</v>
      </c>
      <c r="Y1294" s="6" t="str">
        <f t="shared" si="330"/>
        <v>Daubeney Road</v>
      </c>
      <c r="Z1294" s="6" t="str">
        <f t="shared" si="331"/>
        <v>Nottinghamshire</v>
      </c>
      <c r="AA1294" s="6" t="str">
        <f t="shared" si="332"/>
        <v>WC</v>
      </c>
      <c r="AB1294" s="7" t="str">
        <f t="shared" si="333"/>
        <v>44310</v>
      </c>
      <c r="AC1294" s="6" t="str">
        <f t="shared" si="334"/>
        <v>81</v>
      </c>
      <c r="AD1294" s="6" t="str">
        <f t="shared" si="335"/>
        <v>A1</v>
      </c>
      <c r="AE1294" s="8" t="str">
        <f t="shared" si="336"/>
        <v/>
      </c>
    </row>
    <row r="1295" spans="1:31" x14ac:dyDescent="0.25">
      <c r="A1295" s="9">
        <v>1322</v>
      </c>
      <c r="B1295" s="10" t="s">
        <v>4107</v>
      </c>
      <c r="C1295" s="10" t="s">
        <v>4108</v>
      </c>
      <c r="D1295" s="10" t="s">
        <v>49</v>
      </c>
      <c r="E1295" s="10" t="s">
        <v>16</v>
      </c>
      <c r="F1295" s="10">
        <v>90</v>
      </c>
      <c r="G1295" s="10" t="s">
        <v>4109</v>
      </c>
      <c r="H1295" s="10" t="s">
        <v>4110</v>
      </c>
      <c r="I1295" s="10" t="s">
        <v>185</v>
      </c>
      <c r="J1295" s="11">
        <v>44357</v>
      </c>
      <c r="K1295" s="10">
        <v>74</v>
      </c>
      <c r="L1295" s="10" t="s">
        <v>44</v>
      </c>
      <c r="M1295" s="12"/>
      <c r="O1295">
        <f t="shared" si="337"/>
        <v>0</v>
      </c>
      <c r="Q1295" s="9" t="str">
        <f t="shared" si="322"/>
        <v>1322</v>
      </c>
      <c r="R1295" s="10" t="str">
        <f t="shared" si="323"/>
        <v>Adelia</v>
      </c>
      <c r="S1295" s="10" t="str">
        <f t="shared" si="324"/>
        <v>Rosen</v>
      </c>
      <c r="T1295" s="10" t="str">
        <f t="shared" si="325"/>
        <v>Miss</v>
      </c>
      <c r="U1295" s="10" t="str">
        <f t="shared" si="326"/>
        <v>F</v>
      </c>
      <c r="V1295" s="10" t="str">
        <f t="shared" si="327"/>
        <v>90</v>
      </c>
      <c r="W1295" s="10" t="str">
        <f t="shared" si="328"/>
        <v>Dault Road</v>
      </c>
      <c r="X1295" s="10" t="str">
        <f t="shared" si="329"/>
        <v>ad</v>
      </c>
      <c r="Y1295" s="10" t="str">
        <f t="shared" si="330"/>
        <v>Dault Road</v>
      </c>
      <c r="Z1295" s="10" t="str">
        <f t="shared" si="331"/>
        <v>Gainsborough</v>
      </c>
      <c r="AA1295" s="10" t="str">
        <f t="shared" si="332"/>
        <v>HX</v>
      </c>
      <c r="AB1295" s="11" t="str">
        <f t="shared" si="333"/>
        <v>44357</v>
      </c>
      <c r="AC1295" s="10" t="str">
        <f t="shared" si="334"/>
        <v>74</v>
      </c>
      <c r="AD1295" s="10" t="str">
        <f t="shared" si="335"/>
        <v>D</v>
      </c>
      <c r="AE1295" s="12" t="str">
        <f t="shared" si="336"/>
        <v/>
      </c>
    </row>
    <row r="1296" spans="1:31" x14ac:dyDescent="0.25">
      <c r="A1296" s="5">
        <v>1323</v>
      </c>
      <c r="B1296" s="6" t="s">
        <v>4111</v>
      </c>
      <c r="C1296" s="6" t="s">
        <v>1209</v>
      </c>
      <c r="D1296" s="6" t="s">
        <v>49</v>
      </c>
      <c r="E1296" s="6" t="s">
        <v>16</v>
      </c>
      <c r="F1296" s="6">
        <v>90</v>
      </c>
      <c r="G1296" s="6" t="s">
        <v>4112</v>
      </c>
      <c r="H1296" s="6" t="s">
        <v>554</v>
      </c>
      <c r="I1296" s="6" t="s">
        <v>32</v>
      </c>
      <c r="J1296" s="7">
        <v>44141</v>
      </c>
      <c r="K1296" s="6">
        <v>4</v>
      </c>
      <c r="L1296" s="6" t="s">
        <v>62</v>
      </c>
      <c r="M1296" s="8"/>
      <c r="O1296">
        <f t="shared" si="337"/>
        <v>0</v>
      </c>
      <c r="Q1296" s="5" t="str">
        <f t="shared" si="322"/>
        <v>1323</v>
      </c>
      <c r="R1296" s="6" t="str">
        <f t="shared" si="323"/>
        <v>Ngan</v>
      </c>
      <c r="S1296" s="6" t="str">
        <f t="shared" si="324"/>
        <v>Stone</v>
      </c>
      <c r="T1296" s="6" t="str">
        <f t="shared" si="325"/>
        <v>Miss</v>
      </c>
      <c r="U1296" s="6" t="str">
        <f t="shared" si="326"/>
        <v>F</v>
      </c>
      <c r="V1296" s="6" t="str">
        <f t="shared" si="327"/>
        <v>90</v>
      </c>
      <c r="W1296" s="6" t="str">
        <f t="shared" si="328"/>
        <v>Daveys Buildings</v>
      </c>
      <c r="X1296" s="6" t="str">
        <f t="shared" si="329"/>
        <v>gs</v>
      </c>
      <c r="Y1296" s="6" t="str">
        <f t="shared" si="330"/>
        <v>Daveys Buildings</v>
      </c>
      <c r="Z1296" s="6" t="str">
        <f t="shared" si="331"/>
        <v>Paignton</v>
      </c>
      <c r="AA1296" s="6" t="str">
        <f t="shared" si="332"/>
        <v>WC</v>
      </c>
      <c r="AB1296" s="7" t="str">
        <f t="shared" si="333"/>
        <v>44141</v>
      </c>
      <c r="AC1296" s="6" t="str">
        <f t="shared" si="334"/>
        <v>4</v>
      </c>
      <c r="AD1296" s="6" t="str">
        <f t="shared" si="335"/>
        <v>C4</v>
      </c>
      <c r="AE1296" s="8" t="str">
        <f t="shared" si="336"/>
        <v/>
      </c>
    </row>
    <row r="1297" spans="1:31" x14ac:dyDescent="0.25">
      <c r="A1297" s="9">
        <v>1324</v>
      </c>
      <c r="B1297" s="10" t="s">
        <v>4113</v>
      </c>
      <c r="C1297" s="10" t="s">
        <v>679</v>
      </c>
      <c r="D1297" s="10" t="s">
        <v>28</v>
      </c>
      <c r="E1297" s="10" t="s">
        <v>29</v>
      </c>
      <c r="F1297" s="10">
        <v>30</v>
      </c>
      <c r="G1297" s="10" t="s">
        <v>4114</v>
      </c>
      <c r="H1297" s="10" t="s">
        <v>2107</v>
      </c>
      <c r="I1297" s="10" t="s">
        <v>881</v>
      </c>
      <c r="J1297" s="11">
        <v>44020</v>
      </c>
      <c r="K1297" s="10">
        <v>93</v>
      </c>
      <c r="L1297" s="10" t="s">
        <v>68</v>
      </c>
      <c r="M1297" s="12"/>
      <c r="O1297">
        <f t="shared" si="337"/>
        <v>0</v>
      </c>
      <c r="Q1297" s="9" t="str">
        <f t="shared" si="322"/>
        <v>1324</v>
      </c>
      <c r="R1297" s="10" t="str">
        <f t="shared" si="323"/>
        <v>Marquis</v>
      </c>
      <c r="S1297" s="10" t="str">
        <f t="shared" si="324"/>
        <v>Gaston</v>
      </c>
      <c r="T1297" s="10" t="str">
        <f t="shared" si="325"/>
        <v>Mr</v>
      </c>
      <c r="U1297" s="10" t="str">
        <f t="shared" si="326"/>
        <v>M</v>
      </c>
      <c r="V1297" s="10" t="str">
        <f t="shared" si="327"/>
        <v>30</v>
      </c>
      <c r="W1297" s="10" t="str">
        <f t="shared" si="328"/>
        <v>Dawer Lane</v>
      </c>
      <c r="X1297" s="10" t="str">
        <f t="shared" si="329"/>
        <v>ne</v>
      </c>
      <c r="Y1297" s="10" t="str">
        <f t="shared" si="330"/>
        <v>Dawer Lane</v>
      </c>
      <c r="Z1297" s="10" t="str">
        <f t="shared" si="331"/>
        <v>Insch</v>
      </c>
      <c r="AA1297" s="10" t="str">
        <f t="shared" si="332"/>
        <v>LS</v>
      </c>
      <c r="AB1297" s="11" t="str">
        <f t="shared" si="333"/>
        <v>44020</v>
      </c>
      <c r="AC1297" s="10" t="str">
        <f t="shared" si="334"/>
        <v>93</v>
      </c>
      <c r="AD1297" s="10" t="str">
        <f t="shared" si="335"/>
        <v>A2</v>
      </c>
      <c r="AE1297" s="12" t="str">
        <f t="shared" si="336"/>
        <v/>
      </c>
    </row>
    <row r="1298" spans="1:31" x14ac:dyDescent="0.25">
      <c r="A1298" s="5">
        <v>1325</v>
      </c>
      <c r="B1298" s="6" t="s">
        <v>4115</v>
      </c>
      <c r="C1298" s="6" t="s">
        <v>141</v>
      </c>
      <c r="D1298" s="6" t="s">
        <v>15</v>
      </c>
      <c r="E1298" s="6" t="s">
        <v>16</v>
      </c>
      <c r="F1298" s="6">
        <v>30</v>
      </c>
      <c r="G1298" s="6" t="s">
        <v>4116</v>
      </c>
      <c r="H1298" s="6" t="s">
        <v>2056</v>
      </c>
      <c r="I1298" s="6" t="s">
        <v>291</v>
      </c>
      <c r="J1298" s="7">
        <v>43674</v>
      </c>
      <c r="K1298" s="6">
        <v>82</v>
      </c>
      <c r="L1298" s="6" t="s">
        <v>99</v>
      </c>
      <c r="M1298" s="8"/>
      <c r="O1298">
        <f t="shared" si="337"/>
        <v>0</v>
      </c>
      <c r="Q1298" s="5" t="str">
        <f t="shared" si="322"/>
        <v>1325</v>
      </c>
      <c r="R1298" s="6" t="str">
        <f t="shared" si="323"/>
        <v>Delfina</v>
      </c>
      <c r="S1298" s="6" t="str">
        <f t="shared" si="324"/>
        <v>Bruner</v>
      </c>
      <c r="T1298" s="6" t="str">
        <f t="shared" si="325"/>
        <v>Mrs</v>
      </c>
      <c r="U1298" s="6" t="str">
        <f t="shared" si="326"/>
        <v>F</v>
      </c>
      <c r="V1298" s="6" t="str">
        <f t="shared" si="327"/>
        <v>30</v>
      </c>
      <c r="W1298" s="6" t="str">
        <f t="shared" si="328"/>
        <v>Dawson Place</v>
      </c>
      <c r="X1298" s="6" t="str">
        <f t="shared" si="329"/>
        <v>ce</v>
      </c>
      <c r="Y1298" s="6" t="str">
        <f t="shared" si="330"/>
        <v>Dawson Place</v>
      </c>
      <c r="Z1298" s="6" t="str">
        <f t="shared" si="331"/>
        <v>Isle Of Coll</v>
      </c>
      <c r="AA1298" s="6" t="str">
        <f t="shared" si="332"/>
        <v>HS</v>
      </c>
      <c r="AB1298" s="7" t="str">
        <f t="shared" si="333"/>
        <v>43674</v>
      </c>
      <c r="AC1298" s="6" t="str">
        <f t="shared" si="334"/>
        <v>82</v>
      </c>
      <c r="AD1298" s="6" t="str">
        <f t="shared" si="335"/>
        <v>E</v>
      </c>
      <c r="AE1298" s="8" t="str">
        <f t="shared" si="336"/>
        <v/>
      </c>
    </row>
    <row r="1299" spans="1:31" x14ac:dyDescent="0.25">
      <c r="A1299" s="9">
        <v>1326</v>
      </c>
      <c r="B1299" s="10" t="s">
        <v>4117</v>
      </c>
      <c r="C1299" s="10" t="s">
        <v>4118</v>
      </c>
      <c r="D1299" s="10" t="s">
        <v>49</v>
      </c>
      <c r="E1299" s="10" t="s">
        <v>16</v>
      </c>
      <c r="F1299" s="10">
        <v>30</v>
      </c>
      <c r="G1299" s="10" t="s">
        <v>4119</v>
      </c>
      <c r="H1299" s="10" t="s">
        <v>4120</v>
      </c>
      <c r="I1299" s="10" t="s">
        <v>32</v>
      </c>
      <c r="J1299" s="11">
        <v>43966</v>
      </c>
      <c r="K1299" s="10">
        <v>20</v>
      </c>
      <c r="L1299" s="10" t="s">
        <v>33</v>
      </c>
      <c r="M1299" s="12"/>
      <c r="O1299">
        <f t="shared" si="337"/>
        <v>0</v>
      </c>
      <c r="Q1299" s="9" t="str">
        <f t="shared" si="322"/>
        <v>1326</v>
      </c>
      <c r="R1299" s="10" t="str">
        <f t="shared" si="323"/>
        <v>Lia</v>
      </c>
      <c r="S1299" s="10" t="str">
        <f t="shared" si="324"/>
        <v>Conklin</v>
      </c>
      <c r="T1299" s="10" t="str">
        <f t="shared" si="325"/>
        <v>Miss</v>
      </c>
      <c r="U1299" s="10" t="str">
        <f t="shared" si="326"/>
        <v>F</v>
      </c>
      <c r="V1299" s="10" t="str">
        <f t="shared" si="327"/>
        <v>30</v>
      </c>
      <c r="W1299" s="10" t="str">
        <f t="shared" si="328"/>
        <v>Dawsons Terrace</v>
      </c>
      <c r="X1299" s="10" t="str">
        <f t="shared" si="329"/>
        <v>ce</v>
      </c>
      <c r="Y1299" s="10" t="str">
        <f t="shared" si="330"/>
        <v>Dawsons Terrace</v>
      </c>
      <c r="Z1299" s="10" t="str">
        <f t="shared" si="331"/>
        <v>Renfrew</v>
      </c>
      <c r="AA1299" s="10" t="str">
        <f t="shared" si="332"/>
        <v>WC</v>
      </c>
      <c r="AB1299" s="11" t="str">
        <f t="shared" si="333"/>
        <v>43966</v>
      </c>
      <c r="AC1299" s="10" t="str">
        <f t="shared" si="334"/>
        <v>20</v>
      </c>
      <c r="AD1299" s="10" t="str">
        <f t="shared" si="335"/>
        <v>A3</v>
      </c>
      <c r="AE1299" s="12" t="str">
        <f t="shared" si="336"/>
        <v/>
      </c>
    </row>
    <row r="1300" spans="1:31" x14ac:dyDescent="0.25">
      <c r="A1300" s="9">
        <v>1328</v>
      </c>
      <c r="B1300" s="10" t="s">
        <v>4121</v>
      </c>
      <c r="C1300" s="10" t="s">
        <v>4122</v>
      </c>
      <c r="D1300" s="10" t="s">
        <v>28</v>
      </c>
      <c r="E1300" s="10" t="s">
        <v>29</v>
      </c>
      <c r="F1300" s="10">
        <v>60</v>
      </c>
      <c r="G1300" s="10" t="s">
        <v>4123</v>
      </c>
      <c r="H1300" s="10" t="s">
        <v>3598</v>
      </c>
      <c r="I1300" s="10" t="s">
        <v>32</v>
      </c>
      <c r="J1300" s="11">
        <v>44344</v>
      </c>
      <c r="K1300" s="10">
        <v>50</v>
      </c>
      <c r="L1300" s="10" t="s">
        <v>99</v>
      </c>
      <c r="M1300" s="12"/>
      <c r="O1300">
        <f t="shared" si="337"/>
        <v>0</v>
      </c>
      <c r="Q1300" s="9" t="str">
        <f t="shared" si="322"/>
        <v>1328</v>
      </c>
      <c r="R1300" s="10" t="str">
        <f t="shared" si="323"/>
        <v>Eusebio</v>
      </c>
      <c r="S1300" s="10" t="str">
        <f t="shared" si="324"/>
        <v>Burnett</v>
      </c>
      <c r="T1300" s="10" t="str">
        <f t="shared" si="325"/>
        <v>Mr</v>
      </c>
      <c r="U1300" s="10" t="str">
        <f t="shared" si="326"/>
        <v>M</v>
      </c>
      <c r="V1300" s="10" t="str">
        <f t="shared" si="327"/>
        <v>60</v>
      </c>
      <c r="W1300" s="10" t="str">
        <f t="shared" si="328"/>
        <v>De Lucy</v>
      </c>
      <c r="X1300" s="10" t="str">
        <f t="shared" si="329"/>
        <v>cy</v>
      </c>
      <c r="Y1300" s="10" t="str">
        <f t="shared" si="330"/>
        <v>De Lucy</v>
      </c>
      <c r="Z1300" s="10" t="str">
        <f t="shared" si="331"/>
        <v>Macclesfield</v>
      </c>
      <c r="AA1300" s="10" t="str">
        <f t="shared" si="332"/>
        <v>WC</v>
      </c>
      <c r="AB1300" s="11" t="str">
        <f t="shared" si="333"/>
        <v>44344</v>
      </c>
      <c r="AC1300" s="10" t="str">
        <f t="shared" si="334"/>
        <v>50</v>
      </c>
      <c r="AD1300" s="10" t="str">
        <f t="shared" si="335"/>
        <v>E</v>
      </c>
      <c r="AE1300" s="12" t="str">
        <f t="shared" si="336"/>
        <v/>
      </c>
    </row>
    <row r="1301" spans="1:31" x14ac:dyDescent="0.25">
      <c r="A1301" s="5">
        <v>1329</v>
      </c>
      <c r="B1301" s="6" t="s">
        <v>3532</v>
      </c>
      <c r="C1301" s="6" t="s">
        <v>4124</v>
      </c>
      <c r="D1301" s="6" t="s">
        <v>28</v>
      </c>
      <c r="E1301" s="6" t="s">
        <v>29</v>
      </c>
      <c r="F1301" s="6">
        <v>60</v>
      </c>
      <c r="G1301" s="6" t="s">
        <v>4125</v>
      </c>
      <c r="H1301" s="6" t="s">
        <v>135</v>
      </c>
      <c r="I1301" s="6" t="s">
        <v>32</v>
      </c>
      <c r="J1301" s="7">
        <v>43630</v>
      </c>
      <c r="K1301" s="6">
        <v>14</v>
      </c>
      <c r="L1301" s="6" t="s">
        <v>33</v>
      </c>
      <c r="M1301" s="8"/>
      <c r="O1301">
        <f t="shared" si="337"/>
        <v>0</v>
      </c>
      <c r="Q1301" s="5" t="str">
        <f t="shared" si="322"/>
        <v>1329</v>
      </c>
      <c r="R1301" s="6" t="str">
        <f t="shared" si="323"/>
        <v>Maximo</v>
      </c>
      <c r="S1301" s="6" t="str">
        <f t="shared" si="324"/>
        <v>Temple</v>
      </c>
      <c r="T1301" s="6" t="str">
        <f t="shared" si="325"/>
        <v>Mr</v>
      </c>
      <c r="U1301" s="6" t="str">
        <f t="shared" si="326"/>
        <v>M</v>
      </c>
      <c r="V1301" s="6" t="str">
        <f t="shared" si="327"/>
        <v>60</v>
      </c>
      <c r="W1301" s="6" t="str">
        <f t="shared" si="328"/>
        <v>De Quincey</v>
      </c>
      <c r="X1301" s="6" t="str">
        <f t="shared" si="329"/>
        <v>ey</v>
      </c>
      <c r="Y1301" s="6" t="str">
        <f t="shared" si="330"/>
        <v>De Quincey</v>
      </c>
      <c r="Z1301" s="6" t="str">
        <f t="shared" si="331"/>
        <v>West Yorkshire</v>
      </c>
      <c r="AA1301" s="6" t="str">
        <f t="shared" si="332"/>
        <v>WC</v>
      </c>
      <c r="AB1301" s="7" t="str">
        <f t="shared" si="333"/>
        <v>43630</v>
      </c>
      <c r="AC1301" s="6" t="str">
        <f t="shared" si="334"/>
        <v>14</v>
      </c>
      <c r="AD1301" s="6" t="str">
        <f t="shared" si="335"/>
        <v>A3</v>
      </c>
      <c r="AE1301" s="8" t="str">
        <f t="shared" si="336"/>
        <v/>
      </c>
    </row>
    <row r="1302" spans="1:31" x14ac:dyDescent="0.25">
      <c r="A1302" s="9">
        <v>1330</v>
      </c>
      <c r="B1302" s="10" t="s">
        <v>4126</v>
      </c>
      <c r="C1302" s="10" t="s">
        <v>688</v>
      </c>
      <c r="D1302" s="10" t="s">
        <v>49</v>
      </c>
      <c r="E1302" s="10" t="s">
        <v>16</v>
      </c>
      <c r="F1302" s="10">
        <v>90</v>
      </c>
      <c r="G1302" s="10" t="s">
        <v>4127</v>
      </c>
      <c r="H1302" s="10" t="s">
        <v>2131</v>
      </c>
      <c r="I1302" s="10" t="s">
        <v>1073</v>
      </c>
      <c r="J1302" s="11">
        <v>43540</v>
      </c>
      <c r="K1302" s="10">
        <v>71</v>
      </c>
      <c r="L1302" s="10" t="s">
        <v>33</v>
      </c>
      <c r="M1302" s="12"/>
      <c r="O1302">
        <f t="shared" si="337"/>
        <v>0</v>
      </c>
      <c r="Q1302" s="9" t="str">
        <f t="shared" si="322"/>
        <v>1330</v>
      </c>
      <c r="R1302" s="10" t="str">
        <f t="shared" si="323"/>
        <v>Shayla</v>
      </c>
      <c r="S1302" s="10" t="str">
        <f t="shared" si="324"/>
        <v>Daniel</v>
      </c>
      <c r="T1302" s="10" t="str">
        <f t="shared" si="325"/>
        <v>Miss</v>
      </c>
      <c r="U1302" s="10" t="str">
        <f t="shared" si="326"/>
        <v>F</v>
      </c>
      <c r="V1302" s="10" t="str">
        <f t="shared" si="327"/>
        <v>90</v>
      </c>
      <c r="W1302" s="10" t="str">
        <f t="shared" si="328"/>
        <v>De Vierville</v>
      </c>
      <c r="X1302" s="10" t="str">
        <f t="shared" si="329"/>
        <v>le</v>
      </c>
      <c r="Y1302" s="10" t="str">
        <f t="shared" si="330"/>
        <v>De Vierville</v>
      </c>
      <c r="Z1302" s="10" t="str">
        <f t="shared" si="331"/>
        <v>Ayr</v>
      </c>
      <c r="AA1302" s="10" t="str">
        <f t="shared" si="332"/>
        <v>ME</v>
      </c>
      <c r="AB1302" s="11" t="str">
        <f t="shared" si="333"/>
        <v>43540</v>
      </c>
      <c r="AC1302" s="10" t="str">
        <f t="shared" si="334"/>
        <v>71</v>
      </c>
      <c r="AD1302" s="10" t="str">
        <f t="shared" si="335"/>
        <v>A3</v>
      </c>
      <c r="AE1302" s="12" t="str">
        <f t="shared" si="336"/>
        <v/>
      </c>
    </row>
    <row r="1303" spans="1:31" x14ac:dyDescent="0.25">
      <c r="A1303" s="5">
        <v>1331</v>
      </c>
      <c r="B1303" s="6" t="s">
        <v>1358</v>
      </c>
      <c r="C1303" s="6" t="s">
        <v>4124</v>
      </c>
      <c r="D1303" s="6" t="s">
        <v>28</v>
      </c>
      <c r="E1303" s="6" t="s">
        <v>29</v>
      </c>
      <c r="F1303" s="6">
        <v>90</v>
      </c>
      <c r="G1303" s="6" t="s">
        <v>4127</v>
      </c>
      <c r="H1303" s="6" t="s">
        <v>1666</v>
      </c>
      <c r="I1303" s="6" t="s">
        <v>25</v>
      </c>
      <c r="J1303" s="7">
        <v>43999</v>
      </c>
      <c r="K1303" s="6">
        <v>8</v>
      </c>
      <c r="L1303" s="6" t="s">
        <v>62</v>
      </c>
      <c r="M1303" s="8"/>
      <c r="O1303">
        <f t="shared" si="337"/>
        <v>0</v>
      </c>
      <c r="Q1303" s="5" t="str">
        <f t="shared" si="322"/>
        <v>1331</v>
      </c>
      <c r="R1303" s="6" t="str">
        <f t="shared" si="323"/>
        <v>Palmer</v>
      </c>
      <c r="S1303" s="6" t="str">
        <f t="shared" si="324"/>
        <v>Temple</v>
      </c>
      <c r="T1303" s="6" t="str">
        <f t="shared" si="325"/>
        <v>Mr</v>
      </c>
      <c r="U1303" s="6" t="str">
        <f t="shared" si="326"/>
        <v>M</v>
      </c>
      <c r="V1303" s="6" t="str">
        <f t="shared" si="327"/>
        <v>90</v>
      </c>
      <c r="W1303" s="6" t="str">
        <f t="shared" si="328"/>
        <v>De Vierville</v>
      </c>
      <c r="X1303" s="6" t="str">
        <f t="shared" si="329"/>
        <v>le</v>
      </c>
      <c r="Y1303" s="6" t="str">
        <f t="shared" si="330"/>
        <v>De Vierville</v>
      </c>
      <c r="Z1303" s="6" t="str">
        <f t="shared" si="331"/>
        <v>Huntly</v>
      </c>
      <c r="AA1303" s="6" t="str">
        <f t="shared" si="332"/>
        <v>HG</v>
      </c>
      <c r="AB1303" s="7" t="str">
        <f t="shared" si="333"/>
        <v>43999</v>
      </c>
      <c r="AC1303" s="6" t="str">
        <f t="shared" si="334"/>
        <v>8</v>
      </c>
      <c r="AD1303" s="6" t="str">
        <f t="shared" si="335"/>
        <v>C4</v>
      </c>
      <c r="AE1303" s="8" t="str">
        <f t="shared" si="336"/>
        <v/>
      </c>
    </row>
    <row r="1304" spans="1:31" x14ac:dyDescent="0.25">
      <c r="A1304" s="9">
        <v>1332</v>
      </c>
      <c r="B1304" s="10" t="s">
        <v>1687</v>
      </c>
      <c r="C1304" s="10" t="s">
        <v>3179</v>
      </c>
      <c r="D1304" s="10" t="s">
        <v>15</v>
      </c>
      <c r="E1304" s="10" t="s">
        <v>16</v>
      </c>
      <c r="F1304" s="10">
        <v>90</v>
      </c>
      <c r="G1304" s="10" t="s">
        <v>4128</v>
      </c>
      <c r="H1304" s="10" t="s">
        <v>6</v>
      </c>
      <c r="I1304" s="10" t="s">
        <v>32</v>
      </c>
      <c r="J1304" s="11">
        <v>43690</v>
      </c>
      <c r="K1304" s="10">
        <v>77</v>
      </c>
      <c r="L1304" s="10" t="s">
        <v>68</v>
      </c>
      <c r="M1304" s="12"/>
      <c r="O1304">
        <f t="shared" si="337"/>
        <v>0</v>
      </c>
      <c r="Q1304" s="9" t="str">
        <f t="shared" si="322"/>
        <v>1332</v>
      </c>
      <c r="R1304" s="10" t="str">
        <f t="shared" si="323"/>
        <v>Muoi</v>
      </c>
      <c r="S1304" s="10" t="str">
        <f t="shared" si="324"/>
        <v>Kimble</v>
      </c>
      <c r="T1304" s="10" t="str">
        <f t="shared" si="325"/>
        <v>Mrs</v>
      </c>
      <c r="U1304" s="10" t="str">
        <f t="shared" si="326"/>
        <v>F</v>
      </c>
      <c r="V1304" s="10" t="str">
        <f t="shared" si="327"/>
        <v>90</v>
      </c>
      <c r="W1304" s="10" t="str">
        <f t="shared" si="328"/>
        <v>Deacon Rd</v>
      </c>
      <c r="X1304" s="10" t="str">
        <f t="shared" si="329"/>
        <v>Rd</v>
      </c>
      <c r="Y1304" s="10" t="str">
        <f t="shared" si="330"/>
        <v>Deacon Road</v>
      </c>
      <c r="Z1304" s="10" t="str">
        <f t="shared" si="331"/>
        <v>Street</v>
      </c>
      <c r="AA1304" s="10" t="str">
        <f t="shared" si="332"/>
        <v>WC</v>
      </c>
      <c r="AB1304" s="11" t="str">
        <f t="shared" si="333"/>
        <v>43690</v>
      </c>
      <c r="AC1304" s="10" t="str">
        <f t="shared" si="334"/>
        <v>77</v>
      </c>
      <c r="AD1304" s="10" t="str">
        <f t="shared" si="335"/>
        <v>A2</v>
      </c>
      <c r="AE1304" s="12" t="str">
        <f t="shared" si="336"/>
        <v/>
      </c>
    </row>
    <row r="1305" spans="1:31" x14ac:dyDescent="0.25">
      <c r="A1305" s="5">
        <v>1333</v>
      </c>
      <c r="B1305" s="6" t="s">
        <v>4129</v>
      </c>
      <c r="C1305" s="6" t="s">
        <v>4130</v>
      </c>
      <c r="D1305" s="6" t="s">
        <v>15</v>
      </c>
      <c r="E1305" s="6" t="s">
        <v>16</v>
      </c>
      <c r="F1305" s="6">
        <v>60</v>
      </c>
      <c r="G1305" s="6" t="s">
        <v>4131</v>
      </c>
      <c r="H1305" s="6" t="s">
        <v>4132</v>
      </c>
      <c r="I1305" s="6" t="s">
        <v>32</v>
      </c>
      <c r="J1305" s="7">
        <v>43703</v>
      </c>
      <c r="K1305" s="6">
        <v>46</v>
      </c>
      <c r="L1305" s="6" t="s">
        <v>44</v>
      </c>
      <c r="M1305" s="8"/>
      <c r="O1305">
        <f t="shared" si="337"/>
        <v>0</v>
      </c>
      <c r="Q1305" s="5" t="str">
        <f t="shared" si="322"/>
        <v>1333</v>
      </c>
      <c r="R1305" s="6" t="str">
        <f t="shared" si="323"/>
        <v>Zulema</v>
      </c>
      <c r="S1305" s="6" t="str">
        <f t="shared" si="324"/>
        <v>Baird</v>
      </c>
      <c r="T1305" s="6" t="str">
        <f t="shared" si="325"/>
        <v>Mrs</v>
      </c>
      <c r="U1305" s="6" t="str">
        <f t="shared" si="326"/>
        <v>F</v>
      </c>
      <c r="V1305" s="6" t="str">
        <f t="shared" si="327"/>
        <v>60</v>
      </c>
      <c r="W1305" s="6" t="str">
        <f t="shared" si="328"/>
        <v>Deacon Road</v>
      </c>
      <c r="X1305" s="6" t="str">
        <f t="shared" si="329"/>
        <v>ad</v>
      </c>
      <c r="Y1305" s="6" t="str">
        <f t="shared" si="330"/>
        <v>Deacon Road</v>
      </c>
      <c r="Z1305" s="6" t="str">
        <f t="shared" si="331"/>
        <v>Northamptonshire</v>
      </c>
      <c r="AA1305" s="6" t="str">
        <f t="shared" si="332"/>
        <v>WC</v>
      </c>
      <c r="AB1305" s="7" t="str">
        <f t="shared" si="333"/>
        <v>43703</v>
      </c>
      <c r="AC1305" s="6" t="str">
        <f t="shared" si="334"/>
        <v>46</v>
      </c>
      <c r="AD1305" s="6" t="str">
        <f t="shared" si="335"/>
        <v>D</v>
      </c>
      <c r="AE1305" s="8" t="str">
        <f t="shared" si="336"/>
        <v/>
      </c>
    </row>
    <row r="1306" spans="1:31" x14ac:dyDescent="0.25">
      <c r="A1306" s="9">
        <v>1334</v>
      </c>
      <c r="B1306" s="10" t="s">
        <v>4133</v>
      </c>
      <c r="C1306" s="10" t="s">
        <v>982</v>
      </c>
      <c r="D1306" s="10" t="s">
        <v>49</v>
      </c>
      <c r="E1306" s="10" t="s">
        <v>16</v>
      </c>
      <c r="F1306" s="10">
        <v>30</v>
      </c>
      <c r="G1306" s="10" t="s">
        <v>4134</v>
      </c>
      <c r="H1306" s="10" t="s">
        <v>2898</v>
      </c>
      <c r="I1306" s="10" t="s">
        <v>25</v>
      </c>
      <c r="J1306" s="11">
        <v>43500</v>
      </c>
      <c r="K1306" s="10">
        <v>17</v>
      </c>
      <c r="L1306" s="10" t="s">
        <v>52</v>
      </c>
      <c r="M1306" s="12"/>
      <c r="O1306">
        <f t="shared" si="337"/>
        <v>0</v>
      </c>
      <c r="Q1306" s="9" t="str">
        <f t="shared" si="322"/>
        <v>1334</v>
      </c>
      <c r="R1306" s="10" t="str">
        <f t="shared" si="323"/>
        <v>Particia</v>
      </c>
      <c r="S1306" s="10" t="str">
        <f t="shared" si="324"/>
        <v>Reyes</v>
      </c>
      <c r="T1306" s="10" t="str">
        <f t="shared" si="325"/>
        <v>Miss</v>
      </c>
      <c r="U1306" s="10" t="str">
        <f t="shared" si="326"/>
        <v>F</v>
      </c>
      <c r="V1306" s="10" t="str">
        <f t="shared" si="327"/>
        <v>30</v>
      </c>
      <c r="W1306" s="10" t="str">
        <f t="shared" si="328"/>
        <v>Deal Street</v>
      </c>
      <c r="X1306" s="10" t="str">
        <f t="shared" si="329"/>
        <v>et</v>
      </c>
      <c r="Y1306" s="10" t="str">
        <f t="shared" si="330"/>
        <v>Deal Street</v>
      </c>
      <c r="Z1306" s="10" t="str">
        <f t="shared" si="331"/>
        <v>Holyhead</v>
      </c>
      <c r="AA1306" s="10" t="str">
        <f t="shared" si="332"/>
        <v>HG</v>
      </c>
      <c r="AB1306" s="11" t="str">
        <f t="shared" si="333"/>
        <v>43500</v>
      </c>
      <c r="AC1306" s="10" t="str">
        <f t="shared" si="334"/>
        <v>17</v>
      </c>
      <c r="AD1306" s="10" t="str">
        <f t="shared" si="335"/>
        <v>A1</v>
      </c>
      <c r="AE1306" s="12" t="str">
        <f t="shared" si="336"/>
        <v/>
      </c>
    </row>
    <row r="1307" spans="1:31" x14ac:dyDescent="0.25">
      <c r="A1307" s="5">
        <v>1335</v>
      </c>
      <c r="B1307" s="6" t="s">
        <v>4135</v>
      </c>
      <c r="C1307" s="6" t="s">
        <v>4136</v>
      </c>
      <c r="D1307" s="6" t="s">
        <v>49</v>
      </c>
      <c r="E1307" s="6" t="s">
        <v>16</v>
      </c>
      <c r="F1307" s="6">
        <v>90</v>
      </c>
      <c r="G1307" s="6" t="s">
        <v>4137</v>
      </c>
      <c r="H1307" s="6" t="s">
        <v>2962</v>
      </c>
      <c r="I1307" s="6" t="s">
        <v>32</v>
      </c>
      <c r="J1307" s="7">
        <v>44395</v>
      </c>
      <c r="K1307" s="6">
        <v>35</v>
      </c>
      <c r="L1307" s="6" t="s">
        <v>33</v>
      </c>
      <c r="M1307" s="8"/>
      <c r="O1307">
        <f t="shared" si="337"/>
        <v>0</v>
      </c>
      <c r="Q1307" s="5" t="str">
        <f t="shared" si="322"/>
        <v>1335</v>
      </c>
      <c r="R1307" s="6" t="str">
        <f t="shared" si="323"/>
        <v>Lora</v>
      </c>
      <c r="S1307" s="6" t="str">
        <f t="shared" si="324"/>
        <v>Schaffer</v>
      </c>
      <c r="T1307" s="6" t="str">
        <f t="shared" si="325"/>
        <v>Miss</v>
      </c>
      <c r="U1307" s="6" t="str">
        <f t="shared" si="326"/>
        <v>F</v>
      </c>
      <c r="V1307" s="6" t="str">
        <f t="shared" si="327"/>
        <v>90</v>
      </c>
      <c r="W1307" s="6" t="str">
        <f t="shared" si="328"/>
        <v>Dealtry Road</v>
      </c>
      <c r="X1307" s="6" t="str">
        <f t="shared" si="329"/>
        <v>ad</v>
      </c>
      <c r="Y1307" s="6" t="str">
        <f t="shared" si="330"/>
        <v>Dealtry Road</v>
      </c>
      <c r="Z1307" s="6" t="str">
        <f t="shared" si="331"/>
        <v>Melton Constable</v>
      </c>
      <c r="AA1307" s="6" t="str">
        <f t="shared" si="332"/>
        <v>WC</v>
      </c>
      <c r="AB1307" s="7" t="str">
        <f t="shared" si="333"/>
        <v>44395</v>
      </c>
      <c r="AC1307" s="6" t="str">
        <f t="shared" si="334"/>
        <v>35</v>
      </c>
      <c r="AD1307" s="6" t="str">
        <f t="shared" si="335"/>
        <v>A3</v>
      </c>
      <c r="AE1307" s="8" t="str">
        <f t="shared" si="336"/>
        <v/>
      </c>
    </row>
    <row r="1308" spans="1:31" x14ac:dyDescent="0.25">
      <c r="A1308" s="5">
        <v>1337</v>
      </c>
      <c r="B1308" s="6" t="s">
        <v>4138</v>
      </c>
      <c r="C1308" s="6" t="s">
        <v>1463</v>
      </c>
      <c r="D1308" s="6" t="s">
        <v>49</v>
      </c>
      <c r="E1308" s="6" t="s">
        <v>16</v>
      </c>
      <c r="F1308" s="6">
        <v>30</v>
      </c>
      <c r="G1308" s="6" t="s">
        <v>4139</v>
      </c>
      <c r="H1308" s="6" t="s">
        <v>2022</v>
      </c>
      <c r="I1308" s="6" t="s">
        <v>171</v>
      </c>
      <c r="J1308" s="7">
        <v>43704</v>
      </c>
      <c r="K1308" s="6">
        <v>51</v>
      </c>
      <c r="L1308" s="6" t="s">
        <v>39</v>
      </c>
      <c r="M1308" s="8"/>
      <c r="O1308">
        <f t="shared" si="337"/>
        <v>0</v>
      </c>
      <c r="Q1308" s="5" t="str">
        <f t="shared" si="322"/>
        <v>1337</v>
      </c>
      <c r="R1308" s="6" t="str">
        <f t="shared" si="323"/>
        <v>Audrie</v>
      </c>
      <c r="S1308" s="6" t="str">
        <f t="shared" si="324"/>
        <v>Sherman</v>
      </c>
      <c r="T1308" s="6" t="str">
        <f t="shared" si="325"/>
        <v>Miss</v>
      </c>
      <c r="U1308" s="6" t="str">
        <f t="shared" si="326"/>
        <v>F</v>
      </c>
      <c r="V1308" s="6" t="str">
        <f t="shared" si="327"/>
        <v>30</v>
      </c>
      <c r="W1308" s="6" t="str">
        <f t="shared" si="328"/>
        <v>Dean Close</v>
      </c>
      <c r="X1308" s="6" t="str">
        <f t="shared" si="329"/>
        <v>se</v>
      </c>
      <c r="Y1308" s="6" t="str">
        <f t="shared" si="330"/>
        <v>Dean Close</v>
      </c>
      <c r="Z1308" s="6" t="str">
        <f t="shared" si="331"/>
        <v>Cockermouth</v>
      </c>
      <c r="AA1308" s="6" t="str">
        <f t="shared" si="332"/>
        <v>PR</v>
      </c>
      <c r="AB1308" s="7" t="str">
        <f t="shared" si="333"/>
        <v>43704</v>
      </c>
      <c r="AC1308" s="6" t="str">
        <f t="shared" si="334"/>
        <v>51</v>
      </c>
      <c r="AD1308" s="6" t="str">
        <f t="shared" si="335"/>
        <v>C1</v>
      </c>
      <c r="AE1308" s="8" t="str">
        <f t="shared" si="336"/>
        <v/>
      </c>
    </row>
    <row r="1309" spans="1:31" x14ac:dyDescent="0.25">
      <c r="A1309" s="9">
        <v>1338</v>
      </c>
      <c r="B1309" s="10" t="s">
        <v>1695</v>
      </c>
      <c r="C1309" s="10" t="s">
        <v>4140</v>
      </c>
      <c r="D1309" s="10" t="s">
        <v>90</v>
      </c>
      <c r="E1309" s="10" t="s">
        <v>29</v>
      </c>
      <c r="F1309" s="10">
        <v>90</v>
      </c>
      <c r="G1309" s="10" t="s">
        <v>4141</v>
      </c>
      <c r="H1309" s="10" t="s">
        <v>2016</v>
      </c>
      <c r="I1309" s="10" t="s">
        <v>1073</v>
      </c>
      <c r="J1309" s="11">
        <v>44253</v>
      </c>
      <c r="K1309" s="10">
        <v>96</v>
      </c>
      <c r="L1309" s="10" t="s">
        <v>44</v>
      </c>
      <c r="M1309" s="12"/>
      <c r="O1309">
        <f t="shared" si="337"/>
        <v>0</v>
      </c>
      <c r="Q1309" s="9" t="str">
        <f t="shared" si="322"/>
        <v>1338</v>
      </c>
      <c r="R1309" s="10" t="str">
        <f t="shared" si="323"/>
        <v>Willard</v>
      </c>
      <c r="S1309" s="10" t="str">
        <f t="shared" si="324"/>
        <v>Wilson</v>
      </c>
      <c r="T1309" s="10" t="str">
        <f t="shared" si="325"/>
        <v>Dr</v>
      </c>
      <c r="U1309" s="10" t="str">
        <f t="shared" si="326"/>
        <v>M</v>
      </c>
      <c r="V1309" s="10" t="str">
        <f t="shared" si="327"/>
        <v>90</v>
      </c>
      <c r="W1309" s="10" t="str">
        <f t="shared" si="328"/>
        <v>Dean Gardens</v>
      </c>
      <c r="X1309" s="10" t="str">
        <f t="shared" si="329"/>
        <v>ns</v>
      </c>
      <c r="Y1309" s="10" t="str">
        <f t="shared" si="330"/>
        <v>Dean Gardens</v>
      </c>
      <c r="Z1309" s="10" t="str">
        <f t="shared" si="331"/>
        <v>Badminton</v>
      </c>
      <c r="AA1309" s="10" t="str">
        <f t="shared" si="332"/>
        <v>ME</v>
      </c>
      <c r="AB1309" s="11" t="str">
        <f t="shared" si="333"/>
        <v>44253</v>
      </c>
      <c r="AC1309" s="10" t="str">
        <f t="shared" si="334"/>
        <v>96</v>
      </c>
      <c r="AD1309" s="10" t="str">
        <f t="shared" si="335"/>
        <v>D</v>
      </c>
      <c r="AE1309" s="12" t="str">
        <f t="shared" si="336"/>
        <v/>
      </c>
    </row>
    <row r="1310" spans="1:31" x14ac:dyDescent="0.25">
      <c r="A1310" s="5">
        <v>1339</v>
      </c>
      <c r="B1310" s="6" t="s">
        <v>4142</v>
      </c>
      <c r="C1310" s="6" t="s">
        <v>4143</v>
      </c>
      <c r="D1310" s="6" t="s">
        <v>28</v>
      </c>
      <c r="E1310" s="6" t="s">
        <v>29</v>
      </c>
      <c r="F1310" s="6">
        <v>60</v>
      </c>
      <c r="G1310" s="6" t="s">
        <v>4144</v>
      </c>
      <c r="H1310" s="6" t="s">
        <v>4145</v>
      </c>
      <c r="I1310" s="6" t="s">
        <v>32</v>
      </c>
      <c r="J1310" s="7">
        <v>44111</v>
      </c>
      <c r="K1310" s="6">
        <v>7</v>
      </c>
      <c r="L1310" s="6" t="s">
        <v>52</v>
      </c>
      <c r="M1310" s="8"/>
      <c r="O1310">
        <f t="shared" si="337"/>
        <v>0</v>
      </c>
      <c r="Q1310" s="5" t="str">
        <f t="shared" si="322"/>
        <v>1339</v>
      </c>
      <c r="R1310" s="6" t="str">
        <f t="shared" si="323"/>
        <v>Beau</v>
      </c>
      <c r="S1310" s="6" t="str">
        <f t="shared" si="324"/>
        <v>Guerrero</v>
      </c>
      <c r="T1310" s="6" t="str">
        <f t="shared" si="325"/>
        <v>Mr</v>
      </c>
      <c r="U1310" s="6" t="str">
        <f t="shared" si="326"/>
        <v>M</v>
      </c>
      <c r="V1310" s="6" t="str">
        <f t="shared" si="327"/>
        <v>60</v>
      </c>
      <c r="W1310" s="6" t="str">
        <f t="shared" si="328"/>
        <v>Dean Stanley</v>
      </c>
      <c r="X1310" s="6" t="str">
        <f t="shared" si="329"/>
        <v>ey</v>
      </c>
      <c r="Y1310" s="6" t="str">
        <f t="shared" si="330"/>
        <v>Dean Stanley</v>
      </c>
      <c r="Z1310" s="6" t="str">
        <f t="shared" si="331"/>
        <v>Stonehouse</v>
      </c>
      <c r="AA1310" s="6" t="str">
        <f t="shared" si="332"/>
        <v>WC</v>
      </c>
      <c r="AB1310" s="7" t="str">
        <f t="shared" si="333"/>
        <v>44111</v>
      </c>
      <c r="AC1310" s="6" t="str">
        <f t="shared" si="334"/>
        <v>7</v>
      </c>
      <c r="AD1310" s="6" t="str">
        <f t="shared" si="335"/>
        <v>A1</v>
      </c>
      <c r="AE1310" s="8" t="str">
        <f t="shared" si="336"/>
        <v/>
      </c>
    </row>
    <row r="1311" spans="1:31" x14ac:dyDescent="0.25">
      <c r="A1311" s="9">
        <v>1340</v>
      </c>
      <c r="B1311" s="10" t="s">
        <v>4146</v>
      </c>
      <c r="C1311" s="10" t="s">
        <v>1478</v>
      </c>
      <c r="D1311" s="10" t="s">
        <v>15</v>
      </c>
      <c r="E1311" s="10" t="s">
        <v>16</v>
      </c>
      <c r="F1311" s="10">
        <v>60</v>
      </c>
      <c r="G1311" s="10" t="s">
        <v>4147</v>
      </c>
      <c r="H1311" s="10" t="s">
        <v>4148</v>
      </c>
      <c r="I1311" s="10" t="s">
        <v>32</v>
      </c>
      <c r="J1311" s="11">
        <v>44066</v>
      </c>
      <c r="K1311" s="10">
        <v>95</v>
      </c>
      <c r="L1311" s="10" t="s">
        <v>20</v>
      </c>
      <c r="M1311" s="12"/>
      <c r="O1311">
        <f t="shared" si="337"/>
        <v>0</v>
      </c>
      <c r="Q1311" s="9" t="str">
        <f t="shared" si="322"/>
        <v>1340</v>
      </c>
      <c r="R1311" s="10" t="str">
        <f t="shared" si="323"/>
        <v>Georgeanna</v>
      </c>
      <c r="S1311" s="10" t="str">
        <f t="shared" si="324"/>
        <v>Faulk</v>
      </c>
      <c r="T1311" s="10" t="str">
        <f t="shared" si="325"/>
        <v>Mrs</v>
      </c>
      <c r="U1311" s="10" t="str">
        <f t="shared" si="326"/>
        <v>F</v>
      </c>
      <c r="V1311" s="10" t="str">
        <f t="shared" si="327"/>
        <v>60</v>
      </c>
      <c r="W1311" s="10" t="str">
        <f t="shared" si="328"/>
        <v>Dean Trench</v>
      </c>
      <c r="X1311" s="10" t="str">
        <f t="shared" si="329"/>
        <v>ch</v>
      </c>
      <c r="Y1311" s="10" t="str">
        <f t="shared" si="330"/>
        <v>Dean Trench</v>
      </c>
      <c r="Z1311" s="10" t="str">
        <f t="shared" si="331"/>
        <v>Strathpeffer</v>
      </c>
      <c r="AA1311" s="10" t="str">
        <f t="shared" si="332"/>
        <v>WC</v>
      </c>
      <c r="AB1311" s="11" t="str">
        <f t="shared" si="333"/>
        <v>44066</v>
      </c>
      <c r="AC1311" s="10" t="str">
        <f t="shared" si="334"/>
        <v>95</v>
      </c>
      <c r="AD1311" s="10" t="str">
        <f t="shared" si="335"/>
        <v>B</v>
      </c>
      <c r="AE1311" s="12" t="str">
        <f t="shared" si="336"/>
        <v/>
      </c>
    </row>
    <row r="1312" spans="1:31" x14ac:dyDescent="0.25">
      <c r="A1312" s="5">
        <v>1341</v>
      </c>
      <c r="B1312" s="6" t="s">
        <v>3979</v>
      </c>
      <c r="C1312" s="6" t="s">
        <v>1628</v>
      </c>
      <c r="D1312" s="6" t="s">
        <v>28</v>
      </c>
      <c r="E1312" s="6" t="s">
        <v>29</v>
      </c>
      <c r="F1312" s="6">
        <v>90</v>
      </c>
      <c r="G1312" s="6" t="s">
        <v>4149</v>
      </c>
      <c r="H1312" s="6" t="s">
        <v>2144</v>
      </c>
      <c r="I1312" s="6" t="s">
        <v>122</v>
      </c>
      <c r="J1312" s="7">
        <v>44318</v>
      </c>
      <c r="K1312" s="6">
        <v>82</v>
      </c>
      <c r="L1312" s="6" t="s">
        <v>99</v>
      </c>
      <c r="M1312" s="8"/>
      <c r="O1312">
        <f t="shared" si="337"/>
        <v>0</v>
      </c>
      <c r="Q1312" s="5" t="str">
        <f t="shared" si="322"/>
        <v>1341</v>
      </c>
      <c r="R1312" s="6" t="str">
        <f t="shared" si="323"/>
        <v>Deon</v>
      </c>
      <c r="S1312" s="6" t="str">
        <f t="shared" si="324"/>
        <v>Contreras</v>
      </c>
      <c r="T1312" s="6" t="str">
        <f t="shared" si="325"/>
        <v>Mr</v>
      </c>
      <c r="U1312" s="6" t="str">
        <f t="shared" si="326"/>
        <v>M</v>
      </c>
      <c r="V1312" s="6" t="str">
        <f t="shared" si="327"/>
        <v>90</v>
      </c>
      <c r="W1312" s="6" t="str">
        <f t="shared" si="328"/>
        <v>Deane Street</v>
      </c>
      <c r="X1312" s="6" t="str">
        <f t="shared" si="329"/>
        <v>et</v>
      </c>
      <c r="Y1312" s="6" t="str">
        <f t="shared" si="330"/>
        <v>Deane Street</v>
      </c>
      <c r="Z1312" s="6" t="str">
        <f t="shared" si="331"/>
        <v>Livingston</v>
      </c>
      <c r="AA1312" s="6" t="str">
        <f t="shared" si="332"/>
        <v>WN</v>
      </c>
      <c r="AB1312" s="7" t="str">
        <f t="shared" si="333"/>
        <v>44318</v>
      </c>
      <c r="AC1312" s="6" t="str">
        <f t="shared" si="334"/>
        <v>82</v>
      </c>
      <c r="AD1312" s="6" t="str">
        <f t="shared" si="335"/>
        <v>E</v>
      </c>
      <c r="AE1312" s="8" t="str">
        <f t="shared" si="336"/>
        <v/>
      </c>
    </row>
    <row r="1313" spans="1:31" x14ac:dyDescent="0.25">
      <c r="A1313" s="9">
        <v>1342</v>
      </c>
      <c r="B1313" s="10" t="s">
        <v>4150</v>
      </c>
      <c r="C1313" s="10" t="s">
        <v>1719</v>
      </c>
      <c r="D1313" s="10" t="s">
        <v>15</v>
      </c>
      <c r="E1313" s="10" t="s">
        <v>16</v>
      </c>
      <c r="F1313" s="10">
        <v>30</v>
      </c>
      <c r="G1313" s="10" t="s">
        <v>4151</v>
      </c>
      <c r="H1313" s="10" t="s">
        <v>82</v>
      </c>
      <c r="I1313" s="10" t="s">
        <v>32</v>
      </c>
      <c r="J1313" s="11">
        <v>44347</v>
      </c>
      <c r="K1313" s="10">
        <v>70</v>
      </c>
      <c r="L1313" s="10" t="s">
        <v>20</v>
      </c>
      <c r="M1313" s="12"/>
      <c r="O1313">
        <f t="shared" si="337"/>
        <v>0</v>
      </c>
      <c r="Q1313" s="9" t="str">
        <f t="shared" si="322"/>
        <v>1342</v>
      </c>
      <c r="R1313" s="10" t="str">
        <f t="shared" si="323"/>
        <v>Marcella</v>
      </c>
      <c r="S1313" s="10" t="str">
        <f t="shared" si="324"/>
        <v>Sargent</v>
      </c>
      <c r="T1313" s="10" t="str">
        <f t="shared" si="325"/>
        <v>Mrs</v>
      </c>
      <c r="U1313" s="10" t="str">
        <f t="shared" si="326"/>
        <v>F</v>
      </c>
      <c r="V1313" s="10" t="str">
        <f t="shared" si="327"/>
        <v>30</v>
      </c>
      <c r="W1313" s="10" t="str">
        <f t="shared" si="328"/>
        <v>Deans Close</v>
      </c>
      <c r="X1313" s="10" t="str">
        <f t="shared" si="329"/>
        <v>se</v>
      </c>
      <c r="Y1313" s="10" t="str">
        <f t="shared" si="330"/>
        <v>Deans Close</v>
      </c>
      <c r="Z1313" s="10" t="str">
        <f t="shared" si="331"/>
        <v>Peebles</v>
      </c>
      <c r="AA1313" s="10" t="str">
        <f t="shared" si="332"/>
        <v>WC</v>
      </c>
      <c r="AB1313" s="11" t="str">
        <f t="shared" si="333"/>
        <v>44347</v>
      </c>
      <c r="AC1313" s="10" t="str">
        <f t="shared" si="334"/>
        <v>70</v>
      </c>
      <c r="AD1313" s="10" t="str">
        <f t="shared" si="335"/>
        <v>B</v>
      </c>
      <c r="AE1313" s="12" t="str">
        <f t="shared" si="336"/>
        <v/>
      </c>
    </row>
    <row r="1314" spans="1:31" x14ac:dyDescent="0.25">
      <c r="A1314" s="5">
        <v>1343</v>
      </c>
      <c r="B1314" s="6" t="s">
        <v>2321</v>
      </c>
      <c r="C1314" s="6" t="s">
        <v>4152</v>
      </c>
      <c r="D1314" s="6" t="s">
        <v>15</v>
      </c>
      <c r="E1314" s="6" t="s">
        <v>16</v>
      </c>
      <c r="F1314" s="6">
        <v>90</v>
      </c>
      <c r="G1314" s="6" t="s">
        <v>4153</v>
      </c>
      <c r="H1314" s="6" t="s">
        <v>3499</v>
      </c>
      <c r="I1314" s="6" t="s">
        <v>32</v>
      </c>
      <c r="J1314" s="7">
        <v>43491</v>
      </c>
      <c r="K1314" s="6">
        <v>5</v>
      </c>
      <c r="L1314" s="6" t="s">
        <v>20</v>
      </c>
      <c r="M1314" s="8"/>
      <c r="O1314">
        <f t="shared" si="337"/>
        <v>0</v>
      </c>
      <c r="Q1314" s="5" t="str">
        <f t="shared" si="322"/>
        <v>1343</v>
      </c>
      <c r="R1314" s="6" t="str">
        <f t="shared" si="323"/>
        <v>Gilma</v>
      </c>
      <c r="S1314" s="6" t="str">
        <f t="shared" si="324"/>
        <v>Gage</v>
      </c>
      <c r="T1314" s="6" t="str">
        <f t="shared" si="325"/>
        <v>Mrs</v>
      </c>
      <c r="U1314" s="6" t="str">
        <f t="shared" si="326"/>
        <v>F</v>
      </c>
      <c r="V1314" s="6" t="str">
        <f t="shared" si="327"/>
        <v>90</v>
      </c>
      <c r="W1314" s="6" t="str">
        <f t="shared" si="328"/>
        <v>Dean's Place</v>
      </c>
      <c r="X1314" s="6" t="str">
        <f t="shared" si="329"/>
        <v>ce</v>
      </c>
      <c r="Y1314" s="6" t="str">
        <f t="shared" si="330"/>
        <v>Dean's Place</v>
      </c>
      <c r="Z1314" s="6" t="str">
        <f t="shared" si="331"/>
        <v>Maybole</v>
      </c>
      <c r="AA1314" s="6" t="str">
        <f t="shared" si="332"/>
        <v>WC</v>
      </c>
      <c r="AB1314" s="7" t="str">
        <f t="shared" si="333"/>
        <v>43491</v>
      </c>
      <c r="AC1314" s="6" t="str">
        <f t="shared" si="334"/>
        <v>5</v>
      </c>
      <c r="AD1314" s="6" t="str">
        <f t="shared" si="335"/>
        <v>B</v>
      </c>
      <c r="AE1314" s="8" t="str">
        <f t="shared" si="336"/>
        <v/>
      </c>
    </row>
    <row r="1315" spans="1:31" x14ac:dyDescent="0.25">
      <c r="A1315" s="9">
        <v>1344</v>
      </c>
      <c r="B1315" s="10" t="s">
        <v>4154</v>
      </c>
      <c r="C1315" s="10" t="s">
        <v>4155</v>
      </c>
      <c r="D1315" s="10" t="s">
        <v>28</v>
      </c>
      <c r="E1315" s="10" t="s">
        <v>29</v>
      </c>
      <c r="F1315" s="10">
        <v>30</v>
      </c>
      <c r="G1315" s="10" t="s">
        <v>4156</v>
      </c>
      <c r="H1315" s="10" t="s">
        <v>3043</v>
      </c>
      <c r="I1315" s="10" t="s">
        <v>32</v>
      </c>
      <c r="J1315" s="11">
        <v>44252</v>
      </c>
      <c r="K1315" s="10">
        <v>72</v>
      </c>
      <c r="L1315" s="10" t="s">
        <v>62</v>
      </c>
      <c r="M1315" s="12"/>
      <c r="O1315">
        <f t="shared" si="337"/>
        <v>0</v>
      </c>
      <c r="Q1315" s="9" t="str">
        <f t="shared" si="322"/>
        <v>1344</v>
      </c>
      <c r="R1315" s="10" t="str">
        <f t="shared" si="323"/>
        <v>Laverne</v>
      </c>
      <c r="S1315" s="10" t="str">
        <f t="shared" si="324"/>
        <v>Crowley</v>
      </c>
      <c r="T1315" s="10" t="str">
        <f t="shared" si="325"/>
        <v>Mr</v>
      </c>
      <c r="U1315" s="10" t="str">
        <f t="shared" si="326"/>
        <v>M</v>
      </c>
      <c r="V1315" s="10" t="str">
        <f t="shared" si="327"/>
        <v>30</v>
      </c>
      <c r="W1315" s="10" t="str">
        <f t="shared" si="328"/>
        <v>Deburgh Road</v>
      </c>
      <c r="X1315" s="10" t="str">
        <f t="shared" si="329"/>
        <v>ad</v>
      </c>
      <c r="Y1315" s="10" t="str">
        <f t="shared" si="330"/>
        <v>Deburgh Road</v>
      </c>
      <c r="Z1315" s="10" t="str">
        <f t="shared" si="331"/>
        <v>Waterlooville</v>
      </c>
      <c r="AA1315" s="10" t="str">
        <f t="shared" si="332"/>
        <v>WC</v>
      </c>
      <c r="AB1315" s="11" t="str">
        <f t="shared" si="333"/>
        <v>44252</v>
      </c>
      <c r="AC1315" s="10" t="str">
        <f t="shared" si="334"/>
        <v>72</v>
      </c>
      <c r="AD1315" s="10" t="str">
        <f t="shared" si="335"/>
        <v>C4</v>
      </c>
      <c r="AE1315" s="12" t="str">
        <f t="shared" si="336"/>
        <v/>
      </c>
    </row>
    <row r="1316" spans="1:31" x14ac:dyDescent="0.25">
      <c r="A1316" s="5">
        <v>1345</v>
      </c>
      <c r="B1316" s="6" t="s">
        <v>4157</v>
      </c>
      <c r="C1316" s="6" t="s">
        <v>284</v>
      </c>
      <c r="D1316" s="6" t="s">
        <v>28</v>
      </c>
      <c r="E1316" s="6" t="s">
        <v>29</v>
      </c>
      <c r="F1316" s="6">
        <v>90</v>
      </c>
      <c r="G1316" s="6" t="s">
        <v>4158</v>
      </c>
      <c r="H1316" s="6" t="s">
        <v>1425</v>
      </c>
      <c r="I1316" s="6" t="s">
        <v>32</v>
      </c>
      <c r="J1316" s="7">
        <v>44061</v>
      </c>
      <c r="K1316" s="6">
        <v>22</v>
      </c>
      <c r="L1316" s="6" t="s">
        <v>157</v>
      </c>
      <c r="M1316" s="8"/>
      <c r="O1316">
        <f t="shared" si="337"/>
        <v>0</v>
      </c>
      <c r="Q1316" s="5" t="str">
        <f t="shared" si="322"/>
        <v>1345</v>
      </c>
      <c r="R1316" s="6" t="str">
        <f t="shared" si="323"/>
        <v>Stevie</v>
      </c>
      <c r="S1316" s="6" t="str">
        <f t="shared" si="324"/>
        <v>Gilmore</v>
      </c>
      <c r="T1316" s="6" t="str">
        <f t="shared" si="325"/>
        <v>Mr</v>
      </c>
      <c r="U1316" s="6" t="str">
        <f t="shared" si="326"/>
        <v>M</v>
      </c>
      <c r="V1316" s="6" t="str">
        <f t="shared" si="327"/>
        <v>90</v>
      </c>
      <c r="W1316" s="6" t="str">
        <f t="shared" si="328"/>
        <v>Decima Street</v>
      </c>
      <c r="X1316" s="6" t="str">
        <f t="shared" si="329"/>
        <v>et</v>
      </c>
      <c r="Y1316" s="6" t="str">
        <f t="shared" si="330"/>
        <v>Decima Street</v>
      </c>
      <c r="Z1316" s="6" t="str">
        <f t="shared" si="331"/>
        <v>Sidcup</v>
      </c>
      <c r="AA1316" s="6" t="str">
        <f t="shared" si="332"/>
        <v>WC</v>
      </c>
      <c r="AB1316" s="7" t="str">
        <f t="shared" si="333"/>
        <v>44061</v>
      </c>
      <c r="AC1316" s="6" t="str">
        <f t="shared" si="334"/>
        <v>22</v>
      </c>
      <c r="AD1316" s="6" t="str">
        <f t="shared" si="335"/>
        <v>C3</v>
      </c>
      <c r="AE1316" s="8" t="str">
        <f t="shared" si="336"/>
        <v/>
      </c>
    </row>
    <row r="1317" spans="1:31" x14ac:dyDescent="0.25">
      <c r="A1317" s="9">
        <v>1346</v>
      </c>
      <c r="B1317" s="10" t="s">
        <v>4159</v>
      </c>
      <c r="C1317" s="10" t="s">
        <v>4160</v>
      </c>
      <c r="D1317" s="10" t="s">
        <v>49</v>
      </c>
      <c r="E1317" s="10" t="s">
        <v>16</v>
      </c>
      <c r="F1317" s="10">
        <v>60</v>
      </c>
      <c r="G1317" s="10" t="s">
        <v>4161</v>
      </c>
      <c r="H1317" s="10" t="s">
        <v>4162</v>
      </c>
      <c r="I1317" s="10" t="s">
        <v>25</v>
      </c>
      <c r="J1317" s="11">
        <v>44413</v>
      </c>
      <c r="K1317" s="10">
        <v>82</v>
      </c>
      <c r="L1317" s="10" t="s">
        <v>39</v>
      </c>
      <c r="M1317" s="12"/>
      <c r="O1317">
        <f t="shared" si="337"/>
        <v>0</v>
      </c>
      <c r="Q1317" s="9" t="str">
        <f t="shared" si="322"/>
        <v>1346</v>
      </c>
      <c r="R1317" s="10" t="str">
        <f t="shared" si="323"/>
        <v>Tawnya</v>
      </c>
      <c r="S1317" s="10" t="str">
        <f t="shared" si="324"/>
        <v>Chin</v>
      </c>
      <c r="T1317" s="10" t="str">
        <f t="shared" si="325"/>
        <v>Miss</v>
      </c>
      <c r="U1317" s="10" t="str">
        <f t="shared" si="326"/>
        <v>F</v>
      </c>
      <c r="V1317" s="10" t="str">
        <f t="shared" si="327"/>
        <v>60</v>
      </c>
      <c r="W1317" s="10" t="str">
        <f t="shared" si="328"/>
        <v>Deer Park</v>
      </c>
      <c r="X1317" s="10" t="str">
        <f t="shared" si="329"/>
        <v>rk</v>
      </c>
      <c r="Y1317" s="10" t="str">
        <f t="shared" si="330"/>
        <v>Deer Park</v>
      </c>
      <c r="Z1317" s="10" t="str">
        <f t="shared" si="331"/>
        <v>Helmsdale</v>
      </c>
      <c r="AA1317" s="10" t="str">
        <f t="shared" si="332"/>
        <v>HG</v>
      </c>
      <c r="AB1317" s="11" t="str">
        <f t="shared" si="333"/>
        <v>44413</v>
      </c>
      <c r="AC1317" s="10" t="str">
        <f t="shared" si="334"/>
        <v>82</v>
      </c>
      <c r="AD1317" s="10" t="str">
        <f t="shared" si="335"/>
        <v>C1</v>
      </c>
      <c r="AE1317" s="12" t="str">
        <f t="shared" si="336"/>
        <v/>
      </c>
    </row>
    <row r="1318" spans="1:31" x14ac:dyDescent="0.25">
      <c r="A1318" s="5">
        <v>1347</v>
      </c>
      <c r="B1318" s="6" t="s">
        <v>4163</v>
      </c>
      <c r="C1318" s="6" t="s">
        <v>2864</v>
      </c>
      <c r="D1318" s="6" t="s">
        <v>49</v>
      </c>
      <c r="E1318" s="6" t="s">
        <v>16</v>
      </c>
      <c r="F1318" s="6">
        <v>30</v>
      </c>
      <c r="G1318" s="6" t="s">
        <v>4164</v>
      </c>
      <c r="H1318" s="6" t="s">
        <v>859</v>
      </c>
      <c r="I1318" s="6" t="s">
        <v>19</v>
      </c>
      <c r="J1318" s="7">
        <v>44145</v>
      </c>
      <c r="K1318" s="6">
        <v>7</v>
      </c>
      <c r="L1318" s="6" t="s">
        <v>39</v>
      </c>
      <c r="M1318" s="8"/>
      <c r="O1318">
        <f t="shared" si="337"/>
        <v>0</v>
      </c>
      <c r="Q1318" s="5" t="str">
        <f t="shared" si="322"/>
        <v>1347</v>
      </c>
      <c r="R1318" s="6" t="str">
        <f t="shared" si="323"/>
        <v>Lianne</v>
      </c>
      <c r="S1318" s="6" t="str">
        <f t="shared" si="324"/>
        <v>Thorpe</v>
      </c>
      <c r="T1318" s="6" t="str">
        <f t="shared" si="325"/>
        <v>Miss</v>
      </c>
      <c r="U1318" s="6" t="str">
        <f t="shared" si="326"/>
        <v>F</v>
      </c>
      <c r="V1318" s="6" t="str">
        <f t="shared" si="327"/>
        <v>30</v>
      </c>
      <c r="W1318" s="6" t="str">
        <f t="shared" si="328"/>
        <v>Deerhurst Road</v>
      </c>
      <c r="X1318" s="6" t="str">
        <f t="shared" si="329"/>
        <v>ad</v>
      </c>
      <c r="Y1318" s="6" t="str">
        <f t="shared" si="330"/>
        <v>Deerhurst Road</v>
      </c>
      <c r="Z1318" s="6" t="str">
        <f t="shared" si="331"/>
        <v>Bamburgh</v>
      </c>
      <c r="AA1318" s="6" t="str">
        <f t="shared" si="332"/>
        <v>CH</v>
      </c>
      <c r="AB1318" s="7" t="str">
        <f t="shared" si="333"/>
        <v>44145</v>
      </c>
      <c r="AC1318" s="6" t="str">
        <f t="shared" si="334"/>
        <v>7</v>
      </c>
      <c r="AD1318" s="6" t="str">
        <f t="shared" si="335"/>
        <v>C1</v>
      </c>
      <c r="AE1318" s="8" t="str">
        <f t="shared" si="336"/>
        <v/>
      </c>
    </row>
    <row r="1319" spans="1:31" x14ac:dyDescent="0.25">
      <c r="A1319" s="9">
        <v>1348</v>
      </c>
      <c r="B1319" s="10" t="s">
        <v>4165</v>
      </c>
      <c r="C1319" s="10" t="s">
        <v>3335</v>
      </c>
      <c r="D1319" s="10" t="s">
        <v>15</v>
      </c>
      <c r="E1319" s="10" t="s">
        <v>16</v>
      </c>
      <c r="F1319" s="10">
        <v>60</v>
      </c>
      <c r="G1319" s="10" t="s">
        <v>4166</v>
      </c>
      <c r="H1319" s="10" t="s">
        <v>4167</v>
      </c>
      <c r="I1319" s="10" t="s">
        <v>185</v>
      </c>
      <c r="J1319" s="11">
        <v>43584</v>
      </c>
      <c r="K1319" s="10">
        <v>74</v>
      </c>
      <c r="L1319" s="10" t="s">
        <v>33</v>
      </c>
      <c r="M1319" s="12"/>
      <c r="O1319">
        <f t="shared" si="337"/>
        <v>0</v>
      </c>
      <c r="Q1319" s="9" t="str">
        <f t="shared" si="322"/>
        <v>1348</v>
      </c>
      <c r="R1319" s="10" t="str">
        <f t="shared" si="323"/>
        <v>Olive</v>
      </c>
      <c r="S1319" s="10" t="str">
        <f t="shared" si="324"/>
        <v>Anthony</v>
      </c>
      <c r="T1319" s="10" t="str">
        <f t="shared" si="325"/>
        <v>Mrs</v>
      </c>
      <c r="U1319" s="10" t="str">
        <f t="shared" si="326"/>
        <v>F</v>
      </c>
      <c r="V1319" s="10" t="str">
        <f t="shared" si="327"/>
        <v>60</v>
      </c>
      <c r="W1319" s="10" t="str">
        <f t="shared" si="328"/>
        <v>Defoe Close</v>
      </c>
      <c r="X1319" s="10" t="str">
        <f t="shared" si="329"/>
        <v>se</v>
      </c>
      <c r="Y1319" s="10" t="str">
        <f t="shared" si="330"/>
        <v>Defoe Close</v>
      </c>
      <c r="Z1319" s="10" t="str">
        <f t="shared" si="331"/>
        <v>Fordingbridge</v>
      </c>
      <c r="AA1319" s="10" t="str">
        <f t="shared" si="332"/>
        <v>HX</v>
      </c>
      <c r="AB1319" s="11" t="str">
        <f t="shared" si="333"/>
        <v>43584</v>
      </c>
      <c r="AC1319" s="10" t="str">
        <f t="shared" si="334"/>
        <v>74</v>
      </c>
      <c r="AD1319" s="10" t="str">
        <f t="shared" si="335"/>
        <v>A3</v>
      </c>
      <c r="AE1319" s="12" t="str">
        <f t="shared" si="336"/>
        <v/>
      </c>
    </row>
    <row r="1320" spans="1:31" x14ac:dyDescent="0.25">
      <c r="A1320" s="5">
        <v>1349</v>
      </c>
      <c r="B1320" s="6" t="s">
        <v>2124</v>
      </c>
      <c r="C1320" s="6" t="s">
        <v>4168</v>
      </c>
      <c r="D1320" s="6" t="s">
        <v>15</v>
      </c>
      <c r="E1320" s="6" t="s">
        <v>16</v>
      </c>
      <c r="F1320" s="6">
        <v>30</v>
      </c>
      <c r="G1320" s="6" t="s">
        <v>4166</v>
      </c>
      <c r="H1320" s="6" t="s">
        <v>4169</v>
      </c>
      <c r="I1320" s="6" t="s">
        <v>32</v>
      </c>
      <c r="J1320" s="7">
        <v>43694</v>
      </c>
      <c r="K1320" s="6">
        <v>73</v>
      </c>
      <c r="L1320" s="6" t="s">
        <v>78</v>
      </c>
      <c r="M1320" s="8"/>
      <c r="O1320">
        <f t="shared" si="337"/>
        <v>0</v>
      </c>
      <c r="Q1320" s="5" t="str">
        <f t="shared" si="322"/>
        <v>1349</v>
      </c>
      <c r="R1320" s="6" t="str">
        <f t="shared" si="323"/>
        <v>Laureen</v>
      </c>
      <c r="S1320" s="6" t="str">
        <f t="shared" si="324"/>
        <v>Shea</v>
      </c>
      <c r="T1320" s="6" t="str">
        <f t="shared" si="325"/>
        <v>Mrs</v>
      </c>
      <c r="U1320" s="6" t="str">
        <f t="shared" si="326"/>
        <v>F</v>
      </c>
      <c r="V1320" s="6" t="str">
        <f t="shared" si="327"/>
        <v>30</v>
      </c>
      <c r="W1320" s="6" t="str">
        <f t="shared" si="328"/>
        <v>Defoe Close</v>
      </c>
      <c r="X1320" s="6" t="str">
        <f t="shared" si="329"/>
        <v>se</v>
      </c>
      <c r="Y1320" s="6" t="str">
        <f t="shared" si="330"/>
        <v>Defoe Close</v>
      </c>
      <c r="Z1320" s="6" t="str">
        <f t="shared" si="331"/>
        <v>Seaham</v>
      </c>
      <c r="AA1320" s="6" t="str">
        <f t="shared" si="332"/>
        <v>WC</v>
      </c>
      <c r="AB1320" s="7" t="str">
        <f t="shared" si="333"/>
        <v>43694</v>
      </c>
      <c r="AC1320" s="6" t="str">
        <f t="shared" si="334"/>
        <v>73</v>
      </c>
      <c r="AD1320" s="6" t="str">
        <f t="shared" si="335"/>
        <v>C2</v>
      </c>
      <c r="AE1320" s="8" t="str">
        <f t="shared" si="336"/>
        <v/>
      </c>
    </row>
    <row r="1321" spans="1:31" x14ac:dyDescent="0.25">
      <c r="A1321" s="9">
        <v>1350</v>
      </c>
      <c r="B1321" s="10" t="s">
        <v>4170</v>
      </c>
      <c r="C1321" s="10" t="s">
        <v>4046</v>
      </c>
      <c r="D1321" s="10" t="s">
        <v>15</v>
      </c>
      <c r="E1321" s="10" t="s">
        <v>16</v>
      </c>
      <c r="F1321" s="10">
        <v>90</v>
      </c>
      <c r="G1321" s="10" t="s">
        <v>4171</v>
      </c>
      <c r="H1321" s="10" t="s">
        <v>1098</v>
      </c>
      <c r="I1321" s="10" t="s">
        <v>25</v>
      </c>
      <c r="J1321" s="11">
        <v>43615</v>
      </c>
      <c r="K1321" s="10">
        <v>42</v>
      </c>
      <c r="L1321" s="10" t="s">
        <v>62</v>
      </c>
      <c r="M1321" s="12"/>
      <c r="O1321">
        <f t="shared" si="337"/>
        <v>0</v>
      </c>
      <c r="Q1321" s="9" t="str">
        <f t="shared" si="322"/>
        <v>1350</v>
      </c>
      <c r="R1321" s="10" t="str">
        <f t="shared" si="323"/>
        <v>Samella</v>
      </c>
      <c r="S1321" s="10" t="str">
        <f t="shared" si="324"/>
        <v>Galindo</v>
      </c>
      <c r="T1321" s="10" t="str">
        <f t="shared" si="325"/>
        <v>Mrs</v>
      </c>
      <c r="U1321" s="10" t="str">
        <f t="shared" si="326"/>
        <v>F</v>
      </c>
      <c r="V1321" s="10" t="str">
        <f t="shared" si="327"/>
        <v>90</v>
      </c>
      <c r="W1321" s="10" t="str">
        <f t="shared" si="328"/>
        <v>Defoe Road</v>
      </c>
      <c r="X1321" s="10" t="str">
        <f t="shared" si="329"/>
        <v>ad</v>
      </c>
      <c r="Y1321" s="10" t="str">
        <f t="shared" si="330"/>
        <v>Defoe Road</v>
      </c>
      <c r="Z1321" s="10" t="str">
        <f t="shared" si="331"/>
        <v>Heathfield</v>
      </c>
      <c r="AA1321" s="10" t="str">
        <f t="shared" si="332"/>
        <v>HG</v>
      </c>
      <c r="AB1321" s="11" t="str">
        <f t="shared" si="333"/>
        <v>43615</v>
      </c>
      <c r="AC1321" s="10" t="str">
        <f t="shared" si="334"/>
        <v>42</v>
      </c>
      <c r="AD1321" s="10" t="str">
        <f t="shared" si="335"/>
        <v>C4</v>
      </c>
      <c r="AE1321" s="12" t="str">
        <f t="shared" si="336"/>
        <v/>
      </c>
    </row>
    <row r="1322" spans="1:31" x14ac:dyDescent="0.25">
      <c r="A1322" s="5">
        <v>1351</v>
      </c>
      <c r="B1322" s="6" t="s">
        <v>4172</v>
      </c>
      <c r="C1322" s="6" t="s">
        <v>4173</v>
      </c>
      <c r="D1322" s="6" t="s">
        <v>28</v>
      </c>
      <c r="E1322" s="6" t="s">
        <v>29</v>
      </c>
      <c r="F1322" s="6">
        <v>90</v>
      </c>
      <c r="G1322" s="6" t="s">
        <v>4174</v>
      </c>
      <c r="H1322" s="6" t="s">
        <v>2120</v>
      </c>
      <c r="I1322" s="6" t="s">
        <v>32</v>
      </c>
      <c r="J1322" s="7">
        <v>43826</v>
      </c>
      <c r="K1322" s="6">
        <v>22</v>
      </c>
      <c r="L1322" s="6" t="s">
        <v>33</v>
      </c>
      <c r="M1322" s="8"/>
      <c r="O1322">
        <f t="shared" si="337"/>
        <v>0</v>
      </c>
      <c r="Q1322" s="5" t="str">
        <f t="shared" si="322"/>
        <v>1351</v>
      </c>
      <c r="R1322" s="6" t="str">
        <f t="shared" si="323"/>
        <v>Ricky</v>
      </c>
      <c r="S1322" s="6" t="str">
        <f t="shared" si="324"/>
        <v>Delgado</v>
      </c>
      <c r="T1322" s="6" t="str">
        <f t="shared" si="325"/>
        <v>Mr</v>
      </c>
      <c r="U1322" s="6" t="str">
        <f t="shared" si="326"/>
        <v>M</v>
      </c>
      <c r="V1322" s="6" t="str">
        <f t="shared" si="327"/>
        <v>90</v>
      </c>
      <c r="W1322" s="6" t="str">
        <f t="shared" si="328"/>
        <v>Delaford Street</v>
      </c>
      <c r="X1322" s="6" t="str">
        <f t="shared" si="329"/>
        <v>et</v>
      </c>
      <c r="Y1322" s="6" t="str">
        <f t="shared" si="330"/>
        <v>Delaford Street</v>
      </c>
      <c r="Z1322" s="6" t="str">
        <f t="shared" si="331"/>
        <v>Ripon</v>
      </c>
      <c r="AA1322" s="6" t="str">
        <f t="shared" si="332"/>
        <v>WC</v>
      </c>
      <c r="AB1322" s="7" t="str">
        <f t="shared" si="333"/>
        <v>43826</v>
      </c>
      <c r="AC1322" s="6" t="str">
        <f t="shared" si="334"/>
        <v>22</v>
      </c>
      <c r="AD1322" s="6" t="str">
        <f t="shared" si="335"/>
        <v>A3</v>
      </c>
      <c r="AE1322" s="8" t="str">
        <f t="shared" si="336"/>
        <v/>
      </c>
    </row>
    <row r="1323" spans="1:31" x14ac:dyDescent="0.25">
      <c r="A1323" s="9">
        <v>1352</v>
      </c>
      <c r="B1323" s="10" t="s">
        <v>4175</v>
      </c>
      <c r="C1323" s="10" t="s">
        <v>423</v>
      </c>
      <c r="D1323" s="10" t="s">
        <v>49</v>
      </c>
      <c r="E1323" s="10" t="s">
        <v>16</v>
      </c>
      <c r="F1323" s="10">
        <v>60</v>
      </c>
      <c r="G1323" s="10" t="s">
        <v>4176</v>
      </c>
      <c r="H1323" s="10" t="s">
        <v>1498</v>
      </c>
      <c r="I1323" s="10" t="s">
        <v>32</v>
      </c>
      <c r="J1323" s="11">
        <v>44146</v>
      </c>
      <c r="K1323" s="10">
        <v>49</v>
      </c>
      <c r="L1323" s="10" t="s">
        <v>99</v>
      </c>
      <c r="M1323" s="12"/>
      <c r="O1323">
        <f t="shared" si="337"/>
        <v>0</v>
      </c>
      <c r="Q1323" s="9" t="str">
        <f t="shared" si="322"/>
        <v>1352</v>
      </c>
      <c r="R1323" s="10" t="str">
        <f t="shared" si="323"/>
        <v>Arianna</v>
      </c>
      <c r="S1323" s="10" t="str">
        <f t="shared" si="324"/>
        <v>Vega</v>
      </c>
      <c r="T1323" s="10" t="str">
        <f t="shared" si="325"/>
        <v>Miss</v>
      </c>
      <c r="U1323" s="10" t="str">
        <f t="shared" si="326"/>
        <v>F</v>
      </c>
      <c r="V1323" s="10" t="str">
        <f t="shared" si="327"/>
        <v>60</v>
      </c>
      <c r="W1323" s="10" t="str">
        <f t="shared" si="328"/>
        <v>Delancey Street</v>
      </c>
      <c r="X1323" s="10" t="str">
        <f t="shared" si="329"/>
        <v>et</v>
      </c>
      <c r="Y1323" s="10" t="str">
        <f t="shared" si="330"/>
        <v>Delancey Street</v>
      </c>
      <c r="Z1323" s="10" t="str">
        <f t="shared" si="331"/>
        <v>New Tredegar</v>
      </c>
      <c r="AA1323" s="10" t="str">
        <f t="shared" si="332"/>
        <v>WC</v>
      </c>
      <c r="AB1323" s="11" t="str">
        <f t="shared" si="333"/>
        <v>44146</v>
      </c>
      <c r="AC1323" s="10" t="str">
        <f t="shared" si="334"/>
        <v>49</v>
      </c>
      <c r="AD1323" s="10" t="str">
        <f t="shared" si="335"/>
        <v>E</v>
      </c>
      <c r="AE1323" s="12" t="str">
        <f t="shared" si="336"/>
        <v/>
      </c>
    </row>
    <row r="1324" spans="1:31" x14ac:dyDescent="0.25">
      <c r="A1324" s="5">
        <v>1353</v>
      </c>
      <c r="B1324" s="6" t="s">
        <v>4177</v>
      </c>
      <c r="C1324" s="6" t="s">
        <v>4178</v>
      </c>
      <c r="D1324" s="6" t="s">
        <v>15</v>
      </c>
      <c r="E1324" s="6" t="s">
        <v>16</v>
      </c>
      <c r="F1324" s="6">
        <v>30</v>
      </c>
      <c r="G1324" s="6" t="s">
        <v>4179</v>
      </c>
      <c r="H1324" s="6" t="s">
        <v>416</v>
      </c>
      <c r="I1324" s="6" t="s">
        <v>32</v>
      </c>
      <c r="J1324" s="7">
        <v>44031</v>
      </c>
      <c r="K1324" s="6">
        <v>46</v>
      </c>
      <c r="L1324" s="6" t="s">
        <v>52</v>
      </c>
      <c r="M1324" s="8"/>
      <c r="O1324">
        <f t="shared" si="337"/>
        <v>0</v>
      </c>
      <c r="Q1324" s="5" t="str">
        <f t="shared" si="322"/>
        <v>1353</v>
      </c>
      <c r="R1324" s="6" t="str">
        <f t="shared" si="323"/>
        <v>Aimee</v>
      </c>
      <c r="S1324" s="6" t="str">
        <f t="shared" si="324"/>
        <v>Pugh</v>
      </c>
      <c r="T1324" s="6" t="str">
        <f t="shared" si="325"/>
        <v>Mrs</v>
      </c>
      <c r="U1324" s="6" t="str">
        <f t="shared" si="326"/>
        <v>F</v>
      </c>
      <c r="V1324" s="6" t="str">
        <f t="shared" si="327"/>
        <v>30</v>
      </c>
      <c r="W1324" s="6" t="str">
        <f t="shared" si="328"/>
        <v>Delays Yard</v>
      </c>
      <c r="X1324" s="6" t="str">
        <f t="shared" si="329"/>
        <v>rd</v>
      </c>
      <c r="Y1324" s="6" t="str">
        <f t="shared" si="330"/>
        <v>Delays Yard</v>
      </c>
      <c r="Z1324" s="6" t="str">
        <f t="shared" si="331"/>
        <v>Manningtree</v>
      </c>
      <c r="AA1324" s="6" t="str">
        <f t="shared" si="332"/>
        <v>WC</v>
      </c>
      <c r="AB1324" s="7" t="str">
        <f t="shared" si="333"/>
        <v>44031</v>
      </c>
      <c r="AC1324" s="6" t="str">
        <f t="shared" si="334"/>
        <v>46</v>
      </c>
      <c r="AD1324" s="6" t="str">
        <f t="shared" si="335"/>
        <v>A1</v>
      </c>
      <c r="AE1324" s="8" t="str">
        <f t="shared" si="336"/>
        <v/>
      </c>
    </row>
    <row r="1325" spans="1:31" x14ac:dyDescent="0.25">
      <c r="A1325" s="9">
        <v>1354</v>
      </c>
      <c r="B1325" s="10" t="s">
        <v>4180</v>
      </c>
      <c r="C1325" s="10" t="s">
        <v>4181</v>
      </c>
      <c r="D1325" s="10" t="s">
        <v>28</v>
      </c>
      <c r="E1325" s="10" t="s">
        <v>29</v>
      </c>
      <c r="F1325" s="10">
        <v>90</v>
      </c>
      <c r="G1325" s="10" t="s">
        <v>4182</v>
      </c>
      <c r="H1325" s="10" t="s">
        <v>4183</v>
      </c>
      <c r="I1325" s="10" t="s">
        <v>238</v>
      </c>
      <c r="J1325" s="11">
        <v>43793</v>
      </c>
      <c r="K1325" s="10">
        <v>34</v>
      </c>
      <c r="L1325" s="10" t="s">
        <v>157</v>
      </c>
      <c r="M1325" s="12"/>
      <c r="O1325">
        <f t="shared" si="337"/>
        <v>0</v>
      </c>
      <c r="Q1325" s="9" t="str">
        <f t="shared" si="322"/>
        <v>1354</v>
      </c>
      <c r="R1325" s="10" t="str">
        <f t="shared" si="323"/>
        <v>Cordell</v>
      </c>
      <c r="S1325" s="10" t="str">
        <f t="shared" si="324"/>
        <v>Wolff</v>
      </c>
      <c r="T1325" s="10" t="str">
        <f t="shared" si="325"/>
        <v>Mr</v>
      </c>
      <c r="U1325" s="10" t="str">
        <f t="shared" si="326"/>
        <v>M</v>
      </c>
      <c r="V1325" s="10" t="str">
        <f t="shared" si="327"/>
        <v>90</v>
      </c>
      <c r="W1325" s="10" t="str">
        <f t="shared" si="328"/>
        <v>Delius Grove</v>
      </c>
      <c r="X1325" s="10" t="str">
        <f t="shared" si="329"/>
        <v>ve</v>
      </c>
      <c r="Y1325" s="10" t="str">
        <f t="shared" si="330"/>
        <v>Delius Grove</v>
      </c>
      <c r="Z1325" s="10" t="str">
        <f t="shared" si="331"/>
        <v>Chalfont St. Giles</v>
      </c>
      <c r="AA1325" s="10" t="str">
        <f t="shared" si="332"/>
        <v>CR</v>
      </c>
      <c r="AB1325" s="11" t="str">
        <f t="shared" si="333"/>
        <v>43793</v>
      </c>
      <c r="AC1325" s="10" t="str">
        <f t="shared" si="334"/>
        <v>34</v>
      </c>
      <c r="AD1325" s="10" t="str">
        <f t="shared" si="335"/>
        <v>C3</v>
      </c>
      <c r="AE1325" s="12" t="str">
        <f t="shared" si="336"/>
        <v/>
      </c>
    </row>
    <row r="1326" spans="1:31" x14ac:dyDescent="0.25">
      <c r="A1326" s="5">
        <v>1355</v>
      </c>
      <c r="B1326" s="6" t="s">
        <v>4184</v>
      </c>
      <c r="C1326" s="6" t="s">
        <v>3136</v>
      </c>
      <c r="D1326" s="6" t="s">
        <v>15</v>
      </c>
      <c r="E1326" s="6" t="s">
        <v>16</v>
      </c>
      <c r="F1326" s="6">
        <v>90</v>
      </c>
      <c r="G1326" s="6" t="s">
        <v>4185</v>
      </c>
      <c r="H1326" s="6" t="s">
        <v>2867</v>
      </c>
      <c r="I1326" s="6" t="s">
        <v>2868</v>
      </c>
      <c r="J1326" s="7">
        <v>43763</v>
      </c>
      <c r="K1326" s="6">
        <v>8</v>
      </c>
      <c r="L1326" s="6" t="s">
        <v>157</v>
      </c>
      <c r="M1326" s="8"/>
      <c r="O1326">
        <f t="shared" si="337"/>
        <v>0</v>
      </c>
      <c r="Q1326" s="5" t="str">
        <f t="shared" si="322"/>
        <v>1355</v>
      </c>
      <c r="R1326" s="6" t="str">
        <f t="shared" si="323"/>
        <v>Bridgett</v>
      </c>
      <c r="S1326" s="6" t="str">
        <f t="shared" si="324"/>
        <v>Bradshaw</v>
      </c>
      <c r="T1326" s="6" t="str">
        <f t="shared" si="325"/>
        <v>Mrs</v>
      </c>
      <c r="U1326" s="6" t="str">
        <f t="shared" si="326"/>
        <v>F</v>
      </c>
      <c r="V1326" s="6" t="str">
        <f t="shared" si="327"/>
        <v>90</v>
      </c>
      <c r="W1326" s="6" t="str">
        <f t="shared" si="328"/>
        <v>Dellow Street</v>
      </c>
      <c r="X1326" s="6" t="str">
        <f t="shared" si="329"/>
        <v>et</v>
      </c>
      <c r="Y1326" s="6" t="str">
        <f t="shared" si="330"/>
        <v>Dellow Street</v>
      </c>
      <c r="Z1326" s="6" t="str">
        <f t="shared" si="331"/>
        <v>Bourne</v>
      </c>
      <c r="AA1326" s="6" t="str">
        <f t="shared" si="332"/>
        <v>PE</v>
      </c>
      <c r="AB1326" s="7" t="str">
        <f t="shared" si="333"/>
        <v>43763</v>
      </c>
      <c r="AC1326" s="6" t="str">
        <f t="shared" si="334"/>
        <v>8</v>
      </c>
      <c r="AD1326" s="6" t="str">
        <f t="shared" si="335"/>
        <v>C3</v>
      </c>
      <c r="AE1326" s="8" t="str">
        <f t="shared" si="336"/>
        <v/>
      </c>
    </row>
    <row r="1327" spans="1:31" x14ac:dyDescent="0.25">
      <c r="A1327" s="9">
        <v>1356</v>
      </c>
      <c r="B1327" s="10" t="s">
        <v>2137</v>
      </c>
      <c r="C1327" s="10" t="s">
        <v>1018</v>
      </c>
      <c r="D1327" s="10" t="s">
        <v>115</v>
      </c>
      <c r="E1327" s="10" t="s">
        <v>29</v>
      </c>
      <c r="F1327" s="10">
        <v>30</v>
      </c>
      <c r="G1327" s="10" t="s">
        <v>4186</v>
      </c>
      <c r="H1327" s="10" t="s">
        <v>3409</v>
      </c>
      <c r="I1327" s="10" t="s">
        <v>25</v>
      </c>
      <c r="J1327" s="11">
        <v>43640</v>
      </c>
      <c r="K1327" s="10">
        <v>3</v>
      </c>
      <c r="L1327" s="10" t="s">
        <v>68</v>
      </c>
      <c r="M1327" s="12"/>
      <c r="O1327">
        <f t="shared" si="337"/>
        <v>0</v>
      </c>
      <c r="Q1327" s="9" t="str">
        <f t="shared" si="322"/>
        <v>1356</v>
      </c>
      <c r="R1327" s="10" t="str">
        <f t="shared" si="323"/>
        <v>Leonardo</v>
      </c>
      <c r="S1327" s="10" t="str">
        <f t="shared" si="324"/>
        <v>Buck</v>
      </c>
      <c r="T1327" s="10" t="str">
        <f t="shared" si="325"/>
        <v>Prof</v>
      </c>
      <c r="U1327" s="10" t="str">
        <f t="shared" si="326"/>
        <v>M</v>
      </c>
      <c r="V1327" s="10" t="str">
        <f t="shared" si="327"/>
        <v>30</v>
      </c>
      <c r="W1327" s="10" t="str">
        <f t="shared" si="328"/>
        <v>Dells Close</v>
      </c>
      <c r="X1327" s="10" t="str">
        <f t="shared" si="329"/>
        <v>se</v>
      </c>
      <c r="Y1327" s="10" t="str">
        <f t="shared" si="330"/>
        <v>Dells Close</v>
      </c>
      <c r="Z1327" s="10" t="str">
        <f t="shared" si="331"/>
        <v>Ilford</v>
      </c>
      <c r="AA1327" s="10" t="str">
        <f t="shared" si="332"/>
        <v>HG</v>
      </c>
      <c r="AB1327" s="11" t="str">
        <f t="shared" si="333"/>
        <v>43640</v>
      </c>
      <c r="AC1327" s="10" t="str">
        <f t="shared" si="334"/>
        <v>3</v>
      </c>
      <c r="AD1327" s="10" t="str">
        <f t="shared" si="335"/>
        <v>A2</v>
      </c>
      <c r="AE1327" s="12" t="str">
        <f t="shared" si="336"/>
        <v/>
      </c>
    </row>
    <row r="1328" spans="1:31" x14ac:dyDescent="0.25">
      <c r="A1328" s="5">
        <v>1357</v>
      </c>
      <c r="B1328" s="6" t="s">
        <v>4187</v>
      </c>
      <c r="C1328" s="6" t="s">
        <v>2085</v>
      </c>
      <c r="D1328" s="6" t="s">
        <v>15</v>
      </c>
      <c r="E1328" s="6" t="s">
        <v>16</v>
      </c>
      <c r="F1328" s="6">
        <v>30</v>
      </c>
      <c r="G1328" s="6" t="s">
        <v>4188</v>
      </c>
      <c r="H1328" s="6" t="s">
        <v>2717</v>
      </c>
      <c r="I1328" s="6" t="s">
        <v>2320</v>
      </c>
      <c r="J1328" s="7">
        <v>43598</v>
      </c>
      <c r="K1328" s="6">
        <v>55</v>
      </c>
      <c r="L1328" s="6" t="s">
        <v>99</v>
      </c>
      <c r="M1328" s="8"/>
      <c r="O1328">
        <f t="shared" si="337"/>
        <v>0</v>
      </c>
      <c r="Q1328" s="5" t="str">
        <f t="shared" si="322"/>
        <v>1357</v>
      </c>
      <c r="R1328" s="6" t="str">
        <f t="shared" si="323"/>
        <v>Sherrie</v>
      </c>
      <c r="S1328" s="6" t="str">
        <f t="shared" si="324"/>
        <v>Dumas</v>
      </c>
      <c r="T1328" s="6" t="str">
        <f t="shared" si="325"/>
        <v>Mrs</v>
      </c>
      <c r="U1328" s="6" t="str">
        <f t="shared" si="326"/>
        <v>F</v>
      </c>
      <c r="V1328" s="6" t="str">
        <f t="shared" si="327"/>
        <v>30</v>
      </c>
      <c r="W1328" s="6" t="str">
        <f t="shared" si="328"/>
        <v>Delorme Street</v>
      </c>
      <c r="X1328" s="6" t="str">
        <f t="shared" si="329"/>
        <v>et</v>
      </c>
      <c r="Y1328" s="6" t="str">
        <f t="shared" si="330"/>
        <v>Delorme Street</v>
      </c>
      <c r="Z1328" s="6" t="str">
        <f t="shared" si="331"/>
        <v>Ardgay</v>
      </c>
      <c r="AA1328" s="6" t="str">
        <f t="shared" si="332"/>
        <v>DD</v>
      </c>
      <c r="AB1328" s="7" t="str">
        <f t="shared" si="333"/>
        <v>43598</v>
      </c>
      <c r="AC1328" s="6" t="str">
        <f t="shared" si="334"/>
        <v>55</v>
      </c>
      <c r="AD1328" s="6" t="str">
        <f t="shared" si="335"/>
        <v>E</v>
      </c>
      <c r="AE1328" s="8" t="str">
        <f t="shared" si="336"/>
        <v/>
      </c>
    </row>
    <row r="1329" spans="1:31" x14ac:dyDescent="0.25">
      <c r="A1329" s="5">
        <v>1359</v>
      </c>
      <c r="B1329" s="6" t="s">
        <v>128</v>
      </c>
      <c r="C1329" s="6" t="s">
        <v>3352</v>
      </c>
      <c r="D1329" s="6" t="s">
        <v>28</v>
      </c>
      <c r="E1329" s="6" t="s">
        <v>29</v>
      </c>
      <c r="F1329" s="6">
        <v>30</v>
      </c>
      <c r="G1329" s="6" t="s">
        <v>4190</v>
      </c>
      <c r="H1329" s="6" t="s">
        <v>2210</v>
      </c>
      <c r="I1329" s="6" t="s">
        <v>1881</v>
      </c>
      <c r="J1329" s="7">
        <v>44329</v>
      </c>
      <c r="K1329" s="6">
        <v>55</v>
      </c>
      <c r="L1329" s="6" t="s">
        <v>44</v>
      </c>
      <c r="M1329" s="8"/>
      <c r="O1329">
        <f t="shared" si="337"/>
        <v>0</v>
      </c>
      <c r="Q1329" s="5" t="str">
        <f t="shared" si="322"/>
        <v>1359</v>
      </c>
      <c r="R1329" s="6" t="str">
        <f t="shared" si="323"/>
        <v>Sam</v>
      </c>
      <c r="S1329" s="6" t="str">
        <f t="shared" si="324"/>
        <v>Casey</v>
      </c>
      <c r="T1329" s="6" t="str">
        <f t="shared" si="325"/>
        <v>Mr</v>
      </c>
      <c r="U1329" s="6" t="str">
        <f t="shared" si="326"/>
        <v>M</v>
      </c>
      <c r="V1329" s="6" t="str">
        <f t="shared" si="327"/>
        <v>30</v>
      </c>
      <c r="W1329" s="6" t="str">
        <f t="shared" si="328"/>
        <v>Denbigh Mews</v>
      </c>
      <c r="X1329" s="6" t="str">
        <f t="shared" si="329"/>
        <v>ws</v>
      </c>
      <c r="Y1329" s="6" t="str">
        <f t="shared" si="330"/>
        <v>Denbigh Mews</v>
      </c>
      <c r="Z1329" s="6" t="str">
        <f t="shared" si="331"/>
        <v>Blackburn</v>
      </c>
      <c r="AA1329" s="6" t="str">
        <f t="shared" si="332"/>
        <v>CT</v>
      </c>
      <c r="AB1329" s="7" t="str">
        <f t="shared" si="333"/>
        <v>44329</v>
      </c>
      <c r="AC1329" s="6" t="str">
        <f t="shared" si="334"/>
        <v>55</v>
      </c>
      <c r="AD1329" s="6" t="str">
        <f t="shared" si="335"/>
        <v>D</v>
      </c>
      <c r="AE1329" s="8" t="str">
        <f t="shared" si="336"/>
        <v/>
      </c>
    </row>
    <row r="1330" spans="1:31" x14ac:dyDescent="0.25">
      <c r="A1330" s="9">
        <v>1360</v>
      </c>
      <c r="B1330" s="10" t="s">
        <v>1091</v>
      </c>
      <c r="C1330" s="10" t="s">
        <v>4191</v>
      </c>
      <c r="D1330" s="10" t="s">
        <v>28</v>
      </c>
      <c r="E1330" s="10" t="s">
        <v>29</v>
      </c>
      <c r="F1330" s="10">
        <v>60</v>
      </c>
      <c r="G1330" s="10" t="s">
        <v>4192</v>
      </c>
      <c r="H1330" s="10" t="s">
        <v>2328</v>
      </c>
      <c r="I1330" s="10" t="s">
        <v>238</v>
      </c>
      <c r="J1330" s="11">
        <v>44339</v>
      </c>
      <c r="K1330" s="10">
        <v>70</v>
      </c>
      <c r="L1330" s="10" t="s">
        <v>78</v>
      </c>
      <c r="M1330" s="12"/>
      <c r="O1330">
        <f t="shared" si="337"/>
        <v>0</v>
      </c>
      <c r="Q1330" s="9" t="str">
        <f t="shared" si="322"/>
        <v>1360</v>
      </c>
      <c r="R1330" s="10" t="str">
        <f t="shared" si="323"/>
        <v>Kennith</v>
      </c>
      <c r="S1330" s="10" t="str">
        <f t="shared" si="324"/>
        <v>Hall</v>
      </c>
      <c r="T1330" s="10" t="str">
        <f t="shared" si="325"/>
        <v>Mr</v>
      </c>
      <c r="U1330" s="10" t="str">
        <f t="shared" si="326"/>
        <v>M</v>
      </c>
      <c r="V1330" s="10" t="str">
        <f t="shared" si="327"/>
        <v>60</v>
      </c>
      <c r="W1330" s="10" t="str">
        <f t="shared" si="328"/>
        <v>Denbigh Terrace</v>
      </c>
      <c r="X1330" s="10" t="str">
        <f t="shared" si="329"/>
        <v>ce</v>
      </c>
      <c r="Y1330" s="10" t="str">
        <f t="shared" si="330"/>
        <v>Denbigh Terrace</v>
      </c>
      <c r="Z1330" s="10" t="str">
        <f t="shared" si="331"/>
        <v>Chessington</v>
      </c>
      <c r="AA1330" s="10" t="str">
        <f t="shared" si="332"/>
        <v>CR</v>
      </c>
      <c r="AB1330" s="11" t="str">
        <f t="shared" si="333"/>
        <v>44339</v>
      </c>
      <c r="AC1330" s="10" t="str">
        <f t="shared" si="334"/>
        <v>70</v>
      </c>
      <c r="AD1330" s="10" t="str">
        <f t="shared" si="335"/>
        <v>C2</v>
      </c>
      <c r="AE1330" s="12" t="str">
        <f t="shared" si="336"/>
        <v/>
      </c>
    </row>
    <row r="1331" spans="1:31" x14ac:dyDescent="0.25">
      <c r="A1331" s="5">
        <v>1361</v>
      </c>
      <c r="B1331" s="6" t="s">
        <v>2084</v>
      </c>
      <c r="C1331" s="6" t="s">
        <v>168</v>
      </c>
      <c r="D1331" s="6" t="s">
        <v>49</v>
      </c>
      <c r="E1331" s="6" t="s">
        <v>16</v>
      </c>
      <c r="F1331" s="6">
        <v>90</v>
      </c>
      <c r="G1331" s="6" t="s">
        <v>4193</v>
      </c>
      <c r="H1331" s="6" t="s">
        <v>4194</v>
      </c>
      <c r="I1331" s="6" t="s">
        <v>43</v>
      </c>
      <c r="J1331" s="7">
        <v>43803</v>
      </c>
      <c r="K1331" s="6">
        <v>79</v>
      </c>
      <c r="L1331" s="6" t="s">
        <v>33</v>
      </c>
      <c r="M1331" s="8"/>
      <c r="O1331">
        <f t="shared" si="337"/>
        <v>0</v>
      </c>
      <c r="Q1331" s="5" t="str">
        <f t="shared" si="322"/>
        <v>1361</v>
      </c>
      <c r="R1331" s="6" t="str">
        <f t="shared" si="323"/>
        <v>Fumiko</v>
      </c>
      <c r="S1331" s="6" t="str">
        <f t="shared" si="324"/>
        <v>Schneider</v>
      </c>
      <c r="T1331" s="6" t="str">
        <f t="shared" si="325"/>
        <v>Miss</v>
      </c>
      <c r="U1331" s="6" t="str">
        <f t="shared" si="326"/>
        <v>F</v>
      </c>
      <c r="V1331" s="6" t="str">
        <f t="shared" si="327"/>
        <v>90</v>
      </c>
      <c r="W1331" s="6" t="str">
        <f t="shared" si="328"/>
        <v>Denewood Road</v>
      </c>
      <c r="X1331" s="6" t="str">
        <f t="shared" si="329"/>
        <v>ad</v>
      </c>
      <c r="Y1331" s="6" t="str">
        <f t="shared" si="330"/>
        <v>Denewood Road</v>
      </c>
      <c r="Z1331" s="6" t="str">
        <f t="shared" si="331"/>
        <v>Appin</v>
      </c>
      <c r="AA1331" s="6" t="str">
        <f t="shared" si="332"/>
        <v>KY</v>
      </c>
      <c r="AB1331" s="7" t="str">
        <f t="shared" si="333"/>
        <v>43803</v>
      </c>
      <c r="AC1331" s="6" t="str">
        <f t="shared" si="334"/>
        <v>79</v>
      </c>
      <c r="AD1331" s="6" t="str">
        <f t="shared" si="335"/>
        <v>A3</v>
      </c>
      <c r="AE1331" s="8" t="str">
        <f t="shared" si="336"/>
        <v/>
      </c>
    </row>
    <row r="1332" spans="1:31" x14ac:dyDescent="0.25">
      <c r="A1332" s="9">
        <v>1362</v>
      </c>
      <c r="B1332" s="10" t="s">
        <v>3699</v>
      </c>
      <c r="C1332" s="10" t="s">
        <v>2125</v>
      </c>
      <c r="D1332" s="10" t="s">
        <v>28</v>
      </c>
      <c r="E1332" s="10" t="s">
        <v>29</v>
      </c>
      <c r="F1332" s="10">
        <v>30</v>
      </c>
      <c r="G1332" s="10" t="s">
        <v>4195</v>
      </c>
      <c r="H1332" s="10" t="s">
        <v>3049</v>
      </c>
      <c r="I1332" s="10" t="s">
        <v>185</v>
      </c>
      <c r="J1332" s="11">
        <v>44511</v>
      </c>
      <c r="K1332" s="10">
        <v>50</v>
      </c>
      <c r="L1332" s="10" t="s">
        <v>20</v>
      </c>
      <c r="M1332" s="12"/>
      <c r="O1332">
        <f t="shared" si="337"/>
        <v>0</v>
      </c>
      <c r="Q1332" s="9" t="str">
        <f t="shared" si="322"/>
        <v>1362</v>
      </c>
      <c r="R1332" s="10" t="str">
        <f t="shared" si="323"/>
        <v>Gene</v>
      </c>
      <c r="S1332" s="10" t="str">
        <f t="shared" si="324"/>
        <v>Nichols</v>
      </c>
      <c r="T1332" s="10" t="str">
        <f t="shared" si="325"/>
        <v>Mr</v>
      </c>
      <c r="U1332" s="10" t="str">
        <f t="shared" si="326"/>
        <v>M</v>
      </c>
      <c r="V1332" s="10" t="str">
        <f t="shared" si="327"/>
        <v>30</v>
      </c>
      <c r="W1332" s="10" t="str">
        <f t="shared" si="328"/>
        <v>Denison Close</v>
      </c>
      <c r="X1332" s="10" t="str">
        <f t="shared" si="329"/>
        <v>se</v>
      </c>
      <c r="Y1332" s="10" t="str">
        <f t="shared" si="330"/>
        <v>Denison Close</v>
      </c>
      <c r="Z1332" s="10" t="str">
        <f t="shared" si="331"/>
        <v>Eyemouth</v>
      </c>
      <c r="AA1332" s="10" t="str">
        <f t="shared" si="332"/>
        <v>HX</v>
      </c>
      <c r="AB1332" s="11" t="str">
        <f t="shared" si="333"/>
        <v>44511</v>
      </c>
      <c r="AC1332" s="10" t="str">
        <f t="shared" si="334"/>
        <v>50</v>
      </c>
      <c r="AD1332" s="10" t="str">
        <f t="shared" si="335"/>
        <v>B</v>
      </c>
      <c r="AE1332" s="12" t="str">
        <f t="shared" si="336"/>
        <v/>
      </c>
    </row>
    <row r="1333" spans="1:31" x14ac:dyDescent="0.25">
      <c r="A1333" s="5">
        <v>1363</v>
      </c>
      <c r="B1333" s="6" t="s">
        <v>4196</v>
      </c>
      <c r="C1333" s="6" t="s">
        <v>2625</v>
      </c>
      <c r="D1333" s="6" t="s">
        <v>49</v>
      </c>
      <c r="E1333" s="6" t="s">
        <v>16</v>
      </c>
      <c r="F1333" s="6">
        <v>30</v>
      </c>
      <c r="G1333" s="6" t="s">
        <v>4197</v>
      </c>
      <c r="H1333" s="6" t="s">
        <v>3202</v>
      </c>
      <c r="I1333" s="6" t="s">
        <v>25</v>
      </c>
      <c r="J1333" s="7">
        <v>43937</v>
      </c>
      <c r="K1333" s="6">
        <v>8</v>
      </c>
      <c r="L1333" s="6" t="s">
        <v>44</v>
      </c>
      <c r="M1333" s="8"/>
      <c r="O1333">
        <f t="shared" si="337"/>
        <v>0</v>
      </c>
      <c r="Q1333" s="5" t="str">
        <f t="shared" si="322"/>
        <v>1363</v>
      </c>
      <c r="R1333" s="6" t="str">
        <f t="shared" si="323"/>
        <v>Jenniffer</v>
      </c>
      <c r="S1333" s="6" t="str">
        <f t="shared" si="324"/>
        <v>Steele</v>
      </c>
      <c r="T1333" s="6" t="str">
        <f t="shared" si="325"/>
        <v>Miss</v>
      </c>
      <c r="U1333" s="6" t="str">
        <f t="shared" si="326"/>
        <v>F</v>
      </c>
      <c r="V1333" s="6" t="str">
        <f t="shared" si="327"/>
        <v>30</v>
      </c>
      <c r="W1333" s="6" t="str">
        <f t="shared" si="328"/>
        <v>Denman Arms</v>
      </c>
      <c r="X1333" s="6" t="str">
        <f t="shared" si="329"/>
        <v>ms</v>
      </c>
      <c r="Y1333" s="6" t="str">
        <f t="shared" si="330"/>
        <v>Denman Arms</v>
      </c>
      <c r="Z1333" s="6" t="str">
        <f t="shared" si="331"/>
        <v>Heriot</v>
      </c>
      <c r="AA1333" s="6" t="str">
        <f t="shared" si="332"/>
        <v>HG</v>
      </c>
      <c r="AB1333" s="7" t="str">
        <f t="shared" si="333"/>
        <v>43937</v>
      </c>
      <c r="AC1333" s="6" t="str">
        <f t="shared" si="334"/>
        <v>8</v>
      </c>
      <c r="AD1333" s="6" t="str">
        <f t="shared" si="335"/>
        <v>D</v>
      </c>
      <c r="AE1333" s="8" t="str">
        <f t="shared" si="336"/>
        <v/>
      </c>
    </row>
    <row r="1334" spans="1:31" x14ac:dyDescent="0.25">
      <c r="A1334" s="9">
        <v>1364</v>
      </c>
      <c r="B1334" s="10" t="s">
        <v>4198</v>
      </c>
      <c r="C1334" s="10" t="s">
        <v>1955</v>
      </c>
      <c r="D1334" s="10" t="s">
        <v>90</v>
      </c>
      <c r="E1334" s="10" t="s">
        <v>16</v>
      </c>
      <c r="F1334" s="10">
        <v>90</v>
      </c>
      <c r="G1334" s="10" t="s">
        <v>4199</v>
      </c>
      <c r="H1334" s="10" t="s">
        <v>4085</v>
      </c>
      <c r="I1334" s="10" t="s">
        <v>1881</v>
      </c>
      <c r="J1334" s="11">
        <v>44319</v>
      </c>
      <c r="K1334" s="10">
        <v>21</v>
      </c>
      <c r="L1334" s="10" t="s">
        <v>157</v>
      </c>
      <c r="M1334" s="12"/>
      <c r="O1334">
        <f t="shared" si="337"/>
        <v>0</v>
      </c>
      <c r="Q1334" s="9" t="str">
        <f t="shared" si="322"/>
        <v>1364</v>
      </c>
      <c r="R1334" s="10" t="str">
        <f t="shared" si="323"/>
        <v>Katharyn</v>
      </c>
      <c r="S1334" s="10" t="str">
        <f t="shared" si="324"/>
        <v>Simons</v>
      </c>
      <c r="T1334" s="10" t="str">
        <f t="shared" si="325"/>
        <v>Dr</v>
      </c>
      <c r="U1334" s="10" t="str">
        <f t="shared" si="326"/>
        <v>F</v>
      </c>
      <c r="V1334" s="10" t="str">
        <f t="shared" si="327"/>
        <v>90</v>
      </c>
      <c r="W1334" s="10" t="str">
        <f t="shared" si="328"/>
        <v>Denman Road</v>
      </c>
      <c r="X1334" s="10" t="str">
        <f t="shared" si="329"/>
        <v>ad</v>
      </c>
      <c r="Y1334" s="10" t="str">
        <f t="shared" si="330"/>
        <v>Denman Road</v>
      </c>
      <c r="Z1334" s="10" t="str">
        <f t="shared" si="331"/>
        <v>Bishop'S Stortford</v>
      </c>
      <c r="AA1334" s="10" t="str">
        <f t="shared" si="332"/>
        <v>CT</v>
      </c>
      <c r="AB1334" s="11" t="str">
        <f t="shared" si="333"/>
        <v>44319</v>
      </c>
      <c r="AC1334" s="10" t="str">
        <f t="shared" si="334"/>
        <v>21</v>
      </c>
      <c r="AD1334" s="10" t="str">
        <f t="shared" si="335"/>
        <v>C3</v>
      </c>
      <c r="AE1334" s="12" t="str">
        <f t="shared" si="336"/>
        <v/>
      </c>
    </row>
    <row r="1335" spans="1:31" x14ac:dyDescent="0.25">
      <c r="A1335" s="5">
        <v>1365</v>
      </c>
      <c r="B1335" s="6" t="s">
        <v>1347</v>
      </c>
      <c r="C1335" s="6" t="s">
        <v>3047</v>
      </c>
      <c r="D1335" s="6" t="s">
        <v>28</v>
      </c>
      <c r="E1335" s="6" t="s">
        <v>29</v>
      </c>
      <c r="F1335" s="6">
        <v>90</v>
      </c>
      <c r="G1335" s="6" t="s">
        <v>4199</v>
      </c>
      <c r="H1335" s="6" t="s">
        <v>4200</v>
      </c>
      <c r="I1335" s="6" t="s">
        <v>185</v>
      </c>
      <c r="J1335" s="7">
        <v>43929</v>
      </c>
      <c r="K1335" s="6">
        <v>76</v>
      </c>
      <c r="L1335" s="6" t="s">
        <v>33</v>
      </c>
      <c r="M1335" s="8"/>
      <c r="O1335">
        <f t="shared" si="337"/>
        <v>0</v>
      </c>
      <c r="Q1335" s="5" t="str">
        <f t="shared" si="322"/>
        <v>1365</v>
      </c>
      <c r="R1335" s="6" t="str">
        <f t="shared" si="323"/>
        <v>Blake</v>
      </c>
      <c r="S1335" s="6" t="str">
        <f t="shared" si="324"/>
        <v>Youngblood</v>
      </c>
      <c r="T1335" s="6" t="str">
        <f t="shared" si="325"/>
        <v>Mr</v>
      </c>
      <c r="U1335" s="6" t="str">
        <f t="shared" si="326"/>
        <v>M</v>
      </c>
      <c r="V1335" s="6" t="str">
        <f t="shared" si="327"/>
        <v>90</v>
      </c>
      <c r="W1335" s="6" t="str">
        <f t="shared" si="328"/>
        <v>Denman Road</v>
      </c>
      <c r="X1335" s="6" t="str">
        <f t="shared" si="329"/>
        <v>ad</v>
      </c>
      <c r="Y1335" s="6" t="str">
        <f t="shared" si="330"/>
        <v>Denman Road</v>
      </c>
      <c r="Z1335" s="6" t="str">
        <f t="shared" si="331"/>
        <v>Garndolbenmaen</v>
      </c>
      <c r="AA1335" s="6" t="str">
        <f t="shared" si="332"/>
        <v>HX</v>
      </c>
      <c r="AB1335" s="7" t="str">
        <f t="shared" si="333"/>
        <v>43929</v>
      </c>
      <c r="AC1335" s="6" t="str">
        <f t="shared" si="334"/>
        <v>76</v>
      </c>
      <c r="AD1335" s="6" t="str">
        <f t="shared" si="335"/>
        <v>A3</v>
      </c>
      <c r="AE1335" s="8" t="str">
        <f t="shared" si="336"/>
        <v/>
      </c>
    </row>
    <row r="1336" spans="1:31" x14ac:dyDescent="0.25">
      <c r="A1336" s="9">
        <v>1366</v>
      </c>
      <c r="B1336" s="10" t="s">
        <v>4201</v>
      </c>
      <c r="C1336" s="10" t="s">
        <v>4202</v>
      </c>
      <c r="D1336" s="10" t="s">
        <v>49</v>
      </c>
      <c r="E1336" s="10" t="s">
        <v>16</v>
      </c>
      <c r="F1336" s="10">
        <v>30</v>
      </c>
      <c r="G1336" s="10" t="s">
        <v>4203</v>
      </c>
      <c r="H1336" s="10" t="s">
        <v>323</v>
      </c>
      <c r="I1336" s="10" t="s">
        <v>25</v>
      </c>
      <c r="J1336" s="11">
        <v>43914</v>
      </c>
      <c r="K1336" s="10">
        <v>12</v>
      </c>
      <c r="L1336" s="10" t="s">
        <v>99</v>
      </c>
      <c r="M1336" s="12"/>
      <c r="O1336">
        <f t="shared" si="337"/>
        <v>0</v>
      </c>
      <c r="Q1336" s="9" t="str">
        <f t="shared" si="322"/>
        <v>1366</v>
      </c>
      <c r="R1336" s="10" t="str">
        <f t="shared" si="323"/>
        <v>Yolonda</v>
      </c>
      <c r="S1336" s="10" t="str">
        <f t="shared" si="324"/>
        <v>Stallings</v>
      </c>
      <c r="T1336" s="10" t="str">
        <f t="shared" si="325"/>
        <v>Miss</v>
      </c>
      <c r="U1336" s="10" t="str">
        <f t="shared" si="326"/>
        <v>F</v>
      </c>
      <c r="V1336" s="10" t="str">
        <f t="shared" si="327"/>
        <v>30</v>
      </c>
      <c r="W1336" s="10" t="str">
        <f t="shared" si="328"/>
        <v>Dennis Way</v>
      </c>
      <c r="X1336" s="10" t="str">
        <f t="shared" si="329"/>
        <v>ay</v>
      </c>
      <c r="Y1336" s="10" t="str">
        <f t="shared" si="330"/>
        <v>Dennis Way</v>
      </c>
      <c r="Z1336" s="10" t="str">
        <f t="shared" si="331"/>
        <v>Hope Valley</v>
      </c>
      <c r="AA1336" s="10" t="str">
        <f t="shared" si="332"/>
        <v>HG</v>
      </c>
      <c r="AB1336" s="11" t="str">
        <f t="shared" si="333"/>
        <v>43914</v>
      </c>
      <c r="AC1336" s="10" t="str">
        <f t="shared" si="334"/>
        <v>12</v>
      </c>
      <c r="AD1336" s="10" t="str">
        <f t="shared" si="335"/>
        <v>E</v>
      </c>
      <c r="AE1336" s="12" t="str">
        <f t="shared" si="336"/>
        <v/>
      </c>
    </row>
    <row r="1337" spans="1:31" x14ac:dyDescent="0.25">
      <c r="A1337" s="5">
        <v>1367</v>
      </c>
      <c r="B1337" s="6" t="s">
        <v>4204</v>
      </c>
      <c r="C1337" s="6" t="s">
        <v>821</v>
      </c>
      <c r="D1337" s="6" t="s">
        <v>28</v>
      </c>
      <c r="E1337" s="6" t="s">
        <v>3553</v>
      </c>
      <c r="F1337" s="6">
        <v>90</v>
      </c>
      <c r="G1337" s="6" t="s">
        <v>4205</v>
      </c>
      <c r="H1337" s="6" t="s">
        <v>4206</v>
      </c>
      <c r="I1337" s="6" t="s">
        <v>2533</v>
      </c>
      <c r="J1337" s="7">
        <v>44131</v>
      </c>
      <c r="K1337" s="6">
        <v>94</v>
      </c>
      <c r="L1337" s="6" t="s">
        <v>39</v>
      </c>
      <c r="M1337" s="8"/>
      <c r="O1337">
        <f t="shared" si="337"/>
        <v>0</v>
      </c>
      <c r="Q1337" s="5" t="str">
        <f t="shared" si="322"/>
        <v>1367</v>
      </c>
      <c r="R1337" s="6" t="str">
        <f t="shared" si="323"/>
        <v>Murray</v>
      </c>
      <c r="S1337" s="6" t="str">
        <f t="shared" si="324"/>
        <v>Mccain</v>
      </c>
      <c r="T1337" s="6" t="str">
        <f t="shared" si="325"/>
        <v>Mr</v>
      </c>
      <c r="U1337" s="6" t="str">
        <f t="shared" si="326"/>
        <v>M</v>
      </c>
      <c r="V1337" s="6" t="str">
        <f t="shared" si="327"/>
        <v>90</v>
      </c>
      <c r="W1337" s="6" t="str">
        <f t="shared" si="328"/>
        <v>Denvers Buildings</v>
      </c>
      <c r="X1337" s="6" t="str">
        <f t="shared" si="329"/>
        <v>gs</v>
      </c>
      <c r="Y1337" s="6" t="str">
        <f t="shared" si="330"/>
        <v>Denvers Buildings</v>
      </c>
      <c r="Z1337" s="6" t="str">
        <f t="shared" si="331"/>
        <v>Bedworth</v>
      </c>
      <c r="AA1337" s="6" t="str">
        <f t="shared" si="332"/>
        <v>MK</v>
      </c>
      <c r="AB1337" s="7" t="str">
        <f t="shared" si="333"/>
        <v>44131</v>
      </c>
      <c r="AC1337" s="6" t="str">
        <f t="shared" si="334"/>
        <v>94</v>
      </c>
      <c r="AD1337" s="6" t="str">
        <f t="shared" si="335"/>
        <v>C1</v>
      </c>
      <c r="AE1337" s="8" t="str">
        <f t="shared" si="336"/>
        <v/>
      </c>
    </row>
    <row r="1338" spans="1:31" x14ac:dyDescent="0.25">
      <c r="A1338" s="9">
        <v>1368</v>
      </c>
      <c r="B1338" s="10" t="s">
        <v>4207</v>
      </c>
      <c r="C1338" s="10" t="s">
        <v>4208</v>
      </c>
      <c r="D1338" s="10" t="s">
        <v>41</v>
      </c>
      <c r="E1338" s="10" t="s">
        <v>16</v>
      </c>
      <c r="F1338" s="10">
        <v>30</v>
      </c>
      <c r="G1338" s="10" t="s">
        <v>4209</v>
      </c>
      <c r="H1338" s="10" t="s">
        <v>2484</v>
      </c>
      <c r="I1338" s="10" t="s">
        <v>25</v>
      </c>
      <c r="J1338" s="11">
        <v>43939</v>
      </c>
      <c r="K1338" s="10">
        <v>68</v>
      </c>
      <c r="L1338" s="10" t="s">
        <v>44</v>
      </c>
      <c r="M1338" s="12"/>
      <c r="O1338">
        <f t="shared" si="337"/>
        <v>0</v>
      </c>
      <c r="Q1338" s="9" t="str">
        <f t="shared" si="322"/>
        <v>1368</v>
      </c>
      <c r="R1338" s="10" t="str">
        <f t="shared" si="323"/>
        <v>Mirta</v>
      </c>
      <c r="S1338" s="10" t="str">
        <f t="shared" si="324"/>
        <v>Trotter</v>
      </c>
      <c r="T1338" s="10" t="str">
        <f t="shared" si="325"/>
        <v>Ms</v>
      </c>
      <c r="U1338" s="10" t="str">
        <f t="shared" si="326"/>
        <v>F</v>
      </c>
      <c r="V1338" s="10" t="str">
        <f t="shared" si="327"/>
        <v>30</v>
      </c>
      <c r="W1338" s="10" t="str">
        <f t="shared" si="328"/>
        <v>Deodara Close</v>
      </c>
      <c r="X1338" s="10" t="str">
        <f t="shared" si="329"/>
        <v>se</v>
      </c>
      <c r="Y1338" s="10" t="str">
        <f t="shared" si="330"/>
        <v>Deodara Close</v>
      </c>
      <c r="Z1338" s="10" t="str">
        <f t="shared" si="331"/>
        <v>Hessle</v>
      </c>
      <c r="AA1338" s="10" t="str">
        <f t="shared" si="332"/>
        <v>HG</v>
      </c>
      <c r="AB1338" s="11" t="str">
        <f t="shared" si="333"/>
        <v>43939</v>
      </c>
      <c r="AC1338" s="10" t="str">
        <f t="shared" si="334"/>
        <v>68</v>
      </c>
      <c r="AD1338" s="10" t="str">
        <f t="shared" si="335"/>
        <v>D</v>
      </c>
      <c r="AE1338" s="12" t="str">
        <f t="shared" si="336"/>
        <v/>
      </c>
    </row>
    <row r="1339" spans="1:31" x14ac:dyDescent="0.25">
      <c r="A1339" s="9">
        <v>1370</v>
      </c>
      <c r="B1339" s="10" t="s">
        <v>4210</v>
      </c>
      <c r="C1339" s="10" t="s">
        <v>2848</v>
      </c>
      <c r="D1339" s="10" t="s">
        <v>28</v>
      </c>
      <c r="E1339" s="10" t="s">
        <v>29</v>
      </c>
      <c r="F1339" s="10">
        <v>30</v>
      </c>
      <c r="G1339" s="10" t="s">
        <v>4211</v>
      </c>
      <c r="H1339" s="10" t="s">
        <v>2351</v>
      </c>
      <c r="I1339" s="10" t="s">
        <v>108</v>
      </c>
      <c r="J1339" s="11">
        <v>44444</v>
      </c>
      <c r="K1339" s="10">
        <v>48</v>
      </c>
      <c r="L1339" s="10" t="s">
        <v>157</v>
      </c>
      <c r="M1339" s="12"/>
      <c r="O1339">
        <f t="shared" si="337"/>
        <v>0</v>
      </c>
      <c r="Q1339" s="9" t="str">
        <f t="shared" si="322"/>
        <v>1370</v>
      </c>
      <c r="R1339" s="10" t="str">
        <f t="shared" si="323"/>
        <v>Howard</v>
      </c>
      <c r="S1339" s="10" t="str">
        <f t="shared" si="324"/>
        <v>Varner</v>
      </c>
      <c r="T1339" s="10" t="str">
        <f t="shared" si="325"/>
        <v>Mr</v>
      </c>
      <c r="U1339" s="10" t="str">
        <f t="shared" si="326"/>
        <v>M</v>
      </c>
      <c r="V1339" s="10" t="str">
        <f t="shared" si="327"/>
        <v>30</v>
      </c>
      <c r="W1339" s="10" t="str">
        <f t="shared" si="328"/>
        <v>Deptford Bridge</v>
      </c>
      <c r="X1339" s="10" t="str">
        <f t="shared" si="329"/>
        <v>ge</v>
      </c>
      <c r="Y1339" s="10" t="str">
        <f t="shared" si="330"/>
        <v>Deptford Bridge</v>
      </c>
      <c r="Z1339" s="10" t="str">
        <f t="shared" si="331"/>
        <v>Canvey Island</v>
      </c>
      <c r="AA1339" s="10" t="str">
        <f t="shared" si="332"/>
        <v>CB</v>
      </c>
      <c r="AB1339" s="11" t="str">
        <f t="shared" si="333"/>
        <v>44444</v>
      </c>
      <c r="AC1339" s="10" t="str">
        <f t="shared" si="334"/>
        <v>48</v>
      </c>
      <c r="AD1339" s="10" t="str">
        <f t="shared" si="335"/>
        <v>C3</v>
      </c>
      <c r="AE1339" s="12" t="str">
        <f t="shared" si="336"/>
        <v/>
      </c>
    </row>
    <row r="1340" spans="1:31" x14ac:dyDescent="0.25">
      <c r="A1340" s="5">
        <v>1371</v>
      </c>
      <c r="B1340" s="6" t="s">
        <v>239</v>
      </c>
      <c r="C1340" s="6" t="s">
        <v>4212</v>
      </c>
      <c r="D1340" s="6" t="s">
        <v>49</v>
      </c>
      <c r="E1340" s="6" t="s">
        <v>16</v>
      </c>
      <c r="F1340" s="6">
        <v>30</v>
      </c>
      <c r="G1340" s="6" t="s">
        <v>4213</v>
      </c>
      <c r="H1340" s="6" t="s">
        <v>2431</v>
      </c>
      <c r="I1340" s="6" t="s">
        <v>1194</v>
      </c>
      <c r="J1340" s="7">
        <v>43591</v>
      </c>
      <c r="K1340" s="6">
        <v>18</v>
      </c>
      <c r="L1340" s="6" t="s">
        <v>157</v>
      </c>
      <c r="M1340" s="8"/>
      <c r="O1340">
        <f t="shared" si="337"/>
        <v>0</v>
      </c>
      <c r="Q1340" s="5" t="str">
        <f t="shared" si="322"/>
        <v>1371</v>
      </c>
      <c r="R1340" s="6" t="str">
        <f t="shared" si="323"/>
        <v>Danica</v>
      </c>
      <c r="S1340" s="6" t="str">
        <f t="shared" si="324"/>
        <v>Townsend</v>
      </c>
      <c r="T1340" s="6" t="str">
        <f t="shared" si="325"/>
        <v>Miss</v>
      </c>
      <c r="U1340" s="6" t="str">
        <f t="shared" si="326"/>
        <v>F</v>
      </c>
      <c r="V1340" s="6" t="str">
        <f t="shared" si="327"/>
        <v>30</v>
      </c>
      <c r="W1340" s="6" t="str">
        <f t="shared" si="328"/>
        <v>Deptford Green</v>
      </c>
      <c r="X1340" s="6" t="str">
        <f t="shared" si="329"/>
        <v>en</v>
      </c>
      <c r="Y1340" s="6" t="str">
        <f t="shared" si="330"/>
        <v>Deptford Green</v>
      </c>
      <c r="Z1340" s="6" t="str">
        <f t="shared" si="331"/>
        <v>Earlston</v>
      </c>
      <c r="AA1340" s="6" t="str">
        <f t="shared" si="332"/>
        <v>LU</v>
      </c>
      <c r="AB1340" s="7" t="str">
        <f t="shared" si="333"/>
        <v>43591</v>
      </c>
      <c r="AC1340" s="6" t="str">
        <f t="shared" si="334"/>
        <v>18</v>
      </c>
      <c r="AD1340" s="6" t="str">
        <f t="shared" si="335"/>
        <v>C3</v>
      </c>
      <c r="AE1340" s="8" t="str">
        <f t="shared" si="336"/>
        <v/>
      </c>
    </row>
    <row r="1341" spans="1:31" x14ac:dyDescent="0.25">
      <c r="A1341" s="9">
        <v>1372</v>
      </c>
      <c r="B1341" s="10" t="s">
        <v>3170</v>
      </c>
      <c r="C1341" s="10" t="s">
        <v>3832</v>
      </c>
      <c r="D1341" s="10" t="s">
        <v>28</v>
      </c>
      <c r="E1341" s="10" t="s">
        <v>29</v>
      </c>
      <c r="F1341" s="10">
        <v>30</v>
      </c>
      <c r="G1341" s="10" t="s">
        <v>4214</v>
      </c>
      <c r="H1341" s="10" t="s">
        <v>1201</v>
      </c>
      <c r="I1341" s="10" t="s">
        <v>291</v>
      </c>
      <c r="J1341" s="11">
        <v>43848</v>
      </c>
      <c r="K1341" s="10">
        <v>56</v>
      </c>
      <c r="L1341" s="10" t="s">
        <v>20</v>
      </c>
      <c r="M1341" s="12"/>
      <c r="O1341">
        <f t="shared" si="337"/>
        <v>0</v>
      </c>
      <c r="Q1341" s="9" t="str">
        <f t="shared" si="322"/>
        <v>1372</v>
      </c>
      <c r="R1341" s="10" t="str">
        <f t="shared" si="323"/>
        <v>Aubrey</v>
      </c>
      <c r="S1341" s="10" t="str">
        <f t="shared" si="324"/>
        <v>Dodson</v>
      </c>
      <c r="T1341" s="10" t="str">
        <f t="shared" si="325"/>
        <v>Mr</v>
      </c>
      <c r="U1341" s="10" t="str">
        <f t="shared" si="326"/>
        <v>M</v>
      </c>
      <c r="V1341" s="10" t="str">
        <f t="shared" si="327"/>
        <v>30</v>
      </c>
      <c r="W1341" s="10" t="str">
        <f t="shared" si="328"/>
        <v>Deptford Lower</v>
      </c>
      <c r="X1341" s="10" t="str">
        <f t="shared" si="329"/>
        <v>er</v>
      </c>
      <c r="Y1341" s="10" t="str">
        <f t="shared" si="330"/>
        <v>Deptford Lower</v>
      </c>
      <c r="Z1341" s="10" t="str">
        <f t="shared" si="331"/>
        <v>Lancashire</v>
      </c>
      <c r="AA1341" s="10" t="str">
        <f t="shared" si="332"/>
        <v>HS</v>
      </c>
      <c r="AB1341" s="11" t="str">
        <f t="shared" si="333"/>
        <v>43848</v>
      </c>
      <c r="AC1341" s="10" t="str">
        <f t="shared" si="334"/>
        <v>56</v>
      </c>
      <c r="AD1341" s="10" t="str">
        <f t="shared" si="335"/>
        <v>B</v>
      </c>
      <c r="AE1341" s="12" t="str">
        <f t="shared" si="336"/>
        <v/>
      </c>
    </row>
    <row r="1342" spans="1:31" x14ac:dyDescent="0.25">
      <c r="A1342" s="5">
        <v>1373</v>
      </c>
      <c r="B1342" s="6" t="s">
        <v>4215</v>
      </c>
      <c r="C1342" s="6" t="s">
        <v>3287</v>
      </c>
      <c r="D1342" s="6" t="s">
        <v>49</v>
      </c>
      <c r="E1342" s="6" t="s">
        <v>16</v>
      </c>
      <c r="F1342" s="6">
        <v>60</v>
      </c>
      <c r="G1342" s="6" t="s">
        <v>4216</v>
      </c>
      <c r="H1342" s="6" t="s">
        <v>2880</v>
      </c>
      <c r="I1342" s="6" t="s">
        <v>32</v>
      </c>
      <c r="J1342" s="7">
        <v>43976</v>
      </c>
      <c r="K1342" s="6">
        <v>19</v>
      </c>
      <c r="L1342" s="6" t="s">
        <v>39</v>
      </c>
      <c r="M1342" s="8"/>
      <c r="O1342">
        <f t="shared" si="337"/>
        <v>0</v>
      </c>
      <c r="Q1342" s="5" t="str">
        <f t="shared" si="322"/>
        <v>1373</v>
      </c>
      <c r="R1342" s="6" t="str">
        <f t="shared" si="323"/>
        <v>Joni</v>
      </c>
      <c r="S1342" s="6" t="str">
        <f t="shared" si="324"/>
        <v>Redmond</v>
      </c>
      <c r="T1342" s="6" t="str">
        <f t="shared" si="325"/>
        <v>Miss</v>
      </c>
      <c r="U1342" s="6" t="str">
        <f t="shared" si="326"/>
        <v>F</v>
      </c>
      <c r="V1342" s="6" t="str">
        <f t="shared" si="327"/>
        <v>60</v>
      </c>
      <c r="W1342" s="6" t="str">
        <f t="shared" si="328"/>
        <v>Deptford Wharf</v>
      </c>
      <c r="X1342" s="6" t="str">
        <f t="shared" si="329"/>
        <v>rf</v>
      </c>
      <c r="Y1342" s="6" t="str">
        <f t="shared" si="330"/>
        <v>Deptford Wharf</v>
      </c>
      <c r="Z1342" s="6" t="str">
        <f t="shared" si="331"/>
        <v>Oakham</v>
      </c>
      <c r="AA1342" s="6" t="str">
        <f t="shared" si="332"/>
        <v>WC</v>
      </c>
      <c r="AB1342" s="7" t="str">
        <f t="shared" si="333"/>
        <v>43976</v>
      </c>
      <c r="AC1342" s="6" t="str">
        <f t="shared" si="334"/>
        <v>19</v>
      </c>
      <c r="AD1342" s="6" t="str">
        <f t="shared" si="335"/>
        <v>C1</v>
      </c>
      <c r="AE1342" s="8" t="str">
        <f t="shared" si="336"/>
        <v/>
      </c>
    </row>
    <row r="1343" spans="1:31" x14ac:dyDescent="0.25">
      <c r="A1343" s="9">
        <v>1374</v>
      </c>
      <c r="B1343" s="10" t="s">
        <v>4217</v>
      </c>
      <c r="C1343" s="10" t="s">
        <v>2659</v>
      </c>
      <c r="D1343" s="10" t="s">
        <v>49</v>
      </c>
      <c r="E1343" s="10" t="s">
        <v>16</v>
      </c>
      <c r="F1343" s="10">
        <v>60</v>
      </c>
      <c r="G1343" s="10" t="s">
        <v>4218</v>
      </c>
      <c r="H1343" s="10" t="s">
        <v>3654</v>
      </c>
      <c r="I1343" s="10" t="s">
        <v>1476</v>
      </c>
      <c r="J1343" s="11">
        <v>44161</v>
      </c>
      <c r="K1343" s="10">
        <v>65</v>
      </c>
      <c r="L1343" s="10" t="s">
        <v>39</v>
      </c>
      <c r="M1343" s="12"/>
      <c r="O1343">
        <f t="shared" si="337"/>
        <v>0</v>
      </c>
      <c r="Q1343" s="9" t="str">
        <f t="shared" si="322"/>
        <v>1374</v>
      </c>
      <c r="R1343" s="10" t="str">
        <f t="shared" si="323"/>
        <v>Marla</v>
      </c>
      <c r="S1343" s="10" t="str">
        <f t="shared" si="324"/>
        <v>Sharp</v>
      </c>
      <c r="T1343" s="10" t="str">
        <f t="shared" si="325"/>
        <v>Miss</v>
      </c>
      <c r="U1343" s="10" t="str">
        <f t="shared" si="326"/>
        <v>F</v>
      </c>
      <c r="V1343" s="10" t="str">
        <f t="shared" si="327"/>
        <v>60</v>
      </c>
      <c r="W1343" s="10" t="str">
        <f t="shared" si="328"/>
        <v>Derby Road</v>
      </c>
      <c r="X1343" s="10" t="str">
        <f t="shared" si="329"/>
        <v>ad</v>
      </c>
      <c r="Y1343" s="10" t="str">
        <f t="shared" si="330"/>
        <v>Derby Road</v>
      </c>
      <c r="Z1343" s="10" t="str">
        <f t="shared" si="331"/>
        <v>Calstock</v>
      </c>
      <c r="AA1343" s="10" t="str">
        <f t="shared" si="332"/>
        <v>SN</v>
      </c>
      <c r="AB1343" s="11" t="str">
        <f t="shared" si="333"/>
        <v>44161</v>
      </c>
      <c r="AC1343" s="10" t="str">
        <f t="shared" si="334"/>
        <v>65</v>
      </c>
      <c r="AD1343" s="10" t="str">
        <f t="shared" si="335"/>
        <v>C1</v>
      </c>
      <c r="AE1343" s="12" t="str">
        <f t="shared" si="336"/>
        <v/>
      </c>
    </row>
    <row r="1344" spans="1:31" x14ac:dyDescent="0.25">
      <c r="A1344" s="5">
        <v>1375</v>
      </c>
      <c r="B1344" s="6" t="s">
        <v>4219</v>
      </c>
      <c r="C1344" s="6" t="s">
        <v>4220</v>
      </c>
      <c r="D1344" s="6" t="s">
        <v>28</v>
      </c>
      <c r="E1344" s="6" t="s">
        <v>29</v>
      </c>
      <c r="F1344" s="6">
        <v>30</v>
      </c>
      <c r="G1344" s="6" t="s">
        <v>4221</v>
      </c>
      <c r="H1344" s="6" t="s">
        <v>2117</v>
      </c>
      <c r="I1344" s="6" t="s">
        <v>32</v>
      </c>
      <c r="J1344" s="7">
        <v>44193</v>
      </c>
      <c r="K1344" s="6">
        <v>6</v>
      </c>
      <c r="L1344" s="6" t="s">
        <v>99</v>
      </c>
      <c r="M1344" s="8"/>
      <c r="O1344">
        <f t="shared" si="337"/>
        <v>0</v>
      </c>
      <c r="Q1344" s="5" t="str">
        <f t="shared" si="322"/>
        <v>1375</v>
      </c>
      <c r="R1344" s="6" t="str">
        <f t="shared" si="323"/>
        <v>Everette</v>
      </c>
      <c r="S1344" s="6" t="str">
        <f t="shared" si="324"/>
        <v>Choi</v>
      </c>
      <c r="T1344" s="6" t="str">
        <f t="shared" si="325"/>
        <v>Mr</v>
      </c>
      <c r="U1344" s="6" t="str">
        <f t="shared" si="326"/>
        <v>M</v>
      </c>
      <c r="V1344" s="6" t="str">
        <f t="shared" si="327"/>
        <v>30</v>
      </c>
      <c r="W1344" s="6" t="str">
        <f t="shared" si="328"/>
        <v>Derek Walcott</v>
      </c>
      <c r="X1344" s="6" t="str">
        <f t="shared" si="329"/>
        <v>tt</v>
      </c>
      <c r="Y1344" s="6" t="str">
        <f t="shared" si="330"/>
        <v>Derek Walcott</v>
      </c>
      <c r="Z1344" s="6" t="str">
        <f t="shared" si="331"/>
        <v>Montgomery</v>
      </c>
      <c r="AA1344" s="6" t="str">
        <f t="shared" si="332"/>
        <v>WC</v>
      </c>
      <c r="AB1344" s="7" t="str">
        <f t="shared" si="333"/>
        <v>44193</v>
      </c>
      <c r="AC1344" s="6" t="str">
        <f t="shared" si="334"/>
        <v>6</v>
      </c>
      <c r="AD1344" s="6" t="str">
        <f t="shared" si="335"/>
        <v>E</v>
      </c>
      <c r="AE1344" s="8" t="str">
        <f t="shared" si="336"/>
        <v/>
      </c>
    </row>
    <row r="1345" spans="1:31" x14ac:dyDescent="0.25">
      <c r="A1345" s="9">
        <v>1376</v>
      </c>
      <c r="B1345" s="10" t="s">
        <v>4222</v>
      </c>
      <c r="C1345" s="10" t="s">
        <v>4223</v>
      </c>
      <c r="D1345" s="10" t="s">
        <v>15</v>
      </c>
      <c r="E1345" s="10" t="s">
        <v>16</v>
      </c>
      <c r="F1345" s="10">
        <v>30</v>
      </c>
      <c r="G1345" s="10" t="s">
        <v>4224</v>
      </c>
      <c r="H1345" s="10" t="s">
        <v>4183</v>
      </c>
      <c r="I1345" s="10" t="s">
        <v>238</v>
      </c>
      <c r="J1345" s="11">
        <v>43757</v>
      </c>
      <c r="K1345" s="10">
        <v>51</v>
      </c>
      <c r="L1345" s="10" t="s">
        <v>62</v>
      </c>
      <c r="M1345" s="12"/>
      <c r="O1345">
        <f t="shared" si="337"/>
        <v>0</v>
      </c>
      <c r="Q1345" s="9" t="str">
        <f t="shared" si="322"/>
        <v>1376</v>
      </c>
      <c r="R1345" s="10" t="str">
        <f t="shared" si="323"/>
        <v>Missy</v>
      </c>
      <c r="S1345" s="10" t="str">
        <f t="shared" si="324"/>
        <v>Mora</v>
      </c>
      <c r="T1345" s="10" t="str">
        <f t="shared" si="325"/>
        <v>Mrs</v>
      </c>
      <c r="U1345" s="10" t="str">
        <f t="shared" si="326"/>
        <v>F</v>
      </c>
      <c r="V1345" s="10" t="str">
        <f t="shared" si="327"/>
        <v>30</v>
      </c>
      <c r="W1345" s="10" t="str">
        <f t="shared" si="328"/>
        <v>Derinton Road</v>
      </c>
      <c r="X1345" s="10" t="str">
        <f t="shared" si="329"/>
        <v>ad</v>
      </c>
      <c r="Y1345" s="10" t="str">
        <f t="shared" si="330"/>
        <v>Derinton Road</v>
      </c>
      <c r="Z1345" s="10" t="str">
        <f t="shared" si="331"/>
        <v>Chalfont St. Giles</v>
      </c>
      <c r="AA1345" s="10" t="str">
        <f t="shared" si="332"/>
        <v>CR</v>
      </c>
      <c r="AB1345" s="11" t="str">
        <f t="shared" si="333"/>
        <v>43757</v>
      </c>
      <c r="AC1345" s="10" t="str">
        <f t="shared" si="334"/>
        <v>51</v>
      </c>
      <c r="AD1345" s="10" t="str">
        <f t="shared" si="335"/>
        <v>C4</v>
      </c>
      <c r="AE1345" s="12" t="str">
        <f t="shared" si="336"/>
        <v/>
      </c>
    </row>
    <row r="1346" spans="1:31" x14ac:dyDescent="0.25">
      <c r="A1346" s="9">
        <v>1378</v>
      </c>
      <c r="B1346" s="10" t="s">
        <v>4225</v>
      </c>
      <c r="C1346" s="10" t="s">
        <v>2379</v>
      </c>
      <c r="D1346" s="10" t="s">
        <v>28</v>
      </c>
      <c r="E1346" s="10" t="s">
        <v>29</v>
      </c>
      <c r="F1346" s="10">
        <v>30</v>
      </c>
      <c r="G1346" s="10" t="s">
        <v>4226</v>
      </c>
      <c r="H1346" s="10" t="s">
        <v>633</v>
      </c>
      <c r="I1346" s="10" t="s">
        <v>32</v>
      </c>
      <c r="J1346" s="11">
        <v>43910</v>
      </c>
      <c r="K1346" s="10">
        <v>51</v>
      </c>
      <c r="L1346" s="10" t="s">
        <v>62</v>
      </c>
      <c r="M1346" s="12"/>
      <c r="O1346">
        <f t="shared" si="337"/>
        <v>0</v>
      </c>
      <c r="Q1346" s="9" t="str">
        <f t="shared" si="322"/>
        <v>1378</v>
      </c>
      <c r="R1346" s="10" t="str">
        <f t="shared" si="323"/>
        <v>Jan</v>
      </c>
      <c r="S1346" s="10" t="str">
        <f t="shared" si="324"/>
        <v>Landry</v>
      </c>
      <c r="T1346" s="10" t="str">
        <f t="shared" si="325"/>
        <v>Mr</v>
      </c>
      <c r="U1346" s="10" t="str">
        <f t="shared" si="326"/>
        <v>M</v>
      </c>
      <c r="V1346" s="10" t="str">
        <f t="shared" si="327"/>
        <v>30</v>
      </c>
      <c r="W1346" s="10" t="str">
        <f t="shared" si="328"/>
        <v>Derwent Avenue</v>
      </c>
      <c r="X1346" s="10" t="str">
        <f t="shared" si="329"/>
        <v>ue</v>
      </c>
      <c r="Y1346" s="10" t="str">
        <f t="shared" si="330"/>
        <v>Derwent Avenue</v>
      </c>
      <c r="Z1346" s="10" t="str">
        <f t="shared" si="331"/>
        <v>Witney</v>
      </c>
      <c r="AA1346" s="10" t="str">
        <f t="shared" si="332"/>
        <v>WC</v>
      </c>
      <c r="AB1346" s="11" t="str">
        <f t="shared" si="333"/>
        <v>43910</v>
      </c>
      <c r="AC1346" s="10" t="str">
        <f t="shared" si="334"/>
        <v>51</v>
      </c>
      <c r="AD1346" s="10" t="str">
        <f t="shared" si="335"/>
        <v>C4</v>
      </c>
      <c r="AE1346" s="12" t="str">
        <f t="shared" si="336"/>
        <v/>
      </c>
    </row>
    <row r="1347" spans="1:31" x14ac:dyDescent="0.25">
      <c r="A1347" s="5">
        <v>1379</v>
      </c>
      <c r="B1347" s="6" t="s">
        <v>4227</v>
      </c>
      <c r="C1347" s="6" t="s">
        <v>4228</v>
      </c>
      <c r="D1347" s="6" t="s">
        <v>49</v>
      </c>
      <c r="E1347" s="6" t="s">
        <v>16</v>
      </c>
      <c r="F1347" s="6">
        <v>90</v>
      </c>
      <c r="G1347" s="6" t="s">
        <v>4229</v>
      </c>
      <c r="H1347" s="6" t="s">
        <v>1331</v>
      </c>
      <c r="I1347" s="6" t="s">
        <v>127</v>
      </c>
      <c r="J1347" s="7">
        <v>43609</v>
      </c>
      <c r="K1347" s="6">
        <v>18</v>
      </c>
      <c r="L1347" s="6" t="s">
        <v>20</v>
      </c>
      <c r="M1347" s="8"/>
      <c r="O1347">
        <f t="shared" si="337"/>
        <v>0</v>
      </c>
      <c r="Q1347" s="5" t="str">
        <f t="shared" si="322"/>
        <v>1379</v>
      </c>
      <c r="R1347" s="6" t="str">
        <f t="shared" si="323"/>
        <v>Michiko</v>
      </c>
      <c r="S1347" s="6" t="str">
        <f t="shared" si="324"/>
        <v>Boone</v>
      </c>
      <c r="T1347" s="6" t="str">
        <f t="shared" si="325"/>
        <v>Miss</v>
      </c>
      <c r="U1347" s="6" t="str">
        <f t="shared" si="326"/>
        <v>F</v>
      </c>
      <c r="V1347" s="6" t="str">
        <f t="shared" si="327"/>
        <v>90</v>
      </c>
      <c r="W1347" s="6" t="str">
        <f t="shared" si="328"/>
        <v>Derwent Crescent</v>
      </c>
      <c r="X1347" s="6" t="str">
        <f t="shared" si="329"/>
        <v>nt</v>
      </c>
      <c r="Y1347" s="6" t="str">
        <f t="shared" si="330"/>
        <v>Derwent Crescent</v>
      </c>
      <c r="Z1347" s="6" t="str">
        <f t="shared" si="331"/>
        <v>Callington</v>
      </c>
      <c r="AA1347" s="6" t="str">
        <f t="shared" si="332"/>
        <v>WS</v>
      </c>
      <c r="AB1347" s="7" t="str">
        <f t="shared" si="333"/>
        <v>43609</v>
      </c>
      <c r="AC1347" s="6" t="str">
        <f t="shared" si="334"/>
        <v>18</v>
      </c>
      <c r="AD1347" s="6" t="str">
        <f t="shared" si="335"/>
        <v>B</v>
      </c>
      <c r="AE1347" s="8" t="str">
        <f t="shared" si="336"/>
        <v/>
      </c>
    </row>
    <row r="1348" spans="1:31" x14ac:dyDescent="0.25">
      <c r="A1348" s="9">
        <v>1380</v>
      </c>
      <c r="B1348" s="10" t="s">
        <v>4230</v>
      </c>
      <c r="C1348" s="10" t="s">
        <v>3674</v>
      </c>
      <c r="D1348" s="10" t="s">
        <v>15</v>
      </c>
      <c r="E1348" s="10" t="s">
        <v>16</v>
      </c>
      <c r="F1348" s="10">
        <v>90</v>
      </c>
      <c r="G1348" s="10" t="s">
        <v>4231</v>
      </c>
      <c r="H1348" s="10" t="s">
        <v>1407</v>
      </c>
      <c r="I1348" s="10" t="s">
        <v>1408</v>
      </c>
      <c r="J1348" s="11">
        <v>44209</v>
      </c>
      <c r="K1348" s="10">
        <v>7</v>
      </c>
      <c r="L1348" s="10" t="s">
        <v>157</v>
      </c>
      <c r="M1348" s="12"/>
      <c r="O1348">
        <f t="shared" si="337"/>
        <v>0</v>
      </c>
      <c r="Q1348" s="9" t="str">
        <f t="shared" si="322"/>
        <v>1380</v>
      </c>
      <c r="R1348" s="10" t="str">
        <f t="shared" si="323"/>
        <v>Siu</v>
      </c>
      <c r="S1348" s="10" t="str">
        <f t="shared" si="324"/>
        <v>Bravo</v>
      </c>
      <c r="T1348" s="10" t="str">
        <f t="shared" si="325"/>
        <v>Mrs</v>
      </c>
      <c r="U1348" s="10" t="str">
        <f t="shared" si="326"/>
        <v>F</v>
      </c>
      <c r="V1348" s="10" t="str">
        <f t="shared" si="327"/>
        <v>90</v>
      </c>
      <c r="W1348" s="10" t="str">
        <f t="shared" si="328"/>
        <v>Derwent Grove</v>
      </c>
      <c r="X1348" s="10" t="str">
        <f t="shared" si="329"/>
        <v>ve</v>
      </c>
      <c r="Y1348" s="10" t="str">
        <f t="shared" si="330"/>
        <v>Derwent Grove</v>
      </c>
      <c r="Z1348" s="10" t="str">
        <f t="shared" si="331"/>
        <v>Brighouse</v>
      </c>
      <c r="AA1348" s="10" t="str">
        <f t="shared" si="332"/>
        <v>YO</v>
      </c>
      <c r="AB1348" s="11" t="str">
        <f t="shared" si="333"/>
        <v>44209</v>
      </c>
      <c r="AC1348" s="10" t="str">
        <f t="shared" si="334"/>
        <v>7</v>
      </c>
      <c r="AD1348" s="10" t="str">
        <f t="shared" si="335"/>
        <v>C3</v>
      </c>
      <c r="AE1348" s="12" t="str">
        <f t="shared" si="336"/>
        <v/>
      </c>
    </row>
    <row r="1349" spans="1:31" x14ac:dyDescent="0.25">
      <c r="A1349" s="5">
        <v>1381</v>
      </c>
      <c r="B1349" s="6" t="s">
        <v>4232</v>
      </c>
      <c r="C1349" s="6" t="s">
        <v>456</v>
      </c>
      <c r="D1349" s="6" t="s">
        <v>49</v>
      </c>
      <c r="E1349" s="6" t="s">
        <v>16</v>
      </c>
      <c r="F1349" s="6">
        <v>30</v>
      </c>
      <c r="G1349" s="6" t="s">
        <v>4231</v>
      </c>
      <c r="H1349" s="6" t="s">
        <v>789</v>
      </c>
      <c r="I1349" s="6" t="s">
        <v>176</v>
      </c>
      <c r="J1349" s="7">
        <v>43960</v>
      </c>
      <c r="K1349" s="6">
        <v>15</v>
      </c>
      <c r="L1349" s="6" t="s">
        <v>52</v>
      </c>
      <c r="M1349" s="8"/>
      <c r="O1349">
        <f t="shared" si="337"/>
        <v>0</v>
      </c>
      <c r="Q1349" s="5" t="str">
        <f t="shared" si="322"/>
        <v>1381</v>
      </c>
      <c r="R1349" s="6" t="str">
        <f t="shared" si="323"/>
        <v>Nichol</v>
      </c>
      <c r="S1349" s="6" t="str">
        <f t="shared" si="324"/>
        <v>Mckinley</v>
      </c>
      <c r="T1349" s="6" t="str">
        <f t="shared" si="325"/>
        <v>Miss</v>
      </c>
      <c r="U1349" s="6" t="str">
        <f t="shared" si="326"/>
        <v>F</v>
      </c>
      <c r="V1349" s="6" t="str">
        <f t="shared" si="327"/>
        <v>30</v>
      </c>
      <c r="W1349" s="6" t="str">
        <f t="shared" si="328"/>
        <v>Derwent Grove</v>
      </c>
      <c r="X1349" s="6" t="str">
        <f t="shared" si="329"/>
        <v>ve</v>
      </c>
      <c r="Y1349" s="6" t="str">
        <f t="shared" si="330"/>
        <v>Derwent Grove</v>
      </c>
      <c r="Z1349" s="6" t="str">
        <f t="shared" si="331"/>
        <v>Consett</v>
      </c>
      <c r="AA1349" s="6" t="str">
        <f t="shared" si="332"/>
        <v>CW</v>
      </c>
      <c r="AB1349" s="7" t="str">
        <f t="shared" si="333"/>
        <v>43960</v>
      </c>
      <c r="AC1349" s="6" t="str">
        <f t="shared" si="334"/>
        <v>15</v>
      </c>
      <c r="AD1349" s="6" t="str">
        <f t="shared" si="335"/>
        <v>A1</v>
      </c>
      <c r="AE1349" s="8" t="str">
        <f t="shared" si="336"/>
        <v/>
      </c>
    </row>
    <row r="1350" spans="1:31" x14ac:dyDescent="0.25">
      <c r="A1350" s="9">
        <v>1382</v>
      </c>
      <c r="B1350" s="10" t="s">
        <v>4233</v>
      </c>
      <c r="C1350" s="10" t="s">
        <v>2643</v>
      </c>
      <c r="D1350" s="10" t="s">
        <v>49</v>
      </c>
      <c r="E1350" s="10" t="s">
        <v>16</v>
      </c>
      <c r="F1350" s="10">
        <v>30</v>
      </c>
      <c r="G1350" s="10" t="s">
        <v>4234</v>
      </c>
      <c r="H1350" s="10" t="s">
        <v>3461</v>
      </c>
      <c r="I1350" s="10" t="s">
        <v>1194</v>
      </c>
      <c r="J1350" s="11">
        <v>43622</v>
      </c>
      <c r="K1350" s="10">
        <v>46</v>
      </c>
      <c r="L1350" s="10" t="s">
        <v>39</v>
      </c>
      <c r="M1350" s="12"/>
      <c r="O1350">
        <f t="shared" si="337"/>
        <v>0</v>
      </c>
      <c r="Q1350" s="9" t="str">
        <f t="shared" ref="Q1350:Q1413" si="338">TRIM(A1350)</f>
        <v>1382</v>
      </c>
      <c r="R1350" s="10" t="str">
        <f t="shared" ref="R1350:R1413" si="339">TRIM(B1350)</f>
        <v>Cleotilde</v>
      </c>
      <c r="S1350" s="10" t="str">
        <f t="shared" ref="S1350:S1413" si="340">TRIM(C1350)</f>
        <v>Katz</v>
      </c>
      <c r="T1350" s="10" t="str">
        <f t="shared" ref="T1350:T1413" si="341">TRIM(D1350)</f>
        <v>Miss</v>
      </c>
      <c r="U1350" s="10" t="str">
        <f t="shared" ref="U1350:U1413" si="342">IF(ISNUMBER(SEARCH("f",TRIM(E1350))),"F","M")</f>
        <v>F</v>
      </c>
      <c r="V1350" s="10" t="str">
        <f t="shared" ref="V1350:V1413" si="343">TRIM(F1350)</f>
        <v>30</v>
      </c>
      <c r="W1350" s="10" t="str">
        <f t="shared" ref="W1350:W1413" si="344">SUBSTITUTE(SUBSTITUTE(SUBSTITUTE(PROPER(TRIM(G1350)),"(?)","")," (No",""),"'S","'s")</f>
        <v>Desenfans Road</v>
      </c>
      <c r="X1350" s="10" t="str">
        <f t="shared" ref="X1350:X1413" si="345">RIGHT(W1350,2)</f>
        <v>ad</v>
      </c>
      <c r="Y1350" s="10" t="str">
        <f t="shared" ref="Y1350:Y1413" si="346">IF(OR(X1350="St",X1350="Av",X1350="Pl"),SUBSTITUTE(SUBSTITUTE(SUBSTITUTE(SUBSTITUTE(SUBSTITUTE(SUBSTITUTE(SUBSTITUTE(W1350,"Rd","Road"),"St","Street"),"Cls", "Close"),"Plc","Place"),"Bldgs","Buildings"),"Av","Avenue"),"Pl","Place"),SUBSTITUTE(SUBSTITUTE(SUBSTITUTE(SUBSTITUTE(SUBSTITUTE(W1350,"Rd","Road"),"Cls", "Close"),"Plc","Place"),"Bldgs","Buildings"),"Crt","Court"))</f>
        <v>Desenfans Road</v>
      </c>
      <c r="Z1350" s="10" t="str">
        <f t="shared" ref="Z1350:Z1413" si="347">TRIM(H1350)</f>
        <v>East Linton</v>
      </c>
      <c r="AA1350" s="10" t="str">
        <f t="shared" ref="AA1350:AA1413" si="348">TRIM(I1350)</f>
        <v>LU</v>
      </c>
      <c r="AB1350" s="11" t="str">
        <f t="shared" ref="AB1350:AB1413" si="349">TRIM(J1350)</f>
        <v>43622</v>
      </c>
      <c r="AC1350" s="10" t="str">
        <f t="shared" ref="AC1350:AC1413" si="350">TRIM(K1350)</f>
        <v>46</v>
      </c>
      <c r="AD1350" s="10" t="str">
        <f t="shared" ref="AD1350:AD1413" si="351">TRIM(L1350)</f>
        <v>C1</v>
      </c>
      <c r="AE1350" s="12" t="str">
        <f t="shared" ref="AE1350:AE1413" si="352">TRIM(M1350)</f>
        <v/>
      </c>
    </row>
    <row r="1351" spans="1:31" x14ac:dyDescent="0.25">
      <c r="A1351" s="5">
        <v>1383</v>
      </c>
      <c r="B1351" s="6" t="s">
        <v>2839</v>
      </c>
      <c r="C1351" s="6" t="s">
        <v>4178</v>
      </c>
      <c r="D1351" s="6" t="s">
        <v>28</v>
      </c>
      <c r="E1351" s="6" t="s">
        <v>29</v>
      </c>
      <c r="F1351" s="6">
        <v>30</v>
      </c>
      <c r="G1351" s="6" t="s">
        <v>4235</v>
      </c>
      <c r="H1351" s="6" t="s">
        <v>1523</v>
      </c>
      <c r="I1351" s="6" t="s">
        <v>32</v>
      </c>
      <c r="J1351" s="7">
        <v>44375</v>
      </c>
      <c r="K1351" s="6">
        <v>87</v>
      </c>
      <c r="L1351" s="6" t="s">
        <v>62</v>
      </c>
      <c r="M1351" s="8"/>
      <c r="O1351">
        <f t="shared" si="337"/>
        <v>0</v>
      </c>
      <c r="Q1351" s="5" t="str">
        <f t="shared" si="338"/>
        <v>1383</v>
      </c>
      <c r="R1351" s="6" t="str">
        <f t="shared" si="339"/>
        <v>Huey</v>
      </c>
      <c r="S1351" s="6" t="str">
        <f t="shared" si="340"/>
        <v>Pugh</v>
      </c>
      <c r="T1351" s="6" t="str">
        <f t="shared" si="341"/>
        <v>Mr</v>
      </c>
      <c r="U1351" s="6" t="str">
        <f t="shared" si="342"/>
        <v>M</v>
      </c>
      <c r="V1351" s="6" t="str">
        <f t="shared" si="343"/>
        <v>30</v>
      </c>
      <c r="W1351" s="6" t="str">
        <f t="shared" si="344"/>
        <v>Devon Cottages</v>
      </c>
      <c r="X1351" s="6" t="str">
        <f t="shared" si="345"/>
        <v>es</v>
      </c>
      <c r="Y1351" s="6" t="str">
        <f t="shared" si="346"/>
        <v>Devon Cottages</v>
      </c>
      <c r="Z1351" s="6" t="str">
        <f t="shared" si="347"/>
        <v>Wembley</v>
      </c>
      <c r="AA1351" s="6" t="str">
        <f t="shared" si="348"/>
        <v>WC</v>
      </c>
      <c r="AB1351" s="7" t="str">
        <f t="shared" si="349"/>
        <v>44375</v>
      </c>
      <c r="AC1351" s="6" t="str">
        <f t="shared" si="350"/>
        <v>87</v>
      </c>
      <c r="AD1351" s="6" t="str">
        <f t="shared" si="351"/>
        <v>C4</v>
      </c>
      <c r="AE1351" s="8" t="str">
        <f t="shared" si="352"/>
        <v/>
      </c>
    </row>
    <row r="1352" spans="1:31" x14ac:dyDescent="0.25">
      <c r="A1352" s="9">
        <v>1384</v>
      </c>
      <c r="B1352" s="10" t="s">
        <v>4236</v>
      </c>
      <c r="C1352" s="10" t="s">
        <v>4237</v>
      </c>
      <c r="D1352" s="10" t="s">
        <v>28</v>
      </c>
      <c r="E1352" s="10" t="s">
        <v>29</v>
      </c>
      <c r="F1352" s="10">
        <v>90</v>
      </c>
      <c r="G1352" s="10" t="s">
        <v>4238</v>
      </c>
      <c r="H1352" s="10" t="s">
        <v>522</v>
      </c>
      <c r="I1352" s="10" t="s">
        <v>32</v>
      </c>
      <c r="J1352" s="11">
        <v>44530</v>
      </c>
      <c r="K1352" s="10">
        <v>8</v>
      </c>
      <c r="L1352" s="10" t="s">
        <v>20</v>
      </c>
      <c r="M1352" s="12"/>
      <c r="O1352">
        <f t="shared" si="337"/>
        <v>0</v>
      </c>
      <c r="Q1352" s="9" t="str">
        <f t="shared" si="338"/>
        <v>1384</v>
      </c>
      <c r="R1352" s="10" t="str">
        <f t="shared" si="339"/>
        <v>Joan</v>
      </c>
      <c r="S1352" s="10" t="str">
        <f t="shared" si="340"/>
        <v>Kendrick</v>
      </c>
      <c r="T1352" s="10" t="str">
        <f t="shared" si="341"/>
        <v>Mr</v>
      </c>
      <c r="U1352" s="10" t="str">
        <f t="shared" si="342"/>
        <v>M</v>
      </c>
      <c r="V1352" s="10" t="str">
        <f t="shared" si="343"/>
        <v>90</v>
      </c>
      <c r="W1352" s="10" t="str">
        <f t="shared" si="344"/>
        <v>Devon Place</v>
      </c>
      <c r="X1352" s="10" t="str">
        <f t="shared" si="345"/>
        <v>ce</v>
      </c>
      <c r="Y1352" s="10" t="str">
        <f t="shared" si="346"/>
        <v>Devon Place</v>
      </c>
      <c r="Z1352" s="10" t="str">
        <f t="shared" si="347"/>
        <v>West Sussex</v>
      </c>
      <c r="AA1352" s="10" t="str">
        <f t="shared" si="348"/>
        <v>WC</v>
      </c>
      <c r="AB1352" s="11" t="str">
        <f t="shared" si="349"/>
        <v>44530</v>
      </c>
      <c r="AC1352" s="10" t="str">
        <f t="shared" si="350"/>
        <v>8</v>
      </c>
      <c r="AD1352" s="10" t="str">
        <f t="shared" si="351"/>
        <v>B</v>
      </c>
      <c r="AE1352" s="12" t="str">
        <f t="shared" si="352"/>
        <v/>
      </c>
    </row>
    <row r="1353" spans="1:31" x14ac:dyDescent="0.25">
      <c r="A1353" s="5">
        <v>1385</v>
      </c>
      <c r="B1353" s="6" t="s">
        <v>4239</v>
      </c>
      <c r="C1353" s="6" t="s">
        <v>4240</v>
      </c>
      <c r="D1353" s="6" t="s">
        <v>49</v>
      </c>
      <c r="E1353" s="6" t="s">
        <v>16</v>
      </c>
      <c r="F1353" s="6">
        <v>90</v>
      </c>
      <c r="G1353" s="6" t="s">
        <v>4241</v>
      </c>
      <c r="H1353" s="6" t="s">
        <v>4242</v>
      </c>
      <c r="I1353" s="6" t="s">
        <v>1447</v>
      </c>
      <c r="J1353" s="7">
        <v>43585</v>
      </c>
      <c r="K1353" s="6">
        <v>33</v>
      </c>
      <c r="L1353" s="6" t="s">
        <v>20</v>
      </c>
      <c r="M1353" s="8"/>
      <c r="O1353">
        <f t="shared" si="337"/>
        <v>0</v>
      </c>
      <c r="Q1353" s="5" t="str">
        <f t="shared" si="338"/>
        <v>1385</v>
      </c>
      <c r="R1353" s="6" t="str">
        <f t="shared" si="339"/>
        <v>Madelyn</v>
      </c>
      <c r="S1353" s="6" t="str">
        <f t="shared" si="340"/>
        <v>Cooke</v>
      </c>
      <c r="T1353" s="6" t="str">
        <f t="shared" si="341"/>
        <v>Miss</v>
      </c>
      <c r="U1353" s="6" t="str">
        <f t="shared" si="342"/>
        <v>F</v>
      </c>
      <c r="V1353" s="6" t="str">
        <f t="shared" si="343"/>
        <v>90</v>
      </c>
      <c r="W1353" s="6" t="str">
        <f t="shared" si="344"/>
        <v>Devonhurst Place</v>
      </c>
      <c r="X1353" s="6" t="str">
        <f t="shared" si="345"/>
        <v>ce</v>
      </c>
      <c r="Y1353" s="6" t="str">
        <f t="shared" si="346"/>
        <v>Devonhurst Place</v>
      </c>
      <c r="Z1353" s="6" t="str">
        <f t="shared" si="347"/>
        <v>Basildon</v>
      </c>
      <c r="AA1353" s="6" t="str">
        <f t="shared" si="348"/>
        <v>S</v>
      </c>
      <c r="AB1353" s="7" t="str">
        <f t="shared" si="349"/>
        <v>43585</v>
      </c>
      <c r="AC1353" s="6" t="str">
        <f t="shared" si="350"/>
        <v>33</v>
      </c>
      <c r="AD1353" s="6" t="str">
        <f t="shared" si="351"/>
        <v>B</v>
      </c>
      <c r="AE1353" s="8" t="str">
        <f t="shared" si="352"/>
        <v/>
      </c>
    </row>
    <row r="1354" spans="1:31" x14ac:dyDescent="0.25">
      <c r="A1354" s="9">
        <v>1386</v>
      </c>
      <c r="B1354" s="10" t="s">
        <v>4243</v>
      </c>
      <c r="C1354" s="10" t="s">
        <v>4244</v>
      </c>
      <c r="D1354" s="10" t="s">
        <v>28</v>
      </c>
      <c r="E1354" s="10" t="s">
        <v>29</v>
      </c>
      <c r="F1354" s="10">
        <v>90</v>
      </c>
      <c r="G1354" s="10" t="s">
        <v>4245</v>
      </c>
      <c r="H1354" s="10" t="s">
        <v>1475</v>
      </c>
      <c r="I1354" s="10" t="s">
        <v>1476</v>
      </c>
      <c r="J1354" s="11">
        <v>43679</v>
      </c>
      <c r="K1354" s="10">
        <v>17</v>
      </c>
      <c r="L1354" s="10" t="s">
        <v>20</v>
      </c>
      <c r="M1354" s="12"/>
      <c r="O1354">
        <f t="shared" ref="O1354:O1417" si="353">COUNTBLANK(A1354:L1354)+COUNTIF(K1354,0)</f>
        <v>0</v>
      </c>
      <c r="Q1354" s="9" t="str">
        <f t="shared" si="338"/>
        <v>1386</v>
      </c>
      <c r="R1354" s="10" t="str">
        <f t="shared" si="339"/>
        <v>Wilbert</v>
      </c>
      <c r="S1354" s="10" t="str">
        <f t="shared" si="340"/>
        <v>Lynch</v>
      </c>
      <c r="T1354" s="10" t="str">
        <f t="shared" si="341"/>
        <v>Mr</v>
      </c>
      <c r="U1354" s="10" t="str">
        <f t="shared" si="342"/>
        <v>M</v>
      </c>
      <c r="V1354" s="10" t="str">
        <f t="shared" si="343"/>
        <v>90</v>
      </c>
      <c r="W1354" s="10" t="str">
        <f t="shared" si="344"/>
        <v>Devonshire Drive</v>
      </c>
      <c r="X1354" s="10" t="str">
        <f t="shared" si="345"/>
        <v>ve</v>
      </c>
      <c r="Y1354" s="10" t="str">
        <f t="shared" si="346"/>
        <v>Devonshire Drive</v>
      </c>
      <c r="Z1354" s="10" t="str">
        <f t="shared" si="347"/>
        <v>Camborne</v>
      </c>
      <c r="AA1354" s="10" t="str">
        <f t="shared" si="348"/>
        <v>SN</v>
      </c>
      <c r="AB1354" s="11" t="str">
        <f t="shared" si="349"/>
        <v>43679</v>
      </c>
      <c r="AC1354" s="10" t="str">
        <f t="shared" si="350"/>
        <v>17</v>
      </c>
      <c r="AD1354" s="10" t="str">
        <f t="shared" si="351"/>
        <v>B</v>
      </c>
      <c r="AE1354" s="12" t="str">
        <f t="shared" si="352"/>
        <v/>
      </c>
    </row>
    <row r="1355" spans="1:31" x14ac:dyDescent="0.25">
      <c r="A1355" s="5">
        <v>1387</v>
      </c>
      <c r="B1355" s="6" t="s">
        <v>4246</v>
      </c>
      <c r="C1355" s="6" t="s">
        <v>4247</v>
      </c>
      <c r="D1355" s="6" t="s">
        <v>28</v>
      </c>
      <c r="E1355" s="6" t="s">
        <v>29</v>
      </c>
      <c r="F1355" s="6">
        <v>30</v>
      </c>
      <c r="G1355" s="6" t="s">
        <v>4248</v>
      </c>
      <c r="H1355" s="6" t="s">
        <v>1271</v>
      </c>
      <c r="I1355" s="6" t="s">
        <v>32</v>
      </c>
      <c r="J1355" s="7">
        <v>44212</v>
      </c>
      <c r="K1355" s="6">
        <v>15</v>
      </c>
      <c r="L1355" s="6" t="s">
        <v>52</v>
      </c>
      <c r="M1355" s="8"/>
      <c r="O1355">
        <f t="shared" si="353"/>
        <v>0</v>
      </c>
      <c r="Q1355" s="5" t="str">
        <f t="shared" si="338"/>
        <v>1387</v>
      </c>
      <c r="R1355" s="6" t="str">
        <f t="shared" si="339"/>
        <v>Valentin</v>
      </c>
      <c r="S1355" s="6" t="str">
        <f t="shared" si="340"/>
        <v>Seay</v>
      </c>
      <c r="T1355" s="6" t="str">
        <f t="shared" si="341"/>
        <v>Mr</v>
      </c>
      <c r="U1355" s="6" t="str">
        <f t="shared" si="342"/>
        <v>M</v>
      </c>
      <c r="V1355" s="6" t="str">
        <f t="shared" si="343"/>
        <v>30</v>
      </c>
      <c r="W1355" s="6" t="str">
        <f t="shared" si="344"/>
        <v>Devonshire Street</v>
      </c>
      <c r="X1355" s="6" t="str">
        <f t="shared" si="345"/>
        <v>et</v>
      </c>
      <c r="Y1355" s="6" t="str">
        <f t="shared" si="346"/>
        <v>Devonshire Street</v>
      </c>
      <c r="Z1355" s="6" t="str">
        <f t="shared" si="347"/>
        <v>Wigston</v>
      </c>
      <c r="AA1355" s="6" t="str">
        <f t="shared" si="348"/>
        <v>WC</v>
      </c>
      <c r="AB1355" s="7" t="str">
        <f t="shared" si="349"/>
        <v>44212</v>
      </c>
      <c r="AC1355" s="6" t="str">
        <f t="shared" si="350"/>
        <v>15</v>
      </c>
      <c r="AD1355" s="6" t="str">
        <f t="shared" si="351"/>
        <v>A1</v>
      </c>
      <c r="AE1355" s="8" t="str">
        <f t="shared" si="352"/>
        <v/>
      </c>
    </row>
    <row r="1356" spans="1:31" x14ac:dyDescent="0.25">
      <c r="A1356" s="9">
        <v>1388</v>
      </c>
      <c r="B1356" s="10" t="s">
        <v>4249</v>
      </c>
      <c r="C1356" s="10" t="s">
        <v>4250</v>
      </c>
      <c r="D1356" s="10" t="s">
        <v>90</v>
      </c>
      <c r="E1356" s="10" t="s">
        <v>16</v>
      </c>
      <c r="F1356" s="10">
        <v>60</v>
      </c>
      <c r="G1356" s="10" t="s">
        <v>4251</v>
      </c>
      <c r="H1356" s="10" t="s">
        <v>4252</v>
      </c>
      <c r="I1356" s="10" t="s">
        <v>25</v>
      </c>
      <c r="J1356" s="11">
        <v>43886</v>
      </c>
      <c r="K1356" s="10">
        <v>80</v>
      </c>
      <c r="L1356" s="10" t="s">
        <v>157</v>
      </c>
      <c r="M1356" s="12"/>
      <c r="O1356">
        <f t="shared" si="353"/>
        <v>0</v>
      </c>
      <c r="Q1356" s="9" t="str">
        <f t="shared" si="338"/>
        <v>1388</v>
      </c>
      <c r="R1356" s="10" t="str">
        <f t="shared" si="339"/>
        <v>Genny</v>
      </c>
      <c r="S1356" s="10" t="str">
        <f t="shared" si="340"/>
        <v>Swan</v>
      </c>
      <c r="T1356" s="10" t="str">
        <f t="shared" si="341"/>
        <v>Dr</v>
      </c>
      <c r="U1356" s="10" t="str">
        <f t="shared" si="342"/>
        <v>F</v>
      </c>
      <c r="V1356" s="10" t="str">
        <f t="shared" si="343"/>
        <v>60</v>
      </c>
      <c r="W1356" s="10" t="str">
        <f t="shared" si="344"/>
        <v>Dewhurst Road</v>
      </c>
      <c r="X1356" s="10" t="str">
        <f t="shared" si="345"/>
        <v>ad</v>
      </c>
      <c r="Y1356" s="10" t="str">
        <f t="shared" si="346"/>
        <v>Dewhurst Road</v>
      </c>
      <c r="Z1356" s="10" t="str">
        <f t="shared" si="347"/>
        <v>Hook</v>
      </c>
      <c r="AA1356" s="10" t="str">
        <f t="shared" si="348"/>
        <v>HG</v>
      </c>
      <c r="AB1356" s="11" t="str">
        <f t="shared" si="349"/>
        <v>43886</v>
      </c>
      <c r="AC1356" s="10" t="str">
        <f t="shared" si="350"/>
        <v>80</v>
      </c>
      <c r="AD1356" s="10" t="str">
        <f t="shared" si="351"/>
        <v>C3</v>
      </c>
      <c r="AE1356" s="12" t="str">
        <f t="shared" si="352"/>
        <v/>
      </c>
    </row>
    <row r="1357" spans="1:31" x14ac:dyDescent="0.25">
      <c r="A1357" s="5">
        <v>1389</v>
      </c>
      <c r="B1357" s="6" t="s">
        <v>3055</v>
      </c>
      <c r="C1357" s="6" t="s">
        <v>2009</v>
      </c>
      <c r="D1357" s="6" t="s">
        <v>28</v>
      </c>
      <c r="E1357" s="6" t="s">
        <v>29</v>
      </c>
      <c r="F1357" s="6">
        <v>60</v>
      </c>
      <c r="G1357" s="6" t="s">
        <v>4253</v>
      </c>
      <c r="H1357" s="6" t="s">
        <v>3026</v>
      </c>
      <c r="I1357" s="6" t="s">
        <v>32</v>
      </c>
      <c r="J1357" s="7">
        <v>43640</v>
      </c>
      <c r="K1357" s="6">
        <v>15</v>
      </c>
      <c r="L1357" s="6" t="s">
        <v>68</v>
      </c>
      <c r="M1357" s="8"/>
      <c r="O1357">
        <f t="shared" si="353"/>
        <v>0</v>
      </c>
      <c r="Q1357" s="5" t="str">
        <f t="shared" si="338"/>
        <v>1389</v>
      </c>
      <c r="R1357" s="6" t="str">
        <f t="shared" si="339"/>
        <v>Wayne</v>
      </c>
      <c r="S1357" s="6" t="str">
        <f t="shared" si="340"/>
        <v>Burch</v>
      </c>
      <c r="T1357" s="6" t="str">
        <f t="shared" si="341"/>
        <v>Mr</v>
      </c>
      <c r="U1357" s="6" t="str">
        <f t="shared" si="342"/>
        <v>M</v>
      </c>
      <c r="V1357" s="6" t="str">
        <f t="shared" si="343"/>
        <v>60</v>
      </c>
      <c r="W1357" s="6" t="str">
        <f t="shared" si="344"/>
        <v>Dewsbury Road</v>
      </c>
      <c r="X1357" s="6" t="str">
        <f t="shared" si="345"/>
        <v>ad</v>
      </c>
      <c r="Y1357" s="6" t="str">
        <f t="shared" si="346"/>
        <v>Dewsbury Road</v>
      </c>
      <c r="Z1357" s="6" t="str">
        <f t="shared" si="347"/>
        <v>Tidworth</v>
      </c>
      <c r="AA1357" s="6" t="str">
        <f t="shared" si="348"/>
        <v>WC</v>
      </c>
      <c r="AB1357" s="7" t="str">
        <f t="shared" si="349"/>
        <v>43640</v>
      </c>
      <c r="AC1357" s="6" t="str">
        <f t="shared" si="350"/>
        <v>15</v>
      </c>
      <c r="AD1357" s="6" t="str">
        <f t="shared" si="351"/>
        <v>A2</v>
      </c>
      <c r="AE1357" s="8" t="str">
        <f t="shared" si="352"/>
        <v/>
      </c>
    </row>
    <row r="1358" spans="1:31" x14ac:dyDescent="0.25">
      <c r="A1358" s="9">
        <v>1390</v>
      </c>
      <c r="B1358" s="10" t="s">
        <v>4254</v>
      </c>
      <c r="C1358" s="10" t="s">
        <v>4255</v>
      </c>
      <c r="D1358" s="10" t="s">
        <v>49</v>
      </c>
      <c r="E1358" s="10" t="s">
        <v>16</v>
      </c>
      <c r="F1358" s="10">
        <v>60</v>
      </c>
      <c r="G1358" s="10" t="s">
        <v>4256</v>
      </c>
      <c r="H1358" s="10" t="s">
        <v>720</v>
      </c>
      <c r="I1358" s="10" t="s">
        <v>238</v>
      </c>
      <c r="J1358" s="11">
        <v>44417</v>
      </c>
      <c r="K1358" s="10">
        <v>51</v>
      </c>
      <c r="L1358" s="10" t="s">
        <v>44</v>
      </c>
      <c r="M1358" s="12"/>
      <c r="O1358">
        <f t="shared" si="353"/>
        <v>0</v>
      </c>
      <c r="Q1358" s="9" t="str">
        <f t="shared" si="338"/>
        <v>1390</v>
      </c>
      <c r="R1358" s="10" t="str">
        <f t="shared" si="339"/>
        <v>Gennie</v>
      </c>
      <c r="S1358" s="10" t="str">
        <f t="shared" si="340"/>
        <v>Burrell</v>
      </c>
      <c r="T1358" s="10" t="str">
        <f t="shared" si="341"/>
        <v>Miss</v>
      </c>
      <c r="U1358" s="10" t="str">
        <f t="shared" si="342"/>
        <v>F</v>
      </c>
      <c r="V1358" s="10" t="str">
        <f t="shared" si="343"/>
        <v>60</v>
      </c>
      <c r="W1358" s="10" t="str">
        <f t="shared" si="344"/>
        <v>Deynecourt Gardens</v>
      </c>
      <c r="X1358" s="10" t="str">
        <f t="shared" si="345"/>
        <v>ns</v>
      </c>
      <c r="Y1358" s="10" t="str">
        <f t="shared" si="346"/>
        <v>Deynecourt Gardens</v>
      </c>
      <c r="Z1358" s="10" t="str">
        <f t="shared" si="347"/>
        <v>Chard</v>
      </c>
      <c r="AA1358" s="10" t="str">
        <f t="shared" si="348"/>
        <v>CR</v>
      </c>
      <c r="AB1358" s="11" t="str">
        <f t="shared" si="349"/>
        <v>44417</v>
      </c>
      <c r="AC1358" s="10" t="str">
        <f t="shared" si="350"/>
        <v>51</v>
      </c>
      <c r="AD1358" s="10" t="str">
        <f t="shared" si="351"/>
        <v>D</v>
      </c>
      <c r="AE1358" s="12" t="str">
        <f t="shared" si="352"/>
        <v/>
      </c>
    </row>
    <row r="1359" spans="1:31" x14ac:dyDescent="0.25">
      <c r="A1359" s="5">
        <v>1391</v>
      </c>
      <c r="B1359" s="6" t="s">
        <v>113</v>
      </c>
      <c r="C1359" s="6" t="s">
        <v>129</v>
      </c>
      <c r="D1359" s="6" t="s">
        <v>28</v>
      </c>
      <c r="E1359" s="6" t="s">
        <v>29</v>
      </c>
      <c r="F1359" s="6">
        <v>60</v>
      </c>
      <c r="G1359" s="6" t="s">
        <v>4257</v>
      </c>
      <c r="H1359" s="6" t="s">
        <v>4258</v>
      </c>
      <c r="I1359" s="6" t="s">
        <v>1645</v>
      </c>
      <c r="J1359" s="7">
        <v>43861</v>
      </c>
      <c r="K1359" s="6">
        <v>79</v>
      </c>
      <c r="L1359" s="6" t="s">
        <v>33</v>
      </c>
      <c r="M1359" s="8"/>
      <c r="O1359">
        <f t="shared" si="353"/>
        <v>0</v>
      </c>
      <c r="Q1359" s="5" t="str">
        <f t="shared" si="338"/>
        <v>1391</v>
      </c>
      <c r="R1359" s="6" t="str">
        <f t="shared" si="339"/>
        <v>Marcelino</v>
      </c>
      <c r="S1359" s="6" t="str">
        <f t="shared" si="340"/>
        <v>Rubio</v>
      </c>
      <c r="T1359" s="6" t="str">
        <f t="shared" si="341"/>
        <v>Mr</v>
      </c>
      <c r="U1359" s="6" t="str">
        <f t="shared" si="342"/>
        <v>M</v>
      </c>
      <c r="V1359" s="6" t="str">
        <f t="shared" si="343"/>
        <v>60</v>
      </c>
      <c r="W1359" s="6" t="str">
        <f t="shared" si="344"/>
        <v>Diana Place</v>
      </c>
      <c r="X1359" s="6" t="str">
        <f t="shared" si="345"/>
        <v>ce</v>
      </c>
      <c r="Y1359" s="6" t="str">
        <f t="shared" si="346"/>
        <v>Diana Place</v>
      </c>
      <c r="Z1359" s="6" t="str">
        <f t="shared" si="347"/>
        <v>Aberaeron</v>
      </c>
      <c r="AA1359" s="6" t="str">
        <f t="shared" si="348"/>
        <v>WD</v>
      </c>
      <c r="AB1359" s="7" t="str">
        <f t="shared" si="349"/>
        <v>43861</v>
      </c>
      <c r="AC1359" s="6" t="str">
        <f t="shared" si="350"/>
        <v>79</v>
      </c>
      <c r="AD1359" s="6" t="str">
        <f t="shared" si="351"/>
        <v>A3</v>
      </c>
      <c r="AE1359" s="8" t="str">
        <f t="shared" si="352"/>
        <v/>
      </c>
    </row>
    <row r="1360" spans="1:31" x14ac:dyDescent="0.25">
      <c r="A1360" s="9">
        <v>1392</v>
      </c>
      <c r="B1360" s="10" t="s">
        <v>1160</v>
      </c>
      <c r="C1360" s="10" t="s">
        <v>4259</v>
      </c>
      <c r="D1360" s="10" t="s">
        <v>15</v>
      </c>
      <c r="E1360" s="10" t="s">
        <v>16</v>
      </c>
      <c r="F1360" s="10">
        <v>90</v>
      </c>
      <c r="G1360" s="10" t="s">
        <v>4260</v>
      </c>
      <c r="H1360" s="10" t="s">
        <v>3297</v>
      </c>
      <c r="I1360" s="10" t="s">
        <v>32</v>
      </c>
      <c r="J1360" s="11">
        <v>44160</v>
      </c>
      <c r="K1360" s="10">
        <v>23</v>
      </c>
      <c r="L1360" s="10" t="s">
        <v>68</v>
      </c>
      <c r="M1360" s="12"/>
      <c r="O1360">
        <f t="shared" si="353"/>
        <v>0</v>
      </c>
      <c r="Q1360" s="9" t="str">
        <f t="shared" si="338"/>
        <v>1392</v>
      </c>
      <c r="R1360" s="10" t="str">
        <f t="shared" si="339"/>
        <v>Lean</v>
      </c>
      <c r="S1360" s="10" t="str">
        <f t="shared" si="340"/>
        <v>Kincaid</v>
      </c>
      <c r="T1360" s="10" t="str">
        <f t="shared" si="341"/>
        <v>Mrs</v>
      </c>
      <c r="U1360" s="10" t="str">
        <f t="shared" si="342"/>
        <v>F</v>
      </c>
      <c r="V1360" s="10" t="str">
        <f t="shared" si="343"/>
        <v>90</v>
      </c>
      <c r="W1360" s="10" t="str">
        <f t="shared" si="344"/>
        <v>Dianthus Close</v>
      </c>
      <c r="X1360" s="10" t="str">
        <f t="shared" si="345"/>
        <v>se</v>
      </c>
      <c r="Y1360" s="10" t="str">
        <f t="shared" si="346"/>
        <v>Dianthus Close</v>
      </c>
      <c r="Z1360" s="10" t="str">
        <f t="shared" si="347"/>
        <v>Newtown</v>
      </c>
      <c r="AA1360" s="10" t="str">
        <f t="shared" si="348"/>
        <v>WC</v>
      </c>
      <c r="AB1360" s="11" t="str">
        <f t="shared" si="349"/>
        <v>44160</v>
      </c>
      <c r="AC1360" s="10" t="str">
        <f t="shared" si="350"/>
        <v>23</v>
      </c>
      <c r="AD1360" s="10" t="str">
        <f t="shared" si="351"/>
        <v>A2</v>
      </c>
      <c r="AE1360" s="12" t="str">
        <f t="shared" si="352"/>
        <v/>
      </c>
    </row>
    <row r="1361" spans="1:31" x14ac:dyDescent="0.25">
      <c r="A1361" s="5">
        <v>1393</v>
      </c>
      <c r="B1361" s="6" t="s">
        <v>4261</v>
      </c>
      <c r="C1361" s="6" t="s">
        <v>2864</v>
      </c>
      <c r="D1361" s="6" t="s">
        <v>15</v>
      </c>
      <c r="E1361" s="6" t="s">
        <v>16</v>
      </c>
      <c r="F1361" s="6">
        <v>60</v>
      </c>
      <c r="G1361" s="6" t="s">
        <v>4262</v>
      </c>
      <c r="H1361" s="6" t="s">
        <v>4263</v>
      </c>
      <c r="I1361" s="6" t="s">
        <v>32</v>
      </c>
      <c r="J1361" s="7">
        <v>44561</v>
      </c>
      <c r="K1361" s="6">
        <v>94</v>
      </c>
      <c r="L1361" s="6" t="s">
        <v>33</v>
      </c>
      <c r="M1361" s="8"/>
      <c r="O1361">
        <f t="shared" si="353"/>
        <v>0</v>
      </c>
      <c r="Q1361" s="5" t="str">
        <f t="shared" si="338"/>
        <v>1393</v>
      </c>
      <c r="R1361" s="6" t="str">
        <f t="shared" si="339"/>
        <v>Carlita</v>
      </c>
      <c r="S1361" s="6" t="str">
        <f t="shared" si="340"/>
        <v>Thorpe</v>
      </c>
      <c r="T1361" s="6" t="str">
        <f t="shared" si="341"/>
        <v>Mrs</v>
      </c>
      <c r="U1361" s="6" t="str">
        <f t="shared" si="342"/>
        <v>F</v>
      </c>
      <c r="V1361" s="6" t="str">
        <f t="shared" si="343"/>
        <v>60</v>
      </c>
      <c r="W1361" s="6" t="str">
        <f t="shared" si="344"/>
        <v>Dickens Estate</v>
      </c>
      <c r="X1361" s="6" t="str">
        <f t="shared" si="345"/>
        <v>te</v>
      </c>
      <c r="Y1361" s="6" t="str">
        <f t="shared" si="346"/>
        <v>Dickens Estate</v>
      </c>
      <c r="Z1361" s="6" t="str">
        <f t="shared" si="347"/>
        <v>Woodhall Spa</v>
      </c>
      <c r="AA1361" s="6" t="str">
        <f t="shared" si="348"/>
        <v>WC</v>
      </c>
      <c r="AB1361" s="7" t="str">
        <f t="shared" si="349"/>
        <v>44561</v>
      </c>
      <c r="AC1361" s="6" t="str">
        <f t="shared" si="350"/>
        <v>94</v>
      </c>
      <c r="AD1361" s="6" t="str">
        <f t="shared" si="351"/>
        <v>A3</v>
      </c>
      <c r="AE1361" s="8" t="str">
        <f t="shared" si="352"/>
        <v/>
      </c>
    </row>
    <row r="1362" spans="1:31" x14ac:dyDescent="0.25">
      <c r="A1362" s="9">
        <v>1394</v>
      </c>
      <c r="B1362" s="10" t="s">
        <v>4264</v>
      </c>
      <c r="C1362" s="10" t="s">
        <v>1740</v>
      </c>
      <c r="D1362" s="10" t="s">
        <v>28</v>
      </c>
      <c r="E1362" s="10" t="s">
        <v>29</v>
      </c>
      <c r="F1362" s="10">
        <v>90</v>
      </c>
      <c r="G1362" s="10" t="s">
        <v>4265</v>
      </c>
      <c r="H1362" s="10" t="s">
        <v>933</v>
      </c>
      <c r="I1362" s="10" t="s">
        <v>25</v>
      </c>
      <c r="J1362" s="11">
        <v>43895</v>
      </c>
      <c r="K1362" s="10">
        <v>43</v>
      </c>
      <c r="L1362" s="10" t="s">
        <v>62</v>
      </c>
      <c r="M1362" s="12"/>
      <c r="O1362">
        <f t="shared" si="353"/>
        <v>0</v>
      </c>
      <c r="Q1362" s="9" t="str">
        <f t="shared" si="338"/>
        <v>1394</v>
      </c>
      <c r="R1362" s="10" t="str">
        <f t="shared" si="339"/>
        <v>Daren</v>
      </c>
      <c r="S1362" s="10" t="str">
        <f t="shared" si="340"/>
        <v>Craig</v>
      </c>
      <c r="T1362" s="10" t="str">
        <f t="shared" si="341"/>
        <v>Mr</v>
      </c>
      <c r="U1362" s="10" t="str">
        <f t="shared" si="342"/>
        <v>M</v>
      </c>
      <c r="V1362" s="10" t="str">
        <f t="shared" si="343"/>
        <v>90</v>
      </c>
      <c r="W1362" s="10" t="str">
        <f t="shared" si="344"/>
        <v>Digby Road</v>
      </c>
      <c r="X1362" s="10" t="str">
        <f t="shared" si="345"/>
        <v>ad</v>
      </c>
      <c r="Y1362" s="10" t="str">
        <f t="shared" si="346"/>
        <v>Digby Road</v>
      </c>
      <c r="Z1362" s="10" t="str">
        <f t="shared" si="347"/>
        <v>Hawes</v>
      </c>
      <c r="AA1362" s="10" t="str">
        <f t="shared" si="348"/>
        <v>HG</v>
      </c>
      <c r="AB1362" s="11" t="str">
        <f t="shared" si="349"/>
        <v>43895</v>
      </c>
      <c r="AC1362" s="10" t="str">
        <f t="shared" si="350"/>
        <v>43</v>
      </c>
      <c r="AD1362" s="10" t="str">
        <f t="shared" si="351"/>
        <v>C4</v>
      </c>
      <c r="AE1362" s="12" t="str">
        <f t="shared" si="352"/>
        <v/>
      </c>
    </row>
    <row r="1363" spans="1:31" x14ac:dyDescent="0.25">
      <c r="A1363" s="5">
        <v>1395</v>
      </c>
      <c r="B1363" s="6" t="s">
        <v>4266</v>
      </c>
      <c r="C1363" s="6" t="s">
        <v>4267</v>
      </c>
      <c r="D1363" s="6" t="s">
        <v>49</v>
      </c>
      <c r="E1363" s="6" t="s">
        <v>16</v>
      </c>
      <c r="F1363" s="6">
        <v>90</v>
      </c>
      <c r="G1363" s="6" t="s">
        <v>4268</v>
      </c>
      <c r="H1363" s="6" t="s">
        <v>4269</v>
      </c>
      <c r="I1363" s="6" t="s">
        <v>176</v>
      </c>
      <c r="J1363" s="7">
        <v>43649</v>
      </c>
      <c r="K1363" s="6">
        <v>29</v>
      </c>
      <c r="L1363" s="6" t="s">
        <v>62</v>
      </c>
      <c r="M1363" s="8"/>
      <c r="O1363">
        <f t="shared" si="353"/>
        <v>0</v>
      </c>
      <c r="Q1363" s="5" t="str">
        <f t="shared" si="338"/>
        <v>1395</v>
      </c>
      <c r="R1363" s="6" t="str">
        <f t="shared" si="339"/>
        <v>Bernadine</v>
      </c>
      <c r="S1363" s="6" t="str">
        <f t="shared" si="340"/>
        <v>Matthews</v>
      </c>
      <c r="T1363" s="6" t="str">
        <f t="shared" si="341"/>
        <v>Miss</v>
      </c>
      <c r="U1363" s="6" t="str">
        <f t="shared" si="342"/>
        <v>F</v>
      </c>
      <c r="V1363" s="6" t="str">
        <f t="shared" si="343"/>
        <v>90</v>
      </c>
      <c r="W1363" s="6" t="str">
        <f t="shared" si="344"/>
        <v>Digby Walk</v>
      </c>
      <c r="X1363" s="6" t="str">
        <f t="shared" si="345"/>
        <v>lk</v>
      </c>
      <c r="Y1363" s="6" t="str">
        <f t="shared" si="346"/>
        <v>Digby Walk</v>
      </c>
      <c r="Z1363" s="6" t="str">
        <f t="shared" si="347"/>
        <v>Cwmbran</v>
      </c>
      <c r="AA1363" s="6" t="str">
        <f t="shared" si="348"/>
        <v>CW</v>
      </c>
      <c r="AB1363" s="7" t="str">
        <f t="shared" si="349"/>
        <v>43649</v>
      </c>
      <c r="AC1363" s="6" t="str">
        <f t="shared" si="350"/>
        <v>29</v>
      </c>
      <c r="AD1363" s="6" t="str">
        <f t="shared" si="351"/>
        <v>C4</v>
      </c>
      <c r="AE1363" s="8" t="str">
        <f t="shared" si="352"/>
        <v/>
      </c>
    </row>
    <row r="1364" spans="1:31" x14ac:dyDescent="0.25">
      <c r="A1364" s="9">
        <v>1396</v>
      </c>
      <c r="B1364" s="10" t="s">
        <v>2246</v>
      </c>
      <c r="C1364" s="10" t="s">
        <v>2272</v>
      </c>
      <c r="D1364" s="10" t="s">
        <v>90</v>
      </c>
      <c r="E1364" s="10" t="s">
        <v>29</v>
      </c>
      <c r="F1364" s="10">
        <v>30</v>
      </c>
      <c r="G1364" s="10" t="s">
        <v>4270</v>
      </c>
      <c r="H1364" s="10" t="s">
        <v>4271</v>
      </c>
      <c r="I1364" s="10" t="s">
        <v>122</v>
      </c>
      <c r="J1364" s="11">
        <v>43658</v>
      </c>
      <c r="K1364" s="10">
        <v>11</v>
      </c>
      <c r="L1364" s="10" t="s">
        <v>20</v>
      </c>
      <c r="M1364" s="12"/>
      <c r="O1364">
        <f t="shared" si="353"/>
        <v>0</v>
      </c>
      <c r="Q1364" s="9" t="str">
        <f t="shared" si="338"/>
        <v>1396</v>
      </c>
      <c r="R1364" s="10" t="str">
        <f t="shared" si="339"/>
        <v>Kristopher</v>
      </c>
      <c r="S1364" s="10" t="str">
        <f t="shared" si="340"/>
        <v>Land</v>
      </c>
      <c r="T1364" s="10" t="str">
        <f t="shared" si="341"/>
        <v>Dr</v>
      </c>
      <c r="U1364" s="10" t="str">
        <f t="shared" si="342"/>
        <v>M</v>
      </c>
      <c r="V1364" s="10" t="str">
        <f t="shared" si="343"/>
        <v>30</v>
      </c>
      <c r="W1364" s="10" t="str">
        <f t="shared" si="344"/>
        <v>Dilston Grove</v>
      </c>
      <c r="X1364" s="10" t="str">
        <f t="shared" si="345"/>
        <v>ve</v>
      </c>
      <c r="Y1364" s="10" t="str">
        <f t="shared" si="346"/>
        <v>Dilston Grove</v>
      </c>
      <c r="Z1364" s="10" t="str">
        <f t="shared" si="347"/>
        <v>Llwyngwril</v>
      </c>
      <c r="AA1364" s="10" t="str">
        <f t="shared" si="348"/>
        <v>WN</v>
      </c>
      <c r="AB1364" s="11" t="str">
        <f t="shared" si="349"/>
        <v>43658</v>
      </c>
      <c r="AC1364" s="10" t="str">
        <f t="shared" si="350"/>
        <v>11</v>
      </c>
      <c r="AD1364" s="10" t="str">
        <f t="shared" si="351"/>
        <v>B</v>
      </c>
      <c r="AE1364" s="12" t="str">
        <f t="shared" si="352"/>
        <v/>
      </c>
    </row>
    <row r="1365" spans="1:31" x14ac:dyDescent="0.25">
      <c r="A1365" s="5">
        <v>1397</v>
      </c>
      <c r="B1365" s="6" t="s">
        <v>4272</v>
      </c>
      <c r="C1365" s="6" t="s">
        <v>4273</v>
      </c>
      <c r="D1365" s="6" t="s">
        <v>28</v>
      </c>
      <c r="E1365" s="6" t="s">
        <v>29</v>
      </c>
      <c r="F1365" s="6">
        <v>60</v>
      </c>
      <c r="G1365" s="6" t="s">
        <v>4274</v>
      </c>
      <c r="H1365" s="6" t="s">
        <v>4275</v>
      </c>
      <c r="I1365" s="6" t="s">
        <v>32</v>
      </c>
      <c r="J1365" s="7">
        <v>43828</v>
      </c>
      <c r="K1365" s="6">
        <v>57</v>
      </c>
      <c r="L1365" s="6" t="s">
        <v>68</v>
      </c>
      <c r="M1365" s="8"/>
      <c r="O1365">
        <f t="shared" si="353"/>
        <v>0</v>
      </c>
      <c r="Q1365" s="5" t="str">
        <f t="shared" si="338"/>
        <v>1397</v>
      </c>
      <c r="R1365" s="6" t="str">
        <f t="shared" si="339"/>
        <v>Bruce</v>
      </c>
      <c r="S1365" s="6" t="str">
        <f t="shared" si="340"/>
        <v>Farrell</v>
      </c>
      <c r="T1365" s="6" t="str">
        <f t="shared" si="341"/>
        <v>Mr</v>
      </c>
      <c r="U1365" s="6" t="str">
        <f t="shared" si="342"/>
        <v>M</v>
      </c>
      <c r="V1365" s="6" t="str">
        <f t="shared" si="343"/>
        <v>60</v>
      </c>
      <c r="W1365" s="6" t="str">
        <f t="shared" si="344"/>
        <v>Dimond Close</v>
      </c>
      <c r="X1365" s="6" t="str">
        <f t="shared" si="345"/>
        <v>se</v>
      </c>
      <c r="Y1365" s="6" t="str">
        <f t="shared" si="346"/>
        <v>Dimond Close</v>
      </c>
      <c r="Z1365" s="6" t="str">
        <f t="shared" si="347"/>
        <v>Seaview</v>
      </c>
      <c r="AA1365" s="6" t="str">
        <f t="shared" si="348"/>
        <v>WC</v>
      </c>
      <c r="AB1365" s="7" t="str">
        <f t="shared" si="349"/>
        <v>43828</v>
      </c>
      <c r="AC1365" s="6" t="str">
        <f t="shared" si="350"/>
        <v>57</v>
      </c>
      <c r="AD1365" s="6" t="str">
        <f t="shared" si="351"/>
        <v>A2</v>
      </c>
      <c r="AE1365" s="8" t="str">
        <f t="shared" si="352"/>
        <v/>
      </c>
    </row>
    <row r="1366" spans="1:31" x14ac:dyDescent="0.25">
      <c r="A1366" s="9">
        <v>1398</v>
      </c>
      <c r="B1366" s="10" t="s">
        <v>4276</v>
      </c>
      <c r="C1366" s="10" t="s">
        <v>4277</v>
      </c>
      <c r="D1366" s="10" t="s">
        <v>15</v>
      </c>
      <c r="E1366" s="10" t="s">
        <v>16</v>
      </c>
      <c r="F1366" s="10">
        <v>60</v>
      </c>
      <c r="G1366" s="10" t="s">
        <v>4278</v>
      </c>
      <c r="H1366" s="10" t="s">
        <v>4279</v>
      </c>
      <c r="I1366" s="10" t="s">
        <v>38</v>
      </c>
      <c r="J1366" s="11">
        <v>44334</v>
      </c>
      <c r="K1366" s="10">
        <v>89</v>
      </c>
      <c r="L1366" s="10" t="s">
        <v>39</v>
      </c>
      <c r="M1366" s="12"/>
      <c r="O1366">
        <f t="shared" si="353"/>
        <v>0</v>
      </c>
      <c r="Q1366" s="9" t="str">
        <f t="shared" si="338"/>
        <v>1398</v>
      </c>
      <c r="R1366" s="10" t="str">
        <f t="shared" si="339"/>
        <v>Shizue</v>
      </c>
      <c r="S1366" s="10" t="str">
        <f t="shared" si="340"/>
        <v>Hurley</v>
      </c>
      <c r="T1366" s="10" t="str">
        <f t="shared" si="341"/>
        <v>Mrs</v>
      </c>
      <c r="U1366" s="10" t="str">
        <f t="shared" si="342"/>
        <v>F</v>
      </c>
      <c r="V1366" s="10" t="str">
        <f t="shared" si="343"/>
        <v>60</v>
      </c>
      <c r="W1366" s="10" t="str">
        <f t="shared" si="344"/>
        <v>Dimsdale Walk</v>
      </c>
      <c r="X1366" s="10" t="str">
        <f t="shared" si="345"/>
        <v>lk</v>
      </c>
      <c r="Y1366" s="10" t="str">
        <f t="shared" si="346"/>
        <v>Dimsdale Walk</v>
      </c>
      <c r="Z1366" s="10" t="str">
        <f t="shared" si="347"/>
        <v>Duns</v>
      </c>
      <c r="AA1366" s="10" t="str">
        <f t="shared" si="348"/>
        <v>RM</v>
      </c>
      <c r="AB1366" s="11" t="str">
        <f t="shared" si="349"/>
        <v>44334</v>
      </c>
      <c r="AC1366" s="10" t="str">
        <f t="shared" si="350"/>
        <v>89</v>
      </c>
      <c r="AD1366" s="10" t="str">
        <f t="shared" si="351"/>
        <v>C1</v>
      </c>
      <c r="AE1366" s="12" t="str">
        <f t="shared" si="352"/>
        <v/>
      </c>
    </row>
    <row r="1367" spans="1:31" x14ac:dyDescent="0.25">
      <c r="A1367" s="5">
        <v>1399</v>
      </c>
      <c r="B1367" s="6" t="s">
        <v>4280</v>
      </c>
      <c r="C1367" s="6" t="s">
        <v>1692</v>
      </c>
      <c r="D1367" s="6" t="s">
        <v>49</v>
      </c>
      <c r="E1367" s="6" t="s">
        <v>16</v>
      </c>
      <c r="F1367" s="6">
        <v>90</v>
      </c>
      <c r="G1367" s="6" t="s">
        <v>4281</v>
      </c>
      <c r="H1367" s="6" t="s">
        <v>360</v>
      </c>
      <c r="I1367" s="6" t="s">
        <v>108</v>
      </c>
      <c r="J1367" s="7">
        <v>44054</v>
      </c>
      <c r="K1367" s="6">
        <v>59</v>
      </c>
      <c r="L1367" s="6" t="s">
        <v>44</v>
      </c>
      <c r="M1367" s="8"/>
      <c r="O1367">
        <f t="shared" si="353"/>
        <v>0</v>
      </c>
      <c r="Q1367" s="5" t="str">
        <f t="shared" si="338"/>
        <v>1399</v>
      </c>
      <c r="R1367" s="6" t="str">
        <f t="shared" si="339"/>
        <v>Darlena</v>
      </c>
      <c r="S1367" s="6" t="str">
        <f t="shared" si="340"/>
        <v>Dorsey</v>
      </c>
      <c r="T1367" s="6" t="str">
        <f t="shared" si="341"/>
        <v>Miss</v>
      </c>
      <c r="U1367" s="6" t="str">
        <f t="shared" si="342"/>
        <v>F</v>
      </c>
      <c r="V1367" s="6" t="str">
        <f t="shared" si="343"/>
        <v>90</v>
      </c>
      <c r="W1367" s="6" t="str">
        <f t="shared" si="344"/>
        <v>Dingle Gardens</v>
      </c>
      <c r="X1367" s="6" t="str">
        <f t="shared" si="345"/>
        <v>ns</v>
      </c>
      <c r="Y1367" s="6" t="str">
        <f t="shared" si="346"/>
        <v>Dingle Gardens</v>
      </c>
      <c r="Z1367" s="6" t="str">
        <f t="shared" si="347"/>
        <v>Castlederg</v>
      </c>
      <c r="AA1367" s="6" t="str">
        <f t="shared" si="348"/>
        <v>CB</v>
      </c>
      <c r="AB1367" s="7" t="str">
        <f t="shared" si="349"/>
        <v>44054</v>
      </c>
      <c r="AC1367" s="6" t="str">
        <f t="shared" si="350"/>
        <v>59</v>
      </c>
      <c r="AD1367" s="6" t="str">
        <f t="shared" si="351"/>
        <v>D</v>
      </c>
      <c r="AE1367" s="8" t="str">
        <f t="shared" si="352"/>
        <v/>
      </c>
    </row>
    <row r="1368" spans="1:31" x14ac:dyDescent="0.25">
      <c r="A1368" s="9">
        <v>1400</v>
      </c>
      <c r="B1368" s="10" t="s">
        <v>4282</v>
      </c>
      <c r="C1368" s="10" t="s">
        <v>4283</v>
      </c>
      <c r="D1368" s="10" t="s">
        <v>28</v>
      </c>
      <c r="E1368" s="10" t="s">
        <v>29</v>
      </c>
      <c r="F1368" s="10">
        <v>90</v>
      </c>
      <c r="G1368" s="10" t="s">
        <v>4284</v>
      </c>
      <c r="H1368" s="10" t="s">
        <v>4285</v>
      </c>
      <c r="I1368" s="10" t="s">
        <v>32</v>
      </c>
      <c r="J1368" s="11">
        <v>43947</v>
      </c>
      <c r="K1368" s="10">
        <v>7</v>
      </c>
      <c r="L1368" s="10" t="s">
        <v>52</v>
      </c>
      <c r="M1368" s="12"/>
      <c r="O1368">
        <f t="shared" si="353"/>
        <v>0</v>
      </c>
      <c r="Q1368" s="9" t="str">
        <f t="shared" si="338"/>
        <v>1400</v>
      </c>
      <c r="R1368" s="10" t="str">
        <f t="shared" si="339"/>
        <v>Royce</v>
      </c>
      <c r="S1368" s="10" t="str">
        <f t="shared" si="340"/>
        <v>Beard</v>
      </c>
      <c r="T1368" s="10" t="str">
        <f t="shared" si="341"/>
        <v>Mr</v>
      </c>
      <c r="U1368" s="10" t="str">
        <f t="shared" si="342"/>
        <v>M</v>
      </c>
      <c r="V1368" s="10" t="str">
        <f t="shared" si="343"/>
        <v>90</v>
      </c>
      <c r="W1368" s="10" t="str">
        <f t="shared" si="344"/>
        <v>Dinsdale Gardens</v>
      </c>
      <c r="X1368" s="10" t="str">
        <f t="shared" si="345"/>
        <v>ns</v>
      </c>
      <c r="Y1368" s="10" t="str">
        <f t="shared" si="346"/>
        <v>Dinsdale Gardens</v>
      </c>
      <c r="Z1368" s="10" t="str">
        <f t="shared" si="347"/>
        <v>St. Bees</v>
      </c>
      <c r="AA1368" s="10" t="str">
        <f t="shared" si="348"/>
        <v>WC</v>
      </c>
      <c r="AB1368" s="11" t="str">
        <f t="shared" si="349"/>
        <v>43947</v>
      </c>
      <c r="AC1368" s="10" t="str">
        <f t="shared" si="350"/>
        <v>7</v>
      </c>
      <c r="AD1368" s="10" t="str">
        <f t="shared" si="351"/>
        <v>A1</v>
      </c>
      <c r="AE1368" s="12" t="str">
        <f t="shared" si="352"/>
        <v/>
      </c>
    </row>
    <row r="1369" spans="1:31" x14ac:dyDescent="0.25">
      <c r="A1369" s="5">
        <v>1401</v>
      </c>
      <c r="B1369" s="6" t="s">
        <v>2040</v>
      </c>
      <c r="C1369" s="6" t="s">
        <v>3167</v>
      </c>
      <c r="D1369" s="6" t="s">
        <v>28</v>
      </c>
      <c r="E1369" s="6" t="s">
        <v>29</v>
      </c>
      <c r="F1369" s="6">
        <v>60</v>
      </c>
      <c r="G1369" s="6" t="s">
        <v>4286</v>
      </c>
      <c r="H1369" s="6" t="s">
        <v>3434</v>
      </c>
      <c r="I1369" s="6" t="s">
        <v>32</v>
      </c>
      <c r="J1369" s="7">
        <v>43800</v>
      </c>
      <c r="K1369" s="6">
        <v>15</v>
      </c>
      <c r="L1369" s="6" t="s">
        <v>157</v>
      </c>
      <c r="M1369" s="8"/>
      <c r="O1369">
        <f t="shared" si="353"/>
        <v>0</v>
      </c>
      <c r="Q1369" s="5" t="str">
        <f t="shared" si="338"/>
        <v>1401</v>
      </c>
      <c r="R1369" s="6" t="str">
        <f t="shared" si="339"/>
        <v>Jon</v>
      </c>
      <c r="S1369" s="6" t="str">
        <f t="shared" si="340"/>
        <v>Waddell</v>
      </c>
      <c r="T1369" s="6" t="str">
        <f t="shared" si="341"/>
        <v>Mr</v>
      </c>
      <c r="U1369" s="6" t="str">
        <f t="shared" si="342"/>
        <v>M</v>
      </c>
      <c r="V1369" s="6" t="str">
        <f t="shared" si="343"/>
        <v>60</v>
      </c>
      <c r="W1369" s="6" t="str">
        <f t="shared" si="344"/>
        <v>Dirty Lane</v>
      </c>
      <c r="X1369" s="6" t="str">
        <f t="shared" si="345"/>
        <v>ne</v>
      </c>
      <c r="Y1369" s="6" t="str">
        <f t="shared" si="346"/>
        <v>Dirty Lane</v>
      </c>
      <c r="Z1369" s="6" t="str">
        <f t="shared" si="347"/>
        <v>Tredegar</v>
      </c>
      <c r="AA1369" s="6" t="str">
        <f t="shared" si="348"/>
        <v>WC</v>
      </c>
      <c r="AB1369" s="7" t="str">
        <f t="shared" si="349"/>
        <v>43800</v>
      </c>
      <c r="AC1369" s="6" t="str">
        <f t="shared" si="350"/>
        <v>15</v>
      </c>
      <c r="AD1369" s="6" t="str">
        <f t="shared" si="351"/>
        <v>C3</v>
      </c>
      <c r="AE1369" s="8" t="str">
        <f t="shared" si="352"/>
        <v/>
      </c>
    </row>
    <row r="1370" spans="1:31" x14ac:dyDescent="0.25">
      <c r="A1370" s="9">
        <v>1402</v>
      </c>
      <c r="B1370" s="10" t="s">
        <v>4287</v>
      </c>
      <c r="C1370" s="10" t="s">
        <v>601</v>
      </c>
      <c r="D1370" s="10" t="s">
        <v>28</v>
      </c>
      <c r="E1370" s="10" t="s">
        <v>29</v>
      </c>
      <c r="F1370" s="10">
        <v>60</v>
      </c>
      <c r="G1370" s="10" t="s">
        <v>4288</v>
      </c>
      <c r="H1370" s="10" t="s">
        <v>2943</v>
      </c>
      <c r="I1370" s="10" t="s">
        <v>122</v>
      </c>
      <c r="J1370" s="11">
        <v>44489</v>
      </c>
      <c r="K1370" s="10">
        <v>69</v>
      </c>
      <c r="L1370" s="10" t="s">
        <v>20</v>
      </c>
      <c r="M1370" s="12"/>
      <c r="O1370">
        <f t="shared" si="353"/>
        <v>0</v>
      </c>
      <c r="Q1370" s="9" t="str">
        <f t="shared" si="338"/>
        <v>1402</v>
      </c>
      <c r="R1370" s="10" t="str">
        <f t="shared" si="339"/>
        <v>Robert</v>
      </c>
      <c r="S1370" s="10" t="str">
        <f t="shared" si="340"/>
        <v>Rosado</v>
      </c>
      <c r="T1370" s="10" t="str">
        <f t="shared" si="341"/>
        <v>Mr</v>
      </c>
      <c r="U1370" s="10" t="str">
        <f t="shared" si="342"/>
        <v>M</v>
      </c>
      <c r="V1370" s="10" t="str">
        <f t="shared" si="343"/>
        <v>60</v>
      </c>
      <c r="W1370" s="10" t="str">
        <f t="shared" si="344"/>
        <v>Distin Street</v>
      </c>
      <c r="X1370" s="10" t="str">
        <f t="shared" si="345"/>
        <v>et</v>
      </c>
      <c r="Y1370" s="10" t="str">
        <f t="shared" si="346"/>
        <v>Distin Street</v>
      </c>
      <c r="Z1370" s="10" t="str">
        <f t="shared" si="347"/>
        <v>Loanhead</v>
      </c>
      <c r="AA1370" s="10" t="str">
        <f t="shared" si="348"/>
        <v>WN</v>
      </c>
      <c r="AB1370" s="11" t="str">
        <f t="shared" si="349"/>
        <v>44489</v>
      </c>
      <c r="AC1370" s="10" t="str">
        <f t="shared" si="350"/>
        <v>69</v>
      </c>
      <c r="AD1370" s="10" t="str">
        <f t="shared" si="351"/>
        <v>B</v>
      </c>
      <c r="AE1370" s="12" t="str">
        <f t="shared" si="352"/>
        <v/>
      </c>
    </row>
    <row r="1371" spans="1:31" x14ac:dyDescent="0.25">
      <c r="A1371" s="5">
        <v>1403</v>
      </c>
      <c r="B1371" s="6" t="s">
        <v>4289</v>
      </c>
      <c r="C1371" s="6" t="s">
        <v>836</v>
      </c>
      <c r="D1371" s="6" t="s">
        <v>15</v>
      </c>
      <c r="E1371" s="6" t="s">
        <v>16</v>
      </c>
      <c r="F1371" s="6">
        <v>30</v>
      </c>
      <c r="G1371" s="6" t="s">
        <v>4290</v>
      </c>
      <c r="H1371" s="6" t="s">
        <v>3475</v>
      </c>
      <c r="I1371" s="6" t="s">
        <v>291</v>
      </c>
      <c r="J1371" s="7">
        <v>44225</v>
      </c>
      <c r="K1371" s="6">
        <v>98</v>
      </c>
      <c r="L1371" s="6" t="s">
        <v>78</v>
      </c>
      <c r="M1371" s="8"/>
      <c r="O1371">
        <f t="shared" si="353"/>
        <v>0</v>
      </c>
      <c r="Q1371" s="5" t="str">
        <f t="shared" si="338"/>
        <v>1403</v>
      </c>
      <c r="R1371" s="6" t="str">
        <f t="shared" si="339"/>
        <v>Lannie</v>
      </c>
      <c r="S1371" s="6" t="str">
        <f t="shared" si="340"/>
        <v>Haskins</v>
      </c>
      <c r="T1371" s="6" t="str">
        <f t="shared" si="341"/>
        <v>Mrs</v>
      </c>
      <c r="U1371" s="6" t="str">
        <f t="shared" si="342"/>
        <v>F</v>
      </c>
      <c r="V1371" s="6" t="str">
        <f t="shared" si="343"/>
        <v>30</v>
      </c>
      <c r="W1371" s="6" t="str">
        <f t="shared" si="344"/>
        <v>Dllwyn Road</v>
      </c>
      <c r="X1371" s="6" t="str">
        <f t="shared" si="345"/>
        <v>ad</v>
      </c>
      <c r="Y1371" s="6" t="str">
        <f t="shared" si="346"/>
        <v>Dllwyn Road</v>
      </c>
      <c r="Z1371" s="6" t="str">
        <f t="shared" si="347"/>
        <v>Ivybridge</v>
      </c>
      <c r="AA1371" s="6" t="str">
        <f t="shared" si="348"/>
        <v>HS</v>
      </c>
      <c r="AB1371" s="7" t="str">
        <f t="shared" si="349"/>
        <v>44225</v>
      </c>
      <c r="AC1371" s="6" t="str">
        <f t="shared" si="350"/>
        <v>98</v>
      </c>
      <c r="AD1371" s="6" t="str">
        <f t="shared" si="351"/>
        <v>C2</v>
      </c>
      <c r="AE1371" s="8" t="str">
        <f t="shared" si="352"/>
        <v/>
      </c>
    </row>
    <row r="1372" spans="1:31" x14ac:dyDescent="0.25">
      <c r="A1372" s="9">
        <v>1404</v>
      </c>
      <c r="B1372" s="10" t="s">
        <v>653</v>
      </c>
      <c r="C1372" s="10" t="s">
        <v>874</v>
      </c>
      <c r="D1372" s="10" t="s">
        <v>28</v>
      </c>
      <c r="E1372" s="10" t="s">
        <v>29</v>
      </c>
      <c r="F1372" s="10">
        <v>90</v>
      </c>
      <c r="G1372" s="10" t="s">
        <v>4291</v>
      </c>
      <c r="H1372" s="10" t="s">
        <v>4085</v>
      </c>
      <c r="I1372" s="10" t="s">
        <v>1881</v>
      </c>
      <c r="J1372" s="11">
        <v>44246</v>
      </c>
      <c r="K1372" s="10">
        <v>63</v>
      </c>
      <c r="L1372" s="10" t="s">
        <v>44</v>
      </c>
      <c r="M1372" s="12"/>
      <c r="O1372">
        <f t="shared" si="353"/>
        <v>0</v>
      </c>
      <c r="Q1372" s="9" t="str">
        <f t="shared" si="338"/>
        <v>1404</v>
      </c>
      <c r="R1372" s="10" t="str">
        <f t="shared" si="339"/>
        <v>Foster</v>
      </c>
      <c r="S1372" s="10" t="str">
        <f t="shared" si="340"/>
        <v>Jean</v>
      </c>
      <c r="T1372" s="10" t="str">
        <f t="shared" si="341"/>
        <v>Mr</v>
      </c>
      <c r="U1372" s="10" t="str">
        <f t="shared" si="342"/>
        <v>M</v>
      </c>
      <c r="V1372" s="10" t="str">
        <f t="shared" si="343"/>
        <v>90</v>
      </c>
      <c r="W1372" s="10" t="str">
        <f t="shared" si="344"/>
        <v>Dobell Road</v>
      </c>
      <c r="X1372" s="10" t="str">
        <f t="shared" si="345"/>
        <v>ad</v>
      </c>
      <c r="Y1372" s="10" t="str">
        <f t="shared" si="346"/>
        <v>Dobell Road</v>
      </c>
      <c r="Z1372" s="10" t="str">
        <f t="shared" si="347"/>
        <v>Bishop'S Stortford</v>
      </c>
      <c r="AA1372" s="10" t="str">
        <f t="shared" si="348"/>
        <v>CT</v>
      </c>
      <c r="AB1372" s="11" t="str">
        <f t="shared" si="349"/>
        <v>44246</v>
      </c>
      <c r="AC1372" s="10" t="str">
        <f t="shared" si="350"/>
        <v>63</v>
      </c>
      <c r="AD1372" s="10" t="str">
        <f t="shared" si="351"/>
        <v>D</v>
      </c>
      <c r="AE1372" s="12" t="str">
        <f t="shared" si="352"/>
        <v/>
      </c>
    </row>
    <row r="1373" spans="1:31" x14ac:dyDescent="0.25">
      <c r="A1373" s="5">
        <v>1405</v>
      </c>
      <c r="B1373" s="6" t="s">
        <v>4292</v>
      </c>
      <c r="C1373" s="6" t="s">
        <v>4293</v>
      </c>
      <c r="D1373" s="6" t="s">
        <v>28</v>
      </c>
      <c r="E1373" s="6" t="s">
        <v>29</v>
      </c>
      <c r="F1373" s="6">
        <v>30</v>
      </c>
      <c r="G1373" s="6" t="s">
        <v>4294</v>
      </c>
      <c r="H1373" s="6" t="s">
        <v>2059</v>
      </c>
      <c r="I1373" s="6" t="s">
        <v>1030</v>
      </c>
      <c r="J1373" s="7">
        <v>43964</v>
      </c>
      <c r="K1373" s="6">
        <v>20</v>
      </c>
      <c r="L1373" s="6" t="s">
        <v>157</v>
      </c>
      <c r="M1373" s="8"/>
      <c r="O1373">
        <f t="shared" si="353"/>
        <v>0</v>
      </c>
      <c r="Q1373" s="5" t="str">
        <f t="shared" si="338"/>
        <v>1405</v>
      </c>
      <c r="R1373" s="6" t="str">
        <f t="shared" si="339"/>
        <v>Jackson</v>
      </c>
      <c r="S1373" s="6" t="str">
        <f t="shared" si="340"/>
        <v>Christie</v>
      </c>
      <c r="T1373" s="6" t="str">
        <f t="shared" si="341"/>
        <v>Mr</v>
      </c>
      <c r="U1373" s="6" t="str">
        <f t="shared" si="342"/>
        <v>M</v>
      </c>
      <c r="V1373" s="6" t="str">
        <f t="shared" si="343"/>
        <v>30</v>
      </c>
      <c r="W1373" s="6" t="str">
        <f t="shared" si="344"/>
        <v>Dockland Street</v>
      </c>
      <c r="X1373" s="6" t="str">
        <f t="shared" si="345"/>
        <v>et</v>
      </c>
      <c r="Y1373" s="6" t="str">
        <f t="shared" si="346"/>
        <v>Dockland Street</v>
      </c>
      <c r="Z1373" s="6" t="str">
        <f t="shared" si="347"/>
        <v>Beaumaris</v>
      </c>
      <c r="AA1373" s="6" t="str">
        <f t="shared" si="348"/>
        <v>DT</v>
      </c>
      <c r="AB1373" s="7" t="str">
        <f t="shared" si="349"/>
        <v>43964</v>
      </c>
      <c r="AC1373" s="6" t="str">
        <f t="shared" si="350"/>
        <v>20</v>
      </c>
      <c r="AD1373" s="6" t="str">
        <f t="shared" si="351"/>
        <v>C3</v>
      </c>
      <c r="AE1373" s="8" t="str">
        <f t="shared" si="352"/>
        <v/>
      </c>
    </row>
    <row r="1374" spans="1:31" x14ac:dyDescent="0.25">
      <c r="A1374" s="9">
        <v>1406</v>
      </c>
      <c r="B1374" s="10" t="s">
        <v>4295</v>
      </c>
      <c r="C1374" s="10" t="s">
        <v>3061</v>
      </c>
      <c r="D1374" s="10" t="s">
        <v>41</v>
      </c>
      <c r="E1374" s="10" t="s">
        <v>16</v>
      </c>
      <c r="F1374" s="10">
        <v>60</v>
      </c>
      <c r="G1374" s="10" t="s">
        <v>4296</v>
      </c>
      <c r="H1374" s="10" t="s">
        <v>4297</v>
      </c>
      <c r="I1374" s="10" t="s">
        <v>32</v>
      </c>
      <c r="J1374" s="11">
        <v>44043</v>
      </c>
      <c r="K1374" s="10">
        <v>72</v>
      </c>
      <c r="L1374" s="10" t="s">
        <v>99</v>
      </c>
      <c r="M1374" s="12"/>
      <c r="O1374">
        <f t="shared" si="353"/>
        <v>0</v>
      </c>
      <c r="Q1374" s="9" t="str">
        <f t="shared" si="338"/>
        <v>1406</v>
      </c>
      <c r="R1374" s="10" t="str">
        <f t="shared" si="339"/>
        <v>Malorie</v>
      </c>
      <c r="S1374" s="10" t="str">
        <f t="shared" si="340"/>
        <v>Webb</v>
      </c>
      <c r="T1374" s="10" t="str">
        <f t="shared" si="341"/>
        <v>Ms</v>
      </c>
      <c r="U1374" s="10" t="str">
        <f t="shared" si="342"/>
        <v>F</v>
      </c>
      <c r="V1374" s="10" t="str">
        <f t="shared" si="343"/>
        <v>60</v>
      </c>
      <c r="W1374" s="10" t="str">
        <f t="shared" si="344"/>
        <v>Doctor Johnson</v>
      </c>
      <c r="X1374" s="10" t="str">
        <f t="shared" si="345"/>
        <v>on</v>
      </c>
      <c r="Y1374" s="10" t="str">
        <f t="shared" si="346"/>
        <v>Doctor Johnson</v>
      </c>
      <c r="Z1374" s="10" t="str">
        <f t="shared" si="347"/>
        <v>Weymouth</v>
      </c>
      <c r="AA1374" s="10" t="str">
        <f t="shared" si="348"/>
        <v>WC</v>
      </c>
      <c r="AB1374" s="11" t="str">
        <f t="shared" si="349"/>
        <v>44043</v>
      </c>
      <c r="AC1374" s="10" t="str">
        <f t="shared" si="350"/>
        <v>72</v>
      </c>
      <c r="AD1374" s="10" t="str">
        <f t="shared" si="351"/>
        <v>E</v>
      </c>
      <c r="AE1374" s="12" t="str">
        <f t="shared" si="352"/>
        <v/>
      </c>
    </row>
    <row r="1375" spans="1:31" x14ac:dyDescent="0.25">
      <c r="A1375" s="5">
        <v>1407</v>
      </c>
      <c r="B1375" s="6" t="s">
        <v>1841</v>
      </c>
      <c r="C1375" s="6" t="s">
        <v>2905</v>
      </c>
      <c r="D1375" s="6" t="s">
        <v>28</v>
      </c>
      <c r="E1375" s="6" t="s">
        <v>29</v>
      </c>
      <c r="F1375" s="6">
        <v>30</v>
      </c>
      <c r="G1375" s="6" t="s">
        <v>4298</v>
      </c>
      <c r="H1375" s="6" t="s">
        <v>2663</v>
      </c>
      <c r="I1375" s="6" t="s">
        <v>19</v>
      </c>
      <c r="J1375" s="7">
        <v>44476</v>
      </c>
      <c r="K1375" s="6">
        <v>83</v>
      </c>
      <c r="L1375" s="6" t="s">
        <v>78</v>
      </c>
      <c r="M1375" s="8"/>
      <c r="O1375">
        <f t="shared" si="353"/>
        <v>0</v>
      </c>
      <c r="Q1375" s="5" t="str">
        <f t="shared" si="338"/>
        <v>1407</v>
      </c>
      <c r="R1375" s="6" t="str">
        <f t="shared" si="339"/>
        <v>Patricia</v>
      </c>
      <c r="S1375" s="6" t="str">
        <f t="shared" si="340"/>
        <v>Solomon</v>
      </c>
      <c r="T1375" s="6" t="str">
        <f t="shared" si="341"/>
        <v>Mr</v>
      </c>
      <c r="U1375" s="6" t="str">
        <f t="shared" si="342"/>
        <v>M</v>
      </c>
      <c r="V1375" s="6" t="str">
        <f t="shared" si="343"/>
        <v>30</v>
      </c>
      <c r="W1375" s="6" t="str">
        <f t="shared" si="344"/>
        <v>Dodds Place</v>
      </c>
      <c r="X1375" s="6" t="str">
        <f t="shared" si="345"/>
        <v>ce</v>
      </c>
      <c r="Y1375" s="6" t="str">
        <f t="shared" si="346"/>
        <v>Dodds Place</v>
      </c>
      <c r="Z1375" s="6" t="str">
        <f t="shared" si="347"/>
        <v>Ballynahinch</v>
      </c>
      <c r="AA1375" s="6" t="str">
        <f t="shared" si="348"/>
        <v>CH</v>
      </c>
      <c r="AB1375" s="7" t="str">
        <f t="shared" si="349"/>
        <v>44476</v>
      </c>
      <c r="AC1375" s="6" t="str">
        <f t="shared" si="350"/>
        <v>83</v>
      </c>
      <c r="AD1375" s="6" t="str">
        <f t="shared" si="351"/>
        <v>C2</v>
      </c>
      <c r="AE1375" s="8" t="str">
        <f t="shared" si="352"/>
        <v/>
      </c>
    </row>
    <row r="1376" spans="1:31" x14ac:dyDescent="0.25">
      <c r="A1376" s="9">
        <v>1408</v>
      </c>
      <c r="B1376" s="10" t="s">
        <v>4299</v>
      </c>
      <c r="C1376" s="10" t="s">
        <v>4300</v>
      </c>
      <c r="D1376" s="10" t="s">
        <v>41</v>
      </c>
      <c r="E1376" s="10" t="s">
        <v>16</v>
      </c>
      <c r="F1376" s="10">
        <v>60</v>
      </c>
      <c r="G1376" s="10" t="s">
        <v>4298</v>
      </c>
      <c r="H1376" s="10" t="s">
        <v>2962</v>
      </c>
      <c r="I1376" s="10" t="s">
        <v>32</v>
      </c>
      <c r="J1376" s="11">
        <v>44545</v>
      </c>
      <c r="K1376" s="10">
        <v>79</v>
      </c>
      <c r="L1376" s="10" t="s">
        <v>62</v>
      </c>
      <c r="M1376" s="12"/>
      <c r="O1376">
        <f t="shared" si="353"/>
        <v>0</v>
      </c>
      <c r="Q1376" s="9" t="str">
        <f t="shared" si="338"/>
        <v>1408</v>
      </c>
      <c r="R1376" s="10" t="str">
        <f t="shared" si="339"/>
        <v>Dayna</v>
      </c>
      <c r="S1376" s="10" t="str">
        <f t="shared" si="340"/>
        <v>Farmer</v>
      </c>
      <c r="T1376" s="10" t="str">
        <f t="shared" si="341"/>
        <v>Ms</v>
      </c>
      <c r="U1376" s="10" t="str">
        <f t="shared" si="342"/>
        <v>F</v>
      </c>
      <c r="V1376" s="10" t="str">
        <f t="shared" si="343"/>
        <v>60</v>
      </c>
      <c r="W1376" s="10" t="str">
        <f t="shared" si="344"/>
        <v>Dodds Place</v>
      </c>
      <c r="X1376" s="10" t="str">
        <f t="shared" si="345"/>
        <v>ce</v>
      </c>
      <c r="Y1376" s="10" t="str">
        <f t="shared" si="346"/>
        <v>Dodds Place</v>
      </c>
      <c r="Z1376" s="10" t="str">
        <f t="shared" si="347"/>
        <v>Melton Constable</v>
      </c>
      <c r="AA1376" s="10" t="str">
        <f t="shared" si="348"/>
        <v>WC</v>
      </c>
      <c r="AB1376" s="11" t="str">
        <f t="shared" si="349"/>
        <v>44545</v>
      </c>
      <c r="AC1376" s="10" t="str">
        <f t="shared" si="350"/>
        <v>79</v>
      </c>
      <c r="AD1376" s="10" t="str">
        <f t="shared" si="351"/>
        <v>C4</v>
      </c>
      <c r="AE1376" s="12" t="str">
        <f t="shared" si="352"/>
        <v/>
      </c>
    </row>
    <row r="1377" spans="1:31" x14ac:dyDescent="0.25">
      <c r="A1377" s="9">
        <v>1410</v>
      </c>
      <c r="B1377" s="10" t="s">
        <v>4301</v>
      </c>
      <c r="C1377" s="10" t="s">
        <v>4302</v>
      </c>
      <c r="D1377" s="10" t="s">
        <v>28</v>
      </c>
      <c r="E1377" s="10" t="s">
        <v>29</v>
      </c>
      <c r="F1377" s="10">
        <v>90</v>
      </c>
      <c r="G1377" s="10" t="s">
        <v>4298</v>
      </c>
      <c r="H1377" s="10" t="s">
        <v>4303</v>
      </c>
      <c r="I1377" s="10" t="s">
        <v>32</v>
      </c>
      <c r="J1377" s="11">
        <v>44240</v>
      </c>
      <c r="K1377" s="10">
        <v>8</v>
      </c>
      <c r="L1377" s="10" t="s">
        <v>68</v>
      </c>
      <c r="M1377" s="12"/>
      <c r="O1377">
        <f t="shared" si="353"/>
        <v>0</v>
      </c>
      <c r="Q1377" s="9" t="str">
        <f t="shared" si="338"/>
        <v>1410</v>
      </c>
      <c r="R1377" s="10" t="str">
        <f t="shared" si="339"/>
        <v>Kieth</v>
      </c>
      <c r="S1377" s="10" t="str">
        <f t="shared" si="340"/>
        <v>Alvarez</v>
      </c>
      <c r="T1377" s="10" t="str">
        <f t="shared" si="341"/>
        <v>Mr</v>
      </c>
      <c r="U1377" s="10" t="str">
        <f t="shared" si="342"/>
        <v>M</v>
      </c>
      <c r="V1377" s="10" t="str">
        <f t="shared" si="343"/>
        <v>90</v>
      </c>
      <c r="W1377" s="10" t="str">
        <f t="shared" si="344"/>
        <v>Dodds Place</v>
      </c>
      <c r="X1377" s="10" t="str">
        <f t="shared" si="345"/>
        <v>ce</v>
      </c>
      <c r="Y1377" s="10" t="str">
        <f t="shared" si="346"/>
        <v>Dodds Place</v>
      </c>
      <c r="Z1377" s="10" t="str">
        <f t="shared" si="347"/>
        <v>Sandy</v>
      </c>
      <c r="AA1377" s="10" t="str">
        <f t="shared" si="348"/>
        <v>WC</v>
      </c>
      <c r="AB1377" s="11" t="str">
        <f t="shared" si="349"/>
        <v>44240</v>
      </c>
      <c r="AC1377" s="10" t="str">
        <f t="shared" si="350"/>
        <v>8</v>
      </c>
      <c r="AD1377" s="10" t="str">
        <f t="shared" si="351"/>
        <v>A2</v>
      </c>
      <c r="AE1377" s="12" t="str">
        <f t="shared" si="352"/>
        <v/>
      </c>
    </row>
    <row r="1378" spans="1:31" x14ac:dyDescent="0.25">
      <c r="A1378" s="5">
        <v>1411</v>
      </c>
      <c r="B1378" s="6" t="s">
        <v>4059</v>
      </c>
      <c r="C1378" s="6" t="s">
        <v>4304</v>
      </c>
      <c r="D1378" s="6" t="s">
        <v>28</v>
      </c>
      <c r="E1378" s="6" t="s">
        <v>29</v>
      </c>
      <c r="F1378" s="6">
        <v>90</v>
      </c>
      <c r="G1378" s="6" t="s">
        <v>4305</v>
      </c>
      <c r="H1378" s="6" t="s">
        <v>4306</v>
      </c>
      <c r="I1378" s="6" t="s">
        <v>238</v>
      </c>
      <c r="J1378" s="7">
        <v>43706</v>
      </c>
      <c r="K1378" s="6">
        <v>76</v>
      </c>
      <c r="L1378" s="6" t="s">
        <v>39</v>
      </c>
      <c r="M1378" s="8"/>
      <c r="O1378">
        <f t="shared" si="353"/>
        <v>0</v>
      </c>
      <c r="Q1378" s="5" t="str">
        <f t="shared" si="338"/>
        <v>1411</v>
      </c>
      <c r="R1378" s="6" t="str">
        <f t="shared" si="339"/>
        <v>Carol</v>
      </c>
      <c r="S1378" s="6" t="str">
        <f t="shared" si="340"/>
        <v>Lloyd</v>
      </c>
      <c r="T1378" s="6" t="str">
        <f t="shared" si="341"/>
        <v>Mr</v>
      </c>
      <c r="U1378" s="6" t="str">
        <f t="shared" si="342"/>
        <v>M</v>
      </c>
      <c r="V1378" s="6" t="str">
        <f t="shared" si="343"/>
        <v>90</v>
      </c>
      <c r="W1378" s="6" t="str">
        <f t="shared" si="344"/>
        <v>Dog And</v>
      </c>
      <c r="X1378" s="6" t="str">
        <f t="shared" si="345"/>
        <v>nd</v>
      </c>
      <c r="Y1378" s="6" t="str">
        <f t="shared" si="346"/>
        <v>Dog And</v>
      </c>
      <c r="Z1378" s="6" t="str">
        <f t="shared" si="347"/>
        <v>Chesham</v>
      </c>
      <c r="AA1378" s="6" t="str">
        <f t="shared" si="348"/>
        <v>CR</v>
      </c>
      <c r="AB1378" s="7" t="str">
        <f t="shared" si="349"/>
        <v>43706</v>
      </c>
      <c r="AC1378" s="6" t="str">
        <f t="shared" si="350"/>
        <v>76</v>
      </c>
      <c r="AD1378" s="6" t="str">
        <f t="shared" si="351"/>
        <v>C1</v>
      </c>
      <c r="AE1378" s="8" t="str">
        <f t="shared" si="352"/>
        <v/>
      </c>
    </row>
    <row r="1379" spans="1:31" x14ac:dyDescent="0.25">
      <c r="A1379" s="9">
        <v>1412</v>
      </c>
      <c r="B1379" s="10" t="s">
        <v>4307</v>
      </c>
      <c r="C1379" s="10" t="s">
        <v>4308</v>
      </c>
      <c r="D1379" s="10" t="s">
        <v>15</v>
      </c>
      <c r="E1379" s="10" t="s">
        <v>16</v>
      </c>
      <c r="F1379" s="10">
        <v>30</v>
      </c>
      <c r="G1379" s="10" t="s">
        <v>4309</v>
      </c>
      <c r="H1379" s="10" t="s">
        <v>3752</v>
      </c>
      <c r="I1379" s="10" t="s">
        <v>32</v>
      </c>
      <c r="J1379" s="11">
        <v>44120</v>
      </c>
      <c r="K1379" s="10">
        <v>84</v>
      </c>
      <c r="L1379" s="10" t="s">
        <v>157</v>
      </c>
      <c r="M1379" s="12"/>
      <c r="O1379">
        <f t="shared" si="353"/>
        <v>0</v>
      </c>
      <c r="Q1379" s="9" t="str">
        <f t="shared" si="338"/>
        <v>1412</v>
      </c>
      <c r="R1379" s="10" t="str">
        <f t="shared" si="339"/>
        <v>Lakeshia</v>
      </c>
      <c r="S1379" s="10" t="str">
        <f t="shared" si="340"/>
        <v>Stern</v>
      </c>
      <c r="T1379" s="10" t="str">
        <f t="shared" si="341"/>
        <v>Mrs</v>
      </c>
      <c r="U1379" s="10" t="str">
        <f t="shared" si="342"/>
        <v>F</v>
      </c>
      <c r="V1379" s="10" t="str">
        <f t="shared" si="343"/>
        <v>30</v>
      </c>
      <c r="W1379" s="10" t="str">
        <f t="shared" si="344"/>
        <v>Dog Lane</v>
      </c>
      <c r="X1379" s="10" t="str">
        <f t="shared" si="345"/>
        <v>ne</v>
      </c>
      <c r="Y1379" s="10" t="str">
        <f t="shared" si="346"/>
        <v>Dog Lane</v>
      </c>
      <c r="Z1379" s="10" t="str">
        <f t="shared" si="347"/>
        <v>Stourbridge</v>
      </c>
      <c r="AA1379" s="10" t="str">
        <f t="shared" si="348"/>
        <v>WC</v>
      </c>
      <c r="AB1379" s="11" t="str">
        <f t="shared" si="349"/>
        <v>44120</v>
      </c>
      <c r="AC1379" s="10" t="str">
        <f t="shared" si="350"/>
        <v>84</v>
      </c>
      <c r="AD1379" s="10" t="str">
        <f t="shared" si="351"/>
        <v>C3</v>
      </c>
      <c r="AE1379" s="12" t="str">
        <f t="shared" si="352"/>
        <v/>
      </c>
    </row>
    <row r="1380" spans="1:31" x14ac:dyDescent="0.25">
      <c r="A1380" s="5">
        <v>1413</v>
      </c>
      <c r="B1380" s="6" t="s">
        <v>1295</v>
      </c>
      <c r="C1380" s="6" t="s">
        <v>4310</v>
      </c>
      <c r="D1380" s="6" t="s">
        <v>28</v>
      </c>
      <c r="E1380" s="6" t="s">
        <v>29</v>
      </c>
      <c r="F1380" s="6">
        <v>60</v>
      </c>
      <c r="G1380" s="6" t="s">
        <v>4311</v>
      </c>
      <c r="H1380" s="6" t="s">
        <v>4312</v>
      </c>
      <c r="I1380" s="6" t="s">
        <v>1073</v>
      </c>
      <c r="J1380" s="7">
        <v>43640</v>
      </c>
      <c r="K1380" s="6">
        <v>78</v>
      </c>
      <c r="L1380" s="6" t="s">
        <v>20</v>
      </c>
      <c r="M1380" s="8"/>
      <c r="O1380">
        <f t="shared" si="353"/>
        <v>0</v>
      </c>
      <c r="Q1380" s="5" t="str">
        <f t="shared" si="338"/>
        <v>1413</v>
      </c>
      <c r="R1380" s="6" t="str">
        <f t="shared" si="339"/>
        <v>Brent</v>
      </c>
      <c r="S1380" s="6" t="str">
        <f t="shared" si="340"/>
        <v>Mackey</v>
      </c>
      <c r="T1380" s="6" t="str">
        <f t="shared" si="341"/>
        <v>Mr</v>
      </c>
      <c r="U1380" s="6" t="str">
        <f t="shared" si="342"/>
        <v>M</v>
      </c>
      <c r="V1380" s="6" t="str">
        <f t="shared" si="343"/>
        <v>60</v>
      </c>
      <c r="W1380" s="6" t="str">
        <f t="shared" si="344"/>
        <v>Dolland Street</v>
      </c>
      <c r="X1380" s="6" t="str">
        <f t="shared" si="345"/>
        <v>et</v>
      </c>
      <c r="Y1380" s="6" t="str">
        <f t="shared" si="346"/>
        <v>Dolland Street</v>
      </c>
      <c r="Z1380" s="6" t="str">
        <f t="shared" si="347"/>
        <v>Bagillt</v>
      </c>
      <c r="AA1380" s="6" t="str">
        <f t="shared" si="348"/>
        <v>ME</v>
      </c>
      <c r="AB1380" s="7" t="str">
        <f t="shared" si="349"/>
        <v>43640</v>
      </c>
      <c r="AC1380" s="6" t="str">
        <f t="shared" si="350"/>
        <v>78</v>
      </c>
      <c r="AD1380" s="6" t="str">
        <f t="shared" si="351"/>
        <v>B</v>
      </c>
      <c r="AE1380" s="8" t="str">
        <f t="shared" si="352"/>
        <v/>
      </c>
    </row>
    <row r="1381" spans="1:31" x14ac:dyDescent="0.25">
      <c r="A1381" s="9">
        <v>1414</v>
      </c>
      <c r="B1381" s="10" t="s">
        <v>4313</v>
      </c>
      <c r="C1381" s="10" t="s">
        <v>141</v>
      </c>
      <c r="D1381" s="10" t="s">
        <v>49</v>
      </c>
      <c r="E1381" s="10" t="s">
        <v>16</v>
      </c>
      <c r="F1381" s="10">
        <v>60</v>
      </c>
      <c r="G1381" s="10" t="s">
        <v>4314</v>
      </c>
      <c r="H1381" s="10" t="s">
        <v>4033</v>
      </c>
      <c r="I1381" s="10" t="s">
        <v>171</v>
      </c>
      <c r="J1381" s="11">
        <v>43657</v>
      </c>
      <c r="K1381" s="10">
        <v>30</v>
      </c>
      <c r="L1381" s="10" t="s">
        <v>78</v>
      </c>
      <c r="M1381" s="12"/>
      <c r="O1381">
        <f t="shared" si="353"/>
        <v>0</v>
      </c>
      <c r="Q1381" s="9" t="str">
        <f t="shared" si="338"/>
        <v>1414</v>
      </c>
      <c r="R1381" s="10" t="str">
        <f t="shared" si="339"/>
        <v>Salley</v>
      </c>
      <c r="S1381" s="10" t="str">
        <f t="shared" si="340"/>
        <v>Bruner</v>
      </c>
      <c r="T1381" s="10" t="str">
        <f t="shared" si="341"/>
        <v>Miss</v>
      </c>
      <c r="U1381" s="10" t="str">
        <f t="shared" si="342"/>
        <v>F</v>
      </c>
      <c r="V1381" s="10" t="str">
        <f t="shared" si="343"/>
        <v>60</v>
      </c>
      <c r="W1381" s="10" t="str">
        <f t="shared" si="344"/>
        <v>Dollings Place</v>
      </c>
      <c r="X1381" s="10" t="str">
        <f t="shared" si="345"/>
        <v>ce</v>
      </c>
      <c r="Y1381" s="10" t="str">
        <f t="shared" si="346"/>
        <v>Dollings Place</v>
      </c>
      <c r="Z1381" s="10" t="str">
        <f t="shared" si="347"/>
        <v>Colyton</v>
      </c>
      <c r="AA1381" s="10" t="str">
        <f t="shared" si="348"/>
        <v>PR</v>
      </c>
      <c r="AB1381" s="11" t="str">
        <f t="shared" si="349"/>
        <v>43657</v>
      </c>
      <c r="AC1381" s="10" t="str">
        <f t="shared" si="350"/>
        <v>30</v>
      </c>
      <c r="AD1381" s="10" t="str">
        <f t="shared" si="351"/>
        <v>C2</v>
      </c>
      <c r="AE1381" s="12" t="str">
        <f t="shared" si="352"/>
        <v/>
      </c>
    </row>
    <row r="1382" spans="1:31" x14ac:dyDescent="0.25">
      <c r="A1382" s="5">
        <v>1415</v>
      </c>
      <c r="B1382" s="6" t="s">
        <v>4315</v>
      </c>
      <c r="C1382" s="6" t="s">
        <v>473</v>
      </c>
      <c r="D1382" s="6" t="s">
        <v>28</v>
      </c>
      <c r="E1382" s="6" t="s">
        <v>29</v>
      </c>
      <c r="F1382" s="6">
        <v>60</v>
      </c>
      <c r="G1382" s="6" t="s">
        <v>4314</v>
      </c>
      <c r="H1382" s="6" t="s">
        <v>4316</v>
      </c>
      <c r="I1382" s="6" t="s">
        <v>185</v>
      </c>
      <c r="J1382" s="7">
        <v>44341</v>
      </c>
      <c r="K1382" s="6">
        <v>83</v>
      </c>
      <c r="L1382" s="6" t="s">
        <v>62</v>
      </c>
      <c r="M1382" s="8"/>
      <c r="O1382">
        <f t="shared" si="353"/>
        <v>0</v>
      </c>
      <c r="Q1382" s="5" t="str">
        <f t="shared" si="338"/>
        <v>1415</v>
      </c>
      <c r="R1382" s="6" t="str">
        <f t="shared" si="339"/>
        <v>Marty</v>
      </c>
      <c r="S1382" s="6" t="str">
        <f t="shared" si="340"/>
        <v>Hanks</v>
      </c>
      <c r="T1382" s="6" t="str">
        <f t="shared" si="341"/>
        <v>Mr</v>
      </c>
      <c r="U1382" s="6" t="str">
        <f t="shared" si="342"/>
        <v>M</v>
      </c>
      <c r="V1382" s="6" t="str">
        <f t="shared" si="343"/>
        <v>60</v>
      </c>
      <c r="W1382" s="6" t="str">
        <f t="shared" si="344"/>
        <v>Dollings Place</v>
      </c>
      <c r="X1382" s="6" t="str">
        <f t="shared" si="345"/>
        <v>ce</v>
      </c>
      <c r="Y1382" s="6" t="str">
        <f t="shared" si="346"/>
        <v>Dollings Place</v>
      </c>
      <c r="Z1382" s="6" t="str">
        <f t="shared" si="347"/>
        <v>Frizington</v>
      </c>
      <c r="AA1382" s="6" t="str">
        <f t="shared" si="348"/>
        <v>HX</v>
      </c>
      <c r="AB1382" s="7" t="str">
        <f t="shared" si="349"/>
        <v>44341</v>
      </c>
      <c r="AC1382" s="6" t="str">
        <f t="shared" si="350"/>
        <v>83</v>
      </c>
      <c r="AD1382" s="6" t="str">
        <f t="shared" si="351"/>
        <v>C4</v>
      </c>
      <c r="AE1382" s="8" t="str">
        <f t="shared" si="352"/>
        <v/>
      </c>
    </row>
    <row r="1383" spans="1:31" x14ac:dyDescent="0.25">
      <c r="A1383" s="5">
        <v>1417</v>
      </c>
      <c r="B1383" s="6" t="s">
        <v>4317</v>
      </c>
      <c r="C1383" s="6" t="s">
        <v>2271</v>
      </c>
      <c r="D1383" s="6" t="s">
        <v>15</v>
      </c>
      <c r="E1383" s="6" t="s">
        <v>16</v>
      </c>
      <c r="F1383" s="6">
        <v>60</v>
      </c>
      <c r="G1383" s="6" t="s">
        <v>4318</v>
      </c>
      <c r="H1383" s="6" t="s">
        <v>4189</v>
      </c>
      <c r="I1383" s="6" t="s">
        <v>206</v>
      </c>
      <c r="J1383" s="7">
        <v>43903</v>
      </c>
      <c r="K1383" s="6">
        <v>62</v>
      </c>
      <c r="L1383" s="6" t="s">
        <v>68</v>
      </c>
      <c r="M1383" s="8"/>
      <c r="O1383">
        <f t="shared" si="353"/>
        <v>0</v>
      </c>
      <c r="Q1383" s="5" t="str">
        <f t="shared" si="338"/>
        <v>1417</v>
      </c>
      <c r="R1383" s="6" t="str">
        <f t="shared" si="339"/>
        <v>Annabell</v>
      </c>
      <c r="S1383" s="6" t="str">
        <f t="shared" si="340"/>
        <v>Emery</v>
      </c>
      <c r="T1383" s="6" t="str">
        <f t="shared" si="341"/>
        <v>Mrs</v>
      </c>
      <c r="U1383" s="6" t="str">
        <f t="shared" si="342"/>
        <v>F</v>
      </c>
      <c r="V1383" s="6" t="str">
        <f t="shared" si="343"/>
        <v>60</v>
      </c>
      <c r="W1383" s="6" t="str">
        <f t="shared" si="344"/>
        <v>Dollis Mews</v>
      </c>
      <c r="X1383" s="6" t="str">
        <f t="shared" si="345"/>
        <v>ws</v>
      </c>
      <c r="Y1383" s="6" t="str">
        <f t="shared" si="346"/>
        <v>Dollis Mews</v>
      </c>
      <c r="Z1383" s="6" t="str">
        <f t="shared" si="347"/>
        <v>Chipping Norton</v>
      </c>
      <c r="AA1383" s="6" t="str">
        <f t="shared" si="348"/>
        <v>DH</v>
      </c>
      <c r="AB1383" s="7" t="str">
        <f t="shared" si="349"/>
        <v>43903</v>
      </c>
      <c r="AC1383" s="6" t="str">
        <f t="shared" si="350"/>
        <v>62</v>
      </c>
      <c r="AD1383" s="6" t="str">
        <f t="shared" si="351"/>
        <v>A2</v>
      </c>
      <c r="AE1383" s="8" t="str">
        <f t="shared" si="352"/>
        <v/>
      </c>
    </row>
    <row r="1384" spans="1:31" x14ac:dyDescent="0.25">
      <c r="A1384" s="9">
        <v>1418</v>
      </c>
      <c r="B1384" s="10" t="s">
        <v>2539</v>
      </c>
      <c r="C1384" s="10" t="s">
        <v>1053</v>
      </c>
      <c r="D1384" s="10" t="s">
        <v>41</v>
      </c>
      <c r="E1384" s="10" t="s">
        <v>16</v>
      </c>
      <c r="F1384" s="10">
        <v>30</v>
      </c>
      <c r="G1384" s="10" t="s">
        <v>4319</v>
      </c>
      <c r="H1384" s="10" t="s">
        <v>4320</v>
      </c>
      <c r="I1384" s="10" t="s">
        <v>1194</v>
      </c>
      <c r="J1384" s="11">
        <v>44162</v>
      </c>
      <c r="K1384" s="10">
        <v>10</v>
      </c>
      <c r="L1384" s="10" t="s">
        <v>20</v>
      </c>
      <c r="M1384" s="12"/>
      <c r="O1384">
        <f t="shared" si="353"/>
        <v>0</v>
      </c>
      <c r="Q1384" s="9" t="str">
        <f t="shared" si="338"/>
        <v>1418</v>
      </c>
      <c r="R1384" s="10" t="str">
        <f t="shared" si="339"/>
        <v>Lashaun</v>
      </c>
      <c r="S1384" s="10" t="str">
        <f t="shared" si="340"/>
        <v>Benjamin</v>
      </c>
      <c r="T1384" s="10" t="str">
        <f t="shared" si="341"/>
        <v>Ms</v>
      </c>
      <c r="U1384" s="10" t="str">
        <f t="shared" si="342"/>
        <v>F</v>
      </c>
      <c r="V1384" s="10" t="str">
        <f t="shared" si="343"/>
        <v>30</v>
      </c>
      <c r="W1384" s="10" t="str">
        <f t="shared" si="344"/>
        <v>Dome Hill</v>
      </c>
      <c r="X1384" s="10" t="str">
        <f t="shared" si="345"/>
        <v>ll</v>
      </c>
      <c r="Y1384" s="10" t="str">
        <f t="shared" si="346"/>
        <v>Dome Hill</v>
      </c>
      <c r="Z1384" s="10" t="str">
        <f t="shared" si="347"/>
        <v>East Grinstead</v>
      </c>
      <c r="AA1384" s="10" t="str">
        <f t="shared" si="348"/>
        <v>LU</v>
      </c>
      <c r="AB1384" s="11" t="str">
        <f t="shared" si="349"/>
        <v>44162</v>
      </c>
      <c r="AC1384" s="10" t="str">
        <f t="shared" si="350"/>
        <v>10</v>
      </c>
      <c r="AD1384" s="10" t="str">
        <f t="shared" si="351"/>
        <v>B</v>
      </c>
      <c r="AE1384" s="12" t="str">
        <f t="shared" si="352"/>
        <v/>
      </c>
    </row>
    <row r="1385" spans="1:31" x14ac:dyDescent="0.25">
      <c r="A1385" s="5">
        <v>1419</v>
      </c>
      <c r="B1385" s="6" t="s">
        <v>4321</v>
      </c>
      <c r="C1385" s="6" t="s">
        <v>1539</v>
      </c>
      <c r="D1385" s="6" t="s">
        <v>15</v>
      </c>
      <c r="E1385" s="6" t="s">
        <v>16</v>
      </c>
      <c r="F1385" s="6">
        <v>60</v>
      </c>
      <c r="G1385" s="6" t="s">
        <v>4322</v>
      </c>
      <c r="H1385" s="6" t="s">
        <v>4323</v>
      </c>
      <c r="I1385" s="6" t="s">
        <v>25</v>
      </c>
      <c r="J1385" s="7">
        <v>43719</v>
      </c>
      <c r="K1385" s="6">
        <v>14</v>
      </c>
      <c r="L1385" s="6" t="s">
        <v>52</v>
      </c>
      <c r="M1385" s="8"/>
      <c r="O1385">
        <f t="shared" si="353"/>
        <v>0</v>
      </c>
      <c r="Q1385" s="5" t="str">
        <f t="shared" si="338"/>
        <v>1419</v>
      </c>
      <c r="R1385" s="6" t="str">
        <f t="shared" si="339"/>
        <v>Justa</v>
      </c>
      <c r="S1385" s="6" t="str">
        <f t="shared" si="340"/>
        <v>Bland</v>
      </c>
      <c r="T1385" s="6" t="str">
        <f t="shared" si="341"/>
        <v>Mrs</v>
      </c>
      <c r="U1385" s="6" t="str">
        <f t="shared" si="342"/>
        <v>F</v>
      </c>
      <c r="V1385" s="6" t="str">
        <f t="shared" si="343"/>
        <v>60</v>
      </c>
      <c r="W1385" s="6" t="str">
        <f t="shared" si="344"/>
        <v>Domett Close</v>
      </c>
      <c r="X1385" s="6" t="str">
        <f t="shared" si="345"/>
        <v>se</v>
      </c>
      <c r="Y1385" s="6" t="str">
        <f t="shared" si="346"/>
        <v>Domett Close</v>
      </c>
      <c r="Z1385" s="6" t="str">
        <f t="shared" si="347"/>
        <v>Hungerford</v>
      </c>
      <c r="AA1385" s="6" t="str">
        <f t="shared" si="348"/>
        <v>HG</v>
      </c>
      <c r="AB1385" s="7" t="str">
        <f t="shared" si="349"/>
        <v>43719</v>
      </c>
      <c r="AC1385" s="6" t="str">
        <f t="shared" si="350"/>
        <v>14</v>
      </c>
      <c r="AD1385" s="6" t="str">
        <f t="shared" si="351"/>
        <v>A1</v>
      </c>
      <c r="AE1385" s="8" t="str">
        <f t="shared" si="352"/>
        <v/>
      </c>
    </row>
    <row r="1386" spans="1:31" x14ac:dyDescent="0.25">
      <c r="A1386" s="9">
        <v>1420</v>
      </c>
      <c r="B1386" s="10" t="s">
        <v>3325</v>
      </c>
      <c r="C1386" s="10" t="s">
        <v>1649</v>
      </c>
      <c r="D1386" s="10" t="s">
        <v>28</v>
      </c>
      <c r="E1386" s="10" t="s">
        <v>29</v>
      </c>
      <c r="F1386" s="10">
        <v>30</v>
      </c>
      <c r="G1386" s="10" t="s">
        <v>4324</v>
      </c>
      <c r="H1386" s="10" t="s">
        <v>215</v>
      </c>
      <c r="I1386" s="10" t="s">
        <v>122</v>
      </c>
      <c r="J1386" s="11">
        <v>44260</v>
      </c>
      <c r="K1386" s="10">
        <v>99</v>
      </c>
      <c r="L1386" s="10" t="s">
        <v>99</v>
      </c>
      <c r="M1386" s="12"/>
      <c r="O1386">
        <f t="shared" si="353"/>
        <v>0</v>
      </c>
      <c r="Q1386" s="9" t="str">
        <f t="shared" si="338"/>
        <v>1420</v>
      </c>
      <c r="R1386" s="10" t="str">
        <f t="shared" si="339"/>
        <v>Caleb</v>
      </c>
      <c r="S1386" s="10" t="str">
        <f t="shared" si="340"/>
        <v>Gordon</v>
      </c>
      <c r="T1386" s="10" t="str">
        <f t="shared" si="341"/>
        <v>Mr</v>
      </c>
      <c r="U1386" s="10" t="str">
        <f t="shared" si="342"/>
        <v>M</v>
      </c>
      <c r="V1386" s="10" t="str">
        <f t="shared" si="343"/>
        <v>30</v>
      </c>
      <c r="W1386" s="10" t="str">
        <f t="shared" si="344"/>
        <v>Donald Road</v>
      </c>
      <c r="X1386" s="10" t="str">
        <f t="shared" si="345"/>
        <v>ad</v>
      </c>
      <c r="Y1386" s="10" t="str">
        <f t="shared" si="346"/>
        <v>Donald Road</v>
      </c>
      <c r="Z1386" s="10" t="str">
        <f t="shared" si="347"/>
        <v>Lightwater</v>
      </c>
      <c r="AA1386" s="10" t="str">
        <f t="shared" si="348"/>
        <v>WN</v>
      </c>
      <c r="AB1386" s="11" t="str">
        <f t="shared" si="349"/>
        <v>44260</v>
      </c>
      <c r="AC1386" s="10" t="str">
        <f t="shared" si="350"/>
        <v>99</v>
      </c>
      <c r="AD1386" s="10" t="str">
        <f t="shared" si="351"/>
        <v>E</v>
      </c>
      <c r="AE1386" s="12" t="str">
        <f t="shared" si="352"/>
        <v/>
      </c>
    </row>
    <row r="1387" spans="1:31" x14ac:dyDescent="0.25">
      <c r="A1387" s="5">
        <v>1421</v>
      </c>
      <c r="B1387" s="6" t="s">
        <v>4325</v>
      </c>
      <c r="C1387" s="6" t="s">
        <v>4326</v>
      </c>
      <c r="D1387" s="6" t="s">
        <v>15</v>
      </c>
      <c r="E1387" s="6" t="s">
        <v>16</v>
      </c>
      <c r="F1387" s="6">
        <v>30</v>
      </c>
      <c r="G1387" s="6" t="s">
        <v>4327</v>
      </c>
      <c r="H1387" s="6" t="s">
        <v>2488</v>
      </c>
      <c r="I1387" s="6" t="s">
        <v>908</v>
      </c>
      <c r="J1387" s="7">
        <v>43681</v>
      </c>
      <c r="K1387" s="6">
        <v>60</v>
      </c>
      <c r="L1387" s="6" t="s">
        <v>20</v>
      </c>
      <c r="M1387" s="8"/>
      <c r="O1387">
        <f t="shared" si="353"/>
        <v>0</v>
      </c>
      <c r="Q1387" s="5" t="str">
        <f t="shared" si="338"/>
        <v>1421</v>
      </c>
      <c r="R1387" s="6" t="str">
        <f t="shared" si="339"/>
        <v>Olimpia</v>
      </c>
      <c r="S1387" s="6" t="str">
        <f t="shared" si="340"/>
        <v>Hankins</v>
      </c>
      <c r="T1387" s="6" t="str">
        <f t="shared" si="341"/>
        <v>Mrs</v>
      </c>
      <c r="U1387" s="6" t="str">
        <f t="shared" si="342"/>
        <v>F</v>
      </c>
      <c r="V1387" s="6" t="str">
        <f t="shared" si="343"/>
        <v>30</v>
      </c>
      <c r="W1387" s="6" t="str">
        <f t="shared" si="344"/>
        <v>Donnington Road</v>
      </c>
      <c r="X1387" s="6" t="str">
        <f t="shared" si="345"/>
        <v>ad</v>
      </c>
      <c r="Y1387" s="6" t="str">
        <f t="shared" si="346"/>
        <v>Donnington Road</v>
      </c>
      <c r="Z1387" s="6" t="str">
        <f t="shared" si="347"/>
        <v>Aberdeenshire</v>
      </c>
      <c r="AA1387" s="6" t="str">
        <f t="shared" si="348"/>
        <v>AB</v>
      </c>
      <c r="AB1387" s="7" t="str">
        <f t="shared" si="349"/>
        <v>43681</v>
      </c>
      <c r="AC1387" s="6" t="str">
        <f t="shared" si="350"/>
        <v>60</v>
      </c>
      <c r="AD1387" s="6" t="str">
        <f t="shared" si="351"/>
        <v>B</v>
      </c>
      <c r="AE1387" s="8" t="str">
        <f t="shared" si="352"/>
        <v/>
      </c>
    </row>
    <row r="1388" spans="1:31" x14ac:dyDescent="0.25">
      <c r="A1388" s="9">
        <v>1422</v>
      </c>
      <c r="B1388" s="10" t="s">
        <v>1938</v>
      </c>
      <c r="C1388" s="10" t="s">
        <v>4328</v>
      </c>
      <c r="D1388" s="10" t="s">
        <v>28</v>
      </c>
      <c r="E1388" s="10" t="s">
        <v>29</v>
      </c>
      <c r="F1388" s="10">
        <v>30</v>
      </c>
      <c r="G1388" s="10" t="s">
        <v>4329</v>
      </c>
      <c r="H1388" s="10" t="s">
        <v>566</v>
      </c>
      <c r="I1388" s="10" t="s">
        <v>185</v>
      </c>
      <c r="J1388" s="11">
        <v>43771</v>
      </c>
      <c r="K1388" s="10">
        <v>28</v>
      </c>
      <c r="L1388" s="10" t="s">
        <v>44</v>
      </c>
      <c r="M1388" s="12"/>
      <c r="O1388">
        <f t="shared" si="353"/>
        <v>0</v>
      </c>
      <c r="Q1388" s="9" t="str">
        <f t="shared" si="338"/>
        <v>1422</v>
      </c>
      <c r="R1388" s="10" t="str">
        <f t="shared" si="339"/>
        <v>Harley</v>
      </c>
      <c r="S1388" s="10" t="str">
        <f t="shared" si="340"/>
        <v>Olson</v>
      </c>
      <c r="T1388" s="10" t="str">
        <f t="shared" si="341"/>
        <v>Mr</v>
      </c>
      <c r="U1388" s="10" t="str">
        <f t="shared" si="342"/>
        <v>M</v>
      </c>
      <c r="V1388" s="10" t="str">
        <f t="shared" si="343"/>
        <v>30</v>
      </c>
      <c r="W1388" s="10" t="str">
        <f t="shared" si="344"/>
        <v>Donovan Avenue</v>
      </c>
      <c r="X1388" s="10" t="str">
        <f t="shared" si="345"/>
        <v>ue</v>
      </c>
      <c r="Y1388" s="10" t="str">
        <f t="shared" si="346"/>
        <v>Donovan Avenue</v>
      </c>
      <c r="Z1388" s="10" t="str">
        <f t="shared" si="347"/>
        <v>Falmouth</v>
      </c>
      <c r="AA1388" s="10" t="str">
        <f t="shared" si="348"/>
        <v>HX</v>
      </c>
      <c r="AB1388" s="11" t="str">
        <f t="shared" si="349"/>
        <v>43771</v>
      </c>
      <c r="AC1388" s="10" t="str">
        <f t="shared" si="350"/>
        <v>28</v>
      </c>
      <c r="AD1388" s="10" t="str">
        <f t="shared" si="351"/>
        <v>D</v>
      </c>
      <c r="AE1388" s="12" t="str">
        <f t="shared" si="352"/>
        <v/>
      </c>
    </row>
    <row r="1389" spans="1:31" x14ac:dyDescent="0.25">
      <c r="A1389" s="5">
        <v>1423</v>
      </c>
      <c r="B1389" s="6" t="s">
        <v>1543</v>
      </c>
      <c r="C1389" s="6" t="s">
        <v>2266</v>
      </c>
      <c r="D1389" s="6" t="s">
        <v>28</v>
      </c>
      <c r="E1389" s="6" t="s">
        <v>29</v>
      </c>
      <c r="F1389" s="6">
        <v>90</v>
      </c>
      <c r="G1389" s="6" t="s">
        <v>4330</v>
      </c>
      <c r="H1389" s="6" t="s">
        <v>2907</v>
      </c>
      <c r="I1389" s="6" t="s">
        <v>93</v>
      </c>
      <c r="J1389" s="7">
        <v>43980</v>
      </c>
      <c r="K1389" s="6">
        <v>76</v>
      </c>
      <c r="L1389" s="6" t="s">
        <v>62</v>
      </c>
      <c r="M1389" s="8"/>
      <c r="O1389">
        <f t="shared" si="353"/>
        <v>0</v>
      </c>
      <c r="Q1389" s="5" t="str">
        <f t="shared" si="338"/>
        <v>1423</v>
      </c>
      <c r="R1389" s="6" t="str">
        <f t="shared" si="339"/>
        <v>Minh</v>
      </c>
      <c r="S1389" s="6" t="str">
        <f t="shared" si="340"/>
        <v>Pitts</v>
      </c>
      <c r="T1389" s="6" t="str">
        <f t="shared" si="341"/>
        <v>Mr</v>
      </c>
      <c r="U1389" s="6" t="str">
        <f t="shared" si="342"/>
        <v>M</v>
      </c>
      <c r="V1389" s="6" t="str">
        <f t="shared" si="343"/>
        <v>90</v>
      </c>
      <c r="W1389" s="6" t="str">
        <f t="shared" si="344"/>
        <v>Dorchester Parade</v>
      </c>
      <c r="X1389" s="6" t="str">
        <f t="shared" si="345"/>
        <v>de</v>
      </c>
      <c r="Y1389" s="6" t="str">
        <f t="shared" si="346"/>
        <v>Dorchester Parade</v>
      </c>
      <c r="Z1389" s="6" t="str">
        <f t="shared" si="347"/>
        <v>Buckie</v>
      </c>
      <c r="AA1389" s="6" t="str">
        <f t="shared" si="348"/>
        <v>TF</v>
      </c>
      <c r="AB1389" s="7" t="str">
        <f t="shared" si="349"/>
        <v>43980</v>
      </c>
      <c r="AC1389" s="6" t="str">
        <f t="shared" si="350"/>
        <v>76</v>
      </c>
      <c r="AD1389" s="6" t="str">
        <f t="shared" si="351"/>
        <v>C4</v>
      </c>
      <c r="AE1389" s="8" t="str">
        <f t="shared" si="352"/>
        <v/>
      </c>
    </row>
    <row r="1390" spans="1:31" x14ac:dyDescent="0.25">
      <c r="A1390" s="9">
        <v>1424</v>
      </c>
      <c r="B1390" s="10" t="s">
        <v>4331</v>
      </c>
      <c r="C1390" s="10" t="s">
        <v>1116</v>
      </c>
      <c r="D1390" s="10" t="s">
        <v>49</v>
      </c>
      <c r="E1390" s="10" t="s">
        <v>16</v>
      </c>
      <c r="F1390" s="10">
        <v>90</v>
      </c>
      <c r="G1390" s="10" t="s">
        <v>4332</v>
      </c>
      <c r="H1390" s="10" t="s">
        <v>3857</v>
      </c>
      <c r="I1390" s="10" t="s">
        <v>122</v>
      </c>
      <c r="J1390" s="11">
        <v>43785</v>
      </c>
      <c r="K1390" s="10">
        <v>51</v>
      </c>
      <c r="L1390" s="10" t="s">
        <v>78</v>
      </c>
      <c r="M1390" s="12"/>
      <c r="O1390">
        <f t="shared" si="353"/>
        <v>0</v>
      </c>
      <c r="Q1390" s="9" t="str">
        <f t="shared" si="338"/>
        <v>1424</v>
      </c>
      <c r="R1390" s="10" t="str">
        <f t="shared" si="339"/>
        <v>Veola</v>
      </c>
      <c r="S1390" s="10" t="str">
        <f t="shared" si="340"/>
        <v>Hilliard</v>
      </c>
      <c r="T1390" s="10" t="str">
        <f t="shared" si="341"/>
        <v>Miss</v>
      </c>
      <c r="U1390" s="10" t="str">
        <f t="shared" si="342"/>
        <v>F</v>
      </c>
      <c r="V1390" s="10" t="str">
        <f t="shared" si="343"/>
        <v>90</v>
      </c>
      <c r="W1390" s="10" t="str">
        <f t="shared" si="344"/>
        <v>Doris Place</v>
      </c>
      <c r="X1390" s="10" t="str">
        <f t="shared" si="345"/>
        <v>ce</v>
      </c>
      <c r="Y1390" s="10" t="str">
        <f t="shared" si="346"/>
        <v>Doris Place</v>
      </c>
      <c r="Z1390" s="10" t="str">
        <f t="shared" si="347"/>
        <v>Liss</v>
      </c>
      <c r="AA1390" s="10" t="str">
        <f t="shared" si="348"/>
        <v>WN</v>
      </c>
      <c r="AB1390" s="11" t="str">
        <f t="shared" si="349"/>
        <v>43785</v>
      </c>
      <c r="AC1390" s="10" t="str">
        <f t="shared" si="350"/>
        <v>51</v>
      </c>
      <c r="AD1390" s="10" t="str">
        <f t="shared" si="351"/>
        <v>C2</v>
      </c>
      <c r="AE1390" s="12" t="str">
        <f t="shared" si="352"/>
        <v/>
      </c>
    </row>
    <row r="1391" spans="1:31" x14ac:dyDescent="0.25">
      <c r="A1391" s="5">
        <v>1425</v>
      </c>
      <c r="B1391" s="6" t="s">
        <v>4333</v>
      </c>
      <c r="C1391" s="6" t="s">
        <v>2188</v>
      </c>
      <c r="D1391" s="6" t="s">
        <v>41</v>
      </c>
      <c r="E1391" s="6" t="s">
        <v>16</v>
      </c>
      <c r="F1391" s="6">
        <v>30</v>
      </c>
      <c r="G1391" s="6" t="s">
        <v>4334</v>
      </c>
      <c r="H1391" s="6" t="s">
        <v>316</v>
      </c>
      <c r="I1391" s="6" t="s">
        <v>206</v>
      </c>
      <c r="J1391" s="7">
        <v>44521</v>
      </c>
      <c r="K1391" s="6">
        <v>67</v>
      </c>
      <c r="L1391" s="6" t="s">
        <v>52</v>
      </c>
      <c r="M1391" s="8"/>
      <c r="O1391">
        <f t="shared" si="353"/>
        <v>0</v>
      </c>
      <c r="Q1391" s="5" t="str">
        <f t="shared" si="338"/>
        <v>1425</v>
      </c>
      <c r="R1391" s="6" t="str">
        <f t="shared" si="339"/>
        <v>Juanita</v>
      </c>
      <c r="S1391" s="6" t="str">
        <f t="shared" si="340"/>
        <v>Jenkins</v>
      </c>
      <c r="T1391" s="6" t="str">
        <f t="shared" si="341"/>
        <v>Ms</v>
      </c>
      <c r="U1391" s="6" t="str">
        <f t="shared" si="342"/>
        <v>F</v>
      </c>
      <c r="V1391" s="6" t="str">
        <f t="shared" si="343"/>
        <v>30</v>
      </c>
      <c r="W1391" s="6" t="str">
        <f t="shared" si="344"/>
        <v>Dorman Way</v>
      </c>
      <c r="X1391" s="6" t="str">
        <f t="shared" si="345"/>
        <v>ay</v>
      </c>
      <c r="Y1391" s="6" t="str">
        <f t="shared" si="346"/>
        <v>Dorman Way</v>
      </c>
      <c r="Z1391" s="6" t="str">
        <f t="shared" si="347"/>
        <v>Chislehurst</v>
      </c>
      <c r="AA1391" s="6" t="str">
        <f t="shared" si="348"/>
        <v>DH</v>
      </c>
      <c r="AB1391" s="7" t="str">
        <f t="shared" si="349"/>
        <v>44521</v>
      </c>
      <c r="AC1391" s="6" t="str">
        <f t="shared" si="350"/>
        <v>67</v>
      </c>
      <c r="AD1391" s="6" t="str">
        <f t="shared" si="351"/>
        <v>A1</v>
      </c>
      <c r="AE1391" s="8" t="str">
        <f t="shared" si="352"/>
        <v/>
      </c>
    </row>
    <row r="1392" spans="1:31" x14ac:dyDescent="0.25">
      <c r="A1392" s="9">
        <v>1426</v>
      </c>
      <c r="B1392" s="10" t="s">
        <v>4335</v>
      </c>
      <c r="C1392" s="10" t="s">
        <v>2918</v>
      </c>
      <c r="D1392" s="10" t="s">
        <v>15</v>
      </c>
      <c r="E1392" s="10" t="s">
        <v>16</v>
      </c>
      <c r="F1392" s="10">
        <v>30</v>
      </c>
      <c r="G1392" s="10" t="s">
        <v>4336</v>
      </c>
      <c r="H1392" s="10" t="s">
        <v>506</v>
      </c>
      <c r="I1392" s="10" t="s">
        <v>32</v>
      </c>
      <c r="J1392" s="11">
        <v>43665</v>
      </c>
      <c r="K1392" s="10">
        <v>61</v>
      </c>
      <c r="L1392" s="10" t="s">
        <v>78</v>
      </c>
      <c r="M1392" s="12"/>
      <c r="O1392">
        <f t="shared" si="353"/>
        <v>0</v>
      </c>
      <c r="Q1392" s="9" t="str">
        <f t="shared" si="338"/>
        <v>1426</v>
      </c>
      <c r="R1392" s="10" t="str">
        <f t="shared" si="339"/>
        <v>Evelynn</v>
      </c>
      <c r="S1392" s="10" t="str">
        <f t="shared" si="340"/>
        <v>Mcclellan</v>
      </c>
      <c r="T1392" s="10" t="str">
        <f t="shared" si="341"/>
        <v>Mrs</v>
      </c>
      <c r="U1392" s="10" t="str">
        <f t="shared" si="342"/>
        <v>F</v>
      </c>
      <c r="V1392" s="10" t="str">
        <f t="shared" si="343"/>
        <v>30</v>
      </c>
      <c r="W1392" s="10" t="str">
        <f t="shared" si="344"/>
        <v>Dormays Cottages</v>
      </c>
      <c r="X1392" s="10" t="str">
        <f t="shared" si="345"/>
        <v>es</v>
      </c>
      <c r="Y1392" s="10" t="str">
        <f t="shared" si="346"/>
        <v>Dormays Cottages</v>
      </c>
      <c r="Z1392" s="10" t="str">
        <f t="shared" si="347"/>
        <v>Ramsgate</v>
      </c>
      <c r="AA1392" s="10" t="str">
        <f t="shared" si="348"/>
        <v>WC</v>
      </c>
      <c r="AB1392" s="11" t="str">
        <f t="shared" si="349"/>
        <v>43665</v>
      </c>
      <c r="AC1392" s="10" t="str">
        <f t="shared" si="350"/>
        <v>61</v>
      </c>
      <c r="AD1392" s="10" t="str">
        <f t="shared" si="351"/>
        <v>C2</v>
      </c>
      <c r="AE1392" s="12" t="str">
        <f t="shared" si="352"/>
        <v/>
      </c>
    </row>
    <row r="1393" spans="1:31" x14ac:dyDescent="0.25">
      <c r="A1393" s="5">
        <v>1427</v>
      </c>
      <c r="B1393" s="6" t="s">
        <v>4337</v>
      </c>
      <c r="C1393" s="6" t="s">
        <v>4338</v>
      </c>
      <c r="D1393" s="6" t="s">
        <v>15</v>
      </c>
      <c r="E1393" s="6" t="s">
        <v>16</v>
      </c>
      <c r="F1393" s="6">
        <v>60</v>
      </c>
      <c r="G1393" s="6" t="s">
        <v>4339</v>
      </c>
      <c r="H1393" s="6" t="s">
        <v>923</v>
      </c>
      <c r="I1393" s="6" t="s">
        <v>38</v>
      </c>
      <c r="J1393" s="7">
        <v>43697</v>
      </c>
      <c r="K1393" s="6">
        <v>29</v>
      </c>
      <c r="L1393" s="6" t="s">
        <v>52</v>
      </c>
      <c r="M1393" s="8"/>
      <c r="O1393">
        <f t="shared" si="353"/>
        <v>0</v>
      </c>
      <c r="Q1393" s="5" t="str">
        <f t="shared" si="338"/>
        <v>1427</v>
      </c>
      <c r="R1393" s="6" t="str">
        <f t="shared" si="339"/>
        <v>Lida</v>
      </c>
      <c r="S1393" s="6" t="str">
        <f t="shared" si="340"/>
        <v>Mohr</v>
      </c>
      <c r="T1393" s="6" t="str">
        <f t="shared" si="341"/>
        <v>Mrs</v>
      </c>
      <c r="U1393" s="6" t="str">
        <f t="shared" si="342"/>
        <v>F</v>
      </c>
      <c r="V1393" s="6" t="str">
        <f t="shared" si="343"/>
        <v>60</v>
      </c>
      <c r="W1393" s="6" t="str">
        <f t="shared" si="344"/>
        <v>Dornberg Cls+F687</v>
      </c>
      <c r="X1393" s="6" t="str">
        <f t="shared" si="345"/>
        <v>87</v>
      </c>
      <c r="Y1393" s="6" t="str">
        <f t="shared" si="346"/>
        <v>Dornberg Close+F687</v>
      </c>
      <c r="Z1393" s="6" t="str">
        <f t="shared" si="347"/>
        <v>Dudley</v>
      </c>
      <c r="AA1393" s="6" t="str">
        <f t="shared" si="348"/>
        <v>RM</v>
      </c>
      <c r="AB1393" s="7" t="str">
        <f t="shared" si="349"/>
        <v>43697</v>
      </c>
      <c r="AC1393" s="6" t="str">
        <f t="shared" si="350"/>
        <v>29</v>
      </c>
      <c r="AD1393" s="6" t="str">
        <f t="shared" si="351"/>
        <v>A1</v>
      </c>
      <c r="AE1393" s="8" t="str">
        <f t="shared" si="352"/>
        <v/>
      </c>
    </row>
    <row r="1394" spans="1:31" x14ac:dyDescent="0.25">
      <c r="A1394" s="5">
        <v>1429</v>
      </c>
      <c r="B1394" s="6" t="s">
        <v>1878</v>
      </c>
      <c r="C1394" s="6" t="s">
        <v>4340</v>
      </c>
      <c r="D1394" s="6" t="s">
        <v>49</v>
      </c>
      <c r="E1394" s="6" t="s">
        <v>16</v>
      </c>
      <c r="F1394" s="6">
        <v>60</v>
      </c>
      <c r="G1394" s="6" t="s">
        <v>4341</v>
      </c>
      <c r="H1394" s="6" t="s">
        <v>4342</v>
      </c>
      <c r="I1394" s="6" t="s">
        <v>144</v>
      </c>
      <c r="J1394" s="7">
        <v>44545</v>
      </c>
      <c r="K1394" s="6">
        <v>71</v>
      </c>
      <c r="L1394" s="6" t="s">
        <v>39</v>
      </c>
      <c r="M1394" s="8"/>
      <c r="O1394">
        <f t="shared" si="353"/>
        <v>0</v>
      </c>
      <c r="Q1394" s="5" t="str">
        <f t="shared" si="338"/>
        <v>1429</v>
      </c>
      <c r="R1394" s="6" t="str">
        <f t="shared" si="339"/>
        <v>Delores</v>
      </c>
      <c r="S1394" s="6" t="str">
        <f t="shared" si="340"/>
        <v>Platt</v>
      </c>
      <c r="T1394" s="6" t="str">
        <f t="shared" si="341"/>
        <v>Miss</v>
      </c>
      <c r="U1394" s="6" t="str">
        <f t="shared" si="342"/>
        <v>F</v>
      </c>
      <c r="V1394" s="6" t="str">
        <f t="shared" si="343"/>
        <v>60</v>
      </c>
      <c r="W1394" s="6" t="str">
        <f t="shared" si="344"/>
        <v>Dorset Court</v>
      </c>
      <c r="X1394" s="6" t="str">
        <f t="shared" si="345"/>
        <v>rt</v>
      </c>
      <c r="Y1394" s="6" t="str">
        <f t="shared" si="346"/>
        <v>Dorset Court</v>
      </c>
      <c r="Z1394" s="6" t="str">
        <f t="shared" si="347"/>
        <v>Guildford</v>
      </c>
      <c r="AA1394" s="6" t="str">
        <f t="shared" si="348"/>
        <v>UB</v>
      </c>
      <c r="AB1394" s="7" t="str">
        <f t="shared" si="349"/>
        <v>44545</v>
      </c>
      <c r="AC1394" s="6" t="str">
        <f t="shared" si="350"/>
        <v>71</v>
      </c>
      <c r="AD1394" s="6" t="str">
        <f t="shared" si="351"/>
        <v>C1</v>
      </c>
      <c r="AE1394" s="8" t="str">
        <f t="shared" si="352"/>
        <v/>
      </c>
    </row>
    <row r="1395" spans="1:31" x14ac:dyDescent="0.25">
      <c r="A1395" s="9">
        <v>1430</v>
      </c>
      <c r="B1395" s="10" t="s">
        <v>4343</v>
      </c>
      <c r="C1395" s="10" t="s">
        <v>372</v>
      </c>
      <c r="D1395" s="10" t="s">
        <v>28</v>
      </c>
      <c r="E1395" s="10" t="s">
        <v>29</v>
      </c>
      <c r="F1395" s="10">
        <v>90</v>
      </c>
      <c r="G1395" s="10" t="s">
        <v>4344</v>
      </c>
      <c r="H1395" s="10" t="s">
        <v>4345</v>
      </c>
      <c r="I1395" s="10" t="s">
        <v>4346</v>
      </c>
      <c r="J1395" s="11">
        <v>44095</v>
      </c>
      <c r="K1395" s="10">
        <v>85</v>
      </c>
      <c r="L1395" s="10" t="s">
        <v>52</v>
      </c>
      <c r="M1395" s="12"/>
      <c r="O1395">
        <f t="shared" si="353"/>
        <v>0</v>
      </c>
      <c r="Q1395" s="9" t="str">
        <f t="shared" si="338"/>
        <v>1430</v>
      </c>
      <c r="R1395" s="10" t="str">
        <f t="shared" si="339"/>
        <v>Norbert</v>
      </c>
      <c r="S1395" s="10" t="str">
        <f t="shared" si="340"/>
        <v>Case</v>
      </c>
      <c r="T1395" s="10" t="str">
        <f t="shared" si="341"/>
        <v>Mr</v>
      </c>
      <c r="U1395" s="10" t="str">
        <f t="shared" si="342"/>
        <v>M</v>
      </c>
      <c r="V1395" s="10" t="str">
        <f t="shared" si="343"/>
        <v>90</v>
      </c>
      <c r="W1395" s="10" t="str">
        <f t="shared" si="344"/>
        <v>Dorset Mews</v>
      </c>
      <c r="X1395" s="10" t="str">
        <f t="shared" si="345"/>
        <v>ws</v>
      </c>
      <c r="Y1395" s="10" t="str">
        <f t="shared" si="346"/>
        <v>Dorset Mews</v>
      </c>
      <c r="Z1395" s="10" t="str">
        <f t="shared" si="347"/>
        <v>Axminster</v>
      </c>
      <c r="AA1395" s="10" t="str">
        <f t="shared" si="348"/>
        <v>BS</v>
      </c>
      <c r="AB1395" s="11" t="str">
        <f t="shared" si="349"/>
        <v>44095</v>
      </c>
      <c r="AC1395" s="10" t="str">
        <f t="shared" si="350"/>
        <v>85</v>
      </c>
      <c r="AD1395" s="10" t="str">
        <f t="shared" si="351"/>
        <v>A1</v>
      </c>
      <c r="AE1395" s="12" t="str">
        <f t="shared" si="352"/>
        <v/>
      </c>
    </row>
    <row r="1396" spans="1:31" x14ac:dyDescent="0.25">
      <c r="A1396" s="5">
        <v>1431</v>
      </c>
      <c r="B1396" s="6" t="s">
        <v>4347</v>
      </c>
      <c r="C1396" s="6" t="s">
        <v>2178</v>
      </c>
      <c r="D1396" s="6" t="s">
        <v>28</v>
      </c>
      <c r="E1396" s="6" t="s">
        <v>29</v>
      </c>
      <c r="F1396" s="6">
        <v>60</v>
      </c>
      <c r="G1396" s="6" t="s">
        <v>4348</v>
      </c>
      <c r="H1396" s="6" t="s">
        <v>2865</v>
      </c>
      <c r="I1396" s="6" t="s">
        <v>32</v>
      </c>
      <c r="J1396" s="7">
        <v>44422</v>
      </c>
      <c r="K1396" s="6">
        <v>105</v>
      </c>
      <c r="L1396" s="6" t="s">
        <v>44</v>
      </c>
      <c r="M1396" s="8"/>
      <c r="O1396">
        <f t="shared" si="353"/>
        <v>0</v>
      </c>
      <c r="Q1396" s="5" t="str">
        <f t="shared" si="338"/>
        <v>1431</v>
      </c>
      <c r="R1396" s="6" t="str">
        <f t="shared" si="339"/>
        <v>Abdul</v>
      </c>
      <c r="S1396" s="6" t="str">
        <f t="shared" si="340"/>
        <v>Sewell</v>
      </c>
      <c r="T1396" s="6" t="str">
        <f t="shared" si="341"/>
        <v>Mr</v>
      </c>
      <c r="U1396" s="6" t="str">
        <f t="shared" si="342"/>
        <v>M</v>
      </c>
      <c r="V1396" s="6" t="str">
        <f t="shared" si="343"/>
        <v>60</v>
      </c>
      <c r="W1396" s="6" t="str">
        <f t="shared" si="344"/>
        <v>Dorset Villas</v>
      </c>
      <c r="X1396" s="6" t="str">
        <f t="shared" si="345"/>
        <v>as</v>
      </c>
      <c r="Y1396" s="6" t="str">
        <f t="shared" si="346"/>
        <v>Dorset Villas</v>
      </c>
      <c r="Z1396" s="6" t="str">
        <f t="shared" si="347"/>
        <v>Tyne And Wear</v>
      </c>
      <c r="AA1396" s="6" t="str">
        <f t="shared" si="348"/>
        <v>WC</v>
      </c>
      <c r="AB1396" s="7" t="str">
        <f t="shared" si="349"/>
        <v>44422</v>
      </c>
      <c r="AC1396" s="6" t="str">
        <f t="shared" si="350"/>
        <v>105</v>
      </c>
      <c r="AD1396" s="6" t="str">
        <f t="shared" si="351"/>
        <v>D</v>
      </c>
      <c r="AE1396" s="8" t="str">
        <f t="shared" si="352"/>
        <v/>
      </c>
    </row>
    <row r="1397" spans="1:31" x14ac:dyDescent="0.25">
      <c r="A1397" s="9">
        <v>1432</v>
      </c>
      <c r="B1397" s="10" t="s">
        <v>4349</v>
      </c>
      <c r="C1397" s="10" t="s">
        <v>4350</v>
      </c>
      <c r="D1397" s="10" t="s">
        <v>28</v>
      </c>
      <c r="E1397" s="10" t="s">
        <v>29</v>
      </c>
      <c r="F1397" s="10">
        <v>90</v>
      </c>
      <c r="G1397" s="10" t="s">
        <v>4351</v>
      </c>
      <c r="H1397" s="10" t="s">
        <v>1357</v>
      </c>
      <c r="I1397" s="10" t="s">
        <v>176</v>
      </c>
      <c r="J1397" s="11">
        <v>44436</v>
      </c>
      <c r="K1397" s="10">
        <v>93</v>
      </c>
      <c r="L1397" s="10" t="s">
        <v>78</v>
      </c>
      <c r="M1397" s="12"/>
      <c r="O1397">
        <f t="shared" si="353"/>
        <v>0</v>
      </c>
      <c r="Q1397" s="9" t="str">
        <f t="shared" si="338"/>
        <v>1432</v>
      </c>
      <c r="R1397" s="10" t="str">
        <f t="shared" si="339"/>
        <v>Chauncey</v>
      </c>
      <c r="S1397" s="10" t="str">
        <f t="shared" si="340"/>
        <v>Hawk</v>
      </c>
      <c r="T1397" s="10" t="str">
        <f t="shared" si="341"/>
        <v>Mr</v>
      </c>
      <c r="U1397" s="10" t="str">
        <f t="shared" si="342"/>
        <v>M</v>
      </c>
      <c r="V1397" s="10" t="str">
        <f t="shared" si="343"/>
        <v>90</v>
      </c>
      <c r="W1397" s="10" t="str">
        <f t="shared" si="344"/>
        <v>Douglas Mews</v>
      </c>
      <c r="X1397" s="10" t="str">
        <f t="shared" si="345"/>
        <v>ws</v>
      </c>
      <c r="Y1397" s="10" t="str">
        <f t="shared" si="346"/>
        <v>Douglas Mews</v>
      </c>
      <c r="Z1397" s="10" t="str">
        <f t="shared" si="347"/>
        <v>Cumnock</v>
      </c>
      <c r="AA1397" s="10" t="str">
        <f t="shared" si="348"/>
        <v>CW</v>
      </c>
      <c r="AB1397" s="11" t="str">
        <f t="shared" si="349"/>
        <v>44436</v>
      </c>
      <c r="AC1397" s="10" t="str">
        <f t="shared" si="350"/>
        <v>93</v>
      </c>
      <c r="AD1397" s="10" t="str">
        <f t="shared" si="351"/>
        <v>C2</v>
      </c>
      <c r="AE1397" s="12" t="str">
        <f t="shared" si="352"/>
        <v/>
      </c>
    </row>
    <row r="1398" spans="1:31" x14ac:dyDescent="0.25">
      <c r="A1398" s="5">
        <v>1433</v>
      </c>
      <c r="B1398" s="6" t="s">
        <v>4352</v>
      </c>
      <c r="C1398" s="6" t="s">
        <v>3227</v>
      </c>
      <c r="D1398" s="6" t="s">
        <v>28</v>
      </c>
      <c r="E1398" s="6" t="s">
        <v>29</v>
      </c>
      <c r="F1398" s="6">
        <v>90</v>
      </c>
      <c r="G1398" s="6" t="s">
        <v>4353</v>
      </c>
      <c r="H1398" s="6" t="s">
        <v>193</v>
      </c>
      <c r="I1398" s="6" t="s">
        <v>185</v>
      </c>
      <c r="J1398" s="7">
        <v>43554</v>
      </c>
      <c r="K1398" s="6">
        <v>59</v>
      </c>
      <c r="L1398" s="6" t="s">
        <v>157</v>
      </c>
      <c r="M1398" s="8"/>
      <c r="O1398">
        <f t="shared" si="353"/>
        <v>0</v>
      </c>
      <c r="Q1398" s="5" t="str">
        <f t="shared" si="338"/>
        <v>1433</v>
      </c>
      <c r="R1398" s="6" t="str">
        <f t="shared" si="339"/>
        <v>Darwin</v>
      </c>
      <c r="S1398" s="6" t="str">
        <f t="shared" si="340"/>
        <v>Church</v>
      </c>
      <c r="T1398" s="6" t="str">
        <f t="shared" si="341"/>
        <v>Mr</v>
      </c>
      <c r="U1398" s="6" t="str">
        <f t="shared" si="342"/>
        <v>M</v>
      </c>
      <c r="V1398" s="6" t="str">
        <f t="shared" si="343"/>
        <v>90</v>
      </c>
      <c r="W1398" s="6" t="str">
        <f t="shared" si="344"/>
        <v>Douglas Road</v>
      </c>
      <c r="X1398" s="6" t="str">
        <f t="shared" si="345"/>
        <v>ad</v>
      </c>
      <c r="Y1398" s="6" t="str">
        <f t="shared" si="346"/>
        <v>Douglas Road</v>
      </c>
      <c r="Z1398" s="6" t="str">
        <f t="shared" si="347"/>
        <v>Farnborough</v>
      </c>
      <c r="AA1398" s="6" t="str">
        <f t="shared" si="348"/>
        <v>HX</v>
      </c>
      <c r="AB1398" s="7" t="str">
        <f t="shared" si="349"/>
        <v>43554</v>
      </c>
      <c r="AC1398" s="6" t="str">
        <f t="shared" si="350"/>
        <v>59</v>
      </c>
      <c r="AD1398" s="6" t="str">
        <f t="shared" si="351"/>
        <v>C3</v>
      </c>
      <c r="AE1398" s="8" t="str">
        <f t="shared" si="352"/>
        <v/>
      </c>
    </row>
    <row r="1399" spans="1:31" x14ac:dyDescent="0.25">
      <c r="A1399" s="9">
        <v>1434</v>
      </c>
      <c r="B1399" s="10" t="s">
        <v>4354</v>
      </c>
      <c r="C1399" s="10" t="s">
        <v>195</v>
      </c>
      <c r="D1399" s="10" t="s">
        <v>49</v>
      </c>
      <c r="E1399" s="10" t="s">
        <v>16</v>
      </c>
      <c r="F1399" s="10">
        <v>30</v>
      </c>
      <c r="G1399" s="10" t="s">
        <v>4355</v>
      </c>
      <c r="H1399" s="10" t="s">
        <v>3938</v>
      </c>
      <c r="I1399" s="10" t="s">
        <v>1569</v>
      </c>
      <c r="J1399" s="11">
        <v>44297</v>
      </c>
      <c r="K1399" s="10">
        <v>76</v>
      </c>
      <c r="L1399" s="10" t="s">
        <v>33</v>
      </c>
      <c r="M1399" s="12"/>
      <c r="O1399">
        <f t="shared" si="353"/>
        <v>0</v>
      </c>
      <c r="Q1399" s="9" t="str">
        <f t="shared" si="338"/>
        <v>1434</v>
      </c>
      <c r="R1399" s="10" t="str">
        <f t="shared" si="339"/>
        <v>Lura</v>
      </c>
      <c r="S1399" s="10" t="str">
        <f t="shared" si="340"/>
        <v>Key</v>
      </c>
      <c r="T1399" s="10" t="str">
        <f t="shared" si="341"/>
        <v>Miss</v>
      </c>
      <c r="U1399" s="10" t="str">
        <f t="shared" si="342"/>
        <v>F</v>
      </c>
      <c r="V1399" s="10" t="str">
        <f t="shared" si="343"/>
        <v>30</v>
      </c>
      <c r="W1399" s="10" t="str">
        <f t="shared" si="344"/>
        <v>Dovercourt Road</v>
      </c>
      <c r="X1399" s="10" t="str">
        <f t="shared" si="345"/>
        <v>ad</v>
      </c>
      <c r="Y1399" s="10" t="str">
        <f t="shared" si="346"/>
        <v>Dovercourt Road</v>
      </c>
      <c r="Z1399" s="10" t="str">
        <f t="shared" si="347"/>
        <v>Grantown-On-Spey</v>
      </c>
      <c r="AA1399" s="10" t="str">
        <f t="shared" si="348"/>
        <v>NG</v>
      </c>
      <c r="AB1399" s="11" t="str">
        <f t="shared" si="349"/>
        <v>44297</v>
      </c>
      <c r="AC1399" s="10" t="str">
        <f t="shared" si="350"/>
        <v>76</v>
      </c>
      <c r="AD1399" s="10" t="str">
        <f t="shared" si="351"/>
        <v>A3</v>
      </c>
      <c r="AE1399" s="12" t="str">
        <f t="shared" si="352"/>
        <v/>
      </c>
    </row>
    <row r="1400" spans="1:31" x14ac:dyDescent="0.25">
      <c r="A1400" s="5">
        <v>1435</v>
      </c>
      <c r="B1400" s="6" t="s">
        <v>4356</v>
      </c>
      <c r="C1400" s="6" t="s">
        <v>4357</v>
      </c>
      <c r="D1400" s="6" t="s">
        <v>28</v>
      </c>
      <c r="E1400" s="6" t="s">
        <v>29</v>
      </c>
      <c r="F1400" s="6">
        <v>60</v>
      </c>
      <c r="G1400" s="6" t="s">
        <v>4358</v>
      </c>
      <c r="H1400" s="6" t="s">
        <v>637</v>
      </c>
      <c r="I1400" s="6" t="s">
        <v>291</v>
      </c>
      <c r="J1400" s="7">
        <v>44534</v>
      </c>
      <c r="K1400" s="6">
        <v>59</v>
      </c>
      <c r="L1400" s="6" t="s">
        <v>157</v>
      </c>
      <c r="M1400" s="8"/>
      <c r="O1400">
        <f t="shared" si="353"/>
        <v>0</v>
      </c>
      <c r="Q1400" s="5" t="str">
        <f t="shared" si="338"/>
        <v>1435</v>
      </c>
      <c r="R1400" s="6" t="str">
        <f t="shared" si="339"/>
        <v>Zane</v>
      </c>
      <c r="S1400" s="6" t="str">
        <f t="shared" si="340"/>
        <v>Lawson</v>
      </c>
      <c r="T1400" s="6" t="str">
        <f t="shared" si="341"/>
        <v>Mr</v>
      </c>
      <c r="U1400" s="6" t="str">
        <f t="shared" si="342"/>
        <v>M</v>
      </c>
      <c r="V1400" s="6" t="str">
        <f t="shared" si="343"/>
        <v>60</v>
      </c>
      <c r="W1400" s="6" t="str">
        <f t="shared" si="344"/>
        <v>Doverfield Road</v>
      </c>
      <c r="X1400" s="6" t="str">
        <f t="shared" si="345"/>
        <v>ad</v>
      </c>
      <c r="Y1400" s="6" t="str">
        <f t="shared" si="346"/>
        <v>Doverfield Road</v>
      </c>
      <c r="Z1400" s="6" t="str">
        <f t="shared" si="347"/>
        <v>Kent</v>
      </c>
      <c r="AA1400" s="6" t="str">
        <f t="shared" si="348"/>
        <v>HS</v>
      </c>
      <c r="AB1400" s="7" t="str">
        <f t="shared" si="349"/>
        <v>44534</v>
      </c>
      <c r="AC1400" s="6" t="str">
        <f t="shared" si="350"/>
        <v>59</v>
      </c>
      <c r="AD1400" s="6" t="str">
        <f t="shared" si="351"/>
        <v>C3</v>
      </c>
      <c r="AE1400" s="8" t="str">
        <f t="shared" si="352"/>
        <v/>
      </c>
    </row>
    <row r="1401" spans="1:31" x14ac:dyDescent="0.25">
      <c r="A1401" s="9">
        <v>1436</v>
      </c>
      <c r="B1401" s="10" t="s">
        <v>4359</v>
      </c>
      <c r="C1401" s="10" t="s">
        <v>4360</v>
      </c>
      <c r="D1401" s="10" t="s">
        <v>28</v>
      </c>
      <c r="E1401" s="10" t="s">
        <v>29</v>
      </c>
      <c r="F1401" s="10">
        <v>30</v>
      </c>
      <c r="G1401" s="10" t="s">
        <v>4361</v>
      </c>
      <c r="H1401" s="10" t="s">
        <v>3226</v>
      </c>
      <c r="I1401" s="10" t="s">
        <v>32</v>
      </c>
      <c r="J1401" s="11">
        <v>43540</v>
      </c>
      <c r="K1401" s="10">
        <v>2</v>
      </c>
      <c r="L1401" s="10" t="s">
        <v>33</v>
      </c>
      <c r="M1401" s="12"/>
      <c r="O1401">
        <f t="shared" si="353"/>
        <v>0</v>
      </c>
      <c r="Q1401" s="9" t="str">
        <f t="shared" si="338"/>
        <v>1436</v>
      </c>
      <c r="R1401" s="10" t="str">
        <f t="shared" si="339"/>
        <v>Phil</v>
      </c>
      <c r="S1401" s="10" t="str">
        <f t="shared" si="340"/>
        <v>Cartwright</v>
      </c>
      <c r="T1401" s="10" t="str">
        <f t="shared" si="341"/>
        <v>Mr</v>
      </c>
      <c r="U1401" s="10" t="str">
        <f t="shared" si="342"/>
        <v>M</v>
      </c>
      <c r="V1401" s="10" t="str">
        <f t="shared" si="343"/>
        <v>30</v>
      </c>
      <c r="W1401" s="10" t="str">
        <f t="shared" si="344"/>
        <v>Dowgate Dock</v>
      </c>
      <c r="X1401" s="10" t="str">
        <f t="shared" si="345"/>
        <v>ck</v>
      </c>
      <c r="Y1401" s="10" t="str">
        <f t="shared" si="346"/>
        <v>Dowgate Dock</v>
      </c>
      <c r="Z1401" s="10" t="str">
        <f t="shared" si="347"/>
        <v>Telford</v>
      </c>
      <c r="AA1401" s="10" t="str">
        <f t="shared" si="348"/>
        <v>WC</v>
      </c>
      <c r="AB1401" s="11" t="str">
        <f t="shared" si="349"/>
        <v>43540</v>
      </c>
      <c r="AC1401" s="10" t="str">
        <f t="shared" si="350"/>
        <v>2</v>
      </c>
      <c r="AD1401" s="10" t="str">
        <f t="shared" si="351"/>
        <v>A3</v>
      </c>
      <c r="AE1401" s="12" t="str">
        <f t="shared" si="352"/>
        <v/>
      </c>
    </row>
    <row r="1402" spans="1:31" x14ac:dyDescent="0.25">
      <c r="A1402" s="5">
        <v>1437</v>
      </c>
      <c r="B1402" s="6" t="s">
        <v>4362</v>
      </c>
      <c r="C1402" s="6" t="s">
        <v>4363</v>
      </c>
      <c r="D1402" s="6" t="s">
        <v>28</v>
      </c>
      <c r="E1402" s="6" t="s">
        <v>29</v>
      </c>
      <c r="F1402" s="6">
        <v>30</v>
      </c>
      <c r="G1402" s="6" t="s">
        <v>4364</v>
      </c>
      <c r="H1402" s="6" t="s">
        <v>4365</v>
      </c>
      <c r="I1402" s="6" t="s">
        <v>881</v>
      </c>
      <c r="J1402" s="7">
        <v>44155</v>
      </c>
      <c r="K1402" s="6">
        <v>71</v>
      </c>
      <c r="L1402" s="6" t="s">
        <v>20</v>
      </c>
      <c r="M1402" s="8"/>
      <c r="O1402">
        <f t="shared" si="353"/>
        <v>0</v>
      </c>
      <c r="Q1402" s="5" t="str">
        <f t="shared" si="338"/>
        <v>1437</v>
      </c>
      <c r="R1402" s="6" t="str">
        <f t="shared" si="339"/>
        <v>Mohammad</v>
      </c>
      <c r="S1402" s="6" t="str">
        <f t="shared" si="340"/>
        <v>Thorne</v>
      </c>
      <c r="T1402" s="6" t="str">
        <f t="shared" si="341"/>
        <v>Mr</v>
      </c>
      <c r="U1402" s="6" t="str">
        <f t="shared" si="342"/>
        <v>M</v>
      </c>
      <c r="V1402" s="6" t="str">
        <f t="shared" si="343"/>
        <v>30</v>
      </c>
      <c r="W1402" s="6" t="str">
        <f t="shared" si="344"/>
        <v>Downes St</v>
      </c>
      <c r="X1402" s="6" t="str">
        <f t="shared" si="345"/>
        <v>St</v>
      </c>
      <c r="Y1402" s="6" t="str">
        <f t="shared" si="346"/>
        <v>Downes Street</v>
      </c>
      <c r="Z1402" s="6" t="str">
        <f t="shared" si="347"/>
        <v>Invergordon</v>
      </c>
      <c r="AA1402" s="6" t="str">
        <f t="shared" si="348"/>
        <v>LS</v>
      </c>
      <c r="AB1402" s="7" t="str">
        <f t="shared" si="349"/>
        <v>44155</v>
      </c>
      <c r="AC1402" s="6" t="str">
        <f t="shared" si="350"/>
        <v>71</v>
      </c>
      <c r="AD1402" s="6" t="str">
        <f t="shared" si="351"/>
        <v>B</v>
      </c>
      <c r="AE1402" s="8" t="str">
        <f t="shared" si="352"/>
        <v/>
      </c>
    </row>
    <row r="1403" spans="1:31" x14ac:dyDescent="0.25">
      <c r="A1403" s="9">
        <v>1438</v>
      </c>
      <c r="B1403" s="10" t="s">
        <v>4366</v>
      </c>
      <c r="C1403" s="10" t="s">
        <v>1657</v>
      </c>
      <c r="D1403" s="10" t="s">
        <v>49</v>
      </c>
      <c r="E1403" s="10" t="s">
        <v>16</v>
      </c>
      <c r="F1403" s="10">
        <v>30</v>
      </c>
      <c r="G1403" s="10" t="s">
        <v>4367</v>
      </c>
      <c r="H1403" s="10" t="s">
        <v>152</v>
      </c>
      <c r="I1403" s="10" t="s">
        <v>25</v>
      </c>
      <c r="J1403" s="11">
        <v>43643</v>
      </c>
      <c r="K1403" s="10">
        <v>30</v>
      </c>
      <c r="L1403" s="10" t="s">
        <v>99</v>
      </c>
      <c r="M1403" s="12"/>
      <c r="O1403">
        <f t="shared" si="353"/>
        <v>0</v>
      </c>
      <c r="Q1403" s="9" t="str">
        <f t="shared" si="338"/>
        <v>1438</v>
      </c>
      <c r="R1403" s="10" t="str">
        <f t="shared" si="339"/>
        <v>Teofila</v>
      </c>
      <c r="S1403" s="10" t="str">
        <f t="shared" si="340"/>
        <v>House</v>
      </c>
      <c r="T1403" s="10" t="str">
        <f t="shared" si="341"/>
        <v>Miss</v>
      </c>
      <c r="U1403" s="10" t="str">
        <f t="shared" si="342"/>
        <v>F</v>
      </c>
      <c r="V1403" s="10" t="str">
        <f t="shared" si="343"/>
        <v>30</v>
      </c>
      <c r="W1403" s="10" t="str">
        <f t="shared" si="344"/>
        <v>Downings</v>
      </c>
      <c r="X1403" s="10" t="str">
        <f t="shared" si="345"/>
        <v>gs</v>
      </c>
      <c r="Y1403" s="10" t="str">
        <f t="shared" si="346"/>
        <v>Downings</v>
      </c>
      <c r="Z1403" s="10" t="str">
        <f t="shared" si="347"/>
        <v>Hertfordshire</v>
      </c>
      <c r="AA1403" s="10" t="str">
        <f t="shared" si="348"/>
        <v>HG</v>
      </c>
      <c r="AB1403" s="11" t="str">
        <f t="shared" si="349"/>
        <v>43643</v>
      </c>
      <c r="AC1403" s="10" t="str">
        <f t="shared" si="350"/>
        <v>30</v>
      </c>
      <c r="AD1403" s="10" t="str">
        <f t="shared" si="351"/>
        <v>E</v>
      </c>
      <c r="AE1403" s="12" t="str">
        <f t="shared" si="352"/>
        <v/>
      </c>
    </row>
    <row r="1404" spans="1:31" x14ac:dyDescent="0.25">
      <c r="A1404" s="5">
        <v>1439</v>
      </c>
      <c r="B1404" s="6" t="s">
        <v>1241</v>
      </c>
      <c r="C1404" s="6" t="s">
        <v>4368</v>
      </c>
      <c r="D1404" s="6" t="s">
        <v>28</v>
      </c>
      <c r="E1404" s="6" t="s">
        <v>29</v>
      </c>
      <c r="F1404" s="6">
        <v>90</v>
      </c>
      <c r="G1404" s="6" t="s">
        <v>4369</v>
      </c>
      <c r="H1404" s="6" t="s">
        <v>4370</v>
      </c>
      <c r="I1404" s="6" t="s">
        <v>32</v>
      </c>
      <c r="J1404" s="7">
        <v>43468</v>
      </c>
      <c r="K1404" s="6">
        <v>55</v>
      </c>
      <c r="L1404" s="6" t="s">
        <v>78</v>
      </c>
      <c r="M1404" s="8"/>
      <c r="O1404">
        <f t="shared" si="353"/>
        <v>0</v>
      </c>
      <c r="Q1404" s="5" t="str">
        <f t="shared" si="338"/>
        <v>1439</v>
      </c>
      <c r="R1404" s="6" t="str">
        <f t="shared" si="339"/>
        <v>Rene</v>
      </c>
      <c r="S1404" s="6" t="str">
        <f t="shared" si="340"/>
        <v>Stokes</v>
      </c>
      <c r="T1404" s="6" t="str">
        <f t="shared" si="341"/>
        <v>Mr</v>
      </c>
      <c r="U1404" s="6" t="str">
        <f t="shared" si="342"/>
        <v>M</v>
      </c>
      <c r="V1404" s="6" t="str">
        <f t="shared" si="343"/>
        <v>90</v>
      </c>
      <c r="W1404" s="6" t="str">
        <f t="shared" si="344"/>
        <v>Downland Close</v>
      </c>
      <c r="X1404" s="6" t="str">
        <f t="shared" si="345"/>
        <v>se</v>
      </c>
      <c r="Y1404" s="6" t="str">
        <f t="shared" si="346"/>
        <v>Downland Close</v>
      </c>
      <c r="Z1404" s="6" t="str">
        <f t="shared" si="347"/>
        <v>Port Glasgow</v>
      </c>
      <c r="AA1404" s="6" t="str">
        <f t="shared" si="348"/>
        <v>WC</v>
      </c>
      <c r="AB1404" s="7" t="str">
        <f t="shared" si="349"/>
        <v>43468</v>
      </c>
      <c r="AC1404" s="6" t="str">
        <f t="shared" si="350"/>
        <v>55</v>
      </c>
      <c r="AD1404" s="6" t="str">
        <f t="shared" si="351"/>
        <v>C2</v>
      </c>
      <c r="AE1404" s="8" t="str">
        <f t="shared" si="352"/>
        <v/>
      </c>
    </row>
    <row r="1405" spans="1:31" x14ac:dyDescent="0.25">
      <c r="A1405" s="9">
        <v>1440</v>
      </c>
      <c r="B1405" s="10" t="s">
        <v>88</v>
      </c>
      <c r="C1405" s="10" t="s">
        <v>4371</v>
      </c>
      <c r="D1405" s="10" t="s">
        <v>49</v>
      </c>
      <c r="E1405" s="10" t="s">
        <v>16</v>
      </c>
      <c r="F1405" s="10">
        <v>60</v>
      </c>
      <c r="G1405" s="10" t="s">
        <v>4372</v>
      </c>
      <c r="H1405" s="10" t="s">
        <v>4373</v>
      </c>
      <c r="I1405" s="10" t="s">
        <v>32</v>
      </c>
      <c r="J1405" s="11">
        <v>43840</v>
      </c>
      <c r="K1405" s="10">
        <v>82</v>
      </c>
      <c r="L1405" s="10" t="s">
        <v>157</v>
      </c>
      <c r="M1405" s="12"/>
      <c r="O1405">
        <f t="shared" si="353"/>
        <v>0</v>
      </c>
      <c r="Q1405" s="9" t="str">
        <f t="shared" si="338"/>
        <v>1440</v>
      </c>
      <c r="R1405" s="10" t="str">
        <f t="shared" si="339"/>
        <v>Cecil</v>
      </c>
      <c r="S1405" s="10" t="str">
        <f t="shared" si="340"/>
        <v>Coker</v>
      </c>
      <c r="T1405" s="10" t="str">
        <f t="shared" si="341"/>
        <v>Miss</v>
      </c>
      <c r="U1405" s="10" t="str">
        <f t="shared" si="342"/>
        <v>F</v>
      </c>
      <c r="V1405" s="10" t="str">
        <f t="shared" si="343"/>
        <v>60</v>
      </c>
      <c r="W1405" s="10" t="str">
        <f t="shared" si="344"/>
        <v>Downton Avenue</v>
      </c>
      <c r="X1405" s="10" t="str">
        <f t="shared" si="345"/>
        <v>ue</v>
      </c>
      <c r="Y1405" s="10" t="str">
        <f t="shared" si="346"/>
        <v>Downton Avenue</v>
      </c>
      <c r="Z1405" s="10" t="str">
        <f t="shared" si="347"/>
        <v>Ruislip</v>
      </c>
      <c r="AA1405" s="10" t="str">
        <f t="shared" si="348"/>
        <v>WC</v>
      </c>
      <c r="AB1405" s="11" t="str">
        <f t="shared" si="349"/>
        <v>43840</v>
      </c>
      <c r="AC1405" s="10" t="str">
        <f t="shared" si="350"/>
        <v>82</v>
      </c>
      <c r="AD1405" s="10" t="str">
        <f t="shared" si="351"/>
        <v>C3</v>
      </c>
      <c r="AE1405" s="12" t="str">
        <f t="shared" si="352"/>
        <v/>
      </c>
    </row>
    <row r="1406" spans="1:31" x14ac:dyDescent="0.25">
      <c r="A1406" s="5">
        <v>1441</v>
      </c>
      <c r="B1406" s="6" t="s">
        <v>4374</v>
      </c>
      <c r="C1406" s="6" t="s">
        <v>4310</v>
      </c>
      <c r="D1406" s="6" t="s">
        <v>28</v>
      </c>
      <c r="E1406" s="6" t="s">
        <v>29</v>
      </c>
      <c r="F1406" s="6">
        <v>60</v>
      </c>
      <c r="G1406" s="6" t="s">
        <v>4375</v>
      </c>
      <c r="H1406" s="6" t="s">
        <v>135</v>
      </c>
      <c r="I1406" s="6" t="s">
        <v>32</v>
      </c>
      <c r="J1406" s="7">
        <v>44399</v>
      </c>
      <c r="K1406" s="6">
        <v>35</v>
      </c>
      <c r="L1406" s="6" t="s">
        <v>62</v>
      </c>
      <c r="M1406" s="8"/>
      <c r="O1406">
        <f t="shared" si="353"/>
        <v>0</v>
      </c>
      <c r="Q1406" s="5" t="str">
        <f t="shared" si="338"/>
        <v>1441</v>
      </c>
      <c r="R1406" s="6" t="str">
        <f t="shared" si="339"/>
        <v>Donn</v>
      </c>
      <c r="S1406" s="6" t="str">
        <f t="shared" si="340"/>
        <v>Mackey</v>
      </c>
      <c r="T1406" s="6" t="str">
        <f t="shared" si="341"/>
        <v>Mr</v>
      </c>
      <c r="U1406" s="6" t="str">
        <f t="shared" si="342"/>
        <v>M</v>
      </c>
      <c r="V1406" s="6" t="str">
        <f t="shared" si="343"/>
        <v>60</v>
      </c>
      <c r="W1406" s="6" t="str">
        <f t="shared" si="344"/>
        <v>Doyle Gardens</v>
      </c>
      <c r="X1406" s="6" t="str">
        <f t="shared" si="345"/>
        <v>ns</v>
      </c>
      <c r="Y1406" s="6" t="str">
        <f t="shared" si="346"/>
        <v>Doyle Gardens</v>
      </c>
      <c r="Z1406" s="6" t="str">
        <f t="shared" si="347"/>
        <v>West Yorkshire</v>
      </c>
      <c r="AA1406" s="6" t="str">
        <f t="shared" si="348"/>
        <v>WC</v>
      </c>
      <c r="AB1406" s="7" t="str">
        <f t="shared" si="349"/>
        <v>44399</v>
      </c>
      <c r="AC1406" s="6" t="str">
        <f t="shared" si="350"/>
        <v>35</v>
      </c>
      <c r="AD1406" s="6" t="str">
        <f t="shared" si="351"/>
        <v>C4</v>
      </c>
      <c r="AE1406" s="8" t="str">
        <f t="shared" si="352"/>
        <v/>
      </c>
    </row>
    <row r="1407" spans="1:31" x14ac:dyDescent="0.25">
      <c r="A1407" s="9">
        <v>1442</v>
      </c>
      <c r="B1407" s="10" t="s">
        <v>4376</v>
      </c>
      <c r="C1407" s="10" t="s">
        <v>4377</v>
      </c>
      <c r="D1407" s="10" t="s">
        <v>115</v>
      </c>
      <c r="E1407" s="10" t="s">
        <v>29</v>
      </c>
      <c r="F1407" s="10">
        <v>90</v>
      </c>
      <c r="G1407" s="10" t="s">
        <v>4378</v>
      </c>
      <c r="H1407" s="10" t="s">
        <v>2880</v>
      </c>
      <c r="I1407" s="10" t="s">
        <v>32</v>
      </c>
      <c r="J1407" s="11">
        <v>44527</v>
      </c>
      <c r="K1407" s="10">
        <v>32</v>
      </c>
      <c r="L1407" s="10" t="s">
        <v>44</v>
      </c>
      <c r="M1407" s="12"/>
      <c r="O1407">
        <f t="shared" si="353"/>
        <v>0</v>
      </c>
      <c r="Q1407" s="9" t="str">
        <f t="shared" si="338"/>
        <v>1442</v>
      </c>
      <c r="R1407" s="10" t="str">
        <f t="shared" si="339"/>
        <v>Robbie</v>
      </c>
      <c r="S1407" s="10" t="str">
        <f t="shared" si="340"/>
        <v>Madden</v>
      </c>
      <c r="T1407" s="10" t="str">
        <f t="shared" si="341"/>
        <v>Prof</v>
      </c>
      <c r="U1407" s="10" t="str">
        <f t="shared" si="342"/>
        <v>M</v>
      </c>
      <c r="V1407" s="10" t="str">
        <f t="shared" si="343"/>
        <v>90</v>
      </c>
      <c r="W1407" s="10" t="str">
        <f t="shared" si="344"/>
        <v>Doyle Road</v>
      </c>
      <c r="X1407" s="10" t="str">
        <f t="shared" si="345"/>
        <v>ad</v>
      </c>
      <c r="Y1407" s="10" t="str">
        <f t="shared" si="346"/>
        <v>Doyle Road</v>
      </c>
      <c r="Z1407" s="10" t="str">
        <f t="shared" si="347"/>
        <v>Oakham</v>
      </c>
      <c r="AA1407" s="10" t="str">
        <f t="shared" si="348"/>
        <v>WC</v>
      </c>
      <c r="AB1407" s="11" t="str">
        <f t="shared" si="349"/>
        <v>44527</v>
      </c>
      <c r="AC1407" s="10" t="str">
        <f t="shared" si="350"/>
        <v>32</v>
      </c>
      <c r="AD1407" s="10" t="str">
        <f t="shared" si="351"/>
        <v>D</v>
      </c>
      <c r="AE1407" s="12" t="str">
        <f t="shared" si="352"/>
        <v/>
      </c>
    </row>
    <row r="1408" spans="1:31" x14ac:dyDescent="0.25">
      <c r="A1408" s="5">
        <v>1443</v>
      </c>
      <c r="B1408" s="6" t="s">
        <v>4379</v>
      </c>
      <c r="C1408" s="6" t="s">
        <v>4380</v>
      </c>
      <c r="D1408" s="6" t="s">
        <v>28</v>
      </c>
      <c r="E1408" s="6" t="s">
        <v>29</v>
      </c>
      <c r="F1408" s="6">
        <v>30</v>
      </c>
      <c r="G1408" s="6" t="s">
        <v>4381</v>
      </c>
      <c r="H1408" s="6" t="s">
        <v>1181</v>
      </c>
      <c r="I1408" s="6" t="s">
        <v>32</v>
      </c>
      <c r="J1408" s="7">
        <v>44481</v>
      </c>
      <c r="K1408" s="6">
        <v>13</v>
      </c>
      <c r="L1408" s="6" t="s">
        <v>52</v>
      </c>
      <c r="M1408" s="8"/>
      <c r="O1408">
        <f t="shared" si="353"/>
        <v>0</v>
      </c>
      <c r="Q1408" s="5" t="str">
        <f t="shared" si="338"/>
        <v>1443</v>
      </c>
      <c r="R1408" s="6" t="str">
        <f t="shared" si="339"/>
        <v>Filiberto</v>
      </c>
      <c r="S1408" s="6" t="str">
        <f t="shared" si="340"/>
        <v>Atkinson</v>
      </c>
      <c r="T1408" s="6" t="str">
        <f t="shared" si="341"/>
        <v>Mr</v>
      </c>
      <c r="U1408" s="6" t="str">
        <f t="shared" si="342"/>
        <v>M</v>
      </c>
      <c r="V1408" s="6" t="str">
        <f t="shared" si="343"/>
        <v>30</v>
      </c>
      <c r="W1408" s="6" t="str">
        <f t="shared" si="344"/>
        <v>Dr Johnson's</v>
      </c>
      <c r="X1408" s="6" t="str">
        <f t="shared" si="345"/>
        <v>'s</v>
      </c>
      <c r="Y1408" s="6" t="str">
        <f t="shared" si="346"/>
        <v>Dr Johnson's</v>
      </c>
      <c r="Z1408" s="6" t="str">
        <f t="shared" si="347"/>
        <v>Yarm</v>
      </c>
      <c r="AA1408" s="6" t="str">
        <f t="shared" si="348"/>
        <v>WC</v>
      </c>
      <c r="AB1408" s="7" t="str">
        <f t="shared" si="349"/>
        <v>44481</v>
      </c>
      <c r="AC1408" s="6" t="str">
        <f t="shared" si="350"/>
        <v>13</v>
      </c>
      <c r="AD1408" s="6" t="str">
        <f t="shared" si="351"/>
        <v>A1</v>
      </c>
      <c r="AE1408" s="8" t="str">
        <f t="shared" si="352"/>
        <v/>
      </c>
    </row>
    <row r="1409" spans="1:31" x14ac:dyDescent="0.25">
      <c r="A1409" s="9">
        <v>1444</v>
      </c>
      <c r="B1409" s="10" t="s">
        <v>1111</v>
      </c>
      <c r="C1409" s="10" t="s">
        <v>371</v>
      </c>
      <c r="D1409" s="10" t="s">
        <v>28</v>
      </c>
      <c r="E1409" s="10" t="s">
        <v>29</v>
      </c>
      <c r="F1409" s="10">
        <v>90</v>
      </c>
      <c r="G1409" s="10" t="s">
        <v>4382</v>
      </c>
      <c r="H1409" s="10" t="s">
        <v>3884</v>
      </c>
      <c r="I1409" s="10" t="s">
        <v>3885</v>
      </c>
      <c r="J1409" s="11">
        <v>43633</v>
      </c>
      <c r="K1409" s="10">
        <v>14</v>
      </c>
      <c r="L1409" s="10" t="s">
        <v>157</v>
      </c>
      <c r="M1409" s="12"/>
      <c r="O1409">
        <f t="shared" si="353"/>
        <v>0</v>
      </c>
      <c r="Q1409" s="9" t="str">
        <f t="shared" si="338"/>
        <v>1444</v>
      </c>
      <c r="R1409" s="10" t="str">
        <f t="shared" si="339"/>
        <v>Walker</v>
      </c>
      <c r="S1409" s="10" t="str">
        <f t="shared" si="340"/>
        <v>Boyce</v>
      </c>
      <c r="T1409" s="10" t="str">
        <f t="shared" si="341"/>
        <v>Mr</v>
      </c>
      <c r="U1409" s="10" t="str">
        <f t="shared" si="342"/>
        <v>M</v>
      </c>
      <c r="V1409" s="10" t="str">
        <f t="shared" si="343"/>
        <v>90</v>
      </c>
      <c r="W1409" s="10" t="str">
        <f t="shared" si="344"/>
        <v>Drakes Walk</v>
      </c>
      <c r="X1409" s="10" t="str">
        <f t="shared" si="345"/>
        <v>lk</v>
      </c>
      <c r="Y1409" s="10" t="str">
        <f t="shared" si="346"/>
        <v>Drakes Walk</v>
      </c>
      <c r="Z1409" s="10" t="str">
        <f t="shared" si="347"/>
        <v>Lee-On-The-Solent</v>
      </c>
      <c r="AA1409" s="10" t="str">
        <f t="shared" si="348"/>
        <v>ST</v>
      </c>
      <c r="AB1409" s="11" t="str">
        <f t="shared" si="349"/>
        <v>43633</v>
      </c>
      <c r="AC1409" s="10" t="str">
        <f t="shared" si="350"/>
        <v>14</v>
      </c>
      <c r="AD1409" s="10" t="str">
        <f t="shared" si="351"/>
        <v>C3</v>
      </c>
      <c r="AE1409" s="12" t="str">
        <f t="shared" si="352"/>
        <v/>
      </c>
    </row>
    <row r="1410" spans="1:31" x14ac:dyDescent="0.25">
      <c r="A1410" s="5">
        <v>1445</v>
      </c>
      <c r="B1410" s="6" t="s">
        <v>1400</v>
      </c>
      <c r="C1410" s="6" t="s">
        <v>4383</v>
      </c>
      <c r="D1410" s="6" t="s">
        <v>28</v>
      </c>
      <c r="E1410" s="6" t="s">
        <v>29</v>
      </c>
      <c r="F1410" s="6">
        <v>30</v>
      </c>
      <c r="G1410" s="6" t="s">
        <v>4384</v>
      </c>
      <c r="H1410" s="6" t="s">
        <v>3232</v>
      </c>
      <c r="I1410" s="6" t="s">
        <v>32</v>
      </c>
      <c r="J1410" s="7">
        <v>44241</v>
      </c>
      <c r="K1410" s="6">
        <v>5</v>
      </c>
      <c r="L1410" s="6" t="s">
        <v>157</v>
      </c>
      <c r="M1410" s="8"/>
      <c r="O1410">
        <f t="shared" si="353"/>
        <v>0</v>
      </c>
      <c r="Q1410" s="5" t="str">
        <f t="shared" si="338"/>
        <v>1445</v>
      </c>
      <c r="R1410" s="6" t="str">
        <f t="shared" si="339"/>
        <v>Connie</v>
      </c>
      <c r="S1410" s="6" t="str">
        <f t="shared" si="340"/>
        <v>Sierra</v>
      </c>
      <c r="T1410" s="6" t="str">
        <f t="shared" si="341"/>
        <v>Mr</v>
      </c>
      <c r="U1410" s="6" t="str">
        <f t="shared" si="342"/>
        <v>M</v>
      </c>
      <c r="V1410" s="6" t="str">
        <f t="shared" si="343"/>
        <v>30</v>
      </c>
      <c r="W1410" s="6" t="str">
        <f t="shared" si="344"/>
        <v>Draper's Court</v>
      </c>
      <c r="X1410" s="6" t="str">
        <f t="shared" si="345"/>
        <v>rt</v>
      </c>
      <c r="Y1410" s="6" t="str">
        <f t="shared" si="346"/>
        <v>Draper's Court</v>
      </c>
      <c r="Z1410" s="6" t="str">
        <f t="shared" si="347"/>
        <v>Montrose</v>
      </c>
      <c r="AA1410" s="6" t="str">
        <f t="shared" si="348"/>
        <v>WC</v>
      </c>
      <c r="AB1410" s="7" t="str">
        <f t="shared" si="349"/>
        <v>44241</v>
      </c>
      <c r="AC1410" s="6" t="str">
        <f t="shared" si="350"/>
        <v>5</v>
      </c>
      <c r="AD1410" s="6" t="str">
        <f t="shared" si="351"/>
        <v>C3</v>
      </c>
      <c r="AE1410" s="8" t="str">
        <f t="shared" si="352"/>
        <v/>
      </c>
    </row>
    <row r="1411" spans="1:31" x14ac:dyDescent="0.25">
      <c r="A1411" s="9">
        <v>1446</v>
      </c>
      <c r="B1411" s="10" t="s">
        <v>4385</v>
      </c>
      <c r="C1411" s="10" t="s">
        <v>4386</v>
      </c>
      <c r="D1411" s="10" t="s">
        <v>28</v>
      </c>
      <c r="E1411" s="10" t="s">
        <v>29</v>
      </c>
      <c r="F1411" s="10">
        <v>30</v>
      </c>
      <c r="G1411" s="10" t="s">
        <v>4387</v>
      </c>
      <c r="H1411" s="10" t="s">
        <v>4388</v>
      </c>
      <c r="I1411" s="10" t="s">
        <v>32</v>
      </c>
      <c r="J1411" s="11">
        <v>44018</v>
      </c>
      <c r="K1411" s="10">
        <v>15</v>
      </c>
      <c r="L1411" s="10" t="s">
        <v>39</v>
      </c>
      <c r="M1411" s="12"/>
      <c r="O1411">
        <f t="shared" si="353"/>
        <v>0</v>
      </c>
      <c r="Q1411" s="9" t="str">
        <f t="shared" si="338"/>
        <v>1446</v>
      </c>
      <c r="R1411" s="10" t="str">
        <f t="shared" si="339"/>
        <v>Hosea</v>
      </c>
      <c r="S1411" s="10" t="str">
        <f t="shared" si="340"/>
        <v>Delarosa</v>
      </c>
      <c r="T1411" s="10" t="str">
        <f t="shared" si="341"/>
        <v>Mr</v>
      </c>
      <c r="U1411" s="10" t="str">
        <f t="shared" si="342"/>
        <v>M</v>
      </c>
      <c r="V1411" s="10" t="str">
        <f t="shared" si="343"/>
        <v>30</v>
      </c>
      <c r="W1411" s="10" t="str">
        <f t="shared" si="344"/>
        <v>Drapers Road</v>
      </c>
      <c r="X1411" s="10" t="str">
        <f t="shared" si="345"/>
        <v>ad</v>
      </c>
      <c r="Y1411" s="10" t="str">
        <f t="shared" si="346"/>
        <v>Drapers Road</v>
      </c>
      <c r="Z1411" s="10" t="str">
        <f t="shared" si="347"/>
        <v>Lydney</v>
      </c>
      <c r="AA1411" s="10" t="str">
        <f t="shared" si="348"/>
        <v>WC</v>
      </c>
      <c r="AB1411" s="11" t="str">
        <f t="shared" si="349"/>
        <v>44018</v>
      </c>
      <c r="AC1411" s="10" t="str">
        <f t="shared" si="350"/>
        <v>15</v>
      </c>
      <c r="AD1411" s="10" t="str">
        <f t="shared" si="351"/>
        <v>C1</v>
      </c>
      <c r="AE1411" s="12" t="str">
        <f t="shared" si="352"/>
        <v/>
      </c>
    </row>
    <row r="1412" spans="1:31" x14ac:dyDescent="0.25">
      <c r="A1412" s="5">
        <v>1447</v>
      </c>
      <c r="B1412" s="6" t="s">
        <v>4389</v>
      </c>
      <c r="C1412" s="6" t="s">
        <v>4143</v>
      </c>
      <c r="D1412" s="6" t="s">
        <v>15</v>
      </c>
      <c r="E1412" s="6" t="s">
        <v>16</v>
      </c>
      <c r="F1412" s="6">
        <v>60</v>
      </c>
      <c r="G1412" s="6" t="s">
        <v>4390</v>
      </c>
      <c r="H1412" s="6" t="s">
        <v>3450</v>
      </c>
      <c r="I1412" s="6" t="s">
        <v>32</v>
      </c>
      <c r="J1412" s="7">
        <v>44249</v>
      </c>
      <c r="K1412" s="6">
        <v>2</v>
      </c>
      <c r="L1412" s="6" t="s">
        <v>62</v>
      </c>
      <c r="M1412" s="8"/>
      <c r="O1412">
        <f t="shared" si="353"/>
        <v>0</v>
      </c>
      <c r="Q1412" s="5" t="str">
        <f t="shared" si="338"/>
        <v>1447</v>
      </c>
      <c r="R1412" s="6" t="str">
        <f t="shared" si="339"/>
        <v>Antoinette</v>
      </c>
      <c r="S1412" s="6" t="str">
        <f t="shared" si="340"/>
        <v>Guerrero</v>
      </c>
      <c r="T1412" s="6" t="str">
        <f t="shared" si="341"/>
        <v>Mrs</v>
      </c>
      <c r="U1412" s="6" t="str">
        <f t="shared" si="342"/>
        <v>F</v>
      </c>
      <c r="V1412" s="6" t="str">
        <f t="shared" si="343"/>
        <v>60</v>
      </c>
      <c r="W1412" s="6" t="str">
        <f t="shared" si="344"/>
        <v>Dray Gardens</v>
      </c>
      <c r="X1412" s="6" t="str">
        <f t="shared" si="345"/>
        <v>ns</v>
      </c>
      <c r="Y1412" s="6" t="str">
        <f t="shared" si="346"/>
        <v>Dray Gardens</v>
      </c>
      <c r="Z1412" s="6" t="str">
        <f t="shared" si="347"/>
        <v>Lymington</v>
      </c>
      <c r="AA1412" s="6" t="str">
        <f t="shared" si="348"/>
        <v>WC</v>
      </c>
      <c r="AB1412" s="7" t="str">
        <f t="shared" si="349"/>
        <v>44249</v>
      </c>
      <c r="AC1412" s="6" t="str">
        <f t="shared" si="350"/>
        <v>2</v>
      </c>
      <c r="AD1412" s="6" t="str">
        <f t="shared" si="351"/>
        <v>C4</v>
      </c>
      <c r="AE1412" s="8" t="str">
        <f t="shared" si="352"/>
        <v/>
      </c>
    </row>
    <row r="1413" spans="1:31" x14ac:dyDescent="0.25">
      <c r="A1413" s="9">
        <v>1448</v>
      </c>
      <c r="B1413" s="10" t="s">
        <v>4391</v>
      </c>
      <c r="C1413" s="10" t="s">
        <v>2288</v>
      </c>
      <c r="D1413" s="10" t="s">
        <v>41</v>
      </c>
      <c r="E1413" s="10" t="s">
        <v>16</v>
      </c>
      <c r="F1413" s="10">
        <v>30</v>
      </c>
      <c r="G1413" s="10" t="s">
        <v>4392</v>
      </c>
      <c r="H1413" s="10" t="s">
        <v>4393</v>
      </c>
      <c r="I1413" s="10" t="s">
        <v>291</v>
      </c>
      <c r="J1413" s="11">
        <v>43863</v>
      </c>
      <c r="K1413" s="10">
        <v>34</v>
      </c>
      <c r="L1413" s="10" t="s">
        <v>20</v>
      </c>
      <c r="M1413" s="12"/>
      <c r="O1413">
        <f t="shared" si="353"/>
        <v>0</v>
      </c>
      <c r="Q1413" s="9" t="str">
        <f t="shared" si="338"/>
        <v>1448</v>
      </c>
      <c r="R1413" s="10" t="str">
        <f t="shared" si="339"/>
        <v>Rosita</v>
      </c>
      <c r="S1413" s="10" t="str">
        <f t="shared" si="340"/>
        <v>Rosario</v>
      </c>
      <c r="T1413" s="10" t="str">
        <f t="shared" si="341"/>
        <v>Ms</v>
      </c>
      <c r="U1413" s="10" t="str">
        <f t="shared" si="342"/>
        <v>F</v>
      </c>
      <c r="V1413" s="10" t="str">
        <f t="shared" si="343"/>
        <v>30</v>
      </c>
      <c r="W1413" s="10" t="str">
        <f t="shared" si="344"/>
        <v>Drayton Court</v>
      </c>
      <c r="X1413" s="10" t="str">
        <f t="shared" si="345"/>
        <v>rt</v>
      </c>
      <c r="Y1413" s="10" t="str">
        <f t="shared" si="346"/>
        <v>Drayton Court</v>
      </c>
      <c r="Z1413" s="10" t="str">
        <f t="shared" si="347"/>
        <v>Kilmacolm</v>
      </c>
      <c r="AA1413" s="10" t="str">
        <f t="shared" si="348"/>
        <v>HS</v>
      </c>
      <c r="AB1413" s="11" t="str">
        <f t="shared" si="349"/>
        <v>43863</v>
      </c>
      <c r="AC1413" s="10" t="str">
        <f t="shared" si="350"/>
        <v>34</v>
      </c>
      <c r="AD1413" s="10" t="str">
        <f t="shared" si="351"/>
        <v>B</v>
      </c>
      <c r="AE1413" s="12" t="str">
        <f t="shared" si="352"/>
        <v/>
      </c>
    </row>
    <row r="1414" spans="1:31" x14ac:dyDescent="0.25">
      <c r="A1414" s="5">
        <v>1449</v>
      </c>
      <c r="B1414" s="6" t="s">
        <v>1328</v>
      </c>
      <c r="C1414" s="6" t="s">
        <v>4394</v>
      </c>
      <c r="D1414" s="6" t="s">
        <v>49</v>
      </c>
      <c r="E1414" s="6" t="s">
        <v>16</v>
      </c>
      <c r="F1414" s="6">
        <v>30</v>
      </c>
      <c r="G1414" s="6" t="s">
        <v>4392</v>
      </c>
      <c r="H1414" s="6" t="s">
        <v>919</v>
      </c>
      <c r="I1414" s="6" t="s">
        <v>32</v>
      </c>
      <c r="J1414" s="7">
        <v>43544</v>
      </c>
      <c r="K1414" s="6">
        <v>41</v>
      </c>
      <c r="L1414" s="6" t="s">
        <v>157</v>
      </c>
      <c r="M1414" s="8"/>
      <c r="O1414">
        <f t="shared" si="353"/>
        <v>0</v>
      </c>
      <c r="Q1414" s="5" t="str">
        <f t="shared" ref="Q1414:Q1477" si="354">TRIM(A1414)</f>
        <v>1449</v>
      </c>
      <c r="R1414" s="6" t="str">
        <f t="shared" ref="R1414:R1477" si="355">TRIM(B1414)</f>
        <v>Keith</v>
      </c>
      <c r="S1414" s="6" t="str">
        <f t="shared" ref="S1414:S1477" si="356">TRIM(C1414)</f>
        <v>Schultz</v>
      </c>
      <c r="T1414" s="6" t="str">
        <f t="shared" ref="T1414:T1477" si="357">TRIM(D1414)</f>
        <v>Miss</v>
      </c>
      <c r="U1414" s="6" t="str">
        <f t="shared" ref="U1414:U1477" si="358">IF(ISNUMBER(SEARCH("f",TRIM(E1414))),"F","M")</f>
        <v>F</v>
      </c>
      <c r="V1414" s="6" t="str">
        <f t="shared" ref="V1414:V1477" si="359">TRIM(F1414)</f>
        <v>30</v>
      </c>
      <c r="W1414" s="6" t="str">
        <f t="shared" ref="W1414:W1477" si="360">SUBSTITUTE(SUBSTITUTE(SUBSTITUTE(PROPER(TRIM(G1414)),"(?)","")," (No",""),"'S","'s")</f>
        <v>Drayton Court</v>
      </c>
      <c r="X1414" s="6" t="str">
        <f t="shared" ref="X1414:X1477" si="361">RIGHT(W1414,2)</f>
        <v>rt</v>
      </c>
      <c r="Y1414" s="6" t="str">
        <f t="shared" ref="Y1414:Y1477" si="362">IF(OR(X1414="St",X1414="Av",X1414="Pl"),SUBSTITUTE(SUBSTITUTE(SUBSTITUTE(SUBSTITUTE(SUBSTITUTE(SUBSTITUTE(SUBSTITUTE(W1414,"Rd","Road"),"St","Street"),"Cls", "Close"),"Plc","Place"),"Bldgs","Buildings"),"Av","Avenue"),"Pl","Place"),SUBSTITUTE(SUBSTITUTE(SUBSTITUTE(SUBSTITUTE(SUBSTITUTE(W1414,"Rd","Road"),"Cls", "Close"),"Plc","Place"),"Bldgs","Buildings"),"Crt","Court"))</f>
        <v>Drayton Court</v>
      </c>
      <c r="Z1414" s="6" t="str">
        <f t="shared" ref="Z1414:Z1477" si="363">TRIM(H1414)</f>
        <v>Rye</v>
      </c>
      <c r="AA1414" s="6" t="str">
        <f t="shared" ref="AA1414:AA1477" si="364">TRIM(I1414)</f>
        <v>WC</v>
      </c>
      <c r="AB1414" s="7" t="str">
        <f t="shared" ref="AB1414:AB1477" si="365">TRIM(J1414)</f>
        <v>43544</v>
      </c>
      <c r="AC1414" s="6" t="str">
        <f t="shared" ref="AC1414:AC1477" si="366">TRIM(K1414)</f>
        <v>41</v>
      </c>
      <c r="AD1414" s="6" t="str">
        <f t="shared" ref="AD1414:AD1477" si="367">TRIM(L1414)</f>
        <v>C3</v>
      </c>
      <c r="AE1414" s="8" t="str">
        <f t="shared" ref="AE1414:AE1477" si="368">TRIM(M1414)</f>
        <v/>
      </c>
    </row>
    <row r="1415" spans="1:31" x14ac:dyDescent="0.25">
      <c r="A1415" s="9">
        <v>1450</v>
      </c>
      <c r="B1415" s="10" t="s">
        <v>4395</v>
      </c>
      <c r="C1415" s="10" t="s">
        <v>1325</v>
      </c>
      <c r="D1415" s="10" t="s">
        <v>28</v>
      </c>
      <c r="E1415" s="10" t="s">
        <v>29</v>
      </c>
      <c r="F1415" s="10">
        <v>30</v>
      </c>
      <c r="G1415" s="10" t="s">
        <v>4396</v>
      </c>
      <c r="H1415" s="10" t="s">
        <v>4397</v>
      </c>
      <c r="I1415" s="10" t="s">
        <v>32</v>
      </c>
      <c r="J1415" s="11">
        <v>43715</v>
      </c>
      <c r="K1415" s="10">
        <v>45</v>
      </c>
      <c r="L1415" s="10" t="s">
        <v>20</v>
      </c>
      <c r="M1415" s="12"/>
      <c r="O1415">
        <f t="shared" si="353"/>
        <v>0</v>
      </c>
      <c r="Q1415" s="9" t="str">
        <f t="shared" si="354"/>
        <v>1450</v>
      </c>
      <c r="R1415" s="10" t="str">
        <f t="shared" si="355"/>
        <v>Jess</v>
      </c>
      <c r="S1415" s="10" t="str">
        <f t="shared" si="356"/>
        <v>Mcallister</v>
      </c>
      <c r="T1415" s="10" t="str">
        <f t="shared" si="357"/>
        <v>Mr</v>
      </c>
      <c r="U1415" s="10" t="str">
        <f t="shared" si="358"/>
        <v>M</v>
      </c>
      <c r="V1415" s="10" t="str">
        <f t="shared" si="359"/>
        <v>30</v>
      </c>
      <c r="W1415" s="10" t="str">
        <f t="shared" si="360"/>
        <v>Dressington Avenue</v>
      </c>
      <c r="X1415" s="10" t="str">
        <f t="shared" si="361"/>
        <v>ue</v>
      </c>
      <c r="Y1415" s="10" t="str">
        <f t="shared" si="362"/>
        <v>Dressington Avenue</v>
      </c>
      <c r="Z1415" s="10" t="str">
        <f t="shared" si="363"/>
        <v>Lydbrook</v>
      </c>
      <c r="AA1415" s="10" t="str">
        <f t="shared" si="364"/>
        <v>WC</v>
      </c>
      <c r="AB1415" s="11" t="str">
        <f t="shared" si="365"/>
        <v>43715</v>
      </c>
      <c r="AC1415" s="10" t="str">
        <f t="shared" si="366"/>
        <v>45</v>
      </c>
      <c r="AD1415" s="10" t="str">
        <f t="shared" si="367"/>
        <v>B</v>
      </c>
      <c r="AE1415" s="12" t="str">
        <f t="shared" si="368"/>
        <v/>
      </c>
    </row>
    <row r="1416" spans="1:31" x14ac:dyDescent="0.25">
      <c r="A1416" s="5">
        <v>1451</v>
      </c>
      <c r="B1416" s="6" t="s">
        <v>4398</v>
      </c>
      <c r="C1416" s="6" t="s">
        <v>3041</v>
      </c>
      <c r="D1416" s="6" t="s">
        <v>28</v>
      </c>
      <c r="E1416" s="6" t="s">
        <v>29</v>
      </c>
      <c r="F1416" s="6">
        <v>30</v>
      </c>
      <c r="G1416" s="6" t="s">
        <v>4396</v>
      </c>
      <c r="H1416" s="6" t="s">
        <v>4399</v>
      </c>
      <c r="I1416" s="6" t="s">
        <v>32</v>
      </c>
      <c r="J1416" s="7">
        <v>43783</v>
      </c>
      <c r="K1416" s="6">
        <v>32</v>
      </c>
      <c r="L1416" s="6" t="s">
        <v>78</v>
      </c>
      <c r="M1416" s="8"/>
      <c r="O1416">
        <f t="shared" si="353"/>
        <v>0</v>
      </c>
      <c r="Q1416" s="5" t="str">
        <f t="shared" si="354"/>
        <v>1451</v>
      </c>
      <c r="R1416" s="6" t="str">
        <f t="shared" si="355"/>
        <v>Jaime</v>
      </c>
      <c r="S1416" s="6" t="str">
        <f t="shared" si="356"/>
        <v>Johnston</v>
      </c>
      <c r="T1416" s="6" t="str">
        <f t="shared" si="357"/>
        <v>Mr</v>
      </c>
      <c r="U1416" s="6" t="str">
        <f t="shared" si="358"/>
        <v>M</v>
      </c>
      <c r="V1416" s="6" t="str">
        <f t="shared" si="359"/>
        <v>30</v>
      </c>
      <c r="W1416" s="6" t="str">
        <f t="shared" si="360"/>
        <v>Dressington Avenue</v>
      </c>
      <c r="X1416" s="6" t="str">
        <f t="shared" si="361"/>
        <v>ue</v>
      </c>
      <c r="Y1416" s="6" t="str">
        <f t="shared" si="362"/>
        <v>Dressington Avenue</v>
      </c>
      <c r="Z1416" s="6" t="str">
        <f t="shared" si="363"/>
        <v>Sidmouth</v>
      </c>
      <c r="AA1416" s="6" t="str">
        <f t="shared" si="364"/>
        <v>WC</v>
      </c>
      <c r="AB1416" s="7" t="str">
        <f t="shared" si="365"/>
        <v>43783</v>
      </c>
      <c r="AC1416" s="6" t="str">
        <f t="shared" si="366"/>
        <v>32</v>
      </c>
      <c r="AD1416" s="6" t="str">
        <f t="shared" si="367"/>
        <v>C2</v>
      </c>
      <c r="AE1416" s="8" t="str">
        <f t="shared" si="368"/>
        <v/>
      </c>
    </row>
    <row r="1417" spans="1:31" x14ac:dyDescent="0.25">
      <c r="A1417" s="9">
        <v>1452</v>
      </c>
      <c r="B1417" s="10" t="s">
        <v>1182</v>
      </c>
      <c r="C1417" s="10" t="s">
        <v>4400</v>
      </c>
      <c r="D1417" s="10" t="s">
        <v>28</v>
      </c>
      <c r="E1417" s="10" t="s">
        <v>29</v>
      </c>
      <c r="F1417" s="10">
        <v>60</v>
      </c>
      <c r="G1417" s="10" t="s">
        <v>4401</v>
      </c>
      <c r="H1417" s="10" t="s">
        <v>730</v>
      </c>
      <c r="I1417" s="10" t="s">
        <v>32</v>
      </c>
      <c r="J1417" s="11">
        <v>44506</v>
      </c>
      <c r="K1417" s="10">
        <v>4</v>
      </c>
      <c r="L1417" s="10" t="s">
        <v>20</v>
      </c>
      <c r="M1417" s="12"/>
      <c r="O1417">
        <f t="shared" si="353"/>
        <v>0</v>
      </c>
      <c r="Q1417" s="9" t="str">
        <f t="shared" si="354"/>
        <v>1452</v>
      </c>
      <c r="R1417" s="10" t="str">
        <f t="shared" si="355"/>
        <v>Danny</v>
      </c>
      <c r="S1417" s="10" t="str">
        <f t="shared" si="356"/>
        <v>Fitzgerald</v>
      </c>
      <c r="T1417" s="10" t="str">
        <f t="shared" si="357"/>
        <v>Mr</v>
      </c>
      <c r="U1417" s="10" t="str">
        <f t="shared" si="358"/>
        <v>M</v>
      </c>
      <c r="V1417" s="10" t="str">
        <f t="shared" si="359"/>
        <v>60</v>
      </c>
      <c r="W1417" s="10" t="str">
        <f t="shared" si="360"/>
        <v>Drewstead Road</v>
      </c>
      <c r="X1417" s="10" t="str">
        <f t="shared" si="361"/>
        <v>ad</v>
      </c>
      <c r="Y1417" s="10" t="str">
        <f t="shared" si="362"/>
        <v>Drewstead Road</v>
      </c>
      <c r="Z1417" s="10" t="str">
        <f t="shared" si="363"/>
        <v>Lynton</v>
      </c>
      <c r="AA1417" s="10" t="str">
        <f t="shared" si="364"/>
        <v>WC</v>
      </c>
      <c r="AB1417" s="11" t="str">
        <f t="shared" si="365"/>
        <v>44506</v>
      </c>
      <c r="AC1417" s="10" t="str">
        <f t="shared" si="366"/>
        <v>4</v>
      </c>
      <c r="AD1417" s="10" t="str">
        <f t="shared" si="367"/>
        <v>B</v>
      </c>
      <c r="AE1417" s="12" t="str">
        <f t="shared" si="368"/>
        <v/>
      </c>
    </row>
    <row r="1418" spans="1:31" x14ac:dyDescent="0.25">
      <c r="A1418" s="5">
        <v>1453</v>
      </c>
      <c r="B1418" s="6" t="s">
        <v>4402</v>
      </c>
      <c r="C1418" s="6" t="s">
        <v>2551</v>
      </c>
      <c r="D1418" s="6" t="s">
        <v>15</v>
      </c>
      <c r="E1418" s="6" t="s">
        <v>16</v>
      </c>
      <c r="F1418" s="6">
        <v>60</v>
      </c>
      <c r="G1418" s="6" t="s">
        <v>4401</v>
      </c>
      <c r="H1418" s="6" t="s">
        <v>2977</v>
      </c>
      <c r="I1418" s="6" t="s">
        <v>32</v>
      </c>
      <c r="J1418" s="7">
        <v>44048</v>
      </c>
      <c r="K1418" s="6">
        <v>22</v>
      </c>
      <c r="L1418" s="6" t="s">
        <v>20</v>
      </c>
      <c r="M1418" s="8"/>
      <c r="O1418">
        <f t="shared" ref="O1418:O1481" si="369">COUNTBLANK(A1418:L1418)+COUNTIF(K1418,0)</f>
        <v>0</v>
      </c>
      <c r="Q1418" s="5" t="str">
        <f t="shared" si="354"/>
        <v>1453</v>
      </c>
      <c r="R1418" s="6" t="str">
        <f t="shared" si="355"/>
        <v>Coreen</v>
      </c>
      <c r="S1418" s="6" t="str">
        <f t="shared" si="356"/>
        <v>Sweet</v>
      </c>
      <c r="T1418" s="6" t="str">
        <f t="shared" si="357"/>
        <v>Mrs</v>
      </c>
      <c r="U1418" s="6" t="str">
        <f t="shared" si="358"/>
        <v>F</v>
      </c>
      <c r="V1418" s="6" t="str">
        <f t="shared" si="359"/>
        <v>60</v>
      </c>
      <c r="W1418" s="6" t="str">
        <f t="shared" si="360"/>
        <v>Drewstead Road</v>
      </c>
      <c r="X1418" s="6" t="str">
        <f t="shared" si="361"/>
        <v>ad</v>
      </c>
      <c r="Y1418" s="6" t="str">
        <f t="shared" si="362"/>
        <v>Drewstead Road</v>
      </c>
      <c r="Z1418" s="6" t="str">
        <f t="shared" si="363"/>
        <v>Plockton</v>
      </c>
      <c r="AA1418" s="6" t="str">
        <f t="shared" si="364"/>
        <v>WC</v>
      </c>
      <c r="AB1418" s="7" t="str">
        <f t="shared" si="365"/>
        <v>44048</v>
      </c>
      <c r="AC1418" s="6" t="str">
        <f t="shared" si="366"/>
        <v>22</v>
      </c>
      <c r="AD1418" s="6" t="str">
        <f t="shared" si="367"/>
        <v>B</v>
      </c>
      <c r="AE1418" s="8" t="str">
        <f t="shared" si="368"/>
        <v/>
      </c>
    </row>
    <row r="1419" spans="1:31" x14ac:dyDescent="0.25">
      <c r="A1419" s="9">
        <v>1454</v>
      </c>
      <c r="B1419" s="10" t="s">
        <v>4403</v>
      </c>
      <c r="C1419" s="10" t="s">
        <v>4404</v>
      </c>
      <c r="D1419" s="10" t="s">
        <v>15</v>
      </c>
      <c r="E1419" s="10" t="s">
        <v>16</v>
      </c>
      <c r="F1419" s="10">
        <v>60</v>
      </c>
      <c r="G1419" s="10" t="s">
        <v>4405</v>
      </c>
      <c r="H1419" s="10" t="s">
        <v>2169</v>
      </c>
      <c r="I1419" s="10" t="s">
        <v>291</v>
      </c>
      <c r="J1419" s="11">
        <v>44512</v>
      </c>
      <c r="K1419" s="10">
        <v>41</v>
      </c>
      <c r="L1419" s="10" t="s">
        <v>39</v>
      </c>
      <c r="M1419" s="12"/>
      <c r="O1419">
        <f t="shared" si="369"/>
        <v>0</v>
      </c>
      <c r="Q1419" s="9" t="str">
        <f t="shared" si="354"/>
        <v>1454</v>
      </c>
      <c r="R1419" s="10" t="str">
        <f t="shared" si="355"/>
        <v>Marlin</v>
      </c>
      <c r="S1419" s="10" t="str">
        <f t="shared" si="356"/>
        <v>Samuels</v>
      </c>
      <c r="T1419" s="10" t="str">
        <f t="shared" si="357"/>
        <v>Mrs</v>
      </c>
      <c r="U1419" s="10" t="str">
        <f t="shared" si="358"/>
        <v>F</v>
      </c>
      <c r="V1419" s="10" t="str">
        <f t="shared" si="359"/>
        <v>60</v>
      </c>
      <c r="W1419" s="10" t="str">
        <f t="shared" si="360"/>
        <v>Drifield Road</v>
      </c>
      <c r="X1419" s="10" t="str">
        <f t="shared" si="361"/>
        <v>ad</v>
      </c>
      <c r="Y1419" s="10" t="str">
        <f t="shared" si="362"/>
        <v>Drifield Road</v>
      </c>
      <c r="Z1419" s="10" t="str">
        <f t="shared" si="363"/>
        <v>Leamington Spa</v>
      </c>
      <c r="AA1419" s="10" t="str">
        <f t="shared" si="364"/>
        <v>HS</v>
      </c>
      <c r="AB1419" s="11" t="str">
        <f t="shared" si="365"/>
        <v>44512</v>
      </c>
      <c r="AC1419" s="10" t="str">
        <f t="shared" si="366"/>
        <v>41</v>
      </c>
      <c r="AD1419" s="10" t="str">
        <f t="shared" si="367"/>
        <v>C1</v>
      </c>
      <c r="AE1419" s="12" t="str">
        <f t="shared" si="368"/>
        <v/>
      </c>
    </row>
    <row r="1420" spans="1:31" x14ac:dyDescent="0.25">
      <c r="A1420" s="5">
        <v>1455</v>
      </c>
      <c r="B1420" s="6" t="s">
        <v>2896</v>
      </c>
      <c r="C1420" s="6" t="s">
        <v>4406</v>
      </c>
      <c r="D1420" s="6" t="s">
        <v>28</v>
      </c>
      <c r="E1420" s="6" t="s">
        <v>29</v>
      </c>
      <c r="F1420" s="6">
        <v>60</v>
      </c>
      <c r="G1420" s="6" t="s">
        <v>4407</v>
      </c>
      <c r="H1420" s="6" t="s">
        <v>4408</v>
      </c>
      <c r="I1420" s="6" t="s">
        <v>25</v>
      </c>
      <c r="J1420" s="7">
        <v>43494</v>
      </c>
      <c r="K1420" s="6">
        <v>12</v>
      </c>
      <c r="L1420" s="6" t="s">
        <v>33</v>
      </c>
      <c r="M1420" s="8"/>
      <c r="O1420">
        <f t="shared" si="369"/>
        <v>0</v>
      </c>
      <c r="Q1420" s="5" t="str">
        <f t="shared" si="354"/>
        <v>1455</v>
      </c>
      <c r="R1420" s="6" t="str">
        <f t="shared" si="355"/>
        <v>Rocky</v>
      </c>
      <c r="S1420" s="6" t="str">
        <f t="shared" si="356"/>
        <v>Prather</v>
      </c>
      <c r="T1420" s="6" t="str">
        <f t="shared" si="357"/>
        <v>Mr</v>
      </c>
      <c r="U1420" s="6" t="str">
        <f t="shared" si="358"/>
        <v>M</v>
      </c>
      <c r="V1420" s="6" t="str">
        <f t="shared" si="359"/>
        <v>60</v>
      </c>
      <c r="W1420" s="6" t="str">
        <f t="shared" si="360"/>
        <v>Drovers Place</v>
      </c>
      <c r="X1420" s="6" t="str">
        <f t="shared" si="361"/>
        <v>ce</v>
      </c>
      <c r="Y1420" s="6" t="str">
        <f t="shared" si="362"/>
        <v>Drovers Place</v>
      </c>
      <c r="Z1420" s="6" t="str">
        <f t="shared" si="363"/>
        <v>Holt</v>
      </c>
      <c r="AA1420" s="6" t="str">
        <f t="shared" si="364"/>
        <v>HG</v>
      </c>
      <c r="AB1420" s="7" t="str">
        <f t="shared" si="365"/>
        <v>43494</v>
      </c>
      <c r="AC1420" s="6" t="str">
        <f t="shared" si="366"/>
        <v>12</v>
      </c>
      <c r="AD1420" s="6" t="str">
        <f t="shared" si="367"/>
        <v>A3</v>
      </c>
      <c r="AE1420" s="8" t="str">
        <f t="shared" si="368"/>
        <v/>
      </c>
    </row>
    <row r="1421" spans="1:31" x14ac:dyDescent="0.25">
      <c r="A1421" s="9">
        <v>1456</v>
      </c>
      <c r="B1421" s="10" t="s">
        <v>3914</v>
      </c>
      <c r="C1421" s="10" t="s">
        <v>4409</v>
      </c>
      <c r="D1421" s="10" t="s">
        <v>28</v>
      </c>
      <c r="E1421" s="10" t="s">
        <v>29</v>
      </c>
      <c r="F1421" s="10">
        <v>30</v>
      </c>
      <c r="G1421" s="10" t="s">
        <v>4410</v>
      </c>
      <c r="H1421" s="10" t="s">
        <v>907</v>
      </c>
      <c r="I1421" s="10" t="s">
        <v>908</v>
      </c>
      <c r="J1421" s="11">
        <v>44273</v>
      </c>
      <c r="K1421" s="10">
        <v>14</v>
      </c>
      <c r="L1421" s="10" t="s">
        <v>39</v>
      </c>
      <c r="M1421" s="12"/>
      <c r="O1421">
        <f t="shared" si="369"/>
        <v>0</v>
      </c>
      <c r="Q1421" s="9" t="str">
        <f t="shared" si="354"/>
        <v>1456</v>
      </c>
      <c r="R1421" s="10" t="str">
        <f t="shared" si="355"/>
        <v>Grady</v>
      </c>
      <c r="S1421" s="10" t="str">
        <f t="shared" si="356"/>
        <v>Mcdonough</v>
      </c>
      <c r="T1421" s="10" t="str">
        <f t="shared" si="357"/>
        <v>Mr</v>
      </c>
      <c r="U1421" s="10" t="str">
        <f t="shared" si="358"/>
        <v>M</v>
      </c>
      <c r="V1421" s="10" t="str">
        <f t="shared" si="359"/>
        <v>30</v>
      </c>
      <c r="W1421" s="10" t="str">
        <f t="shared" si="360"/>
        <v>Drum Alley</v>
      </c>
      <c r="X1421" s="10" t="str">
        <f t="shared" si="361"/>
        <v>ey</v>
      </c>
      <c r="Y1421" s="10" t="str">
        <f t="shared" si="362"/>
        <v>Drum Alley</v>
      </c>
      <c r="Z1421" s="10" t="str">
        <f t="shared" si="363"/>
        <v>Abergavenny</v>
      </c>
      <c r="AA1421" s="10" t="str">
        <f t="shared" si="364"/>
        <v>AB</v>
      </c>
      <c r="AB1421" s="11" t="str">
        <f t="shared" si="365"/>
        <v>44273</v>
      </c>
      <c r="AC1421" s="10" t="str">
        <f t="shared" si="366"/>
        <v>14</v>
      </c>
      <c r="AD1421" s="10" t="str">
        <f t="shared" si="367"/>
        <v>C1</v>
      </c>
      <c r="AE1421" s="12" t="str">
        <f t="shared" si="368"/>
        <v/>
      </c>
    </row>
    <row r="1422" spans="1:31" x14ac:dyDescent="0.25">
      <c r="A1422" s="5">
        <v>1457</v>
      </c>
      <c r="B1422" s="6" t="s">
        <v>4411</v>
      </c>
      <c r="C1422" s="6" t="s">
        <v>2902</v>
      </c>
      <c r="D1422" s="6" t="s">
        <v>15</v>
      </c>
      <c r="E1422" s="6" t="s">
        <v>16</v>
      </c>
      <c r="F1422" s="6">
        <v>60</v>
      </c>
      <c r="G1422" s="6" t="s">
        <v>4412</v>
      </c>
      <c r="H1422" s="6" t="s">
        <v>583</v>
      </c>
      <c r="I1422" s="6" t="s">
        <v>25</v>
      </c>
      <c r="J1422" s="7">
        <v>44083</v>
      </c>
      <c r="K1422" s="6">
        <v>74</v>
      </c>
      <c r="L1422" s="6" t="s">
        <v>20</v>
      </c>
      <c r="M1422" s="8"/>
      <c r="O1422">
        <f t="shared" si="369"/>
        <v>0</v>
      </c>
      <c r="Q1422" s="5" t="str">
        <f t="shared" si="354"/>
        <v>1457</v>
      </c>
      <c r="R1422" s="6" t="str">
        <f t="shared" si="355"/>
        <v>Lashanda</v>
      </c>
      <c r="S1422" s="6" t="str">
        <f t="shared" si="356"/>
        <v>Nix</v>
      </c>
      <c r="T1422" s="6" t="str">
        <f t="shared" si="357"/>
        <v>Mrs</v>
      </c>
      <c r="U1422" s="6" t="str">
        <f t="shared" si="358"/>
        <v>F</v>
      </c>
      <c r="V1422" s="6" t="str">
        <f t="shared" si="359"/>
        <v>60</v>
      </c>
      <c r="W1422" s="6" t="str">
        <f t="shared" si="360"/>
        <v>Drum Yard</v>
      </c>
      <c r="X1422" s="6" t="str">
        <f t="shared" si="361"/>
        <v>rd</v>
      </c>
      <c r="Y1422" s="6" t="str">
        <f t="shared" si="362"/>
        <v>Drum Yard</v>
      </c>
      <c r="Z1422" s="6" t="str">
        <f t="shared" si="363"/>
        <v>Huntingdon</v>
      </c>
      <c r="AA1422" s="6" t="str">
        <f t="shared" si="364"/>
        <v>HG</v>
      </c>
      <c r="AB1422" s="7" t="str">
        <f t="shared" si="365"/>
        <v>44083</v>
      </c>
      <c r="AC1422" s="6" t="str">
        <f t="shared" si="366"/>
        <v>74</v>
      </c>
      <c r="AD1422" s="6" t="str">
        <f t="shared" si="367"/>
        <v>B</v>
      </c>
      <c r="AE1422" s="8" t="str">
        <f t="shared" si="368"/>
        <v/>
      </c>
    </row>
    <row r="1423" spans="1:31" x14ac:dyDescent="0.25">
      <c r="A1423" s="9">
        <v>1458</v>
      </c>
      <c r="B1423" s="10" t="s">
        <v>2827</v>
      </c>
      <c r="C1423" s="10" t="s">
        <v>3304</v>
      </c>
      <c r="D1423" s="10" t="s">
        <v>28</v>
      </c>
      <c r="E1423" s="10" t="s">
        <v>29</v>
      </c>
      <c r="F1423" s="10">
        <v>90</v>
      </c>
      <c r="G1423" s="10" t="s">
        <v>4413</v>
      </c>
      <c r="H1423" s="10" t="s">
        <v>2255</v>
      </c>
      <c r="I1423" s="10" t="s">
        <v>1078</v>
      </c>
      <c r="J1423" s="11">
        <v>43998</v>
      </c>
      <c r="K1423" s="10">
        <v>25</v>
      </c>
      <c r="L1423" s="10" t="s">
        <v>99</v>
      </c>
      <c r="M1423" s="12"/>
      <c r="O1423">
        <f t="shared" si="369"/>
        <v>0</v>
      </c>
      <c r="Q1423" s="9" t="str">
        <f t="shared" si="354"/>
        <v>1458</v>
      </c>
      <c r="R1423" s="10" t="str">
        <f t="shared" si="355"/>
        <v>Lonnie</v>
      </c>
      <c r="S1423" s="10" t="str">
        <f t="shared" si="356"/>
        <v>Hammond</v>
      </c>
      <c r="T1423" s="10" t="str">
        <f t="shared" si="357"/>
        <v>Mr</v>
      </c>
      <c r="U1423" s="10" t="str">
        <f t="shared" si="358"/>
        <v>M</v>
      </c>
      <c r="V1423" s="10" t="str">
        <f t="shared" si="359"/>
        <v>90</v>
      </c>
      <c r="W1423" s="10" t="str">
        <f t="shared" si="360"/>
        <v>Drummond Place</v>
      </c>
      <c r="X1423" s="10" t="str">
        <f t="shared" si="361"/>
        <v>ce</v>
      </c>
      <c r="Y1423" s="10" t="str">
        <f t="shared" si="362"/>
        <v>Drummond Place</v>
      </c>
      <c r="Z1423" s="10" t="str">
        <f t="shared" si="363"/>
        <v>Bridge Of Weir</v>
      </c>
      <c r="AA1423" s="10" t="str">
        <f t="shared" si="364"/>
        <v>LD</v>
      </c>
      <c r="AB1423" s="11" t="str">
        <f t="shared" si="365"/>
        <v>43998</v>
      </c>
      <c r="AC1423" s="10" t="str">
        <f t="shared" si="366"/>
        <v>25</v>
      </c>
      <c r="AD1423" s="10" t="str">
        <f t="shared" si="367"/>
        <v>E</v>
      </c>
      <c r="AE1423" s="12" t="str">
        <f t="shared" si="368"/>
        <v/>
      </c>
    </row>
    <row r="1424" spans="1:31" x14ac:dyDescent="0.25">
      <c r="A1424" s="5">
        <v>1459</v>
      </c>
      <c r="B1424" s="6" t="s">
        <v>4414</v>
      </c>
      <c r="C1424" s="6" t="s">
        <v>2565</v>
      </c>
      <c r="D1424" s="6" t="s">
        <v>28</v>
      </c>
      <c r="E1424" s="6" t="s">
        <v>29</v>
      </c>
      <c r="F1424" s="6">
        <v>30</v>
      </c>
      <c r="G1424" s="6" t="s">
        <v>4415</v>
      </c>
      <c r="H1424" s="6" t="s">
        <v>4416</v>
      </c>
      <c r="I1424" s="6" t="s">
        <v>32</v>
      </c>
      <c r="J1424" s="7">
        <v>43567</v>
      </c>
      <c r="K1424" s="6">
        <v>45</v>
      </c>
      <c r="L1424" s="6" t="s">
        <v>44</v>
      </c>
      <c r="M1424" s="8"/>
      <c r="O1424">
        <f t="shared" si="369"/>
        <v>0</v>
      </c>
      <c r="Q1424" s="5" t="str">
        <f t="shared" si="354"/>
        <v>1459</v>
      </c>
      <c r="R1424" s="6" t="str">
        <f t="shared" si="355"/>
        <v>Blaine</v>
      </c>
      <c r="S1424" s="6" t="str">
        <f t="shared" si="356"/>
        <v>Collins</v>
      </c>
      <c r="T1424" s="6" t="str">
        <f t="shared" si="357"/>
        <v>Mr</v>
      </c>
      <c r="U1424" s="6" t="str">
        <f t="shared" si="358"/>
        <v>M</v>
      </c>
      <c r="V1424" s="6" t="str">
        <f t="shared" si="359"/>
        <v>30</v>
      </c>
      <c r="W1424" s="6" t="str">
        <f t="shared" si="360"/>
        <v>Drylands Road</v>
      </c>
      <c r="X1424" s="6" t="str">
        <f t="shared" si="361"/>
        <v>ad</v>
      </c>
      <c r="Y1424" s="6" t="str">
        <f t="shared" si="362"/>
        <v>Drylands Road</v>
      </c>
      <c r="Z1424" s="6" t="str">
        <f t="shared" si="363"/>
        <v>Luton</v>
      </c>
      <c r="AA1424" s="6" t="str">
        <f t="shared" si="364"/>
        <v>WC</v>
      </c>
      <c r="AB1424" s="7" t="str">
        <f t="shared" si="365"/>
        <v>43567</v>
      </c>
      <c r="AC1424" s="6" t="str">
        <f t="shared" si="366"/>
        <v>45</v>
      </c>
      <c r="AD1424" s="6" t="str">
        <f t="shared" si="367"/>
        <v>D</v>
      </c>
      <c r="AE1424" s="8" t="str">
        <f t="shared" si="368"/>
        <v/>
      </c>
    </row>
    <row r="1425" spans="1:31" x14ac:dyDescent="0.25">
      <c r="A1425" s="9">
        <v>1460</v>
      </c>
      <c r="B1425" s="10" t="s">
        <v>2736</v>
      </c>
      <c r="C1425" s="10" t="s">
        <v>1781</v>
      </c>
      <c r="D1425" s="10" t="s">
        <v>49</v>
      </c>
      <c r="E1425" s="10" t="s">
        <v>16</v>
      </c>
      <c r="F1425" s="10">
        <v>30</v>
      </c>
      <c r="G1425" s="10" t="s">
        <v>4417</v>
      </c>
      <c r="H1425" s="10" t="s">
        <v>2549</v>
      </c>
      <c r="I1425" s="10" t="s">
        <v>122</v>
      </c>
      <c r="J1425" s="11">
        <v>43842</v>
      </c>
      <c r="K1425" s="10">
        <v>80</v>
      </c>
      <c r="L1425" s="10" t="s">
        <v>44</v>
      </c>
      <c r="M1425" s="12"/>
      <c r="O1425">
        <f t="shared" si="369"/>
        <v>0</v>
      </c>
      <c r="Q1425" s="9" t="str">
        <f t="shared" si="354"/>
        <v>1460</v>
      </c>
      <c r="R1425" s="10" t="str">
        <f t="shared" si="355"/>
        <v>Bernice</v>
      </c>
      <c r="S1425" s="10" t="str">
        <f t="shared" si="356"/>
        <v>Hyatt</v>
      </c>
      <c r="T1425" s="10" t="str">
        <f t="shared" si="357"/>
        <v>Miss</v>
      </c>
      <c r="U1425" s="10" t="str">
        <f t="shared" si="358"/>
        <v>F</v>
      </c>
      <c r="V1425" s="10" t="str">
        <f t="shared" si="359"/>
        <v>30</v>
      </c>
      <c r="W1425" s="10" t="str">
        <f t="shared" si="360"/>
        <v>Duchy Street</v>
      </c>
      <c r="X1425" s="10" t="str">
        <f t="shared" si="361"/>
        <v>et</v>
      </c>
      <c r="Y1425" s="10" t="str">
        <f t="shared" si="362"/>
        <v>Duchy Street</v>
      </c>
      <c r="Z1425" s="10" t="str">
        <f t="shared" si="363"/>
        <v>Llanfairpwllgwyngyll</v>
      </c>
      <c r="AA1425" s="10" t="str">
        <f t="shared" si="364"/>
        <v>WN</v>
      </c>
      <c r="AB1425" s="11" t="str">
        <f t="shared" si="365"/>
        <v>43842</v>
      </c>
      <c r="AC1425" s="10" t="str">
        <f t="shared" si="366"/>
        <v>80</v>
      </c>
      <c r="AD1425" s="10" t="str">
        <f t="shared" si="367"/>
        <v>D</v>
      </c>
      <c r="AE1425" s="12" t="str">
        <f t="shared" si="368"/>
        <v/>
      </c>
    </row>
    <row r="1426" spans="1:31" x14ac:dyDescent="0.25">
      <c r="A1426" s="5">
        <v>1461</v>
      </c>
      <c r="B1426" s="6" t="s">
        <v>2040</v>
      </c>
      <c r="C1426" s="6" t="s">
        <v>4418</v>
      </c>
      <c r="D1426" s="6" t="s">
        <v>90</v>
      </c>
      <c r="E1426" s="6" t="s">
        <v>29</v>
      </c>
      <c r="F1426" s="6">
        <v>30</v>
      </c>
      <c r="G1426" s="6" t="s">
        <v>4419</v>
      </c>
      <c r="H1426" s="6" t="s">
        <v>3701</v>
      </c>
      <c r="I1426" s="6" t="s">
        <v>32</v>
      </c>
      <c r="J1426" s="7">
        <v>43594</v>
      </c>
      <c r="K1426" s="6">
        <v>5</v>
      </c>
      <c r="L1426" s="6" t="s">
        <v>33</v>
      </c>
      <c r="M1426" s="8"/>
      <c r="O1426">
        <f t="shared" si="369"/>
        <v>0</v>
      </c>
      <c r="Q1426" s="5" t="str">
        <f t="shared" si="354"/>
        <v>1461</v>
      </c>
      <c r="R1426" s="6" t="str">
        <f t="shared" si="355"/>
        <v>Jon</v>
      </c>
      <c r="S1426" s="6" t="str">
        <f t="shared" si="356"/>
        <v>Trujillo</v>
      </c>
      <c r="T1426" s="6" t="str">
        <f t="shared" si="357"/>
        <v>Dr</v>
      </c>
      <c r="U1426" s="6" t="str">
        <f t="shared" si="358"/>
        <v>M</v>
      </c>
      <c r="V1426" s="6" t="str">
        <f t="shared" si="359"/>
        <v>30</v>
      </c>
      <c r="W1426" s="6" t="str">
        <f t="shared" si="360"/>
        <v>Duchy Wharf</v>
      </c>
      <c r="X1426" s="6" t="str">
        <f t="shared" si="361"/>
        <v>rf</v>
      </c>
      <c r="Y1426" s="6" t="str">
        <f t="shared" si="362"/>
        <v>Duchy Wharf</v>
      </c>
      <c r="Z1426" s="6" t="str">
        <f t="shared" si="363"/>
        <v>Yeovil</v>
      </c>
      <c r="AA1426" s="6" t="str">
        <f t="shared" si="364"/>
        <v>WC</v>
      </c>
      <c r="AB1426" s="7" t="str">
        <f t="shared" si="365"/>
        <v>43594</v>
      </c>
      <c r="AC1426" s="6" t="str">
        <f t="shared" si="366"/>
        <v>5</v>
      </c>
      <c r="AD1426" s="6" t="str">
        <f t="shared" si="367"/>
        <v>A3</v>
      </c>
      <c r="AE1426" s="8" t="str">
        <f t="shared" si="368"/>
        <v/>
      </c>
    </row>
    <row r="1427" spans="1:31" x14ac:dyDescent="0.25">
      <c r="A1427" s="9">
        <v>1462</v>
      </c>
      <c r="B1427" s="10" t="s">
        <v>4420</v>
      </c>
      <c r="C1427" s="10" t="s">
        <v>485</v>
      </c>
      <c r="D1427" s="10" t="s">
        <v>15</v>
      </c>
      <c r="E1427" s="10" t="s">
        <v>16</v>
      </c>
      <c r="F1427" s="10">
        <v>30</v>
      </c>
      <c r="G1427" s="10" t="s">
        <v>4421</v>
      </c>
      <c r="H1427" s="10" t="s">
        <v>1396</v>
      </c>
      <c r="I1427" s="10" t="s">
        <v>1397</v>
      </c>
      <c r="J1427" s="11">
        <v>44298</v>
      </c>
      <c r="K1427" s="10">
        <v>63</v>
      </c>
      <c r="L1427" s="10" t="s">
        <v>20</v>
      </c>
      <c r="M1427" s="12"/>
      <c r="O1427">
        <f t="shared" si="369"/>
        <v>0</v>
      </c>
      <c r="Q1427" s="9" t="str">
        <f t="shared" si="354"/>
        <v>1462</v>
      </c>
      <c r="R1427" s="10" t="str">
        <f t="shared" si="355"/>
        <v>Daina</v>
      </c>
      <c r="S1427" s="10" t="str">
        <f t="shared" si="356"/>
        <v>Espinosa</v>
      </c>
      <c r="T1427" s="10" t="str">
        <f t="shared" si="357"/>
        <v>Mrs</v>
      </c>
      <c r="U1427" s="10" t="str">
        <f t="shared" si="358"/>
        <v>F</v>
      </c>
      <c r="V1427" s="10" t="str">
        <f t="shared" si="359"/>
        <v>30</v>
      </c>
      <c r="W1427" s="10" t="str">
        <f t="shared" si="360"/>
        <v>Duck Place</v>
      </c>
      <c r="X1427" s="10" t="str">
        <f t="shared" si="361"/>
        <v>ce</v>
      </c>
      <c r="Y1427" s="10" t="str">
        <f t="shared" si="362"/>
        <v>Duck Place</v>
      </c>
      <c r="Z1427" s="10" t="str">
        <f t="shared" si="363"/>
        <v>Broseley</v>
      </c>
      <c r="AA1427" s="10" t="str">
        <f t="shared" si="364"/>
        <v>HR</v>
      </c>
      <c r="AB1427" s="11" t="str">
        <f t="shared" si="365"/>
        <v>44298</v>
      </c>
      <c r="AC1427" s="10" t="str">
        <f t="shared" si="366"/>
        <v>63</v>
      </c>
      <c r="AD1427" s="10" t="str">
        <f t="shared" si="367"/>
        <v>B</v>
      </c>
      <c r="AE1427" s="12" t="str">
        <f t="shared" si="368"/>
        <v/>
      </c>
    </row>
    <row r="1428" spans="1:31" x14ac:dyDescent="0.25">
      <c r="A1428" s="5">
        <v>1463</v>
      </c>
      <c r="B1428" s="6" t="s">
        <v>4422</v>
      </c>
      <c r="C1428" s="6" t="s">
        <v>4423</v>
      </c>
      <c r="D1428" s="6" t="s">
        <v>28</v>
      </c>
      <c r="E1428" s="6" t="s">
        <v>29</v>
      </c>
      <c r="F1428" s="6">
        <v>90</v>
      </c>
      <c r="G1428" s="6" t="s">
        <v>4424</v>
      </c>
      <c r="H1428" s="6" t="s">
        <v>4425</v>
      </c>
      <c r="I1428" s="6" t="s">
        <v>144</v>
      </c>
      <c r="J1428" s="7">
        <v>44144</v>
      </c>
      <c r="K1428" s="6">
        <v>76</v>
      </c>
      <c r="L1428" s="6" t="s">
        <v>33</v>
      </c>
      <c r="M1428" s="8"/>
      <c r="O1428">
        <f t="shared" si="369"/>
        <v>0</v>
      </c>
      <c r="Q1428" s="5" t="str">
        <f t="shared" si="354"/>
        <v>1463</v>
      </c>
      <c r="R1428" s="6" t="str">
        <f t="shared" si="355"/>
        <v>Elisha</v>
      </c>
      <c r="S1428" s="6" t="str">
        <f t="shared" si="356"/>
        <v>Roark</v>
      </c>
      <c r="T1428" s="6" t="str">
        <f t="shared" si="357"/>
        <v>Mr</v>
      </c>
      <c r="U1428" s="6" t="str">
        <f t="shared" si="358"/>
        <v>M</v>
      </c>
      <c r="V1428" s="6" t="str">
        <f t="shared" si="359"/>
        <v>90</v>
      </c>
      <c r="W1428" s="6" t="str">
        <f t="shared" si="360"/>
        <v>Dudmaston Mews</v>
      </c>
      <c r="X1428" s="6" t="str">
        <f t="shared" si="361"/>
        <v>ws</v>
      </c>
      <c r="Y1428" s="6" t="str">
        <f t="shared" si="362"/>
        <v>Dudmaston Mews</v>
      </c>
      <c r="Z1428" s="6" t="str">
        <f t="shared" si="363"/>
        <v>Haddington</v>
      </c>
      <c r="AA1428" s="6" t="str">
        <f t="shared" si="364"/>
        <v>UB</v>
      </c>
      <c r="AB1428" s="7" t="str">
        <f t="shared" si="365"/>
        <v>44144</v>
      </c>
      <c r="AC1428" s="6" t="str">
        <f t="shared" si="366"/>
        <v>76</v>
      </c>
      <c r="AD1428" s="6" t="str">
        <f t="shared" si="367"/>
        <v>A3</v>
      </c>
      <c r="AE1428" s="8" t="str">
        <f t="shared" si="368"/>
        <v/>
      </c>
    </row>
    <row r="1429" spans="1:31" x14ac:dyDescent="0.25">
      <c r="A1429" s="9">
        <v>1464</v>
      </c>
      <c r="B1429" s="10" t="s">
        <v>4081</v>
      </c>
      <c r="C1429" s="10" t="s">
        <v>1616</v>
      </c>
      <c r="D1429" s="10" t="s">
        <v>28</v>
      </c>
      <c r="E1429" s="10" t="s">
        <v>29</v>
      </c>
      <c r="F1429" s="10">
        <v>60</v>
      </c>
      <c r="G1429" s="10" t="s">
        <v>4426</v>
      </c>
      <c r="H1429" s="10" t="s">
        <v>2962</v>
      </c>
      <c r="I1429" s="10" t="s">
        <v>32</v>
      </c>
      <c r="J1429" s="11">
        <v>43889</v>
      </c>
      <c r="K1429" s="10">
        <v>80</v>
      </c>
      <c r="L1429" s="10" t="s">
        <v>52</v>
      </c>
      <c r="M1429" s="12"/>
      <c r="O1429">
        <f t="shared" si="369"/>
        <v>0</v>
      </c>
      <c r="Q1429" s="9" t="str">
        <f t="shared" si="354"/>
        <v>1464</v>
      </c>
      <c r="R1429" s="10" t="str">
        <f t="shared" si="355"/>
        <v>Jerome</v>
      </c>
      <c r="S1429" s="10" t="str">
        <f t="shared" si="356"/>
        <v>Seymour</v>
      </c>
      <c r="T1429" s="10" t="str">
        <f t="shared" si="357"/>
        <v>Mr</v>
      </c>
      <c r="U1429" s="10" t="str">
        <f t="shared" si="358"/>
        <v>M</v>
      </c>
      <c r="V1429" s="10" t="str">
        <f t="shared" si="359"/>
        <v>60</v>
      </c>
      <c r="W1429" s="10" t="str">
        <f t="shared" si="360"/>
        <v>Duffield Drive</v>
      </c>
      <c r="X1429" s="10" t="str">
        <f t="shared" si="361"/>
        <v>ve</v>
      </c>
      <c r="Y1429" s="10" t="str">
        <f t="shared" si="362"/>
        <v>Duffield Drive</v>
      </c>
      <c r="Z1429" s="10" t="str">
        <f t="shared" si="363"/>
        <v>Melton Constable</v>
      </c>
      <c r="AA1429" s="10" t="str">
        <f t="shared" si="364"/>
        <v>WC</v>
      </c>
      <c r="AB1429" s="11" t="str">
        <f t="shared" si="365"/>
        <v>43889</v>
      </c>
      <c r="AC1429" s="10" t="str">
        <f t="shared" si="366"/>
        <v>80</v>
      </c>
      <c r="AD1429" s="10" t="str">
        <f t="shared" si="367"/>
        <v>A1</v>
      </c>
      <c r="AE1429" s="12" t="str">
        <f t="shared" si="368"/>
        <v/>
      </c>
    </row>
    <row r="1430" spans="1:31" x14ac:dyDescent="0.25">
      <c r="A1430" s="5">
        <v>1465</v>
      </c>
      <c r="B1430" s="6" t="s">
        <v>3676</v>
      </c>
      <c r="C1430" s="6" t="s">
        <v>3904</v>
      </c>
      <c r="D1430" s="6" t="s">
        <v>28</v>
      </c>
      <c r="E1430" s="6" t="s">
        <v>29</v>
      </c>
      <c r="F1430" s="6">
        <v>60</v>
      </c>
      <c r="G1430" s="6" t="s">
        <v>4427</v>
      </c>
      <c r="H1430" s="6" t="s">
        <v>694</v>
      </c>
      <c r="I1430" s="6" t="s">
        <v>211</v>
      </c>
      <c r="J1430" s="7">
        <v>44108</v>
      </c>
      <c r="K1430" s="6">
        <v>79</v>
      </c>
      <c r="L1430" s="6" t="s">
        <v>157</v>
      </c>
      <c r="M1430" s="8"/>
      <c r="O1430">
        <f t="shared" si="369"/>
        <v>0</v>
      </c>
      <c r="Q1430" s="5" t="str">
        <f t="shared" si="354"/>
        <v>1465</v>
      </c>
      <c r="R1430" s="6" t="str">
        <f t="shared" si="355"/>
        <v>Teodoro</v>
      </c>
      <c r="S1430" s="6" t="str">
        <f t="shared" si="356"/>
        <v>Champagne</v>
      </c>
      <c r="T1430" s="6" t="str">
        <f t="shared" si="357"/>
        <v>Mr</v>
      </c>
      <c r="U1430" s="6" t="str">
        <f t="shared" si="358"/>
        <v>M</v>
      </c>
      <c r="V1430" s="6" t="str">
        <f t="shared" si="359"/>
        <v>60</v>
      </c>
      <c r="W1430" s="6" t="str">
        <f t="shared" si="360"/>
        <v>Duke Street</v>
      </c>
      <c r="X1430" s="6" t="str">
        <f t="shared" si="361"/>
        <v>et</v>
      </c>
      <c r="Y1430" s="6" t="str">
        <f t="shared" si="362"/>
        <v>Duke Street</v>
      </c>
      <c r="Z1430" s="6" t="str">
        <f t="shared" si="363"/>
        <v>Ashton-Under-Lyne</v>
      </c>
      <c r="AA1430" s="6" t="str">
        <f t="shared" si="364"/>
        <v>TW</v>
      </c>
      <c r="AB1430" s="7" t="str">
        <f t="shared" si="365"/>
        <v>44108</v>
      </c>
      <c r="AC1430" s="6" t="str">
        <f t="shared" si="366"/>
        <v>79</v>
      </c>
      <c r="AD1430" s="6" t="str">
        <f t="shared" si="367"/>
        <v>C3</v>
      </c>
      <c r="AE1430" s="8" t="str">
        <f t="shared" si="368"/>
        <v/>
      </c>
    </row>
    <row r="1431" spans="1:31" x14ac:dyDescent="0.25">
      <c r="A1431" s="9">
        <v>1466</v>
      </c>
      <c r="B1431" s="10" t="s">
        <v>2128</v>
      </c>
      <c r="C1431" s="10" t="s">
        <v>4428</v>
      </c>
      <c r="D1431" s="10" t="s">
        <v>28</v>
      </c>
      <c r="E1431" s="10" t="s">
        <v>29</v>
      </c>
      <c r="F1431" s="10">
        <v>60</v>
      </c>
      <c r="G1431" s="10" t="s">
        <v>4429</v>
      </c>
      <c r="H1431" s="10" t="s">
        <v>3049</v>
      </c>
      <c r="I1431" s="10" t="s">
        <v>185</v>
      </c>
      <c r="J1431" s="11">
        <v>44446</v>
      </c>
      <c r="K1431" s="10">
        <v>47</v>
      </c>
      <c r="L1431" s="10" t="s">
        <v>68</v>
      </c>
      <c r="M1431" s="12"/>
      <c r="O1431">
        <f t="shared" si="369"/>
        <v>0</v>
      </c>
      <c r="Q1431" s="9" t="str">
        <f t="shared" si="354"/>
        <v>1466</v>
      </c>
      <c r="R1431" s="10" t="str">
        <f t="shared" si="355"/>
        <v>Landon</v>
      </c>
      <c r="S1431" s="10" t="str">
        <f t="shared" si="356"/>
        <v>Chandler</v>
      </c>
      <c r="T1431" s="10" t="str">
        <f t="shared" si="357"/>
        <v>Mr</v>
      </c>
      <c r="U1431" s="10" t="str">
        <f t="shared" si="358"/>
        <v>M</v>
      </c>
      <c r="V1431" s="10" t="str">
        <f t="shared" si="359"/>
        <v>60</v>
      </c>
      <c r="W1431" s="10" t="str">
        <f t="shared" si="360"/>
        <v>Dukes Gate</v>
      </c>
      <c r="X1431" s="10" t="str">
        <f t="shared" si="361"/>
        <v>te</v>
      </c>
      <c r="Y1431" s="10" t="str">
        <f t="shared" si="362"/>
        <v>Dukes Gate</v>
      </c>
      <c r="Z1431" s="10" t="str">
        <f t="shared" si="363"/>
        <v>Eyemouth</v>
      </c>
      <c r="AA1431" s="10" t="str">
        <f t="shared" si="364"/>
        <v>HX</v>
      </c>
      <c r="AB1431" s="11" t="str">
        <f t="shared" si="365"/>
        <v>44446</v>
      </c>
      <c r="AC1431" s="10" t="str">
        <f t="shared" si="366"/>
        <v>47</v>
      </c>
      <c r="AD1431" s="10" t="str">
        <f t="shared" si="367"/>
        <v>A2</v>
      </c>
      <c r="AE1431" s="12" t="str">
        <f t="shared" si="368"/>
        <v/>
      </c>
    </row>
    <row r="1432" spans="1:31" x14ac:dyDescent="0.25">
      <c r="A1432" s="9">
        <v>1468</v>
      </c>
      <c r="B1432" s="10" t="s">
        <v>4430</v>
      </c>
      <c r="C1432" s="10" t="s">
        <v>3435</v>
      </c>
      <c r="D1432" s="10" t="s">
        <v>49</v>
      </c>
      <c r="E1432" s="10" t="s">
        <v>16</v>
      </c>
      <c r="F1432" s="10">
        <v>90</v>
      </c>
      <c r="G1432" s="10" t="s">
        <v>4431</v>
      </c>
      <c r="H1432" s="10" t="s">
        <v>4432</v>
      </c>
      <c r="I1432" s="10" t="s">
        <v>122</v>
      </c>
      <c r="J1432" s="11">
        <v>43865</v>
      </c>
      <c r="K1432" s="10">
        <v>14</v>
      </c>
      <c r="L1432" s="10" t="s">
        <v>68</v>
      </c>
      <c r="M1432" s="12"/>
      <c r="O1432">
        <f t="shared" si="369"/>
        <v>0</v>
      </c>
      <c r="Q1432" s="9" t="str">
        <f t="shared" si="354"/>
        <v>1468</v>
      </c>
      <c r="R1432" s="10" t="str">
        <f t="shared" si="355"/>
        <v>Leo</v>
      </c>
      <c r="S1432" s="10" t="str">
        <f t="shared" si="356"/>
        <v>Pittman</v>
      </c>
      <c r="T1432" s="10" t="str">
        <f t="shared" si="357"/>
        <v>Miss</v>
      </c>
      <c r="U1432" s="10" t="str">
        <f t="shared" si="358"/>
        <v>F</v>
      </c>
      <c r="V1432" s="10" t="str">
        <f t="shared" si="359"/>
        <v>90</v>
      </c>
      <c r="W1432" s="10" t="str">
        <f t="shared" si="360"/>
        <v>Dukes Head</v>
      </c>
      <c r="X1432" s="10" t="str">
        <f t="shared" si="361"/>
        <v>ad</v>
      </c>
      <c r="Y1432" s="10" t="str">
        <f t="shared" si="362"/>
        <v>Dukes Head</v>
      </c>
      <c r="Z1432" s="10" t="str">
        <f t="shared" si="363"/>
        <v>Limavady</v>
      </c>
      <c r="AA1432" s="10" t="str">
        <f t="shared" si="364"/>
        <v>WN</v>
      </c>
      <c r="AB1432" s="11" t="str">
        <f t="shared" si="365"/>
        <v>43865</v>
      </c>
      <c r="AC1432" s="10" t="str">
        <f t="shared" si="366"/>
        <v>14</v>
      </c>
      <c r="AD1432" s="10" t="str">
        <f t="shared" si="367"/>
        <v>A2</v>
      </c>
      <c r="AE1432" s="12" t="str">
        <f t="shared" si="368"/>
        <v/>
      </c>
    </row>
    <row r="1433" spans="1:31" x14ac:dyDescent="0.25">
      <c r="A1433" s="5">
        <v>1469</v>
      </c>
      <c r="B1433" s="6" t="s">
        <v>2890</v>
      </c>
      <c r="C1433" s="6" t="s">
        <v>2608</v>
      </c>
      <c r="D1433" s="6" t="s">
        <v>15</v>
      </c>
      <c r="E1433" s="6" t="s">
        <v>16</v>
      </c>
      <c r="F1433" s="6">
        <v>60</v>
      </c>
      <c r="G1433" s="6" t="s">
        <v>4433</v>
      </c>
      <c r="H1433" s="6" t="s">
        <v>3559</v>
      </c>
      <c r="I1433" s="6" t="s">
        <v>32</v>
      </c>
      <c r="J1433" s="7">
        <v>43589</v>
      </c>
      <c r="K1433" s="6">
        <v>34</v>
      </c>
      <c r="L1433" s="6" t="s">
        <v>78</v>
      </c>
      <c r="M1433" s="8"/>
      <c r="O1433">
        <f t="shared" si="369"/>
        <v>0</v>
      </c>
      <c r="Q1433" s="5" t="str">
        <f t="shared" si="354"/>
        <v>1469</v>
      </c>
      <c r="R1433" s="6" t="str">
        <f t="shared" si="355"/>
        <v>Hester</v>
      </c>
      <c r="S1433" s="6" t="str">
        <f t="shared" si="356"/>
        <v>Cates</v>
      </c>
      <c r="T1433" s="6" t="str">
        <f t="shared" si="357"/>
        <v>Mrs</v>
      </c>
      <c r="U1433" s="6" t="str">
        <f t="shared" si="358"/>
        <v>F</v>
      </c>
      <c r="V1433" s="6" t="str">
        <f t="shared" si="359"/>
        <v>60</v>
      </c>
      <c r="W1433" s="6" t="str">
        <f t="shared" si="360"/>
        <v>Dukes Lane</v>
      </c>
      <c r="X1433" s="6" t="str">
        <f t="shared" si="361"/>
        <v>ne</v>
      </c>
      <c r="Y1433" s="6" t="str">
        <f t="shared" si="362"/>
        <v>Dukes Lane</v>
      </c>
      <c r="Z1433" s="6" t="str">
        <f t="shared" si="363"/>
        <v>Ross-Shire</v>
      </c>
      <c r="AA1433" s="6" t="str">
        <f t="shared" si="364"/>
        <v>WC</v>
      </c>
      <c r="AB1433" s="7" t="str">
        <f t="shared" si="365"/>
        <v>43589</v>
      </c>
      <c r="AC1433" s="6" t="str">
        <f t="shared" si="366"/>
        <v>34</v>
      </c>
      <c r="AD1433" s="6" t="str">
        <f t="shared" si="367"/>
        <v>C2</v>
      </c>
      <c r="AE1433" s="8" t="str">
        <f t="shared" si="368"/>
        <v/>
      </c>
    </row>
    <row r="1434" spans="1:31" x14ac:dyDescent="0.25">
      <c r="A1434" s="9">
        <v>1470</v>
      </c>
      <c r="B1434" s="10" t="s">
        <v>4434</v>
      </c>
      <c r="C1434" s="10" t="s">
        <v>3304</v>
      </c>
      <c r="D1434" s="10" t="s">
        <v>15</v>
      </c>
      <c r="E1434" s="10" t="s">
        <v>16</v>
      </c>
      <c r="F1434" s="10">
        <v>60</v>
      </c>
      <c r="G1434" s="10" t="s">
        <v>4433</v>
      </c>
      <c r="H1434" s="10" t="s">
        <v>4435</v>
      </c>
      <c r="I1434" s="10" t="s">
        <v>32</v>
      </c>
      <c r="J1434" s="11">
        <v>43743</v>
      </c>
      <c r="K1434" s="10">
        <v>8</v>
      </c>
      <c r="L1434" s="10" t="s">
        <v>78</v>
      </c>
      <c r="M1434" s="12"/>
      <c r="O1434">
        <f t="shared" si="369"/>
        <v>0</v>
      </c>
      <c r="Q1434" s="9" t="str">
        <f t="shared" si="354"/>
        <v>1470</v>
      </c>
      <c r="R1434" s="10" t="str">
        <f t="shared" si="355"/>
        <v>Leonora</v>
      </c>
      <c r="S1434" s="10" t="str">
        <f t="shared" si="356"/>
        <v>Hammond</v>
      </c>
      <c r="T1434" s="10" t="str">
        <f t="shared" si="357"/>
        <v>Mrs</v>
      </c>
      <c r="U1434" s="10" t="str">
        <f t="shared" si="358"/>
        <v>F</v>
      </c>
      <c r="V1434" s="10" t="str">
        <f t="shared" si="359"/>
        <v>60</v>
      </c>
      <c r="W1434" s="10" t="str">
        <f t="shared" si="360"/>
        <v>Dukes Lane</v>
      </c>
      <c r="X1434" s="10" t="str">
        <f t="shared" si="361"/>
        <v>ne</v>
      </c>
      <c r="Y1434" s="10" t="str">
        <f t="shared" si="362"/>
        <v>Dukes Lane</v>
      </c>
      <c r="Z1434" s="10" t="str">
        <f t="shared" si="363"/>
        <v>Tilbury</v>
      </c>
      <c r="AA1434" s="10" t="str">
        <f t="shared" si="364"/>
        <v>WC</v>
      </c>
      <c r="AB1434" s="11" t="str">
        <f t="shared" si="365"/>
        <v>43743</v>
      </c>
      <c r="AC1434" s="10" t="str">
        <f t="shared" si="366"/>
        <v>8</v>
      </c>
      <c r="AD1434" s="10" t="str">
        <f t="shared" si="367"/>
        <v>C2</v>
      </c>
      <c r="AE1434" s="12" t="str">
        <f t="shared" si="368"/>
        <v/>
      </c>
    </row>
    <row r="1435" spans="1:31" x14ac:dyDescent="0.25">
      <c r="A1435" s="5">
        <v>1471</v>
      </c>
      <c r="B1435" s="6" t="s">
        <v>4436</v>
      </c>
      <c r="C1435" s="6" t="s">
        <v>4247</v>
      </c>
      <c r="D1435" s="6" t="s">
        <v>28</v>
      </c>
      <c r="E1435" s="6" t="s">
        <v>29</v>
      </c>
      <c r="F1435" s="6">
        <v>90</v>
      </c>
      <c r="G1435" s="6" t="s">
        <v>4437</v>
      </c>
      <c r="H1435" s="6" t="s">
        <v>3193</v>
      </c>
      <c r="I1435" s="6" t="s">
        <v>32</v>
      </c>
      <c r="J1435" s="7">
        <v>43869</v>
      </c>
      <c r="K1435" s="6">
        <v>31</v>
      </c>
      <c r="L1435" s="6" t="s">
        <v>157</v>
      </c>
      <c r="M1435" s="8"/>
      <c r="O1435">
        <f t="shared" si="369"/>
        <v>0</v>
      </c>
      <c r="Q1435" s="5" t="str">
        <f t="shared" si="354"/>
        <v>1471</v>
      </c>
      <c r="R1435" s="6" t="str">
        <f t="shared" si="355"/>
        <v>Jeremy</v>
      </c>
      <c r="S1435" s="6" t="str">
        <f t="shared" si="356"/>
        <v>Seay</v>
      </c>
      <c r="T1435" s="6" t="str">
        <f t="shared" si="357"/>
        <v>Mr</v>
      </c>
      <c r="U1435" s="6" t="str">
        <f t="shared" si="358"/>
        <v>M</v>
      </c>
      <c r="V1435" s="6" t="str">
        <f t="shared" si="359"/>
        <v>90</v>
      </c>
      <c r="W1435" s="6" t="str">
        <f t="shared" si="360"/>
        <v>Dulcet Street</v>
      </c>
      <c r="X1435" s="6" t="str">
        <f t="shared" si="361"/>
        <v>et</v>
      </c>
      <c r="Y1435" s="6" t="str">
        <f t="shared" si="362"/>
        <v>Dulcet Street</v>
      </c>
      <c r="Z1435" s="6" t="str">
        <f t="shared" si="363"/>
        <v>Longfield</v>
      </c>
      <c r="AA1435" s="6" t="str">
        <f t="shared" si="364"/>
        <v>WC</v>
      </c>
      <c r="AB1435" s="7" t="str">
        <f t="shared" si="365"/>
        <v>43869</v>
      </c>
      <c r="AC1435" s="6" t="str">
        <f t="shared" si="366"/>
        <v>31</v>
      </c>
      <c r="AD1435" s="6" t="str">
        <f t="shared" si="367"/>
        <v>C3</v>
      </c>
      <c r="AE1435" s="8" t="str">
        <f t="shared" si="368"/>
        <v/>
      </c>
    </row>
    <row r="1436" spans="1:31" x14ac:dyDescent="0.25">
      <c r="A1436" s="9">
        <v>1472</v>
      </c>
      <c r="B1436" s="10" t="s">
        <v>2302</v>
      </c>
      <c r="C1436" s="10" t="s">
        <v>430</v>
      </c>
      <c r="D1436" s="10" t="s">
        <v>28</v>
      </c>
      <c r="E1436" s="10" t="s">
        <v>29</v>
      </c>
      <c r="F1436" s="10">
        <v>30</v>
      </c>
      <c r="G1436" s="10" t="s">
        <v>4438</v>
      </c>
      <c r="H1436" s="10" t="s">
        <v>2758</v>
      </c>
      <c r="I1436" s="10" t="s">
        <v>550</v>
      </c>
      <c r="J1436" s="11">
        <v>43576</v>
      </c>
      <c r="K1436" s="10">
        <v>18</v>
      </c>
      <c r="L1436" s="10" t="s">
        <v>20</v>
      </c>
      <c r="M1436" s="12"/>
      <c r="O1436">
        <f t="shared" si="369"/>
        <v>0</v>
      </c>
      <c r="Q1436" s="9" t="str">
        <f t="shared" si="354"/>
        <v>1472</v>
      </c>
      <c r="R1436" s="10" t="str">
        <f t="shared" si="355"/>
        <v>Carmine</v>
      </c>
      <c r="S1436" s="10" t="str">
        <f t="shared" si="356"/>
        <v>Yoder</v>
      </c>
      <c r="T1436" s="10" t="str">
        <f t="shared" si="357"/>
        <v>Mr</v>
      </c>
      <c r="U1436" s="10" t="str">
        <f t="shared" si="358"/>
        <v>M</v>
      </c>
      <c r="V1436" s="10" t="str">
        <f t="shared" si="359"/>
        <v>30</v>
      </c>
      <c r="W1436" s="10" t="str">
        <f t="shared" si="360"/>
        <v>Dulwich Lawn</v>
      </c>
      <c r="X1436" s="10" t="str">
        <f t="shared" si="361"/>
        <v>wn</v>
      </c>
      <c r="Y1436" s="10" t="str">
        <f t="shared" si="362"/>
        <v>Dulwich Lawn</v>
      </c>
      <c r="Z1436" s="10" t="str">
        <f t="shared" si="363"/>
        <v>Biggleswade</v>
      </c>
      <c r="AA1436" s="10" t="str">
        <f t="shared" si="364"/>
        <v>DY</v>
      </c>
      <c r="AB1436" s="11" t="str">
        <f t="shared" si="365"/>
        <v>43576</v>
      </c>
      <c r="AC1436" s="10" t="str">
        <f t="shared" si="366"/>
        <v>18</v>
      </c>
      <c r="AD1436" s="10" t="str">
        <f t="shared" si="367"/>
        <v>B</v>
      </c>
      <c r="AE1436" s="12" t="str">
        <f t="shared" si="368"/>
        <v/>
      </c>
    </row>
    <row r="1437" spans="1:31" x14ac:dyDescent="0.25">
      <c r="A1437" s="5">
        <v>1473</v>
      </c>
      <c r="B1437" s="6" t="s">
        <v>4439</v>
      </c>
      <c r="C1437" s="6" t="s">
        <v>4440</v>
      </c>
      <c r="D1437" s="6" t="s">
        <v>15</v>
      </c>
      <c r="E1437" s="6" t="s">
        <v>16</v>
      </c>
      <c r="F1437" s="6">
        <v>90</v>
      </c>
      <c r="G1437" s="6" t="s">
        <v>4441</v>
      </c>
      <c r="H1437" s="6" t="s">
        <v>1417</v>
      </c>
      <c r="I1437" s="6" t="s">
        <v>571</v>
      </c>
      <c r="J1437" s="7">
        <v>43715</v>
      </c>
      <c r="K1437" s="6">
        <v>44</v>
      </c>
      <c r="L1437" s="6" t="s">
        <v>78</v>
      </c>
      <c r="M1437" s="8"/>
      <c r="O1437">
        <f t="shared" si="369"/>
        <v>0</v>
      </c>
      <c r="Q1437" s="5" t="str">
        <f t="shared" si="354"/>
        <v>1473</v>
      </c>
      <c r="R1437" s="6" t="str">
        <f t="shared" si="355"/>
        <v>Angela</v>
      </c>
      <c r="S1437" s="6" t="str">
        <f t="shared" si="356"/>
        <v>Bowden</v>
      </c>
      <c r="T1437" s="6" t="str">
        <f t="shared" si="357"/>
        <v>Mrs</v>
      </c>
      <c r="U1437" s="6" t="str">
        <f t="shared" si="358"/>
        <v>F</v>
      </c>
      <c r="V1437" s="6" t="str">
        <f t="shared" si="359"/>
        <v>90</v>
      </c>
      <c r="W1437" s="6" t="str">
        <f t="shared" si="360"/>
        <v>Dumbreck Road</v>
      </c>
      <c r="X1437" s="6" t="str">
        <f t="shared" si="361"/>
        <v>ad</v>
      </c>
      <c r="Y1437" s="6" t="str">
        <f t="shared" si="362"/>
        <v>Dumbreck Road</v>
      </c>
      <c r="Z1437" s="6" t="str">
        <f t="shared" si="363"/>
        <v>Abergele</v>
      </c>
      <c r="AA1437" s="6" t="str">
        <f t="shared" si="364"/>
        <v>NP</v>
      </c>
      <c r="AB1437" s="7" t="str">
        <f t="shared" si="365"/>
        <v>43715</v>
      </c>
      <c r="AC1437" s="6" t="str">
        <f t="shared" si="366"/>
        <v>44</v>
      </c>
      <c r="AD1437" s="6" t="str">
        <f t="shared" si="367"/>
        <v>C2</v>
      </c>
      <c r="AE1437" s="8" t="str">
        <f t="shared" si="368"/>
        <v/>
      </c>
    </row>
    <row r="1438" spans="1:31" x14ac:dyDescent="0.25">
      <c r="A1438" s="9">
        <v>1474</v>
      </c>
      <c r="B1438" s="10" t="s">
        <v>4442</v>
      </c>
      <c r="C1438" s="10" t="s">
        <v>684</v>
      </c>
      <c r="D1438" s="10" t="s">
        <v>41</v>
      </c>
      <c r="E1438" s="10" t="s">
        <v>16</v>
      </c>
      <c r="F1438" s="10">
        <v>60</v>
      </c>
      <c r="G1438" s="10" t="s">
        <v>4443</v>
      </c>
      <c r="H1438" s="10" t="s">
        <v>2434</v>
      </c>
      <c r="I1438" s="10" t="s">
        <v>32</v>
      </c>
      <c r="J1438" s="11">
        <v>43567</v>
      </c>
      <c r="K1438" s="10">
        <v>64</v>
      </c>
      <c r="L1438" s="10" t="s">
        <v>68</v>
      </c>
      <c r="M1438" s="12"/>
      <c r="O1438">
        <f t="shared" si="369"/>
        <v>0</v>
      </c>
      <c r="Q1438" s="9" t="str">
        <f t="shared" si="354"/>
        <v>1474</v>
      </c>
      <c r="R1438" s="10" t="str">
        <f t="shared" si="355"/>
        <v>Scottie</v>
      </c>
      <c r="S1438" s="10" t="str">
        <f t="shared" si="356"/>
        <v>Odom</v>
      </c>
      <c r="T1438" s="10" t="str">
        <f t="shared" si="357"/>
        <v>Ms</v>
      </c>
      <c r="U1438" s="10" t="str">
        <f t="shared" si="358"/>
        <v>F</v>
      </c>
      <c r="V1438" s="10" t="str">
        <f t="shared" si="359"/>
        <v>60</v>
      </c>
      <c r="W1438" s="10" t="str">
        <f t="shared" si="360"/>
        <v>Dumpton Place</v>
      </c>
      <c r="X1438" s="10" t="str">
        <f t="shared" si="361"/>
        <v>ce</v>
      </c>
      <c r="Y1438" s="10" t="str">
        <f t="shared" si="362"/>
        <v>Dumpton Place</v>
      </c>
      <c r="Z1438" s="10" t="str">
        <f t="shared" si="363"/>
        <v>Westbury-On-Severn</v>
      </c>
      <c r="AA1438" s="10" t="str">
        <f t="shared" si="364"/>
        <v>WC</v>
      </c>
      <c r="AB1438" s="11" t="str">
        <f t="shared" si="365"/>
        <v>43567</v>
      </c>
      <c r="AC1438" s="10" t="str">
        <f t="shared" si="366"/>
        <v>64</v>
      </c>
      <c r="AD1438" s="10" t="str">
        <f t="shared" si="367"/>
        <v>A2</v>
      </c>
      <c r="AE1438" s="12" t="str">
        <f t="shared" si="368"/>
        <v/>
      </c>
    </row>
    <row r="1439" spans="1:31" x14ac:dyDescent="0.25">
      <c r="A1439" s="5">
        <v>1475</v>
      </c>
      <c r="B1439" s="6" t="s">
        <v>4444</v>
      </c>
      <c r="C1439" s="6" t="s">
        <v>4445</v>
      </c>
      <c r="D1439" s="6" t="s">
        <v>28</v>
      </c>
      <c r="E1439" s="6" t="s">
        <v>29</v>
      </c>
      <c r="F1439" s="6">
        <v>30</v>
      </c>
      <c r="G1439" s="6" t="s">
        <v>4446</v>
      </c>
      <c r="H1439" s="6" t="s">
        <v>4447</v>
      </c>
      <c r="I1439" s="6" t="s">
        <v>32</v>
      </c>
      <c r="J1439" s="7">
        <v>44465</v>
      </c>
      <c r="K1439" s="6">
        <v>79</v>
      </c>
      <c r="L1439" s="6" t="s">
        <v>20</v>
      </c>
      <c r="M1439" s="8"/>
      <c r="O1439">
        <f t="shared" si="369"/>
        <v>0</v>
      </c>
      <c r="Q1439" s="5" t="str">
        <f t="shared" si="354"/>
        <v>1475</v>
      </c>
      <c r="R1439" s="6" t="str">
        <f t="shared" si="355"/>
        <v>Curt</v>
      </c>
      <c r="S1439" s="6" t="str">
        <f t="shared" si="356"/>
        <v>Foreman</v>
      </c>
      <c r="T1439" s="6" t="str">
        <f t="shared" si="357"/>
        <v>Mr</v>
      </c>
      <c r="U1439" s="6" t="str">
        <f t="shared" si="358"/>
        <v>M</v>
      </c>
      <c r="V1439" s="6" t="str">
        <f t="shared" si="359"/>
        <v>30</v>
      </c>
      <c r="W1439" s="6" t="str">
        <f t="shared" si="360"/>
        <v>Dunbridge Street</v>
      </c>
      <c r="X1439" s="6" t="str">
        <f t="shared" si="361"/>
        <v>et</v>
      </c>
      <c r="Y1439" s="6" t="str">
        <f t="shared" si="362"/>
        <v>Dunbridge Street</v>
      </c>
      <c r="Z1439" s="6" t="str">
        <f t="shared" si="363"/>
        <v>Mold</v>
      </c>
      <c r="AA1439" s="6" t="str">
        <f t="shared" si="364"/>
        <v>WC</v>
      </c>
      <c r="AB1439" s="7" t="str">
        <f t="shared" si="365"/>
        <v>44465</v>
      </c>
      <c r="AC1439" s="6" t="str">
        <f t="shared" si="366"/>
        <v>79</v>
      </c>
      <c r="AD1439" s="6" t="str">
        <f t="shared" si="367"/>
        <v>B</v>
      </c>
      <c r="AE1439" s="8" t="str">
        <f t="shared" si="368"/>
        <v/>
      </c>
    </row>
    <row r="1440" spans="1:31" x14ac:dyDescent="0.25">
      <c r="A1440" s="9">
        <v>1476</v>
      </c>
      <c r="B1440" s="10" t="s">
        <v>3003</v>
      </c>
      <c r="C1440" s="10" t="s">
        <v>4448</v>
      </c>
      <c r="D1440" s="10" t="s">
        <v>49</v>
      </c>
      <c r="E1440" s="10" t="s">
        <v>16</v>
      </c>
      <c r="F1440" s="10">
        <v>60</v>
      </c>
      <c r="G1440" s="10" t="s">
        <v>4449</v>
      </c>
      <c r="H1440" s="10" t="s">
        <v>331</v>
      </c>
      <c r="I1440" s="10" t="s">
        <v>122</v>
      </c>
      <c r="J1440" s="11">
        <v>44383</v>
      </c>
      <c r="K1440" s="10">
        <v>11</v>
      </c>
      <c r="L1440" s="10" t="s">
        <v>99</v>
      </c>
      <c r="M1440" s="12"/>
      <c r="O1440">
        <f t="shared" si="369"/>
        <v>0</v>
      </c>
      <c r="Q1440" s="9" t="str">
        <f t="shared" si="354"/>
        <v>1476</v>
      </c>
      <c r="R1440" s="10" t="str">
        <f t="shared" si="355"/>
        <v>Kaila</v>
      </c>
      <c r="S1440" s="10" t="str">
        <f t="shared" si="356"/>
        <v>Busby</v>
      </c>
      <c r="T1440" s="10" t="str">
        <f t="shared" si="357"/>
        <v>Miss</v>
      </c>
      <c r="U1440" s="10" t="str">
        <f t="shared" si="358"/>
        <v>F</v>
      </c>
      <c r="V1440" s="10" t="str">
        <f t="shared" si="359"/>
        <v>60</v>
      </c>
      <c r="W1440" s="10" t="str">
        <f t="shared" si="360"/>
        <v>Duncombe Hill</v>
      </c>
      <c r="X1440" s="10" t="str">
        <f t="shared" si="361"/>
        <v>ll</v>
      </c>
      <c r="Y1440" s="10" t="str">
        <f t="shared" si="362"/>
        <v>Duncombe Hill</v>
      </c>
      <c r="Z1440" s="10" t="str">
        <f t="shared" si="363"/>
        <v>Llanarth</v>
      </c>
      <c r="AA1440" s="10" t="str">
        <f t="shared" si="364"/>
        <v>WN</v>
      </c>
      <c r="AB1440" s="11" t="str">
        <f t="shared" si="365"/>
        <v>44383</v>
      </c>
      <c r="AC1440" s="10" t="str">
        <f t="shared" si="366"/>
        <v>11</v>
      </c>
      <c r="AD1440" s="10" t="str">
        <f t="shared" si="367"/>
        <v>E</v>
      </c>
      <c r="AE1440" s="12" t="str">
        <f t="shared" si="368"/>
        <v/>
      </c>
    </row>
    <row r="1441" spans="1:31" x14ac:dyDescent="0.25">
      <c r="A1441" s="5">
        <v>1477</v>
      </c>
      <c r="B1441" s="6" t="s">
        <v>4450</v>
      </c>
      <c r="C1441" s="6" t="s">
        <v>800</v>
      </c>
      <c r="D1441" s="6" t="s">
        <v>49</v>
      </c>
      <c r="E1441" s="6" t="s">
        <v>16</v>
      </c>
      <c r="F1441" s="6">
        <v>30</v>
      </c>
      <c r="G1441" s="6" t="s">
        <v>4451</v>
      </c>
      <c r="H1441" s="6" t="s">
        <v>1512</v>
      </c>
      <c r="I1441" s="6" t="s">
        <v>32</v>
      </c>
      <c r="J1441" s="7">
        <v>44206</v>
      </c>
      <c r="K1441" s="6">
        <v>41</v>
      </c>
      <c r="L1441" s="6" t="s">
        <v>78</v>
      </c>
      <c r="M1441" s="8"/>
      <c r="O1441">
        <f t="shared" si="369"/>
        <v>0</v>
      </c>
      <c r="Q1441" s="5" t="str">
        <f t="shared" si="354"/>
        <v>1477</v>
      </c>
      <c r="R1441" s="6" t="str">
        <f t="shared" si="355"/>
        <v>Corliss</v>
      </c>
      <c r="S1441" s="6" t="str">
        <f t="shared" si="356"/>
        <v>Whitehead</v>
      </c>
      <c r="T1441" s="6" t="str">
        <f t="shared" si="357"/>
        <v>Miss</v>
      </c>
      <c r="U1441" s="6" t="str">
        <f t="shared" si="358"/>
        <v>F</v>
      </c>
      <c r="V1441" s="6" t="str">
        <f t="shared" si="359"/>
        <v>30</v>
      </c>
      <c r="W1441" s="6" t="str">
        <f t="shared" si="360"/>
        <v>Duncrievie Road</v>
      </c>
      <c r="X1441" s="6" t="str">
        <f t="shared" si="361"/>
        <v>ad</v>
      </c>
      <c r="Y1441" s="6" t="str">
        <f t="shared" si="362"/>
        <v>Duncrievie Road</v>
      </c>
      <c r="Z1441" s="6" t="str">
        <f t="shared" si="363"/>
        <v>Merseyside</v>
      </c>
      <c r="AA1441" s="6" t="str">
        <f t="shared" si="364"/>
        <v>WC</v>
      </c>
      <c r="AB1441" s="7" t="str">
        <f t="shared" si="365"/>
        <v>44206</v>
      </c>
      <c r="AC1441" s="6" t="str">
        <f t="shared" si="366"/>
        <v>41</v>
      </c>
      <c r="AD1441" s="6" t="str">
        <f t="shared" si="367"/>
        <v>C2</v>
      </c>
      <c r="AE1441" s="8" t="str">
        <f t="shared" si="368"/>
        <v/>
      </c>
    </row>
    <row r="1442" spans="1:31" x14ac:dyDescent="0.25">
      <c r="A1442" s="9">
        <v>1478</v>
      </c>
      <c r="B1442" s="10" t="s">
        <v>955</v>
      </c>
      <c r="C1442" s="10" t="s">
        <v>223</v>
      </c>
      <c r="D1442" s="10" t="s">
        <v>28</v>
      </c>
      <c r="E1442" s="10" t="s">
        <v>29</v>
      </c>
      <c r="F1442" s="10">
        <v>90</v>
      </c>
      <c r="G1442" s="10" t="s">
        <v>4452</v>
      </c>
      <c r="H1442" s="10" t="s">
        <v>343</v>
      </c>
      <c r="I1442" s="10" t="s">
        <v>32</v>
      </c>
      <c r="J1442" s="11">
        <v>43643</v>
      </c>
      <c r="K1442" s="10">
        <v>23</v>
      </c>
      <c r="L1442" s="10" t="s">
        <v>44</v>
      </c>
      <c r="M1442" s="12"/>
      <c r="O1442">
        <f t="shared" si="369"/>
        <v>0</v>
      </c>
      <c r="Q1442" s="9" t="str">
        <f t="shared" si="354"/>
        <v>1478</v>
      </c>
      <c r="R1442" s="10" t="str">
        <f t="shared" si="355"/>
        <v>Reggie</v>
      </c>
      <c r="S1442" s="10" t="str">
        <f t="shared" si="356"/>
        <v>Ruffin</v>
      </c>
      <c r="T1442" s="10" t="str">
        <f t="shared" si="357"/>
        <v>Mr</v>
      </c>
      <c r="U1442" s="10" t="str">
        <f t="shared" si="358"/>
        <v>M</v>
      </c>
      <c r="V1442" s="10" t="str">
        <f t="shared" si="359"/>
        <v>90</v>
      </c>
      <c r="W1442" s="10" t="str">
        <f t="shared" si="360"/>
        <v>Dundonald Close</v>
      </c>
      <c r="X1442" s="10" t="str">
        <f t="shared" si="361"/>
        <v>se</v>
      </c>
      <c r="Y1442" s="10" t="str">
        <f t="shared" si="362"/>
        <v>Dundonald Close</v>
      </c>
      <c r="Z1442" s="10" t="str">
        <f t="shared" si="363"/>
        <v>Shropshire</v>
      </c>
      <c r="AA1442" s="10" t="str">
        <f t="shared" si="364"/>
        <v>WC</v>
      </c>
      <c r="AB1442" s="11" t="str">
        <f t="shared" si="365"/>
        <v>43643</v>
      </c>
      <c r="AC1442" s="10" t="str">
        <f t="shared" si="366"/>
        <v>23</v>
      </c>
      <c r="AD1442" s="10" t="str">
        <f t="shared" si="367"/>
        <v>D</v>
      </c>
      <c r="AE1442" s="12" t="str">
        <f t="shared" si="368"/>
        <v/>
      </c>
    </row>
    <row r="1443" spans="1:31" x14ac:dyDescent="0.25">
      <c r="A1443" s="5">
        <v>1479</v>
      </c>
      <c r="B1443" s="6" t="s">
        <v>3694</v>
      </c>
      <c r="C1443" s="6" t="s">
        <v>4453</v>
      </c>
      <c r="D1443" s="6" t="s">
        <v>28</v>
      </c>
      <c r="E1443" s="6" t="s">
        <v>29</v>
      </c>
      <c r="F1443" s="6">
        <v>90</v>
      </c>
      <c r="G1443" s="6" t="s">
        <v>4454</v>
      </c>
      <c r="H1443" s="6" t="s">
        <v>1746</v>
      </c>
      <c r="I1443" s="6" t="s">
        <v>25</v>
      </c>
      <c r="J1443" s="7">
        <v>43823</v>
      </c>
      <c r="K1443" s="6">
        <v>77</v>
      </c>
      <c r="L1443" s="6" t="s">
        <v>62</v>
      </c>
      <c r="M1443" s="8"/>
      <c r="O1443">
        <f t="shared" si="369"/>
        <v>0</v>
      </c>
      <c r="Q1443" s="5" t="str">
        <f t="shared" si="354"/>
        <v>1479</v>
      </c>
      <c r="R1443" s="6" t="str">
        <f t="shared" si="355"/>
        <v>Stanford</v>
      </c>
      <c r="S1443" s="6" t="str">
        <f t="shared" si="356"/>
        <v>Stacy</v>
      </c>
      <c r="T1443" s="6" t="str">
        <f t="shared" si="357"/>
        <v>Mr</v>
      </c>
      <c r="U1443" s="6" t="str">
        <f t="shared" si="358"/>
        <v>M</v>
      </c>
      <c r="V1443" s="6" t="str">
        <f t="shared" si="359"/>
        <v>90</v>
      </c>
      <c r="W1443" s="6" t="str">
        <f t="shared" si="360"/>
        <v>Dunkeld Road</v>
      </c>
      <c r="X1443" s="6" t="str">
        <f t="shared" si="361"/>
        <v>ad</v>
      </c>
      <c r="Y1443" s="6" t="str">
        <f t="shared" si="362"/>
        <v>Dunkeld Road</v>
      </c>
      <c r="Z1443" s="6" t="str">
        <f t="shared" si="363"/>
        <v>Hebden Bridge</v>
      </c>
      <c r="AA1443" s="6" t="str">
        <f t="shared" si="364"/>
        <v>HG</v>
      </c>
      <c r="AB1443" s="7" t="str">
        <f t="shared" si="365"/>
        <v>43823</v>
      </c>
      <c r="AC1443" s="6" t="str">
        <f t="shared" si="366"/>
        <v>77</v>
      </c>
      <c r="AD1443" s="6" t="str">
        <f t="shared" si="367"/>
        <v>C4</v>
      </c>
      <c r="AE1443" s="8" t="str">
        <f t="shared" si="368"/>
        <v/>
      </c>
    </row>
    <row r="1444" spans="1:31" x14ac:dyDescent="0.25">
      <c r="A1444" s="9">
        <v>1480</v>
      </c>
      <c r="B1444" s="10" t="s">
        <v>4455</v>
      </c>
      <c r="C1444" s="10" t="s">
        <v>3579</v>
      </c>
      <c r="D1444" s="10" t="s">
        <v>15</v>
      </c>
      <c r="E1444" s="10" t="s">
        <v>16</v>
      </c>
      <c r="F1444" s="10">
        <v>30</v>
      </c>
      <c r="G1444" s="10" t="s">
        <v>4456</v>
      </c>
      <c r="H1444" s="10" t="s">
        <v>976</v>
      </c>
      <c r="I1444" s="10" t="s">
        <v>32</v>
      </c>
      <c r="J1444" s="11">
        <v>44435</v>
      </c>
      <c r="K1444" s="10">
        <v>23</v>
      </c>
      <c r="L1444" s="10" t="s">
        <v>33</v>
      </c>
      <c r="M1444" s="12"/>
      <c r="O1444">
        <f t="shared" si="369"/>
        <v>0</v>
      </c>
      <c r="Q1444" s="9" t="str">
        <f t="shared" si="354"/>
        <v>1480</v>
      </c>
      <c r="R1444" s="10" t="str">
        <f t="shared" si="355"/>
        <v>Keren</v>
      </c>
      <c r="S1444" s="10" t="str">
        <f t="shared" si="356"/>
        <v>Nadeau</v>
      </c>
      <c r="T1444" s="10" t="str">
        <f t="shared" si="357"/>
        <v>Mrs</v>
      </c>
      <c r="U1444" s="10" t="str">
        <f t="shared" si="358"/>
        <v>F</v>
      </c>
      <c r="V1444" s="10" t="str">
        <f t="shared" si="359"/>
        <v>30</v>
      </c>
      <c r="W1444" s="10" t="str">
        <f t="shared" si="360"/>
        <v>Dunmow Road</v>
      </c>
      <c r="X1444" s="10" t="str">
        <f t="shared" si="361"/>
        <v>ad</v>
      </c>
      <c r="Y1444" s="10" t="str">
        <f t="shared" si="362"/>
        <v>Dunmow Road</v>
      </c>
      <c r="Z1444" s="10" t="str">
        <f t="shared" si="363"/>
        <v>Shaftesbury</v>
      </c>
      <c r="AA1444" s="10" t="str">
        <f t="shared" si="364"/>
        <v>WC</v>
      </c>
      <c r="AB1444" s="11" t="str">
        <f t="shared" si="365"/>
        <v>44435</v>
      </c>
      <c r="AC1444" s="10" t="str">
        <f t="shared" si="366"/>
        <v>23</v>
      </c>
      <c r="AD1444" s="10" t="str">
        <f t="shared" si="367"/>
        <v>A3</v>
      </c>
      <c r="AE1444" s="12" t="str">
        <f t="shared" si="368"/>
        <v/>
      </c>
    </row>
    <row r="1445" spans="1:31" x14ac:dyDescent="0.25">
      <c r="A1445" s="5">
        <v>1481</v>
      </c>
      <c r="B1445" s="6" t="s">
        <v>286</v>
      </c>
      <c r="C1445" s="6" t="s">
        <v>4457</v>
      </c>
      <c r="D1445" s="6" t="s">
        <v>15</v>
      </c>
      <c r="E1445" s="6" t="s">
        <v>16</v>
      </c>
      <c r="F1445" s="6">
        <v>60</v>
      </c>
      <c r="G1445" s="6" t="s">
        <v>4458</v>
      </c>
      <c r="H1445" s="6" t="s">
        <v>3938</v>
      </c>
      <c r="I1445" s="6" t="s">
        <v>1569</v>
      </c>
      <c r="J1445" s="7">
        <v>43525</v>
      </c>
      <c r="K1445" s="6">
        <v>70</v>
      </c>
      <c r="L1445" s="6" t="s">
        <v>20</v>
      </c>
      <c r="M1445" s="8"/>
      <c r="O1445">
        <f t="shared" si="369"/>
        <v>0</v>
      </c>
      <c r="Q1445" s="5" t="str">
        <f t="shared" si="354"/>
        <v>1481</v>
      </c>
      <c r="R1445" s="6" t="str">
        <f t="shared" si="355"/>
        <v>Shara</v>
      </c>
      <c r="S1445" s="6" t="str">
        <f t="shared" si="356"/>
        <v>Mata</v>
      </c>
      <c r="T1445" s="6" t="str">
        <f t="shared" si="357"/>
        <v>Mrs</v>
      </c>
      <c r="U1445" s="6" t="str">
        <f t="shared" si="358"/>
        <v>F</v>
      </c>
      <c r="V1445" s="6" t="str">
        <f t="shared" si="359"/>
        <v>60</v>
      </c>
      <c r="W1445" s="6" t="str">
        <f t="shared" si="360"/>
        <v>Dunnock Close</v>
      </c>
      <c r="X1445" s="6" t="str">
        <f t="shared" si="361"/>
        <v>se</v>
      </c>
      <c r="Y1445" s="6" t="str">
        <f t="shared" si="362"/>
        <v>Dunnock Close</v>
      </c>
      <c r="Z1445" s="6" t="str">
        <f t="shared" si="363"/>
        <v>Grantown-On-Spey</v>
      </c>
      <c r="AA1445" s="6" t="str">
        <f t="shared" si="364"/>
        <v>NG</v>
      </c>
      <c r="AB1445" s="7" t="str">
        <f t="shared" si="365"/>
        <v>43525</v>
      </c>
      <c r="AC1445" s="6" t="str">
        <f t="shared" si="366"/>
        <v>70</v>
      </c>
      <c r="AD1445" s="6" t="str">
        <f t="shared" si="367"/>
        <v>B</v>
      </c>
      <c r="AE1445" s="8" t="str">
        <f t="shared" si="368"/>
        <v/>
      </c>
    </row>
    <row r="1446" spans="1:31" x14ac:dyDescent="0.25">
      <c r="A1446" s="9">
        <v>1482</v>
      </c>
      <c r="B1446" s="10" t="s">
        <v>4459</v>
      </c>
      <c r="C1446" s="10" t="s">
        <v>4460</v>
      </c>
      <c r="D1446" s="10" t="s">
        <v>49</v>
      </c>
      <c r="E1446" s="10" t="s">
        <v>16</v>
      </c>
      <c r="F1446" s="10">
        <v>60</v>
      </c>
      <c r="G1446" s="10" t="s">
        <v>4461</v>
      </c>
      <c r="H1446" s="10" t="s">
        <v>4462</v>
      </c>
      <c r="I1446" s="10" t="s">
        <v>773</v>
      </c>
      <c r="J1446" s="11">
        <v>43600</v>
      </c>
      <c r="K1446" s="10">
        <v>76</v>
      </c>
      <c r="L1446" s="10" t="s">
        <v>78</v>
      </c>
      <c r="M1446" s="12"/>
      <c r="O1446">
        <f t="shared" si="369"/>
        <v>0</v>
      </c>
      <c r="Q1446" s="9" t="str">
        <f t="shared" si="354"/>
        <v>1482</v>
      </c>
      <c r="R1446" s="10" t="str">
        <f t="shared" si="355"/>
        <v>Jama</v>
      </c>
      <c r="S1446" s="10" t="str">
        <f t="shared" si="356"/>
        <v>Gore</v>
      </c>
      <c r="T1446" s="10" t="str">
        <f t="shared" si="357"/>
        <v>Miss</v>
      </c>
      <c r="U1446" s="10" t="str">
        <f t="shared" si="358"/>
        <v>F</v>
      </c>
      <c r="V1446" s="10" t="str">
        <f t="shared" si="359"/>
        <v>60</v>
      </c>
      <c r="W1446" s="10" t="str">
        <f t="shared" si="360"/>
        <v>Dunoon Road</v>
      </c>
      <c r="X1446" s="10" t="str">
        <f t="shared" si="361"/>
        <v>ad</v>
      </c>
      <c r="Y1446" s="10" t="str">
        <f t="shared" si="362"/>
        <v>Dunoon Road</v>
      </c>
      <c r="Z1446" s="10" t="str">
        <f t="shared" si="363"/>
        <v>Beaminster</v>
      </c>
      <c r="AA1446" s="10" t="str">
        <f t="shared" si="364"/>
        <v>WF</v>
      </c>
      <c r="AB1446" s="11" t="str">
        <f t="shared" si="365"/>
        <v>43600</v>
      </c>
      <c r="AC1446" s="10" t="str">
        <f t="shared" si="366"/>
        <v>76</v>
      </c>
      <c r="AD1446" s="10" t="str">
        <f t="shared" si="367"/>
        <v>C2</v>
      </c>
      <c r="AE1446" s="12" t="str">
        <f t="shared" si="368"/>
        <v/>
      </c>
    </row>
    <row r="1447" spans="1:31" x14ac:dyDescent="0.25">
      <c r="A1447" s="5">
        <v>1483</v>
      </c>
      <c r="B1447" s="6" t="s">
        <v>1664</v>
      </c>
      <c r="C1447" s="6" t="s">
        <v>1642</v>
      </c>
      <c r="D1447" s="6" t="s">
        <v>28</v>
      </c>
      <c r="E1447" s="6" t="s">
        <v>29</v>
      </c>
      <c r="F1447" s="6">
        <v>60</v>
      </c>
      <c r="G1447" s="6" t="s">
        <v>4461</v>
      </c>
      <c r="H1447" s="6" t="s">
        <v>4463</v>
      </c>
      <c r="I1447" s="6" t="s">
        <v>32</v>
      </c>
      <c r="J1447" s="7">
        <v>43906</v>
      </c>
      <c r="K1447" s="6">
        <v>2</v>
      </c>
      <c r="L1447" s="6" t="s">
        <v>78</v>
      </c>
      <c r="M1447" s="8"/>
      <c r="O1447">
        <f t="shared" si="369"/>
        <v>0</v>
      </c>
      <c r="Q1447" s="5" t="str">
        <f t="shared" si="354"/>
        <v>1483</v>
      </c>
      <c r="R1447" s="6" t="str">
        <f t="shared" si="355"/>
        <v>Wade</v>
      </c>
      <c r="S1447" s="6" t="str">
        <f t="shared" si="356"/>
        <v>Pena</v>
      </c>
      <c r="T1447" s="6" t="str">
        <f t="shared" si="357"/>
        <v>Mr</v>
      </c>
      <c r="U1447" s="6" t="str">
        <f t="shared" si="358"/>
        <v>M</v>
      </c>
      <c r="V1447" s="6" t="str">
        <f t="shared" si="359"/>
        <v>60</v>
      </c>
      <c r="W1447" s="6" t="str">
        <f t="shared" si="360"/>
        <v>Dunoon Road</v>
      </c>
      <c r="X1447" s="6" t="str">
        <f t="shared" si="361"/>
        <v>ad</v>
      </c>
      <c r="Y1447" s="6" t="str">
        <f t="shared" si="362"/>
        <v>Dunoon Road</v>
      </c>
      <c r="Z1447" s="6" t="str">
        <f t="shared" si="363"/>
        <v>Padstow</v>
      </c>
      <c r="AA1447" s="6" t="str">
        <f t="shared" si="364"/>
        <v>WC</v>
      </c>
      <c r="AB1447" s="7" t="str">
        <f t="shared" si="365"/>
        <v>43906</v>
      </c>
      <c r="AC1447" s="6" t="str">
        <f t="shared" si="366"/>
        <v>2</v>
      </c>
      <c r="AD1447" s="6" t="str">
        <f t="shared" si="367"/>
        <v>C2</v>
      </c>
      <c r="AE1447" s="8" t="str">
        <f t="shared" si="368"/>
        <v/>
      </c>
    </row>
    <row r="1448" spans="1:31" x14ac:dyDescent="0.25">
      <c r="A1448" s="9">
        <v>1484</v>
      </c>
      <c r="B1448" s="10" t="s">
        <v>4464</v>
      </c>
      <c r="C1448" s="10" t="s">
        <v>4465</v>
      </c>
      <c r="D1448" s="10" t="s">
        <v>49</v>
      </c>
      <c r="E1448" s="10" t="s">
        <v>16</v>
      </c>
      <c r="F1448" s="10">
        <v>60</v>
      </c>
      <c r="G1448" s="10" t="s">
        <v>4466</v>
      </c>
      <c r="H1448" s="10" t="s">
        <v>2502</v>
      </c>
      <c r="I1448" s="10" t="s">
        <v>32</v>
      </c>
      <c r="J1448" s="11">
        <v>44066</v>
      </c>
      <c r="K1448" s="10">
        <v>53</v>
      </c>
      <c r="L1448" s="10" t="s">
        <v>157</v>
      </c>
      <c r="M1448" s="12"/>
      <c r="O1448">
        <f t="shared" si="369"/>
        <v>0</v>
      </c>
      <c r="Q1448" s="9" t="str">
        <f t="shared" si="354"/>
        <v>1484</v>
      </c>
      <c r="R1448" s="10" t="str">
        <f t="shared" si="355"/>
        <v>Yung</v>
      </c>
      <c r="S1448" s="10" t="str">
        <f t="shared" si="356"/>
        <v>Wiggins</v>
      </c>
      <c r="T1448" s="10" t="str">
        <f t="shared" si="357"/>
        <v>Miss</v>
      </c>
      <c r="U1448" s="10" t="str">
        <f t="shared" si="358"/>
        <v>F</v>
      </c>
      <c r="V1448" s="10" t="str">
        <f t="shared" si="359"/>
        <v>60</v>
      </c>
      <c r="W1448" s="10" t="str">
        <f t="shared" si="360"/>
        <v>Dunstall Road</v>
      </c>
      <c r="X1448" s="10" t="str">
        <f t="shared" si="361"/>
        <v>ad</v>
      </c>
      <c r="Y1448" s="10" t="str">
        <f t="shared" si="362"/>
        <v>Dunstall Road</v>
      </c>
      <c r="Z1448" s="10" t="str">
        <f t="shared" si="363"/>
        <v>Sudbury</v>
      </c>
      <c r="AA1448" s="10" t="str">
        <f t="shared" si="364"/>
        <v>WC</v>
      </c>
      <c r="AB1448" s="11" t="str">
        <f t="shared" si="365"/>
        <v>44066</v>
      </c>
      <c r="AC1448" s="10" t="str">
        <f t="shared" si="366"/>
        <v>53</v>
      </c>
      <c r="AD1448" s="10" t="str">
        <f t="shared" si="367"/>
        <v>C3</v>
      </c>
      <c r="AE1448" s="12" t="str">
        <f t="shared" si="368"/>
        <v/>
      </c>
    </row>
    <row r="1449" spans="1:31" x14ac:dyDescent="0.25">
      <c r="A1449" s="5">
        <v>1485</v>
      </c>
      <c r="B1449" s="6" t="s">
        <v>4230</v>
      </c>
      <c r="C1449" s="6" t="s">
        <v>2138</v>
      </c>
      <c r="D1449" s="6" t="s">
        <v>90</v>
      </c>
      <c r="E1449" s="6" t="s">
        <v>16</v>
      </c>
      <c r="F1449" s="6">
        <v>90</v>
      </c>
      <c r="G1449" s="6" t="s">
        <v>4467</v>
      </c>
      <c r="H1449" s="6" t="s">
        <v>4468</v>
      </c>
      <c r="I1449" s="6" t="s">
        <v>32</v>
      </c>
      <c r="J1449" s="7">
        <v>44519</v>
      </c>
      <c r="K1449" s="6">
        <v>93</v>
      </c>
      <c r="L1449" s="6" t="s">
        <v>78</v>
      </c>
      <c r="M1449" s="8"/>
      <c r="O1449">
        <f t="shared" si="369"/>
        <v>0</v>
      </c>
      <c r="Q1449" s="5" t="str">
        <f t="shared" si="354"/>
        <v>1485</v>
      </c>
      <c r="R1449" s="6" t="str">
        <f t="shared" si="355"/>
        <v>Siu</v>
      </c>
      <c r="S1449" s="6" t="str">
        <f t="shared" si="356"/>
        <v>Groves</v>
      </c>
      <c r="T1449" s="6" t="str">
        <f t="shared" si="357"/>
        <v>Dr</v>
      </c>
      <c r="U1449" s="6" t="str">
        <f t="shared" si="358"/>
        <v>F</v>
      </c>
      <c r="V1449" s="6" t="str">
        <f t="shared" si="359"/>
        <v>90</v>
      </c>
      <c r="W1449" s="6" t="str">
        <f t="shared" si="360"/>
        <v>Dunton Road</v>
      </c>
      <c r="X1449" s="6" t="str">
        <f t="shared" si="361"/>
        <v>ad</v>
      </c>
      <c r="Y1449" s="6" t="str">
        <f t="shared" si="362"/>
        <v>Dunton Road</v>
      </c>
      <c r="Z1449" s="6" t="str">
        <f t="shared" si="363"/>
        <v>Wiltshire</v>
      </c>
      <c r="AA1449" s="6" t="str">
        <f t="shared" si="364"/>
        <v>WC</v>
      </c>
      <c r="AB1449" s="7" t="str">
        <f t="shared" si="365"/>
        <v>44519</v>
      </c>
      <c r="AC1449" s="6" t="str">
        <f t="shared" si="366"/>
        <v>93</v>
      </c>
      <c r="AD1449" s="6" t="str">
        <f t="shared" si="367"/>
        <v>C2</v>
      </c>
      <c r="AE1449" s="8" t="str">
        <f t="shared" si="368"/>
        <v/>
      </c>
    </row>
    <row r="1450" spans="1:31" x14ac:dyDescent="0.25">
      <c r="A1450" s="9">
        <v>1486</v>
      </c>
      <c r="B1450" s="10" t="s">
        <v>1993</v>
      </c>
      <c r="C1450" s="10" t="s">
        <v>4469</v>
      </c>
      <c r="D1450" s="10" t="s">
        <v>49</v>
      </c>
      <c r="E1450" s="10" t="s">
        <v>288</v>
      </c>
      <c r="F1450" s="10">
        <v>30</v>
      </c>
      <c r="G1450" s="10" t="s">
        <v>4470</v>
      </c>
      <c r="H1450" s="10" t="s">
        <v>4447</v>
      </c>
      <c r="I1450" s="10" t="s">
        <v>32</v>
      </c>
      <c r="J1450" s="11">
        <v>43480</v>
      </c>
      <c r="K1450" s="10">
        <v>66</v>
      </c>
      <c r="L1450" s="10" t="s">
        <v>39</v>
      </c>
      <c r="M1450" s="12"/>
      <c r="O1450">
        <f t="shared" si="369"/>
        <v>0</v>
      </c>
      <c r="Q1450" s="9" t="str">
        <f t="shared" si="354"/>
        <v>1486</v>
      </c>
      <c r="R1450" s="10" t="str">
        <f t="shared" si="355"/>
        <v>Charlie</v>
      </c>
      <c r="S1450" s="10" t="str">
        <f t="shared" si="356"/>
        <v>Posey</v>
      </c>
      <c r="T1450" s="10" t="str">
        <f t="shared" si="357"/>
        <v>Miss</v>
      </c>
      <c r="U1450" s="10" t="str">
        <f t="shared" si="358"/>
        <v>F</v>
      </c>
      <c r="V1450" s="10" t="str">
        <f t="shared" si="359"/>
        <v>30</v>
      </c>
      <c r="W1450" s="10" t="str">
        <f t="shared" si="360"/>
        <v>Dunts Hill</v>
      </c>
      <c r="X1450" s="10" t="str">
        <f t="shared" si="361"/>
        <v>ll</v>
      </c>
      <c r="Y1450" s="10" t="str">
        <f t="shared" si="362"/>
        <v>Dunts Hill</v>
      </c>
      <c r="Z1450" s="10" t="str">
        <f t="shared" si="363"/>
        <v>Mold</v>
      </c>
      <c r="AA1450" s="10" t="str">
        <f t="shared" si="364"/>
        <v>WC</v>
      </c>
      <c r="AB1450" s="11" t="str">
        <f t="shared" si="365"/>
        <v>43480</v>
      </c>
      <c r="AC1450" s="10" t="str">
        <f t="shared" si="366"/>
        <v>66</v>
      </c>
      <c r="AD1450" s="10" t="str">
        <f t="shared" si="367"/>
        <v>C1</v>
      </c>
      <c r="AE1450" s="12" t="str">
        <f t="shared" si="368"/>
        <v/>
      </c>
    </row>
    <row r="1451" spans="1:31" x14ac:dyDescent="0.25">
      <c r="A1451" s="9">
        <v>1488</v>
      </c>
      <c r="B1451" s="10" t="s">
        <v>4471</v>
      </c>
      <c r="C1451" s="10" t="s">
        <v>4202</v>
      </c>
      <c r="D1451" s="10" t="s">
        <v>15</v>
      </c>
      <c r="E1451" s="10" t="s">
        <v>16</v>
      </c>
      <c r="F1451" s="10">
        <v>30</v>
      </c>
      <c r="G1451" s="10" t="s">
        <v>4472</v>
      </c>
      <c r="H1451" s="10" t="s">
        <v>2426</v>
      </c>
      <c r="I1451" s="10" t="s">
        <v>291</v>
      </c>
      <c r="J1451" s="11">
        <v>44352</v>
      </c>
      <c r="K1451" s="10">
        <v>28</v>
      </c>
      <c r="L1451" s="10" t="s">
        <v>33</v>
      </c>
      <c r="M1451" s="12"/>
      <c r="O1451">
        <f t="shared" si="369"/>
        <v>0</v>
      </c>
      <c r="Q1451" s="9" t="str">
        <f t="shared" si="354"/>
        <v>1488</v>
      </c>
      <c r="R1451" s="10" t="str">
        <f t="shared" si="355"/>
        <v>Margene</v>
      </c>
      <c r="S1451" s="10" t="str">
        <f t="shared" si="356"/>
        <v>Stallings</v>
      </c>
      <c r="T1451" s="10" t="str">
        <f t="shared" si="357"/>
        <v>Mrs</v>
      </c>
      <c r="U1451" s="10" t="str">
        <f t="shared" si="358"/>
        <v>F</v>
      </c>
      <c r="V1451" s="10" t="str">
        <f t="shared" si="359"/>
        <v>30</v>
      </c>
      <c r="W1451" s="10" t="str">
        <f t="shared" si="360"/>
        <v>Durham Farm</v>
      </c>
      <c r="X1451" s="10" t="str">
        <f t="shared" si="361"/>
        <v>rm</v>
      </c>
      <c r="Y1451" s="10" t="str">
        <f t="shared" si="362"/>
        <v>Durham Farm</v>
      </c>
      <c r="Z1451" s="10" t="str">
        <f t="shared" si="363"/>
        <v>Lampeter</v>
      </c>
      <c r="AA1451" s="10" t="str">
        <f t="shared" si="364"/>
        <v>HS</v>
      </c>
      <c r="AB1451" s="11" t="str">
        <f t="shared" si="365"/>
        <v>44352</v>
      </c>
      <c r="AC1451" s="10" t="str">
        <f t="shared" si="366"/>
        <v>28</v>
      </c>
      <c r="AD1451" s="10" t="str">
        <f t="shared" si="367"/>
        <v>A3</v>
      </c>
      <c r="AE1451" s="12" t="str">
        <f t="shared" si="368"/>
        <v/>
      </c>
    </row>
    <row r="1452" spans="1:31" x14ac:dyDescent="0.25">
      <c r="A1452" s="5">
        <v>1489</v>
      </c>
      <c r="B1452" s="6" t="s">
        <v>4473</v>
      </c>
      <c r="C1452" s="6" t="s">
        <v>4474</v>
      </c>
      <c r="D1452" s="6" t="s">
        <v>28</v>
      </c>
      <c r="E1452" s="6" t="s">
        <v>29</v>
      </c>
      <c r="F1452" s="6">
        <v>90</v>
      </c>
      <c r="G1452" s="6" t="s">
        <v>4475</v>
      </c>
      <c r="H1452" s="6" t="s">
        <v>1077</v>
      </c>
      <c r="I1452" s="6" t="s">
        <v>1078</v>
      </c>
      <c r="J1452" s="7">
        <v>43822</v>
      </c>
      <c r="K1452" s="6">
        <v>58</v>
      </c>
      <c r="L1452" s="6" t="s">
        <v>78</v>
      </c>
      <c r="M1452" s="8"/>
      <c r="O1452">
        <f t="shared" si="369"/>
        <v>0</v>
      </c>
      <c r="Q1452" s="5" t="str">
        <f t="shared" si="354"/>
        <v>1489</v>
      </c>
      <c r="R1452" s="6" t="str">
        <f t="shared" si="355"/>
        <v>Noel</v>
      </c>
      <c r="S1452" s="6" t="str">
        <f t="shared" si="356"/>
        <v>Ingram</v>
      </c>
      <c r="T1452" s="6" t="str">
        <f t="shared" si="357"/>
        <v>Mr</v>
      </c>
      <c r="U1452" s="6" t="str">
        <f t="shared" si="358"/>
        <v>M</v>
      </c>
      <c r="V1452" s="6" t="str">
        <f t="shared" si="359"/>
        <v>90</v>
      </c>
      <c r="W1452" s="6" t="str">
        <f t="shared" si="360"/>
        <v>Durham Rise</v>
      </c>
      <c r="X1452" s="6" t="str">
        <f t="shared" si="361"/>
        <v>se</v>
      </c>
      <c r="Y1452" s="6" t="str">
        <f t="shared" si="362"/>
        <v>Durham Rise</v>
      </c>
      <c r="Z1452" s="6" t="str">
        <f t="shared" si="363"/>
        <v>Brentwood</v>
      </c>
      <c r="AA1452" s="6" t="str">
        <f t="shared" si="364"/>
        <v>LD</v>
      </c>
      <c r="AB1452" s="7" t="str">
        <f t="shared" si="365"/>
        <v>43822</v>
      </c>
      <c r="AC1452" s="6" t="str">
        <f t="shared" si="366"/>
        <v>58</v>
      </c>
      <c r="AD1452" s="6" t="str">
        <f t="shared" si="367"/>
        <v>C2</v>
      </c>
      <c r="AE1452" s="8" t="str">
        <f t="shared" si="368"/>
        <v/>
      </c>
    </row>
    <row r="1453" spans="1:31" x14ac:dyDescent="0.25">
      <c r="A1453" s="9">
        <v>1490</v>
      </c>
      <c r="B1453" s="10" t="s">
        <v>3798</v>
      </c>
      <c r="C1453" s="10" t="s">
        <v>4247</v>
      </c>
      <c r="D1453" s="10" t="s">
        <v>28</v>
      </c>
      <c r="E1453" s="10" t="s">
        <v>29</v>
      </c>
      <c r="F1453" s="10">
        <v>90</v>
      </c>
      <c r="G1453" s="10" t="s">
        <v>4476</v>
      </c>
      <c r="H1453" s="10" t="s">
        <v>4477</v>
      </c>
      <c r="I1453" s="10" t="s">
        <v>32</v>
      </c>
      <c r="J1453" s="11">
        <v>43790</v>
      </c>
      <c r="K1453" s="10">
        <v>55</v>
      </c>
      <c r="L1453" s="10" t="s">
        <v>39</v>
      </c>
      <c r="M1453" s="12"/>
      <c r="O1453">
        <f t="shared" si="369"/>
        <v>0</v>
      </c>
      <c r="Q1453" s="9" t="str">
        <f t="shared" si="354"/>
        <v>1490</v>
      </c>
      <c r="R1453" s="10" t="str">
        <f t="shared" si="355"/>
        <v>Bert</v>
      </c>
      <c r="S1453" s="10" t="str">
        <f t="shared" si="356"/>
        <v>Seay</v>
      </c>
      <c r="T1453" s="10" t="str">
        <f t="shared" si="357"/>
        <v>Mr</v>
      </c>
      <c r="U1453" s="10" t="str">
        <f t="shared" si="358"/>
        <v>M</v>
      </c>
      <c r="V1453" s="10" t="str">
        <f t="shared" si="359"/>
        <v>90</v>
      </c>
      <c r="W1453" s="10" t="str">
        <f t="shared" si="360"/>
        <v>Durrell Road</v>
      </c>
      <c r="X1453" s="10" t="str">
        <f t="shared" si="361"/>
        <v>ad</v>
      </c>
      <c r="Y1453" s="10" t="str">
        <f t="shared" si="362"/>
        <v>Durrell Road</v>
      </c>
      <c r="Z1453" s="10" t="str">
        <f t="shared" si="363"/>
        <v>Tring</v>
      </c>
      <c r="AA1453" s="10" t="str">
        <f t="shared" si="364"/>
        <v>WC</v>
      </c>
      <c r="AB1453" s="11" t="str">
        <f t="shared" si="365"/>
        <v>43790</v>
      </c>
      <c r="AC1453" s="10" t="str">
        <f t="shared" si="366"/>
        <v>55</v>
      </c>
      <c r="AD1453" s="10" t="str">
        <f t="shared" si="367"/>
        <v>C1</v>
      </c>
      <c r="AE1453" s="12" t="str">
        <f t="shared" si="368"/>
        <v/>
      </c>
    </row>
    <row r="1454" spans="1:31" x14ac:dyDescent="0.25">
      <c r="A1454" s="9">
        <v>1492</v>
      </c>
      <c r="B1454" s="10" t="s">
        <v>4478</v>
      </c>
      <c r="C1454" s="10" t="s">
        <v>4479</v>
      </c>
      <c r="D1454" s="10" t="s">
        <v>28</v>
      </c>
      <c r="E1454" s="10" t="s">
        <v>29</v>
      </c>
      <c r="F1454" s="10">
        <v>60</v>
      </c>
      <c r="G1454" s="10" t="s">
        <v>4480</v>
      </c>
      <c r="H1454" s="10" t="s">
        <v>1051</v>
      </c>
      <c r="I1454" s="10" t="s">
        <v>127</v>
      </c>
      <c r="J1454" s="11">
        <v>44496</v>
      </c>
      <c r="K1454" s="10">
        <v>45</v>
      </c>
      <c r="L1454" s="10" t="s">
        <v>78</v>
      </c>
      <c r="M1454" s="12"/>
      <c r="O1454">
        <f t="shared" si="369"/>
        <v>0</v>
      </c>
      <c r="Q1454" s="9" t="str">
        <f t="shared" si="354"/>
        <v>1492</v>
      </c>
      <c r="R1454" s="10" t="str">
        <f t="shared" si="355"/>
        <v>Bart</v>
      </c>
      <c r="S1454" s="10" t="str">
        <f t="shared" si="356"/>
        <v>Schmitt</v>
      </c>
      <c r="T1454" s="10" t="str">
        <f t="shared" si="357"/>
        <v>Mr</v>
      </c>
      <c r="U1454" s="10" t="str">
        <f t="shared" si="358"/>
        <v>M</v>
      </c>
      <c r="V1454" s="10" t="str">
        <f t="shared" si="359"/>
        <v>60</v>
      </c>
      <c r="W1454" s="10" t="str">
        <f t="shared" si="360"/>
        <v>Dursley Close</v>
      </c>
      <c r="X1454" s="10" t="str">
        <f t="shared" si="361"/>
        <v>se</v>
      </c>
      <c r="Y1454" s="10" t="str">
        <f t="shared" si="362"/>
        <v>Dursley Close</v>
      </c>
      <c r="Z1454" s="10" t="str">
        <f t="shared" si="363"/>
        <v>Caernarfon</v>
      </c>
      <c r="AA1454" s="10" t="str">
        <f t="shared" si="364"/>
        <v>WS</v>
      </c>
      <c r="AB1454" s="11" t="str">
        <f t="shared" si="365"/>
        <v>44496</v>
      </c>
      <c r="AC1454" s="10" t="str">
        <f t="shared" si="366"/>
        <v>45</v>
      </c>
      <c r="AD1454" s="10" t="str">
        <f t="shared" si="367"/>
        <v>C2</v>
      </c>
      <c r="AE1454" s="12" t="str">
        <f t="shared" si="368"/>
        <v/>
      </c>
    </row>
    <row r="1455" spans="1:31" x14ac:dyDescent="0.25">
      <c r="A1455" s="5">
        <v>1493</v>
      </c>
      <c r="B1455" s="6" t="s">
        <v>4481</v>
      </c>
      <c r="C1455" s="6" t="s">
        <v>883</v>
      </c>
      <c r="D1455" s="6" t="s">
        <v>41</v>
      </c>
      <c r="E1455" s="6" t="s">
        <v>16</v>
      </c>
      <c r="F1455" s="6">
        <v>30</v>
      </c>
      <c r="G1455" s="6" t="s">
        <v>4482</v>
      </c>
      <c r="H1455" s="6" t="s">
        <v>2035</v>
      </c>
      <c r="I1455" s="6" t="s">
        <v>38</v>
      </c>
      <c r="J1455" s="7">
        <v>43903</v>
      </c>
      <c r="K1455" s="6">
        <v>47</v>
      </c>
      <c r="L1455" s="6" t="s">
        <v>44</v>
      </c>
      <c r="M1455" s="8"/>
      <c r="O1455">
        <f t="shared" si="369"/>
        <v>0</v>
      </c>
      <c r="Q1455" s="5" t="str">
        <f t="shared" si="354"/>
        <v>1493</v>
      </c>
      <c r="R1455" s="6" t="str">
        <f t="shared" si="355"/>
        <v>Lynsey</v>
      </c>
      <c r="S1455" s="6" t="str">
        <f t="shared" si="356"/>
        <v>Acevedo</v>
      </c>
      <c r="T1455" s="6" t="str">
        <f t="shared" si="357"/>
        <v>Ms</v>
      </c>
      <c r="U1455" s="6" t="str">
        <f t="shared" si="358"/>
        <v>F</v>
      </c>
      <c r="V1455" s="6" t="str">
        <f t="shared" si="359"/>
        <v>30</v>
      </c>
      <c r="W1455" s="6" t="str">
        <f t="shared" si="360"/>
        <v>Dursley Gardens</v>
      </c>
      <c r="X1455" s="6" t="str">
        <f t="shared" si="361"/>
        <v>ns</v>
      </c>
      <c r="Y1455" s="6" t="str">
        <f t="shared" si="362"/>
        <v>Dursley Gardens</v>
      </c>
      <c r="Z1455" s="6" t="str">
        <f t="shared" si="363"/>
        <v>Dungannon</v>
      </c>
      <c r="AA1455" s="6" t="str">
        <f t="shared" si="364"/>
        <v>RM</v>
      </c>
      <c r="AB1455" s="7" t="str">
        <f t="shared" si="365"/>
        <v>43903</v>
      </c>
      <c r="AC1455" s="6" t="str">
        <f t="shared" si="366"/>
        <v>47</v>
      </c>
      <c r="AD1455" s="6" t="str">
        <f t="shared" si="367"/>
        <v>D</v>
      </c>
      <c r="AE1455" s="8" t="str">
        <f t="shared" si="368"/>
        <v/>
      </c>
    </row>
    <row r="1456" spans="1:31" x14ac:dyDescent="0.25">
      <c r="A1456" s="9">
        <v>1494</v>
      </c>
      <c r="B1456" s="10" t="s">
        <v>4483</v>
      </c>
      <c r="C1456" s="10" t="s">
        <v>368</v>
      </c>
      <c r="D1456" s="10" t="s">
        <v>28</v>
      </c>
      <c r="E1456" s="10" t="s">
        <v>29</v>
      </c>
      <c r="F1456" s="10">
        <v>60</v>
      </c>
      <c r="G1456" s="10" t="s">
        <v>4484</v>
      </c>
      <c r="H1456" s="10" t="s">
        <v>3461</v>
      </c>
      <c r="I1456" s="10" t="s">
        <v>1194</v>
      </c>
      <c r="J1456" s="11">
        <v>43955</v>
      </c>
      <c r="K1456" s="10">
        <v>21</v>
      </c>
      <c r="L1456" s="10" t="s">
        <v>68</v>
      </c>
      <c r="M1456" s="12"/>
      <c r="O1456">
        <f t="shared" si="369"/>
        <v>0</v>
      </c>
      <c r="Q1456" s="9" t="str">
        <f t="shared" si="354"/>
        <v>1494</v>
      </c>
      <c r="R1456" s="10" t="str">
        <f t="shared" si="355"/>
        <v>Lino</v>
      </c>
      <c r="S1456" s="10" t="str">
        <f t="shared" si="356"/>
        <v>Ramsey</v>
      </c>
      <c r="T1456" s="10" t="str">
        <f t="shared" si="357"/>
        <v>Mr</v>
      </c>
      <c r="U1456" s="10" t="str">
        <f t="shared" si="358"/>
        <v>M</v>
      </c>
      <c r="V1456" s="10" t="str">
        <f t="shared" si="359"/>
        <v>60</v>
      </c>
      <c r="W1456" s="10" t="str">
        <f t="shared" si="360"/>
        <v>Durward Street</v>
      </c>
      <c r="X1456" s="10" t="str">
        <f t="shared" si="361"/>
        <v>et</v>
      </c>
      <c r="Y1456" s="10" t="str">
        <f t="shared" si="362"/>
        <v>Durward Street</v>
      </c>
      <c r="Z1456" s="10" t="str">
        <f t="shared" si="363"/>
        <v>East Linton</v>
      </c>
      <c r="AA1456" s="10" t="str">
        <f t="shared" si="364"/>
        <v>LU</v>
      </c>
      <c r="AB1456" s="11" t="str">
        <f t="shared" si="365"/>
        <v>43955</v>
      </c>
      <c r="AC1456" s="10" t="str">
        <f t="shared" si="366"/>
        <v>21</v>
      </c>
      <c r="AD1456" s="10" t="str">
        <f t="shared" si="367"/>
        <v>A2</v>
      </c>
      <c r="AE1456" s="12" t="str">
        <f t="shared" si="368"/>
        <v/>
      </c>
    </row>
    <row r="1457" spans="1:31" x14ac:dyDescent="0.25">
      <c r="A1457" s="5">
        <v>1495</v>
      </c>
      <c r="B1457" s="6" t="s">
        <v>679</v>
      </c>
      <c r="C1457" s="6" t="s">
        <v>4485</v>
      </c>
      <c r="D1457" s="6" t="s">
        <v>28</v>
      </c>
      <c r="E1457" s="6" t="s">
        <v>29</v>
      </c>
      <c r="F1457" s="6">
        <v>30</v>
      </c>
      <c r="G1457" s="6" t="s">
        <v>4486</v>
      </c>
      <c r="H1457" s="6" t="s">
        <v>4487</v>
      </c>
      <c r="I1457" s="6" t="s">
        <v>421</v>
      </c>
      <c r="J1457" s="7">
        <v>43936</v>
      </c>
      <c r="K1457" s="6">
        <v>35</v>
      </c>
      <c r="L1457" s="6" t="s">
        <v>20</v>
      </c>
      <c r="M1457" s="8"/>
      <c r="O1457">
        <f t="shared" si="369"/>
        <v>0</v>
      </c>
      <c r="Q1457" s="5" t="str">
        <f t="shared" si="354"/>
        <v>1495</v>
      </c>
      <c r="R1457" s="6" t="str">
        <f t="shared" si="355"/>
        <v>Gaston</v>
      </c>
      <c r="S1457" s="6" t="str">
        <f t="shared" si="356"/>
        <v>Langford</v>
      </c>
      <c r="T1457" s="6" t="str">
        <f t="shared" si="357"/>
        <v>Mr</v>
      </c>
      <c r="U1457" s="6" t="str">
        <f t="shared" si="358"/>
        <v>M</v>
      </c>
      <c r="V1457" s="6" t="str">
        <f t="shared" si="359"/>
        <v>30</v>
      </c>
      <c r="W1457" s="6" t="str">
        <f t="shared" si="360"/>
        <v>Dyers Buildings</v>
      </c>
      <c r="X1457" s="6" t="str">
        <f t="shared" si="361"/>
        <v>gs</v>
      </c>
      <c r="Y1457" s="6" t="str">
        <f t="shared" si="362"/>
        <v>Dyers Buildings</v>
      </c>
      <c r="Z1457" s="6" t="str">
        <f t="shared" si="363"/>
        <v>Avoch</v>
      </c>
      <c r="AA1457" s="6" t="str">
        <f t="shared" si="364"/>
        <v>NR</v>
      </c>
      <c r="AB1457" s="7" t="str">
        <f t="shared" si="365"/>
        <v>43936</v>
      </c>
      <c r="AC1457" s="6" t="str">
        <f t="shared" si="366"/>
        <v>35</v>
      </c>
      <c r="AD1457" s="6" t="str">
        <f t="shared" si="367"/>
        <v>B</v>
      </c>
      <c r="AE1457" s="8" t="str">
        <f t="shared" si="368"/>
        <v/>
      </c>
    </row>
    <row r="1458" spans="1:31" x14ac:dyDescent="0.25">
      <c r="A1458" s="9">
        <v>1496</v>
      </c>
      <c r="B1458" s="10" t="s">
        <v>2445</v>
      </c>
      <c r="C1458" s="10" t="s">
        <v>4488</v>
      </c>
      <c r="D1458" s="10" t="s">
        <v>49</v>
      </c>
      <c r="E1458" s="10" t="s">
        <v>16</v>
      </c>
      <c r="F1458" s="10">
        <v>60</v>
      </c>
      <c r="G1458" s="10" t="s">
        <v>4489</v>
      </c>
      <c r="H1458" s="10" t="s">
        <v>1201</v>
      </c>
      <c r="I1458" s="10" t="s">
        <v>291</v>
      </c>
      <c r="J1458" s="11">
        <v>43602</v>
      </c>
      <c r="K1458" s="10">
        <v>16</v>
      </c>
      <c r="L1458" s="10" t="s">
        <v>33</v>
      </c>
      <c r="M1458" s="12"/>
      <c r="O1458">
        <f t="shared" si="369"/>
        <v>0</v>
      </c>
      <c r="Q1458" s="9" t="str">
        <f t="shared" si="354"/>
        <v>1496</v>
      </c>
      <c r="R1458" s="10" t="str">
        <f t="shared" si="355"/>
        <v>Angella</v>
      </c>
      <c r="S1458" s="10" t="str">
        <f t="shared" si="356"/>
        <v>Ball</v>
      </c>
      <c r="T1458" s="10" t="str">
        <f t="shared" si="357"/>
        <v>Miss</v>
      </c>
      <c r="U1458" s="10" t="str">
        <f t="shared" si="358"/>
        <v>F</v>
      </c>
      <c r="V1458" s="10" t="str">
        <f t="shared" si="359"/>
        <v>60</v>
      </c>
      <c r="W1458" s="10" t="str">
        <f t="shared" si="360"/>
        <v>Eaden Place</v>
      </c>
      <c r="X1458" s="10" t="str">
        <f t="shared" si="361"/>
        <v>ce</v>
      </c>
      <c r="Y1458" s="10" t="str">
        <f t="shared" si="362"/>
        <v>Eaden Place</v>
      </c>
      <c r="Z1458" s="10" t="str">
        <f t="shared" si="363"/>
        <v>Lancashire</v>
      </c>
      <c r="AA1458" s="10" t="str">
        <f t="shared" si="364"/>
        <v>HS</v>
      </c>
      <c r="AB1458" s="11" t="str">
        <f t="shared" si="365"/>
        <v>43602</v>
      </c>
      <c r="AC1458" s="10" t="str">
        <f t="shared" si="366"/>
        <v>16</v>
      </c>
      <c r="AD1458" s="10" t="str">
        <f t="shared" si="367"/>
        <v>A3</v>
      </c>
      <c r="AE1458" s="12" t="str">
        <f t="shared" si="368"/>
        <v/>
      </c>
    </row>
    <row r="1459" spans="1:31" x14ac:dyDescent="0.25">
      <c r="A1459" s="5">
        <v>1497</v>
      </c>
      <c r="B1459" s="6" t="s">
        <v>4490</v>
      </c>
      <c r="C1459" s="6" t="s">
        <v>3763</v>
      </c>
      <c r="D1459" s="6" t="s">
        <v>49</v>
      </c>
      <c r="E1459" s="6" t="s">
        <v>16</v>
      </c>
      <c r="F1459" s="6">
        <v>90</v>
      </c>
      <c r="G1459" s="6" t="s">
        <v>4491</v>
      </c>
      <c r="H1459" s="6" t="s">
        <v>4492</v>
      </c>
      <c r="I1459" s="6" t="s">
        <v>32</v>
      </c>
      <c r="J1459" s="7">
        <v>44097</v>
      </c>
      <c r="K1459" s="6">
        <v>38</v>
      </c>
      <c r="L1459" s="6" t="s">
        <v>39</v>
      </c>
      <c r="M1459" s="8"/>
      <c r="O1459">
        <f t="shared" si="369"/>
        <v>0</v>
      </c>
      <c r="Q1459" s="5" t="str">
        <f t="shared" si="354"/>
        <v>1497</v>
      </c>
      <c r="R1459" s="6" t="str">
        <f t="shared" si="355"/>
        <v>Etta</v>
      </c>
      <c r="S1459" s="6" t="str">
        <f t="shared" si="356"/>
        <v>Knowles</v>
      </c>
      <c r="T1459" s="6" t="str">
        <f t="shared" si="357"/>
        <v>Miss</v>
      </c>
      <c r="U1459" s="6" t="str">
        <f t="shared" si="358"/>
        <v>F</v>
      </c>
      <c r="V1459" s="6" t="str">
        <f t="shared" si="359"/>
        <v>90</v>
      </c>
      <c r="W1459" s="6" t="str">
        <f t="shared" si="360"/>
        <v>Eagle Court</v>
      </c>
      <c r="X1459" s="6" t="str">
        <f t="shared" si="361"/>
        <v>rt</v>
      </c>
      <c r="Y1459" s="6" t="str">
        <f t="shared" si="362"/>
        <v>Eagle Court</v>
      </c>
      <c r="Z1459" s="6" t="str">
        <f t="shared" si="363"/>
        <v>St. Albans</v>
      </c>
      <c r="AA1459" s="6" t="str">
        <f t="shared" si="364"/>
        <v>WC</v>
      </c>
      <c r="AB1459" s="7" t="str">
        <f t="shared" si="365"/>
        <v>44097</v>
      </c>
      <c r="AC1459" s="6" t="str">
        <f t="shared" si="366"/>
        <v>38</v>
      </c>
      <c r="AD1459" s="6" t="str">
        <f t="shared" si="367"/>
        <v>C1</v>
      </c>
      <c r="AE1459" s="8" t="str">
        <f t="shared" si="368"/>
        <v/>
      </c>
    </row>
    <row r="1460" spans="1:31" x14ac:dyDescent="0.25">
      <c r="A1460" s="9">
        <v>1498</v>
      </c>
      <c r="B1460" s="10" t="s">
        <v>4493</v>
      </c>
      <c r="C1460" s="10" t="s">
        <v>1620</v>
      </c>
      <c r="D1460" s="10" t="s">
        <v>28</v>
      </c>
      <c r="E1460" s="10" t="s">
        <v>29</v>
      </c>
      <c r="F1460" s="10">
        <v>30</v>
      </c>
      <c r="G1460" s="10" t="s">
        <v>4494</v>
      </c>
      <c r="H1460" s="10" t="s">
        <v>1201</v>
      </c>
      <c r="I1460" s="10" t="s">
        <v>291</v>
      </c>
      <c r="J1460" s="11">
        <v>44433</v>
      </c>
      <c r="K1460" s="10">
        <v>16</v>
      </c>
      <c r="L1460" s="10" t="s">
        <v>99</v>
      </c>
      <c r="M1460" s="12"/>
      <c r="O1460">
        <f t="shared" si="369"/>
        <v>0</v>
      </c>
      <c r="Q1460" s="9" t="str">
        <f t="shared" si="354"/>
        <v>1498</v>
      </c>
      <c r="R1460" s="10" t="str">
        <f t="shared" si="355"/>
        <v>Elvis</v>
      </c>
      <c r="S1460" s="10" t="str">
        <f t="shared" si="356"/>
        <v>Small</v>
      </c>
      <c r="T1460" s="10" t="str">
        <f t="shared" si="357"/>
        <v>Mr</v>
      </c>
      <c r="U1460" s="10" t="str">
        <f t="shared" si="358"/>
        <v>M</v>
      </c>
      <c r="V1460" s="10" t="str">
        <f t="shared" si="359"/>
        <v>30</v>
      </c>
      <c r="W1460" s="10" t="str">
        <f t="shared" si="360"/>
        <v>Eagle Drive</v>
      </c>
      <c r="X1460" s="10" t="str">
        <f t="shared" si="361"/>
        <v>ve</v>
      </c>
      <c r="Y1460" s="10" t="str">
        <f t="shared" si="362"/>
        <v>Eagle Drive</v>
      </c>
      <c r="Z1460" s="10" t="str">
        <f t="shared" si="363"/>
        <v>Lancashire</v>
      </c>
      <c r="AA1460" s="10" t="str">
        <f t="shared" si="364"/>
        <v>HS</v>
      </c>
      <c r="AB1460" s="11" t="str">
        <f t="shared" si="365"/>
        <v>44433</v>
      </c>
      <c r="AC1460" s="10" t="str">
        <f t="shared" si="366"/>
        <v>16</v>
      </c>
      <c r="AD1460" s="10" t="str">
        <f t="shared" si="367"/>
        <v>E</v>
      </c>
      <c r="AE1460" s="12" t="str">
        <f t="shared" si="368"/>
        <v/>
      </c>
    </row>
    <row r="1461" spans="1:31" x14ac:dyDescent="0.25">
      <c r="A1461" s="5">
        <v>1499</v>
      </c>
      <c r="B1461" s="6" t="s">
        <v>3303</v>
      </c>
      <c r="C1461" s="6" t="s">
        <v>3612</v>
      </c>
      <c r="D1461" s="6" t="s">
        <v>28</v>
      </c>
      <c r="E1461" s="6" t="s">
        <v>29</v>
      </c>
      <c r="F1461" s="6">
        <v>60</v>
      </c>
      <c r="G1461" s="6" t="s">
        <v>4495</v>
      </c>
      <c r="H1461" s="6" t="s">
        <v>1179</v>
      </c>
      <c r="I1461" s="6" t="s">
        <v>881</v>
      </c>
      <c r="J1461" s="7">
        <v>44533</v>
      </c>
      <c r="K1461" s="6">
        <v>97</v>
      </c>
      <c r="L1461" s="6" t="s">
        <v>52</v>
      </c>
      <c r="M1461" s="8"/>
      <c r="O1461">
        <f t="shared" si="369"/>
        <v>0</v>
      </c>
      <c r="Q1461" s="5" t="str">
        <f t="shared" si="354"/>
        <v>1499</v>
      </c>
      <c r="R1461" s="6" t="str">
        <f t="shared" si="355"/>
        <v>Lyndon</v>
      </c>
      <c r="S1461" s="6" t="str">
        <f t="shared" si="356"/>
        <v>Fish</v>
      </c>
      <c r="T1461" s="6" t="str">
        <f t="shared" si="357"/>
        <v>Mr</v>
      </c>
      <c r="U1461" s="6" t="str">
        <f t="shared" si="358"/>
        <v>M</v>
      </c>
      <c r="V1461" s="6" t="str">
        <f t="shared" si="359"/>
        <v>60</v>
      </c>
      <c r="W1461" s="6" t="str">
        <f t="shared" si="360"/>
        <v>Eagle Street</v>
      </c>
      <c r="X1461" s="6" t="str">
        <f t="shared" si="361"/>
        <v>et</v>
      </c>
      <c r="Y1461" s="6" t="str">
        <f t="shared" si="362"/>
        <v>Eagle Street</v>
      </c>
      <c r="Z1461" s="6" t="str">
        <f t="shared" si="363"/>
        <v>Inverurie</v>
      </c>
      <c r="AA1461" s="6" t="str">
        <f t="shared" si="364"/>
        <v>LS</v>
      </c>
      <c r="AB1461" s="7" t="str">
        <f t="shared" si="365"/>
        <v>44533</v>
      </c>
      <c r="AC1461" s="6" t="str">
        <f t="shared" si="366"/>
        <v>97</v>
      </c>
      <c r="AD1461" s="6" t="str">
        <f t="shared" si="367"/>
        <v>A1</v>
      </c>
      <c r="AE1461" s="8" t="str">
        <f t="shared" si="368"/>
        <v/>
      </c>
    </row>
    <row r="1462" spans="1:31" x14ac:dyDescent="0.25">
      <c r="A1462" s="9">
        <v>1500</v>
      </c>
      <c r="B1462" s="10" t="s">
        <v>3371</v>
      </c>
      <c r="C1462" s="10" t="s">
        <v>4496</v>
      </c>
      <c r="D1462" s="10" t="s">
        <v>49</v>
      </c>
      <c r="E1462" s="10" t="s">
        <v>16</v>
      </c>
      <c r="F1462" s="10">
        <v>90</v>
      </c>
      <c r="G1462" s="10" t="s">
        <v>4497</v>
      </c>
      <c r="H1462" s="10" t="s">
        <v>823</v>
      </c>
      <c r="I1462" s="10" t="s">
        <v>122</v>
      </c>
      <c r="J1462" s="11">
        <v>44295</v>
      </c>
      <c r="K1462" s="10">
        <v>29</v>
      </c>
      <c r="L1462" s="10" t="s">
        <v>68</v>
      </c>
      <c r="M1462" s="12"/>
      <c r="O1462">
        <f t="shared" si="369"/>
        <v>0</v>
      </c>
      <c r="Q1462" s="9" t="str">
        <f t="shared" si="354"/>
        <v>1500</v>
      </c>
      <c r="R1462" s="10" t="str">
        <f t="shared" si="355"/>
        <v>Genna</v>
      </c>
      <c r="S1462" s="10" t="str">
        <f t="shared" si="356"/>
        <v>Kruse</v>
      </c>
      <c r="T1462" s="10" t="str">
        <f t="shared" si="357"/>
        <v>Miss</v>
      </c>
      <c r="U1462" s="10" t="str">
        <f t="shared" si="358"/>
        <v>F</v>
      </c>
      <c r="V1462" s="10" t="str">
        <f t="shared" si="359"/>
        <v>90</v>
      </c>
      <c r="W1462" s="10" t="str">
        <f t="shared" si="360"/>
        <v>Eagles Street</v>
      </c>
      <c r="X1462" s="10" t="str">
        <f t="shared" si="361"/>
        <v>et</v>
      </c>
      <c r="Y1462" s="10" t="str">
        <f t="shared" si="362"/>
        <v>Eagles Street</v>
      </c>
      <c r="Z1462" s="10" t="str">
        <f t="shared" si="363"/>
        <v>Llanrhystud</v>
      </c>
      <c r="AA1462" s="10" t="str">
        <f t="shared" si="364"/>
        <v>WN</v>
      </c>
      <c r="AB1462" s="11" t="str">
        <f t="shared" si="365"/>
        <v>44295</v>
      </c>
      <c r="AC1462" s="10" t="str">
        <f t="shared" si="366"/>
        <v>29</v>
      </c>
      <c r="AD1462" s="10" t="str">
        <f t="shared" si="367"/>
        <v>A2</v>
      </c>
      <c r="AE1462" s="12" t="str">
        <f t="shared" si="368"/>
        <v/>
      </c>
    </row>
    <row r="1463" spans="1:31" x14ac:dyDescent="0.25">
      <c r="A1463" s="5">
        <v>1501</v>
      </c>
      <c r="B1463" s="6" t="s">
        <v>1584</v>
      </c>
      <c r="C1463" s="6" t="s">
        <v>217</v>
      </c>
      <c r="D1463" s="6" t="s">
        <v>28</v>
      </c>
      <c r="E1463" s="6" t="s">
        <v>29</v>
      </c>
      <c r="F1463" s="6">
        <v>90</v>
      </c>
      <c r="G1463" s="6" t="s">
        <v>4498</v>
      </c>
      <c r="H1463" s="6" t="s">
        <v>3198</v>
      </c>
      <c r="I1463" s="6" t="s">
        <v>32</v>
      </c>
      <c r="J1463" s="7">
        <v>43685</v>
      </c>
      <c r="K1463" s="6">
        <v>19</v>
      </c>
      <c r="L1463" s="6" t="s">
        <v>157</v>
      </c>
      <c r="M1463" s="8"/>
      <c r="O1463">
        <f t="shared" si="369"/>
        <v>0</v>
      </c>
      <c r="Q1463" s="5" t="str">
        <f t="shared" si="354"/>
        <v>1501</v>
      </c>
      <c r="R1463" s="6" t="str">
        <f t="shared" si="355"/>
        <v>Chris</v>
      </c>
      <c r="S1463" s="6" t="str">
        <f t="shared" si="356"/>
        <v>Mcnamara</v>
      </c>
      <c r="T1463" s="6" t="str">
        <f t="shared" si="357"/>
        <v>Mr</v>
      </c>
      <c r="U1463" s="6" t="str">
        <f t="shared" si="358"/>
        <v>M</v>
      </c>
      <c r="V1463" s="6" t="str">
        <f t="shared" si="359"/>
        <v>90</v>
      </c>
      <c r="W1463" s="6" t="str">
        <f t="shared" si="360"/>
        <v>Ealing Park</v>
      </c>
      <c r="X1463" s="6" t="str">
        <f t="shared" si="361"/>
        <v>rk</v>
      </c>
      <c r="Y1463" s="6" t="str">
        <f t="shared" si="362"/>
        <v>Ealing Park</v>
      </c>
      <c r="Z1463" s="6" t="str">
        <f t="shared" si="363"/>
        <v>Taynuilt</v>
      </c>
      <c r="AA1463" s="6" t="str">
        <f t="shared" si="364"/>
        <v>WC</v>
      </c>
      <c r="AB1463" s="7" t="str">
        <f t="shared" si="365"/>
        <v>43685</v>
      </c>
      <c r="AC1463" s="6" t="str">
        <f t="shared" si="366"/>
        <v>19</v>
      </c>
      <c r="AD1463" s="6" t="str">
        <f t="shared" si="367"/>
        <v>C3</v>
      </c>
      <c r="AE1463" s="8" t="str">
        <f t="shared" si="368"/>
        <v/>
      </c>
    </row>
    <row r="1464" spans="1:31" x14ac:dyDescent="0.25">
      <c r="A1464" s="9">
        <v>1502</v>
      </c>
      <c r="B1464" s="10" t="s">
        <v>2805</v>
      </c>
      <c r="C1464" s="10" t="s">
        <v>539</v>
      </c>
      <c r="D1464" s="10" t="s">
        <v>28</v>
      </c>
      <c r="E1464" s="10" t="s">
        <v>29</v>
      </c>
      <c r="F1464" s="10">
        <v>90</v>
      </c>
      <c r="G1464" s="10" t="s">
        <v>4499</v>
      </c>
      <c r="H1464" s="10" t="s">
        <v>2785</v>
      </c>
      <c r="I1464" s="10" t="s">
        <v>38</v>
      </c>
      <c r="J1464" s="11">
        <v>43641</v>
      </c>
      <c r="K1464" s="10">
        <v>40</v>
      </c>
      <c r="L1464" s="10" t="s">
        <v>20</v>
      </c>
      <c r="M1464" s="12"/>
      <c r="O1464">
        <f t="shared" si="369"/>
        <v>0</v>
      </c>
      <c r="Q1464" s="9" t="str">
        <f t="shared" si="354"/>
        <v>1502</v>
      </c>
      <c r="R1464" s="10" t="str">
        <f t="shared" si="355"/>
        <v>Patrick</v>
      </c>
      <c r="S1464" s="10" t="str">
        <f t="shared" si="356"/>
        <v>Woodward</v>
      </c>
      <c r="T1464" s="10" t="str">
        <f t="shared" si="357"/>
        <v>Mr</v>
      </c>
      <c r="U1464" s="10" t="str">
        <f t="shared" si="358"/>
        <v>M</v>
      </c>
      <c r="V1464" s="10" t="str">
        <f t="shared" si="359"/>
        <v>90</v>
      </c>
      <c r="W1464" s="10" t="str">
        <f t="shared" si="360"/>
        <v>Earl Rise</v>
      </c>
      <c r="X1464" s="10" t="str">
        <f t="shared" si="361"/>
        <v>se</v>
      </c>
      <c r="Y1464" s="10" t="str">
        <f t="shared" si="362"/>
        <v>Earl Rise</v>
      </c>
      <c r="Z1464" s="10" t="str">
        <f t="shared" si="363"/>
        <v>Deal</v>
      </c>
      <c r="AA1464" s="10" t="str">
        <f t="shared" si="364"/>
        <v>RM</v>
      </c>
      <c r="AB1464" s="11" t="str">
        <f t="shared" si="365"/>
        <v>43641</v>
      </c>
      <c r="AC1464" s="10" t="str">
        <f t="shared" si="366"/>
        <v>40</v>
      </c>
      <c r="AD1464" s="10" t="str">
        <f t="shared" si="367"/>
        <v>B</v>
      </c>
      <c r="AE1464" s="12" t="str">
        <f t="shared" si="368"/>
        <v/>
      </c>
    </row>
    <row r="1465" spans="1:31" x14ac:dyDescent="0.25">
      <c r="A1465" s="5">
        <v>1503</v>
      </c>
      <c r="B1465" s="6" t="s">
        <v>989</v>
      </c>
      <c r="C1465" s="6" t="s">
        <v>1766</v>
      </c>
      <c r="D1465" s="6" t="s">
        <v>115</v>
      </c>
      <c r="E1465" s="6" t="s">
        <v>29</v>
      </c>
      <c r="F1465" s="6">
        <v>90</v>
      </c>
      <c r="G1465" s="6" t="s">
        <v>4500</v>
      </c>
      <c r="H1465" s="6" t="s">
        <v>4501</v>
      </c>
      <c r="I1465" s="6" t="s">
        <v>171</v>
      </c>
      <c r="J1465" s="7">
        <v>43768</v>
      </c>
      <c r="K1465" s="6">
        <v>27</v>
      </c>
      <c r="L1465" s="6" t="s">
        <v>39</v>
      </c>
      <c r="M1465" s="8"/>
      <c r="O1465">
        <f t="shared" si="369"/>
        <v>0</v>
      </c>
      <c r="Q1465" s="5" t="str">
        <f t="shared" si="354"/>
        <v>1503</v>
      </c>
      <c r="R1465" s="6" t="str">
        <f t="shared" si="355"/>
        <v>Benny</v>
      </c>
      <c r="S1465" s="6" t="str">
        <f t="shared" si="356"/>
        <v>Sims</v>
      </c>
      <c r="T1465" s="6" t="str">
        <f t="shared" si="357"/>
        <v>Prof</v>
      </c>
      <c r="U1465" s="6" t="str">
        <f t="shared" si="358"/>
        <v>M</v>
      </c>
      <c r="V1465" s="6" t="str">
        <f t="shared" si="359"/>
        <v>90</v>
      </c>
      <c r="W1465" s="6" t="str">
        <f t="shared" si="360"/>
        <v>Earl Road</v>
      </c>
      <c r="X1465" s="6" t="str">
        <f t="shared" si="361"/>
        <v>ad</v>
      </c>
      <c r="Y1465" s="6" t="str">
        <f t="shared" si="362"/>
        <v>Earl Road</v>
      </c>
      <c r="Z1465" s="6" t="str">
        <f t="shared" si="363"/>
        <v>Clitheroe</v>
      </c>
      <c r="AA1465" s="6" t="str">
        <f t="shared" si="364"/>
        <v>PR</v>
      </c>
      <c r="AB1465" s="7" t="str">
        <f t="shared" si="365"/>
        <v>43768</v>
      </c>
      <c r="AC1465" s="6" t="str">
        <f t="shared" si="366"/>
        <v>27</v>
      </c>
      <c r="AD1465" s="6" t="str">
        <f t="shared" si="367"/>
        <v>C1</v>
      </c>
      <c r="AE1465" s="8" t="str">
        <f t="shared" si="368"/>
        <v/>
      </c>
    </row>
    <row r="1466" spans="1:31" x14ac:dyDescent="0.25">
      <c r="A1466" s="9">
        <v>1504</v>
      </c>
      <c r="B1466" s="10" t="s">
        <v>796</v>
      </c>
      <c r="C1466" s="10" t="s">
        <v>4502</v>
      </c>
      <c r="D1466" s="10" t="s">
        <v>28</v>
      </c>
      <c r="E1466" s="10" t="s">
        <v>29</v>
      </c>
      <c r="F1466" s="10">
        <v>30</v>
      </c>
      <c r="G1466" s="10" t="s">
        <v>4503</v>
      </c>
      <c r="H1466" s="10" t="s">
        <v>4504</v>
      </c>
      <c r="I1466" s="10" t="s">
        <v>32</v>
      </c>
      <c r="J1466" s="11">
        <v>43881</v>
      </c>
      <c r="K1466" s="10">
        <v>17</v>
      </c>
      <c r="L1466" s="10" t="s">
        <v>44</v>
      </c>
      <c r="M1466" s="12"/>
      <c r="O1466">
        <f t="shared" si="369"/>
        <v>0</v>
      </c>
      <c r="Q1466" s="9" t="str">
        <f t="shared" si="354"/>
        <v>1504</v>
      </c>
      <c r="R1466" s="10" t="str">
        <f t="shared" si="355"/>
        <v>Thurman</v>
      </c>
      <c r="S1466" s="10" t="str">
        <f t="shared" si="356"/>
        <v>Colon</v>
      </c>
      <c r="T1466" s="10" t="str">
        <f t="shared" si="357"/>
        <v>Mr</v>
      </c>
      <c r="U1466" s="10" t="str">
        <f t="shared" si="358"/>
        <v>M</v>
      </c>
      <c r="V1466" s="10" t="str">
        <f t="shared" si="359"/>
        <v>30</v>
      </c>
      <c r="W1466" s="10" t="str">
        <f t="shared" si="360"/>
        <v>Earlham Grove</v>
      </c>
      <c r="X1466" s="10" t="str">
        <f t="shared" si="361"/>
        <v>ve</v>
      </c>
      <c r="Y1466" s="10" t="str">
        <f t="shared" si="362"/>
        <v>Earlham Grove</v>
      </c>
      <c r="Z1466" s="10" t="str">
        <f t="shared" si="363"/>
        <v>Par</v>
      </c>
      <c r="AA1466" s="10" t="str">
        <f t="shared" si="364"/>
        <v>WC</v>
      </c>
      <c r="AB1466" s="11" t="str">
        <f t="shared" si="365"/>
        <v>43881</v>
      </c>
      <c r="AC1466" s="10" t="str">
        <f t="shared" si="366"/>
        <v>17</v>
      </c>
      <c r="AD1466" s="10" t="str">
        <f t="shared" si="367"/>
        <v>D</v>
      </c>
      <c r="AE1466" s="12" t="str">
        <f t="shared" si="368"/>
        <v/>
      </c>
    </row>
    <row r="1467" spans="1:31" x14ac:dyDescent="0.25">
      <c r="A1467" s="5">
        <v>1505</v>
      </c>
      <c r="B1467" s="6" t="s">
        <v>4505</v>
      </c>
      <c r="C1467" s="6" t="s">
        <v>4506</v>
      </c>
      <c r="D1467" s="6" t="s">
        <v>49</v>
      </c>
      <c r="E1467" s="6" t="s">
        <v>16</v>
      </c>
      <c r="F1467" s="6">
        <v>90</v>
      </c>
      <c r="G1467" s="6" t="s">
        <v>4507</v>
      </c>
      <c r="H1467" s="6" t="s">
        <v>1163</v>
      </c>
      <c r="I1467" s="6" t="s">
        <v>32</v>
      </c>
      <c r="J1467" s="7">
        <v>43802</v>
      </c>
      <c r="K1467" s="6">
        <v>69</v>
      </c>
      <c r="L1467" s="6" t="s">
        <v>52</v>
      </c>
      <c r="M1467" s="8"/>
      <c r="O1467">
        <f t="shared" si="369"/>
        <v>0</v>
      </c>
      <c r="Q1467" s="5" t="str">
        <f t="shared" si="354"/>
        <v>1505</v>
      </c>
      <c r="R1467" s="6" t="str">
        <f t="shared" si="355"/>
        <v>Sharri</v>
      </c>
      <c r="S1467" s="6" t="str">
        <f t="shared" si="356"/>
        <v>Dubois</v>
      </c>
      <c r="T1467" s="6" t="str">
        <f t="shared" si="357"/>
        <v>Miss</v>
      </c>
      <c r="U1467" s="6" t="str">
        <f t="shared" si="358"/>
        <v>F</v>
      </c>
      <c r="V1467" s="6" t="str">
        <f t="shared" si="359"/>
        <v>90</v>
      </c>
      <c r="W1467" s="6" t="str">
        <f t="shared" si="360"/>
        <v>Earlham Street</v>
      </c>
      <c r="X1467" s="6" t="str">
        <f t="shared" si="361"/>
        <v>et</v>
      </c>
      <c r="Y1467" s="6" t="str">
        <f t="shared" si="362"/>
        <v>Earlham Street</v>
      </c>
      <c r="Z1467" s="6" t="str">
        <f t="shared" si="363"/>
        <v>Newport</v>
      </c>
      <c r="AA1467" s="6" t="str">
        <f t="shared" si="364"/>
        <v>WC</v>
      </c>
      <c r="AB1467" s="7" t="str">
        <f t="shared" si="365"/>
        <v>43802</v>
      </c>
      <c r="AC1467" s="6" t="str">
        <f t="shared" si="366"/>
        <v>69</v>
      </c>
      <c r="AD1467" s="6" t="str">
        <f t="shared" si="367"/>
        <v>A1</v>
      </c>
      <c r="AE1467" s="8" t="str">
        <f t="shared" si="368"/>
        <v/>
      </c>
    </row>
    <row r="1468" spans="1:31" x14ac:dyDescent="0.25">
      <c r="A1468" s="9">
        <v>1506</v>
      </c>
      <c r="B1468" s="10" t="s">
        <v>4508</v>
      </c>
      <c r="C1468" s="10" t="s">
        <v>2288</v>
      </c>
      <c r="D1468" s="10" t="s">
        <v>15</v>
      </c>
      <c r="E1468" s="10" t="s">
        <v>16</v>
      </c>
      <c r="F1468" s="10">
        <v>60</v>
      </c>
      <c r="G1468" s="10" t="s">
        <v>4509</v>
      </c>
      <c r="H1468" s="10" t="s">
        <v>3034</v>
      </c>
      <c r="I1468" s="10" t="s">
        <v>1408</v>
      </c>
      <c r="J1468" s="11">
        <v>43985</v>
      </c>
      <c r="K1468" s="10">
        <v>65</v>
      </c>
      <c r="L1468" s="10" t="s">
        <v>52</v>
      </c>
      <c r="M1468" s="12"/>
      <c r="O1468">
        <f t="shared" si="369"/>
        <v>0</v>
      </c>
      <c r="Q1468" s="9" t="str">
        <f t="shared" si="354"/>
        <v>1506</v>
      </c>
      <c r="R1468" s="10" t="str">
        <f t="shared" si="355"/>
        <v>Roxanne</v>
      </c>
      <c r="S1468" s="10" t="str">
        <f t="shared" si="356"/>
        <v>Rosario</v>
      </c>
      <c r="T1468" s="10" t="str">
        <f t="shared" si="357"/>
        <v>Mrs</v>
      </c>
      <c r="U1468" s="10" t="str">
        <f t="shared" si="358"/>
        <v>F</v>
      </c>
      <c r="V1468" s="10" t="str">
        <f t="shared" si="359"/>
        <v>60</v>
      </c>
      <c r="W1468" s="10" t="str">
        <f t="shared" si="360"/>
        <v>Earl's Place</v>
      </c>
      <c r="X1468" s="10" t="str">
        <f t="shared" si="361"/>
        <v>ce</v>
      </c>
      <c r="Y1468" s="10" t="str">
        <f t="shared" si="362"/>
        <v>Earl's Place</v>
      </c>
      <c r="Z1468" s="10" t="str">
        <f t="shared" si="363"/>
        <v>Bridport</v>
      </c>
      <c r="AA1468" s="10" t="str">
        <f t="shared" si="364"/>
        <v>YO</v>
      </c>
      <c r="AB1468" s="11" t="str">
        <f t="shared" si="365"/>
        <v>43985</v>
      </c>
      <c r="AC1468" s="10" t="str">
        <f t="shared" si="366"/>
        <v>65</v>
      </c>
      <c r="AD1468" s="10" t="str">
        <f t="shared" si="367"/>
        <v>A1</v>
      </c>
      <c r="AE1468" s="12" t="str">
        <f t="shared" si="368"/>
        <v/>
      </c>
    </row>
    <row r="1469" spans="1:31" x14ac:dyDescent="0.25">
      <c r="A1469" s="5">
        <v>1507</v>
      </c>
      <c r="B1469" s="6" t="s">
        <v>2193</v>
      </c>
      <c r="C1469" s="6" t="s">
        <v>1607</v>
      </c>
      <c r="D1469" s="6" t="s">
        <v>49</v>
      </c>
      <c r="E1469" s="6" t="s">
        <v>16</v>
      </c>
      <c r="F1469" s="6">
        <v>30</v>
      </c>
      <c r="G1469" s="6" t="s">
        <v>4510</v>
      </c>
      <c r="H1469" s="6" t="s">
        <v>4511</v>
      </c>
      <c r="I1469" s="6" t="s">
        <v>32</v>
      </c>
      <c r="J1469" s="7">
        <v>44002</v>
      </c>
      <c r="K1469" s="6">
        <v>47</v>
      </c>
      <c r="L1469" s="6" t="s">
        <v>33</v>
      </c>
      <c r="M1469" s="8"/>
      <c r="O1469">
        <f t="shared" si="369"/>
        <v>0</v>
      </c>
      <c r="Q1469" s="5" t="str">
        <f t="shared" si="354"/>
        <v>1507</v>
      </c>
      <c r="R1469" s="6" t="str">
        <f t="shared" si="355"/>
        <v>Travis</v>
      </c>
      <c r="S1469" s="6" t="str">
        <f t="shared" si="356"/>
        <v>Salinas</v>
      </c>
      <c r="T1469" s="6" t="str">
        <f t="shared" si="357"/>
        <v>Miss</v>
      </c>
      <c r="U1469" s="6" t="str">
        <f t="shared" si="358"/>
        <v>F</v>
      </c>
      <c r="V1469" s="6" t="str">
        <f t="shared" si="359"/>
        <v>30</v>
      </c>
      <c r="W1469" s="6" t="str">
        <f t="shared" si="360"/>
        <v>Earlsferry Way</v>
      </c>
      <c r="X1469" s="6" t="str">
        <f t="shared" si="361"/>
        <v>ay</v>
      </c>
      <c r="Y1469" s="6" t="str">
        <f t="shared" si="362"/>
        <v>Earlsferry Way</v>
      </c>
      <c r="Z1469" s="6" t="str">
        <f t="shared" si="363"/>
        <v>New Romney</v>
      </c>
      <c r="AA1469" s="6" t="str">
        <f t="shared" si="364"/>
        <v>WC</v>
      </c>
      <c r="AB1469" s="7" t="str">
        <f t="shared" si="365"/>
        <v>44002</v>
      </c>
      <c r="AC1469" s="6" t="str">
        <f t="shared" si="366"/>
        <v>47</v>
      </c>
      <c r="AD1469" s="6" t="str">
        <f t="shared" si="367"/>
        <v>A3</v>
      </c>
      <c r="AE1469" s="8" t="str">
        <f t="shared" si="368"/>
        <v/>
      </c>
    </row>
    <row r="1470" spans="1:31" x14ac:dyDescent="0.25">
      <c r="A1470" s="5">
        <v>1509</v>
      </c>
      <c r="B1470" s="6" t="s">
        <v>3491</v>
      </c>
      <c r="C1470" s="6" t="s">
        <v>4512</v>
      </c>
      <c r="D1470" s="6" t="s">
        <v>49</v>
      </c>
      <c r="E1470" s="6" t="s">
        <v>16</v>
      </c>
      <c r="F1470" s="6">
        <v>90</v>
      </c>
      <c r="G1470" s="6" t="s">
        <v>4513</v>
      </c>
      <c r="H1470" s="6" t="s">
        <v>2144</v>
      </c>
      <c r="I1470" s="6" t="s">
        <v>122</v>
      </c>
      <c r="J1470" s="7">
        <v>44286</v>
      </c>
      <c r="K1470" s="6">
        <v>22</v>
      </c>
      <c r="L1470" s="6" t="s">
        <v>44</v>
      </c>
      <c r="M1470" s="8"/>
      <c r="O1470">
        <f t="shared" si="369"/>
        <v>0</v>
      </c>
      <c r="Q1470" s="5" t="str">
        <f t="shared" si="354"/>
        <v>1509</v>
      </c>
      <c r="R1470" s="6" t="str">
        <f t="shared" si="355"/>
        <v>Juliana</v>
      </c>
      <c r="S1470" s="6" t="str">
        <f t="shared" si="356"/>
        <v>Woody</v>
      </c>
      <c r="T1470" s="6" t="str">
        <f t="shared" si="357"/>
        <v>Miss</v>
      </c>
      <c r="U1470" s="6" t="str">
        <f t="shared" si="358"/>
        <v>F</v>
      </c>
      <c r="V1470" s="6" t="str">
        <f t="shared" si="359"/>
        <v>90</v>
      </c>
      <c r="W1470" s="6" t="str">
        <f t="shared" si="360"/>
        <v>Earsby Street</v>
      </c>
      <c r="X1470" s="6" t="str">
        <f t="shared" si="361"/>
        <v>et</v>
      </c>
      <c r="Y1470" s="6" t="str">
        <f t="shared" si="362"/>
        <v>Earsby Street</v>
      </c>
      <c r="Z1470" s="6" t="str">
        <f t="shared" si="363"/>
        <v>Livingston</v>
      </c>
      <c r="AA1470" s="6" t="str">
        <f t="shared" si="364"/>
        <v>WN</v>
      </c>
      <c r="AB1470" s="7" t="str">
        <f t="shared" si="365"/>
        <v>44286</v>
      </c>
      <c r="AC1470" s="6" t="str">
        <f t="shared" si="366"/>
        <v>22</v>
      </c>
      <c r="AD1470" s="6" t="str">
        <f t="shared" si="367"/>
        <v>D</v>
      </c>
      <c r="AE1470" s="8" t="str">
        <f t="shared" si="368"/>
        <v/>
      </c>
    </row>
    <row r="1471" spans="1:31" x14ac:dyDescent="0.25">
      <c r="A1471" s="9">
        <v>1510</v>
      </c>
      <c r="B1471" s="10" t="s">
        <v>3995</v>
      </c>
      <c r="C1471" s="10" t="s">
        <v>2813</v>
      </c>
      <c r="D1471" s="10" t="s">
        <v>28</v>
      </c>
      <c r="E1471" s="10" t="s">
        <v>29</v>
      </c>
      <c r="F1471" s="10">
        <v>90</v>
      </c>
      <c r="G1471" s="10" t="s">
        <v>4514</v>
      </c>
      <c r="H1471" s="10" t="s">
        <v>833</v>
      </c>
      <c r="I1471" s="10" t="s">
        <v>834</v>
      </c>
      <c r="J1471" s="11">
        <v>43597</v>
      </c>
      <c r="K1471" s="10">
        <v>4</v>
      </c>
      <c r="L1471" s="10" t="s">
        <v>78</v>
      </c>
      <c r="M1471" s="12"/>
      <c r="O1471">
        <f t="shared" si="369"/>
        <v>0</v>
      </c>
      <c r="Q1471" s="9" t="str">
        <f t="shared" si="354"/>
        <v>1510</v>
      </c>
      <c r="R1471" s="10" t="str">
        <f t="shared" si="355"/>
        <v>Seth</v>
      </c>
      <c r="S1471" s="10" t="str">
        <f t="shared" si="356"/>
        <v>Chung</v>
      </c>
      <c r="T1471" s="10" t="str">
        <f t="shared" si="357"/>
        <v>Mr</v>
      </c>
      <c r="U1471" s="10" t="str">
        <f t="shared" si="358"/>
        <v>M</v>
      </c>
      <c r="V1471" s="10" t="str">
        <f t="shared" si="359"/>
        <v>90</v>
      </c>
      <c r="W1471" s="10" t="str">
        <f t="shared" si="360"/>
        <v>Easington Buildings</v>
      </c>
      <c r="X1471" s="10" t="str">
        <f t="shared" si="361"/>
        <v>gs</v>
      </c>
      <c r="Y1471" s="10" t="str">
        <f t="shared" si="362"/>
        <v>Easington Buildings</v>
      </c>
      <c r="Z1471" s="10" t="str">
        <f t="shared" si="363"/>
        <v>Arundel</v>
      </c>
      <c r="AA1471" s="10" t="str">
        <f t="shared" si="364"/>
        <v>SG</v>
      </c>
      <c r="AB1471" s="11" t="str">
        <f t="shared" si="365"/>
        <v>43597</v>
      </c>
      <c r="AC1471" s="10" t="str">
        <f t="shared" si="366"/>
        <v>4</v>
      </c>
      <c r="AD1471" s="10" t="str">
        <f t="shared" si="367"/>
        <v>C2</v>
      </c>
      <c r="AE1471" s="12" t="str">
        <f t="shared" si="368"/>
        <v/>
      </c>
    </row>
    <row r="1472" spans="1:31" x14ac:dyDescent="0.25">
      <c r="A1472" s="5">
        <v>1511</v>
      </c>
      <c r="B1472" s="6" t="s">
        <v>1257</v>
      </c>
      <c r="C1472" s="6" t="s">
        <v>4515</v>
      </c>
      <c r="D1472" s="6" t="s">
        <v>28</v>
      </c>
      <c r="E1472" s="6" t="s">
        <v>29</v>
      </c>
      <c r="F1472" s="6">
        <v>60</v>
      </c>
      <c r="G1472" s="6" t="s">
        <v>4516</v>
      </c>
      <c r="H1472" s="6" t="s">
        <v>1618</v>
      </c>
      <c r="I1472" s="6" t="s">
        <v>32</v>
      </c>
      <c r="J1472" s="7">
        <v>43563</v>
      </c>
      <c r="K1472" s="6">
        <v>21</v>
      </c>
      <c r="L1472" s="6" t="s">
        <v>78</v>
      </c>
      <c r="M1472" s="8"/>
      <c r="O1472">
        <f t="shared" si="369"/>
        <v>0</v>
      </c>
      <c r="Q1472" s="5" t="str">
        <f t="shared" si="354"/>
        <v>1511</v>
      </c>
      <c r="R1472" s="6" t="str">
        <f t="shared" si="355"/>
        <v>Lesley</v>
      </c>
      <c r="S1472" s="6" t="str">
        <f t="shared" si="356"/>
        <v>Ashby</v>
      </c>
      <c r="T1472" s="6" t="str">
        <f t="shared" si="357"/>
        <v>Mr</v>
      </c>
      <c r="U1472" s="6" t="str">
        <f t="shared" si="358"/>
        <v>M</v>
      </c>
      <c r="V1472" s="6" t="str">
        <f t="shared" si="359"/>
        <v>60</v>
      </c>
      <c r="W1472" s="6" t="str">
        <f t="shared" si="360"/>
        <v>East Coombe</v>
      </c>
      <c r="X1472" s="6" t="str">
        <f t="shared" si="361"/>
        <v>be</v>
      </c>
      <c r="Y1472" s="6" t="str">
        <f t="shared" si="362"/>
        <v>East Coombe</v>
      </c>
      <c r="Z1472" s="6" t="str">
        <f t="shared" si="363"/>
        <v>Matlock</v>
      </c>
      <c r="AA1472" s="6" t="str">
        <f t="shared" si="364"/>
        <v>WC</v>
      </c>
      <c r="AB1472" s="7" t="str">
        <f t="shared" si="365"/>
        <v>43563</v>
      </c>
      <c r="AC1472" s="6" t="str">
        <f t="shared" si="366"/>
        <v>21</v>
      </c>
      <c r="AD1472" s="6" t="str">
        <f t="shared" si="367"/>
        <v>C2</v>
      </c>
      <c r="AE1472" s="8" t="str">
        <f t="shared" si="368"/>
        <v/>
      </c>
    </row>
    <row r="1473" spans="1:31" x14ac:dyDescent="0.25">
      <c r="A1473" s="9">
        <v>1512</v>
      </c>
      <c r="B1473" s="10" t="s">
        <v>4517</v>
      </c>
      <c r="C1473" s="10" t="s">
        <v>4518</v>
      </c>
      <c r="D1473" s="10" t="s">
        <v>15</v>
      </c>
      <c r="E1473" s="10" t="s">
        <v>16</v>
      </c>
      <c r="F1473" s="10">
        <v>90</v>
      </c>
      <c r="G1473" s="10" t="s">
        <v>4519</v>
      </c>
      <c r="H1473" s="10" t="s">
        <v>530</v>
      </c>
      <c r="I1473" s="10" t="s">
        <v>32</v>
      </c>
      <c r="J1473" s="11">
        <v>43698</v>
      </c>
      <c r="K1473" s="10">
        <v>48</v>
      </c>
      <c r="L1473" s="10" t="s">
        <v>62</v>
      </c>
      <c r="M1473" s="12"/>
      <c r="O1473">
        <f t="shared" si="369"/>
        <v>0</v>
      </c>
      <c r="Q1473" s="9" t="str">
        <f t="shared" si="354"/>
        <v>1512</v>
      </c>
      <c r="R1473" s="10" t="str">
        <f t="shared" si="355"/>
        <v>Candyce</v>
      </c>
      <c r="S1473" s="10" t="str">
        <f t="shared" si="356"/>
        <v>Welsh</v>
      </c>
      <c r="T1473" s="10" t="str">
        <f t="shared" si="357"/>
        <v>Mrs</v>
      </c>
      <c r="U1473" s="10" t="str">
        <f t="shared" si="358"/>
        <v>F</v>
      </c>
      <c r="V1473" s="10" t="str">
        <f t="shared" si="359"/>
        <v>90</v>
      </c>
      <c r="W1473" s="10" t="str">
        <f t="shared" si="360"/>
        <v>East Cross</v>
      </c>
      <c r="X1473" s="10" t="str">
        <f t="shared" si="361"/>
        <v>ss</v>
      </c>
      <c r="Y1473" s="10" t="str">
        <f t="shared" si="362"/>
        <v>East Cross</v>
      </c>
      <c r="Z1473" s="10" t="str">
        <f t="shared" si="363"/>
        <v>Moelfre</v>
      </c>
      <c r="AA1473" s="10" t="str">
        <f t="shared" si="364"/>
        <v>WC</v>
      </c>
      <c r="AB1473" s="11" t="str">
        <f t="shared" si="365"/>
        <v>43698</v>
      </c>
      <c r="AC1473" s="10" t="str">
        <f t="shared" si="366"/>
        <v>48</v>
      </c>
      <c r="AD1473" s="10" t="str">
        <f t="shared" si="367"/>
        <v>C4</v>
      </c>
      <c r="AE1473" s="12" t="str">
        <f t="shared" si="368"/>
        <v/>
      </c>
    </row>
    <row r="1474" spans="1:31" x14ac:dyDescent="0.25">
      <c r="A1474" s="5">
        <v>1513</v>
      </c>
      <c r="B1474" s="6" t="s">
        <v>4520</v>
      </c>
      <c r="C1474" s="6" t="s">
        <v>4521</v>
      </c>
      <c r="D1474" s="6" t="s">
        <v>28</v>
      </c>
      <c r="E1474" s="6" t="s">
        <v>29</v>
      </c>
      <c r="F1474" s="6">
        <v>90</v>
      </c>
      <c r="G1474" s="6" t="s">
        <v>4522</v>
      </c>
      <c r="H1474" s="6" t="s">
        <v>3658</v>
      </c>
      <c r="I1474" s="6" t="s">
        <v>3659</v>
      </c>
      <c r="J1474" s="7">
        <v>44211</v>
      </c>
      <c r="K1474" s="6">
        <v>101</v>
      </c>
      <c r="L1474" s="6" t="s">
        <v>68</v>
      </c>
      <c r="M1474" s="8"/>
      <c r="O1474">
        <f t="shared" si="369"/>
        <v>0</v>
      </c>
      <c r="Q1474" s="5" t="str">
        <f t="shared" si="354"/>
        <v>1513</v>
      </c>
      <c r="R1474" s="6" t="str">
        <f t="shared" si="355"/>
        <v>Fredrick</v>
      </c>
      <c r="S1474" s="6" t="str">
        <f t="shared" si="356"/>
        <v>Harrell</v>
      </c>
      <c r="T1474" s="6" t="str">
        <f t="shared" si="357"/>
        <v>Mr</v>
      </c>
      <c r="U1474" s="6" t="str">
        <f t="shared" si="358"/>
        <v>M</v>
      </c>
      <c r="V1474" s="6" t="str">
        <f t="shared" si="359"/>
        <v>90</v>
      </c>
      <c r="W1474" s="6" t="str">
        <f t="shared" si="360"/>
        <v>East India</v>
      </c>
      <c r="X1474" s="6" t="str">
        <f t="shared" si="361"/>
        <v>ia</v>
      </c>
      <c r="Y1474" s="6" t="str">
        <f t="shared" si="362"/>
        <v>East India</v>
      </c>
      <c r="Z1474" s="6" t="str">
        <f t="shared" si="363"/>
        <v>Alloa</v>
      </c>
      <c r="AA1474" s="6" t="str">
        <f t="shared" si="364"/>
        <v>DE</v>
      </c>
      <c r="AB1474" s="7" t="str">
        <f t="shared" si="365"/>
        <v>44211</v>
      </c>
      <c r="AC1474" s="6" t="str">
        <f t="shared" si="366"/>
        <v>101</v>
      </c>
      <c r="AD1474" s="6" t="str">
        <f t="shared" si="367"/>
        <v>A2</v>
      </c>
      <c r="AE1474" s="8" t="str">
        <f t="shared" si="368"/>
        <v/>
      </c>
    </row>
    <row r="1475" spans="1:31" x14ac:dyDescent="0.25">
      <c r="A1475" s="9">
        <v>1514</v>
      </c>
      <c r="B1475" s="10" t="s">
        <v>1793</v>
      </c>
      <c r="C1475" s="10" t="s">
        <v>4523</v>
      </c>
      <c r="D1475" s="10" t="s">
        <v>49</v>
      </c>
      <c r="E1475" s="10" t="s">
        <v>16</v>
      </c>
      <c r="F1475" s="10">
        <v>90</v>
      </c>
      <c r="G1475" s="10" t="s">
        <v>4524</v>
      </c>
      <c r="H1475" s="10" t="s">
        <v>4525</v>
      </c>
      <c r="I1475" s="10" t="s">
        <v>87</v>
      </c>
      <c r="J1475" s="11">
        <v>43704</v>
      </c>
      <c r="K1475" s="10">
        <v>36</v>
      </c>
      <c r="L1475" s="10" t="s">
        <v>62</v>
      </c>
      <c r="M1475" s="12"/>
      <c r="O1475">
        <f t="shared" si="369"/>
        <v>0</v>
      </c>
      <c r="Q1475" s="9" t="str">
        <f t="shared" si="354"/>
        <v>1514</v>
      </c>
      <c r="R1475" s="10" t="str">
        <f t="shared" si="355"/>
        <v>Lorilee</v>
      </c>
      <c r="S1475" s="10" t="str">
        <f t="shared" si="356"/>
        <v>Mckee</v>
      </c>
      <c r="T1475" s="10" t="str">
        <f t="shared" si="357"/>
        <v>Miss</v>
      </c>
      <c r="U1475" s="10" t="str">
        <f t="shared" si="358"/>
        <v>F</v>
      </c>
      <c r="V1475" s="10" t="str">
        <f t="shared" si="359"/>
        <v>90</v>
      </c>
      <c r="W1475" s="10" t="str">
        <f t="shared" si="360"/>
        <v>East Market</v>
      </c>
      <c r="X1475" s="10" t="str">
        <f t="shared" si="361"/>
        <v>et</v>
      </c>
      <c r="Y1475" s="10" t="str">
        <f t="shared" si="362"/>
        <v>East Market</v>
      </c>
      <c r="Z1475" s="10" t="str">
        <f t="shared" si="363"/>
        <v>Blaydon-On-Tyne</v>
      </c>
      <c r="AA1475" s="10" t="str">
        <f t="shared" si="364"/>
        <v>FY</v>
      </c>
      <c r="AB1475" s="11" t="str">
        <f t="shared" si="365"/>
        <v>43704</v>
      </c>
      <c r="AC1475" s="10" t="str">
        <f t="shared" si="366"/>
        <v>36</v>
      </c>
      <c r="AD1475" s="10" t="str">
        <f t="shared" si="367"/>
        <v>C4</v>
      </c>
      <c r="AE1475" s="12" t="str">
        <f t="shared" si="368"/>
        <v/>
      </c>
    </row>
    <row r="1476" spans="1:31" x14ac:dyDescent="0.25">
      <c r="A1476" s="5">
        <v>1515</v>
      </c>
      <c r="B1476" s="6" t="s">
        <v>376</v>
      </c>
      <c r="C1476" s="6" t="s">
        <v>2438</v>
      </c>
      <c r="D1476" s="6" t="s">
        <v>28</v>
      </c>
      <c r="E1476" s="6" t="s">
        <v>29</v>
      </c>
      <c r="F1476" s="6">
        <v>90</v>
      </c>
      <c r="G1476" s="6" t="s">
        <v>4526</v>
      </c>
      <c r="H1476" s="6" t="s">
        <v>4527</v>
      </c>
      <c r="I1476" s="6" t="s">
        <v>171</v>
      </c>
      <c r="J1476" s="7">
        <v>43570</v>
      </c>
      <c r="K1476" s="6">
        <v>62</v>
      </c>
      <c r="L1476" s="6" t="s">
        <v>78</v>
      </c>
      <c r="M1476" s="8"/>
      <c r="O1476">
        <f t="shared" si="369"/>
        <v>0</v>
      </c>
      <c r="Q1476" s="5" t="str">
        <f t="shared" si="354"/>
        <v>1515</v>
      </c>
      <c r="R1476" s="6" t="str">
        <f t="shared" si="355"/>
        <v>Gabriel</v>
      </c>
      <c r="S1476" s="6" t="str">
        <f t="shared" si="356"/>
        <v>Carter</v>
      </c>
      <c r="T1476" s="6" t="str">
        <f t="shared" si="357"/>
        <v>Mr</v>
      </c>
      <c r="U1476" s="6" t="str">
        <f t="shared" si="358"/>
        <v>M</v>
      </c>
      <c r="V1476" s="6" t="str">
        <f t="shared" si="359"/>
        <v>90</v>
      </c>
      <c r="W1476" s="6" t="str">
        <f t="shared" si="360"/>
        <v>Eastbourne Gardens</v>
      </c>
      <c r="X1476" s="6" t="str">
        <f t="shared" si="361"/>
        <v>ns</v>
      </c>
      <c r="Y1476" s="6" t="str">
        <f t="shared" si="362"/>
        <v>Eastbourne Gardens</v>
      </c>
      <c r="Z1476" s="6" t="str">
        <f t="shared" si="363"/>
        <v>Cleckheaton</v>
      </c>
      <c r="AA1476" s="6" t="str">
        <f t="shared" si="364"/>
        <v>PR</v>
      </c>
      <c r="AB1476" s="7" t="str">
        <f t="shared" si="365"/>
        <v>43570</v>
      </c>
      <c r="AC1476" s="6" t="str">
        <f t="shared" si="366"/>
        <v>62</v>
      </c>
      <c r="AD1476" s="6" t="str">
        <f t="shared" si="367"/>
        <v>C2</v>
      </c>
      <c r="AE1476" s="8" t="str">
        <f t="shared" si="368"/>
        <v/>
      </c>
    </row>
    <row r="1477" spans="1:31" x14ac:dyDescent="0.25">
      <c r="A1477" s="9">
        <v>1516</v>
      </c>
      <c r="B1477" s="10" t="s">
        <v>3258</v>
      </c>
      <c r="C1477" s="10" t="s">
        <v>2682</v>
      </c>
      <c r="D1477" s="10" t="s">
        <v>49</v>
      </c>
      <c r="E1477" s="10" t="s">
        <v>16</v>
      </c>
      <c r="F1477" s="10">
        <v>30</v>
      </c>
      <c r="G1477" s="10" t="s">
        <v>4528</v>
      </c>
      <c r="H1477" s="10" t="s">
        <v>1932</v>
      </c>
      <c r="I1477" s="10" t="s">
        <v>291</v>
      </c>
      <c r="J1477" s="11">
        <v>43538</v>
      </c>
      <c r="K1477" s="10">
        <v>25</v>
      </c>
      <c r="L1477" s="10" t="s">
        <v>78</v>
      </c>
      <c r="M1477" s="12"/>
      <c r="O1477">
        <f t="shared" si="369"/>
        <v>0</v>
      </c>
      <c r="Q1477" s="9" t="str">
        <f t="shared" si="354"/>
        <v>1516</v>
      </c>
      <c r="R1477" s="10" t="str">
        <f t="shared" si="355"/>
        <v>Maryln</v>
      </c>
      <c r="S1477" s="10" t="str">
        <f t="shared" si="356"/>
        <v>Robbins</v>
      </c>
      <c r="T1477" s="10" t="str">
        <f t="shared" si="357"/>
        <v>Miss</v>
      </c>
      <c r="U1477" s="10" t="str">
        <f t="shared" si="358"/>
        <v>F</v>
      </c>
      <c r="V1477" s="10" t="str">
        <f t="shared" si="359"/>
        <v>30</v>
      </c>
      <c r="W1477" s="10" t="str">
        <f t="shared" si="360"/>
        <v>Eastbourne Terrace</v>
      </c>
      <c r="X1477" s="10" t="str">
        <f t="shared" si="361"/>
        <v>ce</v>
      </c>
      <c r="Y1477" s="10" t="str">
        <f t="shared" si="362"/>
        <v>Eastbourne Terrace</v>
      </c>
      <c r="Z1477" s="10" t="str">
        <f t="shared" si="363"/>
        <v>Isle Of Rum</v>
      </c>
      <c r="AA1477" s="10" t="str">
        <f t="shared" si="364"/>
        <v>HS</v>
      </c>
      <c r="AB1477" s="11" t="str">
        <f t="shared" si="365"/>
        <v>43538</v>
      </c>
      <c r="AC1477" s="10" t="str">
        <f t="shared" si="366"/>
        <v>25</v>
      </c>
      <c r="AD1477" s="10" t="str">
        <f t="shared" si="367"/>
        <v>C2</v>
      </c>
      <c r="AE1477" s="12" t="str">
        <f t="shared" si="368"/>
        <v/>
      </c>
    </row>
    <row r="1478" spans="1:31" x14ac:dyDescent="0.25">
      <c r="A1478" s="5">
        <v>1517</v>
      </c>
      <c r="B1478" s="6" t="s">
        <v>4529</v>
      </c>
      <c r="C1478" s="6" t="s">
        <v>3163</v>
      </c>
      <c r="D1478" s="6" t="s">
        <v>15</v>
      </c>
      <c r="E1478" s="6" t="s">
        <v>16</v>
      </c>
      <c r="F1478" s="6">
        <v>60</v>
      </c>
      <c r="G1478" s="6" t="s">
        <v>4530</v>
      </c>
      <c r="H1478" s="6" t="s">
        <v>4504</v>
      </c>
      <c r="I1478" s="6" t="s">
        <v>32</v>
      </c>
      <c r="J1478" s="7">
        <v>43995</v>
      </c>
      <c r="K1478" s="6">
        <v>17</v>
      </c>
      <c r="L1478" s="6" t="s">
        <v>99</v>
      </c>
      <c r="M1478" s="8"/>
      <c r="O1478">
        <f t="shared" si="369"/>
        <v>0</v>
      </c>
      <c r="Q1478" s="5" t="str">
        <f t="shared" ref="Q1478:Q1541" si="370">TRIM(A1478)</f>
        <v>1517</v>
      </c>
      <c r="R1478" s="6" t="str">
        <f t="shared" ref="R1478:R1541" si="371">TRIM(B1478)</f>
        <v>Doretha</v>
      </c>
      <c r="S1478" s="6" t="str">
        <f t="shared" ref="S1478:S1541" si="372">TRIM(C1478)</f>
        <v>Parra</v>
      </c>
      <c r="T1478" s="6" t="str">
        <f t="shared" ref="T1478:T1541" si="373">TRIM(D1478)</f>
        <v>Mrs</v>
      </c>
      <c r="U1478" s="6" t="str">
        <f t="shared" ref="U1478:U1541" si="374">IF(ISNUMBER(SEARCH("f",TRIM(E1478))),"F","M")</f>
        <v>F</v>
      </c>
      <c r="V1478" s="6" t="str">
        <f t="shared" ref="V1478:V1541" si="375">TRIM(F1478)</f>
        <v>60</v>
      </c>
      <c r="W1478" s="6" t="str">
        <f t="shared" ref="W1478:W1541" si="376">SUBSTITUTE(SUBSTITUTE(SUBSTITUTE(PROPER(TRIM(G1478)),"(?)","")," (No",""),"'S","'s")</f>
        <v>Eastbrook Road</v>
      </c>
      <c r="X1478" s="6" t="str">
        <f t="shared" ref="X1478:X1541" si="377">RIGHT(W1478,2)</f>
        <v>ad</v>
      </c>
      <c r="Y1478" s="6" t="str">
        <f t="shared" ref="Y1478:Y1541" si="378">IF(OR(X1478="St",X1478="Av",X1478="Pl"),SUBSTITUTE(SUBSTITUTE(SUBSTITUTE(SUBSTITUTE(SUBSTITUTE(SUBSTITUTE(SUBSTITUTE(W1478,"Rd","Road"),"St","Street"),"Cls", "Close"),"Plc","Place"),"Bldgs","Buildings"),"Av","Avenue"),"Pl","Place"),SUBSTITUTE(SUBSTITUTE(SUBSTITUTE(SUBSTITUTE(SUBSTITUTE(W1478,"Rd","Road"),"Cls", "Close"),"Plc","Place"),"Bldgs","Buildings"),"Crt","Court"))</f>
        <v>Eastbrook Road</v>
      </c>
      <c r="Z1478" s="6" t="str">
        <f t="shared" ref="Z1478:Z1541" si="379">TRIM(H1478)</f>
        <v>Par</v>
      </c>
      <c r="AA1478" s="6" t="str">
        <f t="shared" ref="AA1478:AA1541" si="380">TRIM(I1478)</f>
        <v>WC</v>
      </c>
      <c r="AB1478" s="7" t="str">
        <f t="shared" ref="AB1478:AB1541" si="381">TRIM(J1478)</f>
        <v>43995</v>
      </c>
      <c r="AC1478" s="6" t="str">
        <f t="shared" ref="AC1478:AC1541" si="382">TRIM(K1478)</f>
        <v>17</v>
      </c>
      <c r="AD1478" s="6" t="str">
        <f t="shared" ref="AD1478:AD1541" si="383">TRIM(L1478)</f>
        <v>E</v>
      </c>
      <c r="AE1478" s="8" t="str">
        <f t="shared" ref="AE1478:AE1541" si="384">TRIM(M1478)</f>
        <v/>
      </c>
    </row>
    <row r="1479" spans="1:31" x14ac:dyDescent="0.25">
      <c r="A1479" s="9">
        <v>1518</v>
      </c>
      <c r="B1479" s="10" t="s">
        <v>4531</v>
      </c>
      <c r="C1479" s="10" t="s">
        <v>4532</v>
      </c>
      <c r="D1479" s="10" t="s">
        <v>15</v>
      </c>
      <c r="E1479" s="10" t="s">
        <v>16</v>
      </c>
      <c r="F1479" s="10">
        <v>30</v>
      </c>
      <c r="G1479" s="10" t="s">
        <v>4533</v>
      </c>
      <c r="H1479" s="10" t="s">
        <v>1279</v>
      </c>
      <c r="I1479" s="10" t="s">
        <v>32</v>
      </c>
      <c r="J1479" s="11">
        <v>44469</v>
      </c>
      <c r="K1479" s="10">
        <v>45</v>
      </c>
      <c r="L1479" s="10" t="s">
        <v>33</v>
      </c>
      <c r="M1479" s="12"/>
      <c r="O1479">
        <f t="shared" si="369"/>
        <v>0</v>
      </c>
      <c r="Q1479" s="9" t="str">
        <f t="shared" si="370"/>
        <v>1518</v>
      </c>
      <c r="R1479" s="10" t="str">
        <f t="shared" si="371"/>
        <v>Cornelia</v>
      </c>
      <c r="S1479" s="10" t="str">
        <f t="shared" si="372"/>
        <v>Mcdowell</v>
      </c>
      <c r="T1479" s="10" t="str">
        <f t="shared" si="373"/>
        <v>Mrs</v>
      </c>
      <c r="U1479" s="10" t="str">
        <f t="shared" si="374"/>
        <v>F</v>
      </c>
      <c r="V1479" s="10" t="str">
        <f t="shared" si="375"/>
        <v>30</v>
      </c>
      <c r="W1479" s="10" t="str">
        <f t="shared" si="376"/>
        <v>Eastgate Close</v>
      </c>
      <c r="X1479" s="10" t="str">
        <f t="shared" si="377"/>
        <v>se</v>
      </c>
      <c r="Y1479" s="10" t="str">
        <f t="shared" si="378"/>
        <v>Eastgate Close</v>
      </c>
      <c r="Z1479" s="10" t="str">
        <f t="shared" si="379"/>
        <v>Tadley</v>
      </c>
      <c r="AA1479" s="10" t="str">
        <f t="shared" si="380"/>
        <v>WC</v>
      </c>
      <c r="AB1479" s="11" t="str">
        <f t="shared" si="381"/>
        <v>44469</v>
      </c>
      <c r="AC1479" s="10" t="str">
        <f t="shared" si="382"/>
        <v>45</v>
      </c>
      <c r="AD1479" s="10" t="str">
        <f t="shared" si="383"/>
        <v>A3</v>
      </c>
      <c r="AE1479" s="12" t="str">
        <f t="shared" si="384"/>
        <v/>
      </c>
    </row>
    <row r="1480" spans="1:31" x14ac:dyDescent="0.25">
      <c r="A1480" s="5">
        <v>1519</v>
      </c>
      <c r="B1480" s="6" t="s">
        <v>4534</v>
      </c>
      <c r="C1480" s="6" t="s">
        <v>368</v>
      </c>
      <c r="D1480" s="6" t="s">
        <v>28</v>
      </c>
      <c r="E1480" s="6" t="s">
        <v>29</v>
      </c>
      <c r="F1480" s="6">
        <v>30</v>
      </c>
      <c r="G1480" s="6" t="s">
        <v>4535</v>
      </c>
      <c r="H1480" s="6" t="s">
        <v>4536</v>
      </c>
      <c r="I1480" s="6" t="s">
        <v>38</v>
      </c>
      <c r="J1480" s="7">
        <v>43796</v>
      </c>
      <c r="K1480" s="6">
        <v>58</v>
      </c>
      <c r="L1480" s="6" t="s">
        <v>68</v>
      </c>
      <c r="M1480" s="8"/>
      <c r="O1480">
        <f t="shared" si="369"/>
        <v>0</v>
      </c>
      <c r="Q1480" s="5" t="str">
        <f t="shared" si="370"/>
        <v>1519</v>
      </c>
      <c r="R1480" s="6" t="str">
        <f t="shared" si="371"/>
        <v>Lionel</v>
      </c>
      <c r="S1480" s="6" t="str">
        <f t="shared" si="372"/>
        <v>Ramsey</v>
      </c>
      <c r="T1480" s="6" t="str">
        <f t="shared" si="373"/>
        <v>Mr</v>
      </c>
      <c r="U1480" s="6" t="str">
        <f t="shared" si="374"/>
        <v>M</v>
      </c>
      <c r="V1480" s="6" t="str">
        <f t="shared" si="375"/>
        <v>30</v>
      </c>
      <c r="W1480" s="6" t="str">
        <f t="shared" si="376"/>
        <v>Eastlake Road</v>
      </c>
      <c r="X1480" s="6" t="str">
        <f t="shared" si="377"/>
        <v>ad</v>
      </c>
      <c r="Y1480" s="6" t="str">
        <f t="shared" si="378"/>
        <v>Eastlake Road</v>
      </c>
      <c r="Z1480" s="6" t="str">
        <f t="shared" si="379"/>
        <v>Downham Market</v>
      </c>
      <c r="AA1480" s="6" t="str">
        <f t="shared" si="380"/>
        <v>RM</v>
      </c>
      <c r="AB1480" s="7" t="str">
        <f t="shared" si="381"/>
        <v>43796</v>
      </c>
      <c r="AC1480" s="6" t="str">
        <f t="shared" si="382"/>
        <v>58</v>
      </c>
      <c r="AD1480" s="6" t="str">
        <f t="shared" si="383"/>
        <v>A2</v>
      </c>
      <c r="AE1480" s="8" t="str">
        <f t="shared" si="384"/>
        <v/>
      </c>
    </row>
    <row r="1481" spans="1:31" x14ac:dyDescent="0.25">
      <c r="A1481" s="9">
        <v>1520</v>
      </c>
      <c r="B1481" s="10" t="s">
        <v>261</v>
      </c>
      <c r="C1481" s="10" t="s">
        <v>4496</v>
      </c>
      <c r="D1481" s="10" t="s">
        <v>49</v>
      </c>
      <c r="E1481" s="10" t="s">
        <v>16</v>
      </c>
      <c r="F1481" s="10">
        <v>60</v>
      </c>
      <c r="G1481" s="10" t="s">
        <v>4537</v>
      </c>
      <c r="H1481" s="10" t="s">
        <v>2059</v>
      </c>
      <c r="I1481" s="10" t="s">
        <v>1030</v>
      </c>
      <c r="J1481" s="11">
        <v>43748</v>
      </c>
      <c r="K1481" s="10">
        <v>33</v>
      </c>
      <c r="L1481" s="10" t="s">
        <v>20</v>
      </c>
      <c r="M1481" s="12"/>
      <c r="O1481">
        <f t="shared" si="369"/>
        <v>0</v>
      </c>
      <c r="Q1481" s="9" t="str">
        <f t="shared" si="370"/>
        <v>1520</v>
      </c>
      <c r="R1481" s="10" t="str">
        <f t="shared" si="371"/>
        <v>Mee</v>
      </c>
      <c r="S1481" s="10" t="str">
        <f t="shared" si="372"/>
        <v>Kruse</v>
      </c>
      <c r="T1481" s="10" t="str">
        <f t="shared" si="373"/>
        <v>Miss</v>
      </c>
      <c r="U1481" s="10" t="str">
        <f t="shared" si="374"/>
        <v>F</v>
      </c>
      <c r="V1481" s="10" t="str">
        <f t="shared" si="375"/>
        <v>60</v>
      </c>
      <c r="W1481" s="10" t="str">
        <f t="shared" si="376"/>
        <v>Eastlea Mews</v>
      </c>
      <c r="X1481" s="10" t="str">
        <f t="shared" si="377"/>
        <v>ws</v>
      </c>
      <c r="Y1481" s="10" t="str">
        <f t="shared" si="378"/>
        <v>Eastlea Mews</v>
      </c>
      <c r="Z1481" s="10" t="str">
        <f t="shared" si="379"/>
        <v>Beaumaris</v>
      </c>
      <c r="AA1481" s="10" t="str">
        <f t="shared" si="380"/>
        <v>DT</v>
      </c>
      <c r="AB1481" s="11" t="str">
        <f t="shared" si="381"/>
        <v>43748</v>
      </c>
      <c r="AC1481" s="10" t="str">
        <f t="shared" si="382"/>
        <v>33</v>
      </c>
      <c r="AD1481" s="10" t="str">
        <f t="shared" si="383"/>
        <v>B</v>
      </c>
      <c r="AE1481" s="12" t="str">
        <f t="shared" si="384"/>
        <v/>
      </c>
    </row>
    <row r="1482" spans="1:31" x14ac:dyDescent="0.25">
      <c r="A1482" s="5">
        <v>1521</v>
      </c>
      <c r="B1482" s="6" t="s">
        <v>4538</v>
      </c>
      <c r="C1482" s="6" t="s">
        <v>1883</v>
      </c>
      <c r="D1482" s="6" t="s">
        <v>49</v>
      </c>
      <c r="E1482" s="6" t="s">
        <v>16</v>
      </c>
      <c r="F1482" s="6">
        <v>60</v>
      </c>
      <c r="G1482" s="6" t="s">
        <v>4539</v>
      </c>
      <c r="H1482" s="6" t="s">
        <v>1155</v>
      </c>
      <c r="I1482" s="6" t="s">
        <v>25</v>
      </c>
      <c r="J1482" s="7">
        <v>44020</v>
      </c>
      <c r="K1482" s="6">
        <v>62</v>
      </c>
      <c r="L1482" s="6" t="s">
        <v>62</v>
      </c>
      <c r="M1482" s="8"/>
      <c r="O1482">
        <f t="shared" ref="O1482:O1545" si="385">COUNTBLANK(A1482:L1482)+COUNTIF(K1482,0)</f>
        <v>0</v>
      </c>
      <c r="Q1482" s="5" t="str">
        <f t="shared" si="370"/>
        <v>1521</v>
      </c>
      <c r="R1482" s="6" t="str">
        <f t="shared" si="371"/>
        <v>Mallie</v>
      </c>
      <c r="S1482" s="6" t="str">
        <f t="shared" si="372"/>
        <v>Correa</v>
      </c>
      <c r="T1482" s="6" t="str">
        <f t="shared" si="373"/>
        <v>Miss</v>
      </c>
      <c r="U1482" s="6" t="str">
        <f t="shared" si="374"/>
        <v>F</v>
      </c>
      <c r="V1482" s="6" t="str">
        <f t="shared" si="375"/>
        <v>60</v>
      </c>
      <c r="W1482" s="6" t="str">
        <f t="shared" si="376"/>
        <v>Eastway Commercial</v>
      </c>
      <c r="X1482" s="6" t="str">
        <f t="shared" si="377"/>
        <v>al</v>
      </c>
      <c r="Y1482" s="6" t="str">
        <f t="shared" si="378"/>
        <v>Eastway Commercial</v>
      </c>
      <c r="Z1482" s="6" t="str">
        <f t="shared" si="379"/>
        <v>Henfield</v>
      </c>
      <c r="AA1482" s="6" t="str">
        <f t="shared" si="380"/>
        <v>HG</v>
      </c>
      <c r="AB1482" s="7" t="str">
        <f t="shared" si="381"/>
        <v>44020</v>
      </c>
      <c r="AC1482" s="6" t="str">
        <f t="shared" si="382"/>
        <v>62</v>
      </c>
      <c r="AD1482" s="6" t="str">
        <f t="shared" si="383"/>
        <v>C4</v>
      </c>
      <c r="AE1482" s="8" t="str">
        <f t="shared" si="384"/>
        <v/>
      </c>
    </row>
    <row r="1483" spans="1:31" x14ac:dyDescent="0.25">
      <c r="A1483" s="9">
        <v>1522</v>
      </c>
      <c r="B1483" s="10" t="s">
        <v>4540</v>
      </c>
      <c r="C1483" s="10" t="s">
        <v>3356</v>
      </c>
      <c r="D1483" s="10" t="s">
        <v>15</v>
      </c>
      <c r="E1483" s="10" t="s">
        <v>16</v>
      </c>
      <c r="F1483" s="10">
        <v>60</v>
      </c>
      <c r="G1483" s="10" t="s">
        <v>4541</v>
      </c>
      <c r="H1483" s="10" t="s">
        <v>1773</v>
      </c>
      <c r="I1483" s="10" t="s">
        <v>32</v>
      </c>
      <c r="J1483" s="11">
        <v>43997</v>
      </c>
      <c r="K1483" s="10">
        <v>48</v>
      </c>
      <c r="L1483" s="10" t="s">
        <v>20</v>
      </c>
      <c r="M1483" s="12"/>
      <c r="O1483">
        <f t="shared" si="385"/>
        <v>0</v>
      </c>
      <c r="Q1483" s="9" t="str">
        <f t="shared" si="370"/>
        <v>1522</v>
      </c>
      <c r="R1483" s="10" t="str">
        <f t="shared" si="371"/>
        <v>Ginette</v>
      </c>
      <c r="S1483" s="10" t="str">
        <f t="shared" si="372"/>
        <v>Vance</v>
      </c>
      <c r="T1483" s="10" t="str">
        <f t="shared" si="373"/>
        <v>Mrs</v>
      </c>
      <c r="U1483" s="10" t="str">
        <f t="shared" si="374"/>
        <v>F</v>
      </c>
      <c r="V1483" s="10" t="str">
        <f t="shared" si="375"/>
        <v>60</v>
      </c>
      <c r="W1483" s="10" t="str">
        <f t="shared" si="376"/>
        <v>Eaton Square</v>
      </c>
      <c r="X1483" s="10" t="str">
        <f t="shared" si="377"/>
        <v>re</v>
      </c>
      <c r="Y1483" s="10" t="str">
        <f t="shared" si="378"/>
        <v>Eaton Square</v>
      </c>
      <c r="Z1483" s="10" t="str">
        <f t="shared" si="379"/>
        <v>West Glamorgan</v>
      </c>
      <c r="AA1483" s="10" t="str">
        <f t="shared" si="380"/>
        <v>WC</v>
      </c>
      <c r="AB1483" s="11" t="str">
        <f t="shared" si="381"/>
        <v>43997</v>
      </c>
      <c r="AC1483" s="10" t="str">
        <f t="shared" si="382"/>
        <v>48</v>
      </c>
      <c r="AD1483" s="10" t="str">
        <f t="shared" si="383"/>
        <v>B</v>
      </c>
      <c r="AE1483" s="12" t="str">
        <f t="shared" si="384"/>
        <v/>
      </c>
    </row>
    <row r="1484" spans="1:31" x14ac:dyDescent="0.25">
      <c r="A1484" s="5">
        <v>1523</v>
      </c>
      <c r="B1484" s="6" t="s">
        <v>1308</v>
      </c>
      <c r="C1484" s="6" t="s">
        <v>4542</v>
      </c>
      <c r="D1484" s="6" t="s">
        <v>28</v>
      </c>
      <c r="E1484" s="6" t="s">
        <v>29</v>
      </c>
      <c r="F1484" s="6">
        <v>30</v>
      </c>
      <c r="G1484" s="6" t="s">
        <v>4543</v>
      </c>
      <c r="H1484" s="6" t="s">
        <v>3718</v>
      </c>
      <c r="I1484" s="6" t="s">
        <v>32</v>
      </c>
      <c r="J1484" s="7">
        <v>43818</v>
      </c>
      <c r="K1484" s="6">
        <v>36</v>
      </c>
      <c r="L1484" s="6" t="s">
        <v>99</v>
      </c>
      <c r="M1484" s="8"/>
      <c r="O1484">
        <f t="shared" si="385"/>
        <v>0</v>
      </c>
      <c r="Q1484" s="5" t="str">
        <f t="shared" si="370"/>
        <v>1523</v>
      </c>
      <c r="R1484" s="6" t="str">
        <f t="shared" si="371"/>
        <v>Morgan</v>
      </c>
      <c r="S1484" s="6" t="str">
        <f t="shared" si="372"/>
        <v>Mullins</v>
      </c>
      <c r="T1484" s="6" t="str">
        <f t="shared" si="373"/>
        <v>Mr</v>
      </c>
      <c r="U1484" s="6" t="str">
        <f t="shared" si="374"/>
        <v>M</v>
      </c>
      <c r="V1484" s="6" t="str">
        <f t="shared" si="375"/>
        <v>30</v>
      </c>
      <c r="W1484" s="6" t="str">
        <f t="shared" si="376"/>
        <v>Eatons Mead</v>
      </c>
      <c r="X1484" s="6" t="str">
        <f t="shared" si="377"/>
        <v>ad</v>
      </c>
      <c r="Y1484" s="6" t="str">
        <f t="shared" si="378"/>
        <v>Eatons Mead</v>
      </c>
      <c r="Z1484" s="6" t="str">
        <f t="shared" si="379"/>
        <v>Newcastleton</v>
      </c>
      <c r="AA1484" s="6" t="str">
        <f t="shared" si="380"/>
        <v>WC</v>
      </c>
      <c r="AB1484" s="7" t="str">
        <f t="shared" si="381"/>
        <v>43818</v>
      </c>
      <c r="AC1484" s="6" t="str">
        <f t="shared" si="382"/>
        <v>36</v>
      </c>
      <c r="AD1484" s="6" t="str">
        <f t="shared" si="383"/>
        <v>E</v>
      </c>
      <c r="AE1484" s="8" t="str">
        <f t="shared" si="384"/>
        <v/>
      </c>
    </row>
    <row r="1485" spans="1:31" x14ac:dyDescent="0.25">
      <c r="A1485" s="9">
        <v>1524</v>
      </c>
      <c r="B1485" s="10" t="s">
        <v>4544</v>
      </c>
      <c r="C1485" s="10" t="s">
        <v>4545</v>
      </c>
      <c r="D1485" s="10" t="s">
        <v>49</v>
      </c>
      <c r="E1485" s="10" t="s">
        <v>16</v>
      </c>
      <c r="F1485" s="10">
        <v>60</v>
      </c>
      <c r="G1485" s="10" t="s">
        <v>4546</v>
      </c>
      <c r="H1485" s="10" t="s">
        <v>4547</v>
      </c>
      <c r="I1485" s="10" t="s">
        <v>1816</v>
      </c>
      <c r="J1485" s="11">
        <v>43623</v>
      </c>
      <c r="K1485" s="10">
        <v>68</v>
      </c>
      <c r="L1485" s="10" t="s">
        <v>68</v>
      </c>
      <c r="M1485" s="12"/>
      <c r="O1485">
        <f t="shared" si="385"/>
        <v>0</v>
      </c>
      <c r="Q1485" s="9" t="str">
        <f t="shared" si="370"/>
        <v>1524</v>
      </c>
      <c r="R1485" s="10" t="str">
        <f t="shared" si="371"/>
        <v>Samara</v>
      </c>
      <c r="S1485" s="10" t="str">
        <f t="shared" si="372"/>
        <v>Cote</v>
      </c>
      <c r="T1485" s="10" t="str">
        <f t="shared" si="373"/>
        <v>Miss</v>
      </c>
      <c r="U1485" s="10" t="str">
        <f t="shared" si="374"/>
        <v>F</v>
      </c>
      <c r="V1485" s="10" t="str">
        <f t="shared" si="375"/>
        <v>60</v>
      </c>
      <c r="W1485" s="10" t="str">
        <f t="shared" si="376"/>
        <v>Eburne Road</v>
      </c>
      <c r="X1485" s="10" t="str">
        <f t="shared" si="377"/>
        <v>ad</v>
      </c>
      <c r="Y1485" s="10" t="str">
        <f t="shared" si="378"/>
        <v>Eburne Road</v>
      </c>
      <c r="Z1485" s="10" t="str">
        <f t="shared" si="379"/>
        <v>Boldon Colliery</v>
      </c>
      <c r="AA1485" s="10" t="str">
        <f t="shared" si="380"/>
        <v>PL</v>
      </c>
      <c r="AB1485" s="11" t="str">
        <f t="shared" si="381"/>
        <v>43623</v>
      </c>
      <c r="AC1485" s="10" t="str">
        <f t="shared" si="382"/>
        <v>68</v>
      </c>
      <c r="AD1485" s="10" t="str">
        <f t="shared" si="383"/>
        <v>A2</v>
      </c>
      <c r="AE1485" s="12" t="str">
        <f t="shared" si="384"/>
        <v/>
      </c>
    </row>
    <row r="1486" spans="1:31" x14ac:dyDescent="0.25">
      <c r="A1486" s="5">
        <v>1525</v>
      </c>
      <c r="B1486" s="6" t="s">
        <v>4548</v>
      </c>
      <c r="C1486" s="6" t="s">
        <v>1206</v>
      </c>
      <c r="D1486" s="6" t="s">
        <v>49</v>
      </c>
      <c r="E1486" s="6" t="s">
        <v>16</v>
      </c>
      <c r="F1486" s="6">
        <v>60</v>
      </c>
      <c r="G1486" s="6" t="s">
        <v>4549</v>
      </c>
      <c r="H1486" s="6" t="s">
        <v>1998</v>
      </c>
      <c r="I1486" s="6" t="s">
        <v>127</v>
      </c>
      <c r="J1486" s="7">
        <v>44491</v>
      </c>
      <c r="K1486" s="6">
        <v>77</v>
      </c>
      <c r="L1486" s="6" t="s">
        <v>20</v>
      </c>
      <c r="M1486" s="8"/>
      <c r="O1486">
        <f t="shared" si="385"/>
        <v>0</v>
      </c>
      <c r="Q1486" s="5" t="str">
        <f t="shared" si="370"/>
        <v>1525</v>
      </c>
      <c r="R1486" s="6" t="str">
        <f t="shared" si="371"/>
        <v>Asha</v>
      </c>
      <c r="S1486" s="6" t="str">
        <f t="shared" si="372"/>
        <v>Forrest</v>
      </c>
      <c r="T1486" s="6" t="str">
        <f t="shared" si="373"/>
        <v>Miss</v>
      </c>
      <c r="U1486" s="6" t="str">
        <f t="shared" si="374"/>
        <v>F</v>
      </c>
      <c r="V1486" s="6" t="str">
        <f t="shared" si="375"/>
        <v>60</v>
      </c>
      <c r="W1486" s="6" t="str">
        <f t="shared" si="376"/>
        <v>Ebury Street</v>
      </c>
      <c r="X1486" s="6" t="str">
        <f t="shared" si="377"/>
        <v>et</v>
      </c>
      <c r="Y1486" s="6" t="str">
        <f t="shared" si="378"/>
        <v>Ebury Street</v>
      </c>
      <c r="Z1486" s="6" t="str">
        <f t="shared" si="379"/>
        <v>Caldicot</v>
      </c>
      <c r="AA1486" s="6" t="str">
        <f t="shared" si="380"/>
        <v>WS</v>
      </c>
      <c r="AB1486" s="7" t="str">
        <f t="shared" si="381"/>
        <v>44491</v>
      </c>
      <c r="AC1486" s="6" t="str">
        <f t="shared" si="382"/>
        <v>77</v>
      </c>
      <c r="AD1486" s="6" t="str">
        <f t="shared" si="383"/>
        <v>B</v>
      </c>
      <c r="AE1486" s="8" t="str">
        <f t="shared" si="384"/>
        <v/>
      </c>
    </row>
    <row r="1487" spans="1:31" x14ac:dyDescent="0.25">
      <c r="A1487" s="9">
        <v>1526</v>
      </c>
      <c r="B1487" s="10" t="s">
        <v>3604</v>
      </c>
      <c r="C1487" s="10" t="s">
        <v>1959</v>
      </c>
      <c r="D1487" s="10" t="s">
        <v>28</v>
      </c>
      <c r="E1487" s="10" t="s">
        <v>29</v>
      </c>
      <c r="F1487" s="10">
        <v>30</v>
      </c>
      <c r="G1487" s="10" t="s">
        <v>4550</v>
      </c>
      <c r="H1487" s="10" t="s">
        <v>4551</v>
      </c>
      <c r="I1487" s="10" t="s">
        <v>38</v>
      </c>
      <c r="J1487" s="11">
        <v>44106</v>
      </c>
      <c r="K1487" s="10">
        <v>8</v>
      </c>
      <c r="L1487" s="10" t="s">
        <v>52</v>
      </c>
      <c r="M1487" s="12"/>
      <c r="O1487">
        <f t="shared" si="385"/>
        <v>0</v>
      </c>
      <c r="Q1487" s="9" t="str">
        <f t="shared" si="370"/>
        <v>1526</v>
      </c>
      <c r="R1487" s="10" t="str">
        <f t="shared" si="371"/>
        <v>Frankie</v>
      </c>
      <c r="S1487" s="10" t="str">
        <f t="shared" si="372"/>
        <v>Coffman</v>
      </c>
      <c r="T1487" s="10" t="str">
        <f t="shared" si="373"/>
        <v>Mr</v>
      </c>
      <c r="U1487" s="10" t="str">
        <f t="shared" si="374"/>
        <v>M</v>
      </c>
      <c r="V1487" s="10" t="str">
        <f t="shared" si="375"/>
        <v>30</v>
      </c>
      <c r="W1487" s="10" t="str">
        <f t="shared" si="376"/>
        <v>Echo Heights</v>
      </c>
      <c r="X1487" s="10" t="str">
        <f t="shared" si="377"/>
        <v>ts</v>
      </c>
      <c r="Y1487" s="10" t="str">
        <f t="shared" si="378"/>
        <v>Echo Heights</v>
      </c>
      <c r="Z1487" s="10" t="str">
        <f t="shared" si="379"/>
        <v>Darvel</v>
      </c>
      <c r="AA1487" s="10" t="str">
        <f t="shared" si="380"/>
        <v>RM</v>
      </c>
      <c r="AB1487" s="11" t="str">
        <f t="shared" si="381"/>
        <v>44106</v>
      </c>
      <c r="AC1487" s="10" t="str">
        <f t="shared" si="382"/>
        <v>8</v>
      </c>
      <c r="AD1487" s="10" t="str">
        <f t="shared" si="383"/>
        <v>A1</v>
      </c>
      <c r="AE1487" s="12" t="str">
        <f t="shared" si="384"/>
        <v/>
      </c>
    </row>
    <row r="1488" spans="1:31" x14ac:dyDescent="0.25">
      <c r="A1488" s="5">
        <v>1527</v>
      </c>
      <c r="B1488" s="6" t="s">
        <v>1785</v>
      </c>
      <c r="C1488" s="6" t="s">
        <v>477</v>
      </c>
      <c r="D1488" s="6" t="s">
        <v>28</v>
      </c>
      <c r="E1488" s="6" t="s">
        <v>29</v>
      </c>
      <c r="F1488" s="6">
        <v>90</v>
      </c>
      <c r="G1488" s="6" t="s">
        <v>4552</v>
      </c>
      <c r="H1488" s="6" t="s">
        <v>135</v>
      </c>
      <c r="I1488" s="6" t="s">
        <v>32</v>
      </c>
      <c r="J1488" s="7">
        <v>43957</v>
      </c>
      <c r="K1488" s="6">
        <v>48</v>
      </c>
      <c r="L1488" s="6" t="s">
        <v>52</v>
      </c>
      <c r="M1488" s="8"/>
      <c r="O1488">
        <f t="shared" si="385"/>
        <v>0</v>
      </c>
      <c r="Q1488" s="5" t="str">
        <f t="shared" si="370"/>
        <v>1527</v>
      </c>
      <c r="R1488" s="6" t="str">
        <f t="shared" si="371"/>
        <v>Hilton</v>
      </c>
      <c r="S1488" s="6" t="str">
        <f t="shared" si="372"/>
        <v>Krause</v>
      </c>
      <c r="T1488" s="6" t="str">
        <f t="shared" si="373"/>
        <v>Mr</v>
      </c>
      <c r="U1488" s="6" t="str">
        <f t="shared" si="374"/>
        <v>M</v>
      </c>
      <c r="V1488" s="6" t="str">
        <f t="shared" si="375"/>
        <v>90</v>
      </c>
      <c r="W1488" s="6" t="str">
        <f t="shared" si="376"/>
        <v>Eckstein Road</v>
      </c>
      <c r="X1488" s="6" t="str">
        <f t="shared" si="377"/>
        <v>ad</v>
      </c>
      <c r="Y1488" s="6" t="str">
        <f t="shared" si="378"/>
        <v>Eckstein Road</v>
      </c>
      <c r="Z1488" s="6" t="str">
        <f t="shared" si="379"/>
        <v>West Yorkshire</v>
      </c>
      <c r="AA1488" s="6" t="str">
        <f t="shared" si="380"/>
        <v>WC</v>
      </c>
      <c r="AB1488" s="7" t="str">
        <f t="shared" si="381"/>
        <v>43957</v>
      </c>
      <c r="AC1488" s="6" t="str">
        <f t="shared" si="382"/>
        <v>48</v>
      </c>
      <c r="AD1488" s="6" t="str">
        <f t="shared" si="383"/>
        <v>A1</v>
      </c>
      <c r="AE1488" s="8" t="str">
        <f t="shared" si="384"/>
        <v/>
      </c>
    </row>
    <row r="1489" spans="1:31" x14ac:dyDescent="0.25">
      <c r="A1489" s="9">
        <v>1528</v>
      </c>
      <c r="B1489" s="10" t="s">
        <v>4553</v>
      </c>
      <c r="C1489" s="10" t="s">
        <v>4554</v>
      </c>
      <c r="D1489" s="10" t="s">
        <v>28</v>
      </c>
      <c r="E1489" s="10" t="s">
        <v>29</v>
      </c>
      <c r="F1489" s="10">
        <v>30</v>
      </c>
      <c r="G1489" s="10" t="s">
        <v>4555</v>
      </c>
      <c r="H1489" s="10" t="s">
        <v>1912</v>
      </c>
      <c r="I1489" s="10" t="s">
        <v>1913</v>
      </c>
      <c r="J1489" s="11">
        <v>44121</v>
      </c>
      <c r="K1489" s="10">
        <v>31</v>
      </c>
      <c r="L1489" s="10" t="s">
        <v>62</v>
      </c>
      <c r="M1489" s="12"/>
      <c r="O1489">
        <f t="shared" si="385"/>
        <v>0</v>
      </c>
      <c r="Q1489" s="9" t="str">
        <f t="shared" si="370"/>
        <v>1528</v>
      </c>
      <c r="R1489" s="10" t="str">
        <f t="shared" si="371"/>
        <v>Reynaldo</v>
      </c>
      <c r="S1489" s="10" t="str">
        <f t="shared" si="372"/>
        <v>Calloway</v>
      </c>
      <c r="T1489" s="10" t="str">
        <f t="shared" si="373"/>
        <v>Mr</v>
      </c>
      <c r="U1489" s="10" t="str">
        <f t="shared" si="374"/>
        <v>M</v>
      </c>
      <c r="V1489" s="10" t="str">
        <f t="shared" si="375"/>
        <v>30</v>
      </c>
      <c r="W1489" s="10" t="str">
        <f t="shared" si="376"/>
        <v>Edbrooke Road</v>
      </c>
      <c r="X1489" s="10" t="str">
        <f t="shared" si="377"/>
        <v>ad</v>
      </c>
      <c r="Y1489" s="10" t="str">
        <f t="shared" si="378"/>
        <v>Edbrooke Road</v>
      </c>
      <c r="Z1489" s="10" t="str">
        <f t="shared" si="379"/>
        <v>Alderley Edge</v>
      </c>
      <c r="AA1489" s="10" t="str">
        <f t="shared" si="380"/>
        <v>IP</v>
      </c>
      <c r="AB1489" s="11" t="str">
        <f t="shared" si="381"/>
        <v>44121</v>
      </c>
      <c r="AC1489" s="10" t="str">
        <f t="shared" si="382"/>
        <v>31</v>
      </c>
      <c r="AD1489" s="10" t="str">
        <f t="shared" si="383"/>
        <v>C4</v>
      </c>
      <c r="AE1489" s="12" t="str">
        <f t="shared" si="384"/>
        <v/>
      </c>
    </row>
    <row r="1490" spans="1:31" x14ac:dyDescent="0.25">
      <c r="A1490" s="5">
        <v>1529</v>
      </c>
      <c r="B1490" s="6" t="s">
        <v>4556</v>
      </c>
      <c r="C1490" s="6" t="s">
        <v>1096</v>
      </c>
      <c r="D1490" s="6" t="s">
        <v>28</v>
      </c>
      <c r="E1490" s="6" t="s">
        <v>29</v>
      </c>
      <c r="F1490" s="6">
        <v>30</v>
      </c>
      <c r="G1490" s="6" t="s">
        <v>4557</v>
      </c>
      <c r="H1490" s="6" t="s">
        <v>1487</v>
      </c>
      <c r="I1490" s="6" t="s">
        <v>32</v>
      </c>
      <c r="J1490" s="7">
        <v>43475</v>
      </c>
      <c r="K1490" s="6">
        <v>32</v>
      </c>
      <c r="L1490" s="6" t="s">
        <v>52</v>
      </c>
      <c r="M1490" s="8"/>
      <c r="O1490">
        <f t="shared" si="385"/>
        <v>0</v>
      </c>
      <c r="Q1490" s="5" t="str">
        <f t="shared" si="370"/>
        <v>1529</v>
      </c>
      <c r="R1490" s="6" t="str">
        <f t="shared" si="371"/>
        <v>Alvaro</v>
      </c>
      <c r="S1490" s="6" t="str">
        <f t="shared" si="372"/>
        <v>Dennison</v>
      </c>
      <c r="T1490" s="6" t="str">
        <f t="shared" si="373"/>
        <v>Mr</v>
      </c>
      <c r="U1490" s="6" t="str">
        <f t="shared" si="374"/>
        <v>M</v>
      </c>
      <c r="V1490" s="6" t="str">
        <f t="shared" si="375"/>
        <v>30</v>
      </c>
      <c r="W1490" s="6" t="str">
        <f t="shared" si="376"/>
        <v>Edgar Kail</v>
      </c>
      <c r="X1490" s="6" t="str">
        <f t="shared" si="377"/>
        <v>il</v>
      </c>
      <c r="Y1490" s="6" t="str">
        <f t="shared" si="378"/>
        <v>Edgar Kail</v>
      </c>
      <c r="Z1490" s="6" t="str">
        <f t="shared" si="379"/>
        <v>Witham</v>
      </c>
      <c r="AA1490" s="6" t="str">
        <f t="shared" si="380"/>
        <v>WC</v>
      </c>
      <c r="AB1490" s="7" t="str">
        <f t="shared" si="381"/>
        <v>43475</v>
      </c>
      <c r="AC1490" s="6" t="str">
        <f t="shared" si="382"/>
        <v>32</v>
      </c>
      <c r="AD1490" s="6" t="str">
        <f t="shared" si="383"/>
        <v>A1</v>
      </c>
      <c r="AE1490" s="8" t="str">
        <f t="shared" si="384"/>
        <v/>
      </c>
    </row>
    <row r="1491" spans="1:31" x14ac:dyDescent="0.25">
      <c r="A1491" s="9">
        <v>1530</v>
      </c>
      <c r="B1491" s="10" t="s">
        <v>3774</v>
      </c>
      <c r="C1491" s="10" t="s">
        <v>4558</v>
      </c>
      <c r="D1491" s="10" t="s">
        <v>28</v>
      </c>
      <c r="E1491" s="10" t="s">
        <v>29</v>
      </c>
      <c r="F1491" s="10">
        <v>30</v>
      </c>
      <c r="G1491" s="10" t="s">
        <v>4559</v>
      </c>
      <c r="H1491" s="10" t="s">
        <v>1201</v>
      </c>
      <c r="I1491" s="10" t="s">
        <v>291</v>
      </c>
      <c r="J1491" s="11">
        <v>43522</v>
      </c>
      <c r="K1491" s="10">
        <v>26</v>
      </c>
      <c r="L1491" s="10" t="s">
        <v>44</v>
      </c>
      <c r="M1491" s="12"/>
      <c r="O1491">
        <f t="shared" si="385"/>
        <v>0</v>
      </c>
      <c r="Q1491" s="9" t="str">
        <f t="shared" si="370"/>
        <v>1530</v>
      </c>
      <c r="R1491" s="10" t="str">
        <f t="shared" si="371"/>
        <v>Darell</v>
      </c>
      <c r="S1491" s="10" t="str">
        <f t="shared" si="372"/>
        <v>Ellison</v>
      </c>
      <c r="T1491" s="10" t="str">
        <f t="shared" si="373"/>
        <v>Mr</v>
      </c>
      <c r="U1491" s="10" t="str">
        <f t="shared" si="374"/>
        <v>M</v>
      </c>
      <c r="V1491" s="10" t="str">
        <f t="shared" si="375"/>
        <v>30</v>
      </c>
      <c r="W1491" s="10" t="str">
        <f t="shared" si="376"/>
        <v>Edgar Road</v>
      </c>
      <c r="X1491" s="10" t="str">
        <f t="shared" si="377"/>
        <v>ad</v>
      </c>
      <c r="Y1491" s="10" t="str">
        <f t="shared" si="378"/>
        <v>Edgar Road</v>
      </c>
      <c r="Z1491" s="10" t="str">
        <f t="shared" si="379"/>
        <v>Lancashire</v>
      </c>
      <c r="AA1491" s="10" t="str">
        <f t="shared" si="380"/>
        <v>HS</v>
      </c>
      <c r="AB1491" s="11" t="str">
        <f t="shared" si="381"/>
        <v>43522</v>
      </c>
      <c r="AC1491" s="10" t="str">
        <f t="shared" si="382"/>
        <v>26</v>
      </c>
      <c r="AD1491" s="10" t="str">
        <f t="shared" si="383"/>
        <v>D</v>
      </c>
      <c r="AE1491" s="12" t="str">
        <f t="shared" si="384"/>
        <v/>
      </c>
    </row>
    <row r="1492" spans="1:31" x14ac:dyDescent="0.25">
      <c r="A1492" s="5">
        <v>1531</v>
      </c>
      <c r="B1492" s="6" t="s">
        <v>4560</v>
      </c>
      <c r="C1492" s="6" t="s">
        <v>4561</v>
      </c>
      <c r="D1492" s="6" t="s">
        <v>49</v>
      </c>
      <c r="E1492" s="6" t="s">
        <v>16</v>
      </c>
      <c r="F1492" s="6">
        <v>30</v>
      </c>
      <c r="G1492" s="6" t="s">
        <v>4562</v>
      </c>
      <c r="H1492" s="6" t="s">
        <v>4447</v>
      </c>
      <c r="I1492" s="6" t="s">
        <v>32</v>
      </c>
      <c r="J1492" s="7">
        <v>44067</v>
      </c>
      <c r="K1492" s="6">
        <v>66</v>
      </c>
      <c r="L1492" s="6" t="s">
        <v>62</v>
      </c>
      <c r="M1492" s="8"/>
      <c r="O1492">
        <f t="shared" si="385"/>
        <v>0</v>
      </c>
      <c r="Q1492" s="5" t="str">
        <f t="shared" si="370"/>
        <v>1531</v>
      </c>
      <c r="R1492" s="6" t="str">
        <f t="shared" si="371"/>
        <v>Annmarie</v>
      </c>
      <c r="S1492" s="6" t="str">
        <f t="shared" si="372"/>
        <v>Robison</v>
      </c>
      <c r="T1492" s="6" t="str">
        <f t="shared" si="373"/>
        <v>Miss</v>
      </c>
      <c r="U1492" s="6" t="str">
        <f t="shared" si="374"/>
        <v>F</v>
      </c>
      <c r="V1492" s="6" t="str">
        <f t="shared" si="375"/>
        <v>30</v>
      </c>
      <c r="W1492" s="6" t="str">
        <f t="shared" si="376"/>
        <v>Edge Terrace</v>
      </c>
      <c r="X1492" s="6" t="str">
        <f t="shared" si="377"/>
        <v>ce</v>
      </c>
      <c r="Y1492" s="6" t="str">
        <f t="shared" si="378"/>
        <v>Edge Terrace</v>
      </c>
      <c r="Z1492" s="6" t="str">
        <f t="shared" si="379"/>
        <v>Mold</v>
      </c>
      <c r="AA1492" s="6" t="str">
        <f t="shared" si="380"/>
        <v>WC</v>
      </c>
      <c r="AB1492" s="7" t="str">
        <f t="shared" si="381"/>
        <v>44067</v>
      </c>
      <c r="AC1492" s="6" t="str">
        <f t="shared" si="382"/>
        <v>66</v>
      </c>
      <c r="AD1492" s="6" t="str">
        <f t="shared" si="383"/>
        <v>C4</v>
      </c>
      <c r="AE1492" s="8" t="str">
        <f t="shared" si="384"/>
        <v/>
      </c>
    </row>
    <row r="1493" spans="1:31" x14ac:dyDescent="0.25">
      <c r="A1493" s="9">
        <v>1532</v>
      </c>
      <c r="B1493" s="10" t="s">
        <v>4563</v>
      </c>
      <c r="C1493" s="10" t="s">
        <v>4564</v>
      </c>
      <c r="D1493" s="10" t="s">
        <v>49</v>
      </c>
      <c r="E1493" s="10" t="s">
        <v>16</v>
      </c>
      <c r="F1493" s="10">
        <v>30</v>
      </c>
      <c r="G1493" s="10" t="s">
        <v>4565</v>
      </c>
      <c r="H1493" s="10" t="s">
        <v>1205</v>
      </c>
      <c r="I1493" s="10" t="s">
        <v>291</v>
      </c>
      <c r="J1493" s="11">
        <v>44493</v>
      </c>
      <c r="K1493" s="10">
        <v>99</v>
      </c>
      <c r="L1493" s="10" t="s">
        <v>62</v>
      </c>
      <c r="M1493" s="12"/>
      <c r="O1493">
        <f t="shared" si="385"/>
        <v>0</v>
      </c>
      <c r="Q1493" s="9" t="str">
        <f t="shared" si="370"/>
        <v>1532</v>
      </c>
      <c r="R1493" s="10" t="str">
        <f t="shared" si="371"/>
        <v>Geri</v>
      </c>
      <c r="S1493" s="10" t="str">
        <f t="shared" si="372"/>
        <v>Horner</v>
      </c>
      <c r="T1493" s="10" t="str">
        <f t="shared" si="373"/>
        <v>Miss</v>
      </c>
      <c r="U1493" s="10" t="str">
        <f t="shared" si="374"/>
        <v>F</v>
      </c>
      <c r="V1493" s="10" t="str">
        <f t="shared" si="375"/>
        <v>30</v>
      </c>
      <c r="W1493" s="10" t="str">
        <f t="shared" si="376"/>
        <v>Edington Road</v>
      </c>
      <c r="X1493" s="10" t="str">
        <f t="shared" si="377"/>
        <v>ad</v>
      </c>
      <c r="Y1493" s="10" t="str">
        <f t="shared" si="378"/>
        <v>Edington Road</v>
      </c>
      <c r="Z1493" s="10" t="str">
        <f t="shared" si="379"/>
        <v>Isle Of Mannot</v>
      </c>
      <c r="AA1493" s="10" t="str">
        <f t="shared" si="380"/>
        <v>HS</v>
      </c>
      <c r="AB1493" s="11" t="str">
        <f t="shared" si="381"/>
        <v>44493</v>
      </c>
      <c r="AC1493" s="10" t="str">
        <f t="shared" si="382"/>
        <v>99</v>
      </c>
      <c r="AD1493" s="10" t="str">
        <f t="shared" si="383"/>
        <v>C4</v>
      </c>
      <c r="AE1493" s="12" t="str">
        <f t="shared" si="384"/>
        <v/>
      </c>
    </row>
    <row r="1494" spans="1:31" x14ac:dyDescent="0.25">
      <c r="A1494" s="5">
        <v>1533</v>
      </c>
      <c r="B1494" s="6" t="s">
        <v>1565</v>
      </c>
      <c r="C1494" s="6" t="s">
        <v>2712</v>
      </c>
      <c r="D1494" s="6" t="s">
        <v>28</v>
      </c>
      <c r="E1494" s="6" t="s">
        <v>29</v>
      </c>
      <c r="F1494" s="6">
        <v>30</v>
      </c>
      <c r="G1494" s="6" t="s">
        <v>4566</v>
      </c>
      <c r="H1494" s="6" t="s">
        <v>1944</v>
      </c>
      <c r="I1494" s="6" t="s">
        <v>32</v>
      </c>
      <c r="J1494" s="7">
        <v>43726</v>
      </c>
      <c r="K1494" s="6">
        <v>46</v>
      </c>
      <c r="L1494" s="6" t="s">
        <v>157</v>
      </c>
      <c r="M1494" s="8"/>
      <c r="O1494">
        <f t="shared" si="385"/>
        <v>0</v>
      </c>
      <c r="Q1494" s="5" t="str">
        <f t="shared" si="370"/>
        <v>1533</v>
      </c>
      <c r="R1494" s="6" t="str">
        <f t="shared" si="371"/>
        <v>Nathaniel</v>
      </c>
      <c r="S1494" s="6" t="str">
        <f t="shared" si="372"/>
        <v>Starr</v>
      </c>
      <c r="T1494" s="6" t="str">
        <f t="shared" si="373"/>
        <v>Mr</v>
      </c>
      <c r="U1494" s="6" t="str">
        <f t="shared" si="374"/>
        <v>M</v>
      </c>
      <c r="V1494" s="6" t="str">
        <f t="shared" si="375"/>
        <v>30</v>
      </c>
      <c r="W1494" s="6" t="str">
        <f t="shared" si="376"/>
        <v>Edison Road</v>
      </c>
      <c r="X1494" s="6" t="str">
        <f t="shared" si="377"/>
        <v>ad</v>
      </c>
      <c r="Y1494" s="6" t="str">
        <f t="shared" si="378"/>
        <v>Edison Road</v>
      </c>
      <c r="Z1494" s="6" t="str">
        <f t="shared" si="379"/>
        <v>Rochford</v>
      </c>
      <c r="AA1494" s="6" t="str">
        <f t="shared" si="380"/>
        <v>WC</v>
      </c>
      <c r="AB1494" s="7" t="str">
        <f t="shared" si="381"/>
        <v>43726</v>
      </c>
      <c r="AC1494" s="6" t="str">
        <f t="shared" si="382"/>
        <v>46</v>
      </c>
      <c r="AD1494" s="6" t="str">
        <f t="shared" si="383"/>
        <v>C3</v>
      </c>
      <c r="AE1494" s="8" t="str">
        <f t="shared" si="384"/>
        <v/>
      </c>
    </row>
    <row r="1495" spans="1:31" x14ac:dyDescent="0.25">
      <c r="A1495" s="9">
        <v>1534</v>
      </c>
      <c r="B1495" s="10" t="s">
        <v>3160</v>
      </c>
      <c r="C1495" s="10" t="s">
        <v>4567</v>
      </c>
      <c r="D1495" s="10" t="s">
        <v>49</v>
      </c>
      <c r="E1495" s="10" t="s">
        <v>16</v>
      </c>
      <c r="F1495" s="10">
        <v>90</v>
      </c>
      <c r="G1495" s="10" t="s">
        <v>4568</v>
      </c>
      <c r="H1495" s="10" t="s">
        <v>4569</v>
      </c>
      <c r="I1495" s="10" t="s">
        <v>25</v>
      </c>
      <c r="J1495" s="11">
        <v>43770</v>
      </c>
      <c r="K1495" s="10">
        <v>83</v>
      </c>
      <c r="L1495" s="10" t="s">
        <v>20</v>
      </c>
      <c r="M1495" s="12"/>
      <c r="O1495">
        <f t="shared" si="385"/>
        <v>0</v>
      </c>
      <c r="Q1495" s="9" t="str">
        <f t="shared" si="370"/>
        <v>1534</v>
      </c>
      <c r="R1495" s="10" t="str">
        <f t="shared" si="371"/>
        <v>Mike</v>
      </c>
      <c r="S1495" s="10" t="str">
        <f t="shared" si="372"/>
        <v>Petersen</v>
      </c>
      <c r="T1495" s="10" t="str">
        <f t="shared" si="373"/>
        <v>Miss</v>
      </c>
      <c r="U1495" s="10" t="str">
        <f t="shared" si="374"/>
        <v>F</v>
      </c>
      <c r="V1495" s="10" t="str">
        <f t="shared" si="375"/>
        <v>90</v>
      </c>
      <c r="W1495" s="10" t="str">
        <f t="shared" si="376"/>
        <v>Edith Terrace</v>
      </c>
      <c r="X1495" s="10" t="str">
        <f t="shared" si="377"/>
        <v>ce</v>
      </c>
      <c r="Y1495" s="10" t="str">
        <f t="shared" si="378"/>
        <v>Edith Terrace</v>
      </c>
      <c r="Z1495" s="10" t="str">
        <f t="shared" si="379"/>
        <v>Helensburgh</v>
      </c>
      <c r="AA1495" s="10" t="str">
        <f t="shared" si="380"/>
        <v>HG</v>
      </c>
      <c r="AB1495" s="11" t="str">
        <f t="shared" si="381"/>
        <v>43770</v>
      </c>
      <c r="AC1495" s="10" t="str">
        <f t="shared" si="382"/>
        <v>83</v>
      </c>
      <c r="AD1495" s="10" t="str">
        <f t="shared" si="383"/>
        <v>B</v>
      </c>
      <c r="AE1495" s="12" t="str">
        <f t="shared" si="384"/>
        <v/>
      </c>
    </row>
    <row r="1496" spans="1:31" x14ac:dyDescent="0.25">
      <c r="A1496" s="5">
        <v>1535</v>
      </c>
      <c r="B1496" s="6" t="s">
        <v>1374</v>
      </c>
      <c r="C1496" s="6" t="s">
        <v>868</v>
      </c>
      <c r="D1496" s="6" t="s">
        <v>28</v>
      </c>
      <c r="E1496" s="6" t="s">
        <v>29</v>
      </c>
      <c r="F1496" s="6">
        <v>90</v>
      </c>
      <c r="G1496" s="6" t="s">
        <v>4570</v>
      </c>
      <c r="H1496" s="6" t="s">
        <v>4571</v>
      </c>
      <c r="I1496" s="6" t="s">
        <v>32</v>
      </c>
      <c r="J1496" s="7">
        <v>43814</v>
      </c>
      <c r="K1496" s="6">
        <v>21</v>
      </c>
      <c r="L1496" s="6" t="s">
        <v>78</v>
      </c>
      <c r="M1496" s="8"/>
      <c r="O1496">
        <f t="shared" si="385"/>
        <v>0</v>
      </c>
      <c r="Q1496" s="5" t="str">
        <f t="shared" si="370"/>
        <v>1535</v>
      </c>
      <c r="R1496" s="6" t="str">
        <f t="shared" si="371"/>
        <v>Dave</v>
      </c>
      <c r="S1496" s="6" t="str">
        <f t="shared" si="372"/>
        <v>Copeland</v>
      </c>
      <c r="T1496" s="6" t="str">
        <f t="shared" si="373"/>
        <v>Mr</v>
      </c>
      <c r="U1496" s="6" t="str">
        <f t="shared" si="374"/>
        <v>M</v>
      </c>
      <c r="V1496" s="6" t="str">
        <f t="shared" si="375"/>
        <v>90</v>
      </c>
      <c r="W1496" s="6" t="str">
        <f t="shared" si="376"/>
        <v>Edith Villas</v>
      </c>
      <c r="X1496" s="6" t="str">
        <f t="shared" si="377"/>
        <v>as</v>
      </c>
      <c r="Y1496" s="6" t="str">
        <f t="shared" si="378"/>
        <v>Edith Villas</v>
      </c>
      <c r="Z1496" s="6" t="str">
        <f t="shared" si="379"/>
        <v>West Bromwich</v>
      </c>
      <c r="AA1496" s="6" t="str">
        <f t="shared" si="380"/>
        <v>WC</v>
      </c>
      <c r="AB1496" s="7" t="str">
        <f t="shared" si="381"/>
        <v>43814</v>
      </c>
      <c r="AC1496" s="6" t="str">
        <f t="shared" si="382"/>
        <v>21</v>
      </c>
      <c r="AD1496" s="6" t="str">
        <f t="shared" si="383"/>
        <v>C2</v>
      </c>
      <c r="AE1496" s="8" t="str">
        <f t="shared" si="384"/>
        <v/>
      </c>
    </row>
    <row r="1497" spans="1:31" x14ac:dyDescent="0.25">
      <c r="A1497" s="9">
        <v>1536</v>
      </c>
      <c r="B1497" s="10" t="s">
        <v>4572</v>
      </c>
      <c r="C1497" s="10" t="s">
        <v>2339</v>
      </c>
      <c r="D1497" s="10" t="s">
        <v>15</v>
      </c>
      <c r="E1497" s="10" t="s">
        <v>16</v>
      </c>
      <c r="F1497" s="10">
        <v>60</v>
      </c>
      <c r="G1497" s="10" t="s">
        <v>4573</v>
      </c>
      <c r="H1497" s="10" t="s">
        <v>814</v>
      </c>
      <c r="I1497" s="10" t="s">
        <v>815</v>
      </c>
      <c r="J1497" s="11">
        <v>44511</v>
      </c>
      <c r="K1497" s="10">
        <v>62</v>
      </c>
      <c r="L1497" s="10" t="s">
        <v>20</v>
      </c>
      <c r="M1497" s="12"/>
      <c r="O1497">
        <f t="shared" si="385"/>
        <v>0</v>
      </c>
      <c r="Q1497" s="9" t="str">
        <f t="shared" si="370"/>
        <v>1536</v>
      </c>
      <c r="R1497" s="10" t="str">
        <f t="shared" si="371"/>
        <v>Taina</v>
      </c>
      <c r="S1497" s="10" t="str">
        <f t="shared" si="372"/>
        <v>Oleary</v>
      </c>
      <c r="T1497" s="10" t="str">
        <f t="shared" si="373"/>
        <v>Mrs</v>
      </c>
      <c r="U1497" s="10" t="str">
        <f t="shared" si="374"/>
        <v>F</v>
      </c>
      <c r="V1497" s="10" t="str">
        <f t="shared" si="375"/>
        <v>60</v>
      </c>
      <c r="W1497" s="10" t="str">
        <f t="shared" si="376"/>
        <v>Edwin's Mead</v>
      </c>
      <c r="X1497" s="10" t="str">
        <f t="shared" si="377"/>
        <v>ad</v>
      </c>
      <c r="Y1497" s="10" t="str">
        <f t="shared" si="378"/>
        <v>Edwin's Mead</v>
      </c>
      <c r="Z1497" s="10" t="str">
        <f t="shared" si="379"/>
        <v>Bromsgrove</v>
      </c>
      <c r="AA1497" s="10" t="str">
        <f t="shared" si="380"/>
        <v>WR</v>
      </c>
      <c r="AB1497" s="11" t="str">
        <f t="shared" si="381"/>
        <v>44511</v>
      </c>
      <c r="AC1497" s="10" t="str">
        <f t="shared" si="382"/>
        <v>62</v>
      </c>
      <c r="AD1497" s="10" t="str">
        <f t="shared" si="383"/>
        <v>B</v>
      </c>
      <c r="AE1497" s="12" t="str">
        <f t="shared" si="384"/>
        <v/>
      </c>
    </row>
    <row r="1498" spans="1:31" x14ac:dyDescent="0.25">
      <c r="A1498" s="5">
        <v>1537</v>
      </c>
      <c r="B1498" s="6" t="s">
        <v>4574</v>
      </c>
      <c r="C1498" s="6" t="s">
        <v>4575</v>
      </c>
      <c r="D1498" s="6" t="s">
        <v>15</v>
      </c>
      <c r="E1498" s="6" t="s">
        <v>16</v>
      </c>
      <c r="F1498" s="6">
        <v>90</v>
      </c>
      <c r="G1498" s="6" t="s">
        <v>4576</v>
      </c>
      <c r="H1498" s="6" t="s">
        <v>3232</v>
      </c>
      <c r="I1498" s="6" t="s">
        <v>32</v>
      </c>
      <c r="J1498" s="7">
        <v>43766</v>
      </c>
      <c r="K1498" s="6">
        <v>34</v>
      </c>
      <c r="L1498" s="6" t="s">
        <v>68</v>
      </c>
      <c r="M1498" s="8"/>
      <c r="O1498">
        <f t="shared" si="385"/>
        <v>0</v>
      </c>
      <c r="Q1498" s="5" t="str">
        <f t="shared" si="370"/>
        <v>1537</v>
      </c>
      <c r="R1498" s="6" t="str">
        <f t="shared" si="371"/>
        <v>Ellamae</v>
      </c>
      <c r="S1498" s="6" t="str">
        <f t="shared" si="372"/>
        <v>Eldridge</v>
      </c>
      <c r="T1498" s="6" t="str">
        <f t="shared" si="373"/>
        <v>Mrs</v>
      </c>
      <c r="U1498" s="6" t="str">
        <f t="shared" si="374"/>
        <v>F</v>
      </c>
      <c r="V1498" s="6" t="str">
        <f t="shared" si="375"/>
        <v>90</v>
      </c>
      <c r="W1498" s="6" t="str">
        <f t="shared" si="376"/>
        <v>Effort Street</v>
      </c>
      <c r="X1498" s="6" t="str">
        <f t="shared" si="377"/>
        <v>et</v>
      </c>
      <c r="Y1498" s="6" t="str">
        <f t="shared" si="378"/>
        <v>Effort Street</v>
      </c>
      <c r="Z1498" s="6" t="str">
        <f t="shared" si="379"/>
        <v>Montrose</v>
      </c>
      <c r="AA1498" s="6" t="str">
        <f t="shared" si="380"/>
        <v>WC</v>
      </c>
      <c r="AB1498" s="7" t="str">
        <f t="shared" si="381"/>
        <v>43766</v>
      </c>
      <c r="AC1498" s="6" t="str">
        <f t="shared" si="382"/>
        <v>34</v>
      </c>
      <c r="AD1498" s="6" t="str">
        <f t="shared" si="383"/>
        <v>A2</v>
      </c>
      <c r="AE1498" s="8" t="str">
        <f t="shared" si="384"/>
        <v/>
      </c>
    </row>
    <row r="1499" spans="1:31" x14ac:dyDescent="0.25">
      <c r="A1499" s="9">
        <v>1538</v>
      </c>
      <c r="B1499" s="10" t="s">
        <v>1901</v>
      </c>
      <c r="C1499" s="10" t="s">
        <v>2117</v>
      </c>
      <c r="D1499" s="10" t="s">
        <v>28</v>
      </c>
      <c r="E1499" s="10" t="s">
        <v>29</v>
      </c>
      <c r="F1499" s="10">
        <v>90</v>
      </c>
      <c r="G1499" s="10" t="s">
        <v>4577</v>
      </c>
      <c r="H1499" s="10" t="s">
        <v>4578</v>
      </c>
      <c r="I1499" s="10" t="s">
        <v>38</v>
      </c>
      <c r="J1499" s="11">
        <v>44508</v>
      </c>
      <c r="K1499" s="10">
        <v>89</v>
      </c>
      <c r="L1499" s="10" t="s">
        <v>20</v>
      </c>
      <c r="M1499" s="12"/>
      <c r="O1499">
        <f t="shared" si="385"/>
        <v>0</v>
      </c>
      <c r="Q1499" s="9" t="str">
        <f t="shared" si="370"/>
        <v>1538</v>
      </c>
      <c r="R1499" s="10" t="str">
        <f t="shared" si="371"/>
        <v>Osvaldo</v>
      </c>
      <c r="S1499" s="10" t="str">
        <f t="shared" si="372"/>
        <v>Montgomery</v>
      </c>
      <c r="T1499" s="10" t="str">
        <f t="shared" si="373"/>
        <v>Mr</v>
      </c>
      <c r="U1499" s="10" t="str">
        <f t="shared" si="374"/>
        <v>M</v>
      </c>
      <c r="V1499" s="10" t="str">
        <f t="shared" si="375"/>
        <v>90</v>
      </c>
      <c r="W1499" s="10" t="str">
        <f t="shared" si="376"/>
        <v>Effra Road</v>
      </c>
      <c r="X1499" s="10" t="str">
        <f t="shared" si="377"/>
        <v>ad</v>
      </c>
      <c r="Y1499" s="10" t="str">
        <f t="shared" si="378"/>
        <v>Effra Road</v>
      </c>
      <c r="Z1499" s="10" t="str">
        <f t="shared" si="379"/>
        <v>Dulverton</v>
      </c>
      <c r="AA1499" s="10" t="str">
        <f t="shared" si="380"/>
        <v>RM</v>
      </c>
      <c r="AB1499" s="11" t="str">
        <f t="shared" si="381"/>
        <v>44508</v>
      </c>
      <c r="AC1499" s="10" t="str">
        <f t="shared" si="382"/>
        <v>89</v>
      </c>
      <c r="AD1499" s="10" t="str">
        <f t="shared" si="383"/>
        <v>B</v>
      </c>
      <c r="AE1499" s="12" t="str">
        <f t="shared" si="384"/>
        <v/>
      </c>
    </row>
    <row r="1500" spans="1:31" x14ac:dyDescent="0.25">
      <c r="A1500" s="5">
        <v>1539</v>
      </c>
      <c r="B1500" s="6" t="s">
        <v>1229</v>
      </c>
      <c r="C1500" s="6" t="s">
        <v>1866</v>
      </c>
      <c r="D1500" s="6" t="s">
        <v>28</v>
      </c>
      <c r="E1500" s="6" t="s">
        <v>29</v>
      </c>
      <c r="F1500" s="6">
        <v>60</v>
      </c>
      <c r="G1500" s="6" t="s">
        <v>4579</v>
      </c>
      <c r="H1500" s="6" t="s">
        <v>2732</v>
      </c>
      <c r="I1500" s="6" t="s">
        <v>122</v>
      </c>
      <c r="J1500" s="7">
        <v>44472</v>
      </c>
      <c r="K1500" s="6">
        <v>60</v>
      </c>
      <c r="L1500" s="6" t="s">
        <v>68</v>
      </c>
      <c r="M1500" s="8"/>
      <c r="O1500">
        <f t="shared" si="385"/>
        <v>0</v>
      </c>
      <c r="Q1500" s="5" t="str">
        <f t="shared" si="370"/>
        <v>1539</v>
      </c>
      <c r="R1500" s="6" t="str">
        <f t="shared" si="371"/>
        <v>Virgil</v>
      </c>
      <c r="S1500" s="6" t="str">
        <f t="shared" si="372"/>
        <v>Lassiter</v>
      </c>
      <c r="T1500" s="6" t="str">
        <f t="shared" si="373"/>
        <v>Mr</v>
      </c>
      <c r="U1500" s="6" t="str">
        <f t="shared" si="374"/>
        <v>M</v>
      </c>
      <c r="V1500" s="6" t="str">
        <f t="shared" si="375"/>
        <v>60</v>
      </c>
      <c r="W1500" s="6" t="str">
        <f t="shared" si="376"/>
        <v>Eglantine Road</v>
      </c>
      <c r="X1500" s="6" t="str">
        <f t="shared" si="377"/>
        <v>ad</v>
      </c>
      <c r="Y1500" s="6" t="str">
        <f t="shared" si="378"/>
        <v>Eglantine Road</v>
      </c>
      <c r="Z1500" s="6" t="str">
        <f t="shared" si="379"/>
        <v>Llanon</v>
      </c>
      <c r="AA1500" s="6" t="str">
        <f t="shared" si="380"/>
        <v>WN</v>
      </c>
      <c r="AB1500" s="7" t="str">
        <f t="shared" si="381"/>
        <v>44472</v>
      </c>
      <c r="AC1500" s="6" t="str">
        <f t="shared" si="382"/>
        <v>60</v>
      </c>
      <c r="AD1500" s="6" t="str">
        <f t="shared" si="383"/>
        <v>A2</v>
      </c>
      <c r="AE1500" s="8" t="str">
        <f t="shared" si="384"/>
        <v/>
      </c>
    </row>
    <row r="1501" spans="1:31" x14ac:dyDescent="0.25">
      <c r="A1501" s="9">
        <v>1540</v>
      </c>
      <c r="B1501" s="10" t="s">
        <v>4580</v>
      </c>
      <c r="C1501" s="10" t="s">
        <v>4066</v>
      </c>
      <c r="D1501" s="10" t="s">
        <v>28</v>
      </c>
      <c r="E1501" s="10" t="s">
        <v>29</v>
      </c>
      <c r="F1501" s="10">
        <v>90</v>
      </c>
      <c r="G1501" s="10" t="s">
        <v>4581</v>
      </c>
      <c r="H1501" s="10" t="s">
        <v>4582</v>
      </c>
      <c r="I1501" s="10" t="s">
        <v>185</v>
      </c>
      <c r="J1501" s="11">
        <v>43597</v>
      </c>
      <c r="K1501" s="10">
        <v>72</v>
      </c>
      <c r="L1501" s="10" t="s">
        <v>20</v>
      </c>
      <c r="M1501" s="12"/>
      <c r="O1501">
        <f t="shared" si="385"/>
        <v>0</v>
      </c>
      <c r="Q1501" s="9" t="str">
        <f t="shared" si="370"/>
        <v>1540</v>
      </c>
      <c r="R1501" s="10" t="str">
        <f t="shared" si="371"/>
        <v>Pierre</v>
      </c>
      <c r="S1501" s="10" t="str">
        <f t="shared" si="372"/>
        <v>Brandt</v>
      </c>
      <c r="T1501" s="10" t="str">
        <f t="shared" si="373"/>
        <v>Mr</v>
      </c>
      <c r="U1501" s="10" t="str">
        <f t="shared" si="374"/>
        <v>M</v>
      </c>
      <c r="V1501" s="10" t="str">
        <f t="shared" si="375"/>
        <v>90</v>
      </c>
      <c r="W1501" s="10" t="str">
        <f t="shared" si="376"/>
        <v>Egliston Road</v>
      </c>
      <c r="X1501" s="10" t="str">
        <f t="shared" si="377"/>
        <v>ad</v>
      </c>
      <c r="Y1501" s="10" t="str">
        <f t="shared" si="378"/>
        <v>Egliston Road</v>
      </c>
      <c r="Z1501" s="10" t="str">
        <f t="shared" si="379"/>
        <v>Grangemouth</v>
      </c>
      <c r="AA1501" s="10" t="str">
        <f t="shared" si="380"/>
        <v>HX</v>
      </c>
      <c r="AB1501" s="11" t="str">
        <f t="shared" si="381"/>
        <v>43597</v>
      </c>
      <c r="AC1501" s="10" t="str">
        <f t="shared" si="382"/>
        <v>72</v>
      </c>
      <c r="AD1501" s="10" t="str">
        <f t="shared" si="383"/>
        <v>B</v>
      </c>
      <c r="AE1501" s="12" t="str">
        <f t="shared" si="384"/>
        <v/>
      </c>
    </row>
    <row r="1502" spans="1:31" x14ac:dyDescent="0.25">
      <c r="A1502" s="9">
        <v>1542</v>
      </c>
      <c r="B1502" s="10" t="s">
        <v>4583</v>
      </c>
      <c r="C1502" s="10" t="s">
        <v>4584</v>
      </c>
      <c r="D1502" s="10" t="s">
        <v>28</v>
      </c>
      <c r="E1502" s="10" t="s">
        <v>29</v>
      </c>
      <c r="F1502" s="10">
        <v>30</v>
      </c>
      <c r="G1502" s="10" t="s">
        <v>4585</v>
      </c>
      <c r="H1502" s="10" t="s">
        <v>4077</v>
      </c>
      <c r="I1502" s="10" t="s">
        <v>32</v>
      </c>
      <c r="J1502" s="11">
        <v>44322</v>
      </c>
      <c r="K1502" s="10">
        <v>66</v>
      </c>
      <c r="L1502" s="10" t="s">
        <v>33</v>
      </c>
      <c r="M1502" s="12"/>
      <c r="O1502">
        <f t="shared" si="385"/>
        <v>0</v>
      </c>
      <c r="Q1502" s="9" t="str">
        <f t="shared" si="370"/>
        <v>1542</v>
      </c>
      <c r="R1502" s="10" t="str">
        <f t="shared" si="371"/>
        <v>Timothy</v>
      </c>
      <c r="S1502" s="10" t="str">
        <f t="shared" si="372"/>
        <v>Smart</v>
      </c>
      <c r="T1502" s="10" t="str">
        <f t="shared" si="373"/>
        <v>Mr</v>
      </c>
      <c r="U1502" s="10" t="str">
        <f t="shared" si="374"/>
        <v>M</v>
      </c>
      <c r="V1502" s="10" t="str">
        <f t="shared" si="375"/>
        <v>30</v>
      </c>
      <c r="W1502" s="10" t="str">
        <f t="shared" si="376"/>
        <v>Eider Close</v>
      </c>
      <c r="X1502" s="10" t="str">
        <f t="shared" si="377"/>
        <v>se</v>
      </c>
      <c r="Y1502" s="10" t="str">
        <f t="shared" si="378"/>
        <v>Eider Close</v>
      </c>
      <c r="Z1502" s="10" t="str">
        <f t="shared" si="379"/>
        <v>Uckfield</v>
      </c>
      <c r="AA1502" s="10" t="str">
        <f t="shared" si="380"/>
        <v>WC</v>
      </c>
      <c r="AB1502" s="11" t="str">
        <f t="shared" si="381"/>
        <v>44322</v>
      </c>
      <c r="AC1502" s="10" t="str">
        <f t="shared" si="382"/>
        <v>66</v>
      </c>
      <c r="AD1502" s="10" t="str">
        <f t="shared" si="383"/>
        <v>A3</v>
      </c>
      <c r="AE1502" s="12" t="str">
        <f t="shared" si="384"/>
        <v/>
      </c>
    </row>
    <row r="1503" spans="1:31" x14ac:dyDescent="0.25">
      <c r="A1503" s="5">
        <v>1543</v>
      </c>
      <c r="B1503" s="6" t="s">
        <v>4586</v>
      </c>
      <c r="C1503" s="6" t="s">
        <v>4587</v>
      </c>
      <c r="D1503" s="6" t="s">
        <v>15</v>
      </c>
      <c r="E1503" s="6" t="s">
        <v>16</v>
      </c>
      <c r="F1503" s="6">
        <v>30</v>
      </c>
      <c r="G1503" s="6" t="s">
        <v>4588</v>
      </c>
      <c r="H1503" s="6" t="s">
        <v>844</v>
      </c>
      <c r="I1503" s="6" t="s">
        <v>122</v>
      </c>
      <c r="J1503" s="7">
        <v>43966</v>
      </c>
      <c r="K1503" s="6">
        <v>86</v>
      </c>
      <c r="L1503" s="6" t="s">
        <v>44</v>
      </c>
      <c r="M1503" s="8"/>
      <c r="O1503">
        <f t="shared" si="385"/>
        <v>0</v>
      </c>
      <c r="Q1503" s="5" t="str">
        <f t="shared" si="370"/>
        <v>1543</v>
      </c>
      <c r="R1503" s="6" t="str">
        <f t="shared" si="371"/>
        <v>Domitila</v>
      </c>
      <c r="S1503" s="6" t="str">
        <f t="shared" si="372"/>
        <v>Kilgore</v>
      </c>
      <c r="T1503" s="6" t="str">
        <f t="shared" si="373"/>
        <v>Mrs</v>
      </c>
      <c r="U1503" s="6" t="str">
        <f t="shared" si="374"/>
        <v>F</v>
      </c>
      <c r="V1503" s="6" t="str">
        <f t="shared" si="375"/>
        <v>30</v>
      </c>
      <c r="W1503" s="6" t="str">
        <f t="shared" si="376"/>
        <v>Elborough Road</v>
      </c>
      <c r="X1503" s="6" t="str">
        <f t="shared" si="377"/>
        <v>ad</v>
      </c>
      <c r="Y1503" s="6" t="str">
        <f t="shared" si="378"/>
        <v>Elborough Road</v>
      </c>
      <c r="Z1503" s="6" t="str">
        <f t="shared" si="379"/>
        <v>Llanidloes</v>
      </c>
      <c r="AA1503" s="6" t="str">
        <f t="shared" si="380"/>
        <v>WN</v>
      </c>
      <c r="AB1503" s="7" t="str">
        <f t="shared" si="381"/>
        <v>43966</v>
      </c>
      <c r="AC1503" s="6" t="str">
        <f t="shared" si="382"/>
        <v>86</v>
      </c>
      <c r="AD1503" s="6" t="str">
        <f t="shared" si="383"/>
        <v>D</v>
      </c>
      <c r="AE1503" s="8" t="str">
        <f t="shared" si="384"/>
        <v/>
      </c>
    </row>
    <row r="1504" spans="1:31" x14ac:dyDescent="0.25">
      <c r="A1504" s="9">
        <v>1544</v>
      </c>
      <c r="B1504" s="10" t="s">
        <v>4589</v>
      </c>
      <c r="C1504" s="10" t="s">
        <v>1821</v>
      </c>
      <c r="D1504" s="10" t="s">
        <v>617</v>
      </c>
      <c r="E1504" s="10" t="s">
        <v>29</v>
      </c>
      <c r="F1504" s="10">
        <v>30</v>
      </c>
      <c r="G1504" s="10" t="s">
        <v>4590</v>
      </c>
      <c r="H1504" s="10" t="s">
        <v>4591</v>
      </c>
      <c r="I1504" s="10" t="s">
        <v>25</v>
      </c>
      <c r="J1504" s="11">
        <v>44190</v>
      </c>
      <c r="K1504" s="10">
        <v>11</v>
      </c>
      <c r="L1504" s="10" t="s">
        <v>78</v>
      </c>
      <c r="M1504" s="12"/>
      <c r="O1504">
        <f t="shared" si="385"/>
        <v>0</v>
      </c>
      <c r="Q1504" s="9" t="str">
        <f t="shared" si="370"/>
        <v>1544</v>
      </c>
      <c r="R1504" s="10" t="str">
        <f t="shared" si="371"/>
        <v>Bobby</v>
      </c>
      <c r="S1504" s="10" t="str">
        <f t="shared" si="372"/>
        <v>Friedman</v>
      </c>
      <c r="T1504" s="10" t="str">
        <f t="shared" si="373"/>
        <v>Rev</v>
      </c>
      <c r="U1504" s="10" t="str">
        <f t="shared" si="374"/>
        <v>M</v>
      </c>
      <c r="V1504" s="10" t="str">
        <f t="shared" si="375"/>
        <v>30</v>
      </c>
      <c r="W1504" s="10" t="str">
        <f t="shared" si="376"/>
        <v>Elborough Street</v>
      </c>
      <c r="X1504" s="10" t="str">
        <f t="shared" si="377"/>
        <v>et</v>
      </c>
      <c r="Y1504" s="10" t="str">
        <f t="shared" si="378"/>
        <v>Elborough Street</v>
      </c>
      <c r="Z1504" s="10" t="str">
        <f t="shared" si="379"/>
        <v>Harwich</v>
      </c>
      <c r="AA1504" s="10" t="str">
        <f t="shared" si="380"/>
        <v>HG</v>
      </c>
      <c r="AB1504" s="11" t="str">
        <f t="shared" si="381"/>
        <v>44190</v>
      </c>
      <c r="AC1504" s="10" t="str">
        <f t="shared" si="382"/>
        <v>11</v>
      </c>
      <c r="AD1504" s="10" t="str">
        <f t="shared" si="383"/>
        <v>C2</v>
      </c>
      <c r="AE1504" s="12" t="str">
        <f t="shared" si="384"/>
        <v/>
      </c>
    </row>
    <row r="1505" spans="1:31" x14ac:dyDescent="0.25">
      <c r="A1505" s="5">
        <v>1545</v>
      </c>
      <c r="B1505" s="6" t="s">
        <v>4592</v>
      </c>
      <c r="C1505" s="6" t="s">
        <v>4593</v>
      </c>
      <c r="D1505" s="6" t="s">
        <v>15</v>
      </c>
      <c r="E1505" s="6" t="s">
        <v>16</v>
      </c>
      <c r="F1505" s="6">
        <v>60</v>
      </c>
      <c r="G1505" s="6" t="s">
        <v>4594</v>
      </c>
      <c r="H1505" s="6" t="s">
        <v>4595</v>
      </c>
      <c r="I1505" s="6" t="s">
        <v>38</v>
      </c>
      <c r="J1505" s="7">
        <v>44442</v>
      </c>
      <c r="K1505" s="6">
        <v>73</v>
      </c>
      <c r="L1505" s="6" t="s">
        <v>157</v>
      </c>
      <c r="M1505" s="8"/>
      <c r="O1505">
        <f t="shared" si="385"/>
        <v>0</v>
      </c>
      <c r="Q1505" s="5" t="str">
        <f t="shared" si="370"/>
        <v>1545</v>
      </c>
      <c r="R1505" s="6" t="str">
        <f t="shared" si="371"/>
        <v>Layla</v>
      </c>
      <c r="S1505" s="6" t="str">
        <f t="shared" si="372"/>
        <v>Randle</v>
      </c>
      <c r="T1505" s="6" t="str">
        <f t="shared" si="373"/>
        <v>Mrs</v>
      </c>
      <c r="U1505" s="6" t="str">
        <f t="shared" si="374"/>
        <v>F</v>
      </c>
      <c r="V1505" s="6" t="str">
        <f t="shared" si="375"/>
        <v>60</v>
      </c>
      <c r="W1505" s="6" t="str">
        <f t="shared" si="376"/>
        <v>Elbow Lane</v>
      </c>
      <c r="X1505" s="6" t="str">
        <f t="shared" si="377"/>
        <v>ne</v>
      </c>
      <c r="Y1505" s="6" t="str">
        <f t="shared" si="378"/>
        <v>Elbow Lane</v>
      </c>
      <c r="Z1505" s="6" t="str">
        <f t="shared" si="379"/>
        <v>Dorchester</v>
      </c>
      <c r="AA1505" s="6" t="str">
        <f t="shared" si="380"/>
        <v>RM</v>
      </c>
      <c r="AB1505" s="7" t="str">
        <f t="shared" si="381"/>
        <v>44442</v>
      </c>
      <c r="AC1505" s="6" t="str">
        <f t="shared" si="382"/>
        <v>73</v>
      </c>
      <c r="AD1505" s="6" t="str">
        <f t="shared" si="383"/>
        <v>C3</v>
      </c>
      <c r="AE1505" s="8" t="str">
        <f t="shared" si="384"/>
        <v/>
      </c>
    </row>
    <row r="1506" spans="1:31" x14ac:dyDescent="0.25">
      <c r="A1506" s="9">
        <v>1546</v>
      </c>
      <c r="B1506" s="10" t="s">
        <v>4596</v>
      </c>
      <c r="C1506" s="10" t="s">
        <v>512</v>
      </c>
      <c r="D1506" s="10" t="s">
        <v>49</v>
      </c>
      <c r="E1506" s="10" t="s">
        <v>16</v>
      </c>
      <c r="F1506" s="10">
        <v>90</v>
      </c>
      <c r="G1506" s="10" t="s">
        <v>4597</v>
      </c>
      <c r="H1506" s="10" t="s">
        <v>374</v>
      </c>
      <c r="I1506" s="10" t="s">
        <v>144</v>
      </c>
      <c r="J1506" s="11">
        <v>44098</v>
      </c>
      <c r="K1506" s="10">
        <v>29</v>
      </c>
      <c r="L1506" s="10" t="s">
        <v>39</v>
      </c>
      <c r="M1506" s="12"/>
      <c r="O1506">
        <f t="shared" si="385"/>
        <v>0</v>
      </c>
      <c r="Q1506" s="9" t="str">
        <f t="shared" si="370"/>
        <v>1546</v>
      </c>
      <c r="R1506" s="10" t="str">
        <f t="shared" si="371"/>
        <v>Rima</v>
      </c>
      <c r="S1506" s="10" t="str">
        <f t="shared" si="372"/>
        <v>Haywood</v>
      </c>
      <c r="T1506" s="10" t="str">
        <f t="shared" si="373"/>
        <v>Miss</v>
      </c>
      <c r="U1506" s="10" t="str">
        <f t="shared" si="374"/>
        <v>F</v>
      </c>
      <c r="V1506" s="10" t="str">
        <f t="shared" si="375"/>
        <v>90</v>
      </c>
      <c r="W1506" s="10" t="str">
        <f t="shared" si="376"/>
        <v>Elder Cottages</v>
      </c>
      <c r="X1506" s="10" t="str">
        <f t="shared" si="377"/>
        <v>es</v>
      </c>
      <c r="Y1506" s="10" t="str">
        <f t="shared" si="378"/>
        <v>Elder Cottages</v>
      </c>
      <c r="Z1506" s="10" t="str">
        <f t="shared" si="379"/>
        <v>Halifax</v>
      </c>
      <c r="AA1506" s="10" t="str">
        <f t="shared" si="380"/>
        <v>UB</v>
      </c>
      <c r="AB1506" s="11" t="str">
        <f t="shared" si="381"/>
        <v>44098</v>
      </c>
      <c r="AC1506" s="10" t="str">
        <f t="shared" si="382"/>
        <v>29</v>
      </c>
      <c r="AD1506" s="10" t="str">
        <f t="shared" si="383"/>
        <v>C1</v>
      </c>
      <c r="AE1506" s="12" t="str">
        <f t="shared" si="384"/>
        <v/>
      </c>
    </row>
    <row r="1507" spans="1:31" x14ac:dyDescent="0.25">
      <c r="A1507" s="5">
        <v>1547</v>
      </c>
      <c r="B1507" s="6" t="s">
        <v>4598</v>
      </c>
      <c r="C1507" s="6" t="s">
        <v>4599</v>
      </c>
      <c r="D1507" s="6" t="s">
        <v>49</v>
      </c>
      <c r="E1507" s="6" t="s">
        <v>16</v>
      </c>
      <c r="F1507" s="6">
        <v>90</v>
      </c>
      <c r="G1507" s="6" t="s">
        <v>4600</v>
      </c>
      <c r="H1507" s="6" t="s">
        <v>2880</v>
      </c>
      <c r="I1507" s="6" t="s">
        <v>32</v>
      </c>
      <c r="J1507" s="7">
        <v>44166</v>
      </c>
      <c r="K1507" s="6">
        <v>62</v>
      </c>
      <c r="L1507" s="6" t="s">
        <v>78</v>
      </c>
      <c r="M1507" s="8"/>
      <c r="O1507">
        <f t="shared" si="385"/>
        <v>0</v>
      </c>
      <c r="Q1507" s="5" t="str">
        <f t="shared" si="370"/>
        <v>1547</v>
      </c>
      <c r="R1507" s="6" t="str">
        <f t="shared" si="371"/>
        <v>Anastacia</v>
      </c>
      <c r="S1507" s="6" t="str">
        <f t="shared" si="372"/>
        <v>Raines</v>
      </c>
      <c r="T1507" s="6" t="str">
        <f t="shared" si="373"/>
        <v>Miss</v>
      </c>
      <c r="U1507" s="6" t="str">
        <f t="shared" si="374"/>
        <v>F</v>
      </c>
      <c r="V1507" s="6" t="str">
        <f t="shared" si="375"/>
        <v>90</v>
      </c>
      <c r="W1507" s="6" t="str">
        <f t="shared" si="376"/>
        <v>Elder Walk</v>
      </c>
      <c r="X1507" s="6" t="str">
        <f t="shared" si="377"/>
        <v>lk</v>
      </c>
      <c r="Y1507" s="6" t="str">
        <f t="shared" si="378"/>
        <v>Elder Walk</v>
      </c>
      <c r="Z1507" s="6" t="str">
        <f t="shared" si="379"/>
        <v>Oakham</v>
      </c>
      <c r="AA1507" s="6" t="str">
        <f t="shared" si="380"/>
        <v>WC</v>
      </c>
      <c r="AB1507" s="7" t="str">
        <f t="shared" si="381"/>
        <v>44166</v>
      </c>
      <c r="AC1507" s="6" t="str">
        <f t="shared" si="382"/>
        <v>62</v>
      </c>
      <c r="AD1507" s="6" t="str">
        <f t="shared" si="383"/>
        <v>C2</v>
      </c>
      <c r="AE1507" s="8" t="str">
        <f t="shared" si="384"/>
        <v/>
      </c>
    </row>
    <row r="1508" spans="1:31" x14ac:dyDescent="0.25">
      <c r="A1508" s="9">
        <v>1548</v>
      </c>
      <c r="B1508" s="10" t="s">
        <v>49</v>
      </c>
      <c r="C1508" s="10" t="s">
        <v>64</v>
      </c>
      <c r="D1508" s="10" t="s">
        <v>15</v>
      </c>
      <c r="E1508" s="10" t="s">
        <v>16</v>
      </c>
      <c r="F1508" s="10">
        <v>30</v>
      </c>
      <c r="G1508" s="10" t="s">
        <v>4601</v>
      </c>
      <c r="H1508" s="10" t="s">
        <v>2331</v>
      </c>
      <c r="I1508" s="10" t="s">
        <v>2332</v>
      </c>
      <c r="J1508" s="11">
        <v>43798</v>
      </c>
      <c r="K1508" s="10">
        <v>83</v>
      </c>
      <c r="L1508" s="10" t="s">
        <v>52</v>
      </c>
      <c r="M1508" s="12"/>
      <c r="O1508">
        <f t="shared" si="385"/>
        <v>0</v>
      </c>
      <c r="Q1508" s="9" t="str">
        <f t="shared" si="370"/>
        <v>1548</v>
      </c>
      <c r="R1508" s="10" t="str">
        <f t="shared" si="371"/>
        <v>Miss</v>
      </c>
      <c r="S1508" s="10" t="str">
        <f t="shared" si="372"/>
        <v>Naquin</v>
      </c>
      <c r="T1508" s="10" t="str">
        <f t="shared" si="373"/>
        <v>Mrs</v>
      </c>
      <c r="U1508" s="10" t="str">
        <f t="shared" si="374"/>
        <v>F</v>
      </c>
      <c r="V1508" s="10" t="str">
        <f t="shared" si="375"/>
        <v>30</v>
      </c>
      <c r="W1508" s="10" t="str">
        <f t="shared" si="376"/>
        <v>Eldon House</v>
      </c>
      <c r="X1508" s="10" t="str">
        <f t="shared" si="377"/>
        <v>se</v>
      </c>
      <c r="Y1508" s="10" t="str">
        <f t="shared" si="378"/>
        <v>Eldon House</v>
      </c>
      <c r="Z1508" s="10" t="str">
        <f t="shared" si="379"/>
        <v>Barnsley</v>
      </c>
      <c r="AA1508" s="10" t="str">
        <f t="shared" si="380"/>
        <v>DN</v>
      </c>
      <c r="AB1508" s="11" t="str">
        <f t="shared" si="381"/>
        <v>43798</v>
      </c>
      <c r="AC1508" s="10" t="str">
        <f t="shared" si="382"/>
        <v>83</v>
      </c>
      <c r="AD1508" s="10" t="str">
        <f t="shared" si="383"/>
        <v>A1</v>
      </c>
      <c r="AE1508" s="12" t="str">
        <f t="shared" si="384"/>
        <v/>
      </c>
    </row>
    <row r="1509" spans="1:31" x14ac:dyDescent="0.25">
      <c r="A1509" s="5">
        <v>1549</v>
      </c>
      <c r="B1509" s="6" t="s">
        <v>4602</v>
      </c>
      <c r="C1509" s="6" t="s">
        <v>4603</v>
      </c>
      <c r="D1509" s="6" t="s">
        <v>28</v>
      </c>
      <c r="E1509" s="6" t="s">
        <v>29</v>
      </c>
      <c r="F1509" s="6">
        <v>90</v>
      </c>
      <c r="G1509" s="6" t="s">
        <v>4604</v>
      </c>
      <c r="H1509" s="6" t="s">
        <v>4605</v>
      </c>
      <c r="I1509" s="6" t="s">
        <v>176</v>
      </c>
      <c r="J1509" s="7">
        <v>43777</v>
      </c>
      <c r="K1509" s="6">
        <v>80</v>
      </c>
      <c r="L1509" s="6" t="s">
        <v>157</v>
      </c>
      <c r="M1509" s="8"/>
      <c r="O1509">
        <f t="shared" si="385"/>
        <v>0</v>
      </c>
      <c r="Q1509" s="5" t="str">
        <f t="shared" si="370"/>
        <v>1549</v>
      </c>
      <c r="R1509" s="6" t="str">
        <f t="shared" si="371"/>
        <v>Benedict</v>
      </c>
      <c r="S1509" s="6" t="str">
        <f t="shared" si="372"/>
        <v>Bridges</v>
      </c>
      <c r="T1509" s="6" t="str">
        <f t="shared" si="373"/>
        <v>Mr</v>
      </c>
      <c r="U1509" s="6" t="str">
        <f t="shared" si="374"/>
        <v>M</v>
      </c>
      <c r="V1509" s="6" t="str">
        <f t="shared" si="375"/>
        <v>90</v>
      </c>
      <c r="W1509" s="6" t="str">
        <f t="shared" si="376"/>
        <v>Elem Street</v>
      </c>
      <c r="X1509" s="6" t="str">
        <f t="shared" si="377"/>
        <v>et</v>
      </c>
      <c r="Y1509" s="6" t="str">
        <f t="shared" si="378"/>
        <v>Elem Street</v>
      </c>
      <c r="Z1509" s="6" t="str">
        <f t="shared" si="379"/>
        <v>Coventry</v>
      </c>
      <c r="AA1509" s="6" t="str">
        <f t="shared" si="380"/>
        <v>CW</v>
      </c>
      <c r="AB1509" s="7" t="str">
        <f t="shared" si="381"/>
        <v>43777</v>
      </c>
      <c r="AC1509" s="6" t="str">
        <f t="shared" si="382"/>
        <v>80</v>
      </c>
      <c r="AD1509" s="6" t="str">
        <f t="shared" si="383"/>
        <v>C3</v>
      </c>
      <c r="AE1509" s="8" t="str">
        <f t="shared" si="384"/>
        <v/>
      </c>
    </row>
    <row r="1510" spans="1:31" x14ac:dyDescent="0.25">
      <c r="A1510" s="9">
        <v>1550</v>
      </c>
      <c r="B1510" s="10" t="s">
        <v>4606</v>
      </c>
      <c r="C1510" s="10" t="s">
        <v>4607</v>
      </c>
      <c r="D1510" s="10" t="s">
        <v>15</v>
      </c>
      <c r="E1510" s="10" t="s">
        <v>16</v>
      </c>
      <c r="F1510" s="10">
        <v>30</v>
      </c>
      <c r="G1510" s="10" t="s">
        <v>4608</v>
      </c>
      <c r="H1510" s="10" t="s">
        <v>4200</v>
      </c>
      <c r="I1510" s="10" t="s">
        <v>185</v>
      </c>
      <c r="J1510" s="11">
        <v>44369</v>
      </c>
      <c r="K1510" s="10">
        <v>16</v>
      </c>
      <c r="L1510" s="10" t="s">
        <v>20</v>
      </c>
      <c r="M1510" s="12"/>
      <c r="O1510">
        <f t="shared" si="385"/>
        <v>0</v>
      </c>
      <c r="Q1510" s="9" t="str">
        <f t="shared" si="370"/>
        <v>1550</v>
      </c>
      <c r="R1510" s="10" t="str">
        <f t="shared" si="371"/>
        <v>Mui</v>
      </c>
      <c r="S1510" s="10" t="str">
        <f t="shared" si="372"/>
        <v>Callahan</v>
      </c>
      <c r="T1510" s="10" t="str">
        <f t="shared" si="373"/>
        <v>Mrs</v>
      </c>
      <c r="U1510" s="10" t="str">
        <f t="shared" si="374"/>
        <v>F</v>
      </c>
      <c r="V1510" s="10" t="str">
        <f t="shared" si="375"/>
        <v>30</v>
      </c>
      <c r="W1510" s="10" t="str">
        <f t="shared" si="376"/>
        <v>Elf Row</v>
      </c>
      <c r="X1510" s="10" t="str">
        <f t="shared" si="377"/>
        <v>ow</v>
      </c>
      <c r="Y1510" s="10" t="str">
        <f t="shared" si="378"/>
        <v>Elf Row</v>
      </c>
      <c r="Z1510" s="10" t="str">
        <f t="shared" si="379"/>
        <v>Garndolbenmaen</v>
      </c>
      <c r="AA1510" s="10" t="str">
        <f t="shared" si="380"/>
        <v>HX</v>
      </c>
      <c r="AB1510" s="11" t="str">
        <f t="shared" si="381"/>
        <v>44369</v>
      </c>
      <c r="AC1510" s="10" t="str">
        <f t="shared" si="382"/>
        <v>16</v>
      </c>
      <c r="AD1510" s="10" t="str">
        <f t="shared" si="383"/>
        <v>B</v>
      </c>
      <c r="AE1510" s="12" t="str">
        <f t="shared" si="384"/>
        <v/>
      </c>
    </row>
    <row r="1511" spans="1:31" x14ac:dyDescent="0.25">
      <c r="A1511" s="5">
        <v>1551</v>
      </c>
      <c r="B1511" s="6" t="s">
        <v>4609</v>
      </c>
      <c r="C1511" s="6" t="s">
        <v>4610</v>
      </c>
      <c r="D1511" s="6" t="s">
        <v>41</v>
      </c>
      <c r="E1511" s="6" t="s">
        <v>16</v>
      </c>
      <c r="F1511" s="6">
        <v>30</v>
      </c>
      <c r="G1511" s="6" t="s">
        <v>4611</v>
      </c>
      <c r="H1511" s="6" t="s">
        <v>2315</v>
      </c>
      <c r="I1511" s="6" t="s">
        <v>171</v>
      </c>
      <c r="J1511" s="7">
        <v>43617</v>
      </c>
      <c r="K1511" s="6">
        <v>42</v>
      </c>
      <c r="L1511" s="6" t="s">
        <v>99</v>
      </c>
      <c r="M1511" s="8"/>
      <c r="O1511">
        <f t="shared" si="385"/>
        <v>0</v>
      </c>
      <c r="Q1511" s="5" t="str">
        <f t="shared" si="370"/>
        <v>1551</v>
      </c>
      <c r="R1511" s="6" t="str">
        <f t="shared" si="371"/>
        <v>Leigh</v>
      </c>
      <c r="S1511" s="6" t="str">
        <f t="shared" si="372"/>
        <v>Proctor</v>
      </c>
      <c r="T1511" s="6" t="str">
        <f t="shared" si="373"/>
        <v>Ms</v>
      </c>
      <c r="U1511" s="6" t="str">
        <f t="shared" si="374"/>
        <v>F</v>
      </c>
      <c r="V1511" s="6" t="str">
        <f t="shared" si="375"/>
        <v>30</v>
      </c>
      <c r="W1511" s="6" t="str">
        <f t="shared" si="376"/>
        <v>Elford Close</v>
      </c>
      <c r="X1511" s="6" t="str">
        <f t="shared" si="377"/>
        <v>se</v>
      </c>
      <c r="Y1511" s="6" t="str">
        <f t="shared" si="378"/>
        <v>Elford Close</v>
      </c>
      <c r="Z1511" s="6" t="str">
        <f t="shared" si="379"/>
        <v>Cleethorpes</v>
      </c>
      <c r="AA1511" s="6" t="str">
        <f t="shared" si="380"/>
        <v>PR</v>
      </c>
      <c r="AB1511" s="7" t="str">
        <f t="shared" si="381"/>
        <v>43617</v>
      </c>
      <c r="AC1511" s="6" t="str">
        <f t="shared" si="382"/>
        <v>42</v>
      </c>
      <c r="AD1511" s="6" t="str">
        <f t="shared" si="383"/>
        <v>E</v>
      </c>
      <c r="AE1511" s="8" t="str">
        <f t="shared" si="384"/>
        <v/>
      </c>
    </row>
    <row r="1512" spans="1:31" x14ac:dyDescent="0.25">
      <c r="A1512" s="9">
        <v>1552</v>
      </c>
      <c r="B1512" s="10" t="s">
        <v>4612</v>
      </c>
      <c r="C1512" s="10" t="s">
        <v>4613</v>
      </c>
      <c r="D1512" s="10" t="s">
        <v>28</v>
      </c>
      <c r="E1512" s="10" t="s">
        <v>29</v>
      </c>
      <c r="F1512" s="10">
        <v>90</v>
      </c>
      <c r="G1512" s="10" t="s">
        <v>4614</v>
      </c>
      <c r="H1512" s="10" t="s">
        <v>4615</v>
      </c>
      <c r="I1512" s="10" t="s">
        <v>185</v>
      </c>
      <c r="J1512" s="11">
        <v>43623</v>
      </c>
      <c r="K1512" s="10">
        <v>34</v>
      </c>
      <c r="L1512" s="10" t="s">
        <v>78</v>
      </c>
      <c r="M1512" s="12"/>
      <c r="O1512">
        <f t="shared" si="385"/>
        <v>0</v>
      </c>
      <c r="Q1512" s="9" t="str">
        <f t="shared" si="370"/>
        <v>1552</v>
      </c>
      <c r="R1512" s="10" t="str">
        <f t="shared" si="371"/>
        <v>Isreal</v>
      </c>
      <c r="S1512" s="10" t="str">
        <f t="shared" si="372"/>
        <v>Ratliff</v>
      </c>
      <c r="T1512" s="10" t="str">
        <f t="shared" si="373"/>
        <v>Mr</v>
      </c>
      <c r="U1512" s="10" t="str">
        <f t="shared" si="374"/>
        <v>M</v>
      </c>
      <c r="V1512" s="10" t="str">
        <f t="shared" si="375"/>
        <v>90</v>
      </c>
      <c r="W1512" s="10" t="str">
        <f t="shared" si="376"/>
        <v>Elfwine Road</v>
      </c>
      <c r="X1512" s="10" t="str">
        <f t="shared" si="377"/>
        <v>ad</v>
      </c>
      <c r="Y1512" s="10" t="str">
        <f t="shared" si="378"/>
        <v>Elfwine Road</v>
      </c>
      <c r="Z1512" s="10" t="str">
        <f t="shared" si="379"/>
        <v>Gairloch</v>
      </c>
      <c r="AA1512" s="10" t="str">
        <f t="shared" si="380"/>
        <v>HX</v>
      </c>
      <c r="AB1512" s="11" t="str">
        <f t="shared" si="381"/>
        <v>43623</v>
      </c>
      <c r="AC1512" s="10" t="str">
        <f t="shared" si="382"/>
        <v>34</v>
      </c>
      <c r="AD1512" s="10" t="str">
        <f t="shared" si="383"/>
        <v>C2</v>
      </c>
      <c r="AE1512" s="12" t="str">
        <f t="shared" si="384"/>
        <v/>
      </c>
    </row>
    <row r="1513" spans="1:31" x14ac:dyDescent="0.25">
      <c r="A1513" s="5">
        <v>1553</v>
      </c>
      <c r="B1513" s="6" t="s">
        <v>3211</v>
      </c>
      <c r="C1513" s="6" t="s">
        <v>4616</v>
      </c>
      <c r="D1513" s="6" t="s">
        <v>49</v>
      </c>
      <c r="E1513" s="6" t="s">
        <v>16</v>
      </c>
      <c r="F1513" s="6">
        <v>60</v>
      </c>
      <c r="G1513" s="6" t="s">
        <v>4617</v>
      </c>
      <c r="H1513" s="6" t="s">
        <v>3014</v>
      </c>
      <c r="I1513" s="6" t="s">
        <v>32</v>
      </c>
      <c r="J1513" s="7">
        <v>44431</v>
      </c>
      <c r="K1513" s="6">
        <v>81</v>
      </c>
      <c r="L1513" s="6" t="s">
        <v>33</v>
      </c>
      <c r="M1513" s="8"/>
      <c r="O1513">
        <f t="shared" si="385"/>
        <v>0</v>
      </c>
      <c r="Q1513" s="5" t="str">
        <f t="shared" si="370"/>
        <v>1553</v>
      </c>
      <c r="R1513" s="6" t="str">
        <f t="shared" si="371"/>
        <v>Zula</v>
      </c>
      <c r="S1513" s="6" t="str">
        <f t="shared" si="372"/>
        <v>Kraft</v>
      </c>
      <c r="T1513" s="6" t="str">
        <f t="shared" si="373"/>
        <v>Miss</v>
      </c>
      <c r="U1513" s="6" t="str">
        <f t="shared" si="374"/>
        <v>F</v>
      </c>
      <c r="V1513" s="6" t="str">
        <f t="shared" si="375"/>
        <v>60</v>
      </c>
      <c r="W1513" s="6" t="str">
        <f t="shared" si="376"/>
        <v>Elgin Chambers</v>
      </c>
      <c r="X1513" s="6" t="str">
        <f t="shared" si="377"/>
        <v>rs</v>
      </c>
      <c r="Y1513" s="6" t="str">
        <f t="shared" si="378"/>
        <v>Elgin Chambers</v>
      </c>
      <c r="Z1513" s="6" t="str">
        <f t="shared" si="379"/>
        <v>Ulceby</v>
      </c>
      <c r="AA1513" s="6" t="str">
        <f t="shared" si="380"/>
        <v>WC</v>
      </c>
      <c r="AB1513" s="7" t="str">
        <f t="shared" si="381"/>
        <v>44431</v>
      </c>
      <c r="AC1513" s="6" t="str">
        <f t="shared" si="382"/>
        <v>81</v>
      </c>
      <c r="AD1513" s="6" t="str">
        <f t="shared" si="383"/>
        <v>A3</v>
      </c>
      <c r="AE1513" s="8" t="str">
        <f t="shared" si="384"/>
        <v/>
      </c>
    </row>
    <row r="1514" spans="1:31" x14ac:dyDescent="0.25">
      <c r="A1514" s="9">
        <v>1554</v>
      </c>
      <c r="B1514" s="10" t="s">
        <v>4618</v>
      </c>
      <c r="C1514" s="10" t="s">
        <v>4619</v>
      </c>
      <c r="D1514" s="10" t="s">
        <v>49</v>
      </c>
      <c r="E1514" s="10" t="s">
        <v>16</v>
      </c>
      <c r="F1514" s="10">
        <v>90</v>
      </c>
      <c r="G1514" s="10" t="s">
        <v>4620</v>
      </c>
      <c r="H1514" s="10" t="s">
        <v>3919</v>
      </c>
      <c r="I1514" s="10" t="s">
        <v>32</v>
      </c>
      <c r="J1514" s="11">
        <v>44029</v>
      </c>
      <c r="K1514" s="10">
        <v>23</v>
      </c>
      <c r="L1514" s="10" t="s">
        <v>68</v>
      </c>
      <c r="M1514" s="12"/>
      <c r="O1514">
        <f t="shared" si="385"/>
        <v>0</v>
      </c>
      <c r="Q1514" s="9" t="str">
        <f t="shared" si="370"/>
        <v>1554</v>
      </c>
      <c r="R1514" s="10" t="str">
        <f t="shared" si="371"/>
        <v>Gerri</v>
      </c>
      <c r="S1514" s="10" t="str">
        <f t="shared" si="372"/>
        <v>Madison</v>
      </c>
      <c r="T1514" s="10" t="str">
        <f t="shared" si="373"/>
        <v>Miss</v>
      </c>
      <c r="U1514" s="10" t="str">
        <f t="shared" si="374"/>
        <v>F</v>
      </c>
      <c r="V1514" s="10" t="str">
        <f t="shared" si="375"/>
        <v>90</v>
      </c>
      <c r="W1514" s="10" t="str">
        <f t="shared" si="376"/>
        <v>Elias Place</v>
      </c>
      <c r="X1514" s="10" t="str">
        <f t="shared" si="377"/>
        <v>ce</v>
      </c>
      <c r="Y1514" s="10" t="str">
        <f t="shared" si="378"/>
        <v>Elias Place</v>
      </c>
      <c r="Z1514" s="10" t="str">
        <f t="shared" si="379"/>
        <v>Tayport</v>
      </c>
      <c r="AA1514" s="10" t="str">
        <f t="shared" si="380"/>
        <v>WC</v>
      </c>
      <c r="AB1514" s="11" t="str">
        <f t="shared" si="381"/>
        <v>44029</v>
      </c>
      <c r="AC1514" s="10" t="str">
        <f t="shared" si="382"/>
        <v>23</v>
      </c>
      <c r="AD1514" s="10" t="str">
        <f t="shared" si="383"/>
        <v>A2</v>
      </c>
      <c r="AE1514" s="12" t="str">
        <f t="shared" si="384"/>
        <v/>
      </c>
    </row>
    <row r="1515" spans="1:31" x14ac:dyDescent="0.25">
      <c r="A1515" s="5">
        <v>1555</v>
      </c>
      <c r="B1515" s="6" t="s">
        <v>3585</v>
      </c>
      <c r="C1515" s="6" t="s">
        <v>4621</v>
      </c>
      <c r="D1515" s="6" t="s">
        <v>28</v>
      </c>
      <c r="E1515" s="6" t="s">
        <v>29</v>
      </c>
      <c r="F1515" s="6">
        <v>90</v>
      </c>
      <c r="G1515" s="6" t="s">
        <v>4622</v>
      </c>
      <c r="H1515" s="6" t="s">
        <v>170</v>
      </c>
      <c r="I1515" s="6" t="s">
        <v>171</v>
      </c>
      <c r="J1515" s="7">
        <v>43901</v>
      </c>
      <c r="K1515" s="6">
        <v>55</v>
      </c>
      <c r="L1515" s="6" t="s">
        <v>78</v>
      </c>
      <c r="M1515" s="8"/>
      <c r="O1515">
        <f t="shared" si="385"/>
        <v>0</v>
      </c>
      <c r="Q1515" s="5" t="str">
        <f t="shared" si="370"/>
        <v>1555</v>
      </c>
      <c r="R1515" s="6" t="str">
        <f t="shared" si="371"/>
        <v>Antonio</v>
      </c>
      <c r="S1515" s="6" t="str">
        <f t="shared" si="372"/>
        <v>Driver</v>
      </c>
      <c r="T1515" s="6" t="str">
        <f t="shared" si="373"/>
        <v>Mr</v>
      </c>
      <c r="U1515" s="6" t="str">
        <f t="shared" si="374"/>
        <v>M</v>
      </c>
      <c r="V1515" s="6" t="str">
        <f t="shared" si="375"/>
        <v>90</v>
      </c>
      <c r="W1515" s="6" t="str">
        <f t="shared" si="376"/>
        <v>Elim Street</v>
      </c>
      <c r="X1515" s="6" t="str">
        <f t="shared" si="377"/>
        <v>et</v>
      </c>
      <c r="Y1515" s="6" t="str">
        <f t="shared" si="378"/>
        <v>Elim Street</v>
      </c>
      <c r="Z1515" s="6" t="str">
        <f t="shared" si="379"/>
        <v>Cleator Moor</v>
      </c>
      <c r="AA1515" s="6" t="str">
        <f t="shared" si="380"/>
        <v>PR</v>
      </c>
      <c r="AB1515" s="7" t="str">
        <f t="shared" si="381"/>
        <v>43901</v>
      </c>
      <c r="AC1515" s="6" t="str">
        <f t="shared" si="382"/>
        <v>55</v>
      </c>
      <c r="AD1515" s="6" t="str">
        <f t="shared" si="383"/>
        <v>C2</v>
      </c>
      <c r="AE1515" s="8" t="str">
        <f t="shared" si="384"/>
        <v/>
      </c>
    </row>
    <row r="1516" spans="1:31" x14ac:dyDescent="0.25">
      <c r="A1516" s="9">
        <v>1556</v>
      </c>
      <c r="B1516" s="10" t="s">
        <v>4623</v>
      </c>
      <c r="C1516" s="10" t="s">
        <v>4624</v>
      </c>
      <c r="D1516" s="10" t="s">
        <v>49</v>
      </c>
      <c r="E1516" s="10" t="s">
        <v>16</v>
      </c>
      <c r="F1516" s="10">
        <v>30</v>
      </c>
      <c r="G1516" s="10" t="s">
        <v>4625</v>
      </c>
      <c r="H1516" s="10" t="s">
        <v>3425</v>
      </c>
      <c r="I1516" s="10" t="s">
        <v>98</v>
      </c>
      <c r="J1516" s="11">
        <v>44304</v>
      </c>
      <c r="K1516" s="10">
        <v>32</v>
      </c>
      <c r="L1516" s="10" t="s">
        <v>68</v>
      </c>
      <c r="M1516" s="12"/>
      <c r="O1516">
        <f t="shared" si="385"/>
        <v>0</v>
      </c>
      <c r="Q1516" s="9" t="str">
        <f t="shared" si="370"/>
        <v>1556</v>
      </c>
      <c r="R1516" s="10" t="str">
        <f t="shared" si="371"/>
        <v>Denae</v>
      </c>
      <c r="S1516" s="10" t="str">
        <f t="shared" si="372"/>
        <v>Bradford</v>
      </c>
      <c r="T1516" s="10" t="str">
        <f t="shared" si="373"/>
        <v>Miss</v>
      </c>
      <c r="U1516" s="10" t="str">
        <f t="shared" si="374"/>
        <v>F</v>
      </c>
      <c r="V1516" s="10" t="str">
        <f t="shared" si="375"/>
        <v>30</v>
      </c>
      <c r="W1516" s="10" t="str">
        <f t="shared" si="376"/>
        <v>Elizabeth Avenue</v>
      </c>
      <c r="X1516" s="10" t="str">
        <f t="shared" si="377"/>
        <v>ue</v>
      </c>
      <c r="Y1516" s="10" t="str">
        <f t="shared" si="378"/>
        <v>Elizabeth Avenue</v>
      </c>
      <c r="Z1516" s="10" t="str">
        <f t="shared" si="379"/>
        <v>Bonnyrigg</v>
      </c>
      <c r="AA1516" s="10" t="str">
        <f t="shared" si="380"/>
        <v>BL</v>
      </c>
      <c r="AB1516" s="11" t="str">
        <f t="shared" si="381"/>
        <v>44304</v>
      </c>
      <c r="AC1516" s="10" t="str">
        <f t="shared" si="382"/>
        <v>32</v>
      </c>
      <c r="AD1516" s="10" t="str">
        <f t="shared" si="383"/>
        <v>A2</v>
      </c>
      <c r="AE1516" s="12" t="str">
        <f t="shared" si="384"/>
        <v/>
      </c>
    </row>
    <row r="1517" spans="1:31" x14ac:dyDescent="0.25">
      <c r="A1517" s="5">
        <v>1557</v>
      </c>
      <c r="B1517" s="6" t="s">
        <v>4626</v>
      </c>
      <c r="C1517" s="6" t="s">
        <v>3887</v>
      </c>
      <c r="D1517" s="6" t="s">
        <v>49</v>
      </c>
      <c r="E1517" s="6" t="s">
        <v>16</v>
      </c>
      <c r="F1517" s="6">
        <v>60</v>
      </c>
      <c r="G1517" s="6" t="s">
        <v>4627</v>
      </c>
      <c r="H1517" s="6" t="s">
        <v>4373</v>
      </c>
      <c r="I1517" s="6" t="s">
        <v>32</v>
      </c>
      <c r="J1517" s="7">
        <v>44545</v>
      </c>
      <c r="K1517" s="6">
        <v>40</v>
      </c>
      <c r="L1517" s="6" t="s">
        <v>157</v>
      </c>
      <c r="M1517" s="8"/>
      <c r="O1517">
        <f t="shared" si="385"/>
        <v>0</v>
      </c>
      <c r="Q1517" s="5" t="str">
        <f t="shared" si="370"/>
        <v>1557</v>
      </c>
      <c r="R1517" s="6" t="str">
        <f t="shared" si="371"/>
        <v>Jacalyn</v>
      </c>
      <c r="S1517" s="6" t="str">
        <f t="shared" si="372"/>
        <v>Fraser</v>
      </c>
      <c r="T1517" s="6" t="str">
        <f t="shared" si="373"/>
        <v>Miss</v>
      </c>
      <c r="U1517" s="6" t="str">
        <f t="shared" si="374"/>
        <v>F</v>
      </c>
      <c r="V1517" s="6" t="str">
        <f t="shared" si="375"/>
        <v>60</v>
      </c>
      <c r="W1517" s="6" t="str">
        <f t="shared" si="376"/>
        <v>Elizabeth Clyde</v>
      </c>
      <c r="X1517" s="6" t="str">
        <f t="shared" si="377"/>
        <v>de</v>
      </c>
      <c r="Y1517" s="6" t="str">
        <f t="shared" si="378"/>
        <v>Elizabeth Clyde</v>
      </c>
      <c r="Z1517" s="6" t="str">
        <f t="shared" si="379"/>
        <v>Ruislip</v>
      </c>
      <c r="AA1517" s="6" t="str">
        <f t="shared" si="380"/>
        <v>WC</v>
      </c>
      <c r="AB1517" s="7" t="str">
        <f t="shared" si="381"/>
        <v>44545</v>
      </c>
      <c r="AC1517" s="6" t="str">
        <f t="shared" si="382"/>
        <v>40</v>
      </c>
      <c r="AD1517" s="6" t="str">
        <f t="shared" si="383"/>
        <v>C3</v>
      </c>
      <c r="AE1517" s="8" t="str">
        <f t="shared" si="384"/>
        <v/>
      </c>
    </row>
    <row r="1518" spans="1:31" x14ac:dyDescent="0.25">
      <c r="A1518" s="9">
        <v>1558</v>
      </c>
      <c r="B1518" s="10" t="s">
        <v>781</v>
      </c>
      <c r="C1518" s="10" t="s">
        <v>4628</v>
      </c>
      <c r="D1518" s="10" t="s">
        <v>28</v>
      </c>
      <c r="E1518" s="10" t="s">
        <v>29</v>
      </c>
      <c r="F1518" s="10">
        <v>90</v>
      </c>
      <c r="G1518" s="10" t="s">
        <v>4629</v>
      </c>
      <c r="H1518" s="10" t="s">
        <v>1640</v>
      </c>
      <c r="I1518" s="10" t="s">
        <v>550</v>
      </c>
      <c r="J1518" s="11">
        <v>44496</v>
      </c>
      <c r="K1518" s="10">
        <v>75</v>
      </c>
      <c r="L1518" s="10" t="s">
        <v>62</v>
      </c>
      <c r="M1518" s="12"/>
      <c r="O1518">
        <f t="shared" si="385"/>
        <v>0</v>
      </c>
      <c r="Q1518" s="9" t="str">
        <f t="shared" si="370"/>
        <v>1558</v>
      </c>
      <c r="R1518" s="10" t="str">
        <f t="shared" si="371"/>
        <v>Julian</v>
      </c>
      <c r="S1518" s="10" t="str">
        <f t="shared" si="372"/>
        <v>Randall</v>
      </c>
      <c r="T1518" s="10" t="str">
        <f t="shared" si="373"/>
        <v>Mr</v>
      </c>
      <c r="U1518" s="10" t="str">
        <f t="shared" si="374"/>
        <v>M</v>
      </c>
      <c r="V1518" s="10" t="str">
        <f t="shared" si="375"/>
        <v>90</v>
      </c>
      <c r="W1518" s="10" t="str">
        <f t="shared" si="376"/>
        <v>Elizabeth Place</v>
      </c>
      <c r="X1518" s="10" t="str">
        <f t="shared" si="377"/>
        <v>ce</v>
      </c>
      <c r="Y1518" s="10" t="str">
        <f t="shared" si="378"/>
        <v>Elizabeth Place</v>
      </c>
      <c r="Z1518" s="10" t="str">
        <f t="shared" si="379"/>
        <v>Bicester</v>
      </c>
      <c r="AA1518" s="10" t="str">
        <f t="shared" si="380"/>
        <v>DY</v>
      </c>
      <c r="AB1518" s="11" t="str">
        <f t="shared" si="381"/>
        <v>44496</v>
      </c>
      <c r="AC1518" s="10" t="str">
        <f t="shared" si="382"/>
        <v>75</v>
      </c>
      <c r="AD1518" s="10" t="str">
        <f t="shared" si="383"/>
        <v>C4</v>
      </c>
      <c r="AE1518" s="12" t="str">
        <f t="shared" si="384"/>
        <v/>
      </c>
    </row>
    <row r="1519" spans="1:31" x14ac:dyDescent="0.25">
      <c r="A1519" s="5">
        <v>1559</v>
      </c>
      <c r="B1519" s="6" t="s">
        <v>3040</v>
      </c>
      <c r="C1519" s="6" t="s">
        <v>4406</v>
      </c>
      <c r="D1519" s="6" t="s">
        <v>28</v>
      </c>
      <c r="E1519" s="6" t="s">
        <v>29</v>
      </c>
      <c r="F1519" s="6">
        <v>30</v>
      </c>
      <c r="G1519" s="6" t="s">
        <v>4630</v>
      </c>
      <c r="H1519" s="6" t="s">
        <v>1979</v>
      </c>
      <c r="I1519" s="6" t="s">
        <v>19</v>
      </c>
      <c r="J1519" s="7">
        <v>43781</v>
      </c>
      <c r="K1519" s="6">
        <v>71</v>
      </c>
      <c r="L1519" s="6" t="s">
        <v>78</v>
      </c>
      <c r="M1519" s="8"/>
      <c r="O1519">
        <f t="shared" si="385"/>
        <v>0</v>
      </c>
      <c r="Q1519" s="5" t="str">
        <f t="shared" si="370"/>
        <v>1559</v>
      </c>
      <c r="R1519" s="6" t="str">
        <f t="shared" si="371"/>
        <v>Joe</v>
      </c>
      <c r="S1519" s="6" t="str">
        <f t="shared" si="372"/>
        <v>Prather</v>
      </c>
      <c r="T1519" s="6" t="str">
        <f t="shared" si="373"/>
        <v>Mr</v>
      </c>
      <c r="U1519" s="6" t="str">
        <f t="shared" si="374"/>
        <v>M</v>
      </c>
      <c r="V1519" s="6" t="str">
        <f t="shared" si="375"/>
        <v>30</v>
      </c>
      <c r="W1519" s="6" t="str">
        <f t="shared" si="376"/>
        <v>Elizabeth Row</v>
      </c>
      <c r="X1519" s="6" t="str">
        <f t="shared" si="377"/>
        <v>ow</v>
      </c>
      <c r="Y1519" s="6" t="str">
        <f t="shared" si="378"/>
        <v>Elizabeth Row</v>
      </c>
      <c r="Z1519" s="6" t="str">
        <f t="shared" si="379"/>
        <v>Bangor</v>
      </c>
      <c r="AA1519" s="6" t="str">
        <f t="shared" si="380"/>
        <v>CH</v>
      </c>
      <c r="AB1519" s="7" t="str">
        <f t="shared" si="381"/>
        <v>43781</v>
      </c>
      <c r="AC1519" s="6" t="str">
        <f t="shared" si="382"/>
        <v>71</v>
      </c>
      <c r="AD1519" s="6" t="str">
        <f t="shared" si="383"/>
        <v>C2</v>
      </c>
      <c r="AE1519" s="8" t="str">
        <f t="shared" si="384"/>
        <v/>
      </c>
    </row>
    <row r="1520" spans="1:31" x14ac:dyDescent="0.25">
      <c r="A1520" s="9">
        <v>1560</v>
      </c>
      <c r="B1520" s="10" t="s">
        <v>4631</v>
      </c>
      <c r="C1520" s="10" t="s">
        <v>4465</v>
      </c>
      <c r="D1520" s="10" t="s">
        <v>28</v>
      </c>
      <c r="E1520" s="10" t="s">
        <v>29</v>
      </c>
      <c r="F1520" s="10">
        <v>30</v>
      </c>
      <c r="G1520" s="10" t="s">
        <v>4632</v>
      </c>
      <c r="H1520" s="10" t="s">
        <v>3264</v>
      </c>
      <c r="I1520" s="10" t="s">
        <v>32</v>
      </c>
      <c r="J1520" s="11">
        <v>44295</v>
      </c>
      <c r="K1520" s="10">
        <v>57</v>
      </c>
      <c r="L1520" s="10" t="s">
        <v>39</v>
      </c>
      <c r="M1520" s="12"/>
      <c r="O1520">
        <f t="shared" si="385"/>
        <v>0</v>
      </c>
      <c r="Q1520" s="9" t="str">
        <f t="shared" si="370"/>
        <v>1560</v>
      </c>
      <c r="R1520" s="10" t="str">
        <f t="shared" si="371"/>
        <v>Corey</v>
      </c>
      <c r="S1520" s="10" t="str">
        <f t="shared" si="372"/>
        <v>Wiggins</v>
      </c>
      <c r="T1520" s="10" t="str">
        <f t="shared" si="373"/>
        <v>Mr</v>
      </c>
      <c r="U1520" s="10" t="str">
        <f t="shared" si="374"/>
        <v>M</v>
      </c>
      <c r="V1520" s="10" t="str">
        <f t="shared" si="375"/>
        <v>30</v>
      </c>
      <c r="W1520" s="10" t="str">
        <f t="shared" si="376"/>
        <v>Ellanby Crescent</v>
      </c>
      <c r="X1520" s="10" t="str">
        <f t="shared" si="377"/>
        <v>nt</v>
      </c>
      <c r="Y1520" s="10" t="str">
        <f t="shared" si="378"/>
        <v>Ellanby Crescent</v>
      </c>
      <c r="Z1520" s="10" t="str">
        <f t="shared" si="379"/>
        <v>Wisbech</v>
      </c>
      <c r="AA1520" s="10" t="str">
        <f t="shared" si="380"/>
        <v>WC</v>
      </c>
      <c r="AB1520" s="11" t="str">
        <f t="shared" si="381"/>
        <v>44295</v>
      </c>
      <c r="AC1520" s="10" t="str">
        <f t="shared" si="382"/>
        <v>57</v>
      </c>
      <c r="AD1520" s="10" t="str">
        <f t="shared" si="383"/>
        <v>C1</v>
      </c>
      <c r="AE1520" s="12" t="str">
        <f t="shared" si="384"/>
        <v/>
      </c>
    </row>
    <row r="1521" spans="1:31" x14ac:dyDescent="0.25">
      <c r="A1521" s="5">
        <v>1561</v>
      </c>
      <c r="B1521" s="6" t="s">
        <v>4633</v>
      </c>
      <c r="C1521" s="6" t="s">
        <v>2375</v>
      </c>
      <c r="D1521" s="6" t="s">
        <v>28</v>
      </c>
      <c r="E1521" s="6" t="s">
        <v>29</v>
      </c>
      <c r="F1521" s="6">
        <v>60</v>
      </c>
      <c r="G1521" s="6" t="s">
        <v>4634</v>
      </c>
      <c r="H1521" s="6" t="s">
        <v>4635</v>
      </c>
      <c r="I1521" s="6" t="s">
        <v>32</v>
      </c>
      <c r="J1521" s="7">
        <v>44367</v>
      </c>
      <c r="K1521" s="6">
        <v>39</v>
      </c>
      <c r="L1521" s="6" t="s">
        <v>78</v>
      </c>
      <c r="M1521" s="8"/>
      <c r="O1521">
        <f t="shared" si="385"/>
        <v>0</v>
      </c>
      <c r="Q1521" s="5" t="str">
        <f t="shared" si="370"/>
        <v>1561</v>
      </c>
      <c r="R1521" s="6" t="str">
        <f t="shared" si="371"/>
        <v>Cory</v>
      </c>
      <c r="S1521" s="6" t="str">
        <f t="shared" si="372"/>
        <v>Braun</v>
      </c>
      <c r="T1521" s="6" t="str">
        <f t="shared" si="373"/>
        <v>Mr</v>
      </c>
      <c r="U1521" s="6" t="str">
        <f t="shared" si="374"/>
        <v>M</v>
      </c>
      <c r="V1521" s="6" t="str">
        <f t="shared" si="375"/>
        <v>60</v>
      </c>
      <c r="W1521" s="6" t="str">
        <f t="shared" si="376"/>
        <v>Ellerby Street</v>
      </c>
      <c r="X1521" s="6" t="str">
        <f t="shared" si="377"/>
        <v>et</v>
      </c>
      <c r="Y1521" s="6" t="str">
        <f t="shared" si="378"/>
        <v>Ellerby Street</v>
      </c>
      <c r="Z1521" s="6" t="str">
        <f t="shared" si="379"/>
        <v>Saltburn-By-The-Sea</v>
      </c>
      <c r="AA1521" s="6" t="str">
        <f t="shared" si="380"/>
        <v>WC</v>
      </c>
      <c r="AB1521" s="7" t="str">
        <f t="shared" si="381"/>
        <v>44367</v>
      </c>
      <c r="AC1521" s="6" t="str">
        <f t="shared" si="382"/>
        <v>39</v>
      </c>
      <c r="AD1521" s="6" t="str">
        <f t="shared" si="383"/>
        <v>C2</v>
      </c>
      <c r="AE1521" s="8" t="str">
        <f t="shared" si="384"/>
        <v/>
      </c>
    </row>
    <row r="1522" spans="1:31" x14ac:dyDescent="0.25">
      <c r="A1522" s="9">
        <v>1562</v>
      </c>
      <c r="B1522" s="10" t="s">
        <v>4636</v>
      </c>
      <c r="C1522" s="10" t="s">
        <v>4637</v>
      </c>
      <c r="D1522" s="10" t="s">
        <v>28</v>
      </c>
      <c r="E1522" s="10" t="s">
        <v>29</v>
      </c>
      <c r="F1522" s="10">
        <v>90</v>
      </c>
      <c r="G1522" s="10" t="s">
        <v>4638</v>
      </c>
      <c r="H1522" s="10" t="s">
        <v>4639</v>
      </c>
      <c r="I1522" s="10" t="s">
        <v>32</v>
      </c>
      <c r="J1522" s="11">
        <v>43809</v>
      </c>
      <c r="K1522" s="10">
        <v>46</v>
      </c>
      <c r="L1522" s="10" t="s">
        <v>39</v>
      </c>
      <c r="M1522" s="12"/>
      <c r="O1522">
        <f t="shared" si="385"/>
        <v>0</v>
      </c>
      <c r="Q1522" s="9" t="str">
        <f t="shared" si="370"/>
        <v>1562</v>
      </c>
      <c r="R1522" s="10" t="str">
        <f t="shared" si="371"/>
        <v>Margarito</v>
      </c>
      <c r="S1522" s="10" t="str">
        <f t="shared" si="372"/>
        <v>Cash</v>
      </c>
      <c r="T1522" s="10" t="str">
        <f t="shared" si="373"/>
        <v>Mr</v>
      </c>
      <c r="U1522" s="10" t="str">
        <f t="shared" si="374"/>
        <v>M</v>
      </c>
      <c r="V1522" s="10" t="str">
        <f t="shared" si="375"/>
        <v>90</v>
      </c>
      <c r="W1522" s="10" t="str">
        <f t="shared" si="376"/>
        <v>Ellesmere Terrace</v>
      </c>
      <c r="X1522" s="10" t="str">
        <f t="shared" si="377"/>
        <v>ce</v>
      </c>
      <c r="Y1522" s="10" t="str">
        <f t="shared" si="378"/>
        <v>Ellesmere Terrace</v>
      </c>
      <c r="Z1522" s="10" t="str">
        <f t="shared" si="379"/>
        <v>Penrith</v>
      </c>
      <c r="AA1522" s="10" t="str">
        <f t="shared" si="380"/>
        <v>WC</v>
      </c>
      <c r="AB1522" s="11" t="str">
        <f t="shared" si="381"/>
        <v>43809</v>
      </c>
      <c r="AC1522" s="10" t="str">
        <f t="shared" si="382"/>
        <v>46</v>
      </c>
      <c r="AD1522" s="10" t="str">
        <f t="shared" si="383"/>
        <v>C1</v>
      </c>
      <c r="AE1522" s="12" t="str">
        <f t="shared" si="384"/>
        <v/>
      </c>
    </row>
    <row r="1523" spans="1:31" x14ac:dyDescent="0.25">
      <c r="A1523" s="5">
        <v>1563</v>
      </c>
      <c r="B1523" s="6" t="s">
        <v>4640</v>
      </c>
      <c r="C1523" s="6" t="s">
        <v>3457</v>
      </c>
      <c r="D1523" s="6" t="s">
        <v>15</v>
      </c>
      <c r="E1523" s="6" t="s">
        <v>16</v>
      </c>
      <c r="F1523" s="6">
        <v>90</v>
      </c>
      <c r="G1523" s="6" t="s">
        <v>4641</v>
      </c>
      <c r="H1523" s="6" t="s">
        <v>1682</v>
      </c>
      <c r="I1523" s="6" t="s">
        <v>206</v>
      </c>
      <c r="J1523" s="7">
        <v>44064</v>
      </c>
      <c r="K1523" s="6">
        <v>19</v>
      </c>
      <c r="L1523" s="6" t="s">
        <v>52</v>
      </c>
      <c r="M1523" s="8"/>
      <c r="O1523">
        <f t="shared" si="385"/>
        <v>0</v>
      </c>
      <c r="Q1523" s="5" t="str">
        <f t="shared" si="370"/>
        <v>1563</v>
      </c>
      <c r="R1523" s="6" t="str">
        <f t="shared" si="371"/>
        <v>Tracee</v>
      </c>
      <c r="S1523" s="6" t="str">
        <f t="shared" si="372"/>
        <v>Paul</v>
      </c>
      <c r="T1523" s="6" t="str">
        <f t="shared" si="373"/>
        <v>Mrs</v>
      </c>
      <c r="U1523" s="6" t="str">
        <f t="shared" si="374"/>
        <v>F</v>
      </c>
      <c r="V1523" s="6" t="str">
        <f t="shared" si="375"/>
        <v>90</v>
      </c>
      <c r="W1523" s="6" t="str">
        <f t="shared" si="376"/>
        <v>Elliots Row</v>
      </c>
      <c r="X1523" s="6" t="str">
        <f t="shared" si="377"/>
        <v>ow</v>
      </c>
      <c r="Y1523" s="6" t="str">
        <f t="shared" si="378"/>
        <v>Elliots Row</v>
      </c>
      <c r="Z1523" s="6" t="str">
        <f t="shared" si="379"/>
        <v>Chinnor</v>
      </c>
      <c r="AA1523" s="6" t="str">
        <f t="shared" si="380"/>
        <v>DH</v>
      </c>
      <c r="AB1523" s="7" t="str">
        <f t="shared" si="381"/>
        <v>44064</v>
      </c>
      <c r="AC1523" s="6" t="str">
        <f t="shared" si="382"/>
        <v>19</v>
      </c>
      <c r="AD1523" s="6" t="str">
        <f t="shared" si="383"/>
        <v>A1</v>
      </c>
      <c r="AE1523" s="8" t="str">
        <f t="shared" si="384"/>
        <v/>
      </c>
    </row>
    <row r="1524" spans="1:31" x14ac:dyDescent="0.25">
      <c r="A1524" s="9">
        <v>1564</v>
      </c>
      <c r="B1524" s="10" t="s">
        <v>4642</v>
      </c>
      <c r="C1524" s="10" t="s">
        <v>784</v>
      </c>
      <c r="D1524" s="10" t="s">
        <v>15</v>
      </c>
      <c r="E1524" s="10" t="s">
        <v>16</v>
      </c>
      <c r="F1524" s="10">
        <v>30</v>
      </c>
      <c r="G1524" s="10" t="s">
        <v>4643</v>
      </c>
      <c r="H1524" s="10" t="s">
        <v>425</v>
      </c>
      <c r="I1524" s="10" t="s">
        <v>32</v>
      </c>
      <c r="J1524" s="11">
        <v>43685</v>
      </c>
      <c r="K1524" s="10">
        <v>69</v>
      </c>
      <c r="L1524" s="10" t="s">
        <v>20</v>
      </c>
      <c r="M1524" s="12"/>
      <c r="O1524">
        <f t="shared" si="385"/>
        <v>0</v>
      </c>
      <c r="Q1524" s="9" t="str">
        <f t="shared" si="370"/>
        <v>1564</v>
      </c>
      <c r="R1524" s="10" t="str">
        <f t="shared" si="371"/>
        <v>Despina</v>
      </c>
      <c r="S1524" s="10" t="str">
        <f t="shared" si="372"/>
        <v>Costello</v>
      </c>
      <c r="T1524" s="10" t="str">
        <f t="shared" si="373"/>
        <v>Mrs</v>
      </c>
      <c r="U1524" s="10" t="str">
        <f t="shared" si="374"/>
        <v>F</v>
      </c>
      <c r="V1524" s="10" t="str">
        <f t="shared" si="375"/>
        <v>30</v>
      </c>
      <c r="W1524" s="10" t="str">
        <f t="shared" si="376"/>
        <v>Ellis Close</v>
      </c>
      <c r="X1524" s="10" t="str">
        <f t="shared" si="377"/>
        <v>se</v>
      </c>
      <c r="Y1524" s="10" t="str">
        <f t="shared" si="378"/>
        <v>Ellis Close</v>
      </c>
      <c r="Z1524" s="10" t="str">
        <f t="shared" si="379"/>
        <v>Ripley</v>
      </c>
      <c r="AA1524" s="10" t="str">
        <f t="shared" si="380"/>
        <v>WC</v>
      </c>
      <c r="AB1524" s="11" t="str">
        <f t="shared" si="381"/>
        <v>43685</v>
      </c>
      <c r="AC1524" s="10" t="str">
        <f t="shared" si="382"/>
        <v>69</v>
      </c>
      <c r="AD1524" s="10" t="str">
        <f t="shared" si="383"/>
        <v>B</v>
      </c>
      <c r="AE1524" s="12" t="str">
        <f t="shared" si="384"/>
        <v/>
      </c>
    </row>
    <row r="1525" spans="1:31" x14ac:dyDescent="0.25">
      <c r="A1525" s="5">
        <v>1565</v>
      </c>
      <c r="B1525" s="6" t="s">
        <v>4644</v>
      </c>
      <c r="C1525" s="6" t="s">
        <v>4409</v>
      </c>
      <c r="D1525" s="6" t="s">
        <v>49</v>
      </c>
      <c r="E1525" s="6" t="s">
        <v>16</v>
      </c>
      <c r="F1525" s="6">
        <v>30</v>
      </c>
      <c r="G1525" s="6" t="s">
        <v>4645</v>
      </c>
      <c r="H1525" s="6" t="s">
        <v>4646</v>
      </c>
      <c r="I1525" s="6" t="s">
        <v>32</v>
      </c>
      <c r="J1525" s="7">
        <v>43800</v>
      </c>
      <c r="K1525" s="6">
        <v>50</v>
      </c>
      <c r="L1525" s="6" t="s">
        <v>33</v>
      </c>
      <c r="M1525" s="8"/>
      <c r="O1525">
        <f t="shared" si="385"/>
        <v>0</v>
      </c>
      <c r="Q1525" s="5" t="str">
        <f t="shared" si="370"/>
        <v>1565</v>
      </c>
      <c r="R1525" s="6" t="str">
        <f t="shared" si="371"/>
        <v>Kimberly</v>
      </c>
      <c r="S1525" s="6" t="str">
        <f t="shared" si="372"/>
        <v>Mcdonough</v>
      </c>
      <c r="T1525" s="6" t="str">
        <f t="shared" si="373"/>
        <v>Miss</v>
      </c>
      <c r="U1525" s="6" t="str">
        <f t="shared" si="374"/>
        <v>F</v>
      </c>
      <c r="V1525" s="6" t="str">
        <f t="shared" si="375"/>
        <v>30</v>
      </c>
      <c r="W1525" s="6" t="str">
        <f t="shared" si="376"/>
        <v>Ellis Street</v>
      </c>
      <c r="X1525" s="6" t="str">
        <f t="shared" si="377"/>
        <v>et</v>
      </c>
      <c r="Y1525" s="6" t="str">
        <f t="shared" si="378"/>
        <v>Ellis Street</v>
      </c>
      <c r="Z1525" s="6" t="str">
        <f t="shared" si="379"/>
        <v>Thatcham</v>
      </c>
      <c r="AA1525" s="6" t="str">
        <f t="shared" si="380"/>
        <v>WC</v>
      </c>
      <c r="AB1525" s="7" t="str">
        <f t="shared" si="381"/>
        <v>43800</v>
      </c>
      <c r="AC1525" s="6" t="str">
        <f t="shared" si="382"/>
        <v>50</v>
      </c>
      <c r="AD1525" s="6" t="str">
        <f t="shared" si="383"/>
        <v>A3</v>
      </c>
      <c r="AE1525" s="8" t="str">
        <f t="shared" si="384"/>
        <v/>
      </c>
    </row>
    <row r="1526" spans="1:31" x14ac:dyDescent="0.25">
      <c r="A1526" s="9">
        <v>1566</v>
      </c>
      <c r="B1526" s="10" t="s">
        <v>4647</v>
      </c>
      <c r="C1526" s="10" t="s">
        <v>4648</v>
      </c>
      <c r="D1526" s="10" t="s">
        <v>28</v>
      </c>
      <c r="E1526" s="10" t="s">
        <v>29</v>
      </c>
      <c r="F1526" s="10">
        <v>90</v>
      </c>
      <c r="G1526" s="10" t="s">
        <v>4649</v>
      </c>
      <c r="H1526" s="10" t="s">
        <v>4061</v>
      </c>
      <c r="I1526" s="10" t="s">
        <v>19</v>
      </c>
      <c r="J1526" s="11">
        <v>43750</v>
      </c>
      <c r="K1526" s="10">
        <v>15</v>
      </c>
      <c r="L1526" s="10" t="s">
        <v>20</v>
      </c>
      <c r="M1526" s="12"/>
      <c r="O1526">
        <f t="shared" si="385"/>
        <v>0</v>
      </c>
      <c r="Q1526" s="9" t="str">
        <f t="shared" si="370"/>
        <v>1566</v>
      </c>
      <c r="R1526" s="10" t="str">
        <f t="shared" si="371"/>
        <v>Bryce</v>
      </c>
      <c r="S1526" s="10" t="str">
        <f t="shared" si="372"/>
        <v>Dill</v>
      </c>
      <c r="T1526" s="10" t="str">
        <f t="shared" si="373"/>
        <v>Mr</v>
      </c>
      <c r="U1526" s="10" t="str">
        <f t="shared" si="374"/>
        <v>M</v>
      </c>
      <c r="V1526" s="10" t="str">
        <f t="shared" si="375"/>
        <v>90</v>
      </c>
      <c r="W1526" s="10" t="str">
        <f t="shared" si="376"/>
        <v>Elliscombe Mount</v>
      </c>
      <c r="X1526" s="10" t="str">
        <f t="shared" si="377"/>
        <v>nt</v>
      </c>
      <c r="Y1526" s="10" t="str">
        <f t="shared" si="378"/>
        <v>Elliscombe Mount</v>
      </c>
      <c r="Z1526" s="10" t="str">
        <f t="shared" si="379"/>
        <v>Banchory</v>
      </c>
      <c r="AA1526" s="10" t="str">
        <f t="shared" si="380"/>
        <v>CH</v>
      </c>
      <c r="AB1526" s="11" t="str">
        <f t="shared" si="381"/>
        <v>43750</v>
      </c>
      <c r="AC1526" s="10" t="str">
        <f t="shared" si="382"/>
        <v>15</v>
      </c>
      <c r="AD1526" s="10" t="str">
        <f t="shared" si="383"/>
        <v>B</v>
      </c>
      <c r="AE1526" s="12" t="str">
        <f t="shared" si="384"/>
        <v/>
      </c>
    </row>
    <row r="1527" spans="1:31" x14ac:dyDescent="0.25">
      <c r="A1527" s="5">
        <v>1567</v>
      </c>
      <c r="B1527" s="6" t="s">
        <v>3858</v>
      </c>
      <c r="C1527" s="6" t="s">
        <v>4457</v>
      </c>
      <c r="D1527" s="6" t="s">
        <v>28</v>
      </c>
      <c r="E1527" s="6" t="s">
        <v>29</v>
      </c>
      <c r="F1527" s="6">
        <v>60</v>
      </c>
      <c r="G1527" s="6" t="s">
        <v>4650</v>
      </c>
      <c r="H1527" s="6" t="s">
        <v>4651</v>
      </c>
      <c r="I1527" s="6" t="s">
        <v>4652</v>
      </c>
      <c r="J1527" s="7">
        <v>44200</v>
      </c>
      <c r="K1527" s="6">
        <v>48</v>
      </c>
      <c r="L1527" s="6" t="s">
        <v>62</v>
      </c>
      <c r="M1527" s="8"/>
      <c r="O1527">
        <f t="shared" si="385"/>
        <v>0</v>
      </c>
      <c r="Q1527" s="5" t="str">
        <f t="shared" si="370"/>
        <v>1567</v>
      </c>
      <c r="R1527" s="6" t="str">
        <f t="shared" si="371"/>
        <v>Carlos</v>
      </c>
      <c r="S1527" s="6" t="str">
        <f t="shared" si="372"/>
        <v>Mata</v>
      </c>
      <c r="T1527" s="6" t="str">
        <f t="shared" si="373"/>
        <v>Mr</v>
      </c>
      <c r="U1527" s="6" t="str">
        <f t="shared" si="374"/>
        <v>M</v>
      </c>
      <c r="V1527" s="6" t="str">
        <f t="shared" si="375"/>
        <v>60</v>
      </c>
      <c r="W1527" s="6" t="str">
        <f t="shared" si="376"/>
        <v>Elm House</v>
      </c>
      <c r="X1527" s="6" t="str">
        <f t="shared" si="377"/>
        <v>se</v>
      </c>
      <c r="Y1527" s="6" t="str">
        <f t="shared" si="378"/>
        <v>Elm House</v>
      </c>
      <c r="Z1527" s="6" t="str">
        <f t="shared" si="379"/>
        <v>Alfreton</v>
      </c>
      <c r="AA1527" s="6" t="str">
        <f t="shared" si="380"/>
        <v>LN</v>
      </c>
      <c r="AB1527" s="7" t="str">
        <f t="shared" si="381"/>
        <v>44200</v>
      </c>
      <c r="AC1527" s="6" t="str">
        <f t="shared" si="382"/>
        <v>48</v>
      </c>
      <c r="AD1527" s="6" t="str">
        <f t="shared" si="383"/>
        <v>C4</v>
      </c>
      <c r="AE1527" s="8" t="str">
        <f t="shared" si="384"/>
        <v/>
      </c>
    </row>
    <row r="1528" spans="1:31" x14ac:dyDescent="0.25">
      <c r="A1528" s="9">
        <v>1568</v>
      </c>
      <c r="B1528" s="10" t="s">
        <v>2928</v>
      </c>
      <c r="C1528" s="10" t="s">
        <v>3736</v>
      </c>
      <c r="D1528" s="10" t="s">
        <v>49</v>
      </c>
      <c r="E1528" s="10" t="s">
        <v>16</v>
      </c>
      <c r="F1528" s="10">
        <v>30</v>
      </c>
      <c r="G1528" s="10" t="s">
        <v>4650</v>
      </c>
      <c r="H1528" s="10" t="s">
        <v>4653</v>
      </c>
      <c r="I1528" s="10" t="s">
        <v>185</v>
      </c>
      <c r="J1528" s="11">
        <v>43798</v>
      </c>
      <c r="K1528" s="10">
        <v>47</v>
      </c>
      <c r="L1528" s="10" t="s">
        <v>157</v>
      </c>
      <c r="M1528" s="12"/>
      <c r="O1528">
        <f t="shared" si="385"/>
        <v>0</v>
      </c>
      <c r="Q1528" s="9" t="str">
        <f t="shared" si="370"/>
        <v>1568</v>
      </c>
      <c r="R1528" s="10" t="str">
        <f t="shared" si="371"/>
        <v>Chu</v>
      </c>
      <c r="S1528" s="10" t="str">
        <f t="shared" si="372"/>
        <v>Riggs</v>
      </c>
      <c r="T1528" s="10" t="str">
        <f t="shared" si="373"/>
        <v>Miss</v>
      </c>
      <c r="U1528" s="10" t="str">
        <f t="shared" si="374"/>
        <v>F</v>
      </c>
      <c r="V1528" s="10" t="str">
        <f t="shared" si="375"/>
        <v>30</v>
      </c>
      <c r="W1528" s="10" t="str">
        <f t="shared" si="376"/>
        <v>Elm House</v>
      </c>
      <c r="X1528" s="10" t="str">
        <f t="shared" si="377"/>
        <v>se</v>
      </c>
      <c r="Y1528" s="10" t="str">
        <f t="shared" si="378"/>
        <v>Elm House</v>
      </c>
      <c r="Z1528" s="10" t="str">
        <f t="shared" si="379"/>
        <v>Grantham</v>
      </c>
      <c r="AA1528" s="10" t="str">
        <f t="shared" si="380"/>
        <v>HX</v>
      </c>
      <c r="AB1528" s="11" t="str">
        <f t="shared" si="381"/>
        <v>43798</v>
      </c>
      <c r="AC1528" s="10" t="str">
        <f t="shared" si="382"/>
        <v>47</v>
      </c>
      <c r="AD1528" s="10" t="str">
        <f t="shared" si="383"/>
        <v>C3</v>
      </c>
      <c r="AE1528" s="12" t="str">
        <f t="shared" si="384"/>
        <v/>
      </c>
    </row>
    <row r="1529" spans="1:31" x14ac:dyDescent="0.25">
      <c r="A1529" s="5">
        <v>1569</v>
      </c>
      <c r="B1529" s="6" t="s">
        <v>4654</v>
      </c>
      <c r="C1529" s="6" t="s">
        <v>4655</v>
      </c>
      <c r="D1529" s="6" t="s">
        <v>28</v>
      </c>
      <c r="E1529" s="6" t="s">
        <v>29</v>
      </c>
      <c r="F1529" s="6">
        <v>90</v>
      </c>
      <c r="G1529" s="6" t="s">
        <v>4656</v>
      </c>
      <c r="H1529" s="6" t="s">
        <v>4657</v>
      </c>
      <c r="I1529" s="6" t="s">
        <v>291</v>
      </c>
      <c r="J1529" s="7">
        <v>44089</v>
      </c>
      <c r="K1529" s="6">
        <v>58</v>
      </c>
      <c r="L1529" s="6" t="s">
        <v>20</v>
      </c>
      <c r="M1529" s="8"/>
      <c r="O1529">
        <f t="shared" si="385"/>
        <v>0</v>
      </c>
      <c r="Q1529" s="5" t="str">
        <f t="shared" si="370"/>
        <v>1569</v>
      </c>
      <c r="R1529" s="6" t="str">
        <f t="shared" si="371"/>
        <v>Luke</v>
      </c>
      <c r="S1529" s="6" t="str">
        <f t="shared" si="372"/>
        <v>Osborne</v>
      </c>
      <c r="T1529" s="6" t="str">
        <f t="shared" si="373"/>
        <v>Mr</v>
      </c>
      <c r="U1529" s="6" t="str">
        <f t="shared" si="374"/>
        <v>M</v>
      </c>
      <c r="V1529" s="6" t="str">
        <f t="shared" si="375"/>
        <v>90</v>
      </c>
      <c r="W1529" s="6" t="str">
        <f t="shared" si="376"/>
        <v>Elm Walk</v>
      </c>
      <c r="X1529" s="6" t="str">
        <f t="shared" si="377"/>
        <v>lk</v>
      </c>
      <c r="Y1529" s="6" t="str">
        <f t="shared" si="378"/>
        <v>Elm Walk</v>
      </c>
      <c r="Z1529" s="6" t="str">
        <f t="shared" si="379"/>
        <v>Knebworth</v>
      </c>
      <c r="AA1529" s="6" t="str">
        <f t="shared" si="380"/>
        <v>HS</v>
      </c>
      <c r="AB1529" s="7" t="str">
        <f t="shared" si="381"/>
        <v>44089</v>
      </c>
      <c r="AC1529" s="6" t="str">
        <f t="shared" si="382"/>
        <v>58</v>
      </c>
      <c r="AD1529" s="6" t="str">
        <f t="shared" si="383"/>
        <v>B</v>
      </c>
      <c r="AE1529" s="8" t="str">
        <f t="shared" si="384"/>
        <v/>
      </c>
    </row>
    <row r="1530" spans="1:31" x14ac:dyDescent="0.25">
      <c r="A1530" s="9">
        <v>1570</v>
      </c>
      <c r="B1530" s="10" t="s">
        <v>480</v>
      </c>
      <c r="C1530" s="10" t="s">
        <v>714</v>
      </c>
      <c r="D1530" s="10" t="s">
        <v>15</v>
      </c>
      <c r="E1530" s="10" t="s">
        <v>16</v>
      </c>
      <c r="F1530" s="10">
        <v>60</v>
      </c>
      <c r="G1530" s="10" t="s">
        <v>4658</v>
      </c>
      <c r="H1530" s="10" t="s">
        <v>4659</v>
      </c>
      <c r="I1530" s="10" t="s">
        <v>176</v>
      </c>
      <c r="J1530" s="11">
        <v>43552</v>
      </c>
      <c r="K1530" s="10">
        <v>28</v>
      </c>
      <c r="L1530" s="10" t="s">
        <v>39</v>
      </c>
      <c r="M1530" s="12"/>
      <c r="O1530">
        <f t="shared" si="385"/>
        <v>0</v>
      </c>
      <c r="Q1530" s="9" t="str">
        <f t="shared" si="370"/>
        <v>1570</v>
      </c>
      <c r="R1530" s="10" t="str">
        <f t="shared" si="371"/>
        <v>Francisco</v>
      </c>
      <c r="S1530" s="10" t="str">
        <f t="shared" si="372"/>
        <v>Tompkins</v>
      </c>
      <c r="T1530" s="10" t="str">
        <f t="shared" si="373"/>
        <v>Mrs</v>
      </c>
      <c r="U1530" s="10" t="str">
        <f t="shared" si="374"/>
        <v>F</v>
      </c>
      <c r="V1530" s="10" t="str">
        <f t="shared" si="375"/>
        <v>60</v>
      </c>
      <c r="W1530" s="10" t="str">
        <f t="shared" si="376"/>
        <v>Elms</v>
      </c>
      <c r="X1530" s="10" t="str">
        <f t="shared" si="377"/>
        <v>ms</v>
      </c>
      <c r="Y1530" s="10" t="str">
        <f t="shared" si="378"/>
        <v>Elms</v>
      </c>
      <c r="Z1530" s="10" t="str">
        <f t="shared" si="379"/>
        <v>Crumlin</v>
      </c>
      <c r="AA1530" s="10" t="str">
        <f t="shared" si="380"/>
        <v>CW</v>
      </c>
      <c r="AB1530" s="11" t="str">
        <f t="shared" si="381"/>
        <v>43552</v>
      </c>
      <c r="AC1530" s="10" t="str">
        <f t="shared" si="382"/>
        <v>28</v>
      </c>
      <c r="AD1530" s="10" t="str">
        <f t="shared" si="383"/>
        <v>C1</v>
      </c>
      <c r="AE1530" s="12" t="str">
        <f t="shared" si="384"/>
        <v/>
      </c>
    </row>
    <row r="1531" spans="1:31" x14ac:dyDescent="0.25">
      <c r="A1531" s="5">
        <v>1571</v>
      </c>
      <c r="B1531" s="6" t="s">
        <v>4660</v>
      </c>
      <c r="C1531" s="6" t="s">
        <v>129</v>
      </c>
      <c r="D1531" s="6" t="s">
        <v>49</v>
      </c>
      <c r="E1531" s="6" t="s">
        <v>16</v>
      </c>
      <c r="F1531" s="6">
        <v>60</v>
      </c>
      <c r="G1531" s="6" t="s">
        <v>4661</v>
      </c>
      <c r="H1531" s="6" t="s">
        <v>4662</v>
      </c>
      <c r="I1531" s="6" t="s">
        <v>881</v>
      </c>
      <c r="J1531" s="7">
        <v>44423</v>
      </c>
      <c r="K1531" s="6">
        <v>79</v>
      </c>
      <c r="L1531" s="6" t="s">
        <v>62</v>
      </c>
      <c r="M1531" s="8"/>
      <c r="O1531">
        <f t="shared" si="385"/>
        <v>0</v>
      </c>
      <c r="Q1531" s="5" t="str">
        <f t="shared" si="370"/>
        <v>1571</v>
      </c>
      <c r="R1531" s="6" t="str">
        <f t="shared" si="371"/>
        <v>Rubie</v>
      </c>
      <c r="S1531" s="6" t="str">
        <f t="shared" si="372"/>
        <v>Rubio</v>
      </c>
      <c r="T1531" s="6" t="str">
        <f t="shared" si="373"/>
        <v>Miss</v>
      </c>
      <c r="U1531" s="6" t="str">
        <f t="shared" si="374"/>
        <v>F</v>
      </c>
      <c r="V1531" s="6" t="str">
        <f t="shared" si="375"/>
        <v>60</v>
      </c>
      <c r="W1531" s="6" t="str">
        <f t="shared" si="376"/>
        <v>Elmshurst Crescent</v>
      </c>
      <c r="X1531" s="6" t="str">
        <f t="shared" si="377"/>
        <v>nt</v>
      </c>
      <c r="Y1531" s="6" t="str">
        <f t="shared" si="378"/>
        <v>Elmshurst Crescent</v>
      </c>
      <c r="Z1531" s="6" t="str">
        <f t="shared" si="379"/>
        <v>Innerleithen</v>
      </c>
      <c r="AA1531" s="6" t="str">
        <f t="shared" si="380"/>
        <v>LS</v>
      </c>
      <c r="AB1531" s="7" t="str">
        <f t="shared" si="381"/>
        <v>44423</v>
      </c>
      <c r="AC1531" s="6" t="str">
        <f t="shared" si="382"/>
        <v>79</v>
      </c>
      <c r="AD1531" s="6" t="str">
        <f t="shared" si="383"/>
        <v>C4</v>
      </c>
      <c r="AE1531" s="8" t="str">
        <f t="shared" si="384"/>
        <v/>
      </c>
    </row>
    <row r="1532" spans="1:31" x14ac:dyDescent="0.25">
      <c r="A1532" s="9">
        <v>1572</v>
      </c>
      <c r="B1532" s="10" t="s">
        <v>2414</v>
      </c>
      <c r="C1532" s="10" t="s">
        <v>4663</v>
      </c>
      <c r="D1532" s="10" t="s">
        <v>28</v>
      </c>
      <c r="E1532" s="10" t="s">
        <v>29</v>
      </c>
      <c r="F1532" s="10">
        <v>90</v>
      </c>
      <c r="G1532" s="10" t="s">
        <v>4661</v>
      </c>
      <c r="H1532" s="10" t="s">
        <v>3666</v>
      </c>
      <c r="I1532" s="10" t="s">
        <v>32</v>
      </c>
      <c r="J1532" s="11">
        <v>44272</v>
      </c>
      <c r="K1532" s="10">
        <v>79</v>
      </c>
      <c r="L1532" s="10" t="s">
        <v>33</v>
      </c>
      <c r="M1532" s="12"/>
      <c r="O1532">
        <f t="shared" si="385"/>
        <v>0</v>
      </c>
      <c r="Q1532" s="9" t="str">
        <f t="shared" si="370"/>
        <v>1572</v>
      </c>
      <c r="R1532" s="10" t="str">
        <f t="shared" si="371"/>
        <v>Tyrone</v>
      </c>
      <c r="S1532" s="10" t="str">
        <f t="shared" si="372"/>
        <v>Kirkland</v>
      </c>
      <c r="T1532" s="10" t="str">
        <f t="shared" si="373"/>
        <v>Mr</v>
      </c>
      <c r="U1532" s="10" t="str">
        <f t="shared" si="374"/>
        <v>M</v>
      </c>
      <c r="V1532" s="10" t="str">
        <f t="shared" si="375"/>
        <v>90</v>
      </c>
      <c r="W1532" s="10" t="str">
        <f t="shared" si="376"/>
        <v>Elmshurst Crescent</v>
      </c>
      <c r="X1532" s="10" t="str">
        <f t="shared" si="377"/>
        <v>nt</v>
      </c>
      <c r="Y1532" s="10" t="str">
        <f t="shared" si="378"/>
        <v>Elmshurst Crescent</v>
      </c>
      <c r="Z1532" s="10" t="str">
        <f t="shared" si="379"/>
        <v>Wilmslow</v>
      </c>
      <c r="AA1532" s="10" t="str">
        <f t="shared" si="380"/>
        <v>WC</v>
      </c>
      <c r="AB1532" s="11" t="str">
        <f t="shared" si="381"/>
        <v>44272</v>
      </c>
      <c r="AC1532" s="10" t="str">
        <f t="shared" si="382"/>
        <v>79</v>
      </c>
      <c r="AD1532" s="10" t="str">
        <f t="shared" si="383"/>
        <v>A3</v>
      </c>
      <c r="AE1532" s="12" t="str">
        <f t="shared" si="384"/>
        <v/>
      </c>
    </row>
    <row r="1533" spans="1:31" x14ac:dyDescent="0.25">
      <c r="A1533" s="5">
        <v>1573</v>
      </c>
      <c r="B1533" s="6" t="s">
        <v>4664</v>
      </c>
      <c r="C1533" s="6" t="s">
        <v>4665</v>
      </c>
      <c r="D1533" s="6" t="s">
        <v>15</v>
      </c>
      <c r="E1533" s="6" t="s">
        <v>16</v>
      </c>
      <c r="F1533" s="6">
        <v>30</v>
      </c>
      <c r="G1533" s="6" t="s">
        <v>4666</v>
      </c>
      <c r="H1533" s="6" t="s">
        <v>4667</v>
      </c>
      <c r="I1533" s="6" t="s">
        <v>176</v>
      </c>
      <c r="J1533" s="7">
        <v>43764</v>
      </c>
      <c r="K1533" s="6">
        <v>55</v>
      </c>
      <c r="L1533" s="6" t="s">
        <v>39</v>
      </c>
      <c r="M1533" s="8"/>
      <c r="O1533">
        <f t="shared" si="385"/>
        <v>0</v>
      </c>
      <c r="Q1533" s="5" t="str">
        <f t="shared" si="370"/>
        <v>1573</v>
      </c>
      <c r="R1533" s="6" t="str">
        <f t="shared" si="371"/>
        <v>Deena</v>
      </c>
      <c r="S1533" s="6" t="str">
        <f t="shared" si="372"/>
        <v>Griffith</v>
      </c>
      <c r="T1533" s="6" t="str">
        <f t="shared" si="373"/>
        <v>Mrs</v>
      </c>
      <c r="U1533" s="6" t="str">
        <f t="shared" si="374"/>
        <v>F</v>
      </c>
      <c r="V1533" s="6" t="str">
        <f t="shared" si="375"/>
        <v>30</v>
      </c>
      <c r="W1533" s="6" t="str">
        <f t="shared" si="376"/>
        <v>Elmstead Lane</v>
      </c>
      <c r="X1533" s="6" t="str">
        <f t="shared" si="377"/>
        <v>ne</v>
      </c>
      <c r="Y1533" s="6" t="str">
        <f t="shared" si="378"/>
        <v>Elmstead Lane</v>
      </c>
      <c r="Z1533" s="6" t="str">
        <f t="shared" si="379"/>
        <v>Crymych</v>
      </c>
      <c r="AA1533" s="6" t="str">
        <f t="shared" si="380"/>
        <v>CW</v>
      </c>
      <c r="AB1533" s="7" t="str">
        <f t="shared" si="381"/>
        <v>43764</v>
      </c>
      <c r="AC1533" s="6" t="str">
        <f t="shared" si="382"/>
        <v>55</v>
      </c>
      <c r="AD1533" s="6" t="str">
        <f t="shared" si="383"/>
        <v>C1</v>
      </c>
      <c r="AE1533" s="8" t="str">
        <f t="shared" si="384"/>
        <v/>
      </c>
    </row>
    <row r="1534" spans="1:31" x14ac:dyDescent="0.25">
      <c r="A1534" s="9">
        <v>1574</v>
      </c>
      <c r="B1534" s="10" t="s">
        <v>393</v>
      </c>
      <c r="C1534" s="10" t="s">
        <v>4668</v>
      </c>
      <c r="D1534" s="10" t="s">
        <v>41</v>
      </c>
      <c r="E1534" s="10" t="s">
        <v>16</v>
      </c>
      <c r="F1534" s="10">
        <v>90</v>
      </c>
      <c r="G1534" s="10" t="s">
        <v>4669</v>
      </c>
      <c r="H1534" s="10" t="s">
        <v>3654</v>
      </c>
      <c r="I1534" s="10" t="s">
        <v>1476</v>
      </c>
      <c r="J1534" s="11">
        <v>43730</v>
      </c>
      <c r="K1534" s="10">
        <v>4</v>
      </c>
      <c r="L1534" s="10" t="s">
        <v>44</v>
      </c>
      <c r="M1534" s="12"/>
      <c r="O1534">
        <f t="shared" si="385"/>
        <v>0</v>
      </c>
      <c r="Q1534" s="9" t="str">
        <f t="shared" si="370"/>
        <v>1574</v>
      </c>
      <c r="R1534" s="10" t="str">
        <f t="shared" si="371"/>
        <v>Rubye</v>
      </c>
      <c r="S1534" s="10" t="str">
        <f t="shared" si="372"/>
        <v>Grimes</v>
      </c>
      <c r="T1534" s="10" t="str">
        <f t="shared" si="373"/>
        <v>Ms</v>
      </c>
      <c r="U1534" s="10" t="str">
        <f t="shared" si="374"/>
        <v>F</v>
      </c>
      <c r="V1534" s="10" t="str">
        <f t="shared" si="375"/>
        <v>90</v>
      </c>
      <c r="W1534" s="10" t="str">
        <f t="shared" si="376"/>
        <v>Elrington Rd</v>
      </c>
      <c r="X1534" s="10" t="str">
        <f t="shared" si="377"/>
        <v>Rd</v>
      </c>
      <c r="Y1534" s="10" t="str">
        <f t="shared" si="378"/>
        <v>Elrington Road</v>
      </c>
      <c r="Z1534" s="10" t="str">
        <f t="shared" si="379"/>
        <v>Calstock</v>
      </c>
      <c r="AA1534" s="10" t="str">
        <f t="shared" si="380"/>
        <v>SN</v>
      </c>
      <c r="AB1534" s="11" t="str">
        <f t="shared" si="381"/>
        <v>43730</v>
      </c>
      <c r="AC1534" s="10" t="str">
        <f t="shared" si="382"/>
        <v>4</v>
      </c>
      <c r="AD1534" s="10" t="str">
        <f t="shared" si="383"/>
        <v>D</v>
      </c>
      <c r="AE1534" s="12" t="str">
        <f t="shared" si="384"/>
        <v/>
      </c>
    </row>
    <row r="1535" spans="1:31" x14ac:dyDescent="0.25">
      <c r="A1535" s="5">
        <v>1575</v>
      </c>
      <c r="B1535" s="6" t="s">
        <v>4670</v>
      </c>
      <c r="C1535" s="6" t="s">
        <v>1849</v>
      </c>
      <c r="D1535" s="6" t="s">
        <v>49</v>
      </c>
      <c r="E1535" s="6" t="s">
        <v>16</v>
      </c>
      <c r="F1535" s="6">
        <v>90</v>
      </c>
      <c r="G1535" s="6" t="s">
        <v>4671</v>
      </c>
      <c r="H1535" s="6" t="s">
        <v>1998</v>
      </c>
      <c r="I1535" s="6" t="s">
        <v>127</v>
      </c>
      <c r="J1535" s="7">
        <v>43946</v>
      </c>
      <c r="K1535" s="6">
        <v>80</v>
      </c>
      <c r="L1535" s="6" t="s">
        <v>44</v>
      </c>
      <c r="M1535" s="8"/>
      <c r="O1535">
        <f t="shared" si="385"/>
        <v>0</v>
      </c>
      <c r="Q1535" s="5" t="str">
        <f t="shared" si="370"/>
        <v>1575</v>
      </c>
      <c r="R1535" s="6" t="str">
        <f t="shared" si="371"/>
        <v>Shari</v>
      </c>
      <c r="S1535" s="6" t="str">
        <f t="shared" si="372"/>
        <v>Cabrera</v>
      </c>
      <c r="T1535" s="6" t="str">
        <f t="shared" si="373"/>
        <v>Miss</v>
      </c>
      <c r="U1535" s="6" t="str">
        <f t="shared" si="374"/>
        <v>F</v>
      </c>
      <c r="V1535" s="6" t="str">
        <f t="shared" si="375"/>
        <v>90</v>
      </c>
      <c r="W1535" s="6" t="str">
        <f t="shared" si="376"/>
        <v>Elsbone Terrace</v>
      </c>
      <c r="X1535" s="6" t="str">
        <f t="shared" si="377"/>
        <v>ce</v>
      </c>
      <c r="Y1535" s="6" t="str">
        <f t="shared" si="378"/>
        <v>Elsbone Terrace</v>
      </c>
      <c r="Z1535" s="6" t="str">
        <f t="shared" si="379"/>
        <v>Caldicot</v>
      </c>
      <c r="AA1535" s="6" t="str">
        <f t="shared" si="380"/>
        <v>WS</v>
      </c>
      <c r="AB1535" s="7" t="str">
        <f t="shared" si="381"/>
        <v>43946</v>
      </c>
      <c r="AC1535" s="6" t="str">
        <f t="shared" si="382"/>
        <v>80</v>
      </c>
      <c r="AD1535" s="6" t="str">
        <f t="shared" si="383"/>
        <v>D</v>
      </c>
      <c r="AE1535" s="8" t="str">
        <f t="shared" si="384"/>
        <v/>
      </c>
    </row>
    <row r="1536" spans="1:31" x14ac:dyDescent="0.25">
      <c r="A1536" s="9">
        <v>1576</v>
      </c>
      <c r="B1536" s="10" t="s">
        <v>4672</v>
      </c>
      <c r="C1536" s="10" t="s">
        <v>364</v>
      </c>
      <c r="D1536" s="10" t="s">
        <v>15</v>
      </c>
      <c r="E1536" s="10" t="s">
        <v>16</v>
      </c>
      <c r="F1536" s="10">
        <v>60</v>
      </c>
      <c r="G1536" s="10" t="s">
        <v>4673</v>
      </c>
      <c r="H1536" s="10" t="s">
        <v>3278</v>
      </c>
      <c r="I1536" s="10" t="s">
        <v>32</v>
      </c>
      <c r="J1536" s="11">
        <v>44434</v>
      </c>
      <c r="K1536" s="10">
        <v>17</v>
      </c>
      <c r="L1536" s="10" t="s">
        <v>20</v>
      </c>
      <c r="M1536" s="12"/>
      <c r="O1536">
        <f t="shared" si="385"/>
        <v>0</v>
      </c>
      <c r="Q1536" s="9" t="str">
        <f t="shared" si="370"/>
        <v>1576</v>
      </c>
      <c r="R1536" s="10" t="str">
        <f t="shared" si="371"/>
        <v>Trisha</v>
      </c>
      <c r="S1536" s="10" t="str">
        <f t="shared" si="372"/>
        <v>Allred</v>
      </c>
      <c r="T1536" s="10" t="str">
        <f t="shared" si="373"/>
        <v>Mrs</v>
      </c>
      <c r="U1536" s="10" t="str">
        <f t="shared" si="374"/>
        <v>F</v>
      </c>
      <c r="V1536" s="10" t="str">
        <f t="shared" si="375"/>
        <v>60</v>
      </c>
      <c r="W1536" s="10" t="str">
        <f t="shared" si="376"/>
        <v>Elscott House</v>
      </c>
      <c r="X1536" s="10" t="str">
        <f t="shared" si="377"/>
        <v>se</v>
      </c>
      <c r="Y1536" s="10" t="str">
        <f t="shared" si="378"/>
        <v>Elscott House</v>
      </c>
      <c r="Z1536" s="10" t="str">
        <f t="shared" si="379"/>
        <v>Salcombe</v>
      </c>
      <c r="AA1536" s="10" t="str">
        <f t="shared" si="380"/>
        <v>WC</v>
      </c>
      <c r="AB1536" s="11" t="str">
        <f t="shared" si="381"/>
        <v>44434</v>
      </c>
      <c r="AC1536" s="10" t="str">
        <f t="shared" si="382"/>
        <v>17</v>
      </c>
      <c r="AD1536" s="10" t="str">
        <f t="shared" si="383"/>
        <v>B</v>
      </c>
      <c r="AE1536" s="12" t="str">
        <f t="shared" si="384"/>
        <v/>
      </c>
    </row>
    <row r="1537" spans="1:31" x14ac:dyDescent="0.25">
      <c r="A1537" s="5">
        <v>1577</v>
      </c>
      <c r="B1537" s="6" t="s">
        <v>4674</v>
      </c>
      <c r="C1537" s="6" t="s">
        <v>1758</v>
      </c>
      <c r="D1537" s="6" t="s">
        <v>28</v>
      </c>
      <c r="E1537" s="6" t="s">
        <v>29</v>
      </c>
      <c r="F1537" s="6">
        <v>30</v>
      </c>
      <c r="G1537" s="6" t="s">
        <v>4675</v>
      </c>
      <c r="H1537" s="6" t="s">
        <v>4258</v>
      </c>
      <c r="I1537" s="6" t="s">
        <v>1645</v>
      </c>
      <c r="J1537" s="7">
        <v>44420</v>
      </c>
      <c r="K1537" s="6">
        <v>17</v>
      </c>
      <c r="L1537" s="6" t="s">
        <v>157</v>
      </c>
      <c r="M1537" s="8"/>
      <c r="O1537">
        <f t="shared" si="385"/>
        <v>0</v>
      </c>
      <c r="Q1537" s="5" t="str">
        <f t="shared" si="370"/>
        <v>1577</v>
      </c>
      <c r="R1537" s="6" t="str">
        <f t="shared" si="371"/>
        <v>Asa</v>
      </c>
      <c r="S1537" s="6" t="str">
        <f t="shared" si="372"/>
        <v>Giles</v>
      </c>
      <c r="T1537" s="6" t="str">
        <f t="shared" si="373"/>
        <v>Mr</v>
      </c>
      <c r="U1537" s="6" t="str">
        <f t="shared" si="374"/>
        <v>M</v>
      </c>
      <c r="V1537" s="6" t="str">
        <f t="shared" si="375"/>
        <v>30</v>
      </c>
      <c r="W1537" s="6" t="str">
        <f t="shared" si="376"/>
        <v>Elsham Road</v>
      </c>
      <c r="X1537" s="6" t="str">
        <f t="shared" si="377"/>
        <v>ad</v>
      </c>
      <c r="Y1537" s="6" t="str">
        <f t="shared" si="378"/>
        <v>Elsham Road</v>
      </c>
      <c r="Z1537" s="6" t="str">
        <f t="shared" si="379"/>
        <v>Aberaeron</v>
      </c>
      <c r="AA1537" s="6" t="str">
        <f t="shared" si="380"/>
        <v>WD</v>
      </c>
      <c r="AB1537" s="7" t="str">
        <f t="shared" si="381"/>
        <v>44420</v>
      </c>
      <c r="AC1537" s="6" t="str">
        <f t="shared" si="382"/>
        <v>17</v>
      </c>
      <c r="AD1537" s="6" t="str">
        <f t="shared" si="383"/>
        <v>C3</v>
      </c>
      <c r="AE1537" s="8" t="str">
        <f t="shared" si="384"/>
        <v/>
      </c>
    </row>
    <row r="1538" spans="1:31" x14ac:dyDescent="0.25">
      <c r="A1538" s="9">
        <v>1578</v>
      </c>
      <c r="B1538" s="10" t="s">
        <v>1276</v>
      </c>
      <c r="C1538" s="10" t="s">
        <v>3914</v>
      </c>
      <c r="D1538" s="10" t="s">
        <v>15</v>
      </c>
      <c r="E1538" s="10" t="s">
        <v>16</v>
      </c>
      <c r="F1538" s="10">
        <v>90</v>
      </c>
      <c r="G1538" s="10" t="s">
        <v>4676</v>
      </c>
      <c r="H1538" s="10" t="s">
        <v>112</v>
      </c>
      <c r="I1538" s="10" t="s">
        <v>38</v>
      </c>
      <c r="J1538" s="11">
        <v>43739</v>
      </c>
      <c r="K1538" s="10">
        <v>49</v>
      </c>
      <c r="L1538" s="10" t="s">
        <v>39</v>
      </c>
      <c r="M1538" s="12"/>
      <c r="O1538">
        <f t="shared" si="385"/>
        <v>0</v>
      </c>
      <c r="Q1538" s="9" t="str">
        <f t="shared" si="370"/>
        <v>1578</v>
      </c>
      <c r="R1538" s="10" t="str">
        <f t="shared" si="371"/>
        <v>Dion</v>
      </c>
      <c r="S1538" s="10" t="str">
        <f t="shared" si="372"/>
        <v>Grady</v>
      </c>
      <c r="T1538" s="10" t="str">
        <f t="shared" si="373"/>
        <v>Mrs</v>
      </c>
      <c r="U1538" s="10" t="str">
        <f t="shared" si="374"/>
        <v>F</v>
      </c>
      <c r="V1538" s="10" t="str">
        <f t="shared" si="375"/>
        <v>90</v>
      </c>
      <c r="W1538" s="10" t="str">
        <f t="shared" si="376"/>
        <v>Elsinore Gardens</v>
      </c>
      <c r="X1538" s="10" t="str">
        <f t="shared" si="377"/>
        <v>ns</v>
      </c>
      <c r="Y1538" s="10" t="str">
        <f t="shared" si="378"/>
        <v>Elsinore Gardens</v>
      </c>
      <c r="Z1538" s="10" t="str">
        <f t="shared" si="379"/>
        <v>Dalwhinnie</v>
      </c>
      <c r="AA1538" s="10" t="str">
        <f t="shared" si="380"/>
        <v>RM</v>
      </c>
      <c r="AB1538" s="11" t="str">
        <f t="shared" si="381"/>
        <v>43739</v>
      </c>
      <c r="AC1538" s="10" t="str">
        <f t="shared" si="382"/>
        <v>49</v>
      </c>
      <c r="AD1538" s="10" t="str">
        <f t="shared" si="383"/>
        <v>C1</v>
      </c>
      <c r="AE1538" s="12" t="str">
        <f t="shared" si="384"/>
        <v/>
      </c>
    </row>
    <row r="1539" spans="1:31" x14ac:dyDescent="0.25">
      <c r="A1539" s="5">
        <v>1579</v>
      </c>
      <c r="B1539" s="6" t="s">
        <v>4677</v>
      </c>
      <c r="C1539" s="6" t="s">
        <v>1971</v>
      </c>
      <c r="D1539" s="6" t="s">
        <v>15</v>
      </c>
      <c r="E1539" s="6" t="s">
        <v>16</v>
      </c>
      <c r="F1539" s="6">
        <v>60</v>
      </c>
      <c r="G1539" s="6" t="s">
        <v>4676</v>
      </c>
      <c r="H1539" s="6" t="s">
        <v>1294</v>
      </c>
      <c r="I1539" s="6" t="s">
        <v>1194</v>
      </c>
      <c r="J1539" s="7">
        <v>43963</v>
      </c>
      <c r="K1539" s="6">
        <v>62</v>
      </c>
      <c r="L1539" s="6" t="s">
        <v>52</v>
      </c>
      <c r="M1539" s="8"/>
      <c r="O1539">
        <f t="shared" si="385"/>
        <v>0</v>
      </c>
      <c r="Q1539" s="5" t="str">
        <f t="shared" si="370"/>
        <v>1579</v>
      </c>
      <c r="R1539" s="6" t="str">
        <f t="shared" si="371"/>
        <v>Hyon</v>
      </c>
      <c r="S1539" s="6" t="str">
        <f t="shared" si="372"/>
        <v>Carson</v>
      </c>
      <c r="T1539" s="6" t="str">
        <f t="shared" si="373"/>
        <v>Mrs</v>
      </c>
      <c r="U1539" s="6" t="str">
        <f t="shared" si="374"/>
        <v>F</v>
      </c>
      <c r="V1539" s="6" t="str">
        <f t="shared" si="375"/>
        <v>60</v>
      </c>
      <c r="W1539" s="6" t="str">
        <f t="shared" si="376"/>
        <v>Elsinore Gardens</v>
      </c>
      <c r="X1539" s="6" t="str">
        <f t="shared" si="377"/>
        <v>ns</v>
      </c>
      <c r="Y1539" s="6" t="str">
        <f t="shared" si="378"/>
        <v>Elsinore Gardens</v>
      </c>
      <c r="Z1539" s="6" t="str">
        <f t="shared" si="379"/>
        <v>Dymock</v>
      </c>
      <c r="AA1539" s="6" t="str">
        <f t="shared" si="380"/>
        <v>LU</v>
      </c>
      <c r="AB1539" s="7" t="str">
        <f t="shared" si="381"/>
        <v>43963</v>
      </c>
      <c r="AC1539" s="6" t="str">
        <f t="shared" si="382"/>
        <v>62</v>
      </c>
      <c r="AD1539" s="6" t="str">
        <f t="shared" si="383"/>
        <v>A1</v>
      </c>
      <c r="AE1539" s="8" t="str">
        <f t="shared" si="384"/>
        <v/>
      </c>
    </row>
    <row r="1540" spans="1:31" x14ac:dyDescent="0.25">
      <c r="A1540" s="9">
        <v>1580</v>
      </c>
      <c r="B1540" s="10" t="s">
        <v>4678</v>
      </c>
      <c r="C1540" s="10" t="s">
        <v>4679</v>
      </c>
      <c r="D1540" s="10" t="s">
        <v>41</v>
      </c>
      <c r="E1540" s="10" t="s">
        <v>16</v>
      </c>
      <c r="F1540" s="10">
        <v>30</v>
      </c>
      <c r="G1540" s="10" t="s">
        <v>4680</v>
      </c>
      <c r="H1540" s="10" t="s">
        <v>1251</v>
      </c>
      <c r="I1540" s="10" t="s">
        <v>32</v>
      </c>
      <c r="J1540" s="11">
        <v>43914</v>
      </c>
      <c r="K1540" s="10">
        <v>11</v>
      </c>
      <c r="L1540" s="10" t="s">
        <v>33</v>
      </c>
      <c r="M1540" s="12"/>
      <c r="O1540">
        <f t="shared" si="385"/>
        <v>0</v>
      </c>
      <c r="Q1540" s="9" t="str">
        <f t="shared" si="370"/>
        <v>1580</v>
      </c>
      <c r="R1540" s="10" t="str">
        <f t="shared" si="371"/>
        <v>Ronni</v>
      </c>
      <c r="S1540" s="10" t="str">
        <f t="shared" si="372"/>
        <v>Hooper</v>
      </c>
      <c r="T1540" s="10" t="str">
        <f t="shared" si="373"/>
        <v>Ms</v>
      </c>
      <c r="U1540" s="10" t="str">
        <f t="shared" si="374"/>
        <v>F</v>
      </c>
      <c r="V1540" s="10" t="str">
        <f t="shared" si="375"/>
        <v>30</v>
      </c>
      <c r="W1540" s="10" t="str">
        <f t="shared" si="376"/>
        <v>Elstree Street</v>
      </c>
      <c r="X1540" s="10" t="str">
        <f t="shared" si="377"/>
        <v>et</v>
      </c>
      <c r="Y1540" s="10" t="str">
        <f t="shared" si="378"/>
        <v>Elstree Street</v>
      </c>
      <c r="Z1540" s="10" t="str">
        <f t="shared" si="379"/>
        <v>Longniddry</v>
      </c>
      <c r="AA1540" s="10" t="str">
        <f t="shared" si="380"/>
        <v>WC</v>
      </c>
      <c r="AB1540" s="11" t="str">
        <f t="shared" si="381"/>
        <v>43914</v>
      </c>
      <c r="AC1540" s="10" t="str">
        <f t="shared" si="382"/>
        <v>11</v>
      </c>
      <c r="AD1540" s="10" t="str">
        <f t="shared" si="383"/>
        <v>A3</v>
      </c>
      <c r="AE1540" s="12" t="str">
        <f t="shared" si="384"/>
        <v/>
      </c>
    </row>
    <row r="1541" spans="1:31" x14ac:dyDescent="0.25">
      <c r="A1541" s="5">
        <v>1581</v>
      </c>
      <c r="B1541" s="6" t="s">
        <v>4681</v>
      </c>
      <c r="C1541" s="6" t="s">
        <v>1690</v>
      </c>
      <c r="D1541" s="6" t="s">
        <v>28</v>
      </c>
      <c r="E1541" s="6" t="s">
        <v>29</v>
      </c>
      <c r="F1541" s="6">
        <v>60</v>
      </c>
      <c r="G1541" s="6" t="s">
        <v>4682</v>
      </c>
      <c r="H1541" s="6" t="s">
        <v>4683</v>
      </c>
      <c r="I1541" s="6" t="s">
        <v>32</v>
      </c>
      <c r="J1541" s="7">
        <v>43551</v>
      </c>
      <c r="K1541" s="6">
        <v>25</v>
      </c>
      <c r="L1541" s="6" t="s">
        <v>44</v>
      </c>
      <c r="M1541" s="8"/>
      <c r="O1541">
        <f t="shared" si="385"/>
        <v>0</v>
      </c>
      <c r="Q1541" s="5" t="str">
        <f t="shared" si="370"/>
        <v>1581</v>
      </c>
      <c r="R1541" s="6" t="str">
        <f t="shared" si="371"/>
        <v>Granville</v>
      </c>
      <c r="S1541" s="6" t="str">
        <f t="shared" si="372"/>
        <v>Fuller</v>
      </c>
      <c r="T1541" s="6" t="str">
        <f t="shared" si="373"/>
        <v>Mr</v>
      </c>
      <c r="U1541" s="6" t="str">
        <f t="shared" si="374"/>
        <v>M</v>
      </c>
      <c r="V1541" s="6" t="str">
        <f t="shared" si="375"/>
        <v>60</v>
      </c>
      <c r="W1541" s="6" t="str">
        <f t="shared" si="376"/>
        <v>Elsworthy Rise</v>
      </c>
      <c r="X1541" s="6" t="str">
        <f t="shared" si="377"/>
        <v>se</v>
      </c>
      <c r="Y1541" s="6" t="str">
        <f t="shared" si="378"/>
        <v>Elsworthy Rise</v>
      </c>
      <c r="Z1541" s="6" t="str">
        <f t="shared" si="379"/>
        <v>Musselburgh</v>
      </c>
      <c r="AA1541" s="6" t="str">
        <f t="shared" si="380"/>
        <v>WC</v>
      </c>
      <c r="AB1541" s="7" t="str">
        <f t="shared" si="381"/>
        <v>43551</v>
      </c>
      <c r="AC1541" s="6" t="str">
        <f t="shared" si="382"/>
        <v>25</v>
      </c>
      <c r="AD1541" s="6" t="str">
        <f t="shared" si="383"/>
        <v>D</v>
      </c>
      <c r="AE1541" s="8" t="str">
        <f t="shared" si="384"/>
        <v/>
      </c>
    </row>
    <row r="1542" spans="1:31" x14ac:dyDescent="0.25">
      <c r="A1542" s="9">
        <v>1582</v>
      </c>
      <c r="B1542" s="10" t="s">
        <v>857</v>
      </c>
      <c r="C1542" s="10" t="s">
        <v>724</v>
      </c>
      <c r="D1542" s="10" t="s">
        <v>15</v>
      </c>
      <c r="E1542" s="10" t="s">
        <v>16</v>
      </c>
      <c r="F1542" s="10">
        <v>60</v>
      </c>
      <c r="G1542" s="10" t="s">
        <v>4684</v>
      </c>
      <c r="H1542" s="10" t="s">
        <v>1361</v>
      </c>
      <c r="I1542" s="10" t="s">
        <v>1362</v>
      </c>
      <c r="J1542" s="11">
        <v>43602</v>
      </c>
      <c r="K1542" s="10">
        <v>29</v>
      </c>
      <c r="L1542" s="10" t="s">
        <v>78</v>
      </c>
      <c r="M1542" s="12"/>
      <c r="O1542">
        <f t="shared" si="385"/>
        <v>0</v>
      </c>
      <c r="Q1542" s="9" t="str">
        <f t="shared" ref="Q1542:Q1605" si="386">TRIM(A1542)</f>
        <v>1582</v>
      </c>
      <c r="R1542" s="10" t="str">
        <f t="shared" ref="R1542:R1605" si="387">TRIM(B1542)</f>
        <v>Kimberli</v>
      </c>
      <c r="S1542" s="10" t="str">
        <f t="shared" ref="S1542:S1605" si="388">TRIM(C1542)</f>
        <v>Mcguire</v>
      </c>
      <c r="T1542" s="10" t="str">
        <f t="shared" ref="T1542:T1605" si="389">TRIM(D1542)</f>
        <v>Mrs</v>
      </c>
      <c r="U1542" s="10" t="str">
        <f t="shared" ref="U1542:U1605" si="390">IF(ISNUMBER(SEARCH("f",TRIM(E1542))),"F","M")</f>
        <v>F</v>
      </c>
      <c r="V1542" s="10" t="str">
        <f t="shared" ref="V1542:V1605" si="391">TRIM(F1542)</f>
        <v>60</v>
      </c>
      <c r="W1542" s="10" t="str">
        <f t="shared" ref="W1542:W1605" si="392">SUBSTITUTE(SUBSTITUTE(SUBSTITUTE(PROPER(TRIM(G1542)),"(?)","")," (No",""),"'S","'s")</f>
        <v>Elveden Place</v>
      </c>
      <c r="X1542" s="10" t="str">
        <f t="shared" ref="X1542:X1605" si="393">RIGHT(W1542,2)</f>
        <v>ce</v>
      </c>
      <c r="Y1542" s="10" t="str">
        <f t="shared" ref="Y1542:Y1605" si="394">IF(OR(X1542="St",X1542="Av",X1542="Pl"),SUBSTITUTE(SUBSTITUTE(SUBSTITUTE(SUBSTITUTE(SUBSTITUTE(SUBSTITUTE(SUBSTITUTE(W1542,"Rd","Road"),"St","Street"),"Cls", "Close"),"Plc","Place"),"Bldgs","Buildings"),"Av","Avenue"),"Pl","Place"),SUBSTITUTE(SUBSTITUTE(SUBSTITUTE(SUBSTITUTE(SUBSTITUTE(W1542,"Rd","Road"),"Cls", "Close"),"Plc","Place"),"Bldgs","Buildings"),"Crt","Court"))</f>
        <v>Elveden Place</v>
      </c>
      <c r="Z1542" s="10" t="str">
        <f t="shared" ref="Z1542:Z1605" si="395">TRIM(H1542)</f>
        <v>Arlesey</v>
      </c>
      <c r="AA1542" s="10" t="str">
        <f t="shared" ref="AA1542:AA1605" si="396">TRIM(I1542)</f>
        <v>KA</v>
      </c>
      <c r="AB1542" s="11" t="str">
        <f t="shared" ref="AB1542:AB1605" si="397">TRIM(J1542)</f>
        <v>43602</v>
      </c>
      <c r="AC1542" s="10" t="str">
        <f t="shared" ref="AC1542:AC1605" si="398">TRIM(K1542)</f>
        <v>29</v>
      </c>
      <c r="AD1542" s="10" t="str">
        <f t="shared" ref="AD1542:AD1605" si="399">TRIM(L1542)</f>
        <v>C2</v>
      </c>
      <c r="AE1542" s="12" t="str">
        <f t="shared" ref="AE1542:AE1605" si="400">TRIM(M1542)</f>
        <v/>
      </c>
    </row>
    <row r="1543" spans="1:31" x14ac:dyDescent="0.25">
      <c r="A1543" s="5">
        <v>1583</v>
      </c>
      <c r="B1543" s="6" t="s">
        <v>4685</v>
      </c>
      <c r="C1543" s="6" t="s">
        <v>728</v>
      </c>
      <c r="D1543" s="6" t="s">
        <v>41</v>
      </c>
      <c r="E1543" s="6" t="s">
        <v>16</v>
      </c>
      <c r="F1543" s="6">
        <v>60</v>
      </c>
      <c r="G1543" s="6" t="s">
        <v>4686</v>
      </c>
      <c r="H1543" s="6" t="s">
        <v>3519</v>
      </c>
      <c r="I1543" s="6" t="s">
        <v>32</v>
      </c>
      <c r="J1543" s="7">
        <v>43514</v>
      </c>
      <c r="K1543" s="6">
        <v>60</v>
      </c>
      <c r="L1543" s="6" t="s">
        <v>52</v>
      </c>
      <c r="M1543" s="8"/>
      <c r="O1543">
        <f t="shared" si="385"/>
        <v>0</v>
      </c>
      <c r="Q1543" s="5" t="str">
        <f t="shared" si="386"/>
        <v>1583</v>
      </c>
      <c r="R1543" s="6" t="str">
        <f t="shared" si="387"/>
        <v>Ranee</v>
      </c>
      <c r="S1543" s="6" t="str">
        <f t="shared" si="388"/>
        <v>Burks</v>
      </c>
      <c r="T1543" s="6" t="str">
        <f t="shared" si="389"/>
        <v>Ms</v>
      </c>
      <c r="U1543" s="6" t="str">
        <f t="shared" si="390"/>
        <v>F</v>
      </c>
      <c r="V1543" s="6" t="str">
        <f t="shared" si="391"/>
        <v>60</v>
      </c>
      <c r="W1543" s="6" t="str">
        <f t="shared" si="392"/>
        <v>Ely Terrace</v>
      </c>
      <c r="X1543" s="6" t="str">
        <f t="shared" si="393"/>
        <v>ce</v>
      </c>
      <c r="Y1543" s="6" t="str">
        <f t="shared" si="394"/>
        <v>Ely Terrace</v>
      </c>
      <c r="Z1543" s="6" t="str">
        <f t="shared" si="395"/>
        <v>Stratford-Upon-Avon</v>
      </c>
      <c r="AA1543" s="6" t="str">
        <f t="shared" si="396"/>
        <v>WC</v>
      </c>
      <c r="AB1543" s="7" t="str">
        <f t="shared" si="397"/>
        <v>43514</v>
      </c>
      <c r="AC1543" s="6" t="str">
        <f t="shared" si="398"/>
        <v>60</v>
      </c>
      <c r="AD1543" s="6" t="str">
        <f t="shared" si="399"/>
        <v>A1</v>
      </c>
      <c r="AE1543" s="8" t="str">
        <f t="shared" si="400"/>
        <v/>
      </c>
    </row>
    <row r="1544" spans="1:31" x14ac:dyDescent="0.25">
      <c r="A1544" s="9">
        <v>1584</v>
      </c>
      <c r="B1544" s="10" t="s">
        <v>4687</v>
      </c>
      <c r="C1544" s="10" t="s">
        <v>3414</v>
      </c>
      <c r="D1544" s="10" t="s">
        <v>28</v>
      </c>
      <c r="E1544" s="10" t="s">
        <v>29</v>
      </c>
      <c r="F1544" s="10">
        <v>30</v>
      </c>
      <c r="G1544" s="10" t="s">
        <v>4688</v>
      </c>
      <c r="H1544" s="10" t="s">
        <v>3869</v>
      </c>
      <c r="I1544" s="10" t="s">
        <v>38</v>
      </c>
      <c r="J1544" s="11">
        <v>44302</v>
      </c>
      <c r="K1544" s="10">
        <v>11</v>
      </c>
      <c r="L1544" s="10" t="s">
        <v>52</v>
      </c>
      <c r="M1544" s="12"/>
      <c r="O1544">
        <f t="shared" si="385"/>
        <v>0</v>
      </c>
      <c r="Q1544" s="9" t="str">
        <f t="shared" si="386"/>
        <v>1584</v>
      </c>
      <c r="R1544" s="10" t="str">
        <f t="shared" si="387"/>
        <v>Kurtis</v>
      </c>
      <c r="S1544" s="10" t="str">
        <f t="shared" si="388"/>
        <v>Williamson</v>
      </c>
      <c r="T1544" s="10" t="str">
        <f t="shared" si="389"/>
        <v>Mr</v>
      </c>
      <c r="U1544" s="10" t="str">
        <f t="shared" si="390"/>
        <v>M</v>
      </c>
      <c r="V1544" s="10" t="str">
        <f t="shared" si="391"/>
        <v>30</v>
      </c>
      <c r="W1544" s="10" t="str">
        <f t="shared" si="392"/>
        <v>Elystan Place</v>
      </c>
      <c r="X1544" s="10" t="str">
        <f t="shared" si="393"/>
        <v>ce</v>
      </c>
      <c r="Y1544" s="10" t="str">
        <f t="shared" si="394"/>
        <v>Elystan Place</v>
      </c>
      <c r="Z1544" s="10" t="str">
        <f t="shared" si="395"/>
        <v>Denbigh</v>
      </c>
      <c r="AA1544" s="10" t="str">
        <f t="shared" si="396"/>
        <v>RM</v>
      </c>
      <c r="AB1544" s="11" t="str">
        <f t="shared" si="397"/>
        <v>44302</v>
      </c>
      <c r="AC1544" s="10" t="str">
        <f t="shared" si="398"/>
        <v>11</v>
      </c>
      <c r="AD1544" s="10" t="str">
        <f t="shared" si="399"/>
        <v>A1</v>
      </c>
      <c r="AE1544" s="12" t="str">
        <f t="shared" si="400"/>
        <v/>
      </c>
    </row>
    <row r="1545" spans="1:31" x14ac:dyDescent="0.25">
      <c r="A1545" s="5">
        <v>1585</v>
      </c>
      <c r="B1545" s="6" t="s">
        <v>4689</v>
      </c>
      <c r="C1545" s="6" t="s">
        <v>4690</v>
      </c>
      <c r="D1545" s="6" t="s">
        <v>15</v>
      </c>
      <c r="E1545" s="6" t="s">
        <v>16</v>
      </c>
      <c r="F1545" s="6">
        <v>90</v>
      </c>
      <c r="G1545" s="6" t="s">
        <v>4688</v>
      </c>
      <c r="H1545" s="6" t="s">
        <v>4342</v>
      </c>
      <c r="I1545" s="6" t="s">
        <v>144</v>
      </c>
      <c r="J1545" s="7">
        <v>44330</v>
      </c>
      <c r="K1545" s="6">
        <v>51</v>
      </c>
      <c r="L1545" s="6" t="s">
        <v>39</v>
      </c>
      <c r="M1545" s="8"/>
      <c r="O1545">
        <f t="shared" si="385"/>
        <v>0</v>
      </c>
      <c r="Q1545" s="5" t="str">
        <f t="shared" si="386"/>
        <v>1585</v>
      </c>
      <c r="R1545" s="6" t="str">
        <f t="shared" si="387"/>
        <v>Fay</v>
      </c>
      <c r="S1545" s="6" t="str">
        <f t="shared" si="388"/>
        <v>Nieves</v>
      </c>
      <c r="T1545" s="6" t="str">
        <f t="shared" si="389"/>
        <v>Mrs</v>
      </c>
      <c r="U1545" s="6" t="str">
        <f t="shared" si="390"/>
        <v>F</v>
      </c>
      <c r="V1545" s="6" t="str">
        <f t="shared" si="391"/>
        <v>90</v>
      </c>
      <c r="W1545" s="6" t="str">
        <f t="shared" si="392"/>
        <v>Elystan Place</v>
      </c>
      <c r="X1545" s="6" t="str">
        <f t="shared" si="393"/>
        <v>ce</v>
      </c>
      <c r="Y1545" s="6" t="str">
        <f t="shared" si="394"/>
        <v>Elystan Place</v>
      </c>
      <c r="Z1545" s="6" t="str">
        <f t="shared" si="395"/>
        <v>Guildford</v>
      </c>
      <c r="AA1545" s="6" t="str">
        <f t="shared" si="396"/>
        <v>UB</v>
      </c>
      <c r="AB1545" s="7" t="str">
        <f t="shared" si="397"/>
        <v>44330</v>
      </c>
      <c r="AC1545" s="6" t="str">
        <f t="shared" si="398"/>
        <v>51</v>
      </c>
      <c r="AD1545" s="6" t="str">
        <f t="shared" si="399"/>
        <v>C1</v>
      </c>
      <c r="AE1545" s="8" t="str">
        <f t="shared" si="400"/>
        <v/>
      </c>
    </row>
    <row r="1546" spans="1:31" x14ac:dyDescent="0.25">
      <c r="A1546" s="9">
        <v>1586</v>
      </c>
      <c r="B1546" s="10" t="s">
        <v>4609</v>
      </c>
      <c r="C1546" s="10" t="s">
        <v>2372</v>
      </c>
      <c r="D1546" s="10" t="s">
        <v>90</v>
      </c>
      <c r="E1546" s="10" t="s">
        <v>29</v>
      </c>
      <c r="F1546" s="10">
        <v>60</v>
      </c>
      <c r="G1546" s="10" t="s">
        <v>4691</v>
      </c>
      <c r="H1546" s="10" t="s">
        <v>2593</v>
      </c>
      <c r="I1546" s="10" t="s">
        <v>2594</v>
      </c>
      <c r="J1546" s="11">
        <v>43831</v>
      </c>
      <c r="K1546" s="10">
        <v>21</v>
      </c>
      <c r="L1546" s="10" t="s">
        <v>44</v>
      </c>
      <c r="M1546" s="12"/>
      <c r="O1546">
        <f t="shared" ref="O1546:O1609" si="401">COUNTBLANK(A1546:L1546)+COUNTIF(K1546,0)</f>
        <v>0</v>
      </c>
      <c r="Q1546" s="9" t="str">
        <f t="shared" si="386"/>
        <v>1586</v>
      </c>
      <c r="R1546" s="10" t="str">
        <f t="shared" si="387"/>
        <v>Leigh</v>
      </c>
      <c r="S1546" s="10" t="str">
        <f t="shared" si="388"/>
        <v>Woodson</v>
      </c>
      <c r="T1546" s="10" t="str">
        <f t="shared" si="389"/>
        <v>Dr</v>
      </c>
      <c r="U1546" s="10" t="str">
        <f t="shared" si="390"/>
        <v>M</v>
      </c>
      <c r="V1546" s="10" t="str">
        <f t="shared" si="391"/>
        <v>60</v>
      </c>
      <c r="W1546" s="10" t="str">
        <f t="shared" si="392"/>
        <v>Elystan Plc</v>
      </c>
      <c r="X1546" s="10" t="str">
        <f t="shared" si="393"/>
        <v>lc</v>
      </c>
      <c r="Y1546" s="10" t="str">
        <f t="shared" si="394"/>
        <v>Elystan Place</v>
      </c>
      <c r="Z1546" s="10" t="str">
        <f t="shared" si="395"/>
        <v>Alton</v>
      </c>
      <c r="AA1546" s="10" t="str">
        <f t="shared" si="396"/>
        <v>CA</v>
      </c>
      <c r="AB1546" s="11" t="str">
        <f t="shared" si="397"/>
        <v>43831</v>
      </c>
      <c r="AC1546" s="10" t="str">
        <f t="shared" si="398"/>
        <v>21</v>
      </c>
      <c r="AD1546" s="10" t="str">
        <f t="shared" si="399"/>
        <v>D</v>
      </c>
      <c r="AE1546" s="12" t="str">
        <f t="shared" si="400"/>
        <v/>
      </c>
    </row>
    <row r="1547" spans="1:31" x14ac:dyDescent="0.25">
      <c r="A1547" s="5">
        <v>1587</v>
      </c>
      <c r="B1547" s="6" t="s">
        <v>4692</v>
      </c>
      <c r="C1547" s="6" t="s">
        <v>1211</v>
      </c>
      <c r="D1547" s="6" t="s">
        <v>49</v>
      </c>
      <c r="E1547" s="6" t="s">
        <v>16</v>
      </c>
      <c r="F1547" s="6">
        <v>30</v>
      </c>
      <c r="G1547" s="6" t="s">
        <v>4693</v>
      </c>
      <c r="H1547" s="6" t="s">
        <v>3173</v>
      </c>
      <c r="I1547" s="6" t="s">
        <v>32</v>
      </c>
      <c r="J1547" s="7">
        <v>44136</v>
      </c>
      <c r="K1547" s="6">
        <v>9</v>
      </c>
      <c r="L1547" s="6" t="s">
        <v>62</v>
      </c>
      <c r="M1547" s="8"/>
      <c r="O1547">
        <f t="shared" si="401"/>
        <v>0</v>
      </c>
      <c r="Q1547" s="5" t="str">
        <f t="shared" si="386"/>
        <v>1587</v>
      </c>
      <c r="R1547" s="6" t="str">
        <f t="shared" si="387"/>
        <v>Susy</v>
      </c>
      <c r="S1547" s="6" t="str">
        <f t="shared" si="388"/>
        <v>Kinney</v>
      </c>
      <c r="T1547" s="6" t="str">
        <f t="shared" si="389"/>
        <v>Miss</v>
      </c>
      <c r="U1547" s="6" t="str">
        <f t="shared" si="390"/>
        <v>F</v>
      </c>
      <c r="V1547" s="6" t="str">
        <f t="shared" si="391"/>
        <v>30</v>
      </c>
      <c r="W1547" s="6" t="str">
        <f t="shared" si="392"/>
        <v>Emanuel Avenue</v>
      </c>
      <c r="X1547" s="6" t="str">
        <f t="shared" si="393"/>
        <v>ue</v>
      </c>
      <c r="Y1547" s="6" t="str">
        <f t="shared" si="394"/>
        <v>Emanuel Avenue</v>
      </c>
      <c r="Z1547" s="6" t="str">
        <f t="shared" si="395"/>
        <v>Tunbridge Wells</v>
      </c>
      <c r="AA1547" s="6" t="str">
        <f t="shared" si="396"/>
        <v>WC</v>
      </c>
      <c r="AB1547" s="7" t="str">
        <f t="shared" si="397"/>
        <v>44136</v>
      </c>
      <c r="AC1547" s="6" t="str">
        <f t="shared" si="398"/>
        <v>9</v>
      </c>
      <c r="AD1547" s="6" t="str">
        <f t="shared" si="399"/>
        <v>C4</v>
      </c>
      <c r="AE1547" s="8" t="str">
        <f t="shared" si="400"/>
        <v/>
      </c>
    </row>
    <row r="1548" spans="1:31" x14ac:dyDescent="0.25">
      <c r="A1548" s="9">
        <v>1588</v>
      </c>
      <c r="B1548" s="10" t="s">
        <v>4694</v>
      </c>
      <c r="C1548" s="10" t="s">
        <v>1670</v>
      </c>
      <c r="D1548" s="10" t="s">
        <v>15</v>
      </c>
      <c r="E1548" s="10" t="s">
        <v>16</v>
      </c>
      <c r="F1548" s="10">
        <v>30</v>
      </c>
      <c r="G1548" s="10" t="s">
        <v>4695</v>
      </c>
      <c r="H1548" s="10" t="s">
        <v>3395</v>
      </c>
      <c r="I1548" s="10" t="s">
        <v>32</v>
      </c>
      <c r="J1548" s="11">
        <v>44312</v>
      </c>
      <c r="K1548" s="10">
        <v>104</v>
      </c>
      <c r="L1548" s="10" t="s">
        <v>157</v>
      </c>
      <c r="M1548" s="12"/>
      <c r="O1548">
        <f t="shared" si="401"/>
        <v>0</v>
      </c>
      <c r="Q1548" s="9" t="str">
        <f t="shared" si="386"/>
        <v>1588</v>
      </c>
      <c r="R1548" s="10" t="str">
        <f t="shared" si="387"/>
        <v>Bulah</v>
      </c>
      <c r="S1548" s="10" t="str">
        <f t="shared" si="388"/>
        <v>Moses</v>
      </c>
      <c r="T1548" s="10" t="str">
        <f t="shared" si="389"/>
        <v>Mrs</v>
      </c>
      <c r="U1548" s="10" t="str">
        <f t="shared" si="390"/>
        <v>F</v>
      </c>
      <c r="V1548" s="10" t="str">
        <f t="shared" si="391"/>
        <v>30</v>
      </c>
      <c r="W1548" s="10" t="str">
        <f t="shared" si="392"/>
        <v>Embankment Gardens</v>
      </c>
      <c r="X1548" s="10" t="str">
        <f t="shared" si="393"/>
        <v>ns</v>
      </c>
      <c r="Y1548" s="10" t="str">
        <f t="shared" si="394"/>
        <v>Embankment Gardens</v>
      </c>
      <c r="Z1548" s="10" t="str">
        <f t="shared" si="395"/>
        <v>Swanage</v>
      </c>
      <c r="AA1548" s="10" t="str">
        <f t="shared" si="396"/>
        <v>WC</v>
      </c>
      <c r="AB1548" s="11" t="str">
        <f t="shared" si="397"/>
        <v>44312</v>
      </c>
      <c r="AC1548" s="10" t="str">
        <f t="shared" si="398"/>
        <v>104</v>
      </c>
      <c r="AD1548" s="10" t="str">
        <f t="shared" si="399"/>
        <v>C3</v>
      </c>
      <c r="AE1548" s="12" t="str">
        <f t="shared" si="400"/>
        <v/>
      </c>
    </row>
    <row r="1549" spans="1:31" x14ac:dyDescent="0.25">
      <c r="A1549" s="5">
        <v>1589</v>
      </c>
      <c r="B1549" s="6" t="s">
        <v>3003</v>
      </c>
      <c r="C1549" s="6" t="s">
        <v>1032</v>
      </c>
      <c r="D1549" s="6" t="s">
        <v>49</v>
      </c>
      <c r="E1549" s="6" t="s">
        <v>16</v>
      </c>
      <c r="F1549" s="6">
        <v>90</v>
      </c>
      <c r="G1549" s="6" t="s">
        <v>4696</v>
      </c>
      <c r="H1549" s="6" t="s">
        <v>4697</v>
      </c>
      <c r="I1549" s="6" t="s">
        <v>291</v>
      </c>
      <c r="J1549" s="7">
        <v>44300</v>
      </c>
      <c r="K1549" s="6">
        <v>84</v>
      </c>
      <c r="L1549" s="6" t="s">
        <v>39</v>
      </c>
      <c r="M1549" s="8"/>
      <c r="O1549">
        <f t="shared" si="401"/>
        <v>0</v>
      </c>
      <c r="Q1549" s="5" t="str">
        <f t="shared" si="386"/>
        <v>1589</v>
      </c>
      <c r="R1549" s="6" t="str">
        <f t="shared" si="387"/>
        <v>Kaila</v>
      </c>
      <c r="S1549" s="6" t="str">
        <f t="shared" si="388"/>
        <v>Miner</v>
      </c>
      <c r="T1549" s="6" t="str">
        <f t="shared" si="389"/>
        <v>Miss</v>
      </c>
      <c r="U1549" s="6" t="str">
        <f t="shared" si="390"/>
        <v>F</v>
      </c>
      <c r="V1549" s="6" t="str">
        <f t="shared" si="391"/>
        <v>90</v>
      </c>
      <c r="W1549" s="6" t="str">
        <f t="shared" si="392"/>
        <v>Emma Cottages</v>
      </c>
      <c r="X1549" s="6" t="str">
        <f t="shared" si="393"/>
        <v>es</v>
      </c>
      <c r="Y1549" s="6" t="str">
        <f t="shared" si="394"/>
        <v>Emma Cottages</v>
      </c>
      <c r="Z1549" s="6" t="str">
        <f t="shared" si="395"/>
        <v>Kingston Upon Thames</v>
      </c>
      <c r="AA1549" s="6" t="str">
        <f t="shared" si="396"/>
        <v>HS</v>
      </c>
      <c r="AB1549" s="7" t="str">
        <f t="shared" si="397"/>
        <v>44300</v>
      </c>
      <c r="AC1549" s="6" t="str">
        <f t="shared" si="398"/>
        <v>84</v>
      </c>
      <c r="AD1549" s="6" t="str">
        <f t="shared" si="399"/>
        <v>C1</v>
      </c>
      <c r="AE1549" s="8" t="str">
        <f t="shared" si="400"/>
        <v/>
      </c>
    </row>
    <row r="1550" spans="1:31" x14ac:dyDescent="0.25">
      <c r="A1550" s="9">
        <v>1590</v>
      </c>
      <c r="B1550" s="10" t="s">
        <v>4698</v>
      </c>
      <c r="C1550" s="10" t="s">
        <v>3248</v>
      </c>
      <c r="D1550" s="10" t="s">
        <v>15</v>
      </c>
      <c r="E1550" s="10" t="s">
        <v>16</v>
      </c>
      <c r="F1550" s="10">
        <v>30</v>
      </c>
      <c r="G1550" s="10" t="s">
        <v>4699</v>
      </c>
      <c r="H1550" s="10" t="s">
        <v>2862</v>
      </c>
      <c r="I1550" s="10" t="s">
        <v>291</v>
      </c>
      <c r="J1550" s="11">
        <v>44459</v>
      </c>
      <c r="K1550" s="10">
        <v>30</v>
      </c>
      <c r="L1550" s="10" t="s">
        <v>52</v>
      </c>
      <c r="M1550" s="12"/>
      <c r="O1550">
        <f t="shared" si="401"/>
        <v>0</v>
      </c>
      <c r="Q1550" s="9" t="str">
        <f t="shared" si="386"/>
        <v>1590</v>
      </c>
      <c r="R1550" s="10" t="str">
        <f t="shared" si="387"/>
        <v>Eva</v>
      </c>
      <c r="S1550" s="10" t="str">
        <f t="shared" si="388"/>
        <v>Egan</v>
      </c>
      <c r="T1550" s="10" t="str">
        <f t="shared" si="389"/>
        <v>Mrs</v>
      </c>
      <c r="U1550" s="10" t="str">
        <f t="shared" si="390"/>
        <v>F</v>
      </c>
      <c r="V1550" s="10" t="str">
        <f t="shared" si="391"/>
        <v>30</v>
      </c>
      <c r="W1550" s="10" t="str">
        <f t="shared" si="392"/>
        <v>Emma Rd</v>
      </c>
      <c r="X1550" s="10" t="str">
        <f t="shared" si="393"/>
        <v>Rd</v>
      </c>
      <c r="Y1550" s="10" t="str">
        <f t="shared" si="394"/>
        <v>Emma Road</v>
      </c>
      <c r="Z1550" s="10" t="str">
        <f t="shared" si="395"/>
        <v>Isle Of North Uist</v>
      </c>
      <c r="AA1550" s="10" t="str">
        <f t="shared" si="396"/>
        <v>HS</v>
      </c>
      <c r="AB1550" s="11" t="str">
        <f t="shared" si="397"/>
        <v>44459</v>
      </c>
      <c r="AC1550" s="10" t="str">
        <f t="shared" si="398"/>
        <v>30</v>
      </c>
      <c r="AD1550" s="10" t="str">
        <f t="shared" si="399"/>
        <v>A1</v>
      </c>
      <c r="AE1550" s="12" t="str">
        <f t="shared" si="400"/>
        <v/>
      </c>
    </row>
    <row r="1551" spans="1:31" x14ac:dyDescent="0.25">
      <c r="A1551" s="5">
        <v>1591</v>
      </c>
      <c r="B1551" s="6" t="s">
        <v>4700</v>
      </c>
      <c r="C1551" s="6" t="s">
        <v>1268</v>
      </c>
      <c r="D1551" s="6" t="s">
        <v>41</v>
      </c>
      <c r="E1551" s="6" t="s">
        <v>16</v>
      </c>
      <c r="F1551" s="6">
        <v>90</v>
      </c>
      <c r="G1551" s="6" t="s">
        <v>4701</v>
      </c>
      <c r="H1551" s="6" t="s">
        <v>4702</v>
      </c>
      <c r="I1551" s="6" t="s">
        <v>32</v>
      </c>
      <c r="J1551" s="7">
        <v>44163</v>
      </c>
      <c r="K1551" s="6">
        <v>71</v>
      </c>
      <c r="L1551" s="6" t="s">
        <v>68</v>
      </c>
      <c r="M1551" s="8"/>
      <c r="O1551">
        <f t="shared" si="401"/>
        <v>0</v>
      </c>
      <c r="Q1551" s="5" t="str">
        <f t="shared" si="386"/>
        <v>1591</v>
      </c>
      <c r="R1551" s="6" t="str">
        <f t="shared" si="387"/>
        <v>Kia</v>
      </c>
      <c r="S1551" s="6" t="str">
        <f t="shared" si="388"/>
        <v>Wyatt</v>
      </c>
      <c r="T1551" s="6" t="str">
        <f t="shared" si="389"/>
        <v>Ms</v>
      </c>
      <c r="U1551" s="6" t="str">
        <f t="shared" si="390"/>
        <v>F</v>
      </c>
      <c r="V1551" s="6" t="str">
        <f t="shared" si="391"/>
        <v>90</v>
      </c>
      <c r="W1551" s="6" t="str">
        <f t="shared" si="392"/>
        <v>Emmanuel Church</v>
      </c>
      <c r="X1551" s="6" t="str">
        <f t="shared" si="393"/>
        <v>ch</v>
      </c>
      <c r="Y1551" s="6" t="str">
        <f t="shared" si="394"/>
        <v>Emmanuel Church</v>
      </c>
      <c r="Z1551" s="6" t="str">
        <f t="shared" si="395"/>
        <v>Templecombe</v>
      </c>
      <c r="AA1551" s="6" t="str">
        <f t="shared" si="396"/>
        <v>WC</v>
      </c>
      <c r="AB1551" s="7" t="str">
        <f t="shared" si="397"/>
        <v>44163</v>
      </c>
      <c r="AC1551" s="6" t="str">
        <f t="shared" si="398"/>
        <v>71</v>
      </c>
      <c r="AD1551" s="6" t="str">
        <f t="shared" si="399"/>
        <v>A2</v>
      </c>
      <c r="AE1551" s="8" t="str">
        <f t="shared" si="400"/>
        <v/>
      </c>
    </row>
    <row r="1552" spans="1:31" x14ac:dyDescent="0.25">
      <c r="A1552" s="9">
        <v>1592</v>
      </c>
      <c r="B1552" s="10" t="s">
        <v>4703</v>
      </c>
      <c r="C1552" s="10" t="s">
        <v>3255</v>
      </c>
      <c r="D1552" s="10" t="s">
        <v>49</v>
      </c>
      <c r="E1552" s="10" t="s">
        <v>16</v>
      </c>
      <c r="F1552" s="10">
        <v>90</v>
      </c>
      <c r="G1552" s="10" t="s">
        <v>4704</v>
      </c>
      <c r="H1552" s="10" t="s">
        <v>922</v>
      </c>
      <c r="I1552" s="10" t="s">
        <v>127</v>
      </c>
      <c r="J1552" s="11">
        <v>43805</v>
      </c>
      <c r="K1552" s="10">
        <v>45</v>
      </c>
      <c r="L1552" s="10" t="s">
        <v>62</v>
      </c>
      <c r="M1552" s="12"/>
      <c r="O1552">
        <f t="shared" si="401"/>
        <v>0</v>
      </c>
      <c r="Q1552" s="9" t="str">
        <f t="shared" si="386"/>
        <v>1592</v>
      </c>
      <c r="R1552" s="10" t="str">
        <f t="shared" si="387"/>
        <v>Amiee</v>
      </c>
      <c r="S1552" s="10" t="str">
        <f t="shared" si="388"/>
        <v>Cantu</v>
      </c>
      <c r="T1552" s="10" t="str">
        <f t="shared" si="389"/>
        <v>Miss</v>
      </c>
      <c r="U1552" s="10" t="str">
        <f t="shared" si="390"/>
        <v>F</v>
      </c>
      <c r="V1552" s="10" t="str">
        <f t="shared" si="391"/>
        <v>90</v>
      </c>
      <c r="W1552" s="10" t="str">
        <f t="shared" si="392"/>
        <v>Emmanuel Schoolhouse</v>
      </c>
      <c r="X1552" s="10" t="str">
        <f t="shared" si="393"/>
        <v>se</v>
      </c>
      <c r="Y1552" s="10" t="str">
        <f t="shared" si="394"/>
        <v>Emmanuel Schoolhouse</v>
      </c>
      <c r="Z1552" s="10" t="str">
        <f t="shared" si="395"/>
        <v>Burry Port</v>
      </c>
      <c r="AA1552" s="10" t="str">
        <f t="shared" si="396"/>
        <v>WS</v>
      </c>
      <c r="AB1552" s="11" t="str">
        <f t="shared" si="397"/>
        <v>43805</v>
      </c>
      <c r="AC1552" s="10" t="str">
        <f t="shared" si="398"/>
        <v>45</v>
      </c>
      <c r="AD1552" s="10" t="str">
        <f t="shared" si="399"/>
        <v>C4</v>
      </c>
      <c r="AE1552" s="12" t="str">
        <f t="shared" si="400"/>
        <v/>
      </c>
    </row>
    <row r="1553" spans="1:31" x14ac:dyDescent="0.25">
      <c r="A1553" s="5">
        <v>1593</v>
      </c>
      <c r="B1553" s="6" t="s">
        <v>4705</v>
      </c>
      <c r="C1553" s="6" t="s">
        <v>4706</v>
      </c>
      <c r="D1553" s="6" t="s">
        <v>28</v>
      </c>
      <c r="E1553" s="6" t="s">
        <v>29</v>
      </c>
      <c r="F1553" s="6">
        <v>30</v>
      </c>
      <c r="G1553" s="6" t="s">
        <v>4707</v>
      </c>
      <c r="H1553" s="6" t="s">
        <v>1267</v>
      </c>
      <c r="I1553" s="6" t="s">
        <v>57</v>
      </c>
      <c r="J1553" s="7">
        <v>44163</v>
      </c>
      <c r="K1553" s="6">
        <v>65</v>
      </c>
      <c r="L1553" s="6" t="s">
        <v>157</v>
      </c>
      <c r="M1553" s="8"/>
      <c r="O1553">
        <f t="shared" si="401"/>
        <v>0</v>
      </c>
      <c r="Q1553" s="5" t="str">
        <f t="shared" si="386"/>
        <v>1593</v>
      </c>
      <c r="R1553" s="6" t="str">
        <f t="shared" si="387"/>
        <v>Brett</v>
      </c>
      <c r="S1553" s="6" t="str">
        <f t="shared" si="388"/>
        <v>Parks</v>
      </c>
      <c r="T1553" s="6" t="str">
        <f t="shared" si="389"/>
        <v>Mr</v>
      </c>
      <c r="U1553" s="6" t="str">
        <f t="shared" si="390"/>
        <v>M</v>
      </c>
      <c r="V1553" s="6" t="str">
        <f t="shared" si="391"/>
        <v>30</v>
      </c>
      <c r="W1553" s="6" t="str">
        <f t="shared" si="392"/>
        <v>Emmetts Buildings</v>
      </c>
      <c r="X1553" s="6" t="str">
        <f t="shared" si="393"/>
        <v>gs</v>
      </c>
      <c r="Y1553" s="6" t="str">
        <f t="shared" si="394"/>
        <v>Emmetts Buildings</v>
      </c>
      <c r="Z1553" s="6" t="str">
        <f t="shared" si="395"/>
        <v>Andover</v>
      </c>
      <c r="AA1553" s="6" t="str">
        <f t="shared" si="396"/>
        <v>HP</v>
      </c>
      <c r="AB1553" s="7" t="str">
        <f t="shared" si="397"/>
        <v>44163</v>
      </c>
      <c r="AC1553" s="6" t="str">
        <f t="shared" si="398"/>
        <v>65</v>
      </c>
      <c r="AD1553" s="6" t="str">
        <f t="shared" si="399"/>
        <v>C3</v>
      </c>
      <c r="AE1553" s="8" t="str">
        <f t="shared" si="400"/>
        <v/>
      </c>
    </row>
    <row r="1554" spans="1:31" x14ac:dyDescent="0.25">
      <c r="A1554" s="9">
        <v>1594</v>
      </c>
      <c r="B1554" s="10" t="s">
        <v>4708</v>
      </c>
      <c r="C1554" s="10" t="s">
        <v>4709</v>
      </c>
      <c r="D1554" s="10" t="s">
        <v>28</v>
      </c>
      <c r="E1554" s="10" t="s">
        <v>29</v>
      </c>
      <c r="F1554" s="10">
        <v>30</v>
      </c>
      <c r="G1554" s="10" t="s">
        <v>4707</v>
      </c>
      <c r="H1554" s="10" t="s">
        <v>1640</v>
      </c>
      <c r="I1554" s="10" t="s">
        <v>550</v>
      </c>
      <c r="J1554" s="11">
        <v>43870</v>
      </c>
      <c r="K1554" s="10">
        <v>61</v>
      </c>
      <c r="L1554" s="10" t="s">
        <v>44</v>
      </c>
      <c r="M1554" s="12"/>
      <c r="O1554">
        <f t="shared" si="401"/>
        <v>0</v>
      </c>
      <c r="Q1554" s="9" t="str">
        <f t="shared" si="386"/>
        <v>1594</v>
      </c>
      <c r="R1554" s="10" t="str">
        <f t="shared" si="387"/>
        <v>Leif</v>
      </c>
      <c r="S1554" s="10" t="str">
        <f t="shared" si="388"/>
        <v>Trevino</v>
      </c>
      <c r="T1554" s="10" t="str">
        <f t="shared" si="389"/>
        <v>Mr</v>
      </c>
      <c r="U1554" s="10" t="str">
        <f t="shared" si="390"/>
        <v>M</v>
      </c>
      <c r="V1554" s="10" t="str">
        <f t="shared" si="391"/>
        <v>30</v>
      </c>
      <c r="W1554" s="10" t="str">
        <f t="shared" si="392"/>
        <v>Emmetts Buildings</v>
      </c>
      <c r="X1554" s="10" t="str">
        <f t="shared" si="393"/>
        <v>gs</v>
      </c>
      <c r="Y1554" s="10" t="str">
        <f t="shared" si="394"/>
        <v>Emmetts Buildings</v>
      </c>
      <c r="Z1554" s="10" t="str">
        <f t="shared" si="395"/>
        <v>Bicester</v>
      </c>
      <c r="AA1554" s="10" t="str">
        <f t="shared" si="396"/>
        <v>DY</v>
      </c>
      <c r="AB1554" s="11" t="str">
        <f t="shared" si="397"/>
        <v>43870</v>
      </c>
      <c r="AC1554" s="10" t="str">
        <f t="shared" si="398"/>
        <v>61</v>
      </c>
      <c r="AD1554" s="10" t="str">
        <f t="shared" si="399"/>
        <v>D</v>
      </c>
      <c r="AE1554" s="12" t="str">
        <f t="shared" si="400"/>
        <v/>
      </c>
    </row>
    <row r="1555" spans="1:31" x14ac:dyDescent="0.25">
      <c r="A1555" s="5">
        <v>1595</v>
      </c>
      <c r="B1555" s="6" t="s">
        <v>4710</v>
      </c>
      <c r="C1555" s="6" t="s">
        <v>4711</v>
      </c>
      <c r="D1555" s="6" t="s">
        <v>15</v>
      </c>
      <c r="E1555" s="6" t="s">
        <v>16</v>
      </c>
      <c r="F1555" s="6">
        <v>60</v>
      </c>
      <c r="G1555" s="6" t="s">
        <v>4712</v>
      </c>
      <c r="H1555" s="6" t="s">
        <v>4713</v>
      </c>
      <c r="I1555" s="6" t="s">
        <v>32</v>
      </c>
      <c r="J1555" s="7">
        <v>44194</v>
      </c>
      <c r="K1555" s="6">
        <v>30</v>
      </c>
      <c r="L1555" s="6" t="s">
        <v>68</v>
      </c>
      <c r="M1555" s="8"/>
      <c r="O1555">
        <f t="shared" si="401"/>
        <v>0</v>
      </c>
      <c r="Q1555" s="5" t="str">
        <f t="shared" si="386"/>
        <v>1595</v>
      </c>
      <c r="R1555" s="6" t="str">
        <f t="shared" si="387"/>
        <v>Ana</v>
      </c>
      <c r="S1555" s="6" t="str">
        <f t="shared" si="388"/>
        <v>Conrad</v>
      </c>
      <c r="T1555" s="6" t="str">
        <f t="shared" si="389"/>
        <v>Mrs</v>
      </c>
      <c r="U1555" s="6" t="str">
        <f t="shared" si="390"/>
        <v>F</v>
      </c>
      <c r="V1555" s="6" t="str">
        <f t="shared" si="391"/>
        <v>60</v>
      </c>
      <c r="W1555" s="6" t="str">
        <f t="shared" si="392"/>
        <v>Emmetts Yard</v>
      </c>
      <c r="X1555" s="6" t="str">
        <f t="shared" si="393"/>
        <v>rd</v>
      </c>
      <c r="Y1555" s="6" t="str">
        <f t="shared" si="394"/>
        <v>Emmetts Yard</v>
      </c>
      <c r="Z1555" s="6" t="str">
        <f t="shared" si="395"/>
        <v>Romney Marsh</v>
      </c>
      <c r="AA1555" s="6" t="str">
        <f t="shared" si="396"/>
        <v>WC</v>
      </c>
      <c r="AB1555" s="7" t="str">
        <f t="shared" si="397"/>
        <v>44194</v>
      </c>
      <c r="AC1555" s="6" t="str">
        <f t="shared" si="398"/>
        <v>30</v>
      </c>
      <c r="AD1555" s="6" t="str">
        <f t="shared" si="399"/>
        <v>A2</v>
      </c>
      <c r="AE1555" s="8" t="str">
        <f t="shared" si="400"/>
        <v/>
      </c>
    </row>
    <row r="1556" spans="1:31" x14ac:dyDescent="0.25">
      <c r="A1556" s="9">
        <v>1596</v>
      </c>
      <c r="B1556" s="10" t="s">
        <v>4714</v>
      </c>
      <c r="C1556" s="10" t="s">
        <v>4474</v>
      </c>
      <c r="D1556" s="10" t="s">
        <v>41</v>
      </c>
      <c r="E1556" s="10" t="s">
        <v>16</v>
      </c>
      <c r="F1556" s="10">
        <v>90</v>
      </c>
      <c r="G1556" s="10" t="s">
        <v>4715</v>
      </c>
      <c r="H1556" s="10" t="s">
        <v>2743</v>
      </c>
      <c r="I1556" s="10" t="s">
        <v>122</v>
      </c>
      <c r="J1556" s="11">
        <v>43757</v>
      </c>
      <c r="K1556" s="10">
        <v>62</v>
      </c>
      <c r="L1556" s="10" t="s">
        <v>99</v>
      </c>
      <c r="M1556" s="12"/>
      <c r="O1556">
        <f t="shared" si="401"/>
        <v>0</v>
      </c>
      <c r="Q1556" s="9" t="str">
        <f t="shared" si="386"/>
        <v>1596</v>
      </c>
      <c r="R1556" s="10" t="str">
        <f t="shared" si="387"/>
        <v>Gilberte</v>
      </c>
      <c r="S1556" s="10" t="str">
        <f t="shared" si="388"/>
        <v>Ingram</v>
      </c>
      <c r="T1556" s="10" t="str">
        <f t="shared" si="389"/>
        <v>Ms</v>
      </c>
      <c r="U1556" s="10" t="str">
        <f t="shared" si="390"/>
        <v>F</v>
      </c>
      <c r="V1556" s="10" t="str">
        <f t="shared" si="391"/>
        <v>90</v>
      </c>
      <c r="W1556" s="10" t="str">
        <f t="shared" si="392"/>
        <v>Empire Ave</v>
      </c>
      <c r="X1556" s="10" t="str">
        <f t="shared" si="393"/>
        <v>ve</v>
      </c>
      <c r="Y1556" s="10" t="str">
        <f t="shared" si="394"/>
        <v>Empire Ave</v>
      </c>
      <c r="Z1556" s="10" t="str">
        <f t="shared" si="395"/>
        <v>Llanfyrnach</v>
      </c>
      <c r="AA1556" s="10" t="str">
        <f t="shared" si="396"/>
        <v>WN</v>
      </c>
      <c r="AB1556" s="11" t="str">
        <f t="shared" si="397"/>
        <v>43757</v>
      </c>
      <c r="AC1556" s="10" t="str">
        <f t="shared" si="398"/>
        <v>62</v>
      </c>
      <c r="AD1556" s="10" t="str">
        <f t="shared" si="399"/>
        <v>E</v>
      </c>
      <c r="AE1556" s="12" t="str">
        <f t="shared" si="400"/>
        <v/>
      </c>
    </row>
    <row r="1557" spans="1:31" x14ac:dyDescent="0.25">
      <c r="A1557" s="5">
        <v>1597</v>
      </c>
      <c r="B1557" s="6" t="s">
        <v>3503</v>
      </c>
      <c r="C1557" s="6" t="s">
        <v>4716</v>
      </c>
      <c r="D1557" s="6" t="s">
        <v>28</v>
      </c>
      <c r="E1557" s="6" t="s">
        <v>29</v>
      </c>
      <c r="F1557" s="6">
        <v>90</v>
      </c>
      <c r="G1557" s="6" t="s">
        <v>4717</v>
      </c>
      <c r="H1557" s="6" t="s">
        <v>710</v>
      </c>
      <c r="I1557" s="6" t="s">
        <v>38</v>
      </c>
      <c r="J1557" s="7">
        <v>43865</v>
      </c>
      <c r="K1557" s="6">
        <v>92</v>
      </c>
      <c r="L1557" s="6" t="s">
        <v>33</v>
      </c>
      <c r="M1557" s="8"/>
      <c r="O1557">
        <f t="shared" si="401"/>
        <v>0</v>
      </c>
      <c r="Q1557" s="5" t="str">
        <f t="shared" si="386"/>
        <v>1597</v>
      </c>
      <c r="R1557" s="6" t="str">
        <f t="shared" si="387"/>
        <v>Christian</v>
      </c>
      <c r="S1557" s="6" t="str">
        <f t="shared" si="388"/>
        <v>Begay</v>
      </c>
      <c r="T1557" s="6" t="str">
        <f t="shared" si="389"/>
        <v>Mr</v>
      </c>
      <c r="U1557" s="6" t="str">
        <f t="shared" si="390"/>
        <v>M</v>
      </c>
      <c r="V1557" s="6" t="str">
        <f t="shared" si="391"/>
        <v>90</v>
      </c>
      <c r="W1557" s="6" t="str">
        <f t="shared" si="392"/>
        <v>Empress Street</v>
      </c>
      <c r="X1557" s="6" t="str">
        <f t="shared" si="393"/>
        <v>et</v>
      </c>
      <c r="Y1557" s="6" t="str">
        <f t="shared" si="394"/>
        <v>Empress Street</v>
      </c>
      <c r="Z1557" s="6" t="str">
        <f t="shared" si="395"/>
        <v>Devon</v>
      </c>
      <c r="AA1557" s="6" t="str">
        <f t="shared" si="396"/>
        <v>RM</v>
      </c>
      <c r="AB1557" s="7" t="str">
        <f t="shared" si="397"/>
        <v>43865</v>
      </c>
      <c r="AC1557" s="6" t="str">
        <f t="shared" si="398"/>
        <v>92</v>
      </c>
      <c r="AD1557" s="6" t="str">
        <f t="shared" si="399"/>
        <v>A3</v>
      </c>
      <c r="AE1557" s="8" t="str">
        <f t="shared" si="400"/>
        <v/>
      </c>
    </row>
    <row r="1558" spans="1:31" x14ac:dyDescent="0.25">
      <c r="A1558" s="9">
        <v>1598</v>
      </c>
      <c r="B1558" s="10" t="s">
        <v>4718</v>
      </c>
      <c r="C1558" s="10" t="s">
        <v>2687</v>
      </c>
      <c r="D1558" s="10" t="s">
        <v>49</v>
      </c>
      <c r="E1558" s="10" t="s">
        <v>16</v>
      </c>
      <c r="F1558" s="10">
        <v>30</v>
      </c>
      <c r="G1558" s="10" t="s">
        <v>4719</v>
      </c>
      <c r="H1558" s="10" t="s">
        <v>1864</v>
      </c>
      <c r="I1558" s="10" t="s">
        <v>122</v>
      </c>
      <c r="J1558" s="11">
        <v>44526</v>
      </c>
      <c r="K1558" s="10">
        <v>100</v>
      </c>
      <c r="L1558" s="10" t="s">
        <v>78</v>
      </c>
      <c r="M1558" s="12"/>
      <c r="O1558">
        <f t="shared" si="401"/>
        <v>0</v>
      </c>
      <c r="Q1558" s="9" t="str">
        <f t="shared" si="386"/>
        <v>1598</v>
      </c>
      <c r="R1558" s="10" t="str">
        <f t="shared" si="387"/>
        <v>Vernita</v>
      </c>
      <c r="S1558" s="10" t="str">
        <f t="shared" si="388"/>
        <v>Pollock</v>
      </c>
      <c r="T1558" s="10" t="str">
        <f t="shared" si="389"/>
        <v>Miss</v>
      </c>
      <c r="U1558" s="10" t="str">
        <f t="shared" si="390"/>
        <v>F</v>
      </c>
      <c r="V1558" s="10" t="str">
        <f t="shared" si="391"/>
        <v>30</v>
      </c>
      <c r="W1558" s="10" t="str">
        <f t="shared" si="392"/>
        <v>Emsworth Close</v>
      </c>
      <c r="X1558" s="10" t="str">
        <f t="shared" si="393"/>
        <v>se</v>
      </c>
      <c r="Y1558" s="10" t="str">
        <f t="shared" si="394"/>
        <v>Emsworth Close</v>
      </c>
      <c r="Z1558" s="10" t="str">
        <f t="shared" si="395"/>
        <v>Llanbrynmair</v>
      </c>
      <c r="AA1558" s="10" t="str">
        <f t="shared" si="396"/>
        <v>WN</v>
      </c>
      <c r="AB1558" s="11" t="str">
        <f t="shared" si="397"/>
        <v>44526</v>
      </c>
      <c r="AC1558" s="10" t="str">
        <f t="shared" si="398"/>
        <v>100</v>
      </c>
      <c r="AD1558" s="10" t="str">
        <f t="shared" si="399"/>
        <v>C2</v>
      </c>
      <c r="AE1558" s="12" t="str">
        <f t="shared" si="400"/>
        <v/>
      </c>
    </row>
    <row r="1559" spans="1:31" x14ac:dyDescent="0.25">
      <c r="A1559" s="5">
        <v>1599</v>
      </c>
      <c r="B1559" s="6" t="s">
        <v>488</v>
      </c>
      <c r="C1559" s="6" t="s">
        <v>2020</v>
      </c>
      <c r="D1559" s="6" t="s">
        <v>28</v>
      </c>
      <c r="E1559" s="6" t="s">
        <v>29</v>
      </c>
      <c r="F1559" s="6">
        <v>90</v>
      </c>
      <c r="G1559" s="6" t="s">
        <v>4719</v>
      </c>
      <c r="H1559" s="6" t="s">
        <v>712</v>
      </c>
      <c r="I1559" s="6" t="s">
        <v>32</v>
      </c>
      <c r="J1559" s="7">
        <v>43832</v>
      </c>
      <c r="K1559" s="6">
        <v>93</v>
      </c>
      <c r="L1559" s="6" t="s">
        <v>157</v>
      </c>
      <c r="M1559" s="8"/>
      <c r="O1559">
        <f t="shared" si="401"/>
        <v>0</v>
      </c>
      <c r="Q1559" s="5" t="str">
        <f t="shared" si="386"/>
        <v>1599</v>
      </c>
      <c r="R1559" s="6" t="str">
        <f t="shared" si="387"/>
        <v>James</v>
      </c>
      <c r="S1559" s="6" t="str">
        <f t="shared" si="388"/>
        <v>Eubanks</v>
      </c>
      <c r="T1559" s="6" t="str">
        <f t="shared" si="389"/>
        <v>Mr</v>
      </c>
      <c r="U1559" s="6" t="str">
        <f t="shared" si="390"/>
        <v>M</v>
      </c>
      <c r="V1559" s="6" t="str">
        <f t="shared" si="391"/>
        <v>90</v>
      </c>
      <c r="W1559" s="6" t="str">
        <f t="shared" si="392"/>
        <v>Emsworth Close</v>
      </c>
      <c r="X1559" s="6" t="str">
        <f t="shared" si="393"/>
        <v>se</v>
      </c>
      <c r="Y1559" s="6" t="str">
        <f t="shared" si="394"/>
        <v>Emsworth Close</v>
      </c>
      <c r="Z1559" s="6" t="str">
        <f t="shared" si="395"/>
        <v>Seascale</v>
      </c>
      <c r="AA1559" s="6" t="str">
        <f t="shared" si="396"/>
        <v>WC</v>
      </c>
      <c r="AB1559" s="7" t="str">
        <f t="shared" si="397"/>
        <v>43832</v>
      </c>
      <c r="AC1559" s="6" t="str">
        <f t="shared" si="398"/>
        <v>93</v>
      </c>
      <c r="AD1559" s="6" t="str">
        <f t="shared" si="399"/>
        <v>C3</v>
      </c>
      <c r="AE1559" s="8" t="str">
        <f t="shared" si="400"/>
        <v/>
      </c>
    </row>
    <row r="1560" spans="1:31" x14ac:dyDescent="0.25">
      <c r="A1560" s="9">
        <v>1600</v>
      </c>
      <c r="B1560" s="10" t="s">
        <v>661</v>
      </c>
      <c r="C1560" s="10" t="s">
        <v>2931</v>
      </c>
      <c r="D1560" s="10" t="s">
        <v>28</v>
      </c>
      <c r="E1560" s="10" t="s">
        <v>29</v>
      </c>
      <c r="F1560" s="10">
        <v>90</v>
      </c>
      <c r="G1560" s="10" t="s">
        <v>4720</v>
      </c>
      <c r="H1560" s="10" t="s">
        <v>2549</v>
      </c>
      <c r="I1560" s="10" t="s">
        <v>122</v>
      </c>
      <c r="J1560" s="11">
        <v>44359</v>
      </c>
      <c r="K1560" s="10">
        <v>81</v>
      </c>
      <c r="L1560" s="10" t="s">
        <v>62</v>
      </c>
      <c r="M1560" s="12"/>
      <c r="O1560">
        <f t="shared" si="401"/>
        <v>0</v>
      </c>
      <c r="Q1560" s="9" t="str">
        <f t="shared" si="386"/>
        <v>1600</v>
      </c>
      <c r="R1560" s="10" t="str">
        <f t="shared" si="387"/>
        <v>King</v>
      </c>
      <c r="S1560" s="10" t="str">
        <f t="shared" si="388"/>
        <v>Harris</v>
      </c>
      <c r="T1560" s="10" t="str">
        <f t="shared" si="389"/>
        <v>Mr</v>
      </c>
      <c r="U1560" s="10" t="str">
        <f t="shared" si="390"/>
        <v>M</v>
      </c>
      <c r="V1560" s="10" t="str">
        <f t="shared" si="391"/>
        <v>90</v>
      </c>
      <c r="W1560" s="10" t="str">
        <f t="shared" si="392"/>
        <v>Endsleigh Gardens</v>
      </c>
      <c r="X1560" s="10" t="str">
        <f t="shared" si="393"/>
        <v>ns</v>
      </c>
      <c r="Y1560" s="10" t="str">
        <f t="shared" si="394"/>
        <v>Endsleigh Gardens</v>
      </c>
      <c r="Z1560" s="10" t="str">
        <f t="shared" si="395"/>
        <v>Llanfairpwllgwyngyll</v>
      </c>
      <c r="AA1560" s="10" t="str">
        <f t="shared" si="396"/>
        <v>WN</v>
      </c>
      <c r="AB1560" s="11" t="str">
        <f t="shared" si="397"/>
        <v>44359</v>
      </c>
      <c r="AC1560" s="10" t="str">
        <f t="shared" si="398"/>
        <v>81</v>
      </c>
      <c r="AD1560" s="10" t="str">
        <f t="shared" si="399"/>
        <v>C4</v>
      </c>
      <c r="AE1560" s="12" t="str">
        <f t="shared" si="400"/>
        <v/>
      </c>
    </row>
    <row r="1561" spans="1:31" x14ac:dyDescent="0.25">
      <c r="A1561" s="5">
        <v>1601</v>
      </c>
      <c r="B1561" s="6" t="s">
        <v>4721</v>
      </c>
      <c r="C1561" s="6" t="s">
        <v>3012</v>
      </c>
      <c r="D1561" s="6" t="s">
        <v>28</v>
      </c>
      <c r="E1561" s="6" t="s">
        <v>29</v>
      </c>
      <c r="F1561" s="6">
        <v>30</v>
      </c>
      <c r="G1561" s="6" t="s">
        <v>4722</v>
      </c>
      <c r="H1561" s="6" t="s">
        <v>4723</v>
      </c>
      <c r="I1561" s="6" t="s">
        <v>57</v>
      </c>
      <c r="J1561" s="7">
        <v>43636</v>
      </c>
      <c r="K1561" s="6">
        <v>47</v>
      </c>
      <c r="L1561" s="6" t="s">
        <v>20</v>
      </c>
      <c r="M1561" s="8"/>
      <c r="O1561">
        <f t="shared" si="401"/>
        <v>0</v>
      </c>
      <c r="Q1561" s="5" t="str">
        <f t="shared" si="386"/>
        <v>1601</v>
      </c>
      <c r="R1561" s="6" t="str">
        <f t="shared" si="387"/>
        <v>Stacey</v>
      </c>
      <c r="S1561" s="6" t="str">
        <f t="shared" si="388"/>
        <v>Kurtz</v>
      </c>
      <c r="T1561" s="6" t="str">
        <f t="shared" si="389"/>
        <v>Mr</v>
      </c>
      <c r="U1561" s="6" t="str">
        <f t="shared" si="390"/>
        <v>M</v>
      </c>
      <c r="V1561" s="6" t="str">
        <f t="shared" si="391"/>
        <v>30</v>
      </c>
      <c r="W1561" s="6" t="str">
        <f t="shared" si="392"/>
        <v>Engineer Road</v>
      </c>
      <c r="X1561" s="6" t="str">
        <f t="shared" si="393"/>
        <v>ad</v>
      </c>
      <c r="Y1561" s="6" t="str">
        <f t="shared" si="394"/>
        <v>Engineer Road</v>
      </c>
      <c r="Z1561" s="6" t="str">
        <f t="shared" si="395"/>
        <v>Amlwch</v>
      </c>
      <c r="AA1561" s="6" t="str">
        <f t="shared" si="396"/>
        <v>HP</v>
      </c>
      <c r="AB1561" s="7" t="str">
        <f t="shared" si="397"/>
        <v>43636</v>
      </c>
      <c r="AC1561" s="6" t="str">
        <f t="shared" si="398"/>
        <v>47</v>
      </c>
      <c r="AD1561" s="6" t="str">
        <f t="shared" si="399"/>
        <v>B</v>
      </c>
      <c r="AE1561" s="8" t="str">
        <f t="shared" si="400"/>
        <v/>
      </c>
    </row>
    <row r="1562" spans="1:31" x14ac:dyDescent="0.25">
      <c r="A1562" s="9">
        <v>1602</v>
      </c>
      <c r="B1562" s="10" t="s">
        <v>4724</v>
      </c>
      <c r="C1562" s="10" t="s">
        <v>3243</v>
      </c>
      <c r="D1562" s="10" t="s">
        <v>15</v>
      </c>
      <c r="E1562" s="10" t="s">
        <v>16</v>
      </c>
      <c r="F1562" s="10">
        <v>60</v>
      </c>
      <c r="G1562" s="10" t="s">
        <v>4725</v>
      </c>
      <c r="H1562" s="10" t="s">
        <v>3187</v>
      </c>
      <c r="I1562" s="10" t="s">
        <v>32</v>
      </c>
      <c r="J1562" s="11">
        <v>44408</v>
      </c>
      <c r="K1562" s="10">
        <v>28</v>
      </c>
      <c r="L1562" s="10" t="s">
        <v>52</v>
      </c>
      <c r="M1562" s="12"/>
      <c r="O1562">
        <f t="shared" si="401"/>
        <v>0</v>
      </c>
      <c r="Q1562" s="9" t="str">
        <f t="shared" si="386"/>
        <v>1602</v>
      </c>
      <c r="R1562" s="10" t="str">
        <f t="shared" si="387"/>
        <v>Drusilla</v>
      </c>
      <c r="S1562" s="10" t="str">
        <f t="shared" si="388"/>
        <v>Corona</v>
      </c>
      <c r="T1562" s="10" t="str">
        <f t="shared" si="389"/>
        <v>Mrs</v>
      </c>
      <c r="U1562" s="10" t="str">
        <f t="shared" si="390"/>
        <v>F</v>
      </c>
      <c r="V1562" s="10" t="str">
        <f t="shared" si="391"/>
        <v>60</v>
      </c>
      <c r="W1562" s="10" t="str">
        <f t="shared" si="392"/>
        <v>Enid Street</v>
      </c>
      <c r="X1562" s="10" t="str">
        <f t="shared" si="393"/>
        <v>et</v>
      </c>
      <c r="Y1562" s="10" t="str">
        <f t="shared" si="394"/>
        <v>Enid Street</v>
      </c>
      <c r="Z1562" s="10" t="str">
        <f t="shared" si="395"/>
        <v>Pencader</v>
      </c>
      <c r="AA1562" s="10" t="str">
        <f t="shared" si="396"/>
        <v>WC</v>
      </c>
      <c r="AB1562" s="11" t="str">
        <f t="shared" si="397"/>
        <v>44408</v>
      </c>
      <c r="AC1562" s="10" t="str">
        <f t="shared" si="398"/>
        <v>28</v>
      </c>
      <c r="AD1562" s="10" t="str">
        <f t="shared" si="399"/>
        <v>A1</v>
      </c>
      <c r="AE1562" s="12" t="str">
        <f t="shared" si="400"/>
        <v/>
      </c>
    </row>
    <row r="1563" spans="1:31" x14ac:dyDescent="0.25">
      <c r="A1563" s="5">
        <v>1603</v>
      </c>
      <c r="B1563" s="6" t="s">
        <v>4726</v>
      </c>
      <c r="C1563" s="6" t="s">
        <v>4727</v>
      </c>
      <c r="D1563" s="6" t="s">
        <v>15</v>
      </c>
      <c r="E1563" s="6" t="s">
        <v>16</v>
      </c>
      <c r="F1563" s="6">
        <v>60</v>
      </c>
      <c r="G1563" s="6" t="s">
        <v>4728</v>
      </c>
      <c r="H1563" s="6" t="s">
        <v>4370</v>
      </c>
      <c r="I1563" s="6" t="s">
        <v>32</v>
      </c>
      <c r="J1563" s="7">
        <v>43659</v>
      </c>
      <c r="K1563" s="6">
        <v>8</v>
      </c>
      <c r="L1563" s="6" t="s">
        <v>62</v>
      </c>
      <c r="M1563" s="8"/>
      <c r="O1563">
        <f t="shared" si="401"/>
        <v>0</v>
      </c>
      <c r="Q1563" s="5" t="str">
        <f t="shared" si="386"/>
        <v>1603</v>
      </c>
      <c r="R1563" s="6" t="str">
        <f t="shared" si="387"/>
        <v>Lavone</v>
      </c>
      <c r="S1563" s="6" t="str">
        <f t="shared" si="388"/>
        <v>Skaggs</v>
      </c>
      <c r="T1563" s="6" t="str">
        <f t="shared" si="389"/>
        <v>Mrs</v>
      </c>
      <c r="U1563" s="6" t="str">
        <f t="shared" si="390"/>
        <v>F</v>
      </c>
      <c r="V1563" s="6" t="str">
        <f t="shared" si="391"/>
        <v>60</v>
      </c>
      <c r="W1563" s="6" t="str">
        <f t="shared" si="392"/>
        <v>Enmore Avenue</v>
      </c>
      <c r="X1563" s="6" t="str">
        <f t="shared" si="393"/>
        <v>ue</v>
      </c>
      <c r="Y1563" s="6" t="str">
        <f t="shared" si="394"/>
        <v>Enmore Avenue</v>
      </c>
      <c r="Z1563" s="6" t="str">
        <f t="shared" si="395"/>
        <v>Port Glasgow</v>
      </c>
      <c r="AA1563" s="6" t="str">
        <f t="shared" si="396"/>
        <v>WC</v>
      </c>
      <c r="AB1563" s="7" t="str">
        <f t="shared" si="397"/>
        <v>43659</v>
      </c>
      <c r="AC1563" s="6" t="str">
        <f t="shared" si="398"/>
        <v>8</v>
      </c>
      <c r="AD1563" s="6" t="str">
        <f t="shared" si="399"/>
        <v>C4</v>
      </c>
      <c r="AE1563" s="8" t="str">
        <f t="shared" si="400"/>
        <v/>
      </c>
    </row>
    <row r="1564" spans="1:31" x14ac:dyDescent="0.25">
      <c r="A1564" s="9">
        <v>1604</v>
      </c>
      <c r="B1564" s="10" t="s">
        <v>3595</v>
      </c>
      <c r="C1564" s="10" t="s">
        <v>2796</v>
      </c>
      <c r="D1564" s="10" t="s">
        <v>28</v>
      </c>
      <c r="E1564" s="10" t="s">
        <v>29</v>
      </c>
      <c r="F1564" s="10">
        <v>30</v>
      </c>
      <c r="G1564" s="10" t="s">
        <v>4729</v>
      </c>
      <c r="H1564" s="10" t="s">
        <v>425</v>
      </c>
      <c r="I1564" s="10" t="s">
        <v>32</v>
      </c>
      <c r="J1564" s="11">
        <v>43610</v>
      </c>
      <c r="K1564" s="10">
        <v>20</v>
      </c>
      <c r="L1564" s="10" t="s">
        <v>39</v>
      </c>
      <c r="M1564" s="12"/>
      <c r="O1564">
        <f t="shared" si="401"/>
        <v>0</v>
      </c>
      <c r="Q1564" s="9" t="str">
        <f t="shared" si="386"/>
        <v>1604</v>
      </c>
      <c r="R1564" s="10" t="str">
        <f t="shared" si="387"/>
        <v>Larry</v>
      </c>
      <c r="S1564" s="10" t="str">
        <f t="shared" si="388"/>
        <v>Roach</v>
      </c>
      <c r="T1564" s="10" t="str">
        <f t="shared" si="389"/>
        <v>Mr</v>
      </c>
      <c r="U1564" s="10" t="str">
        <f t="shared" si="390"/>
        <v>M</v>
      </c>
      <c r="V1564" s="10" t="str">
        <f t="shared" si="391"/>
        <v>30</v>
      </c>
      <c r="W1564" s="10" t="str">
        <f t="shared" si="392"/>
        <v>Enmore Road</v>
      </c>
      <c r="X1564" s="10" t="str">
        <f t="shared" si="393"/>
        <v>ad</v>
      </c>
      <c r="Y1564" s="10" t="str">
        <f t="shared" si="394"/>
        <v>Enmore Road</v>
      </c>
      <c r="Z1564" s="10" t="str">
        <f t="shared" si="395"/>
        <v>Ripley</v>
      </c>
      <c r="AA1564" s="10" t="str">
        <f t="shared" si="396"/>
        <v>WC</v>
      </c>
      <c r="AB1564" s="11" t="str">
        <f t="shared" si="397"/>
        <v>43610</v>
      </c>
      <c r="AC1564" s="10" t="str">
        <f t="shared" si="398"/>
        <v>20</v>
      </c>
      <c r="AD1564" s="10" t="str">
        <f t="shared" si="399"/>
        <v>C1</v>
      </c>
      <c r="AE1564" s="12" t="str">
        <f t="shared" si="400"/>
        <v/>
      </c>
    </row>
    <row r="1565" spans="1:31" x14ac:dyDescent="0.25">
      <c r="A1565" s="5">
        <v>1605</v>
      </c>
      <c r="B1565" s="6" t="s">
        <v>2196</v>
      </c>
      <c r="C1565" s="6" t="s">
        <v>4070</v>
      </c>
      <c r="D1565" s="6" t="s">
        <v>28</v>
      </c>
      <c r="E1565" s="6" t="s">
        <v>29</v>
      </c>
      <c r="F1565" s="6">
        <v>30</v>
      </c>
      <c r="G1565" s="6" t="s">
        <v>4730</v>
      </c>
      <c r="H1565" s="6" t="s">
        <v>2693</v>
      </c>
      <c r="I1565" s="6" t="s">
        <v>32</v>
      </c>
      <c r="J1565" s="7">
        <v>44243</v>
      </c>
      <c r="K1565" s="6">
        <v>80</v>
      </c>
      <c r="L1565" s="6" t="s">
        <v>62</v>
      </c>
      <c r="M1565" s="8"/>
      <c r="O1565">
        <f t="shared" si="401"/>
        <v>0</v>
      </c>
      <c r="Q1565" s="5" t="str">
        <f t="shared" si="386"/>
        <v>1605</v>
      </c>
      <c r="R1565" s="6" t="str">
        <f t="shared" si="387"/>
        <v>Rodney</v>
      </c>
      <c r="S1565" s="6" t="str">
        <f t="shared" si="388"/>
        <v>Wu</v>
      </c>
      <c r="T1565" s="6" t="str">
        <f t="shared" si="389"/>
        <v>Mr</v>
      </c>
      <c r="U1565" s="6" t="str">
        <f t="shared" si="390"/>
        <v>M</v>
      </c>
      <c r="V1565" s="6" t="str">
        <f t="shared" si="391"/>
        <v>30</v>
      </c>
      <c r="W1565" s="6" t="str">
        <f t="shared" si="392"/>
        <v>Enslin Road</v>
      </c>
      <c r="X1565" s="6" t="str">
        <f t="shared" si="393"/>
        <v>ad</v>
      </c>
      <c r="Y1565" s="6" t="str">
        <f t="shared" si="394"/>
        <v>Enslin Road</v>
      </c>
      <c r="Z1565" s="6" t="str">
        <f t="shared" si="395"/>
        <v>Withernsea</v>
      </c>
      <c r="AA1565" s="6" t="str">
        <f t="shared" si="396"/>
        <v>WC</v>
      </c>
      <c r="AB1565" s="7" t="str">
        <f t="shared" si="397"/>
        <v>44243</v>
      </c>
      <c r="AC1565" s="6" t="str">
        <f t="shared" si="398"/>
        <v>80</v>
      </c>
      <c r="AD1565" s="6" t="str">
        <f t="shared" si="399"/>
        <v>C4</v>
      </c>
      <c r="AE1565" s="8" t="str">
        <f t="shared" si="400"/>
        <v/>
      </c>
    </row>
    <row r="1566" spans="1:31" x14ac:dyDescent="0.25">
      <c r="A1566" s="9">
        <v>1606</v>
      </c>
      <c r="B1566" s="10" t="s">
        <v>2530</v>
      </c>
      <c r="C1566" s="10" t="s">
        <v>3915</v>
      </c>
      <c r="D1566" s="10" t="s">
        <v>28</v>
      </c>
      <c r="E1566" s="10" t="s">
        <v>29</v>
      </c>
      <c r="F1566" s="10">
        <v>30</v>
      </c>
      <c r="G1566" s="10" t="s">
        <v>4731</v>
      </c>
      <c r="H1566" s="10" t="s">
        <v>4732</v>
      </c>
      <c r="I1566" s="10" t="s">
        <v>32</v>
      </c>
      <c r="J1566" s="11">
        <v>43663</v>
      </c>
      <c r="K1566" s="10">
        <v>2</v>
      </c>
      <c r="L1566" s="10" t="s">
        <v>33</v>
      </c>
      <c r="M1566" s="12"/>
      <c r="O1566">
        <f t="shared" si="401"/>
        <v>0</v>
      </c>
      <c r="Q1566" s="9" t="str">
        <f t="shared" si="386"/>
        <v>1606</v>
      </c>
      <c r="R1566" s="10" t="str">
        <f t="shared" si="387"/>
        <v>Rudy</v>
      </c>
      <c r="S1566" s="10" t="str">
        <f t="shared" si="388"/>
        <v>Howe</v>
      </c>
      <c r="T1566" s="10" t="str">
        <f t="shared" si="389"/>
        <v>Mr</v>
      </c>
      <c r="U1566" s="10" t="str">
        <f t="shared" si="390"/>
        <v>M</v>
      </c>
      <c r="V1566" s="10" t="str">
        <f t="shared" si="391"/>
        <v>30</v>
      </c>
      <c r="W1566" s="10" t="str">
        <f t="shared" si="392"/>
        <v>Ensor Mews</v>
      </c>
      <c r="X1566" s="10" t="str">
        <f t="shared" si="393"/>
        <v>ws</v>
      </c>
      <c r="Y1566" s="10" t="str">
        <f t="shared" si="394"/>
        <v>Ensor Mews</v>
      </c>
      <c r="Z1566" s="10" t="str">
        <f t="shared" si="395"/>
        <v>Malmesbury</v>
      </c>
      <c r="AA1566" s="10" t="str">
        <f t="shared" si="396"/>
        <v>WC</v>
      </c>
      <c r="AB1566" s="11" t="str">
        <f t="shared" si="397"/>
        <v>43663</v>
      </c>
      <c r="AC1566" s="10" t="str">
        <f t="shared" si="398"/>
        <v>2</v>
      </c>
      <c r="AD1566" s="10" t="str">
        <f t="shared" si="399"/>
        <v>A3</v>
      </c>
      <c r="AE1566" s="12" t="str">
        <f t="shared" si="400"/>
        <v/>
      </c>
    </row>
    <row r="1567" spans="1:31" x14ac:dyDescent="0.25">
      <c r="A1567" s="5">
        <v>1607</v>
      </c>
      <c r="B1567" s="6" t="s">
        <v>4733</v>
      </c>
      <c r="C1567" s="6" t="s">
        <v>4734</v>
      </c>
      <c r="D1567" s="6" t="s">
        <v>49</v>
      </c>
      <c r="E1567" s="6" t="s">
        <v>16</v>
      </c>
      <c r="F1567" s="6">
        <v>30</v>
      </c>
      <c r="G1567" s="6" t="s">
        <v>4735</v>
      </c>
      <c r="H1567" s="6" t="s">
        <v>1686</v>
      </c>
      <c r="I1567" s="6" t="s">
        <v>32</v>
      </c>
      <c r="J1567" s="7">
        <v>43937</v>
      </c>
      <c r="K1567" s="6">
        <v>44</v>
      </c>
      <c r="L1567" s="6" t="s">
        <v>33</v>
      </c>
      <c r="M1567" s="8"/>
      <c r="O1567">
        <f t="shared" si="401"/>
        <v>0</v>
      </c>
      <c r="Q1567" s="5" t="str">
        <f t="shared" si="386"/>
        <v>1607</v>
      </c>
      <c r="R1567" s="6" t="str">
        <f t="shared" si="387"/>
        <v>Emily</v>
      </c>
      <c r="S1567" s="6" t="str">
        <f t="shared" si="388"/>
        <v>Morton</v>
      </c>
      <c r="T1567" s="6" t="str">
        <f t="shared" si="389"/>
        <v>Miss</v>
      </c>
      <c r="U1567" s="6" t="str">
        <f t="shared" si="390"/>
        <v>F</v>
      </c>
      <c r="V1567" s="6" t="str">
        <f t="shared" si="391"/>
        <v>30</v>
      </c>
      <c r="W1567" s="6" t="str">
        <f t="shared" si="392"/>
        <v>Epirus Road</v>
      </c>
      <c r="X1567" s="6" t="str">
        <f t="shared" si="393"/>
        <v>ad</v>
      </c>
      <c r="Y1567" s="6" t="str">
        <f t="shared" si="394"/>
        <v>Epirus Road</v>
      </c>
      <c r="Z1567" s="6" t="str">
        <f t="shared" si="395"/>
        <v>Pontyclun</v>
      </c>
      <c r="AA1567" s="6" t="str">
        <f t="shared" si="396"/>
        <v>WC</v>
      </c>
      <c r="AB1567" s="7" t="str">
        <f t="shared" si="397"/>
        <v>43937</v>
      </c>
      <c r="AC1567" s="6" t="str">
        <f t="shared" si="398"/>
        <v>44</v>
      </c>
      <c r="AD1567" s="6" t="str">
        <f t="shared" si="399"/>
        <v>A3</v>
      </c>
      <c r="AE1567" s="8" t="str">
        <f t="shared" si="400"/>
        <v/>
      </c>
    </row>
    <row r="1568" spans="1:31" x14ac:dyDescent="0.25">
      <c r="A1568" s="9">
        <v>1608</v>
      </c>
      <c r="B1568" s="10" t="s">
        <v>4736</v>
      </c>
      <c r="C1568" s="10" t="s">
        <v>4737</v>
      </c>
      <c r="D1568" s="10" t="s">
        <v>49</v>
      </c>
      <c r="E1568" s="10" t="s">
        <v>16</v>
      </c>
      <c r="F1568" s="10">
        <v>60</v>
      </c>
      <c r="G1568" s="10" t="s">
        <v>4738</v>
      </c>
      <c r="H1568" s="10" t="s">
        <v>3963</v>
      </c>
      <c r="I1568" s="10" t="s">
        <v>171</v>
      </c>
      <c r="J1568" s="11">
        <v>43665</v>
      </c>
      <c r="K1568" s="10">
        <v>7</v>
      </c>
      <c r="L1568" s="10" t="s">
        <v>62</v>
      </c>
      <c r="M1568" s="12"/>
      <c r="O1568">
        <f t="shared" si="401"/>
        <v>0</v>
      </c>
      <c r="Q1568" s="9" t="str">
        <f t="shared" si="386"/>
        <v>1608</v>
      </c>
      <c r="R1568" s="10" t="str">
        <f t="shared" si="387"/>
        <v>Vesta</v>
      </c>
      <c r="S1568" s="10" t="str">
        <f t="shared" si="388"/>
        <v>Mcclure</v>
      </c>
      <c r="T1568" s="10" t="str">
        <f t="shared" si="389"/>
        <v>Miss</v>
      </c>
      <c r="U1568" s="10" t="str">
        <f t="shared" si="390"/>
        <v>F</v>
      </c>
      <c r="V1568" s="10" t="str">
        <f t="shared" si="391"/>
        <v>60</v>
      </c>
      <c r="W1568" s="10" t="str">
        <f t="shared" si="392"/>
        <v>Epping Place</v>
      </c>
      <c r="X1568" s="10" t="str">
        <f t="shared" si="393"/>
        <v>ce</v>
      </c>
      <c r="Y1568" s="10" t="str">
        <f t="shared" si="394"/>
        <v>Epping Place</v>
      </c>
      <c r="Z1568" s="10" t="str">
        <f t="shared" si="395"/>
        <v>Coleford</v>
      </c>
      <c r="AA1568" s="10" t="str">
        <f t="shared" si="396"/>
        <v>PR</v>
      </c>
      <c r="AB1568" s="11" t="str">
        <f t="shared" si="397"/>
        <v>43665</v>
      </c>
      <c r="AC1568" s="10" t="str">
        <f t="shared" si="398"/>
        <v>7</v>
      </c>
      <c r="AD1568" s="10" t="str">
        <f t="shared" si="399"/>
        <v>C4</v>
      </c>
      <c r="AE1568" s="12" t="str">
        <f t="shared" si="400"/>
        <v/>
      </c>
    </row>
    <row r="1569" spans="1:31" x14ac:dyDescent="0.25">
      <c r="A1569" s="5">
        <v>1609</v>
      </c>
      <c r="B1569" s="6" t="s">
        <v>4483</v>
      </c>
      <c r="C1569" s="6" t="s">
        <v>4739</v>
      </c>
      <c r="D1569" s="6" t="s">
        <v>28</v>
      </c>
      <c r="E1569" s="6" t="s">
        <v>29</v>
      </c>
      <c r="F1569" s="6">
        <v>30</v>
      </c>
      <c r="G1569" s="6" t="s">
        <v>4740</v>
      </c>
      <c r="H1569" s="6" t="s">
        <v>2331</v>
      </c>
      <c r="I1569" s="6" t="s">
        <v>2332</v>
      </c>
      <c r="J1569" s="7">
        <v>44494</v>
      </c>
      <c r="K1569" s="6">
        <v>97</v>
      </c>
      <c r="L1569" s="6" t="s">
        <v>20</v>
      </c>
      <c r="M1569" s="8"/>
      <c r="O1569">
        <f t="shared" si="401"/>
        <v>0</v>
      </c>
      <c r="Q1569" s="5" t="str">
        <f t="shared" si="386"/>
        <v>1609</v>
      </c>
      <c r="R1569" s="6" t="str">
        <f t="shared" si="387"/>
        <v>Lino</v>
      </c>
      <c r="S1569" s="6" t="str">
        <f t="shared" si="388"/>
        <v>Ramey</v>
      </c>
      <c r="T1569" s="6" t="str">
        <f t="shared" si="389"/>
        <v>Mr</v>
      </c>
      <c r="U1569" s="6" t="str">
        <f t="shared" si="390"/>
        <v>M</v>
      </c>
      <c r="V1569" s="6" t="str">
        <f t="shared" si="391"/>
        <v>30</v>
      </c>
      <c r="W1569" s="6" t="str">
        <f t="shared" si="392"/>
        <v>Epsom Road</v>
      </c>
      <c r="X1569" s="6" t="str">
        <f t="shared" si="393"/>
        <v>ad</v>
      </c>
      <c r="Y1569" s="6" t="str">
        <f t="shared" si="394"/>
        <v>Epsom Road</v>
      </c>
      <c r="Z1569" s="6" t="str">
        <f t="shared" si="395"/>
        <v>Barnsley</v>
      </c>
      <c r="AA1569" s="6" t="str">
        <f t="shared" si="396"/>
        <v>DN</v>
      </c>
      <c r="AB1569" s="7" t="str">
        <f t="shared" si="397"/>
        <v>44494</v>
      </c>
      <c r="AC1569" s="6" t="str">
        <f t="shared" si="398"/>
        <v>97</v>
      </c>
      <c r="AD1569" s="6" t="str">
        <f t="shared" si="399"/>
        <v>B</v>
      </c>
      <c r="AE1569" s="8" t="str">
        <f t="shared" si="400"/>
        <v/>
      </c>
    </row>
    <row r="1570" spans="1:31" x14ac:dyDescent="0.25">
      <c r="A1570" s="9">
        <v>1610</v>
      </c>
      <c r="B1570" s="10" t="s">
        <v>4741</v>
      </c>
      <c r="C1570" s="10" t="s">
        <v>460</v>
      </c>
      <c r="D1570" s="10" t="s">
        <v>28</v>
      </c>
      <c r="E1570" s="10" t="s">
        <v>29</v>
      </c>
      <c r="F1570" s="10">
        <v>90</v>
      </c>
      <c r="G1570" s="10" t="s">
        <v>4742</v>
      </c>
      <c r="H1570" s="10" t="s">
        <v>193</v>
      </c>
      <c r="I1570" s="10" t="s">
        <v>185</v>
      </c>
      <c r="J1570" s="11">
        <v>44544</v>
      </c>
      <c r="K1570" s="10">
        <v>56</v>
      </c>
      <c r="L1570" s="10" t="s">
        <v>157</v>
      </c>
      <c r="M1570" s="12"/>
      <c r="O1570">
        <f t="shared" si="401"/>
        <v>0</v>
      </c>
      <c r="Q1570" s="9" t="str">
        <f t="shared" si="386"/>
        <v>1610</v>
      </c>
      <c r="R1570" s="10" t="str">
        <f t="shared" si="387"/>
        <v>Jeffrey</v>
      </c>
      <c r="S1570" s="10" t="str">
        <f t="shared" si="388"/>
        <v>Hare</v>
      </c>
      <c r="T1570" s="10" t="str">
        <f t="shared" si="389"/>
        <v>Mr</v>
      </c>
      <c r="U1570" s="10" t="str">
        <f t="shared" si="390"/>
        <v>M</v>
      </c>
      <c r="V1570" s="10" t="str">
        <f t="shared" si="391"/>
        <v>90</v>
      </c>
      <c r="W1570" s="10" t="str">
        <f t="shared" si="392"/>
        <v>Equity Buildings</v>
      </c>
      <c r="X1570" s="10" t="str">
        <f t="shared" si="393"/>
        <v>gs</v>
      </c>
      <c r="Y1570" s="10" t="str">
        <f t="shared" si="394"/>
        <v>Equity Buildings</v>
      </c>
      <c r="Z1570" s="10" t="str">
        <f t="shared" si="395"/>
        <v>Farnborough</v>
      </c>
      <c r="AA1570" s="10" t="str">
        <f t="shared" si="396"/>
        <v>HX</v>
      </c>
      <c r="AB1570" s="11" t="str">
        <f t="shared" si="397"/>
        <v>44544</v>
      </c>
      <c r="AC1570" s="10" t="str">
        <f t="shared" si="398"/>
        <v>56</v>
      </c>
      <c r="AD1570" s="10" t="str">
        <f t="shared" si="399"/>
        <v>C3</v>
      </c>
      <c r="AE1570" s="12" t="str">
        <f t="shared" si="400"/>
        <v/>
      </c>
    </row>
    <row r="1571" spans="1:31" x14ac:dyDescent="0.25">
      <c r="A1571" s="5">
        <v>1611</v>
      </c>
      <c r="B1571" s="6" t="s">
        <v>4743</v>
      </c>
      <c r="C1571" s="6" t="s">
        <v>3515</v>
      </c>
      <c r="D1571" s="6" t="s">
        <v>49</v>
      </c>
      <c r="E1571" s="6" t="s">
        <v>16</v>
      </c>
      <c r="F1571" s="6">
        <v>30</v>
      </c>
      <c r="G1571" s="6" t="s">
        <v>4742</v>
      </c>
      <c r="H1571" s="6" t="s">
        <v>4744</v>
      </c>
      <c r="I1571" s="6" t="s">
        <v>32</v>
      </c>
      <c r="J1571" s="7">
        <v>44073</v>
      </c>
      <c r="K1571" s="6">
        <v>62</v>
      </c>
      <c r="L1571" s="6" t="s">
        <v>39</v>
      </c>
      <c r="M1571" s="8"/>
      <c r="O1571">
        <f t="shared" si="401"/>
        <v>0</v>
      </c>
      <c r="Q1571" s="5" t="str">
        <f t="shared" si="386"/>
        <v>1611</v>
      </c>
      <c r="R1571" s="6" t="str">
        <f t="shared" si="387"/>
        <v>Jade</v>
      </c>
      <c r="S1571" s="6" t="str">
        <f t="shared" si="388"/>
        <v>Parson</v>
      </c>
      <c r="T1571" s="6" t="str">
        <f t="shared" si="389"/>
        <v>Miss</v>
      </c>
      <c r="U1571" s="6" t="str">
        <f t="shared" si="390"/>
        <v>F</v>
      </c>
      <c r="V1571" s="6" t="str">
        <f t="shared" si="391"/>
        <v>30</v>
      </c>
      <c r="W1571" s="6" t="str">
        <f t="shared" si="392"/>
        <v>Equity Buildings</v>
      </c>
      <c r="X1571" s="6" t="str">
        <f t="shared" si="393"/>
        <v>gs</v>
      </c>
      <c r="Y1571" s="6" t="str">
        <f t="shared" si="394"/>
        <v>Equity Buildings</v>
      </c>
      <c r="Z1571" s="6" t="str">
        <f t="shared" si="395"/>
        <v>Welling</v>
      </c>
      <c r="AA1571" s="6" t="str">
        <f t="shared" si="396"/>
        <v>WC</v>
      </c>
      <c r="AB1571" s="7" t="str">
        <f t="shared" si="397"/>
        <v>44073</v>
      </c>
      <c r="AC1571" s="6" t="str">
        <f t="shared" si="398"/>
        <v>62</v>
      </c>
      <c r="AD1571" s="6" t="str">
        <f t="shared" si="399"/>
        <v>C1</v>
      </c>
      <c r="AE1571" s="8" t="str">
        <f t="shared" si="400"/>
        <v/>
      </c>
    </row>
    <row r="1572" spans="1:31" x14ac:dyDescent="0.25">
      <c r="A1572" s="9">
        <v>1612</v>
      </c>
      <c r="B1572" s="10" t="s">
        <v>4745</v>
      </c>
      <c r="C1572" s="10" t="s">
        <v>4746</v>
      </c>
      <c r="D1572" s="10" t="s">
        <v>15</v>
      </c>
      <c r="E1572" s="10" t="s">
        <v>16</v>
      </c>
      <c r="F1572" s="10">
        <v>90</v>
      </c>
      <c r="G1572" s="10" t="s">
        <v>4747</v>
      </c>
      <c r="H1572" s="10" t="s">
        <v>1029</v>
      </c>
      <c r="I1572" s="10" t="s">
        <v>1030</v>
      </c>
      <c r="J1572" s="11">
        <v>44546</v>
      </c>
      <c r="K1572" s="10">
        <v>42</v>
      </c>
      <c r="L1572" s="10" t="s">
        <v>62</v>
      </c>
      <c r="M1572" s="12"/>
      <c r="O1572">
        <f t="shared" si="401"/>
        <v>0</v>
      </c>
      <c r="Q1572" s="9" t="str">
        <f t="shared" si="386"/>
        <v>1612</v>
      </c>
      <c r="R1572" s="10" t="str">
        <f t="shared" si="387"/>
        <v>Ethelene</v>
      </c>
      <c r="S1572" s="10" t="str">
        <f t="shared" si="388"/>
        <v>Manley</v>
      </c>
      <c r="T1572" s="10" t="str">
        <f t="shared" si="389"/>
        <v>Mrs</v>
      </c>
      <c r="U1572" s="10" t="str">
        <f t="shared" si="390"/>
        <v>F</v>
      </c>
      <c r="V1572" s="10" t="str">
        <f t="shared" si="391"/>
        <v>90</v>
      </c>
      <c r="W1572" s="10" t="str">
        <f t="shared" si="392"/>
        <v>Erbury Place</v>
      </c>
      <c r="X1572" s="10" t="str">
        <f t="shared" si="393"/>
        <v>ce</v>
      </c>
      <c r="Y1572" s="10" t="str">
        <f t="shared" si="394"/>
        <v>Erbury Place</v>
      </c>
      <c r="Z1572" s="10" t="str">
        <f t="shared" si="395"/>
        <v>Beckenham</v>
      </c>
      <c r="AA1572" s="10" t="str">
        <f t="shared" si="396"/>
        <v>DT</v>
      </c>
      <c r="AB1572" s="11" t="str">
        <f t="shared" si="397"/>
        <v>44546</v>
      </c>
      <c r="AC1572" s="10" t="str">
        <f t="shared" si="398"/>
        <v>42</v>
      </c>
      <c r="AD1572" s="10" t="str">
        <f t="shared" si="399"/>
        <v>C4</v>
      </c>
      <c r="AE1572" s="12" t="str">
        <f t="shared" si="400"/>
        <v/>
      </c>
    </row>
    <row r="1573" spans="1:31" x14ac:dyDescent="0.25">
      <c r="A1573" s="5">
        <v>1613</v>
      </c>
      <c r="B1573" s="6" t="s">
        <v>301</v>
      </c>
      <c r="C1573" s="6" t="s">
        <v>1170</v>
      </c>
      <c r="D1573" s="6" t="s">
        <v>15</v>
      </c>
      <c r="E1573" s="6" t="s">
        <v>16</v>
      </c>
      <c r="F1573" s="6">
        <v>90</v>
      </c>
      <c r="G1573" s="6" t="s">
        <v>4748</v>
      </c>
      <c r="H1573" s="6" t="s">
        <v>3454</v>
      </c>
      <c r="I1573" s="6" t="s">
        <v>32</v>
      </c>
      <c r="J1573" s="7">
        <v>44495</v>
      </c>
      <c r="K1573" s="6">
        <v>45</v>
      </c>
      <c r="L1573" s="6" t="s">
        <v>20</v>
      </c>
      <c r="M1573" s="8"/>
      <c r="O1573">
        <f t="shared" si="401"/>
        <v>0</v>
      </c>
      <c r="Q1573" s="5" t="str">
        <f t="shared" si="386"/>
        <v>1613</v>
      </c>
      <c r="R1573" s="6" t="str">
        <f t="shared" si="387"/>
        <v>Dale</v>
      </c>
      <c r="S1573" s="6" t="str">
        <f t="shared" si="388"/>
        <v>Boggs</v>
      </c>
      <c r="T1573" s="6" t="str">
        <f t="shared" si="389"/>
        <v>Mrs</v>
      </c>
      <c r="U1573" s="6" t="str">
        <f t="shared" si="390"/>
        <v>F</v>
      </c>
      <c r="V1573" s="6" t="str">
        <f t="shared" si="391"/>
        <v>90</v>
      </c>
      <c r="W1573" s="6" t="str">
        <f t="shared" si="392"/>
        <v>Eresby Place</v>
      </c>
      <c r="X1573" s="6" t="str">
        <f t="shared" si="393"/>
        <v>ce</v>
      </c>
      <c r="Y1573" s="6" t="str">
        <f t="shared" si="394"/>
        <v>Eresby Place</v>
      </c>
      <c r="Z1573" s="6" t="str">
        <f t="shared" si="395"/>
        <v>Newton Abbot</v>
      </c>
      <c r="AA1573" s="6" t="str">
        <f t="shared" si="396"/>
        <v>WC</v>
      </c>
      <c r="AB1573" s="7" t="str">
        <f t="shared" si="397"/>
        <v>44495</v>
      </c>
      <c r="AC1573" s="6" t="str">
        <f t="shared" si="398"/>
        <v>45</v>
      </c>
      <c r="AD1573" s="6" t="str">
        <f t="shared" si="399"/>
        <v>B</v>
      </c>
      <c r="AE1573" s="8" t="str">
        <f t="shared" si="400"/>
        <v/>
      </c>
    </row>
    <row r="1574" spans="1:31" x14ac:dyDescent="0.25">
      <c r="A1574" s="9">
        <v>1614</v>
      </c>
      <c r="B1574" s="10" t="s">
        <v>4749</v>
      </c>
      <c r="C1574" s="10" t="s">
        <v>4750</v>
      </c>
      <c r="D1574" s="10" t="s">
        <v>15</v>
      </c>
      <c r="E1574" s="10" t="s">
        <v>16</v>
      </c>
      <c r="F1574" s="10">
        <v>90</v>
      </c>
      <c r="G1574" s="10" t="s">
        <v>4751</v>
      </c>
      <c r="H1574" s="10" t="s">
        <v>1013</v>
      </c>
      <c r="I1574" s="10" t="s">
        <v>291</v>
      </c>
      <c r="J1574" s="11">
        <v>43757</v>
      </c>
      <c r="K1574" s="10">
        <v>60</v>
      </c>
      <c r="L1574" s="10" t="s">
        <v>33</v>
      </c>
      <c r="M1574" s="12"/>
      <c r="O1574">
        <f t="shared" si="401"/>
        <v>0</v>
      </c>
      <c r="Q1574" s="9" t="str">
        <f t="shared" si="386"/>
        <v>1614</v>
      </c>
      <c r="R1574" s="10" t="str">
        <f t="shared" si="387"/>
        <v>Amie</v>
      </c>
      <c r="S1574" s="10" t="str">
        <f t="shared" si="388"/>
        <v>Hess</v>
      </c>
      <c r="T1574" s="10" t="str">
        <f t="shared" si="389"/>
        <v>Mrs</v>
      </c>
      <c r="U1574" s="10" t="str">
        <f t="shared" si="390"/>
        <v>F</v>
      </c>
      <c r="V1574" s="10" t="str">
        <f t="shared" si="391"/>
        <v>90</v>
      </c>
      <c r="W1574" s="10" t="str">
        <f t="shared" si="392"/>
        <v>Erindale Terrace</v>
      </c>
      <c r="X1574" s="10" t="str">
        <f t="shared" si="393"/>
        <v>ce</v>
      </c>
      <c r="Y1574" s="10" t="str">
        <f t="shared" si="394"/>
        <v>Erindale Terrace</v>
      </c>
      <c r="Z1574" s="10" t="str">
        <f t="shared" si="395"/>
        <v>Kidlington</v>
      </c>
      <c r="AA1574" s="10" t="str">
        <f t="shared" si="396"/>
        <v>HS</v>
      </c>
      <c r="AB1574" s="11" t="str">
        <f t="shared" si="397"/>
        <v>43757</v>
      </c>
      <c r="AC1574" s="10" t="str">
        <f t="shared" si="398"/>
        <v>60</v>
      </c>
      <c r="AD1574" s="10" t="str">
        <f t="shared" si="399"/>
        <v>A3</v>
      </c>
      <c r="AE1574" s="12" t="str">
        <f t="shared" si="400"/>
        <v/>
      </c>
    </row>
    <row r="1575" spans="1:31" x14ac:dyDescent="0.25">
      <c r="A1575" s="5">
        <v>1615</v>
      </c>
      <c r="B1575" s="6" t="s">
        <v>4752</v>
      </c>
      <c r="C1575" s="6" t="s">
        <v>1910</v>
      </c>
      <c r="D1575" s="6" t="s">
        <v>28</v>
      </c>
      <c r="E1575" s="6" t="s">
        <v>29</v>
      </c>
      <c r="F1575" s="6">
        <v>60</v>
      </c>
      <c r="G1575" s="6" t="s">
        <v>4753</v>
      </c>
      <c r="H1575" s="6" t="s">
        <v>4754</v>
      </c>
      <c r="I1575" s="6" t="s">
        <v>291</v>
      </c>
      <c r="J1575" s="7">
        <v>43598</v>
      </c>
      <c r="K1575" s="6">
        <v>36</v>
      </c>
      <c r="L1575" s="6" t="s">
        <v>68</v>
      </c>
      <c r="M1575" s="8"/>
      <c r="O1575">
        <f t="shared" si="401"/>
        <v>0</v>
      </c>
      <c r="Q1575" s="5" t="str">
        <f t="shared" si="386"/>
        <v>1615</v>
      </c>
      <c r="R1575" s="6" t="str">
        <f t="shared" si="387"/>
        <v>Oscar</v>
      </c>
      <c r="S1575" s="6" t="str">
        <f t="shared" si="388"/>
        <v>Bray</v>
      </c>
      <c r="T1575" s="6" t="str">
        <f t="shared" si="389"/>
        <v>Mr</v>
      </c>
      <c r="U1575" s="6" t="str">
        <f t="shared" si="390"/>
        <v>M</v>
      </c>
      <c r="V1575" s="6" t="str">
        <f t="shared" si="391"/>
        <v>60</v>
      </c>
      <c r="W1575" s="6" t="str">
        <f t="shared" si="392"/>
        <v>Erlam Road</v>
      </c>
      <c r="X1575" s="6" t="str">
        <f t="shared" si="393"/>
        <v>ad</v>
      </c>
      <c r="Y1575" s="6" t="str">
        <f t="shared" si="394"/>
        <v>Erlam Road</v>
      </c>
      <c r="Z1575" s="6" t="str">
        <f t="shared" si="395"/>
        <v>Kendal</v>
      </c>
      <c r="AA1575" s="6" t="str">
        <f t="shared" si="396"/>
        <v>HS</v>
      </c>
      <c r="AB1575" s="7" t="str">
        <f t="shared" si="397"/>
        <v>43598</v>
      </c>
      <c r="AC1575" s="6" t="str">
        <f t="shared" si="398"/>
        <v>36</v>
      </c>
      <c r="AD1575" s="6" t="str">
        <f t="shared" si="399"/>
        <v>A2</v>
      </c>
      <c r="AE1575" s="8" t="str">
        <f t="shared" si="400"/>
        <v/>
      </c>
    </row>
    <row r="1576" spans="1:31" x14ac:dyDescent="0.25">
      <c r="A1576" s="9">
        <v>1616</v>
      </c>
      <c r="B1576" s="10" t="s">
        <v>4755</v>
      </c>
      <c r="C1576" s="10" t="s">
        <v>668</v>
      </c>
      <c r="D1576" s="10" t="s">
        <v>28</v>
      </c>
      <c r="E1576" s="10" t="s">
        <v>29</v>
      </c>
      <c r="F1576" s="10">
        <v>30</v>
      </c>
      <c r="G1576" s="10" t="s">
        <v>4753</v>
      </c>
      <c r="H1576" s="10" t="s">
        <v>912</v>
      </c>
      <c r="I1576" s="10" t="s">
        <v>32</v>
      </c>
      <c r="J1576" s="11">
        <v>43737</v>
      </c>
      <c r="K1576" s="10">
        <v>30</v>
      </c>
      <c r="L1576" s="10" t="s">
        <v>39</v>
      </c>
      <c r="M1576" s="12"/>
      <c r="O1576">
        <f t="shared" si="401"/>
        <v>0</v>
      </c>
      <c r="Q1576" s="9" t="str">
        <f t="shared" si="386"/>
        <v>1616</v>
      </c>
      <c r="R1576" s="10" t="str">
        <f t="shared" si="387"/>
        <v>Kristofer</v>
      </c>
      <c r="S1576" s="10" t="str">
        <f t="shared" si="388"/>
        <v>Barrett</v>
      </c>
      <c r="T1576" s="10" t="str">
        <f t="shared" si="389"/>
        <v>Mr</v>
      </c>
      <c r="U1576" s="10" t="str">
        <f t="shared" si="390"/>
        <v>M</v>
      </c>
      <c r="V1576" s="10" t="str">
        <f t="shared" si="391"/>
        <v>30</v>
      </c>
      <c r="W1576" s="10" t="str">
        <f t="shared" si="392"/>
        <v>Erlam Road</v>
      </c>
      <c r="X1576" s="10" t="str">
        <f t="shared" si="393"/>
        <v>ad</v>
      </c>
      <c r="Y1576" s="10" t="str">
        <f t="shared" si="394"/>
        <v>Erlam Road</v>
      </c>
      <c r="Z1576" s="10" t="str">
        <f t="shared" si="395"/>
        <v>Norfolk</v>
      </c>
      <c r="AA1576" s="10" t="str">
        <f t="shared" si="396"/>
        <v>WC</v>
      </c>
      <c r="AB1576" s="11" t="str">
        <f t="shared" si="397"/>
        <v>43737</v>
      </c>
      <c r="AC1576" s="10" t="str">
        <f t="shared" si="398"/>
        <v>30</v>
      </c>
      <c r="AD1576" s="10" t="str">
        <f t="shared" si="399"/>
        <v>C1</v>
      </c>
      <c r="AE1576" s="12" t="str">
        <f t="shared" si="400"/>
        <v/>
      </c>
    </row>
    <row r="1577" spans="1:31" x14ac:dyDescent="0.25">
      <c r="A1577" s="5">
        <v>1617</v>
      </c>
      <c r="B1577" s="6" t="s">
        <v>4756</v>
      </c>
      <c r="C1577" s="6" t="s">
        <v>2236</v>
      </c>
      <c r="D1577" s="6" t="s">
        <v>41</v>
      </c>
      <c r="E1577" s="6" t="s">
        <v>16</v>
      </c>
      <c r="F1577" s="6">
        <v>90</v>
      </c>
      <c r="G1577" s="6" t="s">
        <v>4757</v>
      </c>
      <c r="H1577" s="6" t="s">
        <v>526</v>
      </c>
      <c r="I1577" s="6" t="s">
        <v>122</v>
      </c>
      <c r="J1577" s="7">
        <v>43512</v>
      </c>
      <c r="K1577" s="6">
        <v>19</v>
      </c>
      <c r="L1577" s="6" t="s">
        <v>68</v>
      </c>
      <c r="M1577" s="8"/>
      <c r="O1577">
        <f t="shared" si="401"/>
        <v>0</v>
      </c>
      <c r="Q1577" s="5" t="str">
        <f t="shared" si="386"/>
        <v>1617</v>
      </c>
      <c r="R1577" s="6" t="str">
        <f t="shared" si="387"/>
        <v>Erinn</v>
      </c>
      <c r="S1577" s="6" t="str">
        <f t="shared" si="388"/>
        <v>Doyle</v>
      </c>
      <c r="T1577" s="6" t="str">
        <f t="shared" si="389"/>
        <v>Ms</v>
      </c>
      <c r="U1577" s="6" t="str">
        <f t="shared" si="390"/>
        <v>F</v>
      </c>
      <c r="V1577" s="6" t="str">
        <f t="shared" si="391"/>
        <v>90</v>
      </c>
      <c r="W1577" s="6" t="str">
        <f t="shared" si="392"/>
        <v>Erlich Cottages</v>
      </c>
      <c r="X1577" s="6" t="str">
        <f t="shared" si="393"/>
        <v>es</v>
      </c>
      <c r="Y1577" s="6" t="str">
        <f t="shared" si="394"/>
        <v>Erlich Cottages</v>
      </c>
      <c r="Z1577" s="6" t="str">
        <f t="shared" si="395"/>
        <v>Llandudno</v>
      </c>
      <c r="AA1577" s="6" t="str">
        <f t="shared" si="396"/>
        <v>WN</v>
      </c>
      <c r="AB1577" s="7" t="str">
        <f t="shared" si="397"/>
        <v>43512</v>
      </c>
      <c r="AC1577" s="6" t="str">
        <f t="shared" si="398"/>
        <v>19</v>
      </c>
      <c r="AD1577" s="6" t="str">
        <f t="shared" si="399"/>
        <v>A2</v>
      </c>
      <c r="AE1577" s="8" t="str">
        <f t="shared" si="400"/>
        <v/>
      </c>
    </row>
    <row r="1578" spans="1:31" x14ac:dyDescent="0.25">
      <c r="A1578" s="9">
        <v>1618</v>
      </c>
      <c r="B1578" s="10" t="s">
        <v>3560</v>
      </c>
      <c r="C1578" s="10" t="s">
        <v>74</v>
      </c>
      <c r="D1578" s="10" t="s">
        <v>28</v>
      </c>
      <c r="E1578" s="10" t="s">
        <v>29</v>
      </c>
      <c r="F1578" s="10">
        <v>30</v>
      </c>
      <c r="G1578" s="10" t="s">
        <v>4757</v>
      </c>
      <c r="H1578" s="10" t="s">
        <v>1037</v>
      </c>
      <c r="I1578" s="10" t="s">
        <v>32</v>
      </c>
      <c r="J1578" s="11">
        <v>44107</v>
      </c>
      <c r="K1578" s="10">
        <v>79</v>
      </c>
      <c r="L1578" s="10" t="s">
        <v>39</v>
      </c>
      <c r="M1578" s="12"/>
      <c r="O1578">
        <f t="shared" si="401"/>
        <v>0</v>
      </c>
      <c r="Q1578" s="9" t="str">
        <f t="shared" si="386"/>
        <v>1618</v>
      </c>
      <c r="R1578" s="10" t="str">
        <f t="shared" si="387"/>
        <v>Long</v>
      </c>
      <c r="S1578" s="10" t="str">
        <f t="shared" si="388"/>
        <v>Link</v>
      </c>
      <c r="T1578" s="10" t="str">
        <f t="shared" si="389"/>
        <v>Mr</v>
      </c>
      <c r="U1578" s="10" t="str">
        <f t="shared" si="390"/>
        <v>M</v>
      </c>
      <c r="V1578" s="10" t="str">
        <f t="shared" si="391"/>
        <v>30</v>
      </c>
      <c r="W1578" s="10" t="str">
        <f t="shared" si="392"/>
        <v>Erlich Cottages</v>
      </c>
      <c r="X1578" s="10" t="str">
        <f t="shared" si="393"/>
        <v>es</v>
      </c>
      <c r="Y1578" s="10" t="str">
        <f t="shared" si="394"/>
        <v>Erlich Cottages</v>
      </c>
      <c r="Z1578" s="10" t="str">
        <f t="shared" si="395"/>
        <v>Merriott</v>
      </c>
      <c r="AA1578" s="10" t="str">
        <f t="shared" si="396"/>
        <v>WC</v>
      </c>
      <c r="AB1578" s="11" t="str">
        <f t="shared" si="397"/>
        <v>44107</v>
      </c>
      <c r="AC1578" s="10" t="str">
        <f t="shared" si="398"/>
        <v>79</v>
      </c>
      <c r="AD1578" s="10" t="str">
        <f t="shared" si="399"/>
        <v>C1</v>
      </c>
      <c r="AE1578" s="12" t="str">
        <f t="shared" si="400"/>
        <v/>
      </c>
    </row>
    <row r="1579" spans="1:31" x14ac:dyDescent="0.25">
      <c r="A1579" s="5">
        <v>1619</v>
      </c>
      <c r="B1579" s="6" t="s">
        <v>3003</v>
      </c>
      <c r="C1579" s="6" t="s">
        <v>640</v>
      </c>
      <c r="D1579" s="6" t="s">
        <v>49</v>
      </c>
      <c r="E1579" s="6" t="s">
        <v>16</v>
      </c>
      <c r="F1579" s="6">
        <v>30</v>
      </c>
      <c r="G1579" s="6" t="s">
        <v>4758</v>
      </c>
      <c r="H1579" s="6" t="s">
        <v>4667</v>
      </c>
      <c r="I1579" s="6" t="s">
        <v>176</v>
      </c>
      <c r="J1579" s="7">
        <v>43834</v>
      </c>
      <c r="K1579" s="6">
        <v>84</v>
      </c>
      <c r="L1579" s="6" t="s">
        <v>39</v>
      </c>
      <c r="M1579" s="8"/>
      <c r="O1579">
        <f t="shared" si="401"/>
        <v>0</v>
      </c>
      <c r="Q1579" s="5" t="str">
        <f t="shared" si="386"/>
        <v>1619</v>
      </c>
      <c r="R1579" s="6" t="str">
        <f t="shared" si="387"/>
        <v>Kaila</v>
      </c>
      <c r="S1579" s="6" t="str">
        <f t="shared" si="388"/>
        <v>Boston</v>
      </c>
      <c r="T1579" s="6" t="str">
        <f t="shared" si="389"/>
        <v>Miss</v>
      </c>
      <c r="U1579" s="6" t="str">
        <f t="shared" si="390"/>
        <v>F</v>
      </c>
      <c r="V1579" s="6" t="str">
        <f t="shared" si="391"/>
        <v>30</v>
      </c>
      <c r="W1579" s="6" t="str">
        <f t="shared" si="392"/>
        <v>Ermine Road</v>
      </c>
      <c r="X1579" s="6" t="str">
        <f t="shared" si="393"/>
        <v>ad</v>
      </c>
      <c r="Y1579" s="6" t="str">
        <f t="shared" si="394"/>
        <v>Ermine Road</v>
      </c>
      <c r="Z1579" s="6" t="str">
        <f t="shared" si="395"/>
        <v>Crymych</v>
      </c>
      <c r="AA1579" s="6" t="str">
        <f t="shared" si="396"/>
        <v>CW</v>
      </c>
      <c r="AB1579" s="7" t="str">
        <f t="shared" si="397"/>
        <v>43834</v>
      </c>
      <c r="AC1579" s="6" t="str">
        <f t="shared" si="398"/>
        <v>84</v>
      </c>
      <c r="AD1579" s="6" t="str">
        <f t="shared" si="399"/>
        <v>C1</v>
      </c>
      <c r="AE1579" s="8" t="str">
        <f t="shared" si="400"/>
        <v/>
      </c>
    </row>
    <row r="1580" spans="1:31" x14ac:dyDescent="0.25">
      <c r="A1580" s="9">
        <v>1620</v>
      </c>
      <c r="B1580" s="10" t="s">
        <v>4759</v>
      </c>
      <c r="C1580" s="10" t="s">
        <v>3900</v>
      </c>
      <c r="D1580" s="10" t="s">
        <v>28</v>
      </c>
      <c r="E1580" s="10" t="s">
        <v>29</v>
      </c>
      <c r="F1580" s="10">
        <v>90</v>
      </c>
      <c r="G1580" s="10" t="s">
        <v>4760</v>
      </c>
      <c r="H1580" s="10" t="s">
        <v>1753</v>
      </c>
      <c r="I1580" s="10" t="s">
        <v>38</v>
      </c>
      <c r="J1580" s="11">
        <v>43909</v>
      </c>
      <c r="K1580" s="10">
        <v>74</v>
      </c>
      <c r="L1580" s="10" t="s">
        <v>68</v>
      </c>
      <c r="M1580" s="12"/>
      <c r="O1580">
        <f t="shared" si="401"/>
        <v>0</v>
      </c>
      <c r="Q1580" s="9" t="str">
        <f t="shared" si="386"/>
        <v>1620</v>
      </c>
      <c r="R1580" s="10" t="str">
        <f t="shared" si="387"/>
        <v>Felipe</v>
      </c>
      <c r="S1580" s="10" t="str">
        <f t="shared" si="388"/>
        <v>Horne</v>
      </c>
      <c r="T1580" s="10" t="str">
        <f t="shared" si="389"/>
        <v>Mr</v>
      </c>
      <c r="U1580" s="10" t="str">
        <f t="shared" si="390"/>
        <v>M</v>
      </c>
      <c r="V1580" s="10" t="str">
        <f t="shared" si="391"/>
        <v>90</v>
      </c>
      <c r="W1580" s="10" t="str">
        <f t="shared" si="392"/>
        <v>Erskine Hill</v>
      </c>
      <c r="X1580" s="10" t="str">
        <f t="shared" si="393"/>
        <v>ll</v>
      </c>
      <c r="Y1580" s="10" t="str">
        <f t="shared" si="394"/>
        <v>Erskine Hill</v>
      </c>
      <c r="Z1580" s="10" t="str">
        <f t="shared" si="395"/>
        <v>Dunstable</v>
      </c>
      <c r="AA1580" s="10" t="str">
        <f t="shared" si="396"/>
        <v>RM</v>
      </c>
      <c r="AB1580" s="11" t="str">
        <f t="shared" si="397"/>
        <v>43909</v>
      </c>
      <c r="AC1580" s="10" t="str">
        <f t="shared" si="398"/>
        <v>74</v>
      </c>
      <c r="AD1580" s="10" t="str">
        <f t="shared" si="399"/>
        <v>A2</v>
      </c>
      <c r="AE1580" s="12" t="str">
        <f t="shared" si="400"/>
        <v/>
      </c>
    </row>
    <row r="1581" spans="1:31" x14ac:dyDescent="0.25">
      <c r="A1581" s="5">
        <v>1621</v>
      </c>
      <c r="B1581" s="6" t="s">
        <v>637</v>
      </c>
      <c r="C1581" s="6" t="s">
        <v>4761</v>
      </c>
      <c r="D1581" s="6" t="s">
        <v>28</v>
      </c>
      <c r="E1581" s="6" t="s">
        <v>29</v>
      </c>
      <c r="F1581" s="6">
        <v>60</v>
      </c>
      <c r="G1581" s="6" t="s">
        <v>4762</v>
      </c>
      <c r="H1581" s="6" t="s">
        <v>4763</v>
      </c>
      <c r="I1581" s="6" t="s">
        <v>682</v>
      </c>
      <c r="J1581" s="7">
        <v>44361</v>
      </c>
      <c r="K1581" s="6">
        <v>45</v>
      </c>
      <c r="L1581" s="6" t="s">
        <v>78</v>
      </c>
      <c r="M1581" s="8"/>
      <c r="O1581">
        <f t="shared" si="401"/>
        <v>0</v>
      </c>
      <c r="Q1581" s="5" t="str">
        <f t="shared" si="386"/>
        <v>1621</v>
      </c>
      <c r="R1581" s="6" t="str">
        <f t="shared" si="387"/>
        <v>Kent</v>
      </c>
      <c r="S1581" s="6" t="str">
        <f t="shared" si="388"/>
        <v>Nance</v>
      </c>
      <c r="T1581" s="6" t="str">
        <f t="shared" si="389"/>
        <v>Mr</v>
      </c>
      <c r="U1581" s="6" t="str">
        <f t="shared" si="390"/>
        <v>M</v>
      </c>
      <c r="V1581" s="6" t="str">
        <f t="shared" si="391"/>
        <v>60</v>
      </c>
      <c r="W1581" s="6" t="str">
        <f t="shared" si="392"/>
        <v>Erwood Road</v>
      </c>
      <c r="X1581" s="6" t="str">
        <f t="shared" si="393"/>
        <v>ad</v>
      </c>
      <c r="Y1581" s="6" t="str">
        <f t="shared" si="394"/>
        <v>Erwood Road</v>
      </c>
      <c r="Z1581" s="6" t="str">
        <f t="shared" si="395"/>
        <v>Berkeley</v>
      </c>
      <c r="AA1581" s="6" t="str">
        <f t="shared" si="396"/>
        <v>DA</v>
      </c>
      <c r="AB1581" s="7" t="str">
        <f t="shared" si="397"/>
        <v>44361</v>
      </c>
      <c r="AC1581" s="6" t="str">
        <f t="shared" si="398"/>
        <v>45</v>
      </c>
      <c r="AD1581" s="6" t="str">
        <f t="shared" si="399"/>
        <v>C2</v>
      </c>
      <c r="AE1581" s="8" t="str">
        <f t="shared" si="400"/>
        <v/>
      </c>
    </row>
    <row r="1582" spans="1:31" x14ac:dyDescent="0.25">
      <c r="A1582" s="9">
        <v>1622</v>
      </c>
      <c r="B1582" s="10" t="s">
        <v>4764</v>
      </c>
      <c r="C1582" s="10" t="s">
        <v>110</v>
      </c>
      <c r="D1582" s="10" t="s">
        <v>28</v>
      </c>
      <c r="E1582" s="10" t="s">
        <v>29</v>
      </c>
      <c r="F1582" s="10">
        <v>30</v>
      </c>
      <c r="G1582" s="10" t="s">
        <v>4765</v>
      </c>
      <c r="H1582" s="10" t="s">
        <v>3718</v>
      </c>
      <c r="I1582" s="10" t="s">
        <v>32</v>
      </c>
      <c r="J1582" s="11">
        <v>43603</v>
      </c>
      <c r="K1582" s="10">
        <v>51</v>
      </c>
      <c r="L1582" s="10" t="s">
        <v>157</v>
      </c>
      <c r="M1582" s="12"/>
      <c r="O1582">
        <f t="shared" si="401"/>
        <v>0</v>
      </c>
      <c r="Q1582" s="9" t="str">
        <f t="shared" si="386"/>
        <v>1622</v>
      </c>
      <c r="R1582" s="10" t="str">
        <f t="shared" si="387"/>
        <v>Jae</v>
      </c>
      <c r="S1582" s="10" t="str">
        <f t="shared" si="388"/>
        <v>Sinclair</v>
      </c>
      <c r="T1582" s="10" t="str">
        <f t="shared" si="389"/>
        <v>Mr</v>
      </c>
      <c r="U1582" s="10" t="str">
        <f t="shared" si="390"/>
        <v>M</v>
      </c>
      <c r="V1582" s="10" t="str">
        <f t="shared" si="391"/>
        <v>30</v>
      </c>
      <c r="W1582" s="10" t="str">
        <f t="shared" si="392"/>
        <v>Eskdale Villas</v>
      </c>
      <c r="X1582" s="10" t="str">
        <f t="shared" si="393"/>
        <v>as</v>
      </c>
      <c r="Y1582" s="10" t="str">
        <f t="shared" si="394"/>
        <v>Eskdale Villas</v>
      </c>
      <c r="Z1582" s="10" t="str">
        <f t="shared" si="395"/>
        <v>Newcastleton</v>
      </c>
      <c r="AA1582" s="10" t="str">
        <f t="shared" si="396"/>
        <v>WC</v>
      </c>
      <c r="AB1582" s="11" t="str">
        <f t="shared" si="397"/>
        <v>43603</v>
      </c>
      <c r="AC1582" s="10" t="str">
        <f t="shared" si="398"/>
        <v>51</v>
      </c>
      <c r="AD1582" s="10" t="str">
        <f t="shared" si="399"/>
        <v>C3</v>
      </c>
      <c r="AE1582" s="12" t="str">
        <f t="shared" si="400"/>
        <v/>
      </c>
    </row>
    <row r="1583" spans="1:31" x14ac:dyDescent="0.25">
      <c r="A1583" s="5">
        <v>1623</v>
      </c>
      <c r="B1583" s="6" t="s">
        <v>2561</v>
      </c>
      <c r="C1583" s="6" t="s">
        <v>4766</v>
      </c>
      <c r="D1583" s="6" t="s">
        <v>28</v>
      </c>
      <c r="E1583" s="6" t="s">
        <v>29</v>
      </c>
      <c r="F1583" s="6">
        <v>30</v>
      </c>
      <c r="G1583" s="6" t="s">
        <v>4767</v>
      </c>
      <c r="H1583" s="6" t="s">
        <v>1764</v>
      </c>
      <c r="I1583" s="6" t="s">
        <v>176</v>
      </c>
      <c r="J1583" s="7">
        <v>43656</v>
      </c>
      <c r="K1583" s="6">
        <v>75</v>
      </c>
      <c r="L1583" s="6" t="s">
        <v>39</v>
      </c>
      <c r="M1583" s="8"/>
      <c r="O1583">
        <f t="shared" si="401"/>
        <v>0</v>
      </c>
      <c r="Q1583" s="5" t="str">
        <f t="shared" si="386"/>
        <v>1623</v>
      </c>
      <c r="R1583" s="6" t="str">
        <f t="shared" si="387"/>
        <v>Alex</v>
      </c>
      <c r="S1583" s="6" t="str">
        <f t="shared" si="388"/>
        <v>Peacock</v>
      </c>
      <c r="T1583" s="6" t="str">
        <f t="shared" si="389"/>
        <v>Mr</v>
      </c>
      <c r="U1583" s="6" t="str">
        <f t="shared" si="390"/>
        <v>M</v>
      </c>
      <c r="V1583" s="6" t="str">
        <f t="shared" si="391"/>
        <v>30</v>
      </c>
      <c r="W1583" s="6" t="str">
        <f t="shared" si="392"/>
        <v>Esmeralda Road</v>
      </c>
      <c r="X1583" s="6" t="str">
        <f t="shared" si="393"/>
        <v>ad</v>
      </c>
      <c r="Y1583" s="6" t="str">
        <f t="shared" si="394"/>
        <v>Esmeralda Road</v>
      </c>
      <c r="Z1583" s="6" t="str">
        <f t="shared" si="395"/>
        <v>Cromarty</v>
      </c>
      <c r="AA1583" s="6" t="str">
        <f t="shared" si="396"/>
        <v>CW</v>
      </c>
      <c r="AB1583" s="7" t="str">
        <f t="shared" si="397"/>
        <v>43656</v>
      </c>
      <c r="AC1583" s="6" t="str">
        <f t="shared" si="398"/>
        <v>75</v>
      </c>
      <c r="AD1583" s="6" t="str">
        <f t="shared" si="399"/>
        <v>C1</v>
      </c>
      <c r="AE1583" s="8" t="str">
        <f t="shared" si="400"/>
        <v/>
      </c>
    </row>
    <row r="1584" spans="1:31" x14ac:dyDescent="0.25">
      <c r="A1584" s="9">
        <v>1624</v>
      </c>
      <c r="B1584" s="10" t="s">
        <v>2513</v>
      </c>
      <c r="C1584" s="10" t="s">
        <v>593</v>
      </c>
      <c r="D1584" s="10" t="s">
        <v>28</v>
      </c>
      <c r="E1584" s="10" t="s">
        <v>29</v>
      </c>
      <c r="F1584" s="10">
        <v>90</v>
      </c>
      <c r="G1584" s="10" t="s">
        <v>4768</v>
      </c>
      <c r="H1584" s="10" t="s">
        <v>2488</v>
      </c>
      <c r="I1584" s="10" t="s">
        <v>908</v>
      </c>
      <c r="J1584" s="11">
        <v>44491</v>
      </c>
      <c r="K1584" s="10">
        <v>94</v>
      </c>
      <c r="L1584" s="10" t="s">
        <v>157</v>
      </c>
      <c r="M1584" s="12"/>
      <c r="O1584">
        <f t="shared" si="401"/>
        <v>0</v>
      </c>
      <c r="Q1584" s="9" t="str">
        <f t="shared" si="386"/>
        <v>1624</v>
      </c>
      <c r="R1584" s="10" t="str">
        <f t="shared" si="387"/>
        <v>Danial</v>
      </c>
      <c r="S1584" s="10" t="str">
        <f t="shared" si="388"/>
        <v>Gonzalez</v>
      </c>
      <c r="T1584" s="10" t="str">
        <f t="shared" si="389"/>
        <v>Mr</v>
      </c>
      <c r="U1584" s="10" t="str">
        <f t="shared" si="390"/>
        <v>M</v>
      </c>
      <c r="V1584" s="10" t="str">
        <f t="shared" si="391"/>
        <v>90</v>
      </c>
      <c r="W1584" s="10" t="str">
        <f t="shared" si="392"/>
        <v>Esmerelda Road</v>
      </c>
      <c r="X1584" s="10" t="str">
        <f t="shared" si="393"/>
        <v>ad</v>
      </c>
      <c r="Y1584" s="10" t="str">
        <f t="shared" si="394"/>
        <v>Esmerelda Road</v>
      </c>
      <c r="Z1584" s="10" t="str">
        <f t="shared" si="395"/>
        <v>Aberdeenshire</v>
      </c>
      <c r="AA1584" s="10" t="str">
        <f t="shared" si="396"/>
        <v>AB</v>
      </c>
      <c r="AB1584" s="11" t="str">
        <f t="shared" si="397"/>
        <v>44491</v>
      </c>
      <c r="AC1584" s="10" t="str">
        <f t="shared" si="398"/>
        <v>94</v>
      </c>
      <c r="AD1584" s="10" t="str">
        <f t="shared" si="399"/>
        <v>C3</v>
      </c>
      <c r="AE1584" s="12" t="str">
        <f t="shared" si="400"/>
        <v/>
      </c>
    </row>
    <row r="1585" spans="1:31" x14ac:dyDescent="0.25">
      <c r="A1585" s="5">
        <v>1625</v>
      </c>
      <c r="B1585" s="6" t="s">
        <v>4483</v>
      </c>
      <c r="C1585" s="6" t="s">
        <v>2799</v>
      </c>
      <c r="D1585" s="6" t="s">
        <v>28</v>
      </c>
      <c r="E1585" s="6" t="s">
        <v>29</v>
      </c>
      <c r="F1585" s="6">
        <v>30</v>
      </c>
      <c r="G1585" s="6" t="s">
        <v>4769</v>
      </c>
      <c r="H1585" s="6" t="s">
        <v>1580</v>
      </c>
      <c r="I1585" s="6" t="s">
        <v>32</v>
      </c>
      <c r="J1585" s="7">
        <v>43492</v>
      </c>
      <c r="K1585" s="6">
        <v>17</v>
      </c>
      <c r="L1585" s="6" t="s">
        <v>62</v>
      </c>
      <c r="M1585" s="8"/>
      <c r="O1585">
        <f t="shared" si="401"/>
        <v>0</v>
      </c>
      <c r="Q1585" s="5" t="str">
        <f t="shared" si="386"/>
        <v>1625</v>
      </c>
      <c r="R1585" s="6" t="str">
        <f t="shared" si="387"/>
        <v>Lino</v>
      </c>
      <c r="S1585" s="6" t="str">
        <f t="shared" si="388"/>
        <v>Ames</v>
      </c>
      <c r="T1585" s="6" t="str">
        <f t="shared" si="389"/>
        <v>Mr</v>
      </c>
      <c r="U1585" s="6" t="str">
        <f t="shared" si="390"/>
        <v>M</v>
      </c>
      <c r="V1585" s="6" t="str">
        <f t="shared" si="391"/>
        <v>30</v>
      </c>
      <c r="W1585" s="6" t="str">
        <f t="shared" si="392"/>
        <v>Essendine Road</v>
      </c>
      <c r="X1585" s="6" t="str">
        <f t="shared" si="393"/>
        <v>ad</v>
      </c>
      <c r="Y1585" s="6" t="str">
        <f t="shared" si="394"/>
        <v>Essendine Road</v>
      </c>
      <c r="Z1585" s="6" t="str">
        <f t="shared" si="395"/>
        <v>Retford</v>
      </c>
      <c r="AA1585" s="6" t="str">
        <f t="shared" si="396"/>
        <v>WC</v>
      </c>
      <c r="AB1585" s="7" t="str">
        <f t="shared" si="397"/>
        <v>43492</v>
      </c>
      <c r="AC1585" s="6" t="str">
        <f t="shared" si="398"/>
        <v>17</v>
      </c>
      <c r="AD1585" s="6" t="str">
        <f t="shared" si="399"/>
        <v>C4</v>
      </c>
      <c r="AE1585" s="8" t="str">
        <f t="shared" si="400"/>
        <v/>
      </c>
    </row>
    <row r="1586" spans="1:31" x14ac:dyDescent="0.25">
      <c r="A1586" s="9">
        <v>1626</v>
      </c>
      <c r="B1586" s="10" t="s">
        <v>1692</v>
      </c>
      <c r="C1586" s="10" t="s">
        <v>4770</v>
      </c>
      <c r="D1586" s="10" t="s">
        <v>115</v>
      </c>
      <c r="E1586" s="10" t="s">
        <v>29</v>
      </c>
      <c r="F1586" s="10">
        <v>90</v>
      </c>
      <c r="G1586" s="10" t="s">
        <v>4771</v>
      </c>
      <c r="H1586" s="10" t="s">
        <v>4169</v>
      </c>
      <c r="I1586" s="10" t="s">
        <v>32</v>
      </c>
      <c r="J1586" s="11">
        <v>44512</v>
      </c>
      <c r="K1586" s="10">
        <v>67</v>
      </c>
      <c r="L1586" s="10" t="s">
        <v>39</v>
      </c>
      <c r="M1586" s="12"/>
      <c r="O1586">
        <f t="shared" si="401"/>
        <v>0</v>
      </c>
      <c r="Q1586" s="9" t="str">
        <f t="shared" si="386"/>
        <v>1626</v>
      </c>
      <c r="R1586" s="10" t="str">
        <f t="shared" si="387"/>
        <v>Dorsey</v>
      </c>
      <c r="S1586" s="10" t="str">
        <f t="shared" si="388"/>
        <v>Hatch</v>
      </c>
      <c r="T1586" s="10" t="str">
        <f t="shared" si="389"/>
        <v>Prof</v>
      </c>
      <c r="U1586" s="10" t="str">
        <f t="shared" si="390"/>
        <v>M</v>
      </c>
      <c r="V1586" s="10" t="str">
        <f t="shared" si="391"/>
        <v>90</v>
      </c>
      <c r="W1586" s="10" t="str">
        <f t="shared" si="392"/>
        <v>Ester Cottages</v>
      </c>
      <c r="X1586" s="10" t="str">
        <f t="shared" si="393"/>
        <v>es</v>
      </c>
      <c r="Y1586" s="10" t="str">
        <f t="shared" si="394"/>
        <v>Ester Cottages</v>
      </c>
      <c r="Z1586" s="10" t="str">
        <f t="shared" si="395"/>
        <v>Seaham</v>
      </c>
      <c r="AA1586" s="10" t="str">
        <f t="shared" si="396"/>
        <v>WC</v>
      </c>
      <c r="AB1586" s="11" t="str">
        <f t="shared" si="397"/>
        <v>44512</v>
      </c>
      <c r="AC1586" s="10" t="str">
        <f t="shared" si="398"/>
        <v>67</v>
      </c>
      <c r="AD1586" s="10" t="str">
        <f t="shared" si="399"/>
        <v>C1</v>
      </c>
      <c r="AE1586" s="12" t="str">
        <f t="shared" si="400"/>
        <v/>
      </c>
    </row>
    <row r="1587" spans="1:31" x14ac:dyDescent="0.25">
      <c r="A1587" s="5">
        <v>1627</v>
      </c>
      <c r="B1587" s="6" t="s">
        <v>2132</v>
      </c>
      <c r="C1587" s="6" t="s">
        <v>1634</v>
      </c>
      <c r="D1587" s="6" t="s">
        <v>28</v>
      </c>
      <c r="E1587" s="6" t="s">
        <v>29</v>
      </c>
      <c r="F1587" s="6">
        <v>90</v>
      </c>
      <c r="G1587" s="6" t="s">
        <v>4772</v>
      </c>
      <c r="H1587" s="6" t="s">
        <v>2781</v>
      </c>
      <c r="I1587" s="6" t="s">
        <v>176</v>
      </c>
      <c r="J1587" s="7">
        <v>44307</v>
      </c>
      <c r="K1587" s="6">
        <v>57</v>
      </c>
      <c r="L1587" s="6" t="s">
        <v>157</v>
      </c>
      <c r="M1587" s="8"/>
      <c r="O1587">
        <f t="shared" si="401"/>
        <v>0</v>
      </c>
      <c r="Q1587" s="5" t="str">
        <f t="shared" si="386"/>
        <v>1627</v>
      </c>
      <c r="R1587" s="6" t="str">
        <f t="shared" si="387"/>
        <v>Ronnie</v>
      </c>
      <c r="S1587" s="6" t="str">
        <f t="shared" si="388"/>
        <v>Donahue</v>
      </c>
      <c r="T1587" s="6" t="str">
        <f t="shared" si="389"/>
        <v>Mr</v>
      </c>
      <c r="U1587" s="6" t="str">
        <f t="shared" si="390"/>
        <v>M</v>
      </c>
      <c r="V1587" s="6" t="str">
        <f t="shared" si="391"/>
        <v>90</v>
      </c>
      <c r="W1587" s="6" t="str">
        <f t="shared" si="392"/>
        <v>Esterbrooke Street</v>
      </c>
      <c r="X1587" s="6" t="str">
        <f t="shared" si="393"/>
        <v>et</v>
      </c>
      <c r="Y1587" s="6" t="str">
        <f t="shared" si="394"/>
        <v>Esterbrooke Street</v>
      </c>
      <c r="Z1587" s="6" t="str">
        <f t="shared" si="395"/>
        <v>Corrour</v>
      </c>
      <c r="AA1587" s="6" t="str">
        <f t="shared" si="396"/>
        <v>CW</v>
      </c>
      <c r="AB1587" s="7" t="str">
        <f t="shared" si="397"/>
        <v>44307</v>
      </c>
      <c r="AC1587" s="6" t="str">
        <f t="shared" si="398"/>
        <v>57</v>
      </c>
      <c r="AD1587" s="6" t="str">
        <f t="shared" si="399"/>
        <v>C3</v>
      </c>
      <c r="AE1587" s="8" t="str">
        <f t="shared" si="400"/>
        <v/>
      </c>
    </row>
    <row r="1588" spans="1:31" x14ac:dyDescent="0.25">
      <c r="A1588" s="9">
        <v>1628</v>
      </c>
      <c r="B1588" s="10" t="s">
        <v>4773</v>
      </c>
      <c r="C1588" s="10" t="s">
        <v>4774</v>
      </c>
      <c r="D1588" s="10" t="s">
        <v>41</v>
      </c>
      <c r="E1588" s="10" t="s">
        <v>16</v>
      </c>
      <c r="F1588" s="10">
        <v>90</v>
      </c>
      <c r="G1588" s="10" t="s">
        <v>4775</v>
      </c>
      <c r="H1588" s="10" t="s">
        <v>1940</v>
      </c>
      <c r="I1588" s="10" t="s">
        <v>25</v>
      </c>
      <c r="J1588" s="11">
        <v>44486</v>
      </c>
      <c r="K1588" s="10">
        <v>91</v>
      </c>
      <c r="L1588" s="10" t="s">
        <v>52</v>
      </c>
      <c r="M1588" s="12"/>
      <c r="O1588">
        <f t="shared" si="401"/>
        <v>0</v>
      </c>
      <c r="Q1588" s="9" t="str">
        <f t="shared" si="386"/>
        <v>1628</v>
      </c>
      <c r="R1588" s="10" t="str">
        <f t="shared" si="387"/>
        <v>Sherika</v>
      </c>
      <c r="S1588" s="10" t="str">
        <f t="shared" si="388"/>
        <v>Hull</v>
      </c>
      <c r="T1588" s="10" t="str">
        <f t="shared" si="389"/>
        <v>Ms</v>
      </c>
      <c r="U1588" s="10" t="str">
        <f t="shared" si="390"/>
        <v>F</v>
      </c>
      <c r="V1588" s="10" t="str">
        <f t="shared" si="391"/>
        <v>90</v>
      </c>
      <c r="W1588" s="10" t="str">
        <f t="shared" si="392"/>
        <v>Etham St</v>
      </c>
      <c r="X1588" s="10" t="str">
        <f t="shared" si="393"/>
        <v>St</v>
      </c>
      <c r="Y1588" s="10" t="str">
        <f t="shared" si="394"/>
        <v>Etham Street</v>
      </c>
      <c r="Z1588" s="10" t="str">
        <f t="shared" si="395"/>
        <v>Henlow</v>
      </c>
      <c r="AA1588" s="10" t="str">
        <f t="shared" si="396"/>
        <v>HG</v>
      </c>
      <c r="AB1588" s="11" t="str">
        <f t="shared" si="397"/>
        <v>44486</v>
      </c>
      <c r="AC1588" s="10" t="str">
        <f t="shared" si="398"/>
        <v>91</v>
      </c>
      <c r="AD1588" s="10" t="str">
        <f t="shared" si="399"/>
        <v>A1</v>
      </c>
      <c r="AE1588" s="12" t="str">
        <f t="shared" si="400"/>
        <v/>
      </c>
    </row>
    <row r="1589" spans="1:31" x14ac:dyDescent="0.25">
      <c r="A1589" s="5">
        <v>1629</v>
      </c>
      <c r="B1589" s="6" t="s">
        <v>2691</v>
      </c>
      <c r="C1589" s="6" t="s">
        <v>4776</v>
      </c>
      <c r="D1589" s="6" t="s">
        <v>28</v>
      </c>
      <c r="E1589" s="6" t="s">
        <v>29</v>
      </c>
      <c r="F1589" s="6">
        <v>60</v>
      </c>
      <c r="G1589" s="6" t="s">
        <v>4777</v>
      </c>
      <c r="H1589" s="6" t="s">
        <v>4778</v>
      </c>
      <c r="I1589" s="6" t="s">
        <v>32</v>
      </c>
      <c r="J1589" s="7">
        <v>43855</v>
      </c>
      <c r="K1589" s="6">
        <v>85</v>
      </c>
      <c r="L1589" s="6" t="s">
        <v>68</v>
      </c>
      <c r="M1589" s="8"/>
      <c r="O1589">
        <f t="shared" si="401"/>
        <v>0</v>
      </c>
      <c r="Q1589" s="5" t="str">
        <f t="shared" si="386"/>
        <v>1629</v>
      </c>
      <c r="R1589" s="6" t="str">
        <f t="shared" si="387"/>
        <v>Theron</v>
      </c>
      <c r="S1589" s="6" t="str">
        <f t="shared" si="388"/>
        <v>Sapp</v>
      </c>
      <c r="T1589" s="6" t="str">
        <f t="shared" si="389"/>
        <v>Mr</v>
      </c>
      <c r="U1589" s="6" t="str">
        <f t="shared" si="390"/>
        <v>M</v>
      </c>
      <c r="V1589" s="6" t="str">
        <f t="shared" si="391"/>
        <v>60</v>
      </c>
      <c r="W1589" s="6" t="str">
        <f t="shared" si="392"/>
        <v>Ethelden Road</v>
      </c>
      <c r="X1589" s="6" t="str">
        <f t="shared" si="393"/>
        <v>ad</v>
      </c>
      <c r="Y1589" s="6" t="str">
        <f t="shared" si="394"/>
        <v>Ethelden Road</v>
      </c>
      <c r="Z1589" s="6" t="str">
        <f t="shared" si="395"/>
        <v>Waltham Abbey</v>
      </c>
      <c r="AA1589" s="6" t="str">
        <f t="shared" si="396"/>
        <v>WC</v>
      </c>
      <c r="AB1589" s="7" t="str">
        <f t="shared" si="397"/>
        <v>43855</v>
      </c>
      <c r="AC1589" s="6" t="str">
        <f t="shared" si="398"/>
        <v>85</v>
      </c>
      <c r="AD1589" s="6" t="str">
        <f t="shared" si="399"/>
        <v>A2</v>
      </c>
      <c r="AE1589" s="8" t="str">
        <f t="shared" si="400"/>
        <v/>
      </c>
    </row>
    <row r="1590" spans="1:31" x14ac:dyDescent="0.25">
      <c r="A1590" s="9">
        <v>1630</v>
      </c>
      <c r="B1590" s="10" t="s">
        <v>4233</v>
      </c>
      <c r="C1590" s="10" t="s">
        <v>4779</v>
      </c>
      <c r="D1590" s="10" t="s">
        <v>41</v>
      </c>
      <c r="E1590" s="10" t="s">
        <v>16</v>
      </c>
      <c r="F1590" s="10">
        <v>60</v>
      </c>
      <c r="G1590" s="10" t="s">
        <v>4780</v>
      </c>
      <c r="H1590" s="10" t="s">
        <v>3780</v>
      </c>
      <c r="I1590" s="10" t="s">
        <v>171</v>
      </c>
      <c r="J1590" s="11">
        <v>43530</v>
      </c>
      <c r="K1590" s="10">
        <v>68</v>
      </c>
      <c r="L1590" s="10" t="s">
        <v>33</v>
      </c>
      <c r="M1590" s="12"/>
      <c r="O1590">
        <f t="shared" si="401"/>
        <v>0</v>
      </c>
      <c r="Q1590" s="9" t="str">
        <f t="shared" si="386"/>
        <v>1630</v>
      </c>
      <c r="R1590" s="10" t="str">
        <f t="shared" si="387"/>
        <v>Cleotilde</v>
      </c>
      <c r="S1590" s="10" t="str">
        <f t="shared" si="388"/>
        <v>Pagan</v>
      </c>
      <c r="T1590" s="10" t="str">
        <f t="shared" si="389"/>
        <v>Ms</v>
      </c>
      <c r="U1590" s="10" t="str">
        <f t="shared" si="390"/>
        <v>F</v>
      </c>
      <c r="V1590" s="10" t="str">
        <f t="shared" si="391"/>
        <v>60</v>
      </c>
      <c r="W1590" s="10" t="str">
        <f t="shared" si="392"/>
        <v>Etloe Road</v>
      </c>
      <c r="X1590" s="10" t="str">
        <f t="shared" si="393"/>
        <v>ad</v>
      </c>
      <c r="Y1590" s="10" t="str">
        <f t="shared" si="394"/>
        <v>Etloe Road</v>
      </c>
      <c r="Z1590" s="10" t="str">
        <f t="shared" si="395"/>
        <v>Clackmannan</v>
      </c>
      <c r="AA1590" s="10" t="str">
        <f t="shared" si="396"/>
        <v>PR</v>
      </c>
      <c r="AB1590" s="11" t="str">
        <f t="shared" si="397"/>
        <v>43530</v>
      </c>
      <c r="AC1590" s="10" t="str">
        <f t="shared" si="398"/>
        <v>68</v>
      </c>
      <c r="AD1590" s="10" t="str">
        <f t="shared" si="399"/>
        <v>A3</v>
      </c>
      <c r="AE1590" s="12" t="str">
        <f t="shared" si="400"/>
        <v/>
      </c>
    </row>
    <row r="1591" spans="1:31" x14ac:dyDescent="0.25">
      <c r="A1591" s="5">
        <v>1631</v>
      </c>
      <c r="B1591" s="6" t="s">
        <v>1394</v>
      </c>
      <c r="C1591" s="6" t="s">
        <v>4781</v>
      </c>
      <c r="D1591" s="6" t="s">
        <v>28</v>
      </c>
      <c r="E1591" s="6" t="s">
        <v>29</v>
      </c>
      <c r="F1591" s="6">
        <v>60</v>
      </c>
      <c r="G1591" s="6" t="s">
        <v>4782</v>
      </c>
      <c r="H1591" s="6" t="s">
        <v>4783</v>
      </c>
      <c r="I1591" s="6" t="s">
        <v>25</v>
      </c>
      <c r="J1591" s="7">
        <v>44009</v>
      </c>
      <c r="K1591" s="6">
        <v>15</v>
      </c>
      <c r="L1591" s="6" t="s">
        <v>157</v>
      </c>
      <c r="M1591" s="8"/>
      <c r="O1591">
        <f t="shared" si="401"/>
        <v>0</v>
      </c>
      <c r="Q1591" s="5" t="str">
        <f t="shared" si="386"/>
        <v>1631</v>
      </c>
      <c r="R1591" s="6" t="str">
        <f t="shared" si="387"/>
        <v>Carlton</v>
      </c>
      <c r="S1591" s="6" t="str">
        <f t="shared" si="388"/>
        <v>Gould</v>
      </c>
      <c r="T1591" s="6" t="str">
        <f t="shared" si="389"/>
        <v>Mr</v>
      </c>
      <c r="U1591" s="6" t="str">
        <f t="shared" si="390"/>
        <v>M</v>
      </c>
      <c r="V1591" s="6" t="str">
        <f t="shared" si="391"/>
        <v>60</v>
      </c>
      <c r="W1591" s="6" t="str">
        <f t="shared" si="392"/>
        <v>Eton Close</v>
      </c>
      <c r="X1591" s="6" t="str">
        <f t="shared" si="393"/>
        <v>se</v>
      </c>
      <c r="Y1591" s="6" t="str">
        <f t="shared" si="394"/>
        <v>Eton Close</v>
      </c>
      <c r="Z1591" s="6" t="str">
        <f t="shared" si="395"/>
        <v>Helston</v>
      </c>
      <c r="AA1591" s="6" t="str">
        <f t="shared" si="396"/>
        <v>HG</v>
      </c>
      <c r="AB1591" s="7" t="str">
        <f t="shared" si="397"/>
        <v>44009</v>
      </c>
      <c r="AC1591" s="6" t="str">
        <f t="shared" si="398"/>
        <v>15</v>
      </c>
      <c r="AD1591" s="6" t="str">
        <f t="shared" si="399"/>
        <v>C3</v>
      </c>
      <c r="AE1591" s="8" t="str">
        <f t="shared" si="400"/>
        <v/>
      </c>
    </row>
    <row r="1592" spans="1:31" x14ac:dyDescent="0.25">
      <c r="A1592" s="9">
        <v>1632</v>
      </c>
      <c r="B1592" s="10" t="s">
        <v>4784</v>
      </c>
      <c r="C1592" s="10" t="s">
        <v>956</v>
      </c>
      <c r="D1592" s="10" t="s">
        <v>15</v>
      </c>
      <c r="E1592" s="10" t="s">
        <v>16</v>
      </c>
      <c r="F1592" s="10">
        <v>60</v>
      </c>
      <c r="G1592" s="10" t="s">
        <v>4785</v>
      </c>
      <c r="H1592" s="10" t="s">
        <v>3116</v>
      </c>
      <c r="I1592" s="10" t="s">
        <v>32</v>
      </c>
      <c r="J1592" s="11">
        <v>43736</v>
      </c>
      <c r="K1592" s="10">
        <v>18</v>
      </c>
      <c r="L1592" s="10" t="s">
        <v>157</v>
      </c>
      <c r="M1592" s="12"/>
      <c r="O1592">
        <f t="shared" si="401"/>
        <v>0</v>
      </c>
      <c r="Q1592" s="9" t="str">
        <f t="shared" si="386"/>
        <v>1632</v>
      </c>
      <c r="R1592" s="10" t="str">
        <f t="shared" si="387"/>
        <v>Agripina</v>
      </c>
      <c r="S1592" s="10" t="str">
        <f t="shared" si="388"/>
        <v>Messer</v>
      </c>
      <c r="T1592" s="10" t="str">
        <f t="shared" si="389"/>
        <v>Mrs</v>
      </c>
      <c r="U1592" s="10" t="str">
        <f t="shared" si="390"/>
        <v>F</v>
      </c>
      <c r="V1592" s="10" t="str">
        <f t="shared" si="391"/>
        <v>60</v>
      </c>
      <c r="W1592" s="10" t="str">
        <f t="shared" si="392"/>
        <v>Eton Grove</v>
      </c>
      <c r="X1592" s="10" t="str">
        <f t="shared" si="393"/>
        <v>ve</v>
      </c>
      <c r="Y1592" s="10" t="str">
        <f t="shared" si="394"/>
        <v>Eton Grove</v>
      </c>
      <c r="Z1592" s="10" t="str">
        <f t="shared" si="395"/>
        <v>Lyndhurst</v>
      </c>
      <c r="AA1592" s="10" t="str">
        <f t="shared" si="396"/>
        <v>WC</v>
      </c>
      <c r="AB1592" s="11" t="str">
        <f t="shared" si="397"/>
        <v>43736</v>
      </c>
      <c r="AC1592" s="10" t="str">
        <f t="shared" si="398"/>
        <v>18</v>
      </c>
      <c r="AD1592" s="10" t="str">
        <f t="shared" si="399"/>
        <v>C3</v>
      </c>
      <c r="AE1592" s="12" t="str">
        <f t="shared" si="400"/>
        <v/>
      </c>
    </row>
    <row r="1593" spans="1:31" x14ac:dyDescent="0.25">
      <c r="A1593" s="9">
        <v>1634</v>
      </c>
      <c r="B1593" s="10" t="s">
        <v>4788</v>
      </c>
      <c r="C1593" s="10" t="s">
        <v>1778</v>
      </c>
      <c r="D1593" s="10" t="s">
        <v>28</v>
      </c>
      <c r="E1593" s="10" t="s">
        <v>29</v>
      </c>
      <c r="F1593" s="10">
        <v>30</v>
      </c>
      <c r="G1593" s="10" t="s">
        <v>4789</v>
      </c>
      <c r="H1593" s="10" t="s">
        <v>4790</v>
      </c>
      <c r="I1593" s="10" t="s">
        <v>32</v>
      </c>
      <c r="J1593" s="11">
        <v>44428</v>
      </c>
      <c r="K1593" s="10">
        <v>14</v>
      </c>
      <c r="L1593" s="10" t="s">
        <v>99</v>
      </c>
      <c r="M1593" s="12"/>
      <c r="O1593">
        <f t="shared" si="401"/>
        <v>0</v>
      </c>
      <c r="Q1593" s="9" t="str">
        <f t="shared" si="386"/>
        <v>1634</v>
      </c>
      <c r="R1593" s="10" t="str">
        <f t="shared" si="387"/>
        <v>Billie</v>
      </c>
      <c r="S1593" s="10" t="str">
        <f t="shared" si="388"/>
        <v>Childs</v>
      </c>
      <c r="T1593" s="10" t="str">
        <f t="shared" si="389"/>
        <v>Mr</v>
      </c>
      <c r="U1593" s="10" t="str">
        <f t="shared" si="390"/>
        <v>M</v>
      </c>
      <c r="V1593" s="10" t="str">
        <f t="shared" si="391"/>
        <v>30</v>
      </c>
      <c r="W1593" s="10" t="str">
        <f t="shared" si="392"/>
        <v>Euston Road</v>
      </c>
      <c r="X1593" s="10" t="str">
        <f t="shared" si="393"/>
        <v>ad</v>
      </c>
      <c r="Y1593" s="10" t="str">
        <f t="shared" si="394"/>
        <v>Euston Road</v>
      </c>
      <c r="Z1593" s="10" t="str">
        <f t="shared" si="395"/>
        <v>Presteigne</v>
      </c>
      <c r="AA1593" s="10" t="str">
        <f t="shared" si="396"/>
        <v>WC</v>
      </c>
      <c r="AB1593" s="11" t="str">
        <f t="shared" si="397"/>
        <v>44428</v>
      </c>
      <c r="AC1593" s="10" t="str">
        <f t="shared" si="398"/>
        <v>14</v>
      </c>
      <c r="AD1593" s="10" t="str">
        <f t="shared" si="399"/>
        <v>E</v>
      </c>
      <c r="AE1593" s="12" t="str">
        <f t="shared" si="400"/>
        <v/>
      </c>
    </row>
    <row r="1594" spans="1:31" x14ac:dyDescent="0.25">
      <c r="A1594" s="5">
        <v>1635</v>
      </c>
      <c r="B1594" s="6" t="s">
        <v>4791</v>
      </c>
      <c r="C1594" s="6" t="s">
        <v>3992</v>
      </c>
      <c r="D1594" s="6" t="s">
        <v>15</v>
      </c>
      <c r="E1594" s="6" t="s">
        <v>16</v>
      </c>
      <c r="F1594" s="6">
        <v>90</v>
      </c>
      <c r="G1594" s="6" t="s">
        <v>4789</v>
      </c>
      <c r="H1594" s="6" t="s">
        <v>483</v>
      </c>
      <c r="I1594" s="6" t="s">
        <v>32</v>
      </c>
      <c r="J1594" s="7">
        <v>43662</v>
      </c>
      <c r="K1594" s="6">
        <v>8</v>
      </c>
      <c r="L1594" s="6" t="s">
        <v>44</v>
      </c>
      <c r="M1594" s="8"/>
      <c r="O1594">
        <f t="shared" si="401"/>
        <v>0</v>
      </c>
      <c r="Q1594" s="5" t="str">
        <f t="shared" si="386"/>
        <v>1635</v>
      </c>
      <c r="R1594" s="6" t="str">
        <f t="shared" si="387"/>
        <v>Sook</v>
      </c>
      <c r="S1594" s="6" t="str">
        <f t="shared" si="388"/>
        <v>Newman</v>
      </c>
      <c r="T1594" s="6" t="str">
        <f t="shared" si="389"/>
        <v>Mrs</v>
      </c>
      <c r="U1594" s="6" t="str">
        <f t="shared" si="390"/>
        <v>F</v>
      </c>
      <c r="V1594" s="6" t="str">
        <f t="shared" si="391"/>
        <v>90</v>
      </c>
      <c r="W1594" s="6" t="str">
        <f t="shared" si="392"/>
        <v>Euston Road</v>
      </c>
      <c r="X1594" s="6" t="str">
        <f t="shared" si="393"/>
        <v>ad</v>
      </c>
      <c r="Y1594" s="6" t="str">
        <f t="shared" si="394"/>
        <v>Euston Road</v>
      </c>
      <c r="Z1594" s="6" t="str">
        <f t="shared" si="395"/>
        <v>Rhyl</v>
      </c>
      <c r="AA1594" s="6" t="str">
        <f t="shared" si="396"/>
        <v>WC</v>
      </c>
      <c r="AB1594" s="7" t="str">
        <f t="shared" si="397"/>
        <v>43662</v>
      </c>
      <c r="AC1594" s="6" t="str">
        <f t="shared" si="398"/>
        <v>8</v>
      </c>
      <c r="AD1594" s="6" t="str">
        <f t="shared" si="399"/>
        <v>D</v>
      </c>
      <c r="AE1594" s="8" t="str">
        <f t="shared" si="400"/>
        <v/>
      </c>
    </row>
    <row r="1595" spans="1:31" x14ac:dyDescent="0.25">
      <c r="A1595" s="9">
        <v>1636</v>
      </c>
      <c r="B1595" s="10" t="s">
        <v>4792</v>
      </c>
      <c r="C1595" s="10" t="s">
        <v>560</v>
      </c>
      <c r="D1595" s="10" t="s">
        <v>49</v>
      </c>
      <c r="E1595" s="10" t="s">
        <v>16</v>
      </c>
      <c r="F1595" s="10">
        <v>90</v>
      </c>
      <c r="G1595" s="10" t="s">
        <v>4793</v>
      </c>
      <c r="H1595" s="10" t="s">
        <v>2153</v>
      </c>
      <c r="I1595" s="10" t="s">
        <v>1816</v>
      </c>
      <c r="J1595" s="11">
        <v>44295</v>
      </c>
      <c r="K1595" s="10">
        <v>12</v>
      </c>
      <c r="L1595" s="10" t="s">
        <v>33</v>
      </c>
      <c r="M1595" s="12"/>
      <c r="O1595">
        <f t="shared" si="401"/>
        <v>0</v>
      </c>
      <c r="Q1595" s="9" t="str">
        <f t="shared" si="386"/>
        <v>1636</v>
      </c>
      <c r="R1595" s="10" t="str">
        <f t="shared" si="387"/>
        <v>Delois</v>
      </c>
      <c r="S1595" s="10" t="str">
        <f t="shared" si="388"/>
        <v>Browning</v>
      </c>
      <c r="T1595" s="10" t="str">
        <f t="shared" si="389"/>
        <v>Miss</v>
      </c>
      <c r="U1595" s="10" t="str">
        <f t="shared" si="390"/>
        <v>F</v>
      </c>
      <c r="V1595" s="10" t="str">
        <f t="shared" si="391"/>
        <v>90</v>
      </c>
      <c r="W1595" s="10" t="str">
        <f t="shared" si="392"/>
        <v>Euston Station</v>
      </c>
      <c r="X1595" s="10" t="str">
        <f t="shared" si="393"/>
        <v>on</v>
      </c>
      <c r="Y1595" s="10" t="str">
        <f t="shared" si="394"/>
        <v>Euston Station</v>
      </c>
      <c r="Z1595" s="10" t="str">
        <f t="shared" si="395"/>
        <v>Bodorgan</v>
      </c>
      <c r="AA1595" s="10" t="str">
        <f t="shared" si="396"/>
        <v>PL</v>
      </c>
      <c r="AB1595" s="11" t="str">
        <f t="shared" si="397"/>
        <v>44295</v>
      </c>
      <c r="AC1595" s="10" t="str">
        <f t="shared" si="398"/>
        <v>12</v>
      </c>
      <c r="AD1595" s="10" t="str">
        <f t="shared" si="399"/>
        <v>A3</v>
      </c>
      <c r="AE1595" s="12" t="str">
        <f t="shared" si="400"/>
        <v/>
      </c>
    </row>
    <row r="1596" spans="1:31" x14ac:dyDescent="0.25">
      <c r="A1596" s="5">
        <v>1637</v>
      </c>
      <c r="B1596" s="6" t="s">
        <v>1004</v>
      </c>
      <c r="C1596" s="6" t="s">
        <v>4794</v>
      </c>
      <c r="D1596" s="6" t="s">
        <v>28</v>
      </c>
      <c r="E1596" s="6" t="s">
        <v>29</v>
      </c>
      <c r="F1596" s="6">
        <v>30</v>
      </c>
      <c r="G1596" s="6" t="s">
        <v>4795</v>
      </c>
      <c r="H1596" s="6" t="s">
        <v>1421</v>
      </c>
      <c r="I1596" s="6" t="s">
        <v>32</v>
      </c>
      <c r="J1596" s="7">
        <v>44020</v>
      </c>
      <c r="K1596" s="6">
        <v>25</v>
      </c>
      <c r="L1596" s="6" t="s">
        <v>157</v>
      </c>
      <c r="M1596" s="8"/>
      <c r="O1596">
        <f t="shared" si="401"/>
        <v>0</v>
      </c>
      <c r="Q1596" s="5" t="str">
        <f t="shared" si="386"/>
        <v>1637</v>
      </c>
      <c r="R1596" s="6" t="str">
        <f t="shared" si="387"/>
        <v>Chong</v>
      </c>
      <c r="S1596" s="6" t="str">
        <f t="shared" si="388"/>
        <v>Langley</v>
      </c>
      <c r="T1596" s="6" t="str">
        <f t="shared" si="389"/>
        <v>Mr</v>
      </c>
      <c r="U1596" s="6" t="str">
        <f t="shared" si="390"/>
        <v>M</v>
      </c>
      <c r="V1596" s="6" t="str">
        <f t="shared" si="391"/>
        <v>30</v>
      </c>
      <c r="W1596" s="6" t="str">
        <f t="shared" si="392"/>
        <v>Everest Road</v>
      </c>
      <c r="X1596" s="6" t="str">
        <f t="shared" si="393"/>
        <v>ad</v>
      </c>
      <c r="Y1596" s="6" t="str">
        <f t="shared" si="394"/>
        <v>Everest Road</v>
      </c>
      <c r="Z1596" s="6" t="str">
        <f t="shared" si="395"/>
        <v>Minehead</v>
      </c>
      <c r="AA1596" s="6" t="str">
        <f t="shared" si="396"/>
        <v>WC</v>
      </c>
      <c r="AB1596" s="7" t="str">
        <f t="shared" si="397"/>
        <v>44020</v>
      </c>
      <c r="AC1596" s="6" t="str">
        <f t="shared" si="398"/>
        <v>25</v>
      </c>
      <c r="AD1596" s="6" t="str">
        <f t="shared" si="399"/>
        <v>C3</v>
      </c>
      <c r="AE1596" s="8" t="str">
        <f t="shared" si="400"/>
        <v/>
      </c>
    </row>
    <row r="1597" spans="1:31" x14ac:dyDescent="0.25">
      <c r="A1597" s="9">
        <v>1638</v>
      </c>
      <c r="B1597" s="10" t="s">
        <v>4081</v>
      </c>
      <c r="C1597" s="10" t="s">
        <v>4796</v>
      </c>
      <c r="D1597" s="10" t="s">
        <v>28</v>
      </c>
      <c r="E1597" s="10" t="s">
        <v>29</v>
      </c>
      <c r="F1597" s="10">
        <v>30</v>
      </c>
      <c r="G1597" s="10" t="s">
        <v>4797</v>
      </c>
      <c r="H1597" s="10" t="s">
        <v>1756</v>
      </c>
      <c r="I1597" s="10" t="s">
        <v>122</v>
      </c>
      <c r="J1597" s="11">
        <v>43718</v>
      </c>
      <c r="K1597" s="10">
        <v>27</v>
      </c>
      <c r="L1597" s="10" t="s">
        <v>68</v>
      </c>
      <c r="M1597" s="12"/>
      <c r="O1597">
        <f t="shared" si="401"/>
        <v>0</v>
      </c>
      <c r="Q1597" s="9" t="str">
        <f t="shared" si="386"/>
        <v>1638</v>
      </c>
      <c r="R1597" s="10" t="str">
        <f t="shared" si="387"/>
        <v>Jerome</v>
      </c>
      <c r="S1597" s="10" t="str">
        <f t="shared" si="388"/>
        <v>Chappell</v>
      </c>
      <c r="T1597" s="10" t="str">
        <f t="shared" si="389"/>
        <v>Mr</v>
      </c>
      <c r="U1597" s="10" t="str">
        <f t="shared" si="390"/>
        <v>M</v>
      </c>
      <c r="V1597" s="10" t="str">
        <f t="shared" si="391"/>
        <v>30</v>
      </c>
      <c r="W1597" s="10" t="str">
        <f t="shared" si="392"/>
        <v>Evershall Street</v>
      </c>
      <c r="X1597" s="10" t="str">
        <f t="shared" si="393"/>
        <v>et</v>
      </c>
      <c r="Y1597" s="10" t="str">
        <f t="shared" si="394"/>
        <v>Evershall Street</v>
      </c>
      <c r="Z1597" s="10" t="str">
        <f t="shared" si="395"/>
        <v>Llanfairfechan</v>
      </c>
      <c r="AA1597" s="10" t="str">
        <f t="shared" si="396"/>
        <v>WN</v>
      </c>
      <c r="AB1597" s="11" t="str">
        <f t="shared" si="397"/>
        <v>43718</v>
      </c>
      <c r="AC1597" s="10" t="str">
        <f t="shared" si="398"/>
        <v>27</v>
      </c>
      <c r="AD1597" s="10" t="str">
        <f t="shared" si="399"/>
        <v>A2</v>
      </c>
      <c r="AE1597" s="12" t="str">
        <f t="shared" si="400"/>
        <v/>
      </c>
    </row>
    <row r="1598" spans="1:31" x14ac:dyDescent="0.25">
      <c r="A1598" s="5">
        <v>1639</v>
      </c>
      <c r="B1598" s="6" t="s">
        <v>4798</v>
      </c>
      <c r="C1598" s="6" t="s">
        <v>1246</v>
      </c>
      <c r="D1598" s="6" t="s">
        <v>28</v>
      </c>
      <c r="E1598" s="6" t="s">
        <v>29</v>
      </c>
      <c r="F1598" s="6">
        <v>90</v>
      </c>
      <c r="G1598" s="6" t="s">
        <v>147</v>
      </c>
      <c r="H1598" s="6" t="s">
        <v>1940</v>
      </c>
      <c r="I1598" s="6" t="s">
        <v>25</v>
      </c>
      <c r="J1598" s="7">
        <v>44045</v>
      </c>
      <c r="K1598" s="6">
        <v>39</v>
      </c>
      <c r="L1598" s="6" t="s">
        <v>52</v>
      </c>
      <c r="M1598" s="8"/>
      <c r="O1598">
        <f t="shared" si="401"/>
        <v>0</v>
      </c>
      <c r="Q1598" s="5" t="str">
        <f t="shared" si="386"/>
        <v>1639</v>
      </c>
      <c r="R1598" s="6" t="str">
        <f t="shared" si="387"/>
        <v>Lucius</v>
      </c>
      <c r="S1598" s="6" t="str">
        <f t="shared" si="388"/>
        <v>Mccann</v>
      </c>
      <c r="T1598" s="6" t="str">
        <f t="shared" si="389"/>
        <v>Mr</v>
      </c>
      <c r="U1598" s="6" t="str">
        <f t="shared" si="390"/>
        <v>M</v>
      </c>
      <c r="V1598" s="6" t="str">
        <f t="shared" si="391"/>
        <v>90</v>
      </c>
      <c r="W1598" s="6" t="str">
        <f t="shared" si="392"/>
        <v>Eversley Park</v>
      </c>
      <c r="X1598" s="6" t="str">
        <f t="shared" si="393"/>
        <v>rk</v>
      </c>
      <c r="Y1598" s="6" t="str">
        <f t="shared" si="394"/>
        <v>Eversley Park</v>
      </c>
      <c r="Z1598" s="6" t="str">
        <f t="shared" si="395"/>
        <v>Henlow</v>
      </c>
      <c r="AA1598" s="6" t="str">
        <f t="shared" si="396"/>
        <v>HG</v>
      </c>
      <c r="AB1598" s="7" t="str">
        <f t="shared" si="397"/>
        <v>44045</v>
      </c>
      <c r="AC1598" s="6" t="str">
        <f t="shared" si="398"/>
        <v>39</v>
      </c>
      <c r="AD1598" s="6" t="str">
        <f t="shared" si="399"/>
        <v>A1</v>
      </c>
      <c r="AE1598" s="8" t="str">
        <f t="shared" si="400"/>
        <v/>
      </c>
    </row>
    <row r="1599" spans="1:31" x14ac:dyDescent="0.25">
      <c r="A1599" s="9">
        <v>1640</v>
      </c>
      <c r="B1599" s="10" t="s">
        <v>523</v>
      </c>
      <c r="C1599" s="10" t="s">
        <v>4277</v>
      </c>
      <c r="D1599" s="10" t="s">
        <v>28</v>
      </c>
      <c r="E1599" s="10" t="s">
        <v>29</v>
      </c>
      <c r="F1599" s="10">
        <v>60</v>
      </c>
      <c r="G1599" s="10" t="s">
        <v>4799</v>
      </c>
      <c r="H1599" s="10" t="s">
        <v>4312</v>
      </c>
      <c r="I1599" s="10" t="s">
        <v>1073</v>
      </c>
      <c r="J1599" s="11">
        <v>43981</v>
      </c>
      <c r="K1599" s="10">
        <v>76</v>
      </c>
      <c r="L1599" s="10" t="s">
        <v>99</v>
      </c>
      <c r="M1599" s="12"/>
      <c r="O1599">
        <f t="shared" si="401"/>
        <v>0</v>
      </c>
      <c r="Q1599" s="9" t="str">
        <f t="shared" si="386"/>
        <v>1640</v>
      </c>
      <c r="R1599" s="10" t="str">
        <f t="shared" si="387"/>
        <v>Rickey</v>
      </c>
      <c r="S1599" s="10" t="str">
        <f t="shared" si="388"/>
        <v>Hurley</v>
      </c>
      <c r="T1599" s="10" t="str">
        <f t="shared" si="389"/>
        <v>Mr</v>
      </c>
      <c r="U1599" s="10" t="str">
        <f t="shared" si="390"/>
        <v>M</v>
      </c>
      <c r="V1599" s="10" t="str">
        <f t="shared" si="391"/>
        <v>60</v>
      </c>
      <c r="W1599" s="10" t="str">
        <f t="shared" si="392"/>
        <v>Everthorpe Road</v>
      </c>
      <c r="X1599" s="10" t="str">
        <f t="shared" si="393"/>
        <v>ad</v>
      </c>
      <c r="Y1599" s="10" t="str">
        <f t="shared" si="394"/>
        <v>Everthorpe Road</v>
      </c>
      <c r="Z1599" s="10" t="str">
        <f t="shared" si="395"/>
        <v>Bagillt</v>
      </c>
      <c r="AA1599" s="10" t="str">
        <f t="shared" si="396"/>
        <v>ME</v>
      </c>
      <c r="AB1599" s="11" t="str">
        <f t="shared" si="397"/>
        <v>43981</v>
      </c>
      <c r="AC1599" s="10" t="str">
        <f t="shared" si="398"/>
        <v>76</v>
      </c>
      <c r="AD1599" s="10" t="str">
        <f t="shared" si="399"/>
        <v>E</v>
      </c>
      <c r="AE1599" s="12" t="str">
        <f t="shared" si="400"/>
        <v/>
      </c>
    </row>
    <row r="1600" spans="1:31" x14ac:dyDescent="0.25">
      <c r="A1600" s="5">
        <v>1641</v>
      </c>
      <c r="B1600" s="6" t="s">
        <v>4800</v>
      </c>
      <c r="C1600" s="6" t="s">
        <v>920</v>
      </c>
      <c r="D1600" s="6" t="s">
        <v>15</v>
      </c>
      <c r="E1600" s="6" t="s">
        <v>16</v>
      </c>
      <c r="F1600" s="6">
        <v>30</v>
      </c>
      <c r="G1600" s="6" t="s">
        <v>4801</v>
      </c>
      <c r="H1600" s="6" t="s">
        <v>1523</v>
      </c>
      <c r="I1600" s="6" t="s">
        <v>32</v>
      </c>
      <c r="J1600" s="7">
        <v>43580</v>
      </c>
      <c r="K1600" s="6">
        <v>78</v>
      </c>
      <c r="L1600" s="6" t="s">
        <v>39</v>
      </c>
      <c r="M1600" s="8"/>
      <c r="O1600">
        <f t="shared" si="401"/>
        <v>0</v>
      </c>
      <c r="Q1600" s="5" t="str">
        <f t="shared" si="386"/>
        <v>1641</v>
      </c>
      <c r="R1600" s="6" t="str">
        <f t="shared" si="387"/>
        <v>Venita</v>
      </c>
      <c r="S1600" s="6" t="str">
        <f t="shared" si="388"/>
        <v>Blanton</v>
      </c>
      <c r="T1600" s="6" t="str">
        <f t="shared" si="389"/>
        <v>Mrs</v>
      </c>
      <c r="U1600" s="6" t="str">
        <f t="shared" si="390"/>
        <v>F</v>
      </c>
      <c r="V1600" s="6" t="str">
        <f t="shared" si="391"/>
        <v>30</v>
      </c>
      <c r="W1600" s="6" t="str">
        <f t="shared" si="392"/>
        <v>Eve's Place</v>
      </c>
      <c r="X1600" s="6" t="str">
        <f t="shared" si="393"/>
        <v>ce</v>
      </c>
      <c r="Y1600" s="6" t="str">
        <f t="shared" si="394"/>
        <v>Eve's Place</v>
      </c>
      <c r="Z1600" s="6" t="str">
        <f t="shared" si="395"/>
        <v>Wembley</v>
      </c>
      <c r="AA1600" s="6" t="str">
        <f t="shared" si="396"/>
        <v>WC</v>
      </c>
      <c r="AB1600" s="7" t="str">
        <f t="shared" si="397"/>
        <v>43580</v>
      </c>
      <c r="AC1600" s="6" t="str">
        <f t="shared" si="398"/>
        <v>78</v>
      </c>
      <c r="AD1600" s="6" t="str">
        <f t="shared" si="399"/>
        <v>C1</v>
      </c>
      <c r="AE1600" s="8" t="str">
        <f t="shared" si="400"/>
        <v/>
      </c>
    </row>
    <row r="1601" spans="1:31" x14ac:dyDescent="0.25">
      <c r="A1601" s="9">
        <v>1642</v>
      </c>
      <c r="B1601" s="10" t="s">
        <v>3079</v>
      </c>
      <c r="C1601" s="10" t="s">
        <v>4802</v>
      </c>
      <c r="D1601" s="10" t="s">
        <v>28</v>
      </c>
      <c r="E1601" s="10" t="s">
        <v>29</v>
      </c>
      <c r="F1601" s="10">
        <v>60</v>
      </c>
      <c r="G1601" s="10" t="s">
        <v>4803</v>
      </c>
      <c r="H1601" s="10" t="s">
        <v>1205</v>
      </c>
      <c r="I1601" s="10" t="s">
        <v>291</v>
      </c>
      <c r="J1601" s="11">
        <v>43579</v>
      </c>
      <c r="K1601" s="10">
        <v>70</v>
      </c>
      <c r="L1601" s="10" t="s">
        <v>20</v>
      </c>
      <c r="M1601" s="12"/>
      <c r="O1601">
        <f t="shared" si="401"/>
        <v>0</v>
      </c>
      <c r="Q1601" s="9" t="str">
        <f t="shared" si="386"/>
        <v>1642</v>
      </c>
      <c r="R1601" s="10" t="str">
        <f t="shared" si="387"/>
        <v>Lane</v>
      </c>
      <c r="S1601" s="10" t="str">
        <f t="shared" si="388"/>
        <v>Page</v>
      </c>
      <c r="T1601" s="10" t="str">
        <f t="shared" si="389"/>
        <v>Mr</v>
      </c>
      <c r="U1601" s="10" t="str">
        <f t="shared" si="390"/>
        <v>M</v>
      </c>
      <c r="V1601" s="10" t="str">
        <f t="shared" si="391"/>
        <v>60</v>
      </c>
      <c r="W1601" s="10" t="str">
        <f t="shared" si="392"/>
        <v>Ewe Close</v>
      </c>
      <c r="X1601" s="10" t="str">
        <f t="shared" si="393"/>
        <v>se</v>
      </c>
      <c r="Y1601" s="10" t="str">
        <f t="shared" si="394"/>
        <v>Ewe Close</v>
      </c>
      <c r="Z1601" s="10" t="str">
        <f t="shared" si="395"/>
        <v>Isle Of Mannot</v>
      </c>
      <c r="AA1601" s="10" t="str">
        <f t="shared" si="396"/>
        <v>HS</v>
      </c>
      <c r="AB1601" s="11" t="str">
        <f t="shared" si="397"/>
        <v>43579</v>
      </c>
      <c r="AC1601" s="10" t="str">
        <f t="shared" si="398"/>
        <v>70</v>
      </c>
      <c r="AD1601" s="10" t="str">
        <f t="shared" si="399"/>
        <v>B</v>
      </c>
      <c r="AE1601" s="12" t="str">
        <f t="shared" si="400"/>
        <v/>
      </c>
    </row>
    <row r="1602" spans="1:31" x14ac:dyDescent="0.25">
      <c r="A1602" s="5">
        <v>1643</v>
      </c>
      <c r="B1602" s="6" t="s">
        <v>4804</v>
      </c>
      <c r="C1602" s="6" t="s">
        <v>2018</v>
      </c>
      <c r="D1602" s="6" t="s">
        <v>49</v>
      </c>
      <c r="E1602" s="6" t="s">
        <v>16</v>
      </c>
      <c r="F1602" s="6">
        <v>90</v>
      </c>
      <c r="G1602" s="6" t="s">
        <v>4805</v>
      </c>
      <c r="H1602" s="6" t="s">
        <v>1847</v>
      </c>
      <c r="I1602" s="6" t="s">
        <v>25</v>
      </c>
      <c r="J1602" s="7">
        <v>44109</v>
      </c>
      <c r="K1602" s="6">
        <v>10</v>
      </c>
      <c r="L1602" s="6" t="s">
        <v>78</v>
      </c>
      <c r="M1602" s="8"/>
      <c r="O1602">
        <f t="shared" si="401"/>
        <v>0</v>
      </c>
      <c r="Q1602" s="5" t="str">
        <f t="shared" si="386"/>
        <v>1643</v>
      </c>
      <c r="R1602" s="6" t="str">
        <f t="shared" si="387"/>
        <v>Emmie</v>
      </c>
      <c r="S1602" s="6" t="str">
        <f t="shared" si="388"/>
        <v>Segura</v>
      </c>
      <c r="T1602" s="6" t="str">
        <f t="shared" si="389"/>
        <v>Miss</v>
      </c>
      <c r="U1602" s="6" t="str">
        <f t="shared" si="390"/>
        <v>F</v>
      </c>
      <c r="V1602" s="6" t="str">
        <f t="shared" si="391"/>
        <v>90</v>
      </c>
      <c r="W1602" s="6" t="str">
        <f t="shared" si="392"/>
        <v>Excelsior Gardens</v>
      </c>
      <c r="X1602" s="6" t="str">
        <f t="shared" si="393"/>
        <v>ns</v>
      </c>
      <c r="Y1602" s="6" t="str">
        <f t="shared" si="394"/>
        <v>Excelsior Gardens</v>
      </c>
      <c r="Z1602" s="6" t="str">
        <f t="shared" si="395"/>
        <v>Henley-In-Arden</v>
      </c>
      <c r="AA1602" s="6" t="str">
        <f t="shared" si="396"/>
        <v>HG</v>
      </c>
      <c r="AB1602" s="7" t="str">
        <f t="shared" si="397"/>
        <v>44109</v>
      </c>
      <c r="AC1602" s="6" t="str">
        <f t="shared" si="398"/>
        <v>10</v>
      </c>
      <c r="AD1602" s="6" t="str">
        <f t="shared" si="399"/>
        <v>C2</v>
      </c>
      <c r="AE1602" s="8" t="str">
        <f t="shared" si="400"/>
        <v/>
      </c>
    </row>
    <row r="1603" spans="1:31" x14ac:dyDescent="0.25">
      <c r="A1603" s="9">
        <v>1644</v>
      </c>
      <c r="B1603" s="10" t="s">
        <v>4806</v>
      </c>
      <c r="C1603" s="10" t="s">
        <v>1036</v>
      </c>
      <c r="D1603" s="10" t="s">
        <v>15</v>
      </c>
      <c r="E1603" s="10" t="s">
        <v>16</v>
      </c>
      <c r="F1603" s="10">
        <v>60</v>
      </c>
      <c r="G1603" s="10" t="s">
        <v>4807</v>
      </c>
      <c r="H1603" s="10" t="s">
        <v>4808</v>
      </c>
      <c r="I1603" s="10" t="s">
        <v>32</v>
      </c>
      <c r="J1603" s="11">
        <v>44098</v>
      </c>
      <c r="K1603" s="10">
        <v>55</v>
      </c>
      <c r="L1603" s="10" t="s">
        <v>44</v>
      </c>
      <c r="M1603" s="12"/>
      <c r="O1603">
        <f t="shared" si="401"/>
        <v>0</v>
      </c>
      <c r="Q1603" s="9" t="str">
        <f t="shared" si="386"/>
        <v>1644</v>
      </c>
      <c r="R1603" s="10" t="str">
        <f t="shared" si="387"/>
        <v>Katherin</v>
      </c>
      <c r="S1603" s="10" t="str">
        <f t="shared" si="388"/>
        <v>Winters</v>
      </c>
      <c r="T1603" s="10" t="str">
        <f t="shared" si="389"/>
        <v>Mrs</v>
      </c>
      <c r="U1603" s="10" t="str">
        <f t="shared" si="390"/>
        <v>F</v>
      </c>
      <c r="V1603" s="10" t="str">
        <f t="shared" si="391"/>
        <v>60</v>
      </c>
      <c r="W1603" s="10" t="str">
        <f t="shared" si="392"/>
        <v>Excelsior Terrace</v>
      </c>
      <c r="X1603" s="10" t="str">
        <f t="shared" si="393"/>
        <v>ce</v>
      </c>
      <c r="Y1603" s="10" t="str">
        <f t="shared" si="394"/>
        <v>Excelsior Terrace</v>
      </c>
      <c r="Z1603" s="10" t="str">
        <f t="shared" si="395"/>
        <v>Skipton</v>
      </c>
      <c r="AA1603" s="10" t="str">
        <f t="shared" si="396"/>
        <v>WC</v>
      </c>
      <c r="AB1603" s="11" t="str">
        <f t="shared" si="397"/>
        <v>44098</v>
      </c>
      <c r="AC1603" s="10" t="str">
        <f t="shared" si="398"/>
        <v>55</v>
      </c>
      <c r="AD1603" s="10" t="str">
        <f t="shared" si="399"/>
        <v>D</v>
      </c>
      <c r="AE1603" s="12" t="str">
        <f t="shared" si="400"/>
        <v/>
      </c>
    </row>
    <row r="1604" spans="1:31" x14ac:dyDescent="0.25">
      <c r="A1604" s="5">
        <v>1645</v>
      </c>
      <c r="B1604" s="6" t="s">
        <v>4809</v>
      </c>
      <c r="C1604" s="6" t="s">
        <v>4032</v>
      </c>
      <c r="D1604" s="6" t="s">
        <v>49</v>
      </c>
      <c r="E1604" s="6" t="s">
        <v>16</v>
      </c>
      <c r="F1604" s="6">
        <v>60</v>
      </c>
      <c r="G1604" s="6" t="s">
        <v>4810</v>
      </c>
      <c r="H1604" s="6" t="s">
        <v>4511</v>
      </c>
      <c r="I1604" s="6" t="s">
        <v>32</v>
      </c>
      <c r="J1604" s="7">
        <v>44378</v>
      </c>
      <c r="K1604" s="6">
        <v>58</v>
      </c>
      <c r="L1604" s="6" t="s">
        <v>39</v>
      </c>
      <c r="M1604" s="8"/>
      <c r="O1604">
        <f t="shared" si="401"/>
        <v>0</v>
      </c>
      <c r="Q1604" s="5" t="str">
        <f t="shared" si="386"/>
        <v>1645</v>
      </c>
      <c r="R1604" s="6" t="str">
        <f t="shared" si="387"/>
        <v>Wava</v>
      </c>
      <c r="S1604" s="6" t="str">
        <f t="shared" si="388"/>
        <v>Romano</v>
      </c>
      <c r="T1604" s="6" t="str">
        <f t="shared" si="389"/>
        <v>Miss</v>
      </c>
      <c r="U1604" s="6" t="str">
        <f t="shared" si="390"/>
        <v>F</v>
      </c>
      <c r="V1604" s="6" t="str">
        <f t="shared" si="391"/>
        <v>60</v>
      </c>
      <c r="W1604" s="6" t="str">
        <f t="shared" si="392"/>
        <v>Exchange Arcade</v>
      </c>
      <c r="X1604" s="6" t="str">
        <f t="shared" si="393"/>
        <v>de</v>
      </c>
      <c r="Y1604" s="6" t="str">
        <f t="shared" si="394"/>
        <v>Exchange Arcade</v>
      </c>
      <c r="Z1604" s="6" t="str">
        <f t="shared" si="395"/>
        <v>New Romney</v>
      </c>
      <c r="AA1604" s="6" t="str">
        <f t="shared" si="396"/>
        <v>WC</v>
      </c>
      <c r="AB1604" s="7" t="str">
        <f t="shared" si="397"/>
        <v>44378</v>
      </c>
      <c r="AC1604" s="6" t="str">
        <f t="shared" si="398"/>
        <v>58</v>
      </c>
      <c r="AD1604" s="6" t="str">
        <f t="shared" si="399"/>
        <v>C1</v>
      </c>
      <c r="AE1604" s="8" t="str">
        <f t="shared" si="400"/>
        <v/>
      </c>
    </row>
    <row r="1605" spans="1:31" x14ac:dyDescent="0.25">
      <c r="A1605" s="9">
        <v>1646</v>
      </c>
      <c r="B1605" s="10" t="s">
        <v>4811</v>
      </c>
      <c r="C1605" s="10" t="s">
        <v>4812</v>
      </c>
      <c r="D1605" s="10" t="s">
        <v>15</v>
      </c>
      <c r="E1605" s="10" t="s">
        <v>16</v>
      </c>
      <c r="F1605" s="10">
        <v>30</v>
      </c>
      <c r="G1605" s="10" t="s">
        <v>4813</v>
      </c>
      <c r="H1605" s="10" t="s">
        <v>1583</v>
      </c>
      <c r="I1605" s="10" t="s">
        <v>32</v>
      </c>
      <c r="J1605" s="11">
        <v>43942</v>
      </c>
      <c r="K1605" s="10">
        <v>45</v>
      </c>
      <c r="L1605" s="10" t="s">
        <v>33</v>
      </c>
      <c r="M1605" s="12"/>
      <c r="O1605">
        <f t="shared" si="401"/>
        <v>0</v>
      </c>
      <c r="Q1605" s="9" t="str">
        <f t="shared" si="386"/>
        <v>1646</v>
      </c>
      <c r="R1605" s="10" t="str">
        <f t="shared" si="387"/>
        <v>Lawrence</v>
      </c>
      <c r="S1605" s="10" t="str">
        <f t="shared" si="388"/>
        <v>Henderson</v>
      </c>
      <c r="T1605" s="10" t="str">
        <f t="shared" si="389"/>
        <v>Mrs</v>
      </c>
      <c r="U1605" s="10" t="str">
        <f t="shared" si="390"/>
        <v>F</v>
      </c>
      <c r="V1605" s="10" t="str">
        <f t="shared" si="391"/>
        <v>30</v>
      </c>
      <c r="W1605" s="10" t="str">
        <f t="shared" si="392"/>
        <v>Exeter Street</v>
      </c>
      <c r="X1605" s="10" t="str">
        <f t="shared" si="393"/>
        <v>et</v>
      </c>
      <c r="Y1605" s="10" t="str">
        <f t="shared" si="394"/>
        <v>Exeter Street</v>
      </c>
      <c r="Z1605" s="10" t="str">
        <f t="shared" si="395"/>
        <v>St. Ives</v>
      </c>
      <c r="AA1605" s="10" t="str">
        <f t="shared" si="396"/>
        <v>WC</v>
      </c>
      <c r="AB1605" s="11" t="str">
        <f t="shared" si="397"/>
        <v>43942</v>
      </c>
      <c r="AC1605" s="10" t="str">
        <f t="shared" si="398"/>
        <v>45</v>
      </c>
      <c r="AD1605" s="10" t="str">
        <f t="shared" si="399"/>
        <v>A3</v>
      </c>
      <c r="AE1605" s="12" t="str">
        <f t="shared" si="400"/>
        <v/>
      </c>
    </row>
    <row r="1606" spans="1:31" x14ac:dyDescent="0.25">
      <c r="A1606" s="5">
        <v>1647</v>
      </c>
      <c r="B1606" s="6" t="s">
        <v>3831</v>
      </c>
      <c r="C1606" s="6" t="s">
        <v>1585</v>
      </c>
      <c r="D1606" s="6" t="s">
        <v>49</v>
      </c>
      <c r="E1606" s="6" t="s">
        <v>16</v>
      </c>
      <c r="F1606" s="6">
        <v>60</v>
      </c>
      <c r="G1606" s="6" t="s">
        <v>4814</v>
      </c>
      <c r="H1606" s="6" t="s">
        <v>583</v>
      </c>
      <c r="I1606" s="6" t="s">
        <v>25</v>
      </c>
      <c r="J1606" s="7">
        <v>43541</v>
      </c>
      <c r="K1606" s="6">
        <v>11</v>
      </c>
      <c r="L1606" s="6" t="s">
        <v>157</v>
      </c>
      <c r="M1606" s="8"/>
      <c r="O1606">
        <f t="shared" si="401"/>
        <v>0</v>
      </c>
      <c r="Q1606" s="5" t="str">
        <f t="shared" ref="Q1606:Q1669" si="402">TRIM(A1606)</f>
        <v>1647</v>
      </c>
      <c r="R1606" s="6" t="str">
        <f t="shared" ref="R1606:R1669" si="403">TRIM(B1606)</f>
        <v>Ulrike</v>
      </c>
      <c r="S1606" s="6" t="str">
        <f t="shared" ref="S1606:S1669" si="404">TRIM(C1606)</f>
        <v>Crawford</v>
      </c>
      <c r="T1606" s="6" t="str">
        <f t="shared" ref="T1606:T1669" si="405">TRIM(D1606)</f>
        <v>Miss</v>
      </c>
      <c r="U1606" s="6" t="str">
        <f t="shared" ref="U1606:U1669" si="406">IF(ISNUMBER(SEARCH("f",TRIM(E1606))),"F","M")</f>
        <v>F</v>
      </c>
      <c r="V1606" s="6" t="str">
        <f t="shared" ref="V1606:V1669" si="407">TRIM(F1606)</f>
        <v>60</v>
      </c>
      <c r="W1606" s="6" t="str">
        <f t="shared" ref="W1606:W1669" si="408">SUBSTITUTE(SUBSTITUTE(SUBSTITUTE(PROPER(TRIM(G1606)),"(?)","")," (No",""),"'S","'s")</f>
        <v>Exeter Villas</v>
      </c>
      <c r="X1606" s="6" t="str">
        <f t="shared" ref="X1606:X1669" si="409">RIGHT(W1606,2)</f>
        <v>as</v>
      </c>
      <c r="Y1606" s="6" t="str">
        <f t="shared" ref="Y1606:Y1669" si="410">IF(OR(X1606="St",X1606="Av",X1606="Pl"),SUBSTITUTE(SUBSTITUTE(SUBSTITUTE(SUBSTITUTE(SUBSTITUTE(SUBSTITUTE(SUBSTITUTE(W1606,"Rd","Road"),"St","Street"),"Cls", "Close"),"Plc","Place"),"Bldgs","Buildings"),"Av","Avenue"),"Pl","Place"),SUBSTITUTE(SUBSTITUTE(SUBSTITUTE(SUBSTITUTE(SUBSTITUTE(W1606,"Rd","Road"),"Cls", "Close"),"Plc","Place"),"Bldgs","Buildings"),"Crt","Court"))</f>
        <v>Exeter Villas</v>
      </c>
      <c r="Z1606" s="6" t="str">
        <f t="shared" ref="Z1606:Z1669" si="411">TRIM(H1606)</f>
        <v>Huntingdon</v>
      </c>
      <c r="AA1606" s="6" t="str">
        <f t="shared" ref="AA1606:AA1669" si="412">TRIM(I1606)</f>
        <v>HG</v>
      </c>
      <c r="AB1606" s="7" t="str">
        <f t="shared" ref="AB1606:AB1669" si="413">TRIM(J1606)</f>
        <v>43541</v>
      </c>
      <c r="AC1606" s="6" t="str">
        <f t="shared" ref="AC1606:AC1669" si="414">TRIM(K1606)</f>
        <v>11</v>
      </c>
      <c r="AD1606" s="6" t="str">
        <f t="shared" ref="AD1606:AD1669" si="415">TRIM(L1606)</f>
        <v>C3</v>
      </c>
      <c r="AE1606" s="8" t="str">
        <f t="shared" ref="AE1606:AE1669" si="416">TRIM(M1606)</f>
        <v/>
      </c>
    </row>
    <row r="1607" spans="1:31" x14ac:dyDescent="0.25">
      <c r="A1607" s="9">
        <v>1648</v>
      </c>
      <c r="B1607" s="10" t="s">
        <v>3536</v>
      </c>
      <c r="C1607" s="10" t="s">
        <v>1620</v>
      </c>
      <c r="D1607" s="10" t="s">
        <v>28</v>
      </c>
      <c r="E1607" s="10" t="s">
        <v>29</v>
      </c>
      <c r="F1607" s="10">
        <v>30</v>
      </c>
      <c r="G1607" s="10" t="s">
        <v>4815</v>
      </c>
      <c r="H1607" s="10" t="s">
        <v>2623</v>
      </c>
      <c r="I1607" s="10" t="s">
        <v>32</v>
      </c>
      <c r="J1607" s="11">
        <v>43933</v>
      </c>
      <c r="K1607" s="10">
        <v>8</v>
      </c>
      <c r="L1607" s="10" t="s">
        <v>78</v>
      </c>
      <c r="M1607" s="12"/>
      <c r="O1607">
        <f t="shared" si="401"/>
        <v>0</v>
      </c>
      <c r="Q1607" s="9" t="str">
        <f t="shared" si="402"/>
        <v>1648</v>
      </c>
      <c r="R1607" s="10" t="str">
        <f t="shared" si="403"/>
        <v>Joaquin</v>
      </c>
      <c r="S1607" s="10" t="str">
        <f t="shared" si="404"/>
        <v>Small</v>
      </c>
      <c r="T1607" s="10" t="str">
        <f t="shared" si="405"/>
        <v>Mr</v>
      </c>
      <c r="U1607" s="10" t="str">
        <f t="shared" si="406"/>
        <v>M</v>
      </c>
      <c r="V1607" s="10" t="str">
        <f t="shared" si="407"/>
        <v>30</v>
      </c>
      <c r="W1607" s="10" t="str">
        <f t="shared" si="408"/>
        <v>Exeter Way</v>
      </c>
      <c r="X1607" s="10" t="str">
        <f t="shared" si="409"/>
        <v>ay</v>
      </c>
      <c r="Y1607" s="10" t="str">
        <f t="shared" si="410"/>
        <v>Exeter Way</v>
      </c>
      <c r="Z1607" s="10" t="str">
        <f t="shared" si="411"/>
        <v>Nottinghamshire</v>
      </c>
      <c r="AA1607" s="10" t="str">
        <f t="shared" si="412"/>
        <v>WC</v>
      </c>
      <c r="AB1607" s="11" t="str">
        <f t="shared" si="413"/>
        <v>43933</v>
      </c>
      <c r="AC1607" s="10" t="str">
        <f t="shared" si="414"/>
        <v>8</v>
      </c>
      <c r="AD1607" s="10" t="str">
        <f t="shared" si="415"/>
        <v>C2</v>
      </c>
      <c r="AE1607" s="12" t="str">
        <f t="shared" si="416"/>
        <v/>
      </c>
    </row>
    <row r="1608" spans="1:31" x14ac:dyDescent="0.25">
      <c r="A1608" s="5">
        <v>1649</v>
      </c>
      <c r="B1608" s="6" t="s">
        <v>4816</v>
      </c>
      <c r="C1608" s="6" t="s">
        <v>593</v>
      </c>
      <c r="D1608" s="6" t="s">
        <v>49</v>
      </c>
      <c r="E1608" s="6" t="s">
        <v>16</v>
      </c>
      <c r="F1608" s="6">
        <v>30</v>
      </c>
      <c r="G1608" s="6" t="s">
        <v>4817</v>
      </c>
      <c r="H1608" s="6" t="s">
        <v>4818</v>
      </c>
      <c r="I1608" s="6" t="s">
        <v>32</v>
      </c>
      <c r="J1608" s="7">
        <v>44245</v>
      </c>
      <c r="K1608" s="6">
        <v>25</v>
      </c>
      <c r="L1608" s="6" t="s">
        <v>33</v>
      </c>
      <c r="M1608" s="8"/>
      <c r="O1608">
        <f t="shared" si="401"/>
        <v>0</v>
      </c>
      <c r="Q1608" s="5" t="str">
        <f t="shared" si="402"/>
        <v>1649</v>
      </c>
      <c r="R1608" s="6" t="str">
        <f t="shared" si="403"/>
        <v>Julie</v>
      </c>
      <c r="S1608" s="6" t="str">
        <f t="shared" si="404"/>
        <v>Gonzalez</v>
      </c>
      <c r="T1608" s="6" t="str">
        <f t="shared" si="405"/>
        <v>Miss</v>
      </c>
      <c r="U1608" s="6" t="str">
        <f t="shared" si="406"/>
        <v>F</v>
      </c>
      <c r="V1608" s="6" t="str">
        <f t="shared" si="407"/>
        <v>30</v>
      </c>
      <c r="W1608" s="6" t="str">
        <f t="shared" si="408"/>
        <v>Exford Road</v>
      </c>
      <c r="X1608" s="6" t="str">
        <f t="shared" si="409"/>
        <v>ad</v>
      </c>
      <c r="Y1608" s="6" t="str">
        <f t="shared" si="410"/>
        <v>Exford Road</v>
      </c>
      <c r="Z1608" s="6" t="str">
        <f t="shared" si="411"/>
        <v>Selkirk</v>
      </c>
      <c r="AA1608" s="6" t="str">
        <f t="shared" si="412"/>
        <v>WC</v>
      </c>
      <c r="AB1608" s="7" t="str">
        <f t="shared" si="413"/>
        <v>44245</v>
      </c>
      <c r="AC1608" s="6" t="str">
        <f t="shared" si="414"/>
        <v>25</v>
      </c>
      <c r="AD1608" s="6" t="str">
        <f t="shared" si="415"/>
        <v>A3</v>
      </c>
      <c r="AE1608" s="8" t="str">
        <f t="shared" si="416"/>
        <v/>
      </c>
    </row>
    <row r="1609" spans="1:31" x14ac:dyDescent="0.25">
      <c r="A1609" s="9">
        <v>1650</v>
      </c>
      <c r="B1609" s="10" t="s">
        <v>2937</v>
      </c>
      <c r="C1609" s="10" t="s">
        <v>4819</v>
      </c>
      <c r="D1609" s="10" t="s">
        <v>28</v>
      </c>
      <c r="E1609" s="10" t="s">
        <v>29</v>
      </c>
      <c r="F1609" s="10">
        <v>90</v>
      </c>
      <c r="G1609" s="10" t="s">
        <v>4820</v>
      </c>
      <c r="H1609" s="10" t="s">
        <v>1331</v>
      </c>
      <c r="I1609" s="10" t="s">
        <v>127</v>
      </c>
      <c r="J1609" s="11">
        <v>43876</v>
      </c>
      <c r="K1609" s="10">
        <v>47</v>
      </c>
      <c r="L1609" s="10" t="s">
        <v>68</v>
      </c>
      <c r="M1609" s="12"/>
      <c r="O1609">
        <f t="shared" si="401"/>
        <v>0</v>
      </c>
      <c r="Q1609" s="9" t="str">
        <f t="shared" si="402"/>
        <v>1650</v>
      </c>
      <c r="R1609" s="10" t="str">
        <f t="shared" si="403"/>
        <v>Sonny</v>
      </c>
      <c r="S1609" s="10" t="str">
        <f t="shared" si="404"/>
        <v>Jones</v>
      </c>
      <c r="T1609" s="10" t="str">
        <f t="shared" si="405"/>
        <v>Mr</v>
      </c>
      <c r="U1609" s="10" t="str">
        <f t="shared" si="406"/>
        <v>M</v>
      </c>
      <c r="V1609" s="10" t="str">
        <f t="shared" si="407"/>
        <v>90</v>
      </c>
      <c r="W1609" s="10" t="str">
        <f t="shared" si="408"/>
        <v>Exmoor Street</v>
      </c>
      <c r="X1609" s="10" t="str">
        <f t="shared" si="409"/>
        <v>et</v>
      </c>
      <c r="Y1609" s="10" t="str">
        <f t="shared" si="410"/>
        <v>Exmoor Street</v>
      </c>
      <c r="Z1609" s="10" t="str">
        <f t="shared" si="411"/>
        <v>Callington</v>
      </c>
      <c r="AA1609" s="10" t="str">
        <f t="shared" si="412"/>
        <v>WS</v>
      </c>
      <c r="AB1609" s="11" t="str">
        <f t="shared" si="413"/>
        <v>43876</v>
      </c>
      <c r="AC1609" s="10" t="str">
        <f t="shared" si="414"/>
        <v>47</v>
      </c>
      <c r="AD1609" s="10" t="str">
        <f t="shared" si="415"/>
        <v>A2</v>
      </c>
      <c r="AE1609" s="12" t="str">
        <f t="shared" si="416"/>
        <v/>
      </c>
    </row>
    <row r="1610" spans="1:31" x14ac:dyDescent="0.25">
      <c r="A1610" s="5">
        <v>1651</v>
      </c>
      <c r="B1610" s="6" t="s">
        <v>2215</v>
      </c>
      <c r="C1610" s="6" t="s">
        <v>3738</v>
      </c>
      <c r="D1610" s="6" t="s">
        <v>15</v>
      </c>
      <c r="E1610" s="6" t="s">
        <v>16</v>
      </c>
      <c r="F1610" s="6">
        <v>30</v>
      </c>
      <c r="G1610" s="6" t="s">
        <v>4821</v>
      </c>
      <c r="H1610" s="6" t="s">
        <v>2675</v>
      </c>
      <c r="I1610" s="6" t="s">
        <v>32</v>
      </c>
      <c r="J1610" s="7">
        <v>44463</v>
      </c>
      <c r="K1610" s="6">
        <v>43</v>
      </c>
      <c r="L1610" s="6" t="s">
        <v>33</v>
      </c>
      <c r="M1610" s="8"/>
      <c r="O1610">
        <f t="shared" ref="O1610:O1673" si="417">COUNTBLANK(A1610:L1610)+COUNTIF(K1610,0)</f>
        <v>0</v>
      </c>
      <c r="Q1610" s="5" t="str">
        <f t="shared" si="402"/>
        <v>1651</v>
      </c>
      <c r="R1610" s="6" t="str">
        <f t="shared" si="403"/>
        <v>Bong</v>
      </c>
      <c r="S1610" s="6" t="str">
        <f t="shared" si="404"/>
        <v>Albright</v>
      </c>
      <c r="T1610" s="6" t="str">
        <f t="shared" si="405"/>
        <v>Mrs</v>
      </c>
      <c r="U1610" s="6" t="str">
        <f t="shared" si="406"/>
        <v>F</v>
      </c>
      <c r="V1610" s="6" t="str">
        <f t="shared" si="407"/>
        <v>30</v>
      </c>
      <c r="W1610" s="6" t="str">
        <f t="shared" si="408"/>
        <v>Eyhurst Close</v>
      </c>
      <c r="X1610" s="6" t="str">
        <f t="shared" si="409"/>
        <v>se</v>
      </c>
      <c r="Y1610" s="6" t="str">
        <f t="shared" si="410"/>
        <v>Eyhurst Close</v>
      </c>
      <c r="Z1610" s="6" t="str">
        <f t="shared" si="411"/>
        <v>Perthshire</v>
      </c>
      <c r="AA1610" s="6" t="str">
        <f t="shared" si="412"/>
        <v>WC</v>
      </c>
      <c r="AB1610" s="7" t="str">
        <f t="shared" si="413"/>
        <v>44463</v>
      </c>
      <c r="AC1610" s="6" t="str">
        <f t="shared" si="414"/>
        <v>43</v>
      </c>
      <c r="AD1610" s="6" t="str">
        <f t="shared" si="415"/>
        <v>A3</v>
      </c>
      <c r="AE1610" s="8" t="str">
        <f t="shared" si="416"/>
        <v/>
      </c>
    </row>
    <row r="1611" spans="1:31" x14ac:dyDescent="0.25">
      <c r="A1611" s="9">
        <v>1652</v>
      </c>
      <c r="B1611" s="10" t="s">
        <v>4822</v>
      </c>
      <c r="C1611" s="10" t="s">
        <v>2322</v>
      </c>
      <c r="D1611" s="10" t="s">
        <v>15</v>
      </c>
      <c r="E1611" s="10" t="s">
        <v>16</v>
      </c>
      <c r="F1611" s="10">
        <v>30</v>
      </c>
      <c r="G1611" s="10" t="s">
        <v>4823</v>
      </c>
      <c r="H1611" s="10" t="s">
        <v>3607</v>
      </c>
      <c r="I1611" s="10" t="s">
        <v>571</v>
      </c>
      <c r="J1611" s="11">
        <v>44344</v>
      </c>
      <c r="K1611" s="10">
        <v>61</v>
      </c>
      <c r="L1611" s="10" t="s">
        <v>62</v>
      </c>
      <c r="M1611" s="12"/>
      <c r="O1611">
        <f t="shared" si="417"/>
        <v>0</v>
      </c>
      <c r="Q1611" s="9" t="str">
        <f t="shared" si="402"/>
        <v>1652</v>
      </c>
      <c r="R1611" s="10" t="str">
        <f t="shared" si="403"/>
        <v>Rosalva</v>
      </c>
      <c r="S1611" s="10" t="str">
        <f t="shared" si="404"/>
        <v>Mckinnon</v>
      </c>
      <c r="T1611" s="10" t="str">
        <f t="shared" si="405"/>
        <v>Mrs</v>
      </c>
      <c r="U1611" s="10" t="str">
        <f t="shared" si="406"/>
        <v>F</v>
      </c>
      <c r="V1611" s="10" t="str">
        <f t="shared" si="407"/>
        <v>30</v>
      </c>
      <c r="W1611" s="10" t="str">
        <f t="shared" si="408"/>
        <v>Eynella Road</v>
      </c>
      <c r="X1611" s="10" t="str">
        <f t="shared" si="409"/>
        <v>ad</v>
      </c>
      <c r="Y1611" s="10" t="str">
        <f t="shared" si="410"/>
        <v>Eynella Road</v>
      </c>
      <c r="Z1611" s="10" t="str">
        <f t="shared" si="411"/>
        <v>Abingdon</v>
      </c>
      <c r="AA1611" s="10" t="str">
        <f t="shared" si="412"/>
        <v>NP</v>
      </c>
      <c r="AB1611" s="11" t="str">
        <f t="shared" si="413"/>
        <v>44344</v>
      </c>
      <c r="AC1611" s="10" t="str">
        <f t="shared" si="414"/>
        <v>61</v>
      </c>
      <c r="AD1611" s="10" t="str">
        <f t="shared" si="415"/>
        <v>C4</v>
      </c>
      <c r="AE1611" s="12" t="str">
        <f t="shared" si="416"/>
        <v/>
      </c>
    </row>
    <row r="1612" spans="1:31" x14ac:dyDescent="0.25">
      <c r="A1612" s="5">
        <v>1653</v>
      </c>
      <c r="B1612" s="6" t="s">
        <v>1165</v>
      </c>
      <c r="C1612" s="6" t="s">
        <v>3871</v>
      </c>
      <c r="D1612" s="6" t="s">
        <v>28</v>
      </c>
      <c r="E1612" s="6" t="s">
        <v>29</v>
      </c>
      <c r="F1612" s="6">
        <v>90</v>
      </c>
      <c r="G1612" s="6" t="s">
        <v>4824</v>
      </c>
      <c r="H1612" s="6" t="s">
        <v>3519</v>
      </c>
      <c r="I1612" s="6" t="s">
        <v>32</v>
      </c>
      <c r="J1612" s="7">
        <v>43807</v>
      </c>
      <c r="K1612" s="6">
        <v>83</v>
      </c>
      <c r="L1612" s="6" t="s">
        <v>39</v>
      </c>
      <c r="M1612" s="8"/>
      <c r="O1612">
        <f t="shared" si="417"/>
        <v>0</v>
      </c>
      <c r="Q1612" s="5" t="str">
        <f t="shared" si="402"/>
        <v>1653</v>
      </c>
      <c r="R1612" s="6" t="str">
        <f t="shared" si="403"/>
        <v>Houston</v>
      </c>
      <c r="S1612" s="6" t="str">
        <f t="shared" si="404"/>
        <v>Douglas</v>
      </c>
      <c r="T1612" s="6" t="str">
        <f t="shared" si="405"/>
        <v>Mr</v>
      </c>
      <c r="U1612" s="6" t="str">
        <f t="shared" si="406"/>
        <v>M</v>
      </c>
      <c r="V1612" s="6" t="str">
        <f t="shared" si="407"/>
        <v>90</v>
      </c>
      <c r="W1612" s="6" t="str">
        <f t="shared" si="408"/>
        <v>Eynsham Drive</v>
      </c>
      <c r="X1612" s="6" t="str">
        <f t="shared" si="409"/>
        <v>ve</v>
      </c>
      <c r="Y1612" s="6" t="str">
        <f t="shared" si="410"/>
        <v>Eynsham Drive</v>
      </c>
      <c r="Z1612" s="6" t="str">
        <f t="shared" si="411"/>
        <v>Stratford-Upon-Avon</v>
      </c>
      <c r="AA1612" s="6" t="str">
        <f t="shared" si="412"/>
        <v>WC</v>
      </c>
      <c r="AB1612" s="7" t="str">
        <f t="shared" si="413"/>
        <v>43807</v>
      </c>
      <c r="AC1612" s="6" t="str">
        <f t="shared" si="414"/>
        <v>83</v>
      </c>
      <c r="AD1612" s="6" t="str">
        <f t="shared" si="415"/>
        <v>C1</v>
      </c>
      <c r="AE1612" s="8" t="str">
        <f t="shared" si="416"/>
        <v/>
      </c>
    </row>
    <row r="1613" spans="1:31" x14ac:dyDescent="0.25">
      <c r="A1613" s="9">
        <v>1654</v>
      </c>
      <c r="B1613" s="10" t="s">
        <v>3464</v>
      </c>
      <c r="C1613" s="10" t="s">
        <v>4825</v>
      </c>
      <c r="D1613" s="10" t="s">
        <v>49</v>
      </c>
      <c r="E1613" s="10" t="s">
        <v>16</v>
      </c>
      <c r="F1613" s="10">
        <v>60</v>
      </c>
      <c r="G1613" s="10" t="s">
        <v>4826</v>
      </c>
      <c r="H1613" s="10" t="s">
        <v>2886</v>
      </c>
      <c r="I1613" s="10" t="s">
        <v>108</v>
      </c>
      <c r="J1613" s="11">
        <v>44047</v>
      </c>
      <c r="K1613" s="10">
        <v>88</v>
      </c>
      <c r="L1613" s="10" t="s">
        <v>44</v>
      </c>
      <c r="M1613" s="12"/>
      <c r="O1613">
        <f t="shared" si="417"/>
        <v>0</v>
      </c>
      <c r="Q1613" s="9" t="str">
        <f t="shared" si="402"/>
        <v>1654</v>
      </c>
      <c r="R1613" s="10" t="str">
        <f t="shared" si="403"/>
        <v>Kanisha</v>
      </c>
      <c r="S1613" s="10" t="str">
        <f t="shared" si="404"/>
        <v>Dean</v>
      </c>
      <c r="T1613" s="10" t="str">
        <f t="shared" si="405"/>
        <v>Miss</v>
      </c>
      <c r="U1613" s="10" t="str">
        <f t="shared" si="406"/>
        <v>F</v>
      </c>
      <c r="V1613" s="10" t="str">
        <f t="shared" si="407"/>
        <v>60</v>
      </c>
      <c r="W1613" s="10" t="str">
        <f t="shared" si="408"/>
        <v>Eyot Gardens</v>
      </c>
      <c r="X1613" s="10" t="str">
        <f t="shared" si="409"/>
        <v>ns</v>
      </c>
      <c r="Y1613" s="10" t="str">
        <f t="shared" si="410"/>
        <v>Eyot Gardens</v>
      </c>
      <c r="Z1613" s="10" t="str">
        <f t="shared" si="411"/>
        <v>Carterton</v>
      </c>
      <c r="AA1613" s="10" t="str">
        <f t="shared" si="412"/>
        <v>CB</v>
      </c>
      <c r="AB1613" s="11" t="str">
        <f t="shared" si="413"/>
        <v>44047</v>
      </c>
      <c r="AC1613" s="10" t="str">
        <f t="shared" si="414"/>
        <v>88</v>
      </c>
      <c r="AD1613" s="10" t="str">
        <f t="shared" si="415"/>
        <v>D</v>
      </c>
      <c r="AE1613" s="12" t="str">
        <f t="shared" si="416"/>
        <v/>
      </c>
    </row>
    <row r="1614" spans="1:31" x14ac:dyDescent="0.25">
      <c r="A1614" s="5">
        <v>1655</v>
      </c>
      <c r="B1614" s="6" t="s">
        <v>4827</v>
      </c>
      <c r="C1614" s="6" t="s">
        <v>4828</v>
      </c>
      <c r="D1614" s="6" t="s">
        <v>28</v>
      </c>
      <c r="E1614" s="6" t="s">
        <v>29</v>
      </c>
      <c r="F1614" s="6">
        <v>60</v>
      </c>
      <c r="G1614" s="6" t="s">
        <v>4829</v>
      </c>
      <c r="H1614" s="6" t="s">
        <v>483</v>
      </c>
      <c r="I1614" s="6" t="s">
        <v>32</v>
      </c>
      <c r="J1614" s="7">
        <v>44174</v>
      </c>
      <c r="K1614" s="6">
        <v>74</v>
      </c>
      <c r="L1614" s="6" t="s">
        <v>99</v>
      </c>
      <c r="M1614" s="8"/>
      <c r="O1614">
        <f t="shared" si="417"/>
        <v>0</v>
      </c>
      <c r="Q1614" s="5" t="str">
        <f t="shared" si="402"/>
        <v>1655</v>
      </c>
      <c r="R1614" s="6" t="str">
        <f t="shared" si="403"/>
        <v>Ed</v>
      </c>
      <c r="S1614" s="6" t="str">
        <f t="shared" si="404"/>
        <v>Rasmussen</v>
      </c>
      <c r="T1614" s="6" t="str">
        <f t="shared" si="405"/>
        <v>Mr</v>
      </c>
      <c r="U1614" s="6" t="str">
        <f t="shared" si="406"/>
        <v>M</v>
      </c>
      <c r="V1614" s="6" t="str">
        <f t="shared" si="407"/>
        <v>60</v>
      </c>
      <c r="W1614" s="6" t="str">
        <f t="shared" si="408"/>
        <v>Eyot Green</v>
      </c>
      <c r="X1614" s="6" t="str">
        <f t="shared" si="409"/>
        <v>en</v>
      </c>
      <c r="Y1614" s="6" t="str">
        <f t="shared" si="410"/>
        <v>Eyot Green</v>
      </c>
      <c r="Z1614" s="6" t="str">
        <f t="shared" si="411"/>
        <v>Rhyl</v>
      </c>
      <c r="AA1614" s="6" t="str">
        <f t="shared" si="412"/>
        <v>WC</v>
      </c>
      <c r="AB1614" s="7" t="str">
        <f t="shared" si="413"/>
        <v>44174</v>
      </c>
      <c r="AC1614" s="6" t="str">
        <f t="shared" si="414"/>
        <v>74</v>
      </c>
      <c r="AD1614" s="6" t="str">
        <f t="shared" si="415"/>
        <v>E</v>
      </c>
      <c r="AE1614" s="8" t="str">
        <f t="shared" si="416"/>
        <v/>
      </c>
    </row>
    <row r="1615" spans="1:31" x14ac:dyDescent="0.25">
      <c r="A1615" s="9">
        <v>1656</v>
      </c>
      <c r="B1615" s="10" t="s">
        <v>3095</v>
      </c>
      <c r="C1615" s="10" t="s">
        <v>4830</v>
      </c>
      <c r="D1615" s="10" t="s">
        <v>49</v>
      </c>
      <c r="E1615" s="10" t="s">
        <v>16</v>
      </c>
      <c r="F1615" s="10">
        <v>60</v>
      </c>
      <c r="G1615" s="10" t="s">
        <v>4831</v>
      </c>
      <c r="H1615" s="10" t="s">
        <v>4832</v>
      </c>
      <c r="I1615" s="10" t="s">
        <v>291</v>
      </c>
      <c r="J1615" s="11">
        <v>43712</v>
      </c>
      <c r="K1615" s="10">
        <v>42</v>
      </c>
      <c r="L1615" s="10" t="s">
        <v>44</v>
      </c>
      <c r="M1615" s="12"/>
      <c r="O1615">
        <f t="shared" si="417"/>
        <v>0</v>
      </c>
      <c r="Q1615" s="9" t="str">
        <f t="shared" si="402"/>
        <v>1656</v>
      </c>
      <c r="R1615" s="10" t="str">
        <f t="shared" si="403"/>
        <v>Luba</v>
      </c>
      <c r="S1615" s="10" t="str">
        <f t="shared" si="404"/>
        <v>Mccauley</v>
      </c>
      <c r="T1615" s="10" t="str">
        <f t="shared" si="405"/>
        <v>Miss</v>
      </c>
      <c r="U1615" s="10" t="str">
        <f t="shared" si="406"/>
        <v>F</v>
      </c>
      <c r="V1615" s="10" t="str">
        <f t="shared" si="407"/>
        <v>60</v>
      </c>
      <c r="W1615" s="10" t="str">
        <f t="shared" si="408"/>
        <v>Eythorn Road</v>
      </c>
      <c r="X1615" s="10" t="str">
        <f t="shared" si="409"/>
        <v>ad</v>
      </c>
      <c r="Y1615" s="10" t="str">
        <f t="shared" si="410"/>
        <v>Eythorn Road</v>
      </c>
      <c r="Z1615" s="10" t="str">
        <f t="shared" si="411"/>
        <v>Kinross</v>
      </c>
      <c r="AA1615" s="10" t="str">
        <f t="shared" si="412"/>
        <v>HS</v>
      </c>
      <c r="AB1615" s="11" t="str">
        <f t="shared" si="413"/>
        <v>43712</v>
      </c>
      <c r="AC1615" s="10" t="str">
        <f t="shared" si="414"/>
        <v>42</v>
      </c>
      <c r="AD1615" s="10" t="str">
        <f t="shared" si="415"/>
        <v>D</v>
      </c>
      <c r="AE1615" s="12" t="str">
        <f t="shared" si="416"/>
        <v/>
      </c>
    </row>
    <row r="1616" spans="1:31" x14ac:dyDescent="0.25">
      <c r="A1616" s="5">
        <v>1657</v>
      </c>
      <c r="B1616" s="6" t="s">
        <v>2221</v>
      </c>
      <c r="C1616" s="6" t="s">
        <v>2712</v>
      </c>
      <c r="D1616" s="6" t="s">
        <v>28</v>
      </c>
      <c r="E1616" s="6" t="s">
        <v>29</v>
      </c>
      <c r="F1616" s="6">
        <v>60</v>
      </c>
      <c r="G1616" s="6" t="s">
        <v>4833</v>
      </c>
      <c r="H1616" s="6" t="s">
        <v>4834</v>
      </c>
      <c r="I1616" s="6" t="s">
        <v>2533</v>
      </c>
      <c r="J1616" s="7">
        <v>44534</v>
      </c>
      <c r="K1616" s="6">
        <v>91</v>
      </c>
      <c r="L1616" s="6" t="s">
        <v>20</v>
      </c>
      <c r="M1616" s="8"/>
      <c r="O1616">
        <f t="shared" si="417"/>
        <v>0</v>
      </c>
      <c r="Q1616" s="5" t="str">
        <f t="shared" si="402"/>
        <v>1657</v>
      </c>
      <c r="R1616" s="6" t="str">
        <f t="shared" si="403"/>
        <v>Jordon</v>
      </c>
      <c r="S1616" s="6" t="str">
        <f t="shared" si="404"/>
        <v>Starr</v>
      </c>
      <c r="T1616" s="6" t="str">
        <f t="shared" si="405"/>
        <v>Mr</v>
      </c>
      <c r="U1616" s="6" t="str">
        <f t="shared" si="406"/>
        <v>M</v>
      </c>
      <c r="V1616" s="6" t="str">
        <f t="shared" si="407"/>
        <v>60</v>
      </c>
      <c r="W1616" s="6" t="str">
        <f t="shared" si="408"/>
        <v>Eythorne Road</v>
      </c>
      <c r="X1616" s="6" t="str">
        <f t="shared" si="409"/>
        <v>ad</v>
      </c>
      <c r="Y1616" s="6" t="str">
        <f t="shared" si="410"/>
        <v>Eythorne Road</v>
      </c>
      <c r="Z1616" s="6" t="str">
        <f t="shared" si="411"/>
        <v>Beith</v>
      </c>
      <c r="AA1616" s="6" t="str">
        <f t="shared" si="412"/>
        <v>MK</v>
      </c>
      <c r="AB1616" s="7" t="str">
        <f t="shared" si="413"/>
        <v>44534</v>
      </c>
      <c r="AC1616" s="6" t="str">
        <f t="shared" si="414"/>
        <v>91</v>
      </c>
      <c r="AD1616" s="6" t="str">
        <f t="shared" si="415"/>
        <v>B</v>
      </c>
      <c r="AE1616" s="8" t="str">
        <f t="shared" si="416"/>
        <v/>
      </c>
    </row>
    <row r="1617" spans="1:31" x14ac:dyDescent="0.25">
      <c r="A1617" s="9">
        <v>1658</v>
      </c>
      <c r="B1617" s="10" t="s">
        <v>955</v>
      </c>
      <c r="C1617" s="10" t="s">
        <v>3940</v>
      </c>
      <c r="D1617" s="10" t="s">
        <v>28</v>
      </c>
      <c r="E1617" s="10" t="s">
        <v>29</v>
      </c>
      <c r="F1617" s="10">
        <v>30</v>
      </c>
      <c r="G1617" s="10" t="s">
        <v>4835</v>
      </c>
      <c r="H1617" s="10" t="s">
        <v>4836</v>
      </c>
      <c r="I1617" s="10" t="s">
        <v>176</v>
      </c>
      <c r="J1617" s="11">
        <v>44218</v>
      </c>
      <c r="K1617" s="10">
        <v>24</v>
      </c>
      <c r="L1617" s="10" t="s">
        <v>157</v>
      </c>
      <c r="M1617" s="12"/>
      <c r="O1617">
        <f t="shared" si="417"/>
        <v>0</v>
      </c>
      <c r="Q1617" s="9" t="str">
        <f t="shared" si="402"/>
        <v>1658</v>
      </c>
      <c r="R1617" s="10" t="str">
        <f t="shared" si="403"/>
        <v>Reggie</v>
      </c>
      <c r="S1617" s="10" t="str">
        <f t="shared" si="404"/>
        <v>Marcus</v>
      </c>
      <c r="T1617" s="10" t="str">
        <f t="shared" si="405"/>
        <v>Mr</v>
      </c>
      <c r="U1617" s="10" t="str">
        <f t="shared" si="406"/>
        <v>M</v>
      </c>
      <c r="V1617" s="10" t="str">
        <f t="shared" si="407"/>
        <v>30</v>
      </c>
      <c r="W1617" s="10" t="str">
        <f t="shared" si="408"/>
        <v>Ezra Street</v>
      </c>
      <c r="X1617" s="10" t="str">
        <f t="shared" si="409"/>
        <v>et</v>
      </c>
      <c r="Y1617" s="10" t="str">
        <f t="shared" si="410"/>
        <v>Ezra Street</v>
      </c>
      <c r="Z1617" s="10" t="str">
        <f t="shared" si="411"/>
        <v>Cornwall</v>
      </c>
      <c r="AA1617" s="10" t="str">
        <f t="shared" si="412"/>
        <v>CW</v>
      </c>
      <c r="AB1617" s="11" t="str">
        <f t="shared" si="413"/>
        <v>44218</v>
      </c>
      <c r="AC1617" s="10" t="str">
        <f t="shared" si="414"/>
        <v>24</v>
      </c>
      <c r="AD1617" s="10" t="str">
        <f t="shared" si="415"/>
        <v>C3</v>
      </c>
      <c r="AE1617" s="12" t="str">
        <f t="shared" si="416"/>
        <v/>
      </c>
    </row>
    <row r="1618" spans="1:31" x14ac:dyDescent="0.25">
      <c r="A1618" s="5">
        <v>1659</v>
      </c>
      <c r="B1618" s="6" t="s">
        <v>661</v>
      </c>
      <c r="C1618" s="6" t="s">
        <v>3407</v>
      </c>
      <c r="D1618" s="6" t="s">
        <v>28</v>
      </c>
      <c r="E1618" s="6" t="s">
        <v>29</v>
      </c>
      <c r="F1618" s="6">
        <v>30</v>
      </c>
      <c r="G1618" s="6" t="s">
        <v>4837</v>
      </c>
      <c r="H1618" s="6" t="s">
        <v>428</v>
      </c>
      <c r="I1618" s="6" t="s">
        <v>32</v>
      </c>
      <c r="J1618" s="7">
        <v>44458</v>
      </c>
      <c r="K1618" s="6">
        <v>72</v>
      </c>
      <c r="L1618" s="6" t="s">
        <v>68</v>
      </c>
      <c r="M1618" s="8"/>
      <c r="O1618">
        <f t="shared" si="417"/>
        <v>0</v>
      </c>
      <c r="Q1618" s="5" t="str">
        <f t="shared" si="402"/>
        <v>1659</v>
      </c>
      <c r="R1618" s="6" t="str">
        <f t="shared" si="403"/>
        <v>King</v>
      </c>
      <c r="S1618" s="6" t="str">
        <f t="shared" si="404"/>
        <v>Valle</v>
      </c>
      <c r="T1618" s="6" t="str">
        <f t="shared" si="405"/>
        <v>Mr</v>
      </c>
      <c r="U1618" s="6" t="str">
        <f t="shared" si="406"/>
        <v>M</v>
      </c>
      <c r="V1618" s="6" t="str">
        <f t="shared" si="407"/>
        <v>30</v>
      </c>
      <c r="W1618" s="6" t="str">
        <f t="shared" si="408"/>
        <v>Factory Lane</v>
      </c>
      <c r="X1618" s="6" t="str">
        <f t="shared" si="409"/>
        <v>ne</v>
      </c>
      <c r="Y1618" s="6" t="str">
        <f t="shared" si="410"/>
        <v>Factory Lane</v>
      </c>
      <c r="Z1618" s="6" t="str">
        <f t="shared" si="411"/>
        <v>Southwell</v>
      </c>
      <c r="AA1618" s="6" t="str">
        <f t="shared" si="412"/>
        <v>WC</v>
      </c>
      <c r="AB1618" s="7" t="str">
        <f t="shared" si="413"/>
        <v>44458</v>
      </c>
      <c r="AC1618" s="6" t="str">
        <f t="shared" si="414"/>
        <v>72</v>
      </c>
      <c r="AD1618" s="6" t="str">
        <f t="shared" si="415"/>
        <v>A2</v>
      </c>
      <c r="AE1618" s="8" t="str">
        <f t="shared" si="416"/>
        <v/>
      </c>
    </row>
    <row r="1619" spans="1:31" x14ac:dyDescent="0.25">
      <c r="A1619" s="9">
        <v>1660</v>
      </c>
      <c r="B1619" s="10" t="s">
        <v>4838</v>
      </c>
      <c r="C1619" s="10" t="s">
        <v>262</v>
      </c>
      <c r="D1619" s="10" t="s">
        <v>15</v>
      </c>
      <c r="E1619" s="10" t="s">
        <v>16</v>
      </c>
      <c r="F1619" s="10">
        <v>90</v>
      </c>
      <c r="G1619" s="10" t="s">
        <v>4839</v>
      </c>
      <c r="H1619" s="10" t="s">
        <v>2892</v>
      </c>
      <c r="I1619" s="10" t="s">
        <v>32</v>
      </c>
      <c r="J1619" s="11">
        <v>43492</v>
      </c>
      <c r="K1619" s="10">
        <v>35</v>
      </c>
      <c r="L1619" s="10" t="s">
        <v>33</v>
      </c>
      <c r="M1619" s="12"/>
      <c r="O1619">
        <f t="shared" si="417"/>
        <v>0</v>
      </c>
      <c r="Q1619" s="9" t="str">
        <f t="shared" si="402"/>
        <v>1660</v>
      </c>
      <c r="R1619" s="10" t="str">
        <f t="shared" si="403"/>
        <v>Mammie</v>
      </c>
      <c r="S1619" s="10" t="str">
        <f t="shared" si="404"/>
        <v>Daniels</v>
      </c>
      <c r="T1619" s="10" t="str">
        <f t="shared" si="405"/>
        <v>Mrs</v>
      </c>
      <c r="U1619" s="10" t="str">
        <f t="shared" si="406"/>
        <v>F</v>
      </c>
      <c r="V1619" s="10" t="str">
        <f t="shared" si="407"/>
        <v>90</v>
      </c>
      <c r="W1619" s="10" t="str">
        <f t="shared" si="408"/>
        <v>Fairbairn Green</v>
      </c>
      <c r="X1619" s="10" t="str">
        <f t="shared" si="409"/>
        <v>en</v>
      </c>
      <c r="Y1619" s="10" t="str">
        <f t="shared" si="410"/>
        <v>Fairbairn Green</v>
      </c>
      <c r="Z1619" s="10" t="str">
        <f t="shared" si="411"/>
        <v>Sandbach</v>
      </c>
      <c r="AA1619" s="10" t="str">
        <f t="shared" si="412"/>
        <v>WC</v>
      </c>
      <c r="AB1619" s="11" t="str">
        <f t="shared" si="413"/>
        <v>43492</v>
      </c>
      <c r="AC1619" s="10" t="str">
        <f t="shared" si="414"/>
        <v>35</v>
      </c>
      <c r="AD1619" s="10" t="str">
        <f t="shared" si="415"/>
        <v>A3</v>
      </c>
      <c r="AE1619" s="12" t="str">
        <f t="shared" si="416"/>
        <v/>
      </c>
    </row>
    <row r="1620" spans="1:31" x14ac:dyDescent="0.25">
      <c r="A1620" s="5">
        <v>1661</v>
      </c>
      <c r="B1620" s="6" t="s">
        <v>4840</v>
      </c>
      <c r="C1620" s="6" t="s">
        <v>4841</v>
      </c>
      <c r="D1620" s="6" t="s">
        <v>41</v>
      </c>
      <c r="E1620" s="6" t="s">
        <v>16</v>
      </c>
      <c r="F1620" s="6">
        <v>60</v>
      </c>
      <c r="G1620" s="6" t="s">
        <v>4842</v>
      </c>
      <c r="H1620" s="6" t="s">
        <v>4843</v>
      </c>
      <c r="I1620" s="6" t="s">
        <v>32</v>
      </c>
      <c r="J1620" s="7">
        <v>44304</v>
      </c>
      <c r="K1620" s="6">
        <v>15</v>
      </c>
      <c r="L1620" s="6" t="s">
        <v>52</v>
      </c>
      <c r="M1620" s="8"/>
      <c r="O1620">
        <f t="shared" si="417"/>
        <v>0</v>
      </c>
      <c r="Q1620" s="5" t="str">
        <f t="shared" si="402"/>
        <v>1661</v>
      </c>
      <c r="R1620" s="6" t="str">
        <f t="shared" si="403"/>
        <v>Lilliam</v>
      </c>
      <c r="S1620" s="6" t="str">
        <f t="shared" si="404"/>
        <v>Oliver</v>
      </c>
      <c r="T1620" s="6" t="str">
        <f t="shared" si="405"/>
        <v>Ms</v>
      </c>
      <c r="U1620" s="6" t="str">
        <f t="shared" si="406"/>
        <v>F</v>
      </c>
      <c r="V1620" s="6" t="str">
        <f t="shared" si="407"/>
        <v>60</v>
      </c>
      <c r="W1620" s="6" t="str">
        <f t="shared" si="408"/>
        <v>Fairchild Close</v>
      </c>
      <c r="X1620" s="6" t="str">
        <f t="shared" si="409"/>
        <v>se</v>
      </c>
      <c r="Y1620" s="6" t="str">
        <f t="shared" si="410"/>
        <v>Fairchild Close</v>
      </c>
      <c r="Z1620" s="6" t="str">
        <f t="shared" si="411"/>
        <v>Westcliff-On-Sea</v>
      </c>
      <c r="AA1620" s="6" t="str">
        <f t="shared" si="412"/>
        <v>WC</v>
      </c>
      <c r="AB1620" s="7" t="str">
        <f t="shared" si="413"/>
        <v>44304</v>
      </c>
      <c r="AC1620" s="6" t="str">
        <f t="shared" si="414"/>
        <v>15</v>
      </c>
      <c r="AD1620" s="6" t="str">
        <f t="shared" si="415"/>
        <v>A1</v>
      </c>
      <c r="AE1620" s="8" t="str">
        <f t="shared" si="416"/>
        <v/>
      </c>
    </row>
    <row r="1621" spans="1:31" x14ac:dyDescent="0.25">
      <c r="A1621" s="9">
        <v>1662</v>
      </c>
      <c r="B1621" s="10" t="s">
        <v>177</v>
      </c>
      <c r="C1621" s="10" t="s">
        <v>4844</v>
      </c>
      <c r="D1621" s="10" t="s">
        <v>28</v>
      </c>
      <c r="E1621" s="10" t="s">
        <v>29</v>
      </c>
      <c r="F1621" s="10">
        <v>60</v>
      </c>
      <c r="G1621" s="10" t="s">
        <v>4845</v>
      </c>
      <c r="H1621" s="10" t="s">
        <v>4846</v>
      </c>
      <c r="I1621" s="10" t="s">
        <v>32</v>
      </c>
      <c r="J1621" s="11">
        <v>44208</v>
      </c>
      <c r="K1621" s="10">
        <v>11</v>
      </c>
      <c r="L1621" s="10" t="s">
        <v>99</v>
      </c>
      <c r="M1621" s="12"/>
      <c r="O1621">
        <f t="shared" si="417"/>
        <v>0</v>
      </c>
      <c r="Q1621" s="9" t="str">
        <f t="shared" si="402"/>
        <v>1662</v>
      </c>
      <c r="R1621" s="10" t="str">
        <f t="shared" si="403"/>
        <v>Nicky</v>
      </c>
      <c r="S1621" s="10" t="str">
        <f t="shared" si="404"/>
        <v>Orr</v>
      </c>
      <c r="T1621" s="10" t="str">
        <f t="shared" si="405"/>
        <v>Mr</v>
      </c>
      <c r="U1621" s="10" t="str">
        <f t="shared" si="406"/>
        <v>M</v>
      </c>
      <c r="V1621" s="10" t="str">
        <f t="shared" si="407"/>
        <v>60</v>
      </c>
      <c r="W1621" s="10" t="str">
        <f t="shared" si="408"/>
        <v>Faireys Buildings</v>
      </c>
      <c r="X1621" s="10" t="str">
        <f t="shared" si="409"/>
        <v>gs</v>
      </c>
      <c r="Y1621" s="10" t="str">
        <f t="shared" si="410"/>
        <v>Faireys Buildings</v>
      </c>
      <c r="Z1621" s="10" t="str">
        <f t="shared" si="411"/>
        <v>Salisbury</v>
      </c>
      <c r="AA1621" s="10" t="str">
        <f t="shared" si="412"/>
        <v>WC</v>
      </c>
      <c r="AB1621" s="11" t="str">
        <f t="shared" si="413"/>
        <v>44208</v>
      </c>
      <c r="AC1621" s="10" t="str">
        <f t="shared" si="414"/>
        <v>11</v>
      </c>
      <c r="AD1621" s="10" t="str">
        <f t="shared" si="415"/>
        <v>E</v>
      </c>
      <c r="AE1621" s="12" t="str">
        <f t="shared" si="416"/>
        <v/>
      </c>
    </row>
    <row r="1622" spans="1:31" x14ac:dyDescent="0.25">
      <c r="A1622" s="9">
        <v>1664</v>
      </c>
      <c r="B1622" s="10" t="s">
        <v>4850</v>
      </c>
      <c r="C1622" s="10" t="s">
        <v>3427</v>
      </c>
      <c r="D1622" s="10" t="s">
        <v>41</v>
      </c>
      <c r="E1622" s="10" t="s">
        <v>16</v>
      </c>
      <c r="F1622" s="10">
        <v>60</v>
      </c>
      <c r="G1622" s="10" t="s">
        <v>4851</v>
      </c>
      <c r="H1622" s="10" t="s">
        <v>4852</v>
      </c>
      <c r="I1622" s="10" t="s">
        <v>144</v>
      </c>
      <c r="J1622" s="11">
        <v>44476</v>
      </c>
      <c r="K1622" s="10">
        <v>86</v>
      </c>
      <c r="L1622" s="10" t="s">
        <v>62</v>
      </c>
      <c r="M1622" s="12"/>
      <c r="O1622">
        <f t="shared" si="417"/>
        <v>0</v>
      </c>
      <c r="Q1622" s="9" t="str">
        <f t="shared" si="402"/>
        <v>1664</v>
      </c>
      <c r="R1622" s="10" t="str">
        <f t="shared" si="403"/>
        <v>Camila</v>
      </c>
      <c r="S1622" s="10" t="str">
        <f t="shared" si="404"/>
        <v>Darling</v>
      </c>
      <c r="T1622" s="10" t="str">
        <f t="shared" si="405"/>
        <v>Ms</v>
      </c>
      <c r="U1622" s="10" t="str">
        <f t="shared" si="406"/>
        <v>F</v>
      </c>
      <c r="V1622" s="10" t="str">
        <f t="shared" si="407"/>
        <v>60</v>
      </c>
      <c r="W1622" s="10" t="str">
        <f t="shared" si="408"/>
        <v>Fairlawn Avenue</v>
      </c>
      <c r="X1622" s="10" t="str">
        <f t="shared" si="409"/>
        <v>ue</v>
      </c>
      <c r="Y1622" s="10" t="str">
        <f t="shared" si="410"/>
        <v>Fairlawn Avenue</v>
      </c>
      <c r="Z1622" s="10" t="str">
        <f t="shared" si="411"/>
        <v>Hailsham</v>
      </c>
      <c r="AA1622" s="10" t="str">
        <f t="shared" si="412"/>
        <v>UB</v>
      </c>
      <c r="AB1622" s="11" t="str">
        <f t="shared" si="413"/>
        <v>44476</v>
      </c>
      <c r="AC1622" s="10" t="str">
        <f t="shared" si="414"/>
        <v>86</v>
      </c>
      <c r="AD1622" s="10" t="str">
        <f t="shared" si="415"/>
        <v>C4</v>
      </c>
      <c r="AE1622" s="12" t="str">
        <f t="shared" si="416"/>
        <v/>
      </c>
    </row>
    <row r="1623" spans="1:31" x14ac:dyDescent="0.25">
      <c r="A1623" s="5">
        <v>1665</v>
      </c>
      <c r="B1623" s="6" t="s">
        <v>4853</v>
      </c>
      <c r="C1623" s="6" t="s">
        <v>2316</v>
      </c>
      <c r="D1623" s="6" t="s">
        <v>49</v>
      </c>
      <c r="E1623" s="6" t="s">
        <v>16</v>
      </c>
      <c r="F1623" s="6">
        <v>90</v>
      </c>
      <c r="G1623" s="6" t="s">
        <v>4854</v>
      </c>
      <c r="H1623" s="6" t="s">
        <v>3539</v>
      </c>
      <c r="I1623" s="6" t="s">
        <v>32</v>
      </c>
      <c r="J1623" s="7">
        <v>43585</v>
      </c>
      <c r="K1623" s="6">
        <v>46</v>
      </c>
      <c r="L1623" s="6" t="s">
        <v>157</v>
      </c>
      <c r="M1623" s="8"/>
      <c r="O1623">
        <f t="shared" si="417"/>
        <v>0</v>
      </c>
      <c r="Q1623" s="5" t="str">
        <f t="shared" si="402"/>
        <v>1665</v>
      </c>
      <c r="R1623" s="6" t="str">
        <f t="shared" si="403"/>
        <v>Debbra</v>
      </c>
      <c r="S1623" s="6" t="str">
        <f t="shared" si="404"/>
        <v>Meredith</v>
      </c>
      <c r="T1623" s="6" t="str">
        <f t="shared" si="405"/>
        <v>Miss</v>
      </c>
      <c r="U1623" s="6" t="str">
        <f t="shared" si="406"/>
        <v>F</v>
      </c>
      <c r="V1623" s="6" t="str">
        <f t="shared" si="407"/>
        <v>90</v>
      </c>
      <c r="W1623" s="6" t="str">
        <f t="shared" si="408"/>
        <v>Fairlea Place</v>
      </c>
      <c r="X1623" s="6" t="str">
        <f t="shared" si="409"/>
        <v>ce</v>
      </c>
      <c r="Y1623" s="6" t="str">
        <f t="shared" si="410"/>
        <v>Fairlea Place</v>
      </c>
      <c r="Z1623" s="6" t="str">
        <f t="shared" si="411"/>
        <v>West Midlands</v>
      </c>
      <c r="AA1623" s="6" t="str">
        <f t="shared" si="412"/>
        <v>WC</v>
      </c>
      <c r="AB1623" s="7" t="str">
        <f t="shared" si="413"/>
        <v>43585</v>
      </c>
      <c r="AC1623" s="6" t="str">
        <f t="shared" si="414"/>
        <v>46</v>
      </c>
      <c r="AD1623" s="6" t="str">
        <f t="shared" si="415"/>
        <v>C3</v>
      </c>
      <c r="AE1623" s="8" t="str">
        <f t="shared" si="416"/>
        <v/>
      </c>
    </row>
    <row r="1624" spans="1:31" x14ac:dyDescent="0.25">
      <c r="A1624" s="9">
        <v>1666</v>
      </c>
      <c r="B1624" s="10" t="s">
        <v>4538</v>
      </c>
      <c r="C1624" s="10" t="s">
        <v>812</v>
      </c>
      <c r="D1624" s="10" t="s">
        <v>15</v>
      </c>
      <c r="E1624" s="10" t="s">
        <v>16</v>
      </c>
      <c r="F1624" s="10">
        <v>90</v>
      </c>
      <c r="G1624" s="10" t="s">
        <v>4855</v>
      </c>
      <c r="H1624" s="10" t="s">
        <v>4856</v>
      </c>
      <c r="I1624" s="10" t="s">
        <v>32</v>
      </c>
      <c r="J1624" s="11">
        <v>44088</v>
      </c>
      <c r="K1624" s="10">
        <v>5</v>
      </c>
      <c r="L1624" s="10" t="s">
        <v>20</v>
      </c>
      <c r="M1624" s="12"/>
      <c r="O1624">
        <f t="shared" si="417"/>
        <v>0</v>
      </c>
      <c r="Q1624" s="9" t="str">
        <f t="shared" si="402"/>
        <v>1666</v>
      </c>
      <c r="R1624" s="10" t="str">
        <f t="shared" si="403"/>
        <v>Mallie</v>
      </c>
      <c r="S1624" s="10" t="str">
        <f t="shared" si="404"/>
        <v>Shook</v>
      </c>
      <c r="T1624" s="10" t="str">
        <f t="shared" si="405"/>
        <v>Mrs</v>
      </c>
      <c r="U1624" s="10" t="str">
        <f t="shared" si="406"/>
        <v>F</v>
      </c>
      <c r="V1624" s="10" t="str">
        <f t="shared" si="407"/>
        <v>90</v>
      </c>
      <c r="W1624" s="10" t="str">
        <f t="shared" si="408"/>
        <v>Fairlie Gardens</v>
      </c>
      <c r="X1624" s="10" t="str">
        <f t="shared" si="409"/>
        <v>ns</v>
      </c>
      <c r="Y1624" s="10" t="str">
        <f t="shared" si="410"/>
        <v>Fairlie Gardens</v>
      </c>
      <c r="Z1624" s="10" t="str">
        <f t="shared" si="411"/>
        <v>South Humberside</v>
      </c>
      <c r="AA1624" s="10" t="str">
        <f t="shared" si="412"/>
        <v>WC</v>
      </c>
      <c r="AB1624" s="11" t="str">
        <f t="shared" si="413"/>
        <v>44088</v>
      </c>
      <c r="AC1624" s="10" t="str">
        <f t="shared" si="414"/>
        <v>5</v>
      </c>
      <c r="AD1624" s="10" t="str">
        <f t="shared" si="415"/>
        <v>B</v>
      </c>
      <c r="AE1624" s="12" t="str">
        <f t="shared" si="416"/>
        <v/>
      </c>
    </row>
    <row r="1625" spans="1:31" x14ac:dyDescent="0.25">
      <c r="A1625" s="5">
        <v>1667</v>
      </c>
      <c r="B1625" s="6" t="s">
        <v>4857</v>
      </c>
      <c r="C1625" s="6" t="s">
        <v>4858</v>
      </c>
      <c r="D1625" s="6" t="s">
        <v>28</v>
      </c>
      <c r="E1625" s="6" t="s">
        <v>29</v>
      </c>
      <c r="F1625" s="6">
        <v>90</v>
      </c>
      <c r="G1625" s="6" t="s">
        <v>4859</v>
      </c>
      <c r="H1625" s="6" t="s">
        <v>4860</v>
      </c>
      <c r="I1625" s="6" t="s">
        <v>185</v>
      </c>
      <c r="J1625" s="7">
        <v>44460</v>
      </c>
      <c r="K1625" s="6">
        <v>22</v>
      </c>
      <c r="L1625" s="6" t="s">
        <v>99</v>
      </c>
      <c r="M1625" s="8"/>
      <c r="O1625">
        <f t="shared" si="417"/>
        <v>0</v>
      </c>
      <c r="Q1625" s="5" t="str">
        <f t="shared" si="402"/>
        <v>1667</v>
      </c>
      <c r="R1625" s="6" t="str">
        <f t="shared" si="403"/>
        <v>Edgardo</v>
      </c>
      <c r="S1625" s="6" t="str">
        <f t="shared" si="404"/>
        <v>Akins</v>
      </c>
      <c r="T1625" s="6" t="str">
        <f t="shared" si="405"/>
        <v>Mr</v>
      </c>
      <c r="U1625" s="6" t="str">
        <f t="shared" si="406"/>
        <v>M</v>
      </c>
      <c r="V1625" s="6" t="str">
        <f t="shared" si="407"/>
        <v>90</v>
      </c>
      <c r="W1625" s="6" t="str">
        <f t="shared" si="408"/>
        <v>Fairlight Terrace</v>
      </c>
      <c r="X1625" s="6" t="str">
        <f t="shared" si="409"/>
        <v>ce</v>
      </c>
      <c r="Y1625" s="6" t="str">
        <f t="shared" si="410"/>
        <v>Fairlight Terrace</v>
      </c>
      <c r="Z1625" s="6" t="str">
        <f t="shared" si="411"/>
        <v>Girvan</v>
      </c>
      <c r="AA1625" s="6" t="str">
        <f t="shared" si="412"/>
        <v>HX</v>
      </c>
      <c r="AB1625" s="7" t="str">
        <f t="shared" si="413"/>
        <v>44460</v>
      </c>
      <c r="AC1625" s="6" t="str">
        <f t="shared" si="414"/>
        <v>22</v>
      </c>
      <c r="AD1625" s="6" t="str">
        <f t="shared" si="415"/>
        <v>E</v>
      </c>
      <c r="AE1625" s="8" t="str">
        <f t="shared" si="416"/>
        <v/>
      </c>
    </row>
    <row r="1626" spans="1:31" x14ac:dyDescent="0.25">
      <c r="A1626" s="9">
        <v>1668</v>
      </c>
      <c r="B1626" s="10" t="s">
        <v>4861</v>
      </c>
      <c r="C1626" s="10" t="s">
        <v>4862</v>
      </c>
      <c r="D1626" s="10" t="s">
        <v>15</v>
      </c>
      <c r="E1626" s="10" t="s">
        <v>16</v>
      </c>
      <c r="F1626" s="10">
        <v>90</v>
      </c>
      <c r="G1626" s="10" t="s">
        <v>4863</v>
      </c>
      <c r="H1626" s="10" t="s">
        <v>4864</v>
      </c>
      <c r="I1626" s="10" t="s">
        <v>144</v>
      </c>
      <c r="J1626" s="11">
        <v>44108</v>
      </c>
      <c r="K1626" s="10">
        <v>45</v>
      </c>
      <c r="L1626" s="10" t="s">
        <v>157</v>
      </c>
      <c r="M1626" s="12"/>
      <c r="O1626">
        <f t="shared" si="417"/>
        <v>0</v>
      </c>
      <c r="Q1626" s="9" t="str">
        <f t="shared" si="402"/>
        <v>1668</v>
      </c>
      <c r="R1626" s="10" t="str">
        <f t="shared" si="403"/>
        <v>Susanna</v>
      </c>
      <c r="S1626" s="10" t="str">
        <f t="shared" si="404"/>
        <v>Whitaker</v>
      </c>
      <c r="T1626" s="10" t="str">
        <f t="shared" si="405"/>
        <v>Mrs</v>
      </c>
      <c r="U1626" s="10" t="str">
        <f t="shared" si="406"/>
        <v>F</v>
      </c>
      <c r="V1626" s="10" t="str">
        <f t="shared" si="407"/>
        <v>90</v>
      </c>
      <c r="W1626" s="10" t="str">
        <f t="shared" si="408"/>
        <v>Fairway Close</v>
      </c>
      <c r="X1626" s="10" t="str">
        <f t="shared" si="409"/>
        <v>se</v>
      </c>
      <c r="Y1626" s="10" t="str">
        <f t="shared" si="410"/>
        <v>Fairway Close</v>
      </c>
      <c r="Z1626" s="10" t="str">
        <f t="shared" si="411"/>
        <v>Gunnislake</v>
      </c>
      <c r="AA1626" s="10" t="str">
        <f t="shared" si="412"/>
        <v>UB</v>
      </c>
      <c r="AB1626" s="11" t="str">
        <f t="shared" si="413"/>
        <v>44108</v>
      </c>
      <c r="AC1626" s="10" t="str">
        <f t="shared" si="414"/>
        <v>45</v>
      </c>
      <c r="AD1626" s="10" t="str">
        <f t="shared" si="415"/>
        <v>C3</v>
      </c>
      <c r="AE1626" s="12" t="str">
        <f t="shared" si="416"/>
        <v/>
      </c>
    </row>
    <row r="1627" spans="1:31" x14ac:dyDescent="0.25">
      <c r="A1627" s="5">
        <v>1669</v>
      </c>
      <c r="B1627" s="6" t="s">
        <v>1203</v>
      </c>
      <c r="C1627" s="6" t="s">
        <v>418</v>
      </c>
      <c r="D1627" s="6" t="s">
        <v>28</v>
      </c>
      <c r="E1627" s="6" t="s">
        <v>29</v>
      </c>
      <c r="F1627" s="6">
        <v>90</v>
      </c>
      <c r="G1627" s="6" t="s">
        <v>4865</v>
      </c>
      <c r="H1627" s="6" t="s">
        <v>802</v>
      </c>
      <c r="I1627" s="6" t="s">
        <v>176</v>
      </c>
      <c r="J1627" s="7">
        <v>44115</v>
      </c>
      <c r="K1627" s="6">
        <v>78</v>
      </c>
      <c r="L1627" s="6" t="s">
        <v>62</v>
      </c>
      <c r="M1627" s="8"/>
      <c r="O1627">
        <f t="shared" si="417"/>
        <v>0</v>
      </c>
      <c r="Q1627" s="5" t="str">
        <f t="shared" si="402"/>
        <v>1669</v>
      </c>
      <c r="R1627" s="6" t="str">
        <f t="shared" si="403"/>
        <v>Stuart</v>
      </c>
      <c r="S1627" s="6" t="str">
        <f t="shared" si="404"/>
        <v>Hargrove</v>
      </c>
      <c r="T1627" s="6" t="str">
        <f t="shared" si="405"/>
        <v>Mr</v>
      </c>
      <c r="U1627" s="6" t="str">
        <f t="shared" si="406"/>
        <v>M</v>
      </c>
      <c r="V1627" s="6" t="str">
        <f t="shared" si="407"/>
        <v>90</v>
      </c>
      <c r="W1627" s="6" t="str">
        <f t="shared" si="408"/>
        <v>Falcon Road</v>
      </c>
      <c r="X1627" s="6" t="str">
        <f t="shared" si="409"/>
        <v>ad</v>
      </c>
      <c r="Y1627" s="6" t="str">
        <f t="shared" si="410"/>
        <v>Falcon Road</v>
      </c>
      <c r="Z1627" s="6" t="str">
        <f t="shared" si="411"/>
        <v>Crowborough</v>
      </c>
      <c r="AA1627" s="6" t="str">
        <f t="shared" si="412"/>
        <v>CW</v>
      </c>
      <c r="AB1627" s="7" t="str">
        <f t="shared" si="413"/>
        <v>44115</v>
      </c>
      <c r="AC1627" s="6" t="str">
        <f t="shared" si="414"/>
        <v>78</v>
      </c>
      <c r="AD1627" s="6" t="str">
        <f t="shared" si="415"/>
        <v>C4</v>
      </c>
      <c r="AE1627" s="8" t="str">
        <f t="shared" si="416"/>
        <v/>
      </c>
    </row>
    <row r="1628" spans="1:31" x14ac:dyDescent="0.25">
      <c r="A1628" s="9">
        <v>1670</v>
      </c>
      <c r="B1628" s="10" t="s">
        <v>4866</v>
      </c>
      <c r="C1628" s="10" t="s">
        <v>4648</v>
      </c>
      <c r="D1628" s="10" t="s">
        <v>49</v>
      </c>
      <c r="E1628" s="10" t="s">
        <v>16</v>
      </c>
      <c r="F1628" s="10">
        <v>60</v>
      </c>
      <c r="G1628" s="10" t="s">
        <v>4867</v>
      </c>
      <c r="H1628" s="10" t="s">
        <v>4868</v>
      </c>
      <c r="I1628" s="10" t="s">
        <v>32</v>
      </c>
      <c r="J1628" s="11">
        <v>44288</v>
      </c>
      <c r="K1628" s="10">
        <v>84</v>
      </c>
      <c r="L1628" s="10" t="s">
        <v>52</v>
      </c>
      <c r="M1628" s="12"/>
      <c r="O1628">
        <f t="shared" si="417"/>
        <v>0</v>
      </c>
      <c r="Q1628" s="9" t="str">
        <f t="shared" si="402"/>
        <v>1670</v>
      </c>
      <c r="R1628" s="10" t="str">
        <f t="shared" si="403"/>
        <v>Delaine</v>
      </c>
      <c r="S1628" s="10" t="str">
        <f t="shared" si="404"/>
        <v>Dill</v>
      </c>
      <c r="T1628" s="10" t="str">
        <f t="shared" si="405"/>
        <v>Miss</v>
      </c>
      <c r="U1628" s="10" t="str">
        <f t="shared" si="406"/>
        <v>F</v>
      </c>
      <c r="V1628" s="10" t="str">
        <f t="shared" si="407"/>
        <v>60</v>
      </c>
      <c r="W1628" s="10" t="str">
        <f t="shared" si="408"/>
        <v>Falcon Yard</v>
      </c>
      <c r="X1628" s="10" t="str">
        <f t="shared" si="409"/>
        <v>rd</v>
      </c>
      <c r="Y1628" s="10" t="str">
        <f t="shared" si="410"/>
        <v>Falcon Yard</v>
      </c>
      <c r="Z1628" s="10" t="str">
        <f t="shared" si="411"/>
        <v>Northwich</v>
      </c>
      <c r="AA1628" s="10" t="str">
        <f t="shared" si="412"/>
        <v>WC</v>
      </c>
      <c r="AB1628" s="11" t="str">
        <f t="shared" si="413"/>
        <v>44288</v>
      </c>
      <c r="AC1628" s="10" t="str">
        <f t="shared" si="414"/>
        <v>84</v>
      </c>
      <c r="AD1628" s="10" t="str">
        <f t="shared" si="415"/>
        <v>A1</v>
      </c>
      <c r="AE1628" s="12" t="str">
        <f t="shared" si="416"/>
        <v/>
      </c>
    </row>
    <row r="1629" spans="1:31" x14ac:dyDescent="0.25">
      <c r="A1629" s="5">
        <v>1671</v>
      </c>
      <c r="B1629" s="6" t="s">
        <v>1914</v>
      </c>
      <c r="C1629" s="6" t="s">
        <v>4247</v>
      </c>
      <c r="D1629" s="6" t="s">
        <v>49</v>
      </c>
      <c r="E1629" s="6" t="s">
        <v>16</v>
      </c>
      <c r="F1629" s="6">
        <v>90</v>
      </c>
      <c r="G1629" s="6" t="s">
        <v>4869</v>
      </c>
      <c r="H1629" s="6" t="s">
        <v>3355</v>
      </c>
      <c r="I1629" s="6" t="s">
        <v>144</v>
      </c>
      <c r="J1629" s="7">
        <v>44103</v>
      </c>
      <c r="K1629" s="6">
        <v>42</v>
      </c>
      <c r="L1629" s="6" t="s">
        <v>99</v>
      </c>
      <c r="M1629" s="8"/>
      <c r="O1629">
        <f t="shared" si="417"/>
        <v>0</v>
      </c>
      <c r="Q1629" s="5" t="str">
        <f t="shared" si="402"/>
        <v>1671</v>
      </c>
      <c r="R1629" s="6" t="str">
        <f t="shared" si="403"/>
        <v>Myrna</v>
      </c>
      <c r="S1629" s="6" t="str">
        <f t="shared" si="404"/>
        <v>Seay</v>
      </c>
      <c r="T1629" s="6" t="str">
        <f t="shared" si="405"/>
        <v>Miss</v>
      </c>
      <c r="U1629" s="6" t="str">
        <f t="shared" si="406"/>
        <v>F</v>
      </c>
      <c r="V1629" s="6" t="str">
        <f t="shared" si="407"/>
        <v>90</v>
      </c>
      <c r="W1629" s="6" t="str">
        <f t="shared" si="408"/>
        <v>Falkland Avenue</v>
      </c>
      <c r="X1629" s="6" t="str">
        <f t="shared" si="409"/>
        <v>ue</v>
      </c>
      <c r="Y1629" s="6" t="str">
        <f t="shared" si="410"/>
        <v>Falkland Avenue</v>
      </c>
      <c r="Z1629" s="6" t="str">
        <f t="shared" si="411"/>
        <v>Hamilton</v>
      </c>
      <c r="AA1629" s="6" t="str">
        <f t="shared" si="412"/>
        <v>UB</v>
      </c>
      <c r="AB1629" s="7" t="str">
        <f t="shared" si="413"/>
        <v>44103</v>
      </c>
      <c r="AC1629" s="6" t="str">
        <f t="shared" si="414"/>
        <v>42</v>
      </c>
      <c r="AD1629" s="6" t="str">
        <f t="shared" si="415"/>
        <v>E</v>
      </c>
      <c r="AE1629" s="8" t="str">
        <f t="shared" si="416"/>
        <v/>
      </c>
    </row>
    <row r="1630" spans="1:31" x14ac:dyDescent="0.25">
      <c r="A1630" s="9">
        <v>1672</v>
      </c>
      <c r="B1630" s="10" t="s">
        <v>1229</v>
      </c>
      <c r="C1630" s="10" t="s">
        <v>2813</v>
      </c>
      <c r="D1630" s="10" t="s">
        <v>28</v>
      </c>
      <c r="E1630" s="10" t="s">
        <v>29</v>
      </c>
      <c r="F1630" s="10">
        <v>30</v>
      </c>
      <c r="G1630" s="10" t="s">
        <v>4870</v>
      </c>
      <c r="H1630" s="10" t="s">
        <v>4871</v>
      </c>
      <c r="I1630" s="10" t="s">
        <v>108</v>
      </c>
      <c r="J1630" s="11">
        <v>43760</v>
      </c>
      <c r="K1630" s="10">
        <v>62</v>
      </c>
      <c r="L1630" s="10" t="s">
        <v>20</v>
      </c>
      <c r="M1630" s="12"/>
      <c r="O1630">
        <f t="shared" si="417"/>
        <v>0</v>
      </c>
      <c r="Q1630" s="9" t="str">
        <f t="shared" si="402"/>
        <v>1672</v>
      </c>
      <c r="R1630" s="10" t="str">
        <f t="shared" si="403"/>
        <v>Virgil</v>
      </c>
      <c r="S1630" s="10" t="str">
        <f t="shared" si="404"/>
        <v>Chung</v>
      </c>
      <c r="T1630" s="10" t="str">
        <f t="shared" si="405"/>
        <v>Mr</v>
      </c>
      <c r="U1630" s="10" t="str">
        <f t="shared" si="406"/>
        <v>M</v>
      </c>
      <c r="V1630" s="10" t="str">
        <f t="shared" si="407"/>
        <v>30</v>
      </c>
      <c r="W1630" s="10" t="str">
        <f t="shared" si="408"/>
        <v>Fallowfields Drive</v>
      </c>
      <c r="X1630" s="10" t="str">
        <f t="shared" si="409"/>
        <v>ve</v>
      </c>
      <c r="Y1630" s="10" t="str">
        <f t="shared" si="410"/>
        <v>Fallowfields Drive</v>
      </c>
      <c r="Z1630" s="10" t="str">
        <f t="shared" si="411"/>
        <v>Campbeltown</v>
      </c>
      <c r="AA1630" s="10" t="str">
        <f t="shared" si="412"/>
        <v>CB</v>
      </c>
      <c r="AB1630" s="11" t="str">
        <f t="shared" si="413"/>
        <v>43760</v>
      </c>
      <c r="AC1630" s="10" t="str">
        <f t="shared" si="414"/>
        <v>62</v>
      </c>
      <c r="AD1630" s="10" t="str">
        <f t="shared" si="415"/>
        <v>B</v>
      </c>
      <c r="AE1630" s="12" t="str">
        <f t="shared" si="416"/>
        <v/>
      </c>
    </row>
    <row r="1631" spans="1:31" x14ac:dyDescent="0.25">
      <c r="A1631" s="5">
        <v>1673</v>
      </c>
      <c r="B1631" s="6" t="s">
        <v>202</v>
      </c>
      <c r="C1631" s="6" t="s">
        <v>1454</v>
      </c>
      <c r="D1631" s="6" t="s">
        <v>28</v>
      </c>
      <c r="E1631" s="6" t="s">
        <v>29</v>
      </c>
      <c r="F1631" s="6">
        <v>90</v>
      </c>
      <c r="G1631" s="6" t="s">
        <v>4872</v>
      </c>
      <c r="H1631" s="6" t="s">
        <v>2506</v>
      </c>
      <c r="I1631" s="6" t="s">
        <v>32</v>
      </c>
      <c r="J1631" s="7">
        <v>43748</v>
      </c>
      <c r="K1631" s="6">
        <v>18</v>
      </c>
      <c r="L1631" s="6" t="s">
        <v>157</v>
      </c>
      <c r="M1631" s="8"/>
      <c r="O1631">
        <f t="shared" si="417"/>
        <v>0</v>
      </c>
      <c r="Q1631" s="5" t="str">
        <f t="shared" si="402"/>
        <v>1673</v>
      </c>
      <c r="R1631" s="6" t="str">
        <f t="shared" si="403"/>
        <v>Fredric</v>
      </c>
      <c r="S1631" s="6" t="str">
        <f t="shared" si="404"/>
        <v>Lovell</v>
      </c>
      <c r="T1631" s="6" t="str">
        <f t="shared" si="405"/>
        <v>Mr</v>
      </c>
      <c r="U1631" s="6" t="str">
        <f t="shared" si="406"/>
        <v>M</v>
      </c>
      <c r="V1631" s="6" t="str">
        <f t="shared" si="407"/>
        <v>90</v>
      </c>
      <c r="W1631" s="6" t="str">
        <f t="shared" si="408"/>
        <v>Fallows Close</v>
      </c>
      <c r="X1631" s="6" t="str">
        <f t="shared" si="409"/>
        <v>se</v>
      </c>
      <c r="Y1631" s="6" t="str">
        <f t="shared" si="410"/>
        <v>Fallows Close</v>
      </c>
      <c r="Z1631" s="6" t="str">
        <f t="shared" si="411"/>
        <v>Sandringham</v>
      </c>
      <c r="AA1631" s="6" t="str">
        <f t="shared" si="412"/>
        <v>WC</v>
      </c>
      <c r="AB1631" s="7" t="str">
        <f t="shared" si="413"/>
        <v>43748</v>
      </c>
      <c r="AC1631" s="6" t="str">
        <f t="shared" si="414"/>
        <v>18</v>
      </c>
      <c r="AD1631" s="6" t="str">
        <f t="shared" si="415"/>
        <v>C3</v>
      </c>
      <c r="AE1631" s="8" t="str">
        <f t="shared" si="416"/>
        <v/>
      </c>
    </row>
    <row r="1632" spans="1:31" x14ac:dyDescent="0.25">
      <c r="A1632" s="9">
        <v>1674</v>
      </c>
      <c r="B1632" s="10" t="s">
        <v>4873</v>
      </c>
      <c r="C1632" s="10" t="s">
        <v>4874</v>
      </c>
      <c r="D1632" s="10" t="s">
        <v>15</v>
      </c>
      <c r="E1632" s="10" t="s">
        <v>16</v>
      </c>
      <c r="F1632" s="10">
        <v>30</v>
      </c>
      <c r="G1632" s="10" t="s">
        <v>4875</v>
      </c>
      <c r="H1632" s="10" t="s">
        <v>1290</v>
      </c>
      <c r="I1632" s="10" t="s">
        <v>32</v>
      </c>
      <c r="J1632" s="11">
        <v>43957</v>
      </c>
      <c r="K1632" s="10">
        <v>70</v>
      </c>
      <c r="L1632" s="10" t="s">
        <v>52</v>
      </c>
      <c r="M1632" s="12"/>
      <c r="O1632">
        <f t="shared" si="417"/>
        <v>0</v>
      </c>
      <c r="Q1632" s="9" t="str">
        <f t="shared" si="402"/>
        <v>1674</v>
      </c>
      <c r="R1632" s="10" t="str">
        <f t="shared" si="403"/>
        <v>Van</v>
      </c>
      <c r="S1632" s="10" t="str">
        <f t="shared" si="404"/>
        <v>Humphrey</v>
      </c>
      <c r="T1632" s="10" t="str">
        <f t="shared" si="405"/>
        <v>Mrs</v>
      </c>
      <c r="U1632" s="10" t="str">
        <f t="shared" si="406"/>
        <v>F</v>
      </c>
      <c r="V1632" s="10" t="str">
        <f t="shared" si="407"/>
        <v>30</v>
      </c>
      <c r="W1632" s="10" t="str">
        <f t="shared" si="408"/>
        <v>Falmouth Avenue</v>
      </c>
      <c r="X1632" s="10" t="str">
        <f t="shared" si="409"/>
        <v>ue</v>
      </c>
      <c r="Y1632" s="10" t="str">
        <f t="shared" si="410"/>
        <v>Falmouth Avenue</v>
      </c>
      <c r="Z1632" s="10" t="str">
        <f t="shared" si="411"/>
        <v>Wickford</v>
      </c>
      <c r="AA1632" s="10" t="str">
        <f t="shared" si="412"/>
        <v>WC</v>
      </c>
      <c r="AB1632" s="11" t="str">
        <f t="shared" si="413"/>
        <v>43957</v>
      </c>
      <c r="AC1632" s="10" t="str">
        <f t="shared" si="414"/>
        <v>70</v>
      </c>
      <c r="AD1632" s="10" t="str">
        <f t="shared" si="415"/>
        <v>A1</v>
      </c>
      <c r="AE1632" s="12" t="str">
        <f t="shared" si="416"/>
        <v/>
      </c>
    </row>
    <row r="1633" spans="1:31" x14ac:dyDescent="0.25">
      <c r="A1633" s="5">
        <v>1675</v>
      </c>
      <c r="B1633" s="6" t="s">
        <v>4876</v>
      </c>
      <c r="C1633" s="6" t="s">
        <v>1165</v>
      </c>
      <c r="D1633" s="6" t="s">
        <v>41</v>
      </c>
      <c r="E1633" s="6" t="s">
        <v>16</v>
      </c>
      <c r="F1633" s="6">
        <v>60</v>
      </c>
      <c r="G1633" s="6" t="s">
        <v>4877</v>
      </c>
      <c r="H1633" s="6" t="s">
        <v>3519</v>
      </c>
      <c r="I1633" s="6" t="s">
        <v>32</v>
      </c>
      <c r="J1633" s="7">
        <v>44173</v>
      </c>
      <c r="K1633" s="6">
        <v>81</v>
      </c>
      <c r="L1633" s="6" t="s">
        <v>78</v>
      </c>
      <c r="M1633" s="8"/>
      <c r="O1633">
        <f t="shared" si="417"/>
        <v>0</v>
      </c>
      <c r="Q1633" s="5" t="str">
        <f t="shared" si="402"/>
        <v>1675</v>
      </c>
      <c r="R1633" s="6" t="str">
        <f t="shared" si="403"/>
        <v>Marjorie</v>
      </c>
      <c r="S1633" s="6" t="str">
        <f t="shared" si="404"/>
        <v>Houston</v>
      </c>
      <c r="T1633" s="6" t="str">
        <f t="shared" si="405"/>
        <v>Ms</v>
      </c>
      <c r="U1633" s="6" t="str">
        <f t="shared" si="406"/>
        <v>F</v>
      </c>
      <c r="V1633" s="6" t="str">
        <f t="shared" si="407"/>
        <v>60</v>
      </c>
      <c r="W1633" s="6" t="str">
        <f t="shared" si="408"/>
        <v>Fandon Row</v>
      </c>
      <c r="X1633" s="6" t="str">
        <f t="shared" si="409"/>
        <v>ow</v>
      </c>
      <c r="Y1633" s="6" t="str">
        <f t="shared" si="410"/>
        <v>Fandon Row</v>
      </c>
      <c r="Z1633" s="6" t="str">
        <f t="shared" si="411"/>
        <v>Stratford-Upon-Avon</v>
      </c>
      <c r="AA1633" s="6" t="str">
        <f t="shared" si="412"/>
        <v>WC</v>
      </c>
      <c r="AB1633" s="7" t="str">
        <f t="shared" si="413"/>
        <v>44173</v>
      </c>
      <c r="AC1633" s="6" t="str">
        <f t="shared" si="414"/>
        <v>81</v>
      </c>
      <c r="AD1633" s="6" t="str">
        <f t="shared" si="415"/>
        <v>C2</v>
      </c>
      <c r="AE1633" s="8" t="str">
        <f t="shared" si="416"/>
        <v/>
      </c>
    </row>
    <row r="1634" spans="1:31" x14ac:dyDescent="0.25">
      <c r="A1634" s="9">
        <v>1676</v>
      </c>
      <c r="B1634" s="10" t="s">
        <v>1195</v>
      </c>
      <c r="C1634" s="10" t="s">
        <v>1942</v>
      </c>
      <c r="D1634" s="10" t="s">
        <v>28</v>
      </c>
      <c r="E1634" s="10" t="s">
        <v>29</v>
      </c>
      <c r="F1634" s="10">
        <v>60</v>
      </c>
      <c r="G1634" s="10" t="s">
        <v>4878</v>
      </c>
      <c r="H1634" s="10" t="s">
        <v>4252</v>
      </c>
      <c r="I1634" s="10" t="s">
        <v>25</v>
      </c>
      <c r="J1634" s="11">
        <v>43571</v>
      </c>
      <c r="K1634" s="10">
        <v>70</v>
      </c>
      <c r="L1634" s="10" t="s">
        <v>157</v>
      </c>
      <c r="M1634" s="12"/>
      <c r="O1634">
        <f t="shared" si="417"/>
        <v>0</v>
      </c>
      <c r="Q1634" s="9" t="str">
        <f t="shared" si="402"/>
        <v>1676</v>
      </c>
      <c r="R1634" s="10" t="str">
        <f t="shared" si="403"/>
        <v>Gerald</v>
      </c>
      <c r="S1634" s="10" t="str">
        <f t="shared" si="404"/>
        <v>Hatcher</v>
      </c>
      <c r="T1634" s="10" t="str">
        <f t="shared" si="405"/>
        <v>Mr</v>
      </c>
      <c r="U1634" s="10" t="str">
        <f t="shared" si="406"/>
        <v>M</v>
      </c>
      <c r="V1634" s="10" t="str">
        <f t="shared" si="407"/>
        <v>60</v>
      </c>
      <c r="W1634" s="10" t="str">
        <f t="shared" si="408"/>
        <v>Faraday Street</v>
      </c>
      <c r="X1634" s="10" t="str">
        <f t="shared" si="409"/>
        <v>et</v>
      </c>
      <c r="Y1634" s="10" t="str">
        <f t="shared" si="410"/>
        <v>Faraday Street</v>
      </c>
      <c r="Z1634" s="10" t="str">
        <f t="shared" si="411"/>
        <v>Hook</v>
      </c>
      <c r="AA1634" s="10" t="str">
        <f t="shared" si="412"/>
        <v>HG</v>
      </c>
      <c r="AB1634" s="11" t="str">
        <f t="shared" si="413"/>
        <v>43571</v>
      </c>
      <c r="AC1634" s="10" t="str">
        <f t="shared" si="414"/>
        <v>70</v>
      </c>
      <c r="AD1634" s="10" t="str">
        <f t="shared" si="415"/>
        <v>C3</v>
      </c>
      <c r="AE1634" s="12" t="str">
        <f t="shared" si="416"/>
        <v/>
      </c>
    </row>
    <row r="1635" spans="1:31" x14ac:dyDescent="0.25">
      <c r="A1635" s="5">
        <v>1677</v>
      </c>
      <c r="B1635" s="6" t="s">
        <v>4879</v>
      </c>
      <c r="C1635" s="6" t="s">
        <v>187</v>
      </c>
      <c r="D1635" s="6" t="s">
        <v>28</v>
      </c>
      <c r="E1635" s="6" t="s">
        <v>29</v>
      </c>
      <c r="F1635" s="6">
        <v>30</v>
      </c>
      <c r="G1635" s="6" t="s">
        <v>4880</v>
      </c>
      <c r="H1635" s="6" t="s">
        <v>4881</v>
      </c>
      <c r="I1635" s="6" t="s">
        <v>98</v>
      </c>
      <c r="J1635" s="7">
        <v>43799</v>
      </c>
      <c r="K1635" s="6">
        <v>23</v>
      </c>
      <c r="L1635" s="6" t="s">
        <v>39</v>
      </c>
      <c r="M1635" s="8"/>
      <c r="O1635">
        <f t="shared" si="417"/>
        <v>0</v>
      </c>
      <c r="Q1635" s="5" t="str">
        <f t="shared" si="402"/>
        <v>1677</v>
      </c>
      <c r="R1635" s="6" t="str">
        <f t="shared" si="403"/>
        <v>Weldon</v>
      </c>
      <c r="S1635" s="6" t="str">
        <f t="shared" si="404"/>
        <v>Christiansen</v>
      </c>
      <c r="T1635" s="6" t="str">
        <f t="shared" si="405"/>
        <v>Mr</v>
      </c>
      <c r="U1635" s="6" t="str">
        <f t="shared" si="406"/>
        <v>M</v>
      </c>
      <c r="V1635" s="6" t="str">
        <f t="shared" si="407"/>
        <v>30</v>
      </c>
      <c r="W1635" s="6" t="str">
        <f t="shared" si="408"/>
        <v>Fardon Row</v>
      </c>
      <c r="X1635" s="6" t="str">
        <f t="shared" si="409"/>
        <v>ow</v>
      </c>
      <c r="Y1635" s="6" t="str">
        <f t="shared" si="410"/>
        <v>Fardon Row</v>
      </c>
      <c r="Z1635" s="6" t="str">
        <f t="shared" si="411"/>
        <v>Bo'Ness</v>
      </c>
      <c r="AA1635" s="6" t="str">
        <f t="shared" si="412"/>
        <v>BL</v>
      </c>
      <c r="AB1635" s="7" t="str">
        <f t="shared" si="413"/>
        <v>43799</v>
      </c>
      <c r="AC1635" s="6" t="str">
        <f t="shared" si="414"/>
        <v>23</v>
      </c>
      <c r="AD1635" s="6" t="str">
        <f t="shared" si="415"/>
        <v>C1</v>
      </c>
      <c r="AE1635" s="8" t="str">
        <f t="shared" si="416"/>
        <v/>
      </c>
    </row>
    <row r="1636" spans="1:31" x14ac:dyDescent="0.25">
      <c r="A1636" s="9">
        <v>1678</v>
      </c>
      <c r="B1636" s="10" t="s">
        <v>2258</v>
      </c>
      <c r="C1636" s="10" t="s">
        <v>1199</v>
      </c>
      <c r="D1636" s="10" t="s">
        <v>15</v>
      </c>
      <c r="E1636" s="10" t="s">
        <v>16</v>
      </c>
      <c r="F1636" s="10">
        <v>90</v>
      </c>
      <c r="G1636" s="10" t="s">
        <v>4882</v>
      </c>
      <c r="H1636" s="10" t="s">
        <v>3251</v>
      </c>
      <c r="I1636" s="10" t="s">
        <v>122</v>
      </c>
      <c r="J1636" s="11">
        <v>44488</v>
      </c>
      <c r="K1636" s="10">
        <v>66</v>
      </c>
      <c r="L1636" s="10" t="s">
        <v>33</v>
      </c>
      <c r="M1636" s="12"/>
      <c r="O1636">
        <f t="shared" si="417"/>
        <v>0</v>
      </c>
      <c r="Q1636" s="9" t="str">
        <f t="shared" si="402"/>
        <v>1678</v>
      </c>
      <c r="R1636" s="10" t="str">
        <f t="shared" si="403"/>
        <v>Deeanna</v>
      </c>
      <c r="S1636" s="10" t="str">
        <f t="shared" si="404"/>
        <v>Reeder</v>
      </c>
      <c r="T1636" s="10" t="str">
        <f t="shared" si="405"/>
        <v>Mrs</v>
      </c>
      <c r="U1636" s="10" t="str">
        <f t="shared" si="406"/>
        <v>F</v>
      </c>
      <c r="V1636" s="10" t="str">
        <f t="shared" si="407"/>
        <v>90</v>
      </c>
      <c r="W1636" s="10" t="str">
        <f t="shared" si="408"/>
        <v>Faringford Road</v>
      </c>
      <c r="X1636" s="10" t="str">
        <f t="shared" si="409"/>
        <v>ad</v>
      </c>
      <c r="Y1636" s="10" t="str">
        <f t="shared" si="410"/>
        <v>Faringford Road</v>
      </c>
      <c r="Z1636" s="10" t="str">
        <f t="shared" si="411"/>
        <v>Linlithgow</v>
      </c>
      <c r="AA1636" s="10" t="str">
        <f t="shared" si="412"/>
        <v>WN</v>
      </c>
      <c r="AB1636" s="11" t="str">
        <f t="shared" si="413"/>
        <v>44488</v>
      </c>
      <c r="AC1636" s="10" t="str">
        <f t="shared" si="414"/>
        <v>66</v>
      </c>
      <c r="AD1636" s="10" t="str">
        <f t="shared" si="415"/>
        <v>A3</v>
      </c>
      <c r="AE1636" s="12" t="str">
        <f t="shared" si="416"/>
        <v/>
      </c>
    </row>
    <row r="1637" spans="1:31" x14ac:dyDescent="0.25">
      <c r="A1637" s="5">
        <v>1679</v>
      </c>
      <c r="B1637" s="6" t="s">
        <v>727</v>
      </c>
      <c r="C1637" s="6" t="s">
        <v>3664</v>
      </c>
      <c r="D1637" s="6" t="s">
        <v>28</v>
      </c>
      <c r="E1637" s="6" t="s">
        <v>29</v>
      </c>
      <c r="F1637" s="6">
        <v>30</v>
      </c>
      <c r="G1637" s="6" t="s">
        <v>4882</v>
      </c>
      <c r="H1637" s="6" t="s">
        <v>4883</v>
      </c>
      <c r="I1637" s="6" t="s">
        <v>32</v>
      </c>
      <c r="J1637" s="7">
        <v>43530</v>
      </c>
      <c r="K1637" s="6">
        <v>84</v>
      </c>
      <c r="L1637" s="6" t="s">
        <v>99</v>
      </c>
      <c r="M1637" s="8"/>
      <c r="O1637">
        <f t="shared" si="417"/>
        <v>0</v>
      </c>
      <c r="Q1637" s="5" t="str">
        <f t="shared" si="402"/>
        <v>1679</v>
      </c>
      <c r="R1637" s="6" t="str">
        <f t="shared" si="403"/>
        <v>Joshua</v>
      </c>
      <c r="S1637" s="6" t="str">
        <f t="shared" si="404"/>
        <v>Prater</v>
      </c>
      <c r="T1637" s="6" t="str">
        <f t="shared" si="405"/>
        <v>Mr</v>
      </c>
      <c r="U1637" s="6" t="str">
        <f t="shared" si="406"/>
        <v>M</v>
      </c>
      <c r="V1637" s="6" t="str">
        <f t="shared" si="407"/>
        <v>30</v>
      </c>
      <c r="W1637" s="6" t="str">
        <f t="shared" si="408"/>
        <v>Faringford Road</v>
      </c>
      <c r="X1637" s="6" t="str">
        <f t="shared" si="409"/>
        <v>ad</v>
      </c>
      <c r="Y1637" s="6" t="str">
        <f t="shared" si="410"/>
        <v>Faringford Road</v>
      </c>
      <c r="Z1637" s="6" t="str">
        <f t="shared" si="411"/>
        <v>Moor Row</v>
      </c>
      <c r="AA1637" s="6" t="str">
        <f t="shared" si="412"/>
        <v>WC</v>
      </c>
      <c r="AB1637" s="7" t="str">
        <f t="shared" si="413"/>
        <v>43530</v>
      </c>
      <c r="AC1637" s="6" t="str">
        <f t="shared" si="414"/>
        <v>84</v>
      </c>
      <c r="AD1637" s="6" t="str">
        <f t="shared" si="415"/>
        <v>E</v>
      </c>
      <c r="AE1637" s="8" t="str">
        <f t="shared" si="416"/>
        <v/>
      </c>
    </row>
    <row r="1638" spans="1:31" x14ac:dyDescent="0.25">
      <c r="A1638" s="9">
        <v>1680</v>
      </c>
      <c r="B1638" s="10" t="s">
        <v>4884</v>
      </c>
      <c r="C1638" s="10" t="s">
        <v>4885</v>
      </c>
      <c r="D1638" s="10" t="s">
        <v>15</v>
      </c>
      <c r="E1638" s="10" t="s">
        <v>16</v>
      </c>
      <c r="F1638" s="10">
        <v>30</v>
      </c>
      <c r="G1638" s="10" t="s">
        <v>4886</v>
      </c>
      <c r="H1638" s="10" t="s">
        <v>1456</v>
      </c>
      <c r="I1638" s="10" t="s">
        <v>19</v>
      </c>
      <c r="J1638" s="11">
        <v>44023</v>
      </c>
      <c r="K1638" s="10">
        <v>10</v>
      </c>
      <c r="L1638" s="10" t="s">
        <v>52</v>
      </c>
      <c r="M1638" s="12"/>
      <c r="O1638">
        <f t="shared" si="417"/>
        <v>0</v>
      </c>
      <c r="Q1638" s="9" t="str">
        <f t="shared" si="402"/>
        <v>1680</v>
      </c>
      <c r="R1638" s="10" t="str">
        <f t="shared" si="403"/>
        <v>Sabina</v>
      </c>
      <c r="S1638" s="10" t="str">
        <f t="shared" si="404"/>
        <v>Arellano</v>
      </c>
      <c r="T1638" s="10" t="str">
        <f t="shared" si="405"/>
        <v>Mrs</v>
      </c>
      <c r="U1638" s="10" t="str">
        <f t="shared" si="406"/>
        <v>F</v>
      </c>
      <c r="V1638" s="10" t="str">
        <f t="shared" si="407"/>
        <v>30</v>
      </c>
      <c r="W1638" s="10" t="str">
        <f t="shared" si="408"/>
        <v>Farleigh Place</v>
      </c>
      <c r="X1638" s="10" t="str">
        <f t="shared" si="409"/>
        <v>ce</v>
      </c>
      <c r="Y1638" s="10" t="str">
        <f t="shared" si="410"/>
        <v>Farleigh Place</v>
      </c>
      <c r="Z1638" s="10" t="str">
        <f t="shared" si="411"/>
        <v>Banff</v>
      </c>
      <c r="AA1638" s="10" t="str">
        <f t="shared" si="412"/>
        <v>CH</v>
      </c>
      <c r="AB1638" s="11" t="str">
        <f t="shared" si="413"/>
        <v>44023</v>
      </c>
      <c r="AC1638" s="10" t="str">
        <f t="shared" si="414"/>
        <v>10</v>
      </c>
      <c r="AD1638" s="10" t="str">
        <f t="shared" si="415"/>
        <v>A1</v>
      </c>
      <c r="AE1638" s="12" t="str">
        <f t="shared" si="416"/>
        <v/>
      </c>
    </row>
    <row r="1639" spans="1:31" x14ac:dyDescent="0.25">
      <c r="A1639" s="5">
        <v>1681</v>
      </c>
      <c r="B1639" s="6" t="s">
        <v>4887</v>
      </c>
      <c r="C1639" s="6" t="s">
        <v>2680</v>
      </c>
      <c r="D1639" s="6" t="s">
        <v>28</v>
      </c>
      <c r="E1639" s="6" t="s">
        <v>29</v>
      </c>
      <c r="F1639" s="6">
        <v>90</v>
      </c>
      <c r="G1639" s="6" t="s">
        <v>4886</v>
      </c>
      <c r="H1639" s="6" t="s">
        <v>1957</v>
      </c>
      <c r="I1639" s="6" t="s">
        <v>32</v>
      </c>
      <c r="J1639" s="7">
        <v>43757</v>
      </c>
      <c r="K1639" s="6">
        <v>74</v>
      </c>
      <c r="L1639" s="6" t="s">
        <v>33</v>
      </c>
      <c r="M1639" s="8"/>
      <c r="O1639">
        <f t="shared" si="417"/>
        <v>0</v>
      </c>
      <c r="Q1639" s="5" t="str">
        <f t="shared" si="402"/>
        <v>1681</v>
      </c>
      <c r="R1639" s="6" t="str">
        <f t="shared" si="403"/>
        <v>Hipolito</v>
      </c>
      <c r="S1639" s="6" t="str">
        <f t="shared" si="404"/>
        <v>Dewitt</v>
      </c>
      <c r="T1639" s="6" t="str">
        <f t="shared" si="405"/>
        <v>Mr</v>
      </c>
      <c r="U1639" s="6" t="str">
        <f t="shared" si="406"/>
        <v>M</v>
      </c>
      <c r="V1639" s="6" t="str">
        <f t="shared" si="407"/>
        <v>90</v>
      </c>
      <c r="W1639" s="6" t="str">
        <f t="shared" si="408"/>
        <v>Farleigh Place</v>
      </c>
      <c r="X1639" s="6" t="str">
        <f t="shared" si="409"/>
        <v>ce</v>
      </c>
      <c r="Y1639" s="6" t="str">
        <f t="shared" si="410"/>
        <v>Farleigh Place</v>
      </c>
      <c r="Z1639" s="6" t="str">
        <f t="shared" si="411"/>
        <v>Umberleigh</v>
      </c>
      <c r="AA1639" s="6" t="str">
        <f t="shared" si="412"/>
        <v>WC</v>
      </c>
      <c r="AB1639" s="7" t="str">
        <f t="shared" si="413"/>
        <v>43757</v>
      </c>
      <c r="AC1639" s="6" t="str">
        <f t="shared" si="414"/>
        <v>74</v>
      </c>
      <c r="AD1639" s="6" t="str">
        <f t="shared" si="415"/>
        <v>A3</v>
      </c>
      <c r="AE1639" s="8" t="str">
        <f t="shared" si="416"/>
        <v/>
      </c>
    </row>
    <row r="1640" spans="1:31" x14ac:dyDescent="0.25">
      <c r="A1640" s="9">
        <v>1682</v>
      </c>
      <c r="B1640" s="10" t="s">
        <v>4888</v>
      </c>
      <c r="C1640" s="10" t="s">
        <v>887</v>
      </c>
      <c r="D1640" s="10" t="s">
        <v>49</v>
      </c>
      <c r="E1640" s="10" t="s">
        <v>16</v>
      </c>
      <c r="F1640" s="10">
        <v>60</v>
      </c>
      <c r="G1640" s="10" t="s">
        <v>4889</v>
      </c>
      <c r="H1640" s="10" t="s">
        <v>1625</v>
      </c>
      <c r="I1640" s="10" t="s">
        <v>32</v>
      </c>
      <c r="J1640" s="11">
        <v>43968</v>
      </c>
      <c r="K1640" s="10">
        <v>8</v>
      </c>
      <c r="L1640" s="10" t="s">
        <v>68</v>
      </c>
      <c r="M1640" s="12"/>
      <c r="O1640">
        <f t="shared" si="417"/>
        <v>0</v>
      </c>
      <c r="Q1640" s="9" t="str">
        <f t="shared" si="402"/>
        <v>1682</v>
      </c>
      <c r="R1640" s="10" t="str">
        <f t="shared" si="403"/>
        <v>Deeann</v>
      </c>
      <c r="S1640" s="10" t="str">
        <f t="shared" si="404"/>
        <v>Aldrich</v>
      </c>
      <c r="T1640" s="10" t="str">
        <f t="shared" si="405"/>
        <v>Miss</v>
      </c>
      <c r="U1640" s="10" t="str">
        <f t="shared" si="406"/>
        <v>F</v>
      </c>
      <c r="V1640" s="10" t="str">
        <f t="shared" si="407"/>
        <v>60</v>
      </c>
      <c r="W1640" s="10" t="str">
        <f t="shared" si="408"/>
        <v>Farlington Place</v>
      </c>
      <c r="X1640" s="10" t="str">
        <f t="shared" si="409"/>
        <v>ce</v>
      </c>
      <c r="Y1640" s="10" t="str">
        <f t="shared" si="410"/>
        <v>Farlington Place</v>
      </c>
      <c r="Z1640" s="10" t="str">
        <f t="shared" si="411"/>
        <v>Munlochy</v>
      </c>
      <c r="AA1640" s="10" t="str">
        <f t="shared" si="412"/>
        <v>WC</v>
      </c>
      <c r="AB1640" s="11" t="str">
        <f t="shared" si="413"/>
        <v>43968</v>
      </c>
      <c r="AC1640" s="10" t="str">
        <f t="shared" si="414"/>
        <v>8</v>
      </c>
      <c r="AD1640" s="10" t="str">
        <f t="shared" si="415"/>
        <v>A2</v>
      </c>
      <c r="AE1640" s="12" t="str">
        <f t="shared" si="416"/>
        <v/>
      </c>
    </row>
    <row r="1641" spans="1:31" x14ac:dyDescent="0.25">
      <c r="A1641" s="5">
        <v>1683</v>
      </c>
      <c r="B1641" s="6" t="s">
        <v>3079</v>
      </c>
      <c r="C1641" s="6" t="s">
        <v>2705</v>
      </c>
      <c r="D1641" s="6" t="s">
        <v>28</v>
      </c>
      <c r="E1641" s="6" t="s">
        <v>29</v>
      </c>
      <c r="F1641" s="6">
        <v>90</v>
      </c>
      <c r="G1641" s="6" t="s">
        <v>4890</v>
      </c>
      <c r="H1641" s="6" t="s">
        <v>912</v>
      </c>
      <c r="I1641" s="6" t="s">
        <v>32</v>
      </c>
      <c r="J1641" s="7">
        <v>44279</v>
      </c>
      <c r="K1641" s="6">
        <v>71</v>
      </c>
      <c r="L1641" s="6" t="s">
        <v>33</v>
      </c>
      <c r="M1641" s="8"/>
      <c r="O1641">
        <f t="shared" si="417"/>
        <v>0</v>
      </c>
      <c r="Q1641" s="5" t="str">
        <f t="shared" si="402"/>
        <v>1683</v>
      </c>
      <c r="R1641" s="6" t="str">
        <f t="shared" si="403"/>
        <v>Lane</v>
      </c>
      <c r="S1641" s="6" t="str">
        <f t="shared" si="404"/>
        <v>Belcher</v>
      </c>
      <c r="T1641" s="6" t="str">
        <f t="shared" si="405"/>
        <v>Mr</v>
      </c>
      <c r="U1641" s="6" t="str">
        <f t="shared" si="406"/>
        <v>M</v>
      </c>
      <c r="V1641" s="6" t="str">
        <f t="shared" si="407"/>
        <v>90</v>
      </c>
      <c r="W1641" s="6" t="str">
        <f t="shared" si="408"/>
        <v>Farm Avenue</v>
      </c>
      <c r="X1641" s="6" t="str">
        <f t="shared" si="409"/>
        <v>ue</v>
      </c>
      <c r="Y1641" s="6" t="str">
        <f t="shared" si="410"/>
        <v>Farm Avenue</v>
      </c>
      <c r="Z1641" s="6" t="str">
        <f t="shared" si="411"/>
        <v>Norfolk</v>
      </c>
      <c r="AA1641" s="6" t="str">
        <f t="shared" si="412"/>
        <v>WC</v>
      </c>
      <c r="AB1641" s="7" t="str">
        <f t="shared" si="413"/>
        <v>44279</v>
      </c>
      <c r="AC1641" s="6" t="str">
        <f t="shared" si="414"/>
        <v>71</v>
      </c>
      <c r="AD1641" s="6" t="str">
        <f t="shared" si="415"/>
        <v>A3</v>
      </c>
      <c r="AE1641" s="8" t="str">
        <f t="shared" si="416"/>
        <v/>
      </c>
    </row>
    <row r="1642" spans="1:31" x14ac:dyDescent="0.25">
      <c r="A1642" s="9">
        <v>1684</v>
      </c>
      <c r="B1642" s="10" t="s">
        <v>4891</v>
      </c>
      <c r="C1642" s="10" t="s">
        <v>3811</v>
      </c>
      <c r="D1642" s="10" t="s">
        <v>15</v>
      </c>
      <c r="E1642" s="10" t="s">
        <v>16</v>
      </c>
      <c r="F1642" s="10">
        <v>30</v>
      </c>
      <c r="G1642" s="10" t="s">
        <v>4892</v>
      </c>
      <c r="H1642" s="10" t="s">
        <v>4893</v>
      </c>
      <c r="I1642" s="10" t="s">
        <v>93</v>
      </c>
      <c r="J1642" s="11">
        <v>43515</v>
      </c>
      <c r="K1642" s="10">
        <v>48</v>
      </c>
      <c r="L1642" s="10" t="s">
        <v>157</v>
      </c>
      <c r="M1642" s="12"/>
      <c r="O1642">
        <f t="shared" si="417"/>
        <v>0</v>
      </c>
      <c r="Q1642" s="9" t="str">
        <f t="shared" si="402"/>
        <v>1684</v>
      </c>
      <c r="R1642" s="10" t="str">
        <f t="shared" si="403"/>
        <v>Thora</v>
      </c>
      <c r="S1642" s="10" t="str">
        <f t="shared" si="404"/>
        <v>Burroughs</v>
      </c>
      <c r="T1642" s="10" t="str">
        <f t="shared" si="405"/>
        <v>Mrs</v>
      </c>
      <c r="U1642" s="10" t="str">
        <f t="shared" si="406"/>
        <v>F</v>
      </c>
      <c r="V1642" s="10" t="str">
        <f t="shared" si="407"/>
        <v>30</v>
      </c>
      <c r="W1642" s="10" t="str">
        <f t="shared" si="408"/>
        <v>Farm Walk</v>
      </c>
      <c r="X1642" s="10" t="str">
        <f t="shared" si="409"/>
        <v>lk</v>
      </c>
      <c r="Y1642" s="10" t="str">
        <f t="shared" si="410"/>
        <v>Farm Walk</v>
      </c>
      <c r="Z1642" s="10" t="str">
        <f t="shared" si="411"/>
        <v>Broxburn</v>
      </c>
      <c r="AA1642" s="10" t="str">
        <f t="shared" si="412"/>
        <v>TF</v>
      </c>
      <c r="AB1642" s="11" t="str">
        <f t="shared" si="413"/>
        <v>43515</v>
      </c>
      <c r="AC1642" s="10" t="str">
        <f t="shared" si="414"/>
        <v>48</v>
      </c>
      <c r="AD1642" s="10" t="str">
        <f t="shared" si="415"/>
        <v>C3</v>
      </c>
      <c r="AE1642" s="12" t="str">
        <f t="shared" si="416"/>
        <v/>
      </c>
    </row>
    <row r="1643" spans="1:31" x14ac:dyDescent="0.25">
      <c r="A1643" s="5">
        <v>1685</v>
      </c>
      <c r="B1643" s="6" t="s">
        <v>4636</v>
      </c>
      <c r="C1643" s="6" t="s">
        <v>1910</v>
      </c>
      <c r="D1643" s="6" t="s">
        <v>28</v>
      </c>
      <c r="E1643" s="6" t="s">
        <v>29</v>
      </c>
      <c r="F1643" s="6">
        <v>30</v>
      </c>
      <c r="G1643" s="6" t="s">
        <v>4892</v>
      </c>
      <c r="H1643" s="6" t="s">
        <v>541</v>
      </c>
      <c r="I1643" s="6" t="s">
        <v>171</v>
      </c>
      <c r="J1643" s="7">
        <v>44017</v>
      </c>
      <c r="K1643" s="6">
        <v>7</v>
      </c>
      <c r="L1643" s="6" t="s">
        <v>39</v>
      </c>
      <c r="M1643" s="8"/>
      <c r="O1643">
        <f t="shared" si="417"/>
        <v>0</v>
      </c>
      <c r="Q1643" s="5" t="str">
        <f t="shared" si="402"/>
        <v>1685</v>
      </c>
      <c r="R1643" s="6" t="str">
        <f t="shared" si="403"/>
        <v>Margarito</v>
      </c>
      <c r="S1643" s="6" t="str">
        <f t="shared" si="404"/>
        <v>Bray</v>
      </c>
      <c r="T1643" s="6" t="str">
        <f t="shared" si="405"/>
        <v>Mr</v>
      </c>
      <c r="U1643" s="6" t="str">
        <f t="shared" si="406"/>
        <v>M</v>
      </c>
      <c r="V1643" s="6" t="str">
        <f t="shared" si="407"/>
        <v>30</v>
      </c>
      <c r="W1643" s="6" t="str">
        <f t="shared" si="408"/>
        <v>Farm Walk</v>
      </c>
      <c r="X1643" s="6" t="str">
        <f t="shared" si="409"/>
        <v>lk</v>
      </c>
      <c r="Y1643" s="6" t="str">
        <f t="shared" si="410"/>
        <v>Farm Walk</v>
      </c>
      <c r="Z1643" s="6" t="str">
        <f t="shared" si="411"/>
        <v>Coalville</v>
      </c>
      <c r="AA1643" s="6" t="str">
        <f t="shared" si="412"/>
        <v>PR</v>
      </c>
      <c r="AB1643" s="7" t="str">
        <f t="shared" si="413"/>
        <v>44017</v>
      </c>
      <c r="AC1643" s="6" t="str">
        <f t="shared" si="414"/>
        <v>7</v>
      </c>
      <c r="AD1643" s="6" t="str">
        <f t="shared" si="415"/>
        <v>C1</v>
      </c>
      <c r="AE1643" s="8" t="str">
        <f t="shared" si="416"/>
        <v/>
      </c>
    </row>
    <row r="1644" spans="1:31" x14ac:dyDescent="0.25">
      <c r="A1644" s="9">
        <v>1686</v>
      </c>
      <c r="B1644" s="10" t="s">
        <v>4894</v>
      </c>
      <c r="C1644" s="10" t="s">
        <v>4895</v>
      </c>
      <c r="D1644" s="10" t="s">
        <v>15</v>
      </c>
      <c r="E1644" s="10" t="s">
        <v>16</v>
      </c>
      <c r="F1644" s="10">
        <v>30</v>
      </c>
      <c r="G1644" s="10" t="s">
        <v>4896</v>
      </c>
      <c r="H1644" s="10" t="s">
        <v>4897</v>
      </c>
      <c r="I1644" s="10" t="s">
        <v>32</v>
      </c>
      <c r="J1644" s="11">
        <v>43826</v>
      </c>
      <c r="K1644" s="10">
        <v>61</v>
      </c>
      <c r="L1644" s="10" t="s">
        <v>20</v>
      </c>
      <c r="M1644" s="12"/>
      <c r="O1644">
        <f t="shared" si="417"/>
        <v>0</v>
      </c>
      <c r="Q1644" s="9" t="str">
        <f t="shared" si="402"/>
        <v>1686</v>
      </c>
      <c r="R1644" s="10" t="str">
        <f t="shared" si="403"/>
        <v>Tamesha</v>
      </c>
      <c r="S1644" s="10" t="str">
        <f t="shared" si="404"/>
        <v>Grayson</v>
      </c>
      <c r="T1644" s="10" t="str">
        <f t="shared" si="405"/>
        <v>Mrs</v>
      </c>
      <c r="U1644" s="10" t="str">
        <f t="shared" si="406"/>
        <v>F</v>
      </c>
      <c r="V1644" s="10" t="str">
        <f t="shared" si="407"/>
        <v>30</v>
      </c>
      <c r="W1644" s="10" t="str">
        <f t="shared" si="408"/>
        <v>Farmdale Road</v>
      </c>
      <c r="X1644" s="10" t="str">
        <f t="shared" si="409"/>
        <v>ad</v>
      </c>
      <c r="Y1644" s="10" t="str">
        <f t="shared" si="410"/>
        <v>Farmdale Road</v>
      </c>
      <c r="Z1644" s="10" t="str">
        <f t="shared" si="411"/>
        <v>Olney</v>
      </c>
      <c r="AA1644" s="10" t="str">
        <f t="shared" si="412"/>
        <v>WC</v>
      </c>
      <c r="AB1644" s="11" t="str">
        <f t="shared" si="413"/>
        <v>43826</v>
      </c>
      <c r="AC1644" s="10" t="str">
        <f t="shared" si="414"/>
        <v>61</v>
      </c>
      <c r="AD1644" s="10" t="str">
        <f t="shared" si="415"/>
        <v>B</v>
      </c>
      <c r="AE1644" s="12" t="str">
        <f t="shared" si="416"/>
        <v/>
      </c>
    </row>
    <row r="1645" spans="1:31" x14ac:dyDescent="0.25">
      <c r="A1645" s="5">
        <v>1687</v>
      </c>
      <c r="B1645" s="6" t="s">
        <v>4898</v>
      </c>
      <c r="C1645" s="6" t="s">
        <v>4899</v>
      </c>
      <c r="D1645" s="6" t="s">
        <v>28</v>
      </c>
      <c r="E1645" s="6" t="s">
        <v>29</v>
      </c>
      <c r="F1645" s="6">
        <v>90</v>
      </c>
      <c r="G1645" s="6" t="s">
        <v>4900</v>
      </c>
      <c r="H1645" s="6" t="s">
        <v>4901</v>
      </c>
      <c r="I1645" s="6" t="s">
        <v>300</v>
      </c>
      <c r="J1645" s="7">
        <v>43655</v>
      </c>
      <c r="K1645" s="6">
        <v>31</v>
      </c>
      <c r="L1645" s="6" t="s">
        <v>99</v>
      </c>
      <c r="M1645" s="8"/>
      <c r="O1645">
        <f t="shared" si="417"/>
        <v>0</v>
      </c>
      <c r="Q1645" s="5" t="str">
        <f t="shared" si="402"/>
        <v>1687</v>
      </c>
      <c r="R1645" s="6" t="str">
        <f t="shared" si="403"/>
        <v>Leandro</v>
      </c>
      <c r="S1645" s="6" t="str">
        <f t="shared" si="404"/>
        <v>Pickett</v>
      </c>
      <c r="T1645" s="6" t="str">
        <f t="shared" si="405"/>
        <v>Mr</v>
      </c>
      <c r="U1645" s="6" t="str">
        <f t="shared" si="406"/>
        <v>M</v>
      </c>
      <c r="V1645" s="6" t="str">
        <f t="shared" si="407"/>
        <v>90</v>
      </c>
      <c r="W1645" s="6" t="str">
        <f t="shared" si="408"/>
        <v>Farmer's Road</v>
      </c>
      <c r="X1645" s="6" t="str">
        <f t="shared" si="409"/>
        <v>ad</v>
      </c>
      <c r="Y1645" s="6" t="str">
        <f t="shared" si="410"/>
        <v>Farmer's Road</v>
      </c>
      <c r="Z1645" s="6" t="str">
        <f t="shared" si="411"/>
        <v>Bargoed</v>
      </c>
      <c r="AA1645" s="6" t="str">
        <f t="shared" si="412"/>
        <v>SM</v>
      </c>
      <c r="AB1645" s="7" t="str">
        <f t="shared" si="413"/>
        <v>43655</v>
      </c>
      <c r="AC1645" s="6" t="str">
        <f t="shared" si="414"/>
        <v>31</v>
      </c>
      <c r="AD1645" s="6" t="str">
        <f t="shared" si="415"/>
        <v>E</v>
      </c>
      <c r="AE1645" s="8" t="str">
        <f t="shared" si="416"/>
        <v/>
      </c>
    </row>
    <row r="1646" spans="1:31" x14ac:dyDescent="0.25">
      <c r="A1646" s="9">
        <v>1688</v>
      </c>
      <c r="B1646" s="10" t="s">
        <v>4902</v>
      </c>
      <c r="C1646" s="10" t="s">
        <v>3320</v>
      </c>
      <c r="D1646" s="10" t="s">
        <v>15</v>
      </c>
      <c r="E1646" s="10" t="s">
        <v>16</v>
      </c>
      <c r="F1646" s="10">
        <v>90</v>
      </c>
      <c r="G1646" s="10" t="s">
        <v>4903</v>
      </c>
      <c r="H1646" s="10" t="s">
        <v>3683</v>
      </c>
      <c r="I1646" s="10" t="s">
        <v>171</v>
      </c>
      <c r="J1646" s="11">
        <v>44021</v>
      </c>
      <c r="K1646" s="10">
        <v>76</v>
      </c>
      <c r="L1646" s="10" t="s">
        <v>39</v>
      </c>
      <c r="M1646" s="12"/>
      <c r="O1646">
        <f t="shared" si="417"/>
        <v>0</v>
      </c>
      <c r="Q1646" s="9" t="str">
        <f t="shared" si="402"/>
        <v>1688</v>
      </c>
      <c r="R1646" s="10" t="str">
        <f t="shared" si="403"/>
        <v>Julia</v>
      </c>
      <c r="S1646" s="10" t="str">
        <f t="shared" si="404"/>
        <v>Stubbs</v>
      </c>
      <c r="T1646" s="10" t="str">
        <f t="shared" si="405"/>
        <v>Mrs</v>
      </c>
      <c r="U1646" s="10" t="str">
        <f t="shared" si="406"/>
        <v>F</v>
      </c>
      <c r="V1646" s="10" t="str">
        <f t="shared" si="407"/>
        <v>90</v>
      </c>
      <c r="W1646" s="10" t="str">
        <f t="shared" si="408"/>
        <v>Farnaby Road</v>
      </c>
      <c r="X1646" s="10" t="str">
        <f t="shared" si="409"/>
        <v>ad</v>
      </c>
      <c r="Y1646" s="10" t="str">
        <f t="shared" si="410"/>
        <v>Farnaby Road</v>
      </c>
      <c r="Z1646" s="10" t="str">
        <f t="shared" si="411"/>
        <v>Coldstream</v>
      </c>
      <c r="AA1646" s="10" t="str">
        <f t="shared" si="412"/>
        <v>PR</v>
      </c>
      <c r="AB1646" s="11" t="str">
        <f t="shared" si="413"/>
        <v>44021</v>
      </c>
      <c r="AC1646" s="10" t="str">
        <f t="shared" si="414"/>
        <v>76</v>
      </c>
      <c r="AD1646" s="10" t="str">
        <f t="shared" si="415"/>
        <v>C1</v>
      </c>
      <c r="AE1646" s="12" t="str">
        <f t="shared" si="416"/>
        <v/>
      </c>
    </row>
    <row r="1647" spans="1:31" x14ac:dyDescent="0.25">
      <c r="A1647" s="5">
        <v>1689</v>
      </c>
      <c r="B1647" s="6" t="s">
        <v>4904</v>
      </c>
      <c r="C1647" s="6" t="s">
        <v>3328</v>
      </c>
      <c r="D1647" s="6" t="s">
        <v>49</v>
      </c>
      <c r="E1647" s="6" t="s">
        <v>16</v>
      </c>
      <c r="F1647" s="6">
        <v>60</v>
      </c>
      <c r="G1647" s="6" t="s">
        <v>4905</v>
      </c>
      <c r="H1647" s="6" t="s">
        <v>4906</v>
      </c>
      <c r="I1647" s="6" t="s">
        <v>32</v>
      </c>
      <c r="J1647" s="7">
        <v>44129</v>
      </c>
      <c r="K1647" s="6">
        <v>6</v>
      </c>
      <c r="L1647" s="6" t="s">
        <v>62</v>
      </c>
      <c r="M1647" s="8"/>
      <c r="O1647">
        <f t="shared" si="417"/>
        <v>0</v>
      </c>
      <c r="Q1647" s="5" t="str">
        <f t="shared" si="402"/>
        <v>1689</v>
      </c>
      <c r="R1647" s="6" t="str">
        <f t="shared" si="403"/>
        <v>Kandy</v>
      </c>
      <c r="S1647" s="6" t="str">
        <f t="shared" si="404"/>
        <v>Coffey</v>
      </c>
      <c r="T1647" s="6" t="str">
        <f t="shared" si="405"/>
        <v>Miss</v>
      </c>
      <c r="U1647" s="6" t="str">
        <f t="shared" si="406"/>
        <v>F</v>
      </c>
      <c r="V1647" s="6" t="str">
        <f t="shared" si="407"/>
        <v>60</v>
      </c>
      <c r="W1647" s="6" t="str">
        <f t="shared" si="408"/>
        <v>Farnham Close</v>
      </c>
      <c r="X1647" s="6" t="str">
        <f t="shared" si="409"/>
        <v>se</v>
      </c>
      <c r="Y1647" s="6" t="str">
        <f t="shared" si="410"/>
        <v>Farnham Close</v>
      </c>
      <c r="Z1647" s="6" t="str">
        <f t="shared" si="411"/>
        <v>Sutton</v>
      </c>
      <c r="AA1647" s="6" t="str">
        <f t="shared" si="412"/>
        <v>WC</v>
      </c>
      <c r="AB1647" s="7" t="str">
        <f t="shared" si="413"/>
        <v>44129</v>
      </c>
      <c r="AC1647" s="6" t="str">
        <f t="shared" si="414"/>
        <v>6</v>
      </c>
      <c r="AD1647" s="6" t="str">
        <f t="shared" si="415"/>
        <v>C4</v>
      </c>
      <c r="AE1647" s="8" t="str">
        <f t="shared" si="416"/>
        <v/>
      </c>
    </row>
    <row r="1648" spans="1:31" x14ac:dyDescent="0.25">
      <c r="A1648" s="9">
        <v>1690</v>
      </c>
      <c r="B1648" s="10" t="s">
        <v>4236</v>
      </c>
      <c r="C1648" s="10" t="s">
        <v>2138</v>
      </c>
      <c r="D1648" s="10" t="s">
        <v>28</v>
      </c>
      <c r="E1648" s="10" t="s">
        <v>29</v>
      </c>
      <c r="F1648" s="10">
        <v>30</v>
      </c>
      <c r="G1648" s="10" t="s">
        <v>4907</v>
      </c>
      <c r="H1648" s="10" t="s">
        <v>197</v>
      </c>
      <c r="I1648" s="10" t="s">
        <v>32</v>
      </c>
      <c r="J1648" s="11">
        <v>44543</v>
      </c>
      <c r="K1648" s="10">
        <v>37</v>
      </c>
      <c r="L1648" s="10" t="s">
        <v>78</v>
      </c>
      <c r="M1648" s="12"/>
      <c r="O1648">
        <f t="shared" si="417"/>
        <v>0</v>
      </c>
      <c r="Q1648" s="9" t="str">
        <f t="shared" si="402"/>
        <v>1690</v>
      </c>
      <c r="R1648" s="10" t="str">
        <f t="shared" si="403"/>
        <v>Joan</v>
      </c>
      <c r="S1648" s="10" t="str">
        <f t="shared" si="404"/>
        <v>Groves</v>
      </c>
      <c r="T1648" s="10" t="str">
        <f t="shared" si="405"/>
        <v>Mr</v>
      </c>
      <c r="U1648" s="10" t="str">
        <f t="shared" si="406"/>
        <v>M</v>
      </c>
      <c r="V1648" s="10" t="str">
        <f t="shared" si="407"/>
        <v>30</v>
      </c>
      <c r="W1648" s="10" t="str">
        <f t="shared" si="408"/>
        <v>Farningham Road</v>
      </c>
      <c r="X1648" s="10" t="str">
        <f t="shared" si="409"/>
        <v>ad</v>
      </c>
      <c r="Y1648" s="10" t="str">
        <f t="shared" si="410"/>
        <v>Farningham Road</v>
      </c>
      <c r="Z1648" s="10" t="str">
        <f t="shared" si="411"/>
        <v>Porth</v>
      </c>
      <c r="AA1648" s="10" t="str">
        <f t="shared" si="412"/>
        <v>WC</v>
      </c>
      <c r="AB1648" s="11" t="str">
        <f t="shared" si="413"/>
        <v>44543</v>
      </c>
      <c r="AC1648" s="10" t="str">
        <f t="shared" si="414"/>
        <v>37</v>
      </c>
      <c r="AD1648" s="10" t="str">
        <f t="shared" si="415"/>
        <v>C2</v>
      </c>
      <c r="AE1648" s="12" t="str">
        <f t="shared" si="416"/>
        <v/>
      </c>
    </row>
    <row r="1649" spans="1:31" x14ac:dyDescent="0.25">
      <c r="A1649" s="5">
        <v>1691</v>
      </c>
      <c r="B1649" s="6" t="s">
        <v>4908</v>
      </c>
      <c r="C1649" s="6" t="s">
        <v>4909</v>
      </c>
      <c r="D1649" s="6" t="s">
        <v>15</v>
      </c>
      <c r="E1649" s="6" t="s">
        <v>16</v>
      </c>
      <c r="F1649" s="6">
        <v>90</v>
      </c>
      <c r="G1649" s="6" t="s">
        <v>4910</v>
      </c>
      <c r="H1649" s="6" t="s">
        <v>3377</v>
      </c>
      <c r="I1649" s="6" t="s">
        <v>2868</v>
      </c>
      <c r="J1649" s="7">
        <v>44002</v>
      </c>
      <c r="K1649" s="6">
        <v>14</v>
      </c>
      <c r="L1649" s="6" t="s">
        <v>68</v>
      </c>
      <c r="M1649" s="8"/>
      <c r="O1649">
        <f t="shared" si="417"/>
        <v>0</v>
      </c>
      <c r="Q1649" s="5" t="str">
        <f t="shared" si="402"/>
        <v>1691</v>
      </c>
      <c r="R1649" s="6" t="str">
        <f t="shared" si="403"/>
        <v>Ashlie</v>
      </c>
      <c r="S1649" s="6" t="str">
        <f t="shared" si="404"/>
        <v>Covington</v>
      </c>
      <c r="T1649" s="6" t="str">
        <f t="shared" si="405"/>
        <v>Mrs</v>
      </c>
      <c r="U1649" s="6" t="str">
        <f t="shared" si="406"/>
        <v>F</v>
      </c>
      <c r="V1649" s="6" t="str">
        <f t="shared" si="407"/>
        <v>90</v>
      </c>
      <c r="W1649" s="6" t="str">
        <f t="shared" si="408"/>
        <v>Farquhar Terrace</v>
      </c>
      <c r="X1649" s="6" t="str">
        <f t="shared" si="409"/>
        <v>ce</v>
      </c>
      <c r="Y1649" s="6" t="str">
        <f t="shared" si="410"/>
        <v>Farquhar Terrace</v>
      </c>
      <c r="Z1649" s="6" t="str">
        <f t="shared" si="411"/>
        <v>Bourne End</v>
      </c>
      <c r="AA1649" s="6" t="str">
        <f t="shared" si="412"/>
        <v>PE</v>
      </c>
      <c r="AB1649" s="7" t="str">
        <f t="shared" si="413"/>
        <v>44002</v>
      </c>
      <c r="AC1649" s="6" t="str">
        <f t="shared" si="414"/>
        <v>14</v>
      </c>
      <c r="AD1649" s="6" t="str">
        <f t="shared" si="415"/>
        <v>A2</v>
      </c>
      <c r="AE1649" s="8" t="str">
        <f t="shared" si="416"/>
        <v/>
      </c>
    </row>
    <row r="1650" spans="1:31" x14ac:dyDescent="0.25">
      <c r="A1650" s="9">
        <v>1692</v>
      </c>
      <c r="B1650" s="10" t="s">
        <v>4911</v>
      </c>
      <c r="C1650" s="10" t="s">
        <v>827</v>
      </c>
      <c r="D1650" s="10" t="s">
        <v>15</v>
      </c>
      <c r="E1650" s="10" t="s">
        <v>16</v>
      </c>
      <c r="F1650" s="10">
        <v>90</v>
      </c>
      <c r="G1650" s="10" t="s">
        <v>4912</v>
      </c>
      <c r="H1650" s="10" t="s">
        <v>1072</v>
      </c>
      <c r="I1650" s="10" t="s">
        <v>1073</v>
      </c>
      <c r="J1650" s="11">
        <v>44463</v>
      </c>
      <c r="K1650" s="10">
        <v>65</v>
      </c>
      <c r="L1650" s="10" t="s">
        <v>157</v>
      </c>
      <c r="M1650" s="12"/>
      <c r="O1650">
        <f t="shared" si="417"/>
        <v>0</v>
      </c>
      <c r="Q1650" s="9" t="str">
        <f t="shared" si="402"/>
        <v>1692</v>
      </c>
      <c r="R1650" s="10" t="str">
        <f t="shared" si="403"/>
        <v>Shawana</v>
      </c>
      <c r="S1650" s="10" t="str">
        <f t="shared" si="404"/>
        <v>Calhoun</v>
      </c>
      <c r="T1650" s="10" t="str">
        <f t="shared" si="405"/>
        <v>Mrs</v>
      </c>
      <c r="U1650" s="10" t="str">
        <f t="shared" si="406"/>
        <v>F</v>
      </c>
      <c r="V1650" s="10" t="str">
        <f t="shared" si="407"/>
        <v>90</v>
      </c>
      <c r="W1650" s="10" t="str">
        <f t="shared" si="408"/>
        <v>Farrance Street</v>
      </c>
      <c r="X1650" s="10" t="str">
        <f t="shared" si="409"/>
        <v>et</v>
      </c>
      <c r="Y1650" s="10" t="str">
        <f t="shared" si="410"/>
        <v>Farrance Street</v>
      </c>
      <c r="Z1650" s="10" t="str">
        <f t="shared" si="411"/>
        <v>Bacup</v>
      </c>
      <c r="AA1650" s="10" t="str">
        <f t="shared" si="412"/>
        <v>ME</v>
      </c>
      <c r="AB1650" s="11" t="str">
        <f t="shared" si="413"/>
        <v>44463</v>
      </c>
      <c r="AC1650" s="10" t="str">
        <f t="shared" si="414"/>
        <v>65</v>
      </c>
      <c r="AD1650" s="10" t="str">
        <f t="shared" si="415"/>
        <v>C3</v>
      </c>
      <c r="AE1650" s="12" t="str">
        <f t="shared" si="416"/>
        <v/>
      </c>
    </row>
    <row r="1651" spans="1:31" x14ac:dyDescent="0.25">
      <c r="A1651" s="5">
        <v>1693</v>
      </c>
      <c r="B1651" s="6" t="s">
        <v>2282</v>
      </c>
      <c r="C1651" s="6" t="s">
        <v>2967</v>
      </c>
      <c r="D1651" s="6" t="s">
        <v>115</v>
      </c>
      <c r="E1651" s="6" t="s">
        <v>29</v>
      </c>
      <c r="F1651" s="6">
        <v>90</v>
      </c>
      <c r="G1651" s="6" t="s">
        <v>4913</v>
      </c>
      <c r="H1651" s="6" t="s">
        <v>4914</v>
      </c>
      <c r="I1651" s="6" t="s">
        <v>38</v>
      </c>
      <c r="J1651" s="7">
        <v>44258</v>
      </c>
      <c r="K1651" s="6">
        <v>55</v>
      </c>
      <c r="L1651" s="6" t="s">
        <v>44</v>
      </c>
      <c r="M1651" s="8"/>
      <c r="O1651">
        <f t="shared" si="417"/>
        <v>0</v>
      </c>
      <c r="Q1651" s="5" t="str">
        <f t="shared" si="402"/>
        <v>1693</v>
      </c>
      <c r="R1651" s="6" t="str">
        <f t="shared" si="403"/>
        <v>Boris</v>
      </c>
      <c r="S1651" s="6" t="str">
        <f t="shared" si="404"/>
        <v>Sprague</v>
      </c>
      <c r="T1651" s="6" t="str">
        <f t="shared" si="405"/>
        <v>Prof</v>
      </c>
      <c r="U1651" s="6" t="str">
        <f t="shared" si="406"/>
        <v>M</v>
      </c>
      <c r="V1651" s="6" t="str">
        <f t="shared" si="407"/>
        <v>90</v>
      </c>
      <c r="W1651" s="6" t="str">
        <f t="shared" si="408"/>
        <v>Farrant Avenue</v>
      </c>
      <c r="X1651" s="6" t="str">
        <f t="shared" si="409"/>
        <v>ue</v>
      </c>
      <c r="Y1651" s="6" t="str">
        <f t="shared" si="410"/>
        <v>Farrant Avenue</v>
      </c>
      <c r="Z1651" s="6" t="str">
        <f t="shared" si="411"/>
        <v>Dalton-In-Furness</v>
      </c>
      <c r="AA1651" s="6" t="str">
        <f t="shared" si="412"/>
        <v>RM</v>
      </c>
      <c r="AB1651" s="7" t="str">
        <f t="shared" si="413"/>
        <v>44258</v>
      </c>
      <c r="AC1651" s="6" t="str">
        <f t="shared" si="414"/>
        <v>55</v>
      </c>
      <c r="AD1651" s="6" t="str">
        <f t="shared" si="415"/>
        <v>D</v>
      </c>
      <c r="AE1651" s="8" t="str">
        <f t="shared" si="416"/>
        <v/>
      </c>
    </row>
    <row r="1652" spans="1:31" x14ac:dyDescent="0.25">
      <c r="A1652" s="9">
        <v>1694</v>
      </c>
      <c r="B1652" s="10" t="s">
        <v>717</v>
      </c>
      <c r="C1652" s="10" t="s">
        <v>4915</v>
      </c>
      <c r="D1652" s="10" t="s">
        <v>28</v>
      </c>
      <c r="E1652" s="10" t="s">
        <v>29</v>
      </c>
      <c r="F1652" s="10">
        <v>30</v>
      </c>
      <c r="G1652" s="10" t="s">
        <v>4916</v>
      </c>
      <c r="H1652" s="10" t="s">
        <v>4917</v>
      </c>
      <c r="I1652" s="10" t="s">
        <v>122</v>
      </c>
      <c r="J1652" s="11">
        <v>43495</v>
      </c>
      <c r="K1652" s="10">
        <v>78</v>
      </c>
      <c r="L1652" s="10" t="s">
        <v>33</v>
      </c>
      <c r="M1652" s="12"/>
      <c r="O1652">
        <f t="shared" si="417"/>
        <v>0</v>
      </c>
      <c r="Q1652" s="9" t="str">
        <f t="shared" si="402"/>
        <v>1694</v>
      </c>
      <c r="R1652" s="10" t="str">
        <f t="shared" si="403"/>
        <v>Moshe</v>
      </c>
      <c r="S1652" s="10" t="str">
        <f t="shared" si="404"/>
        <v>Clemons</v>
      </c>
      <c r="T1652" s="10" t="str">
        <f t="shared" si="405"/>
        <v>Mr</v>
      </c>
      <c r="U1652" s="10" t="str">
        <f t="shared" si="406"/>
        <v>M</v>
      </c>
      <c r="V1652" s="10" t="str">
        <f t="shared" si="407"/>
        <v>30</v>
      </c>
      <c r="W1652" s="10" t="str">
        <f t="shared" si="408"/>
        <v>Farthing Alley</v>
      </c>
      <c r="X1652" s="10" t="str">
        <f t="shared" si="409"/>
        <v>ey</v>
      </c>
      <c r="Y1652" s="10" t="str">
        <f t="shared" si="410"/>
        <v>Farthing Alley</v>
      </c>
      <c r="Z1652" s="10" t="str">
        <f t="shared" si="411"/>
        <v>Llandudno Junction</v>
      </c>
      <c r="AA1652" s="10" t="str">
        <f t="shared" si="412"/>
        <v>WN</v>
      </c>
      <c r="AB1652" s="11" t="str">
        <f t="shared" si="413"/>
        <v>43495</v>
      </c>
      <c r="AC1652" s="10" t="str">
        <f t="shared" si="414"/>
        <v>78</v>
      </c>
      <c r="AD1652" s="10" t="str">
        <f t="shared" si="415"/>
        <v>A3</v>
      </c>
      <c r="AE1652" s="12" t="str">
        <f t="shared" si="416"/>
        <v/>
      </c>
    </row>
    <row r="1653" spans="1:31" x14ac:dyDescent="0.25">
      <c r="A1653" s="5">
        <v>1695</v>
      </c>
      <c r="B1653" s="6" t="s">
        <v>4918</v>
      </c>
      <c r="C1653" s="6" t="s">
        <v>3099</v>
      </c>
      <c r="D1653" s="6" t="s">
        <v>28</v>
      </c>
      <c r="E1653" s="6" t="s">
        <v>29</v>
      </c>
      <c r="F1653" s="6">
        <v>60</v>
      </c>
      <c r="G1653" s="6" t="s">
        <v>4919</v>
      </c>
      <c r="H1653" s="6" t="s">
        <v>4920</v>
      </c>
      <c r="I1653" s="6" t="s">
        <v>32</v>
      </c>
      <c r="J1653" s="7">
        <v>44016</v>
      </c>
      <c r="K1653" s="6">
        <v>92</v>
      </c>
      <c r="L1653" s="6" t="s">
        <v>33</v>
      </c>
      <c r="M1653" s="8"/>
      <c r="O1653">
        <f t="shared" si="417"/>
        <v>0</v>
      </c>
      <c r="Q1653" s="5" t="str">
        <f t="shared" si="402"/>
        <v>1695</v>
      </c>
      <c r="R1653" s="6" t="str">
        <f t="shared" si="403"/>
        <v>Dustin</v>
      </c>
      <c r="S1653" s="6" t="str">
        <f t="shared" si="404"/>
        <v>Kemp</v>
      </c>
      <c r="T1653" s="6" t="str">
        <f t="shared" si="405"/>
        <v>Mr</v>
      </c>
      <c r="U1653" s="6" t="str">
        <f t="shared" si="406"/>
        <v>M</v>
      </c>
      <c r="V1653" s="6" t="str">
        <f t="shared" si="407"/>
        <v>60</v>
      </c>
      <c r="W1653" s="6" t="str">
        <f t="shared" si="408"/>
        <v>Farthingale Walk</v>
      </c>
      <c r="X1653" s="6" t="str">
        <f t="shared" si="409"/>
        <v>lk</v>
      </c>
      <c r="Y1653" s="6" t="str">
        <f t="shared" si="410"/>
        <v>Farthingale Walk</v>
      </c>
      <c r="Z1653" s="6" t="str">
        <f t="shared" si="411"/>
        <v>Penysarn</v>
      </c>
      <c r="AA1653" s="6" t="str">
        <f t="shared" si="412"/>
        <v>WC</v>
      </c>
      <c r="AB1653" s="7" t="str">
        <f t="shared" si="413"/>
        <v>44016</v>
      </c>
      <c r="AC1653" s="6" t="str">
        <f t="shared" si="414"/>
        <v>92</v>
      </c>
      <c r="AD1653" s="6" t="str">
        <f t="shared" si="415"/>
        <v>A3</v>
      </c>
      <c r="AE1653" s="8" t="str">
        <f t="shared" si="416"/>
        <v/>
      </c>
    </row>
    <row r="1654" spans="1:31" x14ac:dyDescent="0.25">
      <c r="A1654" s="9">
        <v>1696</v>
      </c>
      <c r="B1654" s="10" t="s">
        <v>4921</v>
      </c>
      <c r="C1654" s="10" t="s">
        <v>1277</v>
      </c>
      <c r="D1654" s="10" t="s">
        <v>28</v>
      </c>
      <c r="E1654" s="10" t="s">
        <v>29</v>
      </c>
      <c r="F1654" s="10">
        <v>30</v>
      </c>
      <c r="G1654" s="10" t="s">
        <v>4922</v>
      </c>
      <c r="H1654" s="10" t="s">
        <v>4923</v>
      </c>
      <c r="I1654" s="10" t="s">
        <v>32</v>
      </c>
      <c r="J1654" s="11">
        <v>44550</v>
      </c>
      <c r="K1654" s="10">
        <v>88</v>
      </c>
      <c r="L1654" s="10" t="s">
        <v>78</v>
      </c>
      <c r="M1654" s="12"/>
      <c r="O1654">
        <f t="shared" si="417"/>
        <v>0</v>
      </c>
      <c r="Q1654" s="9" t="str">
        <f t="shared" si="402"/>
        <v>1696</v>
      </c>
      <c r="R1654" s="10" t="str">
        <f t="shared" si="403"/>
        <v>Raymon</v>
      </c>
      <c r="S1654" s="10" t="str">
        <f t="shared" si="404"/>
        <v>Shields</v>
      </c>
      <c r="T1654" s="10" t="str">
        <f t="shared" si="405"/>
        <v>Mr</v>
      </c>
      <c r="U1654" s="10" t="str">
        <f t="shared" si="406"/>
        <v>M</v>
      </c>
      <c r="V1654" s="10" t="str">
        <f t="shared" si="407"/>
        <v>30</v>
      </c>
      <c r="W1654" s="10" t="str">
        <f t="shared" si="408"/>
        <v>Fauconberg Road</v>
      </c>
      <c r="X1654" s="10" t="str">
        <f t="shared" si="409"/>
        <v>ad</v>
      </c>
      <c r="Y1654" s="10" t="str">
        <f t="shared" si="410"/>
        <v>Fauconberg Road</v>
      </c>
      <c r="Z1654" s="10" t="str">
        <f t="shared" si="411"/>
        <v>Robertsbridge</v>
      </c>
      <c r="AA1654" s="10" t="str">
        <f t="shared" si="412"/>
        <v>WC</v>
      </c>
      <c r="AB1654" s="11" t="str">
        <f t="shared" si="413"/>
        <v>44550</v>
      </c>
      <c r="AC1654" s="10" t="str">
        <f t="shared" si="414"/>
        <v>88</v>
      </c>
      <c r="AD1654" s="10" t="str">
        <f t="shared" si="415"/>
        <v>C2</v>
      </c>
      <c r="AE1654" s="12" t="str">
        <f t="shared" si="416"/>
        <v/>
      </c>
    </row>
    <row r="1655" spans="1:31" x14ac:dyDescent="0.25">
      <c r="A1655" s="5">
        <v>1697</v>
      </c>
      <c r="B1655" s="6" t="s">
        <v>4924</v>
      </c>
      <c r="C1655" s="6" t="s">
        <v>1401</v>
      </c>
      <c r="D1655" s="6" t="s">
        <v>41</v>
      </c>
      <c r="E1655" s="6" t="s">
        <v>16</v>
      </c>
      <c r="F1655" s="6">
        <v>60</v>
      </c>
      <c r="G1655" s="6" t="s">
        <v>4925</v>
      </c>
      <c r="H1655" s="6" t="s">
        <v>4926</v>
      </c>
      <c r="I1655" s="6" t="s">
        <v>834</v>
      </c>
      <c r="J1655" s="7">
        <v>44326</v>
      </c>
      <c r="K1655" s="6">
        <v>99</v>
      </c>
      <c r="L1655" s="6" t="s">
        <v>20</v>
      </c>
      <c r="M1655" s="8"/>
      <c r="O1655">
        <f t="shared" si="417"/>
        <v>0</v>
      </c>
      <c r="Q1655" s="5" t="str">
        <f t="shared" si="402"/>
        <v>1697</v>
      </c>
      <c r="R1655" s="6" t="str">
        <f t="shared" si="403"/>
        <v>Rosalia</v>
      </c>
      <c r="S1655" s="6" t="str">
        <f t="shared" si="404"/>
        <v>Golden</v>
      </c>
      <c r="T1655" s="6" t="str">
        <f t="shared" si="405"/>
        <v>Ms</v>
      </c>
      <c r="U1655" s="6" t="str">
        <f t="shared" si="406"/>
        <v>F</v>
      </c>
      <c r="V1655" s="6" t="str">
        <f t="shared" si="407"/>
        <v>60</v>
      </c>
      <c r="W1655" s="6" t="str">
        <f t="shared" si="408"/>
        <v>Faulkner Street</v>
      </c>
      <c r="X1655" s="6" t="str">
        <f t="shared" si="409"/>
        <v>et</v>
      </c>
      <c r="Y1655" s="6" t="str">
        <f t="shared" si="410"/>
        <v>Faulkner Street</v>
      </c>
      <c r="Z1655" s="6" t="str">
        <f t="shared" si="411"/>
        <v>Armagh</v>
      </c>
      <c r="AA1655" s="6" t="str">
        <f t="shared" si="412"/>
        <v>SG</v>
      </c>
      <c r="AB1655" s="7" t="str">
        <f t="shared" si="413"/>
        <v>44326</v>
      </c>
      <c r="AC1655" s="6" t="str">
        <f t="shared" si="414"/>
        <v>99</v>
      </c>
      <c r="AD1655" s="6" t="str">
        <f t="shared" si="415"/>
        <v>B</v>
      </c>
      <c r="AE1655" s="8" t="str">
        <f t="shared" si="416"/>
        <v/>
      </c>
    </row>
    <row r="1656" spans="1:31" x14ac:dyDescent="0.25">
      <c r="A1656" s="9">
        <v>1698</v>
      </c>
      <c r="B1656" s="10" t="s">
        <v>1664</v>
      </c>
      <c r="C1656" s="10" t="s">
        <v>495</v>
      </c>
      <c r="D1656" s="10" t="s">
        <v>28</v>
      </c>
      <c r="E1656" s="10" t="s">
        <v>29</v>
      </c>
      <c r="F1656" s="10">
        <v>90</v>
      </c>
      <c r="G1656" s="10" t="s">
        <v>4927</v>
      </c>
      <c r="H1656" s="10" t="s">
        <v>716</v>
      </c>
      <c r="I1656" s="10" t="s">
        <v>682</v>
      </c>
      <c r="J1656" s="11">
        <v>44079</v>
      </c>
      <c r="K1656" s="10">
        <v>68</v>
      </c>
      <c r="L1656" s="10" t="s">
        <v>20</v>
      </c>
      <c r="M1656" s="12"/>
      <c r="O1656">
        <f t="shared" si="417"/>
        <v>0</v>
      </c>
      <c r="Q1656" s="9" t="str">
        <f t="shared" si="402"/>
        <v>1698</v>
      </c>
      <c r="R1656" s="10" t="str">
        <f t="shared" si="403"/>
        <v>Wade</v>
      </c>
      <c r="S1656" s="10" t="str">
        <f t="shared" si="404"/>
        <v>Gay</v>
      </c>
      <c r="T1656" s="10" t="str">
        <f t="shared" si="405"/>
        <v>Mr</v>
      </c>
      <c r="U1656" s="10" t="str">
        <f t="shared" si="406"/>
        <v>M</v>
      </c>
      <c r="V1656" s="10" t="str">
        <f t="shared" si="407"/>
        <v>90</v>
      </c>
      <c r="W1656" s="10" t="str">
        <f t="shared" si="408"/>
        <v>Faulkners Alley</v>
      </c>
      <c r="X1656" s="10" t="str">
        <f t="shared" si="409"/>
        <v>ey</v>
      </c>
      <c r="Y1656" s="10" t="str">
        <f t="shared" si="410"/>
        <v>Faulkners Alley</v>
      </c>
      <c r="Z1656" s="10" t="str">
        <f t="shared" si="411"/>
        <v>Benfleet</v>
      </c>
      <c r="AA1656" s="10" t="str">
        <f t="shared" si="412"/>
        <v>DA</v>
      </c>
      <c r="AB1656" s="11" t="str">
        <f t="shared" si="413"/>
        <v>44079</v>
      </c>
      <c r="AC1656" s="10" t="str">
        <f t="shared" si="414"/>
        <v>68</v>
      </c>
      <c r="AD1656" s="10" t="str">
        <f t="shared" si="415"/>
        <v>B</v>
      </c>
      <c r="AE1656" s="12" t="str">
        <f t="shared" si="416"/>
        <v/>
      </c>
    </row>
    <row r="1657" spans="1:31" x14ac:dyDescent="0.25">
      <c r="A1657" s="5">
        <v>1699</v>
      </c>
      <c r="B1657" s="6" t="s">
        <v>1873</v>
      </c>
      <c r="C1657" s="6" t="s">
        <v>4928</v>
      </c>
      <c r="D1657" s="6" t="s">
        <v>28</v>
      </c>
      <c r="E1657" s="6" t="s">
        <v>29</v>
      </c>
      <c r="F1657" s="6">
        <v>90</v>
      </c>
      <c r="G1657" s="6" t="s">
        <v>4927</v>
      </c>
      <c r="H1657" s="6" t="s">
        <v>4929</v>
      </c>
      <c r="I1657" s="6" t="s">
        <v>32</v>
      </c>
      <c r="J1657" s="7">
        <v>44231</v>
      </c>
      <c r="K1657" s="6">
        <v>75</v>
      </c>
      <c r="L1657" s="6" t="s">
        <v>62</v>
      </c>
      <c r="M1657" s="8"/>
      <c r="O1657">
        <f t="shared" si="417"/>
        <v>0</v>
      </c>
      <c r="Q1657" s="5" t="str">
        <f t="shared" si="402"/>
        <v>1699</v>
      </c>
      <c r="R1657" s="6" t="str">
        <f t="shared" si="403"/>
        <v>Lanny</v>
      </c>
      <c r="S1657" s="6" t="str">
        <f t="shared" si="404"/>
        <v>Coleman</v>
      </c>
      <c r="T1657" s="6" t="str">
        <f t="shared" si="405"/>
        <v>Mr</v>
      </c>
      <c r="U1657" s="6" t="str">
        <f t="shared" si="406"/>
        <v>M</v>
      </c>
      <c r="V1657" s="6" t="str">
        <f t="shared" si="407"/>
        <v>90</v>
      </c>
      <c r="W1657" s="6" t="str">
        <f t="shared" si="408"/>
        <v>Faulkners Alley</v>
      </c>
      <c r="X1657" s="6" t="str">
        <f t="shared" si="409"/>
        <v>ey</v>
      </c>
      <c r="Y1657" s="6" t="str">
        <f t="shared" si="410"/>
        <v>Faulkners Alley</v>
      </c>
      <c r="Z1657" s="6" t="str">
        <f t="shared" si="411"/>
        <v>Menstrie</v>
      </c>
      <c r="AA1657" s="6" t="str">
        <f t="shared" si="412"/>
        <v>WC</v>
      </c>
      <c r="AB1657" s="7" t="str">
        <f t="shared" si="413"/>
        <v>44231</v>
      </c>
      <c r="AC1657" s="6" t="str">
        <f t="shared" si="414"/>
        <v>75</v>
      </c>
      <c r="AD1657" s="6" t="str">
        <f t="shared" si="415"/>
        <v>C4</v>
      </c>
      <c r="AE1657" s="8" t="str">
        <f t="shared" si="416"/>
        <v/>
      </c>
    </row>
    <row r="1658" spans="1:31" x14ac:dyDescent="0.25">
      <c r="A1658" s="9">
        <v>1700</v>
      </c>
      <c r="B1658" s="10" t="s">
        <v>4930</v>
      </c>
      <c r="C1658" s="10" t="s">
        <v>4931</v>
      </c>
      <c r="D1658" s="10" t="s">
        <v>15</v>
      </c>
      <c r="E1658" s="10" t="s">
        <v>16</v>
      </c>
      <c r="F1658" s="10">
        <v>90</v>
      </c>
      <c r="G1658" s="10" t="s">
        <v>4932</v>
      </c>
      <c r="H1658" s="10" t="s">
        <v>3687</v>
      </c>
      <c r="I1658" s="10" t="s">
        <v>2973</v>
      </c>
      <c r="J1658" s="11">
        <v>43948</v>
      </c>
      <c r="K1658" s="10">
        <v>95</v>
      </c>
      <c r="L1658" s="10" t="s">
        <v>68</v>
      </c>
      <c r="M1658" s="12"/>
      <c r="O1658">
        <f t="shared" si="417"/>
        <v>0</v>
      </c>
      <c r="Q1658" s="9" t="str">
        <f t="shared" si="402"/>
        <v>1700</v>
      </c>
      <c r="R1658" s="10" t="str">
        <f t="shared" si="403"/>
        <v>Meda</v>
      </c>
      <c r="S1658" s="10" t="str">
        <f t="shared" si="404"/>
        <v>Cassidy</v>
      </c>
      <c r="T1658" s="10" t="str">
        <f t="shared" si="405"/>
        <v>Mrs</v>
      </c>
      <c r="U1658" s="10" t="str">
        <f t="shared" si="406"/>
        <v>F</v>
      </c>
      <c r="V1658" s="10" t="str">
        <f t="shared" si="407"/>
        <v>90</v>
      </c>
      <c r="W1658" s="10" t="str">
        <f t="shared" si="408"/>
        <v>Fawcett Estate</v>
      </c>
      <c r="X1658" s="10" t="str">
        <f t="shared" si="409"/>
        <v>te</v>
      </c>
      <c r="Y1658" s="10" t="str">
        <f t="shared" si="410"/>
        <v>Fawcett Estate</v>
      </c>
      <c r="Z1658" s="10" t="str">
        <f t="shared" si="411"/>
        <v>Alva</v>
      </c>
      <c r="AA1658" s="10" t="str">
        <f t="shared" si="412"/>
        <v>WA</v>
      </c>
      <c r="AB1658" s="11" t="str">
        <f t="shared" si="413"/>
        <v>43948</v>
      </c>
      <c r="AC1658" s="10" t="str">
        <f t="shared" si="414"/>
        <v>95</v>
      </c>
      <c r="AD1658" s="10" t="str">
        <f t="shared" si="415"/>
        <v>A2</v>
      </c>
      <c r="AE1658" s="12" t="str">
        <f t="shared" si="416"/>
        <v/>
      </c>
    </row>
    <row r="1659" spans="1:31" x14ac:dyDescent="0.25">
      <c r="A1659" s="5">
        <v>1701</v>
      </c>
      <c r="B1659" s="6" t="s">
        <v>4933</v>
      </c>
      <c r="C1659" s="6" t="s">
        <v>26</v>
      </c>
      <c r="D1659" s="6" t="s">
        <v>15</v>
      </c>
      <c r="E1659" s="6" t="s">
        <v>16</v>
      </c>
      <c r="F1659" s="6">
        <v>90</v>
      </c>
      <c r="G1659" s="6" t="s">
        <v>4934</v>
      </c>
      <c r="H1659" s="6" t="s">
        <v>802</v>
      </c>
      <c r="I1659" s="6" t="s">
        <v>176</v>
      </c>
      <c r="J1659" s="7">
        <v>44482</v>
      </c>
      <c r="K1659" s="6">
        <v>72</v>
      </c>
      <c r="L1659" s="6" t="s">
        <v>44</v>
      </c>
      <c r="M1659" s="8"/>
      <c r="O1659">
        <f t="shared" si="417"/>
        <v>0</v>
      </c>
      <c r="Q1659" s="5" t="str">
        <f t="shared" si="402"/>
        <v>1701</v>
      </c>
      <c r="R1659" s="6" t="str">
        <f t="shared" si="403"/>
        <v>Hue</v>
      </c>
      <c r="S1659" s="6" t="str">
        <f t="shared" si="404"/>
        <v>Cameron</v>
      </c>
      <c r="T1659" s="6" t="str">
        <f t="shared" si="405"/>
        <v>Mrs</v>
      </c>
      <c r="U1659" s="6" t="str">
        <f t="shared" si="406"/>
        <v>F</v>
      </c>
      <c r="V1659" s="6" t="str">
        <f t="shared" si="407"/>
        <v>90</v>
      </c>
      <c r="W1659" s="6" t="str">
        <f t="shared" si="408"/>
        <v>Fawcett Road</v>
      </c>
      <c r="X1659" s="6" t="str">
        <f t="shared" si="409"/>
        <v>ad</v>
      </c>
      <c r="Y1659" s="6" t="str">
        <f t="shared" si="410"/>
        <v>Fawcett Road</v>
      </c>
      <c r="Z1659" s="6" t="str">
        <f t="shared" si="411"/>
        <v>Crowborough</v>
      </c>
      <c r="AA1659" s="6" t="str">
        <f t="shared" si="412"/>
        <v>CW</v>
      </c>
      <c r="AB1659" s="7" t="str">
        <f t="shared" si="413"/>
        <v>44482</v>
      </c>
      <c r="AC1659" s="6" t="str">
        <f t="shared" si="414"/>
        <v>72</v>
      </c>
      <c r="AD1659" s="6" t="str">
        <f t="shared" si="415"/>
        <v>D</v>
      </c>
      <c r="AE1659" s="8" t="str">
        <f t="shared" si="416"/>
        <v/>
      </c>
    </row>
    <row r="1660" spans="1:31" x14ac:dyDescent="0.25">
      <c r="A1660" s="9">
        <v>1702</v>
      </c>
      <c r="B1660" s="10" t="s">
        <v>4935</v>
      </c>
      <c r="C1660" s="10" t="s">
        <v>4580</v>
      </c>
      <c r="D1660" s="10" t="s">
        <v>15</v>
      </c>
      <c r="E1660" s="10" t="s">
        <v>16</v>
      </c>
      <c r="F1660" s="10">
        <v>60</v>
      </c>
      <c r="G1660" s="10" t="s">
        <v>4936</v>
      </c>
      <c r="H1660" s="10" t="s">
        <v>4937</v>
      </c>
      <c r="I1660" s="10" t="s">
        <v>641</v>
      </c>
      <c r="J1660" s="11">
        <v>44536</v>
      </c>
      <c r="K1660" s="10">
        <v>56</v>
      </c>
      <c r="L1660" s="10" t="s">
        <v>33</v>
      </c>
      <c r="M1660" s="12"/>
      <c r="O1660">
        <f t="shared" si="417"/>
        <v>0</v>
      </c>
      <c r="Q1660" s="9" t="str">
        <f t="shared" si="402"/>
        <v>1702</v>
      </c>
      <c r="R1660" s="10" t="str">
        <f t="shared" si="403"/>
        <v>Maida</v>
      </c>
      <c r="S1660" s="10" t="str">
        <f t="shared" si="404"/>
        <v>Pierre</v>
      </c>
      <c r="T1660" s="10" t="str">
        <f t="shared" si="405"/>
        <v>Mrs</v>
      </c>
      <c r="U1660" s="10" t="str">
        <f t="shared" si="406"/>
        <v>F</v>
      </c>
      <c r="V1660" s="10" t="str">
        <f t="shared" si="407"/>
        <v>60</v>
      </c>
      <c r="W1660" s="10" t="str">
        <f t="shared" si="408"/>
        <v>Fawley Road</v>
      </c>
      <c r="X1660" s="10" t="str">
        <f t="shared" si="409"/>
        <v>ad</v>
      </c>
      <c r="Y1660" s="10" t="str">
        <f t="shared" si="410"/>
        <v>Fawley Road</v>
      </c>
      <c r="Z1660" s="10" t="str">
        <f t="shared" si="411"/>
        <v>Boscastle</v>
      </c>
      <c r="AA1660" s="10" t="str">
        <f t="shared" si="412"/>
        <v>L</v>
      </c>
      <c r="AB1660" s="11" t="str">
        <f t="shared" si="413"/>
        <v>44536</v>
      </c>
      <c r="AC1660" s="10" t="str">
        <f t="shared" si="414"/>
        <v>56</v>
      </c>
      <c r="AD1660" s="10" t="str">
        <f t="shared" si="415"/>
        <v>A3</v>
      </c>
      <c r="AE1660" s="12" t="str">
        <f t="shared" si="416"/>
        <v/>
      </c>
    </row>
    <row r="1661" spans="1:31" x14ac:dyDescent="0.25">
      <c r="A1661" s="5">
        <v>1703</v>
      </c>
      <c r="B1661" s="6" t="s">
        <v>2691</v>
      </c>
      <c r="C1661" s="6" t="s">
        <v>3340</v>
      </c>
      <c r="D1661" s="6" t="s">
        <v>28</v>
      </c>
      <c r="E1661" s="6" t="s">
        <v>29</v>
      </c>
      <c r="F1661" s="6">
        <v>90</v>
      </c>
      <c r="G1661" s="6" t="s">
        <v>4936</v>
      </c>
      <c r="H1661" s="6" t="s">
        <v>992</v>
      </c>
      <c r="I1661" s="6" t="s">
        <v>108</v>
      </c>
      <c r="J1661" s="7">
        <v>43813</v>
      </c>
      <c r="K1661" s="6">
        <v>53</v>
      </c>
      <c r="L1661" s="6" t="s">
        <v>39</v>
      </c>
      <c r="M1661" s="8"/>
      <c r="O1661">
        <f t="shared" si="417"/>
        <v>0</v>
      </c>
      <c r="Q1661" s="5" t="str">
        <f t="shared" si="402"/>
        <v>1703</v>
      </c>
      <c r="R1661" s="6" t="str">
        <f t="shared" si="403"/>
        <v>Theron</v>
      </c>
      <c r="S1661" s="6" t="str">
        <f t="shared" si="404"/>
        <v>Swartz</v>
      </c>
      <c r="T1661" s="6" t="str">
        <f t="shared" si="405"/>
        <v>Mr</v>
      </c>
      <c r="U1661" s="6" t="str">
        <f t="shared" si="406"/>
        <v>M</v>
      </c>
      <c r="V1661" s="6" t="str">
        <f t="shared" si="407"/>
        <v>90</v>
      </c>
      <c r="W1661" s="6" t="str">
        <f t="shared" si="408"/>
        <v>Fawley Road</v>
      </c>
      <c r="X1661" s="6" t="str">
        <f t="shared" si="409"/>
        <v>ad</v>
      </c>
      <c r="Y1661" s="6" t="str">
        <f t="shared" si="410"/>
        <v>Fawley Road</v>
      </c>
      <c r="Z1661" s="6" t="str">
        <f t="shared" si="411"/>
        <v>Cardigan</v>
      </c>
      <c r="AA1661" s="6" t="str">
        <f t="shared" si="412"/>
        <v>CB</v>
      </c>
      <c r="AB1661" s="7" t="str">
        <f t="shared" si="413"/>
        <v>43813</v>
      </c>
      <c r="AC1661" s="6" t="str">
        <f t="shared" si="414"/>
        <v>53</v>
      </c>
      <c r="AD1661" s="6" t="str">
        <f t="shared" si="415"/>
        <v>C1</v>
      </c>
      <c r="AE1661" s="8" t="str">
        <f t="shared" si="416"/>
        <v/>
      </c>
    </row>
    <row r="1662" spans="1:31" x14ac:dyDescent="0.25">
      <c r="A1662" s="9">
        <v>1704</v>
      </c>
      <c r="B1662" s="10" t="s">
        <v>4938</v>
      </c>
      <c r="C1662" s="10" t="s">
        <v>2307</v>
      </c>
      <c r="D1662" s="10" t="s">
        <v>15</v>
      </c>
      <c r="E1662" s="10" t="s">
        <v>16</v>
      </c>
      <c r="F1662" s="10">
        <v>90</v>
      </c>
      <c r="G1662" s="10" t="s">
        <v>4939</v>
      </c>
      <c r="H1662" s="10" t="s">
        <v>4940</v>
      </c>
      <c r="I1662" s="10" t="s">
        <v>93</v>
      </c>
      <c r="J1662" s="11">
        <v>44410</v>
      </c>
      <c r="K1662" s="10">
        <v>103</v>
      </c>
      <c r="L1662" s="10" t="s">
        <v>157</v>
      </c>
      <c r="M1662" s="12"/>
      <c r="O1662">
        <f t="shared" si="417"/>
        <v>0</v>
      </c>
      <c r="Q1662" s="9" t="str">
        <f t="shared" si="402"/>
        <v>1704</v>
      </c>
      <c r="R1662" s="10" t="str">
        <f t="shared" si="403"/>
        <v>Portia</v>
      </c>
      <c r="S1662" s="10" t="str">
        <f t="shared" si="404"/>
        <v>Denton</v>
      </c>
      <c r="T1662" s="10" t="str">
        <f t="shared" si="405"/>
        <v>Mrs</v>
      </c>
      <c r="U1662" s="10" t="str">
        <f t="shared" si="406"/>
        <v>F</v>
      </c>
      <c r="V1662" s="10" t="str">
        <f t="shared" si="407"/>
        <v>90</v>
      </c>
      <c r="W1662" s="10" t="str">
        <f t="shared" si="408"/>
        <v>Fayland Avenue</v>
      </c>
      <c r="X1662" s="10" t="str">
        <f t="shared" si="409"/>
        <v>ue</v>
      </c>
      <c r="Y1662" s="10" t="str">
        <f t="shared" si="410"/>
        <v>Fayland Avenue</v>
      </c>
      <c r="Z1662" s="10" t="str">
        <f t="shared" si="411"/>
        <v>Broxbourne</v>
      </c>
      <c r="AA1662" s="10" t="str">
        <f t="shared" si="412"/>
        <v>TF</v>
      </c>
      <c r="AB1662" s="11" t="str">
        <f t="shared" si="413"/>
        <v>44410</v>
      </c>
      <c r="AC1662" s="10" t="str">
        <f t="shared" si="414"/>
        <v>103</v>
      </c>
      <c r="AD1662" s="10" t="str">
        <f t="shared" si="415"/>
        <v>C3</v>
      </c>
      <c r="AE1662" s="12" t="str">
        <f t="shared" si="416"/>
        <v/>
      </c>
    </row>
    <row r="1663" spans="1:31" x14ac:dyDescent="0.25">
      <c r="A1663" s="5">
        <v>1705</v>
      </c>
      <c r="B1663" s="6" t="s">
        <v>974</v>
      </c>
      <c r="C1663" s="6" t="s">
        <v>4155</v>
      </c>
      <c r="D1663" s="6" t="s">
        <v>28</v>
      </c>
      <c r="E1663" s="6" t="s">
        <v>29</v>
      </c>
      <c r="F1663" s="6">
        <v>30</v>
      </c>
      <c r="G1663" s="6" t="s">
        <v>4941</v>
      </c>
      <c r="H1663" s="6" t="s">
        <v>2496</v>
      </c>
      <c r="I1663" s="6" t="s">
        <v>32</v>
      </c>
      <c r="J1663" s="7">
        <v>44234</v>
      </c>
      <c r="K1663" s="6">
        <v>87</v>
      </c>
      <c r="L1663" s="6" t="s">
        <v>62</v>
      </c>
      <c r="M1663" s="8"/>
      <c r="O1663">
        <f t="shared" si="417"/>
        <v>0</v>
      </c>
      <c r="Q1663" s="5" t="str">
        <f t="shared" si="402"/>
        <v>1705</v>
      </c>
      <c r="R1663" s="6" t="str">
        <f t="shared" si="403"/>
        <v>Claud</v>
      </c>
      <c r="S1663" s="6" t="str">
        <f t="shared" si="404"/>
        <v>Crowley</v>
      </c>
      <c r="T1663" s="6" t="str">
        <f t="shared" si="405"/>
        <v>Mr</v>
      </c>
      <c r="U1663" s="6" t="str">
        <f t="shared" si="406"/>
        <v>M</v>
      </c>
      <c r="V1663" s="6" t="str">
        <f t="shared" si="407"/>
        <v>30</v>
      </c>
      <c r="W1663" s="6" t="str">
        <f t="shared" si="408"/>
        <v>Fearegg</v>
      </c>
      <c r="X1663" s="6" t="str">
        <f t="shared" si="409"/>
        <v>gg</v>
      </c>
      <c r="Y1663" s="6" t="str">
        <f t="shared" si="410"/>
        <v>Fearegg</v>
      </c>
      <c r="Z1663" s="6" t="str">
        <f t="shared" si="411"/>
        <v>Pathhead</v>
      </c>
      <c r="AA1663" s="6" t="str">
        <f t="shared" si="412"/>
        <v>WC</v>
      </c>
      <c r="AB1663" s="7" t="str">
        <f t="shared" si="413"/>
        <v>44234</v>
      </c>
      <c r="AC1663" s="6" t="str">
        <f t="shared" si="414"/>
        <v>87</v>
      </c>
      <c r="AD1663" s="6" t="str">
        <f t="shared" si="415"/>
        <v>C4</v>
      </c>
      <c r="AE1663" s="8" t="str">
        <f t="shared" si="416"/>
        <v/>
      </c>
    </row>
    <row r="1664" spans="1:31" x14ac:dyDescent="0.25">
      <c r="A1664" s="9">
        <v>1706</v>
      </c>
      <c r="B1664" s="10" t="s">
        <v>2389</v>
      </c>
      <c r="C1664" s="10" t="s">
        <v>4942</v>
      </c>
      <c r="D1664" s="10" t="s">
        <v>28</v>
      </c>
      <c r="E1664" s="10" t="s">
        <v>29</v>
      </c>
      <c r="F1664" s="10">
        <v>60</v>
      </c>
      <c r="G1664" s="10" t="s">
        <v>4943</v>
      </c>
      <c r="H1664" s="10" t="s">
        <v>912</v>
      </c>
      <c r="I1664" s="10" t="s">
        <v>32</v>
      </c>
      <c r="J1664" s="11">
        <v>44403</v>
      </c>
      <c r="K1664" s="10">
        <v>48</v>
      </c>
      <c r="L1664" s="10" t="s">
        <v>52</v>
      </c>
      <c r="M1664" s="12"/>
      <c r="O1664">
        <f t="shared" si="417"/>
        <v>0</v>
      </c>
      <c r="Q1664" s="9" t="str">
        <f t="shared" si="402"/>
        <v>1706</v>
      </c>
      <c r="R1664" s="10" t="str">
        <f t="shared" si="403"/>
        <v>Carroll</v>
      </c>
      <c r="S1664" s="10" t="str">
        <f t="shared" si="404"/>
        <v>Robinson</v>
      </c>
      <c r="T1664" s="10" t="str">
        <f t="shared" si="405"/>
        <v>Mr</v>
      </c>
      <c r="U1664" s="10" t="str">
        <f t="shared" si="406"/>
        <v>M</v>
      </c>
      <c r="V1664" s="10" t="str">
        <f t="shared" si="407"/>
        <v>60</v>
      </c>
      <c r="W1664" s="10" t="str">
        <f t="shared" si="408"/>
        <v>Feathers Court</v>
      </c>
      <c r="X1664" s="10" t="str">
        <f t="shared" si="409"/>
        <v>rt</v>
      </c>
      <c r="Y1664" s="10" t="str">
        <f t="shared" si="410"/>
        <v>Feathers Court</v>
      </c>
      <c r="Z1664" s="10" t="str">
        <f t="shared" si="411"/>
        <v>Norfolk</v>
      </c>
      <c r="AA1664" s="10" t="str">
        <f t="shared" si="412"/>
        <v>WC</v>
      </c>
      <c r="AB1664" s="11" t="str">
        <f t="shared" si="413"/>
        <v>44403</v>
      </c>
      <c r="AC1664" s="10" t="str">
        <f t="shared" si="414"/>
        <v>48</v>
      </c>
      <c r="AD1664" s="10" t="str">
        <f t="shared" si="415"/>
        <v>A1</v>
      </c>
      <c r="AE1664" s="12" t="str">
        <f t="shared" si="416"/>
        <v/>
      </c>
    </row>
    <row r="1665" spans="1:31" x14ac:dyDescent="0.25">
      <c r="A1665" s="5">
        <v>1707</v>
      </c>
      <c r="B1665" s="6" t="s">
        <v>4944</v>
      </c>
      <c r="C1665" s="6" t="s">
        <v>4945</v>
      </c>
      <c r="D1665" s="6" t="s">
        <v>28</v>
      </c>
      <c r="E1665" s="6" t="s">
        <v>29</v>
      </c>
      <c r="F1665" s="6">
        <v>30</v>
      </c>
      <c r="G1665" s="6" t="s">
        <v>4946</v>
      </c>
      <c r="H1665" s="6" t="s">
        <v>117</v>
      </c>
      <c r="I1665" s="6" t="s">
        <v>32</v>
      </c>
      <c r="J1665" s="7">
        <v>43654</v>
      </c>
      <c r="K1665" s="6">
        <v>3</v>
      </c>
      <c r="L1665" s="6" t="s">
        <v>62</v>
      </c>
      <c r="M1665" s="8"/>
      <c r="O1665">
        <f t="shared" si="417"/>
        <v>0</v>
      </c>
      <c r="Q1665" s="5" t="str">
        <f t="shared" si="402"/>
        <v>1707</v>
      </c>
      <c r="R1665" s="6" t="str">
        <f t="shared" si="403"/>
        <v>Clifford</v>
      </c>
      <c r="S1665" s="6" t="str">
        <f t="shared" si="404"/>
        <v>Orozco</v>
      </c>
      <c r="T1665" s="6" t="str">
        <f t="shared" si="405"/>
        <v>Mr</v>
      </c>
      <c r="U1665" s="6" t="str">
        <f t="shared" si="406"/>
        <v>M</v>
      </c>
      <c r="V1665" s="6" t="str">
        <f t="shared" si="407"/>
        <v>30</v>
      </c>
      <c r="W1665" s="6" t="str">
        <f t="shared" si="408"/>
        <v>Featherstone Court</v>
      </c>
      <c r="X1665" s="6" t="str">
        <f t="shared" si="409"/>
        <v>rt</v>
      </c>
      <c r="Y1665" s="6" t="str">
        <f t="shared" si="410"/>
        <v>Featherstone Court</v>
      </c>
      <c r="Z1665" s="6" t="str">
        <f t="shared" si="411"/>
        <v>Wishaw</v>
      </c>
      <c r="AA1665" s="6" t="str">
        <f t="shared" si="412"/>
        <v>WC</v>
      </c>
      <c r="AB1665" s="7" t="str">
        <f t="shared" si="413"/>
        <v>43654</v>
      </c>
      <c r="AC1665" s="6" t="str">
        <f t="shared" si="414"/>
        <v>3</v>
      </c>
      <c r="AD1665" s="6" t="str">
        <f t="shared" si="415"/>
        <v>C4</v>
      </c>
      <c r="AE1665" s="8" t="str">
        <f t="shared" si="416"/>
        <v/>
      </c>
    </row>
    <row r="1666" spans="1:31" x14ac:dyDescent="0.25">
      <c r="A1666" s="9">
        <v>1708</v>
      </c>
      <c r="B1666" s="10" t="s">
        <v>4947</v>
      </c>
      <c r="C1666" s="10" t="s">
        <v>4228</v>
      </c>
      <c r="D1666" s="10" t="s">
        <v>28</v>
      </c>
      <c r="E1666" s="10" t="s">
        <v>29</v>
      </c>
      <c r="F1666" s="10">
        <v>30</v>
      </c>
      <c r="G1666" s="10" t="s">
        <v>4948</v>
      </c>
      <c r="H1666" s="10" t="s">
        <v>4949</v>
      </c>
      <c r="I1666" s="10" t="s">
        <v>32</v>
      </c>
      <c r="J1666" s="11">
        <v>43982</v>
      </c>
      <c r="K1666" s="10">
        <v>89</v>
      </c>
      <c r="L1666" s="10" t="s">
        <v>68</v>
      </c>
      <c r="M1666" s="12"/>
      <c r="O1666">
        <f t="shared" si="417"/>
        <v>0</v>
      </c>
      <c r="Q1666" s="9" t="str">
        <f t="shared" si="402"/>
        <v>1708</v>
      </c>
      <c r="R1666" s="10" t="str">
        <f t="shared" si="403"/>
        <v>Gerard</v>
      </c>
      <c r="S1666" s="10" t="str">
        <f t="shared" si="404"/>
        <v>Boone</v>
      </c>
      <c r="T1666" s="10" t="str">
        <f t="shared" si="405"/>
        <v>Mr</v>
      </c>
      <c r="U1666" s="10" t="str">
        <f t="shared" si="406"/>
        <v>M</v>
      </c>
      <c r="V1666" s="10" t="str">
        <f t="shared" si="407"/>
        <v>30</v>
      </c>
      <c r="W1666" s="10" t="str">
        <f t="shared" si="408"/>
        <v>Featley Road</v>
      </c>
      <c r="X1666" s="10" t="str">
        <f t="shared" si="409"/>
        <v>ad</v>
      </c>
      <c r="Y1666" s="10" t="str">
        <f t="shared" si="410"/>
        <v>Featley Road</v>
      </c>
      <c r="Z1666" s="10" t="str">
        <f t="shared" si="411"/>
        <v>Porthcawl</v>
      </c>
      <c r="AA1666" s="10" t="str">
        <f t="shared" si="412"/>
        <v>WC</v>
      </c>
      <c r="AB1666" s="11" t="str">
        <f t="shared" si="413"/>
        <v>43982</v>
      </c>
      <c r="AC1666" s="10" t="str">
        <f t="shared" si="414"/>
        <v>89</v>
      </c>
      <c r="AD1666" s="10" t="str">
        <f t="shared" si="415"/>
        <v>A2</v>
      </c>
      <c r="AE1666" s="12" t="str">
        <f t="shared" si="416"/>
        <v/>
      </c>
    </row>
    <row r="1667" spans="1:31" x14ac:dyDescent="0.25">
      <c r="A1667" s="5">
        <v>1709</v>
      </c>
      <c r="B1667" s="6" t="s">
        <v>4059</v>
      </c>
      <c r="C1667" s="6" t="s">
        <v>1690</v>
      </c>
      <c r="D1667" s="6" t="s">
        <v>49</v>
      </c>
      <c r="E1667" s="6" t="s">
        <v>16</v>
      </c>
      <c r="F1667" s="6">
        <v>30</v>
      </c>
      <c r="G1667" s="6" t="s">
        <v>4950</v>
      </c>
      <c r="H1667" s="6" t="s">
        <v>742</v>
      </c>
      <c r="I1667" s="6" t="s">
        <v>32</v>
      </c>
      <c r="J1667" s="7">
        <v>44449</v>
      </c>
      <c r="K1667" s="6">
        <v>81</v>
      </c>
      <c r="L1667" s="6" t="s">
        <v>62</v>
      </c>
      <c r="M1667" s="8"/>
      <c r="O1667">
        <f t="shared" si="417"/>
        <v>0</v>
      </c>
      <c r="Q1667" s="5" t="str">
        <f t="shared" si="402"/>
        <v>1709</v>
      </c>
      <c r="R1667" s="6" t="str">
        <f t="shared" si="403"/>
        <v>Carol</v>
      </c>
      <c r="S1667" s="6" t="str">
        <f t="shared" si="404"/>
        <v>Fuller</v>
      </c>
      <c r="T1667" s="6" t="str">
        <f t="shared" si="405"/>
        <v>Miss</v>
      </c>
      <c r="U1667" s="6" t="str">
        <f t="shared" si="406"/>
        <v>F</v>
      </c>
      <c r="V1667" s="6" t="str">
        <f t="shared" si="407"/>
        <v>30</v>
      </c>
      <c r="W1667" s="6" t="str">
        <f t="shared" si="408"/>
        <v>Felbridge Close</v>
      </c>
      <c r="X1667" s="6" t="str">
        <f t="shared" si="409"/>
        <v>se</v>
      </c>
      <c r="Y1667" s="6" t="str">
        <f t="shared" si="410"/>
        <v>Felbridge Close</v>
      </c>
      <c r="Z1667" s="6" t="str">
        <f t="shared" si="411"/>
        <v>Neath</v>
      </c>
      <c r="AA1667" s="6" t="str">
        <f t="shared" si="412"/>
        <v>WC</v>
      </c>
      <c r="AB1667" s="7" t="str">
        <f t="shared" si="413"/>
        <v>44449</v>
      </c>
      <c r="AC1667" s="6" t="str">
        <f t="shared" si="414"/>
        <v>81</v>
      </c>
      <c r="AD1667" s="6" t="str">
        <f t="shared" si="415"/>
        <v>C4</v>
      </c>
      <c r="AE1667" s="8" t="str">
        <f t="shared" si="416"/>
        <v/>
      </c>
    </row>
    <row r="1668" spans="1:31" x14ac:dyDescent="0.25">
      <c r="A1668" s="9">
        <v>1710</v>
      </c>
      <c r="B1668" s="10" t="s">
        <v>748</v>
      </c>
      <c r="C1668" s="10" t="s">
        <v>2349</v>
      </c>
      <c r="D1668" s="10" t="s">
        <v>28</v>
      </c>
      <c r="E1668" s="10" t="s">
        <v>29</v>
      </c>
      <c r="F1668" s="10">
        <v>30</v>
      </c>
      <c r="G1668" s="10" t="s">
        <v>4951</v>
      </c>
      <c r="H1668" s="10" t="s">
        <v>4897</v>
      </c>
      <c r="I1668" s="10" t="s">
        <v>32</v>
      </c>
      <c r="J1668" s="11">
        <v>44482</v>
      </c>
      <c r="K1668" s="10">
        <v>28</v>
      </c>
      <c r="L1668" s="10" t="s">
        <v>20</v>
      </c>
      <c r="M1668" s="12"/>
      <c r="O1668">
        <f t="shared" si="417"/>
        <v>0</v>
      </c>
      <c r="Q1668" s="9" t="str">
        <f t="shared" si="402"/>
        <v>1710</v>
      </c>
      <c r="R1668" s="10" t="str">
        <f t="shared" si="403"/>
        <v>Harrison</v>
      </c>
      <c r="S1668" s="10" t="str">
        <f t="shared" si="404"/>
        <v>Bowles</v>
      </c>
      <c r="T1668" s="10" t="str">
        <f t="shared" si="405"/>
        <v>Mr</v>
      </c>
      <c r="U1668" s="10" t="str">
        <f t="shared" si="406"/>
        <v>M</v>
      </c>
      <c r="V1668" s="10" t="str">
        <f t="shared" si="407"/>
        <v>30</v>
      </c>
      <c r="W1668" s="10" t="str">
        <f t="shared" si="408"/>
        <v>Felix Place</v>
      </c>
      <c r="X1668" s="10" t="str">
        <f t="shared" si="409"/>
        <v>ce</v>
      </c>
      <c r="Y1668" s="10" t="str">
        <f t="shared" si="410"/>
        <v>Felix Place</v>
      </c>
      <c r="Z1668" s="10" t="str">
        <f t="shared" si="411"/>
        <v>Olney</v>
      </c>
      <c r="AA1668" s="10" t="str">
        <f t="shared" si="412"/>
        <v>WC</v>
      </c>
      <c r="AB1668" s="11" t="str">
        <f t="shared" si="413"/>
        <v>44482</v>
      </c>
      <c r="AC1668" s="10" t="str">
        <f t="shared" si="414"/>
        <v>28</v>
      </c>
      <c r="AD1668" s="10" t="str">
        <f t="shared" si="415"/>
        <v>B</v>
      </c>
      <c r="AE1668" s="12" t="str">
        <f t="shared" si="416"/>
        <v/>
      </c>
    </row>
    <row r="1669" spans="1:31" x14ac:dyDescent="0.25">
      <c r="A1669" s="5">
        <v>1711</v>
      </c>
      <c r="B1669" s="6" t="s">
        <v>4952</v>
      </c>
      <c r="C1669" s="6" t="s">
        <v>4953</v>
      </c>
      <c r="D1669" s="6" t="s">
        <v>49</v>
      </c>
      <c r="E1669" s="6" t="s">
        <v>16</v>
      </c>
      <c r="F1669" s="6">
        <v>30</v>
      </c>
      <c r="G1669" s="6" t="s">
        <v>4954</v>
      </c>
      <c r="H1669" s="6" t="s">
        <v>3346</v>
      </c>
      <c r="I1669" s="6" t="s">
        <v>32</v>
      </c>
      <c r="J1669" s="7">
        <v>44337</v>
      </c>
      <c r="K1669" s="6">
        <v>19</v>
      </c>
      <c r="L1669" s="6" t="s">
        <v>39</v>
      </c>
      <c r="M1669" s="8"/>
      <c r="O1669">
        <f t="shared" si="417"/>
        <v>0</v>
      </c>
      <c r="Q1669" s="5" t="str">
        <f t="shared" si="402"/>
        <v>1711</v>
      </c>
      <c r="R1669" s="6" t="str">
        <f t="shared" si="403"/>
        <v>Kelli</v>
      </c>
      <c r="S1669" s="6" t="str">
        <f t="shared" si="404"/>
        <v>Ogden</v>
      </c>
      <c r="T1669" s="6" t="str">
        <f t="shared" si="405"/>
        <v>Miss</v>
      </c>
      <c r="U1669" s="6" t="str">
        <f t="shared" si="406"/>
        <v>F</v>
      </c>
      <c r="V1669" s="6" t="str">
        <f t="shared" si="407"/>
        <v>30</v>
      </c>
      <c r="W1669" s="6" t="str">
        <f t="shared" si="408"/>
        <v>Felix Street</v>
      </c>
      <c r="X1669" s="6" t="str">
        <f t="shared" si="409"/>
        <v>et</v>
      </c>
      <c r="Y1669" s="6" t="str">
        <f t="shared" si="410"/>
        <v>Felix Street</v>
      </c>
      <c r="Z1669" s="6" t="str">
        <f t="shared" si="411"/>
        <v>Newnham</v>
      </c>
      <c r="AA1669" s="6" t="str">
        <f t="shared" si="412"/>
        <v>WC</v>
      </c>
      <c r="AB1669" s="7" t="str">
        <f t="shared" si="413"/>
        <v>44337</v>
      </c>
      <c r="AC1669" s="6" t="str">
        <f t="shared" si="414"/>
        <v>19</v>
      </c>
      <c r="AD1669" s="6" t="str">
        <f t="shared" si="415"/>
        <v>C1</v>
      </c>
      <c r="AE1669" s="8" t="str">
        <f t="shared" si="416"/>
        <v/>
      </c>
    </row>
    <row r="1670" spans="1:31" x14ac:dyDescent="0.25">
      <c r="A1670" s="9">
        <v>1712</v>
      </c>
      <c r="B1670" s="10" t="s">
        <v>4955</v>
      </c>
      <c r="C1670" s="10" t="s">
        <v>4956</v>
      </c>
      <c r="D1670" s="10" t="s">
        <v>28</v>
      </c>
      <c r="E1670" s="10" t="s">
        <v>29</v>
      </c>
      <c r="F1670" s="10">
        <v>90</v>
      </c>
      <c r="G1670" s="10" t="s">
        <v>4957</v>
      </c>
      <c r="H1670" s="10" t="s">
        <v>706</v>
      </c>
      <c r="I1670" s="10" t="s">
        <v>185</v>
      </c>
      <c r="J1670" s="11">
        <v>44116</v>
      </c>
      <c r="K1670" s="10">
        <v>20</v>
      </c>
      <c r="L1670" s="10" t="s">
        <v>62</v>
      </c>
      <c r="M1670" s="12"/>
      <c r="O1670">
        <f t="shared" si="417"/>
        <v>0</v>
      </c>
      <c r="Q1670" s="9" t="str">
        <f t="shared" ref="Q1670:Q1733" si="418">TRIM(A1670)</f>
        <v>1712</v>
      </c>
      <c r="R1670" s="10" t="str">
        <f t="shared" ref="R1670:R1733" si="419">TRIM(B1670)</f>
        <v>Josiah</v>
      </c>
      <c r="S1670" s="10" t="str">
        <f t="shared" ref="S1670:S1733" si="420">TRIM(C1670)</f>
        <v>Hines</v>
      </c>
      <c r="T1670" s="10" t="str">
        <f t="shared" ref="T1670:T1733" si="421">TRIM(D1670)</f>
        <v>Mr</v>
      </c>
      <c r="U1670" s="10" t="str">
        <f t="shared" ref="U1670:U1733" si="422">IF(ISNUMBER(SEARCH("f",TRIM(E1670))),"F","M")</f>
        <v>M</v>
      </c>
      <c r="V1670" s="10" t="str">
        <f t="shared" ref="V1670:V1733" si="423">TRIM(F1670)</f>
        <v>90</v>
      </c>
      <c r="W1670" s="10" t="str">
        <f t="shared" ref="W1670:W1733" si="424">SUBSTITUTE(SUBSTITUTE(SUBSTITUTE(PROPER(TRIM(G1670)),"(?)","")," (No",""),"'S","'s")</f>
        <v>Felix Terrace</v>
      </c>
      <c r="X1670" s="10" t="str">
        <f t="shared" ref="X1670:X1733" si="425">RIGHT(W1670,2)</f>
        <v>ce</v>
      </c>
      <c r="Y1670" s="10" t="str">
        <f t="shared" ref="Y1670:Y1733" si="426">IF(OR(X1670="St",X1670="Av",X1670="Pl"),SUBSTITUTE(SUBSTITUTE(SUBSTITUTE(SUBSTITUTE(SUBSTITUTE(SUBSTITUTE(SUBSTITUTE(W1670,"Rd","Road"),"St","Street"),"Cls", "Close"),"Plc","Place"),"Bldgs","Buildings"),"Av","Avenue"),"Pl","Place"),SUBSTITUTE(SUBSTITUTE(SUBSTITUTE(SUBSTITUTE(SUBSTITUTE(W1670,"Rd","Road"),"Cls", "Close"),"Plc","Place"),"Bldgs","Buildings"),"Crt","Court"))</f>
        <v>Felix Terrace</v>
      </c>
      <c r="Z1670" s="10" t="str">
        <f t="shared" ref="Z1670:Z1733" si="427">TRIM(H1670)</f>
        <v>Gloucestershire</v>
      </c>
      <c r="AA1670" s="10" t="str">
        <f t="shared" ref="AA1670:AA1733" si="428">TRIM(I1670)</f>
        <v>HX</v>
      </c>
      <c r="AB1670" s="11" t="str">
        <f t="shared" ref="AB1670:AB1733" si="429">TRIM(J1670)</f>
        <v>44116</v>
      </c>
      <c r="AC1670" s="10" t="str">
        <f t="shared" ref="AC1670:AC1733" si="430">TRIM(K1670)</f>
        <v>20</v>
      </c>
      <c r="AD1670" s="10" t="str">
        <f t="shared" ref="AD1670:AD1733" si="431">TRIM(L1670)</f>
        <v>C4</v>
      </c>
      <c r="AE1670" s="12" t="str">
        <f t="shared" ref="AE1670:AE1733" si="432">TRIM(M1670)</f>
        <v/>
      </c>
    </row>
    <row r="1671" spans="1:31" x14ac:dyDescent="0.25">
      <c r="A1671" s="5">
        <v>1713</v>
      </c>
      <c r="B1671" s="6" t="s">
        <v>2843</v>
      </c>
      <c r="C1671" s="6" t="s">
        <v>1080</v>
      </c>
      <c r="D1671" s="6" t="s">
        <v>28</v>
      </c>
      <c r="E1671" s="6" t="s">
        <v>29</v>
      </c>
      <c r="F1671" s="6">
        <v>60</v>
      </c>
      <c r="G1671" s="6" t="s">
        <v>4958</v>
      </c>
      <c r="H1671" s="6" t="s">
        <v>1094</v>
      </c>
      <c r="I1671" s="6" t="s">
        <v>25</v>
      </c>
      <c r="J1671" s="7">
        <v>43536</v>
      </c>
      <c r="K1671" s="6">
        <v>46</v>
      </c>
      <c r="L1671" s="6" t="s">
        <v>62</v>
      </c>
      <c r="M1671" s="8"/>
      <c r="O1671">
        <f t="shared" si="417"/>
        <v>0</v>
      </c>
      <c r="Q1671" s="5" t="str">
        <f t="shared" si="418"/>
        <v>1713</v>
      </c>
      <c r="R1671" s="6" t="str">
        <f t="shared" si="419"/>
        <v>Simon</v>
      </c>
      <c r="S1671" s="6" t="str">
        <f t="shared" si="420"/>
        <v>Dodge</v>
      </c>
      <c r="T1671" s="6" t="str">
        <f t="shared" si="421"/>
        <v>Mr</v>
      </c>
      <c r="U1671" s="6" t="str">
        <f t="shared" si="422"/>
        <v>M</v>
      </c>
      <c r="V1671" s="6" t="str">
        <f t="shared" si="423"/>
        <v>60</v>
      </c>
      <c r="W1671" s="6" t="str">
        <f t="shared" si="424"/>
        <v>Fenchurch Place</v>
      </c>
      <c r="X1671" s="6" t="str">
        <f t="shared" si="425"/>
        <v>ce</v>
      </c>
      <c r="Y1671" s="6" t="str">
        <f t="shared" si="426"/>
        <v>Fenchurch Place</v>
      </c>
      <c r="Z1671" s="6" t="str">
        <f t="shared" si="427"/>
        <v>Humbie</v>
      </c>
      <c r="AA1671" s="6" t="str">
        <f t="shared" si="428"/>
        <v>HG</v>
      </c>
      <c r="AB1671" s="7" t="str">
        <f t="shared" si="429"/>
        <v>43536</v>
      </c>
      <c r="AC1671" s="6" t="str">
        <f t="shared" si="430"/>
        <v>46</v>
      </c>
      <c r="AD1671" s="6" t="str">
        <f t="shared" si="431"/>
        <v>C4</v>
      </c>
      <c r="AE1671" s="8" t="str">
        <f t="shared" si="432"/>
        <v/>
      </c>
    </row>
    <row r="1672" spans="1:31" x14ac:dyDescent="0.25">
      <c r="A1672" s="9">
        <v>1714</v>
      </c>
      <c r="B1672" s="10" t="s">
        <v>4959</v>
      </c>
      <c r="C1672" s="10" t="s">
        <v>978</v>
      </c>
      <c r="D1672" s="10" t="s">
        <v>15</v>
      </c>
      <c r="E1672" s="10" t="s">
        <v>16</v>
      </c>
      <c r="F1672" s="10">
        <v>30</v>
      </c>
      <c r="G1672" s="10" t="s">
        <v>4960</v>
      </c>
      <c r="H1672" s="10" t="s">
        <v>4961</v>
      </c>
      <c r="I1672" s="10" t="s">
        <v>291</v>
      </c>
      <c r="J1672" s="11">
        <v>44469</v>
      </c>
      <c r="K1672" s="10">
        <v>36</v>
      </c>
      <c r="L1672" s="10" t="s">
        <v>99</v>
      </c>
      <c r="M1672" s="12"/>
      <c r="O1672">
        <f t="shared" si="417"/>
        <v>0</v>
      </c>
      <c r="Q1672" s="9" t="str">
        <f t="shared" si="418"/>
        <v>1714</v>
      </c>
      <c r="R1672" s="10" t="str">
        <f t="shared" si="419"/>
        <v>Denisse</v>
      </c>
      <c r="S1672" s="10" t="str">
        <f t="shared" si="420"/>
        <v>Olsen</v>
      </c>
      <c r="T1672" s="10" t="str">
        <f t="shared" si="421"/>
        <v>Mrs</v>
      </c>
      <c r="U1672" s="10" t="str">
        <f t="shared" si="422"/>
        <v>F</v>
      </c>
      <c r="V1672" s="10" t="str">
        <f t="shared" si="423"/>
        <v>30</v>
      </c>
      <c r="W1672" s="10" t="str">
        <f t="shared" si="424"/>
        <v>Fentons Avenue</v>
      </c>
      <c r="X1672" s="10" t="str">
        <f t="shared" si="425"/>
        <v>ue</v>
      </c>
      <c r="Y1672" s="10" t="str">
        <f t="shared" si="426"/>
        <v>Fentons Avenue</v>
      </c>
      <c r="Z1672" s="10" t="str">
        <f t="shared" si="427"/>
        <v>Kidderminster</v>
      </c>
      <c r="AA1672" s="10" t="str">
        <f t="shared" si="428"/>
        <v>HS</v>
      </c>
      <c r="AB1672" s="11" t="str">
        <f t="shared" si="429"/>
        <v>44469</v>
      </c>
      <c r="AC1672" s="10" t="str">
        <f t="shared" si="430"/>
        <v>36</v>
      </c>
      <c r="AD1672" s="10" t="str">
        <f t="shared" si="431"/>
        <v>E</v>
      </c>
      <c r="AE1672" s="12" t="str">
        <f t="shared" si="432"/>
        <v/>
      </c>
    </row>
    <row r="1673" spans="1:31" x14ac:dyDescent="0.25">
      <c r="A1673" s="5">
        <v>1715</v>
      </c>
      <c r="B1673" s="6" t="s">
        <v>4962</v>
      </c>
      <c r="C1673" s="6" t="s">
        <v>2037</v>
      </c>
      <c r="D1673" s="6" t="s">
        <v>49</v>
      </c>
      <c r="E1673" s="6" t="s">
        <v>16</v>
      </c>
      <c r="F1673" s="6">
        <v>60</v>
      </c>
      <c r="G1673" s="6" t="s">
        <v>4963</v>
      </c>
      <c r="H1673" s="6" t="s">
        <v>2801</v>
      </c>
      <c r="I1673" s="6" t="s">
        <v>32</v>
      </c>
      <c r="J1673" s="7">
        <v>44178</v>
      </c>
      <c r="K1673" s="6">
        <v>57</v>
      </c>
      <c r="L1673" s="6" t="s">
        <v>157</v>
      </c>
      <c r="M1673" s="8"/>
      <c r="O1673">
        <f t="shared" si="417"/>
        <v>0</v>
      </c>
      <c r="Q1673" s="5" t="str">
        <f t="shared" si="418"/>
        <v>1715</v>
      </c>
      <c r="R1673" s="6" t="str">
        <f t="shared" si="419"/>
        <v>Nicolasa</v>
      </c>
      <c r="S1673" s="6" t="str">
        <f t="shared" si="420"/>
        <v>Moseley</v>
      </c>
      <c r="T1673" s="6" t="str">
        <f t="shared" si="421"/>
        <v>Miss</v>
      </c>
      <c r="U1673" s="6" t="str">
        <f t="shared" si="422"/>
        <v>F</v>
      </c>
      <c r="V1673" s="6" t="str">
        <f t="shared" si="423"/>
        <v>60</v>
      </c>
      <c r="W1673" s="6" t="str">
        <f t="shared" si="424"/>
        <v>Fenwick Street</v>
      </c>
      <c r="X1673" s="6" t="str">
        <f t="shared" si="425"/>
        <v>et</v>
      </c>
      <c r="Y1673" s="6" t="str">
        <f t="shared" si="426"/>
        <v>Fenwick Street</v>
      </c>
      <c r="Z1673" s="6" t="str">
        <f t="shared" si="427"/>
        <v>Prestwick</v>
      </c>
      <c r="AA1673" s="6" t="str">
        <f t="shared" si="428"/>
        <v>WC</v>
      </c>
      <c r="AB1673" s="7" t="str">
        <f t="shared" si="429"/>
        <v>44178</v>
      </c>
      <c r="AC1673" s="6" t="str">
        <f t="shared" si="430"/>
        <v>57</v>
      </c>
      <c r="AD1673" s="6" t="str">
        <f t="shared" si="431"/>
        <v>C3</v>
      </c>
      <c r="AE1673" s="8" t="str">
        <f t="shared" si="432"/>
        <v/>
      </c>
    </row>
    <row r="1674" spans="1:31" x14ac:dyDescent="0.25">
      <c r="A1674" s="9">
        <v>1716</v>
      </c>
      <c r="B1674" s="10" t="s">
        <v>4964</v>
      </c>
      <c r="C1674" s="10" t="s">
        <v>1890</v>
      </c>
      <c r="D1674" s="10" t="s">
        <v>49</v>
      </c>
      <c r="E1674" s="10" t="s">
        <v>16</v>
      </c>
      <c r="F1674" s="10">
        <v>60</v>
      </c>
      <c r="G1674" s="10" t="s">
        <v>4965</v>
      </c>
      <c r="H1674" s="10" t="s">
        <v>3488</v>
      </c>
      <c r="I1674" s="10" t="s">
        <v>25</v>
      </c>
      <c r="J1674" s="11">
        <v>43686</v>
      </c>
      <c r="K1674" s="10">
        <v>68</v>
      </c>
      <c r="L1674" s="10" t="s">
        <v>68</v>
      </c>
      <c r="M1674" s="12"/>
      <c r="O1674">
        <f t="shared" ref="O1674:O1737" si="433">COUNTBLANK(A1674:L1674)+COUNTIF(K1674,0)</f>
        <v>0</v>
      </c>
      <c r="Q1674" s="9" t="str">
        <f t="shared" si="418"/>
        <v>1716</v>
      </c>
      <c r="R1674" s="10" t="str">
        <f t="shared" si="419"/>
        <v>Trudie</v>
      </c>
      <c r="S1674" s="10" t="str">
        <f t="shared" si="420"/>
        <v>Stratton</v>
      </c>
      <c r="T1674" s="10" t="str">
        <f t="shared" si="421"/>
        <v>Miss</v>
      </c>
      <c r="U1674" s="10" t="str">
        <f t="shared" si="422"/>
        <v>F</v>
      </c>
      <c r="V1674" s="10" t="str">
        <f t="shared" si="423"/>
        <v>60</v>
      </c>
      <c r="W1674" s="10" t="str">
        <f t="shared" si="424"/>
        <v>Fergus Road</v>
      </c>
      <c r="X1674" s="10" t="str">
        <f t="shared" si="425"/>
        <v>ad</v>
      </c>
      <c r="Y1674" s="10" t="str">
        <f t="shared" si="426"/>
        <v>Fergus Road</v>
      </c>
      <c r="Z1674" s="10" t="str">
        <f t="shared" si="427"/>
        <v>Hastings</v>
      </c>
      <c r="AA1674" s="10" t="str">
        <f t="shared" si="428"/>
        <v>HG</v>
      </c>
      <c r="AB1674" s="11" t="str">
        <f t="shared" si="429"/>
        <v>43686</v>
      </c>
      <c r="AC1674" s="10" t="str">
        <f t="shared" si="430"/>
        <v>68</v>
      </c>
      <c r="AD1674" s="10" t="str">
        <f t="shared" si="431"/>
        <v>A2</v>
      </c>
      <c r="AE1674" s="12" t="str">
        <f t="shared" si="432"/>
        <v/>
      </c>
    </row>
    <row r="1675" spans="1:31" x14ac:dyDescent="0.25">
      <c r="A1675" s="5">
        <v>1717</v>
      </c>
      <c r="B1675" s="6" t="s">
        <v>4966</v>
      </c>
      <c r="C1675" s="6" t="s">
        <v>1239</v>
      </c>
      <c r="D1675" s="6" t="s">
        <v>28</v>
      </c>
      <c r="E1675" s="6" t="s">
        <v>29</v>
      </c>
      <c r="F1675" s="6">
        <v>60</v>
      </c>
      <c r="G1675" s="6" t="s">
        <v>4967</v>
      </c>
      <c r="H1675" s="6" t="s">
        <v>1512</v>
      </c>
      <c r="I1675" s="6" t="s">
        <v>32</v>
      </c>
      <c r="J1675" s="7">
        <v>43997</v>
      </c>
      <c r="K1675" s="6">
        <v>74</v>
      </c>
      <c r="L1675" s="6" t="s">
        <v>68</v>
      </c>
      <c r="M1675" s="8"/>
      <c r="O1675">
        <f t="shared" si="433"/>
        <v>0</v>
      </c>
      <c r="Q1675" s="5" t="str">
        <f t="shared" si="418"/>
        <v>1717</v>
      </c>
      <c r="R1675" s="6" t="str">
        <f t="shared" si="419"/>
        <v>Elmer</v>
      </c>
      <c r="S1675" s="6" t="str">
        <f t="shared" si="420"/>
        <v>Marks</v>
      </c>
      <c r="T1675" s="6" t="str">
        <f t="shared" si="421"/>
        <v>Mr</v>
      </c>
      <c r="U1675" s="6" t="str">
        <f t="shared" si="422"/>
        <v>M</v>
      </c>
      <c r="V1675" s="6" t="str">
        <f t="shared" si="423"/>
        <v>60</v>
      </c>
      <c r="W1675" s="6" t="str">
        <f t="shared" si="424"/>
        <v>Fern Close</v>
      </c>
      <c r="X1675" s="6" t="str">
        <f t="shared" si="425"/>
        <v>se</v>
      </c>
      <c r="Y1675" s="6" t="str">
        <f t="shared" si="426"/>
        <v>Fern Close</v>
      </c>
      <c r="Z1675" s="6" t="str">
        <f t="shared" si="427"/>
        <v>Merseyside</v>
      </c>
      <c r="AA1675" s="6" t="str">
        <f t="shared" si="428"/>
        <v>WC</v>
      </c>
      <c r="AB1675" s="7" t="str">
        <f t="shared" si="429"/>
        <v>43997</v>
      </c>
      <c r="AC1675" s="6" t="str">
        <f t="shared" si="430"/>
        <v>74</v>
      </c>
      <c r="AD1675" s="6" t="str">
        <f t="shared" si="431"/>
        <v>A2</v>
      </c>
      <c r="AE1675" s="8" t="str">
        <f t="shared" si="432"/>
        <v/>
      </c>
    </row>
    <row r="1676" spans="1:31" x14ac:dyDescent="0.25">
      <c r="A1676" s="9">
        <v>1718</v>
      </c>
      <c r="B1676" s="10" t="s">
        <v>4968</v>
      </c>
      <c r="C1676" s="10" t="s">
        <v>4858</v>
      </c>
      <c r="D1676" s="10" t="s">
        <v>28</v>
      </c>
      <c r="E1676" s="10" t="s">
        <v>29</v>
      </c>
      <c r="F1676" s="10">
        <v>30</v>
      </c>
      <c r="G1676" s="10" t="s">
        <v>4969</v>
      </c>
      <c r="H1676" s="10" t="s">
        <v>1708</v>
      </c>
      <c r="I1676" s="10" t="s">
        <v>421</v>
      </c>
      <c r="J1676" s="11">
        <v>43923</v>
      </c>
      <c r="K1676" s="10">
        <v>86</v>
      </c>
      <c r="L1676" s="10" t="s">
        <v>39</v>
      </c>
      <c r="M1676" s="12"/>
      <c r="O1676">
        <f t="shared" si="433"/>
        <v>0</v>
      </c>
      <c r="Q1676" s="9" t="str">
        <f t="shared" si="418"/>
        <v>1718</v>
      </c>
      <c r="R1676" s="10" t="str">
        <f t="shared" si="419"/>
        <v>Stephen</v>
      </c>
      <c r="S1676" s="10" t="str">
        <f t="shared" si="420"/>
        <v>Akins</v>
      </c>
      <c r="T1676" s="10" t="str">
        <f t="shared" si="421"/>
        <v>Mr</v>
      </c>
      <c r="U1676" s="10" t="str">
        <f t="shared" si="422"/>
        <v>M</v>
      </c>
      <c r="V1676" s="10" t="str">
        <f t="shared" si="423"/>
        <v>30</v>
      </c>
      <c r="W1676" s="10" t="str">
        <f t="shared" si="424"/>
        <v>Fernhurst Road</v>
      </c>
      <c r="X1676" s="10" t="str">
        <f t="shared" si="425"/>
        <v>ad</v>
      </c>
      <c r="Y1676" s="10" t="str">
        <f t="shared" si="426"/>
        <v>Fernhurst Road</v>
      </c>
      <c r="Z1676" s="10" t="str">
        <f t="shared" si="427"/>
        <v>Avon</v>
      </c>
      <c r="AA1676" s="10" t="str">
        <f t="shared" si="428"/>
        <v>NR</v>
      </c>
      <c r="AB1676" s="11" t="str">
        <f t="shared" si="429"/>
        <v>43923</v>
      </c>
      <c r="AC1676" s="10" t="str">
        <f t="shared" si="430"/>
        <v>86</v>
      </c>
      <c r="AD1676" s="10" t="str">
        <f t="shared" si="431"/>
        <v>C1</v>
      </c>
      <c r="AE1676" s="12" t="str">
        <f t="shared" si="432"/>
        <v/>
      </c>
    </row>
    <row r="1677" spans="1:31" x14ac:dyDescent="0.25">
      <c r="A1677" s="5">
        <v>1719</v>
      </c>
      <c r="B1677" s="6" t="s">
        <v>4970</v>
      </c>
      <c r="C1677" s="6" t="s">
        <v>4971</v>
      </c>
      <c r="D1677" s="6" t="s">
        <v>49</v>
      </c>
      <c r="E1677" s="6" t="s">
        <v>16</v>
      </c>
      <c r="F1677" s="6">
        <v>30</v>
      </c>
      <c r="G1677" s="6" t="s">
        <v>4972</v>
      </c>
      <c r="H1677" s="6" t="s">
        <v>772</v>
      </c>
      <c r="I1677" s="6" t="s">
        <v>773</v>
      </c>
      <c r="J1677" s="7">
        <v>43626</v>
      </c>
      <c r="K1677" s="6">
        <v>69</v>
      </c>
      <c r="L1677" s="6" t="s">
        <v>52</v>
      </c>
      <c r="M1677" s="8"/>
      <c r="O1677">
        <f t="shared" si="433"/>
        <v>0</v>
      </c>
      <c r="Q1677" s="5" t="str">
        <f t="shared" si="418"/>
        <v>1719</v>
      </c>
      <c r="R1677" s="6" t="str">
        <f t="shared" si="419"/>
        <v>Gregoria</v>
      </c>
      <c r="S1677" s="6" t="str">
        <f t="shared" si="420"/>
        <v>Wilder</v>
      </c>
      <c r="T1677" s="6" t="str">
        <f t="shared" si="421"/>
        <v>Miss</v>
      </c>
      <c r="U1677" s="6" t="str">
        <f t="shared" si="422"/>
        <v>F</v>
      </c>
      <c r="V1677" s="6" t="str">
        <f t="shared" si="423"/>
        <v>30</v>
      </c>
      <c r="W1677" s="6" t="str">
        <f t="shared" si="424"/>
        <v>Ferns Road</v>
      </c>
      <c r="X1677" s="6" t="str">
        <f t="shared" si="425"/>
        <v>ad</v>
      </c>
      <c r="Y1677" s="6" t="str">
        <f t="shared" si="426"/>
        <v>Ferns Road</v>
      </c>
      <c r="Z1677" s="6" t="str">
        <f t="shared" si="427"/>
        <v>Beaconsfield</v>
      </c>
      <c r="AA1677" s="6" t="str">
        <f t="shared" si="428"/>
        <v>WF</v>
      </c>
      <c r="AB1677" s="7" t="str">
        <f t="shared" si="429"/>
        <v>43626</v>
      </c>
      <c r="AC1677" s="6" t="str">
        <f t="shared" si="430"/>
        <v>69</v>
      </c>
      <c r="AD1677" s="6" t="str">
        <f t="shared" si="431"/>
        <v>A1</v>
      </c>
      <c r="AE1677" s="8" t="str">
        <f t="shared" si="432"/>
        <v/>
      </c>
    </row>
    <row r="1678" spans="1:31" x14ac:dyDescent="0.25">
      <c r="A1678" s="9">
        <v>1720</v>
      </c>
      <c r="B1678" s="10" t="s">
        <v>3781</v>
      </c>
      <c r="C1678" s="10" t="s">
        <v>4973</v>
      </c>
      <c r="D1678" s="10" t="s">
        <v>28</v>
      </c>
      <c r="E1678" s="10" t="s">
        <v>29</v>
      </c>
      <c r="F1678" s="10">
        <v>90</v>
      </c>
      <c r="G1678" s="10" t="s">
        <v>4972</v>
      </c>
      <c r="H1678" s="10" t="s">
        <v>4974</v>
      </c>
      <c r="I1678" s="10" t="s">
        <v>291</v>
      </c>
      <c r="J1678" s="11">
        <v>44349</v>
      </c>
      <c r="K1678" s="10">
        <v>76</v>
      </c>
      <c r="L1678" s="10" t="s">
        <v>99</v>
      </c>
      <c r="M1678" s="12"/>
      <c r="O1678">
        <f t="shared" si="433"/>
        <v>0</v>
      </c>
      <c r="Q1678" s="9" t="str">
        <f t="shared" si="418"/>
        <v>1720</v>
      </c>
      <c r="R1678" s="10" t="str">
        <f t="shared" si="419"/>
        <v>Emmett</v>
      </c>
      <c r="S1678" s="10" t="str">
        <f t="shared" si="420"/>
        <v>Blue</v>
      </c>
      <c r="T1678" s="10" t="str">
        <f t="shared" si="421"/>
        <v>Mr</v>
      </c>
      <c r="U1678" s="10" t="str">
        <f t="shared" si="422"/>
        <v>M</v>
      </c>
      <c r="V1678" s="10" t="str">
        <f t="shared" si="423"/>
        <v>90</v>
      </c>
      <c r="W1678" s="10" t="str">
        <f t="shared" si="424"/>
        <v>Ferns Road</v>
      </c>
      <c r="X1678" s="10" t="str">
        <f t="shared" si="425"/>
        <v>ad</v>
      </c>
      <c r="Y1678" s="10" t="str">
        <f t="shared" si="426"/>
        <v>Ferns Road</v>
      </c>
      <c r="Z1678" s="10" t="str">
        <f t="shared" si="427"/>
        <v>Larbert</v>
      </c>
      <c r="AA1678" s="10" t="str">
        <f t="shared" si="428"/>
        <v>HS</v>
      </c>
      <c r="AB1678" s="11" t="str">
        <f t="shared" si="429"/>
        <v>44349</v>
      </c>
      <c r="AC1678" s="10" t="str">
        <f t="shared" si="430"/>
        <v>76</v>
      </c>
      <c r="AD1678" s="10" t="str">
        <f t="shared" si="431"/>
        <v>E</v>
      </c>
      <c r="AE1678" s="12" t="str">
        <f t="shared" si="432"/>
        <v/>
      </c>
    </row>
    <row r="1679" spans="1:31" x14ac:dyDescent="0.25">
      <c r="A1679" s="5">
        <v>1721</v>
      </c>
      <c r="B1679" s="6" t="s">
        <v>4975</v>
      </c>
      <c r="C1679" s="6" t="s">
        <v>3108</v>
      </c>
      <c r="D1679" s="6" t="s">
        <v>15</v>
      </c>
      <c r="E1679" s="6" t="s">
        <v>16</v>
      </c>
      <c r="F1679" s="6">
        <v>90</v>
      </c>
      <c r="G1679" s="6" t="s">
        <v>4972</v>
      </c>
      <c r="H1679" s="6" t="s">
        <v>3742</v>
      </c>
      <c r="I1679" s="6" t="s">
        <v>122</v>
      </c>
      <c r="J1679" s="7">
        <v>43556</v>
      </c>
      <c r="K1679" s="6">
        <v>72</v>
      </c>
      <c r="L1679" s="6" t="s">
        <v>99</v>
      </c>
      <c r="M1679" s="8"/>
      <c r="O1679">
        <f t="shared" si="433"/>
        <v>0</v>
      </c>
      <c r="Q1679" s="5" t="str">
        <f t="shared" si="418"/>
        <v>1721</v>
      </c>
      <c r="R1679" s="6" t="str">
        <f t="shared" si="419"/>
        <v>Oretha</v>
      </c>
      <c r="S1679" s="6" t="str">
        <f t="shared" si="420"/>
        <v>Camacho</v>
      </c>
      <c r="T1679" s="6" t="str">
        <f t="shared" si="421"/>
        <v>Mrs</v>
      </c>
      <c r="U1679" s="6" t="str">
        <f t="shared" si="422"/>
        <v>F</v>
      </c>
      <c r="V1679" s="6" t="str">
        <f t="shared" si="423"/>
        <v>90</v>
      </c>
      <c r="W1679" s="6" t="str">
        <f t="shared" si="424"/>
        <v>Ferns Road</v>
      </c>
      <c r="X1679" s="6" t="str">
        <f t="shared" si="425"/>
        <v>ad</v>
      </c>
      <c r="Y1679" s="6" t="str">
        <f t="shared" si="426"/>
        <v>Ferns Road</v>
      </c>
      <c r="Z1679" s="6" t="str">
        <f t="shared" si="427"/>
        <v>Llanwrda</v>
      </c>
      <c r="AA1679" s="6" t="str">
        <f t="shared" si="428"/>
        <v>WN</v>
      </c>
      <c r="AB1679" s="7" t="str">
        <f t="shared" si="429"/>
        <v>43556</v>
      </c>
      <c r="AC1679" s="6" t="str">
        <f t="shared" si="430"/>
        <v>72</v>
      </c>
      <c r="AD1679" s="6" t="str">
        <f t="shared" si="431"/>
        <v>E</v>
      </c>
      <c r="AE1679" s="8" t="str">
        <f t="shared" si="432"/>
        <v/>
      </c>
    </row>
    <row r="1680" spans="1:31" x14ac:dyDescent="0.25">
      <c r="A1680" s="9">
        <v>1722</v>
      </c>
      <c r="B1680" s="10" t="s">
        <v>3466</v>
      </c>
      <c r="C1680" s="10" t="s">
        <v>4976</v>
      </c>
      <c r="D1680" s="10" t="s">
        <v>28</v>
      </c>
      <c r="E1680" s="10" t="s">
        <v>29</v>
      </c>
      <c r="F1680" s="10">
        <v>60</v>
      </c>
      <c r="G1680" s="10" t="s">
        <v>4977</v>
      </c>
      <c r="H1680" s="10" t="s">
        <v>4978</v>
      </c>
      <c r="I1680" s="10" t="s">
        <v>32</v>
      </c>
      <c r="J1680" s="11">
        <v>43907</v>
      </c>
      <c r="K1680" s="10">
        <v>75</v>
      </c>
      <c r="L1680" s="10" t="s">
        <v>157</v>
      </c>
      <c r="M1680" s="12"/>
      <c r="O1680">
        <f t="shared" si="433"/>
        <v>0</v>
      </c>
      <c r="Q1680" s="9" t="str">
        <f t="shared" si="418"/>
        <v>1722</v>
      </c>
      <c r="R1680" s="10" t="str">
        <f t="shared" si="419"/>
        <v>Cyril</v>
      </c>
      <c r="S1680" s="10" t="str">
        <f t="shared" si="420"/>
        <v>Pope</v>
      </c>
      <c r="T1680" s="10" t="str">
        <f t="shared" si="421"/>
        <v>Mr</v>
      </c>
      <c r="U1680" s="10" t="str">
        <f t="shared" si="422"/>
        <v>M</v>
      </c>
      <c r="V1680" s="10" t="str">
        <f t="shared" si="423"/>
        <v>60</v>
      </c>
      <c r="W1680" s="10" t="str">
        <f t="shared" si="424"/>
        <v>Fernsbury Street</v>
      </c>
      <c r="X1680" s="10" t="str">
        <f t="shared" si="425"/>
        <v>et</v>
      </c>
      <c r="Y1680" s="10" t="str">
        <f t="shared" si="426"/>
        <v>Fernsbury Street</v>
      </c>
      <c r="Z1680" s="10" t="str">
        <f t="shared" si="427"/>
        <v>Tiverton</v>
      </c>
      <c r="AA1680" s="10" t="str">
        <f t="shared" si="428"/>
        <v>WC</v>
      </c>
      <c r="AB1680" s="11" t="str">
        <f t="shared" si="429"/>
        <v>43907</v>
      </c>
      <c r="AC1680" s="10" t="str">
        <f t="shared" si="430"/>
        <v>75</v>
      </c>
      <c r="AD1680" s="10" t="str">
        <f t="shared" si="431"/>
        <v>C3</v>
      </c>
      <c r="AE1680" s="12" t="str">
        <f t="shared" si="432"/>
        <v/>
      </c>
    </row>
    <row r="1681" spans="1:31" x14ac:dyDescent="0.25">
      <c r="A1681" s="5">
        <v>1723</v>
      </c>
      <c r="B1681" s="6" t="s">
        <v>4979</v>
      </c>
      <c r="C1681" s="6" t="s">
        <v>4980</v>
      </c>
      <c r="D1681" s="6" t="s">
        <v>28</v>
      </c>
      <c r="E1681" s="6" t="s">
        <v>29</v>
      </c>
      <c r="F1681" s="6">
        <v>90</v>
      </c>
      <c r="G1681" s="6" t="s">
        <v>4981</v>
      </c>
      <c r="H1681" s="6" t="s">
        <v>2700</v>
      </c>
      <c r="I1681" s="6" t="s">
        <v>291</v>
      </c>
      <c r="J1681" s="7">
        <v>44348</v>
      </c>
      <c r="K1681" s="6">
        <v>96</v>
      </c>
      <c r="L1681" s="6" t="s">
        <v>20</v>
      </c>
      <c r="M1681" s="8"/>
      <c r="O1681">
        <f t="shared" si="433"/>
        <v>0</v>
      </c>
      <c r="Q1681" s="5" t="str">
        <f t="shared" si="418"/>
        <v>1723</v>
      </c>
      <c r="R1681" s="6" t="str">
        <f t="shared" si="419"/>
        <v>Collin</v>
      </c>
      <c r="S1681" s="6" t="str">
        <f t="shared" si="420"/>
        <v>Gross</v>
      </c>
      <c r="T1681" s="6" t="str">
        <f t="shared" si="421"/>
        <v>Mr</v>
      </c>
      <c r="U1681" s="6" t="str">
        <f t="shared" si="422"/>
        <v>M</v>
      </c>
      <c r="V1681" s="6" t="str">
        <f t="shared" si="423"/>
        <v>90</v>
      </c>
      <c r="W1681" s="6" t="str">
        <f t="shared" si="424"/>
        <v>Fernside Road</v>
      </c>
      <c r="X1681" s="6" t="str">
        <f t="shared" si="425"/>
        <v>ad</v>
      </c>
      <c r="Y1681" s="6" t="str">
        <f t="shared" si="426"/>
        <v>Fernside Road</v>
      </c>
      <c r="Z1681" s="6" t="str">
        <f t="shared" si="427"/>
        <v>Larne</v>
      </c>
      <c r="AA1681" s="6" t="str">
        <f t="shared" si="428"/>
        <v>HS</v>
      </c>
      <c r="AB1681" s="7" t="str">
        <f t="shared" si="429"/>
        <v>44348</v>
      </c>
      <c r="AC1681" s="6" t="str">
        <f t="shared" si="430"/>
        <v>96</v>
      </c>
      <c r="AD1681" s="6" t="str">
        <f t="shared" si="431"/>
        <v>B</v>
      </c>
      <c r="AE1681" s="8" t="str">
        <f t="shared" si="432"/>
        <v/>
      </c>
    </row>
    <row r="1682" spans="1:31" x14ac:dyDescent="0.25">
      <c r="A1682" s="9">
        <v>1724</v>
      </c>
      <c r="B1682" s="10" t="s">
        <v>2302</v>
      </c>
      <c r="C1682" s="10" t="s">
        <v>1680</v>
      </c>
      <c r="D1682" s="10" t="s">
        <v>28</v>
      </c>
      <c r="E1682" s="10" t="s">
        <v>29</v>
      </c>
      <c r="F1682" s="10">
        <v>30</v>
      </c>
      <c r="G1682" s="10" t="s">
        <v>4981</v>
      </c>
      <c r="H1682" s="10" t="s">
        <v>4982</v>
      </c>
      <c r="I1682" s="10" t="s">
        <v>32</v>
      </c>
      <c r="J1682" s="11">
        <v>44058</v>
      </c>
      <c r="K1682" s="10">
        <v>93</v>
      </c>
      <c r="L1682" s="10" t="s">
        <v>157</v>
      </c>
      <c r="M1682" s="12"/>
      <c r="O1682">
        <f t="shared" si="433"/>
        <v>0</v>
      </c>
      <c r="Q1682" s="9" t="str">
        <f t="shared" si="418"/>
        <v>1724</v>
      </c>
      <c r="R1682" s="10" t="str">
        <f t="shared" si="419"/>
        <v>Carmine</v>
      </c>
      <c r="S1682" s="10" t="str">
        <f t="shared" si="420"/>
        <v>Blevins</v>
      </c>
      <c r="T1682" s="10" t="str">
        <f t="shared" si="421"/>
        <v>Mr</v>
      </c>
      <c r="U1682" s="10" t="str">
        <f t="shared" si="422"/>
        <v>M</v>
      </c>
      <c r="V1682" s="10" t="str">
        <f t="shared" si="423"/>
        <v>30</v>
      </c>
      <c r="W1682" s="10" t="str">
        <f t="shared" si="424"/>
        <v>Fernside Road</v>
      </c>
      <c r="X1682" s="10" t="str">
        <f t="shared" si="425"/>
        <v>ad</v>
      </c>
      <c r="Y1682" s="10" t="str">
        <f t="shared" si="426"/>
        <v>Fernside Road</v>
      </c>
      <c r="Z1682" s="10" t="str">
        <f t="shared" si="427"/>
        <v>Millom</v>
      </c>
      <c r="AA1682" s="10" t="str">
        <f t="shared" si="428"/>
        <v>WC</v>
      </c>
      <c r="AB1682" s="11" t="str">
        <f t="shared" si="429"/>
        <v>44058</v>
      </c>
      <c r="AC1682" s="10" t="str">
        <f t="shared" si="430"/>
        <v>93</v>
      </c>
      <c r="AD1682" s="10" t="str">
        <f t="shared" si="431"/>
        <v>C3</v>
      </c>
      <c r="AE1682" s="12" t="str">
        <f t="shared" si="432"/>
        <v/>
      </c>
    </row>
    <row r="1683" spans="1:31" x14ac:dyDescent="0.25">
      <c r="A1683" s="5">
        <v>1725</v>
      </c>
      <c r="B1683" s="6" t="s">
        <v>4983</v>
      </c>
      <c r="C1683" s="6" t="s">
        <v>4984</v>
      </c>
      <c r="D1683" s="6" t="s">
        <v>28</v>
      </c>
      <c r="E1683" s="6" t="s">
        <v>29</v>
      </c>
      <c r="F1683" s="6">
        <v>30</v>
      </c>
      <c r="G1683" s="6" t="s">
        <v>4985</v>
      </c>
      <c r="H1683" s="6" t="s">
        <v>1446</v>
      </c>
      <c r="I1683" s="6" t="s">
        <v>1447</v>
      </c>
      <c r="J1683" s="7">
        <v>43736</v>
      </c>
      <c r="K1683" s="6">
        <v>63</v>
      </c>
      <c r="L1683" s="6" t="s">
        <v>44</v>
      </c>
      <c r="M1683" s="8"/>
      <c r="O1683">
        <f t="shared" si="433"/>
        <v>0</v>
      </c>
      <c r="Q1683" s="5" t="str">
        <f t="shared" si="418"/>
        <v>1725</v>
      </c>
      <c r="R1683" s="6" t="str">
        <f t="shared" si="419"/>
        <v>Curtis</v>
      </c>
      <c r="S1683" s="6" t="str">
        <f t="shared" si="420"/>
        <v>Duncan</v>
      </c>
      <c r="T1683" s="6" t="str">
        <f t="shared" si="421"/>
        <v>Mr</v>
      </c>
      <c r="U1683" s="6" t="str">
        <f t="shared" si="422"/>
        <v>M</v>
      </c>
      <c r="V1683" s="6" t="str">
        <f t="shared" si="423"/>
        <v>30</v>
      </c>
      <c r="W1683" s="6" t="str">
        <f t="shared" si="424"/>
        <v>Fernwood Crescent</v>
      </c>
      <c r="X1683" s="6" t="str">
        <f t="shared" si="425"/>
        <v>nt</v>
      </c>
      <c r="Y1683" s="6" t="str">
        <f t="shared" si="426"/>
        <v>Fernwood Crescent</v>
      </c>
      <c r="Z1683" s="6" t="str">
        <f t="shared" si="427"/>
        <v>Barrow-Upon-Humber</v>
      </c>
      <c r="AA1683" s="6" t="str">
        <f t="shared" si="428"/>
        <v>S</v>
      </c>
      <c r="AB1683" s="7" t="str">
        <f t="shared" si="429"/>
        <v>43736</v>
      </c>
      <c r="AC1683" s="6" t="str">
        <f t="shared" si="430"/>
        <v>63</v>
      </c>
      <c r="AD1683" s="6" t="str">
        <f t="shared" si="431"/>
        <v>D</v>
      </c>
      <c r="AE1683" s="8" t="str">
        <f t="shared" si="432"/>
        <v/>
      </c>
    </row>
    <row r="1684" spans="1:31" x14ac:dyDescent="0.25">
      <c r="A1684" s="9">
        <v>1726</v>
      </c>
      <c r="B1684" s="10" t="s">
        <v>4986</v>
      </c>
      <c r="C1684" s="10" t="s">
        <v>4488</v>
      </c>
      <c r="D1684" s="10" t="s">
        <v>49</v>
      </c>
      <c r="E1684" s="10" t="s">
        <v>16</v>
      </c>
      <c r="F1684" s="10">
        <v>30</v>
      </c>
      <c r="G1684" s="10" t="s">
        <v>4987</v>
      </c>
      <c r="H1684" s="10" t="s">
        <v>97</v>
      </c>
      <c r="I1684" s="10" t="s">
        <v>98</v>
      </c>
      <c r="J1684" s="11">
        <v>44488</v>
      </c>
      <c r="K1684" s="10">
        <v>62</v>
      </c>
      <c r="L1684" s="10" t="s">
        <v>157</v>
      </c>
      <c r="M1684" s="12"/>
      <c r="O1684">
        <f t="shared" si="433"/>
        <v>0</v>
      </c>
      <c r="Q1684" s="9" t="str">
        <f t="shared" si="418"/>
        <v>1726</v>
      </c>
      <c r="R1684" s="10" t="str">
        <f t="shared" si="419"/>
        <v>Sharmaine</v>
      </c>
      <c r="S1684" s="10" t="str">
        <f t="shared" si="420"/>
        <v>Ball</v>
      </c>
      <c r="T1684" s="10" t="str">
        <f t="shared" si="421"/>
        <v>Miss</v>
      </c>
      <c r="U1684" s="10" t="str">
        <f t="shared" si="422"/>
        <v>F</v>
      </c>
      <c r="V1684" s="10" t="str">
        <f t="shared" si="423"/>
        <v>30</v>
      </c>
      <c r="W1684" s="10" t="str">
        <f t="shared" si="424"/>
        <v>Ferrand St</v>
      </c>
      <c r="X1684" s="10" t="str">
        <f t="shared" si="425"/>
        <v>St</v>
      </c>
      <c r="Y1684" s="10" t="str">
        <f t="shared" si="426"/>
        <v>Ferrand Street</v>
      </c>
      <c r="Z1684" s="10" t="str">
        <f t="shared" si="427"/>
        <v>Bonnybridge</v>
      </c>
      <c r="AA1684" s="10" t="str">
        <f t="shared" si="428"/>
        <v>BL</v>
      </c>
      <c r="AB1684" s="11" t="str">
        <f t="shared" si="429"/>
        <v>44488</v>
      </c>
      <c r="AC1684" s="10" t="str">
        <f t="shared" si="430"/>
        <v>62</v>
      </c>
      <c r="AD1684" s="10" t="str">
        <f t="shared" si="431"/>
        <v>C3</v>
      </c>
      <c r="AE1684" s="12" t="str">
        <f t="shared" si="432"/>
        <v/>
      </c>
    </row>
    <row r="1685" spans="1:31" x14ac:dyDescent="0.25">
      <c r="A1685" s="5">
        <v>1727</v>
      </c>
      <c r="B1685" s="6" t="s">
        <v>3233</v>
      </c>
      <c r="C1685" s="6" t="s">
        <v>2210</v>
      </c>
      <c r="D1685" s="6" t="s">
        <v>28</v>
      </c>
      <c r="E1685" s="6" t="s">
        <v>29</v>
      </c>
      <c r="F1685" s="6">
        <v>90</v>
      </c>
      <c r="G1685" s="6" t="s">
        <v>4988</v>
      </c>
      <c r="H1685" s="6" t="s">
        <v>4989</v>
      </c>
      <c r="I1685" s="6" t="s">
        <v>87</v>
      </c>
      <c r="J1685" s="7">
        <v>43599</v>
      </c>
      <c r="K1685" s="6">
        <v>79</v>
      </c>
      <c r="L1685" s="6" t="s">
        <v>78</v>
      </c>
      <c r="M1685" s="8"/>
      <c r="O1685">
        <f t="shared" si="433"/>
        <v>0</v>
      </c>
      <c r="Q1685" s="5" t="str">
        <f t="shared" si="418"/>
        <v>1727</v>
      </c>
      <c r="R1685" s="6" t="str">
        <f t="shared" si="419"/>
        <v>Eddy</v>
      </c>
      <c r="S1685" s="6" t="str">
        <f t="shared" si="420"/>
        <v>Blackburn</v>
      </c>
      <c r="T1685" s="6" t="str">
        <f t="shared" si="421"/>
        <v>Mr</v>
      </c>
      <c r="U1685" s="6" t="str">
        <f t="shared" si="422"/>
        <v>M</v>
      </c>
      <c r="V1685" s="6" t="str">
        <f t="shared" si="423"/>
        <v>90</v>
      </c>
      <c r="W1685" s="6" t="str">
        <f t="shared" si="424"/>
        <v>Ferrand Street</v>
      </c>
      <c r="X1685" s="6" t="str">
        <f t="shared" si="425"/>
        <v>et</v>
      </c>
      <c r="Y1685" s="6" t="str">
        <f t="shared" si="426"/>
        <v>Ferrand Street</v>
      </c>
      <c r="Z1685" s="6" t="str">
        <f t="shared" si="427"/>
        <v>Boat Of Garten</v>
      </c>
      <c r="AA1685" s="6" t="str">
        <f t="shared" si="428"/>
        <v>FY</v>
      </c>
      <c r="AB1685" s="7" t="str">
        <f t="shared" si="429"/>
        <v>43599</v>
      </c>
      <c r="AC1685" s="6" t="str">
        <f t="shared" si="430"/>
        <v>79</v>
      </c>
      <c r="AD1685" s="6" t="str">
        <f t="shared" si="431"/>
        <v>C2</v>
      </c>
      <c r="AE1685" s="8" t="str">
        <f t="shared" si="432"/>
        <v/>
      </c>
    </row>
    <row r="1686" spans="1:31" x14ac:dyDescent="0.25">
      <c r="A1686" s="9">
        <v>1728</v>
      </c>
      <c r="B1686" s="10" t="s">
        <v>4990</v>
      </c>
      <c r="C1686" s="10" t="s">
        <v>3510</v>
      </c>
      <c r="D1686" s="10" t="s">
        <v>49</v>
      </c>
      <c r="E1686" s="10" t="s">
        <v>16</v>
      </c>
      <c r="F1686" s="10">
        <v>90</v>
      </c>
      <c r="G1686" s="10" t="s">
        <v>4991</v>
      </c>
      <c r="H1686" s="10" t="s">
        <v>4992</v>
      </c>
      <c r="I1686" s="10" t="s">
        <v>32</v>
      </c>
      <c r="J1686" s="11">
        <v>43948</v>
      </c>
      <c r="K1686" s="10">
        <v>37</v>
      </c>
      <c r="L1686" s="10" t="s">
        <v>33</v>
      </c>
      <c r="M1686" s="12"/>
      <c r="O1686">
        <f t="shared" si="433"/>
        <v>0</v>
      </c>
      <c r="Q1686" s="9" t="str">
        <f t="shared" si="418"/>
        <v>1728</v>
      </c>
      <c r="R1686" s="10" t="str">
        <f t="shared" si="419"/>
        <v>Sibyl</v>
      </c>
      <c r="S1686" s="10" t="str">
        <f t="shared" si="420"/>
        <v>Atwood</v>
      </c>
      <c r="T1686" s="10" t="str">
        <f t="shared" si="421"/>
        <v>Miss</v>
      </c>
      <c r="U1686" s="10" t="str">
        <f t="shared" si="422"/>
        <v>F</v>
      </c>
      <c r="V1686" s="10" t="str">
        <f t="shared" si="423"/>
        <v>90</v>
      </c>
      <c r="W1686" s="10" t="str">
        <f t="shared" si="424"/>
        <v>Field Lane</v>
      </c>
      <c r="X1686" s="10" t="str">
        <f t="shared" si="425"/>
        <v>ne</v>
      </c>
      <c r="Y1686" s="10" t="str">
        <f t="shared" si="426"/>
        <v>Field Lane</v>
      </c>
      <c r="Z1686" s="10" t="str">
        <f t="shared" si="427"/>
        <v>Stanmore</v>
      </c>
      <c r="AA1686" s="10" t="str">
        <f t="shared" si="428"/>
        <v>WC</v>
      </c>
      <c r="AB1686" s="11" t="str">
        <f t="shared" si="429"/>
        <v>43948</v>
      </c>
      <c r="AC1686" s="10" t="str">
        <f t="shared" si="430"/>
        <v>37</v>
      </c>
      <c r="AD1686" s="10" t="str">
        <f t="shared" si="431"/>
        <v>A3</v>
      </c>
      <c r="AE1686" s="12" t="str">
        <f t="shared" si="432"/>
        <v/>
      </c>
    </row>
    <row r="1687" spans="1:31" x14ac:dyDescent="0.25">
      <c r="A1687" s="5">
        <v>1729</v>
      </c>
      <c r="B1687" s="6" t="s">
        <v>4993</v>
      </c>
      <c r="C1687" s="6" t="s">
        <v>4994</v>
      </c>
      <c r="D1687" s="6" t="s">
        <v>49</v>
      </c>
      <c r="E1687" s="6" t="s">
        <v>16</v>
      </c>
      <c r="F1687" s="6">
        <v>30</v>
      </c>
      <c r="G1687" s="6" t="s">
        <v>4991</v>
      </c>
      <c r="H1687" s="6" t="s">
        <v>3412</v>
      </c>
      <c r="I1687" s="6" t="s">
        <v>32</v>
      </c>
      <c r="J1687" s="7">
        <v>43849</v>
      </c>
      <c r="K1687" s="6">
        <v>45</v>
      </c>
      <c r="L1687" s="6" t="s">
        <v>68</v>
      </c>
      <c r="M1687" s="8"/>
      <c r="O1687">
        <f t="shared" si="433"/>
        <v>0</v>
      </c>
      <c r="Q1687" s="5" t="str">
        <f t="shared" si="418"/>
        <v>1729</v>
      </c>
      <c r="R1687" s="6" t="str">
        <f t="shared" si="419"/>
        <v>Myra</v>
      </c>
      <c r="S1687" s="6" t="str">
        <f t="shared" si="420"/>
        <v>Roman</v>
      </c>
      <c r="T1687" s="6" t="str">
        <f t="shared" si="421"/>
        <v>Miss</v>
      </c>
      <c r="U1687" s="6" t="str">
        <f t="shared" si="422"/>
        <v>F</v>
      </c>
      <c r="V1687" s="6" t="str">
        <f t="shared" si="423"/>
        <v>30</v>
      </c>
      <c r="W1687" s="6" t="str">
        <f t="shared" si="424"/>
        <v>Field Lane</v>
      </c>
      <c r="X1687" s="6" t="str">
        <f t="shared" si="425"/>
        <v>ne</v>
      </c>
      <c r="Y1687" s="6" t="str">
        <f t="shared" si="426"/>
        <v>Field Lane</v>
      </c>
      <c r="Z1687" s="6" t="str">
        <f t="shared" si="427"/>
        <v>Todmorden</v>
      </c>
      <c r="AA1687" s="6" t="str">
        <f t="shared" si="428"/>
        <v>WC</v>
      </c>
      <c r="AB1687" s="7" t="str">
        <f t="shared" si="429"/>
        <v>43849</v>
      </c>
      <c r="AC1687" s="6" t="str">
        <f t="shared" si="430"/>
        <v>45</v>
      </c>
      <c r="AD1687" s="6" t="str">
        <f t="shared" si="431"/>
        <v>A2</v>
      </c>
      <c r="AE1687" s="8" t="str">
        <f t="shared" si="432"/>
        <v/>
      </c>
    </row>
    <row r="1688" spans="1:31" x14ac:dyDescent="0.25">
      <c r="A1688" s="9">
        <v>1730</v>
      </c>
      <c r="B1688" s="10" t="s">
        <v>3532</v>
      </c>
      <c r="C1688" s="10" t="s">
        <v>3161</v>
      </c>
      <c r="D1688" s="10" t="s">
        <v>28</v>
      </c>
      <c r="E1688" s="10" t="s">
        <v>29</v>
      </c>
      <c r="F1688" s="10">
        <v>90</v>
      </c>
      <c r="G1688" s="10" t="s">
        <v>4995</v>
      </c>
      <c r="H1688" s="10" t="s">
        <v>1475</v>
      </c>
      <c r="I1688" s="10" t="s">
        <v>1476</v>
      </c>
      <c r="J1688" s="11">
        <v>43833</v>
      </c>
      <c r="K1688" s="10">
        <v>10</v>
      </c>
      <c r="L1688" s="10" t="s">
        <v>20</v>
      </c>
      <c r="M1688" s="12"/>
      <c r="O1688">
        <f t="shared" si="433"/>
        <v>0</v>
      </c>
      <c r="Q1688" s="9" t="str">
        <f t="shared" si="418"/>
        <v>1730</v>
      </c>
      <c r="R1688" s="10" t="str">
        <f t="shared" si="419"/>
        <v>Maximo</v>
      </c>
      <c r="S1688" s="10" t="str">
        <f t="shared" si="420"/>
        <v>Herring</v>
      </c>
      <c r="T1688" s="10" t="str">
        <f t="shared" si="421"/>
        <v>Mr</v>
      </c>
      <c r="U1688" s="10" t="str">
        <f t="shared" si="422"/>
        <v>M</v>
      </c>
      <c r="V1688" s="10" t="str">
        <f t="shared" si="423"/>
        <v>90</v>
      </c>
      <c r="W1688" s="10" t="str">
        <f t="shared" si="424"/>
        <v>Fieldfare Road</v>
      </c>
      <c r="X1688" s="10" t="str">
        <f t="shared" si="425"/>
        <v>ad</v>
      </c>
      <c r="Y1688" s="10" t="str">
        <f t="shared" si="426"/>
        <v>Fieldfare Road</v>
      </c>
      <c r="Z1688" s="10" t="str">
        <f t="shared" si="427"/>
        <v>Camborne</v>
      </c>
      <c r="AA1688" s="10" t="str">
        <f t="shared" si="428"/>
        <v>SN</v>
      </c>
      <c r="AB1688" s="11" t="str">
        <f t="shared" si="429"/>
        <v>43833</v>
      </c>
      <c r="AC1688" s="10" t="str">
        <f t="shared" si="430"/>
        <v>10</v>
      </c>
      <c r="AD1688" s="10" t="str">
        <f t="shared" si="431"/>
        <v>B</v>
      </c>
      <c r="AE1688" s="12" t="str">
        <f t="shared" si="432"/>
        <v/>
      </c>
    </row>
    <row r="1689" spans="1:31" x14ac:dyDescent="0.25">
      <c r="A1689" s="5">
        <v>1731</v>
      </c>
      <c r="B1689" s="6" t="s">
        <v>4996</v>
      </c>
      <c r="C1689" s="6" t="s">
        <v>4997</v>
      </c>
      <c r="D1689" s="6" t="s">
        <v>41</v>
      </c>
      <c r="E1689" s="6" t="s">
        <v>16</v>
      </c>
      <c r="F1689" s="6">
        <v>90</v>
      </c>
      <c r="G1689" s="6" t="s">
        <v>4998</v>
      </c>
      <c r="H1689" s="6" t="s">
        <v>3542</v>
      </c>
      <c r="I1689" s="6" t="s">
        <v>32</v>
      </c>
      <c r="J1689" s="7">
        <v>43958</v>
      </c>
      <c r="K1689" s="6">
        <v>45</v>
      </c>
      <c r="L1689" s="6" t="s">
        <v>20</v>
      </c>
      <c r="M1689" s="8"/>
      <c r="O1689">
        <f t="shared" si="433"/>
        <v>0</v>
      </c>
      <c r="Q1689" s="5" t="str">
        <f t="shared" si="418"/>
        <v>1731</v>
      </c>
      <c r="R1689" s="6" t="str">
        <f t="shared" si="419"/>
        <v>Mariana</v>
      </c>
      <c r="S1689" s="6" t="str">
        <f t="shared" si="420"/>
        <v>Bennett</v>
      </c>
      <c r="T1689" s="6" t="str">
        <f t="shared" si="421"/>
        <v>Ms</v>
      </c>
      <c r="U1689" s="6" t="str">
        <f t="shared" si="422"/>
        <v>F</v>
      </c>
      <c r="V1689" s="6" t="str">
        <f t="shared" si="423"/>
        <v>90</v>
      </c>
      <c r="W1689" s="6" t="str">
        <f t="shared" si="424"/>
        <v>Fielding Mews</v>
      </c>
      <c r="X1689" s="6" t="str">
        <f t="shared" si="425"/>
        <v>ws</v>
      </c>
      <c r="Y1689" s="6" t="str">
        <f t="shared" si="426"/>
        <v>Fielding Mews</v>
      </c>
      <c r="Z1689" s="6" t="str">
        <f t="shared" si="427"/>
        <v>Thame</v>
      </c>
      <c r="AA1689" s="6" t="str">
        <f t="shared" si="428"/>
        <v>WC</v>
      </c>
      <c r="AB1689" s="7" t="str">
        <f t="shared" si="429"/>
        <v>43958</v>
      </c>
      <c r="AC1689" s="6" t="str">
        <f t="shared" si="430"/>
        <v>45</v>
      </c>
      <c r="AD1689" s="6" t="str">
        <f t="shared" si="431"/>
        <v>B</v>
      </c>
      <c r="AE1689" s="8" t="str">
        <f t="shared" si="432"/>
        <v/>
      </c>
    </row>
    <row r="1690" spans="1:31" x14ac:dyDescent="0.25">
      <c r="A1690" s="5">
        <v>1733</v>
      </c>
      <c r="B1690" s="6" t="s">
        <v>1761</v>
      </c>
      <c r="C1690" s="6" t="s">
        <v>2905</v>
      </c>
      <c r="D1690" s="6" t="s">
        <v>28</v>
      </c>
      <c r="E1690" s="6" t="s">
        <v>29</v>
      </c>
      <c r="F1690" s="6">
        <v>30</v>
      </c>
      <c r="G1690" s="6" t="s">
        <v>4999</v>
      </c>
      <c r="H1690" s="6" t="s">
        <v>1365</v>
      </c>
      <c r="I1690" s="6" t="s">
        <v>32</v>
      </c>
      <c r="J1690" s="7">
        <v>44101</v>
      </c>
      <c r="K1690" s="6">
        <v>61</v>
      </c>
      <c r="L1690" s="6" t="s">
        <v>62</v>
      </c>
      <c r="M1690" s="8"/>
      <c r="O1690">
        <f t="shared" si="433"/>
        <v>0</v>
      </c>
      <c r="Q1690" s="5" t="str">
        <f t="shared" si="418"/>
        <v>1733</v>
      </c>
      <c r="R1690" s="6" t="str">
        <f t="shared" si="419"/>
        <v>Raymundo</v>
      </c>
      <c r="S1690" s="6" t="str">
        <f t="shared" si="420"/>
        <v>Solomon</v>
      </c>
      <c r="T1690" s="6" t="str">
        <f t="shared" si="421"/>
        <v>Mr</v>
      </c>
      <c r="U1690" s="6" t="str">
        <f t="shared" si="422"/>
        <v>M</v>
      </c>
      <c r="V1690" s="6" t="str">
        <f t="shared" si="423"/>
        <v>30</v>
      </c>
      <c r="W1690" s="6" t="str">
        <f t="shared" si="424"/>
        <v>Fielding Street</v>
      </c>
      <c r="X1690" s="6" t="str">
        <f t="shared" si="425"/>
        <v>et</v>
      </c>
      <c r="Y1690" s="6" t="str">
        <f t="shared" si="426"/>
        <v>Fielding Street</v>
      </c>
      <c r="Z1690" s="6" t="str">
        <f t="shared" si="427"/>
        <v>Seaford</v>
      </c>
      <c r="AA1690" s="6" t="str">
        <f t="shared" si="428"/>
        <v>WC</v>
      </c>
      <c r="AB1690" s="7" t="str">
        <f t="shared" si="429"/>
        <v>44101</v>
      </c>
      <c r="AC1690" s="6" t="str">
        <f t="shared" si="430"/>
        <v>61</v>
      </c>
      <c r="AD1690" s="6" t="str">
        <f t="shared" si="431"/>
        <v>C4</v>
      </c>
      <c r="AE1690" s="8" t="str">
        <f t="shared" si="432"/>
        <v/>
      </c>
    </row>
    <row r="1691" spans="1:31" x14ac:dyDescent="0.25">
      <c r="A1691" s="9">
        <v>1734</v>
      </c>
      <c r="B1691" s="10" t="s">
        <v>5000</v>
      </c>
      <c r="C1691" s="10" t="s">
        <v>3976</v>
      </c>
      <c r="D1691" s="10" t="s">
        <v>15</v>
      </c>
      <c r="E1691" s="10" t="s">
        <v>16</v>
      </c>
      <c r="F1691" s="10">
        <v>60</v>
      </c>
      <c r="G1691" s="10" t="s">
        <v>5001</v>
      </c>
      <c r="H1691" s="10" t="s">
        <v>97</v>
      </c>
      <c r="I1691" s="10" t="s">
        <v>98</v>
      </c>
      <c r="J1691" s="11">
        <v>44198</v>
      </c>
      <c r="K1691" s="10">
        <v>97</v>
      </c>
      <c r="L1691" s="10" t="s">
        <v>62</v>
      </c>
      <c r="M1691" s="12"/>
      <c r="O1691">
        <f t="shared" si="433"/>
        <v>0</v>
      </c>
      <c r="Q1691" s="9" t="str">
        <f t="shared" si="418"/>
        <v>1734</v>
      </c>
      <c r="R1691" s="10" t="str">
        <f t="shared" si="419"/>
        <v>Lizzie</v>
      </c>
      <c r="S1691" s="10" t="str">
        <f t="shared" si="420"/>
        <v>Barnett</v>
      </c>
      <c r="T1691" s="10" t="str">
        <f t="shared" si="421"/>
        <v>Mrs</v>
      </c>
      <c r="U1691" s="10" t="str">
        <f t="shared" si="422"/>
        <v>F</v>
      </c>
      <c r="V1691" s="10" t="str">
        <f t="shared" si="423"/>
        <v>60</v>
      </c>
      <c r="W1691" s="10" t="str">
        <f t="shared" si="424"/>
        <v>Fife Court</v>
      </c>
      <c r="X1691" s="10" t="str">
        <f t="shared" si="425"/>
        <v>rt</v>
      </c>
      <c r="Y1691" s="10" t="str">
        <f t="shared" si="426"/>
        <v>Fife Court</v>
      </c>
      <c r="Z1691" s="10" t="str">
        <f t="shared" si="427"/>
        <v>Bonnybridge</v>
      </c>
      <c r="AA1691" s="10" t="str">
        <f t="shared" si="428"/>
        <v>BL</v>
      </c>
      <c r="AB1691" s="11" t="str">
        <f t="shared" si="429"/>
        <v>44198</v>
      </c>
      <c r="AC1691" s="10" t="str">
        <f t="shared" si="430"/>
        <v>97</v>
      </c>
      <c r="AD1691" s="10" t="str">
        <f t="shared" si="431"/>
        <v>C4</v>
      </c>
      <c r="AE1691" s="12" t="str">
        <f t="shared" si="432"/>
        <v/>
      </c>
    </row>
    <row r="1692" spans="1:31" x14ac:dyDescent="0.25">
      <c r="A1692" s="5">
        <v>1735</v>
      </c>
      <c r="B1692" s="6" t="s">
        <v>5002</v>
      </c>
      <c r="C1692" s="6" t="s">
        <v>5003</v>
      </c>
      <c r="D1692" s="6" t="s">
        <v>49</v>
      </c>
      <c r="E1692" s="6" t="s">
        <v>16</v>
      </c>
      <c r="F1692" s="6">
        <v>60</v>
      </c>
      <c r="G1692" s="6" t="s">
        <v>5004</v>
      </c>
      <c r="H1692" s="6" t="s">
        <v>2328</v>
      </c>
      <c r="I1692" s="6" t="s">
        <v>238</v>
      </c>
      <c r="J1692" s="7">
        <v>44021</v>
      </c>
      <c r="K1692" s="6">
        <v>28</v>
      </c>
      <c r="L1692" s="6" t="s">
        <v>44</v>
      </c>
      <c r="M1692" s="8"/>
      <c r="O1692">
        <f t="shared" si="433"/>
        <v>0</v>
      </c>
      <c r="Q1692" s="5" t="str">
        <f t="shared" si="418"/>
        <v>1735</v>
      </c>
      <c r="R1692" s="6" t="str">
        <f t="shared" si="419"/>
        <v>Yulanda</v>
      </c>
      <c r="S1692" s="6" t="str">
        <f t="shared" si="420"/>
        <v>Wiseman</v>
      </c>
      <c r="T1692" s="6" t="str">
        <f t="shared" si="421"/>
        <v>Miss</v>
      </c>
      <c r="U1692" s="6" t="str">
        <f t="shared" si="422"/>
        <v>F</v>
      </c>
      <c r="V1692" s="6" t="str">
        <f t="shared" si="423"/>
        <v>60</v>
      </c>
      <c r="W1692" s="6" t="str">
        <f t="shared" si="424"/>
        <v>Finchley Road</v>
      </c>
      <c r="X1692" s="6" t="str">
        <f t="shared" si="425"/>
        <v>ad</v>
      </c>
      <c r="Y1692" s="6" t="str">
        <f t="shared" si="426"/>
        <v>Finchley Road</v>
      </c>
      <c r="Z1692" s="6" t="str">
        <f t="shared" si="427"/>
        <v>Chessington</v>
      </c>
      <c r="AA1692" s="6" t="str">
        <f t="shared" si="428"/>
        <v>CR</v>
      </c>
      <c r="AB1692" s="7" t="str">
        <f t="shared" si="429"/>
        <v>44021</v>
      </c>
      <c r="AC1692" s="6" t="str">
        <f t="shared" si="430"/>
        <v>28</v>
      </c>
      <c r="AD1692" s="6" t="str">
        <f t="shared" si="431"/>
        <v>D</v>
      </c>
      <c r="AE1692" s="8" t="str">
        <f t="shared" si="432"/>
        <v/>
      </c>
    </row>
    <row r="1693" spans="1:31" x14ac:dyDescent="0.25">
      <c r="A1693" s="9">
        <v>1736</v>
      </c>
      <c r="B1693" s="10" t="s">
        <v>5005</v>
      </c>
      <c r="C1693" s="10" t="s">
        <v>2953</v>
      </c>
      <c r="D1693" s="10" t="s">
        <v>15</v>
      </c>
      <c r="E1693" s="10" t="s">
        <v>16</v>
      </c>
      <c r="F1693" s="10">
        <v>30</v>
      </c>
      <c r="G1693" s="10" t="s">
        <v>5006</v>
      </c>
      <c r="H1693" s="10" t="s">
        <v>5007</v>
      </c>
      <c r="I1693" s="10" t="s">
        <v>32</v>
      </c>
      <c r="J1693" s="11">
        <v>44495</v>
      </c>
      <c r="K1693" s="10">
        <v>43</v>
      </c>
      <c r="L1693" s="10" t="s">
        <v>52</v>
      </c>
      <c r="M1693" s="12"/>
      <c r="O1693">
        <f t="shared" si="433"/>
        <v>0</v>
      </c>
      <c r="Q1693" s="9" t="str">
        <f t="shared" si="418"/>
        <v>1736</v>
      </c>
      <c r="R1693" s="10" t="str">
        <f t="shared" si="419"/>
        <v>Joane</v>
      </c>
      <c r="S1693" s="10" t="str">
        <f t="shared" si="420"/>
        <v>Prescott</v>
      </c>
      <c r="T1693" s="10" t="str">
        <f t="shared" si="421"/>
        <v>Mrs</v>
      </c>
      <c r="U1693" s="10" t="str">
        <f t="shared" si="422"/>
        <v>F</v>
      </c>
      <c r="V1693" s="10" t="str">
        <f t="shared" si="423"/>
        <v>30</v>
      </c>
      <c r="W1693" s="10" t="str">
        <f t="shared" si="424"/>
        <v>Finchley Villas</v>
      </c>
      <c r="X1693" s="10" t="str">
        <f t="shared" si="425"/>
        <v>as</v>
      </c>
      <c r="Y1693" s="10" t="str">
        <f t="shared" si="426"/>
        <v>Finchley Villas</v>
      </c>
      <c r="Z1693" s="10" t="str">
        <f t="shared" si="427"/>
        <v>Romsey</v>
      </c>
      <c r="AA1693" s="10" t="str">
        <f t="shared" si="428"/>
        <v>WC</v>
      </c>
      <c r="AB1693" s="11" t="str">
        <f t="shared" si="429"/>
        <v>44495</v>
      </c>
      <c r="AC1693" s="10" t="str">
        <f t="shared" si="430"/>
        <v>43</v>
      </c>
      <c r="AD1693" s="10" t="str">
        <f t="shared" si="431"/>
        <v>A1</v>
      </c>
      <c r="AE1693" s="12" t="str">
        <f t="shared" si="432"/>
        <v/>
      </c>
    </row>
    <row r="1694" spans="1:31" x14ac:dyDescent="0.25">
      <c r="A1694" s="5">
        <v>1737</v>
      </c>
      <c r="B1694" s="6" t="s">
        <v>243</v>
      </c>
      <c r="C1694" s="6" t="s">
        <v>653</v>
      </c>
      <c r="D1694" s="6" t="s">
        <v>28</v>
      </c>
      <c r="E1694" s="6" t="s">
        <v>29</v>
      </c>
      <c r="F1694" s="6">
        <v>30</v>
      </c>
      <c r="G1694" s="6" t="s">
        <v>5008</v>
      </c>
      <c r="H1694" s="6" t="s">
        <v>3494</v>
      </c>
      <c r="I1694" s="6" t="s">
        <v>122</v>
      </c>
      <c r="J1694" s="7">
        <v>43746</v>
      </c>
      <c r="K1694" s="6">
        <v>20</v>
      </c>
      <c r="L1694" s="6" t="s">
        <v>44</v>
      </c>
      <c r="M1694" s="8"/>
      <c r="O1694">
        <f t="shared" si="433"/>
        <v>0</v>
      </c>
      <c r="Q1694" s="5" t="str">
        <f t="shared" si="418"/>
        <v>1737</v>
      </c>
      <c r="R1694" s="6" t="str">
        <f t="shared" si="419"/>
        <v>Kenneth</v>
      </c>
      <c r="S1694" s="6" t="str">
        <f t="shared" si="420"/>
        <v>Foster</v>
      </c>
      <c r="T1694" s="6" t="str">
        <f t="shared" si="421"/>
        <v>Mr</v>
      </c>
      <c r="U1694" s="6" t="str">
        <f t="shared" si="422"/>
        <v>M</v>
      </c>
      <c r="V1694" s="6" t="str">
        <f t="shared" si="423"/>
        <v>30</v>
      </c>
      <c r="W1694" s="6" t="str">
        <f t="shared" si="424"/>
        <v>Finchley Way</v>
      </c>
      <c r="X1694" s="6" t="str">
        <f t="shared" si="425"/>
        <v>ay</v>
      </c>
      <c r="Y1694" s="6" t="str">
        <f t="shared" si="426"/>
        <v>Finchley Way</v>
      </c>
      <c r="Z1694" s="6" t="str">
        <f t="shared" si="427"/>
        <v>Liskeard</v>
      </c>
      <c r="AA1694" s="6" t="str">
        <f t="shared" si="428"/>
        <v>WN</v>
      </c>
      <c r="AB1694" s="7" t="str">
        <f t="shared" si="429"/>
        <v>43746</v>
      </c>
      <c r="AC1694" s="6" t="str">
        <f t="shared" si="430"/>
        <v>20</v>
      </c>
      <c r="AD1694" s="6" t="str">
        <f t="shared" si="431"/>
        <v>D</v>
      </c>
      <c r="AE1694" s="8" t="str">
        <f t="shared" si="432"/>
        <v/>
      </c>
    </row>
    <row r="1695" spans="1:31" x14ac:dyDescent="0.25">
      <c r="A1695" s="9">
        <v>1738</v>
      </c>
      <c r="B1695" s="10" t="s">
        <v>1953</v>
      </c>
      <c r="C1695" s="10" t="s">
        <v>399</v>
      </c>
      <c r="D1695" s="10" t="s">
        <v>115</v>
      </c>
      <c r="E1695" s="10" t="s">
        <v>16</v>
      </c>
      <c r="F1695" s="10">
        <v>90</v>
      </c>
      <c r="G1695" s="10" t="s">
        <v>5009</v>
      </c>
      <c r="H1695" s="10" t="s">
        <v>522</v>
      </c>
      <c r="I1695" s="10" t="s">
        <v>32</v>
      </c>
      <c r="J1695" s="11">
        <v>43692</v>
      </c>
      <c r="K1695" s="10">
        <v>28</v>
      </c>
      <c r="L1695" s="10" t="s">
        <v>99</v>
      </c>
      <c r="M1695" s="12"/>
      <c r="O1695">
        <f t="shared" si="433"/>
        <v>0</v>
      </c>
      <c r="Q1695" s="9" t="str">
        <f t="shared" si="418"/>
        <v>1738</v>
      </c>
      <c r="R1695" s="10" t="str">
        <f t="shared" si="419"/>
        <v>Nu</v>
      </c>
      <c r="S1695" s="10" t="str">
        <f t="shared" si="420"/>
        <v>Tripp</v>
      </c>
      <c r="T1695" s="10" t="str">
        <f t="shared" si="421"/>
        <v>Prof</v>
      </c>
      <c r="U1695" s="10" t="str">
        <f t="shared" si="422"/>
        <v>F</v>
      </c>
      <c r="V1695" s="10" t="str">
        <f t="shared" si="423"/>
        <v>90</v>
      </c>
      <c r="W1695" s="10" t="str">
        <f t="shared" si="424"/>
        <v>Findon Road</v>
      </c>
      <c r="X1695" s="10" t="str">
        <f t="shared" si="425"/>
        <v>ad</v>
      </c>
      <c r="Y1695" s="10" t="str">
        <f t="shared" si="426"/>
        <v>Findon Road</v>
      </c>
      <c r="Z1695" s="10" t="str">
        <f t="shared" si="427"/>
        <v>West Sussex</v>
      </c>
      <c r="AA1695" s="10" t="str">
        <f t="shared" si="428"/>
        <v>WC</v>
      </c>
      <c r="AB1695" s="11" t="str">
        <f t="shared" si="429"/>
        <v>43692</v>
      </c>
      <c r="AC1695" s="10" t="str">
        <f t="shared" si="430"/>
        <v>28</v>
      </c>
      <c r="AD1695" s="10" t="str">
        <f t="shared" si="431"/>
        <v>E</v>
      </c>
      <c r="AE1695" s="12" t="str">
        <f t="shared" si="432"/>
        <v/>
      </c>
    </row>
    <row r="1696" spans="1:31" x14ac:dyDescent="0.25">
      <c r="A1696" s="5">
        <v>1739</v>
      </c>
      <c r="B1696" s="6" t="s">
        <v>5010</v>
      </c>
      <c r="C1696" s="6" t="s">
        <v>5011</v>
      </c>
      <c r="D1696" s="6" t="s">
        <v>28</v>
      </c>
      <c r="E1696" s="6" t="s">
        <v>29</v>
      </c>
      <c r="F1696" s="6">
        <v>90</v>
      </c>
      <c r="G1696" s="6" t="s">
        <v>5012</v>
      </c>
      <c r="H1696" s="6" t="s">
        <v>277</v>
      </c>
      <c r="I1696" s="6" t="s">
        <v>211</v>
      </c>
      <c r="J1696" s="7">
        <v>43828</v>
      </c>
      <c r="K1696" s="6">
        <v>60</v>
      </c>
      <c r="L1696" s="6" t="s">
        <v>157</v>
      </c>
      <c r="M1696" s="8"/>
      <c r="O1696">
        <f t="shared" si="433"/>
        <v>0</v>
      </c>
      <c r="Q1696" s="5" t="str">
        <f t="shared" si="418"/>
        <v>1739</v>
      </c>
      <c r="R1696" s="6" t="str">
        <f t="shared" si="419"/>
        <v>Darrick</v>
      </c>
      <c r="S1696" s="6" t="str">
        <f t="shared" si="420"/>
        <v>Carmichael</v>
      </c>
      <c r="T1696" s="6" t="str">
        <f t="shared" si="421"/>
        <v>Mr</v>
      </c>
      <c r="U1696" s="6" t="str">
        <f t="shared" si="422"/>
        <v>M</v>
      </c>
      <c r="V1696" s="6" t="str">
        <f t="shared" si="423"/>
        <v>90</v>
      </c>
      <c r="W1696" s="6" t="str">
        <f t="shared" si="424"/>
        <v>Finsbury Market</v>
      </c>
      <c r="X1696" s="6" t="str">
        <f t="shared" si="425"/>
        <v>et</v>
      </c>
      <c r="Y1696" s="6" t="str">
        <f t="shared" si="426"/>
        <v>Finsbury Market</v>
      </c>
      <c r="Z1696" s="6" t="str">
        <f t="shared" si="427"/>
        <v>Ashington</v>
      </c>
      <c r="AA1696" s="6" t="str">
        <f t="shared" si="428"/>
        <v>TW</v>
      </c>
      <c r="AB1696" s="7" t="str">
        <f t="shared" si="429"/>
        <v>43828</v>
      </c>
      <c r="AC1696" s="6" t="str">
        <f t="shared" si="430"/>
        <v>60</v>
      </c>
      <c r="AD1696" s="6" t="str">
        <f t="shared" si="431"/>
        <v>C3</v>
      </c>
      <c r="AE1696" s="8" t="str">
        <f t="shared" si="432"/>
        <v/>
      </c>
    </row>
    <row r="1697" spans="1:31" x14ac:dyDescent="0.25">
      <c r="A1697" s="9">
        <v>1740</v>
      </c>
      <c r="B1697" s="10" t="s">
        <v>5013</v>
      </c>
      <c r="C1697" s="10" t="s">
        <v>5014</v>
      </c>
      <c r="D1697" s="10" t="s">
        <v>28</v>
      </c>
      <c r="E1697" s="10" t="s">
        <v>29</v>
      </c>
      <c r="F1697" s="10">
        <v>60</v>
      </c>
      <c r="G1697" s="10" t="s">
        <v>5012</v>
      </c>
      <c r="H1697" s="10" t="s">
        <v>5015</v>
      </c>
      <c r="I1697" s="10" t="s">
        <v>2533</v>
      </c>
      <c r="J1697" s="11">
        <v>43996</v>
      </c>
      <c r="K1697" s="10">
        <v>3</v>
      </c>
      <c r="L1697" s="10" t="s">
        <v>20</v>
      </c>
      <c r="M1697" s="12"/>
      <c r="O1697">
        <f t="shared" si="433"/>
        <v>0</v>
      </c>
      <c r="Q1697" s="9" t="str">
        <f t="shared" si="418"/>
        <v>1740</v>
      </c>
      <c r="R1697" s="10" t="str">
        <f t="shared" si="419"/>
        <v>Lacy</v>
      </c>
      <c r="S1697" s="10" t="str">
        <f t="shared" si="420"/>
        <v>Cooper</v>
      </c>
      <c r="T1697" s="10" t="str">
        <f t="shared" si="421"/>
        <v>Mr</v>
      </c>
      <c r="U1697" s="10" t="str">
        <f t="shared" si="422"/>
        <v>M</v>
      </c>
      <c r="V1697" s="10" t="str">
        <f t="shared" si="423"/>
        <v>60</v>
      </c>
      <c r="W1697" s="10" t="str">
        <f t="shared" si="424"/>
        <v>Finsbury Market</v>
      </c>
      <c r="X1697" s="10" t="str">
        <f t="shared" si="425"/>
        <v>et</v>
      </c>
      <c r="Y1697" s="10" t="str">
        <f t="shared" si="426"/>
        <v>Finsbury Market</v>
      </c>
      <c r="Z1697" s="10" t="str">
        <f t="shared" si="427"/>
        <v>Bellshill</v>
      </c>
      <c r="AA1697" s="10" t="str">
        <f t="shared" si="428"/>
        <v>MK</v>
      </c>
      <c r="AB1697" s="11" t="str">
        <f t="shared" si="429"/>
        <v>43996</v>
      </c>
      <c r="AC1697" s="10" t="str">
        <f t="shared" si="430"/>
        <v>3</v>
      </c>
      <c r="AD1697" s="10" t="str">
        <f t="shared" si="431"/>
        <v>B</v>
      </c>
      <c r="AE1697" s="12" t="str">
        <f t="shared" si="432"/>
        <v/>
      </c>
    </row>
    <row r="1698" spans="1:31" x14ac:dyDescent="0.25">
      <c r="A1698" s="5">
        <v>1741</v>
      </c>
      <c r="B1698" s="6" t="s">
        <v>5016</v>
      </c>
      <c r="C1698" s="6" t="s">
        <v>1631</v>
      </c>
      <c r="D1698" s="6" t="s">
        <v>28</v>
      </c>
      <c r="E1698" s="6" t="s">
        <v>29</v>
      </c>
      <c r="F1698" s="6">
        <v>90</v>
      </c>
      <c r="G1698" s="6" t="s">
        <v>5017</v>
      </c>
      <c r="H1698" s="6" t="s">
        <v>5018</v>
      </c>
      <c r="I1698" s="6" t="s">
        <v>32</v>
      </c>
      <c r="J1698" s="7">
        <v>43793</v>
      </c>
      <c r="K1698" s="6">
        <v>5</v>
      </c>
      <c r="L1698" s="6" t="s">
        <v>78</v>
      </c>
      <c r="M1698" s="8"/>
      <c r="O1698">
        <f t="shared" si="433"/>
        <v>0</v>
      </c>
      <c r="Q1698" s="5" t="str">
        <f t="shared" si="418"/>
        <v>1741</v>
      </c>
      <c r="R1698" s="6" t="str">
        <f t="shared" si="419"/>
        <v>Rodolfo</v>
      </c>
      <c r="S1698" s="6" t="str">
        <f t="shared" si="420"/>
        <v>Triplett</v>
      </c>
      <c r="T1698" s="6" t="str">
        <f t="shared" si="421"/>
        <v>Mr</v>
      </c>
      <c r="U1698" s="6" t="str">
        <f t="shared" si="422"/>
        <v>M</v>
      </c>
      <c r="V1698" s="6" t="str">
        <f t="shared" si="423"/>
        <v>90</v>
      </c>
      <c r="W1698" s="6" t="str">
        <f t="shared" si="424"/>
        <v>Finsbury Pavement</v>
      </c>
      <c r="X1698" s="6" t="str">
        <f t="shared" si="425"/>
        <v>nt</v>
      </c>
      <c r="Y1698" s="6" t="str">
        <f t="shared" si="426"/>
        <v>Finsbury Pavement</v>
      </c>
      <c r="Z1698" s="6" t="str">
        <f t="shared" si="427"/>
        <v>Shoreham-By-Sea</v>
      </c>
      <c r="AA1698" s="6" t="str">
        <f t="shared" si="428"/>
        <v>WC</v>
      </c>
      <c r="AB1698" s="7" t="str">
        <f t="shared" si="429"/>
        <v>43793</v>
      </c>
      <c r="AC1698" s="6" t="str">
        <f t="shared" si="430"/>
        <v>5</v>
      </c>
      <c r="AD1698" s="6" t="str">
        <f t="shared" si="431"/>
        <v>C2</v>
      </c>
      <c r="AE1698" s="8" t="str">
        <f t="shared" si="432"/>
        <v/>
      </c>
    </row>
    <row r="1699" spans="1:31" x14ac:dyDescent="0.25">
      <c r="A1699" s="9">
        <v>1742</v>
      </c>
      <c r="B1699" s="10" t="s">
        <v>4121</v>
      </c>
      <c r="C1699" s="10" t="s">
        <v>5019</v>
      </c>
      <c r="D1699" s="10" t="s">
        <v>28</v>
      </c>
      <c r="E1699" s="10" t="s">
        <v>29</v>
      </c>
      <c r="F1699" s="10">
        <v>30</v>
      </c>
      <c r="G1699" s="10" t="s">
        <v>5020</v>
      </c>
      <c r="H1699" s="10" t="s">
        <v>5021</v>
      </c>
      <c r="I1699" s="10" t="s">
        <v>32</v>
      </c>
      <c r="J1699" s="11">
        <v>44357</v>
      </c>
      <c r="K1699" s="10">
        <v>70</v>
      </c>
      <c r="L1699" s="10" t="s">
        <v>33</v>
      </c>
      <c r="M1699" s="12"/>
      <c r="O1699">
        <f t="shared" si="433"/>
        <v>0</v>
      </c>
      <c r="Q1699" s="9" t="str">
        <f t="shared" si="418"/>
        <v>1742</v>
      </c>
      <c r="R1699" s="10" t="str">
        <f t="shared" si="419"/>
        <v>Eusebio</v>
      </c>
      <c r="S1699" s="10" t="str">
        <f t="shared" si="420"/>
        <v>Finch</v>
      </c>
      <c r="T1699" s="10" t="str">
        <f t="shared" si="421"/>
        <v>Mr</v>
      </c>
      <c r="U1699" s="10" t="str">
        <f t="shared" si="422"/>
        <v>M</v>
      </c>
      <c r="V1699" s="10" t="str">
        <f t="shared" si="423"/>
        <v>30</v>
      </c>
      <c r="W1699" s="10" t="str">
        <f t="shared" si="424"/>
        <v>Finsbury Road</v>
      </c>
      <c r="X1699" s="10" t="str">
        <f t="shared" si="425"/>
        <v>ad</v>
      </c>
      <c r="Y1699" s="10" t="str">
        <f t="shared" si="426"/>
        <v>Finsbury Road</v>
      </c>
      <c r="Z1699" s="10" t="str">
        <f t="shared" si="427"/>
        <v>Pembroke</v>
      </c>
      <c r="AA1699" s="10" t="str">
        <f t="shared" si="428"/>
        <v>WC</v>
      </c>
      <c r="AB1699" s="11" t="str">
        <f t="shared" si="429"/>
        <v>44357</v>
      </c>
      <c r="AC1699" s="10" t="str">
        <f t="shared" si="430"/>
        <v>70</v>
      </c>
      <c r="AD1699" s="10" t="str">
        <f t="shared" si="431"/>
        <v>A3</v>
      </c>
      <c r="AE1699" s="12" t="str">
        <f t="shared" si="432"/>
        <v/>
      </c>
    </row>
    <row r="1700" spans="1:31" x14ac:dyDescent="0.25">
      <c r="A1700" s="5">
        <v>1743</v>
      </c>
      <c r="B1700" s="6" t="s">
        <v>5022</v>
      </c>
      <c r="C1700" s="6" t="s">
        <v>3152</v>
      </c>
      <c r="D1700" s="6" t="s">
        <v>15</v>
      </c>
      <c r="E1700" s="6" t="s">
        <v>16</v>
      </c>
      <c r="F1700" s="6">
        <v>30</v>
      </c>
      <c r="G1700" s="6" t="s">
        <v>5023</v>
      </c>
      <c r="H1700" s="6" t="s">
        <v>575</v>
      </c>
      <c r="I1700" s="6" t="s">
        <v>32</v>
      </c>
      <c r="J1700" s="7">
        <v>44123</v>
      </c>
      <c r="K1700" s="6">
        <v>7</v>
      </c>
      <c r="L1700" s="6" t="s">
        <v>99</v>
      </c>
      <c r="M1700" s="8"/>
      <c r="O1700">
        <f t="shared" si="433"/>
        <v>0</v>
      </c>
      <c r="Q1700" s="5" t="str">
        <f t="shared" si="418"/>
        <v>1743</v>
      </c>
      <c r="R1700" s="6" t="str">
        <f t="shared" si="419"/>
        <v>Moon</v>
      </c>
      <c r="S1700" s="6" t="str">
        <f t="shared" si="420"/>
        <v>Buckner</v>
      </c>
      <c r="T1700" s="6" t="str">
        <f t="shared" si="421"/>
        <v>Mrs</v>
      </c>
      <c r="U1700" s="6" t="str">
        <f t="shared" si="422"/>
        <v>F</v>
      </c>
      <c r="V1700" s="6" t="str">
        <f t="shared" si="423"/>
        <v>30</v>
      </c>
      <c r="W1700" s="6" t="str">
        <f t="shared" si="424"/>
        <v>Finsbury Square</v>
      </c>
      <c r="X1700" s="6" t="str">
        <f t="shared" si="425"/>
        <v>re</v>
      </c>
      <c r="Y1700" s="6" t="str">
        <f t="shared" si="426"/>
        <v>Finsbury Square</v>
      </c>
      <c r="Z1700" s="6" t="str">
        <f t="shared" si="427"/>
        <v>Stranraer</v>
      </c>
      <c r="AA1700" s="6" t="str">
        <f t="shared" si="428"/>
        <v>WC</v>
      </c>
      <c r="AB1700" s="7" t="str">
        <f t="shared" si="429"/>
        <v>44123</v>
      </c>
      <c r="AC1700" s="6" t="str">
        <f t="shared" si="430"/>
        <v>7</v>
      </c>
      <c r="AD1700" s="6" t="str">
        <f t="shared" si="431"/>
        <v>E</v>
      </c>
      <c r="AE1700" s="8" t="str">
        <f t="shared" si="432"/>
        <v/>
      </c>
    </row>
    <row r="1701" spans="1:31" x14ac:dyDescent="0.25">
      <c r="A1701" s="9">
        <v>1744</v>
      </c>
      <c r="B1701" s="10" t="s">
        <v>5024</v>
      </c>
      <c r="C1701" s="10" t="s">
        <v>5025</v>
      </c>
      <c r="D1701" s="10" t="s">
        <v>28</v>
      </c>
      <c r="E1701" s="10" t="s">
        <v>29</v>
      </c>
      <c r="F1701" s="10">
        <v>90</v>
      </c>
      <c r="G1701" s="10" t="s">
        <v>5026</v>
      </c>
      <c r="H1701" s="10" t="s">
        <v>4169</v>
      </c>
      <c r="I1701" s="10" t="s">
        <v>32</v>
      </c>
      <c r="J1701" s="11">
        <v>44443</v>
      </c>
      <c r="K1701" s="10">
        <v>67</v>
      </c>
      <c r="L1701" s="10" t="s">
        <v>68</v>
      </c>
      <c r="M1701" s="12"/>
      <c r="O1701">
        <f t="shared" si="433"/>
        <v>0</v>
      </c>
      <c r="Q1701" s="9" t="str">
        <f t="shared" si="418"/>
        <v>1744</v>
      </c>
      <c r="R1701" s="10" t="str">
        <f t="shared" si="419"/>
        <v>Christoper</v>
      </c>
      <c r="S1701" s="10" t="str">
        <f t="shared" si="420"/>
        <v>Adkins</v>
      </c>
      <c r="T1701" s="10" t="str">
        <f t="shared" si="421"/>
        <v>Mr</v>
      </c>
      <c r="U1701" s="10" t="str">
        <f t="shared" si="422"/>
        <v>M</v>
      </c>
      <c r="V1701" s="10" t="str">
        <f t="shared" si="423"/>
        <v>90</v>
      </c>
      <c r="W1701" s="10" t="str">
        <f t="shared" si="424"/>
        <v>Firecrest Drive</v>
      </c>
      <c r="X1701" s="10" t="str">
        <f t="shared" si="425"/>
        <v>ve</v>
      </c>
      <c r="Y1701" s="10" t="str">
        <f t="shared" si="426"/>
        <v>Firecrest Drive</v>
      </c>
      <c r="Z1701" s="10" t="str">
        <f t="shared" si="427"/>
        <v>Seaham</v>
      </c>
      <c r="AA1701" s="10" t="str">
        <f t="shared" si="428"/>
        <v>WC</v>
      </c>
      <c r="AB1701" s="11" t="str">
        <f t="shared" si="429"/>
        <v>44443</v>
      </c>
      <c r="AC1701" s="10" t="str">
        <f t="shared" si="430"/>
        <v>67</v>
      </c>
      <c r="AD1701" s="10" t="str">
        <f t="shared" si="431"/>
        <v>A2</v>
      </c>
      <c r="AE1701" s="12" t="str">
        <f t="shared" si="432"/>
        <v/>
      </c>
    </row>
    <row r="1702" spans="1:31" x14ac:dyDescent="0.25">
      <c r="A1702" s="5">
        <v>1745</v>
      </c>
      <c r="B1702" s="6" t="s">
        <v>5027</v>
      </c>
      <c r="C1702" s="6" t="s">
        <v>2109</v>
      </c>
      <c r="D1702" s="6" t="s">
        <v>15</v>
      </c>
      <c r="E1702" s="6" t="s">
        <v>16</v>
      </c>
      <c r="F1702" s="6">
        <v>90</v>
      </c>
      <c r="G1702" s="6" t="s">
        <v>5028</v>
      </c>
      <c r="H1702" s="6" t="s">
        <v>5029</v>
      </c>
      <c r="I1702" s="6" t="s">
        <v>176</v>
      </c>
      <c r="J1702" s="7">
        <v>44261</v>
      </c>
      <c r="K1702" s="6">
        <v>34</v>
      </c>
      <c r="L1702" s="6" t="s">
        <v>157</v>
      </c>
      <c r="M1702" s="8"/>
      <c r="O1702">
        <f t="shared" si="433"/>
        <v>0</v>
      </c>
      <c r="Q1702" s="5" t="str">
        <f t="shared" si="418"/>
        <v>1745</v>
      </c>
      <c r="R1702" s="6" t="str">
        <f t="shared" si="419"/>
        <v>Dorthy</v>
      </c>
      <c r="S1702" s="6" t="str">
        <f t="shared" si="420"/>
        <v>Hogue</v>
      </c>
      <c r="T1702" s="6" t="str">
        <f t="shared" si="421"/>
        <v>Mrs</v>
      </c>
      <c r="U1702" s="6" t="str">
        <f t="shared" si="422"/>
        <v>F</v>
      </c>
      <c r="V1702" s="6" t="str">
        <f t="shared" si="423"/>
        <v>90</v>
      </c>
      <c r="W1702" s="6" t="str">
        <f t="shared" si="424"/>
        <v>Firhill Road</v>
      </c>
      <c r="X1702" s="6" t="str">
        <f t="shared" si="425"/>
        <v>ad</v>
      </c>
      <c r="Y1702" s="6" t="str">
        <f t="shared" si="426"/>
        <v>Firhill Road</v>
      </c>
      <c r="Z1702" s="6" t="str">
        <f t="shared" si="427"/>
        <v>Cowes</v>
      </c>
      <c r="AA1702" s="6" t="str">
        <f t="shared" si="428"/>
        <v>CW</v>
      </c>
      <c r="AB1702" s="7" t="str">
        <f t="shared" si="429"/>
        <v>44261</v>
      </c>
      <c r="AC1702" s="6" t="str">
        <f t="shared" si="430"/>
        <v>34</v>
      </c>
      <c r="AD1702" s="6" t="str">
        <f t="shared" si="431"/>
        <v>C3</v>
      </c>
      <c r="AE1702" s="8" t="str">
        <f t="shared" si="432"/>
        <v/>
      </c>
    </row>
    <row r="1703" spans="1:31" x14ac:dyDescent="0.25">
      <c r="A1703" s="9">
        <v>1746</v>
      </c>
      <c r="B1703" s="10" t="s">
        <v>5030</v>
      </c>
      <c r="C1703" s="10" t="s">
        <v>2355</v>
      </c>
      <c r="D1703" s="10" t="s">
        <v>49</v>
      </c>
      <c r="E1703" s="10" t="s">
        <v>16</v>
      </c>
      <c r="F1703" s="10">
        <v>90</v>
      </c>
      <c r="G1703" s="10" t="s">
        <v>5031</v>
      </c>
      <c r="H1703" s="10" t="s">
        <v>5032</v>
      </c>
      <c r="I1703" s="10" t="s">
        <v>122</v>
      </c>
      <c r="J1703" s="11">
        <v>44473</v>
      </c>
      <c r="K1703" s="10">
        <v>48</v>
      </c>
      <c r="L1703" s="10" t="s">
        <v>68</v>
      </c>
      <c r="M1703" s="12"/>
      <c r="O1703">
        <f t="shared" si="433"/>
        <v>0</v>
      </c>
      <c r="Q1703" s="9" t="str">
        <f t="shared" si="418"/>
        <v>1746</v>
      </c>
      <c r="R1703" s="10" t="str">
        <f t="shared" si="419"/>
        <v>Asia</v>
      </c>
      <c r="S1703" s="10" t="str">
        <f t="shared" si="420"/>
        <v>Montoya</v>
      </c>
      <c r="T1703" s="10" t="str">
        <f t="shared" si="421"/>
        <v>Miss</v>
      </c>
      <c r="U1703" s="10" t="str">
        <f t="shared" si="422"/>
        <v>F</v>
      </c>
      <c r="V1703" s="10" t="str">
        <f t="shared" si="423"/>
        <v>90</v>
      </c>
      <c r="W1703" s="10" t="str">
        <f t="shared" si="424"/>
        <v>Firs Close</v>
      </c>
      <c r="X1703" s="10" t="str">
        <f t="shared" si="425"/>
        <v>se</v>
      </c>
      <c r="Y1703" s="10" t="str">
        <f t="shared" si="426"/>
        <v>Firs Close</v>
      </c>
      <c r="Z1703" s="10" t="str">
        <f t="shared" si="427"/>
        <v>Lochailort</v>
      </c>
      <c r="AA1703" s="10" t="str">
        <f t="shared" si="428"/>
        <v>WN</v>
      </c>
      <c r="AB1703" s="11" t="str">
        <f t="shared" si="429"/>
        <v>44473</v>
      </c>
      <c r="AC1703" s="10" t="str">
        <f t="shared" si="430"/>
        <v>48</v>
      </c>
      <c r="AD1703" s="10" t="str">
        <f t="shared" si="431"/>
        <v>A2</v>
      </c>
      <c r="AE1703" s="12" t="str">
        <f t="shared" si="432"/>
        <v/>
      </c>
    </row>
    <row r="1704" spans="1:31" x14ac:dyDescent="0.25">
      <c r="A1704" s="5">
        <v>1747</v>
      </c>
      <c r="B1704" s="6" t="s">
        <v>5033</v>
      </c>
      <c r="C1704" s="6" t="s">
        <v>5034</v>
      </c>
      <c r="D1704" s="6" t="s">
        <v>15</v>
      </c>
      <c r="E1704" s="6" t="s">
        <v>16</v>
      </c>
      <c r="F1704" s="6">
        <v>30</v>
      </c>
      <c r="G1704" s="6" t="s">
        <v>5035</v>
      </c>
      <c r="H1704" s="6" t="s">
        <v>2753</v>
      </c>
      <c r="I1704" s="6" t="s">
        <v>291</v>
      </c>
      <c r="J1704" s="7">
        <v>44182</v>
      </c>
      <c r="K1704" s="6">
        <v>67</v>
      </c>
      <c r="L1704" s="6" t="s">
        <v>44</v>
      </c>
      <c r="M1704" s="8"/>
      <c r="O1704">
        <f t="shared" si="433"/>
        <v>0</v>
      </c>
      <c r="Q1704" s="5" t="str">
        <f t="shared" si="418"/>
        <v>1747</v>
      </c>
      <c r="R1704" s="6" t="str">
        <f t="shared" si="419"/>
        <v>Delta</v>
      </c>
      <c r="S1704" s="6" t="str">
        <f t="shared" si="420"/>
        <v>Schmitz</v>
      </c>
      <c r="T1704" s="6" t="str">
        <f t="shared" si="421"/>
        <v>Mrs</v>
      </c>
      <c r="U1704" s="6" t="str">
        <f t="shared" si="422"/>
        <v>F</v>
      </c>
      <c r="V1704" s="6" t="str">
        <f t="shared" si="423"/>
        <v>30</v>
      </c>
      <c r="W1704" s="6" t="str">
        <f t="shared" si="424"/>
        <v>First Avenue</v>
      </c>
      <c r="X1704" s="6" t="str">
        <f t="shared" si="425"/>
        <v>ue</v>
      </c>
      <c r="Y1704" s="6" t="str">
        <f t="shared" si="426"/>
        <v>First Avenue</v>
      </c>
      <c r="Z1704" s="6" t="str">
        <f t="shared" si="427"/>
        <v>Langport</v>
      </c>
      <c r="AA1704" s="6" t="str">
        <f t="shared" si="428"/>
        <v>HS</v>
      </c>
      <c r="AB1704" s="7" t="str">
        <f t="shared" si="429"/>
        <v>44182</v>
      </c>
      <c r="AC1704" s="6" t="str">
        <f t="shared" si="430"/>
        <v>67</v>
      </c>
      <c r="AD1704" s="6" t="str">
        <f t="shared" si="431"/>
        <v>D</v>
      </c>
      <c r="AE1704" s="8" t="str">
        <f t="shared" si="432"/>
        <v/>
      </c>
    </row>
    <row r="1705" spans="1:31" x14ac:dyDescent="0.25">
      <c r="A1705" s="9">
        <v>1748</v>
      </c>
      <c r="B1705" s="10" t="s">
        <v>3699</v>
      </c>
      <c r="C1705" s="10" t="s">
        <v>5036</v>
      </c>
      <c r="D1705" s="10" t="s">
        <v>28</v>
      </c>
      <c r="E1705" s="10" t="s">
        <v>29</v>
      </c>
      <c r="F1705" s="10">
        <v>30</v>
      </c>
      <c r="G1705" s="10" t="s">
        <v>5037</v>
      </c>
      <c r="H1705" s="10" t="s">
        <v>4269</v>
      </c>
      <c r="I1705" s="10" t="s">
        <v>176</v>
      </c>
      <c r="J1705" s="11">
        <v>44471</v>
      </c>
      <c r="K1705" s="10">
        <v>75</v>
      </c>
      <c r="L1705" s="10" t="s">
        <v>52</v>
      </c>
      <c r="M1705" s="12"/>
      <c r="O1705">
        <f t="shared" si="433"/>
        <v>0</v>
      </c>
      <c r="Q1705" s="9" t="str">
        <f t="shared" si="418"/>
        <v>1748</v>
      </c>
      <c r="R1705" s="10" t="str">
        <f t="shared" si="419"/>
        <v>Gene</v>
      </c>
      <c r="S1705" s="10" t="str">
        <f t="shared" si="420"/>
        <v>Underwood</v>
      </c>
      <c r="T1705" s="10" t="str">
        <f t="shared" si="421"/>
        <v>Mr</v>
      </c>
      <c r="U1705" s="10" t="str">
        <f t="shared" si="422"/>
        <v>M</v>
      </c>
      <c r="V1705" s="10" t="str">
        <f t="shared" si="423"/>
        <v>30</v>
      </c>
      <c r="W1705" s="10" t="str">
        <f t="shared" si="424"/>
        <v>Fish Street</v>
      </c>
      <c r="X1705" s="10" t="str">
        <f t="shared" si="425"/>
        <v>et</v>
      </c>
      <c r="Y1705" s="10" t="str">
        <f t="shared" si="426"/>
        <v>Fish Street</v>
      </c>
      <c r="Z1705" s="10" t="str">
        <f t="shared" si="427"/>
        <v>Cwmbran</v>
      </c>
      <c r="AA1705" s="10" t="str">
        <f t="shared" si="428"/>
        <v>CW</v>
      </c>
      <c r="AB1705" s="11" t="str">
        <f t="shared" si="429"/>
        <v>44471</v>
      </c>
      <c r="AC1705" s="10" t="str">
        <f t="shared" si="430"/>
        <v>75</v>
      </c>
      <c r="AD1705" s="10" t="str">
        <f t="shared" si="431"/>
        <v>A1</v>
      </c>
      <c r="AE1705" s="12" t="str">
        <f t="shared" si="432"/>
        <v/>
      </c>
    </row>
    <row r="1706" spans="1:31" x14ac:dyDescent="0.25">
      <c r="A1706" s="5">
        <v>1749</v>
      </c>
      <c r="B1706" s="6" t="s">
        <v>495</v>
      </c>
      <c r="C1706" s="6" t="s">
        <v>3361</v>
      </c>
      <c r="D1706" s="6" t="s">
        <v>49</v>
      </c>
      <c r="E1706" s="6" t="s">
        <v>16</v>
      </c>
      <c r="F1706" s="6">
        <v>90</v>
      </c>
      <c r="G1706" s="6" t="s">
        <v>5038</v>
      </c>
      <c r="H1706" s="6" t="s">
        <v>522</v>
      </c>
      <c r="I1706" s="6" t="s">
        <v>32</v>
      </c>
      <c r="J1706" s="7">
        <v>43584</v>
      </c>
      <c r="K1706" s="6">
        <v>78</v>
      </c>
      <c r="L1706" s="6" t="s">
        <v>52</v>
      </c>
      <c r="M1706" s="8"/>
      <c r="O1706">
        <f t="shared" si="433"/>
        <v>0</v>
      </c>
      <c r="Q1706" s="5" t="str">
        <f t="shared" si="418"/>
        <v>1749</v>
      </c>
      <c r="R1706" s="6" t="str">
        <f t="shared" si="419"/>
        <v>Gay</v>
      </c>
      <c r="S1706" s="6" t="str">
        <f t="shared" si="420"/>
        <v>Pike</v>
      </c>
      <c r="T1706" s="6" t="str">
        <f t="shared" si="421"/>
        <v>Miss</v>
      </c>
      <c r="U1706" s="6" t="str">
        <f t="shared" si="422"/>
        <v>F</v>
      </c>
      <c r="V1706" s="6" t="str">
        <f t="shared" si="423"/>
        <v>90</v>
      </c>
      <c r="W1706" s="6" t="str">
        <f t="shared" si="424"/>
        <v>Fishermans Walk</v>
      </c>
      <c r="X1706" s="6" t="str">
        <f t="shared" si="425"/>
        <v>lk</v>
      </c>
      <c r="Y1706" s="6" t="str">
        <f t="shared" si="426"/>
        <v>Fishermans Walk</v>
      </c>
      <c r="Z1706" s="6" t="str">
        <f t="shared" si="427"/>
        <v>West Sussex</v>
      </c>
      <c r="AA1706" s="6" t="str">
        <f t="shared" si="428"/>
        <v>WC</v>
      </c>
      <c r="AB1706" s="7" t="str">
        <f t="shared" si="429"/>
        <v>43584</v>
      </c>
      <c r="AC1706" s="6" t="str">
        <f t="shared" si="430"/>
        <v>78</v>
      </c>
      <c r="AD1706" s="6" t="str">
        <f t="shared" si="431"/>
        <v>A1</v>
      </c>
      <c r="AE1706" s="8" t="str">
        <f t="shared" si="432"/>
        <v/>
      </c>
    </row>
    <row r="1707" spans="1:31" x14ac:dyDescent="0.25">
      <c r="A1707" s="9">
        <v>1750</v>
      </c>
      <c r="B1707" s="10" t="s">
        <v>5039</v>
      </c>
      <c r="C1707" s="10" t="s">
        <v>1461</v>
      </c>
      <c r="D1707" s="10" t="s">
        <v>28</v>
      </c>
      <c r="E1707" s="10" t="s">
        <v>29</v>
      </c>
      <c r="F1707" s="10">
        <v>60</v>
      </c>
      <c r="G1707" s="10" t="s">
        <v>5040</v>
      </c>
      <c r="H1707" s="10" t="s">
        <v>5041</v>
      </c>
      <c r="I1707" s="10" t="s">
        <v>291</v>
      </c>
      <c r="J1707" s="11">
        <v>43530</v>
      </c>
      <c r="K1707" s="10">
        <v>2</v>
      </c>
      <c r="L1707" s="10" t="s">
        <v>68</v>
      </c>
      <c r="M1707" s="12"/>
      <c r="O1707">
        <f t="shared" si="433"/>
        <v>0</v>
      </c>
      <c r="Q1707" s="9" t="str">
        <f t="shared" si="418"/>
        <v>1750</v>
      </c>
      <c r="R1707" s="10" t="str">
        <f t="shared" si="419"/>
        <v>Tyrell</v>
      </c>
      <c r="S1707" s="10" t="str">
        <f t="shared" si="420"/>
        <v>Ambrose</v>
      </c>
      <c r="T1707" s="10" t="str">
        <f t="shared" si="421"/>
        <v>Mr</v>
      </c>
      <c r="U1707" s="10" t="str">
        <f t="shared" si="422"/>
        <v>M</v>
      </c>
      <c r="V1707" s="10" t="str">
        <f t="shared" si="423"/>
        <v>60</v>
      </c>
      <c r="W1707" s="10" t="str">
        <f t="shared" si="424"/>
        <v>Fishers Rents</v>
      </c>
      <c r="X1707" s="10" t="str">
        <f t="shared" si="425"/>
        <v>ts</v>
      </c>
      <c r="Y1707" s="10" t="str">
        <f t="shared" si="426"/>
        <v>Fishers Rents</v>
      </c>
      <c r="Z1707" s="10" t="str">
        <f t="shared" si="427"/>
        <v>Kidwelly</v>
      </c>
      <c r="AA1707" s="10" t="str">
        <f t="shared" si="428"/>
        <v>HS</v>
      </c>
      <c r="AB1707" s="11" t="str">
        <f t="shared" si="429"/>
        <v>43530</v>
      </c>
      <c r="AC1707" s="10" t="str">
        <f t="shared" si="430"/>
        <v>2</v>
      </c>
      <c r="AD1707" s="10" t="str">
        <f t="shared" si="431"/>
        <v>A2</v>
      </c>
      <c r="AE1707" s="12" t="str">
        <f t="shared" si="432"/>
        <v/>
      </c>
    </row>
    <row r="1708" spans="1:31" x14ac:dyDescent="0.25">
      <c r="A1708" s="5">
        <v>1751</v>
      </c>
      <c r="B1708" s="6" t="s">
        <v>5042</v>
      </c>
      <c r="C1708" s="6" t="s">
        <v>3799</v>
      </c>
      <c r="D1708" s="6" t="s">
        <v>28</v>
      </c>
      <c r="E1708" s="6" t="s">
        <v>29</v>
      </c>
      <c r="F1708" s="6">
        <v>30</v>
      </c>
      <c r="G1708" s="6" t="s">
        <v>5043</v>
      </c>
      <c r="H1708" s="6" t="s">
        <v>4511</v>
      </c>
      <c r="I1708" s="6" t="s">
        <v>32</v>
      </c>
      <c r="J1708" s="7">
        <v>43790</v>
      </c>
      <c r="K1708" s="6">
        <v>76</v>
      </c>
      <c r="L1708" s="6" t="s">
        <v>62</v>
      </c>
      <c r="M1708" s="8"/>
      <c r="O1708">
        <f t="shared" si="433"/>
        <v>0</v>
      </c>
      <c r="Q1708" s="5" t="str">
        <f t="shared" si="418"/>
        <v>1751</v>
      </c>
      <c r="R1708" s="6" t="str">
        <f t="shared" si="419"/>
        <v>Coy</v>
      </c>
      <c r="S1708" s="6" t="str">
        <f t="shared" si="420"/>
        <v>Velazquez</v>
      </c>
      <c r="T1708" s="6" t="str">
        <f t="shared" si="421"/>
        <v>Mr</v>
      </c>
      <c r="U1708" s="6" t="str">
        <f t="shared" si="422"/>
        <v>M</v>
      </c>
      <c r="V1708" s="6" t="str">
        <f t="shared" si="423"/>
        <v>30</v>
      </c>
      <c r="W1708" s="6" t="str">
        <f t="shared" si="424"/>
        <v>Fitzroy Street</v>
      </c>
      <c r="X1708" s="6" t="str">
        <f t="shared" si="425"/>
        <v>et</v>
      </c>
      <c r="Y1708" s="6" t="str">
        <f t="shared" si="426"/>
        <v>Fitzroy Street</v>
      </c>
      <c r="Z1708" s="6" t="str">
        <f t="shared" si="427"/>
        <v>New Romney</v>
      </c>
      <c r="AA1708" s="6" t="str">
        <f t="shared" si="428"/>
        <v>WC</v>
      </c>
      <c r="AB1708" s="7" t="str">
        <f t="shared" si="429"/>
        <v>43790</v>
      </c>
      <c r="AC1708" s="6" t="str">
        <f t="shared" si="430"/>
        <v>76</v>
      </c>
      <c r="AD1708" s="6" t="str">
        <f t="shared" si="431"/>
        <v>C4</v>
      </c>
      <c r="AE1708" s="8" t="str">
        <f t="shared" si="432"/>
        <v/>
      </c>
    </row>
    <row r="1709" spans="1:31" x14ac:dyDescent="0.25">
      <c r="A1709" s="9">
        <v>1752</v>
      </c>
      <c r="B1709" s="10" t="s">
        <v>5044</v>
      </c>
      <c r="C1709" s="10" t="s">
        <v>1600</v>
      </c>
      <c r="D1709" s="10" t="s">
        <v>617</v>
      </c>
      <c r="E1709" s="10" t="s">
        <v>29</v>
      </c>
      <c r="F1709" s="10">
        <v>90</v>
      </c>
      <c r="G1709" s="10" t="s">
        <v>5045</v>
      </c>
      <c r="H1709" s="10" t="s">
        <v>152</v>
      </c>
      <c r="I1709" s="10" t="s">
        <v>25</v>
      </c>
      <c r="J1709" s="11">
        <v>43580</v>
      </c>
      <c r="K1709" s="10">
        <v>18</v>
      </c>
      <c r="L1709" s="10" t="s">
        <v>44</v>
      </c>
      <c r="M1709" s="12"/>
      <c r="O1709">
        <f t="shared" si="433"/>
        <v>0</v>
      </c>
      <c r="Q1709" s="9" t="str">
        <f t="shared" si="418"/>
        <v>1752</v>
      </c>
      <c r="R1709" s="10" t="str">
        <f t="shared" si="419"/>
        <v>Ezra</v>
      </c>
      <c r="S1709" s="10" t="str">
        <f t="shared" si="420"/>
        <v>Jacobs</v>
      </c>
      <c r="T1709" s="10" t="str">
        <f t="shared" si="421"/>
        <v>Rev</v>
      </c>
      <c r="U1709" s="10" t="str">
        <f t="shared" si="422"/>
        <v>M</v>
      </c>
      <c r="V1709" s="10" t="str">
        <f t="shared" si="423"/>
        <v>90</v>
      </c>
      <c r="W1709" s="10" t="str">
        <f t="shared" si="424"/>
        <v>Five Acre</v>
      </c>
      <c r="X1709" s="10" t="str">
        <f t="shared" si="425"/>
        <v>re</v>
      </c>
      <c r="Y1709" s="10" t="str">
        <f t="shared" si="426"/>
        <v>Five Acre</v>
      </c>
      <c r="Z1709" s="10" t="str">
        <f t="shared" si="427"/>
        <v>Hertfordshire</v>
      </c>
      <c r="AA1709" s="10" t="str">
        <f t="shared" si="428"/>
        <v>HG</v>
      </c>
      <c r="AB1709" s="11" t="str">
        <f t="shared" si="429"/>
        <v>43580</v>
      </c>
      <c r="AC1709" s="10" t="str">
        <f t="shared" si="430"/>
        <v>18</v>
      </c>
      <c r="AD1709" s="10" t="str">
        <f t="shared" si="431"/>
        <v>D</v>
      </c>
      <c r="AE1709" s="12" t="str">
        <f t="shared" si="432"/>
        <v/>
      </c>
    </row>
    <row r="1710" spans="1:31" x14ac:dyDescent="0.25">
      <c r="A1710" s="5">
        <v>1753</v>
      </c>
      <c r="B1710" s="6" t="s">
        <v>4938</v>
      </c>
      <c r="C1710" s="6" t="s">
        <v>3352</v>
      </c>
      <c r="D1710" s="6" t="s">
        <v>41</v>
      </c>
      <c r="E1710" s="6" t="s">
        <v>16</v>
      </c>
      <c r="F1710" s="6">
        <v>30</v>
      </c>
      <c r="G1710" s="6" t="s">
        <v>5046</v>
      </c>
      <c r="H1710" s="6" t="s">
        <v>3758</v>
      </c>
      <c r="I1710" s="6" t="s">
        <v>32</v>
      </c>
      <c r="J1710" s="7">
        <v>44298</v>
      </c>
      <c r="K1710" s="6">
        <v>47</v>
      </c>
      <c r="L1710" s="6" t="s">
        <v>52</v>
      </c>
      <c r="M1710" s="8"/>
      <c r="O1710">
        <f t="shared" si="433"/>
        <v>0</v>
      </c>
      <c r="Q1710" s="5" t="str">
        <f t="shared" si="418"/>
        <v>1753</v>
      </c>
      <c r="R1710" s="6" t="str">
        <f t="shared" si="419"/>
        <v>Portia</v>
      </c>
      <c r="S1710" s="6" t="str">
        <f t="shared" si="420"/>
        <v>Casey</v>
      </c>
      <c r="T1710" s="6" t="str">
        <f t="shared" si="421"/>
        <v>Ms</v>
      </c>
      <c r="U1710" s="6" t="str">
        <f t="shared" si="422"/>
        <v>F</v>
      </c>
      <c r="V1710" s="6" t="str">
        <f t="shared" si="423"/>
        <v>30</v>
      </c>
      <c r="W1710" s="6" t="str">
        <f t="shared" si="424"/>
        <v>Flanders Crescent</v>
      </c>
      <c r="X1710" s="6" t="str">
        <f t="shared" si="425"/>
        <v>nt</v>
      </c>
      <c r="Y1710" s="6" t="str">
        <f t="shared" si="426"/>
        <v>Flanders Crescent</v>
      </c>
      <c r="Z1710" s="6" t="str">
        <f t="shared" si="427"/>
        <v>Turriff</v>
      </c>
      <c r="AA1710" s="6" t="str">
        <f t="shared" si="428"/>
        <v>WC</v>
      </c>
      <c r="AB1710" s="7" t="str">
        <f t="shared" si="429"/>
        <v>44298</v>
      </c>
      <c r="AC1710" s="6" t="str">
        <f t="shared" si="430"/>
        <v>47</v>
      </c>
      <c r="AD1710" s="6" t="str">
        <f t="shared" si="431"/>
        <v>A1</v>
      </c>
      <c r="AE1710" s="8" t="str">
        <f t="shared" si="432"/>
        <v/>
      </c>
    </row>
    <row r="1711" spans="1:31" x14ac:dyDescent="0.25">
      <c r="A1711" s="9">
        <v>1754</v>
      </c>
      <c r="B1711" s="10" t="s">
        <v>5047</v>
      </c>
      <c r="C1711" s="10" t="s">
        <v>284</v>
      </c>
      <c r="D1711" s="10" t="s">
        <v>41</v>
      </c>
      <c r="E1711" s="10" t="s">
        <v>16</v>
      </c>
      <c r="F1711" s="10">
        <v>30</v>
      </c>
      <c r="G1711" s="10" t="s">
        <v>5048</v>
      </c>
      <c r="H1711" s="10" t="s">
        <v>3286</v>
      </c>
      <c r="I1711" s="10" t="s">
        <v>32</v>
      </c>
      <c r="J1711" s="11">
        <v>43607</v>
      </c>
      <c r="K1711" s="10">
        <v>51</v>
      </c>
      <c r="L1711" s="10" t="s">
        <v>33</v>
      </c>
      <c r="M1711" s="12"/>
      <c r="O1711">
        <f t="shared" si="433"/>
        <v>0</v>
      </c>
      <c r="Q1711" s="9" t="str">
        <f t="shared" si="418"/>
        <v>1754</v>
      </c>
      <c r="R1711" s="10" t="str">
        <f t="shared" si="419"/>
        <v>Ha</v>
      </c>
      <c r="S1711" s="10" t="str">
        <f t="shared" si="420"/>
        <v>Gilmore</v>
      </c>
      <c r="T1711" s="10" t="str">
        <f t="shared" si="421"/>
        <v>Ms</v>
      </c>
      <c r="U1711" s="10" t="str">
        <f t="shared" si="422"/>
        <v>F</v>
      </c>
      <c r="V1711" s="10" t="str">
        <f t="shared" si="423"/>
        <v>30</v>
      </c>
      <c r="W1711" s="10" t="str">
        <f t="shared" si="424"/>
        <v>Fleet Road</v>
      </c>
      <c r="X1711" s="10" t="str">
        <f t="shared" si="425"/>
        <v>ad</v>
      </c>
      <c r="Y1711" s="10" t="str">
        <f t="shared" si="426"/>
        <v>Fleet Road</v>
      </c>
      <c r="Z1711" s="10" t="str">
        <f t="shared" si="427"/>
        <v>Thornton Heath</v>
      </c>
      <c r="AA1711" s="10" t="str">
        <f t="shared" si="428"/>
        <v>WC</v>
      </c>
      <c r="AB1711" s="11" t="str">
        <f t="shared" si="429"/>
        <v>43607</v>
      </c>
      <c r="AC1711" s="10" t="str">
        <f t="shared" si="430"/>
        <v>51</v>
      </c>
      <c r="AD1711" s="10" t="str">
        <f t="shared" si="431"/>
        <v>A3</v>
      </c>
      <c r="AE1711" s="12" t="str">
        <f t="shared" si="432"/>
        <v/>
      </c>
    </row>
    <row r="1712" spans="1:31" x14ac:dyDescent="0.25">
      <c r="A1712" s="5">
        <v>1755</v>
      </c>
      <c r="B1712" s="6" t="s">
        <v>2843</v>
      </c>
      <c r="C1712" s="6" t="s">
        <v>5049</v>
      </c>
      <c r="D1712" s="6" t="s">
        <v>28</v>
      </c>
      <c r="E1712" s="6" t="s">
        <v>29</v>
      </c>
      <c r="F1712" s="6">
        <v>60</v>
      </c>
      <c r="G1712" s="6" t="s">
        <v>5050</v>
      </c>
      <c r="H1712" s="6" t="s">
        <v>5051</v>
      </c>
      <c r="I1712" s="6" t="s">
        <v>32</v>
      </c>
      <c r="J1712" s="7">
        <v>44051</v>
      </c>
      <c r="K1712" s="6">
        <v>4</v>
      </c>
      <c r="L1712" s="6" t="s">
        <v>39</v>
      </c>
      <c r="M1712" s="8"/>
      <c r="O1712">
        <f t="shared" si="433"/>
        <v>0</v>
      </c>
      <c r="Q1712" s="5" t="str">
        <f t="shared" si="418"/>
        <v>1755</v>
      </c>
      <c r="R1712" s="6" t="str">
        <f t="shared" si="419"/>
        <v>Simon</v>
      </c>
      <c r="S1712" s="6" t="str">
        <f t="shared" si="420"/>
        <v>Chen</v>
      </c>
      <c r="T1712" s="6" t="str">
        <f t="shared" si="421"/>
        <v>Mr</v>
      </c>
      <c r="U1712" s="6" t="str">
        <f t="shared" si="422"/>
        <v>M</v>
      </c>
      <c r="V1712" s="6" t="str">
        <f t="shared" si="423"/>
        <v>60</v>
      </c>
      <c r="W1712" s="6" t="str">
        <f t="shared" si="424"/>
        <v>Fleming Drive</v>
      </c>
      <c r="X1712" s="6" t="str">
        <f t="shared" si="425"/>
        <v>ve</v>
      </c>
      <c r="Y1712" s="6" t="str">
        <f t="shared" si="426"/>
        <v>Fleming Drive</v>
      </c>
      <c r="Z1712" s="6" t="str">
        <f t="shared" si="427"/>
        <v>Tewkesbury</v>
      </c>
      <c r="AA1712" s="6" t="str">
        <f t="shared" si="428"/>
        <v>WC</v>
      </c>
      <c r="AB1712" s="7" t="str">
        <f t="shared" si="429"/>
        <v>44051</v>
      </c>
      <c r="AC1712" s="6" t="str">
        <f t="shared" si="430"/>
        <v>4</v>
      </c>
      <c r="AD1712" s="6" t="str">
        <f t="shared" si="431"/>
        <v>C1</v>
      </c>
      <c r="AE1712" s="8" t="str">
        <f t="shared" si="432"/>
        <v/>
      </c>
    </row>
    <row r="1713" spans="1:31" x14ac:dyDescent="0.25">
      <c r="A1713" s="9">
        <v>1756</v>
      </c>
      <c r="B1713" s="10" t="s">
        <v>5052</v>
      </c>
      <c r="C1713" s="10" t="s">
        <v>3248</v>
      </c>
      <c r="D1713" s="10" t="s">
        <v>28</v>
      </c>
      <c r="E1713" s="10" t="s">
        <v>29</v>
      </c>
      <c r="F1713" s="10">
        <v>30</v>
      </c>
      <c r="G1713" s="10" t="s">
        <v>5053</v>
      </c>
      <c r="H1713" s="10" t="s">
        <v>1386</v>
      </c>
      <c r="I1713" s="10" t="s">
        <v>32</v>
      </c>
      <c r="J1713" s="11">
        <v>44194</v>
      </c>
      <c r="K1713" s="10">
        <v>20</v>
      </c>
      <c r="L1713" s="10" t="s">
        <v>62</v>
      </c>
      <c r="M1713" s="12"/>
      <c r="O1713">
        <f t="shared" si="433"/>
        <v>0</v>
      </c>
      <c r="Q1713" s="9" t="str">
        <f t="shared" si="418"/>
        <v>1756</v>
      </c>
      <c r="R1713" s="10" t="str">
        <f t="shared" si="419"/>
        <v>Jessie</v>
      </c>
      <c r="S1713" s="10" t="str">
        <f t="shared" si="420"/>
        <v>Egan</v>
      </c>
      <c r="T1713" s="10" t="str">
        <f t="shared" si="421"/>
        <v>Mr</v>
      </c>
      <c r="U1713" s="10" t="str">
        <f t="shared" si="422"/>
        <v>M</v>
      </c>
      <c r="V1713" s="10" t="str">
        <f t="shared" si="423"/>
        <v>30</v>
      </c>
      <c r="W1713" s="10" t="str">
        <f t="shared" si="424"/>
        <v>Fleming Walk</v>
      </c>
      <c r="X1713" s="10" t="str">
        <f t="shared" si="425"/>
        <v>lk</v>
      </c>
      <c r="Y1713" s="10" t="str">
        <f t="shared" si="426"/>
        <v>Fleming Walk</v>
      </c>
      <c r="Z1713" s="10" t="str">
        <f t="shared" si="427"/>
        <v>St. Austell</v>
      </c>
      <c r="AA1713" s="10" t="str">
        <f t="shared" si="428"/>
        <v>WC</v>
      </c>
      <c r="AB1713" s="11" t="str">
        <f t="shared" si="429"/>
        <v>44194</v>
      </c>
      <c r="AC1713" s="10" t="str">
        <f t="shared" si="430"/>
        <v>20</v>
      </c>
      <c r="AD1713" s="10" t="str">
        <f t="shared" si="431"/>
        <v>C4</v>
      </c>
      <c r="AE1713" s="12" t="str">
        <f t="shared" si="432"/>
        <v/>
      </c>
    </row>
    <row r="1714" spans="1:31" x14ac:dyDescent="0.25">
      <c r="A1714" s="5">
        <v>1757</v>
      </c>
      <c r="B1714" s="6" t="s">
        <v>2970</v>
      </c>
      <c r="C1714" s="6" t="s">
        <v>5054</v>
      </c>
      <c r="D1714" s="6" t="s">
        <v>28</v>
      </c>
      <c r="E1714" s="6" t="s">
        <v>29</v>
      </c>
      <c r="F1714" s="6">
        <v>60</v>
      </c>
      <c r="G1714" s="6" t="s">
        <v>5055</v>
      </c>
      <c r="H1714" s="6" t="s">
        <v>4058</v>
      </c>
      <c r="I1714" s="6" t="s">
        <v>881</v>
      </c>
      <c r="J1714" s="7">
        <v>44128</v>
      </c>
      <c r="K1714" s="6">
        <v>45</v>
      </c>
      <c r="L1714" s="6" t="s">
        <v>62</v>
      </c>
      <c r="M1714" s="8"/>
      <c r="O1714">
        <f t="shared" si="433"/>
        <v>0</v>
      </c>
      <c r="Q1714" s="5" t="str">
        <f t="shared" si="418"/>
        <v>1757</v>
      </c>
      <c r="R1714" s="6" t="str">
        <f t="shared" si="419"/>
        <v>Burton</v>
      </c>
      <c r="S1714" s="6" t="str">
        <f t="shared" si="420"/>
        <v>Bryant</v>
      </c>
      <c r="T1714" s="6" t="str">
        <f t="shared" si="421"/>
        <v>Mr</v>
      </c>
      <c r="U1714" s="6" t="str">
        <f t="shared" si="422"/>
        <v>M</v>
      </c>
      <c r="V1714" s="6" t="str">
        <f t="shared" si="423"/>
        <v>60</v>
      </c>
      <c r="W1714" s="6" t="str">
        <f t="shared" si="424"/>
        <v>Fleming Way</v>
      </c>
      <c r="X1714" s="6" t="str">
        <f t="shared" si="425"/>
        <v>ay</v>
      </c>
      <c r="Y1714" s="6" t="str">
        <f t="shared" si="426"/>
        <v>Fleming Way</v>
      </c>
      <c r="Z1714" s="6" t="str">
        <f t="shared" si="427"/>
        <v>Inverness-Shire</v>
      </c>
      <c r="AA1714" s="6" t="str">
        <f t="shared" si="428"/>
        <v>LS</v>
      </c>
      <c r="AB1714" s="7" t="str">
        <f t="shared" si="429"/>
        <v>44128</v>
      </c>
      <c r="AC1714" s="6" t="str">
        <f t="shared" si="430"/>
        <v>45</v>
      </c>
      <c r="AD1714" s="6" t="str">
        <f t="shared" si="431"/>
        <v>C4</v>
      </c>
      <c r="AE1714" s="8" t="str">
        <f t="shared" si="432"/>
        <v/>
      </c>
    </row>
    <row r="1715" spans="1:31" x14ac:dyDescent="0.25">
      <c r="A1715" s="9">
        <v>1758</v>
      </c>
      <c r="B1715" s="10" t="s">
        <v>5056</v>
      </c>
      <c r="C1715" s="10" t="s">
        <v>1620</v>
      </c>
      <c r="D1715" s="10" t="s">
        <v>15</v>
      </c>
      <c r="E1715" s="10" t="s">
        <v>16</v>
      </c>
      <c r="F1715" s="10">
        <v>30</v>
      </c>
      <c r="G1715" s="10" t="s">
        <v>5057</v>
      </c>
      <c r="H1715" s="10" t="s">
        <v>1237</v>
      </c>
      <c r="I1715" s="10" t="s">
        <v>38</v>
      </c>
      <c r="J1715" s="11">
        <v>44207</v>
      </c>
      <c r="K1715" s="10">
        <v>82</v>
      </c>
      <c r="L1715" s="10" t="s">
        <v>99</v>
      </c>
      <c r="M1715" s="12"/>
      <c r="O1715">
        <f t="shared" si="433"/>
        <v>0</v>
      </c>
      <c r="Q1715" s="9" t="str">
        <f t="shared" si="418"/>
        <v>1758</v>
      </c>
      <c r="R1715" s="10" t="str">
        <f t="shared" si="419"/>
        <v>Saturnina</v>
      </c>
      <c r="S1715" s="10" t="str">
        <f t="shared" si="420"/>
        <v>Small</v>
      </c>
      <c r="T1715" s="10" t="str">
        <f t="shared" si="421"/>
        <v>Mrs</v>
      </c>
      <c r="U1715" s="10" t="str">
        <f t="shared" si="422"/>
        <v>F</v>
      </c>
      <c r="V1715" s="10" t="str">
        <f t="shared" si="423"/>
        <v>30</v>
      </c>
      <c r="W1715" s="10" t="str">
        <f t="shared" si="424"/>
        <v>Fletcher Row</v>
      </c>
      <c r="X1715" s="10" t="str">
        <f t="shared" si="425"/>
        <v>ow</v>
      </c>
      <c r="Y1715" s="10" t="str">
        <f t="shared" si="426"/>
        <v>Fletcher Row</v>
      </c>
      <c r="Z1715" s="10" t="str">
        <f t="shared" si="427"/>
        <v>Dundee</v>
      </c>
      <c r="AA1715" s="10" t="str">
        <f t="shared" si="428"/>
        <v>RM</v>
      </c>
      <c r="AB1715" s="11" t="str">
        <f t="shared" si="429"/>
        <v>44207</v>
      </c>
      <c r="AC1715" s="10" t="str">
        <f t="shared" si="430"/>
        <v>82</v>
      </c>
      <c r="AD1715" s="10" t="str">
        <f t="shared" si="431"/>
        <v>E</v>
      </c>
      <c r="AE1715" s="12" t="str">
        <f t="shared" si="432"/>
        <v/>
      </c>
    </row>
    <row r="1716" spans="1:31" x14ac:dyDescent="0.25">
      <c r="A1716" s="5">
        <v>1759</v>
      </c>
      <c r="B1716" s="6" t="s">
        <v>5058</v>
      </c>
      <c r="C1716" s="6" t="s">
        <v>5059</v>
      </c>
      <c r="D1716" s="6" t="s">
        <v>15</v>
      </c>
      <c r="E1716" s="6" t="s">
        <v>16</v>
      </c>
      <c r="F1716" s="6">
        <v>60</v>
      </c>
      <c r="G1716" s="6" t="s">
        <v>5060</v>
      </c>
      <c r="H1716" s="6" t="s">
        <v>5061</v>
      </c>
      <c r="I1716" s="6" t="s">
        <v>291</v>
      </c>
      <c r="J1716" s="7">
        <v>44479</v>
      </c>
      <c r="K1716" s="6">
        <v>50</v>
      </c>
      <c r="L1716" s="6" t="s">
        <v>99</v>
      </c>
      <c r="M1716" s="8"/>
      <c r="O1716">
        <f t="shared" si="433"/>
        <v>0</v>
      </c>
      <c r="Q1716" s="5" t="str">
        <f t="shared" si="418"/>
        <v>1759</v>
      </c>
      <c r="R1716" s="6" t="str">
        <f t="shared" si="419"/>
        <v>Torri</v>
      </c>
      <c r="S1716" s="6" t="str">
        <f t="shared" si="420"/>
        <v>Calvert</v>
      </c>
      <c r="T1716" s="6" t="str">
        <f t="shared" si="421"/>
        <v>Mrs</v>
      </c>
      <c r="U1716" s="6" t="str">
        <f t="shared" si="422"/>
        <v>F</v>
      </c>
      <c r="V1716" s="6" t="str">
        <f t="shared" si="423"/>
        <v>60</v>
      </c>
      <c r="W1716" s="6" t="str">
        <f t="shared" si="424"/>
        <v>Fletton Road</v>
      </c>
      <c r="X1716" s="6" t="str">
        <f t="shared" si="425"/>
        <v>ad</v>
      </c>
      <c r="Y1716" s="6" t="str">
        <f t="shared" si="426"/>
        <v>Fletton Road</v>
      </c>
      <c r="Z1716" s="6" t="str">
        <f t="shared" si="427"/>
        <v>Kington</v>
      </c>
      <c r="AA1716" s="6" t="str">
        <f t="shared" si="428"/>
        <v>HS</v>
      </c>
      <c r="AB1716" s="7" t="str">
        <f t="shared" si="429"/>
        <v>44479</v>
      </c>
      <c r="AC1716" s="6" t="str">
        <f t="shared" si="430"/>
        <v>50</v>
      </c>
      <c r="AD1716" s="6" t="str">
        <f t="shared" si="431"/>
        <v>E</v>
      </c>
      <c r="AE1716" s="8" t="str">
        <f t="shared" si="432"/>
        <v/>
      </c>
    </row>
    <row r="1717" spans="1:31" x14ac:dyDescent="0.25">
      <c r="A1717" s="5">
        <v>1761</v>
      </c>
      <c r="B1717" s="6" t="s">
        <v>3319</v>
      </c>
      <c r="C1717" s="6" t="s">
        <v>5062</v>
      </c>
      <c r="D1717" s="6" t="s">
        <v>28</v>
      </c>
      <c r="E1717" s="6" t="s">
        <v>29</v>
      </c>
      <c r="F1717" s="6">
        <v>60</v>
      </c>
      <c r="G1717" s="6" t="s">
        <v>5063</v>
      </c>
      <c r="H1717" s="6" t="s">
        <v>3314</v>
      </c>
      <c r="I1717" s="6" t="s">
        <v>32</v>
      </c>
      <c r="J1717" s="7">
        <v>44505</v>
      </c>
      <c r="K1717" s="6">
        <v>98</v>
      </c>
      <c r="L1717" s="6" t="s">
        <v>44</v>
      </c>
      <c r="M1717" s="8"/>
      <c r="O1717">
        <f t="shared" si="433"/>
        <v>0</v>
      </c>
      <c r="Q1717" s="5" t="str">
        <f t="shared" si="418"/>
        <v>1761</v>
      </c>
      <c r="R1717" s="6" t="str">
        <f t="shared" si="419"/>
        <v>Loyd</v>
      </c>
      <c r="S1717" s="6" t="str">
        <f t="shared" si="420"/>
        <v>Woodard</v>
      </c>
      <c r="T1717" s="6" t="str">
        <f t="shared" si="421"/>
        <v>Mr</v>
      </c>
      <c r="U1717" s="6" t="str">
        <f t="shared" si="422"/>
        <v>M</v>
      </c>
      <c r="V1717" s="6" t="str">
        <f t="shared" si="423"/>
        <v>60</v>
      </c>
      <c r="W1717" s="6" t="str">
        <f t="shared" si="424"/>
        <v>Flexmere Road</v>
      </c>
      <c r="X1717" s="6" t="str">
        <f t="shared" si="425"/>
        <v>ad</v>
      </c>
      <c r="Y1717" s="6" t="str">
        <f t="shared" si="426"/>
        <v>Flexmere Road</v>
      </c>
      <c r="Z1717" s="6" t="str">
        <f t="shared" si="427"/>
        <v>Midhurst</v>
      </c>
      <c r="AA1717" s="6" t="str">
        <f t="shared" si="428"/>
        <v>WC</v>
      </c>
      <c r="AB1717" s="7" t="str">
        <f t="shared" si="429"/>
        <v>44505</v>
      </c>
      <c r="AC1717" s="6" t="str">
        <f t="shared" si="430"/>
        <v>98</v>
      </c>
      <c r="AD1717" s="6" t="str">
        <f t="shared" si="431"/>
        <v>D</v>
      </c>
      <c r="AE1717" s="8" t="str">
        <f t="shared" si="432"/>
        <v/>
      </c>
    </row>
    <row r="1718" spans="1:31" x14ac:dyDescent="0.25">
      <c r="A1718" s="9">
        <v>1762</v>
      </c>
      <c r="B1718" s="10" t="s">
        <v>5064</v>
      </c>
      <c r="C1718" s="10" t="s">
        <v>5065</v>
      </c>
      <c r="D1718" s="10" t="s">
        <v>28</v>
      </c>
      <c r="E1718" s="10" t="s">
        <v>29</v>
      </c>
      <c r="F1718" s="10">
        <v>30</v>
      </c>
      <c r="G1718" s="10" t="s">
        <v>5066</v>
      </c>
      <c r="H1718" s="10" t="s">
        <v>3744</v>
      </c>
      <c r="I1718" s="10" t="s">
        <v>176</v>
      </c>
      <c r="J1718" s="11">
        <v>43479</v>
      </c>
      <c r="K1718" s="10">
        <v>34</v>
      </c>
      <c r="L1718" s="10" t="s">
        <v>99</v>
      </c>
      <c r="M1718" s="12"/>
      <c r="O1718">
        <f t="shared" si="433"/>
        <v>0</v>
      </c>
      <c r="Q1718" s="9" t="str">
        <f t="shared" si="418"/>
        <v>1762</v>
      </c>
      <c r="R1718" s="10" t="str">
        <f t="shared" si="419"/>
        <v>Robby</v>
      </c>
      <c r="S1718" s="10" t="str">
        <f t="shared" si="420"/>
        <v>Fink</v>
      </c>
      <c r="T1718" s="10" t="str">
        <f t="shared" si="421"/>
        <v>Mr</v>
      </c>
      <c r="U1718" s="10" t="str">
        <f t="shared" si="422"/>
        <v>M</v>
      </c>
      <c r="V1718" s="10" t="str">
        <f t="shared" si="423"/>
        <v>30</v>
      </c>
      <c r="W1718" s="10" t="str">
        <f t="shared" si="424"/>
        <v>Flockton Street</v>
      </c>
      <c r="X1718" s="10" t="str">
        <f t="shared" si="425"/>
        <v>et</v>
      </c>
      <c r="Y1718" s="10" t="str">
        <f t="shared" si="426"/>
        <v>Flockton Street</v>
      </c>
      <c r="Z1718" s="10" t="str">
        <f t="shared" si="427"/>
        <v>Cookstown</v>
      </c>
      <c r="AA1718" s="10" t="str">
        <f t="shared" si="428"/>
        <v>CW</v>
      </c>
      <c r="AB1718" s="11" t="str">
        <f t="shared" si="429"/>
        <v>43479</v>
      </c>
      <c r="AC1718" s="10" t="str">
        <f t="shared" si="430"/>
        <v>34</v>
      </c>
      <c r="AD1718" s="10" t="str">
        <f t="shared" si="431"/>
        <v>E</v>
      </c>
      <c r="AE1718" s="12" t="str">
        <f t="shared" si="432"/>
        <v/>
      </c>
    </row>
    <row r="1719" spans="1:31" x14ac:dyDescent="0.25">
      <c r="A1719" s="5">
        <v>1763</v>
      </c>
      <c r="B1719" s="6" t="s">
        <v>5067</v>
      </c>
      <c r="C1719" s="6" t="s">
        <v>589</v>
      </c>
      <c r="D1719" s="6" t="s">
        <v>28</v>
      </c>
      <c r="E1719" s="6" t="s">
        <v>29</v>
      </c>
      <c r="F1719" s="6">
        <v>90</v>
      </c>
      <c r="G1719" s="6" t="s">
        <v>5068</v>
      </c>
      <c r="H1719" s="6" t="s">
        <v>3857</v>
      </c>
      <c r="I1719" s="6" t="s">
        <v>122</v>
      </c>
      <c r="J1719" s="7">
        <v>44344</v>
      </c>
      <c r="K1719" s="6">
        <v>18</v>
      </c>
      <c r="L1719" s="6" t="s">
        <v>157</v>
      </c>
      <c r="M1719" s="8"/>
      <c r="O1719">
        <f t="shared" si="433"/>
        <v>0</v>
      </c>
      <c r="Q1719" s="5" t="str">
        <f t="shared" si="418"/>
        <v>1763</v>
      </c>
      <c r="R1719" s="6" t="str">
        <f t="shared" si="419"/>
        <v>Ronny</v>
      </c>
      <c r="S1719" s="6" t="str">
        <f t="shared" si="420"/>
        <v>Shipman</v>
      </c>
      <c r="T1719" s="6" t="str">
        <f t="shared" si="421"/>
        <v>Mr</v>
      </c>
      <c r="U1719" s="6" t="str">
        <f t="shared" si="422"/>
        <v>M</v>
      </c>
      <c r="V1719" s="6" t="str">
        <f t="shared" si="423"/>
        <v>90</v>
      </c>
      <c r="W1719" s="6" t="str">
        <f t="shared" si="424"/>
        <v>Florence Terrace</v>
      </c>
      <c r="X1719" s="6" t="str">
        <f t="shared" si="425"/>
        <v>ce</v>
      </c>
      <c r="Y1719" s="6" t="str">
        <f t="shared" si="426"/>
        <v>Florence Terrace</v>
      </c>
      <c r="Z1719" s="6" t="str">
        <f t="shared" si="427"/>
        <v>Liss</v>
      </c>
      <c r="AA1719" s="6" t="str">
        <f t="shared" si="428"/>
        <v>WN</v>
      </c>
      <c r="AB1719" s="7" t="str">
        <f t="shared" si="429"/>
        <v>44344</v>
      </c>
      <c r="AC1719" s="6" t="str">
        <f t="shared" si="430"/>
        <v>18</v>
      </c>
      <c r="AD1719" s="6" t="str">
        <f t="shared" si="431"/>
        <v>C3</v>
      </c>
      <c r="AE1719" s="8" t="str">
        <f t="shared" si="432"/>
        <v/>
      </c>
    </row>
    <row r="1720" spans="1:31" x14ac:dyDescent="0.25">
      <c r="A1720" s="9">
        <v>1764</v>
      </c>
      <c r="B1720" s="10" t="s">
        <v>5069</v>
      </c>
      <c r="C1720" s="10" t="s">
        <v>453</v>
      </c>
      <c r="D1720" s="10" t="s">
        <v>28</v>
      </c>
      <c r="E1720" s="10" t="s">
        <v>29</v>
      </c>
      <c r="F1720" s="10">
        <v>90</v>
      </c>
      <c r="G1720" s="10" t="s">
        <v>5070</v>
      </c>
      <c r="H1720" s="10" t="s">
        <v>295</v>
      </c>
      <c r="I1720" s="10" t="s">
        <v>25</v>
      </c>
      <c r="J1720" s="11">
        <v>44157</v>
      </c>
      <c r="K1720" s="10">
        <v>65</v>
      </c>
      <c r="L1720" s="10" t="s">
        <v>78</v>
      </c>
      <c r="M1720" s="12"/>
      <c r="O1720">
        <f t="shared" si="433"/>
        <v>0</v>
      </c>
      <c r="Q1720" s="9" t="str">
        <f t="shared" si="418"/>
        <v>1764</v>
      </c>
      <c r="R1720" s="10" t="str">
        <f t="shared" si="419"/>
        <v>Marlon</v>
      </c>
      <c r="S1720" s="10" t="str">
        <f t="shared" si="420"/>
        <v>Harding</v>
      </c>
      <c r="T1720" s="10" t="str">
        <f t="shared" si="421"/>
        <v>Mr</v>
      </c>
      <c r="U1720" s="10" t="str">
        <f t="shared" si="422"/>
        <v>M</v>
      </c>
      <c r="V1720" s="10" t="str">
        <f t="shared" si="423"/>
        <v>90</v>
      </c>
      <c r="W1720" s="10" t="str">
        <f t="shared" si="424"/>
        <v>Flower &amp;</v>
      </c>
      <c r="X1720" s="10" t="str">
        <f t="shared" si="425"/>
        <v xml:space="preserve"> &amp;</v>
      </c>
      <c r="Y1720" s="10" t="str">
        <f t="shared" si="426"/>
        <v>Flower &amp;</v>
      </c>
      <c r="Z1720" s="10" t="str">
        <f t="shared" si="427"/>
        <v>Holywell</v>
      </c>
      <c r="AA1720" s="10" t="str">
        <f t="shared" si="428"/>
        <v>HG</v>
      </c>
      <c r="AB1720" s="11" t="str">
        <f t="shared" si="429"/>
        <v>44157</v>
      </c>
      <c r="AC1720" s="10" t="str">
        <f t="shared" si="430"/>
        <v>65</v>
      </c>
      <c r="AD1720" s="10" t="str">
        <f t="shared" si="431"/>
        <v>C2</v>
      </c>
      <c r="AE1720" s="12" t="str">
        <f t="shared" si="432"/>
        <v/>
      </c>
    </row>
    <row r="1721" spans="1:31" x14ac:dyDescent="0.25">
      <c r="A1721" s="5">
        <v>1765</v>
      </c>
      <c r="B1721" s="6" t="s">
        <v>1400</v>
      </c>
      <c r="C1721" s="6" t="s">
        <v>5071</v>
      </c>
      <c r="D1721" s="6" t="s">
        <v>28</v>
      </c>
      <c r="E1721" s="6" t="s">
        <v>29</v>
      </c>
      <c r="F1721" s="6">
        <v>90</v>
      </c>
      <c r="G1721" s="6" t="s">
        <v>5072</v>
      </c>
      <c r="H1721" s="6" t="s">
        <v>1773</v>
      </c>
      <c r="I1721" s="6" t="s">
        <v>32</v>
      </c>
      <c r="J1721" s="7">
        <v>44479</v>
      </c>
      <c r="K1721" s="6">
        <v>26</v>
      </c>
      <c r="L1721" s="6" t="s">
        <v>44</v>
      </c>
      <c r="M1721" s="8"/>
      <c r="O1721">
        <f t="shared" si="433"/>
        <v>0</v>
      </c>
      <c r="Q1721" s="5" t="str">
        <f t="shared" si="418"/>
        <v>1765</v>
      </c>
      <c r="R1721" s="6" t="str">
        <f t="shared" si="419"/>
        <v>Connie</v>
      </c>
      <c r="S1721" s="6" t="str">
        <f t="shared" si="420"/>
        <v>Rutherford</v>
      </c>
      <c r="T1721" s="6" t="str">
        <f t="shared" si="421"/>
        <v>Mr</v>
      </c>
      <c r="U1721" s="6" t="str">
        <f t="shared" si="422"/>
        <v>M</v>
      </c>
      <c r="V1721" s="6" t="str">
        <f t="shared" si="423"/>
        <v>90</v>
      </c>
      <c r="W1721" s="6" t="str">
        <f t="shared" si="424"/>
        <v>Flower And</v>
      </c>
      <c r="X1721" s="6" t="str">
        <f t="shared" si="425"/>
        <v>nd</v>
      </c>
      <c r="Y1721" s="6" t="str">
        <f t="shared" si="426"/>
        <v>Flower And</v>
      </c>
      <c r="Z1721" s="6" t="str">
        <f t="shared" si="427"/>
        <v>West Glamorgan</v>
      </c>
      <c r="AA1721" s="6" t="str">
        <f t="shared" si="428"/>
        <v>WC</v>
      </c>
      <c r="AB1721" s="7" t="str">
        <f t="shared" si="429"/>
        <v>44479</v>
      </c>
      <c r="AC1721" s="6" t="str">
        <f t="shared" si="430"/>
        <v>26</v>
      </c>
      <c r="AD1721" s="6" t="str">
        <f t="shared" si="431"/>
        <v>D</v>
      </c>
      <c r="AE1721" s="8" t="str">
        <f t="shared" si="432"/>
        <v/>
      </c>
    </row>
    <row r="1722" spans="1:31" x14ac:dyDescent="0.25">
      <c r="A1722" s="9">
        <v>1766</v>
      </c>
      <c r="B1722" s="10" t="s">
        <v>1915</v>
      </c>
      <c r="C1722" s="10" t="s">
        <v>5073</v>
      </c>
      <c r="D1722" s="10" t="s">
        <v>28</v>
      </c>
      <c r="E1722" s="10" t="s">
        <v>29</v>
      </c>
      <c r="F1722" s="10">
        <v>30</v>
      </c>
      <c r="G1722" s="10" t="s">
        <v>5074</v>
      </c>
      <c r="H1722" s="10" t="s">
        <v>3447</v>
      </c>
      <c r="I1722" s="10" t="s">
        <v>176</v>
      </c>
      <c r="J1722" s="11">
        <v>43794</v>
      </c>
      <c r="K1722" s="10">
        <v>73</v>
      </c>
      <c r="L1722" s="10" t="s">
        <v>68</v>
      </c>
      <c r="M1722" s="12"/>
      <c r="O1722">
        <f t="shared" si="433"/>
        <v>0</v>
      </c>
      <c r="Q1722" s="9" t="str">
        <f t="shared" si="418"/>
        <v>1766</v>
      </c>
      <c r="R1722" s="10" t="str">
        <f t="shared" si="419"/>
        <v>Spencer</v>
      </c>
      <c r="S1722" s="10" t="str">
        <f t="shared" si="420"/>
        <v>Hinson</v>
      </c>
      <c r="T1722" s="10" t="str">
        <f t="shared" si="421"/>
        <v>Mr</v>
      </c>
      <c r="U1722" s="10" t="str">
        <f t="shared" si="422"/>
        <v>M</v>
      </c>
      <c r="V1722" s="10" t="str">
        <f t="shared" si="423"/>
        <v>30</v>
      </c>
      <c r="W1722" s="10" t="str">
        <f t="shared" si="424"/>
        <v>Flowers Mews</v>
      </c>
      <c r="X1722" s="10" t="str">
        <f t="shared" si="425"/>
        <v>ws</v>
      </c>
      <c r="Y1722" s="10" t="str">
        <f t="shared" si="426"/>
        <v>Flowers Mews</v>
      </c>
      <c r="Z1722" s="10" t="str">
        <f t="shared" si="427"/>
        <v>Cowbridge</v>
      </c>
      <c r="AA1722" s="10" t="str">
        <f t="shared" si="428"/>
        <v>CW</v>
      </c>
      <c r="AB1722" s="11" t="str">
        <f t="shared" si="429"/>
        <v>43794</v>
      </c>
      <c r="AC1722" s="10" t="str">
        <f t="shared" si="430"/>
        <v>73</v>
      </c>
      <c r="AD1722" s="10" t="str">
        <f t="shared" si="431"/>
        <v>A2</v>
      </c>
      <c r="AE1722" s="12" t="str">
        <f t="shared" si="432"/>
        <v/>
      </c>
    </row>
    <row r="1723" spans="1:31" x14ac:dyDescent="0.25">
      <c r="A1723" s="5">
        <v>1767</v>
      </c>
      <c r="B1723" s="6" t="s">
        <v>1857</v>
      </c>
      <c r="C1723" s="6" t="s">
        <v>1695</v>
      </c>
      <c r="D1723" s="6" t="s">
        <v>41</v>
      </c>
      <c r="E1723" s="6" t="s">
        <v>16</v>
      </c>
      <c r="F1723" s="6">
        <v>30</v>
      </c>
      <c r="G1723" s="6" t="s">
        <v>5075</v>
      </c>
      <c r="H1723" s="6" t="s">
        <v>734</v>
      </c>
      <c r="I1723" s="6" t="s">
        <v>38</v>
      </c>
      <c r="J1723" s="7">
        <v>43874</v>
      </c>
      <c r="K1723" s="6">
        <v>28</v>
      </c>
      <c r="L1723" s="6" t="s">
        <v>39</v>
      </c>
      <c r="M1723" s="8"/>
      <c r="O1723">
        <f t="shared" si="433"/>
        <v>0</v>
      </c>
      <c r="Q1723" s="5" t="str">
        <f t="shared" si="418"/>
        <v>1767</v>
      </c>
      <c r="R1723" s="6" t="str">
        <f t="shared" si="419"/>
        <v>Lexie</v>
      </c>
      <c r="S1723" s="6" t="str">
        <f t="shared" si="420"/>
        <v>Willard</v>
      </c>
      <c r="T1723" s="6" t="str">
        <f t="shared" si="421"/>
        <v>Ms</v>
      </c>
      <c r="U1723" s="6" t="str">
        <f t="shared" si="422"/>
        <v>F</v>
      </c>
      <c r="V1723" s="6" t="str">
        <f t="shared" si="423"/>
        <v>30</v>
      </c>
      <c r="W1723" s="6" t="str">
        <f t="shared" si="424"/>
        <v>Folgate Street</v>
      </c>
      <c r="X1723" s="6" t="str">
        <f t="shared" si="425"/>
        <v>et</v>
      </c>
      <c r="Y1723" s="6" t="str">
        <f t="shared" si="426"/>
        <v>Folgate Street</v>
      </c>
      <c r="Z1723" s="6" t="str">
        <f t="shared" si="427"/>
        <v>Dolgellau</v>
      </c>
      <c r="AA1723" s="6" t="str">
        <f t="shared" si="428"/>
        <v>RM</v>
      </c>
      <c r="AB1723" s="7" t="str">
        <f t="shared" si="429"/>
        <v>43874</v>
      </c>
      <c r="AC1723" s="6" t="str">
        <f t="shared" si="430"/>
        <v>28</v>
      </c>
      <c r="AD1723" s="6" t="str">
        <f t="shared" si="431"/>
        <v>C1</v>
      </c>
      <c r="AE1723" s="8" t="str">
        <f t="shared" si="432"/>
        <v/>
      </c>
    </row>
    <row r="1724" spans="1:31" x14ac:dyDescent="0.25">
      <c r="A1724" s="9">
        <v>1768</v>
      </c>
      <c r="B1724" s="10" t="s">
        <v>5076</v>
      </c>
      <c r="C1724" s="10" t="s">
        <v>5077</v>
      </c>
      <c r="D1724" s="10" t="s">
        <v>49</v>
      </c>
      <c r="E1724" s="10" t="s">
        <v>16</v>
      </c>
      <c r="F1724" s="10">
        <v>90</v>
      </c>
      <c r="G1724" s="10" t="s">
        <v>5078</v>
      </c>
      <c r="H1724" s="10" t="s">
        <v>2506</v>
      </c>
      <c r="I1724" s="10" t="s">
        <v>32</v>
      </c>
      <c r="J1724" s="11">
        <v>44003</v>
      </c>
      <c r="K1724" s="10">
        <v>66</v>
      </c>
      <c r="L1724" s="10" t="s">
        <v>52</v>
      </c>
      <c r="M1724" s="12"/>
      <c r="O1724">
        <f t="shared" si="433"/>
        <v>0</v>
      </c>
      <c r="Q1724" s="9" t="str">
        <f t="shared" si="418"/>
        <v>1768</v>
      </c>
      <c r="R1724" s="10" t="str">
        <f t="shared" si="419"/>
        <v>Valarie</v>
      </c>
      <c r="S1724" s="10" t="str">
        <f t="shared" si="420"/>
        <v>Talley</v>
      </c>
      <c r="T1724" s="10" t="str">
        <f t="shared" si="421"/>
        <v>Miss</v>
      </c>
      <c r="U1724" s="10" t="str">
        <f t="shared" si="422"/>
        <v>F</v>
      </c>
      <c r="V1724" s="10" t="str">
        <f t="shared" si="423"/>
        <v>90</v>
      </c>
      <c r="W1724" s="10" t="str">
        <f t="shared" si="424"/>
        <v>Foliot Street</v>
      </c>
      <c r="X1724" s="10" t="str">
        <f t="shared" si="425"/>
        <v>et</v>
      </c>
      <c r="Y1724" s="10" t="str">
        <f t="shared" si="426"/>
        <v>Foliot Street</v>
      </c>
      <c r="Z1724" s="10" t="str">
        <f t="shared" si="427"/>
        <v>Sandringham</v>
      </c>
      <c r="AA1724" s="10" t="str">
        <f t="shared" si="428"/>
        <v>WC</v>
      </c>
      <c r="AB1724" s="11" t="str">
        <f t="shared" si="429"/>
        <v>44003</v>
      </c>
      <c r="AC1724" s="10" t="str">
        <f t="shared" si="430"/>
        <v>66</v>
      </c>
      <c r="AD1724" s="10" t="str">
        <f t="shared" si="431"/>
        <v>A1</v>
      </c>
      <c r="AE1724" s="12" t="str">
        <f t="shared" si="432"/>
        <v/>
      </c>
    </row>
    <row r="1725" spans="1:31" x14ac:dyDescent="0.25">
      <c r="A1725" s="5">
        <v>1769</v>
      </c>
      <c r="B1725" s="6" t="s">
        <v>2590</v>
      </c>
      <c r="C1725" s="6" t="s">
        <v>1143</v>
      </c>
      <c r="D1725" s="6" t="s">
        <v>49</v>
      </c>
      <c r="E1725" s="6" t="s">
        <v>16</v>
      </c>
      <c r="F1725" s="6">
        <v>90</v>
      </c>
      <c r="G1725" s="6" t="s">
        <v>5079</v>
      </c>
      <c r="H1725" s="6" t="s">
        <v>5080</v>
      </c>
      <c r="I1725" s="6" t="s">
        <v>32</v>
      </c>
      <c r="J1725" s="7">
        <v>43845</v>
      </c>
      <c r="K1725" s="6">
        <v>51</v>
      </c>
      <c r="L1725" s="6" t="s">
        <v>99</v>
      </c>
      <c r="M1725" s="8"/>
      <c r="O1725">
        <f t="shared" si="433"/>
        <v>0</v>
      </c>
      <c r="Q1725" s="5" t="str">
        <f t="shared" si="418"/>
        <v>1769</v>
      </c>
      <c r="R1725" s="6" t="str">
        <f t="shared" si="419"/>
        <v>Maya</v>
      </c>
      <c r="S1725" s="6" t="str">
        <f t="shared" si="420"/>
        <v>Kerr</v>
      </c>
      <c r="T1725" s="6" t="str">
        <f t="shared" si="421"/>
        <v>Miss</v>
      </c>
      <c r="U1725" s="6" t="str">
        <f t="shared" si="422"/>
        <v>F</v>
      </c>
      <c r="V1725" s="6" t="str">
        <f t="shared" si="423"/>
        <v>90</v>
      </c>
      <c r="W1725" s="6" t="str">
        <f t="shared" si="424"/>
        <v>Folkington Corner</v>
      </c>
      <c r="X1725" s="6" t="str">
        <f t="shared" si="425"/>
        <v>er</v>
      </c>
      <c r="Y1725" s="6" t="str">
        <f t="shared" si="426"/>
        <v>Folkington Corner</v>
      </c>
      <c r="Z1725" s="6" t="str">
        <f t="shared" si="427"/>
        <v>Purley</v>
      </c>
      <c r="AA1725" s="6" t="str">
        <f t="shared" si="428"/>
        <v>WC</v>
      </c>
      <c r="AB1725" s="7" t="str">
        <f t="shared" si="429"/>
        <v>43845</v>
      </c>
      <c r="AC1725" s="6" t="str">
        <f t="shared" si="430"/>
        <v>51</v>
      </c>
      <c r="AD1725" s="6" t="str">
        <f t="shared" si="431"/>
        <v>E</v>
      </c>
      <c r="AE1725" s="8" t="str">
        <f t="shared" si="432"/>
        <v/>
      </c>
    </row>
    <row r="1726" spans="1:31" x14ac:dyDescent="0.25">
      <c r="A1726" s="9">
        <v>1770</v>
      </c>
      <c r="B1726" s="10" t="s">
        <v>3290</v>
      </c>
      <c r="C1726" s="10" t="s">
        <v>5081</v>
      </c>
      <c r="D1726" s="10" t="s">
        <v>28</v>
      </c>
      <c r="E1726" s="10" t="s">
        <v>29</v>
      </c>
      <c r="F1726" s="10">
        <v>60</v>
      </c>
      <c r="G1726" s="10" t="s">
        <v>5082</v>
      </c>
      <c r="H1726" s="10" t="s">
        <v>2781</v>
      </c>
      <c r="I1726" s="10" t="s">
        <v>176</v>
      </c>
      <c r="J1726" s="11">
        <v>43910</v>
      </c>
      <c r="K1726" s="10">
        <v>9</v>
      </c>
      <c r="L1726" s="10" t="s">
        <v>39</v>
      </c>
      <c r="M1726" s="12"/>
      <c r="O1726">
        <f t="shared" si="433"/>
        <v>0</v>
      </c>
      <c r="Q1726" s="9" t="str">
        <f t="shared" si="418"/>
        <v>1770</v>
      </c>
      <c r="R1726" s="10" t="str">
        <f t="shared" si="419"/>
        <v>Earl</v>
      </c>
      <c r="S1726" s="10" t="str">
        <f t="shared" si="420"/>
        <v>White</v>
      </c>
      <c r="T1726" s="10" t="str">
        <f t="shared" si="421"/>
        <v>Mr</v>
      </c>
      <c r="U1726" s="10" t="str">
        <f t="shared" si="422"/>
        <v>M</v>
      </c>
      <c r="V1726" s="10" t="str">
        <f t="shared" si="423"/>
        <v>60</v>
      </c>
      <c r="W1726" s="10" t="str">
        <f t="shared" si="424"/>
        <v>Fontarabia Road</v>
      </c>
      <c r="X1726" s="10" t="str">
        <f t="shared" si="425"/>
        <v>ad</v>
      </c>
      <c r="Y1726" s="10" t="str">
        <f t="shared" si="426"/>
        <v>Fontarabia Road</v>
      </c>
      <c r="Z1726" s="10" t="str">
        <f t="shared" si="427"/>
        <v>Corrour</v>
      </c>
      <c r="AA1726" s="10" t="str">
        <f t="shared" si="428"/>
        <v>CW</v>
      </c>
      <c r="AB1726" s="11" t="str">
        <f t="shared" si="429"/>
        <v>43910</v>
      </c>
      <c r="AC1726" s="10" t="str">
        <f t="shared" si="430"/>
        <v>9</v>
      </c>
      <c r="AD1726" s="10" t="str">
        <f t="shared" si="431"/>
        <v>C1</v>
      </c>
      <c r="AE1726" s="12" t="str">
        <f t="shared" si="432"/>
        <v/>
      </c>
    </row>
    <row r="1727" spans="1:31" x14ac:dyDescent="0.25">
      <c r="A1727" s="5">
        <v>1771</v>
      </c>
      <c r="B1727" s="6" t="s">
        <v>5083</v>
      </c>
      <c r="C1727" s="6" t="s">
        <v>1866</v>
      </c>
      <c r="D1727" s="6" t="s">
        <v>15</v>
      </c>
      <c r="E1727" s="6" t="s">
        <v>16</v>
      </c>
      <c r="F1727" s="6">
        <v>60</v>
      </c>
      <c r="G1727" s="6" t="s">
        <v>5084</v>
      </c>
      <c r="H1727" s="6" t="s">
        <v>750</v>
      </c>
      <c r="I1727" s="6" t="s">
        <v>25</v>
      </c>
      <c r="J1727" s="7">
        <v>44525</v>
      </c>
      <c r="K1727" s="6">
        <v>20</v>
      </c>
      <c r="L1727" s="6" t="s">
        <v>78</v>
      </c>
      <c r="M1727" s="8"/>
      <c r="O1727">
        <f t="shared" si="433"/>
        <v>0</v>
      </c>
      <c r="Q1727" s="5" t="str">
        <f t="shared" si="418"/>
        <v>1771</v>
      </c>
      <c r="R1727" s="6" t="str">
        <f t="shared" si="419"/>
        <v>Marylee</v>
      </c>
      <c r="S1727" s="6" t="str">
        <f t="shared" si="420"/>
        <v>Lassiter</v>
      </c>
      <c r="T1727" s="6" t="str">
        <f t="shared" si="421"/>
        <v>Mrs</v>
      </c>
      <c r="U1727" s="6" t="str">
        <f t="shared" si="422"/>
        <v>F</v>
      </c>
      <c r="V1727" s="6" t="str">
        <f t="shared" si="423"/>
        <v>60</v>
      </c>
      <c r="W1727" s="6" t="str">
        <f t="shared" si="424"/>
        <v>Ford Close</v>
      </c>
      <c r="X1727" s="6" t="str">
        <f t="shared" si="425"/>
        <v>se</v>
      </c>
      <c r="Y1727" s="6" t="str">
        <f t="shared" si="426"/>
        <v>Ford Close</v>
      </c>
      <c r="Z1727" s="6" t="str">
        <f t="shared" si="427"/>
        <v>Havant</v>
      </c>
      <c r="AA1727" s="6" t="str">
        <f t="shared" si="428"/>
        <v>HG</v>
      </c>
      <c r="AB1727" s="7" t="str">
        <f t="shared" si="429"/>
        <v>44525</v>
      </c>
      <c r="AC1727" s="6" t="str">
        <f t="shared" si="430"/>
        <v>20</v>
      </c>
      <c r="AD1727" s="6" t="str">
        <f t="shared" si="431"/>
        <v>C2</v>
      </c>
      <c r="AE1727" s="8" t="str">
        <f t="shared" si="432"/>
        <v/>
      </c>
    </row>
    <row r="1728" spans="1:31" x14ac:dyDescent="0.25">
      <c r="A1728" s="9">
        <v>1772</v>
      </c>
      <c r="B1728" s="10" t="s">
        <v>2336</v>
      </c>
      <c r="C1728" s="10" t="s">
        <v>508</v>
      </c>
      <c r="D1728" s="10" t="s">
        <v>28</v>
      </c>
      <c r="E1728" s="10" t="s">
        <v>29</v>
      </c>
      <c r="F1728" s="10">
        <v>60</v>
      </c>
      <c r="G1728" s="10" t="s">
        <v>5085</v>
      </c>
      <c r="H1728" s="10" t="s">
        <v>2678</v>
      </c>
      <c r="I1728" s="10" t="s">
        <v>1194</v>
      </c>
      <c r="J1728" s="11">
        <v>43749</v>
      </c>
      <c r="K1728" s="10">
        <v>48</v>
      </c>
      <c r="L1728" s="10" t="s">
        <v>33</v>
      </c>
      <c r="M1728" s="12"/>
      <c r="O1728">
        <f t="shared" si="433"/>
        <v>0</v>
      </c>
      <c r="Q1728" s="9" t="str">
        <f t="shared" si="418"/>
        <v>1772</v>
      </c>
      <c r="R1728" s="10" t="str">
        <f t="shared" si="419"/>
        <v>Lorenzo</v>
      </c>
      <c r="S1728" s="10" t="str">
        <f t="shared" si="420"/>
        <v>Goddard</v>
      </c>
      <c r="T1728" s="10" t="str">
        <f t="shared" si="421"/>
        <v>Mr</v>
      </c>
      <c r="U1728" s="10" t="str">
        <f t="shared" si="422"/>
        <v>M</v>
      </c>
      <c r="V1728" s="10" t="str">
        <f t="shared" si="423"/>
        <v>60</v>
      </c>
      <c r="W1728" s="10" t="str">
        <f t="shared" si="424"/>
        <v>Fordhook Ave</v>
      </c>
      <c r="X1728" s="10" t="str">
        <f t="shared" si="425"/>
        <v>ve</v>
      </c>
      <c r="Y1728" s="10" t="str">
        <f t="shared" si="426"/>
        <v>Fordhook Ave</v>
      </c>
      <c r="Z1728" s="10" t="str">
        <f t="shared" si="427"/>
        <v>Ebbw Vale</v>
      </c>
      <c r="AA1728" s="10" t="str">
        <f t="shared" si="428"/>
        <v>LU</v>
      </c>
      <c r="AB1728" s="11" t="str">
        <f t="shared" si="429"/>
        <v>43749</v>
      </c>
      <c r="AC1728" s="10" t="str">
        <f t="shared" si="430"/>
        <v>48</v>
      </c>
      <c r="AD1728" s="10" t="str">
        <f t="shared" si="431"/>
        <v>A3</v>
      </c>
      <c r="AE1728" s="12" t="str">
        <f t="shared" si="432"/>
        <v/>
      </c>
    </row>
    <row r="1729" spans="1:31" x14ac:dyDescent="0.25">
      <c r="A1729" s="5">
        <v>1773</v>
      </c>
      <c r="B1729" s="6" t="s">
        <v>5086</v>
      </c>
      <c r="C1729" s="6" t="s">
        <v>5087</v>
      </c>
      <c r="D1729" s="6" t="s">
        <v>49</v>
      </c>
      <c r="E1729" s="6" t="s">
        <v>16</v>
      </c>
      <c r="F1729" s="6">
        <v>30</v>
      </c>
      <c r="G1729" s="6" t="s">
        <v>5088</v>
      </c>
      <c r="H1729" s="6" t="s">
        <v>5089</v>
      </c>
      <c r="I1729" s="6" t="s">
        <v>38</v>
      </c>
      <c r="J1729" s="7">
        <v>44271</v>
      </c>
      <c r="K1729" s="6">
        <v>39</v>
      </c>
      <c r="L1729" s="6" t="s">
        <v>20</v>
      </c>
      <c r="M1729" s="8"/>
      <c r="O1729">
        <f t="shared" si="433"/>
        <v>0</v>
      </c>
      <c r="Q1729" s="5" t="str">
        <f t="shared" si="418"/>
        <v>1773</v>
      </c>
      <c r="R1729" s="6" t="str">
        <f t="shared" si="419"/>
        <v>Lala</v>
      </c>
      <c r="S1729" s="6" t="str">
        <f t="shared" si="420"/>
        <v>Wills</v>
      </c>
      <c r="T1729" s="6" t="str">
        <f t="shared" si="421"/>
        <v>Miss</v>
      </c>
      <c r="U1729" s="6" t="str">
        <f t="shared" si="422"/>
        <v>F</v>
      </c>
      <c r="V1729" s="6" t="str">
        <f t="shared" si="423"/>
        <v>30</v>
      </c>
      <c r="W1729" s="6" t="str">
        <f t="shared" si="424"/>
        <v>Fordwych Road</v>
      </c>
      <c r="X1729" s="6" t="str">
        <f t="shared" si="425"/>
        <v>ad</v>
      </c>
      <c r="Y1729" s="6" t="str">
        <f t="shared" si="426"/>
        <v>Fordwych Road</v>
      </c>
      <c r="Z1729" s="6" t="str">
        <f t="shared" si="427"/>
        <v>Delabole</v>
      </c>
      <c r="AA1729" s="6" t="str">
        <f t="shared" si="428"/>
        <v>RM</v>
      </c>
      <c r="AB1729" s="7" t="str">
        <f t="shared" si="429"/>
        <v>44271</v>
      </c>
      <c r="AC1729" s="6" t="str">
        <f t="shared" si="430"/>
        <v>39</v>
      </c>
      <c r="AD1729" s="6" t="str">
        <f t="shared" si="431"/>
        <v>B</v>
      </c>
      <c r="AE1729" s="8" t="str">
        <f t="shared" si="432"/>
        <v/>
      </c>
    </row>
    <row r="1730" spans="1:31" x14ac:dyDescent="0.25">
      <c r="A1730" s="9">
        <v>1774</v>
      </c>
      <c r="B1730" s="10" t="s">
        <v>109</v>
      </c>
      <c r="C1730" s="10" t="s">
        <v>643</v>
      </c>
      <c r="D1730" s="10" t="s">
        <v>28</v>
      </c>
      <c r="E1730" s="10" t="s">
        <v>29</v>
      </c>
      <c r="F1730" s="10">
        <v>60</v>
      </c>
      <c r="G1730" s="10" t="s">
        <v>5090</v>
      </c>
      <c r="H1730" s="10" t="s">
        <v>4007</v>
      </c>
      <c r="I1730" s="10" t="s">
        <v>171</v>
      </c>
      <c r="J1730" s="11">
        <v>44154</v>
      </c>
      <c r="K1730" s="10">
        <v>81</v>
      </c>
      <c r="L1730" s="10" t="s">
        <v>20</v>
      </c>
      <c r="M1730" s="12"/>
      <c r="O1730">
        <f t="shared" si="433"/>
        <v>0</v>
      </c>
      <c r="Q1730" s="9" t="str">
        <f t="shared" si="418"/>
        <v>1774</v>
      </c>
      <c r="R1730" s="10" t="str">
        <f t="shared" si="419"/>
        <v>Felix</v>
      </c>
      <c r="S1730" s="10" t="str">
        <f t="shared" si="420"/>
        <v>Hensley</v>
      </c>
      <c r="T1730" s="10" t="str">
        <f t="shared" si="421"/>
        <v>Mr</v>
      </c>
      <c r="U1730" s="10" t="str">
        <f t="shared" si="422"/>
        <v>M</v>
      </c>
      <c r="V1730" s="10" t="str">
        <f t="shared" si="423"/>
        <v>60</v>
      </c>
      <c r="W1730" s="10" t="str">
        <f t="shared" si="424"/>
        <v>Forest Approach</v>
      </c>
      <c r="X1730" s="10" t="str">
        <f t="shared" si="425"/>
        <v>ch</v>
      </c>
      <c r="Y1730" s="10" t="str">
        <f t="shared" si="426"/>
        <v>Forest Approach</v>
      </c>
      <c r="Z1730" s="10" t="str">
        <f t="shared" si="427"/>
        <v>Clogher</v>
      </c>
      <c r="AA1730" s="10" t="str">
        <f t="shared" si="428"/>
        <v>PR</v>
      </c>
      <c r="AB1730" s="11" t="str">
        <f t="shared" si="429"/>
        <v>44154</v>
      </c>
      <c r="AC1730" s="10" t="str">
        <f t="shared" si="430"/>
        <v>81</v>
      </c>
      <c r="AD1730" s="10" t="str">
        <f t="shared" si="431"/>
        <v>B</v>
      </c>
      <c r="AE1730" s="12" t="str">
        <f t="shared" si="432"/>
        <v/>
      </c>
    </row>
    <row r="1731" spans="1:31" x14ac:dyDescent="0.25">
      <c r="A1731" s="5">
        <v>1775</v>
      </c>
      <c r="B1731" s="6" t="s">
        <v>5091</v>
      </c>
      <c r="C1731" s="6" t="s">
        <v>5092</v>
      </c>
      <c r="D1731" s="6" t="s">
        <v>15</v>
      </c>
      <c r="E1731" s="6" t="s">
        <v>16</v>
      </c>
      <c r="F1731" s="6">
        <v>30</v>
      </c>
      <c r="G1731" s="6" t="s">
        <v>5093</v>
      </c>
      <c r="H1731" s="6" t="s">
        <v>152</v>
      </c>
      <c r="I1731" s="6" t="s">
        <v>25</v>
      </c>
      <c r="J1731" s="7">
        <v>43804</v>
      </c>
      <c r="K1731" s="6">
        <v>19</v>
      </c>
      <c r="L1731" s="6" t="s">
        <v>68</v>
      </c>
      <c r="M1731" s="8"/>
      <c r="O1731">
        <f t="shared" si="433"/>
        <v>0</v>
      </c>
      <c r="Q1731" s="5" t="str">
        <f t="shared" si="418"/>
        <v>1775</v>
      </c>
      <c r="R1731" s="6" t="str">
        <f t="shared" si="419"/>
        <v>Nam</v>
      </c>
      <c r="S1731" s="6" t="str">
        <f t="shared" si="420"/>
        <v>Morin</v>
      </c>
      <c r="T1731" s="6" t="str">
        <f t="shared" si="421"/>
        <v>Mrs</v>
      </c>
      <c r="U1731" s="6" t="str">
        <f t="shared" si="422"/>
        <v>F</v>
      </c>
      <c r="V1731" s="6" t="str">
        <f t="shared" si="423"/>
        <v>30</v>
      </c>
      <c r="W1731" s="6" t="str">
        <f t="shared" si="424"/>
        <v>Forest Court</v>
      </c>
      <c r="X1731" s="6" t="str">
        <f t="shared" si="425"/>
        <v>rt</v>
      </c>
      <c r="Y1731" s="6" t="str">
        <f t="shared" si="426"/>
        <v>Forest Court</v>
      </c>
      <c r="Z1731" s="6" t="str">
        <f t="shared" si="427"/>
        <v>Hertfordshire</v>
      </c>
      <c r="AA1731" s="6" t="str">
        <f t="shared" si="428"/>
        <v>HG</v>
      </c>
      <c r="AB1731" s="7" t="str">
        <f t="shared" si="429"/>
        <v>43804</v>
      </c>
      <c r="AC1731" s="6" t="str">
        <f t="shared" si="430"/>
        <v>19</v>
      </c>
      <c r="AD1731" s="6" t="str">
        <f t="shared" si="431"/>
        <v>A2</v>
      </c>
      <c r="AE1731" s="8" t="str">
        <f t="shared" si="432"/>
        <v/>
      </c>
    </row>
    <row r="1732" spans="1:31" x14ac:dyDescent="0.25">
      <c r="A1732" s="9">
        <v>1776</v>
      </c>
      <c r="B1732" s="10" t="s">
        <v>3979</v>
      </c>
      <c r="C1732" s="10" t="s">
        <v>5094</v>
      </c>
      <c r="D1732" s="10" t="s">
        <v>28</v>
      </c>
      <c r="E1732" s="10" t="s">
        <v>29</v>
      </c>
      <c r="F1732" s="10">
        <v>90</v>
      </c>
      <c r="G1732" s="10" t="s">
        <v>5095</v>
      </c>
      <c r="H1732" s="10" t="s">
        <v>2059</v>
      </c>
      <c r="I1732" s="10" t="s">
        <v>1030</v>
      </c>
      <c r="J1732" s="11">
        <v>44056</v>
      </c>
      <c r="K1732" s="10">
        <v>42</v>
      </c>
      <c r="L1732" s="10" t="s">
        <v>33</v>
      </c>
      <c r="M1732" s="12"/>
      <c r="O1732">
        <f t="shared" si="433"/>
        <v>0</v>
      </c>
      <c r="Q1732" s="9" t="str">
        <f t="shared" si="418"/>
        <v>1776</v>
      </c>
      <c r="R1732" s="10" t="str">
        <f t="shared" si="419"/>
        <v>Deon</v>
      </c>
      <c r="S1732" s="10" t="str">
        <f t="shared" si="420"/>
        <v>Friend</v>
      </c>
      <c r="T1732" s="10" t="str">
        <f t="shared" si="421"/>
        <v>Mr</v>
      </c>
      <c r="U1732" s="10" t="str">
        <f t="shared" si="422"/>
        <v>M</v>
      </c>
      <c r="V1732" s="10" t="str">
        <f t="shared" si="423"/>
        <v>90</v>
      </c>
      <c r="W1732" s="10" t="str">
        <f t="shared" si="424"/>
        <v>Forest Grove</v>
      </c>
      <c r="X1732" s="10" t="str">
        <f t="shared" si="425"/>
        <v>ve</v>
      </c>
      <c r="Y1732" s="10" t="str">
        <f t="shared" si="426"/>
        <v>Forest Grove</v>
      </c>
      <c r="Z1732" s="10" t="str">
        <f t="shared" si="427"/>
        <v>Beaumaris</v>
      </c>
      <c r="AA1732" s="10" t="str">
        <f t="shared" si="428"/>
        <v>DT</v>
      </c>
      <c r="AB1732" s="11" t="str">
        <f t="shared" si="429"/>
        <v>44056</v>
      </c>
      <c r="AC1732" s="10" t="str">
        <f t="shared" si="430"/>
        <v>42</v>
      </c>
      <c r="AD1732" s="10" t="str">
        <f t="shared" si="431"/>
        <v>A3</v>
      </c>
      <c r="AE1732" s="12" t="str">
        <f t="shared" si="432"/>
        <v/>
      </c>
    </row>
    <row r="1733" spans="1:31" x14ac:dyDescent="0.25">
      <c r="A1733" s="5">
        <v>1777</v>
      </c>
      <c r="B1733" s="6" t="s">
        <v>701</v>
      </c>
      <c r="C1733" s="6" t="s">
        <v>1494</v>
      </c>
      <c r="D1733" s="6" t="s">
        <v>28</v>
      </c>
      <c r="E1733" s="6" t="s">
        <v>29</v>
      </c>
      <c r="F1733" s="6">
        <v>90</v>
      </c>
      <c r="G1733" s="6" t="s">
        <v>5095</v>
      </c>
      <c r="H1733" s="6" t="s">
        <v>2523</v>
      </c>
      <c r="I1733" s="6" t="s">
        <v>2524</v>
      </c>
      <c r="J1733" s="7">
        <v>44292</v>
      </c>
      <c r="K1733" s="6">
        <v>18</v>
      </c>
      <c r="L1733" s="6" t="s">
        <v>157</v>
      </c>
      <c r="M1733" s="8"/>
      <c r="O1733">
        <f t="shared" si="433"/>
        <v>0</v>
      </c>
      <c r="Q1733" s="5" t="str">
        <f t="shared" si="418"/>
        <v>1777</v>
      </c>
      <c r="R1733" s="6" t="str">
        <f t="shared" si="419"/>
        <v>Henry</v>
      </c>
      <c r="S1733" s="6" t="str">
        <f t="shared" si="420"/>
        <v>Burris</v>
      </c>
      <c r="T1733" s="6" t="str">
        <f t="shared" si="421"/>
        <v>Mr</v>
      </c>
      <c r="U1733" s="6" t="str">
        <f t="shared" si="422"/>
        <v>M</v>
      </c>
      <c r="V1733" s="6" t="str">
        <f t="shared" si="423"/>
        <v>90</v>
      </c>
      <c r="W1733" s="6" t="str">
        <f t="shared" si="424"/>
        <v>Forest Grove</v>
      </c>
      <c r="X1733" s="6" t="str">
        <f t="shared" si="425"/>
        <v>ve</v>
      </c>
      <c r="Y1733" s="6" t="str">
        <f t="shared" si="426"/>
        <v>Forest Grove</v>
      </c>
      <c r="Z1733" s="6" t="str">
        <f t="shared" si="427"/>
        <v>Billingshurst</v>
      </c>
      <c r="AA1733" s="6" t="str">
        <f t="shared" si="428"/>
        <v>TS</v>
      </c>
      <c r="AB1733" s="7" t="str">
        <f t="shared" si="429"/>
        <v>44292</v>
      </c>
      <c r="AC1733" s="6" t="str">
        <f t="shared" si="430"/>
        <v>18</v>
      </c>
      <c r="AD1733" s="6" t="str">
        <f t="shared" si="431"/>
        <v>C3</v>
      </c>
      <c r="AE1733" s="8" t="str">
        <f t="shared" si="432"/>
        <v/>
      </c>
    </row>
    <row r="1734" spans="1:31" x14ac:dyDescent="0.25">
      <c r="A1734" s="9">
        <v>1778</v>
      </c>
      <c r="B1734" s="10" t="s">
        <v>5096</v>
      </c>
      <c r="C1734" s="10" t="s">
        <v>2061</v>
      </c>
      <c r="D1734" s="10" t="s">
        <v>28</v>
      </c>
      <c r="E1734" s="10" t="s">
        <v>29</v>
      </c>
      <c r="F1734" s="10">
        <v>60</v>
      </c>
      <c r="G1734" s="10" t="s">
        <v>5097</v>
      </c>
      <c r="H1734" s="10" t="s">
        <v>2560</v>
      </c>
      <c r="I1734" s="10" t="s">
        <v>32</v>
      </c>
      <c r="J1734" s="11">
        <v>43751</v>
      </c>
      <c r="K1734" s="10">
        <v>74</v>
      </c>
      <c r="L1734" s="10" t="s">
        <v>62</v>
      </c>
      <c r="M1734" s="12"/>
      <c r="O1734">
        <f t="shared" si="433"/>
        <v>0</v>
      </c>
      <c r="Q1734" s="9" t="str">
        <f t="shared" ref="Q1734:Q1797" si="434">TRIM(A1734)</f>
        <v>1778</v>
      </c>
      <c r="R1734" s="10" t="str">
        <f t="shared" ref="R1734:R1797" si="435">TRIM(B1734)</f>
        <v>Gustavo</v>
      </c>
      <c r="S1734" s="10" t="str">
        <f t="shared" ref="S1734:S1797" si="436">TRIM(C1734)</f>
        <v>Owen</v>
      </c>
      <c r="T1734" s="10" t="str">
        <f t="shared" ref="T1734:T1797" si="437">TRIM(D1734)</f>
        <v>Mr</v>
      </c>
      <c r="U1734" s="10" t="str">
        <f t="shared" ref="U1734:U1797" si="438">IF(ISNUMBER(SEARCH("f",TRIM(E1734))),"F","M")</f>
        <v>M</v>
      </c>
      <c r="V1734" s="10" t="str">
        <f t="shared" ref="V1734:V1797" si="439">TRIM(F1734)</f>
        <v>60</v>
      </c>
      <c r="W1734" s="10" t="str">
        <f t="shared" ref="W1734:W1797" si="440">SUBSTITUTE(SUBSTITUTE(SUBSTITUTE(PROPER(TRIM(G1734)),"(?)","")," (No",""),"'S","'s")</f>
        <v>Forest Hill</v>
      </c>
      <c r="X1734" s="10" t="str">
        <f t="shared" ref="X1734:X1797" si="441">RIGHT(W1734,2)</f>
        <v>ll</v>
      </c>
      <c r="Y1734" s="10" t="str">
        <f t="shared" ref="Y1734:Y1797" si="442">IF(OR(X1734="St",X1734="Av",X1734="Pl"),SUBSTITUTE(SUBSTITUTE(SUBSTITUTE(SUBSTITUTE(SUBSTITUTE(SUBSTITUTE(SUBSTITUTE(W1734,"Rd","Road"),"St","Street"),"Cls", "Close"),"Plc","Place"),"Bldgs","Buildings"),"Av","Avenue"),"Pl","Place"),SUBSTITUTE(SUBSTITUTE(SUBSTITUTE(SUBSTITUTE(SUBSTITUTE(W1734,"Rd","Road"),"Cls", "Close"),"Plc","Place"),"Bldgs","Buildings"),"Crt","Court"))</f>
        <v>Forest Hill</v>
      </c>
      <c r="Z1734" s="10" t="str">
        <f t="shared" ref="Z1734:Z1797" si="443">TRIM(H1734)</f>
        <v>Sandhurst</v>
      </c>
      <c r="AA1734" s="10" t="str">
        <f t="shared" ref="AA1734:AA1797" si="444">TRIM(I1734)</f>
        <v>WC</v>
      </c>
      <c r="AB1734" s="11" t="str">
        <f t="shared" ref="AB1734:AB1797" si="445">TRIM(J1734)</f>
        <v>43751</v>
      </c>
      <c r="AC1734" s="10" t="str">
        <f t="shared" ref="AC1734:AC1797" si="446">TRIM(K1734)</f>
        <v>74</v>
      </c>
      <c r="AD1734" s="10" t="str">
        <f t="shared" ref="AD1734:AD1797" si="447">TRIM(L1734)</f>
        <v>C4</v>
      </c>
      <c r="AE1734" s="12" t="str">
        <f t="shared" ref="AE1734:AE1797" si="448">TRIM(M1734)</f>
        <v/>
      </c>
    </row>
    <row r="1735" spans="1:31" x14ac:dyDescent="0.25">
      <c r="A1735" s="5">
        <v>1779</v>
      </c>
      <c r="B1735" s="6" t="s">
        <v>4681</v>
      </c>
      <c r="C1735" s="6" t="s">
        <v>3593</v>
      </c>
      <c r="D1735" s="6" t="s">
        <v>28</v>
      </c>
      <c r="E1735" s="6" t="s">
        <v>29</v>
      </c>
      <c r="F1735" s="6">
        <v>30</v>
      </c>
      <c r="G1735" s="6" t="s">
        <v>5098</v>
      </c>
      <c r="H1735" s="6" t="s">
        <v>712</v>
      </c>
      <c r="I1735" s="6" t="s">
        <v>32</v>
      </c>
      <c r="J1735" s="7">
        <v>44060</v>
      </c>
      <c r="K1735" s="6">
        <v>23</v>
      </c>
      <c r="L1735" s="6" t="s">
        <v>44</v>
      </c>
      <c r="M1735" s="8"/>
      <c r="O1735">
        <f t="shared" si="433"/>
        <v>0</v>
      </c>
      <c r="Q1735" s="5" t="str">
        <f t="shared" si="434"/>
        <v>1779</v>
      </c>
      <c r="R1735" s="6" t="str">
        <f t="shared" si="435"/>
        <v>Granville</v>
      </c>
      <c r="S1735" s="6" t="str">
        <f t="shared" si="436"/>
        <v>Wang</v>
      </c>
      <c r="T1735" s="6" t="str">
        <f t="shared" si="437"/>
        <v>Mr</v>
      </c>
      <c r="U1735" s="6" t="str">
        <f t="shared" si="438"/>
        <v>M</v>
      </c>
      <c r="V1735" s="6" t="str">
        <f t="shared" si="439"/>
        <v>30</v>
      </c>
      <c r="W1735" s="6" t="str">
        <f t="shared" si="440"/>
        <v>Forest Lane</v>
      </c>
      <c r="X1735" s="6" t="str">
        <f t="shared" si="441"/>
        <v>ne</v>
      </c>
      <c r="Y1735" s="6" t="str">
        <f t="shared" si="442"/>
        <v>Forest Lane</v>
      </c>
      <c r="Z1735" s="6" t="str">
        <f t="shared" si="443"/>
        <v>Seascale</v>
      </c>
      <c r="AA1735" s="6" t="str">
        <f t="shared" si="444"/>
        <v>WC</v>
      </c>
      <c r="AB1735" s="7" t="str">
        <f t="shared" si="445"/>
        <v>44060</v>
      </c>
      <c r="AC1735" s="6" t="str">
        <f t="shared" si="446"/>
        <v>23</v>
      </c>
      <c r="AD1735" s="6" t="str">
        <f t="shared" si="447"/>
        <v>D</v>
      </c>
      <c r="AE1735" s="8" t="str">
        <f t="shared" si="448"/>
        <v/>
      </c>
    </row>
    <row r="1736" spans="1:31" x14ac:dyDescent="0.25">
      <c r="A1736" s="5">
        <v>1781</v>
      </c>
      <c r="B1736" s="6" t="s">
        <v>5099</v>
      </c>
      <c r="C1736" s="6" t="s">
        <v>301</v>
      </c>
      <c r="D1736" s="6" t="s">
        <v>49</v>
      </c>
      <c r="E1736" s="6" t="s">
        <v>16</v>
      </c>
      <c r="F1736" s="6">
        <v>60</v>
      </c>
      <c r="G1736" s="6" t="s">
        <v>5100</v>
      </c>
      <c r="H1736" s="6" t="s">
        <v>3412</v>
      </c>
      <c r="I1736" s="6" t="s">
        <v>32</v>
      </c>
      <c r="J1736" s="7">
        <v>44292</v>
      </c>
      <c r="K1736" s="6">
        <v>57</v>
      </c>
      <c r="L1736" s="6" t="s">
        <v>78</v>
      </c>
      <c r="M1736" s="8"/>
      <c r="O1736">
        <f t="shared" si="433"/>
        <v>0</v>
      </c>
      <c r="Q1736" s="5" t="str">
        <f t="shared" si="434"/>
        <v>1781</v>
      </c>
      <c r="R1736" s="6" t="str">
        <f t="shared" si="435"/>
        <v>Cassandra</v>
      </c>
      <c r="S1736" s="6" t="str">
        <f t="shared" si="436"/>
        <v>Dale</v>
      </c>
      <c r="T1736" s="6" t="str">
        <f t="shared" si="437"/>
        <v>Miss</v>
      </c>
      <c r="U1736" s="6" t="str">
        <f t="shared" si="438"/>
        <v>F</v>
      </c>
      <c r="V1736" s="6" t="str">
        <f t="shared" si="439"/>
        <v>60</v>
      </c>
      <c r="W1736" s="6" t="str">
        <f t="shared" si="440"/>
        <v>Forston Street</v>
      </c>
      <c r="X1736" s="6" t="str">
        <f t="shared" si="441"/>
        <v>et</v>
      </c>
      <c r="Y1736" s="6" t="str">
        <f t="shared" si="442"/>
        <v>Forston Street</v>
      </c>
      <c r="Z1736" s="6" t="str">
        <f t="shared" si="443"/>
        <v>Todmorden</v>
      </c>
      <c r="AA1736" s="6" t="str">
        <f t="shared" si="444"/>
        <v>WC</v>
      </c>
      <c r="AB1736" s="7" t="str">
        <f t="shared" si="445"/>
        <v>44292</v>
      </c>
      <c r="AC1736" s="6" t="str">
        <f t="shared" si="446"/>
        <v>57</v>
      </c>
      <c r="AD1736" s="6" t="str">
        <f t="shared" si="447"/>
        <v>C2</v>
      </c>
      <c r="AE1736" s="8" t="str">
        <f t="shared" si="448"/>
        <v/>
      </c>
    </row>
    <row r="1737" spans="1:31" x14ac:dyDescent="0.25">
      <c r="A1737" s="9">
        <v>1782</v>
      </c>
      <c r="B1737" s="10" t="s">
        <v>5101</v>
      </c>
      <c r="C1737" s="10" t="s">
        <v>2537</v>
      </c>
      <c r="D1737" s="10" t="s">
        <v>49</v>
      </c>
      <c r="E1737" s="10" t="s">
        <v>16</v>
      </c>
      <c r="F1737" s="10">
        <v>90</v>
      </c>
      <c r="G1737" s="10" t="s">
        <v>5102</v>
      </c>
      <c r="H1737" s="10" t="s">
        <v>5103</v>
      </c>
      <c r="I1737" s="10" t="s">
        <v>25</v>
      </c>
      <c r="J1737" s="11">
        <v>43670</v>
      </c>
      <c r="K1737" s="10">
        <v>19</v>
      </c>
      <c r="L1737" s="10" t="s">
        <v>20</v>
      </c>
      <c r="M1737" s="12"/>
      <c r="O1737">
        <f t="shared" si="433"/>
        <v>0</v>
      </c>
      <c r="Q1737" s="9" t="str">
        <f t="shared" si="434"/>
        <v>1782</v>
      </c>
      <c r="R1737" s="10" t="str">
        <f t="shared" si="435"/>
        <v>Ines</v>
      </c>
      <c r="S1737" s="10" t="str">
        <f t="shared" si="436"/>
        <v>Mcginnis</v>
      </c>
      <c r="T1737" s="10" t="str">
        <f t="shared" si="437"/>
        <v>Miss</v>
      </c>
      <c r="U1737" s="10" t="str">
        <f t="shared" si="438"/>
        <v>F</v>
      </c>
      <c r="V1737" s="10" t="str">
        <f t="shared" si="439"/>
        <v>90</v>
      </c>
      <c r="W1737" s="10" t="str">
        <f t="shared" si="440"/>
        <v>Forsyte Crescent</v>
      </c>
      <c r="X1737" s="10" t="str">
        <f t="shared" si="441"/>
        <v>nt</v>
      </c>
      <c r="Y1737" s="10" t="str">
        <f t="shared" si="442"/>
        <v>Forsyte Crescent</v>
      </c>
      <c r="Z1737" s="10" t="str">
        <f t="shared" si="443"/>
        <v>Hemel Hempstead</v>
      </c>
      <c r="AA1737" s="10" t="str">
        <f t="shared" si="444"/>
        <v>HG</v>
      </c>
      <c r="AB1737" s="11" t="str">
        <f t="shared" si="445"/>
        <v>43670</v>
      </c>
      <c r="AC1737" s="10" t="str">
        <f t="shared" si="446"/>
        <v>19</v>
      </c>
      <c r="AD1737" s="10" t="str">
        <f t="shared" si="447"/>
        <v>B</v>
      </c>
      <c r="AE1737" s="12" t="str">
        <f t="shared" si="448"/>
        <v/>
      </c>
    </row>
    <row r="1738" spans="1:31" x14ac:dyDescent="0.25">
      <c r="A1738" s="5">
        <v>1783</v>
      </c>
      <c r="B1738" s="6" t="s">
        <v>5104</v>
      </c>
      <c r="C1738" s="6" t="s">
        <v>1088</v>
      </c>
      <c r="D1738" s="6" t="s">
        <v>15</v>
      </c>
      <c r="E1738" s="6" t="s">
        <v>16</v>
      </c>
      <c r="F1738" s="6">
        <v>60</v>
      </c>
      <c r="G1738" s="6" t="s">
        <v>5105</v>
      </c>
      <c r="H1738" s="6" t="s">
        <v>2274</v>
      </c>
      <c r="I1738" s="6" t="s">
        <v>32</v>
      </c>
      <c r="J1738" s="7">
        <v>43920</v>
      </c>
      <c r="K1738" s="6">
        <v>73</v>
      </c>
      <c r="L1738" s="6" t="s">
        <v>99</v>
      </c>
      <c r="M1738" s="8"/>
      <c r="O1738">
        <f t="shared" ref="O1738:O1801" si="449">COUNTBLANK(A1738:L1738)+COUNTIF(K1738,0)</f>
        <v>0</v>
      </c>
      <c r="Q1738" s="5" t="str">
        <f t="shared" si="434"/>
        <v>1783</v>
      </c>
      <c r="R1738" s="6" t="str">
        <f t="shared" si="435"/>
        <v>Neoma</v>
      </c>
      <c r="S1738" s="6" t="str">
        <f t="shared" si="436"/>
        <v>Elmore</v>
      </c>
      <c r="T1738" s="6" t="str">
        <f t="shared" si="437"/>
        <v>Mrs</v>
      </c>
      <c r="U1738" s="6" t="str">
        <f t="shared" si="438"/>
        <v>F</v>
      </c>
      <c r="V1738" s="6" t="str">
        <f t="shared" si="439"/>
        <v>60</v>
      </c>
      <c r="W1738" s="6" t="str">
        <f t="shared" si="440"/>
        <v>Fortescue Avenue</v>
      </c>
      <c r="X1738" s="6" t="str">
        <f t="shared" si="441"/>
        <v>ue</v>
      </c>
      <c r="Y1738" s="6" t="str">
        <f t="shared" si="442"/>
        <v>Fortescue Avenue</v>
      </c>
      <c r="Z1738" s="6" t="str">
        <f t="shared" si="443"/>
        <v>Milltimber</v>
      </c>
      <c r="AA1738" s="6" t="str">
        <f t="shared" si="444"/>
        <v>WC</v>
      </c>
      <c r="AB1738" s="7" t="str">
        <f t="shared" si="445"/>
        <v>43920</v>
      </c>
      <c r="AC1738" s="6" t="str">
        <f t="shared" si="446"/>
        <v>73</v>
      </c>
      <c r="AD1738" s="6" t="str">
        <f t="shared" si="447"/>
        <v>E</v>
      </c>
      <c r="AE1738" s="8" t="str">
        <f t="shared" si="448"/>
        <v/>
      </c>
    </row>
    <row r="1739" spans="1:31" x14ac:dyDescent="0.25">
      <c r="A1739" s="9">
        <v>1784</v>
      </c>
      <c r="B1739" s="10" t="s">
        <v>5106</v>
      </c>
      <c r="C1739" s="10" t="s">
        <v>3700</v>
      </c>
      <c r="D1739" s="10" t="s">
        <v>28</v>
      </c>
      <c r="E1739" s="10" t="s">
        <v>29</v>
      </c>
      <c r="F1739" s="10">
        <v>60</v>
      </c>
      <c r="G1739" s="10" t="s">
        <v>5107</v>
      </c>
      <c r="H1739" s="10" t="s">
        <v>3494</v>
      </c>
      <c r="I1739" s="10" t="s">
        <v>122</v>
      </c>
      <c r="J1739" s="11">
        <v>43930</v>
      </c>
      <c r="K1739" s="10">
        <v>45</v>
      </c>
      <c r="L1739" s="10" t="s">
        <v>52</v>
      </c>
      <c r="M1739" s="12"/>
      <c r="O1739">
        <f t="shared" si="449"/>
        <v>0</v>
      </c>
      <c r="Q1739" s="9" t="str">
        <f t="shared" si="434"/>
        <v>1784</v>
      </c>
      <c r="R1739" s="10" t="str">
        <f t="shared" si="435"/>
        <v>Donny</v>
      </c>
      <c r="S1739" s="10" t="str">
        <f t="shared" si="436"/>
        <v>Boykin</v>
      </c>
      <c r="T1739" s="10" t="str">
        <f t="shared" si="437"/>
        <v>Mr</v>
      </c>
      <c r="U1739" s="10" t="str">
        <f t="shared" si="438"/>
        <v>M</v>
      </c>
      <c r="V1739" s="10" t="str">
        <f t="shared" si="439"/>
        <v>60</v>
      </c>
      <c r="W1739" s="10" t="str">
        <f t="shared" si="440"/>
        <v>Fortess Road</v>
      </c>
      <c r="X1739" s="10" t="str">
        <f t="shared" si="441"/>
        <v>ad</v>
      </c>
      <c r="Y1739" s="10" t="str">
        <f t="shared" si="442"/>
        <v>Fortess Road</v>
      </c>
      <c r="Z1739" s="10" t="str">
        <f t="shared" si="443"/>
        <v>Liskeard</v>
      </c>
      <c r="AA1739" s="10" t="str">
        <f t="shared" si="444"/>
        <v>WN</v>
      </c>
      <c r="AB1739" s="11" t="str">
        <f t="shared" si="445"/>
        <v>43930</v>
      </c>
      <c r="AC1739" s="10" t="str">
        <f t="shared" si="446"/>
        <v>45</v>
      </c>
      <c r="AD1739" s="10" t="str">
        <f t="shared" si="447"/>
        <v>A1</v>
      </c>
      <c r="AE1739" s="12" t="str">
        <f t="shared" si="448"/>
        <v/>
      </c>
    </row>
    <row r="1740" spans="1:31" x14ac:dyDescent="0.25">
      <c r="A1740" s="5">
        <v>1785</v>
      </c>
      <c r="B1740" s="6" t="s">
        <v>5108</v>
      </c>
      <c r="C1740" s="6" t="s">
        <v>5109</v>
      </c>
      <c r="D1740" s="6" t="s">
        <v>49</v>
      </c>
      <c r="E1740" s="6" t="s">
        <v>16</v>
      </c>
      <c r="F1740" s="6">
        <v>90</v>
      </c>
      <c r="G1740" s="6" t="s">
        <v>5110</v>
      </c>
      <c r="H1740" s="6" t="s">
        <v>3159</v>
      </c>
      <c r="I1740" s="6" t="s">
        <v>108</v>
      </c>
      <c r="J1740" s="7">
        <v>44171</v>
      </c>
      <c r="K1740" s="6">
        <v>47</v>
      </c>
      <c r="L1740" s="6" t="s">
        <v>52</v>
      </c>
      <c r="M1740" s="8"/>
      <c r="O1740">
        <f t="shared" si="449"/>
        <v>0</v>
      </c>
      <c r="Q1740" s="5" t="str">
        <f t="shared" si="434"/>
        <v>1785</v>
      </c>
      <c r="R1740" s="6" t="str">
        <f t="shared" si="435"/>
        <v>Mina</v>
      </c>
      <c r="S1740" s="6" t="str">
        <f t="shared" si="436"/>
        <v>Emerson</v>
      </c>
      <c r="T1740" s="6" t="str">
        <f t="shared" si="437"/>
        <v>Miss</v>
      </c>
      <c r="U1740" s="6" t="str">
        <f t="shared" si="438"/>
        <v>F</v>
      </c>
      <c r="V1740" s="6" t="str">
        <f t="shared" si="439"/>
        <v>90</v>
      </c>
      <c r="W1740" s="6" t="str">
        <f t="shared" si="440"/>
        <v>Fortune Street</v>
      </c>
      <c r="X1740" s="6" t="str">
        <f t="shared" si="441"/>
        <v>et</v>
      </c>
      <c r="Y1740" s="6" t="str">
        <f t="shared" si="442"/>
        <v>Fortune Street</v>
      </c>
      <c r="Z1740" s="6" t="str">
        <f t="shared" si="443"/>
        <v>Cambridgeshire</v>
      </c>
      <c r="AA1740" s="6" t="str">
        <f t="shared" si="444"/>
        <v>CB</v>
      </c>
      <c r="AB1740" s="7" t="str">
        <f t="shared" si="445"/>
        <v>44171</v>
      </c>
      <c r="AC1740" s="6" t="str">
        <f t="shared" si="446"/>
        <v>47</v>
      </c>
      <c r="AD1740" s="6" t="str">
        <f t="shared" si="447"/>
        <v>A1</v>
      </c>
      <c r="AE1740" s="8" t="str">
        <f t="shared" si="448"/>
        <v/>
      </c>
    </row>
    <row r="1741" spans="1:31" x14ac:dyDescent="0.25">
      <c r="A1741" s="9">
        <v>1786</v>
      </c>
      <c r="B1741" s="10" t="s">
        <v>4904</v>
      </c>
      <c r="C1741" s="10" t="s">
        <v>2709</v>
      </c>
      <c r="D1741" s="10" t="s">
        <v>49</v>
      </c>
      <c r="E1741" s="10" t="s">
        <v>16</v>
      </c>
      <c r="F1741" s="10">
        <v>30</v>
      </c>
      <c r="G1741" s="10" t="s">
        <v>5110</v>
      </c>
      <c r="H1741" s="10" t="s">
        <v>2749</v>
      </c>
      <c r="I1741" s="10" t="s">
        <v>32</v>
      </c>
      <c r="J1741" s="11">
        <v>44047</v>
      </c>
      <c r="K1741" s="10">
        <v>30</v>
      </c>
      <c r="L1741" s="10" t="s">
        <v>39</v>
      </c>
      <c r="M1741" s="12"/>
      <c r="O1741">
        <f t="shared" si="449"/>
        <v>0</v>
      </c>
      <c r="Q1741" s="9" t="str">
        <f t="shared" si="434"/>
        <v>1786</v>
      </c>
      <c r="R1741" s="10" t="str">
        <f t="shared" si="435"/>
        <v>Kandy</v>
      </c>
      <c r="S1741" s="10" t="str">
        <f t="shared" si="436"/>
        <v>Shearer</v>
      </c>
      <c r="T1741" s="10" t="str">
        <f t="shared" si="437"/>
        <v>Miss</v>
      </c>
      <c r="U1741" s="10" t="str">
        <f t="shared" si="438"/>
        <v>F</v>
      </c>
      <c r="V1741" s="10" t="str">
        <f t="shared" si="439"/>
        <v>30</v>
      </c>
      <c r="W1741" s="10" t="str">
        <f t="shared" si="440"/>
        <v>Fortune Street</v>
      </c>
      <c r="X1741" s="10" t="str">
        <f t="shared" si="441"/>
        <v>et</v>
      </c>
      <c r="Y1741" s="10" t="str">
        <f t="shared" si="442"/>
        <v>Fortune Street</v>
      </c>
      <c r="Z1741" s="10" t="str">
        <f t="shared" si="443"/>
        <v>Reigate</v>
      </c>
      <c r="AA1741" s="10" t="str">
        <f t="shared" si="444"/>
        <v>WC</v>
      </c>
      <c r="AB1741" s="11" t="str">
        <f t="shared" si="445"/>
        <v>44047</v>
      </c>
      <c r="AC1741" s="10" t="str">
        <f t="shared" si="446"/>
        <v>30</v>
      </c>
      <c r="AD1741" s="10" t="str">
        <f t="shared" si="447"/>
        <v>C1</v>
      </c>
      <c r="AE1741" s="12" t="str">
        <f t="shared" si="448"/>
        <v/>
      </c>
    </row>
    <row r="1742" spans="1:31" x14ac:dyDescent="0.25">
      <c r="A1742" s="5">
        <v>1787</v>
      </c>
      <c r="B1742" s="6" t="s">
        <v>1063</v>
      </c>
      <c r="C1742" s="6" t="s">
        <v>5111</v>
      </c>
      <c r="D1742" s="6" t="s">
        <v>15</v>
      </c>
      <c r="E1742" s="6" t="s">
        <v>16</v>
      </c>
      <c r="F1742" s="6">
        <v>60</v>
      </c>
      <c r="G1742" s="6" t="s">
        <v>5112</v>
      </c>
      <c r="H1742" s="6" t="s">
        <v>5113</v>
      </c>
      <c r="I1742" s="6" t="s">
        <v>32</v>
      </c>
      <c r="J1742" s="7">
        <v>44222</v>
      </c>
      <c r="K1742" s="6">
        <v>89</v>
      </c>
      <c r="L1742" s="6" t="s">
        <v>20</v>
      </c>
      <c r="M1742" s="8"/>
      <c r="O1742">
        <f t="shared" si="449"/>
        <v>0</v>
      </c>
      <c r="Q1742" s="5" t="str">
        <f t="shared" si="434"/>
        <v>1787</v>
      </c>
      <c r="R1742" s="6" t="str">
        <f t="shared" si="435"/>
        <v>Debora</v>
      </c>
      <c r="S1742" s="6" t="str">
        <f t="shared" si="436"/>
        <v>Ayers</v>
      </c>
      <c r="T1742" s="6" t="str">
        <f t="shared" si="437"/>
        <v>Mrs</v>
      </c>
      <c r="U1742" s="6" t="str">
        <f t="shared" si="438"/>
        <v>F</v>
      </c>
      <c r="V1742" s="6" t="str">
        <f t="shared" si="439"/>
        <v>60</v>
      </c>
      <c r="W1742" s="6" t="str">
        <f t="shared" si="440"/>
        <v>Foskett Rd</v>
      </c>
      <c r="X1742" s="6" t="str">
        <f t="shared" si="441"/>
        <v>Rd</v>
      </c>
      <c r="Y1742" s="6" t="str">
        <f t="shared" si="442"/>
        <v>Foskett Road</v>
      </c>
      <c r="Z1742" s="6" t="str">
        <f t="shared" si="443"/>
        <v>Tetbury</v>
      </c>
      <c r="AA1742" s="6" t="str">
        <f t="shared" si="444"/>
        <v>WC</v>
      </c>
      <c r="AB1742" s="7" t="str">
        <f t="shared" si="445"/>
        <v>44222</v>
      </c>
      <c r="AC1742" s="6" t="str">
        <f t="shared" si="446"/>
        <v>89</v>
      </c>
      <c r="AD1742" s="6" t="str">
        <f t="shared" si="447"/>
        <v>B</v>
      </c>
      <c r="AE1742" s="8" t="str">
        <f t="shared" si="448"/>
        <v/>
      </c>
    </row>
    <row r="1743" spans="1:31" x14ac:dyDescent="0.25">
      <c r="A1743" s="9">
        <v>1788</v>
      </c>
      <c r="B1743" s="10" t="s">
        <v>688</v>
      </c>
      <c r="C1743" s="10" t="s">
        <v>512</v>
      </c>
      <c r="D1743" s="10" t="s">
        <v>28</v>
      </c>
      <c r="E1743" s="10" t="s">
        <v>29</v>
      </c>
      <c r="F1743" s="10">
        <v>60</v>
      </c>
      <c r="G1743" s="10" t="s">
        <v>5114</v>
      </c>
      <c r="H1743" s="10" t="s">
        <v>5115</v>
      </c>
      <c r="I1743" s="10" t="s">
        <v>32</v>
      </c>
      <c r="J1743" s="11">
        <v>43501</v>
      </c>
      <c r="K1743" s="10">
        <v>43</v>
      </c>
      <c r="L1743" s="10" t="s">
        <v>99</v>
      </c>
      <c r="M1743" s="12"/>
      <c r="O1743">
        <f t="shared" si="449"/>
        <v>0</v>
      </c>
      <c r="Q1743" s="9" t="str">
        <f t="shared" si="434"/>
        <v>1788</v>
      </c>
      <c r="R1743" s="10" t="str">
        <f t="shared" si="435"/>
        <v>Daniel</v>
      </c>
      <c r="S1743" s="10" t="str">
        <f t="shared" si="436"/>
        <v>Haywood</v>
      </c>
      <c r="T1743" s="10" t="str">
        <f t="shared" si="437"/>
        <v>Mr</v>
      </c>
      <c r="U1743" s="10" t="str">
        <f t="shared" si="438"/>
        <v>M</v>
      </c>
      <c r="V1743" s="10" t="str">
        <f t="shared" si="439"/>
        <v>60</v>
      </c>
      <c r="W1743" s="10" t="str">
        <f t="shared" si="440"/>
        <v>Foss Buildings</v>
      </c>
      <c r="X1743" s="10" t="str">
        <f t="shared" si="441"/>
        <v>gs</v>
      </c>
      <c r="Y1743" s="10" t="str">
        <f t="shared" si="442"/>
        <v>Foss Buildings</v>
      </c>
      <c r="Z1743" s="10" t="str">
        <f t="shared" si="443"/>
        <v>Newtonmore</v>
      </c>
      <c r="AA1743" s="10" t="str">
        <f t="shared" si="444"/>
        <v>WC</v>
      </c>
      <c r="AB1743" s="11" t="str">
        <f t="shared" si="445"/>
        <v>43501</v>
      </c>
      <c r="AC1743" s="10" t="str">
        <f t="shared" si="446"/>
        <v>43</v>
      </c>
      <c r="AD1743" s="10" t="str">
        <f t="shared" si="447"/>
        <v>E</v>
      </c>
      <c r="AE1743" s="12" t="str">
        <f t="shared" si="448"/>
        <v/>
      </c>
    </row>
    <row r="1744" spans="1:31" x14ac:dyDescent="0.25">
      <c r="A1744" s="5">
        <v>1789</v>
      </c>
      <c r="B1744" s="6" t="s">
        <v>2802</v>
      </c>
      <c r="C1744" s="6" t="s">
        <v>410</v>
      </c>
      <c r="D1744" s="6" t="s">
        <v>15</v>
      </c>
      <c r="E1744" s="6" t="s">
        <v>16</v>
      </c>
      <c r="F1744" s="6">
        <v>30</v>
      </c>
      <c r="G1744" s="6" t="s">
        <v>5116</v>
      </c>
      <c r="H1744" s="6" t="s">
        <v>1872</v>
      </c>
      <c r="I1744" s="6" t="s">
        <v>32</v>
      </c>
      <c r="J1744" s="7">
        <v>43953</v>
      </c>
      <c r="K1744" s="6">
        <v>14</v>
      </c>
      <c r="L1744" s="6" t="s">
        <v>20</v>
      </c>
      <c r="M1744" s="8"/>
      <c r="O1744">
        <f t="shared" si="449"/>
        <v>0</v>
      </c>
      <c r="Q1744" s="5" t="str">
        <f t="shared" si="434"/>
        <v>1789</v>
      </c>
      <c r="R1744" s="6" t="str">
        <f t="shared" si="435"/>
        <v>Ursula</v>
      </c>
      <c r="S1744" s="6" t="str">
        <f t="shared" si="436"/>
        <v>Owens</v>
      </c>
      <c r="T1744" s="6" t="str">
        <f t="shared" si="437"/>
        <v>Mrs</v>
      </c>
      <c r="U1744" s="6" t="str">
        <f t="shared" si="438"/>
        <v>F</v>
      </c>
      <c r="V1744" s="6" t="str">
        <f t="shared" si="439"/>
        <v>30</v>
      </c>
      <c r="W1744" s="6" t="str">
        <f t="shared" si="440"/>
        <v>Fosse Way</v>
      </c>
      <c r="X1744" s="6" t="str">
        <f t="shared" si="441"/>
        <v>ay</v>
      </c>
      <c r="Y1744" s="6" t="str">
        <f t="shared" si="442"/>
        <v>Fosse Way</v>
      </c>
      <c r="Z1744" s="6" t="str">
        <f t="shared" si="443"/>
        <v>Thurso</v>
      </c>
      <c r="AA1744" s="6" t="str">
        <f t="shared" si="444"/>
        <v>WC</v>
      </c>
      <c r="AB1744" s="7" t="str">
        <f t="shared" si="445"/>
        <v>43953</v>
      </c>
      <c r="AC1744" s="6" t="str">
        <f t="shared" si="446"/>
        <v>14</v>
      </c>
      <c r="AD1744" s="6" t="str">
        <f t="shared" si="447"/>
        <v>B</v>
      </c>
      <c r="AE1744" s="8" t="str">
        <f t="shared" si="448"/>
        <v/>
      </c>
    </row>
    <row r="1745" spans="1:31" x14ac:dyDescent="0.25">
      <c r="A1745" s="9">
        <v>1790</v>
      </c>
      <c r="B1745" s="10" t="s">
        <v>1499</v>
      </c>
      <c r="C1745" s="10" t="s">
        <v>4709</v>
      </c>
      <c r="D1745" s="10" t="s">
        <v>15</v>
      </c>
      <c r="E1745" s="10" t="s">
        <v>16</v>
      </c>
      <c r="F1745" s="10">
        <v>90</v>
      </c>
      <c r="G1745" s="10" t="s">
        <v>5117</v>
      </c>
      <c r="H1745" s="10" t="s">
        <v>1583</v>
      </c>
      <c r="I1745" s="10" t="s">
        <v>32</v>
      </c>
      <c r="J1745" s="11">
        <v>43832</v>
      </c>
      <c r="K1745" s="10">
        <v>66</v>
      </c>
      <c r="L1745" s="10" t="s">
        <v>44</v>
      </c>
      <c r="M1745" s="12"/>
      <c r="O1745">
        <f t="shared" si="449"/>
        <v>0</v>
      </c>
      <c r="Q1745" s="9" t="str">
        <f t="shared" si="434"/>
        <v>1790</v>
      </c>
      <c r="R1745" s="10" t="str">
        <f t="shared" si="435"/>
        <v>Ivelisse</v>
      </c>
      <c r="S1745" s="10" t="str">
        <f t="shared" si="436"/>
        <v>Trevino</v>
      </c>
      <c r="T1745" s="10" t="str">
        <f t="shared" si="437"/>
        <v>Mrs</v>
      </c>
      <c r="U1745" s="10" t="str">
        <f t="shared" si="438"/>
        <v>F</v>
      </c>
      <c r="V1745" s="10" t="str">
        <f t="shared" si="439"/>
        <v>90</v>
      </c>
      <c r="W1745" s="10" t="str">
        <f t="shared" si="440"/>
        <v>Foston Villas</v>
      </c>
      <c r="X1745" s="10" t="str">
        <f t="shared" si="441"/>
        <v>as</v>
      </c>
      <c r="Y1745" s="10" t="str">
        <f t="shared" si="442"/>
        <v>Foston Villas</v>
      </c>
      <c r="Z1745" s="10" t="str">
        <f t="shared" si="443"/>
        <v>St. Ives</v>
      </c>
      <c r="AA1745" s="10" t="str">
        <f t="shared" si="444"/>
        <v>WC</v>
      </c>
      <c r="AB1745" s="11" t="str">
        <f t="shared" si="445"/>
        <v>43832</v>
      </c>
      <c r="AC1745" s="10" t="str">
        <f t="shared" si="446"/>
        <v>66</v>
      </c>
      <c r="AD1745" s="10" t="str">
        <f t="shared" si="447"/>
        <v>D</v>
      </c>
      <c r="AE1745" s="12" t="str">
        <f t="shared" si="448"/>
        <v/>
      </c>
    </row>
    <row r="1746" spans="1:31" x14ac:dyDescent="0.25">
      <c r="A1746" s="5">
        <v>1791</v>
      </c>
      <c r="B1746" s="6" t="s">
        <v>5118</v>
      </c>
      <c r="C1746" s="6" t="s">
        <v>5119</v>
      </c>
      <c r="D1746" s="6" t="s">
        <v>41</v>
      </c>
      <c r="E1746" s="6" t="s">
        <v>280</v>
      </c>
      <c r="F1746" s="6">
        <v>90</v>
      </c>
      <c r="G1746" s="6" t="s">
        <v>5120</v>
      </c>
      <c r="H1746" s="6" t="s">
        <v>1644</v>
      </c>
      <c r="I1746" s="6" t="s">
        <v>1645</v>
      </c>
      <c r="J1746" s="7">
        <v>43519</v>
      </c>
      <c r="K1746" s="6">
        <v>16</v>
      </c>
      <c r="L1746" s="6" t="s">
        <v>33</v>
      </c>
      <c r="M1746" s="8"/>
      <c r="O1746">
        <f t="shared" si="449"/>
        <v>0</v>
      </c>
      <c r="Q1746" s="5" t="str">
        <f t="shared" si="434"/>
        <v>1791</v>
      </c>
      <c r="R1746" s="6" t="str">
        <f t="shared" si="435"/>
        <v>Graciela</v>
      </c>
      <c r="S1746" s="6" t="str">
        <f t="shared" si="436"/>
        <v>Connelly</v>
      </c>
      <c r="T1746" s="6" t="str">
        <f t="shared" si="437"/>
        <v>Ms</v>
      </c>
      <c r="U1746" s="6" t="str">
        <f t="shared" si="438"/>
        <v>F</v>
      </c>
      <c r="V1746" s="6" t="str">
        <f t="shared" si="439"/>
        <v>90</v>
      </c>
      <c r="W1746" s="6" t="str">
        <f t="shared" si="440"/>
        <v>Fothergill Drive</v>
      </c>
      <c r="X1746" s="6" t="str">
        <f t="shared" si="441"/>
        <v>ve</v>
      </c>
      <c r="Y1746" s="6" t="str">
        <f t="shared" si="442"/>
        <v>Fothergill Drive</v>
      </c>
      <c r="Z1746" s="6" t="str">
        <f t="shared" si="443"/>
        <v>Aberdare</v>
      </c>
      <c r="AA1746" s="6" t="str">
        <f t="shared" si="444"/>
        <v>WD</v>
      </c>
      <c r="AB1746" s="7" t="str">
        <f t="shared" si="445"/>
        <v>43519</v>
      </c>
      <c r="AC1746" s="6" t="str">
        <f t="shared" si="446"/>
        <v>16</v>
      </c>
      <c r="AD1746" s="6" t="str">
        <f t="shared" si="447"/>
        <v>A3</v>
      </c>
      <c r="AE1746" s="8" t="str">
        <f t="shared" si="448"/>
        <v/>
      </c>
    </row>
    <row r="1747" spans="1:31" x14ac:dyDescent="0.25">
      <c r="A1747" s="9">
        <v>1792</v>
      </c>
      <c r="B1747" s="10" t="s">
        <v>2680</v>
      </c>
      <c r="C1747" s="10" t="s">
        <v>4679</v>
      </c>
      <c r="D1747" s="10" t="s">
        <v>28</v>
      </c>
      <c r="E1747" s="10" t="s">
        <v>29</v>
      </c>
      <c r="F1747" s="10">
        <v>90</v>
      </c>
      <c r="G1747" s="10" t="s">
        <v>5121</v>
      </c>
      <c r="H1747" s="10" t="s">
        <v>3060</v>
      </c>
      <c r="I1747" s="10" t="s">
        <v>571</v>
      </c>
      <c r="J1747" s="11">
        <v>43739</v>
      </c>
      <c r="K1747" s="10">
        <v>29</v>
      </c>
      <c r="L1747" s="10" t="s">
        <v>20</v>
      </c>
      <c r="M1747" s="12"/>
      <c r="O1747">
        <f t="shared" si="449"/>
        <v>0</v>
      </c>
      <c r="Q1747" s="9" t="str">
        <f t="shared" si="434"/>
        <v>1792</v>
      </c>
      <c r="R1747" s="10" t="str">
        <f t="shared" si="435"/>
        <v>Dewitt</v>
      </c>
      <c r="S1747" s="10" t="str">
        <f t="shared" si="436"/>
        <v>Hooper</v>
      </c>
      <c r="T1747" s="10" t="str">
        <f t="shared" si="437"/>
        <v>Mr</v>
      </c>
      <c r="U1747" s="10" t="str">
        <f t="shared" si="438"/>
        <v>M</v>
      </c>
      <c r="V1747" s="10" t="str">
        <f t="shared" si="439"/>
        <v>90</v>
      </c>
      <c r="W1747" s="10" t="str">
        <f t="shared" si="440"/>
        <v>Foulis Terrace</v>
      </c>
      <c r="X1747" s="10" t="str">
        <f t="shared" si="441"/>
        <v>ce</v>
      </c>
      <c r="Y1747" s="10" t="str">
        <f t="shared" si="442"/>
        <v>Foulis Terrace</v>
      </c>
      <c r="Z1747" s="10" t="str">
        <f t="shared" si="443"/>
        <v>Aberystwyth</v>
      </c>
      <c r="AA1747" s="10" t="str">
        <f t="shared" si="444"/>
        <v>NP</v>
      </c>
      <c r="AB1747" s="11" t="str">
        <f t="shared" si="445"/>
        <v>43739</v>
      </c>
      <c r="AC1747" s="10" t="str">
        <f t="shared" si="446"/>
        <v>29</v>
      </c>
      <c r="AD1747" s="10" t="str">
        <f t="shared" si="447"/>
        <v>B</v>
      </c>
      <c r="AE1747" s="12" t="str">
        <f t="shared" si="448"/>
        <v/>
      </c>
    </row>
    <row r="1748" spans="1:31" x14ac:dyDescent="0.25">
      <c r="A1748" s="9">
        <v>1794</v>
      </c>
      <c r="B1748" s="10" t="s">
        <v>5122</v>
      </c>
      <c r="C1748" s="10" t="s">
        <v>5123</v>
      </c>
      <c r="D1748" s="10" t="s">
        <v>28</v>
      </c>
      <c r="E1748" s="10" t="s">
        <v>29</v>
      </c>
      <c r="F1748" s="10">
        <v>30</v>
      </c>
      <c r="G1748" s="10" t="s">
        <v>5124</v>
      </c>
      <c r="H1748" s="10" t="s">
        <v>72</v>
      </c>
      <c r="I1748" s="10" t="s">
        <v>32</v>
      </c>
      <c r="J1748" s="11">
        <v>44258</v>
      </c>
      <c r="K1748" s="10">
        <v>74</v>
      </c>
      <c r="L1748" s="10" t="s">
        <v>44</v>
      </c>
      <c r="M1748" s="12"/>
      <c r="O1748">
        <f t="shared" si="449"/>
        <v>0</v>
      </c>
      <c r="Q1748" s="9" t="str">
        <f t="shared" si="434"/>
        <v>1794</v>
      </c>
      <c r="R1748" s="10" t="str">
        <f t="shared" si="435"/>
        <v>Archie</v>
      </c>
      <c r="S1748" s="10" t="str">
        <f t="shared" si="436"/>
        <v>Phillips</v>
      </c>
      <c r="T1748" s="10" t="str">
        <f t="shared" si="437"/>
        <v>Mr</v>
      </c>
      <c r="U1748" s="10" t="str">
        <f t="shared" si="438"/>
        <v>M</v>
      </c>
      <c r="V1748" s="10" t="str">
        <f t="shared" si="439"/>
        <v>30</v>
      </c>
      <c r="W1748" s="10" t="str">
        <f t="shared" si="440"/>
        <v>Founder Close</v>
      </c>
      <c r="X1748" s="10" t="str">
        <f t="shared" si="441"/>
        <v>se</v>
      </c>
      <c r="Y1748" s="10" t="str">
        <f t="shared" si="442"/>
        <v>Founder Close</v>
      </c>
      <c r="Z1748" s="10" t="str">
        <f t="shared" si="443"/>
        <v>Peterhead</v>
      </c>
      <c r="AA1748" s="10" t="str">
        <f t="shared" si="444"/>
        <v>WC</v>
      </c>
      <c r="AB1748" s="11" t="str">
        <f t="shared" si="445"/>
        <v>44258</v>
      </c>
      <c r="AC1748" s="10" t="str">
        <f t="shared" si="446"/>
        <v>74</v>
      </c>
      <c r="AD1748" s="10" t="str">
        <f t="shared" si="447"/>
        <v>D</v>
      </c>
      <c r="AE1748" s="12" t="str">
        <f t="shared" si="448"/>
        <v/>
      </c>
    </row>
    <row r="1749" spans="1:31" x14ac:dyDescent="0.25">
      <c r="A1749" s="5">
        <v>1795</v>
      </c>
      <c r="B1749" s="6" t="s">
        <v>5125</v>
      </c>
      <c r="C1749" s="6" t="s">
        <v>5126</v>
      </c>
      <c r="D1749" s="6" t="s">
        <v>15</v>
      </c>
      <c r="E1749" s="6" t="s">
        <v>16</v>
      </c>
      <c r="F1749" s="6">
        <v>90</v>
      </c>
      <c r="G1749" s="6" t="s">
        <v>5127</v>
      </c>
      <c r="H1749" s="6" t="s">
        <v>4425</v>
      </c>
      <c r="I1749" s="6" t="s">
        <v>144</v>
      </c>
      <c r="J1749" s="7">
        <v>43641</v>
      </c>
      <c r="K1749" s="6">
        <v>16</v>
      </c>
      <c r="L1749" s="6" t="s">
        <v>33</v>
      </c>
      <c r="M1749" s="8"/>
      <c r="O1749">
        <f t="shared" si="449"/>
        <v>0</v>
      </c>
      <c r="Q1749" s="5" t="str">
        <f t="shared" si="434"/>
        <v>1795</v>
      </c>
      <c r="R1749" s="6" t="str">
        <f t="shared" si="435"/>
        <v>Verlene</v>
      </c>
      <c r="S1749" s="6" t="str">
        <f t="shared" si="436"/>
        <v>Blackman</v>
      </c>
      <c r="T1749" s="6" t="str">
        <f t="shared" si="437"/>
        <v>Mrs</v>
      </c>
      <c r="U1749" s="6" t="str">
        <f t="shared" si="438"/>
        <v>F</v>
      </c>
      <c r="V1749" s="6" t="str">
        <f t="shared" si="439"/>
        <v>90</v>
      </c>
      <c r="W1749" s="6" t="str">
        <f t="shared" si="440"/>
        <v>Founders' Court</v>
      </c>
      <c r="X1749" s="6" t="str">
        <f t="shared" si="441"/>
        <v>rt</v>
      </c>
      <c r="Y1749" s="6" t="str">
        <f t="shared" si="442"/>
        <v>Founders' Court</v>
      </c>
      <c r="Z1749" s="6" t="str">
        <f t="shared" si="443"/>
        <v>Haddington</v>
      </c>
      <c r="AA1749" s="6" t="str">
        <f t="shared" si="444"/>
        <v>UB</v>
      </c>
      <c r="AB1749" s="7" t="str">
        <f t="shared" si="445"/>
        <v>43641</v>
      </c>
      <c r="AC1749" s="6" t="str">
        <f t="shared" si="446"/>
        <v>16</v>
      </c>
      <c r="AD1749" s="6" t="str">
        <f t="shared" si="447"/>
        <v>A3</v>
      </c>
      <c r="AE1749" s="8" t="str">
        <f t="shared" si="448"/>
        <v/>
      </c>
    </row>
    <row r="1750" spans="1:31" x14ac:dyDescent="0.25">
      <c r="A1750" s="9">
        <v>1796</v>
      </c>
      <c r="B1750" s="10" t="s">
        <v>5128</v>
      </c>
      <c r="C1750" s="10" t="s">
        <v>3799</v>
      </c>
      <c r="D1750" s="10" t="s">
        <v>28</v>
      </c>
      <c r="E1750" s="10" t="s">
        <v>29</v>
      </c>
      <c r="F1750" s="10">
        <v>90</v>
      </c>
      <c r="G1750" s="10" t="s">
        <v>5127</v>
      </c>
      <c r="H1750" s="10" t="s">
        <v>5129</v>
      </c>
      <c r="I1750" s="10" t="s">
        <v>32</v>
      </c>
      <c r="J1750" s="11">
        <v>43889</v>
      </c>
      <c r="K1750" s="10">
        <v>92</v>
      </c>
      <c r="L1750" s="10" t="s">
        <v>44</v>
      </c>
      <c r="M1750" s="12"/>
      <c r="O1750">
        <f t="shared" si="449"/>
        <v>0</v>
      </c>
      <c r="Q1750" s="9" t="str">
        <f t="shared" si="434"/>
        <v>1796</v>
      </c>
      <c r="R1750" s="10" t="str">
        <f t="shared" si="435"/>
        <v>Steve</v>
      </c>
      <c r="S1750" s="10" t="str">
        <f t="shared" si="436"/>
        <v>Velazquez</v>
      </c>
      <c r="T1750" s="10" t="str">
        <f t="shared" si="437"/>
        <v>Mr</v>
      </c>
      <c r="U1750" s="10" t="str">
        <f t="shared" si="438"/>
        <v>M</v>
      </c>
      <c r="V1750" s="10" t="str">
        <f t="shared" si="439"/>
        <v>90</v>
      </c>
      <c r="W1750" s="10" t="str">
        <f t="shared" si="440"/>
        <v>Founders' Court</v>
      </c>
      <c r="X1750" s="10" t="str">
        <f t="shared" si="441"/>
        <v>rt</v>
      </c>
      <c r="Y1750" s="10" t="str">
        <f t="shared" si="442"/>
        <v>Founders' Court</v>
      </c>
      <c r="Z1750" s="10" t="str">
        <f t="shared" si="443"/>
        <v>Worksop</v>
      </c>
      <c r="AA1750" s="10" t="str">
        <f t="shared" si="444"/>
        <v>WC</v>
      </c>
      <c r="AB1750" s="11" t="str">
        <f t="shared" si="445"/>
        <v>43889</v>
      </c>
      <c r="AC1750" s="10" t="str">
        <f t="shared" si="446"/>
        <v>92</v>
      </c>
      <c r="AD1750" s="10" t="str">
        <f t="shared" si="447"/>
        <v>D</v>
      </c>
      <c r="AE1750" s="12" t="str">
        <f t="shared" si="448"/>
        <v/>
      </c>
    </row>
    <row r="1751" spans="1:31" x14ac:dyDescent="0.25">
      <c r="A1751" s="5">
        <v>1797</v>
      </c>
      <c r="B1751" s="6" t="s">
        <v>5130</v>
      </c>
      <c r="C1751" s="6" t="s">
        <v>3958</v>
      </c>
      <c r="D1751" s="6" t="s">
        <v>49</v>
      </c>
      <c r="E1751" s="6" t="s">
        <v>16</v>
      </c>
      <c r="F1751" s="6">
        <v>90</v>
      </c>
      <c r="G1751" s="6" t="s">
        <v>5131</v>
      </c>
      <c r="H1751" s="6" t="s">
        <v>1328</v>
      </c>
      <c r="I1751" s="6" t="s">
        <v>291</v>
      </c>
      <c r="J1751" s="7">
        <v>43944</v>
      </c>
      <c r="K1751" s="6">
        <v>13</v>
      </c>
      <c r="L1751" s="6" t="s">
        <v>157</v>
      </c>
      <c r="M1751" s="8"/>
      <c r="O1751">
        <f t="shared" si="449"/>
        <v>0</v>
      </c>
      <c r="Q1751" s="5" t="str">
        <f t="shared" si="434"/>
        <v>1797</v>
      </c>
      <c r="R1751" s="6" t="str">
        <f t="shared" si="435"/>
        <v>Han</v>
      </c>
      <c r="S1751" s="6" t="str">
        <f t="shared" si="436"/>
        <v>Marino</v>
      </c>
      <c r="T1751" s="6" t="str">
        <f t="shared" si="437"/>
        <v>Miss</v>
      </c>
      <c r="U1751" s="6" t="str">
        <f t="shared" si="438"/>
        <v>F</v>
      </c>
      <c r="V1751" s="6" t="str">
        <f t="shared" si="439"/>
        <v>90</v>
      </c>
      <c r="W1751" s="6" t="str">
        <f t="shared" si="440"/>
        <v>Fountain Green</v>
      </c>
      <c r="X1751" s="6" t="str">
        <f t="shared" si="441"/>
        <v>en</v>
      </c>
      <c r="Y1751" s="6" t="str">
        <f t="shared" si="442"/>
        <v>Fountain Green</v>
      </c>
      <c r="Z1751" s="6" t="str">
        <f t="shared" si="443"/>
        <v>Keith</v>
      </c>
      <c r="AA1751" s="6" t="str">
        <f t="shared" si="444"/>
        <v>HS</v>
      </c>
      <c r="AB1751" s="7" t="str">
        <f t="shared" si="445"/>
        <v>43944</v>
      </c>
      <c r="AC1751" s="6" t="str">
        <f t="shared" si="446"/>
        <v>13</v>
      </c>
      <c r="AD1751" s="6" t="str">
        <f t="shared" si="447"/>
        <v>C3</v>
      </c>
      <c r="AE1751" s="8" t="str">
        <f t="shared" si="448"/>
        <v/>
      </c>
    </row>
    <row r="1752" spans="1:31" x14ac:dyDescent="0.25">
      <c r="A1752" s="9">
        <v>1798</v>
      </c>
      <c r="B1752" s="10" t="s">
        <v>5132</v>
      </c>
      <c r="C1752" s="10" t="s">
        <v>3481</v>
      </c>
      <c r="D1752" s="10" t="s">
        <v>15</v>
      </c>
      <c r="E1752" s="10" t="s">
        <v>16</v>
      </c>
      <c r="F1752" s="10">
        <v>60</v>
      </c>
      <c r="G1752" s="10" t="s">
        <v>5133</v>
      </c>
      <c r="H1752" s="10" t="s">
        <v>4843</v>
      </c>
      <c r="I1752" s="10" t="s">
        <v>32</v>
      </c>
      <c r="J1752" s="11">
        <v>43793</v>
      </c>
      <c r="K1752" s="10">
        <v>58</v>
      </c>
      <c r="L1752" s="10" t="s">
        <v>62</v>
      </c>
      <c r="M1752" s="12"/>
      <c r="O1752">
        <f t="shared" si="449"/>
        <v>0</v>
      </c>
      <c r="Q1752" s="9" t="str">
        <f t="shared" si="434"/>
        <v>1798</v>
      </c>
      <c r="R1752" s="10" t="str">
        <f t="shared" si="435"/>
        <v>Roxy</v>
      </c>
      <c r="S1752" s="10" t="str">
        <f t="shared" si="436"/>
        <v>Hopper</v>
      </c>
      <c r="T1752" s="10" t="str">
        <f t="shared" si="437"/>
        <v>Mrs</v>
      </c>
      <c r="U1752" s="10" t="str">
        <f t="shared" si="438"/>
        <v>F</v>
      </c>
      <c r="V1752" s="10" t="str">
        <f t="shared" si="439"/>
        <v>60</v>
      </c>
      <c r="W1752" s="10" t="str">
        <f t="shared" si="440"/>
        <v>Fountain Mews</v>
      </c>
      <c r="X1752" s="10" t="str">
        <f t="shared" si="441"/>
        <v>ws</v>
      </c>
      <c r="Y1752" s="10" t="str">
        <f t="shared" si="442"/>
        <v>Fountain Mews</v>
      </c>
      <c r="Z1752" s="10" t="str">
        <f t="shared" si="443"/>
        <v>Westcliff-On-Sea</v>
      </c>
      <c r="AA1752" s="10" t="str">
        <f t="shared" si="444"/>
        <v>WC</v>
      </c>
      <c r="AB1752" s="11" t="str">
        <f t="shared" si="445"/>
        <v>43793</v>
      </c>
      <c r="AC1752" s="10" t="str">
        <f t="shared" si="446"/>
        <v>58</v>
      </c>
      <c r="AD1752" s="10" t="str">
        <f t="shared" si="447"/>
        <v>C4</v>
      </c>
      <c r="AE1752" s="12" t="str">
        <f t="shared" si="448"/>
        <v/>
      </c>
    </row>
    <row r="1753" spans="1:31" x14ac:dyDescent="0.25">
      <c r="A1753" s="5">
        <v>1799</v>
      </c>
      <c r="B1753" s="6" t="s">
        <v>5134</v>
      </c>
      <c r="C1753" s="6" t="s">
        <v>2913</v>
      </c>
      <c r="D1753" s="6" t="s">
        <v>49</v>
      </c>
      <c r="E1753" s="6" t="s">
        <v>16</v>
      </c>
      <c r="F1753" s="6">
        <v>90</v>
      </c>
      <c r="G1753" s="6" t="s">
        <v>5135</v>
      </c>
      <c r="H1753" s="6" t="s">
        <v>3983</v>
      </c>
      <c r="I1753" s="6" t="s">
        <v>291</v>
      </c>
      <c r="J1753" s="7">
        <v>43568</v>
      </c>
      <c r="K1753" s="6">
        <v>36</v>
      </c>
      <c r="L1753" s="6" t="s">
        <v>39</v>
      </c>
      <c r="M1753" s="8"/>
      <c r="O1753">
        <f t="shared" si="449"/>
        <v>0</v>
      </c>
      <c r="Q1753" s="5" t="str">
        <f t="shared" si="434"/>
        <v>1799</v>
      </c>
      <c r="R1753" s="6" t="str">
        <f t="shared" si="435"/>
        <v>Fabiola</v>
      </c>
      <c r="S1753" s="6" t="str">
        <f t="shared" si="436"/>
        <v>Novak</v>
      </c>
      <c r="T1753" s="6" t="str">
        <f t="shared" si="437"/>
        <v>Miss</v>
      </c>
      <c r="U1753" s="6" t="str">
        <f t="shared" si="438"/>
        <v>F</v>
      </c>
      <c r="V1753" s="6" t="str">
        <f t="shared" si="439"/>
        <v>90</v>
      </c>
      <c r="W1753" s="6" t="str">
        <f t="shared" si="440"/>
        <v>Fourth Avenue</v>
      </c>
      <c r="X1753" s="6" t="str">
        <f t="shared" si="441"/>
        <v>ue</v>
      </c>
      <c r="Y1753" s="6" t="str">
        <f t="shared" si="442"/>
        <v>Fourth Avenue</v>
      </c>
      <c r="Z1753" s="6" t="str">
        <f t="shared" si="443"/>
        <v>Latheron</v>
      </c>
      <c r="AA1753" s="6" t="str">
        <f t="shared" si="444"/>
        <v>HS</v>
      </c>
      <c r="AB1753" s="7" t="str">
        <f t="shared" si="445"/>
        <v>43568</v>
      </c>
      <c r="AC1753" s="6" t="str">
        <f t="shared" si="446"/>
        <v>36</v>
      </c>
      <c r="AD1753" s="6" t="str">
        <f t="shared" si="447"/>
        <v>C1</v>
      </c>
      <c r="AE1753" s="8" t="str">
        <f t="shared" si="448"/>
        <v/>
      </c>
    </row>
    <row r="1754" spans="1:31" x14ac:dyDescent="0.25">
      <c r="A1754" s="9">
        <v>1800</v>
      </c>
      <c r="B1754" s="10" t="s">
        <v>1299</v>
      </c>
      <c r="C1754" s="10" t="s">
        <v>2033</v>
      </c>
      <c r="D1754" s="10" t="s">
        <v>28</v>
      </c>
      <c r="E1754" s="10" t="s">
        <v>29</v>
      </c>
      <c r="F1754" s="10">
        <v>60</v>
      </c>
      <c r="G1754" s="10" t="s">
        <v>5136</v>
      </c>
      <c r="H1754" s="10" t="s">
        <v>385</v>
      </c>
      <c r="I1754" s="10" t="s">
        <v>32</v>
      </c>
      <c r="J1754" s="11">
        <v>44444</v>
      </c>
      <c r="K1754" s="10">
        <v>68</v>
      </c>
      <c r="L1754" s="10" t="s">
        <v>20</v>
      </c>
      <c r="M1754" s="12"/>
      <c r="O1754">
        <f t="shared" si="449"/>
        <v>0</v>
      </c>
      <c r="Q1754" s="9" t="str">
        <f t="shared" si="434"/>
        <v>1800</v>
      </c>
      <c r="R1754" s="10" t="str">
        <f t="shared" si="435"/>
        <v>Lynn</v>
      </c>
      <c r="S1754" s="10" t="str">
        <f t="shared" si="436"/>
        <v>Noble</v>
      </c>
      <c r="T1754" s="10" t="str">
        <f t="shared" si="437"/>
        <v>Mr</v>
      </c>
      <c r="U1754" s="10" t="str">
        <f t="shared" si="438"/>
        <v>M</v>
      </c>
      <c r="V1754" s="10" t="str">
        <f t="shared" si="439"/>
        <v>60</v>
      </c>
      <c r="W1754" s="10" t="str">
        <f t="shared" si="440"/>
        <v>Fowler Street</v>
      </c>
      <c r="X1754" s="10" t="str">
        <f t="shared" si="441"/>
        <v>et</v>
      </c>
      <c r="Y1754" s="10" t="str">
        <f t="shared" si="442"/>
        <v>Fowler Street</v>
      </c>
      <c r="Z1754" s="10" t="str">
        <f t="shared" si="443"/>
        <v>South Yorkshire</v>
      </c>
      <c r="AA1754" s="10" t="str">
        <f t="shared" si="444"/>
        <v>WC</v>
      </c>
      <c r="AB1754" s="11" t="str">
        <f t="shared" si="445"/>
        <v>44444</v>
      </c>
      <c r="AC1754" s="10" t="str">
        <f t="shared" si="446"/>
        <v>68</v>
      </c>
      <c r="AD1754" s="10" t="str">
        <f t="shared" si="447"/>
        <v>B</v>
      </c>
      <c r="AE1754" s="12" t="str">
        <f t="shared" si="448"/>
        <v/>
      </c>
    </row>
    <row r="1755" spans="1:31" x14ac:dyDescent="0.25">
      <c r="A1755" s="5">
        <v>1801</v>
      </c>
      <c r="B1755" s="6" t="s">
        <v>4398</v>
      </c>
      <c r="C1755" s="6" t="s">
        <v>5137</v>
      </c>
      <c r="D1755" s="6" t="s">
        <v>28</v>
      </c>
      <c r="E1755" s="6" t="s">
        <v>29</v>
      </c>
      <c r="F1755" s="6">
        <v>30</v>
      </c>
      <c r="G1755" s="6" t="s">
        <v>5138</v>
      </c>
      <c r="H1755" s="6" t="s">
        <v>5139</v>
      </c>
      <c r="I1755" s="6" t="s">
        <v>5140</v>
      </c>
      <c r="J1755" s="7">
        <v>44561</v>
      </c>
      <c r="K1755" s="6">
        <v>51</v>
      </c>
      <c r="L1755" s="6" t="s">
        <v>62</v>
      </c>
      <c r="M1755" s="8"/>
      <c r="O1755">
        <f t="shared" si="449"/>
        <v>0</v>
      </c>
      <c r="Q1755" s="5" t="str">
        <f t="shared" si="434"/>
        <v>1801</v>
      </c>
      <c r="R1755" s="6" t="str">
        <f t="shared" si="435"/>
        <v>Jaime</v>
      </c>
      <c r="S1755" s="6" t="str">
        <f t="shared" si="436"/>
        <v>Ryan</v>
      </c>
      <c r="T1755" s="6" t="str">
        <f t="shared" si="437"/>
        <v>Mr</v>
      </c>
      <c r="U1755" s="6" t="str">
        <f t="shared" si="438"/>
        <v>M</v>
      </c>
      <c r="V1755" s="6" t="str">
        <f t="shared" si="439"/>
        <v>30</v>
      </c>
      <c r="W1755" s="6" t="str">
        <f t="shared" si="440"/>
        <v>Fox Tavern</v>
      </c>
      <c r="X1755" s="6" t="str">
        <f t="shared" si="441"/>
        <v>rn</v>
      </c>
      <c r="Y1755" s="6" t="str">
        <f t="shared" si="442"/>
        <v>Fox Tavern</v>
      </c>
      <c r="Z1755" s="6" t="str">
        <f t="shared" si="443"/>
        <v>Bathgate</v>
      </c>
      <c r="AA1755" s="6" t="str">
        <f t="shared" si="444"/>
        <v>BA</v>
      </c>
      <c r="AB1755" s="7" t="str">
        <f t="shared" si="445"/>
        <v>44561</v>
      </c>
      <c r="AC1755" s="6" t="str">
        <f t="shared" si="446"/>
        <v>51</v>
      </c>
      <c r="AD1755" s="6" t="str">
        <f t="shared" si="447"/>
        <v>C4</v>
      </c>
      <c r="AE1755" s="8" t="str">
        <f t="shared" si="448"/>
        <v/>
      </c>
    </row>
    <row r="1756" spans="1:31" x14ac:dyDescent="0.25">
      <c r="A1756" s="9">
        <v>1802</v>
      </c>
      <c r="B1756" s="10" t="s">
        <v>5141</v>
      </c>
      <c r="C1756" s="10" t="s">
        <v>5142</v>
      </c>
      <c r="D1756" s="10" t="s">
        <v>15</v>
      </c>
      <c r="E1756" s="10" t="s">
        <v>16</v>
      </c>
      <c r="F1756" s="10">
        <v>90</v>
      </c>
      <c r="G1756" s="10" t="s">
        <v>5143</v>
      </c>
      <c r="H1756" s="10" t="s">
        <v>2758</v>
      </c>
      <c r="I1756" s="10" t="s">
        <v>550</v>
      </c>
      <c r="J1756" s="11">
        <v>43624</v>
      </c>
      <c r="K1756" s="10">
        <v>7</v>
      </c>
      <c r="L1756" s="10" t="s">
        <v>20</v>
      </c>
      <c r="M1756" s="12"/>
      <c r="O1756">
        <f t="shared" si="449"/>
        <v>0</v>
      </c>
      <c r="Q1756" s="9" t="str">
        <f t="shared" si="434"/>
        <v>1802</v>
      </c>
      <c r="R1756" s="10" t="str">
        <f t="shared" si="435"/>
        <v>Kimber</v>
      </c>
      <c r="S1756" s="10" t="str">
        <f t="shared" si="436"/>
        <v>Glenn</v>
      </c>
      <c r="T1756" s="10" t="str">
        <f t="shared" si="437"/>
        <v>Mrs</v>
      </c>
      <c r="U1756" s="10" t="str">
        <f t="shared" si="438"/>
        <v>F</v>
      </c>
      <c r="V1756" s="10" t="str">
        <f t="shared" si="439"/>
        <v>90</v>
      </c>
      <c r="W1756" s="10" t="str">
        <f t="shared" si="440"/>
        <v>Foxberry Grove</v>
      </c>
      <c r="X1756" s="10" t="str">
        <f t="shared" si="441"/>
        <v>ve</v>
      </c>
      <c r="Y1756" s="10" t="str">
        <f t="shared" si="442"/>
        <v>Foxberry Grove</v>
      </c>
      <c r="Z1756" s="10" t="str">
        <f t="shared" si="443"/>
        <v>Biggleswade</v>
      </c>
      <c r="AA1756" s="10" t="str">
        <f t="shared" si="444"/>
        <v>DY</v>
      </c>
      <c r="AB1756" s="11" t="str">
        <f t="shared" si="445"/>
        <v>43624</v>
      </c>
      <c r="AC1756" s="10" t="str">
        <f t="shared" si="446"/>
        <v>7</v>
      </c>
      <c r="AD1756" s="10" t="str">
        <f t="shared" si="447"/>
        <v>B</v>
      </c>
      <c r="AE1756" s="12" t="str">
        <f t="shared" si="448"/>
        <v/>
      </c>
    </row>
    <row r="1757" spans="1:31" x14ac:dyDescent="0.25">
      <c r="A1757" s="5">
        <v>1803</v>
      </c>
      <c r="B1757" s="6" t="s">
        <v>5144</v>
      </c>
      <c r="C1757" s="6" t="s">
        <v>5145</v>
      </c>
      <c r="D1757" s="6" t="s">
        <v>28</v>
      </c>
      <c r="E1757" s="6" t="s">
        <v>29</v>
      </c>
      <c r="F1757" s="6">
        <v>30</v>
      </c>
      <c r="G1757" s="6" t="s">
        <v>5146</v>
      </c>
      <c r="H1757" s="6" t="s">
        <v>246</v>
      </c>
      <c r="I1757" s="6" t="s">
        <v>176</v>
      </c>
      <c r="J1757" s="7">
        <v>44145</v>
      </c>
      <c r="K1757" s="6">
        <v>72</v>
      </c>
      <c r="L1757" s="6" t="s">
        <v>20</v>
      </c>
      <c r="M1757" s="8"/>
      <c r="O1757">
        <f t="shared" si="449"/>
        <v>0</v>
      </c>
      <c r="Q1757" s="5" t="str">
        <f t="shared" si="434"/>
        <v>1803</v>
      </c>
      <c r="R1757" s="6" t="str">
        <f t="shared" si="435"/>
        <v>Russel</v>
      </c>
      <c r="S1757" s="6" t="str">
        <f t="shared" si="436"/>
        <v>Lyon</v>
      </c>
      <c r="T1757" s="6" t="str">
        <f t="shared" si="437"/>
        <v>Mr</v>
      </c>
      <c r="U1757" s="6" t="str">
        <f t="shared" si="438"/>
        <v>M</v>
      </c>
      <c r="V1757" s="6" t="str">
        <f t="shared" si="439"/>
        <v>30</v>
      </c>
      <c r="W1757" s="6" t="str">
        <f t="shared" si="440"/>
        <v>Foxes Buildnijs</v>
      </c>
      <c r="X1757" s="6" t="str">
        <f t="shared" si="441"/>
        <v>js</v>
      </c>
      <c r="Y1757" s="6" t="str">
        <f t="shared" si="442"/>
        <v>Foxes Buildnijs</v>
      </c>
      <c r="Z1757" s="6" t="str">
        <f t="shared" si="443"/>
        <v>Crianlarich</v>
      </c>
      <c r="AA1757" s="6" t="str">
        <f t="shared" si="444"/>
        <v>CW</v>
      </c>
      <c r="AB1757" s="7" t="str">
        <f t="shared" si="445"/>
        <v>44145</v>
      </c>
      <c r="AC1757" s="6" t="str">
        <f t="shared" si="446"/>
        <v>72</v>
      </c>
      <c r="AD1757" s="6" t="str">
        <f t="shared" si="447"/>
        <v>B</v>
      </c>
      <c r="AE1757" s="8" t="str">
        <f t="shared" si="448"/>
        <v/>
      </c>
    </row>
    <row r="1758" spans="1:31" x14ac:dyDescent="0.25">
      <c r="A1758" s="9">
        <v>1804</v>
      </c>
      <c r="B1758" s="10" t="s">
        <v>4442</v>
      </c>
      <c r="C1758" s="10" t="s">
        <v>3507</v>
      </c>
      <c r="D1758" s="10" t="s">
        <v>28</v>
      </c>
      <c r="E1758" s="10" t="s">
        <v>29</v>
      </c>
      <c r="F1758" s="10">
        <v>90</v>
      </c>
      <c r="G1758" s="10" t="s">
        <v>5147</v>
      </c>
      <c r="H1758" s="10" t="s">
        <v>5148</v>
      </c>
      <c r="I1758" s="10" t="s">
        <v>32</v>
      </c>
      <c r="J1758" s="11">
        <v>44224</v>
      </c>
      <c r="K1758" s="10">
        <v>7</v>
      </c>
      <c r="L1758" s="10" t="s">
        <v>157</v>
      </c>
      <c r="M1758" s="12"/>
      <c r="O1758">
        <f t="shared" si="449"/>
        <v>0</v>
      </c>
      <c r="Q1758" s="9" t="str">
        <f t="shared" si="434"/>
        <v>1804</v>
      </c>
      <c r="R1758" s="10" t="str">
        <f t="shared" si="435"/>
        <v>Scottie</v>
      </c>
      <c r="S1758" s="10" t="str">
        <f t="shared" si="436"/>
        <v>Vernon</v>
      </c>
      <c r="T1758" s="10" t="str">
        <f t="shared" si="437"/>
        <v>Mr</v>
      </c>
      <c r="U1758" s="10" t="str">
        <f t="shared" si="438"/>
        <v>M</v>
      </c>
      <c r="V1758" s="10" t="str">
        <f t="shared" si="439"/>
        <v>90</v>
      </c>
      <c r="W1758" s="10" t="str">
        <f t="shared" si="440"/>
        <v>Foxhole Road</v>
      </c>
      <c r="X1758" s="10" t="str">
        <f t="shared" si="441"/>
        <v>ad</v>
      </c>
      <c r="Y1758" s="10" t="str">
        <f t="shared" si="442"/>
        <v>Foxhole Road</v>
      </c>
      <c r="Z1758" s="10" t="str">
        <f t="shared" si="443"/>
        <v>Strabane</v>
      </c>
      <c r="AA1758" s="10" t="str">
        <f t="shared" si="444"/>
        <v>WC</v>
      </c>
      <c r="AB1758" s="11" t="str">
        <f t="shared" si="445"/>
        <v>44224</v>
      </c>
      <c r="AC1758" s="10" t="str">
        <f t="shared" si="446"/>
        <v>7</v>
      </c>
      <c r="AD1758" s="10" t="str">
        <f t="shared" si="447"/>
        <v>C3</v>
      </c>
      <c r="AE1758" s="12" t="str">
        <f t="shared" si="448"/>
        <v/>
      </c>
    </row>
    <row r="1759" spans="1:31" x14ac:dyDescent="0.25">
      <c r="A1759" s="5">
        <v>1805</v>
      </c>
      <c r="B1759" s="6" t="s">
        <v>2530</v>
      </c>
      <c r="C1759" s="6" t="s">
        <v>5149</v>
      </c>
      <c r="D1759" s="6" t="s">
        <v>28</v>
      </c>
      <c r="E1759" s="6" t="s">
        <v>29</v>
      </c>
      <c r="F1759" s="6">
        <v>30</v>
      </c>
      <c r="G1759" s="6" t="s">
        <v>5150</v>
      </c>
      <c r="H1759" s="6" t="s">
        <v>5151</v>
      </c>
      <c r="I1759" s="6" t="s">
        <v>291</v>
      </c>
      <c r="J1759" s="7">
        <v>44438</v>
      </c>
      <c r="K1759" s="6">
        <v>32</v>
      </c>
      <c r="L1759" s="6" t="s">
        <v>68</v>
      </c>
      <c r="M1759" s="8"/>
      <c r="O1759">
        <f t="shared" si="449"/>
        <v>0</v>
      </c>
      <c r="Q1759" s="5" t="str">
        <f t="shared" si="434"/>
        <v>1805</v>
      </c>
      <c r="R1759" s="6" t="str">
        <f t="shared" si="435"/>
        <v>Rudy</v>
      </c>
      <c r="S1759" s="6" t="str">
        <f t="shared" si="436"/>
        <v>Irwin</v>
      </c>
      <c r="T1759" s="6" t="str">
        <f t="shared" si="437"/>
        <v>Mr</v>
      </c>
      <c r="U1759" s="6" t="str">
        <f t="shared" si="438"/>
        <v>M</v>
      </c>
      <c r="V1759" s="6" t="str">
        <f t="shared" si="439"/>
        <v>30</v>
      </c>
      <c r="W1759" s="6" t="str">
        <f t="shared" si="440"/>
        <v>Foxley Close</v>
      </c>
      <c r="X1759" s="6" t="str">
        <f t="shared" si="441"/>
        <v>se</v>
      </c>
      <c r="Y1759" s="6" t="str">
        <f t="shared" si="442"/>
        <v>Foxley Close</v>
      </c>
      <c r="Z1759" s="6" t="str">
        <f t="shared" si="443"/>
        <v>Isle Of Mull</v>
      </c>
      <c r="AA1759" s="6" t="str">
        <f t="shared" si="444"/>
        <v>HS</v>
      </c>
      <c r="AB1759" s="7" t="str">
        <f t="shared" si="445"/>
        <v>44438</v>
      </c>
      <c r="AC1759" s="6" t="str">
        <f t="shared" si="446"/>
        <v>32</v>
      </c>
      <c r="AD1759" s="6" t="str">
        <f t="shared" si="447"/>
        <v>A2</v>
      </c>
      <c r="AE1759" s="8" t="str">
        <f t="shared" si="448"/>
        <v/>
      </c>
    </row>
    <row r="1760" spans="1:31" x14ac:dyDescent="0.25">
      <c r="A1760" s="9">
        <v>1806</v>
      </c>
      <c r="B1760" s="10" t="s">
        <v>5152</v>
      </c>
      <c r="C1760" s="10" t="s">
        <v>873</v>
      </c>
      <c r="D1760" s="10" t="s">
        <v>49</v>
      </c>
      <c r="E1760" s="10" t="s">
        <v>16</v>
      </c>
      <c r="F1760" s="10">
        <v>90</v>
      </c>
      <c r="G1760" s="10" t="s">
        <v>5153</v>
      </c>
      <c r="H1760" s="10" t="s">
        <v>5154</v>
      </c>
      <c r="I1760" s="10" t="s">
        <v>682</v>
      </c>
      <c r="J1760" s="11">
        <v>43497</v>
      </c>
      <c r="K1760" s="10">
        <v>47</v>
      </c>
      <c r="L1760" s="10" t="s">
        <v>62</v>
      </c>
      <c r="M1760" s="12"/>
      <c r="O1760">
        <f t="shared" si="449"/>
        <v>0</v>
      </c>
      <c r="Q1760" s="9" t="str">
        <f t="shared" si="434"/>
        <v>1806</v>
      </c>
      <c r="R1760" s="10" t="str">
        <f t="shared" si="435"/>
        <v>Sherlene</v>
      </c>
      <c r="S1760" s="10" t="str">
        <f t="shared" si="436"/>
        <v>Austin</v>
      </c>
      <c r="T1760" s="10" t="str">
        <f t="shared" si="437"/>
        <v>Miss</v>
      </c>
      <c r="U1760" s="10" t="str">
        <f t="shared" si="438"/>
        <v>F</v>
      </c>
      <c r="V1760" s="10" t="str">
        <f t="shared" si="439"/>
        <v>90</v>
      </c>
      <c r="W1760" s="10" t="str">
        <f t="shared" si="440"/>
        <v>Foxley Road</v>
      </c>
      <c r="X1760" s="10" t="str">
        <f t="shared" si="441"/>
        <v>ad</v>
      </c>
      <c r="Y1760" s="10" t="str">
        <f t="shared" si="442"/>
        <v>Foxley Road</v>
      </c>
      <c r="Z1760" s="10" t="str">
        <f t="shared" si="443"/>
        <v>Berkhamsted</v>
      </c>
      <c r="AA1760" s="10" t="str">
        <f t="shared" si="444"/>
        <v>DA</v>
      </c>
      <c r="AB1760" s="11" t="str">
        <f t="shared" si="445"/>
        <v>43497</v>
      </c>
      <c r="AC1760" s="10" t="str">
        <f t="shared" si="446"/>
        <v>47</v>
      </c>
      <c r="AD1760" s="10" t="str">
        <f t="shared" si="447"/>
        <v>C4</v>
      </c>
      <c r="AE1760" s="12" t="str">
        <f t="shared" si="448"/>
        <v/>
      </c>
    </row>
    <row r="1761" spans="1:31" x14ac:dyDescent="0.25">
      <c r="A1761" s="5">
        <v>1807</v>
      </c>
      <c r="B1761" s="6" t="s">
        <v>1371</v>
      </c>
      <c r="C1761" s="6" t="s">
        <v>5155</v>
      </c>
      <c r="D1761" s="6" t="s">
        <v>28</v>
      </c>
      <c r="E1761" s="6" t="s">
        <v>29</v>
      </c>
      <c r="F1761" s="6">
        <v>60</v>
      </c>
      <c r="G1761" s="6" t="s">
        <v>5156</v>
      </c>
      <c r="H1761" s="6" t="s">
        <v>502</v>
      </c>
      <c r="I1761" s="6" t="s">
        <v>32</v>
      </c>
      <c r="J1761" s="7">
        <v>43972</v>
      </c>
      <c r="K1761" s="6">
        <v>92</v>
      </c>
      <c r="L1761" s="6" t="s">
        <v>78</v>
      </c>
      <c r="M1761" s="8"/>
      <c r="O1761">
        <f t="shared" si="449"/>
        <v>0</v>
      </c>
      <c r="Q1761" s="5" t="str">
        <f t="shared" si="434"/>
        <v>1807</v>
      </c>
      <c r="R1761" s="6" t="str">
        <f t="shared" si="435"/>
        <v>Irving</v>
      </c>
      <c r="S1761" s="6" t="str">
        <f t="shared" si="436"/>
        <v>Holland</v>
      </c>
      <c r="T1761" s="6" t="str">
        <f t="shared" si="437"/>
        <v>Mr</v>
      </c>
      <c r="U1761" s="6" t="str">
        <f t="shared" si="438"/>
        <v>M</v>
      </c>
      <c r="V1761" s="6" t="str">
        <f t="shared" si="439"/>
        <v>60</v>
      </c>
      <c r="W1761" s="6" t="str">
        <f t="shared" si="440"/>
        <v>Foxwood Close</v>
      </c>
      <c r="X1761" s="6" t="str">
        <f t="shared" si="441"/>
        <v>se</v>
      </c>
      <c r="Y1761" s="6" t="str">
        <f t="shared" si="442"/>
        <v>Foxwood Close</v>
      </c>
      <c r="Z1761" s="6" t="str">
        <f t="shared" si="443"/>
        <v>Rugby</v>
      </c>
      <c r="AA1761" s="6" t="str">
        <f t="shared" si="444"/>
        <v>WC</v>
      </c>
      <c r="AB1761" s="7" t="str">
        <f t="shared" si="445"/>
        <v>43972</v>
      </c>
      <c r="AC1761" s="6" t="str">
        <f t="shared" si="446"/>
        <v>92</v>
      </c>
      <c r="AD1761" s="6" t="str">
        <f t="shared" si="447"/>
        <v>C2</v>
      </c>
      <c r="AE1761" s="8" t="str">
        <f t="shared" si="448"/>
        <v/>
      </c>
    </row>
    <row r="1762" spans="1:31" x14ac:dyDescent="0.25">
      <c r="A1762" s="9">
        <v>1808</v>
      </c>
      <c r="B1762" s="10" t="s">
        <v>5157</v>
      </c>
      <c r="C1762" s="10" t="s">
        <v>287</v>
      </c>
      <c r="D1762" s="10" t="s">
        <v>49</v>
      </c>
      <c r="E1762" s="10" t="s">
        <v>16</v>
      </c>
      <c r="F1762" s="10">
        <v>60</v>
      </c>
      <c r="G1762" s="10" t="s">
        <v>5158</v>
      </c>
      <c r="H1762" s="10" t="s">
        <v>5159</v>
      </c>
      <c r="I1762" s="10" t="s">
        <v>25</v>
      </c>
      <c r="J1762" s="11">
        <v>44404</v>
      </c>
      <c r="K1762" s="10">
        <v>93</v>
      </c>
      <c r="L1762" s="10" t="s">
        <v>52</v>
      </c>
      <c r="M1762" s="12"/>
      <c r="O1762">
        <f t="shared" si="449"/>
        <v>0</v>
      </c>
      <c r="Q1762" s="9" t="str">
        <f t="shared" si="434"/>
        <v>1808</v>
      </c>
      <c r="R1762" s="10" t="str">
        <f t="shared" si="435"/>
        <v>Shanna</v>
      </c>
      <c r="S1762" s="10" t="str">
        <f t="shared" si="436"/>
        <v>Jernigan</v>
      </c>
      <c r="T1762" s="10" t="str">
        <f t="shared" si="437"/>
        <v>Miss</v>
      </c>
      <c r="U1762" s="10" t="str">
        <f t="shared" si="438"/>
        <v>F</v>
      </c>
      <c r="V1762" s="10" t="str">
        <f t="shared" si="439"/>
        <v>60</v>
      </c>
      <c r="W1762" s="10" t="str">
        <f t="shared" si="440"/>
        <v>Fran Place</v>
      </c>
      <c r="X1762" s="10" t="str">
        <f t="shared" si="441"/>
        <v>ce</v>
      </c>
      <c r="Y1762" s="10" t="str">
        <f t="shared" si="442"/>
        <v>Fran Place</v>
      </c>
      <c r="Z1762" s="10" t="str">
        <f t="shared" si="443"/>
        <v>Hereford</v>
      </c>
      <c r="AA1762" s="10" t="str">
        <f t="shared" si="444"/>
        <v>HG</v>
      </c>
      <c r="AB1762" s="11" t="str">
        <f t="shared" si="445"/>
        <v>44404</v>
      </c>
      <c r="AC1762" s="10" t="str">
        <f t="shared" si="446"/>
        <v>93</v>
      </c>
      <c r="AD1762" s="10" t="str">
        <f t="shared" si="447"/>
        <v>A1</v>
      </c>
      <c r="AE1762" s="12" t="str">
        <f t="shared" si="448"/>
        <v/>
      </c>
    </row>
    <row r="1763" spans="1:31" x14ac:dyDescent="0.25">
      <c r="A1763" s="5">
        <v>1809</v>
      </c>
      <c r="B1763" s="6" t="s">
        <v>5160</v>
      </c>
      <c r="C1763" s="6" t="s">
        <v>5161</v>
      </c>
      <c r="D1763" s="6" t="s">
        <v>15</v>
      </c>
      <c r="E1763" s="6" t="s">
        <v>16</v>
      </c>
      <c r="F1763" s="6">
        <v>90</v>
      </c>
      <c r="G1763" s="6" t="s">
        <v>5162</v>
      </c>
      <c r="H1763" s="6" t="s">
        <v>1082</v>
      </c>
      <c r="I1763" s="6" t="s">
        <v>550</v>
      </c>
      <c r="J1763" s="7">
        <v>44446</v>
      </c>
      <c r="K1763" s="6">
        <v>95</v>
      </c>
      <c r="L1763" s="6" t="s">
        <v>33</v>
      </c>
      <c r="M1763" s="8"/>
      <c r="O1763">
        <f t="shared" si="449"/>
        <v>0</v>
      </c>
      <c r="Q1763" s="5" t="str">
        <f t="shared" si="434"/>
        <v>1809</v>
      </c>
      <c r="R1763" s="6" t="str">
        <f t="shared" si="435"/>
        <v>Estella</v>
      </c>
      <c r="S1763" s="6" t="str">
        <f t="shared" si="436"/>
        <v>Herman</v>
      </c>
      <c r="T1763" s="6" t="str">
        <f t="shared" si="437"/>
        <v>Mrs</v>
      </c>
      <c r="U1763" s="6" t="str">
        <f t="shared" si="438"/>
        <v>F</v>
      </c>
      <c r="V1763" s="6" t="str">
        <f t="shared" si="439"/>
        <v>90</v>
      </c>
      <c r="W1763" s="6" t="str">
        <f t="shared" si="440"/>
        <v>Franconia Road</v>
      </c>
      <c r="X1763" s="6" t="str">
        <f t="shared" si="441"/>
        <v>ad</v>
      </c>
      <c r="Y1763" s="6" t="str">
        <f t="shared" si="442"/>
        <v>Franconia Road</v>
      </c>
      <c r="Z1763" s="6" t="str">
        <f t="shared" si="443"/>
        <v>Billericay</v>
      </c>
      <c r="AA1763" s="6" t="str">
        <f t="shared" si="444"/>
        <v>DY</v>
      </c>
      <c r="AB1763" s="7" t="str">
        <f t="shared" si="445"/>
        <v>44446</v>
      </c>
      <c r="AC1763" s="6" t="str">
        <f t="shared" si="446"/>
        <v>95</v>
      </c>
      <c r="AD1763" s="6" t="str">
        <f t="shared" si="447"/>
        <v>A3</v>
      </c>
      <c r="AE1763" s="8" t="str">
        <f t="shared" si="448"/>
        <v/>
      </c>
    </row>
    <row r="1764" spans="1:31" x14ac:dyDescent="0.25">
      <c r="A1764" s="9">
        <v>1810</v>
      </c>
      <c r="B1764" s="10" t="s">
        <v>3507</v>
      </c>
      <c r="C1764" s="10" t="s">
        <v>4363</v>
      </c>
      <c r="D1764" s="10" t="s">
        <v>49</v>
      </c>
      <c r="E1764" s="10" t="s">
        <v>16</v>
      </c>
      <c r="F1764" s="10">
        <v>90</v>
      </c>
      <c r="G1764" s="10" t="s">
        <v>5163</v>
      </c>
      <c r="H1764" s="10" t="s">
        <v>2867</v>
      </c>
      <c r="I1764" s="10" t="s">
        <v>2868</v>
      </c>
      <c r="J1764" s="11">
        <v>43711</v>
      </c>
      <c r="K1764" s="10">
        <v>11</v>
      </c>
      <c r="L1764" s="10" t="s">
        <v>157</v>
      </c>
      <c r="M1764" s="12"/>
      <c r="O1764">
        <f t="shared" si="449"/>
        <v>0</v>
      </c>
      <c r="Q1764" s="9" t="str">
        <f t="shared" si="434"/>
        <v>1810</v>
      </c>
      <c r="R1764" s="10" t="str">
        <f t="shared" si="435"/>
        <v>Vernon</v>
      </c>
      <c r="S1764" s="10" t="str">
        <f t="shared" si="436"/>
        <v>Thorne</v>
      </c>
      <c r="T1764" s="10" t="str">
        <f t="shared" si="437"/>
        <v>Miss</v>
      </c>
      <c r="U1764" s="10" t="str">
        <f t="shared" si="438"/>
        <v>F</v>
      </c>
      <c r="V1764" s="10" t="str">
        <f t="shared" si="439"/>
        <v>90</v>
      </c>
      <c r="W1764" s="10" t="str">
        <f t="shared" si="440"/>
        <v>Frankfurt Road</v>
      </c>
      <c r="X1764" s="10" t="str">
        <f t="shared" si="441"/>
        <v>ad</v>
      </c>
      <c r="Y1764" s="10" t="str">
        <f t="shared" si="442"/>
        <v>Frankfurt Road</v>
      </c>
      <c r="Z1764" s="10" t="str">
        <f t="shared" si="443"/>
        <v>Bourne</v>
      </c>
      <c r="AA1764" s="10" t="str">
        <f t="shared" si="444"/>
        <v>PE</v>
      </c>
      <c r="AB1764" s="11" t="str">
        <f t="shared" si="445"/>
        <v>43711</v>
      </c>
      <c r="AC1764" s="10" t="str">
        <f t="shared" si="446"/>
        <v>11</v>
      </c>
      <c r="AD1764" s="10" t="str">
        <f t="shared" si="447"/>
        <v>C3</v>
      </c>
      <c r="AE1764" s="12" t="str">
        <f t="shared" si="448"/>
        <v/>
      </c>
    </row>
    <row r="1765" spans="1:31" x14ac:dyDescent="0.25">
      <c r="A1765" s="5">
        <v>1811</v>
      </c>
      <c r="B1765" s="6" t="s">
        <v>5164</v>
      </c>
      <c r="C1765" s="6" t="s">
        <v>779</v>
      </c>
      <c r="D1765" s="6" t="s">
        <v>49</v>
      </c>
      <c r="E1765" s="6" t="s">
        <v>16</v>
      </c>
      <c r="F1765" s="6">
        <v>60</v>
      </c>
      <c r="G1765" s="6" t="s">
        <v>5163</v>
      </c>
      <c r="H1765" s="6" t="s">
        <v>304</v>
      </c>
      <c r="I1765" s="6" t="s">
        <v>32</v>
      </c>
      <c r="J1765" s="7">
        <v>43614</v>
      </c>
      <c r="K1765" s="6">
        <v>28</v>
      </c>
      <c r="L1765" s="6" t="s">
        <v>78</v>
      </c>
      <c r="M1765" s="8"/>
      <c r="O1765">
        <f t="shared" si="449"/>
        <v>0</v>
      </c>
      <c r="Q1765" s="5" t="str">
        <f t="shared" si="434"/>
        <v>1811</v>
      </c>
      <c r="R1765" s="6" t="str">
        <f t="shared" si="435"/>
        <v>Dorris</v>
      </c>
      <c r="S1765" s="6" t="str">
        <f t="shared" si="436"/>
        <v>Macias</v>
      </c>
      <c r="T1765" s="6" t="str">
        <f t="shared" si="437"/>
        <v>Miss</v>
      </c>
      <c r="U1765" s="6" t="str">
        <f t="shared" si="438"/>
        <v>F</v>
      </c>
      <c r="V1765" s="6" t="str">
        <f t="shared" si="439"/>
        <v>60</v>
      </c>
      <c r="W1765" s="6" t="str">
        <f t="shared" si="440"/>
        <v>Frankfurt Road</v>
      </c>
      <c r="X1765" s="6" t="str">
        <f t="shared" si="441"/>
        <v>ad</v>
      </c>
      <c r="Y1765" s="6" t="str">
        <f t="shared" si="442"/>
        <v>Frankfurt Road</v>
      </c>
      <c r="Z1765" s="6" t="str">
        <f t="shared" si="443"/>
        <v>Rowlands Gill</v>
      </c>
      <c r="AA1765" s="6" t="str">
        <f t="shared" si="444"/>
        <v>WC</v>
      </c>
      <c r="AB1765" s="7" t="str">
        <f t="shared" si="445"/>
        <v>43614</v>
      </c>
      <c r="AC1765" s="6" t="str">
        <f t="shared" si="446"/>
        <v>28</v>
      </c>
      <c r="AD1765" s="6" t="str">
        <f t="shared" si="447"/>
        <v>C2</v>
      </c>
      <c r="AE1765" s="8" t="str">
        <f t="shared" si="448"/>
        <v/>
      </c>
    </row>
    <row r="1766" spans="1:31" x14ac:dyDescent="0.25">
      <c r="A1766" s="9">
        <v>1812</v>
      </c>
      <c r="B1766" s="10" t="s">
        <v>5165</v>
      </c>
      <c r="C1766" s="10" t="s">
        <v>4029</v>
      </c>
      <c r="D1766" s="10" t="s">
        <v>28</v>
      </c>
      <c r="E1766" s="10" t="s">
        <v>29</v>
      </c>
      <c r="F1766" s="10">
        <v>60</v>
      </c>
      <c r="G1766" s="10" t="s">
        <v>5166</v>
      </c>
      <c r="H1766" s="10" t="s">
        <v>1047</v>
      </c>
      <c r="I1766" s="10" t="s">
        <v>32</v>
      </c>
      <c r="J1766" s="11">
        <v>43787</v>
      </c>
      <c r="K1766" s="10">
        <v>63</v>
      </c>
      <c r="L1766" s="10" t="s">
        <v>20</v>
      </c>
      <c r="M1766" s="12"/>
      <c r="O1766">
        <f t="shared" si="449"/>
        <v>0</v>
      </c>
      <c r="Q1766" s="9" t="str">
        <f t="shared" si="434"/>
        <v>1812</v>
      </c>
      <c r="R1766" s="10" t="str">
        <f t="shared" si="435"/>
        <v>Cedrick</v>
      </c>
      <c r="S1766" s="10" t="str">
        <f t="shared" si="436"/>
        <v>Mcmillan</v>
      </c>
      <c r="T1766" s="10" t="str">
        <f t="shared" si="437"/>
        <v>Mr</v>
      </c>
      <c r="U1766" s="10" t="str">
        <f t="shared" si="438"/>
        <v>M</v>
      </c>
      <c r="V1766" s="10" t="str">
        <f t="shared" si="439"/>
        <v>60</v>
      </c>
      <c r="W1766" s="10" t="str">
        <f t="shared" si="440"/>
        <v>Franklin Road</v>
      </c>
      <c r="X1766" s="10" t="str">
        <f t="shared" si="441"/>
        <v>ad</v>
      </c>
      <c r="Y1766" s="10" t="str">
        <f t="shared" si="442"/>
        <v>Franklin Road</v>
      </c>
      <c r="Z1766" s="10" t="str">
        <f t="shared" si="443"/>
        <v>Talybont</v>
      </c>
      <c r="AA1766" s="10" t="str">
        <f t="shared" si="444"/>
        <v>WC</v>
      </c>
      <c r="AB1766" s="11" t="str">
        <f t="shared" si="445"/>
        <v>43787</v>
      </c>
      <c r="AC1766" s="10" t="str">
        <f t="shared" si="446"/>
        <v>63</v>
      </c>
      <c r="AD1766" s="10" t="str">
        <f t="shared" si="447"/>
        <v>B</v>
      </c>
      <c r="AE1766" s="12" t="str">
        <f t="shared" si="448"/>
        <v/>
      </c>
    </row>
    <row r="1767" spans="1:31" x14ac:dyDescent="0.25">
      <c r="A1767" s="5">
        <v>1813</v>
      </c>
      <c r="B1767" s="6" t="s">
        <v>2617</v>
      </c>
      <c r="C1767" s="6" t="s">
        <v>3766</v>
      </c>
      <c r="D1767" s="6" t="s">
        <v>49</v>
      </c>
      <c r="E1767" s="6" t="s">
        <v>16</v>
      </c>
      <c r="F1767" s="6">
        <v>30</v>
      </c>
      <c r="G1767" s="6" t="s">
        <v>5167</v>
      </c>
      <c r="H1767" s="6" t="s">
        <v>670</v>
      </c>
      <c r="I1767" s="6" t="s">
        <v>32</v>
      </c>
      <c r="J1767" s="7">
        <v>44289</v>
      </c>
      <c r="K1767" s="6">
        <v>66</v>
      </c>
      <c r="L1767" s="6" t="s">
        <v>52</v>
      </c>
      <c r="M1767" s="8"/>
      <c r="O1767">
        <f t="shared" si="449"/>
        <v>0</v>
      </c>
      <c r="Q1767" s="5" t="str">
        <f t="shared" si="434"/>
        <v>1813</v>
      </c>
      <c r="R1767" s="6" t="str">
        <f t="shared" si="435"/>
        <v>Niki</v>
      </c>
      <c r="S1767" s="6" t="str">
        <f t="shared" si="436"/>
        <v>Staley</v>
      </c>
      <c r="T1767" s="6" t="str">
        <f t="shared" si="437"/>
        <v>Miss</v>
      </c>
      <c r="U1767" s="6" t="str">
        <f t="shared" si="438"/>
        <v>F</v>
      </c>
      <c r="V1767" s="6" t="str">
        <f t="shared" si="439"/>
        <v>30</v>
      </c>
      <c r="W1767" s="6" t="str">
        <f t="shared" si="440"/>
        <v>Franlaw Crescent</v>
      </c>
      <c r="X1767" s="6" t="str">
        <f t="shared" si="441"/>
        <v>nt</v>
      </c>
      <c r="Y1767" s="6" t="str">
        <f t="shared" si="442"/>
        <v>Franlaw Crescent</v>
      </c>
      <c r="Z1767" s="6" t="str">
        <f t="shared" si="443"/>
        <v>Tillicoultry</v>
      </c>
      <c r="AA1767" s="6" t="str">
        <f t="shared" si="444"/>
        <v>WC</v>
      </c>
      <c r="AB1767" s="7" t="str">
        <f t="shared" si="445"/>
        <v>44289</v>
      </c>
      <c r="AC1767" s="6" t="str">
        <f t="shared" si="446"/>
        <v>66</v>
      </c>
      <c r="AD1767" s="6" t="str">
        <f t="shared" si="447"/>
        <v>A1</v>
      </c>
      <c r="AE1767" s="8" t="str">
        <f t="shared" si="448"/>
        <v/>
      </c>
    </row>
    <row r="1768" spans="1:31" x14ac:dyDescent="0.25">
      <c r="A1768" s="9">
        <v>1814</v>
      </c>
      <c r="B1768" s="10" t="s">
        <v>5168</v>
      </c>
      <c r="C1768" s="10" t="s">
        <v>1843</v>
      </c>
      <c r="D1768" s="10" t="s">
        <v>41</v>
      </c>
      <c r="E1768" s="10" t="s">
        <v>16</v>
      </c>
      <c r="F1768" s="10">
        <v>30</v>
      </c>
      <c r="G1768" s="10" t="s">
        <v>5169</v>
      </c>
      <c r="H1768" s="10" t="s">
        <v>5170</v>
      </c>
      <c r="I1768" s="10" t="s">
        <v>32</v>
      </c>
      <c r="J1768" s="11">
        <v>44510</v>
      </c>
      <c r="K1768" s="10">
        <v>37</v>
      </c>
      <c r="L1768" s="10" t="s">
        <v>62</v>
      </c>
      <c r="M1768" s="12"/>
      <c r="O1768">
        <f t="shared" si="449"/>
        <v>0</v>
      </c>
      <c r="Q1768" s="9" t="str">
        <f t="shared" si="434"/>
        <v>1814</v>
      </c>
      <c r="R1768" s="10" t="str">
        <f t="shared" si="435"/>
        <v>Ghislaine</v>
      </c>
      <c r="S1768" s="10" t="str">
        <f t="shared" si="436"/>
        <v>Lee</v>
      </c>
      <c r="T1768" s="10" t="str">
        <f t="shared" si="437"/>
        <v>Ms</v>
      </c>
      <c r="U1768" s="10" t="str">
        <f t="shared" si="438"/>
        <v>F</v>
      </c>
      <c r="V1768" s="10" t="str">
        <f t="shared" si="439"/>
        <v>30</v>
      </c>
      <c r="W1768" s="10" t="str">
        <f t="shared" si="440"/>
        <v>Fraser Close</v>
      </c>
      <c r="X1768" s="10" t="str">
        <f t="shared" si="441"/>
        <v>se</v>
      </c>
      <c r="Y1768" s="10" t="str">
        <f t="shared" si="442"/>
        <v>Fraser Close</v>
      </c>
      <c r="Z1768" s="10" t="str">
        <f t="shared" si="443"/>
        <v>Suffolk</v>
      </c>
      <c r="AA1768" s="10" t="str">
        <f t="shared" si="444"/>
        <v>WC</v>
      </c>
      <c r="AB1768" s="11" t="str">
        <f t="shared" si="445"/>
        <v>44510</v>
      </c>
      <c r="AC1768" s="10" t="str">
        <f t="shared" si="446"/>
        <v>37</v>
      </c>
      <c r="AD1768" s="10" t="str">
        <f t="shared" si="447"/>
        <v>C4</v>
      </c>
      <c r="AE1768" s="12" t="str">
        <f t="shared" si="448"/>
        <v/>
      </c>
    </row>
    <row r="1769" spans="1:31" x14ac:dyDescent="0.25">
      <c r="A1769" s="9">
        <v>1816</v>
      </c>
      <c r="B1769" s="10" t="s">
        <v>5171</v>
      </c>
      <c r="C1769" s="10" t="s">
        <v>5172</v>
      </c>
      <c r="D1769" s="10" t="s">
        <v>41</v>
      </c>
      <c r="E1769" s="10" t="s">
        <v>16</v>
      </c>
      <c r="F1769" s="10">
        <v>60</v>
      </c>
      <c r="G1769" s="10" t="s">
        <v>5173</v>
      </c>
      <c r="H1769" s="10" t="s">
        <v>425</v>
      </c>
      <c r="I1769" s="10" t="s">
        <v>32</v>
      </c>
      <c r="J1769" s="11">
        <v>43653</v>
      </c>
      <c r="K1769" s="10">
        <v>73</v>
      </c>
      <c r="L1769" s="10" t="s">
        <v>157</v>
      </c>
      <c r="M1769" s="12"/>
      <c r="O1769">
        <f t="shared" si="449"/>
        <v>0</v>
      </c>
      <c r="Q1769" s="9" t="str">
        <f t="shared" si="434"/>
        <v>1816</v>
      </c>
      <c r="R1769" s="10" t="str">
        <f t="shared" si="435"/>
        <v>Lucrecia</v>
      </c>
      <c r="S1769" s="10" t="str">
        <f t="shared" si="436"/>
        <v>Whitman</v>
      </c>
      <c r="T1769" s="10" t="str">
        <f t="shared" si="437"/>
        <v>Ms</v>
      </c>
      <c r="U1769" s="10" t="str">
        <f t="shared" si="438"/>
        <v>F</v>
      </c>
      <c r="V1769" s="10" t="str">
        <f t="shared" si="439"/>
        <v>60</v>
      </c>
      <c r="W1769" s="10" t="str">
        <f t="shared" si="440"/>
        <v>Fraser Road</v>
      </c>
      <c r="X1769" s="10" t="str">
        <f t="shared" si="441"/>
        <v>ad</v>
      </c>
      <c r="Y1769" s="10" t="str">
        <f t="shared" si="442"/>
        <v>Fraser Road</v>
      </c>
      <c r="Z1769" s="10" t="str">
        <f t="shared" si="443"/>
        <v>Ripley</v>
      </c>
      <c r="AA1769" s="10" t="str">
        <f t="shared" si="444"/>
        <v>WC</v>
      </c>
      <c r="AB1769" s="11" t="str">
        <f t="shared" si="445"/>
        <v>43653</v>
      </c>
      <c r="AC1769" s="10" t="str">
        <f t="shared" si="446"/>
        <v>73</v>
      </c>
      <c r="AD1769" s="10" t="str">
        <f t="shared" si="447"/>
        <v>C3</v>
      </c>
      <c r="AE1769" s="12" t="str">
        <f t="shared" si="448"/>
        <v/>
      </c>
    </row>
    <row r="1770" spans="1:31" x14ac:dyDescent="0.25">
      <c r="A1770" s="5">
        <v>1817</v>
      </c>
      <c r="B1770" s="6" t="s">
        <v>1953</v>
      </c>
      <c r="C1770" s="6" t="s">
        <v>5174</v>
      </c>
      <c r="D1770" s="6" t="s">
        <v>49</v>
      </c>
      <c r="E1770" s="6" t="s">
        <v>16</v>
      </c>
      <c r="F1770" s="6">
        <v>90</v>
      </c>
      <c r="G1770" s="6" t="s">
        <v>5175</v>
      </c>
      <c r="H1770" s="6" t="s">
        <v>1126</v>
      </c>
      <c r="I1770" s="6" t="s">
        <v>32</v>
      </c>
      <c r="J1770" s="7">
        <v>44198</v>
      </c>
      <c r="K1770" s="6">
        <v>93</v>
      </c>
      <c r="L1770" s="6" t="s">
        <v>78</v>
      </c>
      <c r="M1770" s="8"/>
      <c r="O1770">
        <f t="shared" si="449"/>
        <v>0</v>
      </c>
      <c r="Q1770" s="5" t="str">
        <f t="shared" si="434"/>
        <v>1817</v>
      </c>
      <c r="R1770" s="6" t="str">
        <f t="shared" si="435"/>
        <v>Nu</v>
      </c>
      <c r="S1770" s="6" t="str">
        <f t="shared" si="436"/>
        <v>Briggs</v>
      </c>
      <c r="T1770" s="6" t="str">
        <f t="shared" si="437"/>
        <v>Miss</v>
      </c>
      <c r="U1770" s="6" t="str">
        <f t="shared" si="438"/>
        <v>F</v>
      </c>
      <c r="V1770" s="6" t="str">
        <f t="shared" si="439"/>
        <v>90</v>
      </c>
      <c r="W1770" s="6" t="str">
        <f t="shared" si="440"/>
        <v>Frederick Close</v>
      </c>
      <c r="X1770" s="6" t="str">
        <f t="shared" si="441"/>
        <v>se</v>
      </c>
      <c r="Y1770" s="6" t="str">
        <f t="shared" si="442"/>
        <v>Frederick Close</v>
      </c>
      <c r="Z1770" s="6" t="str">
        <f t="shared" si="443"/>
        <v>Poole</v>
      </c>
      <c r="AA1770" s="6" t="str">
        <f t="shared" si="444"/>
        <v>WC</v>
      </c>
      <c r="AB1770" s="7" t="str">
        <f t="shared" si="445"/>
        <v>44198</v>
      </c>
      <c r="AC1770" s="6" t="str">
        <f t="shared" si="446"/>
        <v>93</v>
      </c>
      <c r="AD1770" s="6" t="str">
        <f t="shared" si="447"/>
        <v>C2</v>
      </c>
      <c r="AE1770" s="8" t="str">
        <f t="shared" si="448"/>
        <v/>
      </c>
    </row>
    <row r="1771" spans="1:31" x14ac:dyDescent="0.25">
      <c r="A1771" s="9">
        <v>1818</v>
      </c>
      <c r="B1771" s="10" t="s">
        <v>5176</v>
      </c>
      <c r="C1771" s="10" t="s">
        <v>5177</v>
      </c>
      <c r="D1771" s="10" t="s">
        <v>28</v>
      </c>
      <c r="E1771" s="10" t="s">
        <v>29</v>
      </c>
      <c r="F1771" s="10">
        <v>60</v>
      </c>
      <c r="G1771" s="10" t="s">
        <v>5178</v>
      </c>
      <c r="H1771" s="10" t="s">
        <v>1159</v>
      </c>
      <c r="I1771" s="10" t="s">
        <v>87</v>
      </c>
      <c r="J1771" s="11">
        <v>44134</v>
      </c>
      <c r="K1771" s="10">
        <v>26</v>
      </c>
      <c r="L1771" s="10" t="s">
        <v>39</v>
      </c>
      <c r="M1771" s="12"/>
      <c r="O1771">
        <f t="shared" si="449"/>
        <v>0</v>
      </c>
      <c r="Q1771" s="9" t="str">
        <f t="shared" si="434"/>
        <v>1818</v>
      </c>
      <c r="R1771" s="10" t="str">
        <f t="shared" si="435"/>
        <v>Toney</v>
      </c>
      <c r="S1771" s="10" t="str">
        <f t="shared" si="436"/>
        <v>Pollard</v>
      </c>
      <c r="T1771" s="10" t="str">
        <f t="shared" si="437"/>
        <v>Mr</v>
      </c>
      <c r="U1771" s="10" t="str">
        <f t="shared" si="438"/>
        <v>M</v>
      </c>
      <c r="V1771" s="10" t="str">
        <f t="shared" si="439"/>
        <v>60</v>
      </c>
      <c r="W1771" s="10" t="str">
        <f t="shared" si="440"/>
        <v>Frederick Cottages</v>
      </c>
      <c r="X1771" s="10" t="str">
        <f t="shared" si="441"/>
        <v>es</v>
      </c>
      <c r="Y1771" s="10" t="str">
        <f t="shared" si="442"/>
        <v>Frederick Cottages</v>
      </c>
      <c r="Z1771" s="10" t="str">
        <f t="shared" si="443"/>
        <v>Blakeney</v>
      </c>
      <c r="AA1771" s="10" t="str">
        <f t="shared" si="444"/>
        <v>FY</v>
      </c>
      <c r="AB1771" s="11" t="str">
        <f t="shared" si="445"/>
        <v>44134</v>
      </c>
      <c r="AC1771" s="10" t="str">
        <f t="shared" si="446"/>
        <v>26</v>
      </c>
      <c r="AD1771" s="10" t="str">
        <f t="shared" si="447"/>
        <v>C1</v>
      </c>
      <c r="AE1771" s="12" t="str">
        <f t="shared" si="448"/>
        <v/>
      </c>
    </row>
    <row r="1772" spans="1:31" x14ac:dyDescent="0.25">
      <c r="A1772" s="5">
        <v>1819</v>
      </c>
      <c r="B1772" s="6" t="s">
        <v>5179</v>
      </c>
      <c r="C1772" s="6" t="s">
        <v>5180</v>
      </c>
      <c r="D1772" s="6" t="s">
        <v>49</v>
      </c>
      <c r="E1772" s="6" t="s">
        <v>16</v>
      </c>
      <c r="F1772" s="6">
        <v>30</v>
      </c>
      <c r="G1772" s="6" t="s">
        <v>5181</v>
      </c>
      <c r="H1772" s="6" t="s">
        <v>633</v>
      </c>
      <c r="I1772" s="6" t="s">
        <v>32</v>
      </c>
      <c r="J1772" s="7">
        <v>44435</v>
      </c>
      <c r="K1772" s="6">
        <v>96</v>
      </c>
      <c r="L1772" s="6" t="s">
        <v>39</v>
      </c>
      <c r="M1772" s="8"/>
      <c r="O1772">
        <f t="shared" si="449"/>
        <v>0</v>
      </c>
      <c r="Q1772" s="5" t="str">
        <f t="shared" si="434"/>
        <v>1819</v>
      </c>
      <c r="R1772" s="6" t="str">
        <f t="shared" si="435"/>
        <v>Marg</v>
      </c>
      <c r="S1772" s="6" t="str">
        <f t="shared" si="436"/>
        <v>Luna</v>
      </c>
      <c r="T1772" s="6" t="str">
        <f t="shared" si="437"/>
        <v>Miss</v>
      </c>
      <c r="U1772" s="6" t="str">
        <f t="shared" si="438"/>
        <v>F</v>
      </c>
      <c r="V1772" s="6" t="str">
        <f t="shared" si="439"/>
        <v>30</v>
      </c>
      <c r="W1772" s="6" t="str">
        <f t="shared" si="440"/>
        <v>Frederick Place</v>
      </c>
      <c r="X1772" s="6" t="str">
        <f t="shared" si="441"/>
        <v>ce</v>
      </c>
      <c r="Y1772" s="6" t="str">
        <f t="shared" si="442"/>
        <v>Frederick Place</v>
      </c>
      <c r="Z1772" s="6" t="str">
        <f t="shared" si="443"/>
        <v>Witney</v>
      </c>
      <c r="AA1772" s="6" t="str">
        <f t="shared" si="444"/>
        <v>WC</v>
      </c>
      <c r="AB1772" s="7" t="str">
        <f t="shared" si="445"/>
        <v>44435</v>
      </c>
      <c r="AC1772" s="6" t="str">
        <f t="shared" si="446"/>
        <v>96</v>
      </c>
      <c r="AD1772" s="6" t="str">
        <f t="shared" si="447"/>
        <v>C1</v>
      </c>
      <c r="AE1772" s="8" t="str">
        <f t="shared" si="448"/>
        <v/>
      </c>
    </row>
    <row r="1773" spans="1:31" x14ac:dyDescent="0.25">
      <c r="A1773" s="9">
        <v>1820</v>
      </c>
      <c r="B1773" s="10" t="s">
        <v>3897</v>
      </c>
      <c r="C1773" s="10" t="s">
        <v>4734</v>
      </c>
      <c r="D1773" s="10" t="s">
        <v>28</v>
      </c>
      <c r="E1773" s="10" t="s">
        <v>29</v>
      </c>
      <c r="F1773" s="10">
        <v>60</v>
      </c>
      <c r="G1773" s="10" t="s">
        <v>5182</v>
      </c>
      <c r="H1773" s="10" t="s">
        <v>1733</v>
      </c>
      <c r="I1773" s="10" t="s">
        <v>171</v>
      </c>
      <c r="J1773" s="11">
        <v>44026</v>
      </c>
      <c r="K1773" s="10">
        <v>81</v>
      </c>
      <c r="L1773" s="10" t="s">
        <v>157</v>
      </c>
      <c r="M1773" s="12"/>
      <c r="O1773">
        <f t="shared" si="449"/>
        <v>0</v>
      </c>
      <c r="Q1773" s="9" t="str">
        <f t="shared" si="434"/>
        <v>1820</v>
      </c>
      <c r="R1773" s="10" t="str">
        <f t="shared" si="435"/>
        <v>Gino</v>
      </c>
      <c r="S1773" s="10" t="str">
        <f t="shared" si="436"/>
        <v>Morton</v>
      </c>
      <c r="T1773" s="10" t="str">
        <f t="shared" si="437"/>
        <v>Mr</v>
      </c>
      <c r="U1773" s="10" t="str">
        <f t="shared" si="438"/>
        <v>M</v>
      </c>
      <c r="V1773" s="10" t="str">
        <f t="shared" si="439"/>
        <v>60</v>
      </c>
      <c r="W1773" s="10" t="str">
        <f t="shared" si="440"/>
        <v>Freeling Street</v>
      </c>
      <c r="X1773" s="10" t="str">
        <f t="shared" si="441"/>
        <v>et</v>
      </c>
      <c r="Y1773" s="10" t="str">
        <f t="shared" si="442"/>
        <v>Freeling Street</v>
      </c>
      <c r="Z1773" s="10" t="str">
        <f t="shared" si="443"/>
        <v>Cleveland</v>
      </c>
      <c r="AA1773" s="10" t="str">
        <f t="shared" si="444"/>
        <v>PR</v>
      </c>
      <c r="AB1773" s="11" t="str">
        <f t="shared" si="445"/>
        <v>44026</v>
      </c>
      <c r="AC1773" s="10" t="str">
        <f t="shared" si="446"/>
        <v>81</v>
      </c>
      <c r="AD1773" s="10" t="str">
        <f t="shared" si="447"/>
        <v>C3</v>
      </c>
      <c r="AE1773" s="12" t="str">
        <f t="shared" si="448"/>
        <v/>
      </c>
    </row>
    <row r="1774" spans="1:31" x14ac:dyDescent="0.25">
      <c r="A1774" s="5">
        <v>1821</v>
      </c>
      <c r="B1774" s="6" t="s">
        <v>3643</v>
      </c>
      <c r="C1774" s="6" t="s">
        <v>2326</v>
      </c>
      <c r="D1774" s="6" t="s">
        <v>28</v>
      </c>
      <c r="E1774" s="6" t="s">
        <v>29</v>
      </c>
      <c r="F1774" s="6">
        <v>90</v>
      </c>
      <c r="G1774" s="6" t="s">
        <v>5183</v>
      </c>
      <c r="H1774" s="6" t="s">
        <v>2883</v>
      </c>
      <c r="I1774" s="6" t="s">
        <v>32</v>
      </c>
      <c r="J1774" s="7">
        <v>43649</v>
      </c>
      <c r="K1774" s="6">
        <v>66</v>
      </c>
      <c r="L1774" s="6" t="s">
        <v>39</v>
      </c>
      <c r="M1774" s="8"/>
      <c r="O1774">
        <f t="shared" si="449"/>
        <v>0</v>
      </c>
      <c r="Q1774" s="5" t="str">
        <f t="shared" si="434"/>
        <v>1821</v>
      </c>
      <c r="R1774" s="6" t="str">
        <f t="shared" si="435"/>
        <v>Armand</v>
      </c>
      <c r="S1774" s="6" t="str">
        <f t="shared" si="436"/>
        <v>Richmond</v>
      </c>
      <c r="T1774" s="6" t="str">
        <f t="shared" si="437"/>
        <v>Mr</v>
      </c>
      <c r="U1774" s="6" t="str">
        <f t="shared" si="438"/>
        <v>M</v>
      </c>
      <c r="V1774" s="6" t="str">
        <f t="shared" si="439"/>
        <v>90</v>
      </c>
      <c r="W1774" s="6" t="str">
        <f t="shared" si="440"/>
        <v>Fremont Street</v>
      </c>
      <c r="X1774" s="6" t="str">
        <f t="shared" si="441"/>
        <v>et</v>
      </c>
      <c r="Y1774" s="6" t="str">
        <f t="shared" si="442"/>
        <v>Fremont Street</v>
      </c>
      <c r="Z1774" s="6" t="str">
        <f t="shared" si="443"/>
        <v>Taunton</v>
      </c>
      <c r="AA1774" s="6" t="str">
        <f t="shared" si="444"/>
        <v>WC</v>
      </c>
      <c r="AB1774" s="7" t="str">
        <f t="shared" si="445"/>
        <v>43649</v>
      </c>
      <c r="AC1774" s="6" t="str">
        <f t="shared" si="446"/>
        <v>66</v>
      </c>
      <c r="AD1774" s="6" t="str">
        <f t="shared" si="447"/>
        <v>C1</v>
      </c>
      <c r="AE1774" s="8" t="str">
        <f t="shared" si="448"/>
        <v/>
      </c>
    </row>
    <row r="1775" spans="1:31" x14ac:dyDescent="0.25">
      <c r="A1775" s="9">
        <v>1822</v>
      </c>
      <c r="B1775" s="10" t="s">
        <v>4970</v>
      </c>
      <c r="C1775" s="10" t="s">
        <v>5184</v>
      </c>
      <c r="D1775" s="10" t="s">
        <v>15</v>
      </c>
      <c r="E1775" s="10" t="s">
        <v>16</v>
      </c>
      <c r="F1775" s="10">
        <v>60</v>
      </c>
      <c r="G1775" s="10" t="s">
        <v>5185</v>
      </c>
      <c r="H1775" s="10" t="s">
        <v>3289</v>
      </c>
      <c r="I1775" s="10" t="s">
        <v>32</v>
      </c>
      <c r="J1775" s="11">
        <v>44400</v>
      </c>
      <c r="K1775" s="10">
        <v>51</v>
      </c>
      <c r="L1775" s="10" t="s">
        <v>157</v>
      </c>
      <c r="M1775" s="12"/>
      <c r="O1775">
        <f t="shared" si="449"/>
        <v>0</v>
      </c>
      <c r="Q1775" s="9" t="str">
        <f t="shared" si="434"/>
        <v>1822</v>
      </c>
      <c r="R1775" s="10" t="str">
        <f t="shared" si="435"/>
        <v>Gregoria</v>
      </c>
      <c r="S1775" s="10" t="str">
        <f t="shared" si="436"/>
        <v>Crow</v>
      </c>
      <c r="T1775" s="10" t="str">
        <f t="shared" si="437"/>
        <v>Mrs</v>
      </c>
      <c r="U1775" s="10" t="str">
        <f t="shared" si="438"/>
        <v>F</v>
      </c>
      <c r="V1775" s="10" t="str">
        <f t="shared" si="439"/>
        <v>60</v>
      </c>
      <c r="W1775" s="10" t="str">
        <f t="shared" si="440"/>
        <v>French School</v>
      </c>
      <c r="X1775" s="10" t="str">
        <f t="shared" si="441"/>
        <v>ol</v>
      </c>
      <c r="Y1775" s="10" t="str">
        <f t="shared" si="442"/>
        <v>French School</v>
      </c>
      <c r="Z1775" s="10" t="str">
        <f t="shared" si="443"/>
        <v>Westerham</v>
      </c>
      <c r="AA1775" s="10" t="str">
        <f t="shared" si="444"/>
        <v>WC</v>
      </c>
      <c r="AB1775" s="11" t="str">
        <f t="shared" si="445"/>
        <v>44400</v>
      </c>
      <c r="AC1775" s="10" t="str">
        <f t="shared" si="446"/>
        <v>51</v>
      </c>
      <c r="AD1775" s="10" t="str">
        <f t="shared" si="447"/>
        <v>C3</v>
      </c>
      <c r="AE1775" s="12" t="str">
        <f t="shared" si="448"/>
        <v/>
      </c>
    </row>
    <row r="1776" spans="1:31" x14ac:dyDescent="0.25">
      <c r="A1776" s="5">
        <v>1823</v>
      </c>
      <c r="B1776" s="6" t="s">
        <v>5186</v>
      </c>
      <c r="C1776" s="6" t="s">
        <v>2014</v>
      </c>
      <c r="D1776" s="6" t="s">
        <v>15</v>
      </c>
      <c r="E1776" s="6" t="s">
        <v>16</v>
      </c>
      <c r="F1776" s="6">
        <v>90</v>
      </c>
      <c r="G1776" s="6" t="s">
        <v>5187</v>
      </c>
      <c r="H1776" s="6" t="s">
        <v>5188</v>
      </c>
      <c r="I1776" s="6" t="s">
        <v>38</v>
      </c>
      <c r="J1776" s="7">
        <v>44511</v>
      </c>
      <c r="K1776" s="6">
        <v>39</v>
      </c>
      <c r="L1776" s="6" t="s">
        <v>78</v>
      </c>
      <c r="M1776" s="8"/>
      <c r="O1776">
        <f t="shared" si="449"/>
        <v>0</v>
      </c>
      <c r="Q1776" s="5" t="str">
        <f t="shared" si="434"/>
        <v>1823</v>
      </c>
      <c r="R1776" s="6" t="str">
        <f t="shared" si="435"/>
        <v>Ardath</v>
      </c>
      <c r="S1776" s="6" t="str">
        <f t="shared" si="436"/>
        <v>Joyner</v>
      </c>
      <c r="T1776" s="6" t="str">
        <f t="shared" si="437"/>
        <v>Mrs</v>
      </c>
      <c r="U1776" s="6" t="str">
        <f t="shared" si="438"/>
        <v>F</v>
      </c>
      <c r="V1776" s="6" t="str">
        <f t="shared" si="439"/>
        <v>90</v>
      </c>
      <c r="W1776" s="6" t="str">
        <f t="shared" si="440"/>
        <v>Frensham Drive</v>
      </c>
      <c r="X1776" s="6" t="str">
        <f t="shared" si="441"/>
        <v>ve</v>
      </c>
      <c r="Y1776" s="6" t="str">
        <f t="shared" si="442"/>
        <v>Frensham Drive</v>
      </c>
      <c r="Z1776" s="6" t="str">
        <f t="shared" si="443"/>
        <v>Donaghadee</v>
      </c>
      <c r="AA1776" s="6" t="str">
        <f t="shared" si="444"/>
        <v>RM</v>
      </c>
      <c r="AB1776" s="7" t="str">
        <f t="shared" si="445"/>
        <v>44511</v>
      </c>
      <c r="AC1776" s="6" t="str">
        <f t="shared" si="446"/>
        <v>39</v>
      </c>
      <c r="AD1776" s="6" t="str">
        <f t="shared" si="447"/>
        <v>C2</v>
      </c>
      <c r="AE1776" s="8" t="str">
        <f t="shared" si="448"/>
        <v/>
      </c>
    </row>
    <row r="1777" spans="1:31" x14ac:dyDescent="0.25">
      <c r="A1777" s="9">
        <v>1824</v>
      </c>
      <c r="B1777" s="10" t="s">
        <v>5189</v>
      </c>
      <c r="C1777" s="10" t="s">
        <v>3145</v>
      </c>
      <c r="D1777" s="10" t="s">
        <v>28</v>
      </c>
      <c r="E1777" s="10" t="s">
        <v>29</v>
      </c>
      <c r="F1777" s="10">
        <v>60</v>
      </c>
      <c r="G1777" s="10" t="s">
        <v>5190</v>
      </c>
      <c r="H1777" s="10" t="s">
        <v>470</v>
      </c>
      <c r="I1777" s="10" t="s">
        <v>471</v>
      </c>
      <c r="J1777" s="11">
        <v>43916</v>
      </c>
      <c r="K1777" s="10">
        <v>24</v>
      </c>
      <c r="L1777" s="10" t="s">
        <v>33</v>
      </c>
      <c r="M1777" s="12"/>
      <c r="O1777">
        <f t="shared" si="449"/>
        <v>0</v>
      </c>
      <c r="Q1777" s="9" t="str">
        <f t="shared" si="434"/>
        <v>1824</v>
      </c>
      <c r="R1777" s="10" t="str">
        <f t="shared" si="435"/>
        <v>Buford</v>
      </c>
      <c r="S1777" s="10" t="str">
        <f t="shared" si="436"/>
        <v>Overton</v>
      </c>
      <c r="T1777" s="10" t="str">
        <f t="shared" si="437"/>
        <v>Mr</v>
      </c>
      <c r="U1777" s="10" t="str">
        <f t="shared" si="438"/>
        <v>M</v>
      </c>
      <c r="V1777" s="10" t="str">
        <f t="shared" si="439"/>
        <v>60</v>
      </c>
      <c r="W1777" s="10" t="str">
        <f t="shared" si="440"/>
        <v>Freshwater Road</v>
      </c>
      <c r="X1777" s="10" t="str">
        <f t="shared" si="441"/>
        <v>ad</v>
      </c>
      <c r="Y1777" s="10" t="str">
        <f t="shared" si="442"/>
        <v>Freshwater Road</v>
      </c>
      <c r="Z1777" s="10" t="str">
        <f t="shared" si="443"/>
        <v>Ascot</v>
      </c>
      <c r="AA1777" s="10" t="str">
        <f t="shared" si="444"/>
        <v>BN</v>
      </c>
      <c r="AB1777" s="11" t="str">
        <f t="shared" si="445"/>
        <v>43916</v>
      </c>
      <c r="AC1777" s="10" t="str">
        <f t="shared" si="446"/>
        <v>24</v>
      </c>
      <c r="AD1777" s="10" t="str">
        <f t="shared" si="447"/>
        <v>A3</v>
      </c>
      <c r="AE1777" s="12" t="str">
        <f t="shared" si="448"/>
        <v/>
      </c>
    </row>
    <row r="1778" spans="1:31" x14ac:dyDescent="0.25">
      <c r="A1778" s="5">
        <v>1825</v>
      </c>
      <c r="B1778" s="6" t="s">
        <v>5191</v>
      </c>
      <c r="C1778" s="6" t="s">
        <v>5192</v>
      </c>
      <c r="D1778" s="6" t="s">
        <v>49</v>
      </c>
      <c r="E1778" s="6" t="s">
        <v>16</v>
      </c>
      <c r="F1778" s="6">
        <v>30</v>
      </c>
      <c r="G1778" s="6" t="s">
        <v>5193</v>
      </c>
      <c r="H1778" s="6" t="s">
        <v>5007</v>
      </c>
      <c r="I1778" s="6" t="s">
        <v>32</v>
      </c>
      <c r="J1778" s="7">
        <v>44061</v>
      </c>
      <c r="K1778" s="6">
        <v>51</v>
      </c>
      <c r="L1778" s="6" t="s">
        <v>157</v>
      </c>
      <c r="M1778" s="8"/>
      <c r="O1778">
        <f t="shared" si="449"/>
        <v>0</v>
      </c>
      <c r="Q1778" s="5" t="str">
        <f t="shared" si="434"/>
        <v>1825</v>
      </c>
      <c r="R1778" s="6" t="str">
        <f t="shared" si="435"/>
        <v>Bernita</v>
      </c>
      <c r="S1778" s="6" t="str">
        <f t="shared" si="436"/>
        <v>Napier</v>
      </c>
      <c r="T1778" s="6" t="str">
        <f t="shared" si="437"/>
        <v>Miss</v>
      </c>
      <c r="U1778" s="6" t="str">
        <f t="shared" si="438"/>
        <v>F</v>
      </c>
      <c r="V1778" s="6" t="str">
        <f t="shared" si="439"/>
        <v>30</v>
      </c>
      <c r="W1778" s="6" t="str">
        <f t="shared" si="440"/>
        <v>Freston Road</v>
      </c>
      <c r="X1778" s="6" t="str">
        <f t="shared" si="441"/>
        <v>ad</v>
      </c>
      <c r="Y1778" s="6" t="str">
        <f t="shared" si="442"/>
        <v>Freston Road</v>
      </c>
      <c r="Z1778" s="6" t="str">
        <f t="shared" si="443"/>
        <v>Romsey</v>
      </c>
      <c r="AA1778" s="6" t="str">
        <f t="shared" si="444"/>
        <v>WC</v>
      </c>
      <c r="AB1778" s="7" t="str">
        <f t="shared" si="445"/>
        <v>44061</v>
      </c>
      <c r="AC1778" s="6" t="str">
        <f t="shared" si="446"/>
        <v>51</v>
      </c>
      <c r="AD1778" s="6" t="str">
        <f t="shared" si="447"/>
        <v>C3</v>
      </c>
      <c r="AE1778" s="8" t="str">
        <f t="shared" si="448"/>
        <v/>
      </c>
    </row>
    <row r="1779" spans="1:31" x14ac:dyDescent="0.25">
      <c r="A1779" s="9">
        <v>1826</v>
      </c>
      <c r="B1779" s="10" t="s">
        <v>5194</v>
      </c>
      <c r="C1779" s="10" t="s">
        <v>5195</v>
      </c>
      <c r="D1779" s="10" t="s">
        <v>49</v>
      </c>
      <c r="E1779" s="10" t="s">
        <v>16</v>
      </c>
      <c r="F1779" s="10">
        <v>30</v>
      </c>
      <c r="G1779" s="10" t="s">
        <v>5193</v>
      </c>
      <c r="H1779" s="10" t="s">
        <v>4808</v>
      </c>
      <c r="I1779" s="10" t="s">
        <v>32</v>
      </c>
      <c r="J1779" s="11">
        <v>43922</v>
      </c>
      <c r="K1779" s="10">
        <v>16</v>
      </c>
      <c r="L1779" s="10" t="s">
        <v>44</v>
      </c>
      <c r="M1779" s="12"/>
      <c r="O1779">
        <f t="shared" si="449"/>
        <v>0</v>
      </c>
      <c r="Q1779" s="9" t="str">
        <f t="shared" si="434"/>
        <v>1826</v>
      </c>
      <c r="R1779" s="10" t="str">
        <f t="shared" si="435"/>
        <v>Jenise</v>
      </c>
      <c r="S1779" s="10" t="str">
        <f t="shared" si="436"/>
        <v>Buckley</v>
      </c>
      <c r="T1779" s="10" t="str">
        <f t="shared" si="437"/>
        <v>Miss</v>
      </c>
      <c r="U1779" s="10" t="str">
        <f t="shared" si="438"/>
        <v>F</v>
      </c>
      <c r="V1779" s="10" t="str">
        <f t="shared" si="439"/>
        <v>30</v>
      </c>
      <c r="W1779" s="10" t="str">
        <f t="shared" si="440"/>
        <v>Freston Road</v>
      </c>
      <c r="X1779" s="10" t="str">
        <f t="shared" si="441"/>
        <v>ad</v>
      </c>
      <c r="Y1779" s="10" t="str">
        <f t="shared" si="442"/>
        <v>Freston Road</v>
      </c>
      <c r="Z1779" s="10" t="str">
        <f t="shared" si="443"/>
        <v>Skipton</v>
      </c>
      <c r="AA1779" s="10" t="str">
        <f t="shared" si="444"/>
        <v>WC</v>
      </c>
      <c r="AB1779" s="11" t="str">
        <f t="shared" si="445"/>
        <v>43922</v>
      </c>
      <c r="AC1779" s="10" t="str">
        <f t="shared" si="446"/>
        <v>16</v>
      </c>
      <c r="AD1779" s="10" t="str">
        <f t="shared" si="447"/>
        <v>D</v>
      </c>
      <c r="AE1779" s="12" t="str">
        <f t="shared" si="448"/>
        <v/>
      </c>
    </row>
    <row r="1780" spans="1:31" x14ac:dyDescent="0.25">
      <c r="A1780" s="5">
        <v>1827</v>
      </c>
      <c r="B1780" s="6" t="s">
        <v>1650</v>
      </c>
      <c r="C1780" s="6" t="s">
        <v>5196</v>
      </c>
      <c r="D1780" s="6" t="s">
        <v>28</v>
      </c>
      <c r="E1780" s="6" t="s">
        <v>29</v>
      </c>
      <c r="F1780" s="6">
        <v>30</v>
      </c>
      <c r="G1780" s="6" t="s">
        <v>5197</v>
      </c>
      <c r="H1780" s="6" t="s">
        <v>3896</v>
      </c>
      <c r="I1780" s="6" t="s">
        <v>32</v>
      </c>
      <c r="J1780" s="7">
        <v>43827</v>
      </c>
      <c r="K1780" s="6">
        <v>42</v>
      </c>
      <c r="L1780" s="6" t="s">
        <v>44</v>
      </c>
      <c r="M1780" s="8"/>
      <c r="O1780">
        <f t="shared" si="449"/>
        <v>0</v>
      </c>
      <c r="Q1780" s="5" t="str">
        <f t="shared" si="434"/>
        <v>1827</v>
      </c>
      <c r="R1780" s="6" t="str">
        <f t="shared" si="435"/>
        <v>Maurice</v>
      </c>
      <c r="S1780" s="6" t="str">
        <f t="shared" si="436"/>
        <v>Ortega</v>
      </c>
      <c r="T1780" s="6" t="str">
        <f t="shared" si="437"/>
        <v>Mr</v>
      </c>
      <c r="U1780" s="6" t="str">
        <f t="shared" si="438"/>
        <v>M</v>
      </c>
      <c r="V1780" s="6" t="str">
        <f t="shared" si="439"/>
        <v>30</v>
      </c>
      <c r="W1780" s="6" t="str">
        <f t="shared" si="440"/>
        <v>Frewin Road</v>
      </c>
      <c r="X1780" s="6" t="str">
        <f t="shared" si="441"/>
        <v>ad</v>
      </c>
      <c r="Y1780" s="6" t="str">
        <f t="shared" si="442"/>
        <v>Frewin Road</v>
      </c>
      <c r="Z1780" s="6" t="str">
        <f t="shared" si="443"/>
        <v>Pudsey</v>
      </c>
      <c r="AA1780" s="6" t="str">
        <f t="shared" si="444"/>
        <v>WC</v>
      </c>
      <c r="AB1780" s="7" t="str">
        <f t="shared" si="445"/>
        <v>43827</v>
      </c>
      <c r="AC1780" s="6" t="str">
        <f t="shared" si="446"/>
        <v>42</v>
      </c>
      <c r="AD1780" s="6" t="str">
        <f t="shared" si="447"/>
        <v>D</v>
      </c>
      <c r="AE1780" s="8" t="str">
        <f t="shared" si="448"/>
        <v/>
      </c>
    </row>
    <row r="1781" spans="1:31" x14ac:dyDescent="0.25">
      <c r="A1781" s="9">
        <v>1828</v>
      </c>
      <c r="B1781" s="10" t="s">
        <v>967</v>
      </c>
      <c r="C1781" s="10" t="s">
        <v>5198</v>
      </c>
      <c r="D1781" s="10" t="s">
        <v>28</v>
      </c>
      <c r="E1781" s="10" t="s">
        <v>29</v>
      </c>
      <c r="F1781" s="10">
        <v>60</v>
      </c>
      <c r="G1781" s="10" t="s">
        <v>5199</v>
      </c>
      <c r="H1781" s="10" t="s">
        <v>3607</v>
      </c>
      <c r="I1781" s="10" t="s">
        <v>571</v>
      </c>
      <c r="J1781" s="11">
        <v>44313</v>
      </c>
      <c r="K1781" s="10">
        <v>105</v>
      </c>
      <c r="L1781" s="10" t="s">
        <v>62</v>
      </c>
      <c r="M1781" s="12"/>
      <c r="O1781">
        <f t="shared" si="449"/>
        <v>0</v>
      </c>
      <c r="Q1781" s="9" t="str">
        <f t="shared" si="434"/>
        <v>1828</v>
      </c>
      <c r="R1781" s="10" t="str">
        <f t="shared" si="435"/>
        <v>Michael</v>
      </c>
      <c r="S1781" s="10" t="str">
        <f t="shared" si="436"/>
        <v>Horton</v>
      </c>
      <c r="T1781" s="10" t="str">
        <f t="shared" si="437"/>
        <v>Mr</v>
      </c>
      <c r="U1781" s="10" t="str">
        <f t="shared" si="438"/>
        <v>M</v>
      </c>
      <c r="V1781" s="10" t="str">
        <f t="shared" si="439"/>
        <v>60</v>
      </c>
      <c r="W1781" s="10" t="str">
        <f t="shared" si="440"/>
        <v>Friary Way</v>
      </c>
      <c r="X1781" s="10" t="str">
        <f t="shared" si="441"/>
        <v>ay</v>
      </c>
      <c r="Y1781" s="10" t="str">
        <f t="shared" si="442"/>
        <v>Friary Way</v>
      </c>
      <c r="Z1781" s="10" t="str">
        <f t="shared" si="443"/>
        <v>Abingdon</v>
      </c>
      <c r="AA1781" s="10" t="str">
        <f t="shared" si="444"/>
        <v>NP</v>
      </c>
      <c r="AB1781" s="11" t="str">
        <f t="shared" si="445"/>
        <v>44313</v>
      </c>
      <c r="AC1781" s="10" t="str">
        <f t="shared" si="446"/>
        <v>105</v>
      </c>
      <c r="AD1781" s="10" t="str">
        <f t="shared" si="447"/>
        <v>C4</v>
      </c>
      <c r="AE1781" s="12" t="str">
        <f t="shared" si="448"/>
        <v/>
      </c>
    </row>
    <row r="1782" spans="1:31" x14ac:dyDescent="0.25">
      <c r="A1782" s="5">
        <v>1829</v>
      </c>
      <c r="B1782" s="6" t="s">
        <v>5200</v>
      </c>
      <c r="C1782" s="6" t="s">
        <v>329</v>
      </c>
      <c r="D1782" s="6" t="s">
        <v>49</v>
      </c>
      <c r="E1782" s="6" t="s">
        <v>16</v>
      </c>
      <c r="F1782" s="6">
        <v>60</v>
      </c>
      <c r="G1782" s="6" t="s">
        <v>5201</v>
      </c>
      <c r="H1782" s="6" t="s">
        <v>2295</v>
      </c>
      <c r="I1782" s="6" t="s">
        <v>25</v>
      </c>
      <c r="J1782" s="7">
        <v>44438</v>
      </c>
      <c r="K1782" s="6">
        <v>85</v>
      </c>
      <c r="L1782" s="6" t="s">
        <v>33</v>
      </c>
      <c r="M1782" s="8"/>
      <c r="O1782">
        <f t="shared" si="449"/>
        <v>0</v>
      </c>
      <c r="Q1782" s="5" t="str">
        <f t="shared" si="434"/>
        <v>1829</v>
      </c>
      <c r="R1782" s="6" t="str">
        <f t="shared" si="435"/>
        <v>Belen</v>
      </c>
      <c r="S1782" s="6" t="str">
        <f t="shared" si="436"/>
        <v>Mcbride</v>
      </c>
      <c r="T1782" s="6" t="str">
        <f t="shared" si="437"/>
        <v>Miss</v>
      </c>
      <c r="U1782" s="6" t="str">
        <f t="shared" si="438"/>
        <v>F</v>
      </c>
      <c r="V1782" s="6" t="str">
        <f t="shared" si="439"/>
        <v>60</v>
      </c>
      <c r="W1782" s="6" t="str">
        <f t="shared" si="440"/>
        <v>Frigate Mews</v>
      </c>
      <c r="X1782" s="6" t="str">
        <f t="shared" si="441"/>
        <v>ws</v>
      </c>
      <c r="Y1782" s="6" t="str">
        <f t="shared" si="442"/>
        <v>Frigate Mews</v>
      </c>
      <c r="Z1782" s="6" t="str">
        <f t="shared" si="443"/>
        <v>Huddersfield</v>
      </c>
      <c r="AA1782" s="6" t="str">
        <f t="shared" si="444"/>
        <v>HG</v>
      </c>
      <c r="AB1782" s="7" t="str">
        <f t="shared" si="445"/>
        <v>44438</v>
      </c>
      <c r="AC1782" s="6" t="str">
        <f t="shared" si="446"/>
        <v>85</v>
      </c>
      <c r="AD1782" s="6" t="str">
        <f t="shared" si="447"/>
        <v>A3</v>
      </c>
      <c r="AE1782" s="8" t="str">
        <f t="shared" si="448"/>
        <v/>
      </c>
    </row>
    <row r="1783" spans="1:31" x14ac:dyDescent="0.25">
      <c r="A1783" s="9">
        <v>1830</v>
      </c>
      <c r="B1783" s="10" t="s">
        <v>4902</v>
      </c>
      <c r="C1783" s="10" t="s">
        <v>5195</v>
      </c>
      <c r="D1783" s="10" t="s">
        <v>49</v>
      </c>
      <c r="E1783" s="10" t="s">
        <v>16</v>
      </c>
      <c r="F1783" s="10">
        <v>90</v>
      </c>
      <c r="G1783" s="10" t="s">
        <v>5202</v>
      </c>
      <c r="H1783" s="10" t="s">
        <v>5203</v>
      </c>
      <c r="I1783" s="10" t="s">
        <v>32</v>
      </c>
      <c r="J1783" s="11">
        <v>43572</v>
      </c>
      <c r="K1783" s="10">
        <v>42</v>
      </c>
      <c r="L1783" s="10" t="s">
        <v>52</v>
      </c>
      <c r="M1783" s="12"/>
      <c r="O1783">
        <f t="shared" si="449"/>
        <v>0</v>
      </c>
      <c r="Q1783" s="9" t="str">
        <f t="shared" si="434"/>
        <v>1830</v>
      </c>
      <c r="R1783" s="10" t="str">
        <f t="shared" si="435"/>
        <v>Julia</v>
      </c>
      <c r="S1783" s="10" t="str">
        <f t="shared" si="436"/>
        <v>Buckley</v>
      </c>
      <c r="T1783" s="10" t="str">
        <f t="shared" si="437"/>
        <v>Miss</v>
      </c>
      <c r="U1783" s="10" t="str">
        <f t="shared" si="438"/>
        <v>F</v>
      </c>
      <c r="V1783" s="10" t="str">
        <f t="shared" si="439"/>
        <v>90</v>
      </c>
      <c r="W1783" s="10" t="str">
        <f t="shared" si="440"/>
        <v>Frimley Way</v>
      </c>
      <c r="X1783" s="10" t="str">
        <f t="shared" si="441"/>
        <v>ay</v>
      </c>
      <c r="Y1783" s="10" t="str">
        <f t="shared" si="442"/>
        <v>Frimley Way</v>
      </c>
      <c r="Z1783" s="10" t="str">
        <f t="shared" si="443"/>
        <v>Treharris</v>
      </c>
      <c r="AA1783" s="10" t="str">
        <f t="shared" si="444"/>
        <v>WC</v>
      </c>
      <c r="AB1783" s="11" t="str">
        <f t="shared" si="445"/>
        <v>43572</v>
      </c>
      <c r="AC1783" s="10" t="str">
        <f t="shared" si="446"/>
        <v>42</v>
      </c>
      <c r="AD1783" s="10" t="str">
        <f t="shared" si="447"/>
        <v>A1</v>
      </c>
      <c r="AE1783" s="12" t="str">
        <f t="shared" si="448"/>
        <v/>
      </c>
    </row>
    <row r="1784" spans="1:31" x14ac:dyDescent="0.25">
      <c r="A1784" s="5">
        <v>1831</v>
      </c>
      <c r="B1784" s="6" t="s">
        <v>5204</v>
      </c>
      <c r="C1784" s="6" t="s">
        <v>628</v>
      </c>
      <c r="D1784" s="6" t="s">
        <v>49</v>
      </c>
      <c r="E1784" s="6" t="s">
        <v>16</v>
      </c>
      <c r="F1784" s="6">
        <v>30</v>
      </c>
      <c r="G1784" s="6" t="s">
        <v>5205</v>
      </c>
      <c r="H1784" s="6" t="s">
        <v>2255</v>
      </c>
      <c r="I1784" s="6" t="s">
        <v>1078</v>
      </c>
      <c r="J1784" s="7">
        <v>43682</v>
      </c>
      <c r="K1784" s="6">
        <v>73</v>
      </c>
      <c r="L1784" s="6" t="s">
        <v>20</v>
      </c>
      <c r="M1784" s="8"/>
      <c r="O1784">
        <f t="shared" si="449"/>
        <v>0</v>
      </c>
      <c r="Q1784" s="5" t="str">
        <f t="shared" si="434"/>
        <v>1831</v>
      </c>
      <c r="R1784" s="6" t="str">
        <f t="shared" si="435"/>
        <v>Earlene</v>
      </c>
      <c r="S1784" s="6" t="str">
        <f t="shared" si="436"/>
        <v>Britton</v>
      </c>
      <c r="T1784" s="6" t="str">
        <f t="shared" si="437"/>
        <v>Miss</v>
      </c>
      <c r="U1784" s="6" t="str">
        <f t="shared" si="438"/>
        <v>F</v>
      </c>
      <c r="V1784" s="6" t="str">
        <f t="shared" si="439"/>
        <v>30</v>
      </c>
      <c r="W1784" s="6" t="str">
        <f t="shared" si="440"/>
        <v>Frithville Gardens</v>
      </c>
      <c r="X1784" s="6" t="str">
        <f t="shared" si="441"/>
        <v>ns</v>
      </c>
      <c r="Y1784" s="6" t="str">
        <f t="shared" si="442"/>
        <v>Frithville Gardens</v>
      </c>
      <c r="Z1784" s="6" t="str">
        <f t="shared" si="443"/>
        <v>Bridge Of Weir</v>
      </c>
      <c r="AA1784" s="6" t="str">
        <f t="shared" si="444"/>
        <v>LD</v>
      </c>
      <c r="AB1784" s="7" t="str">
        <f t="shared" si="445"/>
        <v>43682</v>
      </c>
      <c r="AC1784" s="6" t="str">
        <f t="shared" si="446"/>
        <v>73</v>
      </c>
      <c r="AD1784" s="6" t="str">
        <f t="shared" si="447"/>
        <v>B</v>
      </c>
      <c r="AE1784" s="8" t="str">
        <f t="shared" si="448"/>
        <v/>
      </c>
    </row>
    <row r="1785" spans="1:31" x14ac:dyDescent="0.25">
      <c r="A1785" s="9">
        <v>1832</v>
      </c>
      <c r="B1785" s="10" t="s">
        <v>4647</v>
      </c>
      <c r="C1785" s="10" t="s">
        <v>5206</v>
      </c>
      <c r="D1785" s="10" t="s">
        <v>28</v>
      </c>
      <c r="E1785" s="10" t="s">
        <v>29</v>
      </c>
      <c r="F1785" s="10">
        <v>60</v>
      </c>
      <c r="G1785" s="10" t="s">
        <v>5207</v>
      </c>
      <c r="H1785" s="10" t="s">
        <v>2431</v>
      </c>
      <c r="I1785" s="10" t="s">
        <v>1194</v>
      </c>
      <c r="J1785" s="11">
        <v>43796</v>
      </c>
      <c r="K1785" s="10">
        <v>7</v>
      </c>
      <c r="L1785" s="10" t="s">
        <v>157</v>
      </c>
      <c r="M1785" s="12"/>
      <c r="O1785">
        <f t="shared" si="449"/>
        <v>0</v>
      </c>
      <c r="Q1785" s="9" t="str">
        <f t="shared" si="434"/>
        <v>1832</v>
      </c>
      <c r="R1785" s="10" t="str">
        <f t="shared" si="435"/>
        <v>Bryce</v>
      </c>
      <c r="S1785" s="10" t="str">
        <f t="shared" si="436"/>
        <v>Richardson</v>
      </c>
      <c r="T1785" s="10" t="str">
        <f t="shared" si="437"/>
        <v>Mr</v>
      </c>
      <c r="U1785" s="10" t="str">
        <f t="shared" si="438"/>
        <v>M</v>
      </c>
      <c r="V1785" s="10" t="str">
        <f t="shared" si="439"/>
        <v>60</v>
      </c>
      <c r="W1785" s="10" t="str">
        <f t="shared" si="440"/>
        <v>Fritton Place</v>
      </c>
      <c r="X1785" s="10" t="str">
        <f t="shared" si="441"/>
        <v>ce</v>
      </c>
      <c r="Y1785" s="10" t="str">
        <f t="shared" si="442"/>
        <v>Fritton Place</v>
      </c>
      <c r="Z1785" s="10" t="str">
        <f t="shared" si="443"/>
        <v>Earlston</v>
      </c>
      <c r="AA1785" s="10" t="str">
        <f t="shared" si="444"/>
        <v>LU</v>
      </c>
      <c r="AB1785" s="11" t="str">
        <f t="shared" si="445"/>
        <v>43796</v>
      </c>
      <c r="AC1785" s="10" t="str">
        <f t="shared" si="446"/>
        <v>7</v>
      </c>
      <c r="AD1785" s="10" t="str">
        <f t="shared" si="447"/>
        <v>C3</v>
      </c>
      <c r="AE1785" s="12" t="str">
        <f t="shared" si="448"/>
        <v/>
      </c>
    </row>
    <row r="1786" spans="1:31" x14ac:dyDescent="0.25">
      <c r="A1786" s="5">
        <v>1833</v>
      </c>
      <c r="B1786" s="6" t="s">
        <v>5208</v>
      </c>
      <c r="C1786" s="6" t="s">
        <v>4465</v>
      </c>
      <c r="D1786" s="6" t="s">
        <v>28</v>
      </c>
      <c r="E1786" s="6" t="s">
        <v>29</v>
      </c>
      <c r="F1786" s="6">
        <v>90</v>
      </c>
      <c r="G1786" s="6" t="s">
        <v>5209</v>
      </c>
      <c r="H1786" s="6" t="s">
        <v>4463</v>
      </c>
      <c r="I1786" s="6" t="s">
        <v>32</v>
      </c>
      <c r="J1786" s="7">
        <v>43913</v>
      </c>
      <c r="K1786" s="6">
        <v>11</v>
      </c>
      <c r="L1786" s="6" t="s">
        <v>78</v>
      </c>
      <c r="M1786" s="8"/>
      <c r="O1786">
        <f t="shared" si="449"/>
        <v>0</v>
      </c>
      <c r="Q1786" s="5" t="str">
        <f t="shared" si="434"/>
        <v>1833</v>
      </c>
      <c r="R1786" s="6" t="str">
        <f t="shared" si="435"/>
        <v>Fermin</v>
      </c>
      <c r="S1786" s="6" t="str">
        <f t="shared" si="436"/>
        <v>Wiggins</v>
      </c>
      <c r="T1786" s="6" t="str">
        <f t="shared" si="437"/>
        <v>Mr</v>
      </c>
      <c r="U1786" s="6" t="str">
        <f t="shared" si="438"/>
        <v>M</v>
      </c>
      <c r="V1786" s="6" t="str">
        <f t="shared" si="439"/>
        <v>90</v>
      </c>
      <c r="W1786" s="6" t="str">
        <f t="shared" si="440"/>
        <v>Frognal</v>
      </c>
      <c r="X1786" s="6" t="str">
        <f t="shared" si="441"/>
        <v>al</v>
      </c>
      <c r="Y1786" s="6" t="str">
        <f t="shared" si="442"/>
        <v>Frognal</v>
      </c>
      <c r="Z1786" s="6" t="str">
        <f t="shared" si="443"/>
        <v>Padstow</v>
      </c>
      <c r="AA1786" s="6" t="str">
        <f t="shared" si="444"/>
        <v>WC</v>
      </c>
      <c r="AB1786" s="7" t="str">
        <f t="shared" si="445"/>
        <v>43913</v>
      </c>
      <c r="AC1786" s="6" t="str">
        <f t="shared" si="446"/>
        <v>11</v>
      </c>
      <c r="AD1786" s="6" t="str">
        <f t="shared" si="447"/>
        <v>C2</v>
      </c>
      <c r="AE1786" s="8" t="str">
        <f t="shared" si="448"/>
        <v/>
      </c>
    </row>
    <row r="1787" spans="1:31" x14ac:dyDescent="0.25">
      <c r="A1787" s="9">
        <v>1834</v>
      </c>
      <c r="B1787" s="10" t="s">
        <v>1135</v>
      </c>
      <c r="C1787" s="10" t="s">
        <v>231</v>
      </c>
      <c r="D1787" s="10" t="s">
        <v>28</v>
      </c>
      <c r="E1787" s="10" t="s">
        <v>29</v>
      </c>
      <c r="F1787" s="10">
        <v>90</v>
      </c>
      <c r="G1787" s="10" t="s">
        <v>5210</v>
      </c>
      <c r="H1787" s="10" t="s">
        <v>4511</v>
      </c>
      <c r="I1787" s="10" t="s">
        <v>32</v>
      </c>
      <c r="J1787" s="11">
        <v>44457</v>
      </c>
      <c r="K1787" s="10">
        <v>104</v>
      </c>
      <c r="L1787" s="10" t="s">
        <v>39</v>
      </c>
      <c r="M1787" s="12"/>
      <c r="O1787">
        <f t="shared" si="449"/>
        <v>0</v>
      </c>
      <c r="Q1787" s="9" t="str">
        <f t="shared" si="434"/>
        <v>1834</v>
      </c>
      <c r="R1787" s="10" t="str">
        <f t="shared" si="435"/>
        <v>Christopher</v>
      </c>
      <c r="S1787" s="10" t="str">
        <f t="shared" si="436"/>
        <v>Vogt</v>
      </c>
      <c r="T1787" s="10" t="str">
        <f t="shared" si="437"/>
        <v>Mr</v>
      </c>
      <c r="U1787" s="10" t="str">
        <f t="shared" si="438"/>
        <v>M</v>
      </c>
      <c r="V1787" s="10" t="str">
        <f t="shared" si="439"/>
        <v>90</v>
      </c>
      <c r="W1787" s="10" t="str">
        <f t="shared" si="440"/>
        <v>Frognal Parade</v>
      </c>
      <c r="X1787" s="10" t="str">
        <f t="shared" si="441"/>
        <v>de</v>
      </c>
      <c r="Y1787" s="10" t="str">
        <f t="shared" si="442"/>
        <v>Frognal Parade</v>
      </c>
      <c r="Z1787" s="10" t="str">
        <f t="shared" si="443"/>
        <v>New Romney</v>
      </c>
      <c r="AA1787" s="10" t="str">
        <f t="shared" si="444"/>
        <v>WC</v>
      </c>
      <c r="AB1787" s="11" t="str">
        <f t="shared" si="445"/>
        <v>44457</v>
      </c>
      <c r="AC1787" s="10" t="str">
        <f t="shared" si="446"/>
        <v>104</v>
      </c>
      <c r="AD1787" s="10" t="str">
        <f t="shared" si="447"/>
        <v>C1</v>
      </c>
      <c r="AE1787" s="12" t="str">
        <f t="shared" si="448"/>
        <v/>
      </c>
    </row>
    <row r="1788" spans="1:31" x14ac:dyDescent="0.25">
      <c r="A1788" s="5">
        <v>1835</v>
      </c>
      <c r="B1788" s="6" t="s">
        <v>5211</v>
      </c>
      <c r="C1788" s="6" t="s">
        <v>1217</v>
      </c>
      <c r="D1788" s="6" t="s">
        <v>49</v>
      </c>
      <c r="E1788" s="6" t="s">
        <v>16</v>
      </c>
      <c r="F1788" s="6">
        <v>60</v>
      </c>
      <c r="G1788" s="6" t="s">
        <v>5212</v>
      </c>
      <c r="H1788" s="6" t="s">
        <v>5213</v>
      </c>
      <c r="I1788" s="6" t="s">
        <v>144</v>
      </c>
      <c r="J1788" s="7">
        <v>43470</v>
      </c>
      <c r="K1788" s="6">
        <v>52</v>
      </c>
      <c r="L1788" s="6" t="s">
        <v>62</v>
      </c>
      <c r="M1788" s="8"/>
      <c r="O1788">
        <f t="shared" si="449"/>
        <v>0</v>
      </c>
      <c r="Q1788" s="5" t="str">
        <f t="shared" si="434"/>
        <v>1835</v>
      </c>
      <c r="R1788" s="6" t="str">
        <f t="shared" si="435"/>
        <v>Shenna</v>
      </c>
      <c r="S1788" s="6" t="str">
        <f t="shared" si="436"/>
        <v>Short</v>
      </c>
      <c r="T1788" s="6" t="str">
        <f t="shared" si="437"/>
        <v>Miss</v>
      </c>
      <c r="U1788" s="6" t="str">
        <f t="shared" si="438"/>
        <v>F</v>
      </c>
      <c r="V1788" s="6" t="str">
        <f t="shared" si="439"/>
        <v>60</v>
      </c>
      <c r="W1788" s="6" t="str">
        <f t="shared" si="440"/>
        <v>Frogs Island</v>
      </c>
      <c r="X1788" s="6" t="str">
        <f t="shared" si="441"/>
        <v>nd</v>
      </c>
      <c r="Y1788" s="6" t="str">
        <f t="shared" si="442"/>
        <v>Frogs Island</v>
      </c>
      <c r="Z1788" s="6" t="str">
        <f t="shared" si="443"/>
        <v>Harleston</v>
      </c>
      <c r="AA1788" s="6" t="str">
        <f t="shared" si="444"/>
        <v>UB</v>
      </c>
      <c r="AB1788" s="7" t="str">
        <f t="shared" si="445"/>
        <v>43470</v>
      </c>
      <c r="AC1788" s="6" t="str">
        <f t="shared" si="446"/>
        <v>52</v>
      </c>
      <c r="AD1788" s="6" t="str">
        <f t="shared" si="447"/>
        <v>C4</v>
      </c>
      <c r="AE1788" s="8" t="str">
        <f t="shared" si="448"/>
        <v/>
      </c>
    </row>
    <row r="1789" spans="1:31" x14ac:dyDescent="0.25">
      <c r="A1789" s="9">
        <v>1836</v>
      </c>
      <c r="B1789" s="10" t="s">
        <v>5214</v>
      </c>
      <c r="C1789" s="10" t="s">
        <v>3212</v>
      </c>
      <c r="D1789" s="10" t="s">
        <v>15</v>
      </c>
      <c r="E1789" s="10" t="s">
        <v>16</v>
      </c>
      <c r="F1789" s="10">
        <v>60</v>
      </c>
      <c r="G1789" s="10" t="s">
        <v>5215</v>
      </c>
      <c r="H1789" s="10" t="s">
        <v>591</v>
      </c>
      <c r="I1789" s="10" t="s">
        <v>122</v>
      </c>
      <c r="J1789" s="11">
        <v>43569</v>
      </c>
      <c r="K1789" s="10">
        <v>71</v>
      </c>
      <c r="L1789" s="10" t="s">
        <v>39</v>
      </c>
      <c r="M1789" s="12"/>
      <c r="O1789">
        <f t="shared" si="449"/>
        <v>0</v>
      </c>
      <c r="Q1789" s="9" t="str">
        <f t="shared" si="434"/>
        <v>1836</v>
      </c>
      <c r="R1789" s="10" t="str">
        <f t="shared" si="435"/>
        <v>Adela</v>
      </c>
      <c r="S1789" s="10" t="str">
        <f t="shared" si="436"/>
        <v>Park</v>
      </c>
      <c r="T1789" s="10" t="str">
        <f t="shared" si="437"/>
        <v>Mrs</v>
      </c>
      <c r="U1789" s="10" t="str">
        <f t="shared" si="438"/>
        <v>F</v>
      </c>
      <c r="V1789" s="10" t="str">
        <f t="shared" si="439"/>
        <v>60</v>
      </c>
      <c r="W1789" s="10" t="str">
        <f t="shared" si="440"/>
        <v>Frostic Place</v>
      </c>
      <c r="X1789" s="10" t="str">
        <f t="shared" si="441"/>
        <v>ce</v>
      </c>
      <c r="Y1789" s="10" t="str">
        <f t="shared" si="442"/>
        <v>Frostic Place</v>
      </c>
      <c r="Z1789" s="10" t="str">
        <f t="shared" si="443"/>
        <v>Llangollen</v>
      </c>
      <c r="AA1789" s="10" t="str">
        <f t="shared" si="444"/>
        <v>WN</v>
      </c>
      <c r="AB1789" s="11" t="str">
        <f t="shared" si="445"/>
        <v>43569</v>
      </c>
      <c r="AC1789" s="10" t="str">
        <f t="shared" si="446"/>
        <v>71</v>
      </c>
      <c r="AD1789" s="10" t="str">
        <f t="shared" si="447"/>
        <v>C1</v>
      </c>
      <c r="AE1789" s="12" t="str">
        <f t="shared" si="448"/>
        <v/>
      </c>
    </row>
    <row r="1790" spans="1:31" x14ac:dyDescent="0.25">
      <c r="A1790" s="5">
        <v>1837</v>
      </c>
      <c r="B1790" s="6" t="s">
        <v>5216</v>
      </c>
      <c r="C1790" s="6" t="s">
        <v>70</v>
      </c>
      <c r="D1790" s="6" t="s">
        <v>49</v>
      </c>
      <c r="E1790" s="6" t="s">
        <v>16</v>
      </c>
      <c r="F1790" s="6">
        <v>90</v>
      </c>
      <c r="G1790" s="6" t="s">
        <v>5217</v>
      </c>
      <c r="H1790" s="6" t="s">
        <v>3324</v>
      </c>
      <c r="I1790" s="6" t="s">
        <v>32</v>
      </c>
      <c r="J1790" s="7">
        <v>43763</v>
      </c>
      <c r="K1790" s="6">
        <v>68</v>
      </c>
      <c r="L1790" s="6" t="s">
        <v>78</v>
      </c>
      <c r="M1790" s="8"/>
      <c r="O1790">
        <f t="shared" si="449"/>
        <v>0</v>
      </c>
      <c r="Q1790" s="5" t="str">
        <f t="shared" si="434"/>
        <v>1837</v>
      </c>
      <c r="R1790" s="6" t="str">
        <f t="shared" si="435"/>
        <v>Ada</v>
      </c>
      <c r="S1790" s="6" t="str">
        <f t="shared" si="436"/>
        <v>Clark</v>
      </c>
      <c r="T1790" s="6" t="str">
        <f t="shared" si="437"/>
        <v>Miss</v>
      </c>
      <c r="U1790" s="6" t="str">
        <f t="shared" si="438"/>
        <v>F</v>
      </c>
      <c r="V1790" s="6" t="str">
        <f t="shared" si="439"/>
        <v>90</v>
      </c>
      <c r="W1790" s="6" t="str">
        <f t="shared" si="440"/>
        <v>Fulham Palace</v>
      </c>
      <c r="X1790" s="6" t="str">
        <f t="shared" si="441"/>
        <v>ce</v>
      </c>
      <c r="Y1790" s="6" t="str">
        <f t="shared" si="442"/>
        <v>Fulham Palace</v>
      </c>
      <c r="Z1790" s="6" t="str">
        <f t="shared" si="443"/>
        <v>Sale</v>
      </c>
      <c r="AA1790" s="6" t="str">
        <f t="shared" si="444"/>
        <v>WC</v>
      </c>
      <c r="AB1790" s="7" t="str">
        <f t="shared" si="445"/>
        <v>43763</v>
      </c>
      <c r="AC1790" s="6" t="str">
        <f t="shared" si="446"/>
        <v>68</v>
      </c>
      <c r="AD1790" s="6" t="str">
        <f t="shared" si="447"/>
        <v>C2</v>
      </c>
      <c r="AE1790" s="8" t="str">
        <f t="shared" si="448"/>
        <v/>
      </c>
    </row>
    <row r="1791" spans="1:31" x14ac:dyDescent="0.25">
      <c r="A1791" s="9">
        <v>1838</v>
      </c>
      <c r="B1791" s="10" t="s">
        <v>5218</v>
      </c>
      <c r="C1791" s="10" t="s">
        <v>1883</v>
      </c>
      <c r="D1791" s="10" t="s">
        <v>28</v>
      </c>
      <c r="E1791" s="10" t="s">
        <v>29</v>
      </c>
      <c r="F1791" s="10">
        <v>30</v>
      </c>
      <c r="G1791" s="10" t="s">
        <v>5219</v>
      </c>
      <c r="H1791" s="10" t="s">
        <v>965</v>
      </c>
      <c r="I1791" s="10" t="s">
        <v>185</v>
      </c>
      <c r="J1791" s="11">
        <v>43913</v>
      </c>
      <c r="K1791" s="10">
        <v>83</v>
      </c>
      <c r="L1791" s="10" t="s">
        <v>39</v>
      </c>
      <c r="M1791" s="12"/>
      <c r="O1791">
        <f t="shared" si="449"/>
        <v>0</v>
      </c>
      <c r="Q1791" s="9" t="str">
        <f t="shared" si="434"/>
        <v>1838</v>
      </c>
      <c r="R1791" s="10" t="str">
        <f t="shared" si="435"/>
        <v>Demarcus</v>
      </c>
      <c r="S1791" s="10" t="str">
        <f t="shared" si="436"/>
        <v>Correa</v>
      </c>
      <c r="T1791" s="10" t="str">
        <f t="shared" si="437"/>
        <v>Mr</v>
      </c>
      <c r="U1791" s="10" t="str">
        <f t="shared" si="438"/>
        <v>M</v>
      </c>
      <c r="V1791" s="10" t="str">
        <f t="shared" si="439"/>
        <v>30</v>
      </c>
      <c r="W1791" s="10" t="str">
        <f t="shared" si="440"/>
        <v>Fulham's Green</v>
      </c>
      <c r="X1791" s="10" t="str">
        <f t="shared" si="441"/>
        <v>en</v>
      </c>
      <c r="Y1791" s="10" t="str">
        <f t="shared" si="442"/>
        <v>Fulham's Green</v>
      </c>
      <c r="Z1791" s="10" t="str">
        <f t="shared" si="443"/>
        <v>Frinton-On-Sea</v>
      </c>
      <c r="AA1791" s="10" t="str">
        <f t="shared" si="444"/>
        <v>HX</v>
      </c>
      <c r="AB1791" s="11" t="str">
        <f t="shared" si="445"/>
        <v>43913</v>
      </c>
      <c r="AC1791" s="10" t="str">
        <f t="shared" si="446"/>
        <v>83</v>
      </c>
      <c r="AD1791" s="10" t="str">
        <f t="shared" si="447"/>
        <v>C1</v>
      </c>
      <c r="AE1791" s="12" t="str">
        <f t="shared" si="448"/>
        <v/>
      </c>
    </row>
    <row r="1792" spans="1:31" x14ac:dyDescent="0.25">
      <c r="A1792" s="5">
        <v>1839</v>
      </c>
      <c r="B1792" s="6" t="s">
        <v>5220</v>
      </c>
      <c r="C1792" s="6" t="s">
        <v>3069</v>
      </c>
      <c r="D1792" s="6" t="s">
        <v>49</v>
      </c>
      <c r="E1792" s="6" t="s">
        <v>16</v>
      </c>
      <c r="F1792" s="6">
        <v>30</v>
      </c>
      <c r="G1792" s="6" t="s">
        <v>5221</v>
      </c>
      <c r="H1792" s="6" t="s">
        <v>5222</v>
      </c>
      <c r="I1792" s="6" t="s">
        <v>32</v>
      </c>
      <c r="J1792" s="7">
        <v>43593</v>
      </c>
      <c r="K1792" s="6">
        <v>43</v>
      </c>
      <c r="L1792" s="6" t="s">
        <v>157</v>
      </c>
      <c r="M1792" s="8"/>
      <c r="O1792">
        <f t="shared" si="449"/>
        <v>0</v>
      </c>
      <c r="Q1792" s="5" t="str">
        <f t="shared" si="434"/>
        <v>1839</v>
      </c>
      <c r="R1792" s="6" t="str">
        <f t="shared" si="435"/>
        <v>Nicola</v>
      </c>
      <c r="S1792" s="6" t="str">
        <f t="shared" si="436"/>
        <v>Michel</v>
      </c>
      <c r="T1792" s="6" t="str">
        <f t="shared" si="437"/>
        <v>Miss</v>
      </c>
      <c r="U1792" s="6" t="str">
        <f t="shared" si="438"/>
        <v>F</v>
      </c>
      <c r="V1792" s="6" t="str">
        <f t="shared" si="439"/>
        <v>30</v>
      </c>
      <c r="W1792" s="6" t="str">
        <f t="shared" si="440"/>
        <v>Fulmer Road</v>
      </c>
      <c r="X1792" s="6" t="str">
        <f t="shared" si="441"/>
        <v>ad</v>
      </c>
      <c r="Y1792" s="6" t="str">
        <f t="shared" si="442"/>
        <v>Fulmer Road</v>
      </c>
      <c r="Z1792" s="6" t="str">
        <f t="shared" si="443"/>
        <v>Whitley Bay</v>
      </c>
      <c r="AA1792" s="6" t="str">
        <f t="shared" si="444"/>
        <v>WC</v>
      </c>
      <c r="AB1792" s="7" t="str">
        <f t="shared" si="445"/>
        <v>43593</v>
      </c>
      <c r="AC1792" s="6" t="str">
        <f t="shared" si="446"/>
        <v>43</v>
      </c>
      <c r="AD1792" s="6" t="str">
        <f t="shared" si="447"/>
        <v>C3</v>
      </c>
      <c r="AE1792" s="8" t="str">
        <f t="shared" si="448"/>
        <v/>
      </c>
    </row>
    <row r="1793" spans="1:31" x14ac:dyDescent="0.25">
      <c r="A1793" s="9">
        <v>1840</v>
      </c>
      <c r="B1793" s="10" t="s">
        <v>3562</v>
      </c>
      <c r="C1793" s="10" t="s">
        <v>1463</v>
      </c>
      <c r="D1793" s="10" t="s">
        <v>15</v>
      </c>
      <c r="E1793" s="10" t="s">
        <v>16</v>
      </c>
      <c r="F1793" s="10">
        <v>30</v>
      </c>
      <c r="G1793" s="10" t="s">
        <v>5223</v>
      </c>
      <c r="H1793" s="10" t="s">
        <v>5224</v>
      </c>
      <c r="I1793" s="10" t="s">
        <v>25</v>
      </c>
      <c r="J1793" s="11">
        <v>43935</v>
      </c>
      <c r="K1793" s="10">
        <v>75</v>
      </c>
      <c r="L1793" s="10" t="s">
        <v>62</v>
      </c>
      <c r="M1793" s="12"/>
      <c r="O1793">
        <f t="shared" si="449"/>
        <v>0</v>
      </c>
      <c r="Q1793" s="9" t="str">
        <f t="shared" si="434"/>
        <v>1840</v>
      </c>
      <c r="R1793" s="10" t="str">
        <f t="shared" si="435"/>
        <v>Johnsie</v>
      </c>
      <c r="S1793" s="10" t="str">
        <f t="shared" si="436"/>
        <v>Sherman</v>
      </c>
      <c r="T1793" s="10" t="str">
        <f t="shared" si="437"/>
        <v>Mrs</v>
      </c>
      <c r="U1793" s="10" t="str">
        <f t="shared" si="438"/>
        <v>F</v>
      </c>
      <c r="V1793" s="10" t="str">
        <f t="shared" si="439"/>
        <v>30</v>
      </c>
      <c r="W1793" s="10" t="str">
        <f t="shared" si="440"/>
        <v>Fulwood's Rents</v>
      </c>
      <c r="X1793" s="10" t="str">
        <f t="shared" si="441"/>
        <v>ts</v>
      </c>
      <c r="Y1793" s="10" t="str">
        <f t="shared" si="442"/>
        <v>Fulwood's Rents</v>
      </c>
      <c r="Z1793" s="10" t="str">
        <f t="shared" si="443"/>
        <v>Haverfordwest</v>
      </c>
      <c r="AA1793" s="10" t="str">
        <f t="shared" si="444"/>
        <v>HG</v>
      </c>
      <c r="AB1793" s="11" t="str">
        <f t="shared" si="445"/>
        <v>43935</v>
      </c>
      <c r="AC1793" s="10" t="str">
        <f t="shared" si="446"/>
        <v>75</v>
      </c>
      <c r="AD1793" s="10" t="str">
        <f t="shared" si="447"/>
        <v>C4</v>
      </c>
      <c r="AE1793" s="12" t="str">
        <f t="shared" si="448"/>
        <v/>
      </c>
    </row>
    <row r="1794" spans="1:31" x14ac:dyDescent="0.25">
      <c r="A1794" s="5">
        <v>1841</v>
      </c>
      <c r="B1794" s="6" t="s">
        <v>1649</v>
      </c>
      <c r="C1794" s="6" t="s">
        <v>2382</v>
      </c>
      <c r="D1794" s="6" t="s">
        <v>28</v>
      </c>
      <c r="E1794" s="6" t="s">
        <v>29</v>
      </c>
      <c r="F1794" s="6">
        <v>30</v>
      </c>
      <c r="G1794" s="6" t="s">
        <v>5225</v>
      </c>
      <c r="H1794" s="6" t="s">
        <v>4468</v>
      </c>
      <c r="I1794" s="6" t="s">
        <v>32</v>
      </c>
      <c r="J1794" s="7">
        <v>44380</v>
      </c>
      <c r="K1794" s="6">
        <v>17</v>
      </c>
      <c r="L1794" s="6" t="s">
        <v>78</v>
      </c>
      <c r="M1794" s="8"/>
      <c r="O1794">
        <f t="shared" si="449"/>
        <v>0</v>
      </c>
      <c r="Q1794" s="5" t="str">
        <f t="shared" si="434"/>
        <v>1841</v>
      </c>
      <c r="R1794" s="6" t="str">
        <f t="shared" si="435"/>
        <v>Gordon</v>
      </c>
      <c r="S1794" s="6" t="str">
        <f t="shared" si="436"/>
        <v>Haas</v>
      </c>
      <c r="T1794" s="6" t="str">
        <f t="shared" si="437"/>
        <v>Mr</v>
      </c>
      <c r="U1794" s="6" t="str">
        <f t="shared" si="438"/>
        <v>M</v>
      </c>
      <c r="V1794" s="6" t="str">
        <f t="shared" si="439"/>
        <v>30</v>
      </c>
      <c r="W1794" s="6" t="str">
        <f t="shared" si="440"/>
        <v>Furlong Road</v>
      </c>
      <c r="X1794" s="6" t="str">
        <f t="shared" si="441"/>
        <v>ad</v>
      </c>
      <c r="Y1794" s="6" t="str">
        <f t="shared" si="442"/>
        <v>Furlong Road</v>
      </c>
      <c r="Z1794" s="6" t="str">
        <f t="shared" si="443"/>
        <v>Wiltshire</v>
      </c>
      <c r="AA1794" s="6" t="str">
        <f t="shared" si="444"/>
        <v>WC</v>
      </c>
      <c r="AB1794" s="7" t="str">
        <f t="shared" si="445"/>
        <v>44380</v>
      </c>
      <c r="AC1794" s="6" t="str">
        <f t="shared" si="446"/>
        <v>17</v>
      </c>
      <c r="AD1794" s="6" t="str">
        <f t="shared" si="447"/>
        <v>C2</v>
      </c>
      <c r="AE1794" s="8" t="str">
        <f t="shared" si="448"/>
        <v/>
      </c>
    </row>
    <row r="1795" spans="1:31" x14ac:dyDescent="0.25">
      <c r="A1795" s="9">
        <v>1842</v>
      </c>
      <c r="B1795" s="10" t="s">
        <v>807</v>
      </c>
      <c r="C1795" s="10" t="s">
        <v>1225</v>
      </c>
      <c r="D1795" s="10" t="s">
        <v>28</v>
      </c>
      <c r="E1795" s="10" t="s">
        <v>29</v>
      </c>
      <c r="F1795" s="10">
        <v>90</v>
      </c>
      <c r="G1795" s="10" t="s">
        <v>5226</v>
      </c>
      <c r="H1795" s="10" t="s">
        <v>139</v>
      </c>
      <c r="I1795" s="10" t="s">
        <v>32</v>
      </c>
      <c r="J1795" s="11">
        <v>43717</v>
      </c>
      <c r="K1795" s="10">
        <v>85</v>
      </c>
      <c r="L1795" s="10" t="s">
        <v>157</v>
      </c>
      <c r="M1795" s="12"/>
      <c r="O1795">
        <f t="shared" si="449"/>
        <v>0</v>
      </c>
      <c r="Q1795" s="9" t="str">
        <f t="shared" si="434"/>
        <v>1842</v>
      </c>
      <c r="R1795" s="10" t="str">
        <f t="shared" si="435"/>
        <v>Arturo</v>
      </c>
      <c r="S1795" s="10" t="str">
        <f t="shared" si="436"/>
        <v>Funk</v>
      </c>
      <c r="T1795" s="10" t="str">
        <f t="shared" si="437"/>
        <v>Mr</v>
      </c>
      <c r="U1795" s="10" t="str">
        <f t="shared" si="438"/>
        <v>M</v>
      </c>
      <c r="V1795" s="10" t="str">
        <f t="shared" si="439"/>
        <v>90</v>
      </c>
      <c r="W1795" s="10" t="str">
        <f t="shared" si="440"/>
        <v>Furnivals Inn</v>
      </c>
      <c r="X1795" s="10" t="str">
        <f t="shared" si="441"/>
        <v>nn</v>
      </c>
      <c r="Y1795" s="10" t="str">
        <f t="shared" si="442"/>
        <v>Furnivals Inn</v>
      </c>
      <c r="Z1795" s="10" t="str">
        <f t="shared" si="443"/>
        <v>Somerton</v>
      </c>
      <c r="AA1795" s="10" t="str">
        <f t="shared" si="444"/>
        <v>WC</v>
      </c>
      <c r="AB1795" s="11" t="str">
        <f t="shared" si="445"/>
        <v>43717</v>
      </c>
      <c r="AC1795" s="10" t="str">
        <f t="shared" si="446"/>
        <v>85</v>
      </c>
      <c r="AD1795" s="10" t="str">
        <f t="shared" si="447"/>
        <v>C3</v>
      </c>
      <c r="AE1795" s="12" t="str">
        <f t="shared" si="448"/>
        <v/>
      </c>
    </row>
    <row r="1796" spans="1:31" x14ac:dyDescent="0.25">
      <c r="A1796" s="5">
        <v>1843</v>
      </c>
      <c r="B1796" s="6" t="s">
        <v>5227</v>
      </c>
      <c r="C1796" s="6" t="s">
        <v>4956</v>
      </c>
      <c r="D1796" s="6" t="s">
        <v>49</v>
      </c>
      <c r="E1796" s="6" t="s">
        <v>16</v>
      </c>
      <c r="F1796" s="6">
        <v>90</v>
      </c>
      <c r="G1796" s="6" t="s">
        <v>5228</v>
      </c>
      <c r="H1796" s="6" t="s">
        <v>5229</v>
      </c>
      <c r="I1796" s="6" t="s">
        <v>32</v>
      </c>
      <c r="J1796" s="7">
        <v>44441</v>
      </c>
      <c r="K1796" s="6">
        <v>4</v>
      </c>
      <c r="L1796" s="6" t="s">
        <v>78</v>
      </c>
      <c r="M1796" s="8"/>
      <c r="O1796">
        <f t="shared" si="449"/>
        <v>0</v>
      </c>
      <c r="Q1796" s="5" t="str">
        <f t="shared" si="434"/>
        <v>1843</v>
      </c>
      <c r="R1796" s="6" t="str">
        <f t="shared" si="435"/>
        <v>Dede</v>
      </c>
      <c r="S1796" s="6" t="str">
        <f t="shared" si="436"/>
        <v>Hines</v>
      </c>
      <c r="T1796" s="6" t="str">
        <f t="shared" si="437"/>
        <v>Miss</v>
      </c>
      <c r="U1796" s="6" t="str">
        <f t="shared" si="438"/>
        <v>F</v>
      </c>
      <c r="V1796" s="6" t="str">
        <f t="shared" si="439"/>
        <v>90</v>
      </c>
      <c r="W1796" s="6" t="str">
        <f t="shared" si="440"/>
        <v>Furrow Lane</v>
      </c>
      <c r="X1796" s="6" t="str">
        <f t="shared" si="441"/>
        <v>ne</v>
      </c>
      <c r="Y1796" s="6" t="str">
        <f t="shared" si="442"/>
        <v>Furrow Lane</v>
      </c>
      <c r="Z1796" s="6" t="str">
        <f t="shared" si="443"/>
        <v>Lybster</v>
      </c>
      <c r="AA1796" s="6" t="str">
        <f t="shared" si="444"/>
        <v>WC</v>
      </c>
      <c r="AB1796" s="7" t="str">
        <f t="shared" si="445"/>
        <v>44441</v>
      </c>
      <c r="AC1796" s="6" t="str">
        <f t="shared" si="446"/>
        <v>4</v>
      </c>
      <c r="AD1796" s="6" t="str">
        <f t="shared" si="447"/>
        <v>C2</v>
      </c>
      <c r="AE1796" s="8" t="str">
        <f t="shared" si="448"/>
        <v/>
      </c>
    </row>
    <row r="1797" spans="1:31" x14ac:dyDescent="0.25">
      <c r="A1797" s="9">
        <v>1844</v>
      </c>
      <c r="B1797" s="10" t="s">
        <v>5230</v>
      </c>
      <c r="C1797" s="10" t="s">
        <v>5231</v>
      </c>
      <c r="D1797" s="10" t="s">
        <v>90</v>
      </c>
      <c r="E1797" s="10" t="s">
        <v>16</v>
      </c>
      <c r="F1797" s="10">
        <v>60</v>
      </c>
      <c r="G1797" s="10" t="s">
        <v>5232</v>
      </c>
      <c r="H1797" s="10" t="s">
        <v>2856</v>
      </c>
      <c r="I1797" s="10" t="s">
        <v>32</v>
      </c>
      <c r="J1797" s="11">
        <v>43506</v>
      </c>
      <c r="K1797" s="10">
        <v>53</v>
      </c>
      <c r="L1797" s="10" t="s">
        <v>68</v>
      </c>
      <c r="M1797" s="12"/>
      <c r="O1797">
        <f t="shared" si="449"/>
        <v>0</v>
      </c>
      <c r="Q1797" s="9" t="str">
        <f t="shared" si="434"/>
        <v>1844</v>
      </c>
      <c r="R1797" s="10" t="str">
        <f t="shared" si="435"/>
        <v>Lorina</v>
      </c>
      <c r="S1797" s="10" t="str">
        <f t="shared" si="436"/>
        <v>Spears</v>
      </c>
      <c r="T1797" s="10" t="str">
        <f t="shared" si="437"/>
        <v>Dr</v>
      </c>
      <c r="U1797" s="10" t="str">
        <f t="shared" si="438"/>
        <v>F</v>
      </c>
      <c r="V1797" s="10" t="str">
        <f t="shared" si="439"/>
        <v>60</v>
      </c>
      <c r="W1797" s="10" t="str">
        <f t="shared" si="440"/>
        <v>Further Green</v>
      </c>
      <c r="X1797" s="10" t="str">
        <f t="shared" si="441"/>
        <v>en</v>
      </c>
      <c r="Y1797" s="10" t="str">
        <f t="shared" si="442"/>
        <v>Further Green</v>
      </c>
      <c r="Z1797" s="10" t="str">
        <f t="shared" si="443"/>
        <v>Nelson</v>
      </c>
      <c r="AA1797" s="10" t="str">
        <f t="shared" si="444"/>
        <v>WC</v>
      </c>
      <c r="AB1797" s="11" t="str">
        <f t="shared" si="445"/>
        <v>43506</v>
      </c>
      <c r="AC1797" s="10" t="str">
        <f t="shared" si="446"/>
        <v>53</v>
      </c>
      <c r="AD1797" s="10" t="str">
        <f t="shared" si="447"/>
        <v>A2</v>
      </c>
      <c r="AE1797" s="12" t="str">
        <f t="shared" si="448"/>
        <v/>
      </c>
    </row>
    <row r="1798" spans="1:31" x14ac:dyDescent="0.25">
      <c r="A1798" s="5">
        <v>1845</v>
      </c>
      <c r="B1798" s="6" t="s">
        <v>4689</v>
      </c>
      <c r="C1798" s="6" t="s">
        <v>1853</v>
      </c>
      <c r="D1798" s="6" t="s">
        <v>41</v>
      </c>
      <c r="E1798" s="6" t="s">
        <v>16</v>
      </c>
      <c r="F1798" s="6">
        <v>60</v>
      </c>
      <c r="G1798" s="6" t="s">
        <v>5233</v>
      </c>
      <c r="H1798" s="6" t="s">
        <v>969</v>
      </c>
      <c r="I1798" s="6" t="s">
        <v>32</v>
      </c>
      <c r="J1798" s="7">
        <v>44409</v>
      </c>
      <c r="K1798" s="6">
        <v>63</v>
      </c>
      <c r="L1798" s="6" t="s">
        <v>78</v>
      </c>
      <c r="M1798" s="8"/>
      <c r="O1798">
        <f t="shared" si="449"/>
        <v>0</v>
      </c>
      <c r="Q1798" s="5" t="str">
        <f t="shared" ref="Q1798:Q1861" si="450">TRIM(A1798)</f>
        <v>1845</v>
      </c>
      <c r="R1798" s="6" t="str">
        <f t="shared" ref="R1798:R1861" si="451">TRIM(B1798)</f>
        <v>Fay</v>
      </c>
      <c r="S1798" s="6" t="str">
        <f t="shared" ref="S1798:S1861" si="452">TRIM(C1798)</f>
        <v>Bledsoe</v>
      </c>
      <c r="T1798" s="6" t="str">
        <f t="shared" ref="T1798:T1861" si="453">TRIM(D1798)</f>
        <v>Ms</v>
      </c>
      <c r="U1798" s="6" t="str">
        <f t="shared" ref="U1798:U1861" si="454">IF(ISNUMBER(SEARCH("f",TRIM(E1798))),"F","M")</f>
        <v>F</v>
      </c>
      <c r="V1798" s="6" t="str">
        <f t="shared" ref="V1798:V1861" si="455">TRIM(F1798)</f>
        <v>60</v>
      </c>
      <c r="W1798" s="6" t="str">
        <f t="shared" ref="W1798:W1861" si="456">SUBSTITUTE(SUBSTITUTE(SUBSTITUTE(PROPER(TRIM(G1798)),"(?)","")," (No",""),"'S","'s")</f>
        <v>Furze Down</v>
      </c>
      <c r="X1798" s="6" t="str">
        <f t="shared" ref="X1798:X1861" si="457">RIGHT(W1798,2)</f>
        <v>wn</v>
      </c>
      <c r="Y1798" s="6" t="str">
        <f t="shared" ref="Y1798:Y1861" si="458">IF(OR(X1798="St",X1798="Av",X1798="Pl"),SUBSTITUTE(SUBSTITUTE(SUBSTITUTE(SUBSTITUTE(SUBSTITUTE(SUBSTITUTE(SUBSTITUTE(W1798,"Rd","Road"),"St","Street"),"Cls", "Close"),"Plc","Place"),"Bldgs","Buildings"),"Av","Avenue"),"Pl","Place"),SUBSTITUTE(SUBSTITUTE(SUBSTITUTE(SUBSTITUTE(SUBSTITUTE(W1798,"Rd","Road"),"Cls", "Close"),"Plc","Place"),"Bldgs","Buildings"),"Crt","Court"))</f>
        <v>Furze Down</v>
      </c>
      <c r="Z1798" s="6" t="str">
        <f t="shared" ref="Z1798:Z1861" si="459">TRIM(H1798)</f>
        <v>Warlingham</v>
      </c>
      <c r="AA1798" s="6" t="str">
        <f t="shared" ref="AA1798:AA1861" si="460">TRIM(I1798)</f>
        <v>WC</v>
      </c>
      <c r="AB1798" s="7" t="str">
        <f t="shared" ref="AB1798:AB1861" si="461">TRIM(J1798)</f>
        <v>44409</v>
      </c>
      <c r="AC1798" s="6" t="str">
        <f t="shared" ref="AC1798:AC1861" si="462">TRIM(K1798)</f>
        <v>63</v>
      </c>
      <c r="AD1798" s="6" t="str">
        <f t="shared" ref="AD1798:AD1861" si="463">TRIM(L1798)</f>
        <v>C2</v>
      </c>
      <c r="AE1798" s="8" t="str">
        <f t="shared" ref="AE1798:AE1861" si="464">TRIM(M1798)</f>
        <v/>
      </c>
    </row>
    <row r="1799" spans="1:31" x14ac:dyDescent="0.25">
      <c r="A1799" s="9">
        <v>1846</v>
      </c>
      <c r="B1799" s="10" t="s">
        <v>5234</v>
      </c>
      <c r="C1799" s="10" t="s">
        <v>5235</v>
      </c>
      <c r="D1799" s="10" t="s">
        <v>49</v>
      </c>
      <c r="E1799" s="10" t="s">
        <v>16</v>
      </c>
      <c r="F1799" s="10">
        <v>60</v>
      </c>
      <c r="G1799" s="10" t="s">
        <v>5236</v>
      </c>
      <c r="H1799" s="10" t="s">
        <v>1923</v>
      </c>
      <c r="I1799" s="10" t="s">
        <v>32</v>
      </c>
      <c r="J1799" s="11">
        <v>44001</v>
      </c>
      <c r="K1799" s="10">
        <v>38</v>
      </c>
      <c r="L1799" s="10" t="s">
        <v>44</v>
      </c>
      <c r="M1799" s="12"/>
      <c r="O1799">
        <f t="shared" si="449"/>
        <v>0</v>
      </c>
      <c r="Q1799" s="9" t="str">
        <f t="shared" si="450"/>
        <v>1846</v>
      </c>
      <c r="R1799" s="10" t="str">
        <f t="shared" si="451"/>
        <v>Mireya</v>
      </c>
      <c r="S1799" s="10" t="str">
        <f t="shared" si="452"/>
        <v>Castillo</v>
      </c>
      <c r="T1799" s="10" t="str">
        <f t="shared" si="453"/>
        <v>Miss</v>
      </c>
      <c r="U1799" s="10" t="str">
        <f t="shared" si="454"/>
        <v>F</v>
      </c>
      <c r="V1799" s="10" t="str">
        <f t="shared" si="455"/>
        <v>60</v>
      </c>
      <c r="W1799" s="10" t="str">
        <f t="shared" si="456"/>
        <v>Furzefield Road</v>
      </c>
      <c r="X1799" s="10" t="str">
        <f t="shared" si="457"/>
        <v>ad</v>
      </c>
      <c r="Y1799" s="10" t="str">
        <f t="shared" si="458"/>
        <v>Furzefield Road</v>
      </c>
      <c r="Z1799" s="10" t="str">
        <f t="shared" si="459"/>
        <v>Marlow</v>
      </c>
      <c r="AA1799" s="10" t="str">
        <f t="shared" si="460"/>
        <v>WC</v>
      </c>
      <c r="AB1799" s="11" t="str">
        <f t="shared" si="461"/>
        <v>44001</v>
      </c>
      <c r="AC1799" s="10" t="str">
        <f t="shared" si="462"/>
        <v>38</v>
      </c>
      <c r="AD1799" s="10" t="str">
        <f t="shared" si="463"/>
        <v>D</v>
      </c>
      <c r="AE1799" s="12" t="str">
        <f t="shared" si="464"/>
        <v/>
      </c>
    </row>
    <row r="1800" spans="1:31" x14ac:dyDescent="0.25">
      <c r="A1800" s="5">
        <v>1847</v>
      </c>
      <c r="B1800" s="6" t="s">
        <v>1366</v>
      </c>
      <c r="C1800" s="6" t="s">
        <v>581</v>
      </c>
      <c r="D1800" s="6" t="s">
        <v>28</v>
      </c>
      <c r="E1800" s="6" t="s">
        <v>29</v>
      </c>
      <c r="F1800" s="6">
        <v>60</v>
      </c>
      <c r="G1800" s="6" t="s">
        <v>5237</v>
      </c>
      <c r="H1800" s="6" t="s">
        <v>4893</v>
      </c>
      <c r="I1800" s="6" t="s">
        <v>93</v>
      </c>
      <c r="J1800" s="7">
        <v>43633</v>
      </c>
      <c r="K1800" s="6">
        <v>67</v>
      </c>
      <c r="L1800" s="6" t="s">
        <v>62</v>
      </c>
      <c r="M1800" s="8"/>
      <c r="O1800">
        <f t="shared" si="449"/>
        <v>0</v>
      </c>
      <c r="Q1800" s="5" t="str">
        <f t="shared" si="450"/>
        <v>1847</v>
      </c>
      <c r="R1800" s="6" t="str">
        <f t="shared" si="451"/>
        <v>Alonzo</v>
      </c>
      <c r="S1800" s="6" t="str">
        <f t="shared" si="452"/>
        <v>Rosa</v>
      </c>
      <c r="T1800" s="6" t="str">
        <f t="shared" si="453"/>
        <v>Mr</v>
      </c>
      <c r="U1800" s="6" t="str">
        <f t="shared" si="454"/>
        <v>M</v>
      </c>
      <c r="V1800" s="6" t="str">
        <f t="shared" si="455"/>
        <v>60</v>
      </c>
      <c r="W1800" s="6" t="str">
        <f t="shared" si="456"/>
        <v>Fyfield Road</v>
      </c>
      <c r="X1800" s="6" t="str">
        <f t="shared" si="457"/>
        <v>ad</v>
      </c>
      <c r="Y1800" s="6" t="str">
        <f t="shared" si="458"/>
        <v>Fyfield Road</v>
      </c>
      <c r="Z1800" s="6" t="str">
        <f t="shared" si="459"/>
        <v>Broxburn</v>
      </c>
      <c r="AA1800" s="6" t="str">
        <f t="shared" si="460"/>
        <v>TF</v>
      </c>
      <c r="AB1800" s="7" t="str">
        <f t="shared" si="461"/>
        <v>43633</v>
      </c>
      <c r="AC1800" s="6" t="str">
        <f t="shared" si="462"/>
        <v>67</v>
      </c>
      <c r="AD1800" s="6" t="str">
        <f t="shared" si="463"/>
        <v>C4</v>
      </c>
      <c r="AE1800" s="8" t="str">
        <f t="shared" si="464"/>
        <v/>
      </c>
    </row>
    <row r="1801" spans="1:31" x14ac:dyDescent="0.25">
      <c r="A1801" s="9">
        <v>1848</v>
      </c>
      <c r="B1801" s="10" t="s">
        <v>5238</v>
      </c>
      <c r="C1801" s="10" t="s">
        <v>5239</v>
      </c>
      <c r="D1801" s="10" t="s">
        <v>49</v>
      </c>
      <c r="E1801" s="10" t="s">
        <v>16</v>
      </c>
      <c r="F1801" s="10">
        <v>90</v>
      </c>
      <c r="G1801" s="10" t="s">
        <v>5237</v>
      </c>
      <c r="H1801" s="10" t="s">
        <v>143</v>
      </c>
      <c r="I1801" s="10" t="s">
        <v>144</v>
      </c>
      <c r="J1801" s="11">
        <v>44271</v>
      </c>
      <c r="K1801" s="10">
        <v>102</v>
      </c>
      <c r="L1801" s="10" t="s">
        <v>62</v>
      </c>
      <c r="M1801" s="12"/>
      <c r="O1801">
        <f t="shared" si="449"/>
        <v>0</v>
      </c>
      <c r="Q1801" s="9" t="str">
        <f t="shared" si="450"/>
        <v>1848</v>
      </c>
      <c r="R1801" s="10" t="str">
        <f t="shared" si="451"/>
        <v>Joycelyn</v>
      </c>
      <c r="S1801" s="10" t="str">
        <f t="shared" si="452"/>
        <v>Thacker</v>
      </c>
      <c r="T1801" s="10" t="str">
        <f t="shared" si="453"/>
        <v>Miss</v>
      </c>
      <c r="U1801" s="10" t="str">
        <f t="shared" si="454"/>
        <v>F</v>
      </c>
      <c r="V1801" s="10" t="str">
        <f t="shared" si="455"/>
        <v>90</v>
      </c>
      <c r="W1801" s="10" t="str">
        <f t="shared" si="456"/>
        <v>Fyfield Road</v>
      </c>
      <c r="X1801" s="10" t="str">
        <f t="shared" si="457"/>
        <v>ad</v>
      </c>
      <c r="Y1801" s="10" t="str">
        <f t="shared" si="458"/>
        <v>Fyfield Road</v>
      </c>
      <c r="Z1801" s="10" t="str">
        <f t="shared" si="459"/>
        <v>Halesworth</v>
      </c>
      <c r="AA1801" s="10" t="str">
        <f t="shared" si="460"/>
        <v>UB</v>
      </c>
      <c r="AB1801" s="11" t="str">
        <f t="shared" si="461"/>
        <v>44271</v>
      </c>
      <c r="AC1801" s="10" t="str">
        <f t="shared" si="462"/>
        <v>102</v>
      </c>
      <c r="AD1801" s="10" t="str">
        <f t="shared" si="463"/>
        <v>C4</v>
      </c>
      <c r="AE1801" s="12" t="str">
        <f t="shared" si="464"/>
        <v/>
      </c>
    </row>
    <row r="1802" spans="1:31" x14ac:dyDescent="0.25">
      <c r="A1802" s="9">
        <v>1850</v>
      </c>
      <c r="B1802" s="10" t="s">
        <v>5240</v>
      </c>
      <c r="C1802" s="10" t="s">
        <v>5241</v>
      </c>
      <c r="D1802" s="10" t="s">
        <v>15</v>
      </c>
      <c r="E1802" s="10" t="s">
        <v>16</v>
      </c>
      <c r="F1802" s="10">
        <v>60</v>
      </c>
      <c r="G1802" s="10" t="s">
        <v>5242</v>
      </c>
      <c r="H1802" s="10" t="s">
        <v>2542</v>
      </c>
      <c r="I1802" s="10" t="s">
        <v>32</v>
      </c>
      <c r="J1802" s="11">
        <v>43715</v>
      </c>
      <c r="K1802" s="10">
        <v>49</v>
      </c>
      <c r="L1802" s="10" t="s">
        <v>68</v>
      </c>
      <c r="M1802" s="12"/>
      <c r="O1802">
        <f t="shared" ref="O1802:O1865" si="465">COUNTBLANK(A1802:L1802)+COUNTIF(K1802,0)</f>
        <v>0</v>
      </c>
      <c r="Q1802" s="9" t="str">
        <f t="shared" si="450"/>
        <v>1850</v>
      </c>
      <c r="R1802" s="10" t="str">
        <f t="shared" si="451"/>
        <v>Zonia</v>
      </c>
      <c r="S1802" s="10" t="str">
        <f t="shared" si="452"/>
        <v>Presley</v>
      </c>
      <c r="T1802" s="10" t="str">
        <f t="shared" si="453"/>
        <v>Mrs</v>
      </c>
      <c r="U1802" s="10" t="str">
        <f t="shared" si="454"/>
        <v>F</v>
      </c>
      <c r="V1802" s="10" t="str">
        <f t="shared" si="455"/>
        <v>60</v>
      </c>
      <c r="W1802" s="10" t="str">
        <f t="shared" si="456"/>
        <v>Gad Close</v>
      </c>
      <c r="X1802" s="10" t="str">
        <f t="shared" si="457"/>
        <v>se</v>
      </c>
      <c r="Y1802" s="10" t="str">
        <f t="shared" si="458"/>
        <v>Gad Close</v>
      </c>
      <c r="Z1802" s="10" t="str">
        <f t="shared" si="459"/>
        <v>Northallerton</v>
      </c>
      <c r="AA1802" s="10" t="str">
        <f t="shared" si="460"/>
        <v>WC</v>
      </c>
      <c r="AB1802" s="11" t="str">
        <f t="shared" si="461"/>
        <v>43715</v>
      </c>
      <c r="AC1802" s="10" t="str">
        <f t="shared" si="462"/>
        <v>49</v>
      </c>
      <c r="AD1802" s="10" t="str">
        <f t="shared" si="463"/>
        <v>A2</v>
      </c>
      <c r="AE1802" s="12" t="str">
        <f t="shared" si="464"/>
        <v/>
      </c>
    </row>
    <row r="1803" spans="1:31" x14ac:dyDescent="0.25">
      <c r="A1803" s="5">
        <v>1851</v>
      </c>
      <c r="B1803" s="6" t="s">
        <v>5243</v>
      </c>
      <c r="C1803" s="6" t="s">
        <v>593</v>
      </c>
      <c r="D1803" s="6" t="s">
        <v>28</v>
      </c>
      <c r="E1803" s="6" t="s">
        <v>29</v>
      </c>
      <c r="F1803" s="6">
        <v>30</v>
      </c>
      <c r="G1803" s="6" t="s">
        <v>5244</v>
      </c>
      <c r="H1803" s="6" t="s">
        <v>3169</v>
      </c>
      <c r="I1803" s="6" t="s">
        <v>185</v>
      </c>
      <c r="J1803" s="7">
        <v>43613</v>
      </c>
      <c r="K1803" s="6">
        <v>32</v>
      </c>
      <c r="L1803" s="6" t="s">
        <v>39</v>
      </c>
      <c r="M1803" s="8"/>
      <c r="O1803">
        <f t="shared" si="465"/>
        <v>0</v>
      </c>
      <c r="Q1803" s="5" t="str">
        <f t="shared" si="450"/>
        <v>1851</v>
      </c>
      <c r="R1803" s="6" t="str">
        <f t="shared" si="451"/>
        <v>Heath</v>
      </c>
      <c r="S1803" s="6" t="str">
        <f t="shared" si="452"/>
        <v>Gonzalez</v>
      </c>
      <c r="T1803" s="6" t="str">
        <f t="shared" si="453"/>
        <v>Mr</v>
      </c>
      <c r="U1803" s="6" t="str">
        <f t="shared" si="454"/>
        <v>M</v>
      </c>
      <c r="V1803" s="6" t="str">
        <f t="shared" si="455"/>
        <v>30</v>
      </c>
      <c r="W1803" s="6" t="str">
        <f t="shared" si="456"/>
        <v>Gage Road</v>
      </c>
      <c r="X1803" s="6" t="str">
        <f t="shared" si="457"/>
        <v>ad</v>
      </c>
      <c r="Y1803" s="6" t="str">
        <f t="shared" si="458"/>
        <v>Gage Road</v>
      </c>
      <c r="Z1803" s="6" t="str">
        <f t="shared" si="459"/>
        <v>Ely</v>
      </c>
      <c r="AA1803" s="6" t="str">
        <f t="shared" si="460"/>
        <v>HX</v>
      </c>
      <c r="AB1803" s="7" t="str">
        <f t="shared" si="461"/>
        <v>43613</v>
      </c>
      <c r="AC1803" s="6" t="str">
        <f t="shared" si="462"/>
        <v>32</v>
      </c>
      <c r="AD1803" s="6" t="str">
        <f t="shared" si="463"/>
        <v>C1</v>
      </c>
      <c r="AE1803" s="8" t="str">
        <f t="shared" si="464"/>
        <v/>
      </c>
    </row>
    <row r="1804" spans="1:31" x14ac:dyDescent="0.25">
      <c r="A1804" s="9">
        <v>1852</v>
      </c>
      <c r="B1804" s="10" t="s">
        <v>1387</v>
      </c>
      <c r="C1804" s="10" t="s">
        <v>613</v>
      </c>
      <c r="D1804" s="10" t="s">
        <v>28</v>
      </c>
      <c r="E1804" s="10" t="s">
        <v>29</v>
      </c>
      <c r="F1804" s="10">
        <v>90</v>
      </c>
      <c r="G1804" s="10" t="s">
        <v>5245</v>
      </c>
      <c r="H1804" s="10" t="s">
        <v>1587</v>
      </c>
      <c r="I1804" s="10" t="s">
        <v>176</v>
      </c>
      <c r="J1804" s="11">
        <v>44456</v>
      </c>
      <c r="K1804" s="10">
        <v>44</v>
      </c>
      <c r="L1804" s="10" t="s">
        <v>33</v>
      </c>
      <c r="M1804" s="12"/>
      <c r="O1804">
        <f t="shared" si="465"/>
        <v>0</v>
      </c>
      <c r="Q1804" s="9" t="str">
        <f t="shared" si="450"/>
        <v>1852</v>
      </c>
      <c r="R1804" s="10" t="str">
        <f t="shared" si="451"/>
        <v>Santos</v>
      </c>
      <c r="S1804" s="10" t="str">
        <f t="shared" si="452"/>
        <v>Staples</v>
      </c>
      <c r="T1804" s="10" t="str">
        <f t="shared" si="453"/>
        <v>Mr</v>
      </c>
      <c r="U1804" s="10" t="str">
        <f t="shared" si="454"/>
        <v>M</v>
      </c>
      <c r="V1804" s="10" t="str">
        <f t="shared" si="455"/>
        <v>90</v>
      </c>
      <c r="W1804" s="10" t="str">
        <f t="shared" si="456"/>
        <v>Gainsborough Avenue</v>
      </c>
      <c r="X1804" s="10" t="str">
        <f t="shared" si="457"/>
        <v>ue</v>
      </c>
      <c r="Y1804" s="10" t="str">
        <f t="shared" si="458"/>
        <v>Gainsborough Avenue</v>
      </c>
      <c r="Z1804" s="10" t="str">
        <f t="shared" si="459"/>
        <v>Cupar</v>
      </c>
      <c r="AA1804" s="10" t="str">
        <f t="shared" si="460"/>
        <v>CW</v>
      </c>
      <c r="AB1804" s="11" t="str">
        <f t="shared" si="461"/>
        <v>44456</v>
      </c>
      <c r="AC1804" s="10" t="str">
        <f t="shared" si="462"/>
        <v>44</v>
      </c>
      <c r="AD1804" s="10" t="str">
        <f t="shared" si="463"/>
        <v>A3</v>
      </c>
      <c r="AE1804" s="12" t="str">
        <f t="shared" si="464"/>
        <v/>
      </c>
    </row>
    <row r="1805" spans="1:31" x14ac:dyDescent="0.25">
      <c r="A1805" s="5">
        <v>1853</v>
      </c>
      <c r="B1805" s="6" t="s">
        <v>661</v>
      </c>
      <c r="C1805" s="6" t="s">
        <v>1849</v>
      </c>
      <c r="D1805" s="6" t="s">
        <v>28</v>
      </c>
      <c r="E1805" s="6" t="s">
        <v>29</v>
      </c>
      <c r="F1805" s="6">
        <v>90</v>
      </c>
      <c r="G1805" s="6" t="s">
        <v>5246</v>
      </c>
      <c r="H1805" s="6" t="s">
        <v>2606</v>
      </c>
      <c r="I1805" s="6" t="s">
        <v>881</v>
      </c>
      <c r="J1805" s="7">
        <v>43574</v>
      </c>
      <c r="K1805" s="6">
        <v>19</v>
      </c>
      <c r="L1805" s="6" t="s">
        <v>33</v>
      </c>
      <c r="M1805" s="8"/>
      <c r="O1805">
        <f t="shared" si="465"/>
        <v>0</v>
      </c>
      <c r="Q1805" s="5" t="str">
        <f t="shared" si="450"/>
        <v>1853</v>
      </c>
      <c r="R1805" s="6" t="str">
        <f t="shared" si="451"/>
        <v>King</v>
      </c>
      <c r="S1805" s="6" t="str">
        <f t="shared" si="452"/>
        <v>Cabrera</v>
      </c>
      <c r="T1805" s="6" t="str">
        <f t="shared" si="453"/>
        <v>Mr</v>
      </c>
      <c r="U1805" s="6" t="str">
        <f t="shared" si="454"/>
        <v>M</v>
      </c>
      <c r="V1805" s="6" t="str">
        <f t="shared" si="455"/>
        <v>90</v>
      </c>
      <c r="W1805" s="6" t="str">
        <f t="shared" si="456"/>
        <v>Gainsborough Gardens</v>
      </c>
      <c r="X1805" s="6" t="str">
        <f t="shared" si="457"/>
        <v>ns</v>
      </c>
      <c r="Y1805" s="6" t="str">
        <f t="shared" si="458"/>
        <v>Gainsborough Gardens</v>
      </c>
      <c r="Z1805" s="6" t="str">
        <f t="shared" si="459"/>
        <v>Isle Of Barra</v>
      </c>
      <c r="AA1805" s="6" t="str">
        <f t="shared" si="460"/>
        <v>LS</v>
      </c>
      <c r="AB1805" s="7" t="str">
        <f t="shared" si="461"/>
        <v>43574</v>
      </c>
      <c r="AC1805" s="6" t="str">
        <f t="shared" si="462"/>
        <v>19</v>
      </c>
      <c r="AD1805" s="6" t="str">
        <f t="shared" si="463"/>
        <v>A3</v>
      </c>
      <c r="AE1805" s="8" t="str">
        <f t="shared" si="464"/>
        <v/>
      </c>
    </row>
    <row r="1806" spans="1:31" x14ac:dyDescent="0.25">
      <c r="A1806" s="9">
        <v>1854</v>
      </c>
      <c r="B1806" s="10" t="s">
        <v>5247</v>
      </c>
      <c r="C1806" s="10" t="s">
        <v>5248</v>
      </c>
      <c r="D1806" s="10" t="s">
        <v>49</v>
      </c>
      <c r="E1806" s="10" t="s">
        <v>16</v>
      </c>
      <c r="F1806" s="10">
        <v>60</v>
      </c>
      <c r="G1806" s="10" t="s">
        <v>5249</v>
      </c>
      <c r="H1806" s="10" t="s">
        <v>603</v>
      </c>
      <c r="I1806" s="10" t="s">
        <v>32</v>
      </c>
      <c r="J1806" s="11">
        <v>44541</v>
      </c>
      <c r="K1806" s="10">
        <v>80</v>
      </c>
      <c r="L1806" s="10" t="s">
        <v>52</v>
      </c>
      <c r="M1806" s="12"/>
      <c r="O1806">
        <f t="shared" si="465"/>
        <v>0</v>
      </c>
      <c r="Q1806" s="9" t="str">
        <f t="shared" si="450"/>
        <v>1854</v>
      </c>
      <c r="R1806" s="10" t="str">
        <f t="shared" si="451"/>
        <v>Name</v>
      </c>
      <c r="S1806" s="10" t="str">
        <f t="shared" si="452"/>
        <v>Bolden</v>
      </c>
      <c r="T1806" s="10" t="str">
        <f t="shared" si="453"/>
        <v>Miss</v>
      </c>
      <c r="U1806" s="10" t="str">
        <f t="shared" si="454"/>
        <v>F</v>
      </c>
      <c r="V1806" s="10" t="str">
        <f t="shared" si="455"/>
        <v>60</v>
      </c>
      <c r="W1806" s="10" t="str">
        <f t="shared" si="456"/>
        <v>Galleon Close</v>
      </c>
      <c r="X1806" s="10" t="str">
        <f t="shared" si="457"/>
        <v>se</v>
      </c>
      <c r="Y1806" s="10" t="str">
        <f t="shared" si="458"/>
        <v>Galleon Close</v>
      </c>
      <c r="Z1806" s="10" t="str">
        <f t="shared" si="459"/>
        <v>Newcastle</v>
      </c>
      <c r="AA1806" s="10" t="str">
        <f t="shared" si="460"/>
        <v>WC</v>
      </c>
      <c r="AB1806" s="11" t="str">
        <f t="shared" si="461"/>
        <v>44541</v>
      </c>
      <c r="AC1806" s="10" t="str">
        <f t="shared" si="462"/>
        <v>80</v>
      </c>
      <c r="AD1806" s="10" t="str">
        <f t="shared" si="463"/>
        <v>A1</v>
      </c>
      <c r="AE1806" s="12" t="str">
        <f t="shared" si="464"/>
        <v/>
      </c>
    </row>
    <row r="1807" spans="1:31" x14ac:dyDescent="0.25">
      <c r="A1807" s="5">
        <v>1855</v>
      </c>
      <c r="B1807" s="6" t="s">
        <v>5250</v>
      </c>
      <c r="C1807" s="6" t="s">
        <v>3157</v>
      </c>
      <c r="D1807" s="6" t="s">
        <v>49</v>
      </c>
      <c r="E1807" s="6" t="s">
        <v>16</v>
      </c>
      <c r="F1807" s="6">
        <v>60</v>
      </c>
      <c r="G1807" s="6" t="s">
        <v>5251</v>
      </c>
      <c r="H1807" s="6" t="s">
        <v>5252</v>
      </c>
      <c r="I1807" s="6" t="s">
        <v>185</v>
      </c>
      <c r="J1807" s="7">
        <v>43777</v>
      </c>
      <c r="K1807" s="6">
        <v>3</v>
      </c>
      <c r="L1807" s="6" t="s">
        <v>78</v>
      </c>
      <c r="M1807" s="8"/>
      <c r="O1807">
        <f t="shared" si="465"/>
        <v>0</v>
      </c>
      <c r="Q1807" s="5" t="str">
        <f t="shared" si="450"/>
        <v>1855</v>
      </c>
      <c r="R1807" s="6" t="str">
        <f t="shared" si="451"/>
        <v>Florence</v>
      </c>
      <c r="S1807" s="6" t="str">
        <f t="shared" si="452"/>
        <v>Crowder</v>
      </c>
      <c r="T1807" s="6" t="str">
        <f t="shared" si="453"/>
        <v>Miss</v>
      </c>
      <c r="U1807" s="6" t="str">
        <f t="shared" si="454"/>
        <v>F</v>
      </c>
      <c r="V1807" s="6" t="str">
        <f t="shared" si="455"/>
        <v>60</v>
      </c>
      <c r="W1807" s="6" t="str">
        <f t="shared" si="456"/>
        <v>Galleywall Road</v>
      </c>
      <c r="X1807" s="6" t="str">
        <f t="shared" si="457"/>
        <v>ad</v>
      </c>
      <c r="Y1807" s="6" t="str">
        <f t="shared" si="458"/>
        <v>Galleywall Road</v>
      </c>
      <c r="Z1807" s="6" t="str">
        <f t="shared" si="459"/>
        <v>Fife</v>
      </c>
      <c r="AA1807" s="6" t="str">
        <f t="shared" si="460"/>
        <v>HX</v>
      </c>
      <c r="AB1807" s="7" t="str">
        <f t="shared" si="461"/>
        <v>43777</v>
      </c>
      <c r="AC1807" s="6" t="str">
        <f t="shared" si="462"/>
        <v>3</v>
      </c>
      <c r="AD1807" s="6" t="str">
        <f t="shared" si="463"/>
        <v>C2</v>
      </c>
      <c r="AE1807" s="8" t="str">
        <f t="shared" si="464"/>
        <v/>
      </c>
    </row>
    <row r="1808" spans="1:31" x14ac:dyDescent="0.25">
      <c r="A1808" s="9">
        <v>1856</v>
      </c>
      <c r="B1808" s="10" t="s">
        <v>5253</v>
      </c>
      <c r="C1808" s="10" t="s">
        <v>5254</v>
      </c>
      <c r="D1808" s="10" t="s">
        <v>28</v>
      </c>
      <c r="E1808" s="10" t="s">
        <v>29</v>
      </c>
      <c r="F1808" s="10">
        <v>60</v>
      </c>
      <c r="G1808" s="10" t="s">
        <v>5255</v>
      </c>
      <c r="H1808" s="10" t="s">
        <v>1003</v>
      </c>
      <c r="I1808" s="10" t="s">
        <v>32</v>
      </c>
      <c r="J1808" s="11">
        <v>44110</v>
      </c>
      <c r="K1808" s="10">
        <v>40</v>
      </c>
      <c r="L1808" s="10" t="s">
        <v>99</v>
      </c>
      <c r="M1808" s="12"/>
      <c r="O1808">
        <f t="shared" si="465"/>
        <v>0</v>
      </c>
      <c r="Q1808" s="9" t="str">
        <f t="shared" si="450"/>
        <v>1856</v>
      </c>
      <c r="R1808" s="10" t="str">
        <f t="shared" si="451"/>
        <v>Erick</v>
      </c>
      <c r="S1808" s="10" t="str">
        <f t="shared" si="452"/>
        <v>Ricks</v>
      </c>
      <c r="T1808" s="10" t="str">
        <f t="shared" si="453"/>
        <v>Mr</v>
      </c>
      <c r="U1808" s="10" t="str">
        <f t="shared" si="454"/>
        <v>M</v>
      </c>
      <c r="V1808" s="10" t="str">
        <f t="shared" si="455"/>
        <v>60</v>
      </c>
      <c r="W1808" s="10" t="str">
        <f t="shared" si="456"/>
        <v>Gambia Street</v>
      </c>
      <c r="X1808" s="10" t="str">
        <f t="shared" si="457"/>
        <v>et</v>
      </c>
      <c r="Y1808" s="10" t="str">
        <f t="shared" si="458"/>
        <v>Gambia Street</v>
      </c>
      <c r="Z1808" s="10" t="str">
        <f t="shared" si="459"/>
        <v>Markfield</v>
      </c>
      <c r="AA1808" s="10" t="str">
        <f t="shared" si="460"/>
        <v>WC</v>
      </c>
      <c r="AB1808" s="11" t="str">
        <f t="shared" si="461"/>
        <v>44110</v>
      </c>
      <c r="AC1808" s="10" t="str">
        <f t="shared" si="462"/>
        <v>40</v>
      </c>
      <c r="AD1808" s="10" t="str">
        <f t="shared" si="463"/>
        <v>E</v>
      </c>
      <c r="AE1808" s="12" t="str">
        <f t="shared" si="464"/>
        <v/>
      </c>
    </row>
    <row r="1809" spans="1:31" x14ac:dyDescent="0.25">
      <c r="A1809" s="5">
        <v>1857</v>
      </c>
      <c r="B1809" s="6" t="s">
        <v>5256</v>
      </c>
      <c r="C1809" s="6" t="s">
        <v>430</v>
      </c>
      <c r="D1809" s="6" t="s">
        <v>49</v>
      </c>
      <c r="E1809" s="6" t="s">
        <v>16</v>
      </c>
      <c r="F1809" s="6">
        <v>90</v>
      </c>
      <c r="G1809" s="6" t="s">
        <v>5257</v>
      </c>
      <c r="H1809" s="6" t="s">
        <v>5258</v>
      </c>
      <c r="I1809" s="6" t="s">
        <v>32</v>
      </c>
      <c r="J1809" s="7">
        <v>43667</v>
      </c>
      <c r="K1809" s="6">
        <v>16</v>
      </c>
      <c r="L1809" s="6" t="s">
        <v>68</v>
      </c>
      <c r="M1809" s="8"/>
      <c r="O1809">
        <f t="shared" si="465"/>
        <v>0</v>
      </c>
      <c r="Q1809" s="5" t="str">
        <f t="shared" si="450"/>
        <v>1857</v>
      </c>
      <c r="R1809" s="6" t="str">
        <f t="shared" si="451"/>
        <v>Dianne</v>
      </c>
      <c r="S1809" s="6" t="str">
        <f t="shared" si="452"/>
        <v>Yoder</v>
      </c>
      <c r="T1809" s="6" t="str">
        <f t="shared" si="453"/>
        <v>Miss</v>
      </c>
      <c r="U1809" s="6" t="str">
        <f t="shared" si="454"/>
        <v>F</v>
      </c>
      <c r="V1809" s="6" t="str">
        <f t="shared" si="455"/>
        <v>90</v>
      </c>
      <c r="W1809" s="6" t="str">
        <f t="shared" si="456"/>
        <v>Garden Court</v>
      </c>
      <c r="X1809" s="6" t="str">
        <f t="shared" si="457"/>
        <v>rt</v>
      </c>
      <c r="Y1809" s="6" t="str">
        <f t="shared" si="458"/>
        <v>Garden Court</v>
      </c>
      <c r="Z1809" s="6" t="str">
        <f t="shared" si="459"/>
        <v>Strathcarron</v>
      </c>
      <c r="AA1809" s="6" t="str">
        <f t="shared" si="460"/>
        <v>WC</v>
      </c>
      <c r="AB1809" s="7" t="str">
        <f t="shared" si="461"/>
        <v>43667</v>
      </c>
      <c r="AC1809" s="6" t="str">
        <f t="shared" si="462"/>
        <v>16</v>
      </c>
      <c r="AD1809" s="6" t="str">
        <f t="shared" si="463"/>
        <v>A2</v>
      </c>
      <c r="AE1809" s="8" t="str">
        <f t="shared" si="464"/>
        <v/>
      </c>
    </row>
    <row r="1810" spans="1:31" x14ac:dyDescent="0.25">
      <c r="A1810" s="9">
        <v>1858</v>
      </c>
      <c r="B1810" s="10" t="s">
        <v>5259</v>
      </c>
      <c r="C1810" s="10" t="s">
        <v>5260</v>
      </c>
      <c r="D1810" s="10" t="s">
        <v>49</v>
      </c>
      <c r="E1810" s="10" t="s">
        <v>16</v>
      </c>
      <c r="F1810" s="10">
        <v>60</v>
      </c>
      <c r="G1810" s="10" t="s">
        <v>5261</v>
      </c>
      <c r="H1810" s="10" t="s">
        <v>1700</v>
      </c>
      <c r="I1810" s="10" t="s">
        <v>122</v>
      </c>
      <c r="J1810" s="11">
        <v>44429</v>
      </c>
      <c r="K1810" s="10">
        <v>13</v>
      </c>
      <c r="L1810" s="10" t="s">
        <v>68</v>
      </c>
      <c r="M1810" s="12"/>
      <c r="O1810">
        <f t="shared" si="465"/>
        <v>0</v>
      </c>
      <c r="Q1810" s="9" t="str">
        <f t="shared" si="450"/>
        <v>1858</v>
      </c>
      <c r="R1810" s="10" t="str">
        <f t="shared" si="451"/>
        <v>Precious</v>
      </c>
      <c r="S1810" s="10" t="str">
        <f t="shared" si="452"/>
        <v>Barnard</v>
      </c>
      <c r="T1810" s="10" t="str">
        <f t="shared" si="453"/>
        <v>Miss</v>
      </c>
      <c r="U1810" s="10" t="str">
        <f t="shared" si="454"/>
        <v>F</v>
      </c>
      <c r="V1810" s="10" t="str">
        <f t="shared" si="455"/>
        <v>60</v>
      </c>
      <c r="W1810" s="10" t="str">
        <f t="shared" si="456"/>
        <v>Garden Walk</v>
      </c>
      <c r="X1810" s="10" t="str">
        <f t="shared" si="457"/>
        <v>lk</v>
      </c>
      <c r="Y1810" s="10" t="str">
        <f t="shared" si="458"/>
        <v>Garden Walk</v>
      </c>
      <c r="Z1810" s="10" t="str">
        <f t="shared" si="459"/>
        <v>Llanelli</v>
      </c>
      <c r="AA1810" s="10" t="str">
        <f t="shared" si="460"/>
        <v>WN</v>
      </c>
      <c r="AB1810" s="11" t="str">
        <f t="shared" si="461"/>
        <v>44429</v>
      </c>
      <c r="AC1810" s="10" t="str">
        <f t="shared" si="462"/>
        <v>13</v>
      </c>
      <c r="AD1810" s="10" t="str">
        <f t="shared" si="463"/>
        <v>A2</v>
      </c>
      <c r="AE1810" s="12" t="str">
        <f t="shared" si="464"/>
        <v/>
      </c>
    </row>
    <row r="1811" spans="1:31" x14ac:dyDescent="0.25">
      <c r="A1811" s="5">
        <v>1859</v>
      </c>
      <c r="B1811" s="6" t="s">
        <v>5262</v>
      </c>
      <c r="C1811" s="6" t="s">
        <v>4152</v>
      </c>
      <c r="D1811" s="6" t="s">
        <v>15</v>
      </c>
      <c r="E1811" s="6" t="s">
        <v>16</v>
      </c>
      <c r="F1811" s="6">
        <v>30</v>
      </c>
      <c r="G1811" s="6" t="s">
        <v>5263</v>
      </c>
      <c r="H1811" s="6" t="s">
        <v>5264</v>
      </c>
      <c r="I1811" s="6" t="s">
        <v>32</v>
      </c>
      <c r="J1811" s="7">
        <v>44088</v>
      </c>
      <c r="K1811" s="6">
        <v>50</v>
      </c>
      <c r="L1811" s="6" t="s">
        <v>39</v>
      </c>
      <c r="M1811" s="8"/>
      <c r="O1811">
        <f t="shared" si="465"/>
        <v>0</v>
      </c>
      <c r="Q1811" s="5" t="str">
        <f t="shared" si="450"/>
        <v>1859</v>
      </c>
      <c r="R1811" s="6" t="str">
        <f t="shared" si="451"/>
        <v>Laraine</v>
      </c>
      <c r="S1811" s="6" t="str">
        <f t="shared" si="452"/>
        <v>Gage</v>
      </c>
      <c r="T1811" s="6" t="str">
        <f t="shared" si="453"/>
        <v>Mrs</v>
      </c>
      <c r="U1811" s="6" t="str">
        <f t="shared" si="454"/>
        <v>F</v>
      </c>
      <c r="V1811" s="6" t="str">
        <f t="shared" si="455"/>
        <v>30</v>
      </c>
      <c r="W1811" s="6" t="str">
        <f t="shared" si="456"/>
        <v>Gardeners Yard</v>
      </c>
      <c r="X1811" s="6" t="str">
        <f t="shared" si="457"/>
        <v>rd</v>
      </c>
      <c r="Y1811" s="6" t="str">
        <f t="shared" si="458"/>
        <v>Gardeners Yard</v>
      </c>
      <c r="Z1811" s="6" t="str">
        <f t="shared" si="459"/>
        <v>Ruthin</v>
      </c>
      <c r="AA1811" s="6" t="str">
        <f t="shared" si="460"/>
        <v>WC</v>
      </c>
      <c r="AB1811" s="7" t="str">
        <f t="shared" si="461"/>
        <v>44088</v>
      </c>
      <c r="AC1811" s="6" t="str">
        <f t="shared" si="462"/>
        <v>50</v>
      </c>
      <c r="AD1811" s="6" t="str">
        <f t="shared" si="463"/>
        <v>C1</v>
      </c>
      <c r="AE1811" s="8" t="str">
        <f t="shared" si="464"/>
        <v/>
      </c>
    </row>
    <row r="1812" spans="1:31" x14ac:dyDescent="0.25">
      <c r="A1812" s="9">
        <v>1860</v>
      </c>
      <c r="B1812" s="10" t="s">
        <v>600</v>
      </c>
      <c r="C1812" s="10" t="s">
        <v>1239</v>
      </c>
      <c r="D1812" s="10" t="s">
        <v>41</v>
      </c>
      <c r="E1812" s="10" t="s">
        <v>16</v>
      </c>
      <c r="F1812" s="10">
        <v>60</v>
      </c>
      <c r="G1812" s="10" t="s">
        <v>5265</v>
      </c>
      <c r="H1812" s="10" t="s">
        <v>3363</v>
      </c>
      <c r="I1812" s="10" t="s">
        <v>32</v>
      </c>
      <c r="J1812" s="11">
        <v>43667</v>
      </c>
      <c r="K1812" s="10">
        <v>22</v>
      </c>
      <c r="L1812" s="10" t="s">
        <v>78</v>
      </c>
      <c r="M1812" s="12"/>
      <c r="O1812">
        <f t="shared" si="465"/>
        <v>0</v>
      </c>
      <c r="Q1812" s="9" t="str">
        <f t="shared" si="450"/>
        <v>1860</v>
      </c>
      <c r="R1812" s="10" t="str">
        <f t="shared" si="451"/>
        <v>Criselda</v>
      </c>
      <c r="S1812" s="10" t="str">
        <f t="shared" si="452"/>
        <v>Marks</v>
      </c>
      <c r="T1812" s="10" t="str">
        <f t="shared" si="453"/>
        <v>Ms</v>
      </c>
      <c r="U1812" s="10" t="str">
        <f t="shared" si="454"/>
        <v>F</v>
      </c>
      <c r="V1812" s="10" t="str">
        <f t="shared" si="455"/>
        <v>60</v>
      </c>
      <c r="W1812" s="10" t="str">
        <f t="shared" si="456"/>
        <v>Gardner Close</v>
      </c>
      <c r="X1812" s="10" t="str">
        <f t="shared" si="457"/>
        <v>se</v>
      </c>
      <c r="Y1812" s="10" t="str">
        <f t="shared" si="458"/>
        <v>Gardner Close</v>
      </c>
      <c r="Z1812" s="10" t="str">
        <f t="shared" si="459"/>
        <v>Stoke-Sub-Hamdon</v>
      </c>
      <c r="AA1812" s="10" t="str">
        <f t="shared" si="460"/>
        <v>WC</v>
      </c>
      <c r="AB1812" s="11" t="str">
        <f t="shared" si="461"/>
        <v>43667</v>
      </c>
      <c r="AC1812" s="10" t="str">
        <f t="shared" si="462"/>
        <v>22</v>
      </c>
      <c r="AD1812" s="10" t="str">
        <f t="shared" si="463"/>
        <v>C2</v>
      </c>
      <c r="AE1812" s="12" t="str">
        <f t="shared" si="464"/>
        <v/>
      </c>
    </row>
    <row r="1813" spans="1:31" x14ac:dyDescent="0.25">
      <c r="A1813" s="5">
        <v>1861</v>
      </c>
      <c r="B1813" s="6" t="s">
        <v>5266</v>
      </c>
      <c r="C1813" s="6" t="s">
        <v>2439</v>
      </c>
      <c r="D1813" s="6" t="s">
        <v>28</v>
      </c>
      <c r="E1813" s="6" t="s">
        <v>29</v>
      </c>
      <c r="F1813" s="6">
        <v>30</v>
      </c>
      <c r="G1813" s="6" t="s">
        <v>5267</v>
      </c>
      <c r="H1813" s="6" t="s">
        <v>389</v>
      </c>
      <c r="I1813" s="6" t="s">
        <v>32</v>
      </c>
      <c r="J1813" s="7">
        <v>44312</v>
      </c>
      <c r="K1813" s="6">
        <v>38</v>
      </c>
      <c r="L1813" s="6" t="s">
        <v>68</v>
      </c>
      <c r="M1813" s="8"/>
      <c r="O1813">
        <f t="shared" si="465"/>
        <v>0</v>
      </c>
      <c r="Q1813" s="5" t="str">
        <f t="shared" si="450"/>
        <v>1861</v>
      </c>
      <c r="R1813" s="6" t="str">
        <f t="shared" si="451"/>
        <v>Francesco</v>
      </c>
      <c r="S1813" s="6" t="str">
        <f t="shared" si="452"/>
        <v>Yeager</v>
      </c>
      <c r="T1813" s="6" t="str">
        <f t="shared" si="453"/>
        <v>Mr</v>
      </c>
      <c r="U1813" s="6" t="str">
        <f t="shared" si="454"/>
        <v>M</v>
      </c>
      <c r="V1813" s="6" t="str">
        <f t="shared" si="455"/>
        <v>30</v>
      </c>
      <c r="W1813" s="6" t="str">
        <f t="shared" si="456"/>
        <v>Gardner's Lane</v>
      </c>
      <c r="X1813" s="6" t="str">
        <f t="shared" si="457"/>
        <v>ne</v>
      </c>
      <c r="Y1813" s="6" t="str">
        <f t="shared" si="458"/>
        <v>Gardner's Lane</v>
      </c>
      <c r="Z1813" s="6" t="str">
        <f t="shared" si="459"/>
        <v>Scunthorpe</v>
      </c>
      <c r="AA1813" s="6" t="str">
        <f t="shared" si="460"/>
        <v>WC</v>
      </c>
      <c r="AB1813" s="7" t="str">
        <f t="shared" si="461"/>
        <v>44312</v>
      </c>
      <c r="AC1813" s="6" t="str">
        <f t="shared" si="462"/>
        <v>38</v>
      </c>
      <c r="AD1813" s="6" t="str">
        <f t="shared" si="463"/>
        <v>A2</v>
      </c>
      <c r="AE1813" s="8" t="str">
        <f t="shared" si="464"/>
        <v/>
      </c>
    </row>
    <row r="1814" spans="1:31" x14ac:dyDescent="0.25">
      <c r="A1814" s="9">
        <v>1862</v>
      </c>
      <c r="B1814" s="10" t="s">
        <v>5268</v>
      </c>
      <c r="C1814" s="10" t="s">
        <v>1927</v>
      </c>
      <c r="D1814" s="10" t="s">
        <v>49</v>
      </c>
      <c r="E1814" s="10" t="s">
        <v>16</v>
      </c>
      <c r="F1814" s="10">
        <v>90</v>
      </c>
      <c r="G1814" s="10" t="s">
        <v>5269</v>
      </c>
      <c r="H1814" s="10" t="s">
        <v>242</v>
      </c>
      <c r="I1814" s="10" t="s">
        <v>238</v>
      </c>
      <c r="J1814" s="11">
        <v>43847</v>
      </c>
      <c r="K1814" s="10">
        <v>14</v>
      </c>
      <c r="L1814" s="10" t="s">
        <v>78</v>
      </c>
      <c r="M1814" s="12"/>
      <c r="O1814">
        <f t="shared" si="465"/>
        <v>0</v>
      </c>
      <c r="Q1814" s="9" t="str">
        <f t="shared" si="450"/>
        <v>1862</v>
      </c>
      <c r="R1814" s="10" t="str">
        <f t="shared" si="451"/>
        <v>Maye</v>
      </c>
      <c r="S1814" s="10" t="str">
        <f t="shared" si="452"/>
        <v>Maxwell</v>
      </c>
      <c r="T1814" s="10" t="str">
        <f t="shared" si="453"/>
        <v>Miss</v>
      </c>
      <c r="U1814" s="10" t="str">
        <f t="shared" si="454"/>
        <v>F</v>
      </c>
      <c r="V1814" s="10" t="str">
        <f t="shared" si="455"/>
        <v>90</v>
      </c>
      <c r="W1814" s="10" t="str">
        <f t="shared" si="456"/>
        <v>Garfield Rd</v>
      </c>
      <c r="X1814" s="10" t="str">
        <f t="shared" si="457"/>
        <v>Rd</v>
      </c>
      <c r="Y1814" s="10" t="str">
        <f t="shared" si="458"/>
        <v>Garfield Road</v>
      </c>
      <c r="Z1814" s="10" t="str">
        <f t="shared" si="459"/>
        <v>Cheltenham</v>
      </c>
      <c r="AA1814" s="10" t="str">
        <f t="shared" si="460"/>
        <v>CR</v>
      </c>
      <c r="AB1814" s="11" t="str">
        <f t="shared" si="461"/>
        <v>43847</v>
      </c>
      <c r="AC1814" s="10" t="str">
        <f t="shared" si="462"/>
        <v>14</v>
      </c>
      <c r="AD1814" s="10" t="str">
        <f t="shared" si="463"/>
        <v>C2</v>
      </c>
      <c r="AE1814" s="12" t="str">
        <f t="shared" si="464"/>
        <v/>
      </c>
    </row>
    <row r="1815" spans="1:31" x14ac:dyDescent="0.25">
      <c r="A1815" s="5">
        <v>1863</v>
      </c>
      <c r="B1815" s="6" t="s">
        <v>5270</v>
      </c>
      <c r="C1815" s="6" t="s">
        <v>5271</v>
      </c>
      <c r="D1815" s="6" t="s">
        <v>49</v>
      </c>
      <c r="E1815" s="6" t="s">
        <v>16</v>
      </c>
      <c r="F1815" s="6">
        <v>60</v>
      </c>
      <c r="G1815" s="6" t="s">
        <v>5272</v>
      </c>
      <c r="H1815" s="6" t="s">
        <v>4053</v>
      </c>
      <c r="I1815" s="6" t="s">
        <v>4054</v>
      </c>
      <c r="J1815" s="7">
        <v>44357</v>
      </c>
      <c r="K1815" s="6">
        <v>6</v>
      </c>
      <c r="L1815" s="6" t="s">
        <v>44</v>
      </c>
      <c r="M1815" s="8"/>
      <c r="O1815">
        <f t="shared" si="465"/>
        <v>0</v>
      </c>
      <c r="Q1815" s="5" t="str">
        <f t="shared" si="450"/>
        <v>1863</v>
      </c>
      <c r="R1815" s="6" t="str">
        <f t="shared" si="451"/>
        <v>Felecia</v>
      </c>
      <c r="S1815" s="6" t="str">
        <f t="shared" si="452"/>
        <v>Huerta</v>
      </c>
      <c r="T1815" s="6" t="str">
        <f t="shared" si="453"/>
        <v>Miss</v>
      </c>
      <c r="U1815" s="6" t="str">
        <f t="shared" si="454"/>
        <v>F</v>
      </c>
      <c r="V1815" s="6" t="str">
        <f t="shared" si="455"/>
        <v>60</v>
      </c>
      <c r="W1815" s="6" t="str">
        <f t="shared" si="456"/>
        <v>Garlinge Road</v>
      </c>
      <c r="X1815" s="6" t="str">
        <f t="shared" si="457"/>
        <v>ad</v>
      </c>
      <c r="Y1815" s="6" t="str">
        <f t="shared" si="458"/>
        <v>Garlinge Road</v>
      </c>
      <c r="Z1815" s="6" t="str">
        <f t="shared" si="459"/>
        <v>Berwick-Upon-Tweed</v>
      </c>
      <c r="AA1815" s="6" t="str">
        <f t="shared" si="460"/>
        <v>KW</v>
      </c>
      <c r="AB1815" s="7" t="str">
        <f t="shared" si="461"/>
        <v>44357</v>
      </c>
      <c r="AC1815" s="6" t="str">
        <f t="shared" si="462"/>
        <v>6</v>
      </c>
      <c r="AD1815" s="6" t="str">
        <f t="shared" si="463"/>
        <v>D</v>
      </c>
      <c r="AE1815" s="8" t="str">
        <f t="shared" si="464"/>
        <v/>
      </c>
    </row>
    <row r="1816" spans="1:31" x14ac:dyDescent="0.25">
      <c r="A1816" s="9">
        <v>1864</v>
      </c>
      <c r="B1816" s="10" t="s">
        <v>5273</v>
      </c>
      <c r="C1816" s="10" t="s">
        <v>3331</v>
      </c>
      <c r="D1816" s="10" t="s">
        <v>28</v>
      </c>
      <c r="E1816" s="10" t="s">
        <v>29</v>
      </c>
      <c r="F1816" s="10">
        <v>60</v>
      </c>
      <c r="G1816" s="10" t="s">
        <v>5274</v>
      </c>
      <c r="H1816" s="10" t="s">
        <v>4871</v>
      </c>
      <c r="I1816" s="10" t="s">
        <v>108</v>
      </c>
      <c r="J1816" s="11">
        <v>43693</v>
      </c>
      <c r="K1816" s="10">
        <v>30</v>
      </c>
      <c r="L1816" s="10" t="s">
        <v>39</v>
      </c>
      <c r="M1816" s="12"/>
      <c r="O1816">
        <f t="shared" si="465"/>
        <v>0</v>
      </c>
      <c r="Q1816" s="9" t="str">
        <f t="shared" si="450"/>
        <v>1864</v>
      </c>
      <c r="R1816" s="10" t="str">
        <f t="shared" si="451"/>
        <v>Jamaal</v>
      </c>
      <c r="S1816" s="10" t="str">
        <f t="shared" si="452"/>
        <v>Thompson</v>
      </c>
      <c r="T1816" s="10" t="str">
        <f t="shared" si="453"/>
        <v>Mr</v>
      </c>
      <c r="U1816" s="10" t="str">
        <f t="shared" si="454"/>
        <v>M</v>
      </c>
      <c r="V1816" s="10" t="str">
        <f t="shared" si="455"/>
        <v>60</v>
      </c>
      <c r="W1816" s="10" t="str">
        <f t="shared" si="456"/>
        <v>Garner Street</v>
      </c>
      <c r="X1816" s="10" t="str">
        <f t="shared" si="457"/>
        <v>et</v>
      </c>
      <c r="Y1816" s="10" t="str">
        <f t="shared" si="458"/>
        <v>Garner Street</v>
      </c>
      <c r="Z1816" s="10" t="str">
        <f t="shared" si="459"/>
        <v>Campbeltown</v>
      </c>
      <c r="AA1816" s="10" t="str">
        <f t="shared" si="460"/>
        <v>CB</v>
      </c>
      <c r="AB1816" s="11" t="str">
        <f t="shared" si="461"/>
        <v>43693</v>
      </c>
      <c r="AC1816" s="10" t="str">
        <f t="shared" si="462"/>
        <v>30</v>
      </c>
      <c r="AD1816" s="10" t="str">
        <f t="shared" si="463"/>
        <v>C1</v>
      </c>
      <c r="AE1816" s="12" t="str">
        <f t="shared" si="464"/>
        <v/>
      </c>
    </row>
    <row r="1817" spans="1:31" x14ac:dyDescent="0.25">
      <c r="A1817" s="5">
        <v>1865</v>
      </c>
      <c r="B1817" s="6" t="s">
        <v>5275</v>
      </c>
      <c r="C1817" s="6" t="s">
        <v>5276</v>
      </c>
      <c r="D1817" s="6" t="s">
        <v>15</v>
      </c>
      <c r="E1817" s="6" t="s">
        <v>16</v>
      </c>
      <c r="F1817" s="6">
        <v>90</v>
      </c>
      <c r="G1817" s="6" t="s">
        <v>5277</v>
      </c>
      <c r="H1817" s="6" t="s">
        <v>5278</v>
      </c>
      <c r="I1817" s="6" t="s">
        <v>32</v>
      </c>
      <c r="J1817" s="7">
        <v>44459</v>
      </c>
      <c r="K1817" s="6">
        <v>73</v>
      </c>
      <c r="L1817" s="6" t="s">
        <v>52</v>
      </c>
      <c r="M1817" s="8"/>
      <c r="O1817">
        <f t="shared" si="465"/>
        <v>0</v>
      </c>
      <c r="Q1817" s="5" t="str">
        <f t="shared" si="450"/>
        <v>1865</v>
      </c>
      <c r="R1817" s="6" t="str">
        <f t="shared" si="451"/>
        <v>Diann</v>
      </c>
      <c r="S1817" s="6" t="str">
        <f t="shared" si="452"/>
        <v>Rowell</v>
      </c>
      <c r="T1817" s="6" t="str">
        <f t="shared" si="453"/>
        <v>Mrs</v>
      </c>
      <c r="U1817" s="6" t="str">
        <f t="shared" si="454"/>
        <v>F</v>
      </c>
      <c r="V1817" s="6" t="str">
        <f t="shared" si="455"/>
        <v>90</v>
      </c>
      <c r="W1817" s="6" t="str">
        <f t="shared" si="456"/>
        <v>Garnett Close</v>
      </c>
      <c r="X1817" s="6" t="str">
        <f t="shared" si="457"/>
        <v>se</v>
      </c>
      <c r="Y1817" s="6" t="str">
        <f t="shared" si="458"/>
        <v>Garnett Close</v>
      </c>
      <c r="Z1817" s="6" t="str">
        <f t="shared" si="459"/>
        <v>Winscombe</v>
      </c>
      <c r="AA1817" s="6" t="str">
        <f t="shared" si="460"/>
        <v>WC</v>
      </c>
      <c r="AB1817" s="7" t="str">
        <f t="shared" si="461"/>
        <v>44459</v>
      </c>
      <c r="AC1817" s="6" t="str">
        <f t="shared" si="462"/>
        <v>73</v>
      </c>
      <c r="AD1817" s="6" t="str">
        <f t="shared" si="463"/>
        <v>A1</v>
      </c>
      <c r="AE1817" s="8" t="str">
        <f t="shared" si="464"/>
        <v/>
      </c>
    </row>
    <row r="1818" spans="1:31" x14ac:dyDescent="0.25">
      <c r="A1818" s="9">
        <v>1866</v>
      </c>
      <c r="B1818" s="10" t="s">
        <v>367</v>
      </c>
      <c r="C1818" s="10" t="s">
        <v>4776</v>
      </c>
      <c r="D1818" s="10" t="s">
        <v>28</v>
      </c>
      <c r="E1818" s="10" t="s">
        <v>29</v>
      </c>
      <c r="F1818" s="10">
        <v>90</v>
      </c>
      <c r="G1818" s="10" t="s">
        <v>5279</v>
      </c>
      <c r="H1818" s="10" t="s">
        <v>1201</v>
      </c>
      <c r="I1818" s="10" t="s">
        <v>291</v>
      </c>
      <c r="J1818" s="11">
        <v>44452</v>
      </c>
      <c r="K1818" s="10">
        <v>32</v>
      </c>
      <c r="L1818" s="10" t="s">
        <v>20</v>
      </c>
      <c r="M1818" s="12"/>
      <c r="O1818">
        <f t="shared" si="465"/>
        <v>0</v>
      </c>
      <c r="Q1818" s="9" t="str">
        <f t="shared" si="450"/>
        <v>1866</v>
      </c>
      <c r="R1818" s="10" t="str">
        <f t="shared" si="451"/>
        <v>Royal</v>
      </c>
      <c r="S1818" s="10" t="str">
        <f t="shared" si="452"/>
        <v>Sapp</v>
      </c>
      <c r="T1818" s="10" t="str">
        <f t="shared" si="453"/>
        <v>Mr</v>
      </c>
      <c r="U1818" s="10" t="str">
        <f t="shared" si="454"/>
        <v>M</v>
      </c>
      <c r="V1818" s="10" t="str">
        <f t="shared" si="455"/>
        <v>90</v>
      </c>
      <c r="W1818" s="10" t="str">
        <f t="shared" si="456"/>
        <v>Garrick Way</v>
      </c>
      <c r="X1818" s="10" t="str">
        <f t="shared" si="457"/>
        <v>ay</v>
      </c>
      <c r="Y1818" s="10" t="str">
        <f t="shared" si="458"/>
        <v>Garrick Way</v>
      </c>
      <c r="Z1818" s="10" t="str">
        <f t="shared" si="459"/>
        <v>Lancashire</v>
      </c>
      <c r="AA1818" s="10" t="str">
        <f t="shared" si="460"/>
        <v>HS</v>
      </c>
      <c r="AB1818" s="11" t="str">
        <f t="shared" si="461"/>
        <v>44452</v>
      </c>
      <c r="AC1818" s="10" t="str">
        <f t="shared" si="462"/>
        <v>32</v>
      </c>
      <c r="AD1818" s="10" t="str">
        <f t="shared" si="463"/>
        <v>B</v>
      </c>
      <c r="AE1818" s="12" t="str">
        <f t="shared" si="464"/>
        <v/>
      </c>
    </row>
    <row r="1819" spans="1:31" x14ac:dyDescent="0.25">
      <c r="A1819" s="5">
        <v>1867</v>
      </c>
      <c r="B1819" s="6" t="s">
        <v>4219</v>
      </c>
      <c r="C1819" s="6" t="s">
        <v>5280</v>
      </c>
      <c r="D1819" s="6" t="s">
        <v>28</v>
      </c>
      <c r="E1819" s="6" t="s">
        <v>29</v>
      </c>
      <c r="F1819" s="6">
        <v>90</v>
      </c>
      <c r="G1819" s="6" t="s">
        <v>5281</v>
      </c>
      <c r="H1819" s="6" t="s">
        <v>5282</v>
      </c>
      <c r="I1819" s="6" t="s">
        <v>171</v>
      </c>
      <c r="J1819" s="7">
        <v>43969</v>
      </c>
      <c r="K1819" s="6">
        <v>10</v>
      </c>
      <c r="L1819" s="6" t="s">
        <v>44</v>
      </c>
      <c r="M1819" s="8"/>
      <c r="O1819">
        <f t="shared" si="465"/>
        <v>0</v>
      </c>
      <c r="Q1819" s="5" t="str">
        <f t="shared" si="450"/>
        <v>1867</v>
      </c>
      <c r="R1819" s="6" t="str">
        <f t="shared" si="451"/>
        <v>Everette</v>
      </c>
      <c r="S1819" s="6" t="str">
        <f t="shared" si="452"/>
        <v>Medeiros</v>
      </c>
      <c r="T1819" s="6" t="str">
        <f t="shared" si="453"/>
        <v>Mr</v>
      </c>
      <c r="U1819" s="6" t="str">
        <f t="shared" si="454"/>
        <v>M</v>
      </c>
      <c r="V1819" s="6" t="str">
        <f t="shared" si="455"/>
        <v>90</v>
      </c>
      <c r="W1819" s="6" t="str">
        <f t="shared" si="456"/>
        <v>Garter Way</v>
      </c>
      <c r="X1819" s="6" t="str">
        <f t="shared" si="457"/>
        <v>ay</v>
      </c>
      <c r="Y1819" s="6" t="str">
        <f t="shared" si="458"/>
        <v>Garter Way</v>
      </c>
      <c r="Z1819" s="6" t="str">
        <f t="shared" si="459"/>
        <v>Colintraive</v>
      </c>
      <c r="AA1819" s="6" t="str">
        <f t="shared" si="460"/>
        <v>PR</v>
      </c>
      <c r="AB1819" s="7" t="str">
        <f t="shared" si="461"/>
        <v>43969</v>
      </c>
      <c r="AC1819" s="6" t="str">
        <f t="shared" si="462"/>
        <v>10</v>
      </c>
      <c r="AD1819" s="6" t="str">
        <f t="shared" si="463"/>
        <v>D</v>
      </c>
      <c r="AE1819" s="8" t="str">
        <f t="shared" si="464"/>
        <v/>
      </c>
    </row>
    <row r="1820" spans="1:31" x14ac:dyDescent="0.25">
      <c r="A1820" s="9">
        <v>1868</v>
      </c>
      <c r="B1820" s="10" t="s">
        <v>4626</v>
      </c>
      <c r="C1820" s="10" t="s">
        <v>5195</v>
      </c>
      <c r="D1820" s="10" t="s">
        <v>49</v>
      </c>
      <c r="E1820" s="10" t="s">
        <v>16</v>
      </c>
      <c r="F1820" s="10">
        <v>90</v>
      </c>
      <c r="G1820" s="10" t="s">
        <v>5283</v>
      </c>
      <c r="H1820" s="10" t="s">
        <v>2661</v>
      </c>
      <c r="I1820" s="10" t="s">
        <v>1152</v>
      </c>
      <c r="J1820" s="11">
        <v>44432</v>
      </c>
      <c r="K1820" s="10">
        <v>73</v>
      </c>
      <c r="L1820" s="10" t="s">
        <v>39</v>
      </c>
      <c r="M1820" s="12"/>
      <c r="O1820">
        <f t="shared" si="465"/>
        <v>0</v>
      </c>
      <c r="Q1820" s="9" t="str">
        <f t="shared" si="450"/>
        <v>1868</v>
      </c>
      <c r="R1820" s="10" t="str">
        <f t="shared" si="451"/>
        <v>Jacalyn</v>
      </c>
      <c r="S1820" s="10" t="str">
        <f t="shared" si="452"/>
        <v>Buckley</v>
      </c>
      <c r="T1820" s="10" t="str">
        <f t="shared" si="453"/>
        <v>Miss</v>
      </c>
      <c r="U1820" s="10" t="str">
        <f t="shared" si="454"/>
        <v>F</v>
      </c>
      <c r="V1820" s="10" t="str">
        <f t="shared" si="455"/>
        <v>90</v>
      </c>
      <c r="W1820" s="10" t="str">
        <f t="shared" si="456"/>
        <v>Garth Road</v>
      </c>
      <c r="X1820" s="10" t="str">
        <f t="shared" si="457"/>
        <v>ad</v>
      </c>
      <c r="Y1820" s="10" t="str">
        <f t="shared" si="458"/>
        <v>Garth Road</v>
      </c>
      <c r="Z1820" s="10" t="str">
        <f t="shared" si="459"/>
        <v>Beckermet</v>
      </c>
      <c r="AA1820" s="10" t="str">
        <f t="shared" si="460"/>
        <v>BR</v>
      </c>
      <c r="AB1820" s="11" t="str">
        <f t="shared" si="461"/>
        <v>44432</v>
      </c>
      <c r="AC1820" s="10" t="str">
        <f t="shared" si="462"/>
        <v>73</v>
      </c>
      <c r="AD1820" s="10" t="str">
        <f t="shared" si="463"/>
        <v>C1</v>
      </c>
      <c r="AE1820" s="12" t="str">
        <f t="shared" si="464"/>
        <v/>
      </c>
    </row>
    <row r="1821" spans="1:31" x14ac:dyDescent="0.25">
      <c r="A1821" s="5">
        <v>1869</v>
      </c>
      <c r="B1821" s="6" t="s">
        <v>5284</v>
      </c>
      <c r="C1821" s="6" t="s">
        <v>3130</v>
      </c>
      <c r="D1821" s="6" t="s">
        <v>15</v>
      </c>
      <c r="E1821" s="6" t="s">
        <v>16</v>
      </c>
      <c r="F1821" s="6">
        <v>30</v>
      </c>
      <c r="G1821" s="6" t="s">
        <v>5285</v>
      </c>
      <c r="H1821" s="6" t="s">
        <v>893</v>
      </c>
      <c r="I1821" s="6" t="s">
        <v>32</v>
      </c>
      <c r="J1821" s="7">
        <v>44170</v>
      </c>
      <c r="K1821" s="6">
        <v>10</v>
      </c>
      <c r="L1821" s="6" t="s">
        <v>157</v>
      </c>
      <c r="M1821" s="8"/>
      <c r="O1821">
        <f t="shared" si="465"/>
        <v>0</v>
      </c>
      <c r="Q1821" s="5" t="str">
        <f t="shared" si="450"/>
        <v>1869</v>
      </c>
      <c r="R1821" s="6" t="str">
        <f t="shared" si="451"/>
        <v>Elaine</v>
      </c>
      <c r="S1821" s="6" t="str">
        <f t="shared" si="452"/>
        <v>Logan</v>
      </c>
      <c r="T1821" s="6" t="str">
        <f t="shared" si="453"/>
        <v>Mrs</v>
      </c>
      <c r="U1821" s="6" t="str">
        <f t="shared" si="454"/>
        <v>F</v>
      </c>
      <c r="V1821" s="6" t="str">
        <f t="shared" si="455"/>
        <v>30</v>
      </c>
      <c r="W1821" s="6" t="str">
        <f t="shared" si="456"/>
        <v>Gas Works</v>
      </c>
      <c r="X1821" s="6" t="str">
        <f t="shared" si="457"/>
        <v>ks</v>
      </c>
      <c r="Y1821" s="6" t="str">
        <f t="shared" si="458"/>
        <v>Gas Works</v>
      </c>
      <c r="Z1821" s="6" t="str">
        <f t="shared" si="459"/>
        <v>Sanquhar</v>
      </c>
      <c r="AA1821" s="6" t="str">
        <f t="shared" si="460"/>
        <v>WC</v>
      </c>
      <c r="AB1821" s="7" t="str">
        <f t="shared" si="461"/>
        <v>44170</v>
      </c>
      <c r="AC1821" s="6" t="str">
        <f t="shared" si="462"/>
        <v>10</v>
      </c>
      <c r="AD1821" s="6" t="str">
        <f t="shared" si="463"/>
        <v>C3</v>
      </c>
      <c r="AE1821" s="8" t="str">
        <f t="shared" si="464"/>
        <v/>
      </c>
    </row>
    <row r="1822" spans="1:31" x14ac:dyDescent="0.25">
      <c r="A1822" s="9">
        <v>1870</v>
      </c>
      <c r="B1822" s="10" t="s">
        <v>5286</v>
      </c>
      <c r="C1822" s="10" t="s">
        <v>5287</v>
      </c>
      <c r="D1822" s="10" t="s">
        <v>28</v>
      </c>
      <c r="E1822" s="10" t="s">
        <v>29</v>
      </c>
      <c r="F1822" s="10">
        <v>60</v>
      </c>
      <c r="G1822" s="10" t="s">
        <v>5288</v>
      </c>
      <c r="H1822" s="10" t="s">
        <v>3919</v>
      </c>
      <c r="I1822" s="10" t="s">
        <v>32</v>
      </c>
      <c r="J1822" s="11">
        <v>43710</v>
      </c>
      <c r="K1822" s="10">
        <v>20</v>
      </c>
      <c r="L1822" s="10" t="s">
        <v>52</v>
      </c>
      <c r="M1822" s="12"/>
      <c r="O1822">
        <f t="shared" si="465"/>
        <v>0</v>
      </c>
      <c r="Q1822" s="9" t="str">
        <f t="shared" si="450"/>
        <v>1870</v>
      </c>
      <c r="R1822" s="10" t="str">
        <f t="shared" si="451"/>
        <v>Les</v>
      </c>
      <c r="S1822" s="10" t="str">
        <f t="shared" si="452"/>
        <v>Finn</v>
      </c>
      <c r="T1822" s="10" t="str">
        <f t="shared" si="453"/>
        <v>Mr</v>
      </c>
      <c r="U1822" s="10" t="str">
        <f t="shared" si="454"/>
        <v>M</v>
      </c>
      <c r="V1822" s="10" t="str">
        <f t="shared" si="455"/>
        <v>60</v>
      </c>
      <c r="W1822" s="10" t="str">
        <f t="shared" si="456"/>
        <v>Gaspar Close</v>
      </c>
      <c r="X1822" s="10" t="str">
        <f t="shared" si="457"/>
        <v>se</v>
      </c>
      <c r="Y1822" s="10" t="str">
        <f t="shared" si="458"/>
        <v>Gaspar Close</v>
      </c>
      <c r="Z1822" s="10" t="str">
        <f t="shared" si="459"/>
        <v>Tayport</v>
      </c>
      <c r="AA1822" s="10" t="str">
        <f t="shared" si="460"/>
        <v>WC</v>
      </c>
      <c r="AB1822" s="11" t="str">
        <f t="shared" si="461"/>
        <v>43710</v>
      </c>
      <c r="AC1822" s="10" t="str">
        <f t="shared" si="462"/>
        <v>20</v>
      </c>
      <c r="AD1822" s="10" t="str">
        <f t="shared" si="463"/>
        <v>A1</v>
      </c>
      <c r="AE1822" s="12" t="str">
        <f t="shared" si="464"/>
        <v/>
      </c>
    </row>
    <row r="1823" spans="1:31" x14ac:dyDescent="0.25">
      <c r="A1823" s="5">
        <v>1871</v>
      </c>
      <c r="B1823" s="6" t="s">
        <v>5030</v>
      </c>
      <c r="C1823" s="6" t="s">
        <v>1521</v>
      </c>
      <c r="D1823" s="6" t="s">
        <v>49</v>
      </c>
      <c r="E1823" s="6" t="s">
        <v>16</v>
      </c>
      <c r="F1823" s="6">
        <v>30</v>
      </c>
      <c r="G1823" s="6" t="s">
        <v>5289</v>
      </c>
      <c r="H1823" s="6" t="s">
        <v>3228</v>
      </c>
      <c r="I1823" s="6" t="s">
        <v>171</v>
      </c>
      <c r="J1823" s="7">
        <v>43868</v>
      </c>
      <c r="K1823" s="6">
        <v>15</v>
      </c>
      <c r="L1823" s="6" t="s">
        <v>68</v>
      </c>
      <c r="M1823" s="8"/>
      <c r="O1823">
        <f t="shared" si="465"/>
        <v>0</v>
      </c>
      <c r="Q1823" s="5" t="str">
        <f t="shared" si="450"/>
        <v>1871</v>
      </c>
      <c r="R1823" s="6" t="str">
        <f t="shared" si="451"/>
        <v>Asia</v>
      </c>
      <c r="S1823" s="6" t="str">
        <f t="shared" si="452"/>
        <v>Maddox</v>
      </c>
      <c r="T1823" s="6" t="str">
        <f t="shared" si="453"/>
        <v>Miss</v>
      </c>
      <c r="U1823" s="6" t="str">
        <f t="shared" si="454"/>
        <v>F</v>
      </c>
      <c r="V1823" s="6" t="str">
        <f t="shared" si="455"/>
        <v>30</v>
      </c>
      <c r="W1823" s="6" t="str">
        <f t="shared" si="456"/>
        <v>Gassiot Road</v>
      </c>
      <c r="X1823" s="6" t="str">
        <f t="shared" si="457"/>
        <v>ad</v>
      </c>
      <c r="Y1823" s="6" t="str">
        <f t="shared" si="458"/>
        <v>Gassiot Road</v>
      </c>
      <c r="Z1823" s="6" t="str">
        <f t="shared" si="459"/>
        <v>Clarbeston Road</v>
      </c>
      <c r="AA1823" s="6" t="str">
        <f t="shared" si="460"/>
        <v>PR</v>
      </c>
      <c r="AB1823" s="7" t="str">
        <f t="shared" si="461"/>
        <v>43868</v>
      </c>
      <c r="AC1823" s="6" t="str">
        <f t="shared" si="462"/>
        <v>15</v>
      </c>
      <c r="AD1823" s="6" t="str">
        <f t="shared" si="463"/>
        <v>A2</v>
      </c>
      <c r="AE1823" s="8" t="str">
        <f t="shared" si="464"/>
        <v/>
      </c>
    </row>
    <row r="1824" spans="1:31" x14ac:dyDescent="0.25">
      <c r="A1824" s="9">
        <v>1872</v>
      </c>
      <c r="B1824" s="10" t="s">
        <v>5290</v>
      </c>
      <c r="C1824" s="10" t="s">
        <v>5291</v>
      </c>
      <c r="D1824" s="10" t="s">
        <v>15</v>
      </c>
      <c r="E1824" s="10" t="s">
        <v>16</v>
      </c>
      <c r="F1824" s="10">
        <v>90</v>
      </c>
      <c r="G1824" s="10" t="s">
        <v>5292</v>
      </c>
      <c r="H1824" s="10" t="s">
        <v>193</v>
      </c>
      <c r="I1824" s="10" t="s">
        <v>185</v>
      </c>
      <c r="J1824" s="11">
        <v>43787</v>
      </c>
      <c r="K1824" s="10">
        <v>36</v>
      </c>
      <c r="L1824" s="10" t="s">
        <v>20</v>
      </c>
      <c r="M1824" s="12"/>
      <c r="O1824">
        <f t="shared" si="465"/>
        <v>0</v>
      </c>
      <c r="Q1824" s="9" t="str">
        <f t="shared" si="450"/>
        <v>1872</v>
      </c>
      <c r="R1824" s="10" t="str">
        <f t="shared" si="451"/>
        <v>Pauletta</v>
      </c>
      <c r="S1824" s="10" t="str">
        <f t="shared" si="452"/>
        <v>Tovar</v>
      </c>
      <c r="T1824" s="10" t="str">
        <f t="shared" si="453"/>
        <v>Mrs</v>
      </c>
      <c r="U1824" s="10" t="str">
        <f t="shared" si="454"/>
        <v>F</v>
      </c>
      <c r="V1824" s="10" t="str">
        <f t="shared" si="455"/>
        <v>90</v>
      </c>
      <c r="W1824" s="10" t="str">
        <f t="shared" si="456"/>
        <v>Gatcombe Villas</v>
      </c>
      <c r="X1824" s="10" t="str">
        <f t="shared" si="457"/>
        <v>as</v>
      </c>
      <c r="Y1824" s="10" t="str">
        <f t="shared" si="458"/>
        <v>Gatcombe Villas</v>
      </c>
      <c r="Z1824" s="10" t="str">
        <f t="shared" si="459"/>
        <v>Farnborough</v>
      </c>
      <c r="AA1824" s="10" t="str">
        <f t="shared" si="460"/>
        <v>HX</v>
      </c>
      <c r="AB1824" s="11" t="str">
        <f t="shared" si="461"/>
        <v>43787</v>
      </c>
      <c r="AC1824" s="10" t="str">
        <f t="shared" si="462"/>
        <v>36</v>
      </c>
      <c r="AD1824" s="10" t="str">
        <f t="shared" si="463"/>
        <v>B</v>
      </c>
      <c r="AE1824" s="12" t="str">
        <f t="shared" si="464"/>
        <v/>
      </c>
    </row>
    <row r="1825" spans="1:31" x14ac:dyDescent="0.25">
      <c r="A1825" s="5">
        <v>1873</v>
      </c>
      <c r="B1825" s="6" t="s">
        <v>5293</v>
      </c>
      <c r="C1825" s="6" t="s">
        <v>355</v>
      </c>
      <c r="D1825" s="6" t="s">
        <v>49</v>
      </c>
      <c r="E1825" s="6" t="s">
        <v>16</v>
      </c>
      <c r="F1825" s="6">
        <v>30</v>
      </c>
      <c r="G1825" s="6" t="s">
        <v>5294</v>
      </c>
      <c r="H1825" s="6" t="s">
        <v>2739</v>
      </c>
      <c r="I1825" s="6" t="s">
        <v>185</v>
      </c>
      <c r="J1825" s="7">
        <v>43615</v>
      </c>
      <c r="K1825" s="6">
        <v>38</v>
      </c>
      <c r="L1825" s="6" t="s">
        <v>99</v>
      </c>
      <c r="M1825" s="8"/>
      <c r="O1825">
        <f t="shared" si="465"/>
        <v>0</v>
      </c>
      <c r="Q1825" s="5" t="str">
        <f t="shared" si="450"/>
        <v>1873</v>
      </c>
      <c r="R1825" s="6" t="str">
        <f t="shared" si="451"/>
        <v>Rona</v>
      </c>
      <c r="S1825" s="6" t="str">
        <f t="shared" si="452"/>
        <v>Gleason</v>
      </c>
      <c r="T1825" s="6" t="str">
        <f t="shared" si="453"/>
        <v>Miss</v>
      </c>
      <c r="U1825" s="6" t="str">
        <f t="shared" si="454"/>
        <v>F</v>
      </c>
      <c r="V1825" s="6" t="str">
        <f t="shared" si="455"/>
        <v>30</v>
      </c>
      <c r="W1825" s="6" t="str">
        <f t="shared" si="456"/>
        <v>Gateway Mews</v>
      </c>
      <c r="X1825" s="6" t="str">
        <f t="shared" si="457"/>
        <v>ws</v>
      </c>
      <c r="Y1825" s="6" t="str">
        <f t="shared" si="458"/>
        <v>Gateway Mews</v>
      </c>
      <c r="Z1825" s="6" t="str">
        <f t="shared" si="459"/>
        <v>Galston</v>
      </c>
      <c r="AA1825" s="6" t="str">
        <f t="shared" si="460"/>
        <v>HX</v>
      </c>
      <c r="AB1825" s="7" t="str">
        <f t="shared" si="461"/>
        <v>43615</v>
      </c>
      <c r="AC1825" s="6" t="str">
        <f t="shared" si="462"/>
        <v>38</v>
      </c>
      <c r="AD1825" s="6" t="str">
        <f t="shared" si="463"/>
        <v>E</v>
      </c>
      <c r="AE1825" s="8" t="str">
        <f t="shared" si="464"/>
        <v/>
      </c>
    </row>
    <row r="1826" spans="1:31" x14ac:dyDescent="0.25">
      <c r="A1826" s="9">
        <v>1874</v>
      </c>
      <c r="B1826" s="10" t="s">
        <v>5295</v>
      </c>
      <c r="C1826" s="10" t="s">
        <v>5296</v>
      </c>
      <c r="D1826" s="10" t="s">
        <v>28</v>
      </c>
      <c r="E1826" s="10" t="s">
        <v>29</v>
      </c>
      <c r="F1826" s="10">
        <v>60</v>
      </c>
      <c r="G1826" s="10" t="s">
        <v>5294</v>
      </c>
      <c r="H1826" s="10" t="s">
        <v>5297</v>
      </c>
      <c r="I1826" s="10" t="s">
        <v>25</v>
      </c>
      <c r="J1826" s="11">
        <v>43794</v>
      </c>
      <c r="K1826" s="10">
        <v>71</v>
      </c>
      <c r="L1826" s="10" t="s">
        <v>99</v>
      </c>
      <c r="M1826" s="12"/>
      <c r="O1826">
        <f t="shared" si="465"/>
        <v>0</v>
      </c>
      <c r="Q1826" s="9" t="str">
        <f t="shared" si="450"/>
        <v>1874</v>
      </c>
      <c r="R1826" s="10" t="str">
        <f t="shared" si="451"/>
        <v>Cristobal</v>
      </c>
      <c r="S1826" s="10" t="str">
        <f t="shared" si="452"/>
        <v>Hood</v>
      </c>
      <c r="T1826" s="10" t="str">
        <f t="shared" si="453"/>
        <v>Mr</v>
      </c>
      <c r="U1826" s="10" t="str">
        <f t="shared" si="454"/>
        <v>M</v>
      </c>
      <c r="V1826" s="10" t="str">
        <f t="shared" si="455"/>
        <v>60</v>
      </c>
      <c r="W1826" s="10" t="str">
        <f t="shared" si="456"/>
        <v>Gateway Mews</v>
      </c>
      <c r="X1826" s="10" t="str">
        <f t="shared" si="457"/>
        <v>ws</v>
      </c>
      <c r="Y1826" s="10" t="str">
        <f t="shared" si="458"/>
        <v>Gateway Mews</v>
      </c>
      <c r="Z1826" s="10" t="str">
        <f t="shared" si="459"/>
        <v>Hunstanton</v>
      </c>
      <c r="AA1826" s="10" t="str">
        <f t="shared" si="460"/>
        <v>HG</v>
      </c>
      <c r="AB1826" s="11" t="str">
        <f t="shared" si="461"/>
        <v>43794</v>
      </c>
      <c r="AC1826" s="10" t="str">
        <f t="shared" si="462"/>
        <v>71</v>
      </c>
      <c r="AD1826" s="10" t="str">
        <f t="shared" si="463"/>
        <v>E</v>
      </c>
      <c r="AE1826" s="12" t="str">
        <f t="shared" si="464"/>
        <v/>
      </c>
    </row>
    <row r="1827" spans="1:31" x14ac:dyDescent="0.25">
      <c r="A1827" s="5">
        <v>1875</v>
      </c>
      <c r="B1827" s="6" t="s">
        <v>5298</v>
      </c>
      <c r="C1827" s="6" t="s">
        <v>5299</v>
      </c>
      <c r="D1827" s="6" t="s">
        <v>15</v>
      </c>
      <c r="E1827" s="6" t="s">
        <v>16</v>
      </c>
      <c r="F1827" s="6">
        <v>30</v>
      </c>
      <c r="G1827" s="6" t="s">
        <v>5300</v>
      </c>
      <c r="H1827" s="6" t="s">
        <v>958</v>
      </c>
      <c r="I1827" s="6" t="s">
        <v>25</v>
      </c>
      <c r="J1827" s="7">
        <v>43708</v>
      </c>
      <c r="K1827" s="6">
        <v>80</v>
      </c>
      <c r="L1827" s="6" t="s">
        <v>39</v>
      </c>
      <c r="M1827" s="8"/>
      <c r="O1827">
        <f t="shared" si="465"/>
        <v>0</v>
      </c>
      <c r="Q1827" s="5" t="str">
        <f t="shared" si="450"/>
        <v>1875</v>
      </c>
      <c r="R1827" s="6" t="str">
        <f t="shared" si="451"/>
        <v>Erline</v>
      </c>
      <c r="S1827" s="6" t="str">
        <f t="shared" si="452"/>
        <v>Hudson</v>
      </c>
      <c r="T1827" s="6" t="str">
        <f t="shared" si="453"/>
        <v>Mrs</v>
      </c>
      <c r="U1827" s="6" t="str">
        <f t="shared" si="454"/>
        <v>F</v>
      </c>
      <c r="V1827" s="6" t="str">
        <f t="shared" si="455"/>
        <v>30</v>
      </c>
      <c r="W1827" s="6" t="str">
        <f t="shared" si="456"/>
        <v>Gatton Road</v>
      </c>
      <c r="X1827" s="6" t="str">
        <f t="shared" si="457"/>
        <v>ad</v>
      </c>
      <c r="Y1827" s="6" t="str">
        <f t="shared" si="458"/>
        <v>Gatton Road</v>
      </c>
      <c r="Z1827" s="6" t="str">
        <f t="shared" si="459"/>
        <v>Hengoed</v>
      </c>
      <c r="AA1827" s="6" t="str">
        <f t="shared" si="460"/>
        <v>HG</v>
      </c>
      <c r="AB1827" s="7" t="str">
        <f t="shared" si="461"/>
        <v>43708</v>
      </c>
      <c r="AC1827" s="6" t="str">
        <f t="shared" si="462"/>
        <v>80</v>
      </c>
      <c r="AD1827" s="6" t="str">
        <f t="shared" si="463"/>
        <v>C1</v>
      </c>
      <c r="AE1827" s="8" t="str">
        <f t="shared" si="464"/>
        <v/>
      </c>
    </row>
    <row r="1828" spans="1:31" x14ac:dyDescent="0.25">
      <c r="A1828" s="9">
        <v>1876</v>
      </c>
      <c r="B1828" s="10" t="s">
        <v>5301</v>
      </c>
      <c r="C1828" s="10" t="s">
        <v>5302</v>
      </c>
      <c r="D1828" s="10" t="s">
        <v>49</v>
      </c>
      <c r="E1828" s="10" t="s">
        <v>16</v>
      </c>
      <c r="F1828" s="10">
        <v>90</v>
      </c>
      <c r="G1828" s="10" t="s">
        <v>5303</v>
      </c>
      <c r="H1828" s="10" t="s">
        <v>2391</v>
      </c>
      <c r="I1828" s="10" t="s">
        <v>176</v>
      </c>
      <c r="J1828" s="11">
        <v>43744</v>
      </c>
      <c r="K1828" s="10">
        <v>31</v>
      </c>
      <c r="L1828" s="10" t="s">
        <v>78</v>
      </c>
      <c r="M1828" s="12"/>
      <c r="O1828">
        <f t="shared" si="465"/>
        <v>0</v>
      </c>
      <c r="Q1828" s="9" t="str">
        <f t="shared" si="450"/>
        <v>1876</v>
      </c>
      <c r="R1828" s="10" t="str">
        <f t="shared" si="451"/>
        <v>Reta</v>
      </c>
      <c r="S1828" s="10" t="str">
        <f t="shared" si="452"/>
        <v>Zapata</v>
      </c>
      <c r="T1828" s="10" t="str">
        <f t="shared" si="453"/>
        <v>Miss</v>
      </c>
      <c r="U1828" s="10" t="str">
        <f t="shared" si="454"/>
        <v>F</v>
      </c>
      <c r="V1828" s="10" t="str">
        <f t="shared" si="455"/>
        <v>90</v>
      </c>
      <c r="W1828" s="10" t="str">
        <f t="shared" si="456"/>
        <v>Gatward Green</v>
      </c>
      <c r="X1828" s="10" t="str">
        <f t="shared" si="457"/>
        <v>en</v>
      </c>
      <c r="Y1828" s="10" t="str">
        <f t="shared" si="458"/>
        <v>Gatward Green</v>
      </c>
      <c r="Z1828" s="10" t="str">
        <f t="shared" si="459"/>
        <v>Crowthorne</v>
      </c>
      <c r="AA1828" s="10" t="str">
        <f t="shared" si="460"/>
        <v>CW</v>
      </c>
      <c r="AB1828" s="11" t="str">
        <f t="shared" si="461"/>
        <v>43744</v>
      </c>
      <c r="AC1828" s="10" t="str">
        <f t="shared" si="462"/>
        <v>31</v>
      </c>
      <c r="AD1828" s="10" t="str">
        <f t="shared" si="463"/>
        <v>C2</v>
      </c>
      <c r="AE1828" s="12" t="str">
        <f t="shared" si="464"/>
        <v/>
      </c>
    </row>
    <row r="1829" spans="1:31" x14ac:dyDescent="0.25">
      <c r="A1829" s="5">
        <v>1877</v>
      </c>
      <c r="B1829" s="6" t="s">
        <v>1750</v>
      </c>
      <c r="C1829" s="6" t="s">
        <v>5304</v>
      </c>
      <c r="D1829" s="6" t="s">
        <v>28</v>
      </c>
      <c r="E1829" s="6" t="s">
        <v>29</v>
      </c>
      <c r="F1829" s="6">
        <v>30</v>
      </c>
      <c r="G1829" s="6" t="s">
        <v>5305</v>
      </c>
      <c r="H1829" s="6" t="s">
        <v>5007</v>
      </c>
      <c r="I1829" s="6" t="s">
        <v>32</v>
      </c>
      <c r="J1829" s="7">
        <v>44499</v>
      </c>
      <c r="K1829" s="6">
        <v>67</v>
      </c>
      <c r="L1829" s="6" t="s">
        <v>99</v>
      </c>
      <c r="M1829" s="8"/>
      <c r="O1829">
        <f t="shared" si="465"/>
        <v>0</v>
      </c>
      <c r="Q1829" s="5" t="str">
        <f t="shared" si="450"/>
        <v>1877</v>
      </c>
      <c r="R1829" s="6" t="str">
        <f t="shared" si="451"/>
        <v>Refugio</v>
      </c>
      <c r="S1829" s="6" t="str">
        <f t="shared" si="452"/>
        <v>Bush</v>
      </c>
      <c r="T1829" s="6" t="str">
        <f t="shared" si="453"/>
        <v>Mr</v>
      </c>
      <c r="U1829" s="6" t="str">
        <f t="shared" si="454"/>
        <v>M</v>
      </c>
      <c r="V1829" s="6" t="str">
        <f t="shared" si="455"/>
        <v>30</v>
      </c>
      <c r="W1829" s="6" t="str">
        <f t="shared" si="456"/>
        <v>Gautrey Road</v>
      </c>
      <c r="X1829" s="6" t="str">
        <f t="shared" si="457"/>
        <v>ad</v>
      </c>
      <c r="Y1829" s="6" t="str">
        <f t="shared" si="458"/>
        <v>Gautrey Road</v>
      </c>
      <c r="Z1829" s="6" t="str">
        <f t="shared" si="459"/>
        <v>Romsey</v>
      </c>
      <c r="AA1829" s="6" t="str">
        <f t="shared" si="460"/>
        <v>WC</v>
      </c>
      <c r="AB1829" s="7" t="str">
        <f t="shared" si="461"/>
        <v>44499</v>
      </c>
      <c r="AC1829" s="6" t="str">
        <f t="shared" si="462"/>
        <v>67</v>
      </c>
      <c r="AD1829" s="6" t="str">
        <f t="shared" si="463"/>
        <v>E</v>
      </c>
      <c r="AE1829" s="8" t="str">
        <f t="shared" si="464"/>
        <v/>
      </c>
    </row>
    <row r="1830" spans="1:31" x14ac:dyDescent="0.25">
      <c r="A1830" s="9">
        <v>1878</v>
      </c>
      <c r="B1830" s="10" t="s">
        <v>1983</v>
      </c>
      <c r="C1830" s="10" t="s">
        <v>4512</v>
      </c>
      <c r="D1830" s="10" t="s">
        <v>41</v>
      </c>
      <c r="E1830" s="10" t="s">
        <v>16</v>
      </c>
      <c r="F1830" s="10">
        <v>30</v>
      </c>
      <c r="G1830" s="10" t="s">
        <v>5305</v>
      </c>
      <c r="H1830" s="10" t="s">
        <v>378</v>
      </c>
      <c r="I1830" s="10" t="s">
        <v>32</v>
      </c>
      <c r="J1830" s="11">
        <v>43500</v>
      </c>
      <c r="K1830" s="10">
        <v>84</v>
      </c>
      <c r="L1830" s="10" t="s">
        <v>78</v>
      </c>
      <c r="M1830" s="12"/>
      <c r="O1830">
        <f t="shared" si="465"/>
        <v>0</v>
      </c>
      <c r="Q1830" s="9" t="str">
        <f t="shared" si="450"/>
        <v>1878</v>
      </c>
      <c r="R1830" s="10" t="str">
        <f t="shared" si="451"/>
        <v>Donald</v>
      </c>
      <c r="S1830" s="10" t="str">
        <f t="shared" si="452"/>
        <v>Woody</v>
      </c>
      <c r="T1830" s="10" t="str">
        <f t="shared" si="453"/>
        <v>Ms</v>
      </c>
      <c r="U1830" s="10" t="str">
        <f t="shared" si="454"/>
        <v>F</v>
      </c>
      <c r="V1830" s="10" t="str">
        <f t="shared" si="455"/>
        <v>30</v>
      </c>
      <c r="W1830" s="10" t="str">
        <f t="shared" si="456"/>
        <v>Gautrey Road</v>
      </c>
      <c r="X1830" s="10" t="str">
        <f t="shared" si="457"/>
        <v>ad</v>
      </c>
      <c r="Y1830" s="10" t="str">
        <f t="shared" si="458"/>
        <v>Gautrey Road</v>
      </c>
      <c r="Z1830" s="10" t="str">
        <f t="shared" si="459"/>
        <v>Tranent</v>
      </c>
      <c r="AA1830" s="10" t="str">
        <f t="shared" si="460"/>
        <v>WC</v>
      </c>
      <c r="AB1830" s="11" t="str">
        <f t="shared" si="461"/>
        <v>43500</v>
      </c>
      <c r="AC1830" s="10" t="str">
        <f t="shared" si="462"/>
        <v>84</v>
      </c>
      <c r="AD1830" s="10" t="str">
        <f t="shared" si="463"/>
        <v>C2</v>
      </c>
      <c r="AE1830" s="12" t="str">
        <f t="shared" si="464"/>
        <v/>
      </c>
    </row>
    <row r="1831" spans="1:31" x14ac:dyDescent="0.25">
      <c r="A1831" s="5">
        <v>1879</v>
      </c>
      <c r="B1831" s="6" t="s">
        <v>4534</v>
      </c>
      <c r="C1831" s="6" t="s">
        <v>5306</v>
      </c>
      <c r="D1831" s="6" t="s">
        <v>28</v>
      </c>
      <c r="E1831" s="6" t="s">
        <v>29</v>
      </c>
      <c r="F1831" s="6">
        <v>90</v>
      </c>
      <c r="G1831" s="6" t="s">
        <v>5307</v>
      </c>
      <c r="H1831" s="6" t="s">
        <v>5308</v>
      </c>
      <c r="I1831" s="6" t="s">
        <v>185</v>
      </c>
      <c r="J1831" s="7">
        <v>44086</v>
      </c>
      <c r="K1831" s="6">
        <v>61</v>
      </c>
      <c r="L1831" s="6" t="s">
        <v>157</v>
      </c>
      <c r="M1831" s="8"/>
      <c r="O1831">
        <f t="shared" si="465"/>
        <v>0</v>
      </c>
      <c r="Q1831" s="5" t="str">
        <f t="shared" si="450"/>
        <v>1879</v>
      </c>
      <c r="R1831" s="6" t="str">
        <f t="shared" si="451"/>
        <v>Lionel</v>
      </c>
      <c r="S1831" s="6" t="str">
        <f t="shared" si="452"/>
        <v>Hemphill</v>
      </c>
      <c r="T1831" s="6" t="str">
        <f t="shared" si="453"/>
        <v>Mr</v>
      </c>
      <c r="U1831" s="6" t="str">
        <f t="shared" si="454"/>
        <v>M</v>
      </c>
      <c r="V1831" s="6" t="str">
        <f t="shared" si="455"/>
        <v>90</v>
      </c>
      <c r="W1831" s="6" t="str">
        <f t="shared" si="456"/>
        <v>Gautrey Square</v>
      </c>
      <c r="X1831" s="6" t="str">
        <f t="shared" si="457"/>
        <v>re</v>
      </c>
      <c r="Y1831" s="6" t="str">
        <f t="shared" si="458"/>
        <v>Gautrey Square</v>
      </c>
      <c r="Z1831" s="6" t="str">
        <f t="shared" si="459"/>
        <v>Fraserburgh</v>
      </c>
      <c r="AA1831" s="6" t="str">
        <f t="shared" si="460"/>
        <v>HX</v>
      </c>
      <c r="AB1831" s="7" t="str">
        <f t="shared" si="461"/>
        <v>44086</v>
      </c>
      <c r="AC1831" s="6" t="str">
        <f t="shared" si="462"/>
        <v>61</v>
      </c>
      <c r="AD1831" s="6" t="str">
        <f t="shared" si="463"/>
        <v>C3</v>
      </c>
      <c r="AE1831" s="8" t="str">
        <f t="shared" si="464"/>
        <v/>
      </c>
    </row>
    <row r="1832" spans="1:31" x14ac:dyDescent="0.25">
      <c r="A1832" s="9">
        <v>1880</v>
      </c>
      <c r="B1832" s="10" t="s">
        <v>4422</v>
      </c>
      <c r="C1832" s="10" t="s">
        <v>5309</v>
      </c>
      <c r="D1832" s="10" t="s">
        <v>28</v>
      </c>
      <c r="E1832" s="10" t="s">
        <v>29</v>
      </c>
      <c r="F1832" s="10">
        <v>60</v>
      </c>
      <c r="G1832" s="10" t="s">
        <v>5310</v>
      </c>
      <c r="H1832" s="10" t="s">
        <v>710</v>
      </c>
      <c r="I1832" s="10" t="s">
        <v>38</v>
      </c>
      <c r="J1832" s="11">
        <v>43907</v>
      </c>
      <c r="K1832" s="10">
        <v>25</v>
      </c>
      <c r="L1832" s="10" t="s">
        <v>62</v>
      </c>
      <c r="M1832" s="12"/>
      <c r="O1832">
        <f t="shared" si="465"/>
        <v>0</v>
      </c>
      <c r="Q1832" s="9" t="str">
        <f t="shared" si="450"/>
        <v>1880</v>
      </c>
      <c r="R1832" s="10" t="str">
        <f t="shared" si="451"/>
        <v>Elisha</v>
      </c>
      <c r="S1832" s="10" t="str">
        <f t="shared" si="452"/>
        <v>Buchanan</v>
      </c>
      <c r="T1832" s="10" t="str">
        <f t="shared" si="453"/>
        <v>Mr</v>
      </c>
      <c r="U1832" s="10" t="str">
        <f t="shared" si="454"/>
        <v>M</v>
      </c>
      <c r="V1832" s="10" t="str">
        <f t="shared" si="455"/>
        <v>60</v>
      </c>
      <c r="W1832" s="10" t="str">
        <f t="shared" si="456"/>
        <v>Gaverick Street</v>
      </c>
      <c r="X1832" s="10" t="str">
        <f t="shared" si="457"/>
        <v>et</v>
      </c>
      <c r="Y1832" s="10" t="str">
        <f t="shared" si="458"/>
        <v>Gaverick Street</v>
      </c>
      <c r="Z1832" s="10" t="str">
        <f t="shared" si="459"/>
        <v>Devon</v>
      </c>
      <c r="AA1832" s="10" t="str">
        <f t="shared" si="460"/>
        <v>RM</v>
      </c>
      <c r="AB1832" s="11" t="str">
        <f t="shared" si="461"/>
        <v>43907</v>
      </c>
      <c r="AC1832" s="10" t="str">
        <f t="shared" si="462"/>
        <v>25</v>
      </c>
      <c r="AD1832" s="10" t="str">
        <f t="shared" si="463"/>
        <v>C4</v>
      </c>
      <c r="AE1832" s="12" t="str">
        <f t="shared" si="464"/>
        <v/>
      </c>
    </row>
    <row r="1833" spans="1:31" x14ac:dyDescent="0.25">
      <c r="A1833" s="5">
        <v>1881</v>
      </c>
      <c r="B1833" s="6" t="s">
        <v>194</v>
      </c>
      <c r="C1833" s="6" t="s">
        <v>5311</v>
      </c>
      <c r="D1833" s="6" t="s">
        <v>28</v>
      </c>
      <c r="E1833" s="6" t="s">
        <v>29</v>
      </c>
      <c r="F1833" s="6">
        <v>60</v>
      </c>
      <c r="G1833" s="6" t="s">
        <v>5310</v>
      </c>
      <c r="H1833" s="6" t="s">
        <v>4849</v>
      </c>
      <c r="I1833" s="6" t="s">
        <v>291</v>
      </c>
      <c r="J1833" s="7">
        <v>43864</v>
      </c>
      <c r="K1833" s="6">
        <v>64</v>
      </c>
      <c r="L1833" s="6" t="s">
        <v>52</v>
      </c>
      <c r="M1833" s="8"/>
      <c r="O1833">
        <f t="shared" si="465"/>
        <v>0</v>
      </c>
      <c r="Q1833" s="5" t="str">
        <f t="shared" si="450"/>
        <v>1881</v>
      </c>
      <c r="R1833" s="6" t="str">
        <f t="shared" si="451"/>
        <v>Hoyt</v>
      </c>
      <c r="S1833" s="6" t="str">
        <f t="shared" si="452"/>
        <v>Oakley</v>
      </c>
      <c r="T1833" s="6" t="str">
        <f t="shared" si="453"/>
        <v>Mr</v>
      </c>
      <c r="U1833" s="6" t="str">
        <f t="shared" si="454"/>
        <v>M</v>
      </c>
      <c r="V1833" s="6" t="str">
        <f t="shared" si="455"/>
        <v>60</v>
      </c>
      <c r="W1833" s="6" t="str">
        <f t="shared" si="456"/>
        <v>Gaverick Street</v>
      </c>
      <c r="X1833" s="6" t="str">
        <f t="shared" si="457"/>
        <v>et</v>
      </c>
      <c r="Y1833" s="6" t="str">
        <f t="shared" si="458"/>
        <v>Gaverick Street</v>
      </c>
      <c r="Z1833" s="6" t="str">
        <f t="shared" si="459"/>
        <v>Laurencekirk</v>
      </c>
      <c r="AA1833" s="6" t="str">
        <f t="shared" si="460"/>
        <v>HS</v>
      </c>
      <c r="AB1833" s="7" t="str">
        <f t="shared" si="461"/>
        <v>43864</v>
      </c>
      <c r="AC1833" s="6" t="str">
        <f t="shared" si="462"/>
        <v>64</v>
      </c>
      <c r="AD1833" s="6" t="str">
        <f t="shared" si="463"/>
        <v>A1</v>
      </c>
      <c r="AE1833" s="8" t="str">
        <f t="shared" si="464"/>
        <v/>
      </c>
    </row>
    <row r="1834" spans="1:31" x14ac:dyDescent="0.25">
      <c r="A1834" s="9">
        <v>1882</v>
      </c>
      <c r="B1834" s="10" t="s">
        <v>5312</v>
      </c>
      <c r="C1834" s="10" t="s">
        <v>5313</v>
      </c>
      <c r="D1834" s="10" t="s">
        <v>49</v>
      </c>
      <c r="E1834" s="10" t="s">
        <v>16</v>
      </c>
      <c r="F1834" s="10">
        <v>60</v>
      </c>
      <c r="G1834" s="10" t="s">
        <v>5314</v>
      </c>
      <c r="H1834" s="10" t="s">
        <v>2743</v>
      </c>
      <c r="I1834" s="10" t="s">
        <v>122</v>
      </c>
      <c r="J1834" s="11">
        <v>43514</v>
      </c>
      <c r="K1834" s="10">
        <v>27</v>
      </c>
      <c r="L1834" s="10" t="s">
        <v>62</v>
      </c>
      <c r="M1834" s="12"/>
      <c r="O1834">
        <f t="shared" si="465"/>
        <v>0</v>
      </c>
      <c r="Q1834" s="9" t="str">
        <f t="shared" si="450"/>
        <v>1882</v>
      </c>
      <c r="R1834" s="10" t="str">
        <f t="shared" si="451"/>
        <v>Delphia</v>
      </c>
      <c r="S1834" s="10" t="str">
        <f t="shared" si="452"/>
        <v>Collier</v>
      </c>
      <c r="T1834" s="10" t="str">
        <f t="shared" si="453"/>
        <v>Miss</v>
      </c>
      <c r="U1834" s="10" t="str">
        <f t="shared" si="454"/>
        <v>F</v>
      </c>
      <c r="V1834" s="10" t="str">
        <f t="shared" si="455"/>
        <v>60</v>
      </c>
      <c r="W1834" s="10" t="str">
        <f t="shared" si="456"/>
        <v>Gaynesford Road</v>
      </c>
      <c r="X1834" s="10" t="str">
        <f t="shared" si="457"/>
        <v>ad</v>
      </c>
      <c r="Y1834" s="10" t="str">
        <f t="shared" si="458"/>
        <v>Gaynesford Road</v>
      </c>
      <c r="Z1834" s="10" t="str">
        <f t="shared" si="459"/>
        <v>Llanfyrnach</v>
      </c>
      <c r="AA1834" s="10" t="str">
        <f t="shared" si="460"/>
        <v>WN</v>
      </c>
      <c r="AB1834" s="11" t="str">
        <f t="shared" si="461"/>
        <v>43514</v>
      </c>
      <c r="AC1834" s="10" t="str">
        <f t="shared" si="462"/>
        <v>27</v>
      </c>
      <c r="AD1834" s="10" t="str">
        <f t="shared" si="463"/>
        <v>C4</v>
      </c>
      <c r="AE1834" s="12" t="str">
        <f t="shared" si="464"/>
        <v/>
      </c>
    </row>
    <row r="1835" spans="1:31" x14ac:dyDescent="0.25">
      <c r="A1835" s="5">
        <v>1883</v>
      </c>
      <c r="B1835" s="6" t="s">
        <v>5315</v>
      </c>
      <c r="C1835" s="6" t="s">
        <v>2470</v>
      </c>
      <c r="D1835" s="6" t="s">
        <v>28</v>
      </c>
      <c r="E1835" s="6" t="s">
        <v>29</v>
      </c>
      <c r="F1835" s="6">
        <v>90</v>
      </c>
      <c r="G1835" s="6" t="s">
        <v>5316</v>
      </c>
      <c r="H1835" s="6" t="s">
        <v>5317</v>
      </c>
      <c r="I1835" s="6" t="s">
        <v>32</v>
      </c>
      <c r="J1835" s="7">
        <v>44047</v>
      </c>
      <c r="K1835" s="6">
        <v>42</v>
      </c>
      <c r="L1835" s="6" t="s">
        <v>99</v>
      </c>
      <c r="M1835" s="8"/>
      <c r="O1835">
        <f t="shared" si="465"/>
        <v>0</v>
      </c>
      <c r="Q1835" s="5" t="str">
        <f t="shared" si="450"/>
        <v>1883</v>
      </c>
      <c r="R1835" s="6" t="str">
        <f t="shared" si="451"/>
        <v>Leonel</v>
      </c>
      <c r="S1835" s="6" t="str">
        <f t="shared" si="452"/>
        <v>Gary</v>
      </c>
      <c r="T1835" s="6" t="str">
        <f t="shared" si="453"/>
        <v>Mr</v>
      </c>
      <c r="U1835" s="6" t="str">
        <f t="shared" si="454"/>
        <v>M</v>
      </c>
      <c r="V1835" s="6" t="str">
        <f t="shared" si="455"/>
        <v>90</v>
      </c>
      <c r="W1835" s="6" t="str">
        <f t="shared" si="456"/>
        <v>Gayton Road</v>
      </c>
      <c r="X1835" s="6" t="str">
        <f t="shared" si="457"/>
        <v>ad</v>
      </c>
      <c r="Y1835" s="6" t="str">
        <f t="shared" si="458"/>
        <v>Gayton Road</v>
      </c>
      <c r="Z1835" s="6" t="str">
        <f t="shared" si="459"/>
        <v>Tonypandy</v>
      </c>
      <c r="AA1835" s="6" t="str">
        <f t="shared" si="460"/>
        <v>WC</v>
      </c>
      <c r="AB1835" s="7" t="str">
        <f t="shared" si="461"/>
        <v>44047</v>
      </c>
      <c r="AC1835" s="6" t="str">
        <f t="shared" si="462"/>
        <v>42</v>
      </c>
      <c r="AD1835" s="6" t="str">
        <f t="shared" si="463"/>
        <v>E</v>
      </c>
      <c r="AE1835" s="8" t="str">
        <f t="shared" si="464"/>
        <v/>
      </c>
    </row>
    <row r="1836" spans="1:31" x14ac:dyDescent="0.25">
      <c r="A1836" s="9">
        <v>1884</v>
      </c>
      <c r="B1836" s="10" t="s">
        <v>5318</v>
      </c>
      <c r="C1836" s="10" t="s">
        <v>5319</v>
      </c>
      <c r="D1836" s="10" t="s">
        <v>49</v>
      </c>
      <c r="E1836" s="10" t="s">
        <v>16</v>
      </c>
      <c r="F1836" s="10">
        <v>60</v>
      </c>
      <c r="G1836" s="10" t="s">
        <v>5320</v>
      </c>
      <c r="H1836" s="10" t="s">
        <v>5321</v>
      </c>
      <c r="I1836" s="10" t="s">
        <v>32</v>
      </c>
      <c r="J1836" s="11">
        <v>43510</v>
      </c>
      <c r="K1836" s="10">
        <v>70</v>
      </c>
      <c r="L1836" s="10" t="s">
        <v>157</v>
      </c>
      <c r="M1836" s="12"/>
      <c r="O1836">
        <f t="shared" si="465"/>
        <v>0</v>
      </c>
      <c r="Q1836" s="9" t="str">
        <f t="shared" si="450"/>
        <v>1884</v>
      </c>
      <c r="R1836" s="10" t="str">
        <f t="shared" si="451"/>
        <v>Drema</v>
      </c>
      <c r="S1836" s="10" t="str">
        <f t="shared" si="452"/>
        <v>Carrillo</v>
      </c>
      <c r="T1836" s="10" t="str">
        <f t="shared" si="453"/>
        <v>Miss</v>
      </c>
      <c r="U1836" s="10" t="str">
        <f t="shared" si="454"/>
        <v>F</v>
      </c>
      <c r="V1836" s="10" t="str">
        <f t="shared" si="455"/>
        <v>60</v>
      </c>
      <c r="W1836" s="10" t="str">
        <f t="shared" si="456"/>
        <v>Gayville Road</v>
      </c>
      <c r="X1836" s="10" t="str">
        <f t="shared" si="457"/>
        <v>ad</v>
      </c>
      <c r="Y1836" s="10" t="str">
        <f t="shared" si="458"/>
        <v>Gayville Road</v>
      </c>
      <c r="Z1836" s="10" t="str">
        <f t="shared" si="459"/>
        <v>Wymondham</v>
      </c>
      <c r="AA1836" s="10" t="str">
        <f t="shared" si="460"/>
        <v>WC</v>
      </c>
      <c r="AB1836" s="11" t="str">
        <f t="shared" si="461"/>
        <v>43510</v>
      </c>
      <c r="AC1836" s="10" t="str">
        <f t="shared" si="462"/>
        <v>70</v>
      </c>
      <c r="AD1836" s="10" t="str">
        <f t="shared" si="463"/>
        <v>C3</v>
      </c>
      <c r="AE1836" s="12" t="str">
        <f t="shared" si="464"/>
        <v/>
      </c>
    </row>
    <row r="1837" spans="1:31" x14ac:dyDescent="0.25">
      <c r="A1837" s="5">
        <v>1885</v>
      </c>
      <c r="B1837" s="6" t="s">
        <v>5322</v>
      </c>
      <c r="C1837" s="6" t="s">
        <v>3423</v>
      </c>
      <c r="D1837" s="6" t="s">
        <v>15</v>
      </c>
      <c r="E1837" s="6" t="s">
        <v>16</v>
      </c>
      <c r="F1837" s="6">
        <v>90</v>
      </c>
      <c r="G1837" s="6" t="s">
        <v>5323</v>
      </c>
      <c r="H1837" s="6" t="s">
        <v>3023</v>
      </c>
      <c r="I1837" s="6" t="s">
        <v>32</v>
      </c>
      <c r="J1837" s="7">
        <v>44209</v>
      </c>
      <c r="K1837" s="6">
        <v>16</v>
      </c>
      <c r="L1837" s="6" t="s">
        <v>157</v>
      </c>
      <c r="M1837" s="8"/>
      <c r="O1837">
        <f t="shared" si="465"/>
        <v>0</v>
      </c>
      <c r="Q1837" s="5" t="str">
        <f t="shared" si="450"/>
        <v>1885</v>
      </c>
      <c r="R1837" s="6" t="str">
        <f t="shared" si="451"/>
        <v>Annis</v>
      </c>
      <c r="S1837" s="6" t="str">
        <f t="shared" si="452"/>
        <v>Oneal</v>
      </c>
      <c r="T1837" s="6" t="str">
        <f t="shared" si="453"/>
        <v>Mrs</v>
      </c>
      <c r="U1837" s="6" t="str">
        <f t="shared" si="454"/>
        <v>F</v>
      </c>
      <c r="V1837" s="6" t="str">
        <f t="shared" si="455"/>
        <v>90</v>
      </c>
      <c r="W1837" s="6" t="str">
        <f t="shared" si="456"/>
        <v>Gaywood Road</v>
      </c>
      <c r="X1837" s="6" t="str">
        <f t="shared" si="457"/>
        <v>ad</v>
      </c>
      <c r="Y1837" s="6" t="str">
        <f t="shared" si="458"/>
        <v>Gaywood Road</v>
      </c>
      <c r="Z1837" s="6" t="str">
        <f t="shared" si="459"/>
        <v>Torrington</v>
      </c>
      <c r="AA1837" s="6" t="str">
        <f t="shared" si="460"/>
        <v>WC</v>
      </c>
      <c r="AB1837" s="7" t="str">
        <f t="shared" si="461"/>
        <v>44209</v>
      </c>
      <c r="AC1837" s="6" t="str">
        <f t="shared" si="462"/>
        <v>16</v>
      </c>
      <c r="AD1837" s="6" t="str">
        <f t="shared" si="463"/>
        <v>C3</v>
      </c>
      <c r="AE1837" s="8" t="str">
        <f t="shared" si="464"/>
        <v/>
      </c>
    </row>
    <row r="1838" spans="1:31" x14ac:dyDescent="0.25">
      <c r="A1838" s="9">
        <v>1886</v>
      </c>
      <c r="B1838" s="10" t="s">
        <v>5324</v>
      </c>
      <c r="C1838" s="10" t="s">
        <v>503</v>
      </c>
      <c r="D1838" s="10" t="s">
        <v>49</v>
      </c>
      <c r="E1838" s="10" t="s">
        <v>16</v>
      </c>
      <c r="F1838" s="10">
        <v>90</v>
      </c>
      <c r="G1838" s="10" t="s">
        <v>5325</v>
      </c>
      <c r="H1838" s="10" t="s">
        <v>1197</v>
      </c>
      <c r="I1838" s="10" t="s">
        <v>32</v>
      </c>
      <c r="J1838" s="11">
        <v>43715</v>
      </c>
      <c r="K1838" s="10">
        <v>84</v>
      </c>
      <c r="L1838" s="10" t="s">
        <v>52</v>
      </c>
      <c r="M1838" s="12"/>
      <c r="O1838">
        <f t="shared" si="465"/>
        <v>0</v>
      </c>
      <c r="Q1838" s="9" t="str">
        <f t="shared" si="450"/>
        <v>1886</v>
      </c>
      <c r="R1838" s="10" t="str">
        <f t="shared" si="451"/>
        <v>Melisa</v>
      </c>
      <c r="S1838" s="10" t="str">
        <f t="shared" si="452"/>
        <v>Maynard</v>
      </c>
      <c r="T1838" s="10" t="str">
        <f t="shared" si="453"/>
        <v>Miss</v>
      </c>
      <c r="U1838" s="10" t="str">
        <f t="shared" si="454"/>
        <v>F</v>
      </c>
      <c r="V1838" s="10" t="str">
        <f t="shared" si="455"/>
        <v>90</v>
      </c>
      <c r="W1838" s="10" t="str">
        <f t="shared" si="456"/>
        <v>Gedling Street</v>
      </c>
      <c r="X1838" s="10" t="str">
        <f t="shared" si="457"/>
        <v>et</v>
      </c>
      <c r="Y1838" s="10" t="str">
        <f t="shared" si="458"/>
        <v>Gedling Street</v>
      </c>
      <c r="Z1838" s="10" t="str">
        <f t="shared" si="459"/>
        <v>West Linton</v>
      </c>
      <c r="AA1838" s="10" t="str">
        <f t="shared" si="460"/>
        <v>WC</v>
      </c>
      <c r="AB1838" s="11" t="str">
        <f t="shared" si="461"/>
        <v>43715</v>
      </c>
      <c r="AC1838" s="10" t="str">
        <f t="shared" si="462"/>
        <v>84</v>
      </c>
      <c r="AD1838" s="10" t="str">
        <f t="shared" si="463"/>
        <v>A1</v>
      </c>
      <c r="AE1838" s="12" t="str">
        <f t="shared" si="464"/>
        <v/>
      </c>
    </row>
    <row r="1839" spans="1:31" x14ac:dyDescent="0.25">
      <c r="A1839" s="5">
        <v>1887</v>
      </c>
      <c r="B1839" s="6" t="s">
        <v>5326</v>
      </c>
      <c r="C1839" s="6" t="s">
        <v>5327</v>
      </c>
      <c r="D1839" s="6" t="s">
        <v>49</v>
      </c>
      <c r="E1839" s="6" t="s">
        <v>16</v>
      </c>
      <c r="F1839" s="6">
        <v>30</v>
      </c>
      <c r="G1839" s="6" t="s">
        <v>5328</v>
      </c>
      <c r="H1839" s="6" t="s">
        <v>545</v>
      </c>
      <c r="I1839" s="6" t="s">
        <v>421</v>
      </c>
      <c r="J1839" s="7">
        <v>43735</v>
      </c>
      <c r="K1839" s="6">
        <v>45</v>
      </c>
      <c r="L1839" s="6" t="s">
        <v>20</v>
      </c>
      <c r="M1839" s="8"/>
      <c r="O1839">
        <f t="shared" si="465"/>
        <v>0</v>
      </c>
      <c r="Q1839" s="5" t="str">
        <f t="shared" si="450"/>
        <v>1887</v>
      </c>
      <c r="R1839" s="6" t="str">
        <f t="shared" si="451"/>
        <v>Linnie</v>
      </c>
      <c r="S1839" s="6" t="str">
        <f t="shared" si="452"/>
        <v>Corbin</v>
      </c>
      <c r="T1839" s="6" t="str">
        <f t="shared" si="453"/>
        <v>Miss</v>
      </c>
      <c r="U1839" s="6" t="str">
        <f t="shared" si="454"/>
        <v>F</v>
      </c>
      <c r="V1839" s="6" t="str">
        <f t="shared" si="455"/>
        <v>30</v>
      </c>
      <c r="W1839" s="6" t="str">
        <f t="shared" si="456"/>
        <v>Gee's Court</v>
      </c>
      <c r="X1839" s="6" t="str">
        <f t="shared" si="457"/>
        <v>rt</v>
      </c>
      <c r="Y1839" s="6" t="str">
        <f t="shared" si="458"/>
        <v>Gee's Court</v>
      </c>
      <c r="Z1839" s="6" t="str">
        <f t="shared" si="459"/>
        <v>Axbridge</v>
      </c>
      <c r="AA1839" s="6" t="str">
        <f t="shared" si="460"/>
        <v>NR</v>
      </c>
      <c r="AB1839" s="7" t="str">
        <f t="shared" si="461"/>
        <v>43735</v>
      </c>
      <c r="AC1839" s="6" t="str">
        <f t="shared" si="462"/>
        <v>45</v>
      </c>
      <c r="AD1839" s="6" t="str">
        <f t="shared" si="463"/>
        <v>B</v>
      </c>
      <c r="AE1839" s="8" t="str">
        <f t="shared" si="464"/>
        <v/>
      </c>
    </row>
    <row r="1840" spans="1:31" x14ac:dyDescent="0.25">
      <c r="A1840" s="9">
        <v>1888</v>
      </c>
      <c r="B1840" s="10" t="s">
        <v>5329</v>
      </c>
      <c r="C1840" s="10" t="s">
        <v>2805</v>
      </c>
      <c r="D1840" s="10" t="s">
        <v>28</v>
      </c>
      <c r="E1840" s="10" t="s">
        <v>29</v>
      </c>
      <c r="F1840" s="10">
        <v>30</v>
      </c>
      <c r="G1840" s="10" t="s">
        <v>5328</v>
      </c>
      <c r="H1840" s="10" t="s">
        <v>1969</v>
      </c>
      <c r="I1840" s="10" t="s">
        <v>122</v>
      </c>
      <c r="J1840" s="11">
        <v>43567</v>
      </c>
      <c r="K1840" s="10">
        <v>56</v>
      </c>
      <c r="L1840" s="10" t="s">
        <v>52</v>
      </c>
      <c r="M1840" s="12"/>
      <c r="O1840">
        <f t="shared" si="465"/>
        <v>0</v>
      </c>
      <c r="Q1840" s="9" t="str">
        <f t="shared" si="450"/>
        <v>1888</v>
      </c>
      <c r="R1840" s="10" t="str">
        <f t="shared" si="451"/>
        <v>Silas</v>
      </c>
      <c r="S1840" s="10" t="str">
        <f t="shared" si="452"/>
        <v>Patrick</v>
      </c>
      <c r="T1840" s="10" t="str">
        <f t="shared" si="453"/>
        <v>Mr</v>
      </c>
      <c r="U1840" s="10" t="str">
        <f t="shared" si="454"/>
        <v>M</v>
      </c>
      <c r="V1840" s="10" t="str">
        <f t="shared" si="455"/>
        <v>30</v>
      </c>
      <c r="W1840" s="10" t="str">
        <f t="shared" si="456"/>
        <v>Gee's Court</v>
      </c>
      <c r="X1840" s="10" t="str">
        <f t="shared" si="457"/>
        <v>rt</v>
      </c>
      <c r="Y1840" s="10" t="str">
        <f t="shared" si="458"/>
        <v>Gee's Court</v>
      </c>
      <c r="Z1840" s="10" t="str">
        <f t="shared" si="459"/>
        <v>Lingfield</v>
      </c>
      <c r="AA1840" s="10" t="str">
        <f t="shared" si="460"/>
        <v>WN</v>
      </c>
      <c r="AB1840" s="11" t="str">
        <f t="shared" si="461"/>
        <v>43567</v>
      </c>
      <c r="AC1840" s="10" t="str">
        <f t="shared" si="462"/>
        <v>56</v>
      </c>
      <c r="AD1840" s="10" t="str">
        <f t="shared" si="463"/>
        <v>A1</v>
      </c>
      <c r="AE1840" s="12" t="str">
        <f t="shared" si="464"/>
        <v/>
      </c>
    </row>
    <row r="1841" spans="1:31" x14ac:dyDescent="0.25">
      <c r="A1841" s="5">
        <v>1889</v>
      </c>
      <c r="B1841" s="6" t="s">
        <v>1060</v>
      </c>
      <c r="C1841" s="6" t="s">
        <v>258</v>
      </c>
      <c r="D1841" s="6" t="s">
        <v>28</v>
      </c>
      <c r="E1841" s="6" t="s">
        <v>29</v>
      </c>
      <c r="F1841" s="6">
        <v>90</v>
      </c>
      <c r="G1841" s="6" t="s">
        <v>5330</v>
      </c>
      <c r="H1841" s="6" t="s">
        <v>4258</v>
      </c>
      <c r="I1841" s="6" t="s">
        <v>1645</v>
      </c>
      <c r="J1841" s="7">
        <v>44279</v>
      </c>
      <c r="K1841" s="6">
        <v>84</v>
      </c>
      <c r="L1841" s="6" t="s">
        <v>33</v>
      </c>
      <c r="M1841" s="8"/>
      <c r="O1841">
        <f t="shared" si="465"/>
        <v>0</v>
      </c>
      <c r="Q1841" s="5" t="str">
        <f t="shared" si="450"/>
        <v>1889</v>
      </c>
      <c r="R1841" s="6" t="str">
        <f t="shared" si="451"/>
        <v>Jarrod</v>
      </c>
      <c r="S1841" s="6" t="str">
        <f t="shared" si="452"/>
        <v>Navarro</v>
      </c>
      <c r="T1841" s="6" t="str">
        <f t="shared" si="453"/>
        <v>Mr</v>
      </c>
      <c r="U1841" s="6" t="str">
        <f t="shared" si="454"/>
        <v>M</v>
      </c>
      <c r="V1841" s="6" t="str">
        <f t="shared" si="455"/>
        <v>90</v>
      </c>
      <c r="W1841" s="6" t="str">
        <f t="shared" si="456"/>
        <v>Geldeston Road</v>
      </c>
      <c r="X1841" s="6" t="str">
        <f t="shared" si="457"/>
        <v>ad</v>
      </c>
      <c r="Y1841" s="6" t="str">
        <f t="shared" si="458"/>
        <v>Geldeston Road</v>
      </c>
      <c r="Z1841" s="6" t="str">
        <f t="shared" si="459"/>
        <v>Aberaeron</v>
      </c>
      <c r="AA1841" s="6" t="str">
        <f t="shared" si="460"/>
        <v>WD</v>
      </c>
      <c r="AB1841" s="7" t="str">
        <f t="shared" si="461"/>
        <v>44279</v>
      </c>
      <c r="AC1841" s="6" t="str">
        <f t="shared" si="462"/>
        <v>84</v>
      </c>
      <c r="AD1841" s="6" t="str">
        <f t="shared" si="463"/>
        <v>A3</v>
      </c>
      <c r="AE1841" s="8" t="str">
        <f t="shared" si="464"/>
        <v/>
      </c>
    </row>
    <row r="1842" spans="1:31" x14ac:dyDescent="0.25">
      <c r="A1842" s="9">
        <v>1890</v>
      </c>
      <c r="B1842" s="10" t="s">
        <v>5331</v>
      </c>
      <c r="C1842" s="10" t="s">
        <v>4690</v>
      </c>
      <c r="D1842" s="10" t="s">
        <v>28</v>
      </c>
      <c r="E1842" s="10" t="s">
        <v>29</v>
      </c>
      <c r="F1842" s="10">
        <v>90</v>
      </c>
      <c r="G1842" s="10" t="s">
        <v>5332</v>
      </c>
      <c r="H1842" s="10" t="s">
        <v>837</v>
      </c>
      <c r="I1842" s="10" t="s">
        <v>32</v>
      </c>
      <c r="J1842" s="11">
        <v>43597</v>
      </c>
      <c r="K1842" s="10">
        <v>73</v>
      </c>
      <c r="L1842" s="10" t="s">
        <v>52</v>
      </c>
      <c r="M1842" s="12"/>
      <c r="O1842">
        <f t="shared" si="465"/>
        <v>0</v>
      </c>
      <c r="Q1842" s="9" t="str">
        <f t="shared" si="450"/>
        <v>1890</v>
      </c>
      <c r="R1842" s="10" t="str">
        <f t="shared" si="451"/>
        <v>Shawn</v>
      </c>
      <c r="S1842" s="10" t="str">
        <f t="shared" si="452"/>
        <v>Nieves</v>
      </c>
      <c r="T1842" s="10" t="str">
        <f t="shared" si="453"/>
        <v>Mr</v>
      </c>
      <c r="U1842" s="10" t="str">
        <f t="shared" si="454"/>
        <v>M</v>
      </c>
      <c r="V1842" s="10" t="str">
        <f t="shared" si="455"/>
        <v>90</v>
      </c>
      <c r="W1842" s="10" t="str">
        <f t="shared" si="456"/>
        <v>Genista Road</v>
      </c>
      <c r="X1842" s="10" t="str">
        <f t="shared" si="457"/>
        <v>ad</v>
      </c>
      <c r="Y1842" s="10" t="str">
        <f t="shared" si="458"/>
        <v>Genista Road</v>
      </c>
      <c r="Z1842" s="10" t="str">
        <f t="shared" si="459"/>
        <v>Margate</v>
      </c>
      <c r="AA1842" s="10" t="str">
        <f t="shared" si="460"/>
        <v>WC</v>
      </c>
      <c r="AB1842" s="11" t="str">
        <f t="shared" si="461"/>
        <v>43597</v>
      </c>
      <c r="AC1842" s="10" t="str">
        <f t="shared" si="462"/>
        <v>73</v>
      </c>
      <c r="AD1842" s="10" t="str">
        <f t="shared" si="463"/>
        <v>A1</v>
      </c>
      <c r="AE1842" s="12" t="str">
        <f t="shared" si="464"/>
        <v/>
      </c>
    </row>
    <row r="1843" spans="1:31" x14ac:dyDescent="0.25">
      <c r="A1843" s="5">
        <v>1891</v>
      </c>
      <c r="B1843" s="6" t="s">
        <v>4062</v>
      </c>
      <c r="C1843" s="6" t="s">
        <v>4709</v>
      </c>
      <c r="D1843" s="6" t="s">
        <v>28</v>
      </c>
      <c r="E1843" s="6" t="s">
        <v>29</v>
      </c>
      <c r="F1843" s="6">
        <v>90</v>
      </c>
      <c r="G1843" s="6" t="s">
        <v>5333</v>
      </c>
      <c r="H1843" s="6" t="s">
        <v>915</v>
      </c>
      <c r="I1843" s="6" t="s">
        <v>176</v>
      </c>
      <c r="J1843" s="7">
        <v>43651</v>
      </c>
      <c r="K1843" s="6">
        <v>81</v>
      </c>
      <c r="L1843" s="6" t="s">
        <v>20</v>
      </c>
      <c r="M1843" s="8"/>
      <c r="O1843">
        <f t="shared" si="465"/>
        <v>0</v>
      </c>
      <c r="Q1843" s="5" t="str">
        <f t="shared" si="450"/>
        <v>1891</v>
      </c>
      <c r="R1843" s="6" t="str">
        <f t="shared" si="451"/>
        <v>Santiago</v>
      </c>
      <c r="S1843" s="6" t="str">
        <f t="shared" si="452"/>
        <v>Trevino</v>
      </c>
      <c r="T1843" s="6" t="str">
        <f t="shared" si="453"/>
        <v>Mr</v>
      </c>
      <c r="U1843" s="6" t="str">
        <f t="shared" si="454"/>
        <v>M</v>
      </c>
      <c r="V1843" s="6" t="str">
        <f t="shared" si="455"/>
        <v>90</v>
      </c>
      <c r="W1843" s="6" t="str">
        <f t="shared" si="456"/>
        <v>George Lane</v>
      </c>
      <c r="X1843" s="6" t="str">
        <f t="shared" si="457"/>
        <v>ne</v>
      </c>
      <c r="Y1843" s="6" t="str">
        <f t="shared" si="458"/>
        <v>George Lane</v>
      </c>
      <c r="Z1843" s="6" t="str">
        <f t="shared" si="459"/>
        <v>County Durham</v>
      </c>
      <c r="AA1843" s="6" t="str">
        <f t="shared" si="460"/>
        <v>CW</v>
      </c>
      <c r="AB1843" s="7" t="str">
        <f t="shared" si="461"/>
        <v>43651</v>
      </c>
      <c r="AC1843" s="6" t="str">
        <f t="shared" si="462"/>
        <v>81</v>
      </c>
      <c r="AD1843" s="6" t="str">
        <f t="shared" si="463"/>
        <v>B</v>
      </c>
      <c r="AE1843" s="8" t="str">
        <f t="shared" si="464"/>
        <v/>
      </c>
    </row>
    <row r="1844" spans="1:31" x14ac:dyDescent="0.25">
      <c r="A1844" s="9">
        <v>1892</v>
      </c>
      <c r="B1844" s="10" t="s">
        <v>5334</v>
      </c>
      <c r="C1844" s="10" t="s">
        <v>5335</v>
      </c>
      <c r="D1844" s="10" t="s">
        <v>15</v>
      </c>
      <c r="E1844" s="10" t="s">
        <v>16</v>
      </c>
      <c r="F1844" s="10">
        <v>90</v>
      </c>
      <c r="G1844" s="10" t="s">
        <v>5336</v>
      </c>
      <c r="H1844" s="10" t="s">
        <v>4871</v>
      </c>
      <c r="I1844" s="10" t="s">
        <v>108</v>
      </c>
      <c r="J1844" s="11">
        <v>43917</v>
      </c>
      <c r="K1844" s="10">
        <v>35</v>
      </c>
      <c r="L1844" s="10" t="s">
        <v>62</v>
      </c>
      <c r="M1844" s="12"/>
      <c r="O1844">
        <f t="shared" si="465"/>
        <v>0</v>
      </c>
      <c r="Q1844" s="9" t="str">
        <f t="shared" si="450"/>
        <v>1892</v>
      </c>
      <c r="R1844" s="10" t="str">
        <f t="shared" si="451"/>
        <v>Kassandra</v>
      </c>
      <c r="S1844" s="10" t="str">
        <f t="shared" si="452"/>
        <v>Mcdonald</v>
      </c>
      <c r="T1844" s="10" t="str">
        <f t="shared" si="453"/>
        <v>Mrs</v>
      </c>
      <c r="U1844" s="10" t="str">
        <f t="shared" si="454"/>
        <v>F</v>
      </c>
      <c r="V1844" s="10" t="str">
        <f t="shared" si="455"/>
        <v>90</v>
      </c>
      <c r="W1844" s="10" t="str">
        <f t="shared" si="456"/>
        <v>George Road</v>
      </c>
      <c r="X1844" s="10" t="str">
        <f t="shared" si="457"/>
        <v>ad</v>
      </c>
      <c r="Y1844" s="10" t="str">
        <f t="shared" si="458"/>
        <v>George Road</v>
      </c>
      <c r="Z1844" s="10" t="str">
        <f t="shared" si="459"/>
        <v>Campbeltown</v>
      </c>
      <c r="AA1844" s="10" t="str">
        <f t="shared" si="460"/>
        <v>CB</v>
      </c>
      <c r="AB1844" s="11" t="str">
        <f t="shared" si="461"/>
        <v>43917</v>
      </c>
      <c r="AC1844" s="10" t="str">
        <f t="shared" si="462"/>
        <v>35</v>
      </c>
      <c r="AD1844" s="10" t="str">
        <f t="shared" si="463"/>
        <v>C4</v>
      </c>
      <c r="AE1844" s="12" t="str">
        <f t="shared" si="464"/>
        <v/>
      </c>
    </row>
    <row r="1845" spans="1:31" x14ac:dyDescent="0.25">
      <c r="A1845" s="5">
        <v>1893</v>
      </c>
      <c r="B1845" s="6" t="s">
        <v>5337</v>
      </c>
      <c r="C1845" s="6" t="s">
        <v>2213</v>
      </c>
      <c r="D1845" s="6" t="s">
        <v>41</v>
      </c>
      <c r="E1845" s="6" t="s">
        <v>16</v>
      </c>
      <c r="F1845" s="6">
        <v>30</v>
      </c>
      <c r="G1845" s="6" t="s">
        <v>5338</v>
      </c>
      <c r="H1845" s="6" t="s">
        <v>4901</v>
      </c>
      <c r="I1845" s="6" t="s">
        <v>300</v>
      </c>
      <c r="J1845" s="7">
        <v>44103</v>
      </c>
      <c r="K1845" s="6">
        <v>63</v>
      </c>
      <c r="L1845" s="6" t="s">
        <v>33</v>
      </c>
      <c r="M1845" s="8"/>
      <c r="O1845">
        <f t="shared" si="465"/>
        <v>0</v>
      </c>
      <c r="Q1845" s="5" t="str">
        <f t="shared" si="450"/>
        <v>1893</v>
      </c>
      <c r="R1845" s="6" t="str">
        <f t="shared" si="451"/>
        <v>Liz</v>
      </c>
      <c r="S1845" s="6" t="str">
        <f t="shared" si="452"/>
        <v>Jefferson</v>
      </c>
      <c r="T1845" s="6" t="str">
        <f t="shared" si="453"/>
        <v>Ms</v>
      </c>
      <c r="U1845" s="6" t="str">
        <f t="shared" si="454"/>
        <v>F</v>
      </c>
      <c r="V1845" s="6" t="str">
        <f t="shared" si="455"/>
        <v>30</v>
      </c>
      <c r="W1845" s="6" t="str">
        <f t="shared" si="456"/>
        <v>George Square</v>
      </c>
      <c r="X1845" s="6" t="str">
        <f t="shared" si="457"/>
        <v>re</v>
      </c>
      <c r="Y1845" s="6" t="str">
        <f t="shared" si="458"/>
        <v>George Square</v>
      </c>
      <c r="Z1845" s="6" t="str">
        <f t="shared" si="459"/>
        <v>Bargoed</v>
      </c>
      <c r="AA1845" s="6" t="str">
        <f t="shared" si="460"/>
        <v>SM</v>
      </c>
      <c r="AB1845" s="7" t="str">
        <f t="shared" si="461"/>
        <v>44103</v>
      </c>
      <c r="AC1845" s="6" t="str">
        <f t="shared" si="462"/>
        <v>63</v>
      </c>
      <c r="AD1845" s="6" t="str">
        <f t="shared" si="463"/>
        <v>A3</v>
      </c>
      <c r="AE1845" s="8" t="str">
        <f t="shared" si="464"/>
        <v/>
      </c>
    </row>
    <row r="1846" spans="1:31" x14ac:dyDescent="0.25">
      <c r="A1846" s="9">
        <v>1894</v>
      </c>
      <c r="B1846" s="10" t="s">
        <v>5339</v>
      </c>
      <c r="C1846" s="10" t="s">
        <v>5340</v>
      </c>
      <c r="D1846" s="10" t="s">
        <v>28</v>
      </c>
      <c r="E1846" s="10" t="s">
        <v>29</v>
      </c>
      <c r="F1846" s="10">
        <v>60</v>
      </c>
      <c r="G1846" s="10" t="s">
        <v>5341</v>
      </c>
      <c r="H1846" s="10" t="s">
        <v>37</v>
      </c>
      <c r="I1846" s="10" t="s">
        <v>38</v>
      </c>
      <c r="J1846" s="11">
        <v>44194</v>
      </c>
      <c r="K1846" s="10">
        <v>5</v>
      </c>
      <c r="L1846" s="10" t="s">
        <v>62</v>
      </c>
      <c r="M1846" s="12"/>
      <c r="O1846">
        <f t="shared" si="465"/>
        <v>0</v>
      </c>
      <c r="Q1846" s="9" t="str">
        <f t="shared" si="450"/>
        <v>1894</v>
      </c>
      <c r="R1846" s="10" t="str">
        <f t="shared" si="451"/>
        <v>Wally</v>
      </c>
      <c r="S1846" s="10" t="str">
        <f t="shared" si="452"/>
        <v>Hogan</v>
      </c>
      <c r="T1846" s="10" t="str">
        <f t="shared" si="453"/>
        <v>Mr</v>
      </c>
      <c r="U1846" s="10" t="str">
        <f t="shared" si="454"/>
        <v>M</v>
      </c>
      <c r="V1846" s="10" t="str">
        <f t="shared" si="455"/>
        <v>60</v>
      </c>
      <c r="W1846" s="10" t="str">
        <f t="shared" si="456"/>
        <v>George's Row</v>
      </c>
      <c r="X1846" s="10" t="str">
        <f t="shared" si="457"/>
        <v>ow</v>
      </c>
      <c r="Y1846" s="10" t="str">
        <f t="shared" si="458"/>
        <v>George's Row</v>
      </c>
      <c r="Z1846" s="10" t="str">
        <f t="shared" si="459"/>
        <v>Derbyshire</v>
      </c>
      <c r="AA1846" s="10" t="str">
        <f t="shared" si="460"/>
        <v>RM</v>
      </c>
      <c r="AB1846" s="11" t="str">
        <f t="shared" si="461"/>
        <v>44194</v>
      </c>
      <c r="AC1846" s="10" t="str">
        <f t="shared" si="462"/>
        <v>5</v>
      </c>
      <c r="AD1846" s="10" t="str">
        <f t="shared" si="463"/>
        <v>C4</v>
      </c>
      <c r="AE1846" s="12" t="str">
        <f t="shared" si="464"/>
        <v/>
      </c>
    </row>
    <row r="1847" spans="1:31" x14ac:dyDescent="0.25">
      <c r="A1847" s="5">
        <v>1895</v>
      </c>
      <c r="B1847" s="6" t="s">
        <v>5342</v>
      </c>
      <c r="C1847" s="6" t="s">
        <v>5343</v>
      </c>
      <c r="D1847" s="6" t="s">
        <v>15</v>
      </c>
      <c r="E1847" s="6" t="s">
        <v>16</v>
      </c>
      <c r="F1847" s="6">
        <v>30</v>
      </c>
      <c r="G1847" s="6" t="s">
        <v>5344</v>
      </c>
      <c r="H1847" s="6" t="s">
        <v>5103</v>
      </c>
      <c r="I1847" s="6" t="s">
        <v>25</v>
      </c>
      <c r="J1847" s="7">
        <v>44149</v>
      </c>
      <c r="K1847" s="6">
        <v>70</v>
      </c>
      <c r="L1847" s="6" t="s">
        <v>99</v>
      </c>
      <c r="M1847" s="8"/>
      <c r="O1847">
        <f t="shared" si="465"/>
        <v>0</v>
      </c>
      <c r="Q1847" s="5" t="str">
        <f t="shared" si="450"/>
        <v>1895</v>
      </c>
      <c r="R1847" s="6" t="str">
        <f t="shared" si="451"/>
        <v>Hisako</v>
      </c>
      <c r="S1847" s="6" t="str">
        <f t="shared" si="452"/>
        <v>Sanderson</v>
      </c>
      <c r="T1847" s="6" t="str">
        <f t="shared" si="453"/>
        <v>Mrs</v>
      </c>
      <c r="U1847" s="6" t="str">
        <f t="shared" si="454"/>
        <v>F</v>
      </c>
      <c r="V1847" s="6" t="str">
        <f t="shared" si="455"/>
        <v>30</v>
      </c>
      <c r="W1847" s="6" t="str">
        <f t="shared" si="456"/>
        <v>Georges Terrace</v>
      </c>
      <c r="X1847" s="6" t="str">
        <f t="shared" si="457"/>
        <v>ce</v>
      </c>
      <c r="Y1847" s="6" t="str">
        <f t="shared" si="458"/>
        <v>Georges Terrace</v>
      </c>
      <c r="Z1847" s="6" t="str">
        <f t="shared" si="459"/>
        <v>Hemel Hempstead</v>
      </c>
      <c r="AA1847" s="6" t="str">
        <f t="shared" si="460"/>
        <v>HG</v>
      </c>
      <c r="AB1847" s="7" t="str">
        <f t="shared" si="461"/>
        <v>44149</v>
      </c>
      <c r="AC1847" s="6" t="str">
        <f t="shared" si="462"/>
        <v>70</v>
      </c>
      <c r="AD1847" s="6" t="str">
        <f t="shared" si="463"/>
        <v>E</v>
      </c>
      <c r="AE1847" s="8" t="str">
        <f t="shared" si="464"/>
        <v/>
      </c>
    </row>
    <row r="1848" spans="1:31" x14ac:dyDescent="0.25">
      <c r="A1848" s="9">
        <v>1896</v>
      </c>
      <c r="B1848" s="10" t="s">
        <v>5345</v>
      </c>
      <c r="C1848" s="10" t="s">
        <v>3909</v>
      </c>
      <c r="D1848" s="10" t="s">
        <v>28</v>
      </c>
      <c r="E1848" s="10" t="s">
        <v>29</v>
      </c>
      <c r="F1848" s="10">
        <v>90</v>
      </c>
      <c r="G1848" s="10" t="s">
        <v>5346</v>
      </c>
      <c r="H1848" s="10" t="s">
        <v>5222</v>
      </c>
      <c r="I1848" s="10" t="s">
        <v>32</v>
      </c>
      <c r="J1848" s="11">
        <v>43490</v>
      </c>
      <c r="K1848" s="10">
        <v>6</v>
      </c>
      <c r="L1848" s="10" t="s">
        <v>68</v>
      </c>
      <c r="M1848" s="12"/>
      <c r="O1848">
        <f t="shared" si="465"/>
        <v>0</v>
      </c>
      <c r="Q1848" s="9" t="str">
        <f t="shared" si="450"/>
        <v>1896</v>
      </c>
      <c r="R1848" s="10" t="str">
        <f t="shared" si="451"/>
        <v>Rueben</v>
      </c>
      <c r="S1848" s="10" t="str">
        <f t="shared" si="452"/>
        <v>Ware</v>
      </c>
      <c r="T1848" s="10" t="str">
        <f t="shared" si="453"/>
        <v>Mr</v>
      </c>
      <c r="U1848" s="10" t="str">
        <f t="shared" si="454"/>
        <v>M</v>
      </c>
      <c r="V1848" s="10" t="str">
        <f t="shared" si="455"/>
        <v>90</v>
      </c>
      <c r="W1848" s="10" t="str">
        <f t="shared" si="456"/>
        <v>Georgette Place</v>
      </c>
      <c r="X1848" s="10" t="str">
        <f t="shared" si="457"/>
        <v>ce</v>
      </c>
      <c r="Y1848" s="10" t="str">
        <f t="shared" si="458"/>
        <v>Georgette Place</v>
      </c>
      <c r="Z1848" s="10" t="str">
        <f t="shared" si="459"/>
        <v>Whitley Bay</v>
      </c>
      <c r="AA1848" s="10" t="str">
        <f t="shared" si="460"/>
        <v>WC</v>
      </c>
      <c r="AB1848" s="11" t="str">
        <f t="shared" si="461"/>
        <v>43490</v>
      </c>
      <c r="AC1848" s="10" t="str">
        <f t="shared" si="462"/>
        <v>6</v>
      </c>
      <c r="AD1848" s="10" t="str">
        <f t="shared" si="463"/>
        <v>A2</v>
      </c>
      <c r="AE1848" s="12" t="str">
        <f t="shared" si="464"/>
        <v/>
      </c>
    </row>
    <row r="1849" spans="1:31" x14ac:dyDescent="0.25">
      <c r="A1849" s="5">
        <v>1897</v>
      </c>
      <c r="B1849" s="6" t="s">
        <v>4219</v>
      </c>
      <c r="C1849" s="6" t="s">
        <v>5347</v>
      </c>
      <c r="D1849" s="6" t="s">
        <v>28</v>
      </c>
      <c r="E1849" s="6" t="s">
        <v>29</v>
      </c>
      <c r="F1849" s="6">
        <v>90</v>
      </c>
      <c r="G1849" s="6" t="s">
        <v>5348</v>
      </c>
      <c r="H1849" s="6" t="s">
        <v>2794</v>
      </c>
      <c r="I1849" s="6" t="s">
        <v>122</v>
      </c>
      <c r="J1849" s="7">
        <v>44267</v>
      </c>
      <c r="K1849" s="6">
        <v>92</v>
      </c>
      <c r="L1849" s="6" t="s">
        <v>44</v>
      </c>
      <c r="M1849" s="8"/>
      <c r="O1849">
        <f t="shared" si="465"/>
        <v>0</v>
      </c>
      <c r="Q1849" s="5" t="str">
        <f t="shared" si="450"/>
        <v>1897</v>
      </c>
      <c r="R1849" s="6" t="str">
        <f t="shared" si="451"/>
        <v>Everette</v>
      </c>
      <c r="S1849" s="6" t="str">
        <f t="shared" si="452"/>
        <v>Benitez</v>
      </c>
      <c r="T1849" s="6" t="str">
        <f t="shared" si="453"/>
        <v>Mr</v>
      </c>
      <c r="U1849" s="6" t="str">
        <f t="shared" si="454"/>
        <v>M</v>
      </c>
      <c r="V1849" s="6" t="str">
        <f t="shared" si="455"/>
        <v>90</v>
      </c>
      <c r="W1849" s="6" t="str">
        <f t="shared" si="456"/>
        <v>Germander Way</v>
      </c>
      <c r="X1849" s="6" t="str">
        <f t="shared" si="457"/>
        <v>ay</v>
      </c>
      <c r="Y1849" s="6" t="str">
        <f t="shared" si="458"/>
        <v>Germander Way</v>
      </c>
      <c r="Z1849" s="6" t="str">
        <f t="shared" si="459"/>
        <v>Llandysul</v>
      </c>
      <c r="AA1849" s="6" t="str">
        <f t="shared" si="460"/>
        <v>WN</v>
      </c>
      <c r="AB1849" s="7" t="str">
        <f t="shared" si="461"/>
        <v>44267</v>
      </c>
      <c r="AC1849" s="6" t="str">
        <f t="shared" si="462"/>
        <v>92</v>
      </c>
      <c r="AD1849" s="6" t="str">
        <f t="shared" si="463"/>
        <v>D</v>
      </c>
      <c r="AE1849" s="8" t="str">
        <f t="shared" si="464"/>
        <v/>
      </c>
    </row>
    <row r="1850" spans="1:31" x14ac:dyDescent="0.25">
      <c r="A1850" s="9">
        <v>1898</v>
      </c>
      <c r="B1850" s="10" t="s">
        <v>5349</v>
      </c>
      <c r="C1850" s="10" t="s">
        <v>3874</v>
      </c>
      <c r="D1850" s="10" t="s">
        <v>15</v>
      </c>
      <c r="E1850" s="10" t="s">
        <v>16</v>
      </c>
      <c r="F1850" s="10">
        <v>90</v>
      </c>
      <c r="G1850" s="10" t="s">
        <v>5350</v>
      </c>
      <c r="H1850" s="10" t="s">
        <v>710</v>
      </c>
      <c r="I1850" s="10" t="s">
        <v>38</v>
      </c>
      <c r="J1850" s="11">
        <v>43870</v>
      </c>
      <c r="K1850" s="10">
        <v>43</v>
      </c>
      <c r="L1850" s="10" t="s">
        <v>44</v>
      </c>
      <c r="M1850" s="12"/>
      <c r="O1850">
        <f t="shared" si="465"/>
        <v>0</v>
      </c>
      <c r="Q1850" s="9" t="str">
        <f t="shared" si="450"/>
        <v>1898</v>
      </c>
      <c r="R1850" s="10" t="str">
        <f t="shared" si="451"/>
        <v>Keena</v>
      </c>
      <c r="S1850" s="10" t="str">
        <f t="shared" si="452"/>
        <v>Ho</v>
      </c>
      <c r="T1850" s="10" t="str">
        <f t="shared" si="453"/>
        <v>Mrs</v>
      </c>
      <c r="U1850" s="10" t="str">
        <f t="shared" si="454"/>
        <v>F</v>
      </c>
      <c r="V1850" s="10" t="str">
        <f t="shared" si="455"/>
        <v>90</v>
      </c>
      <c r="W1850" s="10" t="str">
        <f t="shared" si="456"/>
        <v>Gibbins Road</v>
      </c>
      <c r="X1850" s="10" t="str">
        <f t="shared" si="457"/>
        <v>ad</v>
      </c>
      <c r="Y1850" s="10" t="str">
        <f t="shared" si="458"/>
        <v>Gibbins Road</v>
      </c>
      <c r="Z1850" s="10" t="str">
        <f t="shared" si="459"/>
        <v>Devon</v>
      </c>
      <c r="AA1850" s="10" t="str">
        <f t="shared" si="460"/>
        <v>RM</v>
      </c>
      <c r="AB1850" s="11" t="str">
        <f t="shared" si="461"/>
        <v>43870</v>
      </c>
      <c r="AC1850" s="10" t="str">
        <f t="shared" si="462"/>
        <v>43</v>
      </c>
      <c r="AD1850" s="10" t="str">
        <f t="shared" si="463"/>
        <v>D</v>
      </c>
      <c r="AE1850" s="12" t="str">
        <f t="shared" si="464"/>
        <v/>
      </c>
    </row>
    <row r="1851" spans="1:31" x14ac:dyDescent="0.25">
      <c r="A1851" s="5">
        <v>1899</v>
      </c>
      <c r="B1851" s="6" t="s">
        <v>361</v>
      </c>
      <c r="C1851" s="6" t="s">
        <v>5351</v>
      </c>
      <c r="D1851" s="6" t="s">
        <v>49</v>
      </c>
      <c r="E1851" s="6" t="s">
        <v>16</v>
      </c>
      <c r="F1851" s="6">
        <v>60</v>
      </c>
      <c r="G1851" s="6" t="s">
        <v>5352</v>
      </c>
      <c r="H1851" s="6" t="s">
        <v>2315</v>
      </c>
      <c r="I1851" s="6" t="s">
        <v>171</v>
      </c>
      <c r="J1851" s="7">
        <v>44068</v>
      </c>
      <c r="K1851" s="6">
        <v>2</v>
      </c>
      <c r="L1851" s="6" t="s">
        <v>52</v>
      </c>
      <c r="M1851" s="8"/>
      <c r="O1851">
        <f t="shared" si="465"/>
        <v>0</v>
      </c>
      <c r="Q1851" s="5" t="str">
        <f t="shared" si="450"/>
        <v>1899</v>
      </c>
      <c r="R1851" s="6" t="str">
        <f t="shared" si="451"/>
        <v>Franchesca</v>
      </c>
      <c r="S1851" s="6" t="str">
        <f t="shared" si="452"/>
        <v>Fox</v>
      </c>
      <c r="T1851" s="6" t="str">
        <f t="shared" si="453"/>
        <v>Miss</v>
      </c>
      <c r="U1851" s="6" t="str">
        <f t="shared" si="454"/>
        <v>F</v>
      </c>
      <c r="V1851" s="6" t="str">
        <f t="shared" si="455"/>
        <v>60</v>
      </c>
      <c r="W1851" s="6" t="str">
        <f t="shared" si="456"/>
        <v>Gibbs Avenue</v>
      </c>
      <c r="X1851" s="6" t="str">
        <f t="shared" si="457"/>
        <v>ue</v>
      </c>
      <c r="Y1851" s="6" t="str">
        <f t="shared" si="458"/>
        <v>Gibbs Avenue</v>
      </c>
      <c r="Z1851" s="6" t="str">
        <f t="shared" si="459"/>
        <v>Cleethorpes</v>
      </c>
      <c r="AA1851" s="6" t="str">
        <f t="shared" si="460"/>
        <v>PR</v>
      </c>
      <c r="AB1851" s="7" t="str">
        <f t="shared" si="461"/>
        <v>44068</v>
      </c>
      <c r="AC1851" s="6" t="str">
        <f t="shared" si="462"/>
        <v>2</v>
      </c>
      <c r="AD1851" s="6" t="str">
        <f t="shared" si="463"/>
        <v>A1</v>
      </c>
      <c r="AE1851" s="8" t="str">
        <f t="shared" si="464"/>
        <v/>
      </c>
    </row>
    <row r="1852" spans="1:31" x14ac:dyDescent="0.25">
      <c r="A1852" s="5">
        <v>1901</v>
      </c>
      <c r="B1852" s="6" t="s">
        <v>3148</v>
      </c>
      <c r="C1852" s="6" t="s">
        <v>552</v>
      </c>
      <c r="D1852" s="6" t="s">
        <v>28</v>
      </c>
      <c r="E1852" s="6" t="s">
        <v>29</v>
      </c>
      <c r="F1852" s="6">
        <v>90</v>
      </c>
      <c r="G1852" s="6" t="s">
        <v>5353</v>
      </c>
      <c r="H1852" s="6" t="s">
        <v>4021</v>
      </c>
      <c r="I1852" s="6" t="s">
        <v>176</v>
      </c>
      <c r="J1852" s="7">
        <v>43946</v>
      </c>
      <c r="K1852" s="6">
        <v>91</v>
      </c>
      <c r="L1852" s="6" t="s">
        <v>78</v>
      </c>
      <c r="M1852" s="8"/>
      <c r="O1852">
        <f t="shared" si="465"/>
        <v>0</v>
      </c>
      <c r="Q1852" s="5" t="str">
        <f t="shared" si="450"/>
        <v>1901</v>
      </c>
      <c r="R1852" s="6" t="str">
        <f t="shared" si="451"/>
        <v>Broderick</v>
      </c>
      <c r="S1852" s="6" t="str">
        <f t="shared" si="452"/>
        <v>Frye</v>
      </c>
      <c r="T1852" s="6" t="str">
        <f t="shared" si="453"/>
        <v>Mr</v>
      </c>
      <c r="U1852" s="6" t="str">
        <f t="shared" si="454"/>
        <v>M</v>
      </c>
      <c r="V1852" s="6" t="str">
        <f t="shared" si="455"/>
        <v>90</v>
      </c>
      <c r="W1852" s="6" t="str">
        <f t="shared" si="456"/>
        <v>Gibbs Close</v>
      </c>
      <c r="X1852" s="6" t="str">
        <f t="shared" si="457"/>
        <v>se</v>
      </c>
      <c r="Y1852" s="6" t="str">
        <f t="shared" si="458"/>
        <v>Gibbs Close</v>
      </c>
      <c r="Z1852" s="6" t="str">
        <f t="shared" si="459"/>
        <v>Cranbrook</v>
      </c>
      <c r="AA1852" s="6" t="str">
        <f t="shared" si="460"/>
        <v>CW</v>
      </c>
      <c r="AB1852" s="7" t="str">
        <f t="shared" si="461"/>
        <v>43946</v>
      </c>
      <c r="AC1852" s="6" t="str">
        <f t="shared" si="462"/>
        <v>91</v>
      </c>
      <c r="AD1852" s="6" t="str">
        <f t="shared" si="463"/>
        <v>C2</v>
      </c>
      <c r="AE1852" s="8" t="str">
        <f t="shared" si="464"/>
        <v/>
      </c>
    </row>
    <row r="1853" spans="1:31" x14ac:dyDescent="0.25">
      <c r="A1853" s="9">
        <v>1902</v>
      </c>
      <c r="B1853" s="10" t="s">
        <v>5354</v>
      </c>
      <c r="C1853" s="10" t="s">
        <v>5355</v>
      </c>
      <c r="D1853" s="10" t="s">
        <v>41</v>
      </c>
      <c r="E1853" s="10" t="s">
        <v>16</v>
      </c>
      <c r="F1853" s="10">
        <v>90</v>
      </c>
      <c r="G1853" s="10" t="s">
        <v>5356</v>
      </c>
      <c r="H1853" s="10" t="s">
        <v>5357</v>
      </c>
      <c r="I1853" s="10" t="s">
        <v>32</v>
      </c>
      <c r="J1853" s="11">
        <v>44213</v>
      </c>
      <c r="K1853" s="10">
        <v>6</v>
      </c>
      <c r="L1853" s="10" t="s">
        <v>39</v>
      </c>
      <c r="M1853" s="12"/>
      <c r="O1853">
        <f t="shared" si="465"/>
        <v>0</v>
      </c>
      <c r="Q1853" s="9" t="str">
        <f t="shared" si="450"/>
        <v>1902</v>
      </c>
      <c r="R1853" s="10" t="str">
        <f t="shared" si="451"/>
        <v>Nannette</v>
      </c>
      <c r="S1853" s="10" t="str">
        <f t="shared" si="452"/>
        <v>Goldstein</v>
      </c>
      <c r="T1853" s="10" t="str">
        <f t="shared" si="453"/>
        <v>Ms</v>
      </c>
      <c r="U1853" s="10" t="str">
        <f t="shared" si="454"/>
        <v>F</v>
      </c>
      <c r="V1853" s="10" t="str">
        <f t="shared" si="455"/>
        <v>90</v>
      </c>
      <c r="W1853" s="10" t="str">
        <f t="shared" si="456"/>
        <v>Gibraltar Gardens</v>
      </c>
      <c r="X1853" s="10" t="str">
        <f t="shared" si="457"/>
        <v>ns</v>
      </c>
      <c r="Y1853" s="10" t="str">
        <f t="shared" si="458"/>
        <v>Gibraltar Gardens</v>
      </c>
      <c r="Z1853" s="10" t="str">
        <f t="shared" si="459"/>
        <v>Mitcheldean</v>
      </c>
      <c r="AA1853" s="10" t="str">
        <f t="shared" si="460"/>
        <v>WC</v>
      </c>
      <c r="AB1853" s="11" t="str">
        <f t="shared" si="461"/>
        <v>44213</v>
      </c>
      <c r="AC1853" s="10" t="str">
        <f t="shared" si="462"/>
        <v>6</v>
      </c>
      <c r="AD1853" s="10" t="str">
        <f t="shared" si="463"/>
        <v>C1</v>
      </c>
      <c r="AE1853" s="12" t="str">
        <f t="shared" si="464"/>
        <v/>
      </c>
    </row>
    <row r="1854" spans="1:31" x14ac:dyDescent="0.25">
      <c r="A1854" s="5">
        <v>1903</v>
      </c>
      <c r="B1854" s="6" t="s">
        <v>5358</v>
      </c>
      <c r="C1854" s="6" t="s">
        <v>967</v>
      </c>
      <c r="D1854" s="6" t="s">
        <v>15</v>
      </c>
      <c r="E1854" s="6" t="s">
        <v>16</v>
      </c>
      <c r="F1854" s="6">
        <v>30</v>
      </c>
      <c r="G1854" s="6" t="s">
        <v>5359</v>
      </c>
      <c r="H1854" s="6" t="s">
        <v>5360</v>
      </c>
      <c r="I1854" s="6" t="s">
        <v>1194</v>
      </c>
      <c r="J1854" s="7">
        <v>43467</v>
      </c>
      <c r="K1854" s="6">
        <v>74</v>
      </c>
      <c r="L1854" s="6" t="s">
        <v>68</v>
      </c>
      <c r="M1854" s="8"/>
      <c r="O1854">
        <f t="shared" si="465"/>
        <v>0</v>
      </c>
      <c r="Q1854" s="5" t="str">
        <f t="shared" si="450"/>
        <v>1903</v>
      </c>
      <c r="R1854" s="6" t="str">
        <f t="shared" si="451"/>
        <v>Vivian</v>
      </c>
      <c r="S1854" s="6" t="str">
        <f t="shared" si="452"/>
        <v>Michael</v>
      </c>
      <c r="T1854" s="6" t="str">
        <f t="shared" si="453"/>
        <v>Mrs</v>
      </c>
      <c r="U1854" s="6" t="str">
        <f t="shared" si="454"/>
        <v>F</v>
      </c>
      <c r="V1854" s="6" t="str">
        <f t="shared" si="455"/>
        <v>30</v>
      </c>
      <c r="W1854" s="6" t="str">
        <f t="shared" si="456"/>
        <v>Gilbert Close</v>
      </c>
      <c r="X1854" s="6" t="str">
        <f t="shared" si="457"/>
        <v>se</v>
      </c>
      <c r="Y1854" s="6" t="str">
        <f t="shared" si="458"/>
        <v>Gilbert Close</v>
      </c>
      <c r="Z1854" s="6" t="str">
        <f t="shared" si="459"/>
        <v>Dyffryn Ardudwy</v>
      </c>
      <c r="AA1854" s="6" t="str">
        <f t="shared" si="460"/>
        <v>LU</v>
      </c>
      <c r="AB1854" s="7" t="str">
        <f t="shared" si="461"/>
        <v>43467</v>
      </c>
      <c r="AC1854" s="6" t="str">
        <f t="shared" si="462"/>
        <v>74</v>
      </c>
      <c r="AD1854" s="6" t="str">
        <f t="shared" si="463"/>
        <v>A2</v>
      </c>
      <c r="AE1854" s="8" t="str">
        <f t="shared" si="464"/>
        <v/>
      </c>
    </row>
    <row r="1855" spans="1:31" x14ac:dyDescent="0.25">
      <c r="A1855" s="9">
        <v>1904</v>
      </c>
      <c r="B1855" s="10" t="s">
        <v>5361</v>
      </c>
      <c r="C1855" s="10" t="s">
        <v>5362</v>
      </c>
      <c r="D1855" s="10" t="s">
        <v>90</v>
      </c>
      <c r="E1855" s="10" t="s">
        <v>29</v>
      </c>
      <c r="F1855" s="10">
        <v>60</v>
      </c>
      <c r="G1855" s="10" t="s">
        <v>5363</v>
      </c>
      <c r="H1855" s="10" t="s">
        <v>946</v>
      </c>
      <c r="I1855" s="10" t="s">
        <v>93</v>
      </c>
      <c r="J1855" s="11">
        <v>43586</v>
      </c>
      <c r="K1855" s="10">
        <v>80</v>
      </c>
      <c r="L1855" s="10" t="s">
        <v>78</v>
      </c>
      <c r="M1855" s="12"/>
      <c r="O1855">
        <f t="shared" si="465"/>
        <v>0</v>
      </c>
      <c r="Q1855" s="9" t="str">
        <f t="shared" si="450"/>
        <v>1904</v>
      </c>
      <c r="R1855" s="10" t="str">
        <f t="shared" si="451"/>
        <v>Jamey</v>
      </c>
      <c r="S1855" s="10" t="str">
        <f t="shared" si="452"/>
        <v>Odonnell</v>
      </c>
      <c r="T1855" s="10" t="str">
        <f t="shared" si="453"/>
        <v>Dr</v>
      </c>
      <c r="U1855" s="10" t="str">
        <f t="shared" si="454"/>
        <v>M</v>
      </c>
      <c r="V1855" s="10" t="str">
        <f t="shared" si="455"/>
        <v>60</v>
      </c>
      <c r="W1855" s="10" t="str">
        <f t="shared" si="456"/>
        <v>Gilbeys Yard</v>
      </c>
      <c r="X1855" s="10" t="str">
        <f t="shared" si="457"/>
        <v>rd</v>
      </c>
      <c r="Y1855" s="10" t="str">
        <f t="shared" si="458"/>
        <v>Gilbeys Yard</v>
      </c>
      <c r="Z1855" s="10" t="str">
        <f t="shared" si="459"/>
        <v>Buntingford</v>
      </c>
      <c r="AA1855" s="10" t="str">
        <f t="shared" si="460"/>
        <v>TF</v>
      </c>
      <c r="AB1855" s="11" t="str">
        <f t="shared" si="461"/>
        <v>43586</v>
      </c>
      <c r="AC1855" s="10" t="str">
        <f t="shared" si="462"/>
        <v>80</v>
      </c>
      <c r="AD1855" s="10" t="str">
        <f t="shared" si="463"/>
        <v>C2</v>
      </c>
      <c r="AE1855" s="12" t="str">
        <f t="shared" si="464"/>
        <v/>
      </c>
    </row>
    <row r="1856" spans="1:31" x14ac:dyDescent="0.25">
      <c r="A1856" s="5">
        <v>1905</v>
      </c>
      <c r="B1856" s="6" t="s">
        <v>3503</v>
      </c>
      <c r="C1856" s="6" t="s">
        <v>5364</v>
      </c>
      <c r="D1856" s="6" t="s">
        <v>28</v>
      </c>
      <c r="E1856" s="6" t="s">
        <v>29</v>
      </c>
      <c r="F1856" s="6">
        <v>30</v>
      </c>
      <c r="G1856" s="6" t="s">
        <v>5365</v>
      </c>
      <c r="H1856" s="6" t="s">
        <v>4659</v>
      </c>
      <c r="I1856" s="6" t="s">
        <v>176</v>
      </c>
      <c r="J1856" s="7">
        <v>43494</v>
      </c>
      <c r="K1856" s="6">
        <v>13</v>
      </c>
      <c r="L1856" s="6" t="s">
        <v>78</v>
      </c>
      <c r="M1856" s="8"/>
      <c r="O1856">
        <f t="shared" si="465"/>
        <v>0</v>
      </c>
      <c r="Q1856" s="5" t="str">
        <f t="shared" si="450"/>
        <v>1905</v>
      </c>
      <c r="R1856" s="6" t="str">
        <f t="shared" si="451"/>
        <v>Christian</v>
      </c>
      <c r="S1856" s="6" t="str">
        <f t="shared" si="452"/>
        <v>Negron</v>
      </c>
      <c r="T1856" s="6" t="str">
        <f t="shared" si="453"/>
        <v>Mr</v>
      </c>
      <c r="U1856" s="6" t="str">
        <f t="shared" si="454"/>
        <v>M</v>
      </c>
      <c r="V1856" s="6" t="str">
        <f t="shared" si="455"/>
        <v>30</v>
      </c>
      <c r="W1856" s="6" t="str">
        <f t="shared" si="456"/>
        <v>Gilham's Court</v>
      </c>
      <c r="X1856" s="6" t="str">
        <f t="shared" si="457"/>
        <v>rt</v>
      </c>
      <c r="Y1856" s="6" t="str">
        <f t="shared" si="458"/>
        <v>Gilham's Court</v>
      </c>
      <c r="Z1856" s="6" t="str">
        <f t="shared" si="459"/>
        <v>Crumlin</v>
      </c>
      <c r="AA1856" s="6" t="str">
        <f t="shared" si="460"/>
        <v>CW</v>
      </c>
      <c r="AB1856" s="7" t="str">
        <f t="shared" si="461"/>
        <v>43494</v>
      </c>
      <c r="AC1856" s="6" t="str">
        <f t="shared" si="462"/>
        <v>13</v>
      </c>
      <c r="AD1856" s="6" t="str">
        <f t="shared" si="463"/>
        <v>C2</v>
      </c>
      <c r="AE1856" s="8" t="str">
        <f t="shared" si="464"/>
        <v/>
      </c>
    </row>
    <row r="1857" spans="1:31" x14ac:dyDescent="0.25">
      <c r="A1857" s="9">
        <v>1906</v>
      </c>
      <c r="B1857" s="10" t="s">
        <v>5002</v>
      </c>
      <c r="C1857" s="10" t="s">
        <v>5366</v>
      </c>
      <c r="D1857" s="10" t="s">
        <v>49</v>
      </c>
      <c r="E1857" s="10" t="s">
        <v>16</v>
      </c>
      <c r="F1857" s="10">
        <v>30</v>
      </c>
      <c r="G1857" s="10" t="s">
        <v>5367</v>
      </c>
      <c r="H1857" s="10" t="s">
        <v>3546</v>
      </c>
      <c r="I1857" s="10" t="s">
        <v>32</v>
      </c>
      <c r="J1857" s="11">
        <v>44020</v>
      </c>
      <c r="K1857" s="10">
        <v>93</v>
      </c>
      <c r="L1857" s="10" t="s">
        <v>68</v>
      </c>
      <c r="M1857" s="12"/>
      <c r="O1857">
        <f t="shared" si="465"/>
        <v>0</v>
      </c>
      <c r="Q1857" s="9" t="str">
        <f t="shared" si="450"/>
        <v>1906</v>
      </c>
      <c r="R1857" s="10" t="str">
        <f t="shared" si="451"/>
        <v>Yulanda</v>
      </c>
      <c r="S1857" s="10" t="str">
        <f t="shared" si="452"/>
        <v>Mathews</v>
      </c>
      <c r="T1857" s="10" t="str">
        <f t="shared" si="453"/>
        <v>Miss</v>
      </c>
      <c r="U1857" s="10" t="str">
        <f t="shared" si="454"/>
        <v>F</v>
      </c>
      <c r="V1857" s="10" t="str">
        <f t="shared" si="455"/>
        <v>30</v>
      </c>
      <c r="W1857" s="10" t="str">
        <f t="shared" si="456"/>
        <v>Gillam's Yard</v>
      </c>
      <c r="X1857" s="10" t="str">
        <f t="shared" si="457"/>
        <v>rd</v>
      </c>
      <c r="Y1857" s="10" t="str">
        <f t="shared" si="458"/>
        <v>Gillam's Yard</v>
      </c>
      <c r="Z1857" s="10" t="str">
        <f t="shared" si="459"/>
        <v>Wantage</v>
      </c>
      <c r="AA1857" s="10" t="str">
        <f t="shared" si="460"/>
        <v>WC</v>
      </c>
      <c r="AB1857" s="11" t="str">
        <f t="shared" si="461"/>
        <v>44020</v>
      </c>
      <c r="AC1857" s="10" t="str">
        <f t="shared" si="462"/>
        <v>93</v>
      </c>
      <c r="AD1857" s="10" t="str">
        <f t="shared" si="463"/>
        <v>A2</v>
      </c>
      <c r="AE1857" s="12" t="str">
        <f t="shared" si="464"/>
        <v/>
      </c>
    </row>
    <row r="1858" spans="1:31" x14ac:dyDescent="0.25">
      <c r="A1858" s="5">
        <v>1907</v>
      </c>
      <c r="B1858" s="6" t="s">
        <v>5368</v>
      </c>
      <c r="C1858" s="6" t="s">
        <v>4300</v>
      </c>
      <c r="D1858" s="6" t="s">
        <v>15</v>
      </c>
      <c r="E1858" s="6" t="s">
        <v>16</v>
      </c>
      <c r="F1858" s="6">
        <v>60</v>
      </c>
      <c r="G1858" s="6" t="s">
        <v>5369</v>
      </c>
      <c r="H1858" s="6" t="s">
        <v>3616</v>
      </c>
      <c r="I1858" s="6" t="s">
        <v>32</v>
      </c>
      <c r="J1858" s="7">
        <v>44066</v>
      </c>
      <c r="K1858" s="6">
        <v>76</v>
      </c>
      <c r="L1858" s="6" t="s">
        <v>44</v>
      </c>
      <c r="M1858" s="8"/>
      <c r="O1858">
        <f t="shared" si="465"/>
        <v>0</v>
      </c>
      <c r="Q1858" s="5" t="str">
        <f t="shared" si="450"/>
        <v>1907</v>
      </c>
      <c r="R1858" s="6" t="str">
        <f t="shared" si="451"/>
        <v>Toshia</v>
      </c>
      <c r="S1858" s="6" t="str">
        <f t="shared" si="452"/>
        <v>Farmer</v>
      </c>
      <c r="T1858" s="6" t="str">
        <f t="shared" si="453"/>
        <v>Mrs</v>
      </c>
      <c r="U1858" s="6" t="str">
        <f t="shared" si="454"/>
        <v>F</v>
      </c>
      <c r="V1858" s="6" t="str">
        <f t="shared" si="455"/>
        <v>60</v>
      </c>
      <c r="W1858" s="6" t="str">
        <f t="shared" si="456"/>
        <v>Gillards Mews</v>
      </c>
      <c r="X1858" s="6" t="str">
        <f t="shared" si="457"/>
        <v>ws</v>
      </c>
      <c r="Y1858" s="6" t="str">
        <f t="shared" si="458"/>
        <v>Gillards Mews</v>
      </c>
      <c r="Z1858" s="6" t="str">
        <f t="shared" si="459"/>
        <v>Rochdale</v>
      </c>
      <c r="AA1858" s="6" t="str">
        <f t="shared" si="460"/>
        <v>WC</v>
      </c>
      <c r="AB1858" s="7" t="str">
        <f t="shared" si="461"/>
        <v>44066</v>
      </c>
      <c r="AC1858" s="6" t="str">
        <f t="shared" si="462"/>
        <v>76</v>
      </c>
      <c r="AD1858" s="6" t="str">
        <f t="shared" si="463"/>
        <v>D</v>
      </c>
      <c r="AE1858" s="8" t="str">
        <f t="shared" si="464"/>
        <v/>
      </c>
    </row>
    <row r="1859" spans="1:31" x14ac:dyDescent="0.25">
      <c r="A1859" s="9">
        <v>1908</v>
      </c>
      <c r="B1859" s="10" t="s">
        <v>4681</v>
      </c>
      <c r="C1859" s="10" t="s">
        <v>5370</v>
      </c>
      <c r="D1859" s="10" t="s">
        <v>28</v>
      </c>
      <c r="E1859" s="10" t="s">
        <v>29</v>
      </c>
      <c r="F1859" s="10">
        <v>60</v>
      </c>
      <c r="G1859" s="10" t="s">
        <v>5371</v>
      </c>
      <c r="H1859" s="10" t="s">
        <v>1102</v>
      </c>
      <c r="I1859" s="10" t="s">
        <v>32</v>
      </c>
      <c r="J1859" s="11">
        <v>43665</v>
      </c>
      <c r="K1859" s="10">
        <v>85</v>
      </c>
      <c r="L1859" s="10" t="s">
        <v>44</v>
      </c>
      <c r="M1859" s="12"/>
      <c r="O1859">
        <f t="shared" si="465"/>
        <v>0</v>
      </c>
      <c r="Q1859" s="9" t="str">
        <f t="shared" si="450"/>
        <v>1908</v>
      </c>
      <c r="R1859" s="10" t="str">
        <f t="shared" si="451"/>
        <v>Granville</v>
      </c>
      <c r="S1859" s="10" t="str">
        <f t="shared" si="452"/>
        <v>Christensen</v>
      </c>
      <c r="T1859" s="10" t="str">
        <f t="shared" si="453"/>
        <v>Mr</v>
      </c>
      <c r="U1859" s="10" t="str">
        <f t="shared" si="454"/>
        <v>M</v>
      </c>
      <c r="V1859" s="10" t="str">
        <f t="shared" si="455"/>
        <v>60</v>
      </c>
      <c r="W1859" s="10" t="str">
        <f t="shared" si="456"/>
        <v>Gillender Street</v>
      </c>
      <c r="X1859" s="10" t="str">
        <f t="shared" si="457"/>
        <v>et</v>
      </c>
      <c r="Y1859" s="10" t="str">
        <f t="shared" si="458"/>
        <v>Gillender Street</v>
      </c>
      <c r="Z1859" s="10" t="str">
        <f t="shared" si="459"/>
        <v>Stamford</v>
      </c>
      <c r="AA1859" s="10" t="str">
        <f t="shared" si="460"/>
        <v>WC</v>
      </c>
      <c r="AB1859" s="11" t="str">
        <f t="shared" si="461"/>
        <v>43665</v>
      </c>
      <c r="AC1859" s="10" t="str">
        <f t="shared" si="462"/>
        <v>85</v>
      </c>
      <c r="AD1859" s="10" t="str">
        <f t="shared" si="463"/>
        <v>D</v>
      </c>
      <c r="AE1859" s="12" t="str">
        <f t="shared" si="464"/>
        <v/>
      </c>
    </row>
    <row r="1860" spans="1:31" x14ac:dyDescent="0.25">
      <c r="A1860" s="5">
        <v>1909</v>
      </c>
      <c r="B1860" s="6" t="s">
        <v>1229</v>
      </c>
      <c r="C1860" s="6" t="s">
        <v>5372</v>
      </c>
      <c r="D1860" s="6" t="s">
        <v>28</v>
      </c>
      <c r="E1860" s="6" t="s">
        <v>29</v>
      </c>
      <c r="F1860" s="6">
        <v>90</v>
      </c>
      <c r="G1860" s="6" t="s">
        <v>5373</v>
      </c>
      <c r="H1860" s="6" t="s">
        <v>5188</v>
      </c>
      <c r="I1860" s="6" t="s">
        <v>38</v>
      </c>
      <c r="J1860" s="7">
        <v>43928</v>
      </c>
      <c r="K1860" s="6">
        <v>65</v>
      </c>
      <c r="L1860" s="6" t="s">
        <v>52</v>
      </c>
      <c r="M1860" s="8"/>
      <c r="O1860">
        <f t="shared" si="465"/>
        <v>0</v>
      </c>
      <c r="Q1860" s="5" t="str">
        <f t="shared" si="450"/>
        <v>1909</v>
      </c>
      <c r="R1860" s="6" t="str">
        <f t="shared" si="451"/>
        <v>Virgil</v>
      </c>
      <c r="S1860" s="6" t="str">
        <f t="shared" si="452"/>
        <v>Knutson</v>
      </c>
      <c r="T1860" s="6" t="str">
        <f t="shared" si="453"/>
        <v>Mr</v>
      </c>
      <c r="U1860" s="6" t="str">
        <f t="shared" si="454"/>
        <v>M</v>
      </c>
      <c r="V1860" s="6" t="str">
        <f t="shared" si="455"/>
        <v>90</v>
      </c>
      <c r="W1860" s="6" t="str">
        <f t="shared" si="456"/>
        <v>Gillingham Row</v>
      </c>
      <c r="X1860" s="6" t="str">
        <f t="shared" si="457"/>
        <v>ow</v>
      </c>
      <c r="Y1860" s="6" t="str">
        <f t="shared" si="458"/>
        <v>Gillingham Row</v>
      </c>
      <c r="Z1860" s="6" t="str">
        <f t="shared" si="459"/>
        <v>Donaghadee</v>
      </c>
      <c r="AA1860" s="6" t="str">
        <f t="shared" si="460"/>
        <v>RM</v>
      </c>
      <c r="AB1860" s="7" t="str">
        <f t="shared" si="461"/>
        <v>43928</v>
      </c>
      <c r="AC1860" s="6" t="str">
        <f t="shared" si="462"/>
        <v>65</v>
      </c>
      <c r="AD1860" s="6" t="str">
        <f t="shared" si="463"/>
        <v>A1</v>
      </c>
      <c r="AE1860" s="8" t="str">
        <f t="shared" si="464"/>
        <v/>
      </c>
    </row>
    <row r="1861" spans="1:31" x14ac:dyDescent="0.25">
      <c r="A1861" s="9">
        <v>1910</v>
      </c>
      <c r="B1861" s="10" t="s">
        <v>5374</v>
      </c>
      <c r="C1861" s="10" t="s">
        <v>5198</v>
      </c>
      <c r="D1861" s="10" t="s">
        <v>15</v>
      </c>
      <c r="E1861" s="10" t="s">
        <v>16</v>
      </c>
      <c r="F1861" s="10">
        <v>30</v>
      </c>
      <c r="G1861" s="10" t="s">
        <v>5375</v>
      </c>
      <c r="H1861" s="10" t="s">
        <v>3281</v>
      </c>
      <c r="I1861" s="10" t="s">
        <v>122</v>
      </c>
      <c r="J1861" s="11">
        <v>44223</v>
      </c>
      <c r="K1861" s="10">
        <v>89</v>
      </c>
      <c r="L1861" s="10" t="s">
        <v>99</v>
      </c>
      <c r="M1861" s="12"/>
      <c r="O1861">
        <f t="shared" si="465"/>
        <v>0</v>
      </c>
      <c r="Q1861" s="9" t="str">
        <f t="shared" si="450"/>
        <v>1910</v>
      </c>
      <c r="R1861" s="10" t="str">
        <f t="shared" si="451"/>
        <v>Felipa</v>
      </c>
      <c r="S1861" s="10" t="str">
        <f t="shared" si="452"/>
        <v>Horton</v>
      </c>
      <c r="T1861" s="10" t="str">
        <f t="shared" si="453"/>
        <v>Mrs</v>
      </c>
      <c r="U1861" s="10" t="str">
        <f t="shared" si="454"/>
        <v>F</v>
      </c>
      <c r="V1861" s="10" t="str">
        <f t="shared" si="455"/>
        <v>30</v>
      </c>
      <c r="W1861" s="10" t="str">
        <f t="shared" si="456"/>
        <v>Gillingham Street</v>
      </c>
      <c r="X1861" s="10" t="str">
        <f t="shared" si="457"/>
        <v>et</v>
      </c>
      <c r="Y1861" s="10" t="str">
        <f t="shared" si="458"/>
        <v>Gillingham Street</v>
      </c>
      <c r="Z1861" s="10" t="str">
        <f t="shared" si="459"/>
        <v>Llanfechain</v>
      </c>
      <c r="AA1861" s="10" t="str">
        <f t="shared" si="460"/>
        <v>WN</v>
      </c>
      <c r="AB1861" s="11" t="str">
        <f t="shared" si="461"/>
        <v>44223</v>
      </c>
      <c r="AC1861" s="10" t="str">
        <f t="shared" si="462"/>
        <v>89</v>
      </c>
      <c r="AD1861" s="10" t="str">
        <f t="shared" si="463"/>
        <v>E</v>
      </c>
      <c r="AE1861" s="12" t="str">
        <f t="shared" si="464"/>
        <v/>
      </c>
    </row>
    <row r="1862" spans="1:31" x14ac:dyDescent="0.25">
      <c r="A1862" s="5">
        <v>1911</v>
      </c>
      <c r="B1862" s="6" t="s">
        <v>4079</v>
      </c>
      <c r="C1862" s="6" t="s">
        <v>5376</v>
      </c>
      <c r="D1862" s="6" t="s">
        <v>28</v>
      </c>
      <c r="E1862" s="6" t="s">
        <v>29</v>
      </c>
      <c r="F1862" s="6">
        <v>60</v>
      </c>
      <c r="G1862" s="6" t="s">
        <v>5377</v>
      </c>
      <c r="H1862" s="6" t="s">
        <v>3193</v>
      </c>
      <c r="I1862" s="6" t="s">
        <v>32</v>
      </c>
      <c r="J1862" s="7">
        <v>44108</v>
      </c>
      <c r="K1862" s="6">
        <v>2</v>
      </c>
      <c r="L1862" s="6" t="s">
        <v>78</v>
      </c>
      <c r="M1862" s="8"/>
      <c r="O1862">
        <f t="shared" si="465"/>
        <v>0</v>
      </c>
      <c r="Q1862" s="5" t="str">
        <f t="shared" ref="Q1862:Q1925" si="466">TRIM(A1862)</f>
        <v>1911</v>
      </c>
      <c r="R1862" s="6" t="str">
        <f t="shared" ref="R1862:R1925" si="467">TRIM(B1862)</f>
        <v>Raymond</v>
      </c>
      <c r="S1862" s="6" t="str">
        <f t="shared" ref="S1862:S1925" si="468">TRIM(C1862)</f>
        <v>Fowler</v>
      </c>
      <c r="T1862" s="6" t="str">
        <f t="shared" ref="T1862:T1925" si="469">TRIM(D1862)</f>
        <v>Mr</v>
      </c>
      <c r="U1862" s="6" t="str">
        <f t="shared" ref="U1862:U1925" si="470">IF(ISNUMBER(SEARCH("f",TRIM(E1862))),"F","M")</f>
        <v>M</v>
      </c>
      <c r="V1862" s="6" t="str">
        <f t="shared" ref="V1862:V1925" si="471">TRIM(F1862)</f>
        <v>60</v>
      </c>
      <c r="W1862" s="6" t="str">
        <f t="shared" ref="W1862:W1925" si="472">SUBSTITUTE(SUBSTITUTE(SUBSTITUTE(PROPER(TRIM(G1862)),"(?)","")," (No",""),"'S","'s")</f>
        <v>Gilstead Road</v>
      </c>
      <c r="X1862" s="6" t="str">
        <f t="shared" ref="X1862:X1925" si="473">RIGHT(W1862,2)</f>
        <v>ad</v>
      </c>
      <c r="Y1862" s="6" t="str">
        <f t="shared" ref="Y1862:Y1925" si="474">IF(OR(X1862="St",X1862="Av",X1862="Pl"),SUBSTITUTE(SUBSTITUTE(SUBSTITUTE(SUBSTITUTE(SUBSTITUTE(SUBSTITUTE(SUBSTITUTE(W1862,"Rd","Road"),"St","Street"),"Cls", "Close"),"Plc","Place"),"Bldgs","Buildings"),"Av","Avenue"),"Pl","Place"),SUBSTITUTE(SUBSTITUTE(SUBSTITUTE(SUBSTITUTE(SUBSTITUTE(W1862,"Rd","Road"),"Cls", "Close"),"Plc","Place"),"Bldgs","Buildings"),"Crt","Court"))</f>
        <v>Gilstead Road</v>
      </c>
      <c r="Z1862" s="6" t="str">
        <f t="shared" ref="Z1862:Z1925" si="475">TRIM(H1862)</f>
        <v>Longfield</v>
      </c>
      <c r="AA1862" s="6" t="str">
        <f t="shared" ref="AA1862:AA1925" si="476">TRIM(I1862)</f>
        <v>WC</v>
      </c>
      <c r="AB1862" s="7" t="str">
        <f t="shared" ref="AB1862:AB1925" si="477">TRIM(J1862)</f>
        <v>44108</v>
      </c>
      <c r="AC1862" s="6" t="str">
        <f t="shared" ref="AC1862:AC1925" si="478">TRIM(K1862)</f>
        <v>2</v>
      </c>
      <c r="AD1862" s="6" t="str">
        <f t="shared" ref="AD1862:AD1925" si="479">TRIM(L1862)</f>
        <v>C2</v>
      </c>
      <c r="AE1862" s="8" t="str">
        <f t="shared" ref="AE1862:AE1925" si="480">TRIM(M1862)</f>
        <v/>
      </c>
    </row>
    <row r="1863" spans="1:31" x14ac:dyDescent="0.25">
      <c r="A1863" s="9">
        <v>1912</v>
      </c>
      <c r="B1863" s="10" t="s">
        <v>5378</v>
      </c>
      <c r="C1863" s="10" t="s">
        <v>4515</v>
      </c>
      <c r="D1863" s="10" t="s">
        <v>15</v>
      </c>
      <c r="E1863" s="10" t="s">
        <v>16</v>
      </c>
      <c r="F1863" s="10">
        <v>30</v>
      </c>
      <c r="G1863" s="10" t="s">
        <v>5379</v>
      </c>
      <c r="H1863" s="10" t="s">
        <v>5380</v>
      </c>
      <c r="I1863" s="10" t="s">
        <v>32</v>
      </c>
      <c r="J1863" s="11">
        <v>44264</v>
      </c>
      <c r="K1863" s="10">
        <v>59</v>
      </c>
      <c r="L1863" s="10" t="s">
        <v>78</v>
      </c>
      <c r="M1863" s="12"/>
      <c r="O1863">
        <f t="shared" si="465"/>
        <v>0</v>
      </c>
      <c r="Q1863" s="9" t="str">
        <f t="shared" si="466"/>
        <v>1912</v>
      </c>
      <c r="R1863" s="10" t="str">
        <f t="shared" si="467"/>
        <v>Minerva</v>
      </c>
      <c r="S1863" s="10" t="str">
        <f t="shared" si="468"/>
        <v>Ashby</v>
      </c>
      <c r="T1863" s="10" t="str">
        <f t="shared" si="469"/>
        <v>Mrs</v>
      </c>
      <c r="U1863" s="10" t="str">
        <f t="shared" si="470"/>
        <v>F</v>
      </c>
      <c r="V1863" s="10" t="str">
        <f t="shared" si="471"/>
        <v>30</v>
      </c>
      <c r="W1863" s="10" t="str">
        <f t="shared" si="472"/>
        <v>Gimber's Rents</v>
      </c>
      <c r="X1863" s="10" t="str">
        <f t="shared" si="473"/>
        <v>ts</v>
      </c>
      <c r="Y1863" s="10" t="str">
        <f t="shared" si="474"/>
        <v>Gimber's Rents</v>
      </c>
      <c r="Z1863" s="10" t="str">
        <f t="shared" si="475"/>
        <v>Prestonpans</v>
      </c>
      <c r="AA1863" s="10" t="str">
        <f t="shared" si="476"/>
        <v>WC</v>
      </c>
      <c r="AB1863" s="11" t="str">
        <f t="shared" si="477"/>
        <v>44264</v>
      </c>
      <c r="AC1863" s="10" t="str">
        <f t="shared" si="478"/>
        <v>59</v>
      </c>
      <c r="AD1863" s="10" t="str">
        <f t="shared" si="479"/>
        <v>C2</v>
      </c>
      <c r="AE1863" s="12" t="str">
        <f t="shared" si="480"/>
        <v/>
      </c>
    </row>
    <row r="1864" spans="1:31" x14ac:dyDescent="0.25">
      <c r="A1864" s="5">
        <v>1913</v>
      </c>
      <c r="B1864" s="6" t="s">
        <v>5381</v>
      </c>
      <c r="C1864" s="6" t="s">
        <v>1405</v>
      </c>
      <c r="D1864" s="6" t="s">
        <v>15</v>
      </c>
      <c r="E1864" s="6" t="s">
        <v>16</v>
      </c>
      <c r="F1864" s="6">
        <v>30</v>
      </c>
      <c r="G1864" s="6" t="s">
        <v>5382</v>
      </c>
      <c r="H1864" s="6" t="s">
        <v>1353</v>
      </c>
      <c r="I1864" s="6" t="s">
        <v>1354</v>
      </c>
      <c r="J1864" s="7">
        <v>44213</v>
      </c>
      <c r="K1864" s="6">
        <v>16</v>
      </c>
      <c r="L1864" s="6" t="s">
        <v>62</v>
      </c>
      <c r="M1864" s="8"/>
      <c r="O1864">
        <f t="shared" si="465"/>
        <v>0</v>
      </c>
      <c r="Q1864" s="5" t="str">
        <f t="shared" si="466"/>
        <v>1913</v>
      </c>
      <c r="R1864" s="6" t="str">
        <f t="shared" si="467"/>
        <v>Caroline</v>
      </c>
      <c r="S1864" s="6" t="str">
        <f t="shared" si="468"/>
        <v>Tobin</v>
      </c>
      <c r="T1864" s="6" t="str">
        <f t="shared" si="469"/>
        <v>Mrs</v>
      </c>
      <c r="U1864" s="6" t="str">
        <f t="shared" si="470"/>
        <v>F</v>
      </c>
      <c r="V1864" s="6" t="str">
        <f t="shared" si="471"/>
        <v>30</v>
      </c>
      <c r="W1864" s="6" t="str">
        <f t="shared" si="472"/>
        <v>Gin Alley</v>
      </c>
      <c r="X1864" s="6" t="str">
        <f t="shared" si="473"/>
        <v>ey</v>
      </c>
      <c r="Y1864" s="6" t="str">
        <f t="shared" si="474"/>
        <v>Gin Alley</v>
      </c>
      <c r="Z1864" s="6" t="str">
        <f t="shared" si="475"/>
        <v>Anstruther</v>
      </c>
      <c r="AA1864" s="6" t="str">
        <f t="shared" si="476"/>
        <v>DG</v>
      </c>
      <c r="AB1864" s="7" t="str">
        <f t="shared" si="477"/>
        <v>44213</v>
      </c>
      <c r="AC1864" s="6" t="str">
        <f t="shared" si="478"/>
        <v>16</v>
      </c>
      <c r="AD1864" s="6" t="str">
        <f t="shared" si="479"/>
        <v>C4</v>
      </c>
      <c r="AE1864" s="8" t="str">
        <f t="shared" si="480"/>
        <v/>
      </c>
    </row>
    <row r="1865" spans="1:31" x14ac:dyDescent="0.25">
      <c r="A1865" s="9">
        <v>1914</v>
      </c>
      <c r="B1865" s="10" t="s">
        <v>1878</v>
      </c>
      <c r="C1865" s="10" t="s">
        <v>956</v>
      </c>
      <c r="D1865" s="10" t="s">
        <v>49</v>
      </c>
      <c r="E1865" s="10" t="s">
        <v>16</v>
      </c>
      <c r="F1865" s="10">
        <v>60</v>
      </c>
      <c r="G1865" s="10" t="s">
        <v>5383</v>
      </c>
      <c r="H1865" s="10" t="s">
        <v>5384</v>
      </c>
      <c r="I1865" s="10" t="s">
        <v>5385</v>
      </c>
      <c r="J1865" s="11">
        <v>43868</v>
      </c>
      <c r="K1865" s="10">
        <v>71</v>
      </c>
      <c r="L1865" s="10" t="s">
        <v>78</v>
      </c>
      <c r="M1865" s="12"/>
      <c r="O1865">
        <f t="shared" si="465"/>
        <v>0</v>
      </c>
      <c r="Q1865" s="9" t="str">
        <f t="shared" si="466"/>
        <v>1914</v>
      </c>
      <c r="R1865" s="10" t="str">
        <f t="shared" si="467"/>
        <v>Delores</v>
      </c>
      <c r="S1865" s="10" t="str">
        <f t="shared" si="468"/>
        <v>Messer</v>
      </c>
      <c r="T1865" s="10" t="str">
        <f t="shared" si="469"/>
        <v>Miss</v>
      </c>
      <c r="U1865" s="10" t="str">
        <f t="shared" si="470"/>
        <v>F</v>
      </c>
      <c r="V1865" s="10" t="str">
        <f t="shared" si="471"/>
        <v>60</v>
      </c>
      <c r="W1865" s="10" t="str">
        <f t="shared" si="472"/>
        <v>Gipsy Road</v>
      </c>
      <c r="X1865" s="10" t="str">
        <f t="shared" si="473"/>
        <v>ad</v>
      </c>
      <c r="Y1865" s="10" t="str">
        <f t="shared" si="474"/>
        <v>Gipsy Road</v>
      </c>
      <c r="Z1865" s="10" t="str">
        <f t="shared" si="475"/>
        <v>Attleborough</v>
      </c>
      <c r="AA1865" s="10" t="str">
        <f t="shared" si="476"/>
        <v>CV</v>
      </c>
      <c r="AB1865" s="11" t="str">
        <f t="shared" si="477"/>
        <v>43868</v>
      </c>
      <c r="AC1865" s="10" t="str">
        <f t="shared" si="478"/>
        <v>71</v>
      </c>
      <c r="AD1865" s="10" t="str">
        <f t="shared" si="479"/>
        <v>C2</v>
      </c>
      <c r="AE1865" s="12" t="str">
        <f t="shared" si="480"/>
        <v/>
      </c>
    </row>
    <row r="1866" spans="1:31" x14ac:dyDescent="0.25">
      <c r="A1866" s="5">
        <v>1915</v>
      </c>
      <c r="B1866" s="6" t="s">
        <v>5386</v>
      </c>
      <c r="C1866" s="6" t="s">
        <v>4812</v>
      </c>
      <c r="D1866" s="6" t="s">
        <v>15</v>
      </c>
      <c r="E1866" s="6" t="s">
        <v>16</v>
      </c>
      <c r="F1866" s="6">
        <v>60</v>
      </c>
      <c r="G1866" s="6" t="s">
        <v>5383</v>
      </c>
      <c r="H1866" s="6" t="s">
        <v>5387</v>
      </c>
      <c r="I1866" s="6" t="s">
        <v>32</v>
      </c>
      <c r="J1866" s="7">
        <v>44506</v>
      </c>
      <c r="K1866" s="6">
        <v>99</v>
      </c>
      <c r="L1866" s="6" t="s">
        <v>78</v>
      </c>
      <c r="M1866" s="8"/>
      <c r="O1866">
        <f t="shared" ref="O1866:O1929" si="481">COUNTBLANK(A1866:L1866)+COUNTIF(K1866,0)</f>
        <v>0</v>
      </c>
      <c r="Q1866" s="5" t="str">
        <f t="shared" si="466"/>
        <v>1915</v>
      </c>
      <c r="R1866" s="6" t="str">
        <f t="shared" si="467"/>
        <v>Roseann</v>
      </c>
      <c r="S1866" s="6" t="str">
        <f t="shared" si="468"/>
        <v>Henderson</v>
      </c>
      <c r="T1866" s="6" t="str">
        <f t="shared" si="469"/>
        <v>Mrs</v>
      </c>
      <c r="U1866" s="6" t="str">
        <f t="shared" si="470"/>
        <v>F</v>
      </c>
      <c r="V1866" s="6" t="str">
        <f t="shared" si="471"/>
        <v>60</v>
      </c>
      <c r="W1866" s="6" t="str">
        <f t="shared" si="472"/>
        <v>Gipsy Road</v>
      </c>
      <c r="X1866" s="6" t="str">
        <f t="shared" si="473"/>
        <v>ad</v>
      </c>
      <c r="Y1866" s="6" t="str">
        <f t="shared" si="474"/>
        <v>Gipsy Road</v>
      </c>
      <c r="Z1866" s="6" t="str">
        <f t="shared" si="475"/>
        <v>Wokingham</v>
      </c>
      <c r="AA1866" s="6" t="str">
        <f t="shared" si="476"/>
        <v>WC</v>
      </c>
      <c r="AB1866" s="7" t="str">
        <f t="shared" si="477"/>
        <v>44506</v>
      </c>
      <c r="AC1866" s="6" t="str">
        <f t="shared" si="478"/>
        <v>99</v>
      </c>
      <c r="AD1866" s="6" t="str">
        <f t="shared" si="479"/>
        <v>C2</v>
      </c>
      <c r="AE1866" s="8" t="str">
        <f t="shared" si="480"/>
        <v/>
      </c>
    </row>
    <row r="1867" spans="1:31" x14ac:dyDescent="0.25">
      <c r="A1867" s="9">
        <v>1916</v>
      </c>
      <c r="B1867" s="10" t="s">
        <v>5388</v>
      </c>
      <c r="C1867" s="10" t="s">
        <v>5389</v>
      </c>
      <c r="D1867" s="10" t="s">
        <v>49</v>
      </c>
      <c r="E1867" s="10" t="s">
        <v>16</v>
      </c>
      <c r="F1867" s="10">
        <v>60</v>
      </c>
      <c r="G1867" s="10" t="s">
        <v>5390</v>
      </c>
      <c r="H1867" s="10" t="s">
        <v>2739</v>
      </c>
      <c r="I1867" s="10" t="s">
        <v>185</v>
      </c>
      <c r="J1867" s="11">
        <v>43544</v>
      </c>
      <c r="K1867" s="10">
        <v>70</v>
      </c>
      <c r="L1867" s="10" t="s">
        <v>33</v>
      </c>
      <c r="M1867" s="12"/>
      <c r="O1867">
        <f t="shared" si="481"/>
        <v>0</v>
      </c>
      <c r="Q1867" s="9" t="str">
        <f t="shared" si="466"/>
        <v>1916</v>
      </c>
      <c r="R1867" s="10" t="str">
        <f t="shared" si="467"/>
        <v>Suzie</v>
      </c>
      <c r="S1867" s="10" t="str">
        <f t="shared" si="468"/>
        <v>Lay</v>
      </c>
      <c r="T1867" s="10" t="str">
        <f t="shared" si="469"/>
        <v>Miss</v>
      </c>
      <c r="U1867" s="10" t="str">
        <f t="shared" si="470"/>
        <v>F</v>
      </c>
      <c r="V1867" s="10" t="str">
        <f t="shared" si="471"/>
        <v>60</v>
      </c>
      <c r="W1867" s="10" t="str">
        <f t="shared" si="472"/>
        <v>Girdler Or</v>
      </c>
      <c r="X1867" s="10" t="str">
        <f t="shared" si="473"/>
        <v>Or</v>
      </c>
      <c r="Y1867" s="10" t="str">
        <f t="shared" si="474"/>
        <v>Girdler Or</v>
      </c>
      <c r="Z1867" s="10" t="str">
        <f t="shared" si="475"/>
        <v>Galston</v>
      </c>
      <c r="AA1867" s="10" t="str">
        <f t="shared" si="476"/>
        <v>HX</v>
      </c>
      <c r="AB1867" s="11" t="str">
        <f t="shared" si="477"/>
        <v>43544</v>
      </c>
      <c r="AC1867" s="10" t="str">
        <f t="shared" si="478"/>
        <v>70</v>
      </c>
      <c r="AD1867" s="10" t="str">
        <f t="shared" si="479"/>
        <v>A3</v>
      </c>
      <c r="AE1867" s="12" t="str">
        <f t="shared" si="480"/>
        <v/>
      </c>
    </row>
    <row r="1868" spans="1:31" x14ac:dyDescent="0.25">
      <c r="A1868" s="5">
        <v>1917</v>
      </c>
      <c r="B1868" s="6" t="s">
        <v>5391</v>
      </c>
      <c r="C1868" s="6" t="s">
        <v>5123</v>
      </c>
      <c r="D1868" s="6" t="s">
        <v>15</v>
      </c>
      <c r="E1868" s="6" t="s">
        <v>16</v>
      </c>
      <c r="F1868" s="6">
        <v>90</v>
      </c>
      <c r="G1868" s="6" t="s">
        <v>5392</v>
      </c>
      <c r="H1868" s="6" t="s">
        <v>152</v>
      </c>
      <c r="I1868" s="6" t="s">
        <v>25</v>
      </c>
      <c r="J1868" s="7">
        <v>44238</v>
      </c>
      <c r="K1868" s="6">
        <v>103</v>
      </c>
      <c r="L1868" s="6" t="s">
        <v>157</v>
      </c>
      <c r="M1868" s="8"/>
      <c r="O1868">
        <f t="shared" si="481"/>
        <v>0</v>
      </c>
      <c r="Q1868" s="5" t="str">
        <f t="shared" si="466"/>
        <v>1917</v>
      </c>
      <c r="R1868" s="6" t="str">
        <f t="shared" si="467"/>
        <v>Anabel</v>
      </c>
      <c r="S1868" s="6" t="str">
        <f t="shared" si="468"/>
        <v>Phillips</v>
      </c>
      <c r="T1868" s="6" t="str">
        <f t="shared" si="469"/>
        <v>Mrs</v>
      </c>
      <c r="U1868" s="6" t="str">
        <f t="shared" si="470"/>
        <v>F</v>
      </c>
      <c r="V1868" s="6" t="str">
        <f t="shared" si="471"/>
        <v>90</v>
      </c>
      <c r="W1868" s="6" t="str">
        <f t="shared" si="472"/>
        <v>Girdwood Road</v>
      </c>
      <c r="X1868" s="6" t="str">
        <f t="shared" si="473"/>
        <v>ad</v>
      </c>
      <c r="Y1868" s="6" t="str">
        <f t="shared" si="474"/>
        <v>Girdwood Road</v>
      </c>
      <c r="Z1868" s="6" t="str">
        <f t="shared" si="475"/>
        <v>Hertfordshire</v>
      </c>
      <c r="AA1868" s="6" t="str">
        <f t="shared" si="476"/>
        <v>HG</v>
      </c>
      <c r="AB1868" s="7" t="str">
        <f t="shared" si="477"/>
        <v>44238</v>
      </c>
      <c r="AC1868" s="6" t="str">
        <f t="shared" si="478"/>
        <v>103</v>
      </c>
      <c r="AD1868" s="6" t="str">
        <f t="shared" si="479"/>
        <v>C3</v>
      </c>
      <c r="AE1868" s="8" t="str">
        <f t="shared" si="480"/>
        <v/>
      </c>
    </row>
    <row r="1869" spans="1:31" x14ac:dyDescent="0.25">
      <c r="A1869" s="9">
        <v>1918</v>
      </c>
      <c r="B1869" s="10" t="s">
        <v>2105</v>
      </c>
      <c r="C1869" s="10" t="s">
        <v>2313</v>
      </c>
      <c r="D1869" s="10" t="s">
        <v>28</v>
      </c>
      <c r="E1869" s="10" t="s">
        <v>29</v>
      </c>
      <c r="F1869" s="10">
        <v>60</v>
      </c>
      <c r="G1869" s="10" t="s">
        <v>5393</v>
      </c>
      <c r="H1869" s="10" t="s">
        <v>3251</v>
      </c>
      <c r="I1869" s="10" t="s">
        <v>122</v>
      </c>
      <c r="J1869" s="11">
        <v>43916</v>
      </c>
      <c r="K1869" s="10">
        <v>12</v>
      </c>
      <c r="L1869" s="10" t="s">
        <v>62</v>
      </c>
      <c r="M1869" s="12"/>
      <c r="O1869">
        <f t="shared" si="481"/>
        <v>0</v>
      </c>
      <c r="Q1869" s="9" t="str">
        <f t="shared" si="466"/>
        <v>1918</v>
      </c>
      <c r="R1869" s="10" t="str">
        <f t="shared" si="467"/>
        <v>Olen</v>
      </c>
      <c r="S1869" s="10" t="str">
        <f t="shared" si="468"/>
        <v>Bullock</v>
      </c>
      <c r="T1869" s="10" t="str">
        <f t="shared" si="469"/>
        <v>Mr</v>
      </c>
      <c r="U1869" s="10" t="str">
        <f t="shared" si="470"/>
        <v>M</v>
      </c>
      <c r="V1869" s="10" t="str">
        <f t="shared" si="471"/>
        <v>60</v>
      </c>
      <c r="W1869" s="10" t="str">
        <f t="shared" si="472"/>
        <v>Gladstone Avenue</v>
      </c>
      <c r="X1869" s="10" t="str">
        <f t="shared" si="473"/>
        <v>ue</v>
      </c>
      <c r="Y1869" s="10" t="str">
        <f t="shared" si="474"/>
        <v>Gladstone Avenue</v>
      </c>
      <c r="Z1869" s="10" t="str">
        <f t="shared" si="475"/>
        <v>Linlithgow</v>
      </c>
      <c r="AA1869" s="10" t="str">
        <f t="shared" si="476"/>
        <v>WN</v>
      </c>
      <c r="AB1869" s="11" t="str">
        <f t="shared" si="477"/>
        <v>43916</v>
      </c>
      <c r="AC1869" s="10" t="str">
        <f t="shared" si="478"/>
        <v>12</v>
      </c>
      <c r="AD1869" s="10" t="str">
        <f t="shared" si="479"/>
        <v>C4</v>
      </c>
      <c r="AE1869" s="12" t="str">
        <f t="shared" si="480"/>
        <v/>
      </c>
    </row>
    <row r="1870" spans="1:31" x14ac:dyDescent="0.25">
      <c r="A1870" s="5">
        <v>1919</v>
      </c>
      <c r="B1870" s="6" t="s">
        <v>2970</v>
      </c>
      <c r="C1870" s="6" t="s">
        <v>5394</v>
      </c>
      <c r="D1870" s="6" t="s">
        <v>28</v>
      </c>
      <c r="E1870" s="6" t="s">
        <v>29</v>
      </c>
      <c r="F1870" s="6">
        <v>90</v>
      </c>
      <c r="G1870" s="6" t="s">
        <v>5395</v>
      </c>
      <c r="H1870" s="6" t="s">
        <v>1126</v>
      </c>
      <c r="I1870" s="6" t="s">
        <v>32</v>
      </c>
      <c r="J1870" s="7">
        <v>43725</v>
      </c>
      <c r="K1870" s="6">
        <v>19</v>
      </c>
      <c r="L1870" s="6" t="s">
        <v>68</v>
      </c>
      <c r="M1870" s="8"/>
      <c r="O1870">
        <f t="shared" si="481"/>
        <v>0</v>
      </c>
      <c r="Q1870" s="5" t="str">
        <f t="shared" si="466"/>
        <v>1919</v>
      </c>
      <c r="R1870" s="6" t="str">
        <f t="shared" si="467"/>
        <v>Burton</v>
      </c>
      <c r="S1870" s="6" t="str">
        <f t="shared" si="468"/>
        <v>Franco</v>
      </c>
      <c r="T1870" s="6" t="str">
        <f t="shared" si="469"/>
        <v>Mr</v>
      </c>
      <c r="U1870" s="6" t="str">
        <f t="shared" si="470"/>
        <v>M</v>
      </c>
      <c r="V1870" s="6" t="str">
        <f t="shared" si="471"/>
        <v>90</v>
      </c>
      <c r="W1870" s="6" t="str">
        <f t="shared" si="472"/>
        <v>Gladstone House</v>
      </c>
      <c r="X1870" s="6" t="str">
        <f t="shared" si="473"/>
        <v>se</v>
      </c>
      <c r="Y1870" s="6" t="str">
        <f t="shared" si="474"/>
        <v>Gladstone House</v>
      </c>
      <c r="Z1870" s="6" t="str">
        <f t="shared" si="475"/>
        <v>Poole</v>
      </c>
      <c r="AA1870" s="6" t="str">
        <f t="shared" si="476"/>
        <v>WC</v>
      </c>
      <c r="AB1870" s="7" t="str">
        <f t="shared" si="477"/>
        <v>43725</v>
      </c>
      <c r="AC1870" s="6" t="str">
        <f t="shared" si="478"/>
        <v>19</v>
      </c>
      <c r="AD1870" s="6" t="str">
        <f t="shared" si="479"/>
        <v>A2</v>
      </c>
      <c r="AE1870" s="8" t="str">
        <f t="shared" si="480"/>
        <v/>
      </c>
    </row>
    <row r="1871" spans="1:31" x14ac:dyDescent="0.25">
      <c r="A1871" s="9">
        <v>1920</v>
      </c>
      <c r="B1871" s="10" t="s">
        <v>5396</v>
      </c>
      <c r="C1871" s="10" t="s">
        <v>1899</v>
      </c>
      <c r="D1871" s="10" t="s">
        <v>49</v>
      </c>
      <c r="E1871" s="10" t="s">
        <v>16</v>
      </c>
      <c r="F1871" s="10">
        <v>30</v>
      </c>
      <c r="G1871" s="10" t="s">
        <v>5397</v>
      </c>
      <c r="H1871" s="10" t="s">
        <v>4148</v>
      </c>
      <c r="I1871" s="10" t="s">
        <v>32</v>
      </c>
      <c r="J1871" s="11">
        <v>43645</v>
      </c>
      <c r="K1871" s="10">
        <v>37</v>
      </c>
      <c r="L1871" s="10" t="s">
        <v>44</v>
      </c>
      <c r="M1871" s="12"/>
      <c r="O1871">
        <f t="shared" si="481"/>
        <v>0</v>
      </c>
      <c r="Q1871" s="9" t="str">
        <f t="shared" si="466"/>
        <v>1920</v>
      </c>
      <c r="R1871" s="10" t="str">
        <f t="shared" si="467"/>
        <v>Hilda</v>
      </c>
      <c r="S1871" s="10" t="str">
        <f t="shared" si="468"/>
        <v>Magee</v>
      </c>
      <c r="T1871" s="10" t="str">
        <f t="shared" si="469"/>
        <v>Miss</v>
      </c>
      <c r="U1871" s="10" t="str">
        <f t="shared" si="470"/>
        <v>F</v>
      </c>
      <c r="V1871" s="10" t="str">
        <f t="shared" si="471"/>
        <v>30</v>
      </c>
      <c r="W1871" s="10" t="str">
        <f t="shared" si="472"/>
        <v>Glanton House</v>
      </c>
      <c r="X1871" s="10" t="str">
        <f t="shared" si="473"/>
        <v>se</v>
      </c>
      <c r="Y1871" s="10" t="str">
        <f t="shared" si="474"/>
        <v>Glanton House</v>
      </c>
      <c r="Z1871" s="10" t="str">
        <f t="shared" si="475"/>
        <v>Strathpeffer</v>
      </c>
      <c r="AA1871" s="10" t="str">
        <f t="shared" si="476"/>
        <v>WC</v>
      </c>
      <c r="AB1871" s="11" t="str">
        <f t="shared" si="477"/>
        <v>43645</v>
      </c>
      <c r="AC1871" s="10" t="str">
        <f t="shared" si="478"/>
        <v>37</v>
      </c>
      <c r="AD1871" s="10" t="str">
        <f t="shared" si="479"/>
        <v>D</v>
      </c>
      <c r="AE1871" s="12" t="str">
        <f t="shared" si="480"/>
        <v/>
      </c>
    </row>
    <row r="1872" spans="1:31" x14ac:dyDescent="0.25">
      <c r="A1872" s="5">
        <v>1921</v>
      </c>
      <c r="B1872" s="6" t="s">
        <v>5039</v>
      </c>
      <c r="C1872" s="6" t="s">
        <v>5398</v>
      </c>
      <c r="D1872" s="6" t="s">
        <v>28</v>
      </c>
      <c r="E1872" s="6" t="s">
        <v>29</v>
      </c>
      <c r="F1872" s="6">
        <v>90</v>
      </c>
      <c r="G1872" s="6" t="s">
        <v>5399</v>
      </c>
      <c r="H1872" s="6" t="s">
        <v>988</v>
      </c>
      <c r="I1872" s="6" t="s">
        <v>32</v>
      </c>
      <c r="J1872" s="7">
        <v>44482</v>
      </c>
      <c r="K1872" s="6">
        <v>59</v>
      </c>
      <c r="L1872" s="6" t="s">
        <v>52</v>
      </c>
      <c r="M1872" s="8"/>
      <c r="O1872">
        <f t="shared" si="481"/>
        <v>0</v>
      </c>
      <c r="Q1872" s="5" t="str">
        <f t="shared" si="466"/>
        <v>1921</v>
      </c>
      <c r="R1872" s="6" t="str">
        <f t="shared" si="467"/>
        <v>Tyrell</v>
      </c>
      <c r="S1872" s="6" t="str">
        <f t="shared" si="468"/>
        <v>Askew</v>
      </c>
      <c r="T1872" s="6" t="str">
        <f t="shared" si="469"/>
        <v>Mr</v>
      </c>
      <c r="U1872" s="6" t="str">
        <f t="shared" si="470"/>
        <v>M</v>
      </c>
      <c r="V1872" s="6" t="str">
        <f t="shared" si="471"/>
        <v>90</v>
      </c>
      <c r="W1872" s="6" t="str">
        <f t="shared" si="472"/>
        <v>Glanywerene Lodge</v>
      </c>
      <c r="X1872" s="6" t="str">
        <f t="shared" si="473"/>
        <v>ge</v>
      </c>
      <c r="Y1872" s="6" t="str">
        <f t="shared" si="474"/>
        <v>Glanywerene Lodge</v>
      </c>
      <c r="Z1872" s="6" t="str">
        <f t="shared" si="475"/>
        <v>Prudhoe</v>
      </c>
      <c r="AA1872" s="6" t="str">
        <f t="shared" si="476"/>
        <v>WC</v>
      </c>
      <c r="AB1872" s="7" t="str">
        <f t="shared" si="477"/>
        <v>44482</v>
      </c>
      <c r="AC1872" s="6" t="str">
        <f t="shared" si="478"/>
        <v>59</v>
      </c>
      <c r="AD1872" s="6" t="str">
        <f t="shared" si="479"/>
        <v>A1</v>
      </c>
      <c r="AE1872" s="8" t="str">
        <f t="shared" si="480"/>
        <v/>
      </c>
    </row>
    <row r="1873" spans="1:31" x14ac:dyDescent="0.25">
      <c r="A1873" s="9">
        <v>1922</v>
      </c>
      <c r="B1873" s="10" t="s">
        <v>5400</v>
      </c>
      <c r="C1873" s="10" t="s">
        <v>1690</v>
      </c>
      <c r="D1873" s="10" t="s">
        <v>49</v>
      </c>
      <c r="E1873" s="10" t="s">
        <v>16</v>
      </c>
      <c r="F1873" s="10">
        <v>90</v>
      </c>
      <c r="G1873" s="10" t="s">
        <v>5399</v>
      </c>
      <c r="H1873" s="10" t="s">
        <v>5401</v>
      </c>
      <c r="I1873" s="10" t="s">
        <v>32</v>
      </c>
      <c r="J1873" s="11">
        <v>43513</v>
      </c>
      <c r="K1873" s="10">
        <v>36</v>
      </c>
      <c r="L1873" s="10" t="s">
        <v>68</v>
      </c>
      <c r="M1873" s="12"/>
      <c r="O1873">
        <f t="shared" si="481"/>
        <v>0</v>
      </c>
      <c r="Q1873" s="9" t="str">
        <f t="shared" si="466"/>
        <v>1922</v>
      </c>
      <c r="R1873" s="10" t="str">
        <f t="shared" si="467"/>
        <v>Maryrose</v>
      </c>
      <c r="S1873" s="10" t="str">
        <f t="shared" si="468"/>
        <v>Fuller</v>
      </c>
      <c r="T1873" s="10" t="str">
        <f t="shared" si="469"/>
        <v>Miss</v>
      </c>
      <c r="U1873" s="10" t="str">
        <f t="shared" si="470"/>
        <v>F</v>
      </c>
      <c r="V1873" s="10" t="str">
        <f t="shared" si="471"/>
        <v>90</v>
      </c>
      <c r="W1873" s="10" t="str">
        <f t="shared" si="472"/>
        <v>Glanywerene Lodge</v>
      </c>
      <c r="X1873" s="10" t="str">
        <f t="shared" si="473"/>
        <v>ge</v>
      </c>
      <c r="Y1873" s="10" t="str">
        <f t="shared" si="474"/>
        <v>Glanywerene Lodge</v>
      </c>
      <c r="Z1873" s="10" t="str">
        <f t="shared" si="475"/>
        <v>West Byfleet</v>
      </c>
      <c r="AA1873" s="10" t="str">
        <f t="shared" si="476"/>
        <v>WC</v>
      </c>
      <c r="AB1873" s="11" t="str">
        <f t="shared" si="477"/>
        <v>43513</v>
      </c>
      <c r="AC1873" s="10" t="str">
        <f t="shared" si="478"/>
        <v>36</v>
      </c>
      <c r="AD1873" s="10" t="str">
        <f t="shared" si="479"/>
        <v>A2</v>
      </c>
      <c r="AE1873" s="12" t="str">
        <f t="shared" si="480"/>
        <v/>
      </c>
    </row>
    <row r="1874" spans="1:31" x14ac:dyDescent="0.25">
      <c r="A1874" s="5">
        <v>1923</v>
      </c>
      <c r="B1874" s="6" t="s">
        <v>5402</v>
      </c>
      <c r="C1874" s="6" t="s">
        <v>3492</v>
      </c>
      <c r="D1874" s="6" t="s">
        <v>28</v>
      </c>
      <c r="E1874" s="6" t="s">
        <v>29</v>
      </c>
      <c r="F1874" s="6">
        <v>90</v>
      </c>
      <c r="G1874" s="6" t="s">
        <v>5403</v>
      </c>
      <c r="H1874" s="6" t="s">
        <v>3974</v>
      </c>
      <c r="I1874" s="6" t="s">
        <v>550</v>
      </c>
      <c r="J1874" s="7">
        <v>44404</v>
      </c>
      <c r="K1874" s="6">
        <v>34</v>
      </c>
      <c r="L1874" s="6" t="s">
        <v>33</v>
      </c>
      <c r="M1874" s="8"/>
      <c r="O1874">
        <f t="shared" si="481"/>
        <v>0</v>
      </c>
      <c r="Q1874" s="5" t="str">
        <f t="shared" si="466"/>
        <v>1923</v>
      </c>
      <c r="R1874" s="6" t="str">
        <f t="shared" si="467"/>
        <v>Garth</v>
      </c>
      <c r="S1874" s="6" t="str">
        <f t="shared" si="468"/>
        <v>Alvarado</v>
      </c>
      <c r="T1874" s="6" t="str">
        <f t="shared" si="469"/>
        <v>Mr</v>
      </c>
      <c r="U1874" s="6" t="str">
        <f t="shared" si="470"/>
        <v>M</v>
      </c>
      <c r="V1874" s="6" t="str">
        <f t="shared" si="471"/>
        <v>90</v>
      </c>
      <c r="W1874" s="6" t="str">
        <f t="shared" si="472"/>
        <v>Glaserton Road</v>
      </c>
      <c r="X1874" s="6" t="str">
        <f t="shared" si="473"/>
        <v>ad</v>
      </c>
      <c r="Y1874" s="6" t="str">
        <f t="shared" si="474"/>
        <v>Glaserton Road</v>
      </c>
      <c r="Z1874" s="6" t="str">
        <f t="shared" si="475"/>
        <v>Bideford</v>
      </c>
      <c r="AA1874" s="6" t="str">
        <f t="shared" si="476"/>
        <v>DY</v>
      </c>
      <c r="AB1874" s="7" t="str">
        <f t="shared" si="477"/>
        <v>44404</v>
      </c>
      <c r="AC1874" s="6" t="str">
        <f t="shared" si="478"/>
        <v>34</v>
      </c>
      <c r="AD1874" s="6" t="str">
        <f t="shared" si="479"/>
        <v>A3</v>
      </c>
      <c r="AE1874" s="8" t="str">
        <f t="shared" si="480"/>
        <v/>
      </c>
    </row>
    <row r="1875" spans="1:31" x14ac:dyDescent="0.25">
      <c r="A1875" s="9">
        <v>1924</v>
      </c>
      <c r="B1875" s="10" t="s">
        <v>3897</v>
      </c>
      <c r="C1875" s="10" t="s">
        <v>5404</v>
      </c>
      <c r="D1875" s="10" t="s">
        <v>28</v>
      </c>
      <c r="E1875" s="10" t="s">
        <v>29</v>
      </c>
      <c r="F1875" s="10">
        <v>90</v>
      </c>
      <c r="G1875" s="10" t="s">
        <v>5405</v>
      </c>
      <c r="H1875" s="10" t="s">
        <v>4252</v>
      </c>
      <c r="I1875" s="10" t="s">
        <v>25</v>
      </c>
      <c r="J1875" s="11">
        <v>44091</v>
      </c>
      <c r="K1875" s="10">
        <v>34</v>
      </c>
      <c r="L1875" s="10" t="s">
        <v>68</v>
      </c>
      <c r="M1875" s="12"/>
      <c r="O1875">
        <f t="shared" si="481"/>
        <v>0</v>
      </c>
      <c r="Q1875" s="9" t="str">
        <f t="shared" si="466"/>
        <v>1924</v>
      </c>
      <c r="R1875" s="10" t="str">
        <f t="shared" si="467"/>
        <v>Gino</v>
      </c>
      <c r="S1875" s="10" t="str">
        <f t="shared" si="468"/>
        <v>Blankenship</v>
      </c>
      <c r="T1875" s="10" t="str">
        <f t="shared" si="469"/>
        <v>Mr</v>
      </c>
      <c r="U1875" s="10" t="str">
        <f t="shared" si="470"/>
        <v>M</v>
      </c>
      <c r="V1875" s="10" t="str">
        <f t="shared" si="471"/>
        <v>90</v>
      </c>
      <c r="W1875" s="10" t="str">
        <f t="shared" si="472"/>
        <v>Glasgow Road</v>
      </c>
      <c r="X1875" s="10" t="str">
        <f t="shared" si="473"/>
        <v>ad</v>
      </c>
      <c r="Y1875" s="10" t="str">
        <f t="shared" si="474"/>
        <v>Glasgow Road</v>
      </c>
      <c r="Z1875" s="10" t="str">
        <f t="shared" si="475"/>
        <v>Hook</v>
      </c>
      <c r="AA1875" s="10" t="str">
        <f t="shared" si="476"/>
        <v>HG</v>
      </c>
      <c r="AB1875" s="11" t="str">
        <f t="shared" si="477"/>
        <v>44091</v>
      </c>
      <c r="AC1875" s="10" t="str">
        <f t="shared" si="478"/>
        <v>34</v>
      </c>
      <c r="AD1875" s="10" t="str">
        <f t="shared" si="479"/>
        <v>A2</v>
      </c>
      <c r="AE1875" s="12" t="str">
        <f t="shared" si="480"/>
        <v/>
      </c>
    </row>
    <row r="1876" spans="1:31" x14ac:dyDescent="0.25">
      <c r="A1876" s="5">
        <v>1925</v>
      </c>
      <c r="B1876" s="6" t="s">
        <v>5406</v>
      </c>
      <c r="C1876" s="6" t="s">
        <v>1620</v>
      </c>
      <c r="D1876" s="6" t="s">
        <v>15</v>
      </c>
      <c r="E1876" s="6" t="s">
        <v>288</v>
      </c>
      <c r="F1876" s="6">
        <v>90</v>
      </c>
      <c r="G1876" s="6" t="s">
        <v>5407</v>
      </c>
      <c r="H1876" s="6" t="s">
        <v>5408</v>
      </c>
      <c r="I1876" s="6" t="s">
        <v>32</v>
      </c>
      <c r="J1876" s="7">
        <v>44200</v>
      </c>
      <c r="K1876" s="6">
        <v>43</v>
      </c>
      <c r="L1876" s="6" t="s">
        <v>44</v>
      </c>
      <c r="M1876" s="8"/>
      <c r="O1876">
        <f t="shared" si="481"/>
        <v>0</v>
      </c>
      <c r="Q1876" s="5" t="str">
        <f t="shared" si="466"/>
        <v>1925</v>
      </c>
      <c r="R1876" s="6" t="str">
        <f t="shared" si="467"/>
        <v>Tamekia</v>
      </c>
      <c r="S1876" s="6" t="str">
        <f t="shared" si="468"/>
        <v>Small</v>
      </c>
      <c r="T1876" s="6" t="str">
        <f t="shared" si="469"/>
        <v>Mrs</v>
      </c>
      <c r="U1876" s="6" t="str">
        <f t="shared" si="470"/>
        <v>F</v>
      </c>
      <c r="V1876" s="6" t="str">
        <f t="shared" si="471"/>
        <v>90</v>
      </c>
      <c r="W1876" s="6" t="str">
        <f t="shared" si="472"/>
        <v>Glaskin Street</v>
      </c>
      <c r="X1876" s="6" t="str">
        <f t="shared" si="473"/>
        <v>et</v>
      </c>
      <c r="Y1876" s="6" t="str">
        <f t="shared" si="474"/>
        <v>Glaskin Street</v>
      </c>
      <c r="Z1876" s="6" t="str">
        <f t="shared" si="475"/>
        <v>Watchet</v>
      </c>
      <c r="AA1876" s="6" t="str">
        <f t="shared" si="476"/>
        <v>WC</v>
      </c>
      <c r="AB1876" s="7" t="str">
        <f t="shared" si="477"/>
        <v>44200</v>
      </c>
      <c r="AC1876" s="6" t="str">
        <f t="shared" si="478"/>
        <v>43</v>
      </c>
      <c r="AD1876" s="6" t="str">
        <f t="shared" si="479"/>
        <v>D</v>
      </c>
      <c r="AE1876" s="8" t="str">
        <f t="shared" si="480"/>
        <v/>
      </c>
    </row>
    <row r="1877" spans="1:31" x14ac:dyDescent="0.25">
      <c r="A1877" s="9">
        <v>1926</v>
      </c>
      <c r="B1877" s="10" t="s">
        <v>1423</v>
      </c>
      <c r="C1877" s="10" t="s">
        <v>5409</v>
      </c>
      <c r="D1877" s="10" t="s">
        <v>49</v>
      </c>
      <c r="E1877" s="10" t="s">
        <v>16</v>
      </c>
      <c r="F1877" s="10">
        <v>90</v>
      </c>
      <c r="G1877" s="10" t="s">
        <v>5410</v>
      </c>
      <c r="H1877" s="10" t="s">
        <v>1159</v>
      </c>
      <c r="I1877" s="10" t="s">
        <v>87</v>
      </c>
      <c r="J1877" s="11">
        <v>43923</v>
      </c>
      <c r="K1877" s="10">
        <v>40</v>
      </c>
      <c r="L1877" s="10" t="s">
        <v>20</v>
      </c>
      <c r="M1877" s="12"/>
      <c r="O1877">
        <f t="shared" si="481"/>
        <v>0</v>
      </c>
      <c r="Q1877" s="9" t="str">
        <f t="shared" si="466"/>
        <v>1926</v>
      </c>
      <c r="R1877" s="10" t="str">
        <f t="shared" si="467"/>
        <v>Silva</v>
      </c>
      <c r="S1877" s="10" t="str">
        <f t="shared" si="468"/>
        <v>Light</v>
      </c>
      <c r="T1877" s="10" t="str">
        <f t="shared" si="469"/>
        <v>Miss</v>
      </c>
      <c r="U1877" s="10" t="str">
        <f t="shared" si="470"/>
        <v>F</v>
      </c>
      <c r="V1877" s="10" t="str">
        <f t="shared" si="471"/>
        <v>90</v>
      </c>
      <c r="W1877" s="10" t="str">
        <f t="shared" si="472"/>
        <v>Glasshouse Buildings</v>
      </c>
      <c r="X1877" s="10" t="str">
        <f t="shared" si="473"/>
        <v>gs</v>
      </c>
      <c r="Y1877" s="10" t="str">
        <f t="shared" si="474"/>
        <v>Glasshouse Buildings</v>
      </c>
      <c r="Z1877" s="10" t="str">
        <f t="shared" si="475"/>
        <v>Blakeney</v>
      </c>
      <c r="AA1877" s="10" t="str">
        <f t="shared" si="476"/>
        <v>FY</v>
      </c>
      <c r="AB1877" s="11" t="str">
        <f t="shared" si="477"/>
        <v>43923</v>
      </c>
      <c r="AC1877" s="10" t="str">
        <f t="shared" si="478"/>
        <v>40</v>
      </c>
      <c r="AD1877" s="10" t="str">
        <f t="shared" si="479"/>
        <v>B</v>
      </c>
      <c r="AE1877" s="12" t="str">
        <f t="shared" si="480"/>
        <v/>
      </c>
    </row>
    <row r="1878" spans="1:31" x14ac:dyDescent="0.25">
      <c r="A1878" s="5">
        <v>1927</v>
      </c>
      <c r="B1878" s="6" t="s">
        <v>5411</v>
      </c>
      <c r="C1878" s="6" t="s">
        <v>5412</v>
      </c>
      <c r="D1878" s="6" t="s">
        <v>41</v>
      </c>
      <c r="E1878" s="6" t="s">
        <v>16</v>
      </c>
      <c r="F1878" s="6">
        <v>30</v>
      </c>
      <c r="G1878" s="6" t="s">
        <v>5413</v>
      </c>
      <c r="H1878" s="6" t="s">
        <v>996</v>
      </c>
      <c r="I1878" s="6" t="s">
        <v>32</v>
      </c>
      <c r="J1878" s="7">
        <v>43706</v>
      </c>
      <c r="K1878" s="6">
        <v>22</v>
      </c>
      <c r="L1878" s="6" t="s">
        <v>33</v>
      </c>
      <c r="M1878" s="8"/>
      <c r="O1878">
        <f t="shared" si="481"/>
        <v>0</v>
      </c>
      <c r="Q1878" s="5" t="str">
        <f t="shared" si="466"/>
        <v>1927</v>
      </c>
      <c r="R1878" s="6" t="str">
        <f t="shared" si="467"/>
        <v>Geneva</v>
      </c>
      <c r="S1878" s="6" t="str">
        <f t="shared" si="468"/>
        <v>Shepherd</v>
      </c>
      <c r="T1878" s="6" t="str">
        <f t="shared" si="469"/>
        <v>Ms</v>
      </c>
      <c r="U1878" s="6" t="str">
        <f t="shared" si="470"/>
        <v>F</v>
      </c>
      <c r="V1878" s="6" t="str">
        <f t="shared" si="471"/>
        <v>30</v>
      </c>
      <c r="W1878" s="6" t="str">
        <f t="shared" si="472"/>
        <v>Glasshouse Street</v>
      </c>
      <c r="X1878" s="6" t="str">
        <f t="shared" si="473"/>
        <v>et</v>
      </c>
      <c r="Y1878" s="6" t="str">
        <f t="shared" si="474"/>
        <v>Glasshouse Street</v>
      </c>
      <c r="Z1878" s="6" t="str">
        <f t="shared" si="475"/>
        <v>Oswestry</v>
      </c>
      <c r="AA1878" s="6" t="str">
        <f t="shared" si="476"/>
        <v>WC</v>
      </c>
      <c r="AB1878" s="7" t="str">
        <f t="shared" si="477"/>
        <v>43706</v>
      </c>
      <c r="AC1878" s="6" t="str">
        <f t="shared" si="478"/>
        <v>22</v>
      </c>
      <c r="AD1878" s="6" t="str">
        <f t="shared" si="479"/>
        <v>A3</v>
      </c>
      <c r="AE1878" s="8" t="str">
        <f t="shared" si="480"/>
        <v/>
      </c>
    </row>
    <row r="1879" spans="1:31" x14ac:dyDescent="0.25">
      <c r="A1879" s="9">
        <v>1928</v>
      </c>
      <c r="B1879" s="10" t="s">
        <v>5414</v>
      </c>
      <c r="C1879" s="10" t="s">
        <v>5177</v>
      </c>
      <c r="D1879" s="10" t="s">
        <v>28</v>
      </c>
      <c r="E1879" s="10" t="s">
        <v>29</v>
      </c>
      <c r="F1879" s="10">
        <v>60</v>
      </c>
      <c r="G1879" s="10" t="s">
        <v>5415</v>
      </c>
      <c r="H1879" s="10" t="s">
        <v>2324</v>
      </c>
      <c r="I1879" s="10" t="s">
        <v>32</v>
      </c>
      <c r="J1879" s="11">
        <v>43504</v>
      </c>
      <c r="K1879" s="10">
        <v>23</v>
      </c>
      <c r="L1879" s="10" t="s">
        <v>39</v>
      </c>
      <c r="M1879" s="12"/>
      <c r="O1879">
        <f t="shared" si="481"/>
        <v>0</v>
      </c>
      <c r="Q1879" s="9" t="str">
        <f t="shared" si="466"/>
        <v>1928</v>
      </c>
      <c r="R1879" s="10" t="str">
        <f t="shared" si="467"/>
        <v>Tuan</v>
      </c>
      <c r="S1879" s="10" t="str">
        <f t="shared" si="468"/>
        <v>Pollard</v>
      </c>
      <c r="T1879" s="10" t="str">
        <f t="shared" si="469"/>
        <v>Mr</v>
      </c>
      <c r="U1879" s="10" t="str">
        <f t="shared" si="470"/>
        <v>M</v>
      </c>
      <c r="V1879" s="10" t="str">
        <f t="shared" si="471"/>
        <v>60</v>
      </c>
      <c r="W1879" s="10" t="str">
        <f t="shared" si="472"/>
        <v>Glasshouse Yard</v>
      </c>
      <c r="X1879" s="10" t="str">
        <f t="shared" si="473"/>
        <v>rd</v>
      </c>
      <c r="Y1879" s="10" t="str">
        <f t="shared" si="474"/>
        <v>Glasshouse Yard</v>
      </c>
      <c r="Z1879" s="10" t="str">
        <f t="shared" si="475"/>
        <v>Petersfield</v>
      </c>
      <c r="AA1879" s="10" t="str">
        <f t="shared" si="476"/>
        <v>WC</v>
      </c>
      <c r="AB1879" s="11" t="str">
        <f t="shared" si="477"/>
        <v>43504</v>
      </c>
      <c r="AC1879" s="10" t="str">
        <f t="shared" si="478"/>
        <v>23</v>
      </c>
      <c r="AD1879" s="10" t="str">
        <f t="shared" si="479"/>
        <v>C1</v>
      </c>
      <c r="AE1879" s="12" t="str">
        <f t="shared" si="480"/>
        <v/>
      </c>
    </row>
    <row r="1880" spans="1:31" x14ac:dyDescent="0.25">
      <c r="A1880" s="5">
        <v>1929</v>
      </c>
      <c r="B1880" s="6" t="s">
        <v>5416</v>
      </c>
      <c r="C1880" s="6" t="s">
        <v>1329</v>
      </c>
      <c r="D1880" s="6" t="s">
        <v>90</v>
      </c>
      <c r="E1880" s="6" t="s">
        <v>16</v>
      </c>
      <c r="F1880" s="6">
        <v>90</v>
      </c>
      <c r="G1880" s="6" t="s">
        <v>5417</v>
      </c>
      <c r="H1880" s="6" t="s">
        <v>3938</v>
      </c>
      <c r="I1880" s="6" t="s">
        <v>1569</v>
      </c>
      <c r="J1880" s="7">
        <v>43760</v>
      </c>
      <c r="K1880" s="6">
        <v>46</v>
      </c>
      <c r="L1880" s="6" t="s">
        <v>68</v>
      </c>
      <c r="M1880" s="8"/>
      <c r="O1880">
        <f t="shared" si="481"/>
        <v>0</v>
      </c>
      <c r="Q1880" s="5" t="str">
        <f t="shared" si="466"/>
        <v>1929</v>
      </c>
      <c r="R1880" s="6" t="str">
        <f t="shared" si="467"/>
        <v>Roxie</v>
      </c>
      <c r="S1880" s="6" t="str">
        <f t="shared" si="468"/>
        <v>Dunbar</v>
      </c>
      <c r="T1880" s="6" t="str">
        <f t="shared" si="469"/>
        <v>Dr</v>
      </c>
      <c r="U1880" s="6" t="str">
        <f t="shared" si="470"/>
        <v>F</v>
      </c>
      <c r="V1880" s="6" t="str">
        <f t="shared" si="471"/>
        <v>90</v>
      </c>
      <c r="W1880" s="6" t="str">
        <f t="shared" si="472"/>
        <v>Glebelands</v>
      </c>
      <c r="X1880" s="6" t="str">
        <f t="shared" si="473"/>
        <v>ds</v>
      </c>
      <c r="Y1880" s="6" t="str">
        <f t="shared" si="474"/>
        <v>Glebelands</v>
      </c>
      <c r="Z1880" s="6" t="str">
        <f t="shared" si="475"/>
        <v>Grantown-On-Spey</v>
      </c>
      <c r="AA1880" s="6" t="str">
        <f t="shared" si="476"/>
        <v>NG</v>
      </c>
      <c r="AB1880" s="7" t="str">
        <f t="shared" si="477"/>
        <v>43760</v>
      </c>
      <c r="AC1880" s="6" t="str">
        <f t="shared" si="478"/>
        <v>46</v>
      </c>
      <c r="AD1880" s="6" t="str">
        <f t="shared" si="479"/>
        <v>A2</v>
      </c>
      <c r="AE1880" s="8" t="str">
        <f t="shared" si="480"/>
        <v/>
      </c>
    </row>
    <row r="1881" spans="1:31" x14ac:dyDescent="0.25">
      <c r="A1881" s="9">
        <v>1930</v>
      </c>
      <c r="B1881" s="10" t="s">
        <v>5418</v>
      </c>
      <c r="C1881" s="10" t="s">
        <v>5419</v>
      </c>
      <c r="D1881" s="10" t="s">
        <v>49</v>
      </c>
      <c r="E1881" s="10" t="s">
        <v>16</v>
      </c>
      <c r="F1881" s="10">
        <v>60</v>
      </c>
      <c r="G1881" s="10" t="s">
        <v>5420</v>
      </c>
      <c r="H1881" s="10" t="s">
        <v>595</v>
      </c>
      <c r="I1881" s="10" t="s">
        <v>32</v>
      </c>
      <c r="J1881" s="11">
        <v>44526</v>
      </c>
      <c r="K1881" s="10">
        <v>3</v>
      </c>
      <c r="L1881" s="10" t="s">
        <v>157</v>
      </c>
      <c r="M1881" s="12"/>
      <c r="O1881">
        <f t="shared" si="481"/>
        <v>0</v>
      </c>
      <c r="Q1881" s="9" t="str">
        <f t="shared" si="466"/>
        <v>1930</v>
      </c>
      <c r="R1881" s="10" t="str">
        <f t="shared" si="467"/>
        <v>Merilyn</v>
      </c>
      <c r="S1881" s="10" t="str">
        <f t="shared" si="468"/>
        <v>Garcia</v>
      </c>
      <c r="T1881" s="10" t="str">
        <f t="shared" si="469"/>
        <v>Miss</v>
      </c>
      <c r="U1881" s="10" t="str">
        <f t="shared" si="470"/>
        <v>F</v>
      </c>
      <c r="V1881" s="10" t="str">
        <f t="shared" si="471"/>
        <v>60</v>
      </c>
      <c r="W1881" s="10" t="str">
        <f t="shared" si="472"/>
        <v>Glendale Close</v>
      </c>
      <c r="X1881" s="10" t="str">
        <f t="shared" si="473"/>
        <v>se</v>
      </c>
      <c r="Y1881" s="10" t="str">
        <f t="shared" si="474"/>
        <v>Glendale Close</v>
      </c>
      <c r="Z1881" s="10" t="str">
        <f t="shared" si="475"/>
        <v>Mallaig</v>
      </c>
      <c r="AA1881" s="10" t="str">
        <f t="shared" si="476"/>
        <v>WC</v>
      </c>
      <c r="AB1881" s="11" t="str">
        <f t="shared" si="477"/>
        <v>44526</v>
      </c>
      <c r="AC1881" s="10" t="str">
        <f t="shared" si="478"/>
        <v>3</v>
      </c>
      <c r="AD1881" s="10" t="str">
        <f t="shared" si="479"/>
        <v>C3</v>
      </c>
      <c r="AE1881" s="12" t="str">
        <f t="shared" si="480"/>
        <v/>
      </c>
    </row>
    <row r="1882" spans="1:31" x14ac:dyDescent="0.25">
      <c r="A1882" s="5">
        <v>1931</v>
      </c>
      <c r="B1882" s="6" t="s">
        <v>2243</v>
      </c>
      <c r="C1882" s="6" t="s">
        <v>2769</v>
      </c>
      <c r="D1882" s="6" t="s">
        <v>28</v>
      </c>
      <c r="E1882" s="6" t="s">
        <v>29</v>
      </c>
      <c r="F1882" s="6">
        <v>90</v>
      </c>
      <c r="G1882" s="6" t="s">
        <v>5421</v>
      </c>
      <c r="H1882" s="6" t="s">
        <v>5422</v>
      </c>
      <c r="I1882" s="6" t="s">
        <v>176</v>
      </c>
      <c r="J1882" s="7">
        <v>44070</v>
      </c>
      <c r="K1882" s="6">
        <v>33</v>
      </c>
      <c r="L1882" s="6" t="s">
        <v>157</v>
      </c>
      <c r="M1882" s="8"/>
      <c r="O1882">
        <f t="shared" si="481"/>
        <v>0</v>
      </c>
      <c r="Q1882" s="5" t="str">
        <f t="shared" si="466"/>
        <v>1931</v>
      </c>
      <c r="R1882" s="6" t="str">
        <f t="shared" si="467"/>
        <v>Jarred</v>
      </c>
      <c r="S1882" s="6" t="str">
        <f t="shared" si="468"/>
        <v>Booker</v>
      </c>
      <c r="T1882" s="6" t="str">
        <f t="shared" si="469"/>
        <v>Mr</v>
      </c>
      <c r="U1882" s="6" t="str">
        <f t="shared" si="470"/>
        <v>M</v>
      </c>
      <c r="V1882" s="6" t="str">
        <f t="shared" si="471"/>
        <v>90</v>
      </c>
      <c r="W1882" s="6" t="str">
        <f t="shared" si="472"/>
        <v>Glendale Drive</v>
      </c>
      <c r="X1882" s="6" t="str">
        <f t="shared" si="473"/>
        <v>ve</v>
      </c>
      <c r="Y1882" s="6" t="str">
        <f t="shared" si="474"/>
        <v>Glendale Drive</v>
      </c>
      <c r="Z1882" s="6" t="str">
        <f t="shared" si="475"/>
        <v>Cowdenbeath</v>
      </c>
      <c r="AA1882" s="6" t="str">
        <f t="shared" si="476"/>
        <v>CW</v>
      </c>
      <c r="AB1882" s="7" t="str">
        <f t="shared" si="477"/>
        <v>44070</v>
      </c>
      <c r="AC1882" s="6" t="str">
        <f t="shared" si="478"/>
        <v>33</v>
      </c>
      <c r="AD1882" s="6" t="str">
        <f t="shared" si="479"/>
        <v>C3</v>
      </c>
      <c r="AE1882" s="8" t="str">
        <f t="shared" si="480"/>
        <v/>
      </c>
    </row>
    <row r="1883" spans="1:31" x14ac:dyDescent="0.25">
      <c r="A1883" s="9">
        <v>1932</v>
      </c>
      <c r="B1883" s="10" t="s">
        <v>2881</v>
      </c>
      <c r="C1883" s="10" t="s">
        <v>5423</v>
      </c>
      <c r="D1883" s="10" t="s">
        <v>28</v>
      </c>
      <c r="E1883" s="10" t="s">
        <v>29</v>
      </c>
      <c r="F1883" s="10">
        <v>60</v>
      </c>
      <c r="G1883" s="10" t="s">
        <v>5424</v>
      </c>
      <c r="H1883" s="10" t="s">
        <v>1163</v>
      </c>
      <c r="I1883" s="10" t="s">
        <v>32</v>
      </c>
      <c r="J1883" s="11">
        <v>43535</v>
      </c>
      <c r="K1883" s="10">
        <v>35</v>
      </c>
      <c r="L1883" s="10" t="s">
        <v>44</v>
      </c>
      <c r="M1883" s="12"/>
      <c r="O1883">
        <f t="shared" si="481"/>
        <v>0</v>
      </c>
      <c r="Q1883" s="9" t="str">
        <f t="shared" si="466"/>
        <v>1932</v>
      </c>
      <c r="R1883" s="10" t="str">
        <f t="shared" si="467"/>
        <v>Abe</v>
      </c>
      <c r="S1883" s="10" t="str">
        <f t="shared" si="468"/>
        <v>Bowling</v>
      </c>
      <c r="T1883" s="10" t="str">
        <f t="shared" si="469"/>
        <v>Mr</v>
      </c>
      <c r="U1883" s="10" t="str">
        <f t="shared" si="470"/>
        <v>M</v>
      </c>
      <c r="V1883" s="10" t="str">
        <f t="shared" si="471"/>
        <v>60</v>
      </c>
      <c r="W1883" s="10" t="str">
        <f t="shared" si="472"/>
        <v>Glendall Street</v>
      </c>
      <c r="X1883" s="10" t="str">
        <f t="shared" si="473"/>
        <v>et</v>
      </c>
      <c r="Y1883" s="10" t="str">
        <f t="shared" si="474"/>
        <v>Glendall Street</v>
      </c>
      <c r="Z1883" s="10" t="str">
        <f t="shared" si="475"/>
        <v>Newport</v>
      </c>
      <c r="AA1883" s="10" t="str">
        <f t="shared" si="476"/>
        <v>WC</v>
      </c>
      <c r="AB1883" s="11" t="str">
        <f t="shared" si="477"/>
        <v>43535</v>
      </c>
      <c r="AC1883" s="10" t="str">
        <f t="shared" si="478"/>
        <v>35</v>
      </c>
      <c r="AD1883" s="10" t="str">
        <f t="shared" si="479"/>
        <v>D</v>
      </c>
      <c r="AE1883" s="12" t="str">
        <f t="shared" si="480"/>
        <v/>
      </c>
    </row>
    <row r="1884" spans="1:31" x14ac:dyDescent="0.25">
      <c r="A1884" s="5">
        <v>1933</v>
      </c>
      <c r="B1884" s="6" t="s">
        <v>5425</v>
      </c>
      <c r="C1884" s="6" t="s">
        <v>5426</v>
      </c>
      <c r="D1884" s="6" t="s">
        <v>28</v>
      </c>
      <c r="E1884" s="6" t="s">
        <v>29</v>
      </c>
      <c r="F1884" s="6">
        <v>90</v>
      </c>
      <c r="G1884" s="6" t="s">
        <v>5427</v>
      </c>
      <c r="H1884" s="6" t="s">
        <v>1580</v>
      </c>
      <c r="I1884" s="6" t="s">
        <v>32</v>
      </c>
      <c r="J1884" s="7">
        <v>43469</v>
      </c>
      <c r="K1884" s="6">
        <v>69</v>
      </c>
      <c r="L1884" s="6" t="s">
        <v>62</v>
      </c>
      <c r="M1884" s="8"/>
      <c r="O1884">
        <f t="shared" si="481"/>
        <v>0</v>
      </c>
      <c r="Q1884" s="5" t="str">
        <f t="shared" si="466"/>
        <v>1933</v>
      </c>
      <c r="R1884" s="6" t="str">
        <f t="shared" si="467"/>
        <v>Shelby</v>
      </c>
      <c r="S1884" s="6" t="str">
        <f t="shared" si="468"/>
        <v>Lovett</v>
      </c>
      <c r="T1884" s="6" t="str">
        <f t="shared" si="469"/>
        <v>Mr</v>
      </c>
      <c r="U1884" s="6" t="str">
        <f t="shared" si="470"/>
        <v>M</v>
      </c>
      <c r="V1884" s="6" t="str">
        <f t="shared" si="471"/>
        <v>90</v>
      </c>
      <c r="W1884" s="6" t="str">
        <f t="shared" si="472"/>
        <v>Glenfarg Road</v>
      </c>
      <c r="X1884" s="6" t="str">
        <f t="shared" si="473"/>
        <v>ad</v>
      </c>
      <c r="Y1884" s="6" t="str">
        <f t="shared" si="474"/>
        <v>Glenfarg Road</v>
      </c>
      <c r="Z1884" s="6" t="str">
        <f t="shared" si="475"/>
        <v>Retford</v>
      </c>
      <c r="AA1884" s="6" t="str">
        <f t="shared" si="476"/>
        <v>WC</v>
      </c>
      <c r="AB1884" s="7" t="str">
        <f t="shared" si="477"/>
        <v>43469</v>
      </c>
      <c r="AC1884" s="6" t="str">
        <f t="shared" si="478"/>
        <v>69</v>
      </c>
      <c r="AD1884" s="6" t="str">
        <f t="shared" si="479"/>
        <v>C4</v>
      </c>
      <c r="AE1884" s="8" t="str">
        <f t="shared" si="480"/>
        <v/>
      </c>
    </row>
    <row r="1885" spans="1:31" x14ac:dyDescent="0.25">
      <c r="A1885" s="9">
        <v>1934</v>
      </c>
      <c r="B1885" s="10" t="s">
        <v>5428</v>
      </c>
      <c r="C1885" s="10" t="s">
        <v>2313</v>
      </c>
      <c r="D1885" s="10" t="s">
        <v>41</v>
      </c>
      <c r="E1885" s="10" t="s">
        <v>16</v>
      </c>
      <c r="F1885" s="10">
        <v>60</v>
      </c>
      <c r="G1885" s="10" t="s">
        <v>5429</v>
      </c>
      <c r="H1885" s="10" t="s">
        <v>5430</v>
      </c>
      <c r="I1885" s="10" t="s">
        <v>32</v>
      </c>
      <c r="J1885" s="11">
        <v>43548</v>
      </c>
      <c r="K1885" s="10">
        <v>53</v>
      </c>
      <c r="L1885" s="10" t="s">
        <v>99</v>
      </c>
      <c r="M1885" s="12"/>
      <c r="O1885">
        <f t="shared" si="481"/>
        <v>0</v>
      </c>
      <c r="Q1885" s="9" t="str">
        <f t="shared" si="466"/>
        <v>1934</v>
      </c>
      <c r="R1885" s="10" t="str">
        <f t="shared" si="467"/>
        <v>Bettyann</v>
      </c>
      <c r="S1885" s="10" t="str">
        <f t="shared" si="468"/>
        <v>Bullock</v>
      </c>
      <c r="T1885" s="10" t="str">
        <f t="shared" si="469"/>
        <v>Ms</v>
      </c>
      <c r="U1885" s="10" t="str">
        <f t="shared" si="470"/>
        <v>F</v>
      </c>
      <c r="V1885" s="10" t="str">
        <f t="shared" si="471"/>
        <v>60</v>
      </c>
      <c r="W1885" s="10" t="str">
        <f t="shared" si="472"/>
        <v>Glengarry Road</v>
      </c>
      <c r="X1885" s="10" t="str">
        <f t="shared" si="473"/>
        <v>ad</v>
      </c>
      <c r="Y1885" s="10" t="str">
        <f t="shared" si="474"/>
        <v>Glengarry Road</v>
      </c>
      <c r="Z1885" s="10" t="str">
        <f t="shared" si="475"/>
        <v>Tarporley</v>
      </c>
      <c r="AA1885" s="10" t="str">
        <f t="shared" si="476"/>
        <v>WC</v>
      </c>
      <c r="AB1885" s="11" t="str">
        <f t="shared" si="477"/>
        <v>43548</v>
      </c>
      <c r="AC1885" s="10" t="str">
        <f t="shared" si="478"/>
        <v>53</v>
      </c>
      <c r="AD1885" s="10" t="str">
        <f t="shared" si="479"/>
        <v>E</v>
      </c>
      <c r="AE1885" s="12" t="str">
        <f t="shared" si="480"/>
        <v/>
      </c>
    </row>
    <row r="1886" spans="1:31" x14ac:dyDescent="0.25">
      <c r="A1886" s="5">
        <v>1935</v>
      </c>
      <c r="B1886" s="6" t="s">
        <v>652</v>
      </c>
      <c r="C1886" s="6" t="s">
        <v>1124</v>
      </c>
      <c r="D1886" s="6" t="s">
        <v>49</v>
      </c>
      <c r="E1886" s="6" t="s">
        <v>16</v>
      </c>
      <c r="F1886" s="6">
        <v>60</v>
      </c>
      <c r="G1886" s="6" t="s">
        <v>5431</v>
      </c>
      <c r="H1886" s="6" t="s">
        <v>5432</v>
      </c>
      <c r="I1886" s="6" t="s">
        <v>32</v>
      </c>
      <c r="J1886" s="7">
        <v>44346</v>
      </c>
      <c r="K1886" s="6">
        <v>88</v>
      </c>
      <c r="L1886" s="6" t="s">
        <v>52</v>
      </c>
      <c r="M1886" s="8"/>
      <c r="O1886">
        <f t="shared" si="481"/>
        <v>0</v>
      </c>
      <c r="Q1886" s="5" t="str">
        <f t="shared" si="466"/>
        <v>1935</v>
      </c>
      <c r="R1886" s="6" t="str">
        <f t="shared" si="467"/>
        <v>Lynell</v>
      </c>
      <c r="S1886" s="6" t="str">
        <f t="shared" si="468"/>
        <v>Scott</v>
      </c>
      <c r="T1886" s="6" t="str">
        <f t="shared" si="469"/>
        <v>Miss</v>
      </c>
      <c r="U1886" s="6" t="str">
        <f t="shared" si="470"/>
        <v>F</v>
      </c>
      <c r="V1886" s="6" t="str">
        <f t="shared" si="471"/>
        <v>60</v>
      </c>
      <c r="W1886" s="6" t="str">
        <f t="shared" si="472"/>
        <v>Glenhill Close</v>
      </c>
      <c r="X1886" s="6" t="str">
        <f t="shared" si="473"/>
        <v>se</v>
      </c>
      <c r="Y1886" s="6" t="str">
        <f t="shared" si="474"/>
        <v>Glenhill Close</v>
      </c>
      <c r="Z1886" s="6" t="str">
        <f t="shared" si="475"/>
        <v>Market Rasen</v>
      </c>
      <c r="AA1886" s="6" t="str">
        <f t="shared" si="476"/>
        <v>WC</v>
      </c>
      <c r="AB1886" s="7" t="str">
        <f t="shared" si="477"/>
        <v>44346</v>
      </c>
      <c r="AC1886" s="6" t="str">
        <f t="shared" si="478"/>
        <v>88</v>
      </c>
      <c r="AD1886" s="6" t="str">
        <f t="shared" si="479"/>
        <v>A1</v>
      </c>
      <c r="AE1886" s="8" t="str">
        <f t="shared" si="480"/>
        <v/>
      </c>
    </row>
    <row r="1887" spans="1:31" x14ac:dyDescent="0.25">
      <c r="A1887" s="9">
        <v>1936</v>
      </c>
      <c r="B1887" s="10" t="s">
        <v>4798</v>
      </c>
      <c r="C1887" s="10" t="s">
        <v>5433</v>
      </c>
      <c r="D1887" s="10" t="s">
        <v>28</v>
      </c>
      <c r="E1887" s="10" t="s">
        <v>29</v>
      </c>
      <c r="F1887" s="10">
        <v>90</v>
      </c>
      <c r="G1887" s="10" t="s">
        <v>5434</v>
      </c>
      <c r="H1887" s="10" t="s">
        <v>2955</v>
      </c>
      <c r="I1887" s="10" t="s">
        <v>25</v>
      </c>
      <c r="J1887" s="11">
        <v>43608</v>
      </c>
      <c r="K1887" s="10">
        <v>32</v>
      </c>
      <c r="L1887" s="10" t="s">
        <v>99</v>
      </c>
      <c r="M1887" s="12"/>
      <c r="O1887">
        <f t="shared" si="481"/>
        <v>0</v>
      </c>
      <c r="Q1887" s="9" t="str">
        <f t="shared" si="466"/>
        <v>1936</v>
      </c>
      <c r="R1887" s="10" t="str">
        <f t="shared" si="467"/>
        <v>Lucius</v>
      </c>
      <c r="S1887" s="10" t="str">
        <f t="shared" si="468"/>
        <v>Pack</v>
      </c>
      <c r="T1887" s="10" t="str">
        <f t="shared" si="469"/>
        <v>Mr</v>
      </c>
      <c r="U1887" s="10" t="str">
        <f t="shared" si="470"/>
        <v>M</v>
      </c>
      <c r="V1887" s="10" t="str">
        <f t="shared" si="471"/>
        <v>90</v>
      </c>
      <c r="W1887" s="10" t="str">
        <f t="shared" si="472"/>
        <v>Glenhurst House</v>
      </c>
      <c r="X1887" s="10" t="str">
        <f t="shared" si="473"/>
        <v>se</v>
      </c>
      <c r="Y1887" s="10" t="str">
        <f t="shared" si="474"/>
        <v>Glenhurst House</v>
      </c>
      <c r="Z1887" s="10" t="str">
        <f t="shared" si="475"/>
        <v>Hythe</v>
      </c>
      <c r="AA1887" s="10" t="str">
        <f t="shared" si="476"/>
        <v>HG</v>
      </c>
      <c r="AB1887" s="11" t="str">
        <f t="shared" si="477"/>
        <v>43608</v>
      </c>
      <c r="AC1887" s="10" t="str">
        <f t="shared" si="478"/>
        <v>32</v>
      </c>
      <c r="AD1887" s="10" t="str">
        <f t="shared" si="479"/>
        <v>E</v>
      </c>
      <c r="AE1887" s="12" t="str">
        <f t="shared" si="480"/>
        <v/>
      </c>
    </row>
    <row r="1888" spans="1:31" x14ac:dyDescent="0.25">
      <c r="A1888" s="5">
        <v>1937</v>
      </c>
      <c r="B1888" s="6" t="s">
        <v>5435</v>
      </c>
      <c r="C1888" s="6" t="s">
        <v>1680</v>
      </c>
      <c r="D1888" s="6" t="s">
        <v>15</v>
      </c>
      <c r="E1888" s="6" t="s">
        <v>16</v>
      </c>
      <c r="F1888" s="6">
        <v>30</v>
      </c>
      <c r="G1888" s="6" t="s">
        <v>5436</v>
      </c>
      <c r="H1888" s="6" t="s">
        <v>768</v>
      </c>
      <c r="I1888" s="6" t="s">
        <v>32</v>
      </c>
      <c r="J1888" s="7">
        <v>44522</v>
      </c>
      <c r="K1888" s="6">
        <v>72</v>
      </c>
      <c r="L1888" s="6" t="s">
        <v>39</v>
      </c>
      <c r="M1888" s="8"/>
      <c r="O1888">
        <f t="shared" si="481"/>
        <v>0</v>
      </c>
      <c r="Q1888" s="5" t="str">
        <f t="shared" si="466"/>
        <v>1937</v>
      </c>
      <c r="R1888" s="6" t="str">
        <f t="shared" si="467"/>
        <v>Janita</v>
      </c>
      <c r="S1888" s="6" t="str">
        <f t="shared" si="468"/>
        <v>Blevins</v>
      </c>
      <c r="T1888" s="6" t="str">
        <f t="shared" si="469"/>
        <v>Mrs</v>
      </c>
      <c r="U1888" s="6" t="str">
        <f t="shared" si="470"/>
        <v>F</v>
      </c>
      <c r="V1888" s="6" t="str">
        <f t="shared" si="471"/>
        <v>30</v>
      </c>
      <c r="W1888" s="6" t="str">
        <f t="shared" si="472"/>
        <v>Glenloch Road</v>
      </c>
      <c r="X1888" s="6" t="str">
        <f t="shared" si="473"/>
        <v>ad</v>
      </c>
      <c r="Y1888" s="6" t="str">
        <f t="shared" si="474"/>
        <v>Glenloch Road</v>
      </c>
      <c r="Z1888" s="6" t="str">
        <f t="shared" si="475"/>
        <v>Lutterworth</v>
      </c>
      <c r="AA1888" s="6" t="str">
        <f t="shared" si="476"/>
        <v>WC</v>
      </c>
      <c r="AB1888" s="7" t="str">
        <f t="shared" si="477"/>
        <v>44522</v>
      </c>
      <c r="AC1888" s="6" t="str">
        <f t="shared" si="478"/>
        <v>72</v>
      </c>
      <c r="AD1888" s="6" t="str">
        <f t="shared" si="479"/>
        <v>C1</v>
      </c>
      <c r="AE1888" s="8" t="str">
        <f t="shared" si="480"/>
        <v/>
      </c>
    </row>
    <row r="1889" spans="1:31" x14ac:dyDescent="0.25">
      <c r="A1889" s="9">
        <v>1938</v>
      </c>
      <c r="B1889" s="10" t="s">
        <v>2701</v>
      </c>
      <c r="C1889" s="10" t="s">
        <v>208</v>
      </c>
      <c r="D1889" s="10" t="s">
        <v>15</v>
      </c>
      <c r="E1889" s="10" t="s">
        <v>16</v>
      </c>
      <c r="F1889" s="10">
        <v>60</v>
      </c>
      <c r="G1889" s="10" t="s">
        <v>5437</v>
      </c>
      <c r="H1889" s="10" t="s">
        <v>4021</v>
      </c>
      <c r="I1889" s="10" t="s">
        <v>176</v>
      </c>
      <c r="J1889" s="11">
        <v>44419</v>
      </c>
      <c r="K1889" s="10">
        <v>91</v>
      </c>
      <c r="L1889" s="10" t="s">
        <v>157</v>
      </c>
      <c r="M1889" s="12"/>
      <c r="O1889">
        <f t="shared" si="481"/>
        <v>0</v>
      </c>
      <c r="Q1889" s="9" t="str">
        <f t="shared" si="466"/>
        <v>1938</v>
      </c>
      <c r="R1889" s="10" t="str">
        <f t="shared" si="467"/>
        <v>Brigitte</v>
      </c>
      <c r="S1889" s="10" t="str">
        <f t="shared" si="468"/>
        <v>Hawkins</v>
      </c>
      <c r="T1889" s="10" t="str">
        <f t="shared" si="469"/>
        <v>Mrs</v>
      </c>
      <c r="U1889" s="10" t="str">
        <f t="shared" si="470"/>
        <v>F</v>
      </c>
      <c r="V1889" s="10" t="str">
        <f t="shared" si="471"/>
        <v>60</v>
      </c>
      <c r="W1889" s="10" t="str">
        <f t="shared" si="472"/>
        <v>Glentanner Way</v>
      </c>
      <c r="X1889" s="10" t="str">
        <f t="shared" si="473"/>
        <v>ay</v>
      </c>
      <c r="Y1889" s="10" t="str">
        <f t="shared" si="474"/>
        <v>Glentanner Way</v>
      </c>
      <c r="Z1889" s="10" t="str">
        <f t="shared" si="475"/>
        <v>Cranbrook</v>
      </c>
      <c r="AA1889" s="10" t="str">
        <f t="shared" si="476"/>
        <v>CW</v>
      </c>
      <c r="AB1889" s="11" t="str">
        <f t="shared" si="477"/>
        <v>44419</v>
      </c>
      <c r="AC1889" s="10" t="str">
        <f t="shared" si="478"/>
        <v>91</v>
      </c>
      <c r="AD1889" s="10" t="str">
        <f t="shared" si="479"/>
        <v>C3</v>
      </c>
      <c r="AE1889" s="12" t="str">
        <f t="shared" si="480"/>
        <v/>
      </c>
    </row>
    <row r="1890" spans="1:31" x14ac:dyDescent="0.25">
      <c r="A1890" s="5">
        <v>1939</v>
      </c>
      <c r="B1890" s="6" t="s">
        <v>5438</v>
      </c>
      <c r="C1890" s="6" t="s">
        <v>154</v>
      </c>
      <c r="D1890" s="6" t="s">
        <v>28</v>
      </c>
      <c r="E1890" s="6" t="s">
        <v>29</v>
      </c>
      <c r="F1890" s="6">
        <v>90</v>
      </c>
      <c r="G1890" s="6" t="s">
        <v>5439</v>
      </c>
      <c r="H1890" s="6" t="s">
        <v>5440</v>
      </c>
      <c r="I1890" s="6" t="s">
        <v>1471</v>
      </c>
      <c r="J1890" s="7">
        <v>43740</v>
      </c>
      <c r="K1890" s="6">
        <v>35</v>
      </c>
      <c r="L1890" s="6" t="s">
        <v>78</v>
      </c>
      <c r="M1890" s="8"/>
      <c r="O1890">
        <f t="shared" si="481"/>
        <v>0</v>
      </c>
      <c r="Q1890" s="5" t="str">
        <f t="shared" si="466"/>
        <v>1939</v>
      </c>
      <c r="R1890" s="6" t="str">
        <f t="shared" si="467"/>
        <v>Jesse</v>
      </c>
      <c r="S1890" s="6" t="str">
        <f t="shared" si="468"/>
        <v>Godwin</v>
      </c>
      <c r="T1890" s="6" t="str">
        <f t="shared" si="469"/>
        <v>Mr</v>
      </c>
      <c r="U1890" s="6" t="str">
        <f t="shared" si="470"/>
        <v>M</v>
      </c>
      <c r="V1890" s="6" t="str">
        <f t="shared" si="471"/>
        <v>90</v>
      </c>
      <c r="W1890" s="6" t="str">
        <f t="shared" si="472"/>
        <v>Glenthorne</v>
      </c>
      <c r="X1890" s="6" t="str">
        <f t="shared" si="473"/>
        <v>ne</v>
      </c>
      <c r="Y1890" s="6" t="str">
        <f t="shared" si="474"/>
        <v>Glenthorne</v>
      </c>
      <c r="Z1890" s="6" t="str">
        <f t="shared" si="475"/>
        <v>Addlestone</v>
      </c>
      <c r="AA1890" s="6" t="str">
        <f t="shared" si="476"/>
        <v>BB</v>
      </c>
      <c r="AB1890" s="7" t="str">
        <f t="shared" si="477"/>
        <v>43740</v>
      </c>
      <c r="AC1890" s="6" t="str">
        <f t="shared" si="478"/>
        <v>35</v>
      </c>
      <c r="AD1890" s="6" t="str">
        <f t="shared" si="479"/>
        <v>C2</v>
      </c>
      <c r="AE1890" s="8" t="str">
        <f t="shared" si="480"/>
        <v/>
      </c>
    </row>
    <row r="1891" spans="1:31" x14ac:dyDescent="0.25">
      <c r="A1891" s="9">
        <v>1940</v>
      </c>
      <c r="B1891" s="10" t="s">
        <v>5441</v>
      </c>
      <c r="C1891" s="10" t="s">
        <v>5442</v>
      </c>
      <c r="D1891" s="10" t="s">
        <v>28</v>
      </c>
      <c r="E1891" s="10" t="s">
        <v>29</v>
      </c>
      <c r="F1891" s="10">
        <v>90</v>
      </c>
      <c r="G1891" s="10" t="s">
        <v>5443</v>
      </c>
      <c r="H1891" s="10" t="s">
        <v>4906</v>
      </c>
      <c r="I1891" s="10" t="s">
        <v>32</v>
      </c>
      <c r="J1891" s="11">
        <v>44351</v>
      </c>
      <c r="K1891" s="10">
        <v>101</v>
      </c>
      <c r="L1891" s="10" t="s">
        <v>52</v>
      </c>
      <c r="M1891" s="12"/>
      <c r="O1891">
        <f t="shared" si="481"/>
        <v>0</v>
      </c>
      <c r="Q1891" s="9" t="str">
        <f t="shared" si="466"/>
        <v>1940</v>
      </c>
      <c r="R1891" s="10" t="str">
        <f t="shared" si="467"/>
        <v>Harry</v>
      </c>
      <c r="S1891" s="10" t="str">
        <f t="shared" si="468"/>
        <v>Kay</v>
      </c>
      <c r="T1891" s="10" t="str">
        <f t="shared" si="469"/>
        <v>Mr</v>
      </c>
      <c r="U1891" s="10" t="str">
        <f t="shared" si="470"/>
        <v>M</v>
      </c>
      <c r="V1891" s="10" t="str">
        <f t="shared" si="471"/>
        <v>90</v>
      </c>
      <c r="W1891" s="10" t="str">
        <f t="shared" si="472"/>
        <v>Glenview</v>
      </c>
      <c r="X1891" s="10" t="str">
        <f t="shared" si="473"/>
        <v>ew</v>
      </c>
      <c r="Y1891" s="10" t="str">
        <f t="shared" si="474"/>
        <v>Glenview</v>
      </c>
      <c r="Z1891" s="10" t="str">
        <f t="shared" si="475"/>
        <v>Sutton</v>
      </c>
      <c r="AA1891" s="10" t="str">
        <f t="shared" si="476"/>
        <v>WC</v>
      </c>
      <c r="AB1891" s="11" t="str">
        <f t="shared" si="477"/>
        <v>44351</v>
      </c>
      <c r="AC1891" s="10" t="str">
        <f t="shared" si="478"/>
        <v>101</v>
      </c>
      <c r="AD1891" s="10" t="str">
        <f t="shared" si="479"/>
        <v>A1</v>
      </c>
      <c r="AE1891" s="12" t="str">
        <f t="shared" si="480"/>
        <v/>
      </c>
    </row>
    <row r="1892" spans="1:31" x14ac:dyDescent="0.25">
      <c r="A1892" s="5">
        <v>1941</v>
      </c>
      <c r="B1892" s="6" t="s">
        <v>4376</v>
      </c>
      <c r="C1892" s="6" t="s">
        <v>4727</v>
      </c>
      <c r="D1892" s="6" t="s">
        <v>28</v>
      </c>
      <c r="E1892" s="6" t="s">
        <v>29</v>
      </c>
      <c r="F1892" s="6">
        <v>60</v>
      </c>
      <c r="G1892" s="6" t="s">
        <v>5444</v>
      </c>
      <c r="H1892" s="6" t="s">
        <v>5445</v>
      </c>
      <c r="I1892" s="6" t="s">
        <v>122</v>
      </c>
      <c r="J1892" s="7">
        <v>43881</v>
      </c>
      <c r="K1892" s="6">
        <v>20</v>
      </c>
      <c r="L1892" s="6" t="s">
        <v>44</v>
      </c>
      <c r="M1892" s="8"/>
      <c r="O1892">
        <f t="shared" si="481"/>
        <v>0</v>
      </c>
      <c r="Q1892" s="5" t="str">
        <f t="shared" si="466"/>
        <v>1941</v>
      </c>
      <c r="R1892" s="6" t="str">
        <f t="shared" si="467"/>
        <v>Robbie</v>
      </c>
      <c r="S1892" s="6" t="str">
        <f t="shared" si="468"/>
        <v>Skaggs</v>
      </c>
      <c r="T1892" s="6" t="str">
        <f t="shared" si="469"/>
        <v>Mr</v>
      </c>
      <c r="U1892" s="6" t="str">
        <f t="shared" si="470"/>
        <v>M</v>
      </c>
      <c r="V1892" s="6" t="str">
        <f t="shared" si="471"/>
        <v>60</v>
      </c>
      <c r="W1892" s="6" t="str">
        <f t="shared" si="472"/>
        <v>Glenville Cottages</v>
      </c>
      <c r="X1892" s="6" t="str">
        <f t="shared" si="473"/>
        <v>es</v>
      </c>
      <c r="Y1892" s="6" t="str">
        <f t="shared" si="474"/>
        <v>Glenville Cottages</v>
      </c>
      <c r="Z1892" s="6" t="str">
        <f t="shared" si="475"/>
        <v>Lochearnhead</v>
      </c>
      <c r="AA1892" s="6" t="str">
        <f t="shared" si="476"/>
        <v>WN</v>
      </c>
      <c r="AB1892" s="7" t="str">
        <f t="shared" si="477"/>
        <v>43881</v>
      </c>
      <c r="AC1892" s="6" t="str">
        <f t="shared" si="478"/>
        <v>20</v>
      </c>
      <c r="AD1892" s="6" t="str">
        <f t="shared" si="479"/>
        <v>D</v>
      </c>
      <c r="AE1892" s="8" t="str">
        <f t="shared" si="480"/>
        <v/>
      </c>
    </row>
    <row r="1893" spans="1:31" x14ac:dyDescent="0.25">
      <c r="A1893" s="9">
        <v>1942</v>
      </c>
      <c r="B1893" s="10" t="s">
        <v>5149</v>
      </c>
      <c r="C1893" s="10" t="s">
        <v>3661</v>
      </c>
      <c r="D1893" s="10" t="s">
        <v>28</v>
      </c>
      <c r="E1893" s="10" t="s">
        <v>29</v>
      </c>
      <c r="F1893" s="10">
        <v>30</v>
      </c>
      <c r="G1893" s="10" t="s">
        <v>5446</v>
      </c>
      <c r="H1893" s="10" t="s">
        <v>5447</v>
      </c>
      <c r="I1893" s="10" t="s">
        <v>93</v>
      </c>
      <c r="J1893" s="11">
        <v>44186</v>
      </c>
      <c r="K1893" s="10">
        <v>50</v>
      </c>
      <c r="L1893" s="10" t="s">
        <v>20</v>
      </c>
      <c r="M1893" s="12"/>
      <c r="O1893">
        <f t="shared" si="481"/>
        <v>0</v>
      </c>
      <c r="Q1893" s="9" t="str">
        <f t="shared" si="466"/>
        <v>1942</v>
      </c>
      <c r="R1893" s="10" t="str">
        <f t="shared" si="467"/>
        <v>Irwin</v>
      </c>
      <c r="S1893" s="10" t="str">
        <f t="shared" si="468"/>
        <v>Battle</v>
      </c>
      <c r="T1893" s="10" t="str">
        <f t="shared" si="469"/>
        <v>Mr</v>
      </c>
      <c r="U1893" s="10" t="str">
        <f t="shared" si="470"/>
        <v>M</v>
      </c>
      <c r="V1893" s="10" t="str">
        <f t="shared" si="471"/>
        <v>30</v>
      </c>
      <c r="W1893" s="10" t="str">
        <f t="shared" si="472"/>
        <v>Glenwood Avenue</v>
      </c>
      <c r="X1893" s="10" t="str">
        <f t="shared" si="473"/>
        <v>ue</v>
      </c>
      <c r="Y1893" s="10" t="str">
        <f t="shared" si="474"/>
        <v>Glenwood Avenue</v>
      </c>
      <c r="Z1893" s="10" t="str">
        <f t="shared" si="475"/>
        <v>Buckingham</v>
      </c>
      <c r="AA1893" s="10" t="str">
        <f t="shared" si="476"/>
        <v>TF</v>
      </c>
      <c r="AB1893" s="11" t="str">
        <f t="shared" si="477"/>
        <v>44186</v>
      </c>
      <c r="AC1893" s="10" t="str">
        <f t="shared" si="478"/>
        <v>50</v>
      </c>
      <c r="AD1893" s="10" t="str">
        <f t="shared" si="479"/>
        <v>B</v>
      </c>
      <c r="AE1893" s="12" t="str">
        <f t="shared" si="480"/>
        <v/>
      </c>
    </row>
    <row r="1894" spans="1:31" x14ac:dyDescent="0.25">
      <c r="A1894" s="5">
        <v>1943</v>
      </c>
      <c r="B1894" s="6" t="s">
        <v>1241</v>
      </c>
      <c r="C1894" s="6" t="s">
        <v>891</v>
      </c>
      <c r="D1894" s="6" t="s">
        <v>28</v>
      </c>
      <c r="E1894" s="6" t="s">
        <v>29</v>
      </c>
      <c r="F1894" s="6">
        <v>60</v>
      </c>
      <c r="G1894" s="6" t="s">
        <v>5448</v>
      </c>
      <c r="H1894" s="6" t="s">
        <v>2127</v>
      </c>
      <c r="I1894" s="6" t="s">
        <v>185</v>
      </c>
      <c r="J1894" s="7">
        <v>44068</v>
      </c>
      <c r="K1894" s="6">
        <v>32</v>
      </c>
      <c r="L1894" s="6" t="s">
        <v>44</v>
      </c>
      <c r="M1894" s="8"/>
      <c r="O1894">
        <f t="shared" si="481"/>
        <v>0</v>
      </c>
      <c r="Q1894" s="5" t="str">
        <f t="shared" si="466"/>
        <v>1943</v>
      </c>
      <c r="R1894" s="6" t="str">
        <f t="shared" si="467"/>
        <v>Rene</v>
      </c>
      <c r="S1894" s="6" t="str">
        <f t="shared" si="468"/>
        <v>Vaughan</v>
      </c>
      <c r="T1894" s="6" t="str">
        <f t="shared" si="469"/>
        <v>Mr</v>
      </c>
      <c r="U1894" s="6" t="str">
        <f t="shared" si="470"/>
        <v>M</v>
      </c>
      <c r="V1894" s="6" t="str">
        <f t="shared" si="471"/>
        <v>60</v>
      </c>
      <c r="W1894" s="6" t="str">
        <f t="shared" si="472"/>
        <v>Gloster Villas</v>
      </c>
      <c r="X1894" s="6" t="str">
        <f t="shared" si="473"/>
        <v>as</v>
      </c>
      <c r="Y1894" s="6" t="str">
        <f t="shared" si="474"/>
        <v>Gloster Villas</v>
      </c>
      <c r="Z1894" s="6" t="str">
        <f t="shared" si="475"/>
        <v>Fairford</v>
      </c>
      <c r="AA1894" s="6" t="str">
        <f t="shared" si="476"/>
        <v>HX</v>
      </c>
      <c r="AB1894" s="7" t="str">
        <f t="shared" si="477"/>
        <v>44068</v>
      </c>
      <c r="AC1894" s="6" t="str">
        <f t="shared" si="478"/>
        <v>32</v>
      </c>
      <c r="AD1894" s="6" t="str">
        <f t="shared" si="479"/>
        <v>D</v>
      </c>
      <c r="AE1894" s="8" t="str">
        <f t="shared" si="480"/>
        <v/>
      </c>
    </row>
    <row r="1895" spans="1:31" x14ac:dyDescent="0.25">
      <c r="A1895" s="9">
        <v>1944</v>
      </c>
      <c r="B1895" s="10" t="s">
        <v>5449</v>
      </c>
      <c r="C1895" s="10" t="s">
        <v>3074</v>
      </c>
      <c r="D1895" s="10" t="s">
        <v>28</v>
      </c>
      <c r="E1895" s="10" t="s">
        <v>29</v>
      </c>
      <c r="F1895" s="10">
        <v>60</v>
      </c>
      <c r="G1895" s="10" t="s">
        <v>5450</v>
      </c>
      <c r="H1895" s="10" t="s">
        <v>937</v>
      </c>
      <c r="I1895" s="10" t="s">
        <v>32</v>
      </c>
      <c r="J1895" s="11">
        <v>43782</v>
      </c>
      <c r="K1895" s="10">
        <v>27</v>
      </c>
      <c r="L1895" s="10" t="s">
        <v>157</v>
      </c>
      <c r="M1895" s="12"/>
      <c r="O1895">
        <f t="shared" si="481"/>
        <v>0</v>
      </c>
      <c r="Q1895" s="9" t="str">
        <f t="shared" si="466"/>
        <v>1944</v>
      </c>
      <c r="R1895" s="10" t="str">
        <f t="shared" si="467"/>
        <v>Tobias</v>
      </c>
      <c r="S1895" s="10" t="str">
        <f t="shared" si="468"/>
        <v>Landers</v>
      </c>
      <c r="T1895" s="10" t="str">
        <f t="shared" si="469"/>
        <v>Mr</v>
      </c>
      <c r="U1895" s="10" t="str">
        <f t="shared" si="470"/>
        <v>M</v>
      </c>
      <c r="V1895" s="10" t="str">
        <f t="shared" si="471"/>
        <v>60</v>
      </c>
      <c r="W1895" s="10" t="str">
        <f t="shared" si="472"/>
        <v>Gloucester Buildings</v>
      </c>
      <c r="X1895" s="10" t="str">
        <f t="shared" si="473"/>
        <v>gs</v>
      </c>
      <c r="Y1895" s="10" t="str">
        <f t="shared" si="474"/>
        <v>Gloucester Buildings</v>
      </c>
      <c r="Z1895" s="10" t="str">
        <f t="shared" si="475"/>
        <v>Market Drayton</v>
      </c>
      <c r="AA1895" s="10" t="str">
        <f t="shared" si="476"/>
        <v>WC</v>
      </c>
      <c r="AB1895" s="11" t="str">
        <f t="shared" si="477"/>
        <v>43782</v>
      </c>
      <c r="AC1895" s="10" t="str">
        <f t="shared" si="478"/>
        <v>27</v>
      </c>
      <c r="AD1895" s="10" t="str">
        <f t="shared" si="479"/>
        <v>C3</v>
      </c>
      <c r="AE1895" s="12" t="str">
        <f t="shared" si="480"/>
        <v/>
      </c>
    </row>
    <row r="1896" spans="1:31" x14ac:dyDescent="0.25">
      <c r="A1896" s="5">
        <v>1945</v>
      </c>
      <c r="B1896" s="6" t="s">
        <v>3520</v>
      </c>
      <c r="C1896" s="6" t="s">
        <v>5451</v>
      </c>
      <c r="D1896" s="6" t="s">
        <v>28</v>
      </c>
      <c r="E1896" s="6" t="s">
        <v>29</v>
      </c>
      <c r="F1896" s="6">
        <v>60</v>
      </c>
      <c r="G1896" s="6" t="s">
        <v>5452</v>
      </c>
      <c r="H1896" s="6" t="s">
        <v>5061</v>
      </c>
      <c r="I1896" s="6" t="s">
        <v>291</v>
      </c>
      <c r="J1896" s="7">
        <v>43716</v>
      </c>
      <c r="K1896" s="6">
        <v>66</v>
      </c>
      <c r="L1896" s="6" t="s">
        <v>52</v>
      </c>
      <c r="M1896" s="8"/>
      <c r="O1896">
        <f t="shared" si="481"/>
        <v>0</v>
      </c>
      <c r="Q1896" s="5" t="str">
        <f t="shared" si="466"/>
        <v>1945</v>
      </c>
      <c r="R1896" s="6" t="str">
        <f t="shared" si="467"/>
        <v>Tommie</v>
      </c>
      <c r="S1896" s="6" t="str">
        <f t="shared" si="468"/>
        <v>Ventura</v>
      </c>
      <c r="T1896" s="6" t="str">
        <f t="shared" si="469"/>
        <v>Mr</v>
      </c>
      <c r="U1896" s="6" t="str">
        <f t="shared" si="470"/>
        <v>M</v>
      </c>
      <c r="V1896" s="6" t="str">
        <f t="shared" si="471"/>
        <v>60</v>
      </c>
      <c r="W1896" s="6" t="str">
        <f t="shared" si="472"/>
        <v>Gloucester Drive</v>
      </c>
      <c r="X1896" s="6" t="str">
        <f t="shared" si="473"/>
        <v>ve</v>
      </c>
      <c r="Y1896" s="6" t="str">
        <f t="shared" si="474"/>
        <v>Gloucester Drive</v>
      </c>
      <c r="Z1896" s="6" t="str">
        <f t="shared" si="475"/>
        <v>Kington</v>
      </c>
      <c r="AA1896" s="6" t="str">
        <f t="shared" si="476"/>
        <v>HS</v>
      </c>
      <c r="AB1896" s="7" t="str">
        <f t="shared" si="477"/>
        <v>43716</v>
      </c>
      <c r="AC1896" s="6" t="str">
        <f t="shared" si="478"/>
        <v>66</v>
      </c>
      <c r="AD1896" s="6" t="str">
        <f t="shared" si="479"/>
        <v>A1</v>
      </c>
      <c r="AE1896" s="8" t="str">
        <f t="shared" si="480"/>
        <v/>
      </c>
    </row>
    <row r="1897" spans="1:31" x14ac:dyDescent="0.25">
      <c r="A1897" s="9">
        <v>1946</v>
      </c>
      <c r="B1897" s="10" t="s">
        <v>53</v>
      </c>
      <c r="C1897" s="10" t="s">
        <v>1335</v>
      </c>
      <c r="D1897" s="10" t="s">
        <v>28</v>
      </c>
      <c r="E1897" s="10" t="s">
        <v>29</v>
      </c>
      <c r="F1897" s="10">
        <v>30</v>
      </c>
      <c r="G1897" s="10" t="s">
        <v>5453</v>
      </c>
      <c r="H1897" s="10" t="s">
        <v>5454</v>
      </c>
      <c r="I1897" s="10" t="s">
        <v>238</v>
      </c>
      <c r="J1897" s="11">
        <v>44013</v>
      </c>
      <c r="K1897" s="10">
        <v>6</v>
      </c>
      <c r="L1897" s="10" t="s">
        <v>44</v>
      </c>
      <c r="M1897" s="12"/>
      <c r="O1897">
        <f t="shared" si="481"/>
        <v>0</v>
      </c>
      <c r="Q1897" s="9" t="str">
        <f t="shared" si="466"/>
        <v>1946</v>
      </c>
      <c r="R1897" s="10" t="str">
        <f t="shared" si="467"/>
        <v>Benito</v>
      </c>
      <c r="S1897" s="10" t="str">
        <f t="shared" si="468"/>
        <v>Joyce</v>
      </c>
      <c r="T1897" s="10" t="str">
        <f t="shared" si="469"/>
        <v>Mr</v>
      </c>
      <c r="U1897" s="10" t="str">
        <f t="shared" si="470"/>
        <v>M</v>
      </c>
      <c r="V1897" s="10" t="str">
        <f t="shared" si="471"/>
        <v>30</v>
      </c>
      <c r="W1897" s="10" t="str">
        <f t="shared" si="472"/>
        <v>Gloucester Gardens</v>
      </c>
      <c r="X1897" s="10" t="str">
        <f t="shared" si="473"/>
        <v>ns</v>
      </c>
      <c r="Y1897" s="10" t="str">
        <f t="shared" si="474"/>
        <v>Gloucester Gardens</v>
      </c>
      <c r="Z1897" s="10" t="str">
        <f t="shared" si="475"/>
        <v>Cheshire</v>
      </c>
      <c r="AA1897" s="10" t="str">
        <f t="shared" si="476"/>
        <v>CR</v>
      </c>
      <c r="AB1897" s="11" t="str">
        <f t="shared" si="477"/>
        <v>44013</v>
      </c>
      <c r="AC1897" s="10" t="str">
        <f t="shared" si="478"/>
        <v>6</v>
      </c>
      <c r="AD1897" s="10" t="str">
        <f t="shared" si="479"/>
        <v>D</v>
      </c>
      <c r="AE1897" s="12" t="str">
        <f t="shared" si="480"/>
        <v/>
      </c>
    </row>
    <row r="1898" spans="1:31" x14ac:dyDescent="0.25">
      <c r="A1898" s="5">
        <v>1947</v>
      </c>
      <c r="B1898" s="6" t="s">
        <v>5455</v>
      </c>
      <c r="C1898" s="6" t="s">
        <v>5456</v>
      </c>
      <c r="D1898" s="6" t="s">
        <v>15</v>
      </c>
      <c r="E1898" s="6" t="s">
        <v>16</v>
      </c>
      <c r="F1898" s="6">
        <v>90</v>
      </c>
      <c r="G1898" s="6" t="s">
        <v>5457</v>
      </c>
      <c r="H1898" s="6" t="s">
        <v>5458</v>
      </c>
      <c r="I1898" s="6" t="s">
        <v>185</v>
      </c>
      <c r="J1898" s="7">
        <v>43993</v>
      </c>
      <c r="K1898" s="6">
        <v>67</v>
      </c>
      <c r="L1898" s="6" t="s">
        <v>52</v>
      </c>
      <c r="M1898" s="8"/>
      <c r="O1898">
        <f t="shared" si="481"/>
        <v>0</v>
      </c>
      <c r="Q1898" s="5" t="str">
        <f t="shared" si="466"/>
        <v>1947</v>
      </c>
      <c r="R1898" s="6" t="str">
        <f t="shared" si="467"/>
        <v>Raven</v>
      </c>
      <c r="S1898" s="6" t="str">
        <f t="shared" si="468"/>
        <v>Rainey</v>
      </c>
      <c r="T1898" s="6" t="str">
        <f t="shared" si="469"/>
        <v>Mrs</v>
      </c>
      <c r="U1898" s="6" t="str">
        <f t="shared" si="470"/>
        <v>F</v>
      </c>
      <c r="V1898" s="6" t="str">
        <f t="shared" si="471"/>
        <v>90</v>
      </c>
      <c r="W1898" s="6" t="str">
        <f t="shared" si="472"/>
        <v>Gloucester House</v>
      </c>
      <c r="X1898" s="6" t="str">
        <f t="shared" si="473"/>
        <v>se</v>
      </c>
      <c r="Y1898" s="6" t="str">
        <f t="shared" si="474"/>
        <v>Gloucester House</v>
      </c>
      <c r="Z1898" s="6" t="str">
        <f t="shared" si="475"/>
        <v>Fishguard</v>
      </c>
      <c r="AA1898" s="6" t="str">
        <f t="shared" si="476"/>
        <v>HX</v>
      </c>
      <c r="AB1898" s="7" t="str">
        <f t="shared" si="477"/>
        <v>43993</v>
      </c>
      <c r="AC1898" s="6" t="str">
        <f t="shared" si="478"/>
        <v>67</v>
      </c>
      <c r="AD1898" s="6" t="str">
        <f t="shared" si="479"/>
        <v>A1</v>
      </c>
      <c r="AE1898" s="8" t="str">
        <f t="shared" si="480"/>
        <v/>
      </c>
    </row>
    <row r="1899" spans="1:31" x14ac:dyDescent="0.25">
      <c r="A1899" s="9">
        <v>1948</v>
      </c>
      <c r="B1899" s="10" t="s">
        <v>3611</v>
      </c>
      <c r="C1899" s="10" t="s">
        <v>3914</v>
      </c>
      <c r="D1899" s="10" t="s">
        <v>28</v>
      </c>
      <c r="E1899" s="10" t="s">
        <v>29</v>
      </c>
      <c r="F1899" s="10">
        <v>90</v>
      </c>
      <c r="G1899" s="10" t="s">
        <v>5459</v>
      </c>
      <c r="H1899" s="10" t="s">
        <v>312</v>
      </c>
      <c r="I1899" s="10" t="s">
        <v>32</v>
      </c>
      <c r="J1899" s="11">
        <v>44093</v>
      </c>
      <c r="K1899" s="10">
        <v>69</v>
      </c>
      <c r="L1899" s="10" t="s">
        <v>33</v>
      </c>
      <c r="M1899" s="12"/>
      <c r="O1899">
        <f t="shared" si="481"/>
        <v>0</v>
      </c>
      <c r="Q1899" s="9" t="str">
        <f t="shared" si="466"/>
        <v>1948</v>
      </c>
      <c r="R1899" s="10" t="str">
        <f t="shared" si="467"/>
        <v>Nathanial</v>
      </c>
      <c r="S1899" s="10" t="str">
        <f t="shared" si="468"/>
        <v>Grady</v>
      </c>
      <c r="T1899" s="10" t="str">
        <f t="shared" si="469"/>
        <v>Mr</v>
      </c>
      <c r="U1899" s="10" t="str">
        <f t="shared" si="470"/>
        <v>M</v>
      </c>
      <c r="V1899" s="10" t="str">
        <f t="shared" si="471"/>
        <v>90</v>
      </c>
      <c r="W1899" s="10" t="str">
        <f t="shared" si="472"/>
        <v>Gloucester Mews</v>
      </c>
      <c r="X1899" s="10" t="str">
        <f t="shared" si="473"/>
        <v>ws</v>
      </c>
      <c r="Y1899" s="10" t="str">
        <f t="shared" si="474"/>
        <v>Gloucester Mews</v>
      </c>
      <c r="Z1899" s="10" t="str">
        <f t="shared" si="475"/>
        <v>South Croydon</v>
      </c>
      <c r="AA1899" s="10" t="str">
        <f t="shared" si="476"/>
        <v>WC</v>
      </c>
      <c r="AB1899" s="11" t="str">
        <f t="shared" si="477"/>
        <v>44093</v>
      </c>
      <c r="AC1899" s="10" t="str">
        <f t="shared" si="478"/>
        <v>69</v>
      </c>
      <c r="AD1899" s="10" t="str">
        <f t="shared" si="479"/>
        <v>A3</v>
      </c>
      <c r="AE1899" s="12" t="str">
        <f t="shared" si="480"/>
        <v/>
      </c>
    </row>
    <row r="1900" spans="1:31" x14ac:dyDescent="0.25">
      <c r="A1900" s="5">
        <v>1949</v>
      </c>
      <c r="B1900" s="6" t="s">
        <v>5460</v>
      </c>
      <c r="C1900" s="6" t="s">
        <v>5461</v>
      </c>
      <c r="D1900" s="6" t="s">
        <v>28</v>
      </c>
      <c r="E1900" s="6" t="s">
        <v>29</v>
      </c>
      <c r="F1900" s="6">
        <v>30</v>
      </c>
      <c r="G1900" s="6" t="s">
        <v>5462</v>
      </c>
      <c r="H1900" s="6" t="s">
        <v>378</v>
      </c>
      <c r="I1900" s="6" t="s">
        <v>32</v>
      </c>
      <c r="J1900" s="7">
        <v>44051</v>
      </c>
      <c r="K1900" s="6">
        <v>10</v>
      </c>
      <c r="L1900" s="6" t="s">
        <v>99</v>
      </c>
      <c r="M1900" s="8"/>
      <c r="O1900">
        <f t="shared" si="481"/>
        <v>0</v>
      </c>
      <c r="Q1900" s="5" t="str">
        <f t="shared" si="466"/>
        <v>1949</v>
      </c>
      <c r="R1900" s="6" t="str">
        <f t="shared" si="467"/>
        <v>Jarod</v>
      </c>
      <c r="S1900" s="6" t="str">
        <f t="shared" si="468"/>
        <v>Brown</v>
      </c>
      <c r="T1900" s="6" t="str">
        <f t="shared" si="469"/>
        <v>Mr</v>
      </c>
      <c r="U1900" s="6" t="str">
        <f t="shared" si="470"/>
        <v>M</v>
      </c>
      <c r="V1900" s="6" t="str">
        <f t="shared" si="471"/>
        <v>30</v>
      </c>
      <c r="W1900" s="6" t="str">
        <f t="shared" si="472"/>
        <v>Gloucestershire Place</v>
      </c>
      <c r="X1900" s="6" t="str">
        <f t="shared" si="473"/>
        <v>ce</v>
      </c>
      <c r="Y1900" s="6" t="str">
        <f t="shared" si="474"/>
        <v>Gloucestershire Place</v>
      </c>
      <c r="Z1900" s="6" t="str">
        <f t="shared" si="475"/>
        <v>Tranent</v>
      </c>
      <c r="AA1900" s="6" t="str">
        <f t="shared" si="476"/>
        <v>WC</v>
      </c>
      <c r="AB1900" s="7" t="str">
        <f t="shared" si="477"/>
        <v>44051</v>
      </c>
      <c r="AC1900" s="6" t="str">
        <f t="shared" si="478"/>
        <v>10</v>
      </c>
      <c r="AD1900" s="6" t="str">
        <f t="shared" si="479"/>
        <v>E</v>
      </c>
      <c r="AE1900" s="8" t="str">
        <f t="shared" si="480"/>
        <v/>
      </c>
    </row>
    <row r="1901" spans="1:31" x14ac:dyDescent="0.25">
      <c r="A1901" s="9">
        <v>1950</v>
      </c>
      <c r="B1901" s="10" t="s">
        <v>5463</v>
      </c>
      <c r="C1901" s="10" t="s">
        <v>5464</v>
      </c>
      <c r="D1901" s="10" t="s">
        <v>15</v>
      </c>
      <c r="E1901" s="10" t="s">
        <v>16</v>
      </c>
      <c r="F1901" s="10">
        <v>60</v>
      </c>
      <c r="G1901" s="10" t="s">
        <v>5465</v>
      </c>
      <c r="H1901" s="10" t="s">
        <v>3625</v>
      </c>
      <c r="I1901" s="10" t="s">
        <v>38</v>
      </c>
      <c r="J1901" s="11">
        <v>43930</v>
      </c>
      <c r="K1901" s="10">
        <v>57</v>
      </c>
      <c r="L1901" s="10" t="s">
        <v>99</v>
      </c>
      <c r="M1901" s="12"/>
      <c r="O1901">
        <f t="shared" si="481"/>
        <v>0</v>
      </c>
      <c r="Q1901" s="9" t="str">
        <f t="shared" si="466"/>
        <v>1950</v>
      </c>
      <c r="R1901" s="10" t="str">
        <f t="shared" si="467"/>
        <v>Rosanna</v>
      </c>
      <c r="S1901" s="10" t="str">
        <f t="shared" si="468"/>
        <v>Byrne</v>
      </c>
      <c r="T1901" s="10" t="str">
        <f t="shared" si="469"/>
        <v>Mrs</v>
      </c>
      <c r="U1901" s="10" t="str">
        <f t="shared" si="470"/>
        <v>F</v>
      </c>
      <c r="V1901" s="10" t="str">
        <f t="shared" si="471"/>
        <v>60</v>
      </c>
      <c r="W1901" s="10" t="str">
        <f t="shared" si="472"/>
        <v>Glover Close</v>
      </c>
      <c r="X1901" s="10" t="str">
        <f t="shared" si="473"/>
        <v>se</v>
      </c>
      <c r="Y1901" s="10" t="str">
        <f t="shared" si="474"/>
        <v>Glover Close</v>
      </c>
      <c r="Z1901" s="10" t="str">
        <f t="shared" si="475"/>
        <v>Dawlish</v>
      </c>
      <c r="AA1901" s="10" t="str">
        <f t="shared" si="476"/>
        <v>RM</v>
      </c>
      <c r="AB1901" s="11" t="str">
        <f t="shared" si="477"/>
        <v>43930</v>
      </c>
      <c r="AC1901" s="10" t="str">
        <f t="shared" si="478"/>
        <v>57</v>
      </c>
      <c r="AD1901" s="10" t="str">
        <f t="shared" si="479"/>
        <v>E</v>
      </c>
      <c r="AE1901" s="12" t="str">
        <f t="shared" si="480"/>
        <v/>
      </c>
    </row>
    <row r="1902" spans="1:31" x14ac:dyDescent="0.25">
      <c r="A1902" s="5">
        <v>1951</v>
      </c>
      <c r="B1902" s="6" t="s">
        <v>5466</v>
      </c>
      <c r="C1902" s="6" t="s">
        <v>4558</v>
      </c>
      <c r="D1902" s="6" t="s">
        <v>28</v>
      </c>
      <c r="E1902" s="6" t="s">
        <v>29</v>
      </c>
      <c r="F1902" s="6">
        <v>60</v>
      </c>
      <c r="G1902" s="6" t="s">
        <v>5467</v>
      </c>
      <c r="H1902" s="6" t="s">
        <v>4651</v>
      </c>
      <c r="I1902" s="6" t="s">
        <v>4652</v>
      </c>
      <c r="J1902" s="7">
        <v>44179</v>
      </c>
      <c r="K1902" s="6">
        <v>66</v>
      </c>
      <c r="L1902" s="6" t="s">
        <v>52</v>
      </c>
      <c r="M1902" s="8"/>
      <c r="O1902">
        <f t="shared" si="481"/>
        <v>0</v>
      </c>
      <c r="Q1902" s="5" t="str">
        <f t="shared" si="466"/>
        <v>1951</v>
      </c>
      <c r="R1902" s="6" t="str">
        <f t="shared" si="467"/>
        <v>Doug</v>
      </c>
      <c r="S1902" s="6" t="str">
        <f t="shared" si="468"/>
        <v>Ellison</v>
      </c>
      <c r="T1902" s="6" t="str">
        <f t="shared" si="469"/>
        <v>Mr</v>
      </c>
      <c r="U1902" s="6" t="str">
        <f t="shared" si="470"/>
        <v>M</v>
      </c>
      <c r="V1902" s="6" t="str">
        <f t="shared" si="471"/>
        <v>60</v>
      </c>
      <c r="W1902" s="6" t="str">
        <f t="shared" si="472"/>
        <v>Glovers' Hall</v>
      </c>
      <c r="X1902" s="6" t="str">
        <f t="shared" si="473"/>
        <v>ll</v>
      </c>
      <c r="Y1902" s="6" t="str">
        <f t="shared" si="474"/>
        <v>Glovers' Hall</v>
      </c>
      <c r="Z1902" s="6" t="str">
        <f t="shared" si="475"/>
        <v>Alfreton</v>
      </c>
      <c r="AA1902" s="6" t="str">
        <f t="shared" si="476"/>
        <v>LN</v>
      </c>
      <c r="AB1902" s="7" t="str">
        <f t="shared" si="477"/>
        <v>44179</v>
      </c>
      <c r="AC1902" s="6" t="str">
        <f t="shared" si="478"/>
        <v>66</v>
      </c>
      <c r="AD1902" s="6" t="str">
        <f t="shared" si="479"/>
        <v>A1</v>
      </c>
      <c r="AE1902" s="8" t="str">
        <f t="shared" si="480"/>
        <v/>
      </c>
    </row>
    <row r="1903" spans="1:31" x14ac:dyDescent="0.25">
      <c r="A1903" s="9">
        <v>1952</v>
      </c>
      <c r="B1903" s="10" t="s">
        <v>5211</v>
      </c>
      <c r="C1903" s="10" t="s">
        <v>5468</v>
      </c>
      <c r="D1903" s="10" t="s">
        <v>15</v>
      </c>
      <c r="E1903" s="10" t="s">
        <v>16</v>
      </c>
      <c r="F1903" s="10">
        <v>60</v>
      </c>
      <c r="G1903" s="10" t="s">
        <v>5469</v>
      </c>
      <c r="H1903" s="10" t="s">
        <v>392</v>
      </c>
      <c r="I1903" s="10" t="s">
        <v>32</v>
      </c>
      <c r="J1903" s="11">
        <v>43482</v>
      </c>
      <c r="K1903" s="10">
        <v>42</v>
      </c>
      <c r="L1903" s="10" t="s">
        <v>68</v>
      </c>
      <c r="M1903" s="12"/>
      <c r="O1903">
        <f t="shared" si="481"/>
        <v>0</v>
      </c>
      <c r="Q1903" s="9" t="str">
        <f t="shared" si="466"/>
        <v>1952</v>
      </c>
      <c r="R1903" s="10" t="str">
        <f t="shared" si="467"/>
        <v>Shenna</v>
      </c>
      <c r="S1903" s="10" t="str">
        <f t="shared" si="468"/>
        <v>Healy</v>
      </c>
      <c r="T1903" s="10" t="str">
        <f t="shared" si="469"/>
        <v>Mrs</v>
      </c>
      <c r="U1903" s="10" t="str">
        <f t="shared" si="470"/>
        <v>F</v>
      </c>
      <c r="V1903" s="10" t="str">
        <f t="shared" si="471"/>
        <v>60</v>
      </c>
      <c r="W1903" s="10" t="str">
        <f t="shared" si="472"/>
        <v>Glovers Place</v>
      </c>
      <c r="X1903" s="10" t="str">
        <f t="shared" si="473"/>
        <v>ce</v>
      </c>
      <c r="Y1903" s="10" t="str">
        <f t="shared" si="474"/>
        <v>Glovers Place</v>
      </c>
      <c r="Z1903" s="10" t="str">
        <f t="shared" si="475"/>
        <v>Westgate-On-Sea</v>
      </c>
      <c r="AA1903" s="10" t="str">
        <f t="shared" si="476"/>
        <v>WC</v>
      </c>
      <c r="AB1903" s="11" t="str">
        <f t="shared" si="477"/>
        <v>43482</v>
      </c>
      <c r="AC1903" s="10" t="str">
        <f t="shared" si="478"/>
        <v>42</v>
      </c>
      <c r="AD1903" s="10" t="str">
        <f t="shared" si="479"/>
        <v>A2</v>
      </c>
      <c r="AE1903" s="12" t="str">
        <f t="shared" si="480"/>
        <v/>
      </c>
    </row>
    <row r="1904" spans="1:31" x14ac:dyDescent="0.25">
      <c r="A1904" s="5">
        <v>1953</v>
      </c>
      <c r="B1904" s="6" t="s">
        <v>1573</v>
      </c>
      <c r="C1904" s="6" t="s">
        <v>1177</v>
      </c>
      <c r="D1904" s="6" t="s">
        <v>15</v>
      </c>
      <c r="E1904" s="6" t="s">
        <v>16</v>
      </c>
      <c r="F1904" s="6">
        <v>30</v>
      </c>
      <c r="G1904" s="6" t="s">
        <v>5470</v>
      </c>
      <c r="H1904" s="6" t="s">
        <v>915</v>
      </c>
      <c r="I1904" s="6" t="s">
        <v>176</v>
      </c>
      <c r="J1904" s="7">
        <v>43947</v>
      </c>
      <c r="K1904" s="6">
        <v>21</v>
      </c>
      <c r="L1904" s="6" t="s">
        <v>62</v>
      </c>
      <c r="M1904" s="8"/>
      <c r="O1904">
        <f t="shared" si="481"/>
        <v>0</v>
      </c>
      <c r="Q1904" s="5" t="str">
        <f t="shared" si="466"/>
        <v>1953</v>
      </c>
      <c r="R1904" s="6" t="str">
        <f t="shared" si="467"/>
        <v>Latonia</v>
      </c>
      <c r="S1904" s="6" t="str">
        <f t="shared" si="468"/>
        <v>Jimenez</v>
      </c>
      <c r="T1904" s="6" t="str">
        <f t="shared" si="469"/>
        <v>Mrs</v>
      </c>
      <c r="U1904" s="6" t="str">
        <f t="shared" si="470"/>
        <v>F</v>
      </c>
      <c r="V1904" s="6" t="str">
        <f t="shared" si="471"/>
        <v>30</v>
      </c>
      <c r="W1904" s="6" t="str">
        <f t="shared" si="472"/>
        <v>Glyn Close</v>
      </c>
      <c r="X1904" s="6" t="str">
        <f t="shared" si="473"/>
        <v>se</v>
      </c>
      <c r="Y1904" s="6" t="str">
        <f t="shared" si="474"/>
        <v>Glyn Close</v>
      </c>
      <c r="Z1904" s="6" t="str">
        <f t="shared" si="475"/>
        <v>County Durham</v>
      </c>
      <c r="AA1904" s="6" t="str">
        <f t="shared" si="476"/>
        <v>CW</v>
      </c>
      <c r="AB1904" s="7" t="str">
        <f t="shared" si="477"/>
        <v>43947</v>
      </c>
      <c r="AC1904" s="6" t="str">
        <f t="shared" si="478"/>
        <v>21</v>
      </c>
      <c r="AD1904" s="6" t="str">
        <f t="shared" si="479"/>
        <v>C4</v>
      </c>
      <c r="AE1904" s="8" t="str">
        <f t="shared" si="480"/>
        <v/>
      </c>
    </row>
    <row r="1905" spans="1:31" x14ac:dyDescent="0.25">
      <c r="A1905" s="9">
        <v>1954</v>
      </c>
      <c r="B1905" s="10" t="s">
        <v>2672</v>
      </c>
      <c r="C1905" s="10" t="s">
        <v>5471</v>
      </c>
      <c r="D1905" s="10" t="s">
        <v>28</v>
      </c>
      <c r="E1905" s="10" t="s">
        <v>29</v>
      </c>
      <c r="F1905" s="10">
        <v>60</v>
      </c>
      <c r="G1905" s="10" t="s">
        <v>5472</v>
      </c>
      <c r="H1905" s="10" t="s">
        <v>4393</v>
      </c>
      <c r="I1905" s="10" t="s">
        <v>291</v>
      </c>
      <c r="J1905" s="11">
        <v>43848</v>
      </c>
      <c r="K1905" s="10">
        <v>76</v>
      </c>
      <c r="L1905" s="10" t="s">
        <v>157</v>
      </c>
      <c r="M1905" s="12"/>
      <c r="O1905">
        <f t="shared" si="481"/>
        <v>0</v>
      </c>
      <c r="Q1905" s="9" t="str">
        <f t="shared" si="466"/>
        <v>1954</v>
      </c>
      <c r="R1905" s="10" t="str">
        <f t="shared" si="467"/>
        <v>Edgar</v>
      </c>
      <c r="S1905" s="10" t="str">
        <f t="shared" si="468"/>
        <v>Rivers</v>
      </c>
      <c r="T1905" s="10" t="str">
        <f t="shared" si="469"/>
        <v>Mr</v>
      </c>
      <c r="U1905" s="10" t="str">
        <f t="shared" si="470"/>
        <v>M</v>
      </c>
      <c r="V1905" s="10" t="str">
        <f t="shared" si="471"/>
        <v>60</v>
      </c>
      <c r="W1905" s="10" t="str">
        <f t="shared" si="472"/>
        <v>Glyndon Street</v>
      </c>
      <c r="X1905" s="10" t="str">
        <f t="shared" si="473"/>
        <v>et</v>
      </c>
      <c r="Y1905" s="10" t="str">
        <f t="shared" si="474"/>
        <v>Glyndon Street</v>
      </c>
      <c r="Z1905" s="10" t="str">
        <f t="shared" si="475"/>
        <v>Kilmacolm</v>
      </c>
      <c r="AA1905" s="10" t="str">
        <f t="shared" si="476"/>
        <v>HS</v>
      </c>
      <c r="AB1905" s="11" t="str">
        <f t="shared" si="477"/>
        <v>43848</v>
      </c>
      <c r="AC1905" s="10" t="str">
        <f t="shared" si="478"/>
        <v>76</v>
      </c>
      <c r="AD1905" s="10" t="str">
        <f t="shared" si="479"/>
        <v>C3</v>
      </c>
      <c r="AE1905" s="12" t="str">
        <f t="shared" si="480"/>
        <v/>
      </c>
    </row>
    <row r="1906" spans="1:31" x14ac:dyDescent="0.25">
      <c r="A1906" s="5">
        <v>1955</v>
      </c>
      <c r="B1906" s="6" t="s">
        <v>3822</v>
      </c>
      <c r="C1906" s="6" t="s">
        <v>2928</v>
      </c>
      <c r="D1906" s="6" t="s">
        <v>15</v>
      </c>
      <c r="E1906" s="6" t="s">
        <v>16</v>
      </c>
      <c r="F1906" s="6">
        <v>90</v>
      </c>
      <c r="G1906" s="6" t="s">
        <v>5473</v>
      </c>
      <c r="H1906" s="6" t="s">
        <v>798</v>
      </c>
      <c r="I1906" s="6" t="s">
        <v>291</v>
      </c>
      <c r="J1906" s="7">
        <v>43831</v>
      </c>
      <c r="K1906" s="6">
        <v>13</v>
      </c>
      <c r="L1906" s="6" t="s">
        <v>20</v>
      </c>
      <c r="M1906" s="8"/>
      <c r="O1906">
        <f t="shared" si="481"/>
        <v>0</v>
      </c>
      <c r="Q1906" s="5" t="str">
        <f t="shared" si="466"/>
        <v>1955</v>
      </c>
      <c r="R1906" s="6" t="str">
        <f t="shared" si="467"/>
        <v>Dana</v>
      </c>
      <c r="S1906" s="6" t="str">
        <f t="shared" si="468"/>
        <v>Chu</v>
      </c>
      <c r="T1906" s="6" t="str">
        <f t="shared" si="469"/>
        <v>Mrs</v>
      </c>
      <c r="U1906" s="6" t="str">
        <f t="shared" si="470"/>
        <v>F</v>
      </c>
      <c r="V1906" s="6" t="str">
        <f t="shared" si="471"/>
        <v>90</v>
      </c>
      <c r="W1906" s="6" t="str">
        <f t="shared" si="472"/>
        <v>Goad's Place</v>
      </c>
      <c r="X1906" s="6" t="str">
        <f t="shared" si="473"/>
        <v>ce</v>
      </c>
      <c r="Y1906" s="6" t="str">
        <f t="shared" si="474"/>
        <v>Goad's Place</v>
      </c>
      <c r="Z1906" s="6" t="str">
        <f t="shared" si="475"/>
        <v>Lanark</v>
      </c>
      <c r="AA1906" s="6" t="str">
        <f t="shared" si="476"/>
        <v>HS</v>
      </c>
      <c r="AB1906" s="7" t="str">
        <f t="shared" si="477"/>
        <v>43831</v>
      </c>
      <c r="AC1906" s="6" t="str">
        <f t="shared" si="478"/>
        <v>13</v>
      </c>
      <c r="AD1906" s="6" t="str">
        <f t="shared" si="479"/>
        <v>B</v>
      </c>
      <c r="AE1906" s="8" t="str">
        <f t="shared" si="480"/>
        <v/>
      </c>
    </row>
    <row r="1907" spans="1:31" x14ac:dyDescent="0.25">
      <c r="A1907" s="9">
        <v>1956</v>
      </c>
      <c r="B1907" s="10" t="s">
        <v>5474</v>
      </c>
      <c r="C1907" s="10" t="s">
        <v>4944</v>
      </c>
      <c r="D1907" s="10" t="s">
        <v>15</v>
      </c>
      <c r="E1907" s="10" t="s">
        <v>16</v>
      </c>
      <c r="F1907" s="10">
        <v>30</v>
      </c>
      <c r="G1907" s="10" t="s">
        <v>5475</v>
      </c>
      <c r="H1907" s="10" t="s">
        <v>2202</v>
      </c>
      <c r="I1907" s="10" t="s">
        <v>32</v>
      </c>
      <c r="J1907" s="11">
        <v>44214</v>
      </c>
      <c r="K1907" s="10">
        <v>46</v>
      </c>
      <c r="L1907" s="10" t="s">
        <v>78</v>
      </c>
      <c r="M1907" s="12"/>
      <c r="O1907">
        <f t="shared" si="481"/>
        <v>0</v>
      </c>
      <c r="Q1907" s="9" t="str">
        <f t="shared" si="466"/>
        <v>1956</v>
      </c>
      <c r="R1907" s="10" t="str">
        <f t="shared" si="467"/>
        <v>Savannah</v>
      </c>
      <c r="S1907" s="10" t="str">
        <f t="shared" si="468"/>
        <v>Clifford</v>
      </c>
      <c r="T1907" s="10" t="str">
        <f t="shared" si="469"/>
        <v>Mrs</v>
      </c>
      <c r="U1907" s="10" t="str">
        <f t="shared" si="470"/>
        <v>F</v>
      </c>
      <c r="V1907" s="10" t="str">
        <f t="shared" si="471"/>
        <v>30</v>
      </c>
      <c r="W1907" s="10" t="str">
        <f t="shared" si="472"/>
        <v>Godfrey Place</v>
      </c>
      <c r="X1907" s="10" t="str">
        <f t="shared" si="473"/>
        <v>ce</v>
      </c>
      <c r="Y1907" s="10" t="str">
        <f t="shared" si="474"/>
        <v>Godfrey Place</v>
      </c>
      <c r="Z1907" s="10" t="str">
        <f t="shared" si="475"/>
        <v>Portland</v>
      </c>
      <c r="AA1907" s="10" t="str">
        <f t="shared" si="476"/>
        <v>WC</v>
      </c>
      <c r="AB1907" s="11" t="str">
        <f t="shared" si="477"/>
        <v>44214</v>
      </c>
      <c r="AC1907" s="10" t="str">
        <f t="shared" si="478"/>
        <v>46</v>
      </c>
      <c r="AD1907" s="10" t="str">
        <f t="shared" si="479"/>
        <v>C2</v>
      </c>
      <c r="AE1907" s="12" t="str">
        <f t="shared" si="480"/>
        <v/>
      </c>
    </row>
    <row r="1908" spans="1:31" x14ac:dyDescent="0.25">
      <c r="A1908" s="5">
        <v>1957</v>
      </c>
      <c r="B1908" s="6" t="s">
        <v>5476</v>
      </c>
      <c r="C1908" s="6" t="s">
        <v>4796</v>
      </c>
      <c r="D1908" s="6" t="s">
        <v>15</v>
      </c>
      <c r="E1908" s="6" t="s">
        <v>16</v>
      </c>
      <c r="F1908" s="6">
        <v>90</v>
      </c>
      <c r="G1908" s="6" t="s">
        <v>5477</v>
      </c>
      <c r="H1908" s="6" t="s">
        <v>2532</v>
      </c>
      <c r="I1908" s="6" t="s">
        <v>2533</v>
      </c>
      <c r="J1908" s="7">
        <v>43803</v>
      </c>
      <c r="K1908" s="6">
        <v>58</v>
      </c>
      <c r="L1908" s="6" t="s">
        <v>20</v>
      </c>
      <c r="M1908" s="8"/>
      <c r="O1908">
        <f t="shared" si="481"/>
        <v>0</v>
      </c>
      <c r="Q1908" s="5" t="str">
        <f t="shared" si="466"/>
        <v>1957</v>
      </c>
      <c r="R1908" s="6" t="str">
        <f t="shared" si="467"/>
        <v>Madeline</v>
      </c>
      <c r="S1908" s="6" t="str">
        <f t="shared" si="468"/>
        <v>Chappell</v>
      </c>
      <c r="T1908" s="6" t="str">
        <f t="shared" si="469"/>
        <v>Mrs</v>
      </c>
      <c r="U1908" s="6" t="str">
        <f t="shared" si="470"/>
        <v>F</v>
      </c>
      <c r="V1908" s="6" t="str">
        <f t="shared" si="471"/>
        <v>90</v>
      </c>
      <c r="W1908" s="6" t="str">
        <f t="shared" si="472"/>
        <v>Godfrey Street</v>
      </c>
      <c r="X1908" s="6" t="str">
        <f t="shared" si="473"/>
        <v>et</v>
      </c>
      <c r="Y1908" s="6" t="str">
        <f t="shared" si="474"/>
        <v>Godfrey Street</v>
      </c>
      <c r="Z1908" s="6" t="str">
        <f t="shared" si="475"/>
        <v>Belford</v>
      </c>
      <c r="AA1908" s="6" t="str">
        <f t="shared" si="476"/>
        <v>MK</v>
      </c>
      <c r="AB1908" s="7" t="str">
        <f t="shared" si="477"/>
        <v>43803</v>
      </c>
      <c r="AC1908" s="6" t="str">
        <f t="shared" si="478"/>
        <v>58</v>
      </c>
      <c r="AD1908" s="6" t="str">
        <f t="shared" si="479"/>
        <v>B</v>
      </c>
      <c r="AE1908" s="8" t="str">
        <f t="shared" si="480"/>
        <v/>
      </c>
    </row>
    <row r="1909" spans="1:31" x14ac:dyDescent="0.25">
      <c r="A1909" s="9">
        <v>1958</v>
      </c>
      <c r="B1909" s="10" t="s">
        <v>5478</v>
      </c>
      <c r="C1909" s="10" t="s">
        <v>1845</v>
      </c>
      <c r="D1909" s="10" t="s">
        <v>28</v>
      </c>
      <c r="E1909" s="10" t="s">
        <v>29</v>
      </c>
      <c r="F1909" s="10">
        <v>60</v>
      </c>
      <c r="G1909" s="10" t="s">
        <v>5479</v>
      </c>
      <c r="H1909" s="10" t="s">
        <v>5480</v>
      </c>
      <c r="I1909" s="10" t="s">
        <v>32</v>
      </c>
      <c r="J1909" s="11">
        <v>44016</v>
      </c>
      <c r="K1909" s="10">
        <v>95</v>
      </c>
      <c r="L1909" s="10" t="s">
        <v>20</v>
      </c>
      <c r="M1909" s="12"/>
      <c r="O1909">
        <f t="shared" si="481"/>
        <v>0</v>
      </c>
      <c r="Q1909" s="9" t="str">
        <f t="shared" si="466"/>
        <v>1958</v>
      </c>
      <c r="R1909" s="10" t="str">
        <f t="shared" si="467"/>
        <v>Garfield</v>
      </c>
      <c r="S1909" s="10" t="str">
        <f t="shared" si="468"/>
        <v>Fischer</v>
      </c>
      <c r="T1909" s="10" t="str">
        <f t="shared" si="469"/>
        <v>Mr</v>
      </c>
      <c r="U1909" s="10" t="str">
        <f t="shared" si="470"/>
        <v>M</v>
      </c>
      <c r="V1909" s="10" t="str">
        <f t="shared" si="471"/>
        <v>60</v>
      </c>
      <c r="W1909" s="10" t="str">
        <f t="shared" si="472"/>
        <v>Godman Road</v>
      </c>
      <c r="X1909" s="10" t="str">
        <f t="shared" si="473"/>
        <v>ad</v>
      </c>
      <c r="Y1909" s="10" t="str">
        <f t="shared" si="474"/>
        <v>Godman Road</v>
      </c>
      <c r="Z1909" s="10" t="str">
        <f t="shared" si="475"/>
        <v>Virginia Water</v>
      </c>
      <c r="AA1909" s="10" t="str">
        <f t="shared" si="476"/>
        <v>WC</v>
      </c>
      <c r="AB1909" s="11" t="str">
        <f t="shared" si="477"/>
        <v>44016</v>
      </c>
      <c r="AC1909" s="10" t="str">
        <f t="shared" si="478"/>
        <v>95</v>
      </c>
      <c r="AD1909" s="10" t="str">
        <f t="shared" si="479"/>
        <v>B</v>
      </c>
      <c r="AE1909" s="12" t="str">
        <f t="shared" si="480"/>
        <v/>
      </c>
    </row>
    <row r="1910" spans="1:31" x14ac:dyDescent="0.25">
      <c r="A1910" s="5">
        <v>1959</v>
      </c>
      <c r="B1910" s="6" t="s">
        <v>5481</v>
      </c>
      <c r="C1910" s="6" t="s">
        <v>2428</v>
      </c>
      <c r="D1910" s="6" t="s">
        <v>28</v>
      </c>
      <c r="E1910" s="6" t="s">
        <v>29</v>
      </c>
      <c r="F1910" s="6">
        <v>60</v>
      </c>
      <c r="G1910" s="6" t="s">
        <v>5482</v>
      </c>
      <c r="H1910" s="6" t="s">
        <v>3377</v>
      </c>
      <c r="I1910" s="6" t="s">
        <v>2868</v>
      </c>
      <c r="J1910" s="7">
        <v>43646</v>
      </c>
      <c r="K1910" s="6">
        <v>60</v>
      </c>
      <c r="L1910" s="6" t="s">
        <v>62</v>
      </c>
      <c r="M1910" s="8"/>
      <c r="O1910">
        <f t="shared" si="481"/>
        <v>0</v>
      </c>
      <c r="Q1910" s="5" t="str">
        <f t="shared" si="466"/>
        <v>1959</v>
      </c>
      <c r="R1910" s="6" t="str">
        <f t="shared" si="467"/>
        <v>Dominic</v>
      </c>
      <c r="S1910" s="6" t="str">
        <f t="shared" si="468"/>
        <v>Bower</v>
      </c>
      <c r="T1910" s="6" t="str">
        <f t="shared" si="469"/>
        <v>Mr</v>
      </c>
      <c r="U1910" s="6" t="str">
        <f t="shared" si="470"/>
        <v>M</v>
      </c>
      <c r="V1910" s="6" t="str">
        <f t="shared" si="471"/>
        <v>60</v>
      </c>
      <c r="W1910" s="6" t="str">
        <f t="shared" si="472"/>
        <v>Godolphin Close</v>
      </c>
      <c r="X1910" s="6" t="str">
        <f t="shared" si="473"/>
        <v>se</v>
      </c>
      <c r="Y1910" s="6" t="str">
        <f t="shared" si="474"/>
        <v>Godolphin Close</v>
      </c>
      <c r="Z1910" s="6" t="str">
        <f t="shared" si="475"/>
        <v>Bourne End</v>
      </c>
      <c r="AA1910" s="6" t="str">
        <f t="shared" si="476"/>
        <v>PE</v>
      </c>
      <c r="AB1910" s="7" t="str">
        <f t="shared" si="477"/>
        <v>43646</v>
      </c>
      <c r="AC1910" s="6" t="str">
        <f t="shared" si="478"/>
        <v>60</v>
      </c>
      <c r="AD1910" s="6" t="str">
        <f t="shared" si="479"/>
        <v>C4</v>
      </c>
      <c r="AE1910" s="8" t="str">
        <f t="shared" si="480"/>
        <v/>
      </c>
    </row>
    <row r="1911" spans="1:31" x14ac:dyDescent="0.25">
      <c r="A1911" s="9">
        <v>1960</v>
      </c>
      <c r="B1911" s="10" t="s">
        <v>4749</v>
      </c>
      <c r="C1911" s="10" t="s">
        <v>5483</v>
      </c>
      <c r="D1911" s="10" t="s">
        <v>49</v>
      </c>
      <c r="E1911" s="10" t="s">
        <v>16</v>
      </c>
      <c r="F1911" s="10">
        <v>60</v>
      </c>
      <c r="G1911" s="10" t="s">
        <v>5484</v>
      </c>
      <c r="H1911" s="10" t="s">
        <v>678</v>
      </c>
      <c r="I1911" s="10" t="s">
        <v>32</v>
      </c>
      <c r="J1911" s="11">
        <v>43527</v>
      </c>
      <c r="K1911" s="10">
        <v>33</v>
      </c>
      <c r="L1911" s="10" t="s">
        <v>33</v>
      </c>
      <c r="M1911" s="12"/>
      <c r="O1911">
        <f t="shared" si="481"/>
        <v>0</v>
      </c>
      <c r="Q1911" s="9" t="str">
        <f t="shared" si="466"/>
        <v>1960</v>
      </c>
      <c r="R1911" s="10" t="str">
        <f t="shared" si="467"/>
        <v>Amie</v>
      </c>
      <c r="S1911" s="10" t="str">
        <f t="shared" si="468"/>
        <v>Prince</v>
      </c>
      <c r="T1911" s="10" t="str">
        <f t="shared" si="469"/>
        <v>Miss</v>
      </c>
      <c r="U1911" s="10" t="str">
        <f t="shared" si="470"/>
        <v>F</v>
      </c>
      <c r="V1911" s="10" t="str">
        <f t="shared" si="471"/>
        <v>60</v>
      </c>
      <c r="W1911" s="10" t="str">
        <f t="shared" si="472"/>
        <v>Golborne Road</v>
      </c>
      <c r="X1911" s="10" t="str">
        <f t="shared" si="473"/>
        <v>ad</v>
      </c>
      <c r="Y1911" s="10" t="str">
        <f t="shared" si="474"/>
        <v>Golborne Road</v>
      </c>
      <c r="Z1911" s="10" t="str">
        <f t="shared" si="475"/>
        <v>Marazion</v>
      </c>
      <c r="AA1911" s="10" t="str">
        <f t="shared" si="476"/>
        <v>WC</v>
      </c>
      <c r="AB1911" s="11" t="str">
        <f t="shared" si="477"/>
        <v>43527</v>
      </c>
      <c r="AC1911" s="10" t="str">
        <f t="shared" si="478"/>
        <v>33</v>
      </c>
      <c r="AD1911" s="10" t="str">
        <f t="shared" si="479"/>
        <v>A3</v>
      </c>
      <c r="AE1911" s="12" t="str">
        <f t="shared" si="480"/>
        <v/>
      </c>
    </row>
    <row r="1912" spans="1:31" x14ac:dyDescent="0.25">
      <c r="A1912" s="5">
        <v>1961</v>
      </c>
      <c r="B1912" s="6" t="s">
        <v>2546</v>
      </c>
      <c r="C1912" s="6" t="s">
        <v>1771</v>
      </c>
      <c r="D1912" s="6" t="s">
        <v>28</v>
      </c>
      <c r="E1912" s="6" t="s">
        <v>29</v>
      </c>
      <c r="F1912" s="6">
        <v>30</v>
      </c>
      <c r="G1912" s="6" t="s">
        <v>5485</v>
      </c>
      <c r="H1912" s="6" t="s">
        <v>5486</v>
      </c>
      <c r="I1912" s="6" t="s">
        <v>238</v>
      </c>
      <c r="J1912" s="7">
        <v>44441</v>
      </c>
      <c r="K1912" s="6">
        <v>100</v>
      </c>
      <c r="L1912" s="6" t="s">
        <v>62</v>
      </c>
      <c r="M1912" s="8"/>
      <c r="O1912">
        <f t="shared" si="481"/>
        <v>0</v>
      </c>
      <c r="Q1912" s="5" t="str">
        <f t="shared" si="466"/>
        <v>1961</v>
      </c>
      <c r="R1912" s="6" t="str">
        <f t="shared" si="467"/>
        <v>Duane</v>
      </c>
      <c r="S1912" s="6" t="str">
        <f t="shared" si="468"/>
        <v>Bright</v>
      </c>
      <c r="T1912" s="6" t="str">
        <f t="shared" si="469"/>
        <v>Mr</v>
      </c>
      <c r="U1912" s="6" t="str">
        <f t="shared" si="470"/>
        <v>M</v>
      </c>
      <c r="V1912" s="6" t="str">
        <f t="shared" si="471"/>
        <v>30</v>
      </c>
      <c r="W1912" s="6" t="str">
        <f t="shared" si="472"/>
        <v>Golden Cottage</v>
      </c>
      <c r="X1912" s="6" t="str">
        <f t="shared" si="473"/>
        <v>ge</v>
      </c>
      <c r="Y1912" s="6" t="str">
        <f t="shared" si="474"/>
        <v>Golden Cottage</v>
      </c>
      <c r="Z1912" s="6" t="str">
        <f t="shared" si="475"/>
        <v>Catterick Garrison</v>
      </c>
      <c r="AA1912" s="6" t="str">
        <f t="shared" si="476"/>
        <v>CR</v>
      </c>
      <c r="AB1912" s="7" t="str">
        <f t="shared" si="477"/>
        <v>44441</v>
      </c>
      <c r="AC1912" s="6" t="str">
        <f t="shared" si="478"/>
        <v>100</v>
      </c>
      <c r="AD1912" s="6" t="str">
        <f t="shared" si="479"/>
        <v>C4</v>
      </c>
      <c r="AE1912" s="8" t="str">
        <f t="shared" si="480"/>
        <v/>
      </c>
    </row>
    <row r="1913" spans="1:31" x14ac:dyDescent="0.25">
      <c r="A1913" s="9">
        <v>1962</v>
      </c>
      <c r="B1913" s="10" t="s">
        <v>5487</v>
      </c>
      <c r="C1913" s="10" t="s">
        <v>512</v>
      </c>
      <c r="D1913" s="10" t="s">
        <v>28</v>
      </c>
      <c r="E1913" s="10" t="s">
        <v>3007</v>
      </c>
      <c r="F1913" s="10">
        <v>90</v>
      </c>
      <c r="G1913" s="10" t="s">
        <v>5488</v>
      </c>
      <c r="H1913" s="10" t="s">
        <v>3881</v>
      </c>
      <c r="I1913" s="10" t="s">
        <v>108</v>
      </c>
      <c r="J1913" s="11">
        <v>43649</v>
      </c>
      <c r="K1913" s="10">
        <v>70</v>
      </c>
      <c r="L1913" s="10" t="s">
        <v>62</v>
      </c>
      <c r="M1913" s="12"/>
      <c r="O1913">
        <f t="shared" si="481"/>
        <v>0</v>
      </c>
      <c r="Q1913" s="9" t="str">
        <f t="shared" si="466"/>
        <v>1962</v>
      </c>
      <c r="R1913" s="10" t="str">
        <f t="shared" si="467"/>
        <v>Adan</v>
      </c>
      <c r="S1913" s="10" t="str">
        <f t="shared" si="468"/>
        <v>Haywood</v>
      </c>
      <c r="T1913" s="10" t="str">
        <f t="shared" si="469"/>
        <v>Mr</v>
      </c>
      <c r="U1913" s="10" t="str">
        <f t="shared" si="470"/>
        <v>M</v>
      </c>
      <c r="V1913" s="10" t="str">
        <f t="shared" si="471"/>
        <v>90</v>
      </c>
      <c r="W1913" s="10" t="str">
        <f t="shared" si="472"/>
        <v>Golden Manor</v>
      </c>
      <c r="X1913" s="10" t="str">
        <f t="shared" si="473"/>
        <v>or</v>
      </c>
      <c r="Y1913" s="10" t="str">
        <f t="shared" si="474"/>
        <v>Golden Manor</v>
      </c>
      <c r="Z1913" s="10" t="str">
        <f t="shared" si="475"/>
        <v>Carmarthen</v>
      </c>
      <c r="AA1913" s="10" t="str">
        <f t="shared" si="476"/>
        <v>CB</v>
      </c>
      <c r="AB1913" s="11" t="str">
        <f t="shared" si="477"/>
        <v>43649</v>
      </c>
      <c r="AC1913" s="10" t="str">
        <f t="shared" si="478"/>
        <v>70</v>
      </c>
      <c r="AD1913" s="10" t="str">
        <f t="shared" si="479"/>
        <v>C4</v>
      </c>
      <c r="AE1913" s="12" t="str">
        <f t="shared" si="480"/>
        <v/>
      </c>
    </row>
    <row r="1914" spans="1:31" x14ac:dyDescent="0.25">
      <c r="A1914" s="5">
        <v>1963</v>
      </c>
      <c r="B1914" s="6" t="s">
        <v>5489</v>
      </c>
      <c r="C1914" s="6" t="s">
        <v>1915</v>
      </c>
      <c r="D1914" s="6" t="s">
        <v>15</v>
      </c>
      <c r="E1914" s="6" t="s">
        <v>16</v>
      </c>
      <c r="F1914" s="6">
        <v>60</v>
      </c>
      <c r="G1914" s="6" t="s">
        <v>5490</v>
      </c>
      <c r="H1914" s="6" t="s">
        <v>3616</v>
      </c>
      <c r="I1914" s="6" t="s">
        <v>32</v>
      </c>
      <c r="J1914" s="7">
        <v>43555</v>
      </c>
      <c r="K1914" s="6">
        <v>61</v>
      </c>
      <c r="L1914" s="6" t="s">
        <v>33</v>
      </c>
      <c r="M1914" s="8"/>
      <c r="O1914">
        <f t="shared" si="481"/>
        <v>0</v>
      </c>
      <c r="Q1914" s="5" t="str">
        <f t="shared" si="466"/>
        <v>1963</v>
      </c>
      <c r="R1914" s="6" t="str">
        <f t="shared" si="467"/>
        <v>Floy</v>
      </c>
      <c r="S1914" s="6" t="str">
        <f t="shared" si="468"/>
        <v>Spencer</v>
      </c>
      <c r="T1914" s="6" t="str">
        <f t="shared" si="469"/>
        <v>Mrs</v>
      </c>
      <c r="U1914" s="6" t="str">
        <f t="shared" si="470"/>
        <v>F</v>
      </c>
      <c r="V1914" s="6" t="str">
        <f t="shared" si="471"/>
        <v>60</v>
      </c>
      <c r="W1914" s="6" t="str">
        <f t="shared" si="472"/>
        <v>Golden Parade</v>
      </c>
      <c r="X1914" s="6" t="str">
        <f t="shared" si="473"/>
        <v>de</v>
      </c>
      <c r="Y1914" s="6" t="str">
        <f t="shared" si="474"/>
        <v>Golden Parade</v>
      </c>
      <c r="Z1914" s="6" t="str">
        <f t="shared" si="475"/>
        <v>Rochdale</v>
      </c>
      <c r="AA1914" s="6" t="str">
        <f t="shared" si="476"/>
        <v>WC</v>
      </c>
      <c r="AB1914" s="7" t="str">
        <f t="shared" si="477"/>
        <v>43555</v>
      </c>
      <c r="AC1914" s="6" t="str">
        <f t="shared" si="478"/>
        <v>61</v>
      </c>
      <c r="AD1914" s="6" t="str">
        <f t="shared" si="479"/>
        <v>A3</v>
      </c>
      <c r="AE1914" s="8" t="str">
        <f t="shared" si="480"/>
        <v/>
      </c>
    </row>
    <row r="1915" spans="1:31" x14ac:dyDescent="0.25">
      <c r="A1915" s="9">
        <v>1964</v>
      </c>
      <c r="B1915" s="10" t="s">
        <v>5491</v>
      </c>
      <c r="C1915" s="10" t="s">
        <v>5492</v>
      </c>
      <c r="D1915" s="10" t="s">
        <v>49</v>
      </c>
      <c r="E1915" s="10" t="s">
        <v>16</v>
      </c>
      <c r="F1915" s="10">
        <v>30</v>
      </c>
      <c r="G1915" s="10" t="s">
        <v>5493</v>
      </c>
      <c r="H1915" s="10" t="s">
        <v>385</v>
      </c>
      <c r="I1915" s="10" t="s">
        <v>32</v>
      </c>
      <c r="J1915" s="11">
        <v>44287</v>
      </c>
      <c r="K1915" s="10">
        <v>101</v>
      </c>
      <c r="L1915" s="10" t="s">
        <v>33</v>
      </c>
      <c r="M1915" s="12"/>
      <c r="O1915">
        <f t="shared" si="481"/>
        <v>0</v>
      </c>
      <c r="Q1915" s="9" t="str">
        <f t="shared" si="466"/>
        <v>1964</v>
      </c>
      <c r="R1915" s="10" t="str">
        <f t="shared" si="467"/>
        <v>Kathrine</v>
      </c>
      <c r="S1915" s="10" t="str">
        <f t="shared" si="468"/>
        <v>Post</v>
      </c>
      <c r="T1915" s="10" t="str">
        <f t="shared" si="469"/>
        <v>Miss</v>
      </c>
      <c r="U1915" s="10" t="str">
        <f t="shared" si="470"/>
        <v>F</v>
      </c>
      <c r="V1915" s="10" t="str">
        <f t="shared" si="471"/>
        <v>30</v>
      </c>
      <c r="W1915" s="10" t="str">
        <f t="shared" si="472"/>
        <v>Golders Hill</v>
      </c>
      <c r="X1915" s="10" t="str">
        <f t="shared" si="473"/>
        <v>ll</v>
      </c>
      <c r="Y1915" s="10" t="str">
        <f t="shared" si="474"/>
        <v>Golders Hill</v>
      </c>
      <c r="Z1915" s="10" t="str">
        <f t="shared" si="475"/>
        <v>South Yorkshire</v>
      </c>
      <c r="AA1915" s="10" t="str">
        <f t="shared" si="476"/>
        <v>WC</v>
      </c>
      <c r="AB1915" s="11" t="str">
        <f t="shared" si="477"/>
        <v>44287</v>
      </c>
      <c r="AC1915" s="10" t="str">
        <f t="shared" si="478"/>
        <v>101</v>
      </c>
      <c r="AD1915" s="10" t="str">
        <f t="shared" si="479"/>
        <v>A3</v>
      </c>
      <c r="AE1915" s="12" t="str">
        <f t="shared" si="480"/>
        <v/>
      </c>
    </row>
    <row r="1916" spans="1:31" x14ac:dyDescent="0.25">
      <c r="A1916" s="5">
        <v>1965</v>
      </c>
      <c r="B1916" s="6" t="s">
        <v>5494</v>
      </c>
      <c r="C1916" s="6" t="s">
        <v>3503</v>
      </c>
      <c r="D1916" s="6" t="s">
        <v>49</v>
      </c>
      <c r="E1916" s="6" t="s">
        <v>16</v>
      </c>
      <c r="F1916" s="6">
        <v>90</v>
      </c>
      <c r="G1916" s="6" t="s">
        <v>5495</v>
      </c>
      <c r="H1916" s="6" t="s">
        <v>2794</v>
      </c>
      <c r="I1916" s="6" t="s">
        <v>122</v>
      </c>
      <c r="J1916" s="7">
        <v>43867</v>
      </c>
      <c r="K1916" s="6">
        <v>77</v>
      </c>
      <c r="L1916" s="6" t="s">
        <v>20</v>
      </c>
      <c r="M1916" s="8"/>
      <c r="O1916">
        <f t="shared" si="481"/>
        <v>0</v>
      </c>
      <c r="Q1916" s="5" t="str">
        <f t="shared" si="466"/>
        <v>1965</v>
      </c>
      <c r="R1916" s="6" t="str">
        <f t="shared" si="467"/>
        <v>Lashunda</v>
      </c>
      <c r="S1916" s="6" t="str">
        <f t="shared" si="468"/>
        <v>Christian</v>
      </c>
      <c r="T1916" s="6" t="str">
        <f t="shared" si="469"/>
        <v>Miss</v>
      </c>
      <c r="U1916" s="6" t="str">
        <f t="shared" si="470"/>
        <v>F</v>
      </c>
      <c r="V1916" s="6" t="str">
        <f t="shared" si="471"/>
        <v>90</v>
      </c>
      <c r="W1916" s="6" t="str">
        <f t="shared" si="472"/>
        <v>Golders Rise</v>
      </c>
      <c r="X1916" s="6" t="str">
        <f t="shared" si="473"/>
        <v>se</v>
      </c>
      <c r="Y1916" s="6" t="str">
        <f t="shared" si="474"/>
        <v>Golders Rise</v>
      </c>
      <c r="Z1916" s="6" t="str">
        <f t="shared" si="475"/>
        <v>Llandysul</v>
      </c>
      <c r="AA1916" s="6" t="str">
        <f t="shared" si="476"/>
        <v>WN</v>
      </c>
      <c r="AB1916" s="7" t="str">
        <f t="shared" si="477"/>
        <v>43867</v>
      </c>
      <c r="AC1916" s="6" t="str">
        <f t="shared" si="478"/>
        <v>77</v>
      </c>
      <c r="AD1916" s="6" t="str">
        <f t="shared" si="479"/>
        <v>B</v>
      </c>
      <c r="AE1916" s="8" t="str">
        <f t="shared" si="480"/>
        <v/>
      </c>
    </row>
    <row r="1917" spans="1:31" x14ac:dyDescent="0.25">
      <c r="A1917" s="9">
        <v>1966</v>
      </c>
      <c r="B1917" s="10" t="s">
        <v>1358</v>
      </c>
      <c r="C1917" s="10" t="s">
        <v>577</v>
      </c>
      <c r="D1917" s="10" t="s">
        <v>28</v>
      </c>
      <c r="E1917" s="10" t="s">
        <v>29</v>
      </c>
      <c r="F1917" s="10">
        <v>60</v>
      </c>
      <c r="G1917" s="10" t="s">
        <v>5495</v>
      </c>
      <c r="H1917" s="10" t="s">
        <v>919</v>
      </c>
      <c r="I1917" s="10" t="s">
        <v>32</v>
      </c>
      <c r="J1917" s="11">
        <v>43786</v>
      </c>
      <c r="K1917" s="10">
        <v>66</v>
      </c>
      <c r="L1917" s="10" t="s">
        <v>99</v>
      </c>
      <c r="M1917" s="12"/>
      <c r="O1917">
        <f t="shared" si="481"/>
        <v>0</v>
      </c>
      <c r="Q1917" s="9" t="str">
        <f t="shared" si="466"/>
        <v>1966</v>
      </c>
      <c r="R1917" s="10" t="str">
        <f t="shared" si="467"/>
        <v>Palmer</v>
      </c>
      <c r="S1917" s="10" t="str">
        <f t="shared" si="468"/>
        <v>Ayala</v>
      </c>
      <c r="T1917" s="10" t="str">
        <f t="shared" si="469"/>
        <v>Mr</v>
      </c>
      <c r="U1917" s="10" t="str">
        <f t="shared" si="470"/>
        <v>M</v>
      </c>
      <c r="V1917" s="10" t="str">
        <f t="shared" si="471"/>
        <v>60</v>
      </c>
      <c r="W1917" s="10" t="str">
        <f t="shared" si="472"/>
        <v>Golders Rise</v>
      </c>
      <c r="X1917" s="10" t="str">
        <f t="shared" si="473"/>
        <v>se</v>
      </c>
      <c r="Y1917" s="10" t="str">
        <f t="shared" si="474"/>
        <v>Golders Rise</v>
      </c>
      <c r="Z1917" s="10" t="str">
        <f t="shared" si="475"/>
        <v>Rye</v>
      </c>
      <c r="AA1917" s="10" t="str">
        <f t="shared" si="476"/>
        <v>WC</v>
      </c>
      <c r="AB1917" s="11" t="str">
        <f t="shared" si="477"/>
        <v>43786</v>
      </c>
      <c r="AC1917" s="10" t="str">
        <f t="shared" si="478"/>
        <v>66</v>
      </c>
      <c r="AD1917" s="10" t="str">
        <f t="shared" si="479"/>
        <v>E</v>
      </c>
      <c r="AE1917" s="12" t="str">
        <f t="shared" si="480"/>
        <v/>
      </c>
    </row>
    <row r="1918" spans="1:31" x14ac:dyDescent="0.25">
      <c r="A1918" s="5">
        <v>1967</v>
      </c>
      <c r="B1918" s="6" t="s">
        <v>3972</v>
      </c>
      <c r="C1918" s="6" t="s">
        <v>2117</v>
      </c>
      <c r="D1918" s="6" t="s">
        <v>15</v>
      </c>
      <c r="E1918" s="6" t="s">
        <v>16</v>
      </c>
      <c r="F1918" s="6">
        <v>30</v>
      </c>
      <c r="G1918" s="6" t="s">
        <v>5495</v>
      </c>
      <c r="H1918" s="6" t="s">
        <v>285</v>
      </c>
      <c r="I1918" s="6" t="s">
        <v>32</v>
      </c>
      <c r="J1918" s="7">
        <v>44243</v>
      </c>
      <c r="K1918" s="6">
        <v>94</v>
      </c>
      <c r="L1918" s="6" t="s">
        <v>39</v>
      </c>
      <c r="M1918" s="8"/>
      <c r="O1918">
        <f t="shared" si="481"/>
        <v>0</v>
      </c>
      <c r="Q1918" s="5" t="str">
        <f t="shared" si="466"/>
        <v>1967</v>
      </c>
      <c r="R1918" s="6" t="str">
        <f t="shared" si="467"/>
        <v>Gussie</v>
      </c>
      <c r="S1918" s="6" t="str">
        <f t="shared" si="468"/>
        <v>Montgomery</v>
      </c>
      <c r="T1918" s="6" t="str">
        <f t="shared" si="469"/>
        <v>Mrs</v>
      </c>
      <c r="U1918" s="6" t="str">
        <f t="shared" si="470"/>
        <v>F</v>
      </c>
      <c r="V1918" s="6" t="str">
        <f t="shared" si="471"/>
        <v>30</v>
      </c>
      <c r="W1918" s="6" t="str">
        <f t="shared" si="472"/>
        <v>Golders Rise</v>
      </c>
      <c r="X1918" s="6" t="str">
        <f t="shared" si="473"/>
        <v>se</v>
      </c>
      <c r="Y1918" s="6" t="str">
        <f t="shared" si="474"/>
        <v>Golders Rise</v>
      </c>
      <c r="Z1918" s="6" t="str">
        <f t="shared" si="475"/>
        <v>Staffordshire</v>
      </c>
      <c r="AA1918" s="6" t="str">
        <f t="shared" si="476"/>
        <v>WC</v>
      </c>
      <c r="AB1918" s="7" t="str">
        <f t="shared" si="477"/>
        <v>44243</v>
      </c>
      <c r="AC1918" s="6" t="str">
        <f t="shared" si="478"/>
        <v>94</v>
      </c>
      <c r="AD1918" s="6" t="str">
        <f t="shared" si="479"/>
        <v>C1</v>
      </c>
      <c r="AE1918" s="8" t="str">
        <f t="shared" si="480"/>
        <v/>
      </c>
    </row>
    <row r="1919" spans="1:31" x14ac:dyDescent="0.25">
      <c r="A1919" s="9">
        <v>1968</v>
      </c>
      <c r="B1919" s="10" t="s">
        <v>5496</v>
      </c>
      <c r="C1919" s="10" t="s">
        <v>2000</v>
      </c>
      <c r="D1919" s="10" t="s">
        <v>28</v>
      </c>
      <c r="E1919" s="10" t="s">
        <v>29</v>
      </c>
      <c r="F1919" s="10">
        <v>60</v>
      </c>
      <c r="G1919" s="10" t="s">
        <v>5497</v>
      </c>
      <c r="H1919" s="10" t="s">
        <v>1227</v>
      </c>
      <c r="I1919" s="10" t="s">
        <v>1228</v>
      </c>
      <c r="J1919" s="11">
        <v>43508</v>
      </c>
      <c r="K1919" s="10">
        <v>10</v>
      </c>
      <c r="L1919" s="10" t="s">
        <v>44</v>
      </c>
      <c r="M1919" s="12"/>
      <c r="O1919">
        <f t="shared" si="481"/>
        <v>0</v>
      </c>
      <c r="Q1919" s="9" t="str">
        <f t="shared" si="466"/>
        <v>1968</v>
      </c>
      <c r="R1919" s="10" t="str">
        <f t="shared" si="467"/>
        <v>Saul</v>
      </c>
      <c r="S1919" s="10" t="str">
        <f t="shared" si="468"/>
        <v>Dick</v>
      </c>
      <c r="T1919" s="10" t="str">
        <f t="shared" si="469"/>
        <v>Mr</v>
      </c>
      <c r="U1919" s="10" t="str">
        <f t="shared" si="470"/>
        <v>M</v>
      </c>
      <c r="V1919" s="10" t="str">
        <f t="shared" si="471"/>
        <v>60</v>
      </c>
      <c r="W1919" s="10" t="str">
        <f t="shared" si="472"/>
        <v>Goldhawk Road</v>
      </c>
      <c r="X1919" s="10" t="str">
        <f t="shared" si="473"/>
        <v>ad</v>
      </c>
      <c r="Y1919" s="10" t="str">
        <f t="shared" si="474"/>
        <v>Goldhawk Road</v>
      </c>
      <c r="Z1919" s="10" t="str">
        <f t="shared" si="475"/>
        <v>Elgin</v>
      </c>
      <c r="AA1919" s="10" t="str">
        <f t="shared" si="476"/>
        <v>HA</v>
      </c>
      <c r="AB1919" s="11" t="str">
        <f t="shared" si="477"/>
        <v>43508</v>
      </c>
      <c r="AC1919" s="10" t="str">
        <f t="shared" si="478"/>
        <v>10</v>
      </c>
      <c r="AD1919" s="10" t="str">
        <f t="shared" si="479"/>
        <v>D</v>
      </c>
      <c r="AE1919" s="12" t="str">
        <f t="shared" si="480"/>
        <v/>
      </c>
    </row>
    <row r="1920" spans="1:31" x14ac:dyDescent="0.25">
      <c r="A1920" s="5">
        <v>1969</v>
      </c>
      <c r="B1920" s="6" t="s">
        <v>2243</v>
      </c>
      <c r="C1920" s="6" t="s">
        <v>3352</v>
      </c>
      <c r="D1920" s="6" t="s">
        <v>28</v>
      </c>
      <c r="E1920" s="6" t="s">
        <v>29</v>
      </c>
      <c r="F1920" s="6">
        <v>30</v>
      </c>
      <c r="G1920" s="6" t="s">
        <v>5498</v>
      </c>
      <c r="H1920" s="6" t="s">
        <v>2965</v>
      </c>
      <c r="I1920" s="6" t="s">
        <v>144</v>
      </c>
      <c r="J1920" s="7">
        <v>44179</v>
      </c>
      <c r="K1920" s="6">
        <v>5</v>
      </c>
      <c r="L1920" s="6" t="s">
        <v>20</v>
      </c>
      <c r="M1920" s="8"/>
      <c r="O1920">
        <f t="shared" si="481"/>
        <v>0</v>
      </c>
      <c r="Q1920" s="5" t="str">
        <f t="shared" si="466"/>
        <v>1969</v>
      </c>
      <c r="R1920" s="6" t="str">
        <f t="shared" si="467"/>
        <v>Jarred</v>
      </c>
      <c r="S1920" s="6" t="str">
        <f t="shared" si="468"/>
        <v>Casey</v>
      </c>
      <c r="T1920" s="6" t="str">
        <f t="shared" si="469"/>
        <v>Mr</v>
      </c>
      <c r="U1920" s="6" t="str">
        <f t="shared" si="470"/>
        <v>M</v>
      </c>
      <c r="V1920" s="6" t="str">
        <f t="shared" si="471"/>
        <v>30</v>
      </c>
      <c r="W1920" s="6" t="str">
        <f t="shared" si="472"/>
        <v>Goldhurst Terrace</v>
      </c>
      <c r="X1920" s="6" t="str">
        <f t="shared" si="473"/>
        <v>ce</v>
      </c>
      <c r="Y1920" s="6" t="str">
        <f t="shared" si="474"/>
        <v>Goldhurst Terrace</v>
      </c>
      <c r="Z1920" s="6" t="str">
        <f t="shared" si="475"/>
        <v>Gullane</v>
      </c>
      <c r="AA1920" s="6" t="str">
        <f t="shared" si="476"/>
        <v>UB</v>
      </c>
      <c r="AB1920" s="7" t="str">
        <f t="shared" si="477"/>
        <v>44179</v>
      </c>
      <c r="AC1920" s="6" t="str">
        <f t="shared" si="478"/>
        <v>5</v>
      </c>
      <c r="AD1920" s="6" t="str">
        <f t="shared" si="479"/>
        <v>B</v>
      </c>
      <c r="AE1920" s="8" t="str">
        <f t="shared" si="480"/>
        <v/>
      </c>
    </row>
    <row r="1921" spans="1:31" x14ac:dyDescent="0.25">
      <c r="A1921" s="9">
        <v>1970</v>
      </c>
      <c r="B1921" s="10" t="s">
        <v>5499</v>
      </c>
      <c r="C1921" s="10" t="s">
        <v>5500</v>
      </c>
      <c r="D1921" s="10" t="s">
        <v>28</v>
      </c>
      <c r="E1921" s="10" t="s">
        <v>29</v>
      </c>
      <c r="F1921" s="10">
        <v>90</v>
      </c>
      <c r="G1921" s="10" t="s">
        <v>5501</v>
      </c>
      <c r="H1921" s="10" t="s">
        <v>5502</v>
      </c>
      <c r="I1921" s="10" t="s">
        <v>25</v>
      </c>
      <c r="J1921" s="11">
        <v>43809</v>
      </c>
      <c r="K1921" s="10">
        <v>26</v>
      </c>
      <c r="L1921" s="10" t="s">
        <v>20</v>
      </c>
      <c r="M1921" s="12"/>
      <c r="O1921">
        <f t="shared" si="481"/>
        <v>0</v>
      </c>
      <c r="Q1921" s="9" t="str">
        <f t="shared" si="466"/>
        <v>1970</v>
      </c>
      <c r="R1921" s="10" t="str">
        <f t="shared" si="467"/>
        <v>Paris</v>
      </c>
      <c r="S1921" s="10" t="str">
        <f t="shared" si="468"/>
        <v>Henley</v>
      </c>
      <c r="T1921" s="10" t="str">
        <f t="shared" si="469"/>
        <v>Mr</v>
      </c>
      <c r="U1921" s="10" t="str">
        <f t="shared" si="470"/>
        <v>M</v>
      </c>
      <c r="V1921" s="10" t="str">
        <f t="shared" si="471"/>
        <v>90</v>
      </c>
      <c r="W1921" s="10" t="str">
        <f t="shared" si="472"/>
        <v>Golding Street</v>
      </c>
      <c r="X1921" s="10" t="str">
        <f t="shared" si="473"/>
        <v>et</v>
      </c>
      <c r="Y1921" s="10" t="str">
        <f t="shared" si="474"/>
        <v>Golding Street</v>
      </c>
      <c r="Z1921" s="10" t="str">
        <f t="shared" si="475"/>
        <v>Hillsborough</v>
      </c>
      <c r="AA1921" s="10" t="str">
        <f t="shared" si="476"/>
        <v>HG</v>
      </c>
      <c r="AB1921" s="11" t="str">
        <f t="shared" si="477"/>
        <v>43809</v>
      </c>
      <c r="AC1921" s="10" t="str">
        <f t="shared" si="478"/>
        <v>26</v>
      </c>
      <c r="AD1921" s="10" t="str">
        <f t="shared" si="479"/>
        <v>B</v>
      </c>
      <c r="AE1921" s="12" t="str">
        <f t="shared" si="480"/>
        <v/>
      </c>
    </row>
    <row r="1922" spans="1:31" x14ac:dyDescent="0.25">
      <c r="A1922" s="5">
        <v>1971</v>
      </c>
      <c r="B1922" s="6" t="s">
        <v>5503</v>
      </c>
      <c r="C1922" s="6" t="s">
        <v>390</v>
      </c>
      <c r="D1922" s="6" t="s">
        <v>15</v>
      </c>
      <c r="E1922" s="6" t="s">
        <v>16</v>
      </c>
      <c r="F1922" s="6">
        <v>90</v>
      </c>
      <c r="G1922" s="6" t="s">
        <v>5504</v>
      </c>
      <c r="H1922" s="6" t="s">
        <v>5021</v>
      </c>
      <c r="I1922" s="6" t="s">
        <v>32</v>
      </c>
      <c r="J1922" s="7">
        <v>43664</v>
      </c>
      <c r="K1922" s="6">
        <v>19</v>
      </c>
      <c r="L1922" s="6" t="s">
        <v>39</v>
      </c>
      <c r="M1922" s="8"/>
      <c r="O1922">
        <f t="shared" si="481"/>
        <v>0</v>
      </c>
      <c r="Q1922" s="5" t="str">
        <f t="shared" si="466"/>
        <v>1971</v>
      </c>
      <c r="R1922" s="6" t="str">
        <f t="shared" si="467"/>
        <v>Tonia</v>
      </c>
      <c r="S1922" s="6" t="str">
        <f t="shared" si="468"/>
        <v>Newton</v>
      </c>
      <c r="T1922" s="6" t="str">
        <f t="shared" si="469"/>
        <v>Mrs</v>
      </c>
      <c r="U1922" s="6" t="str">
        <f t="shared" si="470"/>
        <v>F</v>
      </c>
      <c r="V1922" s="6" t="str">
        <f t="shared" si="471"/>
        <v>90</v>
      </c>
      <c r="W1922" s="6" t="str">
        <f t="shared" si="472"/>
        <v>Goldington Street</v>
      </c>
      <c r="X1922" s="6" t="str">
        <f t="shared" si="473"/>
        <v>et</v>
      </c>
      <c r="Y1922" s="6" t="str">
        <f t="shared" si="474"/>
        <v>Goldington Street</v>
      </c>
      <c r="Z1922" s="6" t="str">
        <f t="shared" si="475"/>
        <v>Pembroke</v>
      </c>
      <c r="AA1922" s="6" t="str">
        <f t="shared" si="476"/>
        <v>WC</v>
      </c>
      <c r="AB1922" s="7" t="str">
        <f t="shared" si="477"/>
        <v>43664</v>
      </c>
      <c r="AC1922" s="6" t="str">
        <f t="shared" si="478"/>
        <v>19</v>
      </c>
      <c r="AD1922" s="6" t="str">
        <f t="shared" si="479"/>
        <v>C1</v>
      </c>
      <c r="AE1922" s="8" t="str">
        <f t="shared" si="480"/>
        <v/>
      </c>
    </row>
    <row r="1923" spans="1:31" x14ac:dyDescent="0.25">
      <c r="A1923" s="9">
        <v>1972</v>
      </c>
      <c r="B1923" s="10" t="s">
        <v>1347</v>
      </c>
      <c r="C1923" s="10" t="s">
        <v>3832</v>
      </c>
      <c r="D1923" s="10" t="s">
        <v>15</v>
      </c>
      <c r="E1923" s="10" t="s">
        <v>16</v>
      </c>
      <c r="F1923" s="10">
        <v>30</v>
      </c>
      <c r="G1923" s="10" t="s">
        <v>5505</v>
      </c>
      <c r="H1923" s="10" t="s">
        <v>4342</v>
      </c>
      <c r="I1923" s="10" t="s">
        <v>144</v>
      </c>
      <c r="J1923" s="11">
        <v>44052</v>
      </c>
      <c r="K1923" s="10">
        <v>83</v>
      </c>
      <c r="L1923" s="10" t="s">
        <v>62</v>
      </c>
      <c r="M1923" s="12"/>
      <c r="O1923">
        <f t="shared" si="481"/>
        <v>0</v>
      </c>
      <c r="Q1923" s="9" t="str">
        <f t="shared" si="466"/>
        <v>1972</v>
      </c>
      <c r="R1923" s="10" t="str">
        <f t="shared" si="467"/>
        <v>Blake</v>
      </c>
      <c r="S1923" s="10" t="str">
        <f t="shared" si="468"/>
        <v>Dodson</v>
      </c>
      <c r="T1923" s="10" t="str">
        <f t="shared" si="469"/>
        <v>Mrs</v>
      </c>
      <c r="U1923" s="10" t="str">
        <f t="shared" si="470"/>
        <v>F</v>
      </c>
      <c r="V1923" s="10" t="str">
        <f t="shared" si="471"/>
        <v>30</v>
      </c>
      <c r="W1923" s="10" t="str">
        <f t="shared" si="472"/>
        <v>Goldsmith Lane</v>
      </c>
      <c r="X1923" s="10" t="str">
        <f t="shared" si="473"/>
        <v>ne</v>
      </c>
      <c r="Y1923" s="10" t="str">
        <f t="shared" si="474"/>
        <v>Goldsmith Lane</v>
      </c>
      <c r="Z1923" s="10" t="str">
        <f t="shared" si="475"/>
        <v>Guildford</v>
      </c>
      <c r="AA1923" s="10" t="str">
        <f t="shared" si="476"/>
        <v>UB</v>
      </c>
      <c r="AB1923" s="11" t="str">
        <f t="shared" si="477"/>
        <v>44052</v>
      </c>
      <c r="AC1923" s="10" t="str">
        <f t="shared" si="478"/>
        <v>83</v>
      </c>
      <c r="AD1923" s="10" t="str">
        <f t="shared" si="479"/>
        <v>C4</v>
      </c>
      <c r="AE1923" s="12" t="str">
        <f t="shared" si="480"/>
        <v/>
      </c>
    </row>
    <row r="1924" spans="1:31" x14ac:dyDescent="0.25">
      <c r="A1924" s="5">
        <v>1973</v>
      </c>
      <c r="B1924" s="6" t="s">
        <v>5506</v>
      </c>
      <c r="C1924" s="6" t="s">
        <v>5507</v>
      </c>
      <c r="D1924" s="6" t="s">
        <v>15</v>
      </c>
      <c r="E1924" s="6" t="s">
        <v>16</v>
      </c>
      <c r="F1924" s="6">
        <v>90</v>
      </c>
      <c r="G1924" s="6" t="s">
        <v>5508</v>
      </c>
      <c r="H1924" s="6" t="s">
        <v>1047</v>
      </c>
      <c r="I1924" s="6" t="s">
        <v>32</v>
      </c>
      <c r="J1924" s="7">
        <v>43902</v>
      </c>
      <c r="K1924" s="6">
        <v>94</v>
      </c>
      <c r="L1924" s="6" t="s">
        <v>20</v>
      </c>
      <c r="M1924" s="8"/>
      <c r="O1924">
        <f t="shared" si="481"/>
        <v>0</v>
      </c>
      <c r="Q1924" s="5" t="str">
        <f t="shared" si="466"/>
        <v>1973</v>
      </c>
      <c r="R1924" s="6" t="str">
        <f t="shared" si="467"/>
        <v>Margarette</v>
      </c>
      <c r="S1924" s="6" t="str">
        <f t="shared" si="468"/>
        <v>Zamora</v>
      </c>
      <c r="T1924" s="6" t="str">
        <f t="shared" si="469"/>
        <v>Mrs</v>
      </c>
      <c r="U1924" s="6" t="str">
        <f t="shared" si="470"/>
        <v>F</v>
      </c>
      <c r="V1924" s="6" t="str">
        <f t="shared" si="471"/>
        <v>90</v>
      </c>
      <c r="W1924" s="6" t="str">
        <f t="shared" si="472"/>
        <v>Goldsmith Place</v>
      </c>
      <c r="X1924" s="6" t="str">
        <f t="shared" si="473"/>
        <v>ce</v>
      </c>
      <c r="Y1924" s="6" t="str">
        <f t="shared" si="474"/>
        <v>Goldsmith Place</v>
      </c>
      <c r="Z1924" s="6" t="str">
        <f t="shared" si="475"/>
        <v>Talybont</v>
      </c>
      <c r="AA1924" s="6" t="str">
        <f t="shared" si="476"/>
        <v>WC</v>
      </c>
      <c r="AB1924" s="7" t="str">
        <f t="shared" si="477"/>
        <v>43902</v>
      </c>
      <c r="AC1924" s="6" t="str">
        <f t="shared" si="478"/>
        <v>94</v>
      </c>
      <c r="AD1924" s="6" t="str">
        <f t="shared" si="479"/>
        <v>B</v>
      </c>
      <c r="AE1924" s="8" t="str">
        <f t="shared" si="480"/>
        <v/>
      </c>
    </row>
    <row r="1925" spans="1:31" x14ac:dyDescent="0.25">
      <c r="A1925" s="9">
        <v>1974</v>
      </c>
      <c r="B1925" s="10" t="s">
        <v>1654</v>
      </c>
      <c r="C1925" s="10" t="s">
        <v>3372</v>
      </c>
      <c r="D1925" s="10" t="s">
        <v>28</v>
      </c>
      <c r="E1925" s="10" t="s">
        <v>29</v>
      </c>
      <c r="F1925" s="10">
        <v>90</v>
      </c>
      <c r="G1925" s="10" t="s">
        <v>5509</v>
      </c>
      <c r="H1925" s="10" t="s">
        <v>299</v>
      </c>
      <c r="I1925" s="10" t="s">
        <v>300</v>
      </c>
      <c r="J1925" s="11">
        <v>44500</v>
      </c>
      <c r="K1925" s="10">
        <v>70</v>
      </c>
      <c r="L1925" s="10" t="s">
        <v>68</v>
      </c>
      <c r="M1925" s="12"/>
      <c r="O1925">
        <f t="shared" si="481"/>
        <v>0</v>
      </c>
      <c r="Q1925" s="9" t="str">
        <f t="shared" si="466"/>
        <v>1974</v>
      </c>
      <c r="R1925" s="10" t="str">
        <f t="shared" si="467"/>
        <v>Geraldo</v>
      </c>
      <c r="S1925" s="10" t="str">
        <f t="shared" si="468"/>
        <v>Vazquez</v>
      </c>
      <c r="T1925" s="10" t="str">
        <f t="shared" si="469"/>
        <v>Mr</v>
      </c>
      <c r="U1925" s="10" t="str">
        <f t="shared" si="470"/>
        <v>M</v>
      </c>
      <c r="V1925" s="10" t="str">
        <f t="shared" si="471"/>
        <v>90</v>
      </c>
      <c r="W1925" s="10" t="str">
        <f t="shared" si="472"/>
        <v>Goldsmiths Green</v>
      </c>
      <c r="X1925" s="10" t="str">
        <f t="shared" si="473"/>
        <v>en</v>
      </c>
      <c r="Y1925" s="10" t="str">
        <f t="shared" si="474"/>
        <v>Goldsmiths Green</v>
      </c>
      <c r="Z1925" s="10" t="str">
        <f t="shared" si="475"/>
        <v>Barking</v>
      </c>
      <c r="AA1925" s="10" t="str">
        <f t="shared" si="476"/>
        <v>SM</v>
      </c>
      <c r="AB1925" s="11" t="str">
        <f t="shared" si="477"/>
        <v>44500</v>
      </c>
      <c r="AC1925" s="10" t="str">
        <f t="shared" si="478"/>
        <v>70</v>
      </c>
      <c r="AD1925" s="10" t="str">
        <f t="shared" si="479"/>
        <v>A2</v>
      </c>
      <c r="AE1925" s="12" t="str">
        <f t="shared" si="480"/>
        <v/>
      </c>
    </row>
    <row r="1926" spans="1:31" x14ac:dyDescent="0.25">
      <c r="A1926" s="5">
        <v>1975</v>
      </c>
      <c r="B1926" s="6" t="s">
        <v>283</v>
      </c>
      <c r="C1926" s="6" t="s">
        <v>5510</v>
      </c>
      <c r="D1926" s="6" t="s">
        <v>15</v>
      </c>
      <c r="E1926" s="6" t="s">
        <v>16</v>
      </c>
      <c r="F1926" s="6">
        <v>90</v>
      </c>
      <c r="G1926" s="6" t="s">
        <v>5509</v>
      </c>
      <c r="H1926" s="6" t="s">
        <v>3546</v>
      </c>
      <c r="I1926" s="6" t="s">
        <v>32</v>
      </c>
      <c r="J1926" s="7">
        <v>44458</v>
      </c>
      <c r="K1926" s="6">
        <v>10</v>
      </c>
      <c r="L1926" s="6" t="s">
        <v>39</v>
      </c>
      <c r="M1926" s="8"/>
      <c r="O1926">
        <f t="shared" si="481"/>
        <v>0</v>
      </c>
      <c r="Q1926" s="5" t="str">
        <f t="shared" ref="Q1926:Q1989" si="482">TRIM(A1926)</f>
        <v>1975</v>
      </c>
      <c r="R1926" s="6" t="str">
        <f t="shared" ref="R1926:R1989" si="483">TRIM(B1926)</f>
        <v>Elsie</v>
      </c>
      <c r="S1926" s="6" t="str">
        <f t="shared" ref="S1926:S1989" si="484">TRIM(C1926)</f>
        <v>Vaughn</v>
      </c>
      <c r="T1926" s="6" t="str">
        <f t="shared" ref="T1926:T1989" si="485">TRIM(D1926)</f>
        <v>Mrs</v>
      </c>
      <c r="U1926" s="6" t="str">
        <f t="shared" ref="U1926:U1989" si="486">IF(ISNUMBER(SEARCH("f",TRIM(E1926))),"F","M")</f>
        <v>F</v>
      </c>
      <c r="V1926" s="6" t="str">
        <f t="shared" ref="V1926:V1989" si="487">TRIM(F1926)</f>
        <v>90</v>
      </c>
      <c r="W1926" s="6" t="str">
        <f t="shared" ref="W1926:W1989" si="488">SUBSTITUTE(SUBSTITUTE(SUBSTITUTE(PROPER(TRIM(G1926)),"(?)","")," (No",""),"'S","'s")</f>
        <v>Goldsmiths Green</v>
      </c>
      <c r="X1926" s="6" t="str">
        <f t="shared" ref="X1926:X1989" si="489">RIGHT(W1926,2)</f>
        <v>en</v>
      </c>
      <c r="Y1926" s="6" t="str">
        <f t="shared" ref="Y1926:Y1989" si="490">IF(OR(X1926="St",X1926="Av",X1926="Pl"),SUBSTITUTE(SUBSTITUTE(SUBSTITUTE(SUBSTITUTE(SUBSTITUTE(SUBSTITUTE(SUBSTITUTE(W1926,"Rd","Road"),"St","Street"),"Cls", "Close"),"Plc","Place"),"Bldgs","Buildings"),"Av","Avenue"),"Pl","Place"),SUBSTITUTE(SUBSTITUTE(SUBSTITUTE(SUBSTITUTE(SUBSTITUTE(W1926,"Rd","Road"),"Cls", "Close"),"Plc","Place"),"Bldgs","Buildings"),"Crt","Court"))</f>
        <v>Goldsmiths Green</v>
      </c>
      <c r="Z1926" s="6" t="str">
        <f t="shared" ref="Z1926:Z1989" si="491">TRIM(H1926)</f>
        <v>Wantage</v>
      </c>
      <c r="AA1926" s="6" t="str">
        <f t="shared" ref="AA1926:AA1989" si="492">TRIM(I1926)</f>
        <v>WC</v>
      </c>
      <c r="AB1926" s="7" t="str">
        <f t="shared" ref="AB1926:AB1989" si="493">TRIM(J1926)</f>
        <v>44458</v>
      </c>
      <c r="AC1926" s="6" t="str">
        <f t="shared" ref="AC1926:AC1989" si="494">TRIM(K1926)</f>
        <v>10</v>
      </c>
      <c r="AD1926" s="6" t="str">
        <f t="shared" ref="AD1926:AD1989" si="495">TRIM(L1926)</f>
        <v>C1</v>
      </c>
      <c r="AE1926" s="8" t="str">
        <f t="shared" ref="AE1926:AE1989" si="496">TRIM(M1926)</f>
        <v/>
      </c>
    </row>
    <row r="1927" spans="1:31" x14ac:dyDescent="0.25">
      <c r="A1927" s="9">
        <v>1976</v>
      </c>
      <c r="B1927" s="10" t="s">
        <v>5511</v>
      </c>
      <c r="C1927" s="10" t="s">
        <v>129</v>
      </c>
      <c r="D1927" s="10" t="s">
        <v>49</v>
      </c>
      <c r="E1927" s="10" t="s">
        <v>16</v>
      </c>
      <c r="F1927" s="10">
        <v>90</v>
      </c>
      <c r="G1927" s="10" t="s">
        <v>5512</v>
      </c>
      <c r="H1927" s="10" t="s">
        <v>2087</v>
      </c>
      <c r="I1927" s="10" t="s">
        <v>176</v>
      </c>
      <c r="J1927" s="11">
        <v>43695</v>
      </c>
      <c r="K1927" s="10">
        <v>61</v>
      </c>
      <c r="L1927" s="10" t="s">
        <v>99</v>
      </c>
      <c r="M1927" s="12"/>
      <c r="O1927">
        <f t="shared" si="481"/>
        <v>0</v>
      </c>
      <c r="Q1927" s="9" t="str">
        <f t="shared" si="482"/>
        <v>1976</v>
      </c>
      <c r="R1927" s="10" t="str">
        <f t="shared" si="483"/>
        <v>Dennise</v>
      </c>
      <c r="S1927" s="10" t="str">
        <f t="shared" si="484"/>
        <v>Rubio</v>
      </c>
      <c r="T1927" s="10" t="str">
        <f t="shared" si="485"/>
        <v>Miss</v>
      </c>
      <c r="U1927" s="10" t="str">
        <f t="shared" si="486"/>
        <v>F</v>
      </c>
      <c r="V1927" s="10" t="str">
        <f t="shared" si="487"/>
        <v>90</v>
      </c>
      <c r="W1927" s="10" t="str">
        <f t="shared" si="488"/>
        <v>Goldsmiths Plc</v>
      </c>
      <c r="X1927" s="10" t="str">
        <f t="shared" si="489"/>
        <v>lc</v>
      </c>
      <c r="Y1927" s="10" t="str">
        <f t="shared" si="490"/>
        <v>Goldsmiths Place</v>
      </c>
      <c r="Z1927" s="10" t="str">
        <f t="shared" si="491"/>
        <v>Corbridge</v>
      </c>
      <c r="AA1927" s="10" t="str">
        <f t="shared" si="492"/>
        <v>CW</v>
      </c>
      <c r="AB1927" s="11" t="str">
        <f t="shared" si="493"/>
        <v>43695</v>
      </c>
      <c r="AC1927" s="10" t="str">
        <f t="shared" si="494"/>
        <v>61</v>
      </c>
      <c r="AD1927" s="10" t="str">
        <f t="shared" si="495"/>
        <v>E</v>
      </c>
      <c r="AE1927" s="12" t="str">
        <f t="shared" si="496"/>
        <v/>
      </c>
    </row>
    <row r="1928" spans="1:31" x14ac:dyDescent="0.25">
      <c r="A1928" s="5">
        <v>1977</v>
      </c>
      <c r="B1928" s="6" t="s">
        <v>5298</v>
      </c>
      <c r="C1928" s="6" t="s">
        <v>5423</v>
      </c>
      <c r="D1928" s="6" t="s">
        <v>41</v>
      </c>
      <c r="E1928" s="6" t="s">
        <v>16</v>
      </c>
      <c r="F1928" s="6">
        <v>60</v>
      </c>
      <c r="G1928" s="6" t="s">
        <v>5513</v>
      </c>
      <c r="H1928" s="6" t="s">
        <v>674</v>
      </c>
      <c r="I1928" s="6" t="s">
        <v>32</v>
      </c>
      <c r="J1928" s="7">
        <v>44156</v>
      </c>
      <c r="K1928" s="6">
        <v>3</v>
      </c>
      <c r="L1928" s="6" t="s">
        <v>99</v>
      </c>
      <c r="M1928" s="8"/>
      <c r="O1928">
        <f t="shared" si="481"/>
        <v>0</v>
      </c>
      <c r="Q1928" s="5" t="str">
        <f t="shared" si="482"/>
        <v>1977</v>
      </c>
      <c r="R1928" s="6" t="str">
        <f t="shared" si="483"/>
        <v>Erline</v>
      </c>
      <c r="S1928" s="6" t="str">
        <f t="shared" si="484"/>
        <v>Bowling</v>
      </c>
      <c r="T1928" s="6" t="str">
        <f t="shared" si="485"/>
        <v>Ms</v>
      </c>
      <c r="U1928" s="6" t="str">
        <f t="shared" si="486"/>
        <v>F</v>
      </c>
      <c r="V1928" s="6" t="str">
        <f t="shared" si="487"/>
        <v>60</v>
      </c>
      <c r="W1928" s="6" t="str">
        <f t="shared" si="488"/>
        <v>Gomm Road</v>
      </c>
      <c r="X1928" s="6" t="str">
        <f t="shared" si="489"/>
        <v>ad</v>
      </c>
      <c r="Y1928" s="6" t="str">
        <f t="shared" si="490"/>
        <v>Gomm Road</v>
      </c>
      <c r="Z1928" s="6" t="str">
        <f t="shared" si="491"/>
        <v>Wells-Next-The-Sea</v>
      </c>
      <c r="AA1928" s="6" t="str">
        <f t="shared" si="492"/>
        <v>WC</v>
      </c>
      <c r="AB1928" s="7" t="str">
        <f t="shared" si="493"/>
        <v>44156</v>
      </c>
      <c r="AC1928" s="6" t="str">
        <f t="shared" si="494"/>
        <v>3</v>
      </c>
      <c r="AD1928" s="6" t="str">
        <f t="shared" si="495"/>
        <v>E</v>
      </c>
      <c r="AE1928" s="8" t="str">
        <f t="shared" si="496"/>
        <v/>
      </c>
    </row>
    <row r="1929" spans="1:31" x14ac:dyDescent="0.25">
      <c r="A1929" s="9">
        <v>1978</v>
      </c>
      <c r="B1929" s="10" t="s">
        <v>1295</v>
      </c>
      <c r="C1929" s="10" t="s">
        <v>688</v>
      </c>
      <c r="D1929" s="10" t="s">
        <v>28</v>
      </c>
      <c r="E1929" s="10" t="s">
        <v>29</v>
      </c>
      <c r="F1929" s="10">
        <v>30</v>
      </c>
      <c r="G1929" s="10" t="s">
        <v>5514</v>
      </c>
      <c r="H1929" s="10" t="s">
        <v>2328</v>
      </c>
      <c r="I1929" s="10" t="s">
        <v>238</v>
      </c>
      <c r="J1929" s="11">
        <v>44540</v>
      </c>
      <c r="K1929" s="10">
        <v>86</v>
      </c>
      <c r="L1929" s="10" t="s">
        <v>33</v>
      </c>
      <c r="M1929" s="12"/>
      <c r="O1929">
        <f t="shared" si="481"/>
        <v>0</v>
      </c>
      <c r="Q1929" s="9" t="str">
        <f t="shared" si="482"/>
        <v>1978</v>
      </c>
      <c r="R1929" s="10" t="str">
        <f t="shared" si="483"/>
        <v>Brent</v>
      </c>
      <c r="S1929" s="10" t="str">
        <f t="shared" si="484"/>
        <v>Daniel</v>
      </c>
      <c r="T1929" s="10" t="str">
        <f t="shared" si="485"/>
        <v>Mr</v>
      </c>
      <c r="U1929" s="10" t="str">
        <f t="shared" si="486"/>
        <v>M</v>
      </c>
      <c r="V1929" s="10" t="str">
        <f t="shared" si="487"/>
        <v>30</v>
      </c>
      <c r="W1929" s="10" t="str">
        <f t="shared" si="488"/>
        <v>Gonsalva Road</v>
      </c>
      <c r="X1929" s="10" t="str">
        <f t="shared" si="489"/>
        <v>ad</v>
      </c>
      <c r="Y1929" s="10" t="str">
        <f t="shared" si="490"/>
        <v>Gonsalva Road</v>
      </c>
      <c r="Z1929" s="10" t="str">
        <f t="shared" si="491"/>
        <v>Chessington</v>
      </c>
      <c r="AA1929" s="10" t="str">
        <f t="shared" si="492"/>
        <v>CR</v>
      </c>
      <c r="AB1929" s="11" t="str">
        <f t="shared" si="493"/>
        <v>44540</v>
      </c>
      <c r="AC1929" s="10" t="str">
        <f t="shared" si="494"/>
        <v>86</v>
      </c>
      <c r="AD1929" s="10" t="str">
        <f t="shared" si="495"/>
        <v>A3</v>
      </c>
      <c r="AE1929" s="12" t="str">
        <f t="shared" si="496"/>
        <v/>
      </c>
    </row>
    <row r="1930" spans="1:31" x14ac:dyDescent="0.25">
      <c r="A1930" s="5">
        <v>1979</v>
      </c>
      <c r="B1930" s="6" t="s">
        <v>3950</v>
      </c>
      <c r="C1930" s="6" t="s">
        <v>5515</v>
      </c>
      <c r="D1930" s="6" t="s">
        <v>41</v>
      </c>
      <c r="E1930" s="6" t="s">
        <v>16</v>
      </c>
      <c r="F1930" s="6">
        <v>60</v>
      </c>
      <c r="G1930" s="6" t="s">
        <v>5516</v>
      </c>
      <c r="H1930" s="6" t="s">
        <v>5517</v>
      </c>
      <c r="I1930" s="6" t="s">
        <v>881</v>
      </c>
      <c r="J1930" s="7">
        <v>43490</v>
      </c>
      <c r="K1930" s="6">
        <v>54</v>
      </c>
      <c r="L1930" s="6" t="s">
        <v>99</v>
      </c>
      <c r="M1930" s="8"/>
      <c r="O1930">
        <f t="shared" ref="O1930:O1993" si="497">COUNTBLANK(A1930:L1930)+COUNTIF(K1930,0)</f>
        <v>0</v>
      </c>
      <c r="Q1930" s="5" t="str">
        <f t="shared" si="482"/>
        <v>1979</v>
      </c>
      <c r="R1930" s="6" t="str">
        <f t="shared" si="483"/>
        <v>Taryn</v>
      </c>
      <c r="S1930" s="6" t="str">
        <f t="shared" si="484"/>
        <v>Snell</v>
      </c>
      <c r="T1930" s="6" t="str">
        <f t="shared" si="485"/>
        <v>Ms</v>
      </c>
      <c r="U1930" s="6" t="str">
        <f t="shared" si="486"/>
        <v>F</v>
      </c>
      <c r="V1930" s="6" t="str">
        <f t="shared" si="487"/>
        <v>60</v>
      </c>
      <c r="W1930" s="6" t="str">
        <f t="shared" si="488"/>
        <v>Gonston Close</v>
      </c>
      <c r="X1930" s="6" t="str">
        <f t="shared" si="489"/>
        <v>se</v>
      </c>
      <c r="Y1930" s="6" t="str">
        <f t="shared" si="490"/>
        <v>Gonston Close</v>
      </c>
      <c r="Z1930" s="6" t="str">
        <f t="shared" si="491"/>
        <v>Isle Of Arran</v>
      </c>
      <c r="AA1930" s="6" t="str">
        <f t="shared" si="492"/>
        <v>LS</v>
      </c>
      <c r="AB1930" s="7" t="str">
        <f t="shared" si="493"/>
        <v>43490</v>
      </c>
      <c r="AC1930" s="6" t="str">
        <f t="shared" si="494"/>
        <v>54</v>
      </c>
      <c r="AD1930" s="6" t="str">
        <f t="shared" si="495"/>
        <v>E</v>
      </c>
      <c r="AE1930" s="8" t="str">
        <f t="shared" si="496"/>
        <v/>
      </c>
    </row>
    <row r="1931" spans="1:31" x14ac:dyDescent="0.25">
      <c r="A1931" s="9">
        <v>1980</v>
      </c>
      <c r="B1931" s="10" t="s">
        <v>5518</v>
      </c>
      <c r="C1931" s="10" t="s">
        <v>1387</v>
      </c>
      <c r="D1931" s="10" t="s">
        <v>15</v>
      </c>
      <c r="E1931" s="10" t="s">
        <v>16</v>
      </c>
      <c r="F1931" s="10">
        <v>90</v>
      </c>
      <c r="G1931" s="10" t="s">
        <v>5519</v>
      </c>
      <c r="H1931" s="10" t="s">
        <v>4242</v>
      </c>
      <c r="I1931" s="10" t="s">
        <v>1447</v>
      </c>
      <c r="J1931" s="11">
        <v>44375</v>
      </c>
      <c r="K1931" s="10">
        <v>86</v>
      </c>
      <c r="L1931" s="10" t="s">
        <v>52</v>
      </c>
      <c r="M1931" s="12"/>
      <c r="O1931">
        <f t="shared" si="497"/>
        <v>0</v>
      </c>
      <c r="Q1931" s="9" t="str">
        <f t="shared" si="482"/>
        <v>1980</v>
      </c>
      <c r="R1931" s="10" t="str">
        <f t="shared" si="483"/>
        <v>Kimi</v>
      </c>
      <c r="S1931" s="10" t="str">
        <f t="shared" si="484"/>
        <v>Santos</v>
      </c>
      <c r="T1931" s="10" t="str">
        <f t="shared" si="485"/>
        <v>Mrs</v>
      </c>
      <c r="U1931" s="10" t="str">
        <f t="shared" si="486"/>
        <v>F</v>
      </c>
      <c r="V1931" s="10" t="str">
        <f t="shared" si="487"/>
        <v>90</v>
      </c>
      <c r="W1931" s="10" t="str">
        <f t="shared" si="488"/>
        <v>Goodenough Road</v>
      </c>
      <c r="X1931" s="10" t="str">
        <f t="shared" si="489"/>
        <v>ad</v>
      </c>
      <c r="Y1931" s="10" t="str">
        <f t="shared" si="490"/>
        <v>Goodenough Road</v>
      </c>
      <c r="Z1931" s="10" t="str">
        <f t="shared" si="491"/>
        <v>Basildon</v>
      </c>
      <c r="AA1931" s="10" t="str">
        <f t="shared" si="492"/>
        <v>S</v>
      </c>
      <c r="AB1931" s="11" t="str">
        <f t="shared" si="493"/>
        <v>44375</v>
      </c>
      <c r="AC1931" s="10" t="str">
        <f t="shared" si="494"/>
        <v>86</v>
      </c>
      <c r="AD1931" s="10" t="str">
        <f t="shared" si="495"/>
        <v>A1</v>
      </c>
      <c r="AE1931" s="12" t="str">
        <f t="shared" si="496"/>
        <v/>
      </c>
    </row>
    <row r="1932" spans="1:31" x14ac:dyDescent="0.25">
      <c r="A1932" s="5">
        <v>1981</v>
      </c>
      <c r="B1932" s="6" t="s">
        <v>5520</v>
      </c>
      <c r="C1932" s="6" t="s">
        <v>821</v>
      </c>
      <c r="D1932" s="6" t="s">
        <v>15</v>
      </c>
      <c r="E1932" s="6" t="s">
        <v>16</v>
      </c>
      <c r="F1932" s="6">
        <v>30</v>
      </c>
      <c r="G1932" s="6" t="s">
        <v>5521</v>
      </c>
      <c r="H1932" s="6" t="s">
        <v>1880</v>
      </c>
      <c r="I1932" s="6" t="s">
        <v>1881</v>
      </c>
      <c r="J1932" s="7">
        <v>44274</v>
      </c>
      <c r="K1932" s="6">
        <v>25</v>
      </c>
      <c r="L1932" s="6" t="s">
        <v>20</v>
      </c>
      <c r="M1932" s="8"/>
      <c r="O1932">
        <f t="shared" si="497"/>
        <v>0</v>
      </c>
      <c r="Q1932" s="5" t="str">
        <f t="shared" si="482"/>
        <v>1981</v>
      </c>
      <c r="R1932" s="6" t="str">
        <f t="shared" si="483"/>
        <v>Otilia</v>
      </c>
      <c r="S1932" s="6" t="str">
        <f t="shared" si="484"/>
        <v>Mccain</v>
      </c>
      <c r="T1932" s="6" t="str">
        <f t="shared" si="485"/>
        <v>Mrs</v>
      </c>
      <c r="U1932" s="6" t="str">
        <f t="shared" si="486"/>
        <v>F</v>
      </c>
      <c r="V1932" s="6" t="str">
        <f t="shared" si="487"/>
        <v>30</v>
      </c>
      <c r="W1932" s="6" t="str">
        <f t="shared" si="488"/>
        <v>Goode's Court</v>
      </c>
      <c r="X1932" s="6" t="str">
        <f t="shared" si="489"/>
        <v>rt</v>
      </c>
      <c r="Y1932" s="6" t="str">
        <f t="shared" si="490"/>
        <v>Goode's Court</v>
      </c>
      <c r="Z1932" s="6" t="str">
        <f t="shared" si="491"/>
        <v>Bishop Auckland</v>
      </c>
      <c r="AA1932" s="6" t="str">
        <f t="shared" si="492"/>
        <v>CT</v>
      </c>
      <c r="AB1932" s="7" t="str">
        <f t="shared" si="493"/>
        <v>44274</v>
      </c>
      <c r="AC1932" s="6" t="str">
        <f t="shared" si="494"/>
        <v>25</v>
      </c>
      <c r="AD1932" s="6" t="str">
        <f t="shared" si="495"/>
        <v>B</v>
      </c>
      <c r="AE1932" s="8" t="str">
        <f t="shared" si="496"/>
        <v/>
      </c>
    </row>
    <row r="1933" spans="1:31" x14ac:dyDescent="0.25">
      <c r="A1933" s="9">
        <v>1982</v>
      </c>
      <c r="B1933" s="10" t="s">
        <v>2017</v>
      </c>
      <c r="C1933" s="10" t="s">
        <v>5522</v>
      </c>
      <c r="D1933" s="10" t="s">
        <v>28</v>
      </c>
      <c r="E1933" s="10" t="s">
        <v>29</v>
      </c>
      <c r="F1933" s="10">
        <v>30</v>
      </c>
      <c r="G1933" s="10" t="s">
        <v>5521</v>
      </c>
      <c r="H1933" s="10" t="s">
        <v>219</v>
      </c>
      <c r="I1933" s="10" t="s">
        <v>32</v>
      </c>
      <c r="J1933" s="11">
        <v>44052</v>
      </c>
      <c r="K1933" s="10">
        <v>67</v>
      </c>
      <c r="L1933" s="10" t="s">
        <v>33</v>
      </c>
      <c r="M1933" s="12"/>
      <c r="O1933">
        <f t="shared" si="497"/>
        <v>0</v>
      </c>
      <c r="Q1933" s="9" t="str">
        <f t="shared" si="482"/>
        <v>1982</v>
      </c>
      <c r="R1933" s="10" t="str">
        <f t="shared" si="483"/>
        <v>Mario</v>
      </c>
      <c r="S1933" s="10" t="str">
        <f t="shared" si="484"/>
        <v>Putnam</v>
      </c>
      <c r="T1933" s="10" t="str">
        <f t="shared" si="485"/>
        <v>Mr</v>
      </c>
      <c r="U1933" s="10" t="str">
        <f t="shared" si="486"/>
        <v>M</v>
      </c>
      <c r="V1933" s="10" t="str">
        <f t="shared" si="487"/>
        <v>30</v>
      </c>
      <c r="W1933" s="10" t="str">
        <f t="shared" si="488"/>
        <v>Goode's Court</v>
      </c>
      <c r="X1933" s="10" t="str">
        <f t="shared" si="489"/>
        <v>rt</v>
      </c>
      <c r="Y1933" s="10" t="str">
        <f t="shared" si="490"/>
        <v>Goode's Court</v>
      </c>
      <c r="Z1933" s="10" t="str">
        <f t="shared" si="491"/>
        <v>Ystrad Meurig</v>
      </c>
      <c r="AA1933" s="10" t="str">
        <f t="shared" si="492"/>
        <v>WC</v>
      </c>
      <c r="AB1933" s="11" t="str">
        <f t="shared" si="493"/>
        <v>44052</v>
      </c>
      <c r="AC1933" s="10" t="str">
        <f t="shared" si="494"/>
        <v>67</v>
      </c>
      <c r="AD1933" s="10" t="str">
        <f t="shared" si="495"/>
        <v>A3</v>
      </c>
      <c r="AE1933" s="12" t="str">
        <f t="shared" si="496"/>
        <v/>
      </c>
    </row>
    <row r="1934" spans="1:31" x14ac:dyDescent="0.25">
      <c r="A1934" s="5">
        <v>1983</v>
      </c>
      <c r="B1934" s="6" t="s">
        <v>5523</v>
      </c>
      <c r="C1934" s="6" t="s">
        <v>5524</v>
      </c>
      <c r="D1934" s="6" t="s">
        <v>49</v>
      </c>
      <c r="E1934" s="6" t="s">
        <v>16</v>
      </c>
      <c r="F1934" s="6">
        <v>60</v>
      </c>
      <c r="G1934" s="6" t="s">
        <v>5525</v>
      </c>
      <c r="H1934" s="6" t="s">
        <v>819</v>
      </c>
      <c r="I1934" s="6" t="s">
        <v>185</v>
      </c>
      <c r="J1934" s="7">
        <v>44309</v>
      </c>
      <c r="K1934" s="6">
        <v>68</v>
      </c>
      <c r="L1934" s="6" t="s">
        <v>39</v>
      </c>
      <c r="M1934" s="8"/>
      <c r="O1934">
        <f t="shared" si="497"/>
        <v>0</v>
      </c>
      <c r="Q1934" s="5" t="str">
        <f t="shared" si="482"/>
        <v>1983</v>
      </c>
      <c r="R1934" s="6" t="str">
        <f t="shared" si="483"/>
        <v>Rosamaria</v>
      </c>
      <c r="S1934" s="6" t="str">
        <f t="shared" si="484"/>
        <v>Davidson</v>
      </c>
      <c r="T1934" s="6" t="str">
        <f t="shared" si="485"/>
        <v>Miss</v>
      </c>
      <c r="U1934" s="6" t="str">
        <f t="shared" si="486"/>
        <v>F</v>
      </c>
      <c r="V1934" s="6" t="str">
        <f t="shared" si="487"/>
        <v>60</v>
      </c>
      <c r="W1934" s="6" t="str">
        <f t="shared" si="488"/>
        <v>Goodge Place</v>
      </c>
      <c r="X1934" s="6" t="str">
        <f t="shared" si="489"/>
        <v>ce</v>
      </c>
      <c r="Y1934" s="6" t="str">
        <f t="shared" si="490"/>
        <v>Goodge Place</v>
      </c>
      <c r="Z1934" s="6" t="str">
        <f t="shared" si="491"/>
        <v>Gillingham</v>
      </c>
      <c r="AA1934" s="6" t="str">
        <f t="shared" si="492"/>
        <v>HX</v>
      </c>
      <c r="AB1934" s="7" t="str">
        <f t="shared" si="493"/>
        <v>44309</v>
      </c>
      <c r="AC1934" s="6" t="str">
        <f t="shared" si="494"/>
        <v>68</v>
      </c>
      <c r="AD1934" s="6" t="str">
        <f t="shared" si="495"/>
        <v>C1</v>
      </c>
      <c r="AE1934" s="8" t="str">
        <f t="shared" si="496"/>
        <v/>
      </c>
    </row>
    <row r="1935" spans="1:31" x14ac:dyDescent="0.25">
      <c r="A1935" s="9">
        <v>1984</v>
      </c>
      <c r="B1935" s="10" t="s">
        <v>5526</v>
      </c>
      <c r="C1935" s="10" t="s">
        <v>5527</v>
      </c>
      <c r="D1935" s="10" t="s">
        <v>41</v>
      </c>
      <c r="E1935" s="10" t="s">
        <v>16</v>
      </c>
      <c r="F1935" s="10">
        <v>30</v>
      </c>
      <c r="G1935" s="10" t="s">
        <v>5528</v>
      </c>
      <c r="H1935" s="10" t="s">
        <v>3670</v>
      </c>
      <c r="I1935" s="10" t="s">
        <v>176</v>
      </c>
      <c r="J1935" s="11">
        <v>43991</v>
      </c>
      <c r="K1935" s="10">
        <v>50</v>
      </c>
      <c r="L1935" s="10" t="s">
        <v>157</v>
      </c>
      <c r="M1935" s="12"/>
      <c r="O1935">
        <f t="shared" si="497"/>
        <v>0</v>
      </c>
      <c r="Q1935" s="9" t="str">
        <f t="shared" si="482"/>
        <v>1984</v>
      </c>
      <c r="R1935" s="10" t="str">
        <f t="shared" si="483"/>
        <v>Yuki</v>
      </c>
      <c r="S1935" s="10" t="str">
        <f t="shared" si="484"/>
        <v>Villegas</v>
      </c>
      <c r="T1935" s="10" t="str">
        <f t="shared" si="485"/>
        <v>Ms</v>
      </c>
      <c r="U1935" s="10" t="str">
        <f t="shared" si="486"/>
        <v>F</v>
      </c>
      <c r="V1935" s="10" t="str">
        <f t="shared" si="487"/>
        <v>30</v>
      </c>
      <c r="W1935" s="10" t="str">
        <f t="shared" si="488"/>
        <v>Goodliffe Street</v>
      </c>
      <c r="X1935" s="10" t="str">
        <f t="shared" si="489"/>
        <v>et</v>
      </c>
      <c r="Y1935" s="10" t="str">
        <f t="shared" si="490"/>
        <v>Goodliffe Street</v>
      </c>
      <c r="Z1935" s="10" t="str">
        <f t="shared" si="491"/>
        <v>Crook</v>
      </c>
      <c r="AA1935" s="10" t="str">
        <f t="shared" si="492"/>
        <v>CW</v>
      </c>
      <c r="AB1935" s="11" t="str">
        <f t="shared" si="493"/>
        <v>43991</v>
      </c>
      <c r="AC1935" s="10" t="str">
        <f t="shared" si="494"/>
        <v>50</v>
      </c>
      <c r="AD1935" s="10" t="str">
        <f t="shared" si="495"/>
        <v>C3</v>
      </c>
      <c r="AE1935" s="12" t="str">
        <f t="shared" si="496"/>
        <v/>
      </c>
    </row>
    <row r="1936" spans="1:31" x14ac:dyDescent="0.25">
      <c r="A1936" s="9">
        <v>1986</v>
      </c>
      <c r="B1936" s="10" t="s">
        <v>5529</v>
      </c>
      <c r="C1936" s="10" t="s">
        <v>4770</v>
      </c>
      <c r="D1936" s="10" t="s">
        <v>15</v>
      </c>
      <c r="E1936" s="10" t="s">
        <v>16</v>
      </c>
      <c r="F1936" s="10">
        <v>60</v>
      </c>
      <c r="G1936" s="10" t="s">
        <v>5530</v>
      </c>
      <c r="H1936" s="10" t="s">
        <v>1396</v>
      </c>
      <c r="I1936" s="10" t="s">
        <v>1397</v>
      </c>
      <c r="J1936" s="11">
        <v>44134</v>
      </c>
      <c r="K1936" s="10">
        <v>24</v>
      </c>
      <c r="L1936" s="10" t="s">
        <v>78</v>
      </c>
      <c r="M1936" s="12"/>
      <c r="O1936">
        <f t="shared" si="497"/>
        <v>0</v>
      </c>
      <c r="Q1936" s="9" t="str">
        <f t="shared" si="482"/>
        <v>1986</v>
      </c>
      <c r="R1936" s="10" t="str">
        <f t="shared" si="483"/>
        <v>Pia</v>
      </c>
      <c r="S1936" s="10" t="str">
        <f t="shared" si="484"/>
        <v>Hatch</v>
      </c>
      <c r="T1936" s="10" t="str">
        <f t="shared" si="485"/>
        <v>Mrs</v>
      </c>
      <c r="U1936" s="10" t="str">
        <f t="shared" si="486"/>
        <v>F</v>
      </c>
      <c r="V1936" s="10" t="str">
        <f t="shared" si="487"/>
        <v>60</v>
      </c>
      <c r="W1936" s="10" t="str">
        <f t="shared" si="488"/>
        <v>Goodman Crescent</v>
      </c>
      <c r="X1936" s="10" t="str">
        <f t="shared" si="489"/>
        <v>nt</v>
      </c>
      <c r="Y1936" s="10" t="str">
        <f t="shared" si="490"/>
        <v>Goodman Crescent</v>
      </c>
      <c r="Z1936" s="10" t="str">
        <f t="shared" si="491"/>
        <v>Broseley</v>
      </c>
      <c r="AA1936" s="10" t="str">
        <f t="shared" si="492"/>
        <v>HR</v>
      </c>
      <c r="AB1936" s="11" t="str">
        <f t="shared" si="493"/>
        <v>44134</v>
      </c>
      <c r="AC1936" s="10" t="str">
        <f t="shared" si="494"/>
        <v>24</v>
      </c>
      <c r="AD1936" s="10" t="str">
        <f t="shared" si="495"/>
        <v>C2</v>
      </c>
      <c r="AE1936" s="12" t="str">
        <f t="shared" si="496"/>
        <v/>
      </c>
    </row>
    <row r="1937" spans="1:31" x14ac:dyDescent="0.25">
      <c r="A1937" s="5">
        <v>1987</v>
      </c>
      <c r="B1937" s="6" t="s">
        <v>5531</v>
      </c>
      <c r="C1937" s="6" t="s">
        <v>5532</v>
      </c>
      <c r="D1937" s="6" t="s">
        <v>49</v>
      </c>
      <c r="E1937" s="6" t="s">
        <v>16</v>
      </c>
      <c r="F1937" s="6">
        <v>30</v>
      </c>
      <c r="G1937" s="6" t="s">
        <v>5533</v>
      </c>
      <c r="H1937" s="6" t="s">
        <v>2351</v>
      </c>
      <c r="I1937" s="6" t="s">
        <v>108</v>
      </c>
      <c r="J1937" s="7">
        <v>43695</v>
      </c>
      <c r="K1937" s="6">
        <v>37</v>
      </c>
      <c r="L1937" s="6" t="s">
        <v>33</v>
      </c>
      <c r="M1937" s="8"/>
      <c r="O1937">
        <f t="shared" si="497"/>
        <v>0</v>
      </c>
      <c r="Q1937" s="5" t="str">
        <f t="shared" si="482"/>
        <v>1987</v>
      </c>
      <c r="R1937" s="6" t="str">
        <f t="shared" si="483"/>
        <v>Carry</v>
      </c>
      <c r="S1937" s="6" t="str">
        <f t="shared" si="484"/>
        <v>Acosta</v>
      </c>
      <c r="T1937" s="6" t="str">
        <f t="shared" si="485"/>
        <v>Miss</v>
      </c>
      <c r="U1937" s="6" t="str">
        <f t="shared" si="486"/>
        <v>F</v>
      </c>
      <c r="V1937" s="6" t="str">
        <f t="shared" si="487"/>
        <v>30</v>
      </c>
      <c r="W1937" s="6" t="str">
        <f t="shared" si="488"/>
        <v>Goodwyns Vale</v>
      </c>
      <c r="X1937" s="6" t="str">
        <f t="shared" si="489"/>
        <v>le</v>
      </c>
      <c r="Y1937" s="6" t="str">
        <f t="shared" si="490"/>
        <v>Goodwyns Vale</v>
      </c>
      <c r="Z1937" s="6" t="str">
        <f t="shared" si="491"/>
        <v>Canvey Island</v>
      </c>
      <c r="AA1937" s="6" t="str">
        <f t="shared" si="492"/>
        <v>CB</v>
      </c>
      <c r="AB1937" s="7" t="str">
        <f t="shared" si="493"/>
        <v>43695</v>
      </c>
      <c r="AC1937" s="6" t="str">
        <f t="shared" si="494"/>
        <v>37</v>
      </c>
      <c r="AD1937" s="6" t="str">
        <f t="shared" si="495"/>
        <v>A3</v>
      </c>
      <c r="AE1937" s="8" t="str">
        <f t="shared" si="496"/>
        <v/>
      </c>
    </row>
    <row r="1938" spans="1:31" x14ac:dyDescent="0.25">
      <c r="A1938" s="9">
        <v>1988</v>
      </c>
      <c r="B1938" s="10" t="s">
        <v>5534</v>
      </c>
      <c r="C1938" s="10" t="s">
        <v>5535</v>
      </c>
      <c r="D1938" s="10" t="s">
        <v>15</v>
      </c>
      <c r="E1938" s="10" t="s">
        <v>16</v>
      </c>
      <c r="F1938" s="10">
        <v>60</v>
      </c>
      <c r="G1938" s="10" t="s">
        <v>5536</v>
      </c>
      <c r="H1938" s="10" t="s">
        <v>4582</v>
      </c>
      <c r="I1938" s="10" t="s">
        <v>185</v>
      </c>
      <c r="J1938" s="11">
        <v>44159</v>
      </c>
      <c r="K1938" s="10">
        <v>3</v>
      </c>
      <c r="L1938" s="10" t="s">
        <v>44</v>
      </c>
      <c r="M1938" s="12"/>
      <c r="O1938">
        <f t="shared" si="497"/>
        <v>0</v>
      </c>
      <c r="Q1938" s="9" t="str">
        <f t="shared" si="482"/>
        <v>1988</v>
      </c>
      <c r="R1938" s="10" t="str">
        <f t="shared" si="483"/>
        <v>Brianna</v>
      </c>
      <c r="S1938" s="10" t="str">
        <f t="shared" si="484"/>
        <v>Painter</v>
      </c>
      <c r="T1938" s="10" t="str">
        <f t="shared" si="485"/>
        <v>Mrs</v>
      </c>
      <c r="U1938" s="10" t="str">
        <f t="shared" si="486"/>
        <v>F</v>
      </c>
      <c r="V1938" s="10" t="str">
        <f t="shared" si="487"/>
        <v>60</v>
      </c>
      <c r="W1938" s="10" t="str">
        <f t="shared" si="488"/>
        <v>Goodyers Gardens</v>
      </c>
      <c r="X1938" s="10" t="str">
        <f t="shared" si="489"/>
        <v>ns</v>
      </c>
      <c r="Y1938" s="10" t="str">
        <f t="shared" si="490"/>
        <v>Goodyers Gardens</v>
      </c>
      <c r="Z1938" s="10" t="str">
        <f t="shared" si="491"/>
        <v>Grangemouth</v>
      </c>
      <c r="AA1938" s="10" t="str">
        <f t="shared" si="492"/>
        <v>HX</v>
      </c>
      <c r="AB1938" s="11" t="str">
        <f t="shared" si="493"/>
        <v>44159</v>
      </c>
      <c r="AC1938" s="10" t="str">
        <f t="shared" si="494"/>
        <v>3</v>
      </c>
      <c r="AD1938" s="10" t="str">
        <f t="shared" si="495"/>
        <v>D</v>
      </c>
      <c r="AE1938" s="12" t="str">
        <f t="shared" si="496"/>
        <v/>
      </c>
    </row>
    <row r="1939" spans="1:31" x14ac:dyDescent="0.25">
      <c r="A1939" s="5">
        <v>1989</v>
      </c>
      <c r="B1939" s="6" t="s">
        <v>5537</v>
      </c>
      <c r="C1939" s="6" t="s">
        <v>1053</v>
      </c>
      <c r="D1939" s="6" t="s">
        <v>15</v>
      </c>
      <c r="E1939" s="6" t="s">
        <v>16</v>
      </c>
      <c r="F1939" s="6">
        <v>90</v>
      </c>
      <c r="G1939" s="6" t="s">
        <v>5538</v>
      </c>
      <c r="H1939" s="6" t="s">
        <v>2700</v>
      </c>
      <c r="I1939" s="6" t="s">
        <v>291</v>
      </c>
      <c r="J1939" s="7">
        <v>43594</v>
      </c>
      <c r="K1939" s="6">
        <v>67</v>
      </c>
      <c r="L1939" s="6" t="s">
        <v>68</v>
      </c>
      <c r="M1939" s="8"/>
      <c r="O1939">
        <f t="shared" si="497"/>
        <v>0</v>
      </c>
      <c r="Q1939" s="5" t="str">
        <f t="shared" si="482"/>
        <v>1989</v>
      </c>
      <c r="R1939" s="6" t="str">
        <f t="shared" si="483"/>
        <v>Nadia</v>
      </c>
      <c r="S1939" s="6" t="str">
        <f t="shared" si="484"/>
        <v>Benjamin</v>
      </c>
      <c r="T1939" s="6" t="str">
        <f t="shared" si="485"/>
        <v>Mrs</v>
      </c>
      <c r="U1939" s="6" t="str">
        <f t="shared" si="486"/>
        <v>F</v>
      </c>
      <c r="V1939" s="6" t="str">
        <f t="shared" si="487"/>
        <v>90</v>
      </c>
      <c r="W1939" s="6" t="str">
        <f t="shared" si="488"/>
        <v>Gorden Grove</v>
      </c>
      <c r="X1939" s="6" t="str">
        <f t="shared" si="489"/>
        <v>ve</v>
      </c>
      <c r="Y1939" s="6" t="str">
        <f t="shared" si="490"/>
        <v>Gorden Grove</v>
      </c>
      <c r="Z1939" s="6" t="str">
        <f t="shared" si="491"/>
        <v>Larne</v>
      </c>
      <c r="AA1939" s="6" t="str">
        <f t="shared" si="492"/>
        <v>HS</v>
      </c>
      <c r="AB1939" s="7" t="str">
        <f t="shared" si="493"/>
        <v>43594</v>
      </c>
      <c r="AC1939" s="6" t="str">
        <f t="shared" si="494"/>
        <v>67</v>
      </c>
      <c r="AD1939" s="6" t="str">
        <f t="shared" si="495"/>
        <v>A2</v>
      </c>
      <c r="AE1939" s="8" t="str">
        <f t="shared" si="496"/>
        <v/>
      </c>
    </row>
    <row r="1940" spans="1:31" x14ac:dyDescent="0.25">
      <c r="A1940" s="9">
        <v>1990</v>
      </c>
      <c r="B1940" s="10" t="s">
        <v>2782</v>
      </c>
      <c r="C1940" s="10" t="s">
        <v>3276</v>
      </c>
      <c r="D1940" s="10" t="s">
        <v>49</v>
      </c>
      <c r="E1940" s="10" t="s">
        <v>16</v>
      </c>
      <c r="F1940" s="10">
        <v>60</v>
      </c>
      <c r="G1940" s="10" t="s">
        <v>5539</v>
      </c>
      <c r="H1940" s="10" t="s">
        <v>3253</v>
      </c>
      <c r="I1940" s="10" t="s">
        <v>32</v>
      </c>
      <c r="J1940" s="11">
        <v>44172</v>
      </c>
      <c r="K1940" s="10">
        <v>57</v>
      </c>
      <c r="L1940" s="10" t="s">
        <v>52</v>
      </c>
      <c r="M1940" s="12"/>
      <c r="O1940">
        <f t="shared" si="497"/>
        <v>0</v>
      </c>
      <c r="Q1940" s="9" t="str">
        <f t="shared" si="482"/>
        <v>1990</v>
      </c>
      <c r="R1940" s="10" t="str">
        <f t="shared" si="483"/>
        <v>China</v>
      </c>
      <c r="S1940" s="10" t="str">
        <f t="shared" si="484"/>
        <v>Ibarra</v>
      </c>
      <c r="T1940" s="10" t="str">
        <f t="shared" si="485"/>
        <v>Miss</v>
      </c>
      <c r="U1940" s="10" t="str">
        <f t="shared" si="486"/>
        <v>F</v>
      </c>
      <c r="V1940" s="10" t="str">
        <f t="shared" si="487"/>
        <v>60</v>
      </c>
      <c r="W1940" s="10" t="str">
        <f t="shared" si="488"/>
        <v>Gordon Close</v>
      </c>
      <c r="X1940" s="10" t="str">
        <f t="shared" si="489"/>
        <v>se</v>
      </c>
      <c r="Y1940" s="10" t="str">
        <f t="shared" si="490"/>
        <v>Gordon Close</v>
      </c>
      <c r="Z1940" s="10" t="str">
        <f t="shared" si="491"/>
        <v>Southport</v>
      </c>
      <c r="AA1940" s="10" t="str">
        <f t="shared" si="492"/>
        <v>WC</v>
      </c>
      <c r="AB1940" s="11" t="str">
        <f t="shared" si="493"/>
        <v>44172</v>
      </c>
      <c r="AC1940" s="10" t="str">
        <f t="shared" si="494"/>
        <v>57</v>
      </c>
      <c r="AD1940" s="10" t="str">
        <f t="shared" si="495"/>
        <v>A1</v>
      </c>
      <c r="AE1940" s="12" t="str">
        <f t="shared" si="496"/>
        <v/>
      </c>
    </row>
    <row r="1941" spans="1:31" x14ac:dyDescent="0.25">
      <c r="A1941" s="5">
        <v>1991</v>
      </c>
      <c r="B1941" s="6" t="s">
        <v>5540</v>
      </c>
      <c r="C1941" s="6" t="s">
        <v>3263</v>
      </c>
      <c r="D1941" s="6" t="s">
        <v>28</v>
      </c>
      <c r="E1941" s="6" t="s">
        <v>29</v>
      </c>
      <c r="F1941" s="6">
        <v>30</v>
      </c>
      <c r="G1941" s="6" t="s">
        <v>5541</v>
      </c>
      <c r="H1941" s="6" t="s">
        <v>2781</v>
      </c>
      <c r="I1941" s="6" t="s">
        <v>176</v>
      </c>
      <c r="J1941" s="7">
        <v>43658</v>
      </c>
      <c r="K1941" s="6">
        <v>8</v>
      </c>
      <c r="L1941" s="6" t="s">
        <v>157</v>
      </c>
      <c r="M1941" s="8"/>
      <c r="O1941">
        <f t="shared" si="497"/>
        <v>0</v>
      </c>
      <c r="Q1941" s="5" t="str">
        <f t="shared" si="482"/>
        <v>1991</v>
      </c>
      <c r="R1941" s="6" t="str">
        <f t="shared" si="483"/>
        <v>Johnie</v>
      </c>
      <c r="S1941" s="6" t="str">
        <f t="shared" si="484"/>
        <v>Woodall</v>
      </c>
      <c r="T1941" s="6" t="str">
        <f t="shared" si="485"/>
        <v>Mr</v>
      </c>
      <c r="U1941" s="6" t="str">
        <f t="shared" si="486"/>
        <v>M</v>
      </c>
      <c r="V1941" s="6" t="str">
        <f t="shared" si="487"/>
        <v>30</v>
      </c>
      <c r="W1941" s="6" t="str">
        <f t="shared" si="488"/>
        <v>Gordon Terraces</v>
      </c>
      <c r="X1941" s="6" t="str">
        <f t="shared" si="489"/>
        <v>es</v>
      </c>
      <c r="Y1941" s="6" t="str">
        <f t="shared" si="490"/>
        <v>Gordon Terraces</v>
      </c>
      <c r="Z1941" s="6" t="str">
        <f t="shared" si="491"/>
        <v>Corrour</v>
      </c>
      <c r="AA1941" s="6" t="str">
        <f t="shared" si="492"/>
        <v>CW</v>
      </c>
      <c r="AB1941" s="7" t="str">
        <f t="shared" si="493"/>
        <v>43658</v>
      </c>
      <c r="AC1941" s="6" t="str">
        <f t="shared" si="494"/>
        <v>8</v>
      </c>
      <c r="AD1941" s="6" t="str">
        <f t="shared" si="495"/>
        <v>C3</v>
      </c>
      <c r="AE1941" s="8" t="str">
        <f t="shared" si="496"/>
        <v/>
      </c>
    </row>
    <row r="1942" spans="1:31" x14ac:dyDescent="0.25">
      <c r="A1942" s="9">
        <v>1992</v>
      </c>
      <c r="B1942" s="10" t="s">
        <v>5542</v>
      </c>
      <c r="C1942" s="10" t="s">
        <v>2819</v>
      </c>
      <c r="D1942" s="10" t="s">
        <v>15</v>
      </c>
      <c r="E1942" s="10" t="s">
        <v>16</v>
      </c>
      <c r="F1942" s="10">
        <v>60</v>
      </c>
      <c r="G1942" s="10" t="s">
        <v>5543</v>
      </c>
      <c r="H1942" s="10" t="s">
        <v>1860</v>
      </c>
      <c r="I1942" s="10" t="s">
        <v>1861</v>
      </c>
      <c r="J1942" s="11">
        <v>44074</v>
      </c>
      <c r="K1942" s="10">
        <v>37</v>
      </c>
      <c r="L1942" s="10" t="s">
        <v>39</v>
      </c>
      <c r="M1942" s="12"/>
      <c r="O1942">
        <f t="shared" si="497"/>
        <v>0</v>
      </c>
      <c r="Q1942" s="9" t="str">
        <f t="shared" si="482"/>
        <v>1992</v>
      </c>
      <c r="R1942" s="10" t="str">
        <f t="shared" si="483"/>
        <v>Charise</v>
      </c>
      <c r="S1942" s="10" t="str">
        <f t="shared" si="484"/>
        <v>Hollis</v>
      </c>
      <c r="T1942" s="10" t="str">
        <f t="shared" si="485"/>
        <v>Mrs</v>
      </c>
      <c r="U1942" s="10" t="str">
        <f t="shared" si="486"/>
        <v>F</v>
      </c>
      <c r="V1942" s="10" t="str">
        <f t="shared" si="487"/>
        <v>60</v>
      </c>
      <c r="W1942" s="10" t="str">
        <f t="shared" si="488"/>
        <v>Gore Terrace</v>
      </c>
      <c r="X1942" s="10" t="str">
        <f t="shared" si="489"/>
        <v>ce</v>
      </c>
      <c r="Y1942" s="10" t="str">
        <f t="shared" si="490"/>
        <v>Gore Terrace</v>
      </c>
      <c r="Z1942" s="10" t="str">
        <f t="shared" si="491"/>
        <v>Aboyne</v>
      </c>
      <c r="AA1942" s="10" t="str">
        <f t="shared" si="492"/>
        <v>OX</v>
      </c>
      <c r="AB1942" s="11" t="str">
        <f t="shared" si="493"/>
        <v>44074</v>
      </c>
      <c r="AC1942" s="10" t="str">
        <f t="shared" si="494"/>
        <v>37</v>
      </c>
      <c r="AD1942" s="10" t="str">
        <f t="shared" si="495"/>
        <v>C1</v>
      </c>
      <c r="AE1942" s="12" t="str">
        <f t="shared" si="496"/>
        <v/>
      </c>
    </row>
    <row r="1943" spans="1:31" x14ac:dyDescent="0.25">
      <c r="A1943" s="5">
        <v>1993</v>
      </c>
      <c r="B1943" s="6" t="s">
        <v>4493</v>
      </c>
      <c r="C1943" s="6" t="s">
        <v>449</v>
      </c>
      <c r="D1943" s="6" t="s">
        <v>115</v>
      </c>
      <c r="E1943" s="6" t="s">
        <v>29</v>
      </c>
      <c r="F1943" s="6">
        <v>30</v>
      </c>
      <c r="G1943" s="6" t="s">
        <v>5544</v>
      </c>
      <c r="H1943" s="6" t="s">
        <v>1856</v>
      </c>
      <c r="I1943" s="6" t="s">
        <v>291</v>
      </c>
      <c r="J1943" s="7">
        <v>43786</v>
      </c>
      <c r="K1943" s="6">
        <v>33</v>
      </c>
      <c r="L1943" s="6" t="s">
        <v>68</v>
      </c>
      <c r="M1943" s="8"/>
      <c r="O1943">
        <f t="shared" si="497"/>
        <v>0</v>
      </c>
      <c r="Q1943" s="5" t="str">
        <f t="shared" si="482"/>
        <v>1993</v>
      </c>
      <c r="R1943" s="6" t="str">
        <f t="shared" si="483"/>
        <v>Elvis</v>
      </c>
      <c r="S1943" s="6" t="str">
        <f t="shared" si="484"/>
        <v>Lake</v>
      </c>
      <c r="T1943" s="6" t="str">
        <f t="shared" si="485"/>
        <v>Prof</v>
      </c>
      <c r="U1943" s="6" t="str">
        <f t="shared" si="486"/>
        <v>M</v>
      </c>
      <c r="V1943" s="6" t="str">
        <f t="shared" si="487"/>
        <v>30</v>
      </c>
      <c r="W1943" s="6" t="str">
        <f t="shared" si="488"/>
        <v>Goschen Street</v>
      </c>
      <c r="X1943" s="6" t="str">
        <f t="shared" si="489"/>
        <v>et</v>
      </c>
      <c r="Y1943" s="6" t="str">
        <f t="shared" si="490"/>
        <v>Goschen Street</v>
      </c>
      <c r="Z1943" s="6" t="str">
        <f t="shared" si="491"/>
        <v>Larkhall</v>
      </c>
      <c r="AA1943" s="6" t="str">
        <f t="shared" si="492"/>
        <v>HS</v>
      </c>
      <c r="AB1943" s="7" t="str">
        <f t="shared" si="493"/>
        <v>43786</v>
      </c>
      <c r="AC1943" s="6" t="str">
        <f t="shared" si="494"/>
        <v>33</v>
      </c>
      <c r="AD1943" s="6" t="str">
        <f t="shared" si="495"/>
        <v>A2</v>
      </c>
      <c r="AE1943" s="8" t="str">
        <f t="shared" si="496"/>
        <v/>
      </c>
    </row>
    <row r="1944" spans="1:31" x14ac:dyDescent="0.25">
      <c r="A1944" s="9">
        <v>1994</v>
      </c>
      <c r="B1944" s="10" t="s">
        <v>5545</v>
      </c>
      <c r="C1944" s="10" t="s">
        <v>5546</v>
      </c>
      <c r="D1944" s="10" t="s">
        <v>15</v>
      </c>
      <c r="E1944" s="10" t="s">
        <v>16</v>
      </c>
      <c r="F1944" s="10">
        <v>60</v>
      </c>
      <c r="G1944" s="10" t="s">
        <v>5547</v>
      </c>
      <c r="H1944" s="10" t="s">
        <v>193</v>
      </c>
      <c r="I1944" s="10" t="s">
        <v>185</v>
      </c>
      <c r="J1944" s="11">
        <v>43862</v>
      </c>
      <c r="K1944" s="10">
        <v>25</v>
      </c>
      <c r="L1944" s="10" t="s">
        <v>99</v>
      </c>
      <c r="M1944" s="12"/>
      <c r="O1944">
        <f t="shared" si="497"/>
        <v>0</v>
      </c>
      <c r="Q1944" s="9" t="str">
        <f t="shared" si="482"/>
        <v>1994</v>
      </c>
      <c r="R1944" s="10" t="str">
        <f t="shared" si="483"/>
        <v>Miki</v>
      </c>
      <c r="S1944" s="10" t="str">
        <f t="shared" si="484"/>
        <v>Burkett</v>
      </c>
      <c r="T1944" s="10" t="str">
        <f t="shared" si="485"/>
        <v>Mrs</v>
      </c>
      <c r="U1944" s="10" t="str">
        <f t="shared" si="486"/>
        <v>F</v>
      </c>
      <c r="V1944" s="10" t="str">
        <f t="shared" si="487"/>
        <v>60</v>
      </c>
      <c r="W1944" s="10" t="str">
        <f t="shared" si="488"/>
        <v>Goslin's Yard</v>
      </c>
      <c r="X1944" s="10" t="str">
        <f t="shared" si="489"/>
        <v>rd</v>
      </c>
      <c r="Y1944" s="10" t="str">
        <f t="shared" si="490"/>
        <v>Goslin's Yard</v>
      </c>
      <c r="Z1944" s="10" t="str">
        <f t="shared" si="491"/>
        <v>Farnborough</v>
      </c>
      <c r="AA1944" s="10" t="str">
        <f t="shared" si="492"/>
        <v>HX</v>
      </c>
      <c r="AB1944" s="11" t="str">
        <f t="shared" si="493"/>
        <v>43862</v>
      </c>
      <c r="AC1944" s="10" t="str">
        <f t="shared" si="494"/>
        <v>25</v>
      </c>
      <c r="AD1944" s="10" t="str">
        <f t="shared" si="495"/>
        <v>E</v>
      </c>
      <c r="AE1944" s="12" t="str">
        <f t="shared" si="496"/>
        <v/>
      </c>
    </row>
    <row r="1945" spans="1:31" x14ac:dyDescent="0.25">
      <c r="A1945" s="5">
        <v>1995</v>
      </c>
      <c r="B1945" s="6" t="s">
        <v>5548</v>
      </c>
      <c r="C1945" s="6" t="s">
        <v>5549</v>
      </c>
      <c r="D1945" s="6" t="s">
        <v>28</v>
      </c>
      <c r="E1945" s="6" t="s">
        <v>29</v>
      </c>
      <c r="F1945" s="6">
        <v>30</v>
      </c>
      <c r="G1945" s="6" t="s">
        <v>5550</v>
      </c>
      <c r="H1945" s="6" t="s">
        <v>2821</v>
      </c>
      <c r="I1945" s="6" t="s">
        <v>32</v>
      </c>
      <c r="J1945" s="7">
        <v>43719</v>
      </c>
      <c r="K1945" s="6">
        <v>4</v>
      </c>
      <c r="L1945" s="6" t="s">
        <v>52</v>
      </c>
      <c r="M1945" s="8"/>
      <c r="O1945">
        <f t="shared" si="497"/>
        <v>0</v>
      </c>
      <c r="Q1945" s="5" t="str">
        <f t="shared" si="482"/>
        <v>1995</v>
      </c>
      <c r="R1945" s="6" t="str">
        <f t="shared" si="483"/>
        <v>Lowell</v>
      </c>
      <c r="S1945" s="6" t="str">
        <f t="shared" si="484"/>
        <v>Calderon</v>
      </c>
      <c r="T1945" s="6" t="str">
        <f t="shared" si="485"/>
        <v>Mr</v>
      </c>
      <c r="U1945" s="6" t="str">
        <f t="shared" si="486"/>
        <v>M</v>
      </c>
      <c r="V1945" s="6" t="str">
        <f t="shared" si="487"/>
        <v>30</v>
      </c>
      <c r="W1945" s="6" t="str">
        <f t="shared" si="488"/>
        <v>Gossett Street</v>
      </c>
      <c r="X1945" s="6" t="str">
        <f t="shared" si="489"/>
        <v>et</v>
      </c>
      <c r="Y1945" s="6" t="str">
        <f t="shared" si="490"/>
        <v>Gossett Street</v>
      </c>
      <c r="Z1945" s="6" t="str">
        <f t="shared" si="491"/>
        <v>Newcastle Emlyn</v>
      </c>
      <c r="AA1945" s="6" t="str">
        <f t="shared" si="492"/>
        <v>WC</v>
      </c>
      <c r="AB1945" s="7" t="str">
        <f t="shared" si="493"/>
        <v>43719</v>
      </c>
      <c r="AC1945" s="6" t="str">
        <f t="shared" si="494"/>
        <v>4</v>
      </c>
      <c r="AD1945" s="6" t="str">
        <f t="shared" si="495"/>
        <v>A1</v>
      </c>
      <c r="AE1945" s="8" t="str">
        <f t="shared" si="496"/>
        <v/>
      </c>
    </row>
    <row r="1946" spans="1:31" x14ac:dyDescent="0.25">
      <c r="A1946" s="9">
        <v>1996</v>
      </c>
      <c r="B1946" s="10" t="s">
        <v>2467</v>
      </c>
      <c r="C1946" s="10" t="s">
        <v>195</v>
      </c>
      <c r="D1946" s="10" t="s">
        <v>28</v>
      </c>
      <c r="E1946" s="10" t="s">
        <v>29</v>
      </c>
      <c r="F1946" s="10">
        <v>60</v>
      </c>
      <c r="G1946" s="10" t="s">
        <v>5551</v>
      </c>
      <c r="H1946" s="10" t="s">
        <v>82</v>
      </c>
      <c r="I1946" s="10" t="s">
        <v>32</v>
      </c>
      <c r="J1946" s="11">
        <v>43531</v>
      </c>
      <c r="K1946" s="10">
        <v>85</v>
      </c>
      <c r="L1946" s="10" t="s">
        <v>39</v>
      </c>
      <c r="M1946" s="12"/>
      <c r="O1946">
        <f t="shared" si="497"/>
        <v>0</v>
      </c>
      <c r="Q1946" s="9" t="str">
        <f t="shared" si="482"/>
        <v>1996</v>
      </c>
      <c r="R1946" s="10" t="str">
        <f t="shared" si="483"/>
        <v>Allen</v>
      </c>
      <c r="S1946" s="10" t="str">
        <f t="shared" si="484"/>
        <v>Key</v>
      </c>
      <c r="T1946" s="10" t="str">
        <f t="shared" si="485"/>
        <v>Mr</v>
      </c>
      <c r="U1946" s="10" t="str">
        <f t="shared" si="486"/>
        <v>M</v>
      </c>
      <c r="V1946" s="10" t="str">
        <f t="shared" si="487"/>
        <v>60</v>
      </c>
      <c r="W1946" s="10" t="str">
        <f t="shared" si="488"/>
        <v>Gothic House</v>
      </c>
      <c r="X1946" s="10" t="str">
        <f t="shared" si="489"/>
        <v>se</v>
      </c>
      <c r="Y1946" s="10" t="str">
        <f t="shared" si="490"/>
        <v>Gothic House</v>
      </c>
      <c r="Z1946" s="10" t="str">
        <f t="shared" si="491"/>
        <v>Peebles</v>
      </c>
      <c r="AA1946" s="10" t="str">
        <f t="shared" si="492"/>
        <v>WC</v>
      </c>
      <c r="AB1946" s="11" t="str">
        <f t="shared" si="493"/>
        <v>43531</v>
      </c>
      <c r="AC1946" s="10" t="str">
        <f t="shared" si="494"/>
        <v>85</v>
      </c>
      <c r="AD1946" s="10" t="str">
        <f t="shared" si="495"/>
        <v>C1</v>
      </c>
      <c r="AE1946" s="12" t="str">
        <f t="shared" si="496"/>
        <v/>
      </c>
    </row>
    <row r="1947" spans="1:31" x14ac:dyDescent="0.25">
      <c r="A1947" s="5">
        <v>1997</v>
      </c>
      <c r="B1947" s="6" t="s">
        <v>5552</v>
      </c>
      <c r="C1947" s="6" t="s">
        <v>766</v>
      </c>
      <c r="D1947" s="6" t="s">
        <v>49</v>
      </c>
      <c r="E1947" s="6" t="s">
        <v>16</v>
      </c>
      <c r="F1947" s="6">
        <v>60</v>
      </c>
      <c r="G1947" s="6" t="s">
        <v>5553</v>
      </c>
      <c r="H1947" s="6" t="s">
        <v>1450</v>
      </c>
      <c r="I1947" s="6" t="s">
        <v>185</v>
      </c>
      <c r="J1947" s="7">
        <v>44024</v>
      </c>
      <c r="K1947" s="6">
        <v>23</v>
      </c>
      <c r="L1947" s="6" t="s">
        <v>39</v>
      </c>
      <c r="M1947" s="8"/>
      <c r="O1947">
        <f t="shared" si="497"/>
        <v>0</v>
      </c>
      <c r="Q1947" s="5" t="str">
        <f t="shared" si="482"/>
        <v>1997</v>
      </c>
      <c r="R1947" s="6" t="str">
        <f t="shared" si="483"/>
        <v>Pearl</v>
      </c>
      <c r="S1947" s="6" t="str">
        <f t="shared" si="484"/>
        <v>Clinton</v>
      </c>
      <c r="T1947" s="6" t="str">
        <f t="shared" si="485"/>
        <v>Miss</v>
      </c>
      <c r="U1947" s="6" t="str">
        <f t="shared" si="486"/>
        <v>F</v>
      </c>
      <c r="V1947" s="6" t="str">
        <f t="shared" si="487"/>
        <v>60</v>
      </c>
      <c r="W1947" s="6" t="str">
        <f t="shared" si="488"/>
        <v>Goulston Square</v>
      </c>
      <c r="X1947" s="6" t="str">
        <f t="shared" si="489"/>
        <v>re</v>
      </c>
      <c r="Y1947" s="6" t="str">
        <f t="shared" si="490"/>
        <v>Goulston Square</v>
      </c>
      <c r="Z1947" s="6" t="str">
        <f t="shared" si="491"/>
        <v>Forest Row</v>
      </c>
      <c r="AA1947" s="6" t="str">
        <f t="shared" si="492"/>
        <v>HX</v>
      </c>
      <c r="AB1947" s="7" t="str">
        <f t="shared" si="493"/>
        <v>44024</v>
      </c>
      <c r="AC1947" s="6" t="str">
        <f t="shared" si="494"/>
        <v>23</v>
      </c>
      <c r="AD1947" s="6" t="str">
        <f t="shared" si="495"/>
        <v>C1</v>
      </c>
      <c r="AE1947" s="8" t="str">
        <f t="shared" si="496"/>
        <v/>
      </c>
    </row>
    <row r="1948" spans="1:31" x14ac:dyDescent="0.25">
      <c r="A1948" s="9">
        <v>1998</v>
      </c>
      <c r="B1948" s="10" t="s">
        <v>5554</v>
      </c>
      <c r="C1948" s="10" t="s">
        <v>2988</v>
      </c>
      <c r="D1948" s="10" t="s">
        <v>49</v>
      </c>
      <c r="E1948" s="10" t="s">
        <v>16</v>
      </c>
      <c r="F1948" s="10">
        <v>60</v>
      </c>
      <c r="G1948" s="10" t="s">
        <v>5555</v>
      </c>
      <c r="H1948" s="10" t="s">
        <v>2233</v>
      </c>
      <c r="I1948" s="10" t="s">
        <v>32</v>
      </c>
      <c r="J1948" s="11">
        <v>43653</v>
      </c>
      <c r="K1948" s="10">
        <v>12</v>
      </c>
      <c r="L1948" s="10" t="s">
        <v>20</v>
      </c>
      <c r="M1948" s="12"/>
      <c r="O1948">
        <f t="shared" si="497"/>
        <v>0</v>
      </c>
      <c r="Q1948" s="9" t="str">
        <f t="shared" si="482"/>
        <v>1998</v>
      </c>
      <c r="R1948" s="10" t="str">
        <f t="shared" si="483"/>
        <v>Bernadette</v>
      </c>
      <c r="S1948" s="10" t="str">
        <f t="shared" si="484"/>
        <v>Gibbons</v>
      </c>
      <c r="T1948" s="10" t="str">
        <f t="shared" si="485"/>
        <v>Miss</v>
      </c>
      <c r="U1948" s="10" t="str">
        <f t="shared" si="486"/>
        <v>F</v>
      </c>
      <c r="V1948" s="10" t="str">
        <f t="shared" si="487"/>
        <v>60</v>
      </c>
      <c r="W1948" s="10" t="str">
        <f t="shared" si="488"/>
        <v>Gourley Street</v>
      </c>
      <c r="X1948" s="10" t="str">
        <f t="shared" si="489"/>
        <v>et</v>
      </c>
      <c r="Y1948" s="10" t="str">
        <f t="shared" si="490"/>
        <v>Gourley Street</v>
      </c>
      <c r="Z1948" s="10" t="str">
        <f t="shared" si="491"/>
        <v>Newhaven</v>
      </c>
      <c r="AA1948" s="10" t="str">
        <f t="shared" si="492"/>
        <v>WC</v>
      </c>
      <c r="AB1948" s="11" t="str">
        <f t="shared" si="493"/>
        <v>43653</v>
      </c>
      <c r="AC1948" s="10" t="str">
        <f t="shared" si="494"/>
        <v>12</v>
      </c>
      <c r="AD1948" s="10" t="str">
        <f t="shared" si="495"/>
        <v>B</v>
      </c>
      <c r="AE1948" s="12" t="str">
        <f t="shared" si="496"/>
        <v/>
      </c>
    </row>
    <row r="1949" spans="1:31" x14ac:dyDescent="0.25">
      <c r="A1949" s="5">
        <v>1999</v>
      </c>
      <c r="B1949" s="6" t="s">
        <v>4687</v>
      </c>
      <c r="C1949" s="6" t="s">
        <v>5556</v>
      </c>
      <c r="D1949" s="6" t="s">
        <v>28</v>
      </c>
      <c r="E1949" s="6" t="s">
        <v>29</v>
      </c>
      <c r="F1949" s="6">
        <v>60</v>
      </c>
      <c r="G1949" s="6" t="s">
        <v>5557</v>
      </c>
      <c r="H1949" s="6" t="s">
        <v>312</v>
      </c>
      <c r="I1949" s="6" t="s">
        <v>32</v>
      </c>
      <c r="J1949" s="7">
        <v>44161</v>
      </c>
      <c r="K1949" s="6">
        <v>94</v>
      </c>
      <c r="L1949" s="6" t="s">
        <v>33</v>
      </c>
      <c r="M1949" s="8"/>
      <c r="O1949">
        <f t="shared" si="497"/>
        <v>0</v>
      </c>
      <c r="Q1949" s="5" t="str">
        <f t="shared" si="482"/>
        <v>1999</v>
      </c>
      <c r="R1949" s="6" t="str">
        <f t="shared" si="483"/>
        <v>Kurtis</v>
      </c>
      <c r="S1949" s="6" t="str">
        <f t="shared" si="484"/>
        <v>Mckenzie</v>
      </c>
      <c r="T1949" s="6" t="str">
        <f t="shared" si="485"/>
        <v>Mr</v>
      </c>
      <c r="U1949" s="6" t="str">
        <f t="shared" si="486"/>
        <v>M</v>
      </c>
      <c r="V1949" s="6" t="str">
        <f t="shared" si="487"/>
        <v>60</v>
      </c>
      <c r="W1949" s="6" t="str">
        <f t="shared" si="488"/>
        <v>Goveys Place</v>
      </c>
      <c r="X1949" s="6" t="str">
        <f t="shared" si="489"/>
        <v>ce</v>
      </c>
      <c r="Y1949" s="6" t="str">
        <f t="shared" si="490"/>
        <v>Goveys Place</v>
      </c>
      <c r="Z1949" s="6" t="str">
        <f t="shared" si="491"/>
        <v>South Croydon</v>
      </c>
      <c r="AA1949" s="6" t="str">
        <f t="shared" si="492"/>
        <v>WC</v>
      </c>
      <c r="AB1949" s="7" t="str">
        <f t="shared" si="493"/>
        <v>44161</v>
      </c>
      <c r="AC1949" s="6" t="str">
        <f t="shared" si="494"/>
        <v>94</v>
      </c>
      <c r="AD1949" s="6" t="str">
        <f t="shared" si="495"/>
        <v>A3</v>
      </c>
      <c r="AE1949" s="8" t="str">
        <f t="shared" si="496"/>
        <v/>
      </c>
    </row>
    <row r="1950" spans="1:31" x14ac:dyDescent="0.25">
      <c r="A1950" s="9">
        <v>2000</v>
      </c>
      <c r="B1950" s="10" t="s">
        <v>5558</v>
      </c>
      <c r="C1950" s="10" t="s">
        <v>119</v>
      </c>
      <c r="D1950" s="10" t="s">
        <v>15</v>
      </c>
      <c r="E1950" s="10" t="s">
        <v>16</v>
      </c>
      <c r="F1950" s="10">
        <v>90</v>
      </c>
      <c r="G1950" s="10" t="s">
        <v>5559</v>
      </c>
      <c r="H1950" s="10" t="s">
        <v>863</v>
      </c>
      <c r="I1950" s="10" t="s">
        <v>32</v>
      </c>
      <c r="J1950" s="11">
        <v>44166</v>
      </c>
      <c r="K1950" s="10">
        <v>74</v>
      </c>
      <c r="L1950" s="10" t="s">
        <v>62</v>
      </c>
      <c r="M1950" s="12"/>
      <c r="O1950">
        <f t="shared" si="497"/>
        <v>0</v>
      </c>
      <c r="Q1950" s="9" t="str">
        <f t="shared" si="482"/>
        <v>2000</v>
      </c>
      <c r="R1950" s="10" t="str">
        <f t="shared" si="483"/>
        <v>Sallie</v>
      </c>
      <c r="S1950" s="10" t="str">
        <f t="shared" si="484"/>
        <v>Mann</v>
      </c>
      <c r="T1950" s="10" t="str">
        <f t="shared" si="485"/>
        <v>Mrs</v>
      </c>
      <c r="U1950" s="10" t="str">
        <f t="shared" si="486"/>
        <v>F</v>
      </c>
      <c r="V1950" s="10" t="str">
        <f t="shared" si="487"/>
        <v>90</v>
      </c>
      <c r="W1950" s="10" t="str">
        <f t="shared" si="488"/>
        <v>Govier Close</v>
      </c>
      <c r="X1950" s="10" t="str">
        <f t="shared" si="489"/>
        <v>se</v>
      </c>
      <c r="Y1950" s="10" t="str">
        <f t="shared" si="490"/>
        <v>Govier Close</v>
      </c>
      <c r="Z1950" s="10" t="str">
        <f t="shared" si="491"/>
        <v>Spean Bridge</v>
      </c>
      <c r="AA1950" s="10" t="str">
        <f t="shared" si="492"/>
        <v>WC</v>
      </c>
      <c r="AB1950" s="11" t="str">
        <f t="shared" si="493"/>
        <v>44166</v>
      </c>
      <c r="AC1950" s="10" t="str">
        <f t="shared" si="494"/>
        <v>74</v>
      </c>
      <c r="AD1950" s="10" t="str">
        <f t="shared" si="495"/>
        <v>C4</v>
      </c>
      <c r="AE1950" s="12" t="str">
        <f t="shared" si="496"/>
        <v/>
      </c>
    </row>
    <row r="1951" spans="1:31" x14ac:dyDescent="0.25">
      <c r="A1951" s="5">
        <v>2001</v>
      </c>
      <c r="B1951" s="6" t="s">
        <v>1195</v>
      </c>
      <c r="C1951" s="6" t="s">
        <v>5560</v>
      </c>
      <c r="D1951" s="6" t="s">
        <v>115</v>
      </c>
      <c r="E1951" s="6" t="s">
        <v>29</v>
      </c>
      <c r="F1951" s="6">
        <v>60</v>
      </c>
      <c r="G1951" s="6" t="s">
        <v>5561</v>
      </c>
      <c r="H1951" s="6" t="s">
        <v>5562</v>
      </c>
      <c r="I1951" s="6" t="s">
        <v>185</v>
      </c>
      <c r="J1951" s="7">
        <v>44018</v>
      </c>
      <c r="K1951" s="6">
        <v>2</v>
      </c>
      <c r="L1951" s="6" t="s">
        <v>20</v>
      </c>
      <c r="M1951" s="8"/>
      <c r="O1951">
        <f t="shared" si="497"/>
        <v>0</v>
      </c>
      <c r="Q1951" s="5" t="str">
        <f t="shared" si="482"/>
        <v>2001</v>
      </c>
      <c r="R1951" s="6" t="str">
        <f t="shared" si="483"/>
        <v>Gerald</v>
      </c>
      <c r="S1951" s="6" t="str">
        <f t="shared" si="484"/>
        <v>Chan</v>
      </c>
      <c r="T1951" s="6" t="str">
        <f t="shared" si="485"/>
        <v>Prof</v>
      </c>
      <c r="U1951" s="6" t="str">
        <f t="shared" si="486"/>
        <v>M</v>
      </c>
      <c r="V1951" s="6" t="str">
        <f t="shared" si="487"/>
        <v>60</v>
      </c>
      <c r="W1951" s="6" t="str">
        <f t="shared" si="488"/>
        <v>Gowan Road</v>
      </c>
      <c r="X1951" s="6" t="str">
        <f t="shared" si="489"/>
        <v>ad</v>
      </c>
      <c r="Y1951" s="6" t="str">
        <f t="shared" si="490"/>
        <v>Gowan Road</v>
      </c>
      <c r="Z1951" s="6" t="str">
        <f t="shared" si="491"/>
        <v>Fairbourne</v>
      </c>
      <c r="AA1951" s="6" t="str">
        <f t="shared" si="492"/>
        <v>HX</v>
      </c>
      <c r="AB1951" s="7" t="str">
        <f t="shared" si="493"/>
        <v>44018</v>
      </c>
      <c r="AC1951" s="6" t="str">
        <f t="shared" si="494"/>
        <v>2</v>
      </c>
      <c r="AD1951" s="6" t="str">
        <f t="shared" si="495"/>
        <v>B</v>
      </c>
      <c r="AE1951" s="8" t="str">
        <f t="shared" si="496"/>
        <v/>
      </c>
    </row>
    <row r="1952" spans="1:31" x14ac:dyDescent="0.25">
      <c r="A1952" s="9">
        <v>2002</v>
      </c>
      <c r="B1952" s="10" t="s">
        <v>5563</v>
      </c>
      <c r="C1952" s="10" t="s">
        <v>5564</v>
      </c>
      <c r="D1952" s="10" t="s">
        <v>49</v>
      </c>
      <c r="E1952" s="10" t="s">
        <v>16</v>
      </c>
      <c r="F1952" s="10">
        <v>90</v>
      </c>
      <c r="G1952" s="10" t="s">
        <v>5565</v>
      </c>
      <c r="H1952" s="10" t="s">
        <v>2426</v>
      </c>
      <c r="I1952" s="10" t="s">
        <v>291</v>
      </c>
      <c r="J1952" s="11">
        <v>44479</v>
      </c>
      <c r="K1952" s="10">
        <v>60</v>
      </c>
      <c r="L1952" s="10" t="s">
        <v>20</v>
      </c>
      <c r="M1952" s="12"/>
      <c r="O1952">
        <f t="shared" si="497"/>
        <v>0</v>
      </c>
      <c r="Q1952" s="9" t="str">
        <f t="shared" si="482"/>
        <v>2002</v>
      </c>
      <c r="R1952" s="10" t="str">
        <f t="shared" si="483"/>
        <v>Rheba</v>
      </c>
      <c r="S1952" s="10" t="str">
        <f t="shared" si="484"/>
        <v>Duvall</v>
      </c>
      <c r="T1952" s="10" t="str">
        <f t="shared" si="485"/>
        <v>Miss</v>
      </c>
      <c r="U1952" s="10" t="str">
        <f t="shared" si="486"/>
        <v>F</v>
      </c>
      <c r="V1952" s="10" t="str">
        <f t="shared" si="487"/>
        <v>90</v>
      </c>
      <c r="W1952" s="10" t="str">
        <f t="shared" si="488"/>
        <v>Graces Mews</v>
      </c>
      <c r="X1952" s="10" t="str">
        <f t="shared" si="489"/>
        <v>ws</v>
      </c>
      <c r="Y1952" s="10" t="str">
        <f t="shared" si="490"/>
        <v>Graces Mews</v>
      </c>
      <c r="Z1952" s="10" t="str">
        <f t="shared" si="491"/>
        <v>Lampeter</v>
      </c>
      <c r="AA1952" s="10" t="str">
        <f t="shared" si="492"/>
        <v>HS</v>
      </c>
      <c r="AB1952" s="11" t="str">
        <f t="shared" si="493"/>
        <v>44479</v>
      </c>
      <c r="AC1952" s="10" t="str">
        <f t="shared" si="494"/>
        <v>60</v>
      </c>
      <c r="AD1952" s="10" t="str">
        <f t="shared" si="495"/>
        <v>B</v>
      </c>
      <c r="AE1952" s="12" t="str">
        <f t="shared" si="496"/>
        <v/>
      </c>
    </row>
    <row r="1953" spans="1:31" x14ac:dyDescent="0.25">
      <c r="A1953" s="5">
        <v>2003</v>
      </c>
      <c r="B1953" s="6" t="s">
        <v>5566</v>
      </c>
      <c r="C1953" s="6" t="s">
        <v>5567</v>
      </c>
      <c r="D1953" s="6" t="s">
        <v>49</v>
      </c>
      <c r="E1953" s="6" t="s">
        <v>16</v>
      </c>
      <c r="F1953" s="6">
        <v>60</v>
      </c>
      <c r="G1953" s="6" t="s">
        <v>5568</v>
      </c>
      <c r="H1953" s="6" t="s">
        <v>4615</v>
      </c>
      <c r="I1953" s="6" t="s">
        <v>185</v>
      </c>
      <c r="J1953" s="7">
        <v>43492</v>
      </c>
      <c r="K1953" s="6">
        <v>22</v>
      </c>
      <c r="L1953" s="6" t="s">
        <v>68</v>
      </c>
      <c r="M1953" s="8"/>
      <c r="O1953">
        <f t="shared" si="497"/>
        <v>0</v>
      </c>
      <c r="Q1953" s="5" t="str">
        <f t="shared" si="482"/>
        <v>2003</v>
      </c>
      <c r="R1953" s="6" t="str">
        <f t="shared" si="483"/>
        <v>Cathrine</v>
      </c>
      <c r="S1953" s="6" t="str">
        <f t="shared" si="484"/>
        <v>Glass</v>
      </c>
      <c r="T1953" s="6" t="str">
        <f t="shared" si="485"/>
        <v>Miss</v>
      </c>
      <c r="U1953" s="6" t="str">
        <f t="shared" si="486"/>
        <v>F</v>
      </c>
      <c r="V1953" s="6" t="str">
        <f t="shared" si="487"/>
        <v>60</v>
      </c>
      <c r="W1953" s="6" t="str">
        <f t="shared" si="488"/>
        <v>Grace's Road</v>
      </c>
      <c r="X1953" s="6" t="str">
        <f t="shared" si="489"/>
        <v>ad</v>
      </c>
      <c r="Y1953" s="6" t="str">
        <f t="shared" si="490"/>
        <v>Grace's Road</v>
      </c>
      <c r="Z1953" s="6" t="str">
        <f t="shared" si="491"/>
        <v>Gairloch</v>
      </c>
      <c r="AA1953" s="6" t="str">
        <f t="shared" si="492"/>
        <v>HX</v>
      </c>
      <c r="AB1953" s="7" t="str">
        <f t="shared" si="493"/>
        <v>43492</v>
      </c>
      <c r="AC1953" s="6" t="str">
        <f t="shared" si="494"/>
        <v>22</v>
      </c>
      <c r="AD1953" s="6" t="str">
        <f t="shared" si="495"/>
        <v>A2</v>
      </c>
      <c r="AE1953" s="8" t="str">
        <f t="shared" si="496"/>
        <v/>
      </c>
    </row>
    <row r="1954" spans="1:31" x14ac:dyDescent="0.25">
      <c r="A1954" s="9">
        <v>2004</v>
      </c>
      <c r="B1954" s="10" t="s">
        <v>5569</v>
      </c>
      <c r="C1954" s="10" t="s">
        <v>1709</v>
      </c>
      <c r="D1954" s="10" t="s">
        <v>49</v>
      </c>
      <c r="E1954" s="10" t="s">
        <v>16</v>
      </c>
      <c r="F1954" s="10">
        <v>60</v>
      </c>
      <c r="G1954" s="10" t="s">
        <v>5570</v>
      </c>
      <c r="H1954" s="10" t="s">
        <v>5454</v>
      </c>
      <c r="I1954" s="10" t="s">
        <v>238</v>
      </c>
      <c r="J1954" s="11">
        <v>44307</v>
      </c>
      <c r="K1954" s="10">
        <v>43</v>
      </c>
      <c r="L1954" s="10" t="s">
        <v>78</v>
      </c>
      <c r="M1954" s="12"/>
      <c r="O1954">
        <f t="shared" si="497"/>
        <v>0</v>
      </c>
      <c r="Q1954" s="9" t="str">
        <f t="shared" si="482"/>
        <v>2004</v>
      </c>
      <c r="R1954" s="10" t="str">
        <f t="shared" si="483"/>
        <v>Arlena</v>
      </c>
      <c r="S1954" s="10" t="str">
        <f t="shared" si="484"/>
        <v>Fenton</v>
      </c>
      <c r="T1954" s="10" t="str">
        <f t="shared" si="485"/>
        <v>Miss</v>
      </c>
      <c r="U1954" s="10" t="str">
        <f t="shared" si="486"/>
        <v>F</v>
      </c>
      <c r="V1954" s="10" t="str">
        <f t="shared" si="487"/>
        <v>60</v>
      </c>
      <c r="W1954" s="10" t="str">
        <f t="shared" si="488"/>
        <v>Grafton Crescent</v>
      </c>
      <c r="X1954" s="10" t="str">
        <f t="shared" si="489"/>
        <v>nt</v>
      </c>
      <c r="Y1954" s="10" t="str">
        <f t="shared" si="490"/>
        <v>Grafton Crescent</v>
      </c>
      <c r="Z1954" s="10" t="str">
        <f t="shared" si="491"/>
        <v>Cheshire</v>
      </c>
      <c r="AA1954" s="10" t="str">
        <f t="shared" si="492"/>
        <v>CR</v>
      </c>
      <c r="AB1954" s="11" t="str">
        <f t="shared" si="493"/>
        <v>44307</v>
      </c>
      <c r="AC1954" s="10" t="str">
        <f t="shared" si="494"/>
        <v>43</v>
      </c>
      <c r="AD1954" s="10" t="str">
        <f t="shared" si="495"/>
        <v>C2</v>
      </c>
      <c r="AE1954" s="12" t="str">
        <f t="shared" si="496"/>
        <v/>
      </c>
    </row>
    <row r="1955" spans="1:31" x14ac:dyDescent="0.25">
      <c r="A1955" s="5">
        <v>2005</v>
      </c>
      <c r="B1955" s="6" t="s">
        <v>2088</v>
      </c>
      <c r="C1955" s="6" t="s">
        <v>5571</v>
      </c>
      <c r="D1955" s="6" t="s">
        <v>28</v>
      </c>
      <c r="E1955" s="6" t="s">
        <v>29</v>
      </c>
      <c r="F1955" s="6">
        <v>90</v>
      </c>
      <c r="G1955" s="6" t="s">
        <v>5572</v>
      </c>
      <c r="H1955" s="6" t="s">
        <v>483</v>
      </c>
      <c r="I1955" s="6" t="s">
        <v>32</v>
      </c>
      <c r="J1955" s="7">
        <v>43963</v>
      </c>
      <c r="K1955" s="6">
        <v>78</v>
      </c>
      <c r="L1955" s="6" t="s">
        <v>44</v>
      </c>
      <c r="M1955" s="8"/>
      <c r="O1955">
        <f t="shared" si="497"/>
        <v>0</v>
      </c>
      <c r="Q1955" s="5" t="str">
        <f t="shared" si="482"/>
        <v>2005</v>
      </c>
      <c r="R1955" s="6" t="str">
        <f t="shared" si="483"/>
        <v>Homer</v>
      </c>
      <c r="S1955" s="6" t="str">
        <f t="shared" si="484"/>
        <v>Myers</v>
      </c>
      <c r="T1955" s="6" t="str">
        <f t="shared" si="485"/>
        <v>Mr</v>
      </c>
      <c r="U1955" s="6" t="str">
        <f t="shared" si="486"/>
        <v>M</v>
      </c>
      <c r="V1955" s="6" t="str">
        <f t="shared" si="487"/>
        <v>90</v>
      </c>
      <c r="W1955" s="6" t="str">
        <f t="shared" si="488"/>
        <v>Grafton House</v>
      </c>
      <c r="X1955" s="6" t="str">
        <f t="shared" si="489"/>
        <v>se</v>
      </c>
      <c r="Y1955" s="6" t="str">
        <f t="shared" si="490"/>
        <v>Grafton House</v>
      </c>
      <c r="Z1955" s="6" t="str">
        <f t="shared" si="491"/>
        <v>Rhyl</v>
      </c>
      <c r="AA1955" s="6" t="str">
        <f t="shared" si="492"/>
        <v>WC</v>
      </c>
      <c r="AB1955" s="7" t="str">
        <f t="shared" si="493"/>
        <v>43963</v>
      </c>
      <c r="AC1955" s="6" t="str">
        <f t="shared" si="494"/>
        <v>78</v>
      </c>
      <c r="AD1955" s="6" t="str">
        <f t="shared" si="495"/>
        <v>D</v>
      </c>
      <c r="AE1955" s="8" t="str">
        <f t="shared" si="496"/>
        <v/>
      </c>
    </row>
    <row r="1956" spans="1:31" x14ac:dyDescent="0.25">
      <c r="A1956" s="9">
        <v>2006</v>
      </c>
      <c r="B1956" s="10" t="s">
        <v>5573</v>
      </c>
      <c r="C1956" s="10" t="s">
        <v>2009</v>
      </c>
      <c r="D1956" s="10" t="s">
        <v>15</v>
      </c>
      <c r="E1956" s="10" t="s">
        <v>16</v>
      </c>
      <c r="F1956" s="10">
        <v>60</v>
      </c>
      <c r="G1956" s="10" t="s">
        <v>5574</v>
      </c>
      <c r="H1956" s="10" t="s">
        <v>1998</v>
      </c>
      <c r="I1956" s="10" t="s">
        <v>127</v>
      </c>
      <c r="J1956" s="11">
        <v>44547</v>
      </c>
      <c r="K1956" s="10">
        <v>84</v>
      </c>
      <c r="L1956" s="10" t="s">
        <v>39</v>
      </c>
      <c r="M1956" s="12"/>
      <c r="O1956">
        <f t="shared" si="497"/>
        <v>0</v>
      </c>
      <c r="Q1956" s="9" t="str">
        <f t="shared" si="482"/>
        <v>2006</v>
      </c>
      <c r="R1956" s="10" t="str">
        <f t="shared" si="483"/>
        <v>Celina</v>
      </c>
      <c r="S1956" s="10" t="str">
        <f t="shared" si="484"/>
        <v>Burch</v>
      </c>
      <c r="T1956" s="10" t="str">
        <f t="shared" si="485"/>
        <v>Mrs</v>
      </c>
      <c r="U1956" s="10" t="str">
        <f t="shared" si="486"/>
        <v>F</v>
      </c>
      <c r="V1956" s="10" t="str">
        <f t="shared" si="487"/>
        <v>60</v>
      </c>
      <c r="W1956" s="10" t="str">
        <f t="shared" si="488"/>
        <v>Grainger Street</v>
      </c>
      <c r="X1956" s="10" t="str">
        <f t="shared" si="489"/>
        <v>et</v>
      </c>
      <c r="Y1956" s="10" t="str">
        <f t="shared" si="490"/>
        <v>Grainger Street</v>
      </c>
      <c r="Z1956" s="10" t="str">
        <f t="shared" si="491"/>
        <v>Caldicot</v>
      </c>
      <c r="AA1956" s="10" t="str">
        <f t="shared" si="492"/>
        <v>WS</v>
      </c>
      <c r="AB1956" s="11" t="str">
        <f t="shared" si="493"/>
        <v>44547</v>
      </c>
      <c r="AC1956" s="10" t="str">
        <f t="shared" si="494"/>
        <v>84</v>
      </c>
      <c r="AD1956" s="10" t="str">
        <f t="shared" si="495"/>
        <v>C1</v>
      </c>
      <c r="AE1956" s="12" t="str">
        <f t="shared" si="496"/>
        <v/>
      </c>
    </row>
    <row r="1957" spans="1:31" x14ac:dyDescent="0.25">
      <c r="A1957" s="5">
        <v>2007</v>
      </c>
      <c r="B1957" s="6" t="s">
        <v>5575</v>
      </c>
      <c r="C1957" s="6" t="s">
        <v>740</v>
      </c>
      <c r="D1957" s="6" t="s">
        <v>49</v>
      </c>
      <c r="E1957" s="6" t="s">
        <v>16</v>
      </c>
      <c r="F1957" s="6">
        <v>90</v>
      </c>
      <c r="G1957" s="6" t="s">
        <v>5576</v>
      </c>
      <c r="H1957" s="6" t="s">
        <v>5577</v>
      </c>
      <c r="I1957" s="6" t="s">
        <v>32</v>
      </c>
      <c r="J1957" s="7">
        <v>44092</v>
      </c>
      <c r="K1957" s="6">
        <v>17</v>
      </c>
      <c r="L1957" s="6" t="s">
        <v>99</v>
      </c>
      <c r="M1957" s="8"/>
      <c r="O1957">
        <f t="shared" si="497"/>
        <v>0</v>
      </c>
      <c r="Q1957" s="5" t="str">
        <f t="shared" si="482"/>
        <v>2007</v>
      </c>
      <c r="R1957" s="6" t="str">
        <f t="shared" si="483"/>
        <v>Clarence</v>
      </c>
      <c r="S1957" s="6" t="str">
        <f t="shared" si="484"/>
        <v>Jaramillo</v>
      </c>
      <c r="T1957" s="6" t="str">
        <f t="shared" si="485"/>
        <v>Miss</v>
      </c>
      <c r="U1957" s="6" t="str">
        <f t="shared" si="486"/>
        <v>F</v>
      </c>
      <c r="V1957" s="6" t="str">
        <f t="shared" si="487"/>
        <v>90</v>
      </c>
      <c r="W1957" s="6" t="str">
        <f t="shared" si="488"/>
        <v>Granby Cottages</v>
      </c>
      <c r="X1957" s="6" t="str">
        <f t="shared" si="489"/>
        <v>es</v>
      </c>
      <c r="Y1957" s="6" t="str">
        <f t="shared" si="490"/>
        <v>Granby Cottages</v>
      </c>
      <c r="Z1957" s="6" t="str">
        <f t="shared" si="491"/>
        <v>Peterlee</v>
      </c>
      <c r="AA1957" s="6" t="str">
        <f t="shared" si="492"/>
        <v>WC</v>
      </c>
      <c r="AB1957" s="7" t="str">
        <f t="shared" si="493"/>
        <v>44092</v>
      </c>
      <c r="AC1957" s="6" t="str">
        <f t="shared" si="494"/>
        <v>17</v>
      </c>
      <c r="AD1957" s="6" t="str">
        <f t="shared" si="495"/>
        <v>E</v>
      </c>
      <c r="AE1957" s="8" t="str">
        <f t="shared" si="496"/>
        <v/>
      </c>
    </row>
    <row r="1958" spans="1:31" x14ac:dyDescent="0.25">
      <c r="A1958" s="9">
        <v>2008</v>
      </c>
      <c r="B1958" s="10" t="s">
        <v>3854</v>
      </c>
      <c r="C1958" s="10" t="s">
        <v>5419</v>
      </c>
      <c r="D1958" s="10" t="s">
        <v>28</v>
      </c>
      <c r="E1958" s="10" t="s">
        <v>29</v>
      </c>
      <c r="F1958" s="10">
        <v>30</v>
      </c>
      <c r="G1958" s="10" t="s">
        <v>5578</v>
      </c>
      <c r="H1958" s="10" t="s">
        <v>1429</v>
      </c>
      <c r="I1958" s="10" t="s">
        <v>1430</v>
      </c>
      <c r="J1958" s="11">
        <v>44099</v>
      </c>
      <c r="K1958" s="10">
        <v>62</v>
      </c>
      <c r="L1958" s="10" t="s">
        <v>52</v>
      </c>
      <c r="M1958" s="12"/>
      <c r="O1958">
        <f t="shared" si="497"/>
        <v>0</v>
      </c>
      <c r="Q1958" s="9" t="str">
        <f t="shared" si="482"/>
        <v>2008</v>
      </c>
      <c r="R1958" s="10" t="str">
        <f t="shared" si="483"/>
        <v>Nicolas</v>
      </c>
      <c r="S1958" s="10" t="str">
        <f t="shared" si="484"/>
        <v>Garcia</v>
      </c>
      <c r="T1958" s="10" t="str">
        <f t="shared" si="485"/>
        <v>Mr</v>
      </c>
      <c r="U1958" s="10" t="str">
        <f t="shared" si="486"/>
        <v>M</v>
      </c>
      <c r="V1958" s="10" t="str">
        <f t="shared" si="487"/>
        <v>30</v>
      </c>
      <c r="W1958" s="10" t="str">
        <f t="shared" si="488"/>
        <v>Granby Road</v>
      </c>
      <c r="X1958" s="10" t="str">
        <f t="shared" si="489"/>
        <v>ad</v>
      </c>
      <c r="Y1958" s="10" t="str">
        <f t="shared" si="490"/>
        <v>Granby Road</v>
      </c>
      <c r="Z1958" s="10" t="str">
        <f t="shared" si="491"/>
        <v>Harrogate</v>
      </c>
      <c r="AA1958" s="10" t="str">
        <f t="shared" si="492"/>
        <v>AL</v>
      </c>
      <c r="AB1958" s="11" t="str">
        <f t="shared" si="493"/>
        <v>44099</v>
      </c>
      <c r="AC1958" s="10" t="str">
        <f t="shared" si="494"/>
        <v>62</v>
      </c>
      <c r="AD1958" s="10" t="str">
        <f t="shared" si="495"/>
        <v>A1</v>
      </c>
      <c r="AE1958" s="12" t="str">
        <f t="shared" si="496"/>
        <v/>
      </c>
    </row>
    <row r="1959" spans="1:31" x14ac:dyDescent="0.25">
      <c r="A1959" s="5">
        <v>2009</v>
      </c>
      <c r="B1959" s="6" t="s">
        <v>796</v>
      </c>
      <c r="C1959" s="6" t="s">
        <v>5579</v>
      </c>
      <c r="D1959" s="6" t="s">
        <v>28</v>
      </c>
      <c r="E1959" s="6" t="s">
        <v>29</v>
      </c>
      <c r="F1959" s="6">
        <v>60</v>
      </c>
      <c r="G1959" s="6" t="s">
        <v>5580</v>
      </c>
      <c r="H1959" s="6" t="s">
        <v>1868</v>
      </c>
      <c r="I1959" s="6" t="s">
        <v>32</v>
      </c>
      <c r="J1959" s="7">
        <v>43786</v>
      </c>
      <c r="K1959" s="6">
        <v>21</v>
      </c>
      <c r="L1959" s="6" t="s">
        <v>20</v>
      </c>
      <c r="M1959" s="8"/>
      <c r="O1959">
        <f t="shared" si="497"/>
        <v>0</v>
      </c>
      <c r="Q1959" s="5" t="str">
        <f t="shared" si="482"/>
        <v>2009</v>
      </c>
      <c r="R1959" s="6" t="str">
        <f t="shared" si="483"/>
        <v>Thurman</v>
      </c>
      <c r="S1959" s="6" t="str">
        <f t="shared" si="484"/>
        <v>Escobar</v>
      </c>
      <c r="T1959" s="6" t="str">
        <f t="shared" si="485"/>
        <v>Mr</v>
      </c>
      <c r="U1959" s="6" t="str">
        <f t="shared" si="486"/>
        <v>M</v>
      </c>
      <c r="V1959" s="6" t="str">
        <f t="shared" si="487"/>
        <v>60</v>
      </c>
      <c r="W1959" s="6" t="str">
        <f t="shared" si="488"/>
        <v>Granby Terrace</v>
      </c>
      <c r="X1959" s="6" t="str">
        <f t="shared" si="489"/>
        <v>ce</v>
      </c>
      <c r="Y1959" s="6" t="str">
        <f t="shared" si="490"/>
        <v>Granby Terrace</v>
      </c>
      <c r="Z1959" s="6" t="str">
        <f t="shared" si="491"/>
        <v>Sawbridgeworth</v>
      </c>
      <c r="AA1959" s="6" t="str">
        <f t="shared" si="492"/>
        <v>WC</v>
      </c>
      <c r="AB1959" s="7" t="str">
        <f t="shared" si="493"/>
        <v>43786</v>
      </c>
      <c r="AC1959" s="6" t="str">
        <f t="shared" si="494"/>
        <v>21</v>
      </c>
      <c r="AD1959" s="6" t="str">
        <f t="shared" si="495"/>
        <v>B</v>
      </c>
      <c r="AE1959" s="8" t="str">
        <f t="shared" si="496"/>
        <v/>
      </c>
    </row>
    <row r="1960" spans="1:31" x14ac:dyDescent="0.25">
      <c r="A1960" s="9">
        <v>2010</v>
      </c>
      <c r="B1960" s="10" t="s">
        <v>4079</v>
      </c>
      <c r="C1960" s="10" t="s">
        <v>3011</v>
      </c>
      <c r="D1960" s="10" t="s">
        <v>28</v>
      </c>
      <c r="E1960" s="10" t="s">
        <v>29</v>
      </c>
      <c r="F1960" s="10">
        <v>90</v>
      </c>
      <c r="G1960" s="10" t="s">
        <v>5581</v>
      </c>
      <c r="H1960" s="10" t="s">
        <v>2437</v>
      </c>
      <c r="I1960" s="10" t="s">
        <v>1861</v>
      </c>
      <c r="J1960" s="11">
        <v>44184</v>
      </c>
      <c r="K1960" s="10">
        <v>29</v>
      </c>
      <c r="L1960" s="10" t="s">
        <v>20</v>
      </c>
      <c r="M1960" s="12"/>
      <c r="O1960">
        <f t="shared" si="497"/>
        <v>0</v>
      </c>
      <c r="Q1960" s="9" t="str">
        <f t="shared" si="482"/>
        <v>2010</v>
      </c>
      <c r="R1960" s="10" t="str">
        <f t="shared" si="483"/>
        <v>Raymond</v>
      </c>
      <c r="S1960" s="10" t="str">
        <f t="shared" si="484"/>
        <v>Jewell</v>
      </c>
      <c r="T1960" s="10" t="str">
        <f t="shared" si="485"/>
        <v>Mr</v>
      </c>
      <c r="U1960" s="10" t="str">
        <f t="shared" si="486"/>
        <v>M</v>
      </c>
      <c r="V1960" s="10" t="str">
        <f t="shared" si="487"/>
        <v>90</v>
      </c>
      <c r="W1960" s="10" t="str">
        <f t="shared" si="488"/>
        <v>Grand Junction</v>
      </c>
      <c r="X1960" s="10" t="str">
        <f t="shared" si="489"/>
        <v>on</v>
      </c>
      <c r="Y1960" s="10" t="str">
        <f t="shared" si="490"/>
        <v>Grand Junction</v>
      </c>
      <c r="Z1960" s="10" t="str">
        <f t="shared" si="491"/>
        <v>Accrington</v>
      </c>
      <c r="AA1960" s="10" t="str">
        <f t="shared" si="492"/>
        <v>OX</v>
      </c>
      <c r="AB1960" s="11" t="str">
        <f t="shared" si="493"/>
        <v>44184</v>
      </c>
      <c r="AC1960" s="10" t="str">
        <f t="shared" si="494"/>
        <v>29</v>
      </c>
      <c r="AD1960" s="10" t="str">
        <f t="shared" si="495"/>
        <v>B</v>
      </c>
      <c r="AE1960" s="12" t="str">
        <f t="shared" si="496"/>
        <v/>
      </c>
    </row>
    <row r="1961" spans="1:31" x14ac:dyDescent="0.25">
      <c r="A1961" s="5">
        <v>2011</v>
      </c>
      <c r="B1961" s="6" t="s">
        <v>5582</v>
      </c>
      <c r="C1961" s="6" t="s">
        <v>1154</v>
      </c>
      <c r="D1961" s="6" t="s">
        <v>28</v>
      </c>
      <c r="E1961" s="6" t="s">
        <v>29</v>
      </c>
      <c r="F1961" s="6">
        <v>30</v>
      </c>
      <c r="G1961" s="6" t="s">
        <v>5583</v>
      </c>
      <c r="H1961" s="6" t="s">
        <v>5584</v>
      </c>
      <c r="I1961" s="6" t="s">
        <v>32</v>
      </c>
      <c r="J1961" s="7">
        <v>44333</v>
      </c>
      <c r="K1961" s="6">
        <v>40</v>
      </c>
      <c r="L1961" s="6" t="s">
        <v>20</v>
      </c>
      <c r="M1961" s="8"/>
      <c r="O1961">
        <f t="shared" si="497"/>
        <v>0</v>
      </c>
      <c r="Q1961" s="5" t="str">
        <f t="shared" si="482"/>
        <v>2011</v>
      </c>
      <c r="R1961" s="6" t="str">
        <f t="shared" si="483"/>
        <v>Elbert</v>
      </c>
      <c r="S1961" s="6" t="str">
        <f t="shared" si="484"/>
        <v>John</v>
      </c>
      <c r="T1961" s="6" t="str">
        <f t="shared" si="485"/>
        <v>Mr</v>
      </c>
      <c r="U1961" s="6" t="str">
        <f t="shared" si="486"/>
        <v>M</v>
      </c>
      <c r="V1961" s="6" t="str">
        <f t="shared" si="487"/>
        <v>30</v>
      </c>
      <c r="W1961" s="6" t="str">
        <f t="shared" si="488"/>
        <v>Granden Road</v>
      </c>
      <c r="X1961" s="6" t="str">
        <f t="shared" si="489"/>
        <v>ad</v>
      </c>
      <c r="Y1961" s="6" t="str">
        <f t="shared" si="490"/>
        <v>Granden Road</v>
      </c>
      <c r="Z1961" s="6" t="str">
        <f t="shared" si="491"/>
        <v>Wylam</v>
      </c>
      <c r="AA1961" s="6" t="str">
        <f t="shared" si="492"/>
        <v>WC</v>
      </c>
      <c r="AB1961" s="7" t="str">
        <f t="shared" si="493"/>
        <v>44333</v>
      </c>
      <c r="AC1961" s="6" t="str">
        <f t="shared" si="494"/>
        <v>40</v>
      </c>
      <c r="AD1961" s="6" t="str">
        <f t="shared" si="495"/>
        <v>B</v>
      </c>
      <c r="AE1961" s="8" t="str">
        <f t="shared" si="496"/>
        <v/>
      </c>
    </row>
    <row r="1962" spans="1:31" x14ac:dyDescent="0.25">
      <c r="A1962" s="9">
        <v>2012</v>
      </c>
      <c r="B1962" s="10" t="s">
        <v>5585</v>
      </c>
      <c r="C1962" s="10" t="s">
        <v>104</v>
      </c>
      <c r="D1962" s="10" t="s">
        <v>28</v>
      </c>
      <c r="E1962" s="10" t="s">
        <v>29</v>
      </c>
      <c r="F1962" s="10">
        <v>60</v>
      </c>
      <c r="G1962" s="10" t="s">
        <v>5586</v>
      </c>
      <c r="H1962" s="10" t="s">
        <v>4397</v>
      </c>
      <c r="I1962" s="10" t="s">
        <v>32</v>
      </c>
      <c r="J1962" s="11">
        <v>44434</v>
      </c>
      <c r="K1962" s="10">
        <v>75</v>
      </c>
      <c r="L1962" s="10" t="s">
        <v>99</v>
      </c>
      <c r="M1962" s="12"/>
      <c r="O1962">
        <f t="shared" si="497"/>
        <v>0</v>
      </c>
      <c r="Q1962" s="9" t="str">
        <f t="shared" si="482"/>
        <v>2012</v>
      </c>
      <c r="R1962" s="10" t="str">
        <f t="shared" si="483"/>
        <v>Harvey</v>
      </c>
      <c r="S1962" s="10" t="str">
        <f t="shared" si="484"/>
        <v>Bernard</v>
      </c>
      <c r="T1962" s="10" t="str">
        <f t="shared" si="485"/>
        <v>Mr</v>
      </c>
      <c r="U1962" s="10" t="str">
        <f t="shared" si="486"/>
        <v>M</v>
      </c>
      <c r="V1962" s="10" t="str">
        <f t="shared" si="487"/>
        <v>60</v>
      </c>
      <c r="W1962" s="10" t="str">
        <f t="shared" si="488"/>
        <v>Grange Cottages</v>
      </c>
      <c r="X1962" s="10" t="str">
        <f t="shared" si="489"/>
        <v>es</v>
      </c>
      <c r="Y1962" s="10" t="str">
        <f t="shared" si="490"/>
        <v>Grange Cottages</v>
      </c>
      <c r="Z1962" s="10" t="str">
        <f t="shared" si="491"/>
        <v>Lydbrook</v>
      </c>
      <c r="AA1962" s="10" t="str">
        <f t="shared" si="492"/>
        <v>WC</v>
      </c>
      <c r="AB1962" s="11" t="str">
        <f t="shared" si="493"/>
        <v>44434</v>
      </c>
      <c r="AC1962" s="10" t="str">
        <f t="shared" si="494"/>
        <v>75</v>
      </c>
      <c r="AD1962" s="10" t="str">
        <f t="shared" si="495"/>
        <v>E</v>
      </c>
      <c r="AE1962" s="12" t="str">
        <f t="shared" si="496"/>
        <v/>
      </c>
    </row>
    <row r="1963" spans="1:31" x14ac:dyDescent="0.25">
      <c r="A1963" s="5">
        <v>2013</v>
      </c>
      <c r="B1963" s="6" t="s">
        <v>507</v>
      </c>
      <c r="C1963" s="6" t="s">
        <v>485</v>
      </c>
      <c r="D1963" s="6" t="s">
        <v>49</v>
      </c>
      <c r="E1963" s="6" t="s">
        <v>16</v>
      </c>
      <c r="F1963" s="6">
        <v>30</v>
      </c>
      <c r="G1963" s="6" t="s">
        <v>5587</v>
      </c>
      <c r="H1963" s="6" t="s">
        <v>3647</v>
      </c>
      <c r="I1963" s="6" t="s">
        <v>3648</v>
      </c>
      <c r="J1963" s="7">
        <v>44416</v>
      </c>
      <c r="K1963" s="6">
        <v>51</v>
      </c>
      <c r="L1963" s="6" t="s">
        <v>68</v>
      </c>
      <c r="M1963" s="8"/>
      <c r="O1963">
        <f t="shared" si="497"/>
        <v>0</v>
      </c>
      <c r="Q1963" s="5" t="str">
        <f t="shared" si="482"/>
        <v>2013</v>
      </c>
      <c r="R1963" s="6" t="str">
        <f t="shared" si="483"/>
        <v>Kerry</v>
      </c>
      <c r="S1963" s="6" t="str">
        <f t="shared" si="484"/>
        <v>Espinosa</v>
      </c>
      <c r="T1963" s="6" t="str">
        <f t="shared" si="485"/>
        <v>Miss</v>
      </c>
      <c r="U1963" s="6" t="str">
        <f t="shared" si="486"/>
        <v>F</v>
      </c>
      <c r="V1963" s="6" t="str">
        <f t="shared" si="487"/>
        <v>30</v>
      </c>
      <c r="W1963" s="6" t="str">
        <f t="shared" si="488"/>
        <v>Grange Grove</v>
      </c>
      <c r="X1963" s="6" t="str">
        <f t="shared" si="489"/>
        <v>ve</v>
      </c>
      <c r="Y1963" s="6" t="str">
        <f t="shared" si="490"/>
        <v>Grange Grove</v>
      </c>
      <c r="Z1963" s="6" t="str">
        <f t="shared" si="491"/>
        <v>Ashford</v>
      </c>
      <c r="AA1963" s="6" t="str">
        <f t="shared" si="492"/>
        <v>LE</v>
      </c>
      <c r="AB1963" s="7" t="str">
        <f t="shared" si="493"/>
        <v>44416</v>
      </c>
      <c r="AC1963" s="6" t="str">
        <f t="shared" si="494"/>
        <v>51</v>
      </c>
      <c r="AD1963" s="6" t="str">
        <f t="shared" si="495"/>
        <v>A2</v>
      </c>
      <c r="AE1963" s="8" t="str">
        <f t="shared" si="496"/>
        <v/>
      </c>
    </row>
    <row r="1964" spans="1:31" x14ac:dyDescent="0.25">
      <c r="A1964" s="9">
        <v>2014</v>
      </c>
      <c r="B1964" s="10" t="s">
        <v>123</v>
      </c>
      <c r="C1964" s="10" t="s">
        <v>4706</v>
      </c>
      <c r="D1964" s="10" t="s">
        <v>15</v>
      </c>
      <c r="E1964" s="10" t="s">
        <v>16</v>
      </c>
      <c r="F1964" s="10">
        <v>30</v>
      </c>
      <c r="G1964" s="10" t="s">
        <v>5587</v>
      </c>
      <c r="H1964" s="10" t="s">
        <v>933</v>
      </c>
      <c r="I1964" s="10" t="s">
        <v>25</v>
      </c>
      <c r="J1964" s="11">
        <v>44097</v>
      </c>
      <c r="K1964" s="10">
        <v>57</v>
      </c>
      <c r="L1964" s="10" t="s">
        <v>39</v>
      </c>
      <c r="M1964" s="12"/>
      <c r="O1964">
        <f t="shared" si="497"/>
        <v>0</v>
      </c>
      <c r="Q1964" s="9" t="str">
        <f t="shared" si="482"/>
        <v>2014</v>
      </c>
      <c r="R1964" s="10" t="str">
        <f t="shared" si="483"/>
        <v>Jody</v>
      </c>
      <c r="S1964" s="10" t="str">
        <f t="shared" si="484"/>
        <v>Parks</v>
      </c>
      <c r="T1964" s="10" t="str">
        <f t="shared" si="485"/>
        <v>Mrs</v>
      </c>
      <c r="U1964" s="10" t="str">
        <f t="shared" si="486"/>
        <v>F</v>
      </c>
      <c r="V1964" s="10" t="str">
        <f t="shared" si="487"/>
        <v>30</v>
      </c>
      <c r="W1964" s="10" t="str">
        <f t="shared" si="488"/>
        <v>Grange Grove</v>
      </c>
      <c r="X1964" s="10" t="str">
        <f t="shared" si="489"/>
        <v>ve</v>
      </c>
      <c r="Y1964" s="10" t="str">
        <f t="shared" si="490"/>
        <v>Grange Grove</v>
      </c>
      <c r="Z1964" s="10" t="str">
        <f t="shared" si="491"/>
        <v>Hawes</v>
      </c>
      <c r="AA1964" s="10" t="str">
        <f t="shared" si="492"/>
        <v>HG</v>
      </c>
      <c r="AB1964" s="11" t="str">
        <f t="shared" si="493"/>
        <v>44097</v>
      </c>
      <c r="AC1964" s="10" t="str">
        <f t="shared" si="494"/>
        <v>57</v>
      </c>
      <c r="AD1964" s="10" t="str">
        <f t="shared" si="495"/>
        <v>C1</v>
      </c>
      <c r="AE1964" s="12" t="str">
        <f t="shared" si="496"/>
        <v/>
      </c>
    </row>
    <row r="1965" spans="1:31" x14ac:dyDescent="0.25">
      <c r="A1965" s="5">
        <v>2015</v>
      </c>
      <c r="B1965" s="6" t="s">
        <v>1765</v>
      </c>
      <c r="C1965" s="6" t="s">
        <v>2511</v>
      </c>
      <c r="D1965" s="6" t="s">
        <v>28</v>
      </c>
      <c r="E1965" s="6" t="s">
        <v>29</v>
      </c>
      <c r="F1965" s="6">
        <v>60</v>
      </c>
      <c r="G1965" s="6" t="s">
        <v>5587</v>
      </c>
      <c r="H1965" s="6" t="s">
        <v>2589</v>
      </c>
      <c r="I1965" s="6" t="s">
        <v>25</v>
      </c>
      <c r="J1965" s="7">
        <v>43625</v>
      </c>
      <c r="K1965" s="6">
        <v>62</v>
      </c>
      <c r="L1965" s="6" t="s">
        <v>33</v>
      </c>
      <c r="M1965" s="8"/>
      <c r="O1965">
        <f t="shared" si="497"/>
        <v>0</v>
      </c>
      <c r="Q1965" s="5" t="str">
        <f t="shared" si="482"/>
        <v>2015</v>
      </c>
      <c r="R1965" s="6" t="str">
        <f t="shared" si="483"/>
        <v>William</v>
      </c>
      <c r="S1965" s="6" t="str">
        <f t="shared" si="484"/>
        <v>Corley</v>
      </c>
      <c r="T1965" s="6" t="str">
        <f t="shared" si="485"/>
        <v>Mr</v>
      </c>
      <c r="U1965" s="6" t="str">
        <f t="shared" si="486"/>
        <v>M</v>
      </c>
      <c r="V1965" s="6" t="str">
        <f t="shared" si="487"/>
        <v>60</v>
      </c>
      <c r="W1965" s="6" t="str">
        <f t="shared" si="488"/>
        <v>Grange Grove</v>
      </c>
      <c r="X1965" s="6" t="str">
        <f t="shared" si="489"/>
        <v>ve</v>
      </c>
      <c r="Y1965" s="6" t="str">
        <f t="shared" si="490"/>
        <v>Grange Grove</v>
      </c>
      <c r="Z1965" s="6" t="str">
        <f t="shared" si="491"/>
        <v>Holywood</v>
      </c>
      <c r="AA1965" s="6" t="str">
        <f t="shared" si="492"/>
        <v>HG</v>
      </c>
      <c r="AB1965" s="7" t="str">
        <f t="shared" si="493"/>
        <v>43625</v>
      </c>
      <c r="AC1965" s="6" t="str">
        <f t="shared" si="494"/>
        <v>62</v>
      </c>
      <c r="AD1965" s="6" t="str">
        <f t="shared" si="495"/>
        <v>A3</v>
      </c>
      <c r="AE1965" s="8" t="str">
        <f t="shared" si="496"/>
        <v/>
      </c>
    </row>
    <row r="1966" spans="1:31" x14ac:dyDescent="0.25">
      <c r="A1966" s="9">
        <v>2016</v>
      </c>
      <c r="B1966" s="10" t="s">
        <v>5588</v>
      </c>
      <c r="C1966" s="10" t="s">
        <v>426</v>
      </c>
      <c r="D1966" s="10" t="s">
        <v>49</v>
      </c>
      <c r="E1966" s="10" t="s">
        <v>16</v>
      </c>
      <c r="F1966" s="10">
        <v>90</v>
      </c>
      <c r="G1966" s="10" t="s">
        <v>5589</v>
      </c>
      <c r="H1966" s="10" t="s">
        <v>5590</v>
      </c>
      <c r="I1966" s="10" t="s">
        <v>19</v>
      </c>
      <c r="J1966" s="11">
        <v>44490</v>
      </c>
      <c r="K1966" s="10">
        <v>45</v>
      </c>
      <c r="L1966" s="10" t="s">
        <v>20</v>
      </c>
      <c r="M1966" s="12"/>
      <c r="O1966">
        <f t="shared" si="497"/>
        <v>0</v>
      </c>
      <c r="Q1966" s="9" t="str">
        <f t="shared" si="482"/>
        <v>2016</v>
      </c>
      <c r="R1966" s="10" t="str">
        <f t="shared" si="483"/>
        <v>Alia</v>
      </c>
      <c r="S1966" s="10" t="str">
        <f t="shared" si="484"/>
        <v>Neal</v>
      </c>
      <c r="T1966" s="10" t="str">
        <f t="shared" si="485"/>
        <v>Miss</v>
      </c>
      <c r="U1966" s="10" t="str">
        <f t="shared" si="486"/>
        <v>F</v>
      </c>
      <c r="V1966" s="10" t="str">
        <f t="shared" si="487"/>
        <v>90</v>
      </c>
      <c r="W1966" s="10" t="str">
        <f t="shared" si="488"/>
        <v>Grange Park</v>
      </c>
      <c r="X1966" s="10" t="str">
        <f t="shared" si="489"/>
        <v>rk</v>
      </c>
      <c r="Y1966" s="10" t="str">
        <f t="shared" si="490"/>
        <v>Grange Park</v>
      </c>
      <c r="Z1966" s="10" t="str">
        <f t="shared" si="491"/>
        <v>Banstead</v>
      </c>
      <c r="AA1966" s="10" t="str">
        <f t="shared" si="492"/>
        <v>CH</v>
      </c>
      <c r="AB1966" s="11" t="str">
        <f t="shared" si="493"/>
        <v>44490</v>
      </c>
      <c r="AC1966" s="10" t="str">
        <f t="shared" si="494"/>
        <v>45</v>
      </c>
      <c r="AD1966" s="10" t="str">
        <f t="shared" si="495"/>
        <v>B</v>
      </c>
      <c r="AE1966" s="12" t="str">
        <f t="shared" si="496"/>
        <v/>
      </c>
    </row>
    <row r="1967" spans="1:31" x14ac:dyDescent="0.25">
      <c r="A1967" s="5">
        <v>2017</v>
      </c>
      <c r="B1967" s="6" t="s">
        <v>186</v>
      </c>
      <c r="C1967" s="6" t="s">
        <v>1019</v>
      </c>
      <c r="D1967" s="6" t="s">
        <v>28</v>
      </c>
      <c r="E1967" s="6" t="s">
        <v>29</v>
      </c>
      <c r="F1967" s="6">
        <v>30</v>
      </c>
      <c r="G1967" s="6" t="s">
        <v>5591</v>
      </c>
      <c r="H1967" s="6" t="s">
        <v>5592</v>
      </c>
      <c r="I1967" s="6" t="s">
        <v>32</v>
      </c>
      <c r="J1967" s="7">
        <v>44293</v>
      </c>
      <c r="K1967" s="6">
        <v>84</v>
      </c>
      <c r="L1967" s="6" t="s">
        <v>157</v>
      </c>
      <c r="M1967" s="8"/>
      <c r="O1967">
        <f t="shared" si="497"/>
        <v>0</v>
      </c>
      <c r="Q1967" s="5" t="str">
        <f t="shared" si="482"/>
        <v>2017</v>
      </c>
      <c r="R1967" s="6" t="str">
        <f t="shared" si="483"/>
        <v>Lewis</v>
      </c>
      <c r="S1967" s="6" t="str">
        <f t="shared" si="484"/>
        <v>Rowe</v>
      </c>
      <c r="T1967" s="6" t="str">
        <f t="shared" si="485"/>
        <v>Mr</v>
      </c>
      <c r="U1967" s="6" t="str">
        <f t="shared" si="486"/>
        <v>M</v>
      </c>
      <c r="V1967" s="6" t="str">
        <f t="shared" si="487"/>
        <v>30</v>
      </c>
      <c r="W1967" s="6" t="str">
        <f t="shared" si="488"/>
        <v>Grange Terrace</v>
      </c>
      <c r="X1967" s="6" t="str">
        <f t="shared" si="489"/>
        <v>ce</v>
      </c>
      <c r="Y1967" s="6" t="str">
        <f t="shared" si="490"/>
        <v>Grange Terrace</v>
      </c>
      <c r="Z1967" s="6" t="str">
        <f t="shared" si="491"/>
        <v>Newport-On-Tay</v>
      </c>
      <c r="AA1967" s="6" t="str">
        <f t="shared" si="492"/>
        <v>WC</v>
      </c>
      <c r="AB1967" s="7" t="str">
        <f t="shared" si="493"/>
        <v>44293</v>
      </c>
      <c r="AC1967" s="6" t="str">
        <f t="shared" si="494"/>
        <v>84</v>
      </c>
      <c r="AD1967" s="6" t="str">
        <f t="shared" si="495"/>
        <v>C3</v>
      </c>
      <c r="AE1967" s="8" t="str">
        <f t="shared" si="496"/>
        <v/>
      </c>
    </row>
    <row r="1968" spans="1:31" x14ac:dyDescent="0.25">
      <c r="A1968" s="9">
        <v>2018</v>
      </c>
      <c r="B1968" s="10" t="s">
        <v>5593</v>
      </c>
      <c r="C1968" s="10" t="s">
        <v>1510</v>
      </c>
      <c r="D1968" s="10" t="s">
        <v>15</v>
      </c>
      <c r="E1968" s="10" t="s">
        <v>16</v>
      </c>
      <c r="F1968" s="10">
        <v>90</v>
      </c>
      <c r="G1968" s="10" t="s">
        <v>5594</v>
      </c>
      <c r="H1968" s="10" t="s">
        <v>2838</v>
      </c>
      <c r="I1968" s="10" t="s">
        <v>127</v>
      </c>
      <c r="J1968" s="11">
        <v>44199</v>
      </c>
      <c r="K1968" s="10">
        <v>72</v>
      </c>
      <c r="L1968" s="10" t="s">
        <v>52</v>
      </c>
      <c r="M1968" s="12"/>
      <c r="O1968">
        <f t="shared" si="497"/>
        <v>0</v>
      </c>
      <c r="Q1968" s="9" t="str">
        <f t="shared" si="482"/>
        <v>2018</v>
      </c>
      <c r="R1968" s="10" t="str">
        <f t="shared" si="483"/>
        <v>Shanelle</v>
      </c>
      <c r="S1968" s="10" t="str">
        <f t="shared" si="484"/>
        <v>Brewster</v>
      </c>
      <c r="T1968" s="10" t="str">
        <f t="shared" si="485"/>
        <v>Mrs</v>
      </c>
      <c r="U1968" s="10" t="str">
        <f t="shared" si="486"/>
        <v>F</v>
      </c>
      <c r="V1968" s="10" t="str">
        <f t="shared" si="487"/>
        <v>90</v>
      </c>
      <c r="W1968" s="10" t="str">
        <f t="shared" si="488"/>
        <v>Grange View</v>
      </c>
      <c r="X1968" s="10" t="str">
        <f t="shared" si="489"/>
        <v>ew</v>
      </c>
      <c r="Y1968" s="10" t="str">
        <f t="shared" si="490"/>
        <v>Grange View</v>
      </c>
      <c r="Z1968" s="10" t="str">
        <f t="shared" si="491"/>
        <v>Bury</v>
      </c>
      <c r="AA1968" s="10" t="str">
        <f t="shared" si="492"/>
        <v>WS</v>
      </c>
      <c r="AB1968" s="11" t="str">
        <f t="shared" si="493"/>
        <v>44199</v>
      </c>
      <c r="AC1968" s="10" t="str">
        <f t="shared" si="494"/>
        <v>72</v>
      </c>
      <c r="AD1968" s="10" t="str">
        <f t="shared" si="495"/>
        <v>A1</v>
      </c>
      <c r="AE1968" s="12" t="str">
        <f t="shared" si="496"/>
        <v/>
      </c>
    </row>
    <row r="1969" spans="1:31" x14ac:dyDescent="0.25">
      <c r="A1969" s="5">
        <v>2019</v>
      </c>
      <c r="B1969" s="6" t="s">
        <v>5595</v>
      </c>
      <c r="C1969" s="6" t="s">
        <v>2018</v>
      </c>
      <c r="D1969" s="6" t="s">
        <v>28</v>
      </c>
      <c r="E1969" s="6" t="s">
        <v>29</v>
      </c>
      <c r="F1969" s="6">
        <v>60</v>
      </c>
      <c r="G1969" s="6" t="s">
        <v>5596</v>
      </c>
      <c r="H1969" s="6" t="s">
        <v>988</v>
      </c>
      <c r="I1969" s="6" t="s">
        <v>32</v>
      </c>
      <c r="J1969" s="7">
        <v>43498</v>
      </c>
      <c r="K1969" s="6">
        <v>17</v>
      </c>
      <c r="L1969" s="6" t="s">
        <v>78</v>
      </c>
      <c r="M1969" s="8"/>
      <c r="O1969">
        <f t="shared" si="497"/>
        <v>0</v>
      </c>
      <c r="Q1969" s="5" t="str">
        <f t="shared" si="482"/>
        <v>2019</v>
      </c>
      <c r="R1969" s="6" t="str">
        <f t="shared" si="483"/>
        <v>Rodrick</v>
      </c>
      <c r="S1969" s="6" t="str">
        <f t="shared" si="484"/>
        <v>Segura</v>
      </c>
      <c r="T1969" s="6" t="str">
        <f t="shared" si="485"/>
        <v>Mr</v>
      </c>
      <c r="U1969" s="6" t="str">
        <f t="shared" si="486"/>
        <v>M</v>
      </c>
      <c r="V1969" s="6" t="str">
        <f t="shared" si="487"/>
        <v>60</v>
      </c>
      <c r="W1969" s="6" t="str">
        <f t="shared" si="488"/>
        <v>Grangehill Road</v>
      </c>
      <c r="X1969" s="6" t="str">
        <f t="shared" si="489"/>
        <v>ad</v>
      </c>
      <c r="Y1969" s="6" t="str">
        <f t="shared" si="490"/>
        <v>Grangehill Road</v>
      </c>
      <c r="Z1969" s="6" t="str">
        <f t="shared" si="491"/>
        <v>Prudhoe</v>
      </c>
      <c r="AA1969" s="6" t="str">
        <f t="shared" si="492"/>
        <v>WC</v>
      </c>
      <c r="AB1969" s="7" t="str">
        <f t="shared" si="493"/>
        <v>43498</v>
      </c>
      <c r="AC1969" s="6" t="str">
        <f t="shared" si="494"/>
        <v>17</v>
      </c>
      <c r="AD1969" s="6" t="str">
        <f t="shared" si="495"/>
        <v>C2</v>
      </c>
      <c r="AE1969" s="8" t="str">
        <f t="shared" si="496"/>
        <v/>
      </c>
    </row>
    <row r="1970" spans="1:31" x14ac:dyDescent="0.25">
      <c r="A1970" s="9">
        <v>2020</v>
      </c>
      <c r="B1970" s="10" t="s">
        <v>4005</v>
      </c>
      <c r="C1970" s="10" t="s">
        <v>1719</v>
      </c>
      <c r="D1970" s="10" t="s">
        <v>28</v>
      </c>
      <c r="E1970" s="10" t="s">
        <v>29</v>
      </c>
      <c r="F1970" s="10">
        <v>90</v>
      </c>
      <c r="G1970" s="10" t="s">
        <v>5597</v>
      </c>
      <c r="H1970" s="10" t="s">
        <v>4683</v>
      </c>
      <c r="I1970" s="10" t="s">
        <v>32</v>
      </c>
      <c r="J1970" s="11">
        <v>44554</v>
      </c>
      <c r="K1970" s="10">
        <v>97</v>
      </c>
      <c r="L1970" s="10" t="s">
        <v>20</v>
      </c>
      <c r="M1970" s="12"/>
      <c r="O1970">
        <f t="shared" si="497"/>
        <v>0</v>
      </c>
      <c r="Q1970" s="9" t="str">
        <f t="shared" si="482"/>
        <v>2020</v>
      </c>
      <c r="R1970" s="10" t="str">
        <f t="shared" si="483"/>
        <v>Blair</v>
      </c>
      <c r="S1970" s="10" t="str">
        <f t="shared" si="484"/>
        <v>Sargent</v>
      </c>
      <c r="T1970" s="10" t="str">
        <f t="shared" si="485"/>
        <v>Mr</v>
      </c>
      <c r="U1970" s="10" t="str">
        <f t="shared" si="486"/>
        <v>M</v>
      </c>
      <c r="V1970" s="10" t="str">
        <f t="shared" si="487"/>
        <v>90</v>
      </c>
      <c r="W1970" s="10" t="str">
        <f t="shared" si="488"/>
        <v>Grangewood Terrace</v>
      </c>
      <c r="X1970" s="10" t="str">
        <f t="shared" si="489"/>
        <v>ce</v>
      </c>
      <c r="Y1970" s="10" t="str">
        <f t="shared" si="490"/>
        <v>Grangewood Terrace</v>
      </c>
      <c r="Z1970" s="10" t="str">
        <f t="shared" si="491"/>
        <v>Musselburgh</v>
      </c>
      <c r="AA1970" s="10" t="str">
        <f t="shared" si="492"/>
        <v>WC</v>
      </c>
      <c r="AB1970" s="11" t="str">
        <f t="shared" si="493"/>
        <v>44554</v>
      </c>
      <c r="AC1970" s="10" t="str">
        <f t="shared" si="494"/>
        <v>97</v>
      </c>
      <c r="AD1970" s="10" t="str">
        <f t="shared" si="495"/>
        <v>B</v>
      </c>
      <c r="AE1970" s="12" t="str">
        <f t="shared" si="496"/>
        <v/>
      </c>
    </row>
    <row r="1971" spans="1:31" x14ac:dyDescent="0.25">
      <c r="A1971" s="5">
        <v>2021</v>
      </c>
      <c r="B1971" s="6" t="s">
        <v>5598</v>
      </c>
      <c r="C1971" s="6" t="s">
        <v>1655</v>
      </c>
      <c r="D1971" s="6" t="s">
        <v>49</v>
      </c>
      <c r="E1971" s="6" t="s">
        <v>16</v>
      </c>
      <c r="F1971" s="6">
        <v>30</v>
      </c>
      <c r="G1971" s="6" t="s">
        <v>5599</v>
      </c>
      <c r="H1971" s="6" t="s">
        <v>5600</v>
      </c>
      <c r="I1971" s="6" t="s">
        <v>32</v>
      </c>
      <c r="J1971" s="7">
        <v>44023</v>
      </c>
      <c r="K1971" s="6">
        <v>22</v>
      </c>
      <c r="L1971" s="6" t="s">
        <v>157</v>
      </c>
      <c r="M1971" s="8"/>
      <c r="O1971">
        <f t="shared" si="497"/>
        <v>0</v>
      </c>
      <c r="Q1971" s="5" t="str">
        <f t="shared" si="482"/>
        <v>2021</v>
      </c>
      <c r="R1971" s="6" t="str">
        <f t="shared" si="483"/>
        <v>Katharina</v>
      </c>
      <c r="S1971" s="6" t="str">
        <f t="shared" si="484"/>
        <v>Barrow</v>
      </c>
      <c r="T1971" s="6" t="str">
        <f t="shared" si="485"/>
        <v>Miss</v>
      </c>
      <c r="U1971" s="6" t="str">
        <f t="shared" si="486"/>
        <v>F</v>
      </c>
      <c r="V1971" s="6" t="str">
        <f t="shared" si="487"/>
        <v>30</v>
      </c>
      <c r="W1971" s="6" t="str">
        <f t="shared" si="488"/>
        <v>Granley Gardens</v>
      </c>
      <c r="X1971" s="6" t="str">
        <f t="shared" si="489"/>
        <v>ns</v>
      </c>
      <c r="Y1971" s="6" t="str">
        <f t="shared" si="490"/>
        <v>Granley Gardens</v>
      </c>
      <c r="Z1971" s="6" t="str">
        <f t="shared" si="491"/>
        <v>Perranporth</v>
      </c>
      <c r="AA1971" s="6" t="str">
        <f t="shared" si="492"/>
        <v>WC</v>
      </c>
      <c r="AB1971" s="7" t="str">
        <f t="shared" si="493"/>
        <v>44023</v>
      </c>
      <c r="AC1971" s="6" t="str">
        <f t="shared" si="494"/>
        <v>22</v>
      </c>
      <c r="AD1971" s="6" t="str">
        <f t="shared" si="495"/>
        <v>C3</v>
      </c>
      <c r="AE1971" s="8" t="str">
        <f t="shared" si="496"/>
        <v/>
      </c>
    </row>
    <row r="1972" spans="1:31" x14ac:dyDescent="0.25">
      <c r="A1972" s="9">
        <v>2022</v>
      </c>
      <c r="B1972" s="10" t="s">
        <v>1400</v>
      </c>
      <c r="C1972" s="10" t="s">
        <v>4228</v>
      </c>
      <c r="D1972" s="10" t="s">
        <v>28</v>
      </c>
      <c r="E1972" s="10" t="s">
        <v>29</v>
      </c>
      <c r="F1972" s="10">
        <v>30</v>
      </c>
      <c r="G1972" s="10" t="s">
        <v>5601</v>
      </c>
      <c r="H1972" s="10" t="s">
        <v>648</v>
      </c>
      <c r="I1972" s="10" t="s">
        <v>32</v>
      </c>
      <c r="J1972" s="11">
        <v>44042</v>
      </c>
      <c r="K1972" s="10">
        <v>16</v>
      </c>
      <c r="L1972" s="10" t="s">
        <v>99</v>
      </c>
      <c r="M1972" s="12"/>
      <c r="O1972">
        <f t="shared" si="497"/>
        <v>0</v>
      </c>
      <c r="Q1972" s="9" t="str">
        <f t="shared" si="482"/>
        <v>2022</v>
      </c>
      <c r="R1972" s="10" t="str">
        <f t="shared" si="483"/>
        <v>Connie</v>
      </c>
      <c r="S1972" s="10" t="str">
        <f t="shared" si="484"/>
        <v>Boone</v>
      </c>
      <c r="T1972" s="10" t="str">
        <f t="shared" si="485"/>
        <v>Mr</v>
      </c>
      <c r="U1972" s="10" t="str">
        <f t="shared" si="486"/>
        <v>M</v>
      </c>
      <c r="V1972" s="10" t="str">
        <f t="shared" si="487"/>
        <v>30</v>
      </c>
      <c r="W1972" s="10" t="str">
        <f t="shared" si="488"/>
        <v>Grantham Place</v>
      </c>
      <c r="X1972" s="10" t="str">
        <f t="shared" si="489"/>
        <v>ce</v>
      </c>
      <c r="Y1972" s="10" t="str">
        <f t="shared" si="490"/>
        <v>Grantham Place</v>
      </c>
      <c r="Z1972" s="10" t="str">
        <f t="shared" si="491"/>
        <v>Winkleigh</v>
      </c>
      <c r="AA1972" s="10" t="str">
        <f t="shared" si="492"/>
        <v>WC</v>
      </c>
      <c r="AB1972" s="11" t="str">
        <f t="shared" si="493"/>
        <v>44042</v>
      </c>
      <c r="AC1972" s="10" t="str">
        <f t="shared" si="494"/>
        <v>16</v>
      </c>
      <c r="AD1972" s="10" t="str">
        <f t="shared" si="495"/>
        <v>E</v>
      </c>
      <c r="AE1972" s="12" t="str">
        <f t="shared" si="496"/>
        <v/>
      </c>
    </row>
    <row r="1973" spans="1:31" x14ac:dyDescent="0.25">
      <c r="A1973" s="5">
        <v>2023</v>
      </c>
      <c r="B1973" s="6" t="s">
        <v>5602</v>
      </c>
      <c r="C1973" s="6" t="s">
        <v>2953</v>
      </c>
      <c r="D1973" s="6" t="s">
        <v>49</v>
      </c>
      <c r="E1973" s="6" t="s">
        <v>16</v>
      </c>
      <c r="F1973" s="6">
        <v>30</v>
      </c>
      <c r="G1973" s="6" t="s">
        <v>5603</v>
      </c>
      <c r="H1973" s="6" t="s">
        <v>2176</v>
      </c>
      <c r="I1973" s="6" t="s">
        <v>185</v>
      </c>
      <c r="J1973" s="7">
        <v>43712</v>
      </c>
      <c r="K1973" s="6">
        <v>7</v>
      </c>
      <c r="L1973" s="6" t="s">
        <v>52</v>
      </c>
      <c r="M1973" s="8"/>
      <c r="O1973">
        <f t="shared" si="497"/>
        <v>0</v>
      </c>
      <c r="Q1973" s="5" t="str">
        <f t="shared" si="482"/>
        <v>2023</v>
      </c>
      <c r="R1973" s="6" t="str">
        <f t="shared" si="483"/>
        <v>Maurita</v>
      </c>
      <c r="S1973" s="6" t="str">
        <f t="shared" si="484"/>
        <v>Prescott</v>
      </c>
      <c r="T1973" s="6" t="str">
        <f t="shared" si="485"/>
        <v>Miss</v>
      </c>
      <c r="U1973" s="6" t="str">
        <f t="shared" si="486"/>
        <v>F</v>
      </c>
      <c r="V1973" s="6" t="str">
        <f t="shared" si="487"/>
        <v>30</v>
      </c>
      <c r="W1973" s="6" t="str">
        <f t="shared" si="488"/>
        <v>Grants Close</v>
      </c>
      <c r="X1973" s="6" t="str">
        <f t="shared" si="489"/>
        <v>se</v>
      </c>
      <c r="Y1973" s="6" t="str">
        <f t="shared" si="490"/>
        <v>Grants Close</v>
      </c>
      <c r="Z1973" s="6" t="str">
        <f t="shared" si="491"/>
        <v>Ellon</v>
      </c>
      <c r="AA1973" s="6" t="str">
        <f t="shared" si="492"/>
        <v>HX</v>
      </c>
      <c r="AB1973" s="7" t="str">
        <f t="shared" si="493"/>
        <v>43712</v>
      </c>
      <c r="AC1973" s="6" t="str">
        <f t="shared" si="494"/>
        <v>7</v>
      </c>
      <c r="AD1973" s="6" t="str">
        <f t="shared" si="495"/>
        <v>A1</v>
      </c>
      <c r="AE1973" s="8" t="str">
        <f t="shared" si="496"/>
        <v/>
      </c>
    </row>
    <row r="1974" spans="1:31" x14ac:dyDescent="0.25">
      <c r="A1974" s="9">
        <v>2024</v>
      </c>
      <c r="B1974" s="10" t="s">
        <v>5604</v>
      </c>
      <c r="C1974" s="10" t="s">
        <v>5605</v>
      </c>
      <c r="D1974" s="10" t="s">
        <v>28</v>
      </c>
      <c r="E1974" s="10" t="s">
        <v>29</v>
      </c>
      <c r="F1974" s="10">
        <v>30</v>
      </c>
      <c r="G1974" s="10" t="s">
        <v>5606</v>
      </c>
      <c r="H1974" s="10" t="s">
        <v>1988</v>
      </c>
      <c r="I1974" s="10" t="s">
        <v>206</v>
      </c>
      <c r="J1974" s="11">
        <v>43908</v>
      </c>
      <c r="K1974" s="10">
        <v>74</v>
      </c>
      <c r="L1974" s="10" t="s">
        <v>33</v>
      </c>
      <c r="M1974" s="12"/>
      <c r="O1974">
        <f t="shared" si="497"/>
        <v>0</v>
      </c>
      <c r="Q1974" s="9" t="str">
        <f t="shared" si="482"/>
        <v>2024</v>
      </c>
      <c r="R1974" s="10" t="str">
        <f t="shared" si="483"/>
        <v>Millard</v>
      </c>
      <c r="S1974" s="10" t="str">
        <f t="shared" si="484"/>
        <v>Washington</v>
      </c>
      <c r="T1974" s="10" t="str">
        <f t="shared" si="485"/>
        <v>Mr</v>
      </c>
      <c r="U1974" s="10" t="str">
        <f t="shared" si="486"/>
        <v>M</v>
      </c>
      <c r="V1974" s="10" t="str">
        <f t="shared" si="487"/>
        <v>30</v>
      </c>
      <c r="W1974" s="10" t="str">
        <f t="shared" si="488"/>
        <v>Grantully Road</v>
      </c>
      <c r="X1974" s="10" t="str">
        <f t="shared" si="489"/>
        <v>ad</v>
      </c>
      <c r="Y1974" s="10" t="str">
        <f t="shared" si="490"/>
        <v>Grantully Road</v>
      </c>
      <c r="Z1974" s="10" t="str">
        <f t="shared" si="491"/>
        <v>Chesterfield</v>
      </c>
      <c r="AA1974" s="10" t="str">
        <f t="shared" si="492"/>
        <v>DH</v>
      </c>
      <c r="AB1974" s="11" t="str">
        <f t="shared" si="493"/>
        <v>43908</v>
      </c>
      <c r="AC1974" s="10" t="str">
        <f t="shared" si="494"/>
        <v>74</v>
      </c>
      <c r="AD1974" s="10" t="str">
        <f t="shared" si="495"/>
        <v>A3</v>
      </c>
      <c r="AE1974" s="12" t="str">
        <f t="shared" si="496"/>
        <v/>
      </c>
    </row>
    <row r="1975" spans="1:31" x14ac:dyDescent="0.25">
      <c r="A1975" s="5">
        <v>2025</v>
      </c>
      <c r="B1975" s="6" t="s">
        <v>5566</v>
      </c>
      <c r="C1975" s="6" t="s">
        <v>5607</v>
      </c>
      <c r="D1975" s="6" t="s">
        <v>41</v>
      </c>
      <c r="E1975" s="6" t="s">
        <v>16</v>
      </c>
      <c r="F1975" s="6">
        <v>30</v>
      </c>
      <c r="G1975" s="6" t="s">
        <v>5608</v>
      </c>
      <c r="H1975" s="6" t="s">
        <v>5609</v>
      </c>
      <c r="I1975" s="6" t="s">
        <v>32</v>
      </c>
      <c r="J1975" s="7">
        <v>43805</v>
      </c>
      <c r="K1975" s="6">
        <v>33</v>
      </c>
      <c r="L1975" s="6" t="s">
        <v>52</v>
      </c>
      <c r="M1975" s="8"/>
      <c r="O1975">
        <f t="shared" si="497"/>
        <v>0</v>
      </c>
      <c r="Q1975" s="5" t="str">
        <f t="shared" si="482"/>
        <v>2025</v>
      </c>
      <c r="R1975" s="6" t="str">
        <f t="shared" si="483"/>
        <v>Cathrine</v>
      </c>
      <c r="S1975" s="6" t="str">
        <f t="shared" si="484"/>
        <v>Lundy</v>
      </c>
      <c r="T1975" s="6" t="str">
        <f t="shared" si="485"/>
        <v>Ms</v>
      </c>
      <c r="U1975" s="6" t="str">
        <f t="shared" si="486"/>
        <v>F</v>
      </c>
      <c r="V1975" s="6" t="str">
        <f t="shared" si="487"/>
        <v>30</v>
      </c>
      <c r="W1975" s="6" t="str">
        <f t="shared" si="488"/>
        <v>Granville Gardens</v>
      </c>
      <c r="X1975" s="6" t="str">
        <f t="shared" si="489"/>
        <v>ns</v>
      </c>
      <c r="Y1975" s="6" t="str">
        <f t="shared" si="490"/>
        <v>Granville Gardens</v>
      </c>
      <c r="Z1975" s="6" t="str">
        <f t="shared" si="491"/>
        <v>Martock</v>
      </c>
      <c r="AA1975" s="6" t="str">
        <f t="shared" si="492"/>
        <v>WC</v>
      </c>
      <c r="AB1975" s="7" t="str">
        <f t="shared" si="493"/>
        <v>43805</v>
      </c>
      <c r="AC1975" s="6" t="str">
        <f t="shared" si="494"/>
        <v>33</v>
      </c>
      <c r="AD1975" s="6" t="str">
        <f t="shared" si="495"/>
        <v>A1</v>
      </c>
      <c r="AE1975" s="8" t="str">
        <f t="shared" si="496"/>
        <v/>
      </c>
    </row>
    <row r="1976" spans="1:31" x14ac:dyDescent="0.25">
      <c r="A1976" s="9">
        <v>2026</v>
      </c>
      <c r="B1976" s="10" t="s">
        <v>5610</v>
      </c>
      <c r="C1976" s="10" t="s">
        <v>3871</v>
      </c>
      <c r="D1976" s="10" t="s">
        <v>15</v>
      </c>
      <c r="E1976" s="10" t="s">
        <v>16</v>
      </c>
      <c r="F1976" s="10">
        <v>90</v>
      </c>
      <c r="G1976" s="10" t="s">
        <v>5611</v>
      </c>
      <c r="H1976" s="10" t="s">
        <v>5612</v>
      </c>
      <c r="I1976" s="10" t="s">
        <v>127</v>
      </c>
      <c r="J1976" s="11">
        <v>43853</v>
      </c>
      <c r="K1976" s="10">
        <v>83</v>
      </c>
      <c r="L1976" s="10" t="s">
        <v>20</v>
      </c>
      <c r="M1976" s="12"/>
      <c r="O1976">
        <f t="shared" si="497"/>
        <v>0</v>
      </c>
      <c r="Q1976" s="9" t="str">
        <f t="shared" si="482"/>
        <v>2026</v>
      </c>
      <c r="R1976" s="10" t="str">
        <f t="shared" si="483"/>
        <v>Sharen</v>
      </c>
      <c r="S1976" s="10" t="str">
        <f t="shared" si="484"/>
        <v>Douglas</v>
      </c>
      <c r="T1976" s="10" t="str">
        <f t="shared" si="485"/>
        <v>Mrs</v>
      </c>
      <c r="U1976" s="10" t="str">
        <f t="shared" si="486"/>
        <v>F</v>
      </c>
      <c r="V1976" s="10" t="str">
        <f t="shared" si="487"/>
        <v>90</v>
      </c>
      <c r="W1976" s="10" t="str">
        <f t="shared" si="488"/>
        <v>Granville House</v>
      </c>
      <c r="X1976" s="10" t="str">
        <f t="shared" si="489"/>
        <v>se</v>
      </c>
      <c r="Y1976" s="10" t="str">
        <f t="shared" si="490"/>
        <v>Granville House</v>
      </c>
      <c r="Z1976" s="10" t="str">
        <f t="shared" si="491"/>
        <v>Buxton</v>
      </c>
      <c r="AA1976" s="10" t="str">
        <f t="shared" si="492"/>
        <v>WS</v>
      </c>
      <c r="AB1976" s="11" t="str">
        <f t="shared" si="493"/>
        <v>43853</v>
      </c>
      <c r="AC1976" s="10" t="str">
        <f t="shared" si="494"/>
        <v>83</v>
      </c>
      <c r="AD1976" s="10" t="str">
        <f t="shared" si="495"/>
        <v>B</v>
      </c>
      <c r="AE1976" s="12" t="str">
        <f t="shared" si="496"/>
        <v/>
      </c>
    </row>
    <row r="1977" spans="1:31" x14ac:dyDescent="0.25">
      <c r="A1977" s="5">
        <v>2027</v>
      </c>
      <c r="B1977" s="6" t="s">
        <v>5613</v>
      </c>
      <c r="C1977" s="6" t="s">
        <v>3200</v>
      </c>
      <c r="D1977" s="6" t="s">
        <v>15</v>
      </c>
      <c r="E1977" s="6" t="s">
        <v>16</v>
      </c>
      <c r="F1977" s="6">
        <v>60</v>
      </c>
      <c r="G1977" s="6" t="s">
        <v>5614</v>
      </c>
      <c r="H1977" s="6" t="s">
        <v>5615</v>
      </c>
      <c r="I1977" s="6" t="s">
        <v>32</v>
      </c>
      <c r="J1977" s="7">
        <v>43495</v>
      </c>
      <c r="K1977" s="6">
        <v>41</v>
      </c>
      <c r="L1977" s="6" t="s">
        <v>20</v>
      </c>
      <c r="M1977" s="8"/>
      <c r="O1977">
        <f t="shared" si="497"/>
        <v>0</v>
      </c>
      <c r="Q1977" s="5" t="str">
        <f t="shared" si="482"/>
        <v>2027</v>
      </c>
      <c r="R1977" s="6" t="str">
        <f t="shared" si="483"/>
        <v>Jodi</v>
      </c>
      <c r="S1977" s="6" t="str">
        <f t="shared" si="484"/>
        <v>Houser</v>
      </c>
      <c r="T1977" s="6" t="str">
        <f t="shared" si="485"/>
        <v>Mrs</v>
      </c>
      <c r="U1977" s="6" t="str">
        <f t="shared" si="486"/>
        <v>F</v>
      </c>
      <c r="V1977" s="6" t="str">
        <f t="shared" si="487"/>
        <v>60</v>
      </c>
      <c r="W1977" s="6" t="str">
        <f t="shared" si="488"/>
        <v>Grape Vine</v>
      </c>
      <c r="X1977" s="6" t="str">
        <f t="shared" si="489"/>
        <v>ne</v>
      </c>
      <c r="Y1977" s="6" t="str">
        <f t="shared" si="490"/>
        <v>Grape Vine</v>
      </c>
      <c r="Z1977" s="6" t="str">
        <f t="shared" si="491"/>
        <v>Pewsey</v>
      </c>
      <c r="AA1977" s="6" t="str">
        <f t="shared" si="492"/>
        <v>WC</v>
      </c>
      <c r="AB1977" s="7" t="str">
        <f t="shared" si="493"/>
        <v>43495</v>
      </c>
      <c r="AC1977" s="6" t="str">
        <f t="shared" si="494"/>
        <v>41</v>
      </c>
      <c r="AD1977" s="6" t="str">
        <f t="shared" si="495"/>
        <v>B</v>
      </c>
      <c r="AE1977" s="8" t="str">
        <f t="shared" si="496"/>
        <v/>
      </c>
    </row>
    <row r="1978" spans="1:31" x14ac:dyDescent="0.25">
      <c r="A1978" s="9">
        <v>2028</v>
      </c>
      <c r="B1978" s="10" t="s">
        <v>5616</v>
      </c>
      <c r="C1978" s="10" t="s">
        <v>5049</v>
      </c>
      <c r="D1978" s="10" t="s">
        <v>49</v>
      </c>
      <c r="E1978" s="10" t="s">
        <v>16</v>
      </c>
      <c r="F1978" s="10">
        <v>30</v>
      </c>
      <c r="G1978" s="10" t="s">
        <v>5617</v>
      </c>
      <c r="H1978" s="10" t="s">
        <v>5618</v>
      </c>
      <c r="I1978" s="10" t="s">
        <v>32</v>
      </c>
      <c r="J1978" s="11">
        <v>44399</v>
      </c>
      <c r="K1978" s="10">
        <v>2</v>
      </c>
      <c r="L1978" s="10" t="s">
        <v>33</v>
      </c>
      <c r="M1978" s="12"/>
      <c r="O1978">
        <f t="shared" si="497"/>
        <v>0</v>
      </c>
      <c r="Q1978" s="9" t="str">
        <f t="shared" si="482"/>
        <v>2028</v>
      </c>
      <c r="R1978" s="10" t="str">
        <f t="shared" si="483"/>
        <v>Jesica</v>
      </c>
      <c r="S1978" s="10" t="str">
        <f t="shared" si="484"/>
        <v>Chen</v>
      </c>
      <c r="T1978" s="10" t="str">
        <f t="shared" si="485"/>
        <v>Miss</v>
      </c>
      <c r="U1978" s="10" t="str">
        <f t="shared" si="486"/>
        <v>F</v>
      </c>
      <c r="V1978" s="10" t="str">
        <f t="shared" si="487"/>
        <v>30</v>
      </c>
      <c r="W1978" s="10" t="str">
        <f t="shared" si="488"/>
        <v>Graphite Square</v>
      </c>
      <c r="X1978" s="10" t="str">
        <f t="shared" si="489"/>
        <v>re</v>
      </c>
      <c r="Y1978" s="10" t="str">
        <f t="shared" si="490"/>
        <v>Graphite Square</v>
      </c>
      <c r="Z1978" s="10" t="str">
        <f t="shared" si="491"/>
        <v>Woolacombe</v>
      </c>
      <c r="AA1978" s="10" t="str">
        <f t="shared" si="492"/>
        <v>WC</v>
      </c>
      <c r="AB1978" s="11" t="str">
        <f t="shared" si="493"/>
        <v>44399</v>
      </c>
      <c r="AC1978" s="10" t="str">
        <f t="shared" si="494"/>
        <v>2</v>
      </c>
      <c r="AD1978" s="10" t="str">
        <f t="shared" si="495"/>
        <v>A3</v>
      </c>
      <c r="AE1978" s="12" t="str">
        <f t="shared" si="496"/>
        <v/>
      </c>
    </row>
    <row r="1979" spans="1:31" x14ac:dyDescent="0.25">
      <c r="A1979" s="5">
        <v>2029</v>
      </c>
      <c r="B1979" s="6" t="s">
        <v>3188</v>
      </c>
      <c r="C1979" s="6" t="s">
        <v>5619</v>
      </c>
      <c r="D1979" s="6" t="s">
        <v>28</v>
      </c>
      <c r="E1979" s="6" t="s">
        <v>29</v>
      </c>
      <c r="F1979" s="6">
        <v>90</v>
      </c>
      <c r="G1979" s="6" t="s">
        <v>5620</v>
      </c>
      <c r="H1979" s="6" t="s">
        <v>3777</v>
      </c>
      <c r="I1979" s="6" t="s">
        <v>32</v>
      </c>
      <c r="J1979" s="7">
        <v>43622</v>
      </c>
      <c r="K1979" s="6">
        <v>50</v>
      </c>
      <c r="L1979" s="6" t="s">
        <v>39</v>
      </c>
      <c r="M1979" s="8"/>
      <c r="O1979">
        <f t="shared" si="497"/>
        <v>0</v>
      </c>
      <c r="Q1979" s="5" t="str">
        <f t="shared" si="482"/>
        <v>2029</v>
      </c>
      <c r="R1979" s="6" t="str">
        <f t="shared" si="483"/>
        <v>Melvin</v>
      </c>
      <c r="S1979" s="6" t="str">
        <f t="shared" si="484"/>
        <v>Muller</v>
      </c>
      <c r="T1979" s="6" t="str">
        <f t="shared" si="485"/>
        <v>Mr</v>
      </c>
      <c r="U1979" s="6" t="str">
        <f t="shared" si="486"/>
        <v>M</v>
      </c>
      <c r="V1979" s="6" t="str">
        <f t="shared" si="487"/>
        <v>90</v>
      </c>
      <c r="W1979" s="6" t="str">
        <f t="shared" si="488"/>
        <v>Graves Place</v>
      </c>
      <c r="X1979" s="6" t="str">
        <f t="shared" si="489"/>
        <v>ce</v>
      </c>
      <c r="Y1979" s="6" t="str">
        <f t="shared" si="490"/>
        <v>Graves Place</v>
      </c>
      <c r="Z1979" s="6" t="str">
        <f t="shared" si="491"/>
        <v>South Brent</v>
      </c>
      <c r="AA1979" s="6" t="str">
        <f t="shared" si="492"/>
        <v>WC</v>
      </c>
      <c r="AB1979" s="7" t="str">
        <f t="shared" si="493"/>
        <v>43622</v>
      </c>
      <c r="AC1979" s="6" t="str">
        <f t="shared" si="494"/>
        <v>50</v>
      </c>
      <c r="AD1979" s="6" t="str">
        <f t="shared" si="495"/>
        <v>C1</v>
      </c>
      <c r="AE1979" s="8" t="str">
        <f t="shared" si="496"/>
        <v/>
      </c>
    </row>
    <row r="1980" spans="1:31" x14ac:dyDescent="0.25">
      <c r="A1980" s="9">
        <v>2030</v>
      </c>
      <c r="B1980" s="10" t="s">
        <v>4414</v>
      </c>
      <c r="C1980" s="10" t="s">
        <v>5549</v>
      </c>
      <c r="D1980" s="10" t="s">
        <v>28</v>
      </c>
      <c r="E1980" s="10" t="s">
        <v>29</v>
      </c>
      <c r="F1980" s="10">
        <v>30</v>
      </c>
      <c r="G1980" s="10" t="s">
        <v>5621</v>
      </c>
      <c r="H1980" s="10" t="s">
        <v>530</v>
      </c>
      <c r="I1980" s="10" t="s">
        <v>32</v>
      </c>
      <c r="J1980" s="11">
        <v>43680</v>
      </c>
      <c r="K1980" s="10">
        <v>3</v>
      </c>
      <c r="L1980" s="10" t="s">
        <v>99</v>
      </c>
      <c r="M1980" s="12"/>
      <c r="O1980">
        <f t="shared" si="497"/>
        <v>0</v>
      </c>
      <c r="Q1980" s="9" t="str">
        <f t="shared" si="482"/>
        <v>2030</v>
      </c>
      <c r="R1980" s="10" t="str">
        <f t="shared" si="483"/>
        <v>Blaine</v>
      </c>
      <c r="S1980" s="10" t="str">
        <f t="shared" si="484"/>
        <v>Calderon</v>
      </c>
      <c r="T1980" s="10" t="str">
        <f t="shared" si="485"/>
        <v>Mr</v>
      </c>
      <c r="U1980" s="10" t="str">
        <f t="shared" si="486"/>
        <v>M</v>
      </c>
      <c r="V1980" s="10" t="str">
        <f t="shared" si="487"/>
        <v>30</v>
      </c>
      <c r="W1980" s="10" t="str">
        <f t="shared" si="488"/>
        <v>Gravesend Road</v>
      </c>
      <c r="X1980" s="10" t="str">
        <f t="shared" si="489"/>
        <v>ad</v>
      </c>
      <c r="Y1980" s="10" t="str">
        <f t="shared" si="490"/>
        <v>Gravesend Road</v>
      </c>
      <c r="Z1980" s="10" t="str">
        <f t="shared" si="491"/>
        <v>Moelfre</v>
      </c>
      <c r="AA1980" s="10" t="str">
        <f t="shared" si="492"/>
        <v>WC</v>
      </c>
      <c r="AB1980" s="11" t="str">
        <f t="shared" si="493"/>
        <v>43680</v>
      </c>
      <c r="AC1980" s="10" t="str">
        <f t="shared" si="494"/>
        <v>3</v>
      </c>
      <c r="AD1980" s="10" t="str">
        <f t="shared" si="495"/>
        <v>E</v>
      </c>
      <c r="AE1980" s="12" t="str">
        <f t="shared" si="496"/>
        <v/>
      </c>
    </row>
    <row r="1981" spans="1:31" x14ac:dyDescent="0.25">
      <c r="A1981" s="5">
        <v>2031</v>
      </c>
      <c r="B1981" s="6" t="s">
        <v>5622</v>
      </c>
      <c r="C1981" s="6" t="s">
        <v>2276</v>
      </c>
      <c r="D1981" s="6" t="s">
        <v>49</v>
      </c>
      <c r="E1981" s="6" t="s">
        <v>16</v>
      </c>
      <c r="F1981" s="6">
        <v>30</v>
      </c>
      <c r="G1981" s="6" t="s">
        <v>5623</v>
      </c>
      <c r="H1981" s="6" t="s">
        <v>5624</v>
      </c>
      <c r="I1981" s="6" t="s">
        <v>881</v>
      </c>
      <c r="J1981" s="7">
        <v>43831</v>
      </c>
      <c r="K1981" s="6">
        <v>29</v>
      </c>
      <c r="L1981" s="6" t="s">
        <v>20</v>
      </c>
      <c r="M1981" s="8"/>
      <c r="O1981">
        <f t="shared" si="497"/>
        <v>0</v>
      </c>
      <c r="Q1981" s="5" t="str">
        <f t="shared" si="482"/>
        <v>2031</v>
      </c>
      <c r="R1981" s="6" t="str">
        <f t="shared" si="483"/>
        <v>Tommye</v>
      </c>
      <c r="S1981" s="6" t="str">
        <f t="shared" si="484"/>
        <v>Mueller</v>
      </c>
      <c r="T1981" s="6" t="str">
        <f t="shared" si="485"/>
        <v>Miss</v>
      </c>
      <c r="U1981" s="6" t="str">
        <f t="shared" si="486"/>
        <v>F</v>
      </c>
      <c r="V1981" s="6" t="str">
        <f t="shared" si="487"/>
        <v>30</v>
      </c>
      <c r="W1981" s="6" t="str">
        <f t="shared" si="488"/>
        <v>Great Arthur</v>
      </c>
      <c r="X1981" s="6" t="str">
        <f t="shared" si="489"/>
        <v>ur</v>
      </c>
      <c r="Y1981" s="6" t="str">
        <f t="shared" si="490"/>
        <v>Great Arthur</v>
      </c>
      <c r="Z1981" s="6" t="str">
        <f t="shared" si="491"/>
        <v>Immingham</v>
      </c>
      <c r="AA1981" s="6" t="str">
        <f t="shared" si="492"/>
        <v>LS</v>
      </c>
      <c r="AB1981" s="7" t="str">
        <f t="shared" si="493"/>
        <v>43831</v>
      </c>
      <c r="AC1981" s="6" t="str">
        <f t="shared" si="494"/>
        <v>29</v>
      </c>
      <c r="AD1981" s="6" t="str">
        <f t="shared" si="495"/>
        <v>B</v>
      </c>
      <c r="AE1981" s="8" t="str">
        <f t="shared" si="496"/>
        <v/>
      </c>
    </row>
    <row r="1982" spans="1:31" x14ac:dyDescent="0.25">
      <c r="A1982" s="9">
        <v>2032</v>
      </c>
      <c r="B1982" s="10" t="s">
        <v>5625</v>
      </c>
      <c r="C1982" s="10" t="s">
        <v>5626</v>
      </c>
      <c r="D1982" s="10" t="s">
        <v>28</v>
      </c>
      <c r="E1982" s="10" t="s">
        <v>29</v>
      </c>
      <c r="F1982" s="10">
        <v>60</v>
      </c>
      <c r="G1982" s="10" t="s">
        <v>5627</v>
      </c>
      <c r="H1982" s="10" t="s">
        <v>5628</v>
      </c>
      <c r="I1982" s="10" t="s">
        <v>38</v>
      </c>
      <c r="J1982" s="11">
        <v>44317</v>
      </c>
      <c r="K1982" s="10">
        <v>71</v>
      </c>
      <c r="L1982" s="10" t="s">
        <v>33</v>
      </c>
      <c r="M1982" s="12"/>
      <c r="O1982">
        <f t="shared" si="497"/>
        <v>0</v>
      </c>
      <c r="Q1982" s="9" t="str">
        <f t="shared" si="482"/>
        <v>2032</v>
      </c>
      <c r="R1982" s="10" t="str">
        <f t="shared" si="483"/>
        <v>Arron</v>
      </c>
      <c r="S1982" s="10" t="str">
        <f t="shared" si="484"/>
        <v>English</v>
      </c>
      <c r="T1982" s="10" t="str">
        <f t="shared" si="485"/>
        <v>Mr</v>
      </c>
      <c r="U1982" s="10" t="str">
        <f t="shared" si="486"/>
        <v>M</v>
      </c>
      <c r="V1982" s="10" t="str">
        <f t="shared" si="487"/>
        <v>60</v>
      </c>
      <c r="W1982" s="10" t="str">
        <f t="shared" si="488"/>
        <v>Great Brownings</v>
      </c>
      <c r="X1982" s="10" t="str">
        <f t="shared" si="489"/>
        <v>gs</v>
      </c>
      <c r="Y1982" s="10" t="str">
        <f t="shared" si="490"/>
        <v>Great Brownings</v>
      </c>
      <c r="Z1982" s="10" t="str">
        <f t="shared" si="491"/>
        <v>Dunkeld</v>
      </c>
      <c r="AA1982" s="10" t="str">
        <f t="shared" si="492"/>
        <v>RM</v>
      </c>
      <c r="AB1982" s="11" t="str">
        <f t="shared" si="493"/>
        <v>44317</v>
      </c>
      <c r="AC1982" s="10" t="str">
        <f t="shared" si="494"/>
        <v>71</v>
      </c>
      <c r="AD1982" s="10" t="str">
        <f t="shared" si="495"/>
        <v>A3</v>
      </c>
      <c r="AE1982" s="12" t="str">
        <f t="shared" si="496"/>
        <v/>
      </c>
    </row>
    <row r="1983" spans="1:31" x14ac:dyDescent="0.25">
      <c r="A1983" s="5">
        <v>2033</v>
      </c>
      <c r="B1983" s="6" t="s">
        <v>5629</v>
      </c>
      <c r="C1983" s="6" t="s">
        <v>5630</v>
      </c>
      <c r="D1983" s="6" t="s">
        <v>41</v>
      </c>
      <c r="E1983" s="6" t="s">
        <v>16</v>
      </c>
      <c r="F1983" s="6">
        <v>30</v>
      </c>
      <c r="G1983" s="6" t="s">
        <v>5631</v>
      </c>
      <c r="H1983" s="6" t="s">
        <v>4653</v>
      </c>
      <c r="I1983" s="6" t="s">
        <v>185</v>
      </c>
      <c r="J1983" s="7">
        <v>43781</v>
      </c>
      <c r="K1983" s="6">
        <v>33</v>
      </c>
      <c r="L1983" s="6" t="s">
        <v>39</v>
      </c>
      <c r="M1983" s="8"/>
      <c r="O1983">
        <f t="shared" si="497"/>
        <v>0</v>
      </c>
      <c r="Q1983" s="5" t="str">
        <f t="shared" si="482"/>
        <v>2033</v>
      </c>
      <c r="R1983" s="6" t="str">
        <f t="shared" si="483"/>
        <v>Shirly</v>
      </c>
      <c r="S1983" s="6" t="str">
        <f t="shared" si="484"/>
        <v>Norton</v>
      </c>
      <c r="T1983" s="6" t="str">
        <f t="shared" si="485"/>
        <v>Ms</v>
      </c>
      <c r="U1983" s="6" t="str">
        <f t="shared" si="486"/>
        <v>F</v>
      </c>
      <c r="V1983" s="6" t="str">
        <f t="shared" si="487"/>
        <v>30</v>
      </c>
      <c r="W1983" s="6" t="str">
        <f t="shared" si="488"/>
        <v>Great Chapel</v>
      </c>
      <c r="X1983" s="6" t="str">
        <f t="shared" si="489"/>
        <v>el</v>
      </c>
      <c r="Y1983" s="6" t="str">
        <f t="shared" si="490"/>
        <v>Great Chapel</v>
      </c>
      <c r="Z1983" s="6" t="str">
        <f t="shared" si="491"/>
        <v>Grantham</v>
      </c>
      <c r="AA1983" s="6" t="str">
        <f t="shared" si="492"/>
        <v>HX</v>
      </c>
      <c r="AB1983" s="7" t="str">
        <f t="shared" si="493"/>
        <v>43781</v>
      </c>
      <c r="AC1983" s="6" t="str">
        <f t="shared" si="494"/>
        <v>33</v>
      </c>
      <c r="AD1983" s="6" t="str">
        <f t="shared" si="495"/>
        <v>C1</v>
      </c>
      <c r="AE1983" s="8" t="str">
        <f t="shared" si="496"/>
        <v/>
      </c>
    </row>
    <row r="1984" spans="1:31" x14ac:dyDescent="0.25">
      <c r="A1984" s="9">
        <v>2034</v>
      </c>
      <c r="B1984" s="10" t="s">
        <v>2041</v>
      </c>
      <c r="C1984" s="10" t="s">
        <v>1149</v>
      </c>
      <c r="D1984" s="10" t="s">
        <v>28</v>
      </c>
      <c r="E1984" s="10" t="s">
        <v>29</v>
      </c>
      <c r="F1984" s="10">
        <v>30</v>
      </c>
      <c r="G1984" s="10" t="s">
        <v>5632</v>
      </c>
      <c r="H1984" s="10" t="s">
        <v>5633</v>
      </c>
      <c r="I1984" s="10" t="s">
        <v>32</v>
      </c>
      <c r="J1984" s="11">
        <v>44292</v>
      </c>
      <c r="K1984" s="10">
        <v>96</v>
      </c>
      <c r="L1984" s="10" t="s">
        <v>44</v>
      </c>
      <c r="M1984" s="12"/>
      <c r="O1984">
        <f t="shared" si="497"/>
        <v>0</v>
      </c>
      <c r="Q1984" s="9" t="str">
        <f t="shared" si="482"/>
        <v>2034</v>
      </c>
      <c r="R1984" s="10" t="str">
        <f t="shared" si="483"/>
        <v>Louis</v>
      </c>
      <c r="S1984" s="10" t="str">
        <f t="shared" si="484"/>
        <v>Morris</v>
      </c>
      <c r="T1984" s="10" t="str">
        <f t="shared" si="485"/>
        <v>Mr</v>
      </c>
      <c r="U1984" s="10" t="str">
        <f t="shared" si="486"/>
        <v>M</v>
      </c>
      <c r="V1984" s="10" t="str">
        <f t="shared" si="487"/>
        <v>30</v>
      </c>
      <c r="W1984" s="10" t="str">
        <f t="shared" si="488"/>
        <v>Great Chertsey</v>
      </c>
      <c r="X1984" s="10" t="str">
        <f t="shared" si="489"/>
        <v>ey</v>
      </c>
      <c r="Y1984" s="10" t="str">
        <f t="shared" si="490"/>
        <v>Great Chertsey</v>
      </c>
      <c r="Z1984" s="10" t="str">
        <f t="shared" si="491"/>
        <v>Renfrewshire</v>
      </c>
      <c r="AA1984" s="10" t="str">
        <f t="shared" si="492"/>
        <v>WC</v>
      </c>
      <c r="AB1984" s="11" t="str">
        <f t="shared" si="493"/>
        <v>44292</v>
      </c>
      <c r="AC1984" s="10" t="str">
        <f t="shared" si="494"/>
        <v>96</v>
      </c>
      <c r="AD1984" s="10" t="str">
        <f t="shared" si="495"/>
        <v>D</v>
      </c>
      <c r="AE1984" s="12" t="str">
        <f t="shared" si="496"/>
        <v/>
      </c>
    </row>
    <row r="1985" spans="1:31" x14ac:dyDescent="0.25">
      <c r="A1985" s="5">
        <v>2035</v>
      </c>
      <c r="B1985" s="6" t="s">
        <v>5000</v>
      </c>
      <c r="C1985" s="6" t="s">
        <v>5634</v>
      </c>
      <c r="D1985" s="6" t="s">
        <v>15</v>
      </c>
      <c r="E1985" s="6" t="s">
        <v>16</v>
      </c>
      <c r="F1985" s="6">
        <v>30</v>
      </c>
      <c r="G1985" s="6" t="s">
        <v>5635</v>
      </c>
      <c r="H1985" s="6" t="s">
        <v>923</v>
      </c>
      <c r="I1985" s="6" t="s">
        <v>38</v>
      </c>
      <c r="J1985" s="7">
        <v>43641</v>
      </c>
      <c r="K1985" s="6">
        <v>55</v>
      </c>
      <c r="L1985" s="6" t="s">
        <v>157</v>
      </c>
      <c r="M1985" s="8"/>
      <c r="O1985">
        <f t="shared" si="497"/>
        <v>0</v>
      </c>
      <c r="Q1985" s="5" t="str">
        <f t="shared" si="482"/>
        <v>2035</v>
      </c>
      <c r="R1985" s="6" t="str">
        <f t="shared" si="483"/>
        <v>Lizzie</v>
      </c>
      <c r="S1985" s="6" t="str">
        <f t="shared" si="484"/>
        <v>Dowdy</v>
      </c>
      <c r="T1985" s="6" t="str">
        <f t="shared" si="485"/>
        <v>Mrs</v>
      </c>
      <c r="U1985" s="6" t="str">
        <f t="shared" si="486"/>
        <v>F</v>
      </c>
      <c r="V1985" s="6" t="str">
        <f t="shared" si="487"/>
        <v>30</v>
      </c>
      <c r="W1985" s="6" t="str">
        <f t="shared" si="488"/>
        <v>Great Church</v>
      </c>
      <c r="X1985" s="6" t="str">
        <f t="shared" si="489"/>
        <v>ch</v>
      </c>
      <c r="Y1985" s="6" t="str">
        <f t="shared" si="490"/>
        <v>Great Church</v>
      </c>
      <c r="Z1985" s="6" t="str">
        <f t="shared" si="491"/>
        <v>Dudley</v>
      </c>
      <c r="AA1985" s="6" t="str">
        <f t="shared" si="492"/>
        <v>RM</v>
      </c>
      <c r="AB1985" s="7" t="str">
        <f t="shared" si="493"/>
        <v>43641</v>
      </c>
      <c r="AC1985" s="6" t="str">
        <f t="shared" si="494"/>
        <v>55</v>
      </c>
      <c r="AD1985" s="6" t="str">
        <f t="shared" si="495"/>
        <v>C3</v>
      </c>
      <c r="AE1985" s="8" t="str">
        <f t="shared" si="496"/>
        <v/>
      </c>
    </row>
    <row r="1986" spans="1:31" x14ac:dyDescent="0.25">
      <c r="A1986" s="9">
        <v>2036</v>
      </c>
      <c r="B1986" s="10" t="s">
        <v>4580</v>
      </c>
      <c r="C1986" s="10" t="s">
        <v>5161</v>
      </c>
      <c r="D1986" s="10" t="s">
        <v>28</v>
      </c>
      <c r="E1986" s="10" t="s">
        <v>29</v>
      </c>
      <c r="F1986" s="10">
        <v>90</v>
      </c>
      <c r="G1986" s="10" t="s">
        <v>5636</v>
      </c>
      <c r="H1986" s="10" t="s">
        <v>2401</v>
      </c>
      <c r="I1986" s="10" t="s">
        <v>25</v>
      </c>
      <c r="J1986" s="11">
        <v>43521</v>
      </c>
      <c r="K1986" s="10">
        <v>3</v>
      </c>
      <c r="L1986" s="10" t="s">
        <v>157</v>
      </c>
      <c r="M1986" s="12"/>
      <c r="O1986">
        <f t="shared" si="497"/>
        <v>0</v>
      </c>
      <c r="Q1986" s="9" t="str">
        <f t="shared" si="482"/>
        <v>2036</v>
      </c>
      <c r="R1986" s="10" t="str">
        <f t="shared" si="483"/>
        <v>Pierre</v>
      </c>
      <c r="S1986" s="10" t="str">
        <f t="shared" si="484"/>
        <v>Herman</v>
      </c>
      <c r="T1986" s="10" t="str">
        <f t="shared" si="485"/>
        <v>Mr</v>
      </c>
      <c r="U1986" s="10" t="str">
        <f t="shared" si="486"/>
        <v>M</v>
      </c>
      <c r="V1986" s="10" t="str">
        <f t="shared" si="487"/>
        <v>90</v>
      </c>
      <c r="W1986" s="10" t="str">
        <f t="shared" si="488"/>
        <v>Great Marlboro</v>
      </c>
      <c r="X1986" s="10" t="str">
        <f t="shared" si="489"/>
        <v>ro</v>
      </c>
      <c r="Y1986" s="10" t="str">
        <f t="shared" si="490"/>
        <v>Great Marlboro</v>
      </c>
      <c r="Z1986" s="10" t="str">
        <f t="shared" si="491"/>
        <v>Hayle</v>
      </c>
      <c r="AA1986" s="10" t="str">
        <f t="shared" si="492"/>
        <v>HG</v>
      </c>
      <c r="AB1986" s="11" t="str">
        <f t="shared" si="493"/>
        <v>43521</v>
      </c>
      <c r="AC1986" s="10" t="str">
        <f t="shared" si="494"/>
        <v>3</v>
      </c>
      <c r="AD1986" s="10" t="str">
        <f t="shared" si="495"/>
        <v>C3</v>
      </c>
      <c r="AE1986" s="12" t="str">
        <f t="shared" si="496"/>
        <v/>
      </c>
    </row>
    <row r="1987" spans="1:31" x14ac:dyDescent="0.25">
      <c r="A1987" s="5">
        <v>2037</v>
      </c>
      <c r="B1987" s="6" t="s">
        <v>5637</v>
      </c>
      <c r="C1987" s="6" t="s">
        <v>1684</v>
      </c>
      <c r="D1987" s="6" t="s">
        <v>115</v>
      </c>
      <c r="E1987" s="6" t="s">
        <v>16</v>
      </c>
      <c r="F1987" s="6">
        <v>90</v>
      </c>
      <c r="G1987" s="6" t="s">
        <v>5638</v>
      </c>
      <c r="H1987" s="6" t="s">
        <v>470</v>
      </c>
      <c r="I1987" s="6" t="s">
        <v>471</v>
      </c>
      <c r="J1987" s="7">
        <v>43664</v>
      </c>
      <c r="K1987" s="6">
        <v>22</v>
      </c>
      <c r="L1987" s="6" t="s">
        <v>39</v>
      </c>
      <c r="M1987" s="8"/>
      <c r="O1987">
        <f t="shared" si="497"/>
        <v>0</v>
      </c>
      <c r="Q1987" s="5" t="str">
        <f t="shared" si="482"/>
        <v>2037</v>
      </c>
      <c r="R1987" s="6" t="str">
        <f t="shared" si="483"/>
        <v>Amal</v>
      </c>
      <c r="S1987" s="6" t="str">
        <f t="shared" si="484"/>
        <v>Franks</v>
      </c>
      <c r="T1987" s="6" t="str">
        <f t="shared" si="485"/>
        <v>Prof</v>
      </c>
      <c r="U1987" s="6" t="str">
        <f t="shared" si="486"/>
        <v>F</v>
      </c>
      <c r="V1987" s="6" t="str">
        <f t="shared" si="487"/>
        <v>90</v>
      </c>
      <c r="W1987" s="6" t="str">
        <f t="shared" si="488"/>
        <v>Great Pearl</v>
      </c>
      <c r="X1987" s="6" t="str">
        <f t="shared" si="489"/>
        <v>rl</v>
      </c>
      <c r="Y1987" s="6" t="str">
        <f t="shared" si="490"/>
        <v>Great Pearl</v>
      </c>
      <c r="Z1987" s="6" t="str">
        <f t="shared" si="491"/>
        <v>Ascot</v>
      </c>
      <c r="AA1987" s="6" t="str">
        <f t="shared" si="492"/>
        <v>BN</v>
      </c>
      <c r="AB1987" s="7" t="str">
        <f t="shared" si="493"/>
        <v>43664</v>
      </c>
      <c r="AC1987" s="6" t="str">
        <f t="shared" si="494"/>
        <v>22</v>
      </c>
      <c r="AD1987" s="6" t="str">
        <f t="shared" si="495"/>
        <v>C1</v>
      </c>
      <c r="AE1987" s="8" t="str">
        <f t="shared" si="496"/>
        <v/>
      </c>
    </row>
    <row r="1988" spans="1:31" x14ac:dyDescent="0.25">
      <c r="A1988" s="9">
        <v>2038</v>
      </c>
      <c r="B1988" s="10" t="s">
        <v>5639</v>
      </c>
      <c r="C1988" s="10" t="s">
        <v>5640</v>
      </c>
      <c r="D1988" s="10" t="s">
        <v>49</v>
      </c>
      <c r="E1988" s="10" t="s">
        <v>16</v>
      </c>
      <c r="F1988" s="10">
        <v>30</v>
      </c>
      <c r="G1988" s="10" t="s">
        <v>5641</v>
      </c>
      <c r="H1988" s="10" t="s">
        <v>135</v>
      </c>
      <c r="I1988" s="10" t="s">
        <v>32</v>
      </c>
      <c r="J1988" s="11">
        <v>44374</v>
      </c>
      <c r="K1988" s="10">
        <v>50</v>
      </c>
      <c r="L1988" s="10" t="s">
        <v>52</v>
      </c>
      <c r="M1988" s="12"/>
      <c r="O1988">
        <f t="shared" si="497"/>
        <v>0</v>
      </c>
      <c r="Q1988" s="9" t="str">
        <f t="shared" si="482"/>
        <v>2038</v>
      </c>
      <c r="R1988" s="10" t="str">
        <f t="shared" si="483"/>
        <v>Annita</v>
      </c>
      <c r="S1988" s="10" t="str">
        <f t="shared" si="484"/>
        <v>Allison</v>
      </c>
      <c r="T1988" s="10" t="str">
        <f t="shared" si="485"/>
        <v>Miss</v>
      </c>
      <c r="U1988" s="10" t="str">
        <f t="shared" si="486"/>
        <v>F</v>
      </c>
      <c r="V1988" s="10" t="str">
        <f t="shared" si="487"/>
        <v>30</v>
      </c>
      <c r="W1988" s="10" t="str">
        <f t="shared" si="488"/>
        <v>Great Rider</v>
      </c>
      <c r="X1988" s="10" t="str">
        <f t="shared" si="489"/>
        <v>er</v>
      </c>
      <c r="Y1988" s="10" t="str">
        <f t="shared" si="490"/>
        <v>Great Rider</v>
      </c>
      <c r="Z1988" s="10" t="str">
        <f t="shared" si="491"/>
        <v>West Yorkshire</v>
      </c>
      <c r="AA1988" s="10" t="str">
        <f t="shared" si="492"/>
        <v>WC</v>
      </c>
      <c r="AB1988" s="11" t="str">
        <f t="shared" si="493"/>
        <v>44374</v>
      </c>
      <c r="AC1988" s="10" t="str">
        <f t="shared" si="494"/>
        <v>50</v>
      </c>
      <c r="AD1988" s="10" t="str">
        <f t="shared" si="495"/>
        <v>A1</v>
      </c>
      <c r="AE1988" s="12" t="str">
        <f t="shared" si="496"/>
        <v/>
      </c>
    </row>
    <row r="1989" spans="1:31" x14ac:dyDescent="0.25">
      <c r="A1989" s="5">
        <v>2039</v>
      </c>
      <c r="B1989" s="6" t="s">
        <v>5425</v>
      </c>
      <c r="C1989" s="6" t="s">
        <v>5309</v>
      </c>
      <c r="D1989" s="6" t="s">
        <v>49</v>
      </c>
      <c r="E1989" s="6" t="s">
        <v>16</v>
      </c>
      <c r="F1989" s="6">
        <v>90</v>
      </c>
      <c r="G1989" s="6" t="s">
        <v>5642</v>
      </c>
      <c r="H1989" s="6" t="s">
        <v>1201</v>
      </c>
      <c r="I1989" s="6" t="s">
        <v>291</v>
      </c>
      <c r="J1989" s="7">
        <v>43558</v>
      </c>
      <c r="K1989" s="6">
        <v>17</v>
      </c>
      <c r="L1989" s="6" t="s">
        <v>157</v>
      </c>
      <c r="M1989" s="8"/>
      <c r="O1989">
        <f t="shared" si="497"/>
        <v>0</v>
      </c>
      <c r="Q1989" s="5" t="str">
        <f t="shared" si="482"/>
        <v>2039</v>
      </c>
      <c r="R1989" s="6" t="str">
        <f t="shared" si="483"/>
        <v>Shelby</v>
      </c>
      <c r="S1989" s="6" t="str">
        <f t="shared" si="484"/>
        <v>Buchanan</v>
      </c>
      <c r="T1989" s="6" t="str">
        <f t="shared" si="485"/>
        <v>Miss</v>
      </c>
      <c r="U1989" s="6" t="str">
        <f t="shared" si="486"/>
        <v>F</v>
      </c>
      <c r="V1989" s="6" t="str">
        <f t="shared" si="487"/>
        <v>90</v>
      </c>
      <c r="W1989" s="6" t="str">
        <f t="shared" si="488"/>
        <v>Great Sanctuary</v>
      </c>
      <c r="X1989" s="6" t="str">
        <f t="shared" si="489"/>
        <v>ry</v>
      </c>
      <c r="Y1989" s="6" t="str">
        <f t="shared" si="490"/>
        <v>Great Sanctuary</v>
      </c>
      <c r="Z1989" s="6" t="str">
        <f t="shared" si="491"/>
        <v>Lancashire</v>
      </c>
      <c r="AA1989" s="6" t="str">
        <f t="shared" si="492"/>
        <v>HS</v>
      </c>
      <c r="AB1989" s="7" t="str">
        <f t="shared" si="493"/>
        <v>43558</v>
      </c>
      <c r="AC1989" s="6" t="str">
        <f t="shared" si="494"/>
        <v>17</v>
      </c>
      <c r="AD1989" s="6" t="str">
        <f t="shared" si="495"/>
        <v>C3</v>
      </c>
      <c r="AE1989" s="8" t="str">
        <f t="shared" si="496"/>
        <v/>
      </c>
    </row>
    <row r="1990" spans="1:31" x14ac:dyDescent="0.25">
      <c r="A1990" s="9">
        <v>2040</v>
      </c>
      <c r="B1990" s="10" t="s">
        <v>5643</v>
      </c>
      <c r="C1990" s="10" t="s">
        <v>1027</v>
      </c>
      <c r="D1990" s="10" t="s">
        <v>28</v>
      </c>
      <c r="E1990" s="10" t="s">
        <v>29</v>
      </c>
      <c r="F1990" s="10">
        <v>30</v>
      </c>
      <c r="G1990" s="10" t="s">
        <v>5644</v>
      </c>
      <c r="H1990" s="10" t="s">
        <v>5645</v>
      </c>
      <c r="I1990" s="10" t="s">
        <v>185</v>
      </c>
      <c r="J1990" s="11">
        <v>44466</v>
      </c>
      <c r="K1990" s="10">
        <v>17</v>
      </c>
      <c r="L1990" s="10" t="s">
        <v>52</v>
      </c>
      <c r="M1990" s="12"/>
      <c r="O1990">
        <f t="shared" si="497"/>
        <v>0</v>
      </c>
      <c r="Q1990" s="9" t="str">
        <f t="shared" ref="Q1990:Q2053" si="498">TRIM(A1990)</f>
        <v>2040</v>
      </c>
      <c r="R1990" s="10" t="str">
        <f t="shared" ref="R1990:R2053" si="499">TRIM(B1990)</f>
        <v>Alden</v>
      </c>
      <c r="S1990" s="10" t="str">
        <f t="shared" ref="S1990:S2053" si="500">TRIM(C1990)</f>
        <v>Roper</v>
      </c>
      <c r="T1990" s="10" t="str">
        <f t="shared" ref="T1990:T2053" si="501">TRIM(D1990)</f>
        <v>Mr</v>
      </c>
      <c r="U1990" s="10" t="str">
        <f t="shared" ref="U1990:U2053" si="502">IF(ISNUMBER(SEARCH("f",TRIM(E1990))),"F","M")</f>
        <v>M</v>
      </c>
      <c r="V1990" s="10" t="str">
        <f t="shared" ref="V1990:V2053" si="503">TRIM(F1990)</f>
        <v>30</v>
      </c>
      <c r="W1990" s="10" t="str">
        <f t="shared" ref="W1990:W2053" si="504">SUBSTITUTE(SUBSTITUTE(SUBSTITUTE(PROPER(TRIM(G1990)),"(?)","")," (No",""),"'S","'s")</f>
        <v>Great Strand</v>
      </c>
      <c r="X1990" s="10" t="str">
        <f t="shared" ref="X1990:X2053" si="505">RIGHT(W1990,2)</f>
        <v>nd</v>
      </c>
      <c r="Y1990" s="10" t="str">
        <f t="shared" ref="Y1990:Y2053" si="506">IF(OR(X1990="St",X1990="Av",X1990="Pl"),SUBSTITUTE(SUBSTITUTE(SUBSTITUTE(SUBSTITUTE(SUBSTITUTE(SUBSTITUTE(SUBSTITUTE(W1990,"Rd","Road"),"St","Street"),"Cls", "Close"),"Plc","Place"),"Bldgs","Buildings"),"Av","Avenue"),"Pl","Place"),SUBSTITUTE(SUBSTITUTE(SUBSTITUTE(SUBSTITUTE(SUBSTITUTE(W1990,"Rd","Road"),"Cls", "Close"),"Plc","Place"),"Bldgs","Buildings"),"Crt","Court"))</f>
        <v>Great Strand</v>
      </c>
      <c r="Z1990" s="10" t="str">
        <f t="shared" ref="Z1990:Z2053" si="507">TRIM(H1990)</f>
        <v>Grange-Over-Sands</v>
      </c>
      <c r="AA1990" s="10" t="str">
        <f t="shared" ref="AA1990:AA2053" si="508">TRIM(I1990)</f>
        <v>HX</v>
      </c>
      <c r="AB1990" s="11" t="str">
        <f t="shared" ref="AB1990:AB2053" si="509">TRIM(J1990)</f>
        <v>44466</v>
      </c>
      <c r="AC1990" s="10" t="str">
        <f t="shared" ref="AC1990:AC2053" si="510">TRIM(K1990)</f>
        <v>17</v>
      </c>
      <c r="AD1990" s="10" t="str">
        <f t="shared" ref="AD1990:AD2053" si="511">TRIM(L1990)</f>
        <v>A1</v>
      </c>
      <c r="AE1990" s="12" t="str">
        <f t="shared" ref="AE1990:AE2053" si="512">TRIM(M1990)</f>
        <v/>
      </c>
    </row>
    <row r="1991" spans="1:31" x14ac:dyDescent="0.25">
      <c r="A1991" s="5">
        <v>2041</v>
      </c>
      <c r="B1991" s="6" t="s">
        <v>3093</v>
      </c>
      <c r="C1991" s="6" t="s">
        <v>5646</v>
      </c>
      <c r="D1991" s="6" t="s">
        <v>49</v>
      </c>
      <c r="E1991" s="6" t="s">
        <v>16</v>
      </c>
      <c r="F1991" s="6">
        <v>90</v>
      </c>
      <c r="G1991" s="6" t="s">
        <v>5647</v>
      </c>
      <c r="H1991" s="6" t="s">
        <v>5648</v>
      </c>
      <c r="I1991" s="6" t="s">
        <v>32</v>
      </c>
      <c r="J1991" s="7">
        <v>43551</v>
      </c>
      <c r="K1991" s="6">
        <v>15</v>
      </c>
      <c r="L1991" s="6" t="s">
        <v>52</v>
      </c>
      <c r="M1991" s="8"/>
      <c r="O1991">
        <f t="shared" si="497"/>
        <v>0</v>
      </c>
      <c r="Q1991" s="5" t="str">
        <f t="shared" si="498"/>
        <v>2041</v>
      </c>
      <c r="R1991" s="6" t="str">
        <f t="shared" si="499"/>
        <v>Letitia</v>
      </c>
      <c r="S1991" s="6" t="str">
        <f t="shared" si="500"/>
        <v>Dougherty</v>
      </c>
      <c r="T1991" s="6" t="str">
        <f t="shared" si="501"/>
        <v>Miss</v>
      </c>
      <c r="U1991" s="6" t="str">
        <f t="shared" si="502"/>
        <v>F</v>
      </c>
      <c r="V1991" s="6" t="str">
        <f t="shared" si="503"/>
        <v>90</v>
      </c>
      <c r="W1991" s="6" t="str">
        <f t="shared" si="504"/>
        <v>Great Warner</v>
      </c>
      <c r="X1991" s="6" t="str">
        <f t="shared" si="505"/>
        <v>er</v>
      </c>
      <c r="Y1991" s="6" t="str">
        <f t="shared" si="506"/>
        <v>Great Warner</v>
      </c>
      <c r="Z1991" s="6" t="str">
        <f t="shared" si="507"/>
        <v>Rhosneigr</v>
      </c>
      <c r="AA1991" s="6" t="str">
        <f t="shared" si="508"/>
        <v>WC</v>
      </c>
      <c r="AB1991" s="7" t="str">
        <f t="shared" si="509"/>
        <v>43551</v>
      </c>
      <c r="AC1991" s="6" t="str">
        <f t="shared" si="510"/>
        <v>15</v>
      </c>
      <c r="AD1991" s="6" t="str">
        <f t="shared" si="511"/>
        <v>A1</v>
      </c>
      <c r="AE1991" s="8" t="str">
        <f t="shared" si="512"/>
        <v/>
      </c>
    </row>
    <row r="1992" spans="1:31" x14ac:dyDescent="0.25">
      <c r="A1992" s="9">
        <v>2042</v>
      </c>
      <c r="B1992" s="10" t="s">
        <v>2607</v>
      </c>
      <c r="C1992" s="10" t="s">
        <v>5649</v>
      </c>
      <c r="D1992" s="10" t="s">
        <v>28</v>
      </c>
      <c r="E1992" s="10" t="s">
        <v>29</v>
      </c>
      <c r="F1992" s="10">
        <v>60</v>
      </c>
      <c r="G1992" s="10" t="s">
        <v>5650</v>
      </c>
      <c r="H1992" s="10" t="s">
        <v>2173</v>
      </c>
      <c r="I1992" s="10" t="s">
        <v>122</v>
      </c>
      <c r="J1992" s="11">
        <v>44136</v>
      </c>
      <c r="K1992" s="10">
        <v>62</v>
      </c>
      <c r="L1992" s="10" t="s">
        <v>78</v>
      </c>
      <c r="M1992" s="12"/>
      <c r="O1992">
        <f t="shared" si="497"/>
        <v>0</v>
      </c>
      <c r="Q1992" s="9" t="str">
        <f t="shared" si="498"/>
        <v>2042</v>
      </c>
      <c r="R1992" s="10" t="str">
        <f t="shared" si="499"/>
        <v>Nathan</v>
      </c>
      <c r="S1992" s="10" t="str">
        <f t="shared" si="500"/>
        <v>Clarke</v>
      </c>
      <c r="T1992" s="10" t="str">
        <f t="shared" si="501"/>
        <v>Mr</v>
      </c>
      <c r="U1992" s="10" t="str">
        <f t="shared" si="502"/>
        <v>M</v>
      </c>
      <c r="V1992" s="10" t="str">
        <f t="shared" si="503"/>
        <v>60</v>
      </c>
      <c r="W1992" s="10" t="str">
        <f t="shared" si="504"/>
        <v>Great York</v>
      </c>
      <c r="X1992" s="10" t="str">
        <f t="shared" si="505"/>
        <v>rk</v>
      </c>
      <c r="Y1992" s="10" t="str">
        <f t="shared" si="506"/>
        <v>Great York</v>
      </c>
      <c r="Z1992" s="10" t="str">
        <f t="shared" si="507"/>
        <v>Llandrindod Wells</v>
      </c>
      <c r="AA1992" s="10" t="str">
        <f t="shared" si="508"/>
        <v>WN</v>
      </c>
      <c r="AB1992" s="11" t="str">
        <f t="shared" si="509"/>
        <v>44136</v>
      </c>
      <c r="AC1992" s="10" t="str">
        <f t="shared" si="510"/>
        <v>62</v>
      </c>
      <c r="AD1992" s="10" t="str">
        <f t="shared" si="511"/>
        <v>C2</v>
      </c>
      <c r="AE1992" s="12" t="str">
        <f t="shared" si="512"/>
        <v/>
      </c>
    </row>
    <row r="1993" spans="1:31" x14ac:dyDescent="0.25">
      <c r="A1993" s="5">
        <v>2043</v>
      </c>
      <c r="B1993" s="6" t="s">
        <v>5651</v>
      </c>
      <c r="C1993" s="6" t="s">
        <v>5652</v>
      </c>
      <c r="D1993" s="6" t="s">
        <v>28</v>
      </c>
      <c r="E1993" s="6" t="s">
        <v>29</v>
      </c>
      <c r="F1993" s="6">
        <v>30</v>
      </c>
      <c r="G1993" s="6" t="s">
        <v>5653</v>
      </c>
      <c r="H1993" s="6" t="s">
        <v>2598</v>
      </c>
      <c r="I1993" s="6" t="s">
        <v>38</v>
      </c>
      <c r="J1993" s="7">
        <v>43654</v>
      </c>
      <c r="K1993" s="6">
        <v>69</v>
      </c>
      <c r="L1993" s="6" t="s">
        <v>68</v>
      </c>
      <c r="M1993" s="8"/>
      <c r="O1993">
        <f t="shared" si="497"/>
        <v>0</v>
      </c>
      <c r="Q1993" s="5" t="str">
        <f t="shared" si="498"/>
        <v>2043</v>
      </c>
      <c r="R1993" s="6" t="str">
        <f t="shared" si="499"/>
        <v>Lucas</v>
      </c>
      <c r="S1993" s="6" t="str">
        <f t="shared" si="500"/>
        <v>Goins</v>
      </c>
      <c r="T1993" s="6" t="str">
        <f t="shared" si="501"/>
        <v>Mr</v>
      </c>
      <c r="U1993" s="6" t="str">
        <f t="shared" si="502"/>
        <v>M</v>
      </c>
      <c r="V1993" s="6" t="str">
        <f t="shared" si="503"/>
        <v>30</v>
      </c>
      <c r="W1993" s="6" t="str">
        <f t="shared" si="504"/>
        <v>Greatdown Road</v>
      </c>
      <c r="X1993" s="6" t="str">
        <f t="shared" si="505"/>
        <v>ad</v>
      </c>
      <c r="Y1993" s="6" t="str">
        <f t="shared" si="506"/>
        <v>Greatdown Road</v>
      </c>
      <c r="Z1993" s="6" t="str">
        <f t="shared" si="507"/>
        <v>Dunoon</v>
      </c>
      <c r="AA1993" s="6" t="str">
        <f t="shared" si="508"/>
        <v>RM</v>
      </c>
      <c r="AB1993" s="7" t="str">
        <f t="shared" si="509"/>
        <v>43654</v>
      </c>
      <c r="AC1993" s="6" t="str">
        <f t="shared" si="510"/>
        <v>69</v>
      </c>
      <c r="AD1993" s="6" t="str">
        <f t="shared" si="511"/>
        <v>A2</v>
      </c>
      <c r="AE1993" s="8" t="str">
        <f t="shared" si="512"/>
        <v/>
      </c>
    </row>
    <row r="1994" spans="1:31" x14ac:dyDescent="0.25">
      <c r="A1994" s="9">
        <v>2044</v>
      </c>
      <c r="B1994" s="10" t="s">
        <v>5654</v>
      </c>
      <c r="C1994" s="10" t="s">
        <v>5655</v>
      </c>
      <c r="D1994" s="10" t="s">
        <v>49</v>
      </c>
      <c r="E1994" s="10" t="s">
        <v>16</v>
      </c>
      <c r="F1994" s="10">
        <v>90</v>
      </c>
      <c r="G1994" s="10" t="s">
        <v>5656</v>
      </c>
      <c r="H1994" s="10" t="s">
        <v>965</v>
      </c>
      <c r="I1994" s="10" t="s">
        <v>185</v>
      </c>
      <c r="J1994" s="11">
        <v>44503</v>
      </c>
      <c r="K1994" s="10">
        <v>2</v>
      </c>
      <c r="L1994" s="10" t="s">
        <v>157</v>
      </c>
      <c r="M1994" s="12"/>
      <c r="O1994">
        <f t="shared" ref="O1994:O2057" si="513">COUNTBLANK(A1994:L1994)+COUNTIF(K1994,0)</f>
        <v>0</v>
      </c>
      <c r="Q1994" s="9" t="str">
        <f t="shared" si="498"/>
        <v>2044</v>
      </c>
      <c r="R1994" s="10" t="str">
        <f t="shared" si="499"/>
        <v>Zoraida</v>
      </c>
      <c r="S1994" s="10" t="str">
        <f t="shared" si="500"/>
        <v>Sweeney</v>
      </c>
      <c r="T1994" s="10" t="str">
        <f t="shared" si="501"/>
        <v>Miss</v>
      </c>
      <c r="U1994" s="10" t="str">
        <f t="shared" si="502"/>
        <v>F</v>
      </c>
      <c r="V1994" s="10" t="str">
        <f t="shared" si="503"/>
        <v>90</v>
      </c>
      <c r="W1994" s="10" t="str">
        <f t="shared" si="504"/>
        <v>Greatfield Avenue</v>
      </c>
      <c r="X1994" s="10" t="str">
        <f t="shared" si="505"/>
        <v>ue</v>
      </c>
      <c r="Y1994" s="10" t="str">
        <f t="shared" si="506"/>
        <v>Greatfield Avenue</v>
      </c>
      <c r="Z1994" s="10" t="str">
        <f t="shared" si="507"/>
        <v>Frinton-On-Sea</v>
      </c>
      <c r="AA1994" s="10" t="str">
        <f t="shared" si="508"/>
        <v>HX</v>
      </c>
      <c r="AB1994" s="11" t="str">
        <f t="shared" si="509"/>
        <v>44503</v>
      </c>
      <c r="AC1994" s="10" t="str">
        <f t="shared" si="510"/>
        <v>2</v>
      </c>
      <c r="AD1994" s="10" t="str">
        <f t="shared" si="511"/>
        <v>C3</v>
      </c>
      <c r="AE1994" s="12" t="str">
        <f t="shared" si="512"/>
        <v/>
      </c>
    </row>
    <row r="1995" spans="1:31" x14ac:dyDescent="0.25">
      <c r="A1995" s="5">
        <v>2045</v>
      </c>
      <c r="B1995" s="6" t="s">
        <v>5657</v>
      </c>
      <c r="C1995" s="6" t="s">
        <v>5658</v>
      </c>
      <c r="D1995" s="6" t="s">
        <v>49</v>
      </c>
      <c r="E1995" s="6" t="s">
        <v>16</v>
      </c>
      <c r="F1995" s="6">
        <v>60</v>
      </c>
      <c r="G1995" s="6" t="s">
        <v>5659</v>
      </c>
      <c r="H1995" s="6" t="s">
        <v>2295</v>
      </c>
      <c r="I1995" s="6" t="s">
        <v>25</v>
      </c>
      <c r="J1995" s="7">
        <v>44045</v>
      </c>
      <c r="K1995" s="6">
        <v>91</v>
      </c>
      <c r="L1995" s="6" t="s">
        <v>78</v>
      </c>
      <c r="M1995" s="8"/>
      <c r="O1995">
        <f t="shared" si="513"/>
        <v>0</v>
      </c>
      <c r="Q1995" s="5" t="str">
        <f t="shared" si="498"/>
        <v>2045</v>
      </c>
      <c r="R1995" s="6" t="str">
        <f t="shared" si="499"/>
        <v>Leonia</v>
      </c>
      <c r="S1995" s="6" t="str">
        <f t="shared" si="500"/>
        <v>Mccall</v>
      </c>
      <c r="T1995" s="6" t="str">
        <f t="shared" si="501"/>
        <v>Miss</v>
      </c>
      <c r="U1995" s="6" t="str">
        <f t="shared" si="502"/>
        <v>F</v>
      </c>
      <c r="V1995" s="6" t="str">
        <f t="shared" si="503"/>
        <v>60</v>
      </c>
      <c r="W1995" s="6" t="str">
        <f t="shared" si="504"/>
        <v>Greaves Place</v>
      </c>
      <c r="X1995" s="6" t="str">
        <f t="shared" si="505"/>
        <v>ce</v>
      </c>
      <c r="Y1995" s="6" t="str">
        <f t="shared" si="506"/>
        <v>Greaves Place</v>
      </c>
      <c r="Z1995" s="6" t="str">
        <f t="shared" si="507"/>
        <v>Huddersfield</v>
      </c>
      <c r="AA1995" s="6" t="str">
        <f t="shared" si="508"/>
        <v>HG</v>
      </c>
      <c r="AB1995" s="7" t="str">
        <f t="shared" si="509"/>
        <v>44045</v>
      </c>
      <c r="AC1995" s="6" t="str">
        <f t="shared" si="510"/>
        <v>91</v>
      </c>
      <c r="AD1995" s="6" t="str">
        <f t="shared" si="511"/>
        <v>C2</v>
      </c>
      <c r="AE1995" s="8" t="str">
        <f t="shared" si="512"/>
        <v/>
      </c>
    </row>
    <row r="1996" spans="1:31" x14ac:dyDescent="0.25">
      <c r="A1996" s="5">
        <v>2047</v>
      </c>
      <c r="B1996" s="6" t="s">
        <v>153</v>
      </c>
      <c r="C1996" s="6" t="s">
        <v>3328</v>
      </c>
      <c r="D1996" s="6" t="s">
        <v>28</v>
      </c>
      <c r="E1996" s="6" t="s">
        <v>29</v>
      </c>
      <c r="F1996" s="6">
        <v>90</v>
      </c>
      <c r="G1996" s="6" t="s">
        <v>5660</v>
      </c>
      <c r="H1996" s="6" t="s">
        <v>952</v>
      </c>
      <c r="I1996" s="6" t="s">
        <v>93</v>
      </c>
      <c r="J1996" s="7">
        <v>43883</v>
      </c>
      <c r="K1996" s="6">
        <v>53</v>
      </c>
      <c r="L1996" s="6" t="s">
        <v>39</v>
      </c>
      <c r="M1996" s="8"/>
      <c r="O1996">
        <f t="shared" si="513"/>
        <v>0</v>
      </c>
      <c r="Q1996" s="5" t="str">
        <f t="shared" si="498"/>
        <v>2047</v>
      </c>
      <c r="R1996" s="6" t="str">
        <f t="shared" si="499"/>
        <v>Enrique</v>
      </c>
      <c r="S1996" s="6" t="str">
        <f t="shared" si="500"/>
        <v>Coffey</v>
      </c>
      <c r="T1996" s="6" t="str">
        <f t="shared" si="501"/>
        <v>Mr</v>
      </c>
      <c r="U1996" s="6" t="str">
        <f t="shared" si="502"/>
        <v>M</v>
      </c>
      <c r="V1996" s="6" t="str">
        <f t="shared" si="503"/>
        <v>90</v>
      </c>
      <c r="W1996" s="6" t="str">
        <f t="shared" si="504"/>
        <v>Grebe Close</v>
      </c>
      <c r="X1996" s="6" t="str">
        <f t="shared" si="505"/>
        <v>se</v>
      </c>
      <c r="Y1996" s="6" t="str">
        <f t="shared" si="506"/>
        <v>Grebe Close</v>
      </c>
      <c r="Z1996" s="6" t="str">
        <f t="shared" si="507"/>
        <v>Buckinghamshire</v>
      </c>
      <c r="AA1996" s="6" t="str">
        <f t="shared" si="508"/>
        <v>TF</v>
      </c>
      <c r="AB1996" s="7" t="str">
        <f t="shared" si="509"/>
        <v>43883</v>
      </c>
      <c r="AC1996" s="6" t="str">
        <f t="shared" si="510"/>
        <v>53</v>
      </c>
      <c r="AD1996" s="6" t="str">
        <f t="shared" si="511"/>
        <v>C1</v>
      </c>
      <c r="AE1996" s="8" t="str">
        <f t="shared" si="512"/>
        <v/>
      </c>
    </row>
    <row r="1997" spans="1:31" x14ac:dyDescent="0.25">
      <c r="A1997" s="9">
        <v>2048</v>
      </c>
      <c r="B1997" s="10" t="s">
        <v>5661</v>
      </c>
      <c r="C1997" s="10" t="s">
        <v>916</v>
      </c>
      <c r="D1997" s="10" t="s">
        <v>617</v>
      </c>
      <c r="E1997" s="10" t="s">
        <v>29</v>
      </c>
      <c r="F1997" s="10">
        <v>30</v>
      </c>
      <c r="G1997" s="10" t="s">
        <v>5662</v>
      </c>
      <c r="H1997" s="10" t="s">
        <v>5663</v>
      </c>
      <c r="I1997" s="10" t="s">
        <v>171</v>
      </c>
      <c r="J1997" s="11">
        <v>43628</v>
      </c>
      <c r="K1997" s="10">
        <v>42</v>
      </c>
      <c r="L1997" s="10" t="s">
        <v>33</v>
      </c>
      <c r="M1997" s="12"/>
      <c r="O1997">
        <f t="shared" si="513"/>
        <v>0</v>
      </c>
      <c r="Q1997" s="9" t="str">
        <f t="shared" si="498"/>
        <v>2048</v>
      </c>
      <c r="R1997" s="10" t="str">
        <f t="shared" si="499"/>
        <v>Aron</v>
      </c>
      <c r="S1997" s="10" t="str">
        <f t="shared" si="500"/>
        <v>Bryan</v>
      </c>
      <c r="T1997" s="10" t="str">
        <f t="shared" si="501"/>
        <v>Rev</v>
      </c>
      <c r="U1997" s="10" t="str">
        <f t="shared" si="502"/>
        <v>M</v>
      </c>
      <c r="V1997" s="10" t="str">
        <f t="shared" si="503"/>
        <v>30</v>
      </c>
      <c r="W1997" s="10" t="str">
        <f t="shared" si="504"/>
        <v>Greeg's Street</v>
      </c>
      <c r="X1997" s="10" t="str">
        <f t="shared" si="505"/>
        <v>et</v>
      </c>
      <c r="Y1997" s="10" t="str">
        <f t="shared" si="506"/>
        <v>Greeg's Street</v>
      </c>
      <c r="Z1997" s="10" t="str">
        <f t="shared" si="507"/>
        <v>Cirencester</v>
      </c>
      <c r="AA1997" s="10" t="str">
        <f t="shared" si="508"/>
        <v>PR</v>
      </c>
      <c r="AB1997" s="11" t="str">
        <f t="shared" si="509"/>
        <v>43628</v>
      </c>
      <c r="AC1997" s="10" t="str">
        <f t="shared" si="510"/>
        <v>42</v>
      </c>
      <c r="AD1997" s="10" t="str">
        <f t="shared" si="511"/>
        <v>A3</v>
      </c>
      <c r="AE1997" s="12" t="str">
        <f t="shared" si="512"/>
        <v/>
      </c>
    </row>
    <row r="1998" spans="1:31" x14ac:dyDescent="0.25">
      <c r="A1998" s="9">
        <v>2050</v>
      </c>
      <c r="B1998" s="10" t="s">
        <v>5664</v>
      </c>
      <c r="C1998" s="10" t="s">
        <v>4453</v>
      </c>
      <c r="D1998" s="10" t="s">
        <v>41</v>
      </c>
      <c r="E1998" s="10" t="s">
        <v>16</v>
      </c>
      <c r="F1998" s="10">
        <v>60</v>
      </c>
      <c r="G1998" s="10" t="s">
        <v>5665</v>
      </c>
      <c r="H1998" s="10" t="s">
        <v>5666</v>
      </c>
      <c r="I1998" s="10" t="s">
        <v>32</v>
      </c>
      <c r="J1998" s="11">
        <v>43747</v>
      </c>
      <c r="K1998" s="10">
        <v>6</v>
      </c>
      <c r="L1998" s="10" t="s">
        <v>157</v>
      </c>
      <c r="M1998" s="12"/>
      <c r="O1998">
        <f t="shared" si="513"/>
        <v>0</v>
      </c>
      <c r="Q1998" s="9" t="str">
        <f t="shared" si="498"/>
        <v>2050</v>
      </c>
      <c r="R1998" s="10" t="str">
        <f t="shared" si="499"/>
        <v>Markita</v>
      </c>
      <c r="S1998" s="10" t="str">
        <f t="shared" si="500"/>
        <v>Stacy</v>
      </c>
      <c r="T1998" s="10" t="str">
        <f t="shared" si="501"/>
        <v>Ms</v>
      </c>
      <c r="U1998" s="10" t="str">
        <f t="shared" si="502"/>
        <v>F</v>
      </c>
      <c r="V1998" s="10" t="str">
        <f t="shared" si="503"/>
        <v>60</v>
      </c>
      <c r="W1998" s="10" t="str">
        <f t="shared" si="504"/>
        <v>Green Avenue</v>
      </c>
      <c r="X1998" s="10" t="str">
        <f t="shared" si="505"/>
        <v>ue</v>
      </c>
      <c r="Y1998" s="10" t="str">
        <f t="shared" si="506"/>
        <v>Green Avenue</v>
      </c>
      <c r="Z1998" s="10" t="str">
        <f t="shared" si="507"/>
        <v>Surbiton</v>
      </c>
      <c r="AA1998" s="10" t="str">
        <f t="shared" si="508"/>
        <v>WC</v>
      </c>
      <c r="AB1998" s="11" t="str">
        <f t="shared" si="509"/>
        <v>43747</v>
      </c>
      <c r="AC1998" s="10" t="str">
        <f t="shared" si="510"/>
        <v>6</v>
      </c>
      <c r="AD1998" s="10" t="str">
        <f t="shared" si="511"/>
        <v>C3</v>
      </c>
      <c r="AE1998" s="12" t="str">
        <f t="shared" si="512"/>
        <v/>
      </c>
    </row>
    <row r="1999" spans="1:31" x14ac:dyDescent="0.25">
      <c r="A1999" s="5">
        <v>2051</v>
      </c>
      <c r="B1999" s="6" t="s">
        <v>5667</v>
      </c>
      <c r="C1999" s="6" t="s">
        <v>1832</v>
      </c>
      <c r="D1999" s="6" t="s">
        <v>49</v>
      </c>
      <c r="E1999" s="6" t="s">
        <v>16</v>
      </c>
      <c r="F1999" s="6">
        <v>30</v>
      </c>
      <c r="G1999" s="6" t="s">
        <v>5668</v>
      </c>
      <c r="H1999" s="6" t="s">
        <v>242</v>
      </c>
      <c r="I1999" s="6" t="s">
        <v>238</v>
      </c>
      <c r="J1999" s="7">
        <v>43521</v>
      </c>
      <c r="K1999" s="6">
        <v>79</v>
      </c>
      <c r="L1999" s="6" t="s">
        <v>39</v>
      </c>
      <c r="M1999" s="8"/>
      <c r="O1999">
        <f t="shared" si="513"/>
        <v>0</v>
      </c>
      <c r="Q1999" s="5" t="str">
        <f t="shared" si="498"/>
        <v>2051</v>
      </c>
      <c r="R1999" s="6" t="str">
        <f t="shared" si="499"/>
        <v>Shelia</v>
      </c>
      <c r="S1999" s="6" t="str">
        <f t="shared" si="500"/>
        <v>Rosales</v>
      </c>
      <c r="T1999" s="6" t="str">
        <f t="shared" si="501"/>
        <v>Miss</v>
      </c>
      <c r="U1999" s="6" t="str">
        <f t="shared" si="502"/>
        <v>F</v>
      </c>
      <c r="V1999" s="6" t="str">
        <f t="shared" si="503"/>
        <v>30</v>
      </c>
      <c r="W1999" s="6" t="str">
        <f t="shared" si="504"/>
        <v>Green Close</v>
      </c>
      <c r="X1999" s="6" t="str">
        <f t="shared" si="505"/>
        <v>se</v>
      </c>
      <c r="Y1999" s="6" t="str">
        <f t="shared" si="506"/>
        <v>Green Close</v>
      </c>
      <c r="Z1999" s="6" t="str">
        <f t="shared" si="507"/>
        <v>Cheltenham</v>
      </c>
      <c r="AA1999" s="6" t="str">
        <f t="shared" si="508"/>
        <v>CR</v>
      </c>
      <c r="AB1999" s="7" t="str">
        <f t="shared" si="509"/>
        <v>43521</v>
      </c>
      <c r="AC1999" s="6" t="str">
        <f t="shared" si="510"/>
        <v>79</v>
      </c>
      <c r="AD1999" s="6" t="str">
        <f t="shared" si="511"/>
        <v>C1</v>
      </c>
      <c r="AE1999" s="8" t="str">
        <f t="shared" si="512"/>
        <v/>
      </c>
    </row>
    <row r="2000" spans="1:31" x14ac:dyDescent="0.25">
      <c r="A2000" s="9">
        <v>2052</v>
      </c>
      <c r="B2000" s="10" t="s">
        <v>2721</v>
      </c>
      <c r="C2000" s="10" t="s">
        <v>5669</v>
      </c>
      <c r="D2000" s="10" t="s">
        <v>28</v>
      </c>
      <c r="E2000" s="10" t="s">
        <v>29</v>
      </c>
      <c r="F2000" s="10">
        <v>30</v>
      </c>
      <c r="G2000" s="10" t="s">
        <v>5670</v>
      </c>
      <c r="H2000" s="10" t="s">
        <v>3377</v>
      </c>
      <c r="I2000" s="10" t="s">
        <v>2868</v>
      </c>
      <c r="J2000" s="11">
        <v>44452</v>
      </c>
      <c r="K2000" s="10">
        <v>71</v>
      </c>
      <c r="L2000" s="10" t="s">
        <v>33</v>
      </c>
      <c r="M2000" s="12"/>
      <c r="O2000">
        <f t="shared" si="513"/>
        <v>0</v>
      </c>
      <c r="Q2000" s="9" t="str">
        <f t="shared" si="498"/>
        <v>2052</v>
      </c>
      <c r="R2000" s="10" t="str">
        <f t="shared" si="499"/>
        <v>Valentine</v>
      </c>
      <c r="S2000" s="10" t="str">
        <f t="shared" si="500"/>
        <v>Gallegos</v>
      </c>
      <c r="T2000" s="10" t="str">
        <f t="shared" si="501"/>
        <v>Mr</v>
      </c>
      <c r="U2000" s="10" t="str">
        <f t="shared" si="502"/>
        <v>M</v>
      </c>
      <c r="V2000" s="10" t="str">
        <f t="shared" si="503"/>
        <v>30</v>
      </c>
      <c r="W2000" s="10" t="str">
        <f t="shared" si="504"/>
        <v>Green Lanes</v>
      </c>
      <c r="X2000" s="10" t="str">
        <f t="shared" si="505"/>
        <v>es</v>
      </c>
      <c r="Y2000" s="10" t="str">
        <f t="shared" si="506"/>
        <v>Green Lanes</v>
      </c>
      <c r="Z2000" s="10" t="str">
        <f t="shared" si="507"/>
        <v>Bourne End</v>
      </c>
      <c r="AA2000" s="10" t="str">
        <f t="shared" si="508"/>
        <v>PE</v>
      </c>
      <c r="AB2000" s="11" t="str">
        <f t="shared" si="509"/>
        <v>44452</v>
      </c>
      <c r="AC2000" s="10" t="str">
        <f t="shared" si="510"/>
        <v>71</v>
      </c>
      <c r="AD2000" s="10" t="str">
        <f t="shared" si="511"/>
        <v>A3</v>
      </c>
      <c r="AE2000" s="12" t="str">
        <f t="shared" si="512"/>
        <v/>
      </c>
    </row>
    <row r="2001" spans="1:31" x14ac:dyDescent="0.25">
      <c r="A2001" s="5">
        <v>2053</v>
      </c>
      <c r="B2001" s="6" t="s">
        <v>149</v>
      </c>
      <c r="C2001" s="6" t="s">
        <v>1798</v>
      </c>
      <c r="D2001" s="6" t="s">
        <v>15</v>
      </c>
      <c r="E2001" s="6" t="s">
        <v>16</v>
      </c>
      <c r="F2001" s="6">
        <v>30</v>
      </c>
      <c r="G2001" s="6" t="s">
        <v>5671</v>
      </c>
      <c r="H2001" s="6" t="s">
        <v>4881</v>
      </c>
      <c r="I2001" s="6" t="s">
        <v>98</v>
      </c>
      <c r="J2001" s="7">
        <v>43816</v>
      </c>
      <c r="K2001" s="6">
        <v>25</v>
      </c>
      <c r="L2001" s="6" t="s">
        <v>62</v>
      </c>
      <c r="M2001" s="8"/>
      <c r="O2001">
        <f t="shared" si="513"/>
        <v>0</v>
      </c>
      <c r="Q2001" s="5" t="str">
        <f t="shared" si="498"/>
        <v>2053</v>
      </c>
      <c r="R2001" s="6" t="str">
        <f t="shared" si="499"/>
        <v>Cinda</v>
      </c>
      <c r="S2001" s="6" t="str">
        <f t="shared" si="500"/>
        <v>Goss</v>
      </c>
      <c r="T2001" s="6" t="str">
        <f t="shared" si="501"/>
        <v>Mrs</v>
      </c>
      <c r="U2001" s="6" t="str">
        <f t="shared" si="502"/>
        <v>F</v>
      </c>
      <c r="V2001" s="6" t="str">
        <f t="shared" si="503"/>
        <v>30</v>
      </c>
      <c r="W2001" s="6" t="str">
        <f t="shared" si="504"/>
        <v>Green Yard</v>
      </c>
      <c r="X2001" s="6" t="str">
        <f t="shared" si="505"/>
        <v>rd</v>
      </c>
      <c r="Y2001" s="6" t="str">
        <f t="shared" si="506"/>
        <v>Green Yard</v>
      </c>
      <c r="Z2001" s="6" t="str">
        <f t="shared" si="507"/>
        <v>Bo'Ness</v>
      </c>
      <c r="AA2001" s="6" t="str">
        <f t="shared" si="508"/>
        <v>BL</v>
      </c>
      <c r="AB2001" s="7" t="str">
        <f t="shared" si="509"/>
        <v>43816</v>
      </c>
      <c r="AC2001" s="6" t="str">
        <f t="shared" si="510"/>
        <v>25</v>
      </c>
      <c r="AD2001" s="6" t="str">
        <f t="shared" si="511"/>
        <v>C4</v>
      </c>
      <c r="AE2001" s="8" t="str">
        <f t="shared" si="512"/>
        <v/>
      </c>
    </row>
    <row r="2002" spans="1:31" x14ac:dyDescent="0.25">
      <c r="A2002" s="9">
        <v>2054</v>
      </c>
      <c r="B2002" s="10" t="s">
        <v>5186</v>
      </c>
      <c r="C2002" s="10" t="s">
        <v>3501</v>
      </c>
      <c r="D2002" s="10" t="s">
        <v>15</v>
      </c>
      <c r="E2002" s="10" t="s">
        <v>16</v>
      </c>
      <c r="F2002" s="10">
        <v>60</v>
      </c>
      <c r="G2002" s="10" t="s">
        <v>5672</v>
      </c>
      <c r="H2002" s="10" t="s">
        <v>432</v>
      </c>
      <c r="I2002" s="10" t="s">
        <v>32</v>
      </c>
      <c r="J2002" s="11">
        <v>44010</v>
      </c>
      <c r="K2002" s="10">
        <v>59</v>
      </c>
      <c r="L2002" s="10" t="s">
        <v>99</v>
      </c>
      <c r="M2002" s="12"/>
      <c r="O2002">
        <f t="shared" si="513"/>
        <v>0</v>
      </c>
      <c r="Q2002" s="9" t="str">
        <f t="shared" si="498"/>
        <v>2054</v>
      </c>
      <c r="R2002" s="10" t="str">
        <f t="shared" si="499"/>
        <v>Ardath</v>
      </c>
      <c r="S2002" s="10" t="str">
        <f t="shared" si="500"/>
        <v>Ponce</v>
      </c>
      <c r="T2002" s="10" t="str">
        <f t="shared" si="501"/>
        <v>Mrs</v>
      </c>
      <c r="U2002" s="10" t="str">
        <f t="shared" si="502"/>
        <v>F</v>
      </c>
      <c r="V2002" s="10" t="str">
        <f t="shared" si="503"/>
        <v>60</v>
      </c>
      <c r="W2002" s="10" t="str">
        <f t="shared" si="504"/>
        <v>Greenacre Gardens</v>
      </c>
      <c r="X2002" s="10" t="str">
        <f t="shared" si="505"/>
        <v>ns</v>
      </c>
      <c r="Y2002" s="10" t="str">
        <f t="shared" si="506"/>
        <v>Greenacre Gardens</v>
      </c>
      <c r="Z2002" s="10" t="str">
        <f t="shared" si="507"/>
        <v>Penrhyndeudraeth</v>
      </c>
      <c r="AA2002" s="10" t="str">
        <f t="shared" si="508"/>
        <v>WC</v>
      </c>
      <c r="AB2002" s="11" t="str">
        <f t="shared" si="509"/>
        <v>44010</v>
      </c>
      <c r="AC2002" s="10" t="str">
        <f t="shared" si="510"/>
        <v>59</v>
      </c>
      <c r="AD2002" s="10" t="str">
        <f t="shared" si="511"/>
        <v>E</v>
      </c>
      <c r="AE2002" s="12" t="str">
        <f t="shared" si="512"/>
        <v/>
      </c>
    </row>
    <row r="2003" spans="1:31" x14ac:dyDescent="0.25">
      <c r="A2003" s="5">
        <v>2055</v>
      </c>
      <c r="B2003" s="6" t="s">
        <v>5673</v>
      </c>
      <c r="C2003" s="6" t="s">
        <v>1423</v>
      </c>
      <c r="D2003" s="6" t="s">
        <v>28</v>
      </c>
      <c r="E2003" s="6" t="s">
        <v>29</v>
      </c>
      <c r="F2003" s="6">
        <v>90</v>
      </c>
      <c r="G2003" s="6" t="s">
        <v>5674</v>
      </c>
      <c r="H2003" s="6" t="s">
        <v>2173</v>
      </c>
      <c r="I2003" s="6" t="s">
        <v>122</v>
      </c>
      <c r="J2003" s="7">
        <v>43845</v>
      </c>
      <c r="K2003" s="6">
        <v>93</v>
      </c>
      <c r="L2003" s="6" t="s">
        <v>62</v>
      </c>
      <c r="M2003" s="8"/>
      <c r="O2003">
        <f t="shared" si="513"/>
        <v>0</v>
      </c>
      <c r="Q2003" s="5" t="str">
        <f t="shared" si="498"/>
        <v>2055</v>
      </c>
      <c r="R2003" s="6" t="str">
        <f t="shared" si="499"/>
        <v>Clint</v>
      </c>
      <c r="S2003" s="6" t="str">
        <f t="shared" si="500"/>
        <v>Silva</v>
      </c>
      <c r="T2003" s="6" t="str">
        <f t="shared" si="501"/>
        <v>Mr</v>
      </c>
      <c r="U2003" s="6" t="str">
        <f t="shared" si="502"/>
        <v>M</v>
      </c>
      <c r="V2003" s="6" t="str">
        <f t="shared" si="503"/>
        <v>90</v>
      </c>
      <c r="W2003" s="6" t="str">
        <f t="shared" si="504"/>
        <v>Greenacre Square</v>
      </c>
      <c r="X2003" s="6" t="str">
        <f t="shared" si="505"/>
        <v>re</v>
      </c>
      <c r="Y2003" s="6" t="str">
        <f t="shared" si="506"/>
        <v>Greenacre Square</v>
      </c>
      <c r="Z2003" s="6" t="str">
        <f t="shared" si="507"/>
        <v>Llandrindod Wells</v>
      </c>
      <c r="AA2003" s="6" t="str">
        <f t="shared" si="508"/>
        <v>WN</v>
      </c>
      <c r="AB2003" s="7" t="str">
        <f t="shared" si="509"/>
        <v>43845</v>
      </c>
      <c r="AC2003" s="6" t="str">
        <f t="shared" si="510"/>
        <v>93</v>
      </c>
      <c r="AD2003" s="6" t="str">
        <f t="shared" si="511"/>
        <v>C4</v>
      </c>
      <c r="AE2003" s="8" t="str">
        <f t="shared" si="512"/>
        <v/>
      </c>
    </row>
    <row r="2004" spans="1:31" x14ac:dyDescent="0.25">
      <c r="A2004" s="9">
        <v>2056</v>
      </c>
      <c r="B2004" s="10" t="s">
        <v>5675</v>
      </c>
      <c r="C2004" s="10" t="s">
        <v>3900</v>
      </c>
      <c r="D2004" s="10" t="s">
        <v>28</v>
      </c>
      <c r="E2004" s="10" t="s">
        <v>29</v>
      </c>
      <c r="F2004" s="10">
        <v>60</v>
      </c>
      <c r="G2004" s="10" t="s">
        <v>5676</v>
      </c>
      <c r="H2004" s="10" t="s">
        <v>2180</v>
      </c>
      <c r="I2004" s="10" t="s">
        <v>32</v>
      </c>
      <c r="J2004" s="11">
        <v>43653</v>
      </c>
      <c r="K2004" s="10">
        <v>46</v>
      </c>
      <c r="L2004" s="10" t="s">
        <v>39</v>
      </c>
      <c r="M2004" s="12"/>
      <c r="O2004">
        <f t="shared" si="513"/>
        <v>0</v>
      </c>
      <c r="Q2004" s="9" t="str">
        <f t="shared" si="498"/>
        <v>2056</v>
      </c>
      <c r="R2004" s="10" t="str">
        <f t="shared" si="499"/>
        <v>Kareem</v>
      </c>
      <c r="S2004" s="10" t="str">
        <f t="shared" si="500"/>
        <v>Horne</v>
      </c>
      <c r="T2004" s="10" t="str">
        <f t="shared" si="501"/>
        <v>Mr</v>
      </c>
      <c r="U2004" s="10" t="str">
        <f t="shared" si="502"/>
        <v>M</v>
      </c>
      <c r="V2004" s="10" t="str">
        <f t="shared" si="503"/>
        <v>60</v>
      </c>
      <c r="W2004" s="10" t="str">
        <f t="shared" si="504"/>
        <v>Greenhill</v>
      </c>
      <c r="X2004" s="10" t="str">
        <f t="shared" si="505"/>
        <v>ll</v>
      </c>
      <c r="Y2004" s="10" t="str">
        <f t="shared" si="506"/>
        <v>Greenhill</v>
      </c>
      <c r="Z2004" s="10" t="str">
        <f t="shared" si="507"/>
        <v>West Calder</v>
      </c>
      <c r="AA2004" s="10" t="str">
        <f t="shared" si="508"/>
        <v>WC</v>
      </c>
      <c r="AB2004" s="11" t="str">
        <f t="shared" si="509"/>
        <v>43653</v>
      </c>
      <c r="AC2004" s="10" t="str">
        <f t="shared" si="510"/>
        <v>46</v>
      </c>
      <c r="AD2004" s="10" t="str">
        <f t="shared" si="511"/>
        <v>C1</v>
      </c>
      <c r="AE2004" s="12" t="str">
        <f t="shared" si="512"/>
        <v/>
      </c>
    </row>
    <row r="2005" spans="1:31" x14ac:dyDescent="0.25">
      <c r="A2005" s="5">
        <v>2057</v>
      </c>
      <c r="B2005" s="6" t="s">
        <v>2655</v>
      </c>
      <c r="C2005" s="6" t="s">
        <v>3233</v>
      </c>
      <c r="D2005" s="6" t="s">
        <v>28</v>
      </c>
      <c r="E2005" s="6" t="s">
        <v>29</v>
      </c>
      <c r="F2005" s="6">
        <v>90</v>
      </c>
      <c r="G2005" s="6" t="s">
        <v>5677</v>
      </c>
      <c r="H2005" s="6" t="s">
        <v>988</v>
      </c>
      <c r="I2005" s="6" t="s">
        <v>32</v>
      </c>
      <c r="J2005" s="7">
        <v>44375</v>
      </c>
      <c r="K2005" s="6">
        <v>81</v>
      </c>
      <c r="L2005" s="6" t="s">
        <v>62</v>
      </c>
      <c r="M2005" s="8"/>
      <c r="O2005">
        <f t="shared" si="513"/>
        <v>0</v>
      </c>
      <c r="Q2005" s="5" t="str">
        <f t="shared" si="498"/>
        <v>2057</v>
      </c>
      <c r="R2005" s="6" t="str">
        <f t="shared" si="499"/>
        <v>Steven</v>
      </c>
      <c r="S2005" s="6" t="str">
        <f t="shared" si="500"/>
        <v>Eddy</v>
      </c>
      <c r="T2005" s="6" t="str">
        <f t="shared" si="501"/>
        <v>Mr</v>
      </c>
      <c r="U2005" s="6" t="str">
        <f t="shared" si="502"/>
        <v>M</v>
      </c>
      <c r="V2005" s="6" t="str">
        <f t="shared" si="503"/>
        <v>90</v>
      </c>
      <c r="W2005" s="6" t="str">
        <f t="shared" si="504"/>
        <v>Greenmans Lane</v>
      </c>
      <c r="X2005" s="6" t="str">
        <f t="shared" si="505"/>
        <v>ne</v>
      </c>
      <c r="Y2005" s="6" t="str">
        <f t="shared" si="506"/>
        <v>Greenmans Lane</v>
      </c>
      <c r="Z2005" s="6" t="str">
        <f t="shared" si="507"/>
        <v>Prudhoe</v>
      </c>
      <c r="AA2005" s="6" t="str">
        <f t="shared" si="508"/>
        <v>WC</v>
      </c>
      <c r="AB2005" s="7" t="str">
        <f t="shared" si="509"/>
        <v>44375</v>
      </c>
      <c r="AC2005" s="6" t="str">
        <f t="shared" si="510"/>
        <v>81</v>
      </c>
      <c r="AD2005" s="6" t="str">
        <f t="shared" si="511"/>
        <v>C4</v>
      </c>
      <c r="AE2005" s="8" t="str">
        <f t="shared" si="512"/>
        <v/>
      </c>
    </row>
    <row r="2006" spans="1:31" x14ac:dyDescent="0.25">
      <c r="A2006" s="9">
        <v>2058</v>
      </c>
      <c r="B2006" s="10" t="s">
        <v>5678</v>
      </c>
      <c r="C2006" s="10" t="s">
        <v>5679</v>
      </c>
      <c r="D2006" s="10" t="s">
        <v>49</v>
      </c>
      <c r="E2006" s="10" t="s">
        <v>16</v>
      </c>
      <c r="F2006" s="10">
        <v>90</v>
      </c>
      <c r="G2006" s="10" t="s">
        <v>5680</v>
      </c>
      <c r="H2006" s="10" t="s">
        <v>4843</v>
      </c>
      <c r="I2006" s="10" t="s">
        <v>32</v>
      </c>
      <c r="J2006" s="11">
        <v>43990</v>
      </c>
      <c r="K2006" s="10">
        <v>69</v>
      </c>
      <c r="L2006" s="10" t="s">
        <v>39</v>
      </c>
      <c r="M2006" s="12"/>
      <c r="O2006">
        <f t="shared" si="513"/>
        <v>0</v>
      </c>
      <c r="Q2006" s="9" t="str">
        <f t="shared" si="498"/>
        <v>2058</v>
      </c>
      <c r="R2006" s="10" t="str">
        <f t="shared" si="499"/>
        <v>Richelle</v>
      </c>
      <c r="S2006" s="10" t="str">
        <f t="shared" si="500"/>
        <v>Grace</v>
      </c>
      <c r="T2006" s="10" t="str">
        <f t="shared" si="501"/>
        <v>Miss</v>
      </c>
      <c r="U2006" s="10" t="str">
        <f t="shared" si="502"/>
        <v>F</v>
      </c>
      <c r="V2006" s="10" t="str">
        <f t="shared" si="503"/>
        <v>90</v>
      </c>
      <c r="W2006" s="10" t="str">
        <f t="shared" si="504"/>
        <v>Greenoak Way</v>
      </c>
      <c r="X2006" s="10" t="str">
        <f t="shared" si="505"/>
        <v>ay</v>
      </c>
      <c r="Y2006" s="10" t="str">
        <f t="shared" si="506"/>
        <v>Greenoak Way</v>
      </c>
      <c r="Z2006" s="10" t="str">
        <f t="shared" si="507"/>
        <v>Westcliff-On-Sea</v>
      </c>
      <c r="AA2006" s="10" t="str">
        <f t="shared" si="508"/>
        <v>WC</v>
      </c>
      <c r="AB2006" s="11" t="str">
        <f t="shared" si="509"/>
        <v>43990</v>
      </c>
      <c r="AC2006" s="10" t="str">
        <f t="shared" si="510"/>
        <v>69</v>
      </c>
      <c r="AD2006" s="10" t="str">
        <f t="shared" si="511"/>
        <v>C1</v>
      </c>
      <c r="AE2006" s="12" t="str">
        <f t="shared" si="512"/>
        <v/>
      </c>
    </row>
    <row r="2007" spans="1:31" x14ac:dyDescent="0.25">
      <c r="A2007" s="5">
        <v>2059</v>
      </c>
      <c r="B2007" s="6" t="s">
        <v>2856</v>
      </c>
      <c r="C2007" s="6" t="s">
        <v>597</v>
      </c>
      <c r="D2007" s="6" t="s">
        <v>28</v>
      </c>
      <c r="E2007" s="6" t="s">
        <v>29</v>
      </c>
      <c r="F2007" s="6">
        <v>90</v>
      </c>
      <c r="G2007" s="6" t="s">
        <v>5681</v>
      </c>
      <c r="H2007" s="6" t="s">
        <v>3196</v>
      </c>
      <c r="I2007" s="6" t="s">
        <v>1194</v>
      </c>
      <c r="J2007" s="7">
        <v>43846</v>
      </c>
      <c r="K2007" s="6">
        <v>34</v>
      </c>
      <c r="L2007" s="6" t="s">
        <v>62</v>
      </c>
      <c r="M2007" s="8"/>
      <c r="O2007">
        <f t="shared" si="513"/>
        <v>0</v>
      </c>
      <c r="Q2007" s="5" t="str">
        <f t="shared" si="498"/>
        <v>2059</v>
      </c>
      <c r="R2007" s="6" t="str">
        <f t="shared" si="499"/>
        <v>Nelson</v>
      </c>
      <c r="S2007" s="6" t="str">
        <f t="shared" si="500"/>
        <v>Valdez</v>
      </c>
      <c r="T2007" s="6" t="str">
        <f t="shared" si="501"/>
        <v>Mr</v>
      </c>
      <c r="U2007" s="6" t="str">
        <f t="shared" si="502"/>
        <v>M</v>
      </c>
      <c r="V2007" s="6" t="str">
        <f t="shared" si="503"/>
        <v>90</v>
      </c>
      <c r="W2007" s="6" t="str">
        <f t="shared" si="504"/>
        <v>Green's Alley</v>
      </c>
      <c r="X2007" s="6" t="str">
        <f t="shared" si="505"/>
        <v>ey</v>
      </c>
      <c r="Y2007" s="6" t="str">
        <f t="shared" si="506"/>
        <v>Green's Alley</v>
      </c>
      <c r="Z2007" s="6" t="str">
        <f t="shared" si="507"/>
        <v>East Sussex</v>
      </c>
      <c r="AA2007" s="6" t="str">
        <f t="shared" si="508"/>
        <v>LU</v>
      </c>
      <c r="AB2007" s="7" t="str">
        <f t="shared" si="509"/>
        <v>43846</v>
      </c>
      <c r="AC2007" s="6" t="str">
        <f t="shared" si="510"/>
        <v>34</v>
      </c>
      <c r="AD2007" s="6" t="str">
        <f t="shared" si="511"/>
        <v>C4</v>
      </c>
      <c r="AE2007" s="8" t="str">
        <f t="shared" si="512"/>
        <v/>
      </c>
    </row>
    <row r="2008" spans="1:31" x14ac:dyDescent="0.25">
      <c r="A2008" s="9">
        <v>2060</v>
      </c>
      <c r="B2008" s="10" t="s">
        <v>5682</v>
      </c>
      <c r="C2008" s="10" t="s">
        <v>5683</v>
      </c>
      <c r="D2008" s="10" t="s">
        <v>28</v>
      </c>
      <c r="E2008" s="10" t="s">
        <v>29</v>
      </c>
      <c r="F2008" s="10">
        <v>60</v>
      </c>
      <c r="G2008" s="10" t="s">
        <v>5684</v>
      </c>
      <c r="H2008" s="10" t="s">
        <v>2226</v>
      </c>
      <c r="I2008" s="10" t="s">
        <v>2227</v>
      </c>
      <c r="J2008" s="11">
        <v>44378</v>
      </c>
      <c r="K2008" s="10">
        <v>21</v>
      </c>
      <c r="L2008" s="10" t="s">
        <v>20</v>
      </c>
      <c r="M2008" s="12"/>
      <c r="O2008">
        <f t="shared" si="513"/>
        <v>0</v>
      </c>
      <c r="Q2008" s="9" t="str">
        <f t="shared" si="498"/>
        <v>2060</v>
      </c>
      <c r="R2008" s="10" t="str">
        <f t="shared" si="499"/>
        <v>Dennis</v>
      </c>
      <c r="S2008" s="10" t="str">
        <f t="shared" si="500"/>
        <v>Parrish</v>
      </c>
      <c r="T2008" s="10" t="str">
        <f t="shared" si="501"/>
        <v>Mr</v>
      </c>
      <c r="U2008" s="10" t="str">
        <f t="shared" si="502"/>
        <v>M</v>
      </c>
      <c r="V2008" s="10" t="str">
        <f t="shared" si="503"/>
        <v>60</v>
      </c>
      <c r="W2008" s="10" t="str">
        <f t="shared" si="504"/>
        <v>Greens Court</v>
      </c>
      <c r="X2008" s="10" t="str">
        <f t="shared" si="505"/>
        <v>rt</v>
      </c>
      <c r="Y2008" s="10" t="str">
        <f t="shared" si="506"/>
        <v>Greens Court</v>
      </c>
      <c r="Z2008" s="10" t="str">
        <f t="shared" si="507"/>
        <v>Brackley</v>
      </c>
      <c r="AA2008" s="10" t="str">
        <f t="shared" si="508"/>
        <v>BH</v>
      </c>
      <c r="AB2008" s="11" t="str">
        <f t="shared" si="509"/>
        <v>44378</v>
      </c>
      <c r="AC2008" s="10" t="str">
        <f t="shared" si="510"/>
        <v>21</v>
      </c>
      <c r="AD2008" s="10" t="str">
        <f t="shared" si="511"/>
        <v>B</v>
      </c>
      <c r="AE2008" s="12" t="str">
        <f t="shared" si="512"/>
        <v/>
      </c>
    </row>
    <row r="2009" spans="1:31" x14ac:dyDescent="0.25">
      <c r="A2009" s="5">
        <v>2061</v>
      </c>
      <c r="B2009" s="6" t="s">
        <v>3364</v>
      </c>
      <c r="C2009" s="6" t="s">
        <v>3191</v>
      </c>
      <c r="D2009" s="6" t="s">
        <v>49</v>
      </c>
      <c r="E2009" s="6" t="s">
        <v>16</v>
      </c>
      <c r="F2009" s="6">
        <v>90</v>
      </c>
      <c r="G2009" s="6" t="s">
        <v>5685</v>
      </c>
      <c r="H2009" s="6" t="s">
        <v>5686</v>
      </c>
      <c r="I2009" s="6" t="s">
        <v>32</v>
      </c>
      <c r="J2009" s="7">
        <v>44271</v>
      </c>
      <c r="K2009" s="6">
        <v>22</v>
      </c>
      <c r="L2009" s="6" t="s">
        <v>52</v>
      </c>
      <c r="M2009" s="8"/>
      <c r="O2009">
        <f t="shared" si="513"/>
        <v>0</v>
      </c>
      <c r="Q2009" s="5" t="str">
        <f t="shared" si="498"/>
        <v>2061</v>
      </c>
      <c r="R2009" s="6" t="str">
        <f t="shared" si="499"/>
        <v>Bok</v>
      </c>
      <c r="S2009" s="6" t="str">
        <f t="shared" si="500"/>
        <v>Snyder</v>
      </c>
      <c r="T2009" s="6" t="str">
        <f t="shared" si="501"/>
        <v>Miss</v>
      </c>
      <c r="U2009" s="6" t="str">
        <f t="shared" si="502"/>
        <v>F</v>
      </c>
      <c r="V2009" s="6" t="str">
        <f t="shared" si="503"/>
        <v>90</v>
      </c>
      <c r="W2009" s="6" t="str">
        <f t="shared" si="504"/>
        <v>Greenshield Industrial</v>
      </c>
      <c r="X2009" s="6" t="str">
        <f t="shared" si="505"/>
        <v>al</v>
      </c>
      <c r="Y2009" s="6" t="str">
        <f t="shared" si="506"/>
        <v>Greenshield Industrial</v>
      </c>
      <c r="Z2009" s="6" t="str">
        <f t="shared" si="507"/>
        <v>Torquay</v>
      </c>
      <c r="AA2009" s="6" t="str">
        <f t="shared" si="508"/>
        <v>WC</v>
      </c>
      <c r="AB2009" s="7" t="str">
        <f t="shared" si="509"/>
        <v>44271</v>
      </c>
      <c r="AC2009" s="6" t="str">
        <f t="shared" si="510"/>
        <v>22</v>
      </c>
      <c r="AD2009" s="6" t="str">
        <f t="shared" si="511"/>
        <v>A1</v>
      </c>
      <c r="AE2009" s="8" t="str">
        <f t="shared" si="512"/>
        <v/>
      </c>
    </row>
    <row r="2010" spans="1:31" x14ac:dyDescent="0.25">
      <c r="A2010" s="9">
        <v>2062</v>
      </c>
      <c r="B2010" s="10" t="s">
        <v>620</v>
      </c>
      <c r="C2010" s="10" t="s">
        <v>481</v>
      </c>
      <c r="D2010" s="10" t="s">
        <v>28</v>
      </c>
      <c r="E2010" s="10" t="s">
        <v>29</v>
      </c>
      <c r="F2010" s="10">
        <v>30</v>
      </c>
      <c r="G2010" s="10" t="s">
        <v>5687</v>
      </c>
      <c r="H2010" s="10" t="s">
        <v>2220</v>
      </c>
      <c r="I2010" s="10" t="s">
        <v>32</v>
      </c>
      <c r="J2010" s="11">
        <v>43484</v>
      </c>
      <c r="K2010" s="10">
        <v>11</v>
      </c>
      <c r="L2010" s="10" t="s">
        <v>157</v>
      </c>
      <c r="M2010" s="12"/>
      <c r="O2010">
        <f t="shared" si="513"/>
        <v>0</v>
      </c>
      <c r="Q2010" s="9" t="str">
        <f t="shared" si="498"/>
        <v>2062</v>
      </c>
      <c r="R2010" s="10" t="str">
        <f t="shared" si="499"/>
        <v>Bob</v>
      </c>
      <c r="S2010" s="10" t="str">
        <f t="shared" si="500"/>
        <v>Everett</v>
      </c>
      <c r="T2010" s="10" t="str">
        <f t="shared" si="501"/>
        <v>Mr</v>
      </c>
      <c r="U2010" s="10" t="str">
        <f t="shared" si="502"/>
        <v>M</v>
      </c>
      <c r="V2010" s="10" t="str">
        <f t="shared" si="503"/>
        <v>30</v>
      </c>
      <c r="W2010" s="10" t="str">
        <f t="shared" si="504"/>
        <v>Greenside Close</v>
      </c>
      <c r="X2010" s="10" t="str">
        <f t="shared" si="505"/>
        <v>se</v>
      </c>
      <c r="Y2010" s="10" t="str">
        <f t="shared" si="506"/>
        <v>Greenside Close</v>
      </c>
      <c r="Z2010" s="10" t="str">
        <f t="shared" si="507"/>
        <v>Radstock</v>
      </c>
      <c r="AA2010" s="10" t="str">
        <f t="shared" si="508"/>
        <v>WC</v>
      </c>
      <c r="AB2010" s="11" t="str">
        <f t="shared" si="509"/>
        <v>43484</v>
      </c>
      <c r="AC2010" s="10" t="str">
        <f t="shared" si="510"/>
        <v>11</v>
      </c>
      <c r="AD2010" s="10" t="str">
        <f t="shared" si="511"/>
        <v>C3</v>
      </c>
      <c r="AE2010" s="12" t="str">
        <f t="shared" si="512"/>
        <v/>
      </c>
    </row>
    <row r="2011" spans="1:31" x14ac:dyDescent="0.25">
      <c r="A2011" s="5">
        <v>2063</v>
      </c>
      <c r="B2011" s="6" t="s">
        <v>5688</v>
      </c>
      <c r="C2011" s="6" t="s">
        <v>3176</v>
      </c>
      <c r="D2011" s="6" t="s">
        <v>15</v>
      </c>
      <c r="E2011" s="6" t="s">
        <v>16</v>
      </c>
      <c r="F2011" s="6">
        <v>60</v>
      </c>
      <c r="G2011" s="6" t="s">
        <v>5689</v>
      </c>
      <c r="H2011" s="6" t="s">
        <v>299</v>
      </c>
      <c r="I2011" s="6" t="s">
        <v>300</v>
      </c>
      <c r="J2011" s="7">
        <v>44063</v>
      </c>
      <c r="K2011" s="6">
        <v>77</v>
      </c>
      <c r="L2011" s="6" t="s">
        <v>78</v>
      </c>
      <c r="M2011" s="8"/>
      <c r="O2011">
        <f t="shared" si="513"/>
        <v>0</v>
      </c>
      <c r="Q2011" s="5" t="str">
        <f t="shared" si="498"/>
        <v>2063</v>
      </c>
      <c r="R2011" s="6" t="str">
        <f t="shared" si="499"/>
        <v>Cortney</v>
      </c>
      <c r="S2011" s="6" t="str">
        <f t="shared" si="500"/>
        <v>Brennan</v>
      </c>
      <c r="T2011" s="6" t="str">
        <f t="shared" si="501"/>
        <v>Mrs</v>
      </c>
      <c r="U2011" s="6" t="str">
        <f t="shared" si="502"/>
        <v>F</v>
      </c>
      <c r="V2011" s="6" t="str">
        <f t="shared" si="503"/>
        <v>60</v>
      </c>
      <c r="W2011" s="6" t="str">
        <f t="shared" si="504"/>
        <v>Greenway</v>
      </c>
      <c r="X2011" s="6" t="str">
        <f t="shared" si="505"/>
        <v>ay</v>
      </c>
      <c r="Y2011" s="6" t="str">
        <f t="shared" si="506"/>
        <v>Greenway</v>
      </c>
      <c r="Z2011" s="6" t="str">
        <f t="shared" si="507"/>
        <v>Barking</v>
      </c>
      <c r="AA2011" s="6" t="str">
        <f t="shared" si="508"/>
        <v>SM</v>
      </c>
      <c r="AB2011" s="7" t="str">
        <f t="shared" si="509"/>
        <v>44063</v>
      </c>
      <c r="AC2011" s="6" t="str">
        <f t="shared" si="510"/>
        <v>77</v>
      </c>
      <c r="AD2011" s="6" t="str">
        <f t="shared" si="511"/>
        <v>C2</v>
      </c>
      <c r="AE2011" s="8" t="str">
        <f t="shared" si="512"/>
        <v/>
      </c>
    </row>
    <row r="2012" spans="1:31" x14ac:dyDescent="0.25">
      <c r="A2012" s="9">
        <v>2064</v>
      </c>
      <c r="B2012" s="10" t="s">
        <v>2792</v>
      </c>
      <c r="C2012" s="10" t="s">
        <v>3726</v>
      </c>
      <c r="D2012" s="10" t="s">
        <v>49</v>
      </c>
      <c r="E2012" s="10" t="s">
        <v>16</v>
      </c>
      <c r="F2012" s="10">
        <v>30</v>
      </c>
      <c r="G2012" s="10" t="s">
        <v>5690</v>
      </c>
      <c r="H2012" s="10" t="s">
        <v>5691</v>
      </c>
      <c r="I2012" s="10" t="s">
        <v>25</v>
      </c>
      <c r="J2012" s="11">
        <v>44097</v>
      </c>
      <c r="K2012" s="10">
        <v>52</v>
      </c>
      <c r="L2012" s="10" t="s">
        <v>68</v>
      </c>
      <c r="M2012" s="12"/>
      <c r="O2012">
        <f t="shared" si="513"/>
        <v>0</v>
      </c>
      <c r="Q2012" s="9" t="str">
        <f t="shared" si="498"/>
        <v>2064</v>
      </c>
      <c r="R2012" s="10" t="str">
        <f t="shared" si="499"/>
        <v>Reda</v>
      </c>
      <c r="S2012" s="10" t="str">
        <f t="shared" si="500"/>
        <v>Serrano</v>
      </c>
      <c r="T2012" s="10" t="str">
        <f t="shared" si="501"/>
        <v>Miss</v>
      </c>
      <c r="U2012" s="10" t="str">
        <f t="shared" si="502"/>
        <v>F</v>
      </c>
      <c r="V2012" s="10" t="str">
        <f t="shared" si="503"/>
        <v>30</v>
      </c>
      <c r="W2012" s="10" t="str">
        <f t="shared" si="504"/>
        <v>Greenwell Street</v>
      </c>
      <c r="X2012" s="10" t="str">
        <f t="shared" si="505"/>
        <v>et</v>
      </c>
      <c r="Y2012" s="10" t="str">
        <f t="shared" si="506"/>
        <v>Greenwell Street</v>
      </c>
      <c r="Z2012" s="10" t="str">
        <f t="shared" si="507"/>
        <v>Holmrook</v>
      </c>
      <c r="AA2012" s="10" t="str">
        <f t="shared" si="508"/>
        <v>HG</v>
      </c>
      <c r="AB2012" s="11" t="str">
        <f t="shared" si="509"/>
        <v>44097</v>
      </c>
      <c r="AC2012" s="10" t="str">
        <f t="shared" si="510"/>
        <v>52</v>
      </c>
      <c r="AD2012" s="10" t="str">
        <f t="shared" si="511"/>
        <v>A2</v>
      </c>
      <c r="AE2012" s="12" t="str">
        <f t="shared" si="512"/>
        <v/>
      </c>
    </row>
    <row r="2013" spans="1:31" x14ac:dyDescent="0.25">
      <c r="A2013" s="5">
        <v>2065</v>
      </c>
      <c r="B2013" s="6" t="s">
        <v>4670</v>
      </c>
      <c r="C2013" s="6" t="s">
        <v>5692</v>
      </c>
      <c r="D2013" s="6" t="s">
        <v>15</v>
      </c>
      <c r="E2013" s="6" t="s">
        <v>16</v>
      </c>
      <c r="F2013" s="6">
        <v>60</v>
      </c>
      <c r="G2013" s="6" t="s">
        <v>5693</v>
      </c>
      <c r="H2013" s="6" t="s">
        <v>5694</v>
      </c>
      <c r="I2013" s="6" t="s">
        <v>185</v>
      </c>
      <c r="J2013" s="7">
        <v>43863</v>
      </c>
      <c r="K2013" s="6">
        <v>25</v>
      </c>
      <c r="L2013" s="6" t="s">
        <v>20</v>
      </c>
      <c r="M2013" s="8"/>
      <c r="O2013">
        <f t="shared" si="513"/>
        <v>0</v>
      </c>
      <c r="Q2013" s="5" t="str">
        <f t="shared" si="498"/>
        <v>2065</v>
      </c>
      <c r="R2013" s="6" t="str">
        <f t="shared" si="499"/>
        <v>Shari</v>
      </c>
      <c r="S2013" s="6" t="str">
        <f t="shared" si="500"/>
        <v>Queen</v>
      </c>
      <c r="T2013" s="6" t="str">
        <f t="shared" si="501"/>
        <v>Mrs</v>
      </c>
      <c r="U2013" s="6" t="str">
        <f t="shared" si="502"/>
        <v>F</v>
      </c>
      <c r="V2013" s="6" t="str">
        <f t="shared" si="503"/>
        <v>60</v>
      </c>
      <c r="W2013" s="6" t="str">
        <f t="shared" si="504"/>
        <v>Greenwich Park</v>
      </c>
      <c r="X2013" s="6" t="str">
        <f t="shared" si="505"/>
        <v>rk</v>
      </c>
      <c r="Y2013" s="6" t="str">
        <f t="shared" si="506"/>
        <v>Greenwich Park</v>
      </c>
      <c r="Z2013" s="6" t="str">
        <f t="shared" si="507"/>
        <v>Ellesmere</v>
      </c>
      <c r="AA2013" s="6" t="str">
        <f t="shared" si="508"/>
        <v>HX</v>
      </c>
      <c r="AB2013" s="7" t="str">
        <f t="shared" si="509"/>
        <v>43863</v>
      </c>
      <c r="AC2013" s="6" t="str">
        <f t="shared" si="510"/>
        <v>25</v>
      </c>
      <c r="AD2013" s="6" t="str">
        <f t="shared" si="511"/>
        <v>B</v>
      </c>
      <c r="AE2013" s="8" t="str">
        <f t="shared" si="512"/>
        <v/>
      </c>
    </row>
    <row r="2014" spans="1:31" x14ac:dyDescent="0.25">
      <c r="A2014" s="9">
        <v>2066</v>
      </c>
      <c r="B2014" s="10" t="s">
        <v>5695</v>
      </c>
      <c r="C2014" s="10" t="s">
        <v>5696</v>
      </c>
      <c r="D2014" s="10" t="s">
        <v>28</v>
      </c>
      <c r="E2014" s="10" t="s">
        <v>29</v>
      </c>
      <c r="F2014" s="10">
        <v>30</v>
      </c>
      <c r="G2014" s="10" t="s">
        <v>5697</v>
      </c>
      <c r="H2014" s="10" t="s">
        <v>5698</v>
      </c>
      <c r="I2014" s="10" t="s">
        <v>291</v>
      </c>
      <c r="J2014" s="11">
        <v>44039</v>
      </c>
      <c r="K2014" s="10">
        <v>57</v>
      </c>
      <c r="L2014" s="10" t="s">
        <v>157</v>
      </c>
      <c r="M2014" s="12"/>
      <c r="O2014">
        <f t="shared" si="513"/>
        <v>0</v>
      </c>
      <c r="Q2014" s="9" t="str">
        <f t="shared" si="498"/>
        <v>2066</v>
      </c>
      <c r="R2014" s="10" t="str">
        <f t="shared" si="499"/>
        <v>Michal</v>
      </c>
      <c r="S2014" s="10" t="str">
        <f t="shared" si="500"/>
        <v>Diaz</v>
      </c>
      <c r="T2014" s="10" t="str">
        <f t="shared" si="501"/>
        <v>Mr</v>
      </c>
      <c r="U2014" s="10" t="str">
        <f t="shared" si="502"/>
        <v>M</v>
      </c>
      <c r="V2014" s="10" t="str">
        <f t="shared" si="503"/>
        <v>30</v>
      </c>
      <c r="W2014" s="10" t="str">
        <f t="shared" si="504"/>
        <v>Greenwich Street</v>
      </c>
      <c r="X2014" s="10" t="str">
        <f t="shared" si="505"/>
        <v>et</v>
      </c>
      <c r="Y2014" s="10" t="str">
        <f t="shared" si="506"/>
        <v>Greenwich Street</v>
      </c>
      <c r="Z2014" s="10" t="str">
        <f t="shared" si="507"/>
        <v>Isle Of Bute</v>
      </c>
      <c r="AA2014" s="10" t="str">
        <f t="shared" si="508"/>
        <v>HS</v>
      </c>
      <c r="AB2014" s="11" t="str">
        <f t="shared" si="509"/>
        <v>44039</v>
      </c>
      <c r="AC2014" s="10" t="str">
        <f t="shared" si="510"/>
        <v>57</v>
      </c>
      <c r="AD2014" s="10" t="str">
        <f t="shared" si="511"/>
        <v>C3</v>
      </c>
      <c r="AE2014" s="12" t="str">
        <f t="shared" si="512"/>
        <v/>
      </c>
    </row>
    <row r="2015" spans="1:31" x14ac:dyDescent="0.25">
      <c r="A2015" s="5">
        <v>2067</v>
      </c>
      <c r="B2015" s="6" t="s">
        <v>5699</v>
      </c>
      <c r="C2015" s="6" t="s">
        <v>1111</v>
      </c>
      <c r="D2015" s="6" t="s">
        <v>49</v>
      </c>
      <c r="E2015" s="6" t="s">
        <v>16</v>
      </c>
      <c r="F2015" s="6">
        <v>60</v>
      </c>
      <c r="G2015" s="6" t="s">
        <v>5700</v>
      </c>
      <c r="H2015" s="6" t="s">
        <v>2011</v>
      </c>
      <c r="I2015" s="6" t="s">
        <v>2012</v>
      </c>
      <c r="J2015" s="7">
        <v>44081</v>
      </c>
      <c r="K2015" s="6">
        <v>88</v>
      </c>
      <c r="L2015" s="6" t="s">
        <v>20</v>
      </c>
      <c r="M2015" s="8"/>
      <c r="O2015">
        <f t="shared" si="513"/>
        <v>0</v>
      </c>
      <c r="Q2015" s="5" t="str">
        <f t="shared" si="498"/>
        <v>2067</v>
      </c>
      <c r="R2015" s="6" t="str">
        <f t="shared" si="499"/>
        <v>Elyse</v>
      </c>
      <c r="S2015" s="6" t="str">
        <f t="shared" si="500"/>
        <v>Walker</v>
      </c>
      <c r="T2015" s="6" t="str">
        <f t="shared" si="501"/>
        <v>Miss</v>
      </c>
      <c r="U2015" s="6" t="str">
        <f t="shared" si="502"/>
        <v>F</v>
      </c>
      <c r="V2015" s="6" t="str">
        <f t="shared" si="503"/>
        <v>60</v>
      </c>
      <c r="W2015" s="6" t="str">
        <f t="shared" si="504"/>
        <v>Greenwood Road</v>
      </c>
      <c r="X2015" s="6" t="str">
        <f t="shared" si="505"/>
        <v>ad</v>
      </c>
      <c r="Y2015" s="6" t="str">
        <f t="shared" si="506"/>
        <v>Greenwood Road</v>
      </c>
      <c r="Z2015" s="6" t="str">
        <f t="shared" si="507"/>
        <v>Brecon</v>
      </c>
      <c r="AA2015" s="6" t="str">
        <f t="shared" si="508"/>
        <v>NN</v>
      </c>
      <c r="AB2015" s="7" t="str">
        <f t="shared" si="509"/>
        <v>44081</v>
      </c>
      <c r="AC2015" s="6" t="str">
        <f t="shared" si="510"/>
        <v>88</v>
      </c>
      <c r="AD2015" s="6" t="str">
        <f t="shared" si="511"/>
        <v>B</v>
      </c>
      <c r="AE2015" s="8" t="str">
        <f t="shared" si="512"/>
        <v/>
      </c>
    </row>
    <row r="2016" spans="1:31" x14ac:dyDescent="0.25">
      <c r="A2016" s="9">
        <v>2068</v>
      </c>
      <c r="B2016" s="10" t="s">
        <v>5701</v>
      </c>
      <c r="C2016" s="10" t="s">
        <v>5081</v>
      </c>
      <c r="D2016" s="10" t="s">
        <v>15</v>
      </c>
      <c r="E2016" s="10" t="s">
        <v>16</v>
      </c>
      <c r="F2016" s="10">
        <v>30</v>
      </c>
      <c r="G2016" s="10" t="s">
        <v>5702</v>
      </c>
      <c r="H2016" s="10" t="s">
        <v>5703</v>
      </c>
      <c r="I2016" s="10" t="s">
        <v>185</v>
      </c>
      <c r="J2016" s="11">
        <v>44558</v>
      </c>
      <c r="K2016" s="10">
        <v>90</v>
      </c>
      <c r="L2016" s="10" t="s">
        <v>68</v>
      </c>
      <c r="M2016" s="12"/>
      <c r="O2016">
        <f t="shared" si="513"/>
        <v>0</v>
      </c>
      <c r="Q2016" s="9" t="str">
        <f t="shared" si="498"/>
        <v>2068</v>
      </c>
      <c r="R2016" s="10" t="str">
        <f t="shared" si="499"/>
        <v>Maryjo</v>
      </c>
      <c r="S2016" s="10" t="str">
        <f t="shared" si="500"/>
        <v>White</v>
      </c>
      <c r="T2016" s="10" t="str">
        <f t="shared" si="501"/>
        <v>Mrs</v>
      </c>
      <c r="U2016" s="10" t="str">
        <f t="shared" si="502"/>
        <v>F</v>
      </c>
      <c r="V2016" s="10" t="str">
        <f t="shared" si="503"/>
        <v>30</v>
      </c>
      <c r="W2016" s="10" t="str">
        <f t="shared" si="504"/>
        <v>Greig Terrace</v>
      </c>
      <c r="X2016" s="10" t="str">
        <f t="shared" si="505"/>
        <v>ce</v>
      </c>
      <c r="Y2016" s="10" t="str">
        <f t="shared" si="506"/>
        <v>Greig Terrace</v>
      </c>
      <c r="Z2016" s="10" t="str">
        <f t="shared" si="507"/>
        <v>Golspie</v>
      </c>
      <c r="AA2016" s="10" t="str">
        <f t="shared" si="508"/>
        <v>HX</v>
      </c>
      <c r="AB2016" s="11" t="str">
        <f t="shared" si="509"/>
        <v>44558</v>
      </c>
      <c r="AC2016" s="10" t="str">
        <f t="shared" si="510"/>
        <v>90</v>
      </c>
      <c r="AD2016" s="10" t="str">
        <f t="shared" si="511"/>
        <v>A2</v>
      </c>
      <c r="AE2016" s="12" t="str">
        <f t="shared" si="512"/>
        <v/>
      </c>
    </row>
    <row r="2017" spans="1:31" x14ac:dyDescent="0.25">
      <c r="A2017" s="5">
        <v>2069</v>
      </c>
      <c r="B2017" s="6" t="s">
        <v>3055</v>
      </c>
      <c r="C2017" s="6" t="s">
        <v>3379</v>
      </c>
      <c r="D2017" s="6" t="s">
        <v>28</v>
      </c>
      <c r="E2017" s="6" t="s">
        <v>29</v>
      </c>
      <c r="F2017" s="6">
        <v>90</v>
      </c>
      <c r="G2017" s="6" t="s">
        <v>5704</v>
      </c>
      <c r="H2017" s="6" t="s">
        <v>3425</v>
      </c>
      <c r="I2017" s="6" t="s">
        <v>98</v>
      </c>
      <c r="J2017" s="7">
        <v>44466</v>
      </c>
      <c r="K2017" s="6">
        <v>44</v>
      </c>
      <c r="L2017" s="6" t="s">
        <v>68</v>
      </c>
      <c r="M2017" s="8"/>
      <c r="O2017">
        <f t="shared" si="513"/>
        <v>0</v>
      </c>
      <c r="Q2017" s="5" t="str">
        <f t="shared" si="498"/>
        <v>2069</v>
      </c>
      <c r="R2017" s="6" t="str">
        <f t="shared" si="499"/>
        <v>Wayne</v>
      </c>
      <c r="S2017" s="6" t="str">
        <f t="shared" si="500"/>
        <v>Vick</v>
      </c>
      <c r="T2017" s="6" t="str">
        <f t="shared" si="501"/>
        <v>Mr</v>
      </c>
      <c r="U2017" s="6" t="str">
        <f t="shared" si="502"/>
        <v>M</v>
      </c>
      <c r="V2017" s="6" t="str">
        <f t="shared" si="503"/>
        <v>90</v>
      </c>
      <c r="W2017" s="6" t="str">
        <f t="shared" si="504"/>
        <v>Grenada Road</v>
      </c>
      <c r="X2017" s="6" t="str">
        <f t="shared" si="505"/>
        <v>ad</v>
      </c>
      <c r="Y2017" s="6" t="str">
        <f t="shared" si="506"/>
        <v>Grenada Road</v>
      </c>
      <c r="Z2017" s="6" t="str">
        <f t="shared" si="507"/>
        <v>Bonnyrigg</v>
      </c>
      <c r="AA2017" s="6" t="str">
        <f t="shared" si="508"/>
        <v>BL</v>
      </c>
      <c r="AB2017" s="7" t="str">
        <f t="shared" si="509"/>
        <v>44466</v>
      </c>
      <c r="AC2017" s="6" t="str">
        <f t="shared" si="510"/>
        <v>44</v>
      </c>
      <c r="AD2017" s="6" t="str">
        <f t="shared" si="511"/>
        <v>A2</v>
      </c>
      <c r="AE2017" s="8" t="str">
        <f t="shared" si="512"/>
        <v/>
      </c>
    </row>
    <row r="2018" spans="1:31" x14ac:dyDescent="0.25">
      <c r="A2018" s="9">
        <v>2070</v>
      </c>
      <c r="B2018" s="10" t="s">
        <v>5705</v>
      </c>
      <c r="C2018" s="10" t="s">
        <v>5649</v>
      </c>
      <c r="D2018" s="10" t="s">
        <v>28</v>
      </c>
      <c r="E2018" s="10" t="s">
        <v>29</v>
      </c>
      <c r="F2018" s="10">
        <v>90</v>
      </c>
      <c r="G2018" s="10" t="s">
        <v>5706</v>
      </c>
      <c r="H2018" s="10" t="s">
        <v>3409</v>
      </c>
      <c r="I2018" s="10" t="s">
        <v>25</v>
      </c>
      <c r="J2018" s="11">
        <v>43664</v>
      </c>
      <c r="K2018" s="10">
        <v>13</v>
      </c>
      <c r="L2018" s="10" t="s">
        <v>39</v>
      </c>
      <c r="M2018" s="12"/>
      <c r="O2018">
        <f t="shared" si="513"/>
        <v>0</v>
      </c>
      <c r="Q2018" s="9" t="str">
        <f t="shared" si="498"/>
        <v>2070</v>
      </c>
      <c r="R2018" s="10" t="str">
        <f t="shared" si="499"/>
        <v>Korey</v>
      </c>
      <c r="S2018" s="10" t="str">
        <f t="shared" si="500"/>
        <v>Clarke</v>
      </c>
      <c r="T2018" s="10" t="str">
        <f t="shared" si="501"/>
        <v>Mr</v>
      </c>
      <c r="U2018" s="10" t="str">
        <f t="shared" si="502"/>
        <v>M</v>
      </c>
      <c r="V2018" s="10" t="str">
        <f t="shared" si="503"/>
        <v>90</v>
      </c>
      <c r="W2018" s="10" t="str">
        <f t="shared" si="504"/>
        <v>Grenada Terrace</v>
      </c>
      <c r="X2018" s="10" t="str">
        <f t="shared" si="505"/>
        <v>ce</v>
      </c>
      <c r="Y2018" s="10" t="str">
        <f t="shared" si="506"/>
        <v>Grenada Terrace</v>
      </c>
      <c r="Z2018" s="10" t="str">
        <f t="shared" si="507"/>
        <v>Ilford</v>
      </c>
      <c r="AA2018" s="10" t="str">
        <f t="shared" si="508"/>
        <v>HG</v>
      </c>
      <c r="AB2018" s="11" t="str">
        <f t="shared" si="509"/>
        <v>43664</v>
      </c>
      <c r="AC2018" s="10" t="str">
        <f t="shared" si="510"/>
        <v>13</v>
      </c>
      <c r="AD2018" s="10" t="str">
        <f t="shared" si="511"/>
        <v>C1</v>
      </c>
      <c r="AE2018" s="12" t="str">
        <f t="shared" si="512"/>
        <v/>
      </c>
    </row>
    <row r="2019" spans="1:31" x14ac:dyDescent="0.25">
      <c r="A2019" s="5">
        <v>2071</v>
      </c>
      <c r="B2019" s="6" t="s">
        <v>2234</v>
      </c>
      <c r="C2019" s="6" t="s">
        <v>5707</v>
      </c>
      <c r="D2019" s="6" t="s">
        <v>28</v>
      </c>
      <c r="E2019" s="6" t="s">
        <v>29</v>
      </c>
      <c r="F2019" s="6">
        <v>60</v>
      </c>
      <c r="G2019" s="6" t="s">
        <v>5708</v>
      </c>
      <c r="H2019" s="6" t="s">
        <v>5709</v>
      </c>
      <c r="I2019" s="6" t="s">
        <v>32</v>
      </c>
      <c r="J2019" s="7">
        <v>43526</v>
      </c>
      <c r="K2019" s="6">
        <v>66</v>
      </c>
      <c r="L2019" s="6" t="s">
        <v>62</v>
      </c>
      <c r="M2019" s="8"/>
      <c r="O2019">
        <f t="shared" si="513"/>
        <v>0</v>
      </c>
      <c r="Q2019" s="5" t="str">
        <f t="shared" si="498"/>
        <v>2071</v>
      </c>
      <c r="R2019" s="6" t="str">
        <f t="shared" si="499"/>
        <v>Theodore</v>
      </c>
      <c r="S2019" s="6" t="str">
        <f t="shared" si="500"/>
        <v>Thayer</v>
      </c>
      <c r="T2019" s="6" t="str">
        <f t="shared" si="501"/>
        <v>Mr</v>
      </c>
      <c r="U2019" s="6" t="str">
        <f t="shared" si="502"/>
        <v>M</v>
      </c>
      <c r="V2019" s="6" t="str">
        <f t="shared" si="503"/>
        <v>60</v>
      </c>
      <c r="W2019" s="6" t="str">
        <f t="shared" si="504"/>
        <v>Grenade Street</v>
      </c>
      <c r="X2019" s="6" t="str">
        <f t="shared" si="505"/>
        <v>et</v>
      </c>
      <c r="Y2019" s="6" t="str">
        <f t="shared" si="506"/>
        <v>Grenade Street</v>
      </c>
      <c r="Z2019" s="6" t="str">
        <f t="shared" si="507"/>
        <v>Wetherby</v>
      </c>
      <c r="AA2019" s="6" t="str">
        <f t="shared" si="508"/>
        <v>WC</v>
      </c>
      <c r="AB2019" s="7" t="str">
        <f t="shared" si="509"/>
        <v>43526</v>
      </c>
      <c r="AC2019" s="6" t="str">
        <f t="shared" si="510"/>
        <v>66</v>
      </c>
      <c r="AD2019" s="6" t="str">
        <f t="shared" si="511"/>
        <v>C4</v>
      </c>
      <c r="AE2019" s="8" t="str">
        <f t="shared" si="512"/>
        <v/>
      </c>
    </row>
    <row r="2020" spans="1:31" x14ac:dyDescent="0.25">
      <c r="A2020" s="9">
        <v>2072</v>
      </c>
      <c r="B2020" s="10" t="s">
        <v>5710</v>
      </c>
      <c r="C2020" s="10" t="s">
        <v>4690</v>
      </c>
      <c r="D2020" s="10" t="s">
        <v>49</v>
      </c>
      <c r="E2020" s="10" t="s">
        <v>16</v>
      </c>
      <c r="F2020" s="10">
        <v>30</v>
      </c>
      <c r="G2020" s="10" t="s">
        <v>5711</v>
      </c>
      <c r="H2020" s="10" t="s">
        <v>5648</v>
      </c>
      <c r="I2020" s="10" t="s">
        <v>32</v>
      </c>
      <c r="J2020" s="11">
        <v>44320</v>
      </c>
      <c r="K2020" s="10">
        <v>75</v>
      </c>
      <c r="L2020" s="10" t="s">
        <v>33</v>
      </c>
      <c r="M2020" s="12"/>
      <c r="O2020">
        <f t="shared" si="513"/>
        <v>0</v>
      </c>
      <c r="Q2020" s="9" t="str">
        <f t="shared" si="498"/>
        <v>2072</v>
      </c>
      <c r="R2020" s="10" t="str">
        <f t="shared" si="499"/>
        <v>Armanda</v>
      </c>
      <c r="S2020" s="10" t="str">
        <f t="shared" si="500"/>
        <v>Nieves</v>
      </c>
      <c r="T2020" s="10" t="str">
        <f t="shared" si="501"/>
        <v>Miss</v>
      </c>
      <c r="U2020" s="10" t="str">
        <f t="shared" si="502"/>
        <v>F</v>
      </c>
      <c r="V2020" s="10" t="str">
        <f t="shared" si="503"/>
        <v>30</v>
      </c>
      <c r="W2020" s="10" t="str">
        <f t="shared" si="504"/>
        <v>Grenville Place</v>
      </c>
      <c r="X2020" s="10" t="str">
        <f t="shared" si="505"/>
        <v>ce</v>
      </c>
      <c r="Y2020" s="10" t="str">
        <f t="shared" si="506"/>
        <v>Grenville Place</v>
      </c>
      <c r="Z2020" s="10" t="str">
        <f t="shared" si="507"/>
        <v>Rhosneigr</v>
      </c>
      <c r="AA2020" s="10" t="str">
        <f t="shared" si="508"/>
        <v>WC</v>
      </c>
      <c r="AB2020" s="11" t="str">
        <f t="shared" si="509"/>
        <v>44320</v>
      </c>
      <c r="AC2020" s="10" t="str">
        <f t="shared" si="510"/>
        <v>75</v>
      </c>
      <c r="AD2020" s="10" t="str">
        <f t="shared" si="511"/>
        <v>A3</v>
      </c>
      <c r="AE2020" s="12" t="str">
        <f t="shared" si="512"/>
        <v/>
      </c>
    </row>
    <row r="2021" spans="1:31" x14ac:dyDescent="0.25">
      <c r="A2021" s="5">
        <v>2073</v>
      </c>
      <c r="B2021" s="6" t="s">
        <v>2181</v>
      </c>
      <c r="C2021" s="6" t="s">
        <v>4246</v>
      </c>
      <c r="D2021" s="6" t="s">
        <v>28</v>
      </c>
      <c r="E2021" s="6" t="s">
        <v>29</v>
      </c>
      <c r="F2021" s="6">
        <v>90</v>
      </c>
      <c r="G2021" s="6" t="s">
        <v>5712</v>
      </c>
      <c r="H2021" s="6" t="s">
        <v>1377</v>
      </c>
      <c r="I2021" s="6" t="s">
        <v>32</v>
      </c>
      <c r="J2021" s="7">
        <v>44023</v>
      </c>
      <c r="K2021" s="6">
        <v>95</v>
      </c>
      <c r="L2021" s="6" t="s">
        <v>62</v>
      </c>
      <c r="M2021" s="8"/>
      <c r="O2021">
        <f t="shared" si="513"/>
        <v>0</v>
      </c>
      <c r="Q2021" s="5" t="str">
        <f t="shared" si="498"/>
        <v>2073</v>
      </c>
      <c r="R2021" s="6" t="str">
        <f t="shared" si="499"/>
        <v>Hayden</v>
      </c>
      <c r="S2021" s="6" t="str">
        <f t="shared" si="500"/>
        <v>Valentin</v>
      </c>
      <c r="T2021" s="6" t="str">
        <f t="shared" si="501"/>
        <v>Mr</v>
      </c>
      <c r="U2021" s="6" t="str">
        <f t="shared" si="502"/>
        <v>M</v>
      </c>
      <c r="V2021" s="6" t="str">
        <f t="shared" si="503"/>
        <v>90</v>
      </c>
      <c r="W2021" s="6" t="str">
        <f t="shared" si="504"/>
        <v>Gresham Street</v>
      </c>
      <c r="X2021" s="6" t="str">
        <f t="shared" si="505"/>
        <v>et</v>
      </c>
      <c r="Y2021" s="6" t="str">
        <f t="shared" si="506"/>
        <v>Gresham Street</v>
      </c>
      <c r="Z2021" s="6" t="str">
        <f t="shared" si="507"/>
        <v>Stowmarket</v>
      </c>
      <c r="AA2021" s="6" t="str">
        <f t="shared" si="508"/>
        <v>WC</v>
      </c>
      <c r="AB2021" s="7" t="str">
        <f t="shared" si="509"/>
        <v>44023</v>
      </c>
      <c r="AC2021" s="6" t="str">
        <f t="shared" si="510"/>
        <v>95</v>
      </c>
      <c r="AD2021" s="6" t="str">
        <f t="shared" si="511"/>
        <v>C4</v>
      </c>
      <c r="AE2021" s="8" t="str">
        <f t="shared" si="512"/>
        <v/>
      </c>
    </row>
    <row r="2022" spans="1:31" x14ac:dyDescent="0.25">
      <c r="A2022" s="5">
        <v>2075</v>
      </c>
      <c r="B2022" s="6" t="s">
        <v>4236</v>
      </c>
      <c r="C2022" s="6" t="s">
        <v>5713</v>
      </c>
      <c r="D2022" s="6" t="s">
        <v>28</v>
      </c>
      <c r="E2022" s="6" t="s">
        <v>29</v>
      </c>
      <c r="F2022" s="6">
        <v>60</v>
      </c>
      <c r="G2022" s="6" t="s">
        <v>5714</v>
      </c>
      <c r="H2022" s="6" t="s">
        <v>5715</v>
      </c>
      <c r="I2022" s="6" t="s">
        <v>93</v>
      </c>
      <c r="J2022" s="7">
        <v>44375</v>
      </c>
      <c r="K2022" s="6">
        <v>46</v>
      </c>
      <c r="L2022" s="6" t="s">
        <v>78</v>
      </c>
      <c r="M2022" s="8"/>
      <c r="O2022">
        <f t="shared" si="513"/>
        <v>0</v>
      </c>
      <c r="Q2022" s="5" t="str">
        <f t="shared" si="498"/>
        <v>2075</v>
      </c>
      <c r="R2022" s="6" t="str">
        <f t="shared" si="499"/>
        <v>Joan</v>
      </c>
      <c r="S2022" s="6" t="str">
        <f t="shared" si="500"/>
        <v>Kline</v>
      </c>
      <c r="T2022" s="6" t="str">
        <f t="shared" si="501"/>
        <v>Mr</v>
      </c>
      <c r="U2022" s="6" t="str">
        <f t="shared" si="502"/>
        <v>M</v>
      </c>
      <c r="V2022" s="6" t="str">
        <f t="shared" si="503"/>
        <v>60</v>
      </c>
      <c r="W2022" s="6" t="str">
        <f t="shared" si="504"/>
        <v>Greys Place</v>
      </c>
      <c r="X2022" s="6" t="str">
        <f t="shared" si="505"/>
        <v>ce</v>
      </c>
      <c r="Y2022" s="6" t="str">
        <f t="shared" si="506"/>
        <v>Greys Place</v>
      </c>
      <c r="Z2022" s="6" t="str">
        <f t="shared" si="507"/>
        <v>Brough</v>
      </c>
      <c r="AA2022" s="6" t="str">
        <f t="shared" si="508"/>
        <v>TF</v>
      </c>
      <c r="AB2022" s="7" t="str">
        <f t="shared" si="509"/>
        <v>44375</v>
      </c>
      <c r="AC2022" s="6" t="str">
        <f t="shared" si="510"/>
        <v>46</v>
      </c>
      <c r="AD2022" s="6" t="str">
        <f t="shared" si="511"/>
        <v>C2</v>
      </c>
      <c r="AE2022" s="8" t="str">
        <f t="shared" si="512"/>
        <v/>
      </c>
    </row>
    <row r="2023" spans="1:31" x14ac:dyDescent="0.25">
      <c r="A2023" s="9">
        <v>2076</v>
      </c>
      <c r="B2023" s="10" t="s">
        <v>5716</v>
      </c>
      <c r="C2023" s="10" t="s">
        <v>1574</v>
      </c>
      <c r="D2023" s="10" t="s">
        <v>28</v>
      </c>
      <c r="E2023" s="10" t="s">
        <v>29</v>
      </c>
      <c r="F2023" s="10">
        <v>60</v>
      </c>
      <c r="G2023" s="10" t="s">
        <v>5717</v>
      </c>
      <c r="H2023" s="10" t="s">
        <v>2762</v>
      </c>
      <c r="I2023" s="10" t="s">
        <v>32</v>
      </c>
      <c r="J2023" s="11">
        <v>43671</v>
      </c>
      <c r="K2023" s="10">
        <v>44</v>
      </c>
      <c r="L2023" s="10" t="s">
        <v>39</v>
      </c>
      <c r="M2023" s="12"/>
      <c r="O2023">
        <f t="shared" si="513"/>
        <v>0</v>
      </c>
      <c r="Q2023" s="9" t="str">
        <f t="shared" si="498"/>
        <v>2076</v>
      </c>
      <c r="R2023" s="10" t="str">
        <f t="shared" si="499"/>
        <v>Israel</v>
      </c>
      <c r="S2023" s="10" t="str">
        <f t="shared" si="500"/>
        <v>Jacob</v>
      </c>
      <c r="T2023" s="10" t="str">
        <f t="shared" si="501"/>
        <v>Mr</v>
      </c>
      <c r="U2023" s="10" t="str">
        <f t="shared" si="502"/>
        <v>M</v>
      </c>
      <c r="V2023" s="10" t="str">
        <f t="shared" si="503"/>
        <v>60</v>
      </c>
      <c r="W2023" s="10" t="str">
        <f t="shared" si="504"/>
        <v>Greystead Road</v>
      </c>
      <c r="X2023" s="10" t="str">
        <f t="shared" si="505"/>
        <v>ad</v>
      </c>
      <c r="Y2023" s="10" t="str">
        <f t="shared" si="506"/>
        <v>Greystead Road</v>
      </c>
      <c r="Z2023" s="10" t="str">
        <f t="shared" si="507"/>
        <v>Much Wenlock</v>
      </c>
      <c r="AA2023" s="10" t="str">
        <f t="shared" si="508"/>
        <v>WC</v>
      </c>
      <c r="AB2023" s="11" t="str">
        <f t="shared" si="509"/>
        <v>43671</v>
      </c>
      <c r="AC2023" s="10" t="str">
        <f t="shared" si="510"/>
        <v>44</v>
      </c>
      <c r="AD2023" s="10" t="str">
        <f t="shared" si="511"/>
        <v>C1</v>
      </c>
      <c r="AE2023" s="12" t="str">
        <f t="shared" si="512"/>
        <v/>
      </c>
    </row>
    <row r="2024" spans="1:31" x14ac:dyDescent="0.25">
      <c r="A2024" s="5">
        <v>2077</v>
      </c>
      <c r="B2024" s="6" t="s">
        <v>5718</v>
      </c>
      <c r="C2024" s="6" t="s">
        <v>2505</v>
      </c>
      <c r="D2024" s="6" t="s">
        <v>49</v>
      </c>
      <c r="E2024" s="6" t="s">
        <v>16</v>
      </c>
      <c r="F2024" s="6">
        <v>90</v>
      </c>
      <c r="G2024" s="6" t="s">
        <v>5719</v>
      </c>
      <c r="H2024" s="6" t="s">
        <v>681</v>
      </c>
      <c r="I2024" s="6" t="s">
        <v>682</v>
      </c>
      <c r="J2024" s="7">
        <v>43713</v>
      </c>
      <c r="K2024" s="6">
        <v>72</v>
      </c>
      <c r="L2024" s="6" t="s">
        <v>68</v>
      </c>
      <c r="M2024" s="8"/>
      <c r="O2024">
        <f t="shared" si="513"/>
        <v>0</v>
      </c>
      <c r="Q2024" s="5" t="str">
        <f t="shared" si="498"/>
        <v>2077</v>
      </c>
      <c r="R2024" s="6" t="str">
        <f t="shared" si="499"/>
        <v>Lydia</v>
      </c>
      <c r="S2024" s="6" t="str">
        <f t="shared" si="500"/>
        <v>Keene</v>
      </c>
      <c r="T2024" s="6" t="str">
        <f t="shared" si="501"/>
        <v>Miss</v>
      </c>
      <c r="U2024" s="6" t="str">
        <f t="shared" si="502"/>
        <v>F</v>
      </c>
      <c r="V2024" s="6" t="str">
        <f t="shared" si="503"/>
        <v>90</v>
      </c>
      <c r="W2024" s="6" t="str">
        <f t="shared" si="504"/>
        <v>Greystone Passage</v>
      </c>
      <c r="X2024" s="6" t="str">
        <f t="shared" si="505"/>
        <v>ge</v>
      </c>
      <c r="Y2024" s="6" t="str">
        <f t="shared" si="506"/>
        <v>Greystone Passage</v>
      </c>
      <c r="Z2024" s="6" t="str">
        <f t="shared" si="507"/>
        <v>Berkshire</v>
      </c>
      <c r="AA2024" s="6" t="str">
        <f t="shared" si="508"/>
        <v>DA</v>
      </c>
      <c r="AB2024" s="7" t="str">
        <f t="shared" si="509"/>
        <v>43713</v>
      </c>
      <c r="AC2024" s="6" t="str">
        <f t="shared" si="510"/>
        <v>72</v>
      </c>
      <c r="AD2024" s="6" t="str">
        <f t="shared" si="511"/>
        <v>A2</v>
      </c>
      <c r="AE2024" s="8" t="str">
        <f t="shared" si="512"/>
        <v/>
      </c>
    </row>
    <row r="2025" spans="1:31" x14ac:dyDescent="0.25">
      <c r="A2025" s="9">
        <v>2078</v>
      </c>
      <c r="B2025" s="10" t="s">
        <v>5720</v>
      </c>
      <c r="C2025" s="10" t="s">
        <v>5721</v>
      </c>
      <c r="D2025" s="10" t="s">
        <v>15</v>
      </c>
      <c r="E2025" s="10" t="s">
        <v>16</v>
      </c>
      <c r="F2025" s="10">
        <v>90</v>
      </c>
      <c r="G2025" s="10" t="s">
        <v>5722</v>
      </c>
      <c r="H2025" s="10" t="s">
        <v>587</v>
      </c>
      <c r="I2025" s="10" t="s">
        <v>32</v>
      </c>
      <c r="J2025" s="11">
        <v>44327</v>
      </c>
      <c r="K2025" s="10">
        <v>81</v>
      </c>
      <c r="L2025" s="10" t="s">
        <v>157</v>
      </c>
      <c r="M2025" s="12"/>
      <c r="O2025">
        <f t="shared" si="513"/>
        <v>0</v>
      </c>
      <c r="Q2025" s="9" t="str">
        <f t="shared" si="498"/>
        <v>2078</v>
      </c>
      <c r="R2025" s="10" t="str">
        <f t="shared" si="499"/>
        <v>Alise</v>
      </c>
      <c r="S2025" s="10" t="str">
        <f t="shared" si="500"/>
        <v>Eason</v>
      </c>
      <c r="T2025" s="10" t="str">
        <f t="shared" si="501"/>
        <v>Mrs</v>
      </c>
      <c r="U2025" s="10" t="str">
        <f t="shared" si="502"/>
        <v>F</v>
      </c>
      <c r="V2025" s="10" t="str">
        <f t="shared" si="503"/>
        <v>90</v>
      </c>
      <c r="W2025" s="10" t="str">
        <f t="shared" si="504"/>
        <v>Grilse Close</v>
      </c>
      <c r="X2025" s="10" t="str">
        <f t="shared" si="505"/>
        <v>se</v>
      </c>
      <c r="Y2025" s="10" t="str">
        <f t="shared" si="506"/>
        <v>Grilse Close</v>
      </c>
      <c r="Z2025" s="10" t="str">
        <f t="shared" si="507"/>
        <v>Rossendale</v>
      </c>
      <c r="AA2025" s="10" t="str">
        <f t="shared" si="508"/>
        <v>WC</v>
      </c>
      <c r="AB2025" s="11" t="str">
        <f t="shared" si="509"/>
        <v>44327</v>
      </c>
      <c r="AC2025" s="10" t="str">
        <f t="shared" si="510"/>
        <v>81</v>
      </c>
      <c r="AD2025" s="10" t="str">
        <f t="shared" si="511"/>
        <v>C3</v>
      </c>
      <c r="AE2025" s="12" t="str">
        <f t="shared" si="512"/>
        <v/>
      </c>
    </row>
    <row r="2026" spans="1:31" x14ac:dyDescent="0.25">
      <c r="A2026" s="5">
        <v>2079</v>
      </c>
      <c r="B2026" s="6" t="s">
        <v>5449</v>
      </c>
      <c r="C2026" s="6" t="s">
        <v>297</v>
      </c>
      <c r="D2026" s="6" t="s">
        <v>28</v>
      </c>
      <c r="E2026" s="6" t="s">
        <v>29</v>
      </c>
      <c r="F2026" s="6">
        <v>90</v>
      </c>
      <c r="G2026" s="6" t="s">
        <v>5723</v>
      </c>
      <c r="H2026" s="6" t="s">
        <v>1822</v>
      </c>
      <c r="I2026" s="6" t="s">
        <v>32</v>
      </c>
      <c r="J2026" s="7">
        <v>43988</v>
      </c>
      <c r="K2026" s="6">
        <v>28</v>
      </c>
      <c r="L2026" s="6" t="s">
        <v>52</v>
      </c>
      <c r="M2026" s="8"/>
      <c r="O2026">
        <f t="shared" si="513"/>
        <v>0</v>
      </c>
      <c r="Q2026" s="5" t="str">
        <f t="shared" si="498"/>
        <v>2079</v>
      </c>
      <c r="R2026" s="6" t="str">
        <f t="shared" si="499"/>
        <v>Tobias</v>
      </c>
      <c r="S2026" s="6" t="str">
        <f t="shared" si="500"/>
        <v>Gates</v>
      </c>
      <c r="T2026" s="6" t="str">
        <f t="shared" si="501"/>
        <v>Mr</v>
      </c>
      <c r="U2026" s="6" t="str">
        <f t="shared" si="502"/>
        <v>M</v>
      </c>
      <c r="V2026" s="6" t="str">
        <f t="shared" si="503"/>
        <v>90</v>
      </c>
      <c r="W2026" s="6" t="str">
        <f t="shared" si="504"/>
        <v>Grindal Street</v>
      </c>
      <c r="X2026" s="6" t="str">
        <f t="shared" si="505"/>
        <v>et</v>
      </c>
      <c r="Y2026" s="6" t="str">
        <f t="shared" si="506"/>
        <v>Grindal Street</v>
      </c>
      <c r="Z2026" s="6" t="str">
        <f t="shared" si="507"/>
        <v>Northwood</v>
      </c>
      <c r="AA2026" s="6" t="str">
        <f t="shared" si="508"/>
        <v>WC</v>
      </c>
      <c r="AB2026" s="7" t="str">
        <f t="shared" si="509"/>
        <v>43988</v>
      </c>
      <c r="AC2026" s="6" t="str">
        <f t="shared" si="510"/>
        <v>28</v>
      </c>
      <c r="AD2026" s="6" t="str">
        <f t="shared" si="511"/>
        <v>A1</v>
      </c>
      <c r="AE2026" s="8" t="str">
        <f t="shared" si="512"/>
        <v/>
      </c>
    </row>
    <row r="2027" spans="1:31" x14ac:dyDescent="0.25">
      <c r="A2027" s="9">
        <v>2080</v>
      </c>
      <c r="B2027" s="10" t="s">
        <v>230</v>
      </c>
      <c r="C2027" s="10" t="s">
        <v>2125</v>
      </c>
      <c r="D2027" s="10" t="s">
        <v>28</v>
      </c>
      <c r="E2027" s="10" t="s">
        <v>29</v>
      </c>
      <c r="F2027" s="10">
        <v>30</v>
      </c>
      <c r="G2027" s="10" t="s">
        <v>5724</v>
      </c>
      <c r="H2027" s="10" t="s">
        <v>2567</v>
      </c>
      <c r="I2027" s="10" t="s">
        <v>641</v>
      </c>
      <c r="J2027" s="11">
        <v>43892</v>
      </c>
      <c r="K2027" s="10">
        <v>24</v>
      </c>
      <c r="L2027" s="10" t="s">
        <v>99</v>
      </c>
      <c r="M2027" s="12"/>
      <c r="O2027">
        <f t="shared" si="513"/>
        <v>0</v>
      </c>
      <c r="Q2027" s="9" t="str">
        <f t="shared" si="498"/>
        <v>2080</v>
      </c>
      <c r="R2027" s="10" t="str">
        <f t="shared" si="499"/>
        <v>Cody</v>
      </c>
      <c r="S2027" s="10" t="str">
        <f t="shared" si="500"/>
        <v>Nichols</v>
      </c>
      <c r="T2027" s="10" t="str">
        <f t="shared" si="501"/>
        <v>Mr</v>
      </c>
      <c r="U2027" s="10" t="str">
        <f t="shared" si="502"/>
        <v>M</v>
      </c>
      <c r="V2027" s="10" t="str">
        <f t="shared" si="503"/>
        <v>30</v>
      </c>
      <c r="W2027" s="10" t="str">
        <f t="shared" si="504"/>
        <v>Grocers Hall</v>
      </c>
      <c r="X2027" s="10" t="str">
        <f t="shared" si="505"/>
        <v>ll</v>
      </c>
      <c r="Y2027" s="10" t="str">
        <f t="shared" si="506"/>
        <v>Grocers Hall</v>
      </c>
      <c r="Z2027" s="10" t="str">
        <f t="shared" si="507"/>
        <v>Bordon</v>
      </c>
      <c r="AA2027" s="10" t="str">
        <f t="shared" si="508"/>
        <v>L</v>
      </c>
      <c r="AB2027" s="11" t="str">
        <f t="shared" si="509"/>
        <v>43892</v>
      </c>
      <c r="AC2027" s="10" t="str">
        <f t="shared" si="510"/>
        <v>24</v>
      </c>
      <c r="AD2027" s="10" t="str">
        <f t="shared" si="511"/>
        <v>E</v>
      </c>
      <c r="AE2027" s="12" t="str">
        <f t="shared" si="512"/>
        <v/>
      </c>
    </row>
    <row r="2028" spans="1:31" x14ac:dyDescent="0.25">
      <c r="A2028" s="5">
        <v>2081</v>
      </c>
      <c r="B2028" s="6" t="s">
        <v>5725</v>
      </c>
      <c r="C2028" s="6" t="s">
        <v>524</v>
      </c>
      <c r="D2028" s="6" t="s">
        <v>41</v>
      </c>
      <c r="E2028" s="6" t="s">
        <v>16</v>
      </c>
      <c r="F2028" s="6">
        <v>60</v>
      </c>
      <c r="G2028" s="6" t="s">
        <v>5726</v>
      </c>
      <c r="H2028" s="6" t="s">
        <v>5727</v>
      </c>
      <c r="I2028" s="6" t="s">
        <v>122</v>
      </c>
      <c r="J2028" s="7">
        <v>43777</v>
      </c>
      <c r="K2028" s="6">
        <v>20</v>
      </c>
      <c r="L2028" s="6" t="s">
        <v>52</v>
      </c>
      <c r="M2028" s="8"/>
      <c r="O2028">
        <f t="shared" si="513"/>
        <v>0</v>
      </c>
      <c r="Q2028" s="5" t="str">
        <f t="shared" si="498"/>
        <v>2081</v>
      </c>
      <c r="R2028" s="6" t="str">
        <f t="shared" si="499"/>
        <v>Kenyetta</v>
      </c>
      <c r="S2028" s="6" t="str">
        <f t="shared" si="500"/>
        <v>Morales</v>
      </c>
      <c r="T2028" s="6" t="str">
        <f t="shared" si="501"/>
        <v>Ms</v>
      </c>
      <c r="U2028" s="6" t="str">
        <f t="shared" si="502"/>
        <v>F</v>
      </c>
      <c r="V2028" s="6" t="str">
        <f t="shared" si="503"/>
        <v>60</v>
      </c>
      <c r="W2028" s="6" t="str">
        <f t="shared" si="504"/>
        <v>Groomfield Close</v>
      </c>
      <c r="X2028" s="6" t="str">
        <f t="shared" si="505"/>
        <v>se</v>
      </c>
      <c r="Y2028" s="6" t="str">
        <f t="shared" si="506"/>
        <v>Groomfield Close</v>
      </c>
      <c r="Z2028" s="6" t="str">
        <f t="shared" si="507"/>
        <v>Leigh-On-Sea</v>
      </c>
      <c r="AA2028" s="6" t="str">
        <f t="shared" si="508"/>
        <v>WN</v>
      </c>
      <c r="AB2028" s="7" t="str">
        <f t="shared" si="509"/>
        <v>43777</v>
      </c>
      <c r="AC2028" s="6" t="str">
        <f t="shared" si="510"/>
        <v>20</v>
      </c>
      <c r="AD2028" s="6" t="str">
        <f t="shared" si="511"/>
        <v>A1</v>
      </c>
      <c r="AE2028" s="8" t="str">
        <f t="shared" si="512"/>
        <v/>
      </c>
    </row>
    <row r="2029" spans="1:31" x14ac:dyDescent="0.25">
      <c r="A2029" s="9">
        <v>2082</v>
      </c>
      <c r="B2029" s="10" t="s">
        <v>5728</v>
      </c>
      <c r="C2029" s="10" t="s">
        <v>1496</v>
      </c>
      <c r="D2029" s="10" t="s">
        <v>28</v>
      </c>
      <c r="E2029" s="10" t="s">
        <v>29</v>
      </c>
      <c r="F2029" s="10">
        <v>90</v>
      </c>
      <c r="G2029" s="10" t="s">
        <v>5729</v>
      </c>
      <c r="H2029" s="10" t="s">
        <v>5730</v>
      </c>
      <c r="I2029" s="10" t="s">
        <v>176</v>
      </c>
      <c r="J2029" s="11">
        <v>43895</v>
      </c>
      <c r="K2029" s="10">
        <v>12</v>
      </c>
      <c r="L2029" s="10" t="s">
        <v>99</v>
      </c>
      <c r="M2029" s="12"/>
      <c r="O2029">
        <f t="shared" si="513"/>
        <v>0</v>
      </c>
      <c r="Q2029" s="9" t="str">
        <f t="shared" si="498"/>
        <v>2082</v>
      </c>
      <c r="R2029" s="10" t="str">
        <f t="shared" si="499"/>
        <v>Walton</v>
      </c>
      <c r="S2029" s="10" t="str">
        <f t="shared" si="500"/>
        <v>Jarrett</v>
      </c>
      <c r="T2029" s="10" t="str">
        <f t="shared" si="501"/>
        <v>Mr</v>
      </c>
      <c r="U2029" s="10" t="str">
        <f t="shared" si="502"/>
        <v>M</v>
      </c>
      <c r="V2029" s="10" t="str">
        <f t="shared" si="503"/>
        <v>90</v>
      </c>
      <c r="W2029" s="10" t="str">
        <f t="shared" si="504"/>
        <v>Grosse Way</v>
      </c>
      <c r="X2029" s="10" t="str">
        <f t="shared" si="505"/>
        <v>ay</v>
      </c>
      <c r="Y2029" s="10" t="str">
        <f t="shared" si="506"/>
        <v>Grosse Way</v>
      </c>
      <c r="Z2029" s="10" t="str">
        <f t="shared" si="507"/>
        <v>County Down</v>
      </c>
      <c r="AA2029" s="10" t="str">
        <f t="shared" si="508"/>
        <v>CW</v>
      </c>
      <c r="AB2029" s="11" t="str">
        <f t="shared" si="509"/>
        <v>43895</v>
      </c>
      <c r="AC2029" s="10" t="str">
        <f t="shared" si="510"/>
        <v>12</v>
      </c>
      <c r="AD2029" s="10" t="str">
        <f t="shared" si="511"/>
        <v>E</v>
      </c>
      <c r="AE2029" s="12" t="str">
        <f t="shared" si="512"/>
        <v/>
      </c>
    </row>
    <row r="2030" spans="1:31" x14ac:dyDescent="0.25">
      <c r="A2030" s="5">
        <v>2083</v>
      </c>
      <c r="B2030" s="6" t="s">
        <v>5731</v>
      </c>
      <c r="C2030" s="6" t="s">
        <v>2787</v>
      </c>
      <c r="D2030" s="6" t="s">
        <v>15</v>
      </c>
      <c r="E2030" s="6" t="s">
        <v>16</v>
      </c>
      <c r="F2030" s="6">
        <v>30</v>
      </c>
      <c r="G2030" s="6" t="s">
        <v>5732</v>
      </c>
      <c r="H2030" s="6" t="s">
        <v>810</v>
      </c>
      <c r="I2030" s="6" t="s">
        <v>122</v>
      </c>
      <c r="J2030" s="7">
        <v>43467</v>
      </c>
      <c r="K2030" s="6">
        <v>12</v>
      </c>
      <c r="L2030" s="6" t="s">
        <v>99</v>
      </c>
      <c r="M2030" s="8"/>
      <c r="O2030">
        <f t="shared" si="513"/>
        <v>0</v>
      </c>
      <c r="Q2030" s="5" t="str">
        <f t="shared" si="498"/>
        <v>2083</v>
      </c>
      <c r="R2030" s="6" t="str">
        <f t="shared" si="499"/>
        <v>Leah</v>
      </c>
      <c r="S2030" s="6" t="str">
        <f t="shared" si="500"/>
        <v>Morrow</v>
      </c>
      <c r="T2030" s="6" t="str">
        <f t="shared" si="501"/>
        <v>Mrs</v>
      </c>
      <c r="U2030" s="6" t="str">
        <f t="shared" si="502"/>
        <v>F</v>
      </c>
      <c r="V2030" s="6" t="str">
        <f t="shared" si="503"/>
        <v>30</v>
      </c>
      <c r="W2030" s="6" t="str">
        <f t="shared" si="504"/>
        <v>Grosvenor Hill</v>
      </c>
      <c r="X2030" s="6" t="str">
        <f t="shared" si="505"/>
        <v>ll</v>
      </c>
      <c r="Y2030" s="6" t="str">
        <f t="shared" si="506"/>
        <v>Grosvenor Hill</v>
      </c>
      <c r="Z2030" s="6" t="str">
        <f t="shared" si="507"/>
        <v>Littlehampton</v>
      </c>
      <c r="AA2030" s="6" t="str">
        <f t="shared" si="508"/>
        <v>WN</v>
      </c>
      <c r="AB2030" s="7" t="str">
        <f t="shared" si="509"/>
        <v>43467</v>
      </c>
      <c r="AC2030" s="6" t="str">
        <f t="shared" si="510"/>
        <v>12</v>
      </c>
      <c r="AD2030" s="6" t="str">
        <f t="shared" si="511"/>
        <v>E</v>
      </c>
      <c r="AE2030" s="8" t="str">
        <f t="shared" si="512"/>
        <v/>
      </c>
    </row>
    <row r="2031" spans="1:31" x14ac:dyDescent="0.25">
      <c r="A2031" s="9">
        <v>2084</v>
      </c>
      <c r="B2031" s="10" t="s">
        <v>2290</v>
      </c>
      <c r="C2031" s="10" t="s">
        <v>2259</v>
      </c>
      <c r="D2031" s="10" t="s">
        <v>28</v>
      </c>
      <c r="E2031" s="10" t="s">
        <v>29</v>
      </c>
      <c r="F2031" s="10">
        <v>90</v>
      </c>
      <c r="G2031" s="10" t="s">
        <v>5733</v>
      </c>
      <c r="H2031" s="10" t="s">
        <v>3090</v>
      </c>
      <c r="I2031" s="10" t="s">
        <v>32</v>
      </c>
      <c r="J2031" s="11">
        <v>44123</v>
      </c>
      <c r="K2031" s="10">
        <v>30</v>
      </c>
      <c r="L2031" s="10" t="s">
        <v>62</v>
      </c>
      <c r="M2031" s="12"/>
      <c r="O2031">
        <f t="shared" si="513"/>
        <v>0</v>
      </c>
      <c r="Q2031" s="9" t="str">
        <f t="shared" si="498"/>
        <v>2084</v>
      </c>
      <c r="R2031" s="10" t="str">
        <f t="shared" si="499"/>
        <v>Willie</v>
      </c>
      <c r="S2031" s="10" t="str">
        <f t="shared" si="500"/>
        <v>Cross</v>
      </c>
      <c r="T2031" s="10" t="str">
        <f t="shared" si="501"/>
        <v>Mr</v>
      </c>
      <c r="U2031" s="10" t="str">
        <f t="shared" si="502"/>
        <v>M</v>
      </c>
      <c r="V2031" s="10" t="str">
        <f t="shared" si="503"/>
        <v>90</v>
      </c>
      <c r="W2031" s="10" t="str">
        <f t="shared" si="504"/>
        <v>Grosvenor House</v>
      </c>
      <c r="X2031" s="10" t="str">
        <f t="shared" si="505"/>
        <v>se</v>
      </c>
      <c r="Y2031" s="10" t="str">
        <f t="shared" si="506"/>
        <v>Grosvenor House</v>
      </c>
      <c r="Z2031" s="10" t="str">
        <f t="shared" si="507"/>
        <v>Wallingford</v>
      </c>
      <c r="AA2031" s="10" t="str">
        <f t="shared" si="508"/>
        <v>WC</v>
      </c>
      <c r="AB2031" s="11" t="str">
        <f t="shared" si="509"/>
        <v>44123</v>
      </c>
      <c r="AC2031" s="10" t="str">
        <f t="shared" si="510"/>
        <v>30</v>
      </c>
      <c r="AD2031" s="10" t="str">
        <f t="shared" si="511"/>
        <v>C4</v>
      </c>
      <c r="AE2031" s="12" t="str">
        <f t="shared" si="512"/>
        <v/>
      </c>
    </row>
    <row r="2032" spans="1:31" x14ac:dyDescent="0.25">
      <c r="A2032" s="5">
        <v>2085</v>
      </c>
      <c r="B2032" s="6" t="s">
        <v>5734</v>
      </c>
      <c r="C2032" s="6" t="s">
        <v>5735</v>
      </c>
      <c r="D2032" s="6" t="s">
        <v>28</v>
      </c>
      <c r="E2032" s="6" t="s">
        <v>29</v>
      </c>
      <c r="F2032" s="6">
        <v>90</v>
      </c>
      <c r="G2032" s="6" t="s">
        <v>5736</v>
      </c>
      <c r="H2032" s="6" t="s">
        <v>5737</v>
      </c>
      <c r="I2032" s="6" t="s">
        <v>32</v>
      </c>
      <c r="J2032" s="7">
        <v>44368</v>
      </c>
      <c r="K2032" s="6">
        <v>65</v>
      </c>
      <c r="L2032" s="6" t="s">
        <v>33</v>
      </c>
      <c r="M2032" s="8"/>
      <c r="O2032">
        <f t="shared" si="513"/>
        <v>0</v>
      </c>
      <c r="Q2032" s="5" t="str">
        <f t="shared" si="498"/>
        <v>2085</v>
      </c>
      <c r="R2032" s="6" t="str">
        <f t="shared" si="499"/>
        <v>Dee</v>
      </c>
      <c r="S2032" s="6" t="str">
        <f t="shared" si="500"/>
        <v>Tackett</v>
      </c>
      <c r="T2032" s="6" t="str">
        <f t="shared" si="501"/>
        <v>Mr</v>
      </c>
      <c r="U2032" s="6" t="str">
        <f t="shared" si="502"/>
        <v>M</v>
      </c>
      <c r="V2032" s="6" t="str">
        <f t="shared" si="503"/>
        <v>90</v>
      </c>
      <c r="W2032" s="6" t="str">
        <f t="shared" si="504"/>
        <v>Grosvenor Park</v>
      </c>
      <c r="X2032" s="6" t="str">
        <f t="shared" si="505"/>
        <v>rk</v>
      </c>
      <c r="Y2032" s="6" t="str">
        <f t="shared" si="506"/>
        <v>Grosvenor Park</v>
      </c>
      <c r="Z2032" s="6" t="str">
        <f t="shared" si="507"/>
        <v>Wincanton</v>
      </c>
      <c r="AA2032" s="6" t="str">
        <f t="shared" si="508"/>
        <v>WC</v>
      </c>
      <c r="AB2032" s="7" t="str">
        <f t="shared" si="509"/>
        <v>44368</v>
      </c>
      <c r="AC2032" s="6" t="str">
        <f t="shared" si="510"/>
        <v>65</v>
      </c>
      <c r="AD2032" s="6" t="str">
        <f t="shared" si="511"/>
        <v>A3</v>
      </c>
      <c r="AE2032" s="8" t="str">
        <f t="shared" si="512"/>
        <v/>
      </c>
    </row>
    <row r="2033" spans="1:31" x14ac:dyDescent="0.25">
      <c r="A2033" s="9">
        <v>2086</v>
      </c>
      <c r="B2033" s="10" t="s">
        <v>5738</v>
      </c>
      <c r="C2033" s="10" t="s">
        <v>1768</v>
      </c>
      <c r="D2033" s="10" t="s">
        <v>49</v>
      </c>
      <c r="E2033" s="10" t="s">
        <v>16</v>
      </c>
      <c r="F2033" s="10">
        <v>90</v>
      </c>
      <c r="G2033" s="10" t="s">
        <v>5739</v>
      </c>
      <c r="H2033" s="10" t="s">
        <v>1331</v>
      </c>
      <c r="I2033" s="10" t="s">
        <v>127</v>
      </c>
      <c r="J2033" s="11">
        <v>44183</v>
      </c>
      <c r="K2033" s="10">
        <v>78</v>
      </c>
      <c r="L2033" s="10" t="s">
        <v>157</v>
      </c>
      <c r="M2033" s="12"/>
      <c r="O2033">
        <f t="shared" si="513"/>
        <v>0</v>
      </c>
      <c r="Q2033" s="9" t="str">
        <f t="shared" si="498"/>
        <v>2086</v>
      </c>
      <c r="R2033" s="10" t="str">
        <f t="shared" si="499"/>
        <v>Leida</v>
      </c>
      <c r="S2033" s="10" t="str">
        <f t="shared" si="500"/>
        <v>Gregory</v>
      </c>
      <c r="T2033" s="10" t="str">
        <f t="shared" si="501"/>
        <v>Miss</v>
      </c>
      <c r="U2033" s="10" t="str">
        <f t="shared" si="502"/>
        <v>F</v>
      </c>
      <c r="V2033" s="10" t="str">
        <f t="shared" si="503"/>
        <v>90</v>
      </c>
      <c r="W2033" s="10" t="str">
        <f t="shared" si="504"/>
        <v>Grosvenor Terrace</v>
      </c>
      <c r="X2033" s="10" t="str">
        <f t="shared" si="505"/>
        <v>ce</v>
      </c>
      <c r="Y2033" s="10" t="str">
        <f t="shared" si="506"/>
        <v>Grosvenor Terrace</v>
      </c>
      <c r="Z2033" s="10" t="str">
        <f t="shared" si="507"/>
        <v>Callington</v>
      </c>
      <c r="AA2033" s="10" t="str">
        <f t="shared" si="508"/>
        <v>WS</v>
      </c>
      <c r="AB2033" s="11" t="str">
        <f t="shared" si="509"/>
        <v>44183</v>
      </c>
      <c r="AC2033" s="10" t="str">
        <f t="shared" si="510"/>
        <v>78</v>
      </c>
      <c r="AD2033" s="10" t="str">
        <f t="shared" si="511"/>
        <v>C3</v>
      </c>
      <c r="AE2033" s="12" t="str">
        <f t="shared" si="512"/>
        <v/>
      </c>
    </row>
    <row r="2034" spans="1:31" x14ac:dyDescent="0.25">
      <c r="A2034" s="5">
        <v>2087</v>
      </c>
      <c r="B2034" s="6" t="s">
        <v>4947</v>
      </c>
      <c r="C2034" s="6" t="s">
        <v>3871</v>
      </c>
      <c r="D2034" s="6" t="s">
        <v>28</v>
      </c>
      <c r="E2034" s="6" t="s">
        <v>29</v>
      </c>
      <c r="F2034" s="6">
        <v>60</v>
      </c>
      <c r="G2034" s="6" t="s">
        <v>5740</v>
      </c>
      <c r="H2034" s="6" t="s">
        <v>2230</v>
      </c>
      <c r="I2034" s="6" t="s">
        <v>32</v>
      </c>
      <c r="J2034" s="7">
        <v>43939</v>
      </c>
      <c r="K2034" s="6">
        <v>25</v>
      </c>
      <c r="L2034" s="6" t="s">
        <v>68</v>
      </c>
      <c r="M2034" s="8"/>
      <c r="O2034">
        <f t="shared" si="513"/>
        <v>0</v>
      </c>
      <c r="Q2034" s="5" t="str">
        <f t="shared" si="498"/>
        <v>2087</v>
      </c>
      <c r="R2034" s="6" t="str">
        <f t="shared" si="499"/>
        <v>Gerard</v>
      </c>
      <c r="S2034" s="6" t="str">
        <f t="shared" si="500"/>
        <v>Douglas</v>
      </c>
      <c r="T2034" s="6" t="str">
        <f t="shared" si="501"/>
        <v>Mr</v>
      </c>
      <c r="U2034" s="6" t="str">
        <f t="shared" si="502"/>
        <v>M</v>
      </c>
      <c r="V2034" s="6" t="str">
        <f t="shared" si="503"/>
        <v>60</v>
      </c>
      <c r="W2034" s="6" t="str">
        <f t="shared" si="504"/>
        <v>Grosvenor Way</v>
      </c>
      <c r="X2034" s="6" t="str">
        <f t="shared" si="505"/>
        <v>ay</v>
      </c>
      <c r="Y2034" s="6" t="str">
        <f t="shared" si="506"/>
        <v>Grosvenor Way</v>
      </c>
      <c r="Z2034" s="6" t="str">
        <f t="shared" si="507"/>
        <v>Thames Ditton</v>
      </c>
      <c r="AA2034" s="6" t="str">
        <f t="shared" si="508"/>
        <v>WC</v>
      </c>
      <c r="AB2034" s="7" t="str">
        <f t="shared" si="509"/>
        <v>43939</v>
      </c>
      <c r="AC2034" s="6" t="str">
        <f t="shared" si="510"/>
        <v>25</v>
      </c>
      <c r="AD2034" s="6" t="str">
        <f t="shared" si="511"/>
        <v>A2</v>
      </c>
      <c r="AE2034" s="8" t="str">
        <f t="shared" si="512"/>
        <v/>
      </c>
    </row>
    <row r="2035" spans="1:31" x14ac:dyDescent="0.25">
      <c r="A2035" s="9">
        <v>2088</v>
      </c>
      <c r="B2035" s="10" t="s">
        <v>5741</v>
      </c>
      <c r="C2035" s="10" t="s">
        <v>2565</v>
      </c>
      <c r="D2035" s="10" t="s">
        <v>41</v>
      </c>
      <c r="E2035" s="10" t="s">
        <v>16</v>
      </c>
      <c r="F2035" s="10">
        <v>30</v>
      </c>
      <c r="G2035" s="10" t="s">
        <v>5742</v>
      </c>
      <c r="H2035" s="10" t="s">
        <v>1279</v>
      </c>
      <c r="I2035" s="10" t="s">
        <v>32</v>
      </c>
      <c r="J2035" s="11">
        <v>44345</v>
      </c>
      <c r="K2035" s="10">
        <v>50</v>
      </c>
      <c r="L2035" s="10" t="s">
        <v>44</v>
      </c>
      <c r="M2035" s="12"/>
      <c r="O2035">
        <f t="shared" si="513"/>
        <v>0</v>
      </c>
      <c r="Q2035" s="9" t="str">
        <f t="shared" si="498"/>
        <v>2088</v>
      </c>
      <c r="R2035" s="10" t="str">
        <f t="shared" si="499"/>
        <v>Corinna</v>
      </c>
      <c r="S2035" s="10" t="str">
        <f t="shared" si="500"/>
        <v>Collins</v>
      </c>
      <c r="T2035" s="10" t="str">
        <f t="shared" si="501"/>
        <v>Ms</v>
      </c>
      <c r="U2035" s="10" t="str">
        <f t="shared" si="502"/>
        <v>F</v>
      </c>
      <c r="V2035" s="10" t="str">
        <f t="shared" si="503"/>
        <v>30</v>
      </c>
      <c r="W2035" s="10" t="str">
        <f t="shared" si="504"/>
        <v>Ground St</v>
      </c>
      <c r="X2035" s="10" t="str">
        <f t="shared" si="505"/>
        <v>St</v>
      </c>
      <c r="Y2035" s="10" t="str">
        <f t="shared" si="506"/>
        <v>Ground Street</v>
      </c>
      <c r="Z2035" s="10" t="str">
        <f t="shared" si="507"/>
        <v>Tadley</v>
      </c>
      <c r="AA2035" s="10" t="str">
        <f t="shared" si="508"/>
        <v>WC</v>
      </c>
      <c r="AB2035" s="11" t="str">
        <f t="shared" si="509"/>
        <v>44345</v>
      </c>
      <c r="AC2035" s="10" t="str">
        <f t="shared" si="510"/>
        <v>50</v>
      </c>
      <c r="AD2035" s="10" t="str">
        <f t="shared" si="511"/>
        <v>D</v>
      </c>
      <c r="AE2035" s="12" t="str">
        <f t="shared" si="512"/>
        <v/>
      </c>
    </row>
    <row r="2036" spans="1:31" x14ac:dyDescent="0.25">
      <c r="A2036" s="5">
        <v>2089</v>
      </c>
      <c r="B2036" s="6" t="s">
        <v>484</v>
      </c>
      <c r="C2036" s="6" t="s">
        <v>5743</v>
      </c>
      <c r="D2036" s="6" t="s">
        <v>49</v>
      </c>
      <c r="E2036" s="6" t="s">
        <v>16</v>
      </c>
      <c r="F2036" s="6">
        <v>60</v>
      </c>
      <c r="G2036" s="6" t="s">
        <v>5744</v>
      </c>
      <c r="H2036" s="6" t="s">
        <v>615</v>
      </c>
      <c r="I2036" s="6" t="s">
        <v>185</v>
      </c>
      <c r="J2036" s="7">
        <v>43588</v>
      </c>
      <c r="K2036" s="6">
        <v>18</v>
      </c>
      <c r="L2036" s="6" t="s">
        <v>20</v>
      </c>
      <c r="M2036" s="8"/>
      <c r="O2036">
        <f t="shared" si="513"/>
        <v>0</v>
      </c>
      <c r="Q2036" s="5" t="str">
        <f t="shared" si="498"/>
        <v>2089</v>
      </c>
      <c r="R2036" s="6" t="str">
        <f t="shared" si="499"/>
        <v>Jackie</v>
      </c>
      <c r="S2036" s="6" t="str">
        <f t="shared" si="500"/>
        <v>Garrett</v>
      </c>
      <c r="T2036" s="6" t="str">
        <f t="shared" si="501"/>
        <v>Miss</v>
      </c>
      <c r="U2036" s="6" t="str">
        <f t="shared" si="502"/>
        <v>F</v>
      </c>
      <c r="V2036" s="6" t="str">
        <f t="shared" si="503"/>
        <v>60</v>
      </c>
      <c r="W2036" s="6" t="str">
        <f t="shared" si="504"/>
        <v>Grove Crescent</v>
      </c>
      <c r="X2036" s="6" t="str">
        <f t="shared" si="505"/>
        <v>nt</v>
      </c>
      <c r="Y2036" s="6" t="str">
        <f t="shared" si="506"/>
        <v>Grove Crescent</v>
      </c>
      <c r="Z2036" s="6" t="str">
        <f t="shared" si="507"/>
        <v>Gourock</v>
      </c>
      <c r="AA2036" s="6" t="str">
        <f t="shared" si="508"/>
        <v>HX</v>
      </c>
      <c r="AB2036" s="7" t="str">
        <f t="shared" si="509"/>
        <v>43588</v>
      </c>
      <c r="AC2036" s="6" t="str">
        <f t="shared" si="510"/>
        <v>18</v>
      </c>
      <c r="AD2036" s="6" t="str">
        <f t="shared" si="511"/>
        <v>B</v>
      </c>
      <c r="AE2036" s="8" t="str">
        <f t="shared" si="512"/>
        <v/>
      </c>
    </row>
    <row r="2037" spans="1:31" x14ac:dyDescent="0.25">
      <c r="A2037" s="9">
        <v>2090</v>
      </c>
      <c r="B2037" s="10" t="s">
        <v>5745</v>
      </c>
      <c r="C2037" s="10" t="s">
        <v>1623</v>
      </c>
      <c r="D2037" s="10" t="s">
        <v>28</v>
      </c>
      <c r="E2037" s="10" t="s">
        <v>29</v>
      </c>
      <c r="F2037" s="10">
        <v>90</v>
      </c>
      <c r="G2037" s="10" t="s">
        <v>5744</v>
      </c>
      <c r="H2037" s="10" t="s">
        <v>1201</v>
      </c>
      <c r="I2037" s="10" t="s">
        <v>291</v>
      </c>
      <c r="J2037" s="11">
        <v>43755</v>
      </c>
      <c r="K2037" s="10">
        <v>44</v>
      </c>
      <c r="L2037" s="10" t="s">
        <v>68</v>
      </c>
      <c r="M2037" s="12"/>
      <c r="O2037">
        <f t="shared" si="513"/>
        <v>0</v>
      </c>
      <c r="Q2037" s="9" t="str">
        <f t="shared" si="498"/>
        <v>2090</v>
      </c>
      <c r="R2037" s="10" t="str">
        <f t="shared" si="499"/>
        <v>Jacques</v>
      </c>
      <c r="S2037" s="10" t="str">
        <f t="shared" si="500"/>
        <v>Warner</v>
      </c>
      <c r="T2037" s="10" t="str">
        <f t="shared" si="501"/>
        <v>Mr</v>
      </c>
      <c r="U2037" s="10" t="str">
        <f t="shared" si="502"/>
        <v>M</v>
      </c>
      <c r="V2037" s="10" t="str">
        <f t="shared" si="503"/>
        <v>90</v>
      </c>
      <c r="W2037" s="10" t="str">
        <f t="shared" si="504"/>
        <v>Grove Crescent</v>
      </c>
      <c r="X2037" s="10" t="str">
        <f t="shared" si="505"/>
        <v>nt</v>
      </c>
      <c r="Y2037" s="10" t="str">
        <f t="shared" si="506"/>
        <v>Grove Crescent</v>
      </c>
      <c r="Z2037" s="10" t="str">
        <f t="shared" si="507"/>
        <v>Lancashire</v>
      </c>
      <c r="AA2037" s="10" t="str">
        <f t="shared" si="508"/>
        <v>HS</v>
      </c>
      <c r="AB2037" s="11" t="str">
        <f t="shared" si="509"/>
        <v>43755</v>
      </c>
      <c r="AC2037" s="10" t="str">
        <f t="shared" si="510"/>
        <v>44</v>
      </c>
      <c r="AD2037" s="10" t="str">
        <f t="shared" si="511"/>
        <v>A2</v>
      </c>
      <c r="AE2037" s="12" t="str">
        <f t="shared" si="512"/>
        <v/>
      </c>
    </row>
    <row r="2038" spans="1:31" x14ac:dyDescent="0.25">
      <c r="A2038" s="5">
        <v>2091</v>
      </c>
      <c r="B2038" s="6" t="s">
        <v>1433</v>
      </c>
      <c r="C2038" s="6" t="s">
        <v>672</v>
      </c>
      <c r="D2038" s="6" t="s">
        <v>15</v>
      </c>
      <c r="E2038" s="6" t="s">
        <v>16</v>
      </c>
      <c r="F2038" s="6">
        <v>30</v>
      </c>
      <c r="G2038" s="6" t="s">
        <v>5746</v>
      </c>
      <c r="H2038" s="6" t="s">
        <v>3690</v>
      </c>
      <c r="I2038" s="6" t="s">
        <v>25</v>
      </c>
      <c r="J2038" s="7">
        <v>44315</v>
      </c>
      <c r="K2038" s="6">
        <v>11</v>
      </c>
      <c r="L2038" s="6" t="s">
        <v>33</v>
      </c>
      <c r="M2038" s="8"/>
      <c r="O2038">
        <f t="shared" si="513"/>
        <v>0</v>
      </c>
      <c r="Q2038" s="5" t="str">
        <f t="shared" si="498"/>
        <v>2091</v>
      </c>
      <c r="R2038" s="6" t="str">
        <f t="shared" si="499"/>
        <v>Merrill</v>
      </c>
      <c r="S2038" s="6" t="str">
        <f t="shared" si="500"/>
        <v>Bateman</v>
      </c>
      <c r="T2038" s="6" t="str">
        <f t="shared" si="501"/>
        <v>Mrs</v>
      </c>
      <c r="U2038" s="6" t="str">
        <f t="shared" si="502"/>
        <v>F</v>
      </c>
      <c r="V2038" s="6" t="str">
        <f t="shared" si="503"/>
        <v>30</v>
      </c>
      <c r="W2038" s="6" t="str">
        <f t="shared" si="504"/>
        <v>Grove Hall</v>
      </c>
      <c r="X2038" s="6" t="str">
        <f t="shared" si="505"/>
        <v>ll</v>
      </c>
      <c r="Y2038" s="6" t="str">
        <f t="shared" si="506"/>
        <v>Grove Hall</v>
      </c>
      <c r="Z2038" s="6" t="str">
        <f t="shared" si="507"/>
        <v>Hartfield</v>
      </c>
      <c r="AA2038" s="6" t="str">
        <f t="shared" si="508"/>
        <v>HG</v>
      </c>
      <c r="AB2038" s="7" t="str">
        <f t="shared" si="509"/>
        <v>44315</v>
      </c>
      <c r="AC2038" s="6" t="str">
        <f t="shared" si="510"/>
        <v>11</v>
      </c>
      <c r="AD2038" s="6" t="str">
        <f t="shared" si="511"/>
        <v>A3</v>
      </c>
      <c r="AE2038" s="8" t="str">
        <f t="shared" si="512"/>
        <v/>
      </c>
    </row>
    <row r="2039" spans="1:31" x14ac:dyDescent="0.25">
      <c r="A2039" s="9">
        <v>2092</v>
      </c>
      <c r="B2039" s="10" t="s">
        <v>5747</v>
      </c>
      <c r="C2039" s="10" t="s">
        <v>5571</v>
      </c>
      <c r="D2039" s="10" t="s">
        <v>49</v>
      </c>
      <c r="E2039" s="10" t="s">
        <v>16</v>
      </c>
      <c r="F2039" s="10">
        <v>30</v>
      </c>
      <c r="G2039" s="10" t="s">
        <v>5748</v>
      </c>
      <c r="H2039" s="10" t="s">
        <v>3658</v>
      </c>
      <c r="I2039" s="10" t="s">
        <v>3659</v>
      </c>
      <c r="J2039" s="11">
        <v>43794</v>
      </c>
      <c r="K2039" s="10">
        <v>31</v>
      </c>
      <c r="L2039" s="10" t="s">
        <v>62</v>
      </c>
      <c r="M2039" s="12"/>
      <c r="O2039">
        <f t="shared" si="513"/>
        <v>0</v>
      </c>
      <c r="Q2039" s="9" t="str">
        <f t="shared" si="498"/>
        <v>2092</v>
      </c>
      <c r="R2039" s="10" t="str">
        <f t="shared" si="499"/>
        <v>Verdie</v>
      </c>
      <c r="S2039" s="10" t="str">
        <f t="shared" si="500"/>
        <v>Myers</v>
      </c>
      <c r="T2039" s="10" t="str">
        <f t="shared" si="501"/>
        <v>Miss</v>
      </c>
      <c r="U2039" s="10" t="str">
        <f t="shared" si="502"/>
        <v>F</v>
      </c>
      <c r="V2039" s="10" t="str">
        <f t="shared" si="503"/>
        <v>30</v>
      </c>
      <c r="W2039" s="10" t="str">
        <f t="shared" si="504"/>
        <v>Grove House</v>
      </c>
      <c r="X2039" s="10" t="str">
        <f t="shared" si="505"/>
        <v>se</v>
      </c>
      <c r="Y2039" s="10" t="str">
        <f t="shared" si="506"/>
        <v>Grove House</v>
      </c>
      <c r="Z2039" s="10" t="str">
        <f t="shared" si="507"/>
        <v>Alloa</v>
      </c>
      <c r="AA2039" s="10" t="str">
        <f t="shared" si="508"/>
        <v>DE</v>
      </c>
      <c r="AB2039" s="11" t="str">
        <f t="shared" si="509"/>
        <v>43794</v>
      </c>
      <c r="AC2039" s="10" t="str">
        <f t="shared" si="510"/>
        <v>31</v>
      </c>
      <c r="AD2039" s="10" t="str">
        <f t="shared" si="511"/>
        <v>C4</v>
      </c>
      <c r="AE2039" s="12" t="str">
        <f t="shared" si="512"/>
        <v/>
      </c>
    </row>
    <row r="2040" spans="1:31" x14ac:dyDescent="0.25">
      <c r="A2040" s="5">
        <v>2093</v>
      </c>
      <c r="B2040" s="6" t="s">
        <v>2813</v>
      </c>
      <c r="C2040" s="6" t="s">
        <v>2193</v>
      </c>
      <c r="D2040" s="6" t="s">
        <v>28</v>
      </c>
      <c r="E2040" s="6" t="s">
        <v>29</v>
      </c>
      <c r="F2040" s="6">
        <v>30</v>
      </c>
      <c r="G2040" s="6" t="s">
        <v>5749</v>
      </c>
      <c r="H2040" s="6" t="s">
        <v>686</v>
      </c>
      <c r="I2040" s="6" t="s">
        <v>32</v>
      </c>
      <c r="J2040" s="7">
        <v>43703</v>
      </c>
      <c r="K2040" s="6">
        <v>57</v>
      </c>
      <c r="L2040" s="6" t="s">
        <v>62</v>
      </c>
      <c r="M2040" s="8"/>
      <c r="O2040">
        <f t="shared" si="513"/>
        <v>0</v>
      </c>
      <c r="Q2040" s="5" t="str">
        <f t="shared" si="498"/>
        <v>2093</v>
      </c>
      <c r="R2040" s="6" t="str">
        <f t="shared" si="499"/>
        <v>Chung</v>
      </c>
      <c r="S2040" s="6" t="str">
        <f t="shared" si="500"/>
        <v>Travis</v>
      </c>
      <c r="T2040" s="6" t="str">
        <f t="shared" si="501"/>
        <v>Mr</v>
      </c>
      <c r="U2040" s="6" t="str">
        <f t="shared" si="502"/>
        <v>M</v>
      </c>
      <c r="V2040" s="6" t="str">
        <f t="shared" si="503"/>
        <v>30</v>
      </c>
      <c r="W2040" s="6" t="str">
        <f t="shared" si="504"/>
        <v>Grove Passage</v>
      </c>
      <c r="X2040" s="6" t="str">
        <f t="shared" si="505"/>
        <v>ge</v>
      </c>
      <c r="Y2040" s="6" t="str">
        <f t="shared" si="506"/>
        <v>Grove Passage</v>
      </c>
      <c r="Z2040" s="6" t="str">
        <f t="shared" si="507"/>
        <v>Shipston-On-Stour</v>
      </c>
      <c r="AA2040" s="6" t="str">
        <f t="shared" si="508"/>
        <v>WC</v>
      </c>
      <c r="AB2040" s="7" t="str">
        <f t="shared" si="509"/>
        <v>43703</v>
      </c>
      <c r="AC2040" s="6" t="str">
        <f t="shared" si="510"/>
        <v>57</v>
      </c>
      <c r="AD2040" s="6" t="str">
        <f t="shared" si="511"/>
        <v>C4</v>
      </c>
      <c r="AE2040" s="8" t="str">
        <f t="shared" si="512"/>
        <v/>
      </c>
    </row>
    <row r="2041" spans="1:31" x14ac:dyDescent="0.25">
      <c r="A2041" s="9">
        <v>2094</v>
      </c>
      <c r="B2041" s="10" t="s">
        <v>652</v>
      </c>
      <c r="C2041" s="10" t="s">
        <v>4273</v>
      </c>
      <c r="D2041" s="10" t="s">
        <v>15</v>
      </c>
      <c r="E2041" s="10" t="s">
        <v>16</v>
      </c>
      <c r="F2041" s="10">
        <v>30</v>
      </c>
      <c r="G2041" s="10" t="s">
        <v>5750</v>
      </c>
      <c r="H2041" s="10" t="s">
        <v>1120</v>
      </c>
      <c r="I2041" s="10" t="s">
        <v>1121</v>
      </c>
      <c r="J2041" s="11">
        <v>44044</v>
      </c>
      <c r="K2041" s="10">
        <v>16</v>
      </c>
      <c r="L2041" s="10" t="s">
        <v>33</v>
      </c>
      <c r="M2041" s="12"/>
      <c r="O2041">
        <f t="shared" si="513"/>
        <v>0</v>
      </c>
      <c r="Q2041" s="9" t="str">
        <f t="shared" si="498"/>
        <v>2094</v>
      </c>
      <c r="R2041" s="10" t="str">
        <f t="shared" si="499"/>
        <v>Lynell</v>
      </c>
      <c r="S2041" s="10" t="str">
        <f t="shared" si="500"/>
        <v>Farrell</v>
      </c>
      <c r="T2041" s="10" t="str">
        <f t="shared" si="501"/>
        <v>Mrs</v>
      </c>
      <c r="U2041" s="10" t="str">
        <f t="shared" si="502"/>
        <v>F</v>
      </c>
      <c r="V2041" s="10" t="str">
        <f t="shared" si="503"/>
        <v>30</v>
      </c>
      <c r="W2041" s="10" t="str">
        <f t="shared" si="504"/>
        <v>Grovehall Terrace</v>
      </c>
      <c r="X2041" s="10" t="str">
        <f t="shared" si="505"/>
        <v>ce</v>
      </c>
      <c r="Y2041" s="10" t="str">
        <f t="shared" si="506"/>
        <v>Grovehall Terrace</v>
      </c>
      <c r="Z2041" s="10" t="str">
        <f t="shared" si="507"/>
        <v>Broadstairs</v>
      </c>
      <c r="AA2041" s="10" t="str">
        <f t="shared" si="508"/>
        <v>TQ</v>
      </c>
      <c r="AB2041" s="11" t="str">
        <f t="shared" si="509"/>
        <v>44044</v>
      </c>
      <c r="AC2041" s="10" t="str">
        <f t="shared" si="510"/>
        <v>16</v>
      </c>
      <c r="AD2041" s="10" t="str">
        <f t="shared" si="511"/>
        <v>A3</v>
      </c>
      <c r="AE2041" s="12" t="str">
        <f t="shared" si="512"/>
        <v/>
      </c>
    </row>
    <row r="2042" spans="1:31" x14ac:dyDescent="0.25">
      <c r="A2042" s="5">
        <v>2095</v>
      </c>
      <c r="B2042" s="6" t="s">
        <v>5751</v>
      </c>
      <c r="C2042" s="6" t="s">
        <v>2200</v>
      </c>
      <c r="D2042" s="6" t="s">
        <v>28</v>
      </c>
      <c r="E2042" s="6" t="s">
        <v>29</v>
      </c>
      <c r="F2042" s="6">
        <v>90</v>
      </c>
      <c r="G2042" s="6" t="s">
        <v>5752</v>
      </c>
      <c r="H2042" s="6" t="s">
        <v>136</v>
      </c>
      <c r="I2042" s="6" t="s">
        <v>291</v>
      </c>
      <c r="J2042" s="7">
        <v>43941</v>
      </c>
      <c r="K2042" s="6">
        <v>79</v>
      </c>
      <c r="L2042" s="6" t="s">
        <v>78</v>
      </c>
      <c r="M2042" s="8"/>
      <c r="O2042">
        <f t="shared" si="513"/>
        <v>0</v>
      </c>
      <c r="Q2042" s="5" t="str">
        <f t="shared" si="498"/>
        <v>2095</v>
      </c>
      <c r="R2042" s="6" t="str">
        <f t="shared" si="499"/>
        <v>Kendall</v>
      </c>
      <c r="S2042" s="6" t="str">
        <f t="shared" si="500"/>
        <v>Pendleton</v>
      </c>
      <c r="T2042" s="6" t="str">
        <f t="shared" si="501"/>
        <v>Mr</v>
      </c>
      <c r="U2042" s="6" t="str">
        <f t="shared" si="502"/>
        <v>M</v>
      </c>
      <c r="V2042" s="6" t="str">
        <f t="shared" si="503"/>
        <v>90</v>
      </c>
      <c r="W2042" s="6" t="str">
        <f t="shared" si="504"/>
        <v>Grovesnor St</v>
      </c>
      <c r="X2042" s="6" t="str">
        <f t="shared" si="505"/>
        <v>St</v>
      </c>
      <c r="Y2042" s="6" t="str">
        <f t="shared" si="506"/>
        <v>Grovesnor Street</v>
      </c>
      <c r="Z2042" s="6" t="str">
        <f t="shared" si="507"/>
        <v>Kyle</v>
      </c>
      <c r="AA2042" s="6" t="str">
        <f t="shared" si="508"/>
        <v>HS</v>
      </c>
      <c r="AB2042" s="7" t="str">
        <f t="shared" si="509"/>
        <v>43941</v>
      </c>
      <c r="AC2042" s="6" t="str">
        <f t="shared" si="510"/>
        <v>79</v>
      </c>
      <c r="AD2042" s="6" t="str">
        <f t="shared" si="511"/>
        <v>C2</v>
      </c>
      <c r="AE2042" s="8" t="str">
        <f t="shared" si="512"/>
        <v/>
      </c>
    </row>
    <row r="2043" spans="1:31" x14ac:dyDescent="0.25">
      <c r="A2043" s="9">
        <v>2096</v>
      </c>
      <c r="B2043" s="10" t="s">
        <v>5753</v>
      </c>
      <c r="C2043" s="10" t="s">
        <v>5059</v>
      </c>
      <c r="D2043" s="10" t="s">
        <v>15</v>
      </c>
      <c r="E2043" s="10" t="s">
        <v>16</v>
      </c>
      <c r="F2043" s="10">
        <v>30</v>
      </c>
      <c r="G2043" s="10" t="s">
        <v>5754</v>
      </c>
      <c r="H2043" s="10" t="s">
        <v>382</v>
      </c>
      <c r="I2043" s="10" t="s">
        <v>291</v>
      </c>
      <c r="J2043" s="11">
        <v>43852</v>
      </c>
      <c r="K2043" s="10">
        <v>60</v>
      </c>
      <c r="L2043" s="10" t="s">
        <v>157</v>
      </c>
      <c r="M2043" s="12"/>
      <c r="O2043">
        <f t="shared" si="513"/>
        <v>0</v>
      </c>
      <c r="Q2043" s="9" t="str">
        <f t="shared" si="498"/>
        <v>2096</v>
      </c>
      <c r="R2043" s="10" t="str">
        <f t="shared" si="499"/>
        <v>Joel</v>
      </c>
      <c r="S2043" s="10" t="str">
        <f t="shared" si="500"/>
        <v>Calvert</v>
      </c>
      <c r="T2043" s="10" t="str">
        <f t="shared" si="501"/>
        <v>Mrs</v>
      </c>
      <c r="U2043" s="10" t="str">
        <f t="shared" si="502"/>
        <v>F</v>
      </c>
      <c r="V2043" s="10" t="str">
        <f t="shared" si="503"/>
        <v>30</v>
      </c>
      <c r="W2043" s="10" t="str">
        <f t="shared" si="504"/>
        <v>Gruens Terrace</v>
      </c>
      <c r="X2043" s="10" t="str">
        <f t="shared" si="505"/>
        <v>ce</v>
      </c>
      <c r="Y2043" s="10" t="str">
        <f t="shared" si="506"/>
        <v>Gruens Terrace</v>
      </c>
      <c r="Z2043" s="10" t="str">
        <f t="shared" si="507"/>
        <v>Leatherhead</v>
      </c>
      <c r="AA2043" s="10" t="str">
        <f t="shared" si="508"/>
        <v>HS</v>
      </c>
      <c r="AB2043" s="11" t="str">
        <f t="shared" si="509"/>
        <v>43852</v>
      </c>
      <c r="AC2043" s="10" t="str">
        <f t="shared" si="510"/>
        <v>60</v>
      </c>
      <c r="AD2043" s="10" t="str">
        <f t="shared" si="511"/>
        <v>C3</v>
      </c>
      <c r="AE2043" s="12" t="str">
        <f t="shared" si="512"/>
        <v/>
      </c>
    </row>
    <row r="2044" spans="1:31" x14ac:dyDescent="0.25">
      <c r="A2044" s="5">
        <v>2097</v>
      </c>
      <c r="B2044" s="6" t="s">
        <v>235</v>
      </c>
      <c r="C2044" s="6" t="s">
        <v>3276</v>
      </c>
      <c r="D2044" s="6" t="s">
        <v>28</v>
      </c>
      <c r="E2044" s="6" t="s">
        <v>29</v>
      </c>
      <c r="F2044" s="6">
        <v>60</v>
      </c>
      <c r="G2044" s="6" t="s">
        <v>5755</v>
      </c>
      <c r="H2044" s="6" t="s">
        <v>1523</v>
      </c>
      <c r="I2044" s="6" t="s">
        <v>32</v>
      </c>
      <c r="J2044" s="7">
        <v>43705</v>
      </c>
      <c r="K2044" s="6">
        <v>53</v>
      </c>
      <c r="L2044" s="6" t="s">
        <v>68</v>
      </c>
      <c r="M2044" s="8"/>
      <c r="O2044">
        <f t="shared" si="513"/>
        <v>0</v>
      </c>
      <c r="Q2044" s="5" t="str">
        <f t="shared" si="498"/>
        <v>2097</v>
      </c>
      <c r="R2044" s="6" t="str">
        <f t="shared" si="499"/>
        <v>Quinn</v>
      </c>
      <c r="S2044" s="6" t="str">
        <f t="shared" si="500"/>
        <v>Ibarra</v>
      </c>
      <c r="T2044" s="6" t="str">
        <f t="shared" si="501"/>
        <v>Mr</v>
      </c>
      <c r="U2044" s="6" t="str">
        <f t="shared" si="502"/>
        <v>M</v>
      </c>
      <c r="V2044" s="6" t="str">
        <f t="shared" si="503"/>
        <v>60</v>
      </c>
      <c r="W2044" s="6" t="str">
        <f t="shared" si="504"/>
        <v>Guerin Square</v>
      </c>
      <c r="X2044" s="6" t="str">
        <f t="shared" si="505"/>
        <v>re</v>
      </c>
      <c r="Y2044" s="6" t="str">
        <f t="shared" si="506"/>
        <v>Guerin Square</v>
      </c>
      <c r="Z2044" s="6" t="str">
        <f t="shared" si="507"/>
        <v>Wembley</v>
      </c>
      <c r="AA2044" s="6" t="str">
        <f t="shared" si="508"/>
        <v>WC</v>
      </c>
      <c r="AB2044" s="7" t="str">
        <f t="shared" si="509"/>
        <v>43705</v>
      </c>
      <c r="AC2044" s="6" t="str">
        <f t="shared" si="510"/>
        <v>53</v>
      </c>
      <c r="AD2044" s="6" t="str">
        <f t="shared" si="511"/>
        <v>A2</v>
      </c>
      <c r="AE2044" s="8" t="str">
        <f t="shared" si="512"/>
        <v/>
      </c>
    </row>
    <row r="2045" spans="1:31" x14ac:dyDescent="0.25">
      <c r="A2045" s="9">
        <v>2098</v>
      </c>
      <c r="B2045" s="10" t="s">
        <v>2053</v>
      </c>
      <c r="C2045" s="10" t="s">
        <v>4496</v>
      </c>
      <c r="D2045" s="10" t="s">
        <v>28</v>
      </c>
      <c r="E2045" s="10" t="s">
        <v>29</v>
      </c>
      <c r="F2045" s="10">
        <v>30</v>
      </c>
      <c r="G2045" s="10" t="s">
        <v>5756</v>
      </c>
      <c r="H2045" s="10" t="s">
        <v>5757</v>
      </c>
      <c r="I2045" s="10" t="s">
        <v>1306</v>
      </c>
      <c r="J2045" s="11">
        <v>43796</v>
      </c>
      <c r="K2045" s="10">
        <v>68</v>
      </c>
      <c r="L2045" s="10" t="s">
        <v>68</v>
      </c>
      <c r="M2045" s="12"/>
      <c r="O2045">
        <f t="shared" si="513"/>
        <v>0</v>
      </c>
      <c r="Q2045" s="9" t="str">
        <f t="shared" si="498"/>
        <v>2098</v>
      </c>
      <c r="R2045" s="10" t="str">
        <f t="shared" si="499"/>
        <v>Keneth</v>
      </c>
      <c r="S2045" s="10" t="str">
        <f t="shared" si="500"/>
        <v>Kruse</v>
      </c>
      <c r="T2045" s="10" t="str">
        <f t="shared" si="501"/>
        <v>Mr</v>
      </c>
      <c r="U2045" s="10" t="str">
        <f t="shared" si="502"/>
        <v>M</v>
      </c>
      <c r="V2045" s="10" t="str">
        <f t="shared" si="503"/>
        <v>30</v>
      </c>
      <c r="W2045" s="10" t="str">
        <f t="shared" si="504"/>
        <v>Guernsey Grove</v>
      </c>
      <c r="X2045" s="10" t="str">
        <f t="shared" si="505"/>
        <v>ve</v>
      </c>
      <c r="Y2045" s="10" t="str">
        <f t="shared" si="506"/>
        <v>Guernsey Grove</v>
      </c>
      <c r="Z2045" s="10" t="str">
        <f t="shared" si="507"/>
        <v>Burford</v>
      </c>
      <c r="AA2045" s="10" t="str">
        <f t="shared" si="508"/>
        <v>CO</v>
      </c>
      <c r="AB2045" s="11" t="str">
        <f t="shared" si="509"/>
        <v>43796</v>
      </c>
      <c r="AC2045" s="10" t="str">
        <f t="shared" si="510"/>
        <v>68</v>
      </c>
      <c r="AD2045" s="10" t="str">
        <f t="shared" si="511"/>
        <v>A2</v>
      </c>
      <c r="AE2045" s="12" t="str">
        <f t="shared" si="512"/>
        <v/>
      </c>
    </row>
    <row r="2046" spans="1:31" x14ac:dyDescent="0.25">
      <c r="A2046" s="5">
        <v>2099</v>
      </c>
      <c r="B2046" s="6" t="s">
        <v>3774</v>
      </c>
      <c r="C2046" s="6" t="s">
        <v>4255</v>
      </c>
      <c r="D2046" s="6" t="s">
        <v>28</v>
      </c>
      <c r="E2046" s="6" t="s">
        <v>29</v>
      </c>
      <c r="F2046" s="6">
        <v>60</v>
      </c>
      <c r="G2046" s="6" t="s">
        <v>5756</v>
      </c>
      <c r="H2046" s="6" t="s">
        <v>3159</v>
      </c>
      <c r="I2046" s="6" t="s">
        <v>108</v>
      </c>
      <c r="J2046" s="7">
        <v>43740</v>
      </c>
      <c r="K2046" s="6">
        <v>41</v>
      </c>
      <c r="L2046" s="6" t="s">
        <v>62</v>
      </c>
      <c r="M2046" s="8"/>
      <c r="O2046">
        <f t="shared" si="513"/>
        <v>0</v>
      </c>
      <c r="Q2046" s="5" t="str">
        <f t="shared" si="498"/>
        <v>2099</v>
      </c>
      <c r="R2046" s="6" t="str">
        <f t="shared" si="499"/>
        <v>Darell</v>
      </c>
      <c r="S2046" s="6" t="str">
        <f t="shared" si="500"/>
        <v>Burrell</v>
      </c>
      <c r="T2046" s="6" t="str">
        <f t="shared" si="501"/>
        <v>Mr</v>
      </c>
      <c r="U2046" s="6" t="str">
        <f t="shared" si="502"/>
        <v>M</v>
      </c>
      <c r="V2046" s="6" t="str">
        <f t="shared" si="503"/>
        <v>60</v>
      </c>
      <c r="W2046" s="6" t="str">
        <f t="shared" si="504"/>
        <v>Guernsey Grove</v>
      </c>
      <c r="X2046" s="6" t="str">
        <f t="shared" si="505"/>
        <v>ve</v>
      </c>
      <c r="Y2046" s="6" t="str">
        <f t="shared" si="506"/>
        <v>Guernsey Grove</v>
      </c>
      <c r="Z2046" s="6" t="str">
        <f t="shared" si="507"/>
        <v>Cambridgeshire</v>
      </c>
      <c r="AA2046" s="6" t="str">
        <f t="shared" si="508"/>
        <v>CB</v>
      </c>
      <c r="AB2046" s="7" t="str">
        <f t="shared" si="509"/>
        <v>43740</v>
      </c>
      <c r="AC2046" s="6" t="str">
        <f t="shared" si="510"/>
        <v>41</v>
      </c>
      <c r="AD2046" s="6" t="str">
        <f t="shared" si="511"/>
        <v>C4</v>
      </c>
      <c r="AE2046" s="8" t="str">
        <f t="shared" si="512"/>
        <v/>
      </c>
    </row>
    <row r="2047" spans="1:31" x14ac:dyDescent="0.25">
      <c r="A2047" s="9">
        <v>2100</v>
      </c>
      <c r="B2047" s="10" t="s">
        <v>5593</v>
      </c>
      <c r="C2047" s="10" t="s">
        <v>1281</v>
      </c>
      <c r="D2047" s="10" t="s">
        <v>15</v>
      </c>
      <c r="E2047" s="10" t="s">
        <v>16</v>
      </c>
      <c r="F2047" s="10">
        <v>60</v>
      </c>
      <c r="G2047" s="10" t="s">
        <v>5758</v>
      </c>
      <c r="H2047" s="10" t="s">
        <v>1055</v>
      </c>
      <c r="I2047" s="10" t="s">
        <v>38</v>
      </c>
      <c r="J2047" s="11">
        <v>43777</v>
      </c>
      <c r="K2047" s="10">
        <v>2</v>
      </c>
      <c r="L2047" s="10" t="s">
        <v>44</v>
      </c>
      <c r="M2047" s="12"/>
      <c r="O2047">
        <f t="shared" si="513"/>
        <v>0</v>
      </c>
      <c r="Q2047" s="9" t="str">
        <f t="shared" si="498"/>
        <v>2100</v>
      </c>
      <c r="R2047" s="10" t="str">
        <f t="shared" si="499"/>
        <v>Shanelle</v>
      </c>
      <c r="S2047" s="10" t="str">
        <f t="shared" si="500"/>
        <v>Moyer</v>
      </c>
      <c r="T2047" s="10" t="str">
        <f t="shared" si="501"/>
        <v>Mrs</v>
      </c>
      <c r="U2047" s="10" t="str">
        <f t="shared" si="502"/>
        <v>F</v>
      </c>
      <c r="V2047" s="10" t="str">
        <f t="shared" si="503"/>
        <v>60</v>
      </c>
      <c r="W2047" s="10" t="str">
        <f t="shared" si="504"/>
        <v>Guild Road</v>
      </c>
      <c r="X2047" s="10" t="str">
        <f t="shared" si="505"/>
        <v>ad</v>
      </c>
      <c r="Y2047" s="10" t="str">
        <f t="shared" si="506"/>
        <v>Guild Road</v>
      </c>
      <c r="Z2047" s="10" t="str">
        <f t="shared" si="507"/>
        <v>Dartmouth</v>
      </c>
      <c r="AA2047" s="10" t="str">
        <f t="shared" si="508"/>
        <v>RM</v>
      </c>
      <c r="AB2047" s="11" t="str">
        <f t="shared" si="509"/>
        <v>43777</v>
      </c>
      <c r="AC2047" s="10" t="str">
        <f t="shared" si="510"/>
        <v>2</v>
      </c>
      <c r="AD2047" s="10" t="str">
        <f t="shared" si="511"/>
        <v>D</v>
      </c>
      <c r="AE2047" s="12" t="str">
        <f t="shared" si="512"/>
        <v/>
      </c>
    </row>
    <row r="2048" spans="1:31" x14ac:dyDescent="0.25">
      <c r="A2048" s="5">
        <v>2101</v>
      </c>
      <c r="B2048" s="6" t="s">
        <v>2778</v>
      </c>
      <c r="C2048" s="6" t="s">
        <v>3110</v>
      </c>
      <c r="D2048" s="6" t="s">
        <v>28</v>
      </c>
      <c r="E2048" s="6" t="s">
        <v>29</v>
      </c>
      <c r="F2048" s="6">
        <v>30</v>
      </c>
      <c r="G2048" s="6" t="s">
        <v>5759</v>
      </c>
      <c r="H2048" s="6" t="s">
        <v>5760</v>
      </c>
      <c r="I2048" s="6" t="s">
        <v>32</v>
      </c>
      <c r="J2048" s="7">
        <v>44214</v>
      </c>
      <c r="K2048" s="6">
        <v>24</v>
      </c>
      <c r="L2048" s="6" t="s">
        <v>52</v>
      </c>
      <c r="M2048" s="8"/>
      <c r="O2048">
        <f t="shared" si="513"/>
        <v>0</v>
      </c>
      <c r="Q2048" s="5" t="str">
        <f t="shared" si="498"/>
        <v>2101</v>
      </c>
      <c r="R2048" s="6" t="str">
        <f t="shared" si="499"/>
        <v>Levi</v>
      </c>
      <c r="S2048" s="6" t="str">
        <f t="shared" si="500"/>
        <v>Peoples</v>
      </c>
      <c r="T2048" s="6" t="str">
        <f t="shared" si="501"/>
        <v>Mr</v>
      </c>
      <c r="U2048" s="6" t="str">
        <f t="shared" si="502"/>
        <v>M</v>
      </c>
      <c r="V2048" s="6" t="str">
        <f t="shared" si="503"/>
        <v>30</v>
      </c>
      <c r="W2048" s="6" t="str">
        <f t="shared" si="504"/>
        <v>Guildford Cottages</v>
      </c>
      <c r="X2048" s="6" t="str">
        <f t="shared" si="505"/>
        <v>es</v>
      </c>
      <c r="Y2048" s="6" t="str">
        <f t="shared" si="506"/>
        <v>Guildford Cottages</v>
      </c>
      <c r="Z2048" s="6" t="str">
        <f t="shared" si="507"/>
        <v>Pentraeth</v>
      </c>
      <c r="AA2048" s="6" t="str">
        <f t="shared" si="508"/>
        <v>WC</v>
      </c>
      <c r="AB2048" s="7" t="str">
        <f t="shared" si="509"/>
        <v>44214</v>
      </c>
      <c r="AC2048" s="6" t="str">
        <f t="shared" si="510"/>
        <v>24</v>
      </c>
      <c r="AD2048" s="6" t="str">
        <f t="shared" si="511"/>
        <v>A1</v>
      </c>
      <c r="AE2048" s="8" t="str">
        <f t="shared" si="512"/>
        <v/>
      </c>
    </row>
    <row r="2049" spans="1:31" x14ac:dyDescent="0.25">
      <c r="A2049" s="9">
        <v>2102</v>
      </c>
      <c r="B2049" s="10" t="s">
        <v>5761</v>
      </c>
      <c r="C2049" s="10" t="s">
        <v>986</v>
      </c>
      <c r="D2049" s="10" t="s">
        <v>49</v>
      </c>
      <c r="E2049" s="10" t="s">
        <v>16</v>
      </c>
      <c r="F2049" s="10">
        <v>90</v>
      </c>
      <c r="G2049" s="10" t="s">
        <v>5762</v>
      </c>
      <c r="H2049" s="10" t="s">
        <v>4511</v>
      </c>
      <c r="I2049" s="10" t="s">
        <v>32</v>
      </c>
      <c r="J2049" s="11">
        <v>44246</v>
      </c>
      <c r="K2049" s="10">
        <v>43</v>
      </c>
      <c r="L2049" s="10" t="s">
        <v>52</v>
      </c>
      <c r="M2049" s="12"/>
      <c r="O2049">
        <f t="shared" si="513"/>
        <v>0</v>
      </c>
      <c r="Q2049" s="9" t="str">
        <f t="shared" si="498"/>
        <v>2102</v>
      </c>
      <c r="R2049" s="10" t="str">
        <f t="shared" si="499"/>
        <v>Petra</v>
      </c>
      <c r="S2049" s="10" t="str">
        <f t="shared" si="500"/>
        <v>Polk</v>
      </c>
      <c r="T2049" s="10" t="str">
        <f t="shared" si="501"/>
        <v>Miss</v>
      </c>
      <c r="U2049" s="10" t="str">
        <f t="shared" si="502"/>
        <v>F</v>
      </c>
      <c r="V2049" s="10" t="str">
        <f t="shared" si="503"/>
        <v>90</v>
      </c>
      <c r="W2049" s="10" t="str">
        <f t="shared" si="504"/>
        <v>Guildford Grove</v>
      </c>
      <c r="X2049" s="10" t="str">
        <f t="shared" si="505"/>
        <v>ve</v>
      </c>
      <c r="Y2049" s="10" t="str">
        <f t="shared" si="506"/>
        <v>Guildford Grove</v>
      </c>
      <c r="Z2049" s="10" t="str">
        <f t="shared" si="507"/>
        <v>New Romney</v>
      </c>
      <c r="AA2049" s="10" t="str">
        <f t="shared" si="508"/>
        <v>WC</v>
      </c>
      <c r="AB2049" s="11" t="str">
        <f t="shared" si="509"/>
        <v>44246</v>
      </c>
      <c r="AC2049" s="10" t="str">
        <f t="shared" si="510"/>
        <v>43</v>
      </c>
      <c r="AD2049" s="10" t="str">
        <f t="shared" si="511"/>
        <v>A1</v>
      </c>
      <c r="AE2049" s="12" t="str">
        <f t="shared" si="512"/>
        <v/>
      </c>
    </row>
    <row r="2050" spans="1:31" x14ac:dyDescent="0.25">
      <c r="A2050" s="5">
        <v>2103</v>
      </c>
      <c r="B2050" s="6" t="s">
        <v>2309</v>
      </c>
      <c r="C2050" s="6" t="s">
        <v>150</v>
      </c>
      <c r="D2050" s="6" t="s">
        <v>28</v>
      </c>
      <c r="E2050" s="6" t="s">
        <v>29</v>
      </c>
      <c r="F2050" s="6">
        <v>60</v>
      </c>
      <c r="G2050" s="6" t="s">
        <v>5763</v>
      </c>
      <c r="H2050" s="6" t="s">
        <v>823</v>
      </c>
      <c r="I2050" s="6" t="s">
        <v>122</v>
      </c>
      <c r="J2050" s="7">
        <v>43983</v>
      </c>
      <c r="K2050" s="6">
        <v>70</v>
      </c>
      <c r="L2050" s="6" t="s">
        <v>157</v>
      </c>
      <c r="M2050" s="8"/>
      <c r="O2050">
        <f t="shared" si="513"/>
        <v>0</v>
      </c>
      <c r="Q2050" s="5" t="str">
        <f t="shared" si="498"/>
        <v>2103</v>
      </c>
      <c r="R2050" s="6" t="str">
        <f t="shared" si="499"/>
        <v>Warren</v>
      </c>
      <c r="S2050" s="6" t="str">
        <f t="shared" si="500"/>
        <v>Durham</v>
      </c>
      <c r="T2050" s="6" t="str">
        <f t="shared" si="501"/>
        <v>Mr</v>
      </c>
      <c r="U2050" s="6" t="str">
        <f t="shared" si="502"/>
        <v>M</v>
      </c>
      <c r="V2050" s="6" t="str">
        <f t="shared" si="503"/>
        <v>60</v>
      </c>
      <c r="W2050" s="6" t="str">
        <f t="shared" si="504"/>
        <v>Guinness Square</v>
      </c>
      <c r="X2050" s="6" t="str">
        <f t="shared" si="505"/>
        <v>re</v>
      </c>
      <c r="Y2050" s="6" t="str">
        <f t="shared" si="506"/>
        <v>Guinness Square</v>
      </c>
      <c r="Z2050" s="6" t="str">
        <f t="shared" si="507"/>
        <v>Llanrhystud</v>
      </c>
      <c r="AA2050" s="6" t="str">
        <f t="shared" si="508"/>
        <v>WN</v>
      </c>
      <c r="AB2050" s="7" t="str">
        <f t="shared" si="509"/>
        <v>43983</v>
      </c>
      <c r="AC2050" s="6" t="str">
        <f t="shared" si="510"/>
        <v>70</v>
      </c>
      <c r="AD2050" s="6" t="str">
        <f t="shared" si="511"/>
        <v>C3</v>
      </c>
      <c r="AE2050" s="8" t="str">
        <f t="shared" si="512"/>
        <v/>
      </c>
    </row>
    <row r="2051" spans="1:31" x14ac:dyDescent="0.25">
      <c r="A2051" s="9">
        <v>2104</v>
      </c>
      <c r="B2051" s="10" t="s">
        <v>5764</v>
      </c>
      <c r="C2051" s="10" t="s">
        <v>5765</v>
      </c>
      <c r="D2051" s="10" t="s">
        <v>28</v>
      </c>
      <c r="E2051" s="10" t="s">
        <v>29</v>
      </c>
      <c r="F2051" s="10">
        <v>30</v>
      </c>
      <c r="G2051" s="10" t="s">
        <v>5766</v>
      </c>
      <c r="H2051" s="10" t="s">
        <v>2131</v>
      </c>
      <c r="I2051" s="10" t="s">
        <v>1073</v>
      </c>
      <c r="J2051" s="11">
        <v>43746</v>
      </c>
      <c r="K2051" s="10">
        <v>19</v>
      </c>
      <c r="L2051" s="10" t="s">
        <v>62</v>
      </c>
      <c r="M2051" s="12"/>
      <c r="O2051">
        <f t="shared" si="513"/>
        <v>0</v>
      </c>
      <c r="Q2051" s="9" t="str">
        <f t="shared" si="498"/>
        <v>2104</v>
      </c>
      <c r="R2051" s="10" t="str">
        <f t="shared" si="499"/>
        <v>Jesus</v>
      </c>
      <c r="S2051" s="10" t="str">
        <f t="shared" si="500"/>
        <v>Spaulding</v>
      </c>
      <c r="T2051" s="10" t="str">
        <f t="shared" si="501"/>
        <v>Mr</v>
      </c>
      <c r="U2051" s="10" t="str">
        <f t="shared" si="502"/>
        <v>M</v>
      </c>
      <c r="V2051" s="10" t="str">
        <f t="shared" si="503"/>
        <v>30</v>
      </c>
      <c r="W2051" s="10" t="str">
        <f t="shared" si="504"/>
        <v>Gulston Walk</v>
      </c>
      <c r="X2051" s="10" t="str">
        <f t="shared" si="505"/>
        <v>lk</v>
      </c>
      <c r="Y2051" s="10" t="str">
        <f t="shared" si="506"/>
        <v>Gulston Walk</v>
      </c>
      <c r="Z2051" s="10" t="str">
        <f t="shared" si="507"/>
        <v>Ayr</v>
      </c>
      <c r="AA2051" s="10" t="str">
        <f t="shared" si="508"/>
        <v>ME</v>
      </c>
      <c r="AB2051" s="11" t="str">
        <f t="shared" si="509"/>
        <v>43746</v>
      </c>
      <c r="AC2051" s="10" t="str">
        <f t="shared" si="510"/>
        <v>19</v>
      </c>
      <c r="AD2051" s="10" t="str">
        <f t="shared" si="511"/>
        <v>C4</v>
      </c>
      <c r="AE2051" s="12" t="str">
        <f t="shared" si="512"/>
        <v/>
      </c>
    </row>
    <row r="2052" spans="1:31" x14ac:dyDescent="0.25">
      <c r="A2052" s="5">
        <v>2105</v>
      </c>
      <c r="B2052" s="6" t="s">
        <v>4436</v>
      </c>
      <c r="C2052" s="6" t="s">
        <v>5767</v>
      </c>
      <c r="D2052" s="6" t="s">
        <v>28</v>
      </c>
      <c r="E2052" s="6" t="s">
        <v>29</v>
      </c>
      <c r="F2052" s="6">
        <v>30</v>
      </c>
      <c r="G2052" s="6" t="s">
        <v>5766</v>
      </c>
      <c r="H2052" s="6" t="s">
        <v>2046</v>
      </c>
      <c r="I2052" s="6" t="s">
        <v>32</v>
      </c>
      <c r="J2052" s="7">
        <v>43942</v>
      </c>
      <c r="K2052" s="6">
        <v>87</v>
      </c>
      <c r="L2052" s="6" t="s">
        <v>99</v>
      </c>
      <c r="M2052" s="8"/>
      <c r="O2052">
        <f t="shared" si="513"/>
        <v>0</v>
      </c>
      <c r="Q2052" s="5" t="str">
        <f t="shared" si="498"/>
        <v>2105</v>
      </c>
      <c r="R2052" s="6" t="str">
        <f t="shared" si="499"/>
        <v>Jeremy</v>
      </c>
      <c r="S2052" s="6" t="str">
        <f t="shared" si="500"/>
        <v>Blackmon</v>
      </c>
      <c r="T2052" s="6" t="str">
        <f t="shared" si="501"/>
        <v>Mr</v>
      </c>
      <c r="U2052" s="6" t="str">
        <f t="shared" si="502"/>
        <v>M</v>
      </c>
      <c r="V2052" s="6" t="str">
        <f t="shared" si="503"/>
        <v>30</v>
      </c>
      <c r="W2052" s="6" t="str">
        <f t="shared" si="504"/>
        <v>Gulston Walk</v>
      </c>
      <c r="X2052" s="6" t="str">
        <f t="shared" si="505"/>
        <v>lk</v>
      </c>
      <c r="Y2052" s="6" t="str">
        <f t="shared" si="506"/>
        <v>Gulston Walk</v>
      </c>
      <c r="Z2052" s="6" t="str">
        <f t="shared" si="507"/>
        <v>Lyme Regis</v>
      </c>
      <c r="AA2052" s="6" t="str">
        <f t="shared" si="508"/>
        <v>WC</v>
      </c>
      <c r="AB2052" s="7" t="str">
        <f t="shared" si="509"/>
        <v>43942</v>
      </c>
      <c r="AC2052" s="6" t="str">
        <f t="shared" si="510"/>
        <v>87</v>
      </c>
      <c r="AD2052" s="6" t="str">
        <f t="shared" si="511"/>
        <v>E</v>
      </c>
      <c r="AE2052" s="8" t="str">
        <f t="shared" si="512"/>
        <v/>
      </c>
    </row>
    <row r="2053" spans="1:31" x14ac:dyDescent="0.25">
      <c r="A2053" s="5">
        <v>2107</v>
      </c>
      <c r="B2053" s="6" t="s">
        <v>5768</v>
      </c>
      <c r="C2053" s="6" t="s">
        <v>4046</v>
      </c>
      <c r="D2053" s="6" t="s">
        <v>28</v>
      </c>
      <c r="E2053" s="6" t="s">
        <v>29</v>
      </c>
      <c r="F2053" s="6">
        <v>30</v>
      </c>
      <c r="G2053" s="6" t="s">
        <v>5769</v>
      </c>
      <c r="H2053" s="6" t="s">
        <v>4043</v>
      </c>
      <c r="I2053" s="6" t="s">
        <v>122</v>
      </c>
      <c r="J2053" s="7">
        <v>44390</v>
      </c>
      <c r="K2053" s="6">
        <v>48</v>
      </c>
      <c r="L2053" s="6" t="s">
        <v>20</v>
      </c>
      <c r="M2053" s="8"/>
      <c r="O2053">
        <f t="shared" si="513"/>
        <v>0</v>
      </c>
      <c r="Q2053" s="5" t="str">
        <f t="shared" si="498"/>
        <v>2107</v>
      </c>
      <c r="R2053" s="6" t="str">
        <f t="shared" si="499"/>
        <v>Chet</v>
      </c>
      <c r="S2053" s="6" t="str">
        <f t="shared" si="500"/>
        <v>Galindo</v>
      </c>
      <c r="T2053" s="6" t="str">
        <f t="shared" si="501"/>
        <v>Mr</v>
      </c>
      <c r="U2053" s="6" t="str">
        <f t="shared" si="502"/>
        <v>M</v>
      </c>
      <c r="V2053" s="6" t="str">
        <f t="shared" si="503"/>
        <v>30</v>
      </c>
      <c r="W2053" s="6" t="str">
        <f t="shared" si="504"/>
        <v>Gunnersbury Close</v>
      </c>
      <c r="X2053" s="6" t="str">
        <f t="shared" si="505"/>
        <v>se</v>
      </c>
      <c r="Y2053" s="6" t="str">
        <f t="shared" si="506"/>
        <v>Gunnersbury Close</v>
      </c>
      <c r="Z2053" s="6" t="str">
        <f t="shared" si="507"/>
        <v>Leominster</v>
      </c>
      <c r="AA2053" s="6" t="str">
        <f t="shared" si="508"/>
        <v>WN</v>
      </c>
      <c r="AB2053" s="7" t="str">
        <f t="shared" si="509"/>
        <v>44390</v>
      </c>
      <c r="AC2053" s="6" t="str">
        <f t="shared" si="510"/>
        <v>48</v>
      </c>
      <c r="AD2053" s="6" t="str">
        <f t="shared" si="511"/>
        <v>B</v>
      </c>
      <c r="AE2053" s="8" t="str">
        <f t="shared" si="512"/>
        <v/>
      </c>
    </row>
    <row r="2054" spans="1:31" x14ac:dyDescent="0.25">
      <c r="A2054" s="9">
        <v>2108</v>
      </c>
      <c r="B2054" s="10" t="s">
        <v>3325</v>
      </c>
      <c r="C2054" s="10" t="s">
        <v>4542</v>
      </c>
      <c r="D2054" s="10" t="s">
        <v>28</v>
      </c>
      <c r="E2054" s="10" t="s">
        <v>29</v>
      </c>
      <c r="F2054" s="10">
        <v>60</v>
      </c>
      <c r="G2054" s="10" t="s">
        <v>5769</v>
      </c>
      <c r="H2054" s="10" t="s">
        <v>1386</v>
      </c>
      <c r="I2054" s="10" t="s">
        <v>32</v>
      </c>
      <c r="J2054" s="11">
        <v>43835</v>
      </c>
      <c r="K2054" s="10">
        <v>40</v>
      </c>
      <c r="L2054" s="10" t="s">
        <v>62</v>
      </c>
      <c r="M2054" s="12"/>
      <c r="O2054">
        <f t="shared" si="513"/>
        <v>0</v>
      </c>
      <c r="Q2054" s="9" t="str">
        <f t="shared" ref="Q2054:Q2117" si="514">TRIM(A2054)</f>
        <v>2108</v>
      </c>
      <c r="R2054" s="10" t="str">
        <f t="shared" ref="R2054:R2117" si="515">TRIM(B2054)</f>
        <v>Caleb</v>
      </c>
      <c r="S2054" s="10" t="str">
        <f t="shared" ref="S2054:S2117" si="516">TRIM(C2054)</f>
        <v>Mullins</v>
      </c>
      <c r="T2054" s="10" t="str">
        <f t="shared" ref="T2054:T2117" si="517">TRIM(D2054)</f>
        <v>Mr</v>
      </c>
      <c r="U2054" s="10" t="str">
        <f t="shared" ref="U2054:U2117" si="518">IF(ISNUMBER(SEARCH("f",TRIM(E2054))),"F","M")</f>
        <v>M</v>
      </c>
      <c r="V2054" s="10" t="str">
        <f t="shared" ref="V2054:V2117" si="519">TRIM(F2054)</f>
        <v>60</v>
      </c>
      <c r="W2054" s="10" t="str">
        <f t="shared" ref="W2054:W2117" si="520">SUBSTITUTE(SUBSTITUTE(SUBSTITUTE(PROPER(TRIM(G2054)),"(?)","")," (No",""),"'S","'s")</f>
        <v>Gunnersbury Close</v>
      </c>
      <c r="X2054" s="10" t="str">
        <f t="shared" ref="X2054:X2117" si="521">RIGHT(W2054,2)</f>
        <v>se</v>
      </c>
      <c r="Y2054" s="10" t="str">
        <f t="shared" ref="Y2054:Y2117" si="522">IF(OR(X2054="St",X2054="Av",X2054="Pl"),SUBSTITUTE(SUBSTITUTE(SUBSTITUTE(SUBSTITUTE(SUBSTITUTE(SUBSTITUTE(SUBSTITUTE(W2054,"Rd","Road"),"St","Street"),"Cls", "Close"),"Plc","Place"),"Bldgs","Buildings"),"Av","Avenue"),"Pl","Place"),SUBSTITUTE(SUBSTITUTE(SUBSTITUTE(SUBSTITUTE(SUBSTITUTE(W2054,"Rd","Road"),"Cls", "Close"),"Plc","Place"),"Bldgs","Buildings"),"Crt","Court"))</f>
        <v>Gunnersbury Close</v>
      </c>
      <c r="Z2054" s="10" t="str">
        <f t="shared" ref="Z2054:Z2117" si="523">TRIM(H2054)</f>
        <v>St. Austell</v>
      </c>
      <c r="AA2054" s="10" t="str">
        <f t="shared" ref="AA2054:AA2117" si="524">TRIM(I2054)</f>
        <v>WC</v>
      </c>
      <c r="AB2054" s="11" t="str">
        <f t="shared" ref="AB2054:AB2117" si="525">TRIM(J2054)</f>
        <v>43835</v>
      </c>
      <c r="AC2054" s="10" t="str">
        <f t="shared" ref="AC2054:AC2117" si="526">TRIM(K2054)</f>
        <v>40</v>
      </c>
      <c r="AD2054" s="10" t="str">
        <f t="shared" ref="AD2054:AD2117" si="527">TRIM(L2054)</f>
        <v>C4</v>
      </c>
      <c r="AE2054" s="12" t="str">
        <f t="shared" ref="AE2054:AE2117" si="528">TRIM(M2054)</f>
        <v/>
      </c>
    </row>
    <row r="2055" spans="1:31" x14ac:dyDescent="0.25">
      <c r="A2055" s="5">
        <v>2109</v>
      </c>
      <c r="B2055" s="6" t="s">
        <v>2374</v>
      </c>
      <c r="C2055" s="6" t="s">
        <v>839</v>
      </c>
      <c r="D2055" s="6" t="s">
        <v>28</v>
      </c>
      <c r="E2055" s="6" t="s">
        <v>29</v>
      </c>
      <c r="F2055" s="6">
        <v>90</v>
      </c>
      <c r="G2055" s="6" t="s">
        <v>5770</v>
      </c>
      <c r="H2055" s="6" t="s">
        <v>899</v>
      </c>
      <c r="I2055" s="6" t="s">
        <v>32</v>
      </c>
      <c r="J2055" s="7">
        <v>43493</v>
      </c>
      <c r="K2055" s="6">
        <v>33</v>
      </c>
      <c r="L2055" s="6" t="s">
        <v>78</v>
      </c>
      <c r="M2055" s="8"/>
      <c r="O2055">
        <f t="shared" si="513"/>
        <v>0</v>
      </c>
      <c r="Q2055" s="5" t="str">
        <f t="shared" si="514"/>
        <v>2109</v>
      </c>
      <c r="R2055" s="6" t="str">
        <f t="shared" si="515"/>
        <v>Rupert</v>
      </c>
      <c r="S2055" s="6" t="str">
        <f t="shared" si="516"/>
        <v>Mcclain</v>
      </c>
      <c r="T2055" s="6" t="str">
        <f t="shared" si="517"/>
        <v>Mr</v>
      </c>
      <c r="U2055" s="6" t="str">
        <f t="shared" si="518"/>
        <v>M</v>
      </c>
      <c r="V2055" s="6" t="str">
        <f t="shared" si="519"/>
        <v>90</v>
      </c>
      <c r="W2055" s="6" t="str">
        <f t="shared" si="520"/>
        <v>Gunnersbury Drive</v>
      </c>
      <c r="X2055" s="6" t="str">
        <f t="shared" si="521"/>
        <v>ve</v>
      </c>
      <c r="Y2055" s="6" t="str">
        <f t="shared" si="522"/>
        <v>Gunnersbury Drive</v>
      </c>
      <c r="Z2055" s="6" t="str">
        <f t="shared" si="523"/>
        <v>Strome Ferry</v>
      </c>
      <c r="AA2055" s="6" t="str">
        <f t="shared" si="524"/>
        <v>WC</v>
      </c>
      <c r="AB2055" s="7" t="str">
        <f t="shared" si="525"/>
        <v>43493</v>
      </c>
      <c r="AC2055" s="6" t="str">
        <f t="shared" si="526"/>
        <v>33</v>
      </c>
      <c r="AD2055" s="6" t="str">
        <f t="shared" si="527"/>
        <v>C2</v>
      </c>
      <c r="AE2055" s="8" t="str">
        <f t="shared" si="528"/>
        <v/>
      </c>
    </row>
    <row r="2056" spans="1:31" x14ac:dyDescent="0.25">
      <c r="A2056" s="5">
        <v>2111</v>
      </c>
      <c r="B2056" s="6" t="s">
        <v>3672</v>
      </c>
      <c r="C2056" s="6" t="s">
        <v>5771</v>
      </c>
      <c r="D2056" s="6" t="s">
        <v>49</v>
      </c>
      <c r="E2056" s="6" t="s">
        <v>16</v>
      </c>
      <c r="F2056" s="6">
        <v>30</v>
      </c>
      <c r="G2056" s="6" t="s">
        <v>5772</v>
      </c>
      <c r="H2056" s="6" t="s">
        <v>5773</v>
      </c>
      <c r="I2056" s="6" t="s">
        <v>291</v>
      </c>
      <c r="J2056" s="7">
        <v>43721</v>
      </c>
      <c r="K2056" s="6">
        <v>33</v>
      </c>
      <c r="L2056" s="6" t="s">
        <v>44</v>
      </c>
      <c r="M2056" s="8"/>
      <c r="O2056">
        <f t="shared" si="513"/>
        <v>0</v>
      </c>
      <c r="Q2056" s="5" t="str">
        <f t="shared" si="514"/>
        <v>2111</v>
      </c>
      <c r="R2056" s="6" t="str">
        <f t="shared" si="515"/>
        <v>Lorri</v>
      </c>
      <c r="S2056" s="6" t="str">
        <f t="shared" si="516"/>
        <v>Walls</v>
      </c>
      <c r="T2056" s="6" t="str">
        <f t="shared" si="517"/>
        <v>Miss</v>
      </c>
      <c r="U2056" s="6" t="str">
        <f t="shared" si="518"/>
        <v>F</v>
      </c>
      <c r="V2056" s="6" t="str">
        <f t="shared" si="519"/>
        <v>30</v>
      </c>
      <c r="W2056" s="6" t="str">
        <f t="shared" si="520"/>
        <v>Gunnersbury Lane</v>
      </c>
      <c r="X2056" s="6" t="str">
        <f t="shared" si="521"/>
        <v>ne</v>
      </c>
      <c r="Y2056" s="6" t="str">
        <f t="shared" si="522"/>
        <v>Gunnersbury Lane</v>
      </c>
      <c r="Z2056" s="6" t="str">
        <f t="shared" si="523"/>
        <v>Juniper Green</v>
      </c>
      <c r="AA2056" s="6" t="str">
        <f t="shared" si="524"/>
        <v>HS</v>
      </c>
      <c r="AB2056" s="7" t="str">
        <f t="shared" si="525"/>
        <v>43721</v>
      </c>
      <c r="AC2056" s="6" t="str">
        <f t="shared" si="526"/>
        <v>33</v>
      </c>
      <c r="AD2056" s="6" t="str">
        <f t="shared" si="527"/>
        <v>D</v>
      </c>
      <c r="AE2056" s="8" t="str">
        <f t="shared" si="528"/>
        <v/>
      </c>
    </row>
    <row r="2057" spans="1:31" x14ac:dyDescent="0.25">
      <c r="A2057" s="9">
        <v>2112</v>
      </c>
      <c r="B2057" s="10" t="s">
        <v>5774</v>
      </c>
      <c r="C2057" s="10" t="s">
        <v>874</v>
      </c>
      <c r="D2057" s="10" t="s">
        <v>41</v>
      </c>
      <c r="E2057" s="10" t="s">
        <v>16</v>
      </c>
      <c r="F2057" s="10">
        <v>60</v>
      </c>
      <c r="G2057" s="10" t="s">
        <v>5775</v>
      </c>
      <c r="H2057" s="10" t="s">
        <v>378</v>
      </c>
      <c r="I2057" s="10" t="s">
        <v>32</v>
      </c>
      <c r="J2057" s="11">
        <v>43504</v>
      </c>
      <c r="K2057" s="10">
        <v>72</v>
      </c>
      <c r="L2057" s="10" t="s">
        <v>62</v>
      </c>
      <c r="M2057" s="12"/>
      <c r="O2057">
        <f t="shared" si="513"/>
        <v>0</v>
      </c>
      <c r="Q2057" s="9" t="str">
        <f t="shared" si="514"/>
        <v>2112</v>
      </c>
      <c r="R2057" s="10" t="str">
        <f t="shared" si="515"/>
        <v>Berna</v>
      </c>
      <c r="S2057" s="10" t="str">
        <f t="shared" si="516"/>
        <v>Jean</v>
      </c>
      <c r="T2057" s="10" t="str">
        <f t="shared" si="517"/>
        <v>Ms</v>
      </c>
      <c r="U2057" s="10" t="str">
        <f t="shared" si="518"/>
        <v>F</v>
      </c>
      <c r="V2057" s="10" t="str">
        <f t="shared" si="519"/>
        <v>60</v>
      </c>
      <c r="W2057" s="10" t="str">
        <f t="shared" si="520"/>
        <v>Gunstor Road</v>
      </c>
      <c r="X2057" s="10" t="str">
        <f t="shared" si="521"/>
        <v>ad</v>
      </c>
      <c r="Y2057" s="10" t="str">
        <f t="shared" si="522"/>
        <v>Gunstor Road</v>
      </c>
      <c r="Z2057" s="10" t="str">
        <f t="shared" si="523"/>
        <v>Tranent</v>
      </c>
      <c r="AA2057" s="10" t="str">
        <f t="shared" si="524"/>
        <v>WC</v>
      </c>
      <c r="AB2057" s="11" t="str">
        <f t="shared" si="525"/>
        <v>43504</v>
      </c>
      <c r="AC2057" s="10" t="str">
        <f t="shared" si="526"/>
        <v>72</v>
      </c>
      <c r="AD2057" s="10" t="str">
        <f t="shared" si="527"/>
        <v>C4</v>
      </c>
      <c r="AE2057" s="12" t="str">
        <f t="shared" si="528"/>
        <v/>
      </c>
    </row>
    <row r="2058" spans="1:31" x14ac:dyDescent="0.25">
      <c r="A2058" s="5">
        <v>2113</v>
      </c>
      <c r="B2058" s="6" t="s">
        <v>5776</v>
      </c>
      <c r="C2058" s="6" t="s">
        <v>1206</v>
      </c>
      <c r="D2058" s="6" t="s">
        <v>28</v>
      </c>
      <c r="E2058" s="6" t="s">
        <v>29</v>
      </c>
      <c r="F2058" s="6">
        <v>90</v>
      </c>
      <c r="G2058" s="6" t="s">
        <v>5777</v>
      </c>
      <c r="H2058" s="6" t="s">
        <v>4085</v>
      </c>
      <c r="I2058" s="6" t="s">
        <v>1881</v>
      </c>
      <c r="J2058" s="7">
        <v>43868</v>
      </c>
      <c r="K2058" s="6">
        <v>4</v>
      </c>
      <c r="L2058" s="6" t="s">
        <v>68</v>
      </c>
      <c r="M2058" s="8"/>
      <c r="O2058">
        <f t="shared" ref="O2058:O2121" si="529">COUNTBLANK(A2058:L2058)+COUNTIF(K2058,0)</f>
        <v>0</v>
      </c>
      <c r="Q2058" s="5" t="str">
        <f t="shared" si="514"/>
        <v>2113</v>
      </c>
      <c r="R2058" s="6" t="str">
        <f t="shared" si="515"/>
        <v>Charles</v>
      </c>
      <c r="S2058" s="6" t="str">
        <f t="shared" si="516"/>
        <v>Forrest</v>
      </c>
      <c r="T2058" s="6" t="str">
        <f t="shared" si="517"/>
        <v>Mr</v>
      </c>
      <c r="U2058" s="6" t="str">
        <f t="shared" si="518"/>
        <v>M</v>
      </c>
      <c r="V2058" s="6" t="str">
        <f t="shared" si="519"/>
        <v>90</v>
      </c>
      <c r="W2058" s="6" t="str">
        <f t="shared" si="520"/>
        <v>Gurney Drive</v>
      </c>
      <c r="X2058" s="6" t="str">
        <f t="shared" si="521"/>
        <v>ve</v>
      </c>
      <c r="Y2058" s="6" t="str">
        <f t="shared" si="522"/>
        <v>Gurney Drive</v>
      </c>
      <c r="Z2058" s="6" t="str">
        <f t="shared" si="523"/>
        <v>Bishop'S Stortford</v>
      </c>
      <c r="AA2058" s="6" t="str">
        <f t="shared" si="524"/>
        <v>CT</v>
      </c>
      <c r="AB2058" s="7" t="str">
        <f t="shared" si="525"/>
        <v>43868</v>
      </c>
      <c r="AC2058" s="6" t="str">
        <f t="shared" si="526"/>
        <v>4</v>
      </c>
      <c r="AD2058" s="6" t="str">
        <f t="shared" si="527"/>
        <v>A2</v>
      </c>
      <c r="AE2058" s="8" t="str">
        <f t="shared" si="528"/>
        <v/>
      </c>
    </row>
    <row r="2059" spans="1:31" x14ac:dyDescent="0.25">
      <c r="A2059" s="9">
        <v>2114</v>
      </c>
      <c r="B2059" s="10" t="s">
        <v>5778</v>
      </c>
      <c r="C2059" s="10" t="s">
        <v>3544</v>
      </c>
      <c r="D2059" s="10" t="s">
        <v>15</v>
      </c>
      <c r="E2059" s="10" t="s">
        <v>16</v>
      </c>
      <c r="F2059" s="10">
        <v>60</v>
      </c>
      <c r="G2059" s="10" t="s">
        <v>5779</v>
      </c>
      <c r="H2059" s="10" t="s">
        <v>4653</v>
      </c>
      <c r="I2059" s="10" t="s">
        <v>185</v>
      </c>
      <c r="J2059" s="11">
        <v>43635</v>
      </c>
      <c r="K2059" s="10">
        <v>17</v>
      </c>
      <c r="L2059" s="10" t="s">
        <v>44</v>
      </c>
      <c r="M2059" s="12"/>
      <c r="O2059">
        <f t="shared" si="529"/>
        <v>0</v>
      </c>
      <c r="Q2059" s="9" t="str">
        <f t="shared" si="514"/>
        <v>2114</v>
      </c>
      <c r="R2059" s="10" t="str">
        <f t="shared" si="515"/>
        <v>Sunday</v>
      </c>
      <c r="S2059" s="10" t="str">
        <f t="shared" si="516"/>
        <v>Walden</v>
      </c>
      <c r="T2059" s="10" t="str">
        <f t="shared" si="517"/>
        <v>Mrs</v>
      </c>
      <c r="U2059" s="10" t="str">
        <f t="shared" si="518"/>
        <v>F</v>
      </c>
      <c r="V2059" s="10" t="str">
        <f t="shared" si="519"/>
        <v>60</v>
      </c>
      <c r="W2059" s="10" t="str">
        <f t="shared" si="520"/>
        <v>Gutter Buildings</v>
      </c>
      <c r="X2059" s="10" t="str">
        <f t="shared" si="521"/>
        <v>gs</v>
      </c>
      <c r="Y2059" s="10" t="str">
        <f t="shared" si="522"/>
        <v>Gutter Buildings</v>
      </c>
      <c r="Z2059" s="10" t="str">
        <f t="shared" si="523"/>
        <v>Grantham</v>
      </c>
      <c r="AA2059" s="10" t="str">
        <f t="shared" si="524"/>
        <v>HX</v>
      </c>
      <c r="AB2059" s="11" t="str">
        <f t="shared" si="525"/>
        <v>43635</v>
      </c>
      <c r="AC2059" s="10" t="str">
        <f t="shared" si="526"/>
        <v>17</v>
      </c>
      <c r="AD2059" s="10" t="str">
        <f t="shared" si="527"/>
        <v>D</v>
      </c>
      <c r="AE2059" s="12" t="str">
        <f t="shared" si="528"/>
        <v/>
      </c>
    </row>
    <row r="2060" spans="1:31" x14ac:dyDescent="0.25">
      <c r="A2060" s="5">
        <v>2115</v>
      </c>
      <c r="B2060" s="6" t="s">
        <v>5780</v>
      </c>
      <c r="C2060" s="6" t="s">
        <v>4770</v>
      </c>
      <c r="D2060" s="6" t="s">
        <v>49</v>
      </c>
      <c r="E2060" s="6" t="s">
        <v>16</v>
      </c>
      <c r="F2060" s="6">
        <v>30</v>
      </c>
      <c r="G2060" s="6" t="s">
        <v>5781</v>
      </c>
      <c r="H2060" s="6" t="s">
        <v>5782</v>
      </c>
      <c r="I2060" s="6" t="s">
        <v>291</v>
      </c>
      <c r="J2060" s="7">
        <v>44020</v>
      </c>
      <c r="K2060" s="6">
        <v>93</v>
      </c>
      <c r="L2060" s="6" t="s">
        <v>68</v>
      </c>
      <c r="M2060" s="8"/>
      <c r="O2060">
        <f t="shared" si="529"/>
        <v>0</v>
      </c>
      <c r="Q2060" s="5" t="str">
        <f t="shared" si="514"/>
        <v>2115</v>
      </c>
      <c r="R2060" s="6" t="str">
        <f t="shared" si="515"/>
        <v>Elvina</v>
      </c>
      <c r="S2060" s="6" t="str">
        <f t="shared" si="516"/>
        <v>Hatch</v>
      </c>
      <c r="T2060" s="6" t="str">
        <f t="shared" si="517"/>
        <v>Miss</v>
      </c>
      <c r="U2060" s="6" t="str">
        <f t="shared" si="518"/>
        <v>F</v>
      </c>
      <c r="V2060" s="6" t="str">
        <f t="shared" si="519"/>
        <v>30</v>
      </c>
      <c r="W2060" s="6" t="str">
        <f t="shared" si="520"/>
        <v>Guy Court</v>
      </c>
      <c r="X2060" s="6" t="str">
        <f t="shared" si="521"/>
        <v>rt</v>
      </c>
      <c r="Y2060" s="6" t="str">
        <f t="shared" si="522"/>
        <v>Guy Court</v>
      </c>
      <c r="Z2060" s="6" t="str">
        <f t="shared" si="523"/>
        <v>Kilmarnock</v>
      </c>
      <c r="AA2060" s="6" t="str">
        <f t="shared" si="524"/>
        <v>HS</v>
      </c>
      <c r="AB2060" s="7" t="str">
        <f t="shared" si="525"/>
        <v>44020</v>
      </c>
      <c r="AC2060" s="6" t="str">
        <f t="shared" si="526"/>
        <v>93</v>
      </c>
      <c r="AD2060" s="6" t="str">
        <f t="shared" si="527"/>
        <v>A2</v>
      </c>
      <c r="AE2060" s="8" t="str">
        <f t="shared" si="528"/>
        <v/>
      </c>
    </row>
    <row r="2061" spans="1:31" x14ac:dyDescent="0.25">
      <c r="A2061" s="9">
        <v>2116</v>
      </c>
      <c r="B2061" s="10" t="s">
        <v>5783</v>
      </c>
      <c r="C2061" s="10" t="s">
        <v>4360</v>
      </c>
      <c r="D2061" s="10" t="s">
        <v>49</v>
      </c>
      <c r="E2061" s="10" t="s">
        <v>16</v>
      </c>
      <c r="F2061" s="10">
        <v>30</v>
      </c>
      <c r="G2061" s="10" t="s">
        <v>5784</v>
      </c>
      <c r="H2061" s="10" t="s">
        <v>2220</v>
      </c>
      <c r="I2061" s="10" t="s">
        <v>32</v>
      </c>
      <c r="J2061" s="11">
        <v>43525</v>
      </c>
      <c r="K2061" s="10">
        <v>44</v>
      </c>
      <c r="L2061" s="10" t="s">
        <v>52</v>
      </c>
      <c r="M2061" s="12"/>
      <c r="O2061">
        <f t="shared" si="529"/>
        <v>0</v>
      </c>
      <c r="Q2061" s="9" t="str">
        <f t="shared" si="514"/>
        <v>2116</v>
      </c>
      <c r="R2061" s="10" t="str">
        <f t="shared" si="515"/>
        <v>Tara</v>
      </c>
      <c r="S2061" s="10" t="str">
        <f t="shared" si="516"/>
        <v>Cartwright</v>
      </c>
      <c r="T2061" s="10" t="str">
        <f t="shared" si="517"/>
        <v>Miss</v>
      </c>
      <c r="U2061" s="10" t="str">
        <f t="shared" si="518"/>
        <v>F</v>
      </c>
      <c r="V2061" s="10" t="str">
        <f t="shared" si="519"/>
        <v>30</v>
      </c>
      <c r="W2061" s="10" t="str">
        <f t="shared" si="520"/>
        <v>Guy Of</v>
      </c>
      <c r="X2061" s="10" t="str">
        <f t="shared" si="521"/>
        <v>Of</v>
      </c>
      <c r="Y2061" s="10" t="str">
        <f t="shared" si="522"/>
        <v>Guy Of</v>
      </c>
      <c r="Z2061" s="10" t="str">
        <f t="shared" si="523"/>
        <v>Radstock</v>
      </c>
      <c r="AA2061" s="10" t="str">
        <f t="shared" si="524"/>
        <v>WC</v>
      </c>
      <c r="AB2061" s="11" t="str">
        <f t="shared" si="525"/>
        <v>43525</v>
      </c>
      <c r="AC2061" s="10" t="str">
        <f t="shared" si="526"/>
        <v>44</v>
      </c>
      <c r="AD2061" s="10" t="str">
        <f t="shared" si="527"/>
        <v>A1</v>
      </c>
      <c r="AE2061" s="12" t="str">
        <f t="shared" si="528"/>
        <v/>
      </c>
    </row>
    <row r="2062" spans="1:31" x14ac:dyDescent="0.25">
      <c r="A2062" s="5">
        <v>2117</v>
      </c>
      <c r="B2062" s="6" t="s">
        <v>1371</v>
      </c>
      <c r="C2062" s="6" t="s">
        <v>2571</v>
      </c>
      <c r="D2062" s="6" t="s">
        <v>90</v>
      </c>
      <c r="E2062" s="6" t="s">
        <v>29</v>
      </c>
      <c r="F2062" s="6">
        <v>60</v>
      </c>
      <c r="G2062" s="6" t="s">
        <v>5785</v>
      </c>
      <c r="H2062" s="6" t="s">
        <v>4536</v>
      </c>
      <c r="I2062" s="6" t="s">
        <v>38</v>
      </c>
      <c r="J2062" s="7">
        <v>44183</v>
      </c>
      <c r="K2062" s="6">
        <v>43</v>
      </c>
      <c r="L2062" s="6" t="s">
        <v>44</v>
      </c>
      <c r="M2062" s="8"/>
      <c r="O2062">
        <f t="shared" si="529"/>
        <v>0</v>
      </c>
      <c r="Q2062" s="5" t="str">
        <f t="shared" si="514"/>
        <v>2117</v>
      </c>
      <c r="R2062" s="6" t="str">
        <f t="shared" si="515"/>
        <v>Irving</v>
      </c>
      <c r="S2062" s="6" t="str">
        <f t="shared" si="516"/>
        <v>Rankin</v>
      </c>
      <c r="T2062" s="6" t="str">
        <f t="shared" si="517"/>
        <v>Dr</v>
      </c>
      <c r="U2062" s="6" t="str">
        <f t="shared" si="518"/>
        <v>M</v>
      </c>
      <c r="V2062" s="6" t="str">
        <f t="shared" si="519"/>
        <v>60</v>
      </c>
      <c r="W2062" s="6" t="str">
        <f t="shared" si="520"/>
        <v>Gwendolen Close</v>
      </c>
      <c r="X2062" s="6" t="str">
        <f t="shared" si="521"/>
        <v>se</v>
      </c>
      <c r="Y2062" s="6" t="str">
        <f t="shared" si="522"/>
        <v>Gwendolen Close</v>
      </c>
      <c r="Z2062" s="6" t="str">
        <f t="shared" si="523"/>
        <v>Downham Market</v>
      </c>
      <c r="AA2062" s="6" t="str">
        <f t="shared" si="524"/>
        <v>RM</v>
      </c>
      <c r="AB2062" s="7" t="str">
        <f t="shared" si="525"/>
        <v>44183</v>
      </c>
      <c r="AC2062" s="6" t="str">
        <f t="shared" si="526"/>
        <v>43</v>
      </c>
      <c r="AD2062" s="6" t="str">
        <f t="shared" si="527"/>
        <v>D</v>
      </c>
      <c r="AE2062" s="8" t="str">
        <f t="shared" si="528"/>
        <v/>
      </c>
    </row>
    <row r="2063" spans="1:31" x14ac:dyDescent="0.25">
      <c r="A2063" s="9">
        <v>2118</v>
      </c>
      <c r="B2063" s="10" t="s">
        <v>3103</v>
      </c>
      <c r="C2063" s="10" t="s">
        <v>5786</v>
      </c>
      <c r="D2063" s="10" t="s">
        <v>41</v>
      </c>
      <c r="E2063" s="10" t="s">
        <v>16</v>
      </c>
      <c r="F2063" s="10">
        <v>30</v>
      </c>
      <c r="G2063" s="10" t="s">
        <v>5787</v>
      </c>
      <c r="H2063" s="10" t="s">
        <v>5195</v>
      </c>
      <c r="I2063" s="10" t="s">
        <v>93</v>
      </c>
      <c r="J2063" s="11">
        <v>44082</v>
      </c>
      <c r="K2063" s="10">
        <v>58</v>
      </c>
      <c r="L2063" s="10" t="s">
        <v>68</v>
      </c>
      <c r="M2063" s="12"/>
      <c r="O2063">
        <f t="shared" si="529"/>
        <v>0</v>
      </c>
      <c r="Q2063" s="9" t="str">
        <f t="shared" si="514"/>
        <v>2118</v>
      </c>
      <c r="R2063" s="10" t="str">
        <f t="shared" si="515"/>
        <v>Tory</v>
      </c>
      <c r="S2063" s="10" t="str">
        <f t="shared" si="516"/>
        <v>Guthrie</v>
      </c>
      <c r="T2063" s="10" t="str">
        <f t="shared" si="517"/>
        <v>Ms</v>
      </c>
      <c r="U2063" s="10" t="str">
        <f t="shared" si="518"/>
        <v>F</v>
      </c>
      <c r="V2063" s="10" t="str">
        <f t="shared" si="519"/>
        <v>30</v>
      </c>
      <c r="W2063" s="10" t="str">
        <f t="shared" si="520"/>
        <v>Gwudon Lodge</v>
      </c>
      <c r="X2063" s="10" t="str">
        <f t="shared" si="521"/>
        <v>ge</v>
      </c>
      <c r="Y2063" s="10" t="str">
        <f t="shared" si="522"/>
        <v>Gwudon Lodge</v>
      </c>
      <c r="Z2063" s="10" t="str">
        <f t="shared" si="523"/>
        <v>Buckley</v>
      </c>
      <c r="AA2063" s="10" t="str">
        <f t="shared" si="524"/>
        <v>TF</v>
      </c>
      <c r="AB2063" s="11" t="str">
        <f t="shared" si="525"/>
        <v>44082</v>
      </c>
      <c r="AC2063" s="10" t="str">
        <f t="shared" si="526"/>
        <v>58</v>
      </c>
      <c r="AD2063" s="10" t="str">
        <f t="shared" si="527"/>
        <v>A2</v>
      </c>
      <c r="AE2063" s="12" t="str">
        <f t="shared" si="528"/>
        <v/>
      </c>
    </row>
    <row r="2064" spans="1:31" x14ac:dyDescent="0.25">
      <c r="A2064" s="5">
        <v>2119</v>
      </c>
      <c r="B2064" s="6" t="s">
        <v>5788</v>
      </c>
      <c r="C2064" s="6" t="s">
        <v>5351</v>
      </c>
      <c r="D2064" s="6" t="s">
        <v>15</v>
      </c>
      <c r="E2064" s="6" t="s">
        <v>16</v>
      </c>
      <c r="F2064" s="6">
        <v>30</v>
      </c>
      <c r="G2064" s="6" t="s">
        <v>5789</v>
      </c>
      <c r="H2064" s="6" t="s">
        <v>5790</v>
      </c>
      <c r="I2064" s="6" t="s">
        <v>291</v>
      </c>
      <c r="J2064" s="7">
        <v>44485</v>
      </c>
      <c r="K2064" s="6">
        <v>42</v>
      </c>
      <c r="L2064" s="6" t="s">
        <v>33</v>
      </c>
      <c r="M2064" s="8"/>
      <c r="O2064">
        <f t="shared" si="529"/>
        <v>0</v>
      </c>
      <c r="Q2064" s="5" t="str">
        <f t="shared" si="514"/>
        <v>2119</v>
      </c>
      <c r="R2064" s="6" t="str">
        <f t="shared" si="515"/>
        <v>Tarsha</v>
      </c>
      <c r="S2064" s="6" t="str">
        <f t="shared" si="516"/>
        <v>Fox</v>
      </c>
      <c r="T2064" s="6" t="str">
        <f t="shared" si="517"/>
        <v>Mrs</v>
      </c>
      <c r="U2064" s="6" t="str">
        <f t="shared" si="518"/>
        <v>F</v>
      </c>
      <c r="V2064" s="6" t="str">
        <f t="shared" si="519"/>
        <v>30</v>
      </c>
      <c r="W2064" s="6" t="str">
        <f t="shared" si="520"/>
        <v>Gwynnes Place</v>
      </c>
      <c r="X2064" s="6" t="str">
        <f t="shared" si="521"/>
        <v>ce</v>
      </c>
      <c r="Y2064" s="6" t="str">
        <f t="shared" si="522"/>
        <v>Gwynnes Place</v>
      </c>
      <c r="Z2064" s="6" t="str">
        <f t="shared" si="523"/>
        <v>Lairg</v>
      </c>
      <c r="AA2064" s="6" t="str">
        <f t="shared" si="524"/>
        <v>HS</v>
      </c>
      <c r="AB2064" s="7" t="str">
        <f t="shared" si="525"/>
        <v>44485</v>
      </c>
      <c r="AC2064" s="6" t="str">
        <f t="shared" si="526"/>
        <v>42</v>
      </c>
      <c r="AD2064" s="6" t="str">
        <f t="shared" si="527"/>
        <v>A3</v>
      </c>
      <c r="AE2064" s="8" t="str">
        <f t="shared" si="528"/>
        <v/>
      </c>
    </row>
    <row r="2065" spans="1:31" x14ac:dyDescent="0.25">
      <c r="A2065" s="9">
        <v>2120</v>
      </c>
      <c r="B2065" s="10" t="s">
        <v>5791</v>
      </c>
      <c r="C2065" s="10" t="s">
        <v>3248</v>
      </c>
      <c r="D2065" s="10" t="s">
        <v>49</v>
      </c>
      <c r="E2065" s="10" t="s">
        <v>16</v>
      </c>
      <c r="F2065" s="10">
        <v>60</v>
      </c>
      <c r="G2065" s="10" t="s">
        <v>5792</v>
      </c>
      <c r="H2065" s="10" t="s">
        <v>952</v>
      </c>
      <c r="I2065" s="10" t="s">
        <v>93</v>
      </c>
      <c r="J2065" s="11">
        <v>43847</v>
      </c>
      <c r="K2065" s="10">
        <v>90</v>
      </c>
      <c r="L2065" s="10" t="s">
        <v>33</v>
      </c>
      <c r="M2065" s="12"/>
      <c r="O2065">
        <f t="shared" si="529"/>
        <v>0</v>
      </c>
      <c r="Q2065" s="9" t="str">
        <f t="shared" si="514"/>
        <v>2120</v>
      </c>
      <c r="R2065" s="10" t="str">
        <f t="shared" si="515"/>
        <v>Brittany</v>
      </c>
      <c r="S2065" s="10" t="str">
        <f t="shared" si="516"/>
        <v>Egan</v>
      </c>
      <c r="T2065" s="10" t="str">
        <f t="shared" si="517"/>
        <v>Miss</v>
      </c>
      <c r="U2065" s="10" t="str">
        <f t="shared" si="518"/>
        <v>F</v>
      </c>
      <c r="V2065" s="10" t="str">
        <f t="shared" si="519"/>
        <v>60</v>
      </c>
      <c r="W2065" s="10" t="str">
        <f t="shared" si="520"/>
        <v>Haarlem Road</v>
      </c>
      <c r="X2065" s="10" t="str">
        <f t="shared" si="521"/>
        <v>ad</v>
      </c>
      <c r="Y2065" s="10" t="str">
        <f t="shared" si="522"/>
        <v>Haarlem Road</v>
      </c>
      <c r="Z2065" s="10" t="str">
        <f t="shared" si="523"/>
        <v>Buckinghamshire</v>
      </c>
      <c r="AA2065" s="10" t="str">
        <f t="shared" si="524"/>
        <v>TF</v>
      </c>
      <c r="AB2065" s="11" t="str">
        <f t="shared" si="525"/>
        <v>43847</v>
      </c>
      <c r="AC2065" s="10" t="str">
        <f t="shared" si="526"/>
        <v>90</v>
      </c>
      <c r="AD2065" s="10" t="str">
        <f t="shared" si="527"/>
        <v>A3</v>
      </c>
      <c r="AE2065" s="12" t="str">
        <f t="shared" si="528"/>
        <v/>
      </c>
    </row>
    <row r="2066" spans="1:31" x14ac:dyDescent="0.25">
      <c r="A2066" s="5">
        <v>2121</v>
      </c>
      <c r="B2066" s="6" t="s">
        <v>5793</v>
      </c>
      <c r="C2066" s="6" t="s">
        <v>4895</v>
      </c>
      <c r="D2066" s="6" t="s">
        <v>49</v>
      </c>
      <c r="E2066" s="6" t="s">
        <v>16</v>
      </c>
      <c r="F2066" s="6">
        <v>90</v>
      </c>
      <c r="G2066" s="6" t="s">
        <v>5794</v>
      </c>
      <c r="H2066" s="6" t="s">
        <v>1568</v>
      </c>
      <c r="I2066" s="6" t="s">
        <v>1569</v>
      </c>
      <c r="J2066" s="7">
        <v>44262</v>
      </c>
      <c r="K2066" s="6">
        <v>66</v>
      </c>
      <c r="L2066" s="6" t="s">
        <v>52</v>
      </c>
      <c r="M2066" s="8"/>
      <c r="O2066">
        <f t="shared" si="529"/>
        <v>0</v>
      </c>
      <c r="Q2066" s="5" t="str">
        <f t="shared" si="514"/>
        <v>2121</v>
      </c>
      <c r="R2066" s="6" t="str">
        <f t="shared" si="515"/>
        <v>Annamarie</v>
      </c>
      <c r="S2066" s="6" t="str">
        <f t="shared" si="516"/>
        <v>Grayson</v>
      </c>
      <c r="T2066" s="6" t="str">
        <f t="shared" si="517"/>
        <v>Miss</v>
      </c>
      <c r="U2066" s="6" t="str">
        <f t="shared" si="518"/>
        <v>F</v>
      </c>
      <c r="V2066" s="6" t="str">
        <f t="shared" si="519"/>
        <v>90</v>
      </c>
      <c r="W2066" s="6" t="str">
        <f t="shared" si="520"/>
        <v>Haddington Terrace</v>
      </c>
      <c r="X2066" s="6" t="str">
        <f t="shared" si="521"/>
        <v>ce</v>
      </c>
      <c r="Y2066" s="6" t="str">
        <f t="shared" si="522"/>
        <v>Haddington Terrace</v>
      </c>
      <c r="Z2066" s="6" t="str">
        <f t="shared" si="523"/>
        <v>Gravesend</v>
      </c>
      <c r="AA2066" s="6" t="str">
        <f t="shared" si="524"/>
        <v>NG</v>
      </c>
      <c r="AB2066" s="7" t="str">
        <f t="shared" si="525"/>
        <v>44262</v>
      </c>
      <c r="AC2066" s="6" t="str">
        <f t="shared" si="526"/>
        <v>66</v>
      </c>
      <c r="AD2066" s="6" t="str">
        <f t="shared" si="527"/>
        <v>A1</v>
      </c>
      <c r="AE2066" s="8" t="str">
        <f t="shared" si="528"/>
        <v/>
      </c>
    </row>
    <row r="2067" spans="1:31" x14ac:dyDescent="0.25">
      <c r="A2067" s="9">
        <v>2122</v>
      </c>
      <c r="B2067" s="10" t="s">
        <v>5795</v>
      </c>
      <c r="C2067" s="10" t="s">
        <v>601</v>
      </c>
      <c r="D2067" s="10" t="s">
        <v>49</v>
      </c>
      <c r="E2067" s="10" t="s">
        <v>16</v>
      </c>
      <c r="F2067" s="10">
        <v>30</v>
      </c>
      <c r="G2067" s="10" t="s">
        <v>5796</v>
      </c>
      <c r="H2067" s="10" t="s">
        <v>1885</v>
      </c>
      <c r="I2067" s="10" t="s">
        <v>291</v>
      </c>
      <c r="J2067" s="11">
        <v>44558</v>
      </c>
      <c r="K2067" s="10">
        <v>50</v>
      </c>
      <c r="L2067" s="10" t="s">
        <v>39</v>
      </c>
      <c r="M2067" s="12"/>
      <c r="O2067">
        <f t="shared" si="529"/>
        <v>0</v>
      </c>
      <c r="Q2067" s="9" t="str">
        <f t="shared" si="514"/>
        <v>2122</v>
      </c>
      <c r="R2067" s="10" t="str">
        <f t="shared" si="515"/>
        <v>Dominque</v>
      </c>
      <c r="S2067" s="10" t="str">
        <f t="shared" si="516"/>
        <v>Rosado</v>
      </c>
      <c r="T2067" s="10" t="str">
        <f t="shared" si="517"/>
        <v>Miss</v>
      </c>
      <c r="U2067" s="10" t="str">
        <f t="shared" si="518"/>
        <v>F</v>
      </c>
      <c r="V2067" s="10" t="str">
        <f t="shared" si="519"/>
        <v>30</v>
      </c>
      <c r="W2067" s="10" t="str">
        <f t="shared" si="520"/>
        <v>Haddo Villas</v>
      </c>
      <c r="X2067" s="10" t="str">
        <f t="shared" si="521"/>
        <v>as</v>
      </c>
      <c r="Y2067" s="10" t="str">
        <f t="shared" si="522"/>
        <v>Haddo Villas</v>
      </c>
      <c r="Z2067" s="10" t="str">
        <f t="shared" si="523"/>
        <v>Kingsbridge</v>
      </c>
      <c r="AA2067" s="10" t="str">
        <f t="shared" si="524"/>
        <v>HS</v>
      </c>
      <c r="AB2067" s="11" t="str">
        <f t="shared" si="525"/>
        <v>44558</v>
      </c>
      <c r="AC2067" s="10" t="str">
        <f t="shared" si="526"/>
        <v>50</v>
      </c>
      <c r="AD2067" s="10" t="str">
        <f t="shared" si="527"/>
        <v>C1</v>
      </c>
      <c r="AE2067" s="12" t="str">
        <f t="shared" si="528"/>
        <v/>
      </c>
    </row>
    <row r="2068" spans="1:31" x14ac:dyDescent="0.25">
      <c r="A2068" s="5">
        <v>2123</v>
      </c>
      <c r="B2068" s="6" t="s">
        <v>2798</v>
      </c>
      <c r="C2068" s="6" t="s">
        <v>3402</v>
      </c>
      <c r="D2068" s="6" t="s">
        <v>15</v>
      </c>
      <c r="E2068" s="6" t="s">
        <v>16</v>
      </c>
      <c r="F2068" s="6">
        <v>30</v>
      </c>
      <c r="G2068" s="6" t="s">
        <v>5797</v>
      </c>
      <c r="H2068" s="6" t="s">
        <v>5798</v>
      </c>
      <c r="I2068" s="6" t="s">
        <v>5799</v>
      </c>
      <c r="J2068" s="7">
        <v>43469</v>
      </c>
      <c r="K2068" s="6">
        <v>13</v>
      </c>
      <c r="L2068" s="6" t="s">
        <v>99</v>
      </c>
      <c r="M2068" s="8"/>
      <c r="O2068">
        <f t="shared" si="529"/>
        <v>0</v>
      </c>
      <c r="Q2068" s="5" t="str">
        <f t="shared" si="514"/>
        <v>2123</v>
      </c>
      <c r="R2068" s="6" t="str">
        <f t="shared" si="515"/>
        <v>Ellie</v>
      </c>
      <c r="S2068" s="6" t="str">
        <f t="shared" si="516"/>
        <v>Riddle</v>
      </c>
      <c r="T2068" s="6" t="str">
        <f t="shared" si="517"/>
        <v>Mrs</v>
      </c>
      <c r="U2068" s="6" t="str">
        <f t="shared" si="518"/>
        <v>F</v>
      </c>
      <c r="V2068" s="6" t="str">
        <f t="shared" si="519"/>
        <v>30</v>
      </c>
      <c r="W2068" s="6" t="str">
        <f t="shared" si="520"/>
        <v>Hadleigh Road</v>
      </c>
      <c r="X2068" s="6" t="str">
        <f t="shared" si="521"/>
        <v>ad</v>
      </c>
      <c r="Y2068" s="6" t="str">
        <f t="shared" si="522"/>
        <v>Hadleigh Road</v>
      </c>
      <c r="Z2068" s="6" t="str">
        <f t="shared" si="523"/>
        <v>Barnard Castle</v>
      </c>
      <c r="AA2068" s="6" t="str">
        <f t="shared" si="524"/>
        <v>IG</v>
      </c>
      <c r="AB2068" s="7" t="str">
        <f t="shared" si="525"/>
        <v>43469</v>
      </c>
      <c r="AC2068" s="6" t="str">
        <f t="shared" si="526"/>
        <v>13</v>
      </c>
      <c r="AD2068" s="6" t="str">
        <f t="shared" si="527"/>
        <v>E</v>
      </c>
      <c r="AE2068" s="8" t="str">
        <f t="shared" si="528"/>
        <v/>
      </c>
    </row>
    <row r="2069" spans="1:31" x14ac:dyDescent="0.25">
      <c r="A2069" s="9">
        <v>2124</v>
      </c>
      <c r="B2069" s="10" t="s">
        <v>3692</v>
      </c>
      <c r="C2069" s="10" t="s">
        <v>5743</v>
      </c>
      <c r="D2069" s="10" t="s">
        <v>49</v>
      </c>
      <c r="E2069" s="10" t="s">
        <v>5800</v>
      </c>
      <c r="F2069" s="10">
        <v>30</v>
      </c>
      <c r="G2069" s="10" t="s">
        <v>5801</v>
      </c>
      <c r="H2069" s="10" t="s">
        <v>5802</v>
      </c>
      <c r="I2069" s="10" t="s">
        <v>108</v>
      </c>
      <c r="J2069" s="11">
        <v>44500</v>
      </c>
      <c r="K2069" s="10">
        <v>102</v>
      </c>
      <c r="L2069" s="10" t="s">
        <v>39</v>
      </c>
      <c r="M2069" s="12"/>
      <c r="O2069">
        <f t="shared" si="529"/>
        <v>0</v>
      </c>
      <c r="Q2069" s="9" t="str">
        <f t="shared" si="514"/>
        <v>2124</v>
      </c>
      <c r="R2069" s="10" t="str">
        <f t="shared" si="515"/>
        <v>Deedee</v>
      </c>
      <c r="S2069" s="10" t="str">
        <f t="shared" si="516"/>
        <v>Garrett</v>
      </c>
      <c r="T2069" s="10" t="str">
        <f t="shared" si="517"/>
        <v>Miss</v>
      </c>
      <c r="U2069" s="10" t="str">
        <f t="shared" si="518"/>
        <v>F</v>
      </c>
      <c r="V2069" s="10" t="str">
        <f t="shared" si="519"/>
        <v>30</v>
      </c>
      <c r="W2069" s="10" t="str">
        <f t="shared" si="520"/>
        <v>Hadleigh Walk</v>
      </c>
      <c r="X2069" s="10" t="str">
        <f t="shared" si="521"/>
        <v>lk</v>
      </c>
      <c r="Y2069" s="10" t="str">
        <f t="shared" si="522"/>
        <v>Hadleigh Walk</v>
      </c>
      <c r="Z2069" s="10" t="str">
        <f t="shared" si="523"/>
        <v>Canonbie</v>
      </c>
      <c r="AA2069" s="10" t="str">
        <f t="shared" si="524"/>
        <v>CB</v>
      </c>
      <c r="AB2069" s="11" t="str">
        <f t="shared" si="525"/>
        <v>44500</v>
      </c>
      <c r="AC2069" s="10" t="str">
        <f t="shared" si="526"/>
        <v>102</v>
      </c>
      <c r="AD2069" s="10" t="str">
        <f t="shared" si="527"/>
        <v>C1</v>
      </c>
      <c r="AE2069" s="12" t="str">
        <f t="shared" si="528"/>
        <v/>
      </c>
    </row>
    <row r="2070" spans="1:31" x14ac:dyDescent="0.25">
      <c r="A2070" s="5">
        <v>2125</v>
      </c>
      <c r="B2070" s="6" t="s">
        <v>4204</v>
      </c>
      <c r="C2070" s="6" t="s">
        <v>5803</v>
      </c>
      <c r="D2070" s="6" t="s">
        <v>28</v>
      </c>
      <c r="E2070" s="6" t="s">
        <v>29</v>
      </c>
      <c r="F2070" s="6">
        <v>90</v>
      </c>
      <c r="G2070" s="6" t="s">
        <v>5804</v>
      </c>
      <c r="H2070" s="6" t="s">
        <v>5805</v>
      </c>
      <c r="I2070" s="6" t="s">
        <v>32</v>
      </c>
      <c r="J2070" s="7">
        <v>44436</v>
      </c>
      <c r="K2070" s="6">
        <v>38</v>
      </c>
      <c r="L2070" s="6" t="s">
        <v>20</v>
      </c>
      <c r="M2070" s="8"/>
      <c r="O2070">
        <f t="shared" si="529"/>
        <v>0</v>
      </c>
      <c r="Q2070" s="5" t="str">
        <f t="shared" si="514"/>
        <v>2125</v>
      </c>
      <c r="R2070" s="6" t="str">
        <f t="shared" si="515"/>
        <v>Murray</v>
      </c>
      <c r="S2070" s="6" t="str">
        <f t="shared" si="516"/>
        <v>Knox</v>
      </c>
      <c r="T2070" s="6" t="str">
        <f t="shared" si="517"/>
        <v>Mr</v>
      </c>
      <c r="U2070" s="6" t="str">
        <f t="shared" si="518"/>
        <v>M</v>
      </c>
      <c r="V2070" s="6" t="str">
        <f t="shared" si="519"/>
        <v>90</v>
      </c>
      <c r="W2070" s="6" t="str">
        <f t="shared" si="520"/>
        <v>Hadley Close</v>
      </c>
      <c r="X2070" s="6" t="str">
        <f t="shared" si="521"/>
        <v>se</v>
      </c>
      <c r="Y2070" s="6" t="str">
        <f t="shared" si="522"/>
        <v>Hadley Close</v>
      </c>
      <c r="Z2070" s="6" t="str">
        <f t="shared" si="523"/>
        <v>St. Asaph</v>
      </c>
      <c r="AA2070" s="6" t="str">
        <f t="shared" si="524"/>
        <v>WC</v>
      </c>
      <c r="AB2070" s="7" t="str">
        <f t="shared" si="525"/>
        <v>44436</v>
      </c>
      <c r="AC2070" s="6" t="str">
        <f t="shared" si="526"/>
        <v>38</v>
      </c>
      <c r="AD2070" s="6" t="str">
        <f t="shared" si="527"/>
        <v>B</v>
      </c>
      <c r="AE2070" s="8" t="str">
        <f t="shared" si="528"/>
        <v/>
      </c>
    </row>
    <row r="2071" spans="1:31" x14ac:dyDescent="0.25">
      <c r="A2071" s="9">
        <v>2126</v>
      </c>
      <c r="B2071" s="10" t="s">
        <v>5806</v>
      </c>
      <c r="C2071" s="10" t="s">
        <v>4711</v>
      </c>
      <c r="D2071" s="10" t="s">
        <v>41</v>
      </c>
      <c r="E2071" s="10" t="s">
        <v>16</v>
      </c>
      <c r="F2071" s="10">
        <v>60</v>
      </c>
      <c r="G2071" s="10" t="s">
        <v>5807</v>
      </c>
      <c r="H2071" s="10" t="s">
        <v>603</v>
      </c>
      <c r="I2071" s="10" t="s">
        <v>32</v>
      </c>
      <c r="J2071" s="11">
        <v>43638</v>
      </c>
      <c r="K2071" s="10">
        <v>70</v>
      </c>
      <c r="L2071" s="10" t="s">
        <v>62</v>
      </c>
      <c r="M2071" s="12"/>
      <c r="O2071">
        <f t="shared" si="529"/>
        <v>0</v>
      </c>
      <c r="Q2071" s="9" t="str">
        <f t="shared" si="514"/>
        <v>2126</v>
      </c>
      <c r="R2071" s="10" t="str">
        <f t="shared" si="515"/>
        <v>Evia</v>
      </c>
      <c r="S2071" s="10" t="str">
        <f t="shared" si="516"/>
        <v>Conrad</v>
      </c>
      <c r="T2071" s="10" t="str">
        <f t="shared" si="517"/>
        <v>Ms</v>
      </c>
      <c r="U2071" s="10" t="str">
        <f t="shared" si="518"/>
        <v>F</v>
      </c>
      <c r="V2071" s="10" t="str">
        <f t="shared" si="519"/>
        <v>60</v>
      </c>
      <c r="W2071" s="10" t="str">
        <f t="shared" si="520"/>
        <v>Hague Place</v>
      </c>
      <c r="X2071" s="10" t="str">
        <f t="shared" si="521"/>
        <v>ce</v>
      </c>
      <c r="Y2071" s="10" t="str">
        <f t="shared" si="522"/>
        <v>Hague Place</v>
      </c>
      <c r="Z2071" s="10" t="str">
        <f t="shared" si="523"/>
        <v>Newcastle</v>
      </c>
      <c r="AA2071" s="10" t="str">
        <f t="shared" si="524"/>
        <v>WC</v>
      </c>
      <c r="AB2071" s="11" t="str">
        <f t="shared" si="525"/>
        <v>43638</v>
      </c>
      <c r="AC2071" s="10" t="str">
        <f t="shared" si="526"/>
        <v>70</v>
      </c>
      <c r="AD2071" s="10" t="str">
        <f t="shared" si="527"/>
        <v>C4</v>
      </c>
      <c r="AE2071" s="12" t="str">
        <f t="shared" si="528"/>
        <v/>
      </c>
    </row>
    <row r="2072" spans="1:31" x14ac:dyDescent="0.25">
      <c r="A2072" s="5">
        <v>2127</v>
      </c>
      <c r="B2072" s="6" t="s">
        <v>2402</v>
      </c>
      <c r="C2072" s="6" t="s">
        <v>1785</v>
      </c>
      <c r="D2072" s="6" t="s">
        <v>28</v>
      </c>
      <c r="E2072" s="6" t="s">
        <v>29</v>
      </c>
      <c r="F2072" s="6">
        <v>90</v>
      </c>
      <c r="G2072" s="6" t="s">
        <v>5808</v>
      </c>
      <c r="H2072" s="6" t="s">
        <v>2278</v>
      </c>
      <c r="I2072" s="6" t="s">
        <v>32</v>
      </c>
      <c r="J2072" s="7">
        <v>43992</v>
      </c>
      <c r="K2072" s="6">
        <v>95</v>
      </c>
      <c r="L2072" s="6" t="s">
        <v>78</v>
      </c>
      <c r="M2072" s="8"/>
      <c r="O2072">
        <f t="shared" si="529"/>
        <v>0</v>
      </c>
      <c r="Q2072" s="5" t="str">
        <f t="shared" si="514"/>
        <v>2127</v>
      </c>
      <c r="R2072" s="6" t="str">
        <f t="shared" si="515"/>
        <v>Donnie</v>
      </c>
      <c r="S2072" s="6" t="str">
        <f t="shared" si="516"/>
        <v>Hilton</v>
      </c>
      <c r="T2072" s="6" t="str">
        <f t="shared" si="517"/>
        <v>Mr</v>
      </c>
      <c r="U2072" s="6" t="str">
        <f t="shared" si="518"/>
        <v>M</v>
      </c>
      <c r="V2072" s="6" t="str">
        <f t="shared" si="519"/>
        <v>90</v>
      </c>
      <c r="W2072" s="6" t="str">
        <f t="shared" si="520"/>
        <v>Haig Road</v>
      </c>
      <c r="X2072" s="6" t="str">
        <f t="shared" si="521"/>
        <v>ad</v>
      </c>
      <c r="Y2072" s="6" t="str">
        <f t="shared" si="522"/>
        <v>Haig Road</v>
      </c>
      <c r="Z2072" s="6" t="str">
        <f t="shared" si="523"/>
        <v>New Quay</v>
      </c>
      <c r="AA2072" s="6" t="str">
        <f t="shared" si="524"/>
        <v>WC</v>
      </c>
      <c r="AB2072" s="7" t="str">
        <f t="shared" si="525"/>
        <v>43992</v>
      </c>
      <c r="AC2072" s="6" t="str">
        <f t="shared" si="526"/>
        <v>95</v>
      </c>
      <c r="AD2072" s="6" t="str">
        <f t="shared" si="527"/>
        <v>C2</v>
      </c>
      <c r="AE2072" s="8" t="str">
        <f t="shared" si="528"/>
        <v/>
      </c>
    </row>
    <row r="2073" spans="1:31" x14ac:dyDescent="0.25">
      <c r="A2073" s="9">
        <v>2128</v>
      </c>
      <c r="B2073" s="10" t="s">
        <v>1164</v>
      </c>
      <c r="C2073" s="10" t="s">
        <v>4706</v>
      </c>
      <c r="D2073" s="10" t="s">
        <v>28</v>
      </c>
      <c r="E2073" s="10" t="s">
        <v>29</v>
      </c>
      <c r="F2073" s="10">
        <v>30</v>
      </c>
      <c r="G2073" s="10" t="s">
        <v>5809</v>
      </c>
      <c r="H2073" s="10" t="s">
        <v>1636</v>
      </c>
      <c r="I2073" s="10" t="s">
        <v>122</v>
      </c>
      <c r="J2073" s="11">
        <v>43640</v>
      </c>
      <c r="K2073" s="10">
        <v>75</v>
      </c>
      <c r="L2073" s="10" t="s">
        <v>33</v>
      </c>
      <c r="M2073" s="12"/>
      <c r="O2073">
        <f t="shared" si="529"/>
        <v>0</v>
      </c>
      <c r="Q2073" s="9" t="str">
        <f t="shared" si="514"/>
        <v>2128</v>
      </c>
      <c r="R2073" s="10" t="str">
        <f t="shared" si="515"/>
        <v>Brice</v>
      </c>
      <c r="S2073" s="10" t="str">
        <f t="shared" si="516"/>
        <v>Parks</v>
      </c>
      <c r="T2073" s="10" t="str">
        <f t="shared" si="517"/>
        <v>Mr</v>
      </c>
      <c r="U2073" s="10" t="str">
        <f t="shared" si="518"/>
        <v>M</v>
      </c>
      <c r="V2073" s="10" t="str">
        <f t="shared" si="519"/>
        <v>30</v>
      </c>
      <c r="W2073" s="10" t="str">
        <f t="shared" si="520"/>
        <v>Hainault Road</v>
      </c>
      <c r="X2073" s="10" t="str">
        <f t="shared" si="521"/>
        <v>ad</v>
      </c>
      <c r="Y2073" s="10" t="str">
        <f t="shared" si="522"/>
        <v>Hainault Road</v>
      </c>
      <c r="Z2073" s="10" t="str">
        <f t="shared" si="523"/>
        <v>Llanerchymedd</v>
      </c>
      <c r="AA2073" s="10" t="str">
        <f t="shared" si="524"/>
        <v>WN</v>
      </c>
      <c r="AB2073" s="11" t="str">
        <f t="shared" si="525"/>
        <v>43640</v>
      </c>
      <c r="AC2073" s="10" t="str">
        <f t="shared" si="526"/>
        <v>75</v>
      </c>
      <c r="AD2073" s="10" t="str">
        <f t="shared" si="527"/>
        <v>A3</v>
      </c>
      <c r="AE2073" s="12" t="str">
        <f t="shared" si="528"/>
        <v/>
      </c>
    </row>
    <row r="2074" spans="1:31" x14ac:dyDescent="0.25">
      <c r="A2074" s="5">
        <v>2129</v>
      </c>
      <c r="B2074" s="6" t="s">
        <v>5810</v>
      </c>
      <c r="C2074" s="6" t="s">
        <v>5811</v>
      </c>
      <c r="D2074" s="6" t="s">
        <v>15</v>
      </c>
      <c r="E2074" s="6" t="s">
        <v>16</v>
      </c>
      <c r="F2074" s="6">
        <v>60</v>
      </c>
      <c r="G2074" s="6" t="s">
        <v>5812</v>
      </c>
      <c r="H2074" s="6" t="s">
        <v>3228</v>
      </c>
      <c r="I2074" s="6" t="s">
        <v>171</v>
      </c>
      <c r="J2074" s="7">
        <v>44240</v>
      </c>
      <c r="K2074" s="6">
        <v>91</v>
      </c>
      <c r="L2074" s="6" t="s">
        <v>78</v>
      </c>
      <c r="M2074" s="8"/>
      <c r="O2074">
        <f t="shared" si="529"/>
        <v>0</v>
      </c>
      <c r="Q2074" s="5" t="str">
        <f t="shared" si="514"/>
        <v>2129</v>
      </c>
      <c r="R2074" s="6" t="str">
        <f t="shared" si="515"/>
        <v>Jacquelyne</v>
      </c>
      <c r="S2074" s="6" t="str">
        <f t="shared" si="516"/>
        <v>Drummond</v>
      </c>
      <c r="T2074" s="6" t="str">
        <f t="shared" si="517"/>
        <v>Mrs</v>
      </c>
      <c r="U2074" s="6" t="str">
        <f t="shared" si="518"/>
        <v>F</v>
      </c>
      <c r="V2074" s="6" t="str">
        <f t="shared" si="519"/>
        <v>60</v>
      </c>
      <c r="W2074" s="6" t="str">
        <f t="shared" si="520"/>
        <v>Haldane Place</v>
      </c>
      <c r="X2074" s="6" t="str">
        <f t="shared" si="521"/>
        <v>ce</v>
      </c>
      <c r="Y2074" s="6" t="str">
        <f t="shared" si="522"/>
        <v>Haldane Place</v>
      </c>
      <c r="Z2074" s="6" t="str">
        <f t="shared" si="523"/>
        <v>Clarbeston Road</v>
      </c>
      <c r="AA2074" s="6" t="str">
        <f t="shared" si="524"/>
        <v>PR</v>
      </c>
      <c r="AB2074" s="7" t="str">
        <f t="shared" si="525"/>
        <v>44240</v>
      </c>
      <c r="AC2074" s="6" t="str">
        <f t="shared" si="526"/>
        <v>91</v>
      </c>
      <c r="AD2074" s="6" t="str">
        <f t="shared" si="527"/>
        <v>C2</v>
      </c>
      <c r="AE2074" s="8" t="str">
        <f t="shared" si="528"/>
        <v/>
      </c>
    </row>
    <row r="2075" spans="1:31" x14ac:dyDescent="0.25">
      <c r="A2075" s="9">
        <v>2130</v>
      </c>
      <c r="B2075" s="10" t="s">
        <v>5813</v>
      </c>
      <c r="C2075" s="10" t="s">
        <v>5814</v>
      </c>
      <c r="D2075" s="10" t="s">
        <v>49</v>
      </c>
      <c r="E2075" s="10" t="s">
        <v>16</v>
      </c>
      <c r="F2075" s="10">
        <v>90</v>
      </c>
      <c r="G2075" s="10" t="s">
        <v>5815</v>
      </c>
      <c r="H2075" s="10" t="s">
        <v>1373</v>
      </c>
      <c r="I2075" s="10" t="s">
        <v>32</v>
      </c>
      <c r="J2075" s="11">
        <v>44270</v>
      </c>
      <c r="K2075" s="10">
        <v>13</v>
      </c>
      <c r="L2075" s="10" t="s">
        <v>52</v>
      </c>
      <c r="M2075" s="12"/>
      <c r="O2075">
        <f t="shared" si="529"/>
        <v>0</v>
      </c>
      <c r="Q2075" s="9" t="str">
        <f t="shared" si="514"/>
        <v>2130</v>
      </c>
      <c r="R2075" s="10" t="str">
        <f t="shared" si="515"/>
        <v>Marceline</v>
      </c>
      <c r="S2075" s="10" t="str">
        <f t="shared" si="516"/>
        <v>Decker</v>
      </c>
      <c r="T2075" s="10" t="str">
        <f t="shared" si="517"/>
        <v>Miss</v>
      </c>
      <c r="U2075" s="10" t="str">
        <f t="shared" si="518"/>
        <v>F</v>
      </c>
      <c r="V2075" s="10" t="str">
        <f t="shared" si="519"/>
        <v>90</v>
      </c>
      <c r="W2075" s="10" t="str">
        <f t="shared" si="520"/>
        <v>Hale Gardens</v>
      </c>
      <c r="X2075" s="10" t="str">
        <f t="shared" si="521"/>
        <v>ns</v>
      </c>
      <c r="Y2075" s="10" t="str">
        <f t="shared" si="522"/>
        <v>Hale Gardens</v>
      </c>
      <c r="Z2075" s="10" t="str">
        <f t="shared" si="523"/>
        <v>Woking</v>
      </c>
      <c r="AA2075" s="10" t="str">
        <f t="shared" si="524"/>
        <v>WC</v>
      </c>
      <c r="AB2075" s="11" t="str">
        <f t="shared" si="525"/>
        <v>44270</v>
      </c>
      <c r="AC2075" s="10" t="str">
        <f t="shared" si="526"/>
        <v>13</v>
      </c>
      <c r="AD2075" s="10" t="str">
        <f t="shared" si="527"/>
        <v>A1</v>
      </c>
      <c r="AE2075" s="12" t="str">
        <f t="shared" si="528"/>
        <v/>
      </c>
    </row>
    <row r="2076" spans="1:31" x14ac:dyDescent="0.25">
      <c r="A2076" s="5">
        <v>2131</v>
      </c>
      <c r="B2076" s="6" t="s">
        <v>5816</v>
      </c>
      <c r="C2076" s="6" t="s">
        <v>5817</v>
      </c>
      <c r="D2076" s="6" t="s">
        <v>28</v>
      </c>
      <c r="E2076" s="6" t="s">
        <v>29</v>
      </c>
      <c r="F2076" s="6">
        <v>60</v>
      </c>
      <c r="G2076" s="6" t="s">
        <v>5818</v>
      </c>
      <c r="H2076" s="6" t="s">
        <v>4098</v>
      </c>
      <c r="I2076" s="6" t="s">
        <v>93</v>
      </c>
      <c r="J2076" s="7">
        <v>43605</v>
      </c>
      <c r="K2076" s="6">
        <v>56</v>
      </c>
      <c r="L2076" s="6" t="s">
        <v>157</v>
      </c>
      <c r="M2076" s="8"/>
      <c r="O2076">
        <f t="shared" si="529"/>
        <v>0</v>
      </c>
      <c r="Q2076" s="5" t="str">
        <f t="shared" si="514"/>
        <v>2131</v>
      </c>
      <c r="R2076" s="6" t="str">
        <f t="shared" si="515"/>
        <v>Rich</v>
      </c>
      <c r="S2076" s="6" t="str">
        <f t="shared" si="516"/>
        <v>Slater</v>
      </c>
      <c r="T2076" s="6" t="str">
        <f t="shared" si="517"/>
        <v>Mr</v>
      </c>
      <c r="U2076" s="6" t="str">
        <f t="shared" si="518"/>
        <v>M</v>
      </c>
      <c r="V2076" s="6" t="str">
        <f t="shared" si="519"/>
        <v>60</v>
      </c>
      <c r="W2076" s="6" t="str">
        <f t="shared" si="520"/>
        <v>Hale Grove</v>
      </c>
      <c r="X2076" s="6" t="str">
        <f t="shared" si="521"/>
        <v>ve</v>
      </c>
      <c r="Y2076" s="6" t="str">
        <f t="shared" si="522"/>
        <v>Hale Grove</v>
      </c>
      <c r="Z2076" s="6" t="str">
        <f t="shared" si="523"/>
        <v>Bruton</v>
      </c>
      <c r="AA2076" s="6" t="str">
        <f t="shared" si="524"/>
        <v>TF</v>
      </c>
      <c r="AB2076" s="7" t="str">
        <f t="shared" si="525"/>
        <v>43605</v>
      </c>
      <c r="AC2076" s="6" t="str">
        <f t="shared" si="526"/>
        <v>56</v>
      </c>
      <c r="AD2076" s="6" t="str">
        <f t="shared" si="527"/>
        <v>C3</v>
      </c>
      <c r="AE2076" s="8" t="str">
        <f t="shared" si="528"/>
        <v/>
      </c>
    </row>
    <row r="2077" spans="1:31" x14ac:dyDescent="0.25">
      <c r="A2077" s="9">
        <v>2132</v>
      </c>
      <c r="B2077" s="10" t="s">
        <v>5819</v>
      </c>
      <c r="C2077" s="10" t="s">
        <v>4013</v>
      </c>
      <c r="D2077" s="10" t="s">
        <v>49</v>
      </c>
      <c r="E2077" s="10" t="s">
        <v>16</v>
      </c>
      <c r="F2077" s="10">
        <v>60</v>
      </c>
      <c r="G2077" s="10" t="s">
        <v>5820</v>
      </c>
      <c r="H2077" s="10" t="s">
        <v>4723</v>
      </c>
      <c r="I2077" s="10" t="s">
        <v>57</v>
      </c>
      <c r="J2077" s="11">
        <v>44461</v>
      </c>
      <c r="K2077" s="10">
        <v>17</v>
      </c>
      <c r="L2077" s="10" t="s">
        <v>78</v>
      </c>
      <c r="M2077" s="12"/>
      <c r="O2077">
        <f t="shared" si="529"/>
        <v>0</v>
      </c>
      <c r="Q2077" s="9" t="str">
        <f t="shared" si="514"/>
        <v>2132</v>
      </c>
      <c r="R2077" s="10" t="str">
        <f t="shared" si="515"/>
        <v>Mariel</v>
      </c>
      <c r="S2077" s="10" t="str">
        <f t="shared" si="516"/>
        <v>Sykes</v>
      </c>
      <c r="T2077" s="10" t="str">
        <f t="shared" si="517"/>
        <v>Miss</v>
      </c>
      <c r="U2077" s="10" t="str">
        <f t="shared" si="518"/>
        <v>F</v>
      </c>
      <c r="V2077" s="10" t="str">
        <f t="shared" si="519"/>
        <v>60</v>
      </c>
      <c r="W2077" s="10" t="str">
        <f t="shared" si="520"/>
        <v>Halkin Place</v>
      </c>
      <c r="X2077" s="10" t="str">
        <f t="shared" si="521"/>
        <v>ce</v>
      </c>
      <c r="Y2077" s="10" t="str">
        <f t="shared" si="522"/>
        <v>Halkin Place</v>
      </c>
      <c r="Z2077" s="10" t="str">
        <f t="shared" si="523"/>
        <v>Amlwch</v>
      </c>
      <c r="AA2077" s="10" t="str">
        <f t="shared" si="524"/>
        <v>HP</v>
      </c>
      <c r="AB2077" s="11" t="str">
        <f t="shared" si="525"/>
        <v>44461</v>
      </c>
      <c r="AC2077" s="10" t="str">
        <f t="shared" si="526"/>
        <v>17</v>
      </c>
      <c r="AD2077" s="10" t="str">
        <f t="shared" si="527"/>
        <v>C2</v>
      </c>
      <c r="AE2077" s="12" t="str">
        <f t="shared" si="528"/>
        <v/>
      </c>
    </row>
    <row r="2078" spans="1:31" x14ac:dyDescent="0.25">
      <c r="A2078" s="5">
        <v>2133</v>
      </c>
      <c r="B2078" s="6" t="s">
        <v>1285</v>
      </c>
      <c r="C2078" s="6" t="s">
        <v>5398</v>
      </c>
      <c r="D2078" s="6" t="s">
        <v>15</v>
      </c>
      <c r="E2078" s="6" t="s">
        <v>16</v>
      </c>
      <c r="F2078" s="6">
        <v>60</v>
      </c>
      <c r="G2078" s="6" t="s">
        <v>5821</v>
      </c>
      <c r="H2078" s="6" t="s">
        <v>5822</v>
      </c>
      <c r="I2078" s="6" t="s">
        <v>25</v>
      </c>
      <c r="J2078" s="7">
        <v>43575</v>
      </c>
      <c r="K2078" s="6">
        <v>78</v>
      </c>
      <c r="L2078" s="6" t="s">
        <v>52</v>
      </c>
      <c r="M2078" s="8"/>
      <c r="O2078">
        <f t="shared" si="529"/>
        <v>0</v>
      </c>
      <c r="Q2078" s="5" t="str">
        <f t="shared" si="514"/>
        <v>2133</v>
      </c>
      <c r="R2078" s="6" t="str">
        <f t="shared" si="515"/>
        <v>Vallie</v>
      </c>
      <c r="S2078" s="6" t="str">
        <f t="shared" si="516"/>
        <v>Askew</v>
      </c>
      <c r="T2078" s="6" t="str">
        <f t="shared" si="517"/>
        <v>Mrs</v>
      </c>
      <c r="U2078" s="6" t="str">
        <f t="shared" si="518"/>
        <v>F</v>
      </c>
      <c r="V2078" s="6" t="str">
        <f t="shared" si="519"/>
        <v>60</v>
      </c>
      <c r="W2078" s="6" t="str">
        <f t="shared" si="520"/>
        <v>Hall Lane</v>
      </c>
      <c r="X2078" s="6" t="str">
        <f t="shared" si="521"/>
        <v>ne</v>
      </c>
      <c r="Y2078" s="6" t="str">
        <f t="shared" si="522"/>
        <v>Hall Lane</v>
      </c>
      <c r="Z2078" s="6" t="str">
        <f t="shared" si="523"/>
        <v>Hartlepool</v>
      </c>
      <c r="AA2078" s="6" t="str">
        <f t="shared" si="524"/>
        <v>HG</v>
      </c>
      <c r="AB2078" s="7" t="str">
        <f t="shared" si="525"/>
        <v>43575</v>
      </c>
      <c r="AC2078" s="6" t="str">
        <f t="shared" si="526"/>
        <v>78</v>
      </c>
      <c r="AD2078" s="6" t="str">
        <f t="shared" si="527"/>
        <v>A1</v>
      </c>
      <c r="AE2078" s="8" t="str">
        <f t="shared" si="528"/>
        <v/>
      </c>
    </row>
    <row r="2079" spans="1:31" x14ac:dyDescent="0.25">
      <c r="A2079" s="9">
        <v>2134</v>
      </c>
      <c r="B2079" s="10" t="s">
        <v>5764</v>
      </c>
      <c r="C2079" s="10" t="s">
        <v>4122</v>
      </c>
      <c r="D2079" s="10" t="s">
        <v>28</v>
      </c>
      <c r="E2079" s="10" t="s">
        <v>29</v>
      </c>
      <c r="F2079" s="10">
        <v>90</v>
      </c>
      <c r="G2079" s="10" t="s">
        <v>5823</v>
      </c>
      <c r="H2079" s="10" t="s">
        <v>3483</v>
      </c>
      <c r="I2079" s="10" t="s">
        <v>1078</v>
      </c>
      <c r="J2079" s="11">
        <v>43887</v>
      </c>
      <c r="K2079" s="10">
        <v>21</v>
      </c>
      <c r="L2079" s="10" t="s">
        <v>157</v>
      </c>
      <c r="M2079" s="12"/>
      <c r="O2079">
        <f t="shared" si="529"/>
        <v>0</v>
      </c>
      <c r="Q2079" s="9" t="str">
        <f t="shared" si="514"/>
        <v>2134</v>
      </c>
      <c r="R2079" s="10" t="str">
        <f t="shared" si="515"/>
        <v>Jesus</v>
      </c>
      <c r="S2079" s="10" t="str">
        <f t="shared" si="516"/>
        <v>Burnett</v>
      </c>
      <c r="T2079" s="10" t="str">
        <f t="shared" si="517"/>
        <v>Mr</v>
      </c>
      <c r="U2079" s="10" t="str">
        <f t="shared" si="518"/>
        <v>M</v>
      </c>
      <c r="V2079" s="10" t="str">
        <f t="shared" si="519"/>
        <v>90</v>
      </c>
      <c r="W2079" s="10" t="str">
        <f t="shared" si="520"/>
        <v>Halliford Terrace</v>
      </c>
      <c r="X2079" s="10" t="str">
        <f t="shared" si="521"/>
        <v>ce</v>
      </c>
      <c r="Y2079" s="10" t="str">
        <f t="shared" si="522"/>
        <v>Halliford Terrace</v>
      </c>
      <c r="Z2079" s="10" t="str">
        <f t="shared" si="523"/>
        <v>Bridgwater</v>
      </c>
      <c r="AA2079" s="10" t="str">
        <f t="shared" si="524"/>
        <v>LD</v>
      </c>
      <c r="AB2079" s="11" t="str">
        <f t="shared" si="525"/>
        <v>43887</v>
      </c>
      <c r="AC2079" s="10" t="str">
        <f t="shared" si="526"/>
        <v>21</v>
      </c>
      <c r="AD2079" s="10" t="str">
        <f t="shared" si="527"/>
        <v>C3</v>
      </c>
      <c r="AE2079" s="12" t="str">
        <f t="shared" si="528"/>
        <v/>
      </c>
    </row>
    <row r="2080" spans="1:31" x14ac:dyDescent="0.25">
      <c r="A2080" s="5">
        <v>2135</v>
      </c>
      <c r="B2080" s="6" t="s">
        <v>1370</v>
      </c>
      <c r="C2080" s="6" t="s">
        <v>481</v>
      </c>
      <c r="D2080" s="6" t="s">
        <v>28</v>
      </c>
      <c r="E2080" s="6" t="s">
        <v>29</v>
      </c>
      <c r="F2080" s="6">
        <v>60</v>
      </c>
      <c r="G2080" s="6" t="s">
        <v>5824</v>
      </c>
      <c r="H2080" s="6" t="s">
        <v>833</v>
      </c>
      <c r="I2080" s="6" t="s">
        <v>834</v>
      </c>
      <c r="J2080" s="7">
        <v>44464</v>
      </c>
      <c r="K2080" s="6">
        <v>70</v>
      </c>
      <c r="L2080" s="6" t="s">
        <v>78</v>
      </c>
      <c r="M2080" s="8"/>
      <c r="O2080">
        <f t="shared" si="529"/>
        <v>0</v>
      </c>
      <c r="Q2080" s="5" t="str">
        <f t="shared" si="514"/>
        <v>2135</v>
      </c>
      <c r="R2080" s="6" t="str">
        <f t="shared" si="515"/>
        <v>Dong</v>
      </c>
      <c r="S2080" s="6" t="str">
        <f t="shared" si="516"/>
        <v>Everett</v>
      </c>
      <c r="T2080" s="6" t="str">
        <f t="shared" si="517"/>
        <v>Mr</v>
      </c>
      <c r="U2080" s="6" t="str">
        <f t="shared" si="518"/>
        <v>M</v>
      </c>
      <c r="V2080" s="6" t="str">
        <f t="shared" si="519"/>
        <v>60</v>
      </c>
      <c r="W2080" s="6" t="str">
        <f t="shared" si="520"/>
        <v>Hallswelle Road</v>
      </c>
      <c r="X2080" s="6" t="str">
        <f t="shared" si="521"/>
        <v>ad</v>
      </c>
      <c r="Y2080" s="6" t="str">
        <f t="shared" si="522"/>
        <v>Hallswelle Road</v>
      </c>
      <c r="Z2080" s="6" t="str">
        <f t="shared" si="523"/>
        <v>Arundel</v>
      </c>
      <c r="AA2080" s="6" t="str">
        <f t="shared" si="524"/>
        <v>SG</v>
      </c>
      <c r="AB2080" s="7" t="str">
        <f t="shared" si="525"/>
        <v>44464</v>
      </c>
      <c r="AC2080" s="6" t="str">
        <f t="shared" si="526"/>
        <v>70</v>
      </c>
      <c r="AD2080" s="6" t="str">
        <f t="shared" si="527"/>
        <v>C2</v>
      </c>
      <c r="AE2080" s="8" t="str">
        <f t="shared" si="528"/>
        <v/>
      </c>
    </row>
    <row r="2081" spans="1:31" x14ac:dyDescent="0.25">
      <c r="A2081" s="9">
        <v>2136</v>
      </c>
      <c r="B2081" s="10" t="s">
        <v>2467</v>
      </c>
      <c r="C2081" s="10" t="s">
        <v>4357</v>
      </c>
      <c r="D2081" s="10" t="s">
        <v>28</v>
      </c>
      <c r="E2081" s="10" t="s">
        <v>29</v>
      </c>
      <c r="F2081" s="10">
        <v>60</v>
      </c>
      <c r="G2081" s="10" t="s">
        <v>5825</v>
      </c>
      <c r="H2081" s="10" t="s">
        <v>2208</v>
      </c>
      <c r="I2081" s="10" t="s">
        <v>171</v>
      </c>
      <c r="J2081" s="11">
        <v>43809</v>
      </c>
      <c r="K2081" s="10">
        <v>30</v>
      </c>
      <c r="L2081" s="10" t="s">
        <v>44</v>
      </c>
      <c r="M2081" s="12"/>
      <c r="O2081">
        <f t="shared" si="529"/>
        <v>0</v>
      </c>
      <c r="Q2081" s="9" t="str">
        <f t="shared" si="514"/>
        <v>2136</v>
      </c>
      <c r="R2081" s="10" t="str">
        <f t="shared" si="515"/>
        <v>Allen</v>
      </c>
      <c r="S2081" s="10" t="str">
        <f t="shared" si="516"/>
        <v>Lawson</v>
      </c>
      <c r="T2081" s="10" t="str">
        <f t="shared" si="517"/>
        <v>Mr</v>
      </c>
      <c r="U2081" s="10" t="str">
        <f t="shared" si="518"/>
        <v>M</v>
      </c>
      <c r="V2081" s="10" t="str">
        <f t="shared" si="519"/>
        <v>60</v>
      </c>
      <c r="W2081" s="10" t="str">
        <f t="shared" si="520"/>
        <v>Halpin Place</v>
      </c>
      <c r="X2081" s="10" t="str">
        <f t="shared" si="521"/>
        <v>ce</v>
      </c>
      <c r="Y2081" s="10" t="str">
        <f t="shared" si="522"/>
        <v>Halpin Place</v>
      </c>
      <c r="Z2081" s="10" t="str">
        <f t="shared" si="523"/>
        <v>Colchester</v>
      </c>
      <c r="AA2081" s="10" t="str">
        <f t="shared" si="524"/>
        <v>PR</v>
      </c>
      <c r="AB2081" s="11" t="str">
        <f t="shared" si="525"/>
        <v>43809</v>
      </c>
      <c r="AC2081" s="10" t="str">
        <f t="shared" si="526"/>
        <v>30</v>
      </c>
      <c r="AD2081" s="10" t="str">
        <f t="shared" si="527"/>
        <v>D</v>
      </c>
      <c r="AE2081" s="12" t="str">
        <f t="shared" si="528"/>
        <v/>
      </c>
    </row>
    <row r="2082" spans="1:31" x14ac:dyDescent="0.25">
      <c r="A2082" s="5">
        <v>2137</v>
      </c>
      <c r="B2082" s="6" t="s">
        <v>5826</v>
      </c>
      <c r="C2082" s="6" t="s">
        <v>1221</v>
      </c>
      <c r="D2082" s="6" t="s">
        <v>15</v>
      </c>
      <c r="E2082" s="6" t="s">
        <v>16</v>
      </c>
      <c r="F2082" s="6">
        <v>90</v>
      </c>
      <c r="G2082" s="6" t="s">
        <v>5827</v>
      </c>
      <c r="H2082" s="6" t="s">
        <v>2987</v>
      </c>
      <c r="I2082" s="6" t="s">
        <v>32</v>
      </c>
      <c r="J2082" s="7">
        <v>44521</v>
      </c>
      <c r="K2082" s="6">
        <v>26</v>
      </c>
      <c r="L2082" s="6" t="s">
        <v>99</v>
      </c>
      <c r="M2082" s="8"/>
      <c r="O2082">
        <f t="shared" si="529"/>
        <v>0</v>
      </c>
      <c r="Q2082" s="5" t="str">
        <f t="shared" si="514"/>
        <v>2137</v>
      </c>
      <c r="R2082" s="6" t="str">
        <f t="shared" si="515"/>
        <v>Heather</v>
      </c>
      <c r="S2082" s="6" t="str">
        <f t="shared" si="516"/>
        <v>Young</v>
      </c>
      <c r="T2082" s="6" t="str">
        <f t="shared" si="517"/>
        <v>Mrs</v>
      </c>
      <c r="U2082" s="6" t="str">
        <f t="shared" si="518"/>
        <v>F</v>
      </c>
      <c r="V2082" s="6" t="str">
        <f t="shared" si="519"/>
        <v>90</v>
      </c>
      <c r="W2082" s="6" t="str">
        <f t="shared" si="520"/>
        <v>Halton Cross</v>
      </c>
      <c r="X2082" s="6" t="str">
        <f t="shared" si="521"/>
        <v>ss</v>
      </c>
      <c r="Y2082" s="6" t="str">
        <f t="shared" si="522"/>
        <v>Halton Cross</v>
      </c>
      <c r="Z2082" s="6" t="str">
        <f t="shared" si="523"/>
        <v>North Berwick</v>
      </c>
      <c r="AA2082" s="6" t="str">
        <f t="shared" si="524"/>
        <v>WC</v>
      </c>
      <c r="AB2082" s="7" t="str">
        <f t="shared" si="525"/>
        <v>44521</v>
      </c>
      <c r="AC2082" s="6" t="str">
        <f t="shared" si="526"/>
        <v>26</v>
      </c>
      <c r="AD2082" s="6" t="str">
        <f t="shared" si="527"/>
        <v>E</v>
      </c>
      <c r="AE2082" s="8" t="str">
        <f t="shared" si="528"/>
        <v/>
      </c>
    </row>
    <row r="2083" spans="1:31" x14ac:dyDescent="0.25">
      <c r="A2083" s="9">
        <v>2138</v>
      </c>
      <c r="B2083" s="10" t="s">
        <v>5828</v>
      </c>
      <c r="C2083" s="10" t="s">
        <v>5829</v>
      </c>
      <c r="D2083" s="10" t="s">
        <v>28</v>
      </c>
      <c r="E2083" s="10" t="s">
        <v>29</v>
      </c>
      <c r="F2083" s="10">
        <v>60</v>
      </c>
      <c r="G2083" s="10" t="s">
        <v>5830</v>
      </c>
      <c r="H2083" s="10" t="s">
        <v>436</v>
      </c>
      <c r="I2083" s="10" t="s">
        <v>25</v>
      </c>
      <c r="J2083" s="11">
        <v>44109</v>
      </c>
      <c r="K2083" s="10">
        <v>72</v>
      </c>
      <c r="L2083" s="10" t="s">
        <v>157</v>
      </c>
      <c r="M2083" s="12"/>
      <c r="O2083">
        <f t="shared" si="529"/>
        <v>0</v>
      </c>
      <c r="Q2083" s="9" t="str">
        <f t="shared" si="514"/>
        <v>2138</v>
      </c>
      <c r="R2083" s="10" t="str">
        <f t="shared" si="515"/>
        <v>Dario</v>
      </c>
      <c r="S2083" s="10" t="str">
        <f t="shared" si="516"/>
        <v>Shafer</v>
      </c>
      <c r="T2083" s="10" t="str">
        <f t="shared" si="517"/>
        <v>Mr</v>
      </c>
      <c r="U2083" s="10" t="str">
        <f t="shared" si="518"/>
        <v>M</v>
      </c>
      <c r="V2083" s="10" t="str">
        <f t="shared" si="519"/>
        <v>60</v>
      </c>
      <c r="W2083" s="10" t="str">
        <f t="shared" si="520"/>
        <v>Hambledon Court</v>
      </c>
      <c r="X2083" s="10" t="str">
        <f t="shared" si="521"/>
        <v>rt</v>
      </c>
      <c r="Y2083" s="10" t="str">
        <f t="shared" si="522"/>
        <v>Hambledon Court</v>
      </c>
      <c r="Z2083" s="10" t="str">
        <f t="shared" si="523"/>
        <v>Horncastle</v>
      </c>
      <c r="AA2083" s="10" t="str">
        <f t="shared" si="524"/>
        <v>HG</v>
      </c>
      <c r="AB2083" s="11" t="str">
        <f t="shared" si="525"/>
        <v>44109</v>
      </c>
      <c r="AC2083" s="10" t="str">
        <f t="shared" si="526"/>
        <v>72</v>
      </c>
      <c r="AD2083" s="10" t="str">
        <f t="shared" si="527"/>
        <v>C3</v>
      </c>
      <c r="AE2083" s="12" t="str">
        <f t="shared" si="528"/>
        <v/>
      </c>
    </row>
    <row r="2084" spans="1:31" x14ac:dyDescent="0.25">
      <c r="A2084" s="5">
        <v>2139</v>
      </c>
      <c r="B2084" s="6" t="s">
        <v>5831</v>
      </c>
      <c r="C2084" s="6" t="s">
        <v>5832</v>
      </c>
      <c r="D2084" s="6" t="s">
        <v>49</v>
      </c>
      <c r="E2084" s="6" t="s">
        <v>16</v>
      </c>
      <c r="F2084" s="6">
        <v>90</v>
      </c>
      <c r="G2084" s="6" t="s">
        <v>5833</v>
      </c>
      <c r="H2084" s="6" t="s">
        <v>4145</v>
      </c>
      <c r="I2084" s="6" t="s">
        <v>32</v>
      </c>
      <c r="J2084" s="7">
        <v>44250</v>
      </c>
      <c r="K2084" s="6">
        <v>84</v>
      </c>
      <c r="L2084" s="6" t="s">
        <v>99</v>
      </c>
      <c r="M2084" s="8"/>
      <c r="O2084">
        <f t="shared" si="529"/>
        <v>0</v>
      </c>
      <c r="Q2084" s="5" t="str">
        <f t="shared" si="514"/>
        <v>2139</v>
      </c>
      <c r="R2084" s="6" t="str">
        <f t="shared" si="515"/>
        <v>Illa</v>
      </c>
      <c r="S2084" s="6" t="str">
        <f t="shared" si="516"/>
        <v>Bates</v>
      </c>
      <c r="T2084" s="6" t="str">
        <f t="shared" si="517"/>
        <v>Miss</v>
      </c>
      <c r="U2084" s="6" t="str">
        <f t="shared" si="518"/>
        <v>F</v>
      </c>
      <c r="V2084" s="6" t="str">
        <f t="shared" si="519"/>
        <v>90</v>
      </c>
      <c r="W2084" s="6" t="str">
        <f t="shared" si="520"/>
        <v>Hambledon Gardens</v>
      </c>
      <c r="X2084" s="6" t="str">
        <f t="shared" si="521"/>
        <v>ns</v>
      </c>
      <c r="Y2084" s="6" t="str">
        <f t="shared" si="522"/>
        <v>Hambledon Gardens</v>
      </c>
      <c r="Z2084" s="6" t="str">
        <f t="shared" si="523"/>
        <v>Stonehouse</v>
      </c>
      <c r="AA2084" s="6" t="str">
        <f t="shared" si="524"/>
        <v>WC</v>
      </c>
      <c r="AB2084" s="7" t="str">
        <f t="shared" si="525"/>
        <v>44250</v>
      </c>
      <c r="AC2084" s="6" t="str">
        <f t="shared" si="526"/>
        <v>84</v>
      </c>
      <c r="AD2084" s="6" t="str">
        <f t="shared" si="527"/>
        <v>E</v>
      </c>
      <c r="AE2084" s="8" t="str">
        <f t="shared" si="528"/>
        <v/>
      </c>
    </row>
    <row r="2085" spans="1:31" x14ac:dyDescent="0.25">
      <c r="A2085" s="9">
        <v>2140</v>
      </c>
      <c r="B2085" s="10" t="s">
        <v>2637</v>
      </c>
      <c r="C2085" s="10" t="s">
        <v>676</v>
      </c>
      <c r="D2085" s="10" t="s">
        <v>49</v>
      </c>
      <c r="E2085" s="10" t="s">
        <v>16</v>
      </c>
      <c r="F2085" s="10">
        <v>60</v>
      </c>
      <c r="G2085" s="10" t="s">
        <v>5834</v>
      </c>
      <c r="H2085" s="10" t="s">
        <v>4435</v>
      </c>
      <c r="I2085" s="10" t="s">
        <v>32</v>
      </c>
      <c r="J2085" s="11">
        <v>43840</v>
      </c>
      <c r="K2085" s="10">
        <v>76</v>
      </c>
      <c r="L2085" s="10" t="s">
        <v>62</v>
      </c>
      <c r="M2085" s="12"/>
      <c r="O2085">
        <f t="shared" si="529"/>
        <v>0</v>
      </c>
      <c r="Q2085" s="9" t="str">
        <f t="shared" si="514"/>
        <v>2140</v>
      </c>
      <c r="R2085" s="10" t="str">
        <f t="shared" si="515"/>
        <v>Leon</v>
      </c>
      <c r="S2085" s="10" t="str">
        <f t="shared" si="516"/>
        <v>Culver</v>
      </c>
      <c r="T2085" s="10" t="str">
        <f t="shared" si="517"/>
        <v>Miss</v>
      </c>
      <c r="U2085" s="10" t="str">
        <f t="shared" si="518"/>
        <v>F</v>
      </c>
      <c r="V2085" s="10" t="str">
        <f t="shared" si="519"/>
        <v>60</v>
      </c>
      <c r="W2085" s="10" t="str">
        <f t="shared" si="520"/>
        <v>Hambridge Way</v>
      </c>
      <c r="X2085" s="10" t="str">
        <f t="shared" si="521"/>
        <v>ay</v>
      </c>
      <c r="Y2085" s="10" t="str">
        <f t="shared" si="522"/>
        <v>Hambridge Way</v>
      </c>
      <c r="Z2085" s="10" t="str">
        <f t="shared" si="523"/>
        <v>Tilbury</v>
      </c>
      <c r="AA2085" s="10" t="str">
        <f t="shared" si="524"/>
        <v>WC</v>
      </c>
      <c r="AB2085" s="11" t="str">
        <f t="shared" si="525"/>
        <v>43840</v>
      </c>
      <c r="AC2085" s="10" t="str">
        <f t="shared" si="526"/>
        <v>76</v>
      </c>
      <c r="AD2085" s="10" t="str">
        <f t="shared" si="527"/>
        <v>C4</v>
      </c>
      <c r="AE2085" s="12" t="str">
        <f t="shared" si="528"/>
        <v/>
      </c>
    </row>
    <row r="2086" spans="1:31" x14ac:dyDescent="0.25">
      <c r="A2086" s="5">
        <v>2141</v>
      </c>
      <c r="B2086" s="6" t="s">
        <v>5835</v>
      </c>
      <c r="C2086" s="6" t="s">
        <v>5370</v>
      </c>
      <c r="D2086" s="6" t="s">
        <v>115</v>
      </c>
      <c r="E2086" s="6" t="s">
        <v>29</v>
      </c>
      <c r="F2086" s="6">
        <v>30</v>
      </c>
      <c r="G2086" s="6" t="s">
        <v>5836</v>
      </c>
      <c r="H2086" s="6" t="s">
        <v>4871</v>
      </c>
      <c r="I2086" s="6" t="s">
        <v>108</v>
      </c>
      <c r="J2086" s="7">
        <v>44288</v>
      </c>
      <c r="K2086" s="6">
        <v>10</v>
      </c>
      <c r="L2086" s="6" t="s">
        <v>52</v>
      </c>
      <c r="M2086" s="8"/>
      <c r="O2086">
        <f t="shared" si="529"/>
        <v>0</v>
      </c>
      <c r="Q2086" s="5" t="str">
        <f t="shared" si="514"/>
        <v>2141</v>
      </c>
      <c r="R2086" s="6" t="str">
        <f t="shared" si="515"/>
        <v>Marc</v>
      </c>
      <c r="S2086" s="6" t="str">
        <f t="shared" si="516"/>
        <v>Christensen</v>
      </c>
      <c r="T2086" s="6" t="str">
        <f t="shared" si="517"/>
        <v>Prof</v>
      </c>
      <c r="U2086" s="6" t="str">
        <f t="shared" si="518"/>
        <v>M</v>
      </c>
      <c r="V2086" s="6" t="str">
        <f t="shared" si="519"/>
        <v>30</v>
      </c>
      <c r="W2086" s="6" t="str">
        <f t="shared" si="520"/>
        <v>Hambro Road</v>
      </c>
      <c r="X2086" s="6" t="str">
        <f t="shared" si="521"/>
        <v>ad</v>
      </c>
      <c r="Y2086" s="6" t="str">
        <f t="shared" si="522"/>
        <v>Hambro Road</v>
      </c>
      <c r="Z2086" s="6" t="str">
        <f t="shared" si="523"/>
        <v>Campbeltown</v>
      </c>
      <c r="AA2086" s="6" t="str">
        <f t="shared" si="524"/>
        <v>CB</v>
      </c>
      <c r="AB2086" s="7" t="str">
        <f t="shared" si="525"/>
        <v>44288</v>
      </c>
      <c r="AC2086" s="6" t="str">
        <f t="shared" si="526"/>
        <v>10</v>
      </c>
      <c r="AD2086" s="6" t="str">
        <f t="shared" si="527"/>
        <v>A1</v>
      </c>
      <c r="AE2086" s="8" t="str">
        <f t="shared" si="528"/>
        <v/>
      </c>
    </row>
    <row r="2087" spans="1:31" x14ac:dyDescent="0.25">
      <c r="A2087" s="9">
        <v>2142</v>
      </c>
      <c r="B2087" s="10" t="s">
        <v>4383</v>
      </c>
      <c r="C2087" s="10" t="s">
        <v>5837</v>
      </c>
      <c r="D2087" s="10" t="s">
        <v>15</v>
      </c>
      <c r="E2087" s="10" t="s">
        <v>16</v>
      </c>
      <c r="F2087" s="10">
        <v>90</v>
      </c>
      <c r="G2087" s="10" t="s">
        <v>5838</v>
      </c>
      <c r="H2087" s="10" t="s">
        <v>335</v>
      </c>
      <c r="I2087" s="10" t="s">
        <v>171</v>
      </c>
      <c r="J2087" s="11">
        <v>43542</v>
      </c>
      <c r="K2087" s="10">
        <v>45</v>
      </c>
      <c r="L2087" s="10" t="s">
        <v>44</v>
      </c>
      <c r="M2087" s="12"/>
      <c r="O2087">
        <f t="shared" si="529"/>
        <v>0</v>
      </c>
      <c r="Q2087" s="9" t="str">
        <f t="shared" si="514"/>
        <v>2142</v>
      </c>
      <c r="R2087" s="10" t="str">
        <f t="shared" si="515"/>
        <v>Sierra</v>
      </c>
      <c r="S2087" s="10" t="str">
        <f t="shared" si="516"/>
        <v>Bowman</v>
      </c>
      <c r="T2087" s="10" t="str">
        <f t="shared" si="517"/>
        <v>Mrs</v>
      </c>
      <c r="U2087" s="10" t="str">
        <f t="shared" si="518"/>
        <v>F</v>
      </c>
      <c r="V2087" s="10" t="str">
        <f t="shared" si="519"/>
        <v>90</v>
      </c>
      <c r="W2087" s="10" t="str">
        <f t="shared" si="520"/>
        <v>Hamilton Gardens</v>
      </c>
      <c r="X2087" s="10" t="str">
        <f t="shared" si="521"/>
        <v>ns</v>
      </c>
      <c r="Y2087" s="10" t="str">
        <f t="shared" si="522"/>
        <v>Hamilton Gardens</v>
      </c>
      <c r="Z2087" s="10" t="str">
        <f t="shared" si="523"/>
        <v>Cinderford</v>
      </c>
      <c r="AA2087" s="10" t="str">
        <f t="shared" si="524"/>
        <v>PR</v>
      </c>
      <c r="AB2087" s="11" t="str">
        <f t="shared" si="525"/>
        <v>43542</v>
      </c>
      <c r="AC2087" s="10" t="str">
        <f t="shared" si="526"/>
        <v>45</v>
      </c>
      <c r="AD2087" s="10" t="str">
        <f t="shared" si="527"/>
        <v>D</v>
      </c>
      <c r="AE2087" s="12" t="str">
        <f t="shared" si="528"/>
        <v/>
      </c>
    </row>
    <row r="2088" spans="1:31" x14ac:dyDescent="0.25">
      <c r="A2088" s="5">
        <v>2143</v>
      </c>
      <c r="B2088" s="6" t="s">
        <v>1063</v>
      </c>
      <c r="C2088" s="6" t="s">
        <v>3650</v>
      </c>
      <c r="D2088" s="6" t="s">
        <v>49</v>
      </c>
      <c r="E2088" s="6" t="s">
        <v>16</v>
      </c>
      <c r="F2088" s="6">
        <v>30</v>
      </c>
      <c r="G2088" s="6" t="s">
        <v>5839</v>
      </c>
      <c r="H2088" s="6" t="s">
        <v>1248</v>
      </c>
      <c r="I2088" s="6" t="s">
        <v>32</v>
      </c>
      <c r="J2088" s="7">
        <v>43868</v>
      </c>
      <c r="K2088" s="6">
        <v>83</v>
      </c>
      <c r="L2088" s="6" t="s">
        <v>157</v>
      </c>
      <c r="M2088" s="8"/>
      <c r="O2088">
        <f t="shared" si="529"/>
        <v>0</v>
      </c>
      <c r="Q2088" s="5" t="str">
        <f t="shared" si="514"/>
        <v>2143</v>
      </c>
      <c r="R2088" s="6" t="str">
        <f t="shared" si="515"/>
        <v>Debora</v>
      </c>
      <c r="S2088" s="6" t="str">
        <f t="shared" si="516"/>
        <v>Cuevas</v>
      </c>
      <c r="T2088" s="6" t="str">
        <f t="shared" si="517"/>
        <v>Miss</v>
      </c>
      <c r="U2088" s="6" t="str">
        <f t="shared" si="518"/>
        <v>F</v>
      </c>
      <c r="V2088" s="6" t="str">
        <f t="shared" si="519"/>
        <v>30</v>
      </c>
      <c r="W2088" s="6" t="str">
        <f t="shared" si="520"/>
        <v>Hamilton Park</v>
      </c>
      <c r="X2088" s="6" t="str">
        <f t="shared" si="521"/>
        <v>rk</v>
      </c>
      <c r="Y2088" s="6" t="str">
        <f t="shared" si="522"/>
        <v>Hamilton Park</v>
      </c>
      <c r="Z2088" s="6" t="str">
        <f t="shared" si="523"/>
        <v>Marianglas</v>
      </c>
      <c r="AA2088" s="6" t="str">
        <f t="shared" si="524"/>
        <v>WC</v>
      </c>
      <c r="AB2088" s="7" t="str">
        <f t="shared" si="525"/>
        <v>43868</v>
      </c>
      <c r="AC2088" s="6" t="str">
        <f t="shared" si="526"/>
        <v>83</v>
      </c>
      <c r="AD2088" s="6" t="str">
        <f t="shared" si="527"/>
        <v>C3</v>
      </c>
      <c r="AE2088" s="8" t="str">
        <f t="shared" si="528"/>
        <v/>
      </c>
    </row>
    <row r="2089" spans="1:31" x14ac:dyDescent="0.25">
      <c r="A2089" s="9">
        <v>2144</v>
      </c>
      <c r="B2089" s="10" t="s">
        <v>5840</v>
      </c>
      <c r="C2089" s="10" t="s">
        <v>5841</v>
      </c>
      <c r="D2089" s="10" t="s">
        <v>49</v>
      </c>
      <c r="E2089" s="10" t="s">
        <v>16</v>
      </c>
      <c r="F2089" s="10">
        <v>30</v>
      </c>
      <c r="G2089" s="10" t="s">
        <v>5842</v>
      </c>
      <c r="H2089" s="10" t="s">
        <v>4373</v>
      </c>
      <c r="I2089" s="10" t="s">
        <v>32</v>
      </c>
      <c r="J2089" s="11">
        <v>43610</v>
      </c>
      <c r="K2089" s="10">
        <v>11</v>
      </c>
      <c r="L2089" s="10" t="s">
        <v>99</v>
      </c>
      <c r="M2089" s="12"/>
      <c r="O2089">
        <f t="shared" si="529"/>
        <v>0</v>
      </c>
      <c r="Q2089" s="9" t="str">
        <f t="shared" si="514"/>
        <v>2144</v>
      </c>
      <c r="R2089" s="10" t="str">
        <f t="shared" si="515"/>
        <v>Barbra</v>
      </c>
      <c r="S2089" s="10" t="str">
        <f t="shared" si="516"/>
        <v>Nixon</v>
      </c>
      <c r="T2089" s="10" t="str">
        <f t="shared" si="517"/>
        <v>Miss</v>
      </c>
      <c r="U2089" s="10" t="str">
        <f t="shared" si="518"/>
        <v>F</v>
      </c>
      <c r="V2089" s="10" t="str">
        <f t="shared" si="519"/>
        <v>30</v>
      </c>
      <c r="W2089" s="10" t="str">
        <f t="shared" si="520"/>
        <v>Hamilton Road</v>
      </c>
      <c r="X2089" s="10" t="str">
        <f t="shared" si="521"/>
        <v>ad</v>
      </c>
      <c r="Y2089" s="10" t="str">
        <f t="shared" si="522"/>
        <v>Hamilton Road</v>
      </c>
      <c r="Z2089" s="10" t="str">
        <f t="shared" si="523"/>
        <v>Ruislip</v>
      </c>
      <c r="AA2089" s="10" t="str">
        <f t="shared" si="524"/>
        <v>WC</v>
      </c>
      <c r="AB2089" s="11" t="str">
        <f t="shared" si="525"/>
        <v>43610</v>
      </c>
      <c r="AC2089" s="10" t="str">
        <f t="shared" si="526"/>
        <v>11</v>
      </c>
      <c r="AD2089" s="10" t="str">
        <f t="shared" si="527"/>
        <v>E</v>
      </c>
      <c r="AE2089" s="12" t="str">
        <f t="shared" si="528"/>
        <v/>
      </c>
    </row>
    <row r="2090" spans="1:31" x14ac:dyDescent="0.25">
      <c r="A2090" s="5">
        <v>2145</v>
      </c>
      <c r="B2090" s="6" t="s">
        <v>5843</v>
      </c>
      <c r="C2090" s="6" t="s">
        <v>3375</v>
      </c>
      <c r="D2090" s="6" t="s">
        <v>28</v>
      </c>
      <c r="E2090" s="6" t="s">
        <v>29</v>
      </c>
      <c r="F2090" s="6">
        <v>60</v>
      </c>
      <c r="G2090" s="6" t="s">
        <v>5844</v>
      </c>
      <c r="H2090" s="6" t="s">
        <v>222</v>
      </c>
      <c r="I2090" s="6" t="s">
        <v>122</v>
      </c>
      <c r="J2090" s="7">
        <v>43654</v>
      </c>
      <c r="K2090" s="6">
        <v>39</v>
      </c>
      <c r="L2090" s="6" t="s">
        <v>78</v>
      </c>
      <c r="M2090" s="8"/>
      <c r="O2090">
        <f t="shared" si="529"/>
        <v>0</v>
      </c>
      <c r="Q2090" s="5" t="str">
        <f t="shared" si="514"/>
        <v>2145</v>
      </c>
      <c r="R2090" s="6" t="str">
        <f t="shared" si="515"/>
        <v>Dino</v>
      </c>
      <c r="S2090" s="6" t="str">
        <f t="shared" si="516"/>
        <v>Mcmahon</v>
      </c>
      <c r="T2090" s="6" t="str">
        <f t="shared" si="517"/>
        <v>Mr</v>
      </c>
      <c r="U2090" s="6" t="str">
        <f t="shared" si="518"/>
        <v>M</v>
      </c>
      <c r="V2090" s="6" t="str">
        <f t="shared" si="519"/>
        <v>60</v>
      </c>
      <c r="W2090" s="6" t="str">
        <f t="shared" si="520"/>
        <v>Hammond Court</v>
      </c>
      <c r="X2090" s="6" t="str">
        <f t="shared" si="521"/>
        <v>rt</v>
      </c>
      <c r="Y2090" s="6" t="str">
        <f t="shared" si="522"/>
        <v>Hammond Court</v>
      </c>
      <c r="Z2090" s="6" t="str">
        <f t="shared" si="523"/>
        <v>Llanrwst</v>
      </c>
      <c r="AA2090" s="6" t="str">
        <f t="shared" si="524"/>
        <v>WN</v>
      </c>
      <c r="AB2090" s="7" t="str">
        <f t="shared" si="525"/>
        <v>43654</v>
      </c>
      <c r="AC2090" s="6" t="str">
        <f t="shared" si="526"/>
        <v>39</v>
      </c>
      <c r="AD2090" s="6" t="str">
        <f t="shared" si="527"/>
        <v>C2</v>
      </c>
      <c r="AE2090" s="8" t="str">
        <f t="shared" si="528"/>
        <v/>
      </c>
    </row>
    <row r="2091" spans="1:31" x14ac:dyDescent="0.25">
      <c r="A2091" s="9">
        <v>2146</v>
      </c>
      <c r="B2091" s="10" t="s">
        <v>4010</v>
      </c>
      <c r="C2091" s="10" t="s">
        <v>2630</v>
      </c>
      <c r="D2091" s="10" t="s">
        <v>28</v>
      </c>
      <c r="E2091" s="10" t="s">
        <v>29</v>
      </c>
      <c r="F2091" s="10">
        <v>30</v>
      </c>
      <c r="G2091" s="10" t="s">
        <v>5845</v>
      </c>
      <c r="H2091" s="10" t="s">
        <v>5846</v>
      </c>
      <c r="I2091" s="10" t="s">
        <v>32</v>
      </c>
      <c r="J2091" s="11">
        <v>43896</v>
      </c>
      <c r="K2091" s="10">
        <v>27</v>
      </c>
      <c r="L2091" s="10" t="s">
        <v>52</v>
      </c>
      <c r="M2091" s="12"/>
      <c r="O2091">
        <f t="shared" si="529"/>
        <v>0</v>
      </c>
      <c r="Q2091" s="9" t="str">
        <f t="shared" si="514"/>
        <v>2146</v>
      </c>
      <c r="R2091" s="10" t="str">
        <f t="shared" si="515"/>
        <v>Shon</v>
      </c>
      <c r="S2091" s="10" t="str">
        <f t="shared" si="516"/>
        <v>Horn</v>
      </c>
      <c r="T2091" s="10" t="str">
        <f t="shared" si="517"/>
        <v>Mr</v>
      </c>
      <c r="U2091" s="10" t="str">
        <f t="shared" si="518"/>
        <v>M</v>
      </c>
      <c r="V2091" s="10" t="str">
        <f t="shared" si="519"/>
        <v>30</v>
      </c>
      <c r="W2091" s="10" t="str">
        <f t="shared" si="520"/>
        <v>Hamors Court</v>
      </c>
      <c r="X2091" s="10" t="str">
        <f t="shared" si="521"/>
        <v>rt</v>
      </c>
      <c r="Y2091" s="10" t="str">
        <f t="shared" si="522"/>
        <v>Hamors Court</v>
      </c>
      <c r="Z2091" s="10" t="str">
        <f t="shared" si="523"/>
        <v>Roy Bridge</v>
      </c>
      <c r="AA2091" s="10" t="str">
        <f t="shared" si="524"/>
        <v>WC</v>
      </c>
      <c r="AB2091" s="11" t="str">
        <f t="shared" si="525"/>
        <v>43896</v>
      </c>
      <c r="AC2091" s="10" t="str">
        <f t="shared" si="526"/>
        <v>27</v>
      </c>
      <c r="AD2091" s="10" t="str">
        <f t="shared" si="527"/>
        <v>A1</v>
      </c>
      <c r="AE2091" s="12" t="str">
        <f t="shared" si="528"/>
        <v/>
      </c>
    </row>
    <row r="2092" spans="1:31" x14ac:dyDescent="0.25">
      <c r="A2092" s="5">
        <v>2147</v>
      </c>
      <c r="B2092" s="6" t="s">
        <v>3728</v>
      </c>
      <c r="C2092" s="6" t="s">
        <v>5847</v>
      </c>
      <c r="D2092" s="6" t="s">
        <v>15</v>
      </c>
      <c r="E2092" s="6" t="s">
        <v>16</v>
      </c>
      <c r="F2092" s="6">
        <v>90</v>
      </c>
      <c r="G2092" s="6" t="s">
        <v>5848</v>
      </c>
      <c r="H2092" s="6" t="s">
        <v>5805</v>
      </c>
      <c r="I2092" s="6" t="s">
        <v>32</v>
      </c>
      <c r="J2092" s="7">
        <v>43964</v>
      </c>
      <c r="K2092" s="6">
        <v>7</v>
      </c>
      <c r="L2092" s="6" t="s">
        <v>157</v>
      </c>
      <c r="M2092" s="8"/>
      <c r="O2092">
        <f t="shared" si="529"/>
        <v>0</v>
      </c>
      <c r="Q2092" s="5" t="str">
        <f t="shared" si="514"/>
        <v>2147</v>
      </c>
      <c r="R2092" s="6" t="str">
        <f t="shared" si="515"/>
        <v>Carolin</v>
      </c>
      <c r="S2092" s="6" t="str">
        <f t="shared" si="516"/>
        <v>Ott</v>
      </c>
      <c r="T2092" s="6" t="str">
        <f t="shared" si="517"/>
        <v>Mrs</v>
      </c>
      <c r="U2092" s="6" t="str">
        <f t="shared" si="518"/>
        <v>F</v>
      </c>
      <c r="V2092" s="6" t="str">
        <f t="shared" si="519"/>
        <v>90</v>
      </c>
      <c r="W2092" s="6" t="str">
        <f t="shared" si="520"/>
        <v>Hampshire Cottages</v>
      </c>
      <c r="X2092" s="6" t="str">
        <f t="shared" si="521"/>
        <v>es</v>
      </c>
      <c r="Y2092" s="6" t="str">
        <f t="shared" si="522"/>
        <v>Hampshire Cottages</v>
      </c>
      <c r="Z2092" s="6" t="str">
        <f t="shared" si="523"/>
        <v>St. Asaph</v>
      </c>
      <c r="AA2092" s="6" t="str">
        <f t="shared" si="524"/>
        <v>WC</v>
      </c>
      <c r="AB2092" s="7" t="str">
        <f t="shared" si="525"/>
        <v>43964</v>
      </c>
      <c r="AC2092" s="6" t="str">
        <f t="shared" si="526"/>
        <v>7</v>
      </c>
      <c r="AD2092" s="6" t="str">
        <f t="shared" si="527"/>
        <v>C3</v>
      </c>
      <c r="AE2092" s="8" t="str">
        <f t="shared" si="528"/>
        <v/>
      </c>
    </row>
    <row r="2093" spans="1:31" x14ac:dyDescent="0.25">
      <c r="A2093" s="9">
        <v>2148</v>
      </c>
      <c r="B2093" s="10" t="s">
        <v>5764</v>
      </c>
      <c r="C2093" s="10" t="s">
        <v>5849</v>
      </c>
      <c r="D2093" s="10" t="s">
        <v>28</v>
      </c>
      <c r="E2093" s="10" t="s">
        <v>29</v>
      </c>
      <c r="F2093" s="10">
        <v>30</v>
      </c>
      <c r="G2093" s="10" t="s">
        <v>5850</v>
      </c>
      <c r="H2093" s="10" t="s">
        <v>2274</v>
      </c>
      <c r="I2093" s="10" t="s">
        <v>32</v>
      </c>
      <c r="J2093" s="11">
        <v>43932</v>
      </c>
      <c r="K2093" s="10">
        <v>78</v>
      </c>
      <c r="L2093" s="10" t="s">
        <v>52</v>
      </c>
      <c r="M2093" s="12"/>
      <c r="O2093">
        <f t="shared" si="529"/>
        <v>0</v>
      </c>
      <c r="Q2093" s="9" t="str">
        <f t="shared" si="514"/>
        <v>2148</v>
      </c>
      <c r="R2093" s="10" t="str">
        <f t="shared" si="515"/>
        <v>Jesus</v>
      </c>
      <c r="S2093" s="10" t="str">
        <f t="shared" si="516"/>
        <v>Patterson</v>
      </c>
      <c r="T2093" s="10" t="str">
        <f t="shared" si="517"/>
        <v>Mr</v>
      </c>
      <c r="U2093" s="10" t="str">
        <f t="shared" si="518"/>
        <v>M</v>
      </c>
      <c r="V2093" s="10" t="str">
        <f t="shared" si="519"/>
        <v>30</v>
      </c>
      <c r="W2093" s="10" t="str">
        <f t="shared" si="520"/>
        <v>Hampson Way</v>
      </c>
      <c r="X2093" s="10" t="str">
        <f t="shared" si="521"/>
        <v>ay</v>
      </c>
      <c r="Y2093" s="10" t="str">
        <f t="shared" si="522"/>
        <v>Hampson Way</v>
      </c>
      <c r="Z2093" s="10" t="str">
        <f t="shared" si="523"/>
        <v>Milltimber</v>
      </c>
      <c r="AA2093" s="10" t="str">
        <f t="shared" si="524"/>
        <v>WC</v>
      </c>
      <c r="AB2093" s="11" t="str">
        <f t="shared" si="525"/>
        <v>43932</v>
      </c>
      <c r="AC2093" s="10" t="str">
        <f t="shared" si="526"/>
        <v>78</v>
      </c>
      <c r="AD2093" s="10" t="str">
        <f t="shared" si="527"/>
        <v>A1</v>
      </c>
      <c r="AE2093" s="12" t="str">
        <f t="shared" si="528"/>
        <v/>
      </c>
    </row>
    <row r="2094" spans="1:31" x14ac:dyDescent="0.25">
      <c r="A2094" s="5">
        <v>2149</v>
      </c>
      <c r="B2094" s="6" t="s">
        <v>2241</v>
      </c>
      <c r="C2094" s="6" t="s">
        <v>865</v>
      </c>
      <c r="D2094" s="6" t="s">
        <v>28</v>
      </c>
      <c r="E2094" s="6" t="s">
        <v>29</v>
      </c>
      <c r="F2094" s="6">
        <v>60</v>
      </c>
      <c r="G2094" s="6" t="s">
        <v>5851</v>
      </c>
      <c r="H2094" s="6" t="s">
        <v>3712</v>
      </c>
      <c r="I2094" s="6" t="s">
        <v>1073</v>
      </c>
      <c r="J2094" s="7">
        <v>44387</v>
      </c>
      <c r="K2094" s="6">
        <v>36</v>
      </c>
      <c r="L2094" s="6" t="s">
        <v>78</v>
      </c>
      <c r="M2094" s="8"/>
      <c r="O2094">
        <f t="shared" si="529"/>
        <v>0</v>
      </c>
      <c r="Q2094" s="5" t="str">
        <f t="shared" si="514"/>
        <v>2149</v>
      </c>
      <c r="R2094" s="6" t="str">
        <f t="shared" si="515"/>
        <v>Ty</v>
      </c>
      <c r="S2094" s="6" t="str">
        <f t="shared" si="516"/>
        <v>Kennedy</v>
      </c>
      <c r="T2094" s="6" t="str">
        <f t="shared" si="517"/>
        <v>Mr</v>
      </c>
      <c r="U2094" s="6" t="str">
        <f t="shared" si="518"/>
        <v>M</v>
      </c>
      <c r="V2094" s="6" t="str">
        <f t="shared" si="519"/>
        <v>60</v>
      </c>
      <c r="W2094" s="6" t="str">
        <f t="shared" si="520"/>
        <v>Hampstead Square</v>
      </c>
      <c r="X2094" s="6" t="str">
        <f t="shared" si="521"/>
        <v>re</v>
      </c>
      <c r="Y2094" s="6" t="str">
        <f t="shared" si="522"/>
        <v>Hampstead Square</v>
      </c>
      <c r="Z2094" s="6" t="str">
        <f t="shared" si="523"/>
        <v>Ayrshire</v>
      </c>
      <c r="AA2094" s="6" t="str">
        <f t="shared" si="524"/>
        <v>ME</v>
      </c>
      <c r="AB2094" s="7" t="str">
        <f t="shared" si="525"/>
        <v>44387</v>
      </c>
      <c r="AC2094" s="6" t="str">
        <f t="shared" si="526"/>
        <v>36</v>
      </c>
      <c r="AD2094" s="6" t="str">
        <f t="shared" si="527"/>
        <v>C2</v>
      </c>
      <c r="AE2094" s="8" t="str">
        <f t="shared" si="528"/>
        <v/>
      </c>
    </row>
    <row r="2095" spans="1:31" x14ac:dyDescent="0.25">
      <c r="A2095" s="9">
        <v>2150</v>
      </c>
      <c r="B2095" s="10" t="s">
        <v>1221</v>
      </c>
      <c r="C2095" s="10" t="s">
        <v>2197</v>
      </c>
      <c r="D2095" s="10" t="s">
        <v>49</v>
      </c>
      <c r="E2095" s="10" t="s">
        <v>16</v>
      </c>
      <c r="F2095" s="10">
        <v>60</v>
      </c>
      <c r="G2095" s="10" t="s">
        <v>5852</v>
      </c>
      <c r="H2095" s="10" t="s">
        <v>5853</v>
      </c>
      <c r="I2095" s="10" t="s">
        <v>834</v>
      </c>
      <c r="J2095" s="11">
        <v>43587</v>
      </c>
      <c r="K2095" s="10">
        <v>63</v>
      </c>
      <c r="L2095" s="10" t="s">
        <v>39</v>
      </c>
      <c r="M2095" s="12"/>
      <c r="O2095">
        <f t="shared" si="529"/>
        <v>0</v>
      </c>
      <c r="Q2095" s="9" t="str">
        <f t="shared" si="514"/>
        <v>2150</v>
      </c>
      <c r="R2095" s="10" t="str">
        <f t="shared" si="515"/>
        <v>Young</v>
      </c>
      <c r="S2095" s="10" t="str">
        <f t="shared" si="516"/>
        <v>Rogers</v>
      </c>
      <c r="T2095" s="10" t="str">
        <f t="shared" si="517"/>
        <v>Miss</v>
      </c>
      <c r="U2095" s="10" t="str">
        <f t="shared" si="518"/>
        <v>F</v>
      </c>
      <c r="V2095" s="10" t="str">
        <f t="shared" si="519"/>
        <v>60</v>
      </c>
      <c r="W2095" s="10" t="str">
        <f t="shared" si="520"/>
        <v>Hampstead Walk</v>
      </c>
      <c r="X2095" s="10" t="str">
        <f t="shared" si="521"/>
        <v>lk</v>
      </c>
      <c r="Y2095" s="10" t="str">
        <f t="shared" si="522"/>
        <v>Hampstead Walk</v>
      </c>
      <c r="Z2095" s="10" t="str">
        <f t="shared" si="523"/>
        <v>Arthog</v>
      </c>
      <c r="AA2095" s="10" t="str">
        <f t="shared" si="524"/>
        <v>SG</v>
      </c>
      <c r="AB2095" s="11" t="str">
        <f t="shared" si="525"/>
        <v>43587</v>
      </c>
      <c r="AC2095" s="10" t="str">
        <f t="shared" si="526"/>
        <v>63</v>
      </c>
      <c r="AD2095" s="10" t="str">
        <f t="shared" si="527"/>
        <v>C1</v>
      </c>
      <c r="AE2095" s="12" t="str">
        <f t="shared" si="528"/>
        <v/>
      </c>
    </row>
    <row r="2096" spans="1:31" x14ac:dyDescent="0.25">
      <c r="A2096" s="5">
        <v>2151</v>
      </c>
      <c r="B2096" s="6" t="s">
        <v>5854</v>
      </c>
      <c r="C2096" s="6" t="s">
        <v>5855</v>
      </c>
      <c r="D2096" s="6" t="s">
        <v>49</v>
      </c>
      <c r="E2096" s="6" t="s">
        <v>16</v>
      </c>
      <c r="F2096" s="6">
        <v>60</v>
      </c>
      <c r="G2096" s="6" t="s">
        <v>5856</v>
      </c>
      <c r="H2096" s="6" t="s">
        <v>4492</v>
      </c>
      <c r="I2096" s="6" t="s">
        <v>32</v>
      </c>
      <c r="J2096" s="7">
        <v>43680</v>
      </c>
      <c r="K2096" s="6">
        <v>37</v>
      </c>
      <c r="L2096" s="6" t="s">
        <v>20</v>
      </c>
      <c r="M2096" s="8"/>
      <c r="O2096">
        <f t="shared" si="529"/>
        <v>0</v>
      </c>
      <c r="Q2096" s="5" t="str">
        <f t="shared" si="514"/>
        <v>2151</v>
      </c>
      <c r="R2096" s="6" t="str">
        <f t="shared" si="515"/>
        <v>Deb</v>
      </c>
      <c r="S2096" s="6" t="str">
        <f t="shared" si="516"/>
        <v>Dickinson</v>
      </c>
      <c r="T2096" s="6" t="str">
        <f t="shared" si="517"/>
        <v>Miss</v>
      </c>
      <c r="U2096" s="6" t="str">
        <f t="shared" si="518"/>
        <v>F</v>
      </c>
      <c r="V2096" s="6" t="str">
        <f t="shared" si="519"/>
        <v>60</v>
      </c>
      <c r="W2096" s="6" t="str">
        <f t="shared" si="520"/>
        <v>Hanbury Drive</v>
      </c>
      <c r="X2096" s="6" t="str">
        <f t="shared" si="521"/>
        <v>ve</v>
      </c>
      <c r="Y2096" s="6" t="str">
        <f t="shared" si="522"/>
        <v>Hanbury Drive</v>
      </c>
      <c r="Z2096" s="6" t="str">
        <f t="shared" si="523"/>
        <v>St. Albans</v>
      </c>
      <c r="AA2096" s="6" t="str">
        <f t="shared" si="524"/>
        <v>WC</v>
      </c>
      <c r="AB2096" s="7" t="str">
        <f t="shared" si="525"/>
        <v>43680</v>
      </c>
      <c r="AC2096" s="6" t="str">
        <f t="shared" si="526"/>
        <v>37</v>
      </c>
      <c r="AD2096" s="6" t="str">
        <f t="shared" si="527"/>
        <v>B</v>
      </c>
      <c r="AE2096" s="8" t="str">
        <f t="shared" si="528"/>
        <v/>
      </c>
    </row>
    <row r="2097" spans="1:31" x14ac:dyDescent="0.25">
      <c r="A2097" s="9">
        <v>2152</v>
      </c>
      <c r="B2097" s="10" t="s">
        <v>5857</v>
      </c>
      <c r="C2097" s="10" t="s">
        <v>2061</v>
      </c>
      <c r="D2097" s="10" t="s">
        <v>28</v>
      </c>
      <c r="E2097" s="10" t="s">
        <v>29</v>
      </c>
      <c r="F2097" s="10">
        <v>90</v>
      </c>
      <c r="G2097" s="10" t="s">
        <v>5858</v>
      </c>
      <c r="H2097" s="10" t="s">
        <v>1837</v>
      </c>
      <c r="I2097" s="10" t="s">
        <v>291</v>
      </c>
      <c r="J2097" s="11">
        <v>44387</v>
      </c>
      <c r="K2097" s="10">
        <v>82</v>
      </c>
      <c r="L2097" s="10" t="s">
        <v>99</v>
      </c>
      <c r="M2097" s="12"/>
      <c r="O2097">
        <f t="shared" si="529"/>
        <v>0</v>
      </c>
      <c r="Q2097" s="9" t="str">
        <f t="shared" si="514"/>
        <v>2152</v>
      </c>
      <c r="R2097" s="10" t="str">
        <f t="shared" si="515"/>
        <v>Elroy</v>
      </c>
      <c r="S2097" s="10" t="str">
        <f t="shared" si="516"/>
        <v>Owen</v>
      </c>
      <c r="T2097" s="10" t="str">
        <f t="shared" si="517"/>
        <v>Mr</v>
      </c>
      <c r="U2097" s="10" t="str">
        <f t="shared" si="518"/>
        <v>M</v>
      </c>
      <c r="V2097" s="10" t="str">
        <f t="shared" si="519"/>
        <v>90</v>
      </c>
      <c r="W2097" s="10" t="str">
        <f t="shared" si="520"/>
        <v>Hancock Road</v>
      </c>
      <c r="X2097" s="10" t="str">
        <f t="shared" si="521"/>
        <v>ad</v>
      </c>
      <c r="Y2097" s="10" t="str">
        <f t="shared" si="522"/>
        <v>Hancock Road</v>
      </c>
      <c r="Z2097" s="10" t="str">
        <f t="shared" si="523"/>
        <v>Kinbrace</v>
      </c>
      <c r="AA2097" s="10" t="str">
        <f t="shared" si="524"/>
        <v>HS</v>
      </c>
      <c r="AB2097" s="11" t="str">
        <f t="shared" si="525"/>
        <v>44387</v>
      </c>
      <c r="AC2097" s="10" t="str">
        <f t="shared" si="526"/>
        <v>82</v>
      </c>
      <c r="AD2097" s="10" t="str">
        <f t="shared" si="527"/>
        <v>E</v>
      </c>
      <c r="AE2097" s="12" t="str">
        <f t="shared" si="528"/>
        <v/>
      </c>
    </row>
    <row r="2098" spans="1:31" x14ac:dyDescent="0.25">
      <c r="A2098" s="5">
        <v>2153</v>
      </c>
      <c r="B2098" s="6" t="s">
        <v>2539</v>
      </c>
      <c r="C2098" s="6" t="s">
        <v>4383</v>
      </c>
      <c r="D2098" s="6" t="s">
        <v>49</v>
      </c>
      <c r="E2098" s="6" t="s">
        <v>16</v>
      </c>
      <c r="F2098" s="6">
        <v>30</v>
      </c>
      <c r="G2098" s="6" t="s">
        <v>5859</v>
      </c>
      <c r="H2098" s="6" t="s">
        <v>4790</v>
      </c>
      <c r="I2098" s="6" t="s">
        <v>32</v>
      </c>
      <c r="J2098" s="7">
        <v>44300</v>
      </c>
      <c r="K2098" s="6">
        <v>61</v>
      </c>
      <c r="L2098" s="6" t="s">
        <v>52</v>
      </c>
      <c r="M2098" s="8"/>
      <c r="O2098">
        <f t="shared" si="529"/>
        <v>0</v>
      </c>
      <c r="Q2098" s="5" t="str">
        <f t="shared" si="514"/>
        <v>2153</v>
      </c>
      <c r="R2098" s="6" t="str">
        <f t="shared" si="515"/>
        <v>Lashaun</v>
      </c>
      <c r="S2098" s="6" t="str">
        <f t="shared" si="516"/>
        <v>Sierra</v>
      </c>
      <c r="T2098" s="6" t="str">
        <f t="shared" si="517"/>
        <v>Miss</v>
      </c>
      <c r="U2098" s="6" t="str">
        <f t="shared" si="518"/>
        <v>F</v>
      </c>
      <c r="V2098" s="6" t="str">
        <f t="shared" si="519"/>
        <v>30</v>
      </c>
      <c r="W2098" s="6" t="str">
        <f t="shared" si="520"/>
        <v>Hand Court</v>
      </c>
      <c r="X2098" s="6" t="str">
        <f t="shared" si="521"/>
        <v>rt</v>
      </c>
      <c r="Y2098" s="6" t="str">
        <f t="shared" si="522"/>
        <v>Hand Court</v>
      </c>
      <c r="Z2098" s="6" t="str">
        <f t="shared" si="523"/>
        <v>Presteigne</v>
      </c>
      <c r="AA2098" s="6" t="str">
        <f t="shared" si="524"/>
        <v>WC</v>
      </c>
      <c r="AB2098" s="7" t="str">
        <f t="shared" si="525"/>
        <v>44300</v>
      </c>
      <c r="AC2098" s="6" t="str">
        <f t="shared" si="526"/>
        <v>61</v>
      </c>
      <c r="AD2098" s="6" t="str">
        <f t="shared" si="527"/>
        <v>A1</v>
      </c>
      <c r="AE2098" s="8" t="str">
        <f t="shared" si="528"/>
        <v/>
      </c>
    </row>
    <row r="2099" spans="1:31" x14ac:dyDescent="0.25">
      <c r="A2099" s="9">
        <v>2154</v>
      </c>
      <c r="B2099" s="10" t="s">
        <v>1974</v>
      </c>
      <c r="C2099" s="10" t="s">
        <v>2424</v>
      </c>
      <c r="D2099" s="10" t="s">
        <v>28</v>
      </c>
      <c r="E2099" s="10" t="s">
        <v>29</v>
      </c>
      <c r="F2099" s="10">
        <v>90</v>
      </c>
      <c r="G2099" s="10" t="s">
        <v>5860</v>
      </c>
      <c r="H2099" s="10" t="s">
        <v>5861</v>
      </c>
      <c r="I2099" s="10" t="s">
        <v>32</v>
      </c>
      <c r="J2099" s="11">
        <v>44375</v>
      </c>
      <c r="K2099" s="10">
        <v>36</v>
      </c>
      <c r="L2099" s="10" t="s">
        <v>62</v>
      </c>
      <c r="M2099" s="12"/>
      <c r="O2099">
        <f t="shared" si="529"/>
        <v>0</v>
      </c>
      <c r="Q2099" s="9" t="str">
        <f t="shared" si="514"/>
        <v>2154</v>
      </c>
      <c r="R2099" s="10" t="str">
        <f t="shared" si="515"/>
        <v>Neville</v>
      </c>
      <c r="S2099" s="10" t="str">
        <f t="shared" si="516"/>
        <v>Medrano</v>
      </c>
      <c r="T2099" s="10" t="str">
        <f t="shared" si="517"/>
        <v>Mr</v>
      </c>
      <c r="U2099" s="10" t="str">
        <f t="shared" si="518"/>
        <v>M</v>
      </c>
      <c r="V2099" s="10" t="str">
        <f t="shared" si="519"/>
        <v>90</v>
      </c>
      <c r="W2099" s="10" t="str">
        <f t="shared" si="520"/>
        <v>Hanlon Street</v>
      </c>
      <c r="X2099" s="10" t="str">
        <f t="shared" si="521"/>
        <v>et</v>
      </c>
      <c r="Y2099" s="10" t="str">
        <f t="shared" si="522"/>
        <v>Hanlon Street</v>
      </c>
      <c r="Z2099" s="10" t="str">
        <f t="shared" si="523"/>
        <v>Redcar</v>
      </c>
      <c r="AA2099" s="10" t="str">
        <f t="shared" si="524"/>
        <v>WC</v>
      </c>
      <c r="AB2099" s="11" t="str">
        <f t="shared" si="525"/>
        <v>44375</v>
      </c>
      <c r="AC2099" s="10" t="str">
        <f t="shared" si="526"/>
        <v>36</v>
      </c>
      <c r="AD2099" s="10" t="str">
        <f t="shared" si="527"/>
        <v>C4</v>
      </c>
      <c r="AE2099" s="12" t="str">
        <f t="shared" si="528"/>
        <v/>
      </c>
    </row>
    <row r="2100" spans="1:31" x14ac:dyDescent="0.25">
      <c r="A2100" s="5">
        <v>2155</v>
      </c>
      <c r="B2100" s="6" t="s">
        <v>3252</v>
      </c>
      <c r="C2100" s="6" t="s">
        <v>5862</v>
      </c>
      <c r="D2100" s="6" t="s">
        <v>15</v>
      </c>
      <c r="E2100" s="6" t="s">
        <v>16</v>
      </c>
      <c r="F2100" s="6">
        <v>90</v>
      </c>
      <c r="G2100" s="6" t="s">
        <v>5863</v>
      </c>
      <c r="H2100" s="6" t="s">
        <v>432</v>
      </c>
      <c r="I2100" s="6" t="s">
        <v>32</v>
      </c>
      <c r="J2100" s="7">
        <v>44490</v>
      </c>
      <c r="K2100" s="6">
        <v>13</v>
      </c>
      <c r="L2100" s="6" t="s">
        <v>157</v>
      </c>
      <c r="M2100" s="8"/>
      <c r="O2100">
        <f t="shared" si="529"/>
        <v>0</v>
      </c>
      <c r="Q2100" s="5" t="str">
        <f t="shared" si="514"/>
        <v>2155</v>
      </c>
      <c r="R2100" s="6" t="str">
        <f t="shared" si="515"/>
        <v>David</v>
      </c>
      <c r="S2100" s="6" t="str">
        <f t="shared" si="516"/>
        <v>Wray</v>
      </c>
      <c r="T2100" s="6" t="str">
        <f t="shared" si="517"/>
        <v>Mrs</v>
      </c>
      <c r="U2100" s="6" t="str">
        <f t="shared" si="518"/>
        <v>F</v>
      </c>
      <c r="V2100" s="6" t="str">
        <f t="shared" si="519"/>
        <v>90</v>
      </c>
      <c r="W2100" s="6" t="str">
        <f t="shared" si="520"/>
        <v>Hanmer Walk</v>
      </c>
      <c r="X2100" s="6" t="str">
        <f t="shared" si="521"/>
        <v>lk</v>
      </c>
      <c r="Y2100" s="6" t="str">
        <f t="shared" si="522"/>
        <v>Hanmer Walk</v>
      </c>
      <c r="Z2100" s="6" t="str">
        <f t="shared" si="523"/>
        <v>Penrhyndeudraeth</v>
      </c>
      <c r="AA2100" s="6" t="str">
        <f t="shared" si="524"/>
        <v>WC</v>
      </c>
      <c r="AB2100" s="7" t="str">
        <f t="shared" si="525"/>
        <v>44490</v>
      </c>
      <c r="AC2100" s="6" t="str">
        <f t="shared" si="526"/>
        <v>13</v>
      </c>
      <c r="AD2100" s="6" t="str">
        <f t="shared" si="527"/>
        <v>C3</v>
      </c>
      <c r="AE2100" s="8" t="str">
        <f t="shared" si="528"/>
        <v/>
      </c>
    </row>
    <row r="2101" spans="1:31" x14ac:dyDescent="0.25">
      <c r="A2101" s="9">
        <v>2156</v>
      </c>
      <c r="B2101" s="10" t="s">
        <v>774</v>
      </c>
      <c r="C2101" s="10" t="s">
        <v>1600</v>
      </c>
      <c r="D2101" s="10" t="s">
        <v>28</v>
      </c>
      <c r="E2101" s="10" t="s">
        <v>29</v>
      </c>
      <c r="F2101" s="10">
        <v>90</v>
      </c>
      <c r="G2101" s="10" t="s">
        <v>5864</v>
      </c>
      <c r="H2101" s="10" t="s">
        <v>5865</v>
      </c>
      <c r="I2101" s="10" t="s">
        <v>185</v>
      </c>
      <c r="J2101" s="11">
        <v>44472</v>
      </c>
      <c r="K2101" s="10">
        <v>92</v>
      </c>
      <c r="L2101" s="10" t="s">
        <v>44</v>
      </c>
      <c r="M2101" s="12"/>
      <c r="O2101">
        <f t="shared" si="529"/>
        <v>0</v>
      </c>
      <c r="Q2101" s="9" t="str">
        <f t="shared" si="514"/>
        <v>2156</v>
      </c>
      <c r="R2101" s="10" t="str">
        <f t="shared" si="515"/>
        <v>Thad</v>
      </c>
      <c r="S2101" s="10" t="str">
        <f t="shared" si="516"/>
        <v>Jacobs</v>
      </c>
      <c r="T2101" s="10" t="str">
        <f t="shared" si="517"/>
        <v>Mr</v>
      </c>
      <c r="U2101" s="10" t="str">
        <f t="shared" si="518"/>
        <v>M</v>
      </c>
      <c r="V2101" s="10" t="str">
        <f t="shared" si="519"/>
        <v>90</v>
      </c>
      <c r="W2101" s="10" t="str">
        <f t="shared" si="520"/>
        <v>Hannah Place</v>
      </c>
      <c r="X2101" s="10" t="str">
        <f t="shared" si="521"/>
        <v>ce</v>
      </c>
      <c r="Y2101" s="10" t="str">
        <f t="shared" si="522"/>
        <v>Hannah Place</v>
      </c>
      <c r="Z2101" s="10" t="str">
        <f t="shared" si="523"/>
        <v>Epping</v>
      </c>
      <c r="AA2101" s="10" t="str">
        <f t="shared" si="524"/>
        <v>HX</v>
      </c>
      <c r="AB2101" s="11" t="str">
        <f t="shared" si="525"/>
        <v>44472</v>
      </c>
      <c r="AC2101" s="10" t="str">
        <f t="shared" si="526"/>
        <v>92</v>
      </c>
      <c r="AD2101" s="10" t="str">
        <f t="shared" si="527"/>
        <v>D</v>
      </c>
      <c r="AE2101" s="12" t="str">
        <f t="shared" si="528"/>
        <v/>
      </c>
    </row>
    <row r="2102" spans="1:31" x14ac:dyDescent="0.25">
      <c r="A2102" s="5">
        <v>2157</v>
      </c>
      <c r="B2102" s="6" t="s">
        <v>5402</v>
      </c>
      <c r="C2102" s="6" t="s">
        <v>1214</v>
      </c>
      <c r="D2102" s="6" t="s">
        <v>28</v>
      </c>
      <c r="E2102" s="6" t="s">
        <v>29</v>
      </c>
      <c r="F2102" s="6">
        <v>90</v>
      </c>
      <c r="G2102" s="6" t="s">
        <v>5864</v>
      </c>
      <c r="H2102" s="6" t="s">
        <v>3971</v>
      </c>
      <c r="I2102" s="6" t="s">
        <v>32</v>
      </c>
      <c r="J2102" s="7">
        <v>44029</v>
      </c>
      <c r="K2102" s="6">
        <v>78</v>
      </c>
      <c r="L2102" s="6" t="s">
        <v>78</v>
      </c>
      <c r="M2102" s="8"/>
      <c r="O2102">
        <f t="shared" si="529"/>
        <v>0</v>
      </c>
      <c r="Q2102" s="5" t="str">
        <f t="shared" si="514"/>
        <v>2157</v>
      </c>
      <c r="R2102" s="6" t="str">
        <f t="shared" si="515"/>
        <v>Garth</v>
      </c>
      <c r="S2102" s="6" t="str">
        <f t="shared" si="516"/>
        <v>Feldman</v>
      </c>
      <c r="T2102" s="6" t="str">
        <f t="shared" si="517"/>
        <v>Mr</v>
      </c>
      <c r="U2102" s="6" t="str">
        <f t="shared" si="518"/>
        <v>M</v>
      </c>
      <c r="V2102" s="6" t="str">
        <f t="shared" si="519"/>
        <v>90</v>
      </c>
      <c r="W2102" s="6" t="str">
        <f t="shared" si="520"/>
        <v>Hannah Place</v>
      </c>
      <c r="X2102" s="6" t="str">
        <f t="shared" si="521"/>
        <v>ce</v>
      </c>
      <c r="Y2102" s="6" t="str">
        <f t="shared" si="522"/>
        <v>Hannah Place</v>
      </c>
      <c r="Z2102" s="6" t="str">
        <f t="shared" si="523"/>
        <v>Rhayader</v>
      </c>
      <c r="AA2102" s="6" t="str">
        <f t="shared" si="524"/>
        <v>WC</v>
      </c>
      <c r="AB2102" s="7" t="str">
        <f t="shared" si="525"/>
        <v>44029</v>
      </c>
      <c r="AC2102" s="6" t="str">
        <f t="shared" si="526"/>
        <v>78</v>
      </c>
      <c r="AD2102" s="6" t="str">
        <f t="shared" si="527"/>
        <v>C2</v>
      </c>
      <c r="AE2102" s="8" t="str">
        <f t="shared" si="528"/>
        <v/>
      </c>
    </row>
    <row r="2103" spans="1:31" x14ac:dyDescent="0.25">
      <c r="A2103" s="9">
        <v>2158</v>
      </c>
      <c r="B2103" s="10" t="s">
        <v>5866</v>
      </c>
      <c r="C2103" s="10" t="s">
        <v>4237</v>
      </c>
      <c r="D2103" s="10" t="s">
        <v>28</v>
      </c>
      <c r="E2103" s="10" t="s">
        <v>29</v>
      </c>
      <c r="F2103" s="10">
        <v>30</v>
      </c>
      <c r="G2103" s="10" t="s">
        <v>5867</v>
      </c>
      <c r="H2103" s="10" t="s">
        <v>1666</v>
      </c>
      <c r="I2103" s="10" t="s">
        <v>25</v>
      </c>
      <c r="J2103" s="11">
        <v>43954</v>
      </c>
      <c r="K2103" s="10">
        <v>20</v>
      </c>
      <c r="L2103" s="10" t="s">
        <v>62</v>
      </c>
      <c r="M2103" s="12"/>
      <c r="O2103">
        <f t="shared" si="529"/>
        <v>0</v>
      </c>
      <c r="Q2103" s="9" t="str">
        <f t="shared" si="514"/>
        <v>2158</v>
      </c>
      <c r="R2103" s="10" t="str">
        <f t="shared" si="515"/>
        <v>Antony</v>
      </c>
      <c r="S2103" s="10" t="str">
        <f t="shared" si="516"/>
        <v>Kendrick</v>
      </c>
      <c r="T2103" s="10" t="str">
        <f t="shared" si="517"/>
        <v>Mr</v>
      </c>
      <c r="U2103" s="10" t="str">
        <f t="shared" si="518"/>
        <v>M</v>
      </c>
      <c r="V2103" s="10" t="str">
        <f t="shared" si="519"/>
        <v>30</v>
      </c>
      <c r="W2103" s="10" t="str">
        <f t="shared" si="520"/>
        <v>Hanover Court</v>
      </c>
      <c r="X2103" s="10" t="str">
        <f t="shared" si="521"/>
        <v>rt</v>
      </c>
      <c r="Y2103" s="10" t="str">
        <f t="shared" si="522"/>
        <v>Hanover Court</v>
      </c>
      <c r="Z2103" s="10" t="str">
        <f t="shared" si="523"/>
        <v>Huntly</v>
      </c>
      <c r="AA2103" s="10" t="str">
        <f t="shared" si="524"/>
        <v>HG</v>
      </c>
      <c r="AB2103" s="11" t="str">
        <f t="shared" si="525"/>
        <v>43954</v>
      </c>
      <c r="AC2103" s="10" t="str">
        <f t="shared" si="526"/>
        <v>20</v>
      </c>
      <c r="AD2103" s="10" t="str">
        <f t="shared" si="527"/>
        <v>C4</v>
      </c>
      <c r="AE2103" s="12" t="str">
        <f t="shared" si="528"/>
        <v/>
      </c>
    </row>
    <row r="2104" spans="1:31" x14ac:dyDescent="0.25">
      <c r="A2104" s="5">
        <v>2159</v>
      </c>
      <c r="B2104" s="6" t="s">
        <v>5625</v>
      </c>
      <c r="C2104" s="6" t="s">
        <v>2514</v>
      </c>
      <c r="D2104" s="6" t="s">
        <v>28</v>
      </c>
      <c r="E2104" s="6" t="s">
        <v>29</v>
      </c>
      <c r="F2104" s="6">
        <v>60</v>
      </c>
      <c r="G2104" s="6" t="s">
        <v>5868</v>
      </c>
      <c r="H2104" s="6" t="s">
        <v>2257</v>
      </c>
      <c r="I2104" s="6" t="s">
        <v>122</v>
      </c>
      <c r="J2104" s="7">
        <v>43802</v>
      </c>
      <c r="K2104" s="6">
        <v>17</v>
      </c>
      <c r="L2104" s="6" t="s">
        <v>33</v>
      </c>
      <c r="M2104" s="8"/>
      <c r="O2104">
        <f t="shared" si="529"/>
        <v>0</v>
      </c>
      <c r="Q2104" s="5" t="str">
        <f t="shared" si="514"/>
        <v>2159</v>
      </c>
      <c r="R2104" s="6" t="str">
        <f t="shared" si="515"/>
        <v>Arron</v>
      </c>
      <c r="S2104" s="6" t="str">
        <f t="shared" si="516"/>
        <v>Howell</v>
      </c>
      <c r="T2104" s="6" t="str">
        <f t="shared" si="517"/>
        <v>Mr</v>
      </c>
      <c r="U2104" s="6" t="str">
        <f t="shared" si="518"/>
        <v>M</v>
      </c>
      <c r="V2104" s="6" t="str">
        <f t="shared" si="519"/>
        <v>60</v>
      </c>
      <c r="W2104" s="6" t="str">
        <f t="shared" si="520"/>
        <v>Hanover Flats</v>
      </c>
      <c r="X2104" s="6" t="str">
        <f t="shared" si="521"/>
        <v>ts</v>
      </c>
      <c r="Y2104" s="6" t="str">
        <f t="shared" si="522"/>
        <v>Hanover Flats</v>
      </c>
      <c r="Z2104" s="6" t="str">
        <f t="shared" si="523"/>
        <v>Lincoln</v>
      </c>
      <c r="AA2104" s="6" t="str">
        <f t="shared" si="524"/>
        <v>WN</v>
      </c>
      <c r="AB2104" s="7" t="str">
        <f t="shared" si="525"/>
        <v>43802</v>
      </c>
      <c r="AC2104" s="6" t="str">
        <f t="shared" si="526"/>
        <v>17</v>
      </c>
      <c r="AD2104" s="6" t="str">
        <f t="shared" si="527"/>
        <v>A3</v>
      </c>
      <c r="AE2104" s="8" t="str">
        <f t="shared" si="528"/>
        <v/>
      </c>
    </row>
    <row r="2105" spans="1:31" x14ac:dyDescent="0.25">
      <c r="A2105" s="9">
        <v>2160</v>
      </c>
      <c r="B2105" s="10" t="s">
        <v>5869</v>
      </c>
      <c r="C2105" s="10" t="s">
        <v>5870</v>
      </c>
      <c r="D2105" s="10" t="s">
        <v>15</v>
      </c>
      <c r="E2105" s="10" t="s">
        <v>16</v>
      </c>
      <c r="F2105" s="10">
        <v>60</v>
      </c>
      <c r="G2105" s="10" t="s">
        <v>5871</v>
      </c>
      <c r="H2105" s="10" t="s">
        <v>319</v>
      </c>
      <c r="I2105" s="10" t="s">
        <v>32</v>
      </c>
      <c r="J2105" s="11">
        <v>44359</v>
      </c>
      <c r="K2105" s="10">
        <v>31</v>
      </c>
      <c r="L2105" s="10" t="s">
        <v>20</v>
      </c>
      <c r="M2105" s="12"/>
      <c r="O2105">
        <f t="shared" si="529"/>
        <v>0</v>
      </c>
      <c r="Q2105" s="9" t="str">
        <f t="shared" si="514"/>
        <v>2160</v>
      </c>
      <c r="R2105" s="10" t="str">
        <f t="shared" si="515"/>
        <v>Kellye</v>
      </c>
      <c r="S2105" s="10" t="str">
        <f t="shared" si="516"/>
        <v>Ferrell</v>
      </c>
      <c r="T2105" s="10" t="str">
        <f t="shared" si="517"/>
        <v>Mrs</v>
      </c>
      <c r="U2105" s="10" t="str">
        <f t="shared" si="518"/>
        <v>F</v>
      </c>
      <c r="V2105" s="10" t="str">
        <f t="shared" si="519"/>
        <v>60</v>
      </c>
      <c r="W2105" s="10" t="str">
        <f t="shared" si="520"/>
        <v>Hanover Street</v>
      </c>
      <c r="X2105" s="10" t="str">
        <f t="shared" si="521"/>
        <v>et</v>
      </c>
      <c r="Y2105" s="10" t="str">
        <f t="shared" si="522"/>
        <v>Hanover Street</v>
      </c>
      <c r="Z2105" s="10" t="str">
        <f t="shared" si="523"/>
        <v>Oban</v>
      </c>
      <c r="AA2105" s="10" t="str">
        <f t="shared" si="524"/>
        <v>WC</v>
      </c>
      <c r="AB2105" s="11" t="str">
        <f t="shared" si="525"/>
        <v>44359</v>
      </c>
      <c r="AC2105" s="10" t="str">
        <f t="shared" si="526"/>
        <v>31</v>
      </c>
      <c r="AD2105" s="10" t="str">
        <f t="shared" si="527"/>
        <v>B</v>
      </c>
      <c r="AE2105" s="12" t="str">
        <f t="shared" si="528"/>
        <v/>
      </c>
    </row>
    <row r="2106" spans="1:31" x14ac:dyDescent="0.25">
      <c r="A2106" s="5">
        <v>2161</v>
      </c>
      <c r="B2106" s="6" t="s">
        <v>100</v>
      </c>
      <c r="C2106" s="6" t="s">
        <v>5872</v>
      </c>
      <c r="D2106" s="6" t="s">
        <v>49</v>
      </c>
      <c r="E2106" s="6" t="s">
        <v>16</v>
      </c>
      <c r="F2106" s="6">
        <v>30</v>
      </c>
      <c r="G2106" s="6" t="s">
        <v>5873</v>
      </c>
      <c r="H2106" s="6" t="s">
        <v>5874</v>
      </c>
      <c r="I2106" s="6" t="s">
        <v>32</v>
      </c>
      <c r="J2106" s="7">
        <v>44315</v>
      </c>
      <c r="K2106" s="6">
        <v>31</v>
      </c>
      <c r="L2106" s="6" t="s">
        <v>68</v>
      </c>
      <c r="M2106" s="8"/>
      <c r="O2106">
        <f t="shared" si="529"/>
        <v>0</v>
      </c>
      <c r="Q2106" s="5" t="str">
        <f t="shared" si="514"/>
        <v>2161</v>
      </c>
      <c r="R2106" s="6" t="str">
        <f t="shared" si="515"/>
        <v>Cleo</v>
      </c>
      <c r="S2106" s="6" t="str">
        <f t="shared" si="516"/>
        <v>Richards</v>
      </c>
      <c r="T2106" s="6" t="str">
        <f t="shared" si="517"/>
        <v>Miss</v>
      </c>
      <c r="U2106" s="6" t="str">
        <f t="shared" si="518"/>
        <v>F</v>
      </c>
      <c r="V2106" s="6" t="str">
        <f t="shared" si="519"/>
        <v>30</v>
      </c>
      <c r="W2106" s="6" t="str">
        <f t="shared" si="520"/>
        <v>Hanway Place</v>
      </c>
      <c r="X2106" s="6" t="str">
        <f t="shared" si="521"/>
        <v>ce</v>
      </c>
      <c r="Y2106" s="6" t="str">
        <f t="shared" si="522"/>
        <v>Hanway Place</v>
      </c>
      <c r="Z2106" s="6" t="str">
        <f t="shared" si="523"/>
        <v>Stourport-On-Severn</v>
      </c>
      <c r="AA2106" s="6" t="str">
        <f t="shared" si="524"/>
        <v>WC</v>
      </c>
      <c r="AB2106" s="7" t="str">
        <f t="shared" si="525"/>
        <v>44315</v>
      </c>
      <c r="AC2106" s="6" t="str">
        <f t="shared" si="526"/>
        <v>31</v>
      </c>
      <c r="AD2106" s="6" t="str">
        <f t="shared" si="527"/>
        <v>A2</v>
      </c>
      <c r="AE2106" s="8" t="str">
        <f t="shared" si="528"/>
        <v/>
      </c>
    </row>
    <row r="2107" spans="1:31" x14ac:dyDescent="0.25">
      <c r="A2107" s="9">
        <v>2162</v>
      </c>
      <c r="B2107" s="10" t="s">
        <v>981</v>
      </c>
      <c r="C2107" s="10" t="s">
        <v>4532</v>
      </c>
      <c r="D2107" s="10" t="s">
        <v>28</v>
      </c>
      <c r="E2107" s="10" t="s">
        <v>29</v>
      </c>
      <c r="F2107" s="10">
        <v>90</v>
      </c>
      <c r="G2107" s="10" t="s">
        <v>5875</v>
      </c>
      <c r="H2107" s="10" t="s">
        <v>4940</v>
      </c>
      <c r="I2107" s="10" t="s">
        <v>93</v>
      </c>
      <c r="J2107" s="11">
        <v>43694</v>
      </c>
      <c r="K2107" s="10">
        <v>45</v>
      </c>
      <c r="L2107" s="10" t="s">
        <v>39</v>
      </c>
      <c r="M2107" s="12"/>
      <c r="O2107">
        <f t="shared" si="529"/>
        <v>0</v>
      </c>
      <c r="Q2107" s="9" t="str">
        <f t="shared" si="514"/>
        <v>2162</v>
      </c>
      <c r="R2107" s="10" t="str">
        <f t="shared" si="515"/>
        <v>Robt</v>
      </c>
      <c r="S2107" s="10" t="str">
        <f t="shared" si="516"/>
        <v>Mcdowell</v>
      </c>
      <c r="T2107" s="10" t="str">
        <f t="shared" si="517"/>
        <v>Mr</v>
      </c>
      <c r="U2107" s="10" t="str">
        <f t="shared" si="518"/>
        <v>M</v>
      </c>
      <c r="V2107" s="10" t="str">
        <f t="shared" si="519"/>
        <v>90</v>
      </c>
      <c r="W2107" s="10" t="str">
        <f t="shared" si="520"/>
        <v>Hanway Road</v>
      </c>
      <c r="X2107" s="10" t="str">
        <f t="shared" si="521"/>
        <v>ad</v>
      </c>
      <c r="Y2107" s="10" t="str">
        <f t="shared" si="522"/>
        <v>Hanway Road</v>
      </c>
      <c r="Z2107" s="10" t="str">
        <f t="shared" si="523"/>
        <v>Broxbourne</v>
      </c>
      <c r="AA2107" s="10" t="str">
        <f t="shared" si="524"/>
        <v>TF</v>
      </c>
      <c r="AB2107" s="11" t="str">
        <f t="shared" si="525"/>
        <v>43694</v>
      </c>
      <c r="AC2107" s="10" t="str">
        <f t="shared" si="526"/>
        <v>45</v>
      </c>
      <c r="AD2107" s="10" t="str">
        <f t="shared" si="527"/>
        <v>C1</v>
      </c>
      <c r="AE2107" s="12" t="str">
        <f t="shared" si="528"/>
        <v/>
      </c>
    </row>
    <row r="2108" spans="1:31" x14ac:dyDescent="0.25">
      <c r="A2108" s="5">
        <v>2163</v>
      </c>
      <c r="B2108" s="6" t="s">
        <v>653</v>
      </c>
      <c r="C2108" s="6" t="s">
        <v>1018</v>
      </c>
      <c r="D2108" s="6" t="s">
        <v>28</v>
      </c>
      <c r="E2108" s="6" t="s">
        <v>29</v>
      </c>
      <c r="F2108" s="6">
        <v>60</v>
      </c>
      <c r="G2108" s="6" t="s">
        <v>5876</v>
      </c>
      <c r="H2108" s="6" t="s">
        <v>3974</v>
      </c>
      <c r="I2108" s="6" t="s">
        <v>550</v>
      </c>
      <c r="J2108" s="7">
        <v>44372</v>
      </c>
      <c r="K2108" s="6">
        <v>39</v>
      </c>
      <c r="L2108" s="6" t="s">
        <v>78</v>
      </c>
      <c r="M2108" s="8"/>
      <c r="O2108">
        <f t="shared" si="529"/>
        <v>0</v>
      </c>
      <c r="Q2108" s="5" t="str">
        <f t="shared" si="514"/>
        <v>2163</v>
      </c>
      <c r="R2108" s="6" t="str">
        <f t="shared" si="515"/>
        <v>Foster</v>
      </c>
      <c r="S2108" s="6" t="str">
        <f t="shared" si="516"/>
        <v>Buck</v>
      </c>
      <c r="T2108" s="6" t="str">
        <f t="shared" si="517"/>
        <v>Mr</v>
      </c>
      <c r="U2108" s="6" t="str">
        <f t="shared" si="518"/>
        <v>M</v>
      </c>
      <c r="V2108" s="6" t="str">
        <f t="shared" si="519"/>
        <v>60</v>
      </c>
      <c r="W2108" s="6" t="str">
        <f t="shared" si="520"/>
        <v>Harberson Road</v>
      </c>
      <c r="X2108" s="6" t="str">
        <f t="shared" si="521"/>
        <v>ad</v>
      </c>
      <c r="Y2108" s="6" t="str">
        <f t="shared" si="522"/>
        <v>Harberson Road</v>
      </c>
      <c r="Z2108" s="6" t="str">
        <f t="shared" si="523"/>
        <v>Bideford</v>
      </c>
      <c r="AA2108" s="6" t="str">
        <f t="shared" si="524"/>
        <v>DY</v>
      </c>
      <c r="AB2108" s="7" t="str">
        <f t="shared" si="525"/>
        <v>44372</v>
      </c>
      <c r="AC2108" s="6" t="str">
        <f t="shared" si="526"/>
        <v>39</v>
      </c>
      <c r="AD2108" s="6" t="str">
        <f t="shared" si="527"/>
        <v>C2</v>
      </c>
      <c r="AE2108" s="8" t="str">
        <f t="shared" si="528"/>
        <v/>
      </c>
    </row>
    <row r="2109" spans="1:31" x14ac:dyDescent="0.25">
      <c r="A2109" s="9">
        <v>2164</v>
      </c>
      <c r="B2109" s="10" t="s">
        <v>1053</v>
      </c>
      <c r="C2109" s="10" t="s">
        <v>4776</v>
      </c>
      <c r="D2109" s="10" t="s">
        <v>28</v>
      </c>
      <c r="E2109" s="10" t="s">
        <v>29</v>
      </c>
      <c r="F2109" s="10">
        <v>90</v>
      </c>
      <c r="G2109" s="10" t="s">
        <v>5877</v>
      </c>
      <c r="H2109" s="10" t="s">
        <v>1271</v>
      </c>
      <c r="I2109" s="10" t="s">
        <v>32</v>
      </c>
      <c r="J2109" s="11">
        <v>44096</v>
      </c>
      <c r="K2109" s="10">
        <v>2</v>
      </c>
      <c r="L2109" s="10" t="s">
        <v>99</v>
      </c>
      <c r="M2109" s="12"/>
      <c r="O2109">
        <f t="shared" si="529"/>
        <v>0</v>
      </c>
      <c r="Q2109" s="9" t="str">
        <f t="shared" si="514"/>
        <v>2164</v>
      </c>
      <c r="R2109" s="10" t="str">
        <f t="shared" si="515"/>
        <v>Benjamin</v>
      </c>
      <c r="S2109" s="10" t="str">
        <f t="shared" si="516"/>
        <v>Sapp</v>
      </c>
      <c r="T2109" s="10" t="str">
        <f t="shared" si="517"/>
        <v>Mr</v>
      </c>
      <c r="U2109" s="10" t="str">
        <f t="shared" si="518"/>
        <v>M</v>
      </c>
      <c r="V2109" s="10" t="str">
        <f t="shared" si="519"/>
        <v>90</v>
      </c>
      <c r="W2109" s="10" t="str">
        <f t="shared" si="520"/>
        <v>Hardens Manorway</v>
      </c>
      <c r="X2109" s="10" t="str">
        <f t="shared" si="521"/>
        <v>ay</v>
      </c>
      <c r="Y2109" s="10" t="str">
        <f t="shared" si="522"/>
        <v>Hardens Manorway</v>
      </c>
      <c r="Z2109" s="10" t="str">
        <f t="shared" si="523"/>
        <v>Wigston</v>
      </c>
      <c r="AA2109" s="10" t="str">
        <f t="shared" si="524"/>
        <v>WC</v>
      </c>
      <c r="AB2109" s="11" t="str">
        <f t="shared" si="525"/>
        <v>44096</v>
      </c>
      <c r="AC2109" s="10" t="str">
        <f t="shared" si="526"/>
        <v>2</v>
      </c>
      <c r="AD2109" s="10" t="str">
        <f t="shared" si="527"/>
        <v>E</v>
      </c>
      <c r="AE2109" s="12" t="str">
        <f t="shared" si="528"/>
        <v/>
      </c>
    </row>
    <row r="2110" spans="1:31" x14ac:dyDescent="0.25">
      <c r="A2110" s="5">
        <v>2165</v>
      </c>
      <c r="B2110" s="6" t="s">
        <v>974</v>
      </c>
      <c r="C2110" s="6" t="s">
        <v>1514</v>
      </c>
      <c r="D2110" s="6" t="s">
        <v>28</v>
      </c>
      <c r="E2110" s="6" t="s">
        <v>29</v>
      </c>
      <c r="F2110" s="6">
        <v>30</v>
      </c>
      <c r="G2110" s="6" t="s">
        <v>5878</v>
      </c>
      <c r="H2110" s="6" t="s">
        <v>3196</v>
      </c>
      <c r="I2110" s="6" t="s">
        <v>1194</v>
      </c>
      <c r="J2110" s="7">
        <v>43891</v>
      </c>
      <c r="K2110" s="6">
        <v>34</v>
      </c>
      <c r="L2110" s="6" t="s">
        <v>78</v>
      </c>
      <c r="M2110" s="8"/>
      <c r="O2110">
        <f t="shared" si="529"/>
        <v>0</v>
      </c>
      <c r="Q2110" s="5" t="str">
        <f t="shared" si="514"/>
        <v>2165</v>
      </c>
      <c r="R2110" s="6" t="str">
        <f t="shared" si="515"/>
        <v>Claud</v>
      </c>
      <c r="S2110" s="6" t="str">
        <f t="shared" si="516"/>
        <v>Potts</v>
      </c>
      <c r="T2110" s="6" t="str">
        <f t="shared" si="517"/>
        <v>Mr</v>
      </c>
      <c r="U2110" s="6" t="str">
        <f t="shared" si="518"/>
        <v>M</v>
      </c>
      <c r="V2110" s="6" t="str">
        <f t="shared" si="519"/>
        <v>30</v>
      </c>
      <c r="W2110" s="6" t="str">
        <f t="shared" si="520"/>
        <v>Harder's Place</v>
      </c>
      <c r="X2110" s="6" t="str">
        <f t="shared" si="521"/>
        <v>ce</v>
      </c>
      <c r="Y2110" s="6" t="str">
        <f t="shared" si="522"/>
        <v>Harder's Place</v>
      </c>
      <c r="Z2110" s="6" t="str">
        <f t="shared" si="523"/>
        <v>East Sussex</v>
      </c>
      <c r="AA2110" s="6" t="str">
        <f t="shared" si="524"/>
        <v>LU</v>
      </c>
      <c r="AB2110" s="7" t="str">
        <f t="shared" si="525"/>
        <v>43891</v>
      </c>
      <c r="AC2110" s="6" t="str">
        <f t="shared" si="526"/>
        <v>34</v>
      </c>
      <c r="AD2110" s="6" t="str">
        <f t="shared" si="527"/>
        <v>C2</v>
      </c>
      <c r="AE2110" s="8" t="str">
        <f t="shared" si="528"/>
        <v/>
      </c>
    </row>
    <row r="2111" spans="1:31" x14ac:dyDescent="0.25">
      <c r="A2111" s="9">
        <v>2166</v>
      </c>
      <c r="B2111" s="10" t="s">
        <v>5879</v>
      </c>
      <c r="C2111" s="10" t="s">
        <v>22</v>
      </c>
      <c r="D2111" s="10" t="s">
        <v>28</v>
      </c>
      <c r="E2111" s="10" t="s">
        <v>29</v>
      </c>
      <c r="F2111" s="10">
        <v>60</v>
      </c>
      <c r="G2111" s="10" t="s">
        <v>5878</v>
      </c>
      <c r="H2111" s="10" t="s">
        <v>1437</v>
      </c>
      <c r="I2111" s="10" t="s">
        <v>1194</v>
      </c>
      <c r="J2111" s="11">
        <v>44224</v>
      </c>
      <c r="K2111" s="10">
        <v>91</v>
      </c>
      <c r="L2111" s="10" t="s">
        <v>52</v>
      </c>
      <c r="M2111" s="12"/>
      <c r="O2111">
        <f t="shared" si="529"/>
        <v>0</v>
      </c>
      <c r="Q2111" s="9" t="str">
        <f t="shared" si="514"/>
        <v>2166</v>
      </c>
      <c r="R2111" s="10" t="str">
        <f t="shared" si="515"/>
        <v>Andrew</v>
      </c>
      <c r="S2111" s="10" t="str">
        <f t="shared" si="516"/>
        <v>Huffman</v>
      </c>
      <c r="T2111" s="10" t="str">
        <f t="shared" si="517"/>
        <v>Mr</v>
      </c>
      <c r="U2111" s="10" t="str">
        <f t="shared" si="518"/>
        <v>M</v>
      </c>
      <c r="V2111" s="10" t="str">
        <f t="shared" si="519"/>
        <v>60</v>
      </c>
      <c r="W2111" s="10" t="str">
        <f t="shared" si="520"/>
        <v>Harder's Place</v>
      </c>
      <c r="X2111" s="10" t="str">
        <f t="shared" si="521"/>
        <v>ce</v>
      </c>
      <c r="Y2111" s="10" t="str">
        <f t="shared" si="522"/>
        <v>Harder's Place</v>
      </c>
      <c r="Z2111" s="10" t="str">
        <f t="shared" si="523"/>
        <v>Edgware</v>
      </c>
      <c r="AA2111" s="10" t="str">
        <f t="shared" si="524"/>
        <v>LU</v>
      </c>
      <c r="AB2111" s="11" t="str">
        <f t="shared" si="525"/>
        <v>44224</v>
      </c>
      <c r="AC2111" s="10" t="str">
        <f t="shared" si="526"/>
        <v>91</v>
      </c>
      <c r="AD2111" s="10" t="str">
        <f t="shared" si="527"/>
        <v>A1</v>
      </c>
      <c r="AE2111" s="12" t="str">
        <f t="shared" si="528"/>
        <v/>
      </c>
    </row>
    <row r="2112" spans="1:31" x14ac:dyDescent="0.25">
      <c r="A2112" s="5">
        <v>2167</v>
      </c>
      <c r="B2112" s="6" t="s">
        <v>1687</v>
      </c>
      <c r="C2112" s="6" t="s">
        <v>982</v>
      </c>
      <c r="D2112" s="6" t="s">
        <v>15</v>
      </c>
      <c r="E2112" s="6" t="s">
        <v>16</v>
      </c>
      <c r="F2112" s="6">
        <v>60</v>
      </c>
      <c r="G2112" s="6" t="s">
        <v>5880</v>
      </c>
      <c r="H2112" s="6" t="s">
        <v>2645</v>
      </c>
      <c r="I2112" s="6" t="s">
        <v>1078</v>
      </c>
      <c r="J2112" s="7">
        <v>44501</v>
      </c>
      <c r="K2112" s="6">
        <v>38</v>
      </c>
      <c r="L2112" s="6" t="s">
        <v>78</v>
      </c>
      <c r="M2112" s="8"/>
      <c r="O2112">
        <f t="shared" si="529"/>
        <v>0</v>
      </c>
      <c r="Q2112" s="5" t="str">
        <f t="shared" si="514"/>
        <v>2167</v>
      </c>
      <c r="R2112" s="6" t="str">
        <f t="shared" si="515"/>
        <v>Muoi</v>
      </c>
      <c r="S2112" s="6" t="str">
        <f t="shared" si="516"/>
        <v>Reyes</v>
      </c>
      <c r="T2112" s="6" t="str">
        <f t="shared" si="517"/>
        <v>Mrs</v>
      </c>
      <c r="U2112" s="6" t="str">
        <f t="shared" si="518"/>
        <v>F</v>
      </c>
      <c r="V2112" s="6" t="str">
        <f t="shared" si="519"/>
        <v>60</v>
      </c>
      <c r="W2112" s="6" t="str">
        <f t="shared" si="520"/>
        <v>Hardie Close</v>
      </c>
      <c r="X2112" s="6" t="str">
        <f t="shared" si="521"/>
        <v>se</v>
      </c>
      <c r="Y2112" s="6" t="str">
        <f t="shared" si="522"/>
        <v>Hardie Close</v>
      </c>
      <c r="Z2112" s="6" t="str">
        <f t="shared" si="523"/>
        <v>Bridgend</v>
      </c>
      <c r="AA2112" s="6" t="str">
        <f t="shared" si="524"/>
        <v>LD</v>
      </c>
      <c r="AB2112" s="7" t="str">
        <f t="shared" si="525"/>
        <v>44501</v>
      </c>
      <c r="AC2112" s="6" t="str">
        <f t="shared" si="526"/>
        <v>38</v>
      </c>
      <c r="AD2112" s="6" t="str">
        <f t="shared" si="527"/>
        <v>C2</v>
      </c>
      <c r="AE2112" s="8" t="str">
        <f t="shared" si="528"/>
        <v/>
      </c>
    </row>
    <row r="2113" spans="1:31" x14ac:dyDescent="0.25">
      <c r="A2113" s="9">
        <v>2168</v>
      </c>
      <c r="B2113" s="10" t="s">
        <v>3098</v>
      </c>
      <c r="C2113" s="10" t="s">
        <v>1018</v>
      </c>
      <c r="D2113" s="10" t="s">
        <v>49</v>
      </c>
      <c r="E2113" s="10" t="s">
        <v>16</v>
      </c>
      <c r="F2113" s="10">
        <v>30</v>
      </c>
      <c r="G2113" s="10" t="s">
        <v>5881</v>
      </c>
      <c r="H2113" s="10" t="s">
        <v>2387</v>
      </c>
      <c r="I2113" s="10" t="s">
        <v>185</v>
      </c>
      <c r="J2113" s="11">
        <v>43710</v>
      </c>
      <c r="K2113" s="10">
        <v>30</v>
      </c>
      <c r="L2113" s="10" t="s">
        <v>157</v>
      </c>
      <c r="M2113" s="12"/>
      <c r="O2113">
        <f t="shared" si="529"/>
        <v>0</v>
      </c>
      <c r="Q2113" s="9" t="str">
        <f t="shared" si="514"/>
        <v>2168</v>
      </c>
      <c r="R2113" s="10" t="str">
        <f t="shared" si="515"/>
        <v>Rosella</v>
      </c>
      <c r="S2113" s="10" t="str">
        <f t="shared" si="516"/>
        <v>Buck</v>
      </c>
      <c r="T2113" s="10" t="str">
        <f t="shared" si="517"/>
        <v>Miss</v>
      </c>
      <c r="U2113" s="10" t="str">
        <f t="shared" si="518"/>
        <v>F</v>
      </c>
      <c r="V2113" s="10" t="str">
        <f t="shared" si="519"/>
        <v>30</v>
      </c>
      <c r="W2113" s="10" t="str">
        <f t="shared" si="520"/>
        <v>Hardinge Terrace</v>
      </c>
      <c r="X2113" s="10" t="str">
        <f t="shared" si="521"/>
        <v>ce</v>
      </c>
      <c r="Y2113" s="10" t="str">
        <f t="shared" si="522"/>
        <v>Hardinge Terrace</v>
      </c>
      <c r="Z2113" s="10" t="str">
        <f t="shared" si="523"/>
        <v>Fleetwood</v>
      </c>
      <c r="AA2113" s="10" t="str">
        <f t="shared" si="524"/>
        <v>HX</v>
      </c>
      <c r="AB2113" s="11" t="str">
        <f t="shared" si="525"/>
        <v>43710</v>
      </c>
      <c r="AC2113" s="10" t="str">
        <f t="shared" si="526"/>
        <v>30</v>
      </c>
      <c r="AD2113" s="10" t="str">
        <f t="shared" si="527"/>
        <v>C3</v>
      </c>
      <c r="AE2113" s="12" t="str">
        <f t="shared" si="528"/>
        <v/>
      </c>
    </row>
    <row r="2114" spans="1:31" x14ac:dyDescent="0.25">
      <c r="A2114" s="5">
        <v>2169</v>
      </c>
      <c r="B2114" s="6" t="s">
        <v>5882</v>
      </c>
      <c r="C2114" s="6" t="s">
        <v>5174</v>
      </c>
      <c r="D2114" s="6" t="s">
        <v>15</v>
      </c>
      <c r="E2114" s="6" t="s">
        <v>16</v>
      </c>
      <c r="F2114" s="6">
        <v>30</v>
      </c>
      <c r="G2114" s="6" t="s">
        <v>5883</v>
      </c>
      <c r="H2114" s="6" t="s">
        <v>4926</v>
      </c>
      <c r="I2114" s="6" t="s">
        <v>834</v>
      </c>
      <c r="J2114" s="7">
        <v>43865</v>
      </c>
      <c r="K2114" s="6">
        <v>33</v>
      </c>
      <c r="L2114" s="6" t="s">
        <v>68</v>
      </c>
      <c r="M2114" s="8"/>
      <c r="O2114">
        <f t="shared" si="529"/>
        <v>0</v>
      </c>
      <c r="Q2114" s="5" t="str">
        <f t="shared" si="514"/>
        <v>2169</v>
      </c>
      <c r="R2114" s="6" t="str">
        <f t="shared" si="515"/>
        <v>Maryjane</v>
      </c>
      <c r="S2114" s="6" t="str">
        <f t="shared" si="516"/>
        <v>Briggs</v>
      </c>
      <c r="T2114" s="6" t="str">
        <f t="shared" si="517"/>
        <v>Mrs</v>
      </c>
      <c r="U2114" s="6" t="str">
        <f t="shared" si="518"/>
        <v>F</v>
      </c>
      <c r="V2114" s="6" t="str">
        <f t="shared" si="519"/>
        <v>30</v>
      </c>
      <c r="W2114" s="6" t="str">
        <f t="shared" si="520"/>
        <v>Hardwick Place</v>
      </c>
      <c r="X2114" s="6" t="str">
        <f t="shared" si="521"/>
        <v>ce</v>
      </c>
      <c r="Y2114" s="6" t="str">
        <f t="shared" si="522"/>
        <v>Hardwick Place</v>
      </c>
      <c r="Z2114" s="6" t="str">
        <f t="shared" si="523"/>
        <v>Armagh</v>
      </c>
      <c r="AA2114" s="6" t="str">
        <f t="shared" si="524"/>
        <v>SG</v>
      </c>
      <c r="AB2114" s="7" t="str">
        <f t="shared" si="525"/>
        <v>43865</v>
      </c>
      <c r="AC2114" s="6" t="str">
        <f t="shared" si="526"/>
        <v>33</v>
      </c>
      <c r="AD2114" s="6" t="str">
        <f t="shared" si="527"/>
        <v>A2</v>
      </c>
      <c r="AE2114" s="8" t="str">
        <f t="shared" si="528"/>
        <v/>
      </c>
    </row>
    <row r="2115" spans="1:31" x14ac:dyDescent="0.25">
      <c r="A2115" s="9">
        <v>2170</v>
      </c>
      <c r="B2115" s="10" t="s">
        <v>5884</v>
      </c>
      <c r="C2115" s="10" t="s">
        <v>1670</v>
      </c>
      <c r="D2115" s="10" t="s">
        <v>49</v>
      </c>
      <c r="E2115" s="10" t="s">
        <v>16</v>
      </c>
      <c r="F2115" s="10">
        <v>30</v>
      </c>
      <c r="G2115" s="10" t="s">
        <v>5885</v>
      </c>
      <c r="H2115" s="10" t="s">
        <v>5600</v>
      </c>
      <c r="I2115" s="10" t="s">
        <v>32</v>
      </c>
      <c r="J2115" s="11">
        <v>44543</v>
      </c>
      <c r="K2115" s="10">
        <v>14</v>
      </c>
      <c r="L2115" s="10" t="s">
        <v>62</v>
      </c>
      <c r="M2115" s="12"/>
      <c r="O2115">
        <f t="shared" si="529"/>
        <v>0</v>
      </c>
      <c r="Q2115" s="9" t="str">
        <f t="shared" si="514"/>
        <v>2170</v>
      </c>
      <c r="R2115" s="10" t="str">
        <f t="shared" si="515"/>
        <v>Adina</v>
      </c>
      <c r="S2115" s="10" t="str">
        <f t="shared" si="516"/>
        <v>Moses</v>
      </c>
      <c r="T2115" s="10" t="str">
        <f t="shared" si="517"/>
        <v>Miss</v>
      </c>
      <c r="U2115" s="10" t="str">
        <f t="shared" si="518"/>
        <v>F</v>
      </c>
      <c r="V2115" s="10" t="str">
        <f t="shared" si="519"/>
        <v>30</v>
      </c>
      <c r="W2115" s="10" t="str">
        <f t="shared" si="520"/>
        <v>Hare Court</v>
      </c>
      <c r="X2115" s="10" t="str">
        <f t="shared" si="521"/>
        <v>rt</v>
      </c>
      <c r="Y2115" s="10" t="str">
        <f t="shared" si="522"/>
        <v>Hare Court</v>
      </c>
      <c r="Z2115" s="10" t="str">
        <f t="shared" si="523"/>
        <v>Perranporth</v>
      </c>
      <c r="AA2115" s="10" t="str">
        <f t="shared" si="524"/>
        <v>WC</v>
      </c>
      <c r="AB2115" s="11" t="str">
        <f t="shared" si="525"/>
        <v>44543</v>
      </c>
      <c r="AC2115" s="10" t="str">
        <f t="shared" si="526"/>
        <v>14</v>
      </c>
      <c r="AD2115" s="10" t="str">
        <f t="shared" si="527"/>
        <v>C4</v>
      </c>
      <c r="AE2115" s="12" t="str">
        <f t="shared" si="528"/>
        <v/>
      </c>
    </row>
    <row r="2116" spans="1:31" x14ac:dyDescent="0.25">
      <c r="A2116" s="5">
        <v>2171</v>
      </c>
      <c r="B2116" s="6" t="s">
        <v>5886</v>
      </c>
      <c r="C2116" s="6" t="s">
        <v>2375</v>
      </c>
      <c r="D2116" s="6" t="s">
        <v>15</v>
      </c>
      <c r="E2116" s="6" t="s">
        <v>16</v>
      </c>
      <c r="F2116" s="6">
        <v>30</v>
      </c>
      <c r="G2116" s="6" t="s">
        <v>5887</v>
      </c>
      <c r="H2116" s="6" t="s">
        <v>3559</v>
      </c>
      <c r="I2116" s="6" t="s">
        <v>32</v>
      </c>
      <c r="J2116" s="7">
        <v>43711</v>
      </c>
      <c r="K2116" s="6">
        <v>47</v>
      </c>
      <c r="L2116" s="6" t="s">
        <v>52</v>
      </c>
      <c r="M2116" s="8"/>
      <c r="O2116">
        <f t="shared" si="529"/>
        <v>0</v>
      </c>
      <c r="Q2116" s="5" t="str">
        <f t="shared" si="514"/>
        <v>2171</v>
      </c>
      <c r="R2116" s="6" t="str">
        <f t="shared" si="515"/>
        <v>Arthur</v>
      </c>
      <c r="S2116" s="6" t="str">
        <f t="shared" si="516"/>
        <v>Braun</v>
      </c>
      <c r="T2116" s="6" t="str">
        <f t="shared" si="517"/>
        <v>Mrs</v>
      </c>
      <c r="U2116" s="6" t="str">
        <f t="shared" si="518"/>
        <v>F</v>
      </c>
      <c r="V2116" s="6" t="str">
        <f t="shared" si="519"/>
        <v>30</v>
      </c>
      <c r="W2116" s="6" t="str">
        <f t="shared" si="520"/>
        <v>Hare Walk</v>
      </c>
      <c r="X2116" s="6" t="str">
        <f t="shared" si="521"/>
        <v>lk</v>
      </c>
      <c r="Y2116" s="6" t="str">
        <f t="shared" si="522"/>
        <v>Hare Walk</v>
      </c>
      <c r="Z2116" s="6" t="str">
        <f t="shared" si="523"/>
        <v>Ross-Shire</v>
      </c>
      <c r="AA2116" s="6" t="str">
        <f t="shared" si="524"/>
        <v>WC</v>
      </c>
      <c r="AB2116" s="7" t="str">
        <f t="shared" si="525"/>
        <v>43711</v>
      </c>
      <c r="AC2116" s="6" t="str">
        <f t="shared" si="526"/>
        <v>47</v>
      </c>
      <c r="AD2116" s="6" t="str">
        <f t="shared" si="527"/>
        <v>A1</v>
      </c>
      <c r="AE2116" s="8" t="str">
        <f t="shared" si="528"/>
        <v/>
      </c>
    </row>
    <row r="2117" spans="1:31" x14ac:dyDescent="0.25">
      <c r="A2117" s="9">
        <v>2172</v>
      </c>
      <c r="B2117" s="10" t="s">
        <v>642</v>
      </c>
      <c r="C2117" s="10" t="s">
        <v>254</v>
      </c>
      <c r="D2117" s="10" t="s">
        <v>28</v>
      </c>
      <c r="E2117" s="10" t="s">
        <v>29</v>
      </c>
      <c r="F2117" s="10">
        <v>30</v>
      </c>
      <c r="G2117" s="10" t="s">
        <v>5888</v>
      </c>
      <c r="H2117" s="10" t="s">
        <v>2569</v>
      </c>
      <c r="I2117" s="10" t="s">
        <v>421</v>
      </c>
      <c r="J2117" s="11">
        <v>44253</v>
      </c>
      <c r="K2117" s="10">
        <v>9</v>
      </c>
      <c r="L2117" s="10" t="s">
        <v>99</v>
      </c>
      <c r="M2117" s="12"/>
      <c r="O2117">
        <f t="shared" si="529"/>
        <v>0</v>
      </c>
      <c r="Q2117" s="9" t="str">
        <f t="shared" si="514"/>
        <v>2172</v>
      </c>
      <c r="R2117" s="10" t="str">
        <f t="shared" si="515"/>
        <v>Quentin</v>
      </c>
      <c r="S2117" s="10" t="str">
        <f t="shared" si="516"/>
        <v>Odell</v>
      </c>
      <c r="T2117" s="10" t="str">
        <f t="shared" si="517"/>
        <v>Mr</v>
      </c>
      <c r="U2117" s="10" t="str">
        <f t="shared" si="518"/>
        <v>M</v>
      </c>
      <c r="V2117" s="10" t="str">
        <f t="shared" si="519"/>
        <v>30</v>
      </c>
      <c r="W2117" s="10" t="str">
        <f t="shared" si="520"/>
        <v>Harford Road</v>
      </c>
      <c r="X2117" s="10" t="str">
        <f t="shared" si="521"/>
        <v>ad</v>
      </c>
      <c r="Y2117" s="10" t="str">
        <f t="shared" si="522"/>
        <v>Harford Road</v>
      </c>
      <c r="Z2117" s="10" t="str">
        <f t="shared" si="523"/>
        <v>Aughnacloy</v>
      </c>
      <c r="AA2117" s="10" t="str">
        <f t="shared" si="524"/>
        <v>NR</v>
      </c>
      <c r="AB2117" s="11" t="str">
        <f t="shared" si="525"/>
        <v>44253</v>
      </c>
      <c r="AC2117" s="10" t="str">
        <f t="shared" si="526"/>
        <v>9</v>
      </c>
      <c r="AD2117" s="10" t="str">
        <f t="shared" si="527"/>
        <v>E</v>
      </c>
      <c r="AE2117" s="12" t="str">
        <f t="shared" si="528"/>
        <v/>
      </c>
    </row>
    <row r="2118" spans="1:31" x14ac:dyDescent="0.25">
      <c r="A2118" s="5">
        <v>2173</v>
      </c>
      <c r="B2118" s="6" t="s">
        <v>5122</v>
      </c>
      <c r="C2118" s="6" t="s">
        <v>5889</v>
      </c>
      <c r="D2118" s="6" t="s">
        <v>28</v>
      </c>
      <c r="E2118" s="6" t="s">
        <v>29</v>
      </c>
      <c r="F2118" s="6">
        <v>90</v>
      </c>
      <c r="G2118" s="6" t="s">
        <v>5890</v>
      </c>
      <c r="H2118" s="6" t="s">
        <v>681</v>
      </c>
      <c r="I2118" s="6" t="s">
        <v>682</v>
      </c>
      <c r="J2118" s="7">
        <v>44060</v>
      </c>
      <c r="K2118" s="6">
        <v>42</v>
      </c>
      <c r="L2118" s="6" t="s">
        <v>33</v>
      </c>
      <c r="M2118" s="8"/>
      <c r="O2118">
        <f t="shared" si="529"/>
        <v>0</v>
      </c>
      <c r="Q2118" s="5" t="str">
        <f t="shared" ref="Q2118:Q2181" si="530">TRIM(A2118)</f>
        <v>2173</v>
      </c>
      <c r="R2118" s="6" t="str">
        <f t="shared" ref="R2118:R2181" si="531">TRIM(B2118)</f>
        <v>Archie</v>
      </c>
      <c r="S2118" s="6" t="str">
        <f t="shared" ref="S2118:S2181" si="532">TRIM(C2118)</f>
        <v>Sandoval</v>
      </c>
      <c r="T2118" s="6" t="str">
        <f t="shared" ref="T2118:T2181" si="533">TRIM(D2118)</f>
        <v>Mr</v>
      </c>
      <c r="U2118" s="6" t="str">
        <f t="shared" ref="U2118:U2181" si="534">IF(ISNUMBER(SEARCH("f",TRIM(E2118))),"F","M")</f>
        <v>M</v>
      </c>
      <c r="V2118" s="6" t="str">
        <f t="shared" ref="V2118:V2181" si="535">TRIM(F2118)</f>
        <v>90</v>
      </c>
      <c r="W2118" s="6" t="str">
        <f t="shared" ref="W2118:W2181" si="536">SUBSTITUTE(SUBSTITUTE(SUBSTITUTE(PROPER(TRIM(G2118)),"(?)","")," (No",""),"'S","'s")</f>
        <v>Hargreave Square</v>
      </c>
      <c r="X2118" s="6" t="str">
        <f t="shared" ref="X2118:X2181" si="537">RIGHT(W2118,2)</f>
        <v>re</v>
      </c>
      <c r="Y2118" s="6" t="str">
        <f t="shared" ref="Y2118:Y2181" si="538">IF(OR(X2118="St",X2118="Av",X2118="Pl"),SUBSTITUTE(SUBSTITUTE(SUBSTITUTE(SUBSTITUTE(SUBSTITUTE(SUBSTITUTE(SUBSTITUTE(W2118,"Rd","Road"),"St","Street"),"Cls", "Close"),"Plc","Place"),"Bldgs","Buildings"),"Av","Avenue"),"Pl","Place"),SUBSTITUTE(SUBSTITUTE(SUBSTITUTE(SUBSTITUTE(SUBSTITUTE(W2118,"Rd","Road"),"Cls", "Close"),"Plc","Place"),"Bldgs","Buildings"),"Crt","Court"))</f>
        <v>Hargreave Square</v>
      </c>
      <c r="Z2118" s="6" t="str">
        <f t="shared" ref="Z2118:Z2181" si="539">TRIM(H2118)</f>
        <v>Berkshire</v>
      </c>
      <c r="AA2118" s="6" t="str">
        <f t="shared" ref="AA2118:AA2181" si="540">TRIM(I2118)</f>
        <v>DA</v>
      </c>
      <c r="AB2118" s="7" t="str">
        <f t="shared" ref="AB2118:AB2181" si="541">TRIM(J2118)</f>
        <v>44060</v>
      </c>
      <c r="AC2118" s="6" t="str">
        <f t="shared" ref="AC2118:AC2181" si="542">TRIM(K2118)</f>
        <v>42</v>
      </c>
      <c r="AD2118" s="6" t="str">
        <f t="shared" ref="AD2118:AD2181" si="543">TRIM(L2118)</f>
        <v>A3</v>
      </c>
      <c r="AE2118" s="8" t="str">
        <f t="shared" ref="AE2118:AE2181" si="544">TRIM(M2118)</f>
        <v/>
      </c>
    </row>
    <row r="2119" spans="1:31" x14ac:dyDescent="0.25">
      <c r="A2119" s="9">
        <v>2174</v>
      </c>
      <c r="B2119" s="10" t="s">
        <v>2617</v>
      </c>
      <c r="C2119" s="10" t="s">
        <v>3579</v>
      </c>
      <c r="D2119" s="10" t="s">
        <v>15</v>
      </c>
      <c r="E2119" s="10" t="s">
        <v>16</v>
      </c>
      <c r="F2119" s="10">
        <v>30</v>
      </c>
      <c r="G2119" s="10" t="s">
        <v>5891</v>
      </c>
      <c r="H2119" s="10" t="s">
        <v>1446</v>
      </c>
      <c r="I2119" s="10" t="s">
        <v>1447</v>
      </c>
      <c r="J2119" s="11">
        <v>44262</v>
      </c>
      <c r="K2119" s="10">
        <v>12</v>
      </c>
      <c r="L2119" s="10" t="s">
        <v>78</v>
      </c>
      <c r="M2119" s="12"/>
      <c r="O2119">
        <f t="shared" si="529"/>
        <v>0</v>
      </c>
      <c r="Q2119" s="9" t="str">
        <f t="shared" si="530"/>
        <v>2174</v>
      </c>
      <c r="R2119" s="10" t="str">
        <f t="shared" si="531"/>
        <v>Niki</v>
      </c>
      <c r="S2119" s="10" t="str">
        <f t="shared" si="532"/>
        <v>Nadeau</v>
      </c>
      <c r="T2119" s="10" t="str">
        <f t="shared" si="533"/>
        <v>Mrs</v>
      </c>
      <c r="U2119" s="10" t="str">
        <f t="shared" si="534"/>
        <v>F</v>
      </c>
      <c r="V2119" s="10" t="str">
        <f t="shared" si="535"/>
        <v>30</v>
      </c>
      <c r="W2119" s="10" t="str">
        <f t="shared" si="536"/>
        <v>Harlesden Lane</v>
      </c>
      <c r="X2119" s="10" t="str">
        <f t="shared" si="537"/>
        <v>ne</v>
      </c>
      <c r="Y2119" s="10" t="str">
        <f t="shared" si="538"/>
        <v>Harlesden Lane</v>
      </c>
      <c r="Z2119" s="10" t="str">
        <f t="shared" si="539"/>
        <v>Barrow-Upon-Humber</v>
      </c>
      <c r="AA2119" s="10" t="str">
        <f t="shared" si="540"/>
        <v>S</v>
      </c>
      <c r="AB2119" s="11" t="str">
        <f t="shared" si="541"/>
        <v>44262</v>
      </c>
      <c r="AC2119" s="10" t="str">
        <f t="shared" si="542"/>
        <v>12</v>
      </c>
      <c r="AD2119" s="10" t="str">
        <f t="shared" si="543"/>
        <v>C2</v>
      </c>
      <c r="AE2119" s="12" t="str">
        <f t="shared" si="544"/>
        <v/>
      </c>
    </row>
    <row r="2120" spans="1:31" x14ac:dyDescent="0.25">
      <c r="A2120" s="5">
        <v>2175</v>
      </c>
      <c r="B2120" s="6" t="s">
        <v>4473</v>
      </c>
      <c r="C2120" s="6" t="s">
        <v>5892</v>
      </c>
      <c r="D2120" s="6" t="s">
        <v>28</v>
      </c>
      <c r="E2120" s="6" t="s">
        <v>29</v>
      </c>
      <c r="F2120" s="6">
        <v>90</v>
      </c>
      <c r="G2120" s="6" t="s">
        <v>5893</v>
      </c>
      <c r="H2120" s="6" t="s">
        <v>5894</v>
      </c>
      <c r="I2120" s="6" t="s">
        <v>32</v>
      </c>
      <c r="J2120" s="7">
        <v>44232</v>
      </c>
      <c r="K2120" s="6">
        <v>104</v>
      </c>
      <c r="L2120" s="6" t="s">
        <v>99</v>
      </c>
      <c r="M2120" s="8"/>
      <c r="O2120">
        <f t="shared" si="529"/>
        <v>0</v>
      </c>
      <c r="Q2120" s="5" t="str">
        <f t="shared" si="530"/>
        <v>2175</v>
      </c>
      <c r="R2120" s="6" t="str">
        <f t="shared" si="531"/>
        <v>Noel</v>
      </c>
      <c r="S2120" s="6" t="str">
        <f t="shared" si="532"/>
        <v>Tillman</v>
      </c>
      <c r="T2120" s="6" t="str">
        <f t="shared" si="533"/>
        <v>Mr</v>
      </c>
      <c r="U2120" s="6" t="str">
        <f t="shared" si="534"/>
        <v>M</v>
      </c>
      <c r="V2120" s="6" t="str">
        <f t="shared" si="535"/>
        <v>90</v>
      </c>
      <c r="W2120" s="6" t="str">
        <f t="shared" si="536"/>
        <v>Harley Road</v>
      </c>
      <c r="X2120" s="6" t="str">
        <f t="shared" si="537"/>
        <v>ad</v>
      </c>
      <c r="Y2120" s="6" t="str">
        <f t="shared" si="538"/>
        <v>Harley Road</v>
      </c>
      <c r="Z2120" s="6" t="str">
        <f t="shared" si="539"/>
        <v>Lytham St. Annes</v>
      </c>
      <c r="AA2120" s="6" t="str">
        <f t="shared" si="540"/>
        <v>WC</v>
      </c>
      <c r="AB2120" s="7" t="str">
        <f t="shared" si="541"/>
        <v>44232</v>
      </c>
      <c r="AC2120" s="6" t="str">
        <f t="shared" si="542"/>
        <v>104</v>
      </c>
      <c r="AD2120" s="6" t="str">
        <f t="shared" si="543"/>
        <v>E</v>
      </c>
      <c r="AE2120" s="8" t="str">
        <f t="shared" si="544"/>
        <v/>
      </c>
    </row>
    <row r="2121" spans="1:31" x14ac:dyDescent="0.25">
      <c r="A2121" s="9">
        <v>2176</v>
      </c>
      <c r="B2121" s="10" t="s">
        <v>5895</v>
      </c>
      <c r="C2121" s="10" t="s">
        <v>3832</v>
      </c>
      <c r="D2121" s="10" t="s">
        <v>28</v>
      </c>
      <c r="E2121" s="10" t="s">
        <v>29</v>
      </c>
      <c r="F2121" s="10">
        <v>60</v>
      </c>
      <c r="G2121" s="10" t="s">
        <v>5896</v>
      </c>
      <c r="H2121" s="10" t="s">
        <v>789</v>
      </c>
      <c r="I2121" s="10" t="s">
        <v>176</v>
      </c>
      <c r="J2121" s="11">
        <v>43803</v>
      </c>
      <c r="K2121" s="10">
        <v>22</v>
      </c>
      <c r="L2121" s="10" t="s">
        <v>99</v>
      </c>
      <c r="M2121" s="12"/>
      <c r="O2121">
        <f t="shared" si="529"/>
        <v>0</v>
      </c>
      <c r="Q2121" s="9" t="str">
        <f t="shared" si="530"/>
        <v>2176</v>
      </c>
      <c r="R2121" s="10" t="str">
        <f t="shared" si="531"/>
        <v>Hugh</v>
      </c>
      <c r="S2121" s="10" t="str">
        <f t="shared" si="532"/>
        <v>Dodson</v>
      </c>
      <c r="T2121" s="10" t="str">
        <f t="shared" si="533"/>
        <v>Mr</v>
      </c>
      <c r="U2121" s="10" t="str">
        <f t="shared" si="534"/>
        <v>M</v>
      </c>
      <c r="V2121" s="10" t="str">
        <f t="shared" si="535"/>
        <v>60</v>
      </c>
      <c r="W2121" s="10" t="str">
        <f t="shared" si="536"/>
        <v>Harley Street</v>
      </c>
      <c r="X2121" s="10" t="str">
        <f t="shared" si="537"/>
        <v>et</v>
      </c>
      <c r="Y2121" s="10" t="str">
        <f t="shared" si="538"/>
        <v>Harley Street</v>
      </c>
      <c r="Z2121" s="10" t="str">
        <f t="shared" si="539"/>
        <v>Consett</v>
      </c>
      <c r="AA2121" s="10" t="str">
        <f t="shared" si="540"/>
        <v>CW</v>
      </c>
      <c r="AB2121" s="11" t="str">
        <f t="shared" si="541"/>
        <v>43803</v>
      </c>
      <c r="AC2121" s="10" t="str">
        <f t="shared" si="542"/>
        <v>22</v>
      </c>
      <c r="AD2121" s="10" t="str">
        <f t="shared" si="543"/>
        <v>E</v>
      </c>
      <c r="AE2121" s="12" t="str">
        <f t="shared" si="544"/>
        <v/>
      </c>
    </row>
    <row r="2122" spans="1:31" x14ac:dyDescent="0.25">
      <c r="A2122" s="5">
        <v>2177</v>
      </c>
      <c r="B2122" s="6" t="s">
        <v>5897</v>
      </c>
      <c r="C2122" s="6" t="s">
        <v>861</v>
      </c>
      <c r="D2122" s="6" t="s">
        <v>28</v>
      </c>
      <c r="E2122" s="6" t="s">
        <v>29</v>
      </c>
      <c r="F2122" s="6">
        <v>90</v>
      </c>
      <c r="G2122" s="6" t="s">
        <v>5898</v>
      </c>
      <c r="H2122" s="6" t="s">
        <v>4033</v>
      </c>
      <c r="I2122" s="6" t="s">
        <v>171</v>
      </c>
      <c r="J2122" s="7">
        <v>43834</v>
      </c>
      <c r="K2122" s="6">
        <v>83</v>
      </c>
      <c r="L2122" s="6" t="s">
        <v>39</v>
      </c>
      <c r="M2122" s="8"/>
      <c r="O2122">
        <f t="shared" ref="O2122:O2185" si="545">COUNTBLANK(A2122:L2122)+COUNTIF(K2122,0)</f>
        <v>0</v>
      </c>
      <c r="Q2122" s="5" t="str">
        <f t="shared" si="530"/>
        <v>2177</v>
      </c>
      <c r="R2122" s="6" t="str">
        <f t="shared" si="531"/>
        <v>Nicholas</v>
      </c>
      <c r="S2122" s="6" t="str">
        <f t="shared" si="532"/>
        <v>Means</v>
      </c>
      <c r="T2122" s="6" t="str">
        <f t="shared" si="533"/>
        <v>Mr</v>
      </c>
      <c r="U2122" s="6" t="str">
        <f t="shared" si="534"/>
        <v>M</v>
      </c>
      <c r="V2122" s="6" t="str">
        <f t="shared" si="535"/>
        <v>90</v>
      </c>
      <c r="W2122" s="6" t="str">
        <f t="shared" si="536"/>
        <v>Harley Villas</v>
      </c>
      <c r="X2122" s="6" t="str">
        <f t="shared" si="537"/>
        <v>as</v>
      </c>
      <c r="Y2122" s="6" t="str">
        <f t="shared" si="538"/>
        <v>Harley Villas</v>
      </c>
      <c r="Z2122" s="6" t="str">
        <f t="shared" si="539"/>
        <v>Colyton</v>
      </c>
      <c r="AA2122" s="6" t="str">
        <f t="shared" si="540"/>
        <v>PR</v>
      </c>
      <c r="AB2122" s="7" t="str">
        <f t="shared" si="541"/>
        <v>43834</v>
      </c>
      <c r="AC2122" s="6" t="str">
        <f t="shared" si="542"/>
        <v>83</v>
      </c>
      <c r="AD2122" s="6" t="str">
        <f t="shared" si="543"/>
        <v>C1</v>
      </c>
      <c r="AE2122" s="8" t="str">
        <f t="shared" si="544"/>
        <v/>
      </c>
    </row>
    <row r="2123" spans="1:31" x14ac:dyDescent="0.25">
      <c r="A2123" s="9">
        <v>2178</v>
      </c>
      <c r="B2123" s="10" t="s">
        <v>5899</v>
      </c>
      <c r="C2123" s="10" t="s">
        <v>5767</v>
      </c>
      <c r="D2123" s="10" t="s">
        <v>49</v>
      </c>
      <c r="E2123" s="10" t="s">
        <v>16</v>
      </c>
      <c r="F2123" s="10">
        <v>60</v>
      </c>
      <c r="G2123" s="10" t="s">
        <v>5900</v>
      </c>
      <c r="H2123" s="10" t="s">
        <v>3758</v>
      </c>
      <c r="I2123" s="10" t="s">
        <v>32</v>
      </c>
      <c r="J2123" s="11">
        <v>43909</v>
      </c>
      <c r="K2123" s="10">
        <v>44</v>
      </c>
      <c r="L2123" s="10" t="s">
        <v>157</v>
      </c>
      <c r="M2123" s="12"/>
      <c r="O2123">
        <f t="shared" si="545"/>
        <v>0</v>
      </c>
      <c r="Q2123" s="9" t="str">
        <f t="shared" si="530"/>
        <v>2178</v>
      </c>
      <c r="R2123" s="10" t="str">
        <f t="shared" si="531"/>
        <v>Shaun</v>
      </c>
      <c r="S2123" s="10" t="str">
        <f t="shared" si="532"/>
        <v>Blackmon</v>
      </c>
      <c r="T2123" s="10" t="str">
        <f t="shared" si="533"/>
        <v>Miss</v>
      </c>
      <c r="U2123" s="10" t="str">
        <f t="shared" si="534"/>
        <v>F</v>
      </c>
      <c r="V2123" s="10" t="str">
        <f t="shared" si="535"/>
        <v>60</v>
      </c>
      <c r="W2123" s="10" t="str">
        <f t="shared" si="536"/>
        <v>Harold Terrace</v>
      </c>
      <c r="X2123" s="10" t="str">
        <f t="shared" si="537"/>
        <v>ce</v>
      </c>
      <c r="Y2123" s="10" t="str">
        <f t="shared" si="538"/>
        <v>Harold Terrace</v>
      </c>
      <c r="Z2123" s="10" t="str">
        <f t="shared" si="539"/>
        <v>Turriff</v>
      </c>
      <c r="AA2123" s="10" t="str">
        <f t="shared" si="540"/>
        <v>WC</v>
      </c>
      <c r="AB2123" s="11" t="str">
        <f t="shared" si="541"/>
        <v>43909</v>
      </c>
      <c r="AC2123" s="10" t="str">
        <f t="shared" si="542"/>
        <v>44</v>
      </c>
      <c r="AD2123" s="10" t="str">
        <f t="shared" si="543"/>
        <v>C3</v>
      </c>
      <c r="AE2123" s="12" t="str">
        <f t="shared" si="544"/>
        <v/>
      </c>
    </row>
    <row r="2124" spans="1:31" x14ac:dyDescent="0.25">
      <c r="A2124" s="5">
        <v>2179</v>
      </c>
      <c r="B2124" s="6" t="s">
        <v>5901</v>
      </c>
      <c r="C2124" s="6" t="s">
        <v>5902</v>
      </c>
      <c r="D2124" s="6" t="s">
        <v>15</v>
      </c>
      <c r="E2124" s="6" t="s">
        <v>16</v>
      </c>
      <c r="F2124" s="6">
        <v>90</v>
      </c>
      <c r="G2124" s="6" t="s">
        <v>5900</v>
      </c>
      <c r="H2124" s="6" t="s">
        <v>1792</v>
      </c>
      <c r="I2124" s="6" t="s">
        <v>32</v>
      </c>
      <c r="J2124" s="7">
        <v>44283</v>
      </c>
      <c r="K2124" s="6">
        <v>57</v>
      </c>
      <c r="L2124" s="6" t="s">
        <v>62</v>
      </c>
      <c r="M2124" s="8"/>
      <c r="O2124">
        <f t="shared" si="545"/>
        <v>0</v>
      </c>
      <c r="Q2124" s="5" t="str">
        <f t="shared" si="530"/>
        <v>2179</v>
      </c>
      <c r="R2124" s="6" t="str">
        <f t="shared" si="531"/>
        <v>Wan</v>
      </c>
      <c r="S2124" s="6" t="str">
        <f t="shared" si="532"/>
        <v>Ivey</v>
      </c>
      <c r="T2124" s="6" t="str">
        <f t="shared" si="533"/>
        <v>Mrs</v>
      </c>
      <c r="U2124" s="6" t="str">
        <f t="shared" si="534"/>
        <v>F</v>
      </c>
      <c r="V2124" s="6" t="str">
        <f t="shared" si="535"/>
        <v>90</v>
      </c>
      <c r="W2124" s="6" t="str">
        <f t="shared" si="536"/>
        <v>Harold Terrace</v>
      </c>
      <c r="X2124" s="6" t="str">
        <f t="shared" si="537"/>
        <v>ce</v>
      </c>
      <c r="Y2124" s="6" t="str">
        <f t="shared" si="538"/>
        <v>Harold Terrace</v>
      </c>
      <c r="Z2124" s="6" t="str">
        <f t="shared" si="539"/>
        <v>Weston-Super-Mare</v>
      </c>
      <c r="AA2124" s="6" t="str">
        <f t="shared" si="540"/>
        <v>WC</v>
      </c>
      <c r="AB2124" s="7" t="str">
        <f t="shared" si="541"/>
        <v>44283</v>
      </c>
      <c r="AC2124" s="6" t="str">
        <f t="shared" si="542"/>
        <v>57</v>
      </c>
      <c r="AD2124" s="6" t="str">
        <f t="shared" si="543"/>
        <v>C4</v>
      </c>
      <c r="AE2124" s="8" t="str">
        <f t="shared" si="544"/>
        <v/>
      </c>
    </row>
    <row r="2125" spans="1:31" x14ac:dyDescent="0.25">
      <c r="A2125" s="9">
        <v>2180</v>
      </c>
      <c r="B2125" s="10" t="s">
        <v>981</v>
      </c>
      <c r="C2125" s="10" t="s">
        <v>2591</v>
      </c>
      <c r="D2125" s="10" t="s">
        <v>28</v>
      </c>
      <c r="E2125" s="10" t="s">
        <v>29</v>
      </c>
      <c r="F2125" s="10">
        <v>30</v>
      </c>
      <c r="G2125" s="10" t="s">
        <v>5903</v>
      </c>
      <c r="H2125" s="10" t="s">
        <v>4992</v>
      </c>
      <c r="I2125" s="10" t="s">
        <v>32</v>
      </c>
      <c r="J2125" s="11">
        <v>44330</v>
      </c>
      <c r="K2125" s="10">
        <v>96</v>
      </c>
      <c r="L2125" s="10" t="s">
        <v>52</v>
      </c>
      <c r="M2125" s="12"/>
      <c r="O2125">
        <f t="shared" si="545"/>
        <v>0</v>
      </c>
      <c r="Q2125" s="9" t="str">
        <f t="shared" si="530"/>
        <v>2180</v>
      </c>
      <c r="R2125" s="10" t="str">
        <f t="shared" si="531"/>
        <v>Robt</v>
      </c>
      <c r="S2125" s="10" t="str">
        <f t="shared" si="532"/>
        <v>Randolph</v>
      </c>
      <c r="T2125" s="10" t="str">
        <f t="shared" si="533"/>
        <v>Mr</v>
      </c>
      <c r="U2125" s="10" t="str">
        <f t="shared" si="534"/>
        <v>M</v>
      </c>
      <c r="V2125" s="10" t="str">
        <f t="shared" si="535"/>
        <v>30</v>
      </c>
      <c r="W2125" s="10" t="str">
        <f t="shared" si="536"/>
        <v>Harolds Place</v>
      </c>
      <c r="X2125" s="10" t="str">
        <f t="shared" si="537"/>
        <v>ce</v>
      </c>
      <c r="Y2125" s="10" t="str">
        <f t="shared" si="538"/>
        <v>Harolds Place</v>
      </c>
      <c r="Z2125" s="10" t="str">
        <f t="shared" si="539"/>
        <v>Stanmore</v>
      </c>
      <c r="AA2125" s="10" t="str">
        <f t="shared" si="540"/>
        <v>WC</v>
      </c>
      <c r="AB2125" s="11" t="str">
        <f t="shared" si="541"/>
        <v>44330</v>
      </c>
      <c r="AC2125" s="10" t="str">
        <f t="shared" si="542"/>
        <v>96</v>
      </c>
      <c r="AD2125" s="10" t="str">
        <f t="shared" si="543"/>
        <v>A1</v>
      </c>
      <c r="AE2125" s="12" t="str">
        <f t="shared" si="544"/>
        <v/>
      </c>
    </row>
    <row r="2126" spans="1:31" x14ac:dyDescent="0.25">
      <c r="A2126" s="5">
        <v>2181</v>
      </c>
      <c r="B2126" s="6" t="s">
        <v>5904</v>
      </c>
      <c r="C2126" s="6" t="s">
        <v>5905</v>
      </c>
      <c r="D2126" s="6" t="s">
        <v>15</v>
      </c>
      <c r="E2126" s="6" t="s">
        <v>16</v>
      </c>
      <c r="F2126" s="6">
        <v>30</v>
      </c>
      <c r="G2126" s="6" t="s">
        <v>5906</v>
      </c>
      <c r="H2126" s="6" t="s">
        <v>374</v>
      </c>
      <c r="I2126" s="6" t="s">
        <v>144</v>
      </c>
      <c r="J2126" s="7">
        <v>43864</v>
      </c>
      <c r="K2126" s="6">
        <v>90</v>
      </c>
      <c r="L2126" s="6" t="s">
        <v>20</v>
      </c>
      <c r="M2126" s="8"/>
      <c r="O2126">
        <f t="shared" si="545"/>
        <v>0</v>
      </c>
      <c r="Q2126" s="5" t="str">
        <f t="shared" si="530"/>
        <v>2181</v>
      </c>
      <c r="R2126" s="6" t="str">
        <f t="shared" si="531"/>
        <v>Krystina</v>
      </c>
      <c r="S2126" s="6" t="str">
        <f t="shared" si="532"/>
        <v>Wilkerson</v>
      </c>
      <c r="T2126" s="6" t="str">
        <f t="shared" si="533"/>
        <v>Mrs</v>
      </c>
      <c r="U2126" s="6" t="str">
        <f t="shared" si="534"/>
        <v>F</v>
      </c>
      <c r="V2126" s="6" t="str">
        <f t="shared" si="535"/>
        <v>30</v>
      </c>
      <c r="W2126" s="6" t="str">
        <f t="shared" si="536"/>
        <v>Harp Alley</v>
      </c>
      <c r="X2126" s="6" t="str">
        <f t="shared" si="537"/>
        <v>ey</v>
      </c>
      <c r="Y2126" s="6" t="str">
        <f t="shared" si="538"/>
        <v>Harp Alley</v>
      </c>
      <c r="Z2126" s="6" t="str">
        <f t="shared" si="539"/>
        <v>Halifax</v>
      </c>
      <c r="AA2126" s="6" t="str">
        <f t="shared" si="540"/>
        <v>UB</v>
      </c>
      <c r="AB2126" s="7" t="str">
        <f t="shared" si="541"/>
        <v>43864</v>
      </c>
      <c r="AC2126" s="6" t="str">
        <f t="shared" si="542"/>
        <v>90</v>
      </c>
      <c r="AD2126" s="6" t="str">
        <f t="shared" si="543"/>
        <v>B</v>
      </c>
      <c r="AE2126" s="8" t="str">
        <f t="shared" si="544"/>
        <v/>
      </c>
    </row>
    <row r="2127" spans="1:31" x14ac:dyDescent="0.25">
      <c r="A2127" s="9">
        <v>2182</v>
      </c>
      <c r="B2127" s="10" t="s">
        <v>5907</v>
      </c>
      <c r="C2127" s="10" t="s">
        <v>2115</v>
      </c>
      <c r="D2127" s="10" t="s">
        <v>28</v>
      </c>
      <c r="E2127" s="10" t="s">
        <v>29</v>
      </c>
      <c r="F2127" s="10">
        <v>60</v>
      </c>
      <c r="G2127" s="10" t="s">
        <v>5908</v>
      </c>
      <c r="H2127" s="10" t="s">
        <v>3620</v>
      </c>
      <c r="I2127" s="10" t="s">
        <v>32</v>
      </c>
      <c r="J2127" s="11">
        <v>44233</v>
      </c>
      <c r="K2127" s="10">
        <v>92</v>
      </c>
      <c r="L2127" s="10" t="s">
        <v>99</v>
      </c>
      <c r="M2127" s="12"/>
      <c r="O2127">
        <f t="shared" si="545"/>
        <v>0</v>
      </c>
      <c r="Q2127" s="9" t="str">
        <f t="shared" si="530"/>
        <v>2182</v>
      </c>
      <c r="R2127" s="10" t="str">
        <f t="shared" si="531"/>
        <v>Jarvis</v>
      </c>
      <c r="S2127" s="10" t="str">
        <f t="shared" si="532"/>
        <v>Johns</v>
      </c>
      <c r="T2127" s="10" t="str">
        <f t="shared" si="533"/>
        <v>Mr</v>
      </c>
      <c r="U2127" s="10" t="str">
        <f t="shared" si="534"/>
        <v>M</v>
      </c>
      <c r="V2127" s="10" t="str">
        <f t="shared" si="535"/>
        <v>60</v>
      </c>
      <c r="W2127" s="10" t="str">
        <f t="shared" si="536"/>
        <v>Harp Island</v>
      </c>
      <c r="X2127" s="10" t="str">
        <f t="shared" si="537"/>
        <v>nd</v>
      </c>
      <c r="Y2127" s="10" t="str">
        <f t="shared" si="538"/>
        <v>Harp Island</v>
      </c>
      <c r="Z2127" s="10" t="str">
        <f t="shared" si="539"/>
        <v>Yateley</v>
      </c>
      <c r="AA2127" s="10" t="str">
        <f t="shared" si="540"/>
        <v>WC</v>
      </c>
      <c r="AB2127" s="11" t="str">
        <f t="shared" si="541"/>
        <v>44233</v>
      </c>
      <c r="AC2127" s="10" t="str">
        <f t="shared" si="542"/>
        <v>92</v>
      </c>
      <c r="AD2127" s="10" t="str">
        <f t="shared" si="543"/>
        <v>E</v>
      </c>
      <c r="AE2127" s="12" t="str">
        <f t="shared" si="544"/>
        <v/>
      </c>
    </row>
    <row r="2128" spans="1:31" x14ac:dyDescent="0.25">
      <c r="A2128" s="5">
        <v>2183</v>
      </c>
      <c r="B2128" s="6" t="s">
        <v>563</v>
      </c>
      <c r="C2128" s="6" t="s">
        <v>5909</v>
      </c>
      <c r="D2128" s="6" t="s">
        <v>28</v>
      </c>
      <c r="E2128" s="6" t="s">
        <v>29</v>
      </c>
      <c r="F2128" s="6">
        <v>30</v>
      </c>
      <c r="G2128" s="6" t="s">
        <v>5910</v>
      </c>
      <c r="H2128" s="6" t="s">
        <v>1888</v>
      </c>
      <c r="I2128" s="6" t="s">
        <v>291</v>
      </c>
      <c r="J2128" s="7">
        <v>43593</v>
      </c>
      <c r="K2128" s="6">
        <v>27</v>
      </c>
      <c r="L2128" s="6" t="s">
        <v>99</v>
      </c>
      <c r="M2128" s="8"/>
      <c r="O2128">
        <f t="shared" si="545"/>
        <v>0</v>
      </c>
      <c r="Q2128" s="5" t="str">
        <f t="shared" si="530"/>
        <v>2183</v>
      </c>
      <c r="R2128" s="6" t="str">
        <f t="shared" si="531"/>
        <v>Sydney</v>
      </c>
      <c r="S2128" s="6" t="str">
        <f t="shared" si="532"/>
        <v>Chamberlain</v>
      </c>
      <c r="T2128" s="6" t="str">
        <f t="shared" si="533"/>
        <v>Mr</v>
      </c>
      <c r="U2128" s="6" t="str">
        <f t="shared" si="534"/>
        <v>M</v>
      </c>
      <c r="V2128" s="6" t="str">
        <f t="shared" si="535"/>
        <v>30</v>
      </c>
      <c r="W2128" s="6" t="str">
        <f t="shared" si="536"/>
        <v>Harper Mews</v>
      </c>
      <c r="X2128" s="6" t="str">
        <f t="shared" si="537"/>
        <v>ws</v>
      </c>
      <c r="Y2128" s="6" t="str">
        <f t="shared" si="538"/>
        <v>Harper Mews</v>
      </c>
      <c r="Z2128" s="6" t="str">
        <f t="shared" si="539"/>
        <v>Isle Of Jura</v>
      </c>
      <c r="AA2128" s="6" t="str">
        <f t="shared" si="540"/>
        <v>HS</v>
      </c>
      <c r="AB2128" s="7" t="str">
        <f t="shared" si="541"/>
        <v>43593</v>
      </c>
      <c r="AC2128" s="6" t="str">
        <f t="shared" si="542"/>
        <v>27</v>
      </c>
      <c r="AD2128" s="6" t="str">
        <f t="shared" si="543"/>
        <v>E</v>
      </c>
      <c r="AE2128" s="8" t="str">
        <f t="shared" si="544"/>
        <v/>
      </c>
    </row>
    <row r="2129" spans="1:31" x14ac:dyDescent="0.25">
      <c r="A2129" s="9">
        <v>2184</v>
      </c>
      <c r="B2129" s="10" t="s">
        <v>4553</v>
      </c>
      <c r="C2129" s="10" t="s">
        <v>5911</v>
      </c>
      <c r="D2129" s="10" t="s">
        <v>28</v>
      </c>
      <c r="E2129" s="10" t="s">
        <v>29</v>
      </c>
      <c r="F2129" s="10">
        <v>90</v>
      </c>
      <c r="G2129" s="10" t="s">
        <v>5912</v>
      </c>
      <c r="H2129" s="10" t="s">
        <v>5913</v>
      </c>
      <c r="I2129" s="10" t="s">
        <v>171</v>
      </c>
      <c r="J2129" s="11">
        <v>43932</v>
      </c>
      <c r="K2129" s="10">
        <v>18</v>
      </c>
      <c r="L2129" s="10" t="s">
        <v>39</v>
      </c>
      <c r="M2129" s="12"/>
      <c r="O2129">
        <f t="shared" si="545"/>
        <v>0</v>
      </c>
      <c r="Q2129" s="9" t="str">
        <f t="shared" si="530"/>
        <v>2184</v>
      </c>
      <c r="R2129" s="10" t="str">
        <f t="shared" si="531"/>
        <v>Reynaldo</v>
      </c>
      <c r="S2129" s="10" t="str">
        <f t="shared" si="532"/>
        <v>Cotton</v>
      </c>
      <c r="T2129" s="10" t="str">
        <f t="shared" si="533"/>
        <v>Mr</v>
      </c>
      <c r="U2129" s="10" t="str">
        <f t="shared" si="534"/>
        <v>M</v>
      </c>
      <c r="V2129" s="10" t="str">
        <f t="shared" si="535"/>
        <v>90</v>
      </c>
      <c r="W2129" s="10" t="str">
        <f t="shared" si="536"/>
        <v>Harper Street</v>
      </c>
      <c r="X2129" s="10" t="str">
        <f t="shared" si="537"/>
        <v>et</v>
      </c>
      <c r="Y2129" s="10" t="str">
        <f t="shared" si="538"/>
        <v>Harper Street</v>
      </c>
      <c r="Z2129" s="10" t="str">
        <f t="shared" si="539"/>
        <v>Church Stretton</v>
      </c>
      <c r="AA2129" s="10" t="str">
        <f t="shared" si="540"/>
        <v>PR</v>
      </c>
      <c r="AB2129" s="11" t="str">
        <f t="shared" si="541"/>
        <v>43932</v>
      </c>
      <c r="AC2129" s="10" t="str">
        <f t="shared" si="542"/>
        <v>18</v>
      </c>
      <c r="AD2129" s="10" t="str">
        <f t="shared" si="543"/>
        <v>C1</v>
      </c>
      <c r="AE2129" s="12" t="str">
        <f t="shared" si="544"/>
        <v/>
      </c>
    </row>
    <row r="2130" spans="1:31" x14ac:dyDescent="0.25">
      <c r="A2130" s="5">
        <v>2185</v>
      </c>
      <c r="B2130" s="6" t="s">
        <v>5914</v>
      </c>
      <c r="C2130" s="6" t="s">
        <v>4244</v>
      </c>
      <c r="D2130" s="6" t="s">
        <v>15</v>
      </c>
      <c r="E2130" s="6" t="s">
        <v>16</v>
      </c>
      <c r="F2130" s="6">
        <v>60</v>
      </c>
      <c r="G2130" s="6" t="s">
        <v>5915</v>
      </c>
      <c r="H2130" s="6" t="s">
        <v>1932</v>
      </c>
      <c r="I2130" s="6" t="s">
        <v>291</v>
      </c>
      <c r="J2130" s="7">
        <v>44039</v>
      </c>
      <c r="K2130" s="6">
        <v>64</v>
      </c>
      <c r="L2130" s="6" t="s">
        <v>62</v>
      </c>
      <c r="M2130" s="8"/>
      <c r="O2130">
        <f t="shared" si="545"/>
        <v>0</v>
      </c>
      <c r="Q2130" s="5" t="str">
        <f t="shared" si="530"/>
        <v>2185</v>
      </c>
      <c r="R2130" s="6" t="str">
        <f t="shared" si="531"/>
        <v>Dolores</v>
      </c>
      <c r="S2130" s="6" t="str">
        <f t="shared" si="532"/>
        <v>Lynch</v>
      </c>
      <c r="T2130" s="6" t="str">
        <f t="shared" si="533"/>
        <v>Mrs</v>
      </c>
      <c r="U2130" s="6" t="str">
        <f t="shared" si="534"/>
        <v>F</v>
      </c>
      <c r="V2130" s="6" t="str">
        <f t="shared" si="535"/>
        <v>60</v>
      </c>
      <c r="W2130" s="6" t="str">
        <f t="shared" si="536"/>
        <v>Harpur Street</v>
      </c>
      <c r="X2130" s="6" t="str">
        <f t="shared" si="537"/>
        <v>et</v>
      </c>
      <c r="Y2130" s="6" t="str">
        <f t="shared" si="538"/>
        <v>Harpur Street</v>
      </c>
      <c r="Z2130" s="6" t="str">
        <f t="shared" si="539"/>
        <v>Isle Of Rum</v>
      </c>
      <c r="AA2130" s="6" t="str">
        <f t="shared" si="540"/>
        <v>HS</v>
      </c>
      <c r="AB2130" s="7" t="str">
        <f t="shared" si="541"/>
        <v>44039</v>
      </c>
      <c r="AC2130" s="6" t="str">
        <f t="shared" si="542"/>
        <v>64</v>
      </c>
      <c r="AD2130" s="6" t="str">
        <f t="shared" si="543"/>
        <v>C4</v>
      </c>
      <c r="AE2130" s="8" t="str">
        <f t="shared" si="544"/>
        <v/>
      </c>
    </row>
    <row r="2131" spans="1:31" x14ac:dyDescent="0.25">
      <c r="A2131" s="9">
        <v>2186</v>
      </c>
      <c r="B2131" s="10" t="s">
        <v>5916</v>
      </c>
      <c r="C2131" s="10" t="s">
        <v>3402</v>
      </c>
      <c r="D2131" s="10" t="s">
        <v>15</v>
      </c>
      <c r="E2131" s="10" t="s">
        <v>16</v>
      </c>
      <c r="F2131" s="10">
        <v>30</v>
      </c>
      <c r="G2131" s="10" t="s">
        <v>5917</v>
      </c>
      <c r="H2131" s="10" t="s">
        <v>5562</v>
      </c>
      <c r="I2131" s="10" t="s">
        <v>185</v>
      </c>
      <c r="J2131" s="11">
        <v>44062</v>
      </c>
      <c r="K2131" s="10">
        <v>62</v>
      </c>
      <c r="L2131" s="10" t="s">
        <v>78</v>
      </c>
      <c r="M2131" s="12"/>
      <c r="O2131">
        <f t="shared" si="545"/>
        <v>0</v>
      </c>
      <c r="Q2131" s="9" t="str">
        <f t="shared" si="530"/>
        <v>2186</v>
      </c>
      <c r="R2131" s="10" t="str">
        <f t="shared" si="531"/>
        <v>Marchelle</v>
      </c>
      <c r="S2131" s="10" t="str">
        <f t="shared" si="532"/>
        <v>Riddle</v>
      </c>
      <c r="T2131" s="10" t="str">
        <f t="shared" si="533"/>
        <v>Mrs</v>
      </c>
      <c r="U2131" s="10" t="str">
        <f t="shared" si="534"/>
        <v>F</v>
      </c>
      <c r="V2131" s="10" t="str">
        <f t="shared" si="535"/>
        <v>30</v>
      </c>
      <c r="W2131" s="10" t="str">
        <f t="shared" si="536"/>
        <v>Harriet Lane</v>
      </c>
      <c r="X2131" s="10" t="str">
        <f t="shared" si="537"/>
        <v>ne</v>
      </c>
      <c r="Y2131" s="10" t="str">
        <f t="shared" si="538"/>
        <v>Harriet Lane</v>
      </c>
      <c r="Z2131" s="10" t="str">
        <f t="shared" si="539"/>
        <v>Fairbourne</v>
      </c>
      <c r="AA2131" s="10" t="str">
        <f t="shared" si="540"/>
        <v>HX</v>
      </c>
      <c r="AB2131" s="11" t="str">
        <f t="shared" si="541"/>
        <v>44062</v>
      </c>
      <c r="AC2131" s="10" t="str">
        <f t="shared" si="542"/>
        <v>62</v>
      </c>
      <c r="AD2131" s="10" t="str">
        <f t="shared" si="543"/>
        <v>C2</v>
      </c>
      <c r="AE2131" s="12" t="str">
        <f t="shared" si="544"/>
        <v/>
      </c>
    </row>
    <row r="2132" spans="1:31" x14ac:dyDescent="0.25">
      <c r="A2132" s="5">
        <v>2187</v>
      </c>
      <c r="B2132" s="6" t="s">
        <v>5315</v>
      </c>
      <c r="C2132" s="6" t="s">
        <v>5918</v>
      </c>
      <c r="D2132" s="6" t="s">
        <v>90</v>
      </c>
      <c r="E2132" s="6" t="s">
        <v>29</v>
      </c>
      <c r="F2132" s="6">
        <v>60</v>
      </c>
      <c r="G2132" s="6" t="s">
        <v>5919</v>
      </c>
      <c r="H2132" s="6" t="s">
        <v>285</v>
      </c>
      <c r="I2132" s="6" t="s">
        <v>32</v>
      </c>
      <c r="J2132" s="7">
        <v>44100</v>
      </c>
      <c r="K2132" s="6">
        <v>89</v>
      </c>
      <c r="L2132" s="6" t="s">
        <v>157</v>
      </c>
      <c r="M2132" s="8"/>
      <c r="O2132">
        <f t="shared" si="545"/>
        <v>0</v>
      </c>
      <c r="Q2132" s="5" t="str">
        <f t="shared" si="530"/>
        <v>2187</v>
      </c>
      <c r="R2132" s="6" t="str">
        <f t="shared" si="531"/>
        <v>Leonel</v>
      </c>
      <c r="S2132" s="6" t="str">
        <f t="shared" si="532"/>
        <v>Hutchins</v>
      </c>
      <c r="T2132" s="6" t="str">
        <f t="shared" si="533"/>
        <v>Dr</v>
      </c>
      <c r="U2132" s="6" t="str">
        <f t="shared" si="534"/>
        <v>M</v>
      </c>
      <c r="V2132" s="6" t="str">
        <f t="shared" si="535"/>
        <v>60</v>
      </c>
      <c r="W2132" s="6" t="str">
        <f t="shared" si="536"/>
        <v>Harringay Gardens</v>
      </c>
      <c r="X2132" s="6" t="str">
        <f t="shared" si="537"/>
        <v>ns</v>
      </c>
      <c r="Y2132" s="6" t="str">
        <f t="shared" si="538"/>
        <v>Harringay Gardens</v>
      </c>
      <c r="Z2132" s="6" t="str">
        <f t="shared" si="539"/>
        <v>Staffordshire</v>
      </c>
      <c r="AA2132" s="6" t="str">
        <f t="shared" si="540"/>
        <v>WC</v>
      </c>
      <c r="AB2132" s="7" t="str">
        <f t="shared" si="541"/>
        <v>44100</v>
      </c>
      <c r="AC2132" s="6" t="str">
        <f t="shared" si="542"/>
        <v>89</v>
      </c>
      <c r="AD2132" s="6" t="str">
        <f t="shared" si="543"/>
        <v>C3</v>
      </c>
      <c r="AE2132" s="8" t="str">
        <f t="shared" si="544"/>
        <v/>
      </c>
    </row>
    <row r="2133" spans="1:31" x14ac:dyDescent="0.25">
      <c r="A2133" s="9">
        <v>2188</v>
      </c>
      <c r="B2133" s="10" t="s">
        <v>5240</v>
      </c>
      <c r="C2133" s="10" t="s">
        <v>4255</v>
      </c>
      <c r="D2133" s="10" t="s">
        <v>15</v>
      </c>
      <c r="E2133" s="10" t="s">
        <v>16</v>
      </c>
      <c r="F2133" s="10">
        <v>60</v>
      </c>
      <c r="G2133" s="10" t="s">
        <v>5920</v>
      </c>
      <c r="H2133" s="10" t="s">
        <v>1876</v>
      </c>
      <c r="I2133" s="10" t="s">
        <v>1877</v>
      </c>
      <c r="J2133" s="11">
        <v>43772</v>
      </c>
      <c r="K2133" s="10">
        <v>45</v>
      </c>
      <c r="L2133" s="10" t="s">
        <v>33</v>
      </c>
      <c r="M2133" s="12"/>
      <c r="O2133">
        <f t="shared" si="545"/>
        <v>0</v>
      </c>
      <c r="Q2133" s="9" t="str">
        <f t="shared" si="530"/>
        <v>2188</v>
      </c>
      <c r="R2133" s="10" t="str">
        <f t="shared" si="531"/>
        <v>Zonia</v>
      </c>
      <c r="S2133" s="10" t="str">
        <f t="shared" si="532"/>
        <v>Burrell</v>
      </c>
      <c r="T2133" s="10" t="str">
        <f t="shared" si="533"/>
        <v>Mrs</v>
      </c>
      <c r="U2133" s="10" t="str">
        <f t="shared" si="534"/>
        <v>F</v>
      </c>
      <c r="V2133" s="10" t="str">
        <f t="shared" si="535"/>
        <v>60</v>
      </c>
      <c r="W2133" s="10" t="str">
        <f t="shared" si="536"/>
        <v>Harrington Hill</v>
      </c>
      <c r="X2133" s="10" t="str">
        <f t="shared" si="537"/>
        <v>ll</v>
      </c>
      <c r="Y2133" s="10" t="str">
        <f t="shared" si="538"/>
        <v>Harrington Hill</v>
      </c>
      <c r="Z2133" s="10" t="str">
        <f t="shared" si="539"/>
        <v>Ashby-De-La-Zouch</v>
      </c>
      <c r="AA2133" s="10" t="str">
        <f t="shared" si="540"/>
        <v>SL</v>
      </c>
      <c r="AB2133" s="11" t="str">
        <f t="shared" si="541"/>
        <v>43772</v>
      </c>
      <c r="AC2133" s="10" t="str">
        <f t="shared" si="542"/>
        <v>45</v>
      </c>
      <c r="AD2133" s="10" t="str">
        <f t="shared" si="543"/>
        <v>A3</v>
      </c>
      <c r="AE2133" s="12" t="str">
        <f t="shared" si="544"/>
        <v/>
      </c>
    </row>
    <row r="2134" spans="1:31" x14ac:dyDescent="0.25">
      <c r="A2134" s="5">
        <v>2189</v>
      </c>
      <c r="B2134" s="6" t="s">
        <v>5921</v>
      </c>
      <c r="C2134" s="6" t="s">
        <v>5184</v>
      </c>
      <c r="D2134" s="6" t="s">
        <v>28</v>
      </c>
      <c r="E2134" s="6" t="s">
        <v>29</v>
      </c>
      <c r="F2134" s="6">
        <v>60</v>
      </c>
      <c r="G2134" s="6" t="s">
        <v>5920</v>
      </c>
      <c r="H2134" s="6" t="s">
        <v>1450</v>
      </c>
      <c r="I2134" s="6" t="s">
        <v>185</v>
      </c>
      <c r="J2134" s="7">
        <v>44329</v>
      </c>
      <c r="K2134" s="6">
        <v>72</v>
      </c>
      <c r="L2134" s="6" t="s">
        <v>99</v>
      </c>
      <c r="M2134" s="8"/>
      <c r="O2134">
        <f t="shared" si="545"/>
        <v>0</v>
      </c>
      <c r="Q2134" s="5" t="str">
        <f t="shared" si="530"/>
        <v>2189</v>
      </c>
      <c r="R2134" s="6" t="str">
        <f t="shared" si="531"/>
        <v>Antwan</v>
      </c>
      <c r="S2134" s="6" t="str">
        <f t="shared" si="532"/>
        <v>Crow</v>
      </c>
      <c r="T2134" s="6" t="str">
        <f t="shared" si="533"/>
        <v>Mr</v>
      </c>
      <c r="U2134" s="6" t="str">
        <f t="shared" si="534"/>
        <v>M</v>
      </c>
      <c r="V2134" s="6" t="str">
        <f t="shared" si="535"/>
        <v>60</v>
      </c>
      <c r="W2134" s="6" t="str">
        <f t="shared" si="536"/>
        <v>Harrington Hill</v>
      </c>
      <c r="X2134" s="6" t="str">
        <f t="shared" si="537"/>
        <v>ll</v>
      </c>
      <c r="Y2134" s="6" t="str">
        <f t="shared" si="538"/>
        <v>Harrington Hill</v>
      </c>
      <c r="Z2134" s="6" t="str">
        <f t="shared" si="539"/>
        <v>Forest Row</v>
      </c>
      <c r="AA2134" s="6" t="str">
        <f t="shared" si="540"/>
        <v>HX</v>
      </c>
      <c r="AB2134" s="7" t="str">
        <f t="shared" si="541"/>
        <v>44329</v>
      </c>
      <c r="AC2134" s="6" t="str">
        <f t="shared" si="542"/>
        <v>72</v>
      </c>
      <c r="AD2134" s="6" t="str">
        <f t="shared" si="543"/>
        <v>E</v>
      </c>
      <c r="AE2134" s="8" t="str">
        <f t="shared" si="544"/>
        <v/>
      </c>
    </row>
    <row r="2135" spans="1:31" x14ac:dyDescent="0.25">
      <c r="A2135" s="9">
        <v>2190</v>
      </c>
      <c r="B2135" s="10" t="s">
        <v>5922</v>
      </c>
      <c r="C2135" s="10" t="s">
        <v>5923</v>
      </c>
      <c r="D2135" s="10" t="s">
        <v>49</v>
      </c>
      <c r="E2135" s="10" t="s">
        <v>16</v>
      </c>
      <c r="F2135" s="10">
        <v>60</v>
      </c>
      <c r="G2135" s="10" t="s">
        <v>5924</v>
      </c>
      <c r="H2135" s="10" t="s">
        <v>2723</v>
      </c>
      <c r="I2135" s="10" t="s">
        <v>25</v>
      </c>
      <c r="J2135" s="11">
        <v>44417</v>
      </c>
      <c r="K2135" s="10">
        <v>67</v>
      </c>
      <c r="L2135" s="10" t="s">
        <v>44</v>
      </c>
      <c r="M2135" s="12"/>
      <c r="O2135">
        <f t="shared" si="545"/>
        <v>0</v>
      </c>
      <c r="Q2135" s="9" t="str">
        <f t="shared" si="530"/>
        <v>2190</v>
      </c>
      <c r="R2135" s="10" t="str">
        <f t="shared" si="531"/>
        <v>Jennine</v>
      </c>
      <c r="S2135" s="10" t="str">
        <f t="shared" si="532"/>
        <v>Pate</v>
      </c>
      <c r="T2135" s="10" t="str">
        <f t="shared" si="533"/>
        <v>Miss</v>
      </c>
      <c r="U2135" s="10" t="str">
        <f t="shared" si="534"/>
        <v>F</v>
      </c>
      <c r="V2135" s="10" t="str">
        <f t="shared" si="535"/>
        <v>60</v>
      </c>
      <c r="W2135" s="10" t="str">
        <f t="shared" si="536"/>
        <v>Harrington Square</v>
      </c>
      <c r="X2135" s="10" t="str">
        <f t="shared" si="537"/>
        <v>re</v>
      </c>
      <c r="Y2135" s="10" t="str">
        <f t="shared" si="538"/>
        <v>Harrington Square</v>
      </c>
      <c r="Z2135" s="10" t="str">
        <f t="shared" si="539"/>
        <v>Hertford</v>
      </c>
      <c r="AA2135" s="10" t="str">
        <f t="shared" si="540"/>
        <v>HG</v>
      </c>
      <c r="AB2135" s="11" t="str">
        <f t="shared" si="541"/>
        <v>44417</v>
      </c>
      <c r="AC2135" s="10" t="str">
        <f t="shared" si="542"/>
        <v>67</v>
      </c>
      <c r="AD2135" s="10" t="str">
        <f t="shared" si="543"/>
        <v>D</v>
      </c>
      <c r="AE2135" s="12" t="str">
        <f t="shared" si="544"/>
        <v/>
      </c>
    </row>
    <row r="2136" spans="1:31" x14ac:dyDescent="0.25">
      <c r="A2136" s="5">
        <v>2191</v>
      </c>
      <c r="B2136" s="6" t="s">
        <v>5925</v>
      </c>
      <c r="C2136" s="6" t="s">
        <v>4377</v>
      </c>
      <c r="D2136" s="6" t="s">
        <v>49</v>
      </c>
      <c r="E2136" s="6" t="s">
        <v>16</v>
      </c>
      <c r="F2136" s="6">
        <v>60</v>
      </c>
      <c r="G2136" s="6" t="s">
        <v>5926</v>
      </c>
      <c r="H2136" s="6" t="s">
        <v>2661</v>
      </c>
      <c r="I2136" s="6" t="s">
        <v>1152</v>
      </c>
      <c r="J2136" s="7">
        <v>44520</v>
      </c>
      <c r="K2136" s="6">
        <v>36</v>
      </c>
      <c r="L2136" s="6" t="s">
        <v>78</v>
      </c>
      <c r="M2136" s="8"/>
      <c r="O2136">
        <f t="shared" si="545"/>
        <v>0</v>
      </c>
      <c r="Q2136" s="5" t="str">
        <f t="shared" si="530"/>
        <v>2191</v>
      </c>
      <c r="R2136" s="6" t="str">
        <f t="shared" si="531"/>
        <v>Kareen</v>
      </c>
      <c r="S2136" s="6" t="str">
        <f t="shared" si="532"/>
        <v>Madden</v>
      </c>
      <c r="T2136" s="6" t="str">
        <f t="shared" si="533"/>
        <v>Miss</v>
      </c>
      <c r="U2136" s="6" t="str">
        <f t="shared" si="534"/>
        <v>F</v>
      </c>
      <c r="V2136" s="6" t="str">
        <f t="shared" si="535"/>
        <v>60</v>
      </c>
      <c r="W2136" s="6" t="str">
        <f t="shared" si="536"/>
        <v>Harrington Street</v>
      </c>
      <c r="X2136" s="6" t="str">
        <f t="shared" si="537"/>
        <v>et</v>
      </c>
      <c r="Y2136" s="6" t="str">
        <f t="shared" si="538"/>
        <v>Harrington Street</v>
      </c>
      <c r="Z2136" s="6" t="str">
        <f t="shared" si="539"/>
        <v>Beckermet</v>
      </c>
      <c r="AA2136" s="6" t="str">
        <f t="shared" si="540"/>
        <v>BR</v>
      </c>
      <c r="AB2136" s="7" t="str">
        <f t="shared" si="541"/>
        <v>44520</v>
      </c>
      <c r="AC2136" s="6" t="str">
        <f t="shared" si="542"/>
        <v>36</v>
      </c>
      <c r="AD2136" s="6" t="str">
        <f t="shared" si="543"/>
        <v>C2</v>
      </c>
      <c r="AE2136" s="8" t="str">
        <f t="shared" si="544"/>
        <v/>
      </c>
    </row>
    <row r="2137" spans="1:31" x14ac:dyDescent="0.25">
      <c r="A2137" s="9">
        <v>2192</v>
      </c>
      <c r="B2137" s="10" t="s">
        <v>5927</v>
      </c>
      <c r="C2137" s="10" t="s">
        <v>2352</v>
      </c>
      <c r="D2137" s="10" t="s">
        <v>15</v>
      </c>
      <c r="E2137" s="10" t="s">
        <v>16</v>
      </c>
      <c r="F2137" s="10">
        <v>30</v>
      </c>
      <c r="G2137" s="10" t="s">
        <v>5928</v>
      </c>
      <c r="H2137" s="10" t="s">
        <v>273</v>
      </c>
      <c r="I2137" s="10" t="s">
        <v>32</v>
      </c>
      <c r="J2137" s="11">
        <v>43976</v>
      </c>
      <c r="K2137" s="10">
        <v>20</v>
      </c>
      <c r="L2137" s="10" t="s">
        <v>78</v>
      </c>
      <c r="M2137" s="12"/>
      <c r="O2137">
        <f t="shared" si="545"/>
        <v>0</v>
      </c>
      <c r="Q2137" s="9" t="str">
        <f t="shared" si="530"/>
        <v>2192</v>
      </c>
      <c r="R2137" s="10" t="str">
        <f t="shared" si="531"/>
        <v>Kimiko</v>
      </c>
      <c r="S2137" s="10" t="str">
        <f t="shared" si="532"/>
        <v>Greer</v>
      </c>
      <c r="T2137" s="10" t="str">
        <f t="shared" si="533"/>
        <v>Mrs</v>
      </c>
      <c r="U2137" s="10" t="str">
        <f t="shared" si="534"/>
        <v>F</v>
      </c>
      <c r="V2137" s="10" t="str">
        <f t="shared" si="535"/>
        <v>30</v>
      </c>
      <c r="W2137" s="10" t="str">
        <f t="shared" si="536"/>
        <v>Harrison Street</v>
      </c>
      <c r="X2137" s="10" t="str">
        <f t="shared" si="537"/>
        <v>et</v>
      </c>
      <c r="Y2137" s="10" t="str">
        <f t="shared" si="538"/>
        <v>Harrison Street</v>
      </c>
      <c r="Z2137" s="10" t="str">
        <f t="shared" si="539"/>
        <v>Peterculter</v>
      </c>
      <c r="AA2137" s="10" t="str">
        <f t="shared" si="540"/>
        <v>WC</v>
      </c>
      <c r="AB2137" s="11" t="str">
        <f t="shared" si="541"/>
        <v>43976</v>
      </c>
      <c r="AC2137" s="10" t="str">
        <f t="shared" si="542"/>
        <v>20</v>
      </c>
      <c r="AD2137" s="10" t="str">
        <f t="shared" si="543"/>
        <v>C2</v>
      </c>
      <c r="AE2137" s="12" t="str">
        <f t="shared" si="544"/>
        <v/>
      </c>
    </row>
    <row r="2138" spans="1:31" x14ac:dyDescent="0.25">
      <c r="A2138" s="5">
        <v>2193</v>
      </c>
      <c r="B2138" s="6" t="s">
        <v>5929</v>
      </c>
      <c r="C2138" s="6" t="s">
        <v>4386</v>
      </c>
      <c r="D2138" s="6" t="s">
        <v>15</v>
      </c>
      <c r="E2138" s="6" t="s">
        <v>16</v>
      </c>
      <c r="F2138" s="6">
        <v>90</v>
      </c>
      <c r="G2138" s="6" t="s">
        <v>5930</v>
      </c>
      <c r="H2138" s="6" t="s">
        <v>5931</v>
      </c>
      <c r="I2138" s="6" t="s">
        <v>32</v>
      </c>
      <c r="J2138" s="7">
        <v>44052</v>
      </c>
      <c r="K2138" s="6">
        <v>79</v>
      </c>
      <c r="L2138" s="6" t="s">
        <v>20</v>
      </c>
      <c r="M2138" s="8"/>
      <c r="O2138">
        <f t="shared" si="545"/>
        <v>0</v>
      </c>
      <c r="Q2138" s="5" t="str">
        <f t="shared" si="530"/>
        <v>2193</v>
      </c>
      <c r="R2138" s="6" t="str">
        <f t="shared" si="531"/>
        <v>Cathryn</v>
      </c>
      <c r="S2138" s="6" t="str">
        <f t="shared" si="532"/>
        <v>Delarosa</v>
      </c>
      <c r="T2138" s="6" t="str">
        <f t="shared" si="533"/>
        <v>Mrs</v>
      </c>
      <c r="U2138" s="6" t="str">
        <f t="shared" si="534"/>
        <v>F</v>
      </c>
      <c r="V2138" s="6" t="str">
        <f t="shared" si="535"/>
        <v>90</v>
      </c>
      <c r="W2138" s="6" t="str">
        <f t="shared" si="536"/>
        <v>Harrold Street</v>
      </c>
      <c r="X2138" s="6" t="str">
        <f t="shared" si="537"/>
        <v>et</v>
      </c>
      <c r="Y2138" s="6" t="str">
        <f t="shared" si="538"/>
        <v>Harrold Street</v>
      </c>
      <c r="Z2138" s="6" t="str">
        <f t="shared" si="539"/>
        <v>Milford Haven</v>
      </c>
      <c r="AA2138" s="6" t="str">
        <f t="shared" si="540"/>
        <v>WC</v>
      </c>
      <c r="AB2138" s="7" t="str">
        <f t="shared" si="541"/>
        <v>44052</v>
      </c>
      <c r="AC2138" s="6" t="str">
        <f t="shared" si="542"/>
        <v>79</v>
      </c>
      <c r="AD2138" s="6" t="str">
        <f t="shared" si="543"/>
        <v>B</v>
      </c>
      <c r="AE2138" s="8" t="str">
        <f t="shared" si="544"/>
        <v/>
      </c>
    </row>
    <row r="2139" spans="1:31" x14ac:dyDescent="0.25">
      <c r="A2139" s="9">
        <v>2194</v>
      </c>
      <c r="B2139" s="10" t="s">
        <v>4690</v>
      </c>
      <c r="C2139" s="10" t="s">
        <v>329</v>
      </c>
      <c r="D2139" s="10" t="s">
        <v>49</v>
      </c>
      <c r="E2139" s="10" t="s">
        <v>16</v>
      </c>
      <c r="F2139" s="10">
        <v>60</v>
      </c>
      <c r="G2139" s="10" t="s">
        <v>5932</v>
      </c>
      <c r="H2139" s="10" t="s">
        <v>2892</v>
      </c>
      <c r="I2139" s="10" t="s">
        <v>32</v>
      </c>
      <c r="J2139" s="11">
        <v>43874</v>
      </c>
      <c r="K2139" s="10">
        <v>53</v>
      </c>
      <c r="L2139" s="10" t="s">
        <v>39</v>
      </c>
      <c r="M2139" s="12"/>
      <c r="O2139">
        <f t="shared" si="545"/>
        <v>0</v>
      </c>
      <c r="Q2139" s="9" t="str">
        <f t="shared" si="530"/>
        <v>2194</v>
      </c>
      <c r="R2139" s="10" t="str">
        <f t="shared" si="531"/>
        <v>Nieves</v>
      </c>
      <c r="S2139" s="10" t="str">
        <f t="shared" si="532"/>
        <v>Mcbride</v>
      </c>
      <c r="T2139" s="10" t="str">
        <f t="shared" si="533"/>
        <v>Miss</v>
      </c>
      <c r="U2139" s="10" t="str">
        <f t="shared" si="534"/>
        <v>F</v>
      </c>
      <c r="V2139" s="10" t="str">
        <f t="shared" si="535"/>
        <v>60</v>
      </c>
      <c r="W2139" s="10" t="str">
        <f t="shared" si="536"/>
        <v>Harrop Villas</v>
      </c>
      <c r="X2139" s="10" t="str">
        <f t="shared" si="537"/>
        <v>as</v>
      </c>
      <c r="Y2139" s="10" t="str">
        <f t="shared" si="538"/>
        <v>Harrop Villas</v>
      </c>
      <c r="Z2139" s="10" t="str">
        <f t="shared" si="539"/>
        <v>Sandbach</v>
      </c>
      <c r="AA2139" s="10" t="str">
        <f t="shared" si="540"/>
        <v>WC</v>
      </c>
      <c r="AB2139" s="11" t="str">
        <f t="shared" si="541"/>
        <v>43874</v>
      </c>
      <c r="AC2139" s="10" t="str">
        <f t="shared" si="542"/>
        <v>53</v>
      </c>
      <c r="AD2139" s="10" t="str">
        <f t="shared" si="543"/>
        <v>C1</v>
      </c>
      <c r="AE2139" s="12" t="str">
        <f t="shared" si="544"/>
        <v/>
      </c>
    </row>
    <row r="2140" spans="1:31" x14ac:dyDescent="0.25">
      <c r="A2140" s="5">
        <v>2195</v>
      </c>
      <c r="B2140" s="6" t="s">
        <v>5933</v>
      </c>
      <c r="C2140" s="6" t="s">
        <v>5934</v>
      </c>
      <c r="D2140" s="6" t="s">
        <v>28</v>
      </c>
      <c r="E2140" s="6" t="s">
        <v>29</v>
      </c>
      <c r="F2140" s="6">
        <v>90</v>
      </c>
      <c r="G2140" s="6" t="s">
        <v>5935</v>
      </c>
      <c r="H2140" s="6" t="s">
        <v>5936</v>
      </c>
      <c r="I2140" s="6" t="s">
        <v>185</v>
      </c>
      <c r="J2140" s="7">
        <v>43606</v>
      </c>
      <c r="K2140" s="6">
        <v>35</v>
      </c>
      <c r="L2140" s="6" t="s">
        <v>52</v>
      </c>
      <c r="M2140" s="8"/>
      <c r="O2140">
        <f t="shared" si="545"/>
        <v>0</v>
      </c>
      <c r="Q2140" s="5" t="str">
        <f t="shared" si="530"/>
        <v>2195</v>
      </c>
      <c r="R2140" s="6" t="str">
        <f t="shared" si="531"/>
        <v>Winfred</v>
      </c>
      <c r="S2140" s="6" t="str">
        <f t="shared" si="532"/>
        <v>Waller</v>
      </c>
      <c r="T2140" s="6" t="str">
        <f t="shared" si="533"/>
        <v>Mr</v>
      </c>
      <c r="U2140" s="6" t="str">
        <f t="shared" si="534"/>
        <v>M</v>
      </c>
      <c r="V2140" s="6" t="str">
        <f t="shared" si="535"/>
        <v>90</v>
      </c>
      <c r="W2140" s="6" t="str">
        <f t="shared" si="536"/>
        <v>Harrow Green</v>
      </c>
      <c r="X2140" s="6" t="str">
        <f t="shared" si="537"/>
        <v>en</v>
      </c>
      <c r="Y2140" s="6" t="str">
        <f t="shared" si="538"/>
        <v>Harrow Green</v>
      </c>
      <c r="Z2140" s="6" t="str">
        <f t="shared" si="539"/>
        <v>Fakenham</v>
      </c>
      <c r="AA2140" s="6" t="str">
        <f t="shared" si="540"/>
        <v>HX</v>
      </c>
      <c r="AB2140" s="7" t="str">
        <f t="shared" si="541"/>
        <v>43606</v>
      </c>
      <c r="AC2140" s="6" t="str">
        <f t="shared" si="542"/>
        <v>35</v>
      </c>
      <c r="AD2140" s="6" t="str">
        <f t="shared" si="543"/>
        <v>A1</v>
      </c>
      <c r="AE2140" s="8" t="str">
        <f t="shared" si="544"/>
        <v/>
      </c>
    </row>
    <row r="2141" spans="1:31" x14ac:dyDescent="0.25">
      <c r="A2141" s="9">
        <v>2196</v>
      </c>
      <c r="B2141" s="10" t="s">
        <v>5937</v>
      </c>
      <c r="C2141" s="10" t="s">
        <v>2709</v>
      </c>
      <c r="D2141" s="10" t="s">
        <v>28</v>
      </c>
      <c r="E2141" s="10" t="s">
        <v>29</v>
      </c>
      <c r="F2141" s="10">
        <v>90</v>
      </c>
      <c r="G2141" s="10" t="s">
        <v>5938</v>
      </c>
      <c r="H2141" s="10" t="s">
        <v>1948</v>
      </c>
      <c r="I2141" s="10" t="s">
        <v>32</v>
      </c>
      <c r="J2141" s="11">
        <v>43697</v>
      </c>
      <c r="K2141" s="10">
        <v>20</v>
      </c>
      <c r="L2141" s="10" t="s">
        <v>99</v>
      </c>
      <c r="M2141" s="12"/>
      <c r="O2141">
        <f t="shared" si="545"/>
        <v>0</v>
      </c>
      <c r="Q2141" s="9" t="str">
        <f t="shared" si="530"/>
        <v>2196</v>
      </c>
      <c r="R2141" s="10" t="str">
        <f t="shared" si="531"/>
        <v>Gerardo</v>
      </c>
      <c r="S2141" s="10" t="str">
        <f t="shared" si="532"/>
        <v>Shearer</v>
      </c>
      <c r="T2141" s="10" t="str">
        <f t="shared" si="533"/>
        <v>Mr</v>
      </c>
      <c r="U2141" s="10" t="str">
        <f t="shared" si="534"/>
        <v>M</v>
      </c>
      <c r="V2141" s="10" t="str">
        <f t="shared" si="535"/>
        <v>90</v>
      </c>
      <c r="W2141" s="10" t="str">
        <f t="shared" si="536"/>
        <v>Harrow Street</v>
      </c>
      <c r="X2141" s="10" t="str">
        <f t="shared" si="537"/>
        <v>et</v>
      </c>
      <c r="Y2141" s="10" t="str">
        <f t="shared" si="538"/>
        <v>Harrow Street</v>
      </c>
      <c r="Z2141" s="10" t="str">
        <f t="shared" si="539"/>
        <v>Sowerby Bridge</v>
      </c>
      <c r="AA2141" s="10" t="str">
        <f t="shared" si="540"/>
        <v>WC</v>
      </c>
      <c r="AB2141" s="11" t="str">
        <f t="shared" si="541"/>
        <v>43697</v>
      </c>
      <c r="AC2141" s="10" t="str">
        <f t="shared" si="542"/>
        <v>20</v>
      </c>
      <c r="AD2141" s="10" t="str">
        <f t="shared" si="543"/>
        <v>E</v>
      </c>
      <c r="AE2141" s="12" t="str">
        <f t="shared" si="544"/>
        <v/>
      </c>
    </row>
    <row r="2142" spans="1:31" x14ac:dyDescent="0.25">
      <c r="A2142" s="5">
        <v>2197</v>
      </c>
      <c r="B2142" s="6" t="s">
        <v>5939</v>
      </c>
      <c r="C2142" s="6" t="s">
        <v>3080</v>
      </c>
      <c r="D2142" s="6" t="s">
        <v>28</v>
      </c>
      <c r="E2142" s="6" t="s">
        <v>29</v>
      </c>
      <c r="F2142" s="6">
        <v>60</v>
      </c>
      <c r="G2142" s="6" t="s">
        <v>5940</v>
      </c>
      <c r="H2142" s="6" t="s">
        <v>5941</v>
      </c>
      <c r="I2142" s="6" t="s">
        <v>32</v>
      </c>
      <c r="J2142" s="7">
        <v>43800</v>
      </c>
      <c r="K2142" s="6">
        <v>42</v>
      </c>
      <c r="L2142" s="6" t="s">
        <v>68</v>
      </c>
      <c r="M2142" s="8"/>
      <c r="O2142">
        <f t="shared" si="545"/>
        <v>0</v>
      </c>
      <c r="Q2142" s="5" t="str">
        <f t="shared" si="530"/>
        <v>2197</v>
      </c>
      <c r="R2142" s="6" t="str">
        <f t="shared" si="531"/>
        <v>Elton</v>
      </c>
      <c r="S2142" s="6" t="str">
        <f t="shared" si="532"/>
        <v>Talbot</v>
      </c>
      <c r="T2142" s="6" t="str">
        <f t="shared" si="533"/>
        <v>Mr</v>
      </c>
      <c r="U2142" s="6" t="str">
        <f t="shared" si="534"/>
        <v>M</v>
      </c>
      <c r="V2142" s="6" t="str">
        <f t="shared" si="535"/>
        <v>60</v>
      </c>
      <c r="W2142" s="6" t="str">
        <f t="shared" si="536"/>
        <v>Harroway Road</v>
      </c>
      <c r="X2142" s="6" t="str">
        <f t="shared" si="537"/>
        <v>ad</v>
      </c>
      <c r="Y2142" s="6" t="str">
        <f t="shared" si="538"/>
        <v>Harroway Road</v>
      </c>
      <c r="Z2142" s="6" t="str">
        <f t="shared" si="539"/>
        <v>Strathdon</v>
      </c>
      <c r="AA2142" s="6" t="str">
        <f t="shared" si="540"/>
        <v>WC</v>
      </c>
      <c r="AB2142" s="7" t="str">
        <f t="shared" si="541"/>
        <v>43800</v>
      </c>
      <c r="AC2142" s="6" t="str">
        <f t="shared" si="542"/>
        <v>42</v>
      </c>
      <c r="AD2142" s="6" t="str">
        <f t="shared" si="543"/>
        <v>A2</v>
      </c>
      <c r="AE2142" s="8" t="str">
        <f t="shared" si="544"/>
        <v/>
      </c>
    </row>
    <row r="2143" spans="1:31" x14ac:dyDescent="0.25">
      <c r="A2143" s="9">
        <v>2198</v>
      </c>
      <c r="B2143" s="10" t="s">
        <v>5942</v>
      </c>
      <c r="C2143" s="10" t="s">
        <v>4202</v>
      </c>
      <c r="D2143" s="10" t="s">
        <v>15</v>
      </c>
      <c r="E2143" s="10" t="s">
        <v>16</v>
      </c>
      <c r="F2143" s="10">
        <v>90</v>
      </c>
      <c r="G2143" s="10" t="s">
        <v>5943</v>
      </c>
      <c r="H2143" s="10" t="s">
        <v>3434</v>
      </c>
      <c r="I2143" s="10" t="s">
        <v>32</v>
      </c>
      <c r="J2143" s="11">
        <v>43791</v>
      </c>
      <c r="K2143" s="10">
        <v>9</v>
      </c>
      <c r="L2143" s="10" t="s">
        <v>78</v>
      </c>
      <c r="M2143" s="12"/>
      <c r="O2143">
        <f t="shared" si="545"/>
        <v>0</v>
      </c>
      <c r="Q2143" s="9" t="str">
        <f t="shared" si="530"/>
        <v>2198</v>
      </c>
      <c r="R2143" s="10" t="str">
        <f t="shared" si="531"/>
        <v>Kizzie</v>
      </c>
      <c r="S2143" s="10" t="str">
        <f t="shared" si="532"/>
        <v>Stallings</v>
      </c>
      <c r="T2143" s="10" t="str">
        <f t="shared" si="533"/>
        <v>Mrs</v>
      </c>
      <c r="U2143" s="10" t="str">
        <f t="shared" si="534"/>
        <v>F</v>
      </c>
      <c r="V2143" s="10" t="str">
        <f t="shared" si="535"/>
        <v>90</v>
      </c>
      <c r="W2143" s="10" t="str">
        <f t="shared" si="536"/>
        <v>Harrowgate Road</v>
      </c>
      <c r="X2143" s="10" t="str">
        <f t="shared" si="537"/>
        <v>ad</v>
      </c>
      <c r="Y2143" s="10" t="str">
        <f t="shared" si="538"/>
        <v>Harrowgate Road</v>
      </c>
      <c r="Z2143" s="10" t="str">
        <f t="shared" si="539"/>
        <v>Tredegar</v>
      </c>
      <c r="AA2143" s="10" t="str">
        <f t="shared" si="540"/>
        <v>WC</v>
      </c>
      <c r="AB2143" s="11" t="str">
        <f t="shared" si="541"/>
        <v>43791</v>
      </c>
      <c r="AC2143" s="10" t="str">
        <f t="shared" si="542"/>
        <v>9</v>
      </c>
      <c r="AD2143" s="10" t="str">
        <f t="shared" si="543"/>
        <v>C2</v>
      </c>
      <c r="AE2143" s="12" t="str">
        <f t="shared" si="544"/>
        <v/>
      </c>
    </row>
    <row r="2144" spans="1:31" x14ac:dyDescent="0.25">
      <c r="A2144" s="9">
        <v>2200</v>
      </c>
      <c r="B2144" s="10" t="s">
        <v>5944</v>
      </c>
      <c r="C2144" s="10" t="s">
        <v>5945</v>
      </c>
      <c r="D2144" s="10" t="s">
        <v>15</v>
      </c>
      <c r="E2144" s="10" t="s">
        <v>16</v>
      </c>
      <c r="F2144" s="10">
        <v>30</v>
      </c>
      <c r="G2144" s="10" t="s">
        <v>5946</v>
      </c>
      <c r="H2144" s="10" t="s">
        <v>4033</v>
      </c>
      <c r="I2144" s="10" t="s">
        <v>171</v>
      </c>
      <c r="J2144" s="11">
        <v>44491</v>
      </c>
      <c r="K2144" s="10">
        <v>44</v>
      </c>
      <c r="L2144" s="10" t="s">
        <v>39</v>
      </c>
      <c r="M2144" s="12"/>
      <c r="O2144">
        <f t="shared" si="545"/>
        <v>0</v>
      </c>
      <c r="Q2144" s="9" t="str">
        <f t="shared" si="530"/>
        <v>2200</v>
      </c>
      <c r="R2144" s="10" t="str">
        <f t="shared" si="531"/>
        <v>Maricela</v>
      </c>
      <c r="S2144" s="10" t="str">
        <f t="shared" si="532"/>
        <v>Boucher</v>
      </c>
      <c r="T2144" s="10" t="str">
        <f t="shared" si="533"/>
        <v>Mrs</v>
      </c>
      <c r="U2144" s="10" t="str">
        <f t="shared" si="534"/>
        <v>F</v>
      </c>
      <c r="V2144" s="10" t="str">
        <f t="shared" si="535"/>
        <v>30</v>
      </c>
      <c r="W2144" s="10" t="str">
        <f t="shared" si="536"/>
        <v>Hart Street</v>
      </c>
      <c r="X2144" s="10" t="str">
        <f t="shared" si="537"/>
        <v>et</v>
      </c>
      <c r="Y2144" s="10" t="str">
        <f t="shared" si="538"/>
        <v>Hart Street</v>
      </c>
      <c r="Z2144" s="10" t="str">
        <f t="shared" si="539"/>
        <v>Colyton</v>
      </c>
      <c r="AA2144" s="10" t="str">
        <f t="shared" si="540"/>
        <v>PR</v>
      </c>
      <c r="AB2144" s="11" t="str">
        <f t="shared" si="541"/>
        <v>44491</v>
      </c>
      <c r="AC2144" s="10" t="str">
        <f t="shared" si="542"/>
        <v>44</v>
      </c>
      <c r="AD2144" s="10" t="str">
        <f t="shared" si="543"/>
        <v>C1</v>
      </c>
      <c r="AE2144" s="12" t="str">
        <f t="shared" si="544"/>
        <v/>
      </c>
    </row>
    <row r="2145" spans="1:31" x14ac:dyDescent="0.25">
      <c r="A2145" s="5">
        <v>2201</v>
      </c>
      <c r="B2145" s="6" t="s">
        <v>4379</v>
      </c>
      <c r="C2145" s="6" t="s">
        <v>5947</v>
      </c>
      <c r="D2145" s="6" t="s">
        <v>28</v>
      </c>
      <c r="E2145" s="6" t="s">
        <v>29</v>
      </c>
      <c r="F2145" s="6">
        <v>90</v>
      </c>
      <c r="G2145" s="6" t="s">
        <v>5948</v>
      </c>
      <c r="H2145" s="6" t="s">
        <v>5454</v>
      </c>
      <c r="I2145" s="6" t="s">
        <v>238</v>
      </c>
      <c r="J2145" s="7">
        <v>44168</v>
      </c>
      <c r="K2145" s="6">
        <v>23</v>
      </c>
      <c r="L2145" s="6" t="s">
        <v>68</v>
      </c>
      <c r="M2145" s="8"/>
      <c r="O2145">
        <f t="shared" si="545"/>
        <v>0</v>
      </c>
      <c r="Q2145" s="5" t="str">
        <f t="shared" si="530"/>
        <v>2201</v>
      </c>
      <c r="R2145" s="6" t="str">
        <f t="shared" si="531"/>
        <v>Filiberto</v>
      </c>
      <c r="S2145" s="6" t="str">
        <f t="shared" si="532"/>
        <v>Donaldson</v>
      </c>
      <c r="T2145" s="6" t="str">
        <f t="shared" si="533"/>
        <v>Mr</v>
      </c>
      <c r="U2145" s="6" t="str">
        <f t="shared" si="534"/>
        <v>M</v>
      </c>
      <c r="V2145" s="6" t="str">
        <f t="shared" si="535"/>
        <v>90</v>
      </c>
      <c r="W2145" s="6" t="str">
        <f t="shared" si="536"/>
        <v>Hartford Place</v>
      </c>
      <c r="X2145" s="6" t="str">
        <f t="shared" si="537"/>
        <v>ce</v>
      </c>
      <c r="Y2145" s="6" t="str">
        <f t="shared" si="538"/>
        <v>Hartford Place</v>
      </c>
      <c r="Z2145" s="6" t="str">
        <f t="shared" si="539"/>
        <v>Cheshire</v>
      </c>
      <c r="AA2145" s="6" t="str">
        <f t="shared" si="540"/>
        <v>CR</v>
      </c>
      <c r="AB2145" s="7" t="str">
        <f t="shared" si="541"/>
        <v>44168</v>
      </c>
      <c r="AC2145" s="6" t="str">
        <f t="shared" si="542"/>
        <v>23</v>
      </c>
      <c r="AD2145" s="6" t="str">
        <f t="shared" si="543"/>
        <v>A2</v>
      </c>
      <c r="AE2145" s="8" t="str">
        <f t="shared" si="544"/>
        <v/>
      </c>
    </row>
    <row r="2146" spans="1:31" x14ac:dyDescent="0.25">
      <c r="A2146" s="9">
        <v>2202</v>
      </c>
      <c r="B2146" s="10" t="s">
        <v>190</v>
      </c>
      <c r="C2146" s="10" t="s">
        <v>5949</v>
      </c>
      <c r="D2146" s="10" t="s">
        <v>49</v>
      </c>
      <c r="E2146" s="10" t="s">
        <v>16</v>
      </c>
      <c r="F2146" s="10">
        <v>90</v>
      </c>
      <c r="G2146" s="10" t="s">
        <v>5950</v>
      </c>
      <c r="H2146" s="10" t="s">
        <v>1329</v>
      </c>
      <c r="I2146" s="10" t="s">
        <v>38</v>
      </c>
      <c r="J2146" s="11">
        <v>43700</v>
      </c>
      <c r="K2146" s="10">
        <v>51</v>
      </c>
      <c r="L2146" s="10" t="s">
        <v>99</v>
      </c>
      <c r="M2146" s="12"/>
      <c r="O2146">
        <f t="shared" si="545"/>
        <v>0</v>
      </c>
      <c r="Q2146" s="9" t="str">
        <f t="shared" si="530"/>
        <v>2202</v>
      </c>
      <c r="R2146" s="10" t="str">
        <f t="shared" si="531"/>
        <v>Fran</v>
      </c>
      <c r="S2146" s="10" t="str">
        <f t="shared" si="532"/>
        <v>Corbett</v>
      </c>
      <c r="T2146" s="10" t="str">
        <f t="shared" si="533"/>
        <v>Miss</v>
      </c>
      <c r="U2146" s="10" t="str">
        <f t="shared" si="534"/>
        <v>F</v>
      </c>
      <c r="V2146" s="10" t="str">
        <f t="shared" si="535"/>
        <v>90</v>
      </c>
      <c r="W2146" s="10" t="str">
        <f t="shared" si="536"/>
        <v>Hartham Close</v>
      </c>
      <c r="X2146" s="10" t="str">
        <f t="shared" si="537"/>
        <v>se</v>
      </c>
      <c r="Y2146" s="10" t="str">
        <f t="shared" si="538"/>
        <v>Hartham Close</v>
      </c>
      <c r="Z2146" s="10" t="str">
        <f t="shared" si="539"/>
        <v>Dunbar</v>
      </c>
      <c r="AA2146" s="10" t="str">
        <f t="shared" si="540"/>
        <v>RM</v>
      </c>
      <c r="AB2146" s="11" t="str">
        <f t="shared" si="541"/>
        <v>43700</v>
      </c>
      <c r="AC2146" s="10" t="str">
        <f t="shared" si="542"/>
        <v>51</v>
      </c>
      <c r="AD2146" s="10" t="str">
        <f t="shared" si="543"/>
        <v>E</v>
      </c>
      <c r="AE2146" s="12" t="str">
        <f t="shared" si="544"/>
        <v/>
      </c>
    </row>
    <row r="2147" spans="1:31" x14ac:dyDescent="0.25">
      <c r="A2147" s="5">
        <v>2203</v>
      </c>
      <c r="B2147" s="6" t="s">
        <v>2721</v>
      </c>
      <c r="C2147" s="6" t="s">
        <v>5934</v>
      </c>
      <c r="D2147" s="6" t="s">
        <v>15</v>
      </c>
      <c r="E2147" s="6" t="s">
        <v>16</v>
      </c>
      <c r="F2147" s="6">
        <v>90</v>
      </c>
      <c r="G2147" s="6" t="s">
        <v>5950</v>
      </c>
      <c r="H2147" s="6" t="s">
        <v>2146</v>
      </c>
      <c r="I2147" s="6" t="s">
        <v>32</v>
      </c>
      <c r="J2147" s="7">
        <v>44310</v>
      </c>
      <c r="K2147" s="6">
        <v>89</v>
      </c>
      <c r="L2147" s="6" t="s">
        <v>99</v>
      </c>
      <c r="M2147" s="8"/>
      <c r="O2147">
        <f t="shared" si="545"/>
        <v>0</v>
      </c>
      <c r="Q2147" s="5" t="str">
        <f t="shared" si="530"/>
        <v>2203</v>
      </c>
      <c r="R2147" s="6" t="str">
        <f t="shared" si="531"/>
        <v>Valentine</v>
      </c>
      <c r="S2147" s="6" t="str">
        <f t="shared" si="532"/>
        <v>Waller</v>
      </c>
      <c r="T2147" s="6" t="str">
        <f t="shared" si="533"/>
        <v>Mrs</v>
      </c>
      <c r="U2147" s="6" t="str">
        <f t="shared" si="534"/>
        <v>F</v>
      </c>
      <c r="V2147" s="6" t="str">
        <f t="shared" si="535"/>
        <v>90</v>
      </c>
      <c r="W2147" s="6" t="str">
        <f t="shared" si="536"/>
        <v>Hartham Close</v>
      </c>
      <c r="X2147" s="6" t="str">
        <f t="shared" si="537"/>
        <v>se</v>
      </c>
      <c r="Y2147" s="6" t="str">
        <f t="shared" si="538"/>
        <v>Hartham Close</v>
      </c>
      <c r="Z2147" s="6" t="str">
        <f t="shared" si="539"/>
        <v>Newbridge</v>
      </c>
      <c r="AA2147" s="6" t="str">
        <f t="shared" si="540"/>
        <v>WC</v>
      </c>
      <c r="AB2147" s="7" t="str">
        <f t="shared" si="541"/>
        <v>44310</v>
      </c>
      <c r="AC2147" s="6" t="str">
        <f t="shared" si="542"/>
        <v>89</v>
      </c>
      <c r="AD2147" s="6" t="str">
        <f t="shared" si="543"/>
        <v>E</v>
      </c>
      <c r="AE2147" s="8" t="str">
        <f t="shared" si="544"/>
        <v/>
      </c>
    </row>
    <row r="2148" spans="1:31" x14ac:dyDescent="0.25">
      <c r="A2148" s="5">
        <v>2205</v>
      </c>
      <c r="B2148" s="6" t="s">
        <v>5951</v>
      </c>
      <c r="C2148" s="6" t="s">
        <v>5564</v>
      </c>
      <c r="D2148" s="6" t="s">
        <v>28</v>
      </c>
      <c r="E2148" s="6" t="s">
        <v>29</v>
      </c>
      <c r="F2148" s="6">
        <v>60</v>
      </c>
      <c r="G2148" s="6" t="s">
        <v>5952</v>
      </c>
      <c r="H2148" s="6" t="s">
        <v>5953</v>
      </c>
      <c r="I2148" s="6" t="s">
        <v>19</v>
      </c>
      <c r="J2148" s="7">
        <v>44140</v>
      </c>
      <c r="K2148" s="6">
        <v>76</v>
      </c>
      <c r="L2148" s="6" t="s">
        <v>68</v>
      </c>
      <c r="M2148" s="8"/>
      <c r="O2148">
        <f t="shared" si="545"/>
        <v>0</v>
      </c>
      <c r="Q2148" s="5" t="str">
        <f t="shared" si="530"/>
        <v>2205</v>
      </c>
      <c r="R2148" s="6" t="str">
        <f t="shared" si="531"/>
        <v>Sherwood</v>
      </c>
      <c r="S2148" s="6" t="str">
        <f t="shared" si="532"/>
        <v>Duvall</v>
      </c>
      <c r="T2148" s="6" t="str">
        <f t="shared" si="533"/>
        <v>Mr</v>
      </c>
      <c r="U2148" s="6" t="str">
        <f t="shared" si="534"/>
        <v>M</v>
      </c>
      <c r="V2148" s="6" t="str">
        <f t="shared" si="535"/>
        <v>60</v>
      </c>
      <c r="W2148" s="6" t="str">
        <f t="shared" si="536"/>
        <v>Hartland Close</v>
      </c>
      <c r="X2148" s="6" t="str">
        <f t="shared" si="537"/>
        <v>se</v>
      </c>
      <c r="Y2148" s="6" t="str">
        <f t="shared" si="538"/>
        <v>Hartland Close</v>
      </c>
      <c r="Z2148" s="6" t="str">
        <f t="shared" si="539"/>
        <v>Bakewell</v>
      </c>
      <c r="AA2148" s="6" t="str">
        <f t="shared" si="540"/>
        <v>CH</v>
      </c>
      <c r="AB2148" s="7" t="str">
        <f t="shared" si="541"/>
        <v>44140</v>
      </c>
      <c r="AC2148" s="6" t="str">
        <f t="shared" si="542"/>
        <v>76</v>
      </c>
      <c r="AD2148" s="6" t="str">
        <f t="shared" si="543"/>
        <v>A2</v>
      </c>
      <c r="AE2148" s="8" t="str">
        <f t="shared" si="544"/>
        <v/>
      </c>
    </row>
    <row r="2149" spans="1:31" x14ac:dyDescent="0.25">
      <c r="A2149" s="9">
        <v>2206</v>
      </c>
      <c r="B2149" s="10" t="s">
        <v>5954</v>
      </c>
      <c r="C2149" s="10" t="s">
        <v>4619</v>
      </c>
      <c r="D2149" s="10" t="s">
        <v>28</v>
      </c>
      <c r="E2149" s="10" t="s">
        <v>29</v>
      </c>
      <c r="F2149" s="10">
        <v>90</v>
      </c>
      <c r="G2149" s="10" t="s">
        <v>5955</v>
      </c>
      <c r="H2149" s="10" t="s">
        <v>4547</v>
      </c>
      <c r="I2149" s="10" t="s">
        <v>1816</v>
      </c>
      <c r="J2149" s="11">
        <v>43718</v>
      </c>
      <c r="K2149" s="10">
        <v>45</v>
      </c>
      <c r="L2149" s="10" t="s">
        <v>33</v>
      </c>
      <c r="M2149" s="12"/>
      <c r="O2149">
        <f t="shared" si="545"/>
        <v>0</v>
      </c>
      <c r="Q2149" s="9" t="str">
        <f t="shared" si="530"/>
        <v>2206</v>
      </c>
      <c r="R2149" s="10" t="str">
        <f t="shared" si="531"/>
        <v>Brenton</v>
      </c>
      <c r="S2149" s="10" t="str">
        <f t="shared" si="532"/>
        <v>Madison</v>
      </c>
      <c r="T2149" s="10" t="str">
        <f t="shared" si="533"/>
        <v>Mr</v>
      </c>
      <c r="U2149" s="10" t="str">
        <f t="shared" si="534"/>
        <v>M</v>
      </c>
      <c r="V2149" s="10" t="str">
        <f t="shared" si="535"/>
        <v>90</v>
      </c>
      <c r="W2149" s="10" t="str">
        <f t="shared" si="536"/>
        <v>Hartley Close</v>
      </c>
      <c r="X2149" s="10" t="str">
        <f t="shared" si="537"/>
        <v>se</v>
      </c>
      <c r="Y2149" s="10" t="str">
        <f t="shared" si="538"/>
        <v>Hartley Close</v>
      </c>
      <c r="Z2149" s="10" t="str">
        <f t="shared" si="539"/>
        <v>Boldon Colliery</v>
      </c>
      <c r="AA2149" s="10" t="str">
        <f t="shared" si="540"/>
        <v>PL</v>
      </c>
      <c r="AB2149" s="11" t="str">
        <f t="shared" si="541"/>
        <v>43718</v>
      </c>
      <c r="AC2149" s="10" t="str">
        <f t="shared" si="542"/>
        <v>45</v>
      </c>
      <c r="AD2149" s="10" t="str">
        <f t="shared" si="543"/>
        <v>A3</v>
      </c>
      <c r="AE2149" s="12" t="str">
        <f t="shared" si="544"/>
        <v/>
      </c>
    </row>
    <row r="2150" spans="1:31" x14ac:dyDescent="0.25">
      <c r="A2150" s="5">
        <v>2207</v>
      </c>
      <c r="B2150" s="6" t="s">
        <v>5956</v>
      </c>
      <c r="C2150" s="6" t="s">
        <v>3668</v>
      </c>
      <c r="D2150" s="6" t="s">
        <v>15</v>
      </c>
      <c r="E2150" s="6" t="s">
        <v>16</v>
      </c>
      <c r="F2150" s="6">
        <v>30</v>
      </c>
      <c r="G2150" s="6" t="s">
        <v>5955</v>
      </c>
      <c r="H2150" s="6" t="s">
        <v>1998</v>
      </c>
      <c r="I2150" s="6" t="s">
        <v>127</v>
      </c>
      <c r="J2150" s="7">
        <v>44039</v>
      </c>
      <c r="K2150" s="6">
        <v>91</v>
      </c>
      <c r="L2150" s="6" t="s">
        <v>78</v>
      </c>
      <c r="M2150" s="8"/>
      <c r="O2150">
        <f t="shared" si="545"/>
        <v>0</v>
      </c>
      <c r="Q2150" s="5" t="str">
        <f t="shared" si="530"/>
        <v>2207</v>
      </c>
      <c r="R2150" s="6" t="str">
        <f t="shared" si="531"/>
        <v>Raymonde</v>
      </c>
      <c r="S2150" s="6" t="str">
        <f t="shared" si="532"/>
        <v>Mcintosh</v>
      </c>
      <c r="T2150" s="6" t="str">
        <f t="shared" si="533"/>
        <v>Mrs</v>
      </c>
      <c r="U2150" s="6" t="str">
        <f t="shared" si="534"/>
        <v>F</v>
      </c>
      <c r="V2150" s="6" t="str">
        <f t="shared" si="535"/>
        <v>30</v>
      </c>
      <c r="W2150" s="6" t="str">
        <f t="shared" si="536"/>
        <v>Hartley Close</v>
      </c>
      <c r="X2150" s="6" t="str">
        <f t="shared" si="537"/>
        <v>se</v>
      </c>
      <c r="Y2150" s="6" t="str">
        <f t="shared" si="538"/>
        <v>Hartley Close</v>
      </c>
      <c r="Z2150" s="6" t="str">
        <f t="shared" si="539"/>
        <v>Caldicot</v>
      </c>
      <c r="AA2150" s="6" t="str">
        <f t="shared" si="540"/>
        <v>WS</v>
      </c>
      <c r="AB2150" s="7" t="str">
        <f t="shared" si="541"/>
        <v>44039</v>
      </c>
      <c r="AC2150" s="6" t="str">
        <f t="shared" si="542"/>
        <v>91</v>
      </c>
      <c r="AD2150" s="6" t="str">
        <f t="shared" si="543"/>
        <v>C2</v>
      </c>
      <c r="AE2150" s="8" t="str">
        <f t="shared" si="544"/>
        <v/>
      </c>
    </row>
    <row r="2151" spans="1:31" x14ac:dyDescent="0.25">
      <c r="A2151" s="9">
        <v>2208</v>
      </c>
      <c r="B2151" s="10" t="s">
        <v>5957</v>
      </c>
      <c r="C2151" s="10" t="s">
        <v>5958</v>
      </c>
      <c r="D2151" s="10" t="s">
        <v>15</v>
      </c>
      <c r="E2151" s="10" t="s">
        <v>16</v>
      </c>
      <c r="F2151" s="10">
        <v>30</v>
      </c>
      <c r="G2151" s="10" t="s">
        <v>5955</v>
      </c>
      <c r="H2151" s="10" t="s">
        <v>6</v>
      </c>
      <c r="I2151" s="10" t="s">
        <v>32</v>
      </c>
      <c r="J2151" s="11">
        <v>44525</v>
      </c>
      <c r="K2151" s="10">
        <v>62</v>
      </c>
      <c r="L2151" s="10" t="s">
        <v>39</v>
      </c>
      <c r="M2151" s="12"/>
      <c r="O2151">
        <f t="shared" si="545"/>
        <v>0</v>
      </c>
      <c r="Q2151" s="9" t="str">
        <f t="shared" si="530"/>
        <v>2208</v>
      </c>
      <c r="R2151" s="10" t="str">
        <f t="shared" si="531"/>
        <v>Jillian</v>
      </c>
      <c r="S2151" s="10" t="str">
        <f t="shared" si="532"/>
        <v>Villa</v>
      </c>
      <c r="T2151" s="10" t="str">
        <f t="shared" si="533"/>
        <v>Mrs</v>
      </c>
      <c r="U2151" s="10" t="str">
        <f t="shared" si="534"/>
        <v>F</v>
      </c>
      <c r="V2151" s="10" t="str">
        <f t="shared" si="535"/>
        <v>30</v>
      </c>
      <c r="W2151" s="10" t="str">
        <f t="shared" si="536"/>
        <v>Hartley Close</v>
      </c>
      <c r="X2151" s="10" t="str">
        <f t="shared" si="537"/>
        <v>se</v>
      </c>
      <c r="Y2151" s="10" t="str">
        <f t="shared" si="538"/>
        <v>Hartley Close</v>
      </c>
      <c r="Z2151" s="10" t="str">
        <f t="shared" si="539"/>
        <v>Street</v>
      </c>
      <c r="AA2151" s="10" t="str">
        <f t="shared" si="540"/>
        <v>WC</v>
      </c>
      <c r="AB2151" s="11" t="str">
        <f t="shared" si="541"/>
        <v>44525</v>
      </c>
      <c r="AC2151" s="10" t="str">
        <f t="shared" si="542"/>
        <v>62</v>
      </c>
      <c r="AD2151" s="10" t="str">
        <f t="shared" si="543"/>
        <v>C1</v>
      </c>
      <c r="AE2151" s="12" t="str">
        <f t="shared" si="544"/>
        <v/>
      </c>
    </row>
    <row r="2152" spans="1:31" x14ac:dyDescent="0.25">
      <c r="A2152" s="5">
        <v>2209</v>
      </c>
      <c r="B2152" s="6" t="s">
        <v>1780</v>
      </c>
      <c r="C2152" s="6" t="s">
        <v>2803</v>
      </c>
      <c r="D2152" s="6" t="s">
        <v>28</v>
      </c>
      <c r="E2152" s="6" t="s">
        <v>29</v>
      </c>
      <c r="F2152" s="6">
        <v>90</v>
      </c>
      <c r="G2152" s="6" t="s">
        <v>5959</v>
      </c>
      <c r="H2152" s="6" t="s">
        <v>2326</v>
      </c>
      <c r="I2152" s="6" t="s">
        <v>32</v>
      </c>
      <c r="J2152" s="7">
        <v>44272</v>
      </c>
      <c r="K2152" s="6">
        <v>13</v>
      </c>
      <c r="L2152" s="6" t="s">
        <v>20</v>
      </c>
      <c r="M2152" s="8"/>
      <c r="O2152">
        <f t="shared" si="545"/>
        <v>0</v>
      </c>
      <c r="Q2152" s="5" t="str">
        <f t="shared" si="530"/>
        <v>2209</v>
      </c>
      <c r="R2152" s="6" t="str">
        <f t="shared" si="531"/>
        <v>Wiley</v>
      </c>
      <c r="S2152" s="6" t="str">
        <f t="shared" si="532"/>
        <v>Donnelly</v>
      </c>
      <c r="T2152" s="6" t="str">
        <f t="shared" si="533"/>
        <v>Mr</v>
      </c>
      <c r="U2152" s="6" t="str">
        <f t="shared" si="534"/>
        <v>M</v>
      </c>
      <c r="V2152" s="6" t="str">
        <f t="shared" si="535"/>
        <v>90</v>
      </c>
      <c r="W2152" s="6" t="str">
        <f t="shared" si="536"/>
        <v>Hart's Court</v>
      </c>
      <c r="X2152" s="6" t="str">
        <f t="shared" si="537"/>
        <v>rt</v>
      </c>
      <c r="Y2152" s="6" t="str">
        <f t="shared" si="538"/>
        <v>Hart's Court</v>
      </c>
      <c r="Z2152" s="6" t="str">
        <f t="shared" si="539"/>
        <v>Richmond</v>
      </c>
      <c r="AA2152" s="6" t="str">
        <f t="shared" si="540"/>
        <v>WC</v>
      </c>
      <c r="AB2152" s="7" t="str">
        <f t="shared" si="541"/>
        <v>44272</v>
      </c>
      <c r="AC2152" s="6" t="str">
        <f t="shared" si="542"/>
        <v>13</v>
      </c>
      <c r="AD2152" s="6" t="str">
        <f t="shared" si="543"/>
        <v>B</v>
      </c>
      <c r="AE2152" s="8" t="str">
        <f t="shared" si="544"/>
        <v/>
      </c>
    </row>
    <row r="2153" spans="1:31" x14ac:dyDescent="0.25">
      <c r="A2153" s="9">
        <v>2210</v>
      </c>
      <c r="B2153" s="10" t="s">
        <v>5960</v>
      </c>
      <c r="C2153" s="10" t="s">
        <v>1921</v>
      </c>
      <c r="D2153" s="10" t="s">
        <v>15</v>
      </c>
      <c r="E2153" s="10" t="s">
        <v>16</v>
      </c>
      <c r="F2153" s="10">
        <v>90</v>
      </c>
      <c r="G2153" s="10" t="s">
        <v>5961</v>
      </c>
      <c r="H2153" s="10" t="s">
        <v>3406</v>
      </c>
      <c r="I2153" s="10" t="s">
        <v>32</v>
      </c>
      <c r="J2153" s="11">
        <v>43768</v>
      </c>
      <c r="K2153" s="10">
        <v>7</v>
      </c>
      <c r="L2153" s="10" t="s">
        <v>52</v>
      </c>
      <c r="M2153" s="12"/>
      <c r="O2153">
        <f t="shared" si="545"/>
        <v>0</v>
      </c>
      <c r="Q2153" s="9" t="str">
        <f t="shared" si="530"/>
        <v>2210</v>
      </c>
      <c r="R2153" s="10" t="str">
        <f t="shared" si="531"/>
        <v>Sharonda</v>
      </c>
      <c r="S2153" s="10" t="str">
        <f t="shared" si="532"/>
        <v>Lehman</v>
      </c>
      <c r="T2153" s="10" t="str">
        <f t="shared" si="533"/>
        <v>Mrs</v>
      </c>
      <c r="U2153" s="10" t="str">
        <f t="shared" si="534"/>
        <v>F</v>
      </c>
      <c r="V2153" s="10" t="str">
        <f t="shared" si="535"/>
        <v>90</v>
      </c>
      <c r="W2153" s="10" t="str">
        <f t="shared" si="536"/>
        <v>Hartsborn Lane</v>
      </c>
      <c r="X2153" s="10" t="str">
        <f t="shared" si="537"/>
        <v>ne</v>
      </c>
      <c r="Y2153" s="10" t="str">
        <f t="shared" si="538"/>
        <v>Hartsborn Lane</v>
      </c>
      <c r="Z2153" s="10" t="str">
        <f t="shared" si="539"/>
        <v>Redditch</v>
      </c>
      <c r="AA2153" s="10" t="str">
        <f t="shared" si="540"/>
        <v>WC</v>
      </c>
      <c r="AB2153" s="11" t="str">
        <f t="shared" si="541"/>
        <v>43768</v>
      </c>
      <c r="AC2153" s="10" t="str">
        <f t="shared" si="542"/>
        <v>7</v>
      </c>
      <c r="AD2153" s="10" t="str">
        <f t="shared" si="543"/>
        <v>A1</v>
      </c>
      <c r="AE2153" s="12" t="str">
        <f t="shared" si="544"/>
        <v/>
      </c>
    </row>
    <row r="2154" spans="1:31" x14ac:dyDescent="0.25">
      <c r="A2154" s="5">
        <v>2211</v>
      </c>
      <c r="B2154" s="6" t="s">
        <v>649</v>
      </c>
      <c r="C2154" s="6" t="s">
        <v>4734</v>
      </c>
      <c r="D2154" s="6" t="s">
        <v>28</v>
      </c>
      <c r="E2154" s="6" t="s">
        <v>29</v>
      </c>
      <c r="F2154" s="6">
        <v>30</v>
      </c>
      <c r="G2154" s="6" t="s">
        <v>5962</v>
      </c>
      <c r="H2154" s="6" t="s">
        <v>2654</v>
      </c>
      <c r="I2154" s="6" t="s">
        <v>32</v>
      </c>
      <c r="J2154" s="7">
        <v>44180</v>
      </c>
      <c r="K2154" s="6">
        <v>85</v>
      </c>
      <c r="L2154" s="6" t="s">
        <v>62</v>
      </c>
      <c r="M2154" s="8"/>
      <c r="O2154">
        <f t="shared" si="545"/>
        <v>0</v>
      </c>
      <c r="Q2154" s="5" t="str">
        <f t="shared" si="530"/>
        <v>2211</v>
      </c>
      <c r="R2154" s="6" t="str">
        <f t="shared" si="531"/>
        <v>Barton</v>
      </c>
      <c r="S2154" s="6" t="str">
        <f t="shared" si="532"/>
        <v>Morton</v>
      </c>
      <c r="T2154" s="6" t="str">
        <f t="shared" si="533"/>
        <v>Mr</v>
      </c>
      <c r="U2154" s="6" t="str">
        <f t="shared" si="534"/>
        <v>M</v>
      </c>
      <c r="V2154" s="6" t="str">
        <f t="shared" si="535"/>
        <v>30</v>
      </c>
      <c r="W2154" s="6" t="str">
        <f t="shared" si="536"/>
        <v>Hartswood Gdns</v>
      </c>
      <c r="X2154" s="6" t="str">
        <f t="shared" si="537"/>
        <v>ns</v>
      </c>
      <c r="Y2154" s="6" t="str">
        <f t="shared" si="538"/>
        <v>Hartswood Gdns</v>
      </c>
      <c r="Z2154" s="6" t="str">
        <f t="shared" si="539"/>
        <v>Newmarket</v>
      </c>
      <c r="AA2154" s="6" t="str">
        <f t="shared" si="540"/>
        <v>WC</v>
      </c>
      <c r="AB2154" s="7" t="str">
        <f t="shared" si="541"/>
        <v>44180</v>
      </c>
      <c r="AC2154" s="6" t="str">
        <f t="shared" si="542"/>
        <v>85</v>
      </c>
      <c r="AD2154" s="6" t="str">
        <f t="shared" si="543"/>
        <v>C4</v>
      </c>
      <c r="AE2154" s="8" t="str">
        <f t="shared" si="544"/>
        <v/>
      </c>
    </row>
    <row r="2155" spans="1:31" x14ac:dyDescent="0.25">
      <c r="A2155" s="9">
        <v>2212</v>
      </c>
      <c r="B2155" s="10" t="s">
        <v>5963</v>
      </c>
      <c r="C2155" s="10" t="s">
        <v>4140</v>
      </c>
      <c r="D2155" s="10" t="s">
        <v>49</v>
      </c>
      <c r="E2155" s="10" t="s">
        <v>16</v>
      </c>
      <c r="F2155" s="10">
        <v>30</v>
      </c>
      <c r="G2155" s="10" t="s">
        <v>5962</v>
      </c>
      <c r="H2155" s="10" t="s">
        <v>1313</v>
      </c>
      <c r="I2155" s="10" t="s">
        <v>32</v>
      </c>
      <c r="J2155" s="11">
        <v>44304</v>
      </c>
      <c r="K2155" s="10">
        <v>8</v>
      </c>
      <c r="L2155" s="10" t="s">
        <v>20</v>
      </c>
      <c r="M2155" s="12"/>
      <c r="O2155">
        <f t="shared" si="545"/>
        <v>0</v>
      </c>
      <c r="Q2155" s="9" t="str">
        <f t="shared" si="530"/>
        <v>2212</v>
      </c>
      <c r="R2155" s="10" t="str">
        <f t="shared" si="531"/>
        <v>Darcie</v>
      </c>
      <c r="S2155" s="10" t="str">
        <f t="shared" si="532"/>
        <v>Wilson</v>
      </c>
      <c r="T2155" s="10" t="str">
        <f t="shared" si="533"/>
        <v>Miss</v>
      </c>
      <c r="U2155" s="10" t="str">
        <f t="shared" si="534"/>
        <v>F</v>
      </c>
      <c r="V2155" s="10" t="str">
        <f t="shared" si="535"/>
        <v>30</v>
      </c>
      <c r="W2155" s="10" t="str">
        <f t="shared" si="536"/>
        <v>Hartswood Gdns</v>
      </c>
      <c r="X2155" s="10" t="str">
        <f t="shared" si="537"/>
        <v>ns</v>
      </c>
      <c r="Y2155" s="10" t="str">
        <f t="shared" si="538"/>
        <v>Hartswood Gdns</v>
      </c>
      <c r="Z2155" s="10" t="str">
        <f t="shared" si="539"/>
        <v>Settle</v>
      </c>
      <c r="AA2155" s="10" t="str">
        <f t="shared" si="540"/>
        <v>WC</v>
      </c>
      <c r="AB2155" s="11" t="str">
        <f t="shared" si="541"/>
        <v>44304</v>
      </c>
      <c r="AC2155" s="10" t="str">
        <f t="shared" si="542"/>
        <v>8</v>
      </c>
      <c r="AD2155" s="10" t="str">
        <f t="shared" si="543"/>
        <v>B</v>
      </c>
      <c r="AE2155" s="12" t="str">
        <f t="shared" si="544"/>
        <v/>
      </c>
    </row>
    <row r="2156" spans="1:31" x14ac:dyDescent="0.25">
      <c r="A2156" s="5">
        <v>2213</v>
      </c>
      <c r="B2156" s="6" t="s">
        <v>5024</v>
      </c>
      <c r="C2156" s="6" t="s">
        <v>386</v>
      </c>
      <c r="D2156" s="6" t="s">
        <v>28</v>
      </c>
      <c r="E2156" s="6" t="s">
        <v>29</v>
      </c>
      <c r="F2156" s="6">
        <v>60</v>
      </c>
      <c r="G2156" s="6" t="s">
        <v>5964</v>
      </c>
      <c r="H2156" s="6" t="s">
        <v>31</v>
      </c>
      <c r="I2156" s="6" t="s">
        <v>32</v>
      </c>
      <c r="J2156" s="7">
        <v>43498</v>
      </c>
      <c r="K2156" s="6">
        <v>17</v>
      </c>
      <c r="L2156" s="6" t="s">
        <v>78</v>
      </c>
      <c r="M2156" s="8"/>
      <c r="O2156">
        <f t="shared" si="545"/>
        <v>0</v>
      </c>
      <c r="Q2156" s="5" t="str">
        <f t="shared" si="530"/>
        <v>2213</v>
      </c>
      <c r="R2156" s="6" t="str">
        <f t="shared" si="531"/>
        <v>Christoper</v>
      </c>
      <c r="S2156" s="6" t="str">
        <f t="shared" si="532"/>
        <v>Mason</v>
      </c>
      <c r="T2156" s="6" t="str">
        <f t="shared" si="533"/>
        <v>Mr</v>
      </c>
      <c r="U2156" s="6" t="str">
        <f t="shared" si="534"/>
        <v>M</v>
      </c>
      <c r="V2156" s="6" t="str">
        <f t="shared" si="535"/>
        <v>60</v>
      </c>
      <c r="W2156" s="6" t="str">
        <f t="shared" si="536"/>
        <v>Hartwell Drv</v>
      </c>
      <c r="X2156" s="6" t="str">
        <f t="shared" si="537"/>
        <v>rv</v>
      </c>
      <c r="Y2156" s="6" t="str">
        <f t="shared" si="538"/>
        <v>Hartwell Drv</v>
      </c>
      <c r="Z2156" s="6" t="str">
        <f t="shared" si="539"/>
        <v>Ross-On-Wye</v>
      </c>
      <c r="AA2156" s="6" t="str">
        <f t="shared" si="540"/>
        <v>WC</v>
      </c>
      <c r="AB2156" s="7" t="str">
        <f t="shared" si="541"/>
        <v>43498</v>
      </c>
      <c r="AC2156" s="6" t="str">
        <f t="shared" si="542"/>
        <v>17</v>
      </c>
      <c r="AD2156" s="6" t="str">
        <f t="shared" si="543"/>
        <v>C2</v>
      </c>
      <c r="AE2156" s="8" t="str">
        <f t="shared" si="544"/>
        <v/>
      </c>
    </row>
    <row r="2157" spans="1:31" x14ac:dyDescent="0.25">
      <c r="A2157" s="9">
        <v>2214</v>
      </c>
      <c r="B2157" s="10" t="s">
        <v>5965</v>
      </c>
      <c r="C2157" s="10" t="s">
        <v>1308</v>
      </c>
      <c r="D2157" s="10" t="s">
        <v>15</v>
      </c>
      <c r="E2157" s="10" t="s">
        <v>16</v>
      </c>
      <c r="F2157" s="10">
        <v>60</v>
      </c>
      <c r="G2157" s="10" t="s">
        <v>5966</v>
      </c>
      <c r="H2157" s="10" t="s">
        <v>1594</v>
      </c>
      <c r="I2157" s="10" t="s">
        <v>32</v>
      </c>
      <c r="J2157" s="11">
        <v>44018</v>
      </c>
      <c r="K2157" s="10">
        <v>12</v>
      </c>
      <c r="L2157" s="10" t="s">
        <v>78</v>
      </c>
      <c r="M2157" s="12"/>
      <c r="O2157">
        <f t="shared" si="545"/>
        <v>0</v>
      </c>
      <c r="Q2157" s="9" t="str">
        <f t="shared" si="530"/>
        <v>2214</v>
      </c>
      <c r="R2157" s="10" t="str">
        <f t="shared" si="531"/>
        <v>Yukiko</v>
      </c>
      <c r="S2157" s="10" t="str">
        <f t="shared" si="532"/>
        <v>Morgan</v>
      </c>
      <c r="T2157" s="10" t="str">
        <f t="shared" si="533"/>
        <v>Mrs</v>
      </c>
      <c r="U2157" s="10" t="str">
        <f t="shared" si="534"/>
        <v>F</v>
      </c>
      <c r="V2157" s="10" t="str">
        <f t="shared" si="535"/>
        <v>60</v>
      </c>
      <c r="W2157" s="10" t="str">
        <f t="shared" si="536"/>
        <v>Harvard Court</v>
      </c>
      <c r="X2157" s="10" t="str">
        <f t="shared" si="537"/>
        <v>rt</v>
      </c>
      <c r="Y2157" s="10" t="str">
        <f t="shared" si="538"/>
        <v>Harvard Court</v>
      </c>
      <c r="Z2157" s="10" t="str">
        <f t="shared" si="539"/>
        <v>Romford</v>
      </c>
      <c r="AA2157" s="10" t="str">
        <f t="shared" si="540"/>
        <v>WC</v>
      </c>
      <c r="AB2157" s="11" t="str">
        <f t="shared" si="541"/>
        <v>44018</v>
      </c>
      <c r="AC2157" s="10" t="str">
        <f t="shared" si="542"/>
        <v>12</v>
      </c>
      <c r="AD2157" s="10" t="str">
        <f t="shared" si="543"/>
        <v>C2</v>
      </c>
      <c r="AE2157" s="12" t="str">
        <f t="shared" si="544"/>
        <v/>
      </c>
    </row>
    <row r="2158" spans="1:31" x14ac:dyDescent="0.25">
      <c r="A2158" s="5">
        <v>2215</v>
      </c>
      <c r="B2158" s="6" t="s">
        <v>5967</v>
      </c>
      <c r="C2158" s="6" t="s">
        <v>5239</v>
      </c>
      <c r="D2158" s="6" t="s">
        <v>28</v>
      </c>
      <c r="E2158" s="6" t="s">
        <v>29</v>
      </c>
      <c r="F2158" s="6">
        <v>30</v>
      </c>
      <c r="G2158" s="6" t="s">
        <v>5968</v>
      </c>
      <c r="H2158" s="6" t="s">
        <v>2614</v>
      </c>
      <c r="I2158" s="6" t="s">
        <v>32</v>
      </c>
      <c r="J2158" s="7">
        <v>44324</v>
      </c>
      <c r="K2158" s="6">
        <v>33</v>
      </c>
      <c r="L2158" s="6" t="s">
        <v>52</v>
      </c>
      <c r="M2158" s="8"/>
      <c r="O2158">
        <f t="shared" si="545"/>
        <v>0</v>
      </c>
      <c r="Q2158" s="5" t="str">
        <f t="shared" si="530"/>
        <v>2215</v>
      </c>
      <c r="R2158" s="6" t="str">
        <f t="shared" si="531"/>
        <v>Odis</v>
      </c>
      <c r="S2158" s="6" t="str">
        <f t="shared" si="532"/>
        <v>Thacker</v>
      </c>
      <c r="T2158" s="6" t="str">
        <f t="shared" si="533"/>
        <v>Mr</v>
      </c>
      <c r="U2158" s="6" t="str">
        <f t="shared" si="534"/>
        <v>M</v>
      </c>
      <c r="V2158" s="6" t="str">
        <f t="shared" si="535"/>
        <v>30</v>
      </c>
      <c r="W2158" s="6" t="str">
        <f t="shared" si="536"/>
        <v>Harveys Cottages</v>
      </c>
      <c r="X2158" s="6" t="str">
        <f t="shared" si="537"/>
        <v>es</v>
      </c>
      <c r="Y2158" s="6" t="str">
        <f t="shared" si="538"/>
        <v>Harveys Cottages</v>
      </c>
      <c r="Z2158" s="6" t="str">
        <f t="shared" si="539"/>
        <v>Ventnor</v>
      </c>
      <c r="AA2158" s="6" t="str">
        <f t="shared" si="540"/>
        <v>WC</v>
      </c>
      <c r="AB2158" s="7" t="str">
        <f t="shared" si="541"/>
        <v>44324</v>
      </c>
      <c r="AC2158" s="6" t="str">
        <f t="shared" si="542"/>
        <v>33</v>
      </c>
      <c r="AD2158" s="6" t="str">
        <f t="shared" si="543"/>
        <v>A1</v>
      </c>
      <c r="AE2158" s="8" t="str">
        <f t="shared" si="544"/>
        <v/>
      </c>
    </row>
    <row r="2159" spans="1:31" x14ac:dyDescent="0.25">
      <c r="A2159" s="9">
        <v>2216</v>
      </c>
      <c r="B2159" s="10" t="s">
        <v>748</v>
      </c>
      <c r="C2159" s="10" t="s">
        <v>5969</v>
      </c>
      <c r="D2159" s="10" t="s">
        <v>28</v>
      </c>
      <c r="E2159" s="10" t="s">
        <v>29</v>
      </c>
      <c r="F2159" s="10">
        <v>30</v>
      </c>
      <c r="G2159" s="10" t="s">
        <v>5970</v>
      </c>
      <c r="H2159" s="10" t="s">
        <v>5645</v>
      </c>
      <c r="I2159" s="10" t="s">
        <v>185</v>
      </c>
      <c r="J2159" s="11">
        <v>43595</v>
      </c>
      <c r="K2159" s="10">
        <v>37</v>
      </c>
      <c r="L2159" s="10" t="s">
        <v>68</v>
      </c>
      <c r="M2159" s="12"/>
      <c r="O2159">
        <f t="shared" si="545"/>
        <v>0</v>
      </c>
      <c r="Q2159" s="9" t="str">
        <f t="shared" si="530"/>
        <v>2216</v>
      </c>
      <c r="R2159" s="10" t="str">
        <f t="shared" si="531"/>
        <v>Harrison</v>
      </c>
      <c r="S2159" s="10" t="str">
        <f t="shared" si="532"/>
        <v>Clifton</v>
      </c>
      <c r="T2159" s="10" t="str">
        <f t="shared" si="533"/>
        <v>Mr</v>
      </c>
      <c r="U2159" s="10" t="str">
        <f t="shared" si="534"/>
        <v>M</v>
      </c>
      <c r="V2159" s="10" t="str">
        <f t="shared" si="535"/>
        <v>30</v>
      </c>
      <c r="W2159" s="10" t="str">
        <f t="shared" si="536"/>
        <v>Harwood Place</v>
      </c>
      <c r="X2159" s="10" t="str">
        <f t="shared" si="537"/>
        <v>ce</v>
      </c>
      <c r="Y2159" s="10" t="str">
        <f t="shared" si="538"/>
        <v>Harwood Place</v>
      </c>
      <c r="Z2159" s="10" t="str">
        <f t="shared" si="539"/>
        <v>Grange-Over-Sands</v>
      </c>
      <c r="AA2159" s="10" t="str">
        <f t="shared" si="540"/>
        <v>HX</v>
      </c>
      <c r="AB2159" s="11" t="str">
        <f t="shared" si="541"/>
        <v>43595</v>
      </c>
      <c r="AC2159" s="10" t="str">
        <f t="shared" si="542"/>
        <v>37</v>
      </c>
      <c r="AD2159" s="10" t="str">
        <f t="shared" si="543"/>
        <v>A2</v>
      </c>
      <c r="AE2159" s="12" t="str">
        <f t="shared" si="544"/>
        <v/>
      </c>
    </row>
    <row r="2160" spans="1:31" x14ac:dyDescent="0.25">
      <c r="A2160" s="5">
        <v>2217</v>
      </c>
      <c r="B2160" s="6" t="s">
        <v>1660</v>
      </c>
      <c r="C2160" s="6" t="s">
        <v>2135</v>
      </c>
      <c r="D2160" s="6" t="s">
        <v>15</v>
      </c>
      <c r="E2160" s="6" t="s">
        <v>16</v>
      </c>
      <c r="F2160" s="6">
        <v>60</v>
      </c>
      <c r="G2160" s="6" t="s">
        <v>5970</v>
      </c>
      <c r="H2160" s="6" t="s">
        <v>5971</v>
      </c>
      <c r="I2160" s="6" t="s">
        <v>25</v>
      </c>
      <c r="J2160" s="7">
        <v>43497</v>
      </c>
      <c r="K2160" s="6">
        <v>44</v>
      </c>
      <c r="L2160" s="6" t="s">
        <v>52</v>
      </c>
      <c r="M2160" s="8"/>
      <c r="O2160">
        <f t="shared" si="545"/>
        <v>0</v>
      </c>
      <c r="Q2160" s="5" t="str">
        <f t="shared" si="530"/>
        <v>2217</v>
      </c>
      <c r="R2160" s="6" t="str">
        <f t="shared" si="531"/>
        <v>Athena</v>
      </c>
      <c r="S2160" s="6" t="str">
        <f t="shared" si="532"/>
        <v>Daugherty</v>
      </c>
      <c r="T2160" s="6" t="str">
        <f t="shared" si="533"/>
        <v>Mrs</v>
      </c>
      <c r="U2160" s="6" t="str">
        <f t="shared" si="534"/>
        <v>F</v>
      </c>
      <c r="V2160" s="6" t="str">
        <f t="shared" si="535"/>
        <v>60</v>
      </c>
      <c r="W2160" s="6" t="str">
        <f t="shared" si="536"/>
        <v>Harwood Place</v>
      </c>
      <c r="X2160" s="6" t="str">
        <f t="shared" si="537"/>
        <v>ce</v>
      </c>
      <c r="Y2160" s="6" t="str">
        <f t="shared" si="538"/>
        <v>Harwood Place</v>
      </c>
      <c r="Z2160" s="6" t="str">
        <f t="shared" si="539"/>
        <v>Horsham</v>
      </c>
      <c r="AA2160" s="6" t="str">
        <f t="shared" si="540"/>
        <v>HG</v>
      </c>
      <c r="AB2160" s="7" t="str">
        <f t="shared" si="541"/>
        <v>43497</v>
      </c>
      <c r="AC2160" s="6" t="str">
        <f t="shared" si="542"/>
        <v>44</v>
      </c>
      <c r="AD2160" s="6" t="str">
        <f t="shared" si="543"/>
        <v>A1</v>
      </c>
      <c r="AE2160" s="8" t="str">
        <f t="shared" si="544"/>
        <v/>
      </c>
    </row>
    <row r="2161" spans="1:31" x14ac:dyDescent="0.25">
      <c r="A2161" s="9">
        <v>2218</v>
      </c>
      <c r="B2161" s="10" t="s">
        <v>770</v>
      </c>
      <c r="C2161" s="10" t="s">
        <v>5972</v>
      </c>
      <c r="D2161" s="10" t="s">
        <v>28</v>
      </c>
      <c r="E2161" s="10" t="s">
        <v>29</v>
      </c>
      <c r="F2161" s="10">
        <v>30</v>
      </c>
      <c r="G2161" s="10" t="s">
        <v>5973</v>
      </c>
      <c r="H2161" s="10" t="s">
        <v>5974</v>
      </c>
      <c r="I2161" s="10" t="s">
        <v>185</v>
      </c>
      <c r="J2161" s="11">
        <v>43904</v>
      </c>
      <c r="K2161" s="10">
        <v>69</v>
      </c>
      <c r="L2161" s="10" t="s">
        <v>157</v>
      </c>
      <c r="M2161" s="12"/>
      <c r="O2161">
        <f t="shared" si="545"/>
        <v>0</v>
      </c>
      <c r="Q2161" s="9" t="str">
        <f t="shared" si="530"/>
        <v>2218</v>
      </c>
      <c r="R2161" s="10" t="str">
        <f t="shared" si="531"/>
        <v>Albert</v>
      </c>
      <c r="S2161" s="10" t="str">
        <f t="shared" si="532"/>
        <v>Gilbert</v>
      </c>
      <c r="T2161" s="10" t="str">
        <f t="shared" si="533"/>
        <v>Mr</v>
      </c>
      <c r="U2161" s="10" t="str">
        <f t="shared" si="534"/>
        <v>M</v>
      </c>
      <c r="V2161" s="10" t="str">
        <f t="shared" si="535"/>
        <v>30</v>
      </c>
      <c r="W2161" s="10" t="str">
        <f t="shared" si="536"/>
        <v>Haseltine Road</v>
      </c>
      <c r="X2161" s="10" t="str">
        <f t="shared" si="537"/>
        <v>ad</v>
      </c>
      <c r="Y2161" s="10" t="str">
        <f t="shared" si="538"/>
        <v>Haseltine Road</v>
      </c>
      <c r="Z2161" s="10" t="str">
        <f t="shared" si="539"/>
        <v>Fivemiletown</v>
      </c>
      <c r="AA2161" s="10" t="str">
        <f t="shared" si="540"/>
        <v>HX</v>
      </c>
      <c r="AB2161" s="11" t="str">
        <f t="shared" si="541"/>
        <v>43904</v>
      </c>
      <c r="AC2161" s="10" t="str">
        <f t="shared" si="542"/>
        <v>69</v>
      </c>
      <c r="AD2161" s="10" t="str">
        <f t="shared" si="543"/>
        <v>C3</v>
      </c>
      <c r="AE2161" s="12" t="str">
        <f t="shared" si="544"/>
        <v/>
      </c>
    </row>
    <row r="2162" spans="1:31" x14ac:dyDescent="0.25">
      <c r="A2162" s="5">
        <v>2219</v>
      </c>
      <c r="B2162" s="6" t="s">
        <v>1004</v>
      </c>
      <c r="C2162" s="6" t="s">
        <v>5975</v>
      </c>
      <c r="D2162" s="6" t="s">
        <v>28</v>
      </c>
      <c r="E2162" s="6" t="s">
        <v>29</v>
      </c>
      <c r="F2162" s="6">
        <v>30</v>
      </c>
      <c r="G2162" s="6" t="s">
        <v>5976</v>
      </c>
      <c r="H2162" s="6" t="s">
        <v>408</v>
      </c>
      <c r="I2162" s="6" t="s">
        <v>185</v>
      </c>
      <c r="J2162" s="7">
        <v>43982</v>
      </c>
      <c r="K2162" s="6">
        <v>27</v>
      </c>
      <c r="L2162" s="6" t="s">
        <v>99</v>
      </c>
      <c r="M2162" s="8"/>
      <c r="O2162">
        <f t="shared" si="545"/>
        <v>0</v>
      </c>
      <c r="Q2162" s="5" t="str">
        <f t="shared" si="530"/>
        <v>2219</v>
      </c>
      <c r="R2162" s="6" t="str">
        <f t="shared" si="531"/>
        <v>Chong</v>
      </c>
      <c r="S2162" s="6" t="str">
        <f t="shared" si="532"/>
        <v>Madrid</v>
      </c>
      <c r="T2162" s="6" t="str">
        <f t="shared" si="533"/>
        <v>Mr</v>
      </c>
      <c r="U2162" s="6" t="str">
        <f t="shared" si="534"/>
        <v>M</v>
      </c>
      <c r="V2162" s="6" t="str">
        <f t="shared" si="535"/>
        <v>30</v>
      </c>
      <c r="W2162" s="6" t="str">
        <f t="shared" si="536"/>
        <v>Haslam Close</v>
      </c>
      <c r="X2162" s="6" t="str">
        <f t="shared" si="537"/>
        <v>se</v>
      </c>
      <c r="Y2162" s="6" t="str">
        <f t="shared" si="538"/>
        <v>Haslam Close</v>
      </c>
      <c r="Z2162" s="6" t="str">
        <f t="shared" si="539"/>
        <v>Essex</v>
      </c>
      <c r="AA2162" s="6" t="str">
        <f t="shared" si="540"/>
        <v>HX</v>
      </c>
      <c r="AB2162" s="7" t="str">
        <f t="shared" si="541"/>
        <v>43982</v>
      </c>
      <c r="AC2162" s="6" t="str">
        <f t="shared" si="542"/>
        <v>27</v>
      </c>
      <c r="AD2162" s="6" t="str">
        <f t="shared" si="543"/>
        <v>E</v>
      </c>
      <c r="AE2162" s="8" t="str">
        <f t="shared" si="544"/>
        <v/>
      </c>
    </row>
    <row r="2163" spans="1:31" x14ac:dyDescent="0.25">
      <c r="A2163" s="9">
        <v>2220</v>
      </c>
      <c r="B2163" s="10" t="s">
        <v>94</v>
      </c>
      <c r="C2163" s="10" t="s">
        <v>5977</v>
      </c>
      <c r="D2163" s="10" t="s">
        <v>28</v>
      </c>
      <c r="E2163" s="10" t="s">
        <v>29</v>
      </c>
      <c r="F2163" s="10">
        <v>30</v>
      </c>
      <c r="G2163" s="10" t="s">
        <v>5978</v>
      </c>
      <c r="H2163" s="10" t="s">
        <v>5979</v>
      </c>
      <c r="I2163" s="10" t="s">
        <v>176</v>
      </c>
      <c r="J2163" s="11">
        <v>44366</v>
      </c>
      <c r="K2163" s="10">
        <v>55</v>
      </c>
      <c r="L2163" s="10" t="s">
        <v>62</v>
      </c>
      <c r="M2163" s="12"/>
      <c r="O2163">
        <f t="shared" si="545"/>
        <v>0</v>
      </c>
      <c r="Q2163" s="9" t="str">
        <f t="shared" si="530"/>
        <v>2220</v>
      </c>
      <c r="R2163" s="10" t="str">
        <f t="shared" si="531"/>
        <v>Erik</v>
      </c>
      <c r="S2163" s="10" t="str">
        <f t="shared" si="532"/>
        <v>Rocha</v>
      </c>
      <c r="T2163" s="10" t="str">
        <f t="shared" si="533"/>
        <v>Mr</v>
      </c>
      <c r="U2163" s="10" t="str">
        <f t="shared" si="534"/>
        <v>M</v>
      </c>
      <c r="V2163" s="10" t="str">
        <f t="shared" si="535"/>
        <v>30</v>
      </c>
      <c r="W2163" s="10" t="str">
        <f t="shared" si="536"/>
        <v>Haslemere Gardens</v>
      </c>
      <c r="X2163" s="10" t="str">
        <f t="shared" si="537"/>
        <v>ns</v>
      </c>
      <c r="Y2163" s="10" t="str">
        <f t="shared" si="538"/>
        <v>Haslemere Gardens</v>
      </c>
      <c r="Z2163" s="10" t="str">
        <f t="shared" si="539"/>
        <v>Crediton</v>
      </c>
      <c r="AA2163" s="10" t="str">
        <f t="shared" si="540"/>
        <v>CW</v>
      </c>
      <c r="AB2163" s="11" t="str">
        <f t="shared" si="541"/>
        <v>44366</v>
      </c>
      <c r="AC2163" s="10" t="str">
        <f t="shared" si="542"/>
        <v>55</v>
      </c>
      <c r="AD2163" s="10" t="str">
        <f t="shared" si="543"/>
        <v>C4</v>
      </c>
      <c r="AE2163" s="12" t="str">
        <f t="shared" si="544"/>
        <v/>
      </c>
    </row>
    <row r="2164" spans="1:31" x14ac:dyDescent="0.25">
      <c r="A2164" s="5">
        <v>2221</v>
      </c>
      <c r="B2164" s="6" t="s">
        <v>5980</v>
      </c>
      <c r="C2164" s="6" t="s">
        <v>3452</v>
      </c>
      <c r="D2164" s="6" t="s">
        <v>15</v>
      </c>
      <c r="E2164" s="6" t="s">
        <v>16</v>
      </c>
      <c r="F2164" s="6">
        <v>90</v>
      </c>
      <c r="G2164" s="6" t="s">
        <v>5981</v>
      </c>
      <c r="H2164" s="6" t="s">
        <v>2523</v>
      </c>
      <c r="I2164" s="6" t="s">
        <v>2524</v>
      </c>
      <c r="J2164" s="7">
        <v>43758</v>
      </c>
      <c r="K2164" s="6">
        <v>28</v>
      </c>
      <c r="L2164" s="6" t="s">
        <v>33</v>
      </c>
      <c r="M2164" s="8"/>
      <c r="O2164">
        <f t="shared" si="545"/>
        <v>0</v>
      </c>
      <c r="Q2164" s="5" t="str">
        <f t="shared" si="530"/>
        <v>2221</v>
      </c>
      <c r="R2164" s="6" t="str">
        <f t="shared" si="531"/>
        <v>Ossie</v>
      </c>
      <c r="S2164" s="6" t="str">
        <f t="shared" si="532"/>
        <v>Dobson</v>
      </c>
      <c r="T2164" s="6" t="str">
        <f t="shared" si="533"/>
        <v>Mrs</v>
      </c>
      <c r="U2164" s="6" t="str">
        <f t="shared" si="534"/>
        <v>F</v>
      </c>
      <c r="V2164" s="6" t="str">
        <f t="shared" si="535"/>
        <v>90</v>
      </c>
      <c r="W2164" s="6" t="str">
        <f t="shared" si="536"/>
        <v>Hassop Road</v>
      </c>
      <c r="X2164" s="6" t="str">
        <f t="shared" si="537"/>
        <v>ad</v>
      </c>
      <c r="Y2164" s="6" t="str">
        <f t="shared" si="538"/>
        <v>Hassop Road</v>
      </c>
      <c r="Z2164" s="6" t="str">
        <f t="shared" si="539"/>
        <v>Billingshurst</v>
      </c>
      <c r="AA2164" s="6" t="str">
        <f t="shared" si="540"/>
        <v>TS</v>
      </c>
      <c r="AB2164" s="7" t="str">
        <f t="shared" si="541"/>
        <v>43758</v>
      </c>
      <c r="AC2164" s="6" t="str">
        <f t="shared" si="542"/>
        <v>28</v>
      </c>
      <c r="AD2164" s="6" t="str">
        <f t="shared" si="543"/>
        <v>A3</v>
      </c>
      <c r="AE2164" s="8" t="str">
        <f t="shared" si="544"/>
        <v/>
      </c>
    </row>
    <row r="2165" spans="1:31" x14ac:dyDescent="0.25">
      <c r="A2165" s="9">
        <v>2222</v>
      </c>
      <c r="B2165" s="10" t="s">
        <v>2546</v>
      </c>
      <c r="C2165" s="10" t="s">
        <v>5786</v>
      </c>
      <c r="D2165" s="10" t="s">
        <v>28</v>
      </c>
      <c r="E2165" s="10" t="s">
        <v>29</v>
      </c>
      <c r="F2165" s="10">
        <v>60</v>
      </c>
      <c r="G2165" s="10" t="s">
        <v>5981</v>
      </c>
      <c r="H2165" s="10" t="s">
        <v>378</v>
      </c>
      <c r="I2165" s="10" t="s">
        <v>32</v>
      </c>
      <c r="J2165" s="11">
        <v>43841</v>
      </c>
      <c r="K2165" s="10">
        <v>46</v>
      </c>
      <c r="L2165" s="10" t="s">
        <v>157</v>
      </c>
      <c r="M2165" s="12"/>
      <c r="O2165">
        <f t="shared" si="545"/>
        <v>0</v>
      </c>
      <c r="Q2165" s="9" t="str">
        <f t="shared" si="530"/>
        <v>2222</v>
      </c>
      <c r="R2165" s="10" t="str">
        <f t="shared" si="531"/>
        <v>Duane</v>
      </c>
      <c r="S2165" s="10" t="str">
        <f t="shared" si="532"/>
        <v>Guthrie</v>
      </c>
      <c r="T2165" s="10" t="str">
        <f t="shared" si="533"/>
        <v>Mr</v>
      </c>
      <c r="U2165" s="10" t="str">
        <f t="shared" si="534"/>
        <v>M</v>
      </c>
      <c r="V2165" s="10" t="str">
        <f t="shared" si="535"/>
        <v>60</v>
      </c>
      <c r="W2165" s="10" t="str">
        <f t="shared" si="536"/>
        <v>Hassop Road</v>
      </c>
      <c r="X2165" s="10" t="str">
        <f t="shared" si="537"/>
        <v>ad</v>
      </c>
      <c r="Y2165" s="10" t="str">
        <f t="shared" si="538"/>
        <v>Hassop Road</v>
      </c>
      <c r="Z2165" s="10" t="str">
        <f t="shared" si="539"/>
        <v>Tranent</v>
      </c>
      <c r="AA2165" s="10" t="str">
        <f t="shared" si="540"/>
        <v>WC</v>
      </c>
      <c r="AB2165" s="11" t="str">
        <f t="shared" si="541"/>
        <v>43841</v>
      </c>
      <c r="AC2165" s="10" t="str">
        <f t="shared" si="542"/>
        <v>46</v>
      </c>
      <c r="AD2165" s="10" t="str">
        <f t="shared" si="543"/>
        <v>C3</v>
      </c>
      <c r="AE2165" s="12" t="str">
        <f t="shared" si="544"/>
        <v/>
      </c>
    </row>
    <row r="2166" spans="1:31" x14ac:dyDescent="0.25">
      <c r="A2166" s="5">
        <v>2223</v>
      </c>
      <c r="B2166" s="6" t="s">
        <v>5982</v>
      </c>
      <c r="C2166" s="6" t="s">
        <v>5983</v>
      </c>
      <c r="D2166" s="6" t="s">
        <v>28</v>
      </c>
      <c r="E2166" s="6" t="s">
        <v>29</v>
      </c>
      <c r="F2166" s="6">
        <v>60</v>
      </c>
      <c r="G2166" s="6" t="s">
        <v>5984</v>
      </c>
      <c r="H2166" s="6" t="s">
        <v>937</v>
      </c>
      <c r="I2166" s="6" t="s">
        <v>32</v>
      </c>
      <c r="J2166" s="7">
        <v>43978</v>
      </c>
      <c r="K2166" s="6">
        <v>36</v>
      </c>
      <c r="L2166" s="6" t="s">
        <v>20</v>
      </c>
      <c r="M2166" s="8"/>
      <c r="O2166">
        <f t="shared" si="545"/>
        <v>0</v>
      </c>
      <c r="Q2166" s="5" t="str">
        <f t="shared" si="530"/>
        <v>2223</v>
      </c>
      <c r="R2166" s="6" t="str">
        <f t="shared" si="531"/>
        <v>Tyler</v>
      </c>
      <c r="S2166" s="6" t="str">
        <f t="shared" si="532"/>
        <v>Longoria</v>
      </c>
      <c r="T2166" s="6" t="str">
        <f t="shared" si="533"/>
        <v>Mr</v>
      </c>
      <c r="U2166" s="6" t="str">
        <f t="shared" si="534"/>
        <v>M</v>
      </c>
      <c r="V2166" s="6" t="str">
        <f t="shared" si="535"/>
        <v>60</v>
      </c>
      <c r="W2166" s="6" t="str">
        <f t="shared" si="536"/>
        <v>Hastings Road</v>
      </c>
      <c r="X2166" s="6" t="str">
        <f t="shared" si="537"/>
        <v>ad</v>
      </c>
      <c r="Y2166" s="6" t="str">
        <f t="shared" si="538"/>
        <v>Hastings Road</v>
      </c>
      <c r="Z2166" s="6" t="str">
        <f t="shared" si="539"/>
        <v>Market Drayton</v>
      </c>
      <c r="AA2166" s="6" t="str">
        <f t="shared" si="540"/>
        <v>WC</v>
      </c>
      <c r="AB2166" s="7" t="str">
        <f t="shared" si="541"/>
        <v>43978</v>
      </c>
      <c r="AC2166" s="6" t="str">
        <f t="shared" si="542"/>
        <v>36</v>
      </c>
      <c r="AD2166" s="6" t="str">
        <f t="shared" si="543"/>
        <v>B</v>
      </c>
      <c r="AE2166" s="8" t="str">
        <f t="shared" si="544"/>
        <v/>
      </c>
    </row>
    <row r="2167" spans="1:31" x14ac:dyDescent="0.25">
      <c r="A2167" s="9">
        <v>2224</v>
      </c>
      <c r="B2167" s="10" t="s">
        <v>620</v>
      </c>
      <c r="C2167" s="10" t="s">
        <v>345</v>
      </c>
      <c r="D2167" s="10" t="s">
        <v>28</v>
      </c>
      <c r="E2167" s="10" t="s">
        <v>29</v>
      </c>
      <c r="F2167" s="10">
        <v>60</v>
      </c>
      <c r="G2167" s="10" t="s">
        <v>5985</v>
      </c>
      <c r="H2167" s="10" t="s">
        <v>4961</v>
      </c>
      <c r="I2167" s="10" t="s">
        <v>291</v>
      </c>
      <c r="J2167" s="11">
        <v>44087</v>
      </c>
      <c r="K2167" s="10">
        <v>88</v>
      </c>
      <c r="L2167" s="10" t="s">
        <v>52</v>
      </c>
      <c r="M2167" s="12"/>
      <c r="O2167">
        <f t="shared" si="545"/>
        <v>0</v>
      </c>
      <c r="Q2167" s="9" t="str">
        <f t="shared" si="530"/>
        <v>2224</v>
      </c>
      <c r="R2167" s="10" t="str">
        <f t="shared" si="531"/>
        <v>Bob</v>
      </c>
      <c r="S2167" s="10" t="str">
        <f t="shared" si="532"/>
        <v>Hooks</v>
      </c>
      <c r="T2167" s="10" t="str">
        <f t="shared" si="533"/>
        <v>Mr</v>
      </c>
      <c r="U2167" s="10" t="str">
        <f t="shared" si="534"/>
        <v>M</v>
      </c>
      <c r="V2167" s="10" t="str">
        <f t="shared" si="535"/>
        <v>60</v>
      </c>
      <c r="W2167" s="10" t="str">
        <f t="shared" si="536"/>
        <v>Hatcham Soap</v>
      </c>
      <c r="X2167" s="10" t="str">
        <f t="shared" si="537"/>
        <v>ap</v>
      </c>
      <c r="Y2167" s="10" t="str">
        <f t="shared" si="538"/>
        <v>Hatcham Soap</v>
      </c>
      <c r="Z2167" s="10" t="str">
        <f t="shared" si="539"/>
        <v>Kidderminster</v>
      </c>
      <c r="AA2167" s="10" t="str">
        <f t="shared" si="540"/>
        <v>HS</v>
      </c>
      <c r="AB2167" s="11" t="str">
        <f t="shared" si="541"/>
        <v>44087</v>
      </c>
      <c r="AC2167" s="10" t="str">
        <f t="shared" si="542"/>
        <v>88</v>
      </c>
      <c r="AD2167" s="10" t="str">
        <f t="shared" si="543"/>
        <v>A1</v>
      </c>
      <c r="AE2167" s="12" t="str">
        <f t="shared" si="544"/>
        <v/>
      </c>
    </row>
    <row r="2168" spans="1:31" x14ac:dyDescent="0.25">
      <c r="A2168" s="5">
        <v>2225</v>
      </c>
      <c r="B2168" s="6" t="s">
        <v>363</v>
      </c>
      <c r="C2168" s="6" t="s">
        <v>3074</v>
      </c>
      <c r="D2168" s="6" t="s">
        <v>28</v>
      </c>
      <c r="E2168" s="6" t="s">
        <v>29</v>
      </c>
      <c r="F2168" s="6">
        <v>60</v>
      </c>
      <c r="G2168" s="6" t="s">
        <v>5985</v>
      </c>
      <c r="H2168" s="6" t="s">
        <v>1561</v>
      </c>
      <c r="I2168" s="6" t="s">
        <v>32</v>
      </c>
      <c r="J2168" s="7">
        <v>43625</v>
      </c>
      <c r="K2168" s="6">
        <v>85</v>
      </c>
      <c r="L2168" s="6" t="s">
        <v>52</v>
      </c>
      <c r="M2168" s="8"/>
      <c r="O2168">
        <f t="shared" si="545"/>
        <v>0</v>
      </c>
      <c r="Q2168" s="5" t="str">
        <f t="shared" si="530"/>
        <v>2225</v>
      </c>
      <c r="R2168" s="6" t="str">
        <f t="shared" si="531"/>
        <v>Leslie</v>
      </c>
      <c r="S2168" s="6" t="str">
        <f t="shared" si="532"/>
        <v>Landers</v>
      </c>
      <c r="T2168" s="6" t="str">
        <f t="shared" si="533"/>
        <v>Mr</v>
      </c>
      <c r="U2168" s="6" t="str">
        <f t="shared" si="534"/>
        <v>M</v>
      </c>
      <c r="V2168" s="6" t="str">
        <f t="shared" si="535"/>
        <v>60</v>
      </c>
      <c r="W2168" s="6" t="str">
        <f t="shared" si="536"/>
        <v>Hatcham Soap</v>
      </c>
      <c r="X2168" s="6" t="str">
        <f t="shared" si="537"/>
        <v>ap</v>
      </c>
      <c r="Y2168" s="6" t="str">
        <f t="shared" si="538"/>
        <v>Hatcham Soap</v>
      </c>
      <c r="Z2168" s="6" t="str">
        <f t="shared" si="539"/>
        <v>Shanklin</v>
      </c>
      <c r="AA2168" s="6" t="str">
        <f t="shared" si="540"/>
        <v>WC</v>
      </c>
      <c r="AB2168" s="7" t="str">
        <f t="shared" si="541"/>
        <v>43625</v>
      </c>
      <c r="AC2168" s="6" t="str">
        <f t="shared" si="542"/>
        <v>85</v>
      </c>
      <c r="AD2168" s="6" t="str">
        <f t="shared" si="543"/>
        <v>A1</v>
      </c>
      <c r="AE2168" s="8" t="str">
        <f t="shared" si="544"/>
        <v/>
      </c>
    </row>
    <row r="2169" spans="1:31" x14ac:dyDescent="0.25">
      <c r="A2169" s="9">
        <v>2226</v>
      </c>
      <c r="B2169" s="10" t="s">
        <v>747</v>
      </c>
      <c r="C2169" s="10" t="s">
        <v>3588</v>
      </c>
      <c r="D2169" s="10" t="s">
        <v>28</v>
      </c>
      <c r="E2169" s="10" t="s">
        <v>29</v>
      </c>
      <c r="F2169" s="10">
        <v>90</v>
      </c>
      <c r="G2169" s="10" t="s">
        <v>5986</v>
      </c>
      <c r="H2169" s="10" t="s">
        <v>3310</v>
      </c>
      <c r="I2169" s="10" t="s">
        <v>32</v>
      </c>
      <c r="J2169" s="11">
        <v>43772</v>
      </c>
      <c r="K2169" s="10">
        <v>35</v>
      </c>
      <c r="L2169" s="10" t="s">
        <v>39</v>
      </c>
      <c r="M2169" s="12"/>
      <c r="O2169">
        <f t="shared" si="545"/>
        <v>0</v>
      </c>
      <c r="Q2169" s="9" t="str">
        <f t="shared" si="530"/>
        <v>2226</v>
      </c>
      <c r="R2169" s="10" t="str">
        <f t="shared" si="531"/>
        <v>Aurelio</v>
      </c>
      <c r="S2169" s="10" t="str">
        <f t="shared" si="532"/>
        <v>Sanchez</v>
      </c>
      <c r="T2169" s="10" t="str">
        <f t="shared" si="533"/>
        <v>Mr</v>
      </c>
      <c r="U2169" s="10" t="str">
        <f t="shared" si="534"/>
        <v>M</v>
      </c>
      <c r="V2169" s="10" t="str">
        <f t="shared" si="535"/>
        <v>90</v>
      </c>
      <c r="W2169" s="10" t="str">
        <f t="shared" si="536"/>
        <v>Hatchard Road</v>
      </c>
      <c r="X2169" s="10" t="str">
        <f t="shared" si="537"/>
        <v>ad</v>
      </c>
      <c r="Y2169" s="10" t="str">
        <f t="shared" si="538"/>
        <v>Hatchard Road</v>
      </c>
      <c r="Z2169" s="10" t="str">
        <f t="shared" si="539"/>
        <v>Loughton</v>
      </c>
      <c r="AA2169" s="10" t="str">
        <f t="shared" si="540"/>
        <v>WC</v>
      </c>
      <c r="AB2169" s="11" t="str">
        <f t="shared" si="541"/>
        <v>43772</v>
      </c>
      <c r="AC2169" s="10" t="str">
        <f t="shared" si="542"/>
        <v>35</v>
      </c>
      <c r="AD2169" s="10" t="str">
        <f t="shared" si="543"/>
        <v>C1</v>
      </c>
      <c r="AE2169" s="12" t="str">
        <f t="shared" si="544"/>
        <v/>
      </c>
    </row>
    <row r="2170" spans="1:31" x14ac:dyDescent="0.25">
      <c r="A2170" s="5">
        <v>2227</v>
      </c>
      <c r="B2170" s="6" t="s">
        <v>5956</v>
      </c>
      <c r="C2170" s="6" t="s">
        <v>5862</v>
      </c>
      <c r="D2170" s="6" t="s">
        <v>15</v>
      </c>
      <c r="E2170" s="6" t="s">
        <v>16</v>
      </c>
      <c r="F2170" s="6">
        <v>60</v>
      </c>
      <c r="G2170" s="6" t="s">
        <v>5987</v>
      </c>
      <c r="H2170" s="6" t="s">
        <v>5691</v>
      </c>
      <c r="I2170" s="6" t="s">
        <v>25</v>
      </c>
      <c r="J2170" s="7">
        <v>43521</v>
      </c>
      <c r="K2170" s="6">
        <v>39</v>
      </c>
      <c r="L2170" s="6" t="s">
        <v>33</v>
      </c>
      <c r="M2170" s="8"/>
      <c r="O2170">
        <f t="shared" si="545"/>
        <v>0</v>
      </c>
      <c r="Q2170" s="5" t="str">
        <f t="shared" si="530"/>
        <v>2227</v>
      </c>
      <c r="R2170" s="6" t="str">
        <f t="shared" si="531"/>
        <v>Raymonde</v>
      </c>
      <c r="S2170" s="6" t="str">
        <f t="shared" si="532"/>
        <v>Wray</v>
      </c>
      <c r="T2170" s="6" t="str">
        <f t="shared" si="533"/>
        <v>Mrs</v>
      </c>
      <c r="U2170" s="6" t="str">
        <f t="shared" si="534"/>
        <v>F</v>
      </c>
      <c r="V2170" s="6" t="str">
        <f t="shared" si="535"/>
        <v>60</v>
      </c>
      <c r="W2170" s="6" t="str">
        <f t="shared" si="536"/>
        <v>Hatherley Street</v>
      </c>
      <c r="X2170" s="6" t="str">
        <f t="shared" si="537"/>
        <v>et</v>
      </c>
      <c r="Y2170" s="6" t="str">
        <f t="shared" si="538"/>
        <v>Hatherley Street</v>
      </c>
      <c r="Z2170" s="6" t="str">
        <f t="shared" si="539"/>
        <v>Holmrook</v>
      </c>
      <c r="AA2170" s="6" t="str">
        <f t="shared" si="540"/>
        <v>HG</v>
      </c>
      <c r="AB2170" s="7" t="str">
        <f t="shared" si="541"/>
        <v>43521</v>
      </c>
      <c r="AC2170" s="6" t="str">
        <f t="shared" si="542"/>
        <v>39</v>
      </c>
      <c r="AD2170" s="6" t="str">
        <f t="shared" si="543"/>
        <v>A3</v>
      </c>
      <c r="AE2170" s="8" t="str">
        <f t="shared" si="544"/>
        <v/>
      </c>
    </row>
    <row r="2171" spans="1:31" x14ac:dyDescent="0.25">
      <c r="A2171" s="9">
        <v>2228</v>
      </c>
      <c r="B2171" s="10" t="s">
        <v>5988</v>
      </c>
      <c r="C2171" s="10" t="s">
        <v>3830</v>
      </c>
      <c r="D2171" s="10" t="s">
        <v>49</v>
      </c>
      <c r="E2171" s="10" t="s">
        <v>16</v>
      </c>
      <c r="F2171" s="10">
        <v>30</v>
      </c>
      <c r="G2171" s="10" t="s">
        <v>5989</v>
      </c>
      <c r="H2171" s="10" t="s">
        <v>2506</v>
      </c>
      <c r="I2171" s="10" t="s">
        <v>32</v>
      </c>
      <c r="J2171" s="11">
        <v>44534</v>
      </c>
      <c r="K2171" s="10">
        <v>5</v>
      </c>
      <c r="L2171" s="10" t="s">
        <v>44</v>
      </c>
      <c r="M2171" s="12"/>
      <c r="O2171">
        <f t="shared" si="545"/>
        <v>0</v>
      </c>
      <c r="Q2171" s="9" t="str">
        <f t="shared" si="530"/>
        <v>2228</v>
      </c>
      <c r="R2171" s="10" t="str">
        <f t="shared" si="531"/>
        <v>Katharine</v>
      </c>
      <c r="S2171" s="10" t="str">
        <f t="shared" si="532"/>
        <v>Blanchard</v>
      </c>
      <c r="T2171" s="10" t="str">
        <f t="shared" si="533"/>
        <v>Miss</v>
      </c>
      <c r="U2171" s="10" t="str">
        <f t="shared" si="534"/>
        <v>F</v>
      </c>
      <c r="V2171" s="10" t="str">
        <f t="shared" si="535"/>
        <v>30</v>
      </c>
      <c r="W2171" s="10" t="str">
        <f t="shared" si="536"/>
        <v>Haths Buildings</v>
      </c>
      <c r="X2171" s="10" t="str">
        <f t="shared" si="537"/>
        <v>gs</v>
      </c>
      <c r="Y2171" s="10" t="str">
        <f t="shared" si="538"/>
        <v>Haths Buildings</v>
      </c>
      <c r="Z2171" s="10" t="str">
        <f t="shared" si="539"/>
        <v>Sandringham</v>
      </c>
      <c r="AA2171" s="10" t="str">
        <f t="shared" si="540"/>
        <v>WC</v>
      </c>
      <c r="AB2171" s="11" t="str">
        <f t="shared" si="541"/>
        <v>44534</v>
      </c>
      <c r="AC2171" s="10" t="str">
        <f t="shared" si="542"/>
        <v>5</v>
      </c>
      <c r="AD2171" s="10" t="str">
        <f t="shared" si="543"/>
        <v>D</v>
      </c>
      <c r="AE2171" s="12" t="str">
        <f t="shared" si="544"/>
        <v/>
      </c>
    </row>
    <row r="2172" spans="1:31" x14ac:dyDescent="0.25">
      <c r="A2172" s="5">
        <v>2229</v>
      </c>
      <c r="B2172" s="6" t="s">
        <v>4362</v>
      </c>
      <c r="C2172" s="6" t="s">
        <v>3004</v>
      </c>
      <c r="D2172" s="6" t="s">
        <v>28</v>
      </c>
      <c r="E2172" s="6" t="s">
        <v>5990</v>
      </c>
      <c r="F2172" s="6">
        <v>30</v>
      </c>
      <c r="G2172" s="6" t="s">
        <v>5991</v>
      </c>
      <c r="H2172" s="6" t="s">
        <v>2431</v>
      </c>
      <c r="I2172" s="6" t="s">
        <v>1194</v>
      </c>
      <c r="J2172" s="7">
        <v>44028</v>
      </c>
      <c r="K2172" s="6">
        <v>18</v>
      </c>
      <c r="L2172" s="6" t="s">
        <v>99</v>
      </c>
      <c r="M2172" s="8"/>
      <c r="O2172">
        <f t="shared" si="545"/>
        <v>0</v>
      </c>
      <c r="Q2172" s="5" t="str">
        <f t="shared" si="530"/>
        <v>2229</v>
      </c>
      <c r="R2172" s="6" t="str">
        <f t="shared" si="531"/>
        <v>Mohammad</v>
      </c>
      <c r="S2172" s="6" t="str">
        <f t="shared" si="532"/>
        <v>Woodruff</v>
      </c>
      <c r="T2172" s="6" t="str">
        <f t="shared" si="533"/>
        <v>Mr</v>
      </c>
      <c r="U2172" s="6" t="str">
        <f t="shared" si="534"/>
        <v>M</v>
      </c>
      <c r="V2172" s="6" t="str">
        <f t="shared" si="535"/>
        <v>30</v>
      </c>
      <c r="W2172" s="6" t="str">
        <f t="shared" si="536"/>
        <v>Hatton Yard</v>
      </c>
      <c r="X2172" s="6" t="str">
        <f t="shared" si="537"/>
        <v>rd</v>
      </c>
      <c r="Y2172" s="6" t="str">
        <f t="shared" si="538"/>
        <v>Hatton Yard</v>
      </c>
      <c r="Z2172" s="6" t="str">
        <f t="shared" si="539"/>
        <v>Earlston</v>
      </c>
      <c r="AA2172" s="6" t="str">
        <f t="shared" si="540"/>
        <v>LU</v>
      </c>
      <c r="AB2172" s="7" t="str">
        <f t="shared" si="541"/>
        <v>44028</v>
      </c>
      <c r="AC2172" s="6" t="str">
        <f t="shared" si="542"/>
        <v>18</v>
      </c>
      <c r="AD2172" s="6" t="str">
        <f t="shared" si="543"/>
        <v>E</v>
      </c>
      <c r="AE2172" s="8" t="str">
        <f t="shared" si="544"/>
        <v/>
      </c>
    </row>
    <row r="2173" spans="1:31" x14ac:dyDescent="0.25">
      <c r="A2173" s="9">
        <v>2230</v>
      </c>
      <c r="B2173" s="10" t="s">
        <v>5992</v>
      </c>
      <c r="C2173" s="10" t="s">
        <v>217</v>
      </c>
      <c r="D2173" s="10" t="s">
        <v>41</v>
      </c>
      <c r="E2173" s="10" t="s">
        <v>16</v>
      </c>
      <c r="F2173" s="10">
        <v>30</v>
      </c>
      <c r="G2173" s="10" t="s">
        <v>5993</v>
      </c>
      <c r="H2173" s="10" t="s">
        <v>3395</v>
      </c>
      <c r="I2173" s="10" t="s">
        <v>32</v>
      </c>
      <c r="J2173" s="11">
        <v>44113</v>
      </c>
      <c r="K2173" s="10">
        <v>44</v>
      </c>
      <c r="L2173" s="10" t="s">
        <v>20</v>
      </c>
      <c r="M2173" s="12"/>
      <c r="O2173">
        <f t="shared" si="545"/>
        <v>0</v>
      </c>
      <c r="Q2173" s="9" t="str">
        <f t="shared" si="530"/>
        <v>2230</v>
      </c>
      <c r="R2173" s="10" t="str">
        <f t="shared" si="531"/>
        <v>Farah</v>
      </c>
      <c r="S2173" s="10" t="str">
        <f t="shared" si="532"/>
        <v>Mcnamara</v>
      </c>
      <c r="T2173" s="10" t="str">
        <f t="shared" si="533"/>
        <v>Ms</v>
      </c>
      <c r="U2173" s="10" t="str">
        <f t="shared" si="534"/>
        <v>F</v>
      </c>
      <c r="V2173" s="10" t="str">
        <f t="shared" si="535"/>
        <v>30</v>
      </c>
      <c r="W2173" s="10" t="str">
        <f t="shared" si="536"/>
        <v>Hauchmond</v>
      </c>
      <c r="X2173" s="10" t="str">
        <f t="shared" si="537"/>
        <v>nd</v>
      </c>
      <c r="Y2173" s="10" t="str">
        <f t="shared" si="538"/>
        <v>Hauchmond</v>
      </c>
      <c r="Z2173" s="10" t="str">
        <f t="shared" si="539"/>
        <v>Swanage</v>
      </c>
      <c r="AA2173" s="10" t="str">
        <f t="shared" si="540"/>
        <v>WC</v>
      </c>
      <c r="AB2173" s="11" t="str">
        <f t="shared" si="541"/>
        <v>44113</v>
      </c>
      <c r="AC2173" s="10" t="str">
        <f t="shared" si="542"/>
        <v>44</v>
      </c>
      <c r="AD2173" s="10" t="str">
        <f t="shared" si="543"/>
        <v>B</v>
      </c>
      <c r="AE2173" s="12" t="str">
        <f t="shared" si="544"/>
        <v/>
      </c>
    </row>
    <row r="2174" spans="1:31" x14ac:dyDescent="0.25">
      <c r="A2174" s="5">
        <v>2231</v>
      </c>
      <c r="B2174" s="6" t="s">
        <v>5994</v>
      </c>
      <c r="C2174" s="6" t="s">
        <v>5995</v>
      </c>
      <c r="D2174" s="6" t="s">
        <v>49</v>
      </c>
      <c r="E2174" s="6" t="s">
        <v>16</v>
      </c>
      <c r="F2174" s="6">
        <v>60</v>
      </c>
      <c r="G2174" s="6" t="s">
        <v>5996</v>
      </c>
      <c r="H2174" s="6" t="s">
        <v>34</v>
      </c>
      <c r="I2174" s="6" t="s">
        <v>1447</v>
      </c>
      <c r="J2174" s="7">
        <v>44193</v>
      </c>
      <c r="K2174" s="6">
        <v>31</v>
      </c>
      <c r="L2174" s="6" t="s">
        <v>68</v>
      </c>
      <c r="M2174" s="8"/>
      <c r="O2174">
        <f t="shared" si="545"/>
        <v>0</v>
      </c>
      <c r="Q2174" s="5" t="str">
        <f t="shared" si="530"/>
        <v>2231</v>
      </c>
      <c r="R2174" s="6" t="str">
        <f t="shared" si="531"/>
        <v>Charissa</v>
      </c>
      <c r="S2174" s="6" t="str">
        <f t="shared" si="532"/>
        <v>Kidd</v>
      </c>
      <c r="T2174" s="6" t="str">
        <f t="shared" si="533"/>
        <v>Miss</v>
      </c>
      <c r="U2174" s="6" t="str">
        <f t="shared" si="534"/>
        <v>F</v>
      </c>
      <c r="V2174" s="6" t="str">
        <f t="shared" si="535"/>
        <v>60</v>
      </c>
      <c r="W2174" s="6" t="str">
        <f t="shared" si="536"/>
        <v>Havelock Cottages</v>
      </c>
      <c r="X2174" s="6" t="str">
        <f t="shared" si="537"/>
        <v>es</v>
      </c>
      <c r="Y2174" s="6" t="str">
        <f t="shared" si="538"/>
        <v>Havelock Cottages</v>
      </c>
      <c r="Z2174" s="6" t="str">
        <f t="shared" si="539"/>
        <v>Barry</v>
      </c>
      <c r="AA2174" s="6" t="str">
        <f t="shared" si="540"/>
        <v>S</v>
      </c>
      <c r="AB2174" s="7" t="str">
        <f t="shared" si="541"/>
        <v>44193</v>
      </c>
      <c r="AC2174" s="6" t="str">
        <f t="shared" si="542"/>
        <v>31</v>
      </c>
      <c r="AD2174" s="6" t="str">
        <f t="shared" si="543"/>
        <v>A2</v>
      </c>
      <c r="AE2174" s="8" t="str">
        <f t="shared" si="544"/>
        <v/>
      </c>
    </row>
    <row r="2175" spans="1:31" x14ac:dyDescent="0.25">
      <c r="A2175" s="9">
        <v>2232</v>
      </c>
      <c r="B2175" s="10" t="s">
        <v>73</v>
      </c>
      <c r="C2175" s="10" t="s">
        <v>868</v>
      </c>
      <c r="D2175" s="10" t="s">
        <v>28</v>
      </c>
      <c r="E2175" s="10" t="s">
        <v>29</v>
      </c>
      <c r="F2175" s="10">
        <v>30</v>
      </c>
      <c r="G2175" s="10" t="s">
        <v>5997</v>
      </c>
      <c r="H2175" s="10" t="s">
        <v>2029</v>
      </c>
      <c r="I2175" s="10" t="s">
        <v>1194</v>
      </c>
      <c r="J2175" s="11">
        <v>43945</v>
      </c>
      <c r="K2175" s="10">
        <v>51</v>
      </c>
      <c r="L2175" s="10" t="s">
        <v>157</v>
      </c>
      <c r="M2175" s="12"/>
      <c r="O2175">
        <f t="shared" si="545"/>
        <v>0</v>
      </c>
      <c r="Q2175" s="9" t="str">
        <f t="shared" si="530"/>
        <v>2232</v>
      </c>
      <c r="R2175" s="10" t="str">
        <f t="shared" si="531"/>
        <v>Omer</v>
      </c>
      <c r="S2175" s="10" t="str">
        <f t="shared" si="532"/>
        <v>Copeland</v>
      </c>
      <c r="T2175" s="10" t="str">
        <f t="shared" si="533"/>
        <v>Mr</v>
      </c>
      <c r="U2175" s="10" t="str">
        <f t="shared" si="534"/>
        <v>M</v>
      </c>
      <c r="V2175" s="10" t="str">
        <f t="shared" si="535"/>
        <v>30</v>
      </c>
      <c r="W2175" s="10" t="str">
        <f t="shared" si="536"/>
        <v>Havelock Place</v>
      </c>
      <c r="X2175" s="10" t="str">
        <f t="shared" si="537"/>
        <v>ce</v>
      </c>
      <c r="Y2175" s="10" t="str">
        <f t="shared" si="538"/>
        <v>Havelock Place</v>
      </c>
      <c r="Z2175" s="10" t="str">
        <f t="shared" si="539"/>
        <v>East Boldon</v>
      </c>
      <c r="AA2175" s="10" t="str">
        <f t="shared" si="540"/>
        <v>LU</v>
      </c>
      <c r="AB2175" s="11" t="str">
        <f t="shared" si="541"/>
        <v>43945</v>
      </c>
      <c r="AC2175" s="10" t="str">
        <f t="shared" si="542"/>
        <v>51</v>
      </c>
      <c r="AD2175" s="10" t="str">
        <f t="shared" si="543"/>
        <v>C3</v>
      </c>
      <c r="AE2175" s="12" t="str">
        <f t="shared" si="544"/>
        <v/>
      </c>
    </row>
    <row r="2176" spans="1:31" x14ac:dyDescent="0.25">
      <c r="A2176" s="5">
        <v>2233</v>
      </c>
      <c r="B2176" s="6" t="s">
        <v>5998</v>
      </c>
      <c r="C2176" s="6" t="s">
        <v>770</v>
      </c>
      <c r="D2176" s="6" t="s">
        <v>49</v>
      </c>
      <c r="E2176" s="6" t="s">
        <v>16</v>
      </c>
      <c r="F2176" s="6">
        <v>60</v>
      </c>
      <c r="G2176" s="6" t="s">
        <v>5999</v>
      </c>
      <c r="H2176" s="6" t="s">
        <v>2408</v>
      </c>
      <c r="I2176" s="6" t="s">
        <v>32</v>
      </c>
      <c r="J2176" s="7">
        <v>44505</v>
      </c>
      <c r="K2176" s="6">
        <v>65</v>
      </c>
      <c r="L2176" s="6" t="s">
        <v>62</v>
      </c>
      <c r="M2176" s="8"/>
      <c r="O2176">
        <f t="shared" si="545"/>
        <v>0</v>
      </c>
      <c r="Q2176" s="5" t="str">
        <f t="shared" si="530"/>
        <v>2233</v>
      </c>
      <c r="R2176" s="6" t="str">
        <f t="shared" si="531"/>
        <v>Setsuko</v>
      </c>
      <c r="S2176" s="6" t="str">
        <f t="shared" si="532"/>
        <v>Albert</v>
      </c>
      <c r="T2176" s="6" t="str">
        <f t="shared" si="533"/>
        <v>Miss</v>
      </c>
      <c r="U2176" s="6" t="str">
        <f t="shared" si="534"/>
        <v>F</v>
      </c>
      <c r="V2176" s="6" t="str">
        <f t="shared" si="535"/>
        <v>60</v>
      </c>
      <c r="W2176" s="6" t="str">
        <f t="shared" si="536"/>
        <v>Haverstock Hill</v>
      </c>
      <c r="X2176" s="6" t="str">
        <f t="shared" si="537"/>
        <v>ll</v>
      </c>
      <c r="Y2176" s="6" t="str">
        <f t="shared" si="538"/>
        <v>Haverstock Hill</v>
      </c>
      <c r="Z2176" s="6" t="str">
        <f t="shared" si="539"/>
        <v>Orpington</v>
      </c>
      <c r="AA2176" s="6" t="str">
        <f t="shared" si="540"/>
        <v>WC</v>
      </c>
      <c r="AB2176" s="7" t="str">
        <f t="shared" si="541"/>
        <v>44505</v>
      </c>
      <c r="AC2176" s="6" t="str">
        <f t="shared" si="542"/>
        <v>65</v>
      </c>
      <c r="AD2176" s="6" t="str">
        <f t="shared" si="543"/>
        <v>C4</v>
      </c>
      <c r="AE2176" s="8" t="str">
        <f t="shared" si="544"/>
        <v/>
      </c>
    </row>
    <row r="2177" spans="1:31" x14ac:dyDescent="0.25">
      <c r="A2177" s="9">
        <v>2234</v>
      </c>
      <c r="B2177" s="10" t="s">
        <v>4711</v>
      </c>
      <c r="C2177" s="10" t="s">
        <v>6000</v>
      </c>
      <c r="D2177" s="10" t="s">
        <v>28</v>
      </c>
      <c r="E2177" s="10" t="s">
        <v>29</v>
      </c>
      <c r="F2177" s="10">
        <v>30</v>
      </c>
      <c r="G2177" s="10" t="s">
        <v>6001</v>
      </c>
      <c r="H2177" s="10" t="s">
        <v>6002</v>
      </c>
      <c r="I2177" s="10" t="s">
        <v>32</v>
      </c>
      <c r="J2177" s="11">
        <v>44408</v>
      </c>
      <c r="K2177" s="10">
        <v>2</v>
      </c>
      <c r="L2177" s="10" t="s">
        <v>68</v>
      </c>
      <c r="M2177" s="12"/>
      <c r="O2177">
        <f t="shared" si="545"/>
        <v>0</v>
      </c>
      <c r="Q2177" s="9" t="str">
        <f t="shared" si="530"/>
        <v>2234</v>
      </c>
      <c r="R2177" s="10" t="str">
        <f t="shared" si="531"/>
        <v>Conrad</v>
      </c>
      <c r="S2177" s="10" t="str">
        <f t="shared" si="532"/>
        <v>Strong</v>
      </c>
      <c r="T2177" s="10" t="str">
        <f t="shared" si="533"/>
        <v>Mr</v>
      </c>
      <c r="U2177" s="10" t="str">
        <f t="shared" si="534"/>
        <v>M</v>
      </c>
      <c r="V2177" s="10" t="str">
        <f t="shared" si="535"/>
        <v>30</v>
      </c>
      <c r="W2177" s="10" t="str">
        <f t="shared" si="536"/>
        <v>Havil Place</v>
      </c>
      <c r="X2177" s="10" t="str">
        <f t="shared" si="537"/>
        <v>ce</v>
      </c>
      <c r="Y2177" s="10" t="str">
        <f t="shared" si="538"/>
        <v>Havil Place</v>
      </c>
      <c r="Z2177" s="10" t="str">
        <f t="shared" si="539"/>
        <v>Port Isaac</v>
      </c>
      <c r="AA2177" s="10" t="str">
        <f t="shared" si="540"/>
        <v>WC</v>
      </c>
      <c r="AB2177" s="11" t="str">
        <f t="shared" si="541"/>
        <v>44408</v>
      </c>
      <c r="AC2177" s="10" t="str">
        <f t="shared" si="542"/>
        <v>2</v>
      </c>
      <c r="AD2177" s="10" t="str">
        <f t="shared" si="543"/>
        <v>A2</v>
      </c>
      <c r="AE2177" s="12" t="str">
        <f t="shared" si="544"/>
        <v/>
      </c>
    </row>
    <row r="2178" spans="1:31" x14ac:dyDescent="0.25">
      <c r="A2178" s="5">
        <v>2235</v>
      </c>
      <c r="B2178" s="6" t="s">
        <v>6003</v>
      </c>
      <c r="C2178" s="6" t="s">
        <v>6004</v>
      </c>
      <c r="D2178" s="6" t="s">
        <v>49</v>
      </c>
      <c r="E2178" s="6" t="s">
        <v>16</v>
      </c>
      <c r="F2178" s="6">
        <v>60</v>
      </c>
      <c r="G2178" s="6" t="s">
        <v>6005</v>
      </c>
      <c r="H2178" s="6" t="s">
        <v>663</v>
      </c>
      <c r="I2178" s="6" t="s">
        <v>25</v>
      </c>
      <c r="J2178" s="7">
        <v>43519</v>
      </c>
      <c r="K2178" s="6">
        <v>46</v>
      </c>
      <c r="L2178" s="6" t="s">
        <v>78</v>
      </c>
      <c r="M2178" s="8"/>
      <c r="O2178">
        <f t="shared" si="545"/>
        <v>0</v>
      </c>
      <c r="Q2178" s="5" t="str">
        <f t="shared" si="530"/>
        <v>2235</v>
      </c>
      <c r="R2178" s="6" t="str">
        <f t="shared" si="531"/>
        <v>Joi</v>
      </c>
      <c r="S2178" s="6" t="str">
        <f t="shared" si="532"/>
        <v>Conley</v>
      </c>
      <c r="T2178" s="6" t="str">
        <f t="shared" si="533"/>
        <v>Miss</v>
      </c>
      <c r="U2178" s="6" t="str">
        <f t="shared" si="534"/>
        <v>F</v>
      </c>
      <c r="V2178" s="6" t="str">
        <f t="shared" si="535"/>
        <v>60</v>
      </c>
      <c r="W2178" s="6" t="str">
        <f t="shared" si="536"/>
        <v>Hawarden Hill</v>
      </c>
      <c r="X2178" s="6" t="str">
        <f t="shared" si="537"/>
        <v>ll</v>
      </c>
      <c r="Y2178" s="6" t="str">
        <f t="shared" si="538"/>
        <v>Hawarden Hill</v>
      </c>
      <c r="Z2178" s="6" t="str">
        <f t="shared" si="539"/>
        <v>Hinton St. George</v>
      </c>
      <c r="AA2178" s="6" t="str">
        <f t="shared" si="540"/>
        <v>HG</v>
      </c>
      <c r="AB2178" s="7" t="str">
        <f t="shared" si="541"/>
        <v>43519</v>
      </c>
      <c r="AC2178" s="6" t="str">
        <f t="shared" si="542"/>
        <v>46</v>
      </c>
      <c r="AD2178" s="6" t="str">
        <f t="shared" si="543"/>
        <v>C2</v>
      </c>
      <c r="AE2178" s="8" t="str">
        <f t="shared" si="544"/>
        <v/>
      </c>
    </row>
    <row r="2179" spans="1:31" x14ac:dyDescent="0.25">
      <c r="A2179" s="9">
        <v>2236</v>
      </c>
      <c r="B2179" s="10" t="s">
        <v>1346</v>
      </c>
      <c r="C2179" s="10" t="s">
        <v>3427</v>
      </c>
      <c r="D2179" s="10" t="s">
        <v>28</v>
      </c>
      <c r="E2179" s="10" t="s">
        <v>29</v>
      </c>
      <c r="F2179" s="10">
        <v>90</v>
      </c>
      <c r="G2179" s="10" t="s">
        <v>6005</v>
      </c>
      <c r="H2179" s="10" t="s">
        <v>1412</v>
      </c>
      <c r="I2179" s="10" t="s">
        <v>32</v>
      </c>
      <c r="J2179" s="11">
        <v>43742</v>
      </c>
      <c r="K2179" s="10">
        <v>16</v>
      </c>
      <c r="L2179" s="10" t="s">
        <v>62</v>
      </c>
      <c r="M2179" s="12"/>
      <c r="O2179">
        <f t="shared" si="545"/>
        <v>0</v>
      </c>
      <c r="Q2179" s="9" t="str">
        <f t="shared" si="530"/>
        <v>2236</v>
      </c>
      <c r="R2179" s="10" t="str">
        <f t="shared" si="531"/>
        <v>Edison</v>
      </c>
      <c r="S2179" s="10" t="str">
        <f t="shared" si="532"/>
        <v>Darling</v>
      </c>
      <c r="T2179" s="10" t="str">
        <f t="shared" si="533"/>
        <v>Mr</v>
      </c>
      <c r="U2179" s="10" t="str">
        <f t="shared" si="534"/>
        <v>M</v>
      </c>
      <c r="V2179" s="10" t="str">
        <f t="shared" si="535"/>
        <v>90</v>
      </c>
      <c r="W2179" s="10" t="str">
        <f t="shared" si="536"/>
        <v>Hawarden Hill</v>
      </c>
      <c r="X2179" s="10" t="str">
        <f t="shared" si="537"/>
        <v>ll</v>
      </c>
      <c r="Y2179" s="10" t="str">
        <f t="shared" si="538"/>
        <v>Hawarden Hill</v>
      </c>
      <c r="Z2179" s="10" t="str">
        <f t="shared" si="539"/>
        <v>Winchester</v>
      </c>
      <c r="AA2179" s="10" t="str">
        <f t="shared" si="540"/>
        <v>WC</v>
      </c>
      <c r="AB2179" s="11" t="str">
        <f t="shared" si="541"/>
        <v>43742</v>
      </c>
      <c r="AC2179" s="10" t="str">
        <f t="shared" si="542"/>
        <v>16</v>
      </c>
      <c r="AD2179" s="10" t="str">
        <f t="shared" si="543"/>
        <v>C4</v>
      </c>
      <c r="AE2179" s="12" t="str">
        <f t="shared" si="544"/>
        <v/>
      </c>
    </row>
    <row r="2180" spans="1:31" x14ac:dyDescent="0.25">
      <c r="A2180" s="5">
        <v>2237</v>
      </c>
      <c r="B2180" s="6" t="s">
        <v>6006</v>
      </c>
      <c r="C2180" s="6" t="s">
        <v>1781</v>
      </c>
      <c r="D2180" s="6" t="s">
        <v>15</v>
      </c>
      <c r="E2180" s="6" t="s">
        <v>16</v>
      </c>
      <c r="F2180" s="6">
        <v>30</v>
      </c>
      <c r="G2180" s="6" t="s">
        <v>6007</v>
      </c>
      <c r="H2180" s="6" t="s">
        <v>5308</v>
      </c>
      <c r="I2180" s="6" t="s">
        <v>185</v>
      </c>
      <c r="J2180" s="7">
        <v>44536</v>
      </c>
      <c r="K2180" s="6">
        <v>19</v>
      </c>
      <c r="L2180" s="6" t="s">
        <v>62</v>
      </c>
      <c r="M2180" s="8"/>
      <c r="O2180">
        <f t="shared" si="545"/>
        <v>0</v>
      </c>
      <c r="Q2180" s="5" t="str">
        <f t="shared" si="530"/>
        <v>2237</v>
      </c>
      <c r="R2180" s="6" t="str">
        <f t="shared" si="531"/>
        <v>Kathey</v>
      </c>
      <c r="S2180" s="6" t="str">
        <f t="shared" si="532"/>
        <v>Hyatt</v>
      </c>
      <c r="T2180" s="6" t="str">
        <f t="shared" si="533"/>
        <v>Mrs</v>
      </c>
      <c r="U2180" s="6" t="str">
        <f t="shared" si="534"/>
        <v>F</v>
      </c>
      <c r="V2180" s="6" t="str">
        <f t="shared" si="535"/>
        <v>30</v>
      </c>
      <c r="W2180" s="6" t="str">
        <f t="shared" si="536"/>
        <v>Hawarden Road</v>
      </c>
      <c r="X2180" s="6" t="str">
        <f t="shared" si="537"/>
        <v>ad</v>
      </c>
      <c r="Y2180" s="6" t="str">
        <f t="shared" si="538"/>
        <v>Hawarden Road</v>
      </c>
      <c r="Z2180" s="6" t="str">
        <f t="shared" si="539"/>
        <v>Fraserburgh</v>
      </c>
      <c r="AA2180" s="6" t="str">
        <f t="shared" si="540"/>
        <v>HX</v>
      </c>
      <c r="AB2180" s="7" t="str">
        <f t="shared" si="541"/>
        <v>44536</v>
      </c>
      <c r="AC2180" s="6" t="str">
        <f t="shared" si="542"/>
        <v>19</v>
      </c>
      <c r="AD2180" s="6" t="str">
        <f t="shared" si="543"/>
        <v>C4</v>
      </c>
      <c r="AE2180" s="8" t="str">
        <f t="shared" si="544"/>
        <v/>
      </c>
    </row>
    <row r="2181" spans="1:31" x14ac:dyDescent="0.25">
      <c r="A2181" s="9">
        <v>2238</v>
      </c>
      <c r="B2181" s="10" t="s">
        <v>5247</v>
      </c>
      <c r="C2181" s="10" t="s">
        <v>762</v>
      </c>
      <c r="D2181" s="10" t="s">
        <v>28</v>
      </c>
      <c r="E2181" s="10" t="s">
        <v>29</v>
      </c>
      <c r="F2181" s="10">
        <v>30</v>
      </c>
      <c r="G2181" s="10" t="s">
        <v>6008</v>
      </c>
      <c r="H2181" s="10" t="s">
        <v>458</v>
      </c>
      <c r="I2181" s="10" t="s">
        <v>32</v>
      </c>
      <c r="J2181" s="11">
        <v>43719</v>
      </c>
      <c r="K2181" s="10">
        <v>14</v>
      </c>
      <c r="L2181" s="10" t="s">
        <v>20</v>
      </c>
      <c r="M2181" s="12"/>
      <c r="O2181">
        <f t="shared" si="545"/>
        <v>0</v>
      </c>
      <c r="Q2181" s="9" t="str">
        <f t="shared" si="530"/>
        <v>2238</v>
      </c>
      <c r="R2181" s="10" t="str">
        <f t="shared" si="531"/>
        <v>Name</v>
      </c>
      <c r="S2181" s="10" t="str">
        <f t="shared" si="532"/>
        <v>Mayes</v>
      </c>
      <c r="T2181" s="10" t="str">
        <f t="shared" si="533"/>
        <v>Mr</v>
      </c>
      <c r="U2181" s="10" t="str">
        <f t="shared" si="534"/>
        <v>M</v>
      </c>
      <c r="V2181" s="10" t="str">
        <f t="shared" si="535"/>
        <v>30</v>
      </c>
      <c r="W2181" s="10" t="str">
        <f t="shared" si="536"/>
        <v>Hawbridge Road</v>
      </c>
      <c r="X2181" s="10" t="str">
        <f t="shared" si="537"/>
        <v>ad</v>
      </c>
      <c r="Y2181" s="10" t="str">
        <f t="shared" si="538"/>
        <v>Hawbridge Road</v>
      </c>
      <c r="Z2181" s="10" t="str">
        <f t="shared" si="539"/>
        <v>Tregaron</v>
      </c>
      <c r="AA2181" s="10" t="str">
        <f t="shared" si="540"/>
        <v>WC</v>
      </c>
      <c r="AB2181" s="11" t="str">
        <f t="shared" si="541"/>
        <v>43719</v>
      </c>
      <c r="AC2181" s="10" t="str">
        <f t="shared" si="542"/>
        <v>14</v>
      </c>
      <c r="AD2181" s="10" t="str">
        <f t="shared" si="543"/>
        <v>B</v>
      </c>
      <c r="AE2181" s="12" t="str">
        <f t="shared" si="544"/>
        <v/>
      </c>
    </row>
    <row r="2182" spans="1:31" x14ac:dyDescent="0.25">
      <c r="A2182" s="5">
        <v>2239</v>
      </c>
      <c r="B2182" s="6" t="s">
        <v>6009</v>
      </c>
      <c r="C2182" s="6" t="s">
        <v>6010</v>
      </c>
      <c r="D2182" s="6" t="s">
        <v>49</v>
      </c>
      <c r="E2182" s="6" t="s">
        <v>16</v>
      </c>
      <c r="F2182" s="6">
        <v>90</v>
      </c>
      <c r="G2182" s="6" t="s">
        <v>6011</v>
      </c>
      <c r="H2182" s="6" t="s">
        <v>6012</v>
      </c>
      <c r="I2182" s="6" t="s">
        <v>32</v>
      </c>
      <c r="J2182" s="7">
        <v>43597</v>
      </c>
      <c r="K2182" s="6">
        <v>9</v>
      </c>
      <c r="L2182" s="6" t="s">
        <v>44</v>
      </c>
      <c r="M2182" s="8"/>
      <c r="O2182">
        <f t="shared" si="545"/>
        <v>0</v>
      </c>
      <c r="Q2182" s="5" t="str">
        <f t="shared" ref="Q2182:Q2245" si="546">TRIM(A2182)</f>
        <v>2239</v>
      </c>
      <c r="R2182" s="6" t="str">
        <f t="shared" ref="R2182:R2245" si="547">TRIM(B2182)</f>
        <v>Valda</v>
      </c>
      <c r="S2182" s="6" t="str">
        <f t="shared" ref="S2182:S2245" si="548">TRIM(C2182)</f>
        <v>Neely</v>
      </c>
      <c r="T2182" s="6" t="str">
        <f t="shared" ref="T2182:T2245" si="549">TRIM(D2182)</f>
        <v>Miss</v>
      </c>
      <c r="U2182" s="6" t="str">
        <f t="shared" ref="U2182:U2245" si="550">IF(ISNUMBER(SEARCH("f",TRIM(E2182))),"F","M")</f>
        <v>F</v>
      </c>
      <c r="V2182" s="6" t="str">
        <f t="shared" ref="V2182:V2245" si="551">TRIM(F2182)</f>
        <v>90</v>
      </c>
      <c r="W2182" s="6" t="str">
        <f t="shared" ref="W2182:W2245" si="552">SUBSTITUTE(SUBSTITUTE(SUBSTITUTE(PROPER(TRIM(G2182)),"(?)","")," (No",""),"'S","'s")</f>
        <v>Hawes Lane</v>
      </c>
      <c r="X2182" s="6" t="str">
        <f t="shared" ref="X2182:X2245" si="553">RIGHT(W2182,2)</f>
        <v>ne</v>
      </c>
      <c r="Y2182" s="6" t="str">
        <f t="shared" ref="Y2182:Y2245" si="554">IF(OR(X2182="St",X2182="Av",X2182="Pl"),SUBSTITUTE(SUBSTITUTE(SUBSTITUTE(SUBSTITUTE(SUBSTITUTE(SUBSTITUTE(SUBSTITUTE(W2182,"Rd","Road"),"St","Street"),"Cls", "Close"),"Plc","Place"),"Bldgs","Buildings"),"Av","Avenue"),"Pl","Place"),SUBSTITUTE(SUBSTITUTE(SUBSTITUTE(SUBSTITUTE(SUBSTITUTE(W2182,"Rd","Road"),"Cls", "Close"),"Plc","Place"),"Bldgs","Buildings"),"Crt","Court"))</f>
        <v>Hawes Lane</v>
      </c>
      <c r="Z2182" s="6" t="str">
        <f t="shared" ref="Z2182:Z2245" si="555">TRIM(H2182)</f>
        <v>Newbiggin-By-The-Sea</v>
      </c>
      <c r="AA2182" s="6" t="str">
        <f t="shared" ref="AA2182:AA2245" si="556">TRIM(I2182)</f>
        <v>WC</v>
      </c>
      <c r="AB2182" s="7" t="str">
        <f t="shared" ref="AB2182:AB2245" si="557">TRIM(J2182)</f>
        <v>43597</v>
      </c>
      <c r="AC2182" s="6" t="str">
        <f t="shared" ref="AC2182:AC2245" si="558">TRIM(K2182)</f>
        <v>9</v>
      </c>
      <c r="AD2182" s="6" t="str">
        <f t="shared" ref="AD2182:AD2245" si="559">TRIM(L2182)</f>
        <v>D</v>
      </c>
      <c r="AE2182" s="8" t="str">
        <f t="shared" ref="AE2182:AE2245" si="560">TRIM(M2182)</f>
        <v/>
      </c>
    </row>
    <row r="2183" spans="1:31" x14ac:dyDescent="0.25">
      <c r="A2183" s="9">
        <v>2240</v>
      </c>
      <c r="B2183" s="10" t="s">
        <v>6013</v>
      </c>
      <c r="C2183" s="10" t="s">
        <v>2037</v>
      </c>
      <c r="D2183" s="10" t="s">
        <v>15</v>
      </c>
      <c r="E2183" s="10" t="s">
        <v>16</v>
      </c>
      <c r="F2183" s="10">
        <v>30</v>
      </c>
      <c r="G2183" s="10" t="s">
        <v>6014</v>
      </c>
      <c r="H2183" s="10" t="s">
        <v>6015</v>
      </c>
      <c r="I2183" s="10" t="s">
        <v>32</v>
      </c>
      <c r="J2183" s="11">
        <v>43746</v>
      </c>
      <c r="K2183" s="10">
        <v>10</v>
      </c>
      <c r="L2183" s="10" t="s">
        <v>33</v>
      </c>
      <c r="M2183" s="12"/>
      <c r="O2183">
        <f t="shared" si="545"/>
        <v>0</v>
      </c>
      <c r="Q2183" s="9" t="str">
        <f t="shared" si="546"/>
        <v>2240</v>
      </c>
      <c r="R2183" s="10" t="str">
        <f t="shared" si="547"/>
        <v>Helena</v>
      </c>
      <c r="S2183" s="10" t="str">
        <f t="shared" si="548"/>
        <v>Moseley</v>
      </c>
      <c r="T2183" s="10" t="str">
        <f t="shared" si="549"/>
        <v>Mrs</v>
      </c>
      <c r="U2183" s="10" t="str">
        <f t="shared" si="550"/>
        <v>F</v>
      </c>
      <c r="V2183" s="10" t="str">
        <f t="shared" si="551"/>
        <v>30</v>
      </c>
      <c r="W2183" s="10" t="str">
        <f t="shared" si="552"/>
        <v>Hawkins Street</v>
      </c>
      <c r="X2183" s="10" t="str">
        <f t="shared" si="553"/>
        <v>et</v>
      </c>
      <c r="Y2183" s="10" t="str">
        <f t="shared" si="554"/>
        <v>Hawkins Street</v>
      </c>
      <c r="Z2183" s="10" t="str">
        <f t="shared" si="555"/>
        <v>Peacehaven</v>
      </c>
      <c r="AA2183" s="10" t="str">
        <f t="shared" si="556"/>
        <v>WC</v>
      </c>
      <c r="AB2183" s="11" t="str">
        <f t="shared" si="557"/>
        <v>43746</v>
      </c>
      <c r="AC2183" s="10" t="str">
        <f t="shared" si="558"/>
        <v>10</v>
      </c>
      <c r="AD2183" s="10" t="str">
        <f t="shared" si="559"/>
        <v>A3</v>
      </c>
      <c r="AE2183" s="12" t="str">
        <f t="shared" si="560"/>
        <v/>
      </c>
    </row>
    <row r="2184" spans="1:31" x14ac:dyDescent="0.25">
      <c r="A2184" s="5">
        <v>2241</v>
      </c>
      <c r="B2184" s="6" t="s">
        <v>4711</v>
      </c>
      <c r="C2184" s="6" t="s">
        <v>1702</v>
      </c>
      <c r="D2184" s="6" t="s">
        <v>28</v>
      </c>
      <c r="E2184" s="6" t="s">
        <v>29</v>
      </c>
      <c r="F2184" s="6">
        <v>90</v>
      </c>
      <c r="G2184" s="6" t="s">
        <v>6016</v>
      </c>
      <c r="H2184" s="6" t="s">
        <v>6017</v>
      </c>
      <c r="I2184" s="6" t="s">
        <v>19</v>
      </c>
      <c r="J2184" s="7">
        <v>44489</v>
      </c>
      <c r="K2184" s="6">
        <v>14</v>
      </c>
      <c r="L2184" s="6" t="s">
        <v>99</v>
      </c>
      <c r="M2184" s="8"/>
      <c r="O2184">
        <f t="shared" si="545"/>
        <v>0</v>
      </c>
      <c r="Q2184" s="5" t="str">
        <f t="shared" si="546"/>
        <v>2241</v>
      </c>
      <c r="R2184" s="6" t="str">
        <f t="shared" si="547"/>
        <v>Conrad</v>
      </c>
      <c r="S2184" s="6" t="str">
        <f t="shared" si="548"/>
        <v>Whaley</v>
      </c>
      <c r="T2184" s="6" t="str">
        <f t="shared" si="549"/>
        <v>Mr</v>
      </c>
      <c r="U2184" s="6" t="str">
        <f t="shared" si="550"/>
        <v>M</v>
      </c>
      <c r="V2184" s="6" t="str">
        <f t="shared" si="551"/>
        <v>90</v>
      </c>
      <c r="W2184" s="6" t="str">
        <f t="shared" si="552"/>
        <v>Hawkley Gardens</v>
      </c>
      <c r="X2184" s="6" t="str">
        <f t="shared" si="553"/>
        <v>ns</v>
      </c>
      <c r="Y2184" s="6" t="str">
        <f t="shared" si="554"/>
        <v>Hawkley Gardens</v>
      </c>
      <c r="Z2184" s="6" t="str">
        <f t="shared" si="555"/>
        <v>Ballymena</v>
      </c>
      <c r="AA2184" s="6" t="str">
        <f t="shared" si="556"/>
        <v>CH</v>
      </c>
      <c r="AB2184" s="7" t="str">
        <f t="shared" si="557"/>
        <v>44489</v>
      </c>
      <c r="AC2184" s="6" t="str">
        <f t="shared" si="558"/>
        <v>14</v>
      </c>
      <c r="AD2184" s="6" t="str">
        <f t="shared" si="559"/>
        <v>E</v>
      </c>
      <c r="AE2184" s="8" t="str">
        <f t="shared" si="560"/>
        <v/>
      </c>
    </row>
    <row r="2185" spans="1:31" x14ac:dyDescent="0.25">
      <c r="A2185" s="9">
        <v>2242</v>
      </c>
      <c r="B2185" s="10" t="s">
        <v>6018</v>
      </c>
      <c r="C2185" s="10" t="s">
        <v>6019</v>
      </c>
      <c r="D2185" s="10" t="s">
        <v>15</v>
      </c>
      <c r="E2185" s="10" t="s">
        <v>16</v>
      </c>
      <c r="F2185" s="10">
        <v>90</v>
      </c>
      <c r="G2185" s="10" t="s">
        <v>6020</v>
      </c>
      <c r="H2185" s="10" t="s">
        <v>4492</v>
      </c>
      <c r="I2185" s="10" t="s">
        <v>32</v>
      </c>
      <c r="J2185" s="11">
        <v>43939</v>
      </c>
      <c r="K2185" s="10">
        <v>84</v>
      </c>
      <c r="L2185" s="10" t="s">
        <v>99</v>
      </c>
      <c r="M2185" s="12"/>
      <c r="O2185">
        <f t="shared" si="545"/>
        <v>0</v>
      </c>
      <c r="Q2185" s="9" t="str">
        <f t="shared" si="546"/>
        <v>2242</v>
      </c>
      <c r="R2185" s="10" t="str">
        <f t="shared" si="547"/>
        <v>Cris</v>
      </c>
      <c r="S2185" s="10" t="str">
        <f t="shared" si="548"/>
        <v>Stovall</v>
      </c>
      <c r="T2185" s="10" t="str">
        <f t="shared" si="549"/>
        <v>Mrs</v>
      </c>
      <c r="U2185" s="10" t="str">
        <f t="shared" si="550"/>
        <v>F</v>
      </c>
      <c r="V2185" s="10" t="str">
        <f t="shared" si="551"/>
        <v>90</v>
      </c>
      <c r="W2185" s="10" t="str">
        <f t="shared" si="552"/>
        <v>Hawkshaw Close</v>
      </c>
      <c r="X2185" s="10" t="str">
        <f t="shared" si="553"/>
        <v>se</v>
      </c>
      <c r="Y2185" s="10" t="str">
        <f t="shared" si="554"/>
        <v>Hawkshaw Close</v>
      </c>
      <c r="Z2185" s="10" t="str">
        <f t="shared" si="555"/>
        <v>St. Albans</v>
      </c>
      <c r="AA2185" s="10" t="str">
        <f t="shared" si="556"/>
        <v>WC</v>
      </c>
      <c r="AB2185" s="11" t="str">
        <f t="shared" si="557"/>
        <v>43939</v>
      </c>
      <c r="AC2185" s="10" t="str">
        <f t="shared" si="558"/>
        <v>84</v>
      </c>
      <c r="AD2185" s="10" t="str">
        <f t="shared" si="559"/>
        <v>E</v>
      </c>
      <c r="AE2185" s="12" t="str">
        <f t="shared" si="560"/>
        <v/>
      </c>
    </row>
    <row r="2186" spans="1:31" x14ac:dyDescent="0.25">
      <c r="A2186" s="5">
        <v>2243</v>
      </c>
      <c r="B2186" s="6" t="s">
        <v>3694</v>
      </c>
      <c r="C2186" s="6" t="s">
        <v>6021</v>
      </c>
      <c r="D2186" s="6" t="s">
        <v>28</v>
      </c>
      <c r="E2186" s="6" t="s">
        <v>29</v>
      </c>
      <c r="F2186" s="6">
        <v>60</v>
      </c>
      <c r="G2186" s="6" t="s">
        <v>6022</v>
      </c>
      <c r="H2186" s="6" t="s">
        <v>3235</v>
      </c>
      <c r="I2186" s="6" t="s">
        <v>32</v>
      </c>
      <c r="J2186" s="7">
        <v>43701</v>
      </c>
      <c r="K2186" s="6">
        <v>84</v>
      </c>
      <c r="L2186" s="6" t="s">
        <v>99</v>
      </c>
      <c r="M2186" s="8"/>
      <c r="O2186">
        <f t="shared" ref="O2186:O2249" si="561">COUNTBLANK(A2186:L2186)+COUNTIF(K2186,0)</f>
        <v>0</v>
      </c>
      <c r="Q2186" s="5" t="str">
        <f t="shared" si="546"/>
        <v>2243</v>
      </c>
      <c r="R2186" s="6" t="str">
        <f t="shared" si="547"/>
        <v>Stanford</v>
      </c>
      <c r="S2186" s="6" t="str">
        <f t="shared" si="548"/>
        <v>Beach</v>
      </c>
      <c r="T2186" s="6" t="str">
        <f t="shared" si="549"/>
        <v>Mr</v>
      </c>
      <c r="U2186" s="6" t="str">
        <f t="shared" si="550"/>
        <v>M</v>
      </c>
      <c r="V2186" s="6" t="str">
        <f t="shared" si="551"/>
        <v>60</v>
      </c>
      <c r="W2186" s="6" t="str">
        <f t="shared" si="552"/>
        <v>Hawkwell Walk</v>
      </c>
      <c r="X2186" s="6" t="str">
        <f t="shared" si="553"/>
        <v>lk</v>
      </c>
      <c r="Y2186" s="6" t="str">
        <f t="shared" si="554"/>
        <v>Hawkwell Walk</v>
      </c>
      <c r="Z2186" s="6" t="str">
        <f t="shared" si="555"/>
        <v>Macduff</v>
      </c>
      <c r="AA2186" s="6" t="str">
        <f t="shared" si="556"/>
        <v>WC</v>
      </c>
      <c r="AB2186" s="7" t="str">
        <f t="shared" si="557"/>
        <v>43701</v>
      </c>
      <c r="AC2186" s="6" t="str">
        <f t="shared" si="558"/>
        <v>84</v>
      </c>
      <c r="AD2186" s="6" t="str">
        <f t="shared" si="559"/>
        <v>E</v>
      </c>
      <c r="AE2186" s="8" t="str">
        <f t="shared" si="560"/>
        <v/>
      </c>
    </row>
    <row r="2187" spans="1:31" x14ac:dyDescent="0.25">
      <c r="A2187" s="9">
        <v>2244</v>
      </c>
      <c r="B2187" s="10" t="s">
        <v>6023</v>
      </c>
      <c r="C2187" s="10" t="s">
        <v>1719</v>
      </c>
      <c r="D2187" s="10" t="s">
        <v>28</v>
      </c>
      <c r="E2187" s="10" t="s">
        <v>29</v>
      </c>
      <c r="F2187" s="10">
        <v>60</v>
      </c>
      <c r="G2187" s="10" t="s">
        <v>6024</v>
      </c>
      <c r="H2187" s="10" t="s">
        <v>2153</v>
      </c>
      <c r="I2187" s="10" t="s">
        <v>1816</v>
      </c>
      <c r="J2187" s="11">
        <v>44426</v>
      </c>
      <c r="K2187" s="10">
        <v>3</v>
      </c>
      <c r="L2187" s="10" t="s">
        <v>44</v>
      </c>
      <c r="M2187" s="12"/>
      <c r="O2187">
        <f t="shared" si="561"/>
        <v>0</v>
      </c>
      <c r="Q2187" s="9" t="str">
        <f t="shared" si="546"/>
        <v>2244</v>
      </c>
      <c r="R2187" s="10" t="str">
        <f t="shared" si="547"/>
        <v>Ross</v>
      </c>
      <c r="S2187" s="10" t="str">
        <f t="shared" si="548"/>
        <v>Sargent</v>
      </c>
      <c r="T2187" s="10" t="str">
        <f t="shared" si="549"/>
        <v>Mr</v>
      </c>
      <c r="U2187" s="10" t="str">
        <f t="shared" si="550"/>
        <v>M</v>
      </c>
      <c r="V2187" s="10" t="str">
        <f t="shared" si="551"/>
        <v>60</v>
      </c>
      <c r="W2187" s="10" t="str">
        <f t="shared" si="552"/>
        <v>Hawkwood Crescent</v>
      </c>
      <c r="X2187" s="10" t="str">
        <f t="shared" si="553"/>
        <v>nt</v>
      </c>
      <c r="Y2187" s="10" t="str">
        <f t="shared" si="554"/>
        <v>Hawkwood Crescent</v>
      </c>
      <c r="Z2187" s="10" t="str">
        <f t="shared" si="555"/>
        <v>Bodorgan</v>
      </c>
      <c r="AA2187" s="10" t="str">
        <f t="shared" si="556"/>
        <v>PL</v>
      </c>
      <c r="AB2187" s="11" t="str">
        <f t="shared" si="557"/>
        <v>44426</v>
      </c>
      <c r="AC2187" s="10" t="str">
        <f t="shared" si="558"/>
        <v>3</v>
      </c>
      <c r="AD2187" s="10" t="str">
        <f t="shared" si="559"/>
        <v>D</v>
      </c>
      <c r="AE2187" s="12" t="str">
        <f t="shared" si="560"/>
        <v/>
      </c>
    </row>
    <row r="2188" spans="1:31" x14ac:dyDescent="0.25">
      <c r="A2188" s="5">
        <v>2245</v>
      </c>
      <c r="B2188" s="6" t="s">
        <v>6025</v>
      </c>
      <c r="C2188" s="6" t="s">
        <v>668</v>
      </c>
      <c r="D2188" s="6" t="s">
        <v>15</v>
      </c>
      <c r="E2188" s="6" t="s">
        <v>16</v>
      </c>
      <c r="F2188" s="6">
        <v>60</v>
      </c>
      <c r="G2188" s="6" t="s">
        <v>6026</v>
      </c>
      <c r="H2188" s="6" t="s">
        <v>3253</v>
      </c>
      <c r="I2188" s="6" t="s">
        <v>32</v>
      </c>
      <c r="J2188" s="7">
        <v>44109</v>
      </c>
      <c r="K2188" s="6">
        <v>78</v>
      </c>
      <c r="L2188" s="6" t="s">
        <v>157</v>
      </c>
      <c r="M2188" s="8"/>
      <c r="O2188">
        <f t="shared" si="561"/>
        <v>0</v>
      </c>
      <c r="Q2188" s="5" t="str">
        <f t="shared" si="546"/>
        <v>2245</v>
      </c>
      <c r="R2188" s="6" t="str">
        <f t="shared" si="547"/>
        <v>Lynna</v>
      </c>
      <c r="S2188" s="6" t="str">
        <f t="shared" si="548"/>
        <v>Barrett</v>
      </c>
      <c r="T2188" s="6" t="str">
        <f t="shared" si="549"/>
        <v>Mrs</v>
      </c>
      <c r="U2188" s="6" t="str">
        <f t="shared" si="550"/>
        <v>F</v>
      </c>
      <c r="V2188" s="6" t="str">
        <f t="shared" si="551"/>
        <v>60</v>
      </c>
      <c r="W2188" s="6" t="str">
        <f t="shared" si="552"/>
        <v>Hawkwood Mount</v>
      </c>
      <c r="X2188" s="6" t="str">
        <f t="shared" si="553"/>
        <v>nt</v>
      </c>
      <c r="Y2188" s="6" t="str">
        <f t="shared" si="554"/>
        <v>Hawkwood Mount</v>
      </c>
      <c r="Z2188" s="6" t="str">
        <f t="shared" si="555"/>
        <v>Southport</v>
      </c>
      <c r="AA2188" s="6" t="str">
        <f t="shared" si="556"/>
        <v>WC</v>
      </c>
      <c r="AB2188" s="7" t="str">
        <f t="shared" si="557"/>
        <v>44109</v>
      </c>
      <c r="AC2188" s="6" t="str">
        <f t="shared" si="558"/>
        <v>78</v>
      </c>
      <c r="AD2188" s="6" t="str">
        <f t="shared" si="559"/>
        <v>C3</v>
      </c>
      <c r="AE2188" s="8" t="str">
        <f t="shared" si="560"/>
        <v/>
      </c>
    </row>
    <row r="2189" spans="1:31" x14ac:dyDescent="0.25">
      <c r="A2189" s="9">
        <v>2246</v>
      </c>
      <c r="B2189" s="10" t="s">
        <v>6027</v>
      </c>
      <c r="C2189" s="10" t="s">
        <v>1336</v>
      </c>
      <c r="D2189" s="10" t="s">
        <v>28</v>
      </c>
      <c r="E2189" s="10" t="s">
        <v>29</v>
      </c>
      <c r="F2189" s="10">
        <v>60</v>
      </c>
      <c r="G2189" s="10" t="s">
        <v>6028</v>
      </c>
      <c r="H2189" s="10" t="s">
        <v>6029</v>
      </c>
      <c r="I2189" s="10" t="s">
        <v>1194</v>
      </c>
      <c r="J2189" s="11">
        <v>43852</v>
      </c>
      <c r="K2189" s="10">
        <v>13</v>
      </c>
      <c r="L2189" s="10" t="s">
        <v>39</v>
      </c>
      <c r="M2189" s="12"/>
      <c r="O2189">
        <f t="shared" si="561"/>
        <v>0</v>
      </c>
      <c r="Q2189" s="9" t="str">
        <f t="shared" si="546"/>
        <v>2246</v>
      </c>
      <c r="R2189" s="10" t="str">
        <f t="shared" si="547"/>
        <v>Milan</v>
      </c>
      <c r="S2189" s="10" t="str">
        <f t="shared" si="548"/>
        <v>Williams</v>
      </c>
      <c r="T2189" s="10" t="str">
        <f t="shared" si="549"/>
        <v>Mr</v>
      </c>
      <c r="U2189" s="10" t="str">
        <f t="shared" si="550"/>
        <v>M</v>
      </c>
      <c r="V2189" s="10" t="str">
        <f t="shared" si="551"/>
        <v>60</v>
      </c>
      <c r="W2189" s="10" t="str">
        <f t="shared" si="552"/>
        <v>Hawthorn Crescent</v>
      </c>
      <c r="X2189" s="10" t="str">
        <f t="shared" si="553"/>
        <v>nt</v>
      </c>
      <c r="Y2189" s="10" t="str">
        <f t="shared" si="554"/>
        <v>Hawthorn Crescent</v>
      </c>
      <c r="Z2189" s="10" t="str">
        <f t="shared" si="555"/>
        <v>Eastbourne</v>
      </c>
      <c r="AA2189" s="10" t="str">
        <f t="shared" si="556"/>
        <v>LU</v>
      </c>
      <c r="AB2189" s="11" t="str">
        <f t="shared" si="557"/>
        <v>43852</v>
      </c>
      <c r="AC2189" s="10" t="str">
        <f t="shared" si="558"/>
        <v>13</v>
      </c>
      <c r="AD2189" s="10" t="str">
        <f t="shared" si="559"/>
        <v>C1</v>
      </c>
      <c r="AE2189" s="12" t="str">
        <f t="shared" si="560"/>
        <v/>
      </c>
    </row>
    <row r="2190" spans="1:31" x14ac:dyDescent="0.25">
      <c r="A2190" s="5">
        <v>2247</v>
      </c>
      <c r="B2190" s="6" t="s">
        <v>6030</v>
      </c>
      <c r="C2190" s="6" t="s">
        <v>817</v>
      </c>
      <c r="D2190" s="6" t="s">
        <v>49</v>
      </c>
      <c r="E2190" s="6" t="s">
        <v>16</v>
      </c>
      <c r="F2190" s="6">
        <v>90</v>
      </c>
      <c r="G2190" s="6" t="s">
        <v>6028</v>
      </c>
      <c r="H2190" s="6" t="s">
        <v>385</v>
      </c>
      <c r="I2190" s="6" t="s">
        <v>32</v>
      </c>
      <c r="J2190" s="7">
        <v>43783</v>
      </c>
      <c r="K2190" s="6">
        <v>62</v>
      </c>
      <c r="L2190" s="6" t="s">
        <v>62</v>
      </c>
      <c r="M2190" s="8"/>
      <c r="O2190">
        <f t="shared" si="561"/>
        <v>0</v>
      </c>
      <c r="Q2190" s="5" t="str">
        <f t="shared" si="546"/>
        <v>2247</v>
      </c>
      <c r="R2190" s="6" t="str">
        <f t="shared" si="547"/>
        <v>An</v>
      </c>
      <c r="S2190" s="6" t="str">
        <f t="shared" si="548"/>
        <v>Goodson</v>
      </c>
      <c r="T2190" s="6" t="str">
        <f t="shared" si="549"/>
        <v>Miss</v>
      </c>
      <c r="U2190" s="6" t="str">
        <f t="shared" si="550"/>
        <v>F</v>
      </c>
      <c r="V2190" s="6" t="str">
        <f t="shared" si="551"/>
        <v>90</v>
      </c>
      <c r="W2190" s="6" t="str">
        <f t="shared" si="552"/>
        <v>Hawthorn Crescent</v>
      </c>
      <c r="X2190" s="6" t="str">
        <f t="shared" si="553"/>
        <v>nt</v>
      </c>
      <c r="Y2190" s="6" t="str">
        <f t="shared" si="554"/>
        <v>Hawthorn Crescent</v>
      </c>
      <c r="Z2190" s="6" t="str">
        <f t="shared" si="555"/>
        <v>South Yorkshire</v>
      </c>
      <c r="AA2190" s="6" t="str">
        <f t="shared" si="556"/>
        <v>WC</v>
      </c>
      <c r="AB2190" s="7" t="str">
        <f t="shared" si="557"/>
        <v>43783</v>
      </c>
      <c r="AC2190" s="6" t="str">
        <f t="shared" si="558"/>
        <v>62</v>
      </c>
      <c r="AD2190" s="6" t="str">
        <f t="shared" si="559"/>
        <v>C4</v>
      </c>
      <c r="AE2190" s="8" t="str">
        <f t="shared" si="560"/>
        <v/>
      </c>
    </row>
    <row r="2191" spans="1:31" x14ac:dyDescent="0.25">
      <c r="A2191" s="9">
        <v>2248</v>
      </c>
      <c r="B2191" s="10" t="s">
        <v>1010</v>
      </c>
      <c r="C2191" s="10" t="s">
        <v>3163</v>
      </c>
      <c r="D2191" s="10" t="s">
        <v>28</v>
      </c>
      <c r="E2191" s="10" t="s">
        <v>29</v>
      </c>
      <c r="F2191" s="10">
        <v>30</v>
      </c>
      <c r="G2191" s="10" t="s">
        <v>6031</v>
      </c>
      <c r="H2191" s="10" t="s">
        <v>5264</v>
      </c>
      <c r="I2191" s="10" t="s">
        <v>32</v>
      </c>
      <c r="J2191" s="11">
        <v>43805</v>
      </c>
      <c r="K2191" s="10">
        <v>80</v>
      </c>
      <c r="L2191" s="10" t="s">
        <v>157</v>
      </c>
      <c r="M2191" s="12"/>
      <c r="O2191">
        <f t="shared" si="561"/>
        <v>0</v>
      </c>
      <c r="Q2191" s="9" t="str">
        <f t="shared" si="546"/>
        <v>2248</v>
      </c>
      <c r="R2191" s="10" t="str">
        <f t="shared" si="547"/>
        <v>German</v>
      </c>
      <c r="S2191" s="10" t="str">
        <f t="shared" si="548"/>
        <v>Parra</v>
      </c>
      <c r="T2191" s="10" t="str">
        <f t="shared" si="549"/>
        <v>Mr</v>
      </c>
      <c r="U2191" s="10" t="str">
        <f t="shared" si="550"/>
        <v>M</v>
      </c>
      <c r="V2191" s="10" t="str">
        <f t="shared" si="551"/>
        <v>30</v>
      </c>
      <c r="W2191" s="10" t="str">
        <f t="shared" si="552"/>
        <v>Hawthorn Mews</v>
      </c>
      <c r="X2191" s="10" t="str">
        <f t="shared" si="553"/>
        <v>ws</v>
      </c>
      <c r="Y2191" s="10" t="str">
        <f t="shared" si="554"/>
        <v>Hawthorn Mews</v>
      </c>
      <c r="Z2191" s="10" t="str">
        <f t="shared" si="555"/>
        <v>Ruthin</v>
      </c>
      <c r="AA2191" s="10" t="str">
        <f t="shared" si="556"/>
        <v>WC</v>
      </c>
      <c r="AB2191" s="11" t="str">
        <f t="shared" si="557"/>
        <v>43805</v>
      </c>
      <c r="AC2191" s="10" t="str">
        <f t="shared" si="558"/>
        <v>80</v>
      </c>
      <c r="AD2191" s="10" t="str">
        <f t="shared" si="559"/>
        <v>C3</v>
      </c>
      <c r="AE2191" s="12" t="str">
        <f t="shared" si="560"/>
        <v/>
      </c>
    </row>
    <row r="2192" spans="1:31" x14ac:dyDescent="0.25">
      <c r="A2192" s="5">
        <v>2249</v>
      </c>
      <c r="B2192" s="6" t="s">
        <v>989</v>
      </c>
      <c r="C2192" s="6" t="s">
        <v>3569</v>
      </c>
      <c r="D2192" s="6" t="s">
        <v>28</v>
      </c>
      <c r="E2192" s="6" t="s">
        <v>29</v>
      </c>
      <c r="F2192" s="6">
        <v>60</v>
      </c>
      <c r="G2192" s="6" t="s">
        <v>6032</v>
      </c>
      <c r="H2192" s="6" t="s">
        <v>3031</v>
      </c>
      <c r="I2192" s="6" t="s">
        <v>122</v>
      </c>
      <c r="J2192" s="7">
        <v>43530</v>
      </c>
      <c r="K2192" s="6">
        <v>7</v>
      </c>
      <c r="L2192" s="6" t="s">
        <v>68</v>
      </c>
      <c r="M2192" s="8"/>
      <c r="O2192">
        <f t="shared" si="561"/>
        <v>0</v>
      </c>
      <c r="Q2192" s="5" t="str">
        <f t="shared" si="546"/>
        <v>2249</v>
      </c>
      <c r="R2192" s="6" t="str">
        <f t="shared" si="547"/>
        <v>Benny</v>
      </c>
      <c r="S2192" s="6" t="str">
        <f t="shared" si="548"/>
        <v>Bentley</v>
      </c>
      <c r="T2192" s="6" t="str">
        <f t="shared" si="549"/>
        <v>Mr</v>
      </c>
      <c r="U2192" s="6" t="str">
        <f t="shared" si="550"/>
        <v>M</v>
      </c>
      <c r="V2192" s="6" t="str">
        <f t="shared" si="551"/>
        <v>60</v>
      </c>
      <c r="W2192" s="6" t="str">
        <f t="shared" si="552"/>
        <v>Hawthorne Close</v>
      </c>
      <c r="X2192" s="6" t="str">
        <f t="shared" si="553"/>
        <v>se</v>
      </c>
      <c r="Y2192" s="6" t="str">
        <f t="shared" si="554"/>
        <v>Hawthorne Close</v>
      </c>
      <c r="Z2192" s="6" t="str">
        <f t="shared" si="555"/>
        <v>Llanbedrgoch</v>
      </c>
      <c r="AA2192" s="6" t="str">
        <f t="shared" si="556"/>
        <v>WN</v>
      </c>
      <c r="AB2192" s="7" t="str">
        <f t="shared" si="557"/>
        <v>43530</v>
      </c>
      <c r="AC2192" s="6" t="str">
        <f t="shared" si="558"/>
        <v>7</v>
      </c>
      <c r="AD2192" s="6" t="str">
        <f t="shared" si="559"/>
        <v>A2</v>
      </c>
      <c r="AE2192" s="8" t="str">
        <f t="shared" si="560"/>
        <v/>
      </c>
    </row>
    <row r="2193" spans="1:31" x14ac:dyDescent="0.25">
      <c r="A2193" s="9">
        <v>2250</v>
      </c>
      <c r="B2193" s="10" t="s">
        <v>6033</v>
      </c>
      <c r="C2193" s="10" t="s">
        <v>6034</v>
      </c>
      <c r="D2193" s="10" t="s">
        <v>15</v>
      </c>
      <c r="E2193" s="10" t="s">
        <v>16</v>
      </c>
      <c r="F2193" s="10">
        <v>90</v>
      </c>
      <c r="G2193" s="10" t="s">
        <v>6035</v>
      </c>
      <c r="H2193" s="10" t="s">
        <v>3374</v>
      </c>
      <c r="I2193" s="10" t="s">
        <v>32</v>
      </c>
      <c r="J2193" s="11">
        <v>43714</v>
      </c>
      <c r="K2193" s="10">
        <v>2</v>
      </c>
      <c r="L2193" s="10" t="s">
        <v>157</v>
      </c>
      <c r="M2193" s="12"/>
      <c r="O2193">
        <f t="shared" si="561"/>
        <v>0</v>
      </c>
      <c r="Q2193" s="9" t="str">
        <f t="shared" si="546"/>
        <v>2250</v>
      </c>
      <c r="R2193" s="10" t="str">
        <f t="shared" si="547"/>
        <v>Elmira</v>
      </c>
      <c r="S2193" s="10" t="str">
        <f t="shared" si="548"/>
        <v>Morrison</v>
      </c>
      <c r="T2193" s="10" t="str">
        <f t="shared" si="549"/>
        <v>Mrs</v>
      </c>
      <c r="U2193" s="10" t="str">
        <f t="shared" si="550"/>
        <v>F</v>
      </c>
      <c r="V2193" s="10" t="str">
        <f t="shared" si="551"/>
        <v>90</v>
      </c>
      <c r="W2193" s="10" t="str">
        <f t="shared" si="552"/>
        <v>Hawtrey Road</v>
      </c>
      <c r="X2193" s="10" t="str">
        <f t="shared" si="553"/>
        <v>ad</v>
      </c>
      <c r="Y2193" s="10" t="str">
        <f t="shared" si="554"/>
        <v>Hawtrey Road</v>
      </c>
      <c r="Z2193" s="10" t="str">
        <f t="shared" si="555"/>
        <v>Wick</v>
      </c>
      <c r="AA2193" s="10" t="str">
        <f t="shared" si="556"/>
        <v>WC</v>
      </c>
      <c r="AB2193" s="11" t="str">
        <f t="shared" si="557"/>
        <v>43714</v>
      </c>
      <c r="AC2193" s="10" t="str">
        <f t="shared" si="558"/>
        <v>2</v>
      </c>
      <c r="AD2193" s="10" t="str">
        <f t="shared" si="559"/>
        <v>C3</v>
      </c>
      <c r="AE2193" s="12" t="str">
        <f t="shared" si="560"/>
        <v/>
      </c>
    </row>
    <row r="2194" spans="1:31" x14ac:dyDescent="0.25">
      <c r="A2194" s="5">
        <v>2251</v>
      </c>
      <c r="B2194" s="6" t="s">
        <v>6036</v>
      </c>
      <c r="C2194" s="6" t="s">
        <v>868</v>
      </c>
      <c r="D2194" s="6" t="s">
        <v>115</v>
      </c>
      <c r="E2194" s="6" t="s">
        <v>29</v>
      </c>
      <c r="F2194" s="6">
        <v>90</v>
      </c>
      <c r="G2194" s="6" t="s">
        <v>6037</v>
      </c>
      <c r="H2194" s="6" t="s">
        <v>6038</v>
      </c>
      <c r="I2194" s="6" t="s">
        <v>32</v>
      </c>
      <c r="J2194" s="7">
        <v>44086</v>
      </c>
      <c r="K2194" s="6">
        <v>76</v>
      </c>
      <c r="L2194" s="6" t="s">
        <v>68</v>
      </c>
      <c r="M2194" s="8"/>
      <c r="O2194">
        <f t="shared" si="561"/>
        <v>0</v>
      </c>
      <c r="Q2194" s="5" t="str">
        <f t="shared" si="546"/>
        <v>2251</v>
      </c>
      <c r="R2194" s="6" t="str">
        <f t="shared" si="547"/>
        <v>Omar</v>
      </c>
      <c r="S2194" s="6" t="str">
        <f t="shared" si="548"/>
        <v>Copeland</v>
      </c>
      <c r="T2194" s="6" t="str">
        <f t="shared" si="549"/>
        <v>Prof</v>
      </c>
      <c r="U2194" s="6" t="str">
        <f t="shared" si="550"/>
        <v>M</v>
      </c>
      <c r="V2194" s="6" t="str">
        <f t="shared" si="551"/>
        <v>90</v>
      </c>
      <c r="W2194" s="6" t="str">
        <f t="shared" si="552"/>
        <v>Hay Street</v>
      </c>
      <c r="X2194" s="6" t="str">
        <f t="shared" si="553"/>
        <v>et</v>
      </c>
      <c r="Y2194" s="6" t="str">
        <f t="shared" si="554"/>
        <v>Hay Street</v>
      </c>
      <c r="Z2194" s="6" t="str">
        <f t="shared" si="555"/>
        <v>Southminster</v>
      </c>
      <c r="AA2194" s="6" t="str">
        <f t="shared" si="556"/>
        <v>WC</v>
      </c>
      <c r="AB2194" s="7" t="str">
        <f t="shared" si="557"/>
        <v>44086</v>
      </c>
      <c r="AC2194" s="6" t="str">
        <f t="shared" si="558"/>
        <v>76</v>
      </c>
      <c r="AD2194" s="6" t="str">
        <f t="shared" si="559"/>
        <v>A2</v>
      </c>
      <c r="AE2194" s="8" t="str">
        <f t="shared" si="560"/>
        <v/>
      </c>
    </row>
    <row r="2195" spans="1:31" x14ac:dyDescent="0.25">
      <c r="A2195" s="9">
        <v>2252</v>
      </c>
      <c r="B2195" s="10" t="s">
        <v>3687</v>
      </c>
      <c r="C2195" s="10" t="s">
        <v>836</v>
      </c>
      <c r="D2195" s="10" t="s">
        <v>28</v>
      </c>
      <c r="E2195" s="10" t="s">
        <v>29</v>
      </c>
      <c r="F2195" s="10">
        <v>60</v>
      </c>
      <c r="G2195" s="10" t="s">
        <v>6039</v>
      </c>
      <c r="H2195" s="10" t="s">
        <v>5188</v>
      </c>
      <c r="I2195" s="10" t="s">
        <v>38</v>
      </c>
      <c r="J2195" s="11">
        <v>44273</v>
      </c>
      <c r="K2195" s="10">
        <v>18</v>
      </c>
      <c r="L2195" s="10" t="s">
        <v>33</v>
      </c>
      <c r="M2195" s="12"/>
      <c r="O2195">
        <f t="shared" si="561"/>
        <v>0</v>
      </c>
      <c r="Q2195" s="9" t="str">
        <f t="shared" si="546"/>
        <v>2252</v>
      </c>
      <c r="R2195" s="10" t="str">
        <f t="shared" si="547"/>
        <v>Alva</v>
      </c>
      <c r="S2195" s="10" t="str">
        <f t="shared" si="548"/>
        <v>Haskins</v>
      </c>
      <c r="T2195" s="10" t="str">
        <f t="shared" si="549"/>
        <v>Mr</v>
      </c>
      <c r="U2195" s="10" t="str">
        <f t="shared" si="550"/>
        <v>M</v>
      </c>
      <c r="V2195" s="10" t="str">
        <f t="shared" si="551"/>
        <v>60</v>
      </c>
      <c r="W2195" s="10" t="str">
        <f t="shared" si="552"/>
        <v>Haydon Park</v>
      </c>
      <c r="X2195" s="10" t="str">
        <f t="shared" si="553"/>
        <v>rk</v>
      </c>
      <c r="Y2195" s="10" t="str">
        <f t="shared" si="554"/>
        <v>Haydon Park</v>
      </c>
      <c r="Z2195" s="10" t="str">
        <f t="shared" si="555"/>
        <v>Donaghadee</v>
      </c>
      <c r="AA2195" s="10" t="str">
        <f t="shared" si="556"/>
        <v>RM</v>
      </c>
      <c r="AB2195" s="11" t="str">
        <f t="shared" si="557"/>
        <v>44273</v>
      </c>
      <c r="AC2195" s="10" t="str">
        <f t="shared" si="558"/>
        <v>18</v>
      </c>
      <c r="AD2195" s="10" t="str">
        <f t="shared" si="559"/>
        <v>A3</v>
      </c>
      <c r="AE2195" s="12" t="str">
        <f t="shared" si="560"/>
        <v/>
      </c>
    </row>
    <row r="2196" spans="1:31" x14ac:dyDescent="0.25">
      <c r="A2196" s="5">
        <v>2253</v>
      </c>
      <c r="B2196" s="6" t="s">
        <v>3576</v>
      </c>
      <c r="C2196" s="6" t="s">
        <v>2873</v>
      </c>
      <c r="D2196" s="6" t="s">
        <v>28</v>
      </c>
      <c r="E2196" s="6" t="s">
        <v>29</v>
      </c>
      <c r="F2196" s="6">
        <v>60</v>
      </c>
      <c r="G2196" s="6" t="s">
        <v>6040</v>
      </c>
      <c r="H2196" s="6" t="s">
        <v>3253</v>
      </c>
      <c r="I2196" s="6" t="s">
        <v>32</v>
      </c>
      <c r="J2196" s="7">
        <v>44366</v>
      </c>
      <c r="K2196" s="6">
        <v>70</v>
      </c>
      <c r="L2196" s="6" t="s">
        <v>62</v>
      </c>
      <c r="M2196" s="8"/>
      <c r="O2196">
        <f t="shared" si="561"/>
        <v>0</v>
      </c>
      <c r="Q2196" s="5" t="str">
        <f t="shared" si="546"/>
        <v>2253</v>
      </c>
      <c r="R2196" s="6" t="str">
        <f t="shared" si="547"/>
        <v>Erwin</v>
      </c>
      <c r="S2196" s="6" t="str">
        <f t="shared" si="548"/>
        <v>Marin</v>
      </c>
      <c r="T2196" s="6" t="str">
        <f t="shared" si="549"/>
        <v>Mr</v>
      </c>
      <c r="U2196" s="6" t="str">
        <f t="shared" si="550"/>
        <v>M</v>
      </c>
      <c r="V2196" s="6" t="str">
        <f t="shared" si="551"/>
        <v>60</v>
      </c>
      <c r="W2196" s="6" t="str">
        <f t="shared" si="552"/>
        <v>Hayes Cottages</v>
      </c>
      <c r="X2196" s="6" t="str">
        <f t="shared" si="553"/>
        <v>es</v>
      </c>
      <c r="Y2196" s="6" t="str">
        <f t="shared" si="554"/>
        <v>Hayes Cottages</v>
      </c>
      <c r="Z2196" s="6" t="str">
        <f t="shared" si="555"/>
        <v>Southport</v>
      </c>
      <c r="AA2196" s="6" t="str">
        <f t="shared" si="556"/>
        <v>WC</v>
      </c>
      <c r="AB2196" s="7" t="str">
        <f t="shared" si="557"/>
        <v>44366</v>
      </c>
      <c r="AC2196" s="6" t="str">
        <f t="shared" si="558"/>
        <v>70</v>
      </c>
      <c r="AD2196" s="6" t="str">
        <f t="shared" si="559"/>
        <v>C4</v>
      </c>
      <c r="AE2196" s="8" t="str">
        <f t="shared" si="560"/>
        <v/>
      </c>
    </row>
    <row r="2197" spans="1:31" x14ac:dyDescent="0.25">
      <c r="A2197" s="9">
        <v>2254</v>
      </c>
      <c r="B2197" s="10" t="s">
        <v>230</v>
      </c>
      <c r="C2197" s="10" t="s">
        <v>6041</v>
      </c>
      <c r="D2197" s="10" t="s">
        <v>28</v>
      </c>
      <c r="E2197" s="10" t="s">
        <v>29</v>
      </c>
      <c r="F2197" s="10">
        <v>60</v>
      </c>
      <c r="G2197" s="10" t="s">
        <v>6042</v>
      </c>
      <c r="H2197" s="10" t="s">
        <v>1587</v>
      </c>
      <c r="I2197" s="10" t="s">
        <v>176</v>
      </c>
      <c r="J2197" s="11">
        <v>43994</v>
      </c>
      <c r="K2197" s="10">
        <v>19</v>
      </c>
      <c r="L2197" s="10" t="s">
        <v>157</v>
      </c>
      <c r="M2197" s="12"/>
      <c r="O2197">
        <f t="shared" si="561"/>
        <v>0</v>
      </c>
      <c r="Q2197" s="9" t="str">
        <f t="shared" si="546"/>
        <v>2254</v>
      </c>
      <c r="R2197" s="10" t="str">
        <f t="shared" si="547"/>
        <v>Cody</v>
      </c>
      <c r="S2197" s="10" t="str">
        <f t="shared" si="548"/>
        <v>Schmidt</v>
      </c>
      <c r="T2197" s="10" t="str">
        <f t="shared" si="549"/>
        <v>Mr</v>
      </c>
      <c r="U2197" s="10" t="str">
        <f t="shared" si="550"/>
        <v>M</v>
      </c>
      <c r="V2197" s="10" t="str">
        <f t="shared" si="551"/>
        <v>60</v>
      </c>
      <c r="W2197" s="10" t="str">
        <f t="shared" si="552"/>
        <v>Hayles Terrace</v>
      </c>
      <c r="X2197" s="10" t="str">
        <f t="shared" si="553"/>
        <v>ce</v>
      </c>
      <c r="Y2197" s="10" t="str">
        <f t="shared" si="554"/>
        <v>Hayles Terrace</v>
      </c>
      <c r="Z2197" s="10" t="str">
        <f t="shared" si="555"/>
        <v>Cupar</v>
      </c>
      <c r="AA2197" s="10" t="str">
        <f t="shared" si="556"/>
        <v>CW</v>
      </c>
      <c r="AB2197" s="11" t="str">
        <f t="shared" si="557"/>
        <v>43994</v>
      </c>
      <c r="AC2197" s="10" t="str">
        <f t="shared" si="558"/>
        <v>19</v>
      </c>
      <c r="AD2197" s="10" t="str">
        <f t="shared" si="559"/>
        <v>C3</v>
      </c>
      <c r="AE2197" s="12" t="str">
        <f t="shared" si="560"/>
        <v/>
      </c>
    </row>
    <row r="2198" spans="1:31" x14ac:dyDescent="0.25">
      <c r="A2198" s="5">
        <v>2255</v>
      </c>
      <c r="B2198" s="6" t="s">
        <v>6043</v>
      </c>
      <c r="C2198" s="6" t="s">
        <v>6044</v>
      </c>
      <c r="D2198" s="6" t="s">
        <v>15</v>
      </c>
      <c r="E2198" s="6" t="s">
        <v>16</v>
      </c>
      <c r="F2198" s="6">
        <v>30</v>
      </c>
      <c r="G2198" s="6" t="s">
        <v>6045</v>
      </c>
      <c r="H2198" s="6" t="s">
        <v>3857</v>
      </c>
      <c r="I2198" s="6" t="s">
        <v>122</v>
      </c>
      <c r="J2198" s="7">
        <v>43591</v>
      </c>
      <c r="K2198" s="6">
        <v>77</v>
      </c>
      <c r="L2198" s="6" t="s">
        <v>39</v>
      </c>
      <c r="M2198" s="8"/>
      <c r="O2198">
        <f t="shared" si="561"/>
        <v>0</v>
      </c>
      <c r="Q2198" s="5" t="str">
        <f t="shared" si="546"/>
        <v>2255</v>
      </c>
      <c r="R2198" s="6" t="str">
        <f t="shared" si="547"/>
        <v>Verlie</v>
      </c>
      <c r="S2198" s="6" t="str">
        <f t="shared" si="548"/>
        <v>Byers</v>
      </c>
      <c r="T2198" s="6" t="str">
        <f t="shared" si="549"/>
        <v>Mrs</v>
      </c>
      <c r="U2198" s="6" t="str">
        <f t="shared" si="550"/>
        <v>F</v>
      </c>
      <c r="V2198" s="6" t="str">
        <f t="shared" si="551"/>
        <v>30</v>
      </c>
      <c r="W2198" s="6" t="str">
        <f t="shared" si="552"/>
        <v>Haymerle Road</v>
      </c>
      <c r="X2198" s="6" t="str">
        <f t="shared" si="553"/>
        <v>ad</v>
      </c>
      <c r="Y2198" s="6" t="str">
        <f t="shared" si="554"/>
        <v>Haymerle Road</v>
      </c>
      <c r="Z2198" s="6" t="str">
        <f t="shared" si="555"/>
        <v>Liss</v>
      </c>
      <c r="AA2198" s="6" t="str">
        <f t="shared" si="556"/>
        <v>WN</v>
      </c>
      <c r="AB2198" s="7" t="str">
        <f t="shared" si="557"/>
        <v>43591</v>
      </c>
      <c r="AC2198" s="6" t="str">
        <f t="shared" si="558"/>
        <v>77</v>
      </c>
      <c r="AD2198" s="6" t="str">
        <f t="shared" si="559"/>
        <v>C1</v>
      </c>
      <c r="AE2198" s="8" t="str">
        <f t="shared" si="560"/>
        <v/>
      </c>
    </row>
    <row r="2199" spans="1:31" x14ac:dyDescent="0.25">
      <c r="A2199" s="9">
        <v>2256</v>
      </c>
      <c r="B2199" s="10" t="s">
        <v>6046</v>
      </c>
      <c r="C2199" s="10" t="s">
        <v>601</v>
      </c>
      <c r="D2199" s="10" t="s">
        <v>49</v>
      </c>
      <c r="E2199" s="10" t="s">
        <v>16</v>
      </c>
      <c r="F2199" s="10">
        <v>30</v>
      </c>
      <c r="G2199" s="10" t="s">
        <v>6047</v>
      </c>
      <c r="H2199" s="10" t="s">
        <v>6048</v>
      </c>
      <c r="I2199" s="10" t="s">
        <v>291</v>
      </c>
      <c r="J2199" s="11">
        <v>43549</v>
      </c>
      <c r="K2199" s="10">
        <v>45</v>
      </c>
      <c r="L2199" s="10" t="s">
        <v>33</v>
      </c>
      <c r="M2199" s="12"/>
      <c r="O2199">
        <f t="shared" si="561"/>
        <v>0</v>
      </c>
      <c r="Q2199" s="9" t="str">
        <f t="shared" si="546"/>
        <v>2256</v>
      </c>
      <c r="R2199" s="10" t="str">
        <f t="shared" si="547"/>
        <v>Clementina</v>
      </c>
      <c r="S2199" s="10" t="str">
        <f t="shared" si="548"/>
        <v>Rosado</v>
      </c>
      <c r="T2199" s="10" t="str">
        <f t="shared" si="549"/>
        <v>Miss</v>
      </c>
      <c r="U2199" s="10" t="str">
        <f t="shared" si="550"/>
        <v>F</v>
      </c>
      <c r="V2199" s="10" t="str">
        <f t="shared" si="551"/>
        <v>30</v>
      </c>
      <c r="W2199" s="10" t="str">
        <f t="shared" si="552"/>
        <v>Haynes Court</v>
      </c>
      <c r="X2199" s="10" t="str">
        <f t="shared" si="553"/>
        <v>rt</v>
      </c>
      <c r="Y2199" s="10" t="str">
        <f t="shared" si="554"/>
        <v>Haynes Court</v>
      </c>
      <c r="Z2199" s="10" t="str">
        <f t="shared" si="555"/>
        <v>Isle Of Lewis</v>
      </c>
      <c r="AA2199" s="10" t="str">
        <f t="shared" si="556"/>
        <v>HS</v>
      </c>
      <c r="AB2199" s="11" t="str">
        <f t="shared" si="557"/>
        <v>43549</v>
      </c>
      <c r="AC2199" s="10" t="str">
        <f t="shared" si="558"/>
        <v>45</v>
      </c>
      <c r="AD2199" s="10" t="str">
        <f t="shared" si="559"/>
        <v>A3</v>
      </c>
      <c r="AE2199" s="12" t="str">
        <f t="shared" si="560"/>
        <v/>
      </c>
    </row>
    <row r="2200" spans="1:31" x14ac:dyDescent="0.25">
      <c r="A2200" s="5">
        <v>2257</v>
      </c>
      <c r="B2200" s="6" t="s">
        <v>6049</v>
      </c>
      <c r="C2200" s="6" t="s">
        <v>4428</v>
      </c>
      <c r="D2200" s="6" t="s">
        <v>15</v>
      </c>
      <c r="E2200" s="6" t="s">
        <v>16</v>
      </c>
      <c r="F2200" s="6">
        <v>60</v>
      </c>
      <c r="G2200" s="6" t="s">
        <v>6050</v>
      </c>
      <c r="H2200" s="6" t="s">
        <v>2854</v>
      </c>
      <c r="I2200" s="6" t="s">
        <v>185</v>
      </c>
      <c r="J2200" s="7">
        <v>44384</v>
      </c>
      <c r="K2200" s="6">
        <v>76</v>
      </c>
      <c r="L2200" s="6" t="s">
        <v>99</v>
      </c>
      <c r="M2200" s="8"/>
      <c r="O2200">
        <f t="shared" si="561"/>
        <v>0</v>
      </c>
      <c r="Q2200" s="5" t="str">
        <f t="shared" si="546"/>
        <v>2257</v>
      </c>
      <c r="R2200" s="6" t="str">
        <f t="shared" si="547"/>
        <v>Ladonna</v>
      </c>
      <c r="S2200" s="6" t="str">
        <f t="shared" si="548"/>
        <v>Chandler</v>
      </c>
      <c r="T2200" s="6" t="str">
        <f t="shared" si="549"/>
        <v>Mrs</v>
      </c>
      <c r="U2200" s="6" t="str">
        <f t="shared" si="550"/>
        <v>F</v>
      </c>
      <c r="V2200" s="6" t="str">
        <f t="shared" si="551"/>
        <v>60</v>
      </c>
      <c r="W2200" s="6" t="str">
        <f t="shared" si="552"/>
        <v>Hays Court</v>
      </c>
      <c r="X2200" s="6" t="str">
        <f t="shared" si="553"/>
        <v>rt</v>
      </c>
      <c r="Y2200" s="6" t="str">
        <f t="shared" si="554"/>
        <v>Hays Court</v>
      </c>
      <c r="Z2200" s="6" t="str">
        <f t="shared" si="555"/>
        <v>Fort William</v>
      </c>
      <c r="AA2200" s="6" t="str">
        <f t="shared" si="556"/>
        <v>HX</v>
      </c>
      <c r="AB2200" s="7" t="str">
        <f t="shared" si="557"/>
        <v>44384</v>
      </c>
      <c r="AC2200" s="6" t="str">
        <f t="shared" si="558"/>
        <v>76</v>
      </c>
      <c r="AD2200" s="6" t="str">
        <f t="shared" si="559"/>
        <v>E</v>
      </c>
      <c r="AE2200" s="8" t="str">
        <f t="shared" si="560"/>
        <v/>
      </c>
    </row>
    <row r="2201" spans="1:31" x14ac:dyDescent="0.25">
      <c r="A2201" s="9">
        <v>2258</v>
      </c>
      <c r="B2201" s="10" t="s">
        <v>6051</v>
      </c>
      <c r="C2201" s="10" t="s">
        <v>6052</v>
      </c>
      <c r="D2201" s="10" t="s">
        <v>28</v>
      </c>
      <c r="E2201" s="10" t="s">
        <v>29</v>
      </c>
      <c r="F2201" s="10">
        <v>90</v>
      </c>
      <c r="G2201" s="10" t="s">
        <v>6053</v>
      </c>
      <c r="H2201" s="10" t="s">
        <v>222</v>
      </c>
      <c r="I2201" s="10" t="s">
        <v>122</v>
      </c>
      <c r="J2201" s="11">
        <v>44281</v>
      </c>
      <c r="K2201" s="10">
        <v>81</v>
      </c>
      <c r="L2201" s="10" t="s">
        <v>33</v>
      </c>
      <c r="M2201" s="12"/>
      <c r="O2201">
        <f t="shared" si="561"/>
        <v>0</v>
      </c>
      <c r="Q2201" s="9" t="str">
        <f t="shared" si="546"/>
        <v>2258</v>
      </c>
      <c r="R2201" s="10" t="str">
        <f t="shared" si="547"/>
        <v>Jerry</v>
      </c>
      <c r="S2201" s="10" t="str">
        <f t="shared" si="548"/>
        <v>Foote</v>
      </c>
      <c r="T2201" s="10" t="str">
        <f t="shared" si="549"/>
        <v>Mr</v>
      </c>
      <c r="U2201" s="10" t="str">
        <f t="shared" si="550"/>
        <v>M</v>
      </c>
      <c r="V2201" s="10" t="str">
        <f t="shared" si="551"/>
        <v>90</v>
      </c>
      <c r="W2201" s="10" t="str">
        <f t="shared" si="552"/>
        <v>Haysleigh Gardens</v>
      </c>
      <c r="X2201" s="10" t="str">
        <f t="shared" si="553"/>
        <v>ns</v>
      </c>
      <c r="Y2201" s="10" t="str">
        <f t="shared" si="554"/>
        <v>Haysleigh Gardens</v>
      </c>
      <c r="Z2201" s="10" t="str">
        <f t="shared" si="555"/>
        <v>Llanrwst</v>
      </c>
      <c r="AA2201" s="10" t="str">
        <f t="shared" si="556"/>
        <v>WN</v>
      </c>
      <c r="AB2201" s="11" t="str">
        <f t="shared" si="557"/>
        <v>44281</v>
      </c>
      <c r="AC2201" s="10" t="str">
        <f t="shared" si="558"/>
        <v>81</v>
      </c>
      <c r="AD2201" s="10" t="str">
        <f t="shared" si="559"/>
        <v>A3</v>
      </c>
      <c r="AE2201" s="12" t="str">
        <f t="shared" si="560"/>
        <v/>
      </c>
    </row>
    <row r="2202" spans="1:31" x14ac:dyDescent="0.25">
      <c r="A2202" s="5">
        <v>2259</v>
      </c>
      <c r="B2202" s="6" t="s">
        <v>6054</v>
      </c>
      <c r="C2202" s="6" t="s">
        <v>6055</v>
      </c>
      <c r="D2202" s="6" t="s">
        <v>28</v>
      </c>
      <c r="E2202" s="6" t="s">
        <v>29</v>
      </c>
      <c r="F2202" s="6">
        <v>90</v>
      </c>
      <c r="G2202" s="6" t="s">
        <v>6056</v>
      </c>
      <c r="H2202" s="6" t="s">
        <v>1106</v>
      </c>
      <c r="I2202" s="6" t="s">
        <v>32</v>
      </c>
      <c r="J2202" s="7">
        <v>44167</v>
      </c>
      <c r="K2202" s="6">
        <v>47</v>
      </c>
      <c r="L2202" s="6" t="s">
        <v>20</v>
      </c>
      <c r="M2202" s="8"/>
      <c r="O2202">
        <f t="shared" si="561"/>
        <v>0</v>
      </c>
      <c r="Q2202" s="5" t="str">
        <f t="shared" si="546"/>
        <v>2259</v>
      </c>
      <c r="R2202" s="6" t="str">
        <f t="shared" si="547"/>
        <v>Jerald</v>
      </c>
      <c r="S2202" s="6" t="str">
        <f t="shared" si="548"/>
        <v>Vang</v>
      </c>
      <c r="T2202" s="6" t="str">
        <f t="shared" si="549"/>
        <v>Mr</v>
      </c>
      <c r="U2202" s="6" t="str">
        <f t="shared" si="550"/>
        <v>M</v>
      </c>
      <c r="V2202" s="6" t="str">
        <f t="shared" si="551"/>
        <v>90</v>
      </c>
      <c r="W2202" s="6" t="str">
        <f t="shared" si="552"/>
        <v>Haywards Yard</v>
      </c>
      <c r="X2202" s="6" t="str">
        <f t="shared" si="553"/>
        <v>rd</v>
      </c>
      <c r="Y2202" s="6" t="str">
        <f t="shared" si="554"/>
        <v>Haywards Yard</v>
      </c>
      <c r="Z2202" s="6" t="str">
        <f t="shared" si="555"/>
        <v>Mountain Ash</v>
      </c>
      <c r="AA2202" s="6" t="str">
        <f t="shared" si="556"/>
        <v>WC</v>
      </c>
      <c r="AB2202" s="7" t="str">
        <f t="shared" si="557"/>
        <v>44167</v>
      </c>
      <c r="AC2202" s="6" t="str">
        <f t="shared" si="558"/>
        <v>47</v>
      </c>
      <c r="AD2202" s="6" t="str">
        <f t="shared" si="559"/>
        <v>B</v>
      </c>
      <c r="AE2202" s="8" t="str">
        <f t="shared" si="560"/>
        <v/>
      </c>
    </row>
    <row r="2203" spans="1:31" x14ac:dyDescent="0.25">
      <c r="A2203" s="9">
        <v>2260</v>
      </c>
      <c r="B2203" s="10" t="s">
        <v>4574</v>
      </c>
      <c r="C2203" s="10" t="s">
        <v>6057</v>
      </c>
      <c r="D2203" s="10" t="s">
        <v>49</v>
      </c>
      <c r="E2203" s="10" t="s">
        <v>16</v>
      </c>
      <c r="F2203" s="10">
        <v>90</v>
      </c>
      <c r="G2203" s="10" t="s">
        <v>6058</v>
      </c>
      <c r="H2203" s="10" t="s">
        <v>6059</v>
      </c>
      <c r="I2203" s="10" t="s">
        <v>32</v>
      </c>
      <c r="J2203" s="11">
        <v>43829</v>
      </c>
      <c r="K2203" s="10">
        <v>33</v>
      </c>
      <c r="L2203" s="10" t="s">
        <v>44</v>
      </c>
      <c r="M2203" s="12"/>
      <c r="O2203">
        <f t="shared" si="561"/>
        <v>0</v>
      </c>
      <c r="Q2203" s="9" t="str">
        <f t="shared" si="546"/>
        <v>2260</v>
      </c>
      <c r="R2203" s="10" t="str">
        <f t="shared" si="547"/>
        <v>Ellamae</v>
      </c>
      <c r="S2203" s="10" t="str">
        <f t="shared" si="548"/>
        <v>Shoemaker</v>
      </c>
      <c r="T2203" s="10" t="str">
        <f t="shared" si="549"/>
        <v>Miss</v>
      </c>
      <c r="U2203" s="10" t="str">
        <f t="shared" si="550"/>
        <v>F</v>
      </c>
      <c r="V2203" s="10" t="str">
        <f t="shared" si="551"/>
        <v>90</v>
      </c>
      <c r="W2203" s="10" t="str">
        <f t="shared" si="552"/>
        <v>Hazel Court</v>
      </c>
      <c r="X2203" s="10" t="str">
        <f t="shared" si="553"/>
        <v>rt</v>
      </c>
      <c r="Y2203" s="10" t="str">
        <f t="shared" si="554"/>
        <v>Hazel Court</v>
      </c>
      <c r="Z2203" s="10" t="str">
        <f t="shared" si="555"/>
        <v>Solihull</v>
      </c>
      <c r="AA2203" s="10" t="str">
        <f t="shared" si="556"/>
        <v>WC</v>
      </c>
      <c r="AB2203" s="11" t="str">
        <f t="shared" si="557"/>
        <v>43829</v>
      </c>
      <c r="AC2203" s="10" t="str">
        <f t="shared" si="558"/>
        <v>33</v>
      </c>
      <c r="AD2203" s="10" t="str">
        <f t="shared" si="559"/>
        <v>D</v>
      </c>
      <c r="AE2203" s="12" t="str">
        <f t="shared" si="560"/>
        <v/>
      </c>
    </row>
    <row r="2204" spans="1:31" x14ac:dyDescent="0.25">
      <c r="A2204" s="5">
        <v>2261</v>
      </c>
      <c r="B2204" s="6" t="s">
        <v>6060</v>
      </c>
      <c r="C2204" s="6" t="s">
        <v>6061</v>
      </c>
      <c r="D2204" s="6" t="s">
        <v>49</v>
      </c>
      <c r="E2204" s="6" t="s">
        <v>16</v>
      </c>
      <c r="F2204" s="6">
        <v>30</v>
      </c>
      <c r="G2204" s="6" t="s">
        <v>6062</v>
      </c>
      <c r="H2204" s="6" t="s">
        <v>366</v>
      </c>
      <c r="I2204" s="6" t="s">
        <v>32</v>
      </c>
      <c r="J2204" s="7">
        <v>44025</v>
      </c>
      <c r="K2204" s="6">
        <v>3</v>
      </c>
      <c r="L2204" s="6" t="s">
        <v>78</v>
      </c>
      <c r="M2204" s="8"/>
      <c r="O2204">
        <f t="shared" si="561"/>
        <v>0</v>
      </c>
      <c r="Q2204" s="5" t="str">
        <f t="shared" si="546"/>
        <v>2261</v>
      </c>
      <c r="R2204" s="6" t="str">
        <f t="shared" si="547"/>
        <v>Audie</v>
      </c>
      <c r="S2204" s="6" t="str">
        <f t="shared" si="548"/>
        <v>Boyd</v>
      </c>
      <c r="T2204" s="6" t="str">
        <f t="shared" si="549"/>
        <v>Miss</v>
      </c>
      <c r="U2204" s="6" t="str">
        <f t="shared" si="550"/>
        <v>F</v>
      </c>
      <c r="V2204" s="6" t="str">
        <f t="shared" si="551"/>
        <v>30</v>
      </c>
      <c r="W2204" s="6" t="str">
        <f t="shared" si="552"/>
        <v>Hazeldean Road</v>
      </c>
      <c r="X2204" s="6" t="str">
        <f t="shared" si="553"/>
        <v>ad</v>
      </c>
      <c r="Y2204" s="6" t="str">
        <f t="shared" si="554"/>
        <v>Hazeldean Road</v>
      </c>
      <c r="Z2204" s="6" t="str">
        <f t="shared" si="555"/>
        <v>Watlington</v>
      </c>
      <c r="AA2204" s="6" t="str">
        <f t="shared" si="556"/>
        <v>WC</v>
      </c>
      <c r="AB2204" s="7" t="str">
        <f t="shared" si="557"/>
        <v>44025</v>
      </c>
      <c r="AC2204" s="6" t="str">
        <f t="shared" si="558"/>
        <v>3</v>
      </c>
      <c r="AD2204" s="6" t="str">
        <f t="shared" si="559"/>
        <v>C2</v>
      </c>
      <c r="AE2204" s="8" t="str">
        <f t="shared" si="560"/>
        <v/>
      </c>
    </row>
    <row r="2205" spans="1:31" x14ac:dyDescent="0.25">
      <c r="A2205" s="9">
        <v>2262</v>
      </c>
      <c r="B2205" s="10" t="s">
        <v>6063</v>
      </c>
      <c r="C2205" s="10" t="s">
        <v>6064</v>
      </c>
      <c r="D2205" s="10" t="s">
        <v>49</v>
      </c>
      <c r="E2205" s="10" t="s">
        <v>16</v>
      </c>
      <c r="F2205" s="10">
        <v>30</v>
      </c>
      <c r="G2205" s="10" t="s">
        <v>6065</v>
      </c>
      <c r="H2205" s="10" t="s">
        <v>6066</v>
      </c>
      <c r="I2205" s="10" t="s">
        <v>122</v>
      </c>
      <c r="J2205" s="11">
        <v>43777</v>
      </c>
      <c r="K2205" s="10">
        <v>46</v>
      </c>
      <c r="L2205" s="10" t="s">
        <v>39</v>
      </c>
      <c r="M2205" s="12"/>
      <c r="O2205">
        <f t="shared" si="561"/>
        <v>0</v>
      </c>
      <c r="Q2205" s="9" t="str">
        <f t="shared" si="546"/>
        <v>2262</v>
      </c>
      <c r="R2205" s="10" t="str">
        <f t="shared" si="547"/>
        <v>Shanika</v>
      </c>
      <c r="S2205" s="10" t="str">
        <f t="shared" si="548"/>
        <v>Fletcher</v>
      </c>
      <c r="T2205" s="10" t="str">
        <f t="shared" si="549"/>
        <v>Miss</v>
      </c>
      <c r="U2205" s="10" t="str">
        <f t="shared" si="550"/>
        <v>F</v>
      </c>
      <c r="V2205" s="10" t="str">
        <f t="shared" si="551"/>
        <v>30</v>
      </c>
      <c r="W2205" s="10" t="str">
        <f t="shared" si="552"/>
        <v>Hazellville Road</v>
      </c>
      <c r="X2205" s="10" t="str">
        <f t="shared" si="553"/>
        <v>ad</v>
      </c>
      <c r="Y2205" s="10" t="str">
        <f t="shared" si="554"/>
        <v>Hazellville Road</v>
      </c>
      <c r="Z2205" s="10" t="str">
        <f t="shared" si="555"/>
        <v>Llanbedr</v>
      </c>
      <c r="AA2205" s="10" t="str">
        <f t="shared" si="556"/>
        <v>WN</v>
      </c>
      <c r="AB2205" s="11" t="str">
        <f t="shared" si="557"/>
        <v>43777</v>
      </c>
      <c r="AC2205" s="10" t="str">
        <f t="shared" si="558"/>
        <v>46</v>
      </c>
      <c r="AD2205" s="10" t="str">
        <f t="shared" si="559"/>
        <v>C1</v>
      </c>
      <c r="AE2205" s="12" t="str">
        <f t="shared" si="560"/>
        <v/>
      </c>
    </row>
    <row r="2206" spans="1:31" x14ac:dyDescent="0.25">
      <c r="A2206" s="5">
        <v>2263</v>
      </c>
      <c r="B2206" s="6" t="s">
        <v>6067</v>
      </c>
      <c r="C2206" s="6" t="s">
        <v>6068</v>
      </c>
      <c r="D2206" s="6" t="s">
        <v>28</v>
      </c>
      <c r="E2206" s="6" t="s">
        <v>29</v>
      </c>
      <c r="F2206" s="6">
        <v>60</v>
      </c>
      <c r="G2206" s="6" t="s">
        <v>6069</v>
      </c>
      <c r="H2206" s="6" t="s">
        <v>3412</v>
      </c>
      <c r="I2206" s="6" t="s">
        <v>32</v>
      </c>
      <c r="J2206" s="7">
        <v>44238</v>
      </c>
      <c r="K2206" s="6">
        <v>62</v>
      </c>
      <c r="L2206" s="6" t="s">
        <v>39</v>
      </c>
      <c r="M2206" s="8"/>
      <c r="O2206">
        <f t="shared" si="561"/>
        <v>0</v>
      </c>
      <c r="Q2206" s="5" t="str">
        <f t="shared" si="546"/>
        <v>2263</v>
      </c>
      <c r="R2206" s="6" t="str">
        <f t="shared" si="547"/>
        <v>Quincy</v>
      </c>
      <c r="S2206" s="6" t="str">
        <f t="shared" si="548"/>
        <v>Haney</v>
      </c>
      <c r="T2206" s="6" t="str">
        <f t="shared" si="549"/>
        <v>Mr</v>
      </c>
      <c r="U2206" s="6" t="str">
        <f t="shared" si="550"/>
        <v>M</v>
      </c>
      <c r="V2206" s="6" t="str">
        <f t="shared" si="551"/>
        <v>60</v>
      </c>
      <c r="W2206" s="6" t="str">
        <f t="shared" si="552"/>
        <v>Hazlitt Mews</v>
      </c>
      <c r="X2206" s="6" t="str">
        <f t="shared" si="553"/>
        <v>ws</v>
      </c>
      <c r="Y2206" s="6" t="str">
        <f t="shared" si="554"/>
        <v>Hazlitt Mews</v>
      </c>
      <c r="Z2206" s="6" t="str">
        <f t="shared" si="555"/>
        <v>Todmorden</v>
      </c>
      <c r="AA2206" s="6" t="str">
        <f t="shared" si="556"/>
        <v>WC</v>
      </c>
      <c r="AB2206" s="7" t="str">
        <f t="shared" si="557"/>
        <v>44238</v>
      </c>
      <c r="AC2206" s="6" t="str">
        <f t="shared" si="558"/>
        <v>62</v>
      </c>
      <c r="AD2206" s="6" t="str">
        <f t="shared" si="559"/>
        <v>C1</v>
      </c>
      <c r="AE2206" s="8" t="str">
        <f t="shared" si="560"/>
        <v/>
      </c>
    </row>
    <row r="2207" spans="1:31" x14ac:dyDescent="0.25">
      <c r="A2207" s="9">
        <v>2264</v>
      </c>
      <c r="B2207" s="10" t="s">
        <v>6070</v>
      </c>
      <c r="C2207" s="10" t="s">
        <v>5195</v>
      </c>
      <c r="D2207" s="10" t="s">
        <v>15</v>
      </c>
      <c r="E2207" s="10" t="s">
        <v>16</v>
      </c>
      <c r="F2207" s="10">
        <v>30</v>
      </c>
      <c r="G2207" s="10" t="s">
        <v>6071</v>
      </c>
      <c r="H2207" s="10" t="s">
        <v>3124</v>
      </c>
      <c r="I2207" s="10" t="s">
        <v>291</v>
      </c>
      <c r="J2207" s="11">
        <v>43698</v>
      </c>
      <c r="K2207" s="10">
        <v>64</v>
      </c>
      <c r="L2207" s="10" t="s">
        <v>52</v>
      </c>
      <c r="M2207" s="12"/>
      <c r="O2207">
        <f t="shared" si="561"/>
        <v>0</v>
      </c>
      <c r="Q2207" s="9" t="str">
        <f t="shared" si="546"/>
        <v>2264</v>
      </c>
      <c r="R2207" s="10" t="str">
        <f t="shared" si="547"/>
        <v>Jina</v>
      </c>
      <c r="S2207" s="10" t="str">
        <f t="shared" si="548"/>
        <v>Buckley</v>
      </c>
      <c r="T2207" s="10" t="str">
        <f t="shared" si="549"/>
        <v>Mrs</v>
      </c>
      <c r="U2207" s="10" t="str">
        <f t="shared" si="550"/>
        <v>F</v>
      </c>
      <c r="V2207" s="10" t="str">
        <f t="shared" si="551"/>
        <v>30</v>
      </c>
      <c r="W2207" s="10" t="str">
        <f t="shared" si="552"/>
        <v>Hearns Or</v>
      </c>
      <c r="X2207" s="10" t="str">
        <f t="shared" si="553"/>
        <v>Or</v>
      </c>
      <c r="Y2207" s="10" t="str">
        <f t="shared" si="554"/>
        <v>Hearns Or</v>
      </c>
      <c r="Z2207" s="10" t="str">
        <f t="shared" si="555"/>
        <v>Lasswade</v>
      </c>
      <c r="AA2207" s="10" t="str">
        <f t="shared" si="556"/>
        <v>HS</v>
      </c>
      <c r="AB2207" s="11" t="str">
        <f t="shared" si="557"/>
        <v>43698</v>
      </c>
      <c r="AC2207" s="10" t="str">
        <f t="shared" si="558"/>
        <v>64</v>
      </c>
      <c r="AD2207" s="10" t="str">
        <f t="shared" si="559"/>
        <v>A1</v>
      </c>
      <c r="AE2207" s="12" t="str">
        <f t="shared" si="560"/>
        <v/>
      </c>
    </row>
    <row r="2208" spans="1:31" x14ac:dyDescent="0.25">
      <c r="A2208" s="5">
        <v>2265</v>
      </c>
      <c r="B2208" s="6" t="s">
        <v>1654</v>
      </c>
      <c r="C2208" s="6" t="s">
        <v>6072</v>
      </c>
      <c r="D2208" s="6" t="s">
        <v>28</v>
      </c>
      <c r="E2208" s="6" t="s">
        <v>29</v>
      </c>
      <c r="F2208" s="6">
        <v>30</v>
      </c>
      <c r="G2208" s="6" t="s">
        <v>6073</v>
      </c>
      <c r="H2208" s="6" t="s">
        <v>42</v>
      </c>
      <c r="I2208" s="6" t="s">
        <v>43</v>
      </c>
      <c r="J2208" s="7">
        <v>44013</v>
      </c>
      <c r="K2208" s="6">
        <v>26</v>
      </c>
      <c r="L2208" s="6" t="s">
        <v>62</v>
      </c>
      <c r="M2208" s="8"/>
      <c r="O2208">
        <f t="shared" si="561"/>
        <v>0</v>
      </c>
      <c r="Q2208" s="5" t="str">
        <f t="shared" si="546"/>
        <v>2265</v>
      </c>
      <c r="R2208" s="6" t="str">
        <f t="shared" si="547"/>
        <v>Geraldo</v>
      </c>
      <c r="S2208" s="6" t="str">
        <f t="shared" si="548"/>
        <v>Reynolds</v>
      </c>
      <c r="T2208" s="6" t="str">
        <f t="shared" si="549"/>
        <v>Mr</v>
      </c>
      <c r="U2208" s="6" t="str">
        <f t="shared" si="550"/>
        <v>M</v>
      </c>
      <c r="V2208" s="6" t="str">
        <f t="shared" si="551"/>
        <v>30</v>
      </c>
      <c r="W2208" s="6" t="str">
        <f t="shared" si="552"/>
        <v>Hearns Place</v>
      </c>
      <c r="X2208" s="6" t="str">
        <f t="shared" si="553"/>
        <v>ce</v>
      </c>
      <c r="Y2208" s="6" t="str">
        <f t="shared" si="554"/>
        <v>Hearns Place</v>
      </c>
      <c r="Z2208" s="6" t="str">
        <f t="shared" si="555"/>
        <v>Appleby-In-Westmorland</v>
      </c>
      <c r="AA2208" s="6" t="str">
        <f t="shared" si="556"/>
        <v>KY</v>
      </c>
      <c r="AB2208" s="7" t="str">
        <f t="shared" si="557"/>
        <v>44013</v>
      </c>
      <c r="AC2208" s="6" t="str">
        <f t="shared" si="558"/>
        <v>26</v>
      </c>
      <c r="AD2208" s="6" t="str">
        <f t="shared" si="559"/>
        <v>C4</v>
      </c>
      <c r="AE2208" s="8" t="str">
        <f t="shared" si="560"/>
        <v/>
      </c>
    </row>
    <row r="2209" spans="1:31" x14ac:dyDescent="0.25">
      <c r="A2209" s="9">
        <v>2266</v>
      </c>
      <c r="B2209" s="10" t="s">
        <v>4453</v>
      </c>
      <c r="C2209" s="10" t="s">
        <v>3548</v>
      </c>
      <c r="D2209" s="10" t="s">
        <v>49</v>
      </c>
      <c r="E2209" s="10" t="s">
        <v>16</v>
      </c>
      <c r="F2209" s="10">
        <v>30</v>
      </c>
      <c r="G2209" s="10" t="s">
        <v>6074</v>
      </c>
      <c r="H2209" s="10" t="s">
        <v>2344</v>
      </c>
      <c r="I2209" s="10" t="s">
        <v>176</v>
      </c>
      <c r="J2209" s="11">
        <v>43917</v>
      </c>
      <c r="K2209" s="10">
        <v>23</v>
      </c>
      <c r="L2209" s="10" t="s">
        <v>157</v>
      </c>
      <c r="M2209" s="12"/>
      <c r="O2209">
        <f t="shared" si="561"/>
        <v>0</v>
      </c>
      <c r="Q2209" s="9" t="str">
        <f t="shared" si="546"/>
        <v>2266</v>
      </c>
      <c r="R2209" s="10" t="str">
        <f t="shared" si="547"/>
        <v>Stacy</v>
      </c>
      <c r="S2209" s="10" t="str">
        <f t="shared" si="548"/>
        <v>Starks</v>
      </c>
      <c r="T2209" s="10" t="str">
        <f t="shared" si="549"/>
        <v>Miss</v>
      </c>
      <c r="U2209" s="10" t="str">
        <f t="shared" si="550"/>
        <v>F</v>
      </c>
      <c r="V2209" s="10" t="str">
        <f t="shared" si="551"/>
        <v>30</v>
      </c>
      <c r="W2209" s="10" t="str">
        <f t="shared" si="552"/>
        <v>Hearsey Place</v>
      </c>
      <c r="X2209" s="10" t="str">
        <f t="shared" si="553"/>
        <v>ce</v>
      </c>
      <c r="Y2209" s="10" t="str">
        <f t="shared" si="554"/>
        <v>Hearsey Place</v>
      </c>
      <c r="Z2209" s="10" t="str">
        <f t="shared" si="555"/>
        <v>Cumbria</v>
      </c>
      <c r="AA2209" s="10" t="str">
        <f t="shared" si="556"/>
        <v>CW</v>
      </c>
      <c r="AB2209" s="11" t="str">
        <f t="shared" si="557"/>
        <v>43917</v>
      </c>
      <c r="AC2209" s="10" t="str">
        <f t="shared" si="558"/>
        <v>23</v>
      </c>
      <c r="AD2209" s="10" t="str">
        <f t="shared" si="559"/>
        <v>C3</v>
      </c>
      <c r="AE2209" s="12" t="str">
        <f t="shared" si="560"/>
        <v/>
      </c>
    </row>
    <row r="2210" spans="1:31" x14ac:dyDescent="0.25">
      <c r="A2210" s="5">
        <v>2267</v>
      </c>
      <c r="B2210" s="6" t="s">
        <v>6075</v>
      </c>
      <c r="C2210" s="6" t="s">
        <v>1232</v>
      </c>
      <c r="D2210" s="6" t="s">
        <v>28</v>
      </c>
      <c r="E2210" s="6" t="s">
        <v>29</v>
      </c>
      <c r="F2210" s="6">
        <v>30</v>
      </c>
      <c r="G2210" s="6" t="s">
        <v>6074</v>
      </c>
      <c r="H2210" s="6" t="s">
        <v>633</v>
      </c>
      <c r="I2210" s="6" t="s">
        <v>32</v>
      </c>
      <c r="J2210" s="7">
        <v>43609</v>
      </c>
      <c r="K2210" s="6">
        <v>37</v>
      </c>
      <c r="L2210" s="6" t="s">
        <v>52</v>
      </c>
      <c r="M2210" s="8"/>
      <c r="O2210">
        <f t="shared" si="561"/>
        <v>0</v>
      </c>
      <c r="Q2210" s="5" t="str">
        <f t="shared" si="546"/>
        <v>2267</v>
      </c>
      <c r="R2210" s="6" t="str">
        <f t="shared" si="547"/>
        <v>Milton</v>
      </c>
      <c r="S2210" s="6" t="str">
        <f t="shared" si="548"/>
        <v>Mcqueen</v>
      </c>
      <c r="T2210" s="6" t="str">
        <f t="shared" si="549"/>
        <v>Mr</v>
      </c>
      <c r="U2210" s="6" t="str">
        <f t="shared" si="550"/>
        <v>M</v>
      </c>
      <c r="V2210" s="6" t="str">
        <f t="shared" si="551"/>
        <v>30</v>
      </c>
      <c r="W2210" s="6" t="str">
        <f t="shared" si="552"/>
        <v>Hearsey Place</v>
      </c>
      <c r="X2210" s="6" t="str">
        <f t="shared" si="553"/>
        <v>ce</v>
      </c>
      <c r="Y2210" s="6" t="str">
        <f t="shared" si="554"/>
        <v>Hearsey Place</v>
      </c>
      <c r="Z2210" s="6" t="str">
        <f t="shared" si="555"/>
        <v>Witney</v>
      </c>
      <c r="AA2210" s="6" t="str">
        <f t="shared" si="556"/>
        <v>WC</v>
      </c>
      <c r="AB2210" s="7" t="str">
        <f t="shared" si="557"/>
        <v>43609</v>
      </c>
      <c r="AC2210" s="6" t="str">
        <f t="shared" si="558"/>
        <v>37</v>
      </c>
      <c r="AD2210" s="6" t="str">
        <f t="shared" si="559"/>
        <v>A1</v>
      </c>
      <c r="AE2210" s="8" t="str">
        <f t="shared" si="560"/>
        <v/>
      </c>
    </row>
    <row r="2211" spans="1:31" x14ac:dyDescent="0.25">
      <c r="A2211" s="9">
        <v>2268</v>
      </c>
      <c r="B2211" s="10" t="s">
        <v>820</v>
      </c>
      <c r="C2211" s="10" t="s">
        <v>3723</v>
      </c>
      <c r="D2211" s="10" t="s">
        <v>28</v>
      </c>
      <c r="E2211" s="10" t="s">
        <v>29</v>
      </c>
      <c r="F2211" s="10">
        <v>90</v>
      </c>
      <c r="G2211" s="10" t="s">
        <v>6076</v>
      </c>
      <c r="H2211" s="10" t="s">
        <v>3780</v>
      </c>
      <c r="I2211" s="10" t="s">
        <v>171</v>
      </c>
      <c r="J2211" s="11">
        <v>43880</v>
      </c>
      <c r="K2211" s="10">
        <v>72</v>
      </c>
      <c r="L2211" s="10" t="s">
        <v>52</v>
      </c>
      <c r="M2211" s="12"/>
      <c r="O2211">
        <f t="shared" si="561"/>
        <v>0</v>
      </c>
      <c r="Q2211" s="9" t="str">
        <f t="shared" si="546"/>
        <v>2268</v>
      </c>
      <c r="R2211" s="10" t="str">
        <f t="shared" si="547"/>
        <v>Del</v>
      </c>
      <c r="S2211" s="10" t="str">
        <f t="shared" si="548"/>
        <v>Flynn</v>
      </c>
      <c r="T2211" s="10" t="str">
        <f t="shared" si="549"/>
        <v>Mr</v>
      </c>
      <c r="U2211" s="10" t="str">
        <f t="shared" si="550"/>
        <v>M</v>
      </c>
      <c r="V2211" s="10" t="str">
        <f t="shared" si="551"/>
        <v>90</v>
      </c>
      <c r="W2211" s="10" t="str">
        <f t="shared" si="552"/>
        <v>Heath Hurst</v>
      </c>
      <c r="X2211" s="10" t="str">
        <f t="shared" si="553"/>
        <v>st</v>
      </c>
      <c r="Y2211" s="10" t="str">
        <f t="shared" si="554"/>
        <v>Heath Hurst</v>
      </c>
      <c r="Z2211" s="10" t="str">
        <f t="shared" si="555"/>
        <v>Clackmannan</v>
      </c>
      <c r="AA2211" s="10" t="str">
        <f t="shared" si="556"/>
        <v>PR</v>
      </c>
      <c r="AB2211" s="11" t="str">
        <f t="shared" si="557"/>
        <v>43880</v>
      </c>
      <c r="AC2211" s="10" t="str">
        <f t="shared" si="558"/>
        <v>72</v>
      </c>
      <c r="AD2211" s="10" t="str">
        <f t="shared" si="559"/>
        <v>A1</v>
      </c>
      <c r="AE2211" s="12" t="str">
        <f t="shared" si="560"/>
        <v/>
      </c>
    </row>
    <row r="2212" spans="1:31" x14ac:dyDescent="0.25">
      <c r="A2212" s="5">
        <v>2269</v>
      </c>
      <c r="B2212" s="6" t="s">
        <v>5692</v>
      </c>
      <c r="C2212" s="6" t="s">
        <v>2893</v>
      </c>
      <c r="D2212" s="6" t="s">
        <v>15</v>
      </c>
      <c r="E2212" s="6" t="s">
        <v>16</v>
      </c>
      <c r="F2212" s="6">
        <v>30</v>
      </c>
      <c r="G2212" s="6" t="s">
        <v>6077</v>
      </c>
      <c r="H2212" s="6" t="s">
        <v>304</v>
      </c>
      <c r="I2212" s="6" t="s">
        <v>32</v>
      </c>
      <c r="J2212" s="7">
        <v>43593</v>
      </c>
      <c r="K2212" s="6">
        <v>17</v>
      </c>
      <c r="L2212" s="6" t="s">
        <v>33</v>
      </c>
      <c r="M2212" s="8"/>
      <c r="O2212">
        <f t="shared" si="561"/>
        <v>0</v>
      </c>
      <c r="Q2212" s="5" t="str">
        <f t="shared" si="546"/>
        <v>2269</v>
      </c>
      <c r="R2212" s="6" t="str">
        <f t="shared" si="547"/>
        <v>Queen</v>
      </c>
      <c r="S2212" s="6" t="str">
        <f t="shared" si="548"/>
        <v>Daly</v>
      </c>
      <c r="T2212" s="6" t="str">
        <f t="shared" si="549"/>
        <v>Mrs</v>
      </c>
      <c r="U2212" s="6" t="str">
        <f t="shared" si="550"/>
        <v>F</v>
      </c>
      <c r="V2212" s="6" t="str">
        <f t="shared" si="551"/>
        <v>30</v>
      </c>
      <c r="W2212" s="6" t="str">
        <f t="shared" si="552"/>
        <v>Heathcote Street</v>
      </c>
      <c r="X2212" s="6" t="str">
        <f t="shared" si="553"/>
        <v>et</v>
      </c>
      <c r="Y2212" s="6" t="str">
        <f t="shared" si="554"/>
        <v>Heathcote Street</v>
      </c>
      <c r="Z2212" s="6" t="str">
        <f t="shared" si="555"/>
        <v>Rowlands Gill</v>
      </c>
      <c r="AA2212" s="6" t="str">
        <f t="shared" si="556"/>
        <v>WC</v>
      </c>
      <c r="AB2212" s="7" t="str">
        <f t="shared" si="557"/>
        <v>43593</v>
      </c>
      <c r="AC2212" s="6" t="str">
        <f t="shared" si="558"/>
        <v>17</v>
      </c>
      <c r="AD2212" s="6" t="str">
        <f t="shared" si="559"/>
        <v>A3</v>
      </c>
      <c r="AE2212" s="8" t="str">
        <f t="shared" si="560"/>
        <v/>
      </c>
    </row>
    <row r="2213" spans="1:31" x14ac:dyDescent="0.25">
      <c r="A2213" s="9">
        <v>2270</v>
      </c>
      <c r="B2213" s="10" t="s">
        <v>480</v>
      </c>
      <c r="C2213" s="10" t="s">
        <v>6078</v>
      </c>
      <c r="D2213" s="10" t="s">
        <v>15</v>
      </c>
      <c r="E2213" s="10" t="s">
        <v>16</v>
      </c>
      <c r="F2213" s="10">
        <v>60</v>
      </c>
      <c r="G2213" s="10" t="s">
        <v>6079</v>
      </c>
      <c r="H2213" s="10" t="s">
        <v>6080</v>
      </c>
      <c r="I2213" s="10" t="s">
        <v>32</v>
      </c>
      <c r="J2213" s="11">
        <v>43787</v>
      </c>
      <c r="K2213" s="10">
        <v>71</v>
      </c>
      <c r="L2213" s="10" t="s">
        <v>99</v>
      </c>
      <c r="M2213" s="12"/>
      <c r="O2213">
        <f t="shared" si="561"/>
        <v>0</v>
      </c>
      <c r="Q2213" s="9" t="str">
        <f t="shared" si="546"/>
        <v>2270</v>
      </c>
      <c r="R2213" s="10" t="str">
        <f t="shared" si="547"/>
        <v>Francisco</v>
      </c>
      <c r="S2213" s="10" t="str">
        <f t="shared" si="548"/>
        <v>Lang</v>
      </c>
      <c r="T2213" s="10" t="str">
        <f t="shared" si="549"/>
        <v>Mrs</v>
      </c>
      <c r="U2213" s="10" t="str">
        <f t="shared" si="550"/>
        <v>F</v>
      </c>
      <c r="V2213" s="10" t="str">
        <f t="shared" si="551"/>
        <v>60</v>
      </c>
      <c r="W2213" s="10" t="str">
        <f t="shared" si="552"/>
        <v>Heatherbank</v>
      </c>
      <c r="X2213" s="10" t="str">
        <f t="shared" si="553"/>
        <v>nk</v>
      </c>
      <c r="Y2213" s="10" t="str">
        <f t="shared" si="554"/>
        <v>Heatherbank</v>
      </c>
      <c r="Z2213" s="10" t="str">
        <f t="shared" si="555"/>
        <v>Penicuik</v>
      </c>
      <c r="AA2213" s="10" t="str">
        <f t="shared" si="556"/>
        <v>WC</v>
      </c>
      <c r="AB2213" s="11" t="str">
        <f t="shared" si="557"/>
        <v>43787</v>
      </c>
      <c r="AC2213" s="10" t="str">
        <f t="shared" si="558"/>
        <v>71</v>
      </c>
      <c r="AD2213" s="10" t="str">
        <f t="shared" si="559"/>
        <v>E</v>
      </c>
      <c r="AE2213" s="12" t="str">
        <f t="shared" si="560"/>
        <v/>
      </c>
    </row>
    <row r="2214" spans="1:31" x14ac:dyDescent="0.25">
      <c r="A2214" s="5">
        <v>2271</v>
      </c>
      <c r="B2214" s="6" t="s">
        <v>1422</v>
      </c>
      <c r="C2214" s="6" t="s">
        <v>1405</v>
      </c>
      <c r="D2214" s="6" t="s">
        <v>28</v>
      </c>
      <c r="E2214" s="6" t="s">
        <v>29</v>
      </c>
      <c r="F2214" s="6">
        <v>90</v>
      </c>
      <c r="G2214" s="6" t="s">
        <v>6081</v>
      </c>
      <c r="H2214" s="6" t="s">
        <v>5170</v>
      </c>
      <c r="I2214" s="6" t="s">
        <v>32</v>
      </c>
      <c r="J2214" s="7">
        <v>43940</v>
      </c>
      <c r="K2214" s="6">
        <v>69</v>
      </c>
      <c r="L2214" s="6" t="s">
        <v>20</v>
      </c>
      <c r="M2214" s="8"/>
      <c r="O2214">
        <f t="shared" si="561"/>
        <v>0</v>
      </c>
      <c r="Q2214" s="5" t="str">
        <f t="shared" si="546"/>
        <v>2271</v>
      </c>
      <c r="R2214" s="6" t="str">
        <f t="shared" si="547"/>
        <v>Graig</v>
      </c>
      <c r="S2214" s="6" t="str">
        <f t="shared" si="548"/>
        <v>Tobin</v>
      </c>
      <c r="T2214" s="6" t="str">
        <f t="shared" si="549"/>
        <v>Mr</v>
      </c>
      <c r="U2214" s="6" t="str">
        <f t="shared" si="550"/>
        <v>M</v>
      </c>
      <c r="V2214" s="6" t="str">
        <f t="shared" si="551"/>
        <v>90</v>
      </c>
      <c r="W2214" s="6" t="str">
        <f t="shared" si="552"/>
        <v>Heathpoool Street</v>
      </c>
      <c r="X2214" s="6" t="str">
        <f t="shared" si="553"/>
        <v>et</v>
      </c>
      <c r="Y2214" s="6" t="str">
        <f t="shared" si="554"/>
        <v>Heathpoool Street</v>
      </c>
      <c r="Z2214" s="6" t="str">
        <f t="shared" si="555"/>
        <v>Suffolk</v>
      </c>
      <c r="AA2214" s="6" t="str">
        <f t="shared" si="556"/>
        <v>WC</v>
      </c>
      <c r="AB2214" s="7" t="str">
        <f t="shared" si="557"/>
        <v>43940</v>
      </c>
      <c r="AC2214" s="6" t="str">
        <f t="shared" si="558"/>
        <v>69</v>
      </c>
      <c r="AD2214" s="6" t="str">
        <f t="shared" si="559"/>
        <v>B</v>
      </c>
      <c r="AE2214" s="8" t="str">
        <f t="shared" si="560"/>
        <v/>
      </c>
    </row>
    <row r="2215" spans="1:31" x14ac:dyDescent="0.25">
      <c r="A2215" s="9">
        <v>2272</v>
      </c>
      <c r="B2215" s="10" t="s">
        <v>6082</v>
      </c>
      <c r="C2215" s="10" t="s">
        <v>4587</v>
      </c>
      <c r="D2215" s="10" t="s">
        <v>49</v>
      </c>
      <c r="E2215" s="10" t="s">
        <v>16</v>
      </c>
      <c r="F2215" s="10">
        <v>30</v>
      </c>
      <c r="G2215" s="10" t="s">
        <v>6083</v>
      </c>
      <c r="H2215" s="10" t="s">
        <v>6084</v>
      </c>
      <c r="I2215" s="10" t="s">
        <v>32</v>
      </c>
      <c r="J2215" s="11">
        <v>44245</v>
      </c>
      <c r="K2215" s="10">
        <v>17</v>
      </c>
      <c r="L2215" s="10" t="s">
        <v>44</v>
      </c>
      <c r="M2215" s="12"/>
      <c r="O2215">
        <f t="shared" si="561"/>
        <v>0</v>
      </c>
      <c r="Q2215" s="9" t="str">
        <f t="shared" si="546"/>
        <v>2272</v>
      </c>
      <c r="R2215" s="10" t="str">
        <f t="shared" si="547"/>
        <v>Aileen</v>
      </c>
      <c r="S2215" s="10" t="str">
        <f t="shared" si="548"/>
        <v>Kilgore</v>
      </c>
      <c r="T2215" s="10" t="str">
        <f t="shared" si="549"/>
        <v>Miss</v>
      </c>
      <c r="U2215" s="10" t="str">
        <f t="shared" si="550"/>
        <v>F</v>
      </c>
      <c r="V2215" s="10" t="str">
        <f t="shared" si="551"/>
        <v>30</v>
      </c>
      <c r="W2215" s="10" t="str">
        <f t="shared" si="552"/>
        <v>Heathview Gardens</v>
      </c>
      <c r="X2215" s="10" t="str">
        <f t="shared" si="553"/>
        <v>ns</v>
      </c>
      <c r="Y2215" s="10" t="str">
        <f t="shared" si="554"/>
        <v>Heathview Gardens</v>
      </c>
      <c r="Z2215" s="10" t="str">
        <f t="shared" si="555"/>
        <v>North Tawton</v>
      </c>
      <c r="AA2215" s="10" t="str">
        <f t="shared" si="556"/>
        <v>WC</v>
      </c>
      <c r="AB2215" s="11" t="str">
        <f t="shared" si="557"/>
        <v>44245</v>
      </c>
      <c r="AC2215" s="10" t="str">
        <f t="shared" si="558"/>
        <v>17</v>
      </c>
      <c r="AD2215" s="10" t="str">
        <f t="shared" si="559"/>
        <v>D</v>
      </c>
      <c r="AE2215" s="12" t="str">
        <f t="shared" si="560"/>
        <v/>
      </c>
    </row>
    <row r="2216" spans="1:31" x14ac:dyDescent="0.25">
      <c r="A2216" s="5">
        <v>2273</v>
      </c>
      <c r="B2216" s="6" t="s">
        <v>257</v>
      </c>
      <c r="C2216" s="6" t="s">
        <v>6021</v>
      </c>
      <c r="D2216" s="6" t="s">
        <v>28</v>
      </c>
      <c r="E2216" s="6" t="s">
        <v>29</v>
      </c>
      <c r="F2216" s="6">
        <v>60</v>
      </c>
      <c r="G2216" s="6" t="s">
        <v>6085</v>
      </c>
      <c r="H2216" s="6" t="s">
        <v>1636</v>
      </c>
      <c r="I2216" s="6" t="s">
        <v>122</v>
      </c>
      <c r="J2216" s="7">
        <v>43499</v>
      </c>
      <c r="K2216" s="6">
        <v>25</v>
      </c>
      <c r="L2216" s="6" t="s">
        <v>68</v>
      </c>
      <c r="M2216" s="8"/>
      <c r="O2216">
        <f t="shared" si="561"/>
        <v>0</v>
      </c>
      <c r="Q2216" s="5" t="str">
        <f t="shared" si="546"/>
        <v>2273</v>
      </c>
      <c r="R2216" s="6" t="str">
        <f t="shared" si="547"/>
        <v>Ray</v>
      </c>
      <c r="S2216" s="6" t="str">
        <f t="shared" si="548"/>
        <v>Beach</v>
      </c>
      <c r="T2216" s="6" t="str">
        <f t="shared" si="549"/>
        <v>Mr</v>
      </c>
      <c r="U2216" s="6" t="str">
        <f t="shared" si="550"/>
        <v>M</v>
      </c>
      <c r="V2216" s="6" t="str">
        <f t="shared" si="551"/>
        <v>60</v>
      </c>
      <c r="W2216" s="6" t="str">
        <f t="shared" si="552"/>
        <v>Heathwood Gardens</v>
      </c>
      <c r="X2216" s="6" t="str">
        <f t="shared" si="553"/>
        <v>ns</v>
      </c>
      <c r="Y2216" s="6" t="str">
        <f t="shared" si="554"/>
        <v>Heathwood Gardens</v>
      </c>
      <c r="Z2216" s="6" t="str">
        <f t="shared" si="555"/>
        <v>Llanerchymedd</v>
      </c>
      <c r="AA2216" s="6" t="str">
        <f t="shared" si="556"/>
        <v>WN</v>
      </c>
      <c r="AB2216" s="7" t="str">
        <f t="shared" si="557"/>
        <v>43499</v>
      </c>
      <c r="AC2216" s="6" t="str">
        <f t="shared" si="558"/>
        <v>25</v>
      </c>
      <c r="AD2216" s="6" t="str">
        <f t="shared" si="559"/>
        <v>A2</v>
      </c>
      <c r="AE2216" s="8" t="str">
        <f t="shared" si="560"/>
        <v/>
      </c>
    </row>
    <row r="2217" spans="1:31" x14ac:dyDescent="0.25">
      <c r="A2217" s="9">
        <v>2274</v>
      </c>
      <c r="B2217" s="10" t="s">
        <v>1882</v>
      </c>
      <c r="C2217" s="10" t="s">
        <v>1661</v>
      </c>
      <c r="D2217" s="10" t="s">
        <v>49</v>
      </c>
      <c r="E2217" s="10" t="s">
        <v>16</v>
      </c>
      <c r="F2217" s="10">
        <v>90</v>
      </c>
      <c r="G2217" s="10" t="s">
        <v>6086</v>
      </c>
      <c r="H2217" s="10" t="s">
        <v>3196</v>
      </c>
      <c r="I2217" s="10" t="s">
        <v>1194</v>
      </c>
      <c r="J2217" s="11">
        <v>43469</v>
      </c>
      <c r="K2217" s="10">
        <v>62</v>
      </c>
      <c r="L2217" s="10" t="s">
        <v>68</v>
      </c>
      <c r="M2217" s="12"/>
      <c r="O2217">
        <f t="shared" si="561"/>
        <v>0</v>
      </c>
      <c r="Q2217" s="9" t="str">
        <f t="shared" si="546"/>
        <v>2274</v>
      </c>
      <c r="R2217" s="10" t="str">
        <f t="shared" si="547"/>
        <v>Keila</v>
      </c>
      <c r="S2217" s="10" t="str">
        <f t="shared" si="548"/>
        <v>Watkins</v>
      </c>
      <c r="T2217" s="10" t="str">
        <f t="shared" si="549"/>
        <v>Miss</v>
      </c>
      <c r="U2217" s="10" t="str">
        <f t="shared" si="550"/>
        <v>F</v>
      </c>
      <c r="V2217" s="10" t="str">
        <f t="shared" si="551"/>
        <v>90</v>
      </c>
      <c r="W2217" s="10" t="str">
        <f t="shared" si="552"/>
        <v>Hebden Terrace</v>
      </c>
      <c r="X2217" s="10" t="str">
        <f t="shared" si="553"/>
        <v>ce</v>
      </c>
      <c r="Y2217" s="10" t="str">
        <f t="shared" si="554"/>
        <v>Hebden Terrace</v>
      </c>
      <c r="Z2217" s="10" t="str">
        <f t="shared" si="555"/>
        <v>East Sussex</v>
      </c>
      <c r="AA2217" s="10" t="str">
        <f t="shared" si="556"/>
        <v>LU</v>
      </c>
      <c r="AB2217" s="11" t="str">
        <f t="shared" si="557"/>
        <v>43469</v>
      </c>
      <c r="AC2217" s="10" t="str">
        <f t="shared" si="558"/>
        <v>62</v>
      </c>
      <c r="AD2217" s="10" t="str">
        <f t="shared" si="559"/>
        <v>A2</v>
      </c>
      <c r="AE2217" s="12" t="str">
        <f t="shared" si="560"/>
        <v/>
      </c>
    </row>
    <row r="2218" spans="1:31" x14ac:dyDescent="0.25">
      <c r="A2218" s="5">
        <v>2275</v>
      </c>
      <c r="B2218" s="6" t="s">
        <v>5137</v>
      </c>
      <c r="C2218" s="6" t="s">
        <v>3650</v>
      </c>
      <c r="D2218" s="6" t="s">
        <v>15</v>
      </c>
      <c r="E2218" s="6" t="s">
        <v>16</v>
      </c>
      <c r="F2218" s="6">
        <v>60</v>
      </c>
      <c r="G2218" s="6" t="s">
        <v>6087</v>
      </c>
      <c r="H2218" s="6" t="s">
        <v>451</v>
      </c>
      <c r="I2218" s="6" t="s">
        <v>185</v>
      </c>
      <c r="J2218" s="7">
        <v>44068</v>
      </c>
      <c r="K2218" s="6">
        <v>73</v>
      </c>
      <c r="L2218" s="6" t="s">
        <v>99</v>
      </c>
      <c r="M2218" s="8"/>
      <c r="O2218">
        <f t="shared" si="561"/>
        <v>0</v>
      </c>
      <c r="Q2218" s="5" t="str">
        <f t="shared" si="546"/>
        <v>2275</v>
      </c>
      <c r="R2218" s="6" t="str">
        <f t="shared" si="547"/>
        <v>Ryan</v>
      </c>
      <c r="S2218" s="6" t="str">
        <f t="shared" si="548"/>
        <v>Cuevas</v>
      </c>
      <c r="T2218" s="6" t="str">
        <f t="shared" si="549"/>
        <v>Mrs</v>
      </c>
      <c r="U2218" s="6" t="str">
        <f t="shared" si="550"/>
        <v>F</v>
      </c>
      <c r="V2218" s="6" t="str">
        <f t="shared" si="551"/>
        <v>60</v>
      </c>
      <c r="W2218" s="6" t="str">
        <f t="shared" si="552"/>
        <v>Hebron Road</v>
      </c>
      <c r="X2218" s="6" t="str">
        <f t="shared" si="553"/>
        <v>ad</v>
      </c>
      <c r="Y2218" s="6" t="str">
        <f t="shared" si="554"/>
        <v>Hebron Road</v>
      </c>
      <c r="Z2218" s="6" t="str">
        <f t="shared" si="555"/>
        <v>Fleet</v>
      </c>
      <c r="AA2218" s="6" t="str">
        <f t="shared" si="556"/>
        <v>HX</v>
      </c>
      <c r="AB2218" s="7" t="str">
        <f t="shared" si="557"/>
        <v>44068</v>
      </c>
      <c r="AC2218" s="6" t="str">
        <f t="shared" si="558"/>
        <v>73</v>
      </c>
      <c r="AD2218" s="6" t="str">
        <f t="shared" si="559"/>
        <v>E</v>
      </c>
      <c r="AE2218" s="8" t="str">
        <f t="shared" si="560"/>
        <v/>
      </c>
    </row>
    <row r="2219" spans="1:31" x14ac:dyDescent="0.25">
      <c r="A2219" s="9">
        <v>2276</v>
      </c>
      <c r="B2219" s="10" t="s">
        <v>6088</v>
      </c>
      <c r="C2219" s="10" t="s">
        <v>692</v>
      </c>
      <c r="D2219" s="10" t="s">
        <v>15</v>
      </c>
      <c r="E2219" s="10" t="s">
        <v>16</v>
      </c>
      <c r="F2219" s="10">
        <v>30</v>
      </c>
      <c r="G2219" s="10" t="s">
        <v>6089</v>
      </c>
      <c r="H2219" s="10" t="s">
        <v>4881</v>
      </c>
      <c r="I2219" s="10" t="s">
        <v>98</v>
      </c>
      <c r="J2219" s="11">
        <v>43532</v>
      </c>
      <c r="K2219" s="10">
        <v>40</v>
      </c>
      <c r="L2219" s="10" t="s">
        <v>68</v>
      </c>
      <c r="M2219" s="12"/>
      <c r="O2219">
        <f t="shared" si="561"/>
        <v>0</v>
      </c>
      <c r="Q2219" s="9" t="str">
        <f t="shared" si="546"/>
        <v>2276</v>
      </c>
      <c r="R2219" s="10" t="str">
        <f t="shared" si="547"/>
        <v>Darci</v>
      </c>
      <c r="S2219" s="10" t="str">
        <f t="shared" si="548"/>
        <v>Voss</v>
      </c>
      <c r="T2219" s="10" t="str">
        <f t="shared" si="549"/>
        <v>Mrs</v>
      </c>
      <c r="U2219" s="10" t="str">
        <f t="shared" si="550"/>
        <v>F</v>
      </c>
      <c r="V2219" s="10" t="str">
        <f t="shared" si="551"/>
        <v>30</v>
      </c>
      <c r="W2219" s="10" t="str">
        <f t="shared" si="552"/>
        <v>Heddington Grove</v>
      </c>
      <c r="X2219" s="10" t="str">
        <f t="shared" si="553"/>
        <v>ve</v>
      </c>
      <c r="Y2219" s="10" t="str">
        <f t="shared" si="554"/>
        <v>Heddington Grove</v>
      </c>
      <c r="Z2219" s="10" t="str">
        <f t="shared" si="555"/>
        <v>Bo'Ness</v>
      </c>
      <c r="AA2219" s="10" t="str">
        <f t="shared" si="556"/>
        <v>BL</v>
      </c>
      <c r="AB2219" s="11" t="str">
        <f t="shared" si="557"/>
        <v>43532</v>
      </c>
      <c r="AC2219" s="10" t="str">
        <f t="shared" si="558"/>
        <v>40</v>
      </c>
      <c r="AD2219" s="10" t="str">
        <f t="shared" si="559"/>
        <v>A2</v>
      </c>
      <c r="AE2219" s="12" t="str">
        <f t="shared" si="560"/>
        <v/>
      </c>
    </row>
    <row r="2220" spans="1:31" x14ac:dyDescent="0.25">
      <c r="A2220" s="9">
        <v>2278</v>
      </c>
      <c r="B2220" s="10" t="s">
        <v>2405</v>
      </c>
      <c r="C2220" s="10" t="s">
        <v>3019</v>
      </c>
      <c r="D2220" s="10" t="s">
        <v>28</v>
      </c>
      <c r="E2220" s="10" t="s">
        <v>29</v>
      </c>
      <c r="F2220" s="10">
        <v>30</v>
      </c>
      <c r="G2220" s="10" t="s">
        <v>6091</v>
      </c>
      <c r="H2220" s="10" t="s">
        <v>4342</v>
      </c>
      <c r="I2220" s="10" t="s">
        <v>144</v>
      </c>
      <c r="J2220" s="11">
        <v>44170</v>
      </c>
      <c r="K2220" s="10">
        <v>34</v>
      </c>
      <c r="L2220" s="10" t="s">
        <v>78</v>
      </c>
      <c r="M2220" s="12"/>
      <c r="O2220">
        <f t="shared" si="561"/>
        <v>0</v>
      </c>
      <c r="Q2220" s="9" t="str">
        <f t="shared" si="546"/>
        <v>2278</v>
      </c>
      <c r="R2220" s="10" t="str">
        <f t="shared" si="547"/>
        <v>Milford</v>
      </c>
      <c r="S2220" s="10" t="str">
        <f t="shared" si="548"/>
        <v>Whalen</v>
      </c>
      <c r="T2220" s="10" t="str">
        <f t="shared" si="549"/>
        <v>Mr</v>
      </c>
      <c r="U2220" s="10" t="str">
        <f t="shared" si="550"/>
        <v>M</v>
      </c>
      <c r="V2220" s="10" t="str">
        <f t="shared" si="551"/>
        <v>30</v>
      </c>
      <c r="W2220" s="10" t="str">
        <f t="shared" si="552"/>
        <v>Heiron Street</v>
      </c>
      <c r="X2220" s="10" t="str">
        <f t="shared" si="553"/>
        <v>et</v>
      </c>
      <c r="Y2220" s="10" t="str">
        <f t="shared" si="554"/>
        <v>Heiron Street</v>
      </c>
      <c r="Z2220" s="10" t="str">
        <f t="shared" si="555"/>
        <v>Guildford</v>
      </c>
      <c r="AA2220" s="10" t="str">
        <f t="shared" si="556"/>
        <v>UB</v>
      </c>
      <c r="AB2220" s="11" t="str">
        <f t="shared" si="557"/>
        <v>44170</v>
      </c>
      <c r="AC2220" s="10" t="str">
        <f t="shared" si="558"/>
        <v>34</v>
      </c>
      <c r="AD2220" s="10" t="str">
        <f t="shared" si="559"/>
        <v>C2</v>
      </c>
      <c r="AE2220" s="12" t="str">
        <f t="shared" si="560"/>
        <v/>
      </c>
    </row>
    <row r="2221" spans="1:31" x14ac:dyDescent="0.25">
      <c r="A2221" s="5">
        <v>2279</v>
      </c>
      <c r="B2221" s="6" t="s">
        <v>6092</v>
      </c>
      <c r="C2221" s="6" t="s">
        <v>2122</v>
      </c>
      <c r="D2221" s="6" t="s">
        <v>15</v>
      </c>
      <c r="E2221" s="6" t="s">
        <v>16</v>
      </c>
      <c r="F2221" s="6">
        <v>60</v>
      </c>
      <c r="G2221" s="6" t="s">
        <v>6093</v>
      </c>
      <c r="H2221" s="6" t="s">
        <v>1357</v>
      </c>
      <c r="I2221" s="6" t="s">
        <v>176</v>
      </c>
      <c r="J2221" s="7">
        <v>44063</v>
      </c>
      <c r="K2221" s="6">
        <v>52</v>
      </c>
      <c r="L2221" s="6" t="s">
        <v>62</v>
      </c>
      <c r="M2221" s="8"/>
      <c r="O2221">
        <f t="shared" si="561"/>
        <v>0</v>
      </c>
      <c r="Q2221" s="5" t="str">
        <f t="shared" si="546"/>
        <v>2279</v>
      </c>
      <c r="R2221" s="6" t="str">
        <f t="shared" si="547"/>
        <v>Paulina</v>
      </c>
      <c r="S2221" s="6" t="str">
        <f t="shared" si="548"/>
        <v>Medina</v>
      </c>
      <c r="T2221" s="6" t="str">
        <f t="shared" si="549"/>
        <v>Mrs</v>
      </c>
      <c r="U2221" s="6" t="str">
        <f t="shared" si="550"/>
        <v>F</v>
      </c>
      <c r="V2221" s="6" t="str">
        <f t="shared" si="551"/>
        <v>60</v>
      </c>
      <c r="W2221" s="6" t="str">
        <f t="shared" si="552"/>
        <v>Heliport Industrial</v>
      </c>
      <c r="X2221" s="6" t="str">
        <f t="shared" si="553"/>
        <v>al</v>
      </c>
      <c r="Y2221" s="6" t="str">
        <f t="shared" si="554"/>
        <v>Heliport Industrial</v>
      </c>
      <c r="Z2221" s="6" t="str">
        <f t="shared" si="555"/>
        <v>Cumnock</v>
      </c>
      <c r="AA2221" s="6" t="str">
        <f t="shared" si="556"/>
        <v>CW</v>
      </c>
      <c r="AB2221" s="7" t="str">
        <f t="shared" si="557"/>
        <v>44063</v>
      </c>
      <c r="AC2221" s="6" t="str">
        <f t="shared" si="558"/>
        <v>52</v>
      </c>
      <c r="AD2221" s="6" t="str">
        <f t="shared" si="559"/>
        <v>C4</v>
      </c>
      <c r="AE2221" s="8" t="str">
        <f t="shared" si="560"/>
        <v/>
      </c>
    </row>
    <row r="2222" spans="1:31" x14ac:dyDescent="0.25">
      <c r="A2222" s="9">
        <v>2280</v>
      </c>
      <c r="B2222" s="10" t="s">
        <v>6094</v>
      </c>
      <c r="C2222" s="10" t="s">
        <v>1336</v>
      </c>
      <c r="D2222" s="10" t="s">
        <v>49</v>
      </c>
      <c r="E2222" s="10" t="s">
        <v>16</v>
      </c>
      <c r="F2222" s="10">
        <v>30</v>
      </c>
      <c r="G2222" s="10" t="s">
        <v>6095</v>
      </c>
      <c r="H2222" s="10" t="s">
        <v>4072</v>
      </c>
      <c r="I2222" s="10" t="s">
        <v>238</v>
      </c>
      <c r="J2222" s="11">
        <v>43954</v>
      </c>
      <c r="K2222" s="10">
        <v>83</v>
      </c>
      <c r="L2222" s="10" t="s">
        <v>99</v>
      </c>
      <c r="M2222" s="12"/>
      <c r="O2222">
        <f t="shared" si="561"/>
        <v>0</v>
      </c>
      <c r="Q2222" s="9" t="str">
        <f t="shared" si="546"/>
        <v>2280</v>
      </c>
      <c r="R2222" s="10" t="str">
        <f t="shared" si="547"/>
        <v>Irmgard</v>
      </c>
      <c r="S2222" s="10" t="str">
        <f t="shared" si="548"/>
        <v>Williams</v>
      </c>
      <c r="T2222" s="10" t="str">
        <f t="shared" si="549"/>
        <v>Miss</v>
      </c>
      <c r="U2222" s="10" t="str">
        <f t="shared" si="550"/>
        <v>F</v>
      </c>
      <c r="V2222" s="10" t="str">
        <f t="shared" si="551"/>
        <v>30</v>
      </c>
      <c r="W2222" s="10" t="str">
        <f t="shared" si="552"/>
        <v>Helmet Court</v>
      </c>
      <c r="X2222" s="10" t="str">
        <f t="shared" si="553"/>
        <v>rt</v>
      </c>
      <c r="Y2222" s="10" t="str">
        <f t="shared" si="554"/>
        <v>Helmet Court</v>
      </c>
      <c r="Z2222" s="10" t="str">
        <f t="shared" si="555"/>
        <v>Cheadle</v>
      </c>
      <c r="AA2222" s="10" t="str">
        <f t="shared" si="556"/>
        <v>CR</v>
      </c>
      <c r="AB2222" s="11" t="str">
        <f t="shared" si="557"/>
        <v>43954</v>
      </c>
      <c r="AC2222" s="10" t="str">
        <f t="shared" si="558"/>
        <v>83</v>
      </c>
      <c r="AD2222" s="10" t="str">
        <f t="shared" si="559"/>
        <v>E</v>
      </c>
      <c r="AE2222" s="12" t="str">
        <f t="shared" si="560"/>
        <v/>
      </c>
    </row>
    <row r="2223" spans="1:31" x14ac:dyDescent="0.25">
      <c r="A2223" s="5">
        <v>2281</v>
      </c>
      <c r="B2223" s="6" t="s">
        <v>1091</v>
      </c>
      <c r="C2223" s="6" t="s">
        <v>2041</v>
      </c>
      <c r="D2223" s="6" t="s">
        <v>28</v>
      </c>
      <c r="E2223" s="6" t="s">
        <v>29</v>
      </c>
      <c r="F2223" s="6">
        <v>30</v>
      </c>
      <c r="G2223" s="6" t="s">
        <v>6096</v>
      </c>
      <c r="H2223" s="6" t="s">
        <v>2707</v>
      </c>
      <c r="I2223" s="6" t="s">
        <v>1881</v>
      </c>
      <c r="J2223" s="7">
        <v>43684</v>
      </c>
      <c r="K2223" s="6">
        <v>52</v>
      </c>
      <c r="L2223" s="6" t="s">
        <v>78</v>
      </c>
      <c r="M2223" s="8"/>
      <c r="O2223">
        <f t="shared" si="561"/>
        <v>0</v>
      </c>
      <c r="Q2223" s="5" t="str">
        <f t="shared" si="546"/>
        <v>2281</v>
      </c>
      <c r="R2223" s="6" t="str">
        <f t="shared" si="547"/>
        <v>Kennith</v>
      </c>
      <c r="S2223" s="6" t="str">
        <f t="shared" si="548"/>
        <v>Louis</v>
      </c>
      <c r="T2223" s="6" t="str">
        <f t="shared" si="549"/>
        <v>Mr</v>
      </c>
      <c r="U2223" s="6" t="str">
        <f t="shared" si="550"/>
        <v>M</v>
      </c>
      <c r="V2223" s="6" t="str">
        <f t="shared" si="551"/>
        <v>30</v>
      </c>
      <c r="W2223" s="6" t="str">
        <f t="shared" si="552"/>
        <v>Helmsley Place</v>
      </c>
      <c r="X2223" s="6" t="str">
        <f t="shared" si="553"/>
        <v>ce</v>
      </c>
      <c r="Y2223" s="6" t="str">
        <f t="shared" si="554"/>
        <v>Helmsley Place</v>
      </c>
      <c r="Z2223" s="6" t="str">
        <f t="shared" si="555"/>
        <v>Bishopton</v>
      </c>
      <c r="AA2223" s="6" t="str">
        <f t="shared" si="556"/>
        <v>CT</v>
      </c>
      <c r="AB2223" s="7" t="str">
        <f t="shared" si="557"/>
        <v>43684</v>
      </c>
      <c r="AC2223" s="6" t="str">
        <f t="shared" si="558"/>
        <v>52</v>
      </c>
      <c r="AD2223" s="6" t="str">
        <f t="shared" si="559"/>
        <v>C2</v>
      </c>
      <c r="AE2223" s="8" t="str">
        <f t="shared" si="560"/>
        <v/>
      </c>
    </row>
    <row r="2224" spans="1:31" x14ac:dyDescent="0.25">
      <c r="A2224" s="9">
        <v>2282</v>
      </c>
      <c r="B2224" s="10" t="s">
        <v>1288</v>
      </c>
      <c r="C2224" s="10" t="s">
        <v>5149</v>
      </c>
      <c r="D2224" s="10" t="s">
        <v>15</v>
      </c>
      <c r="E2224" s="10" t="s">
        <v>16</v>
      </c>
      <c r="F2224" s="10">
        <v>60</v>
      </c>
      <c r="G2224" s="10" t="s">
        <v>6097</v>
      </c>
      <c r="H2224" s="10" t="s">
        <v>479</v>
      </c>
      <c r="I2224" s="10" t="s">
        <v>32</v>
      </c>
      <c r="J2224" s="11">
        <v>44059</v>
      </c>
      <c r="K2224" s="10">
        <v>37</v>
      </c>
      <c r="L2224" s="10" t="s">
        <v>68</v>
      </c>
      <c r="M2224" s="12"/>
      <c r="O2224">
        <f t="shared" si="561"/>
        <v>0</v>
      </c>
      <c r="Q2224" s="9" t="str">
        <f t="shared" si="546"/>
        <v>2282</v>
      </c>
      <c r="R2224" s="10" t="str">
        <f t="shared" si="547"/>
        <v>Dimple</v>
      </c>
      <c r="S2224" s="10" t="str">
        <f t="shared" si="548"/>
        <v>Irwin</v>
      </c>
      <c r="T2224" s="10" t="str">
        <f t="shared" si="549"/>
        <v>Mrs</v>
      </c>
      <c r="U2224" s="10" t="str">
        <f t="shared" si="550"/>
        <v>F</v>
      </c>
      <c r="V2224" s="10" t="str">
        <f t="shared" si="551"/>
        <v>60</v>
      </c>
      <c r="W2224" s="10" t="str">
        <f t="shared" si="552"/>
        <v>Hemings Row</v>
      </c>
      <c r="X2224" s="10" t="str">
        <f t="shared" si="553"/>
        <v>ow</v>
      </c>
      <c r="Y2224" s="10" t="str">
        <f t="shared" si="554"/>
        <v>Hemings Row</v>
      </c>
      <c r="Z2224" s="10" t="str">
        <f t="shared" si="555"/>
        <v>Skelmorlie</v>
      </c>
      <c r="AA2224" s="10" t="str">
        <f t="shared" si="556"/>
        <v>WC</v>
      </c>
      <c r="AB2224" s="11" t="str">
        <f t="shared" si="557"/>
        <v>44059</v>
      </c>
      <c r="AC2224" s="10" t="str">
        <f t="shared" si="558"/>
        <v>37</v>
      </c>
      <c r="AD2224" s="10" t="str">
        <f t="shared" si="559"/>
        <v>A2</v>
      </c>
      <c r="AE2224" s="12" t="str">
        <f t="shared" si="560"/>
        <v/>
      </c>
    </row>
    <row r="2225" spans="1:31" x14ac:dyDescent="0.25">
      <c r="A2225" s="5">
        <v>2283</v>
      </c>
      <c r="B2225" s="6" t="s">
        <v>4414</v>
      </c>
      <c r="C2225" s="6" t="s">
        <v>3892</v>
      </c>
      <c r="D2225" s="6" t="s">
        <v>28</v>
      </c>
      <c r="E2225" s="6" t="s">
        <v>29</v>
      </c>
      <c r="F2225" s="6">
        <v>90</v>
      </c>
      <c r="G2225" s="6" t="s">
        <v>6098</v>
      </c>
      <c r="H2225" s="6" t="s">
        <v>1386</v>
      </c>
      <c r="I2225" s="6" t="s">
        <v>32</v>
      </c>
      <c r="J2225" s="7">
        <v>44320</v>
      </c>
      <c r="K2225" s="6">
        <v>54</v>
      </c>
      <c r="L2225" s="6" t="s">
        <v>99</v>
      </c>
      <c r="M2225" s="8"/>
      <c r="O2225">
        <f t="shared" si="561"/>
        <v>0</v>
      </c>
      <c r="Q2225" s="5" t="str">
        <f t="shared" si="546"/>
        <v>2283</v>
      </c>
      <c r="R2225" s="6" t="str">
        <f t="shared" si="547"/>
        <v>Blaine</v>
      </c>
      <c r="S2225" s="6" t="str">
        <f t="shared" si="548"/>
        <v>Keys</v>
      </c>
      <c r="T2225" s="6" t="str">
        <f t="shared" si="549"/>
        <v>Mr</v>
      </c>
      <c r="U2225" s="6" t="str">
        <f t="shared" si="550"/>
        <v>M</v>
      </c>
      <c r="V2225" s="6" t="str">
        <f t="shared" si="551"/>
        <v>90</v>
      </c>
      <c r="W2225" s="6" t="str">
        <f t="shared" si="552"/>
        <v>Hemus Terrace</v>
      </c>
      <c r="X2225" s="6" t="str">
        <f t="shared" si="553"/>
        <v>ce</v>
      </c>
      <c r="Y2225" s="6" t="str">
        <f t="shared" si="554"/>
        <v>Hemus Terrace</v>
      </c>
      <c r="Z2225" s="6" t="str">
        <f t="shared" si="555"/>
        <v>St. Austell</v>
      </c>
      <c r="AA2225" s="6" t="str">
        <f t="shared" si="556"/>
        <v>WC</v>
      </c>
      <c r="AB2225" s="7" t="str">
        <f t="shared" si="557"/>
        <v>44320</v>
      </c>
      <c r="AC2225" s="6" t="str">
        <f t="shared" si="558"/>
        <v>54</v>
      </c>
      <c r="AD2225" s="6" t="str">
        <f t="shared" si="559"/>
        <v>E</v>
      </c>
      <c r="AE2225" s="8" t="str">
        <f t="shared" si="560"/>
        <v/>
      </c>
    </row>
    <row r="2226" spans="1:31" x14ac:dyDescent="0.25">
      <c r="A2226" s="9">
        <v>2284</v>
      </c>
      <c r="B2226" s="10" t="s">
        <v>1203</v>
      </c>
      <c r="C2226" s="10" t="s">
        <v>1989</v>
      </c>
      <c r="D2226" s="10" t="s">
        <v>28</v>
      </c>
      <c r="E2226" s="10" t="s">
        <v>29</v>
      </c>
      <c r="F2226" s="10">
        <v>30</v>
      </c>
      <c r="G2226" s="10" t="s">
        <v>6099</v>
      </c>
      <c r="H2226" s="10" t="s">
        <v>6100</v>
      </c>
      <c r="I2226" s="10" t="s">
        <v>25</v>
      </c>
      <c r="J2226" s="11">
        <v>43754</v>
      </c>
      <c r="K2226" s="10">
        <v>81</v>
      </c>
      <c r="L2226" s="10" t="s">
        <v>157</v>
      </c>
      <c r="M2226" s="12"/>
      <c r="O2226">
        <f t="shared" si="561"/>
        <v>0</v>
      </c>
      <c r="Q2226" s="9" t="str">
        <f t="shared" si="546"/>
        <v>2284</v>
      </c>
      <c r="R2226" s="10" t="str">
        <f t="shared" si="547"/>
        <v>Stuart</v>
      </c>
      <c r="S2226" s="10" t="str">
        <f t="shared" si="548"/>
        <v>Isaac</v>
      </c>
      <c r="T2226" s="10" t="str">
        <f t="shared" si="549"/>
        <v>Mr</v>
      </c>
      <c r="U2226" s="10" t="str">
        <f t="shared" si="550"/>
        <v>M</v>
      </c>
      <c r="V2226" s="10" t="str">
        <f t="shared" si="551"/>
        <v>30</v>
      </c>
      <c r="W2226" s="10" t="str">
        <f t="shared" si="552"/>
        <v>Hen &amp;</v>
      </c>
      <c r="X2226" s="10" t="str">
        <f t="shared" si="553"/>
        <v xml:space="preserve"> &amp;</v>
      </c>
      <c r="Y2226" s="10" t="str">
        <f t="shared" si="554"/>
        <v>Hen &amp;</v>
      </c>
      <c r="Z2226" s="10" t="str">
        <f t="shared" si="555"/>
        <v>Haverhill</v>
      </c>
      <c r="AA2226" s="10" t="str">
        <f t="shared" si="556"/>
        <v>HG</v>
      </c>
      <c r="AB2226" s="11" t="str">
        <f t="shared" si="557"/>
        <v>43754</v>
      </c>
      <c r="AC2226" s="10" t="str">
        <f t="shared" si="558"/>
        <v>81</v>
      </c>
      <c r="AD2226" s="10" t="str">
        <f t="shared" si="559"/>
        <v>C3</v>
      </c>
      <c r="AE2226" s="12" t="str">
        <f t="shared" si="560"/>
        <v/>
      </c>
    </row>
    <row r="2227" spans="1:31" x14ac:dyDescent="0.25">
      <c r="A2227" s="5">
        <v>2285</v>
      </c>
      <c r="B2227" s="6" t="s">
        <v>5548</v>
      </c>
      <c r="C2227" s="6" t="s">
        <v>2157</v>
      </c>
      <c r="D2227" s="6" t="s">
        <v>28</v>
      </c>
      <c r="E2227" s="6" t="s">
        <v>29</v>
      </c>
      <c r="F2227" s="6">
        <v>30</v>
      </c>
      <c r="G2227" s="6" t="s">
        <v>6101</v>
      </c>
      <c r="H2227" s="6" t="s">
        <v>92</v>
      </c>
      <c r="I2227" s="6" t="s">
        <v>93</v>
      </c>
      <c r="J2227" s="7">
        <v>43535</v>
      </c>
      <c r="K2227" s="6">
        <v>26</v>
      </c>
      <c r="L2227" s="6" t="s">
        <v>78</v>
      </c>
      <c r="M2227" s="8"/>
      <c r="O2227">
        <f t="shared" si="561"/>
        <v>0</v>
      </c>
      <c r="Q2227" s="5" t="str">
        <f t="shared" si="546"/>
        <v>2285</v>
      </c>
      <c r="R2227" s="6" t="str">
        <f t="shared" si="547"/>
        <v>Lowell</v>
      </c>
      <c r="S2227" s="6" t="str">
        <f t="shared" si="548"/>
        <v>Erickson</v>
      </c>
      <c r="T2227" s="6" t="str">
        <f t="shared" si="549"/>
        <v>Mr</v>
      </c>
      <c r="U2227" s="6" t="str">
        <f t="shared" si="550"/>
        <v>M</v>
      </c>
      <c r="V2227" s="6" t="str">
        <f t="shared" si="551"/>
        <v>30</v>
      </c>
      <c r="W2227" s="6" t="str">
        <f t="shared" si="552"/>
        <v>Hendham Road</v>
      </c>
      <c r="X2227" s="6" t="str">
        <f t="shared" si="553"/>
        <v>ad</v>
      </c>
      <c r="Y2227" s="6" t="str">
        <f t="shared" si="554"/>
        <v>Hendham Road</v>
      </c>
      <c r="Z2227" s="6" t="str">
        <f t="shared" si="555"/>
        <v>Builth Wells</v>
      </c>
      <c r="AA2227" s="6" t="str">
        <f t="shared" si="556"/>
        <v>TF</v>
      </c>
      <c r="AB2227" s="7" t="str">
        <f t="shared" si="557"/>
        <v>43535</v>
      </c>
      <c r="AC2227" s="6" t="str">
        <f t="shared" si="558"/>
        <v>26</v>
      </c>
      <c r="AD2227" s="6" t="str">
        <f t="shared" si="559"/>
        <v>C2</v>
      </c>
      <c r="AE2227" s="8" t="str">
        <f t="shared" si="560"/>
        <v/>
      </c>
    </row>
    <row r="2228" spans="1:31" x14ac:dyDescent="0.25">
      <c r="A2228" s="9">
        <v>2286</v>
      </c>
      <c r="B2228" s="10" t="s">
        <v>3942</v>
      </c>
      <c r="C2228" s="10" t="s">
        <v>2760</v>
      </c>
      <c r="D2228" s="10" t="s">
        <v>15</v>
      </c>
      <c r="E2228" s="10" t="s">
        <v>16</v>
      </c>
      <c r="F2228" s="10">
        <v>30</v>
      </c>
      <c r="G2228" s="10" t="s">
        <v>6102</v>
      </c>
      <c r="H2228" s="10" t="s">
        <v>184</v>
      </c>
      <c r="I2228" s="10" t="s">
        <v>185</v>
      </c>
      <c r="J2228" s="11">
        <v>43974</v>
      </c>
      <c r="K2228" s="10">
        <v>89</v>
      </c>
      <c r="L2228" s="10" t="s">
        <v>68</v>
      </c>
      <c r="M2228" s="12"/>
      <c r="O2228">
        <f t="shared" si="561"/>
        <v>0</v>
      </c>
      <c r="Q2228" s="9" t="str">
        <f t="shared" si="546"/>
        <v>2286</v>
      </c>
      <c r="R2228" s="10" t="str">
        <f t="shared" si="547"/>
        <v>Carmelia</v>
      </c>
      <c r="S2228" s="10" t="str">
        <f t="shared" si="548"/>
        <v>Archer</v>
      </c>
      <c r="T2228" s="10" t="str">
        <f t="shared" si="549"/>
        <v>Mrs</v>
      </c>
      <c r="U2228" s="10" t="str">
        <f t="shared" si="550"/>
        <v>F</v>
      </c>
      <c r="V2228" s="10" t="str">
        <f t="shared" si="551"/>
        <v>30</v>
      </c>
      <c r="W2228" s="10" t="str">
        <f t="shared" si="552"/>
        <v>Hendon Wood</v>
      </c>
      <c r="X2228" s="10" t="str">
        <f t="shared" si="553"/>
        <v>od</v>
      </c>
      <c r="Y2228" s="10" t="str">
        <f t="shared" si="554"/>
        <v>Hendon Wood</v>
      </c>
      <c r="Z2228" s="10" t="str">
        <f t="shared" si="555"/>
        <v>Ferndale</v>
      </c>
      <c r="AA2228" s="10" t="str">
        <f t="shared" si="556"/>
        <v>HX</v>
      </c>
      <c r="AB2228" s="11" t="str">
        <f t="shared" si="557"/>
        <v>43974</v>
      </c>
      <c r="AC2228" s="10" t="str">
        <f t="shared" si="558"/>
        <v>89</v>
      </c>
      <c r="AD2228" s="10" t="str">
        <f t="shared" si="559"/>
        <v>A2</v>
      </c>
      <c r="AE2228" s="12" t="str">
        <f t="shared" si="560"/>
        <v/>
      </c>
    </row>
    <row r="2229" spans="1:31" x14ac:dyDescent="0.25">
      <c r="A2229" s="5">
        <v>2287</v>
      </c>
      <c r="B2229" s="6" t="s">
        <v>838</v>
      </c>
      <c r="C2229" s="6" t="s">
        <v>3255</v>
      </c>
      <c r="D2229" s="6" t="s">
        <v>15</v>
      </c>
      <c r="E2229" s="6" t="s">
        <v>16</v>
      </c>
      <c r="F2229" s="6">
        <v>60</v>
      </c>
      <c r="G2229" s="6" t="s">
        <v>6103</v>
      </c>
      <c r="H2229" s="6" t="s">
        <v>4242</v>
      </c>
      <c r="I2229" s="6" t="s">
        <v>1447</v>
      </c>
      <c r="J2229" s="7">
        <v>43797</v>
      </c>
      <c r="K2229" s="6">
        <v>83</v>
      </c>
      <c r="L2229" s="6" t="s">
        <v>62</v>
      </c>
      <c r="M2229" s="8"/>
      <c r="O2229">
        <f t="shared" si="561"/>
        <v>0</v>
      </c>
      <c r="Q2229" s="5" t="str">
        <f t="shared" si="546"/>
        <v>2287</v>
      </c>
      <c r="R2229" s="6" t="str">
        <f t="shared" si="547"/>
        <v>Gloria</v>
      </c>
      <c r="S2229" s="6" t="str">
        <f t="shared" si="548"/>
        <v>Cantu</v>
      </c>
      <c r="T2229" s="6" t="str">
        <f t="shared" si="549"/>
        <v>Mrs</v>
      </c>
      <c r="U2229" s="6" t="str">
        <f t="shared" si="550"/>
        <v>F</v>
      </c>
      <c r="V2229" s="6" t="str">
        <f t="shared" si="551"/>
        <v>60</v>
      </c>
      <c r="W2229" s="6" t="str">
        <f t="shared" si="552"/>
        <v>Henerietta Cottages</v>
      </c>
      <c r="X2229" s="6" t="str">
        <f t="shared" si="553"/>
        <v>es</v>
      </c>
      <c r="Y2229" s="6" t="str">
        <f t="shared" si="554"/>
        <v>Henerietta Cottages</v>
      </c>
      <c r="Z2229" s="6" t="str">
        <f t="shared" si="555"/>
        <v>Basildon</v>
      </c>
      <c r="AA2229" s="6" t="str">
        <f t="shared" si="556"/>
        <v>S</v>
      </c>
      <c r="AB2229" s="7" t="str">
        <f t="shared" si="557"/>
        <v>43797</v>
      </c>
      <c r="AC2229" s="6" t="str">
        <f t="shared" si="558"/>
        <v>83</v>
      </c>
      <c r="AD2229" s="6" t="str">
        <f t="shared" si="559"/>
        <v>C4</v>
      </c>
      <c r="AE2229" s="8" t="str">
        <f t="shared" si="560"/>
        <v/>
      </c>
    </row>
    <row r="2230" spans="1:31" x14ac:dyDescent="0.25">
      <c r="A2230" s="9">
        <v>2288</v>
      </c>
      <c r="B2230" s="10" t="s">
        <v>6104</v>
      </c>
      <c r="C2230" s="10" t="s">
        <v>1706</v>
      </c>
      <c r="D2230" s="10" t="s">
        <v>28</v>
      </c>
      <c r="E2230" s="10" t="s">
        <v>29</v>
      </c>
      <c r="F2230" s="10">
        <v>60</v>
      </c>
      <c r="G2230" s="10" t="s">
        <v>6103</v>
      </c>
      <c r="H2230" s="10" t="s">
        <v>408</v>
      </c>
      <c r="I2230" s="10" t="s">
        <v>185</v>
      </c>
      <c r="J2230" s="11">
        <v>43590</v>
      </c>
      <c r="K2230" s="10">
        <v>18</v>
      </c>
      <c r="L2230" s="10" t="s">
        <v>20</v>
      </c>
      <c r="M2230" s="12"/>
      <c r="O2230">
        <f t="shared" si="561"/>
        <v>0</v>
      </c>
      <c r="Q2230" s="9" t="str">
        <f t="shared" si="546"/>
        <v>2288</v>
      </c>
      <c r="R2230" s="10" t="str">
        <f t="shared" si="547"/>
        <v>Mac</v>
      </c>
      <c r="S2230" s="10" t="str">
        <f t="shared" si="548"/>
        <v>Chavez</v>
      </c>
      <c r="T2230" s="10" t="str">
        <f t="shared" si="549"/>
        <v>Mr</v>
      </c>
      <c r="U2230" s="10" t="str">
        <f t="shared" si="550"/>
        <v>M</v>
      </c>
      <c r="V2230" s="10" t="str">
        <f t="shared" si="551"/>
        <v>60</v>
      </c>
      <c r="W2230" s="10" t="str">
        <f t="shared" si="552"/>
        <v>Henerietta Cottages</v>
      </c>
      <c r="X2230" s="10" t="str">
        <f t="shared" si="553"/>
        <v>es</v>
      </c>
      <c r="Y2230" s="10" t="str">
        <f t="shared" si="554"/>
        <v>Henerietta Cottages</v>
      </c>
      <c r="Z2230" s="10" t="str">
        <f t="shared" si="555"/>
        <v>Essex</v>
      </c>
      <c r="AA2230" s="10" t="str">
        <f t="shared" si="556"/>
        <v>HX</v>
      </c>
      <c r="AB2230" s="11" t="str">
        <f t="shared" si="557"/>
        <v>43590</v>
      </c>
      <c r="AC2230" s="10" t="str">
        <f t="shared" si="558"/>
        <v>18</v>
      </c>
      <c r="AD2230" s="10" t="str">
        <f t="shared" si="559"/>
        <v>B</v>
      </c>
      <c r="AE2230" s="12" t="str">
        <f t="shared" si="560"/>
        <v/>
      </c>
    </row>
    <row r="2231" spans="1:31" x14ac:dyDescent="0.25">
      <c r="A2231" s="5">
        <v>2289</v>
      </c>
      <c r="B2231" s="6" t="s">
        <v>6105</v>
      </c>
      <c r="C2231" s="6" t="s">
        <v>6106</v>
      </c>
      <c r="D2231" s="6" t="s">
        <v>49</v>
      </c>
      <c r="E2231" s="6" t="s">
        <v>16</v>
      </c>
      <c r="F2231" s="6">
        <v>30</v>
      </c>
      <c r="G2231" s="6" t="s">
        <v>6107</v>
      </c>
      <c r="H2231" s="6" t="s">
        <v>1505</v>
      </c>
      <c r="I2231" s="6" t="s">
        <v>25</v>
      </c>
      <c r="J2231" s="7">
        <v>43726</v>
      </c>
      <c r="K2231" s="6">
        <v>55</v>
      </c>
      <c r="L2231" s="6" t="s">
        <v>78</v>
      </c>
      <c r="M2231" s="8"/>
      <c r="O2231">
        <f t="shared" si="561"/>
        <v>0</v>
      </c>
      <c r="Q2231" s="5" t="str">
        <f t="shared" si="546"/>
        <v>2289</v>
      </c>
      <c r="R2231" s="6" t="str">
        <f t="shared" si="547"/>
        <v>Erica</v>
      </c>
      <c r="S2231" s="6" t="str">
        <f t="shared" si="548"/>
        <v>Atkins</v>
      </c>
      <c r="T2231" s="6" t="str">
        <f t="shared" si="549"/>
        <v>Miss</v>
      </c>
      <c r="U2231" s="6" t="str">
        <f t="shared" si="550"/>
        <v>F</v>
      </c>
      <c r="V2231" s="6" t="str">
        <f t="shared" si="551"/>
        <v>30</v>
      </c>
      <c r="W2231" s="6" t="str">
        <f t="shared" si="552"/>
        <v>Hengrave Road</v>
      </c>
      <c r="X2231" s="6" t="str">
        <f t="shared" si="553"/>
        <v>ad</v>
      </c>
      <c r="Y2231" s="6" t="str">
        <f t="shared" si="554"/>
        <v>Hengrave Road</v>
      </c>
      <c r="Z2231" s="6" t="str">
        <f t="shared" si="555"/>
        <v>Henley-On-Thames</v>
      </c>
      <c r="AA2231" s="6" t="str">
        <f t="shared" si="556"/>
        <v>HG</v>
      </c>
      <c r="AB2231" s="7" t="str">
        <f t="shared" si="557"/>
        <v>43726</v>
      </c>
      <c r="AC2231" s="6" t="str">
        <f t="shared" si="558"/>
        <v>55</v>
      </c>
      <c r="AD2231" s="6" t="str">
        <f t="shared" si="559"/>
        <v>C2</v>
      </c>
      <c r="AE2231" s="8" t="str">
        <f t="shared" si="560"/>
        <v/>
      </c>
    </row>
    <row r="2232" spans="1:31" x14ac:dyDescent="0.25">
      <c r="A2232" s="9">
        <v>2290</v>
      </c>
      <c r="B2232" s="10" t="s">
        <v>6108</v>
      </c>
      <c r="C2232" s="10" t="s">
        <v>6109</v>
      </c>
      <c r="D2232" s="10" t="s">
        <v>49</v>
      </c>
      <c r="E2232" s="10" t="s">
        <v>16</v>
      </c>
      <c r="F2232" s="10">
        <v>90</v>
      </c>
      <c r="G2232" s="10" t="s">
        <v>6110</v>
      </c>
      <c r="H2232" s="10" t="s">
        <v>6002</v>
      </c>
      <c r="I2232" s="10" t="s">
        <v>32</v>
      </c>
      <c r="J2232" s="11">
        <v>43610</v>
      </c>
      <c r="K2232" s="10">
        <v>22</v>
      </c>
      <c r="L2232" s="10" t="s">
        <v>157</v>
      </c>
      <c r="M2232" s="12"/>
      <c r="O2232">
        <f t="shared" si="561"/>
        <v>0</v>
      </c>
      <c r="Q2232" s="9" t="str">
        <f t="shared" si="546"/>
        <v>2290</v>
      </c>
      <c r="R2232" s="10" t="str">
        <f t="shared" si="547"/>
        <v>Debra</v>
      </c>
      <c r="S2232" s="10" t="str">
        <f t="shared" si="548"/>
        <v>Hobson</v>
      </c>
      <c r="T2232" s="10" t="str">
        <f t="shared" si="549"/>
        <v>Miss</v>
      </c>
      <c r="U2232" s="10" t="str">
        <f t="shared" si="550"/>
        <v>F</v>
      </c>
      <c r="V2232" s="10" t="str">
        <f t="shared" si="551"/>
        <v>90</v>
      </c>
      <c r="W2232" s="10" t="str">
        <f t="shared" si="552"/>
        <v>Henniker Gardens</v>
      </c>
      <c r="X2232" s="10" t="str">
        <f t="shared" si="553"/>
        <v>ns</v>
      </c>
      <c r="Y2232" s="10" t="str">
        <f t="shared" si="554"/>
        <v>Henniker Gardens</v>
      </c>
      <c r="Z2232" s="10" t="str">
        <f t="shared" si="555"/>
        <v>Port Isaac</v>
      </c>
      <c r="AA2232" s="10" t="str">
        <f t="shared" si="556"/>
        <v>WC</v>
      </c>
      <c r="AB2232" s="11" t="str">
        <f t="shared" si="557"/>
        <v>43610</v>
      </c>
      <c r="AC2232" s="10" t="str">
        <f t="shared" si="558"/>
        <v>22</v>
      </c>
      <c r="AD2232" s="10" t="str">
        <f t="shared" si="559"/>
        <v>C3</v>
      </c>
      <c r="AE2232" s="12" t="str">
        <f t="shared" si="560"/>
        <v/>
      </c>
    </row>
    <row r="2233" spans="1:31" x14ac:dyDescent="0.25">
      <c r="A2233" s="5">
        <v>2291</v>
      </c>
      <c r="B2233" s="6" t="s">
        <v>6111</v>
      </c>
      <c r="C2233" s="6" t="s">
        <v>6112</v>
      </c>
      <c r="D2233" s="6" t="s">
        <v>115</v>
      </c>
      <c r="E2233" s="6" t="s">
        <v>29</v>
      </c>
      <c r="F2233" s="6">
        <v>30</v>
      </c>
      <c r="G2233" s="6" t="s">
        <v>6113</v>
      </c>
      <c r="H2233" s="6" t="s">
        <v>651</v>
      </c>
      <c r="I2233" s="6" t="s">
        <v>32</v>
      </c>
      <c r="J2233" s="7">
        <v>44285</v>
      </c>
      <c r="K2233" s="6">
        <v>44</v>
      </c>
      <c r="L2233" s="6" t="s">
        <v>33</v>
      </c>
      <c r="M2233" s="8"/>
      <c r="O2233">
        <f t="shared" si="561"/>
        <v>0</v>
      </c>
      <c r="Q2233" s="5" t="str">
        <f t="shared" si="546"/>
        <v>2291</v>
      </c>
      <c r="R2233" s="6" t="str">
        <f t="shared" si="547"/>
        <v>Gaylord</v>
      </c>
      <c r="S2233" s="6" t="str">
        <f t="shared" si="548"/>
        <v>Rosas</v>
      </c>
      <c r="T2233" s="6" t="str">
        <f t="shared" si="549"/>
        <v>Prof</v>
      </c>
      <c r="U2233" s="6" t="str">
        <f t="shared" si="550"/>
        <v>M</v>
      </c>
      <c r="V2233" s="6" t="str">
        <f t="shared" si="551"/>
        <v>30</v>
      </c>
      <c r="W2233" s="6" t="str">
        <f t="shared" si="552"/>
        <v>Henning Street</v>
      </c>
      <c r="X2233" s="6" t="str">
        <f t="shared" si="553"/>
        <v>et</v>
      </c>
      <c r="Y2233" s="6" t="str">
        <f t="shared" si="554"/>
        <v>Henning Street</v>
      </c>
      <c r="Z2233" s="6" t="str">
        <f t="shared" si="555"/>
        <v>London</v>
      </c>
      <c r="AA2233" s="6" t="str">
        <f t="shared" si="556"/>
        <v>WC</v>
      </c>
      <c r="AB2233" s="7" t="str">
        <f t="shared" si="557"/>
        <v>44285</v>
      </c>
      <c r="AC2233" s="6" t="str">
        <f t="shared" si="558"/>
        <v>44</v>
      </c>
      <c r="AD2233" s="6" t="str">
        <f t="shared" si="559"/>
        <v>A3</v>
      </c>
      <c r="AE2233" s="8" t="str">
        <f t="shared" si="560"/>
        <v/>
      </c>
    </row>
    <row r="2234" spans="1:31" x14ac:dyDescent="0.25">
      <c r="A2234" s="9">
        <v>2292</v>
      </c>
      <c r="B2234" s="10" t="s">
        <v>6114</v>
      </c>
      <c r="C2234" s="10" t="s">
        <v>2475</v>
      </c>
      <c r="D2234" s="10" t="s">
        <v>49</v>
      </c>
      <c r="E2234" s="10" t="s">
        <v>16</v>
      </c>
      <c r="F2234" s="10">
        <v>60</v>
      </c>
      <c r="G2234" s="10" t="s">
        <v>6115</v>
      </c>
      <c r="H2234" s="10" t="s">
        <v>3761</v>
      </c>
      <c r="I2234" s="10" t="s">
        <v>185</v>
      </c>
      <c r="J2234" s="11">
        <v>44399</v>
      </c>
      <c r="K2234" s="10">
        <v>87</v>
      </c>
      <c r="L2234" s="10" t="s">
        <v>52</v>
      </c>
      <c r="M2234" s="12"/>
      <c r="O2234">
        <f t="shared" si="561"/>
        <v>0</v>
      </c>
      <c r="Q2234" s="9" t="str">
        <f t="shared" si="546"/>
        <v>2292</v>
      </c>
      <c r="R2234" s="10" t="str">
        <f t="shared" si="547"/>
        <v>Sunshine</v>
      </c>
      <c r="S2234" s="10" t="str">
        <f t="shared" si="548"/>
        <v>Armstrong</v>
      </c>
      <c r="T2234" s="10" t="str">
        <f t="shared" si="549"/>
        <v>Miss</v>
      </c>
      <c r="U2234" s="10" t="str">
        <f t="shared" si="550"/>
        <v>F</v>
      </c>
      <c r="V2234" s="10" t="str">
        <f t="shared" si="551"/>
        <v>60</v>
      </c>
      <c r="W2234" s="10" t="str">
        <f t="shared" si="552"/>
        <v>Henrietta Place</v>
      </c>
      <c r="X2234" s="10" t="str">
        <f t="shared" si="553"/>
        <v>ce</v>
      </c>
      <c r="Y2234" s="10" t="str">
        <f t="shared" si="554"/>
        <v>Henrietta Place</v>
      </c>
      <c r="Z2234" s="10" t="str">
        <f t="shared" si="555"/>
        <v>Gerrards Cross</v>
      </c>
      <c r="AA2234" s="10" t="str">
        <f t="shared" si="556"/>
        <v>HX</v>
      </c>
      <c r="AB2234" s="11" t="str">
        <f t="shared" si="557"/>
        <v>44399</v>
      </c>
      <c r="AC2234" s="10" t="str">
        <f t="shared" si="558"/>
        <v>87</v>
      </c>
      <c r="AD2234" s="10" t="str">
        <f t="shared" si="559"/>
        <v>A1</v>
      </c>
      <c r="AE2234" s="12" t="str">
        <f t="shared" si="560"/>
        <v/>
      </c>
    </row>
    <row r="2235" spans="1:31" x14ac:dyDescent="0.25">
      <c r="A2235" s="5">
        <v>2293</v>
      </c>
      <c r="B2235" s="6" t="s">
        <v>6116</v>
      </c>
      <c r="C2235" s="6" t="s">
        <v>6117</v>
      </c>
      <c r="D2235" s="6" t="s">
        <v>41</v>
      </c>
      <c r="E2235" s="6" t="s">
        <v>16</v>
      </c>
      <c r="F2235" s="6">
        <v>90</v>
      </c>
      <c r="G2235" s="6" t="s">
        <v>6118</v>
      </c>
      <c r="H2235" s="6" t="s">
        <v>4017</v>
      </c>
      <c r="I2235" s="6" t="s">
        <v>32</v>
      </c>
      <c r="J2235" s="7">
        <v>44553</v>
      </c>
      <c r="K2235" s="6">
        <v>22</v>
      </c>
      <c r="L2235" s="6" t="s">
        <v>78</v>
      </c>
      <c r="M2235" s="8"/>
      <c r="O2235">
        <f t="shared" si="561"/>
        <v>0</v>
      </c>
      <c r="Q2235" s="5" t="str">
        <f t="shared" si="546"/>
        <v>2293</v>
      </c>
      <c r="R2235" s="6" t="str">
        <f t="shared" si="547"/>
        <v>Rita</v>
      </c>
      <c r="S2235" s="6" t="str">
        <f t="shared" si="548"/>
        <v>Mullen</v>
      </c>
      <c r="T2235" s="6" t="str">
        <f t="shared" si="549"/>
        <v>Ms</v>
      </c>
      <c r="U2235" s="6" t="str">
        <f t="shared" si="550"/>
        <v>F</v>
      </c>
      <c r="V2235" s="6" t="str">
        <f t="shared" si="551"/>
        <v>90</v>
      </c>
      <c r="W2235" s="6" t="str">
        <f t="shared" si="552"/>
        <v>Henry Street</v>
      </c>
      <c r="X2235" s="6" t="str">
        <f t="shared" si="553"/>
        <v>et</v>
      </c>
      <c r="Y2235" s="6" t="str">
        <f t="shared" si="554"/>
        <v>Henry Street</v>
      </c>
      <c r="Z2235" s="6" t="str">
        <f t="shared" si="555"/>
        <v>Whyteleafe</v>
      </c>
      <c r="AA2235" s="6" t="str">
        <f t="shared" si="556"/>
        <v>WC</v>
      </c>
      <c r="AB2235" s="7" t="str">
        <f t="shared" si="557"/>
        <v>44553</v>
      </c>
      <c r="AC2235" s="6" t="str">
        <f t="shared" si="558"/>
        <v>22</v>
      </c>
      <c r="AD2235" s="6" t="str">
        <f t="shared" si="559"/>
        <v>C2</v>
      </c>
      <c r="AE2235" s="8" t="str">
        <f t="shared" si="560"/>
        <v/>
      </c>
    </row>
    <row r="2236" spans="1:31" x14ac:dyDescent="0.25">
      <c r="A2236" s="9">
        <v>2294</v>
      </c>
      <c r="B2236" s="10" t="s">
        <v>6119</v>
      </c>
      <c r="C2236" s="10" t="s">
        <v>6120</v>
      </c>
      <c r="D2236" s="10" t="s">
        <v>41</v>
      </c>
      <c r="E2236" s="10" t="s">
        <v>16</v>
      </c>
      <c r="F2236" s="10">
        <v>60</v>
      </c>
      <c r="G2236" s="10" t="s">
        <v>6121</v>
      </c>
      <c r="H2236" s="10" t="s">
        <v>1126</v>
      </c>
      <c r="I2236" s="10" t="s">
        <v>32</v>
      </c>
      <c r="J2236" s="11">
        <v>43995</v>
      </c>
      <c r="K2236" s="10">
        <v>12</v>
      </c>
      <c r="L2236" s="10" t="s">
        <v>39</v>
      </c>
      <c r="M2236" s="12"/>
      <c r="O2236">
        <f t="shared" si="561"/>
        <v>0</v>
      </c>
      <c r="Q2236" s="9" t="str">
        <f t="shared" si="546"/>
        <v>2294</v>
      </c>
      <c r="R2236" s="10" t="str">
        <f t="shared" si="547"/>
        <v>Suzi</v>
      </c>
      <c r="S2236" s="10" t="str">
        <f t="shared" si="548"/>
        <v>Harper</v>
      </c>
      <c r="T2236" s="10" t="str">
        <f t="shared" si="549"/>
        <v>Ms</v>
      </c>
      <c r="U2236" s="10" t="str">
        <f t="shared" si="550"/>
        <v>F</v>
      </c>
      <c r="V2236" s="10" t="str">
        <f t="shared" si="551"/>
        <v>60</v>
      </c>
      <c r="W2236" s="10" t="str">
        <f t="shared" si="552"/>
        <v>Hensford Gardens</v>
      </c>
      <c r="X2236" s="10" t="str">
        <f t="shared" si="553"/>
        <v>ns</v>
      </c>
      <c r="Y2236" s="10" t="str">
        <f t="shared" si="554"/>
        <v>Hensford Gardens</v>
      </c>
      <c r="Z2236" s="10" t="str">
        <f t="shared" si="555"/>
        <v>Poole</v>
      </c>
      <c r="AA2236" s="10" t="str">
        <f t="shared" si="556"/>
        <v>WC</v>
      </c>
      <c r="AB2236" s="11" t="str">
        <f t="shared" si="557"/>
        <v>43995</v>
      </c>
      <c r="AC2236" s="10" t="str">
        <f t="shared" si="558"/>
        <v>12</v>
      </c>
      <c r="AD2236" s="10" t="str">
        <f t="shared" si="559"/>
        <v>C1</v>
      </c>
      <c r="AE2236" s="12" t="str">
        <f t="shared" si="560"/>
        <v/>
      </c>
    </row>
    <row r="2237" spans="1:31" x14ac:dyDescent="0.25">
      <c r="A2237" s="5">
        <v>2295</v>
      </c>
      <c r="B2237" s="6" t="s">
        <v>6122</v>
      </c>
      <c r="C2237" s="6" t="s">
        <v>2941</v>
      </c>
      <c r="D2237" s="6" t="s">
        <v>28</v>
      </c>
      <c r="E2237" s="6" t="s">
        <v>29</v>
      </c>
      <c r="F2237" s="6">
        <v>30</v>
      </c>
      <c r="G2237" s="6" t="s">
        <v>6123</v>
      </c>
      <c r="H2237" s="6" t="s">
        <v>4697</v>
      </c>
      <c r="I2237" s="6" t="s">
        <v>291</v>
      </c>
      <c r="J2237" s="7">
        <v>44251</v>
      </c>
      <c r="K2237" s="6">
        <v>73</v>
      </c>
      <c r="L2237" s="6" t="s">
        <v>157</v>
      </c>
      <c r="M2237" s="8"/>
      <c r="O2237">
        <f t="shared" si="561"/>
        <v>0</v>
      </c>
      <c r="Q2237" s="5" t="str">
        <f t="shared" si="546"/>
        <v>2295</v>
      </c>
      <c r="R2237" s="6" t="str">
        <f t="shared" si="547"/>
        <v>Rayford</v>
      </c>
      <c r="S2237" s="6" t="str">
        <f t="shared" si="548"/>
        <v>Shannon</v>
      </c>
      <c r="T2237" s="6" t="str">
        <f t="shared" si="549"/>
        <v>Mr</v>
      </c>
      <c r="U2237" s="6" t="str">
        <f t="shared" si="550"/>
        <v>M</v>
      </c>
      <c r="V2237" s="6" t="str">
        <f t="shared" si="551"/>
        <v>30</v>
      </c>
      <c r="W2237" s="6" t="str">
        <f t="shared" si="552"/>
        <v>Henton Court</v>
      </c>
      <c r="X2237" s="6" t="str">
        <f t="shared" si="553"/>
        <v>rt</v>
      </c>
      <c r="Y2237" s="6" t="str">
        <f t="shared" si="554"/>
        <v>Henton Court</v>
      </c>
      <c r="Z2237" s="6" t="str">
        <f t="shared" si="555"/>
        <v>Kingston Upon Thames</v>
      </c>
      <c r="AA2237" s="6" t="str">
        <f t="shared" si="556"/>
        <v>HS</v>
      </c>
      <c r="AB2237" s="7" t="str">
        <f t="shared" si="557"/>
        <v>44251</v>
      </c>
      <c r="AC2237" s="6" t="str">
        <f t="shared" si="558"/>
        <v>73</v>
      </c>
      <c r="AD2237" s="6" t="str">
        <f t="shared" si="559"/>
        <v>C3</v>
      </c>
      <c r="AE2237" s="8" t="str">
        <f t="shared" si="560"/>
        <v/>
      </c>
    </row>
    <row r="2238" spans="1:31" x14ac:dyDescent="0.25">
      <c r="A2238" s="9">
        <v>2296</v>
      </c>
      <c r="B2238" s="10" t="s">
        <v>125</v>
      </c>
      <c r="C2238" s="10" t="s">
        <v>6124</v>
      </c>
      <c r="D2238" s="10" t="s">
        <v>28</v>
      </c>
      <c r="E2238" s="10" t="s">
        <v>29</v>
      </c>
      <c r="F2238" s="10">
        <v>30</v>
      </c>
      <c r="G2238" s="10" t="s">
        <v>6125</v>
      </c>
      <c r="H2238" s="10" t="s">
        <v>6126</v>
      </c>
      <c r="I2238" s="10" t="s">
        <v>108</v>
      </c>
      <c r="J2238" s="11">
        <v>43645</v>
      </c>
      <c r="K2238" s="10">
        <v>58</v>
      </c>
      <c r="L2238" s="10" t="s">
        <v>157</v>
      </c>
      <c r="M2238" s="12"/>
      <c r="O2238">
        <f t="shared" si="561"/>
        <v>0</v>
      </c>
      <c r="Q2238" s="9" t="str">
        <f t="shared" si="546"/>
        <v>2296</v>
      </c>
      <c r="R2238" s="10" t="str">
        <f t="shared" si="547"/>
        <v>Merlin</v>
      </c>
      <c r="S2238" s="10" t="str">
        <f t="shared" si="548"/>
        <v>Arroyo</v>
      </c>
      <c r="T2238" s="10" t="str">
        <f t="shared" si="549"/>
        <v>Mr</v>
      </c>
      <c r="U2238" s="10" t="str">
        <f t="shared" si="550"/>
        <v>M</v>
      </c>
      <c r="V2238" s="10" t="str">
        <f t="shared" si="551"/>
        <v>30</v>
      </c>
      <c r="W2238" s="10" t="str">
        <f t="shared" si="552"/>
        <v>Henty Walk</v>
      </c>
      <c r="X2238" s="10" t="str">
        <f t="shared" si="553"/>
        <v>lk</v>
      </c>
      <c r="Y2238" s="10" t="str">
        <f t="shared" si="554"/>
        <v>Henty Walk</v>
      </c>
      <c r="Z2238" s="10" t="str">
        <f t="shared" si="555"/>
        <v>Carrbridge</v>
      </c>
      <c r="AA2238" s="10" t="str">
        <f t="shared" si="556"/>
        <v>CB</v>
      </c>
      <c r="AB2238" s="11" t="str">
        <f t="shared" si="557"/>
        <v>43645</v>
      </c>
      <c r="AC2238" s="10" t="str">
        <f t="shared" si="558"/>
        <v>58</v>
      </c>
      <c r="AD2238" s="10" t="str">
        <f t="shared" si="559"/>
        <v>C3</v>
      </c>
      <c r="AE2238" s="12" t="str">
        <f t="shared" si="560"/>
        <v/>
      </c>
    </row>
    <row r="2239" spans="1:31" x14ac:dyDescent="0.25">
      <c r="A2239" s="5">
        <v>2297</v>
      </c>
      <c r="B2239" s="6" t="s">
        <v>6127</v>
      </c>
      <c r="C2239" s="6" t="s">
        <v>5409</v>
      </c>
      <c r="D2239" s="6" t="s">
        <v>28</v>
      </c>
      <c r="E2239" s="6" t="s">
        <v>29</v>
      </c>
      <c r="F2239" s="6">
        <v>30</v>
      </c>
      <c r="G2239" s="6" t="s">
        <v>6128</v>
      </c>
      <c r="H2239" s="6" t="s">
        <v>651</v>
      </c>
      <c r="I2239" s="6" t="s">
        <v>32</v>
      </c>
      <c r="J2239" s="7">
        <v>43648</v>
      </c>
      <c r="K2239" s="6">
        <v>31</v>
      </c>
      <c r="L2239" s="6" t="s">
        <v>33</v>
      </c>
      <c r="M2239" s="8"/>
      <c r="O2239">
        <f t="shared" si="561"/>
        <v>0</v>
      </c>
      <c r="Q2239" s="5" t="str">
        <f t="shared" si="546"/>
        <v>2297</v>
      </c>
      <c r="R2239" s="6" t="str">
        <f t="shared" si="547"/>
        <v>Deandre</v>
      </c>
      <c r="S2239" s="6" t="str">
        <f t="shared" si="548"/>
        <v>Light</v>
      </c>
      <c r="T2239" s="6" t="str">
        <f t="shared" si="549"/>
        <v>Mr</v>
      </c>
      <c r="U2239" s="6" t="str">
        <f t="shared" si="550"/>
        <v>M</v>
      </c>
      <c r="V2239" s="6" t="str">
        <f t="shared" si="551"/>
        <v>30</v>
      </c>
      <c r="W2239" s="6" t="str">
        <f t="shared" si="552"/>
        <v>Henwick Rd</v>
      </c>
      <c r="X2239" s="6" t="str">
        <f t="shared" si="553"/>
        <v>Rd</v>
      </c>
      <c r="Y2239" s="6" t="str">
        <f t="shared" si="554"/>
        <v>Henwick Road</v>
      </c>
      <c r="Z2239" s="6" t="str">
        <f t="shared" si="555"/>
        <v>London</v>
      </c>
      <c r="AA2239" s="6" t="str">
        <f t="shared" si="556"/>
        <v>WC</v>
      </c>
      <c r="AB2239" s="7" t="str">
        <f t="shared" si="557"/>
        <v>43648</v>
      </c>
      <c r="AC2239" s="6" t="str">
        <f t="shared" si="558"/>
        <v>31</v>
      </c>
      <c r="AD2239" s="6" t="str">
        <f t="shared" si="559"/>
        <v>A3</v>
      </c>
      <c r="AE2239" s="8" t="str">
        <f t="shared" si="560"/>
        <v/>
      </c>
    </row>
    <row r="2240" spans="1:31" x14ac:dyDescent="0.25">
      <c r="A2240" s="9">
        <v>2298</v>
      </c>
      <c r="B2240" s="10" t="s">
        <v>6129</v>
      </c>
      <c r="C2240" s="10" t="s">
        <v>4545</v>
      </c>
      <c r="D2240" s="10" t="s">
        <v>28</v>
      </c>
      <c r="E2240" s="10" t="s">
        <v>29</v>
      </c>
      <c r="F2240" s="10">
        <v>30</v>
      </c>
      <c r="G2240" s="10" t="s">
        <v>6130</v>
      </c>
      <c r="H2240" s="10" t="s">
        <v>1940</v>
      </c>
      <c r="I2240" s="10" t="s">
        <v>25</v>
      </c>
      <c r="J2240" s="11">
        <v>44218</v>
      </c>
      <c r="K2240" s="10">
        <v>74</v>
      </c>
      <c r="L2240" s="10" t="s">
        <v>52</v>
      </c>
      <c r="M2240" s="12"/>
      <c r="O2240">
        <f t="shared" si="561"/>
        <v>0</v>
      </c>
      <c r="Q2240" s="9" t="str">
        <f t="shared" si="546"/>
        <v>2298</v>
      </c>
      <c r="R2240" s="10" t="str">
        <f t="shared" si="547"/>
        <v>Julio</v>
      </c>
      <c r="S2240" s="10" t="str">
        <f t="shared" si="548"/>
        <v>Cote</v>
      </c>
      <c r="T2240" s="10" t="str">
        <f t="shared" si="549"/>
        <v>Mr</v>
      </c>
      <c r="U2240" s="10" t="str">
        <f t="shared" si="550"/>
        <v>M</v>
      </c>
      <c r="V2240" s="10" t="str">
        <f t="shared" si="551"/>
        <v>30</v>
      </c>
      <c r="W2240" s="10" t="str">
        <f t="shared" si="552"/>
        <v>Henwick Road</v>
      </c>
      <c r="X2240" s="10" t="str">
        <f t="shared" si="553"/>
        <v>ad</v>
      </c>
      <c r="Y2240" s="10" t="str">
        <f t="shared" si="554"/>
        <v>Henwick Road</v>
      </c>
      <c r="Z2240" s="10" t="str">
        <f t="shared" si="555"/>
        <v>Henlow</v>
      </c>
      <c r="AA2240" s="10" t="str">
        <f t="shared" si="556"/>
        <v>HG</v>
      </c>
      <c r="AB2240" s="11" t="str">
        <f t="shared" si="557"/>
        <v>44218</v>
      </c>
      <c r="AC2240" s="10" t="str">
        <f t="shared" si="558"/>
        <v>74</v>
      </c>
      <c r="AD2240" s="10" t="str">
        <f t="shared" si="559"/>
        <v>A1</v>
      </c>
      <c r="AE2240" s="12" t="str">
        <f t="shared" si="560"/>
        <v/>
      </c>
    </row>
    <row r="2241" spans="1:31" x14ac:dyDescent="0.25">
      <c r="A2241" s="5">
        <v>2299</v>
      </c>
      <c r="B2241" s="6" t="s">
        <v>5813</v>
      </c>
      <c r="C2241" s="6" t="s">
        <v>2796</v>
      </c>
      <c r="D2241" s="6" t="s">
        <v>15</v>
      </c>
      <c r="E2241" s="6" t="s">
        <v>16</v>
      </c>
      <c r="F2241" s="6">
        <v>30</v>
      </c>
      <c r="G2241" s="6" t="s">
        <v>6131</v>
      </c>
      <c r="H2241" s="6" t="s">
        <v>6132</v>
      </c>
      <c r="I2241" s="6" t="s">
        <v>38</v>
      </c>
      <c r="J2241" s="7">
        <v>43887</v>
      </c>
      <c r="K2241" s="6">
        <v>30</v>
      </c>
      <c r="L2241" s="6" t="s">
        <v>157</v>
      </c>
      <c r="M2241" s="8"/>
      <c r="O2241">
        <f t="shared" si="561"/>
        <v>0</v>
      </c>
      <c r="Q2241" s="5" t="str">
        <f t="shared" si="546"/>
        <v>2299</v>
      </c>
      <c r="R2241" s="6" t="str">
        <f t="shared" si="547"/>
        <v>Marceline</v>
      </c>
      <c r="S2241" s="6" t="str">
        <f t="shared" si="548"/>
        <v>Roach</v>
      </c>
      <c r="T2241" s="6" t="str">
        <f t="shared" si="549"/>
        <v>Mrs</v>
      </c>
      <c r="U2241" s="6" t="str">
        <f t="shared" si="550"/>
        <v>F</v>
      </c>
      <c r="V2241" s="6" t="str">
        <f t="shared" si="551"/>
        <v>30</v>
      </c>
      <c r="W2241" s="6" t="str">
        <f t="shared" si="552"/>
        <v>Henwood Road</v>
      </c>
      <c r="X2241" s="6" t="str">
        <f t="shared" si="553"/>
        <v>ad</v>
      </c>
      <c r="Y2241" s="6" t="str">
        <f t="shared" si="554"/>
        <v>Henwood Road</v>
      </c>
      <c r="Z2241" s="6" t="str">
        <f t="shared" si="555"/>
        <v>Deeside</v>
      </c>
      <c r="AA2241" s="6" t="str">
        <f t="shared" si="556"/>
        <v>RM</v>
      </c>
      <c r="AB2241" s="7" t="str">
        <f t="shared" si="557"/>
        <v>43887</v>
      </c>
      <c r="AC2241" s="6" t="str">
        <f t="shared" si="558"/>
        <v>30</v>
      </c>
      <c r="AD2241" s="6" t="str">
        <f t="shared" si="559"/>
        <v>C3</v>
      </c>
      <c r="AE2241" s="8" t="str">
        <f t="shared" si="560"/>
        <v/>
      </c>
    </row>
    <row r="2242" spans="1:31" x14ac:dyDescent="0.25">
      <c r="A2242" s="9">
        <v>2300</v>
      </c>
      <c r="B2242" s="10" t="s">
        <v>4583</v>
      </c>
      <c r="C2242" s="10" t="s">
        <v>3922</v>
      </c>
      <c r="D2242" s="10" t="s">
        <v>28</v>
      </c>
      <c r="E2242" s="10" t="s">
        <v>29</v>
      </c>
      <c r="F2242" s="10">
        <v>90</v>
      </c>
      <c r="G2242" s="10" t="s">
        <v>6133</v>
      </c>
      <c r="H2242" s="10" t="s">
        <v>1541</v>
      </c>
      <c r="I2242" s="10" t="s">
        <v>1542</v>
      </c>
      <c r="J2242" s="11">
        <v>43800</v>
      </c>
      <c r="K2242" s="10">
        <v>73</v>
      </c>
      <c r="L2242" s="10" t="s">
        <v>157</v>
      </c>
      <c r="M2242" s="12"/>
      <c r="O2242">
        <f t="shared" si="561"/>
        <v>0</v>
      </c>
      <c r="Q2242" s="9" t="str">
        <f t="shared" si="546"/>
        <v>2300</v>
      </c>
      <c r="R2242" s="10" t="str">
        <f t="shared" si="547"/>
        <v>Timothy</v>
      </c>
      <c r="S2242" s="10" t="str">
        <f t="shared" si="548"/>
        <v>Herrington</v>
      </c>
      <c r="T2242" s="10" t="str">
        <f t="shared" si="549"/>
        <v>Mr</v>
      </c>
      <c r="U2242" s="10" t="str">
        <f t="shared" si="550"/>
        <v>M</v>
      </c>
      <c r="V2242" s="10" t="str">
        <f t="shared" si="551"/>
        <v>90</v>
      </c>
      <c r="W2242" s="10" t="str">
        <f t="shared" si="552"/>
        <v>Hepworth Road</v>
      </c>
      <c r="X2242" s="10" t="str">
        <f t="shared" si="553"/>
        <v>ad</v>
      </c>
      <c r="Y2242" s="10" t="str">
        <f t="shared" si="554"/>
        <v>Hepworth Road</v>
      </c>
      <c r="Z2242" s="10" t="str">
        <f t="shared" si="555"/>
        <v>Bewdley</v>
      </c>
      <c r="AA2242" s="10" t="str">
        <f t="shared" si="556"/>
        <v>HU</v>
      </c>
      <c r="AB2242" s="11" t="str">
        <f t="shared" si="557"/>
        <v>43800</v>
      </c>
      <c r="AC2242" s="10" t="str">
        <f t="shared" si="558"/>
        <v>73</v>
      </c>
      <c r="AD2242" s="10" t="str">
        <f t="shared" si="559"/>
        <v>C3</v>
      </c>
      <c r="AE2242" s="12" t="str">
        <f t="shared" si="560"/>
        <v/>
      </c>
    </row>
    <row r="2243" spans="1:31" x14ac:dyDescent="0.25">
      <c r="A2243" s="5">
        <v>2301</v>
      </c>
      <c r="B2243" s="6" t="s">
        <v>3536</v>
      </c>
      <c r="C2243" s="6" t="s">
        <v>3984</v>
      </c>
      <c r="D2243" s="6" t="s">
        <v>28</v>
      </c>
      <c r="E2243" s="6" t="s">
        <v>29</v>
      </c>
      <c r="F2243" s="6">
        <v>30</v>
      </c>
      <c r="G2243" s="6" t="s">
        <v>6134</v>
      </c>
      <c r="H2243" s="6" t="s">
        <v>1888</v>
      </c>
      <c r="I2243" s="6" t="s">
        <v>291</v>
      </c>
      <c r="J2243" s="7">
        <v>44077</v>
      </c>
      <c r="K2243" s="6">
        <v>75</v>
      </c>
      <c r="L2243" s="6" t="s">
        <v>62</v>
      </c>
      <c r="M2243" s="8"/>
      <c r="O2243">
        <f t="shared" si="561"/>
        <v>0</v>
      </c>
      <c r="Q2243" s="5" t="str">
        <f t="shared" si="546"/>
        <v>2301</v>
      </c>
      <c r="R2243" s="6" t="str">
        <f t="shared" si="547"/>
        <v>Joaquin</v>
      </c>
      <c r="S2243" s="6" t="str">
        <f t="shared" si="548"/>
        <v>Smiley</v>
      </c>
      <c r="T2243" s="6" t="str">
        <f t="shared" si="549"/>
        <v>Mr</v>
      </c>
      <c r="U2243" s="6" t="str">
        <f t="shared" si="550"/>
        <v>M</v>
      </c>
      <c r="V2243" s="6" t="str">
        <f t="shared" si="551"/>
        <v>30</v>
      </c>
      <c r="W2243" s="6" t="str">
        <f t="shared" si="552"/>
        <v>Herbert Cottages</v>
      </c>
      <c r="X2243" s="6" t="str">
        <f t="shared" si="553"/>
        <v>es</v>
      </c>
      <c r="Y2243" s="6" t="str">
        <f t="shared" si="554"/>
        <v>Herbert Cottages</v>
      </c>
      <c r="Z2243" s="6" t="str">
        <f t="shared" si="555"/>
        <v>Isle Of Jura</v>
      </c>
      <c r="AA2243" s="6" t="str">
        <f t="shared" si="556"/>
        <v>HS</v>
      </c>
      <c r="AB2243" s="7" t="str">
        <f t="shared" si="557"/>
        <v>44077</v>
      </c>
      <c r="AC2243" s="6" t="str">
        <f t="shared" si="558"/>
        <v>75</v>
      </c>
      <c r="AD2243" s="6" t="str">
        <f t="shared" si="559"/>
        <v>C4</v>
      </c>
      <c r="AE2243" s="8" t="str">
        <f t="shared" si="560"/>
        <v/>
      </c>
    </row>
    <row r="2244" spans="1:31" x14ac:dyDescent="0.25">
      <c r="A2244" s="9">
        <v>2302</v>
      </c>
      <c r="B2244" s="10" t="s">
        <v>894</v>
      </c>
      <c r="C2244" s="10" t="s">
        <v>3497</v>
      </c>
      <c r="D2244" s="10" t="s">
        <v>28</v>
      </c>
      <c r="E2244" s="10" t="s">
        <v>29</v>
      </c>
      <c r="F2244" s="10">
        <v>90</v>
      </c>
      <c r="G2244" s="10" t="s">
        <v>6135</v>
      </c>
      <c r="H2244" s="10" t="s">
        <v>941</v>
      </c>
      <c r="I2244" s="10" t="s">
        <v>942</v>
      </c>
      <c r="J2244" s="11">
        <v>43495</v>
      </c>
      <c r="K2244" s="10">
        <v>48</v>
      </c>
      <c r="L2244" s="10" t="s">
        <v>68</v>
      </c>
      <c r="M2244" s="12"/>
      <c r="O2244">
        <f t="shared" si="561"/>
        <v>0</v>
      </c>
      <c r="Q2244" s="9" t="str">
        <f t="shared" si="546"/>
        <v>2302</v>
      </c>
      <c r="R2244" s="10" t="str">
        <f t="shared" si="547"/>
        <v>Hal</v>
      </c>
      <c r="S2244" s="10" t="str">
        <f t="shared" si="548"/>
        <v>Kane</v>
      </c>
      <c r="T2244" s="10" t="str">
        <f t="shared" si="549"/>
        <v>Mr</v>
      </c>
      <c r="U2244" s="10" t="str">
        <f t="shared" si="550"/>
        <v>M</v>
      </c>
      <c r="V2244" s="10" t="str">
        <f t="shared" si="551"/>
        <v>90</v>
      </c>
      <c r="W2244" s="10" t="str">
        <f t="shared" si="552"/>
        <v>Herbert Place</v>
      </c>
      <c r="X2244" s="10" t="str">
        <f t="shared" si="553"/>
        <v>ce</v>
      </c>
      <c r="Y2244" s="10" t="str">
        <f t="shared" si="554"/>
        <v>Herbert Place</v>
      </c>
      <c r="Z2244" s="10" t="str">
        <f t="shared" si="555"/>
        <v>Alford</v>
      </c>
      <c r="AA2244" s="10" t="str">
        <f t="shared" si="556"/>
        <v>G</v>
      </c>
      <c r="AB2244" s="11" t="str">
        <f t="shared" si="557"/>
        <v>43495</v>
      </c>
      <c r="AC2244" s="10" t="str">
        <f t="shared" si="558"/>
        <v>48</v>
      </c>
      <c r="AD2244" s="10" t="str">
        <f t="shared" si="559"/>
        <v>A2</v>
      </c>
      <c r="AE2244" s="12" t="str">
        <f t="shared" si="560"/>
        <v/>
      </c>
    </row>
    <row r="2245" spans="1:31" x14ac:dyDescent="0.25">
      <c r="A2245" s="5">
        <v>2303</v>
      </c>
      <c r="B2245" s="6" t="s">
        <v>6136</v>
      </c>
      <c r="C2245" s="6" t="s">
        <v>1674</v>
      </c>
      <c r="D2245" s="6" t="s">
        <v>49</v>
      </c>
      <c r="E2245" s="6" t="s">
        <v>16</v>
      </c>
      <c r="F2245" s="6">
        <v>90</v>
      </c>
      <c r="G2245" s="6" t="s">
        <v>6137</v>
      </c>
      <c r="H2245" s="6" t="s">
        <v>3355</v>
      </c>
      <c r="I2245" s="6" t="s">
        <v>144</v>
      </c>
      <c r="J2245" s="7">
        <v>43646</v>
      </c>
      <c r="K2245" s="6">
        <v>6</v>
      </c>
      <c r="L2245" s="6" t="s">
        <v>157</v>
      </c>
      <c r="M2245" s="8"/>
      <c r="O2245">
        <f t="shared" si="561"/>
        <v>0</v>
      </c>
      <c r="Q2245" s="5" t="str">
        <f t="shared" si="546"/>
        <v>2303</v>
      </c>
      <c r="R2245" s="6" t="str">
        <f t="shared" si="547"/>
        <v>Wanda</v>
      </c>
      <c r="S2245" s="6" t="str">
        <f t="shared" si="548"/>
        <v>Clay</v>
      </c>
      <c r="T2245" s="6" t="str">
        <f t="shared" si="549"/>
        <v>Miss</v>
      </c>
      <c r="U2245" s="6" t="str">
        <f t="shared" si="550"/>
        <v>F</v>
      </c>
      <c r="V2245" s="6" t="str">
        <f t="shared" si="551"/>
        <v>90</v>
      </c>
      <c r="W2245" s="6" t="str">
        <f t="shared" si="552"/>
        <v>Herchell Road</v>
      </c>
      <c r="X2245" s="6" t="str">
        <f t="shared" si="553"/>
        <v>ad</v>
      </c>
      <c r="Y2245" s="6" t="str">
        <f t="shared" si="554"/>
        <v>Herchell Road</v>
      </c>
      <c r="Z2245" s="6" t="str">
        <f t="shared" si="555"/>
        <v>Hamilton</v>
      </c>
      <c r="AA2245" s="6" t="str">
        <f t="shared" si="556"/>
        <v>UB</v>
      </c>
      <c r="AB2245" s="7" t="str">
        <f t="shared" si="557"/>
        <v>43646</v>
      </c>
      <c r="AC2245" s="6" t="str">
        <f t="shared" si="558"/>
        <v>6</v>
      </c>
      <c r="AD2245" s="6" t="str">
        <f t="shared" si="559"/>
        <v>C3</v>
      </c>
      <c r="AE2245" s="8" t="str">
        <f t="shared" si="560"/>
        <v/>
      </c>
    </row>
    <row r="2246" spans="1:31" x14ac:dyDescent="0.25">
      <c r="A2246" s="9">
        <v>2304</v>
      </c>
      <c r="B2246" s="10" t="s">
        <v>2470</v>
      </c>
      <c r="C2246" s="10" t="s">
        <v>2912</v>
      </c>
      <c r="D2246" s="10" t="s">
        <v>15</v>
      </c>
      <c r="E2246" s="10" t="s">
        <v>16</v>
      </c>
      <c r="F2246" s="10">
        <v>30</v>
      </c>
      <c r="G2246" s="10" t="s">
        <v>6138</v>
      </c>
      <c r="H2246" s="10" t="s">
        <v>1328</v>
      </c>
      <c r="I2246" s="10" t="s">
        <v>291</v>
      </c>
      <c r="J2246" s="11">
        <v>44512</v>
      </c>
      <c r="K2246" s="10">
        <v>93</v>
      </c>
      <c r="L2246" s="10" t="s">
        <v>62</v>
      </c>
      <c r="M2246" s="12"/>
      <c r="O2246">
        <f t="shared" si="561"/>
        <v>0</v>
      </c>
      <c r="Q2246" s="9" t="str">
        <f t="shared" ref="Q2246:Q2309" si="562">TRIM(A2246)</f>
        <v>2304</v>
      </c>
      <c r="R2246" s="10" t="str">
        <f t="shared" ref="R2246:R2309" si="563">TRIM(B2246)</f>
        <v>Gary</v>
      </c>
      <c r="S2246" s="10" t="str">
        <f t="shared" ref="S2246:S2309" si="564">TRIM(C2246)</f>
        <v>Yu</v>
      </c>
      <c r="T2246" s="10" t="str">
        <f t="shared" ref="T2246:T2309" si="565">TRIM(D2246)</f>
        <v>Mrs</v>
      </c>
      <c r="U2246" s="10" t="str">
        <f t="shared" ref="U2246:U2309" si="566">IF(ISNUMBER(SEARCH("f",TRIM(E2246))),"F","M")</f>
        <v>F</v>
      </c>
      <c r="V2246" s="10" t="str">
        <f t="shared" ref="V2246:V2309" si="567">TRIM(F2246)</f>
        <v>30</v>
      </c>
      <c r="W2246" s="10" t="str">
        <f t="shared" ref="W2246:W2309" si="568">SUBSTITUTE(SUBSTITUTE(SUBSTITUTE(PROPER(TRIM(G2246)),"(?)","")," (No",""),"'S","'s")</f>
        <v>Hercules Terrace</v>
      </c>
      <c r="X2246" s="10" t="str">
        <f t="shared" ref="X2246:X2309" si="569">RIGHT(W2246,2)</f>
        <v>ce</v>
      </c>
      <c r="Y2246" s="10" t="str">
        <f t="shared" ref="Y2246:Y2309" si="570">IF(OR(X2246="St",X2246="Av",X2246="Pl"),SUBSTITUTE(SUBSTITUTE(SUBSTITUTE(SUBSTITUTE(SUBSTITUTE(SUBSTITUTE(SUBSTITUTE(W2246,"Rd","Road"),"St","Street"),"Cls", "Close"),"Plc","Place"),"Bldgs","Buildings"),"Av","Avenue"),"Pl","Place"),SUBSTITUTE(SUBSTITUTE(SUBSTITUTE(SUBSTITUTE(SUBSTITUTE(W2246,"Rd","Road"),"Cls", "Close"),"Plc","Place"),"Bldgs","Buildings"),"Crt","Court"))</f>
        <v>Hercules Terrace</v>
      </c>
      <c r="Z2246" s="10" t="str">
        <f t="shared" ref="Z2246:Z2309" si="571">TRIM(H2246)</f>
        <v>Keith</v>
      </c>
      <c r="AA2246" s="10" t="str">
        <f t="shared" ref="AA2246:AA2309" si="572">TRIM(I2246)</f>
        <v>HS</v>
      </c>
      <c r="AB2246" s="11" t="str">
        <f t="shared" ref="AB2246:AB2309" si="573">TRIM(J2246)</f>
        <v>44512</v>
      </c>
      <c r="AC2246" s="10" t="str">
        <f t="shared" ref="AC2246:AC2309" si="574">TRIM(K2246)</f>
        <v>93</v>
      </c>
      <c r="AD2246" s="10" t="str">
        <f t="shared" ref="AD2246:AD2309" si="575">TRIM(L2246)</f>
        <v>C4</v>
      </c>
      <c r="AE2246" s="12" t="str">
        <f t="shared" ref="AE2246:AE2309" si="576">TRIM(M2246)</f>
        <v/>
      </c>
    </row>
    <row r="2247" spans="1:31" x14ac:dyDescent="0.25">
      <c r="A2247" s="5">
        <v>2305</v>
      </c>
      <c r="B2247" s="6" t="s">
        <v>6139</v>
      </c>
      <c r="C2247" s="6" t="s">
        <v>584</v>
      </c>
      <c r="D2247" s="6" t="s">
        <v>49</v>
      </c>
      <c r="E2247" s="6" t="s">
        <v>16</v>
      </c>
      <c r="F2247" s="6">
        <v>60</v>
      </c>
      <c r="G2247" s="6" t="s">
        <v>6140</v>
      </c>
      <c r="H2247" s="6" t="s">
        <v>1090</v>
      </c>
      <c r="I2247" s="6" t="s">
        <v>176</v>
      </c>
      <c r="J2247" s="7">
        <v>43524</v>
      </c>
      <c r="K2247" s="6">
        <v>23</v>
      </c>
      <c r="L2247" s="6" t="s">
        <v>52</v>
      </c>
      <c r="M2247" s="8"/>
      <c r="O2247">
        <f t="shared" si="561"/>
        <v>0</v>
      </c>
      <c r="Q2247" s="5" t="str">
        <f t="shared" si="562"/>
        <v>2305</v>
      </c>
      <c r="R2247" s="6" t="str">
        <f t="shared" si="563"/>
        <v>Lai</v>
      </c>
      <c r="S2247" s="6" t="str">
        <f t="shared" si="564"/>
        <v>Tracy</v>
      </c>
      <c r="T2247" s="6" t="str">
        <f t="shared" si="565"/>
        <v>Miss</v>
      </c>
      <c r="U2247" s="6" t="str">
        <f t="shared" si="566"/>
        <v>F</v>
      </c>
      <c r="V2247" s="6" t="str">
        <f t="shared" si="567"/>
        <v>60</v>
      </c>
      <c r="W2247" s="6" t="str">
        <f t="shared" si="568"/>
        <v>Hereford Street</v>
      </c>
      <c r="X2247" s="6" t="str">
        <f t="shared" si="569"/>
        <v>et</v>
      </c>
      <c r="Y2247" s="6" t="str">
        <f t="shared" si="570"/>
        <v>Hereford Street</v>
      </c>
      <c r="Z2247" s="6" t="str">
        <f t="shared" si="571"/>
        <v>Criccieth</v>
      </c>
      <c r="AA2247" s="6" t="str">
        <f t="shared" si="572"/>
        <v>CW</v>
      </c>
      <c r="AB2247" s="7" t="str">
        <f t="shared" si="573"/>
        <v>43524</v>
      </c>
      <c r="AC2247" s="6" t="str">
        <f t="shared" si="574"/>
        <v>23</v>
      </c>
      <c r="AD2247" s="6" t="str">
        <f t="shared" si="575"/>
        <v>A1</v>
      </c>
      <c r="AE2247" s="8" t="str">
        <f t="shared" si="576"/>
        <v/>
      </c>
    </row>
    <row r="2248" spans="1:31" x14ac:dyDescent="0.25">
      <c r="A2248" s="9">
        <v>2306</v>
      </c>
      <c r="B2248" s="10" t="s">
        <v>2253</v>
      </c>
      <c r="C2248" s="10" t="s">
        <v>4465</v>
      </c>
      <c r="D2248" s="10" t="s">
        <v>15</v>
      </c>
      <c r="E2248" s="10" t="s">
        <v>16</v>
      </c>
      <c r="F2248" s="10">
        <v>30</v>
      </c>
      <c r="G2248" s="10" t="s">
        <v>6141</v>
      </c>
      <c r="H2248" s="10" t="s">
        <v>2865</v>
      </c>
      <c r="I2248" s="10" t="s">
        <v>32</v>
      </c>
      <c r="J2248" s="11">
        <v>44412</v>
      </c>
      <c r="K2248" s="10">
        <v>59</v>
      </c>
      <c r="L2248" s="10" t="s">
        <v>68</v>
      </c>
      <c r="M2248" s="12"/>
      <c r="O2248">
        <f t="shared" si="561"/>
        <v>0</v>
      </c>
      <c r="Q2248" s="9" t="str">
        <f t="shared" si="562"/>
        <v>2306</v>
      </c>
      <c r="R2248" s="10" t="str">
        <f t="shared" si="563"/>
        <v>Lindsey</v>
      </c>
      <c r="S2248" s="10" t="str">
        <f t="shared" si="564"/>
        <v>Wiggins</v>
      </c>
      <c r="T2248" s="10" t="str">
        <f t="shared" si="565"/>
        <v>Mrs</v>
      </c>
      <c r="U2248" s="10" t="str">
        <f t="shared" si="566"/>
        <v>F</v>
      </c>
      <c r="V2248" s="10" t="str">
        <f t="shared" si="567"/>
        <v>30</v>
      </c>
      <c r="W2248" s="10" t="str">
        <f t="shared" si="568"/>
        <v>Heriot Avenue</v>
      </c>
      <c r="X2248" s="10" t="str">
        <f t="shared" si="569"/>
        <v>ue</v>
      </c>
      <c r="Y2248" s="10" t="str">
        <f t="shared" si="570"/>
        <v>Heriot Avenue</v>
      </c>
      <c r="Z2248" s="10" t="str">
        <f t="shared" si="571"/>
        <v>Tyne And Wear</v>
      </c>
      <c r="AA2248" s="10" t="str">
        <f t="shared" si="572"/>
        <v>WC</v>
      </c>
      <c r="AB2248" s="11" t="str">
        <f t="shared" si="573"/>
        <v>44412</v>
      </c>
      <c r="AC2248" s="10" t="str">
        <f t="shared" si="574"/>
        <v>59</v>
      </c>
      <c r="AD2248" s="10" t="str">
        <f t="shared" si="575"/>
        <v>A2</v>
      </c>
      <c r="AE2248" s="12" t="str">
        <f t="shared" si="576"/>
        <v/>
      </c>
    </row>
    <row r="2249" spans="1:31" x14ac:dyDescent="0.25">
      <c r="A2249" s="5">
        <v>2307</v>
      </c>
      <c r="B2249" s="6" t="s">
        <v>1990</v>
      </c>
      <c r="C2249" s="6" t="s">
        <v>1771</v>
      </c>
      <c r="D2249" s="6" t="s">
        <v>28</v>
      </c>
      <c r="E2249" s="6" t="s">
        <v>29</v>
      </c>
      <c r="F2249" s="6">
        <v>30</v>
      </c>
      <c r="G2249" s="6" t="s">
        <v>6142</v>
      </c>
      <c r="H2249" s="6" t="s">
        <v>903</v>
      </c>
      <c r="I2249" s="6" t="s">
        <v>571</v>
      </c>
      <c r="J2249" s="7">
        <v>44435</v>
      </c>
      <c r="K2249" s="6">
        <v>36</v>
      </c>
      <c r="L2249" s="6" t="s">
        <v>39</v>
      </c>
      <c r="M2249" s="8"/>
      <c r="O2249">
        <f t="shared" si="561"/>
        <v>0</v>
      </c>
      <c r="Q2249" s="5" t="str">
        <f t="shared" si="562"/>
        <v>2307</v>
      </c>
      <c r="R2249" s="6" t="str">
        <f t="shared" si="563"/>
        <v>Darren</v>
      </c>
      <c r="S2249" s="6" t="str">
        <f t="shared" si="564"/>
        <v>Bright</v>
      </c>
      <c r="T2249" s="6" t="str">
        <f t="shared" si="565"/>
        <v>Mr</v>
      </c>
      <c r="U2249" s="6" t="str">
        <f t="shared" si="566"/>
        <v>M</v>
      </c>
      <c r="V2249" s="6" t="str">
        <f t="shared" si="567"/>
        <v>30</v>
      </c>
      <c r="W2249" s="6" t="str">
        <f t="shared" si="568"/>
        <v>Herlwyn Gdns</v>
      </c>
      <c r="X2249" s="6" t="str">
        <f t="shared" si="569"/>
        <v>ns</v>
      </c>
      <c r="Y2249" s="6" t="str">
        <f t="shared" si="570"/>
        <v>Herlwyn Gdns</v>
      </c>
      <c r="Z2249" s="6" t="str">
        <f t="shared" si="571"/>
        <v>Abertillery</v>
      </c>
      <c r="AA2249" s="6" t="str">
        <f t="shared" si="572"/>
        <v>NP</v>
      </c>
      <c r="AB2249" s="7" t="str">
        <f t="shared" si="573"/>
        <v>44435</v>
      </c>
      <c r="AC2249" s="6" t="str">
        <f t="shared" si="574"/>
        <v>36</v>
      </c>
      <c r="AD2249" s="6" t="str">
        <f t="shared" si="575"/>
        <v>C1</v>
      </c>
      <c r="AE2249" s="8" t="str">
        <f t="shared" si="576"/>
        <v/>
      </c>
    </row>
    <row r="2250" spans="1:31" x14ac:dyDescent="0.25">
      <c r="A2250" s="9">
        <v>2308</v>
      </c>
      <c r="B2250" s="10" t="s">
        <v>6143</v>
      </c>
      <c r="C2250" s="10" t="s">
        <v>2680</v>
      </c>
      <c r="D2250" s="10" t="s">
        <v>49</v>
      </c>
      <c r="E2250" s="10" t="s">
        <v>16</v>
      </c>
      <c r="F2250" s="10">
        <v>60</v>
      </c>
      <c r="G2250" s="10" t="s">
        <v>6142</v>
      </c>
      <c r="H2250" s="10" t="s">
        <v>5321</v>
      </c>
      <c r="I2250" s="10" t="s">
        <v>32</v>
      </c>
      <c r="J2250" s="11">
        <v>43559</v>
      </c>
      <c r="K2250" s="10">
        <v>27</v>
      </c>
      <c r="L2250" s="10" t="s">
        <v>68</v>
      </c>
      <c r="M2250" s="12"/>
      <c r="O2250">
        <f t="shared" ref="O2250:O2313" si="577">COUNTBLANK(A2250:L2250)+COUNTIF(K2250,0)</f>
        <v>0</v>
      </c>
      <c r="Q2250" s="9" t="str">
        <f t="shared" si="562"/>
        <v>2308</v>
      </c>
      <c r="R2250" s="10" t="str">
        <f t="shared" si="563"/>
        <v>Shamika</v>
      </c>
      <c r="S2250" s="10" t="str">
        <f t="shared" si="564"/>
        <v>Dewitt</v>
      </c>
      <c r="T2250" s="10" t="str">
        <f t="shared" si="565"/>
        <v>Miss</v>
      </c>
      <c r="U2250" s="10" t="str">
        <f t="shared" si="566"/>
        <v>F</v>
      </c>
      <c r="V2250" s="10" t="str">
        <f t="shared" si="567"/>
        <v>60</v>
      </c>
      <c r="W2250" s="10" t="str">
        <f t="shared" si="568"/>
        <v>Herlwyn Gdns</v>
      </c>
      <c r="X2250" s="10" t="str">
        <f t="shared" si="569"/>
        <v>ns</v>
      </c>
      <c r="Y2250" s="10" t="str">
        <f t="shared" si="570"/>
        <v>Herlwyn Gdns</v>
      </c>
      <c r="Z2250" s="10" t="str">
        <f t="shared" si="571"/>
        <v>Wymondham</v>
      </c>
      <c r="AA2250" s="10" t="str">
        <f t="shared" si="572"/>
        <v>WC</v>
      </c>
      <c r="AB2250" s="11" t="str">
        <f t="shared" si="573"/>
        <v>43559</v>
      </c>
      <c r="AC2250" s="10" t="str">
        <f t="shared" si="574"/>
        <v>27</v>
      </c>
      <c r="AD2250" s="10" t="str">
        <f t="shared" si="575"/>
        <v>A2</v>
      </c>
      <c r="AE2250" s="12" t="str">
        <f t="shared" si="576"/>
        <v/>
      </c>
    </row>
    <row r="2251" spans="1:31" x14ac:dyDescent="0.25">
      <c r="A2251" s="5">
        <v>2309</v>
      </c>
      <c r="B2251" s="6" t="s">
        <v>6144</v>
      </c>
      <c r="C2251" s="6" t="s">
        <v>2412</v>
      </c>
      <c r="D2251" s="6" t="s">
        <v>28</v>
      </c>
      <c r="E2251" s="6" t="s">
        <v>29</v>
      </c>
      <c r="F2251" s="6">
        <v>60</v>
      </c>
      <c r="G2251" s="6" t="s">
        <v>6145</v>
      </c>
      <c r="H2251" s="6" t="s">
        <v>6146</v>
      </c>
      <c r="I2251" s="6" t="s">
        <v>291</v>
      </c>
      <c r="J2251" s="7">
        <v>43597</v>
      </c>
      <c r="K2251" s="6">
        <v>25</v>
      </c>
      <c r="L2251" s="6" t="s">
        <v>157</v>
      </c>
      <c r="M2251" s="8"/>
      <c r="O2251">
        <f t="shared" si="577"/>
        <v>0</v>
      </c>
      <c r="Q2251" s="5" t="str">
        <f t="shared" si="562"/>
        <v>2309</v>
      </c>
      <c r="R2251" s="6" t="str">
        <f t="shared" si="563"/>
        <v>Johnny</v>
      </c>
      <c r="S2251" s="6" t="str">
        <f t="shared" si="564"/>
        <v>Dunlap</v>
      </c>
      <c r="T2251" s="6" t="str">
        <f t="shared" si="565"/>
        <v>Mr</v>
      </c>
      <c r="U2251" s="6" t="str">
        <f t="shared" si="566"/>
        <v>M</v>
      </c>
      <c r="V2251" s="6" t="str">
        <f t="shared" si="567"/>
        <v>60</v>
      </c>
      <c r="W2251" s="6" t="str">
        <f t="shared" si="568"/>
        <v>Herne Grove</v>
      </c>
      <c r="X2251" s="6" t="str">
        <f t="shared" si="569"/>
        <v>ve</v>
      </c>
      <c r="Y2251" s="6" t="str">
        <f t="shared" si="570"/>
        <v>Herne Grove</v>
      </c>
      <c r="Z2251" s="6" t="str">
        <f t="shared" si="571"/>
        <v>Kelso</v>
      </c>
      <c r="AA2251" s="6" t="str">
        <f t="shared" si="572"/>
        <v>HS</v>
      </c>
      <c r="AB2251" s="7" t="str">
        <f t="shared" si="573"/>
        <v>43597</v>
      </c>
      <c r="AC2251" s="6" t="str">
        <f t="shared" si="574"/>
        <v>25</v>
      </c>
      <c r="AD2251" s="6" t="str">
        <f t="shared" si="575"/>
        <v>C3</v>
      </c>
      <c r="AE2251" s="8" t="str">
        <f t="shared" si="576"/>
        <v/>
      </c>
    </row>
    <row r="2252" spans="1:31" x14ac:dyDescent="0.25">
      <c r="A2252" s="9">
        <v>2310</v>
      </c>
      <c r="B2252" s="10" t="s">
        <v>1060</v>
      </c>
      <c r="C2252" s="10" t="s">
        <v>6147</v>
      </c>
      <c r="D2252" s="10" t="s">
        <v>28</v>
      </c>
      <c r="E2252" s="10" t="s">
        <v>29</v>
      </c>
      <c r="F2252" s="10">
        <v>90</v>
      </c>
      <c r="G2252" s="10" t="s">
        <v>6145</v>
      </c>
      <c r="H2252" s="10" t="s">
        <v>5051</v>
      </c>
      <c r="I2252" s="10" t="s">
        <v>32</v>
      </c>
      <c r="J2252" s="11">
        <v>44404</v>
      </c>
      <c r="K2252" s="10">
        <v>37</v>
      </c>
      <c r="L2252" s="10" t="s">
        <v>99</v>
      </c>
      <c r="M2252" s="12"/>
      <c r="O2252">
        <f t="shared" si="577"/>
        <v>0</v>
      </c>
      <c r="Q2252" s="9" t="str">
        <f t="shared" si="562"/>
        <v>2310</v>
      </c>
      <c r="R2252" s="10" t="str">
        <f t="shared" si="563"/>
        <v>Jarrod</v>
      </c>
      <c r="S2252" s="10" t="str">
        <f t="shared" si="564"/>
        <v>Gentry</v>
      </c>
      <c r="T2252" s="10" t="str">
        <f t="shared" si="565"/>
        <v>Mr</v>
      </c>
      <c r="U2252" s="10" t="str">
        <f t="shared" si="566"/>
        <v>M</v>
      </c>
      <c r="V2252" s="10" t="str">
        <f t="shared" si="567"/>
        <v>90</v>
      </c>
      <c r="W2252" s="10" t="str">
        <f t="shared" si="568"/>
        <v>Herne Grove</v>
      </c>
      <c r="X2252" s="10" t="str">
        <f t="shared" si="569"/>
        <v>ve</v>
      </c>
      <c r="Y2252" s="10" t="str">
        <f t="shared" si="570"/>
        <v>Herne Grove</v>
      </c>
      <c r="Z2252" s="10" t="str">
        <f t="shared" si="571"/>
        <v>Tewkesbury</v>
      </c>
      <c r="AA2252" s="10" t="str">
        <f t="shared" si="572"/>
        <v>WC</v>
      </c>
      <c r="AB2252" s="11" t="str">
        <f t="shared" si="573"/>
        <v>44404</v>
      </c>
      <c r="AC2252" s="10" t="str">
        <f t="shared" si="574"/>
        <v>37</v>
      </c>
      <c r="AD2252" s="10" t="str">
        <f t="shared" si="575"/>
        <v>E</v>
      </c>
      <c r="AE2252" s="12" t="str">
        <f t="shared" si="576"/>
        <v/>
      </c>
    </row>
    <row r="2253" spans="1:31" x14ac:dyDescent="0.25">
      <c r="A2253" s="5">
        <v>2311</v>
      </c>
      <c r="B2253" s="6" t="s">
        <v>6148</v>
      </c>
      <c r="C2253" s="6" t="s">
        <v>5522</v>
      </c>
      <c r="D2253" s="6" t="s">
        <v>28</v>
      </c>
      <c r="E2253" s="6" t="s">
        <v>29</v>
      </c>
      <c r="F2253" s="6">
        <v>30</v>
      </c>
      <c r="G2253" s="6" t="s">
        <v>6149</v>
      </c>
      <c r="H2253" s="6" t="s">
        <v>1185</v>
      </c>
      <c r="I2253" s="6" t="s">
        <v>171</v>
      </c>
      <c r="J2253" s="7">
        <v>43622</v>
      </c>
      <c r="K2253" s="6">
        <v>16</v>
      </c>
      <c r="L2253" s="6" t="s">
        <v>52</v>
      </c>
      <c r="M2253" s="8"/>
      <c r="O2253">
        <f t="shared" si="577"/>
        <v>0</v>
      </c>
      <c r="Q2253" s="5" t="str">
        <f t="shared" si="562"/>
        <v>2311</v>
      </c>
      <c r="R2253" s="6" t="str">
        <f t="shared" si="563"/>
        <v>Arden</v>
      </c>
      <c r="S2253" s="6" t="str">
        <f t="shared" si="564"/>
        <v>Putnam</v>
      </c>
      <c r="T2253" s="6" t="str">
        <f t="shared" si="565"/>
        <v>Mr</v>
      </c>
      <c r="U2253" s="6" t="str">
        <f t="shared" si="566"/>
        <v>M</v>
      </c>
      <c r="V2253" s="6" t="str">
        <f t="shared" si="567"/>
        <v>30</v>
      </c>
      <c r="W2253" s="6" t="str">
        <f t="shared" si="568"/>
        <v>Herne Place</v>
      </c>
      <c r="X2253" s="6" t="str">
        <f t="shared" si="569"/>
        <v>ce</v>
      </c>
      <c r="Y2253" s="6" t="str">
        <f t="shared" si="570"/>
        <v>Herne Place</v>
      </c>
      <c r="Z2253" s="6" t="str">
        <f t="shared" si="571"/>
        <v>Coatbridge</v>
      </c>
      <c r="AA2253" s="6" t="str">
        <f t="shared" si="572"/>
        <v>PR</v>
      </c>
      <c r="AB2253" s="7" t="str">
        <f t="shared" si="573"/>
        <v>43622</v>
      </c>
      <c r="AC2253" s="6" t="str">
        <f t="shared" si="574"/>
        <v>16</v>
      </c>
      <c r="AD2253" s="6" t="str">
        <f t="shared" si="575"/>
        <v>A1</v>
      </c>
      <c r="AE2253" s="8" t="str">
        <f t="shared" si="576"/>
        <v/>
      </c>
    </row>
    <row r="2254" spans="1:31" x14ac:dyDescent="0.25">
      <c r="A2254" s="9">
        <v>2312</v>
      </c>
      <c r="B2254" s="10" t="s">
        <v>6150</v>
      </c>
      <c r="C2254" s="10" t="s">
        <v>351</v>
      </c>
      <c r="D2254" s="10" t="s">
        <v>28</v>
      </c>
      <c r="E2254" s="10" t="s">
        <v>29</v>
      </c>
      <c r="F2254" s="10">
        <v>90</v>
      </c>
      <c r="G2254" s="10" t="s">
        <v>6151</v>
      </c>
      <c r="H2254" s="10" t="s">
        <v>1098</v>
      </c>
      <c r="I2254" s="10" t="s">
        <v>25</v>
      </c>
      <c r="J2254" s="11">
        <v>43864</v>
      </c>
      <c r="K2254" s="10">
        <v>49</v>
      </c>
      <c r="L2254" s="10" t="s">
        <v>78</v>
      </c>
      <c r="M2254" s="12"/>
      <c r="O2254">
        <f t="shared" si="577"/>
        <v>0</v>
      </c>
      <c r="Q2254" s="9" t="str">
        <f t="shared" si="562"/>
        <v>2312</v>
      </c>
      <c r="R2254" s="10" t="str">
        <f t="shared" si="563"/>
        <v>Stephan</v>
      </c>
      <c r="S2254" s="10" t="str">
        <f t="shared" si="564"/>
        <v>Stapleton</v>
      </c>
      <c r="T2254" s="10" t="str">
        <f t="shared" si="565"/>
        <v>Mr</v>
      </c>
      <c r="U2254" s="10" t="str">
        <f t="shared" si="566"/>
        <v>M</v>
      </c>
      <c r="V2254" s="10" t="str">
        <f t="shared" si="567"/>
        <v>90</v>
      </c>
      <c r="W2254" s="10" t="str">
        <f t="shared" si="568"/>
        <v>Herrip Street</v>
      </c>
      <c r="X2254" s="10" t="str">
        <f t="shared" si="569"/>
        <v>et</v>
      </c>
      <c r="Y2254" s="10" t="str">
        <f t="shared" si="570"/>
        <v>Herrip Street</v>
      </c>
      <c r="Z2254" s="10" t="str">
        <f t="shared" si="571"/>
        <v>Heathfield</v>
      </c>
      <c r="AA2254" s="10" t="str">
        <f t="shared" si="572"/>
        <v>HG</v>
      </c>
      <c r="AB2254" s="11" t="str">
        <f t="shared" si="573"/>
        <v>43864</v>
      </c>
      <c r="AC2254" s="10" t="str">
        <f t="shared" si="574"/>
        <v>49</v>
      </c>
      <c r="AD2254" s="10" t="str">
        <f t="shared" si="575"/>
        <v>C2</v>
      </c>
      <c r="AE2254" s="12" t="str">
        <f t="shared" si="576"/>
        <v/>
      </c>
    </row>
    <row r="2255" spans="1:31" x14ac:dyDescent="0.25">
      <c r="A2255" s="5">
        <v>2313</v>
      </c>
      <c r="B2255" s="6" t="s">
        <v>3246</v>
      </c>
      <c r="C2255" s="6" t="s">
        <v>5500</v>
      </c>
      <c r="D2255" s="6" t="s">
        <v>28</v>
      </c>
      <c r="E2255" s="6" t="s">
        <v>29</v>
      </c>
      <c r="F2255" s="6">
        <v>60</v>
      </c>
      <c r="G2255" s="6" t="s">
        <v>6152</v>
      </c>
      <c r="H2255" s="6" t="s">
        <v>4849</v>
      </c>
      <c r="I2255" s="6" t="s">
        <v>291</v>
      </c>
      <c r="J2255" s="7">
        <v>44169</v>
      </c>
      <c r="K2255" s="6">
        <v>2</v>
      </c>
      <c r="L2255" s="6" t="s">
        <v>39</v>
      </c>
      <c r="M2255" s="8"/>
      <c r="O2255">
        <f t="shared" si="577"/>
        <v>0</v>
      </c>
      <c r="Q2255" s="5" t="str">
        <f t="shared" si="562"/>
        <v>2313</v>
      </c>
      <c r="R2255" s="6" t="str">
        <f t="shared" si="563"/>
        <v>Raleigh</v>
      </c>
      <c r="S2255" s="6" t="str">
        <f t="shared" si="564"/>
        <v>Henley</v>
      </c>
      <c r="T2255" s="6" t="str">
        <f t="shared" si="565"/>
        <v>Mr</v>
      </c>
      <c r="U2255" s="6" t="str">
        <f t="shared" si="566"/>
        <v>M</v>
      </c>
      <c r="V2255" s="6" t="str">
        <f t="shared" si="567"/>
        <v>60</v>
      </c>
      <c r="W2255" s="6" t="str">
        <f t="shared" si="568"/>
        <v>Hertford Road</v>
      </c>
      <c r="X2255" s="6" t="str">
        <f t="shared" si="569"/>
        <v>ad</v>
      </c>
      <c r="Y2255" s="6" t="str">
        <f t="shared" si="570"/>
        <v>Hertford Road</v>
      </c>
      <c r="Z2255" s="6" t="str">
        <f t="shared" si="571"/>
        <v>Laurencekirk</v>
      </c>
      <c r="AA2255" s="6" t="str">
        <f t="shared" si="572"/>
        <v>HS</v>
      </c>
      <c r="AB2255" s="7" t="str">
        <f t="shared" si="573"/>
        <v>44169</v>
      </c>
      <c r="AC2255" s="6" t="str">
        <f t="shared" si="574"/>
        <v>2</v>
      </c>
      <c r="AD2255" s="6" t="str">
        <f t="shared" si="575"/>
        <v>C1</v>
      </c>
      <c r="AE2255" s="8" t="str">
        <f t="shared" si="576"/>
        <v/>
      </c>
    </row>
    <row r="2256" spans="1:31" x14ac:dyDescent="0.25">
      <c r="A2256" s="9">
        <v>2314</v>
      </c>
      <c r="B2256" s="10" t="s">
        <v>2724</v>
      </c>
      <c r="C2256" s="10" t="s">
        <v>4029</v>
      </c>
      <c r="D2256" s="10" t="s">
        <v>41</v>
      </c>
      <c r="E2256" s="10" t="s">
        <v>16</v>
      </c>
      <c r="F2256" s="10">
        <v>30</v>
      </c>
      <c r="G2256" s="10" t="s">
        <v>6153</v>
      </c>
      <c r="H2256" s="10" t="s">
        <v>3159</v>
      </c>
      <c r="I2256" s="10" t="s">
        <v>108</v>
      </c>
      <c r="J2256" s="11">
        <v>43748</v>
      </c>
      <c r="K2256" s="10">
        <v>26</v>
      </c>
      <c r="L2256" s="10" t="s">
        <v>52</v>
      </c>
      <c r="M2256" s="12"/>
      <c r="O2256">
        <f t="shared" si="577"/>
        <v>0</v>
      </c>
      <c r="Q2256" s="9" t="str">
        <f t="shared" si="562"/>
        <v>2314</v>
      </c>
      <c r="R2256" s="10" t="str">
        <f t="shared" si="563"/>
        <v>Terese</v>
      </c>
      <c r="S2256" s="10" t="str">
        <f t="shared" si="564"/>
        <v>Mcmillan</v>
      </c>
      <c r="T2256" s="10" t="str">
        <f t="shared" si="565"/>
        <v>Ms</v>
      </c>
      <c r="U2256" s="10" t="str">
        <f t="shared" si="566"/>
        <v>F</v>
      </c>
      <c r="V2256" s="10" t="str">
        <f t="shared" si="567"/>
        <v>30</v>
      </c>
      <c r="W2256" s="10" t="str">
        <f t="shared" si="568"/>
        <v>Hertsmere Road</v>
      </c>
      <c r="X2256" s="10" t="str">
        <f t="shared" si="569"/>
        <v>ad</v>
      </c>
      <c r="Y2256" s="10" t="str">
        <f t="shared" si="570"/>
        <v>Hertsmere Road</v>
      </c>
      <c r="Z2256" s="10" t="str">
        <f t="shared" si="571"/>
        <v>Cambridgeshire</v>
      </c>
      <c r="AA2256" s="10" t="str">
        <f t="shared" si="572"/>
        <v>CB</v>
      </c>
      <c r="AB2256" s="11" t="str">
        <f t="shared" si="573"/>
        <v>43748</v>
      </c>
      <c r="AC2256" s="10" t="str">
        <f t="shared" si="574"/>
        <v>26</v>
      </c>
      <c r="AD2256" s="10" t="str">
        <f t="shared" si="575"/>
        <v>A1</v>
      </c>
      <c r="AE2256" s="12" t="str">
        <f t="shared" si="576"/>
        <v/>
      </c>
    </row>
    <row r="2257" spans="1:31" x14ac:dyDescent="0.25">
      <c r="A2257" s="5">
        <v>2315</v>
      </c>
      <c r="B2257" s="6" t="s">
        <v>6154</v>
      </c>
      <c r="C2257" s="6" t="s">
        <v>4750</v>
      </c>
      <c r="D2257" s="6" t="s">
        <v>28</v>
      </c>
      <c r="E2257" s="6" t="s">
        <v>29</v>
      </c>
      <c r="F2257" s="6">
        <v>90</v>
      </c>
      <c r="G2257" s="6" t="s">
        <v>6155</v>
      </c>
      <c r="H2257" s="6" t="s">
        <v>2059</v>
      </c>
      <c r="I2257" s="6" t="s">
        <v>1030</v>
      </c>
      <c r="J2257" s="7">
        <v>43889</v>
      </c>
      <c r="K2257" s="6">
        <v>10</v>
      </c>
      <c r="L2257" s="6" t="s">
        <v>20</v>
      </c>
      <c r="M2257" s="8"/>
      <c r="O2257">
        <f t="shared" si="577"/>
        <v>0</v>
      </c>
      <c r="Q2257" s="5" t="str">
        <f t="shared" si="562"/>
        <v>2315</v>
      </c>
      <c r="R2257" s="6" t="str">
        <f t="shared" si="563"/>
        <v>August</v>
      </c>
      <c r="S2257" s="6" t="str">
        <f t="shared" si="564"/>
        <v>Hess</v>
      </c>
      <c r="T2257" s="6" t="str">
        <f t="shared" si="565"/>
        <v>Mr</v>
      </c>
      <c r="U2257" s="6" t="str">
        <f t="shared" si="566"/>
        <v>M</v>
      </c>
      <c r="V2257" s="6" t="str">
        <f t="shared" si="567"/>
        <v>90</v>
      </c>
      <c r="W2257" s="6" t="str">
        <f t="shared" si="568"/>
        <v>Hesketh Place</v>
      </c>
      <c r="X2257" s="6" t="str">
        <f t="shared" si="569"/>
        <v>ce</v>
      </c>
      <c r="Y2257" s="6" t="str">
        <f t="shared" si="570"/>
        <v>Hesketh Place</v>
      </c>
      <c r="Z2257" s="6" t="str">
        <f t="shared" si="571"/>
        <v>Beaumaris</v>
      </c>
      <c r="AA2257" s="6" t="str">
        <f t="shared" si="572"/>
        <v>DT</v>
      </c>
      <c r="AB2257" s="7" t="str">
        <f t="shared" si="573"/>
        <v>43889</v>
      </c>
      <c r="AC2257" s="6" t="str">
        <f t="shared" si="574"/>
        <v>10</v>
      </c>
      <c r="AD2257" s="6" t="str">
        <f t="shared" si="575"/>
        <v>B</v>
      </c>
      <c r="AE2257" s="8" t="str">
        <f t="shared" si="576"/>
        <v/>
      </c>
    </row>
    <row r="2258" spans="1:31" x14ac:dyDescent="0.25">
      <c r="A2258" s="9">
        <v>2316</v>
      </c>
      <c r="B2258" s="10" t="s">
        <v>2510</v>
      </c>
      <c r="C2258" s="10" t="s">
        <v>1371</v>
      </c>
      <c r="D2258" s="10" t="s">
        <v>28</v>
      </c>
      <c r="E2258" s="10" t="s">
        <v>29</v>
      </c>
      <c r="F2258" s="10">
        <v>90</v>
      </c>
      <c r="G2258" s="10" t="s">
        <v>6156</v>
      </c>
      <c r="H2258" s="10" t="s">
        <v>1201</v>
      </c>
      <c r="I2258" s="10" t="s">
        <v>291</v>
      </c>
      <c r="J2258" s="11">
        <v>43839</v>
      </c>
      <c r="K2258" s="10">
        <v>65</v>
      </c>
      <c r="L2258" s="10" t="s">
        <v>78</v>
      </c>
      <c r="M2258" s="12"/>
      <c r="O2258">
        <f t="shared" si="577"/>
        <v>0</v>
      </c>
      <c r="Q2258" s="9" t="str">
        <f t="shared" si="562"/>
        <v>2316</v>
      </c>
      <c r="R2258" s="10" t="str">
        <f t="shared" si="563"/>
        <v>Grover</v>
      </c>
      <c r="S2258" s="10" t="str">
        <f t="shared" si="564"/>
        <v>Irving</v>
      </c>
      <c r="T2258" s="10" t="str">
        <f t="shared" si="565"/>
        <v>Mr</v>
      </c>
      <c r="U2258" s="10" t="str">
        <f t="shared" si="566"/>
        <v>M</v>
      </c>
      <c r="V2258" s="10" t="str">
        <f t="shared" si="567"/>
        <v>90</v>
      </c>
      <c r="W2258" s="10" t="str">
        <f t="shared" si="568"/>
        <v>Heslop Road</v>
      </c>
      <c r="X2258" s="10" t="str">
        <f t="shared" si="569"/>
        <v>ad</v>
      </c>
      <c r="Y2258" s="10" t="str">
        <f t="shared" si="570"/>
        <v>Heslop Road</v>
      </c>
      <c r="Z2258" s="10" t="str">
        <f t="shared" si="571"/>
        <v>Lancashire</v>
      </c>
      <c r="AA2258" s="10" t="str">
        <f t="shared" si="572"/>
        <v>HS</v>
      </c>
      <c r="AB2258" s="11" t="str">
        <f t="shared" si="573"/>
        <v>43839</v>
      </c>
      <c r="AC2258" s="10" t="str">
        <f t="shared" si="574"/>
        <v>65</v>
      </c>
      <c r="AD2258" s="10" t="str">
        <f t="shared" si="575"/>
        <v>C2</v>
      </c>
      <c r="AE2258" s="12" t="str">
        <f t="shared" si="576"/>
        <v/>
      </c>
    </row>
    <row r="2259" spans="1:31" x14ac:dyDescent="0.25">
      <c r="A2259" s="5">
        <v>2317</v>
      </c>
      <c r="B2259" s="6" t="s">
        <v>2750</v>
      </c>
      <c r="C2259" s="6" t="s">
        <v>508</v>
      </c>
      <c r="D2259" s="6" t="s">
        <v>15</v>
      </c>
      <c r="E2259" s="6" t="s">
        <v>16</v>
      </c>
      <c r="F2259" s="6">
        <v>60</v>
      </c>
      <c r="G2259" s="6" t="s">
        <v>6157</v>
      </c>
      <c r="H2259" s="6" t="s">
        <v>5584</v>
      </c>
      <c r="I2259" s="6" t="s">
        <v>32</v>
      </c>
      <c r="J2259" s="7">
        <v>43902</v>
      </c>
      <c r="K2259" s="6">
        <v>35</v>
      </c>
      <c r="L2259" s="6" t="s">
        <v>52</v>
      </c>
      <c r="M2259" s="8"/>
      <c r="O2259">
        <f t="shared" si="577"/>
        <v>0</v>
      </c>
      <c r="Q2259" s="5" t="str">
        <f t="shared" si="562"/>
        <v>2317</v>
      </c>
      <c r="R2259" s="6" t="str">
        <f t="shared" si="563"/>
        <v>Jessenia</v>
      </c>
      <c r="S2259" s="6" t="str">
        <f t="shared" si="564"/>
        <v>Goddard</v>
      </c>
      <c r="T2259" s="6" t="str">
        <f t="shared" si="565"/>
        <v>Mrs</v>
      </c>
      <c r="U2259" s="6" t="str">
        <f t="shared" si="566"/>
        <v>F</v>
      </c>
      <c r="V2259" s="6" t="str">
        <f t="shared" si="567"/>
        <v>60</v>
      </c>
      <c r="W2259" s="6" t="str">
        <f t="shared" si="568"/>
        <v>Hesperus Crescent</v>
      </c>
      <c r="X2259" s="6" t="str">
        <f t="shared" si="569"/>
        <v>nt</v>
      </c>
      <c r="Y2259" s="6" t="str">
        <f t="shared" si="570"/>
        <v>Hesperus Crescent</v>
      </c>
      <c r="Z2259" s="6" t="str">
        <f t="shared" si="571"/>
        <v>Wylam</v>
      </c>
      <c r="AA2259" s="6" t="str">
        <f t="shared" si="572"/>
        <v>WC</v>
      </c>
      <c r="AB2259" s="7" t="str">
        <f t="shared" si="573"/>
        <v>43902</v>
      </c>
      <c r="AC2259" s="6" t="str">
        <f t="shared" si="574"/>
        <v>35</v>
      </c>
      <c r="AD2259" s="6" t="str">
        <f t="shared" si="575"/>
        <v>A1</v>
      </c>
      <c r="AE2259" s="8" t="str">
        <f t="shared" si="576"/>
        <v/>
      </c>
    </row>
    <row r="2260" spans="1:31" x14ac:dyDescent="0.25">
      <c r="A2260" s="9">
        <v>2318</v>
      </c>
      <c r="B2260" s="10" t="s">
        <v>4005</v>
      </c>
      <c r="C2260" s="10" t="s">
        <v>4308</v>
      </c>
      <c r="D2260" s="10" t="s">
        <v>28</v>
      </c>
      <c r="E2260" s="10" t="s">
        <v>29</v>
      </c>
      <c r="F2260" s="10">
        <v>90</v>
      </c>
      <c r="G2260" s="10" t="s">
        <v>6158</v>
      </c>
      <c r="H2260" s="10" t="s">
        <v>6159</v>
      </c>
      <c r="I2260" s="10" t="s">
        <v>32</v>
      </c>
      <c r="J2260" s="11">
        <v>44438</v>
      </c>
      <c r="K2260" s="10">
        <v>18</v>
      </c>
      <c r="L2260" s="10" t="s">
        <v>44</v>
      </c>
      <c r="M2260" s="12"/>
      <c r="O2260">
        <f t="shared" si="577"/>
        <v>0</v>
      </c>
      <c r="Q2260" s="9" t="str">
        <f t="shared" si="562"/>
        <v>2318</v>
      </c>
      <c r="R2260" s="10" t="str">
        <f t="shared" si="563"/>
        <v>Blair</v>
      </c>
      <c r="S2260" s="10" t="str">
        <f t="shared" si="564"/>
        <v>Stern</v>
      </c>
      <c r="T2260" s="10" t="str">
        <f t="shared" si="565"/>
        <v>Mr</v>
      </c>
      <c r="U2260" s="10" t="str">
        <f t="shared" si="566"/>
        <v>M</v>
      </c>
      <c r="V2260" s="10" t="str">
        <f t="shared" si="567"/>
        <v>90</v>
      </c>
      <c r="W2260" s="10" t="str">
        <f t="shared" si="568"/>
        <v>Hessel Street</v>
      </c>
      <c r="X2260" s="10" t="str">
        <f t="shared" si="569"/>
        <v>et</v>
      </c>
      <c r="Y2260" s="10" t="str">
        <f t="shared" si="570"/>
        <v>Hessel Street</v>
      </c>
      <c r="Z2260" s="10" t="str">
        <f t="shared" si="571"/>
        <v>Melksham</v>
      </c>
      <c r="AA2260" s="10" t="str">
        <f t="shared" si="572"/>
        <v>WC</v>
      </c>
      <c r="AB2260" s="11" t="str">
        <f t="shared" si="573"/>
        <v>44438</v>
      </c>
      <c r="AC2260" s="10" t="str">
        <f t="shared" si="574"/>
        <v>18</v>
      </c>
      <c r="AD2260" s="10" t="str">
        <f t="shared" si="575"/>
        <v>D</v>
      </c>
      <c r="AE2260" s="12" t="str">
        <f t="shared" si="576"/>
        <v/>
      </c>
    </row>
    <row r="2261" spans="1:31" x14ac:dyDescent="0.25">
      <c r="A2261" s="5">
        <v>2319</v>
      </c>
      <c r="B2261" s="6" t="s">
        <v>2624</v>
      </c>
      <c r="C2261" s="6" t="s">
        <v>4103</v>
      </c>
      <c r="D2261" s="6" t="s">
        <v>15</v>
      </c>
      <c r="E2261" s="6" t="s">
        <v>16</v>
      </c>
      <c r="F2261" s="6">
        <v>60</v>
      </c>
      <c r="G2261" s="6" t="s">
        <v>6160</v>
      </c>
      <c r="H2261" s="6" t="s">
        <v>5618</v>
      </c>
      <c r="I2261" s="6" t="s">
        <v>32</v>
      </c>
      <c r="J2261" s="7">
        <v>43572</v>
      </c>
      <c r="K2261" s="6">
        <v>25</v>
      </c>
      <c r="L2261" s="6" t="s">
        <v>68</v>
      </c>
      <c r="M2261" s="8"/>
      <c r="O2261">
        <f t="shared" si="577"/>
        <v>0</v>
      </c>
      <c r="Q2261" s="5" t="str">
        <f t="shared" si="562"/>
        <v>2319</v>
      </c>
      <c r="R2261" s="6" t="str">
        <f t="shared" si="563"/>
        <v>Penelope</v>
      </c>
      <c r="S2261" s="6" t="str">
        <f t="shared" si="564"/>
        <v>Sumner</v>
      </c>
      <c r="T2261" s="6" t="str">
        <f t="shared" si="565"/>
        <v>Mrs</v>
      </c>
      <c r="U2261" s="6" t="str">
        <f t="shared" si="566"/>
        <v>F</v>
      </c>
      <c r="V2261" s="6" t="str">
        <f t="shared" si="567"/>
        <v>60</v>
      </c>
      <c r="W2261" s="6" t="str">
        <f t="shared" si="568"/>
        <v>Heston Street</v>
      </c>
      <c r="X2261" s="6" t="str">
        <f t="shared" si="569"/>
        <v>et</v>
      </c>
      <c r="Y2261" s="6" t="str">
        <f t="shared" si="570"/>
        <v>Heston Street</v>
      </c>
      <c r="Z2261" s="6" t="str">
        <f t="shared" si="571"/>
        <v>Woolacombe</v>
      </c>
      <c r="AA2261" s="6" t="str">
        <f t="shared" si="572"/>
        <v>WC</v>
      </c>
      <c r="AB2261" s="7" t="str">
        <f t="shared" si="573"/>
        <v>43572</v>
      </c>
      <c r="AC2261" s="6" t="str">
        <f t="shared" si="574"/>
        <v>25</v>
      </c>
      <c r="AD2261" s="6" t="str">
        <f t="shared" si="575"/>
        <v>A2</v>
      </c>
      <c r="AE2261" s="8" t="str">
        <f t="shared" si="576"/>
        <v/>
      </c>
    </row>
    <row r="2262" spans="1:31" x14ac:dyDescent="0.25">
      <c r="A2262" s="9">
        <v>2320</v>
      </c>
      <c r="B2262" s="10" t="s">
        <v>6161</v>
      </c>
      <c r="C2262" s="10" t="s">
        <v>3061</v>
      </c>
      <c r="D2262" s="10" t="s">
        <v>49</v>
      </c>
      <c r="E2262" s="10" t="s">
        <v>16</v>
      </c>
      <c r="F2262" s="10">
        <v>90</v>
      </c>
      <c r="G2262" s="10" t="s">
        <v>6162</v>
      </c>
      <c r="H2262" s="10" t="s">
        <v>1470</v>
      </c>
      <c r="I2262" s="10" t="s">
        <v>1471</v>
      </c>
      <c r="J2262" s="11">
        <v>43971</v>
      </c>
      <c r="K2262" s="10">
        <v>68</v>
      </c>
      <c r="L2262" s="10" t="s">
        <v>68</v>
      </c>
      <c r="M2262" s="12"/>
      <c r="O2262">
        <f t="shared" si="577"/>
        <v>0</v>
      </c>
      <c r="Q2262" s="9" t="str">
        <f t="shared" si="562"/>
        <v>2320</v>
      </c>
      <c r="R2262" s="10" t="str">
        <f t="shared" si="563"/>
        <v>Piedad</v>
      </c>
      <c r="S2262" s="10" t="str">
        <f t="shared" si="564"/>
        <v>Webb</v>
      </c>
      <c r="T2262" s="10" t="str">
        <f t="shared" si="565"/>
        <v>Miss</v>
      </c>
      <c r="U2262" s="10" t="str">
        <f t="shared" si="566"/>
        <v>F</v>
      </c>
      <c r="V2262" s="10" t="str">
        <f t="shared" si="567"/>
        <v>90</v>
      </c>
      <c r="W2262" s="10" t="str">
        <f t="shared" si="568"/>
        <v>Hetley Rd</v>
      </c>
      <c r="X2262" s="10" t="str">
        <f t="shared" si="569"/>
        <v>Rd</v>
      </c>
      <c r="Y2262" s="10" t="str">
        <f t="shared" si="570"/>
        <v>Hetley Road</v>
      </c>
      <c r="Z2262" s="10" t="str">
        <f t="shared" si="571"/>
        <v>Acharacle</v>
      </c>
      <c r="AA2262" s="10" t="str">
        <f t="shared" si="572"/>
        <v>BB</v>
      </c>
      <c r="AB2262" s="11" t="str">
        <f t="shared" si="573"/>
        <v>43971</v>
      </c>
      <c r="AC2262" s="10" t="str">
        <f t="shared" si="574"/>
        <v>68</v>
      </c>
      <c r="AD2262" s="10" t="str">
        <f t="shared" si="575"/>
        <v>A2</v>
      </c>
      <c r="AE2262" s="12" t="str">
        <f t="shared" si="576"/>
        <v/>
      </c>
    </row>
    <row r="2263" spans="1:31" x14ac:dyDescent="0.25">
      <c r="A2263" s="5">
        <v>2321</v>
      </c>
      <c r="B2263" s="6" t="s">
        <v>3315</v>
      </c>
      <c r="C2263" s="6" t="s">
        <v>647</v>
      </c>
      <c r="D2263" s="6" t="s">
        <v>28</v>
      </c>
      <c r="E2263" s="6" t="s">
        <v>29</v>
      </c>
      <c r="F2263" s="6">
        <v>60</v>
      </c>
      <c r="G2263" s="6" t="s">
        <v>6163</v>
      </c>
      <c r="H2263" s="6" t="s">
        <v>5612</v>
      </c>
      <c r="I2263" s="6" t="s">
        <v>127</v>
      </c>
      <c r="J2263" s="7">
        <v>44119</v>
      </c>
      <c r="K2263" s="6">
        <v>17</v>
      </c>
      <c r="L2263" s="6" t="s">
        <v>52</v>
      </c>
      <c r="M2263" s="8"/>
      <c r="O2263">
        <f t="shared" si="577"/>
        <v>0</v>
      </c>
      <c r="Q2263" s="5" t="str">
        <f t="shared" si="562"/>
        <v>2321</v>
      </c>
      <c r="R2263" s="6" t="str">
        <f t="shared" si="563"/>
        <v>Monroe</v>
      </c>
      <c r="S2263" s="6" t="str">
        <f t="shared" si="564"/>
        <v>Gibbs</v>
      </c>
      <c r="T2263" s="6" t="str">
        <f t="shared" si="565"/>
        <v>Mr</v>
      </c>
      <c r="U2263" s="6" t="str">
        <f t="shared" si="566"/>
        <v>M</v>
      </c>
      <c r="V2263" s="6" t="str">
        <f t="shared" si="567"/>
        <v>60</v>
      </c>
      <c r="W2263" s="6" t="str">
        <f t="shared" si="568"/>
        <v>Hewit's Corner</v>
      </c>
      <c r="X2263" s="6" t="str">
        <f t="shared" si="569"/>
        <v>er</v>
      </c>
      <c r="Y2263" s="6" t="str">
        <f t="shared" si="570"/>
        <v>Hewit's Corner</v>
      </c>
      <c r="Z2263" s="6" t="str">
        <f t="shared" si="571"/>
        <v>Buxton</v>
      </c>
      <c r="AA2263" s="6" t="str">
        <f t="shared" si="572"/>
        <v>WS</v>
      </c>
      <c r="AB2263" s="7" t="str">
        <f t="shared" si="573"/>
        <v>44119</v>
      </c>
      <c r="AC2263" s="6" t="str">
        <f t="shared" si="574"/>
        <v>17</v>
      </c>
      <c r="AD2263" s="6" t="str">
        <f t="shared" si="575"/>
        <v>A1</v>
      </c>
      <c r="AE2263" s="8" t="str">
        <f t="shared" si="576"/>
        <v/>
      </c>
    </row>
    <row r="2264" spans="1:31" x14ac:dyDescent="0.25">
      <c r="A2264" s="9">
        <v>2322</v>
      </c>
      <c r="B2264" s="10" t="s">
        <v>6164</v>
      </c>
      <c r="C2264" s="10" t="s">
        <v>4474</v>
      </c>
      <c r="D2264" s="10" t="s">
        <v>28</v>
      </c>
      <c r="E2264" s="10" t="s">
        <v>29</v>
      </c>
      <c r="F2264" s="10">
        <v>90</v>
      </c>
      <c r="G2264" s="10" t="s">
        <v>6165</v>
      </c>
      <c r="H2264" s="10" t="s">
        <v>694</v>
      </c>
      <c r="I2264" s="10" t="s">
        <v>211</v>
      </c>
      <c r="J2264" s="11">
        <v>44283</v>
      </c>
      <c r="K2264" s="10">
        <v>105</v>
      </c>
      <c r="L2264" s="10" t="s">
        <v>62</v>
      </c>
      <c r="M2264" s="12"/>
      <c r="O2264">
        <f t="shared" si="577"/>
        <v>0</v>
      </c>
      <c r="Q2264" s="9" t="str">
        <f t="shared" si="562"/>
        <v>2322</v>
      </c>
      <c r="R2264" s="10" t="str">
        <f t="shared" si="563"/>
        <v>Javier</v>
      </c>
      <c r="S2264" s="10" t="str">
        <f t="shared" si="564"/>
        <v>Ingram</v>
      </c>
      <c r="T2264" s="10" t="str">
        <f t="shared" si="565"/>
        <v>Mr</v>
      </c>
      <c r="U2264" s="10" t="str">
        <f t="shared" si="566"/>
        <v>M</v>
      </c>
      <c r="V2264" s="10" t="str">
        <f t="shared" si="567"/>
        <v>90</v>
      </c>
      <c r="W2264" s="10" t="str">
        <f t="shared" si="568"/>
        <v>Hewitt's Court</v>
      </c>
      <c r="X2264" s="10" t="str">
        <f t="shared" si="569"/>
        <v>rt</v>
      </c>
      <c r="Y2264" s="10" t="str">
        <f t="shared" si="570"/>
        <v>Hewitt's Court</v>
      </c>
      <c r="Z2264" s="10" t="str">
        <f t="shared" si="571"/>
        <v>Ashton-Under-Lyne</v>
      </c>
      <c r="AA2264" s="10" t="str">
        <f t="shared" si="572"/>
        <v>TW</v>
      </c>
      <c r="AB2264" s="11" t="str">
        <f t="shared" si="573"/>
        <v>44283</v>
      </c>
      <c r="AC2264" s="10" t="str">
        <f t="shared" si="574"/>
        <v>105</v>
      </c>
      <c r="AD2264" s="10" t="str">
        <f t="shared" si="575"/>
        <v>C4</v>
      </c>
      <c r="AE2264" s="12" t="str">
        <f t="shared" si="576"/>
        <v/>
      </c>
    </row>
    <row r="2265" spans="1:31" x14ac:dyDescent="0.25">
      <c r="A2265" s="5">
        <v>2323</v>
      </c>
      <c r="B2265" s="6" t="s">
        <v>6166</v>
      </c>
      <c r="C2265" s="6" t="s">
        <v>5535</v>
      </c>
      <c r="D2265" s="6" t="s">
        <v>49</v>
      </c>
      <c r="E2265" s="6" t="s">
        <v>16</v>
      </c>
      <c r="F2265" s="6">
        <v>90</v>
      </c>
      <c r="G2265" s="6" t="s">
        <v>6167</v>
      </c>
      <c r="H2265" s="6" t="s">
        <v>4582</v>
      </c>
      <c r="I2265" s="6" t="s">
        <v>185</v>
      </c>
      <c r="J2265" s="7">
        <v>44353</v>
      </c>
      <c r="K2265" s="6">
        <v>75</v>
      </c>
      <c r="L2265" s="6" t="s">
        <v>99</v>
      </c>
      <c r="M2265" s="8"/>
      <c r="O2265">
        <f t="shared" si="577"/>
        <v>0</v>
      </c>
      <c r="Q2265" s="5" t="str">
        <f t="shared" si="562"/>
        <v>2323</v>
      </c>
      <c r="R2265" s="6" t="str">
        <f t="shared" si="563"/>
        <v>Kathline</v>
      </c>
      <c r="S2265" s="6" t="str">
        <f t="shared" si="564"/>
        <v>Painter</v>
      </c>
      <c r="T2265" s="6" t="str">
        <f t="shared" si="565"/>
        <v>Miss</v>
      </c>
      <c r="U2265" s="6" t="str">
        <f t="shared" si="566"/>
        <v>F</v>
      </c>
      <c r="V2265" s="6" t="str">
        <f t="shared" si="567"/>
        <v>90</v>
      </c>
      <c r="W2265" s="6" t="str">
        <f t="shared" si="568"/>
        <v>Hexal Road</v>
      </c>
      <c r="X2265" s="6" t="str">
        <f t="shared" si="569"/>
        <v>ad</v>
      </c>
      <c r="Y2265" s="6" t="str">
        <f t="shared" si="570"/>
        <v>Hexal Road</v>
      </c>
      <c r="Z2265" s="6" t="str">
        <f t="shared" si="571"/>
        <v>Grangemouth</v>
      </c>
      <c r="AA2265" s="6" t="str">
        <f t="shared" si="572"/>
        <v>HX</v>
      </c>
      <c r="AB2265" s="7" t="str">
        <f t="shared" si="573"/>
        <v>44353</v>
      </c>
      <c r="AC2265" s="6" t="str">
        <f t="shared" si="574"/>
        <v>75</v>
      </c>
      <c r="AD2265" s="6" t="str">
        <f t="shared" si="575"/>
        <v>E</v>
      </c>
      <c r="AE2265" s="8" t="str">
        <f t="shared" si="576"/>
        <v/>
      </c>
    </row>
    <row r="2266" spans="1:31" x14ac:dyDescent="0.25">
      <c r="A2266" s="9">
        <v>2324</v>
      </c>
      <c r="B2266" s="10" t="s">
        <v>747</v>
      </c>
      <c r="C2266" s="10" t="s">
        <v>6168</v>
      </c>
      <c r="D2266" s="10" t="s">
        <v>28</v>
      </c>
      <c r="E2266" s="10" t="s">
        <v>29</v>
      </c>
      <c r="F2266" s="10">
        <v>60</v>
      </c>
      <c r="G2266" s="10" t="s">
        <v>6169</v>
      </c>
      <c r="H2266" s="10" t="s">
        <v>5648</v>
      </c>
      <c r="I2266" s="10" t="s">
        <v>32</v>
      </c>
      <c r="J2266" s="11">
        <v>44260</v>
      </c>
      <c r="K2266" s="10">
        <v>96</v>
      </c>
      <c r="L2266" s="10" t="s">
        <v>44</v>
      </c>
      <c r="M2266" s="12"/>
      <c r="O2266">
        <f t="shared" si="577"/>
        <v>0</v>
      </c>
      <c r="Q2266" s="9" t="str">
        <f t="shared" si="562"/>
        <v>2324</v>
      </c>
      <c r="R2266" s="10" t="str">
        <f t="shared" si="563"/>
        <v>Aurelio</v>
      </c>
      <c r="S2266" s="10" t="str">
        <f t="shared" si="564"/>
        <v>Mitchell</v>
      </c>
      <c r="T2266" s="10" t="str">
        <f t="shared" si="565"/>
        <v>Mr</v>
      </c>
      <c r="U2266" s="10" t="str">
        <f t="shared" si="566"/>
        <v>M</v>
      </c>
      <c r="V2266" s="10" t="str">
        <f t="shared" si="567"/>
        <v>60</v>
      </c>
      <c r="W2266" s="10" t="str">
        <f t="shared" si="568"/>
        <v>Heyford Avenue</v>
      </c>
      <c r="X2266" s="10" t="str">
        <f t="shared" si="569"/>
        <v>ue</v>
      </c>
      <c r="Y2266" s="10" t="str">
        <f t="shared" si="570"/>
        <v>Heyford Avenue</v>
      </c>
      <c r="Z2266" s="10" t="str">
        <f t="shared" si="571"/>
        <v>Rhosneigr</v>
      </c>
      <c r="AA2266" s="10" t="str">
        <f t="shared" si="572"/>
        <v>WC</v>
      </c>
      <c r="AB2266" s="11" t="str">
        <f t="shared" si="573"/>
        <v>44260</v>
      </c>
      <c r="AC2266" s="10" t="str">
        <f t="shared" si="574"/>
        <v>96</v>
      </c>
      <c r="AD2266" s="10" t="str">
        <f t="shared" si="575"/>
        <v>D</v>
      </c>
      <c r="AE2266" s="12" t="str">
        <f t="shared" si="576"/>
        <v/>
      </c>
    </row>
    <row r="2267" spans="1:31" x14ac:dyDescent="0.25">
      <c r="A2267" s="5">
        <v>2325</v>
      </c>
      <c r="B2267" s="6" t="s">
        <v>6170</v>
      </c>
      <c r="C2267" s="6" t="s">
        <v>2135</v>
      </c>
      <c r="D2267" s="6" t="s">
        <v>49</v>
      </c>
      <c r="E2267" s="6" t="s">
        <v>16</v>
      </c>
      <c r="F2267" s="6">
        <v>90</v>
      </c>
      <c r="G2267" s="6" t="s">
        <v>6171</v>
      </c>
      <c r="H2267" s="6" t="s">
        <v>5007</v>
      </c>
      <c r="I2267" s="6" t="s">
        <v>32</v>
      </c>
      <c r="J2267" s="7">
        <v>44369</v>
      </c>
      <c r="K2267" s="6">
        <v>50</v>
      </c>
      <c r="L2267" s="6" t="s">
        <v>157</v>
      </c>
      <c r="M2267" s="8"/>
      <c r="O2267">
        <f t="shared" si="577"/>
        <v>0</v>
      </c>
      <c r="Q2267" s="5" t="str">
        <f t="shared" si="562"/>
        <v>2325</v>
      </c>
      <c r="R2267" s="6" t="str">
        <f t="shared" si="563"/>
        <v>Andre</v>
      </c>
      <c r="S2267" s="6" t="str">
        <f t="shared" si="564"/>
        <v>Daugherty</v>
      </c>
      <c r="T2267" s="6" t="str">
        <f t="shared" si="565"/>
        <v>Miss</v>
      </c>
      <c r="U2267" s="6" t="str">
        <f t="shared" si="566"/>
        <v>F</v>
      </c>
      <c r="V2267" s="6" t="str">
        <f t="shared" si="567"/>
        <v>90</v>
      </c>
      <c r="W2267" s="6" t="str">
        <f t="shared" si="568"/>
        <v>Hickly Road</v>
      </c>
      <c r="X2267" s="6" t="str">
        <f t="shared" si="569"/>
        <v>ad</v>
      </c>
      <c r="Y2267" s="6" t="str">
        <f t="shared" si="570"/>
        <v>Hickly Road</v>
      </c>
      <c r="Z2267" s="6" t="str">
        <f t="shared" si="571"/>
        <v>Romsey</v>
      </c>
      <c r="AA2267" s="6" t="str">
        <f t="shared" si="572"/>
        <v>WC</v>
      </c>
      <c r="AB2267" s="7" t="str">
        <f t="shared" si="573"/>
        <v>44369</v>
      </c>
      <c r="AC2267" s="6" t="str">
        <f t="shared" si="574"/>
        <v>50</v>
      </c>
      <c r="AD2267" s="6" t="str">
        <f t="shared" si="575"/>
        <v>C3</v>
      </c>
      <c r="AE2267" s="8" t="str">
        <f t="shared" si="576"/>
        <v/>
      </c>
    </row>
    <row r="2268" spans="1:31" x14ac:dyDescent="0.25">
      <c r="A2268" s="9">
        <v>2326</v>
      </c>
      <c r="B2268" s="10" t="s">
        <v>6172</v>
      </c>
      <c r="C2268" s="10" t="s">
        <v>3331</v>
      </c>
      <c r="D2268" s="10" t="s">
        <v>49</v>
      </c>
      <c r="E2268" s="10" t="s">
        <v>16</v>
      </c>
      <c r="F2268" s="10">
        <v>30</v>
      </c>
      <c r="G2268" s="10" t="s">
        <v>6173</v>
      </c>
      <c r="H2268" s="10" t="s">
        <v>166</v>
      </c>
      <c r="I2268" s="10" t="s">
        <v>32</v>
      </c>
      <c r="J2268" s="11">
        <v>43986</v>
      </c>
      <c r="K2268" s="10">
        <v>52</v>
      </c>
      <c r="L2268" s="10" t="s">
        <v>20</v>
      </c>
      <c r="M2268" s="12"/>
      <c r="O2268">
        <f t="shared" si="577"/>
        <v>0</v>
      </c>
      <c r="Q2268" s="9" t="str">
        <f t="shared" si="562"/>
        <v>2326</v>
      </c>
      <c r="R2268" s="10" t="str">
        <f t="shared" si="563"/>
        <v>Margeret</v>
      </c>
      <c r="S2268" s="10" t="str">
        <f t="shared" si="564"/>
        <v>Thompson</v>
      </c>
      <c r="T2268" s="10" t="str">
        <f t="shared" si="565"/>
        <v>Miss</v>
      </c>
      <c r="U2268" s="10" t="str">
        <f t="shared" si="566"/>
        <v>F</v>
      </c>
      <c r="V2268" s="10" t="str">
        <f t="shared" si="567"/>
        <v>30</v>
      </c>
      <c r="W2268" s="10" t="str">
        <f t="shared" si="568"/>
        <v>Hickman Close</v>
      </c>
      <c r="X2268" s="10" t="str">
        <f t="shared" si="569"/>
        <v>se</v>
      </c>
      <c r="Y2268" s="10" t="str">
        <f t="shared" si="570"/>
        <v>Hickman Close</v>
      </c>
      <c r="Z2268" s="10" t="str">
        <f t="shared" si="571"/>
        <v>Sandown</v>
      </c>
      <c r="AA2268" s="10" t="str">
        <f t="shared" si="572"/>
        <v>WC</v>
      </c>
      <c r="AB2268" s="11" t="str">
        <f t="shared" si="573"/>
        <v>43986</v>
      </c>
      <c r="AC2268" s="10" t="str">
        <f t="shared" si="574"/>
        <v>52</v>
      </c>
      <c r="AD2268" s="10" t="str">
        <f t="shared" si="575"/>
        <v>B</v>
      </c>
      <c r="AE2268" s="12" t="str">
        <f t="shared" si="576"/>
        <v/>
      </c>
    </row>
    <row r="2269" spans="1:31" x14ac:dyDescent="0.25">
      <c r="A2269" s="5">
        <v>2327</v>
      </c>
      <c r="B2269" s="6" t="s">
        <v>6174</v>
      </c>
      <c r="C2269" s="6" t="s">
        <v>3602</v>
      </c>
      <c r="D2269" s="6" t="s">
        <v>49</v>
      </c>
      <c r="E2269" s="6" t="s">
        <v>16</v>
      </c>
      <c r="F2269" s="6">
        <v>60</v>
      </c>
      <c r="G2269" s="6" t="s">
        <v>6175</v>
      </c>
      <c r="H2269" s="6" t="s">
        <v>1407</v>
      </c>
      <c r="I2269" s="6" t="s">
        <v>1408</v>
      </c>
      <c r="J2269" s="7">
        <v>43656</v>
      </c>
      <c r="K2269" s="6">
        <v>60</v>
      </c>
      <c r="L2269" s="6" t="s">
        <v>39</v>
      </c>
      <c r="M2269" s="8"/>
      <c r="O2269">
        <f t="shared" si="577"/>
        <v>0</v>
      </c>
      <c r="Q2269" s="5" t="str">
        <f t="shared" si="562"/>
        <v>2327</v>
      </c>
      <c r="R2269" s="6" t="str">
        <f t="shared" si="563"/>
        <v>Monserrate</v>
      </c>
      <c r="S2269" s="6" t="str">
        <f t="shared" si="564"/>
        <v>Salazar</v>
      </c>
      <c r="T2269" s="6" t="str">
        <f t="shared" si="565"/>
        <v>Miss</v>
      </c>
      <c r="U2269" s="6" t="str">
        <f t="shared" si="566"/>
        <v>F</v>
      </c>
      <c r="V2269" s="6" t="str">
        <f t="shared" si="567"/>
        <v>60</v>
      </c>
      <c r="W2269" s="6" t="str">
        <f t="shared" si="568"/>
        <v>Hickman's Folly</v>
      </c>
      <c r="X2269" s="6" t="str">
        <f t="shared" si="569"/>
        <v>ly</v>
      </c>
      <c r="Y2269" s="6" t="str">
        <f t="shared" si="570"/>
        <v>Hickman's Folly</v>
      </c>
      <c r="Z2269" s="6" t="str">
        <f t="shared" si="571"/>
        <v>Brighouse</v>
      </c>
      <c r="AA2269" s="6" t="str">
        <f t="shared" si="572"/>
        <v>YO</v>
      </c>
      <c r="AB2269" s="7" t="str">
        <f t="shared" si="573"/>
        <v>43656</v>
      </c>
      <c r="AC2269" s="6" t="str">
        <f t="shared" si="574"/>
        <v>60</v>
      </c>
      <c r="AD2269" s="6" t="str">
        <f t="shared" si="575"/>
        <v>C1</v>
      </c>
      <c r="AE2269" s="8" t="str">
        <f t="shared" si="576"/>
        <v/>
      </c>
    </row>
    <row r="2270" spans="1:31" x14ac:dyDescent="0.25">
      <c r="A2270" s="9">
        <v>2328</v>
      </c>
      <c r="B2270" s="10" t="s">
        <v>6176</v>
      </c>
      <c r="C2270" s="10" t="s">
        <v>3001</v>
      </c>
      <c r="D2270" s="10" t="s">
        <v>28</v>
      </c>
      <c r="E2270" s="10" t="s">
        <v>29</v>
      </c>
      <c r="F2270" s="10">
        <v>60</v>
      </c>
      <c r="G2270" s="10" t="s">
        <v>6177</v>
      </c>
      <c r="H2270" s="10" t="s">
        <v>5691</v>
      </c>
      <c r="I2270" s="10" t="s">
        <v>25</v>
      </c>
      <c r="J2270" s="11">
        <v>44291</v>
      </c>
      <c r="K2270" s="10">
        <v>64</v>
      </c>
      <c r="L2270" s="10" t="s">
        <v>44</v>
      </c>
      <c r="M2270" s="12"/>
      <c r="O2270">
        <f t="shared" si="577"/>
        <v>0</v>
      </c>
      <c r="Q2270" s="9" t="str">
        <f t="shared" si="562"/>
        <v>2328</v>
      </c>
      <c r="R2270" s="10" t="str">
        <f t="shared" si="563"/>
        <v>Malik</v>
      </c>
      <c r="S2270" s="10" t="str">
        <f t="shared" si="564"/>
        <v>Dickerson</v>
      </c>
      <c r="T2270" s="10" t="str">
        <f t="shared" si="565"/>
        <v>Mr</v>
      </c>
      <c r="U2270" s="10" t="str">
        <f t="shared" si="566"/>
        <v>M</v>
      </c>
      <c r="V2270" s="10" t="str">
        <f t="shared" si="567"/>
        <v>60</v>
      </c>
      <c r="W2270" s="10" t="str">
        <f t="shared" si="568"/>
        <v>Hidcote Gardens</v>
      </c>
      <c r="X2270" s="10" t="str">
        <f t="shared" si="569"/>
        <v>ns</v>
      </c>
      <c r="Y2270" s="10" t="str">
        <f t="shared" si="570"/>
        <v>Hidcote Gardens</v>
      </c>
      <c r="Z2270" s="10" t="str">
        <f t="shared" si="571"/>
        <v>Holmrook</v>
      </c>
      <c r="AA2270" s="10" t="str">
        <f t="shared" si="572"/>
        <v>HG</v>
      </c>
      <c r="AB2270" s="11" t="str">
        <f t="shared" si="573"/>
        <v>44291</v>
      </c>
      <c r="AC2270" s="10" t="str">
        <f t="shared" si="574"/>
        <v>64</v>
      </c>
      <c r="AD2270" s="10" t="str">
        <f t="shared" si="575"/>
        <v>D</v>
      </c>
      <c r="AE2270" s="12" t="str">
        <f t="shared" si="576"/>
        <v/>
      </c>
    </row>
    <row r="2271" spans="1:31" x14ac:dyDescent="0.25">
      <c r="A2271" s="5">
        <v>2329</v>
      </c>
      <c r="B2271" s="6" t="s">
        <v>4385</v>
      </c>
      <c r="C2271" s="6" t="s">
        <v>6178</v>
      </c>
      <c r="D2271" s="6" t="s">
        <v>28</v>
      </c>
      <c r="E2271" s="6" t="s">
        <v>29</v>
      </c>
      <c r="F2271" s="6">
        <v>90</v>
      </c>
      <c r="G2271" s="6" t="s">
        <v>6179</v>
      </c>
      <c r="H2271" s="6" t="s">
        <v>6180</v>
      </c>
      <c r="I2271" s="6" t="s">
        <v>291</v>
      </c>
      <c r="J2271" s="7">
        <v>44037</v>
      </c>
      <c r="K2271" s="6">
        <v>62</v>
      </c>
      <c r="L2271" s="6" t="s">
        <v>157</v>
      </c>
      <c r="M2271" s="8"/>
      <c r="O2271">
        <f t="shared" si="577"/>
        <v>0</v>
      </c>
      <c r="Q2271" s="5" t="str">
        <f t="shared" si="562"/>
        <v>2329</v>
      </c>
      <c r="R2271" s="6" t="str">
        <f t="shared" si="563"/>
        <v>Hosea</v>
      </c>
      <c r="S2271" s="6" t="str">
        <f t="shared" si="564"/>
        <v>Hutton</v>
      </c>
      <c r="T2271" s="6" t="str">
        <f t="shared" si="565"/>
        <v>Mr</v>
      </c>
      <c r="U2271" s="6" t="str">
        <f t="shared" si="566"/>
        <v>M</v>
      </c>
      <c r="V2271" s="6" t="str">
        <f t="shared" si="567"/>
        <v>90</v>
      </c>
      <c r="W2271" s="6" t="str">
        <f t="shared" si="568"/>
        <v>Hides Street</v>
      </c>
      <c r="X2271" s="6" t="str">
        <f t="shared" si="569"/>
        <v>et</v>
      </c>
      <c r="Y2271" s="6" t="str">
        <f t="shared" si="570"/>
        <v>Hides Street</v>
      </c>
      <c r="Z2271" s="6" t="str">
        <f t="shared" si="571"/>
        <v>Kirkcaldy</v>
      </c>
      <c r="AA2271" s="6" t="str">
        <f t="shared" si="572"/>
        <v>HS</v>
      </c>
      <c r="AB2271" s="7" t="str">
        <f t="shared" si="573"/>
        <v>44037</v>
      </c>
      <c r="AC2271" s="6" t="str">
        <f t="shared" si="574"/>
        <v>62</v>
      </c>
      <c r="AD2271" s="6" t="str">
        <f t="shared" si="575"/>
        <v>C3</v>
      </c>
      <c r="AE2271" s="8" t="str">
        <f t="shared" si="576"/>
        <v/>
      </c>
    </row>
    <row r="2272" spans="1:31" x14ac:dyDescent="0.25">
      <c r="A2272" s="9">
        <v>2330</v>
      </c>
      <c r="B2272" s="10" t="s">
        <v>6181</v>
      </c>
      <c r="C2272" s="10" t="s">
        <v>6182</v>
      </c>
      <c r="D2272" s="10" t="s">
        <v>28</v>
      </c>
      <c r="E2272" s="10" t="s">
        <v>29</v>
      </c>
      <c r="F2272" s="10">
        <v>90</v>
      </c>
      <c r="G2272" s="10" t="s">
        <v>6183</v>
      </c>
      <c r="H2272" s="10" t="s">
        <v>3896</v>
      </c>
      <c r="I2272" s="10" t="s">
        <v>32</v>
      </c>
      <c r="J2272" s="11">
        <v>43583</v>
      </c>
      <c r="K2272" s="10">
        <v>81</v>
      </c>
      <c r="L2272" s="10" t="s">
        <v>157</v>
      </c>
      <c r="M2272" s="12"/>
      <c r="O2272">
        <f t="shared" si="577"/>
        <v>0</v>
      </c>
      <c r="Q2272" s="9" t="str">
        <f t="shared" si="562"/>
        <v>2330</v>
      </c>
      <c r="R2272" s="10" t="str">
        <f t="shared" si="563"/>
        <v>Elliot</v>
      </c>
      <c r="S2272" s="10" t="str">
        <f t="shared" si="564"/>
        <v>Staton</v>
      </c>
      <c r="T2272" s="10" t="str">
        <f t="shared" si="565"/>
        <v>Mr</v>
      </c>
      <c r="U2272" s="10" t="str">
        <f t="shared" si="566"/>
        <v>M</v>
      </c>
      <c r="V2272" s="10" t="str">
        <f t="shared" si="567"/>
        <v>90</v>
      </c>
      <c r="W2272" s="10" t="str">
        <f t="shared" si="568"/>
        <v>High Lane</v>
      </c>
      <c r="X2272" s="10" t="str">
        <f t="shared" si="569"/>
        <v>ne</v>
      </c>
      <c r="Y2272" s="10" t="str">
        <f t="shared" si="570"/>
        <v>High Lane</v>
      </c>
      <c r="Z2272" s="10" t="str">
        <f t="shared" si="571"/>
        <v>Pudsey</v>
      </c>
      <c r="AA2272" s="10" t="str">
        <f t="shared" si="572"/>
        <v>WC</v>
      </c>
      <c r="AB2272" s="11" t="str">
        <f t="shared" si="573"/>
        <v>43583</v>
      </c>
      <c r="AC2272" s="10" t="str">
        <f t="shared" si="574"/>
        <v>81</v>
      </c>
      <c r="AD2272" s="10" t="str">
        <f t="shared" si="575"/>
        <v>C3</v>
      </c>
      <c r="AE2272" s="12" t="str">
        <f t="shared" si="576"/>
        <v/>
      </c>
    </row>
    <row r="2273" spans="1:31" x14ac:dyDescent="0.25">
      <c r="A2273" s="5">
        <v>2331</v>
      </c>
      <c r="B2273" s="6" t="s">
        <v>5682</v>
      </c>
      <c r="C2273" s="6" t="s">
        <v>5972</v>
      </c>
      <c r="D2273" s="6" t="s">
        <v>49</v>
      </c>
      <c r="E2273" s="6" t="s">
        <v>16</v>
      </c>
      <c r="F2273" s="6">
        <v>30</v>
      </c>
      <c r="G2273" s="6" t="s">
        <v>6184</v>
      </c>
      <c r="H2273" s="6" t="s">
        <v>3670</v>
      </c>
      <c r="I2273" s="6" t="s">
        <v>176</v>
      </c>
      <c r="J2273" s="7">
        <v>44439</v>
      </c>
      <c r="K2273" s="6">
        <v>8</v>
      </c>
      <c r="L2273" s="6" t="s">
        <v>62</v>
      </c>
      <c r="M2273" s="8"/>
      <c r="O2273">
        <f t="shared" si="577"/>
        <v>0</v>
      </c>
      <c r="Q2273" s="5" t="str">
        <f t="shared" si="562"/>
        <v>2331</v>
      </c>
      <c r="R2273" s="6" t="str">
        <f t="shared" si="563"/>
        <v>Dennis</v>
      </c>
      <c r="S2273" s="6" t="str">
        <f t="shared" si="564"/>
        <v>Gilbert</v>
      </c>
      <c r="T2273" s="6" t="str">
        <f t="shared" si="565"/>
        <v>Miss</v>
      </c>
      <c r="U2273" s="6" t="str">
        <f t="shared" si="566"/>
        <v>F</v>
      </c>
      <c r="V2273" s="6" t="str">
        <f t="shared" si="567"/>
        <v>30</v>
      </c>
      <c r="W2273" s="6" t="str">
        <f t="shared" si="568"/>
        <v>High Meadow</v>
      </c>
      <c r="X2273" s="6" t="str">
        <f t="shared" si="569"/>
        <v>ow</v>
      </c>
      <c r="Y2273" s="6" t="str">
        <f t="shared" si="570"/>
        <v>High Meadow</v>
      </c>
      <c r="Z2273" s="6" t="str">
        <f t="shared" si="571"/>
        <v>Crook</v>
      </c>
      <c r="AA2273" s="6" t="str">
        <f t="shared" si="572"/>
        <v>CW</v>
      </c>
      <c r="AB2273" s="7" t="str">
        <f t="shared" si="573"/>
        <v>44439</v>
      </c>
      <c r="AC2273" s="6" t="str">
        <f t="shared" si="574"/>
        <v>8</v>
      </c>
      <c r="AD2273" s="6" t="str">
        <f t="shared" si="575"/>
        <v>C4</v>
      </c>
      <c r="AE2273" s="8" t="str">
        <f t="shared" si="576"/>
        <v/>
      </c>
    </row>
    <row r="2274" spans="1:31" x14ac:dyDescent="0.25">
      <c r="A2274" s="9">
        <v>2332</v>
      </c>
      <c r="B2274" s="10" t="s">
        <v>6185</v>
      </c>
      <c r="C2274" s="10" t="s">
        <v>5832</v>
      </c>
      <c r="D2274" s="10" t="s">
        <v>49</v>
      </c>
      <c r="E2274" s="10" t="s">
        <v>16</v>
      </c>
      <c r="F2274" s="10">
        <v>60</v>
      </c>
      <c r="G2274" s="10" t="s">
        <v>6186</v>
      </c>
      <c r="H2274" s="10" t="s">
        <v>3190</v>
      </c>
      <c r="I2274" s="10" t="s">
        <v>32</v>
      </c>
      <c r="J2274" s="11">
        <v>43520</v>
      </c>
      <c r="K2274" s="10">
        <v>41</v>
      </c>
      <c r="L2274" s="10" t="s">
        <v>78</v>
      </c>
      <c r="M2274" s="12"/>
      <c r="O2274">
        <f t="shared" si="577"/>
        <v>0</v>
      </c>
      <c r="Q2274" s="9" t="str">
        <f t="shared" si="562"/>
        <v>2332</v>
      </c>
      <c r="R2274" s="10" t="str">
        <f t="shared" si="563"/>
        <v>Carletta</v>
      </c>
      <c r="S2274" s="10" t="str">
        <f t="shared" si="564"/>
        <v>Bates</v>
      </c>
      <c r="T2274" s="10" t="str">
        <f t="shared" si="565"/>
        <v>Miss</v>
      </c>
      <c r="U2274" s="10" t="str">
        <f t="shared" si="566"/>
        <v>F</v>
      </c>
      <c r="V2274" s="10" t="str">
        <f t="shared" si="567"/>
        <v>60</v>
      </c>
      <c r="W2274" s="10" t="str">
        <f t="shared" si="568"/>
        <v>Higham Hill</v>
      </c>
      <c r="X2274" s="10" t="str">
        <f t="shared" si="569"/>
        <v>ll</v>
      </c>
      <c r="Y2274" s="10" t="str">
        <f t="shared" si="570"/>
        <v>Higham Hill</v>
      </c>
      <c r="Z2274" s="10" t="str">
        <f t="shared" si="571"/>
        <v>Sedbergh</v>
      </c>
      <c r="AA2274" s="10" t="str">
        <f t="shared" si="572"/>
        <v>WC</v>
      </c>
      <c r="AB2274" s="11" t="str">
        <f t="shared" si="573"/>
        <v>43520</v>
      </c>
      <c r="AC2274" s="10" t="str">
        <f t="shared" si="574"/>
        <v>41</v>
      </c>
      <c r="AD2274" s="10" t="str">
        <f t="shared" si="575"/>
        <v>C2</v>
      </c>
      <c r="AE2274" s="12" t="str">
        <f t="shared" si="576"/>
        <v/>
      </c>
    </row>
    <row r="2275" spans="1:31" x14ac:dyDescent="0.25">
      <c r="A2275" s="5">
        <v>2333</v>
      </c>
      <c r="B2275" s="6" t="s">
        <v>6187</v>
      </c>
      <c r="C2275" s="6" t="s">
        <v>318</v>
      </c>
      <c r="D2275" s="6" t="s">
        <v>15</v>
      </c>
      <c r="E2275" s="6" t="s">
        <v>16</v>
      </c>
      <c r="F2275" s="6">
        <v>30</v>
      </c>
      <c r="G2275" s="6" t="s">
        <v>6188</v>
      </c>
      <c r="H2275" s="6" t="s">
        <v>5317</v>
      </c>
      <c r="I2275" s="6" t="s">
        <v>32</v>
      </c>
      <c r="J2275" s="7">
        <v>44320</v>
      </c>
      <c r="K2275" s="6">
        <v>98</v>
      </c>
      <c r="L2275" s="6" t="s">
        <v>62</v>
      </c>
      <c r="M2275" s="8"/>
      <c r="O2275">
        <f t="shared" si="577"/>
        <v>0</v>
      </c>
      <c r="Q2275" s="5" t="str">
        <f t="shared" si="562"/>
        <v>2333</v>
      </c>
      <c r="R2275" s="6" t="str">
        <f t="shared" si="563"/>
        <v>Jenell</v>
      </c>
      <c r="S2275" s="6" t="str">
        <f t="shared" si="564"/>
        <v>Colvin</v>
      </c>
      <c r="T2275" s="6" t="str">
        <f t="shared" si="565"/>
        <v>Mrs</v>
      </c>
      <c r="U2275" s="6" t="str">
        <f t="shared" si="566"/>
        <v>F</v>
      </c>
      <c r="V2275" s="6" t="str">
        <f t="shared" si="567"/>
        <v>30</v>
      </c>
      <c r="W2275" s="6" t="str">
        <f t="shared" si="568"/>
        <v>Higham Station</v>
      </c>
      <c r="X2275" s="6" t="str">
        <f t="shared" si="569"/>
        <v>on</v>
      </c>
      <c r="Y2275" s="6" t="str">
        <f t="shared" si="570"/>
        <v>Higham Station</v>
      </c>
      <c r="Z2275" s="6" t="str">
        <f t="shared" si="571"/>
        <v>Tonypandy</v>
      </c>
      <c r="AA2275" s="6" t="str">
        <f t="shared" si="572"/>
        <v>WC</v>
      </c>
      <c r="AB2275" s="7" t="str">
        <f t="shared" si="573"/>
        <v>44320</v>
      </c>
      <c r="AC2275" s="6" t="str">
        <f t="shared" si="574"/>
        <v>98</v>
      </c>
      <c r="AD2275" s="6" t="str">
        <f t="shared" si="575"/>
        <v>C4</v>
      </c>
      <c r="AE2275" s="8" t="str">
        <f t="shared" si="576"/>
        <v/>
      </c>
    </row>
    <row r="2276" spans="1:31" x14ac:dyDescent="0.25">
      <c r="A2276" s="9">
        <v>2334</v>
      </c>
      <c r="B2276" s="10" t="s">
        <v>6189</v>
      </c>
      <c r="C2276" s="10" t="s">
        <v>6190</v>
      </c>
      <c r="D2276" s="10" t="s">
        <v>15</v>
      </c>
      <c r="E2276" s="10" t="s">
        <v>16</v>
      </c>
      <c r="F2276" s="10">
        <v>90</v>
      </c>
      <c r="G2276" s="10" t="s">
        <v>6191</v>
      </c>
      <c r="H2276" s="10" t="s">
        <v>4242</v>
      </c>
      <c r="I2276" s="10" t="s">
        <v>1447</v>
      </c>
      <c r="J2276" s="11">
        <v>43984</v>
      </c>
      <c r="K2276" s="10">
        <v>20</v>
      </c>
      <c r="L2276" s="10" t="s">
        <v>68</v>
      </c>
      <c r="M2276" s="12"/>
      <c r="O2276">
        <f t="shared" si="577"/>
        <v>0</v>
      </c>
      <c r="Q2276" s="9" t="str">
        <f t="shared" si="562"/>
        <v>2334</v>
      </c>
      <c r="R2276" s="10" t="str">
        <f t="shared" si="563"/>
        <v>Chere</v>
      </c>
      <c r="S2276" s="10" t="str">
        <f t="shared" si="564"/>
        <v>Cahill</v>
      </c>
      <c r="T2276" s="10" t="str">
        <f t="shared" si="565"/>
        <v>Mrs</v>
      </c>
      <c r="U2276" s="10" t="str">
        <f t="shared" si="566"/>
        <v>F</v>
      </c>
      <c r="V2276" s="10" t="str">
        <f t="shared" si="567"/>
        <v>90</v>
      </c>
      <c r="W2276" s="10" t="str">
        <f t="shared" si="568"/>
        <v>Highfield Avenue</v>
      </c>
      <c r="X2276" s="10" t="str">
        <f t="shared" si="569"/>
        <v>ue</v>
      </c>
      <c r="Y2276" s="10" t="str">
        <f t="shared" si="570"/>
        <v>Highfield Avenue</v>
      </c>
      <c r="Z2276" s="10" t="str">
        <f t="shared" si="571"/>
        <v>Basildon</v>
      </c>
      <c r="AA2276" s="10" t="str">
        <f t="shared" si="572"/>
        <v>S</v>
      </c>
      <c r="AB2276" s="11" t="str">
        <f t="shared" si="573"/>
        <v>43984</v>
      </c>
      <c r="AC2276" s="10" t="str">
        <f t="shared" si="574"/>
        <v>20</v>
      </c>
      <c r="AD2276" s="10" t="str">
        <f t="shared" si="575"/>
        <v>A2</v>
      </c>
      <c r="AE2276" s="12" t="str">
        <f t="shared" si="576"/>
        <v/>
      </c>
    </row>
    <row r="2277" spans="1:31" x14ac:dyDescent="0.25">
      <c r="A2277" s="5">
        <v>2335</v>
      </c>
      <c r="B2277" s="6" t="s">
        <v>4631</v>
      </c>
      <c r="C2277" s="6" t="s">
        <v>3372</v>
      </c>
      <c r="D2277" s="6" t="s">
        <v>28</v>
      </c>
      <c r="E2277" s="6" t="s">
        <v>29</v>
      </c>
      <c r="F2277" s="6">
        <v>90</v>
      </c>
      <c r="G2277" s="6" t="s">
        <v>6192</v>
      </c>
      <c r="H2277" s="6" t="s">
        <v>3437</v>
      </c>
      <c r="I2277" s="6" t="s">
        <v>185</v>
      </c>
      <c r="J2277" s="7">
        <v>43857</v>
      </c>
      <c r="K2277" s="6">
        <v>63</v>
      </c>
      <c r="L2277" s="6" t="s">
        <v>78</v>
      </c>
      <c r="M2277" s="8"/>
      <c r="O2277">
        <f t="shared" si="577"/>
        <v>0</v>
      </c>
      <c r="Q2277" s="5" t="str">
        <f t="shared" si="562"/>
        <v>2335</v>
      </c>
      <c r="R2277" s="6" t="str">
        <f t="shared" si="563"/>
        <v>Corey</v>
      </c>
      <c r="S2277" s="6" t="str">
        <f t="shared" si="564"/>
        <v>Vazquez</v>
      </c>
      <c r="T2277" s="6" t="str">
        <f t="shared" si="565"/>
        <v>Mr</v>
      </c>
      <c r="U2277" s="6" t="str">
        <f t="shared" si="566"/>
        <v>M</v>
      </c>
      <c r="V2277" s="6" t="str">
        <f t="shared" si="567"/>
        <v>90</v>
      </c>
      <c r="W2277" s="6" t="str">
        <f t="shared" si="568"/>
        <v>Highfield Road</v>
      </c>
      <c r="X2277" s="6" t="str">
        <f t="shared" si="569"/>
        <v>ad</v>
      </c>
      <c r="Y2277" s="6" t="str">
        <f t="shared" si="570"/>
        <v>Highfield Road</v>
      </c>
      <c r="Z2277" s="6" t="str">
        <f t="shared" si="571"/>
        <v>Fortrose</v>
      </c>
      <c r="AA2277" s="6" t="str">
        <f t="shared" si="572"/>
        <v>HX</v>
      </c>
      <c r="AB2277" s="7" t="str">
        <f t="shared" si="573"/>
        <v>43857</v>
      </c>
      <c r="AC2277" s="6" t="str">
        <f t="shared" si="574"/>
        <v>63</v>
      </c>
      <c r="AD2277" s="6" t="str">
        <f t="shared" si="575"/>
        <v>C2</v>
      </c>
      <c r="AE2277" s="8" t="str">
        <f t="shared" si="576"/>
        <v/>
      </c>
    </row>
    <row r="2278" spans="1:31" x14ac:dyDescent="0.25">
      <c r="A2278" s="9">
        <v>2336</v>
      </c>
      <c r="B2278" s="10" t="s">
        <v>6193</v>
      </c>
      <c r="C2278" s="10" t="s">
        <v>6194</v>
      </c>
      <c r="D2278" s="10" t="s">
        <v>15</v>
      </c>
      <c r="E2278" s="10" t="s">
        <v>16</v>
      </c>
      <c r="F2278" s="10">
        <v>60</v>
      </c>
      <c r="G2278" s="10" t="s">
        <v>6195</v>
      </c>
      <c r="H2278" s="10" t="s">
        <v>2431</v>
      </c>
      <c r="I2278" s="10" t="s">
        <v>1194</v>
      </c>
      <c r="J2278" s="11">
        <v>44100</v>
      </c>
      <c r="K2278" s="10">
        <v>5</v>
      </c>
      <c r="L2278" s="10" t="s">
        <v>39</v>
      </c>
      <c r="M2278" s="12"/>
      <c r="O2278">
        <f t="shared" si="577"/>
        <v>0</v>
      </c>
      <c r="Q2278" s="9" t="str">
        <f t="shared" si="562"/>
        <v>2336</v>
      </c>
      <c r="R2278" s="10" t="str">
        <f t="shared" si="563"/>
        <v>Yen</v>
      </c>
      <c r="S2278" s="10" t="str">
        <f t="shared" si="564"/>
        <v>Gagnon</v>
      </c>
      <c r="T2278" s="10" t="str">
        <f t="shared" si="565"/>
        <v>Mrs</v>
      </c>
      <c r="U2278" s="10" t="str">
        <f t="shared" si="566"/>
        <v>F</v>
      </c>
      <c r="V2278" s="10" t="str">
        <f t="shared" si="567"/>
        <v>60</v>
      </c>
      <c r="W2278" s="10" t="str">
        <f t="shared" si="568"/>
        <v>Highgate Hill</v>
      </c>
      <c r="X2278" s="10" t="str">
        <f t="shared" si="569"/>
        <v>ll</v>
      </c>
      <c r="Y2278" s="10" t="str">
        <f t="shared" si="570"/>
        <v>Highgate Hill</v>
      </c>
      <c r="Z2278" s="10" t="str">
        <f t="shared" si="571"/>
        <v>Earlston</v>
      </c>
      <c r="AA2278" s="10" t="str">
        <f t="shared" si="572"/>
        <v>LU</v>
      </c>
      <c r="AB2278" s="11" t="str">
        <f t="shared" si="573"/>
        <v>44100</v>
      </c>
      <c r="AC2278" s="10" t="str">
        <f t="shared" si="574"/>
        <v>5</v>
      </c>
      <c r="AD2278" s="10" t="str">
        <f t="shared" si="575"/>
        <v>C1</v>
      </c>
      <c r="AE2278" s="12" t="str">
        <f t="shared" si="576"/>
        <v/>
      </c>
    </row>
    <row r="2279" spans="1:31" x14ac:dyDescent="0.25">
      <c r="A2279" s="5">
        <v>2337</v>
      </c>
      <c r="B2279" s="6" t="s">
        <v>6196</v>
      </c>
      <c r="C2279" s="6" t="s">
        <v>5817</v>
      </c>
      <c r="D2279" s="6" t="s">
        <v>41</v>
      </c>
      <c r="E2279" s="6" t="s">
        <v>16</v>
      </c>
      <c r="F2279" s="6">
        <v>90</v>
      </c>
      <c r="G2279" s="6" t="s">
        <v>6197</v>
      </c>
      <c r="H2279" s="6" t="s">
        <v>973</v>
      </c>
      <c r="I2279" s="6" t="s">
        <v>291</v>
      </c>
      <c r="J2279" s="7">
        <v>44185</v>
      </c>
      <c r="K2279" s="6">
        <v>72</v>
      </c>
      <c r="L2279" s="6" t="s">
        <v>20</v>
      </c>
      <c r="M2279" s="8"/>
      <c r="O2279">
        <f t="shared" si="577"/>
        <v>0</v>
      </c>
      <c r="Q2279" s="5" t="str">
        <f t="shared" si="562"/>
        <v>2337</v>
      </c>
      <c r="R2279" s="6" t="str">
        <f t="shared" si="563"/>
        <v>Era</v>
      </c>
      <c r="S2279" s="6" t="str">
        <f t="shared" si="564"/>
        <v>Slater</v>
      </c>
      <c r="T2279" s="6" t="str">
        <f t="shared" si="565"/>
        <v>Ms</v>
      </c>
      <c r="U2279" s="6" t="str">
        <f t="shared" si="566"/>
        <v>F</v>
      </c>
      <c r="V2279" s="6" t="str">
        <f t="shared" si="567"/>
        <v>90</v>
      </c>
      <c r="W2279" s="6" t="str">
        <f t="shared" si="568"/>
        <v>Highgate Road</v>
      </c>
      <c r="X2279" s="6" t="str">
        <f t="shared" si="569"/>
        <v>ad</v>
      </c>
      <c r="Y2279" s="6" t="str">
        <f t="shared" si="570"/>
        <v>Highgate Road</v>
      </c>
      <c r="Z2279" s="6" t="str">
        <f t="shared" si="571"/>
        <v>Isle Of Eigg</v>
      </c>
      <c r="AA2279" s="6" t="str">
        <f t="shared" si="572"/>
        <v>HS</v>
      </c>
      <c r="AB2279" s="7" t="str">
        <f t="shared" si="573"/>
        <v>44185</v>
      </c>
      <c r="AC2279" s="6" t="str">
        <f t="shared" si="574"/>
        <v>72</v>
      </c>
      <c r="AD2279" s="6" t="str">
        <f t="shared" si="575"/>
        <v>B</v>
      </c>
      <c r="AE2279" s="8" t="str">
        <f t="shared" si="576"/>
        <v/>
      </c>
    </row>
    <row r="2280" spans="1:31" x14ac:dyDescent="0.25">
      <c r="A2280" s="9">
        <v>2338</v>
      </c>
      <c r="B2280" s="10" t="s">
        <v>6198</v>
      </c>
      <c r="C2280" s="10" t="s">
        <v>6199</v>
      </c>
      <c r="D2280" s="10" t="s">
        <v>15</v>
      </c>
      <c r="E2280" s="10" t="s">
        <v>16</v>
      </c>
      <c r="F2280" s="10">
        <v>90</v>
      </c>
      <c r="G2280" s="10" t="s">
        <v>6200</v>
      </c>
      <c r="H2280" s="10" t="s">
        <v>3425</v>
      </c>
      <c r="I2280" s="10" t="s">
        <v>98</v>
      </c>
      <c r="J2280" s="11">
        <v>44512</v>
      </c>
      <c r="K2280" s="10">
        <v>70</v>
      </c>
      <c r="L2280" s="10" t="s">
        <v>62</v>
      </c>
      <c r="M2280" s="12"/>
      <c r="O2280">
        <f t="shared" si="577"/>
        <v>0</v>
      </c>
      <c r="Q2280" s="9" t="str">
        <f t="shared" si="562"/>
        <v>2338</v>
      </c>
      <c r="R2280" s="10" t="str">
        <f t="shared" si="563"/>
        <v>Li</v>
      </c>
      <c r="S2280" s="10" t="str">
        <f t="shared" si="564"/>
        <v>Mansfield</v>
      </c>
      <c r="T2280" s="10" t="str">
        <f t="shared" si="565"/>
        <v>Mrs</v>
      </c>
      <c r="U2280" s="10" t="str">
        <f t="shared" si="566"/>
        <v>F</v>
      </c>
      <c r="V2280" s="10" t="str">
        <f t="shared" si="567"/>
        <v>90</v>
      </c>
      <c r="W2280" s="10" t="str">
        <f t="shared" si="568"/>
        <v>Highgate Walk</v>
      </c>
      <c r="X2280" s="10" t="str">
        <f t="shared" si="569"/>
        <v>lk</v>
      </c>
      <c r="Y2280" s="10" t="str">
        <f t="shared" si="570"/>
        <v>Highgate Walk</v>
      </c>
      <c r="Z2280" s="10" t="str">
        <f t="shared" si="571"/>
        <v>Bonnyrigg</v>
      </c>
      <c r="AA2280" s="10" t="str">
        <f t="shared" si="572"/>
        <v>BL</v>
      </c>
      <c r="AB2280" s="11" t="str">
        <f t="shared" si="573"/>
        <v>44512</v>
      </c>
      <c r="AC2280" s="10" t="str">
        <f t="shared" si="574"/>
        <v>70</v>
      </c>
      <c r="AD2280" s="10" t="str">
        <f t="shared" si="575"/>
        <v>C4</v>
      </c>
      <c r="AE2280" s="12" t="str">
        <f t="shared" si="576"/>
        <v/>
      </c>
    </row>
    <row r="2281" spans="1:31" x14ac:dyDescent="0.25">
      <c r="A2281" s="5">
        <v>2339</v>
      </c>
      <c r="B2281" s="6" t="s">
        <v>6201</v>
      </c>
      <c r="C2281" s="6" t="s">
        <v>1203</v>
      </c>
      <c r="D2281" s="6" t="s">
        <v>49</v>
      </c>
      <c r="E2281" s="6" t="s">
        <v>16</v>
      </c>
      <c r="F2281" s="6">
        <v>90</v>
      </c>
      <c r="G2281" s="6" t="s">
        <v>6200</v>
      </c>
      <c r="H2281" s="6" t="s">
        <v>6202</v>
      </c>
      <c r="I2281" s="6" t="s">
        <v>291</v>
      </c>
      <c r="J2281" s="7">
        <v>44054</v>
      </c>
      <c r="K2281" s="6">
        <v>82</v>
      </c>
      <c r="L2281" s="6" t="s">
        <v>62</v>
      </c>
      <c r="M2281" s="8"/>
      <c r="O2281">
        <f t="shared" si="577"/>
        <v>0</v>
      </c>
      <c r="Q2281" s="5" t="str">
        <f t="shared" si="562"/>
        <v>2339</v>
      </c>
      <c r="R2281" s="6" t="str">
        <f t="shared" si="563"/>
        <v>Librada</v>
      </c>
      <c r="S2281" s="6" t="str">
        <f t="shared" si="564"/>
        <v>Stuart</v>
      </c>
      <c r="T2281" s="6" t="str">
        <f t="shared" si="565"/>
        <v>Miss</v>
      </c>
      <c r="U2281" s="6" t="str">
        <f t="shared" si="566"/>
        <v>F</v>
      </c>
      <c r="V2281" s="6" t="str">
        <f t="shared" si="567"/>
        <v>90</v>
      </c>
      <c r="W2281" s="6" t="str">
        <f t="shared" si="568"/>
        <v>Highgate Walk</v>
      </c>
      <c r="X2281" s="6" t="str">
        <f t="shared" si="569"/>
        <v>lk</v>
      </c>
      <c r="Y2281" s="6" t="str">
        <f t="shared" si="570"/>
        <v>Highgate Walk</v>
      </c>
      <c r="Z2281" s="6" t="str">
        <f t="shared" si="571"/>
        <v>Isle Of Benbecula</v>
      </c>
      <c r="AA2281" s="6" t="str">
        <f t="shared" si="572"/>
        <v>HS</v>
      </c>
      <c r="AB2281" s="7" t="str">
        <f t="shared" si="573"/>
        <v>44054</v>
      </c>
      <c r="AC2281" s="6" t="str">
        <f t="shared" si="574"/>
        <v>82</v>
      </c>
      <c r="AD2281" s="6" t="str">
        <f t="shared" si="575"/>
        <v>C4</v>
      </c>
      <c r="AE2281" s="8" t="str">
        <f t="shared" si="576"/>
        <v/>
      </c>
    </row>
    <row r="2282" spans="1:31" x14ac:dyDescent="0.25">
      <c r="A2282" s="9">
        <v>2340</v>
      </c>
      <c r="B2282" s="10" t="s">
        <v>667</v>
      </c>
      <c r="C2282" s="10" t="s">
        <v>1845</v>
      </c>
      <c r="D2282" s="10" t="s">
        <v>15</v>
      </c>
      <c r="E2282" s="10" t="s">
        <v>16</v>
      </c>
      <c r="F2282" s="10">
        <v>30</v>
      </c>
      <c r="G2282" s="10" t="s">
        <v>6203</v>
      </c>
      <c r="H2282" s="10" t="s">
        <v>3046</v>
      </c>
      <c r="I2282" s="10" t="s">
        <v>185</v>
      </c>
      <c r="J2282" s="11">
        <v>43975</v>
      </c>
      <c r="K2282" s="10">
        <v>24</v>
      </c>
      <c r="L2282" s="10" t="s">
        <v>99</v>
      </c>
      <c r="M2282" s="12"/>
      <c r="O2282">
        <f t="shared" si="577"/>
        <v>0</v>
      </c>
      <c r="Q2282" s="9" t="str">
        <f t="shared" si="562"/>
        <v>2340</v>
      </c>
      <c r="R2282" s="10" t="str">
        <f t="shared" si="563"/>
        <v>Lynette</v>
      </c>
      <c r="S2282" s="10" t="str">
        <f t="shared" si="564"/>
        <v>Fischer</v>
      </c>
      <c r="T2282" s="10" t="str">
        <f t="shared" si="565"/>
        <v>Mrs</v>
      </c>
      <c r="U2282" s="10" t="str">
        <f t="shared" si="566"/>
        <v>F</v>
      </c>
      <c r="V2282" s="10" t="str">
        <f t="shared" si="567"/>
        <v>30</v>
      </c>
      <c r="W2282" s="10" t="str">
        <f t="shared" si="568"/>
        <v>Highlands Close</v>
      </c>
      <c r="X2282" s="10" t="str">
        <f t="shared" si="569"/>
        <v>se</v>
      </c>
      <c r="Y2282" s="10" t="str">
        <f t="shared" si="570"/>
        <v>Highlands Close</v>
      </c>
      <c r="Z2282" s="10" t="str">
        <f t="shared" si="571"/>
        <v>Gaerwen</v>
      </c>
      <c r="AA2282" s="10" t="str">
        <f t="shared" si="572"/>
        <v>HX</v>
      </c>
      <c r="AB2282" s="11" t="str">
        <f t="shared" si="573"/>
        <v>43975</v>
      </c>
      <c r="AC2282" s="10" t="str">
        <f t="shared" si="574"/>
        <v>24</v>
      </c>
      <c r="AD2282" s="10" t="str">
        <f t="shared" si="575"/>
        <v>E</v>
      </c>
      <c r="AE2282" s="12" t="str">
        <f t="shared" si="576"/>
        <v/>
      </c>
    </row>
    <row r="2283" spans="1:31" x14ac:dyDescent="0.25">
      <c r="A2283" s="5">
        <v>2341</v>
      </c>
      <c r="B2283" s="6" t="s">
        <v>723</v>
      </c>
      <c r="C2283" s="6" t="s">
        <v>6204</v>
      </c>
      <c r="D2283" s="6" t="s">
        <v>28</v>
      </c>
      <c r="E2283" s="6" t="s">
        <v>29</v>
      </c>
      <c r="F2283" s="6">
        <v>90</v>
      </c>
      <c r="G2283" s="6" t="s">
        <v>6205</v>
      </c>
      <c r="H2283" s="6" t="s">
        <v>6206</v>
      </c>
      <c r="I2283" s="6" t="s">
        <v>185</v>
      </c>
      <c r="J2283" s="7">
        <v>43984</v>
      </c>
      <c r="K2283" s="6">
        <v>80</v>
      </c>
      <c r="L2283" s="6" t="s">
        <v>52</v>
      </c>
      <c r="M2283" s="8"/>
      <c r="O2283">
        <f t="shared" si="577"/>
        <v>0</v>
      </c>
      <c r="Q2283" s="5" t="str">
        <f t="shared" si="562"/>
        <v>2341</v>
      </c>
      <c r="R2283" s="6" t="str">
        <f t="shared" si="563"/>
        <v>Keenan</v>
      </c>
      <c r="S2283" s="6" t="str">
        <f t="shared" si="564"/>
        <v>Miller</v>
      </c>
      <c r="T2283" s="6" t="str">
        <f t="shared" si="565"/>
        <v>Mr</v>
      </c>
      <c r="U2283" s="6" t="str">
        <f t="shared" si="566"/>
        <v>M</v>
      </c>
      <c r="V2283" s="6" t="str">
        <f t="shared" si="567"/>
        <v>90</v>
      </c>
      <c r="W2283" s="6" t="str">
        <f t="shared" si="568"/>
        <v>Highlea Close</v>
      </c>
      <c r="X2283" s="6" t="str">
        <f t="shared" si="569"/>
        <v>se</v>
      </c>
      <c r="Y2283" s="6" t="str">
        <f t="shared" si="570"/>
        <v>Highlea Close</v>
      </c>
      <c r="Z2283" s="6" t="str">
        <f t="shared" si="571"/>
        <v>Erskine</v>
      </c>
      <c r="AA2283" s="6" t="str">
        <f t="shared" si="572"/>
        <v>HX</v>
      </c>
      <c r="AB2283" s="7" t="str">
        <f t="shared" si="573"/>
        <v>43984</v>
      </c>
      <c r="AC2283" s="6" t="str">
        <f t="shared" si="574"/>
        <v>80</v>
      </c>
      <c r="AD2283" s="6" t="str">
        <f t="shared" si="575"/>
        <v>A1</v>
      </c>
      <c r="AE2283" s="8" t="str">
        <f t="shared" si="576"/>
        <v/>
      </c>
    </row>
    <row r="2284" spans="1:31" x14ac:dyDescent="0.25">
      <c r="A2284" s="9">
        <v>2342</v>
      </c>
      <c r="B2284" s="10" t="s">
        <v>6207</v>
      </c>
      <c r="C2284" s="10" t="s">
        <v>1647</v>
      </c>
      <c r="D2284" s="10" t="s">
        <v>49</v>
      </c>
      <c r="E2284" s="10" t="s">
        <v>16</v>
      </c>
      <c r="F2284" s="10">
        <v>60</v>
      </c>
      <c r="G2284" s="10" t="s">
        <v>6208</v>
      </c>
      <c r="H2284" s="10" t="s">
        <v>3447</v>
      </c>
      <c r="I2284" s="10" t="s">
        <v>176</v>
      </c>
      <c r="J2284" s="11">
        <v>44107</v>
      </c>
      <c r="K2284" s="10">
        <v>38</v>
      </c>
      <c r="L2284" s="10" t="s">
        <v>78</v>
      </c>
      <c r="M2284" s="12"/>
      <c r="O2284">
        <f t="shared" si="577"/>
        <v>0</v>
      </c>
      <c r="Q2284" s="9" t="str">
        <f t="shared" si="562"/>
        <v>2342</v>
      </c>
      <c r="R2284" s="10" t="str">
        <f t="shared" si="563"/>
        <v>Marybeth</v>
      </c>
      <c r="S2284" s="10" t="str">
        <f t="shared" si="564"/>
        <v>Tatum</v>
      </c>
      <c r="T2284" s="10" t="str">
        <f t="shared" si="565"/>
        <v>Miss</v>
      </c>
      <c r="U2284" s="10" t="str">
        <f t="shared" si="566"/>
        <v>F</v>
      </c>
      <c r="V2284" s="10" t="str">
        <f t="shared" si="567"/>
        <v>60</v>
      </c>
      <c r="W2284" s="10" t="str">
        <f t="shared" si="568"/>
        <v>Highwood Grove</v>
      </c>
      <c r="X2284" s="10" t="str">
        <f t="shared" si="569"/>
        <v>ve</v>
      </c>
      <c r="Y2284" s="10" t="str">
        <f t="shared" si="570"/>
        <v>Highwood Grove</v>
      </c>
      <c r="Z2284" s="10" t="str">
        <f t="shared" si="571"/>
        <v>Cowbridge</v>
      </c>
      <c r="AA2284" s="10" t="str">
        <f t="shared" si="572"/>
        <v>CW</v>
      </c>
      <c r="AB2284" s="11" t="str">
        <f t="shared" si="573"/>
        <v>44107</v>
      </c>
      <c r="AC2284" s="10" t="str">
        <f t="shared" si="574"/>
        <v>38</v>
      </c>
      <c r="AD2284" s="10" t="str">
        <f t="shared" si="575"/>
        <v>C2</v>
      </c>
      <c r="AE2284" s="12" t="str">
        <f t="shared" si="576"/>
        <v/>
      </c>
    </row>
    <row r="2285" spans="1:31" x14ac:dyDescent="0.25">
      <c r="A2285" s="5">
        <v>2343</v>
      </c>
      <c r="B2285" s="6" t="s">
        <v>6209</v>
      </c>
      <c r="C2285" s="6" t="s">
        <v>6210</v>
      </c>
      <c r="D2285" s="6" t="s">
        <v>49</v>
      </c>
      <c r="E2285" s="6" t="s">
        <v>16</v>
      </c>
      <c r="F2285" s="6">
        <v>90</v>
      </c>
      <c r="G2285" s="6" t="s">
        <v>6211</v>
      </c>
      <c r="H2285" s="6" t="s">
        <v>6212</v>
      </c>
      <c r="I2285" s="6" t="s">
        <v>32</v>
      </c>
      <c r="J2285" s="7">
        <v>43948</v>
      </c>
      <c r="K2285" s="6">
        <v>12</v>
      </c>
      <c r="L2285" s="6" t="s">
        <v>39</v>
      </c>
      <c r="M2285" s="8"/>
      <c r="O2285">
        <f t="shared" si="577"/>
        <v>0</v>
      </c>
      <c r="Q2285" s="5" t="str">
        <f t="shared" si="562"/>
        <v>2343</v>
      </c>
      <c r="R2285" s="6" t="str">
        <f t="shared" si="563"/>
        <v>Aleida</v>
      </c>
      <c r="S2285" s="6" t="str">
        <f t="shared" si="564"/>
        <v>Crowell</v>
      </c>
      <c r="T2285" s="6" t="str">
        <f t="shared" si="565"/>
        <v>Miss</v>
      </c>
      <c r="U2285" s="6" t="str">
        <f t="shared" si="566"/>
        <v>F</v>
      </c>
      <c r="V2285" s="6" t="str">
        <f t="shared" si="567"/>
        <v>90</v>
      </c>
      <c r="W2285" s="6" t="str">
        <f t="shared" si="568"/>
        <v>Highwood Road</v>
      </c>
      <c r="X2285" s="6" t="str">
        <f t="shared" si="569"/>
        <v>ad</v>
      </c>
      <c r="Y2285" s="6" t="str">
        <f t="shared" si="570"/>
        <v>Highwood Road</v>
      </c>
      <c r="Z2285" s="6" t="str">
        <f t="shared" si="571"/>
        <v>Penryn</v>
      </c>
      <c r="AA2285" s="6" t="str">
        <f t="shared" si="572"/>
        <v>WC</v>
      </c>
      <c r="AB2285" s="7" t="str">
        <f t="shared" si="573"/>
        <v>43948</v>
      </c>
      <c r="AC2285" s="6" t="str">
        <f t="shared" si="574"/>
        <v>12</v>
      </c>
      <c r="AD2285" s="6" t="str">
        <f t="shared" si="575"/>
        <v>C1</v>
      </c>
      <c r="AE2285" s="8" t="str">
        <f t="shared" si="576"/>
        <v/>
      </c>
    </row>
    <row r="2286" spans="1:31" x14ac:dyDescent="0.25">
      <c r="A2286" s="9">
        <v>2344</v>
      </c>
      <c r="B2286" s="10" t="s">
        <v>6213</v>
      </c>
      <c r="C2286" s="10" t="s">
        <v>5235</v>
      </c>
      <c r="D2286" s="10" t="s">
        <v>49</v>
      </c>
      <c r="E2286" s="10" t="s">
        <v>16</v>
      </c>
      <c r="F2286" s="10">
        <v>60</v>
      </c>
      <c r="G2286" s="10" t="s">
        <v>6214</v>
      </c>
      <c r="H2286" s="10" t="s">
        <v>1133</v>
      </c>
      <c r="I2286" s="10" t="s">
        <v>122</v>
      </c>
      <c r="J2286" s="11">
        <v>44478</v>
      </c>
      <c r="K2286" s="10">
        <v>21</v>
      </c>
      <c r="L2286" s="10" t="s">
        <v>68</v>
      </c>
      <c r="M2286" s="12"/>
      <c r="O2286">
        <f t="shared" si="577"/>
        <v>0</v>
      </c>
      <c r="Q2286" s="9" t="str">
        <f t="shared" si="562"/>
        <v>2344</v>
      </c>
      <c r="R2286" s="10" t="str">
        <f t="shared" si="563"/>
        <v>Lael</v>
      </c>
      <c r="S2286" s="10" t="str">
        <f t="shared" si="564"/>
        <v>Castillo</v>
      </c>
      <c r="T2286" s="10" t="str">
        <f t="shared" si="565"/>
        <v>Miss</v>
      </c>
      <c r="U2286" s="10" t="str">
        <f t="shared" si="566"/>
        <v>F</v>
      </c>
      <c r="V2286" s="10" t="str">
        <f t="shared" si="567"/>
        <v>60</v>
      </c>
      <c r="W2286" s="10" t="str">
        <f t="shared" si="568"/>
        <v>Hildreth Street</v>
      </c>
      <c r="X2286" s="10" t="str">
        <f t="shared" si="569"/>
        <v>et</v>
      </c>
      <c r="Y2286" s="10" t="str">
        <f t="shared" si="570"/>
        <v>Hildreth Street</v>
      </c>
      <c r="Z2286" s="10" t="str">
        <f t="shared" si="571"/>
        <v>Llandeilo</v>
      </c>
      <c r="AA2286" s="10" t="str">
        <f t="shared" si="572"/>
        <v>WN</v>
      </c>
      <c r="AB2286" s="11" t="str">
        <f t="shared" si="573"/>
        <v>44478</v>
      </c>
      <c r="AC2286" s="10" t="str">
        <f t="shared" si="574"/>
        <v>21</v>
      </c>
      <c r="AD2286" s="10" t="str">
        <f t="shared" si="575"/>
        <v>A2</v>
      </c>
      <c r="AE2286" s="12" t="str">
        <f t="shared" si="576"/>
        <v/>
      </c>
    </row>
    <row r="2287" spans="1:31" x14ac:dyDescent="0.25">
      <c r="A2287" s="5">
        <v>2345</v>
      </c>
      <c r="B2287" s="6" t="s">
        <v>1004</v>
      </c>
      <c r="C2287" s="6" t="s">
        <v>6215</v>
      </c>
      <c r="D2287" s="6" t="s">
        <v>49</v>
      </c>
      <c r="E2287" s="6" t="s">
        <v>16</v>
      </c>
      <c r="F2287" s="6">
        <v>60</v>
      </c>
      <c r="G2287" s="6" t="s">
        <v>6216</v>
      </c>
      <c r="H2287" s="6" t="s">
        <v>2717</v>
      </c>
      <c r="I2287" s="6" t="s">
        <v>2320</v>
      </c>
      <c r="J2287" s="7">
        <v>44072</v>
      </c>
      <c r="K2287" s="6">
        <v>64</v>
      </c>
      <c r="L2287" s="6" t="s">
        <v>99</v>
      </c>
      <c r="M2287" s="8"/>
      <c r="O2287">
        <f t="shared" si="577"/>
        <v>0</v>
      </c>
      <c r="Q2287" s="5" t="str">
        <f t="shared" si="562"/>
        <v>2345</v>
      </c>
      <c r="R2287" s="6" t="str">
        <f t="shared" si="563"/>
        <v>Chong</v>
      </c>
      <c r="S2287" s="6" t="str">
        <f t="shared" si="564"/>
        <v>Mccord</v>
      </c>
      <c r="T2287" s="6" t="str">
        <f t="shared" si="565"/>
        <v>Miss</v>
      </c>
      <c r="U2287" s="6" t="str">
        <f t="shared" si="566"/>
        <v>F</v>
      </c>
      <c r="V2287" s="6" t="str">
        <f t="shared" si="567"/>
        <v>60</v>
      </c>
      <c r="W2287" s="6" t="str">
        <f t="shared" si="568"/>
        <v>Hill Close</v>
      </c>
      <c r="X2287" s="6" t="str">
        <f t="shared" si="569"/>
        <v>se</v>
      </c>
      <c r="Y2287" s="6" t="str">
        <f t="shared" si="570"/>
        <v>Hill Close</v>
      </c>
      <c r="Z2287" s="6" t="str">
        <f t="shared" si="571"/>
        <v>Ardgay</v>
      </c>
      <c r="AA2287" s="6" t="str">
        <f t="shared" si="572"/>
        <v>DD</v>
      </c>
      <c r="AB2287" s="7" t="str">
        <f t="shared" si="573"/>
        <v>44072</v>
      </c>
      <c r="AC2287" s="6" t="str">
        <f t="shared" si="574"/>
        <v>64</v>
      </c>
      <c r="AD2287" s="6" t="str">
        <f t="shared" si="575"/>
        <v>E</v>
      </c>
      <c r="AE2287" s="8" t="str">
        <f t="shared" si="576"/>
        <v/>
      </c>
    </row>
    <row r="2288" spans="1:31" x14ac:dyDescent="0.25">
      <c r="A2288" s="9">
        <v>2346</v>
      </c>
      <c r="B2288" s="10" t="s">
        <v>1123</v>
      </c>
      <c r="C2288" s="10" t="s">
        <v>6055</v>
      </c>
      <c r="D2288" s="10" t="s">
        <v>28</v>
      </c>
      <c r="E2288" s="10" t="s">
        <v>29</v>
      </c>
      <c r="F2288" s="10">
        <v>30</v>
      </c>
      <c r="G2288" s="10" t="s">
        <v>6217</v>
      </c>
      <c r="H2288" s="10" t="s">
        <v>5224</v>
      </c>
      <c r="I2288" s="10" t="s">
        <v>25</v>
      </c>
      <c r="J2288" s="11">
        <v>43695</v>
      </c>
      <c r="K2288" s="10">
        <v>19</v>
      </c>
      <c r="L2288" s="10" t="s">
        <v>62</v>
      </c>
      <c r="M2288" s="12"/>
      <c r="O2288">
        <f t="shared" si="577"/>
        <v>0</v>
      </c>
      <c r="Q2288" s="9" t="str">
        <f t="shared" si="562"/>
        <v>2346</v>
      </c>
      <c r="R2288" s="10" t="str">
        <f t="shared" si="563"/>
        <v>Mary</v>
      </c>
      <c r="S2288" s="10" t="str">
        <f t="shared" si="564"/>
        <v>Vang</v>
      </c>
      <c r="T2288" s="10" t="str">
        <f t="shared" si="565"/>
        <v>Mr</v>
      </c>
      <c r="U2288" s="10" t="str">
        <f t="shared" si="566"/>
        <v>M</v>
      </c>
      <c r="V2288" s="10" t="str">
        <f t="shared" si="567"/>
        <v>30</v>
      </c>
      <c r="W2288" s="10" t="str">
        <f t="shared" si="568"/>
        <v>Hill Drive</v>
      </c>
      <c r="X2288" s="10" t="str">
        <f t="shared" si="569"/>
        <v>ve</v>
      </c>
      <c r="Y2288" s="10" t="str">
        <f t="shared" si="570"/>
        <v>Hill Drive</v>
      </c>
      <c r="Z2288" s="10" t="str">
        <f t="shared" si="571"/>
        <v>Haverfordwest</v>
      </c>
      <c r="AA2288" s="10" t="str">
        <f t="shared" si="572"/>
        <v>HG</v>
      </c>
      <c r="AB2288" s="11" t="str">
        <f t="shared" si="573"/>
        <v>43695</v>
      </c>
      <c r="AC2288" s="10" t="str">
        <f t="shared" si="574"/>
        <v>19</v>
      </c>
      <c r="AD2288" s="10" t="str">
        <f t="shared" si="575"/>
        <v>C4</v>
      </c>
      <c r="AE2288" s="12" t="str">
        <f t="shared" si="576"/>
        <v/>
      </c>
    </row>
    <row r="2289" spans="1:31" x14ac:dyDescent="0.25">
      <c r="A2289" s="5">
        <v>2347</v>
      </c>
      <c r="B2289" s="6" t="s">
        <v>6218</v>
      </c>
      <c r="C2289" s="6" t="s">
        <v>5291</v>
      </c>
      <c r="D2289" s="6" t="s">
        <v>49</v>
      </c>
      <c r="E2289" s="6" t="s">
        <v>16</v>
      </c>
      <c r="F2289" s="6">
        <v>60</v>
      </c>
      <c r="G2289" s="6" t="s">
        <v>6219</v>
      </c>
      <c r="H2289" s="6" t="s">
        <v>5401</v>
      </c>
      <c r="I2289" s="6" t="s">
        <v>32</v>
      </c>
      <c r="J2289" s="7">
        <v>44517</v>
      </c>
      <c r="K2289" s="6">
        <v>5</v>
      </c>
      <c r="L2289" s="6" t="s">
        <v>62</v>
      </c>
      <c r="M2289" s="8"/>
      <c r="O2289">
        <f t="shared" si="577"/>
        <v>0</v>
      </c>
      <c r="Q2289" s="5" t="str">
        <f t="shared" si="562"/>
        <v>2347</v>
      </c>
      <c r="R2289" s="6" t="str">
        <f t="shared" si="563"/>
        <v>Hortencia</v>
      </c>
      <c r="S2289" s="6" t="str">
        <f t="shared" si="564"/>
        <v>Tovar</v>
      </c>
      <c r="T2289" s="6" t="str">
        <f t="shared" si="565"/>
        <v>Miss</v>
      </c>
      <c r="U2289" s="6" t="str">
        <f t="shared" si="566"/>
        <v>F</v>
      </c>
      <c r="V2289" s="6" t="str">
        <f t="shared" si="567"/>
        <v>60</v>
      </c>
      <c r="W2289" s="6" t="str">
        <f t="shared" si="568"/>
        <v>Hill Farm</v>
      </c>
      <c r="X2289" s="6" t="str">
        <f t="shared" si="569"/>
        <v>rm</v>
      </c>
      <c r="Y2289" s="6" t="str">
        <f t="shared" si="570"/>
        <v>Hill Farm</v>
      </c>
      <c r="Z2289" s="6" t="str">
        <f t="shared" si="571"/>
        <v>West Byfleet</v>
      </c>
      <c r="AA2289" s="6" t="str">
        <f t="shared" si="572"/>
        <v>WC</v>
      </c>
      <c r="AB2289" s="7" t="str">
        <f t="shared" si="573"/>
        <v>44517</v>
      </c>
      <c r="AC2289" s="6" t="str">
        <f t="shared" si="574"/>
        <v>5</v>
      </c>
      <c r="AD2289" s="6" t="str">
        <f t="shared" si="575"/>
        <v>C4</v>
      </c>
      <c r="AE2289" s="8" t="str">
        <f t="shared" si="576"/>
        <v/>
      </c>
    </row>
    <row r="2290" spans="1:31" x14ac:dyDescent="0.25">
      <c r="A2290" s="9">
        <v>2348</v>
      </c>
      <c r="B2290" s="10" t="s">
        <v>6220</v>
      </c>
      <c r="C2290" s="10" t="s">
        <v>1738</v>
      </c>
      <c r="D2290" s="10" t="s">
        <v>15</v>
      </c>
      <c r="E2290" s="10" t="s">
        <v>16</v>
      </c>
      <c r="F2290" s="10">
        <v>90</v>
      </c>
      <c r="G2290" s="10" t="s">
        <v>6221</v>
      </c>
      <c r="H2290" s="10" t="s">
        <v>1227</v>
      </c>
      <c r="I2290" s="10" t="s">
        <v>1228</v>
      </c>
      <c r="J2290" s="11">
        <v>44180</v>
      </c>
      <c r="K2290" s="10">
        <v>64</v>
      </c>
      <c r="L2290" s="10" t="s">
        <v>68</v>
      </c>
      <c r="M2290" s="12"/>
      <c r="O2290">
        <f t="shared" si="577"/>
        <v>0</v>
      </c>
      <c r="Q2290" s="9" t="str">
        <f t="shared" si="562"/>
        <v>2348</v>
      </c>
      <c r="R2290" s="10" t="str">
        <f t="shared" si="563"/>
        <v>Tish</v>
      </c>
      <c r="S2290" s="10" t="str">
        <f t="shared" si="564"/>
        <v>Rodriguez</v>
      </c>
      <c r="T2290" s="10" t="str">
        <f t="shared" si="565"/>
        <v>Mrs</v>
      </c>
      <c r="U2290" s="10" t="str">
        <f t="shared" si="566"/>
        <v>F</v>
      </c>
      <c r="V2290" s="10" t="str">
        <f t="shared" si="567"/>
        <v>90</v>
      </c>
      <c r="W2290" s="10" t="str">
        <f t="shared" si="568"/>
        <v>Hill Top</v>
      </c>
      <c r="X2290" s="10" t="str">
        <f t="shared" si="569"/>
        <v>op</v>
      </c>
      <c r="Y2290" s="10" t="str">
        <f t="shared" si="570"/>
        <v>Hill Top</v>
      </c>
      <c r="Z2290" s="10" t="str">
        <f t="shared" si="571"/>
        <v>Elgin</v>
      </c>
      <c r="AA2290" s="10" t="str">
        <f t="shared" si="572"/>
        <v>HA</v>
      </c>
      <c r="AB2290" s="11" t="str">
        <f t="shared" si="573"/>
        <v>44180</v>
      </c>
      <c r="AC2290" s="10" t="str">
        <f t="shared" si="574"/>
        <v>64</v>
      </c>
      <c r="AD2290" s="10" t="str">
        <f t="shared" si="575"/>
        <v>A2</v>
      </c>
      <c r="AE2290" s="12" t="str">
        <f t="shared" si="576"/>
        <v/>
      </c>
    </row>
    <row r="2291" spans="1:31" x14ac:dyDescent="0.25">
      <c r="A2291" s="5">
        <v>2349</v>
      </c>
      <c r="B2291" s="6" t="s">
        <v>5899</v>
      </c>
      <c r="C2291" s="6" t="s">
        <v>4956</v>
      </c>
      <c r="D2291" s="6" t="s">
        <v>28</v>
      </c>
      <c r="E2291" s="6" t="s">
        <v>29</v>
      </c>
      <c r="F2291" s="6">
        <v>30</v>
      </c>
      <c r="G2291" s="6" t="s">
        <v>6222</v>
      </c>
      <c r="H2291" s="6" t="s">
        <v>1209</v>
      </c>
      <c r="I2291" s="6" t="s">
        <v>32</v>
      </c>
      <c r="J2291" s="7">
        <v>43659</v>
      </c>
      <c r="K2291" s="6">
        <v>59</v>
      </c>
      <c r="L2291" s="6" t="s">
        <v>157</v>
      </c>
      <c r="M2291" s="8"/>
      <c r="O2291">
        <f t="shared" si="577"/>
        <v>0</v>
      </c>
      <c r="Q2291" s="5" t="str">
        <f t="shared" si="562"/>
        <v>2349</v>
      </c>
      <c r="R2291" s="6" t="str">
        <f t="shared" si="563"/>
        <v>Shaun</v>
      </c>
      <c r="S2291" s="6" t="str">
        <f t="shared" si="564"/>
        <v>Hines</v>
      </c>
      <c r="T2291" s="6" t="str">
        <f t="shared" si="565"/>
        <v>Mr</v>
      </c>
      <c r="U2291" s="6" t="str">
        <f t="shared" si="566"/>
        <v>M</v>
      </c>
      <c r="V2291" s="6" t="str">
        <f t="shared" si="567"/>
        <v>30</v>
      </c>
      <c r="W2291" s="6" t="str">
        <f t="shared" si="568"/>
        <v>Hillbrook Road</v>
      </c>
      <c r="X2291" s="6" t="str">
        <f t="shared" si="569"/>
        <v>ad</v>
      </c>
      <c r="Y2291" s="6" t="str">
        <f t="shared" si="570"/>
        <v>Hillbrook Road</v>
      </c>
      <c r="Z2291" s="6" t="str">
        <f t="shared" si="571"/>
        <v>Stone</v>
      </c>
      <c r="AA2291" s="6" t="str">
        <f t="shared" si="572"/>
        <v>WC</v>
      </c>
      <c r="AB2291" s="7" t="str">
        <f t="shared" si="573"/>
        <v>43659</v>
      </c>
      <c r="AC2291" s="6" t="str">
        <f t="shared" si="574"/>
        <v>59</v>
      </c>
      <c r="AD2291" s="6" t="str">
        <f t="shared" si="575"/>
        <v>C3</v>
      </c>
      <c r="AE2291" s="8" t="str">
        <f t="shared" si="576"/>
        <v/>
      </c>
    </row>
    <row r="2292" spans="1:31" x14ac:dyDescent="0.25">
      <c r="A2292" s="9">
        <v>2350</v>
      </c>
      <c r="B2292" s="10" t="s">
        <v>6223</v>
      </c>
      <c r="C2292" s="10" t="s">
        <v>6190</v>
      </c>
      <c r="D2292" s="10" t="s">
        <v>49</v>
      </c>
      <c r="E2292" s="10" t="s">
        <v>16</v>
      </c>
      <c r="F2292" s="10">
        <v>60</v>
      </c>
      <c r="G2292" s="10" t="s">
        <v>6224</v>
      </c>
      <c r="H2292" s="10" t="s">
        <v>1279</v>
      </c>
      <c r="I2292" s="10" t="s">
        <v>32</v>
      </c>
      <c r="J2292" s="11">
        <v>43730</v>
      </c>
      <c r="K2292" s="10">
        <v>19</v>
      </c>
      <c r="L2292" s="10" t="s">
        <v>33</v>
      </c>
      <c r="M2292" s="12"/>
      <c r="O2292">
        <f t="shared" si="577"/>
        <v>0</v>
      </c>
      <c r="Q2292" s="9" t="str">
        <f t="shared" si="562"/>
        <v>2350</v>
      </c>
      <c r="R2292" s="10" t="str">
        <f t="shared" si="563"/>
        <v>Glennis</v>
      </c>
      <c r="S2292" s="10" t="str">
        <f t="shared" si="564"/>
        <v>Cahill</v>
      </c>
      <c r="T2292" s="10" t="str">
        <f t="shared" si="565"/>
        <v>Miss</v>
      </c>
      <c r="U2292" s="10" t="str">
        <f t="shared" si="566"/>
        <v>F</v>
      </c>
      <c r="V2292" s="10" t="str">
        <f t="shared" si="567"/>
        <v>60</v>
      </c>
      <c r="W2292" s="10" t="str">
        <f t="shared" si="568"/>
        <v>Hillbury Road</v>
      </c>
      <c r="X2292" s="10" t="str">
        <f t="shared" si="569"/>
        <v>ad</v>
      </c>
      <c r="Y2292" s="10" t="str">
        <f t="shared" si="570"/>
        <v>Hillbury Road</v>
      </c>
      <c r="Z2292" s="10" t="str">
        <f t="shared" si="571"/>
        <v>Tadley</v>
      </c>
      <c r="AA2292" s="10" t="str">
        <f t="shared" si="572"/>
        <v>WC</v>
      </c>
      <c r="AB2292" s="11" t="str">
        <f t="shared" si="573"/>
        <v>43730</v>
      </c>
      <c r="AC2292" s="10" t="str">
        <f t="shared" si="574"/>
        <v>19</v>
      </c>
      <c r="AD2292" s="10" t="str">
        <f t="shared" si="575"/>
        <v>A3</v>
      </c>
      <c r="AE2292" s="12" t="str">
        <f t="shared" si="576"/>
        <v/>
      </c>
    </row>
    <row r="2293" spans="1:31" x14ac:dyDescent="0.25">
      <c r="A2293" s="5">
        <v>2351</v>
      </c>
      <c r="B2293" s="6" t="s">
        <v>5675</v>
      </c>
      <c r="C2293" s="6" t="s">
        <v>6225</v>
      </c>
      <c r="D2293" s="6" t="s">
        <v>28</v>
      </c>
      <c r="E2293" s="6" t="s">
        <v>29</v>
      </c>
      <c r="F2293" s="6">
        <v>90</v>
      </c>
      <c r="G2293" s="6" t="s">
        <v>6226</v>
      </c>
      <c r="H2293" s="6" t="s">
        <v>1163</v>
      </c>
      <c r="I2293" s="6" t="s">
        <v>32</v>
      </c>
      <c r="J2293" s="7">
        <v>44281</v>
      </c>
      <c r="K2293" s="6">
        <v>22</v>
      </c>
      <c r="L2293" s="6" t="s">
        <v>20</v>
      </c>
      <c r="M2293" s="8"/>
      <c r="O2293">
        <f t="shared" si="577"/>
        <v>0</v>
      </c>
      <c r="Q2293" s="5" t="str">
        <f t="shared" si="562"/>
        <v>2351</v>
      </c>
      <c r="R2293" s="6" t="str">
        <f t="shared" si="563"/>
        <v>Kareem</v>
      </c>
      <c r="S2293" s="6" t="str">
        <f t="shared" si="564"/>
        <v>Michaud</v>
      </c>
      <c r="T2293" s="6" t="str">
        <f t="shared" si="565"/>
        <v>Mr</v>
      </c>
      <c r="U2293" s="6" t="str">
        <f t="shared" si="566"/>
        <v>M</v>
      </c>
      <c r="V2293" s="6" t="str">
        <f t="shared" si="567"/>
        <v>90</v>
      </c>
      <c r="W2293" s="6" t="str">
        <f t="shared" si="568"/>
        <v>Hillcourt Road</v>
      </c>
      <c r="X2293" s="6" t="str">
        <f t="shared" si="569"/>
        <v>ad</v>
      </c>
      <c r="Y2293" s="6" t="str">
        <f t="shared" si="570"/>
        <v>Hillcourt Road</v>
      </c>
      <c r="Z2293" s="6" t="str">
        <f t="shared" si="571"/>
        <v>Newport</v>
      </c>
      <c r="AA2293" s="6" t="str">
        <f t="shared" si="572"/>
        <v>WC</v>
      </c>
      <c r="AB2293" s="7" t="str">
        <f t="shared" si="573"/>
        <v>44281</v>
      </c>
      <c r="AC2293" s="6" t="str">
        <f t="shared" si="574"/>
        <v>22</v>
      </c>
      <c r="AD2293" s="6" t="str">
        <f t="shared" si="575"/>
        <v>B</v>
      </c>
      <c r="AE2293" s="8" t="str">
        <f t="shared" si="576"/>
        <v/>
      </c>
    </row>
    <row r="2294" spans="1:31" x14ac:dyDescent="0.25">
      <c r="A2294" s="9">
        <v>2352</v>
      </c>
      <c r="B2294" s="10" t="s">
        <v>6227</v>
      </c>
      <c r="C2294" s="10" t="s">
        <v>4473</v>
      </c>
      <c r="D2294" s="10" t="s">
        <v>28</v>
      </c>
      <c r="E2294" s="10" t="s">
        <v>29</v>
      </c>
      <c r="F2294" s="10">
        <v>60</v>
      </c>
      <c r="G2294" s="10" t="s">
        <v>6228</v>
      </c>
      <c r="H2294" s="10" t="s">
        <v>980</v>
      </c>
      <c r="I2294" s="10" t="s">
        <v>38</v>
      </c>
      <c r="J2294" s="11">
        <v>43655</v>
      </c>
      <c r="K2294" s="10">
        <v>50</v>
      </c>
      <c r="L2294" s="10" t="s">
        <v>78</v>
      </c>
      <c r="M2294" s="12"/>
      <c r="O2294">
        <f t="shared" si="577"/>
        <v>0</v>
      </c>
      <c r="Q2294" s="9" t="str">
        <f t="shared" si="562"/>
        <v>2352</v>
      </c>
      <c r="R2294" s="10" t="str">
        <f t="shared" si="563"/>
        <v>Denny</v>
      </c>
      <c r="S2294" s="10" t="str">
        <f t="shared" si="564"/>
        <v>Noel</v>
      </c>
      <c r="T2294" s="10" t="str">
        <f t="shared" si="565"/>
        <v>Mr</v>
      </c>
      <c r="U2294" s="10" t="str">
        <f t="shared" si="566"/>
        <v>M</v>
      </c>
      <c r="V2294" s="10" t="str">
        <f t="shared" si="567"/>
        <v>60</v>
      </c>
      <c r="W2294" s="10" t="str">
        <f t="shared" si="568"/>
        <v>Hilldrop Crescent</v>
      </c>
      <c r="X2294" s="10" t="str">
        <f t="shared" si="569"/>
        <v>nt</v>
      </c>
      <c r="Y2294" s="10" t="str">
        <f t="shared" si="570"/>
        <v>Hilldrop Crescent</v>
      </c>
      <c r="Z2294" s="10" t="str">
        <f t="shared" si="571"/>
        <v>Dalkeith</v>
      </c>
      <c r="AA2294" s="10" t="str">
        <f t="shared" si="572"/>
        <v>RM</v>
      </c>
      <c r="AB2294" s="11" t="str">
        <f t="shared" si="573"/>
        <v>43655</v>
      </c>
      <c r="AC2294" s="10" t="str">
        <f t="shared" si="574"/>
        <v>50</v>
      </c>
      <c r="AD2294" s="10" t="str">
        <f t="shared" si="575"/>
        <v>C2</v>
      </c>
      <c r="AE2294" s="12" t="str">
        <f t="shared" si="576"/>
        <v/>
      </c>
    </row>
    <row r="2295" spans="1:31" x14ac:dyDescent="0.25">
      <c r="A2295" s="5">
        <v>2353</v>
      </c>
      <c r="B2295" s="6" t="s">
        <v>6229</v>
      </c>
      <c r="C2295" s="6" t="s">
        <v>1036</v>
      </c>
      <c r="D2295" s="6" t="s">
        <v>15</v>
      </c>
      <c r="E2295" s="6" t="s">
        <v>16</v>
      </c>
      <c r="F2295" s="6">
        <v>60</v>
      </c>
      <c r="G2295" s="6" t="s">
        <v>6230</v>
      </c>
      <c r="H2295" s="6" t="s">
        <v>912</v>
      </c>
      <c r="I2295" s="6" t="s">
        <v>32</v>
      </c>
      <c r="J2295" s="7">
        <v>44297</v>
      </c>
      <c r="K2295" s="6">
        <v>22</v>
      </c>
      <c r="L2295" s="6" t="s">
        <v>52</v>
      </c>
      <c r="M2295" s="8"/>
      <c r="O2295">
        <f t="shared" si="577"/>
        <v>0</v>
      </c>
      <c r="Q2295" s="5" t="str">
        <f t="shared" si="562"/>
        <v>2353</v>
      </c>
      <c r="R2295" s="6" t="str">
        <f t="shared" si="563"/>
        <v>Kristin</v>
      </c>
      <c r="S2295" s="6" t="str">
        <f t="shared" si="564"/>
        <v>Winters</v>
      </c>
      <c r="T2295" s="6" t="str">
        <f t="shared" si="565"/>
        <v>Mrs</v>
      </c>
      <c r="U2295" s="6" t="str">
        <f t="shared" si="566"/>
        <v>F</v>
      </c>
      <c r="V2295" s="6" t="str">
        <f t="shared" si="567"/>
        <v>60</v>
      </c>
      <c r="W2295" s="6" t="str">
        <f t="shared" si="568"/>
        <v>Hillery Close</v>
      </c>
      <c r="X2295" s="6" t="str">
        <f t="shared" si="569"/>
        <v>se</v>
      </c>
      <c r="Y2295" s="6" t="str">
        <f t="shared" si="570"/>
        <v>Hillery Close</v>
      </c>
      <c r="Z2295" s="6" t="str">
        <f t="shared" si="571"/>
        <v>Norfolk</v>
      </c>
      <c r="AA2295" s="6" t="str">
        <f t="shared" si="572"/>
        <v>WC</v>
      </c>
      <c r="AB2295" s="7" t="str">
        <f t="shared" si="573"/>
        <v>44297</v>
      </c>
      <c r="AC2295" s="6" t="str">
        <f t="shared" si="574"/>
        <v>22</v>
      </c>
      <c r="AD2295" s="6" t="str">
        <f t="shared" si="575"/>
        <v>A1</v>
      </c>
      <c r="AE2295" s="8" t="str">
        <f t="shared" si="576"/>
        <v/>
      </c>
    </row>
    <row r="2296" spans="1:31" x14ac:dyDescent="0.25">
      <c r="A2296" s="9">
        <v>2354</v>
      </c>
      <c r="B2296" s="10" t="s">
        <v>6231</v>
      </c>
      <c r="C2296" s="10" t="s">
        <v>2843</v>
      </c>
      <c r="D2296" s="10" t="s">
        <v>28</v>
      </c>
      <c r="E2296" s="10" t="s">
        <v>29</v>
      </c>
      <c r="F2296" s="10">
        <v>30</v>
      </c>
      <c r="G2296" s="10" t="s">
        <v>6232</v>
      </c>
      <c r="H2296" s="10" t="s">
        <v>2338</v>
      </c>
      <c r="I2296" s="10" t="s">
        <v>32</v>
      </c>
      <c r="J2296" s="11">
        <v>44386</v>
      </c>
      <c r="K2296" s="10">
        <v>75</v>
      </c>
      <c r="L2296" s="10" t="s">
        <v>78</v>
      </c>
      <c r="M2296" s="12"/>
      <c r="O2296">
        <f t="shared" si="577"/>
        <v>0</v>
      </c>
      <c r="Q2296" s="9" t="str">
        <f t="shared" si="562"/>
        <v>2354</v>
      </c>
      <c r="R2296" s="10" t="str">
        <f t="shared" si="563"/>
        <v>Jared</v>
      </c>
      <c r="S2296" s="10" t="str">
        <f t="shared" si="564"/>
        <v>Simon</v>
      </c>
      <c r="T2296" s="10" t="str">
        <f t="shared" si="565"/>
        <v>Mr</v>
      </c>
      <c r="U2296" s="10" t="str">
        <f t="shared" si="566"/>
        <v>M</v>
      </c>
      <c r="V2296" s="10" t="str">
        <f t="shared" si="567"/>
        <v>30</v>
      </c>
      <c r="W2296" s="10" t="str">
        <f t="shared" si="568"/>
        <v>Hillfield Avenue</v>
      </c>
      <c r="X2296" s="10" t="str">
        <f t="shared" si="569"/>
        <v>ue</v>
      </c>
      <c r="Y2296" s="10" t="str">
        <f t="shared" si="570"/>
        <v>Hillfield Avenue</v>
      </c>
      <c r="Z2296" s="10" t="str">
        <f t="shared" si="571"/>
        <v>Redhill</v>
      </c>
      <c r="AA2296" s="10" t="str">
        <f t="shared" si="572"/>
        <v>WC</v>
      </c>
      <c r="AB2296" s="11" t="str">
        <f t="shared" si="573"/>
        <v>44386</v>
      </c>
      <c r="AC2296" s="10" t="str">
        <f t="shared" si="574"/>
        <v>75</v>
      </c>
      <c r="AD2296" s="10" t="str">
        <f t="shared" si="575"/>
        <v>C2</v>
      </c>
      <c r="AE2296" s="12" t="str">
        <f t="shared" si="576"/>
        <v/>
      </c>
    </row>
    <row r="2297" spans="1:31" x14ac:dyDescent="0.25">
      <c r="A2297" s="5">
        <v>2355</v>
      </c>
      <c r="B2297" s="6" t="s">
        <v>3844</v>
      </c>
      <c r="C2297" s="6" t="s">
        <v>6233</v>
      </c>
      <c r="D2297" s="6" t="s">
        <v>49</v>
      </c>
      <c r="E2297" s="6" t="s">
        <v>16</v>
      </c>
      <c r="F2297" s="6">
        <v>90</v>
      </c>
      <c r="G2297" s="6" t="s">
        <v>6234</v>
      </c>
      <c r="H2297" s="6" t="s">
        <v>2603</v>
      </c>
      <c r="I2297" s="6" t="s">
        <v>32</v>
      </c>
      <c r="J2297" s="7">
        <v>44048</v>
      </c>
      <c r="K2297" s="6">
        <v>75</v>
      </c>
      <c r="L2297" s="6" t="s">
        <v>39</v>
      </c>
      <c r="M2297" s="8"/>
      <c r="O2297">
        <f t="shared" si="577"/>
        <v>0</v>
      </c>
      <c r="Q2297" s="5" t="str">
        <f t="shared" si="562"/>
        <v>2355</v>
      </c>
      <c r="R2297" s="6" t="str">
        <f t="shared" si="563"/>
        <v>Christiane</v>
      </c>
      <c r="S2297" s="6" t="str">
        <f t="shared" si="564"/>
        <v>Costa</v>
      </c>
      <c r="T2297" s="6" t="str">
        <f t="shared" si="565"/>
        <v>Miss</v>
      </c>
      <c r="U2297" s="6" t="str">
        <f t="shared" si="566"/>
        <v>F</v>
      </c>
      <c r="V2297" s="6" t="str">
        <f t="shared" si="567"/>
        <v>90</v>
      </c>
      <c r="W2297" s="6" t="str">
        <f t="shared" si="568"/>
        <v>Hillman Street</v>
      </c>
      <c r="X2297" s="6" t="str">
        <f t="shared" si="569"/>
        <v>et</v>
      </c>
      <c r="Y2297" s="6" t="str">
        <f t="shared" si="570"/>
        <v>Hillman Street</v>
      </c>
      <c r="Z2297" s="6" t="str">
        <f t="shared" si="571"/>
        <v>Ullapool</v>
      </c>
      <c r="AA2297" s="6" t="str">
        <f t="shared" si="572"/>
        <v>WC</v>
      </c>
      <c r="AB2297" s="7" t="str">
        <f t="shared" si="573"/>
        <v>44048</v>
      </c>
      <c r="AC2297" s="6" t="str">
        <f t="shared" si="574"/>
        <v>75</v>
      </c>
      <c r="AD2297" s="6" t="str">
        <f t="shared" si="575"/>
        <v>C1</v>
      </c>
      <c r="AE2297" s="8" t="str">
        <f t="shared" si="576"/>
        <v/>
      </c>
    </row>
    <row r="2298" spans="1:31" x14ac:dyDescent="0.25">
      <c r="A2298" s="9">
        <v>2356</v>
      </c>
      <c r="B2298" s="10" t="s">
        <v>4580</v>
      </c>
      <c r="C2298" s="10" t="s">
        <v>5870</v>
      </c>
      <c r="D2298" s="10" t="s">
        <v>28</v>
      </c>
      <c r="E2298" s="10" t="s">
        <v>29</v>
      </c>
      <c r="F2298" s="10">
        <v>30</v>
      </c>
      <c r="G2298" s="10" t="s">
        <v>6235</v>
      </c>
      <c r="H2298" s="10" t="s">
        <v>4525</v>
      </c>
      <c r="I2298" s="10" t="s">
        <v>87</v>
      </c>
      <c r="J2298" s="11">
        <v>43767</v>
      </c>
      <c r="K2298" s="10">
        <v>49</v>
      </c>
      <c r="L2298" s="10" t="s">
        <v>44</v>
      </c>
      <c r="M2298" s="12"/>
      <c r="O2298">
        <f t="shared" si="577"/>
        <v>0</v>
      </c>
      <c r="Q2298" s="9" t="str">
        <f t="shared" si="562"/>
        <v>2356</v>
      </c>
      <c r="R2298" s="10" t="str">
        <f t="shared" si="563"/>
        <v>Pierre</v>
      </c>
      <c r="S2298" s="10" t="str">
        <f t="shared" si="564"/>
        <v>Ferrell</v>
      </c>
      <c r="T2298" s="10" t="str">
        <f t="shared" si="565"/>
        <v>Mr</v>
      </c>
      <c r="U2298" s="10" t="str">
        <f t="shared" si="566"/>
        <v>M</v>
      </c>
      <c r="V2298" s="10" t="str">
        <f t="shared" si="567"/>
        <v>30</v>
      </c>
      <c r="W2298" s="10" t="str">
        <f t="shared" si="568"/>
        <v>Hillmore Grove</v>
      </c>
      <c r="X2298" s="10" t="str">
        <f t="shared" si="569"/>
        <v>ve</v>
      </c>
      <c r="Y2298" s="10" t="str">
        <f t="shared" si="570"/>
        <v>Hillmore Grove</v>
      </c>
      <c r="Z2298" s="10" t="str">
        <f t="shared" si="571"/>
        <v>Blaydon-On-Tyne</v>
      </c>
      <c r="AA2298" s="10" t="str">
        <f t="shared" si="572"/>
        <v>FY</v>
      </c>
      <c r="AB2298" s="11" t="str">
        <f t="shared" si="573"/>
        <v>43767</v>
      </c>
      <c r="AC2298" s="10" t="str">
        <f t="shared" si="574"/>
        <v>49</v>
      </c>
      <c r="AD2298" s="10" t="str">
        <f t="shared" si="575"/>
        <v>D</v>
      </c>
      <c r="AE2298" s="12" t="str">
        <f t="shared" si="576"/>
        <v/>
      </c>
    </row>
    <row r="2299" spans="1:31" x14ac:dyDescent="0.25">
      <c r="A2299" s="5">
        <v>2357</v>
      </c>
      <c r="B2299" s="6" t="s">
        <v>743</v>
      </c>
      <c r="C2299" s="6" t="s">
        <v>5765</v>
      </c>
      <c r="D2299" s="6" t="s">
        <v>49</v>
      </c>
      <c r="E2299" s="6" t="s">
        <v>16</v>
      </c>
      <c r="F2299" s="6">
        <v>30</v>
      </c>
      <c r="G2299" s="6" t="s">
        <v>6236</v>
      </c>
      <c r="H2299" s="6" t="s">
        <v>6237</v>
      </c>
      <c r="I2299" s="6" t="s">
        <v>6238</v>
      </c>
      <c r="J2299" s="7">
        <v>43579</v>
      </c>
      <c r="K2299" s="6">
        <v>36</v>
      </c>
      <c r="L2299" s="6" t="s">
        <v>68</v>
      </c>
      <c r="M2299" s="8"/>
      <c r="O2299">
        <f t="shared" si="577"/>
        <v>0</v>
      </c>
      <c r="Q2299" s="5" t="str">
        <f t="shared" si="562"/>
        <v>2357</v>
      </c>
      <c r="R2299" s="6" t="str">
        <f t="shared" si="563"/>
        <v>Cary</v>
      </c>
      <c r="S2299" s="6" t="str">
        <f t="shared" si="564"/>
        <v>Spaulding</v>
      </c>
      <c r="T2299" s="6" t="str">
        <f t="shared" si="565"/>
        <v>Miss</v>
      </c>
      <c r="U2299" s="6" t="str">
        <f t="shared" si="566"/>
        <v>F</v>
      </c>
      <c r="V2299" s="6" t="str">
        <f t="shared" si="567"/>
        <v>30</v>
      </c>
      <c r="W2299" s="6" t="str">
        <f t="shared" si="568"/>
        <v>Hillway</v>
      </c>
      <c r="X2299" s="6" t="str">
        <f t="shared" si="569"/>
        <v>ay</v>
      </c>
      <c r="Y2299" s="6" t="str">
        <f t="shared" si="570"/>
        <v>Hillway</v>
      </c>
      <c r="Z2299" s="6" t="str">
        <f t="shared" si="571"/>
        <v>Basingstoke</v>
      </c>
      <c r="AA2299" s="6" t="str">
        <f t="shared" si="572"/>
        <v>SS</v>
      </c>
      <c r="AB2299" s="7" t="str">
        <f t="shared" si="573"/>
        <v>43579</v>
      </c>
      <c r="AC2299" s="6" t="str">
        <f t="shared" si="574"/>
        <v>36</v>
      </c>
      <c r="AD2299" s="6" t="str">
        <f t="shared" si="575"/>
        <v>A2</v>
      </c>
      <c r="AE2299" s="8" t="str">
        <f t="shared" si="576"/>
        <v/>
      </c>
    </row>
    <row r="2300" spans="1:31" x14ac:dyDescent="0.25">
      <c r="A2300" s="9">
        <v>2358</v>
      </c>
      <c r="B2300" s="10" t="s">
        <v>2193</v>
      </c>
      <c r="C2300" s="10" t="s">
        <v>6239</v>
      </c>
      <c r="D2300" s="10" t="s">
        <v>28</v>
      </c>
      <c r="E2300" s="10" t="s">
        <v>29</v>
      </c>
      <c r="F2300" s="10">
        <v>60</v>
      </c>
      <c r="G2300" s="10" t="s">
        <v>6240</v>
      </c>
      <c r="H2300" s="10" t="s">
        <v>2542</v>
      </c>
      <c r="I2300" s="10" t="s">
        <v>32</v>
      </c>
      <c r="J2300" s="11">
        <v>43733</v>
      </c>
      <c r="K2300" s="10">
        <v>72</v>
      </c>
      <c r="L2300" s="10" t="s">
        <v>68</v>
      </c>
      <c r="M2300" s="12"/>
      <c r="O2300">
        <f t="shared" si="577"/>
        <v>0</v>
      </c>
      <c r="Q2300" s="9" t="str">
        <f t="shared" si="562"/>
        <v>2358</v>
      </c>
      <c r="R2300" s="10" t="str">
        <f t="shared" si="563"/>
        <v>Travis</v>
      </c>
      <c r="S2300" s="10" t="str">
        <f t="shared" si="564"/>
        <v>Bolton</v>
      </c>
      <c r="T2300" s="10" t="str">
        <f t="shared" si="565"/>
        <v>Mr</v>
      </c>
      <c r="U2300" s="10" t="str">
        <f t="shared" si="566"/>
        <v>M</v>
      </c>
      <c r="V2300" s="10" t="str">
        <f t="shared" si="567"/>
        <v>60</v>
      </c>
      <c r="W2300" s="10" t="str">
        <f t="shared" si="568"/>
        <v>Hillyfield</v>
      </c>
      <c r="X2300" s="10" t="str">
        <f t="shared" si="569"/>
        <v>ld</v>
      </c>
      <c r="Y2300" s="10" t="str">
        <f t="shared" si="570"/>
        <v>Hillyfield</v>
      </c>
      <c r="Z2300" s="10" t="str">
        <f t="shared" si="571"/>
        <v>Northallerton</v>
      </c>
      <c r="AA2300" s="10" t="str">
        <f t="shared" si="572"/>
        <v>WC</v>
      </c>
      <c r="AB2300" s="11" t="str">
        <f t="shared" si="573"/>
        <v>43733</v>
      </c>
      <c r="AC2300" s="10" t="str">
        <f t="shared" si="574"/>
        <v>72</v>
      </c>
      <c r="AD2300" s="10" t="str">
        <f t="shared" si="575"/>
        <v>A2</v>
      </c>
      <c r="AE2300" s="12" t="str">
        <f t="shared" si="576"/>
        <v/>
      </c>
    </row>
    <row r="2301" spans="1:31" x14ac:dyDescent="0.25">
      <c r="A2301" s="5">
        <v>2359</v>
      </c>
      <c r="B2301" s="6" t="s">
        <v>4086</v>
      </c>
      <c r="C2301" s="6" t="s">
        <v>744</v>
      </c>
      <c r="D2301" s="6" t="s">
        <v>15</v>
      </c>
      <c r="E2301" s="6" t="s">
        <v>16</v>
      </c>
      <c r="F2301" s="6">
        <v>90</v>
      </c>
      <c r="G2301" s="6" t="s">
        <v>6241</v>
      </c>
      <c r="H2301" s="6" t="s">
        <v>4085</v>
      </c>
      <c r="I2301" s="6" t="s">
        <v>1881</v>
      </c>
      <c r="J2301" s="7">
        <v>43952</v>
      </c>
      <c r="K2301" s="6">
        <v>8</v>
      </c>
      <c r="L2301" s="6" t="s">
        <v>62</v>
      </c>
      <c r="M2301" s="8"/>
      <c r="O2301">
        <f t="shared" si="577"/>
        <v>0</v>
      </c>
      <c r="Q2301" s="5" t="str">
        <f t="shared" si="562"/>
        <v>2359</v>
      </c>
      <c r="R2301" s="6" t="str">
        <f t="shared" si="563"/>
        <v>Kasey</v>
      </c>
      <c r="S2301" s="6" t="str">
        <f t="shared" si="564"/>
        <v>Fleming</v>
      </c>
      <c r="T2301" s="6" t="str">
        <f t="shared" si="565"/>
        <v>Mrs</v>
      </c>
      <c r="U2301" s="6" t="str">
        <f t="shared" si="566"/>
        <v>F</v>
      </c>
      <c r="V2301" s="6" t="str">
        <f t="shared" si="567"/>
        <v>90</v>
      </c>
      <c r="W2301" s="6" t="str">
        <f t="shared" si="568"/>
        <v>Hind Court</v>
      </c>
      <c r="X2301" s="6" t="str">
        <f t="shared" si="569"/>
        <v>rt</v>
      </c>
      <c r="Y2301" s="6" t="str">
        <f t="shared" si="570"/>
        <v>Hind Court</v>
      </c>
      <c r="Z2301" s="6" t="str">
        <f t="shared" si="571"/>
        <v>Bishop'S Stortford</v>
      </c>
      <c r="AA2301" s="6" t="str">
        <f t="shared" si="572"/>
        <v>CT</v>
      </c>
      <c r="AB2301" s="7" t="str">
        <f t="shared" si="573"/>
        <v>43952</v>
      </c>
      <c r="AC2301" s="6" t="str">
        <f t="shared" si="574"/>
        <v>8</v>
      </c>
      <c r="AD2301" s="6" t="str">
        <f t="shared" si="575"/>
        <v>C4</v>
      </c>
      <c r="AE2301" s="8" t="str">
        <f t="shared" si="576"/>
        <v/>
      </c>
    </row>
    <row r="2302" spans="1:31" x14ac:dyDescent="0.25">
      <c r="A2302" s="9">
        <v>2360</v>
      </c>
      <c r="B2302" s="10" t="s">
        <v>6242</v>
      </c>
      <c r="C2302" s="10" t="s">
        <v>372</v>
      </c>
      <c r="D2302" s="10" t="s">
        <v>28</v>
      </c>
      <c r="E2302" s="10" t="s">
        <v>29</v>
      </c>
      <c r="F2302" s="10">
        <v>30</v>
      </c>
      <c r="G2302" s="10" t="s">
        <v>6243</v>
      </c>
      <c r="H2302" s="10" t="s">
        <v>219</v>
      </c>
      <c r="I2302" s="10" t="s">
        <v>32</v>
      </c>
      <c r="J2302" s="11">
        <v>44028</v>
      </c>
      <c r="K2302" s="10">
        <v>91</v>
      </c>
      <c r="L2302" s="10" t="s">
        <v>78</v>
      </c>
      <c r="M2302" s="12"/>
      <c r="O2302">
        <f t="shared" si="577"/>
        <v>0</v>
      </c>
      <c r="Q2302" s="9" t="str">
        <f t="shared" si="562"/>
        <v>2360</v>
      </c>
      <c r="R2302" s="10" t="str">
        <f t="shared" si="563"/>
        <v>Stan</v>
      </c>
      <c r="S2302" s="10" t="str">
        <f t="shared" si="564"/>
        <v>Case</v>
      </c>
      <c r="T2302" s="10" t="str">
        <f t="shared" si="565"/>
        <v>Mr</v>
      </c>
      <c r="U2302" s="10" t="str">
        <f t="shared" si="566"/>
        <v>M</v>
      </c>
      <c r="V2302" s="10" t="str">
        <f t="shared" si="567"/>
        <v>30</v>
      </c>
      <c r="W2302" s="10" t="str">
        <f t="shared" si="568"/>
        <v>Hind Street</v>
      </c>
      <c r="X2302" s="10" t="str">
        <f t="shared" si="569"/>
        <v>et</v>
      </c>
      <c r="Y2302" s="10" t="str">
        <f t="shared" si="570"/>
        <v>Hind Street</v>
      </c>
      <c r="Z2302" s="10" t="str">
        <f t="shared" si="571"/>
        <v>Ystrad Meurig</v>
      </c>
      <c r="AA2302" s="10" t="str">
        <f t="shared" si="572"/>
        <v>WC</v>
      </c>
      <c r="AB2302" s="11" t="str">
        <f t="shared" si="573"/>
        <v>44028</v>
      </c>
      <c r="AC2302" s="10" t="str">
        <f t="shared" si="574"/>
        <v>91</v>
      </c>
      <c r="AD2302" s="10" t="str">
        <f t="shared" si="575"/>
        <v>C2</v>
      </c>
      <c r="AE2302" s="12" t="str">
        <f t="shared" si="576"/>
        <v/>
      </c>
    </row>
    <row r="2303" spans="1:31" x14ac:dyDescent="0.25">
      <c r="A2303" s="5">
        <v>2361</v>
      </c>
      <c r="B2303" s="6" t="s">
        <v>3798</v>
      </c>
      <c r="C2303" s="6" t="s">
        <v>4610</v>
      </c>
      <c r="D2303" s="6" t="s">
        <v>28</v>
      </c>
      <c r="E2303" s="6" t="s">
        <v>29</v>
      </c>
      <c r="F2303" s="6">
        <v>90</v>
      </c>
      <c r="G2303" s="6" t="s">
        <v>6244</v>
      </c>
      <c r="H2303" s="6" t="s">
        <v>2144</v>
      </c>
      <c r="I2303" s="6" t="s">
        <v>122</v>
      </c>
      <c r="J2303" s="7">
        <v>43508</v>
      </c>
      <c r="K2303" s="6">
        <v>19</v>
      </c>
      <c r="L2303" s="6" t="s">
        <v>99</v>
      </c>
      <c r="M2303" s="8"/>
      <c r="O2303">
        <f t="shared" si="577"/>
        <v>0</v>
      </c>
      <c r="Q2303" s="5" t="str">
        <f t="shared" si="562"/>
        <v>2361</v>
      </c>
      <c r="R2303" s="6" t="str">
        <f t="shared" si="563"/>
        <v>Bert</v>
      </c>
      <c r="S2303" s="6" t="str">
        <f t="shared" si="564"/>
        <v>Proctor</v>
      </c>
      <c r="T2303" s="6" t="str">
        <f t="shared" si="565"/>
        <v>Mr</v>
      </c>
      <c r="U2303" s="6" t="str">
        <f t="shared" si="566"/>
        <v>M</v>
      </c>
      <c r="V2303" s="6" t="str">
        <f t="shared" si="567"/>
        <v>90</v>
      </c>
      <c r="W2303" s="6" t="str">
        <f t="shared" si="568"/>
        <v>Hindes Mews</v>
      </c>
      <c r="X2303" s="6" t="str">
        <f t="shared" si="569"/>
        <v>ws</v>
      </c>
      <c r="Y2303" s="6" t="str">
        <f t="shared" si="570"/>
        <v>Hindes Mews</v>
      </c>
      <c r="Z2303" s="6" t="str">
        <f t="shared" si="571"/>
        <v>Livingston</v>
      </c>
      <c r="AA2303" s="6" t="str">
        <f t="shared" si="572"/>
        <v>WN</v>
      </c>
      <c r="AB2303" s="7" t="str">
        <f t="shared" si="573"/>
        <v>43508</v>
      </c>
      <c r="AC2303" s="6" t="str">
        <f t="shared" si="574"/>
        <v>19</v>
      </c>
      <c r="AD2303" s="6" t="str">
        <f t="shared" si="575"/>
        <v>E</v>
      </c>
      <c r="AE2303" s="8" t="str">
        <f t="shared" si="576"/>
        <v/>
      </c>
    </row>
    <row r="2304" spans="1:31" x14ac:dyDescent="0.25">
      <c r="A2304" s="9">
        <v>2362</v>
      </c>
      <c r="B2304" s="10" t="s">
        <v>6245</v>
      </c>
      <c r="C2304" s="10" t="s">
        <v>3925</v>
      </c>
      <c r="D2304" s="10" t="s">
        <v>49</v>
      </c>
      <c r="E2304" s="10" t="s">
        <v>16</v>
      </c>
      <c r="F2304" s="10">
        <v>90</v>
      </c>
      <c r="G2304" s="10" t="s">
        <v>6246</v>
      </c>
      <c r="H2304" s="10" t="s">
        <v>1369</v>
      </c>
      <c r="I2304" s="10" t="s">
        <v>291</v>
      </c>
      <c r="J2304" s="11">
        <v>44496</v>
      </c>
      <c r="K2304" s="10">
        <v>103</v>
      </c>
      <c r="L2304" s="10" t="s">
        <v>157</v>
      </c>
      <c r="M2304" s="12"/>
      <c r="O2304">
        <f t="shared" si="577"/>
        <v>0</v>
      </c>
      <c r="Q2304" s="9" t="str">
        <f t="shared" si="562"/>
        <v>2362</v>
      </c>
      <c r="R2304" s="10" t="str">
        <f t="shared" si="563"/>
        <v>Karl</v>
      </c>
      <c r="S2304" s="10" t="str">
        <f t="shared" si="564"/>
        <v>Paige</v>
      </c>
      <c r="T2304" s="10" t="str">
        <f t="shared" si="565"/>
        <v>Miss</v>
      </c>
      <c r="U2304" s="10" t="str">
        <f t="shared" si="566"/>
        <v>F</v>
      </c>
      <c r="V2304" s="10" t="str">
        <f t="shared" si="567"/>
        <v>90</v>
      </c>
      <c r="W2304" s="10" t="str">
        <f t="shared" si="568"/>
        <v>Hiver Street</v>
      </c>
      <c r="X2304" s="10" t="str">
        <f t="shared" si="569"/>
        <v>et</v>
      </c>
      <c r="Y2304" s="10" t="str">
        <f t="shared" si="570"/>
        <v>Hiver Street</v>
      </c>
      <c r="Z2304" s="10" t="str">
        <f t="shared" si="571"/>
        <v>Isle Of Iona</v>
      </c>
      <c r="AA2304" s="10" t="str">
        <f t="shared" si="572"/>
        <v>HS</v>
      </c>
      <c r="AB2304" s="11" t="str">
        <f t="shared" si="573"/>
        <v>44496</v>
      </c>
      <c r="AC2304" s="10" t="str">
        <f t="shared" si="574"/>
        <v>103</v>
      </c>
      <c r="AD2304" s="10" t="str">
        <f t="shared" si="575"/>
        <v>C3</v>
      </c>
      <c r="AE2304" s="12" t="str">
        <f t="shared" si="576"/>
        <v/>
      </c>
    </row>
    <row r="2305" spans="1:31" x14ac:dyDescent="0.25">
      <c r="A2305" s="5">
        <v>2363</v>
      </c>
      <c r="B2305" s="6" t="s">
        <v>2672</v>
      </c>
      <c r="C2305" s="6" t="s">
        <v>2846</v>
      </c>
      <c r="D2305" s="6" t="s">
        <v>28</v>
      </c>
      <c r="E2305" s="6" t="s">
        <v>29</v>
      </c>
      <c r="F2305" s="6">
        <v>60</v>
      </c>
      <c r="G2305" s="6" t="s">
        <v>6247</v>
      </c>
      <c r="H2305" s="6" t="s">
        <v>1739</v>
      </c>
      <c r="I2305" s="6" t="s">
        <v>291</v>
      </c>
      <c r="J2305" s="7">
        <v>44155</v>
      </c>
      <c r="K2305" s="6">
        <v>50</v>
      </c>
      <c r="L2305" s="6" t="s">
        <v>99</v>
      </c>
      <c r="M2305" s="8"/>
      <c r="O2305">
        <f t="shared" si="577"/>
        <v>0</v>
      </c>
      <c r="Q2305" s="5" t="str">
        <f t="shared" si="562"/>
        <v>2363</v>
      </c>
      <c r="R2305" s="6" t="str">
        <f t="shared" si="563"/>
        <v>Edgar</v>
      </c>
      <c r="S2305" s="6" t="str">
        <f t="shared" si="564"/>
        <v>Cook</v>
      </c>
      <c r="T2305" s="6" t="str">
        <f t="shared" si="565"/>
        <v>Mr</v>
      </c>
      <c r="U2305" s="6" t="str">
        <f t="shared" si="566"/>
        <v>M</v>
      </c>
      <c r="V2305" s="6" t="str">
        <f t="shared" si="567"/>
        <v>60</v>
      </c>
      <c r="W2305" s="6" t="str">
        <f t="shared" si="568"/>
        <v>Hocroft Avenue</v>
      </c>
      <c r="X2305" s="6" t="str">
        <f t="shared" si="569"/>
        <v>ue</v>
      </c>
      <c r="Y2305" s="6" t="str">
        <f t="shared" si="570"/>
        <v>Hocroft Avenue</v>
      </c>
      <c r="Z2305" s="6" t="str">
        <f t="shared" si="571"/>
        <v>Keighley</v>
      </c>
      <c r="AA2305" s="6" t="str">
        <f t="shared" si="572"/>
        <v>HS</v>
      </c>
      <c r="AB2305" s="7" t="str">
        <f t="shared" si="573"/>
        <v>44155</v>
      </c>
      <c r="AC2305" s="6" t="str">
        <f t="shared" si="574"/>
        <v>50</v>
      </c>
      <c r="AD2305" s="6" t="str">
        <f t="shared" si="575"/>
        <v>E</v>
      </c>
      <c r="AE2305" s="8" t="str">
        <f t="shared" si="576"/>
        <v/>
      </c>
    </row>
    <row r="2306" spans="1:31" x14ac:dyDescent="0.25">
      <c r="A2306" s="9">
        <v>2364</v>
      </c>
      <c r="B2306" s="10" t="s">
        <v>2795</v>
      </c>
      <c r="C2306" s="10" t="s">
        <v>831</v>
      </c>
      <c r="D2306" s="10" t="s">
        <v>28</v>
      </c>
      <c r="E2306" s="10" t="s">
        <v>29</v>
      </c>
      <c r="F2306" s="10">
        <v>30</v>
      </c>
      <c r="G2306" s="10" t="s">
        <v>6248</v>
      </c>
      <c r="H2306" s="10" t="s">
        <v>1591</v>
      </c>
      <c r="I2306" s="10" t="s">
        <v>32</v>
      </c>
      <c r="J2306" s="11">
        <v>43823</v>
      </c>
      <c r="K2306" s="10">
        <v>28</v>
      </c>
      <c r="L2306" s="10" t="s">
        <v>52</v>
      </c>
      <c r="M2306" s="12"/>
      <c r="O2306">
        <f t="shared" si="577"/>
        <v>0</v>
      </c>
      <c r="Q2306" s="9" t="str">
        <f t="shared" si="562"/>
        <v>2364</v>
      </c>
      <c r="R2306" s="10" t="str">
        <f t="shared" si="563"/>
        <v>Brendon</v>
      </c>
      <c r="S2306" s="10" t="str">
        <f t="shared" si="564"/>
        <v>Wilkes</v>
      </c>
      <c r="T2306" s="10" t="str">
        <f t="shared" si="565"/>
        <v>Mr</v>
      </c>
      <c r="U2306" s="10" t="str">
        <f t="shared" si="566"/>
        <v>M</v>
      </c>
      <c r="V2306" s="10" t="str">
        <f t="shared" si="567"/>
        <v>30</v>
      </c>
      <c r="W2306" s="10" t="str">
        <f t="shared" si="568"/>
        <v>Hodgkin Close</v>
      </c>
      <c r="X2306" s="10" t="str">
        <f t="shared" si="569"/>
        <v>se</v>
      </c>
      <c r="Y2306" s="10" t="str">
        <f t="shared" si="570"/>
        <v>Hodgkin Close</v>
      </c>
      <c r="Z2306" s="10" t="str">
        <f t="shared" si="571"/>
        <v>Maryport</v>
      </c>
      <c r="AA2306" s="10" t="str">
        <f t="shared" si="572"/>
        <v>WC</v>
      </c>
      <c r="AB2306" s="11" t="str">
        <f t="shared" si="573"/>
        <v>43823</v>
      </c>
      <c r="AC2306" s="10" t="str">
        <f t="shared" si="574"/>
        <v>28</v>
      </c>
      <c r="AD2306" s="10" t="str">
        <f t="shared" si="575"/>
        <v>A1</v>
      </c>
      <c r="AE2306" s="12" t="str">
        <f t="shared" si="576"/>
        <v/>
      </c>
    </row>
    <row r="2307" spans="1:31" x14ac:dyDescent="0.25">
      <c r="A2307" s="5">
        <v>2365</v>
      </c>
      <c r="B2307" s="6" t="s">
        <v>6249</v>
      </c>
      <c r="C2307" s="6" t="s">
        <v>6250</v>
      </c>
      <c r="D2307" s="6" t="s">
        <v>15</v>
      </c>
      <c r="E2307" s="6" t="s">
        <v>16</v>
      </c>
      <c r="F2307" s="6">
        <v>90</v>
      </c>
      <c r="G2307" s="6" t="s">
        <v>6251</v>
      </c>
      <c r="H2307" s="6" t="s">
        <v>135</v>
      </c>
      <c r="I2307" s="6" t="s">
        <v>32</v>
      </c>
      <c r="J2307" s="7">
        <v>43619</v>
      </c>
      <c r="K2307" s="6">
        <v>82</v>
      </c>
      <c r="L2307" s="6" t="s">
        <v>68</v>
      </c>
      <c r="M2307" s="8"/>
      <c r="O2307">
        <f t="shared" si="577"/>
        <v>0</v>
      </c>
      <c r="Q2307" s="5" t="str">
        <f t="shared" si="562"/>
        <v>2365</v>
      </c>
      <c r="R2307" s="6" t="str">
        <f t="shared" si="563"/>
        <v>Deanna</v>
      </c>
      <c r="S2307" s="6" t="str">
        <f t="shared" si="564"/>
        <v>Darby</v>
      </c>
      <c r="T2307" s="6" t="str">
        <f t="shared" si="565"/>
        <v>Mrs</v>
      </c>
      <c r="U2307" s="6" t="str">
        <f t="shared" si="566"/>
        <v>F</v>
      </c>
      <c r="V2307" s="6" t="str">
        <f t="shared" si="567"/>
        <v>90</v>
      </c>
      <c r="W2307" s="6" t="str">
        <f t="shared" si="568"/>
        <v>Hog Yard</v>
      </c>
      <c r="X2307" s="6" t="str">
        <f t="shared" si="569"/>
        <v>rd</v>
      </c>
      <c r="Y2307" s="6" t="str">
        <f t="shared" si="570"/>
        <v>Hog Yard</v>
      </c>
      <c r="Z2307" s="6" t="str">
        <f t="shared" si="571"/>
        <v>West Yorkshire</v>
      </c>
      <c r="AA2307" s="6" t="str">
        <f t="shared" si="572"/>
        <v>WC</v>
      </c>
      <c r="AB2307" s="7" t="str">
        <f t="shared" si="573"/>
        <v>43619</v>
      </c>
      <c r="AC2307" s="6" t="str">
        <f t="shared" si="574"/>
        <v>82</v>
      </c>
      <c r="AD2307" s="6" t="str">
        <f t="shared" si="575"/>
        <v>A2</v>
      </c>
      <c r="AE2307" s="8" t="str">
        <f t="shared" si="576"/>
        <v/>
      </c>
    </row>
    <row r="2308" spans="1:31" x14ac:dyDescent="0.25">
      <c r="A2308" s="9">
        <v>2366</v>
      </c>
      <c r="B2308" s="10" t="s">
        <v>6252</v>
      </c>
      <c r="C2308" s="10" t="s">
        <v>6253</v>
      </c>
      <c r="D2308" s="10" t="s">
        <v>28</v>
      </c>
      <c r="E2308" s="10" t="s">
        <v>29</v>
      </c>
      <c r="F2308" s="10">
        <v>30</v>
      </c>
      <c r="G2308" s="10" t="s">
        <v>6254</v>
      </c>
      <c r="H2308" s="10" t="s">
        <v>193</v>
      </c>
      <c r="I2308" s="10" t="s">
        <v>185</v>
      </c>
      <c r="J2308" s="11">
        <v>44389</v>
      </c>
      <c r="K2308" s="10">
        <v>105</v>
      </c>
      <c r="L2308" s="10" t="s">
        <v>33</v>
      </c>
      <c r="M2308" s="12"/>
      <c r="O2308">
        <f t="shared" si="577"/>
        <v>0</v>
      </c>
      <c r="Q2308" s="9" t="str">
        <f t="shared" si="562"/>
        <v>2366</v>
      </c>
      <c r="R2308" s="10" t="str">
        <f t="shared" si="563"/>
        <v>Ben</v>
      </c>
      <c r="S2308" s="10" t="str">
        <f t="shared" si="564"/>
        <v>Stark</v>
      </c>
      <c r="T2308" s="10" t="str">
        <f t="shared" si="565"/>
        <v>Mr</v>
      </c>
      <c r="U2308" s="10" t="str">
        <f t="shared" si="566"/>
        <v>M</v>
      </c>
      <c r="V2308" s="10" t="str">
        <f t="shared" si="567"/>
        <v>30</v>
      </c>
      <c r="W2308" s="10" t="str">
        <f t="shared" si="568"/>
        <v>Hogarth Lane</v>
      </c>
      <c r="X2308" s="10" t="str">
        <f t="shared" si="569"/>
        <v>ne</v>
      </c>
      <c r="Y2308" s="10" t="str">
        <f t="shared" si="570"/>
        <v>Hogarth Lane</v>
      </c>
      <c r="Z2308" s="10" t="str">
        <f t="shared" si="571"/>
        <v>Farnborough</v>
      </c>
      <c r="AA2308" s="10" t="str">
        <f t="shared" si="572"/>
        <v>HX</v>
      </c>
      <c r="AB2308" s="11" t="str">
        <f t="shared" si="573"/>
        <v>44389</v>
      </c>
      <c r="AC2308" s="10" t="str">
        <f t="shared" si="574"/>
        <v>105</v>
      </c>
      <c r="AD2308" s="10" t="str">
        <f t="shared" si="575"/>
        <v>A3</v>
      </c>
      <c r="AE2308" s="12" t="str">
        <f t="shared" si="576"/>
        <v/>
      </c>
    </row>
    <row r="2309" spans="1:31" x14ac:dyDescent="0.25">
      <c r="A2309" s="5">
        <v>2367</v>
      </c>
      <c r="B2309" s="6" t="s">
        <v>1841</v>
      </c>
      <c r="C2309" s="6" t="s">
        <v>3914</v>
      </c>
      <c r="D2309" s="6" t="s">
        <v>28</v>
      </c>
      <c r="E2309" s="6" t="s">
        <v>29</v>
      </c>
      <c r="F2309" s="6">
        <v>90</v>
      </c>
      <c r="G2309" s="6" t="s">
        <v>6255</v>
      </c>
      <c r="H2309" s="6" t="s">
        <v>3559</v>
      </c>
      <c r="I2309" s="6" t="s">
        <v>32</v>
      </c>
      <c r="J2309" s="7">
        <v>44044</v>
      </c>
      <c r="K2309" s="6">
        <v>82</v>
      </c>
      <c r="L2309" s="6" t="s">
        <v>52</v>
      </c>
      <c r="M2309" s="8"/>
      <c r="O2309">
        <f t="shared" si="577"/>
        <v>0</v>
      </c>
      <c r="Q2309" s="5" t="str">
        <f t="shared" si="562"/>
        <v>2367</v>
      </c>
      <c r="R2309" s="6" t="str">
        <f t="shared" si="563"/>
        <v>Patricia</v>
      </c>
      <c r="S2309" s="6" t="str">
        <f t="shared" si="564"/>
        <v>Grady</v>
      </c>
      <c r="T2309" s="6" t="str">
        <f t="shared" si="565"/>
        <v>Mr</v>
      </c>
      <c r="U2309" s="6" t="str">
        <f t="shared" si="566"/>
        <v>M</v>
      </c>
      <c r="V2309" s="6" t="str">
        <f t="shared" si="567"/>
        <v>90</v>
      </c>
      <c r="W2309" s="6" t="str">
        <f t="shared" si="568"/>
        <v>Hogarth Place</v>
      </c>
      <c r="X2309" s="6" t="str">
        <f t="shared" si="569"/>
        <v>ce</v>
      </c>
      <c r="Y2309" s="6" t="str">
        <f t="shared" si="570"/>
        <v>Hogarth Place</v>
      </c>
      <c r="Z2309" s="6" t="str">
        <f t="shared" si="571"/>
        <v>Ross-Shire</v>
      </c>
      <c r="AA2309" s="6" t="str">
        <f t="shared" si="572"/>
        <v>WC</v>
      </c>
      <c r="AB2309" s="7" t="str">
        <f t="shared" si="573"/>
        <v>44044</v>
      </c>
      <c r="AC2309" s="6" t="str">
        <f t="shared" si="574"/>
        <v>82</v>
      </c>
      <c r="AD2309" s="6" t="str">
        <f t="shared" si="575"/>
        <v>A1</v>
      </c>
      <c r="AE2309" s="8" t="str">
        <f t="shared" si="576"/>
        <v/>
      </c>
    </row>
    <row r="2310" spans="1:31" x14ac:dyDescent="0.25">
      <c r="A2310" s="9">
        <v>2368</v>
      </c>
      <c r="B2310" s="10" t="s">
        <v>675</v>
      </c>
      <c r="C2310" s="10" t="s">
        <v>2129</v>
      </c>
      <c r="D2310" s="10" t="s">
        <v>15</v>
      </c>
      <c r="E2310" s="10" t="s">
        <v>16</v>
      </c>
      <c r="F2310" s="10">
        <v>60</v>
      </c>
      <c r="G2310" s="10" t="s">
        <v>6256</v>
      </c>
      <c r="H2310" s="10" t="s">
        <v>3253</v>
      </c>
      <c r="I2310" s="10" t="s">
        <v>32</v>
      </c>
      <c r="J2310" s="11">
        <v>44002</v>
      </c>
      <c r="K2310" s="10">
        <v>4</v>
      </c>
      <c r="L2310" s="10" t="s">
        <v>20</v>
      </c>
      <c r="M2310" s="12"/>
      <c r="O2310">
        <f t="shared" si="577"/>
        <v>0</v>
      </c>
      <c r="Q2310" s="9" t="str">
        <f t="shared" ref="Q2310:Q2373" si="578">TRIM(A2310)</f>
        <v>2368</v>
      </c>
      <c r="R2310" s="10" t="str">
        <f t="shared" ref="R2310:R2373" si="579">TRIM(B2310)</f>
        <v>Maria</v>
      </c>
      <c r="S2310" s="10" t="str">
        <f t="shared" ref="S2310:S2373" si="580">TRIM(C2310)</f>
        <v>Estrada</v>
      </c>
      <c r="T2310" s="10" t="str">
        <f t="shared" ref="T2310:T2373" si="581">TRIM(D2310)</f>
        <v>Mrs</v>
      </c>
      <c r="U2310" s="10" t="str">
        <f t="shared" ref="U2310:U2373" si="582">IF(ISNUMBER(SEARCH("f",TRIM(E2310))),"F","M")</f>
        <v>F</v>
      </c>
      <c r="V2310" s="10" t="str">
        <f t="shared" ref="V2310:V2373" si="583">TRIM(F2310)</f>
        <v>60</v>
      </c>
      <c r="W2310" s="10" t="str">
        <f t="shared" ref="W2310:W2373" si="584">SUBSTITUTE(SUBSTITUTE(SUBSTITUTE(PROPER(TRIM(G2310)),"(?)","")," (No",""),"'S","'s")</f>
        <v>Holbeach Mews</v>
      </c>
      <c r="X2310" s="10" t="str">
        <f t="shared" ref="X2310:X2373" si="585">RIGHT(W2310,2)</f>
        <v>ws</v>
      </c>
      <c r="Y2310" s="10" t="str">
        <f t="shared" ref="Y2310:Y2373" si="586">IF(OR(X2310="St",X2310="Av",X2310="Pl"),SUBSTITUTE(SUBSTITUTE(SUBSTITUTE(SUBSTITUTE(SUBSTITUTE(SUBSTITUTE(SUBSTITUTE(W2310,"Rd","Road"),"St","Street"),"Cls", "Close"),"Plc","Place"),"Bldgs","Buildings"),"Av","Avenue"),"Pl","Place"),SUBSTITUTE(SUBSTITUTE(SUBSTITUTE(SUBSTITUTE(SUBSTITUTE(W2310,"Rd","Road"),"Cls", "Close"),"Plc","Place"),"Bldgs","Buildings"),"Crt","Court"))</f>
        <v>Holbeach Mews</v>
      </c>
      <c r="Z2310" s="10" t="str">
        <f t="shared" ref="Z2310:Z2373" si="587">TRIM(H2310)</f>
        <v>Southport</v>
      </c>
      <c r="AA2310" s="10" t="str">
        <f t="shared" ref="AA2310:AA2373" si="588">TRIM(I2310)</f>
        <v>WC</v>
      </c>
      <c r="AB2310" s="11" t="str">
        <f t="shared" ref="AB2310:AB2373" si="589">TRIM(J2310)</f>
        <v>44002</v>
      </c>
      <c r="AC2310" s="10" t="str">
        <f t="shared" ref="AC2310:AC2373" si="590">TRIM(K2310)</f>
        <v>4</v>
      </c>
      <c r="AD2310" s="10" t="str">
        <f t="shared" ref="AD2310:AD2373" si="591">TRIM(L2310)</f>
        <v>B</v>
      </c>
      <c r="AE2310" s="12" t="str">
        <f t="shared" ref="AE2310:AE2373" si="592">TRIM(M2310)</f>
        <v/>
      </c>
    </row>
    <row r="2311" spans="1:31" x14ac:dyDescent="0.25">
      <c r="A2311" s="5">
        <v>2369</v>
      </c>
      <c r="B2311" s="6" t="s">
        <v>5907</v>
      </c>
      <c r="C2311" s="6" t="s">
        <v>6257</v>
      </c>
      <c r="D2311" s="6" t="s">
        <v>28</v>
      </c>
      <c r="E2311" s="6" t="s">
        <v>29</v>
      </c>
      <c r="F2311" s="6">
        <v>30</v>
      </c>
      <c r="G2311" s="6" t="s">
        <v>6258</v>
      </c>
      <c r="H2311" s="6" t="s">
        <v>1856</v>
      </c>
      <c r="I2311" s="6" t="s">
        <v>291</v>
      </c>
      <c r="J2311" s="7">
        <v>43760</v>
      </c>
      <c r="K2311" s="6">
        <v>55</v>
      </c>
      <c r="L2311" s="6" t="s">
        <v>39</v>
      </c>
      <c r="M2311" s="8"/>
      <c r="O2311">
        <f t="shared" si="577"/>
        <v>0</v>
      </c>
      <c r="Q2311" s="5" t="str">
        <f t="shared" si="578"/>
        <v>2369</v>
      </c>
      <c r="R2311" s="6" t="str">
        <f t="shared" si="579"/>
        <v>Jarvis</v>
      </c>
      <c r="S2311" s="6" t="str">
        <f t="shared" si="580"/>
        <v>Montes</v>
      </c>
      <c r="T2311" s="6" t="str">
        <f t="shared" si="581"/>
        <v>Mr</v>
      </c>
      <c r="U2311" s="6" t="str">
        <f t="shared" si="582"/>
        <v>M</v>
      </c>
      <c r="V2311" s="6" t="str">
        <f t="shared" si="583"/>
        <v>30</v>
      </c>
      <c r="W2311" s="6" t="str">
        <f t="shared" si="584"/>
        <v>Holborn</v>
      </c>
      <c r="X2311" s="6" t="str">
        <f t="shared" si="585"/>
        <v>rn</v>
      </c>
      <c r="Y2311" s="6" t="str">
        <f t="shared" si="586"/>
        <v>Holborn</v>
      </c>
      <c r="Z2311" s="6" t="str">
        <f t="shared" si="587"/>
        <v>Larkhall</v>
      </c>
      <c r="AA2311" s="6" t="str">
        <f t="shared" si="588"/>
        <v>HS</v>
      </c>
      <c r="AB2311" s="7" t="str">
        <f t="shared" si="589"/>
        <v>43760</v>
      </c>
      <c r="AC2311" s="6" t="str">
        <f t="shared" si="590"/>
        <v>55</v>
      </c>
      <c r="AD2311" s="6" t="str">
        <f t="shared" si="591"/>
        <v>C1</v>
      </c>
      <c r="AE2311" s="8" t="str">
        <f t="shared" si="592"/>
        <v/>
      </c>
    </row>
    <row r="2312" spans="1:31" x14ac:dyDescent="0.25">
      <c r="A2312" s="9">
        <v>2370</v>
      </c>
      <c r="B2312" s="10" t="s">
        <v>6259</v>
      </c>
      <c r="C2312" s="10" t="s">
        <v>2000</v>
      </c>
      <c r="D2312" s="10" t="s">
        <v>49</v>
      </c>
      <c r="E2312" s="10" t="s">
        <v>16</v>
      </c>
      <c r="F2312" s="10">
        <v>90</v>
      </c>
      <c r="G2312" s="10" t="s">
        <v>6260</v>
      </c>
      <c r="H2312" s="10" t="s">
        <v>6261</v>
      </c>
      <c r="I2312" s="10" t="s">
        <v>32</v>
      </c>
      <c r="J2312" s="11">
        <v>43866</v>
      </c>
      <c r="K2312" s="10">
        <v>9</v>
      </c>
      <c r="L2312" s="10" t="s">
        <v>68</v>
      </c>
      <c r="M2312" s="12"/>
      <c r="O2312">
        <f t="shared" si="577"/>
        <v>0</v>
      </c>
      <c r="Q2312" s="9" t="str">
        <f t="shared" si="578"/>
        <v>2370</v>
      </c>
      <c r="R2312" s="10" t="str">
        <f t="shared" si="579"/>
        <v>Angeles</v>
      </c>
      <c r="S2312" s="10" t="str">
        <f t="shared" si="580"/>
        <v>Dick</v>
      </c>
      <c r="T2312" s="10" t="str">
        <f t="shared" si="581"/>
        <v>Miss</v>
      </c>
      <c r="U2312" s="10" t="str">
        <f t="shared" si="582"/>
        <v>F</v>
      </c>
      <c r="V2312" s="10" t="str">
        <f t="shared" si="583"/>
        <v>90</v>
      </c>
      <c r="W2312" s="10" t="str">
        <f t="shared" si="584"/>
        <v>Holborn Buildings</v>
      </c>
      <c r="X2312" s="10" t="str">
        <f t="shared" si="585"/>
        <v>gs</v>
      </c>
      <c r="Y2312" s="10" t="str">
        <f t="shared" si="586"/>
        <v>Holborn Buildings</v>
      </c>
      <c r="Z2312" s="10" t="str">
        <f t="shared" si="587"/>
        <v>Tenterden</v>
      </c>
      <c r="AA2312" s="10" t="str">
        <f t="shared" si="588"/>
        <v>WC</v>
      </c>
      <c r="AB2312" s="11" t="str">
        <f t="shared" si="589"/>
        <v>43866</v>
      </c>
      <c r="AC2312" s="10" t="str">
        <f t="shared" si="590"/>
        <v>9</v>
      </c>
      <c r="AD2312" s="10" t="str">
        <f t="shared" si="591"/>
        <v>A2</v>
      </c>
      <c r="AE2312" s="12" t="str">
        <f t="shared" si="592"/>
        <v/>
      </c>
    </row>
    <row r="2313" spans="1:31" x14ac:dyDescent="0.25">
      <c r="A2313" s="5">
        <v>2371</v>
      </c>
      <c r="B2313" s="6" t="s">
        <v>1848</v>
      </c>
      <c r="C2313" s="6" t="s">
        <v>5313</v>
      </c>
      <c r="D2313" s="6" t="s">
        <v>49</v>
      </c>
      <c r="E2313" s="6" t="s">
        <v>16</v>
      </c>
      <c r="F2313" s="6">
        <v>90</v>
      </c>
      <c r="G2313" s="6" t="s">
        <v>6262</v>
      </c>
      <c r="H2313" s="6" t="s">
        <v>1320</v>
      </c>
      <c r="I2313" s="6" t="s">
        <v>185</v>
      </c>
      <c r="J2313" s="7">
        <v>44389</v>
      </c>
      <c r="K2313" s="6">
        <v>73</v>
      </c>
      <c r="L2313" s="6" t="s">
        <v>62</v>
      </c>
      <c r="M2313" s="8"/>
      <c r="O2313">
        <f t="shared" si="577"/>
        <v>0</v>
      </c>
      <c r="Q2313" s="5" t="str">
        <f t="shared" si="578"/>
        <v>2371</v>
      </c>
      <c r="R2313" s="6" t="str">
        <f t="shared" si="579"/>
        <v>Dakota</v>
      </c>
      <c r="S2313" s="6" t="str">
        <f t="shared" si="580"/>
        <v>Collier</v>
      </c>
      <c r="T2313" s="6" t="str">
        <f t="shared" si="581"/>
        <v>Miss</v>
      </c>
      <c r="U2313" s="6" t="str">
        <f t="shared" si="582"/>
        <v>F</v>
      </c>
      <c r="V2313" s="6" t="str">
        <f t="shared" si="583"/>
        <v>90</v>
      </c>
      <c r="W2313" s="6" t="str">
        <f t="shared" si="584"/>
        <v>Holborn Hill</v>
      </c>
      <c r="X2313" s="6" t="str">
        <f t="shared" si="585"/>
        <v>ll</v>
      </c>
      <c r="Y2313" s="6" t="str">
        <f t="shared" si="586"/>
        <v>Holborn Hill</v>
      </c>
      <c r="Z2313" s="6" t="str">
        <f t="shared" si="587"/>
        <v>Exmouth</v>
      </c>
      <c r="AA2313" s="6" t="str">
        <f t="shared" si="588"/>
        <v>HX</v>
      </c>
      <c r="AB2313" s="7" t="str">
        <f t="shared" si="589"/>
        <v>44389</v>
      </c>
      <c r="AC2313" s="6" t="str">
        <f t="shared" si="590"/>
        <v>73</v>
      </c>
      <c r="AD2313" s="6" t="str">
        <f t="shared" si="591"/>
        <v>C4</v>
      </c>
      <c r="AE2313" s="8" t="str">
        <f t="shared" si="592"/>
        <v/>
      </c>
    </row>
    <row r="2314" spans="1:31" x14ac:dyDescent="0.25">
      <c r="A2314" s="9">
        <v>2372</v>
      </c>
      <c r="B2314" s="10" t="s">
        <v>761</v>
      </c>
      <c r="C2314" s="10" t="s">
        <v>1299</v>
      </c>
      <c r="D2314" s="10" t="s">
        <v>15</v>
      </c>
      <c r="E2314" s="10" t="s">
        <v>16</v>
      </c>
      <c r="F2314" s="10">
        <v>60</v>
      </c>
      <c r="G2314" s="10" t="s">
        <v>6263</v>
      </c>
      <c r="H2314" s="10" t="s">
        <v>6059</v>
      </c>
      <c r="I2314" s="10" t="s">
        <v>32</v>
      </c>
      <c r="J2314" s="11">
        <v>43471</v>
      </c>
      <c r="K2314" s="10">
        <v>61</v>
      </c>
      <c r="L2314" s="10" t="s">
        <v>157</v>
      </c>
      <c r="M2314" s="12"/>
      <c r="O2314">
        <f t="shared" ref="O2314:O2377" si="593">COUNTBLANK(A2314:L2314)+COUNTIF(K2314,0)</f>
        <v>0</v>
      </c>
      <c r="Q2314" s="9" t="str">
        <f t="shared" si="578"/>
        <v>2372</v>
      </c>
      <c r="R2314" s="10" t="str">
        <f t="shared" si="579"/>
        <v>Sean</v>
      </c>
      <c r="S2314" s="10" t="str">
        <f t="shared" si="580"/>
        <v>Lynn</v>
      </c>
      <c r="T2314" s="10" t="str">
        <f t="shared" si="581"/>
        <v>Mrs</v>
      </c>
      <c r="U2314" s="10" t="str">
        <f t="shared" si="582"/>
        <v>F</v>
      </c>
      <c r="V2314" s="10" t="str">
        <f t="shared" si="583"/>
        <v>60</v>
      </c>
      <c r="W2314" s="10" t="str">
        <f t="shared" si="584"/>
        <v>Holbrook Close</v>
      </c>
      <c r="X2314" s="10" t="str">
        <f t="shared" si="585"/>
        <v>se</v>
      </c>
      <c r="Y2314" s="10" t="str">
        <f t="shared" si="586"/>
        <v>Holbrook Close</v>
      </c>
      <c r="Z2314" s="10" t="str">
        <f t="shared" si="587"/>
        <v>Solihull</v>
      </c>
      <c r="AA2314" s="10" t="str">
        <f t="shared" si="588"/>
        <v>WC</v>
      </c>
      <c r="AB2314" s="11" t="str">
        <f t="shared" si="589"/>
        <v>43471</v>
      </c>
      <c r="AC2314" s="10" t="str">
        <f t="shared" si="590"/>
        <v>61</v>
      </c>
      <c r="AD2314" s="10" t="str">
        <f t="shared" si="591"/>
        <v>C3</v>
      </c>
      <c r="AE2314" s="12" t="str">
        <f t="shared" si="592"/>
        <v/>
      </c>
    </row>
    <row r="2315" spans="1:31" x14ac:dyDescent="0.25">
      <c r="A2315" s="5">
        <v>2373</v>
      </c>
      <c r="B2315" s="6" t="s">
        <v>6264</v>
      </c>
      <c r="C2315" s="6" t="s">
        <v>4267</v>
      </c>
      <c r="D2315" s="6" t="s">
        <v>15</v>
      </c>
      <c r="E2315" s="6" t="s">
        <v>16</v>
      </c>
      <c r="F2315" s="6">
        <v>90</v>
      </c>
      <c r="G2315" s="6" t="s">
        <v>6265</v>
      </c>
      <c r="H2315" s="6" t="s">
        <v>1205</v>
      </c>
      <c r="I2315" s="6" t="s">
        <v>291</v>
      </c>
      <c r="J2315" s="7">
        <v>44302</v>
      </c>
      <c r="K2315" s="6">
        <v>26</v>
      </c>
      <c r="L2315" s="6" t="s">
        <v>62</v>
      </c>
      <c r="M2315" s="8"/>
      <c r="O2315">
        <f t="shared" si="593"/>
        <v>0</v>
      </c>
      <c r="Q2315" s="5" t="str">
        <f t="shared" si="578"/>
        <v>2373</v>
      </c>
      <c r="R2315" s="6" t="str">
        <f t="shared" si="579"/>
        <v>Delorse</v>
      </c>
      <c r="S2315" s="6" t="str">
        <f t="shared" si="580"/>
        <v>Matthews</v>
      </c>
      <c r="T2315" s="6" t="str">
        <f t="shared" si="581"/>
        <v>Mrs</v>
      </c>
      <c r="U2315" s="6" t="str">
        <f t="shared" si="582"/>
        <v>F</v>
      </c>
      <c r="V2315" s="6" t="str">
        <f t="shared" si="583"/>
        <v>90</v>
      </c>
      <c r="W2315" s="6" t="str">
        <f t="shared" si="584"/>
        <v>Holburne Road</v>
      </c>
      <c r="X2315" s="6" t="str">
        <f t="shared" si="585"/>
        <v>ad</v>
      </c>
      <c r="Y2315" s="6" t="str">
        <f t="shared" si="586"/>
        <v>Holburne Road</v>
      </c>
      <c r="Z2315" s="6" t="str">
        <f t="shared" si="587"/>
        <v>Isle Of Mannot</v>
      </c>
      <c r="AA2315" s="6" t="str">
        <f t="shared" si="588"/>
        <v>HS</v>
      </c>
      <c r="AB2315" s="7" t="str">
        <f t="shared" si="589"/>
        <v>44302</v>
      </c>
      <c r="AC2315" s="6" t="str">
        <f t="shared" si="590"/>
        <v>26</v>
      </c>
      <c r="AD2315" s="6" t="str">
        <f t="shared" si="591"/>
        <v>C4</v>
      </c>
      <c r="AE2315" s="8" t="str">
        <f t="shared" si="592"/>
        <v/>
      </c>
    </row>
    <row r="2316" spans="1:31" x14ac:dyDescent="0.25">
      <c r="A2316" s="9">
        <v>2374</v>
      </c>
      <c r="B2316" s="10" t="s">
        <v>6266</v>
      </c>
      <c r="C2316" s="10" t="s">
        <v>2438</v>
      </c>
      <c r="D2316" s="10" t="s">
        <v>49</v>
      </c>
      <c r="E2316" s="10" t="s">
        <v>16</v>
      </c>
      <c r="F2316" s="10">
        <v>30</v>
      </c>
      <c r="G2316" s="10" t="s">
        <v>6267</v>
      </c>
      <c r="H2316" s="10" t="s">
        <v>1201</v>
      </c>
      <c r="I2316" s="10" t="s">
        <v>291</v>
      </c>
      <c r="J2316" s="11">
        <v>44430</v>
      </c>
      <c r="K2316" s="10">
        <v>69</v>
      </c>
      <c r="L2316" s="10" t="s">
        <v>20</v>
      </c>
      <c r="M2316" s="12"/>
      <c r="O2316">
        <f t="shared" si="593"/>
        <v>0</v>
      </c>
      <c r="Q2316" s="9" t="str">
        <f t="shared" si="578"/>
        <v>2374</v>
      </c>
      <c r="R2316" s="10" t="str">
        <f t="shared" si="579"/>
        <v>Margherita</v>
      </c>
      <c r="S2316" s="10" t="str">
        <f t="shared" si="580"/>
        <v>Carter</v>
      </c>
      <c r="T2316" s="10" t="str">
        <f t="shared" si="581"/>
        <v>Miss</v>
      </c>
      <c r="U2316" s="10" t="str">
        <f t="shared" si="582"/>
        <v>F</v>
      </c>
      <c r="V2316" s="10" t="str">
        <f t="shared" si="583"/>
        <v>30</v>
      </c>
      <c r="W2316" s="10" t="str">
        <f t="shared" si="584"/>
        <v>Holcombe Buildings</v>
      </c>
      <c r="X2316" s="10" t="str">
        <f t="shared" si="585"/>
        <v>gs</v>
      </c>
      <c r="Y2316" s="10" t="str">
        <f t="shared" si="586"/>
        <v>Holcombe Buildings</v>
      </c>
      <c r="Z2316" s="10" t="str">
        <f t="shared" si="587"/>
        <v>Lancashire</v>
      </c>
      <c r="AA2316" s="10" t="str">
        <f t="shared" si="588"/>
        <v>HS</v>
      </c>
      <c r="AB2316" s="11" t="str">
        <f t="shared" si="589"/>
        <v>44430</v>
      </c>
      <c r="AC2316" s="10" t="str">
        <f t="shared" si="590"/>
        <v>69</v>
      </c>
      <c r="AD2316" s="10" t="str">
        <f t="shared" si="591"/>
        <v>B</v>
      </c>
      <c r="AE2316" s="12" t="str">
        <f t="shared" si="592"/>
        <v/>
      </c>
    </row>
    <row r="2317" spans="1:31" x14ac:dyDescent="0.25">
      <c r="A2317" s="5">
        <v>2375</v>
      </c>
      <c r="B2317" s="6" t="s">
        <v>6268</v>
      </c>
      <c r="C2317" s="6" t="s">
        <v>6269</v>
      </c>
      <c r="D2317" s="6" t="s">
        <v>15</v>
      </c>
      <c r="E2317" s="6" t="s">
        <v>16</v>
      </c>
      <c r="F2317" s="6">
        <v>60</v>
      </c>
      <c r="G2317" s="6" t="s">
        <v>6270</v>
      </c>
      <c r="H2317" s="6" t="s">
        <v>6271</v>
      </c>
      <c r="I2317" s="6" t="s">
        <v>32</v>
      </c>
      <c r="J2317" s="7">
        <v>43466</v>
      </c>
      <c r="K2317" s="6">
        <v>69</v>
      </c>
      <c r="L2317" s="6" t="s">
        <v>52</v>
      </c>
      <c r="M2317" s="8"/>
      <c r="O2317">
        <f t="shared" si="593"/>
        <v>0</v>
      </c>
      <c r="Q2317" s="5" t="str">
        <f t="shared" si="578"/>
        <v>2375</v>
      </c>
      <c r="R2317" s="6" t="str">
        <f t="shared" si="579"/>
        <v>Racheal</v>
      </c>
      <c r="S2317" s="6" t="str">
        <f t="shared" si="580"/>
        <v>Goldman</v>
      </c>
      <c r="T2317" s="6" t="str">
        <f t="shared" si="581"/>
        <v>Mrs</v>
      </c>
      <c r="U2317" s="6" t="str">
        <f t="shared" si="582"/>
        <v>F</v>
      </c>
      <c r="V2317" s="6" t="str">
        <f t="shared" si="583"/>
        <v>60</v>
      </c>
      <c r="W2317" s="6" t="str">
        <f t="shared" si="584"/>
        <v>Holdenhurst Av+F1402</v>
      </c>
      <c r="X2317" s="6" t="str">
        <f t="shared" si="585"/>
        <v>02</v>
      </c>
      <c r="Y2317" s="6" t="str">
        <f t="shared" si="586"/>
        <v>Holdenhurst Av+F1402</v>
      </c>
      <c r="Z2317" s="6" t="str">
        <f t="shared" si="587"/>
        <v>Walton On The Naze</v>
      </c>
      <c r="AA2317" s="6" t="str">
        <f t="shared" si="588"/>
        <v>WC</v>
      </c>
      <c r="AB2317" s="7" t="str">
        <f t="shared" si="589"/>
        <v>43466</v>
      </c>
      <c r="AC2317" s="6" t="str">
        <f t="shared" si="590"/>
        <v>69</v>
      </c>
      <c r="AD2317" s="6" t="str">
        <f t="shared" si="591"/>
        <v>A1</v>
      </c>
      <c r="AE2317" s="8" t="str">
        <f t="shared" si="592"/>
        <v/>
      </c>
    </row>
    <row r="2318" spans="1:31" x14ac:dyDescent="0.25">
      <c r="A2318" s="9">
        <v>2376</v>
      </c>
      <c r="B2318" s="10" t="s">
        <v>1650</v>
      </c>
      <c r="C2318" s="10" t="s">
        <v>4616</v>
      </c>
      <c r="D2318" s="10" t="s">
        <v>28</v>
      </c>
      <c r="E2318" s="10" t="s">
        <v>29</v>
      </c>
      <c r="F2318" s="10">
        <v>90</v>
      </c>
      <c r="G2318" s="10" t="s">
        <v>6272</v>
      </c>
      <c r="H2318" s="10" t="s">
        <v>4683</v>
      </c>
      <c r="I2318" s="10" t="s">
        <v>32</v>
      </c>
      <c r="J2318" s="11">
        <v>44017</v>
      </c>
      <c r="K2318" s="10">
        <v>47</v>
      </c>
      <c r="L2318" s="10" t="s">
        <v>78</v>
      </c>
      <c r="M2318" s="12"/>
      <c r="O2318">
        <f t="shared" si="593"/>
        <v>0</v>
      </c>
      <c r="Q2318" s="9" t="str">
        <f t="shared" si="578"/>
        <v>2376</v>
      </c>
      <c r="R2318" s="10" t="str">
        <f t="shared" si="579"/>
        <v>Maurice</v>
      </c>
      <c r="S2318" s="10" t="str">
        <f t="shared" si="580"/>
        <v>Kraft</v>
      </c>
      <c r="T2318" s="10" t="str">
        <f t="shared" si="581"/>
        <v>Mr</v>
      </c>
      <c r="U2318" s="10" t="str">
        <f t="shared" si="582"/>
        <v>M</v>
      </c>
      <c r="V2318" s="10" t="str">
        <f t="shared" si="583"/>
        <v>90</v>
      </c>
      <c r="W2318" s="10" t="str">
        <f t="shared" si="584"/>
        <v>Holland Grove</v>
      </c>
      <c r="X2318" s="10" t="str">
        <f t="shared" si="585"/>
        <v>ve</v>
      </c>
      <c r="Y2318" s="10" t="str">
        <f t="shared" si="586"/>
        <v>Holland Grove</v>
      </c>
      <c r="Z2318" s="10" t="str">
        <f t="shared" si="587"/>
        <v>Musselburgh</v>
      </c>
      <c r="AA2318" s="10" t="str">
        <f t="shared" si="588"/>
        <v>WC</v>
      </c>
      <c r="AB2318" s="11" t="str">
        <f t="shared" si="589"/>
        <v>44017</v>
      </c>
      <c r="AC2318" s="10" t="str">
        <f t="shared" si="590"/>
        <v>47</v>
      </c>
      <c r="AD2318" s="10" t="str">
        <f t="shared" si="591"/>
        <v>C2</v>
      </c>
      <c r="AE2318" s="12" t="str">
        <f t="shared" si="592"/>
        <v/>
      </c>
    </row>
    <row r="2319" spans="1:31" x14ac:dyDescent="0.25">
      <c r="A2319" s="5">
        <v>2377</v>
      </c>
      <c r="B2319" s="6" t="s">
        <v>6273</v>
      </c>
      <c r="C2319" s="6" t="s">
        <v>6274</v>
      </c>
      <c r="D2319" s="6" t="s">
        <v>28</v>
      </c>
      <c r="E2319" s="6" t="s">
        <v>29</v>
      </c>
      <c r="F2319" s="6">
        <v>30</v>
      </c>
      <c r="G2319" s="6" t="s">
        <v>6275</v>
      </c>
      <c r="H2319" s="6" t="s">
        <v>2735</v>
      </c>
      <c r="I2319" s="6" t="s">
        <v>32</v>
      </c>
      <c r="J2319" s="7">
        <v>44535</v>
      </c>
      <c r="K2319" s="6">
        <v>90</v>
      </c>
      <c r="L2319" s="6" t="s">
        <v>52</v>
      </c>
      <c r="M2319" s="8"/>
      <c r="O2319">
        <f t="shared" si="593"/>
        <v>0</v>
      </c>
      <c r="Q2319" s="5" t="str">
        <f t="shared" si="578"/>
        <v>2377</v>
      </c>
      <c r="R2319" s="6" t="str">
        <f t="shared" si="579"/>
        <v>Roland</v>
      </c>
      <c r="S2319" s="6" t="str">
        <f t="shared" si="580"/>
        <v>Ybarra</v>
      </c>
      <c r="T2319" s="6" t="str">
        <f t="shared" si="581"/>
        <v>Mr</v>
      </c>
      <c r="U2319" s="6" t="str">
        <f t="shared" si="582"/>
        <v>M</v>
      </c>
      <c r="V2319" s="6" t="str">
        <f t="shared" si="583"/>
        <v>30</v>
      </c>
      <c r="W2319" s="6" t="str">
        <f t="shared" si="584"/>
        <v>Holland Passage</v>
      </c>
      <c r="X2319" s="6" t="str">
        <f t="shared" si="585"/>
        <v>ge</v>
      </c>
      <c r="Y2319" s="6" t="str">
        <f t="shared" si="586"/>
        <v>Holland Passage</v>
      </c>
      <c r="Z2319" s="6" t="str">
        <f t="shared" si="587"/>
        <v>Moreton-In-Marsh</v>
      </c>
      <c r="AA2319" s="6" t="str">
        <f t="shared" si="588"/>
        <v>WC</v>
      </c>
      <c r="AB2319" s="7" t="str">
        <f t="shared" si="589"/>
        <v>44535</v>
      </c>
      <c r="AC2319" s="6" t="str">
        <f t="shared" si="590"/>
        <v>90</v>
      </c>
      <c r="AD2319" s="6" t="str">
        <f t="shared" si="591"/>
        <v>A1</v>
      </c>
      <c r="AE2319" s="8" t="str">
        <f t="shared" si="592"/>
        <v/>
      </c>
    </row>
    <row r="2320" spans="1:31" x14ac:dyDescent="0.25">
      <c r="A2320" s="9">
        <v>2378</v>
      </c>
      <c r="B2320" s="10" t="s">
        <v>4687</v>
      </c>
      <c r="C2320" s="10" t="s">
        <v>6276</v>
      </c>
      <c r="D2320" s="10" t="s">
        <v>28</v>
      </c>
      <c r="E2320" s="10" t="s">
        <v>29</v>
      </c>
      <c r="F2320" s="10">
        <v>30</v>
      </c>
      <c r="G2320" s="10" t="s">
        <v>6277</v>
      </c>
      <c r="H2320" s="10" t="s">
        <v>1357</v>
      </c>
      <c r="I2320" s="10" t="s">
        <v>176</v>
      </c>
      <c r="J2320" s="11">
        <v>43880</v>
      </c>
      <c r="K2320" s="10">
        <v>52</v>
      </c>
      <c r="L2320" s="10" t="s">
        <v>33</v>
      </c>
      <c r="M2320" s="12"/>
      <c r="O2320">
        <f t="shared" si="593"/>
        <v>0</v>
      </c>
      <c r="Q2320" s="9" t="str">
        <f t="shared" si="578"/>
        <v>2378</v>
      </c>
      <c r="R2320" s="10" t="str">
        <f t="shared" si="579"/>
        <v>Kurtis</v>
      </c>
      <c r="S2320" s="10" t="str">
        <f t="shared" si="580"/>
        <v>Gillis</v>
      </c>
      <c r="T2320" s="10" t="str">
        <f t="shared" si="581"/>
        <v>Mr</v>
      </c>
      <c r="U2320" s="10" t="str">
        <f t="shared" si="582"/>
        <v>M</v>
      </c>
      <c r="V2320" s="10" t="str">
        <f t="shared" si="583"/>
        <v>30</v>
      </c>
      <c r="W2320" s="10" t="str">
        <f t="shared" si="584"/>
        <v>Holland Villas</v>
      </c>
      <c r="X2320" s="10" t="str">
        <f t="shared" si="585"/>
        <v>as</v>
      </c>
      <c r="Y2320" s="10" t="str">
        <f t="shared" si="586"/>
        <v>Holland Villas</v>
      </c>
      <c r="Z2320" s="10" t="str">
        <f t="shared" si="587"/>
        <v>Cumnock</v>
      </c>
      <c r="AA2320" s="10" t="str">
        <f t="shared" si="588"/>
        <v>CW</v>
      </c>
      <c r="AB2320" s="11" t="str">
        <f t="shared" si="589"/>
        <v>43880</v>
      </c>
      <c r="AC2320" s="10" t="str">
        <f t="shared" si="590"/>
        <v>52</v>
      </c>
      <c r="AD2320" s="10" t="str">
        <f t="shared" si="591"/>
        <v>A3</v>
      </c>
      <c r="AE2320" s="12" t="str">
        <f t="shared" si="592"/>
        <v/>
      </c>
    </row>
    <row r="2321" spans="1:31" x14ac:dyDescent="0.25">
      <c r="A2321" s="5">
        <v>2379</v>
      </c>
      <c r="B2321" s="6" t="s">
        <v>6278</v>
      </c>
      <c r="C2321" s="6" t="s">
        <v>35</v>
      </c>
      <c r="D2321" s="6" t="s">
        <v>49</v>
      </c>
      <c r="E2321" s="6" t="s">
        <v>16</v>
      </c>
      <c r="F2321" s="6">
        <v>90</v>
      </c>
      <c r="G2321" s="6" t="s">
        <v>6279</v>
      </c>
      <c r="H2321" s="6" t="s">
        <v>738</v>
      </c>
      <c r="I2321" s="6" t="s">
        <v>122</v>
      </c>
      <c r="J2321" s="7">
        <v>43518</v>
      </c>
      <c r="K2321" s="6">
        <v>31</v>
      </c>
      <c r="L2321" s="6" t="s">
        <v>62</v>
      </c>
      <c r="M2321" s="8"/>
      <c r="O2321">
        <f t="shared" si="593"/>
        <v>0</v>
      </c>
      <c r="Q2321" s="5" t="str">
        <f t="shared" si="578"/>
        <v>2379</v>
      </c>
      <c r="R2321" s="6" t="str">
        <f t="shared" si="579"/>
        <v>Leesa</v>
      </c>
      <c r="S2321" s="6" t="str">
        <f t="shared" si="580"/>
        <v>Rangel</v>
      </c>
      <c r="T2321" s="6" t="str">
        <f t="shared" si="581"/>
        <v>Miss</v>
      </c>
      <c r="U2321" s="6" t="str">
        <f t="shared" si="582"/>
        <v>F</v>
      </c>
      <c r="V2321" s="6" t="str">
        <f t="shared" si="583"/>
        <v>90</v>
      </c>
      <c r="W2321" s="6" t="str">
        <f t="shared" si="584"/>
        <v>Holliday Square</v>
      </c>
      <c r="X2321" s="6" t="str">
        <f t="shared" si="585"/>
        <v>re</v>
      </c>
      <c r="Y2321" s="6" t="str">
        <f t="shared" si="586"/>
        <v>Holliday Square</v>
      </c>
      <c r="Z2321" s="6" t="str">
        <f t="shared" si="587"/>
        <v>Llandinam</v>
      </c>
      <c r="AA2321" s="6" t="str">
        <f t="shared" si="588"/>
        <v>WN</v>
      </c>
      <c r="AB2321" s="7" t="str">
        <f t="shared" si="589"/>
        <v>43518</v>
      </c>
      <c r="AC2321" s="6" t="str">
        <f t="shared" si="590"/>
        <v>31</v>
      </c>
      <c r="AD2321" s="6" t="str">
        <f t="shared" si="591"/>
        <v>C4</v>
      </c>
      <c r="AE2321" s="8" t="str">
        <f t="shared" si="592"/>
        <v/>
      </c>
    </row>
    <row r="2322" spans="1:31" x14ac:dyDescent="0.25">
      <c r="A2322" s="9">
        <v>2380</v>
      </c>
      <c r="B2322" s="10" t="s">
        <v>3946</v>
      </c>
      <c r="C2322" s="10" t="s">
        <v>2769</v>
      </c>
      <c r="D2322" s="10" t="s">
        <v>28</v>
      </c>
      <c r="E2322" s="10" t="s">
        <v>3553</v>
      </c>
      <c r="F2322" s="10">
        <v>90</v>
      </c>
      <c r="G2322" s="10" t="s">
        <v>6280</v>
      </c>
      <c r="H2322" s="10" t="s">
        <v>5432</v>
      </c>
      <c r="I2322" s="10" t="s">
        <v>32</v>
      </c>
      <c r="J2322" s="11">
        <v>44075</v>
      </c>
      <c r="K2322" s="10">
        <v>78</v>
      </c>
      <c r="L2322" s="10" t="s">
        <v>99</v>
      </c>
      <c r="M2322" s="12"/>
      <c r="O2322">
        <f t="shared" si="593"/>
        <v>0</v>
      </c>
      <c r="Q2322" s="9" t="str">
        <f t="shared" si="578"/>
        <v>2380</v>
      </c>
      <c r="R2322" s="10" t="str">
        <f t="shared" si="579"/>
        <v>Jonas</v>
      </c>
      <c r="S2322" s="10" t="str">
        <f t="shared" si="580"/>
        <v>Booker</v>
      </c>
      <c r="T2322" s="10" t="str">
        <f t="shared" si="581"/>
        <v>Mr</v>
      </c>
      <c r="U2322" s="10" t="str">
        <f t="shared" si="582"/>
        <v>M</v>
      </c>
      <c r="V2322" s="10" t="str">
        <f t="shared" si="583"/>
        <v>90</v>
      </c>
      <c r="W2322" s="10" t="str">
        <f t="shared" si="584"/>
        <v>Hollies</v>
      </c>
      <c r="X2322" s="10" t="str">
        <f t="shared" si="585"/>
        <v>es</v>
      </c>
      <c r="Y2322" s="10" t="str">
        <f t="shared" si="586"/>
        <v>Hollies</v>
      </c>
      <c r="Z2322" s="10" t="str">
        <f t="shared" si="587"/>
        <v>Market Rasen</v>
      </c>
      <c r="AA2322" s="10" t="str">
        <f t="shared" si="588"/>
        <v>WC</v>
      </c>
      <c r="AB2322" s="11" t="str">
        <f t="shared" si="589"/>
        <v>44075</v>
      </c>
      <c r="AC2322" s="10" t="str">
        <f t="shared" si="590"/>
        <v>78</v>
      </c>
      <c r="AD2322" s="10" t="str">
        <f t="shared" si="591"/>
        <v>E</v>
      </c>
      <c r="AE2322" s="12" t="str">
        <f t="shared" si="592"/>
        <v/>
      </c>
    </row>
    <row r="2323" spans="1:31" x14ac:dyDescent="0.25">
      <c r="A2323" s="9">
        <v>2382</v>
      </c>
      <c r="B2323" s="10" t="s">
        <v>6281</v>
      </c>
      <c r="C2323" s="10" t="s">
        <v>1299</v>
      </c>
      <c r="D2323" s="10" t="s">
        <v>49</v>
      </c>
      <c r="E2323" s="10" t="s">
        <v>16</v>
      </c>
      <c r="F2323" s="10">
        <v>60</v>
      </c>
      <c r="G2323" s="10" t="s">
        <v>6282</v>
      </c>
      <c r="H2323" s="10" t="s">
        <v>6283</v>
      </c>
      <c r="I2323" s="10" t="s">
        <v>32</v>
      </c>
      <c r="J2323" s="11">
        <v>44410</v>
      </c>
      <c r="K2323" s="10">
        <v>86</v>
      </c>
      <c r="L2323" s="10" t="s">
        <v>39</v>
      </c>
      <c r="M2323" s="12"/>
      <c r="O2323">
        <f t="shared" si="593"/>
        <v>0</v>
      </c>
      <c r="Q2323" s="9" t="str">
        <f t="shared" si="578"/>
        <v>2382</v>
      </c>
      <c r="R2323" s="10" t="str">
        <f t="shared" si="579"/>
        <v>Shawanna</v>
      </c>
      <c r="S2323" s="10" t="str">
        <f t="shared" si="580"/>
        <v>Lynn</v>
      </c>
      <c r="T2323" s="10" t="str">
        <f t="shared" si="581"/>
        <v>Miss</v>
      </c>
      <c r="U2323" s="10" t="str">
        <f t="shared" si="582"/>
        <v>F</v>
      </c>
      <c r="V2323" s="10" t="str">
        <f t="shared" si="583"/>
        <v>60</v>
      </c>
      <c r="W2323" s="10" t="str">
        <f t="shared" si="584"/>
        <v>Hollies Close</v>
      </c>
      <c r="X2323" s="10" t="str">
        <f t="shared" si="585"/>
        <v>se</v>
      </c>
      <c r="Y2323" s="10" t="str">
        <f t="shared" si="586"/>
        <v>Hollies Close</v>
      </c>
      <c r="Z2323" s="10" t="str">
        <f t="shared" si="587"/>
        <v>Pevensey</v>
      </c>
      <c r="AA2323" s="10" t="str">
        <f t="shared" si="588"/>
        <v>WC</v>
      </c>
      <c r="AB2323" s="11" t="str">
        <f t="shared" si="589"/>
        <v>44410</v>
      </c>
      <c r="AC2323" s="10" t="str">
        <f t="shared" si="590"/>
        <v>86</v>
      </c>
      <c r="AD2323" s="10" t="str">
        <f t="shared" si="591"/>
        <v>C1</v>
      </c>
      <c r="AE2323" s="12" t="str">
        <f t="shared" si="592"/>
        <v/>
      </c>
    </row>
    <row r="2324" spans="1:31" x14ac:dyDescent="0.25">
      <c r="A2324" s="5">
        <v>2383</v>
      </c>
      <c r="B2324" s="6" t="s">
        <v>6284</v>
      </c>
      <c r="C2324" s="6" t="s">
        <v>6285</v>
      </c>
      <c r="D2324" s="6" t="s">
        <v>28</v>
      </c>
      <c r="E2324" s="6" t="s">
        <v>29</v>
      </c>
      <c r="F2324" s="6">
        <v>30</v>
      </c>
      <c r="G2324" s="6" t="s">
        <v>6286</v>
      </c>
      <c r="H2324" s="6" t="s">
        <v>2739</v>
      </c>
      <c r="I2324" s="6" t="s">
        <v>185</v>
      </c>
      <c r="J2324" s="7">
        <v>43780</v>
      </c>
      <c r="K2324" s="6">
        <v>46</v>
      </c>
      <c r="L2324" s="6" t="s">
        <v>52</v>
      </c>
      <c r="M2324" s="8"/>
      <c r="O2324">
        <f t="shared" si="593"/>
        <v>0</v>
      </c>
      <c r="Q2324" s="5" t="str">
        <f t="shared" si="578"/>
        <v>2383</v>
      </c>
      <c r="R2324" s="6" t="str">
        <f t="shared" si="579"/>
        <v>Modesto</v>
      </c>
      <c r="S2324" s="6" t="str">
        <f t="shared" si="580"/>
        <v>Murphy</v>
      </c>
      <c r="T2324" s="6" t="str">
        <f t="shared" si="581"/>
        <v>Mr</v>
      </c>
      <c r="U2324" s="6" t="str">
        <f t="shared" si="582"/>
        <v>M</v>
      </c>
      <c r="V2324" s="6" t="str">
        <f t="shared" si="583"/>
        <v>30</v>
      </c>
      <c r="W2324" s="6" t="str">
        <f t="shared" si="584"/>
        <v>Holly Bush</v>
      </c>
      <c r="X2324" s="6" t="str">
        <f t="shared" si="585"/>
        <v>sh</v>
      </c>
      <c r="Y2324" s="6" t="str">
        <f t="shared" si="586"/>
        <v>Holly Bush</v>
      </c>
      <c r="Z2324" s="6" t="str">
        <f t="shared" si="587"/>
        <v>Galston</v>
      </c>
      <c r="AA2324" s="6" t="str">
        <f t="shared" si="588"/>
        <v>HX</v>
      </c>
      <c r="AB2324" s="7" t="str">
        <f t="shared" si="589"/>
        <v>43780</v>
      </c>
      <c r="AC2324" s="6" t="str">
        <f t="shared" si="590"/>
        <v>46</v>
      </c>
      <c r="AD2324" s="6" t="str">
        <f t="shared" si="591"/>
        <v>A1</v>
      </c>
      <c r="AE2324" s="8" t="str">
        <f t="shared" si="592"/>
        <v/>
      </c>
    </row>
    <row r="2325" spans="1:31" x14ac:dyDescent="0.25">
      <c r="A2325" s="9">
        <v>2384</v>
      </c>
      <c r="B2325" s="10" t="s">
        <v>5013</v>
      </c>
      <c r="C2325" s="10" t="s">
        <v>4220</v>
      </c>
      <c r="D2325" s="10" t="s">
        <v>28</v>
      </c>
      <c r="E2325" s="10" t="s">
        <v>29</v>
      </c>
      <c r="F2325" s="10">
        <v>60</v>
      </c>
      <c r="G2325" s="10" t="s">
        <v>6286</v>
      </c>
      <c r="H2325" s="10" t="s">
        <v>4087</v>
      </c>
      <c r="I2325" s="10" t="s">
        <v>291</v>
      </c>
      <c r="J2325" s="11">
        <v>44057</v>
      </c>
      <c r="K2325" s="10">
        <v>27</v>
      </c>
      <c r="L2325" s="10" t="s">
        <v>78</v>
      </c>
      <c r="M2325" s="12"/>
      <c r="O2325">
        <f t="shared" si="593"/>
        <v>0</v>
      </c>
      <c r="Q2325" s="9" t="str">
        <f t="shared" si="578"/>
        <v>2384</v>
      </c>
      <c r="R2325" s="10" t="str">
        <f t="shared" si="579"/>
        <v>Lacy</v>
      </c>
      <c r="S2325" s="10" t="str">
        <f t="shared" si="580"/>
        <v>Choi</v>
      </c>
      <c r="T2325" s="10" t="str">
        <f t="shared" si="581"/>
        <v>Mr</v>
      </c>
      <c r="U2325" s="10" t="str">
        <f t="shared" si="582"/>
        <v>M</v>
      </c>
      <c r="V2325" s="10" t="str">
        <f t="shared" si="583"/>
        <v>60</v>
      </c>
      <c r="W2325" s="10" t="str">
        <f t="shared" si="584"/>
        <v>Holly Bush</v>
      </c>
      <c r="X2325" s="10" t="str">
        <f t="shared" si="585"/>
        <v>sh</v>
      </c>
      <c r="Y2325" s="10" t="str">
        <f t="shared" si="586"/>
        <v>Holly Bush</v>
      </c>
      <c r="Z2325" s="10" t="str">
        <f t="shared" si="587"/>
        <v>Kirkby Stephen</v>
      </c>
      <c r="AA2325" s="10" t="str">
        <f t="shared" si="588"/>
        <v>HS</v>
      </c>
      <c r="AB2325" s="11" t="str">
        <f t="shared" si="589"/>
        <v>44057</v>
      </c>
      <c r="AC2325" s="10" t="str">
        <f t="shared" si="590"/>
        <v>27</v>
      </c>
      <c r="AD2325" s="10" t="str">
        <f t="shared" si="591"/>
        <v>C2</v>
      </c>
      <c r="AE2325" s="12" t="str">
        <f t="shared" si="592"/>
        <v/>
      </c>
    </row>
    <row r="2326" spans="1:31" x14ac:dyDescent="0.25">
      <c r="A2326" s="5">
        <v>2385</v>
      </c>
      <c r="B2326" s="6" t="s">
        <v>2507</v>
      </c>
      <c r="C2326" s="6" t="s">
        <v>3079</v>
      </c>
      <c r="D2326" s="6" t="s">
        <v>41</v>
      </c>
      <c r="E2326" s="6" t="s">
        <v>16</v>
      </c>
      <c r="F2326" s="6">
        <v>30</v>
      </c>
      <c r="G2326" s="6" t="s">
        <v>6287</v>
      </c>
      <c r="H2326" s="6" t="s">
        <v>1880</v>
      </c>
      <c r="I2326" s="6" t="s">
        <v>1881</v>
      </c>
      <c r="J2326" s="7">
        <v>44472</v>
      </c>
      <c r="K2326" s="6">
        <v>55</v>
      </c>
      <c r="L2326" s="6" t="s">
        <v>44</v>
      </c>
      <c r="M2326" s="8"/>
      <c r="O2326">
        <f t="shared" si="593"/>
        <v>0</v>
      </c>
      <c r="Q2326" s="5" t="str">
        <f t="shared" si="578"/>
        <v>2385</v>
      </c>
      <c r="R2326" s="6" t="str">
        <f t="shared" si="579"/>
        <v>Kenisha</v>
      </c>
      <c r="S2326" s="6" t="str">
        <f t="shared" si="580"/>
        <v>Lane</v>
      </c>
      <c r="T2326" s="6" t="str">
        <f t="shared" si="581"/>
        <v>Ms</v>
      </c>
      <c r="U2326" s="6" t="str">
        <f t="shared" si="582"/>
        <v>F</v>
      </c>
      <c r="V2326" s="6" t="str">
        <f t="shared" si="583"/>
        <v>30</v>
      </c>
      <c r="W2326" s="6" t="str">
        <f t="shared" si="584"/>
        <v>Holly Terrace</v>
      </c>
      <c r="X2326" s="6" t="str">
        <f t="shared" si="585"/>
        <v>ce</v>
      </c>
      <c r="Y2326" s="6" t="str">
        <f t="shared" si="586"/>
        <v>Holly Terrace</v>
      </c>
      <c r="Z2326" s="6" t="str">
        <f t="shared" si="587"/>
        <v>Bishop Auckland</v>
      </c>
      <c r="AA2326" s="6" t="str">
        <f t="shared" si="588"/>
        <v>CT</v>
      </c>
      <c r="AB2326" s="7" t="str">
        <f t="shared" si="589"/>
        <v>44472</v>
      </c>
      <c r="AC2326" s="6" t="str">
        <f t="shared" si="590"/>
        <v>55</v>
      </c>
      <c r="AD2326" s="6" t="str">
        <f t="shared" si="591"/>
        <v>D</v>
      </c>
      <c r="AE2326" s="8" t="str">
        <f t="shared" si="592"/>
        <v/>
      </c>
    </row>
    <row r="2327" spans="1:31" x14ac:dyDescent="0.25">
      <c r="A2327" s="9">
        <v>2386</v>
      </c>
      <c r="B2327" s="10" t="s">
        <v>6288</v>
      </c>
      <c r="C2327" s="10" t="s">
        <v>6289</v>
      </c>
      <c r="D2327" s="10" t="s">
        <v>28</v>
      </c>
      <c r="E2327" s="10" t="s">
        <v>29</v>
      </c>
      <c r="F2327" s="10">
        <v>90</v>
      </c>
      <c r="G2327" s="10" t="s">
        <v>6287</v>
      </c>
      <c r="H2327" s="10" t="s">
        <v>6290</v>
      </c>
      <c r="I2327" s="10" t="s">
        <v>171</v>
      </c>
      <c r="J2327" s="11">
        <v>43848</v>
      </c>
      <c r="K2327" s="10">
        <v>8</v>
      </c>
      <c r="L2327" s="10" t="s">
        <v>157</v>
      </c>
      <c r="M2327" s="12"/>
      <c r="O2327">
        <f t="shared" si="593"/>
        <v>0</v>
      </c>
      <c r="Q2327" s="9" t="str">
        <f t="shared" si="578"/>
        <v>2386</v>
      </c>
      <c r="R2327" s="10" t="str">
        <f t="shared" si="579"/>
        <v>Issac</v>
      </c>
      <c r="S2327" s="10" t="str">
        <f t="shared" si="580"/>
        <v>Love</v>
      </c>
      <c r="T2327" s="10" t="str">
        <f t="shared" si="581"/>
        <v>Mr</v>
      </c>
      <c r="U2327" s="10" t="str">
        <f t="shared" si="582"/>
        <v>M</v>
      </c>
      <c r="V2327" s="10" t="str">
        <f t="shared" si="583"/>
        <v>90</v>
      </c>
      <c r="W2327" s="10" t="str">
        <f t="shared" si="584"/>
        <v>Holly Terrace</v>
      </c>
      <c r="X2327" s="10" t="str">
        <f t="shared" si="585"/>
        <v>ce</v>
      </c>
      <c r="Y2327" s="10" t="str">
        <f t="shared" si="586"/>
        <v>Holly Terrace</v>
      </c>
      <c r="Z2327" s="10" t="str">
        <f t="shared" si="587"/>
        <v>Clydebank</v>
      </c>
      <c r="AA2327" s="10" t="str">
        <f t="shared" si="588"/>
        <v>PR</v>
      </c>
      <c r="AB2327" s="11" t="str">
        <f t="shared" si="589"/>
        <v>43848</v>
      </c>
      <c r="AC2327" s="10" t="str">
        <f t="shared" si="590"/>
        <v>8</v>
      </c>
      <c r="AD2327" s="10" t="str">
        <f t="shared" si="591"/>
        <v>C3</v>
      </c>
      <c r="AE2327" s="12" t="str">
        <f t="shared" si="592"/>
        <v/>
      </c>
    </row>
    <row r="2328" spans="1:31" x14ac:dyDescent="0.25">
      <c r="A2328" s="5">
        <v>2387</v>
      </c>
      <c r="B2328" s="6" t="s">
        <v>793</v>
      </c>
      <c r="C2328" s="6" t="s">
        <v>6233</v>
      </c>
      <c r="D2328" s="6" t="s">
        <v>15</v>
      </c>
      <c r="E2328" s="6" t="s">
        <v>16</v>
      </c>
      <c r="F2328" s="6">
        <v>60</v>
      </c>
      <c r="G2328" s="6" t="s">
        <v>6291</v>
      </c>
      <c r="H2328" s="6" t="s">
        <v>5562</v>
      </c>
      <c r="I2328" s="6" t="s">
        <v>185</v>
      </c>
      <c r="J2328" s="7">
        <v>43843</v>
      </c>
      <c r="K2328" s="6">
        <v>45</v>
      </c>
      <c r="L2328" s="6" t="s">
        <v>78</v>
      </c>
      <c r="M2328" s="8"/>
      <c r="O2328">
        <f t="shared" si="593"/>
        <v>0</v>
      </c>
      <c r="Q2328" s="5" t="str">
        <f t="shared" si="578"/>
        <v>2387</v>
      </c>
      <c r="R2328" s="6" t="str">
        <f t="shared" si="579"/>
        <v>Elenora</v>
      </c>
      <c r="S2328" s="6" t="str">
        <f t="shared" si="580"/>
        <v>Costa</v>
      </c>
      <c r="T2328" s="6" t="str">
        <f t="shared" si="581"/>
        <v>Mrs</v>
      </c>
      <c r="U2328" s="6" t="str">
        <f t="shared" si="582"/>
        <v>F</v>
      </c>
      <c r="V2328" s="6" t="str">
        <f t="shared" si="583"/>
        <v>60</v>
      </c>
      <c r="W2328" s="6" t="str">
        <f t="shared" si="584"/>
        <v>Holly Villas</v>
      </c>
      <c r="X2328" s="6" t="str">
        <f t="shared" si="585"/>
        <v>as</v>
      </c>
      <c r="Y2328" s="6" t="str">
        <f t="shared" si="586"/>
        <v>Holly Villas</v>
      </c>
      <c r="Z2328" s="6" t="str">
        <f t="shared" si="587"/>
        <v>Fairbourne</v>
      </c>
      <c r="AA2328" s="6" t="str">
        <f t="shared" si="588"/>
        <v>HX</v>
      </c>
      <c r="AB2328" s="7" t="str">
        <f t="shared" si="589"/>
        <v>43843</v>
      </c>
      <c r="AC2328" s="6" t="str">
        <f t="shared" si="590"/>
        <v>45</v>
      </c>
      <c r="AD2328" s="6" t="str">
        <f t="shared" si="591"/>
        <v>C2</v>
      </c>
      <c r="AE2328" s="8" t="str">
        <f t="shared" si="592"/>
        <v/>
      </c>
    </row>
    <row r="2329" spans="1:31" x14ac:dyDescent="0.25">
      <c r="A2329" s="9">
        <v>2388</v>
      </c>
      <c r="B2329" s="10" t="s">
        <v>1793</v>
      </c>
      <c r="C2329" s="10" t="s">
        <v>6292</v>
      </c>
      <c r="D2329" s="10" t="s">
        <v>15</v>
      </c>
      <c r="E2329" s="10" t="s">
        <v>16</v>
      </c>
      <c r="F2329" s="10">
        <v>60</v>
      </c>
      <c r="G2329" s="10" t="s">
        <v>6293</v>
      </c>
      <c r="H2329" s="10" t="s">
        <v>408</v>
      </c>
      <c r="I2329" s="10" t="s">
        <v>185</v>
      </c>
      <c r="J2329" s="11">
        <v>43958</v>
      </c>
      <c r="K2329" s="10">
        <v>66</v>
      </c>
      <c r="L2329" s="10" t="s">
        <v>99</v>
      </c>
      <c r="M2329" s="12"/>
      <c r="O2329">
        <f t="shared" si="593"/>
        <v>0</v>
      </c>
      <c r="Q2329" s="9" t="str">
        <f t="shared" si="578"/>
        <v>2388</v>
      </c>
      <c r="R2329" s="10" t="str">
        <f t="shared" si="579"/>
        <v>Lorilee</v>
      </c>
      <c r="S2329" s="10" t="str">
        <f t="shared" si="580"/>
        <v>Stevenson</v>
      </c>
      <c r="T2329" s="10" t="str">
        <f t="shared" si="581"/>
        <v>Mrs</v>
      </c>
      <c r="U2329" s="10" t="str">
        <f t="shared" si="582"/>
        <v>F</v>
      </c>
      <c r="V2329" s="10" t="str">
        <f t="shared" si="583"/>
        <v>60</v>
      </c>
      <c r="W2329" s="10" t="str">
        <f t="shared" si="584"/>
        <v>Holly Walk</v>
      </c>
      <c r="X2329" s="10" t="str">
        <f t="shared" si="585"/>
        <v>lk</v>
      </c>
      <c r="Y2329" s="10" t="str">
        <f t="shared" si="586"/>
        <v>Holly Walk</v>
      </c>
      <c r="Z2329" s="10" t="str">
        <f t="shared" si="587"/>
        <v>Essex</v>
      </c>
      <c r="AA2329" s="10" t="str">
        <f t="shared" si="588"/>
        <v>HX</v>
      </c>
      <c r="AB2329" s="11" t="str">
        <f t="shared" si="589"/>
        <v>43958</v>
      </c>
      <c r="AC2329" s="10" t="str">
        <f t="shared" si="590"/>
        <v>66</v>
      </c>
      <c r="AD2329" s="10" t="str">
        <f t="shared" si="591"/>
        <v>E</v>
      </c>
      <c r="AE2329" s="12" t="str">
        <f t="shared" si="592"/>
        <v/>
      </c>
    </row>
    <row r="2330" spans="1:31" x14ac:dyDescent="0.25">
      <c r="A2330" s="5">
        <v>2389</v>
      </c>
      <c r="B2330" s="6" t="s">
        <v>6294</v>
      </c>
      <c r="C2330" s="6" t="s">
        <v>3074</v>
      </c>
      <c r="D2330" s="6" t="s">
        <v>15</v>
      </c>
      <c r="E2330" s="6" t="s">
        <v>16</v>
      </c>
      <c r="F2330" s="6">
        <v>30</v>
      </c>
      <c r="G2330" s="6" t="s">
        <v>6293</v>
      </c>
      <c r="H2330" s="6" t="s">
        <v>768</v>
      </c>
      <c r="I2330" s="6" t="s">
        <v>32</v>
      </c>
      <c r="J2330" s="7">
        <v>44388</v>
      </c>
      <c r="K2330" s="6">
        <v>58</v>
      </c>
      <c r="L2330" s="6" t="s">
        <v>99</v>
      </c>
      <c r="M2330" s="8"/>
      <c r="O2330">
        <f t="shared" si="593"/>
        <v>0</v>
      </c>
      <c r="Q2330" s="5" t="str">
        <f t="shared" si="578"/>
        <v>2389</v>
      </c>
      <c r="R2330" s="6" t="str">
        <f t="shared" si="579"/>
        <v>Estell</v>
      </c>
      <c r="S2330" s="6" t="str">
        <f t="shared" si="580"/>
        <v>Landers</v>
      </c>
      <c r="T2330" s="6" t="str">
        <f t="shared" si="581"/>
        <v>Mrs</v>
      </c>
      <c r="U2330" s="6" t="str">
        <f t="shared" si="582"/>
        <v>F</v>
      </c>
      <c r="V2330" s="6" t="str">
        <f t="shared" si="583"/>
        <v>30</v>
      </c>
      <c r="W2330" s="6" t="str">
        <f t="shared" si="584"/>
        <v>Holly Walk</v>
      </c>
      <c r="X2330" s="6" t="str">
        <f t="shared" si="585"/>
        <v>lk</v>
      </c>
      <c r="Y2330" s="6" t="str">
        <f t="shared" si="586"/>
        <v>Holly Walk</v>
      </c>
      <c r="Z2330" s="6" t="str">
        <f t="shared" si="587"/>
        <v>Lutterworth</v>
      </c>
      <c r="AA2330" s="6" t="str">
        <f t="shared" si="588"/>
        <v>WC</v>
      </c>
      <c r="AB2330" s="7" t="str">
        <f t="shared" si="589"/>
        <v>44388</v>
      </c>
      <c r="AC2330" s="6" t="str">
        <f t="shared" si="590"/>
        <v>58</v>
      </c>
      <c r="AD2330" s="6" t="str">
        <f t="shared" si="591"/>
        <v>E</v>
      </c>
      <c r="AE2330" s="8" t="str">
        <f t="shared" si="592"/>
        <v/>
      </c>
    </row>
    <row r="2331" spans="1:31" x14ac:dyDescent="0.25">
      <c r="A2331" s="9">
        <v>2390</v>
      </c>
      <c r="B2331" s="10" t="s">
        <v>6295</v>
      </c>
      <c r="C2331" s="10" t="s">
        <v>5522</v>
      </c>
      <c r="D2331" s="10" t="s">
        <v>15</v>
      </c>
      <c r="E2331" s="10" t="s">
        <v>16</v>
      </c>
      <c r="F2331" s="10">
        <v>60</v>
      </c>
      <c r="G2331" s="10" t="s">
        <v>6296</v>
      </c>
      <c r="H2331" s="10" t="s">
        <v>6297</v>
      </c>
      <c r="I2331" s="10" t="s">
        <v>32</v>
      </c>
      <c r="J2331" s="11">
        <v>43839</v>
      </c>
      <c r="K2331" s="10">
        <v>41</v>
      </c>
      <c r="L2331" s="10" t="s">
        <v>99</v>
      </c>
      <c r="M2331" s="12"/>
      <c r="O2331">
        <f t="shared" si="593"/>
        <v>0</v>
      </c>
      <c r="Q2331" s="9" t="str">
        <f t="shared" si="578"/>
        <v>2390</v>
      </c>
      <c r="R2331" s="10" t="str">
        <f t="shared" si="579"/>
        <v>Becki</v>
      </c>
      <c r="S2331" s="10" t="str">
        <f t="shared" si="580"/>
        <v>Putnam</v>
      </c>
      <c r="T2331" s="10" t="str">
        <f t="shared" si="581"/>
        <v>Mrs</v>
      </c>
      <c r="U2331" s="10" t="str">
        <f t="shared" si="582"/>
        <v>F</v>
      </c>
      <c r="V2331" s="10" t="str">
        <f t="shared" si="583"/>
        <v>60</v>
      </c>
      <c r="W2331" s="10" t="str">
        <f t="shared" si="584"/>
        <v>Hollybush Gardens</v>
      </c>
      <c r="X2331" s="10" t="str">
        <f t="shared" si="585"/>
        <v>ns</v>
      </c>
      <c r="Y2331" s="10" t="str">
        <f t="shared" si="586"/>
        <v>Hollybush Gardens</v>
      </c>
      <c r="Z2331" s="10" t="str">
        <f t="shared" si="587"/>
        <v>Polegate</v>
      </c>
      <c r="AA2331" s="10" t="str">
        <f t="shared" si="588"/>
        <v>WC</v>
      </c>
      <c r="AB2331" s="11" t="str">
        <f t="shared" si="589"/>
        <v>43839</v>
      </c>
      <c r="AC2331" s="10" t="str">
        <f t="shared" si="590"/>
        <v>41</v>
      </c>
      <c r="AD2331" s="10" t="str">
        <f t="shared" si="591"/>
        <v>E</v>
      </c>
      <c r="AE2331" s="12" t="str">
        <f t="shared" si="592"/>
        <v/>
      </c>
    </row>
    <row r="2332" spans="1:31" x14ac:dyDescent="0.25">
      <c r="A2332" s="5">
        <v>2391</v>
      </c>
      <c r="B2332" s="6" t="s">
        <v>3222</v>
      </c>
      <c r="C2332" s="6" t="s">
        <v>5196</v>
      </c>
      <c r="D2332" s="6" t="s">
        <v>28</v>
      </c>
      <c r="E2332" s="6" t="s">
        <v>29</v>
      </c>
      <c r="F2332" s="6">
        <v>30</v>
      </c>
      <c r="G2332" s="6" t="s">
        <v>6298</v>
      </c>
      <c r="H2332" s="6" t="s">
        <v>2983</v>
      </c>
      <c r="I2332" s="6" t="s">
        <v>32</v>
      </c>
      <c r="J2332" s="7">
        <v>44053</v>
      </c>
      <c r="K2332" s="6">
        <v>12</v>
      </c>
      <c r="L2332" s="6" t="s">
        <v>99</v>
      </c>
      <c r="M2332" s="8"/>
      <c r="O2332">
        <f t="shared" si="593"/>
        <v>0</v>
      </c>
      <c r="Q2332" s="5" t="str">
        <f t="shared" si="578"/>
        <v>2391</v>
      </c>
      <c r="R2332" s="6" t="str">
        <f t="shared" si="579"/>
        <v>Rex</v>
      </c>
      <c r="S2332" s="6" t="str">
        <f t="shared" si="580"/>
        <v>Ortega</v>
      </c>
      <c r="T2332" s="6" t="str">
        <f t="shared" si="581"/>
        <v>Mr</v>
      </c>
      <c r="U2332" s="6" t="str">
        <f t="shared" si="582"/>
        <v>M</v>
      </c>
      <c r="V2332" s="6" t="str">
        <f t="shared" si="583"/>
        <v>30</v>
      </c>
      <c r="W2332" s="6" t="str">
        <f t="shared" si="584"/>
        <v>Hollybush Hill</v>
      </c>
      <c r="X2332" s="6" t="str">
        <f t="shared" si="585"/>
        <v>ll</v>
      </c>
      <c r="Y2332" s="6" t="str">
        <f t="shared" si="586"/>
        <v>Hollybush Hill</v>
      </c>
      <c r="Z2332" s="6" t="str">
        <f t="shared" si="587"/>
        <v>Wotton-Under-Edge</v>
      </c>
      <c r="AA2332" s="6" t="str">
        <f t="shared" si="588"/>
        <v>WC</v>
      </c>
      <c r="AB2332" s="7" t="str">
        <f t="shared" si="589"/>
        <v>44053</v>
      </c>
      <c r="AC2332" s="6" t="str">
        <f t="shared" si="590"/>
        <v>12</v>
      </c>
      <c r="AD2332" s="6" t="str">
        <f t="shared" si="591"/>
        <v>E</v>
      </c>
      <c r="AE2332" s="8" t="str">
        <f t="shared" si="592"/>
        <v/>
      </c>
    </row>
    <row r="2333" spans="1:31" x14ac:dyDescent="0.25">
      <c r="A2333" s="9">
        <v>2392</v>
      </c>
      <c r="B2333" s="10" t="s">
        <v>1322</v>
      </c>
      <c r="C2333" s="10" t="s">
        <v>926</v>
      </c>
      <c r="D2333" s="10" t="s">
        <v>28</v>
      </c>
      <c r="E2333" s="10" t="s">
        <v>29</v>
      </c>
      <c r="F2333" s="10">
        <v>90</v>
      </c>
      <c r="G2333" s="10" t="s">
        <v>6299</v>
      </c>
      <c r="H2333" s="10" t="s">
        <v>2295</v>
      </c>
      <c r="I2333" s="10" t="s">
        <v>25</v>
      </c>
      <c r="J2333" s="11">
        <v>44090</v>
      </c>
      <c r="K2333" s="10">
        <v>80</v>
      </c>
      <c r="L2333" s="10" t="s">
        <v>78</v>
      </c>
      <c r="M2333" s="12"/>
      <c r="O2333">
        <f t="shared" si="593"/>
        <v>0</v>
      </c>
      <c r="Q2333" s="9" t="str">
        <f t="shared" si="578"/>
        <v>2392</v>
      </c>
      <c r="R2333" s="10" t="str">
        <f t="shared" si="579"/>
        <v>Jordan</v>
      </c>
      <c r="S2333" s="10" t="str">
        <f t="shared" si="580"/>
        <v>Higgins</v>
      </c>
      <c r="T2333" s="10" t="str">
        <f t="shared" si="581"/>
        <v>Mr</v>
      </c>
      <c r="U2333" s="10" t="str">
        <f t="shared" si="582"/>
        <v>M</v>
      </c>
      <c r="V2333" s="10" t="str">
        <f t="shared" si="583"/>
        <v>90</v>
      </c>
      <c r="W2333" s="10" t="str">
        <f t="shared" si="584"/>
        <v>Hollyhedge Terrace</v>
      </c>
      <c r="X2333" s="10" t="str">
        <f t="shared" si="585"/>
        <v>ce</v>
      </c>
      <c r="Y2333" s="10" t="str">
        <f t="shared" si="586"/>
        <v>Hollyhedge Terrace</v>
      </c>
      <c r="Z2333" s="10" t="str">
        <f t="shared" si="587"/>
        <v>Huddersfield</v>
      </c>
      <c r="AA2333" s="10" t="str">
        <f t="shared" si="588"/>
        <v>HG</v>
      </c>
      <c r="AB2333" s="11" t="str">
        <f t="shared" si="589"/>
        <v>44090</v>
      </c>
      <c r="AC2333" s="10" t="str">
        <f t="shared" si="590"/>
        <v>80</v>
      </c>
      <c r="AD2333" s="10" t="str">
        <f t="shared" si="591"/>
        <v>C2</v>
      </c>
      <c r="AE2333" s="12" t="str">
        <f t="shared" si="592"/>
        <v/>
      </c>
    </row>
    <row r="2334" spans="1:31" x14ac:dyDescent="0.25">
      <c r="A2334" s="5">
        <v>2393</v>
      </c>
      <c r="B2334" s="6" t="s">
        <v>576</v>
      </c>
      <c r="C2334" s="6" t="s">
        <v>6300</v>
      </c>
      <c r="D2334" s="6" t="s">
        <v>28</v>
      </c>
      <c r="E2334" s="6" t="s">
        <v>29</v>
      </c>
      <c r="F2334" s="6">
        <v>90</v>
      </c>
      <c r="G2334" s="6" t="s">
        <v>6301</v>
      </c>
      <c r="H2334" s="6" t="s">
        <v>3841</v>
      </c>
      <c r="I2334" s="6" t="s">
        <v>38</v>
      </c>
      <c r="J2334" s="7">
        <v>44322</v>
      </c>
      <c r="K2334" s="6">
        <v>29</v>
      </c>
      <c r="L2334" s="6" t="s">
        <v>20</v>
      </c>
      <c r="M2334" s="8"/>
      <c r="O2334">
        <f t="shared" si="593"/>
        <v>0</v>
      </c>
      <c r="Q2334" s="5" t="str">
        <f t="shared" si="578"/>
        <v>2393</v>
      </c>
      <c r="R2334" s="6" t="str">
        <f t="shared" si="579"/>
        <v>Drew</v>
      </c>
      <c r="S2334" s="6" t="str">
        <f t="shared" si="580"/>
        <v>Guy</v>
      </c>
      <c r="T2334" s="6" t="str">
        <f t="shared" si="581"/>
        <v>Mr</v>
      </c>
      <c r="U2334" s="6" t="str">
        <f t="shared" si="582"/>
        <v>M</v>
      </c>
      <c r="V2334" s="6" t="str">
        <f t="shared" si="583"/>
        <v>90</v>
      </c>
      <c r="W2334" s="6" t="str">
        <f t="shared" si="584"/>
        <v>Hollywood Villas</v>
      </c>
      <c r="X2334" s="6" t="str">
        <f t="shared" si="585"/>
        <v>as</v>
      </c>
      <c r="Y2334" s="6" t="str">
        <f t="shared" si="586"/>
        <v>Hollywood Villas</v>
      </c>
      <c r="Z2334" s="6" t="str">
        <f t="shared" si="587"/>
        <v>Dumfries</v>
      </c>
      <c r="AA2334" s="6" t="str">
        <f t="shared" si="588"/>
        <v>RM</v>
      </c>
      <c r="AB2334" s="7" t="str">
        <f t="shared" si="589"/>
        <v>44322</v>
      </c>
      <c r="AC2334" s="6" t="str">
        <f t="shared" si="590"/>
        <v>29</v>
      </c>
      <c r="AD2334" s="6" t="str">
        <f t="shared" si="591"/>
        <v>B</v>
      </c>
      <c r="AE2334" s="8" t="str">
        <f t="shared" si="592"/>
        <v/>
      </c>
    </row>
    <row r="2335" spans="1:31" x14ac:dyDescent="0.25">
      <c r="A2335" s="9">
        <v>2394</v>
      </c>
      <c r="B2335" s="10" t="s">
        <v>6302</v>
      </c>
      <c r="C2335" s="10" t="s">
        <v>1340</v>
      </c>
      <c r="D2335" s="10" t="s">
        <v>49</v>
      </c>
      <c r="E2335" s="10" t="s">
        <v>16</v>
      </c>
      <c r="F2335" s="10">
        <v>30</v>
      </c>
      <c r="G2335" s="10" t="s">
        <v>6303</v>
      </c>
      <c r="H2335" s="10" t="s">
        <v>166</v>
      </c>
      <c r="I2335" s="10" t="s">
        <v>32</v>
      </c>
      <c r="J2335" s="11">
        <v>44538</v>
      </c>
      <c r="K2335" s="10">
        <v>68</v>
      </c>
      <c r="L2335" s="10" t="s">
        <v>62</v>
      </c>
      <c r="M2335" s="12"/>
      <c r="O2335">
        <f t="shared" si="593"/>
        <v>0</v>
      </c>
      <c r="Q2335" s="9" t="str">
        <f t="shared" si="578"/>
        <v>2394</v>
      </c>
      <c r="R2335" s="10" t="str">
        <f t="shared" si="579"/>
        <v>Ma</v>
      </c>
      <c r="S2335" s="10" t="str">
        <f t="shared" si="580"/>
        <v>Schafer</v>
      </c>
      <c r="T2335" s="10" t="str">
        <f t="shared" si="581"/>
        <v>Miss</v>
      </c>
      <c r="U2335" s="10" t="str">
        <f t="shared" si="582"/>
        <v>F</v>
      </c>
      <c r="V2335" s="10" t="str">
        <f t="shared" si="583"/>
        <v>30</v>
      </c>
      <c r="W2335" s="10" t="str">
        <f t="shared" si="584"/>
        <v>Holmside Road</v>
      </c>
      <c r="X2335" s="10" t="str">
        <f t="shared" si="585"/>
        <v>ad</v>
      </c>
      <c r="Y2335" s="10" t="str">
        <f t="shared" si="586"/>
        <v>Holmside Road</v>
      </c>
      <c r="Z2335" s="10" t="str">
        <f t="shared" si="587"/>
        <v>Sandown</v>
      </c>
      <c r="AA2335" s="10" t="str">
        <f t="shared" si="588"/>
        <v>WC</v>
      </c>
      <c r="AB2335" s="11" t="str">
        <f t="shared" si="589"/>
        <v>44538</v>
      </c>
      <c r="AC2335" s="10" t="str">
        <f t="shared" si="590"/>
        <v>68</v>
      </c>
      <c r="AD2335" s="10" t="str">
        <f t="shared" si="591"/>
        <v>C4</v>
      </c>
      <c r="AE2335" s="12" t="str">
        <f t="shared" si="592"/>
        <v/>
      </c>
    </row>
    <row r="2336" spans="1:31" x14ac:dyDescent="0.25">
      <c r="A2336" s="5">
        <v>2395</v>
      </c>
      <c r="B2336" s="6" t="s">
        <v>6304</v>
      </c>
      <c r="C2336" s="6" t="s">
        <v>827</v>
      </c>
      <c r="D2336" s="6" t="s">
        <v>49</v>
      </c>
      <c r="E2336" s="6" t="s">
        <v>16</v>
      </c>
      <c r="F2336" s="6">
        <v>90</v>
      </c>
      <c r="G2336" s="6" t="s">
        <v>6305</v>
      </c>
      <c r="H2336" s="6" t="s">
        <v>2046</v>
      </c>
      <c r="I2336" s="6" t="s">
        <v>32</v>
      </c>
      <c r="J2336" s="7">
        <v>44352</v>
      </c>
      <c r="K2336" s="6">
        <v>5</v>
      </c>
      <c r="L2336" s="6" t="s">
        <v>62</v>
      </c>
      <c r="M2336" s="8"/>
      <c r="O2336">
        <f t="shared" si="593"/>
        <v>0</v>
      </c>
      <c r="Q2336" s="5" t="str">
        <f t="shared" si="578"/>
        <v>2395</v>
      </c>
      <c r="R2336" s="6" t="str">
        <f t="shared" si="579"/>
        <v>Jinny</v>
      </c>
      <c r="S2336" s="6" t="str">
        <f t="shared" si="580"/>
        <v>Calhoun</v>
      </c>
      <c r="T2336" s="6" t="str">
        <f t="shared" si="581"/>
        <v>Miss</v>
      </c>
      <c r="U2336" s="6" t="str">
        <f t="shared" si="582"/>
        <v>F</v>
      </c>
      <c r="V2336" s="6" t="str">
        <f t="shared" si="583"/>
        <v>90</v>
      </c>
      <c r="W2336" s="6" t="str">
        <f t="shared" si="584"/>
        <v>Holwood Place</v>
      </c>
      <c r="X2336" s="6" t="str">
        <f t="shared" si="585"/>
        <v>ce</v>
      </c>
      <c r="Y2336" s="6" t="str">
        <f t="shared" si="586"/>
        <v>Holwood Place</v>
      </c>
      <c r="Z2336" s="6" t="str">
        <f t="shared" si="587"/>
        <v>Lyme Regis</v>
      </c>
      <c r="AA2336" s="6" t="str">
        <f t="shared" si="588"/>
        <v>WC</v>
      </c>
      <c r="AB2336" s="7" t="str">
        <f t="shared" si="589"/>
        <v>44352</v>
      </c>
      <c r="AC2336" s="6" t="str">
        <f t="shared" si="590"/>
        <v>5</v>
      </c>
      <c r="AD2336" s="6" t="str">
        <f t="shared" si="591"/>
        <v>C4</v>
      </c>
      <c r="AE2336" s="8" t="str">
        <f t="shared" si="592"/>
        <v/>
      </c>
    </row>
    <row r="2337" spans="1:31" x14ac:dyDescent="0.25">
      <c r="A2337" s="9">
        <v>2396</v>
      </c>
      <c r="B2337" s="10" t="s">
        <v>6306</v>
      </c>
      <c r="C2337" s="10" t="s">
        <v>2912</v>
      </c>
      <c r="D2337" s="10" t="s">
        <v>28</v>
      </c>
      <c r="E2337" s="10" t="s">
        <v>29</v>
      </c>
      <c r="F2337" s="10">
        <v>60</v>
      </c>
      <c r="G2337" s="10" t="s">
        <v>6307</v>
      </c>
      <c r="H2337" s="10" t="s">
        <v>1576</v>
      </c>
      <c r="I2337" s="10" t="s">
        <v>176</v>
      </c>
      <c r="J2337" s="11">
        <v>44491</v>
      </c>
      <c r="K2337" s="10">
        <v>37</v>
      </c>
      <c r="L2337" s="10" t="s">
        <v>99</v>
      </c>
      <c r="M2337" s="12"/>
      <c r="O2337">
        <f t="shared" si="593"/>
        <v>0</v>
      </c>
      <c r="Q2337" s="9" t="str">
        <f t="shared" si="578"/>
        <v>2396</v>
      </c>
      <c r="R2337" s="10" t="str">
        <f t="shared" si="579"/>
        <v>Reginald</v>
      </c>
      <c r="S2337" s="10" t="str">
        <f t="shared" si="580"/>
        <v>Yu</v>
      </c>
      <c r="T2337" s="10" t="str">
        <f t="shared" si="581"/>
        <v>Mr</v>
      </c>
      <c r="U2337" s="10" t="str">
        <f t="shared" si="582"/>
        <v>M</v>
      </c>
      <c r="V2337" s="10" t="str">
        <f t="shared" si="583"/>
        <v>60</v>
      </c>
      <c r="W2337" s="10" t="str">
        <f t="shared" si="584"/>
        <v>Holyrood Street</v>
      </c>
      <c r="X2337" s="10" t="str">
        <f t="shared" si="585"/>
        <v>et</v>
      </c>
      <c r="Y2337" s="10" t="str">
        <f t="shared" si="586"/>
        <v>Holyrood Street</v>
      </c>
      <c r="Z2337" s="10" t="str">
        <f t="shared" si="587"/>
        <v>Cornhill-On-Tweed</v>
      </c>
      <c r="AA2337" s="10" t="str">
        <f t="shared" si="588"/>
        <v>CW</v>
      </c>
      <c r="AB2337" s="11" t="str">
        <f t="shared" si="589"/>
        <v>44491</v>
      </c>
      <c r="AC2337" s="10" t="str">
        <f t="shared" si="590"/>
        <v>37</v>
      </c>
      <c r="AD2337" s="10" t="str">
        <f t="shared" si="591"/>
        <v>E</v>
      </c>
      <c r="AE2337" s="12" t="str">
        <f t="shared" si="592"/>
        <v/>
      </c>
    </row>
    <row r="2338" spans="1:31" x14ac:dyDescent="0.25">
      <c r="A2338" s="5">
        <v>2397</v>
      </c>
      <c r="B2338" s="6" t="s">
        <v>6308</v>
      </c>
      <c r="C2338" s="6" t="s">
        <v>6309</v>
      </c>
      <c r="D2338" s="6" t="s">
        <v>28</v>
      </c>
      <c r="E2338" s="6" t="s">
        <v>29</v>
      </c>
      <c r="F2338" s="6">
        <v>60</v>
      </c>
      <c r="G2338" s="6" t="s">
        <v>6310</v>
      </c>
      <c r="H2338" s="6" t="s">
        <v>408</v>
      </c>
      <c r="I2338" s="6" t="s">
        <v>185</v>
      </c>
      <c r="J2338" s="7">
        <v>44061</v>
      </c>
      <c r="K2338" s="6">
        <v>18</v>
      </c>
      <c r="L2338" s="6" t="s">
        <v>20</v>
      </c>
      <c r="M2338" s="8"/>
      <c r="O2338">
        <f t="shared" si="593"/>
        <v>0</v>
      </c>
      <c r="Q2338" s="5" t="str">
        <f t="shared" si="578"/>
        <v>2397</v>
      </c>
      <c r="R2338" s="6" t="str">
        <f t="shared" si="579"/>
        <v>Buster</v>
      </c>
      <c r="S2338" s="6" t="str">
        <f t="shared" si="580"/>
        <v>Mock</v>
      </c>
      <c r="T2338" s="6" t="str">
        <f t="shared" si="581"/>
        <v>Mr</v>
      </c>
      <c r="U2338" s="6" t="str">
        <f t="shared" si="582"/>
        <v>M</v>
      </c>
      <c r="V2338" s="6" t="str">
        <f t="shared" si="583"/>
        <v>60</v>
      </c>
      <c r="W2338" s="6" t="str">
        <f t="shared" si="584"/>
        <v>Homefield</v>
      </c>
      <c r="X2338" s="6" t="str">
        <f t="shared" si="585"/>
        <v>ld</v>
      </c>
      <c r="Y2338" s="6" t="str">
        <f t="shared" si="586"/>
        <v>Homefield</v>
      </c>
      <c r="Z2338" s="6" t="str">
        <f t="shared" si="587"/>
        <v>Essex</v>
      </c>
      <c r="AA2338" s="6" t="str">
        <f t="shared" si="588"/>
        <v>HX</v>
      </c>
      <c r="AB2338" s="7" t="str">
        <f t="shared" si="589"/>
        <v>44061</v>
      </c>
      <c r="AC2338" s="6" t="str">
        <f t="shared" si="590"/>
        <v>18</v>
      </c>
      <c r="AD2338" s="6" t="str">
        <f t="shared" si="591"/>
        <v>B</v>
      </c>
      <c r="AE2338" s="8" t="str">
        <f t="shared" si="592"/>
        <v/>
      </c>
    </row>
    <row r="2339" spans="1:31" x14ac:dyDescent="0.25">
      <c r="A2339" s="9">
        <v>2398</v>
      </c>
      <c r="B2339" s="10" t="s">
        <v>6311</v>
      </c>
      <c r="C2339" s="10" t="s">
        <v>1585</v>
      </c>
      <c r="D2339" s="10" t="s">
        <v>49</v>
      </c>
      <c r="E2339" s="10" t="s">
        <v>16</v>
      </c>
      <c r="F2339" s="10">
        <v>90</v>
      </c>
      <c r="G2339" s="10" t="s">
        <v>6312</v>
      </c>
      <c r="H2339" s="10" t="s">
        <v>4072</v>
      </c>
      <c r="I2339" s="10" t="s">
        <v>238</v>
      </c>
      <c r="J2339" s="11">
        <v>44140</v>
      </c>
      <c r="K2339" s="10">
        <v>70</v>
      </c>
      <c r="L2339" s="10" t="s">
        <v>157</v>
      </c>
      <c r="M2339" s="12"/>
      <c r="O2339">
        <f t="shared" si="593"/>
        <v>0</v>
      </c>
      <c r="Q2339" s="9" t="str">
        <f t="shared" si="578"/>
        <v>2398</v>
      </c>
      <c r="R2339" s="10" t="str">
        <f t="shared" si="579"/>
        <v>Rachael</v>
      </c>
      <c r="S2339" s="10" t="str">
        <f t="shared" si="580"/>
        <v>Crawford</v>
      </c>
      <c r="T2339" s="10" t="str">
        <f t="shared" si="581"/>
        <v>Miss</v>
      </c>
      <c r="U2339" s="10" t="str">
        <f t="shared" si="582"/>
        <v>F</v>
      </c>
      <c r="V2339" s="10" t="str">
        <f t="shared" si="583"/>
        <v>90</v>
      </c>
      <c r="W2339" s="10" t="str">
        <f t="shared" si="584"/>
        <v>Homelands</v>
      </c>
      <c r="X2339" s="10" t="str">
        <f t="shared" si="585"/>
        <v>ds</v>
      </c>
      <c r="Y2339" s="10" t="str">
        <f t="shared" si="586"/>
        <v>Homelands</v>
      </c>
      <c r="Z2339" s="10" t="str">
        <f t="shared" si="587"/>
        <v>Cheadle</v>
      </c>
      <c r="AA2339" s="10" t="str">
        <f t="shared" si="588"/>
        <v>CR</v>
      </c>
      <c r="AB2339" s="11" t="str">
        <f t="shared" si="589"/>
        <v>44140</v>
      </c>
      <c r="AC2339" s="10" t="str">
        <f t="shared" si="590"/>
        <v>70</v>
      </c>
      <c r="AD2339" s="10" t="str">
        <f t="shared" si="591"/>
        <v>C3</v>
      </c>
      <c r="AE2339" s="12" t="str">
        <f t="shared" si="592"/>
        <v/>
      </c>
    </row>
    <row r="2340" spans="1:31" x14ac:dyDescent="0.25">
      <c r="A2340" s="5">
        <v>2399</v>
      </c>
      <c r="B2340" s="6" t="s">
        <v>2485</v>
      </c>
      <c r="C2340" s="6" t="s">
        <v>5977</v>
      </c>
      <c r="D2340" s="6" t="s">
        <v>28</v>
      </c>
      <c r="E2340" s="6" t="s">
        <v>29</v>
      </c>
      <c r="F2340" s="6">
        <v>60</v>
      </c>
      <c r="G2340" s="6" t="s">
        <v>6313</v>
      </c>
      <c r="H2340" s="6" t="s">
        <v>4026</v>
      </c>
      <c r="I2340" s="6" t="s">
        <v>32</v>
      </c>
      <c r="J2340" s="7">
        <v>44464</v>
      </c>
      <c r="K2340" s="6">
        <v>17</v>
      </c>
      <c r="L2340" s="6" t="s">
        <v>99</v>
      </c>
      <c r="M2340" s="8"/>
      <c r="O2340">
        <f t="shared" si="593"/>
        <v>0</v>
      </c>
      <c r="Q2340" s="5" t="str">
        <f t="shared" si="578"/>
        <v>2399</v>
      </c>
      <c r="R2340" s="6" t="str">
        <f t="shared" si="579"/>
        <v>Chance</v>
      </c>
      <c r="S2340" s="6" t="str">
        <f t="shared" si="580"/>
        <v>Rocha</v>
      </c>
      <c r="T2340" s="6" t="str">
        <f t="shared" si="581"/>
        <v>Mr</v>
      </c>
      <c r="U2340" s="6" t="str">
        <f t="shared" si="582"/>
        <v>M</v>
      </c>
      <c r="V2340" s="6" t="str">
        <f t="shared" si="583"/>
        <v>60</v>
      </c>
      <c r="W2340" s="6" t="str">
        <f t="shared" si="584"/>
        <v>Homer Row</v>
      </c>
      <c r="X2340" s="6" t="str">
        <f t="shared" si="585"/>
        <v>ow</v>
      </c>
      <c r="Y2340" s="6" t="str">
        <f t="shared" si="586"/>
        <v>Homer Row</v>
      </c>
      <c r="Z2340" s="6" t="str">
        <f t="shared" si="587"/>
        <v>Swadlincote</v>
      </c>
      <c r="AA2340" s="6" t="str">
        <f t="shared" si="588"/>
        <v>WC</v>
      </c>
      <c r="AB2340" s="7" t="str">
        <f t="shared" si="589"/>
        <v>44464</v>
      </c>
      <c r="AC2340" s="6" t="str">
        <f t="shared" si="590"/>
        <v>17</v>
      </c>
      <c r="AD2340" s="6" t="str">
        <f t="shared" si="591"/>
        <v>E</v>
      </c>
      <c r="AE2340" s="8" t="str">
        <f t="shared" si="592"/>
        <v/>
      </c>
    </row>
    <row r="2341" spans="1:31" x14ac:dyDescent="0.25">
      <c r="A2341" s="9">
        <v>2400</v>
      </c>
      <c r="B2341" s="10" t="s">
        <v>6314</v>
      </c>
      <c r="C2341" s="10" t="s">
        <v>5433</v>
      </c>
      <c r="D2341" s="10" t="s">
        <v>49</v>
      </c>
      <c r="E2341" s="10" t="s">
        <v>16</v>
      </c>
      <c r="F2341" s="10">
        <v>60</v>
      </c>
      <c r="G2341" s="10" t="s">
        <v>6315</v>
      </c>
      <c r="H2341" s="10" t="s">
        <v>1163</v>
      </c>
      <c r="I2341" s="10" t="s">
        <v>32</v>
      </c>
      <c r="J2341" s="11">
        <v>44174</v>
      </c>
      <c r="K2341" s="10">
        <v>75</v>
      </c>
      <c r="L2341" s="10" t="s">
        <v>62</v>
      </c>
      <c r="M2341" s="12"/>
      <c r="O2341">
        <f t="shared" si="593"/>
        <v>0</v>
      </c>
      <c r="Q2341" s="9" t="str">
        <f t="shared" si="578"/>
        <v>2400</v>
      </c>
      <c r="R2341" s="10" t="str">
        <f t="shared" si="579"/>
        <v>Patria</v>
      </c>
      <c r="S2341" s="10" t="str">
        <f t="shared" si="580"/>
        <v>Pack</v>
      </c>
      <c r="T2341" s="10" t="str">
        <f t="shared" si="581"/>
        <v>Miss</v>
      </c>
      <c r="U2341" s="10" t="str">
        <f t="shared" si="582"/>
        <v>F</v>
      </c>
      <c r="V2341" s="10" t="str">
        <f t="shared" si="583"/>
        <v>60</v>
      </c>
      <c r="W2341" s="10" t="str">
        <f t="shared" si="584"/>
        <v>Homer Street</v>
      </c>
      <c r="X2341" s="10" t="str">
        <f t="shared" si="585"/>
        <v>et</v>
      </c>
      <c r="Y2341" s="10" t="str">
        <f t="shared" si="586"/>
        <v>Homer Street</v>
      </c>
      <c r="Z2341" s="10" t="str">
        <f t="shared" si="587"/>
        <v>Newport</v>
      </c>
      <c r="AA2341" s="10" t="str">
        <f t="shared" si="588"/>
        <v>WC</v>
      </c>
      <c r="AB2341" s="11" t="str">
        <f t="shared" si="589"/>
        <v>44174</v>
      </c>
      <c r="AC2341" s="10" t="str">
        <f t="shared" si="590"/>
        <v>75</v>
      </c>
      <c r="AD2341" s="10" t="str">
        <f t="shared" si="591"/>
        <v>C4</v>
      </c>
      <c r="AE2341" s="12" t="str">
        <f t="shared" si="592"/>
        <v/>
      </c>
    </row>
    <row r="2342" spans="1:31" x14ac:dyDescent="0.25">
      <c r="A2342" s="5">
        <v>2401</v>
      </c>
      <c r="B2342" s="6" t="s">
        <v>6316</v>
      </c>
      <c r="C2342" s="6" t="s">
        <v>5803</v>
      </c>
      <c r="D2342" s="6" t="s">
        <v>49</v>
      </c>
      <c r="E2342" s="6" t="s">
        <v>16</v>
      </c>
      <c r="F2342" s="6">
        <v>90</v>
      </c>
      <c r="G2342" s="6" t="s">
        <v>6317</v>
      </c>
      <c r="H2342" s="6" t="s">
        <v>630</v>
      </c>
      <c r="I2342" s="6" t="s">
        <v>32</v>
      </c>
      <c r="J2342" s="7">
        <v>44097</v>
      </c>
      <c r="K2342" s="6">
        <v>46</v>
      </c>
      <c r="L2342" s="6" t="s">
        <v>39</v>
      </c>
      <c r="M2342" s="8"/>
      <c r="O2342">
        <f t="shared" si="593"/>
        <v>0</v>
      </c>
      <c r="Q2342" s="5" t="str">
        <f t="shared" si="578"/>
        <v>2401</v>
      </c>
      <c r="R2342" s="6" t="str">
        <f t="shared" si="579"/>
        <v>Ivana</v>
      </c>
      <c r="S2342" s="6" t="str">
        <f t="shared" si="580"/>
        <v>Knox</v>
      </c>
      <c r="T2342" s="6" t="str">
        <f t="shared" si="581"/>
        <v>Miss</v>
      </c>
      <c r="U2342" s="6" t="str">
        <f t="shared" si="582"/>
        <v>F</v>
      </c>
      <c r="V2342" s="6" t="str">
        <f t="shared" si="583"/>
        <v>90</v>
      </c>
      <c r="W2342" s="6" t="str">
        <f t="shared" si="584"/>
        <v>Homestead Paddock</v>
      </c>
      <c r="X2342" s="6" t="str">
        <f t="shared" si="585"/>
        <v>ck</v>
      </c>
      <c r="Y2342" s="6" t="str">
        <f t="shared" si="586"/>
        <v>Homestead Paddock</v>
      </c>
      <c r="Z2342" s="6" t="str">
        <f t="shared" si="587"/>
        <v>Prescot</v>
      </c>
      <c r="AA2342" s="6" t="str">
        <f t="shared" si="588"/>
        <v>WC</v>
      </c>
      <c r="AB2342" s="7" t="str">
        <f t="shared" si="589"/>
        <v>44097</v>
      </c>
      <c r="AC2342" s="6" t="str">
        <f t="shared" si="590"/>
        <v>46</v>
      </c>
      <c r="AD2342" s="6" t="str">
        <f t="shared" si="591"/>
        <v>C1</v>
      </c>
      <c r="AE2342" s="8" t="str">
        <f t="shared" si="592"/>
        <v/>
      </c>
    </row>
    <row r="2343" spans="1:31" x14ac:dyDescent="0.25">
      <c r="A2343" s="9">
        <v>2402</v>
      </c>
      <c r="B2343" s="10" t="s">
        <v>5625</v>
      </c>
      <c r="C2343" s="10" t="s">
        <v>5872</v>
      </c>
      <c r="D2343" s="10" t="s">
        <v>28</v>
      </c>
      <c r="E2343" s="10" t="s">
        <v>29</v>
      </c>
      <c r="F2343" s="10">
        <v>90</v>
      </c>
      <c r="G2343" s="10" t="s">
        <v>6318</v>
      </c>
      <c r="H2343" s="10" t="s">
        <v>4323</v>
      </c>
      <c r="I2343" s="10" t="s">
        <v>25</v>
      </c>
      <c r="J2343" s="11">
        <v>44044</v>
      </c>
      <c r="K2343" s="10">
        <v>37</v>
      </c>
      <c r="L2343" s="10" t="s">
        <v>52</v>
      </c>
      <c r="M2343" s="12"/>
      <c r="O2343">
        <f t="shared" si="593"/>
        <v>0</v>
      </c>
      <c r="Q2343" s="9" t="str">
        <f t="shared" si="578"/>
        <v>2402</v>
      </c>
      <c r="R2343" s="10" t="str">
        <f t="shared" si="579"/>
        <v>Arron</v>
      </c>
      <c r="S2343" s="10" t="str">
        <f t="shared" si="580"/>
        <v>Richards</v>
      </c>
      <c r="T2343" s="10" t="str">
        <f t="shared" si="581"/>
        <v>Mr</v>
      </c>
      <c r="U2343" s="10" t="str">
        <f t="shared" si="582"/>
        <v>M</v>
      </c>
      <c r="V2343" s="10" t="str">
        <f t="shared" si="583"/>
        <v>90</v>
      </c>
      <c r="W2343" s="10" t="str">
        <f t="shared" si="584"/>
        <v>Homestead Park</v>
      </c>
      <c r="X2343" s="10" t="str">
        <f t="shared" si="585"/>
        <v>rk</v>
      </c>
      <c r="Y2343" s="10" t="str">
        <f t="shared" si="586"/>
        <v>Homestead Park</v>
      </c>
      <c r="Z2343" s="10" t="str">
        <f t="shared" si="587"/>
        <v>Hungerford</v>
      </c>
      <c r="AA2343" s="10" t="str">
        <f t="shared" si="588"/>
        <v>HG</v>
      </c>
      <c r="AB2343" s="11" t="str">
        <f t="shared" si="589"/>
        <v>44044</v>
      </c>
      <c r="AC2343" s="10" t="str">
        <f t="shared" si="590"/>
        <v>37</v>
      </c>
      <c r="AD2343" s="10" t="str">
        <f t="shared" si="591"/>
        <v>A1</v>
      </c>
      <c r="AE2343" s="12" t="str">
        <f t="shared" si="592"/>
        <v/>
      </c>
    </row>
    <row r="2344" spans="1:31" x14ac:dyDescent="0.25">
      <c r="A2344" s="5">
        <v>2403</v>
      </c>
      <c r="B2344" s="6" t="s">
        <v>707</v>
      </c>
      <c r="C2344" s="6" t="s">
        <v>532</v>
      </c>
      <c r="D2344" s="6" t="s">
        <v>28</v>
      </c>
      <c r="E2344" s="6" t="s">
        <v>29</v>
      </c>
      <c r="F2344" s="6">
        <v>90</v>
      </c>
      <c r="G2344" s="6" t="s">
        <v>6319</v>
      </c>
      <c r="H2344" s="6" t="s">
        <v>1137</v>
      </c>
      <c r="I2344" s="6" t="s">
        <v>38</v>
      </c>
      <c r="J2344" s="7">
        <v>43732</v>
      </c>
      <c r="K2344" s="6">
        <v>46</v>
      </c>
      <c r="L2344" s="6" t="s">
        <v>99</v>
      </c>
      <c r="M2344" s="8"/>
      <c r="O2344">
        <f t="shared" si="593"/>
        <v>0</v>
      </c>
      <c r="Q2344" s="5" t="str">
        <f t="shared" si="578"/>
        <v>2403</v>
      </c>
      <c r="R2344" s="6" t="str">
        <f t="shared" si="579"/>
        <v>Fernando</v>
      </c>
      <c r="S2344" s="6" t="str">
        <f t="shared" si="580"/>
        <v>Fournier</v>
      </c>
      <c r="T2344" s="6" t="str">
        <f t="shared" si="581"/>
        <v>Mr</v>
      </c>
      <c r="U2344" s="6" t="str">
        <f t="shared" si="582"/>
        <v>M</v>
      </c>
      <c r="V2344" s="6" t="str">
        <f t="shared" si="583"/>
        <v>90</v>
      </c>
      <c r="W2344" s="6" t="str">
        <f t="shared" si="584"/>
        <v>Homestead Terrace</v>
      </c>
      <c r="X2344" s="6" t="str">
        <f t="shared" si="585"/>
        <v>ce</v>
      </c>
      <c r="Y2344" s="6" t="str">
        <f t="shared" si="586"/>
        <v>Homestead Terrace</v>
      </c>
      <c r="Z2344" s="6" t="str">
        <f t="shared" si="587"/>
        <v>Devizes</v>
      </c>
      <c r="AA2344" s="6" t="str">
        <f t="shared" si="588"/>
        <v>RM</v>
      </c>
      <c r="AB2344" s="7" t="str">
        <f t="shared" si="589"/>
        <v>43732</v>
      </c>
      <c r="AC2344" s="6" t="str">
        <f t="shared" si="590"/>
        <v>46</v>
      </c>
      <c r="AD2344" s="6" t="str">
        <f t="shared" si="591"/>
        <v>E</v>
      </c>
      <c r="AE2344" s="8" t="str">
        <f t="shared" si="592"/>
        <v/>
      </c>
    </row>
    <row r="2345" spans="1:31" x14ac:dyDescent="0.25">
      <c r="A2345" s="9">
        <v>2404</v>
      </c>
      <c r="B2345" s="10" t="s">
        <v>481</v>
      </c>
      <c r="C2345" s="10" t="s">
        <v>2033</v>
      </c>
      <c r="D2345" s="10" t="s">
        <v>28</v>
      </c>
      <c r="E2345" s="10" t="s">
        <v>29</v>
      </c>
      <c r="F2345" s="10">
        <v>90</v>
      </c>
      <c r="G2345" s="10" t="s">
        <v>6320</v>
      </c>
      <c r="H2345" s="10" t="s">
        <v>6321</v>
      </c>
      <c r="I2345" s="10" t="s">
        <v>32</v>
      </c>
      <c r="J2345" s="11">
        <v>44040</v>
      </c>
      <c r="K2345" s="10">
        <v>33</v>
      </c>
      <c r="L2345" s="10" t="s">
        <v>39</v>
      </c>
      <c r="M2345" s="12"/>
      <c r="O2345">
        <f t="shared" si="593"/>
        <v>0</v>
      </c>
      <c r="Q2345" s="9" t="str">
        <f t="shared" si="578"/>
        <v>2404</v>
      </c>
      <c r="R2345" s="10" t="str">
        <f t="shared" si="579"/>
        <v>Everett</v>
      </c>
      <c r="S2345" s="10" t="str">
        <f t="shared" si="580"/>
        <v>Noble</v>
      </c>
      <c r="T2345" s="10" t="str">
        <f t="shared" si="581"/>
        <v>Mr</v>
      </c>
      <c r="U2345" s="10" t="str">
        <f t="shared" si="582"/>
        <v>M</v>
      </c>
      <c r="V2345" s="10" t="str">
        <f t="shared" si="583"/>
        <v>90</v>
      </c>
      <c r="W2345" s="10" t="str">
        <f t="shared" si="584"/>
        <v>Homestead Villas</v>
      </c>
      <c r="X2345" s="10" t="str">
        <f t="shared" si="585"/>
        <v>as</v>
      </c>
      <c r="Y2345" s="10" t="str">
        <f t="shared" si="586"/>
        <v>Homestead Villas</v>
      </c>
      <c r="Z2345" s="10" t="str">
        <f t="shared" si="587"/>
        <v>Ottery St. Mary</v>
      </c>
      <c r="AA2345" s="10" t="str">
        <f t="shared" si="588"/>
        <v>WC</v>
      </c>
      <c r="AB2345" s="11" t="str">
        <f t="shared" si="589"/>
        <v>44040</v>
      </c>
      <c r="AC2345" s="10" t="str">
        <f t="shared" si="590"/>
        <v>33</v>
      </c>
      <c r="AD2345" s="10" t="str">
        <f t="shared" si="591"/>
        <v>C1</v>
      </c>
      <c r="AE2345" s="12" t="str">
        <f t="shared" si="592"/>
        <v/>
      </c>
    </row>
    <row r="2346" spans="1:31" x14ac:dyDescent="0.25">
      <c r="A2346" s="5">
        <v>2405</v>
      </c>
      <c r="B2346" s="6" t="s">
        <v>6322</v>
      </c>
      <c r="C2346" s="6" t="s">
        <v>6323</v>
      </c>
      <c r="D2346" s="6" t="s">
        <v>15</v>
      </c>
      <c r="E2346" s="6" t="s">
        <v>16</v>
      </c>
      <c r="F2346" s="6">
        <v>90</v>
      </c>
      <c r="G2346" s="6" t="s">
        <v>6324</v>
      </c>
      <c r="H2346" s="6" t="s">
        <v>2011</v>
      </c>
      <c r="I2346" s="6" t="s">
        <v>2012</v>
      </c>
      <c r="J2346" s="7">
        <v>43722</v>
      </c>
      <c r="K2346" s="6">
        <v>13</v>
      </c>
      <c r="L2346" s="6" t="s">
        <v>33</v>
      </c>
      <c r="M2346" s="8"/>
      <c r="O2346">
        <f t="shared" si="593"/>
        <v>0</v>
      </c>
      <c r="Q2346" s="5" t="str">
        <f t="shared" si="578"/>
        <v>2405</v>
      </c>
      <c r="R2346" s="6" t="str">
        <f t="shared" si="579"/>
        <v>Nilda</v>
      </c>
      <c r="S2346" s="6" t="str">
        <f t="shared" si="580"/>
        <v>Ladner</v>
      </c>
      <c r="T2346" s="6" t="str">
        <f t="shared" si="581"/>
        <v>Mrs</v>
      </c>
      <c r="U2346" s="6" t="str">
        <f t="shared" si="582"/>
        <v>F</v>
      </c>
      <c r="V2346" s="6" t="str">
        <f t="shared" si="583"/>
        <v>90</v>
      </c>
      <c r="W2346" s="6" t="str">
        <f t="shared" si="584"/>
        <v>Homewillow Close</v>
      </c>
      <c r="X2346" s="6" t="str">
        <f t="shared" si="585"/>
        <v>se</v>
      </c>
      <c r="Y2346" s="6" t="str">
        <f t="shared" si="586"/>
        <v>Homewillow Close</v>
      </c>
      <c r="Z2346" s="6" t="str">
        <f t="shared" si="587"/>
        <v>Brecon</v>
      </c>
      <c r="AA2346" s="6" t="str">
        <f t="shared" si="588"/>
        <v>NN</v>
      </c>
      <c r="AB2346" s="7" t="str">
        <f t="shared" si="589"/>
        <v>43722</v>
      </c>
      <c r="AC2346" s="6" t="str">
        <f t="shared" si="590"/>
        <v>13</v>
      </c>
      <c r="AD2346" s="6" t="str">
        <f t="shared" si="591"/>
        <v>A3</v>
      </c>
      <c r="AE2346" s="8" t="str">
        <f t="shared" si="592"/>
        <v/>
      </c>
    </row>
    <row r="2347" spans="1:31" x14ac:dyDescent="0.25">
      <c r="A2347" s="9">
        <v>2406</v>
      </c>
      <c r="B2347" s="10" t="s">
        <v>1546</v>
      </c>
      <c r="C2347" s="10" t="s">
        <v>3414</v>
      </c>
      <c r="D2347" s="10" t="s">
        <v>28</v>
      </c>
      <c r="E2347" s="10" t="s">
        <v>29</v>
      </c>
      <c r="F2347" s="10">
        <v>60</v>
      </c>
      <c r="G2347" s="10" t="s">
        <v>6325</v>
      </c>
      <c r="H2347" s="10" t="s">
        <v>6326</v>
      </c>
      <c r="I2347" s="10" t="s">
        <v>32</v>
      </c>
      <c r="J2347" s="11">
        <v>44316</v>
      </c>
      <c r="K2347" s="10">
        <v>23</v>
      </c>
      <c r="L2347" s="10" t="s">
        <v>99</v>
      </c>
      <c r="M2347" s="12"/>
      <c r="O2347">
        <f t="shared" si="593"/>
        <v>0</v>
      </c>
      <c r="Q2347" s="9" t="str">
        <f t="shared" si="578"/>
        <v>2406</v>
      </c>
      <c r="R2347" s="10" t="str">
        <f t="shared" si="579"/>
        <v>Pablo</v>
      </c>
      <c r="S2347" s="10" t="str">
        <f t="shared" si="580"/>
        <v>Williamson</v>
      </c>
      <c r="T2347" s="10" t="str">
        <f t="shared" si="581"/>
        <v>Mr</v>
      </c>
      <c r="U2347" s="10" t="str">
        <f t="shared" si="582"/>
        <v>M</v>
      </c>
      <c r="V2347" s="10" t="str">
        <f t="shared" si="583"/>
        <v>60</v>
      </c>
      <c r="W2347" s="10" t="str">
        <f t="shared" si="584"/>
        <v>Honiton Gdns</v>
      </c>
      <c r="X2347" s="10" t="str">
        <f t="shared" si="585"/>
        <v>ns</v>
      </c>
      <c r="Y2347" s="10" t="str">
        <f t="shared" si="586"/>
        <v>Honiton Gdns</v>
      </c>
      <c r="Z2347" s="10" t="str">
        <f t="shared" si="587"/>
        <v>Sheerness</v>
      </c>
      <c r="AA2347" s="10" t="str">
        <f t="shared" si="588"/>
        <v>WC</v>
      </c>
      <c r="AB2347" s="11" t="str">
        <f t="shared" si="589"/>
        <v>44316</v>
      </c>
      <c r="AC2347" s="10" t="str">
        <f t="shared" si="590"/>
        <v>23</v>
      </c>
      <c r="AD2347" s="10" t="str">
        <f t="shared" si="591"/>
        <v>E</v>
      </c>
      <c r="AE2347" s="12" t="str">
        <f t="shared" si="592"/>
        <v/>
      </c>
    </row>
    <row r="2348" spans="1:31" x14ac:dyDescent="0.25">
      <c r="A2348" s="5">
        <v>2407</v>
      </c>
      <c r="B2348" s="6" t="s">
        <v>4935</v>
      </c>
      <c r="C2348" s="6" t="s">
        <v>6327</v>
      </c>
      <c r="D2348" s="6" t="s">
        <v>49</v>
      </c>
      <c r="E2348" s="6" t="s">
        <v>16</v>
      </c>
      <c r="F2348" s="6">
        <v>90</v>
      </c>
      <c r="G2348" s="6" t="s">
        <v>6328</v>
      </c>
      <c r="H2348" s="6" t="s">
        <v>1201</v>
      </c>
      <c r="I2348" s="6" t="s">
        <v>291</v>
      </c>
      <c r="J2348" s="7">
        <v>44359</v>
      </c>
      <c r="K2348" s="6">
        <v>5</v>
      </c>
      <c r="L2348" s="6" t="s">
        <v>157</v>
      </c>
      <c r="M2348" s="8"/>
      <c r="O2348">
        <f t="shared" si="593"/>
        <v>0</v>
      </c>
      <c r="Q2348" s="5" t="str">
        <f t="shared" si="578"/>
        <v>2407</v>
      </c>
      <c r="R2348" s="6" t="str">
        <f t="shared" si="579"/>
        <v>Maida</v>
      </c>
      <c r="S2348" s="6" t="str">
        <f t="shared" si="580"/>
        <v>Sexton</v>
      </c>
      <c r="T2348" s="6" t="str">
        <f t="shared" si="581"/>
        <v>Miss</v>
      </c>
      <c r="U2348" s="6" t="str">
        <f t="shared" si="582"/>
        <v>F</v>
      </c>
      <c r="V2348" s="6" t="str">
        <f t="shared" si="583"/>
        <v>90</v>
      </c>
      <c r="W2348" s="6" t="str">
        <f t="shared" si="584"/>
        <v>Hookers Road</v>
      </c>
      <c r="X2348" s="6" t="str">
        <f t="shared" si="585"/>
        <v>ad</v>
      </c>
      <c r="Y2348" s="6" t="str">
        <f t="shared" si="586"/>
        <v>Hookers Road</v>
      </c>
      <c r="Z2348" s="6" t="str">
        <f t="shared" si="587"/>
        <v>Lancashire</v>
      </c>
      <c r="AA2348" s="6" t="str">
        <f t="shared" si="588"/>
        <v>HS</v>
      </c>
      <c r="AB2348" s="7" t="str">
        <f t="shared" si="589"/>
        <v>44359</v>
      </c>
      <c r="AC2348" s="6" t="str">
        <f t="shared" si="590"/>
        <v>5</v>
      </c>
      <c r="AD2348" s="6" t="str">
        <f t="shared" si="591"/>
        <v>C3</v>
      </c>
      <c r="AE2348" s="8" t="str">
        <f t="shared" si="592"/>
        <v/>
      </c>
    </row>
    <row r="2349" spans="1:31" x14ac:dyDescent="0.25">
      <c r="A2349" s="9">
        <v>2408</v>
      </c>
      <c r="B2349" s="10" t="s">
        <v>2629</v>
      </c>
      <c r="C2349" s="10" t="s">
        <v>6329</v>
      </c>
      <c r="D2349" s="10" t="s">
        <v>28</v>
      </c>
      <c r="E2349" s="10" t="s">
        <v>29</v>
      </c>
      <c r="F2349" s="10">
        <v>60</v>
      </c>
      <c r="G2349" s="10" t="s">
        <v>6330</v>
      </c>
      <c r="H2349" s="10" t="s">
        <v>6331</v>
      </c>
      <c r="I2349" s="10" t="s">
        <v>32</v>
      </c>
      <c r="J2349" s="11">
        <v>44410</v>
      </c>
      <c r="K2349" s="10">
        <v>23</v>
      </c>
      <c r="L2349" s="10" t="s">
        <v>39</v>
      </c>
      <c r="M2349" s="12"/>
      <c r="O2349">
        <f t="shared" si="593"/>
        <v>0</v>
      </c>
      <c r="Q2349" s="9" t="str">
        <f t="shared" si="578"/>
        <v>2408</v>
      </c>
      <c r="R2349" s="10" t="str">
        <f t="shared" si="579"/>
        <v>Donnell</v>
      </c>
      <c r="S2349" s="10" t="str">
        <f t="shared" si="580"/>
        <v>Mcfarland</v>
      </c>
      <c r="T2349" s="10" t="str">
        <f t="shared" si="581"/>
        <v>Mr</v>
      </c>
      <c r="U2349" s="10" t="str">
        <f t="shared" si="582"/>
        <v>M</v>
      </c>
      <c r="V2349" s="10" t="str">
        <f t="shared" si="583"/>
        <v>60</v>
      </c>
      <c r="W2349" s="10" t="str">
        <f t="shared" si="584"/>
        <v>Hooks Road</v>
      </c>
      <c r="X2349" s="10" t="str">
        <f t="shared" si="585"/>
        <v>ad</v>
      </c>
      <c r="Y2349" s="10" t="str">
        <f t="shared" si="586"/>
        <v>Hooks Road</v>
      </c>
      <c r="Z2349" s="10" t="str">
        <f t="shared" si="587"/>
        <v>Mauchline</v>
      </c>
      <c r="AA2349" s="10" t="str">
        <f t="shared" si="588"/>
        <v>WC</v>
      </c>
      <c r="AB2349" s="11" t="str">
        <f t="shared" si="589"/>
        <v>44410</v>
      </c>
      <c r="AC2349" s="10" t="str">
        <f t="shared" si="590"/>
        <v>23</v>
      </c>
      <c r="AD2349" s="10" t="str">
        <f t="shared" si="591"/>
        <v>C1</v>
      </c>
      <c r="AE2349" s="12" t="str">
        <f t="shared" si="592"/>
        <v/>
      </c>
    </row>
    <row r="2350" spans="1:31" x14ac:dyDescent="0.25">
      <c r="A2350" s="5">
        <v>2409</v>
      </c>
      <c r="B2350" s="6" t="s">
        <v>1053</v>
      </c>
      <c r="C2350" s="6" t="s">
        <v>380</v>
      </c>
      <c r="D2350" s="6" t="s">
        <v>28</v>
      </c>
      <c r="E2350" s="6" t="s">
        <v>29</v>
      </c>
      <c r="F2350" s="6">
        <v>30</v>
      </c>
      <c r="G2350" s="6" t="s">
        <v>6332</v>
      </c>
      <c r="H2350" s="6" t="s">
        <v>2506</v>
      </c>
      <c r="I2350" s="6" t="s">
        <v>32</v>
      </c>
      <c r="J2350" s="7">
        <v>44464</v>
      </c>
      <c r="K2350" s="6">
        <v>71</v>
      </c>
      <c r="L2350" s="6" t="s">
        <v>44</v>
      </c>
      <c r="M2350" s="8"/>
      <c r="O2350">
        <f t="shared" si="593"/>
        <v>0</v>
      </c>
      <c r="Q2350" s="5" t="str">
        <f t="shared" si="578"/>
        <v>2409</v>
      </c>
      <c r="R2350" s="6" t="str">
        <f t="shared" si="579"/>
        <v>Benjamin</v>
      </c>
      <c r="S2350" s="6" t="str">
        <f t="shared" si="580"/>
        <v>Green</v>
      </c>
      <c r="T2350" s="6" t="str">
        <f t="shared" si="581"/>
        <v>Mr</v>
      </c>
      <c r="U2350" s="6" t="str">
        <f t="shared" si="582"/>
        <v>M</v>
      </c>
      <c r="V2350" s="6" t="str">
        <f t="shared" si="583"/>
        <v>30</v>
      </c>
      <c r="W2350" s="6" t="str">
        <f t="shared" si="584"/>
        <v>Hook's Road</v>
      </c>
      <c r="X2350" s="6" t="str">
        <f t="shared" si="585"/>
        <v>ad</v>
      </c>
      <c r="Y2350" s="6" t="str">
        <f t="shared" si="586"/>
        <v>Hook's Road</v>
      </c>
      <c r="Z2350" s="6" t="str">
        <f t="shared" si="587"/>
        <v>Sandringham</v>
      </c>
      <c r="AA2350" s="6" t="str">
        <f t="shared" si="588"/>
        <v>WC</v>
      </c>
      <c r="AB2350" s="7" t="str">
        <f t="shared" si="589"/>
        <v>44464</v>
      </c>
      <c r="AC2350" s="6" t="str">
        <f t="shared" si="590"/>
        <v>71</v>
      </c>
      <c r="AD2350" s="6" t="str">
        <f t="shared" si="591"/>
        <v>D</v>
      </c>
      <c r="AE2350" s="8" t="str">
        <f t="shared" si="592"/>
        <v/>
      </c>
    </row>
    <row r="2351" spans="1:31" x14ac:dyDescent="0.25">
      <c r="A2351" s="9">
        <v>2410</v>
      </c>
      <c r="B2351" s="10" t="s">
        <v>181</v>
      </c>
      <c r="C2351" s="10" t="s">
        <v>6333</v>
      </c>
      <c r="D2351" s="10" t="s">
        <v>28</v>
      </c>
      <c r="E2351" s="10" t="s">
        <v>29</v>
      </c>
      <c r="F2351" s="10">
        <v>90</v>
      </c>
      <c r="G2351" s="10" t="s">
        <v>6334</v>
      </c>
      <c r="H2351" s="10" t="s">
        <v>2962</v>
      </c>
      <c r="I2351" s="10" t="s">
        <v>32</v>
      </c>
      <c r="J2351" s="11">
        <v>43886</v>
      </c>
      <c r="K2351" s="10">
        <v>94</v>
      </c>
      <c r="L2351" s="10" t="s">
        <v>44</v>
      </c>
      <c r="M2351" s="12"/>
      <c r="O2351">
        <f t="shared" si="593"/>
        <v>0</v>
      </c>
      <c r="Q2351" s="9" t="str">
        <f t="shared" si="578"/>
        <v>2410</v>
      </c>
      <c r="R2351" s="10" t="str">
        <f t="shared" si="579"/>
        <v>Sammy</v>
      </c>
      <c r="S2351" s="10" t="str">
        <f t="shared" si="580"/>
        <v>Hart</v>
      </c>
      <c r="T2351" s="10" t="str">
        <f t="shared" si="581"/>
        <v>Mr</v>
      </c>
      <c r="U2351" s="10" t="str">
        <f t="shared" si="582"/>
        <v>M</v>
      </c>
      <c r="V2351" s="10" t="str">
        <f t="shared" si="583"/>
        <v>90</v>
      </c>
      <c r="W2351" s="10" t="str">
        <f t="shared" si="584"/>
        <v>Hoopers Terrace</v>
      </c>
      <c r="X2351" s="10" t="str">
        <f t="shared" si="585"/>
        <v>ce</v>
      </c>
      <c r="Y2351" s="10" t="str">
        <f t="shared" si="586"/>
        <v>Hoopers Terrace</v>
      </c>
      <c r="Z2351" s="10" t="str">
        <f t="shared" si="587"/>
        <v>Melton Constable</v>
      </c>
      <c r="AA2351" s="10" t="str">
        <f t="shared" si="588"/>
        <v>WC</v>
      </c>
      <c r="AB2351" s="11" t="str">
        <f t="shared" si="589"/>
        <v>43886</v>
      </c>
      <c r="AC2351" s="10" t="str">
        <f t="shared" si="590"/>
        <v>94</v>
      </c>
      <c r="AD2351" s="10" t="str">
        <f t="shared" si="591"/>
        <v>D</v>
      </c>
      <c r="AE2351" s="12" t="str">
        <f t="shared" si="592"/>
        <v/>
      </c>
    </row>
    <row r="2352" spans="1:31" x14ac:dyDescent="0.25">
      <c r="A2352" s="5">
        <v>2411</v>
      </c>
      <c r="B2352" s="6" t="s">
        <v>4857</v>
      </c>
      <c r="C2352" s="6" t="s">
        <v>4811</v>
      </c>
      <c r="D2352" s="6" t="s">
        <v>28</v>
      </c>
      <c r="E2352" s="6" t="s">
        <v>29</v>
      </c>
      <c r="F2352" s="6">
        <v>90</v>
      </c>
      <c r="G2352" s="6" t="s">
        <v>6335</v>
      </c>
      <c r="H2352" s="6" t="s">
        <v>1682</v>
      </c>
      <c r="I2352" s="6" t="s">
        <v>206</v>
      </c>
      <c r="J2352" s="7">
        <v>43874</v>
      </c>
      <c r="K2352" s="6">
        <v>45</v>
      </c>
      <c r="L2352" s="6" t="s">
        <v>68</v>
      </c>
      <c r="M2352" s="8"/>
      <c r="O2352">
        <f t="shared" si="593"/>
        <v>0</v>
      </c>
      <c r="Q2352" s="5" t="str">
        <f t="shared" si="578"/>
        <v>2411</v>
      </c>
      <c r="R2352" s="6" t="str">
        <f t="shared" si="579"/>
        <v>Edgardo</v>
      </c>
      <c r="S2352" s="6" t="str">
        <f t="shared" si="580"/>
        <v>Lawrence</v>
      </c>
      <c r="T2352" s="6" t="str">
        <f t="shared" si="581"/>
        <v>Mr</v>
      </c>
      <c r="U2352" s="6" t="str">
        <f t="shared" si="582"/>
        <v>M</v>
      </c>
      <c r="V2352" s="6" t="str">
        <f t="shared" si="583"/>
        <v>90</v>
      </c>
      <c r="W2352" s="6" t="str">
        <f t="shared" si="584"/>
        <v>Hop Gardens</v>
      </c>
      <c r="X2352" s="6" t="str">
        <f t="shared" si="585"/>
        <v>ns</v>
      </c>
      <c r="Y2352" s="6" t="str">
        <f t="shared" si="586"/>
        <v>Hop Gardens</v>
      </c>
      <c r="Z2352" s="6" t="str">
        <f t="shared" si="587"/>
        <v>Chinnor</v>
      </c>
      <c r="AA2352" s="6" t="str">
        <f t="shared" si="588"/>
        <v>DH</v>
      </c>
      <c r="AB2352" s="7" t="str">
        <f t="shared" si="589"/>
        <v>43874</v>
      </c>
      <c r="AC2352" s="6" t="str">
        <f t="shared" si="590"/>
        <v>45</v>
      </c>
      <c r="AD2352" s="6" t="str">
        <f t="shared" si="591"/>
        <v>A2</v>
      </c>
      <c r="AE2352" s="8" t="str">
        <f t="shared" si="592"/>
        <v/>
      </c>
    </row>
    <row r="2353" spans="1:31" x14ac:dyDescent="0.25">
      <c r="A2353" s="9">
        <v>2412</v>
      </c>
      <c r="B2353" s="10" t="s">
        <v>6336</v>
      </c>
      <c r="C2353" s="10" t="s">
        <v>2728</v>
      </c>
      <c r="D2353" s="10" t="s">
        <v>15</v>
      </c>
      <c r="E2353" s="10" t="s">
        <v>16</v>
      </c>
      <c r="F2353" s="10">
        <v>30</v>
      </c>
      <c r="G2353" s="10" t="s">
        <v>6335</v>
      </c>
      <c r="H2353" s="10" t="s">
        <v>4790</v>
      </c>
      <c r="I2353" s="10" t="s">
        <v>32</v>
      </c>
      <c r="J2353" s="11">
        <v>44235</v>
      </c>
      <c r="K2353" s="10">
        <v>85</v>
      </c>
      <c r="L2353" s="10" t="s">
        <v>78</v>
      </c>
      <c r="M2353" s="12"/>
      <c r="O2353">
        <f t="shared" si="593"/>
        <v>0</v>
      </c>
      <c r="Q2353" s="9" t="str">
        <f t="shared" si="578"/>
        <v>2412</v>
      </c>
      <c r="R2353" s="10" t="str">
        <f t="shared" si="579"/>
        <v>Randy</v>
      </c>
      <c r="S2353" s="10" t="str">
        <f t="shared" si="580"/>
        <v>Hickey</v>
      </c>
      <c r="T2353" s="10" t="str">
        <f t="shared" si="581"/>
        <v>Mrs</v>
      </c>
      <c r="U2353" s="10" t="str">
        <f t="shared" si="582"/>
        <v>F</v>
      </c>
      <c r="V2353" s="10" t="str">
        <f t="shared" si="583"/>
        <v>30</v>
      </c>
      <c r="W2353" s="10" t="str">
        <f t="shared" si="584"/>
        <v>Hop Gardens</v>
      </c>
      <c r="X2353" s="10" t="str">
        <f t="shared" si="585"/>
        <v>ns</v>
      </c>
      <c r="Y2353" s="10" t="str">
        <f t="shared" si="586"/>
        <v>Hop Gardens</v>
      </c>
      <c r="Z2353" s="10" t="str">
        <f t="shared" si="587"/>
        <v>Presteigne</v>
      </c>
      <c r="AA2353" s="10" t="str">
        <f t="shared" si="588"/>
        <v>WC</v>
      </c>
      <c r="AB2353" s="11" t="str">
        <f t="shared" si="589"/>
        <v>44235</v>
      </c>
      <c r="AC2353" s="10" t="str">
        <f t="shared" si="590"/>
        <v>85</v>
      </c>
      <c r="AD2353" s="10" t="str">
        <f t="shared" si="591"/>
        <v>C2</v>
      </c>
      <c r="AE2353" s="12" t="str">
        <f t="shared" si="592"/>
        <v/>
      </c>
    </row>
    <row r="2354" spans="1:31" x14ac:dyDescent="0.25">
      <c r="A2354" s="5">
        <v>2413</v>
      </c>
      <c r="B2354" s="6" t="s">
        <v>6337</v>
      </c>
      <c r="C2354" s="6" t="s">
        <v>6338</v>
      </c>
      <c r="D2354" s="6" t="s">
        <v>15</v>
      </c>
      <c r="E2354" s="6" t="s">
        <v>16</v>
      </c>
      <c r="F2354" s="6">
        <v>60</v>
      </c>
      <c r="G2354" s="6" t="s">
        <v>6339</v>
      </c>
      <c r="H2354" s="6" t="s">
        <v>6340</v>
      </c>
      <c r="I2354" s="6" t="s">
        <v>421</v>
      </c>
      <c r="J2354" s="7">
        <v>43569</v>
      </c>
      <c r="K2354" s="6">
        <v>62</v>
      </c>
      <c r="L2354" s="6" t="s">
        <v>68</v>
      </c>
      <c r="M2354" s="8"/>
      <c r="O2354">
        <f t="shared" si="593"/>
        <v>0</v>
      </c>
      <c r="Q2354" s="5" t="str">
        <f t="shared" si="578"/>
        <v>2413</v>
      </c>
      <c r="R2354" s="6" t="str">
        <f t="shared" si="579"/>
        <v>Hoa</v>
      </c>
      <c r="S2354" s="6" t="str">
        <f t="shared" si="580"/>
        <v>Bouchard</v>
      </c>
      <c r="T2354" s="6" t="str">
        <f t="shared" si="581"/>
        <v>Mrs</v>
      </c>
      <c r="U2354" s="6" t="str">
        <f t="shared" si="582"/>
        <v>F</v>
      </c>
      <c r="V2354" s="6" t="str">
        <f t="shared" si="583"/>
        <v>60</v>
      </c>
      <c r="W2354" s="6" t="str">
        <f t="shared" si="584"/>
        <v>Hopedale Road</v>
      </c>
      <c r="X2354" s="6" t="str">
        <f t="shared" si="585"/>
        <v>ad</v>
      </c>
      <c r="Y2354" s="6" t="str">
        <f t="shared" si="586"/>
        <v>Hopedale Road</v>
      </c>
      <c r="Z2354" s="6" t="str">
        <f t="shared" si="587"/>
        <v>Aviemore</v>
      </c>
      <c r="AA2354" s="6" t="str">
        <f t="shared" si="588"/>
        <v>NR</v>
      </c>
      <c r="AB2354" s="7" t="str">
        <f t="shared" si="589"/>
        <v>43569</v>
      </c>
      <c r="AC2354" s="6" t="str">
        <f t="shared" si="590"/>
        <v>62</v>
      </c>
      <c r="AD2354" s="6" t="str">
        <f t="shared" si="591"/>
        <v>A2</v>
      </c>
      <c r="AE2354" s="8" t="str">
        <f t="shared" si="592"/>
        <v/>
      </c>
    </row>
    <row r="2355" spans="1:31" x14ac:dyDescent="0.25">
      <c r="A2355" s="9">
        <v>2414</v>
      </c>
      <c r="B2355" s="10" t="s">
        <v>5076</v>
      </c>
      <c r="C2355" s="10" t="s">
        <v>2913</v>
      </c>
      <c r="D2355" s="10" t="s">
        <v>15</v>
      </c>
      <c r="E2355" s="10" t="s">
        <v>16</v>
      </c>
      <c r="F2355" s="10">
        <v>30</v>
      </c>
      <c r="G2355" s="10" t="s">
        <v>6339</v>
      </c>
      <c r="H2355" s="10" t="s">
        <v>3841</v>
      </c>
      <c r="I2355" s="10" t="s">
        <v>38</v>
      </c>
      <c r="J2355" s="11">
        <v>44141</v>
      </c>
      <c r="K2355" s="10">
        <v>61</v>
      </c>
      <c r="L2355" s="10" t="s">
        <v>39</v>
      </c>
      <c r="M2355" s="12"/>
      <c r="O2355">
        <f t="shared" si="593"/>
        <v>0</v>
      </c>
      <c r="Q2355" s="9" t="str">
        <f t="shared" si="578"/>
        <v>2414</v>
      </c>
      <c r="R2355" s="10" t="str">
        <f t="shared" si="579"/>
        <v>Valarie</v>
      </c>
      <c r="S2355" s="10" t="str">
        <f t="shared" si="580"/>
        <v>Novak</v>
      </c>
      <c r="T2355" s="10" t="str">
        <f t="shared" si="581"/>
        <v>Mrs</v>
      </c>
      <c r="U2355" s="10" t="str">
        <f t="shared" si="582"/>
        <v>F</v>
      </c>
      <c r="V2355" s="10" t="str">
        <f t="shared" si="583"/>
        <v>30</v>
      </c>
      <c r="W2355" s="10" t="str">
        <f t="shared" si="584"/>
        <v>Hopedale Road</v>
      </c>
      <c r="X2355" s="10" t="str">
        <f t="shared" si="585"/>
        <v>ad</v>
      </c>
      <c r="Y2355" s="10" t="str">
        <f t="shared" si="586"/>
        <v>Hopedale Road</v>
      </c>
      <c r="Z2355" s="10" t="str">
        <f t="shared" si="587"/>
        <v>Dumfries</v>
      </c>
      <c r="AA2355" s="10" t="str">
        <f t="shared" si="588"/>
        <v>RM</v>
      </c>
      <c r="AB2355" s="11" t="str">
        <f t="shared" si="589"/>
        <v>44141</v>
      </c>
      <c r="AC2355" s="10" t="str">
        <f t="shared" si="590"/>
        <v>61</v>
      </c>
      <c r="AD2355" s="10" t="str">
        <f t="shared" si="591"/>
        <v>C1</v>
      </c>
      <c r="AE2355" s="12" t="str">
        <f t="shared" si="592"/>
        <v/>
      </c>
    </row>
    <row r="2356" spans="1:31" x14ac:dyDescent="0.25">
      <c r="A2356" s="5">
        <v>2415</v>
      </c>
      <c r="B2356" s="6" t="s">
        <v>2672</v>
      </c>
      <c r="C2356" s="6" t="s">
        <v>6341</v>
      </c>
      <c r="D2356" s="6" t="s">
        <v>28</v>
      </c>
      <c r="E2356" s="6" t="s">
        <v>29</v>
      </c>
      <c r="F2356" s="6">
        <v>30</v>
      </c>
      <c r="G2356" s="6" t="s">
        <v>6342</v>
      </c>
      <c r="H2356" s="6" t="s">
        <v>470</v>
      </c>
      <c r="I2356" s="6" t="s">
        <v>471</v>
      </c>
      <c r="J2356" s="7">
        <v>43643</v>
      </c>
      <c r="K2356" s="6">
        <v>42</v>
      </c>
      <c r="L2356" s="6" t="s">
        <v>44</v>
      </c>
      <c r="M2356" s="8"/>
      <c r="O2356">
        <f t="shared" si="593"/>
        <v>0</v>
      </c>
      <c r="Q2356" s="5" t="str">
        <f t="shared" si="578"/>
        <v>2415</v>
      </c>
      <c r="R2356" s="6" t="str">
        <f t="shared" si="579"/>
        <v>Edgar</v>
      </c>
      <c r="S2356" s="6" t="str">
        <f t="shared" si="580"/>
        <v>Meier</v>
      </c>
      <c r="T2356" s="6" t="str">
        <f t="shared" si="581"/>
        <v>Mr</v>
      </c>
      <c r="U2356" s="6" t="str">
        <f t="shared" si="582"/>
        <v>M</v>
      </c>
      <c r="V2356" s="6" t="str">
        <f t="shared" si="583"/>
        <v>30</v>
      </c>
      <c r="W2356" s="6" t="str">
        <f t="shared" si="584"/>
        <v>Hopefield Avenue</v>
      </c>
      <c r="X2356" s="6" t="str">
        <f t="shared" si="585"/>
        <v>ue</v>
      </c>
      <c r="Y2356" s="6" t="str">
        <f t="shared" si="586"/>
        <v>Hopefield Avenue</v>
      </c>
      <c r="Z2356" s="6" t="str">
        <f t="shared" si="587"/>
        <v>Ascot</v>
      </c>
      <c r="AA2356" s="6" t="str">
        <f t="shared" si="588"/>
        <v>BN</v>
      </c>
      <c r="AB2356" s="7" t="str">
        <f t="shared" si="589"/>
        <v>43643</v>
      </c>
      <c r="AC2356" s="6" t="str">
        <f t="shared" si="590"/>
        <v>42</v>
      </c>
      <c r="AD2356" s="6" t="str">
        <f t="shared" si="591"/>
        <v>D</v>
      </c>
      <c r="AE2356" s="8" t="str">
        <f t="shared" si="592"/>
        <v/>
      </c>
    </row>
    <row r="2357" spans="1:31" x14ac:dyDescent="0.25">
      <c r="A2357" s="9">
        <v>2416</v>
      </c>
      <c r="B2357" s="10" t="s">
        <v>6343</v>
      </c>
      <c r="C2357" s="10" t="s">
        <v>114</v>
      </c>
      <c r="D2357" s="10" t="s">
        <v>28</v>
      </c>
      <c r="E2357" s="10" t="s">
        <v>29</v>
      </c>
      <c r="F2357" s="10">
        <v>30</v>
      </c>
      <c r="G2357" s="10" t="s">
        <v>6344</v>
      </c>
      <c r="H2357" s="10" t="s">
        <v>3060</v>
      </c>
      <c r="I2357" s="10" t="s">
        <v>571</v>
      </c>
      <c r="J2357" s="11">
        <v>43544</v>
      </c>
      <c r="K2357" s="10">
        <v>66</v>
      </c>
      <c r="L2357" s="10" t="s">
        <v>33</v>
      </c>
      <c r="M2357" s="12"/>
      <c r="O2357">
        <f t="shared" si="593"/>
        <v>0</v>
      </c>
      <c r="Q2357" s="9" t="str">
        <f t="shared" si="578"/>
        <v>2416</v>
      </c>
      <c r="R2357" s="10" t="str">
        <f t="shared" si="579"/>
        <v>Andrea</v>
      </c>
      <c r="S2357" s="10" t="str">
        <f t="shared" si="580"/>
        <v>Kirby</v>
      </c>
      <c r="T2357" s="10" t="str">
        <f t="shared" si="581"/>
        <v>Mr</v>
      </c>
      <c r="U2357" s="10" t="str">
        <f t="shared" si="582"/>
        <v>M</v>
      </c>
      <c r="V2357" s="10" t="str">
        <f t="shared" si="583"/>
        <v>30</v>
      </c>
      <c r="W2357" s="10" t="str">
        <f t="shared" si="584"/>
        <v>Hopetown Street</v>
      </c>
      <c r="X2357" s="10" t="str">
        <f t="shared" si="585"/>
        <v>et</v>
      </c>
      <c r="Y2357" s="10" t="str">
        <f t="shared" si="586"/>
        <v>Hopetown Street</v>
      </c>
      <c r="Z2357" s="10" t="str">
        <f t="shared" si="587"/>
        <v>Aberystwyth</v>
      </c>
      <c r="AA2357" s="10" t="str">
        <f t="shared" si="588"/>
        <v>NP</v>
      </c>
      <c r="AB2357" s="11" t="str">
        <f t="shared" si="589"/>
        <v>43544</v>
      </c>
      <c r="AC2357" s="10" t="str">
        <f t="shared" si="590"/>
        <v>66</v>
      </c>
      <c r="AD2357" s="10" t="str">
        <f t="shared" si="591"/>
        <v>A3</v>
      </c>
      <c r="AE2357" s="12" t="str">
        <f t="shared" si="592"/>
        <v/>
      </c>
    </row>
    <row r="2358" spans="1:31" x14ac:dyDescent="0.25">
      <c r="A2358" s="5">
        <v>2417</v>
      </c>
      <c r="B2358" s="6" t="s">
        <v>6345</v>
      </c>
      <c r="C2358" s="6" t="s">
        <v>4812</v>
      </c>
      <c r="D2358" s="6" t="s">
        <v>49</v>
      </c>
      <c r="E2358" s="6" t="s">
        <v>16</v>
      </c>
      <c r="F2358" s="6">
        <v>60</v>
      </c>
      <c r="G2358" s="6" t="s">
        <v>6344</v>
      </c>
      <c r="H2358" s="6" t="s">
        <v>201</v>
      </c>
      <c r="I2358" s="6" t="s">
        <v>32</v>
      </c>
      <c r="J2358" s="7">
        <v>43973</v>
      </c>
      <c r="K2358" s="6">
        <v>49</v>
      </c>
      <c r="L2358" s="6" t="s">
        <v>33</v>
      </c>
      <c r="M2358" s="8"/>
      <c r="O2358">
        <f t="shared" si="593"/>
        <v>0</v>
      </c>
      <c r="Q2358" s="5" t="str">
        <f t="shared" si="578"/>
        <v>2417</v>
      </c>
      <c r="R2358" s="6" t="str">
        <f t="shared" si="579"/>
        <v>Tamika</v>
      </c>
      <c r="S2358" s="6" t="str">
        <f t="shared" si="580"/>
        <v>Henderson</v>
      </c>
      <c r="T2358" s="6" t="str">
        <f t="shared" si="581"/>
        <v>Miss</v>
      </c>
      <c r="U2358" s="6" t="str">
        <f t="shared" si="582"/>
        <v>F</v>
      </c>
      <c r="V2358" s="6" t="str">
        <f t="shared" si="583"/>
        <v>60</v>
      </c>
      <c r="W2358" s="6" t="str">
        <f t="shared" si="584"/>
        <v>Hopetown Street</v>
      </c>
      <c r="X2358" s="6" t="str">
        <f t="shared" si="585"/>
        <v>et</v>
      </c>
      <c r="Y2358" s="6" t="str">
        <f t="shared" si="586"/>
        <v>Hopetown Street</v>
      </c>
      <c r="Z2358" s="6" t="str">
        <f t="shared" si="587"/>
        <v>Rowley Regis</v>
      </c>
      <c r="AA2358" s="6" t="str">
        <f t="shared" si="588"/>
        <v>WC</v>
      </c>
      <c r="AB2358" s="7" t="str">
        <f t="shared" si="589"/>
        <v>43973</v>
      </c>
      <c r="AC2358" s="6" t="str">
        <f t="shared" si="590"/>
        <v>49</v>
      </c>
      <c r="AD2358" s="6" t="str">
        <f t="shared" si="591"/>
        <v>A3</v>
      </c>
      <c r="AE2358" s="8" t="str">
        <f t="shared" si="592"/>
        <v/>
      </c>
    </row>
    <row r="2359" spans="1:31" x14ac:dyDescent="0.25">
      <c r="A2359" s="9">
        <v>2418</v>
      </c>
      <c r="B2359" s="10" t="s">
        <v>6346</v>
      </c>
      <c r="C2359" s="10" t="s">
        <v>2747</v>
      </c>
      <c r="D2359" s="10" t="s">
        <v>49</v>
      </c>
      <c r="E2359" s="10" t="s">
        <v>16</v>
      </c>
      <c r="F2359" s="10">
        <v>90</v>
      </c>
      <c r="G2359" s="10" t="s">
        <v>6347</v>
      </c>
      <c r="H2359" s="10" t="s">
        <v>4659</v>
      </c>
      <c r="I2359" s="10" t="s">
        <v>176</v>
      </c>
      <c r="J2359" s="11">
        <v>43656</v>
      </c>
      <c r="K2359" s="10">
        <v>22</v>
      </c>
      <c r="L2359" s="10" t="s">
        <v>78</v>
      </c>
      <c r="M2359" s="12"/>
      <c r="O2359">
        <f t="shared" si="593"/>
        <v>0</v>
      </c>
      <c r="Q2359" s="9" t="str">
        <f t="shared" si="578"/>
        <v>2418</v>
      </c>
      <c r="R2359" s="10" t="str">
        <f t="shared" si="579"/>
        <v>Ming</v>
      </c>
      <c r="S2359" s="10" t="str">
        <f t="shared" si="580"/>
        <v>Dickens</v>
      </c>
      <c r="T2359" s="10" t="str">
        <f t="shared" si="581"/>
        <v>Miss</v>
      </c>
      <c r="U2359" s="10" t="str">
        <f t="shared" si="582"/>
        <v>F</v>
      </c>
      <c r="V2359" s="10" t="str">
        <f t="shared" si="583"/>
        <v>90</v>
      </c>
      <c r="W2359" s="10" t="str">
        <f t="shared" si="584"/>
        <v>Hopkins Street</v>
      </c>
      <c r="X2359" s="10" t="str">
        <f t="shared" si="585"/>
        <v>et</v>
      </c>
      <c r="Y2359" s="10" t="str">
        <f t="shared" si="586"/>
        <v>Hopkins Street</v>
      </c>
      <c r="Z2359" s="10" t="str">
        <f t="shared" si="587"/>
        <v>Crumlin</v>
      </c>
      <c r="AA2359" s="10" t="str">
        <f t="shared" si="588"/>
        <v>CW</v>
      </c>
      <c r="AB2359" s="11" t="str">
        <f t="shared" si="589"/>
        <v>43656</v>
      </c>
      <c r="AC2359" s="10" t="str">
        <f t="shared" si="590"/>
        <v>22</v>
      </c>
      <c r="AD2359" s="10" t="str">
        <f t="shared" si="591"/>
        <v>C2</v>
      </c>
      <c r="AE2359" s="12" t="str">
        <f t="shared" si="592"/>
        <v/>
      </c>
    </row>
    <row r="2360" spans="1:31" x14ac:dyDescent="0.25">
      <c r="A2360" s="9">
        <v>2420</v>
      </c>
      <c r="B2360" s="10" t="s">
        <v>4359</v>
      </c>
      <c r="C2360" s="10" t="s">
        <v>3871</v>
      </c>
      <c r="D2360" s="10" t="s">
        <v>28</v>
      </c>
      <c r="E2360" s="10" t="s">
        <v>29</v>
      </c>
      <c r="F2360" s="10">
        <v>30</v>
      </c>
      <c r="G2360" s="10" t="s">
        <v>6348</v>
      </c>
      <c r="H2360" s="10" t="s">
        <v>2146</v>
      </c>
      <c r="I2360" s="10" t="s">
        <v>32</v>
      </c>
      <c r="J2360" s="11">
        <v>43772</v>
      </c>
      <c r="K2360" s="10">
        <v>14</v>
      </c>
      <c r="L2360" s="10" t="s">
        <v>39</v>
      </c>
      <c r="M2360" s="12"/>
      <c r="O2360">
        <f t="shared" si="593"/>
        <v>0</v>
      </c>
      <c r="Q2360" s="9" t="str">
        <f t="shared" si="578"/>
        <v>2420</v>
      </c>
      <c r="R2360" s="10" t="str">
        <f t="shared" si="579"/>
        <v>Phil</v>
      </c>
      <c r="S2360" s="10" t="str">
        <f t="shared" si="580"/>
        <v>Douglas</v>
      </c>
      <c r="T2360" s="10" t="str">
        <f t="shared" si="581"/>
        <v>Mr</v>
      </c>
      <c r="U2360" s="10" t="str">
        <f t="shared" si="582"/>
        <v>M</v>
      </c>
      <c r="V2360" s="10" t="str">
        <f t="shared" si="583"/>
        <v>30</v>
      </c>
      <c r="W2360" s="10" t="str">
        <f t="shared" si="584"/>
        <v>Hoppers Road</v>
      </c>
      <c r="X2360" s="10" t="str">
        <f t="shared" si="585"/>
        <v>ad</v>
      </c>
      <c r="Y2360" s="10" t="str">
        <f t="shared" si="586"/>
        <v>Hoppers Road</v>
      </c>
      <c r="Z2360" s="10" t="str">
        <f t="shared" si="587"/>
        <v>Newbridge</v>
      </c>
      <c r="AA2360" s="10" t="str">
        <f t="shared" si="588"/>
        <v>WC</v>
      </c>
      <c r="AB2360" s="11" t="str">
        <f t="shared" si="589"/>
        <v>43772</v>
      </c>
      <c r="AC2360" s="10" t="str">
        <f t="shared" si="590"/>
        <v>14</v>
      </c>
      <c r="AD2360" s="10" t="str">
        <f t="shared" si="591"/>
        <v>C1</v>
      </c>
      <c r="AE2360" s="12" t="str">
        <f t="shared" si="592"/>
        <v/>
      </c>
    </row>
    <row r="2361" spans="1:31" x14ac:dyDescent="0.25">
      <c r="A2361" s="5">
        <v>2421</v>
      </c>
      <c r="B2361" s="6" t="s">
        <v>6349</v>
      </c>
      <c r="C2361" s="6" t="s">
        <v>2831</v>
      </c>
      <c r="D2361" s="6" t="s">
        <v>15</v>
      </c>
      <c r="E2361" s="6" t="s">
        <v>16</v>
      </c>
      <c r="F2361" s="6">
        <v>30</v>
      </c>
      <c r="G2361" s="6" t="s">
        <v>6350</v>
      </c>
      <c r="H2361" s="6" t="s">
        <v>2117</v>
      </c>
      <c r="I2361" s="6" t="s">
        <v>32</v>
      </c>
      <c r="J2361" s="7">
        <v>44152</v>
      </c>
      <c r="K2361" s="6">
        <v>4</v>
      </c>
      <c r="L2361" s="6" t="s">
        <v>68</v>
      </c>
      <c r="M2361" s="8"/>
      <c r="O2361">
        <f t="shared" si="593"/>
        <v>0</v>
      </c>
      <c r="Q2361" s="5" t="str">
        <f t="shared" si="578"/>
        <v>2421</v>
      </c>
      <c r="R2361" s="6" t="str">
        <f t="shared" si="579"/>
        <v>Ernestina</v>
      </c>
      <c r="S2361" s="6" t="str">
        <f t="shared" si="580"/>
        <v>Maldonado</v>
      </c>
      <c r="T2361" s="6" t="str">
        <f t="shared" si="581"/>
        <v>Mrs</v>
      </c>
      <c r="U2361" s="6" t="str">
        <f t="shared" si="582"/>
        <v>F</v>
      </c>
      <c r="V2361" s="6" t="str">
        <f t="shared" si="583"/>
        <v>30</v>
      </c>
      <c r="W2361" s="6" t="str">
        <f t="shared" si="584"/>
        <v>Hopperton's Cottages</v>
      </c>
      <c r="X2361" s="6" t="str">
        <f t="shared" si="585"/>
        <v>es</v>
      </c>
      <c r="Y2361" s="6" t="str">
        <f t="shared" si="586"/>
        <v>Hopperton's Cottages</v>
      </c>
      <c r="Z2361" s="6" t="str">
        <f t="shared" si="587"/>
        <v>Montgomery</v>
      </c>
      <c r="AA2361" s="6" t="str">
        <f t="shared" si="588"/>
        <v>WC</v>
      </c>
      <c r="AB2361" s="7" t="str">
        <f t="shared" si="589"/>
        <v>44152</v>
      </c>
      <c r="AC2361" s="6" t="str">
        <f t="shared" si="590"/>
        <v>4</v>
      </c>
      <c r="AD2361" s="6" t="str">
        <f t="shared" si="591"/>
        <v>A2</v>
      </c>
      <c r="AE2361" s="8" t="str">
        <f t="shared" si="592"/>
        <v/>
      </c>
    </row>
    <row r="2362" spans="1:31" x14ac:dyDescent="0.25">
      <c r="A2362" s="9">
        <v>2422</v>
      </c>
      <c r="B2362" s="10" t="s">
        <v>3003</v>
      </c>
      <c r="C2362" s="10" t="s">
        <v>2846</v>
      </c>
      <c r="D2362" s="10" t="s">
        <v>49</v>
      </c>
      <c r="E2362" s="10" t="s">
        <v>16</v>
      </c>
      <c r="F2362" s="10">
        <v>60</v>
      </c>
      <c r="G2362" s="10" t="s">
        <v>6351</v>
      </c>
      <c r="H2362" s="10" t="s">
        <v>915</v>
      </c>
      <c r="I2362" s="10" t="s">
        <v>176</v>
      </c>
      <c r="J2362" s="11">
        <v>43637</v>
      </c>
      <c r="K2362" s="10">
        <v>35</v>
      </c>
      <c r="L2362" s="10" t="s">
        <v>157</v>
      </c>
      <c r="M2362" s="12"/>
      <c r="O2362">
        <f t="shared" si="593"/>
        <v>0</v>
      </c>
      <c r="Q2362" s="9" t="str">
        <f t="shared" si="578"/>
        <v>2422</v>
      </c>
      <c r="R2362" s="10" t="str">
        <f t="shared" si="579"/>
        <v>Kaila</v>
      </c>
      <c r="S2362" s="10" t="str">
        <f t="shared" si="580"/>
        <v>Cook</v>
      </c>
      <c r="T2362" s="10" t="str">
        <f t="shared" si="581"/>
        <v>Miss</v>
      </c>
      <c r="U2362" s="10" t="str">
        <f t="shared" si="582"/>
        <v>F</v>
      </c>
      <c r="V2362" s="10" t="str">
        <f t="shared" si="583"/>
        <v>60</v>
      </c>
      <c r="W2362" s="10" t="str">
        <f t="shared" si="584"/>
        <v>Hopwood Walk</v>
      </c>
      <c r="X2362" s="10" t="str">
        <f t="shared" si="585"/>
        <v>lk</v>
      </c>
      <c r="Y2362" s="10" t="str">
        <f t="shared" si="586"/>
        <v>Hopwood Walk</v>
      </c>
      <c r="Z2362" s="10" t="str">
        <f t="shared" si="587"/>
        <v>County Durham</v>
      </c>
      <c r="AA2362" s="10" t="str">
        <f t="shared" si="588"/>
        <v>CW</v>
      </c>
      <c r="AB2362" s="11" t="str">
        <f t="shared" si="589"/>
        <v>43637</v>
      </c>
      <c r="AC2362" s="10" t="str">
        <f t="shared" si="590"/>
        <v>35</v>
      </c>
      <c r="AD2362" s="10" t="str">
        <f t="shared" si="591"/>
        <v>C3</v>
      </c>
      <c r="AE2362" s="12" t="str">
        <f t="shared" si="592"/>
        <v/>
      </c>
    </row>
    <row r="2363" spans="1:31" x14ac:dyDescent="0.25">
      <c r="A2363" s="5">
        <v>2423</v>
      </c>
      <c r="B2363" s="6" t="s">
        <v>6352</v>
      </c>
      <c r="C2363" s="6" t="s">
        <v>4848</v>
      </c>
      <c r="D2363" s="6" t="s">
        <v>41</v>
      </c>
      <c r="E2363" s="6" t="s">
        <v>16</v>
      </c>
      <c r="F2363" s="6">
        <v>60</v>
      </c>
      <c r="G2363" s="6" t="s">
        <v>6351</v>
      </c>
      <c r="H2363" s="6" t="s">
        <v>2240</v>
      </c>
      <c r="I2363" s="6" t="s">
        <v>185</v>
      </c>
      <c r="J2363" s="7">
        <v>44068</v>
      </c>
      <c r="K2363" s="6">
        <v>78</v>
      </c>
      <c r="L2363" s="6" t="s">
        <v>33</v>
      </c>
      <c r="M2363" s="8"/>
      <c r="O2363">
        <f t="shared" si="593"/>
        <v>0</v>
      </c>
      <c r="Q2363" s="5" t="str">
        <f t="shared" si="578"/>
        <v>2423</v>
      </c>
      <c r="R2363" s="6" t="str">
        <f t="shared" si="579"/>
        <v>Monika</v>
      </c>
      <c r="S2363" s="6" t="str">
        <f t="shared" si="580"/>
        <v>Wynn</v>
      </c>
      <c r="T2363" s="6" t="str">
        <f t="shared" si="581"/>
        <v>Ms</v>
      </c>
      <c r="U2363" s="6" t="str">
        <f t="shared" si="582"/>
        <v>F</v>
      </c>
      <c r="V2363" s="6" t="str">
        <f t="shared" si="583"/>
        <v>60</v>
      </c>
      <c r="W2363" s="6" t="str">
        <f t="shared" si="584"/>
        <v>Hopwood Walk</v>
      </c>
      <c r="X2363" s="6" t="str">
        <f t="shared" si="585"/>
        <v>lk</v>
      </c>
      <c r="Y2363" s="6" t="str">
        <f t="shared" si="586"/>
        <v>Hopwood Walk</v>
      </c>
      <c r="Z2363" s="6" t="str">
        <f t="shared" si="587"/>
        <v>Gorebridge</v>
      </c>
      <c r="AA2363" s="6" t="str">
        <f t="shared" si="588"/>
        <v>HX</v>
      </c>
      <c r="AB2363" s="7" t="str">
        <f t="shared" si="589"/>
        <v>44068</v>
      </c>
      <c r="AC2363" s="6" t="str">
        <f t="shared" si="590"/>
        <v>78</v>
      </c>
      <c r="AD2363" s="6" t="str">
        <f t="shared" si="591"/>
        <v>A3</v>
      </c>
      <c r="AE2363" s="8" t="str">
        <f t="shared" si="592"/>
        <v/>
      </c>
    </row>
    <row r="2364" spans="1:31" x14ac:dyDescent="0.25">
      <c r="A2364" s="9">
        <v>2424</v>
      </c>
      <c r="B2364" s="10" t="s">
        <v>1025</v>
      </c>
      <c r="C2364" s="10" t="s">
        <v>2023</v>
      </c>
      <c r="D2364" s="10" t="s">
        <v>28</v>
      </c>
      <c r="E2364" s="10" t="s">
        <v>29</v>
      </c>
      <c r="F2364" s="10">
        <v>30</v>
      </c>
      <c r="G2364" s="10" t="s">
        <v>6353</v>
      </c>
      <c r="H2364" s="10" t="s">
        <v>1483</v>
      </c>
      <c r="I2364" s="10" t="s">
        <v>291</v>
      </c>
      <c r="J2364" s="11">
        <v>43635</v>
      </c>
      <c r="K2364" s="10">
        <v>20</v>
      </c>
      <c r="L2364" s="10" t="s">
        <v>68</v>
      </c>
      <c r="M2364" s="12"/>
      <c r="O2364">
        <f t="shared" si="593"/>
        <v>0</v>
      </c>
      <c r="Q2364" s="9" t="str">
        <f t="shared" si="578"/>
        <v>2424</v>
      </c>
      <c r="R2364" s="10" t="str">
        <f t="shared" si="579"/>
        <v>Felton</v>
      </c>
      <c r="S2364" s="10" t="str">
        <f t="shared" si="580"/>
        <v>Weston</v>
      </c>
      <c r="T2364" s="10" t="str">
        <f t="shared" si="581"/>
        <v>Mr</v>
      </c>
      <c r="U2364" s="10" t="str">
        <f t="shared" si="582"/>
        <v>M</v>
      </c>
      <c r="V2364" s="10" t="str">
        <f t="shared" si="583"/>
        <v>30</v>
      </c>
      <c r="W2364" s="10" t="str">
        <f t="shared" si="584"/>
        <v>Hordle Promenade</v>
      </c>
      <c r="X2364" s="10" t="str">
        <f t="shared" si="585"/>
        <v>de</v>
      </c>
      <c r="Y2364" s="10" t="str">
        <f t="shared" si="586"/>
        <v>Hordle Promenade</v>
      </c>
      <c r="Z2364" s="10" t="str">
        <f t="shared" si="587"/>
        <v>Kilbirnie</v>
      </c>
      <c r="AA2364" s="10" t="str">
        <f t="shared" si="588"/>
        <v>HS</v>
      </c>
      <c r="AB2364" s="11" t="str">
        <f t="shared" si="589"/>
        <v>43635</v>
      </c>
      <c r="AC2364" s="10" t="str">
        <f t="shared" si="590"/>
        <v>20</v>
      </c>
      <c r="AD2364" s="10" t="str">
        <f t="shared" si="591"/>
        <v>A2</v>
      </c>
      <c r="AE2364" s="12" t="str">
        <f t="shared" si="592"/>
        <v/>
      </c>
    </row>
    <row r="2365" spans="1:31" x14ac:dyDescent="0.25">
      <c r="A2365" s="5">
        <v>2425</v>
      </c>
      <c r="B2365" s="6" t="s">
        <v>2275</v>
      </c>
      <c r="C2365" s="6" t="s">
        <v>2725</v>
      </c>
      <c r="D2365" s="6" t="s">
        <v>15</v>
      </c>
      <c r="E2365" s="6" t="s">
        <v>16</v>
      </c>
      <c r="F2365" s="6">
        <v>90</v>
      </c>
      <c r="G2365" s="6" t="s">
        <v>6354</v>
      </c>
      <c r="H2365" s="6" t="s">
        <v>6355</v>
      </c>
      <c r="I2365" s="6" t="s">
        <v>162</v>
      </c>
      <c r="J2365" s="7">
        <v>44364</v>
      </c>
      <c r="K2365" s="6">
        <v>104</v>
      </c>
      <c r="L2365" s="6" t="s">
        <v>52</v>
      </c>
      <c r="M2365" s="8"/>
      <c r="O2365">
        <f t="shared" si="593"/>
        <v>0</v>
      </c>
      <c r="Q2365" s="5" t="str">
        <f t="shared" si="578"/>
        <v>2425</v>
      </c>
      <c r="R2365" s="6" t="str">
        <f t="shared" si="579"/>
        <v>Kayleen</v>
      </c>
      <c r="S2365" s="6" t="str">
        <f t="shared" si="580"/>
        <v>Hadley</v>
      </c>
      <c r="T2365" s="6" t="str">
        <f t="shared" si="581"/>
        <v>Mrs</v>
      </c>
      <c r="U2365" s="6" t="str">
        <f t="shared" si="582"/>
        <v>F</v>
      </c>
      <c r="V2365" s="6" t="str">
        <f t="shared" si="583"/>
        <v>90</v>
      </c>
      <c r="W2365" s="6" t="str">
        <f t="shared" si="584"/>
        <v>Hornbeams Rise</v>
      </c>
      <c r="X2365" s="6" t="str">
        <f t="shared" si="585"/>
        <v>se</v>
      </c>
      <c r="Y2365" s="6" t="str">
        <f t="shared" si="586"/>
        <v>Hornbeams Rise</v>
      </c>
      <c r="Z2365" s="6" t="str">
        <f t="shared" si="587"/>
        <v>Alness</v>
      </c>
      <c r="AA2365" s="6" t="str">
        <f t="shared" si="588"/>
        <v>FK</v>
      </c>
      <c r="AB2365" s="7" t="str">
        <f t="shared" si="589"/>
        <v>44364</v>
      </c>
      <c r="AC2365" s="6" t="str">
        <f t="shared" si="590"/>
        <v>104</v>
      </c>
      <c r="AD2365" s="6" t="str">
        <f t="shared" si="591"/>
        <v>A1</v>
      </c>
      <c r="AE2365" s="8" t="str">
        <f t="shared" si="592"/>
        <v/>
      </c>
    </row>
    <row r="2366" spans="1:31" x14ac:dyDescent="0.25">
      <c r="A2366" s="9">
        <v>2426</v>
      </c>
      <c r="B2366" s="10" t="s">
        <v>6356</v>
      </c>
      <c r="C2366" s="10" t="s">
        <v>384</v>
      </c>
      <c r="D2366" s="10" t="s">
        <v>28</v>
      </c>
      <c r="E2366" s="10" t="s">
        <v>29</v>
      </c>
      <c r="F2366" s="10">
        <v>30</v>
      </c>
      <c r="G2366" s="10" t="s">
        <v>6357</v>
      </c>
      <c r="H2366" s="10" t="s">
        <v>285</v>
      </c>
      <c r="I2366" s="10" t="s">
        <v>32</v>
      </c>
      <c r="J2366" s="11">
        <v>43673</v>
      </c>
      <c r="K2366" s="10">
        <v>23</v>
      </c>
      <c r="L2366" s="10" t="s">
        <v>33</v>
      </c>
      <c r="M2366" s="12"/>
      <c r="O2366">
        <f t="shared" si="593"/>
        <v>0</v>
      </c>
      <c r="Q2366" s="9" t="str">
        <f t="shared" si="578"/>
        <v>2426</v>
      </c>
      <c r="R2366" s="10" t="str">
        <f t="shared" si="579"/>
        <v>Elden</v>
      </c>
      <c r="S2366" s="10" t="str">
        <f t="shared" si="580"/>
        <v>Boudreaux</v>
      </c>
      <c r="T2366" s="10" t="str">
        <f t="shared" si="581"/>
        <v>Mr</v>
      </c>
      <c r="U2366" s="10" t="str">
        <f t="shared" si="582"/>
        <v>M</v>
      </c>
      <c r="V2366" s="10" t="str">
        <f t="shared" si="583"/>
        <v>30</v>
      </c>
      <c r="W2366" s="10" t="str">
        <f t="shared" si="584"/>
        <v>Hornblower Close</v>
      </c>
      <c r="X2366" s="10" t="str">
        <f t="shared" si="585"/>
        <v>se</v>
      </c>
      <c r="Y2366" s="10" t="str">
        <f t="shared" si="586"/>
        <v>Hornblower Close</v>
      </c>
      <c r="Z2366" s="10" t="str">
        <f t="shared" si="587"/>
        <v>Staffordshire</v>
      </c>
      <c r="AA2366" s="10" t="str">
        <f t="shared" si="588"/>
        <v>WC</v>
      </c>
      <c r="AB2366" s="11" t="str">
        <f t="shared" si="589"/>
        <v>43673</v>
      </c>
      <c r="AC2366" s="10" t="str">
        <f t="shared" si="590"/>
        <v>23</v>
      </c>
      <c r="AD2366" s="10" t="str">
        <f t="shared" si="591"/>
        <v>A3</v>
      </c>
      <c r="AE2366" s="12" t="str">
        <f t="shared" si="592"/>
        <v/>
      </c>
    </row>
    <row r="2367" spans="1:31" x14ac:dyDescent="0.25">
      <c r="A2367" s="5">
        <v>2427</v>
      </c>
      <c r="B2367" s="6" t="s">
        <v>6358</v>
      </c>
      <c r="C2367" s="6" t="s">
        <v>986</v>
      </c>
      <c r="D2367" s="6" t="s">
        <v>15</v>
      </c>
      <c r="E2367" s="6" t="s">
        <v>16</v>
      </c>
      <c r="F2367" s="6">
        <v>90</v>
      </c>
      <c r="G2367" s="6" t="s">
        <v>6359</v>
      </c>
      <c r="H2367" s="6" t="s">
        <v>651</v>
      </c>
      <c r="I2367" s="6" t="s">
        <v>32</v>
      </c>
      <c r="J2367" s="7">
        <v>43781</v>
      </c>
      <c r="K2367" s="6">
        <v>23</v>
      </c>
      <c r="L2367" s="6" t="s">
        <v>39</v>
      </c>
      <c r="M2367" s="8"/>
      <c r="O2367">
        <f t="shared" si="593"/>
        <v>0</v>
      </c>
      <c r="Q2367" s="5" t="str">
        <f t="shared" si="578"/>
        <v>2427</v>
      </c>
      <c r="R2367" s="6" t="str">
        <f t="shared" si="579"/>
        <v>Polly</v>
      </c>
      <c r="S2367" s="6" t="str">
        <f t="shared" si="580"/>
        <v>Polk</v>
      </c>
      <c r="T2367" s="6" t="str">
        <f t="shared" si="581"/>
        <v>Mrs</v>
      </c>
      <c r="U2367" s="6" t="str">
        <f t="shared" si="582"/>
        <v>F</v>
      </c>
      <c r="V2367" s="6" t="str">
        <f t="shared" si="583"/>
        <v>90</v>
      </c>
      <c r="W2367" s="6" t="str">
        <f t="shared" si="584"/>
        <v>Hornleigh Villas</v>
      </c>
      <c r="X2367" s="6" t="str">
        <f t="shared" si="585"/>
        <v>as</v>
      </c>
      <c r="Y2367" s="6" t="str">
        <f t="shared" si="586"/>
        <v>Hornleigh Villas</v>
      </c>
      <c r="Z2367" s="6" t="str">
        <f t="shared" si="587"/>
        <v>London</v>
      </c>
      <c r="AA2367" s="6" t="str">
        <f t="shared" si="588"/>
        <v>WC</v>
      </c>
      <c r="AB2367" s="7" t="str">
        <f t="shared" si="589"/>
        <v>43781</v>
      </c>
      <c r="AC2367" s="6" t="str">
        <f t="shared" si="590"/>
        <v>23</v>
      </c>
      <c r="AD2367" s="6" t="str">
        <f t="shared" si="591"/>
        <v>C1</v>
      </c>
      <c r="AE2367" s="8" t="str">
        <f t="shared" si="592"/>
        <v/>
      </c>
    </row>
    <row r="2368" spans="1:31" x14ac:dyDescent="0.25">
      <c r="A2368" s="9">
        <v>2428</v>
      </c>
      <c r="B2368" s="10" t="s">
        <v>1603</v>
      </c>
      <c r="C2368" s="10" t="s">
        <v>5145</v>
      </c>
      <c r="D2368" s="10" t="s">
        <v>28</v>
      </c>
      <c r="E2368" s="10" t="s">
        <v>29</v>
      </c>
      <c r="F2368" s="10">
        <v>30</v>
      </c>
      <c r="G2368" s="10" t="s">
        <v>6360</v>
      </c>
      <c r="H2368" s="10" t="s">
        <v>4871</v>
      </c>
      <c r="I2368" s="10" t="s">
        <v>108</v>
      </c>
      <c r="J2368" s="11">
        <v>43753</v>
      </c>
      <c r="K2368" s="10">
        <v>85</v>
      </c>
      <c r="L2368" s="10" t="s">
        <v>99</v>
      </c>
      <c r="M2368" s="12"/>
      <c r="O2368">
        <f t="shared" si="593"/>
        <v>0</v>
      </c>
      <c r="Q2368" s="9" t="str">
        <f t="shared" si="578"/>
        <v>2428</v>
      </c>
      <c r="R2368" s="10" t="str">
        <f t="shared" si="579"/>
        <v>Wilburn</v>
      </c>
      <c r="S2368" s="10" t="str">
        <f t="shared" si="580"/>
        <v>Lyon</v>
      </c>
      <c r="T2368" s="10" t="str">
        <f t="shared" si="581"/>
        <v>Mr</v>
      </c>
      <c r="U2368" s="10" t="str">
        <f t="shared" si="582"/>
        <v>M</v>
      </c>
      <c r="V2368" s="10" t="str">
        <f t="shared" si="583"/>
        <v>30</v>
      </c>
      <c r="W2368" s="10" t="str">
        <f t="shared" si="584"/>
        <v>Horse And</v>
      </c>
      <c r="X2368" s="10" t="str">
        <f t="shared" si="585"/>
        <v>nd</v>
      </c>
      <c r="Y2368" s="10" t="str">
        <f t="shared" si="586"/>
        <v>Horse And</v>
      </c>
      <c r="Z2368" s="10" t="str">
        <f t="shared" si="587"/>
        <v>Campbeltown</v>
      </c>
      <c r="AA2368" s="10" t="str">
        <f t="shared" si="588"/>
        <v>CB</v>
      </c>
      <c r="AB2368" s="11" t="str">
        <f t="shared" si="589"/>
        <v>43753</v>
      </c>
      <c r="AC2368" s="10" t="str">
        <f t="shared" si="590"/>
        <v>85</v>
      </c>
      <c r="AD2368" s="10" t="str">
        <f t="shared" si="591"/>
        <v>E</v>
      </c>
      <c r="AE2368" s="12" t="str">
        <f t="shared" si="592"/>
        <v/>
      </c>
    </row>
    <row r="2369" spans="1:31" x14ac:dyDescent="0.25">
      <c r="A2369" s="9">
        <v>2430</v>
      </c>
      <c r="B2369" s="10" t="s">
        <v>429</v>
      </c>
      <c r="C2369" s="10" t="s">
        <v>6000</v>
      </c>
      <c r="D2369" s="10" t="s">
        <v>41</v>
      </c>
      <c r="E2369" s="10" t="s">
        <v>16</v>
      </c>
      <c r="F2369" s="10">
        <v>30</v>
      </c>
      <c r="G2369" s="10" t="s">
        <v>6360</v>
      </c>
      <c r="H2369" s="10" t="s">
        <v>919</v>
      </c>
      <c r="I2369" s="10" t="s">
        <v>32</v>
      </c>
      <c r="J2369" s="11">
        <v>44310</v>
      </c>
      <c r="K2369" s="10">
        <v>18</v>
      </c>
      <c r="L2369" s="10" t="s">
        <v>78</v>
      </c>
      <c r="M2369" s="12"/>
      <c r="O2369">
        <f t="shared" si="593"/>
        <v>0</v>
      </c>
      <c r="Q2369" s="9" t="str">
        <f t="shared" si="578"/>
        <v>2430</v>
      </c>
      <c r="R2369" s="10" t="str">
        <f t="shared" si="579"/>
        <v>Micah</v>
      </c>
      <c r="S2369" s="10" t="str">
        <f t="shared" si="580"/>
        <v>Strong</v>
      </c>
      <c r="T2369" s="10" t="str">
        <f t="shared" si="581"/>
        <v>Ms</v>
      </c>
      <c r="U2369" s="10" t="str">
        <f t="shared" si="582"/>
        <v>F</v>
      </c>
      <c r="V2369" s="10" t="str">
        <f t="shared" si="583"/>
        <v>30</v>
      </c>
      <c r="W2369" s="10" t="str">
        <f t="shared" si="584"/>
        <v>Horse And</v>
      </c>
      <c r="X2369" s="10" t="str">
        <f t="shared" si="585"/>
        <v>nd</v>
      </c>
      <c r="Y2369" s="10" t="str">
        <f t="shared" si="586"/>
        <v>Horse And</v>
      </c>
      <c r="Z2369" s="10" t="str">
        <f t="shared" si="587"/>
        <v>Rye</v>
      </c>
      <c r="AA2369" s="10" t="str">
        <f t="shared" si="588"/>
        <v>WC</v>
      </c>
      <c r="AB2369" s="11" t="str">
        <f t="shared" si="589"/>
        <v>44310</v>
      </c>
      <c r="AC2369" s="10" t="str">
        <f t="shared" si="590"/>
        <v>18</v>
      </c>
      <c r="AD2369" s="10" t="str">
        <f t="shared" si="591"/>
        <v>C2</v>
      </c>
      <c r="AE2369" s="12" t="str">
        <f t="shared" si="592"/>
        <v/>
      </c>
    </row>
    <row r="2370" spans="1:31" x14ac:dyDescent="0.25">
      <c r="A2370" s="5">
        <v>2431</v>
      </c>
      <c r="B2370" s="6" t="s">
        <v>6361</v>
      </c>
      <c r="C2370" s="6" t="s">
        <v>2902</v>
      </c>
      <c r="D2370" s="6" t="s">
        <v>49</v>
      </c>
      <c r="E2370" s="6" t="s">
        <v>16</v>
      </c>
      <c r="F2370" s="6">
        <v>60</v>
      </c>
      <c r="G2370" s="6" t="s">
        <v>6362</v>
      </c>
      <c r="H2370" s="6" t="s">
        <v>637</v>
      </c>
      <c r="I2370" s="6" t="s">
        <v>291</v>
      </c>
      <c r="J2370" s="7">
        <v>43539</v>
      </c>
      <c r="K2370" s="6">
        <v>44</v>
      </c>
      <c r="L2370" s="6" t="s">
        <v>39</v>
      </c>
      <c r="M2370" s="8"/>
      <c r="O2370">
        <f t="shared" si="593"/>
        <v>0</v>
      </c>
      <c r="Q2370" s="5" t="str">
        <f t="shared" si="578"/>
        <v>2431</v>
      </c>
      <c r="R2370" s="6" t="str">
        <f t="shared" si="579"/>
        <v>Agustina</v>
      </c>
      <c r="S2370" s="6" t="str">
        <f t="shared" si="580"/>
        <v>Nix</v>
      </c>
      <c r="T2370" s="6" t="str">
        <f t="shared" si="581"/>
        <v>Miss</v>
      </c>
      <c r="U2370" s="6" t="str">
        <f t="shared" si="582"/>
        <v>F</v>
      </c>
      <c r="V2370" s="6" t="str">
        <f t="shared" si="583"/>
        <v>60</v>
      </c>
      <c r="W2370" s="6" t="str">
        <f t="shared" si="584"/>
        <v>Horse Guards</v>
      </c>
      <c r="X2370" s="6" t="str">
        <f t="shared" si="585"/>
        <v>ds</v>
      </c>
      <c r="Y2370" s="6" t="str">
        <f t="shared" si="586"/>
        <v>Horse Guards</v>
      </c>
      <c r="Z2370" s="6" t="str">
        <f t="shared" si="587"/>
        <v>Kent</v>
      </c>
      <c r="AA2370" s="6" t="str">
        <f t="shared" si="588"/>
        <v>HS</v>
      </c>
      <c r="AB2370" s="7" t="str">
        <f t="shared" si="589"/>
        <v>43539</v>
      </c>
      <c r="AC2370" s="6" t="str">
        <f t="shared" si="590"/>
        <v>44</v>
      </c>
      <c r="AD2370" s="6" t="str">
        <f t="shared" si="591"/>
        <v>C1</v>
      </c>
      <c r="AE2370" s="8" t="str">
        <f t="shared" si="592"/>
        <v/>
      </c>
    </row>
    <row r="2371" spans="1:31" x14ac:dyDescent="0.25">
      <c r="A2371" s="9">
        <v>2432</v>
      </c>
      <c r="B2371" s="10" t="s">
        <v>6363</v>
      </c>
      <c r="C2371" s="10" t="s">
        <v>2187</v>
      </c>
      <c r="D2371" s="10" t="s">
        <v>49</v>
      </c>
      <c r="E2371" s="10" t="s">
        <v>16</v>
      </c>
      <c r="F2371" s="10">
        <v>60</v>
      </c>
      <c r="G2371" s="10" t="s">
        <v>6364</v>
      </c>
      <c r="H2371" s="10" t="s">
        <v>6365</v>
      </c>
      <c r="I2371" s="10" t="s">
        <v>32</v>
      </c>
      <c r="J2371" s="11">
        <v>43798</v>
      </c>
      <c r="K2371" s="10">
        <v>2</v>
      </c>
      <c r="L2371" s="10" t="s">
        <v>68</v>
      </c>
      <c r="M2371" s="12"/>
      <c r="O2371">
        <f t="shared" si="593"/>
        <v>0</v>
      </c>
      <c r="Q2371" s="9" t="str">
        <f t="shared" si="578"/>
        <v>2432</v>
      </c>
      <c r="R2371" s="10" t="str">
        <f t="shared" si="579"/>
        <v>Elfriede</v>
      </c>
      <c r="S2371" s="10" t="str">
        <f t="shared" si="580"/>
        <v>Elliott</v>
      </c>
      <c r="T2371" s="10" t="str">
        <f t="shared" si="581"/>
        <v>Miss</v>
      </c>
      <c r="U2371" s="10" t="str">
        <f t="shared" si="582"/>
        <v>F</v>
      </c>
      <c r="V2371" s="10" t="str">
        <f t="shared" si="583"/>
        <v>60</v>
      </c>
      <c r="W2371" s="10" t="str">
        <f t="shared" si="584"/>
        <v>Horse Yard</v>
      </c>
      <c r="X2371" s="10" t="str">
        <f t="shared" si="585"/>
        <v>rd</v>
      </c>
      <c r="Y2371" s="10" t="str">
        <f t="shared" si="586"/>
        <v>Horse Yard</v>
      </c>
      <c r="Z2371" s="10" t="str">
        <f t="shared" si="587"/>
        <v>Newmilns</v>
      </c>
      <c r="AA2371" s="10" t="str">
        <f t="shared" si="588"/>
        <v>WC</v>
      </c>
      <c r="AB2371" s="11" t="str">
        <f t="shared" si="589"/>
        <v>43798</v>
      </c>
      <c r="AC2371" s="10" t="str">
        <f t="shared" si="590"/>
        <v>2</v>
      </c>
      <c r="AD2371" s="10" t="str">
        <f t="shared" si="591"/>
        <v>A2</v>
      </c>
      <c r="AE2371" s="12" t="str">
        <f t="shared" si="592"/>
        <v/>
      </c>
    </row>
    <row r="2372" spans="1:31" x14ac:dyDescent="0.25">
      <c r="A2372" s="5">
        <v>2433</v>
      </c>
      <c r="B2372" s="6" t="s">
        <v>3694</v>
      </c>
      <c r="C2372" s="6" t="s">
        <v>195</v>
      </c>
      <c r="D2372" s="6" t="s">
        <v>28</v>
      </c>
      <c r="E2372" s="6" t="s">
        <v>29</v>
      </c>
      <c r="F2372" s="6">
        <v>90</v>
      </c>
      <c r="G2372" s="6" t="s">
        <v>6366</v>
      </c>
      <c r="H2372" s="6" t="s">
        <v>1421</v>
      </c>
      <c r="I2372" s="6" t="s">
        <v>32</v>
      </c>
      <c r="J2372" s="7">
        <v>43675</v>
      </c>
      <c r="K2372" s="6">
        <v>13</v>
      </c>
      <c r="L2372" s="6" t="s">
        <v>68</v>
      </c>
      <c r="M2372" s="8"/>
      <c r="O2372">
        <f t="shared" si="593"/>
        <v>0</v>
      </c>
      <c r="Q2372" s="5" t="str">
        <f t="shared" si="578"/>
        <v>2433</v>
      </c>
      <c r="R2372" s="6" t="str">
        <f t="shared" si="579"/>
        <v>Stanford</v>
      </c>
      <c r="S2372" s="6" t="str">
        <f t="shared" si="580"/>
        <v>Key</v>
      </c>
      <c r="T2372" s="6" t="str">
        <f t="shared" si="581"/>
        <v>Mr</v>
      </c>
      <c r="U2372" s="6" t="str">
        <f t="shared" si="582"/>
        <v>M</v>
      </c>
      <c r="V2372" s="6" t="str">
        <f t="shared" si="583"/>
        <v>90</v>
      </c>
      <c r="W2372" s="6" t="str">
        <f t="shared" si="584"/>
        <v>Horseferry</v>
      </c>
      <c r="X2372" s="6" t="str">
        <f t="shared" si="585"/>
        <v>ry</v>
      </c>
      <c r="Y2372" s="6" t="str">
        <f t="shared" si="586"/>
        <v>Horseferry</v>
      </c>
      <c r="Z2372" s="6" t="str">
        <f t="shared" si="587"/>
        <v>Minehead</v>
      </c>
      <c r="AA2372" s="6" t="str">
        <f t="shared" si="588"/>
        <v>WC</v>
      </c>
      <c r="AB2372" s="7" t="str">
        <f t="shared" si="589"/>
        <v>43675</v>
      </c>
      <c r="AC2372" s="6" t="str">
        <f t="shared" si="590"/>
        <v>13</v>
      </c>
      <c r="AD2372" s="6" t="str">
        <f t="shared" si="591"/>
        <v>A2</v>
      </c>
      <c r="AE2372" s="8" t="str">
        <f t="shared" si="592"/>
        <v/>
      </c>
    </row>
    <row r="2373" spans="1:31" x14ac:dyDescent="0.25">
      <c r="A2373" s="9">
        <v>2434</v>
      </c>
      <c r="B2373" s="10" t="s">
        <v>5298</v>
      </c>
      <c r="C2373" s="10" t="s">
        <v>1920</v>
      </c>
      <c r="D2373" s="10" t="s">
        <v>15</v>
      </c>
      <c r="E2373" s="10" t="s">
        <v>16</v>
      </c>
      <c r="F2373" s="10">
        <v>60</v>
      </c>
      <c r="G2373" s="10" t="s">
        <v>6367</v>
      </c>
      <c r="H2373" s="10" t="s">
        <v>1331</v>
      </c>
      <c r="I2373" s="10" t="s">
        <v>127</v>
      </c>
      <c r="J2373" s="11">
        <v>43824</v>
      </c>
      <c r="K2373" s="10">
        <v>3</v>
      </c>
      <c r="L2373" s="10" t="s">
        <v>78</v>
      </c>
      <c r="M2373" s="12"/>
      <c r="O2373">
        <f t="shared" si="593"/>
        <v>0</v>
      </c>
      <c r="Q2373" s="9" t="str">
        <f t="shared" si="578"/>
        <v>2434</v>
      </c>
      <c r="R2373" s="10" t="str">
        <f t="shared" si="579"/>
        <v>Erline</v>
      </c>
      <c r="S2373" s="10" t="str">
        <f t="shared" si="580"/>
        <v>Aaron</v>
      </c>
      <c r="T2373" s="10" t="str">
        <f t="shared" si="581"/>
        <v>Mrs</v>
      </c>
      <c r="U2373" s="10" t="str">
        <f t="shared" si="582"/>
        <v>F</v>
      </c>
      <c r="V2373" s="10" t="str">
        <f t="shared" si="583"/>
        <v>60</v>
      </c>
      <c r="W2373" s="10" t="str">
        <f t="shared" si="584"/>
        <v>Horseferry Wharf</v>
      </c>
      <c r="X2373" s="10" t="str">
        <f t="shared" si="585"/>
        <v>rf</v>
      </c>
      <c r="Y2373" s="10" t="str">
        <f t="shared" si="586"/>
        <v>Horseferry Wharf</v>
      </c>
      <c r="Z2373" s="10" t="str">
        <f t="shared" si="587"/>
        <v>Callington</v>
      </c>
      <c r="AA2373" s="10" t="str">
        <f t="shared" si="588"/>
        <v>WS</v>
      </c>
      <c r="AB2373" s="11" t="str">
        <f t="shared" si="589"/>
        <v>43824</v>
      </c>
      <c r="AC2373" s="10" t="str">
        <f t="shared" si="590"/>
        <v>3</v>
      </c>
      <c r="AD2373" s="10" t="str">
        <f t="shared" si="591"/>
        <v>C2</v>
      </c>
      <c r="AE2373" s="12" t="str">
        <f t="shared" si="592"/>
        <v/>
      </c>
    </row>
    <row r="2374" spans="1:31" x14ac:dyDescent="0.25">
      <c r="A2374" s="5">
        <v>2435</v>
      </c>
      <c r="B2374" s="6" t="s">
        <v>5921</v>
      </c>
      <c r="C2374" s="6" t="s">
        <v>6368</v>
      </c>
      <c r="D2374" s="6" t="s">
        <v>28</v>
      </c>
      <c r="E2374" s="6" t="s">
        <v>29</v>
      </c>
      <c r="F2374" s="6">
        <v>90</v>
      </c>
      <c r="G2374" s="6" t="s">
        <v>6369</v>
      </c>
      <c r="H2374" s="6" t="s">
        <v>1530</v>
      </c>
      <c r="I2374" s="6" t="s">
        <v>291</v>
      </c>
      <c r="J2374" s="7">
        <v>43725</v>
      </c>
      <c r="K2374" s="6">
        <v>64</v>
      </c>
      <c r="L2374" s="6" t="s">
        <v>39</v>
      </c>
      <c r="M2374" s="8"/>
      <c r="O2374">
        <f t="shared" si="593"/>
        <v>0</v>
      </c>
      <c r="Q2374" s="5" t="str">
        <f t="shared" ref="Q2374:Q2437" si="594">TRIM(A2374)</f>
        <v>2435</v>
      </c>
      <c r="R2374" s="6" t="str">
        <f t="shared" ref="R2374:R2437" si="595">TRIM(B2374)</f>
        <v>Antwan</v>
      </c>
      <c r="S2374" s="6" t="str">
        <f t="shared" ref="S2374:S2437" si="596">TRIM(C2374)</f>
        <v>Richard</v>
      </c>
      <c r="T2374" s="6" t="str">
        <f t="shared" ref="T2374:T2437" si="597">TRIM(D2374)</f>
        <v>Mr</v>
      </c>
      <c r="U2374" s="6" t="str">
        <f t="shared" ref="U2374:U2437" si="598">IF(ISNUMBER(SEARCH("f",TRIM(E2374))),"F","M")</f>
        <v>M</v>
      </c>
      <c r="V2374" s="6" t="str">
        <f t="shared" ref="V2374:V2437" si="599">TRIM(F2374)</f>
        <v>90</v>
      </c>
      <c r="W2374" s="6" t="str">
        <f t="shared" ref="W2374:W2437" si="600">SUBSTITUTE(SUBSTITUTE(SUBSTITUTE(PROPER(TRIM(G2374)),"(?)","")," (No",""),"'S","'s")</f>
        <v>Horselydown Place</v>
      </c>
      <c r="X2374" s="6" t="str">
        <f t="shared" ref="X2374:X2437" si="601">RIGHT(W2374,2)</f>
        <v>ce</v>
      </c>
      <c r="Y2374" s="6" t="str">
        <f t="shared" ref="Y2374:Y2437" si="602">IF(OR(X2374="St",X2374="Av",X2374="Pl"),SUBSTITUTE(SUBSTITUTE(SUBSTITUTE(SUBSTITUTE(SUBSTITUTE(SUBSTITUTE(SUBSTITUTE(W2374,"Rd","Road"),"St","Street"),"Cls", "Close"),"Plc","Place"),"Bldgs","Buildings"),"Av","Avenue"),"Pl","Place"),SUBSTITUTE(SUBSTITUTE(SUBSTITUTE(SUBSTITUTE(SUBSTITUTE(W2374,"Rd","Road"),"Cls", "Close"),"Plc","Place"),"Bldgs","Buildings"),"Crt","Court"))</f>
        <v>Horselydown Place</v>
      </c>
      <c r="Z2374" s="6" t="str">
        <f t="shared" ref="Z2374:Z2437" si="603">TRIM(H2374)</f>
        <v>Kirkwall</v>
      </c>
      <c r="AA2374" s="6" t="str">
        <f t="shared" ref="AA2374:AA2437" si="604">TRIM(I2374)</f>
        <v>HS</v>
      </c>
      <c r="AB2374" s="7" t="str">
        <f t="shared" ref="AB2374:AB2437" si="605">TRIM(J2374)</f>
        <v>43725</v>
      </c>
      <c r="AC2374" s="6" t="str">
        <f t="shared" ref="AC2374:AC2437" si="606">TRIM(K2374)</f>
        <v>64</v>
      </c>
      <c r="AD2374" s="6" t="str">
        <f t="shared" ref="AD2374:AD2437" si="607">TRIM(L2374)</f>
        <v>C1</v>
      </c>
      <c r="AE2374" s="8" t="str">
        <f t="shared" ref="AE2374:AE2437" si="608">TRIM(M2374)</f>
        <v/>
      </c>
    </row>
    <row r="2375" spans="1:31" x14ac:dyDescent="0.25">
      <c r="A2375" s="9">
        <v>2436</v>
      </c>
      <c r="B2375" s="10" t="s">
        <v>6370</v>
      </c>
      <c r="C2375" s="10" t="s">
        <v>3006</v>
      </c>
      <c r="D2375" s="10" t="s">
        <v>15</v>
      </c>
      <c r="E2375" s="10" t="s">
        <v>16</v>
      </c>
      <c r="F2375" s="10">
        <v>90</v>
      </c>
      <c r="G2375" s="10" t="s">
        <v>6371</v>
      </c>
      <c r="H2375" s="10" t="s">
        <v>4883</v>
      </c>
      <c r="I2375" s="10" t="s">
        <v>32</v>
      </c>
      <c r="J2375" s="11">
        <v>44073</v>
      </c>
      <c r="K2375" s="10">
        <v>73</v>
      </c>
      <c r="L2375" s="10" t="s">
        <v>157</v>
      </c>
      <c r="M2375" s="12"/>
      <c r="O2375">
        <f t="shared" si="593"/>
        <v>0</v>
      </c>
      <c r="Q2375" s="9" t="str">
        <f t="shared" si="594"/>
        <v>2436</v>
      </c>
      <c r="R2375" s="10" t="str">
        <f t="shared" si="595"/>
        <v>Erika</v>
      </c>
      <c r="S2375" s="10" t="str">
        <f t="shared" si="596"/>
        <v>Ladd</v>
      </c>
      <c r="T2375" s="10" t="str">
        <f t="shared" si="597"/>
        <v>Mrs</v>
      </c>
      <c r="U2375" s="10" t="str">
        <f t="shared" si="598"/>
        <v>F</v>
      </c>
      <c r="V2375" s="10" t="str">
        <f t="shared" si="599"/>
        <v>90</v>
      </c>
      <c r="W2375" s="10" t="str">
        <f t="shared" si="600"/>
        <v>Horseshoe Lane</v>
      </c>
      <c r="X2375" s="10" t="str">
        <f t="shared" si="601"/>
        <v>ne</v>
      </c>
      <c r="Y2375" s="10" t="str">
        <f t="shared" si="602"/>
        <v>Horseshoe Lane</v>
      </c>
      <c r="Z2375" s="10" t="str">
        <f t="shared" si="603"/>
        <v>Moor Row</v>
      </c>
      <c r="AA2375" s="10" t="str">
        <f t="shared" si="604"/>
        <v>WC</v>
      </c>
      <c r="AB2375" s="11" t="str">
        <f t="shared" si="605"/>
        <v>44073</v>
      </c>
      <c r="AC2375" s="10" t="str">
        <f t="shared" si="606"/>
        <v>73</v>
      </c>
      <c r="AD2375" s="10" t="str">
        <f t="shared" si="607"/>
        <v>C3</v>
      </c>
      <c r="AE2375" s="12" t="str">
        <f t="shared" si="608"/>
        <v/>
      </c>
    </row>
    <row r="2376" spans="1:31" x14ac:dyDescent="0.25">
      <c r="A2376" s="5">
        <v>2437</v>
      </c>
      <c r="B2376" s="6" t="s">
        <v>6372</v>
      </c>
      <c r="C2376" s="6" t="s">
        <v>5195</v>
      </c>
      <c r="D2376" s="6" t="s">
        <v>15</v>
      </c>
      <c r="E2376" s="6" t="s">
        <v>16</v>
      </c>
      <c r="F2376" s="6">
        <v>30</v>
      </c>
      <c r="G2376" s="6" t="s">
        <v>6373</v>
      </c>
      <c r="H2376" s="6" t="s">
        <v>4303</v>
      </c>
      <c r="I2376" s="6" t="s">
        <v>32</v>
      </c>
      <c r="J2376" s="7">
        <v>44095</v>
      </c>
      <c r="K2376" s="6">
        <v>94</v>
      </c>
      <c r="L2376" s="6" t="s">
        <v>39</v>
      </c>
      <c r="M2376" s="8"/>
      <c r="O2376">
        <f t="shared" si="593"/>
        <v>0</v>
      </c>
      <c r="Q2376" s="5" t="str">
        <f t="shared" si="594"/>
        <v>2437</v>
      </c>
      <c r="R2376" s="6" t="str">
        <f t="shared" si="595"/>
        <v>Lorean</v>
      </c>
      <c r="S2376" s="6" t="str">
        <f t="shared" si="596"/>
        <v>Buckley</v>
      </c>
      <c r="T2376" s="6" t="str">
        <f t="shared" si="597"/>
        <v>Mrs</v>
      </c>
      <c r="U2376" s="6" t="str">
        <f t="shared" si="598"/>
        <v>F</v>
      </c>
      <c r="V2376" s="6" t="str">
        <f t="shared" si="599"/>
        <v>30</v>
      </c>
      <c r="W2376" s="6" t="str">
        <f t="shared" si="600"/>
        <v>Horsfeld Road</v>
      </c>
      <c r="X2376" s="6" t="str">
        <f t="shared" si="601"/>
        <v>ad</v>
      </c>
      <c r="Y2376" s="6" t="str">
        <f t="shared" si="602"/>
        <v>Horsfeld Road</v>
      </c>
      <c r="Z2376" s="6" t="str">
        <f t="shared" si="603"/>
        <v>Sandy</v>
      </c>
      <c r="AA2376" s="6" t="str">
        <f t="shared" si="604"/>
        <v>WC</v>
      </c>
      <c r="AB2376" s="7" t="str">
        <f t="shared" si="605"/>
        <v>44095</v>
      </c>
      <c r="AC2376" s="6" t="str">
        <f t="shared" si="606"/>
        <v>94</v>
      </c>
      <c r="AD2376" s="6" t="str">
        <f t="shared" si="607"/>
        <v>C1</v>
      </c>
      <c r="AE2376" s="8" t="str">
        <f t="shared" si="608"/>
        <v/>
      </c>
    </row>
    <row r="2377" spans="1:31" x14ac:dyDescent="0.25">
      <c r="A2377" s="5">
        <v>2439</v>
      </c>
      <c r="B2377" s="6" t="s">
        <v>6374</v>
      </c>
      <c r="C2377" s="6" t="s">
        <v>2709</v>
      </c>
      <c r="D2377" s="6" t="s">
        <v>41</v>
      </c>
      <c r="E2377" s="6" t="s">
        <v>16</v>
      </c>
      <c r="F2377" s="6">
        <v>30</v>
      </c>
      <c r="G2377" s="6" t="s">
        <v>6375</v>
      </c>
      <c r="H2377" s="6" t="s">
        <v>5430</v>
      </c>
      <c r="I2377" s="6" t="s">
        <v>32</v>
      </c>
      <c r="J2377" s="7">
        <v>44008</v>
      </c>
      <c r="K2377" s="6">
        <v>34</v>
      </c>
      <c r="L2377" s="6" t="s">
        <v>52</v>
      </c>
      <c r="M2377" s="8"/>
      <c r="O2377">
        <f t="shared" si="593"/>
        <v>0</v>
      </c>
      <c r="Q2377" s="5" t="str">
        <f t="shared" si="594"/>
        <v>2439</v>
      </c>
      <c r="R2377" s="6" t="str">
        <f t="shared" si="595"/>
        <v>Ferne</v>
      </c>
      <c r="S2377" s="6" t="str">
        <f t="shared" si="596"/>
        <v>Shearer</v>
      </c>
      <c r="T2377" s="6" t="str">
        <f t="shared" si="597"/>
        <v>Ms</v>
      </c>
      <c r="U2377" s="6" t="str">
        <f t="shared" si="598"/>
        <v>F</v>
      </c>
      <c r="V2377" s="6" t="str">
        <f t="shared" si="599"/>
        <v>30</v>
      </c>
      <c r="W2377" s="6" t="str">
        <f t="shared" si="600"/>
        <v>Horsley Road</v>
      </c>
      <c r="X2377" s="6" t="str">
        <f t="shared" si="601"/>
        <v>ad</v>
      </c>
      <c r="Y2377" s="6" t="str">
        <f t="shared" si="602"/>
        <v>Horsley Road</v>
      </c>
      <c r="Z2377" s="6" t="str">
        <f t="shared" si="603"/>
        <v>Tarporley</v>
      </c>
      <c r="AA2377" s="6" t="str">
        <f t="shared" si="604"/>
        <v>WC</v>
      </c>
      <c r="AB2377" s="7" t="str">
        <f t="shared" si="605"/>
        <v>44008</v>
      </c>
      <c r="AC2377" s="6" t="str">
        <f t="shared" si="606"/>
        <v>34</v>
      </c>
      <c r="AD2377" s="6" t="str">
        <f t="shared" si="607"/>
        <v>A1</v>
      </c>
      <c r="AE2377" s="8" t="str">
        <f t="shared" si="608"/>
        <v/>
      </c>
    </row>
    <row r="2378" spans="1:31" x14ac:dyDescent="0.25">
      <c r="A2378" s="9">
        <v>2440</v>
      </c>
      <c r="B2378" s="10" t="s">
        <v>53</v>
      </c>
      <c r="C2378" s="10" t="s">
        <v>1616</v>
      </c>
      <c r="D2378" s="10" t="s">
        <v>28</v>
      </c>
      <c r="E2378" s="10" t="s">
        <v>29</v>
      </c>
      <c r="F2378" s="10">
        <v>30</v>
      </c>
      <c r="G2378" s="10" t="s">
        <v>6376</v>
      </c>
      <c r="H2378" s="10" t="s">
        <v>401</v>
      </c>
      <c r="I2378" s="10" t="s">
        <v>32</v>
      </c>
      <c r="J2378" s="11">
        <v>44191</v>
      </c>
      <c r="K2378" s="10">
        <v>92</v>
      </c>
      <c r="L2378" s="10" t="s">
        <v>52</v>
      </c>
      <c r="M2378" s="12"/>
      <c r="O2378">
        <f t="shared" ref="O2378:O2441" si="609">COUNTBLANK(A2378:L2378)+COUNTIF(K2378,0)</f>
        <v>0</v>
      </c>
      <c r="Q2378" s="9" t="str">
        <f t="shared" si="594"/>
        <v>2440</v>
      </c>
      <c r="R2378" s="10" t="str">
        <f t="shared" si="595"/>
        <v>Benito</v>
      </c>
      <c r="S2378" s="10" t="str">
        <f t="shared" si="596"/>
        <v>Seymour</v>
      </c>
      <c r="T2378" s="10" t="str">
        <f t="shared" si="597"/>
        <v>Mr</v>
      </c>
      <c r="U2378" s="10" t="str">
        <f t="shared" si="598"/>
        <v>M</v>
      </c>
      <c r="V2378" s="10" t="str">
        <f t="shared" si="599"/>
        <v>30</v>
      </c>
      <c r="W2378" s="10" t="str">
        <f t="shared" si="600"/>
        <v>Horsley Street</v>
      </c>
      <c r="X2378" s="10" t="str">
        <f t="shared" si="601"/>
        <v>et</v>
      </c>
      <c r="Y2378" s="10" t="str">
        <f t="shared" si="602"/>
        <v>Horsley Street</v>
      </c>
      <c r="Z2378" s="10" t="str">
        <f t="shared" si="603"/>
        <v>March</v>
      </c>
      <c r="AA2378" s="10" t="str">
        <f t="shared" si="604"/>
        <v>WC</v>
      </c>
      <c r="AB2378" s="11" t="str">
        <f t="shared" si="605"/>
        <v>44191</v>
      </c>
      <c r="AC2378" s="10" t="str">
        <f t="shared" si="606"/>
        <v>92</v>
      </c>
      <c r="AD2378" s="10" t="str">
        <f t="shared" si="607"/>
        <v>A1</v>
      </c>
      <c r="AE2378" s="12" t="str">
        <f t="shared" si="608"/>
        <v/>
      </c>
    </row>
    <row r="2379" spans="1:31" x14ac:dyDescent="0.25">
      <c r="A2379" s="5">
        <v>2441</v>
      </c>
      <c r="B2379" s="6" t="s">
        <v>3400</v>
      </c>
      <c r="C2379" s="6" t="s">
        <v>4584</v>
      </c>
      <c r="D2379" s="6" t="s">
        <v>28</v>
      </c>
      <c r="E2379" s="6" t="s">
        <v>29</v>
      </c>
      <c r="F2379" s="6">
        <v>30</v>
      </c>
      <c r="G2379" s="6" t="s">
        <v>6377</v>
      </c>
      <c r="H2379" s="6" t="s">
        <v>4662</v>
      </c>
      <c r="I2379" s="6" t="s">
        <v>881</v>
      </c>
      <c r="J2379" s="7">
        <v>43540</v>
      </c>
      <c r="K2379" s="6">
        <v>60</v>
      </c>
      <c r="L2379" s="6" t="s">
        <v>44</v>
      </c>
      <c r="M2379" s="8"/>
      <c r="O2379">
        <f t="shared" si="609"/>
        <v>0</v>
      </c>
      <c r="Q2379" s="5" t="str">
        <f t="shared" si="594"/>
        <v>2441</v>
      </c>
      <c r="R2379" s="6" t="str">
        <f t="shared" si="595"/>
        <v>Rolland</v>
      </c>
      <c r="S2379" s="6" t="str">
        <f t="shared" si="596"/>
        <v>Smart</v>
      </c>
      <c r="T2379" s="6" t="str">
        <f t="shared" si="597"/>
        <v>Mr</v>
      </c>
      <c r="U2379" s="6" t="str">
        <f t="shared" si="598"/>
        <v>M</v>
      </c>
      <c r="V2379" s="6" t="str">
        <f t="shared" si="599"/>
        <v>30</v>
      </c>
      <c r="W2379" s="6" t="str">
        <f t="shared" si="600"/>
        <v>Horsleydown Lane</v>
      </c>
      <c r="X2379" s="6" t="str">
        <f t="shared" si="601"/>
        <v>ne</v>
      </c>
      <c r="Y2379" s="6" t="str">
        <f t="shared" si="602"/>
        <v>Horsleydown Lane</v>
      </c>
      <c r="Z2379" s="6" t="str">
        <f t="shared" si="603"/>
        <v>Innerleithen</v>
      </c>
      <c r="AA2379" s="6" t="str">
        <f t="shared" si="604"/>
        <v>LS</v>
      </c>
      <c r="AB2379" s="7" t="str">
        <f t="shared" si="605"/>
        <v>43540</v>
      </c>
      <c r="AC2379" s="6" t="str">
        <f t="shared" si="606"/>
        <v>60</v>
      </c>
      <c r="AD2379" s="6" t="str">
        <f t="shared" si="607"/>
        <v>D</v>
      </c>
      <c r="AE2379" s="8" t="str">
        <f t="shared" si="608"/>
        <v/>
      </c>
    </row>
    <row r="2380" spans="1:31" x14ac:dyDescent="0.25">
      <c r="A2380" s="9">
        <v>2442</v>
      </c>
      <c r="B2380" s="10" t="s">
        <v>1974</v>
      </c>
      <c r="C2380" s="10" t="s">
        <v>631</v>
      </c>
      <c r="D2380" s="10" t="s">
        <v>28</v>
      </c>
      <c r="E2380" s="10" t="s">
        <v>29</v>
      </c>
      <c r="F2380" s="10">
        <v>60</v>
      </c>
      <c r="G2380" s="10" t="s">
        <v>6378</v>
      </c>
      <c r="H2380" s="10" t="s">
        <v>5853</v>
      </c>
      <c r="I2380" s="10" t="s">
        <v>834</v>
      </c>
      <c r="J2380" s="11">
        <v>43891</v>
      </c>
      <c r="K2380" s="10">
        <v>79</v>
      </c>
      <c r="L2380" s="10" t="s">
        <v>68</v>
      </c>
      <c r="M2380" s="12"/>
      <c r="O2380">
        <f t="shared" si="609"/>
        <v>0</v>
      </c>
      <c r="Q2380" s="9" t="str">
        <f t="shared" si="594"/>
        <v>2442</v>
      </c>
      <c r="R2380" s="10" t="str">
        <f t="shared" si="595"/>
        <v>Neville</v>
      </c>
      <c r="S2380" s="10" t="str">
        <f t="shared" si="596"/>
        <v>Chambers</v>
      </c>
      <c r="T2380" s="10" t="str">
        <f t="shared" si="597"/>
        <v>Mr</v>
      </c>
      <c r="U2380" s="10" t="str">
        <f t="shared" si="598"/>
        <v>M</v>
      </c>
      <c r="V2380" s="10" t="str">
        <f t="shared" si="599"/>
        <v>60</v>
      </c>
      <c r="W2380" s="10" t="str">
        <f t="shared" si="600"/>
        <v>Horticultural Place</v>
      </c>
      <c r="X2380" s="10" t="str">
        <f t="shared" si="601"/>
        <v>ce</v>
      </c>
      <c r="Y2380" s="10" t="str">
        <f t="shared" si="602"/>
        <v>Horticultural Place</v>
      </c>
      <c r="Z2380" s="10" t="str">
        <f t="shared" si="603"/>
        <v>Arthog</v>
      </c>
      <c r="AA2380" s="10" t="str">
        <f t="shared" si="604"/>
        <v>SG</v>
      </c>
      <c r="AB2380" s="11" t="str">
        <f t="shared" si="605"/>
        <v>43891</v>
      </c>
      <c r="AC2380" s="10" t="str">
        <f t="shared" si="606"/>
        <v>79</v>
      </c>
      <c r="AD2380" s="10" t="str">
        <f t="shared" si="607"/>
        <v>A2</v>
      </c>
      <c r="AE2380" s="12" t="str">
        <f t="shared" si="608"/>
        <v/>
      </c>
    </row>
    <row r="2381" spans="1:31" x14ac:dyDescent="0.25">
      <c r="A2381" s="5">
        <v>2443</v>
      </c>
      <c r="B2381" s="6" t="s">
        <v>1221</v>
      </c>
      <c r="C2381" s="6" t="s">
        <v>6379</v>
      </c>
      <c r="D2381" s="6" t="s">
        <v>28</v>
      </c>
      <c r="E2381" s="6" t="s">
        <v>29</v>
      </c>
      <c r="F2381" s="6">
        <v>60</v>
      </c>
      <c r="G2381" s="6" t="s">
        <v>6380</v>
      </c>
      <c r="H2381" s="6" t="s">
        <v>6048</v>
      </c>
      <c r="I2381" s="6" t="s">
        <v>291</v>
      </c>
      <c r="J2381" s="7">
        <v>43483</v>
      </c>
      <c r="K2381" s="6">
        <v>13</v>
      </c>
      <c r="L2381" s="6" t="s">
        <v>20</v>
      </c>
      <c r="M2381" s="8"/>
      <c r="O2381">
        <f t="shared" si="609"/>
        <v>0</v>
      </c>
      <c r="Q2381" s="5" t="str">
        <f t="shared" si="594"/>
        <v>2443</v>
      </c>
      <c r="R2381" s="6" t="str">
        <f t="shared" si="595"/>
        <v>Young</v>
      </c>
      <c r="S2381" s="6" t="str">
        <f t="shared" si="596"/>
        <v>Leonard</v>
      </c>
      <c r="T2381" s="6" t="str">
        <f t="shared" si="597"/>
        <v>Mr</v>
      </c>
      <c r="U2381" s="6" t="str">
        <f t="shared" si="598"/>
        <v>M</v>
      </c>
      <c r="V2381" s="6" t="str">
        <f t="shared" si="599"/>
        <v>60</v>
      </c>
      <c r="W2381" s="6" t="str">
        <f t="shared" si="600"/>
        <v>Hosier Street</v>
      </c>
      <c r="X2381" s="6" t="str">
        <f t="shared" si="601"/>
        <v>et</v>
      </c>
      <c r="Y2381" s="6" t="str">
        <f t="shared" si="602"/>
        <v>Hosier Street</v>
      </c>
      <c r="Z2381" s="6" t="str">
        <f t="shared" si="603"/>
        <v>Isle Of Lewis</v>
      </c>
      <c r="AA2381" s="6" t="str">
        <f t="shared" si="604"/>
        <v>HS</v>
      </c>
      <c r="AB2381" s="7" t="str">
        <f t="shared" si="605"/>
        <v>43483</v>
      </c>
      <c r="AC2381" s="6" t="str">
        <f t="shared" si="606"/>
        <v>13</v>
      </c>
      <c r="AD2381" s="6" t="str">
        <f t="shared" si="607"/>
        <v>B</v>
      </c>
      <c r="AE2381" s="8" t="str">
        <f t="shared" si="608"/>
        <v/>
      </c>
    </row>
    <row r="2382" spans="1:31" x14ac:dyDescent="0.25">
      <c r="A2382" s="9">
        <v>2444</v>
      </c>
      <c r="B2382" s="10" t="s">
        <v>2257</v>
      </c>
      <c r="C2382" s="10" t="s">
        <v>3304</v>
      </c>
      <c r="D2382" s="10" t="s">
        <v>28</v>
      </c>
      <c r="E2382" s="10" t="s">
        <v>29</v>
      </c>
      <c r="F2382" s="10">
        <v>60</v>
      </c>
      <c r="G2382" s="10" t="s">
        <v>6381</v>
      </c>
      <c r="H2382" s="10" t="s">
        <v>51</v>
      </c>
      <c r="I2382" s="10" t="s">
        <v>32</v>
      </c>
      <c r="J2382" s="11">
        <v>44469</v>
      </c>
      <c r="K2382" s="10">
        <v>95</v>
      </c>
      <c r="L2382" s="10" t="s">
        <v>52</v>
      </c>
      <c r="M2382" s="12"/>
      <c r="O2382">
        <f t="shared" si="609"/>
        <v>0</v>
      </c>
      <c r="Q2382" s="9" t="str">
        <f t="shared" si="594"/>
        <v>2444</v>
      </c>
      <c r="R2382" s="10" t="str">
        <f t="shared" si="595"/>
        <v>Lincoln</v>
      </c>
      <c r="S2382" s="10" t="str">
        <f t="shared" si="596"/>
        <v>Hammond</v>
      </c>
      <c r="T2382" s="10" t="str">
        <f t="shared" si="597"/>
        <v>Mr</v>
      </c>
      <c r="U2382" s="10" t="str">
        <f t="shared" si="598"/>
        <v>M</v>
      </c>
      <c r="V2382" s="10" t="str">
        <f t="shared" si="599"/>
        <v>60</v>
      </c>
      <c r="W2382" s="10" t="str">
        <f t="shared" si="600"/>
        <v>Hotham Street</v>
      </c>
      <c r="X2382" s="10" t="str">
        <f t="shared" si="601"/>
        <v>et</v>
      </c>
      <c r="Y2382" s="10" t="str">
        <f t="shared" si="602"/>
        <v>Hotham Street</v>
      </c>
      <c r="Z2382" s="10" t="str">
        <f t="shared" si="603"/>
        <v>Tadworth</v>
      </c>
      <c r="AA2382" s="10" t="str">
        <f t="shared" si="604"/>
        <v>WC</v>
      </c>
      <c r="AB2382" s="11" t="str">
        <f t="shared" si="605"/>
        <v>44469</v>
      </c>
      <c r="AC2382" s="10" t="str">
        <f t="shared" si="606"/>
        <v>95</v>
      </c>
      <c r="AD2382" s="10" t="str">
        <f t="shared" si="607"/>
        <v>A1</v>
      </c>
      <c r="AE2382" s="12" t="str">
        <f t="shared" si="608"/>
        <v/>
      </c>
    </row>
    <row r="2383" spans="1:31" x14ac:dyDescent="0.25">
      <c r="A2383" s="5">
        <v>2445</v>
      </c>
      <c r="B2383" s="6" t="s">
        <v>3927</v>
      </c>
      <c r="C2383" s="6" t="s">
        <v>2133</v>
      </c>
      <c r="D2383" s="6" t="s">
        <v>28</v>
      </c>
      <c r="E2383" s="6" t="s">
        <v>29</v>
      </c>
      <c r="F2383" s="6">
        <v>30</v>
      </c>
      <c r="G2383" s="6" t="s">
        <v>6382</v>
      </c>
      <c r="H2383" s="6" t="s">
        <v>1077</v>
      </c>
      <c r="I2383" s="6" t="s">
        <v>1078</v>
      </c>
      <c r="J2383" s="7">
        <v>44511</v>
      </c>
      <c r="K2383" s="6">
        <v>19</v>
      </c>
      <c r="L2383" s="6" t="s">
        <v>33</v>
      </c>
      <c r="M2383" s="8"/>
      <c r="O2383">
        <f t="shared" si="609"/>
        <v>0</v>
      </c>
      <c r="Q2383" s="5" t="str">
        <f t="shared" si="594"/>
        <v>2445</v>
      </c>
      <c r="R2383" s="6" t="str">
        <f t="shared" si="595"/>
        <v>Lester</v>
      </c>
      <c r="S2383" s="6" t="str">
        <f t="shared" si="596"/>
        <v>Savage</v>
      </c>
      <c r="T2383" s="6" t="str">
        <f t="shared" si="597"/>
        <v>Mr</v>
      </c>
      <c r="U2383" s="6" t="str">
        <f t="shared" si="598"/>
        <v>M</v>
      </c>
      <c r="V2383" s="6" t="str">
        <f t="shared" si="599"/>
        <v>30</v>
      </c>
      <c r="W2383" s="6" t="str">
        <f t="shared" si="600"/>
        <v>Hove Street</v>
      </c>
      <c r="X2383" s="6" t="str">
        <f t="shared" si="601"/>
        <v>et</v>
      </c>
      <c r="Y2383" s="6" t="str">
        <f t="shared" si="602"/>
        <v>Hove Street</v>
      </c>
      <c r="Z2383" s="6" t="str">
        <f t="shared" si="603"/>
        <v>Brentwood</v>
      </c>
      <c r="AA2383" s="6" t="str">
        <f t="shared" si="604"/>
        <v>LD</v>
      </c>
      <c r="AB2383" s="7" t="str">
        <f t="shared" si="605"/>
        <v>44511</v>
      </c>
      <c r="AC2383" s="6" t="str">
        <f t="shared" si="606"/>
        <v>19</v>
      </c>
      <c r="AD2383" s="6" t="str">
        <f t="shared" si="607"/>
        <v>A3</v>
      </c>
      <c r="AE2383" s="8" t="str">
        <f t="shared" si="608"/>
        <v/>
      </c>
    </row>
    <row r="2384" spans="1:31" x14ac:dyDescent="0.25">
      <c r="A2384" s="9">
        <v>2446</v>
      </c>
      <c r="B2384" s="10" t="s">
        <v>5227</v>
      </c>
      <c r="C2384" s="10" t="s">
        <v>495</v>
      </c>
      <c r="D2384" s="10" t="s">
        <v>49</v>
      </c>
      <c r="E2384" s="10" t="s">
        <v>16</v>
      </c>
      <c r="F2384" s="10">
        <v>30</v>
      </c>
      <c r="G2384" s="10" t="s">
        <v>6383</v>
      </c>
      <c r="H2384" s="10" t="s">
        <v>1487</v>
      </c>
      <c r="I2384" s="10" t="s">
        <v>32</v>
      </c>
      <c r="J2384" s="11">
        <v>43836</v>
      </c>
      <c r="K2384" s="10">
        <v>72</v>
      </c>
      <c r="L2384" s="10" t="s">
        <v>157</v>
      </c>
      <c r="M2384" s="12"/>
      <c r="O2384">
        <f t="shared" si="609"/>
        <v>0</v>
      </c>
      <c r="Q2384" s="9" t="str">
        <f t="shared" si="594"/>
        <v>2446</v>
      </c>
      <c r="R2384" s="10" t="str">
        <f t="shared" si="595"/>
        <v>Dede</v>
      </c>
      <c r="S2384" s="10" t="str">
        <f t="shared" si="596"/>
        <v>Gay</v>
      </c>
      <c r="T2384" s="10" t="str">
        <f t="shared" si="597"/>
        <v>Miss</v>
      </c>
      <c r="U2384" s="10" t="str">
        <f t="shared" si="598"/>
        <v>F</v>
      </c>
      <c r="V2384" s="10" t="str">
        <f t="shared" si="599"/>
        <v>30</v>
      </c>
      <c r="W2384" s="10" t="str">
        <f t="shared" si="600"/>
        <v>Hoveton Road</v>
      </c>
      <c r="X2384" s="10" t="str">
        <f t="shared" si="601"/>
        <v>ad</v>
      </c>
      <c r="Y2384" s="10" t="str">
        <f t="shared" si="602"/>
        <v>Hoveton Road</v>
      </c>
      <c r="Z2384" s="10" t="str">
        <f t="shared" si="603"/>
        <v>Witham</v>
      </c>
      <c r="AA2384" s="10" t="str">
        <f t="shared" si="604"/>
        <v>WC</v>
      </c>
      <c r="AB2384" s="11" t="str">
        <f t="shared" si="605"/>
        <v>43836</v>
      </c>
      <c r="AC2384" s="10" t="str">
        <f t="shared" si="606"/>
        <v>72</v>
      </c>
      <c r="AD2384" s="10" t="str">
        <f t="shared" si="607"/>
        <v>C3</v>
      </c>
      <c r="AE2384" s="12" t="str">
        <f t="shared" si="608"/>
        <v/>
      </c>
    </row>
    <row r="2385" spans="1:31" x14ac:dyDescent="0.25">
      <c r="A2385" s="5">
        <v>2447</v>
      </c>
      <c r="B2385" s="6" t="s">
        <v>5933</v>
      </c>
      <c r="C2385" s="6" t="s">
        <v>3248</v>
      </c>
      <c r="D2385" s="6" t="s">
        <v>28</v>
      </c>
      <c r="E2385" s="6" t="s">
        <v>29</v>
      </c>
      <c r="F2385" s="6">
        <v>90</v>
      </c>
      <c r="G2385" s="6" t="s">
        <v>6384</v>
      </c>
      <c r="H2385" s="6" t="s">
        <v>716</v>
      </c>
      <c r="I2385" s="6" t="s">
        <v>682</v>
      </c>
      <c r="J2385" s="7">
        <v>43813</v>
      </c>
      <c r="K2385" s="6">
        <v>15</v>
      </c>
      <c r="L2385" s="6" t="s">
        <v>62</v>
      </c>
      <c r="M2385" s="8"/>
      <c r="O2385">
        <f t="shared" si="609"/>
        <v>0</v>
      </c>
      <c r="Q2385" s="5" t="str">
        <f t="shared" si="594"/>
        <v>2447</v>
      </c>
      <c r="R2385" s="6" t="str">
        <f t="shared" si="595"/>
        <v>Winfred</v>
      </c>
      <c r="S2385" s="6" t="str">
        <f t="shared" si="596"/>
        <v>Egan</v>
      </c>
      <c r="T2385" s="6" t="str">
        <f t="shared" si="597"/>
        <v>Mr</v>
      </c>
      <c r="U2385" s="6" t="str">
        <f t="shared" si="598"/>
        <v>M</v>
      </c>
      <c r="V2385" s="6" t="str">
        <f t="shared" si="599"/>
        <v>90</v>
      </c>
      <c r="W2385" s="6" t="str">
        <f t="shared" si="600"/>
        <v>Howard Buildings</v>
      </c>
      <c r="X2385" s="6" t="str">
        <f t="shared" si="601"/>
        <v>gs</v>
      </c>
      <c r="Y2385" s="6" t="str">
        <f t="shared" si="602"/>
        <v>Howard Buildings</v>
      </c>
      <c r="Z2385" s="6" t="str">
        <f t="shared" si="603"/>
        <v>Benfleet</v>
      </c>
      <c r="AA2385" s="6" t="str">
        <f t="shared" si="604"/>
        <v>DA</v>
      </c>
      <c r="AB2385" s="7" t="str">
        <f t="shared" si="605"/>
        <v>43813</v>
      </c>
      <c r="AC2385" s="6" t="str">
        <f t="shared" si="606"/>
        <v>15</v>
      </c>
      <c r="AD2385" s="6" t="str">
        <f t="shared" si="607"/>
        <v>C4</v>
      </c>
      <c r="AE2385" s="8" t="str">
        <f t="shared" si="608"/>
        <v/>
      </c>
    </row>
    <row r="2386" spans="1:31" x14ac:dyDescent="0.25">
      <c r="A2386" s="9">
        <v>2448</v>
      </c>
      <c r="B2386" s="10" t="s">
        <v>6385</v>
      </c>
      <c r="C2386" s="10" t="s">
        <v>35</v>
      </c>
      <c r="D2386" s="10" t="s">
        <v>49</v>
      </c>
      <c r="E2386" s="10" t="s">
        <v>16</v>
      </c>
      <c r="F2386" s="10">
        <v>30</v>
      </c>
      <c r="G2386" s="10" t="s">
        <v>6386</v>
      </c>
      <c r="H2386" s="10" t="s">
        <v>4342</v>
      </c>
      <c r="I2386" s="10" t="s">
        <v>144</v>
      </c>
      <c r="J2386" s="11">
        <v>43591</v>
      </c>
      <c r="K2386" s="10">
        <v>24</v>
      </c>
      <c r="L2386" s="10" t="s">
        <v>78</v>
      </c>
      <c r="M2386" s="12"/>
      <c r="O2386">
        <f t="shared" si="609"/>
        <v>0</v>
      </c>
      <c r="Q2386" s="9" t="str">
        <f t="shared" si="594"/>
        <v>2448</v>
      </c>
      <c r="R2386" s="10" t="str">
        <f t="shared" si="595"/>
        <v>Queenie</v>
      </c>
      <c r="S2386" s="10" t="str">
        <f t="shared" si="596"/>
        <v>Rangel</v>
      </c>
      <c r="T2386" s="10" t="str">
        <f t="shared" si="597"/>
        <v>Miss</v>
      </c>
      <c r="U2386" s="10" t="str">
        <f t="shared" si="598"/>
        <v>F</v>
      </c>
      <c r="V2386" s="10" t="str">
        <f t="shared" si="599"/>
        <v>30</v>
      </c>
      <c r="W2386" s="10" t="str">
        <f t="shared" si="600"/>
        <v>Howey Terrace</v>
      </c>
      <c r="X2386" s="10" t="str">
        <f t="shared" si="601"/>
        <v>ce</v>
      </c>
      <c r="Y2386" s="10" t="str">
        <f t="shared" si="602"/>
        <v>Howey Terrace</v>
      </c>
      <c r="Z2386" s="10" t="str">
        <f t="shared" si="603"/>
        <v>Guildford</v>
      </c>
      <c r="AA2386" s="10" t="str">
        <f t="shared" si="604"/>
        <v>UB</v>
      </c>
      <c r="AB2386" s="11" t="str">
        <f t="shared" si="605"/>
        <v>43591</v>
      </c>
      <c r="AC2386" s="10" t="str">
        <f t="shared" si="606"/>
        <v>24</v>
      </c>
      <c r="AD2386" s="10" t="str">
        <f t="shared" si="607"/>
        <v>C2</v>
      </c>
      <c r="AE2386" s="12" t="str">
        <f t="shared" si="608"/>
        <v/>
      </c>
    </row>
    <row r="2387" spans="1:31" x14ac:dyDescent="0.25">
      <c r="A2387" s="5">
        <v>2449</v>
      </c>
      <c r="B2387" s="6" t="s">
        <v>5747</v>
      </c>
      <c r="C2387" s="6" t="s">
        <v>1321</v>
      </c>
      <c r="D2387" s="6" t="s">
        <v>49</v>
      </c>
      <c r="E2387" s="6" t="s">
        <v>16</v>
      </c>
      <c r="F2387" s="6">
        <v>30</v>
      </c>
      <c r="G2387" s="6" t="s">
        <v>6387</v>
      </c>
      <c r="H2387" s="6" t="s">
        <v>6388</v>
      </c>
      <c r="I2387" s="6" t="s">
        <v>32</v>
      </c>
      <c r="J2387" s="7">
        <v>43611</v>
      </c>
      <c r="K2387" s="6">
        <v>33</v>
      </c>
      <c r="L2387" s="6" t="s">
        <v>20</v>
      </c>
      <c r="M2387" s="8"/>
      <c r="O2387">
        <f t="shared" si="609"/>
        <v>0</v>
      </c>
      <c r="Q2387" s="5" t="str">
        <f t="shared" si="594"/>
        <v>2449</v>
      </c>
      <c r="R2387" s="6" t="str">
        <f t="shared" si="595"/>
        <v>Verdie</v>
      </c>
      <c r="S2387" s="6" t="str">
        <f t="shared" si="596"/>
        <v>Brock</v>
      </c>
      <c r="T2387" s="6" t="str">
        <f t="shared" si="597"/>
        <v>Miss</v>
      </c>
      <c r="U2387" s="6" t="str">
        <f t="shared" si="598"/>
        <v>F</v>
      </c>
      <c r="V2387" s="6" t="str">
        <f t="shared" si="599"/>
        <v>30</v>
      </c>
      <c r="W2387" s="6" t="str">
        <f t="shared" si="600"/>
        <v>Howgate R+F1024D</v>
      </c>
      <c r="X2387" s="6" t="str">
        <f t="shared" si="601"/>
        <v>4D</v>
      </c>
      <c r="Y2387" s="6" t="str">
        <f t="shared" si="602"/>
        <v>Howgate R+F1024D</v>
      </c>
      <c r="Z2387" s="6" t="str">
        <f t="shared" si="603"/>
        <v>Saltcoats</v>
      </c>
      <c r="AA2387" s="6" t="str">
        <f t="shared" si="604"/>
        <v>WC</v>
      </c>
      <c r="AB2387" s="7" t="str">
        <f t="shared" si="605"/>
        <v>43611</v>
      </c>
      <c r="AC2387" s="6" t="str">
        <f t="shared" si="606"/>
        <v>33</v>
      </c>
      <c r="AD2387" s="6" t="str">
        <f t="shared" si="607"/>
        <v>B</v>
      </c>
      <c r="AE2387" s="8" t="str">
        <f t="shared" si="608"/>
        <v/>
      </c>
    </row>
    <row r="2388" spans="1:31" x14ac:dyDescent="0.25">
      <c r="A2388" s="9">
        <v>2450</v>
      </c>
      <c r="B2388" s="10" t="s">
        <v>6389</v>
      </c>
      <c r="C2388" s="10" t="s">
        <v>5394</v>
      </c>
      <c r="D2388" s="10" t="s">
        <v>28</v>
      </c>
      <c r="E2388" s="10" t="s">
        <v>29</v>
      </c>
      <c r="F2388" s="10">
        <v>90</v>
      </c>
      <c r="G2388" s="10" t="s">
        <v>6390</v>
      </c>
      <c r="H2388" s="10" t="s">
        <v>1253</v>
      </c>
      <c r="I2388" s="10" t="s">
        <v>32</v>
      </c>
      <c r="J2388" s="11">
        <v>43830</v>
      </c>
      <c r="K2388" s="10">
        <v>36</v>
      </c>
      <c r="L2388" s="10" t="s">
        <v>39</v>
      </c>
      <c r="M2388" s="12"/>
      <c r="O2388">
        <f t="shared" si="609"/>
        <v>0</v>
      </c>
      <c r="Q2388" s="9" t="str">
        <f t="shared" si="594"/>
        <v>2450</v>
      </c>
      <c r="R2388" s="10" t="str">
        <f t="shared" si="595"/>
        <v>Kurt</v>
      </c>
      <c r="S2388" s="10" t="str">
        <f t="shared" si="596"/>
        <v>Franco</v>
      </c>
      <c r="T2388" s="10" t="str">
        <f t="shared" si="597"/>
        <v>Mr</v>
      </c>
      <c r="U2388" s="10" t="str">
        <f t="shared" si="598"/>
        <v>M</v>
      </c>
      <c r="V2388" s="10" t="str">
        <f t="shared" si="599"/>
        <v>90</v>
      </c>
      <c r="W2388" s="10" t="str">
        <f t="shared" si="600"/>
        <v>Howie Street</v>
      </c>
      <c r="X2388" s="10" t="str">
        <f t="shared" si="601"/>
        <v>et</v>
      </c>
      <c r="Y2388" s="10" t="str">
        <f t="shared" si="602"/>
        <v>Howie Street</v>
      </c>
      <c r="Z2388" s="10" t="str">
        <f t="shared" si="603"/>
        <v>South Shields</v>
      </c>
      <c r="AA2388" s="10" t="str">
        <f t="shared" si="604"/>
        <v>WC</v>
      </c>
      <c r="AB2388" s="11" t="str">
        <f t="shared" si="605"/>
        <v>43830</v>
      </c>
      <c r="AC2388" s="10" t="str">
        <f t="shared" si="606"/>
        <v>36</v>
      </c>
      <c r="AD2388" s="10" t="str">
        <f t="shared" si="607"/>
        <v>C1</v>
      </c>
      <c r="AE2388" s="12" t="str">
        <f t="shared" si="608"/>
        <v/>
      </c>
    </row>
    <row r="2389" spans="1:31" x14ac:dyDescent="0.25">
      <c r="A2389" s="5">
        <v>2451</v>
      </c>
      <c r="B2389" s="6" t="s">
        <v>6391</v>
      </c>
      <c r="C2389" s="6" t="s">
        <v>1824</v>
      </c>
      <c r="D2389" s="6" t="s">
        <v>28</v>
      </c>
      <c r="E2389" s="6" t="s">
        <v>3266</v>
      </c>
      <c r="F2389" s="6">
        <v>90</v>
      </c>
      <c r="G2389" s="6" t="s">
        <v>6392</v>
      </c>
      <c r="H2389" s="6" t="s">
        <v>2326</v>
      </c>
      <c r="I2389" s="6" t="s">
        <v>32</v>
      </c>
      <c r="J2389" s="7">
        <v>44099</v>
      </c>
      <c r="K2389" s="6">
        <v>31</v>
      </c>
      <c r="L2389" s="6" t="s">
        <v>44</v>
      </c>
      <c r="M2389" s="8"/>
      <c r="O2389">
        <f t="shared" si="609"/>
        <v>0</v>
      </c>
      <c r="Q2389" s="5" t="str">
        <f t="shared" si="594"/>
        <v>2451</v>
      </c>
      <c r="R2389" s="6" t="str">
        <f t="shared" si="595"/>
        <v>Milo</v>
      </c>
      <c r="S2389" s="6" t="str">
        <f t="shared" si="596"/>
        <v>Cardenas</v>
      </c>
      <c r="T2389" s="6" t="str">
        <f t="shared" si="597"/>
        <v>Mr</v>
      </c>
      <c r="U2389" s="6" t="str">
        <f t="shared" si="598"/>
        <v>M</v>
      </c>
      <c r="V2389" s="6" t="str">
        <f t="shared" si="599"/>
        <v>90</v>
      </c>
      <c r="W2389" s="6" t="str">
        <f t="shared" si="600"/>
        <v>Howitt Road</v>
      </c>
      <c r="X2389" s="6" t="str">
        <f t="shared" si="601"/>
        <v>ad</v>
      </c>
      <c r="Y2389" s="6" t="str">
        <f t="shared" si="602"/>
        <v>Howitt Road</v>
      </c>
      <c r="Z2389" s="6" t="str">
        <f t="shared" si="603"/>
        <v>Richmond</v>
      </c>
      <c r="AA2389" s="6" t="str">
        <f t="shared" si="604"/>
        <v>WC</v>
      </c>
      <c r="AB2389" s="7" t="str">
        <f t="shared" si="605"/>
        <v>44099</v>
      </c>
      <c r="AC2389" s="6" t="str">
        <f t="shared" si="606"/>
        <v>31</v>
      </c>
      <c r="AD2389" s="6" t="str">
        <f t="shared" si="607"/>
        <v>D</v>
      </c>
      <c r="AE2389" s="8" t="str">
        <f t="shared" si="608"/>
        <v/>
      </c>
    </row>
    <row r="2390" spans="1:31" x14ac:dyDescent="0.25">
      <c r="A2390" s="9">
        <v>2452</v>
      </c>
      <c r="B2390" s="10" t="s">
        <v>6393</v>
      </c>
      <c r="C2390" s="10" t="s">
        <v>6394</v>
      </c>
      <c r="D2390" s="10" t="s">
        <v>49</v>
      </c>
      <c r="E2390" s="10" t="s">
        <v>16</v>
      </c>
      <c r="F2390" s="10">
        <v>90</v>
      </c>
      <c r="G2390" s="10" t="s">
        <v>6395</v>
      </c>
      <c r="H2390" s="10" t="s">
        <v>6396</v>
      </c>
      <c r="I2390" s="10" t="s">
        <v>238</v>
      </c>
      <c r="J2390" s="11">
        <v>44160</v>
      </c>
      <c r="K2390" s="10">
        <v>14</v>
      </c>
      <c r="L2390" s="10" t="s">
        <v>20</v>
      </c>
      <c r="M2390" s="12"/>
      <c r="O2390">
        <f t="shared" si="609"/>
        <v>0</v>
      </c>
      <c r="Q2390" s="9" t="str">
        <f t="shared" si="594"/>
        <v>2452</v>
      </c>
      <c r="R2390" s="10" t="str">
        <f t="shared" si="595"/>
        <v>Ermelinda</v>
      </c>
      <c r="S2390" s="10" t="str">
        <f t="shared" si="596"/>
        <v>Robles</v>
      </c>
      <c r="T2390" s="10" t="str">
        <f t="shared" si="597"/>
        <v>Miss</v>
      </c>
      <c r="U2390" s="10" t="str">
        <f t="shared" si="598"/>
        <v>F</v>
      </c>
      <c r="V2390" s="10" t="str">
        <f t="shared" si="599"/>
        <v>90</v>
      </c>
      <c r="W2390" s="10" t="str">
        <f t="shared" si="600"/>
        <v>Hoylake Road</v>
      </c>
      <c r="X2390" s="10" t="str">
        <f t="shared" si="601"/>
        <v>ad</v>
      </c>
      <c r="Y2390" s="10" t="str">
        <f t="shared" si="602"/>
        <v>Hoylake Road</v>
      </c>
      <c r="Z2390" s="10" t="str">
        <f t="shared" si="603"/>
        <v>Chatteris</v>
      </c>
      <c r="AA2390" s="10" t="str">
        <f t="shared" si="604"/>
        <v>CR</v>
      </c>
      <c r="AB2390" s="11" t="str">
        <f t="shared" si="605"/>
        <v>44160</v>
      </c>
      <c r="AC2390" s="10" t="str">
        <f t="shared" si="606"/>
        <v>14</v>
      </c>
      <c r="AD2390" s="10" t="str">
        <f t="shared" si="607"/>
        <v>B</v>
      </c>
      <c r="AE2390" s="12" t="str">
        <f t="shared" si="608"/>
        <v/>
      </c>
    </row>
    <row r="2391" spans="1:31" x14ac:dyDescent="0.25">
      <c r="A2391" s="5">
        <v>2453</v>
      </c>
      <c r="B2391" s="6" t="s">
        <v>6397</v>
      </c>
      <c r="C2391" s="6" t="s">
        <v>6398</v>
      </c>
      <c r="D2391" s="6" t="s">
        <v>28</v>
      </c>
      <c r="E2391" s="6" t="s">
        <v>29</v>
      </c>
      <c r="F2391" s="6">
        <v>30</v>
      </c>
      <c r="G2391" s="6" t="s">
        <v>6399</v>
      </c>
      <c r="H2391" s="6" t="s">
        <v>1721</v>
      </c>
      <c r="I2391" s="6" t="s">
        <v>32</v>
      </c>
      <c r="J2391" s="7">
        <v>44131</v>
      </c>
      <c r="K2391" s="6">
        <v>13</v>
      </c>
      <c r="L2391" s="6" t="s">
        <v>44</v>
      </c>
      <c r="M2391" s="8"/>
      <c r="O2391">
        <f t="shared" si="609"/>
        <v>0</v>
      </c>
      <c r="Q2391" s="5" t="str">
        <f t="shared" si="594"/>
        <v>2453</v>
      </c>
      <c r="R2391" s="6" t="str">
        <f t="shared" si="595"/>
        <v>Carl</v>
      </c>
      <c r="S2391" s="6" t="str">
        <f t="shared" si="596"/>
        <v>Ochoa</v>
      </c>
      <c r="T2391" s="6" t="str">
        <f t="shared" si="597"/>
        <v>Mr</v>
      </c>
      <c r="U2391" s="6" t="str">
        <f t="shared" si="598"/>
        <v>M</v>
      </c>
      <c r="V2391" s="6" t="str">
        <f t="shared" si="599"/>
        <v>30</v>
      </c>
      <c r="W2391" s="6" t="str">
        <f t="shared" si="600"/>
        <v>Huddart Street</v>
      </c>
      <c r="X2391" s="6" t="str">
        <f t="shared" si="601"/>
        <v>et</v>
      </c>
      <c r="Y2391" s="6" t="str">
        <f t="shared" si="602"/>
        <v>Huddart Street</v>
      </c>
      <c r="Z2391" s="6" t="str">
        <f t="shared" si="603"/>
        <v>Saxmundham</v>
      </c>
      <c r="AA2391" s="6" t="str">
        <f t="shared" si="604"/>
        <v>WC</v>
      </c>
      <c r="AB2391" s="7" t="str">
        <f t="shared" si="605"/>
        <v>44131</v>
      </c>
      <c r="AC2391" s="6" t="str">
        <f t="shared" si="606"/>
        <v>13</v>
      </c>
      <c r="AD2391" s="6" t="str">
        <f t="shared" si="607"/>
        <v>D</v>
      </c>
      <c r="AE2391" s="8" t="str">
        <f t="shared" si="608"/>
        <v/>
      </c>
    </row>
    <row r="2392" spans="1:31" x14ac:dyDescent="0.25">
      <c r="A2392" s="9">
        <v>2454</v>
      </c>
      <c r="B2392" s="10" t="s">
        <v>679</v>
      </c>
      <c r="C2392" s="10" t="s">
        <v>1794</v>
      </c>
      <c r="D2392" s="10" t="s">
        <v>28</v>
      </c>
      <c r="E2392" s="10" t="s">
        <v>29</v>
      </c>
      <c r="F2392" s="10">
        <v>30</v>
      </c>
      <c r="G2392" s="10" t="s">
        <v>6400</v>
      </c>
      <c r="H2392" s="10" t="s">
        <v>1345</v>
      </c>
      <c r="I2392" s="10" t="s">
        <v>32</v>
      </c>
      <c r="J2392" s="11">
        <v>44226</v>
      </c>
      <c r="K2392" s="10">
        <v>79</v>
      </c>
      <c r="L2392" s="10" t="s">
        <v>20</v>
      </c>
      <c r="M2392" s="12"/>
      <c r="O2392">
        <f t="shared" si="609"/>
        <v>0</v>
      </c>
      <c r="Q2392" s="9" t="str">
        <f t="shared" si="594"/>
        <v>2454</v>
      </c>
      <c r="R2392" s="10" t="str">
        <f t="shared" si="595"/>
        <v>Gaston</v>
      </c>
      <c r="S2392" s="10" t="str">
        <f t="shared" si="596"/>
        <v>Mcintyre</v>
      </c>
      <c r="T2392" s="10" t="str">
        <f t="shared" si="597"/>
        <v>Mr</v>
      </c>
      <c r="U2392" s="10" t="str">
        <f t="shared" si="598"/>
        <v>M</v>
      </c>
      <c r="V2392" s="10" t="str">
        <f t="shared" si="599"/>
        <v>30</v>
      </c>
      <c r="W2392" s="10" t="str">
        <f t="shared" si="600"/>
        <v>Hudsons Court</v>
      </c>
      <c r="X2392" s="10" t="str">
        <f t="shared" si="601"/>
        <v>rt</v>
      </c>
      <c r="Y2392" s="10" t="str">
        <f t="shared" si="602"/>
        <v>Hudsons Court</v>
      </c>
      <c r="Z2392" s="10" t="str">
        <f t="shared" si="603"/>
        <v>Torpoint</v>
      </c>
      <c r="AA2392" s="10" t="str">
        <f t="shared" si="604"/>
        <v>WC</v>
      </c>
      <c r="AB2392" s="11" t="str">
        <f t="shared" si="605"/>
        <v>44226</v>
      </c>
      <c r="AC2392" s="10" t="str">
        <f t="shared" si="606"/>
        <v>79</v>
      </c>
      <c r="AD2392" s="10" t="str">
        <f t="shared" si="607"/>
        <v>B</v>
      </c>
      <c r="AE2392" s="12" t="str">
        <f t="shared" si="608"/>
        <v/>
      </c>
    </row>
    <row r="2393" spans="1:31" x14ac:dyDescent="0.25">
      <c r="A2393" s="9">
        <v>2456</v>
      </c>
      <c r="B2393" s="10" t="s">
        <v>4398</v>
      </c>
      <c r="C2393" s="10" t="s">
        <v>6401</v>
      </c>
      <c r="D2393" s="10" t="s">
        <v>28</v>
      </c>
      <c r="E2393" s="10" t="s">
        <v>29</v>
      </c>
      <c r="F2393" s="10">
        <v>90</v>
      </c>
      <c r="G2393" s="10" t="s">
        <v>6402</v>
      </c>
      <c r="H2393" s="10" t="s">
        <v>1598</v>
      </c>
      <c r="I2393" s="10" t="s">
        <v>32</v>
      </c>
      <c r="J2393" s="11">
        <v>44499</v>
      </c>
      <c r="K2393" s="10">
        <v>47</v>
      </c>
      <c r="L2393" s="10" t="s">
        <v>20</v>
      </c>
      <c r="M2393" s="12"/>
      <c r="O2393">
        <f t="shared" si="609"/>
        <v>0</v>
      </c>
      <c r="Q2393" s="9" t="str">
        <f t="shared" si="594"/>
        <v>2456</v>
      </c>
      <c r="R2393" s="10" t="str">
        <f t="shared" si="595"/>
        <v>Jaime</v>
      </c>
      <c r="S2393" s="10" t="str">
        <f t="shared" si="596"/>
        <v>Mckay</v>
      </c>
      <c r="T2393" s="10" t="str">
        <f t="shared" si="597"/>
        <v>Mr</v>
      </c>
      <c r="U2393" s="10" t="str">
        <f t="shared" si="598"/>
        <v>M</v>
      </c>
      <c r="V2393" s="10" t="str">
        <f t="shared" si="599"/>
        <v>90</v>
      </c>
      <c r="W2393" s="10" t="str">
        <f t="shared" si="600"/>
        <v>Huets Corner</v>
      </c>
      <c r="X2393" s="10" t="str">
        <f t="shared" si="601"/>
        <v>er</v>
      </c>
      <c r="Y2393" s="10" t="str">
        <f t="shared" si="602"/>
        <v>Huets Corner</v>
      </c>
      <c r="Z2393" s="10" t="str">
        <f t="shared" si="603"/>
        <v>Montacute</v>
      </c>
      <c r="AA2393" s="10" t="str">
        <f t="shared" si="604"/>
        <v>WC</v>
      </c>
      <c r="AB2393" s="11" t="str">
        <f t="shared" si="605"/>
        <v>44499</v>
      </c>
      <c r="AC2393" s="10" t="str">
        <f t="shared" si="606"/>
        <v>47</v>
      </c>
      <c r="AD2393" s="10" t="str">
        <f t="shared" si="607"/>
        <v>B</v>
      </c>
      <c r="AE2393" s="12" t="str">
        <f t="shared" si="608"/>
        <v/>
      </c>
    </row>
    <row r="2394" spans="1:31" x14ac:dyDescent="0.25">
      <c r="A2394" s="5">
        <v>2457</v>
      </c>
      <c r="B2394" s="6" t="s">
        <v>4968</v>
      </c>
      <c r="C2394" s="6" t="s">
        <v>279</v>
      </c>
      <c r="D2394" s="6" t="s">
        <v>28</v>
      </c>
      <c r="E2394" s="6" t="s">
        <v>29</v>
      </c>
      <c r="F2394" s="6">
        <v>30</v>
      </c>
      <c r="G2394" s="6" t="s">
        <v>6403</v>
      </c>
      <c r="H2394" s="6" t="s">
        <v>3264</v>
      </c>
      <c r="I2394" s="6" t="s">
        <v>32</v>
      </c>
      <c r="J2394" s="7">
        <v>44436</v>
      </c>
      <c r="K2394" s="6">
        <v>94</v>
      </c>
      <c r="L2394" s="6" t="s">
        <v>62</v>
      </c>
      <c r="M2394" s="8"/>
      <c r="O2394">
        <f t="shared" si="609"/>
        <v>0</v>
      </c>
      <c r="Q2394" s="5" t="str">
        <f t="shared" si="594"/>
        <v>2457</v>
      </c>
      <c r="R2394" s="6" t="str">
        <f t="shared" si="595"/>
        <v>Stephen</v>
      </c>
      <c r="S2394" s="6" t="str">
        <f t="shared" si="596"/>
        <v>Bartlett</v>
      </c>
      <c r="T2394" s="6" t="str">
        <f t="shared" si="597"/>
        <v>Mr</v>
      </c>
      <c r="U2394" s="6" t="str">
        <f t="shared" si="598"/>
        <v>M</v>
      </c>
      <c r="V2394" s="6" t="str">
        <f t="shared" si="599"/>
        <v>30</v>
      </c>
      <c r="W2394" s="6" t="str">
        <f t="shared" si="600"/>
        <v>Hughes Mews</v>
      </c>
      <c r="X2394" s="6" t="str">
        <f t="shared" si="601"/>
        <v>ws</v>
      </c>
      <c r="Y2394" s="6" t="str">
        <f t="shared" si="602"/>
        <v>Hughes Mews</v>
      </c>
      <c r="Z2394" s="6" t="str">
        <f t="shared" si="603"/>
        <v>Wisbech</v>
      </c>
      <c r="AA2394" s="6" t="str">
        <f t="shared" si="604"/>
        <v>WC</v>
      </c>
      <c r="AB2394" s="7" t="str">
        <f t="shared" si="605"/>
        <v>44436</v>
      </c>
      <c r="AC2394" s="6" t="str">
        <f t="shared" si="606"/>
        <v>94</v>
      </c>
      <c r="AD2394" s="6" t="str">
        <f t="shared" si="607"/>
        <v>C4</v>
      </c>
      <c r="AE2394" s="8" t="str">
        <f t="shared" si="608"/>
        <v/>
      </c>
    </row>
    <row r="2395" spans="1:31" x14ac:dyDescent="0.25">
      <c r="A2395" s="9">
        <v>2458</v>
      </c>
      <c r="B2395" s="10" t="s">
        <v>6404</v>
      </c>
      <c r="C2395" s="10" t="s">
        <v>1211</v>
      </c>
      <c r="D2395" s="10" t="s">
        <v>49</v>
      </c>
      <c r="E2395" s="10" t="s">
        <v>16</v>
      </c>
      <c r="F2395" s="10">
        <v>90</v>
      </c>
      <c r="G2395" s="10" t="s">
        <v>6405</v>
      </c>
      <c r="H2395" s="10" t="s">
        <v>6406</v>
      </c>
      <c r="I2395" s="10" t="s">
        <v>32</v>
      </c>
      <c r="J2395" s="11">
        <v>43632</v>
      </c>
      <c r="K2395" s="10">
        <v>43</v>
      </c>
      <c r="L2395" s="10" t="s">
        <v>68</v>
      </c>
      <c r="M2395" s="12"/>
      <c r="O2395">
        <f t="shared" si="609"/>
        <v>0</v>
      </c>
      <c r="Q2395" s="9" t="str">
        <f t="shared" si="594"/>
        <v>2458</v>
      </c>
      <c r="R2395" s="10" t="str">
        <f t="shared" si="595"/>
        <v>Mariann</v>
      </c>
      <c r="S2395" s="10" t="str">
        <f t="shared" si="596"/>
        <v>Kinney</v>
      </c>
      <c r="T2395" s="10" t="str">
        <f t="shared" si="597"/>
        <v>Miss</v>
      </c>
      <c r="U2395" s="10" t="str">
        <f t="shared" si="598"/>
        <v>F</v>
      </c>
      <c r="V2395" s="10" t="str">
        <f t="shared" si="599"/>
        <v>90</v>
      </c>
      <c r="W2395" s="10" t="str">
        <f t="shared" si="600"/>
        <v>Hughes Place</v>
      </c>
      <c r="X2395" s="10" t="str">
        <f t="shared" si="601"/>
        <v>ce</v>
      </c>
      <c r="Y2395" s="10" t="str">
        <f t="shared" si="602"/>
        <v>Hughes Place</v>
      </c>
      <c r="Z2395" s="10" t="str">
        <f t="shared" si="603"/>
        <v>Newton Stewart</v>
      </c>
      <c r="AA2395" s="10" t="str">
        <f t="shared" si="604"/>
        <v>WC</v>
      </c>
      <c r="AB2395" s="11" t="str">
        <f t="shared" si="605"/>
        <v>43632</v>
      </c>
      <c r="AC2395" s="10" t="str">
        <f t="shared" si="606"/>
        <v>43</v>
      </c>
      <c r="AD2395" s="10" t="str">
        <f t="shared" si="607"/>
        <v>A2</v>
      </c>
      <c r="AE2395" s="12" t="str">
        <f t="shared" si="608"/>
        <v/>
      </c>
    </row>
    <row r="2396" spans="1:31" x14ac:dyDescent="0.25">
      <c r="A2396" s="5">
        <v>2459</v>
      </c>
      <c r="B2396" s="6" t="s">
        <v>5598</v>
      </c>
      <c r="C2396" s="6" t="s">
        <v>924</v>
      </c>
      <c r="D2396" s="6" t="s">
        <v>49</v>
      </c>
      <c r="E2396" s="6" t="s">
        <v>16</v>
      </c>
      <c r="F2396" s="6">
        <v>90</v>
      </c>
      <c r="G2396" s="6" t="s">
        <v>6407</v>
      </c>
      <c r="H2396" s="6" t="s">
        <v>2233</v>
      </c>
      <c r="I2396" s="6" t="s">
        <v>32</v>
      </c>
      <c r="J2396" s="7">
        <v>44038</v>
      </c>
      <c r="K2396" s="6">
        <v>62</v>
      </c>
      <c r="L2396" s="6" t="s">
        <v>33</v>
      </c>
      <c r="M2396" s="8"/>
      <c r="O2396">
        <f t="shared" si="609"/>
        <v>0</v>
      </c>
      <c r="Q2396" s="5" t="str">
        <f t="shared" si="594"/>
        <v>2459</v>
      </c>
      <c r="R2396" s="6" t="str">
        <f t="shared" si="595"/>
        <v>Katharina</v>
      </c>
      <c r="S2396" s="6" t="str">
        <f t="shared" si="596"/>
        <v>Benton</v>
      </c>
      <c r="T2396" s="6" t="str">
        <f t="shared" si="597"/>
        <v>Miss</v>
      </c>
      <c r="U2396" s="6" t="str">
        <f t="shared" si="598"/>
        <v>F</v>
      </c>
      <c r="V2396" s="6" t="str">
        <f t="shared" si="599"/>
        <v>90</v>
      </c>
      <c r="W2396" s="6" t="str">
        <f t="shared" si="600"/>
        <v>Hughes Terrace</v>
      </c>
      <c r="X2396" s="6" t="str">
        <f t="shared" si="601"/>
        <v>ce</v>
      </c>
      <c r="Y2396" s="6" t="str">
        <f t="shared" si="602"/>
        <v>Hughes Terrace</v>
      </c>
      <c r="Z2396" s="6" t="str">
        <f t="shared" si="603"/>
        <v>Newhaven</v>
      </c>
      <c r="AA2396" s="6" t="str">
        <f t="shared" si="604"/>
        <v>WC</v>
      </c>
      <c r="AB2396" s="7" t="str">
        <f t="shared" si="605"/>
        <v>44038</v>
      </c>
      <c r="AC2396" s="6" t="str">
        <f t="shared" si="606"/>
        <v>62</v>
      </c>
      <c r="AD2396" s="6" t="str">
        <f t="shared" si="607"/>
        <v>A3</v>
      </c>
      <c r="AE2396" s="8" t="str">
        <f t="shared" si="608"/>
        <v/>
      </c>
    </row>
    <row r="2397" spans="1:31" x14ac:dyDescent="0.25">
      <c r="A2397" s="9">
        <v>2460</v>
      </c>
      <c r="B2397" s="10" t="s">
        <v>6408</v>
      </c>
      <c r="C2397" s="10" t="s">
        <v>2041</v>
      </c>
      <c r="D2397" s="10" t="s">
        <v>15</v>
      </c>
      <c r="E2397" s="10" t="s">
        <v>16</v>
      </c>
      <c r="F2397" s="10">
        <v>60</v>
      </c>
      <c r="G2397" s="10" t="s">
        <v>6409</v>
      </c>
      <c r="H2397" s="10" t="s">
        <v>2120</v>
      </c>
      <c r="I2397" s="10" t="s">
        <v>32</v>
      </c>
      <c r="J2397" s="11">
        <v>43679</v>
      </c>
      <c r="K2397" s="10">
        <v>69</v>
      </c>
      <c r="L2397" s="10" t="s">
        <v>44</v>
      </c>
      <c r="M2397" s="12"/>
      <c r="O2397">
        <f t="shared" si="609"/>
        <v>0</v>
      </c>
      <c r="Q2397" s="9" t="str">
        <f t="shared" si="594"/>
        <v>2460</v>
      </c>
      <c r="R2397" s="10" t="str">
        <f t="shared" si="595"/>
        <v>Alessandra</v>
      </c>
      <c r="S2397" s="10" t="str">
        <f t="shared" si="596"/>
        <v>Louis</v>
      </c>
      <c r="T2397" s="10" t="str">
        <f t="shared" si="597"/>
        <v>Mrs</v>
      </c>
      <c r="U2397" s="10" t="str">
        <f t="shared" si="598"/>
        <v>F</v>
      </c>
      <c r="V2397" s="10" t="str">
        <f t="shared" si="599"/>
        <v>60</v>
      </c>
      <c r="W2397" s="10" t="str">
        <f t="shared" si="600"/>
        <v>Hull Place</v>
      </c>
      <c r="X2397" s="10" t="str">
        <f t="shared" si="601"/>
        <v>ce</v>
      </c>
      <c r="Y2397" s="10" t="str">
        <f t="shared" si="602"/>
        <v>Hull Place</v>
      </c>
      <c r="Z2397" s="10" t="str">
        <f t="shared" si="603"/>
        <v>Ripon</v>
      </c>
      <c r="AA2397" s="10" t="str">
        <f t="shared" si="604"/>
        <v>WC</v>
      </c>
      <c r="AB2397" s="11" t="str">
        <f t="shared" si="605"/>
        <v>43679</v>
      </c>
      <c r="AC2397" s="10" t="str">
        <f t="shared" si="606"/>
        <v>69</v>
      </c>
      <c r="AD2397" s="10" t="str">
        <f t="shared" si="607"/>
        <v>D</v>
      </c>
      <c r="AE2397" s="12" t="str">
        <f t="shared" si="608"/>
        <v/>
      </c>
    </row>
    <row r="2398" spans="1:31" x14ac:dyDescent="0.25">
      <c r="A2398" s="5">
        <v>2461</v>
      </c>
      <c r="B2398" s="6" t="s">
        <v>6410</v>
      </c>
      <c r="C2398" s="6" t="s">
        <v>1532</v>
      </c>
      <c r="D2398" s="6" t="s">
        <v>49</v>
      </c>
      <c r="E2398" s="6" t="s">
        <v>16</v>
      </c>
      <c r="F2398" s="6">
        <v>30</v>
      </c>
      <c r="G2398" s="6" t="s">
        <v>6411</v>
      </c>
      <c r="H2398" s="6" t="s">
        <v>2087</v>
      </c>
      <c r="I2398" s="6" t="s">
        <v>176</v>
      </c>
      <c r="J2398" s="7">
        <v>44448</v>
      </c>
      <c r="K2398" s="6">
        <v>11</v>
      </c>
      <c r="L2398" s="6" t="s">
        <v>99</v>
      </c>
      <c r="M2398" s="8"/>
      <c r="O2398">
        <f t="shared" si="609"/>
        <v>0</v>
      </c>
      <c r="Q2398" s="5" t="str">
        <f t="shared" si="594"/>
        <v>2461</v>
      </c>
      <c r="R2398" s="6" t="str">
        <f t="shared" si="595"/>
        <v>Bonnie</v>
      </c>
      <c r="S2398" s="6" t="str">
        <f t="shared" si="596"/>
        <v>Deleon</v>
      </c>
      <c r="T2398" s="6" t="str">
        <f t="shared" si="597"/>
        <v>Miss</v>
      </c>
      <c r="U2398" s="6" t="str">
        <f t="shared" si="598"/>
        <v>F</v>
      </c>
      <c r="V2398" s="6" t="str">
        <f t="shared" si="599"/>
        <v>30</v>
      </c>
      <c r="W2398" s="6" t="str">
        <f t="shared" si="600"/>
        <v>Hullbridge Mews</v>
      </c>
      <c r="X2398" s="6" t="str">
        <f t="shared" si="601"/>
        <v>ws</v>
      </c>
      <c r="Y2398" s="6" t="str">
        <f t="shared" si="602"/>
        <v>Hullbridge Mews</v>
      </c>
      <c r="Z2398" s="6" t="str">
        <f t="shared" si="603"/>
        <v>Corbridge</v>
      </c>
      <c r="AA2398" s="6" t="str">
        <f t="shared" si="604"/>
        <v>CW</v>
      </c>
      <c r="AB2398" s="7" t="str">
        <f t="shared" si="605"/>
        <v>44448</v>
      </c>
      <c r="AC2398" s="6" t="str">
        <f t="shared" si="606"/>
        <v>11</v>
      </c>
      <c r="AD2398" s="6" t="str">
        <f t="shared" si="607"/>
        <v>E</v>
      </c>
      <c r="AE2398" s="8" t="str">
        <f t="shared" si="608"/>
        <v/>
      </c>
    </row>
    <row r="2399" spans="1:31" x14ac:dyDescent="0.25">
      <c r="A2399" s="9">
        <v>2462</v>
      </c>
      <c r="B2399" s="10" t="s">
        <v>4677</v>
      </c>
      <c r="C2399" s="10" t="s">
        <v>779</v>
      </c>
      <c r="D2399" s="10" t="s">
        <v>49</v>
      </c>
      <c r="E2399" s="10" t="s">
        <v>16</v>
      </c>
      <c r="F2399" s="10">
        <v>60</v>
      </c>
      <c r="G2399" s="10" t="s">
        <v>6411</v>
      </c>
      <c r="H2399" s="10" t="s">
        <v>408</v>
      </c>
      <c r="I2399" s="10" t="s">
        <v>185</v>
      </c>
      <c r="J2399" s="11">
        <v>43530</v>
      </c>
      <c r="K2399" s="10">
        <v>42</v>
      </c>
      <c r="L2399" s="10" t="s">
        <v>44</v>
      </c>
      <c r="M2399" s="12"/>
      <c r="O2399">
        <f t="shared" si="609"/>
        <v>0</v>
      </c>
      <c r="Q2399" s="9" t="str">
        <f t="shared" si="594"/>
        <v>2462</v>
      </c>
      <c r="R2399" s="10" t="str">
        <f t="shared" si="595"/>
        <v>Hyon</v>
      </c>
      <c r="S2399" s="10" t="str">
        <f t="shared" si="596"/>
        <v>Macias</v>
      </c>
      <c r="T2399" s="10" t="str">
        <f t="shared" si="597"/>
        <v>Miss</v>
      </c>
      <c r="U2399" s="10" t="str">
        <f t="shared" si="598"/>
        <v>F</v>
      </c>
      <c r="V2399" s="10" t="str">
        <f t="shared" si="599"/>
        <v>60</v>
      </c>
      <c r="W2399" s="10" t="str">
        <f t="shared" si="600"/>
        <v>Hullbridge Mews</v>
      </c>
      <c r="X2399" s="10" t="str">
        <f t="shared" si="601"/>
        <v>ws</v>
      </c>
      <c r="Y2399" s="10" t="str">
        <f t="shared" si="602"/>
        <v>Hullbridge Mews</v>
      </c>
      <c r="Z2399" s="10" t="str">
        <f t="shared" si="603"/>
        <v>Essex</v>
      </c>
      <c r="AA2399" s="10" t="str">
        <f t="shared" si="604"/>
        <v>HX</v>
      </c>
      <c r="AB2399" s="11" t="str">
        <f t="shared" si="605"/>
        <v>43530</v>
      </c>
      <c r="AC2399" s="10" t="str">
        <f t="shared" si="606"/>
        <v>42</v>
      </c>
      <c r="AD2399" s="10" t="str">
        <f t="shared" si="607"/>
        <v>D</v>
      </c>
      <c r="AE2399" s="12" t="str">
        <f t="shared" si="608"/>
        <v/>
      </c>
    </row>
    <row r="2400" spans="1:31" x14ac:dyDescent="0.25">
      <c r="A2400" s="5">
        <v>2463</v>
      </c>
      <c r="B2400" s="6" t="s">
        <v>769</v>
      </c>
      <c r="C2400" s="6" t="s">
        <v>6412</v>
      </c>
      <c r="D2400" s="6" t="s">
        <v>28</v>
      </c>
      <c r="E2400" s="6" t="s">
        <v>29</v>
      </c>
      <c r="F2400" s="6">
        <v>60</v>
      </c>
      <c r="G2400" s="6" t="s">
        <v>6413</v>
      </c>
      <c r="H2400" s="6" t="s">
        <v>5297</v>
      </c>
      <c r="I2400" s="6" t="s">
        <v>25</v>
      </c>
      <c r="J2400" s="7">
        <v>44106</v>
      </c>
      <c r="K2400" s="6">
        <v>37</v>
      </c>
      <c r="L2400" s="6" t="s">
        <v>20</v>
      </c>
      <c r="M2400" s="8"/>
      <c r="O2400">
        <f t="shared" si="609"/>
        <v>0</v>
      </c>
      <c r="Q2400" s="5" t="str">
        <f t="shared" si="594"/>
        <v>2463</v>
      </c>
      <c r="R2400" s="6" t="str">
        <f t="shared" si="595"/>
        <v>Rusty</v>
      </c>
      <c r="S2400" s="6" t="str">
        <f t="shared" si="596"/>
        <v>Abrams</v>
      </c>
      <c r="T2400" s="6" t="str">
        <f t="shared" si="597"/>
        <v>Mr</v>
      </c>
      <c r="U2400" s="6" t="str">
        <f t="shared" si="598"/>
        <v>M</v>
      </c>
      <c r="V2400" s="6" t="str">
        <f t="shared" si="599"/>
        <v>60</v>
      </c>
      <c r="W2400" s="6" t="str">
        <f t="shared" si="600"/>
        <v>Humber Trading</v>
      </c>
      <c r="X2400" s="6" t="str">
        <f t="shared" si="601"/>
        <v>ng</v>
      </c>
      <c r="Y2400" s="6" t="str">
        <f t="shared" si="602"/>
        <v>Humber Trading</v>
      </c>
      <c r="Z2400" s="6" t="str">
        <f t="shared" si="603"/>
        <v>Hunstanton</v>
      </c>
      <c r="AA2400" s="6" t="str">
        <f t="shared" si="604"/>
        <v>HG</v>
      </c>
      <c r="AB2400" s="7" t="str">
        <f t="shared" si="605"/>
        <v>44106</v>
      </c>
      <c r="AC2400" s="6" t="str">
        <f t="shared" si="606"/>
        <v>37</v>
      </c>
      <c r="AD2400" s="6" t="str">
        <f t="shared" si="607"/>
        <v>B</v>
      </c>
      <c r="AE2400" s="8" t="str">
        <f t="shared" si="608"/>
        <v/>
      </c>
    </row>
    <row r="2401" spans="1:31" x14ac:dyDescent="0.25">
      <c r="A2401" s="9">
        <v>2464</v>
      </c>
      <c r="B2401" s="10" t="s">
        <v>6414</v>
      </c>
      <c r="C2401" s="10" t="s">
        <v>6415</v>
      </c>
      <c r="D2401" s="10" t="s">
        <v>15</v>
      </c>
      <c r="E2401" s="10" t="s">
        <v>16</v>
      </c>
      <c r="F2401" s="10">
        <v>90</v>
      </c>
      <c r="G2401" s="10" t="s">
        <v>6416</v>
      </c>
      <c r="H2401" s="10" t="s">
        <v>3159</v>
      </c>
      <c r="I2401" s="10" t="s">
        <v>108</v>
      </c>
      <c r="J2401" s="11">
        <v>44139</v>
      </c>
      <c r="K2401" s="10">
        <v>95</v>
      </c>
      <c r="L2401" s="10" t="s">
        <v>44</v>
      </c>
      <c r="M2401" s="12"/>
      <c r="O2401">
        <f t="shared" si="609"/>
        <v>0</v>
      </c>
      <c r="Q2401" s="9" t="str">
        <f t="shared" si="594"/>
        <v>2464</v>
      </c>
      <c r="R2401" s="10" t="str">
        <f t="shared" si="595"/>
        <v>Earleen</v>
      </c>
      <c r="S2401" s="10" t="str">
        <f t="shared" si="596"/>
        <v>Manuel</v>
      </c>
      <c r="T2401" s="10" t="str">
        <f t="shared" si="597"/>
        <v>Mrs</v>
      </c>
      <c r="U2401" s="10" t="str">
        <f t="shared" si="598"/>
        <v>F</v>
      </c>
      <c r="V2401" s="10" t="str">
        <f t="shared" si="599"/>
        <v>90</v>
      </c>
      <c r="W2401" s="10" t="str">
        <f t="shared" si="600"/>
        <v>Hunt Street</v>
      </c>
      <c r="X2401" s="10" t="str">
        <f t="shared" si="601"/>
        <v>et</v>
      </c>
      <c r="Y2401" s="10" t="str">
        <f t="shared" si="602"/>
        <v>Hunt Street</v>
      </c>
      <c r="Z2401" s="10" t="str">
        <f t="shared" si="603"/>
        <v>Cambridgeshire</v>
      </c>
      <c r="AA2401" s="10" t="str">
        <f t="shared" si="604"/>
        <v>CB</v>
      </c>
      <c r="AB2401" s="11" t="str">
        <f t="shared" si="605"/>
        <v>44139</v>
      </c>
      <c r="AC2401" s="10" t="str">
        <f t="shared" si="606"/>
        <v>95</v>
      </c>
      <c r="AD2401" s="10" t="str">
        <f t="shared" si="607"/>
        <v>D</v>
      </c>
      <c r="AE2401" s="12" t="str">
        <f t="shared" si="608"/>
        <v/>
      </c>
    </row>
    <row r="2402" spans="1:31" x14ac:dyDescent="0.25">
      <c r="A2402" s="5">
        <v>2465</v>
      </c>
      <c r="B2402" s="6" t="s">
        <v>2105</v>
      </c>
      <c r="C2402" s="6" t="s">
        <v>2846</v>
      </c>
      <c r="D2402" s="6" t="s">
        <v>28</v>
      </c>
      <c r="E2402" s="6" t="s">
        <v>29</v>
      </c>
      <c r="F2402" s="6">
        <v>90</v>
      </c>
      <c r="G2402" s="6" t="s">
        <v>6417</v>
      </c>
      <c r="H2402" s="6" t="s">
        <v>6418</v>
      </c>
      <c r="I2402" s="6" t="s">
        <v>291</v>
      </c>
      <c r="J2402" s="7">
        <v>43560</v>
      </c>
      <c r="K2402" s="6">
        <v>49</v>
      </c>
      <c r="L2402" s="6" t="s">
        <v>62</v>
      </c>
      <c r="M2402" s="8"/>
      <c r="O2402">
        <f t="shared" si="609"/>
        <v>0</v>
      </c>
      <c r="Q2402" s="5" t="str">
        <f t="shared" si="594"/>
        <v>2465</v>
      </c>
      <c r="R2402" s="6" t="str">
        <f t="shared" si="595"/>
        <v>Olen</v>
      </c>
      <c r="S2402" s="6" t="str">
        <f t="shared" si="596"/>
        <v>Cook</v>
      </c>
      <c r="T2402" s="6" t="str">
        <f t="shared" si="597"/>
        <v>Mr</v>
      </c>
      <c r="U2402" s="6" t="str">
        <f t="shared" si="598"/>
        <v>M</v>
      </c>
      <c r="V2402" s="6" t="str">
        <f t="shared" si="599"/>
        <v>90</v>
      </c>
      <c r="W2402" s="6" t="str">
        <f t="shared" si="600"/>
        <v>Hunter Street</v>
      </c>
      <c r="X2402" s="6" t="str">
        <f t="shared" si="601"/>
        <v>et</v>
      </c>
      <c r="Y2402" s="6" t="str">
        <f t="shared" si="602"/>
        <v>Hunter Street</v>
      </c>
      <c r="Z2402" s="6" t="str">
        <f t="shared" si="603"/>
        <v>Isles Of Scilly</v>
      </c>
      <c r="AA2402" s="6" t="str">
        <f t="shared" si="604"/>
        <v>HS</v>
      </c>
      <c r="AB2402" s="7" t="str">
        <f t="shared" si="605"/>
        <v>43560</v>
      </c>
      <c r="AC2402" s="6" t="str">
        <f t="shared" si="606"/>
        <v>49</v>
      </c>
      <c r="AD2402" s="6" t="str">
        <f t="shared" si="607"/>
        <v>C4</v>
      </c>
      <c r="AE2402" s="8" t="str">
        <f t="shared" si="608"/>
        <v/>
      </c>
    </row>
    <row r="2403" spans="1:31" x14ac:dyDescent="0.25">
      <c r="A2403" s="9">
        <v>2466</v>
      </c>
      <c r="B2403" s="10" t="s">
        <v>807</v>
      </c>
      <c r="C2403" s="10" t="s">
        <v>1045</v>
      </c>
      <c r="D2403" s="10" t="s">
        <v>28</v>
      </c>
      <c r="E2403" s="10" t="s">
        <v>29</v>
      </c>
      <c r="F2403" s="10">
        <v>60</v>
      </c>
      <c r="G2403" s="10" t="s">
        <v>6419</v>
      </c>
      <c r="H2403" s="10" t="s">
        <v>3470</v>
      </c>
      <c r="I2403" s="10" t="s">
        <v>25</v>
      </c>
      <c r="J2403" s="11">
        <v>44056</v>
      </c>
      <c r="K2403" s="10">
        <v>10</v>
      </c>
      <c r="L2403" s="10" t="s">
        <v>39</v>
      </c>
      <c r="M2403" s="12"/>
      <c r="O2403">
        <f t="shared" si="609"/>
        <v>0</v>
      </c>
      <c r="Q2403" s="9" t="str">
        <f t="shared" si="594"/>
        <v>2466</v>
      </c>
      <c r="R2403" s="10" t="str">
        <f t="shared" si="595"/>
        <v>Arturo</v>
      </c>
      <c r="S2403" s="10" t="str">
        <f t="shared" si="596"/>
        <v>Mccracken</v>
      </c>
      <c r="T2403" s="10" t="str">
        <f t="shared" si="597"/>
        <v>Mr</v>
      </c>
      <c r="U2403" s="10" t="str">
        <f t="shared" si="598"/>
        <v>M</v>
      </c>
      <c r="V2403" s="10" t="str">
        <f t="shared" si="599"/>
        <v>60</v>
      </c>
      <c r="W2403" s="10" t="str">
        <f t="shared" si="600"/>
        <v>Huntingdon Street</v>
      </c>
      <c r="X2403" s="10" t="str">
        <f t="shared" si="601"/>
        <v>et</v>
      </c>
      <c r="Y2403" s="10" t="str">
        <f t="shared" si="602"/>
        <v>Huntingdon Street</v>
      </c>
      <c r="Z2403" s="10" t="str">
        <f t="shared" si="603"/>
        <v>Hockley</v>
      </c>
      <c r="AA2403" s="10" t="str">
        <f t="shared" si="604"/>
        <v>HG</v>
      </c>
      <c r="AB2403" s="11" t="str">
        <f t="shared" si="605"/>
        <v>44056</v>
      </c>
      <c r="AC2403" s="10" t="str">
        <f t="shared" si="606"/>
        <v>10</v>
      </c>
      <c r="AD2403" s="10" t="str">
        <f t="shared" si="607"/>
        <v>C1</v>
      </c>
      <c r="AE2403" s="12" t="str">
        <f t="shared" si="608"/>
        <v/>
      </c>
    </row>
    <row r="2404" spans="1:31" x14ac:dyDescent="0.25">
      <c r="A2404" s="5">
        <v>2467</v>
      </c>
      <c r="B2404" s="6" t="s">
        <v>6420</v>
      </c>
      <c r="C2404" s="6" t="s">
        <v>1104</v>
      </c>
      <c r="D2404" s="6" t="s">
        <v>15</v>
      </c>
      <c r="E2404" s="6" t="s">
        <v>16</v>
      </c>
      <c r="F2404" s="6">
        <v>90</v>
      </c>
      <c r="G2404" s="6" t="s">
        <v>6421</v>
      </c>
      <c r="H2404" s="6" t="s">
        <v>2056</v>
      </c>
      <c r="I2404" s="6" t="s">
        <v>291</v>
      </c>
      <c r="J2404" s="7">
        <v>44441</v>
      </c>
      <c r="K2404" s="6">
        <v>94</v>
      </c>
      <c r="L2404" s="6" t="s">
        <v>62</v>
      </c>
      <c r="M2404" s="8"/>
      <c r="O2404">
        <f t="shared" si="609"/>
        <v>0</v>
      </c>
      <c r="Q2404" s="5" t="str">
        <f t="shared" si="594"/>
        <v>2467</v>
      </c>
      <c r="R2404" s="6" t="str">
        <f t="shared" si="595"/>
        <v>Cathern</v>
      </c>
      <c r="S2404" s="6" t="str">
        <f t="shared" si="596"/>
        <v>Bauer</v>
      </c>
      <c r="T2404" s="6" t="str">
        <f t="shared" si="597"/>
        <v>Mrs</v>
      </c>
      <c r="U2404" s="6" t="str">
        <f t="shared" si="598"/>
        <v>F</v>
      </c>
      <c r="V2404" s="6" t="str">
        <f t="shared" si="599"/>
        <v>90</v>
      </c>
      <c r="W2404" s="6" t="str">
        <f t="shared" si="600"/>
        <v>Huntley Way</v>
      </c>
      <c r="X2404" s="6" t="str">
        <f t="shared" si="601"/>
        <v>ay</v>
      </c>
      <c r="Y2404" s="6" t="str">
        <f t="shared" si="602"/>
        <v>Huntley Way</v>
      </c>
      <c r="Z2404" s="6" t="str">
        <f t="shared" si="603"/>
        <v>Isle Of Coll</v>
      </c>
      <c r="AA2404" s="6" t="str">
        <f t="shared" si="604"/>
        <v>HS</v>
      </c>
      <c r="AB2404" s="7" t="str">
        <f t="shared" si="605"/>
        <v>44441</v>
      </c>
      <c r="AC2404" s="6" t="str">
        <f t="shared" si="606"/>
        <v>94</v>
      </c>
      <c r="AD2404" s="6" t="str">
        <f t="shared" si="607"/>
        <v>C4</v>
      </c>
      <c r="AE2404" s="8" t="str">
        <f t="shared" si="608"/>
        <v/>
      </c>
    </row>
    <row r="2405" spans="1:31" x14ac:dyDescent="0.25">
      <c r="A2405" s="9">
        <v>2468</v>
      </c>
      <c r="B2405" s="10" t="s">
        <v>6422</v>
      </c>
      <c r="C2405" s="10" t="s">
        <v>6423</v>
      </c>
      <c r="D2405" s="10" t="s">
        <v>28</v>
      </c>
      <c r="E2405" s="10" t="s">
        <v>29</v>
      </c>
      <c r="F2405" s="10">
        <v>30</v>
      </c>
      <c r="G2405" s="10" t="s">
        <v>6424</v>
      </c>
      <c r="H2405" s="10" t="s">
        <v>180</v>
      </c>
      <c r="I2405" s="10" t="s">
        <v>32</v>
      </c>
      <c r="J2405" s="11">
        <v>44190</v>
      </c>
      <c r="K2405" s="10">
        <v>35</v>
      </c>
      <c r="L2405" s="10" t="s">
        <v>52</v>
      </c>
      <c r="M2405" s="12"/>
      <c r="O2405">
        <f t="shared" si="609"/>
        <v>0</v>
      </c>
      <c r="Q2405" s="9" t="str">
        <f t="shared" si="594"/>
        <v>2468</v>
      </c>
      <c r="R2405" s="10" t="str">
        <f t="shared" si="595"/>
        <v>Claude</v>
      </c>
      <c r="S2405" s="10" t="str">
        <f t="shared" si="596"/>
        <v>Baldwin</v>
      </c>
      <c r="T2405" s="10" t="str">
        <f t="shared" si="597"/>
        <v>Mr</v>
      </c>
      <c r="U2405" s="10" t="str">
        <f t="shared" si="598"/>
        <v>M</v>
      </c>
      <c r="V2405" s="10" t="str">
        <f t="shared" si="599"/>
        <v>30</v>
      </c>
      <c r="W2405" s="10" t="str">
        <f t="shared" si="600"/>
        <v>Huntspill Street</v>
      </c>
      <c r="X2405" s="10" t="str">
        <f t="shared" si="601"/>
        <v>et</v>
      </c>
      <c r="Y2405" s="10" t="str">
        <f t="shared" si="602"/>
        <v>Huntspill Street</v>
      </c>
      <c r="Z2405" s="10" t="str">
        <f t="shared" si="603"/>
        <v>Londonderry</v>
      </c>
      <c r="AA2405" s="10" t="str">
        <f t="shared" si="604"/>
        <v>WC</v>
      </c>
      <c r="AB2405" s="11" t="str">
        <f t="shared" si="605"/>
        <v>44190</v>
      </c>
      <c r="AC2405" s="10" t="str">
        <f t="shared" si="606"/>
        <v>35</v>
      </c>
      <c r="AD2405" s="10" t="str">
        <f t="shared" si="607"/>
        <v>A1</v>
      </c>
      <c r="AE2405" s="12" t="str">
        <f t="shared" si="608"/>
        <v/>
      </c>
    </row>
    <row r="2406" spans="1:31" x14ac:dyDescent="0.25">
      <c r="A2406" s="5">
        <v>2469</v>
      </c>
      <c r="B2406" s="6" t="s">
        <v>4473</v>
      </c>
      <c r="C2406" s="6" t="s">
        <v>6425</v>
      </c>
      <c r="D2406" s="6" t="s">
        <v>28</v>
      </c>
      <c r="E2406" s="6" t="s">
        <v>29</v>
      </c>
      <c r="F2406" s="6">
        <v>60</v>
      </c>
      <c r="G2406" s="6" t="s">
        <v>6426</v>
      </c>
      <c r="H2406" s="6" t="s">
        <v>3625</v>
      </c>
      <c r="I2406" s="6" t="s">
        <v>38</v>
      </c>
      <c r="J2406" s="7">
        <v>43542</v>
      </c>
      <c r="K2406" s="6">
        <v>19</v>
      </c>
      <c r="L2406" s="6" t="s">
        <v>99</v>
      </c>
      <c r="M2406" s="8"/>
      <c r="O2406">
        <f t="shared" si="609"/>
        <v>0</v>
      </c>
      <c r="Q2406" s="5" t="str">
        <f t="shared" si="594"/>
        <v>2469</v>
      </c>
      <c r="R2406" s="6" t="str">
        <f t="shared" si="595"/>
        <v>Noel</v>
      </c>
      <c r="S2406" s="6" t="str">
        <f t="shared" si="596"/>
        <v>Pearson</v>
      </c>
      <c r="T2406" s="6" t="str">
        <f t="shared" si="597"/>
        <v>Mr</v>
      </c>
      <c r="U2406" s="6" t="str">
        <f t="shared" si="598"/>
        <v>M</v>
      </c>
      <c r="V2406" s="6" t="str">
        <f t="shared" si="599"/>
        <v>60</v>
      </c>
      <c r="W2406" s="6" t="str">
        <f t="shared" si="600"/>
        <v>Huntsworth Mews</v>
      </c>
      <c r="X2406" s="6" t="str">
        <f t="shared" si="601"/>
        <v>ws</v>
      </c>
      <c r="Y2406" s="6" t="str">
        <f t="shared" si="602"/>
        <v>Huntsworth Mews</v>
      </c>
      <c r="Z2406" s="6" t="str">
        <f t="shared" si="603"/>
        <v>Dawlish</v>
      </c>
      <c r="AA2406" s="6" t="str">
        <f t="shared" si="604"/>
        <v>RM</v>
      </c>
      <c r="AB2406" s="7" t="str">
        <f t="shared" si="605"/>
        <v>43542</v>
      </c>
      <c r="AC2406" s="6" t="str">
        <f t="shared" si="606"/>
        <v>19</v>
      </c>
      <c r="AD2406" s="6" t="str">
        <f t="shared" si="607"/>
        <v>E</v>
      </c>
      <c r="AE2406" s="8" t="str">
        <f t="shared" si="608"/>
        <v/>
      </c>
    </row>
    <row r="2407" spans="1:31" x14ac:dyDescent="0.25">
      <c r="A2407" s="9">
        <v>2470</v>
      </c>
      <c r="B2407" s="10" t="s">
        <v>6427</v>
      </c>
      <c r="C2407" s="10" t="s">
        <v>6428</v>
      </c>
      <c r="D2407" s="10" t="s">
        <v>15</v>
      </c>
      <c r="E2407" s="10" t="s">
        <v>16</v>
      </c>
      <c r="F2407" s="10">
        <v>90</v>
      </c>
      <c r="G2407" s="10" t="s">
        <v>6429</v>
      </c>
      <c r="H2407" s="10" t="s">
        <v>1082</v>
      </c>
      <c r="I2407" s="10" t="s">
        <v>550</v>
      </c>
      <c r="J2407" s="11">
        <v>43779</v>
      </c>
      <c r="K2407" s="10">
        <v>5</v>
      </c>
      <c r="L2407" s="10" t="s">
        <v>20</v>
      </c>
      <c r="M2407" s="12"/>
      <c r="O2407">
        <f t="shared" si="609"/>
        <v>0</v>
      </c>
      <c r="Q2407" s="9" t="str">
        <f t="shared" si="594"/>
        <v>2470</v>
      </c>
      <c r="R2407" s="10" t="str">
        <f t="shared" si="595"/>
        <v>Ginger</v>
      </c>
      <c r="S2407" s="10" t="str">
        <f t="shared" si="596"/>
        <v>Blackwell</v>
      </c>
      <c r="T2407" s="10" t="str">
        <f t="shared" si="597"/>
        <v>Mrs</v>
      </c>
      <c r="U2407" s="10" t="str">
        <f t="shared" si="598"/>
        <v>F</v>
      </c>
      <c r="V2407" s="10" t="str">
        <f t="shared" si="599"/>
        <v>90</v>
      </c>
      <c r="W2407" s="10" t="str">
        <f t="shared" si="600"/>
        <v>Huntsworth Terrace</v>
      </c>
      <c r="X2407" s="10" t="str">
        <f t="shared" si="601"/>
        <v>ce</v>
      </c>
      <c r="Y2407" s="10" t="str">
        <f t="shared" si="602"/>
        <v>Huntsworth Terrace</v>
      </c>
      <c r="Z2407" s="10" t="str">
        <f t="shared" si="603"/>
        <v>Billericay</v>
      </c>
      <c r="AA2407" s="10" t="str">
        <f t="shared" si="604"/>
        <v>DY</v>
      </c>
      <c r="AB2407" s="11" t="str">
        <f t="shared" si="605"/>
        <v>43779</v>
      </c>
      <c r="AC2407" s="10" t="str">
        <f t="shared" si="606"/>
        <v>5</v>
      </c>
      <c r="AD2407" s="10" t="str">
        <f t="shared" si="607"/>
        <v>B</v>
      </c>
      <c r="AE2407" s="12" t="str">
        <f t="shared" si="608"/>
        <v/>
      </c>
    </row>
    <row r="2408" spans="1:31" x14ac:dyDescent="0.25">
      <c r="A2408" s="5">
        <v>2471</v>
      </c>
      <c r="B2408" s="6" t="s">
        <v>4759</v>
      </c>
      <c r="C2408" s="6" t="s">
        <v>6430</v>
      </c>
      <c r="D2408" s="6" t="s">
        <v>28</v>
      </c>
      <c r="E2408" s="6" t="s">
        <v>29</v>
      </c>
      <c r="F2408" s="6">
        <v>30</v>
      </c>
      <c r="G2408" s="6" t="s">
        <v>6431</v>
      </c>
      <c r="H2408" s="6" t="s">
        <v>139</v>
      </c>
      <c r="I2408" s="6" t="s">
        <v>32</v>
      </c>
      <c r="J2408" s="7">
        <v>43668</v>
      </c>
      <c r="K2408" s="6">
        <v>23</v>
      </c>
      <c r="L2408" s="6" t="s">
        <v>78</v>
      </c>
      <c r="M2408" s="8"/>
      <c r="O2408">
        <f t="shared" si="609"/>
        <v>0</v>
      </c>
      <c r="Q2408" s="5" t="str">
        <f t="shared" si="594"/>
        <v>2471</v>
      </c>
      <c r="R2408" s="6" t="str">
        <f t="shared" si="595"/>
        <v>Felipe</v>
      </c>
      <c r="S2408" s="6" t="str">
        <f t="shared" si="596"/>
        <v>Sellers</v>
      </c>
      <c r="T2408" s="6" t="str">
        <f t="shared" si="597"/>
        <v>Mr</v>
      </c>
      <c r="U2408" s="6" t="str">
        <f t="shared" si="598"/>
        <v>M</v>
      </c>
      <c r="V2408" s="6" t="str">
        <f t="shared" si="599"/>
        <v>30</v>
      </c>
      <c r="W2408" s="6" t="str">
        <f t="shared" si="600"/>
        <v>Hurlingham Business</v>
      </c>
      <c r="X2408" s="6" t="str">
        <f t="shared" si="601"/>
        <v>ss</v>
      </c>
      <c r="Y2408" s="6" t="str">
        <f t="shared" si="602"/>
        <v>Hurlingham Business</v>
      </c>
      <c r="Z2408" s="6" t="str">
        <f t="shared" si="603"/>
        <v>Somerton</v>
      </c>
      <c r="AA2408" s="6" t="str">
        <f t="shared" si="604"/>
        <v>WC</v>
      </c>
      <c r="AB2408" s="7" t="str">
        <f t="shared" si="605"/>
        <v>43668</v>
      </c>
      <c r="AC2408" s="6" t="str">
        <f t="shared" si="606"/>
        <v>23</v>
      </c>
      <c r="AD2408" s="6" t="str">
        <f t="shared" si="607"/>
        <v>C2</v>
      </c>
      <c r="AE2408" s="8" t="str">
        <f t="shared" si="608"/>
        <v/>
      </c>
    </row>
    <row r="2409" spans="1:31" x14ac:dyDescent="0.25">
      <c r="A2409" s="9">
        <v>2472</v>
      </c>
      <c r="B2409" s="10" t="s">
        <v>1091</v>
      </c>
      <c r="C2409" s="10" t="s">
        <v>543</v>
      </c>
      <c r="D2409" s="10" t="s">
        <v>28</v>
      </c>
      <c r="E2409" s="10" t="s">
        <v>29</v>
      </c>
      <c r="F2409" s="10">
        <v>90</v>
      </c>
      <c r="G2409" s="10" t="s">
        <v>6432</v>
      </c>
      <c r="H2409" s="10" t="s">
        <v>3938</v>
      </c>
      <c r="I2409" s="10" t="s">
        <v>1569</v>
      </c>
      <c r="J2409" s="11">
        <v>44550</v>
      </c>
      <c r="K2409" s="10">
        <v>36</v>
      </c>
      <c r="L2409" s="10" t="s">
        <v>39</v>
      </c>
      <c r="M2409" s="12"/>
      <c r="O2409">
        <f t="shared" si="609"/>
        <v>0</v>
      </c>
      <c r="Q2409" s="9" t="str">
        <f t="shared" si="594"/>
        <v>2472</v>
      </c>
      <c r="R2409" s="10" t="str">
        <f t="shared" si="595"/>
        <v>Kennith</v>
      </c>
      <c r="S2409" s="10" t="str">
        <f t="shared" si="596"/>
        <v>Betts</v>
      </c>
      <c r="T2409" s="10" t="str">
        <f t="shared" si="597"/>
        <v>Mr</v>
      </c>
      <c r="U2409" s="10" t="str">
        <f t="shared" si="598"/>
        <v>M</v>
      </c>
      <c r="V2409" s="10" t="str">
        <f t="shared" si="599"/>
        <v>90</v>
      </c>
      <c r="W2409" s="10" t="str">
        <f t="shared" si="600"/>
        <v>Hurst Road</v>
      </c>
      <c r="X2409" s="10" t="str">
        <f t="shared" si="601"/>
        <v>ad</v>
      </c>
      <c r="Y2409" s="10" t="str">
        <f t="shared" si="602"/>
        <v>Hurst Road</v>
      </c>
      <c r="Z2409" s="10" t="str">
        <f t="shared" si="603"/>
        <v>Grantown-On-Spey</v>
      </c>
      <c r="AA2409" s="10" t="str">
        <f t="shared" si="604"/>
        <v>NG</v>
      </c>
      <c r="AB2409" s="11" t="str">
        <f t="shared" si="605"/>
        <v>44550</v>
      </c>
      <c r="AC2409" s="10" t="str">
        <f t="shared" si="606"/>
        <v>36</v>
      </c>
      <c r="AD2409" s="10" t="str">
        <f t="shared" si="607"/>
        <v>C1</v>
      </c>
      <c r="AE2409" s="12" t="str">
        <f t="shared" si="608"/>
        <v/>
      </c>
    </row>
    <row r="2410" spans="1:31" x14ac:dyDescent="0.25">
      <c r="A2410" s="9">
        <v>2474</v>
      </c>
      <c r="B2410" s="10" t="s">
        <v>1892</v>
      </c>
      <c r="C2410" s="10" t="s">
        <v>333</v>
      </c>
      <c r="D2410" s="10" t="s">
        <v>49</v>
      </c>
      <c r="E2410" s="10" t="s">
        <v>16</v>
      </c>
      <c r="F2410" s="10">
        <v>90</v>
      </c>
      <c r="G2410" s="10" t="s">
        <v>6433</v>
      </c>
      <c r="H2410" s="10" t="s">
        <v>1783</v>
      </c>
      <c r="I2410" s="10" t="s">
        <v>32</v>
      </c>
      <c r="J2410" s="11">
        <v>44120</v>
      </c>
      <c r="K2410" s="10">
        <v>47</v>
      </c>
      <c r="L2410" s="10" t="s">
        <v>33</v>
      </c>
      <c r="M2410" s="12"/>
      <c r="O2410">
        <f t="shared" si="609"/>
        <v>0</v>
      </c>
      <c r="Q2410" s="9" t="str">
        <f t="shared" si="594"/>
        <v>2474</v>
      </c>
      <c r="R2410" s="10" t="str">
        <f t="shared" si="595"/>
        <v>Carly</v>
      </c>
      <c r="S2410" s="10" t="str">
        <f t="shared" si="596"/>
        <v>Baez</v>
      </c>
      <c r="T2410" s="10" t="str">
        <f t="shared" si="597"/>
        <v>Miss</v>
      </c>
      <c r="U2410" s="10" t="str">
        <f t="shared" si="598"/>
        <v>F</v>
      </c>
      <c r="V2410" s="10" t="str">
        <f t="shared" si="599"/>
        <v>90</v>
      </c>
      <c r="W2410" s="10" t="str">
        <f t="shared" si="600"/>
        <v>Hyde Grove</v>
      </c>
      <c r="X2410" s="10" t="str">
        <f t="shared" si="601"/>
        <v>ve</v>
      </c>
      <c r="Y2410" s="10" t="str">
        <f t="shared" si="602"/>
        <v>Hyde Grove</v>
      </c>
      <c r="Z2410" s="10" t="str">
        <f t="shared" si="603"/>
        <v>Poulton-Le-Fylde</v>
      </c>
      <c r="AA2410" s="10" t="str">
        <f t="shared" si="604"/>
        <v>WC</v>
      </c>
      <c r="AB2410" s="11" t="str">
        <f t="shared" si="605"/>
        <v>44120</v>
      </c>
      <c r="AC2410" s="10" t="str">
        <f t="shared" si="606"/>
        <v>47</v>
      </c>
      <c r="AD2410" s="10" t="str">
        <f t="shared" si="607"/>
        <v>A3</v>
      </c>
      <c r="AE2410" s="12" t="str">
        <f t="shared" si="608"/>
        <v/>
      </c>
    </row>
    <row r="2411" spans="1:31" x14ac:dyDescent="0.25">
      <c r="A2411" s="5">
        <v>2475</v>
      </c>
      <c r="B2411" s="6" t="s">
        <v>257</v>
      </c>
      <c r="C2411" s="6" t="s">
        <v>6434</v>
      </c>
      <c r="D2411" s="6" t="s">
        <v>28</v>
      </c>
      <c r="E2411" s="6" t="s">
        <v>29</v>
      </c>
      <c r="F2411" s="6">
        <v>30</v>
      </c>
      <c r="G2411" s="6" t="s">
        <v>6435</v>
      </c>
      <c r="H2411" s="6" t="s">
        <v>1102</v>
      </c>
      <c r="I2411" s="6" t="s">
        <v>32</v>
      </c>
      <c r="J2411" s="7">
        <v>43723</v>
      </c>
      <c r="K2411" s="6">
        <v>58</v>
      </c>
      <c r="L2411" s="6" t="s">
        <v>33</v>
      </c>
      <c r="M2411" s="8"/>
      <c r="O2411">
        <f t="shared" si="609"/>
        <v>0</v>
      </c>
      <c r="Q2411" s="5" t="str">
        <f t="shared" si="594"/>
        <v>2475</v>
      </c>
      <c r="R2411" s="6" t="str">
        <f t="shared" si="595"/>
        <v>Ray</v>
      </c>
      <c r="S2411" s="6" t="str">
        <f t="shared" si="596"/>
        <v>Jamison</v>
      </c>
      <c r="T2411" s="6" t="str">
        <f t="shared" si="597"/>
        <v>Mr</v>
      </c>
      <c r="U2411" s="6" t="str">
        <f t="shared" si="598"/>
        <v>M</v>
      </c>
      <c r="V2411" s="6" t="str">
        <f t="shared" si="599"/>
        <v>30</v>
      </c>
      <c r="W2411" s="6" t="str">
        <f t="shared" si="600"/>
        <v>Hyde Vale</v>
      </c>
      <c r="X2411" s="6" t="str">
        <f t="shared" si="601"/>
        <v>le</v>
      </c>
      <c r="Y2411" s="6" t="str">
        <f t="shared" si="602"/>
        <v>Hyde Vale</v>
      </c>
      <c r="Z2411" s="6" t="str">
        <f t="shared" si="603"/>
        <v>Stamford</v>
      </c>
      <c r="AA2411" s="6" t="str">
        <f t="shared" si="604"/>
        <v>WC</v>
      </c>
      <c r="AB2411" s="7" t="str">
        <f t="shared" si="605"/>
        <v>43723</v>
      </c>
      <c r="AC2411" s="6" t="str">
        <f t="shared" si="606"/>
        <v>58</v>
      </c>
      <c r="AD2411" s="6" t="str">
        <f t="shared" si="607"/>
        <v>A3</v>
      </c>
      <c r="AE2411" s="8" t="str">
        <f t="shared" si="608"/>
        <v/>
      </c>
    </row>
    <row r="2412" spans="1:31" x14ac:dyDescent="0.25">
      <c r="A2412" s="9">
        <v>2476</v>
      </c>
      <c r="B2412" s="10" t="s">
        <v>6436</v>
      </c>
      <c r="C2412" s="10" t="s">
        <v>4621</v>
      </c>
      <c r="D2412" s="10" t="s">
        <v>15</v>
      </c>
      <c r="E2412" s="10" t="s">
        <v>16</v>
      </c>
      <c r="F2412" s="10">
        <v>90</v>
      </c>
      <c r="G2412" s="10" t="s">
        <v>6437</v>
      </c>
      <c r="H2412" s="10" t="s">
        <v>2529</v>
      </c>
      <c r="I2412" s="10" t="s">
        <v>176</v>
      </c>
      <c r="J2412" s="11">
        <v>44322</v>
      </c>
      <c r="K2412" s="10">
        <v>44</v>
      </c>
      <c r="L2412" s="10" t="s">
        <v>78</v>
      </c>
      <c r="M2412" s="12"/>
      <c r="O2412">
        <f t="shared" si="609"/>
        <v>0</v>
      </c>
      <c r="Q2412" s="9" t="str">
        <f t="shared" si="594"/>
        <v>2476</v>
      </c>
      <c r="R2412" s="10" t="str">
        <f t="shared" si="595"/>
        <v>Karyl</v>
      </c>
      <c r="S2412" s="10" t="str">
        <f t="shared" si="596"/>
        <v>Driver</v>
      </c>
      <c r="T2412" s="10" t="str">
        <f t="shared" si="597"/>
        <v>Mrs</v>
      </c>
      <c r="U2412" s="10" t="str">
        <f t="shared" si="598"/>
        <v>F</v>
      </c>
      <c r="V2412" s="10" t="str">
        <f t="shared" si="599"/>
        <v>90</v>
      </c>
      <c r="W2412" s="10" t="str">
        <f t="shared" si="600"/>
        <v>Hyde Way</v>
      </c>
      <c r="X2412" s="10" t="str">
        <f t="shared" si="601"/>
        <v>ay</v>
      </c>
      <c r="Y2412" s="10" t="str">
        <f t="shared" si="602"/>
        <v>Hyde Way</v>
      </c>
      <c r="Z2412" s="10" t="str">
        <f t="shared" si="603"/>
        <v>Crieff</v>
      </c>
      <c r="AA2412" s="10" t="str">
        <f t="shared" si="604"/>
        <v>CW</v>
      </c>
      <c r="AB2412" s="11" t="str">
        <f t="shared" si="605"/>
        <v>44322</v>
      </c>
      <c r="AC2412" s="10" t="str">
        <f t="shared" si="606"/>
        <v>44</v>
      </c>
      <c r="AD2412" s="10" t="str">
        <f t="shared" si="607"/>
        <v>C2</v>
      </c>
      <c r="AE2412" s="12" t="str">
        <f t="shared" si="608"/>
        <v/>
      </c>
    </row>
    <row r="2413" spans="1:31" x14ac:dyDescent="0.25">
      <c r="A2413" s="5">
        <v>2477</v>
      </c>
      <c r="B2413" s="6" t="s">
        <v>691</v>
      </c>
      <c r="C2413" s="6" t="s">
        <v>2910</v>
      </c>
      <c r="D2413" s="6" t="s">
        <v>15</v>
      </c>
      <c r="E2413" s="6" t="s">
        <v>16</v>
      </c>
      <c r="F2413" s="6">
        <v>30</v>
      </c>
      <c r="G2413" s="6" t="s">
        <v>6438</v>
      </c>
      <c r="H2413" s="6" t="s">
        <v>1328</v>
      </c>
      <c r="I2413" s="6" t="s">
        <v>291</v>
      </c>
      <c r="J2413" s="7">
        <v>44193</v>
      </c>
      <c r="K2413" s="6">
        <v>61</v>
      </c>
      <c r="L2413" s="6" t="s">
        <v>99</v>
      </c>
      <c r="M2413" s="8"/>
      <c r="O2413">
        <f t="shared" si="609"/>
        <v>0</v>
      </c>
      <c r="Q2413" s="5" t="str">
        <f t="shared" si="594"/>
        <v>2477</v>
      </c>
      <c r="R2413" s="6" t="str">
        <f t="shared" si="595"/>
        <v>Vennie</v>
      </c>
      <c r="S2413" s="6" t="str">
        <f t="shared" si="596"/>
        <v>Obrien</v>
      </c>
      <c r="T2413" s="6" t="str">
        <f t="shared" si="597"/>
        <v>Mrs</v>
      </c>
      <c r="U2413" s="6" t="str">
        <f t="shared" si="598"/>
        <v>F</v>
      </c>
      <c r="V2413" s="6" t="str">
        <f t="shared" si="599"/>
        <v>30</v>
      </c>
      <c r="W2413" s="6" t="str">
        <f t="shared" si="600"/>
        <v>Hyderabad House</v>
      </c>
      <c r="X2413" s="6" t="str">
        <f t="shared" si="601"/>
        <v>se</v>
      </c>
      <c r="Y2413" s="6" t="str">
        <f t="shared" si="602"/>
        <v>Hyderabad House</v>
      </c>
      <c r="Z2413" s="6" t="str">
        <f t="shared" si="603"/>
        <v>Keith</v>
      </c>
      <c r="AA2413" s="6" t="str">
        <f t="shared" si="604"/>
        <v>HS</v>
      </c>
      <c r="AB2413" s="7" t="str">
        <f t="shared" si="605"/>
        <v>44193</v>
      </c>
      <c r="AC2413" s="6" t="str">
        <f t="shared" si="606"/>
        <v>61</v>
      </c>
      <c r="AD2413" s="6" t="str">
        <f t="shared" si="607"/>
        <v>E</v>
      </c>
      <c r="AE2413" s="8" t="str">
        <f t="shared" si="608"/>
        <v/>
      </c>
    </row>
    <row r="2414" spans="1:31" x14ac:dyDescent="0.25">
      <c r="A2414" s="9">
        <v>2478</v>
      </c>
      <c r="B2414" s="10" t="s">
        <v>592</v>
      </c>
      <c r="C2414" s="10" t="s">
        <v>2562</v>
      </c>
      <c r="D2414" s="10" t="s">
        <v>115</v>
      </c>
      <c r="E2414" s="10" t="s">
        <v>29</v>
      </c>
      <c r="F2414" s="10">
        <v>60</v>
      </c>
      <c r="G2414" s="10" t="s">
        <v>6439</v>
      </c>
      <c r="H2414" s="10" t="s">
        <v>4342</v>
      </c>
      <c r="I2414" s="10" t="s">
        <v>144</v>
      </c>
      <c r="J2414" s="11">
        <v>43666</v>
      </c>
      <c r="K2414" s="10">
        <v>42</v>
      </c>
      <c r="L2414" s="10" t="s">
        <v>62</v>
      </c>
      <c r="M2414" s="12"/>
      <c r="O2414">
        <f t="shared" si="609"/>
        <v>0</v>
      </c>
      <c r="Q2414" s="9" t="str">
        <f t="shared" si="594"/>
        <v>2478</v>
      </c>
      <c r="R2414" s="10" t="str">
        <f t="shared" si="595"/>
        <v>Cyrus</v>
      </c>
      <c r="S2414" s="10" t="str">
        <f t="shared" si="596"/>
        <v>Flores</v>
      </c>
      <c r="T2414" s="10" t="str">
        <f t="shared" si="597"/>
        <v>Prof</v>
      </c>
      <c r="U2414" s="10" t="str">
        <f t="shared" si="598"/>
        <v>M</v>
      </c>
      <c r="V2414" s="10" t="str">
        <f t="shared" si="599"/>
        <v>60</v>
      </c>
      <c r="W2414" s="10" t="str">
        <f t="shared" si="600"/>
        <v>Hyndman Green</v>
      </c>
      <c r="X2414" s="10" t="str">
        <f t="shared" si="601"/>
        <v>en</v>
      </c>
      <c r="Y2414" s="10" t="str">
        <f t="shared" si="602"/>
        <v>Hyndman Green</v>
      </c>
      <c r="Z2414" s="10" t="str">
        <f t="shared" si="603"/>
        <v>Guildford</v>
      </c>
      <c r="AA2414" s="10" t="str">
        <f t="shared" si="604"/>
        <v>UB</v>
      </c>
      <c r="AB2414" s="11" t="str">
        <f t="shared" si="605"/>
        <v>43666</v>
      </c>
      <c r="AC2414" s="10" t="str">
        <f t="shared" si="606"/>
        <v>42</v>
      </c>
      <c r="AD2414" s="10" t="str">
        <f t="shared" si="607"/>
        <v>C4</v>
      </c>
      <c r="AE2414" s="12" t="str">
        <f t="shared" si="608"/>
        <v/>
      </c>
    </row>
    <row r="2415" spans="1:31" x14ac:dyDescent="0.25">
      <c r="A2415" s="5">
        <v>2479</v>
      </c>
      <c r="B2415" s="6" t="s">
        <v>6440</v>
      </c>
      <c r="C2415" s="6" t="s">
        <v>5527</v>
      </c>
      <c r="D2415" s="6" t="s">
        <v>15</v>
      </c>
      <c r="E2415" s="6" t="s">
        <v>16</v>
      </c>
      <c r="F2415" s="6">
        <v>60</v>
      </c>
      <c r="G2415" s="6" t="s">
        <v>6441</v>
      </c>
      <c r="H2415" s="6" t="s">
        <v>651</v>
      </c>
      <c r="I2415" s="6" t="s">
        <v>32</v>
      </c>
      <c r="J2415" s="7">
        <v>44216</v>
      </c>
      <c r="K2415" s="6">
        <v>6</v>
      </c>
      <c r="L2415" s="6" t="s">
        <v>33</v>
      </c>
      <c r="M2415" s="8"/>
      <c r="O2415">
        <f t="shared" si="609"/>
        <v>0</v>
      </c>
      <c r="Q2415" s="5" t="str">
        <f t="shared" si="594"/>
        <v>2479</v>
      </c>
      <c r="R2415" s="6" t="str">
        <f t="shared" si="595"/>
        <v>Lara</v>
      </c>
      <c r="S2415" s="6" t="str">
        <f t="shared" si="596"/>
        <v>Villegas</v>
      </c>
      <c r="T2415" s="6" t="str">
        <f t="shared" si="597"/>
        <v>Mrs</v>
      </c>
      <c r="U2415" s="6" t="str">
        <f t="shared" si="598"/>
        <v>F</v>
      </c>
      <c r="V2415" s="6" t="str">
        <f t="shared" si="599"/>
        <v>60</v>
      </c>
      <c r="W2415" s="6" t="str">
        <f t="shared" si="600"/>
        <v>Ickleton Road</v>
      </c>
      <c r="X2415" s="6" t="str">
        <f t="shared" si="601"/>
        <v>ad</v>
      </c>
      <c r="Y2415" s="6" t="str">
        <f t="shared" si="602"/>
        <v>Ickleton Road</v>
      </c>
      <c r="Z2415" s="6" t="str">
        <f t="shared" si="603"/>
        <v>London</v>
      </c>
      <c r="AA2415" s="6" t="str">
        <f t="shared" si="604"/>
        <v>WC</v>
      </c>
      <c r="AB2415" s="7" t="str">
        <f t="shared" si="605"/>
        <v>44216</v>
      </c>
      <c r="AC2415" s="6" t="str">
        <f t="shared" si="606"/>
        <v>6</v>
      </c>
      <c r="AD2415" s="6" t="str">
        <f t="shared" si="607"/>
        <v>A3</v>
      </c>
      <c r="AE2415" s="8" t="str">
        <f t="shared" si="608"/>
        <v/>
      </c>
    </row>
    <row r="2416" spans="1:31" x14ac:dyDescent="0.25">
      <c r="A2416" s="9">
        <v>2480</v>
      </c>
      <c r="B2416" s="10" t="s">
        <v>6122</v>
      </c>
      <c r="C2416" s="10" t="s">
        <v>967</v>
      </c>
      <c r="D2416" s="10" t="s">
        <v>28</v>
      </c>
      <c r="E2416" s="10" t="s">
        <v>29</v>
      </c>
      <c r="F2416" s="10">
        <v>30</v>
      </c>
      <c r="G2416" s="10" t="s">
        <v>6442</v>
      </c>
      <c r="H2416" s="10" t="s">
        <v>6146</v>
      </c>
      <c r="I2416" s="10" t="s">
        <v>291</v>
      </c>
      <c r="J2416" s="11">
        <v>44517</v>
      </c>
      <c r="K2416" s="10">
        <v>93</v>
      </c>
      <c r="L2416" s="10" t="s">
        <v>157</v>
      </c>
      <c r="M2416" s="12"/>
      <c r="O2416">
        <f t="shared" si="609"/>
        <v>0</v>
      </c>
      <c r="Q2416" s="9" t="str">
        <f t="shared" si="594"/>
        <v>2480</v>
      </c>
      <c r="R2416" s="10" t="str">
        <f t="shared" si="595"/>
        <v>Rayford</v>
      </c>
      <c r="S2416" s="10" t="str">
        <f t="shared" si="596"/>
        <v>Michael</v>
      </c>
      <c r="T2416" s="10" t="str">
        <f t="shared" si="597"/>
        <v>Mr</v>
      </c>
      <c r="U2416" s="10" t="str">
        <f t="shared" si="598"/>
        <v>M</v>
      </c>
      <c r="V2416" s="10" t="str">
        <f t="shared" si="599"/>
        <v>30</v>
      </c>
      <c r="W2416" s="10" t="str">
        <f t="shared" si="600"/>
        <v>Idonia Street</v>
      </c>
      <c r="X2416" s="10" t="str">
        <f t="shared" si="601"/>
        <v>et</v>
      </c>
      <c r="Y2416" s="10" t="str">
        <f t="shared" si="602"/>
        <v>Idonia Street</v>
      </c>
      <c r="Z2416" s="10" t="str">
        <f t="shared" si="603"/>
        <v>Kelso</v>
      </c>
      <c r="AA2416" s="10" t="str">
        <f t="shared" si="604"/>
        <v>HS</v>
      </c>
      <c r="AB2416" s="11" t="str">
        <f t="shared" si="605"/>
        <v>44517</v>
      </c>
      <c r="AC2416" s="10" t="str">
        <f t="shared" si="606"/>
        <v>93</v>
      </c>
      <c r="AD2416" s="10" t="str">
        <f t="shared" si="607"/>
        <v>C3</v>
      </c>
      <c r="AE2416" s="12" t="str">
        <f t="shared" si="608"/>
        <v/>
      </c>
    </row>
    <row r="2417" spans="1:31" x14ac:dyDescent="0.25">
      <c r="A2417" s="5">
        <v>2481</v>
      </c>
      <c r="B2417" s="6" t="s">
        <v>6443</v>
      </c>
      <c r="C2417" s="6" t="s">
        <v>6444</v>
      </c>
      <c r="D2417" s="6" t="s">
        <v>49</v>
      </c>
      <c r="E2417" s="6" t="s">
        <v>16</v>
      </c>
      <c r="F2417" s="6">
        <v>60</v>
      </c>
      <c r="G2417" s="6" t="s">
        <v>6445</v>
      </c>
      <c r="H2417" s="6" t="s">
        <v>5894</v>
      </c>
      <c r="I2417" s="6" t="s">
        <v>32</v>
      </c>
      <c r="J2417" s="7">
        <v>43546</v>
      </c>
      <c r="K2417" s="6">
        <v>11</v>
      </c>
      <c r="L2417" s="6" t="s">
        <v>62</v>
      </c>
      <c r="M2417" s="8"/>
      <c r="O2417">
        <f t="shared" si="609"/>
        <v>0</v>
      </c>
      <c r="Q2417" s="5" t="str">
        <f t="shared" si="594"/>
        <v>2481</v>
      </c>
      <c r="R2417" s="6" t="str">
        <f t="shared" si="595"/>
        <v>Cora</v>
      </c>
      <c r="S2417" s="6" t="str">
        <f t="shared" si="596"/>
        <v>Joiner</v>
      </c>
      <c r="T2417" s="6" t="str">
        <f t="shared" si="597"/>
        <v>Miss</v>
      </c>
      <c r="U2417" s="6" t="str">
        <f t="shared" si="598"/>
        <v>F</v>
      </c>
      <c r="V2417" s="6" t="str">
        <f t="shared" si="599"/>
        <v>60</v>
      </c>
      <c r="W2417" s="6" t="str">
        <f t="shared" si="600"/>
        <v>Iliffe Street</v>
      </c>
      <c r="X2417" s="6" t="str">
        <f t="shared" si="601"/>
        <v>et</v>
      </c>
      <c r="Y2417" s="6" t="str">
        <f t="shared" si="602"/>
        <v>Iliffe Street</v>
      </c>
      <c r="Z2417" s="6" t="str">
        <f t="shared" si="603"/>
        <v>Lytham St. Annes</v>
      </c>
      <c r="AA2417" s="6" t="str">
        <f t="shared" si="604"/>
        <v>WC</v>
      </c>
      <c r="AB2417" s="7" t="str">
        <f t="shared" si="605"/>
        <v>43546</v>
      </c>
      <c r="AC2417" s="6" t="str">
        <f t="shared" si="606"/>
        <v>11</v>
      </c>
      <c r="AD2417" s="6" t="str">
        <f t="shared" si="607"/>
        <v>C4</v>
      </c>
      <c r="AE2417" s="8" t="str">
        <f t="shared" si="608"/>
        <v/>
      </c>
    </row>
    <row r="2418" spans="1:31" x14ac:dyDescent="0.25">
      <c r="A2418" s="9">
        <v>2482</v>
      </c>
      <c r="B2418" s="10" t="s">
        <v>4586</v>
      </c>
      <c r="C2418" s="10" t="s">
        <v>2349</v>
      </c>
      <c r="D2418" s="10" t="s">
        <v>49</v>
      </c>
      <c r="E2418" s="10" t="s">
        <v>16</v>
      </c>
      <c r="F2418" s="10">
        <v>30</v>
      </c>
      <c r="G2418" s="10" t="s">
        <v>6446</v>
      </c>
      <c r="H2418" s="10" t="s">
        <v>2473</v>
      </c>
      <c r="I2418" s="10" t="s">
        <v>1194</v>
      </c>
      <c r="J2418" s="11">
        <v>43859</v>
      </c>
      <c r="K2418" s="10">
        <v>79</v>
      </c>
      <c r="L2418" s="10" t="s">
        <v>44</v>
      </c>
      <c r="M2418" s="12"/>
      <c r="O2418">
        <f t="shared" si="609"/>
        <v>0</v>
      </c>
      <c r="Q2418" s="9" t="str">
        <f t="shared" si="594"/>
        <v>2482</v>
      </c>
      <c r="R2418" s="10" t="str">
        <f t="shared" si="595"/>
        <v>Domitila</v>
      </c>
      <c r="S2418" s="10" t="str">
        <f t="shared" si="596"/>
        <v>Bowles</v>
      </c>
      <c r="T2418" s="10" t="str">
        <f t="shared" si="597"/>
        <v>Miss</v>
      </c>
      <c r="U2418" s="10" t="str">
        <f t="shared" si="598"/>
        <v>F</v>
      </c>
      <c r="V2418" s="10" t="str">
        <f t="shared" si="599"/>
        <v>30</v>
      </c>
      <c r="W2418" s="10" t="str">
        <f t="shared" si="600"/>
        <v>Ilkley Close</v>
      </c>
      <c r="X2418" s="10" t="str">
        <f t="shared" si="601"/>
        <v>se</v>
      </c>
      <c r="Y2418" s="10" t="str">
        <f t="shared" si="602"/>
        <v>Ilkley Close</v>
      </c>
      <c r="Z2418" s="10" t="str">
        <f t="shared" si="603"/>
        <v>Edenbridge</v>
      </c>
      <c r="AA2418" s="10" t="str">
        <f t="shared" si="604"/>
        <v>LU</v>
      </c>
      <c r="AB2418" s="11" t="str">
        <f t="shared" si="605"/>
        <v>43859</v>
      </c>
      <c r="AC2418" s="10" t="str">
        <f t="shared" si="606"/>
        <v>79</v>
      </c>
      <c r="AD2418" s="10" t="str">
        <f t="shared" si="607"/>
        <v>D</v>
      </c>
      <c r="AE2418" s="12" t="str">
        <f t="shared" si="608"/>
        <v/>
      </c>
    </row>
    <row r="2419" spans="1:31" x14ac:dyDescent="0.25">
      <c r="A2419" s="5">
        <v>2483</v>
      </c>
      <c r="B2419" s="6" t="s">
        <v>6447</v>
      </c>
      <c r="C2419" s="6" t="s">
        <v>5841</v>
      </c>
      <c r="D2419" s="6" t="s">
        <v>15</v>
      </c>
      <c r="E2419" s="6" t="s">
        <v>16</v>
      </c>
      <c r="F2419" s="6">
        <v>30</v>
      </c>
      <c r="G2419" s="6" t="s">
        <v>6448</v>
      </c>
      <c r="H2419" s="6" t="s">
        <v>360</v>
      </c>
      <c r="I2419" s="6" t="s">
        <v>108</v>
      </c>
      <c r="J2419" s="7">
        <v>43656</v>
      </c>
      <c r="K2419" s="6">
        <v>26</v>
      </c>
      <c r="L2419" s="6" t="s">
        <v>78</v>
      </c>
      <c r="M2419" s="8"/>
      <c r="O2419">
        <f t="shared" si="609"/>
        <v>0</v>
      </c>
      <c r="Q2419" s="5" t="str">
        <f t="shared" si="594"/>
        <v>2483</v>
      </c>
      <c r="R2419" s="6" t="str">
        <f t="shared" si="595"/>
        <v>Rosaria</v>
      </c>
      <c r="S2419" s="6" t="str">
        <f t="shared" si="596"/>
        <v>Nixon</v>
      </c>
      <c r="T2419" s="6" t="str">
        <f t="shared" si="597"/>
        <v>Mrs</v>
      </c>
      <c r="U2419" s="6" t="str">
        <f t="shared" si="598"/>
        <v>F</v>
      </c>
      <c r="V2419" s="6" t="str">
        <f t="shared" si="599"/>
        <v>30</v>
      </c>
      <c r="W2419" s="6" t="str">
        <f t="shared" si="600"/>
        <v>Ilminster Gardens</v>
      </c>
      <c r="X2419" s="6" t="str">
        <f t="shared" si="601"/>
        <v>ns</v>
      </c>
      <c r="Y2419" s="6" t="str">
        <f t="shared" si="602"/>
        <v>Ilminster Gardens</v>
      </c>
      <c r="Z2419" s="6" t="str">
        <f t="shared" si="603"/>
        <v>Castlederg</v>
      </c>
      <c r="AA2419" s="6" t="str">
        <f t="shared" si="604"/>
        <v>CB</v>
      </c>
      <c r="AB2419" s="7" t="str">
        <f t="shared" si="605"/>
        <v>43656</v>
      </c>
      <c r="AC2419" s="6" t="str">
        <f t="shared" si="606"/>
        <v>26</v>
      </c>
      <c r="AD2419" s="6" t="str">
        <f t="shared" si="607"/>
        <v>C2</v>
      </c>
      <c r="AE2419" s="8" t="str">
        <f t="shared" si="608"/>
        <v/>
      </c>
    </row>
    <row r="2420" spans="1:31" x14ac:dyDescent="0.25">
      <c r="A2420" s="9">
        <v>2484</v>
      </c>
      <c r="B2420" s="10" t="s">
        <v>1457</v>
      </c>
      <c r="C2420" s="10" t="s">
        <v>2775</v>
      </c>
      <c r="D2420" s="10" t="s">
        <v>28</v>
      </c>
      <c r="E2420" s="10" t="s">
        <v>29</v>
      </c>
      <c r="F2420" s="10">
        <v>90</v>
      </c>
      <c r="G2420" s="10" t="s">
        <v>6449</v>
      </c>
      <c r="H2420" s="10" t="s">
        <v>2962</v>
      </c>
      <c r="I2420" s="10" t="s">
        <v>32</v>
      </c>
      <c r="J2420" s="11">
        <v>43486</v>
      </c>
      <c r="K2420" s="10">
        <v>79</v>
      </c>
      <c r="L2420" s="10" t="s">
        <v>33</v>
      </c>
      <c r="M2420" s="12"/>
      <c r="O2420">
        <f t="shared" si="609"/>
        <v>0</v>
      </c>
      <c r="Q2420" s="9" t="str">
        <f t="shared" si="594"/>
        <v>2484</v>
      </c>
      <c r="R2420" s="10" t="str">
        <f t="shared" si="595"/>
        <v>Santo</v>
      </c>
      <c r="S2420" s="10" t="str">
        <f t="shared" si="596"/>
        <v>Hathaway</v>
      </c>
      <c r="T2420" s="10" t="str">
        <f t="shared" si="597"/>
        <v>Mr</v>
      </c>
      <c r="U2420" s="10" t="str">
        <f t="shared" si="598"/>
        <v>M</v>
      </c>
      <c r="V2420" s="10" t="str">
        <f t="shared" si="599"/>
        <v>90</v>
      </c>
      <c r="W2420" s="10" t="str">
        <f t="shared" si="600"/>
        <v>Imperial Av</v>
      </c>
      <c r="X2420" s="10" t="str">
        <f t="shared" si="601"/>
        <v>Av</v>
      </c>
      <c r="Y2420" s="10" t="str">
        <f t="shared" si="602"/>
        <v>Imperial Avenue</v>
      </c>
      <c r="Z2420" s="10" t="str">
        <f t="shared" si="603"/>
        <v>Melton Constable</v>
      </c>
      <c r="AA2420" s="10" t="str">
        <f t="shared" si="604"/>
        <v>WC</v>
      </c>
      <c r="AB2420" s="11" t="str">
        <f t="shared" si="605"/>
        <v>43486</v>
      </c>
      <c r="AC2420" s="10" t="str">
        <f t="shared" si="606"/>
        <v>79</v>
      </c>
      <c r="AD2420" s="10" t="str">
        <f t="shared" si="607"/>
        <v>A3</v>
      </c>
      <c r="AE2420" s="12" t="str">
        <f t="shared" si="608"/>
        <v/>
      </c>
    </row>
    <row r="2421" spans="1:31" x14ac:dyDescent="0.25">
      <c r="A2421" s="5">
        <v>2485</v>
      </c>
      <c r="B2421" s="6" t="s">
        <v>4055</v>
      </c>
      <c r="C2421" s="6" t="s">
        <v>1528</v>
      </c>
      <c r="D2421" s="6" t="s">
        <v>28</v>
      </c>
      <c r="E2421" s="6" t="s">
        <v>29</v>
      </c>
      <c r="F2421" s="6">
        <v>60</v>
      </c>
      <c r="G2421" s="6" t="s">
        <v>6450</v>
      </c>
      <c r="H2421" s="6" t="s">
        <v>1251</v>
      </c>
      <c r="I2421" s="6" t="s">
        <v>32</v>
      </c>
      <c r="J2421" s="7">
        <v>44456</v>
      </c>
      <c r="K2421" s="6">
        <v>15</v>
      </c>
      <c r="L2421" s="6" t="s">
        <v>157</v>
      </c>
      <c r="M2421" s="8"/>
      <c r="O2421">
        <f t="shared" si="609"/>
        <v>0</v>
      </c>
      <c r="Q2421" s="5" t="str">
        <f t="shared" si="594"/>
        <v>2485</v>
      </c>
      <c r="R2421" s="6" t="str">
        <f t="shared" si="595"/>
        <v>Renato</v>
      </c>
      <c r="S2421" s="6" t="str">
        <f t="shared" si="596"/>
        <v>Smallwood</v>
      </c>
      <c r="T2421" s="6" t="str">
        <f t="shared" si="597"/>
        <v>Mr</v>
      </c>
      <c r="U2421" s="6" t="str">
        <f t="shared" si="598"/>
        <v>M</v>
      </c>
      <c r="V2421" s="6" t="str">
        <f t="shared" si="599"/>
        <v>60</v>
      </c>
      <c r="W2421" s="6" t="str">
        <f t="shared" si="600"/>
        <v>Inca Drive</v>
      </c>
      <c r="X2421" s="6" t="str">
        <f t="shared" si="601"/>
        <v>ve</v>
      </c>
      <c r="Y2421" s="6" t="str">
        <f t="shared" si="602"/>
        <v>Inca Drive</v>
      </c>
      <c r="Z2421" s="6" t="str">
        <f t="shared" si="603"/>
        <v>Longniddry</v>
      </c>
      <c r="AA2421" s="6" t="str">
        <f t="shared" si="604"/>
        <v>WC</v>
      </c>
      <c r="AB2421" s="7" t="str">
        <f t="shared" si="605"/>
        <v>44456</v>
      </c>
      <c r="AC2421" s="6" t="str">
        <f t="shared" si="606"/>
        <v>15</v>
      </c>
      <c r="AD2421" s="6" t="str">
        <f t="shared" si="607"/>
        <v>C3</v>
      </c>
      <c r="AE2421" s="8" t="str">
        <f t="shared" si="608"/>
        <v/>
      </c>
    </row>
    <row r="2422" spans="1:31" x14ac:dyDescent="0.25">
      <c r="A2422" s="9">
        <v>2486</v>
      </c>
      <c r="B2422" s="10" t="s">
        <v>6451</v>
      </c>
      <c r="C2422" s="10" t="s">
        <v>6452</v>
      </c>
      <c r="D2422" s="10" t="s">
        <v>28</v>
      </c>
      <c r="E2422" s="10" t="s">
        <v>29</v>
      </c>
      <c r="F2422" s="10">
        <v>60</v>
      </c>
      <c r="G2422" s="10" t="s">
        <v>6453</v>
      </c>
      <c r="H2422" s="10" t="s">
        <v>6454</v>
      </c>
      <c r="I2422" s="10" t="s">
        <v>185</v>
      </c>
      <c r="J2422" s="11">
        <v>43965</v>
      </c>
      <c r="K2422" s="10">
        <v>33</v>
      </c>
      <c r="L2422" s="10" t="s">
        <v>52</v>
      </c>
      <c r="M2422" s="12"/>
      <c r="O2422">
        <f t="shared" si="609"/>
        <v>0</v>
      </c>
      <c r="Q2422" s="9" t="str">
        <f t="shared" si="594"/>
        <v>2486</v>
      </c>
      <c r="R2422" s="10" t="str">
        <f t="shared" si="595"/>
        <v>Tim</v>
      </c>
      <c r="S2422" s="10" t="str">
        <f t="shared" si="596"/>
        <v>Witherspoon</v>
      </c>
      <c r="T2422" s="10" t="str">
        <f t="shared" si="597"/>
        <v>Mr</v>
      </c>
      <c r="U2422" s="10" t="str">
        <f t="shared" si="598"/>
        <v>M</v>
      </c>
      <c r="V2422" s="10" t="str">
        <f t="shared" si="599"/>
        <v>60</v>
      </c>
      <c r="W2422" s="10" t="str">
        <f t="shared" si="600"/>
        <v>Independents Road</v>
      </c>
      <c r="X2422" s="10" t="str">
        <f t="shared" si="601"/>
        <v>ad</v>
      </c>
      <c r="Y2422" s="10" t="str">
        <f t="shared" si="602"/>
        <v>Independents Road</v>
      </c>
      <c r="Z2422" s="10" t="str">
        <f t="shared" si="603"/>
        <v>Godstone</v>
      </c>
      <c r="AA2422" s="10" t="str">
        <f t="shared" si="604"/>
        <v>HX</v>
      </c>
      <c r="AB2422" s="11" t="str">
        <f t="shared" si="605"/>
        <v>43965</v>
      </c>
      <c r="AC2422" s="10" t="str">
        <f t="shared" si="606"/>
        <v>33</v>
      </c>
      <c r="AD2422" s="10" t="str">
        <f t="shared" si="607"/>
        <v>A1</v>
      </c>
      <c r="AE2422" s="12" t="str">
        <f t="shared" si="608"/>
        <v/>
      </c>
    </row>
    <row r="2423" spans="1:31" x14ac:dyDescent="0.25">
      <c r="A2423" s="5">
        <v>2487</v>
      </c>
      <c r="B2423" s="6" t="s">
        <v>6455</v>
      </c>
      <c r="C2423" s="6" t="s">
        <v>1405</v>
      </c>
      <c r="D2423" s="6" t="s">
        <v>15</v>
      </c>
      <c r="E2423" s="6" t="s">
        <v>16</v>
      </c>
      <c r="F2423" s="6">
        <v>90</v>
      </c>
      <c r="G2423" s="6" t="s">
        <v>6456</v>
      </c>
      <c r="H2423" s="6" t="s">
        <v>2127</v>
      </c>
      <c r="I2423" s="6" t="s">
        <v>185</v>
      </c>
      <c r="J2423" s="7">
        <v>43904</v>
      </c>
      <c r="K2423" s="6">
        <v>92</v>
      </c>
      <c r="L2423" s="6" t="s">
        <v>52</v>
      </c>
      <c r="M2423" s="8"/>
      <c r="O2423">
        <f t="shared" si="609"/>
        <v>0</v>
      </c>
      <c r="Q2423" s="5" t="str">
        <f t="shared" si="594"/>
        <v>2487</v>
      </c>
      <c r="R2423" s="6" t="str">
        <f t="shared" si="595"/>
        <v>Jacquelynn</v>
      </c>
      <c r="S2423" s="6" t="str">
        <f t="shared" si="596"/>
        <v>Tobin</v>
      </c>
      <c r="T2423" s="6" t="str">
        <f t="shared" si="597"/>
        <v>Mrs</v>
      </c>
      <c r="U2423" s="6" t="str">
        <f t="shared" si="598"/>
        <v>F</v>
      </c>
      <c r="V2423" s="6" t="str">
        <f t="shared" si="599"/>
        <v>90</v>
      </c>
      <c r="W2423" s="6" t="str">
        <f t="shared" si="600"/>
        <v>India House</v>
      </c>
      <c r="X2423" s="6" t="str">
        <f t="shared" si="601"/>
        <v>se</v>
      </c>
      <c r="Y2423" s="6" t="str">
        <f t="shared" si="602"/>
        <v>India House</v>
      </c>
      <c r="Z2423" s="6" t="str">
        <f t="shared" si="603"/>
        <v>Fairford</v>
      </c>
      <c r="AA2423" s="6" t="str">
        <f t="shared" si="604"/>
        <v>HX</v>
      </c>
      <c r="AB2423" s="7" t="str">
        <f t="shared" si="605"/>
        <v>43904</v>
      </c>
      <c r="AC2423" s="6" t="str">
        <f t="shared" si="606"/>
        <v>92</v>
      </c>
      <c r="AD2423" s="6" t="str">
        <f t="shared" si="607"/>
        <v>A1</v>
      </c>
      <c r="AE2423" s="8" t="str">
        <f t="shared" si="608"/>
        <v/>
      </c>
    </row>
    <row r="2424" spans="1:31" x14ac:dyDescent="0.25">
      <c r="A2424" s="9">
        <v>2488</v>
      </c>
      <c r="B2424" s="10" t="s">
        <v>4422</v>
      </c>
      <c r="C2424" s="10" t="s">
        <v>4340</v>
      </c>
      <c r="D2424" s="10" t="s">
        <v>28</v>
      </c>
      <c r="E2424" s="10" t="s">
        <v>29</v>
      </c>
      <c r="F2424" s="10">
        <v>60</v>
      </c>
      <c r="G2424" s="10" t="s">
        <v>6457</v>
      </c>
      <c r="H2424" s="10" t="s">
        <v>1988</v>
      </c>
      <c r="I2424" s="10" t="s">
        <v>206</v>
      </c>
      <c r="J2424" s="11">
        <v>43590</v>
      </c>
      <c r="K2424" s="10">
        <v>2</v>
      </c>
      <c r="L2424" s="10" t="s">
        <v>99</v>
      </c>
      <c r="M2424" s="12"/>
      <c r="O2424">
        <f t="shared" si="609"/>
        <v>0</v>
      </c>
      <c r="Q2424" s="9" t="str">
        <f t="shared" si="594"/>
        <v>2488</v>
      </c>
      <c r="R2424" s="10" t="str">
        <f t="shared" si="595"/>
        <v>Elisha</v>
      </c>
      <c r="S2424" s="10" t="str">
        <f t="shared" si="596"/>
        <v>Platt</v>
      </c>
      <c r="T2424" s="10" t="str">
        <f t="shared" si="597"/>
        <v>Mr</v>
      </c>
      <c r="U2424" s="10" t="str">
        <f t="shared" si="598"/>
        <v>M</v>
      </c>
      <c r="V2424" s="10" t="str">
        <f t="shared" si="599"/>
        <v>60</v>
      </c>
      <c r="W2424" s="10" t="str">
        <f t="shared" si="600"/>
        <v>India Street</v>
      </c>
      <c r="X2424" s="10" t="str">
        <f t="shared" si="601"/>
        <v>et</v>
      </c>
      <c r="Y2424" s="10" t="str">
        <f t="shared" si="602"/>
        <v>India Street</v>
      </c>
      <c r="Z2424" s="10" t="str">
        <f t="shared" si="603"/>
        <v>Chesterfield</v>
      </c>
      <c r="AA2424" s="10" t="str">
        <f t="shared" si="604"/>
        <v>DH</v>
      </c>
      <c r="AB2424" s="11" t="str">
        <f t="shared" si="605"/>
        <v>43590</v>
      </c>
      <c r="AC2424" s="10" t="str">
        <f t="shared" si="606"/>
        <v>2</v>
      </c>
      <c r="AD2424" s="10" t="str">
        <f t="shared" si="607"/>
        <v>E</v>
      </c>
      <c r="AE2424" s="12" t="str">
        <f t="shared" si="608"/>
        <v/>
      </c>
    </row>
    <row r="2425" spans="1:31" x14ac:dyDescent="0.25">
      <c r="A2425" s="5">
        <v>2489</v>
      </c>
      <c r="B2425" s="6" t="s">
        <v>3778</v>
      </c>
      <c r="C2425" s="6" t="s">
        <v>2412</v>
      </c>
      <c r="D2425" s="6" t="s">
        <v>28</v>
      </c>
      <c r="E2425" s="6" t="s">
        <v>29</v>
      </c>
      <c r="F2425" s="6">
        <v>60</v>
      </c>
      <c r="G2425" s="6" t="s">
        <v>6458</v>
      </c>
      <c r="H2425" s="6" t="s">
        <v>623</v>
      </c>
      <c r="I2425" s="6" t="s">
        <v>291</v>
      </c>
      <c r="J2425" s="7">
        <v>43593</v>
      </c>
      <c r="K2425" s="6">
        <v>58</v>
      </c>
      <c r="L2425" s="6" t="s">
        <v>39</v>
      </c>
      <c r="M2425" s="8"/>
      <c r="O2425">
        <f t="shared" si="609"/>
        <v>0</v>
      </c>
      <c r="Q2425" s="5" t="str">
        <f t="shared" si="594"/>
        <v>2489</v>
      </c>
      <c r="R2425" s="6" t="str">
        <f t="shared" si="595"/>
        <v>Arlen</v>
      </c>
      <c r="S2425" s="6" t="str">
        <f t="shared" si="596"/>
        <v>Dunlap</v>
      </c>
      <c r="T2425" s="6" t="str">
        <f t="shared" si="597"/>
        <v>Mr</v>
      </c>
      <c r="U2425" s="6" t="str">
        <f t="shared" si="598"/>
        <v>M</v>
      </c>
      <c r="V2425" s="6" t="str">
        <f t="shared" si="599"/>
        <v>60</v>
      </c>
      <c r="W2425" s="6" t="str">
        <f t="shared" si="600"/>
        <v>India Terrace</v>
      </c>
      <c r="X2425" s="6" t="str">
        <f t="shared" si="601"/>
        <v>ce</v>
      </c>
      <c r="Y2425" s="6" t="str">
        <f t="shared" si="602"/>
        <v>India Terrace</v>
      </c>
      <c r="Z2425" s="6" t="str">
        <f t="shared" si="603"/>
        <v>Launceston</v>
      </c>
      <c r="AA2425" s="6" t="str">
        <f t="shared" si="604"/>
        <v>HS</v>
      </c>
      <c r="AB2425" s="7" t="str">
        <f t="shared" si="605"/>
        <v>43593</v>
      </c>
      <c r="AC2425" s="6" t="str">
        <f t="shared" si="606"/>
        <v>58</v>
      </c>
      <c r="AD2425" s="6" t="str">
        <f t="shared" si="607"/>
        <v>C1</v>
      </c>
      <c r="AE2425" s="8" t="str">
        <f t="shared" si="608"/>
        <v/>
      </c>
    </row>
    <row r="2426" spans="1:31" x14ac:dyDescent="0.25">
      <c r="A2426" s="9">
        <v>2490</v>
      </c>
      <c r="B2426" s="10" t="s">
        <v>6459</v>
      </c>
      <c r="C2426" s="10" t="s">
        <v>3452</v>
      </c>
      <c r="D2426" s="10" t="s">
        <v>28</v>
      </c>
      <c r="E2426" s="10" t="s">
        <v>29</v>
      </c>
      <c r="F2426" s="10">
        <v>30</v>
      </c>
      <c r="G2426" s="10" t="s">
        <v>6460</v>
      </c>
      <c r="H2426" s="10" t="s">
        <v>6461</v>
      </c>
      <c r="I2426" s="10" t="s">
        <v>171</v>
      </c>
      <c r="J2426" s="11">
        <v>43745</v>
      </c>
      <c r="K2426" s="10">
        <v>7</v>
      </c>
      <c r="L2426" s="10" t="s">
        <v>44</v>
      </c>
      <c r="M2426" s="12"/>
      <c r="O2426">
        <f t="shared" si="609"/>
        <v>0</v>
      </c>
      <c r="Q2426" s="9" t="str">
        <f t="shared" si="594"/>
        <v>2490</v>
      </c>
      <c r="R2426" s="10" t="str">
        <f t="shared" si="595"/>
        <v>Isiah</v>
      </c>
      <c r="S2426" s="10" t="str">
        <f t="shared" si="596"/>
        <v>Dobson</v>
      </c>
      <c r="T2426" s="10" t="str">
        <f t="shared" si="597"/>
        <v>Mr</v>
      </c>
      <c r="U2426" s="10" t="str">
        <f t="shared" si="598"/>
        <v>M</v>
      </c>
      <c r="V2426" s="10" t="str">
        <f t="shared" si="599"/>
        <v>30</v>
      </c>
      <c r="W2426" s="10" t="str">
        <f t="shared" si="600"/>
        <v>Ingleton Street</v>
      </c>
      <c r="X2426" s="10" t="str">
        <f t="shared" si="601"/>
        <v>et</v>
      </c>
      <c r="Y2426" s="10" t="str">
        <f t="shared" si="602"/>
        <v>Ingleton Street</v>
      </c>
      <c r="Z2426" s="10" t="str">
        <f t="shared" si="603"/>
        <v>Christchurch</v>
      </c>
      <c r="AA2426" s="10" t="str">
        <f t="shared" si="604"/>
        <v>PR</v>
      </c>
      <c r="AB2426" s="11" t="str">
        <f t="shared" si="605"/>
        <v>43745</v>
      </c>
      <c r="AC2426" s="10" t="str">
        <f t="shared" si="606"/>
        <v>7</v>
      </c>
      <c r="AD2426" s="10" t="str">
        <f t="shared" si="607"/>
        <v>D</v>
      </c>
      <c r="AE2426" s="12" t="str">
        <f t="shared" si="608"/>
        <v/>
      </c>
    </row>
    <row r="2427" spans="1:31" x14ac:dyDescent="0.25">
      <c r="A2427" s="5">
        <v>2491</v>
      </c>
      <c r="B2427" s="6" t="s">
        <v>6462</v>
      </c>
      <c r="C2427" s="6" t="s">
        <v>6423</v>
      </c>
      <c r="D2427" s="6" t="s">
        <v>15</v>
      </c>
      <c r="E2427" s="6" t="s">
        <v>16</v>
      </c>
      <c r="F2427" s="6">
        <v>60</v>
      </c>
      <c r="G2427" s="6" t="s">
        <v>6463</v>
      </c>
      <c r="H2427" s="6" t="s">
        <v>1523</v>
      </c>
      <c r="I2427" s="6" t="s">
        <v>32</v>
      </c>
      <c r="J2427" s="7">
        <v>44345</v>
      </c>
      <c r="K2427" s="6">
        <v>39</v>
      </c>
      <c r="L2427" s="6" t="s">
        <v>62</v>
      </c>
      <c r="M2427" s="8"/>
      <c r="O2427">
        <f t="shared" si="609"/>
        <v>0</v>
      </c>
      <c r="Q2427" s="5" t="str">
        <f t="shared" si="594"/>
        <v>2491</v>
      </c>
      <c r="R2427" s="6" t="str">
        <f t="shared" si="595"/>
        <v>Kalyn</v>
      </c>
      <c r="S2427" s="6" t="str">
        <f t="shared" si="596"/>
        <v>Baldwin</v>
      </c>
      <c r="T2427" s="6" t="str">
        <f t="shared" si="597"/>
        <v>Mrs</v>
      </c>
      <c r="U2427" s="6" t="str">
        <f t="shared" si="598"/>
        <v>F</v>
      </c>
      <c r="V2427" s="6" t="str">
        <f t="shared" si="599"/>
        <v>60</v>
      </c>
      <c r="W2427" s="6" t="str">
        <f t="shared" si="600"/>
        <v>Ingleway</v>
      </c>
      <c r="X2427" s="6" t="str">
        <f t="shared" si="601"/>
        <v>ay</v>
      </c>
      <c r="Y2427" s="6" t="str">
        <f t="shared" si="602"/>
        <v>Ingleway</v>
      </c>
      <c r="Z2427" s="6" t="str">
        <f t="shared" si="603"/>
        <v>Wembley</v>
      </c>
      <c r="AA2427" s="6" t="str">
        <f t="shared" si="604"/>
        <v>WC</v>
      </c>
      <c r="AB2427" s="7" t="str">
        <f t="shared" si="605"/>
        <v>44345</v>
      </c>
      <c r="AC2427" s="6" t="str">
        <f t="shared" si="606"/>
        <v>39</v>
      </c>
      <c r="AD2427" s="6" t="str">
        <f t="shared" si="607"/>
        <v>C4</v>
      </c>
      <c r="AE2427" s="8" t="str">
        <f t="shared" si="608"/>
        <v/>
      </c>
    </row>
    <row r="2428" spans="1:31" x14ac:dyDescent="0.25">
      <c r="A2428" s="9">
        <v>2492</v>
      </c>
      <c r="B2428" s="10" t="s">
        <v>6464</v>
      </c>
      <c r="C2428" s="10" t="s">
        <v>755</v>
      </c>
      <c r="D2428" s="10" t="s">
        <v>49</v>
      </c>
      <c r="E2428" s="10" t="s">
        <v>16</v>
      </c>
      <c r="F2428" s="10">
        <v>30</v>
      </c>
      <c r="G2428" s="10" t="s">
        <v>6465</v>
      </c>
      <c r="H2428" s="10" t="s">
        <v>2735</v>
      </c>
      <c r="I2428" s="10" t="s">
        <v>32</v>
      </c>
      <c r="J2428" s="11">
        <v>44464</v>
      </c>
      <c r="K2428" s="10">
        <v>92</v>
      </c>
      <c r="L2428" s="10" t="s">
        <v>157</v>
      </c>
      <c r="M2428" s="12"/>
      <c r="O2428">
        <f t="shared" si="609"/>
        <v>0</v>
      </c>
      <c r="Q2428" s="9" t="str">
        <f t="shared" si="594"/>
        <v>2492</v>
      </c>
      <c r="R2428" s="10" t="str">
        <f t="shared" si="595"/>
        <v>Tennille</v>
      </c>
      <c r="S2428" s="10" t="str">
        <f t="shared" si="596"/>
        <v>Moreno</v>
      </c>
      <c r="T2428" s="10" t="str">
        <f t="shared" si="597"/>
        <v>Miss</v>
      </c>
      <c r="U2428" s="10" t="str">
        <f t="shared" si="598"/>
        <v>F</v>
      </c>
      <c r="V2428" s="10" t="str">
        <f t="shared" si="599"/>
        <v>30</v>
      </c>
      <c r="W2428" s="10" t="str">
        <f t="shared" si="600"/>
        <v>Ingram Lodge</v>
      </c>
      <c r="X2428" s="10" t="str">
        <f t="shared" si="601"/>
        <v>ge</v>
      </c>
      <c r="Y2428" s="10" t="str">
        <f t="shared" si="602"/>
        <v>Ingram Lodge</v>
      </c>
      <c r="Z2428" s="10" t="str">
        <f t="shared" si="603"/>
        <v>Moreton-In-Marsh</v>
      </c>
      <c r="AA2428" s="10" t="str">
        <f t="shared" si="604"/>
        <v>WC</v>
      </c>
      <c r="AB2428" s="11" t="str">
        <f t="shared" si="605"/>
        <v>44464</v>
      </c>
      <c r="AC2428" s="10" t="str">
        <f t="shared" si="606"/>
        <v>92</v>
      </c>
      <c r="AD2428" s="10" t="str">
        <f t="shared" si="607"/>
        <v>C3</v>
      </c>
      <c r="AE2428" s="12" t="str">
        <f t="shared" si="608"/>
        <v/>
      </c>
    </row>
    <row r="2429" spans="1:31" x14ac:dyDescent="0.25">
      <c r="A2429" s="5">
        <v>2493</v>
      </c>
      <c r="B2429" s="6" t="s">
        <v>4711</v>
      </c>
      <c r="C2429" s="6" t="s">
        <v>4130</v>
      </c>
      <c r="D2429" s="6" t="s">
        <v>28</v>
      </c>
      <c r="E2429" s="6" t="s">
        <v>29</v>
      </c>
      <c r="F2429" s="6">
        <v>90</v>
      </c>
      <c r="G2429" s="6" t="s">
        <v>6466</v>
      </c>
      <c r="H2429" s="6" t="s">
        <v>4036</v>
      </c>
      <c r="I2429" s="6" t="s">
        <v>32</v>
      </c>
      <c r="J2429" s="7">
        <v>43897</v>
      </c>
      <c r="K2429" s="6">
        <v>20</v>
      </c>
      <c r="L2429" s="6" t="s">
        <v>20</v>
      </c>
      <c r="M2429" s="8"/>
      <c r="O2429">
        <f t="shared" si="609"/>
        <v>0</v>
      </c>
      <c r="Q2429" s="5" t="str">
        <f t="shared" si="594"/>
        <v>2493</v>
      </c>
      <c r="R2429" s="6" t="str">
        <f t="shared" si="595"/>
        <v>Conrad</v>
      </c>
      <c r="S2429" s="6" t="str">
        <f t="shared" si="596"/>
        <v>Baird</v>
      </c>
      <c r="T2429" s="6" t="str">
        <f t="shared" si="597"/>
        <v>Mr</v>
      </c>
      <c r="U2429" s="6" t="str">
        <f t="shared" si="598"/>
        <v>M</v>
      </c>
      <c r="V2429" s="6" t="str">
        <f t="shared" si="599"/>
        <v>90</v>
      </c>
      <c r="W2429" s="6" t="str">
        <f t="shared" si="600"/>
        <v>Ingram Place</v>
      </c>
      <c r="X2429" s="6" t="str">
        <f t="shared" si="601"/>
        <v>ce</v>
      </c>
      <c r="Y2429" s="6" t="str">
        <f t="shared" si="602"/>
        <v>Ingram Place</v>
      </c>
      <c r="Z2429" s="6" t="str">
        <f t="shared" si="603"/>
        <v>Wigton</v>
      </c>
      <c r="AA2429" s="6" t="str">
        <f t="shared" si="604"/>
        <v>WC</v>
      </c>
      <c r="AB2429" s="7" t="str">
        <f t="shared" si="605"/>
        <v>43897</v>
      </c>
      <c r="AC2429" s="6" t="str">
        <f t="shared" si="606"/>
        <v>20</v>
      </c>
      <c r="AD2429" s="6" t="str">
        <f t="shared" si="607"/>
        <v>B</v>
      </c>
      <c r="AE2429" s="8" t="str">
        <f t="shared" si="608"/>
        <v/>
      </c>
    </row>
    <row r="2430" spans="1:31" x14ac:dyDescent="0.25">
      <c r="A2430" s="9">
        <v>2494</v>
      </c>
      <c r="B2430" s="10" t="s">
        <v>6467</v>
      </c>
      <c r="C2430" s="10" t="s">
        <v>2135</v>
      </c>
      <c r="D2430" s="10" t="s">
        <v>28</v>
      </c>
      <c r="E2430" s="10" t="s">
        <v>29</v>
      </c>
      <c r="F2430" s="10">
        <v>60</v>
      </c>
      <c r="G2430" s="10" t="s">
        <v>6468</v>
      </c>
      <c r="H2430" s="10" t="s">
        <v>401</v>
      </c>
      <c r="I2430" s="10" t="s">
        <v>32</v>
      </c>
      <c r="J2430" s="11">
        <v>44080</v>
      </c>
      <c r="K2430" s="10">
        <v>56</v>
      </c>
      <c r="L2430" s="10" t="s">
        <v>20</v>
      </c>
      <c r="M2430" s="12"/>
      <c r="O2430">
        <f t="shared" si="609"/>
        <v>0</v>
      </c>
      <c r="Q2430" s="9" t="str">
        <f t="shared" si="594"/>
        <v>2494</v>
      </c>
      <c r="R2430" s="10" t="str">
        <f t="shared" si="595"/>
        <v>Edwin</v>
      </c>
      <c r="S2430" s="10" t="str">
        <f t="shared" si="596"/>
        <v>Daugherty</v>
      </c>
      <c r="T2430" s="10" t="str">
        <f t="shared" si="597"/>
        <v>Mr</v>
      </c>
      <c r="U2430" s="10" t="str">
        <f t="shared" si="598"/>
        <v>M</v>
      </c>
      <c r="V2430" s="10" t="str">
        <f t="shared" si="599"/>
        <v>60</v>
      </c>
      <c r="W2430" s="10" t="str">
        <f t="shared" si="600"/>
        <v>Inkerman Road</v>
      </c>
      <c r="X2430" s="10" t="str">
        <f t="shared" si="601"/>
        <v>ad</v>
      </c>
      <c r="Y2430" s="10" t="str">
        <f t="shared" si="602"/>
        <v>Inkerman Road</v>
      </c>
      <c r="Z2430" s="10" t="str">
        <f t="shared" si="603"/>
        <v>March</v>
      </c>
      <c r="AA2430" s="10" t="str">
        <f t="shared" si="604"/>
        <v>WC</v>
      </c>
      <c r="AB2430" s="11" t="str">
        <f t="shared" si="605"/>
        <v>44080</v>
      </c>
      <c r="AC2430" s="10" t="str">
        <f t="shared" si="606"/>
        <v>56</v>
      </c>
      <c r="AD2430" s="10" t="str">
        <f t="shared" si="607"/>
        <v>B</v>
      </c>
      <c r="AE2430" s="12" t="str">
        <f t="shared" si="608"/>
        <v/>
      </c>
    </row>
    <row r="2431" spans="1:31" x14ac:dyDescent="0.25">
      <c r="A2431" s="5">
        <v>2495</v>
      </c>
      <c r="B2431" s="6" t="s">
        <v>2293</v>
      </c>
      <c r="C2431" s="6" t="s">
        <v>3365</v>
      </c>
      <c r="D2431" s="6" t="s">
        <v>28</v>
      </c>
      <c r="E2431" s="6" t="s">
        <v>29</v>
      </c>
      <c r="F2431" s="6">
        <v>60</v>
      </c>
      <c r="G2431" s="6" t="s">
        <v>6469</v>
      </c>
      <c r="H2431" s="6" t="s">
        <v>2965</v>
      </c>
      <c r="I2431" s="6" t="s">
        <v>144</v>
      </c>
      <c r="J2431" s="7">
        <v>43755</v>
      </c>
      <c r="K2431" s="6">
        <v>73</v>
      </c>
      <c r="L2431" s="6" t="s">
        <v>39</v>
      </c>
      <c r="M2431" s="8"/>
      <c r="O2431">
        <f t="shared" si="609"/>
        <v>0</v>
      </c>
      <c r="Q2431" s="5" t="str">
        <f t="shared" si="594"/>
        <v>2495</v>
      </c>
      <c r="R2431" s="6" t="str">
        <f t="shared" si="595"/>
        <v>Jacinto</v>
      </c>
      <c r="S2431" s="6" t="str">
        <f t="shared" si="596"/>
        <v>Simms</v>
      </c>
      <c r="T2431" s="6" t="str">
        <f t="shared" si="597"/>
        <v>Mr</v>
      </c>
      <c r="U2431" s="6" t="str">
        <f t="shared" si="598"/>
        <v>M</v>
      </c>
      <c r="V2431" s="6" t="str">
        <f t="shared" si="599"/>
        <v>60</v>
      </c>
      <c r="W2431" s="6" t="str">
        <f t="shared" si="600"/>
        <v>Inn Passage</v>
      </c>
      <c r="X2431" s="6" t="str">
        <f t="shared" si="601"/>
        <v>ge</v>
      </c>
      <c r="Y2431" s="6" t="str">
        <f t="shared" si="602"/>
        <v>Inn Passage</v>
      </c>
      <c r="Z2431" s="6" t="str">
        <f t="shared" si="603"/>
        <v>Gullane</v>
      </c>
      <c r="AA2431" s="6" t="str">
        <f t="shared" si="604"/>
        <v>UB</v>
      </c>
      <c r="AB2431" s="7" t="str">
        <f t="shared" si="605"/>
        <v>43755</v>
      </c>
      <c r="AC2431" s="6" t="str">
        <f t="shared" si="606"/>
        <v>73</v>
      </c>
      <c r="AD2431" s="6" t="str">
        <f t="shared" si="607"/>
        <v>C1</v>
      </c>
      <c r="AE2431" s="8" t="str">
        <f t="shared" si="608"/>
        <v/>
      </c>
    </row>
    <row r="2432" spans="1:31" x14ac:dyDescent="0.25">
      <c r="A2432" s="9">
        <v>2496</v>
      </c>
      <c r="B2432" s="10" t="s">
        <v>1231</v>
      </c>
      <c r="C2432" s="10" t="s">
        <v>3006</v>
      </c>
      <c r="D2432" s="10" t="s">
        <v>41</v>
      </c>
      <c r="E2432" s="10" t="s">
        <v>16</v>
      </c>
      <c r="F2432" s="10">
        <v>30</v>
      </c>
      <c r="G2432" s="10" t="s">
        <v>6470</v>
      </c>
      <c r="H2432" s="10" t="s">
        <v>522</v>
      </c>
      <c r="I2432" s="10" t="s">
        <v>32</v>
      </c>
      <c r="J2432" s="11">
        <v>44492</v>
      </c>
      <c r="K2432" s="10">
        <v>68</v>
      </c>
      <c r="L2432" s="10" t="s">
        <v>52</v>
      </c>
      <c r="M2432" s="12"/>
      <c r="O2432">
        <f t="shared" si="609"/>
        <v>0</v>
      </c>
      <c r="Q2432" s="9" t="str">
        <f t="shared" si="594"/>
        <v>2496</v>
      </c>
      <c r="R2432" s="10" t="str">
        <f t="shared" si="595"/>
        <v>Danita</v>
      </c>
      <c r="S2432" s="10" t="str">
        <f t="shared" si="596"/>
        <v>Ladd</v>
      </c>
      <c r="T2432" s="10" t="str">
        <f t="shared" si="597"/>
        <v>Ms</v>
      </c>
      <c r="U2432" s="10" t="str">
        <f t="shared" si="598"/>
        <v>F</v>
      </c>
      <c r="V2432" s="10" t="str">
        <f t="shared" si="599"/>
        <v>30</v>
      </c>
      <c r="W2432" s="10" t="str">
        <f t="shared" si="600"/>
        <v>Inverforth Close</v>
      </c>
      <c r="X2432" s="10" t="str">
        <f t="shared" si="601"/>
        <v>se</v>
      </c>
      <c r="Y2432" s="10" t="str">
        <f t="shared" si="602"/>
        <v>Inverforth Close</v>
      </c>
      <c r="Z2432" s="10" t="str">
        <f t="shared" si="603"/>
        <v>West Sussex</v>
      </c>
      <c r="AA2432" s="10" t="str">
        <f t="shared" si="604"/>
        <v>WC</v>
      </c>
      <c r="AB2432" s="11" t="str">
        <f t="shared" si="605"/>
        <v>44492</v>
      </c>
      <c r="AC2432" s="10" t="str">
        <f t="shared" si="606"/>
        <v>68</v>
      </c>
      <c r="AD2432" s="10" t="str">
        <f t="shared" si="607"/>
        <v>A1</v>
      </c>
      <c r="AE2432" s="12" t="str">
        <f t="shared" si="608"/>
        <v/>
      </c>
    </row>
    <row r="2433" spans="1:31" x14ac:dyDescent="0.25">
      <c r="A2433" s="5">
        <v>2497</v>
      </c>
      <c r="B2433" s="6" t="s">
        <v>5329</v>
      </c>
      <c r="C2433" s="6" t="s">
        <v>2271</v>
      </c>
      <c r="D2433" s="6" t="s">
        <v>28</v>
      </c>
      <c r="E2433" s="6" t="s">
        <v>29</v>
      </c>
      <c r="F2433" s="6">
        <v>90</v>
      </c>
      <c r="G2433" s="6" t="s">
        <v>6471</v>
      </c>
      <c r="H2433" s="6" t="s">
        <v>1396</v>
      </c>
      <c r="I2433" s="6" t="s">
        <v>1397</v>
      </c>
      <c r="J2433" s="7">
        <v>44266</v>
      </c>
      <c r="K2433" s="6">
        <v>55</v>
      </c>
      <c r="L2433" s="6" t="s">
        <v>62</v>
      </c>
      <c r="M2433" s="8"/>
      <c r="O2433">
        <f t="shared" si="609"/>
        <v>0</v>
      </c>
      <c r="Q2433" s="5" t="str">
        <f t="shared" si="594"/>
        <v>2497</v>
      </c>
      <c r="R2433" s="6" t="str">
        <f t="shared" si="595"/>
        <v>Silas</v>
      </c>
      <c r="S2433" s="6" t="str">
        <f t="shared" si="596"/>
        <v>Emery</v>
      </c>
      <c r="T2433" s="6" t="str">
        <f t="shared" si="597"/>
        <v>Mr</v>
      </c>
      <c r="U2433" s="6" t="str">
        <f t="shared" si="598"/>
        <v>M</v>
      </c>
      <c r="V2433" s="6" t="str">
        <f t="shared" si="599"/>
        <v>90</v>
      </c>
      <c r="W2433" s="6" t="str">
        <f t="shared" si="600"/>
        <v>Invermore Place</v>
      </c>
      <c r="X2433" s="6" t="str">
        <f t="shared" si="601"/>
        <v>ce</v>
      </c>
      <c r="Y2433" s="6" t="str">
        <f t="shared" si="602"/>
        <v>Invermore Place</v>
      </c>
      <c r="Z2433" s="6" t="str">
        <f t="shared" si="603"/>
        <v>Broseley</v>
      </c>
      <c r="AA2433" s="6" t="str">
        <f t="shared" si="604"/>
        <v>HR</v>
      </c>
      <c r="AB2433" s="7" t="str">
        <f t="shared" si="605"/>
        <v>44266</v>
      </c>
      <c r="AC2433" s="6" t="str">
        <f t="shared" si="606"/>
        <v>55</v>
      </c>
      <c r="AD2433" s="6" t="str">
        <f t="shared" si="607"/>
        <v>C4</v>
      </c>
      <c r="AE2433" s="8" t="str">
        <f t="shared" si="608"/>
        <v/>
      </c>
    </row>
    <row r="2434" spans="1:31" x14ac:dyDescent="0.25">
      <c r="A2434" s="9">
        <v>2498</v>
      </c>
      <c r="B2434" s="10" t="s">
        <v>6308</v>
      </c>
      <c r="C2434" s="10" t="s">
        <v>701</v>
      </c>
      <c r="D2434" s="10" t="s">
        <v>28</v>
      </c>
      <c r="E2434" s="10" t="s">
        <v>29</v>
      </c>
      <c r="F2434" s="10">
        <v>30</v>
      </c>
      <c r="G2434" s="10" t="s">
        <v>6472</v>
      </c>
      <c r="H2434" s="10" t="s">
        <v>6473</v>
      </c>
      <c r="I2434" s="10" t="s">
        <v>122</v>
      </c>
      <c r="J2434" s="11">
        <v>44308</v>
      </c>
      <c r="K2434" s="10">
        <v>89</v>
      </c>
      <c r="L2434" s="10" t="s">
        <v>39</v>
      </c>
      <c r="M2434" s="12"/>
      <c r="O2434">
        <f t="shared" si="609"/>
        <v>0</v>
      </c>
      <c r="Q2434" s="9" t="str">
        <f t="shared" si="594"/>
        <v>2498</v>
      </c>
      <c r="R2434" s="10" t="str">
        <f t="shared" si="595"/>
        <v>Buster</v>
      </c>
      <c r="S2434" s="10" t="str">
        <f t="shared" si="596"/>
        <v>Henry</v>
      </c>
      <c r="T2434" s="10" t="str">
        <f t="shared" si="597"/>
        <v>Mr</v>
      </c>
      <c r="U2434" s="10" t="str">
        <f t="shared" si="598"/>
        <v>M</v>
      </c>
      <c r="V2434" s="10" t="str">
        <f t="shared" si="599"/>
        <v>30</v>
      </c>
      <c r="W2434" s="10" t="str">
        <f t="shared" si="600"/>
        <v>Inverness Street</v>
      </c>
      <c r="X2434" s="10" t="str">
        <f t="shared" si="601"/>
        <v>et</v>
      </c>
      <c r="Y2434" s="10" t="str">
        <f t="shared" si="602"/>
        <v>Inverness Street</v>
      </c>
      <c r="Z2434" s="10" t="str">
        <f t="shared" si="603"/>
        <v>Leyland</v>
      </c>
      <c r="AA2434" s="10" t="str">
        <f t="shared" si="604"/>
        <v>WN</v>
      </c>
      <c r="AB2434" s="11" t="str">
        <f t="shared" si="605"/>
        <v>44308</v>
      </c>
      <c r="AC2434" s="10" t="str">
        <f t="shared" si="606"/>
        <v>89</v>
      </c>
      <c r="AD2434" s="10" t="str">
        <f t="shared" si="607"/>
        <v>C1</v>
      </c>
      <c r="AE2434" s="12" t="str">
        <f t="shared" si="608"/>
        <v/>
      </c>
    </row>
    <row r="2435" spans="1:31" x14ac:dyDescent="0.25">
      <c r="A2435" s="5">
        <v>2499</v>
      </c>
      <c r="B2435" s="6" t="s">
        <v>2795</v>
      </c>
      <c r="C2435" s="6" t="s">
        <v>2985</v>
      </c>
      <c r="D2435" s="6" t="s">
        <v>28</v>
      </c>
      <c r="E2435" s="6" t="s">
        <v>29</v>
      </c>
      <c r="F2435" s="6">
        <v>60</v>
      </c>
      <c r="G2435" s="6" t="s">
        <v>6474</v>
      </c>
      <c r="H2435" s="6" t="s">
        <v>1417</v>
      </c>
      <c r="I2435" s="6" t="s">
        <v>571</v>
      </c>
      <c r="J2435" s="7">
        <v>44117</v>
      </c>
      <c r="K2435" s="6">
        <v>90</v>
      </c>
      <c r="L2435" s="6" t="s">
        <v>44</v>
      </c>
      <c r="M2435" s="8"/>
      <c r="O2435">
        <f t="shared" si="609"/>
        <v>0</v>
      </c>
      <c r="Q2435" s="5" t="str">
        <f t="shared" si="594"/>
        <v>2499</v>
      </c>
      <c r="R2435" s="6" t="str">
        <f t="shared" si="595"/>
        <v>Brendon</v>
      </c>
      <c r="S2435" s="6" t="str">
        <f t="shared" si="596"/>
        <v>Dwyer</v>
      </c>
      <c r="T2435" s="6" t="str">
        <f t="shared" si="597"/>
        <v>Mr</v>
      </c>
      <c r="U2435" s="6" t="str">
        <f t="shared" si="598"/>
        <v>M</v>
      </c>
      <c r="V2435" s="6" t="str">
        <f t="shared" si="599"/>
        <v>60</v>
      </c>
      <c r="W2435" s="6" t="str">
        <f t="shared" si="600"/>
        <v>Inverton Road</v>
      </c>
      <c r="X2435" s="6" t="str">
        <f t="shared" si="601"/>
        <v>ad</v>
      </c>
      <c r="Y2435" s="6" t="str">
        <f t="shared" si="602"/>
        <v>Inverton Road</v>
      </c>
      <c r="Z2435" s="6" t="str">
        <f t="shared" si="603"/>
        <v>Abergele</v>
      </c>
      <c r="AA2435" s="6" t="str">
        <f t="shared" si="604"/>
        <v>NP</v>
      </c>
      <c r="AB2435" s="7" t="str">
        <f t="shared" si="605"/>
        <v>44117</v>
      </c>
      <c r="AC2435" s="6" t="str">
        <f t="shared" si="606"/>
        <v>90</v>
      </c>
      <c r="AD2435" s="6" t="str">
        <f t="shared" si="607"/>
        <v>D</v>
      </c>
      <c r="AE2435" s="8" t="str">
        <f t="shared" si="608"/>
        <v/>
      </c>
    </row>
    <row r="2436" spans="1:31" x14ac:dyDescent="0.25">
      <c r="A2436" s="9">
        <v>2500</v>
      </c>
      <c r="B2436" s="10" t="s">
        <v>6475</v>
      </c>
      <c r="C2436" s="10" t="s">
        <v>2316</v>
      </c>
      <c r="D2436" s="10" t="s">
        <v>49</v>
      </c>
      <c r="E2436" s="10" t="s">
        <v>16</v>
      </c>
      <c r="F2436" s="10">
        <v>60</v>
      </c>
      <c r="G2436" s="10" t="s">
        <v>6476</v>
      </c>
      <c r="H2436" s="10" t="s">
        <v>4098</v>
      </c>
      <c r="I2436" s="10" t="s">
        <v>93</v>
      </c>
      <c r="J2436" s="11">
        <v>43730</v>
      </c>
      <c r="K2436" s="10">
        <v>61</v>
      </c>
      <c r="L2436" s="10" t="s">
        <v>99</v>
      </c>
      <c r="M2436" s="12"/>
      <c r="O2436">
        <f t="shared" si="609"/>
        <v>0</v>
      </c>
      <c r="Q2436" s="9" t="str">
        <f t="shared" si="594"/>
        <v>2500</v>
      </c>
      <c r="R2436" s="10" t="str">
        <f t="shared" si="595"/>
        <v>Letisha</v>
      </c>
      <c r="S2436" s="10" t="str">
        <f t="shared" si="596"/>
        <v>Meredith</v>
      </c>
      <c r="T2436" s="10" t="str">
        <f t="shared" si="597"/>
        <v>Miss</v>
      </c>
      <c r="U2436" s="10" t="str">
        <f t="shared" si="598"/>
        <v>F</v>
      </c>
      <c r="V2436" s="10" t="str">
        <f t="shared" si="599"/>
        <v>60</v>
      </c>
      <c r="W2436" s="10" t="str">
        <f t="shared" si="600"/>
        <v>Ipswich Road</v>
      </c>
      <c r="X2436" s="10" t="str">
        <f t="shared" si="601"/>
        <v>ad</v>
      </c>
      <c r="Y2436" s="10" t="str">
        <f t="shared" si="602"/>
        <v>Ipswich Road</v>
      </c>
      <c r="Z2436" s="10" t="str">
        <f t="shared" si="603"/>
        <v>Bruton</v>
      </c>
      <c r="AA2436" s="10" t="str">
        <f t="shared" si="604"/>
        <v>TF</v>
      </c>
      <c r="AB2436" s="11" t="str">
        <f t="shared" si="605"/>
        <v>43730</v>
      </c>
      <c r="AC2436" s="10" t="str">
        <f t="shared" si="606"/>
        <v>61</v>
      </c>
      <c r="AD2436" s="10" t="str">
        <f t="shared" si="607"/>
        <v>E</v>
      </c>
      <c r="AE2436" s="12" t="str">
        <f t="shared" si="608"/>
        <v/>
      </c>
    </row>
    <row r="2437" spans="1:31" x14ac:dyDescent="0.25">
      <c r="A2437" s="5">
        <v>2501</v>
      </c>
      <c r="B2437" s="6" t="s">
        <v>1852</v>
      </c>
      <c r="C2437" s="6" t="s">
        <v>1824</v>
      </c>
      <c r="D2437" s="6" t="s">
        <v>28</v>
      </c>
      <c r="E2437" s="6" t="s">
        <v>29</v>
      </c>
      <c r="F2437" s="6">
        <v>30</v>
      </c>
      <c r="G2437" s="6" t="s">
        <v>6477</v>
      </c>
      <c r="H2437" s="6" t="s">
        <v>1407</v>
      </c>
      <c r="I2437" s="6" t="s">
        <v>1408</v>
      </c>
      <c r="J2437" s="7">
        <v>43737</v>
      </c>
      <c r="K2437" s="6">
        <v>12</v>
      </c>
      <c r="L2437" s="6" t="s">
        <v>78</v>
      </c>
      <c r="M2437" s="8"/>
      <c r="O2437">
        <f t="shared" si="609"/>
        <v>0</v>
      </c>
      <c r="Q2437" s="5" t="str">
        <f t="shared" si="594"/>
        <v>2501</v>
      </c>
      <c r="R2437" s="6" t="str">
        <f t="shared" si="595"/>
        <v>Vince</v>
      </c>
      <c r="S2437" s="6" t="str">
        <f t="shared" si="596"/>
        <v>Cardenas</v>
      </c>
      <c r="T2437" s="6" t="str">
        <f t="shared" si="597"/>
        <v>Mr</v>
      </c>
      <c r="U2437" s="6" t="str">
        <f t="shared" si="598"/>
        <v>M</v>
      </c>
      <c r="V2437" s="6" t="str">
        <f t="shared" si="599"/>
        <v>30</v>
      </c>
      <c r="W2437" s="6" t="str">
        <f t="shared" si="600"/>
        <v>Irish Court</v>
      </c>
      <c r="X2437" s="6" t="str">
        <f t="shared" si="601"/>
        <v>rt</v>
      </c>
      <c r="Y2437" s="6" t="str">
        <f t="shared" si="602"/>
        <v>Irish Court</v>
      </c>
      <c r="Z2437" s="6" t="str">
        <f t="shared" si="603"/>
        <v>Brighouse</v>
      </c>
      <c r="AA2437" s="6" t="str">
        <f t="shared" si="604"/>
        <v>YO</v>
      </c>
      <c r="AB2437" s="7" t="str">
        <f t="shared" si="605"/>
        <v>43737</v>
      </c>
      <c r="AC2437" s="6" t="str">
        <f t="shared" si="606"/>
        <v>12</v>
      </c>
      <c r="AD2437" s="6" t="str">
        <f t="shared" si="607"/>
        <v>C2</v>
      </c>
      <c r="AE2437" s="8" t="str">
        <f t="shared" si="608"/>
        <v/>
      </c>
    </row>
    <row r="2438" spans="1:31" x14ac:dyDescent="0.25">
      <c r="A2438" s="9">
        <v>2502</v>
      </c>
      <c r="B2438" s="10" t="s">
        <v>6478</v>
      </c>
      <c r="C2438" s="10" t="s">
        <v>4016</v>
      </c>
      <c r="D2438" s="10" t="s">
        <v>28</v>
      </c>
      <c r="E2438" s="10" t="s">
        <v>29</v>
      </c>
      <c r="F2438" s="10">
        <v>30</v>
      </c>
      <c r="G2438" s="10" t="s">
        <v>6479</v>
      </c>
      <c r="H2438" s="10" t="s">
        <v>2338</v>
      </c>
      <c r="I2438" s="10" t="s">
        <v>32</v>
      </c>
      <c r="J2438" s="11">
        <v>43552</v>
      </c>
      <c r="K2438" s="10">
        <v>66</v>
      </c>
      <c r="L2438" s="10" t="s">
        <v>39</v>
      </c>
      <c r="M2438" s="12"/>
      <c r="O2438">
        <f t="shared" si="609"/>
        <v>0</v>
      </c>
      <c r="Q2438" s="9" t="str">
        <f t="shared" ref="Q2438:Q2501" si="610">TRIM(A2438)</f>
        <v>2502</v>
      </c>
      <c r="R2438" s="10" t="str">
        <f t="shared" ref="R2438:R2501" si="611">TRIM(B2438)</f>
        <v>Wilton</v>
      </c>
      <c r="S2438" s="10" t="str">
        <f t="shared" ref="S2438:S2501" si="612">TRIM(C2438)</f>
        <v>Thomas</v>
      </c>
      <c r="T2438" s="10" t="str">
        <f t="shared" ref="T2438:T2501" si="613">TRIM(D2438)</f>
        <v>Mr</v>
      </c>
      <c r="U2438" s="10" t="str">
        <f t="shared" ref="U2438:U2501" si="614">IF(ISNUMBER(SEARCH("f",TRIM(E2438))),"F","M")</f>
        <v>M</v>
      </c>
      <c r="V2438" s="10" t="str">
        <f t="shared" ref="V2438:V2501" si="615">TRIM(F2438)</f>
        <v>30</v>
      </c>
      <c r="W2438" s="10" t="str">
        <f t="shared" ref="W2438:W2501" si="616">SUBSTITUTE(SUBSTITUTE(SUBSTITUTE(PROPER(TRIM(G2438)),"(?)","")," (No",""),"'S","'s")</f>
        <v>Ironmonger Row</v>
      </c>
      <c r="X2438" s="10" t="str">
        <f t="shared" ref="X2438:X2501" si="617">RIGHT(W2438,2)</f>
        <v>ow</v>
      </c>
      <c r="Y2438" s="10" t="str">
        <f t="shared" ref="Y2438:Y2501" si="618">IF(OR(X2438="St",X2438="Av",X2438="Pl"),SUBSTITUTE(SUBSTITUTE(SUBSTITUTE(SUBSTITUTE(SUBSTITUTE(SUBSTITUTE(SUBSTITUTE(W2438,"Rd","Road"),"St","Street"),"Cls", "Close"),"Plc","Place"),"Bldgs","Buildings"),"Av","Avenue"),"Pl","Place"),SUBSTITUTE(SUBSTITUTE(SUBSTITUTE(SUBSTITUTE(SUBSTITUTE(W2438,"Rd","Road"),"Cls", "Close"),"Plc","Place"),"Bldgs","Buildings"),"Crt","Court"))</f>
        <v>Ironmonger Row</v>
      </c>
      <c r="Z2438" s="10" t="str">
        <f t="shared" ref="Z2438:Z2501" si="619">TRIM(H2438)</f>
        <v>Redhill</v>
      </c>
      <c r="AA2438" s="10" t="str">
        <f t="shared" ref="AA2438:AA2501" si="620">TRIM(I2438)</f>
        <v>WC</v>
      </c>
      <c r="AB2438" s="11" t="str">
        <f t="shared" ref="AB2438:AB2501" si="621">TRIM(J2438)</f>
        <v>43552</v>
      </c>
      <c r="AC2438" s="10" t="str">
        <f t="shared" ref="AC2438:AC2501" si="622">TRIM(K2438)</f>
        <v>66</v>
      </c>
      <c r="AD2438" s="10" t="str">
        <f t="shared" ref="AD2438:AD2501" si="623">TRIM(L2438)</f>
        <v>C1</v>
      </c>
      <c r="AE2438" s="12" t="str">
        <f t="shared" ref="AE2438:AE2501" si="624">TRIM(M2438)</f>
        <v/>
      </c>
    </row>
    <row r="2439" spans="1:31" x14ac:dyDescent="0.25">
      <c r="A2439" s="5">
        <v>2503</v>
      </c>
      <c r="B2439" s="6" t="s">
        <v>6480</v>
      </c>
      <c r="C2439" s="6" t="s">
        <v>1127</v>
      </c>
      <c r="D2439" s="6" t="s">
        <v>49</v>
      </c>
      <c r="E2439" s="6" t="s">
        <v>16</v>
      </c>
      <c r="F2439" s="6">
        <v>90</v>
      </c>
      <c r="G2439" s="6" t="s">
        <v>6481</v>
      </c>
      <c r="H2439" s="6" t="s">
        <v>6482</v>
      </c>
      <c r="I2439" s="6" t="s">
        <v>185</v>
      </c>
      <c r="J2439" s="7">
        <v>44546</v>
      </c>
      <c r="K2439" s="6">
        <v>86</v>
      </c>
      <c r="L2439" s="6" t="s">
        <v>44</v>
      </c>
      <c r="M2439" s="8"/>
      <c r="O2439">
        <f t="shared" si="609"/>
        <v>0</v>
      </c>
      <c r="Q2439" s="5" t="str">
        <f t="shared" si="610"/>
        <v>2503</v>
      </c>
      <c r="R2439" s="6" t="str">
        <f t="shared" si="611"/>
        <v>Malka</v>
      </c>
      <c r="S2439" s="6" t="str">
        <f t="shared" si="612"/>
        <v>Frederick</v>
      </c>
      <c r="T2439" s="6" t="str">
        <f t="shared" si="613"/>
        <v>Miss</v>
      </c>
      <c r="U2439" s="6" t="str">
        <f t="shared" si="614"/>
        <v>F</v>
      </c>
      <c r="V2439" s="6" t="str">
        <f t="shared" si="615"/>
        <v>90</v>
      </c>
      <c r="W2439" s="6" t="str">
        <f t="shared" si="616"/>
        <v>Ironmongers Place</v>
      </c>
      <c r="X2439" s="6" t="str">
        <f t="shared" si="617"/>
        <v>ce</v>
      </c>
      <c r="Y2439" s="6" t="str">
        <f t="shared" si="618"/>
        <v>Ironmongers Place</v>
      </c>
      <c r="Z2439" s="6" t="str">
        <f t="shared" si="619"/>
        <v>Faversham</v>
      </c>
      <c r="AA2439" s="6" t="str">
        <f t="shared" si="620"/>
        <v>HX</v>
      </c>
      <c r="AB2439" s="7" t="str">
        <f t="shared" si="621"/>
        <v>44546</v>
      </c>
      <c r="AC2439" s="6" t="str">
        <f t="shared" si="622"/>
        <v>86</v>
      </c>
      <c r="AD2439" s="6" t="str">
        <f t="shared" si="623"/>
        <v>D</v>
      </c>
      <c r="AE2439" s="8" t="str">
        <f t="shared" si="624"/>
        <v/>
      </c>
    </row>
    <row r="2440" spans="1:31" x14ac:dyDescent="0.25">
      <c r="A2440" s="5">
        <v>2505</v>
      </c>
      <c r="B2440" s="6" t="s">
        <v>6484</v>
      </c>
      <c r="C2440" s="6" t="s">
        <v>4005</v>
      </c>
      <c r="D2440" s="6" t="s">
        <v>28</v>
      </c>
      <c r="E2440" s="6" t="s">
        <v>29</v>
      </c>
      <c r="F2440" s="6">
        <v>60</v>
      </c>
      <c r="G2440" s="6" t="s">
        <v>6485</v>
      </c>
      <c r="H2440" s="6" t="s">
        <v>2972</v>
      </c>
      <c r="I2440" s="6" t="s">
        <v>2973</v>
      </c>
      <c r="J2440" s="7">
        <v>43557</v>
      </c>
      <c r="K2440" s="6">
        <v>7</v>
      </c>
      <c r="L2440" s="6" t="s">
        <v>52</v>
      </c>
      <c r="M2440" s="8"/>
      <c r="O2440">
        <f t="shared" si="609"/>
        <v>0</v>
      </c>
      <c r="Q2440" s="5" t="str">
        <f t="shared" si="610"/>
        <v>2505</v>
      </c>
      <c r="R2440" s="6" t="str">
        <f t="shared" si="611"/>
        <v>Fausto</v>
      </c>
      <c r="S2440" s="6" t="str">
        <f t="shared" si="612"/>
        <v>Blair</v>
      </c>
      <c r="T2440" s="6" t="str">
        <f t="shared" si="613"/>
        <v>Mr</v>
      </c>
      <c r="U2440" s="6" t="str">
        <f t="shared" si="614"/>
        <v>M</v>
      </c>
      <c r="V2440" s="6" t="str">
        <f t="shared" si="615"/>
        <v>60</v>
      </c>
      <c r="W2440" s="6" t="str">
        <f t="shared" si="616"/>
        <v>Irwell Place</v>
      </c>
      <c r="X2440" s="6" t="str">
        <f t="shared" si="617"/>
        <v>ce</v>
      </c>
      <c r="Y2440" s="6" t="str">
        <f t="shared" si="618"/>
        <v>Irwell Place</v>
      </c>
      <c r="Z2440" s="6" t="str">
        <f t="shared" si="619"/>
        <v>Ambleside</v>
      </c>
      <c r="AA2440" s="6" t="str">
        <f t="shared" si="620"/>
        <v>WA</v>
      </c>
      <c r="AB2440" s="7" t="str">
        <f t="shared" si="621"/>
        <v>43557</v>
      </c>
      <c r="AC2440" s="6" t="str">
        <f t="shared" si="622"/>
        <v>7</v>
      </c>
      <c r="AD2440" s="6" t="str">
        <f t="shared" si="623"/>
        <v>A1</v>
      </c>
      <c r="AE2440" s="8" t="str">
        <f t="shared" si="624"/>
        <v/>
      </c>
    </row>
    <row r="2441" spans="1:31" x14ac:dyDescent="0.25">
      <c r="A2441" s="9">
        <v>2506</v>
      </c>
      <c r="B2441" s="10" t="s">
        <v>3139</v>
      </c>
      <c r="C2441" s="10" t="s">
        <v>6486</v>
      </c>
      <c r="D2441" s="10" t="s">
        <v>28</v>
      </c>
      <c r="E2441" s="10" t="s">
        <v>29</v>
      </c>
      <c r="F2441" s="10">
        <v>60</v>
      </c>
      <c r="G2441" s="10" t="s">
        <v>6487</v>
      </c>
      <c r="H2441" s="10" t="s">
        <v>1072</v>
      </c>
      <c r="I2441" s="10" t="s">
        <v>1073</v>
      </c>
      <c r="J2441" s="11">
        <v>44199</v>
      </c>
      <c r="K2441" s="10">
        <v>73</v>
      </c>
      <c r="L2441" s="10" t="s">
        <v>78</v>
      </c>
      <c r="M2441" s="12"/>
      <c r="O2441">
        <f t="shared" si="609"/>
        <v>0</v>
      </c>
      <c r="Q2441" s="9" t="str">
        <f t="shared" si="610"/>
        <v>2506</v>
      </c>
      <c r="R2441" s="10" t="str">
        <f t="shared" si="611"/>
        <v>Luther</v>
      </c>
      <c r="S2441" s="10" t="str">
        <f t="shared" si="612"/>
        <v>Waters</v>
      </c>
      <c r="T2441" s="10" t="str">
        <f t="shared" si="613"/>
        <v>Mr</v>
      </c>
      <c r="U2441" s="10" t="str">
        <f t="shared" si="614"/>
        <v>M</v>
      </c>
      <c r="V2441" s="10" t="str">
        <f t="shared" si="615"/>
        <v>60</v>
      </c>
      <c r="W2441" s="10" t="str">
        <f t="shared" si="616"/>
        <v>Isabella Place</v>
      </c>
      <c r="X2441" s="10" t="str">
        <f t="shared" si="617"/>
        <v>ce</v>
      </c>
      <c r="Y2441" s="10" t="str">
        <f t="shared" si="618"/>
        <v>Isabella Place</v>
      </c>
      <c r="Z2441" s="10" t="str">
        <f t="shared" si="619"/>
        <v>Bacup</v>
      </c>
      <c r="AA2441" s="10" t="str">
        <f t="shared" si="620"/>
        <v>ME</v>
      </c>
      <c r="AB2441" s="11" t="str">
        <f t="shared" si="621"/>
        <v>44199</v>
      </c>
      <c r="AC2441" s="10" t="str">
        <f t="shared" si="622"/>
        <v>73</v>
      </c>
      <c r="AD2441" s="10" t="str">
        <f t="shared" si="623"/>
        <v>C2</v>
      </c>
      <c r="AE2441" s="12" t="str">
        <f t="shared" si="624"/>
        <v/>
      </c>
    </row>
    <row r="2442" spans="1:31" x14ac:dyDescent="0.25">
      <c r="A2442" s="5">
        <v>2507</v>
      </c>
      <c r="B2442" s="6" t="s">
        <v>6488</v>
      </c>
      <c r="C2442" s="6" t="s">
        <v>5776</v>
      </c>
      <c r="D2442" s="6" t="s">
        <v>49</v>
      </c>
      <c r="E2442" s="6" t="s">
        <v>288</v>
      </c>
      <c r="F2442" s="6">
        <v>60</v>
      </c>
      <c r="G2442" s="6" t="s">
        <v>6487</v>
      </c>
      <c r="H2442" s="6" t="s">
        <v>6489</v>
      </c>
      <c r="I2442" s="6" t="s">
        <v>32</v>
      </c>
      <c r="J2442" s="7">
        <v>43493</v>
      </c>
      <c r="K2442" s="6">
        <v>9</v>
      </c>
      <c r="L2442" s="6" t="s">
        <v>99</v>
      </c>
      <c r="M2442" s="8"/>
      <c r="O2442">
        <f t="shared" ref="O2442:O2505" si="625">COUNTBLANK(A2442:L2442)+COUNTIF(K2442,0)</f>
        <v>0</v>
      </c>
      <c r="Q2442" s="5" t="str">
        <f t="shared" si="610"/>
        <v>2507</v>
      </c>
      <c r="R2442" s="6" t="str">
        <f t="shared" si="611"/>
        <v>Lan</v>
      </c>
      <c r="S2442" s="6" t="str">
        <f t="shared" si="612"/>
        <v>Charles</v>
      </c>
      <c r="T2442" s="6" t="str">
        <f t="shared" si="613"/>
        <v>Miss</v>
      </c>
      <c r="U2442" s="6" t="str">
        <f t="shared" si="614"/>
        <v>F</v>
      </c>
      <c r="V2442" s="6" t="str">
        <f t="shared" si="615"/>
        <v>60</v>
      </c>
      <c r="W2442" s="6" t="str">
        <f t="shared" si="616"/>
        <v>Isabella Place</v>
      </c>
      <c r="X2442" s="6" t="str">
        <f t="shared" si="617"/>
        <v>ce</v>
      </c>
      <c r="Y2442" s="6" t="str">
        <f t="shared" si="618"/>
        <v>Isabella Place</v>
      </c>
      <c r="Z2442" s="6" t="str">
        <f t="shared" si="619"/>
        <v>Rosewell</v>
      </c>
      <c r="AA2442" s="6" t="str">
        <f t="shared" si="620"/>
        <v>WC</v>
      </c>
      <c r="AB2442" s="7" t="str">
        <f t="shared" si="621"/>
        <v>43493</v>
      </c>
      <c r="AC2442" s="6" t="str">
        <f t="shared" si="622"/>
        <v>9</v>
      </c>
      <c r="AD2442" s="6" t="str">
        <f t="shared" si="623"/>
        <v>E</v>
      </c>
      <c r="AE2442" s="8" t="str">
        <f t="shared" si="624"/>
        <v/>
      </c>
    </row>
    <row r="2443" spans="1:31" x14ac:dyDescent="0.25">
      <c r="A2443" s="9">
        <v>2508</v>
      </c>
      <c r="B2443" s="10" t="s">
        <v>6490</v>
      </c>
      <c r="C2443" s="10" t="s">
        <v>6253</v>
      </c>
      <c r="D2443" s="10" t="s">
        <v>49</v>
      </c>
      <c r="E2443" s="10" t="s">
        <v>16</v>
      </c>
      <c r="F2443" s="10">
        <v>30</v>
      </c>
      <c r="G2443" s="10" t="s">
        <v>6491</v>
      </c>
      <c r="H2443" s="10" t="s">
        <v>2391</v>
      </c>
      <c r="I2443" s="10" t="s">
        <v>176</v>
      </c>
      <c r="J2443" s="11">
        <v>43689</v>
      </c>
      <c r="K2443" s="10">
        <v>56</v>
      </c>
      <c r="L2443" s="10" t="s">
        <v>68</v>
      </c>
      <c r="M2443" s="12"/>
      <c r="O2443">
        <f t="shared" si="625"/>
        <v>0</v>
      </c>
      <c r="Q2443" s="9" t="str">
        <f t="shared" si="610"/>
        <v>2508</v>
      </c>
      <c r="R2443" s="10" t="str">
        <f t="shared" si="611"/>
        <v>Laurena</v>
      </c>
      <c r="S2443" s="10" t="str">
        <f t="shared" si="612"/>
        <v>Stark</v>
      </c>
      <c r="T2443" s="10" t="str">
        <f t="shared" si="613"/>
        <v>Miss</v>
      </c>
      <c r="U2443" s="10" t="str">
        <f t="shared" si="614"/>
        <v>F</v>
      </c>
      <c r="V2443" s="10" t="str">
        <f t="shared" si="615"/>
        <v>30</v>
      </c>
      <c r="W2443" s="10" t="str">
        <f t="shared" si="616"/>
        <v>Isel Way</v>
      </c>
      <c r="X2443" s="10" t="str">
        <f t="shared" si="617"/>
        <v>ay</v>
      </c>
      <c r="Y2443" s="10" t="str">
        <f t="shared" si="618"/>
        <v>Isel Way</v>
      </c>
      <c r="Z2443" s="10" t="str">
        <f t="shared" si="619"/>
        <v>Crowthorne</v>
      </c>
      <c r="AA2443" s="10" t="str">
        <f t="shared" si="620"/>
        <v>CW</v>
      </c>
      <c r="AB2443" s="11" t="str">
        <f t="shared" si="621"/>
        <v>43689</v>
      </c>
      <c r="AC2443" s="10" t="str">
        <f t="shared" si="622"/>
        <v>56</v>
      </c>
      <c r="AD2443" s="10" t="str">
        <f t="shared" si="623"/>
        <v>A2</v>
      </c>
      <c r="AE2443" s="12" t="str">
        <f t="shared" si="624"/>
        <v/>
      </c>
    </row>
    <row r="2444" spans="1:31" x14ac:dyDescent="0.25">
      <c r="A2444" s="5">
        <v>2509</v>
      </c>
      <c r="B2444" s="6" t="s">
        <v>6492</v>
      </c>
      <c r="C2444" s="6" t="s">
        <v>4124</v>
      </c>
      <c r="D2444" s="6" t="s">
        <v>49</v>
      </c>
      <c r="E2444" s="6" t="s">
        <v>16</v>
      </c>
      <c r="F2444" s="6">
        <v>90</v>
      </c>
      <c r="G2444" s="6" t="s">
        <v>6493</v>
      </c>
      <c r="H2444" s="6" t="s">
        <v>4167</v>
      </c>
      <c r="I2444" s="6" t="s">
        <v>185</v>
      </c>
      <c r="J2444" s="7">
        <v>44429</v>
      </c>
      <c r="K2444" s="6">
        <v>105</v>
      </c>
      <c r="L2444" s="6" t="s">
        <v>20</v>
      </c>
      <c r="M2444" s="8"/>
      <c r="O2444">
        <f t="shared" si="625"/>
        <v>0</v>
      </c>
      <c r="Q2444" s="5" t="str">
        <f t="shared" si="610"/>
        <v>2509</v>
      </c>
      <c r="R2444" s="6" t="str">
        <f t="shared" si="611"/>
        <v>Cherelle</v>
      </c>
      <c r="S2444" s="6" t="str">
        <f t="shared" si="612"/>
        <v>Temple</v>
      </c>
      <c r="T2444" s="6" t="str">
        <f t="shared" si="613"/>
        <v>Miss</v>
      </c>
      <c r="U2444" s="6" t="str">
        <f t="shared" si="614"/>
        <v>F</v>
      </c>
      <c r="V2444" s="6" t="str">
        <f t="shared" si="615"/>
        <v>90</v>
      </c>
      <c r="W2444" s="6" t="str">
        <f t="shared" si="616"/>
        <v>Isis Close</v>
      </c>
      <c r="X2444" s="6" t="str">
        <f t="shared" si="617"/>
        <v>se</v>
      </c>
      <c r="Y2444" s="6" t="str">
        <f t="shared" si="618"/>
        <v>Isis Close</v>
      </c>
      <c r="Z2444" s="6" t="str">
        <f t="shared" si="619"/>
        <v>Fordingbridge</v>
      </c>
      <c r="AA2444" s="6" t="str">
        <f t="shared" si="620"/>
        <v>HX</v>
      </c>
      <c r="AB2444" s="7" t="str">
        <f t="shared" si="621"/>
        <v>44429</v>
      </c>
      <c r="AC2444" s="6" t="str">
        <f t="shared" si="622"/>
        <v>105</v>
      </c>
      <c r="AD2444" s="6" t="str">
        <f t="shared" si="623"/>
        <v>B</v>
      </c>
      <c r="AE2444" s="8" t="str">
        <f t="shared" si="624"/>
        <v/>
      </c>
    </row>
    <row r="2445" spans="1:31" x14ac:dyDescent="0.25">
      <c r="A2445" s="9">
        <v>2510</v>
      </c>
      <c r="B2445" s="10" t="s">
        <v>4055</v>
      </c>
      <c r="C2445" s="10" t="s">
        <v>4062</v>
      </c>
      <c r="D2445" s="10" t="s">
        <v>28</v>
      </c>
      <c r="E2445" s="10" t="s">
        <v>29</v>
      </c>
      <c r="F2445" s="10">
        <v>90</v>
      </c>
      <c r="G2445" s="10" t="s">
        <v>6494</v>
      </c>
      <c r="H2445" s="10" t="s">
        <v>5715</v>
      </c>
      <c r="I2445" s="10" t="s">
        <v>93</v>
      </c>
      <c r="J2445" s="11">
        <v>43986</v>
      </c>
      <c r="K2445" s="10">
        <v>43</v>
      </c>
      <c r="L2445" s="10" t="s">
        <v>52</v>
      </c>
      <c r="M2445" s="12"/>
      <c r="O2445">
        <f t="shared" si="625"/>
        <v>0</v>
      </c>
      <c r="Q2445" s="9" t="str">
        <f t="shared" si="610"/>
        <v>2510</v>
      </c>
      <c r="R2445" s="10" t="str">
        <f t="shared" si="611"/>
        <v>Renato</v>
      </c>
      <c r="S2445" s="10" t="str">
        <f t="shared" si="612"/>
        <v>Santiago</v>
      </c>
      <c r="T2445" s="10" t="str">
        <f t="shared" si="613"/>
        <v>Mr</v>
      </c>
      <c r="U2445" s="10" t="str">
        <f t="shared" si="614"/>
        <v>M</v>
      </c>
      <c r="V2445" s="10" t="str">
        <f t="shared" si="615"/>
        <v>90</v>
      </c>
      <c r="W2445" s="10" t="str">
        <f t="shared" si="616"/>
        <v>Islington Place</v>
      </c>
      <c r="X2445" s="10" t="str">
        <f t="shared" si="617"/>
        <v>ce</v>
      </c>
      <c r="Y2445" s="10" t="str">
        <f t="shared" si="618"/>
        <v>Islington Place</v>
      </c>
      <c r="Z2445" s="10" t="str">
        <f t="shared" si="619"/>
        <v>Brough</v>
      </c>
      <c r="AA2445" s="10" t="str">
        <f t="shared" si="620"/>
        <v>TF</v>
      </c>
      <c r="AB2445" s="11" t="str">
        <f t="shared" si="621"/>
        <v>43986</v>
      </c>
      <c r="AC2445" s="10" t="str">
        <f t="shared" si="622"/>
        <v>43</v>
      </c>
      <c r="AD2445" s="10" t="str">
        <f t="shared" si="623"/>
        <v>A1</v>
      </c>
      <c r="AE2445" s="12" t="str">
        <f t="shared" si="624"/>
        <v/>
      </c>
    </row>
    <row r="2446" spans="1:31" x14ac:dyDescent="0.25">
      <c r="A2446" s="5">
        <v>2511</v>
      </c>
      <c r="B2446" s="6" t="s">
        <v>6495</v>
      </c>
      <c r="C2446" s="6" t="s">
        <v>6496</v>
      </c>
      <c r="D2446" s="6" t="s">
        <v>28</v>
      </c>
      <c r="E2446" s="6" t="s">
        <v>29</v>
      </c>
      <c r="F2446" s="6">
        <v>30</v>
      </c>
      <c r="G2446" s="6" t="s">
        <v>6497</v>
      </c>
      <c r="H2446" s="6" t="s">
        <v>3224</v>
      </c>
      <c r="I2446" s="6" t="s">
        <v>25</v>
      </c>
      <c r="J2446" s="7">
        <v>43679</v>
      </c>
      <c r="K2446" s="6">
        <v>81</v>
      </c>
      <c r="L2446" s="6" t="s">
        <v>99</v>
      </c>
      <c r="M2446" s="8"/>
      <c r="O2446">
        <f t="shared" si="625"/>
        <v>0</v>
      </c>
      <c r="Q2446" s="5" t="str">
        <f t="shared" si="610"/>
        <v>2511</v>
      </c>
      <c r="R2446" s="6" t="str">
        <f t="shared" si="611"/>
        <v>Charley</v>
      </c>
      <c r="S2446" s="6" t="str">
        <f t="shared" si="612"/>
        <v>Kerns</v>
      </c>
      <c r="T2446" s="6" t="str">
        <f t="shared" si="613"/>
        <v>Mr</v>
      </c>
      <c r="U2446" s="6" t="str">
        <f t="shared" si="614"/>
        <v>M</v>
      </c>
      <c r="V2446" s="6" t="str">
        <f t="shared" si="615"/>
        <v>30</v>
      </c>
      <c r="W2446" s="6" t="str">
        <f t="shared" si="616"/>
        <v>Ismailia Road</v>
      </c>
      <c r="X2446" s="6" t="str">
        <f t="shared" si="617"/>
        <v>ad</v>
      </c>
      <c r="Y2446" s="6" t="str">
        <f t="shared" si="618"/>
        <v>Ismailia Road</v>
      </c>
      <c r="Z2446" s="6" t="str">
        <f t="shared" si="619"/>
        <v>Haslemere</v>
      </c>
      <c r="AA2446" s="6" t="str">
        <f t="shared" si="620"/>
        <v>HG</v>
      </c>
      <c r="AB2446" s="7" t="str">
        <f t="shared" si="621"/>
        <v>43679</v>
      </c>
      <c r="AC2446" s="6" t="str">
        <f t="shared" si="622"/>
        <v>81</v>
      </c>
      <c r="AD2446" s="6" t="str">
        <f t="shared" si="623"/>
        <v>E</v>
      </c>
      <c r="AE2446" s="8" t="str">
        <f t="shared" si="624"/>
        <v/>
      </c>
    </row>
    <row r="2447" spans="1:31" x14ac:dyDescent="0.25">
      <c r="A2447" s="9">
        <v>2512</v>
      </c>
      <c r="B2447" s="10" t="s">
        <v>1111</v>
      </c>
      <c r="C2447" s="10" t="s">
        <v>1132</v>
      </c>
      <c r="D2447" s="10" t="s">
        <v>28</v>
      </c>
      <c r="E2447" s="10" t="s">
        <v>29</v>
      </c>
      <c r="F2447" s="10">
        <v>90</v>
      </c>
      <c r="G2447" s="10" t="s">
        <v>6498</v>
      </c>
      <c r="H2447" s="10" t="s">
        <v>2011</v>
      </c>
      <c r="I2447" s="10" t="s">
        <v>2012</v>
      </c>
      <c r="J2447" s="11">
        <v>43802</v>
      </c>
      <c r="K2447" s="10">
        <v>81</v>
      </c>
      <c r="L2447" s="10" t="s">
        <v>99</v>
      </c>
      <c r="M2447" s="12"/>
      <c r="O2447">
        <f t="shared" si="625"/>
        <v>0</v>
      </c>
      <c r="Q2447" s="9" t="str">
        <f t="shared" si="610"/>
        <v>2512</v>
      </c>
      <c r="R2447" s="10" t="str">
        <f t="shared" si="611"/>
        <v>Walker</v>
      </c>
      <c r="S2447" s="10" t="str">
        <f t="shared" si="612"/>
        <v>Whitley</v>
      </c>
      <c r="T2447" s="10" t="str">
        <f t="shared" si="613"/>
        <v>Mr</v>
      </c>
      <c r="U2447" s="10" t="str">
        <f t="shared" si="614"/>
        <v>M</v>
      </c>
      <c r="V2447" s="10" t="str">
        <f t="shared" si="615"/>
        <v>90</v>
      </c>
      <c r="W2447" s="10" t="str">
        <f t="shared" si="616"/>
        <v>Iveagh Avenue</v>
      </c>
      <c r="X2447" s="10" t="str">
        <f t="shared" si="617"/>
        <v>ue</v>
      </c>
      <c r="Y2447" s="10" t="str">
        <f t="shared" si="618"/>
        <v>Iveagh Avenue</v>
      </c>
      <c r="Z2447" s="10" t="str">
        <f t="shared" si="619"/>
        <v>Brecon</v>
      </c>
      <c r="AA2447" s="10" t="str">
        <f t="shared" si="620"/>
        <v>NN</v>
      </c>
      <c r="AB2447" s="11" t="str">
        <f t="shared" si="621"/>
        <v>43802</v>
      </c>
      <c r="AC2447" s="10" t="str">
        <f t="shared" si="622"/>
        <v>81</v>
      </c>
      <c r="AD2447" s="10" t="str">
        <f t="shared" si="623"/>
        <v>E</v>
      </c>
      <c r="AE2447" s="12" t="str">
        <f t="shared" si="624"/>
        <v/>
      </c>
    </row>
    <row r="2448" spans="1:31" x14ac:dyDescent="0.25">
      <c r="A2448" s="5">
        <v>2513</v>
      </c>
      <c r="B2448" s="6" t="s">
        <v>6499</v>
      </c>
      <c r="C2448" s="6" t="s">
        <v>6500</v>
      </c>
      <c r="D2448" s="6" t="s">
        <v>49</v>
      </c>
      <c r="E2448" s="6" t="s">
        <v>16</v>
      </c>
      <c r="F2448" s="6">
        <v>60</v>
      </c>
      <c r="G2448" s="6" t="s">
        <v>6498</v>
      </c>
      <c r="H2448" s="6" t="s">
        <v>6489</v>
      </c>
      <c r="I2448" s="6" t="s">
        <v>32</v>
      </c>
      <c r="J2448" s="7">
        <v>44442</v>
      </c>
      <c r="K2448" s="6">
        <v>29</v>
      </c>
      <c r="L2448" s="6" t="s">
        <v>99</v>
      </c>
      <c r="M2448" s="8"/>
      <c r="O2448">
        <f t="shared" si="625"/>
        <v>0</v>
      </c>
      <c r="Q2448" s="5" t="str">
        <f t="shared" si="610"/>
        <v>2513</v>
      </c>
      <c r="R2448" s="6" t="str">
        <f t="shared" si="611"/>
        <v>Fe</v>
      </c>
      <c r="S2448" s="6" t="str">
        <f t="shared" si="612"/>
        <v>Conn</v>
      </c>
      <c r="T2448" s="6" t="str">
        <f t="shared" si="613"/>
        <v>Miss</v>
      </c>
      <c r="U2448" s="6" t="str">
        <f t="shared" si="614"/>
        <v>F</v>
      </c>
      <c r="V2448" s="6" t="str">
        <f t="shared" si="615"/>
        <v>60</v>
      </c>
      <c r="W2448" s="6" t="str">
        <f t="shared" si="616"/>
        <v>Iveagh Avenue</v>
      </c>
      <c r="X2448" s="6" t="str">
        <f t="shared" si="617"/>
        <v>ue</v>
      </c>
      <c r="Y2448" s="6" t="str">
        <f t="shared" si="618"/>
        <v>Iveagh Avenue</v>
      </c>
      <c r="Z2448" s="6" t="str">
        <f t="shared" si="619"/>
        <v>Rosewell</v>
      </c>
      <c r="AA2448" s="6" t="str">
        <f t="shared" si="620"/>
        <v>WC</v>
      </c>
      <c r="AB2448" s="7" t="str">
        <f t="shared" si="621"/>
        <v>44442</v>
      </c>
      <c r="AC2448" s="6" t="str">
        <f t="shared" si="622"/>
        <v>29</v>
      </c>
      <c r="AD2448" s="6" t="str">
        <f t="shared" si="623"/>
        <v>E</v>
      </c>
      <c r="AE2448" s="8" t="str">
        <f t="shared" si="624"/>
        <v/>
      </c>
    </row>
    <row r="2449" spans="1:31" x14ac:dyDescent="0.25">
      <c r="A2449" s="9">
        <v>2514</v>
      </c>
      <c r="B2449" s="10" t="s">
        <v>6501</v>
      </c>
      <c r="C2449" s="10" t="s">
        <v>3917</v>
      </c>
      <c r="D2449" s="10" t="s">
        <v>28</v>
      </c>
      <c r="E2449" s="10" t="s">
        <v>29</v>
      </c>
      <c r="F2449" s="10">
        <v>60</v>
      </c>
      <c r="G2449" s="10" t="s">
        <v>6502</v>
      </c>
      <c r="H2449" s="10" t="s">
        <v>5941</v>
      </c>
      <c r="I2449" s="10" t="s">
        <v>32</v>
      </c>
      <c r="J2449" s="11">
        <v>44323</v>
      </c>
      <c r="K2449" s="10">
        <v>67</v>
      </c>
      <c r="L2449" s="10" t="s">
        <v>52</v>
      </c>
      <c r="M2449" s="12"/>
      <c r="O2449">
        <f t="shared" si="625"/>
        <v>0</v>
      </c>
      <c r="Q2449" s="9" t="str">
        <f t="shared" si="610"/>
        <v>2514</v>
      </c>
      <c r="R2449" s="10" t="str">
        <f t="shared" si="611"/>
        <v>Mauricio</v>
      </c>
      <c r="S2449" s="10" t="str">
        <f t="shared" si="612"/>
        <v>Parr</v>
      </c>
      <c r="T2449" s="10" t="str">
        <f t="shared" si="613"/>
        <v>Mr</v>
      </c>
      <c r="U2449" s="10" t="str">
        <f t="shared" si="614"/>
        <v>M</v>
      </c>
      <c r="V2449" s="10" t="str">
        <f t="shared" si="615"/>
        <v>60</v>
      </c>
      <c r="W2449" s="10" t="str">
        <f t="shared" si="616"/>
        <v>Iverson Road</v>
      </c>
      <c r="X2449" s="10" t="str">
        <f t="shared" si="617"/>
        <v>ad</v>
      </c>
      <c r="Y2449" s="10" t="str">
        <f t="shared" si="618"/>
        <v>Iverson Road</v>
      </c>
      <c r="Z2449" s="10" t="str">
        <f t="shared" si="619"/>
        <v>Strathdon</v>
      </c>
      <c r="AA2449" s="10" t="str">
        <f t="shared" si="620"/>
        <v>WC</v>
      </c>
      <c r="AB2449" s="11" t="str">
        <f t="shared" si="621"/>
        <v>44323</v>
      </c>
      <c r="AC2449" s="10" t="str">
        <f t="shared" si="622"/>
        <v>67</v>
      </c>
      <c r="AD2449" s="10" t="str">
        <f t="shared" si="623"/>
        <v>A1</v>
      </c>
      <c r="AE2449" s="12" t="str">
        <f t="shared" si="624"/>
        <v/>
      </c>
    </row>
    <row r="2450" spans="1:31" x14ac:dyDescent="0.25">
      <c r="A2450" s="5">
        <v>2515</v>
      </c>
      <c r="B2450" s="6" t="s">
        <v>4012</v>
      </c>
      <c r="C2450" s="6" t="s">
        <v>3811</v>
      </c>
      <c r="D2450" s="6" t="s">
        <v>15</v>
      </c>
      <c r="E2450" s="6" t="s">
        <v>16</v>
      </c>
      <c r="F2450" s="6">
        <v>60</v>
      </c>
      <c r="G2450" s="6" t="s">
        <v>6503</v>
      </c>
      <c r="H2450" s="6" t="s">
        <v>3519</v>
      </c>
      <c r="I2450" s="6" t="s">
        <v>32</v>
      </c>
      <c r="J2450" s="7">
        <v>43875</v>
      </c>
      <c r="K2450" s="6">
        <v>10</v>
      </c>
      <c r="L2450" s="6" t="s">
        <v>157</v>
      </c>
      <c r="M2450" s="8"/>
      <c r="O2450">
        <f t="shared" si="625"/>
        <v>0</v>
      </c>
      <c r="Q2450" s="5" t="str">
        <f t="shared" si="610"/>
        <v>2515</v>
      </c>
      <c r="R2450" s="6" t="str">
        <f t="shared" si="611"/>
        <v>Kaleigh</v>
      </c>
      <c r="S2450" s="6" t="str">
        <f t="shared" si="612"/>
        <v>Burroughs</v>
      </c>
      <c r="T2450" s="6" t="str">
        <f t="shared" si="613"/>
        <v>Mrs</v>
      </c>
      <c r="U2450" s="6" t="str">
        <f t="shared" si="614"/>
        <v>F</v>
      </c>
      <c r="V2450" s="6" t="str">
        <f t="shared" si="615"/>
        <v>60</v>
      </c>
      <c r="W2450" s="6" t="str">
        <f t="shared" si="616"/>
        <v>Ivimey Street</v>
      </c>
      <c r="X2450" s="6" t="str">
        <f t="shared" si="617"/>
        <v>et</v>
      </c>
      <c r="Y2450" s="6" t="str">
        <f t="shared" si="618"/>
        <v>Ivimey Street</v>
      </c>
      <c r="Z2450" s="6" t="str">
        <f t="shared" si="619"/>
        <v>Stratford-Upon-Avon</v>
      </c>
      <c r="AA2450" s="6" t="str">
        <f t="shared" si="620"/>
        <v>WC</v>
      </c>
      <c r="AB2450" s="7" t="str">
        <f t="shared" si="621"/>
        <v>43875</v>
      </c>
      <c r="AC2450" s="6" t="str">
        <f t="shared" si="622"/>
        <v>10</v>
      </c>
      <c r="AD2450" s="6" t="str">
        <f t="shared" si="623"/>
        <v>C3</v>
      </c>
      <c r="AE2450" s="8" t="str">
        <f t="shared" si="624"/>
        <v/>
      </c>
    </row>
    <row r="2451" spans="1:31" x14ac:dyDescent="0.25">
      <c r="A2451" s="9">
        <v>2516</v>
      </c>
      <c r="B2451" s="10" t="s">
        <v>816</v>
      </c>
      <c r="C2451" s="10" t="s">
        <v>5522</v>
      </c>
      <c r="D2451" s="10" t="s">
        <v>28</v>
      </c>
      <c r="E2451" s="10" t="s">
        <v>29</v>
      </c>
      <c r="F2451" s="10">
        <v>90</v>
      </c>
      <c r="G2451" s="10" t="s">
        <v>6504</v>
      </c>
      <c r="H2451" s="10" t="s">
        <v>6015</v>
      </c>
      <c r="I2451" s="10" t="s">
        <v>32</v>
      </c>
      <c r="J2451" s="11">
        <v>44193</v>
      </c>
      <c r="K2451" s="10">
        <v>5</v>
      </c>
      <c r="L2451" s="10" t="s">
        <v>44</v>
      </c>
      <c r="M2451" s="12"/>
      <c r="O2451">
        <f t="shared" si="625"/>
        <v>0</v>
      </c>
      <c r="Q2451" s="9" t="str">
        <f t="shared" si="610"/>
        <v>2516</v>
      </c>
      <c r="R2451" s="10" t="str">
        <f t="shared" si="611"/>
        <v>Demetrius</v>
      </c>
      <c r="S2451" s="10" t="str">
        <f t="shared" si="612"/>
        <v>Putnam</v>
      </c>
      <c r="T2451" s="10" t="str">
        <f t="shared" si="613"/>
        <v>Mr</v>
      </c>
      <c r="U2451" s="10" t="str">
        <f t="shared" si="614"/>
        <v>M</v>
      </c>
      <c r="V2451" s="10" t="str">
        <f t="shared" si="615"/>
        <v>90</v>
      </c>
      <c r="W2451" s="10" t="str">
        <f t="shared" si="616"/>
        <v>Ivor Street</v>
      </c>
      <c r="X2451" s="10" t="str">
        <f t="shared" si="617"/>
        <v>et</v>
      </c>
      <c r="Y2451" s="10" t="str">
        <f t="shared" si="618"/>
        <v>Ivor Street</v>
      </c>
      <c r="Z2451" s="10" t="str">
        <f t="shared" si="619"/>
        <v>Peacehaven</v>
      </c>
      <c r="AA2451" s="10" t="str">
        <f t="shared" si="620"/>
        <v>WC</v>
      </c>
      <c r="AB2451" s="11" t="str">
        <f t="shared" si="621"/>
        <v>44193</v>
      </c>
      <c r="AC2451" s="10" t="str">
        <f t="shared" si="622"/>
        <v>5</v>
      </c>
      <c r="AD2451" s="10" t="str">
        <f t="shared" si="623"/>
        <v>D</v>
      </c>
      <c r="AE2451" s="12" t="str">
        <f t="shared" si="624"/>
        <v/>
      </c>
    </row>
    <row r="2452" spans="1:31" x14ac:dyDescent="0.25">
      <c r="A2452" s="5">
        <v>2517</v>
      </c>
      <c r="B2452" s="6" t="s">
        <v>6505</v>
      </c>
      <c r="C2452" s="6" t="s">
        <v>3996</v>
      </c>
      <c r="D2452" s="6" t="s">
        <v>28</v>
      </c>
      <c r="E2452" s="6" t="s">
        <v>29</v>
      </c>
      <c r="F2452" s="6">
        <v>90</v>
      </c>
      <c r="G2452" s="6" t="s">
        <v>6506</v>
      </c>
      <c r="H2452" s="6" t="s">
        <v>4940</v>
      </c>
      <c r="I2452" s="6" t="s">
        <v>93</v>
      </c>
      <c r="J2452" s="7">
        <v>43598</v>
      </c>
      <c r="K2452" s="6">
        <v>47</v>
      </c>
      <c r="L2452" s="6" t="s">
        <v>78</v>
      </c>
      <c r="M2452" s="8"/>
      <c r="O2452">
        <f t="shared" si="625"/>
        <v>0</v>
      </c>
      <c r="Q2452" s="5" t="str">
        <f t="shared" si="610"/>
        <v>2517</v>
      </c>
      <c r="R2452" s="6" t="str">
        <f t="shared" si="611"/>
        <v>Xavier</v>
      </c>
      <c r="S2452" s="6" t="str">
        <f t="shared" si="612"/>
        <v>Billings</v>
      </c>
      <c r="T2452" s="6" t="str">
        <f t="shared" si="613"/>
        <v>Mr</v>
      </c>
      <c r="U2452" s="6" t="str">
        <f t="shared" si="614"/>
        <v>M</v>
      </c>
      <c r="V2452" s="6" t="str">
        <f t="shared" si="615"/>
        <v>90</v>
      </c>
      <c r="W2452" s="6" t="str">
        <f t="shared" si="616"/>
        <v>Ivory Square</v>
      </c>
      <c r="X2452" s="6" t="str">
        <f t="shared" si="617"/>
        <v>re</v>
      </c>
      <c r="Y2452" s="6" t="str">
        <f t="shared" si="618"/>
        <v>Ivory Square</v>
      </c>
      <c r="Z2452" s="6" t="str">
        <f t="shared" si="619"/>
        <v>Broxbourne</v>
      </c>
      <c r="AA2452" s="6" t="str">
        <f t="shared" si="620"/>
        <v>TF</v>
      </c>
      <c r="AB2452" s="7" t="str">
        <f t="shared" si="621"/>
        <v>43598</v>
      </c>
      <c r="AC2452" s="6" t="str">
        <f t="shared" si="622"/>
        <v>47</v>
      </c>
      <c r="AD2452" s="6" t="str">
        <f t="shared" si="623"/>
        <v>C2</v>
      </c>
      <c r="AE2452" s="8" t="str">
        <f t="shared" si="624"/>
        <v/>
      </c>
    </row>
    <row r="2453" spans="1:31" x14ac:dyDescent="0.25">
      <c r="A2453" s="9">
        <v>2518</v>
      </c>
      <c r="B2453" s="10" t="s">
        <v>2637</v>
      </c>
      <c r="C2453" s="10" t="s">
        <v>6507</v>
      </c>
      <c r="D2453" s="10" t="s">
        <v>28</v>
      </c>
      <c r="E2453" s="10" t="s">
        <v>29</v>
      </c>
      <c r="F2453" s="10">
        <v>90</v>
      </c>
      <c r="G2453" s="10" t="s">
        <v>6508</v>
      </c>
      <c r="H2453" s="10" t="s">
        <v>5648</v>
      </c>
      <c r="I2453" s="10" t="s">
        <v>32</v>
      </c>
      <c r="J2453" s="11">
        <v>44042</v>
      </c>
      <c r="K2453" s="10">
        <v>70</v>
      </c>
      <c r="L2453" s="10" t="s">
        <v>44</v>
      </c>
      <c r="M2453" s="12"/>
      <c r="O2453">
        <f t="shared" si="625"/>
        <v>0</v>
      </c>
      <c r="Q2453" s="9" t="str">
        <f t="shared" si="610"/>
        <v>2518</v>
      </c>
      <c r="R2453" s="10" t="str">
        <f t="shared" si="611"/>
        <v>Leon</v>
      </c>
      <c r="S2453" s="10" t="str">
        <f t="shared" si="612"/>
        <v>North</v>
      </c>
      <c r="T2453" s="10" t="str">
        <f t="shared" si="613"/>
        <v>Mr</v>
      </c>
      <c r="U2453" s="10" t="str">
        <f t="shared" si="614"/>
        <v>M</v>
      </c>
      <c r="V2453" s="10" t="str">
        <f t="shared" si="615"/>
        <v>90</v>
      </c>
      <c r="W2453" s="10" t="str">
        <f t="shared" si="616"/>
        <v>Ivydale Road</v>
      </c>
      <c r="X2453" s="10" t="str">
        <f t="shared" si="617"/>
        <v>ad</v>
      </c>
      <c r="Y2453" s="10" t="str">
        <f t="shared" si="618"/>
        <v>Ivydale Road</v>
      </c>
      <c r="Z2453" s="10" t="str">
        <f t="shared" si="619"/>
        <v>Rhosneigr</v>
      </c>
      <c r="AA2453" s="10" t="str">
        <f t="shared" si="620"/>
        <v>WC</v>
      </c>
      <c r="AB2453" s="11" t="str">
        <f t="shared" si="621"/>
        <v>44042</v>
      </c>
      <c r="AC2453" s="10" t="str">
        <f t="shared" si="622"/>
        <v>70</v>
      </c>
      <c r="AD2453" s="10" t="str">
        <f t="shared" si="623"/>
        <v>D</v>
      </c>
      <c r="AE2453" s="12" t="str">
        <f t="shared" si="624"/>
        <v/>
      </c>
    </row>
    <row r="2454" spans="1:31" x14ac:dyDescent="0.25">
      <c r="A2454" s="5">
        <v>2519</v>
      </c>
      <c r="B2454" s="6" t="s">
        <v>5682</v>
      </c>
      <c r="C2454" s="6" t="s">
        <v>3510</v>
      </c>
      <c r="D2454" s="6" t="s">
        <v>28</v>
      </c>
      <c r="E2454" s="6" t="s">
        <v>29</v>
      </c>
      <c r="F2454" s="6">
        <v>90</v>
      </c>
      <c r="G2454" s="6" t="s">
        <v>6509</v>
      </c>
      <c r="H2454" s="6" t="s">
        <v>2324</v>
      </c>
      <c r="I2454" s="6" t="s">
        <v>32</v>
      </c>
      <c r="J2454" s="7">
        <v>44472</v>
      </c>
      <c r="K2454" s="6">
        <v>37</v>
      </c>
      <c r="L2454" s="6" t="s">
        <v>44</v>
      </c>
      <c r="M2454" s="8"/>
      <c r="O2454">
        <f t="shared" si="625"/>
        <v>0</v>
      </c>
      <c r="Q2454" s="5" t="str">
        <f t="shared" si="610"/>
        <v>2519</v>
      </c>
      <c r="R2454" s="6" t="str">
        <f t="shared" si="611"/>
        <v>Dennis</v>
      </c>
      <c r="S2454" s="6" t="str">
        <f t="shared" si="612"/>
        <v>Atwood</v>
      </c>
      <c r="T2454" s="6" t="str">
        <f t="shared" si="613"/>
        <v>Mr</v>
      </c>
      <c r="U2454" s="6" t="str">
        <f t="shared" si="614"/>
        <v>M</v>
      </c>
      <c r="V2454" s="6" t="str">
        <f t="shared" si="615"/>
        <v>90</v>
      </c>
      <c r="W2454" s="6" t="str">
        <f t="shared" si="616"/>
        <v>Jack Clow</v>
      </c>
      <c r="X2454" s="6" t="str">
        <f t="shared" si="617"/>
        <v>ow</v>
      </c>
      <c r="Y2454" s="6" t="str">
        <f t="shared" si="618"/>
        <v>Jack Clow</v>
      </c>
      <c r="Z2454" s="6" t="str">
        <f t="shared" si="619"/>
        <v>Petersfield</v>
      </c>
      <c r="AA2454" s="6" t="str">
        <f t="shared" si="620"/>
        <v>WC</v>
      </c>
      <c r="AB2454" s="7" t="str">
        <f t="shared" si="621"/>
        <v>44472</v>
      </c>
      <c r="AC2454" s="6" t="str">
        <f t="shared" si="622"/>
        <v>37</v>
      </c>
      <c r="AD2454" s="6" t="str">
        <f t="shared" si="623"/>
        <v>D</v>
      </c>
      <c r="AE2454" s="8" t="str">
        <f t="shared" si="624"/>
        <v/>
      </c>
    </row>
    <row r="2455" spans="1:31" x14ac:dyDescent="0.25">
      <c r="A2455" s="9">
        <v>2520</v>
      </c>
      <c r="B2455" s="10" t="s">
        <v>6510</v>
      </c>
      <c r="C2455" s="10" t="s">
        <v>6511</v>
      </c>
      <c r="D2455" s="10" t="s">
        <v>15</v>
      </c>
      <c r="E2455" s="10" t="s">
        <v>16</v>
      </c>
      <c r="F2455" s="10">
        <v>90</v>
      </c>
      <c r="G2455" s="10" t="s">
        <v>6512</v>
      </c>
      <c r="H2455" s="10" t="s">
        <v>3196</v>
      </c>
      <c r="I2455" s="10" t="s">
        <v>1194</v>
      </c>
      <c r="J2455" s="11">
        <v>44486</v>
      </c>
      <c r="K2455" s="10">
        <v>77</v>
      </c>
      <c r="L2455" s="10" t="s">
        <v>157</v>
      </c>
      <c r="M2455" s="12"/>
      <c r="O2455">
        <f t="shared" si="625"/>
        <v>0</v>
      </c>
      <c r="Q2455" s="9" t="str">
        <f t="shared" si="610"/>
        <v>2520</v>
      </c>
      <c r="R2455" s="10" t="str">
        <f t="shared" si="611"/>
        <v>Lashell</v>
      </c>
      <c r="S2455" s="10" t="str">
        <f t="shared" si="612"/>
        <v>Cho</v>
      </c>
      <c r="T2455" s="10" t="str">
        <f t="shared" si="613"/>
        <v>Mrs</v>
      </c>
      <c r="U2455" s="10" t="str">
        <f t="shared" si="614"/>
        <v>F</v>
      </c>
      <c r="V2455" s="10" t="str">
        <f t="shared" si="615"/>
        <v>90</v>
      </c>
      <c r="W2455" s="10" t="str">
        <f t="shared" si="616"/>
        <v>Jackman Street</v>
      </c>
      <c r="X2455" s="10" t="str">
        <f t="shared" si="617"/>
        <v>et</v>
      </c>
      <c r="Y2455" s="10" t="str">
        <f t="shared" si="618"/>
        <v>Jackman Street</v>
      </c>
      <c r="Z2455" s="10" t="str">
        <f t="shared" si="619"/>
        <v>East Sussex</v>
      </c>
      <c r="AA2455" s="10" t="str">
        <f t="shared" si="620"/>
        <v>LU</v>
      </c>
      <c r="AB2455" s="11" t="str">
        <f t="shared" si="621"/>
        <v>44486</v>
      </c>
      <c r="AC2455" s="10" t="str">
        <f t="shared" si="622"/>
        <v>77</v>
      </c>
      <c r="AD2455" s="10" t="str">
        <f t="shared" si="623"/>
        <v>C3</v>
      </c>
      <c r="AE2455" s="12" t="str">
        <f t="shared" si="624"/>
        <v/>
      </c>
    </row>
    <row r="2456" spans="1:31" x14ac:dyDescent="0.25">
      <c r="A2456" s="5">
        <v>2521</v>
      </c>
      <c r="B2456" s="6" t="s">
        <v>6513</v>
      </c>
      <c r="C2456" s="6" t="s">
        <v>6514</v>
      </c>
      <c r="D2456" s="6" t="s">
        <v>28</v>
      </c>
      <c r="E2456" s="6" t="s">
        <v>29</v>
      </c>
      <c r="F2456" s="6">
        <v>90</v>
      </c>
      <c r="G2456" s="6" t="s">
        <v>6515</v>
      </c>
      <c r="H2456" s="6" t="s">
        <v>5913</v>
      </c>
      <c r="I2456" s="6" t="s">
        <v>171</v>
      </c>
      <c r="J2456" s="7">
        <v>43873</v>
      </c>
      <c r="K2456" s="6">
        <v>94</v>
      </c>
      <c r="L2456" s="6" t="s">
        <v>78</v>
      </c>
      <c r="M2456" s="8"/>
      <c r="O2456">
        <f t="shared" si="625"/>
        <v>0</v>
      </c>
      <c r="Q2456" s="5" t="str">
        <f t="shared" si="610"/>
        <v>2521</v>
      </c>
      <c r="R2456" s="6" t="str">
        <f t="shared" si="611"/>
        <v>Rey</v>
      </c>
      <c r="S2456" s="6" t="str">
        <f t="shared" si="612"/>
        <v>Hooker</v>
      </c>
      <c r="T2456" s="6" t="str">
        <f t="shared" si="613"/>
        <v>Mr</v>
      </c>
      <c r="U2456" s="6" t="str">
        <f t="shared" si="614"/>
        <v>M</v>
      </c>
      <c r="V2456" s="6" t="str">
        <f t="shared" si="615"/>
        <v>90</v>
      </c>
      <c r="W2456" s="6" t="str">
        <f t="shared" si="616"/>
        <v>Jackson's Alley</v>
      </c>
      <c r="X2456" s="6" t="str">
        <f t="shared" si="617"/>
        <v>ey</v>
      </c>
      <c r="Y2456" s="6" t="str">
        <f t="shared" si="618"/>
        <v>Jackson's Alley</v>
      </c>
      <c r="Z2456" s="6" t="str">
        <f t="shared" si="619"/>
        <v>Church Stretton</v>
      </c>
      <c r="AA2456" s="6" t="str">
        <f t="shared" si="620"/>
        <v>PR</v>
      </c>
      <c r="AB2456" s="7" t="str">
        <f t="shared" si="621"/>
        <v>43873</v>
      </c>
      <c r="AC2456" s="6" t="str">
        <f t="shared" si="622"/>
        <v>94</v>
      </c>
      <c r="AD2456" s="6" t="str">
        <f t="shared" si="623"/>
        <v>C2</v>
      </c>
      <c r="AE2456" s="8" t="str">
        <f t="shared" si="624"/>
        <v/>
      </c>
    </row>
    <row r="2457" spans="1:31" x14ac:dyDescent="0.25">
      <c r="A2457" s="9">
        <v>2522</v>
      </c>
      <c r="B2457" s="10" t="s">
        <v>584</v>
      </c>
      <c r="C2457" s="10" t="s">
        <v>1539</v>
      </c>
      <c r="D2457" s="10" t="s">
        <v>49</v>
      </c>
      <c r="E2457" s="10" t="s">
        <v>16</v>
      </c>
      <c r="F2457" s="10">
        <v>90</v>
      </c>
      <c r="G2457" s="10" t="s">
        <v>6516</v>
      </c>
      <c r="H2457" s="10" t="s">
        <v>3214</v>
      </c>
      <c r="I2457" s="10" t="s">
        <v>2012</v>
      </c>
      <c r="J2457" s="11">
        <v>44441</v>
      </c>
      <c r="K2457" s="10">
        <v>18</v>
      </c>
      <c r="L2457" s="10" t="s">
        <v>44</v>
      </c>
      <c r="M2457" s="12"/>
      <c r="O2457">
        <f t="shared" si="625"/>
        <v>0</v>
      </c>
      <c r="Q2457" s="9" t="str">
        <f t="shared" si="610"/>
        <v>2522</v>
      </c>
      <c r="R2457" s="10" t="str">
        <f t="shared" si="611"/>
        <v>Tracy</v>
      </c>
      <c r="S2457" s="10" t="str">
        <f t="shared" si="612"/>
        <v>Bland</v>
      </c>
      <c r="T2457" s="10" t="str">
        <f t="shared" si="613"/>
        <v>Miss</v>
      </c>
      <c r="U2457" s="10" t="str">
        <f t="shared" si="614"/>
        <v>F</v>
      </c>
      <c r="V2457" s="10" t="str">
        <f t="shared" si="615"/>
        <v>90</v>
      </c>
      <c r="W2457" s="10" t="str">
        <f t="shared" si="616"/>
        <v>Jacqueline Villas</v>
      </c>
      <c r="X2457" s="10" t="str">
        <f t="shared" si="617"/>
        <v>as</v>
      </c>
      <c r="Y2457" s="10" t="str">
        <f t="shared" si="618"/>
        <v>Jacqueline Villas</v>
      </c>
      <c r="Z2457" s="10" t="str">
        <f t="shared" si="619"/>
        <v>Braunton</v>
      </c>
      <c r="AA2457" s="10" t="str">
        <f t="shared" si="620"/>
        <v>NN</v>
      </c>
      <c r="AB2457" s="11" t="str">
        <f t="shared" si="621"/>
        <v>44441</v>
      </c>
      <c r="AC2457" s="10" t="str">
        <f t="shared" si="622"/>
        <v>18</v>
      </c>
      <c r="AD2457" s="10" t="str">
        <f t="shared" si="623"/>
        <v>D</v>
      </c>
      <c r="AE2457" s="12" t="str">
        <f t="shared" si="624"/>
        <v/>
      </c>
    </row>
    <row r="2458" spans="1:31" x14ac:dyDescent="0.25">
      <c r="A2458" s="5">
        <v>2523</v>
      </c>
      <c r="B2458" s="6" t="s">
        <v>320</v>
      </c>
      <c r="C2458" s="6" t="s">
        <v>1481</v>
      </c>
      <c r="D2458" s="6" t="s">
        <v>28</v>
      </c>
      <c r="E2458" s="6" t="s">
        <v>29</v>
      </c>
      <c r="F2458" s="6">
        <v>60</v>
      </c>
      <c r="G2458" s="6" t="s">
        <v>6516</v>
      </c>
      <c r="H2458" s="6" t="s">
        <v>6517</v>
      </c>
      <c r="I2458" s="6" t="s">
        <v>32</v>
      </c>
      <c r="J2458" s="7">
        <v>43677</v>
      </c>
      <c r="K2458" s="6">
        <v>58</v>
      </c>
      <c r="L2458" s="6" t="s">
        <v>20</v>
      </c>
      <c r="M2458" s="8"/>
      <c r="O2458">
        <f t="shared" si="625"/>
        <v>0</v>
      </c>
      <c r="Q2458" s="5" t="str">
        <f t="shared" si="610"/>
        <v>2523</v>
      </c>
      <c r="R2458" s="6" t="str">
        <f t="shared" si="611"/>
        <v>Waylon</v>
      </c>
      <c r="S2458" s="6" t="str">
        <f t="shared" si="612"/>
        <v>Nguyen</v>
      </c>
      <c r="T2458" s="6" t="str">
        <f t="shared" si="613"/>
        <v>Mr</v>
      </c>
      <c r="U2458" s="6" t="str">
        <f t="shared" si="614"/>
        <v>M</v>
      </c>
      <c r="V2458" s="6" t="str">
        <f t="shared" si="615"/>
        <v>60</v>
      </c>
      <c r="W2458" s="6" t="str">
        <f t="shared" si="616"/>
        <v>Jacqueline Villas</v>
      </c>
      <c r="X2458" s="6" t="str">
        <f t="shared" si="617"/>
        <v>as</v>
      </c>
      <c r="Y2458" s="6" t="str">
        <f t="shared" si="618"/>
        <v>Jacqueline Villas</v>
      </c>
      <c r="Z2458" s="6" t="str">
        <f t="shared" si="619"/>
        <v>Rushden</v>
      </c>
      <c r="AA2458" s="6" t="str">
        <f t="shared" si="620"/>
        <v>WC</v>
      </c>
      <c r="AB2458" s="7" t="str">
        <f t="shared" si="621"/>
        <v>43677</v>
      </c>
      <c r="AC2458" s="6" t="str">
        <f t="shared" si="622"/>
        <v>58</v>
      </c>
      <c r="AD2458" s="6" t="str">
        <f t="shared" si="623"/>
        <v>B</v>
      </c>
      <c r="AE2458" s="8" t="str">
        <f t="shared" si="624"/>
        <v/>
      </c>
    </row>
    <row r="2459" spans="1:31" x14ac:dyDescent="0.25">
      <c r="A2459" s="9">
        <v>2524</v>
      </c>
      <c r="B2459" s="10" t="s">
        <v>4385</v>
      </c>
      <c r="C2459" s="10" t="s">
        <v>1768</v>
      </c>
      <c r="D2459" s="10" t="s">
        <v>28</v>
      </c>
      <c r="E2459" s="10" t="s">
        <v>29</v>
      </c>
      <c r="F2459" s="10">
        <v>90</v>
      </c>
      <c r="G2459" s="10" t="s">
        <v>6518</v>
      </c>
      <c r="H2459" s="10" t="s">
        <v>6519</v>
      </c>
      <c r="I2459" s="10" t="s">
        <v>2533</v>
      </c>
      <c r="J2459" s="11">
        <v>43495</v>
      </c>
      <c r="K2459" s="10">
        <v>68</v>
      </c>
      <c r="L2459" s="10" t="s">
        <v>33</v>
      </c>
      <c r="M2459" s="12"/>
      <c r="O2459">
        <f t="shared" si="625"/>
        <v>0</v>
      </c>
      <c r="Q2459" s="9" t="str">
        <f t="shared" si="610"/>
        <v>2524</v>
      </c>
      <c r="R2459" s="10" t="str">
        <f t="shared" si="611"/>
        <v>Hosea</v>
      </c>
      <c r="S2459" s="10" t="str">
        <f t="shared" si="612"/>
        <v>Gregory</v>
      </c>
      <c r="T2459" s="10" t="str">
        <f t="shared" si="613"/>
        <v>Mr</v>
      </c>
      <c r="U2459" s="10" t="str">
        <f t="shared" si="614"/>
        <v>M</v>
      </c>
      <c r="V2459" s="10" t="str">
        <f t="shared" si="615"/>
        <v>90</v>
      </c>
      <c r="W2459" s="10" t="str">
        <f t="shared" si="616"/>
        <v>Jago Close</v>
      </c>
      <c r="X2459" s="10" t="str">
        <f t="shared" si="617"/>
        <v>se</v>
      </c>
      <c r="Y2459" s="10" t="str">
        <f t="shared" si="618"/>
        <v>Jago Close</v>
      </c>
      <c r="Z2459" s="10" t="str">
        <f t="shared" si="619"/>
        <v>Belvedere</v>
      </c>
      <c r="AA2459" s="10" t="str">
        <f t="shared" si="620"/>
        <v>MK</v>
      </c>
      <c r="AB2459" s="11" t="str">
        <f t="shared" si="621"/>
        <v>43495</v>
      </c>
      <c r="AC2459" s="10" t="str">
        <f t="shared" si="622"/>
        <v>68</v>
      </c>
      <c r="AD2459" s="10" t="str">
        <f t="shared" si="623"/>
        <v>A3</v>
      </c>
      <c r="AE2459" s="12" t="str">
        <f t="shared" si="624"/>
        <v/>
      </c>
    </row>
    <row r="2460" spans="1:31" x14ac:dyDescent="0.25">
      <c r="A2460" s="5">
        <v>2525</v>
      </c>
      <c r="B2460" s="6" t="s">
        <v>6520</v>
      </c>
      <c r="C2460" s="6" t="s">
        <v>2747</v>
      </c>
      <c r="D2460" s="6" t="s">
        <v>28</v>
      </c>
      <c r="E2460" s="6" t="s">
        <v>29</v>
      </c>
      <c r="F2460" s="6">
        <v>90</v>
      </c>
      <c r="G2460" s="6" t="s">
        <v>6521</v>
      </c>
      <c r="H2460" s="6" t="s">
        <v>1800</v>
      </c>
      <c r="I2460" s="6" t="s">
        <v>122</v>
      </c>
      <c r="J2460" s="7">
        <v>43617</v>
      </c>
      <c r="K2460" s="6">
        <v>52</v>
      </c>
      <c r="L2460" s="6" t="s">
        <v>44</v>
      </c>
      <c r="M2460" s="8"/>
      <c r="O2460">
        <f t="shared" si="625"/>
        <v>0</v>
      </c>
      <c r="Q2460" s="5" t="str">
        <f t="shared" si="610"/>
        <v>2525</v>
      </c>
      <c r="R2460" s="6" t="str">
        <f t="shared" si="611"/>
        <v>Grant</v>
      </c>
      <c r="S2460" s="6" t="str">
        <f t="shared" si="612"/>
        <v>Dickens</v>
      </c>
      <c r="T2460" s="6" t="str">
        <f t="shared" si="613"/>
        <v>Mr</v>
      </c>
      <c r="U2460" s="6" t="str">
        <f t="shared" si="614"/>
        <v>M</v>
      </c>
      <c r="V2460" s="6" t="str">
        <f t="shared" si="615"/>
        <v>90</v>
      </c>
      <c r="W2460" s="6" t="str">
        <f t="shared" si="616"/>
        <v>Jamaica Place</v>
      </c>
      <c r="X2460" s="6" t="str">
        <f t="shared" si="617"/>
        <v>ce</v>
      </c>
      <c r="Y2460" s="6" t="str">
        <f t="shared" si="618"/>
        <v>Jamaica Place</v>
      </c>
      <c r="Z2460" s="6" t="str">
        <f t="shared" si="619"/>
        <v>Leighton Buzzard</v>
      </c>
      <c r="AA2460" s="6" t="str">
        <f t="shared" si="620"/>
        <v>WN</v>
      </c>
      <c r="AB2460" s="7" t="str">
        <f t="shared" si="621"/>
        <v>43617</v>
      </c>
      <c r="AC2460" s="6" t="str">
        <f t="shared" si="622"/>
        <v>52</v>
      </c>
      <c r="AD2460" s="6" t="str">
        <f t="shared" si="623"/>
        <v>D</v>
      </c>
      <c r="AE2460" s="8" t="str">
        <f t="shared" si="624"/>
        <v/>
      </c>
    </row>
    <row r="2461" spans="1:31" x14ac:dyDescent="0.25">
      <c r="A2461" s="9">
        <v>2526</v>
      </c>
      <c r="B2461" s="10" t="s">
        <v>6522</v>
      </c>
      <c r="C2461" s="10" t="s">
        <v>688</v>
      </c>
      <c r="D2461" s="10" t="s">
        <v>15</v>
      </c>
      <c r="E2461" s="10" t="s">
        <v>280</v>
      </c>
      <c r="F2461" s="10">
        <v>90</v>
      </c>
      <c r="G2461" s="10" t="s">
        <v>6523</v>
      </c>
      <c r="H2461" s="10" t="s">
        <v>6524</v>
      </c>
      <c r="I2461" s="10" t="s">
        <v>176</v>
      </c>
      <c r="J2461" s="11">
        <v>44192</v>
      </c>
      <c r="K2461" s="10">
        <v>19</v>
      </c>
      <c r="L2461" s="10" t="s">
        <v>62</v>
      </c>
      <c r="M2461" s="12"/>
      <c r="O2461">
        <f t="shared" si="625"/>
        <v>0</v>
      </c>
      <c r="Q2461" s="9" t="str">
        <f t="shared" si="610"/>
        <v>2526</v>
      </c>
      <c r="R2461" s="10" t="str">
        <f t="shared" si="611"/>
        <v>Teresita</v>
      </c>
      <c r="S2461" s="10" t="str">
        <f t="shared" si="612"/>
        <v>Daniel</v>
      </c>
      <c r="T2461" s="10" t="str">
        <f t="shared" si="613"/>
        <v>Mrs</v>
      </c>
      <c r="U2461" s="10" t="str">
        <f t="shared" si="614"/>
        <v>F</v>
      </c>
      <c r="V2461" s="10" t="str">
        <f t="shared" si="615"/>
        <v>90</v>
      </c>
      <c r="W2461" s="10" t="str">
        <f t="shared" si="616"/>
        <v>Jamaica Row</v>
      </c>
      <c r="X2461" s="10" t="str">
        <f t="shared" si="617"/>
        <v>ow</v>
      </c>
      <c r="Y2461" s="10" t="str">
        <f t="shared" si="618"/>
        <v>Jamaica Row</v>
      </c>
      <c r="Z2461" s="10" t="str">
        <f t="shared" si="619"/>
        <v>Cradley Heath</v>
      </c>
      <c r="AA2461" s="10" t="str">
        <f t="shared" si="620"/>
        <v>CW</v>
      </c>
      <c r="AB2461" s="11" t="str">
        <f t="shared" si="621"/>
        <v>44192</v>
      </c>
      <c r="AC2461" s="10" t="str">
        <f t="shared" si="622"/>
        <v>19</v>
      </c>
      <c r="AD2461" s="10" t="str">
        <f t="shared" si="623"/>
        <v>C4</v>
      </c>
      <c r="AE2461" s="12" t="str">
        <f t="shared" si="624"/>
        <v/>
      </c>
    </row>
    <row r="2462" spans="1:31" x14ac:dyDescent="0.25">
      <c r="A2462" s="5">
        <v>2527</v>
      </c>
      <c r="B2462" s="6" t="s">
        <v>6525</v>
      </c>
      <c r="C2462" s="6" t="s">
        <v>105</v>
      </c>
      <c r="D2462" s="6" t="s">
        <v>15</v>
      </c>
      <c r="E2462" s="6" t="s">
        <v>16</v>
      </c>
      <c r="F2462" s="6">
        <v>90</v>
      </c>
      <c r="G2462" s="6" t="s">
        <v>6526</v>
      </c>
      <c r="H2462" s="6" t="s">
        <v>541</v>
      </c>
      <c r="I2462" s="6" t="s">
        <v>171</v>
      </c>
      <c r="J2462" s="7">
        <v>44123</v>
      </c>
      <c r="K2462" s="6">
        <v>93</v>
      </c>
      <c r="L2462" s="6" t="s">
        <v>78</v>
      </c>
      <c r="M2462" s="8"/>
      <c r="O2462">
        <f t="shared" si="625"/>
        <v>0</v>
      </c>
      <c r="Q2462" s="5" t="str">
        <f t="shared" si="610"/>
        <v>2527</v>
      </c>
      <c r="R2462" s="6" t="str">
        <f t="shared" si="611"/>
        <v>Megan</v>
      </c>
      <c r="S2462" s="6" t="str">
        <f t="shared" si="612"/>
        <v>Eaton</v>
      </c>
      <c r="T2462" s="6" t="str">
        <f t="shared" si="613"/>
        <v>Mrs</v>
      </c>
      <c r="U2462" s="6" t="str">
        <f t="shared" si="614"/>
        <v>F</v>
      </c>
      <c r="V2462" s="6" t="str">
        <f t="shared" si="615"/>
        <v>90</v>
      </c>
      <c r="W2462" s="6" t="str">
        <f t="shared" si="616"/>
        <v>James Avenue</v>
      </c>
      <c r="X2462" s="6" t="str">
        <f t="shared" si="617"/>
        <v>ue</v>
      </c>
      <c r="Y2462" s="6" t="str">
        <f t="shared" si="618"/>
        <v>James Avenue</v>
      </c>
      <c r="Z2462" s="6" t="str">
        <f t="shared" si="619"/>
        <v>Coalville</v>
      </c>
      <c r="AA2462" s="6" t="str">
        <f t="shared" si="620"/>
        <v>PR</v>
      </c>
      <c r="AB2462" s="7" t="str">
        <f t="shared" si="621"/>
        <v>44123</v>
      </c>
      <c r="AC2462" s="6" t="str">
        <f t="shared" si="622"/>
        <v>93</v>
      </c>
      <c r="AD2462" s="6" t="str">
        <f t="shared" si="623"/>
        <v>C2</v>
      </c>
      <c r="AE2462" s="8" t="str">
        <f t="shared" si="624"/>
        <v/>
      </c>
    </row>
    <row r="2463" spans="1:31" x14ac:dyDescent="0.25">
      <c r="A2463" s="9">
        <v>2528</v>
      </c>
      <c r="B2463" s="10" t="s">
        <v>3393</v>
      </c>
      <c r="C2463" s="10" t="s">
        <v>4377</v>
      </c>
      <c r="D2463" s="10" t="s">
        <v>49</v>
      </c>
      <c r="E2463" s="10" t="s">
        <v>16</v>
      </c>
      <c r="F2463" s="10">
        <v>90</v>
      </c>
      <c r="G2463" s="10" t="s">
        <v>6527</v>
      </c>
      <c r="H2463" s="10" t="s">
        <v>1051</v>
      </c>
      <c r="I2463" s="10" t="s">
        <v>127</v>
      </c>
      <c r="J2463" s="11">
        <v>43657</v>
      </c>
      <c r="K2463" s="10">
        <v>2</v>
      </c>
      <c r="L2463" s="10" t="s">
        <v>99</v>
      </c>
      <c r="M2463" s="12"/>
      <c r="O2463">
        <f t="shared" si="625"/>
        <v>0</v>
      </c>
      <c r="Q2463" s="9" t="str">
        <f t="shared" si="610"/>
        <v>2528</v>
      </c>
      <c r="R2463" s="10" t="str">
        <f t="shared" si="611"/>
        <v>Elnora</v>
      </c>
      <c r="S2463" s="10" t="str">
        <f t="shared" si="612"/>
        <v>Madden</v>
      </c>
      <c r="T2463" s="10" t="str">
        <f t="shared" si="613"/>
        <v>Miss</v>
      </c>
      <c r="U2463" s="10" t="str">
        <f t="shared" si="614"/>
        <v>F</v>
      </c>
      <c r="V2463" s="10" t="str">
        <f t="shared" si="615"/>
        <v>90</v>
      </c>
      <c r="W2463" s="10" t="str">
        <f t="shared" si="616"/>
        <v>James Collins</v>
      </c>
      <c r="X2463" s="10" t="str">
        <f t="shared" si="617"/>
        <v>ns</v>
      </c>
      <c r="Y2463" s="10" t="str">
        <f t="shared" si="618"/>
        <v>James Collins</v>
      </c>
      <c r="Z2463" s="10" t="str">
        <f t="shared" si="619"/>
        <v>Caernarfon</v>
      </c>
      <c r="AA2463" s="10" t="str">
        <f t="shared" si="620"/>
        <v>WS</v>
      </c>
      <c r="AB2463" s="11" t="str">
        <f t="shared" si="621"/>
        <v>43657</v>
      </c>
      <c r="AC2463" s="10" t="str">
        <f t="shared" si="622"/>
        <v>2</v>
      </c>
      <c r="AD2463" s="10" t="str">
        <f t="shared" si="623"/>
        <v>E</v>
      </c>
      <c r="AE2463" s="12" t="str">
        <f t="shared" si="624"/>
        <v/>
      </c>
    </row>
    <row r="2464" spans="1:31" x14ac:dyDescent="0.25">
      <c r="A2464" s="5">
        <v>2529</v>
      </c>
      <c r="B2464" s="6" t="s">
        <v>761</v>
      </c>
      <c r="C2464" s="6" t="s">
        <v>6528</v>
      </c>
      <c r="D2464" s="6" t="s">
        <v>28</v>
      </c>
      <c r="E2464" s="6" t="s">
        <v>29</v>
      </c>
      <c r="F2464" s="6">
        <v>60</v>
      </c>
      <c r="G2464" s="6" t="s">
        <v>6529</v>
      </c>
      <c r="H2464" s="6" t="s">
        <v>237</v>
      </c>
      <c r="I2464" s="6" t="s">
        <v>238</v>
      </c>
      <c r="J2464" s="7">
        <v>43734</v>
      </c>
      <c r="K2464" s="6">
        <v>13</v>
      </c>
      <c r="L2464" s="6" t="s">
        <v>157</v>
      </c>
      <c r="M2464" s="8"/>
      <c r="O2464">
        <f t="shared" si="625"/>
        <v>0</v>
      </c>
      <c r="Q2464" s="5" t="str">
        <f t="shared" si="610"/>
        <v>2529</v>
      </c>
      <c r="R2464" s="6" t="str">
        <f t="shared" si="611"/>
        <v>Sean</v>
      </c>
      <c r="S2464" s="6" t="str">
        <f t="shared" si="612"/>
        <v>Rodgers</v>
      </c>
      <c r="T2464" s="6" t="str">
        <f t="shared" si="613"/>
        <v>Mr</v>
      </c>
      <c r="U2464" s="6" t="str">
        <f t="shared" si="614"/>
        <v>M</v>
      </c>
      <c r="V2464" s="6" t="str">
        <f t="shared" si="615"/>
        <v>60</v>
      </c>
      <c r="W2464" s="6" t="str">
        <f t="shared" si="616"/>
        <v>James' Street</v>
      </c>
      <c r="X2464" s="6" t="str">
        <f t="shared" si="617"/>
        <v>et</v>
      </c>
      <c r="Y2464" s="6" t="str">
        <f t="shared" si="618"/>
        <v>James' Street</v>
      </c>
      <c r="Z2464" s="6" t="str">
        <f t="shared" si="619"/>
        <v>Cemaes Bay</v>
      </c>
      <c r="AA2464" s="6" t="str">
        <f t="shared" si="620"/>
        <v>CR</v>
      </c>
      <c r="AB2464" s="7" t="str">
        <f t="shared" si="621"/>
        <v>43734</v>
      </c>
      <c r="AC2464" s="6" t="str">
        <f t="shared" si="622"/>
        <v>13</v>
      </c>
      <c r="AD2464" s="6" t="str">
        <f t="shared" si="623"/>
        <v>C3</v>
      </c>
      <c r="AE2464" s="8" t="str">
        <f t="shared" si="624"/>
        <v/>
      </c>
    </row>
    <row r="2465" spans="1:31" x14ac:dyDescent="0.25">
      <c r="A2465" s="9">
        <v>2530</v>
      </c>
      <c r="B2465" s="10" t="s">
        <v>6530</v>
      </c>
      <c r="C2465" s="10" t="s">
        <v>3927</v>
      </c>
      <c r="D2465" s="10" t="s">
        <v>28</v>
      </c>
      <c r="E2465" s="10" t="s">
        <v>29</v>
      </c>
      <c r="F2465" s="10">
        <v>30</v>
      </c>
      <c r="G2465" s="10" t="s">
        <v>6531</v>
      </c>
      <c r="H2465" s="10" t="s">
        <v>2777</v>
      </c>
      <c r="I2465" s="10" t="s">
        <v>32</v>
      </c>
      <c r="J2465" s="11">
        <v>43567</v>
      </c>
      <c r="K2465" s="10">
        <v>66</v>
      </c>
      <c r="L2465" s="10" t="s">
        <v>20</v>
      </c>
      <c r="M2465" s="12"/>
      <c r="O2465">
        <f t="shared" si="625"/>
        <v>0</v>
      </c>
      <c r="Q2465" s="9" t="str">
        <f t="shared" si="610"/>
        <v>2530</v>
      </c>
      <c r="R2465" s="10" t="str">
        <f t="shared" si="611"/>
        <v>Salvador</v>
      </c>
      <c r="S2465" s="10" t="str">
        <f t="shared" si="612"/>
        <v>Lester</v>
      </c>
      <c r="T2465" s="10" t="str">
        <f t="shared" si="613"/>
        <v>Mr</v>
      </c>
      <c r="U2465" s="10" t="str">
        <f t="shared" si="614"/>
        <v>M</v>
      </c>
      <c r="V2465" s="10" t="str">
        <f t="shared" si="615"/>
        <v>30</v>
      </c>
      <c r="W2465" s="10" t="str">
        <f t="shared" si="616"/>
        <v>Jane Street</v>
      </c>
      <c r="X2465" s="10" t="str">
        <f t="shared" si="617"/>
        <v>et</v>
      </c>
      <c r="Y2465" s="10" t="str">
        <f t="shared" si="618"/>
        <v>Jane Street</v>
      </c>
      <c r="Z2465" s="10" t="str">
        <f t="shared" si="619"/>
        <v>Lossiemouth</v>
      </c>
      <c r="AA2465" s="10" t="str">
        <f t="shared" si="620"/>
        <v>WC</v>
      </c>
      <c r="AB2465" s="11" t="str">
        <f t="shared" si="621"/>
        <v>43567</v>
      </c>
      <c r="AC2465" s="10" t="str">
        <f t="shared" si="622"/>
        <v>66</v>
      </c>
      <c r="AD2465" s="10" t="str">
        <f t="shared" si="623"/>
        <v>B</v>
      </c>
      <c r="AE2465" s="12" t="str">
        <f t="shared" si="624"/>
        <v/>
      </c>
    </row>
    <row r="2466" spans="1:31" x14ac:dyDescent="0.25">
      <c r="A2466" s="5">
        <v>2531</v>
      </c>
      <c r="B2466" s="6" t="s">
        <v>6532</v>
      </c>
      <c r="C2466" s="6" t="s">
        <v>292</v>
      </c>
      <c r="D2466" s="6" t="s">
        <v>49</v>
      </c>
      <c r="E2466" s="6" t="s">
        <v>16</v>
      </c>
      <c r="F2466" s="6">
        <v>60</v>
      </c>
      <c r="G2466" s="6" t="s">
        <v>6533</v>
      </c>
      <c r="H2466" s="6" t="s">
        <v>6534</v>
      </c>
      <c r="I2466" s="6" t="s">
        <v>32</v>
      </c>
      <c r="J2466" s="7">
        <v>43554</v>
      </c>
      <c r="K2466" s="6">
        <v>28</v>
      </c>
      <c r="L2466" s="6" t="s">
        <v>68</v>
      </c>
      <c r="M2466" s="8"/>
      <c r="O2466">
        <f t="shared" si="625"/>
        <v>0</v>
      </c>
      <c r="Q2466" s="5" t="str">
        <f t="shared" si="610"/>
        <v>2531</v>
      </c>
      <c r="R2466" s="6" t="str">
        <f t="shared" si="611"/>
        <v>Jacinda</v>
      </c>
      <c r="S2466" s="6" t="str">
        <f t="shared" si="612"/>
        <v>Kirk</v>
      </c>
      <c r="T2466" s="6" t="str">
        <f t="shared" si="613"/>
        <v>Miss</v>
      </c>
      <c r="U2466" s="6" t="str">
        <f t="shared" si="614"/>
        <v>F</v>
      </c>
      <c r="V2466" s="6" t="str">
        <f t="shared" si="615"/>
        <v>60</v>
      </c>
      <c r="W2466" s="6" t="str">
        <f t="shared" si="616"/>
        <v>Janeway Place</v>
      </c>
      <c r="X2466" s="6" t="str">
        <f t="shared" si="617"/>
        <v>ce</v>
      </c>
      <c r="Y2466" s="6" t="str">
        <f t="shared" si="618"/>
        <v>Janeway Place</v>
      </c>
      <c r="Z2466" s="6" t="str">
        <f t="shared" si="619"/>
        <v>Wallsend</v>
      </c>
      <c r="AA2466" s="6" t="str">
        <f t="shared" si="620"/>
        <v>WC</v>
      </c>
      <c r="AB2466" s="7" t="str">
        <f t="shared" si="621"/>
        <v>43554</v>
      </c>
      <c r="AC2466" s="6" t="str">
        <f t="shared" si="622"/>
        <v>28</v>
      </c>
      <c r="AD2466" s="6" t="str">
        <f t="shared" si="623"/>
        <v>A2</v>
      </c>
      <c r="AE2466" s="8" t="str">
        <f t="shared" si="624"/>
        <v/>
      </c>
    </row>
    <row r="2467" spans="1:31" x14ac:dyDescent="0.25">
      <c r="A2467" s="9">
        <v>2532</v>
      </c>
      <c r="B2467" s="10" t="s">
        <v>3114</v>
      </c>
      <c r="C2467" s="10" t="s">
        <v>6535</v>
      </c>
      <c r="D2467" s="10" t="s">
        <v>28</v>
      </c>
      <c r="E2467" s="10" t="s">
        <v>29</v>
      </c>
      <c r="F2467" s="10">
        <v>30</v>
      </c>
      <c r="G2467" s="10" t="s">
        <v>6536</v>
      </c>
      <c r="H2467" s="10" t="s">
        <v>1612</v>
      </c>
      <c r="I2467" s="10" t="s">
        <v>43</v>
      </c>
      <c r="J2467" s="11">
        <v>43990</v>
      </c>
      <c r="K2467" s="10">
        <v>52</v>
      </c>
      <c r="L2467" s="10" t="s">
        <v>20</v>
      </c>
      <c r="M2467" s="12"/>
      <c r="O2467">
        <f t="shared" si="625"/>
        <v>0</v>
      </c>
      <c r="Q2467" s="9" t="str">
        <f t="shared" si="610"/>
        <v>2532</v>
      </c>
      <c r="R2467" s="10" t="str">
        <f t="shared" si="611"/>
        <v>Roderick</v>
      </c>
      <c r="S2467" s="10" t="str">
        <f t="shared" si="612"/>
        <v>Roberson</v>
      </c>
      <c r="T2467" s="10" t="str">
        <f t="shared" si="613"/>
        <v>Mr</v>
      </c>
      <c r="U2467" s="10" t="str">
        <f t="shared" si="614"/>
        <v>M</v>
      </c>
      <c r="V2467" s="10" t="str">
        <f t="shared" si="615"/>
        <v>30</v>
      </c>
      <c r="W2467" s="10" t="str">
        <f t="shared" si="616"/>
        <v>Jansen Walk</v>
      </c>
      <c r="X2467" s="10" t="str">
        <f t="shared" si="617"/>
        <v>lk</v>
      </c>
      <c r="Y2467" s="10" t="str">
        <f t="shared" si="618"/>
        <v>Jansen Walk</v>
      </c>
      <c r="Z2467" s="10" t="str">
        <f t="shared" si="619"/>
        <v>Arbroath</v>
      </c>
      <c r="AA2467" s="10" t="str">
        <f t="shared" si="620"/>
        <v>KY</v>
      </c>
      <c r="AB2467" s="11" t="str">
        <f t="shared" si="621"/>
        <v>43990</v>
      </c>
      <c r="AC2467" s="10" t="str">
        <f t="shared" si="622"/>
        <v>52</v>
      </c>
      <c r="AD2467" s="10" t="str">
        <f t="shared" si="623"/>
        <v>B</v>
      </c>
      <c r="AE2467" s="12" t="str">
        <f t="shared" si="624"/>
        <v/>
      </c>
    </row>
    <row r="2468" spans="1:31" x14ac:dyDescent="0.25">
      <c r="A2468" s="5">
        <v>2533</v>
      </c>
      <c r="B2468" s="6" t="s">
        <v>6537</v>
      </c>
      <c r="C2468" s="6" t="s">
        <v>6052</v>
      </c>
      <c r="D2468" s="6" t="s">
        <v>90</v>
      </c>
      <c r="E2468" s="6" t="s">
        <v>16</v>
      </c>
      <c r="F2468" s="6">
        <v>60</v>
      </c>
      <c r="G2468" s="6" t="s">
        <v>6538</v>
      </c>
      <c r="H2468" s="6" t="s">
        <v>1163</v>
      </c>
      <c r="I2468" s="6" t="s">
        <v>32</v>
      </c>
      <c r="J2468" s="7">
        <v>44320</v>
      </c>
      <c r="K2468" s="6">
        <v>92</v>
      </c>
      <c r="L2468" s="6" t="s">
        <v>33</v>
      </c>
      <c r="M2468" s="8"/>
      <c r="O2468">
        <f t="shared" si="625"/>
        <v>0</v>
      </c>
      <c r="Q2468" s="5" t="str">
        <f t="shared" si="610"/>
        <v>2533</v>
      </c>
      <c r="R2468" s="6" t="str">
        <f t="shared" si="611"/>
        <v>Kristeen</v>
      </c>
      <c r="S2468" s="6" t="str">
        <f t="shared" si="612"/>
        <v>Foote</v>
      </c>
      <c r="T2468" s="6" t="str">
        <f t="shared" si="613"/>
        <v>Dr</v>
      </c>
      <c r="U2468" s="6" t="str">
        <f t="shared" si="614"/>
        <v>F</v>
      </c>
      <c r="V2468" s="6" t="str">
        <f t="shared" si="615"/>
        <v>60</v>
      </c>
      <c r="W2468" s="6" t="str">
        <f t="shared" si="616"/>
        <v>Jarretts Place</v>
      </c>
      <c r="X2468" s="6" t="str">
        <f t="shared" si="617"/>
        <v>ce</v>
      </c>
      <c r="Y2468" s="6" t="str">
        <f t="shared" si="618"/>
        <v>Jarretts Place</v>
      </c>
      <c r="Z2468" s="6" t="str">
        <f t="shared" si="619"/>
        <v>Newport</v>
      </c>
      <c r="AA2468" s="6" t="str">
        <f t="shared" si="620"/>
        <v>WC</v>
      </c>
      <c r="AB2468" s="7" t="str">
        <f t="shared" si="621"/>
        <v>44320</v>
      </c>
      <c r="AC2468" s="6" t="str">
        <f t="shared" si="622"/>
        <v>92</v>
      </c>
      <c r="AD2468" s="6" t="str">
        <f t="shared" si="623"/>
        <v>A3</v>
      </c>
      <c r="AE2468" s="8" t="str">
        <f t="shared" si="624"/>
        <v/>
      </c>
    </row>
    <row r="2469" spans="1:31" x14ac:dyDescent="0.25">
      <c r="A2469" s="9">
        <v>2534</v>
      </c>
      <c r="B2469" s="10" t="s">
        <v>6539</v>
      </c>
      <c r="C2469" s="10" t="s">
        <v>2181</v>
      </c>
      <c r="D2469" s="10" t="s">
        <v>15</v>
      </c>
      <c r="E2469" s="10" t="s">
        <v>16</v>
      </c>
      <c r="F2469" s="10">
        <v>60</v>
      </c>
      <c r="G2469" s="10" t="s">
        <v>6540</v>
      </c>
      <c r="H2469" s="10" t="s">
        <v>4856</v>
      </c>
      <c r="I2469" s="10" t="s">
        <v>32</v>
      </c>
      <c r="J2469" s="11">
        <v>43602</v>
      </c>
      <c r="K2469" s="10">
        <v>60</v>
      </c>
      <c r="L2469" s="10" t="s">
        <v>20</v>
      </c>
      <c r="M2469" s="12"/>
      <c r="O2469">
        <f t="shared" si="625"/>
        <v>0</v>
      </c>
      <c r="Q2469" s="9" t="str">
        <f t="shared" si="610"/>
        <v>2534</v>
      </c>
      <c r="R2469" s="10" t="str">
        <f t="shared" si="611"/>
        <v>Miyoko</v>
      </c>
      <c r="S2469" s="10" t="str">
        <f t="shared" si="612"/>
        <v>Hayden</v>
      </c>
      <c r="T2469" s="10" t="str">
        <f t="shared" si="613"/>
        <v>Mrs</v>
      </c>
      <c r="U2469" s="10" t="str">
        <f t="shared" si="614"/>
        <v>F</v>
      </c>
      <c r="V2469" s="10" t="str">
        <f t="shared" si="615"/>
        <v>60</v>
      </c>
      <c r="W2469" s="10" t="str">
        <f t="shared" si="616"/>
        <v>Jassemine Cottages</v>
      </c>
      <c r="X2469" s="10" t="str">
        <f t="shared" si="617"/>
        <v>es</v>
      </c>
      <c r="Y2469" s="10" t="str">
        <f t="shared" si="618"/>
        <v>Jassemine Cottages</v>
      </c>
      <c r="Z2469" s="10" t="str">
        <f t="shared" si="619"/>
        <v>South Humberside</v>
      </c>
      <c r="AA2469" s="10" t="str">
        <f t="shared" si="620"/>
        <v>WC</v>
      </c>
      <c r="AB2469" s="11" t="str">
        <f t="shared" si="621"/>
        <v>43602</v>
      </c>
      <c r="AC2469" s="10" t="str">
        <f t="shared" si="622"/>
        <v>60</v>
      </c>
      <c r="AD2469" s="10" t="str">
        <f t="shared" si="623"/>
        <v>B</v>
      </c>
      <c r="AE2469" s="12" t="str">
        <f t="shared" si="624"/>
        <v/>
      </c>
    </row>
    <row r="2470" spans="1:31" x14ac:dyDescent="0.25">
      <c r="A2470" s="5">
        <v>2535</v>
      </c>
      <c r="B2470" s="6" t="s">
        <v>4243</v>
      </c>
      <c r="C2470" s="6" t="s">
        <v>2751</v>
      </c>
      <c r="D2470" s="6" t="s">
        <v>28</v>
      </c>
      <c r="E2470" s="6" t="s">
        <v>29</v>
      </c>
      <c r="F2470" s="6">
        <v>30</v>
      </c>
      <c r="G2470" s="6" t="s">
        <v>6540</v>
      </c>
      <c r="H2470" s="6" t="s">
        <v>3026</v>
      </c>
      <c r="I2470" s="6" t="s">
        <v>32</v>
      </c>
      <c r="J2470" s="7">
        <v>43824</v>
      </c>
      <c r="K2470" s="6">
        <v>67</v>
      </c>
      <c r="L2470" s="6" t="s">
        <v>52</v>
      </c>
      <c r="M2470" s="8"/>
      <c r="O2470">
        <f t="shared" si="625"/>
        <v>0</v>
      </c>
      <c r="Q2470" s="5" t="str">
        <f t="shared" si="610"/>
        <v>2535</v>
      </c>
      <c r="R2470" s="6" t="str">
        <f t="shared" si="611"/>
        <v>Wilbert</v>
      </c>
      <c r="S2470" s="6" t="str">
        <f t="shared" si="612"/>
        <v>Hand</v>
      </c>
      <c r="T2470" s="6" t="str">
        <f t="shared" si="613"/>
        <v>Mr</v>
      </c>
      <c r="U2470" s="6" t="str">
        <f t="shared" si="614"/>
        <v>M</v>
      </c>
      <c r="V2470" s="6" t="str">
        <f t="shared" si="615"/>
        <v>30</v>
      </c>
      <c r="W2470" s="6" t="str">
        <f t="shared" si="616"/>
        <v>Jassemine Cottages</v>
      </c>
      <c r="X2470" s="6" t="str">
        <f t="shared" si="617"/>
        <v>es</v>
      </c>
      <c r="Y2470" s="6" t="str">
        <f t="shared" si="618"/>
        <v>Jassemine Cottages</v>
      </c>
      <c r="Z2470" s="6" t="str">
        <f t="shared" si="619"/>
        <v>Tidworth</v>
      </c>
      <c r="AA2470" s="6" t="str">
        <f t="shared" si="620"/>
        <v>WC</v>
      </c>
      <c r="AB2470" s="7" t="str">
        <f t="shared" si="621"/>
        <v>43824</v>
      </c>
      <c r="AC2470" s="6" t="str">
        <f t="shared" si="622"/>
        <v>67</v>
      </c>
      <c r="AD2470" s="6" t="str">
        <f t="shared" si="623"/>
        <v>A1</v>
      </c>
      <c r="AE2470" s="8" t="str">
        <f t="shared" si="624"/>
        <v/>
      </c>
    </row>
    <row r="2471" spans="1:31" x14ac:dyDescent="0.25">
      <c r="A2471" s="9">
        <v>2536</v>
      </c>
      <c r="B2471" s="10" t="s">
        <v>6541</v>
      </c>
      <c r="C2471" s="10" t="s">
        <v>4240</v>
      </c>
      <c r="D2471" s="10" t="s">
        <v>15</v>
      </c>
      <c r="E2471" s="10" t="s">
        <v>16</v>
      </c>
      <c r="F2471" s="10">
        <v>30</v>
      </c>
      <c r="G2471" s="10" t="s">
        <v>6542</v>
      </c>
      <c r="H2471" s="10" t="s">
        <v>4323</v>
      </c>
      <c r="I2471" s="10" t="s">
        <v>25</v>
      </c>
      <c r="J2471" s="11">
        <v>43536</v>
      </c>
      <c r="K2471" s="10">
        <v>78</v>
      </c>
      <c r="L2471" s="10" t="s">
        <v>62</v>
      </c>
      <c r="M2471" s="12"/>
      <c r="O2471">
        <f t="shared" si="625"/>
        <v>0</v>
      </c>
      <c r="Q2471" s="9" t="str">
        <f t="shared" si="610"/>
        <v>2536</v>
      </c>
      <c r="R2471" s="10" t="str">
        <f t="shared" si="611"/>
        <v>Terrie</v>
      </c>
      <c r="S2471" s="10" t="str">
        <f t="shared" si="612"/>
        <v>Cooke</v>
      </c>
      <c r="T2471" s="10" t="str">
        <f t="shared" si="613"/>
        <v>Mrs</v>
      </c>
      <c r="U2471" s="10" t="str">
        <f t="shared" si="614"/>
        <v>F</v>
      </c>
      <c r="V2471" s="10" t="str">
        <f t="shared" si="615"/>
        <v>30</v>
      </c>
      <c r="W2471" s="10" t="str">
        <f t="shared" si="616"/>
        <v>Jefferson Walk</v>
      </c>
      <c r="X2471" s="10" t="str">
        <f t="shared" si="617"/>
        <v>lk</v>
      </c>
      <c r="Y2471" s="10" t="str">
        <f t="shared" si="618"/>
        <v>Jefferson Walk</v>
      </c>
      <c r="Z2471" s="10" t="str">
        <f t="shared" si="619"/>
        <v>Hungerford</v>
      </c>
      <c r="AA2471" s="10" t="str">
        <f t="shared" si="620"/>
        <v>HG</v>
      </c>
      <c r="AB2471" s="11" t="str">
        <f t="shared" si="621"/>
        <v>43536</v>
      </c>
      <c r="AC2471" s="10" t="str">
        <f t="shared" si="622"/>
        <v>78</v>
      </c>
      <c r="AD2471" s="10" t="str">
        <f t="shared" si="623"/>
        <v>C4</v>
      </c>
      <c r="AE2471" s="12" t="str">
        <f t="shared" si="624"/>
        <v/>
      </c>
    </row>
    <row r="2472" spans="1:31" x14ac:dyDescent="0.25">
      <c r="A2472" s="5">
        <v>2537</v>
      </c>
      <c r="B2472" s="6" t="s">
        <v>4081</v>
      </c>
      <c r="C2472" s="6" t="s">
        <v>1845</v>
      </c>
      <c r="D2472" s="6" t="s">
        <v>28</v>
      </c>
      <c r="E2472" s="6" t="s">
        <v>29</v>
      </c>
      <c r="F2472" s="6">
        <v>90</v>
      </c>
      <c r="G2472" s="6" t="s">
        <v>6542</v>
      </c>
      <c r="H2472" s="6" t="s">
        <v>633</v>
      </c>
      <c r="I2472" s="6" t="s">
        <v>32</v>
      </c>
      <c r="J2472" s="7">
        <v>44205</v>
      </c>
      <c r="K2472" s="6">
        <v>19</v>
      </c>
      <c r="L2472" s="6" t="s">
        <v>62</v>
      </c>
      <c r="M2472" s="8"/>
      <c r="O2472">
        <f t="shared" si="625"/>
        <v>0</v>
      </c>
      <c r="Q2472" s="5" t="str">
        <f t="shared" si="610"/>
        <v>2537</v>
      </c>
      <c r="R2472" s="6" t="str">
        <f t="shared" si="611"/>
        <v>Jerome</v>
      </c>
      <c r="S2472" s="6" t="str">
        <f t="shared" si="612"/>
        <v>Fischer</v>
      </c>
      <c r="T2472" s="6" t="str">
        <f t="shared" si="613"/>
        <v>Mr</v>
      </c>
      <c r="U2472" s="6" t="str">
        <f t="shared" si="614"/>
        <v>M</v>
      </c>
      <c r="V2472" s="6" t="str">
        <f t="shared" si="615"/>
        <v>90</v>
      </c>
      <c r="W2472" s="6" t="str">
        <f t="shared" si="616"/>
        <v>Jefferson Walk</v>
      </c>
      <c r="X2472" s="6" t="str">
        <f t="shared" si="617"/>
        <v>lk</v>
      </c>
      <c r="Y2472" s="6" t="str">
        <f t="shared" si="618"/>
        <v>Jefferson Walk</v>
      </c>
      <c r="Z2472" s="6" t="str">
        <f t="shared" si="619"/>
        <v>Witney</v>
      </c>
      <c r="AA2472" s="6" t="str">
        <f t="shared" si="620"/>
        <v>WC</v>
      </c>
      <c r="AB2472" s="7" t="str">
        <f t="shared" si="621"/>
        <v>44205</v>
      </c>
      <c r="AC2472" s="6" t="str">
        <f t="shared" si="622"/>
        <v>19</v>
      </c>
      <c r="AD2472" s="6" t="str">
        <f t="shared" si="623"/>
        <v>C4</v>
      </c>
      <c r="AE2472" s="8" t="str">
        <f t="shared" si="624"/>
        <v/>
      </c>
    </row>
    <row r="2473" spans="1:31" x14ac:dyDescent="0.25">
      <c r="A2473" s="9">
        <v>2538</v>
      </c>
      <c r="B2473" s="10" t="s">
        <v>6543</v>
      </c>
      <c r="C2473" s="10" t="s">
        <v>6394</v>
      </c>
      <c r="D2473" s="10" t="s">
        <v>49</v>
      </c>
      <c r="E2473" s="10" t="s">
        <v>271</v>
      </c>
      <c r="F2473" s="10">
        <v>30</v>
      </c>
      <c r="G2473" s="10" t="s">
        <v>6544</v>
      </c>
      <c r="H2473" s="10" t="s">
        <v>4893</v>
      </c>
      <c r="I2473" s="10" t="s">
        <v>93</v>
      </c>
      <c r="J2473" s="11">
        <v>43872</v>
      </c>
      <c r="K2473" s="10">
        <v>34</v>
      </c>
      <c r="L2473" s="10" t="s">
        <v>62</v>
      </c>
      <c r="M2473" s="12"/>
      <c r="O2473">
        <f t="shared" si="625"/>
        <v>0</v>
      </c>
      <c r="Q2473" s="9" t="str">
        <f t="shared" si="610"/>
        <v>2538</v>
      </c>
      <c r="R2473" s="10" t="str">
        <f t="shared" si="611"/>
        <v>Cythia</v>
      </c>
      <c r="S2473" s="10" t="str">
        <f t="shared" si="612"/>
        <v>Robles</v>
      </c>
      <c r="T2473" s="10" t="str">
        <f t="shared" si="613"/>
        <v>Miss</v>
      </c>
      <c r="U2473" s="10" t="str">
        <f t="shared" si="614"/>
        <v>F</v>
      </c>
      <c r="V2473" s="10" t="str">
        <f t="shared" si="615"/>
        <v>30</v>
      </c>
      <c r="W2473" s="10" t="str">
        <f t="shared" si="616"/>
        <v>Jenner Place</v>
      </c>
      <c r="X2473" s="10" t="str">
        <f t="shared" si="617"/>
        <v>ce</v>
      </c>
      <c r="Y2473" s="10" t="str">
        <f t="shared" si="618"/>
        <v>Jenner Place</v>
      </c>
      <c r="Z2473" s="10" t="str">
        <f t="shared" si="619"/>
        <v>Broxburn</v>
      </c>
      <c r="AA2473" s="10" t="str">
        <f t="shared" si="620"/>
        <v>TF</v>
      </c>
      <c r="AB2473" s="11" t="str">
        <f t="shared" si="621"/>
        <v>43872</v>
      </c>
      <c r="AC2473" s="10" t="str">
        <f t="shared" si="622"/>
        <v>34</v>
      </c>
      <c r="AD2473" s="10" t="str">
        <f t="shared" si="623"/>
        <v>C4</v>
      </c>
      <c r="AE2473" s="12" t="str">
        <f t="shared" si="624"/>
        <v/>
      </c>
    </row>
    <row r="2474" spans="1:31" x14ac:dyDescent="0.25">
      <c r="A2474" s="5">
        <v>2539</v>
      </c>
      <c r="B2474" s="6" t="s">
        <v>3098</v>
      </c>
      <c r="C2474" s="6" t="s">
        <v>1981</v>
      </c>
      <c r="D2474" s="6" t="s">
        <v>15</v>
      </c>
      <c r="E2474" s="6" t="s">
        <v>16</v>
      </c>
      <c r="F2474" s="6">
        <v>60</v>
      </c>
      <c r="G2474" s="6" t="s">
        <v>6545</v>
      </c>
      <c r="H2474" s="6" t="s">
        <v>4194</v>
      </c>
      <c r="I2474" s="6" t="s">
        <v>43</v>
      </c>
      <c r="J2474" s="7">
        <v>43517</v>
      </c>
      <c r="K2474" s="6">
        <v>22</v>
      </c>
      <c r="L2474" s="6" t="s">
        <v>39</v>
      </c>
      <c r="M2474" s="8"/>
      <c r="O2474">
        <f t="shared" si="625"/>
        <v>0</v>
      </c>
      <c r="Q2474" s="5" t="str">
        <f t="shared" si="610"/>
        <v>2539</v>
      </c>
      <c r="R2474" s="6" t="str">
        <f t="shared" si="611"/>
        <v>Rosella</v>
      </c>
      <c r="S2474" s="6" t="str">
        <f t="shared" si="612"/>
        <v>Enriquez</v>
      </c>
      <c r="T2474" s="6" t="str">
        <f t="shared" si="613"/>
        <v>Mrs</v>
      </c>
      <c r="U2474" s="6" t="str">
        <f t="shared" si="614"/>
        <v>F</v>
      </c>
      <c r="V2474" s="6" t="str">
        <f t="shared" si="615"/>
        <v>60</v>
      </c>
      <c r="W2474" s="6" t="str">
        <f t="shared" si="616"/>
        <v>Jennings Buildings</v>
      </c>
      <c r="X2474" s="6" t="str">
        <f t="shared" si="617"/>
        <v>gs</v>
      </c>
      <c r="Y2474" s="6" t="str">
        <f t="shared" si="618"/>
        <v>Jennings Buildings</v>
      </c>
      <c r="Z2474" s="6" t="str">
        <f t="shared" si="619"/>
        <v>Appin</v>
      </c>
      <c r="AA2474" s="6" t="str">
        <f t="shared" si="620"/>
        <v>KY</v>
      </c>
      <c r="AB2474" s="7" t="str">
        <f t="shared" si="621"/>
        <v>43517</v>
      </c>
      <c r="AC2474" s="6" t="str">
        <f t="shared" si="622"/>
        <v>22</v>
      </c>
      <c r="AD2474" s="6" t="str">
        <f t="shared" si="623"/>
        <v>C1</v>
      </c>
      <c r="AE2474" s="8" t="str">
        <f t="shared" si="624"/>
        <v/>
      </c>
    </row>
    <row r="2475" spans="1:31" x14ac:dyDescent="0.25">
      <c r="A2475" s="9">
        <v>2540</v>
      </c>
      <c r="B2475" s="10" t="s">
        <v>6546</v>
      </c>
      <c r="C2475" s="10" t="s">
        <v>6547</v>
      </c>
      <c r="D2475" s="10" t="s">
        <v>15</v>
      </c>
      <c r="E2475" s="10" t="s">
        <v>16</v>
      </c>
      <c r="F2475" s="10">
        <v>60</v>
      </c>
      <c r="G2475" s="10" t="s">
        <v>6548</v>
      </c>
      <c r="H2475" s="10" t="s">
        <v>1205</v>
      </c>
      <c r="I2475" s="10" t="s">
        <v>291</v>
      </c>
      <c r="J2475" s="11">
        <v>44414</v>
      </c>
      <c r="K2475" s="10">
        <v>54</v>
      </c>
      <c r="L2475" s="10" t="s">
        <v>157</v>
      </c>
      <c r="M2475" s="12"/>
      <c r="O2475">
        <f t="shared" si="625"/>
        <v>0</v>
      </c>
      <c r="Q2475" s="9" t="str">
        <f t="shared" si="610"/>
        <v>2540</v>
      </c>
      <c r="R2475" s="10" t="str">
        <f t="shared" si="611"/>
        <v>Darleen</v>
      </c>
      <c r="S2475" s="10" t="str">
        <f t="shared" si="612"/>
        <v>Crockett</v>
      </c>
      <c r="T2475" s="10" t="str">
        <f t="shared" si="613"/>
        <v>Mrs</v>
      </c>
      <c r="U2475" s="10" t="str">
        <f t="shared" si="614"/>
        <v>F</v>
      </c>
      <c r="V2475" s="10" t="str">
        <f t="shared" si="615"/>
        <v>60</v>
      </c>
      <c r="W2475" s="10" t="str">
        <f t="shared" si="616"/>
        <v>Jenny Hammond</v>
      </c>
      <c r="X2475" s="10" t="str">
        <f t="shared" si="617"/>
        <v>nd</v>
      </c>
      <c r="Y2475" s="10" t="str">
        <f t="shared" si="618"/>
        <v>Jenny Hammond</v>
      </c>
      <c r="Z2475" s="10" t="str">
        <f t="shared" si="619"/>
        <v>Isle Of Mannot</v>
      </c>
      <c r="AA2475" s="10" t="str">
        <f t="shared" si="620"/>
        <v>HS</v>
      </c>
      <c r="AB2475" s="11" t="str">
        <f t="shared" si="621"/>
        <v>44414</v>
      </c>
      <c r="AC2475" s="10" t="str">
        <f t="shared" si="622"/>
        <v>54</v>
      </c>
      <c r="AD2475" s="10" t="str">
        <f t="shared" si="623"/>
        <v>C3</v>
      </c>
      <c r="AE2475" s="12" t="str">
        <f t="shared" si="624"/>
        <v/>
      </c>
    </row>
    <row r="2476" spans="1:31" x14ac:dyDescent="0.25">
      <c r="A2476" s="5">
        <v>2541</v>
      </c>
      <c r="B2476" s="6" t="s">
        <v>6549</v>
      </c>
      <c r="C2476" s="6" t="s">
        <v>1478</v>
      </c>
      <c r="D2476" s="6" t="s">
        <v>49</v>
      </c>
      <c r="E2476" s="6" t="s">
        <v>16</v>
      </c>
      <c r="F2476" s="6">
        <v>90</v>
      </c>
      <c r="G2476" s="6" t="s">
        <v>6550</v>
      </c>
      <c r="H2476" s="6" t="s">
        <v>2083</v>
      </c>
      <c r="I2476" s="6" t="s">
        <v>32</v>
      </c>
      <c r="J2476" s="7">
        <v>43749</v>
      </c>
      <c r="K2476" s="6">
        <v>37</v>
      </c>
      <c r="L2476" s="6" t="s">
        <v>33</v>
      </c>
      <c r="M2476" s="8"/>
      <c r="O2476">
        <f t="shared" si="625"/>
        <v>0</v>
      </c>
      <c r="Q2476" s="5" t="str">
        <f t="shared" si="610"/>
        <v>2541</v>
      </c>
      <c r="R2476" s="6" t="str">
        <f t="shared" si="611"/>
        <v>Cayla</v>
      </c>
      <c r="S2476" s="6" t="str">
        <f t="shared" si="612"/>
        <v>Faulk</v>
      </c>
      <c r="T2476" s="6" t="str">
        <f t="shared" si="613"/>
        <v>Miss</v>
      </c>
      <c r="U2476" s="6" t="str">
        <f t="shared" si="614"/>
        <v>F</v>
      </c>
      <c r="V2476" s="6" t="str">
        <f t="shared" si="615"/>
        <v>90</v>
      </c>
      <c r="W2476" s="6" t="str">
        <f t="shared" si="616"/>
        <v>Jerman Street</v>
      </c>
      <c r="X2476" s="6" t="str">
        <f t="shared" si="617"/>
        <v>et</v>
      </c>
      <c r="Y2476" s="6" t="str">
        <f t="shared" si="618"/>
        <v>Jerman Street</v>
      </c>
      <c r="Z2476" s="6" t="str">
        <f t="shared" si="619"/>
        <v>Riding Mill</v>
      </c>
      <c r="AA2476" s="6" t="str">
        <f t="shared" si="620"/>
        <v>WC</v>
      </c>
      <c r="AB2476" s="7" t="str">
        <f t="shared" si="621"/>
        <v>43749</v>
      </c>
      <c r="AC2476" s="6" t="str">
        <f t="shared" si="622"/>
        <v>37</v>
      </c>
      <c r="AD2476" s="6" t="str">
        <f t="shared" si="623"/>
        <v>A3</v>
      </c>
      <c r="AE2476" s="8" t="str">
        <f t="shared" si="624"/>
        <v/>
      </c>
    </row>
    <row r="2477" spans="1:31" x14ac:dyDescent="0.25">
      <c r="A2477" s="9">
        <v>2542</v>
      </c>
      <c r="B2477" s="10" t="s">
        <v>6551</v>
      </c>
      <c r="C2477" s="10" t="s">
        <v>943</v>
      </c>
      <c r="D2477" s="10" t="s">
        <v>28</v>
      </c>
      <c r="E2477" s="10" t="s">
        <v>29</v>
      </c>
      <c r="F2477" s="10">
        <v>30</v>
      </c>
      <c r="G2477" s="10" t="s">
        <v>6552</v>
      </c>
      <c r="H2477" s="10" t="s">
        <v>4501</v>
      </c>
      <c r="I2477" s="10" t="s">
        <v>171</v>
      </c>
      <c r="J2477" s="11">
        <v>44287</v>
      </c>
      <c r="K2477" s="10">
        <v>77</v>
      </c>
      <c r="L2477" s="10" t="s">
        <v>99</v>
      </c>
      <c r="M2477" s="12"/>
      <c r="O2477">
        <f t="shared" si="625"/>
        <v>0</v>
      </c>
      <c r="Q2477" s="9" t="str">
        <f t="shared" si="610"/>
        <v>2542</v>
      </c>
      <c r="R2477" s="10" t="str">
        <f t="shared" si="611"/>
        <v>Freddy</v>
      </c>
      <c r="S2477" s="10" t="str">
        <f t="shared" si="612"/>
        <v>Sheldon</v>
      </c>
      <c r="T2477" s="10" t="str">
        <f t="shared" si="613"/>
        <v>Mr</v>
      </c>
      <c r="U2477" s="10" t="str">
        <f t="shared" si="614"/>
        <v>M</v>
      </c>
      <c r="V2477" s="10" t="str">
        <f t="shared" si="615"/>
        <v>30</v>
      </c>
      <c r="W2477" s="10" t="str">
        <f t="shared" si="616"/>
        <v>Jerusalem Passage</v>
      </c>
      <c r="X2477" s="10" t="str">
        <f t="shared" si="617"/>
        <v>ge</v>
      </c>
      <c r="Y2477" s="10" t="str">
        <f t="shared" si="618"/>
        <v>Jerusalem Passage</v>
      </c>
      <c r="Z2477" s="10" t="str">
        <f t="shared" si="619"/>
        <v>Clitheroe</v>
      </c>
      <c r="AA2477" s="10" t="str">
        <f t="shared" si="620"/>
        <v>PR</v>
      </c>
      <c r="AB2477" s="11" t="str">
        <f t="shared" si="621"/>
        <v>44287</v>
      </c>
      <c r="AC2477" s="10" t="str">
        <f t="shared" si="622"/>
        <v>77</v>
      </c>
      <c r="AD2477" s="10" t="str">
        <f t="shared" si="623"/>
        <v>E</v>
      </c>
      <c r="AE2477" s="12" t="str">
        <f t="shared" si="624"/>
        <v/>
      </c>
    </row>
    <row r="2478" spans="1:31" x14ac:dyDescent="0.25">
      <c r="A2478" s="5">
        <v>2543</v>
      </c>
      <c r="B2478" s="6" t="s">
        <v>6553</v>
      </c>
      <c r="C2478" s="6" t="s">
        <v>1748</v>
      </c>
      <c r="D2478" s="6" t="s">
        <v>28</v>
      </c>
      <c r="E2478" s="6" t="s">
        <v>29</v>
      </c>
      <c r="F2478" s="6">
        <v>90</v>
      </c>
      <c r="G2478" s="6" t="s">
        <v>6554</v>
      </c>
      <c r="H2478" s="6" t="s">
        <v>2714</v>
      </c>
      <c r="I2478" s="6" t="s">
        <v>32</v>
      </c>
      <c r="J2478" s="7">
        <v>43997</v>
      </c>
      <c r="K2478" s="6">
        <v>5</v>
      </c>
      <c r="L2478" s="6" t="s">
        <v>33</v>
      </c>
      <c r="M2478" s="8"/>
      <c r="O2478">
        <f t="shared" si="625"/>
        <v>0</v>
      </c>
      <c r="Q2478" s="5" t="str">
        <f t="shared" si="610"/>
        <v>2543</v>
      </c>
      <c r="R2478" s="6" t="str">
        <f t="shared" si="611"/>
        <v>Raul</v>
      </c>
      <c r="S2478" s="6" t="str">
        <f t="shared" si="612"/>
        <v>Biggs</v>
      </c>
      <c r="T2478" s="6" t="str">
        <f t="shared" si="613"/>
        <v>Mr</v>
      </c>
      <c r="U2478" s="6" t="str">
        <f t="shared" si="614"/>
        <v>M</v>
      </c>
      <c r="V2478" s="6" t="str">
        <f t="shared" si="615"/>
        <v>90</v>
      </c>
      <c r="W2478" s="6" t="str">
        <f t="shared" si="616"/>
        <v>Jewel Road</v>
      </c>
      <c r="X2478" s="6" t="str">
        <f t="shared" si="617"/>
        <v>ad</v>
      </c>
      <c r="Y2478" s="6" t="str">
        <f t="shared" si="618"/>
        <v>Jewel Road</v>
      </c>
      <c r="Z2478" s="6" t="str">
        <f t="shared" si="619"/>
        <v>Spalding</v>
      </c>
      <c r="AA2478" s="6" t="str">
        <f t="shared" si="620"/>
        <v>WC</v>
      </c>
      <c r="AB2478" s="7" t="str">
        <f t="shared" si="621"/>
        <v>43997</v>
      </c>
      <c r="AC2478" s="6" t="str">
        <f t="shared" si="622"/>
        <v>5</v>
      </c>
      <c r="AD2478" s="6" t="str">
        <f t="shared" si="623"/>
        <v>A3</v>
      </c>
      <c r="AE2478" s="8" t="str">
        <f t="shared" si="624"/>
        <v/>
      </c>
    </row>
    <row r="2479" spans="1:31" x14ac:dyDescent="0.25">
      <c r="A2479" s="9">
        <v>2544</v>
      </c>
      <c r="B2479" s="10" t="s">
        <v>332</v>
      </c>
      <c r="C2479" s="10" t="s">
        <v>1025</v>
      </c>
      <c r="D2479" s="10" t="s">
        <v>28</v>
      </c>
      <c r="E2479" s="10" t="s">
        <v>29</v>
      </c>
      <c r="F2479" s="10">
        <v>30</v>
      </c>
      <c r="G2479" s="10" t="s">
        <v>6555</v>
      </c>
      <c r="H2479" s="10" t="s">
        <v>1704</v>
      </c>
      <c r="I2479" s="10" t="s">
        <v>185</v>
      </c>
      <c r="J2479" s="11">
        <v>44472</v>
      </c>
      <c r="K2479" s="10">
        <v>90</v>
      </c>
      <c r="L2479" s="10" t="s">
        <v>99</v>
      </c>
      <c r="M2479" s="12"/>
      <c r="O2479">
        <f t="shared" si="625"/>
        <v>0</v>
      </c>
      <c r="Q2479" s="9" t="str">
        <f t="shared" si="610"/>
        <v>2544</v>
      </c>
      <c r="R2479" s="10" t="str">
        <f t="shared" si="611"/>
        <v>Miles</v>
      </c>
      <c r="S2479" s="10" t="str">
        <f t="shared" si="612"/>
        <v>Felton</v>
      </c>
      <c r="T2479" s="10" t="str">
        <f t="shared" si="613"/>
        <v>Mr</v>
      </c>
      <c r="U2479" s="10" t="str">
        <f t="shared" si="614"/>
        <v>M</v>
      </c>
      <c r="V2479" s="10" t="str">
        <f t="shared" si="615"/>
        <v>30</v>
      </c>
      <c r="W2479" s="10" t="str">
        <f t="shared" si="616"/>
        <v>Jeymer Avenue</v>
      </c>
      <c r="X2479" s="10" t="str">
        <f t="shared" si="617"/>
        <v>ue</v>
      </c>
      <c r="Y2479" s="10" t="str">
        <f t="shared" si="618"/>
        <v>Jeymer Avenue</v>
      </c>
      <c r="Z2479" s="10" t="str">
        <f t="shared" si="619"/>
        <v>Ferndown</v>
      </c>
      <c r="AA2479" s="10" t="str">
        <f t="shared" si="620"/>
        <v>HX</v>
      </c>
      <c r="AB2479" s="11" t="str">
        <f t="shared" si="621"/>
        <v>44472</v>
      </c>
      <c r="AC2479" s="10" t="str">
        <f t="shared" si="622"/>
        <v>90</v>
      </c>
      <c r="AD2479" s="10" t="str">
        <f t="shared" si="623"/>
        <v>E</v>
      </c>
      <c r="AE2479" s="12" t="str">
        <f t="shared" si="624"/>
        <v/>
      </c>
    </row>
    <row r="2480" spans="1:31" x14ac:dyDescent="0.25">
      <c r="A2480" s="5">
        <v>2545</v>
      </c>
      <c r="B2480" s="6" t="s">
        <v>181</v>
      </c>
      <c r="C2480" s="6" t="s">
        <v>2396</v>
      </c>
      <c r="D2480" s="6" t="s">
        <v>15</v>
      </c>
      <c r="E2480" s="6" t="s">
        <v>16</v>
      </c>
      <c r="F2480" s="6">
        <v>60</v>
      </c>
      <c r="G2480" s="6" t="s">
        <v>6556</v>
      </c>
      <c r="H2480" s="6" t="s">
        <v>923</v>
      </c>
      <c r="I2480" s="6" t="s">
        <v>38</v>
      </c>
      <c r="J2480" s="7">
        <v>44467</v>
      </c>
      <c r="K2480" s="6">
        <v>27</v>
      </c>
      <c r="L2480" s="6" t="s">
        <v>44</v>
      </c>
      <c r="M2480" s="8"/>
      <c r="O2480">
        <f t="shared" si="625"/>
        <v>0</v>
      </c>
      <c r="Q2480" s="5" t="str">
        <f t="shared" si="610"/>
        <v>2545</v>
      </c>
      <c r="R2480" s="6" t="str">
        <f t="shared" si="611"/>
        <v>Sammy</v>
      </c>
      <c r="S2480" s="6" t="str">
        <f t="shared" si="612"/>
        <v>Shelton</v>
      </c>
      <c r="T2480" s="6" t="str">
        <f t="shared" si="613"/>
        <v>Mrs</v>
      </c>
      <c r="U2480" s="6" t="str">
        <f t="shared" si="614"/>
        <v>F</v>
      </c>
      <c r="V2480" s="6" t="str">
        <f t="shared" si="615"/>
        <v>60</v>
      </c>
      <c r="W2480" s="6" t="str">
        <f t="shared" si="616"/>
        <v>Jimpsons Villas</v>
      </c>
      <c r="X2480" s="6" t="str">
        <f t="shared" si="617"/>
        <v>as</v>
      </c>
      <c r="Y2480" s="6" t="str">
        <f t="shared" si="618"/>
        <v>Jimpsons Villas</v>
      </c>
      <c r="Z2480" s="6" t="str">
        <f t="shared" si="619"/>
        <v>Dudley</v>
      </c>
      <c r="AA2480" s="6" t="str">
        <f t="shared" si="620"/>
        <v>RM</v>
      </c>
      <c r="AB2480" s="7" t="str">
        <f t="shared" si="621"/>
        <v>44467</v>
      </c>
      <c r="AC2480" s="6" t="str">
        <f t="shared" si="622"/>
        <v>27</v>
      </c>
      <c r="AD2480" s="6" t="str">
        <f t="shared" si="623"/>
        <v>D</v>
      </c>
      <c r="AE2480" s="8" t="str">
        <f t="shared" si="624"/>
        <v/>
      </c>
    </row>
    <row r="2481" spans="1:31" x14ac:dyDescent="0.25">
      <c r="A2481" s="9">
        <v>2546</v>
      </c>
      <c r="B2481" s="10" t="s">
        <v>4908</v>
      </c>
      <c r="C2481" s="10" t="s">
        <v>4983</v>
      </c>
      <c r="D2481" s="10" t="s">
        <v>15</v>
      </c>
      <c r="E2481" s="10" t="s">
        <v>16</v>
      </c>
      <c r="F2481" s="10">
        <v>30</v>
      </c>
      <c r="G2481" s="10" t="s">
        <v>6557</v>
      </c>
      <c r="H2481" s="10" t="s">
        <v>3670</v>
      </c>
      <c r="I2481" s="10" t="s">
        <v>176</v>
      </c>
      <c r="J2481" s="11">
        <v>44447</v>
      </c>
      <c r="K2481" s="10">
        <v>94</v>
      </c>
      <c r="L2481" s="10" t="s">
        <v>52</v>
      </c>
      <c r="M2481" s="12"/>
      <c r="O2481">
        <f t="shared" si="625"/>
        <v>0</v>
      </c>
      <c r="Q2481" s="9" t="str">
        <f t="shared" si="610"/>
        <v>2546</v>
      </c>
      <c r="R2481" s="10" t="str">
        <f t="shared" si="611"/>
        <v>Ashlie</v>
      </c>
      <c r="S2481" s="10" t="str">
        <f t="shared" si="612"/>
        <v>Curtis</v>
      </c>
      <c r="T2481" s="10" t="str">
        <f t="shared" si="613"/>
        <v>Mrs</v>
      </c>
      <c r="U2481" s="10" t="str">
        <f t="shared" si="614"/>
        <v>F</v>
      </c>
      <c r="V2481" s="10" t="str">
        <f t="shared" si="615"/>
        <v>30</v>
      </c>
      <c r="W2481" s="10" t="str">
        <f t="shared" si="616"/>
        <v>Joan Street</v>
      </c>
      <c r="X2481" s="10" t="str">
        <f t="shared" si="617"/>
        <v>et</v>
      </c>
      <c r="Y2481" s="10" t="str">
        <f t="shared" si="618"/>
        <v>Joan Street</v>
      </c>
      <c r="Z2481" s="10" t="str">
        <f t="shared" si="619"/>
        <v>Crook</v>
      </c>
      <c r="AA2481" s="10" t="str">
        <f t="shared" si="620"/>
        <v>CW</v>
      </c>
      <c r="AB2481" s="11" t="str">
        <f t="shared" si="621"/>
        <v>44447</v>
      </c>
      <c r="AC2481" s="10" t="str">
        <f t="shared" si="622"/>
        <v>94</v>
      </c>
      <c r="AD2481" s="10" t="str">
        <f t="shared" si="623"/>
        <v>A1</v>
      </c>
      <c r="AE2481" s="12" t="str">
        <f t="shared" si="624"/>
        <v/>
      </c>
    </row>
    <row r="2482" spans="1:31" x14ac:dyDescent="0.25">
      <c r="A2482" s="5">
        <v>2547</v>
      </c>
      <c r="B2482" s="6" t="s">
        <v>1842</v>
      </c>
      <c r="C2482" s="6" t="s">
        <v>4811</v>
      </c>
      <c r="D2482" s="6" t="s">
        <v>28</v>
      </c>
      <c r="E2482" s="6" t="s">
        <v>29</v>
      </c>
      <c r="F2482" s="6">
        <v>90</v>
      </c>
      <c r="G2482" s="6" t="s">
        <v>6558</v>
      </c>
      <c r="H2482" s="6" t="s">
        <v>1897</v>
      </c>
      <c r="I2482" s="6" t="s">
        <v>185</v>
      </c>
      <c r="J2482" s="7">
        <v>44071</v>
      </c>
      <c r="K2482" s="6">
        <v>73</v>
      </c>
      <c r="L2482" s="6" t="s">
        <v>33</v>
      </c>
      <c r="M2482" s="8"/>
      <c r="O2482">
        <f t="shared" si="625"/>
        <v>0</v>
      </c>
      <c r="Q2482" s="5" t="str">
        <f t="shared" si="610"/>
        <v>2547</v>
      </c>
      <c r="R2482" s="6" t="str">
        <f t="shared" si="611"/>
        <v>Lazaro</v>
      </c>
      <c r="S2482" s="6" t="str">
        <f t="shared" si="612"/>
        <v>Lawrence</v>
      </c>
      <c r="T2482" s="6" t="str">
        <f t="shared" si="613"/>
        <v>Mr</v>
      </c>
      <c r="U2482" s="6" t="str">
        <f t="shared" si="614"/>
        <v>M</v>
      </c>
      <c r="V2482" s="6" t="str">
        <f t="shared" si="615"/>
        <v>90</v>
      </c>
      <c r="W2482" s="6" t="str">
        <f t="shared" si="616"/>
        <v>John Roll</v>
      </c>
      <c r="X2482" s="6" t="str">
        <f t="shared" si="617"/>
        <v>ll</v>
      </c>
      <c r="Y2482" s="6" t="str">
        <f t="shared" si="618"/>
        <v>John Roll</v>
      </c>
      <c r="Z2482" s="6" t="str">
        <f t="shared" si="619"/>
        <v>Glastonbury</v>
      </c>
      <c r="AA2482" s="6" t="str">
        <f t="shared" si="620"/>
        <v>HX</v>
      </c>
      <c r="AB2482" s="7" t="str">
        <f t="shared" si="621"/>
        <v>44071</v>
      </c>
      <c r="AC2482" s="6" t="str">
        <f t="shared" si="622"/>
        <v>73</v>
      </c>
      <c r="AD2482" s="6" t="str">
        <f t="shared" si="623"/>
        <v>A3</v>
      </c>
      <c r="AE2482" s="8" t="str">
        <f t="shared" si="624"/>
        <v/>
      </c>
    </row>
    <row r="2483" spans="1:31" x14ac:dyDescent="0.25">
      <c r="A2483" s="9">
        <v>2548</v>
      </c>
      <c r="B2483" s="10" t="s">
        <v>6559</v>
      </c>
      <c r="C2483" s="10" t="s">
        <v>6560</v>
      </c>
      <c r="D2483" s="10" t="s">
        <v>49</v>
      </c>
      <c r="E2483" s="10" t="s">
        <v>16</v>
      </c>
      <c r="F2483" s="10">
        <v>90</v>
      </c>
      <c r="G2483" s="10" t="s">
        <v>6561</v>
      </c>
      <c r="H2483" s="10" t="s">
        <v>2838</v>
      </c>
      <c r="I2483" s="10" t="s">
        <v>127</v>
      </c>
      <c r="J2483" s="11">
        <v>44436</v>
      </c>
      <c r="K2483" s="10">
        <v>2</v>
      </c>
      <c r="L2483" s="10" t="s">
        <v>33</v>
      </c>
      <c r="M2483" s="12"/>
      <c r="O2483">
        <f t="shared" si="625"/>
        <v>0</v>
      </c>
      <c r="Q2483" s="9" t="str">
        <f t="shared" si="610"/>
        <v>2548</v>
      </c>
      <c r="R2483" s="10" t="str">
        <f t="shared" si="611"/>
        <v>Sharice</v>
      </c>
      <c r="S2483" s="10" t="str">
        <f t="shared" si="612"/>
        <v>Bergeron</v>
      </c>
      <c r="T2483" s="10" t="str">
        <f t="shared" si="613"/>
        <v>Miss</v>
      </c>
      <c r="U2483" s="10" t="str">
        <f t="shared" si="614"/>
        <v>F</v>
      </c>
      <c r="V2483" s="10" t="str">
        <f t="shared" si="615"/>
        <v>90</v>
      </c>
      <c r="W2483" s="10" t="str">
        <f t="shared" si="616"/>
        <v>John Ruskin</v>
      </c>
      <c r="X2483" s="10" t="str">
        <f t="shared" si="617"/>
        <v>in</v>
      </c>
      <c r="Y2483" s="10" t="str">
        <f t="shared" si="618"/>
        <v>John Ruskin</v>
      </c>
      <c r="Z2483" s="10" t="str">
        <f t="shared" si="619"/>
        <v>Bury</v>
      </c>
      <c r="AA2483" s="10" t="str">
        <f t="shared" si="620"/>
        <v>WS</v>
      </c>
      <c r="AB2483" s="11" t="str">
        <f t="shared" si="621"/>
        <v>44436</v>
      </c>
      <c r="AC2483" s="10" t="str">
        <f t="shared" si="622"/>
        <v>2</v>
      </c>
      <c r="AD2483" s="10" t="str">
        <f t="shared" si="623"/>
        <v>A3</v>
      </c>
      <c r="AE2483" s="12" t="str">
        <f t="shared" si="624"/>
        <v/>
      </c>
    </row>
    <row r="2484" spans="1:31" x14ac:dyDescent="0.25">
      <c r="A2484" s="5">
        <v>2549</v>
      </c>
      <c r="B2484" s="6" t="s">
        <v>3692</v>
      </c>
      <c r="C2484" s="6" t="s">
        <v>2587</v>
      </c>
      <c r="D2484" s="6" t="s">
        <v>49</v>
      </c>
      <c r="E2484" s="6" t="s">
        <v>16</v>
      </c>
      <c r="F2484" s="6">
        <v>60</v>
      </c>
      <c r="G2484" s="6" t="s">
        <v>6562</v>
      </c>
      <c r="H2484" s="6" t="s">
        <v>6563</v>
      </c>
      <c r="I2484" s="6" t="s">
        <v>122</v>
      </c>
      <c r="J2484" s="7">
        <v>44215</v>
      </c>
      <c r="K2484" s="6">
        <v>26</v>
      </c>
      <c r="L2484" s="6" t="s">
        <v>68</v>
      </c>
      <c r="M2484" s="8"/>
      <c r="O2484">
        <f t="shared" si="625"/>
        <v>0</v>
      </c>
      <c r="Q2484" s="5" t="str">
        <f t="shared" si="610"/>
        <v>2549</v>
      </c>
      <c r="R2484" s="6" t="str">
        <f t="shared" si="611"/>
        <v>Deedee</v>
      </c>
      <c r="S2484" s="6" t="str">
        <f t="shared" si="612"/>
        <v>Barber</v>
      </c>
      <c r="T2484" s="6" t="str">
        <f t="shared" si="613"/>
        <v>Miss</v>
      </c>
      <c r="U2484" s="6" t="str">
        <f t="shared" si="614"/>
        <v>F</v>
      </c>
      <c r="V2484" s="6" t="str">
        <f t="shared" si="615"/>
        <v>60</v>
      </c>
      <c r="W2484" s="6" t="str">
        <f t="shared" si="616"/>
        <v>John Terrace</v>
      </c>
      <c r="X2484" s="6" t="str">
        <f t="shared" si="617"/>
        <v>ce</v>
      </c>
      <c r="Y2484" s="6" t="str">
        <f t="shared" si="618"/>
        <v>John Terrace</v>
      </c>
      <c r="Z2484" s="6" t="str">
        <f t="shared" si="619"/>
        <v>Llandovery</v>
      </c>
      <c r="AA2484" s="6" t="str">
        <f t="shared" si="620"/>
        <v>WN</v>
      </c>
      <c r="AB2484" s="7" t="str">
        <f t="shared" si="621"/>
        <v>44215</v>
      </c>
      <c r="AC2484" s="6" t="str">
        <f t="shared" si="622"/>
        <v>26</v>
      </c>
      <c r="AD2484" s="6" t="str">
        <f t="shared" si="623"/>
        <v>A2</v>
      </c>
      <c r="AE2484" s="8" t="str">
        <f t="shared" si="624"/>
        <v/>
      </c>
    </row>
    <row r="2485" spans="1:31" x14ac:dyDescent="0.25">
      <c r="A2485" s="9">
        <v>2550</v>
      </c>
      <c r="B2485" s="10" t="s">
        <v>6564</v>
      </c>
      <c r="C2485" s="10" t="s">
        <v>5972</v>
      </c>
      <c r="D2485" s="10" t="s">
        <v>28</v>
      </c>
      <c r="E2485" s="10" t="s">
        <v>29</v>
      </c>
      <c r="F2485" s="10">
        <v>90</v>
      </c>
      <c r="G2485" s="10" t="s">
        <v>6565</v>
      </c>
      <c r="H2485" s="10" t="s">
        <v>1000</v>
      </c>
      <c r="I2485" s="10" t="s">
        <v>176</v>
      </c>
      <c r="J2485" s="11">
        <v>43516</v>
      </c>
      <c r="K2485" s="10">
        <v>52</v>
      </c>
      <c r="L2485" s="10" t="s">
        <v>157</v>
      </c>
      <c r="M2485" s="12"/>
      <c r="O2485">
        <f t="shared" si="625"/>
        <v>0</v>
      </c>
      <c r="Q2485" s="9" t="str">
        <f t="shared" si="610"/>
        <v>2550</v>
      </c>
      <c r="R2485" s="10" t="str">
        <f t="shared" si="611"/>
        <v>Delbert</v>
      </c>
      <c r="S2485" s="10" t="str">
        <f t="shared" si="612"/>
        <v>Gilbert</v>
      </c>
      <c r="T2485" s="10" t="str">
        <f t="shared" si="613"/>
        <v>Mr</v>
      </c>
      <c r="U2485" s="10" t="str">
        <f t="shared" si="614"/>
        <v>M</v>
      </c>
      <c r="V2485" s="10" t="str">
        <f t="shared" si="615"/>
        <v>90</v>
      </c>
      <c r="W2485" s="10" t="str">
        <f t="shared" si="616"/>
        <v>Johns Place</v>
      </c>
      <c r="X2485" s="10" t="str">
        <f t="shared" si="617"/>
        <v>ce</v>
      </c>
      <c r="Y2485" s="10" t="str">
        <f t="shared" si="618"/>
        <v>Johns Place</v>
      </c>
      <c r="Z2485" s="10" t="str">
        <f t="shared" si="619"/>
        <v>County Antrim</v>
      </c>
      <c r="AA2485" s="10" t="str">
        <f t="shared" si="620"/>
        <v>CW</v>
      </c>
      <c r="AB2485" s="11" t="str">
        <f t="shared" si="621"/>
        <v>43516</v>
      </c>
      <c r="AC2485" s="10" t="str">
        <f t="shared" si="622"/>
        <v>52</v>
      </c>
      <c r="AD2485" s="10" t="str">
        <f t="shared" si="623"/>
        <v>C3</v>
      </c>
      <c r="AE2485" s="12" t="str">
        <f t="shared" si="624"/>
        <v/>
      </c>
    </row>
    <row r="2486" spans="1:31" x14ac:dyDescent="0.25">
      <c r="A2486" s="5">
        <v>2551</v>
      </c>
      <c r="B2486" s="6" t="s">
        <v>6566</v>
      </c>
      <c r="C2486" s="6" t="s">
        <v>6567</v>
      </c>
      <c r="D2486" s="6" t="s">
        <v>115</v>
      </c>
      <c r="E2486" s="6" t="s">
        <v>16</v>
      </c>
      <c r="F2486" s="6">
        <v>90</v>
      </c>
      <c r="G2486" s="6" t="s">
        <v>6568</v>
      </c>
      <c r="H2486" s="6" t="s">
        <v>4653</v>
      </c>
      <c r="I2486" s="6" t="s">
        <v>185</v>
      </c>
      <c r="J2486" s="7">
        <v>43909</v>
      </c>
      <c r="K2486" s="6">
        <v>66</v>
      </c>
      <c r="L2486" s="6" t="s">
        <v>78</v>
      </c>
      <c r="M2486" s="8"/>
      <c r="O2486">
        <f t="shared" si="625"/>
        <v>0</v>
      </c>
      <c r="Q2486" s="5" t="str">
        <f t="shared" si="610"/>
        <v>2551</v>
      </c>
      <c r="R2486" s="6" t="str">
        <f t="shared" si="611"/>
        <v>Dan</v>
      </c>
      <c r="S2486" s="6" t="str">
        <f t="shared" si="612"/>
        <v>Saunders</v>
      </c>
      <c r="T2486" s="6" t="str">
        <f t="shared" si="613"/>
        <v>Prof</v>
      </c>
      <c r="U2486" s="6" t="str">
        <f t="shared" si="614"/>
        <v>F</v>
      </c>
      <c r="V2486" s="6" t="str">
        <f t="shared" si="615"/>
        <v>90</v>
      </c>
      <c r="W2486" s="6" t="str">
        <f t="shared" si="616"/>
        <v>Johns Street</v>
      </c>
      <c r="X2486" s="6" t="str">
        <f t="shared" si="617"/>
        <v>et</v>
      </c>
      <c r="Y2486" s="6" t="str">
        <f t="shared" si="618"/>
        <v>Johns Street</v>
      </c>
      <c r="Z2486" s="6" t="str">
        <f t="shared" si="619"/>
        <v>Grantham</v>
      </c>
      <c r="AA2486" s="6" t="str">
        <f t="shared" si="620"/>
        <v>HX</v>
      </c>
      <c r="AB2486" s="7" t="str">
        <f t="shared" si="621"/>
        <v>43909</v>
      </c>
      <c r="AC2486" s="6" t="str">
        <f t="shared" si="622"/>
        <v>66</v>
      </c>
      <c r="AD2486" s="6" t="str">
        <f t="shared" si="623"/>
        <v>C2</v>
      </c>
      <c r="AE2486" s="8" t="str">
        <f t="shared" si="624"/>
        <v/>
      </c>
    </row>
    <row r="2487" spans="1:31" x14ac:dyDescent="0.25">
      <c r="A2487" s="9">
        <v>2552</v>
      </c>
      <c r="B2487" s="10" t="s">
        <v>6569</v>
      </c>
      <c r="C2487" s="10" t="s">
        <v>560</v>
      </c>
      <c r="D2487" s="10" t="s">
        <v>49</v>
      </c>
      <c r="E2487" s="10" t="s">
        <v>16</v>
      </c>
      <c r="F2487" s="10">
        <v>30</v>
      </c>
      <c r="G2487" s="10" t="s">
        <v>6570</v>
      </c>
      <c r="H2487" s="10" t="s">
        <v>416</v>
      </c>
      <c r="I2487" s="10" t="s">
        <v>32</v>
      </c>
      <c r="J2487" s="11">
        <v>43703</v>
      </c>
      <c r="K2487" s="10">
        <v>4</v>
      </c>
      <c r="L2487" s="10" t="s">
        <v>33</v>
      </c>
      <c r="M2487" s="12"/>
      <c r="O2487">
        <f t="shared" si="625"/>
        <v>0</v>
      </c>
      <c r="Q2487" s="9" t="str">
        <f t="shared" si="610"/>
        <v>2552</v>
      </c>
      <c r="R2487" s="10" t="str">
        <f t="shared" si="611"/>
        <v>Sonia</v>
      </c>
      <c r="S2487" s="10" t="str">
        <f t="shared" si="612"/>
        <v>Browning</v>
      </c>
      <c r="T2487" s="10" t="str">
        <f t="shared" si="613"/>
        <v>Miss</v>
      </c>
      <c r="U2487" s="10" t="str">
        <f t="shared" si="614"/>
        <v>F</v>
      </c>
      <c r="V2487" s="10" t="str">
        <f t="shared" si="615"/>
        <v>30</v>
      </c>
      <c r="W2487" s="10" t="str">
        <f t="shared" si="616"/>
        <v>Johns Terrace</v>
      </c>
      <c r="X2487" s="10" t="str">
        <f t="shared" si="617"/>
        <v>ce</v>
      </c>
      <c r="Y2487" s="10" t="str">
        <f t="shared" si="618"/>
        <v>Johns Terrace</v>
      </c>
      <c r="Z2487" s="10" t="str">
        <f t="shared" si="619"/>
        <v>Manningtree</v>
      </c>
      <c r="AA2487" s="10" t="str">
        <f t="shared" si="620"/>
        <v>WC</v>
      </c>
      <c r="AB2487" s="11" t="str">
        <f t="shared" si="621"/>
        <v>43703</v>
      </c>
      <c r="AC2487" s="10" t="str">
        <f t="shared" si="622"/>
        <v>4</v>
      </c>
      <c r="AD2487" s="10" t="str">
        <f t="shared" si="623"/>
        <v>A3</v>
      </c>
      <c r="AE2487" s="12" t="str">
        <f t="shared" si="624"/>
        <v/>
      </c>
    </row>
    <row r="2488" spans="1:31" x14ac:dyDescent="0.25">
      <c r="A2488" s="5">
        <v>2553</v>
      </c>
      <c r="B2488" s="6" t="s">
        <v>2922</v>
      </c>
      <c r="C2488" s="6" t="s">
        <v>6571</v>
      </c>
      <c r="D2488" s="6" t="s">
        <v>28</v>
      </c>
      <c r="E2488" s="6" t="s">
        <v>29</v>
      </c>
      <c r="F2488" s="6">
        <v>30</v>
      </c>
      <c r="G2488" s="6" t="s">
        <v>6572</v>
      </c>
      <c r="H2488" s="6" t="s">
        <v>1749</v>
      </c>
      <c r="I2488" s="6" t="s">
        <v>291</v>
      </c>
      <c r="J2488" s="7">
        <v>43835</v>
      </c>
      <c r="K2488" s="6">
        <v>23</v>
      </c>
      <c r="L2488" s="6" t="s">
        <v>20</v>
      </c>
      <c r="M2488" s="8"/>
      <c r="O2488">
        <f t="shared" si="625"/>
        <v>0</v>
      </c>
      <c r="Q2488" s="5" t="str">
        <f t="shared" si="610"/>
        <v>2553</v>
      </c>
      <c r="R2488" s="6" t="str">
        <f t="shared" si="611"/>
        <v>Lenard</v>
      </c>
      <c r="S2488" s="6" t="str">
        <f t="shared" si="612"/>
        <v>Reagan</v>
      </c>
      <c r="T2488" s="6" t="str">
        <f t="shared" si="613"/>
        <v>Mr</v>
      </c>
      <c r="U2488" s="6" t="str">
        <f t="shared" si="614"/>
        <v>M</v>
      </c>
      <c r="V2488" s="6" t="str">
        <f t="shared" si="615"/>
        <v>30</v>
      </c>
      <c r="W2488" s="6" t="str">
        <f t="shared" si="616"/>
        <v>Johnson Close</v>
      </c>
      <c r="X2488" s="6" t="str">
        <f t="shared" si="617"/>
        <v>se</v>
      </c>
      <c r="Y2488" s="6" t="str">
        <f t="shared" si="618"/>
        <v>Johnson Close</v>
      </c>
      <c r="Z2488" s="6" t="str">
        <f t="shared" si="619"/>
        <v>Leek</v>
      </c>
      <c r="AA2488" s="6" t="str">
        <f t="shared" si="620"/>
        <v>HS</v>
      </c>
      <c r="AB2488" s="7" t="str">
        <f t="shared" si="621"/>
        <v>43835</v>
      </c>
      <c r="AC2488" s="6" t="str">
        <f t="shared" si="622"/>
        <v>23</v>
      </c>
      <c r="AD2488" s="6" t="str">
        <f t="shared" si="623"/>
        <v>B</v>
      </c>
      <c r="AE2488" s="8" t="str">
        <f t="shared" si="624"/>
        <v/>
      </c>
    </row>
    <row r="2489" spans="1:31" x14ac:dyDescent="0.25">
      <c r="A2489" s="9">
        <v>2554</v>
      </c>
      <c r="B2489" s="10" t="s">
        <v>6573</v>
      </c>
      <c r="C2489" s="10" t="s">
        <v>1112</v>
      </c>
      <c r="D2489" s="10" t="s">
        <v>28</v>
      </c>
      <c r="E2489" s="10" t="s">
        <v>29</v>
      </c>
      <c r="F2489" s="10">
        <v>30</v>
      </c>
      <c r="G2489" s="10" t="s">
        <v>6574</v>
      </c>
      <c r="H2489" s="10" t="s">
        <v>6575</v>
      </c>
      <c r="I2489" s="10" t="s">
        <v>32</v>
      </c>
      <c r="J2489" s="11">
        <v>43966</v>
      </c>
      <c r="K2489" s="10">
        <v>73</v>
      </c>
      <c r="L2489" s="10" t="s">
        <v>52</v>
      </c>
      <c r="M2489" s="12"/>
      <c r="O2489">
        <f t="shared" si="625"/>
        <v>0</v>
      </c>
      <c r="Q2489" s="9" t="str">
        <f t="shared" si="610"/>
        <v>2554</v>
      </c>
      <c r="R2489" s="10" t="str">
        <f t="shared" si="611"/>
        <v>Rickie</v>
      </c>
      <c r="S2489" s="10" t="str">
        <f t="shared" si="612"/>
        <v>Pruitt</v>
      </c>
      <c r="T2489" s="10" t="str">
        <f t="shared" si="613"/>
        <v>Mr</v>
      </c>
      <c r="U2489" s="10" t="str">
        <f t="shared" si="614"/>
        <v>M</v>
      </c>
      <c r="V2489" s="10" t="str">
        <f t="shared" si="615"/>
        <v>30</v>
      </c>
      <c r="W2489" s="10" t="str">
        <f t="shared" si="616"/>
        <v>Johnson's Court</v>
      </c>
      <c r="X2489" s="10" t="str">
        <f t="shared" si="617"/>
        <v>rt</v>
      </c>
      <c r="Y2489" s="10" t="str">
        <f t="shared" si="618"/>
        <v>Johnson's Court</v>
      </c>
      <c r="Z2489" s="10" t="str">
        <f t="shared" si="619"/>
        <v>Wemyss Bay</v>
      </c>
      <c r="AA2489" s="10" t="str">
        <f t="shared" si="620"/>
        <v>WC</v>
      </c>
      <c r="AB2489" s="11" t="str">
        <f t="shared" si="621"/>
        <v>43966</v>
      </c>
      <c r="AC2489" s="10" t="str">
        <f t="shared" si="622"/>
        <v>73</v>
      </c>
      <c r="AD2489" s="10" t="str">
        <f t="shared" si="623"/>
        <v>A1</v>
      </c>
      <c r="AE2489" s="12" t="str">
        <f t="shared" si="624"/>
        <v/>
      </c>
    </row>
    <row r="2490" spans="1:31" x14ac:dyDescent="0.25">
      <c r="A2490" s="5">
        <v>2555</v>
      </c>
      <c r="B2490" s="6" t="s">
        <v>6576</v>
      </c>
      <c r="C2490" s="6" t="s">
        <v>1356</v>
      </c>
      <c r="D2490" s="6" t="s">
        <v>15</v>
      </c>
      <c r="E2490" s="6" t="s">
        <v>16</v>
      </c>
      <c r="F2490" s="6">
        <v>30</v>
      </c>
      <c r="G2490" s="6" t="s">
        <v>6577</v>
      </c>
      <c r="H2490" s="6" t="s">
        <v>1209</v>
      </c>
      <c r="I2490" s="6" t="s">
        <v>32</v>
      </c>
      <c r="J2490" s="7">
        <v>44508</v>
      </c>
      <c r="K2490" s="6">
        <v>71</v>
      </c>
      <c r="L2490" s="6" t="s">
        <v>44</v>
      </c>
      <c r="M2490" s="8"/>
      <c r="O2490">
        <f t="shared" si="625"/>
        <v>0</v>
      </c>
      <c r="Q2490" s="5" t="str">
        <f t="shared" si="610"/>
        <v>2555</v>
      </c>
      <c r="R2490" s="6" t="str">
        <f t="shared" si="611"/>
        <v>Ardis</v>
      </c>
      <c r="S2490" s="6" t="str">
        <f t="shared" si="612"/>
        <v>Dove</v>
      </c>
      <c r="T2490" s="6" t="str">
        <f t="shared" si="613"/>
        <v>Mrs</v>
      </c>
      <c r="U2490" s="6" t="str">
        <f t="shared" si="614"/>
        <v>F</v>
      </c>
      <c r="V2490" s="6" t="str">
        <f t="shared" si="615"/>
        <v>30</v>
      </c>
      <c r="W2490" s="6" t="str">
        <f t="shared" si="616"/>
        <v>Joiner Arms</v>
      </c>
      <c r="X2490" s="6" t="str">
        <f t="shared" si="617"/>
        <v>ms</v>
      </c>
      <c r="Y2490" s="6" t="str">
        <f t="shared" si="618"/>
        <v>Joiner Arms</v>
      </c>
      <c r="Z2490" s="6" t="str">
        <f t="shared" si="619"/>
        <v>Stone</v>
      </c>
      <c r="AA2490" s="6" t="str">
        <f t="shared" si="620"/>
        <v>WC</v>
      </c>
      <c r="AB2490" s="7" t="str">
        <f t="shared" si="621"/>
        <v>44508</v>
      </c>
      <c r="AC2490" s="6" t="str">
        <f t="shared" si="622"/>
        <v>71</v>
      </c>
      <c r="AD2490" s="6" t="str">
        <f t="shared" si="623"/>
        <v>D</v>
      </c>
      <c r="AE2490" s="8" t="str">
        <f t="shared" si="624"/>
        <v/>
      </c>
    </row>
    <row r="2491" spans="1:31" x14ac:dyDescent="0.25">
      <c r="A2491" s="9">
        <v>2556</v>
      </c>
      <c r="B2491" s="10" t="s">
        <v>6578</v>
      </c>
      <c r="C2491" s="10" t="s">
        <v>1206</v>
      </c>
      <c r="D2491" s="10" t="s">
        <v>90</v>
      </c>
      <c r="E2491" s="10" t="s">
        <v>29</v>
      </c>
      <c r="F2491" s="10">
        <v>30</v>
      </c>
      <c r="G2491" s="10" t="s">
        <v>6579</v>
      </c>
      <c r="H2491" s="10" t="s">
        <v>6580</v>
      </c>
      <c r="I2491" s="10" t="s">
        <v>32</v>
      </c>
      <c r="J2491" s="11">
        <v>43734</v>
      </c>
      <c r="K2491" s="10">
        <v>46</v>
      </c>
      <c r="L2491" s="10" t="s">
        <v>157</v>
      </c>
      <c r="M2491" s="12"/>
      <c r="O2491">
        <f t="shared" si="625"/>
        <v>0</v>
      </c>
      <c r="Q2491" s="9" t="str">
        <f t="shared" si="610"/>
        <v>2556</v>
      </c>
      <c r="R2491" s="10" t="str">
        <f t="shared" si="611"/>
        <v>Antione</v>
      </c>
      <c r="S2491" s="10" t="str">
        <f t="shared" si="612"/>
        <v>Forrest</v>
      </c>
      <c r="T2491" s="10" t="str">
        <f t="shared" si="613"/>
        <v>Dr</v>
      </c>
      <c r="U2491" s="10" t="str">
        <f t="shared" si="614"/>
        <v>M</v>
      </c>
      <c r="V2491" s="10" t="str">
        <f t="shared" si="615"/>
        <v>30</v>
      </c>
      <c r="W2491" s="10" t="str">
        <f t="shared" si="616"/>
        <v>Joiners Street</v>
      </c>
      <c r="X2491" s="10" t="str">
        <f t="shared" si="617"/>
        <v>et</v>
      </c>
      <c r="Y2491" s="10" t="str">
        <f t="shared" si="618"/>
        <v>Joiners Street</v>
      </c>
      <c r="Z2491" s="10" t="str">
        <f t="shared" si="619"/>
        <v>Wadhurst</v>
      </c>
      <c r="AA2491" s="10" t="str">
        <f t="shared" si="620"/>
        <v>WC</v>
      </c>
      <c r="AB2491" s="11" t="str">
        <f t="shared" si="621"/>
        <v>43734</v>
      </c>
      <c r="AC2491" s="10" t="str">
        <f t="shared" si="622"/>
        <v>46</v>
      </c>
      <c r="AD2491" s="10" t="str">
        <f t="shared" si="623"/>
        <v>C3</v>
      </c>
      <c r="AE2491" s="12" t="str">
        <f t="shared" si="624"/>
        <v/>
      </c>
    </row>
    <row r="2492" spans="1:31" x14ac:dyDescent="0.25">
      <c r="A2492" s="5">
        <v>2557</v>
      </c>
      <c r="B2492" s="6" t="s">
        <v>6581</v>
      </c>
      <c r="C2492" s="6" t="s">
        <v>2014</v>
      </c>
      <c r="D2492" s="6" t="s">
        <v>49</v>
      </c>
      <c r="E2492" s="6" t="s">
        <v>16</v>
      </c>
      <c r="F2492" s="6">
        <v>90</v>
      </c>
      <c r="G2492" s="6" t="s">
        <v>6582</v>
      </c>
      <c r="H2492" s="6" t="s">
        <v>5822</v>
      </c>
      <c r="I2492" s="6" t="s">
        <v>25</v>
      </c>
      <c r="J2492" s="7">
        <v>44429</v>
      </c>
      <c r="K2492" s="6">
        <v>79</v>
      </c>
      <c r="L2492" s="6" t="s">
        <v>78</v>
      </c>
      <c r="M2492" s="8"/>
      <c r="O2492">
        <f t="shared" si="625"/>
        <v>0</v>
      </c>
      <c r="Q2492" s="5" t="str">
        <f t="shared" si="610"/>
        <v>2557</v>
      </c>
      <c r="R2492" s="6" t="str">
        <f t="shared" si="611"/>
        <v>Augusta</v>
      </c>
      <c r="S2492" s="6" t="str">
        <f t="shared" si="612"/>
        <v>Joyner</v>
      </c>
      <c r="T2492" s="6" t="str">
        <f t="shared" si="613"/>
        <v>Miss</v>
      </c>
      <c r="U2492" s="6" t="str">
        <f t="shared" si="614"/>
        <v>F</v>
      </c>
      <c r="V2492" s="6" t="str">
        <f t="shared" si="615"/>
        <v>90</v>
      </c>
      <c r="W2492" s="6" t="str">
        <f t="shared" si="616"/>
        <v>Joseph Powell</v>
      </c>
      <c r="X2492" s="6" t="str">
        <f t="shared" si="617"/>
        <v>ll</v>
      </c>
      <c r="Y2492" s="6" t="str">
        <f t="shared" si="618"/>
        <v>Joseph Powell</v>
      </c>
      <c r="Z2492" s="6" t="str">
        <f t="shared" si="619"/>
        <v>Hartlepool</v>
      </c>
      <c r="AA2492" s="6" t="str">
        <f t="shared" si="620"/>
        <v>HG</v>
      </c>
      <c r="AB2492" s="7" t="str">
        <f t="shared" si="621"/>
        <v>44429</v>
      </c>
      <c r="AC2492" s="6" t="str">
        <f t="shared" si="622"/>
        <v>79</v>
      </c>
      <c r="AD2492" s="6" t="str">
        <f t="shared" si="623"/>
        <v>C2</v>
      </c>
      <c r="AE2492" s="8" t="str">
        <f t="shared" si="624"/>
        <v/>
      </c>
    </row>
    <row r="2493" spans="1:31" x14ac:dyDescent="0.25">
      <c r="A2493" s="9">
        <v>2558</v>
      </c>
      <c r="B2493" s="10" t="s">
        <v>6583</v>
      </c>
      <c r="C2493" s="10" t="s">
        <v>489</v>
      </c>
      <c r="D2493" s="10" t="s">
        <v>90</v>
      </c>
      <c r="E2493" s="10" t="s">
        <v>16</v>
      </c>
      <c r="F2493" s="10">
        <v>60</v>
      </c>
      <c r="G2493" s="10" t="s">
        <v>6584</v>
      </c>
      <c r="H2493" s="10" t="s">
        <v>6585</v>
      </c>
      <c r="I2493" s="10" t="s">
        <v>25</v>
      </c>
      <c r="J2493" s="11">
        <v>43805</v>
      </c>
      <c r="K2493" s="10">
        <v>43</v>
      </c>
      <c r="L2493" s="10" t="s">
        <v>44</v>
      </c>
      <c r="M2493" s="12"/>
      <c r="O2493">
        <f t="shared" si="625"/>
        <v>0</v>
      </c>
      <c r="Q2493" s="9" t="str">
        <f t="shared" si="610"/>
        <v>2558</v>
      </c>
      <c r="R2493" s="10" t="str">
        <f t="shared" si="611"/>
        <v>Susann</v>
      </c>
      <c r="S2493" s="10" t="str">
        <f t="shared" si="612"/>
        <v>Lutz</v>
      </c>
      <c r="T2493" s="10" t="str">
        <f t="shared" si="613"/>
        <v>Dr</v>
      </c>
      <c r="U2493" s="10" t="str">
        <f t="shared" si="614"/>
        <v>F</v>
      </c>
      <c r="V2493" s="10" t="str">
        <f t="shared" si="615"/>
        <v>60</v>
      </c>
      <c r="W2493" s="10" t="str">
        <f t="shared" si="616"/>
        <v>Joshua Street</v>
      </c>
      <c r="X2493" s="10" t="str">
        <f t="shared" si="617"/>
        <v>et</v>
      </c>
      <c r="Y2493" s="10" t="str">
        <f t="shared" si="618"/>
        <v>Joshua Street</v>
      </c>
      <c r="Z2493" s="10" t="str">
        <f t="shared" si="619"/>
        <v>High Peak</v>
      </c>
      <c r="AA2493" s="10" t="str">
        <f t="shared" si="620"/>
        <v>HG</v>
      </c>
      <c r="AB2493" s="11" t="str">
        <f t="shared" si="621"/>
        <v>43805</v>
      </c>
      <c r="AC2493" s="10" t="str">
        <f t="shared" si="622"/>
        <v>43</v>
      </c>
      <c r="AD2493" s="10" t="str">
        <f t="shared" si="623"/>
        <v>D</v>
      </c>
      <c r="AE2493" s="12" t="str">
        <f t="shared" si="624"/>
        <v/>
      </c>
    </row>
    <row r="2494" spans="1:31" x14ac:dyDescent="0.25">
      <c r="A2494" s="5">
        <v>2559</v>
      </c>
      <c r="B2494" s="6" t="s">
        <v>757</v>
      </c>
      <c r="C2494" s="6" t="s">
        <v>6428</v>
      </c>
      <c r="D2494" s="6" t="s">
        <v>49</v>
      </c>
      <c r="E2494" s="6" t="s">
        <v>16</v>
      </c>
      <c r="F2494" s="6">
        <v>90</v>
      </c>
      <c r="G2494" s="6" t="s">
        <v>6586</v>
      </c>
      <c r="H2494" s="6" t="s">
        <v>1724</v>
      </c>
      <c r="I2494" s="6" t="s">
        <v>1725</v>
      </c>
      <c r="J2494" s="7">
        <v>43866</v>
      </c>
      <c r="K2494" s="6">
        <v>60</v>
      </c>
      <c r="L2494" s="6" t="s">
        <v>44</v>
      </c>
      <c r="M2494" s="8"/>
      <c r="O2494">
        <f t="shared" si="625"/>
        <v>0</v>
      </c>
      <c r="Q2494" s="5" t="str">
        <f t="shared" si="610"/>
        <v>2559</v>
      </c>
      <c r="R2494" s="6" t="str">
        <f t="shared" si="611"/>
        <v>Mitzi</v>
      </c>
      <c r="S2494" s="6" t="str">
        <f t="shared" si="612"/>
        <v>Blackwell</v>
      </c>
      <c r="T2494" s="6" t="str">
        <f t="shared" si="613"/>
        <v>Miss</v>
      </c>
      <c r="U2494" s="6" t="str">
        <f t="shared" si="614"/>
        <v>F</v>
      </c>
      <c r="V2494" s="6" t="str">
        <f t="shared" si="615"/>
        <v>90</v>
      </c>
      <c r="W2494" s="6" t="str">
        <f t="shared" si="616"/>
        <v>Joubert Street</v>
      </c>
      <c r="X2494" s="6" t="str">
        <f t="shared" si="617"/>
        <v>et</v>
      </c>
      <c r="Y2494" s="6" t="str">
        <f t="shared" si="618"/>
        <v>Joubert Street</v>
      </c>
      <c r="Z2494" s="6" t="str">
        <f t="shared" si="619"/>
        <v>Amersham</v>
      </c>
      <c r="AA2494" s="6" t="str">
        <f t="shared" si="620"/>
        <v>LA</v>
      </c>
      <c r="AB2494" s="7" t="str">
        <f t="shared" si="621"/>
        <v>43866</v>
      </c>
      <c r="AC2494" s="6" t="str">
        <f t="shared" si="622"/>
        <v>60</v>
      </c>
      <c r="AD2494" s="6" t="str">
        <f t="shared" si="623"/>
        <v>D</v>
      </c>
      <c r="AE2494" s="8" t="str">
        <f t="shared" si="624"/>
        <v/>
      </c>
    </row>
    <row r="2495" spans="1:31" x14ac:dyDescent="0.25">
      <c r="A2495" s="9">
        <v>2560</v>
      </c>
      <c r="B2495" s="10" t="s">
        <v>6587</v>
      </c>
      <c r="C2495" s="10" t="s">
        <v>2417</v>
      </c>
      <c r="D2495" s="10" t="s">
        <v>15</v>
      </c>
      <c r="E2495" s="10" t="s">
        <v>16</v>
      </c>
      <c r="F2495" s="10">
        <v>60</v>
      </c>
      <c r="G2495" s="10" t="s">
        <v>6588</v>
      </c>
      <c r="H2495" s="10" t="s">
        <v>1000</v>
      </c>
      <c r="I2495" s="10" t="s">
        <v>176</v>
      </c>
      <c r="J2495" s="11">
        <v>43631</v>
      </c>
      <c r="K2495" s="10">
        <v>51</v>
      </c>
      <c r="L2495" s="10" t="s">
        <v>44</v>
      </c>
      <c r="M2495" s="12"/>
      <c r="O2495">
        <f t="shared" si="625"/>
        <v>0</v>
      </c>
      <c r="Q2495" s="9" t="str">
        <f t="shared" si="610"/>
        <v>2560</v>
      </c>
      <c r="R2495" s="10" t="str">
        <f t="shared" si="611"/>
        <v>Justina</v>
      </c>
      <c r="S2495" s="10" t="str">
        <f t="shared" si="612"/>
        <v>Lott</v>
      </c>
      <c r="T2495" s="10" t="str">
        <f t="shared" si="613"/>
        <v>Mrs</v>
      </c>
      <c r="U2495" s="10" t="str">
        <f t="shared" si="614"/>
        <v>F</v>
      </c>
      <c r="V2495" s="10" t="str">
        <f t="shared" si="615"/>
        <v>60</v>
      </c>
      <c r="W2495" s="10" t="str">
        <f t="shared" si="616"/>
        <v>Jubilee Cottages</v>
      </c>
      <c r="X2495" s="10" t="str">
        <f t="shared" si="617"/>
        <v>es</v>
      </c>
      <c r="Y2495" s="10" t="str">
        <f t="shared" si="618"/>
        <v>Jubilee Cottages</v>
      </c>
      <c r="Z2495" s="10" t="str">
        <f t="shared" si="619"/>
        <v>County Antrim</v>
      </c>
      <c r="AA2495" s="10" t="str">
        <f t="shared" si="620"/>
        <v>CW</v>
      </c>
      <c r="AB2495" s="11" t="str">
        <f t="shared" si="621"/>
        <v>43631</v>
      </c>
      <c r="AC2495" s="10" t="str">
        <f t="shared" si="622"/>
        <v>51</v>
      </c>
      <c r="AD2495" s="10" t="str">
        <f t="shared" si="623"/>
        <v>D</v>
      </c>
      <c r="AE2495" s="12" t="str">
        <f t="shared" si="624"/>
        <v/>
      </c>
    </row>
    <row r="2496" spans="1:31" x14ac:dyDescent="0.25">
      <c r="A2496" s="5">
        <v>2561</v>
      </c>
      <c r="B2496" s="6" t="s">
        <v>6589</v>
      </c>
      <c r="C2496" s="6" t="s">
        <v>3269</v>
      </c>
      <c r="D2496" s="6" t="s">
        <v>15</v>
      </c>
      <c r="E2496" s="6" t="s">
        <v>16</v>
      </c>
      <c r="F2496" s="6">
        <v>90</v>
      </c>
      <c r="G2496" s="6" t="s">
        <v>6588</v>
      </c>
      <c r="H2496" s="6" t="s">
        <v>5113</v>
      </c>
      <c r="I2496" s="6" t="s">
        <v>32</v>
      </c>
      <c r="J2496" s="7">
        <v>43480</v>
      </c>
      <c r="K2496" s="6">
        <v>4</v>
      </c>
      <c r="L2496" s="6" t="s">
        <v>44</v>
      </c>
      <c r="M2496" s="8"/>
      <c r="O2496">
        <f t="shared" si="625"/>
        <v>0</v>
      </c>
      <c r="Q2496" s="5" t="str">
        <f t="shared" si="610"/>
        <v>2561</v>
      </c>
      <c r="R2496" s="6" t="str">
        <f t="shared" si="611"/>
        <v>Kasie</v>
      </c>
      <c r="S2496" s="6" t="str">
        <f t="shared" si="612"/>
        <v>Knight</v>
      </c>
      <c r="T2496" s="6" t="str">
        <f t="shared" si="613"/>
        <v>Mrs</v>
      </c>
      <c r="U2496" s="6" t="str">
        <f t="shared" si="614"/>
        <v>F</v>
      </c>
      <c r="V2496" s="6" t="str">
        <f t="shared" si="615"/>
        <v>90</v>
      </c>
      <c r="W2496" s="6" t="str">
        <f t="shared" si="616"/>
        <v>Jubilee Cottages</v>
      </c>
      <c r="X2496" s="6" t="str">
        <f t="shared" si="617"/>
        <v>es</v>
      </c>
      <c r="Y2496" s="6" t="str">
        <f t="shared" si="618"/>
        <v>Jubilee Cottages</v>
      </c>
      <c r="Z2496" s="6" t="str">
        <f t="shared" si="619"/>
        <v>Tetbury</v>
      </c>
      <c r="AA2496" s="6" t="str">
        <f t="shared" si="620"/>
        <v>WC</v>
      </c>
      <c r="AB2496" s="7" t="str">
        <f t="shared" si="621"/>
        <v>43480</v>
      </c>
      <c r="AC2496" s="6" t="str">
        <f t="shared" si="622"/>
        <v>4</v>
      </c>
      <c r="AD2496" s="6" t="str">
        <f t="shared" si="623"/>
        <v>D</v>
      </c>
      <c r="AE2496" s="8" t="str">
        <f t="shared" si="624"/>
        <v/>
      </c>
    </row>
    <row r="2497" spans="1:31" x14ac:dyDescent="0.25">
      <c r="A2497" s="9">
        <v>2562</v>
      </c>
      <c r="B2497" s="10" t="s">
        <v>4243</v>
      </c>
      <c r="C2497" s="10" t="s">
        <v>1084</v>
      </c>
      <c r="D2497" s="10" t="s">
        <v>28</v>
      </c>
      <c r="E2497" s="10" t="s">
        <v>29</v>
      </c>
      <c r="F2497" s="10">
        <v>30</v>
      </c>
      <c r="G2497" s="10" t="s">
        <v>6590</v>
      </c>
      <c r="H2497" s="10" t="s">
        <v>6591</v>
      </c>
      <c r="I2497" s="10" t="s">
        <v>32</v>
      </c>
      <c r="J2497" s="11">
        <v>43918</v>
      </c>
      <c r="K2497" s="10">
        <v>47</v>
      </c>
      <c r="L2497" s="10" t="s">
        <v>52</v>
      </c>
      <c r="M2497" s="12"/>
      <c r="O2497">
        <f t="shared" si="625"/>
        <v>0</v>
      </c>
      <c r="Q2497" s="9" t="str">
        <f t="shared" si="610"/>
        <v>2562</v>
      </c>
      <c r="R2497" s="10" t="str">
        <f t="shared" si="611"/>
        <v>Wilbert</v>
      </c>
      <c r="S2497" s="10" t="str">
        <f t="shared" si="612"/>
        <v>Thornton</v>
      </c>
      <c r="T2497" s="10" t="str">
        <f t="shared" si="613"/>
        <v>Mr</v>
      </c>
      <c r="U2497" s="10" t="str">
        <f t="shared" si="614"/>
        <v>M</v>
      </c>
      <c r="V2497" s="10" t="str">
        <f t="shared" si="615"/>
        <v>30</v>
      </c>
      <c r="W2497" s="10" t="str">
        <f t="shared" si="616"/>
        <v>Jubilee Gdns</v>
      </c>
      <c r="X2497" s="10" t="str">
        <f t="shared" si="617"/>
        <v>ns</v>
      </c>
      <c r="Y2497" s="10" t="str">
        <f t="shared" si="618"/>
        <v>Jubilee Gdns</v>
      </c>
      <c r="Z2497" s="10" t="str">
        <f t="shared" si="619"/>
        <v>Southam</v>
      </c>
      <c r="AA2497" s="10" t="str">
        <f t="shared" si="620"/>
        <v>WC</v>
      </c>
      <c r="AB2497" s="11" t="str">
        <f t="shared" si="621"/>
        <v>43918</v>
      </c>
      <c r="AC2497" s="10" t="str">
        <f t="shared" si="622"/>
        <v>47</v>
      </c>
      <c r="AD2497" s="10" t="str">
        <f t="shared" si="623"/>
        <v>A1</v>
      </c>
      <c r="AE2497" s="12" t="str">
        <f t="shared" si="624"/>
        <v/>
      </c>
    </row>
    <row r="2498" spans="1:31" x14ac:dyDescent="0.25">
      <c r="A2498" s="5">
        <v>2563</v>
      </c>
      <c r="B2498" s="6" t="s">
        <v>6592</v>
      </c>
      <c r="C2498" s="6" t="s">
        <v>4496</v>
      </c>
      <c r="D2498" s="6" t="s">
        <v>90</v>
      </c>
      <c r="E2498" s="6" t="s">
        <v>16</v>
      </c>
      <c r="F2498" s="6">
        <v>30</v>
      </c>
      <c r="G2498" s="6" t="s">
        <v>6593</v>
      </c>
      <c r="H2498" s="6" t="s">
        <v>277</v>
      </c>
      <c r="I2498" s="6" t="s">
        <v>211</v>
      </c>
      <c r="J2498" s="7">
        <v>44225</v>
      </c>
      <c r="K2498" s="6">
        <v>31</v>
      </c>
      <c r="L2498" s="6" t="s">
        <v>157</v>
      </c>
      <c r="M2498" s="8"/>
      <c r="O2498">
        <f t="shared" si="625"/>
        <v>0</v>
      </c>
      <c r="Q2498" s="5" t="str">
        <f t="shared" si="610"/>
        <v>2563</v>
      </c>
      <c r="R2498" s="6" t="str">
        <f t="shared" si="611"/>
        <v>Brandi</v>
      </c>
      <c r="S2498" s="6" t="str">
        <f t="shared" si="612"/>
        <v>Kruse</v>
      </c>
      <c r="T2498" s="6" t="str">
        <f t="shared" si="613"/>
        <v>Dr</v>
      </c>
      <c r="U2498" s="6" t="str">
        <f t="shared" si="614"/>
        <v>F</v>
      </c>
      <c r="V2498" s="6" t="str">
        <f t="shared" si="615"/>
        <v>30</v>
      </c>
      <c r="W2498" s="6" t="str">
        <f t="shared" si="616"/>
        <v>Jubilee Market</v>
      </c>
      <c r="X2498" s="6" t="str">
        <f t="shared" si="617"/>
        <v>et</v>
      </c>
      <c r="Y2498" s="6" t="str">
        <f t="shared" si="618"/>
        <v>Jubilee Market</v>
      </c>
      <c r="Z2498" s="6" t="str">
        <f t="shared" si="619"/>
        <v>Ashington</v>
      </c>
      <c r="AA2498" s="6" t="str">
        <f t="shared" si="620"/>
        <v>TW</v>
      </c>
      <c r="AB2498" s="7" t="str">
        <f t="shared" si="621"/>
        <v>44225</v>
      </c>
      <c r="AC2498" s="6" t="str">
        <f t="shared" si="622"/>
        <v>31</v>
      </c>
      <c r="AD2498" s="6" t="str">
        <f t="shared" si="623"/>
        <v>C3</v>
      </c>
      <c r="AE2498" s="8" t="str">
        <f t="shared" si="624"/>
        <v/>
      </c>
    </row>
    <row r="2499" spans="1:31" x14ac:dyDescent="0.25">
      <c r="A2499" s="9">
        <v>2564</v>
      </c>
      <c r="B2499" s="10" t="s">
        <v>2877</v>
      </c>
      <c r="C2499" s="10" t="s">
        <v>5652</v>
      </c>
      <c r="D2499" s="10" t="s">
        <v>28</v>
      </c>
      <c r="E2499" s="10" t="s">
        <v>29</v>
      </c>
      <c r="F2499" s="10">
        <v>30</v>
      </c>
      <c r="G2499" s="10" t="s">
        <v>6593</v>
      </c>
      <c r="H2499" s="10" t="s">
        <v>6594</v>
      </c>
      <c r="I2499" s="10" t="s">
        <v>38</v>
      </c>
      <c r="J2499" s="11">
        <v>43977</v>
      </c>
      <c r="K2499" s="10">
        <v>89</v>
      </c>
      <c r="L2499" s="10" t="s">
        <v>78</v>
      </c>
      <c r="M2499" s="12"/>
      <c r="O2499">
        <f t="shared" si="625"/>
        <v>0</v>
      </c>
      <c r="Q2499" s="9" t="str">
        <f t="shared" si="610"/>
        <v>2564</v>
      </c>
      <c r="R2499" s="10" t="str">
        <f t="shared" si="611"/>
        <v>Leroy</v>
      </c>
      <c r="S2499" s="10" t="str">
        <f t="shared" si="612"/>
        <v>Goins</v>
      </c>
      <c r="T2499" s="10" t="str">
        <f t="shared" si="613"/>
        <v>Mr</v>
      </c>
      <c r="U2499" s="10" t="str">
        <f t="shared" si="614"/>
        <v>M</v>
      </c>
      <c r="V2499" s="10" t="str">
        <f t="shared" si="615"/>
        <v>30</v>
      </c>
      <c r="W2499" s="10" t="str">
        <f t="shared" si="616"/>
        <v>Jubilee Market</v>
      </c>
      <c r="X2499" s="10" t="str">
        <f t="shared" si="617"/>
        <v>et</v>
      </c>
      <c r="Y2499" s="10" t="str">
        <f t="shared" si="618"/>
        <v>Jubilee Market</v>
      </c>
      <c r="Z2499" s="10" t="str">
        <f t="shared" si="619"/>
        <v>Dorking</v>
      </c>
      <c r="AA2499" s="10" t="str">
        <f t="shared" si="620"/>
        <v>RM</v>
      </c>
      <c r="AB2499" s="11" t="str">
        <f t="shared" si="621"/>
        <v>43977</v>
      </c>
      <c r="AC2499" s="10" t="str">
        <f t="shared" si="622"/>
        <v>89</v>
      </c>
      <c r="AD2499" s="10" t="str">
        <f t="shared" si="623"/>
        <v>C2</v>
      </c>
      <c r="AE2499" s="12" t="str">
        <f t="shared" si="624"/>
        <v/>
      </c>
    </row>
    <row r="2500" spans="1:31" x14ac:dyDescent="0.25">
      <c r="A2500" s="5">
        <v>2565</v>
      </c>
      <c r="B2500" s="6" t="s">
        <v>2922</v>
      </c>
      <c r="C2500" s="6" t="s">
        <v>1019</v>
      </c>
      <c r="D2500" s="6" t="s">
        <v>28</v>
      </c>
      <c r="E2500" s="6" t="s">
        <v>29</v>
      </c>
      <c r="F2500" s="6">
        <v>30</v>
      </c>
      <c r="G2500" s="6" t="s">
        <v>6595</v>
      </c>
      <c r="H2500" s="6" t="s">
        <v>3043</v>
      </c>
      <c r="I2500" s="6" t="s">
        <v>32</v>
      </c>
      <c r="J2500" s="7">
        <v>44033</v>
      </c>
      <c r="K2500" s="6">
        <v>26</v>
      </c>
      <c r="L2500" s="6" t="s">
        <v>99</v>
      </c>
      <c r="M2500" s="8"/>
      <c r="O2500">
        <f t="shared" si="625"/>
        <v>0</v>
      </c>
      <c r="Q2500" s="5" t="str">
        <f t="shared" si="610"/>
        <v>2565</v>
      </c>
      <c r="R2500" s="6" t="str">
        <f t="shared" si="611"/>
        <v>Lenard</v>
      </c>
      <c r="S2500" s="6" t="str">
        <f t="shared" si="612"/>
        <v>Rowe</v>
      </c>
      <c r="T2500" s="6" t="str">
        <f t="shared" si="613"/>
        <v>Mr</v>
      </c>
      <c r="U2500" s="6" t="str">
        <f t="shared" si="614"/>
        <v>M</v>
      </c>
      <c r="V2500" s="6" t="str">
        <f t="shared" si="615"/>
        <v>30</v>
      </c>
      <c r="W2500" s="6" t="str">
        <f t="shared" si="616"/>
        <v>Jubilee Place</v>
      </c>
      <c r="X2500" s="6" t="str">
        <f t="shared" si="617"/>
        <v>ce</v>
      </c>
      <c r="Y2500" s="6" t="str">
        <f t="shared" si="618"/>
        <v>Jubilee Place</v>
      </c>
      <c r="Z2500" s="6" t="str">
        <f t="shared" si="619"/>
        <v>Waterlooville</v>
      </c>
      <c r="AA2500" s="6" t="str">
        <f t="shared" si="620"/>
        <v>WC</v>
      </c>
      <c r="AB2500" s="7" t="str">
        <f t="shared" si="621"/>
        <v>44033</v>
      </c>
      <c r="AC2500" s="6" t="str">
        <f t="shared" si="622"/>
        <v>26</v>
      </c>
      <c r="AD2500" s="6" t="str">
        <f t="shared" si="623"/>
        <v>E</v>
      </c>
      <c r="AE2500" s="8" t="str">
        <f t="shared" si="624"/>
        <v/>
      </c>
    </row>
    <row r="2501" spans="1:31" x14ac:dyDescent="0.25">
      <c r="A2501" s="9">
        <v>2566</v>
      </c>
      <c r="B2501" s="10" t="s">
        <v>4039</v>
      </c>
      <c r="C2501" s="10" t="s">
        <v>4512</v>
      </c>
      <c r="D2501" s="10" t="s">
        <v>28</v>
      </c>
      <c r="E2501" s="10" t="s">
        <v>29</v>
      </c>
      <c r="F2501" s="10">
        <v>30</v>
      </c>
      <c r="G2501" s="10" t="s">
        <v>6596</v>
      </c>
      <c r="H2501" s="10" t="s">
        <v>5018</v>
      </c>
      <c r="I2501" s="10" t="s">
        <v>32</v>
      </c>
      <c r="J2501" s="11">
        <v>44190</v>
      </c>
      <c r="K2501" s="10">
        <v>59</v>
      </c>
      <c r="L2501" s="10" t="s">
        <v>78</v>
      </c>
      <c r="M2501" s="12"/>
      <c r="O2501">
        <f t="shared" si="625"/>
        <v>0</v>
      </c>
      <c r="Q2501" s="9" t="str">
        <f t="shared" si="610"/>
        <v>2566</v>
      </c>
      <c r="R2501" s="10" t="str">
        <f t="shared" si="611"/>
        <v>Elmo</v>
      </c>
      <c r="S2501" s="10" t="str">
        <f t="shared" si="612"/>
        <v>Woody</v>
      </c>
      <c r="T2501" s="10" t="str">
        <f t="shared" si="613"/>
        <v>Mr</v>
      </c>
      <c r="U2501" s="10" t="str">
        <f t="shared" si="614"/>
        <v>M</v>
      </c>
      <c r="V2501" s="10" t="str">
        <f t="shared" si="615"/>
        <v>30</v>
      </c>
      <c r="W2501" s="10" t="str">
        <f t="shared" si="616"/>
        <v>Jubilee Plate</v>
      </c>
      <c r="X2501" s="10" t="str">
        <f t="shared" si="617"/>
        <v>te</v>
      </c>
      <c r="Y2501" s="10" t="str">
        <f t="shared" si="618"/>
        <v>Jubilee Plate</v>
      </c>
      <c r="Z2501" s="10" t="str">
        <f t="shared" si="619"/>
        <v>Shoreham-By-Sea</v>
      </c>
      <c r="AA2501" s="10" t="str">
        <f t="shared" si="620"/>
        <v>WC</v>
      </c>
      <c r="AB2501" s="11" t="str">
        <f t="shared" si="621"/>
        <v>44190</v>
      </c>
      <c r="AC2501" s="10" t="str">
        <f t="shared" si="622"/>
        <v>59</v>
      </c>
      <c r="AD2501" s="10" t="str">
        <f t="shared" si="623"/>
        <v>C2</v>
      </c>
      <c r="AE2501" s="12" t="str">
        <f t="shared" si="624"/>
        <v/>
      </c>
    </row>
    <row r="2502" spans="1:31" x14ac:dyDescent="0.25">
      <c r="A2502" s="5">
        <v>2567</v>
      </c>
      <c r="B2502" s="6" t="s">
        <v>6597</v>
      </c>
      <c r="C2502" s="6" t="s">
        <v>2769</v>
      </c>
      <c r="D2502" s="6" t="s">
        <v>15</v>
      </c>
      <c r="E2502" s="6" t="s">
        <v>16</v>
      </c>
      <c r="F2502" s="6">
        <v>60</v>
      </c>
      <c r="G2502" s="6" t="s">
        <v>6598</v>
      </c>
      <c r="H2502" s="6" t="s">
        <v>2862</v>
      </c>
      <c r="I2502" s="6" t="s">
        <v>291</v>
      </c>
      <c r="J2502" s="7">
        <v>43506</v>
      </c>
      <c r="K2502" s="6">
        <v>22</v>
      </c>
      <c r="L2502" s="6" t="s">
        <v>44</v>
      </c>
      <c r="M2502" s="8"/>
      <c r="O2502">
        <f t="shared" si="625"/>
        <v>0</v>
      </c>
      <c r="Q2502" s="5" t="str">
        <f t="shared" ref="Q2502:Q2565" si="626">TRIM(A2502)</f>
        <v>2567</v>
      </c>
      <c r="R2502" s="6" t="str">
        <f t="shared" ref="R2502:R2565" si="627">TRIM(B2502)</f>
        <v>Claudia</v>
      </c>
      <c r="S2502" s="6" t="str">
        <f t="shared" ref="S2502:S2565" si="628">TRIM(C2502)</f>
        <v>Booker</v>
      </c>
      <c r="T2502" s="6" t="str">
        <f t="shared" ref="T2502:T2565" si="629">TRIM(D2502)</f>
        <v>Mrs</v>
      </c>
      <c r="U2502" s="6" t="str">
        <f t="shared" ref="U2502:U2565" si="630">IF(ISNUMBER(SEARCH("f",TRIM(E2502))),"F","M")</f>
        <v>F</v>
      </c>
      <c r="V2502" s="6" t="str">
        <f t="shared" ref="V2502:V2565" si="631">TRIM(F2502)</f>
        <v>60</v>
      </c>
      <c r="W2502" s="6" t="str">
        <f t="shared" ref="W2502:W2565" si="632">SUBSTITUTE(SUBSTITUTE(SUBSTITUTE(PROPER(TRIM(G2502)),"(?)","")," (No",""),"'S","'s")</f>
        <v>Jubilee Way</v>
      </c>
      <c r="X2502" s="6" t="str">
        <f t="shared" ref="X2502:X2565" si="633">RIGHT(W2502,2)</f>
        <v>ay</v>
      </c>
      <c r="Y2502" s="6" t="str">
        <f t="shared" ref="Y2502:Y2565" si="634">IF(OR(X2502="St",X2502="Av",X2502="Pl"),SUBSTITUTE(SUBSTITUTE(SUBSTITUTE(SUBSTITUTE(SUBSTITUTE(SUBSTITUTE(SUBSTITUTE(W2502,"Rd","Road"),"St","Street"),"Cls", "Close"),"Plc","Place"),"Bldgs","Buildings"),"Av","Avenue"),"Pl","Place"),SUBSTITUTE(SUBSTITUTE(SUBSTITUTE(SUBSTITUTE(SUBSTITUTE(W2502,"Rd","Road"),"Cls", "Close"),"Plc","Place"),"Bldgs","Buildings"),"Crt","Court"))</f>
        <v>Jubilee Way</v>
      </c>
      <c r="Z2502" s="6" t="str">
        <f t="shared" ref="Z2502:Z2565" si="635">TRIM(H2502)</f>
        <v>Isle Of North Uist</v>
      </c>
      <c r="AA2502" s="6" t="str">
        <f t="shared" ref="AA2502:AA2565" si="636">TRIM(I2502)</f>
        <v>HS</v>
      </c>
      <c r="AB2502" s="7" t="str">
        <f t="shared" ref="AB2502:AB2565" si="637">TRIM(J2502)</f>
        <v>43506</v>
      </c>
      <c r="AC2502" s="6" t="str">
        <f t="shared" ref="AC2502:AC2565" si="638">TRIM(K2502)</f>
        <v>22</v>
      </c>
      <c r="AD2502" s="6" t="str">
        <f t="shared" ref="AD2502:AD2565" si="639">TRIM(L2502)</f>
        <v>D</v>
      </c>
      <c r="AE2502" s="8" t="str">
        <f t="shared" ref="AE2502:AE2565" si="640">TRIM(M2502)</f>
        <v/>
      </c>
    </row>
    <row r="2503" spans="1:31" x14ac:dyDescent="0.25">
      <c r="A2503" s="9">
        <v>2568</v>
      </c>
      <c r="B2503" s="10" t="s">
        <v>6599</v>
      </c>
      <c r="C2503" s="10" t="s">
        <v>1170</v>
      </c>
      <c r="D2503" s="10" t="s">
        <v>49</v>
      </c>
      <c r="E2503" s="10" t="s">
        <v>16</v>
      </c>
      <c r="F2503" s="10">
        <v>30</v>
      </c>
      <c r="G2503" s="10" t="s">
        <v>6600</v>
      </c>
      <c r="H2503" s="10" t="s">
        <v>4110</v>
      </c>
      <c r="I2503" s="10" t="s">
        <v>185</v>
      </c>
      <c r="J2503" s="11">
        <v>44508</v>
      </c>
      <c r="K2503" s="10">
        <v>15</v>
      </c>
      <c r="L2503" s="10" t="s">
        <v>33</v>
      </c>
      <c r="M2503" s="12"/>
      <c r="O2503">
        <f t="shared" si="625"/>
        <v>0</v>
      </c>
      <c r="Q2503" s="9" t="str">
        <f t="shared" si="626"/>
        <v>2568</v>
      </c>
      <c r="R2503" s="10" t="str">
        <f t="shared" si="627"/>
        <v>Marisa</v>
      </c>
      <c r="S2503" s="10" t="str">
        <f t="shared" si="628"/>
        <v>Boggs</v>
      </c>
      <c r="T2503" s="10" t="str">
        <f t="shared" si="629"/>
        <v>Miss</v>
      </c>
      <c r="U2503" s="10" t="str">
        <f t="shared" si="630"/>
        <v>F</v>
      </c>
      <c r="V2503" s="10" t="str">
        <f t="shared" si="631"/>
        <v>30</v>
      </c>
      <c r="W2503" s="10" t="str">
        <f t="shared" si="632"/>
        <v>Judd Street</v>
      </c>
      <c r="X2503" s="10" t="str">
        <f t="shared" si="633"/>
        <v>et</v>
      </c>
      <c r="Y2503" s="10" t="str">
        <f t="shared" si="634"/>
        <v>Judd Street</v>
      </c>
      <c r="Z2503" s="10" t="str">
        <f t="shared" si="635"/>
        <v>Gainsborough</v>
      </c>
      <c r="AA2503" s="10" t="str">
        <f t="shared" si="636"/>
        <v>HX</v>
      </c>
      <c r="AB2503" s="11" t="str">
        <f t="shared" si="637"/>
        <v>44508</v>
      </c>
      <c r="AC2503" s="10" t="str">
        <f t="shared" si="638"/>
        <v>15</v>
      </c>
      <c r="AD2503" s="10" t="str">
        <f t="shared" si="639"/>
        <v>A3</v>
      </c>
      <c r="AE2503" s="12" t="str">
        <f t="shared" si="640"/>
        <v/>
      </c>
    </row>
    <row r="2504" spans="1:31" x14ac:dyDescent="0.25">
      <c r="A2504" s="5">
        <v>2569</v>
      </c>
      <c r="B2504" s="6" t="s">
        <v>6601</v>
      </c>
      <c r="C2504" s="6" t="s">
        <v>2551</v>
      </c>
      <c r="D2504" s="6" t="s">
        <v>15</v>
      </c>
      <c r="E2504" s="6" t="s">
        <v>16</v>
      </c>
      <c r="F2504" s="6">
        <v>30</v>
      </c>
      <c r="G2504" s="6" t="s">
        <v>6602</v>
      </c>
      <c r="H2504" s="6" t="s">
        <v>4258</v>
      </c>
      <c r="I2504" s="6" t="s">
        <v>1645</v>
      </c>
      <c r="J2504" s="7">
        <v>43574</v>
      </c>
      <c r="K2504" s="6">
        <v>14</v>
      </c>
      <c r="L2504" s="6" t="s">
        <v>39</v>
      </c>
      <c r="M2504" s="8"/>
      <c r="O2504">
        <f t="shared" si="625"/>
        <v>0</v>
      </c>
      <c r="Q2504" s="5" t="str">
        <f t="shared" si="626"/>
        <v>2569</v>
      </c>
      <c r="R2504" s="6" t="str">
        <f t="shared" si="627"/>
        <v>Joette</v>
      </c>
      <c r="S2504" s="6" t="str">
        <f t="shared" si="628"/>
        <v>Sweet</v>
      </c>
      <c r="T2504" s="6" t="str">
        <f t="shared" si="629"/>
        <v>Mrs</v>
      </c>
      <c r="U2504" s="6" t="str">
        <f t="shared" si="630"/>
        <v>F</v>
      </c>
      <c r="V2504" s="6" t="str">
        <f t="shared" si="631"/>
        <v>30</v>
      </c>
      <c r="W2504" s="6" t="str">
        <f t="shared" si="632"/>
        <v>Juliana Close</v>
      </c>
      <c r="X2504" s="6" t="str">
        <f t="shared" si="633"/>
        <v>se</v>
      </c>
      <c r="Y2504" s="6" t="str">
        <f t="shared" si="634"/>
        <v>Juliana Close</v>
      </c>
      <c r="Z2504" s="6" t="str">
        <f t="shared" si="635"/>
        <v>Aberaeron</v>
      </c>
      <c r="AA2504" s="6" t="str">
        <f t="shared" si="636"/>
        <v>WD</v>
      </c>
      <c r="AB2504" s="7" t="str">
        <f t="shared" si="637"/>
        <v>43574</v>
      </c>
      <c r="AC2504" s="6" t="str">
        <f t="shared" si="638"/>
        <v>14</v>
      </c>
      <c r="AD2504" s="6" t="str">
        <f t="shared" si="639"/>
        <v>C1</v>
      </c>
      <c r="AE2504" s="8" t="str">
        <f t="shared" si="640"/>
        <v/>
      </c>
    </row>
    <row r="2505" spans="1:31" x14ac:dyDescent="0.25">
      <c r="A2505" s="9">
        <v>2570</v>
      </c>
      <c r="B2505" s="10" t="s">
        <v>6603</v>
      </c>
      <c r="C2505" s="10" t="s">
        <v>1692</v>
      </c>
      <c r="D2505" s="10" t="s">
        <v>115</v>
      </c>
      <c r="E2505" s="10" t="s">
        <v>16</v>
      </c>
      <c r="F2505" s="10">
        <v>30</v>
      </c>
      <c r="G2505" s="10" t="s">
        <v>6604</v>
      </c>
      <c r="H2505" s="10" t="s">
        <v>4252</v>
      </c>
      <c r="I2505" s="10" t="s">
        <v>25</v>
      </c>
      <c r="J2505" s="11">
        <v>44552</v>
      </c>
      <c r="K2505" s="10">
        <v>35</v>
      </c>
      <c r="L2505" s="10" t="s">
        <v>99</v>
      </c>
      <c r="M2505" s="12"/>
      <c r="O2505">
        <f t="shared" si="625"/>
        <v>0</v>
      </c>
      <c r="Q2505" s="9" t="str">
        <f t="shared" si="626"/>
        <v>2570</v>
      </c>
      <c r="R2505" s="10" t="str">
        <f t="shared" si="627"/>
        <v>Adah</v>
      </c>
      <c r="S2505" s="10" t="str">
        <f t="shared" si="628"/>
        <v>Dorsey</v>
      </c>
      <c r="T2505" s="10" t="str">
        <f t="shared" si="629"/>
        <v>Prof</v>
      </c>
      <c r="U2505" s="10" t="str">
        <f t="shared" si="630"/>
        <v>F</v>
      </c>
      <c r="V2505" s="10" t="str">
        <f t="shared" si="631"/>
        <v>30</v>
      </c>
      <c r="W2505" s="10" t="str">
        <f t="shared" si="632"/>
        <v>Juliette Road</v>
      </c>
      <c r="X2505" s="10" t="str">
        <f t="shared" si="633"/>
        <v>ad</v>
      </c>
      <c r="Y2505" s="10" t="str">
        <f t="shared" si="634"/>
        <v>Juliette Road</v>
      </c>
      <c r="Z2505" s="10" t="str">
        <f t="shared" si="635"/>
        <v>Hook</v>
      </c>
      <c r="AA2505" s="10" t="str">
        <f t="shared" si="636"/>
        <v>HG</v>
      </c>
      <c r="AB2505" s="11" t="str">
        <f t="shared" si="637"/>
        <v>44552</v>
      </c>
      <c r="AC2505" s="10" t="str">
        <f t="shared" si="638"/>
        <v>35</v>
      </c>
      <c r="AD2505" s="10" t="str">
        <f t="shared" si="639"/>
        <v>E</v>
      </c>
      <c r="AE2505" s="12" t="str">
        <f t="shared" si="640"/>
        <v/>
      </c>
    </row>
    <row r="2506" spans="1:31" x14ac:dyDescent="0.25">
      <c r="A2506" s="5">
        <v>2571</v>
      </c>
      <c r="B2506" s="6" t="s">
        <v>6605</v>
      </c>
      <c r="C2506" s="6" t="s">
        <v>6567</v>
      </c>
      <c r="D2506" s="6" t="s">
        <v>15</v>
      </c>
      <c r="E2506" s="6" t="s">
        <v>16</v>
      </c>
      <c r="F2506" s="6">
        <v>30</v>
      </c>
      <c r="G2506" s="6" t="s">
        <v>6604</v>
      </c>
      <c r="H2506" s="6" t="s">
        <v>651</v>
      </c>
      <c r="I2506" s="6" t="s">
        <v>32</v>
      </c>
      <c r="J2506" s="7">
        <v>44482</v>
      </c>
      <c r="K2506" s="6">
        <v>85</v>
      </c>
      <c r="L2506" s="6" t="s">
        <v>20</v>
      </c>
      <c r="M2506" s="8"/>
      <c r="O2506">
        <f t="shared" ref="O2506:O2569" si="641">COUNTBLANK(A2506:L2506)+COUNTIF(K2506,0)</f>
        <v>0</v>
      </c>
      <c r="Q2506" s="5" t="str">
        <f t="shared" si="626"/>
        <v>2571</v>
      </c>
      <c r="R2506" s="6" t="str">
        <f t="shared" si="627"/>
        <v>Chantell</v>
      </c>
      <c r="S2506" s="6" t="str">
        <f t="shared" si="628"/>
        <v>Saunders</v>
      </c>
      <c r="T2506" s="6" t="str">
        <f t="shared" si="629"/>
        <v>Mrs</v>
      </c>
      <c r="U2506" s="6" t="str">
        <f t="shared" si="630"/>
        <v>F</v>
      </c>
      <c r="V2506" s="6" t="str">
        <f t="shared" si="631"/>
        <v>30</v>
      </c>
      <c r="W2506" s="6" t="str">
        <f t="shared" si="632"/>
        <v>Juliette Road</v>
      </c>
      <c r="X2506" s="6" t="str">
        <f t="shared" si="633"/>
        <v>ad</v>
      </c>
      <c r="Y2506" s="6" t="str">
        <f t="shared" si="634"/>
        <v>Juliette Road</v>
      </c>
      <c r="Z2506" s="6" t="str">
        <f t="shared" si="635"/>
        <v>London</v>
      </c>
      <c r="AA2506" s="6" t="str">
        <f t="shared" si="636"/>
        <v>WC</v>
      </c>
      <c r="AB2506" s="7" t="str">
        <f t="shared" si="637"/>
        <v>44482</v>
      </c>
      <c r="AC2506" s="6" t="str">
        <f t="shared" si="638"/>
        <v>85</v>
      </c>
      <c r="AD2506" s="6" t="str">
        <f t="shared" si="639"/>
        <v>B</v>
      </c>
      <c r="AE2506" s="8" t="str">
        <f t="shared" si="640"/>
        <v/>
      </c>
    </row>
    <row r="2507" spans="1:31" x14ac:dyDescent="0.25">
      <c r="A2507" s="9">
        <v>2572</v>
      </c>
      <c r="B2507" s="10" t="s">
        <v>6606</v>
      </c>
      <c r="C2507" s="10" t="s">
        <v>2403</v>
      </c>
      <c r="D2507" s="10" t="s">
        <v>49</v>
      </c>
      <c r="E2507" s="10" t="s">
        <v>16</v>
      </c>
      <c r="F2507" s="10">
        <v>30</v>
      </c>
      <c r="G2507" s="10" t="s">
        <v>6607</v>
      </c>
      <c r="H2507" s="10" t="s">
        <v>5709</v>
      </c>
      <c r="I2507" s="10" t="s">
        <v>32</v>
      </c>
      <c r="J2507" s="11">
        <v>44243</v>
      </c>
      <c r="K2507" s="10">
        <v>37</v>
      </c>
      <c r="L2507" s="10" t="s">
        <v>44</v>
      </c>
      <c r="M2507" s="12"/>
      <c r="O2507">
        <f t="shared" si="641"/>
        <v>0</v>
      </c>
      <c r="Q2507" s="9" t="str">
        <f t="shared" si="626"/>
        <v>2572</v>
      </c>
      <c r="R2507" s="10" t="str">
        <f t="shared" si="627"/>
        <v>Demetrice</v>
      </c>
      <c r="S2507" s="10" t="str">
        <f t="shared" si="628"/>
        <v>Langston</v>
      </c>
      <c r="T2507" s="10" t="str">
        <f t="shared" si="629"/>
        <v>Miss</v>
      </c>
      <c r="U2507" s="10" t="str">
        <f t="shared" si="630"/>
        <v>F</v>
      </c>
      <c r="V2507" s="10" t="str">
        <f t="shared" si="631"/>
        <v>30</v>
      </c>
      <c r="W2507" s="10" t="str">
        <f t="shared" si="632"/>
        <v>Junction Villas</v>
      </c>
      <c r="X2507" s="10" t="str">
        <f t="shared" si="633"/>
        <v>as</v>
      </c>
      <c r="Y2507" s="10" t="str">
        <f t="shared" si="634"/>
        <v>Junction Villas</v>
      </c>
      <c r="Z2507" s="10" t="str">
        <f t="shared" si="635"/>
        <v>Wetherby</v>
      </c>
      <c r="AA2507" s="10" t="str">
        <f t="shared" si="636"/>
        <v>WC</v>
      </c>
      <c r="AB2507" s="11" t="str">
        <f t="shared" si="637"/>
        <v>44243</v>
      </c>
      <c r="AC2507" s="10" t="str">
        <f t="shared" si="638"/>
        <v>37</v>
      </c>
      <c r="AD2507" s="10" t="str">
        <f t="shared" si="639"/>
        <v>D</v>
      </c>
      <c r="AE2507" s="12" t="str">
        <f t="shared" si="640"/>
        <v/>
      </c>
    </row>
    <row r="2508" spans="1:31" x14ac:dyDescent="0.25">
      <c r="A2508" s="5">
        <v>2573</v>
      </c>
      <c r="B2508" s="6" t="s">
        <v>2510</v>
      </c>
      <c r="C2508" s="6" t="s">
        <v>6608</v>
      </c>
      <c r="D2508" s="6" t="s">
        <v>28</v>
      </c>
      <c r="E2508" s="6" t="s">
        <v>29</v>
      </c>
      <c r="F2508" s="6">
        <v>90</v>
      </c>
      <c r="G2508" s="6" t="s">
        <v>6609</v>
      </c>
      <c r="H2508" s="6" t="s">
        <v>2056</v>
      </c>
      <c r="I2508" s="6" t="s">
        <v>291</v>
      </c>
      <c r="J2508" s="7">
        <v>44518</v>
      </c>
      <c r="K2508" s="6">
        <v>76</v>
      </c>
      <c r="L2508" s="6" t="s">
        <v>20</v>
      </c>
      <c r="M2508" s="8"/>
      <c r="O2508">
        <f t="shared" si="641"/>
        <v>0</v>
      </c>
      <c r="Q2508" s="5" t="str">
        <f t="shared" si="626"/>
        <v>2573</v>
      </c>
      <c r="R2508" s="6" t="str">
        <f t="shared" si="627"/>
        <v>Grover</v>
      </c>
      <c r="S2508" s="6" t="str">
        <f t="shared" si="628"/>
        <v>Beal</v>
      </c>
      <c r="T2508" s="6" t="str">
        <f t="shared" si="629"/>
        <v>Mr</v>
      </c>
      <c r="U2508" s="6" t="str">
        <f t="shared" si="630"/>
        <v>M</v>
      </c>
      <c r="V2508" s="6" t="str">
        <f t="shared" si="631"/>
        <v>90</v>
      </c>
      <c r="W2508" s="6" t="str">
        <f t="shared" si="632"/>
        <v>Juniper Gardens</v>
      </c>
      <c r="X2508" s="6" t="str">
        <f t="shared" si="633"/>
        <v>ns</v>
      </c>
      <c r="Y2508" s="6" t="str">
        <f t="shared" si="634"/>
        <v>Juniper Gardens</v>
      </c>
      <c r="Z2508" s="6" t="str">
        <f t="shared" si="635"/>
        <v>Isle Of Coll</v>
      </c>
      <c r="AA2508" s="6" t="str">
        <f t="shared" si="636"/>
        <v>HS</v>
      </c>
      <c r="AB2508" s="7" t="str">
        <f t="shared" si="637"/>
        <v>44518</v>
      </c>
      <c r="AC2508" s="6" t="str">
        <f t="shared" si="638"/>
        <v>76</v>
      </c>
      <c r="AD2508" s="6" t="str">
        <f t="shared" si="639"/>
        <v>B</v>
      </c>
      <c r="AE2508" s="8" t="str">
        <f t="shared" si="640"/>
        <v/>
      </c>
    </row>
    <row r="2509" spans="1:31" x14ac:dyDescent="0.25">
      <c r="A2509" s="9">
        <v>2574</v>
      </c>
      <c r="B2509" s="10" t="s">
        <v>6610</v>
      </c>
      <c r="C2509" s="10" t="s">
        <v>6611</v>
      </c>
      <c r="D2509" s="10" t="s">
        <v>49</v>
      </c>
      <c r="E2509" s="10" t="s">
        <v>16</v>
      </c>
      <c r="F2509" s="10">
        <v>30</v>
      </c>
      <c r="G2509" s="10" t="s">
        <v>6612</v>
      </c>
      <c r="H2509" s="10" t="s">
        <v>6613</v>
      </c>
      <c r="I2509" s="10" t="s">
        <v>32</v>
      </c>
      <c r="J2509" s="11">
        <v>44525</v>
      </c>
      <c r="K2509" s="10">
        <v>21</v>
      </c>
      <c r="L2509" s="10" t="s">
        <v>39</v>
      </c>
      <c r="M2509" s="12"/>
      <c r="O2509">
        <f t="shared" si="641"/>
        <v>0</v>
      </c>
      <c r="Q2509" s="9" t="str">
        <f t="shared" si="626"/>
        <v>2574</v>
      </c>
      <c r="R2509" s="10" t="str">
        <f t="shared" si="627"/>
        <v>Milda</v>
      </c>
      <c r="S2509" s="10" t="str">
        <f t="shared" si="628"/>
        <v>Sheffield</v>
      </c>
      <c r="T2509" s="10" t="str">
        <f t="shared" si="629"/>
        <v>Miss</v>
      </c>
      <c r="U2509" s="10" t="str">
        <f t="shared" si="630"/>
        <v>F</v>
      </c>
      <c r="V2509" s="10" t="str">
        <f t="shared" si="631"/>
        <v>30</v>
      </c>
      <c r="W2509" s="10" t="str">
        <f t="shared" si="632"/>
        <v>Juno Way</v>
      </c>
      <c r="X2509" s="10" t="str">
        <f t="shared" si="633"/>
        <v>ay</v>
      </c>
      <c r="Y2509" s="10" t="str">
        <f t="shared" si="634"/>
        <v>Juno Way</v>
      </c>
      <c r="Z2509" s="10" t="str">
        <f t="shared" si="635"/>
        <v>Swanscombe</v>
      </c>
      <c r="AA2509" s="10" t="str">
        <f t="shared" si="636"/>
        <v>WC</v>
      </c>
      <c r="AB2509" s="11" t="str">
        <f t="shared" si="637"/>
        <v>44525</v>
      </c>
      <c r="AC2509" s="10" t="str">
        <f t="shared" si="638"/>
        <v>21</v>
      </c>
      <c r="AD2509" s="10" t="str">
        <f t="shared" si="639"/>
        <v>C1</v>
      </c>
      <c r="AE2509" s="12" t="str">
        <f t="shared" si="640"/>
        <v/>
      </c>
    </row>
    <row r="2510" spans="1:31" x14ac:dyDescent="0.25">
      <c r="A2510" s="5">
        <v>2575</v>
      </c>
      <c r="B2510" s="6" t="s">
        <v>254</v>
      </c>
      <c r="C2510" s="6" t="s">
        <v>6614</v>
      </c>
      <c r="D2510" s="6" t="s">
        <v>49</v>
      </c>
      <c r="E2510" s="6" t="s">
        <v>16</v>
      </c>
      <c r="F2510" s="6">
        <v>60</v>
      </c>
      <c r="G2510" s="6" t="s">
        <v>6615</v>
      </c>
      <c r="H2510" s="6" t="s">
        <v>1988</v>
      </c>
      <c r="I2510" s="6" t="s">
        <v>206</v>
      </c>
      <c r="J2510" s="7">
        <v>43708</v>
      </c>
      <c r="K2510" s="6">
        <v>52</v>
      </c>
      <c r="L2510" s="6" t="s">
        <v>78</v>
      </c>
      <c r="M2510" s="8"/>
      <c r="O2510">
        <f t="shared" si="641"/>
        <v>0</v>
      </c>
      <c r="Q2510" s="5" t="str">
        <f t="shared" si="626"/>
        <v>2575</v>
      </c>
      <c r="R2510" s="6" t="str">
        <f t="shared" si="627"/>
        <v>Odell</v>
      </c>
      <c r="S2510" s="6" t="str">
        <f t="shared" si="628"/>
        <v>Riley</v>
      </c>
      <c r="T2510" s="6" t="str">
        <f t="shared" si="629"/>
        <v>Miss</v>
      </c>
      <c r="U2510" s="6" t="str">
        <f t="shared" si="630"/>
        <v>F</v>
      </c>
      <c r="V2510" s="6" t="str">
        <f t="shared" si="631"/>
        <v>60</v>
      </c>
      <c r="W2510" s="6" t="str">
        <f t="shared" si="632"/>
        <v>Jupiter Way</v>
      </c>
      <c r="X2510" s="6" t="str">
        <f t="shared" si="633"/>
        <v>ay</v>
      </c>
      <c r="Y2510" s="6" t="str">
        <f t="shared" si="634"/>
        <v>Jupiter Way</v>
      </c>
      <c r="Z2510" s="6" t="str">
        <f t="shared" si="635"/>
        <v>Chesterfield</v>
      </c>
      <c r="AA2510" s="6" t="str">
        <f t="shared" si="636"/>
        <v>DH</v>
      </c>
      <c r="AB2510" s="7" t="str">
        <f t="shared" si="637"/>
        <v>43708</v>
      </c>
      <c r="AC2510" s="6" t="str">
        <f t="shared" si="638"/>
        <v>52</v>
      </c>
      <c r="AD2510" s="6" t="str">
        <f t="shared" si="639"/>
        <v>C2</v>
      </c>
      <c r="AE2510" s="8" t="str">
        <f t="shared" si="640"/>
        <v/>
      </c>
    </row>
    <row r="2511" spans="1:31" x14ac:dyDescent="0.25">
      <c r="A2511" s="9">
        <v>2576</v>
      </c>
      <c r="B2511" s="10" t="s">
        <v>6616</v>
      </c>
      <c r="C2511" s="10" t="s">
        <v>711</v>
      </c>
      <c r="D2511" s="10" t="s">
        <v>15</v>
      </c>
      <c r="E2511" s="10" t="s">
        <v>16</v>
      </c>
      <c r="F2511" s="10">
        <v>30</v>
      </c>
      <c r="G2511" s="10" t="s">
        <v>6617</v>
      </c>
      <c r="H2511" s="10" t="s">
        <v>896</v>
      </c>
      <c r="I2511" s="10" t="s">
        <v>144</v>
      </c>
      <c r="J2511" s="11">
        <v>44483</v>
      </c>
      <c r="K2511" s="10">
        <v>85</v>
      </c>
      <c r="L2511" s="10" t="s">
        <v>33</v>
      </c>
      <c r="M2511" s="12"/>
      <c r="O2511">
        <f t="shared" si="641"/>
        <v>0</v>
      </c>
      <c r="Q2511" s="9" t="str">
        <f t="shared" si="626"/>
        <v>2576</v>
      </c>
      <c r="R2511" s="10" t="str">
        <f t="shared" si="627"/>
        <v>Karla</v>
      </c>
      <c r="S2511" s="10" t="str">
        <f t="shared" si="628"/>
        <v>Gutierrez</v>
      </c>
      <c r="T2511" s="10" t="str">
        <f t="shared" si="629"/>
        <v>Mrs</v>
      </c>
      <c r="U2511" s="10" t="str">
        <f t="shared" si="630"/>
        <v>F</v>
      </c>
      <c r="V2511" s="10" t="str">
        <f t="shared" si="631"/>
        <v>30</v>
      </c>
      <c r="W2511" s="10" t="str">
        <f t="shared" si="632"/>
        <v>Justice Walk</v>
      </c>
      <c r="X2511" s="10" t="str">
        <f t="shared" si="633"/>
        <v>lk</v>
      </c>
      <c r="Y2511" s="10" t="str">
        <f t="shared" si="634"/>
        <v>Justice Walk</v>
      </c>
      <c r="Z2511" s="10" t="str">
        <f t="shared" si="635"/>
        <v>Gretna</v>
      </c>
      <c r="AA2511" s="10" t="str">
        <f t="shared" si="636"/>
        <v>UB</v>
      </c>
      <c r="AB2511" s="11" t="str">
        <f t="shared" si="637"/>
        <v>44483</v>
      </c>
      <c r="AC2511" s="10" t="str">
        <f t="shared" si="638"/>
        <v>85</v>
      </c>
      <c r="AD2511" s="10" t="str">
        <f t="shared" si="639"/>
        <v>A3</v>
      </c>
      <c r="AE2511" s="12" t="str">
        <f t="shared" si="640"/>
        <v/>
      </c>
    </row>
    <row r="2512" spans="1:31" x14ac:dyDescent="0.25">
      <c r="A2512" s="5">
        <v>2577</v>
      </c>
      <c r="B2512" s="6" t="s">
        <v>2750</v>
      </c>
      <c r="C2512" s="6" t="s">
        <v>3418</v>
      </c>
      <c r="D2512" s="6" t="s">
        <v>49</v>
      </c>
      <c r="E2512" s="6" t="s">
        <v>16</v>
      </c>
      <c r="F2512" s="6">
        <v>30</v>
      </c>
      <c r="G2512" s="6" t="s">
        <v>6618</v>
      </c>
      <c r="H2512" s="6" t="s">
        <v>522</v>
      </c>
      <c r="I2512" s="6" t="s">
        <v>32</v>
      </c>
      <c r="J2512" s="7">
        <v>44528</v>
      </c>
      <c r="K2512" s="6">
        <v>105</v>
      </c>
      <c r="L2512" s="6" t="s">
        <v>99</v>
      </c>
      <c r="M2512" s="8"/>
      <c r="O2512">
        <f t="shared" si="641"/>
        <v>0</v>
      </c>
      <c r="Q2512" s="5" t="str">
        <f t="shared" si="626"/>
        <v>2577</v>
      </c>
      <c r="R2512" s="6" t="str">
        <f t="shared" si="627"/>
        <v>Jessenia</v>
      </c>
      <c r="S2512" s="6" t="str">
        <f t="shared" si="628"/>
        <v>Worley</v>
      </c>
      <c r="T2512" s="6" t="str">
        <f t="shared" si="629"/>
        <v>Miss</v>
      </c>
      <c r="U2512" s="6" t="str">
        <f t="shared" si="630"/>
        <v>F</v>
      </c>
      <c r="V2512" s="6" t="str">
        <f t="shared" si="631"/>
        <v>30</v>
      </c>
      <c r="W2512" s="6" t="str">
        <f t="shared" si="632"/>
        <v>Karl Place</v>
      </c>
      <c r="X2512" s="6" t="str">
        <f t="shared" si="633"/>
        <v>ce</v>
      </c>
      <c r="Y2512" s="6" t="str">
        <f t="shared" si="634"/>
        <v>Karl Place</v>
      </c>
      <c r="Z2512" s="6" t="str">
        <f t="shared" si="635"/>
        <v>West Sussex</v>
      </c>
      <c r="AA2512" s="6" t="str">
        <f t="shared" si="636"/>
        <v>WC</v>
      </c>
      <c r="AB2512" s="7" t="str">
        <f t="shared" si="637"/>
        <v>44528</v>
      </c>
      <c r="AC2512" s="6" t="str">
        <f t="shared" si="638"/>
        <v>105</v>
      </c>
      <c r="AD2512" s="6" t="str">
        <f t="shared" si="639"/>
        <v>E</v>
      </c>
      <c r="AE2512" s="8" t="str">
        <f t="shared" si="640"/>
        <v/>
      </c>
    </row>
    <row r="2513" spans="1:31" x14ac:dyDescent="0.25">
      <c r="A2513" s="9">
        <v>2578</v>
      </c>
      <c r="B2513" s="10" t="s">
        <v>6619</v>
      </c>
      <c r="C2513" s="10" t="s">
        <v>4212</v>
      </c>
      <c r="D2513" s="10" t="s">
        <v>15</v>
      </c>
      <c r="E2513" s="10" t="s">
        <v>16</v>
      </c>
      <c r="F2513" s="10">
        <v>90</v>
      </c>
      <c r="G2513" s="10" t="s">
        <v>6620</v>
      </c>
      <c r="H2513" s="10" t="s">
        <v>5974</v>
      </c>
      <c r="I2513" s="10" t="s">
        <v>185</v>
      </c>
      <c r="J2513" s="11">
        <v>44064</v>
      </c>
      <c r="K2513" s="10">
        <v>57</v>
      </c>
      <c r="L2513" s="10" t="s">
        <v>44</v>
      </c>
      <c r="M2513" s="12"/>
      <c r="O2513">
        <f t="shared" si="641"/>
        <v>0</v>
      </c>
      <c r="Q2513" s="9" t="str">
        <f t="shared" si="626"/>
        <v>2578</v>
      </c>
      <c r="R2513" s="10" t="str">
        <f t="shared" si="627"/>
        <v>Janiece</v>
      </c>
      <c r="S2513" s="10" t="str">
        <f t="shared" si="628"/>
        <v>Townsend</v>
      </c>
      <c r="T2513" s="10" t="str">
        <f t="shared" si="629"/>
        <v>Mrs</v>
      </c>
      <c r="U2513" s="10" t="str">
        <f t="shared" si="630"/>
        <v>F</v>
      </c>
      <c r="V2513" s="10" t="str">
        <f t="shared" si="631"/>
        <v>90</v>
      </c>
      <c r="W2513" s="10" t="str">
        <f t="shared" si="632"/>
        <v>Karslake Terrace</v>
      </c>
      <c r="X2513" s="10" t="str">
        <f t="shared" si="633"/>
        <v>ce</v>
      </c>
      <c r="Y2513" s="10" t="str">
        <f t="shared" si="634"/>
        <v>Karslake Terrace</v>
      </c>
      <c r="Z2513" s="10" t="str">
        <f t="shared" si="635"/>
        <v>Fivemiletown</v>
      </c>
      <c r="AA2513" s="10" t="str">
        <f t="shared" si="636"/>
        <v>HX</v>
      </c>
      <c r="AB2513" s="11" t="str">
        <f t="shared" si="637"/>
        <v>44064</v>
      </c>
      <c r="AC2513" s="10" t="str">
        <f t="shared" si="638"/>
        <v>57</v>
      </c>
      <c r="AD2513" s="10" t="str">
        <f t="shared" si="639"/>
        <v>D</v>
      </c>
      <c r="AE2513" s="12" t="str">
        <f t="shared" si="640"/>
        <v/>
      </c>
    </row>
    <row r="2514" spans="1:31" x14ac:dyDescent="0.25">
      <c r="A2514" s="5">
        <v>2579</v>
      </c>
      <c r="B2514" s="6" t="s">
        <v>6621</v>
      </c>
      <c r="C2514" s="6" t="s">
        <v>4066</v>
      </c>
      <c r="D2514" s="6" t="s">
        <v>49</v>
      </c>
      <c r="E2514" s="6" t="s">
        <v>16</v>
      </c>
      <c r="F2514" s="6">
        <v>30</v>
      </c>
      <c r="G2514" s="6" t="s">
        <v>6622</v>
      </c>
      <c r="H2514" s="6" t="s">
        <v>3468</v>
      </c>
      <c r="I2514" s="6" t="s">
        <v>185</v>
      </c>
      <c r="J2514" s="7">
        <v>44542</v>
      </c>
      <c r="K2514" s="6">
        <v>99</v>
      </c>
      <c r="L2514" s="6" t="s">
        <v>33</v>
      </c>
      <c r="M2514" s="8"/>
      <c r="O2514">
        <f t="shared" si="641"/>
        <v>0</v>
      </c>
      <c r="Q2514" s="5" t="str">
        <f t="shared" si="626"/>
        <v>2579</v>
      </c>
      <c r="R2514" s="6" t="str">
        <f t="shared" si="627"/>
        <v>Keitha</v>
      </c>
      <c r="S2514" s="6" t="str">
        <f t="shared" si="628"/>
        <v>Brandt</v>
      </c>
      <c r="T2514" s="6" t="str">
        <f t="shared" si="629"/>
        <v>Miss</v>
      </c>
      <c r="U2514" s="6" t="str">
        <f t="shared" si="630"/>
        <v>F</v>
      </c>
      <c r="V2514" s="6" t="str">
        <f t="shared" si="631"/>
        <v>30</v>
      </c>
      <c r="W2514" s="6" t="str">
        <f t="shared" si="632"/>
        <v>Kashmir Road</v>
      </c>
      <c r="X2514" s="6" t="str">
        <f t="shared" si="633"/>
        <v>ad</v>
      </c>
      <c r="Y2514" s="6" t="str">
        <f t="shared" si="634"/>
        <v>Kashmir Road</v>
      </c>
      <c r="Z2514" s="6" t="str">
        <f t="shared" si="635"/>
        <v>Gosport</v>
      </c>
      <c r="AA2514" s="6" t="str">
        <f t="shared" si="636"/>
        <v>HX</v>
      </c>
      <c r="AB2514" s="7" t="str">
        <f t="shared" si="637"/>
        <v>44542</v>
      </c>
      <c r="AC2514" s="6" t="str">
        <f t="shared" si="638"/>
        <v>99</v>
      </c>
      <c r="AD2514" s="6" t="str">
        <f t="shared" si="639"/>
        <v>A3</v>
      </c>
      <c r="AE2514" s="8" t="str">
        <f t="shared" si="640"/>
        <v/>
      </c>
    </row>
    <row r="2515" spans="1:31" x14ac:dyDescent="0.25">
      <c r="A2515" s="9">
        <v>2580</v>
      </c>
      <c r="B2515" s="10" t="s">
        <v>6623</v>
      </c>
      <c r="C2515" s="10" t="s">
        <v>6624</v>
      </c>
      <c r="D2515" s="10" t="s">
        <v>15</v>
      </c>
      <c r="E2515" s="10" t="s">
        <v>16</v>
      </c>
      <c r="F2515" s="10">
        <v>60</v>
      </c>
      <c r="G2515" s="10" t="s">
        <v>6625</v>
      </c>
      <c r="H2515" s="10" t="s">
        <v>3742</v>
      </c>
      <c r="I2515" s="10" t="s">
        <v>122</v>
      </c>
      <c r="J2515" s="11">
        <v>44316</v>
      </c>
      <c r="K2515" s="10">
        <v>34</v>
      </c>
      <c r="L2515" s="10" t="s">
        <v>99</v>
      </c>
      <c r="M2515" s="12"/>
      <c r="O2515">
        <f t="shared" si="641"/>
        <v>0</v>
      </c>
      <c r="Q2515" s="9" t="str">
        <f t="shared" si="626"/>
        <v>2580</v>
      </c>
      <c r="R2515" s="10" t="str">
        <f t="shared" si="627"/>
        <v>Rosio</v>
      </c>
      <c r="S2515" s="10" t="str">
        <f t="shared" si="628"/>
        <v>Cochran</v>
      </c>
      <c r="T2515" s="10" t="str">
        <f t="shared" si="629"/>
        <v>Mrs</v>
      </c>
      <c r="U2515" s="10" t="str">
        <f t="shared" si="630"/>
        <v>F</v>
      </c>
      <c r="V2515" s="10" t="str">
        <f t="shared" si="631"/>
        <v>60</v>
      </c>
      <c r="W2515" s="10" t="str">
        <f t="shared" si="632"/>
        <v>Kean Street</v>
      </c>
      <c r="X2515" s="10" t="str">
        <f t="shared" si="633"/>
        <v>et</v>
      </c>
      <c r="Y2515" s="10" t="str">
        <f t="shared" si="634"/>
        <v>Kean Street</v>
      </c>
      <c r="Z2515" s="10" t="str">
        <f t="shared" si="635"/>
        <v>Llanwrda</v>
      </c>
      <c r="AA2515" s="10" t="str">
        <f t="shared" si="636"/>
        <v>WN</v>
      </c>
      <c r="AB2515" s="11" t="str">
        <f t="shared" si="637"/>
        <v>44316</v>
      </c>
      <c r="AC2515" s="10" t="str">
        <f t="shared" si="638"/>
        <v>34</v>
      </c>
      <c r="AD2515" s="10" t="str">
        <f t="shared" si="639"/>
        <v>E</v>
      </c>
      <c r="AE2515" s="12" t="str">
        <f t="shared" si="640"/>
        <v/>
      </c>
    </row>
    <row r="2516" spans="1:31" x14ac:dyDescent="0.25">
      <c r="A2516" s="5">
        <v>2581</v>
      </c>
      <c r="B2516" s="6" t="s">
        <v>6626</v>
      </c>
      <c r="C2516" s="6" t="s">
        <v>1709</v>
      </c>
      <c r="D2516" s="6" t="s">
        <v>15</v>
      </c>
      <c r="E2516" s="6" t="s">
        <v>16</v>
      </c>
      <c r="F2516" s="6">
        <v>30</v>
      </c>
      <c r="G2516" s="6" t="s">
        <v>6627</v>
      </c>
      <c r="H2516" s="6" t="s">
        <v>2202</v>
      </c>
      <c r="I2516" s="6" t="s">
        <v>32</v>
      </c>
      <c r="J2516" s="7">
        <v>44309</v>
      </c>
      <c r="K2516" s="6">
        <v>57</v>
      </c>
      <c r="L2516" s="6" t="s">
        <v>20</v>
      </c>
      <c r="M2516" s="8"/>
      <c r="O2516">
        <f t="shared" si="641"/>
        <v>0</v>
      </c>
      <c r="Q2516" s="5" t="str">
        <f t="shared" si="626"/>
        <v>2581</v>
      </c>
      <c r="R2516" s="6" t="str">
        <f t="shared" si="627"/>
        <v>Tresa</v>
      </c>
      <c r="S2516" s="6" t="str">
        <f t="shared" si="628"/>
        <v>Fenton</v>
      </c>
      <c r="T2516" s="6" t="str">
        <f t="shared" si="629"/>
        <v>Mrs</v>
      </c>
      <c r="U2516" s="6" t="str">
        <f t="shared" si="630"/>
        <v>F</v>
      </c>
      <c r="V2516" s="6" t="str">
        <f t="shared" si="631"/>
        <v>30</v>
      </c>
      <c r="W2516" s="6" t="str">
        <f t="shared" si="632"/>
        <v>Kedleston Walk</v>
      </c>
      <c r="X2516" s="6" t="str">
        <f t="shared" si="633"/>
        <v>lk</v>
      </c>
      <c r="Y2516" s="6" t="str">
        <f t="shared" si="634"/>
        <v>Kedleston Walk</v>
      </c>
      <c r="Z2516" s="6" t="str">
        <f t="shared" si="635"/>
        <v>Portland</v>
      </c>
      <c r="AA2516" s="6" t="str">
        <f t="shared" si="636"/>
        <v>WC</v>
      </c>
      <c r="AB2516" s="7" t="str">
        <f t="shared" si="637"/>
        <v>44309</v>
      </c>
      <c r="AC2516" s="6" t="str">
        <f t="shared" si="638"/>
        <v>57</v>
      </c>
      <c r="AD2516" s="6" t="str">
        <f t="shared" si="639"/>
        <v>B</v>
      </c>
      <c r="AE2516" s="8" t="str">
        <f t="shared" si="640"/>
        <v/>
      </c>
    </row>
    <row r="2517" spans="1:31" x14ac:dyDescent="0.25">
      <c r="A2517" s="9">
        <v>2582</v>
      </c>
      <c r="B2517" s="10" t="s">
        <v>6628</v>
      </c>
      <c r="C2517" s="10" t="s">
        <v>4488</v>
      </c>
      <c r="D2517" s="10" t="s">
        <v>49</v>
      </c>
      <c r="E2517" s="10" t="s">
        <v>16</v>
      </c>
      <c r="F2517" s="10">
        <v>30</v>
      </c>
      <c r="G2517" s="10" t="s">
        <v>6629</v>
      </c>
      <c r="H2517" s="10" t="s">
        <v>3230</v>
      </c>
      <c r="I2517" s="10" t="s">
        <v>185</v>
      </c>
      <c r="J2517" s="11">
        <v>44559</v>
      </c>
      <c r="K2517" s="10">
        <v>22</v>
      </c>
      <c r="L2517" s="10" t="s">
        <v>99</v>
      </c>
      <c r="M2517" s="12"/>
      <c r="O2517">
        <f t="shared" si="641"/>
        <v>0</v>
      </c>
      <c r="Q2517" s="9" t="str">
        <f t="shared" si="626"/>
        <v>2582</v>
      </c>
      <c r="R2517" s="10" t="str">
        <f t="shared" si="627"/>
        <v>Dacia</v>
      </c>
      <c r="S2517" s="10" t="str">
        <f t="shared" si="628"/>
        <v>Ball</v>
      </c>
      <c r="T2517" s="10" t="str">
        <f t="shared" si="629"/>
        <v>Miss</v>
      </c>
      <c r="U2517" s="10" t="str">
        <f t="shared" si="630"/>
        <v>F</v>
      </c>
      <c r="V2517" s="10" t="str">
        <f t="shared" si="631"/>
        <v>30</v>
      </c>
      <c r="W2517" s="10" t="str">
        <f t="shared" si="632"/>
        <v>Keeling Road</v>
      </c>
      <c r="X2517" s="10" t="str">
        <f t="shared" si="633"/>
        <v>ad</v>
      </c>
      <c r="Y2517" s="10" t="str">
        <f t="shared" si="634"/>
        <v>Keeling Road</v>
      </c>
      <c r="Z2517" s="10" t="str">
        <f t="shared" si="635"/>
        <v>Forsinard</v>
      </c>
      <c r="AA2517" s="10" t="str">
        <f t="shared" si="636"/>
        <v>HX</v>
      </c>
      <c r="AB2517" s="11" t="str">
        <f t="shared" si="637"/>
        <v>44559</v>
      </c>
      <c r="AC2517" s="10" t="str">
        <f t="shared" si="638"/>
        <v>22</v>
      </c>
      <c r="AD2517" s="10" t="str">
        <f t="shared" si="639"/>
        <v>E</v>
      </c>
      <c r="AE2517" s="12" t="str">
        <f t="shared" si="640"/>
        <v/>
      </c>
    </row>
    <row r="2518" spans="1:31" x14ac:dyDescent="0.25">
      <c r="A2518" s="9">
        <v>2584</v>
      </c>
      <c r="B2518" s="10" t="s">
        <v>6349</v>
      </c>
      <c r="C2518" s="10" t="s">
        <v>6630</v>
      </c>
      <c r="D2518" s="10" t="s">
        <v>15</v>
      </c>
      <c r="E2518" s="10" t="s">
        <v>16</v>
      </c>
      <c r="F2518" s="10">
        <v>30</v>
      </c>
      <c r="G2518" s="10" t="s">
        <v>6631</v>
      </c>
      <c r="H2518" s="10" t="s">
        <v>6632</v>
      </c>
      <c r="I2518" s="10" t="s">
        <v>206</v>
      </c>
      <c r="J2518" s="11">
        <v>43945</v>
      </c>
      <c r="K2518" s="10">
        <v>23</v>
      </c>
      <c r="L2518" s="10" t="s">
        <v>62</v>
      </c>
      <c r="M2518" s="12"/>
      <c r="O2518">
        <f t="shared" si="641"/>
        <v>0</v>
      </c>
      <c r="Q2518" s="9" t="str">
        <f t="shared" si="626"/>
        <v>2584</v>
      </c>
      <c r="R2518" s="10" t="str">
        <f t="shared" si="627"/>
        <v>Ernestina</v>
      </c>
      <c r="S2518" s="10" t="str">
        <f t="shared" si="628"/>
        <v>Steward</v>
      </c>
      <c r="T2518" s="10" t="str">
        <f t="shared" si="629"/>
        <v>Mrs</v>
      </c>
      <c r="U2518" s="10" t="str">
        <f t="shared" si="630"/>
        <v>F</v>
      </c>
      <c r="V2518" s="10" t="str">
        <f t="shared" si="631"/>
        <v>30</v>
      </c>
      <c r="W2518" s="10" t="str">
        <f t="shared" si="632"/>
        <v>Kelland Road</v>
      </c>
      <c r="X2518" s="10" t="str">
        <f t="shared" si="633"/>
        <v>ad</v>
      </c>
      <c r="Y2518" s="10" t="str">
        <f t="shared" si="634"/>
        <v>Kelland Road</v>
      </c>
      <c r="Z2518" s="10" t="str">
        <f t="shared" si="635"/>
        <v>Chigwell</v>
      </c>
      <c r="AA2518" s="10" t="str">
        <f t="shared" si="636"/>
        <v>DH</v>
      </c>
      <c r="AB2518" s="11" t="str">
        <f t="shared" si="637"/>
        <v>43945</v>
      </c>
      <c r="AC2518" s="10" t="str">
        <f t="shared" si="638"/>
        <v>23</v>
      </c>
      <c r="AD2518" s="10" t="str">
        <f t="shared" si="639"/>
        <v>C4</v>
      </c>
      <c r="AE2518" s="12" t="str">
        <f t="shared" si="640"/>
        <v/>
      </c>
    </row>
    <row r="2519" spans="1:31" x14ac:dyDescent="0.25">
      <c r="A2519" s="5">
        <v>2585</v>
      </c>
      <c r="B2519" s="6" t="s">
        <v>6633</v>
      </c>
      <c r="C2519" s="6" t="s">
        <v>6634</v>
      </c>
      <c r="D2519" s="6" t="s">
        <v>28</v>
      </c>
      <c r="E2519" s="6" t="s">
        <v>29</v>
      </c>
      <c r="F2519" s="6">
        <v>90</v>
      </c>
      <c r="G2519" s="6" t="s">
        <v>6635</v>
      </c>
      <c r="H2519" s="6" t="s">
        <v>698</v>
      </c>
      <c r="I2519" s="6" t="s">
        <v>699</v>
      </c>
      <c r="J2519" s="7">
        <v>43984</v>
      </c>
      <c r="K2519" s="6">
        <v>31</v>
      </c>
      <c r="L2519" s="6" t="s">
        <v>39</v>
      </c>
      <c r="M2519" s="8"/>
      <c r="O2519">
        <f t="shared" si="641"/>
        <v>0</v>
      </c>
      <c r="Q2519" s="5" t="str">
        <f t="shared" si="626"/>
        <v>2585</v>
      </c>
      <c r="R2519" s="6" t="str">
        <f t="shared" si="627"/>
        <v>Manual</v>
      </c>
      <c r="S2519" s="6" t="str">
        <f t="shared" si="628"/>
        <v>Sanders</v>
      </c>
      <c r="T2519" s="6" t="str">
        <f t="shared" si="629"/>
        <v>Mr</v>
      </c>
      <c r="U2519" s="6" t="str">
        <f t="shared" si="630"/>
        <v>M</v>
      </c>
      <c r="V2519" s="6" t="str">
        <f t="shared" si="631"/>
        <v>90</v>
      </c>
      <c r="W2519" s="6" t="str">
        <f t="shared" si="632"/>
        <v>Kellett Road</v>
      </c>
      <c r="X2519" s="6" t="str">
        <f t="shared" si="633"/>
        <v>ad</v>
      </c>
      <c r="Y2519" s="6" t="str">
        <f t="shared" si="634"/>
        <v>Kellett Road</v>
      </c>
      <c r="Z2519" s="6" t="str">
        <f t="shared" si="635"/>
        <v>Billingham</v>
      </c>
      <c r="AA2519" s="6" t="str">
        <f t="shared" si="636"/>
        <v>CM</v>
      </c>
      <c r="AB2519" s="7" t="str">
        <f t="shared" si="637"/>
        <v>43984</v>
      </c>
      <c r="AC2519" s="6" t="str">
        <f t="shared" si="638"/>
        <v>31</v>
      </c>
      <c r="AD2519" s="6" t="str">
        <f t="shared" si="639"/>
        <v>C1</v>
      </c>
      <c r="AE2519" s="8" t="str">
        <f t="shared" si="640"/>
        <v/>
      </c>
    </row>
    <row r="2520" spans="1:31" x14ac:dyDescent="0.25">
      <c r="A2520" s="9">
        <v>2586</v>
      </c>
      <c r="B2520" s="10" t="s">
        <v>1649</v>
      </c>
      <c r="C2520" s="10" t="s">
        <v>6636</v>
      </c>
      <c r="D2520" s="10" t="s">
        <v>28</v>
      </c>
      <c r="E2520" s="10" t="s">
        <v>29</v>
      </c>
      <c r="F2520" s="10">
        <v>60</v>
      </c>
      <c r="G2520" s="10" t="s">
        <v>6635</v>
      </c>
      <c r="H2520" s="10" t="s">
        <v>530</v>
      </c>
      <c r="I2520" s="10" t="s">
        <v>32</v>
      </c>
      <c r="J2520" s="11">
        <v>44430</v>
      </c>
      <c r="K2520" s="10">
        <v>7</v>
      </c>
      <c r="L2520" s="10" t="s">
        <v>33</v>
      </c>
      <c r="M2520" s="12"/>
      <c r="O2520">
        <f t="shared" si="641"/>
        <v>0</v>
      </c>
      <c r="Q2520" s="9" t="str">
        <f t="shared" si="626"/>
        <v>2586</v>
      </c>
      <c r="R2520" s="10" t="str">
        <f t="shared" si="627"/>
        <v>Gordon</v>
      </c>
      <c r="S2520" s="10" t="str">
        <f t="shared" si="628"/>
        <v>Mcgrath</v>
      </c>
      <c r="T2520" s="10" t="str">
        <f t="shared" si="629"/>
        <v>Mr</v>
      </c>
      <c r="U2520" s="10" t="str">
        <f t="shared" si="630"/>
        <v>M</v>
      </c>
      <c r="V2520" s="10" t="str">
        <f t="shared" si="631"/>
        <v>60</v>
      </c>
      <c r="W2520" s="10" t="str">
        <f t="shared" si="632"/>
        <v>Kellett Road</v>
      </c>
      <c r="X2520" s="10" t="str">
        <f t="shared" si="633"/>
        <v>ad</v>
      </c>
      <c r="Y2520" s="10" t="str">
        <f t="shared" si="634"/>
        <v>Kellett Road</v>
      </c>
      <c r="Z2520" s="10" t="str">
        <f t="shared" si="635"/>
        <v>Moelfre</v>
      </c>
      <c r="AA2520" s="10" t="str">
        <f t="shared" si="636"/>
        <v>WC</v>
      </c>
      <c r="AB2520" s="11" t="str">
        <f t="shared" si="637"/>
        <v>44430</v>
      </c>
      <c r="AC2520" s="10" t="str">
        <f t="shared" si="638"/>
        <v>7</v>
      </c>
      <c r="AD2520" s="10" t="str">
        <f t="shared" si="639"/>
        <v>A3</v>
      </c>
      <c r="AE2520" s="12" t="str">
        <f t="shared" si="640"/>
        <v/>
      </c>
    </row>
    <row r="2521" spans="1:31" x14ac:dyDescent="0.25">
      <c r="A2521" s="5">
        <v>2587</v>
      </c>
      <c r="B2521" s="6" t="s">
        <v>6637</v>
      </c>
      <c r="C2521" s="6" t="s">
        <v>74</v>
      </c>
      <c r="D2521" s="6" t="s">
        <v>90</v>
      </c>
      <c r="E2521" s="6" t="s">
        <v>16</v>
      </c>
      <c r="F2521" s="6">
        <v>60</v>
      </c>
      <c r="G2521" s="6" t="s">
        <v>6635</v>
      </c>
      <c r="H2521" s="6" t="s">
        <v>1301</v>
      </c>
      <c r="I2521" s="6" t="s">
        <v>32</v>
      </c>
      <c r="J2521" s="7">
        <v>44277</v>
      </c>
      <c r="K2521" s="6">
        <v>98</v>
      </c>
      <c r="L2521" s="6" t="s">
        <v>62</v>
      </c>
      <c r="M2521" s="8"/>
      <c r="O2521">
        <f t="shared" si="641"/>
        <v>0</v>
      </c>
      <c r="Q2521" s="5" t="str">
        <f t="shared" si="626"/>
        <v>2587</v>
      </c>
      <c r="R2521" s="6" t="str">
        <f t="shared" si="627"/>
        <v>Kiesha</v>
      </c>
      <c r="S2521" s="6" t="str">
        <f t="shared" si="628"/>
        <v>Link</v>
      </c>
      <c r="T2521" s="6" t="str">
        <f t="shared" si="629"/>
        <v>Dr</v>
      </c>
      <c r="U2521" s="6" t="str">
        <f t="shared" si="630"/>
        <v>F</v>
      </c>
      <c r="V2521" s="6" t="str">
        <f t="shared" si="631"/>
        <v>60</v>
      </c>
      <c r="W2521" s="6" t="str">
        <f t="shared" si="632"/>
        <v>Kellett Road</v>
      </c>
      <c r="X2521" s="6" t="str">
        <f t="shared" si="633"/>
        <v>ad</v>
      </c>
      <c r="Y2521" s="6" t="str">
        <f t="shared" si="634"/>
        <v>Kellett Road</v>
      </c>
      <c r="Z2521" s="6" t="str">
        <f t="shared" si="635"/>
        <v>Ulverston</v>
      </c>
      <c r="AA2521" s="6" t="str">
        <f t="shared" si="636"/>
        <v>WC</v>
      </c>
      <c r="AB2521" s="7" t="str">
        <f t="shared" si="637"/>
        <v>44277</v>
      </c>
      <c r="AC2521" s="6" t="str">
        <f t="shared" si="638"/>
        <v>98</v>
      </c>
      <c r="AD2521" s="6" t="str">
        <f t="shared" si="639"/>
        <v>C4</v>
      </c>
      <c r="AE2521" s="8" t="str">
        <f t="shared" si="640"/>
        <v/>
      </c>
    </row>
    <row r="2522" spans="1:31" x14ac:dyDescent="0.25">
      <c r="A2522" s="5">
        <v>2589</v>
      </c>
      <c r="B2522" s="6" t="s">
        <v>6638</v>
      </c>
      <c r="C2522" s="6" t="s">
        <v>2737</v>
      </c>
      <c r="D2522" s="6" t="s">
        <v>49</v>
      </c>
      <c r="E2522" s="6" t="s">
        <v>16</v>
      </c>
      <c r="F2522" s="6">
        <v>30</v>
      </c>
      <c r="G2522" s="6" t="s">
        <v>6639</v>
      </c>
      <c r="H2522" s="6" t="s">
        <v>3289</v>
      </c>
      <c r="I2522" s="6" t="s">
        <v>32</v>
      </c>
      <c r="J2522" s="7">
        <v>44069</v>
      </c>
      <c r="K2522" s="6">
        <v>52</v>
      </c>
      <c r="L2522" s="6" t="s">
        <v>33</v>
      </c>
      <c r="M2522" s="8"/>
      <c r="O2522">
        <f t="shared" si="641"/>
        <v>0</v>
      </c>
      <c r="Q2522" s="5" t="str">
        <f t="shared" si="626"/>
        <v>2589</v>
      </c>
      <c r="R2522" s="6" t="str">
        <f t="shared" si="627"/>
        <v>Rosenda</v>
      </c>
      <c r="S2522" s="6" t="str">
        <f t="shared" si="628"/>
        <v>Gorman</v>
      </c>
      <c r="T2522" s="6" t="str">
        <f t="shared" si="629"/>
        <v>Miss</v>
      </c>
      <c r="U2522" s="6" t="str">
        <f t="shared" si="630"/>
        <v>F</v>
      </c>
      <c r="V2522" s="6" t="str">
        <f t="shared" si="631"/>
        <v>30</v>
      </c>
      <c r="W2522" s="6" t="str">
        <f t="shared" si="632"/>
        <v>Kelmscott Gardens</v>
      </c>
      <c r="X2522" s="6" t="str">
        <f t="shared" si="633"/>
        <v>ns</v>
      </c>
      <c r="Y2522" s="6" t="str">
        <f t="shared" si="634"/>
        <v>Kelmscott Gardens</v>
      </c>
      <c r="Z2522" s="6" t="str">
        <f t="shared" si="635"/>
        <v>Westerham</v>
      </c>
      <c r="AA2522" s="6" t="str">
        <f t="shared" si="636"/>
        <v>WC</v>
      </c>
      <c r="AB2522" s="7" t="str">
        <f t="shared" si="637"/>
        <v>44069</v>
      </c>
      <c r="AC2522" s="6" t="str">
        <f t="shared" si="638"/>
        <v>52</v>
      </c>
      <c r="AD2522" s="6" t="str">
        <f t="shared" si="639"/>
        <v>A3</v>
      </c>
      <c r="AE2522" s="8" t="str">
        <f t="shared" si="640"/>
        <v/>
      </c>
    </row>
    <row r="2523" spans="1:31" x14ac:dyDescent="0.25">
      <c r="A2523" s="9">
        <v>2590</v>
      </c>
      <c r="B2523" s="10" t="s">
        <v>2399</v>
      </c>
      <c r="C2523" s="10" t="s">
        <v>4542</v>
      </c>
      <c r="D2523" s="10" t="s">
        <v>28</v>
      </c>
      <c r="E2523" s="10" t="s">
        <v>29</v>
      </c>
      <c r="F2523" s="10">
        <v>60</v>
      </c>
      <c r="G2523" s="10" t="s">
        <v>6640</v>
      </c>
      <c r="H2523" s="10" t="s">
        <v>1331</v>
      </c>
      <c r="I2523" s="10" t="s">
        <v>127</v>
      </c>
      <c r="J2523" s="11">
        <v>43942</v>
      </c>
      <c r="K2523" s="10">
        <v>26</v>
      </c>
      <c r="L2523" s="10" t="s">
        <v>157</v>
      </c>
      <c r="M2523" s="12"/>
      <c r="O2523">
        <f t="shared" si="641"/>
        <v>0</v>
      </c>
      <c r="Q2523" s="9" t="str">
        <f t="shared" si="626"/>
        <v>2590</v>
      </c>
      <c r="R2523" s="10" t="str">
        <f t="shared" si="627"/>
        <v>Hunter</v>
      </c>
      <c r="S2523" s="10" t="str">
        <f t="shared" si="628"/>
        <v>Mullins</v>
      </c>
      <c r="T2523" s="10" t="str">
        <f t="shared" si="629"/>
        <v>Mr</v>
      </c>
      <c r="U2523" s="10" t="str">
        <f t="shared" si="630"/>
        <v>M</v>
      </c>
      <c r="V2523" s="10" t="str">
        <f t="shared" si="631"/>
        <v>60</v>
      </c>
      <c r="W2523" s="10" t="str">
        <f t="shared" si="632"/>
        <v>Kempson Road</v>
      </c>
      <c r="X2523" s="10" t="str">
        <f t="shared" si="633"/>
        <v>ad</v>
      </c>
      <c r="Y2523" s="10" t="str">
        <f t="shared" si="634"/>
        <v>Kempson Road</v>
      </c>
      <c r="Z2523" s="10" t="str">
        <f t="shared" si="635"/>
        <v>Callington</v>
      </c>
      <c r="AA2523" s="10" t="str">
        <f t="shared" si="636"/>
        <v>WS</v>
      </c>
      <c r="AB2523" s="11" t="str">
        <f t="shared" si="637"/>
        <v>43942</v>
      </c>
      <c r="AC2523" s="10" t="str">
        <f t="shared" si="638"/>
        <v>26</v>
      </c>
      <c r="AD2523" s="10" t="str">
        <f t="shared" si="639"/>
        <v>C3</v>
      </c>
      <c r="AE2523" s="12" t="str">
        <f t="shared" si="640"/>
        <v/>
      </c>
    </row>
    <row r="2524" spans="1:31" x14ac:dyDescent="0.25">
      <c r="A2524" s="5">
        <v>2591</v>
      </c>
      <c r="B2524" s="6" t="s">
        <v>6641</v>
      </c>
      <c r="C2524" s="6" t="s">
        <v>6642</v>
      </c>
      <c r="D2524" s="6" t="s">
        <v>28</v>
      </c>
      <c r="E2524" s="6" t="s">
        <v>29</v>
      </c>
      <c r="F2524" s="6">
        <v>60</v>
      </c>
      <c r="G2524" s="6" t="s">
        <v>6640</v>
      </c>
      <c r="H2524" s="6" t="s">
        <v>3416</v>
      </c>
      <c r="I2524" s="6" t="s">
        <v>38</v>
      </c>
      <c r="J2524" s="7">
        <v>43885</v>
      </c>
      <c r="K2524" s="6">
        <v>47</v>
      </c>
      <c r="L2524" s="6" t="s">
        <v>62</v>
      </c>
      <c r="M2524" s="8"/>
      <c r="O2524">
        <f t="shared" si="641"/>
        <v>0</v>
      </c>
      <c r="Q2524" s="5" t="str">
        <f t="shared" si="626"/>
        <v>2591</v>
      </c>
      <c r="R2524" s="6" t="str">
        <f t="shared" si="627"/>
        <v>Ivan</v>
      </c>
      <c r="S2524" s="6" t="str">
        <f t="shared" si="628"/>
        <v>Morse</v>
      </c>
      <c r="T2524" s="6" t="str">
        <f t="shared" si="629"/>
        <v>Mr</v>
      </c>
      <c r="U2524" s="6" t="str">
        <f t="shared" si="630"/>
        <v>M</v>
      </c>
      <c r="V2524" s="6" t="str">
        <f t="shared" si="631"/>
        <v>60</v>
      </c>
      <c r="W2524" s="6" t="str">
        <f t="shared" si="632"/>
        <v>Kempson Road</v>
      </c>
      <c r="X2524" s="6" t="str">
        <f t="shared" si="633"/>
        <v>ad</v>
      </c>
      <c r="Y2524" s="6" t="str">
        <f t="shared" si="634"/>
        <v>Kempson Road</v>
      </c>
      <c r="Z2524" s="6" t="str">
        <f t="shared" si="635"/>
        <v>Downpatrick</v>
      </c>
      <c r="AA2524" s="6" t="str">
        <f t="shared" si="636"/>
        <v>RM</v>
      </c>
      <c r="AB2524" s="7" t="str">
        <f t="shared" si="637"/>
        <v>43885</v>
      </c>
      <c r="AC2524" s="6" t="str">
        <f t="shared" si="638"/>
        <v>47</v>
      </c>
      <c r="AD2524" s="6" t="str">
        <f t="shared" si="639"/>
        <v>C4</v>
      </c>
      <c r="AE2524" s="8" t="str">
        <f t="shared" si="640"/>
        <v/>
      </c>
    </row>
    <row r="2525" spans="1:31" x14ac:dyDescent="0.25">
      <c r="A2525" s="9">
        <v>2592</v>
      </c>
      <c r="B2525" s="10" t="s">
        <v>6643</v>
      </c>
      <c r="C2525" s="10" t="s">
        <v>6415</v>
      </c>
      <c r="D2525" s="10" t="s">
        <v>15</v>
      </c>
      <c r="E2525" s="10" t="s">
        <v>16</v>
      </c>
      <c r="F2525" s="10">
        <v>90</v>
      </c>
      <c r="G2525" s="10" t="s">
        <v>6644</v>
      </c>
      <c r="H2525" s="10" t="s">
        <v>335</v>
      </c>
      <c r="I2525" s="10" t="s">
        <v>171</v>
      </c>
      <c r="J2525" s="11">
        <v>44219</v>
      </c>
      <c r="K2525" s="10">
        <v>73</v>
      </c>
      <c r="L2525" s="10" t="s">
        <v>157</v>
      </c>
      <c r="M2525" s="12"/>
      <c r="O2525">
        <f t="shared" si="641"/>
        <v>0</v>
      </c>
      <c r="Q2525" s="9" t="str">
        <f t="shared" si="626"/>
        <v>2592</v>
      </c>
      <c r="R2525" s="10" t="str">
        <f t="shared" si="627"/>
        <v>Neva</v>
      </c>
      <c r="S2525" s="10" t="str">
        <f t="shared" si="628"/>
        <v>Manuel</v>
      </c>
      <c r="T2525" s="10" t="str">
        <f t="shared" si="629"/>
        <v>Mrs</v>
      </c>
      <c r="U2525" s="10" t="str">
        <f t="shared" si="630"/>
        <v>F</v>
      </c>
      <c r="V2525" s="10" t="str">
        <f t="shared" si="631"/>
        <v>90</v>
      </c>
      <c r="W2525" s="10" t="str">
        <f t="shared" si="632"/>
        <v>Kendal Place</v>
      </c>
      <c r="X2525" s="10" t="str">
        <f t="shared" si="633"/>
        <v>ce</v>
      </c>
      <c r="Y2525" s="10" t="str">
        <f t="shared" si="634"/>
        <v>Kendal Place</v>
      </c>
      <c r="Z2525" s="10" t="str">
        <f t="shared" si="635"/>
        <v>Cinderford</v>
      </c>
      <c r="AA2525" s="10" t="str">
        <f t="shared" si="636"/>
        <v>PR</v>
      </c>
      <c r="AB2525" s="11" t="str">
        <f t="shared" si="637"/>
        <v>44219</v>
      </c>
      <c r="AC2525" s="10" t="str">
        <f t="shared" si="638"/>
        <v>73</v>
      </c>
      <c r="AD2525" s="10" t="str">
        <f t="shared" si="639"/>
        <v>C3</v>
      </c>
      <c r="AE2525" s="12" t="str">
        <f t="shared" si="640"/>
        <v/>
      </c>
    </row>
    <row r="2526" spans="1:31" x14ac:dyDescent="0.25">
      <c r="A2526" s="5">
        <v>2593</v>
      </c>
      <c r="B2526" s="6" t="s">
        <v>4301</v>
      </c>
      <c r="C2526" s="6" t="s">
        <v>2023</v>
      </c>
      <c r="D2526" s="6" t="s">
        <v>28</v>
      </c>
      <c r="E2526" s="6" t="s">
        <v>29</v>
      </c>
      <c r="F2526" s="6">
        <v>30</v>
      </c>
      <c r="G2526" s="6" t="s">
        <v>6645</v>
      </c>
      <c r="H2526" s="6" t="s">
        <v>4053</v>
      </c>
      <c r="I2526" s="6" t="s">
        <v>4054</v>
      </c>
      <c r="J2526" s="7">
        <v>43571</v>
      </c>
      <c r="K2526" s="6">
        <v>73</v>
      </c>
      <c r="L2526" s="6" t="s">
        <v>99</v>
      </c>
      <c r="M2526" s="8"/>
      <c r="O2526">
        <f t="shared" si="641"/>
        <v>0</v>
      </c>
      <c r="Q2526" s="5" t="str">
        <f t="shared" si="626"/>
        <v>2593</v>
      </c>
      <c r="R2526" s="6" t="str">
        <f t="shared" si="627"/>
        <v>Kieth</v>
      </c>
      <c r="S2526" s="6" t="str">
        <f t="shared" si="628"/>
        <v>Weston</v>
      </c>
      <c r="T2526" s="6" t="str">
        <f t="shared" si="629"/>
        <v>Mr</v>
      </c>
      <c r="U2526" s="6" t="str">
        <f t="shared" si="630"/>
        <v>M</v>
      </c>
      <c r="V2526" s="6" t="str">
        <f t="shared" si="631"/>
        <v>30</v>
      </c>
      <c r="W2526" s="6" t="str">
        <f t="shared" si="632"/>
        <v>Kender Place</v>
      </c>
      <c r="X2526" s="6" t="str">
        <f t="shared" si="633"/>
        <v>ce</v>
      </c>
      <c r="Y2526" s="6" t="str">
        <f t="shared" si="634"/>
        <v>Kender Place</v>
      </c>
      <c r="Z2526" s="6" t="str">
        <f t="shared" si="635"/>
        <v>Berwick-Upon-Tweed</v>
      </c>
      <c r="AA2526" s="6" t="str">
        <f t="shared" si="636"/>
        <v>KW</v>
      </c>
      <c r="AB2526" s="7" t="str">
        <f t="shared" si="637"/>
        <v>43571</v>
      </c>
      <c r="AC2526" s="6" t="str">
        <f t="shared" si="638"/>
        <v>73</v>
      </c>
      <c r="AD2526" s="6" t="str">
        <f t="shared" si="639"/>
        <v>E</v>
      </c>
      <c r="AE2526" s="8" t="str">
        <f t="shared" si="640"/>
        <v/>
      </c>
    </row>
    <row r="2527" spans="1:31" x14ac:dyDescent="0.25">
      <c r="A2527" s="9">
        <v>2594</v>
      </c>
      <c r="B2527" s="10" t="s">
        <v>1347</v>
      </c>
      <c r="C2527" s="10" t="s">
        <v>4841</v>
      </c>
      <c r="D2527" s="10" t="s">
        <v>115</v>
      </c>
      <c r="E2527" s="10" t="s">
        <v>16</v>
      </c>
      <c r="F2527" s="10">
        <v>90</v>
      </c>
      <c r="G2527" s="10" t="s">
        <v>6646</v>
      </c>
      <c r="H2527" s="10" t="s">
        <v>3567</v>
      </c>
      <c r="I2527" s="10" t="s">
        <v>1569</v>
      </c>
      <c r="J2527" s="11">
        <v>44477</v>
      </c>
      <c r="K2527" s="10">
        <v>41</v>
      </c>
      <c r="L2527" s="10" t="s">
        <v>44</v>
      </c>
      <c r="M2527" s="12"/>
      <c r="O2527">
        <f t="shared" si="641"/>
        <v>0</v>
      </c>
      <c r="Q2527" s="9" t="str">
        <f t="shared" si="626"/>
        <v>2594</v>
      </c>
      <c r="R2527" s="10" t="str">
        <f t="shared" si="627"/>
        <v>Blake</v>
      </c>
      <c r="S2527" s="10" t="str">
        <f t="shared" si="628"/>
        <v>Oliver</v>
      </c>
      <c r="T2527" s="10" t="str">
        <f t="shared" si="629"/>
        <v>Prof</v>
      </c>
      <c r="U2527" s="10" t="str">
        <f t="shared" si="630"/>
        <v>F</v>
      </c>
      <c r="V2527" s="10" t="str">
        <f t="shared" si="631"/>
        <v>90</v>
      </c>
      <c r="W2527" s="10" t="str">
        <f t="shared" si="632"/>
        <v>Kender Street</v>
      </c>
      <c r="X2527" s="10" t="str">
        <f t="shared" si="633"/>
        <v>et</v>
      </c>
      <c r="Y2527" s="10" t="str">
        <f t="shared" si="634"/>
        <v>Kender Street</v>
      </c>
      <c r="Z2527" s="10" t="str">
        <f t="shared" si="635"/>
        <v>Great Missenden</v>
      </c>
      <c r="AA2527" s="10" t="str">
        <f t="shared" si="636"/>
        <v>NG</v>
      </c>
      <c r="AB2527" s="11" t="str">
        <f t="shared" si="637"/>
        <v>44477</v>
      </c>
      <c r="AC2527" s="10" t="str">
        <f t="shared" si="638"/>
        <v>41</v>
      </c>
      <c r="AD2527" s="10" t="str">
        <f t="shared" si="639"/>
        <v>D</v>
      </c>
      <c r="AE2527" s="12" t="str">
        <f t="shared" si="640"/>
        <v/>
      </c>
    </row>
    <row r="2528" spans="1:31" x14ac:dyDescent="0.25">
      <c r="A2528" s="9">
        <v>2596</v>
      </c>
      <c r="B2528" s="10" t="s">
        <v>1784</v>
      </c>
      <c r="C2528" s="10" t="s">
        <v>3157</v>
      </c>
      <c r="D2528" s="10" t="s">
        <v>28</v>
      </c>
      <c r="E2528" s="10" t="s">
        <v>29</v>
      </c>
      <c r="F2528" s="10">
        <v>90</v>
      </c>
      <c r="G2528" s="10" t="s">
        <v>6647</v>
      </c>
      <c r="H2528" s="10" t="s">
        <v>6648</v>
      </c>
      <c r="I2528" s="10" t="s">
        <v>32</v>
      </c>
      <c r="J2528" s="11">
        <v>43702</v>
      </c>
      <c r="K2528" s="10">
        <v>80</v>
      </c>
      <c r="L2528" s="10" t="s">
        <v>68</v>
      </c>
      <c r="M2528" s="12"/>
      <c r="O2528">
        <f t="shared" si="641"/>
        <v>0</v>
      </c>
      <c r="Q2528" s="9" t="str">
        <f t="shared" si="626"/>
        <v>2596</v>
      </c>
      <c r="R2528" s="10" t="str">
        <f t="shared" si="627"/>
        <v>Chadwick</v>
      </c>
      <c r="S2528" s="10" t="str">
        <f t="shared" si="628"/>
        <v>Crowder</v>
      </c>
      <c r="T2528" s="10" t="str">
        <f t="shared" si="629"/>
        <v>Mr</v>
      </c>
      <c r="U2528" s="10" t="str">
        <f t="shared" si="630"/>
        <v>M</v>
      </c>
      <c r="V2528" s="10" t="str">
        <f t="shared" si="631"/>
        <v>90</v>
      </c>
      <c r="W2528" s="10" t="str">
        <f t="shared" si="632"/>
        <v>Kendoa Road</v>
      </c>
      <c r="X2528" s="10" t="str">
        <f t="shared" si="633"/>
        <v>ad</v>
      </c>
      <c r="Y2528" s="10" t="str">
        <f t="shared" si="634"/>
        <v>Kendoa Road</v>
      </c>
      <c r="Z2528" s="10" t="str">
        <f t="shared" si="635"/>
        <v>Wimborne</v>
      </c>
      <c r="AA2528" s="10" t="str">
        <f t="shared" si="636"/>
        <v>WC</v>
      </c>
      <c r="AB2528" s="11" t="str">
        <f t="shared" si="637"/>
        <v>43702</v>
      </c>
      <c r="AC2528" s="10" t="str">
        <f t="shared" si="638"/>
        <v>80</v>
      </c>
      <c r="AD2528" s="10" t="str">
        <f t="shared" si="639"/>
        <v>A2</v>
      </c>
      <c r="AE2528" s="12" t="str">
        <f t="shared" si="640"/>
        <v/>
      </c>
    </row>
    <row r="2529" spans="1:31" x14ac:dyDescent="0.25">
      <c r="A2529" s="5">
        <v>2597</v>
      </c>
      <c r="B2529" s="6" t="s">
        <v>6649</v>
      </c>
      <c r="C2529" s="6" t="s">
        <v>2171</v>
      </c>
      <c r="D2529" s="6" t="s">
        <v>49</v>
      </c>
      <c r="E2529" s="6" t="s">
        <v>16</v>
      </c>
      <c r="F2529" s="6">
        <v>90</v>
      </c>
      <c r="G2529" s="6" t="s">
        <v>6650</v>
      </c>
      <c r="H2529" s="6" t="s">
        <v>1305</v>
      </c>
      <c r="I2529" s="6" t="s">
        <v>1306</v>
      </c>
      <c r="J2529" s="7">
        <v>43722</v>
      </c>
      <c r="K2529" s="6">
        <v>5</v>
      </c>
      <c r="L2529" s="6" t="s">
        <v>99</v>
      </c>
      <c r="M2529" s="8"/>
      <c r="O2529">
        <f t="shared" si="641"/>
        <v>0</v>
      </c>
      <c r="Q2529" s="5" t="str">
        <f t="shared" si="626"/>
        <v>2597</v>
      </c>
      <c r="R2529" s="6" t="str">
        <f t="shared" si="627"/>
        <v>Ofelia</v>
      </c>
      <c r="S2529" s="6" t="str">
        <f t="shared" si="628"/>
        <v>Doherty</v>
      </c>
      <c r="T2529" s="6" t="str">
        <f t="shared" si="629"/>
        <v>Miss</v>
      </c>
      <c r="U2529" s="6" t="str">
        <f t="shared" si="630"/>
        <v>F</v>
      </c>
      <c r="V2529" s="6" t="str">
        <f t="shared" si="631"/>
        <v>90</v>
      </c>
      <c r="W2529" s="6" t="str">
        <f t="shared" si="632"/>
        <v>Kendrick Mews</v>
      </c>
      <c r="X2529" s="6" t="str">
        <f t="shared" si="633"/>
        <v>ws</v>
      </c>
      <c r="Y2529" s="6" t="str">
        <f t="shared" si="634"/>
        <v>Kendrick Mews</v>
      </c>
      <c r="Z2529" s="6" t="str">
        <f t="shared" si="635"/>
        <v>Burnham-On-Crouch</v>
      </c>
      <c r="AA2529" s="6" t="str">
        <f t="shared" si="636"/>
        <v>CO</v>
      </c>
      <c r="AB2529" s="7" t="str">
        <f t="shared" si="637"/>
        <v>43722</v>
      </c>
      <c r="AC2529" s="6" t="str">
        <f t="shared" si="638"/>
        <v>5</v>
      </c>
      <c r="AD2529" s="6" t="str">
        <f t="shared" si="639"/>
        <v>E</v>
      </c>
      <c r="AE2529" s="8" t="str">
        <f t="shared" si="640"/>
        <v/>
      </c>
    </row>
    <row r="2530" spans="1:31" x14ac:dyDescent="0.25">
      <c r="A2530" s="9">
        <v>2598</v>
      </c>
      <c r="B2530" s="10" t="s">
        <v>6649</v>
      </c>
      <c r="C2530" s="10" t="s">
        <v>1589</v>
      </c>
      <c r="D2530" s="10" t="s">
        <v>41</v>
      </c>
      <c r="E2530" s="10" t="s">
        <v>16</v>
      </c>
      <c r="F2530" s="10">
        <v>30</v>
      </c>
      <c r="G2530" s="10" t="s">
        <v>6650</v>
      </c>
      <c r="H2530" s="10" t="s">
        <v>180</v>
      </c>
      <c r="I2530" s="10" t="s">
        <v>32</v>
      </c>
      <c r="J2530" s="11">
        <v>43680</v>
      </c>
      <c r="K2530" s="10">
        <v>77</v>
      </c>
      <c r="L2530" s="10" t="s">
        <v>62</v>
      </c>
      <c r="M2530" s="12"/>
      <c r="O2530">
        <f t="shared" si="641"/>
        <v>0</v>
      </c>
      <c r="Q2530" s="9" t="str">
        <f t="shared" si="626"/>
        <v>2598</v>
      </c>
      <c r="R2530" s="10" t="str">
        <f t="shared" si="627"/>
        <v>Ofelia</v>
      </c>
      <c r="S2530" s="10" t="str">
        <f t="shared" si="628"/>
        <v>Snider</v>
      </c>
      <c r="T2530" s="10" t="str">
        <f t="shared" si="629"/>
        <v>Ms</v>
      </c>
      <c r="U2530" s="10" t="str">
        <f t="shared" si="630"/>
        <v>F</v>
      </c>
      <c r="V2530" s="10" t="str">
        <f t="shared" si="631"/>
        <v>30</v>
      </c>
      <c r="W2530" s="10" t="str">
        <f t="shared" si="632"/>
        <v>Kendrick Mews</v>
      </c>
      <c r="X2530" s="10" t="str">
        <f t="shared" si="633"/>
        <v>ws</v>
      </c>
      <c r="Y2530" s="10" t="str">
        <f t="shared" si="634"/>
        <v>Kendrick Mews</v>
      </c>
      <c r="Z2530" s="10" t="str">
        <f t="shared" si="635"/>
        <v>Londonderry</v>
      </c>
      <c r="AA2530" s="10" t="str">
        <f t="shared" si="636"/>
        <v>WC</v>
      </c>
      <c r="AB2530" s="11" t="str">
        <f t="shared" si="637"/>
        <v>43680</v>
      </c>
      <c r="AC2530" s="10" t="str">
        <f t="shared" si="638"/>
        <v>77</v>
      </c>
      <c r="AD2530" s="10" t="str">
        <f t="shared" si="639"/>
        <v>C4</v>
      </c>
      <c r="AE2530" s="12" t="str">
        <f t="shared" si="640"/>
        <v/>
      </c>
    </row>
    <row r="2531" spans="1:31" x14ac:dyDescent="0.25">
      <c r="A2531" s="5">
        <v>2599</v>
      </c>
      <c r="B2531" s="6" t="s">
        <v>2546</v>
      </c>
      <c r="C2531" s="6" t="s">
        <v>1765</v>
      </c>
      <c r="D2531" s="6" t="s">
        <v>28</v>
      </c>
      <c r="E2531" s="6" t="s">
        <v>29</v>
      </c>
      <c r="F2531" s="6">
        <v>30</v>
      </c>
      <c r="G2531" s="6" t="s">
        <v>6651</v>
      </c>
      <c r="H2531" s="6" t="s">
        <v>4667</v>
      </c>
      <c r="I2531" s="6" t="s">
        <v>176</v>
      </c>
      <c r="J2531" s="7">
        <v>43543</v>
      </c>
      <c r="K2531" s="6">
        <v>30</v>
      </c>
      <c r="L2531" s="6" t="s">
        <v>39</v>
      </c>
      <c r="M2531" s="8"/>
      <c r="O2531">
        <f t="shared" si="641"/>
        <v>0</v>
      </c>
      <c r="Q2531" s="5" t="str">
        <f t="shared" si="626"/>
        <v>2599</v>
      </c>
      <c r="R2531" s="6" t="str">
        <f t="shared" si="627"/>
        <v>Duane</v>
      </c>
      <c r="S2531" s="6" t="str">
        <f t="shared" si="628"/>
        <v>William</v>
      </c>
      <c r="T2531" s="6" t="str">
        <f t="shared" si="629"/>
        <v>Mr</v>
      </c>
      <c r="U2531" s="6" t="str">
        <f t="shared" si="630"/>
        <v>M</v>
      </c>
      <c r="V2531" s="6" t="str">
        <f t="shared" si="631"/>
        <v>30</v>
      </c>
      <c r="W2531" s="6" t="str">
        <f t="shared" si="632"/>
        <v>Kennard Street</v>
      </c>
      <c r="X2531" s="6" t="str">
        <f t="shared" si="633"/>
        <v>et</v>
      </c>
      <c r="Y2531" s="6" t="str">
        <f t="shared" si="634"/>
        <v>Kennard Street</v>
      </c>
      <c r="Z2531" s="6" t="str">
        <f t="shared" si="635"/>
        <v>Crymych</v>
      </c>
      <c r="AA2531" s="6" t="str">
        <f t="shared" si="636"/>
        <v>CW</v>
      </c>
      <c r="AB2531" s="7" t="str">
        <f t="shared" si="637"/>
        <v>43543</v>
      </c>
      <c r="AC2531" s="6" t="str">
        <f t="shared" si="638"/>
        <v>30</v>
      </c>
      <c r="AD2531" s="6" t="str">
        <f t="shared" si="639"/>
        <v>C1</v>
      </c>
      <c r="AE2531" s="8" t="str">
        <f t="shared" si="640"/>
        <v/>
      </c>
    </row>
    <row r="2532" spans="1:31" x14ac:dyDescent="0.25">
      <c r="A2532" s="9">
        <v>2600</v>
      </c>
      <c r="B2532" s="10" t="s">
        <v>53</v>
      </c>
      <c r="C2532" s="10" t="s">
        <v>4108</v>
      </c>
      <c r="D2532" s="10" t="s">
        <v>28</v>
      </c>
      <c r="E2532" s="10" t="s">
        <v>29</v>
      </c>
      <c r="F2532" s="10">
        <v>60</v>
      </c>
      <c r="G2532" s="10" t="s">
        <v>6652</v>
      </c>
      <c r="H2532" s="10" t="s">
        <v>4416</v>
      </c>
      <c r="I2532" s="10" t="s">
        <v>32</v>
      </c>
      <c r="J2532" s="11">
        <v>44450</v>
      </c>
      <c r="K2532" s="10">
        <v>47</v>
      </c>
      <c r="L2532" s="10" t="s">
        <v>44</v>
      </c>
      <c r="M2532" s="12"/>
      <c r="O2532">
        <f t="shared" si="641"/>
        <v>0</v>
      </c>
      <c r="Q2532" s="9" t="str">
        <f t="shared" si="626"/>
        <v>2600</v>
      </c>
      <c r="R2532" s="10" t="str">
        <f t="shared" si="627"/>
        <v>Benito</v>
      </c>
      <c r="S2532" s="10" t="str">
        <f t="shared" si="628"/>
        <v>Rosen</v>
      </c>
      <c r="T2532" s="10" t="str">
        <f t="shared" si="629"/>
        <v>Mr</v>
      </c>
      <c r="U2532" s="10" t="str">
        <f t="shared" si="630"/>
        <v>M</v>
      </c>
      <c r="V2532" s="10" t="str">
        <f t="shared" si="631"/>
        <v>60</v>
      </c>
      <c r="W2532" s="10" t="str">
        <f t="shared" si="632"/>
        <v>Kennedy Close</v>
      </c>
      <c r="X2532" s="10" t="str">
        <f t="shared" si="633"/>
        <v>se</v>
      </c>
      <c r="Y2532" s="10" t="str">
        <f t="shared" si="634"/>
        <v>Kennedy Close</v>
      </c>
      <c r="Z2532" s="10" t="str">
        <f t="shared" si="635"/>
        <v>Luton</v>
      </c>
      <c r="AA2532" s="10" t="str">
        <f t="shared" si="636"/>
        <v>WC</v>
      </c>
      <c r="AB2532" s="11" t="str">
        <f t="shared" si="637"/>
        <v>44450</v>
      </c>
      <c r="AC2532" s="10" t="str">
        <f t="shared" si="638"/>
        <v>47</v>
      </c>
      <c r="AD2532" s="10" t="str">
        <f t="shared" si="639"/>
        <v>D</v>
      </c>
      <c r="AE2532" s="12" t="str">
        <f t="shared" si="640"/>
        <v/>
      </c>
    </row>
    <row r="2533" spans="1:31" x14ac:dyDescent="0.25">
      <c r="A2533" s="5">
        <v>2601</v>
      </c>
      <c r="B2533" s="6" t="s">
        <v>653</v>
      </c>
      <c r="C2533" s="6" t="s">
        <v>791</v>
      </c>
      <c r="D2533" s="6" t="s">
        <v>28</v>
      </c>
      <c r="E2533" s="6" t="s">
        <v>29</v>
      </c>
      <c r="F2533" s="6">
        <v>30</v>
      </c>
      <c r="G2533" s="6" t="s">
        <v>6653</v>
      </c>
      <c r="H2533" s="6" t="s">
        <v>2657</v>
      </c>
      <c r="I2533" s="6" t="s">
        <v>185</v>
      </c>
      <c r="J2533" s="7">
        <v>44026</v>
      </c>
      <c r="K2533" s="6">
        <v>89</v>
      </c>
      <c r="L2533" s="6" t="s">
        <v>44</v>
      </c>
      <c r="M2533" s="8"/>
      <c r="O2533">
        <f t="shared" si="641"/>
        <v>0</v>
      </c>
      <c r="Q2533" s="5" t="str">
        <f t="shared" si="626"/>
        <v>2601</v>
      </c>
      <c r="R2533" s="6" t="str">
        <f t="shared" si="627"/>
        <v>Foster</v>
      </c>
      <c r="S2533" s="6" t="str">
        <f t="shared" si="628"/>
        <v>Farley</v>
      </c>
      <c r="T2533" s="6" t="str">
        <f t="shared" si="629"/>
        <v>Mr</v>
      </c>
      <c r="U2533" s="6" t="str">
        <f t="shared" si="630"/>
        <v>M</v>
      </c>
      <c r="V2533" s="6" t="str">
        <f t="shared" si="631"/>
        <v>30</v>
      </c>
      <c r="W2533" s="6" t="str">
        <f t="shared" si="632"/>
        <v>Kennedy Path</v>
      </c>
      <c r="X2533" s="6" t="str">
        <f t="shared" si="633"/>
        <v>th</v>
      </c>
      <c r="Y2533" s="6" t="str">
        <f t="shared" si="634"/>
        <v>Kennedy Path</v>
      </c>
      <c r="Z2533" s="6" t="str">
        <f t="shared" si="635"/>
        <v>Fort Augustus</v>
      </c>
      <c r="AA2533" s="6" t="str">
        <f t="shared" si="636"/>
        <v>HX</v>
      </c>
      <c r="AB2533" s="7" t="str">
        <f t="shared" si="637"/>
        <v>44026</v>
      </c>
      <c r="AC2533" s="6" t="str">
        <f t="shared" si="638"/>
        <v>89</v>
      </c>
      <c r="AD2533" s="6" t="str">
        <f t="shared" si="639"/>
        <v>D</v>
      </c>
      <c r="AE2533" s="8" t="str">
        <f t="shared" si="640"/>
        <v/>
      </c>
    </row>
    <row r="2534" spans="1:31" x14ac:dyDescent="0.25">
      <c r="A2534" s="9">
        <v>2602</v>
      </c>
      <c r="B2534" s="10" t="s">
        <v>2167</v>
      </c>
      <c r="C2534" s="10" t="s">
        <v>3120</v>
      </c>
      <c r="D2534" s="10" t="s">
        <v>15</v>
      </c>
      <c r="E2534" s="10" t="s">
        <v>16</v>
      </c>
      <c r="F2534" s="10">
        <v>90</v>
      </c>
      <c r="G2534" s="10" t="s">
        <v>6654</v>
      </c>
      <c r="H2534" s="10" t="s">
        <v>3214</v>
      </c>
      <c r="I2534" s="10" t="s">
        <v>2012</v>
      </c>
      <c r="J2534" s="11">
        <v>44300</v>
      </c>
      <c r="K2534" s="10">
        <v>99</v>
      </c>
      <c r="L2534" s="10" t="s">
        <v>20</v>
      </c>
      <c r="M2534" s="12"/>
      <c r="O2534">
        <f t="shared" si="641"/>
        <v>0</v>
      </c>
      <c r="Q2534" s="9" t="str">
        <f t="shared" si="626"/>
        <v>2602</v>
      </c>
      <c r="R2534" s="10" t="str">
        <f t="shared" si="627"/>
        <v>Vera</v>
      </c>
      <c r="S2534" s="10" t="str">
        <f t="shared" si="628"/>
        <v>Shultz</v>
      </c>
      <c r="T2534" s="10" t="str">
        <f t="shared" si="629"/>
        <v>Mrs</v>
      </c>
      <c r="U2534" s="10" t="str">
        <f t="shared" si="630"/>
        <v>F</v>
      </c>
      <c r="V2534" s="10" t="str">
        <f t="shared" si="631"/>
        <v>90</v>
      </c>
      <c r="W2534" s="10" t="str">
        <f t="shared" si="632"/>
        <v>Kenneth Crescent</v>
      </c>
      <c r="X2534" s="10" t="str">
        <f t="shared" si="633"/>
        <v>nt</v>
      </c>
      <c r="Y2534" s="10" t="str">
        <f t="shared" si="634"/>
        <v>Kenneth Crescent</v>
      </c>
      <c r="Z2534" s="10" t="str">
        <f t="shared" si="635"/>
        <v>Braunton</v>
      </c>
      <c r="AA2534" s="10" t="str">
        <f t="shared" si="636"/>
        <v>NN</v>
      </c>
      <c r="AB2534" s="11" t="str">
        <f t="shared" si="637"/>
        <v>44300</v>
      </c>
      <c r="AC2534" s="10" t="str">
        <f t="shared" si="638"/>
        <v>99</v>
      </c>
      <c r="AD2534" s="10" t="str">
        <f t="shared" si="639"/>
        <v>B</v>
      </c>
      <c r="AE2534" s="12" t="str">
        <f t="shared" si="640"/>
        <v/>
      </c>
    </row>
    <row r="2535" spans="1:31" x14ac:dyDescent="0.25">
      <c r="A2535" s="5">
        <v>2603</v>
      </c>
      <c r="B2535" s="6" t="s">
        <v>6655</v>
      </c>
      <c r="C2535" s="6" t="s">
        <v>6656</v>
      </c>
      <c r="D2535" s="6" t="s">
        <v>49</v>
      </c>
      <c r="E2535" s="6" t="s">
        <v>16</v>
      </c>
      <c r="F2535" s="6">
        <v>90</v>
      </c>
      <c r="G2535" s="6" t="s">
        <v>6657</v>
      </c>
      <c r="H2535" s="6" t="s">
        <v>4871</v>
      </c>
      <c r="I2535" s="6" t="s">
        <v>108</v>
      </c>
      <c r="J2535" s="7">
        <v>43578</v>
      </c>
      <c r="K2535" s="6">
        <v>50</v>
      </c>
      <c r="L2535" s="6" t="s">
        <v>52</v>
      </c>
      <c r="M2535" s="8"/>
      <c r="O2535">
        <f t="shared" si="641"/>
        <v>0</v>
      </c>
      <c r="Q2535" s="5" t="str">
        <f t="shared" si="626"/>
        <v>2603</v>
      </c>
      <c r="R2535" s="6" t="str">
        <f t="shared" si="627"/>
        <v>Elidia</v>
      </c>
      <c r="S2535" s="6" t="str">
        <f t="shared" si="628"/>
        <v>Norwood</v>
      </c>
      <c r="T2535" s="6" t="str">
        <f t="shared" si="629"/>
        <v>Miss</v>
      </c>
      <c r="U2535" s="6" t="str">
        <f t="shared" si="630"/>
        <v>F</v>
      </c>
      <c r="V2535" s="6" t="str">
        <f t="shared" si="631"/>
        <v>90</v>
      </c>
      <c r="W2535" s="6" t="str">
        <f t="shared" si="632"/>
        <v>Kenning Place</v>
      </c>
      <c r="X2535" s="6" t="str">
        <f t="shared" si="633"/>
        <v>ce</v>
      </c>
      <c r="Y2535" s="6" t="str">
        <f t="shared" si="634"/>
        <v>Kenning Place</v>
      </c>
      <c r="Z2535" s="6" t="str">
        <f t="shared" si="635"/>
        <v>Campbeltown</v>
      </c>
      <c r="AA2535" s="6" t="str">
        <f t="shared" si="636"/>
        <v>CB</v>
      </c>
      <c r="AB2535" s="7" t="str">
        <f t="shared" si="637"/>
        <v>43578</v>
      </c>
      <c r="AC2535" s="6" t="str">
        <f t="shared" si="638"/>
        <v>50</v>
      </c>
      <c r="AD2535" s="6" t="str">
        <f t="shared" si="639"/>
        <v>A1</v>
      </c>
      <c r="AE2535" s="8" t="str">
        <f t="shared" si="640"/>
        <v/>
      </c>
    </row>
    <row r="2536" spans="1:31" x14ac:dyDescent="0.25">
      <c r="A2536" s="9">
        <v>2604</v>
      </c>
      <c r="B2536" s="10" t="s">
        <v>1387</v>
      </c>
      <c r="C2536" s="10" t="s">
        <v>6658</v>
      </c>
      <c r="D2536" s="10" t="s">
        <v>28</v>
      </c>
      <c r="E2536" s="10" t="s">
        <v>29</v>
      </c>
      <c r="F2536" s="10">
        <v>60</v>
      </c>
      <c r="G2536" s="10" t="s">
        <v>6659</v>
      </c>
      <c r="H2536" s="10" t="s">
        <v>6660</v>
      </c>
      <c r="I2536" s="10" t="s">
        <v>32</v>
      </c>
      <c r="J2536" s="11">
        <v>44012</v>
      </c>
      <c r="K2536" s="10">
        <v>60</v>
      </c>
      <c r="L2536" s="10" t="s">
        <v>157</v>
      </c>
      <c r="M2536" s="12"/>
      <c r="O2536">
        <f t="shared" si="641"/>
        <v>0</v>
      </c>
      <c r="Q2536" s="9" t="str">
        <f t="shared" si="626"/>
        <v>2604</v>
      </c>
      <c r="R2536" s="10" t="str">
        <f t="shared" si="627"/>
        <v>Santos</v>
      </c>
      <c r="S2536" s="10" t="str">
        <f t="shared" si="628"/>
        <v>Rollins</v>
      </c>
      <c r="T2536" s="10" t="str">
        <f t="shared" si="629"/>
        <v>Mr</v>
      </c>
      <c r="U2536" s="10" t="str">
        <f t="shared" si="630"/>
        <v>M</v>
      </c>
      <c r="V2536" s="10" t="str">
        <f t="shared" si="631"/>
        <v>60</v>
      </c>
      <c r="W2536" s="10" t="str">
        <f t="shared" si="632"/>
        <v>Kennington Place</v>
      </c>
      <c r="X2536" s="10" t="str">
        <f t="shared" si="633"/>
        <v>ce</v>
      </c>
      <c r="Y2536" s="10" t="str">
        <f t="shared" si="634"/>
        <v>Kennington Place</v>
      </c>
      <c r="Z2536" s="10" t="str">
        <f t="shared" si="635"/>
        <v>Melton Mowbray</v>
      </c>
      <c r="AA2536" s="10" t="str">
        <f t="shared" si="636"/>
        <v>WC</v>
      </c>
      <c r="AB2536" s="11" t="str">
        <f t="shared" si="637"/>
        <v>44012</v>
      </c>
      <c r="AC2536" s="10" t="str">
        <f t="shared" si="638"/>
        <v>60</v>
      </c>
      <c r="AD2536" s="10" t="str">
        <f t="shared" si="639"/>
        <v>C3</v>
      </c>
      <c r="AE2536" s="12" t="str">
        <f t="shared" si="640"/>
        <v/>
      </c>
    </row>
    <row r="2537" spans="1:31" x14ac:dyDescent="0.25">
      <c r="A2537" s="5">
        <v>2605</v>
      </c>
      <c r="B2537" s="6" t="s">
        <v>5857</v>
      </c>
      <c r="C2537" s="6" t="s">
        <v>4944</v>
      </c>
      <c r="D2537" s="6" t="s">
        <v>28</v>
      </c>
      <c r="E2537" s="6" t="s">
        <v>29</v>
      </c>
      <c r="F2537" s="6">
        <v>60</v>
      </c>
      <c r="G2537" s="6" t="s">
        <v>6661</v>
      </c>
      <c r="H2537" s="6" t="s">
        <v>1594</v>
      </c>
      <c r="I2537" s="6" t="s">
        <v>32</v>
      </c>
      <c r="J2537" s="7">
        <v>43847</v>
      </c>
      <c r="K2537" s="6">
        <v>53</v>
      </c>
      <c r="L2537" s="6" t="s">
        <v>99</v>
      </c>
      <c r="M2537" s="8"/>
      <c r="O2537">
        <f t="shared" si="641"/>
        <v>0</v>
      </c>
      <c r="Q2537" s="5" t="str">
        <f t="shared" si="626"/>
        <v>2605</v>
      </c>
      <c r="R2537" s="6" t="str">
        <f t="shared" si="627"/>
        <v>Elroy</v>
      </c>
      <c r="S2537" s="6" t="str">
        <f t="shared" si="628"/>
        <v>Clifford</v>
      </c>
      <c r="T2537" s="6" t="str">
        <f t="shared" si="629"/>
        <v>Mr</v>
      </c>
      <c r="U2537" s="6" t="str">
        <f t="shared" si="630"/>
        <v>M</v>
      </c>
      <c r="V2537" s="6" t="str">
        <f t="shared" si="631"/>
        <v>60</v>
      </c>
      <c r="W2537" s="6" t="str">
        <f t="shared" si="632"/>
        <v>Kennington Road</v>
      </c>
      <c r="X2537" s="6" t="str">
        <f t="shared" si="633"/>
        <v>ad</v>
      </c>
      <c r="Y2537" s="6" t="str">
        <f t="shared" si="634"/>
        <v>Kennington Road</v>
      </c>
      <c r="Z2537" s="6" t="str">
        <f t="shared" si="635"/>
        <v>Romford</v>
      </c>
      <c r="AA2537" s="6" t="str">
        <f t="shared" si="636"/>
        <v>WC</v>
      </c>
      <c r="AB2537" s="7" t="str">
        <f t="shared" si="637"/>
        <v>43847</v>
      </c>
      <c r="AC2537" s="6" t="str">
        <f t="shared" si="638"/>
        <v>53</v>
      </c>
      <c r="AD2537" s="6" t="str">
        <f t="shared" si="639"/>
        <v>E</v>
      </c>
      <c r="AE2537" s="8" t="str">
        <f t="shared" si="640"/>
        <v/>
      </c>
    </row>
    <row r="2538" spans="1:31" x14ac:dyDescent="0.25">
      <c r="A2538" s="9">
        <v>2606</v>
      </c>
      <c r="B2538" s="10" t="s">
        <v>3471</v>
      </c>
      <c r="C2538" s="10" t="s">
        <v>2009</v>
      </c>
      <c r="D2538" s="10" t="s">
        <v>28</v>
      </c>
      <c r="E2538" s="10" t="s">
        <v>29</v>
      </c>
      <c r="F2538" s="10">
        <v>90</v>
      </c>
      <c r="G2538" s="10" t="s">
        <v>6662</v>
      </c>
      <c r="H2538" s="10" t="s">
        <v>6663</v>
      </c>
      <c r="I2538" s="10" t="s">
        <v>291</v>
      </c>
      <c r="J2538" s="11">
        <v>44474</v>
      </c>
      <c r="K2538" s="10">
        <v>70</v>
      </c>
      <c r="L2538" s="10" t="s">
        <v>157</v>
      </c>
      <c r="M2538" s="12"/>
      <c r="O2538">
        <f t="shared" si="641"/>
        <v>0</v>
      </c>
      <c r="Q2538" s="9" t="str">
        <f t="shared" si="626"/>
        <v>2606</v>
      </c>
      <c r="R2538" s="10" t="str">
        <f t="shared" si="627"/>
        <v>Chuck</v>
      </c>
      <c r="S2538" s="10" t="str">
        <f t="shared" si="628"/>
        <v>Burch</v>
      </c>
      <c r="T2538" s="10" t="str">
        <f t="shared" si="629"/>
        <v>Mr</v>
      </c>
      <c r="U2538" s="10" t="str">
        <f t="shared" si="630"/>
        <v>M</v>
      </c>
      <c r="V2538" s="10" t="str">
        <f t="shared" si="631"/>
        <v>90</v>
      </c>
      <c r="W2538" s="10" t="str">
        <f t="shared" si="632"/>
        <v>Kenny Rd</v>
      </c>
      <c r="X2538" s="10" t="str">
        <f t="shared" si="633"/>
        <v>Rd</v>
      </c>
      <c r="Y2538" s="10" t="str">
        <f t="shared" si="634"/>
        <v>Kenny Road</v>
      </c>
      <c r="Z2538" s="10" t="str">
        <f t="shared" si="635"/>
        <v>Kettering</v>
      </c>
      <c r="AA2538" s="10" t="str">
        <f t="shared" si="636"/>
        <v>HS</v>
      </c>
      <c r="AB2538" s="11" t="str">
        <f t="shared" si="637"/>
        <v>44474</v>
      </c>
      <c r="AC2538" s="10" t="str">
        <f t="shared" si="638"/>
        <v>70</v>
      </c>
      <c r="AD2538" s="10" t="str">
        <f t="shared" si="639"/>
        <v>C3</v>
      </c>
      <c r="AE2538" s="12" t="str">
        <f t="shared" si="640"/>
        <v/>
      </c>
    </row>
    <row r="2539" spans="1:31" x14ac:dyDescent="0.25">
      <c r="A2539" s="5">
        <v>2607</v>
      </c>
      <c r="B2539" s="6" t="s">
        <v>2357</v>
      </c>
      <c r="C2539" s="6" t="s">
        <v>453</v>
      </c>
      <c r="D2539" s="6" t="s">
        <v>28</v>
      </c>
      <c r="E2539" s="6" t="s">
        <v>29</v>
      </c>
      <c r="F2539" s="6">
        <v>60</v>
      </c>
      <c r="G2539" s="6" t="s">
        <v>6664</v>
      </c>
      <c r="H2539" s="6" t="s">
        <v>1294</v>
      </c>
      <c r="I2539" s="6" t="s">
        <v>1194</v>
      </c>
      <c r="J2539" s="7">
        <v>43741</v>
      </c>
      <c r="K2539" s="6">
        <v>31</v>
      </c>
      <c r="L2539" s="6" t="s">
        <v>68</v>
      </c>
      <c r="M2539" s="8"/>
      <c r="O2539">
        <f t="shared" si="641"/>
        <v>0</v>
      </c>
      <c r="Q2539" s="5" t="str">
        <f t="shared" si="626"/>
        <v>2607</v>
      </c>
      <c r="R2539" s="6" t="str">
        <f t="shared" si="627"/>
        <v>Herbert</v>
      </c>
      <c r="S2539" s="6" t="str">
        <f t="shared" si="628"/>
        <v>Harding</v>
      </c>
      <c r="T2539" s="6" t="str">
        <f t="shared" si="629"/>
        <v>Mr</v>
      </c>
      <c r="U2539" s="6" t="str">
        <f t="shared" si="630"/>
        <v>M</v>
      </c>
      <c r="V2539" s="6" t="str">
        <f t="shared" si="631"/>
        <v>60</v>
      </c>
      <c r="W2539" s="6" t="str">
        <f t="shared" si="632"/>
        <v>Kenrick Place</v>
      </c>
      <c r="X2539" s="6" t="str">
        <f t="shared" si="633"/>
        <v>ce</v>
      </c>
      <c r="Y2539" s="6" t="str">
        <f t="shared" si="634"/>
        <v>Kenrick Place</v>
      </c>
      <c r="Z2539" s="6" t="str">
        <f t="shared" si="635"/>
        <v>Dymock</v>
      </c>
      <c r="AA2539" s="6" t="str">
        <f t="shared" si="636"/>
        <v>LU</v>
      </c>
      <c r="AB2539" s="7" t="str">
        <f t="shared" si="637"/>
        <v>43741</v>
      </c>
      <c r="AC2539" s="6" t="str">
        <f t="shared" si="638"/>
        <v>31</v>
      </c>
      <c r="AD2539" s="6" t="str">
        <f t="shared" si="639"/>
        <v>A2</v>
      </c>
      <c r="AE2539" s="8" t="str">
        <f t="shared" si="640"/>
        <v/>
      </c>
    </row>
    <row r="2540" spans="1:31" x14ac:dyDescent="0.25">
      <c r="A2540" s="9">
        <v>2608</v>
      </c>
      <c r="B2540" s="10" t="s">
        <v>1556</v>
      </c>
      <c r="C2540" s="10" t="s">
        <v>1318</v>
      </c>
      <c r="D2540" s="10" t="s">
        <v>28</v>
      </c>
      <c r="E2540" s="10" t="s">
        <v>29</v>
      </c>
      <c r="F2540" s="10">
        <v>30</v>
      </c>
      <c r="G2540" s="10" t="s">
        <v>6665</v>
      </c>
      <c r="H2540" s="10" t="s">
        <v>6666</v>
      </c>
      <c r="I2540" s="10" t="s">
        <v>25</v>
      </c>
      <c r="J2540" s="11">
        <v>43899</v>
      </c>
      <c r="K2540" s="10">
        <v>68</v>
      </c>
      <c r="L2540" s="10" t="s">
        <v>62</v>
      </c>
      <c r="M2540" s="12"/>
      <c r="O2540">
        <f t="shared" si="641"/>
        <v>0</v>
      </c>
      <c r="Q2540" s="9" t="str">
        <f t="shared" si="626"/>
        <v>2608</v>
      </c>
      <c r="R2540" s="10" t="str">
        <f t="shared" si="627"/>
        <v>Toby</v>
      </c>
      <c r="S2540" s="10" t="str">
        <f t="shared" si="628"/>
        <v>Bingham</v>
      </c>
      <c r="T2540" s="10" t="str">
        <f t="shared" si="629"/>
        <v>Mr</v>
      </c>
      <c r="U2540" s="10" t="str">
        <f t="shared" si="630"/>
        <v>M</v>
      </c>
      <c r="V2540" s="10" t="str">
        <f t="shared" si="631"/>
        <v>30</v>
      </c>
      <c r="W2540" s="10" t="str">
        <f t="shared" si="632"/>
        <v>Kensal Road</v>
      </c>
      <c r="X2540" s="10" t="str">
        <f t="shared" si="633"/>
        <v>ad</v>
      </c>
      <c r="Y2540" s="10" t="str">
        <f t="shared" si="634"/>
        <v>Kensal Road</v>
      </c>
      <c r="Z2540" s="10" t="str">
        <f t="shared" si="635"/>
        <v>Heywood</v>
      </c>
      <c r="AA2540" s="10" t="str">
        <f t="shared" si="636"/>
        <v>HG</v>
      </c>
      <c r="AB2540" s="11" t="str">
        <f t="shared" si="637"/>
        <v>43899</v>
      </c>
      <c r="AC2540" s="10" t="str">
        <f t="shared" si="638"/>
        <v>68</v>
      </c>
      <c r="AD2540" s="10" t="str">
        <f t="shared" si="639"/>
        <v>C4</v>
      </c>
      <c r="AE2540" s="12" t="str">
        <f t="shared" si="640"/>
        <v/>
      </c>
    </row>
    <row r="2541" spans="1:31" x14ac:dyDescent="0.25">
      <c r="A2541" s="5">
        <v>2609</v>
      </c>
      <c r="B2541" s="6" t="s">
        <v>2995</v>
      </c>
      <c r="C2541" s="6" t="s">
        <v>1321</v>
      </c>
      <c r="D2541" s="6" t="s">
        <v>28</v>
      </c>
      <c r="E2541" s="6" t="s">
        <v>29</v>
      </c>
      <c r="F2541" s="6">
        <v>60</v>
      </c>
      <c r="G2541" s="6" t="s">
        <v>6667</v>
      </c>
      <c r="H2541" s="6" t="s">
        <v>3734</v>
      </c>
      <c r="I2541" s="6" t="s">
        <v>32</v>
      </c>
      <c r="J2541" s="7">
        <v>44553</v>
      </c>
      <c r="K2541" s="6">
        <v>70</v>
      </c>
      <c r="L2541" s="6" t="s">
        <v>39</v>
      </c>
      <c r="M2541" s="8"/>
      <c r="O2541">
        <f t="shared" si="641"/>
        <v>0</v>
      </c>
      <c r="Q2541" s="5" t="str">
        <f t="shared" si="626"/>
        <v>2609</v>
      </c>
      <c r="R2541" s="6" t="str">
        <f t="shared" si="627"/>
        <v>Kenton</v>
      </c>
      <c r="S2541" s="6" t="str">
        <f t="shared" si="628"/>
        <v>Brock</v>
      </c>
      <c r="T2541" s="6" t="str">
        <f t="shared" si="629"/>
        <v>Mr</v>
      </c>
      <c r="U2541" s="6" t="str">
        <f t="shared" si="630"/>
        <v>M</v>
      </c>
      <c r="V2541" s="6" t="str">
        <f t="shared" si="631"/>
        <v>60</v>
      </c>
      <c r="W2541" s="6" t="str">
        <f t="shared" si="632"/>
        <v>Kensington</v>
      </c>
      <c r="X2541" s="6" t="str">
        <f t="shared" si="633"/>
        <v>on</v>
      </c>
      <c r="Y2541" s="6" t="str">
        <f t="shared" si="634"/>
        <v>Kensington</v>
      </c>
      <c r="Z2541" s="6" t="str">
        <f t="shared" si="635"/>
        <v>Newent</v>
      </c>
      <c r="AA2541" s="6" t="str">
        <f t="shared" si="636"/>
        <v>WC</v>
      </c>
      <c r="AB2541" s="7" t="str">
        <f t="shared" si="637"/>
        <v>44553</v>
      </c>
      <c r="AC2541" s="6" t="str">
        <f t="shared" si="638"/>
        <v>70</v>
      </c>
      <c r="AD2541" s="6" t="str">
        <f t="shared" si="639"/>
        <v>C1</v>
      </c>
      <c r="AE2541" s="8" t="str">
        <f t="shared" si="640"/>
        <v/>
      </c>
    </row>
    <row r="2542" spans="1:31" x14ac:dyDescent="0.25">
      <c r="A2542" s="9">
        <v>2610</v>
      </c>
      <c r="B2542" s="10" t="s">
        <v>6668</v>
      </c>
      <c r="C2542" s="10" t="s">
        <v>5433</v>
      </c>
      <c r="D2542" s="10" t="s">
        <v>49</v>
      </c>
      <c r="E2542" s="10" t="s">
        <v>16</v>
      </c>
      <c r="F2542" s="10">
        <v>30</v>
      </c>
      <c r="G2542" s="10" t="s">
        <v>6669</v>
      </c>
      <c r="H2542" s="10" t="s">
        <v>3734</v>
      </c>
      <c r="I2542" s="10" t="s">
        <v>32</v>
      </c>
      <c r="J2542" s="11">
        <v>43600</v>
      </c>
      <c r="K2542" s="10">
        <v>43</v>
      </c>
      <c r="L2542" s="10" t="s">
        <v>20</v>
      </c>
      <c r="M2542" s="12"/>
      <c r="O2542">
        <f t="shared" si="641"/>
        <v>0</v>
      </c>
      <c r="Q2542" s="9" t="str">
        <f t="shared" si="626"/>
        <v>2610</v>
      </c>
      <c r="R2542" s="10" t="str">
        <f t="shared" si="627"/>
        <v>America</v>
      </c>
      <c r="S2542" s="10" t="str">
        <f t="shared" si="628"/>
        <v>Pack</v>
      </c>
      <c r="T2542" s="10" t="str">
        <f t="shared" si="629"/>
        <v>Miss</v>
      </c>
      <c r="U2542" s="10" t="str">
        <f t="shared" si="630"/>
        <v>F</v>
      </c>
      <c r="V2542" s="10" t="str">
        <f t="shared" si="631"/>
        <v>30</v>
      </c>
      <c r="W2542" s="10" t="str">
        <f t="shared" si="632"/>
        <v>Kensington Buildings</v>
      </c>
      <c r="X2542" s="10" t="str">
        <f t="shared" si="633"/>
        <v>gs</v>
      </c>
      <c r="Y2542" s="10" t="str">
        <f t="shared" si="634"/>
        <v>Kensington Buildings</v>
      </c>
      <c r="Z2542" s="10" t="str">
        <f t="shared" si="635"/>
        <v>Newent</v>
      </c>
      <c r="AA2542" s="10" t="str">
        <f t="shared" si="636"/>
        <v>WC</v>
      </c>
      <c r="AB2542" s="11" t="str">
        <f t="shared" si="637"/>
        <v>43600</v>
      </c>
      <c r="AC2542" s="10" t="str">
        <f t="shared" si="638"/>
        <v>43</v>
      </c>
      <c r="AD2542" s="10" t="str">
        <f t="shared" si="639"/>
        <v>B</v>
      </c>
      <c r="AE2542" s="12" t="str">
        <f t="shared" si="640"/>
        <v/>
      </c>
    </row>
    <row r="2543" spans="1:31" x14ac:dyDescent="0.25">
      <c r="A2543" s="5">
        <v>2611</v>
      </c>
      <c r="B2543" s="6" t="s">
        <v>3417</v>
      </c>
      <c r="C2543" s="6" t="s">
        <v>5206</v>
      </c>
      <c r="D2543" s="6" t="s">
        <v>28</v>
      </c>
      <c r="E2543" s="6" t="s">
        <v>29</v>
      </c>
      <c r="F2543" s="6">
        <v>90</v>
      </c>
      <c r="G2543" s="6" t="s">
        <v>6670</v>
      </c>
      <c r="H2543" s="6" t="s">
        <v>2520</v>
      </c>
      <c r="I2543" s="6" t="s">
        <v>32</v>
      </c>
      <c r="J2543" s="7">
        <v>43535</v>
      </c>
      <c r="K2543" s="6">
        <v>14</v>
      </c>
      <c r="L2543" s="6" t="s">
        <v>68</v>
      </c>
      <c r="M2543" s="8"/>
      <c r="O2543">
        <f t="shared" si="641"/>
        <v>0</v>
      </c>
      <c r="Q2543" s="5" t="str">
        <f t="shared" si="626"/>
        <v>2611</v>
      </c>
      <c r="R2543" s="6" t="str">
        <f t="shared" si="627"/>
        <v>Rudolph</v>
      </c>
      <c r="S2543" s="6" t="str">
        <f t="shared" si="628"/>
        <v>Richardson</v>
      </c>
      <c r="T2543" s="6" t="str">
        <f t="shared" si="629"/>
        <v>Mr</v>
      </c>
      <c r="U2543" s="6" t="str">
        <f t="shared" si="630"/>
        <v>M</v>
      </c>
      <c r="V2543" s="6" t="str">
        <f t="shared" si="631"/>
        <v>90</v>
      </c>
      <c r="W2543" s="6" t="str">
        <f t="shared" si="632"/>
        <v>Kent Walk</v>
      </c>
      <c r="X2543" s="6" t="str">
        <f t="shared" si="633"/>
        <v>lk</v>
      </c>
      <c r="Y2543" s="6" t="str">
        <f t="shared" si="634"/>
        <v>Kent Walk</v>
      </c>
      <c r="Z2543" s="6" t="str">
        <f t="shared" si="635"/>
        <v>Malpas</v>
      </c>
      <c r="AA2543" s="6" t="str">
        <f t="shared" si="636"/>
        <v>WC</v>
      </c>
      <c r="AB2543" s="7" t="str">
        <f t="shared" si="637"/>
        <v>43535</v>
      </c>
      <c r="AC2543" s="6" t="str">
        <f t="shared" si="638"/>
        <v>14</v>
      </c>
      <c r="AD2543" s="6" t="str">
        <f t="shared" si="639"/>
        <v>A2</v>
      </c>
      <c r="AE2543" s="8" t="str">
        <f t="shared" si="640"/>
        <v/>
      </c>
    </row>
    <row r="2544" spans="1:31" x14ac:dyDescent="0.25">
      <c r="A2544" s="9">
        <v>2612</v>
      </c>
      <c r="B2544" s="10" t="s">
        <v>2805</v>
      </c>
      <c r="C2544" s="10" t="s">
        <v>2000</v>
      </c>
      <c r="D2544" s="10" t="s">
        <v>28</v>
      </c>
      <c r="E2544" s="10" t="s">
        <v>29</v>
      </c>
      <c r="F2544" s="10">
        <v>90</v>
      </c>
      <c r="G2544" s="10" t="s">
        <v>6671</v>
      </c>
      <c r="H2544" s="10" t="s">
        <v>1441</v>
      </c>
      <c r="I2544" s="10" t="s">
        <v>1442</v>
      </c>
      <c r="J2544" s="11">
        <v>43672</v>
      </c>
      <c r="K2544" s="10">
        <v>62</v>
      </c>
      <c r="L2544" s="10" t="s">
        <v>39</v>
      </c>
      <c r="M2544" s="12"/>
      <c r="O2544">
        <f t="shared" si="641"/>
        <v>0</v>
      </c>
      <c r="Q2544" s="9" t="str">
        <f t="shared" si="626"/>
        <v>2612</v>
      </c>
      <c r="R2544" s="10" t="str">
        <f t="shared" si="627"/>
        <v>Patrick</v>
      </c>
      <c r="S2544" s="10" t="str">
        <f t="shared" si="628"/>
        <v>Dick</v>
      </c>
      <c r="T2544" s="10" t="str">
        <f t="shared" si="629"/>
        <v>Mr</v>
      </c>
      <c r="U2544" s="10" t="str">
        <f t="shared" si="630"/>
        <v>M</v>
      </c>
      <c r="V2544" s="10" t="str">
        <f t="shared" si="631"/>
        <v>90</v>
      </c>
      <c r="W2544" s="10" t="str">
        <f t="shared" si="632"/>
        <v>Kentish ?</v>
      </c>
      <c r="X2544" s="10" t="str">
        <f t="shared" si="633"/>
        <v xml:space="preserve"> ?</v>
      </c>
      <c r="Y2544" s="10" t="str">
        <f t="shared" si="634"/>
        <v>Kentish ?</v>
      </c>
      <c r="Z2544" s="10" t="str">
        <f t="shared" si="635"/>
        <v>Askam-In-Furness</v>
      </c>
      <c r="AA2544" s="10" t="str">
        <f t="shared" si="636"/>
        <v>OL</v>
      </c>
      <c r="AB2544" s="11" t="str">
        <f t="shared" si="637"/>
        <v>43672</v>
      </c>
      <c r="AC2544" s="10" t="str">
        <f t="shared" si="638"/>
        <v>62</v>
      </c>
      <c r="AD2544" s="10" t="str">
        <f t="shared" si="639"/>
        <v>C1</v>
      </c>
      <c r="AE2544" s="12" t="str">
        <f t="shared" si="640"/>
        <v/>
      </c>
    </row>
    <row r="2545" spans="1:31" x14ac:dyDescent="0.25">
      <c r="A2545" s="5">
        <v>2613</v>
      </c>
      <c r="B2545" s="6" t="s">
        <v>6672</v>
      </c>
      <c r="C2545" s="6" t="s">
        <v>3898</v>
      </c>
      <c r="D2545" s="6" t="s">
        <v>28</v>
      </c>
      <c r="E2545" s="6" t="s">
        <v>29</v>
      </c>
      <c r="F2545" s="6">
        <v>30</v>
      </c>
      <c r="G2545" s="6" t="s">
        <v>6673</v>
      </c>
      <c r="H2545" s="6" t="s">
        <v>2370</v>
      </c>
      <c r="I2545" s="6" t="s">
        <v>171</v>
      </c>
      <c r="J2545" s="7">
        <v>44437</v>
      </c>
      <c r="K2545" s="6">
        <v>95</v>
      </c>
      <c r="L2545" s="6" t="s">
        <v>39</v>
      </c>
      <c r="M2545" s="8"/>
      <c r="O2545">
        <f t="shared" si="641"/>
        <v>0</v>
      </c>
      <c r="Q2545" s="5" t="str">
        <f t="shared" si="626"/>
        <v>2613</v>
      </c>
      <c r="R2545" s="6" t="str">
        <f t="shared" si="627"/>
        <v>Emory</v>
      </c>
      <c r="S2545" s="6" t="str">
        <f t="shared" si="628"/>
        <v>Ruiz</v>
      </c>
      <c r="T2545" s="6" t="str">
        <f t="shared" si="629"/>
        <v>Mr</v>
      </c>
      <c r="U2545" s="6" t="str">
        <f t="shared" si="630"/>
        <v>M</v>
      </c>
      <c r="V2545" s="6" t="str">
        <f t="shared" si="631"/>
        <v>30</v>
      </c>
      <c r="W2545" s="6" t="str">
        <f t="shared" si="632"/>
        <v>Kenwood Close</v>
      </c>
      <c r="X2545" s="6" t="str">
        <f t="shared" si="633"/>
        <v>se</v>
      </c>
      <c r="Y2545" s="6" t="str">
        <f t="shared" si="634"/>
        <v>Kenwood Close</v>
      </c>
      <c r="Z2545" s="6" t="str">
        <f t="shared" si="635"/>
        <v>Cleator</v>
      </c>
      <c r="AA2545" s="6" t="str">
        <f t="shared" si="636"/>
        <v>PR</v>
      </c>
      <c r="AB2545" s="7" t="str">
        <f t="shared" si="637"/>
        <v>44437</v>
      </c>
      <c r="AC2545" s="6" t="str">
        <f t="shared" si="638"/>
        <v>95</v>
      </c>
      <c r="AD2545" s="6" t="str">
        <f t="shared" si="639"/>
        <v>C1</v>
      </c>
      <c r="AE2545" s="8" t="str">
        <f t="shared" si="640"/>
        <v/>
      </c>
    </row>
    <row r="2546" spans="1:31" x14ac:dyDescent="0.25">
      <c r="A2546" s="9">
        <v>2614</v>
      </c>
      <c r="B2546" s="10" t="s">
        <v>2041</v>
      </c>
      <c r="C2546" s="10" t="s">
        <v>6674</v>
      </c>
      <c r="D2546" s="10" t="s">
        <v>28</v>
      </c>
      <c r="E2546" s="10" t="s">
        <v>29</v>
      </c>
      <c r="F2546" s="10">
        <v>90</v>
      </c>
      <c r="G2546" s="10" t="s">
        <v>6673</v>
      </c>
      <c r="H2546" s="10" t="s">
        <v>4860</v>
      </c>
      <c r="I2546" s="10" t="s">
        <v>185</v>
      </c>
      <c r="J2546" s="11">
        <v>44382</v>
      </c>
      <c r="K2546" s="10">
        <v>15</v>
      </c>
      <c r="L2546" s="10" t="s">
        <v>78</v>
      </c>
      <c r="M2546" s="12"/>
      <c r="O2546">
        <f t="shared" si="641"/>
        <v>0</v>
      </c>
      <c r="Q2546" s="9" t="str">
        <f t="shared" si="626"/>
        <v>2614</v>
      </c>
      <c r="R2546" s="10" t="str">
        <f t="shared" si="627"/>
        <v>Louis</v>
      </c>
      <c r="S2546" s="10" t="str">
        <f t="shared" si="628"/>
        <v>Locke</v>
      </c>
      <c r="T2546" s="10" t="str">
        <f t="shared" si="629"/>
        <v>Mr</v>
      </c>
      <c r="U2546" s="10" t="str">
        <f t="shared" si="630"/>
        <v>M</v>
      </c>
      <c r="V2546" s="10" t="str">
        <f t="shared" si="631"/>
        <v>90</v>
      </c>
      <c r="W2546" s="10" t="str">
        <f t="shared" si="632"/>
        <v>Kenwood Close</v>
      </c>
      <c r="X2546" s="10" t="str">
        <f t="shared" si="633"/>
        <v>se</v>
      </c>
      <c r="Y2546" s="10" t="str">
        <f t="shared" si="634"/>
        <v>Kenwood Close</v>
      </c>
      <c r="Z2546" s="10" t="str">
        <f t="shared" si="635"/>
        <v>Girvan</v>
      </c>
      <c r="AA2546" s="10" t="str">
        <f t="shared" si="636"/>
        <v>HX</v>
      </c>
      <c r="AB2546" s="11" t="str">
        <f t="shared" si="637"/>
        <v>44382</v>
      </c>
      <c r="AC2546" s="10" t="str">
        <f t="shared" si="638"/>
        <v>15</v>
      </c>
      <c r="AD2546" s="10" t="str">
        <f t="shared" si="639"/>
        <v>C2</v>
      </c>
      <c r="AE2546" s="12" t="str">
        <f t="shared" si="640"/>
        <v/>
      </c>
    </row>
    <row r="2547" spans="1:31" x14ac:dyDescent="0.25">
      <c r="A2547" s="5">
        <v>2615</v>
      </c>
      <c r="B2547" s="6" t="s">
        <v>4081</v>
      </c>
      <c r="C2547" s="6" t="s">
        <v>950</v>
      </c>
      <c r="D2547" s="6" t="s">
        <v>28</v>
      </c>
      <c r="E2547" s="6" t="s">
        <v>29</v>
      </c>
      <c r="F2547" s="6">
        <v>30</v>
      </c>
      <c r="G2547" s="6" t="s">
        <v>6673</v>
      </c>
      <c r="H2547" s="6" t="s">
        <v>4297</v>
      </c>
      <c r="I2547" s="6" t="s">
        <v>32</v>
      </c>
      <c r="J2547" s="7">
        <v>43979</v>
      </c>
      <c r="K2547" s="6">
        <v>10</v>
      </c>
      <c r="L2547" s="6" t="s">
        <v>39</v>
      </c>
      <c r="M2547" s="8"/>
      <c r="O2547">
        <f t="shared" si="641"/>
        <v>0</v>
      </c>
      <c r="Q2547" s="5" t="str">
        <f t="shared" si="626"/>
        <v>2615</v>
      </c>
      <c r="R2547" s="6" t="str">
        <f t="shared" si="627"/>
        <v>Jerome</v>
      </c>
      <c r="S2547" s="6" t="str">
        <f t="shared" si="628"/>
        <v>Gallagher</v>
      </c>
      <c r="T2547" s="6" t="str">
        <f t="shared" si="629"/>
        <v>Mr</v>
      </c>
      <c r="U2547" s="6" t="str">
        <f t="shared" si="630"/>
        <v>M</v>
      </c>
      <c r="V2547" s="6" t="str">
        <f t="shared" si="631"/>
        <v>30</v>
      </c>
      <c r="W2547" s="6" t="str">
        <f t="shared" si="632"/>
        <v>Kenwood Close</v>
      </c>
      <c r="X2547" s="6" t="str">
        <f t="shared" si="633"/>
        <v>se</v>
      </c>
      <c r="Y2547" s="6" t="str">
        <f t="shared" si="634"/>
        <v>Kenwood Close</v>
      </c>
      <c r="Z2547" s="6" t="str">
        <f t="shared" si="635"/>
        <v>Weymouth</v>
      </c>
      <c r="AA2547" s="6" t="str">
        <f t="shared" si="636"/>
        <v>WC</v>
      </c>
      <c r="AB2547" s="7" t="str">
        <f t="shared" si="637"/>
        <v>43979</v>
      </c>
      <c r="AC2547" s="6" t="str">
        <f t="shared" si="638"/>
        <v>10</v>
      </c>
      <c r="AD2547" s="6" t="str">
        <f t="shared" si="639"/>
        <v>C1</v>
      </c>
      <c r="AE2547" s="8" t="str">
        <f t="shared" si="640"/>
        <v/>
      </c>
    </row>
    <row r="2548" spans="1:31" x14ac:dyDescent="0.25">
      <c r="A2548" s="9">
        <v>2616</v>
      </c>
      <c r="B2548" s="10" t="s">
        <v>5483</v>
      </c>
      <c r="C2548" s="10" t="s">
        <v>3914</v>
      </c>
      <c r="D2548" s="10" t="s">
        <v>28</v>
      </c>
      <c r="E2548" s="10" t="s">
        <v>29</v>
      </c>
      <c r="F2548" s="10">
        <v>90</v>
      </c>
      <c r="G2548" s="10" t="s">
        <v>6675</v>
      </c>
      <c r="H2548" s="10" t="s">
        <v>534</v>
      </c>
      <c r="I2548" s="10" t="s">
        <v>32</v>
      </c>
      <c r="J2548" s="11">
        <v>44399</v>
      </c>
      <c r="K2548" s="10">
        <v>79</v>
      </c>
      <c r="L2548" s="10" t="s">
        <v>20</v>
      </c>
      <c r="M2548" s="12"/>
      <c r="O2548">
        <f t="shared" si="641"/>
        <v>0</v>
      </c>
      <c r="Q2548" s="9" t="str">
        <f t="shared" si="626"/>
        <v>2616</v>
      </c>
      <c r="R2548" s="10" t="str">
        <f t="shared" si="627"/>
        <v>Prince</v>
      </c>
      <c r="S2548" s="10" t="str">
        <f t="shared" si="628"/>
        <v>Grady</v>
      </c>
      <c r="T2548" s="10" t="str">
        <f t="shared" si="629"/>
        <v>Mr</v>
      </c>
      <c r="U2548" s="10" t="str">
        <f t="shared" si="630"/>
        <v>M</v>
      </c>
      <c r="V2548" s="10" t="str">
        <f t="shared" si="631"/>
        <v>90</v>
      </c>
      <c r="W2548" s="10" t="str">
        <f t="shared" si="632"/>
        <v>Kenya Road</v>
      </c>
      <c r="X2548" s="10" t="str">
        <f t="shared" si="633"/>
        <v>ad</v>
      </c>
      <c r="Y2548" s="10" t="str">
        <f t="shared" si="634"/>
        <v>Kenya Road</v>
      </c>
      <c r="Z2548" s="10" t="str">
        <f t="shared" si="635"/>
        <v>Stornoway</v>
      </c>
      <c r="AA2548" s="10" t="str">
        <f t="shared" si="636"/>
        <v>WC</v>
      </c>
      <c r="AB2548" s="11" t="str">
        <f t="shared" si="637"/>
        <v>44399</v>
      </c>
      <c r="AC2548" s="10" t="str">
        <f t="shared" si="638"/>
        <v>79</v>
      </c>
      <c r="AD2548" s="10" t="str">
        <f t="shared" si="639"/>
        <v>B</v>
      </c>
      <c r="AE2548" s="12" t="str">
        <f t="shared" si="640"/>
        <v/>
      </c>
    </row>
    <row r="2549" spans="1:31" x14ac:dyDescent="0.25">
      <c r="A2549" s="5">
        <v>2617</v>
      </c>
      <c r="B2549" s="6" t="s">
        <v>6676</v>
      </c>
      <c r="C2549" s="6" t="s">
        <v>6677</v>
      </c>
      <c r="D2549" s="6" t="s">
        <v>49</v>
      </c>
      <c r="E2549" s="6" t="s">
        <v>16</v>
      </c>
      <c r="F2549" s="6">
        <v>90</v>
      </c>
      <c r="G2549" s="6" t="s">
        <v>6678</v>
      </c>
      <c r="H2549" s="6" t="s">
        <v>6290</v>
      </c>
      <c r="I2549" s="6" t="s">
        <v>171</v>
      </c>
      <c r="J2549" s="7">
        <v>43710</v>
      </c>
      <c r="K2549" s="6">
        <v>8</v>
      </c>
      <c r="L2549" s="6" t="s">
        <v>99</v>
      </c>
      <c r="M2549" s="8"/>
      <c r="O2549">
        <f t="shared" si="641"/>
        <v>0</v>
      </c>
      <c r="Q2549" s="5" t="str">
        <f t="shared" si="626"/>
        <v>2617</v>
      </c>
      <c r="R2549" s="6" t="str">
        <f t="shared" si="627"/>
        <v>Florrie</v>
      </c>
      <c r="S2549" s="6" t="str">
        <f t="shared" si="628"/>
        <v>Mccoy</v>
      </c>
      <c r="T2549" s="6" t="str">
        <f t="shared" si="629"/>
        <v>Miss</v>
      </c>
      <c r="U2549" s="6" t="str">
        <f t="shared" si="630"/>
        <v>F</v>
      </c>
      <c r="V2549" s="6" t="str">
        <f t="shared" si="631"/>
        <v>90</v>
      </c>
      <c r="W2549" s="6" t="str">
        <f t="shared" si="632"/>
        <v>Kerbela Street</v>
      </c>
      <c r="X2549" s="6" t="str">
        <f t="shared" si="633"/>
        <v>et</v>
      </c>
      <c r="Y2549" s="6" t="str">
        <f t="shared" si="634"/>
        <v>Kerbela Street</v>
      </c>
      <c r="Z2549" s="6" t="str">
        <f t="shared" si="635"/>
        <v>Clydebank</v>
      </c>
      <c r="AA2549" s="6" t="str">
        <f t="shared" si="636"/>
        <v>PR</v>
      </c>
      <c r="AB2549" s="7" t="str">
        <f t="shared" si="637"/>
        <v>43710</v>
      </c>
      <c r="AC2549" s="6" t="str">
        <f t="shared" si="638"/>
        <v>8</v>
      </c>
      <c r="AD2549" s="6" t="str">
        <f t="shared" si="639"/>
        <v>E</v>
      </c>
      <c r="AE2549" s="8" t="str">
        <f t="shared" si="640"/>
        <v/>
      </c>
    </row>
    <row r="2550" spans="1:31" x14ac:dyDescent="0.25">
      <c r="A2550" s="9">
        <v>2618</v>
      </c>
      <c r="B2550" s="10" t="s">
        <v>4163</v>
      </c>
      <c r="C2550" s="10" t="s">
        <v>1067</v>
      </c>
      <c r="D2550" s="10" t="s">
        <v>115</v>
      </c>
      <c r="E2550" s="10" t="s">
        <v>16</v>
      </c>
      <c r="F2550" s="10">
        <v>60</v>
      </c>
      <c r="G2550" s="10" t="s">
        <v>6679</v>
      </c>
      <c r="H2550" s="10" t="s">
        <v>603</v>
      </c>
      <c r="I2550" s="10" t="s">
        <v>32</v>
      </c>
      <c r="J2550" s="11">
        <v>44237</v>
      </c>
      <c r="K2550" s="10">
        <v>45</v>
      </c>
      <c r="L2550" s="10" t="s">
        <v>78</v>
      </c>
      <c r="M2550" s="12"/>
      <c r="O2550">
        <f t="shared" si="641"/>
        <v>0</v>
      </c>
      <c r="Q2550" s="9" t="str">
        <f t="shared" si="626"/>
        <v>2618</v>
      </c>
      <c r="R2550" s="10" t="str">
        <f t="shared" si="627"/>
        <v>Lianne</v>
      </c>
      <c r="S2550" s="10" t="str">
        <f t="shared" si="628"/>
        <v>Rushing</v>
      </c>
      <c r="T2550" s="10" t="str">
        <f t="shared" si="629"/>
        <v>Prof</v>
      </c>
      <c r="U2550" s="10" t="str">
        <f t="shared" si="630"/>
        <v>F</v>
      </c>
      <c r="V2550" s="10" t="str">
        <f t="shared" si="631"/>
        <v>60</v>
      </c>
      <c r="W2550" s="10" t="str">
        <f t="shared" si="632"/>
        <v>Kersfield Road</v>
      </c>
      <c r="X2550" s="10" t="str">
        <f t="shared" si="633"/>
        <v>ad</v>
      </c>
      <c r="Y2550" s="10" t="str">
        <f t="shared" si="634"/>
        <v>Kersfield Road</v>
      </c>
      <c r="Z2550" s="10" t="str">
        <f t="shared" si="635"/>
        <v>Newcastle</v>
      </c>
      <c r="AA2550" s="10" t="str">
        <f t="shared" si="636"/>
        <v>WC</v>
      </c>
      <c r="AB2550" s="11" t="str">
        <f t="shared" si="637"/>
        <v>44237</v>
      </c>
      <c r="AC2550" s="10" t="str">
        <f t="shared" si="638"/>
        <v>45</v>
      </c>
      <c r="AD2550" s="10" t="str">
        <f t="shared" si="639"/>
        <v>C2</v>
      </c>
      <c r="AE2550" s="12" t="str">
        <f t="shared" si="640"/>
        <v/>
      </c>
    </row>
    <row r="2551" spans="1:31" x14ac:dyDescent="0.25">
      <c r="A2551" s="5">
        <v>2619</v>
      </c>
      <c r="B2551" s="6" t="s">
        <v>3166</v>
      </c>
      <c r="C2551" s="6" t="s">
        <v>2014</v>
      </c>
      <c r="D2551" s="6" t="s">
        <v>28</v>
      </c>
      <c r="E2551" s="6" t="s">
        <v>29</v>
      </c>
      <c r="F2551" s="6">
        <v>90</v>
      </c>
      <c r="G2551" s="6" t="s">
        <v>6680</v>
      </c>
      <c r="H2551" s="6" t="s">
        <v>637</v>
      </c>
      <c r="I2551" s="6" t="s">
        <v>291</v>
      </c>
      <c r="J2551" s="7">
        <v>44089</v>
      </c>
      <c r="K2551" s="6">
        <v>10</v>
      </c>
      <c r="L2551" s="6" t="s">
        <v>157</v>
      </c>
      <c r="M2551" s="8"/>
      <c r="O2551">
        <f t="shared" si="641"/>
        <v>0</v>
      </c>
      <c r="Q2551" s="5" t="str">
        <f t="shared" si="626"/>
        <v>2619</v>
      </c>
      <c r="R2551" s="6" t="str">
        <f t="shared" si="627"/>
        <v>Alonso</v>
      </c>
      <c r="S2551" s="6" t="str">
        <f t="shared" si="628"/>
        <v>Joyner</v>
      </c>
      <c r="T2551" s="6" t="str">
        <f t="shared" si="629"/>
        <v>Mr</v>
      </c>
      <c r="U2551" s="6" t="str">
        <f t="shared" si="630"/>
        <v>M</v>
      </c>
      <c r="V2551" s="6" t="str">
        <f t="shared" si="631"/>
        <v>90</v>
      </c>
      <c r="W2551" s="6" t="str">
        <f t="shared" si="632"/>
        <v>Kershaw Close</v>
      </c>
      <c r="X2551" s="6" t="str">
        <f t="shared" si="633"/>
        <v>se</v>
      </c>
      <c r="Y2551" s="6" t="str">
        <f t="shared" si="634"/>
        <v>Kershaw Close</v>
      </c>
      <c r="Z2551" s="6" t="str">
        <f t="shared" si="635"/>
        <v>Kent</v>
      </c>
      <c r="AA2551" s="6" t="str">
        <f t="shared" si="636"/>
        <v>HS</v>
      </c>
      <c r="AB2551" s="7" t="str">
        <f t="shared" si="637"/>
        <v>44089</v>
      </c>
      <c r="AC2551" s="6" t="str">
        <f t="shared" si="638"/>
        <v>10</v>
      </c>
      <c r="AD2551" s="6" t="str">
        <f t="shared" si="639"/>
        <v>C3</v>
      </c>
      <c r="AE2551" s="8" t="str">
        <f t="shared" si="640"/>
        <v/>
      </c>
    </row>
    <row r="2552" spans="1:31" x14ac:dyDescent="0.25">
      <c r="A2552" s="9">
        <v>2620</v>
      </c>
      <c r="B2552" s="10" t="s">
        <v>563</v>
      </c>
      <c r="C2552" s="10" t="s">
        <v>6681</v>
      </c>
      <c r="D2552" s="10" t="s">
        <v>28</v>
      </c>
      <c r="E2552" s="10" t="s">
        <v>29</v>
      </c>
      <c r="F2552" s="10">
        <v>90</v>
      </c>
      <c r="G2552" s="10" t="s">
        <v>6682</v>
      </c>
      <c r="H2552" s="10" t="s">
        <v>6683</v>
      </c>
      <c r="I2552" s="10" t="s">
        <v>32</v>
      </c>
      <c r="J2552" s="11">
        <v>43750</v>
      </c>
      <c r="K2552" s="10">
        <v>37</v>
      </c>
      <c r="L2552" s="10" t="s">
        <v>78</v>
      </c>
      <c r="M2552" s="12"/>
      <c r="O2552">
        <f t="shared" si="641"/>
        <v>0</v>
      </c>
      <c r="Q2552" s="9" t="str">
        <f t="shared" si="626"/>
        <v>2620</v>
      </c>
      <c r="R2552" s="10" t="str">
        <f t="shared" si="627"/>
        <v>Sydney</v>
      </c>
      <c r="S2552" s="10" t="str">
        <f t="shared" si="628"/>
        <v>Latham</v>
      </c>
      <c r="T2552" s="10" t="str">
        <f t="shared" si="629"/>
        <v>Mr</v>
      </c>
      <c r="U2552" s="10" t="str">
        <f t="shared" si="630"/>
        <v>M</v>
      </c>
      <c r="V2552" s="10" t="str">
        <f t="shared" si="631"/>
        <v>90</v>
      </c>
      <c r="W2552" s="10" t="str">
        <f t="shared" si="632"/>
        <v>Kersley Street</v>
      </c>
      <c r="X2552" s="10" t="str">
        <f t="shared" si="633"/>
        <v>et</v>
      </c>
      <c r="Y2552" s="10" t="str">
        <f t="shared" si="634"/>
        <v>Kersley Street</v>
      </c>
      <c r="Z2552" s="10" t="str">
        <f t="shared" si="635"/>
        <v>Stansted</v>
      </c>
      <c r="AA2552" s="10" t="str">
        <f t="shared" si="636"/>
        <v>WC</v>
      </c>
      <c r="AB2552" s="11" t="str">
        <f t="shared" si="637"/>
        <v>43750</v>
      </c>
      <c r="AC2552" s="10" t="str">
        <f t="shared" si="638"/>
        <v>37</v>
      </c>
      <c r="AD2552" s="10" t="str">
        <f t="shared" si="639"/>
        <v>C2</v>
      </c>
      <c r="AE2552" s="12" t="str">
        <f t="shared" si="640"/>
        <v/>
      </c>
    </row>
    <row r="2553" spans="1:31" x14ac:dyDescent="0.25">
      <c r="A2553" s="5">
        <v>2621</v>
      </c>
      <c r="B2553" s="6" t="s">
        <v>6684</v>
      </c>
      <c r="C2553" s="6" t="s">
        <v>6685</v>
      </c>
      <c r="D2553" s="6" t="s">
        <v>49</v>
      </c>
      <c r="E2553" s="6" t="s">
        <v>16</v>
      </c>
      <c r="F2553" s="6">
        <v>90</v>
      </c>
      <c r="G2553" s="6" t="s">
        <v>6686</v>
      </c>
      <c r="H2553" s="6" t="s">
        <v>6687</v>
      </c>
      <c r="I2553" s="6" t="s">
        <v>127</v>
      </c>
      <c r="J2553" s="7">
        <v>44003</v>
      </c>
      <c r="K2553" s="6">
        <v>91</v>
      </c>
      <c r="L2553" s="6" t="s">
        <v>33</v>
      </c>
      <c r="M2553" s="8"/>
      <c r="O2553">
        <f t="shared" si="641"/>
        <v>0</v>
      </c>
      <c r="Q2553" s="5" t="str">
        <f t="shared" si="626"/>
        <v>2621</v>
      </c>
      <c r="R2553" s="6" t="str">
        <f t="shared" si="627"/>
        <v>Marva</v>
      </c>
      <c r="S2553" s="6" t="str">
        <f t="shared" si="628"/>
        <v>Sawyer</v>
      </c>
      <c r="T2553" s="6" t="str">
        <f t="shared" si="629"/>
        <v>Miss</v>
      </c>
      <c r="U2553" s="6" t="str">
        <f t="shared" si="630"/>
        <v>F</v>
      </c>
      <c r="V2553" s="6" t="str">
        <f t="shared" si="631"/>
        <v>90</v>
      </c>
      <c r="W2553" s="6" t="str">
        <f t="shared" si="632"/>
        <v>Keswick Broadway</v>
      </c>
      <c r="X2553" s="6" t="str">
        <f t="shared" si="633"/>
        <v>ay</v>
      </c>
      <c r="Y2553" s="6" t="str">
        <f t="shared" si="634"/>
        <v>Keswick Broadway</v>
      </c>
      <c r="Z2553" s="6" t="str">
        <f t="shared" si="635"/>
        <v>Caledon</v>
      </c>
      <c r="AA2553" s="6" t="str">
        <f t="shared" si="636"/>
        <v>WS</v>
      </c>
      <c r="AB2553" s="7" t="str">
        <f t="shared" si="637"/>
        <v>44003</v>
      </c>
      <c r="AC2553" s="6" t="str">
        <f t="shared" si="638"/>
        <v>91</v>
      </c>
      <c r="AD2553" s="6" t="str">
        <f t="shared" si="639"/>
        <v>A3</v>
      </c>
      <c r="AE2553" s="8" t="str">
        <f t="shared" si="640"/>
        <v/>
      </c>
    </row>
    <row r="2554" spans="1:31" x14ac:dyDescent="0.25">
      <c r="A2554" s="9">
        <v>2622</v>
      </c>
      <c r="B2554" s="10" t="s">
        <v>2285</v>
      </c>
      <c r="C2554" s="10" t="s">
        <v>5735</v>
      </c>
      <c r="D2554" s="10" t="s">
        <v>49</v>
      </c>
      <c r="E2554" s="10" t="s">
        <v>16</v>
      </c>
      <c r="F2554" s="10">
        <v>30</v>
      </c>
      <c r="G2554" s="10" t="s">
        <v>6686</v>
      </c>
      <c r="H2554" s="10" t="s">
        <v>1512</v>
      </c>
      <c r="I2554" s="10" t="s">
        <v>32</v>
      </c>
      <c r="J2554" s="11">
        <v>43990</v>
      </c>
      <c r="K2554" s="10">
        <v>31</v>
      </c>
      <c r="L2554" s="10" t="s">
        <v>39</v>
      </c>
      <c r="M2554" s="12"/>
      <c r="O2554">
        <f t="shared" si="641"/>
        <v>0</v>
      </c>
      <c r="Q2554" s="9" t="str">
        <f t="shared" si="626"/>
        <v>2622</v>
      </c>
      <c r="R2554" s="10" t="str">
        <f t="shared" si="627"/>
        <v>Rosalyn</v>
      </c>
      <c r="S2554" s="10" t="str">
        <f t="shared" si="628"/>
        <v>Tackett</v>
      </c>
      <c r="T2554" s="10" t="str">
        <f t="shared" si="629"/>
        <v>Miss</v>
      </c>
      <c r="U2554" s="10" t="str">
        <f t="shared" si="630"/>
        <v>F</v>
      </c>
      <c r="V2554" s="10" t="str">
        <f t="shared" si="631"/>
        <v>30</v>
      </c>
      <c r="W2554" s="10" t="str">
        <f t="shared" si="632"/>
        <v>Keswick Broadway</v>
      </c>
      <c r="X2554" s="10" t="str">
        <f t="shared" si="633"/>
        <v>ay</v>
      </c>
      <c r="Y2554" s="10" t="str">
        <f t="shared" si="634"/>
        <v>Keswick Broadway</v>
      </c>
      <c r="Z2554" s="10" t="str">
        <f t="shared" si="635"/>
        <v>Merseyside</v>
      </c>
      <c r="AA2554" s="10" t="str">
        <f t="shared" si="636"/>
        <v>WC</v>
      </c>
      <c r="AB2554" s="11" t="str">
        <f t="shared" si="637"/>
        <v>43990</v>
      </c>
      <c r="AC2554" s="10" t="str">
        <f t="shared" si="638"/>
        <v>31</v>
      </c>
      <c r="AD2554" s="10" t="str">
        <f t="shared" si="639"/>
        <v>C1</v>
      </c>
      <c r="AE2554" s="12" t="str">
        <f t="shared" si="640"/>
        <v/>
      </c>
    </row>
    <row r="2555" spans="1:31" x14ac:dyDescent="0.25">
      <c r="A2555" s="5">
        <v>2623</v>
      </c>
      <c r="B2555" s="6" t="s">
        <v>6688</v>
      </c>
      <c r="C2555" s="6" t="s">
        <v>5174</v>
      </c>
      <c r="D2555" s="6" t="s">
        <v>28</v>
      </c>
      <c r="E2555" s="6" t="s">
        <v>29</v>
      </c>
      <c r="F2555" s="6">
        <v>60</v>
      </c>
      <c r="G2555" s="6" t="s">
        <v>6689</v>
      </c>
      <c r="H2555" s="6" t="s">
        <v>2997</v>
      </c>
      <c r="I2555" s="6" t="s">
        <v>550</v>
      </c>
      <c r="J2555" s="7">
        <v>44118</v>
      </c>
      <c r="K2555" s="6">
        <v>41</v>
      </c>
      <c r="L2555" s="6" t="s">
        <v>78</v>
      </c>
      <c r="M2555" s="8"/>
      <c r="O2555">
        <f t="shared" si="641"/>
        <v>0</v>
      </c>
      <c r="Q2555" s="5" t="str">
        <f t="shared" si="626"/>
        <v>2623</v>
      </c>
      <c r="R2555" s="6" t="str">
        <f t="shared" si="627"/>
        <v>Arnulfo</v>
      </c>
      <c r="S2555" s="6" t="str">
        <f t="shared" si="628"/>
        <v>Briggs</v>
      </c>
      <c r="T2555" s="6" t="str">
        <f t="shared" si="629"/>
        <v>Mr</v>
      </c>
      <c r="U2555" s="6" t="str">
        <f t="shared" si="630"/>
        <v>M</v>
      </c>
      <c r="V2555" s="6" t="str">
        <f t="shared" si="631"/>
        <v>60</v>
      </c>
      <c r="W2555" s="6" t="str">
        <f t="shared" si="632"/>
        <v>Keynsham Road</v>
      </c>
      <c r="X2555" s="6" t="str">
        <f t="shared" si="633"/>
        <v>ad</v>
      </c>
      <c r="Y2555" s="6" t="str">
        <f t="shared" si="634"/>
        <v>Keynsham Road</v>
      </c>
      <c r="Z2555" s="6" t="str">
        <f t="shared" si="635"/>
        <v>Biggar</v>
      </c>
      <c r="AA2555" s="6" t="str">
        <f t="shared" si="636"/>
        <v>DY</v>
      </c>
      <c r="AB2555" s="7" t="str">
        <f t="shared" si="637"/>
        <v>44118</v>
      </c>
      <c r="AC2555" s="6" t="str">
        <f t="shared" si="638"/>
        <v>41</v>
      </c>
      <c r="AD2555" s="6" t="str">
        <f t="shared" si="639"/>
        <v>C2</v>
      </c>
      <c r="AE2555" s="8" t="str">
        <f t="shared" si="640"/>
        <v/>
      </c>
    </row>
    <row r="2556" spans="1:31" x14ac:dyDescent="0.25">
      <c r="A2556" s="9">
        <v>2624</v>
      </c>
      <c r="B2556" s="10" t="s">
        <v>6690</v>
      </c>
      <c r="C2556" s="10" t="s">
        <v>1620</v>
      </c>
      <c r="D2556" s="10" t="s">
        <v>41</v>
      </c>
      <c r="E2556" s="10" t="s">
        <v>16</v>
      </c>
      <c r="F2556" s="10">
        <v>90</v>
      </c>
      <c r="G2556" s="10" t="s">
        <v>6691</v>
      </c>
      <c r="H2556" s="10" t="s">
        <v>2356</v>
      </c>
      <c r="I2556" s="10" t="s">
        <v>1362</v>
      </c>
      <c r="J2556" s="11">
        <v>43815</v>
      </c>
      <c r="K2556" s="10">
        <v>36</v>
      </c>
      <c r="L2556" s="10" t="s">
        <v>78</v>
      </c>
      <c r="M2556" s="12"/>
      <c r="O2556">
        <f t="shared" si="641"/>
        <v>0</v>
      </c>
      <c r="Q2556" s="9" t="str">
        <f t="shared" si="626"/>
        <v>2624</v>
      </c>
      <c r="R2556" s="10" t="str">
        <f t="shared" si="627"/>
        <v>Roseanna</v>
      </c>
      <c r="S2556" s="10" t="str">
        <f t="shared" si="628"/>
        <v>Small</v>
      </c>
      <c r="T2556" s="10" t="str">
        <f t="shared" si="629"/>
        <v>Ms</v>
      </c>
      <c r="U2556" s="10" t="str">
        <f t="shared" si="630"/>
        <v>F</v>
      </c>
      <c r="V2556" s="10" t="str">
        <f t="shared" si="631"/>
        <v>90</v>
      </c>
      <c r="W2556" s="10" t="str">
        <f t="shared" si="632"/>
        <v>Keystone Crescent</v>
      </c>
      <c r="X2556" s="10" t="str">
        <f t="shared" si="633"/>
        <v>nt</v>
      </c>
      <c r="Y2556" s="10" t="str">
        <f t="shared" si="634"/>
        <v>Keystone Crescent</v>
      </c>
      <c r="Z2556" s="10" t="str">
        <f t="shared" si="635"/>
        <v>Arisaig</v>
      </c>
      <c r="AA2556" s="10" t="str">
        <f t="shared" si="636"/>
        <v>KA</v>
      </c>
      <c r="AB2556" s="11" t="str">
        <f t="shared" si="637"/>
        <v>43815</v>
      </c>
      <c r="AC2556" s="10" t="str">
        <f t="shared" si="638"/>
        <v>36</v>
      </c>
      <c r="AD2556" s="10" t="str">
        <f t="shared" si="639"/>
        <v>C2</v>
      </c>
      <c r="AE2556" s="12" t="str">
        <f t="shared" si="640"/>
        <v/>
      </c>
    </row>
    <row r="2557" spans="1:31" x14ac:dyDescent="0.25">
      <c r="A2557" s="5">
        <v>2625</v>
      </c>
      <c r="B2557" s="6" t="s">
        <v>1647</v>
      </c>
      <c r="C2557" s="6" t="s">
        <v>6692</v>
      </c>
      <c r="D2557" s="6" t="s">
        <v>49</v>
      </c>
      <c r="E2557" s="6" t="s">
        <v>16</v>
      </c>
      <c r="F2557" s="6">
        <v>90</v>
      </c>
      <c r="G2557" s="6" t="s">
        <v>6693</v>
      </c>
      <c r="H2557" s="6" t="s">
        <v>1682</v>
      </c>
      <c r="I2557" s="6" t="s">
        <v>206</v>
      </c>
      <c r="J2557" s="7">
        <v>43630</v>
      </c>
      <c r="K2557" s="6">
        <v>37</v>
      </c>
      <c r="L2557" s="6" t="s">
        <v>78</v>
      </c>
      <c r="M2557" s="8"/>
      <c r="O2557">
        <f t="shared" si="641"/>
        <v>0</v>
      </c>
      <c r="Q2557" s="5" t="str">
        <f t="shared" si="626"/>
        <v>2625</v>
      </c>
      <c r="R2557" s="6" t="str">
        <f t="shared" si="627"/>
        <v>Tatum</v>
      </c>
      <c r="S2557" s="6" t="str">
        <f t="shared" si="628"/>
        <v>Diamond</v>
      </c>
      <c r="T2557" s="6" t="str">
        <f t="shared" si="629"/>
        <v>Miss</v>
      </c>
      <c r="U2557" s="6" t="str">
        <f t="shared" si="630"/>
        <v>F</v>
      </c>
      <c r="V2557" s="6" t="str">
        <f t="shared" si="631"/>
        <v>90</v>
      </c>
      <c r="W2557" s="6" t="str">
        <f t="shared" si="632"/>
        <v>Kezia Street</v>
      </c>
      <c r="X2557" s="6" t="str">
        <f t="shared" si="633"/>
        <v>et</v>
      </c>
      <c r="Y2557" s="6" t="str">
        <f t="shared" si="634"/>
        <v>Kezia Street</v>
      </c>
      <c r="Z2557" s="6" t="str">
        <f t="shared" si="635"/>
        <v>Chinnor</v>
      </c>
      <c r="AA2557" s="6" t="str">
        <f t="shared" si="636"/>
        <v>DH</v>
      </c>
      <c r="AB2557" s="7" t="str">
        <f t="shared" si="637"/>
        <v>43630</v>
      </c>
      <c r="AC2557" s="6" t="str">
        <f t="shared" si="638"/>
        <v>37</v>
      </c>
      <c r="AD2557" s="6" t="str">
        <f t="shared" si="639"/>
        <v>C2</v>
      </c>
      <c r="AE2557" s="8" t="str">
        <f t="shared" si="640"/>
        <v/>
      </c>
    </row>
    <row r="2558" spans="1:31" x14ac:dyDescent="0.25">
      <c r="A2558" s="9">
        <v>2626</v>
      </c>
      <c r="B2558" s="10" t="s">
        <v>6694</v>
      </c>
      <c r="C2558" s="10" t="s">
        <v>6695</v>
      </c>
      <c r="D2558" s="10" t="s">
        <v>49</v>
      </c>
      <c r="E2558" s="10" t="s">
        <v>16</v>
      </c>
      <c r="F2558" s="10">
        <v>30</v>
      </c>
      <c r="G2558" s="10" t="s">
        <v>6696</v>
      </c>
      <c r="H2558" s="10" t="s">
        <v>5061</v>
      </c>
      <c r="I2558" s="10" t="s">
        <v>291</v>
      </c>
      <c r="J2558" s="11">
        <v>43854</v>
      </c>
      <c r="K2558" s="10">
        <v>26</v>
      </c>
      <c r="L2558" s="10" t="s">
        <v>33</v>
      </c>
      <c r="M2558" s="12"/>
      <c r="O2558">
        <f t="shared" si="641"/>
        <v>0</v>
      </c>
      <c r="Q2558" s="9" t="str">
        <f t="shared" si="626"/>
        <v>2626</v>
      </c>
      <c r="R2558" s="10" t="str">
        <f t="shared" si="627"/>
        <v>Jessika</v>
      </c>
      <c r="S2558" s="10" t="str">
        <f t="shared" si="628"/>
        <v>Webster</v>
      </c>
      <c r="T2558" s="10" t="str">
        <f t="shared" si="629"/>
        <v>Miss</v>
      </c>
      <c r="U2558" s="10" t="str">
        <f t="shared" si="630"/>
        <v>F</v>
      </c>
      <c r="V2558" s="10" t="str">
        <f t="shared" si="631"/>
        <v>30</v>
      </c>
      <c r="W2558" s="10" t="str">
        <f t="shared" si="632"/>
        <v>Kidbrook Lane</v>
      </c>
      <c r="X2558" s="10" t="str">
        <f t="shared" si="633"/>
        <v>ne</v>
      </c>
      <c r="Y2558" s="10" t="str">
        <f t="shared" si="634"/>
        <v>Kidbrook Lane</v>
      </c>
      <c r="Z2558" s="10" t="str">
        <f t="shared" si="635"/>
        <v>Kington</v>
      </c>
      <c r="AA2558" s="10" t="str">
        <f t="shared" si="636"/>
        <v>HS</v>
      </c>
      <c r="AB2558" s="11" t="str">
        <f t="shared" si="637"/>
        <v>43854</v>
      </c>
      <c r="AC2558" s="10" t="str">
        <f t="shared" si="638"/>
        <v>26</v>
      </c>
      <c r="AD2558" s="10" t="str">
        <f t="shared" si="639"/>
        <v>A3</v>
      </c>
      <c r="AE2558" s="12" t="str">
        <f t="shared" si="640"/>
        <v/>
      </c>
    </row>
    <row r="2559" spans="1:31" x14ac:dyDescent="0.25">
      <c r="A2559" s="5">
        <v>2627</v>
      </c>
      <c r="B2559" s="6" t="s">
        <v>59</v>
      </c>
      <c r="C2559" s="6" t="s">
        <v>4895</v>
      </c>
      <c r="D2559" s="6" t="s">
        <v>28</v>
      </c>
      <c r="E2559" s="6" t="s">
        <v>29</v>
      </c>
      <c r="F2559" s="6">
        <v>90</v>
      </c>
      <c r="G2559" s="6" t="s">
        <v>6697</v>
      </c>
      <c r="H2559" s="6" t="s">
        <v>5061</v>
      </c>
      <c r="I2559" s="6" t="s">
        <v>291</v>
      </c>
      <c r="J2559" s="7">
        <v>43851</v>
      </c>
      <c r="K2559" s="6">
        <v>27</v>
      </c>
      <c r="L2559" s="6" t="s">
        <v>68</v>
      </c>
      <c r="M2559" s="8"/>
      <c r="O2559">
        <f t="shared" si="641"/>
        <v>0</v>
      </c>
      <c r="Q2559" s="5" t="str">
        <f t="shared" si="626"/>
        <v>2627</v>
      </c>
      <c r="R2559" s="6" t="str">
        <f t="shared" si="627"/>
        <v>Vincent</v>
      </c>
      <c r="S2559" s="6" t="str">
        <f t="shared" si="628"/>
        <v>Grayson</v>
      </c>
      <c r="T2559" s="6" t="str">
        <f t="shared" si="629"/>
        <v>Mr</v>
      </c>
      <c r="U2559" s="6" t="str">
        <f t="shared" si="630"/>
        <v>M</v>
      </c>
      <c r="V2559" s="6" t="str">
        <f t="shared" si="631"/>
        <v>90</v>
      </c>
      <c r="W2559" s="6" t="str">
        <f t="shared" si="632"/>
        <v>Kidron Way</v>
      </c>
      <c r="X2559" s="6" t="str">
        <f t="shared" si="633"/>
        <v>ay</v>
      </c>
      <c r="Y2559" s="6" t="str">
        <f t="shared" si="634"/>
        <v>Kidron Way</v>
      </c>
      <c r="Z2559" s="6" t="str">
        <f t="shared" si="635"/>
        <v>Kington</v>
      </c>
      <c r="AA2559" s="6" t="str">
        <f t="shared" si="636"/>
        <v>HS</v>
      </c>
      <c r="AB2559" s="7" t="str">
        <f t="shared" si="637"/>
        <v>43851</v>
      </c>
      <c r="AC2559" s="6" t="str">
        <f t="shared" si="638"/>
        <v>27</v>
      </c>
      <c r="AD2559" s="6" t="str">
        <f t="shared" si="639"/>
        <v>A2</v>
      </c>
      <c r="AE2559" s="8" t="str">
        <f t="shared" si="640"/>
        <v/>
      </c>
    </row>
    <row r="2560" spans="1:31" x14ac:dyDescent="0.25">
      <c r="A2560" s="9">
        <v>2628</v>
      </c>
      <c r="B2560" s="10" t="s">
        <v>186</v>
      </c>
      <c r="C2560" s="10" t="s">
        <v>718</v>
      </c>
      <c r="D2560" s="10" t="s">
        <v>28</v>
      </c>
      <c r="E2560" s="10" t="s">
        <v>29</v>
      </c>
      <c r="F2560" s="10">
        <v>90</v>
      </c>
      <c r="G2560" s="10" t="s">
        <v>6698</v>
      </c>
      <c r="H2560" s="10" t="s">
        <v>2062</v>
      </c>
      <c r="I2560" s="10" t="s">
        <v>32</v>
      </c>
      <c r="J2560" s="11">
        <v>44337</v>
      </c>
      <c r="K2560" s="10">
        <v>103</v>
      </c>
      <c r="L2560" s="10" t="s">
        <v>78</v>
      </c>
      <c r="M2560" s="12"/>
      <c r="O2560">
        <f t="shared" si="641"/>
        <v>0</v>
      </c>
      <c r="Q2560" s="9" t="str">
        <f t="shared" si="626"/>
        <v>2628</v>
      </c>
      <c r="R2560" s="10" t="str">
        <f t="shared" si="627"/>
        <v>Lewis</v>
      </c>
      <c r="S2560" s="10" t="str">
        <f t="shared" si="628"/>
        <v>Kessler</v>
      </c>
      <c r="T2560" s="10" t="str">
        <f t="shared" si="629"/>
        <v>Mr</v>
      </c>
      <c r="U2560" s="10" t="str">
        <f t="shared" si="630"/>
        <v>M</v>
      </c>
      <c r="V2560" s="10" t="str">
        <f t="shared" si="631"/>
        <v>90</v>
      </c>
      <c r="W2560" s="10" t="str">
        <f t="shared" si="632"/>
        <v>Killowen Road</v>
      </c>
      <c r="X2560" s="10" t="str">
        <f t="shared" si="633"/>
        <v>ad</v>
      </c>
      <c r="Y2560" s="10" t="str">
        <f t="shared" si="634"/>
        <v>Killowen Road</v>
      </c>
      <c r="Z2560" s="10" t="str">
        <f t="shared" si="635"/>
        <v>Sherborne</v>
      </c>
      <c r="AA2560" s="10" t="str">
        <f t="shared" si="636"/>
        <v>WC</v>
      </c>
      <c r="AB2560" s="11" t="str">
        <f t="shared" si="637"/>
        <v>44337</v>
      </c>
      <c r="AC2560" s="10" t="str">
        <f t="shared" si="638"/>
        <v>103</v>
      </c>
      <c r="AD2560" s="10" t="str">
        <f t="shared" si="639"/>
        <v>C2</v>
      </c>
      <c r="AE2560" s="12" t="str">
        <f t="shared" si="640"/>
        <v/>
      </c>
    </row>
    <row r="2561" spans="1:31" x14ac:dyDescent="0.25">
      <c r="A2561" s="5">
        <v>2629</v>
      </c>
      <c r="B2561" s="6" t="s">
        <v>4827</v>
      </c>
      <c r="C2561" s="6" t="s">
        <v>5958</v>
      </c>
      <c r="D2561" s="6" t="s">
        <v>28</v>
      </c>
      <c r="E2561" s="6" t="s">
        <v>29</v>
      </c>
      <c r="F2561" s="6">
        <v>90</v>
      </c>
      <c r="G2561" s="6" t="s">
        <v>6699</v>
      </c>
      <c r="H2561" s="6" t="s">
        <v>416</v>
      </c>
      <c r="I2561" s="6" t="s">
        <v>32</v>
      </c>
      <c r="J2561" s="7">
        <v>43705</v>
      </c>
      <c r="K2561" s="6">
        <v>55</v>
      </c>
      <c r="L2561" s="6" t="s">
        <v>157</v>
      </c>
      <c r="M2561" s="8"/>
      <c r="O2561">
        <f t="shared" si="641"/>
        <v>0</v>
      </c>
      <c r="Q2561" s="5" t="str">
        <f t="shared" si="626"/>
        <v>2629</v>
      </c>
      <c r="R2561" s="6" t="str">
        <f t="shared" si="627"/>
        <v>Ed</v>
      </c>
      <c r="S2561" s="6" t="str">
        <f t="shared" si="628"/>
        <v>Villa</v>
      </c>
      <c r="T2561" s="6" t="str">
        <f t="shared" si="629"/>
        <v>Mr</v>
      </c>
      <c r="U2561" s="6" t="str">
        <f t="shared" si="630"/>
        <v>M</v>
      </c>
      <c r="V2561" s="6" t="str">
        <f t="shared" si="631"/>
        <v>90</v>
      </c>
      <c r="W2561" s="6" t="str">
        <f t="shared" si="632"/>
        <v>Kilton Street</v>
      </c>
      <c r="X2561" s="6" t="str">
        <f t="shared" si="633"/>
        <v>et</v>
      </c>
      <c r="Y2561" s="6" t="str">
        <f t="shared" si="634"/>
        <v>Kilton Street</v>
      </c>
      <c r="Z2561" s="6" t="str">
        <f t="shared" si="635"/>
        <v>Manningtree</v>
      </c>
      <c r="AA2561" s="6" t="str">
        <f t="shared" si="636"/>
        <v>WC</v>
      </c>
      <c r="AB2561" s="7" t="str">
        <f t="shared" si="637"/>
        <v>43705</v>
      </c>
      <c r="AC2561" s="6" t="str">
        <f t="shared" si="638"/>
        <v>55</v>
      </c>
      <c r="AD2561" s="6" t="str">
        <f t="shared" si="639"/>
        <v>C3</v>
      </c>
      <c r="AE2561" s="8" t="str">
        <f t="shared" si="640"/>
        <v/>
      </c>
    </row>
    <row r="2562" spans="1:31" x14ac:dyDescent="0.25">
      <c r="A2562" s="9">
        <v>2630</v>
      </c>
      <c r="B2562" s="10" t="s">
        <v>2389</v>
      </c>
      <c r="C2562" s="10" t="s">
        <v>6700</v>
      </c>
      <c r="D2562" s="10" t="s">
        <v>15</v>
      </c>
      <c r="E2562" s="10" t="s">
        <v>16</v>
      </c>
      <c r="F2562" s="10">
        <v>60</v>
      </c>
      <c r="G2562" s="10" t="s">
        <v>6701</v>
      </c>
      <c r="H2562" s="10" t="s">
        <v>4978</v>
      </c>
      <c r="I2562" s="10" t="s">
        <v>32</v>
      </c>
      <c r="J2562" s="11">
        <v>43606</v>
      </c>
      <c r="K2562" s="10">
        <v>58</v>
      </c>
      <c r="L2562" s="10" t="s">
        <v>99</v>
      </c>
      <c r="M2562" s="12"/>
      <c r="O2562">
        <f t="shared" si="641"/>
        <v>0</v>
      </c>
      <c r="Q2562" s="9" t="str">
        <f t="shared" si="626"/>
        <v>2630</v>
      </c>
      <c r="R2562" s="10" t="str">
        <f t="shared" si="627"/>
        <v>Carroll</v>
      </c>
      <c r="S2562" s="10" t="str">
        <f t="shared" si="628"/>
        <v>Watson</v>
      </c>
      <c r="T2562" s="10" t="str">
        <f t="shared" si="629"/>
        <v>Mrs</v>
      </c>
      <c r="U2562" s="10" t="str">
        <f t="shared" si="630"/>
        <v>F</v>
      </c>
      <c r="V2562" s="10" t="str">
        <f t="shared" si="631"/>
        <v>60</v>
      </c>
      <c r="W2562" s="10" t="str">
        <f t="shared" si="632"/>
        <v>Kimberly Rd</v>
      </c>
      <c r="X2562" s="10" t="str">
        <f t="shared" si="633"/>
        <v>Rd</v>
      </c>
      <c r="Y2562" s="10" t="str">
        <f t="shared" si="634"/>
        <v>Kimberly Road</v>
      </c>
      <c r="Z2562" s="10" t="str">
        <f t="shared" si="635"/>
        <v>Tiverton</v>
      </c>
      <c r="AA2562" s="10" t="str">
        <f t="shared" si="636"/>
        <v>WC</v>
      </c>
      <c r="AB2562" s="11" t="str">
        <f t="shared" si="637"/>
        <v>43606</v>
      </c>
      <c r="AC2562" s="10" t="str">
        <f t="shared" si="638"/>
        <v>58</v>
      </c>
      <c r="AD2562" s="10" t="str">
        <f t="shared" si="639"/>
        <v>E</v>
      </c>
      <c r="AE2562" s="12" t="str">
        <f t="shared" si="640"/>
        <v/>
      </c>
    </row>
    <row r="2563" spans="1:31" x14ac:dyDescent="0.25">
      <c r="A2563" s="5">
        <v>2631</v>
      </c>
      <c r="B2563" s="6" t="s">
        <v>6702</v>
      </c>
      <c r="C2563" s="6" t="s">
        <v>6703</v>
      </c>
      <c r="D2563" s="6" t="s">
        <v>15</v>
      </c>
      <c r="E2563" s="6" t="s">
        <v>16</v>
      </c>
      <c r="F2563" s="6">
        <v>60</v>
      </c>
      <c r="G2563" s="6" t="s">
        <v>6704</v>
      </c>
      <c r="H2563" s="6" t="s">
        <v>6705</v>
      </c>
      <c r="I2563" s="6" t="s">
        <v>32</v>
      </c>
      <c r="J2563" s="7">
        <v>44106</v>
      </c>
      <c r="K2563" s="6">
        <v>48</v>
      </c>
      <c r="L2563" s="6" t="s">
        <v>68</v>
      </c>
      <c r="M2563" s="8"/>
      <c r="O2563">
        <f t="shared" si="641"/>
        <v>0</v>
      </c>
      <c r="Q2563" s="5" t="str">
        <f t="shared" si="626"/>
        <v>2631</v>
      </c>
      <c r="R2563" s="6" t="str">
        <f t="shared" si="627"/>
        <v>Flavia</v>
      </c>
      <c r="S2563" s="6" t="str">
        <f t="shared" si="628"/>
        <v>Cano</v>
      </c>
      <c r="T2563" s="6" t="str">
        <f t="shared" si="629"/>
        <v>Mrs</v>
      </c>
      <c r="U2563" s="6" t="str">
        <f t="shared" si="630"/>
        <v>F</v>
      </c>
      <c r="V2563" s="6" t="str">
        <f t="shared" si="631"/>
        <v>60</v>
      </c>
      <c r="W2563" s="6" t="str">
        <f t="shared" si="632"/>
        <v>Kimberly Road</v>
      </c>
      <c r="X2563" s="6" t="str">
        <f t="shared" si="633"/>
        <v>ad</v>
      </c>
      <c r="Y2563" s="6" t="str">
        <f t="shared" si="634"/>
        <v>Kimberly Road</v>
      </c>
      <c r="Z2563" s="6" t="str">
        <f t="shared" si="635"/>
        <v>Strathaven</v>
      </c>
      <c r="AA2563" s="6" t="str">
        <f t="shared" si="636"/>
        <v>WC</v>
      </c>
      <c r="AB2563" s="7" t="str">
        <f t="shared" si="637"/>
        <v>44106</v>
      </c>
      <c r="AC2563" s="6" t="str">
        <f t="shared" si="638"/>
        <v>48</v>
      </c>
      <c r="AD2563" s="6" t="str">
        <f t="shared" si="639"/>
        <v>A2</v>
      </c>
      <c r="AE2563" s="8" t="str">
        <f t="shared" si="640"/>
        <v/>
      </c>
    </row>
    <row r="2564" spans="1:31" x14ac:dyDescent="0.25">
      <c r="A2564" s="9">
        <v>2632</v>
      </c>
      <c r="B2564" s="10" t="s">
        <v>2427</v>
      </c>
      <c r="C2564" s="10" t="s">
        <v>4136</v>
      </c>
      <c r="D2564" s="10" t="s">
        <v>28</v>
      </c>
      <c r="E2564" s="10" t="s">
        <v>29</v>
      </c>
      <c r="F2564" s="10">
        <v>90</v>
      </c>
      <c r="G2564" s="10" t="s">
        <v>6706</v>
      </c>
      <c r="H2564" s="10" t="s">
        <v>3159</v>
      </c>
      <c r="I2564" s="10" t="s">
        <v>108</v>
      </c>
      <c r="J2564" s="11">
        <v>43576</v>
      </c>
      <c r="K2564" s="10">
        <v>11</v>
      </c>
      <c r="L2564" s="10" t="s">
        <v>99</v>
      </c>
      <c r="M2564" s="12"/>
      <c r="O2564">
        <f t="shared" si="641"/>
        <v>0</v>
      </c>
      <c r="Q2564" s="9" t="str">
        <f t="shared" si="626"/>
        <v>2632</v>
      </c>
      <c r="R2564" s="10" t="str">
        <f t="shared" si="627"/>
        <v>Wilber</v>
      </c>
      <c r="S2564" s="10" t="str">
        <f t="shared" si="628"/>
        <v>Schaffer</v>
      </c>
      <c r="T2564" s="10" t="str">
        <f t="shared" si="629"/>
        <v>Mr</v>
      </c>
      <c r="U2564" s="10" t="str">
        <f t="shared" si="630"/>
        <v>M</v>
      </c>
      <c r="V2564" s="10" t="str">
        <f t="shared" si="631"/>
        <v>90</v>
      </c>
      <c r="W2564" s="10" t="str">
        <f t="shared" si="632"/>
        <v>Kincaid Road</v>
      </c>
      <c r="X2564" s="10" t="str">
        <f t="shared" si="633"/>
        <v>ad</v>
      </c>
      <c r="Y2564" s="10" t="str">
        <f t="shared" si="634"/>
        <v>Kincaid Road</v>
      </c>
      <c r="Z2564" s="10" t="str">
        <f t="shared" si="635"/>
        <v>Cambridgeshire</v>
      </c>
      <c r="AA2564" s="10" t="str">
        <f t="shared" si="636"/>
        <v>CB</v>
      </c>
      <c r="AB2564" s="11" t="str">
        <f t="shared" si="637"/>
        <v>43576</v>
      </c>
      <c r="AC2564" s="10" t="str">
        <f t="shared" si="638"/>
        <v>11</v>
      </c>
      <c r="AD2564" s="10" t="str">
        <f t="shared" si="639"/>
        <v>E</v>
      </c>
      <c r="AE2564" s="12" t="str">
        <f t="shared" si="640"/>
        <v/>
      </c>
    </row>
    <row r="2565" spans="1:31" x14ac:dyDescent="0.25">
      <c r="A2565" s="5">
        <v>2633</v>
      </c>
      <c r="B2565" s="6" t="s">
        <v>6707</v>
      </c>
      <c r="C2565" s="6" t="s">
        <v>6412</v>
      </c>
      <c r="D2565" s="6" t="s">
        <v>49</v>
      </c>
      <c r="E2565" s="6" t="s">
        <v>16</v>
      </c>
      <c r="F2565" s="6">
        <v>30</v>
      </c>
      <c r="G2565" s="6" t="s">
        <v>6708</v>
      </c>
      <c r="H2565" s="6" t="s">
        <v>6709</v>
      </c>
      <c r="I2565" s="6" t="s">
        <v>32</v>
      </c>
      <c r="J2565" s="7">
        <v>44070</v>
      </c>
      <c r="K2565" s="6">
        <v>16</v>
      </c>
      <c r="L2565" s="6" t="s">
        <v>78</v>
      </c>
      <c r="M2565" s="8"/>
      <c r="O2565">
        <f t="shared" si="641"/>
        <v>0</v>
      </c>
      <c r="Q2565" s="5" t="str">
        <f t="shared" si="626"/>
        <v>2633</v>
      </c>
      <c r="R2565" s="6" t="str">
        <f t="shared" si="627"/>
        <v>Beulah</v>
      </c>
      <c r="S2565" s="6" t="str">
        <f t="shared" si="628"/>
        <v>Abrams</v>
      </c>
      <c r="T2565" s="6" t="str">
        <f t="shared" si="629"/>
        <v>Miss</v>
      </c>
      <c r="U2565" s="6" t="str">
        <f t="shared" si="630"/>
        <v>F</v>
      </c>
      <c r="V2565" s="6" t="str">
        <f t="shared" si="631"/>
        <v>30</v>
      </c>
      <c r="W2565" s="6" t="str">
        <f t="shared" si="632"/>
        <v>King David's</v>
      </c>
      <c r="X2565" s="6" t="str">
        <f t="shared" si="633"/>
        <v>'s</v>
      </c>
      <c r="Y2565" s="6" t="str">
        <f t="shared" si="634"/>
        <v>King David's</v>
      </c>
      <c r="Z2565" s="6" t="str">
        <f t="shared" si="635"/>
        <v>Rogart</v>
      </c>
      <c r="AA2565" s="6" t="str">
        <f t="shared" si="636"/>
        <v>WC</v>
      </c>
      <c r="AB2565" s="7" t="str">
        <f t="shared" si="637"/>
        <v>44070</v>
      </c>
      <c r="AC2565" s="6" t="str">
        <f t="shared" si="638"/>
        <v>16</v>
      </c>
      <c r="AD2565" s="6" t="str">
        <f t="shared" si="639"/>
        <v>C2</v>
      </c>
      <c r="AE2565" s="8" t="str">
        <f t="shared" si="640"/>
        <v/>
      </c>
    </row>
    <row r="2566" spans="1:31" x14ac:dyDescent="0.25">
      <c r="A2566" s="9">
        <v>2634</v>
      </c>
      <c r="B2566" s="10" t="s">
        <v>6710</v>
      </c>
      <c r="C2566" s="10" t="s">
        <v>2667</v>
      </c>
      <c r="D2566" s="10" t="s">
        <v>49</v>
      </c>
      <c r="E2566" s="10" t="s">
        <v>16</v>
      </c>
      <c r="F2566" s="10">
        <v>60</v>
      </c>
      <c r="G2566" s="10" t="s">
        <v>6711</v>
      </c>
      <c r="H2566" s="10" t="s">
        <v>316</v>
      </c>
      <c r="I2566" s="10" t="s">
        <v>206</v>
      </c>
      <c r="J2566" s="11">
        <v>44307</v>
      </c>
      <c r="K2566" s="10">
        <v>21</v>
      </c>
      <c r="L2566" s="10" t="s">
        <v>39</v>
      </c>
      <c r="M2566" s="12"/>
      <c r="O2566">
        <f t="shared" si="641"/>
        <v>0</v>
      </c>
      <c r="Q2566" s="9" t="str">
        <f t="shared" ref="Q2566:Q2629" si="642">TRIM(A2566)</f>
        <v>2634</v>
      </c>
      <c r="R2566" s="10" t="str">
        <f t="shared" ref="R2566:R2629" si="643">TRIM(B2566)</f>
        <v>Tammy</v>
      </c>
      <c r="S2566" s="10" t="str">
        <f t="shared" ref="S2566:S2629" si="644">TRIM(C2566)</f>
        <v>Greenwood</v>
      </c>
      <c r="T2566" s="10" t="str">
        <f t="shared" ref="T2566:T2629" si="645">TRIM(D2566)</f>
        <v>Miss</v>
      </c>
      <c r="U2566" s="10" t="str">
        <f t="shared" ref="U2566:U2629" si="646">IF(ISNUMBER(SEARCH("f",TRIM(E2566))),"F","M")</f>
        <v>F</v>
      </c>
      <c r="V2566" s="10" t="str">
        <f t="shared" ref="V2566:V2629" si="647">TRIM(F2566)</f>
        <v>60</v>
      </c>
      <c r="W2566" s="10" t="str">
        <f t="shared" ref="W2566:W2629" si="648">SUBSTITUTE(SUBSTITUTE(SUBSTITUTE(PROPER(TRIM(G2566)),"(?)","")," (No",""),"'S","'s")</f>
        <v>King Henry</v>
      </c>
      <c r="X2566" s="10" t="str">
        <f t="shared" ref="X2566:X2629" si="649">RIGHT(W2566,2)</f>
        <v>ry</v>
      </c>
      <c r="Y2566" s="10" t="str">
        <f t="shared" ref="Y2566:Y2629" si="650">IF(OR(X2566="St",X2566="Av",X2566="Pl"),SUBSTITUTE(SUBSTITUTE(SUBSTITUTE(SUBSTITUTE(SUBSTITUTE(SUBSTITUTE(SUBSTITUTE(W2566,"Rd","Road"),"St","Street"),"Cls", "Close"),"Plc","Place"),"Bldgs","Buildings"),"Av","Avenue"),"Pl","Place"),SUBSTITUTE(SUBSTITUTE(SUBSTITUTE(SUBSTITUTE(SUBSTITUTE(W2566,"Rd","Road"),"Cls", "Close"),"Plc","Place"),"Bldgs","Buildings"),"Crt","Court"))</f>
        <v>King Henry</v>
      </c>
      <c r="Z2566" s="10" t="str">
        <f t="shared" ref="Z2566:Z2629" si="651">TRIM(H2566)</f>
        <v>Chislehurst</v>
      </c>
      <c r="AA2566" s="10" t="str">
        <f t="shared" ref="AA2566:AA2629" si="652">TRIM(I2566)</f>
        <v>DH</v>
      </c>
      <c r="AB2566" s="11" t="str">
        <f t="shared" ref="AB2566:AB2629" si="653">TRIM(J2566)</f>
        <v>44307</v>
      </c>
      <c r="AC2566" s="10" t="str">
        <f t="shared" ref="AC2566:AC2629" si="654">TRIM(K2566)</f>
        <v>21</v>
      </c>
      <c r="AD2566" s="10" t="str">
        <f t="shared" ref="AD2566:AD2629" si="655">TRIM(L2566)</f>
        <v>C1</v>
      </c>
      <c r="AE2566" s="12" t="str">
        <f t="shared" ref="AE2566:AE2629" si="656">TRIM(M2566)</f>
        <v/>
      </c>
    </row>
    <row r="2567" spans="1:31" x14ac:dyDescent="0.25">
      <c r="A2567" s="5">
        <v>2635</v>
      </c>
      <c r="B2567" s="6" t="s">
        <v>6712</v>
      </c>
      <c r="C2567" s="6" t="s">
        <v>5682</v>
      </c>
      <c r="D2567" s="6" t="s">
        <v>15</v>
      </c>
      <c r="E2567" s="6" t="s">
        <v>16</v>
      </c>
      <c r="F2567" s="6">
        <v>30</v>
      </c>
      <c r="G2567" s="6" t="s">
        <v>6713</v>
      </c>
      <c r="H2567" s="6" t="s">
        <v>2794</v>
      </c>
      <c r="I2567" s="6" t="s">
        <v>122</v>
      </c>
      <c r="J2567" s="7">
        <v>43597</v>
      </c>
      <c r="K2567" s="6">
        <v>57</v>
      </c>
      <c r="L2567" s="6" t="s">
        <v>33</v>
      </c>
      <c r="M2567" s="8"/>
      <c r="O2567">
        <f t="shared" si="641"/>
        <v>0</v>
      </c>
      <c r="Q2567" s="5" t="str">
        <f t="shared" si="642"/>
        <v>2635</v>
      </c>
      <c r="R2567" s="6" t="str">
        <f t="shared" si="643"/>
        <v>Tiny</v>
      </c>
      <c r="S2567" s="6" t="str">
        <f t="shared" si="644"/>
        <v>Dennis</v>
      </c>
      <c r="T2567" s="6" t="str">
        <f t="shared" si="645"/>
        <v>Mrs</v>
      </c>
      <c r="U2567" s="6" t="str">
        <f t="shared" si="646"/>
        <v>F</v>
      </c>
      <c r="V2567" s="6" t="str">
        <f t="shared" si="647"/>
        <v>30</v>
      </c>
      <c r="W2567" s="6" t="str">
        <f t="shared" si="648"/>
        <v>King Johns</v>
      </c>
      <c r="X2567" s="6" t="str">
        <f t="shared" si="649"/>
        <v>ns</v>
      </c>
      <c r="Y2567" s="6" t="str">
        <f t="shared" si="650"/>
        <v>King Johns</v>
      </c>
      <c r="Z2567" s="6" t="str">
        <f t="shared" si="651"/>
        <v>Llandysul</v>
      </c>
      <c r="AA2567" s="6" t="str">
        <f t="shared" si="652"/>
        <v>WN</v>
      </c>
      <c r="AB2567" s="7" t="str">
        <f t="shared" si="653"/>
        <v>43597</v>
      </c>
      <c r="AC2567" s="6" t="str">
        <f t="shared" si="654"/>
        <v>57</v>
      </c>
      <c r="AD2567" s="6" t="str">
        <f t="shared" si="655"/>
        <v>A3</v>
      </c>
      <c r="AE2567" s="8" t="str">
        <f t="shared" si="656"/>
        <v/>
      </c>
    </row>
    <row r="2568" spans="1:31" x14ac:dyDescent="0.25">
      <c r="A2568" s="9">
        <v>2636</v>
      </c>
      <c r="B2568" s="10" t="s">
        <v>6264</v>
      </c>
      <c r="C2568" s="10" t="s">
        <v>6714</v>
      </c>
      <c r="D2568" s="10" t="s">
        <v>49</v>
      </c>
      <c r="E2568" s="10" t="s">
        <v>16</v>
      </c>
      <c r="F2568" s="10">
        <v>90</v>
      </c>
      <c r="G2568" s="10" t="s">
        <v>6715</v>
      </c>
      <c r="H2568" s="10" t="s">
        <v>1006</v>
      </c>
      <c r="I2568" s="10" t="s">
        <v>32</v>
      </c>
      <c r="J2568" s="11">
        <v>44033</v>
      </c>
      <c r="K2568" s="10">
        <v>83</v>
      </c>
      <c r="L2568" s="10" t="s">
        <v>39</v>
      </c>
      <c r="M2568" s="12"/>
      <c r="O2568">
        <f t="shared" si="641"/>
        <v>0</v>
      </c>
      <c r="Q2568" s="9" t="str">
        <f t="shared" si="642"/>
        <v>2636</v>
      </c>
      <c r="R2568" s="10" t="str">
        <f t="shared" si="643"/>
        <v>Delorse</v>
      </c>
      <c r="S2568" s="10" t="str">
        <f t="shared" si="644"/>
        <v>Nickerson</v>
      </c>
      <c r="T2568" s="10" t="str">
        <f t="shared" si="645"/>
        <v>Miss</v>
      </c>
      <c r="U2568" s="10" t="str">
        <f t="shared" si="646"/>
        <v>F</v>
      </c>
      <c r="V2568" s="10" t="str">
        <f t="shared" si="647"/>
        <v>90</v>
      </c>
      <c r="W2568" s="10" t="str">
        <f t="shared" si="648"/>
        <v>King Stables</v>
      </c>
      <c r="X2568" s="10" t="str">
        <f t="shared" si="649"/>
        <v>es</v>
      </c>
      <c r="Y2568" s="10" t="str">
        <f t="shared" si="650"/>
        <v>King Stables</v>
      </c>
      <c r="Z2568" s="10" t="str">
        <f t="shared" si="651"/>
        <v>Thetford</v>
      </c>
      <c r="AA2568" s="10" t="str">
        <f t="shared" si="652"/>
        <v>WC</v>
      </c>
      <c r="AB2568" s="11" t="str">
        <f t="shared" si="653"/>
        <v>44033</v>
      </c>
      <c r="AC2568" s="10" t="str">
        <f t="shared" si="654"/>
        <v>83</v>
      </c>
      <c r="AD2568" s="10" t="str">
        <f t="shared" si="655"/>
        <v>C1</v>
      </c>
      <c r="AE2568" s="12" t="str">
        <f t="shared" si="656"/>
        <v/>
      </c>
    </row>
    <row r="2569" spans="1:31" x14ac:dyDescent="0.25">
      <c r="A2569" s="5">
        <v>2637</v>
      </c>
      <c r="B2569" s="6" t="s">
        <v>6716</v>
      </c>
      <c r="C2569" s="6" t="s">
        <v>4942</v>
      </c>
      <c r="D2569" s="6" t="s">
        <v>15</v>
      </c>
      <c r="E2569" s="6" t="s">
        <v>16</v>
      </c>
      <c r="F2569" s="6">
        <v>30</v>
      </c>
      <c r="G2569" s="6" t="s">
        <v>6717</v>
      </c>
      <c r="H2569" s="6" t="s">
        <v>6648</v>
      </c>
      <c r="I2569" s="6" t="s">
        <v>32</v>
      </c>
      <c r="J2569" s="7">
        <v>44035</v>
      </c>
      <c r="K2569" s="6">
        <v>95</v>
      </c>
      <c r="L2569" s="6" t="s">
        <v>39</v>
      </c>
      <c r="M2569" s="8"/>
      <c r="O2569">
        <f t="shared" si="641"/>
        <v>0</v>
      </c>
      <c r="Q2569" s="5" t="str">
        <f t="shared" si="642"/>
        <v>2637</v>
      </c>
      <c r="R2569" s="6" t="str">
        <f t="shared" si="643"/>
        <v>Candi</v>
      </c>
      <c r="S2569" s="6" t="str">
        <f t="shared" si="644"/>
        <v>Robinson</v>
      </c>
      <c r="T2569" s="6" t="str">
        <f t="shared" si="645"/>
        <v>Mrs</v>
      </c>
      <c r="U2569" s="6" t="str">
        <f t="shared" si="646"/>
        <v>F</v>
      </c>
      <c r="V2569" s="6" t="str">
        <f t="shared" si="647"/>
        <v>30</v>
      </c>
      <c r="W2569" s="6" t="str">
        <f t="shared" si="648"/>
        <v>King Stairs</v>
      </c>
      <c r="X2569" s="6" t="str">
        <f t="shared" si="649"/>
        <v>rs</v>
      </c>
      <c r="Y2569" s="6" t="str">
        <f t="shared" si="650"/>
        <v>King Stairs</v>
      </c>
      <c r="Z2569" s="6" t="str">
        <f t="shared" si="651"/>
        <v>Wimborne</v>
      </c>
      <c r="AA2569" s="6" t="str">
        <f t="shared" si="652"/>
        <v>WC</v>
      </c>
      <c r="AB2569" s="7" t="str">
        <f t="shared" si="653"/>
        <v>44035</v>
      </c>
      <c r="AC2569" s="6" t="str">
        <f t="shared" si="654"/>
        <v>95</v>
      </c>
      <c r="AD2569" s="6" t="str">
        <f t="shared" si="655"/>
        <v>C1</v>
      </c>
      <c r="AE2569" s="8" t="str">
        <f t="shared" si="656"/>
        <v/>
      </c>
    </row>
    <row r="2570" spans="1:31" x14ac:dyDescent="0.25">
      <c r="A2570" s="9">
        <v>2638</v>
      </c>
      <c r="B2570" s="10" t="s">
        <v>6718</v>
      </c>
      <c r="C2570" s="10" t="s">
        <v>5049</v>
      </c>
      <c r="D2570" s="10" t="s">
        <v>15</v>
      </c>
      <c r="E2570" s="10" t="s">
        <v>16</v>
      </c>
      <c r="F2570" s="10">
        <v>90</v>
      </c>
      <c r="G2570" s="10" t="s">
        <v>6719</v>
      </c>
      <c r="H2570" s="10" t="s">
        <v>2762</v>
      </c>
      <c r="I2570" s="10" t="s">
        <v>32</v>
      </c>
      <c r="J2570" s="11">
        <v>43726</v>
      </c>
      <c r="K2570" s="10">
        <v>19</v>
      </c>
      <c r="L2570" s="10" t="s">
        <v>44</v>
      </c>
      <c r="M2570" s="12"/>
      <c r="O2570">
        <f t="shared" ref="O2570:O2633" si="657">COUNTBLANK(A2570:L2570)+COUNTIF(K2570,0)</f>
        <v>0</v>
      </c>
      <c r="Q2570" s="9" t="str">
        <f t="shared" si="642"/>
        <v>2638</v>
      </c>
      <c r="R2570" s="10" t="str">
        <f t="shared" si="643"/>
        <v>Kayla</v>
      </c>
      <c r="S2570" s="10" t="str">
        <f t="shared" si="644"/>
        <v>Chen</v>
      </c>
      <c r="T2570" s="10" t="str">
        <f t="shared" si="645"/>
        <v>Mrs</v>
      </c>
      <c r="U2570" s="10" t="str">
        <f t="shared" si="646"/>
        <v>F</v>
      </c>
      <c r="V2570" s="10" t="str">
        <f t="shared" si="647"/>
        <v>90</v>
      </c>
      <c r="W2570" s="10" t="str">
        <f t="shared" si="648"/>
        <v>Kings Avenue</v>
      </c>
      <c r="X2570" s="10" t="str">
        <f t="shared" si="649"/>
        <v>ue</v>
      </c>
      <c r="Y2570" s="10" t="str">
        <f t="shared" si="650"/>
        <v>Kings Avenue</v>
      </c>
      <c r="Z2570" s="10" t="str">
        <f t="shared" si="651"/>
        <v>Much Wenlock</v>
      </c>
      <c r="AA2570" s="10" t="str">
        <f t="shared" si="652"/>
        <v>WC</v>
      </c>
      <c r="AB2570" s="11" t="str">
        <f t="shared" si="653"/>
        <v>43726</v>
      </c>
      <c r="AC2570" s="10" t="str">
        <f t="shared" si="654"/>
        <v>19</v>
      </c>
      <c r="AD2570" s="10" t="str">
        <f t="shared" si="655"/>
        <v>D</v>
      </c>
      <c r="AE2570" s="12" t="str">
        <f t="shared" si="656"/>
        <v/>
      </c>
    </row>
    <row r="2571" spans="1:31" x14ac:dyDescent="0.25">
      <c r="A2571" s="5">
        <v>2639</v>
      </c>
      <c r="B2571" s="6" t="s">
        <v>6720</v>
      </c>
      <c r="C2571" s="6" t="s">
        <v>6721</v>
      </c>
      <c r="D2571" s="6" t="s">
        <v>28</v>
      </c>
      <c r="E2571" s="6" t="s">
        <v>29</v>
      </c>
      <c r="F2571" s="6">
        <v>90</v>
      </c>
      <c r="G2571" s="6" t="s">
        <v>6722</v>
      </c>
      <c r="H2571" s="6" t="s">
        <v>1549</v>
      </c>
      <c r="I2571" s="6" t="s">
        <v>1306</v>
      </c>
      <c r="J2571" s="7">
        <v>44422</v>
      </c>
      <c r="K2571" s="6">
        <v>96</v>
      </c>
      <c r="L2571" s="6" t="s">
        <v>62</v>
      </c>
      <c r="M2571" s="8"/>
      <c r="O2571">
        <f t="shared" si="657"/>
        <v>0</v>
      </c>
      <c r="Q2571" s="5" t="str">
        <f t="shared" si="642"/>
        <v>2639</v>
      </c>
      <c r="R2571" s="6" t="str">
        <f t="shared" si="643"/>
        <v>Andy</v>
      </c>
      <c r="S2571" s="6" t="str">
        <f t="shared" si="644"/>
        <v>Pritchard</v>
      </c>
      <c r="T2571" s="6" t="str">
        <f t="shared" si="645"/>
        <v>Mr</v>
      </c>
      <c r="U2571" s="6" t="str">
        <f t="shared" si="646"/>
        <v>M</v>
      </c>
      <c r="V2571" s="6" t="str">
        <f t="shared" si="647"/>
        <v>90</v>
      </c>
      <c r="W2571" s="6" t="str">
        <f t="shared" si="648"/>
        <v>King's Avenue</v>
      </c>
      <c r="X2571" s="6" t="str">
        <f t="shared" si="649"/>
        <v>ue</v>
      </c>
      <c r="Y2571" s="6" t="str">
        <f t="shared" si="650"/>
        <v>King's Avenue</v>
      </c>
      <c r="Z2571" s="6" t="str">
        <f t="shared" si="651"/>
        <v>Burntisland</v>
      </c>
      <c r="AA2571" s="6" t="str">
        <f t="shared" si="652"/>
        <v>CO</v>
      </c>
      <c r="AB2571" s="7" t="str">
        <f t="shared" si="653"/>
        <v>44422</v>
      </c>
      <c r="AC2571" s="6" t="str">
        <f t="shared" si="654"/>
        <v>96</v>
      </c>
      <c r="AD2571" s="6" t="str">
        <f t="shared" si="655"/>
        <v>C4</v>
      </c>
      <c r="AE2571" s="8" t="str">
        <f t="shared" si="656"/>
        <v/>
      </c>
    </row>
    <row r="2572" spans="1:31" x14ac:dyDescent="0.25">
      <c r="A2572" s="9">
        <v>2640</v>
      </c>
      <c r="B2572" s="10" t="s">
        <v>3101</v>
      </c>
      <c r="C2572" s="10" t="s">
        <v>1116</v>
      </c>
      <c r="D2572" s="10" t="s">
        <v>28</v>
      </c>
      <c r="E2572" s="10" t="s">
        <v>29</v>
      </c>
      <c r="F2572" s="10">
        <v>30</v>
      </c>
      <c r="G2572" s="10" t="s">
        <v>6723</v>
      </c>
      <c r="H2572" s="10" t="s">
        <v>4832</v>
      </c>
      <c r="I2572" s="10" t="s">
        <v>291</v>
      </c>
      <c r="J2572" s="11">
        <v>43822</v>
      </c>
      <c r="K2572" s="10">
        <v>54</v>
      </c>
      <c r="L2572" s="10" t="s">
        <v>44</v>
      </c>
      <c r="M2572" s="12"/>
      <c r="O2572">
        <f t="shared" si="657"/>
        <v>0</v>
      </c>
      <c r="Q2572" s="9" t="str">
        <f t="shared" si="642"/>
        <v>2640</v>
      </c>
      <c r="R2572" s="10" t="str">
        <f t="shared" si="643"/>
        <v>Irvin</v>
      </c>
      <c r="S2572" s="10" t="str">
        <f t="shared" si="644"/>
        <v>Hilliard</v>
      </c>
      <c r="T2572" s="10" t="str">
        <f t="shared" si="645"/>
        <v>Mr</v>
      </c>
      <c r="U2572" s="10" t="str">
        <f t="shared" si="646"/>
        <v>M</v>
      </c>
      <c r="V2572" s="10" t="str">
        <f t="shared" si="647"/>
        <v>30</v>
      </c>
      <c r="W2572" s="10" t="str">
        <f t="shared" si="648"/>
        <v>Kings Cottages</v>
      </c>
      <c r="X2572" s="10" t="str">
        <f t="shared" si="649"/>
        <v>es</v>
      </c>
      <c r="Y2572" s="10" t="str">
        <f t="shared" si="650"/>
        <v>Kings Cottages</v>
      </c>
      <c r="Z2572" s="10" t="str">
        <f t="shared" si="651"/>
        <v>Kinross</v>
      </c>
      <c r="AA2572" s="10" t="str">
        <f t="shared" si="652"/>
        <v>HS</v>
      </c>
      <c r="AB2572" s="11" t="str">
        <f t="shared" si="653"/>
        <v>43822</v>
      </c>
      <c r="AC2572" s="10" t="str">
        <f t="shared" si="654"/>
        <v>54</v>
      </c>
      <c r="AD2572" s="10" t="str">
        <f t="shared" si="655"/>
        <v>D</v>
      </c>
      <c r="AE2572" s="12" t="str">
        <f t="shared" si="656"/>
        <v/>
      </c>
    </row>
    <row r="2573" spans="1:31" x14ac:dyDescent="0.25">
      <c r="A2573" s="5">
        <v>2641</v>
      </c>
      <c r="B2573" s="6" t="s">
        <v>5284</v>
      </c>
      <c r="C2573" s="6" t="s">
        <v>1292</v>
      </c>
      <c r="D2573" s="6" t="s">
        <v>41</v>
      </c>
      <c r="E2573" s="6" t="s">
        <v>16</v>
      </c>
      <c r="F2573" s="6">
        <v>90</v>
      </c>
      <c r="G2573" s="6" t="s">
        <v>6724</v>
      </c>
      <c r="H2573" s="6" t="s">
        <v>2016</v>
      </c>
      <c r="I2573" s="6" t="s">
        <v>1073</v>
      </c>
      <c r="J2573" s="7">
        <v>44148</v>
      </c>
      <c r="K2573" s="6">
        <v>12</v>
      </c>
      <c r="L2573" s="6" t="s">
        <v>157</v>
      </c>
      <c r="M2573" s="8"/>
      <c r="O2573">
        <f t="shared" si="657"/>
        <v>0</v>
      </c>
      <c r="Q2573" s="5" t="str">
        <f t="shared" si="642"/>
        <v>2641</v>
      </c>
      <c r="R2573" s="6" t="str">
        <f t="shared" si="643"/>
        <v>Elaine</v>
      </c>
      <c r="S2573" s="6" t="str">
        <f t="shared" si="644"/>
        <v>Cain</v>
      </c>
      <c r="T2573" s="6" t="str">
        <f t="shared" si="645"/>
        <v>Ms</v>
      </c>
      <c r="U2573" s="6" t="str">
        <f t="shared" si="646"/>
        <v>F</v>
      </c>
      <c r="V2573" s="6" t="str">
        <f t="shared" si="647"/>
        <v>90</v>
      </c>
      <c r="W2573" s="6" t="str">
        <f t="shared" si="648"/>
        <v>Kings Passage</v>
      </c>
      <c r="X2573" s="6" t="str">
        <f t="shared" si="649"/>
        <v>ge</v>
      </c>
      <c r="Y2573" s="6" t="str">
        <f t="shared" si="650"/>
        <v>Kings Passage</v>
      </c>
      <c r="Z2573" s="6" t="str">
        <f t="shared" si="651"/>
        <v>Badminton</v>
      </c>
      <c r="AA2573" s="6" t="str">
        <f t="shared" si="652"/>
        <v>ME</v>
      </c>
      <c r="AB2573" s="7" t="str">
        <f t="shared" si="653"/>
        <v>44148</v>
      </c>
      <c r="AC2573" s="6" t="str">
        <f t="shared" si="654"/>
        <v>12</v>
      </c>
      <c r="AD2573" s="6" t="str">
        <f t="shared" si="655"/>
        <v>C3</v>
      </c>
      <c r="AE2573" s="8" t="str">
        <f t="shared" si="656"/>
        <v/>
      </c>
    </row>
    <row r="2574" spans="1:31" x14ac:dyDescent="0.25">
      <c r="A2574" s="9">
        <v>2642</v>
      </c>
      <c r="B2574" s="10" t="s">
        <v>1780</v>
      </c>
      <c r="C2574" s="10" t="s">
        <v>6725</v>
      </c>
      <c r="D2574" s="10" t="s">
        <v>28</v>
      </c>
      <c r="E2574" s="10" t="s">
        <v>29</v>
      </c>
      <c r="F2574" s="10">
        <v>90</v>
      </c>
      <c r="G2574" s="10" t="s">
        <v>6726</v>
      </c>
      <c r="H2574" s="10" t="s">
        <v>6727</v>
      </c>
      <c r="I2574" s="10" t="s">
        <v>32</v>
      </c>
      <c r="J2574" s="11">
        <v>43651</v>
      </c>
      <c r="K2574" s="10">
        <v>82</v>
      </c>
      <c r="L2574" s="10" t="s">
        <v>52</v>
      </c>
      <c r="M2574" s="12"/>
      <c r="O2574">
        <f t="shared" si="657"/>
        <v>0</v>
      </c>
      <c r="Q2574" s="9" t="str">
        <f t="shared" si="642"/>
        <v>2642</v>
      </c>
      <c r="R2574" s="10" t="str">
        <f t="shared" si="643"/>
        <v>Wiley</v>
      </c>
      <c r="S2574" s="10" t="str">
        <f t="shared" si="644"/>
        <v>Berry</v>
      </c>
      <c r="T2574" s="10" t="str">
        <f t="shared" si="645"/>
        <v>Mr</v>
      </c>
      <c r="U2574" s="10" t="str">
        <f t="shared" si="646"/>
        <v>M</v>
      </c>
      <c r="V2574" s="10" t="str">
        <f t="shared" si="647"/>
        <v>90</v>
      </c>
      <c r="W2574" s="10" t="str">
        <f t="shared" si="648"/>
        <v>Kings Place</v>
      </c>
      <c r="X2574" s="10" t="str">
        <f t="shared" si="649"/>
        <v>ce</v>
      </c>
      <c r="Y2574" s="10" t="str">
        <f t="shared" si="650"/>
        <v>Kings Place</v>
      </c>
      <c r="Z2574" s="10" t="str">
        <f t="shared" si="651"/>
        <v>Redruth</v>
      </c>
      <c r="AA2574" s="10" t="str">
        <f t="shared" si="652"/>
        <v>WC</v>
      </c>
      <c r="AB2574" s="11" t="str">
        <f t="shared" si="653"/>
        <v>43651</v>
      </c>
      <c r="AC2574" s="10" t="str">
        <f t="shared" si="654"/>
        <v>82</v>
      </c>
      <c r="AD2574" s="10" t="str">
        <f t="shared" si="655"/>
        <v>A1</v>
      </c>
      <c r="AE2574" s="12" t="str">
        <f t="shared" si="656"/>
        <v/>
      </c>
    </row>
    <row r="2575" spans="1:31" x14ac:dyDescent="0.25">
      <c r="A2575" s="5">
        <v>2643</v>
      </c>
      <c r="B2575" s="6" t="s">
        <v>6728</v>
      </c>
      <c r="C2575" s="6" t="s">
        <v>5071</v>
      </c>
      <c r="D2575" s="6" t="s">
        <v>49</v>
      </c>
      <c r="E2575" s="6" t="s">
        <v>16</v>
      </c>
      <c r="F2575" s="6">
        <v>90</v>
      </c>
      <c r="G2575" s="6" t="s">
        <v>6729</v>
      </c>
      <c r="H2575" s="6" t="s">
        <v>651</v>
      </c>
      <c r="I2575" s="6" t="s">
        <v>32</v>
      </c>
      <c r="J2575" s="7">
        <v>44342</v>
      </c>
      <c r="K2575" s="6">
        <v>47</v>
      </c>
      <c r="L2575" s="6" t="s">
        <v>44</v>
      </c>
      <c r="M2575" s="8"/>
      <c r="O2575">
        <f t="shared" si="657"/>
        <v>0</v>
      </c>
      <c r="Q2575" s="5" t="str">
        <f t="shared" si="642"/>
        <v>2643</v>
      </c>
      <c r="R2575" s="6" t="str">
        <f t="shared" si="643"/>
        <v>Clemmie</v>
      </c>
      <c r="S2575" s="6" t="str">
        <f t="shared" si="644"/>
        <v>Rutherford</v>
      </c>
      <c r="T2575" s="6" t="str">
        <f t="shared" si="645"/>
        <v>Miss</v>
      </c>
      <c r="U2575" s="6" t="str">
        <f t="shared" si="646"/>
        <v>F</v>
      </c>
      <c r="V2575" s="6" t="str">
        <f t="shared" si="647"/>
        <v>90</v>
      </c>
      <c r="W2575" s="6" t="str">
        <f t="shared" si="648"/>
        <v>Kings Row</v>
      </c>
      <c r="X2575" s="6" t="str">
        <f t="shared" si="649"/>
        <v>ow</v>
      </c>
      <c r="Y2575" s="6" t="str">
        <f t="shared" si="650"/>
        <v>Kings Row</v>
      </c>
      <c r="Z2575" s="6" t="str">
        <f t="shared" si="651"/>
        <v>London</v>
      </c>
      <c r="AA2575" s="6" t="str">
        <f t="shared" si="652"/>
        <v>WC</v>
      </c>
      <c r="AB2575" s="7" t="str">
        <f t="shared" si="653"/>
        <v>44342</v>
      </c>
      <c r="AC2575" s="6" t="str">
        <f t="shared" si="654"/>
        <v>47</v>
      </c>
      <c r="AD2575" s="6" t="str">
        <f t="shared" si="655"/>
        <v>D</v>
      </c>
      <c r="AE2575" s="8" t="str">
        <f t="shared" si="656"/>
        <v/>
      </c>
    </row>
    <row r="2576" spans="1:31" x14ac:dyDescent="0.25">
      <c r="A2576" s="9">
        <v>2644</v>
      </c>
      <c r="B2576" s="10" t="s">
        <v>1784</v>
      </c>
      <c r="C2576" s="10" t="s">
        <v>576</v>
      </c>
      <c r="D2576" s="10" t="s">
        <v>28</v>
      </c>
      <c r="E2576" s="10" t="s">
        <v>29</v>
      </c>
      <c r="F2576" s="10">
        <v>60</v>
      </c>
      <c r="G2576" s="10" t="s">
        <v>6730</v>
      </c>
      <c r="H2576" s="10" t="s">
        <v>5633</v>
      </c>
      <c r="I2576" s="10" t="s">
        <v>32</v>
      </c>
      <c r="J2576" s="11">
        <v>44529</v>
      </c>
      <c r="K2576" s="10">
        <v>91</v>
      </c>
      <c r="L2576" s="10" t="s">
        <v>39</v>
      </c>
      <c r="M2576" s="12"/>
      <c r="O2576">
        <f t="shared" si="657"/>
        <v>0</v>
      </c>
      <c r="Q2576" s="9" t="str">
        <f t="shared" si="642"/>
        <v>2644</v>
      </c>
      <c r="R2576" s="10" t="str">
        <f t="shared" si="643"/>
        <v>Chadwick</v>
      </c>
      <c r="S2576" s="10" t="str">
        <f t="shared" si="644"/>
        <v>Drew</v>
      </c>
      <c r="T2576" s="10" t="str">
        <f t="shared" si="645"/>
        <v>Mr</v>
      </c>
      <c r="U2576" s="10" t="str">
        <f t="shared" si="646"/>
        <v>M</v>
      </c>
      <c r="V2576" s="10" t="str">
        <f t="shared" si="647"/>
        <v>60</v>
      </c>
      <c r="W2576" s="10" t="str">
        <f t="shared" si="648"/>
        <v>Kings Square</v>
      </c>
      <c r="X2576" s="10" t="str">
        <f t="shared" si="649"/>
        <v>re</v>
      </c>
      <c r="Y2576" s="10" t="str">
        <f t="shared" si="650"/>
        <v>Kings Square</v>
      </c>
      <c r="Z2576" s="10" t="str">
        <f t="shared" si="651"/>
        <v>Renfrewshire</v>
      </c>
      <c r="AA2576" s="10" t="str">
        <f t="shared" si="652"/>
        <v>WC</v>
      </c>
      <c r="AB2576" s="11" t="str">
        <f t="shared" si="653"/>
        <v>44529</v>
      </c>
      <c r="AC2576" s="10" t="str">
        <f t="shared" si="654"/>
        <v>91</v>
      </c>
      <c r="AD2576" s="10" t="str">
        <f t="shared" si="655"/>
        <v>C1</v>
      </c>
      <c r="AE2576" s="12" t="str">
        <f t="shared" si="656"/>
        <v/>
      </c>
    </row>
    <row r="2577" spans="1:31" x14ac:dyDescent="0.25">
      <c r="A2577" s="5">
        <v>2645</v>
      </c>
      <c r="B2577" s="6" t="s">
        <v>4583</v>
      </c>
      <c r="C2577" s="6" t="s">
        <v>3455</v>
      </c>
      <c r="D2577" s="6" t="s">
        <v>49</v>
      </c>
      <c r="E2577" s="6" t="s">
        <v>16</v>
      </c>
      <c r="F2577" s="6">
        <v>60</v>
      </c>
      <c r="G2577" s="6" t="s">
        <v>6731</v>
      </c>
      <c r="H2577" s="6" t="s">
        <v>863</v>
      </c>
      <c r="I2577" s="6" t="s">
        <v>32</v>
      </c>
      <c r="J2577" s="7">
        <v>44332</v>
      </c>
      <c r="K2577" s="6">
        <v>14</v>
      </c>
      <c r="L2577" s="6" t="s">
        <v>157</v>
      </c>
      <c r="M2577" s="8"/>
      <c r="O2577">
        <f t="shared" si="657"/>
        <v>0</v>
      </c>
      <c r="Q2577" s="5" t="str">
        <f t="shared" si="642"/>
        <v>2645</v>
      </c>
      <c r="R2577" s="6" t="str">
        <f t="shared" si="643"/>
        <v>Timothy</v>
      </c>
      <c r="S2577" s="6" t="str">
        <f t="shared" si="644"/>
        <v>Goodwin</v>
      </c>
      <c r="T2577" s="6" t="str">
        <f t="shared" si="645"/>
        <v>Miss</v>
      </c>
      <c r="U2577" s="6" t="str">
        <f t="shared" si="646"/>
        <v>F</v>
      </c>
      <c r="V2577" s="6" t="str">
        <f t="shared" si="647"/>
        <v>60</v>
      </c>
      <c r="W2577" s="6" t="str">
        <f t="shared" si="648"/>
        <v>Kingsdown Close</v>
      </c>
      <c r="X2577" s="6" t="str">
        <f t="shared" si="649"/>
        <v>se</v>
      </c>
      <c r="Y2577" s="6" t="str">
        <f t="shared" si="650"/>
        <v>Kingsdown Close</v>
      </c>
      <c r="Z2577" s="6" t="str">
        <f t="shared" si="651"/>
        <v>Spean Bridge</v>
      </c>
      <c r="AA2577" s="6" t="str">
        <f t="shared" si="652"/>
        <v>WC</v>
      </c>
      <c r="AB2577" s="7" t="str">
        <f t="shared" si="653"/>
        <v>44332</v>
      </c>
      <c r="AC2577" s="6" t="str">
        <f t="shared" si="654"/>
        <v>14</v>
      </c>
      <c r="AD2577" s="6" t="str">
        <f t="shared" si="655"/>
        <v>C3</v>
      </c>
      <c r="AE2577" s="8" t="str">
        <f t="shared" si="656"/>
        <v/>
      </c>
    </row>
    <row r="2578" spans="1:31" x14ac:dyDescent="0.25">
      <c r="A2578" s="9">
        <v>2646</v>
      </c>
      <c r="B2578" s="10" t="s">
        <v>6732</v>
      </c>
      <c r="C2578" s="10" t="s">
        <v>3161</v>
      </c>
      <c r="D2578" s="10" t="s">
        <v>49</v>
      </c>
      <c r="E2578" s="10" t="s">
        <v>16</v>
      </c>
      <c r="F2578" s="10">
        <v>30</v>
      </c>
      <c r="G2578" s="10" t="s">
        <v>6733</v>
      </c>
      <c r="H2578" s="10" t="s">
        <v>233</v>
      </c>
      <c r="I2578" s="10" t="s">
        <v>144</v>
      </c>
      <c r="J2578" s="11">
        <v>44545</v>
      </c>
      <c r="K2578" s="10">
        <v>85</v>
      </c>
      <c r="L2578" s="10" t="s">
        <v>157</v>
      </c>
      <c r="M2578" s="12"/>
      <c r="O2578">
        <f t="shared" si="657"/>
        <v>0</v>
      </c>
      <c r="Q2578" s="9" t="str">
        <f t="shared" si="642"/>
        <v>2646</v>
      </c>
      <c r="R2578" s="10" t="str">
        <f t="shared" si="643"/>
        <v>Mathilda</v>
      </c>
      <c r="S2578" s="10" t="str">
        <f t="shared" si="644"/>
        <v>Herring</v>
      </c>
      <c r="T2578" s="10" t="str">
        <f t="shared" si="645"/>
        <v>Miss</v>
      </c>
      <c r="U2578" s="10" t="str">
        <f t="shared" si="646"/>
        <v>F</v>
      </c>
      <c r="V2578" s="10" t="str">
        <f t="shared" si="647"/>
        <v>30</v>
      </c>
      <c r="W2578" s="10" t="str">
        <f t="shared" si="648"/>
        <v>Kingsdown Villas</v>
      </c>
      <c r="X2578" s="10" t="str">
        <f t="shared" si="649"/>
        <v>as</v>
      </c>
      <c r="Y2578" s="10" t="str">
        <f t="shared" si="650"/>
        <v>Kingsdown Villas</v>
      </c>
      <c r="Z2578" s="10" t="str">
        <f t="shared" si="651"/>
        <v>Harpenden</v>
      </c>
      <c r="AA2578" s="10" t="str">
        <f t="shared" si="652"/>
        <v>UB</v>
      </c>
      <c r="AB2578" s="11" t="str">
        <f t="shared" si="653"/>
        <v>44545</v>
      </c>
      <c r="AC2578" s="10" t="str">
        <f t="shared" si="654"/>
        <v>85</v>
      </c>
      <c r="AD2578" s="10" t="str">
        <f t="shared" si="655"/>
        <v>C3</v>
      </c>
      <c r="AE2578" s="12" t="str">
        <f t="shared" si="656"/>
        <v/>
      </c>
    </row>
    <row r="2579" spans="1:31" x14ac:dyDescent="0.25">
      <c r="A2579" s="5">
        <v>2647</v>
      </c>
      <c r="B2579" s="6" t="s">
        <v>6734</v>
      </c>
      <c r="C2579" s="6" t="s">
        <v>6735</v>
      </c>
      <c r="D2579" s="6" t="s">
        <v>15</v>
      </c>
      <c r="E2579" s="6" t="s">
        <v>16</v>
      </c>
      <c r="F2579" s="6">
        <v>60</v>
      </c>
      <c r="G2579" s="6" t="s">
        <v>6733</v>
      </c>
      <c r="H2579" s="6" t="s">
        <v>5229</v>
      </c>
      <c r="I2579" s="6" t="s">
        <v>32</v>
      </c>
      <c r="J2579" s="7">
        <v>43921</v>
      </c>
      <c r="K2579" s="6">
        <v>25</v>
      </c>
      <c r="L2579" s="6" t="s">
        <v>20</v>
      </c>
      <c r="M2579" s="8"/>
      <c r="O2579">
        <f t="shared" si="657"/>
        <v>0</v>
      </c>
      <c r="Q2579" s="5" t="str">
        <f t="shared" si="642"/>
        <v>2647</v>
      </c>
      <c r="R2579" s="6" t="str">
        <f t="shared" si="643"/>
        <v>Olympia</v>
      </c>
      <c r="S2579" s="6" t="str">
        <f t="shared" si="644"/>
        <v>Henson</v>
      </c>
      <c r="T2579" s="6" t="str">
        <f t="shared" si="645"/>
        <v>Mrs</v>
      </c>
      <c r="U2579" s="6" t="str">
        <f t="shared" si="646"/>
        <v>F</v>
      </c>
      <c r="V2579" s="6" t="str">
        <f t="shared" si="647"/>
        <v>60</v>
      </c>
      <c r="W2579" s="6" t="str">
        <f t="shared" si="648"/>
        <v>Kingsdown Villas</v>
      </c>
      <c r="X2579" s="6" t="str">
        <f t="shared" si="649"/>
        <v>as</v>
      </c>
      <c r="Y2579" s="6" t="str">
        <f t="shared" si="650"/>
        <v>Kingsdown Villas</v>
      </c>
      <c r="Z2579" s="6" t="str">
        <f t="shared" si="651"/>
        <v>Lybster</v>
      </c>
      <c r="AA2579" s="6" t="str">
        <f t="shared" si="652"/>
        <v>WC</v>
      </c>
      <c r="AB2579" s="7" t="str">
        <f t="shared" si="653"/>
        <v>43921</v>
      </c>
      <c r="AC2579" s="6" t="str">
        <f t="shared" si="654"/>
        <v>25</v>
      </c>
      <c r="AD2579" s="6" t="str">
        <f t="shared" si="655"/>
        <v>B</v>
      </c>
      <c r="AE2579" s="8" t="str">
        <f t="shared" si="656"/>
        <v/>
      </c>
    </row>
    <row r="2580" spans="1:31" x14ac:dyDescent="0.25">
      <c r="A2580" s="9">
        <v>2648</v>
      </c>
      <c r="B2580" s="10" t="s">
        <v>5933</v>
      </c>
      <c r="C2580" s="10" t="s">
        <v>6608</v>
      </c>
      <c r="D2580" s="10" t="s">
        <v>28</v>
      </c>
      <c r="E2580" s="10" t="s">
        <v>29</v>
      </c>
      <c r="F2580" s="10">
        <v>90</v>
      </c>
      <c r="G2580" s="10" t="s">
        <v>6736</v>
      </c>
      <c r="H2580" s="10" t="s">
        <v>6227</v>
      </c>
      <c r="I2580" s="10" t="s">
        <v>38</v>
      </c>
      <c r="J2580" s="11">
        <v>43871</v>
      </c>
      <c r="K2580" s="10">
        <v>90</v>
      </c>
      <c r="L2580" s="10" t="s">
        <v>78</v>
      </c>
      <c r="M2580" s="12"/>
      <c r="O2580">
        <f t="shared" si="657"/>
        <v>0</v>
      </c>
      <c r="Q2580" s="9" t="str">
        <f t="shared" si="642"/>
        <v>2648</v>
      </c>
      <c r="R2580" s="10" t="str">
        <f t="shared" si="643"/>
        <v>Winfred</v>
      </c>
      <c r="S2580" s="10" t="str">
        <f t="shared" si="644"/>
        <v>Beal</v>
      </c>
      <c r="T2580" s="10" t="str">
        <f t="shared" si="645"/>
        <v>Mr</v>
      </c>
      <c r="U2580" s="10" t="str">
        <f t="shared" si="646"/>
        <v>M</v>
      </c>
      <c r="V2580" s="10" t="str">
        <f t="shared" si="647"/>
        <v>90</v>
      </c>
      <c r="W2580" s="10" t="str">
        <f t="shared" si="648"/>
        <v>Kingsford Street</v>
      </c>
      <c r="X2580" s="10" t="str">
        <f t="shared" si="649"/>
        <v>et</v>
      </c>
      <c r="Y2580" s="10" t="str">
        <f t="shared" si="650"/>
        <v>Kingsford Street</v>
      </c>
      <c r="Z2580" s="10" t="str">
        <f t="shared" si="651"/>
        <v>Denny</v>
      </c>
      <c r="AA2580" s="10" t="str">
        <f t="shared" si="652"/>
        <v>RM</v>
      </c>
      <c r="AB2580" s="11" t="str">
        <f t="shared" si="653"/>
        <v>43871</v>
      </c>
      <c r="AC2580" s="10" t="str">
        <f t="shared" si="654"/>
        <v>90</v>
      </c>
      <c r="AD2580" s="10" t="str">
        <f t="shared" si="655"/>
        <v>C2</v>
      </c>
      <c r="AE2580" s="12" t="str">
        <f t="shared" si="656"/>
        <v/>
      </c>
    </row>
    <row r="2581" spans="1:31" x14ac:dyDescent="0.25">
      <c r="A2581" s="5">
        <v>2649</v>
      </c>
      <c r="B2581" s="6" t="s">
        <v>6737</v>
      </c>
      <c r="C2581" s="6" t="s">
        <v>3243</v>
      </c>
      <c r="D2581" s="6" t="s">
        <v>28</v>
      </c>
      <c r="E2581" s="6" t="s">
        <v>29</v>
      </c>
      <c r="F2581" s="6">
        <v>30</v>
      </c>
      <c r="G2581" s="6" t="s">
        <v>6738</v>
      </c>
      <c r="H2581" s="6" t="s">
        <v>219</v>
      </c>
      <c r="I2581" s="6" t="s">
        <v>32</v>
      </c>
      <c r="J2581" s="7">
        <v>44038</v>
      </c>
      <c r="K2581" s="6">
        <v>38</v>
      </c>
      <c r="L2581" s="6" t="s">
        <v>33</v>
      </c>
      <c r="M2581" s="8"/>
      <c r="O2581">
        <f t="shared" si="657"/>
        <v>0</v>
      </c>
      <c r="Q2581" s="5" t="str">
        <f t="shared" si="642"/>
        <v>2649</v>
      </c>
      <c r="R2581" s="6" t="str">
        <f t="shared" si="643"/>
        <v>Philip</v>
      </c>
      <c r="S2581" s="6" t="str">
        <f t="shared" si="644"/>
        <v>Corona</v>
      </c>
      <c r="T2581" s="6" t="str">
        <f t="shared" si="645"/>
        <v>Mr</v>
      </c>
      <c r="U2581" s="6" t="str">
        <f t="shared" si="646"/>
        <v>M</v>
      </c>
      <c r="V2581" s="6" t="str">
        <f t="shared" si="647"/>
        <v>30</v>
      </c>
      <c r="W2581" s="6" t="str">
        <f t="shared" si="648"/>
        <v>Kingsland Green</v>
      </c>
      <c r="X2581" s="6" t="str">
        <f t="shared" si="649"/>
        <v>en</v>
      </c>
      <c r="Y2581" s="6" t="str">
        <f t="shared" si="650"/>
        <v>Kingsland Green</v>
      </c>
      <c r="Z2581" s="6" t="str">
        <f t="shared" si="651"/>
        <v>Ystrad Meurig</v>
      </c>
      <c r="AA2581" s="6" t="str">
        <f t="shared" si="652"/>
        <v>WC</v>
      </c>
      <c r="AB2581" s="7" t="str">
        <f t="shared" si="653"/>
        <v>44038</v>
      </c>
      <c r="AC2581" s="6" t="str">
        <f t="shared" si="654"/>
        <v>38</v>
      </c>
      <c r="AD2581" s="6" t="str">
        <f t="shared" si="655"/>
        <v>A3</v>
      </c>
      <c r="AE2581" s="8" t="str">
        <f t="shared" si="656"/>
        <v/>
      </c>
    </row>
    <row r="2582" spans="1:31" x14ac:dyDescent="0.25">
      <c r="A2582" s="9">
        <v>2650</v>
      </c>
      <c r="B2582" s="10" t="s">
        <v>2546</v>
      </c>
      <c r="C2582" s="10" t="s">
        <v>536</v>
      </c>
      <c r="D2582" s="10" t="s">
        <v>28</v>
      </c>
      <c r="E2582" s="10" t="s">
        <v>29</v>
      </c>
      <c r="F2582" s="10">
        <v>30</v>
      </c>
      <c r="G2582" s="10" t="s">
        <v>6739</v>
      </c>
      <c r="H2582" s="10" t="s">
        <v>1614</v>
      </c>
      <c r="I2582" s="10" t="s">
        <v>144</v>
      </c>
      <c r="J2582" s="11">
        <v>43804</v>
      </c>
      <c r="K2582" s="10">
        <v>31</v>
      </c>
      <c r="L2582" s="10" t="s">
        <v>39</v>
      </c>
      <c r="M2582" s="12"/>
      <c r="O2582">
        <f t="shared" si="657"/>
        <v>0</v>
      </c>
      <c r="Q2582" s="9" t="str">
        <f t="shared" si="642"/>
        <v>2650</v>
      </c>
      <c r="R2582" s="10" t="str">
        <f t="shared" si="643"/>
        <v>Duane</v>
      </c>
      <c r="S2582" s="10" t="str">
        <f t="shared" si="644"/>
        <v>Tyson</v>
      </c>
      <c r="T2582" s="10" t="str">
        <f t="shared" si="645"/>
        <v>Mr</v>
      </c>
      <c r="U2582" s="10" t="str">
        <f t="shared" si="646"/>
        <v>M</v>
      </c>
      <c r="V2582" s="10" t="str">
        <f t="shared" si="647"/>
        <v>30</v>
      </c>
      <c r="W2582" s="10" t="str">
        <f t="shared" si="648"/>
        <v>Kingsland High</v>
      </c>
      <c r="X2582" s="10" t="str">
        <f t="shared" si="649"/>
        <v>gh</v>
      </c>
      <c r="Y2582" s="10" t="str">
        <f t="shared" si="650"/>
        <v>Kingsland High</v>
      </c>
      <c r="Z2582" s="10" t="str">
        <f t="shared" si="651"/>
        <v>Haltwhistle</v>
      </c>
      <c r="AA2582" s="10" t="str">
        <f t="shared" si="652"/>
        <v>UB</v>
      </c>
      <c r="AB2582" s="11" t="str">
        <f t="shared" si="653"/>
        <v>43804</v>
      </c>
      <c r="AC2582" s="10" t="str">
        <f t="shared" si="654"/>
        <v>31</v>
      </c>
      <c r="AD2582" s="10" t="str">
        <f t="shared" si="655"/>
        <v>C1</v>
      </c>
      <c r="AE2582" s="12" t="str">
        <f t="shared" si="656"/>
        <v/>
      </c>
    </row>
    <row r="2583" spans="1:31" x14ac:dyDescent="0.25">
      <c r="A2583" s="5">
        <v>2651</v>
      </c>
      <c r="B2583" s="6" t="s">
        <v>5381</v>
      </c>
      <c r="C2583" s="6" t="s">
        <v>1232</v>
      </c>
      <c r="D2583" s="6" t="s">
        <v>15</v>
      </c>
      <c r="E2583" s="6" t="s">
        <v>16</v>
      </c>
      <c r="F2583" s="6">
        <v>30</v>
      </c>
      <c r="G2583" s="6" t="s">
        <v>6740</v>
      </c>
      <c r="H2583" s="6" t="s">
        <v>4569</v>
      </c>
      <c r="I2583" s="6" t="s">
        <v>25</v>
      </c>
      <c r="J2583" s="7">
        <v>44029</v>
      </c>
      <c r="K2583" s="6">
        <v>19</v>
      </c>
      <c r="L2583" s="6" t="s">
        <v>52</v>
      </c>
      <c r="M2583" s="8"/>
      <c r="O2583">
        <f t="shared" si="657"/>
        <v>0</v>
      </c>
      <c r="Q2583" s="5" t="str">
        <f t="shared" si="642"/>
        <v>2651</v>
      </c>
      <c r="R2583" s="6" t="str">
        <f t="shared" si="643"/>
        <v>Caroline</v>
      </c>
      <c r="S2583" s="6" t="str">
        <f t="shared" si="644"/>
        <v>Mcqueen</v>
      </c>
      <c r="T2583" s="6" t="str">
        <f t="shared" si="645"/>
        <v>Mrs</v>
      </c>
      <c r="U2583" s="6" t="str">
        <f t="shared" si="646"/>
        <v>F</v>
      </c>
      <c r="V2583" s="6" t="str">
        <f t="shared" si="647"/>
        <v>30</v>
      </c>
      <c r="W2583" s="6" t="str">
        <f t="shared" si="648"/>
        <v>Kingsley Avenue</v>
      </c>
      <c r="X2583" s="6" t="str">
        <f t="shared" si="649"/>
        <v>ue</v>
      </c>
      <c r="Y2583" s="6" t="str">
        <f t="shared" si="650"/>
        <v>Kingsley Avenue</v>
      </c>
      <c r="Z2583" s="6" t="str">
        <f t="shared" si="651"/>
        <v>Helensburgh</v>
      </c>
      <c r="AA2583" s="6" t="str">
        <f t="shared" si="652"/>
        <v>HG</v>
      </c>
      <c r="AB2583" s="7" t="str">
        <f t="shared" si="653"/>
        <v>44029</v>
      </c>
      <c r="AC2583" s="6" t="str">
        <f t="shared" si="654"/>
        <v>19</v>
      </c>
      <c r="AD2583" s="6" t="str">
        <f t="shared" si="655"/>
        <v>A1</v>
      </c>
      <c r="AE2583" s="8" t="str">
        <f t="shared" si="656"/>
        <v/>
      </c>
    </row>
    <row r="2584" spans="1:31" x14ac:dyDescent="0.25">
      <c r="A2584" s="9">
        <v>2652</v>
      </c>
      <c r="B2584" s="10" t="s">
        <v>1565</v>
      </c>
      <c r="C2584" s="10" t="s">
        <v>265</v>
      </c>
      <c r="D2584" s="10" t="s">
        <v>28</v>
      </c>
      <c r="E2584" s="10" t="s">
        <v>29</v>
      </c>
      <c r="F2584" s="10">
        <v>30</v>
      </c>
      <c r="G2584" s="10" t="s">
        <v>6741</v>
      </c>
      <c r="H2584" s="10" t="s">
        <v>5757</v>
      </c>
      <c r="I2584" s="10" t="s">
        <v>1306</v>
      </c>
      <c r="J2584" s="11">
        <v>44143</v>
      </c>
      <c r="K2584" s="10">
        <v>16</v>
      </c>
      <c r="L2584" s="10" t="s">
        <v>39</v>
      </c>
      <c r="M2584" s="12"/>
      <c r="O2584">
        <f t="shared" si="657"/>
        <v>0</v>
      </c>
      <c r="Q2584" s="9" t="str">
        <f t="shared" si="642"/>
        <v>2652</v>
      </c>
      <c r="R2584" s="10" t="str">
        <f t="shared" si="643"/>
        <v>Nathaniel</v>
      </c>
      <c r="S2584" s="10" t="str">
        <f t="shared" si="644"/>
        <v>Martin</v>
      </c>
      <c r="T2584" s="10" t="str">
        <f t="shared" si="645"/>
        <v>Mr</v>
      </c>
      <c r="U2584" s="10" t="str">
        <f t="shared" si="646"/>
        <v>M</v>
      </c>
      <c r="V2584" s="10" t="str">
        <f t="shared" si="647"/>
        <v>30</v>
      </c>
      <c r="W2584" s="10" t="str">
        <f t="shared" si="648"/>
        <v>Kingsley Place</v>
      </c>
      <c r="X2584" s="10" t="str">
        <f t="shared" si="649"/>
        <v>ce</v>
      </c>
      <c r="Y2584" s="10" t="str">
        <f t="shared" si="650"/>
        <v>Kingsley Place</v>
      </c>
      <c r="Z2584" s="10" t="str">
        <f t="shared" si="651"/>
        <v>Burford</v>
      </c>
      <c r="AA2584" s="10" t="str">
        <f t="shared" si="652"/>
        <v>CO</v>
      </c>
      <c r="AB2584" s="11" t="str">
        <f t="shared" si="653"/>
        <v>44143</v>
      </c>
      <c r="AC2584" s="10" t="str">
        <f t="shared" si="654"/>
        <v>16</v>
      </c>
      <c r="AD2584" s="10" t="str">
        <f t="shared" si="655"/>
        <v>C1</v>
      </c>
      <c r="AE2584" s="12" t="str">
        <f t="shared" si="656"/>
        <v/>
      </c>
    </row>
    <row r="2585" spans="1:31" x14ac:dyDescent="0.25">
      <c r="A2585" s="5">
        <v>2653</v>
      </c>
      <c r="B2585" s="6" t="s">
        <v>109</v>
      </c>
      <c r="C2585" s="6" t="s">
        <v>3952</v>
      </c>
      <c r="D2585" s="6" t="s">
        <v>28</v>
      </c>
      <c r="E2585" s="6" t="s">
        <v>29</v>
      </c>
      <c r="F2585" s="6">
        <v>30</v>
      </c>
      <c r="G2585" s="6" t="s">
        <v>6742</v>
      </c>
      <c r="H2585" s="6" t="s">
        <v>6743</v>
      </c>
      <c r="I2585" s="6" t="s">
        <v>122</v>
      </c>
      <c r="J2585" s="7">
        <v>44376</v>
      </c>
      <c r="K2585" s="6">
        <v>42</v>
      </c>
      <c r="L2585" s="6" t="s">
        <v>62</v>
      </c>
      <c r="M2585" s="8"/>
      <c r="O2585">
        <f t="shared" si="657"/>
        <v>0</v>
      </c>
      <c r="Q2585" s="5" t="str">
        <f t="shared" si="642"/>
        <v>2653</v>
      </c>
      <c r="R2585" s="6" t="str">
        <f t="shared" si="643"/>
        <v>Felix</v>
      </c>
      <c r="S2585" s="6" t="str">
        <f t="shared" si="644"/>
        <v>Tran</v>
      </c>
      <c r="T2585" s="6" t="str">
        <f t="shared" si="645"/>
        <v>Mr</v>
      </c>
      <c r="U2585" s="6" t="str">
        <f t="shared" si="646"/>
        <v>M</v>
      </c>
      <c r="V2585" s="6" t="str">
        <f t="shared" si="647"/>
        <v>30</v>
      </c>
      <c r="W2585" s="6" t="str">
        <f t="shared" si="648"/>
        <v>Kingsley Wood</v>
      </c>
      <c r="X2585" s="6" t="str">
        <f t="shared" si="649"/>
        <v>od</v>
      </c>
      <c r="Y2585" s="6" t="str">
        <f t="shared" si="650"/>
        <v>Kingsley Wood</v>
      </c>
      <c r="Z2585" s="6" t="str">
        <f t="shared" si="651"/>
        <v>Lifton</v>
      </c>
      <c r="AA2585" s="6" t="str">
        <f t="shared" si="652"/>
        <v>WN</v>
      </c>
      <c r="AB2585" s="7" t="str">
        <f t="shared" si="653"/>
        <v>44376</v>
      </c>
      <c r="AC2585" s="6" t="str">
        <f t="shared" si="654"/>
        <v>42</v>
      </c>
      <c r="AD2585" s="6" t="str">
        <f t="shared" si="655"/>
        <v>C4</v>
      </c>
      <c r="AE2585" s="8" t="str">
        <f t="shared" si="656"/>
        <v/>
      </c>
    </row>
    <row r="2586" spans="1:31" x14ac:dyDescent="0.25">
      <c r="A2586" s="9">
        <v>2654</v>
      </c>
      <c r="B2586" s="10" t="s">
        <v>4726</v>
      </c>
      <c r="C2586" s="10" t="s">
        <v>1299</v>
      </c>
      <c r="D2586" s="10" t="s">
        <v>49</v>
      </c>
      <c r="E2586" s="10" t="s">
        <v>16</v>
      </c>
      <c r="F2586" s="10">
        <v>30</v>
      </c>
      <c r="G2586" s="10" t="s">
        <v>6744</v>
      </c>
      <c r="H2586" s="10" t="s">
        <v>6745</v>
      </c>
      <c r="I2586" s="10" t="s">
        <v>32</v>
      </c>
      <c r="J2586" s="11">
        <v>43851</v>
      </c>
      <c r="K2586" s="10">
        <v>41</v>
      </c>
      <c r="L2586" s="10" t="s">
        <v>68</v>
      </c>
      <c r="M2586" s="12"/>
      <c r="O2586">
        <f t="shared" si="657"/>
        <v>0</v>
      </c>
      <c r="Q2586" s="9" t="str">
        <f t="shared" si="642"/>
        <v>2654</v>
      </c>
      <c r="R2586" s="10" t="str">
        <f t="shared" si="643"/>
        <v>Lavone</v>
      </c>
      <c r="S2586" s="10" t="str">
        <f t="shared" si="644"/>
        <v>Lynn</v>
      </c>
      <c r="T2586" s="10" t="str">
        <f t="shared" si="645"/>
        <v>Miss</v>
      </c>
      <c r="U2586" s="10" t="str">
        <f t="shared" si="646"/>
        <v>F</v>
      </c>
      <c r="V2586" s="10" t="str">
        <f t="shared" si="647"/>
        <v>30</v>
      </c>
      <c r="W2586" s="10" t="str">
        <f t="shared" si="648"/>
        <v>Kingslyn Crescent</v>
      </c>
      <c r="X2586" s="10" t="str">
        <f t="shared" si="649"/>
        <v>nt</v>
      </c>
      <c r="Y2586" s="10" t="str">
        <f t="shared" si="650"/>
        <v>Kingslyn Crescent</v>
      </c>
      <c r="Z2586" s="10" t="str">
        <f t="shared" si="651"/>
        <v>Wallington</v>
      </c>
      <c r="AA2586" s="10" t="str">
        <f t="shared" si="652"/>
        <v>WC</v>
      </c>
      <c r="AB2586" s="11" t="str">
        <f t="shared" si="653"/>
        <v>43851</v>
      </c>
      <c r="AC2586" s="10" t="str">
        <f t="shared" si="654"/>
        <v>41</v>
      </c>
      <c r="AD2586" s="10" t="str">
        <f t="shared" si="655"/>
        <v>A2</v>
      </c>
      <c r="AE2586" s="12" t="str">
        <f t="shared" si="656"/>
        <v/>
      </c>
    </row>
    <row r="2587" spans="1:31" x14ac:dyDescent="0.25">
      <c r="A2587" s="5">
        <v>2655</v>
      </c>
      <c r="B2587" s="6" t="s">
        <v>6746</v>
      </c>
      <c r="C2587" s="6" t="s">
        <v>2439</v>
      </c>
      <c r="D2587" s="6" t="s">
        <v>41</v>
      </c>
      <c r="E2587" s="6" t="s">
        <v>16</v>
      </c>
      <c r="F2587" s="6">
        <v>30</v>
      </c>
      <c r="G2587" s="6" t="s">
        <v>6747</v>
      </c>
      <c r="H2587" s="6" t="s">
        <v>6748</v>
      </c>
      <c r="I2587" s="6" t="s">
        <v>25</v>
      </c>
      <c r="J2587" s="7">
        <v>44212</v>
      </c>
      <c r="K2587" s="6">
        <v>54</v>
      </c>
      <c r="L2587" s="6" t="s">
        <v>78</v>
      </c>
      <c r="M2587" s="8"/>
      <c r="O2587">
        <f t="shared" si="657"/>
        <v>0</v>
      </c>
      <c r="Q2587" s="5" t="str">
        <f t="shared" si="642"/>
        <v>2655</v>
      </c>
      <c r="R2587" s="6" t="str">
        <f t="shared" si="643"/>
        <v>Venessa</v>
      </c>
      <c r="S2587" s="6" t="str">
        <f t="shared" si="644"/>
        <v>Yeager</v>
      </c>
      <c r="T2587" s="6" t="str">
        <f t="shared" si="645"/>
        <v>Ms</v>
      </c>
      <c r="U2587" s="6" t="str">
        <f t="shared" si="646"/>
        <v>F</v>
      </c>
      <c r="V2587" s="6" t="str">
        <f t="shared" si="647"/>
        <v>30</v>
      </c>
      <c r="W2587" s="6" t="str">
        <f t="shared" si="648"/>
        <v>Kingsmead Road</v>
      </c>
      <c r="X2587" s="6" t="str">
        <f t="shared" si="649"/>
        <v>ad</v>
      </c>
      <c r="Y2587" s="6" t="str">
        <f t="shared" si="650"/>
        <v>Kingsmead Road</v>
      </c>
      <c r="Z2587" s="6" t="str">
        <f t="shared" si="651"/>
        <v>Horley</v>
      </c>
      <c r="AA2587" s="6" t="str">
        <f t="shared" si="652"/>
        <v>HG</v>
      </c>
      <c r="AB2587" s="7" t="str">
        <f t="shared" si="653"/>
        <v>44212</v>
      </c>
      <c r="AC2587" s="6" t="str">
        <f t="shared" si="654"/>
        <v>54</v>
      </c>
      <c r="AD2587" s="6" t="str">
        <f t="shared" si="655"/>
        <v>C2</v>
      </c>
      <c r="AE2587" s="8" t="str">
        <f t="shared" si="656"/>
        <v/>
      </c>
    </row>
    <row r="2588" spans="1:31" x14ac:dyDescent="0.25">
      <c r="A2588" s="9">
        <v>2656</v>
      </c>
      <c r="B2588" s="10" t="s">
        <v>4356</v>
      </c>
      <c r="C2588" s="10" t="s">
        <v>6749</v>
      </c>
      <c r="D2588" s="10" t="s">
        <v>28</v>
      </c>
      <c r="E2588" s="10" t="s">
        <v>29</v>
      </c>
      <c r="F2588" s="10">
        <v>90</v>
      </c>
      <c r="G2588" s="10" t="s">
        <v>6750</v>
      </c>
      <c r="H2588" s="10" t="s">
        <v>6751</v>
      </c>
      <c r="I2588" s="10" t="s">
        <v>38</v>
      </c>
      <c r="J2588" s="11">
        <v>43897</v>
      </c>
      <c r="K2588" s="10">
        <v>36</v>
      </c>
      <c r="L2588" s="10" t="s">
        <v>44</v>
      </c>
      <c r="M2588" s="12"/>
      <c r="O2588">
        <f t="shared" si="657"/>
        <v>0</v>
      </c>
      <c r="Q2588" s="9" t="str">
        <f t="shared" si="642"/>
        <v>2656</v>
      </c>
      <c r="R2588" s="10" t="str">
        <f t="shared" si="643"/>
        <v>Zane</v>
      </c>
      <c r="S2588" s="10" t="str">
        <f t="shared" si="644"/>
        <v>England</v>
      </c>
      <c r="T2588" s="10" t="str">
        <f t="shared" si="645"/>
        <v>Mr</v>
      </c>
      <c r="U2588" s="10" t="str">
        <f t="shared" si="646"/>
        <v>M</v>
      </c>
      <c r="V2588" s="10" t="str">
        <f t="shared" si="647"/>
        <v>90</v>
      </c>
      <c r="W2588" s="10" t="str">
        <f t="shared" si="648"/>
        <v>Kingston Place</v>
      </c>
      <c r="X2588" s="10" t="str">
        <f t="shared" si="649"/>
        <v>ce</v>
      </c>
      <c r="Y2588" s="10" t="str">
        <f t="shared" si="650"/>
        <v>Kingston Place</v>
      </c>
      <c r="Z2588" s="10" t="str">
        <f t="shared" si="651"/>
        <v>Dunbeath</v>
      </c>
      <c r="AA2588" s="10" t="str">
        <f t="shared" si="652"/>
        <v>RM</v>
      </c>
      <c r="AB2588" s="11" t="str">
        <f t="shared" si="653"/>
        <v>43897</v>
      </c>
      <c r="AC2588" s="10" t="str">
        <f t="shared" si="654"/>
        <v>36</v>
      </c>
      <c r="AD2588" s="10" t="str">
        <f t="shared" si="655"/>
        <v>D</v>
      </c>
      <c r="AE2588" s="12" t="str">
        <f t="shared" si="656"/>
        <v/>
      </c>
    </row>
    <row r="2589" spans="1:31" x14ac:dyDescent="0.25">
      <c r="A2589" s="5">
        <v>2657</v>
      </c>
      <c r="B2589" s="6" t="s">
        <v>6752</v>
      </c>
      <c r="C2589" s="6" t="s">
        <v>6753</v>
      </c>
      <c r="D2589" s="6" t="s">
        <v>49</v>
      </c>
      <c r="E2589" s="6" t="s">
        <v>16</v>
      </c>
      <c r="F2589" s="6">
        <v>60</v>
      </c>
      <c r="G2589" s="6" t="s">
        <v>6754</v>
      </c>
      <c r="H2589" s="6" t="s">
        <v>6755</v>
      </c>
      <c r="I2589" s="6" t="s">
        <v>32</v>
      </c>
      <c r="J2589" s="7">
        <v>43474</v>
      </c>
      <c r="K2589" s="6">
        <v>15</v>
      </c>
      <c r="L2589" s="6" t="s">
        <v>20</v>
      </c>
      <c r="M2589" s="8"/>
      <c r="O2589">
        <f t="shared" si="657"/>
        <v>0</v>
      </c>
      <c r="Q2589" s="5" t="str">
        <f t="shared" si="642"/>
        <v>2657</v>
      </c>
      <c r="R2589" s="6" t="str">
        <f t="shared" si="643"/>
        <v>Aja</v>
      </c>
      <c r="S2589" s="6" t="str">
        <f t="shared" si="644"/>
        <v>Carrier</v>
      </c>
      <c r="T2589" s="6" t="str">
        <f t="shared" si="645"/>
        <v>Miss</v>
      </c>
      <c r="U2589" s="6" t="str">
        <f t="shared" si="646"/>
        <v>F</v>
      </c>
      <c r="V2589" s="6" t="str">
        <f t="shared" si="647"/>
        <v>60</v>
      </c>
      <c r="W2589" s="6" t="str">
        <f t="shared" si="648"/>
        <v>Kingsway Parade</v>
      </c>
      <c r="X2589" s="6" t="str">
        <f t="shared" si="649"/>
        <v>de</v>
      </c>
      <c r="Y2589" s="6" t="str">
        <f t="shared" si="650"/>
        <v>Kingsway Parade</v>
      </c>
      <c r="Z2589" s="6" t="str">
        <f t="shared" si="651"/>
        <v>Shepton Mallet</v>
      </c>
      <c r="AA2589" s="6" t="str">
        <f t="shared" si="652"/>
        <v>WC</v>
      </c>
      <c r="AB2589" s="7" t="str">
        <f t="shared" si="653"/>
        <v>43474</v>
      </c>
      <c r="AC2589" s="6" t="str">
        <f t="shared" si="654"/>
        <v>15</v>
      </c>
      <c r="AD2589" s="6" t="str">
        <f t="shared" si="655"/>
        <v>B</v>
      </c>
      <c r="AE2589" s="8" t="str">
        <f t="shared" si="656"/>
        <v/>
      </c>
    </row>
    <row r="2590" spans="1:31" x14ac:dyDescent="0.25">
      <c r="A2590" s="9">
        <v>2658</v>
      </c>
      <c r="B2590" s="10" t="s">
        <v>1615</v>
      </c>
      <c r="C2590" s="10" t="s">
        <v>6756</v>
      </c>
      <c r="D2590" s="10" t="s">
        <v>28</v>
      </c>
      <c r="E2590" s="10" t="s">
        <v>29</v>
      </c>
      <c r="F2590" s="10">
        <v>90</v>
      </c>
      <c r="G2590" s="10" t="s">
        <v>6757</v>
      </c>
      <c r="H2590" s="10" t="s">
        <v>2344</v>
      </c>
      <c r="I2590" s="10" t="s">
        <v>176</v>
      </c>
      <c r="J2590" s="11">
        <v>44554</v>
      </c>
      <c r="K2590" s="10">
        <v>104</v>
      </c>
      <c r="L2590" s="10" t="s">
        <v>52</v>
      </c>
      <c r="M2590" s="12"/>
      <c r="O2590">
        <f t="shared" si="657"/>
        <v>0</v>
      </c>
      <c r="Q2590" s="9" t="str">
        <f t="shared" si="642"/>
        <v>2658</v>
      </c>
      <c r="R2590" s="10" t="str">
        <f t="shared" si="643"/>
        <v>Roger</v>
      </c>
      <c r="S2590" s="10" t="str">
        <f t="shared" si="644"/>
        <v>Rodrigues</v>
      </c>
      <c r="T2590" s="10" t="str">
        <f t="shared" si="645"/>
        <v>Mr</v>
      </c>
      <c r="U2590" s="10" t="str">
        <f t="shared" si="646"/>
        <v>M</v>
      </c>
      <c r="V2590" s="10" t="str">
        <f t="shared" si="647"/>
        <v>90</v>
      </c>
      <c r="W2590" s="10" t="str">
        <f t="shared" si="648"/>
        <v>Kingthorpe Terrace</v>
      </c>
      <c r="X2590" s="10" t="str">
        <f t="shared" si="649"/>
        <v>ce</v>
      </c>
      <c r="Y2590" s="10" t="str">
        <f t="shared" si="650"/>
        <v>Kingthorpe Terrace</v>
      </c>
      <c r="Z2590" s="10" t="str">
        <f t="shared" si="651"/>
        <v>Cumbria</v>
      </c>
      <c r="AA2590" s="10" t="str">
        <f t="shared" si="652"/>
        <v>CW</v>
      </c>
      <c r="AB2590" s="11" t="str">
        <f t="shared" si="653"/>
        <v>44554</v>
      </c>
      <c r="AC2590" s="10" t="str">
        <f t="shared" si="654"/>
        <v>104</v>
      </c>
      <c r="AD2590" s="10" t="str">
        <f t="shared" si="655"/>
        <v>A1</v>
      </c>
      <c r="AE2590" s="12" t="str">
        <f t="shared" si="656"/>
        <v/>
      </c>
    </row>
    <row r="2591" spans="1:31" x14ac:dyDescent="0.25">
      <c r="A2591" s="5">
        <v>2659</v>
      </c>
      <c r="B2591" s="6" t="s">
        <v>4436</v>
      </c>
      <c r="C2591" s="6" t="s">
        <v>6758</v>
      </c>
      <c r="D2591" s="6" t="s">
        <v>28</v>
      </c>
      <c r="E2591" s="6" t="s">
        <v>29</v>
      </c>
      <c r="F2591" s="6">
        <v>30</v>
      </c>
      <c r="G2591" s="6" t="s">
        <v>6759</v>
      </c>
      <c r="H2591" s="6" t="s">
        <v>6760</v>
      </c>
      <c r="I2591" s="6" t="s">
        <v>1030</v>
      </c>
      <c r="J2591" s="7">
        <v>44240</v>
      </c>
      <c r="K2591" s="6">
        <v>102</v>
      </c>
      <c r="L2591" s="6" t="s">
        <v>39</v>
      </c>
      <c r="M2591" s="8"/>
      <c r="O2591">
        <f t="shared" si="657"/>
        <v>0</v>
      </c>
      <c r="Q2591" s="5" t="str">
        <f t="shared" si="642"/>
        <v>2659</v>
      </c>
      <c r="R2591" s="6" t="str">
        <f t="shared" si="643"/>
        <v>Jeremy</v>
      </c>
      <c r="S2591" s="6" t="str">
        <f t="shared" si="644"/>
        <v>Mercer</v>
      </c>
      <c r="T2591" s="6" t="str">
        <f t="shared" si="645"/>
        <v>Mr</v>
      </c>
      <c r="U2591" s="6" t="str">
        <f t="shared" si="646"/>
        <v>M</v>
      </c>
      <c r="V2591" s="6" t="str">
        <f t="shared" si="647"/>
        <v>30</v>
      </c>
      <c r="W2591" s="6" t="str">
        <f t="shared" si="648"/>
        <v>Kinnoul Road</v>
      </c>
      <c r="X2591" s="6" t="str">
        <f t="shared" si="649"/>
        <v>ad</v>
      </c>
      <c r="Y2591" s="6" t="str">
        <f t="shared" si="650"/>
        <v>Kinnoul Road</v>
      </c>
      <c r="Z2591" s="6" t="str">
        <f t="shared" si="651"/>
        <v>Beauly</v>
      </c>
      <c r="AA2591" s="6" t="str">
        <f t="shared" si="652"/>
        <v>DT</v>
      </c>
      <c r="AB2591" s="7" t="str">
        <f t="shared" si="653"/>
        <v>44240</v>
      </c>
      <c r="AC2591" s="6" t="str">
        <f t="shared" si="654"/>
        <v>102</v>
      </c>
      <c r="AD2591" s="6" t="str">
        <f t="shared" si="655"/>
        <v>C1</v>
      </c>
      <c r="AE2591" s="8" t="str">
        <f t="shared" si="656"/>
        <v/>
      </c>
    </row>
    <row r="2592" spans="1:31" x14ac:dyDescent="0.25">
      <c r="A2592" s="9">
        <v>2660</v>
      </c>
      <c r="B2592" s="10" t="s">
        <v>6761</v>
      </c>
      <c r="C2592" s="10" t="s">
        <v>543</v>
      </c>
      <c r="D2592" s="10" t="s">
        <v>15</v>
      </c>
      <c r="E2592" s="10" t="s">
        <v>16</v>
      </c>
      <c r="F2592" s="10">
        <v>60</v>
      </c>
      <c r="G2592" s="10" t="s">
        <v>6759</v>
      </c>
      <c r="H2592" s="10" t="s">
        <v>4605</v>
      </c>
      <c r="I2592" s="10" t="s">
        <v>176</v>
      </c>
      <c r="J2592" s="11">
        <v>43783</v>
      </c>
      <c r="K2592" s="10">
        <v>25</v>
      </c>
      <c r="L2592" s="10" t="s">
        <v>39</v>
      </c>
      <c r="M2592" s="12"/>
      <c r="O2592">
        <f t="shared" si="657"/>
        <v>0</v>
      </c>
      <c r="Q2592" s="9" t="str">
        <f t="shared" si="642"/>
        <v>2660</v>
      </c>
      <c r="R2592" s="10" t="str">
        <f t="shared" si="643"/>
        <v>Dovie</v>
      </c>
      <c r="S2592" s="10" t="str">
        <f t="shared" si="644"/>
        <v>Betts</v>
      </c>
      <c r="T2592" s="10" t="str">
        <f t="shared" si="645"/>
        <v>Mrs</v>
      </c>
      <c r="U2592" s="10" t="str">
        <f t="shared" si="646"/>
        <v>F</v>
      </c>
      <c r="V2592" s="10" t="str">
        <f t="shared" si="647"/>
        <v>60</v>
      </c>
      <c r="W2592" s="10" t="str">
        <f t="shared" si="648"/>
        <v>Kinnoul Road</v>
      </c>
      <c r="X2592" s="10" t="str">
        <f t="shared" si="649"/>
        <v>ad</v>
      </c>
      <c r="Y2592" s="10" t="str">
        <f t="shared" si="650"/>
        <v>Kinnoul Road</v>
      </c>
      <c r="Z2592" s="10" t="str">
        <f t="shared" si="651"/>
        <v>Coventry</v>
      </c>
      <c r="AA2592" s="10" t="str">
        <f t="shared" si="652"/>
        <v>CW</v>
      </c>
      <c r="AB2592" s="11" t="str">
        <f t="shared" si="653"/>
        <v>43783</v>
      </c>
      <c r="AC2592" s="10" t="str">
        <f t="shared" si="654"/>
        <v>25</v>
      </c>
      <c r="AD2592" s="10" t="str">
        <f t="shared" si="655"/>
        <v>C1</v>
      </c>
      <c r="AE2592" s="12" t="str">
        <f t="shared" si="656"/>
        <v/>
      </c>
    </row>
    <row r="2593" spans="1:31" x14ac:dyDescent="0.25">
      <c r="A2593" s="5">
        <v>2661</v>
      </c>
      <c r="B2593" s="6" t="s">
        <v>2888</v>
      </c>
      <c r="C2593" s="6" t="s">
        <v>6762</v>
      </c>
      <c r="D2593" s="6" t="s">
        <v>28</v>
      </c>
      <c r="E2593" s="6" t="s">
        <v>29</v>
      </c>
      <c r="F2593" s="6">
        <v>90</v>
      </c>
      <c r="G2593" s="6" t="s">
        <v>6759</v>
      </c>
      <c r="H2593" s="6" t="s">
        <v>996</v>
      </c>
      <c r="I2593" s="6" t="s">
        <v>32</v>
      </c>
      <c r="J2593" s="7">
        <v>43993</v>
      </c>
      <c r="K2593" s="6">
        <v>18</v>
      </c>
      <c r="L2593" s="6" t="s">
        <v>44</v>
      </c>
      <c r="M2593" s="8"/>
      <c r="O2593">
        <f t="shared" si="657"/>
        <v>0</v>
      </c>
      <c r="Q2593" s="5" t="str">
        <f t="shared" si="642"/>
        <v>2661</v>
      </c>
      <c r="R2593" s="6" t="str">
        <f t="shared" si="643"/>
        <v>Porter</v>
      </c>
      <c r="S2593" s="6" t="str">
        <f t="shared" si="644"/>
        <v>Yates</v>
      </c>
      <c r="T2593" s="6" t="str">
        <f t="shared" si="645"/>
        <v>Mr</v>
      </c>
      <c r="U2593" s="6" t="str">
        <f t="shared" si="646"/>
        <v>M</v>
      </c>
      <c r="V2593" s="6" t="str">
        <f t="shared" si="647"/>
        <v>90</v>
      </c>
      <c r="W2593" s="6" t="str">
        <f t="shared" si="648"/>
        <v>Kinnoul Road</v>
      </c>
      <c r="X2593" s="6" t="str">
        <f t="shared" si="649"/>
        <v>ad</v>
      </c>
      <c r="Y2593" s="6" t="str">
        <f t="shared" si="650"/>
        <v>Kinnoul Road</v>
      </c>
      <c r="Z2593" s="6" t="str">
        <f t="shared" si="651"/>
        <v>Oswestry</v>
      </c>
      <c r="AA2593" s="6" t="str">
        <f t="shared" si="652"/>
        <v>WC</v>
      </c>
      <c r="AB2593" s="7" t="str">
        <f t="shared" si="653"/>
        <v>43993</v>
      </c>
      <c r="AC2593" s="6" t="str">
        <f t="shared" si="654"/>
        <v>18</v>
      </c>
      <c r="AD2593" s="6" t="str">
        <f t="shared" si="655"/>
        <v>D</v>
      </c>
      <c r="AE2593" s="8" t="str">
        <f t="shared" si="656"/>
        <v/>
      </c>
    </row>
    <row r="2594" spans="1:31" x14ac:dyDescent="0.25">
      <c r="A2594" s="9">
        <v>2662</v>
      </c>
      <c r="B2594" s="10" t="s">
        <v>6763</v>
      </c>
      <c r="C2594" s="10" t="s">
        <v>3790</v>
      </c>
      <c r="D2594" s="10" t="s">
        <v>28</v>
      </c>
      <c r="E2594" s="10" t="s">
        <v>29</v>
      </c>
      <c r="F2594" s="10">
        <v>30</v>
      </c>
      <c r="G2594" s="10" t="s">
        <v>6764</v>
      </c>
      <c r="H2594" s="10" t="s">
        <v>3090</v>
      </c>
      <c r="I2594" s="10" t="s">
        <v>32</v>
      </c>
      <c r="J2594" s="11">
        <v>44289</v>
      </c>
      <c r="K2594" s="10">
        <v>3</v>
      </c>
      <c r="L2594" s="10" t="s">
        <v>33</v>
      </c>
      <c r="M2594" s="12"/>
      <c r="O2594">
        <f t="shared" si="657"/>
        <v>0</v>
      </c>
      <c r="Q2594" s="9" t="str">
        <f t="shared" si="642"/>
        <v>2662</v>
      </c>
      <c r="R2594" s="10" t="str">
        <f t="shared" si="643"/>
        <v>Garret</v>
      </c>
      <c r="S2594" s="10" t="str">
        <f t="shared" si="644"/>
        <v>Lujan</v>
      </c>
      <c r="T2594" s="10" t="str">
        <f t="shared" si="645"/>
        <v>Mr</v>
      </c>
      <c r="U2594" s="10" t="str">
        <f t="shared" si="646"/>
        <v>M</v>
      </c>
      <c r="V2594" s="10" t="str">
        <f t="shared" si="647"/>
        <v>30</v>
      </c>
      <c r="W2594" s="10" t="str">
        <f t="shared" si="648"/>
        <v>Kinsale Road</v>
      </c>
      <c r="X2594" s="10" t="str">
        <f t="shared" si="649"/>
        <v>ad</v>
      </c>
      <c r="Y2594" s="10" t="str">
        <f t="shared" si="650"/>
        <v>Kinsale Road</v>
      </c>
      <c r="Z2594" s="10" t="str">
        <f t="shared" si="651"/>
        <v>Wallingford</v>
      </c>
      <c r="AA2594" s="10" t="str">
        <f t="shared" si="652"/>
        <v>WC</v>
      </c>
      <c r="AB2594" s="11" t="str">
        <f t="shared" si="653"/>
        <v>44289</v>
      </c>
      <c r="AC2594" s="10" t="str">
        <f t="shared" si="654"/>
        <v>3</v>
      </c>
      <c r="AD2594" s="10" t="str">
        <f t="shared" si="655"/>
        <v>A3</v>
      </c>
      <c r="AE2594" s="12" t="str">
        <f t="shared" si="656"/>
        <v/>
      </c>
    </row>
    <row r="2595" spans="1:31" x14ac:dyDescent="0.25">
      <c r="A2595" s="5">
        <v>2663</v>
      </c>
      <c r="B2595" s="6" t="s">
        <v>6765</v>
      </c>
      <c r="C2595" s="6" t="s">
        <v>6766</v>
      </c>
      <c r="D2595" s="6" t="s">
        <v>49</v>
      </c>
      <c r="E2595" s="6" t="s">
        <v>16</v>
      </c>
      <c r="F2595" s="6">
        <v>90</v>
      </c>
      <c r="G2595" s="6" t="s">
        <v>6767</v>
      </c>
      <c r="H2595" s="6" t="s">
        <v>6768</v>
      </c>
      <c r="I2595" s="6" t="s">
        <v>144</v>
      </c>
      <c r="J2595" s="7">
        <v>44084</v>
      </c>
      <c r="K2595" s="6">
        <v>35</v>
      </c>
      <c r="L2595" s="6" t="s">
        <v>44</v>
      </c>
      <c r="M2595" s="8"/>
      <c r="O2595">
        <f t="shared" si="657"/>
        <v>0</v>
      </c>
      <c r="Q2595" s="5" t="str">
        <f t="shared" si="642"/>
        <v>2663</v>
      </c>
      <c r="R2595" s="6" t="str">
        <f t="shared" si="643"/>
        <v>Lavinia</v>
      </c>
      <c r="S2595" s="6" t="str">
        <f t="shared" si="644"/>
        <v>Metcalf</v>
      </c>
      <c r="T2595" s="6" t="str">
        <f t="shared" si="645"/>
        <v>Miss</v>
      </c>
      <c r="U2595" s="6" t="str">
        <f t="shared" si="646"/>
        <v>F</v>
      </c>
      <c r="V2595" s="6" t="str">
        <f t="shared" si="647"/>
        <v>90</v>
      </c>
      <c r="W2595" s="6" t="str">
        <f t="shared" si="648"/>
        <v>Kintore Street</v>
      </c>
      <c r="X2595" s="6" t="str">
        <f t="shared" si="649"/>
        <v>et</v>
      </c>
      <c r="Y2595" s="6" t="str">
        <f t="shared" si="650"/>
        <v>Kintore Street</v>
      </c>
      <c r="Z2595" s="6" t="str">
        <f t="shared" si="651"/>
        <v>Greenhithe</v>
      </c>
      <c r="AA2595" s="6" t="str">
        <f t="shared" si="652"/>
        <v>UB</v>
      </c>
      <c r="AB2595" s="7" t="str">
        <f t="shared" si="653"/>
        <v>44084</v>
      </c>
      <c r="AC2595" s="6" t="str">
        <f t="shared" si="654"/>
        <v>35</v>
      </c>
      <c r="AD2595" s="6" t="str">
        <f t="shared" si="655"/>
        <v>D</v>
      </c>
      <c r="AE2595" s="8" t="str">
        <f t="shared" si="656"/>
        <v/>
      </c>
    </row>
    <row r="2596" spans="1:31" x14ac:dyDescent="0.25">
      <c r="A2596" s="5">
        <v>2665</v>
      </c>
      <c r="B2596" s="6" t="s">
        <v>6769</v>
      </c>
      <c r="C2596" s="6" t="s">
        <v>4066</v>
      </c>
      <c r="D2596" s="6" t="s">
        <v>28</v>
      </c>
      <c r="E2596" s="6" t="s">
        <v>29</v>
      </c>
      <c r="F2596" s="6">
        <v>90</v>
      </c>
      <c r="G2596" s="6" t="s">
        <v>6770</v>
      </c>
      <c r="H2596" s="6" t="s">
        <v>3049</v>
      </c>
      <c r="I2596" s="6" t="s">
        <v>185</v>
      </c>
      <c r="J2596" s="7">
        <v>44265</v>
      </c>
      <c r="K2596" s="6">
        <v>86</v>
      </c>
      <c r="L2596" s="6" t="s">
        <v>33</v>
      </c>
      <c r="M2596" s="8"/>
      <c r="O2596">
        <f t="shared" si="657"/>
        <v>0</v>
      </c>
      <c r="Q2596" s="5" t="str">
        <f t="shared" si="642"/>
        <v>2665</v>
      </c>
      <c r="R2596" s="6" t="str">
        <f t="shared" si="643"/>
        <v>Wilbur</v>
      </c>
      <c r="S2596" s="6" t="str">
        <f t="shared" si="644"/>
        <v>Brandt</v>
      </c>
      <c r="T2596" s="6" t="str">
        <f t="shared" si="645"/>
        <v>Mr</v>
      </c>
      <c r="U2596" s="6" t="str">
        <f t="shared" si="646"/>
        <v>M</v>
      </c>
      <c r="V2596" s="6" t="str">
        <f t="shared" si="647"/>
        <v>90</v>
      </c>
      <c r="W2596" s="6" t="str">
        <f t="shared" si="648"/>
        <v>Kirby Grove</v>
      </c>
      <c r="X2596" s="6" t="str">
        <f t="shared" si="649"/>
        <v>ve</v>
      </c>
      <c r="Y2596" s="6" t="str">
        <f t="shared" si="650"/>
        <v>Kirby Grove</v>
      </c>
      <c r="Z2596" s="6" t="str">
        <f t="shared" si="651"/>
        <v>Eyemouth</v>
      </c>
      <c r="AA2596" s="6" t="str">
        <f t="shared" si="652"/>
        <v>HX</v>
      </c>
      <c r="AB2596" s="7" t="str">
        <f t="shared" si="653"/>
        <v>44265</v>
      </c>
      <c r="AC2596" s="6" t="str">
        <f t="shared" si="654"/>
        <v>86</v>
      </c>
      <c r="AD2596" s="6" t="str">
        <f t="shared" si="655"/>
        <v>A3</v>
      </c>
      <c r="AE2596" s="8" t="str">
        <f t="shared" si="656"/>
        <v/>
      </c>
    </row>
    <row r="2597" spans="1:31" x14ac:dyDescent="0.25">
      <c r="A2597" s="9">
        <v>2666</v>
      </c>
      <c r="B2597" s="10" t="s">
        <v>997</v>
      </c>
      <c r="C2597" s="10" t="s">
        <v>6771</v>
      </c>
      <c r="D2597" s="10" t="s">
        <v>28</v>
      </c>
      <c r="E2597" s="10" t="s">
        <v>29</v>
      </c>
      <c r="F2597" s="10">
        <v>60</v>
      </c>
      <c r="G2597" s="10" t="s">
        <v>6772</v>
      </c>
      <c r="H2597" s="10" t="s">
        <v>3238</v>
      </c>
      <c r="I2597" s="10" t="s">
        <v>38</v>
      </c>
      <c r="J2597" s="11">
        <v>43661</v>
      </c>
      <c r="K2597" s="10">
        <v>41</v>
      </c>
      <c r="L2597" s="10" t="s">
        <v>44</v>
      </c>
      <c r="M2597" s="12"/>
      <c r="O2597">
        <f t="shared" si="657"/>
        <v>0</v>
      </c>
      <c r="Q2597" s="9" t="str">
        <f t="shared" si="642"/>
        <v>2666</v>
      </c>
      <c r="R2597" s="10" t="str">
        <f t="shared" si="643"/>
        <v>Sterling</v>
      </c>
      <c r="S2597" s="10" t="str">
        <f t="shared" si="644"/>
        <v>Burke</v>
      </c>
      <c r="T2597" s="10" t="str">
        <f t="shared" si="645"/>
        <v>Mr</v>
      </c>
      <c r="U2597" s="10" t="str">
        <f t="shared" si="646"/>
        <v>M</v>
      </c>
      <c r="V2597" s="10" t="str">
        <f t="shared" si="647"/>
        <v>60</v>
      </c>
      <c r="W2597" s="10" t="str">
        <f t="shared" si="648"/>
        <v>Kirchen Road</v>
      </c>
      <c r="X2597" s="10" t="str">
        <f t="shared" si="649"/>
        <v>ad</v>
      </c>
      <c r="Y2597" s="10" t="str">
        <f t="shared" si="650"/>
        <v>Kirchen Road</v>
      </c>
      <c r="Z2597" s="10" t="str">
        <f t="shared" si="651"/>
        <v>Dinas Powys</v>
      </c>
      <c r="AA2597" s="10" t="str">
        <f t="shared" si="652"/>
        <v>RM</v>
      </c>
      <c r="AB2597" s="11" t="str">
        <f t="shared" si="653"/>
        <v>43661</v>
      </c>
      <c r="AC2597" s="10" t="str">
        <f t="shared" si="654"/>
        <v>41</v>
      </c>
      <c r="AD2597" s="10" t="str">
        <f t="shared" si="655"/>
        <v>D</v>
      </c>
      <c r="AE2597" s="12" t="str">
        <f t="shared" si="656"/>
        <v/>
      </c>
    </row>
    <row r="2598" spans="1:31" x14ac:dyDescent="0.25">
      <c r="A2598" s="5">
        <v>2667</v>
      </c>
      <c r="B2598" s="6" t="s">
        <v>6773</v>
      </c>
      <c r="C2598" s="6" t="s">
        <v>3635</v>
      </c>
      <c r="D2598" s="6" t="s">
        <v>15</v>
      </c>
      <c r="E2598" s="6" t="s">
        <v>16</v>
      </c>
      <c r="F2598" s="6">
        <v>90</v>
      </c>
      <c r="G2598" s="6" t="s">
        <v>6774</v>
      </c>
      <c r="H2598" s="6" t="s">
        <v>798</v>
      </c>
      <c r="I2598" s="6" t="s">
        <v>291</v>
      </c>
      <c r="J2598" s="7">
        <v>43896</v>
      </c>
      <c r="K2598" s="6">
        <v>3</v>
      </c>
      <c r="L2598" s="6" t="s">
        <v>157</v>
      </c>
      <c r="M2598" s="8"/>
      <c r="O2598">
        <f t="shared" si="657"/>
        <v>0</v>
      </c>
      <c r="Q2598" s="5" t="str">
        <f t="shared" si="642"/>
        <v>2667</v>
      </c>
      <c r="R2598" s="6" t="str">
        <f t="shared" si="643"/>
        <v>Arla</v>
      </c>
      <c r="S2598" s="6" t="str">
        <f t="shared" si="644"/>
        <v>Corcoran</v>
      </c>
      <c r="T2598" s="6" t="str">
        <f t="shared" si="645"/>
        <v>Mrs</v>
      </c>
      <c r="U2598" s="6" t="str">
        <f t="shared" si="646"/>
        <v>F</v>
      </c>
      <c r="V2598" s="6" t="str">
        <f t="shared" si="647"/>
        <v>90</v>
      </c>
      <c r="W2598" s="6" t="str">
        <f t="shared" si="648"/>
        <v>Kirkland Walk</v>
      </c>
      <c r="X2598" s="6" t="str">
        <f t="shared" si="649"/>
        <v>lk</v>
      </c>
      <c r="Y2598" s="6" t="str">
        <f t="shared" si="650"/>
        <v>Kirkland Walk</v>
      </c>
      <c r="Z2598" s="6" t="str">
        <f t="shared" si="651"/>
        <v>Lanark</v>
      </c>
      <c r="AA2598" s="6" t="str">
        <f t="shared" si="652"/>
        <v>HS</v>
      </c>
      <c r="AB2598" s="7" t="str">
        <f t="shared" si="653"/>
        <v>43896</v>
      </c>
      <c r="AC2598" s="6" t="str">
        <f t="shared" si="654"/>
        <v>3</v>
      </c>
      <c r="AD2598" s="6" t="str">
        <f t="shared" si="655"/>
        <v>C3</v>
      </c>
      <c r="AE2598" s="8" t="str">
        <f t="shared" si="656"/>
        <v/>
      </c>
    </row>
    <row r="2599" spans="1:31" x14ac:dyDescent="0.25">
      <c r="A2599" s="9">
        <v>2668</v>
      </c>
      <c r="B2599" s="10" t="s">
        <v>731</v>
      </c>
      <c r="C2599" s="10" t="s">
        <v>6775</v>
      </c>
      <c r="D2599" s="10" t="s">
        <v>28</v>
      </c>
      <c r="E2599" s="10" t="s">
        <v>29</v>
      </c>
      <c r="F2599" s="10">
        <v>30</v>
      </c>
      <c r="G2599" s="10" t="s">
        <v>6776</v>
      </c>
      <c r="H2599" s="10" t="s">
        <v>5408</v>
      </c>
      <c r="I2599" s="10" t="s">
        <v>32</v>
      </c>
      <c r="J2599" s="11">
        <v>43789</v>
      </c>
      <c r="K2599" s="10">
        <v>3</v>
      </c>
      <c r="L2599" s="10" t="s">
        <v>39</v>
      </c>
      <c r="M2599" s="12"/>
      <c r="O2599">
        <f t="shared" si="657"/>
        <v>0</v>
      </c>
      <c r="Q2599" s="9" t="str">
        <f t="shared" si="642"/>
        <v>2668</v>
      </c>
      <c r="R2599" s="10" t="str">
        <f t="shared" si="643"/>
        <v>Bradly</v>
      </c>
      <c r="S2599" s="10" t="str">
        <f t="shared" si="644"/>
        <v>Gifford</v>
      </c>
      <c r="T2599" s="10" t="str">
        <f t="shared" si="645"/>
        <v>Mr</v>
      </c>
      <c r="U2599" s="10" t="str">
        <f t="shared" si="646"/>
        <v>M</v>
      </c>
      <c r="V2599" s="10" t="str">
        <f t="shared" si="647"/>
        <v>30</v>
      </c>
      <c r="W2599" s="10" t="str">
        <f t="shared" si="648"/>
        <v>Kirkside Road</v>
      </c>
      <c r="X2599" s="10" t="str">
        <f t="shared" si="649"/>
        <v>ad</v>
      </c>
      <c r="Y2599" s="10" t="str">
        <f t="shared" si="650"/>
        <v>Kirkside Road</v>
      </c>
      <c r="Z2599" s="10" t="str">
        <f t="shared" si="651"/>
        <v>Watchet</v>
      </c>
      <c r="AA2599" s="10" t="str">
        <f t="shared" si="652"/>
        <v>WC</v>
      </c>
      <c r="AB2599" s="11" t="str">
        <f t="shared" si="653"/>
        <v>43789</v>
      </c>
      <c r="AC2599" s="10" t="str">
        <f t="shared" si="654"/>
        <v>3</v>
      </c>
      <c r="AD2599" s="10" t="str">
        <f t="shared" si="655"/>
        <v>C1</v>
      </c>
      <c r="AE2599" s="12" t="str">
        <f t="shared" si="656"/>
        <v/>
      </c>
    </row>
    <row r="2600" spans="1:31" x14ac:dyDescent="0.25">
      <c r="A2600" s="5">
        <v>2669</v>
      </c>
      <c r="B2600" s="6" t="s">
        <v>1848</v>
      </c>
      <c r="C2600" s="6" t="s">
        <v>6777</v>
      </c>
      <c r="D2600" s="6" t="s">
        <v>49</v>
      </c>
      <c r="E2600" s="6" t="s">
        <v>16</v>
      </c>
      <c r="F2600" s="6">
        <v>30</v>
      </c>
      <c r="G2600" s="6" t="s">
        <v>6778</v>
      </c>
      <c r="H2600" s="6" t="s">
        <v>806</v>
      </c>
      <c r="I2600" s="6" t="s">
        <v>32</v>
      </c>
      <c r="J2600" s="7">
        <v>44105</v>
      </c>
      <c r="K2600" s="6">
        <v>81</v>
      </c>
      <c r="L2600" s="6" t="s">
        <v>78</v>
      </c>
      <c r="M2600" s="8"/>
      <c r="O2600">
        <f t="shared" si="657"/>
        <v>0</v>
      </c>
      <c r="Q2600" s="5" t="str">
        <f t="shared" si="642"/>
        <v>2669</v>
      </c>
      <c r="R2600" s="6" t="str">
        <f t="shared" si="643"/>
        <v>Dakota</v>
      </c>
      <c r="S2600" s="6" t="str">
        <f t="shared" si="644"/>
        <v>Shirley</v>
      </c>
      <c r="T2600" s="6" t="str">
        <f t="shared" si="645"/>
        <v>Miss</v>
      </c>
      <c r="U2600" s="6" t="str">
        <f t="shared" si="646"/>
        <v>F</v>
      </c>
      <c r="V2600" s="6" t="str">
        <f t="shared" si="647"/>
        <v>30</v>
      </c>
      <c r="W2600" s="6" t="str">
        <f t="shared" si="648"/>
        <v>Kirkton Road</v>
      </c>
      <c r="X2600" s="6" t="str">
        <f t="shared" si="649"/>
        <v>ad</v>
      </c>
      <c r="Y2600" s="6" t="str">
        <f t="shared" si="650"/>
        <v>Kirkton Road</v>
      </c>
      <c r="Z2600" s="6" t="str">
        <f t="shared" si="651"/>
        <v>Whitstable</v>
      </c>
      <c r="AA2600" s="6" t="str">
        <f t="shared" si="652"/>
        <v>WC</v>
      </c>
      <c r="AB2600" s="7" t="str">
        <f t="shared" si="653"/>
        <v>44105</v>
      </c>
      <c r="AC2600" s="6" t="str">
        <f t="shared" si="654"/>
        <v>81</v>
      </c>
      <c r="AD2600" s="6" t="str">
        <f t="shared" si="655"/>
        <v>C2</v>
      </c>
      <c r="AE2600" s="8" t="str">
        <f t="shared" si="656"/>
        <v/>
      </c>
    </row>
    <row r="2601" spans="1:31" x14ac:dyDescent="0.25">
      <c r="A2601" s="9">
        <v>2670</v>
      </c>
      <c r="B2601" s="10" t="s">
        <v>596</v>
      </c>
      <c r="C2601" s="10" t="s">
        <v>464</v>
      </c>
      <c r="D2601" s="10" t="s">
        <v>15</v>
      </c>
      <c r="E2601" s="10" t="s">
        <v>16</v>
      </c>
      <c r="F2601" s="10">
        <v>30</v>
      </c>
      <c r="G2601" s="10" t="s">
        <v>6779</v>
      </c>
      <c r="H2601" s="10" t="s">
        <v>681</v>
      </c>
      <c r="I2601" s="10" t="s">
        <v>682</v>
      </c>
      <c r="J2601" s="11">
        <v>44409</v>
      </c>
      <c r="K2601" s="10">
        <v>98</v>
      </c>
      <c r="L2601" s="10" t="s">
        <v>99</v>
      </c>
      <c r="M2601" s="12"/>
      <c r="O2601">
        <f t="shared" si="657"/>
        <v>0</v>
      </c>
      <c r="Q2601" s="9" t="str">
        <f t="shared" si="642"/>
        <v>2670</v>
      </c>
      <c r="R2601" s="10" t="str">
        <f t="shared" si="643"/>
        <v>Avelina</v>
      </c>
      <c r="S2601" s="10" t="str">
        <f t="shared" si="644"/>
        <v>Sadler</v>
      </c>
      <c r="T2601" s="10" t="str">
        <f t="shared" si="645"/>
        <v>Mrs</v>
      </c>
      <c r="U2601" s="10" t="str">
        <f t="shared" si="646"/>
        <v>F</v>
      </c>
      <c r="V2601" s="10" t="str">
        <f t="shared" si="647"/>
        <v>30</v>
      </c>
      <c r="W2601" s="10" t="str">
        <f t="shared" si="648"/>
        <v>Knighton Road</v>
      </c>
      <c r="X2601" s="10" t="str">
        <f t="shared" si="649"/>
        <v>ad</v>
      </c>
      <c r="Y2601" s="10" t="str">
        <f t="shared" si="650"/>
        <v>Knighton Road</v>
      </c>
      <c r="Z2601" s="10" t="str">
        <f t="shared" si="651"/>
        <v>Berkshire</v>
      </c>
      <c r="AA2601" s="10" t="str">
        <f t="shared" si="652"/>
        <v>DA</v>
      </c>
      <c r="AB2601" s="11" t="str">
        <f t="shared" si="653"/>
        <v>44409</v>
      </c>
      <c r="AC2601" s="10" t="str">
        <f t="shared" si="654"/>
        <v>98</v>
      </c>
      <c r="AD2601" s="10" t="str">
        <f t="shared" si="655"/>
        <v>E</v>
      </c>
      <c r="AE2601" s="12" t="str">
        <f t="shared" si="656"/>
        <v/>
      </c>
    </row>
    <row r="2602" spans="1:31" x14ac:dyDescent="0.25">
      <c r="A2602" s="5">
        <v>2671</v>
      </c>
      <c r="B2602" s="6" t="s">
        <v>6780</v>
      </c>
      <c r="C2602" s="6" t="s">
        <v>543</v>
      </c>
      <c r="D2602" s="6" t="s">
        <v>15</v>
      </c>
      <c r="E2602" s="6" t="s">
        <v>16</v>
      </c>
      <c r="F2602" s="6">
        <v>30</v>
      </c>
      <c r="G2602" s="6" t="s">
        <v>6781</v>
      </c>
      <c r="H2602" s="6" t="s">
        <v>3165</v>
      </c>
      <c r="I2602" s="6" t="s">
        <v>1228</v>
      </c>
      <c r="J2602" s="7">
        <v>44178</v>
      </c>
      <c r="K2602" s="6">
        <v>67</v>
      </c>
      <c r="L2602" s="6" t="s">
        <v>157</v>
      </c>
      <c r="M2602" s="8"/>
      <c r="O2602">
        <f t="shared" si="657"/>
        <v>0</v>
      </c>
      <c r="Q2602" s="5" t="str">
        <f t="shared" si="642"/>
        <v>2671</v>
      </c>
      <c r="R2602" s="6" t="str">
        <f t="shared" si="643"/>
        <v>Rashida</v>
      </c>
      <c r="S2602" s="6" t="str">
        <f t="shared" si="644"/>
        <v>Betts</v>
      </c>
      <c r="T2602" s="6" t="str">
        <f t="shared" si="645"/>
        <v>Mrs</v>
      </c>
      <c r="U2602" s="6" t="str">
        <f t="shared" si="646"/>
        <v>F</v>
      </c>
      <c r="V2602" s="6" t="str">
        <f t="shared" si="647"/>
        <v>30</v>
      </c>
      <c r="W2602" s="6" t="str">
        <f t="shared" si="648"/>
        <v>Knockholt Road</v>
      </c>
      <c r="X2602" s="6" t="str">
        <f t="shared" si="649"/>
        <v>ad</v>
      </c>
      <c r="Y2602" s="6" t="str">
        <f t="shared" si="650"/>
        <v>Knockholt Road</v>
      </c>
      <c r="Z2602" s="6" t="str">
        <f t="shared" si="651"/>
        <v>Egremont</v>
      </c>
      <c r="AA2602" s="6" t="str">
        <f t="shared" si="652"/>
        <v>HA</v>
      </c>
      <c r="AB2602" s="7" t="str">
        <f t="shared" si="653"/>
        <v>44178</v>
      </c>
      <c r="AC2602" s="6" t="str">
        <f t="shared" si="654"/>
        <v>67</v>
      </c>
      <c r="AD2602" s="6" t="str">
        <f t="shared" si="655"/>
        <v>C3</v>
      </c>
      <c r="AE2602" s="8" t="str">
        <f t="shared" si="656"/>
        <v/>
      </c>
    </row>
    <row r="2603" spans="1:31" x14ac:dyDescent="0.25">
      <c r="A2603" s="9">
        <v>2672</v>
      </c>
      <c r="B2603" s="10" t="s">
        <v>6782</v>
      </c>
      <c r="C2603" s="10" t="s">
        <v>6783</v>
      </c>
      <c r="D2603" s="10" t="s">
        <v>49</v>
      </c>
      <c r="E2603" s="10" t="s">
        <v>16</v>
      </c>
      <c r="F2603" s="10">
        <v>90</v>
      </c>
      <c r="G2603" s="10" t="s">
        <v>6784</v>
      </c>
      <c r="H2603" s="10" t="s">
        <v>4007</v>
      </c>
      <c r="I2603" s="10" t="s">
        <v>171</v>
      </c>
      <c r="J2603" s="11">
        <v>44549</v>
      </c>
      <c r="K2603" s="10">
        <v>7</v>
      </c>
      <c r="L2603" s="10" t="s">
        <v>62</v>
      </c>
      <c r="M2603" s="12"/>
      <c r="O2603">
        <f t="shared" si="657"/>
        <v>0</v>
      </c>
      <c r="Q2603" s="9" t="str">
        <f t="shared" si="642"/>
        <v>2672</v>
      </c>
      <c r="R2603" s="10" t="str">
        <f t="shared" si="643"/>
        <v>Shena</v>
      </c>
      <c r="S2603" s="10" t="str">
        <f t="shared" si="644"/>
        <v>Pelletier</v>
      </c>
      <c r="T2603" s="10" t="str">
        <f t="shared" si="645"/>
        <v>Miss</v>
      </c>
      <c r="U2603" s="10" t="str">
        <f t="shared" si="646"/>
        <v>F</v>
      </c>
      <c r="V2603" s="10" t="str">
        <f t="shared" si="647"/>
        <v>90</v>
      </c>
      <c r="W2603" s="10" t="str">
        <f t="shared" si="648"/>
        <v>Knotts Buildings</v>
      </c>
      <c r="X2603" s="10" t="str">
        <f t="shared" si="649"/>
        <v>gs</v>
      </c>
      <c r="Y2603" s="10" t="str">
        <f t="shared" si="650"/>
        <v>Knotts Buildings</v>
      </c>
      <c r="Z2603" s="10" t="str">
        <f t="shared" si="651"/>
        <v>Clogher</v>
      </c>
      <c r="AA2603" s="10" t="str">
        <f t="shared" si="652"/>
        <v>PR</v>
      </c>
      <c r="AB2603" s="11" t="str">
        <f t="shared" si="653"/>
        <v>44549</v>
      </c>
      <c r="AC2603" s="10" t="str">
        <f t="shared" si="654"/>
        <v>7</v>
      </c>
      <c r="AD2603" s="10" t="str">
        <f t="shared" si="655"/>
        <v>C4</v>
      </c>
      <c r="AE2603" s="12" t="str">
        <f t="shared" si="656"/>
        <v/>
      </c>
    </row>
    <row r="2604" spans="1:31" x14ac:dyDescent="0.25">
      <c r="A2604" s="5">
        <v>2673</v>
      </c>
      <c r="B2604" s="6" t="s">
        <v>2637</v>
      </c>
      <c r="C2604" s="6" t="s">
        <v>6785</v>
      </c>
      <c r="D2604" s="6" t="s">
        <v>49</v>
      </c>
      <c r="E2604" s="6" t="s">
        <v>16</v>
      </c>
      <c r="F2604" s="6">
        <v>30</v>
      </c>
      <c r="G2604" s="6" t="s">
        <v>6786</v>
      </c>
      <c r="H2604" s="6" t="s">
        <v>4836</v>
      </c>
      <c r="I2604" s="6" t="s">
        <v>176</v>
      </c>
      <c r="J2604" s="7">
        <v>43848</v>
      </c>
      <c r="K2604" s="6">
        <v>12</v>
      </c>
      <c r="L2604" s="6" t="s">
        <v>62</v>
      </c>
      <c r="M2604" s="8"/>
      <c r="O2604">
        <f t="shared" si="657"/>
        <v>0</v>
      </c>
      <c r="Q2604" s="5" t="str">
        <f t="shared" si="642"/>
        <v>2673</v>
      </c>
      <c r="R2604" s="6" t="str">
        <f t="shared" si="643"/>
        <v>Leon</v>
      </c>
      <c r="S2604" s="6" t="str">
        <f t="shared" si="644"/>
        <v>Werner</v>
      </c>
      <c r="T2604" s="6" t="str">
        <f t="shared" si="645"/>
        <v>Miss</v>
      </c>
      <c r="U2604" s="6" t="str">
        <f t="shared" si="646"/>
        <v>F</v>
      </c>
      <c r="V2604" s="6" t="str">
        <f t="shared" si="647"/>
        <v>30</v>
      </c>
      <c r="W2604" s="6" t="str">
        <f t="shared" si="648"/>
        <v>Knowsley Cottages</v>
      </c>
      <c r="X2604" s="6" t="str">
        <f t="shared" si="649"/>
        <v>es</v>
      </c>
      <c r="Y2604" s="6" t="str">
        <f t="shared" si="650"/>
        <v>Knowsley Cottages</v>
      </c>
      <c r="Z2604" s="6" t="str">
        <f t="shared" si="651"/>
        <v>Cornwall</v>
      </c>
      <c r="AA2604" s="6" t="str">
        <f t="shared" si="652"/>
        <v>CW</v>
      </c>
      <c r="AB2604" s="7" t="str">
        <f t="shared" si="653"/>
        <v>43848</v>
      </c>
      <c r="AC2604" s="6" t="str">
        <f t="shared" si="654"/>
        <v>12</v>
      </c>
      <c r="AD2604" s="6" t="str">
        <f t="shared" si="655"/>
        <v>C4</v>
      </c>
      <c r="AE2604" s="8" t="str">
        <f t="shared" si="656"/>
        <v/>
      </c>
    </row>
    <row r="2605" spans="1:31" x14ac:dyDescent="0.25">
      <c r="A2605" s="9">
        <v>2674</v>
      </c>
      <c r="B2605" s="10" t="s">
        <v>437</v>
      </c>
      <c r="C2605" s="10" t="s">
        <v>6787</v>
      </c>
      <c r="D2605" s="10" t="s">
        <v>28</v>
      </c>
      <c r="E2605" s="10" t="s">
        <v>29</v>
      </c>
      <c r="F2605" s="10">
        <v>60</v>
      </c>
      <c r="G2605" s="10" t="s">
        <v>6788</v>
      </c>
      <c r="H2605" s="10" t="s">
        <v>2035</v>
      </c>
      <c r="I2605" s="10" t="s">
        <v>38</v>
      </c>
      <c r="J2605" s="11">
        <v>43869</v>
      </c>
      <c r="K2605" s="10">
        <v>64</v>
      </c>
      <c r="L2605" s="10" t="s">
        <v>52</v>
      </c>
      <c r="M2605" s="12"/>
      <c r="O2605">
        <f t="shared" si="657"/>
        <v>0</v>
      </c>
      <c r="Q2605" s="9" t="str">
        <f t="shared" si="642"/>
        <v>2674</v>
      </c>
      <c r="R2605" s="10" t="str">
        <f t="shared" si="643"/>
        <v>Kelley</v>
      </c>
      <c r="S2605" s="10" t="str">
        <f t="shared" si="644"/>
        <v>Barnes</v>
      </c>
      <c r="T2605" s="10" t="str">
        <f t="shared" si="645"/>
        <v>Mr</v>
      </c>
      <c r="U2605" s="10" t="str">
        <f t="shared" si="646"/>
        <v>M</v>
      </c>
      <c r="V2605" s="10" t="str">
        <f t="shared" si="647"/>
        <v>60</v>
      </c>
      <c r="W2605" s="10" t="str">
        <f t="shared" si="648"/>
        <v>Kynaston Road</v>
      </c>
      <c r="X2605" s="10" t="str">
        <f t="shared" si="649"/>
        <v>ad</v>
      </c>
      <c r="Y2605" s="10" t="str">
        <f t="shared" si="650"/>
        <v>Kynaston Road</v>
      </c>
      <c r="Z2605" s="10" t="str">
        <f t="shared" si="651"/>
        <v>Dungannon</v>
      </c>
      <c r="AA2605" s="10" t="str">
        <f t="shared" si="652"/>
        <v>RM</v>
      </c>
      <c r="AB2605" s="11" t="str">
        <f t="shared" si="653"/>
        <v>43869</v>
      </c>
      <c r="AC2605" s="10" t="str">
        <f t="shared" si="654"/>
        <v>64</v>
      </c>
      <c r="AD2605" s="10" t="str">
        <f t="shared" si="655"/>
        <v>A1</v>
      </c>
      <c r="AE2605" s="12" t="str">
        <f t="shared" si="656"/>
        <v/>
      </c>
    </row>
    <row r="2606" spans="1:31" x14ac:dyDescent="0.25">
      <c r="A2606" s="5">
        <v>2675</v>
      </c>
      <c r="B2606" s="6" t="s">
        <v>5106</v>
      </c>
      <c r="C2606" s="6" t="s">
        <v>1170</v>
      </c>
      <c r="D2606" s="6" t="s">
        <v>28</v>
      </c>
      <c r="E2606" s="6" t="s">
        <v>29</v>
      </c>
      <c r="F2606" s="6">
        <v>30</v>
      </c>
      <c r="G2606" s="6" t="s">
        <v>6789</v>
      </c>
      <c r="H2606" s="6" t="s">
        <v>912</v>
      </c>
      <c r="I2606" s="6" t="s">
        <v>32</v>
      </c>
      <c r="J2606" s="7">
        <v>44186</v>
      </c>
      <c r="K2606" s="6">
        <v>7</v>
      </c>
      <c r="L2606" s="6" t="s">
        <v>157</v>
      </c>
      <c r="M2606" s="8"/>
      <c r="O2606">
        <f t="shared" si="657"/>
        <v>0</v>
      </c>
      <c r="Q2606" s="5" t="str">
        <f t="shared" si="642"/>
        <v>2675</v>
      </c>
      <c r="R2606" s="6" t="str">
        <f t="shared" si="643"/>
        <v>Donny</v>
      </c>
      <c r="S2606" s="6" t="str">
        <f t="shared" si="644"/>
        <v>Boggs</v>
      </c>
      <c r="T2606" s="6" t="str">
        <f t="shared" si="645"/>
        <v>Mr</v>
      </c>
      <c r="U2606" s="6" t="str">
        <f t="shared" si="646"/>
        <v>M</v>
      </c>
      <c r="V2606" s="6" t="str">
        <f t="shared" si="647"/>
        <v>30</v>
      </c>
      <c r="W2606" s="6" t="str">
        <f t="shared" si="648"/>
        <v>Labgley Street</v>
      </c>
      <c r="X2606" s="6" t="str">
        <f t="shared" si="649"/>
        <v>et</v>
      </c>
      <c r="Y2606" s="6" t="str">
        <f t="shared" si="650"/>
        <v>Labgley Street</v>
      </c>
      <c r="Z2606" s="6" t="str">
        <f t="shared" si="651"/>
        <v>Norfolk</v>
      </c>
      <c r="AA2606" s="6" t="str">
        <f t="shared" si="652"/>
        <v>WC</v>
      </c>
      <c r="AB2606" s="7" t="str">
        <f t="shared" si="653"/>
        <v>44186</v>
      </c>
      <c r="AC2606" s="6" t="str">
        <f t="shared" si="654"/>
        <v>7</v>
      </c>
      <c r="AD2606" s="6" t="str">
        <f t="shared" si="655"/>
        <v>C3</v>
      </c>
      <c r="AE2606" s="8" t="str">
        <f t="shared" si="656"/>
        <v/>
      </c>
    </row>
    <row r="2607" spans="1:31" x14ac:dyDescent="0.25">
      <c r="A2607" s="9">
        <v>2676</v>
      </c>
      <c r="B2607" s="10" t="s">
        <v>3704</v>
      </c>
      <c r="C2607" s="10" t="s">
        <v>6790</v>
      </c>
      <c r="D2607" s="10" t="s">
        <v>49</v>
      </c>
      <c r="E2607" s="10" t="s">
        <v>16</v>
      </c>
      <c r="F2607" s="10">
        <v>90</v>
      </c>
      <c r="G2607" s="10" t="s">
        <v>6791</v>
      </c>
      <c r="H2607" s="10" t="s">
        <v>2480</v>
      </c>
      <c r="I2607" s="10" t="s">
        <v>32</v>
      </c>
      <c r="J2607" s="11">
        <v>43980</v>
      </c>
      <c r="K2607" s="10">
        <v>4</v>
      </c>
      <c r="L2607" s="10" t="s">
        <v>33</v>
      </c>
      <c r="M2607" s="12"/>
      <c r="O2607">
        <f t="shared" si="657"/>
        <v>0</v>
      </c>
      <c r="Q2607" s="9" t="str">
        <f t="shared" si="642"/>
        <v>2676</v>
      </c>
      <c r="R2607" s="10" t="str">
        <f t="shared" si="643"/>
        <v>Alfreda</v>
      </c>
      <c r="S2607" s="10" t="str">
        <f t="shared" si="644"/>
        <v>Dyer</v>
      </c>
      <c r="T2607" s="10" t="str">
        <f t="shared" si="645"/>
        <v>Miss</v>
      </c>
      <c r="U2607" s="10" t="str">
        <f t="shared" si="646"/>
        <v>F</v>
      </c>
      <c r="V2607" s="10" t="str">
        <f t="shared" si="647"/>
        <v>90</v>
      </c>
      <c r="W2607" s="10" t="str">
        <f t="shared" si="648"/>
        <v>Laburnam Villas</v>
      </c>
      <c r="X2607" s="10" t="str">
        <f t="shared" si="649"/>
        <v>as</v>
      </c>
      <c r="Y2607" s="10" t="str">
        <f t="shared" si="650"/>
        <v>Laburnam Villas</v>
      </c>
      <c r="Z2607" s="10" t="str">
        <f t="shared" si="651"/>
        <v>Monmouth</v>
      </c>
      <c r="AA2607" s="10" t="str">
        <f t="shared" si="652"/>
        <v>WC</v>
      </c>
      <c r="AB2607" s="11" t="str">
        <f t="shared" si="653"/>
        <v>43980</v>
      </c>
      <c r="AC2607" s="10" t="str">
        <f t="shared" si="654"/>
        <v>4</v>
      </c>
      <c r="AD2607" s="10" t="str">
        <f t="shared" si="655"/>
        <v>A3</v>
      </c>
      <c r="AE2607" s="12" t="str">
        <f t="shared" si="656"/>
        <v/>
      </c>
    </row>
    <row r="2608" spans="1:31" x14ac:dyDescent="0.25">
      <c r="A2608" s="5">
        <v>2677</v>
      </c>
      <c r="B2608" s="6" t="s">
        <v>511</v>
      </c>
      <c r="C2608" s="6" t="s">
        <v>2551</v>
      </c>
      <c r="D2608" s="6" t="s">
        <v>49</v>
      </c>
      <c r="E2608" s="6" t="s">
        <v>16</v>
      </c>
      <c r="F2608" s="6">
        <v>60</v>
      </c>
      <c r="G2608" s="6" t="s">
        <v>6792</v>
      </c>
      <c r="H2608" s="6" t="s">
        <v>6793</v>
      </c>
      <c r="I2608" s="6" t="s">
        <v>291</v>
      </c>
      <c r="J2608" s="7">
        <v>43610</v>
      </c>
      <c r="K2608" s="6">
        <v>26</v>
      </c>
      <c r="L2608" s="6" t="s">
        <v>33</v>
      </c>
      <c r="M2608" s="8"/>
      <c r="O2608">
        <f t="shared" si="657"/>
        <v>0</v>
      </c>
      <c r="Q2608" s="5" t="str">
        <f t="shared" si="642"/>
        <v>2677</v>
      </c>
      <c r="R2608" s="6" t="str">
        <f t="shared" si="643"/>
        <v>Adriane</v>
      </c>
      <c r="S2608" s="6" t="str">
        <f t="shared" si="644"/>
        <v>Sweet</v>
      </c>
      <c r="T2608" s="6" t="str">
        <f t="shared" si="645"/>
        <v>Miss</v>
      </c>
      <c r="U2608" s="6" t="str">
        <f t="shared" si="646"/>
        <v>F</v>
      </c>
      <c r="V2608" s="6" t="str">
        <f t="shared" si="647"/>
        <v>60</v>
      </c>
      <c r="W2608" s="6" t="str">
        <f t="shared" si="648"/>
        <v>Laburnum Avenue</v>
      </c>
      <c r="X2608" s="6" t="str">
        <f t="shared" si="649"/>
        <v>ue</v>
      </c>
      <c r="Y2608" s="6" t="str">
        <f t="shared" si="650"/>
        <v>Laburnum Avenue</v>
      </c>
      <c r="Z2608" s="6" t="str">
        <f t="shared" si="651"/>
        <v>Kilwinning</v>
      </c>
      <c r="AA2608" s="6" t="str">
        <f t="shared" si="652"/>
        <v>HS</v>
      </c>
      <c r="AB2608" s="7" t="str">
        <f t="shared" si="653"/>
        <v>43610</v>
      </c>
      <c r="AC2608" s="6" t="str">
        <f t="shared" si="654"/>
        <v>26</v>
      </c>
      <c r="AD2608" s="6" t="str">
        <f t="shared" si="655"/>
        <v>A3</v>
      </c>
      <c r="AE2608" s="8" t="str">
        <f t="shared" si="656"/>
        <v/>
      </c>
    </row>
    <row r="2609" spans="1:31" x14ac:dyDescent="0.25">
      <c r="A2609" s="9">
        <v>2678</v>
      </c>
      <c r="B2609" s="10" t="s">
        <v>3500</v>
      </c>
      <c r="C2609" s="10" t="s">
        <v>6794</v>
      </c>
      <c r="D2609" s="10" t="s">
        <v>15</v>
      </c>
      <c r="E2609" s="10" t="s">
        <v>16</v>
      </c>
      <c r="F2609" s="10">
        <v>90</v>
      </c>
      <c r="G2609" s="10" t="s">
        <v>6795</v>
      </c>
      <c r="H2609" s="10" t="s">
        <v>2707</v>
      </c>
      <c r="I2609" s="10" t="s">
        <v>1881</v>
      </c>
      <c r="J2609" s="11">
        <v>44173</v>
      </c>
      <c r="K2609" s="10">
        <v>54</v>
      </c>
      <c r="L2609" s="10" t="s">
        <v>99</v>
      </c>
      <c r="M2609" s="12"/>
      <c r="O2609">
        <f t="shared" si="657"/>
        <v>0</v>
      </c>
      <c r="Q2609" s="9" t="str">
        <f t="shared" si="642"/>
        <v>2678</v>
      </c>
      <c r="R2609" s="10" t="str">
        <f t="shared" si="643"/>
        <v>Jocelyn</v>
      </c>
      <c r="S2609" s="10" t="str">
        <f t="shared" si="644"/>
        <v>Elkins</v>
      </c>
      <c r="T2609" s="10" t="str">
        <f t="shared" si="645"/>
        <v>Mrs</v>
      </c>
      <c r="U2609" s="10" t="str">
        <f t="shared" si="646"/>
        <v>F</v>
      </c>
      <c r="V2609" s="10" t="str">
        <f t="shared" si="647"/>
        <v>90</v>
      </c>
      <c r="W2609" s="10" t="str">
        <f t="shared" si="648"/>
        <v>Laburnum Street</v>
      </c>
      <c r="X2609" s="10" t="str">
        <f t="shared" si="649"/>
        <v>et</v>
      </c>
      <c r="Y2609" s="10" t="str">
        <f t="shared" si="650"/>
        <v>Laburnum Street</v>
      </c>
      <c r="Z2609" s="10" t="str">
        <f t="shared" si="651"/>
        <v>Bishopton</v>
      </c>
      <c r="AA2609" s="10" t="str">
        <f t="shared" si="652"/>
        <v>CT</v>
      </c>
      <c r="AB2609" s="11" t="str">
        <f t="shared" si="653"/>
        <v>44173</v>
      </c>
      <c r="AC2609" s="10" t="str">
        <f t="shared" si="654"/>
        <v>54</v>
      </c>
      <c r="AD2609" s="10" t="str">
        <f t="shared" si="655"/>
        <v>E</v>
      </c>
      <c r="AE2609" s="12" t="str">
        <f t="shared" si="656"/>
        <v/>
      </c>
    </row>
    <row r="2610" spans="1:31" x14ac:dyDescent="0.25">
      <c r="A2610" s="5">
        <v>2679</v>
      </c>
      <c r="B2610" s="6" t="s">
        <v>6796</v>
      </c>
      <c r="C2610" s="6" t="s">
        <v>6797</v>
      </c>
      <c r="D2610" s="6" t="s">
        <v>49</v>
      </c>
      <c r="E2610" s="6" t="s">
        <v>16</v>
      </c>
      <c r="F2610" s="6">
        <v>90</v>
      </c>
      <c r="G2610" s="6" t="s">
        <v>6798</v>
      </c>
      <c r="H2610" s="6" t="s">
        <v>6799</v>
      </c>
      <c r="I2610" s="6" t="s">
        <v>32</v>
      </c>
      <c r="J2610" s="7">
        <v>44429</v>
      </c>
      <c r="K2610" s="6">
        <v>41</v>
      </c>
      <c r="L2610" s="6" t="s">
        <v>68</v>
      </c>
      <c r="M2610" s="8"/>
      <c r="O2610">
        <f t="shared" si="657"/>
        <v>0</v>
      </c>
      <c r="Q2610" s="5" t="str">
        <f t="shared" si="642"/>
        <v>2679</v>
      </c>
      <c r="R2610" s="6" t="str">
        <f t="shared" si="643"/>
        <v>Violet</v>
      </c>
      <c r="S2610" s="6" t="str">
        <f t="shared" si="644"/>
        <v>Mayberry</v>
      </c>
      <c r="T2610" s="6" t="str">
        <f t="shared" si="645"/>
        <v>Miss</v>
      </c>
      <c r="U2610" s="6" t="str">
        <f t="shared" si="646"/>
        <v>F</v>
      </c>
      <c r="V2610" s="6" t="str">
        <f t="shared" si="647"/>
        <v>90</v>
      </c>
      <c r="W2610" s="6" t="str">
        <f t="shared" si="648"/>
        <v>Laburnum Villas</v>
      </c>
      <c r="X2610" s="6" t="str">
        <f t="shared" si="649"/>
        <v>as</v>
      </c>
      <c r="Y2610" s="6" t="str">
        <f t="shared" si="650"/>
        <v>Laburnum Villas</v>
      </c>
      <c r="Z2610" s="6" t="str">
        <f t="shared" si="651"/>
        <v>Smethwick</v>
      </c>
      <c r="AA2610" s="6" t="str">
        <f t="shared" si="652"/>
        <v>WC</v>
      </c>
      <c r="AB2610" s="7" t="str">
        <f t="shared" si="653"/>
        <v>44429</v>
      </c>
      <c r="AC2610" s="6" t="str">
        <f t="shared" si="654"/>
        <v>41</v>
      </c>
      <c r="AD2610" s="6" t="str">
        <f t="shared" si="655"/>
        <v>A2</v>
      </c>
      <c r="AE2610" s="8" t="str">
        <f t="shared" si="656"/>
        <v/>
      </c>
    </row>
    <row r="2611" spans="1:31" x14ac:dyDescent="0.25">
      <c r="A2611" s="9">
        <v>2680</v>
      </c>
      <c r="B2611" s="10" t="s">
        <v>824</v>
      </c>
      <c r="C2611" s="10" t="s">
        <v>923</v>
      </c>
      <c r="D2611" s="10" t="s">
        <v>15</v>
      </c>
      <c r="E2611" s="10" t="s">
        <v>16</v>
      </c>
      <c r="F2611" s="10">
        <v>60</v>
      </c>
      <c r="G2611" s="10" t="s">
        <v>6800</v>
      </c>
      <c r="H2611" s="10" t="s">
        <v>222</v>
      </c>
      <c r="I2611" s="10" t="s">
        <v>122</v>
      </c>
      <c r="J2611" s="11">
        <v>44298</v>
      </c>
      <c r="K2611" s="10">
        <v>46</v>
      </c>
      <c r="L2611" s="10" t="s">
        <v>99</v>
      </c>
      <c r="M2611" s="12"/>
      <c r="O2611">
        <f t="shared" si="657"/>
        <v>0</v>
      </c>
      <c r="Q2611" s="9" t="str">
        <f t="shared" si="642"/>
        <v>2680</v>
      </c>
      <c r="R2611" s="10" t="str">
        <f t="shared" si="643"/>
        <v>Loren</v>
      </c>
      <c r="S2611" s="10" t="str">
        <f t="shared" si="644"/>
        <v>Dudley</v>
      </c>
      <c r="T2611" s="10" t="str">
        <f t="shared" si="645"/>
        <v>Mrs</v>
      </c>
      <c r="U2611" s="10" t="str">
        <f t="shared" si="646"/>
        <v>F</v>
      </c>
      <c r="V2611" s="10" t="str">
        <f t="shared" si="647"/>
        <v>60</v>
      </c>
      <c r="W2611" s="10" t="str">
        <f t="shared" si="648"/>
        <v>Ladbroke Crescent</v>
      </c>
      <c r="X2611" s="10" t="str">
        <f t="shared" si="649"/>
        <v>nt</v>
      </c>
      <c r="Y2611" s="10" t="str">
        <f t="shared" si="650"/>
        <v>Ladbroke Crescent</v>
      </c>
      <c r="Z2611" s="10" t="str">
        <f t="shared" si="651"/>
        <v>Llanrwst</v>
      </c>
      <c r="AA2611" s="10" t="str">
        <f t="shared" si="652"/>
        <v>WN</v>
      </c>
      <c r="AB2611" s="11" t="str">
        <f t="shared" si="653"/>
        <v>44298</v>
      </c>
      <c r="AC2611" s="10" t="str">
        <f t="shared" si="654"/>
        <v>46</v>
      </c>
      <c r="AD2611" s="10" t="str">
        <f t="shared" si="655"/>
        <v>E</v>
      </c>
      <c r="AE2611" s="12" t="str">
        <f t="shared" si="656"/>
        <v/>
      </c>
    </row>
    <row r="2612" spans="1:31" x14ac:dyDescent="0.25">
      <c r="A2612" s="5">
        <v>2681</v>
      </c>
      <c r="B2612" s="6" t="s">
        <v>3520</v>
      </c>
      <c r="C2612" s="6" t="s">
        <v>6801</v>
      </c>
      <c r="D2612" s="6" t="s">
        <v>28</v>
      </c>
      <c r="E2612" s="6" t="s">
        <v>29</v>
      </c>
      <c r="F2612" s="6">
        <v>90</v>
      </c>
      <c r="G2612" s="6" t="s">
        <v>6802</v>
      </c>
      <c r="H2612" s="6" t="s">
        <v>2344</v>
      </c>
      <c r="I2612" s="6" t="s">
        <v>176</v>
      </c>
      <c r="J2612" s="7">
        <v>44195</v>
      </c>
      <c r="K2612" s="6">
        <v>64</v>
      </c>
      <c r="L2612" s="6" t="s">
        <v>62</v>
      </c>
      <c r="M2612" s="8"/>
      <c r="O2612">
        <f t="shared" si="657"/>
        <v>0</v>
      </c>
      <c r="Q2612" s="5" t="str">
        <f t="shared" si="642"/>
        <v>2681</v>
      </c>
      <c r="R2612" s="6" t="str">
        <f t="shared" si="643"/>
        <v>Tommie</v>
      </c>
      <c r="S2612" s="6" t="str">
        <f t="shared" si="644"/>
        <v>Sams</v>
      </c>
      <c r="T2612" s="6" t="str">
        <f t="shared" si="645"/>
        <v>Mr</v>
      </c>
      <c r="U2612" s="6" t="str">
        <f t="shared" si="646"/>
        <v>M</v>
      </c>
      <c r="V2612" s="6" t="str">
        <f t="shared" si="647"/>
        <v>90</v>
      </c>
      <c r="W2612" s="6" t="str">
        <f t="shared" si="648"/>
        <v>Ladbroke Walk</v>
      </c>
      <c r="X2612" s="6" t="str">
        <f t="shared" si="649"/>
        <v>lk</v>
      </c>
      <c r="Y2612" s="6" t="str">
        <f t="shared" si="650"/>
        <v>Ladbroke Walk</v>
      </c>
      <c r="Z2612" s="6" t="str">
        <f t="shared" si="651"/>
        <v>Cumbria</v>
      </c>
      <c r="AA2612" s="6" t="str">
        <f t="shared" si="652"/>
        <v>CW</v>
      </c>
      <c r="AB2612" s="7" t="str">
        <f t="shared" si="653"/>
        <v>44195</v>
      </c>
      <c r="AC2612" s="6" t="str">
        <f t="shared" si="654"/>
        <v>64</v>
      </c>
      <c r="AD2612" s="6" t="str">
        <f t="shared" si="655"/>
        <v>C4</v>
      </c>
      <c r="AE2612" s="8" t="str">
        <f t="shared" si="656"/>
        <v/>
      </c>
    </row>
    <row r="2613" spans="1:31" x14ac:dyDescent="0.25">
      <c r="A2613" s="9">
        <v>2682</v>
      </c>
      <c r="B2613" s="10" t="s">
        <v>4966</v>
      </c>
      <c r="C2613" s="10" t="s">
        <v>5829</v>
      </c>
      <c r="D2613" s="10" t="s">
        <v>28</v>
      </c>
      <c r="E2613" s="10" t="s">
        <v>29</v>
      </c>
      <c r="F2613" s="10">
        <v>60</v>
      </c>
      <c r="G2613" s="10" t="s">
        <v>6803</v>
      </c>
      <c r="H2613" s="10" t="s">
        <v>2488</v>
      </c>
      <c r="I2613" s="10" t="s">
        <v>908</v>
      </c>
      <c r="J2613" s="11">
        <v>44311</v>
      </c>
      <c r="K2613" s="10">
        <v>105</v>
      </c>
      <c r="L2613" s="10" t="s">
        <v>68</v>
      </c>
      <c r="M2613" s="12"/>
      <c r="O2613">
        <f t="shared" si="657"/>
        <v>0</v>
      </c>
      <c r="Q2613" s="9" t="str">
        <f t="shared" si="642"/>
        <v>2682</v>
      </c>
      <c r="R2613" s="10" t="str">
        <f t="shared" si="643"/>
        <v>Elmer</v>
      </c>
      <c r="S2613" s="10" t="str">
        <f t="shared" si="644"/>
        <v>Shafer</v>
      </c>
      <c r="T2613" s="10" t="str">
        <f t="shared" si="645"/>
        <v>Mr</v>
      </c>
      <c r="U2613" s="10" t="str">
        <f t="shared" si="646"/>
        <v>M</v>
      </c>
      <c r="V2613" s="10" t="str">
        <f t="shared" si="647"/>
        <v>60</v>
      </c>
      <c r="W2613" s="10" t="str">
        <f t="shared" si="648"/>
        <v>Ladderswood Way</v>
      </c>
      <c r="X2613" s="10" t="str">
        <f t="shared" si="649"/>
        <v>ay</v>
      </c>
      <c r="Y2613" s="10" t="str">
        <f t="shared" si="650"/>
        <v>Ladderswood Way</v>
      </c>
      <c r="Z2613" s="10" t="str">
        <f t="shared" si="651"/>
        <v>Aberdeenshire</v>
      </c>
      <c r="AA2613" s="10" t="str">
        <f t="shared" si="652"/>
        <v>AB</v>
      </c>
      <c r="AB2613" s="11" t="str">
        <f t="shared" si="653"/>
        <v>44311</v>
      </c>
      <c r="AC2613" s="10" t="str">
        <f t="shared" si="654"/>
        <v>105</v>
      </c>
      <c r="AD2613" s="10" t="str">
        <f t="shared" si="655"/>
        <v>A2</v>
      </c>
      <c r="AE2613" s="12" t="str">
        <f t="shared" si="656"/>
        <v/>
      </c>
    </row>
    <row r="2614" spans="1:31" x14ac:dyDescent="0.25">
      <c r="A2614" s="5">
        <v>2683</v>
      </c>
      <c r="B2614" s="6" t="s">
        <v>3431</v>
      </c>
      <c r="C2614" s="6" t="s">
        <v>35</v>
      </c>
      <c r="D2614" s="6" t="s">
        <v>28</v>
      </c>
      <c r="E2614" s="6" t="s">
        <v>29</v>
      </c>
      <c r="F2614" s="6">
        <v>90</v>
      </c>
      <c r="G2614" s="6" t="s">
        <v>6804</v>
      </c>
      <c r="H2614" s="6" t="s">
        <v>1777</v>
      </c>
      <c r="I2614" s="6" t="s">
        <v>32</v>
      </c>
      <c r="J2614" s="7">
        <v>44383</v>
      </c>
      <c r="K2614" s="6">
        <v>68</v>
      </c>
      <c r="L2614" s="6" t="s">
        <v>44</v>
      </c>
      <c r="M2614" s="8"/>
      <c r="O2614">
        <f t="shared" si="657"/>
        <v>0</v>
      </c>
      <c r="Q2614" s="5" t="str">
        <f t="shared" si="642"/>
        <v>2683</v>
      </c>
      <c r="R2614" s="6" t="str">
        <f t="shared" si="643"/>
        <v>Alphonso</v>
      </c>
      <c r="S2614" s="6" t="str">
        <f t="shared" si="644"/>
        <v>Rangel</v>
      </c>
      <c r="T2614" s="6" t="str">
        <f t="shared" si="645"/>
        <v>Mr</v>
      </c>
      <c r="U2614" s="6" t="str">
        <f t="shared" si="646"/>
        <v>M</v>
      </c>
      <c r="V2614" s="6" t="str">
        <f t="shared" si="647"/>
        <v>90</v>
      </c>
      <c r="W2614" s="6" t="str">
        <f t="shared" si="648"/>
        <v>Ladds Court</v>
      </c>
      <c r="X2614" s="6" t="str">
        <f t="shared" si="649"/>
        <v>rt</v>
      </c>
      <c r="Y2614" s="6" t="str">
        <f t="shared" si="650"/>
        <v>Ladds Court</v>
      </c>
      <c r="Z2614" s="6" t="str">
        <f t="shared" si="651"/>
        <v>Morecambe</v>
      </c>
      <c r="AA2614" s="6" t="str">
        <f t="shared" si="652"/>
        <v>WC</v>
      </c>
      <c r="AB2614" s="7" t="str">
        <f t="shared" si="653"/>
        <v>44383</v>
      </c>
      <c r="AC2614" s="6" t="str">
        <f t="shared" si="654"/>
        <v>68</v>
      </c>
      <c r="AD2614" s="6" t="str">
        <f t="shared" si="655"/>
        <v>D</v>
      </c>
      <c r="AE2614" s="8" t="str">
        <f t="shared" si="656"/>
        <v/>
      </c>
    </row>
    <row r="2615" spans="1:31" x14ac:dyDescent="0.25">
      <c r="A2615" s="9">
        <v>2684</v>
      </c>
      <c r="B2615" s="10" t="s">
        <v>2740</v>
      </c>
      <c r="C2615" s="10" t="s">
        <v>4457</v>
      </c>
      <c r="D2615" s="10" t="s">
        <v>28</v>
      </c>
      <c r="E2615" s="10" t="s">
        <v>29</v>
      </c>
      <c r="F2615" s="10">
        <v>60</v>
      </c>
      <c r="G2615" s="10" t="s">
        <v>6805</v>
      </c>
      <c r="H2615" s="10" t="s">
        <v>2821</v>
      </c>
      <c r="I2615" s="10" t="s">
        <v>32</v>
      </c>
      <c r="J2615" s="11">
        <v>43928</v>
      </c>
      <c r="K2615" s="10">
        <v>73</v>
      </c>
      <c r="L2615" s="10" t="s">
        <v>20</v>
      </c>
      <c r="M2615" s="12"/>
      <c r="O2615">
        <f t="shared" si="657"/>
        <v>0</v>
      </c>
      <c r="Q2615" s="9" t="str">
        <f t="shared" si="642"/>
        <v>2684</v>
      </c>
      <c r="R2615" s="10" t="str">
        <f t="shared" si="643"/>
        <v>Ali</v>
      </c>
      <c r="S2615" s="10" t="str">
        <f t="shared" si="644"/>
        <v>Mata</v>
      </c>
      <c r="T2615" s="10" t="str">
        <f t="shared" si="645"/>
        <v>Mr</v>
      </c>
      <c r="U2615" s="10" t="str">
        <f t="shared" si="646"/>
        <v>M</v>
      </c>
      <c r="V2615" s="10" t="str">
        <f t="shared" si="647"/>
        <v>60</v>
      </c>
      <c r="W2615" s="10" t="str">
        <f t="shared" si="648"/>
        <v>Ladywell Park</v>
      </c>
      <c r="X2615" s="10" t="str">
        <f t="shared" si="649"/>
        <v>rk</v>
      </c>
      <c r="Y2615" s="10" t="str">
        <f t="shared" si="650"/>
        <v>Ladywell Park</v>
      </c>
      <c r="Z2615" s="10" t="str">
        <f t="shared" si="651"/>
        <v>Newcastle Emlyn</v>
      </c>
      <c r="AA2615" s="10" t="str">
        <f t="shared" si="652"/>
        <v>WC</v>
      </c>
      <c r="AB2615" s="11" t="str">
        <f t="shared" si="653"/>
        <v>43928</v>
      </c>
      <c r="AC2615" s="10" t="str">
        <f t="shared" si="654"/>
        <v>73</v>
      </c>
      <c r="AD2615" s="10" t="str">
        <f t="shared" si="655"/>
        <v>B</v>
      </c>
      <c r="AE2615" s="12" t="str">
        <f t="shared" si="656"/>
        <v/>
      </c>
    </row>
    <row r="2616" spans="1:31" x14ac:dyDescent="0.25">
      <c r="A2616" s="5">
        <v>2685</v>
      </c>
      <c r="B2616" s="6" t="s">
        <v>6806</v>
      </c>
      <c r="C2616" s="6" t="s">
        <v>3707</v>
      </c>
      <c r="D2616" s="6" t="s">
        <v>15</v>
      </c>
      <c r="E2616" s="6" t="s">
        <v>16</v>
      </c>
      <c r="F2616" s="6">
        <v>90</v>
      </c>
      <c r="G2616" s="6" t="s">
        <v>6805</v>
      </c>
      <c r="H2616" s="6" t="s">
        <v>1102</v>
      </c>
      <c r="I2616" s="6" t="s">
        <v>32</v>
      </c>
      <c r="J2616" s="7">
        <v>43732</v>
      </c>
      <c r="K2616" s="6">
        <v>44</v>
      </c>
      <c r="L2616" s="6" t="s">
        <v>157</v>
      </c>
      <c r="M2616" s="8"/>
      <c r="O2616">
        <f t="shared" si="657"/>
        <v>0</v>
      </c>
      <c r="Q2616" s="5" t="str">
        <f t="shared" si="642"/>
        <v>2685</v>
      </c>
      <c r="R2616" s="6" t="str">
        <f t="shared" si="643"/>
        <v>Kristal</v>
      </c>
      <c r="S2616" s="6" t="str">
        <f t="shared" si="644"/>
        <v>Beaver</v>
      </c>
      <c r="T2616" s="6" t="str">
        <f t="shared" si="645"/>
        <v>Mrs</v>
      </c>
      <c r="U2616" s="6" t="str">
        <f t="shared" si="646"/>
        <v>F</v>
      </c>
      <c r="V2616" s="6" t="str">
        <f t="shared" si="647"/>
        <v>90</v>
      </c>
      <c r="W2616" s="6" t="str">
        <f t="shared" si="648"/>
        <v>Ladywell Park</v>
      </c>
      <c r="X2616" s="6" t="str">
        <f t="shared" si="649"/>
        <v>rk</v>
      </c>
      <c r="Y2616" s="6" t="str">
        <f t="shared" si="650"/>
        <v>Ladywell Park</v>
      </c>
      <c r="Z2616" s="6" t="str">
        <f t="shared" si="651"/>
        <v>Stamford</v>
      </c>
      <c r="AA2616" s="6" t="str">
        <f t="shared" si="652"/>
        <v>WC</v>
      </c>
      <c r="AB2616" s="7" t="str">
        <f t="shared" si="653"/>
        <v>43732</v>
      </c>
      <c r="AC2616" s="6" t="str">
        <f t="shared" si="654"/>
        <v>44</v>
      </c>
      <c r="AD2616" s="6" t="str">
        <f t="shared" si="655"/>
        <v>C3</v>
      </c>
      <c r="AE2616" s="8" t="str">
        <f t="shared" si="656"/>
        <v/>
      </c>
    </row>
    <row r="2617" spans="1:31" x14ac:dyDescent="0.25">
      <c r="A2617" s="9">
        <v>2686</v>
      </c>
      <c r="B2617" s="10" t="s">
        <v>1307</v>
      </c>
      <c r="C2617" s="10" t="s">
        <v>4380</v>
      </c>
      <c r="D2617" s="10" t="s">
        <v>28</v>
      </c>
      <c r="E2617" s="10" t="s">
        <v>29</v>
      </c>
      <c r="F2617" s="10">
        <v>60</v>
      </c>
      <c r="G2617" s="10" t="s">
        <v>6807</v>
      </c>
      <c r="H2617" s="10" t="s">
        <v>4435</v>
      </c>
      <c r="I2617" s="10" t="s">
        <v>32</v>
      </c>
      <c r="J2617" s="11">
        <v>44189</v>
      </c>
      <c r="K2617" s="10">
        <v>14</v>
      </c>
      <c r="L2617" s="10" t="s">
        <v>52</v>
      </c>
      <c r="M2617" s="12"/>
      <c r="O2617">
        <f t="shared" si="657"/>
        <v>0</v>
      </c>
      <c r="Q2617" s="9" t="str">
        <f t="shared" si="642"/>
        <v>2686</v>
      </c>
      <c r="R2617" s="10" t="str">
        <f t="shared" si="643"/>
        <v>Willy</v>
      </c>
      <c r="S2617" s="10" t="str">
        <f t="shared" si="644"/>
        <v>Atkinson</v>
      </c>
      <c r="T2617" s="10" t="str">
        <f t="shared" si="645"/>
        <v>Mr</v>
      </c>
      <c r="U2617" s="10" t="str">
        <f t="shared" si="646"/>
        <v>M</v>
      </c>
      <c r="V2617" s="10" t="str">
        <f t="shared" si="647"/>
        <v>60</v>
      </c>
      <c r="W2617" s="10" t="str">
        <f t="shared" si="648"/>
        <v>Laidlaw Drive</v>
      </c>
      <c r="X2617" s="10" t="str">
        <f t="shared" si="649"/>
        <v>ve</v>
      </c>
      <c r="Y2617" s="10" t="str">
        <f t="shared" si="650"/>
        <v>Laidlaw Drive</v>
      </c>
      <c r="Z2617" s="10" t="str">
        <f t="shared" si="651"/>
        <v>Tilbury</v>
      </c>
      <c r="AA2617" s="10" t="str">
        <f t="shared" si="652"/>
        <v>WC</v>
      </c>
      <c r="AB2617" s="11" t="str">
        <f t="shared" si="653"/>
        <v>44189</v>
      </c>
      <c r="AC2617" s="10" t="str">
        <f t="shared" si="654"/>
        <v>14</v>
      </c>
      <c r="AD2617" s="10" t="str">
        <f t="shared" si="655"/>
        <v>A1</v>
      </c>
      <c r="AE2617" s="12" t="str">
        <f t="shared" si="656"/>
        <v/>
      </c>
    </row>
    <row r="2618" spans="1:31" x14ac:dyDescent="0.25">
      <c r="A2618" s="5">
        <v>2687</v>
      </c>
      <c r="B2618" s="6" t="s">
        <v>6808</v>
      </c>
      <c r="C2618" s="6" t="s">
        <v>6225</v>
      </c>
      <c r="D2618" s="6" t="s">
        <v>28</v>
      </c>
      <c r="E2618" s="6" t="s">
        <v>29</v>
      </c>
      <c r="F2618" s="6">
        <v>60</v>
      </c>
      <c r="G2618" s="6" t="s">
        <v>6809</v>
      </c>
      <c r="H2618" s="6" t="s">
        <v>742</v>
      </c>
      <c r="I2618" s="6" t="s">
        <v>32</v>
      </c>
      <c r="J2618" s="7">
        <v>44002</v>
      </c>
      <c r="K2618" s="6">
        <v>45</v>
      </c>
      <c r="L2618" s="6" t="s">
        <v>78</v>
      </c>
      <c r="M2618" s="8"/>
      <c r="O2618">
        <f t="shared" si="657"/>
        <v>0</v>
      </c>
      <c r="Q2618" s="5" t="str">
        <f t="shared" si="642"/>
        <v>2687</v>
      </c>
      <c r="R2618" s="6" t="str">
        <f t="shared" si="643"/>
        <v>Rashad</v>
      </c>
      <c r="S2618" s="6" t="str">
        <f t="shared" si="644"/>
        <v>Michaud</v>
      </c>
      <c r="T2618" s="6" t="str">
        <f t="shared" si="645"/>
        <v>Mr</v>
      </c>
      <c r="U2618" s="6" t="str">
        <f t="shared" si="646"/>
        <v>M</v>
      </c>
      <c r="V2618" s="6" t="str">
        <f t="shared" si="647"/>
        <v>60</v>
      </c>
      <c r="W2618" s="6" t="str">
        <f t="shared" si="648"/>
        <v>Lairdale Close</v>
      </c>
      <c r="X2618" s="6" t="str">
        <f t="shared" si="649"/>
        <v>se</v>
      </c>
      <c r="Y2618" s="6" t="str">
        <f t="shared" si="650"/>
        <v>Lairdale Close</v>
      </c>
      <c r="Z2618" s="6" t="str">
        <f t="shared" si="651"/>
        <v>Neath</v>
      </c>
      <c r="AA2618" s="6" t="str">
        <f t="shared" si="652"/>
        <v>WC</v>
      </c>
      <c r="AB2618" s="7" t="str">
        <f t="shared" si="653"/>
        <v>44002</v>
      </c>
      <c r="AC2618" s="6" t="str">
        <f t="shared" si="654"/>
        <v>45</v>
      </c>
      <c r="AD2618" s="6" t="str">
        <f t="shared" si="655"/>
        <v>C2</v>
      </c>
      <c r="AE2618" s="8" t="str">
        <f t="shared" si="656"/>
        <v/>
      </c>
    </row>
    <row r="2619" spans="1:31" x14ac:dyDescent="0.25">
      <c r="A2619" s="9">
        <v>2688</v>
      </c>
      <c r="B2619" s="10" t="s">
        <v>6810</v>
      </c>
      <c r="C2619" s="10" t="s">
        <v>3795</v>
      </c>
      <c r="D2619" s="10" t="s">
        <v>28</v>
      </c>
      <c r="E2619" s="10" t="s">
        <v>29</v>
      </c>
      <c r="F2619" s="10">
        <v>90</v>
      </c>
      <c r="G2619" s="10" t="s">
        <v>6811</v>
      </c>
      <c r="H2619" s="10" t="s">
        <v>6812</v>
      </c>
      <c r="I2619" s="10" t="s">
        <v>185</v>
      </c>
      <c r="J2619" s="11">
        <v>44520</v>
      </c>
      <c r="K2619" s="10">
        <v>18</v>
      </c>
      <c r="L2619" s="10" t="s">
        <v>39</v>
      </c>
      <c r="M2619" s="12"/>
      <c r="O2619">
        <f t="shared" si="657"/>
        <v>0</v>
      </c>
      <c r="Q2619" s="9" t="str">
        <f t="shared" si="642"/>
        <v>2688</v>
      </c>
      <c r="R2619" s="10" t="str">
        <f t="shared" si="643"/>
        <v>Tad</v>
      </c>
      <c r="S2619" s="10" t="str">
        <f t="shared" si="644"/>
        <v>Rivas</v>
      </c>
      <c r="T2619" s="10" t="str">
        <f t="shared" si="645"/>
        <v>Mr</v>
      </c>
      <c r="U2619" s="10" t="str">
        <f t="shared" si="646"/>
        <v>M</v>
      </c>
      <c r="V2619" s="10" t="str">
        <f t="shared" si="647"/>
        <v>90</v>
      </c>
      <c r="W2619" s="10" t="str">
        <f t="shared" si="648"/>
        <v>Lakeside Road</v>
      </c>
      <c r="X2619" s="10" t="str">
        <f t="shared" si="649"/>
        <v>ad</v>
      </c>
      <c r="Y2619" s="10" t="str">
        <f t="shared" si="650"/>
        <v>Lakeside Road</v>
      </c>
      <c r="Z2619" s="10" t="str">
        <f t="shared" si="651"/>
        <v>Enfield</v>
      </c>
      <c r="AA2619" s="10" t="str">
        <f t="shared" si="652"/>
        <v>HX</v>
      </c>
      <c r="AB2619" s="11" t="str">
        <f t="shared" si="653"/>
        <v>44520</v>
      </c>
      <c r="AC2619" s="10" t="str">
        <f t="shared" si="654"/>
        <v>18</v>
      </c>
      <c r="AD2619" s="10" t="str">
        <f t="shared" si="655"/>
        <v>C1</v>
      </c>
      <c r="AE2619" s="12" t="str">
        <f t="shared" si="656"/>
        <v/>
      </c>
    </row>
    <row r="2620" spans="1:31" x14ac:dyDescent="0.25">
      <c r="A2620" s="5">
        <v>2689</v>
      </c>
      <c r="B2620" s="6" t="s">
        <v>6505</v>
      </c>
      <c r="C2620" s="6" t="s">
        <v>4942</v>
      </c>
      <c r="D2620" s="6" t="s">
        <v>28</v>
      </c>
      <c r="E2620" s="6" t="s">
        <v>29</v>
      </c>
      <c r="F2620" s="6">
        <v>30</v>
      </c>
      <c r="G2620" s="6" t="s">
        <v>6813</v>
      </c>
      <c r="H2620" s="6" t="s">
        <v>5773</v>
      </c>
      <c r="I2620" s="6" t="s">
        <v>291</v>
      </c>
      <c r="J2620" s="7">
        <v>44402</v>
      </c>
      <c r="K2620" s="6">
        <v>83</v>
      </c>
      <c r="L2620" s="6" t="s">
        <v>39</v>
      </c>
      <c r="M2620" s="8"/>
      <c r="O2620">
        <f t="shared" si="657"/>
        <v>0</v>
      </c>
      <c r="Q2620" s="5" t="str">
        <f t="shared" si="642"/>
        <v>2689</v>
      </c>
      <c r="R2620" s="6" t="str">
        <f t="shared" si="643"/>
        <v>Xavier</v>
      </c>
      <c r="S2620" s="6" t="str">
        <f t="shared" si="644"/>
        <v>Robinson</v>
      </c>
      <c r="T2620" s="6" t="str">
        <f t="shared" si="645"/>
        <v>Mr</v>
      </c>
      <c r="U2620" s="6" t="str">
        <f t="shared" si="646"/>
        <v>M</v>
      </c>
      <c r="V2620" s="6" t="str">
        <f t="shared" si="647"/>
        <v>30</v>
      </c>
      <c r="W2620" s="6" t="str">
        <f t="shared" si="648"/>
        <v>Lambert Court</v>
      </c>
      <c r="X2620" s="6" t="str">
        <f t="shared" si="649"/>
        <v>rt</v>
      </c>
      <c r="Y2620" s="6" t="str">
        <f t="shared" si="650"/>
        <v>Lambert Court</v>
      </c>
      <c r="Z2620" s="6" t="str">
        <f t="shared" si="651"/>
        <v>Juniper Green</v>
      </c>
      <c r="AA2620" s="6" t="str">
        <f t="shared" si="652"/>
        <v>HS</v>
      </c>
      <c r="AB2620" s="7" t="str">
        <f t="shared" si="653"/>
        <v>44402</v>
      </c>
      <c r="AC2620" s="6" t="str">
        <f t="shared" si="654"/>
        <v>83</v>
      </c>
      <c r="AD2620" s="6" t="str">
        <f t="shared" si="655"/>
        <v>C1</v>
      </c>
      <c r="AE2620" s="8" t="str">
        <f t="shared" si="656"/>
        <v/>
      </c>
    </row>
    <row r="2621" spans="1:31" x14ac:dyDescent="0.25">
      <c r="A2621" s="9">
        <v>2690</v>
      </c>
      <c r="B2621" s="10" t="s">
        <v>6814</v>
      </c>
      <c r="C2621" s="10" t="s">
        <v>6624</v>
      </c>
      <c r="D2621" s="10" t="s">
        <v>28</v>
      </c>
      <c r="E2621" s="10" t="s">
        <v>29</v>
      </c>
      <c r="F2621" s="10">
        <v>30</v>
      </c>
      <c r="G2621" s="10" t="s">
        <v>6815</v>
      </c>
      <c r="H2621" s="10" t="s">
        <v>264</v>
      </c>
      <c r="I2621" s="10" t="s">
        <v>32</v>
      </c>
      <c r="J2621" s="11">
        <v>44079</v>
      </c>
      <c r="K2621" s="10">
        <v>41</v>
      </c>
      <c r="L2621" s="10" t="s">
        <v>157</v>
      </c>
      <c r="M2621" s="12"/>
      <c r="O2621">
        <f t="shared" si="657"/>
        <v>0</v>
      </c>
      <c r="Q2621" s="9" t="str">
        <f t="shared" si="642"/>
        <v>2690</v>
      </c>
      <c r="R2621" s="10" t="str">
        <f t="shared" si="643"/>
        <v>Douglass</v>
      </c>
      <c r="S2621" s="10" t="str">
        <f t="shared" si="644"/>
        <v>Cochran</v>
      </c>
      <c r="T2621" s="10" t="str">
        <f t="shared" si="645"/>
        <v>Mr</v>
      </c>
      <c r="U2621" s="10" t="str">
        <f t="shared" si="646"/>
        <v>M</v>
      </c>
      <c r="V2621" s="10" t="str">
        <f t="shared" si="647"/>
        <v>30</v>
      </c>
      <c r="W2621" s="10" t="str">
        <f t="shared" si="648"/>
        <v>Lambert Street</v>
      </c>
      <c r="X2621" s="10" t="str">
        <f t="shared" si="649"/>
        <v>et</v>
      </c>
      <c r="Y2621" s="10" t="str">
        <f t="shared" si="650"/>
        <v>Lambert Street</v>
      </c>
      <c r="Z2621" s="10" t="str">
        <f t="shared" si="651"/>
        <v>Pinner</v>
      </c>
      <c r="AA2621" s="10" t="str">
        <f t="shared" si="652"/>
        <v>WC</v>
      </c>
      <c r="AB2621" s="11" t="str">
        <f t="shared" si="653"/>
        <v>44079</v>
      </c>
      <c r="AC2621" s="10" t="str">
        <f t="shared" si="654"/>
        <v>41</v>
      </c>
      <c r="AD2621" s="10" t="str">
        <f t="shared" si="655"/>
        <v>C3</v>
      </c>
      <c r="AE2621" s="12" t="str">
        <f t="shared" si="656"/>
        <v/>
      </c>
    </row>
    <row r="2622" spans="1:31" x14ac:dyDescent="0.25">
      <c r="A2622" s="5">
        <v>2691</v>
      </c>
      <c r="B2622" s="6" t="s">
        <v>6816</v>
      </c>
      <c r="C2622" s="6" t="s">
        <v>3943</v>
      </c>
      <c r="D2622" s="6" t="s">
        <v>49</v>
      </c>
      <c r="E2622" s="6" t="s">
        <v>16</v>
      </c>
      <c r="F2622" s="6">
        <v>90</v>
      </c>
      <c r="G2622" s="6" t="s">
        <v>6817</v>
      </c>
      <c r="H2622" s="6" t="s">
        <v>2657</v>
      </c>
      <c r="I2622" s="6" t="s">
        <v>185</v>
      </c>
      <c r="J2622" s="7">
        <v>44103</v>
      </c>
      <c r="K2622" s="6">
        <v>73</v>
      </c>
      <c r="L2622" s="6" t="s">
        <v>78</v>
      </c>
      <c r="M2622" s="8"/>
      <c r="O2622">
        <f t="shared" si="657"/>
        <v>0</v>
      </c>
      <c r="Q2622" s="5" t="str">
        <f t="shared" si="642"/>
        <v>2691</v>
      </c>
      <c r="R2622" s="6" t="str">
        <f t="shared" si="643"/>
        <v>Loria</v>
      </c>
      <c r="S2622" s="6" t="str">
        <f t="shared" si="644"/>
        <v>Womack</v>
      </c>
      <c r="T2622" s="6" t="str">
        <f t="shared" si="645"/>
        <v>Miss</v>
      </c>
      <c r="U2622" s="6" t="str">
        <f t="shared" si="646"/>
        <v>F</v>
      </c>
      <c r="V2622" s="6" t="str">
        <f t="shared" si="647"/>
        <v>90</v>
      </c>
      <c r="W2622" s="6" t="str">
        <f t="shared" si="648"/>
        <v>Lambeth High</v>
      </c>
      <c r="X2622" s="6" t="str">
        <f t="shared" si="649"/>
        <v>gh</v>
      </c>
      <c r="Y2622" s="6" t="str">
        <f t="shared" si="650"/>
        <v>Lambeth High</v>
      </c>
      <c r="Z2622" s="6" t="str">
        <f t="shared" si="651"/>
        <v>Fort Augustus</v>
      </c>
      <c r="AA2622" s="6" t="str">
        <f t="shared" si="652"/>
        <v>HX</v>
      </c>
      <c r="AB2622" s="7" t="str">
        <f t="shared" si="653"/>
        <v>44103</v>
      </c>
      <c r="AC2622" s="6" t="str">
        <f t="shared" si="654"/>
        <v>73</v>
      </c>
      <c r="AD2622" s="6" t="str">
        <f t="shared" si="655"/>
        <v>C2</v>
      </c>
      <c r="AE2622" s="8" t="str">
        <f t="shared" si="656"/>
        <v/>
      </c>
    </row>
    <row r="2623" spans="1:31" x14ac:dyDescent="0.25">
      <c r="A2623" s="9">
        <v>2692</v>
      </c>
      <c r="B2623" s="10" t="s">
        <v>6818</v>
      </c>
      <c r="C2623" s="10" t="s">
        <v>1452</v>
      </c>
      <c r="D2623" s="10" t="s">
        <v>15</v>
      </c>
      <c r="E2623" s="10" t="s">
        <v>16</v>
      </c>
      <c r="F2623" s="10">
        <v>90</v>
      </c>
      <c r="G2623" s="10" t="s">
        <v>6819</v>
      </c>
      <c r="H2623" s="10" t="s">
        <v>681</v>
      </c>
      <c r="I2623" s="10" t="s">
        <v>682</v>
      </c>
      <c r="J2623" s="11">
        <v>43658</v>
      </c>
      <c r="K2623" s="10">
        <v>77</v>
      </c>
      <c r="L2623" s="10" t="s">
        <v>62</v>
      </c>
      <c r="M2623" s="12"/>
      <c r="O2623">
        <f t="shared" si="657"/>
        <v>0</v>
      </c>
      <c r="Q2623" s="9" t="str">
        <f t="shared" si="642"/>
        <v>2692</v>
      </c>
      <c r="R2623" s="10" t="str">
        <f t="shared" si="643"/>
        <v>May</v>
      </c>
      <c r="S2623" s="10" t="str">
        <f t="shared" si="644"/>
        <v>Tuttle</v>
      </c>
      <c r="T2623" s="10" t="str">
        <f t="shared" si="645"/>
        <v>Mrs</v>
      </c>
      <c r="U2623" s="10" t="str">
        <f t="shared" si="646"/>
        <v>F</v>
      </c>
      <c r="V2623" s="10" t="str">
        <f t="shared" si="647"/>
        <v>90</v>
      </c>
      <c r="W2623" s="10" t="str">
        <f t="shared" si="648"/>
        <v>Lambeth Pier</v>
      </c>
      <c r="X2623" s="10" t="str">
        <f t="shared" si="649"/>
        <v>er</v>
      </c>
      <c r="Y2623" s="10" t="str">
        <f t="shared" si="650"/>
        <v>Lambeth Pier</v>
      </c>
      <c r="Z2623" s="10" t="str">
        <f t="shared" si="651"/>
        <v>Berkshire</v>
      </c>
      <c r="AA2623" s="10" t="str">
        <f t="shared" si="652"/>
        <v>DA</v>
      </c>
      <c r="AB2623" s="11" t="str">
        <f t="shared" si="653"/>
        <v>43658</v>
      </c>
      <c r="AC2623" s="10" t="str">
        <f t="shared" si="654"/>
        <v>77</v>
      </c>
      <c r="AD2623" s="10" t="str">
        <f t="shared" si="655"/>
        <v>C4</v>
      </c>
      <c r="AE2623" s="12" t="str">
        <f t="shared" si="656"/>
        <v/>
      </c>
    </row>
    <row r="2624" spans="1:31" x14ac:dyDescent="0.25">
      <c r="A2624" s="5">
        <v>2693</v>
      </c>
      <c r="B2624" s="6" t="s">
        <v>6820</v>
      </c>
      <c r="C2624" s="6" t="s">
        <v>1423</v>
      </c>
      <c r="D2624" s="6" t="s">
        <v>49</v>
      </c>
      <c r="E2624" s="6" t="s">
        <v>16</v>
      </c>
      <c r="F2624" s="6">
        <v>30</v>
      </c>
      <c r="G2624" s="6" t="s">
        <v>6821</v>
      </c>
      <c r="H2624" s="6" t="s">
        <v>6822</v>
      </c>
      <c r="I2624" s="6" t="s">
        <v>32</v>
      </c>
      <c r="J2624" s="7">
        <v>44458</v>
      </c>
      <c r="K2624" s="6">
        <v>27</v>
      </c>
      <c r="L2624" s="6" t="s">
        <v>44</v>
      </c>
      <c r="M2624" s="8"/>
      <c r="O2624">
        <f t="shared" si="657"/>
        <v>0</v>
      </c>
      <c r="Q2624" s="5" t="str">
        <f t="shared" si="642"/>
        <v>2693</v>
      </c>
      <c r="R2624" s="6" t="str">
        <f t="shared" si="643"/>
        <v>Agatha</v>
      </c>
      <c r="S2624" s="6" t="str">
        <f t="shared" si="644"/>
        <v>Silva</v>
      </c>
      <c r="T2624" s="6" t="str">
        <f t="shared" si="645"/>
        <v>Miss</v>
      </c>
      <c r="U2624" s="6" t="str">
        <f t="shared" si="646"/>
        <v>F</v>
      </c>
      <c r="V2624" s="6" t="str">
        <f t="shared" si="647"/>
        <v>30</v>
      </c>
      <c r="W2624" s="6" t="str">
        <f t="shared" si="648"/>
        <v>Lambeth Square</v>
      </c>
      <c r="X2624" s="6" t="str">
        <f t="shared" si="649"/>
        <v>re</v>
      </c>
      <c r="Y2624" s="6" t="str">
        <f t="shared" si="650"/>
        <v>Lambeth Square</v>
      </c>
      <c r="Z2624" s="6" t="str">
        <f t="shared" si="651"/>
        <v>Morden</v>
      </c>
      <c r="AA2624" s="6" t="str">
        <f t="shared" si="652"/>
        <v>WC</v>
      </c>
      <c r="AB2624" s="7" t="str">
        <f t="shared" si="653"/>
        <v>44458</v>
      </c>
      <c r="AC2624" s="6" t="str">
        <f t="shared" si="654"/>
        <v>27</v>
      </c>
      <c r="AD2624" s="6" t="str">
        <f t="shared" si="655"/>
        <v>D</v>
      </c>
      <c r="AE2624" s="8" t="str">
        <f t="shared" si="656"/>
        <v/>
      </c>
    </row>
    <row r="2625" spans="1:31" x14ac:dyDescent="0.25">
      <c r="A2625" s="9">
        <v>2694</v>
      </c>
      <c r="B2625" s="10" t="s">
        <v>125</v>
      </c>
      <c r="C2625" s="10" t="s">
        <v>3700</v>
      </c>
      <c r="D2625" s="10" t="s">
        <v>28</v>
      </c>
      <c r="E2625" s="10" t="s">
        <v>29</v>
      </c>
      <c r="F2625" s="10">
        <v>60</v>
      </c>
      <c r="G2625" s="10" t="s">
        <v>6823</v>
      </c>
      <c r="H2625" s="10" t="s">
        <v>3701</v>
      </c>
      <c r="I2625" s="10" t="s">
        <v>32</v>
      </c>
      <c r="J2625" s="11">
        <v>43599</v>
      </c>
      <c r="K2625" s="10">
        <v>55</v>
      </c>
      <c r="L2625" s="10" t="s">
        <v>62</v>
      </c>
      <c r="M2625" s="12"/>
      <c r="O2625">
        <f t="shared" si="657"/>
        <v>0</v>
      </c>
      <c r="Q2625" s="9" t="str">
        <f t="shared" si="642"/>
        <v>2694</v>
      </c>
      <c r="R2625" s="10" t="str">
        <f t="shared" si="643"/>
        <v>Merlin</v>
      </c>
      <c r="S2625" s="10" t="str">
        <f t="shared" si="644"/>
        <v>Boykin</v>
      </c>
      <c r="T2625" s="10" t="str">
        <f t="shared" si="645"/>
        <v>Mr</v>
      </c>
      <c r="U2625" s="10" t="str">
        <f t="shared" si="646"/>
        <v>M</v>
      </c>
      <c r="V2625" s="10" t="str">
        <f t="shared" si="647"/>
        <v>60</v>
      </c>
      <c r="W2625" s="10" t="str">
        <f t="shared" si="648"/>
        <v>Lambeth Street</v>
      </c>
      <c r="X2625" s="10" t="str">
        <f t="shared" si="649"/>
        <v>et</v>
      </c>
      <c r="Y2625" s="10" t="str">
        <f t="shared" si="650"/>
        <v>Lambeth Street</v>
      </c>
      <c r="Z2625" s="10" t="str">
        <f t="shared" si="651"/>
        <v>Yeovil</v>
      </c>
      <c r="AA2625" s="10" t="str">
        <f t="shared" si="652"/>
        <v>WC</v>
      </c>
      <c r="AB2625" s="11" t="str">
        <f t="shared" si="653"/>
        <v>43599</v>
      </c>
      <c r="AC2625" s="10" t="str">
        <f t="shared" si="654"/>
        <v>55</v>
      </c>
      <c r="AD2625" s="10" t="str">
        <f t="shared" si="655"/>
        <v>C4</v>
      </c>
      <c r="AE2625" s="12" t="str">
        <f t="shared" si="656"/>
        <v/>
      </c>
    </row>
    <row r="2626" spans="1:31" x14ac:dyDescent="0.25">
      <c r="A2626" s="5">
        <v>2695</v>
      </c>
      <c r="B2626" s="6" t="s">
        <v>6467</v>
      </c>
      <c r="C2626" s="6" t="s">
        <v>4404</v>
      </c>
      <c r="D2626" s="6" t="s">
        <v>28</v>
      </c>
      <c r="E2626" s="6" t="s">
        <v>29</v>
      </c>
      <c r="F2626" s="6">
        <v>90</v>
      </c>
      <c r="G2626" s="6" t="s">
        <v>6824</v>
      </c>
      <c r="H2626" s="6" t="s">
        <v>4832</v>
      </c>
      <c r="I2626" s="6" t="s">
        <v>291</v>
      </c>
      <c r="J2626" s="7">
        <v>43567</v>
      </c>
      <c r="K2626" s="6">
        <v>35</v>
      </c>
      <c r="L2626" s="6" t="s">
        <v>33</v>
      </c>
      <c r="M2626" s="8"/>
      <c r="O2626">
        <f t="shared" si="657"/>
        <v>0</v>
      </c>
      <c r="Q2626" s="5" t="str">
        <f t="shared" si="642"/>
        <v>2695</v>
      </c>
      <c r="R2626" s="6" t="str">
        <f t="shared" si="643"/>
        <v>Edwin</v>
      </c>
      <c r="S2626" s="6" t="str">
        <f t="shared" si="644"/>
        <v>Samuels</v>
      </c>
      <c r="T2626" s="6" t="str">
        <f t="shared" si="645"/>
        <v>Mr</v>
      </c>
      <c r="U2626" s="6" t="str">
        <f t="shared" si="646"/>
        <v>M</v>
      </c>
      <c r="V2626" s="6" t="str">
        <f t="shared" si="647"/>
        <v>90</v>
      </c>
      <c r="W2626" s="6" t="str">
        <f t="shared" si="648"/>
        <v>Lambourn Road</v>
      </c>
      <c r="X2626" s="6" t="str">
        <f t="shared" si="649"/>
        <v>ad</v>
      </c>
      <c r="Y2626" s="6" t="str">
        <f t="shared" si="650"/>
        <v>Lambourn Road</v>
      </c>
      <c r="Z2626" s="6" t="str">
        <f t="shared" si="651"/>
        <v>Kinross</v>
      </c>
      <c r="AA2626" s="6" t="str">
        <f t="shared" si="652"/>
        <v>HS</v>
      </c>
      <c r="AB2626" s="7" t="str">
        <f t="shared" si="653"/>
        <v>43567</v>
      </c>
      <c r="AC2626" s="6" t="str">
        <f t="shared" si="654"/>
        <v>35</v>
      </c>
      <c r="AD2626" s="6" t="str">
        <f t="shared" si="655"/>
        <v>A3</v>
      </c>
      <c r="AE2626" s="8" t="str">
        <f t="shared" si="656"/>
        <v/>
      </c>
    </row>
    <row r="2627" spans="1:31" x14ac:dyDescent="0.25">
      <c r="A2627" s="9">
        <v>2696</v>
      </c>
      <c r="B2627" s="10" t="s">
        <v>3356</v>
      </c>
      <c r="C2627" s="10" t="s">
        <v>6825</v>
      </c>
      <c r="D2627" s="10" t="s">
        <v>28</v>
      </c>
      <c r="E2627" s="10" t="s">
        <v>29</v>
      </c>
      <c r="F2627" s="10">
        <v>30</v>
      </c>
      <c r="G2627" s="10" t="s">
        <v>6826</v>
      </c>
      <c r="H2627" s="10" t="s">
        <v>5782</v>
      </c>
      <c r="I2627" s="10" t="s">
        <v>291</v>
      </c>
      <c r="J2627" s="11">
        <v>43603</v>
      </c>
      <c r="K2627" s="10">
        <v>33</v>
      </c>
      <c r="L2627" s="10" t="s">
        <v>62</v>
      </c>
      <c r="M2627" s="12"/>
      <c r="O2627">
        <f t="shared" si="657"/>
        <v>0</v>
      </c>
      <c r="Q2627" s="9" t="str">
        <f t="shared" si="642"/>
        <v>2696</v>
      </c>
      <c r="R2627" s="10" t="str">
        <f t="shared" si="643"/>
        <v>Vance</v>
      </c>
      <c r="S2627" s="10" t="str">
        <f t="shared" si="644"/>
        <v>Brewer</v>
      </c>
      <c r="T2627" s="10" t="str">
        <f t="shared" si="645"/>
        <v>Mr</v>
      </c>
      <c r="U2627" s="10" t="str">
        <f t="shared" si="646"/>
        <v>M</v>
      </c>
      <c r="V2627" s="10" t="str">
        <f t="shared" si="647"/>
        <v>30</v>
      </c>
      <c r="W2627" s="10" t="str">
        <f t="shared" si="648"/>
        <v>Lambourne Place</v>
      </c>
      <c r="X2627" s="10" t="str">
        <f t="shared" si="649"/>
        <v>ce</v>
      </c>
      <c r="Y2627" s="10" t="str">
        <f t="shared" si="650"/>
        <v>Lambourne Place</v>
      </c>
      <c r="Z2627" s="10" t="str">
        <f t="shared" si="651"/>
        <v>Kilmarnock</v>
      </c>
      <c r="AA2627" s="10" t="str">
        <f t="shared" si="652"/>
        <v>HS</v>
      </c>
      <c r="AB2627" s="11" t="str">
        <f t="shared" si="653"/>
        <v>43603</v>
      </c>
      <c r="AC2627" s="10" t="str">
        <f t="shared" si="654"/>
        <v>33</v>
      </c>
      <c r="AD2627" s="10" t="str">
        <f t="shared" si="655"/>
        <v>C4</v>
      </c>
      <c r="AE2627" s="12" t="str">
        <f t="shared" si="656"/>
        <v/>
      </c>
    </row>
    <row r="2628" spans="1:31" x14ac:dyDescent="0.25">
      <c r="A2628" s="5">
        <v>2697</v>
      </c>
      <c r="B2628" s="6" t="s">
        <v>274</v>
      </c>
      <c r="C2628" s="6" t="s">
        <v>6168</v>
      </c>
      <c r="D2628" s="6" t="s">
        <v>49</v>
      </c>
      <c r="E2628" s="6" t="s">
        <v>16</v>
      </c>
      <c r="F2628" s="6">
        <v>30</v>
      </c>
      <c r="G2628" s="6" t="s">
        <v>6827</v>
      </c>
      <c r="H2628" s="6" t="s">
        <v>4263</v>
      </c>
      <c r="I2628" s="6" t="s">
        <v>32</v>
      </c>
      <c r="J2628" s="7">
        <v>44021</v>
      </c>
      <c r="K2628" s="6">
        <v>58</v>
      </c>
      <c r="L2628" s="6" t="s">
        <v>68</v>
      </c>
      <c r="M2628" s="8"/>
      <c r="O2628">
        <f t="shared" si="657"/>
        <v>0</v>
      </c>
      <c r="Q2628" s="5" t="str">
        <f t="shared" si="642"/>
        <v>2697</v>
      </c>
      <c r="R2628" s="6" t="str">
        <f t="shared" si="643"/>
        <v>Faye</v>
      </c>
      <c r="S2628" s="6" t="str">
        <f t="shared" si="644"/>
        <v>Mitchell</v>
      </c>
      <c r="T2628" s="6" t="str">
        <f t="shared" si="645"/>
        <v>Miss</v>
      </c>
      <c r="U2628" s="6" t="str">
        <f t="shared" si="646"/>
        <v>F</v>
      </c>
      <c r="V2628" s="6" t="str">
        <f t="shared" si="647"/>
        <v>30</v>
      </c>
      <c r="W2628" s="6" t="str">
        <f t="shared" si="648"/>
        <v>Lambourne Road</v>
      </c>
      <c r="X2628" s="6" t="str">
        <f t="shared" si="649"/>
        <v>ad</v>
      </c>
      <c r="Y2628" s="6" t="str">
        <f t="shared" si="650"/>
        <v>Lambourne Road</v>
      </c>
      <c r="Z2628" s="6" t="str">
        <f t="shared" si="651"/>
        <v>Woodhall Spa</v>
      </c>
      <c r="AA2628" s="6" t="str">
        <f t="shared" si="652"/>
        <v>WC</v>
      </c>
      <c r="AB2628" s="7" t="str">
        <f t="shared" si="653"/>
        <v>44021</v>
      </c>
      <c r="AC2628" s="6" t="str">
        <f t="shared" si="654"/>
        <v>58</v>
      </c>
      <c r="AD2628" s="6" t="str">
        <f t="shared" si="655"/>
        <v>A2</v>
      </c>
      <c r="AE2628" s="8" t="str">
        <f t="shared" si="656"/>
        <v/>
      </c>
    </row>
    <row r="2629" spans="1:31" x14ac:dyDescent="0.25">
      <c r="A2629" s="9">
        <v>2698</v>
      </c>
      <c r="B2629" s="10" t="s">
        <v>1311</v>
      </c>
      <c r="C2629" s="10" t="s">
        <v>1273</v>
      </c>
      <c r="D2629" s="10" t="s">
        <v>28</v>
      </c>
      <c r="E2629" s="10" t="s">
        <v>29</v>
      </c>
      <c r="F2629" s="10">
        <v>60</v>
      </c>
      <c r="G2629" s="10" t="s">
        <v>6828</v>
      </c>
      <c r="H2629" s="10" t="s">
        <v>385</v>
      </c>
      <c r="I2629" s="10" t="s">
        <v>32</v>
      </c>
      <c r="J2629" s="11">
        <v>44413</v>
      </c>
      <c r="K2629" s="10">
        <v>14</v>
      </c>
      <c r="L2629" s="10" t="s">
        <v>78</v>
      </c>
      <c r="M2629" s="12"/>
      <c r="O2629">
        <f t="shared" si="657"/>
        <v>0</v>
      </c>
      <c r="Q2629" s="9" t="str">
        <f t="shared" si="642"/>
        <v>2698</v>
      </c>
      <c r="R2629" s="10" t="str">
        <f t="shared" si="643"/>
        <v>Tyree</v>
      </c>
      <c r="S2629" s="10" t="str">
        <f t="shared" si="644"/>
        <v>Payne</v>
      </c>
      <c r="T2629" s="10" t="str">
        <f t="shared" si="645"/>
        <v>Mr</v>
      </c>
      <c r="U2629" s="10" t="str">
        <f t="shared" si="646"/>
        <v>M</v>
      </c>
      <c r="V2629" s="10" t="str">
        <f t="shared" si="647"/>
        <v>60</v>
      </c>
      <c r="W2629" s="10" t="str">
        <f t="shared" si="648"/>
        <v>Lambrook Terrace</v>
      </c>
      <c r="X2629" s="10" t="str">
        <f t="shared" si="649"/>
        <v>ce</v>
      </c>
      <c r="Y2629" s="10" t="str">
        <f t="shared" si="650"/>
        <v>Lambrook Terrace</v>
      </c>
      <c r="Z2629" s="10" t="str">
        <f t="shared" si="651"/>
        <v>South Yorkshire</v>
      </c>
      <c r="AA2629" s="10" t="str">
        <f t="shared" si="652"/>
        <v>WC</v>
      </c>
      <c r="AB2629" s="11" t="str">
        <f t="shared" si="653"/>
        <v>44413</v>
      </c>
      <c r="AC2629" s="10" t="str">
        <f t="shared" si="654"/>
        <v>14</v>
      </c>
      <c r="AD2629" s="10" t="str">
        <f t="shared" si="655"/>
        <v>C2</v>
      </c>
      <c r="AE2629" s="12" t="str">
        <f t="shared" si="656"/>
        <v/>
      </c>
    </row>
    <row r="2630" spans="1:31" x14ac:dyDescent="0.25">
      <c r="A2630" s="5">
        <v>2699</v>
      </c>
      <c r="B2630" s="6" t="s">
        <v>5640</v>
      </c>
      <c r="C2630" s="6" t="s">
        <v>2438</v>
      </c>
      <c r="D2630" s="6" t="s">
        <v>41</v>
      </c>
      <c r="E2630" s="6" t="s">
        <v>16</v>
      </c>
      <c r="F2630" s="6">
        <v>60</v>
      </c>
      <c r="G2630" s="6" t="s">
        <v>6829</v>
      </c>
      <c r="H2630" s="6" t="s">
        <v>1948</v>
      </c>
      <c r="I2630" s="6" t="s">
        <v>32</v>
      </c>
      <c r="J2630" s="7">
        <v>44550</v>
      </c>
      <c r="K2630" s="6">
        <v>72</v>
      </c>
      <c r="L2630" s="6" t="s">
        <v>44</v>
      </c>
      <c r="M2630" s="8"/>
      <c r="O2630">
        <f t="shared" si="657"/>
        <v>0</v>
      </c>
      <c r="Q2630" s="5" t="str">
        <f t="shared" ref="Q2630:Q2693" si="658">TRIM(A2630)</f>
        <v>2699</v>
      </c>
      <c r="R2630" s="6" t="str">
        <f t="shared" ref="R2630:R2693" si="659">TRIM(B2630)</f>
        <v>Allison</v>
      </c>
      <c r="S2630" s="6" t="str">
        <f t="shared" ref="S2630:S2693" si="660">TRIM(C2630)</f>
        <v>Carter</v>
      </c>
      <c r="T2630" s="6" t="str">
        <f t="shared" ref="T2630:T2693" si="661">TRIM(D2630)</f>
        <v>Ms</v>
      </c>
      <c r="U2630" s="6" t="str">
        <f t="shared" ref="U2630:U2693" si="662">IF(ISNUMBER(SEARCH("f",TRIM(E2630))),"F","M")</f>
        <v>F</v>
      </c>
      <c r="V2630" s="6" t="str">
        <f t="shared" ref="V2630:V2693" si="663">TRIM(F2630)</f>
        <v>60</v>
      </c>
      <c r="W2630" s="6" t="str">
        <f t="shared" ref="W2630:W2693" si="664">SUBSTITUTE(SUBSTITUTE(SUBSTITUTE(PROPER(TRIM(G2630)),"(?)","")," (No",""),"'S","'s")</f>
        <v>Lambs Mews</v>
      </c>
      <c r="X2630" s="6" t="str">
        <f t="shared" ref="X2630:X2693" si="665">RIGHT(W2630,2)</f>
        <v>ws</v>
      </c>
      <c r="Y2630" s="6" t="str">
        <f t="shared" ref="Y2630:Y2693" si="666">IF(OR(X2630="St",X2630="Av",X2630="Pl"),SUBSTITUTE(SUBSTITUTE(SUBSTITUTE(SUBSTITUTE(SUBSTITUTE(SUBSTITUTE(SUBSTITUTE(W2630,"Rd","Road"),"St","Street"),"Cls", "Close"),"Plc","Place"),"Bldgs","Buildings"),"Av","Avenue"),"Pl","Place"),SUBSTITUTE(SUBSTITUTE(SUBSTITUTE(SUBSTITUTE(SUBSTITUTE(W2630,"Rd","Road"),"Cls", "Close"),"Plc","Place"),"Bldgs","Buildings"),"Crt","Court"))</f>
        <v>Lambs Mews</v>
      </c>
      <c r="Z2630" s="6" t="str">
        <f t="shared" ref="Z2630:Z2693" si="667">TRIM(H2630)</f>
        <v>Sowerby Bridge</v>
      </c>
      <c r="AA2630" s="6" t="str">
        <f t="shared" ref="AA2630:AA2693" si="668">TRIM(I2630)</f>
        <v>WC</v>
      </c>
      <c r="AB2630" s="7" t="str">
        <f t="shared" ref="AB2630:AB2693" si="669">TRIM(J2630)</f>
        <v>44550</v>
      </c>
      <c r="AC2630" s="6" t="str">
        <f t="shared" ref="AC2630:AC2693" si="670">TRIM(K2630)</f>
        <v>72</v>
      </c>
      <c r="AD2630" s="6" t="str">
        <f t="shared" ref="AD2630:AD2693" si="671">TRIM(L2630)</f>
        <v>D</v>
      </c>
      <c r="AE2630" s="8" t="str">
        <f t="shared" ref="AE2630:AE2693" si="672">TRIM(M2630)</f>
        <v/>
      </c>
    </row>
    <row r="2631" spans="1:31" x14ac:dyDescent="0.25">
      <c r="A2631" s="9">
        <v>2700</v>
      </c>
      <c r="B2631" s="10" t="s">
        <v>519</v>
      </c>
      <c r="C2631" s="10" t="s">
        <v>1738</v>
      </c>
      <c r="D2631" s="10" t="s">
        <v>49</v>
      </c>
      <c r="E2631" s="10" t="s">
        <v>16</v>
      </c>
      <c r="F2631" s="10">
        <v>30</v>
      </c>
      <c r="G2631" s="10" t="s">
        <v>6830</v>
      </c>
      <c r="H2631" s="10" t="s">
        <v>637</v>
      </c>
      <c r="I2631" s="10" t="s">
        <v>291</v>
      </c>
      <c r="J2631" s="11">
        <v>44070</v>
      </c>
      <c r="K2631" s="10">
        <v>81</v>
      </c>
      <c r="L2631" s="10" t="s">
        <v>39</v>
      </c>
      <c r="M2631" s="12"/>
      <c r="O2631">
        <f t="shared" si="657"/>
        <v>0</v>
      </c>
      <c r="Q2631" s="9" t="str">
        <f t="shared" si="658"/>
        <v>2700</v>
      </c>
      <c r="R2631" s="10" t="str">
        <f t="shared" si="659"/>
        <v>Noemi</v>
      </c>
      <c r="S2631" s="10" t="str">
        <f t="shared" si="660"/>
        <v>Rodriguez</v>
      </c>
      <c r="T2631" s="10" t="str">
        <f t="shared" si="661"/>
        <v>Miss</v>
      </c>
      <c r="U2631" s="10" t="str">
        <f t="shared" si="662"/>
        <v>F</v>
      </c>
      <c r="V2631" s="10" t="str">
        <f t="shared" si="663"/>
        <v>30</v>
      </c>
      <c r="W2631" s="10" t="str">
        <f t="shared" si="664"/>
        <v>Lambs Terrace</v>
      </c>
      <c r="X2631" s="10" t="str">
        <f t="shared" si="665"/>
        <v>ce</v>
      </c>
      <c r="Y2631" s="10" t="str">
        <f t="shared" si="666"/>
        <v>Lambs Terrace</v>
      </c>
      <c r="Z2631" s="10" t="str">
        <f t="shared" si="667"/>
        <v>Kent</v>
      </c>
      <c r="AA2631" s="10" t="str">
        <f t="shared" si="668"/>
        <v>HS</v>
      </c>
      <c r="AB2631" s="11" t="str">
        <f t="shared" si="669"/>
        <v>44070</v>
      </c>
      <c r="AC2631" s="10" t="str">
        <f t="shared" si="670"/>
        <v>81</v>
      </c>
      <c r="AD2631" s="10" t="str">
        <f t="shared" si="671"/>
        <v>C1</v>
      </c>
      <c r="AE2631" s="12" t="str">
        <f t="shared" si="672"/>
        <v/>
      </c>
    </row>
    <row r="2632" spans="1:31" x14ac:dyDescent="0.25">
      <c r="A2632" s="5">
        <v>2701</v>
      </c>
      <c r="B2632" s="6" t="s">
        <v>6831</v>
      </c>
      <c r="C2632" s="6" t="s">
        <v>1387</v>
      </c>
      <c r="D2632" s="6" t="s">
        <v>28</v>
      </c>
      <c r="E2632" s="6" t="s">
        <v>29</v>
      </c>
      <c r="F2632" s="6">
        <v>90</v>
      </c>
      <c r="G2632" s="6" t="s">
        <v>6832</v>
      </c>
      <c r="H2632" s="6" t="s">
        <v>2880</v>
      </c>
      <c r="I2632" s="6" t="s">
        <v>32</v>
      </c>
      <c r="J2632" s="7">
        <v>44353</v>
      </c>
      <c r="K2632" s="6">
        <v>27</v>
      </c>
      <c r="L2632" s="6" t="s">
        <v>78</v>
      </c>
      <c r="M2632" s="8"/>
      <c r="O2632">
        <f t="shared" si="657"/>
        <v>0</v>
      </c>
      <c r="Q2632" s="5" t="str">
        <f t="shared" si="658"/>
        <v>2701</v>
      </c>
      <c r="R2632" s="6" t="str">
        <f t="shared" si="659"/>
        <v>Floyd</v>
      </c>
      <c r="S2632" s="6" t="str">
        <f t="shared" si="660"/>
        <v>Santos</v>
      </c>
      <c r="T2632" s="6" t="str">
        <f t="shared" si="661"/>
        <v>Mr</v>
      </c>
      <c r="U2632" s="6" t="str">
        <f t="shared" si="662"/>
        <v>M</v>
      </c>
      <c r="V2632" s="6" t="str">
        <f t="shared" si="663"/>
        <v>90</v>
      </c>
      <c r="W2632" s="6" t="str">
        <f t="shared" si="664"/>
        <v>Lamford Close</v>
      </c>
      <c r="X2632" s="6" t="str">
        <f t="shared" si="665"/>
        <v>se</v>
      </c>
      <c r="Y2632" s="6" t="str">
        <f t="shared" si="666"/>
        <v>Lamford Close</v>
      </c>
      <c r="Z2632" s="6" t="str">
        <f t="shared" si="667"/>
        <v>Oakham</v>
      </c>
      <c r="AA2632" s="6" t="str">
        <f t="shared" si="668"/>
        <v>WC</v>
      </c>
      <c r="AB2632" s="7" t="str">
        <f t="shared" si="669"/>
        <v>44353</v>
      </c>
      <c r="AC2632" s="6" t="str">
        <f t="shared" si="670"/>
        <v>27</v>
      </c>
      <c r="AD2632" s="6" t="str">
        <f t="shared" si="671"/>
        <v>C2</v>
      </c>
      <c r="AE2632" s="8" t="str">
        <f t="shared" si="672"/>
        <v/>
      </c>
    </row>
    <row r="2633" spans="1:31" x14ac:dyDescent="0.25">
      <c r="A2633" s="9">
        <v>2702</v>
      </c>
      <c r="B2633" s="10" t="s">
        <v>6833</v>
      </c>
      <c r="C2633" s="10" t="s">
        <v>2785</v>
      </c>
      <c r="D2633" s="10" t="s">
        <v>15</v>
      </c>
      <c r="E2633" s="10" t="s">
        <v>16</v>
      </c>
      <c r="F2633" s="10">
        <v>90</v>
      </c>
      <c r="G2633" s="10" t="s">
        <v>6834</v>
      </c>
      <c r="H2633" s="10" t="s">
        <v>5715</v>
      </c>
      <c r="I2633" s="10" t="s">
        <v>93</v>
      </c>
      <c r="J2633" s="11">
        <v>44438</v>
      </c>
      <c r="K2633" s="10">
        <v>76</v>
      </c>
      <c r="L2633" s="10" t="s">
        <v>39</v>
      </c>
      <c r="M2633" s="12"/>
      <c r="O2633">
        <f t="shared" si="657"/>
        <v>0</v>
      </c>
      <c r="Q2633" s="9" t="str">
        <f t="shared" si="658"/>
        <v>2702</v>
      </c>
      <c r="R2633" s="10" t="str">
        <f t="shared" si="659"/>
        <v>Armandina</v>
      </c>
      <c r="S2633" s="10" t="str">
        <f t="shared" si="660"/>
        <v>Deal</v>
      </c>
      <c r="T2633" s="10" t="str">
        <f t="shared" si="661"/>
        <v>Mrs</v>
      </c>
      <c r="U2633" s="10" t="str">
        <f t="shared" si="662"/>
        <v>F</v>
      </c>
      <c r="V2633" s="10" t="str">
        <f t="shared" si="663"/>
        <v>90</v>
      </c>
      <c r="W2633" s="10" t="str">
        <f t="shared" si="664"/>
        <v>Lammas Road</v>
      </c>
      <c r="X2633" s="10" t="str">
        <f t="shared" si="665"/>
        <v>ad</v>
      </c>
      <c r="Y2633" s="10" t="str">
        <f t="shared" si="666"/>
        <v>Lammas Road</v>
      </c>
      <c r="Z2633" s="10" t="str">
        <f t="shared" si="667"/>
        <v>Brough</v>
      </c>
      <c r="AA2633" s="10" t="str">
        <f t="shared" si="668"/>
        <v>TF</v>
      </c>
      <c r="AB2633" s="11" t="str">
        <f t="shared" si="669"/>
        <v>44438</v>
      </c>
      <c r="AC2633" s="10" t="str">
        <f t="shared" si="670"/>
        <v>76</v>
      </c>
      <c r="AD2633" s="10" t="str">
        <f t="shared" si="671"/>
        <v>C1</v>
      </c>
      <c r="AE2633" s="12" t="str">
        <f t="shared" si="672"/>
        <v/>
      </c>
    </row>
    <row r="2634" spans="1:31" x14ac:dyDescent="0.25">
      <c r="A2634" s="5">
        <v>2703</v>
      </c>
      <c r="B2634" s="6" t="s">
        <v>6835</v>
      </c>
      <c r="C2634" s="6" t="s">
        <v>2918</v>
      </c>
      <c r="D2634" s="6" t="s">
        <v>49</v>
      </c>
      <c r="E2634" s="6" t="s">
        <v>16</v>
      </c>
      <c r="F2634" s="6">
        <v>30</v>
      </c>
      <c r="G2634" s="6" t="s">
        <v>6836</v>
      </c>
      <c r="H2634" s="6" t="s">
        <v>876</v>
      </c>
      <c r="I2634" s="6" t="s">
        <v>176</v>
      </c>
      <c r="J2634" s="7">
        <v>44144</v>
      </c>
      <c r="K2634" s="6">
        <v>24</v>
      </c>
      <c r="L2634" s="6" t="s">
        <v>52</v>
      </c>
      <c r="M2634" s="8"/>
      <c r="O2634">
        <f t="shared" ref="O2634:O2697" si="673">COUNTBLANK(A2634:L2634)+COUNTIF(K2634,0)</f>
        <v>0</v>
      </c>
      <c r="Q2634" s="5" t="str">
        <f t="shared" si="658"/>
        <v>2703</v>
      </c>
      <c r="R2634" s="6" t="str">
        <f t="shared" si="659"/>
        <v>Ilona</v>
      </c>
      <c r="S2634" s="6" t="str">
        <f t="shared" si="660"/>
        <v>Mcclellan</v>
      </c>
      <c r="T2634" s="6" t="str">
        <f t="shared" si="661"/>
        <v>Miss</v>
      </c>
      <c r="U2634" s="6" t="str">
        <f t="shared" si="662"/>
        <v>F</v>
      </c>
      <c r="V2634" s="6" t="str">
        <f t="shared" si="663"/>
        <v>30</v>
      </c>
      <c r="W2634" s="6" t="str">
        <f t="shared" si="664"/>
        <v>Lanark Close</v>
      </c>
      <c r="X2634" s="6" t="str">
        <f t="shared" si="665"/>
        <v>se</v>
      </c>
      <c r="Y2634" s="6" t="str">
        <f t="shared" si="666"/>
        <v>Lanark Close</v>
      </c>
      <c r="Z2634" s="6" t="str">
        <f t="shared" si="667"/>
        <v>Coniston</v>
      </c>
      <c r="AA2634" s="6" t="str">
        <f t="shared" si="668"/>
        <v>CW</v>
      </c>
      <c r="AB2634" s="7" t="str">
        <f t="shared" si="669"/>
        <v>44144</v>
      </c>
      <c r="AC2634" s="6" t="str">
        <f t="shared" si="670"/>
        <v>24</v>
      </c>
      <c r="AD2634" s="6" t="str">
        <f t="shared" si="671"/>
        <v>A1</v>
      </c>
      <c r="AE2634" s="8" t="str">
        <f t="shared" si="672"/>
        <v/>
      </c>
    </row>
    <row r="2635" spans="1:31" x14ac:dyDescent="0.25">
      <c r="A2635" s="9">
        <v>2704</v>
      </c>
      <c r="B2635" s="10" t="s">
        <v>6837</v>
      </c>
      <c r="C2635" s="10" t="s">
        <v>6838</v>
      </c>
      <c r="D2635" s="10" t="s">
        <v>49</v>
      </c>
      <c r="E2635" s="10" t="s">
        <v>16</v>
      </c>
      <c r="F2635" s="10">
        <v>60</v>
      </c>
      <c r="G2635" s="10" t="s">
        <v>6836</v>
      </c>
      <c r="H2635" s="10" t="s">
        <v>6029</v>
      </c>
      <c r="I2635" s="10" t="s">
        <v>1194</v>
      </c>
      <c r="J2635" s="11">
        <v>44491</v>
      </c>
      <c r="K2635" s="10">
        <v>53</v>
      </c>
      <c r="L2635" s="10" t="s">
        <v>33</v>
      </c>
      <c r="M2635" s="12"/>
      <c r="O2635">
        <f t="shared" si="673"/>
        <v>0</v>
      </c>
      <c r="Q2635" s="9" t="str">
        <f t="shared" si="658"/>
        <v>2704</v>
      </c>
      <c r="R2635" s="10" t="str">
        <f t="shared" si="659"/>
        <v>Billye</v>
      </c>
      <c r="S2635" s="10" t="str">
        <f t="shared" si="660"/>
        <v>Mcneal</v>
      </c>
      <c r="T2635" s="10" t="str">
        <f t="shared" si="661"/>
        <v>Miss</v>
      </c>
      <c r="U2635" s="10" t="str">
        <f t="shared" si="662"/>
        <v>F</v>
      </c>
      <c r="V2635" s="10" t="str">
        <f t="shared" si="663"/>
        <v>60</v>
      </c>
      <c r="W2635" s="10" t="str">
        <f t="shared" si="664"/>
        <v>Lanark Close</v>
      </c>
      <c r="X2635" s="10" t="str">
        <f t="shared" si="665"/>
        <v>se</v>
      </c>
      <c r="Y2635" s="10" t="str">
        <f t="shared" si="666"/>
        <v>Lanark Close</v>
      </c>
      <c r="Z2635" s="10" t="str">
        <f t="shared" si="667"/>
        <v>Eastbourne</v>
      </c>
      <c r="AA2635" s="10" t="str">
        <f t="shared" si="668"/>
        <v>LU</v>
      </c>
      <c r="AB2635" s="11" t="str">
        <f t="shared" si="669"/>
        <v>44491</v>
      </c>
      <c r="AC2635" s="10" t="str">
        <f t="shared" si="670"/>
        <v>53</v>
      </c>
      <c r="AD2635" s="10" t="str">
        <f t="shared" si="671"/>
        <v>A3</v>
      </c>
      <c r="AE2635" s="12" t="str">
        <f t="shared" si="672"/>
        <v/>
      </c>
    </row>
    <row r="2636" spans="1:31" x14ac:dyDescent="0.25">
      <c r="A2636" s="5">
        <v>2705</v>
      </c>
      <c r="B2636" s="6" t="s">
        <v>3889</v>
      </c>
      <c r="C2636" s="6" t="s">
        <v>14</v>
      </c>
      <c r="D2636" s="6" t="s">
        <v>28</v>
      </c>
      <c r="E2636" s="6" t="s">
        <v>29</v>
      </c>
      <c r="F2636" s="6">
        <v>30</v>
      </c>
      <c r="G2636" s="6" t="s">
        <v>6839</v>
      </c>
      <c r="H2636" s="6" t="s">
        <v>1487</v>
      </c>
      <c r="I2636" s="6" t="s">
        <v>32</v>
      </c>
      <c r="J2636" s="7">
        <v>43882</v>
      </c>
      <c r="K2636" s="6">
        <v>95</v>
      </c>
      <c r="L2636" s="6" t="s">
        <v>33</v>
      </c>
      <c r="M2636" s="8"/>
      <c r="O2636">
        <f t="shared" si="673"/>
        <v>0</v>
      </c>
      <c r="Q2636" s="5" t="str">
        <f t="shared" si="658"/>
        <v>2705</v>
      </c>
      <c r="R2636" s="6" t="str">
        <f t="shared" si="659"/>
        <v>Hiram</v>
      </c>
      <c r="S2636" s="6" t="str">
        <f t="shared" si="660"/>
        <v>Baxter</v>
      </c>
      <c r="T2636" s="6" t="str">
        <f t="shared" si="661"/>
        <v>Mr</v>
      </c>
      <c r="U2636" s="6" t="str">
        <f t="shared" si="662"/>
        <v>M</v>
      </c>
      <c r="V2636" s="6" t="str">
        <f t="shared" si="663"/>
        <v>30</v>
      </c>
      <c r="W2636" s="6" t="str">
        <f t="shared" si="664"/>
        <v>Lanbury Road</v>
      </c>
      <c r="X2636" s="6" t="str">
        <f t="shared" si="665"/>
        <v>ad</v>
      </c>
      <c r="Y2636" s="6" t="str">
        <f t="shared" si="666"/>
        <v>Lanbury Road</v>
      </c>
      <c r="Z2636" s="6" t="str">
        <f t="shared" si="667"/>
        <v>Witham</v>
      </c>
      <c r="AA2636" s="6" t="str">
        <f t="shared" si="668"/>
        <v>WC</v>
      </c>
      <c r="AB2636" s="7" t="str">
        <f t="shared" si="669"/>
        <v>43882</v>
      </c>
      <c r="AC2636" s="6" t="str">
        <f t="shared" si="670"/>
        <v>95</v>
      </c>
      <c r="AD2636" s="6" t="str">
        <f t="shared" si="671"/>
        <v>A3</v>
      </c>
      <c r="AE2636" s="8" t="str">
        <f t="shared" si="672"/>
        <v/>
      </c>
    </row>
    <row r="2637" spans="1:31" x14ac:dyDescent="0.25">
      <c r="A2637" s="9">
        <v>2706</v>
      </c>
      <c r="B2637" s="10" t="s">
        <v>5835</v>
      </c>
      <c r="C2637" s="10" t="s">
        <v>3925</v>
      </c>
      <c r="D2637" s="10" t="s">
        <v>28</v>
      </c>
      <c r="E2637" s="10" t="s">
        <v>29</v>
      </c>
      <c r="F2637" s="10">
        <v>90</v>
      </c>
      <c r="G2637" s="10" t="s">
        <v>6840</v>
      </c>
      <c r="H2637" s="10" t="s">
        <v>6632</v>
      </c>
      <c r="I2637" s="10" t="s">
        <v>206</v>
      </c>
      <c r="J2637" s="11">
        <v>43698</v>
      </c>
      <c r="K2637" s="10">
        <v>49</v>
      </c>
      <c r="L2637" s="10" t="s">
        <v>62</v>
      </c>
      <c r="M2637" s="12"/>
      <c r="O2637">
        <f t="shared" si="673"/>
        <v>0</v>
      </c>
      <c r="Q2637" s="9" t="str">
        <f t="shared" si="658"/>
        <v>2706</v>
      </c>
      <c r="R2637" s="10" t="str">
        <f t="shared" si="659"/>
        <v>Marc</v>
      </c>
      <c r="S2637" s="10" t="str">
        <f t="shared" si="660"/>
        <v>Paige</v>
      </c>
      <c r="T2637" s="10" t="str">
        <f t="shared" si="661"/>
        <v>Mr</v>
      </c>
      <c r="U2637" s="10" t="str">
        <f t="shared" si="662"/>
        <v>M</v>
      </c>
      <c r="V2637" s="10" t="str">
        <f t="shared" si="663"/>
        <v>90</v>
      </c>
      <c r="W2637" s="10" t="str">
        <f t="shared" si="664"/>
        <v>Lancaster Cottages</v>
      </c>
      <c r="X2637" s="10" t="str">
        <f t="shared" si="665"/>
        <v>es</v>
      </c>
      <c r="Y2637" s="10" t="str">
        <f t="shared" si="666"/>
        <v>Lancaster Cottages</v>
      </c>
      <c r="Z2637" s="10" t="str">
        <f t="shared" si="667"/>
        <v>Chigwell</v>
      </c>
      <c r="AA2637" s="10" t="str">
        <f t="shared" si="668"/>
        <v>DH</v>
      </c>
      <c r="AB2637" s="11" t="str">
        <f t="shared" si="669"/>
        <v>43698</v>
      </c>
      <c r="AC2637" s="10" t="str">
        <f t="shared" si="670"/>
        <v>49</v>
      </c>
      <c r="AD2637" s="10" t="str">
        <f t="shared" si="671"/>
        <v>C4</v>
      </c>
      <c r="AE2637" s="12" t="str">
        <f t="shared" si="672"/>
        <v/>
      </c>
    </row>
    <row r="2638" spans="1:31" x14ac:dyDescent="0.25">
      <c r="A2638" s="5">
        <v>2707</v>
      </c>
      <c r="B2638" s="6" t="s">
        <v>5939</v>
      </c>
      <c r="C2638" s="6" t="s">
        <v>1713</v>
      </c>
      <c r="D2638" s="6" t="s">
        <v>28</v>
      </c>
      <c r="E2638" s="6" t="s">
        <v>29</v>
      </c>
      <c r="F2638" s="6">
        <v>90</v>
      </c>
      <c r="G2638" s="6" t="s">
        <v>6841</v>
      </c>
      <c r="H2638" s="6" t="s">
        <v>2841</v>
      </c>
      <c r="I2638" s="6" t="s">
        <v>32</v>
      </c>
      <c r="J2638" s="7">
        <v>43733</v>
      </c>
      <c r="K2638" s="6">
        <v>37</v>
      </c>
      <c r="L2638" s="6" t="s">
        <v>20</v>
      </c>
      <c r="M2638" s="8"/>
      <c r="O2638">
        <f t="shared" si="673"/>
        <v>0</v>
      </c>
      <c r="Q2638" s="5" t="str">
        <f t="shared" si="658"/>
        <v>2707</v>
      </c>
      <c r="R2638" s="6" t="str">
        <f t="shared" si="659"/>
        <v>Elton</v>
      </c>
      <c r="S2638" s="6" t="str">
        <f t="shared" si="660"/>
        <v>Graham</v>
      </c>
      <c r="T2638" s="6" t="str">
        <f t="shared" si="661"/>
        <v>Mr</v>
      </c>
      <c r="U2638" s="6" t="str">
        <f t="shared" si="662"/>
        <v>M</v>
      </c>
      <c r="V2638" s="6" t="str">
        <f t="shared" si="663"/>
        <v>90</v>
      </c>
      <c r="W2638" s="6" t="str">
        <f t="shared" si="664"/>
        <v>Lancaster Drive</v>
      </c>
      <c r="X2638" s="6" t="str">
        <f t="shared" si="665"/>
        <v>ve</v>
      </c>
      <c r="Y2638" s="6" t="str">
        <f t="shared" si="666"/>
        <v>Lancaster Drive</v>
      </c>
      <c r="Z2638" s="6" t="str">
        <f t="shared" si="667"/>
        <v>Saltash</v>
      </c>
      <c r="AA2638" s="6" t="str">
        <f t="shared" si="668"/>
        <v>WC</v>
      </c>
      <c r="AB2638" s="7" t="str">
        <f t="shared" si="669"/>
        <v>43733</v>
      </c>
      <c r="AC2638" s="6" t="str">
        <f t="shared" si="670"/>
        <v>37</v>
      </c>
      <c r="AD2638" s="6" t="str">
        <f t="shared" si="671"/>
        <v>B</v>
      </c>
      <c r="AE2638" s="8" t="str">
        <f t="shared" si="672"/>
        <v/>
      </c>
    </row>
    <row r="2639" spans="1:31" x14ac:dyDescent="0.25">
      <c r="A2639" s="9">
        <v>2708</v>
      </c>
      <c r="B2639" s="10" t="s">
        <v>6842</v>
      </c>
      <c r="C2639" s="10" t="s">
        <v>5626</v>
      </c>
      <c r="D2639" s="10" t="s">
        <v>49</v>
      </c>
      <c r="E2639" s="10" t="s">
        <v>16</v>
      </c>
      <c r="F2639" s="10">
        <v>60</v>
      </c>
      <c r="G2639" s="10" t="s">
        <v>6841</v>
      </c>
      <c r="H2639" s="10" t="s">
        <v>428</v>
      </c>
      <c r="I2639" s="10" t="s">
        <v>32</v>
      </c>
      <c r="J2639" s="11">
        <v>43758</v>
      </c>
      <c r="K2639" s="10">
        <v>13</v>
      </c>
      <c r="L2639" s="10" t="s">
        <v>33</v>
      </c>
      <c r="M2639" s="12"/>
      <c r="O2639">
        <f t="shared" si="673"/>
        <v>0</v>
      </c>
      <c r="Q2639" s="9" t="str">
        <f t="shared" si="658"/>
        <v>2708</v>
      </c>
      <c r="R2639" s="10" t="str">
        <f t="shared" si="659"/>
        <v>Shawnta</v>
      </c>
      <c r="S2639" s="10" t="str">
        <f t="shared" si="660"/>
        <v>English</v>
      </c>
      <c r="T2639" s="10" t="str">
        <f t="shared" si="661"/>
        <v>Miss</v>
      </c>
      <c r="U2639" s="10" t="str">
        <f t="shared" si="662"/>
        <v>F</v>
      </c>
      <c r="V2639" s="10" t="str">
        <f t="shared" si="663"/>
        <v>60</v>
      </c>
      <c r="W2639" s="10" t="str">
        <f t="shared" si="664"/>
        <v>Lancaster Drive</v>
      </c>
      <c r="X2639" s="10" t="str">
        <f t="shared" si="665"/>
        <v>ve</v>
      </c>
      <c r="Y2639" s="10" t="str">
        <f t="shared" si="666"/>
        <v>Lancaster Drive</v>
      </c>
      <c r="Z2639" s="10" t="str">
        <f t="shared" si="667"/>
        <v>Southwell</v>
      </c>
      <c r="AA2639" s="10" t="str">
        <f t="shared" si="668"/>
        <v>WC</v>
      </c>
      <c r="AB2639" s="11" t="str">
        <f t="shared" si="669"/>
        <v>43758</v>
      </c>
      <c r="AC2639" s="10" t="str">
        <f t="shared" si="670"/>
        <v>13</v>
      </c>
      <c r="AD2639" s="10" t="str">
        <f t="shared" si="671"/>
        <v>A3</v>
      </c>
      <c r="AE2639" s="12" t="str">
        <f t="shared" si="672"/>
        <v/>
      </c>
    </row>
    <row r="2640" spans="1:31" x14ac:dyDescent="0.25">
      <c r="A2640" s="5">
        <v>2709</v>
      </c>
      <c r="B2640" s="6" t="s">
        <v>6843</v>
      </c>
      <c r="C2640" s="6" t="s">
        <v>1709</v>
      </c>
      <c r="D2640" s="6" t="s">
        <v>15</v>
      </c>
      <c r="E2640" s="6" t="s">
        <v>16</v>
      </c>
      <c r="F2640" s="6">
        <v>30</v>
      </c>
      <c r="G2640" s="6" t="s">
        <v>6844</v>
      </c>
      <c r="H2640" s="6" t="s">
        <v>1591</v>
      </c>
      <c r="I2640" s="6" t="s">
        <v>32</v>
      </c>
      <c r="J2640" s="7">
        <v>44421</v>
      </c>
      <c r="K2640" s="6">
        <v>71</v>
      </c>
      <c r="L2640" s="6" t="s">
        <v>52</v>
      </c>
      <c r="M2640" s="8"/>
      <c r="O2640">
        <f t="shared" si="673"/>
        <v>0</v>
      </c>
      <c r="Q2640" s="5" t="str">
        <f t="shared" si="658"/>
        <v>2709</v>
      </c>
      <c r="R2640" s="6" t="str">
        <f t="shared" si="659"/>
        <v>Kristyn</v>
      </c>
      <c r="S2640" s="6" t="str">
        <f t="shared" si="660"/>
        <v>Fenton</v>
      </c>
      <c r="T2640" s="6" t="str">
        <f t="shared" si="661"/>
        <v>Mrs</v>
      </c>
      <c r="U2640" s="6" t="str">
        <f t="shared" si="662"/>
        <v>F</v>
      </c>
      <c r="V2640" s="6" t="str">
        <f t="shared" si="663"/>
        <v>30</v>
      </c>
      <c r="W2640" s="6" t="str">
        <f t="shared" si="664"/>
        <v>Lancaster Grove</v>
      </c>
      <c r="X2640" s="6" t="str">
        <f t="shared" si="665"/>
        <v>ve</v>
      </c>
      <c r="Y2640" s="6" t="str">
        <f t="shared" si="666"/>
        <v>Lancaster Grove</v>
      </c>
      <c r="Z2640" s="6" t="str">
        <f t="shared" si="667"/>
        <v>Maryport</v>
      </c>
      <c r="AA2640" s="6" t="str">
        <f t="shared" si="668"/>
        <v>WC</v>
      </c>
      <c r="AB2640" s="7" t="str">
        <f t="shared" si="669"/>
        <v>44421</v>
      </c>
      <c r="AC2640" s="6" t="str">
        <f t="shared" si="670"/>
        <v>71</v>
      </c>
      <c r="AD2640" s="6" t="str">
        <f t="shared" si="671"/>
        <v>A1</v>
      </c>
      <c r="AE2640" s="8" t="str">
        <f t="shared" si="672"/>
        <v/>
      </c>
    </row>
    <row r="2641" spans="1:31" x14ac:dyDescent="0.25">
      <c r="A2641" s="9">
        <v>2710</v>
      </c>
      <c r="B2641" s="10" t="s">
        <v>576</v>
      </c>
      <c r="C2641" s="10" t="s">
        <v>5119</v>
      </c>
      <c r="D2641" s="10" t="s">
        <v>28</v>
      </c>
      <c r="E2641" s="10" t="s">
        <v>29</v>
      </c>
      <c r="F2641" s="10">
        <v>30</v>
      </c>
      <c r="G2641" s="10" t="s">
        <v>6845</v>
      </c>
      <c r="H2641" s="10" t="s">
        <v>3238</v>
      </c>
      <c r="I2641" s="10" t="s">
        <v>38</v>
      </c>
      <c r="J2641" s="11">
        <v>43701</v>
      </c>
      <c r="K2641" s="10">
        <v>75</v>
      </c>
      <c r="L2641" s="10" t="s">
        <v>33</v>
      </c>
      <c r="M2641" s="12"/>
      <c r="O2641">
        <f t="shared" si="673"/>
        <v>0</v>
      </c>
      <c r="Q2641" s="9" t="str">
        <f t="shared" si="658"/>
        <v>2710</v>
      </c>
      <c r="R2641" s="10" t="str">
        <f t="shared" si="659"/>
        <v>Drew</v>
      </c>
      <c r="S2641" s="10" t="str">
        <f t="shared" si="660"/>
        <v>Connelly</v>
      </c>
      <c r="T2641" s="10" t="str">
        <f t="shared" si="661"/>
        <v>Mr</v>
      </c>
      <c r="U2641" s="10" t="str">
        <f t="shared" si="662"/>
        <v>M</v>
      </c>
      <c r="V2641" s="10" t="str">
        <f t="shared" si="663"/>
        <v>30</v>
      </c>
      <c r="W2641" s="10" t="str">
        <f t="shared" si="664"/>
        <v>Landels Road</v>
      </c>
      <c r="X2641" s="10" t="str">
        <f t="shared" si="665"/>
        <v>ad</v>
      </c>
      <c r="Y2641" s="10" t="str">
        <f t="shared" si="666"/>
        <v>Landels Road</v>
      </c>
      <c r="Z2641" s="10" t="str">
        <f t="shared" si="667"/>
        <v>Dinas Powys</v>
      </c>
      <c r="AA2641" s="10" t="str">
        <f t="shared" si="668"/>
        <v>RM</v>
      </c>
      <c r="AB2641" s="11" t="str">
        <f t="shared" si="669"/>
        <v>43701</v>
      </c>
      <c r="AC2641" s="10" t="str">
        <f t="shared" si="670"/>
        <v>75</v>
      </c>
      <c r="AD2641" s="10" t="str">
        <f t="shared" si="671"/>
        <v>A3</v>
      </c>
      <c r="AE2641" s="12" t="str">
        <f t="shared" si="672"/>
        <v/>
      </c>
    </row>
    <row r="2642" spans="1:31" x14ac:dyDescent="0.25">
      <c r="A2642" s="5">
        <v>2711</v>
      </c>
      <c r="B2642" s="6" t="s">
        <v>710</v>
      </c>
      <c r="C2642" s="6" t="s">
        <v>924</v>
      </c>
      <c r="D2642" s="6" t="s">
        <v>28</v>
      </c>
      <c r="E2642" s="6" t="s">
        <v>29</v>
      </c>
      <c r="F2642" s="6">
        <v>60</v>
      </c>
      <c r="G2642" s="6" t="s">
        <v>6846</v>
      </c>
      <c r="H2642" s="6" t="s">
        <v>197</v>
      </c>
      <c r="I2642" s="6" t="s">
        <v>32</v>
      </c>
      <c r="J2642" s="7">
        <v>44436</v>
      </c>
      <c r="K2642" s="6">
        <v>7</v>
      </c>
      <c r="L2642" s="6" t="s">
        <v>62</v>
      </c>
      <c r="M2642" s="8"/>
      <c r="O2642">
        <f t="shared" si="673"/>
        <v>0</v>
      </c>
      <c r="Q2642" s="5" t="str">
        <f t="shared" si="658"/>
        <v>2711</v>
      </c>
      <c r="R2642" s="6" t="str">
        <f t="shared" si="659"/>
        <v>Devon</v>
      </c>
      <c r="S2642" s="6" t="str">
        <f t="shared" si="660"/>
        <v>Benton</v>
      </c>
      <c r="T2642" s="6" t="str">
        <f t="shared" si="661"/>
        <v>Mr</v>
      </c>
      <c r="U2642" s="6" t="str">
        <f t="shared" si="662"/>
        <v>M</v>
      </c>
      <c r="V2642" s="6" t="str">
        <f t="shared" si="663"/>
        <v>60</v>
      </c>
      <c r="W2642" s="6" t="str">
        <f t="shared" si="664"/>
        <v>Landgrove Road</v>
      </c>
      <c r="X2642" s="6" t="str">
        <f t="shared" si="665"/>
        <v>ad</v>
      </c>
      <c r="Y2642" s="6" t="str">
        <f t="shared" si="666"/>
        <v>Landgrove Road</v>
      </c>
      <c r="Z2642" s="6" t="str">
        <f t="shared" si="667"/>
        <v>Porth</v>
      </c>
      <c r="AA2642" s="6" t="str">
        <f t="shared" si="668"/>
        <v>WC</v>
      </c>
      <c r="AB2642" s="7" t="str">
        <f t="shared" si="669"/>
        <v>44436</v>
      </c>
      <c r="AC2642" s="6" t="str">
        <f t="shared" si="670"/>
        <v>7</v>
      </c>
      <c r="AD2642" s="6" t="str">
        <f t="shared" si="671"/>
        <v>C4</v>
      </c>
      <c r="AE2642" s="8" t="str">
        <f t="shared" si="672"/>
        <v/>
      </c>
    </row>
    <row r="2643" spans="1:31" x14ac:dyDescent="0.25">
      <c r="A2643" s="9">
        <v>2712</v>
      </c>
      <c r="B2643" s="10" t="s">
        <v>6847</v>
      </c>
      <c r="C2643" s="10" t="s">
        <v>1116</v>
      </c>
      <c r="D2643" s="10" t="s">
        <v>15</v>
      </c>
      <c r="E2643" s="10" t="s">
        <v>16</v>
      </c>
      <c r="F2643" s="10">
        <v>60</v>
      </c>
      <c r="G2643" s="10" t="s">
        <v>6848</v>
      </c>
      <c r="H2643" s="10" t="s">
        <v>1301</v>
      </c>
      <c r="I2643" s="10" t="s">
        <v>32</v>
      </c>
      <c r="J2643" s="11">
        <v>43618</v>
      </c>
      <c r="K2643" s="10">
        <v>57</v>
      </c>
      <c r="L2643" s="10" t="s">
        <v>20</v>
      </c>
      <c r="M2643" s="12"/>
      <c r="O2643">
        <f t="shared" si="673"/>
        <v>0</v>
      </c>
      <c r="Q2643" s="9" t="str">
        <f t="shared" si="658"/>
        <v>2712</v>
      </c>
      <c r="R2643" s="10" t="str">
        <f t="shared" si="659"/>
        <v>Ka</v>
      </c>
      <c r="S2643" s="10" t="str">
        <f t="shared" si="660"/>
        <v>Hilliard</v>
      </c>
      <c r="T2643" s="10" t="str">
        <f t="shared" si="661"/>
        <v>Mrs</v>
      </c>
      <c r="U2643" s="10" t="str">
        <f t="shared" si="662"/>
        <v>F</v>
      </c>
      <c r="V2643" s="10" t="str">
        <f t="shared" si="663"/>
        <v>60</v>
      </c>
      <c r="W2643" s="10" t="str">
        <f t="shared" si="664"/>
        <v>Landons Close</v>
      </c>
      <c r="X2643" s="10" t="str">
        <f t="shared" si="665"/>
        <v>se</v>
      </c>
      <c r="Y2643" s="10" t="str">
        <f t="shared" si="666"/>
        <v>Landons Close</v>
      </c>
      <c r="Z2643" s="10" t="str">
        <f t="shared" si="667"/>
        <v>Ulverston</v>
      </c>
      <c r="AA2643" s="10" t="str">
        <f t="shared" si="668"/>
        <v>WC</v>
      </c>
      <c r="AB2643" s="11" t="str">
        <f t="shared" si="669"/>
        <v>43618</v>
      </c>
      <c r="AC2643" s="10" t="str">
        <f t="shared" si="670"/>
        <v>57</v>
      </c>
      <c r="AD2643" s="10" t="str">
        <f t="shared" si="671"/>
        <v>B</v>
      </c>
      <c r="AE2643" s="12" t="str">
        <f t="shared" si="672"/>
        <v/>
      </c>
    </row>
    <row r="2644" spans="1:31" x14ac:dyDescent="0.25">
      <c r="A2644" s="5">
        <v>2713</v>
      </c>
      <c r="B2644" s="6" t="s">
        <v>4227</v>
      </c>
      <c r="C2644" s="6" t="s">
        <v>804</v>
      </c>
      <c r="D2644" s="6" t="s">
        <v>49</v>
      </c>
      <c r="E2644" s="6" t="s">
        <v>16</v>
      </c>
      <c r="F2644" s="6">
        <v>60</v>
      </c>
      <c r="G2644" s="6" t="s">
        <v>6849</v>
      </c>
      <c r="H2644" s="6" t="s">
        <v>5007</v>
      </c>
      <c r="I2644" s="6" t="s">
        <v>32</v>
      </c>
      <c r="J2644" s="7">
        <v>43912</v>
      </c>
      <c r="K2644" s="6">
        <v>21</v>
      </c>
      <c r="L2644" s="6" t="s">
        <v>68</v>
      </c>
      <c r="M2644" s="8"/>
      <c r="O2644">
        <f t="shared" si="673"/>
        <v>0</v>
      </c>
      <c r="Q2644" s="5" t="str">
        <f t="shared" si="658"/>
        <v>2713</v>
      </c>
      <c r="R2644" s="6" t="str">
        <f t="shared" si="659"/>
        <v>Michiko</v>
      </c>
      <c r="S2644" s="6" t="str">
        <f t="shared" si="660"/>
        <v>Hayes</v>
      </c>
      <c r="T2644" s="6" t="str">
        <f t="shared" si="661"/>
        <v>Miss</v>
      </c>
      <c r="U2644" s="6" t="str">
        <f t="shared" si="662"/>
        <v>F</v>
      </c>
      <c r="V2644" s="6" t="str">
        <f t="shared" si="663"/>
        <v>60</v>
      </c>
      <c r="W2644" s="6" t="str">
        <f t="shared" si="664"/>
        <v>Landsdowne Mews</v>
      </c>
      <c r="X2644" s="6" t="str">
        <f t="shared" si="665"/>
        <v>ws</v>
      </c>
      <c r="Y2644" s="6" t="str">
        <f t="shared" si="666"/>
        <v>Landsdowne Mews</v>
      </c>
      <c r="Z2644" s="6" t="str">
        <f t="shared" si="667"/>
        <v>Romsey</v>
      </c>
      <c r="AA2644" s="6" t="str">
        <f t="shared" si="668"/>
        <v>WC</v>
      </c>
      <c r="AB2644" s="7" t="str">
        <f t="shared" si="669"/>
        <v>43912</v>
      </c>
      <c r="AC2644" s="6" t="str">
        <f t="shared" si="670"/>
        <v>21</v>
      </c>
      <c r="AD2644" s="6" t="str">
        <f t="shared" si="671"/>
        <v>A2</v>
      </c>
      <c r="AE2644" s="8" t="str">
        <f t="shared" si="672"/>
        <v/>
      </c>
    </row>
    <row r="2645" spans="1:31" x14ac:dyDescent="0.25">
      <c r="A2645" s="9">
        <v>2714</v>
      </c>
      <c r="B2645" s="10" t="s">
        <v>6850</v>
      </c>
      <c r="C2645" s="10" t="s">
        <v>758</v>
      </c>
      <c r="D2645" s="10" t="s">
        <v>15</v>
      </c>
      <c r="E2645" s="10" t="s">
        <v>16</v>
      </c>
      <c r="F2645" s="10">
        <v>90</v>
      </c>
      <c r="G2645" s="10" t="s">
        <v>6851</v>
      </c>
      <c r="H2645" s="10" t="s">
        <v>1591</v>
      </c>
      <c r="I2645" s="10" t="s">
        <v>32</v>
      </c>
      <c r="J2645" s="11">
        <v>44131</v>
      </c>
      <c r="K2645" s="10">
        <v>2</v>
      </c>
      <c r="L2645" s="10" t="s">
        <v>33</v>
      </c>
      <c r="M2645" s="12"/>
      <c r="O2645">
        <f t="shared" si="673"/>
        <v>0</v>
      </c>
      <c r="Q2645" s="9" t="str">
        <f t="shared" si="658"/>
        <v>2714</v>
      </c>
      <c r="R2645" s="10" t="str">
        <f t="shared" si="659"/>
        <v>Shameka</v>
      </c>
      <c r="S2645" s="10" t="str">
        <f t="shared" si="660"/>
        <v>Quinones</v>
      </c>
      <c r="T2645" s="10" t="str">
        <f t="shared" si="661"/>
        <v>Mrs</v>
      </c>
      <c r="U2645" s="10" t="str">
        <f t="shared" si="662"/>
        <v>F</v>
      </c>
      <c r="V2645" s="10" t="str">
        <f t="shared" si="663"/>
        <v>90</v>
      </c>
      <c r="W2645" s="10" t="str">
        <f t="shared" si="664"/>
        <v>Lane Road</v>
      </c>
      <c r="X2645" s="10" t="str">
        <f t="shared" si="665"/>
        <v>ad</v>
      </c>
      <c r="Y2645" s="10" t="str">
        <f t="shared" si="666"/>
        <v>Lane Road</v>
      </c>
      <c r="Z2645" s="10" t="str">
        <f t="shared" si="667"/>
        <v>Maryport</v>
      </c>
      <c r="AA2645" s="10" t="str">
        <f t="shared" si="668"/>
        <v>WC</v>
      </c>
      <c r="AB2645" s="11" t="str">
        <f t="shared" si="669"/>
        <v>44131</v>
      </c>
      <c r="AC2645" s="10" t="str">
        <f t="shared" si="670"/>
        <v>2</v>
      </c>
      <c r="AD2645" s="10" t="str">
        <f t="shared" si="671"/>
        <v>A3</v>
      </c>
      <c r="AE2645" s="12" t="str">
        <f t="shared" si="672"/>
        <v/>
      </c>
    </row>
    <row r="2646" spans="1:31" x14ac:dyDescent="0.25">
      <c r="A2646" s="5">
        <v>2715</v>
      </c>
      <c r="B2646" s="6" t="s">
        <v>1808</v>
      </c>
      <c r="C2646" s="6" t="s">
        <v>1217</v>
      </c>
      <c r="D2646" s="6" t="s">
        <v>49</v>
      </c>
      <c r="E2646" s="6" t="s">
        <v>16</v>
      </c>
      <c r="F2646" s="6">
        <v>90</v>
      </c>
      <c r="G2646" s="6" t="s">
        <v>6852</v>
      </c>
      <c r="H2646" s="6" t="s">
        <v>6853</v>
      </c>
      <c r="I2646" s="6" t="s">
        <v>32</v>
      </c>
      <c r="J2646" s="7">
        <v>43721</v>
      </c>
      <c r="K2646" s="6">
        <v>69</v>
      </c>
      <c r="L2646" s="6" t="s">
        <v>39</v>
      </c>
      <c r="M2646" s="8"/>
      <c r="O2646">
        <f t="shared" si="673"/>
        <v>0</v>
      </c>
      <c r="Q2646" s="5" t="str">
        <f t="shared" si="658"/>
        <v>2715</v>
      </c>
      <c r="R2646" s="6" t="str">
        <f t="shared" si="659"/>
        <v>Eunice</v>
      </c>
      <c r="S2646" s="6" t="str">
        <f t="shared" si="660"/>
        <v>Short</v>
      </c>
      <c r="T2646" s="6" t="str">
        <f t="shared" si="661"/>
        <v>Miss</v>
      </c>
      <c r="U2646" s="6" t="str">
        <f t="shared" si="662"/>
        <v>F</v>
      </c>
      <c r="V2646" s="6" t="str">
        <f t="shared" si="663"/>
        <v>90</v>
      </c>
      <c r="W2646" s="6" t="str">
        <f t="shared" si="664"/>
        <v>Lanercost Gardens</v>
      </c>
      <c r="X2646" s="6" t="str">
        <f t="shared" si="665"/>
        <v>ns</v>
      </c>
      <c r="Y2646" s="6" t="str">
        <f t="shared" si="666"/>
        <v>Lanercost Gardens</v>
      </c>
      <c r="Z2646" s="6" t="str">
        <f t="shared" si="667"/>
        <v>Purfleet</v>
      </c>
      <c r="AA2646" s="6" t="str">
        <f t="shared" si="668"/>
        <v>WC</v>
      </c>
      <c r="AB2646" s="7" t="str">
        <f t="shared" si="669"/>
        <v>43721</v>
      </c>
      <c r="AC2646" s="6" t="str">
        <f t="shared" si="670"/>
        <v>69</v>
      </c>
      <c r="AD2646" s="6" t="str">
        <f t="shared" si="671"/>
        <v>C1</v>
      </c>
      <c r="AE2646" s="8" t="str">
        <f t="shared" si="672"/>
        <v/>
      </c>
    </row>
    <row r="2647" spans="1:31" x14ac:dyDescent="0.25">
      <c r="A2647" s="9">
        <v>2716</v>
      </c>
      <c r="B2647" s="10" t="s">
        <v>4997</v>
      </c>
      <c r="C2647" s="10" t="s">
        <v>59</v>
      </c>
      <c r="D2647" s="10" t="s">
        <v>28</v>
      </c>
      <c r="E2647" s="10" t="s">
        <v>29</v>
      </c>
      <c r="F2647" s="10">
        <v>30</v>
      </c>
      <c r="G2647" s="10" t="s">
        <v>6854</v>
      </c>
      <c r="H2647" s="10" t="s">
        <v>2059</v>
      </c>
      <c r="I2647" s="10" t="s">
        <v>1030</v>
      </c>
      <c r="J2647" s="11">
        <v>43684</v>
      </c>
      <c r="K2647" s="10">
        <v>62</v>
      </c>
      <c r="L2647" s="10" t="s">
        <v>44</v>
      </c>
      <c r="M2647" s="12"/>
      <c r="O2647">
        <f t="shared" si="673"/>
        <v>0</v>
      </c>
      <c r="Q2647" s="9" t="str">
        <f t="shared" si="658"/>
        <v>2716</v>
      </c>
      <c r="R2647" s="10" t="str">
        <f t="shared" si="659"/>
        <v>Bennett</v>
      </c>
      <c r="S2647" s="10" t="str">
        <f t="shared" si="660"/>
        <v>Vincent</v>
      </c>
      <c r="T2647" s="10" t="str">
        <f t="shared" si="661"/>
        <v>Mr</v>
      </c>
      <c r="U2647" s="10" t="str">
        <f t="shared" si="662"/>
        <v>M</v>
      </c>
      <c r="V2647" s="10" t="str">
        <f t="shared" si="663"/>
        <v>30</v>
      </c>
      <c r="W2647" s="10" t="str">
        <f t="shared" si="664"/>
        <v>Langdale Road</v>
      </c>
      <c r="X2647" s="10" t="str">
        <f t="shared" si="665"/>
        <v>ad</v>
      </c>
      <c r="Y2647" s="10" t="str">
        <f t="shared" si="666"/>
        <v>Langdale Road</v>
      </c>
      <c r="Z2647" s="10" t="str">
        <f t="shared" si="667"/>
        <v>Beaumaris</v>
      </c>
      <c r="AA2647" s="10" t="str">
        <f t="shared" si="668"/>
        <v>DT</v>
      </c>
      <c r="AB2647" s="11" t="str">
        <f t="shared" si="669"/>
        <v>43684</v>
      </c>
      <c r="AC2647" s="10" t="str">
        <f t="shared" si="670"/>
        <v>62</v>
      </c>
      <c r="AD2647" s="10" t="str">
        <f t="shared" si="671"/>
        <v>D</v>
      </c>
      <c r="AE2647" s="12" t="str">
        <f t="shared" si="672"/>
        <v/>
      </c>
    </row>
    <row r="2648" spans="1:31" x14ac:dyDescent="0.25">
      <c r="A2648" s="5">
        <v>2717</v>
      </c>
      <c r="B2648" s="6" t="s">
        <v>6855</v>
      </c>
      <c r="C2648" s="6" t="s">
        <v>1096</v>
      </c>
      <c r="D2648" s="6" t="s">
        <v>28</v>
      </c>
      <c r="E2648" s="6" t="s">
        <v>29</v>
      </c>
      <c r="F2648" s="6">
        <v>90</v>
      </c>
      <c r="G2648" s="6" t="s">
        <v>6856</v>
      </c>
      <c r="H2648" s="6" t="s">
        <v>734</v>
      </c>
      <c r="I2648" s="6" t="s">
        <v>38</v>
      </c>
      <c r="J2648" s="7">
        <v>44308</v>
      </c>
      <c r="K2648" s="6">
        <v>96</v>
      </c>
      <c r="L2648" s="6" t="s">
        <v>52</v>
      </c>
      <c r="M2648" s="8"/>
      <c r="O2648">
        <f t="shared" si="673"/>
        <v>0</v>
      </c>
      <c r="Q2648" s="5" t="str">
        <f t="shared" si="658"/>
        <v>2717</v>
      </c>
      <c r="R2648" s="6" t="str">
        <f t="shared" si="659"/>
        <v>Ian</v>
      </c>
      <c r="S2648" s="6" t="str">
        <f t="shared" si="660"/>
        <v>Dennison</v>
      </c>
      <c r="T2648" s="6" t="str">
        <f t="shared" si="661"/>
        <v>Mr</v>
      </c>
      <c r="U2648" s="6" t="str">
        <f t="shared" si="662"/>
        <v>M</v>
      </c>
      <c r="V2648" s="6" t="str">
        <f t="shared" si="663"/>
        <v>90</v>
      </c>
      <c r="W2648" s="6" t="str">
        <f t="shared" si="664"/>
        <v>Langdale Villas</v>
      </c>
      <c r="X2648" s="6" t="str">
        <f t="shared" si="665"/>
        <v>as</v>
      </c>
      <c r="Y2648" s="6" t="str">
        <f t="shared" si="666"/>
        <v>Langdale Villas</v>
      </c>
      <c r="Z2648" s="6" t="str">
        <f t="shared" si="667"/>
        <v>Dolgellau</v>
      </c>
      <c r="AA2648" s="6" t="str">
        <f t="shared" si="668"/>
        <v>RM</v>
      </c>
      <c r="AB2648" s="7" t="str">
        <f t="shared" si="669"/>
        <v>44308</v>
      </c>
      <c r="AC2648" s="6" t="str">
        <f t="shared" si="670"/>
        <v>96</v>
      </c>
      <c r="AD2648" s="6" t="str">
        <f t="shared" si="671"/>
        <v>A1</v>
      </c>
      <c r="AE2648" s="8" t="str">
        <f t="shared" si="672"/>
        <v/>
      </c>
    </row>
    <row r="2649" spans="1:31" x14ac:dyDescent="0.25">
      <c r="A2649" s="9">
        <v>2718</v>
      </c>
      <c r="B2649" s="10" t="s">
        <v>6857</v>
      </c>
      <c r="C2649" s="10" t="s">
        <v>5196</v>
      </c>
      <c r="D2649" s="10" t="s">
        <v>49</v>
      </c>
      <c r="E2649" s="10" t="s">
        <v>16</v>
      </c>
      <c r="F2649" s="10">
        <v>30</v>
      </c>
      <c r="G2649" s="10" t="s">
        <v>6858</v>
      </c>
      <c r="H2649" s="10" t="s">
        <v>3546</v>
      </c>
      <c r="I2649" s="10" t="s">
        <v>32</v>
      </c>
      <c r="J2649" s="11">
        <v>43753</v>
      </c>
      <c r="K2649" s="10">
        <v>7</v>
      </c>
      <c r="L2649" s="10" t="s">
        <v>99</v>
      </c>
      <c r="M2649" s="12"/>
      <c r="O2649">
        <f t="shared" si="673"/>
        <v>0</v>
      </c>
      <c r="Q2649" s="9" t="str">
        <f t="shared" si="658"/>
        <v>2718</v>
      </c>
      <c r="R2649" s="10" t="str">
        <f t="shared" si="659"/>
        <v>Karen</v>
      </c>
      <c r="S2649" s="10" t="str">
        <f t="shared" si="660"/>
        <v>Ortega</v>
      </c>
      <c r="T2649" s="10" t="str">
        <f t="shared" si="661"/>
        <v>Miss</v>
      </c>
      <c r="U2649" s="10" t="str">
        <f t="shared" si="662"/>
        <v>F</v>
      </c>
      <c r="V2649" s="10" t="str">
        <f t="shared" si="663"/>
        <v>30</v>
      </c>
      <c r="W2649" s="10" t="str">
        <f t="shared" si="664"/>
        <v>Langdon Road</v>
      </c>
      <c r="X2649" s="10" t="str">
        <f t="shared" si="665"/>
        <v>ad</v>
      </c>
      <c r="Y2649" s="10" t="str">
        <f t="shared" si="666"/>
        <v>Langdon Road</v>
      </c>
      <c r="Z2649" s="10" t="str">
        <f t="shared" si="667"/>
        <v>Wantage</v>
      </c>
      <c r="AA2649" s="10" t="str">
        <f t="shared" si="668"/>
        <v>WC</v>
      </c>
      <c r="AB2649" s="11" t="str">
        <f t="shared" si="669"/>
        <v>43753</v>
      </c>
      <c r="AC2649" s="10" t="str">
        <f t="shared" si="670"/>
        <v>7</v>
      </c>
      <c r="AD2649" s="10" t="str">
        <f t="shared" si="671"/>
        <v>E</v>
      </c>
      <c r="AE2649" s="12" t="str">
        <f t="shared" si="672"/>
        <v/>
      </c>
    </row>
    <row r="2650" spans="1:31" x14ac:dyDescent="0.25">
      <c r="A2650" s="5">
        <v>2719</v>
      </c>
      <c r="B2650" s="6" t="s">
        <v>467</v>
      </c>
      <c r="C2650" s="6" t="s">
        <v>1748</v>
      </c>
      <c r="D2650" s="6" t="s">
        <v>28</v>
      </c>
      <c r="E2650" s="6" t="s">
        <v>29</v>
      </c>
      <c r="F2650" s="6">
        <v>60</v>
      </c>
      <c r="G2650" s="6" t="s">
        <v>6859</v>
      </c>
      <c r="H2650" s="6" t="s">
        <v>4189</v>
      </c>
      <c r="I2650" s="6" t="s">
        <v>206</v>
      </c>
      <c r="J2650" s="7">
        <v>44315</v>
      </c>
      <c r="K2650" s="6">
        <v>55</v>
      </c>
      <c r="L2650" s="6" t="s">
        <v>68</v>
      </c>
      <c r="M2650" s="8"/>
      <c r="O2650">
        <f t="shared" si="673"/>
        <v>0</v>
      </c>
      <c r="Q2650" s="5" t="str">
        <f t="shared" si="658"/>
        <v>2719</v>
      </c>
      <c r="R2650" s="6" t="str">
        <f t="shared" si="659"/>
        <v>Raphael</v>
      </c>
      <c r="S2650" s="6" t="str">
        <f t="shared" si="660"/>
        <v>Biggs</v>
      </c>
      <c r="T2650" s="6" t="str">
        <f t="shared" si="661"/>
        <v>Mr</v>
      </c>
      <c r="U2650" s="6" t="str">
        <f t="shared" si="662"/>
        <v>M</v>
      </c>
      <c r="V2650" s="6" t="str">
        <f t="shared" si="663"/>
        <v>60</v>
      </c>
      <c r="W2650" s="6" t="str">
        <f t="shared" si="664"/>
        <v>Langham Road</v>
      </c>
      <c r="X2650" s="6" t="str">
        <f t="shared" si="665"/>
        <v>ad</v>
      </c>
      <c r="Y2650" s="6" t="str">
        <f t="shared" si="666"/>
        <v>Langham Road</v>
      </c>
      <c r="Z2650" s="6" t="str">
        <f t="shared" si="667"/>
        <v>Chipping Norton</v>
      </c>
      <c r="AA2650" s="6" t="str">
        <f t="shared" si="668"/>
        <v>DH</v>
      </c>
      <c r="AB2650" s="7" t="str">
        <f t="shared" si="669"/>
        <v>44315</v>
      </c>
      <c r="AC2650" s="6" t="str">
        <f t="shared" si="670"/>
        <v>55</v>
      </c>
      <c r="AD2650" s="6" t="str">
        <f t="shared" si="671"/>
        <v>A2</v>
      </c>
      <c r="AE2650" s="8" t="str">
        <f t="shared" si="672"/>
        <v/>
      </c>
    </row>
    <row r="2651" spans="1:31" x14ac:dyDescent="0.25">
      <c r="A2651" s="9">
        <v>2720</v>
      </c>
      <c r="B2651" s="10" t="s">
        <v>5588</v>
      </c>
      <c r="C2651" s="10" t="s">
        <v>649</v>
      </c>
      <c r="D2651" s="10" t="s">
        <v>15</v>
      </c>
      <c r="E2651" s="10" t="s">
        <v>16</v>
      </c>
      <c r="F2651" s="10">
        <v>60</v>
      </c>
      <c r="G2651" s="10" t="s">
        <v>6860</v>
      </c>
      <c r="H2651" s="10" t="s">
        <v>1903</v>
      </c>
      <c r="I2651" s="10" t="s">
        <v>32</v>
      </c>
      <c r="J2651" s="11">
        <v>44453</v>
      </c>
      <c r="K2651" s="10">
        <v>9</v>
      </c>
      <c r="L2651" s="10" t="s">
        <v>20</v>
      </c>
      <c r="M2651" s="12"/>
      <c r="O2651">
        <f t="shared" si="673"/>
        <v>0</v>
      </c>
      <c r="Q2651" s="9" t="str">
        <f t="shared" si="658"/>
        <v>2720</v>
      </c>
      <c r="R2651" s="10" t="str">
        <f t="shared" si="659"/>
        <v>Alia</v>
      </c>
      <c r="S2651" s="10" t="str">
        <f t="shared" si="660"/>
        <v>Barton</v>
      </c>
      <c r="T2651" s="10" t="str">
        <f t="shared" si="661"/>
        <v>Mrs</v>
      </c>
      <c r="U2651" s="10" t="str">
        <f t="shared" si="662"/>
        <v>F</v>
      </c>
      <c r="V2651" s="10" t="str">
        <f t="shared" si="663"/>
        <v>60</v>
      </c>
      <c r="W2651" s="10" t="str">
        <f t="shared" si="664"/>
        <v>Langhedge Lane</v>
      </c>
      <c r="X2651" s="10" t="str">
        <f t="shared" si="665"/>
        <v>ne</v>
      </c>
      <c r="Y2651" s="10" t="str">
        <f t="shared" si="666"/>
        <v>Langhedge Lane</v>
      </c>
      <c r="Z2651" s="10" t="str">
        <f t="shared" si="667"/>
        <v>Roslin</v>
      </c>
      <c r="AA2651" s="10" t="str">
        <f t="shared" si="668"/>
        <v>WC</v>
      </c>
      <c r="AB2651" s="11" t="str">
        <f t="shared" si="669"/>
        <v>44453</v>
      </c>
      <c r="AC2651" s="10" t="str">
        <f t="shared" si="670"/>
        <v>9</v>
      </c>
      <c r="AD2651" s="10" t="str">
        <f t="shared" si="671"/>
        <v>B</v>
      </c>
      <c r="AE2651" s="12" t="str">
        <f t="shared" si="672"/>
        <v/>
      </c>
    </row>
    <row r="2652" spans="1:31" x14ac:dyDescent="0.25">
      <c r="A2652" s="5">
        <v>2721</v>
      </c>
      <c r="B2652" s="6" t="s">
        <v>6054</v>
      </c>
      <c r="C2652" s="6" t="s">
        <v>6861</v>
      </c>
      <c r="D2652" s="6" t="s">
        <v>28</v>
      </c>
      <c r="E2652" s="6" t="s">
        <v>29</v>
      </c>
      <c r="F2652" s="6">
        <v>90</v>
      </c>
      <c r="G2652" s="6" t="s">
        <v>4794</v>
      </c>
      <c r="H2652" s="6" t="s">
        <v>1271</v>
      </c>
      <c r="I2652" s="6" t="s">
        <v>32</v>
      </c>
      <c r="J2652" s="7">
        <v>44298</v>
      </c>
      <c r="K2652" s="6">
        <v>56</v>
      </c>
      <c r="L2652" s="6" t="s">
        <v>20</v>
      </c>
      <c r="M2652" s="8"/>
      <c r="O2652">
        <f t="shared" si="673"/>
        <v>0</v>
      </c>
      <c r="Q2652" s="5" t="str">
        <f t="shared" si="658"/>
        <v>2721</v>
      </c>
      <c r="R2652" s="6" t="str">
        <f t="shared" si="659"/>
        <v>Jerald</v>
      </c>
      <c r="S2652" s="6" t="str">
        <f t="shared" si="660"/>
        <v>Roth</v>
      </c>
      <c r="T2652" s="6" t="str">
        <f t="shared" si="661"/>
        <v>Mr</v>
      </c>
      <c r="U2652" s="6" t="str">
        <f t="shared" si="662"/>
        <v>M</v>
      </c>
      <c r="V2652" s="6" t="str">
        <f t="shared" si="663"/>
        <v>90</v>
      </c>
      <c r="W2652" s="6" t="str">
        <f t="shared" si="664"/>
        <v>Langley</v>
      </c>
      <c r="X2652" s="6" t="str">
        <f t="shared" si="665"/>
        <v>ey</v>
      </c>
      <c r="Y2652" s="6" t="str">
        <f t="shared" si="666"/>
        <v>Langley</v>
      </c>
      <c r="Z2652" s="6" t="str">
        <f t="shared" si="667"/>
        <v>Wigston</v>
      </c>
      <c r="AA2652" s="6" t="str">
        <f t="shared" si="668"/>
        <v>WC</v>
      </c>
      <c r="AB2652" s="7" t="str">
        <f t="shared" si="669"/>
        <v>44298</v>
      </c>
      <c r="AC2652" s="6" t="str">
        <f t="shared" si="670"/>
        <v>56</v>
      </c>
      <c r="AD2652" s="6" t="str">
        <f t="shared" si="671"/>
        <v>B</v>
      </c>
      <c r="AE2652" s="8" t="str">
        <f t="shared" si="672"/>
        <v/>
      </c>
    </row>
    <row r="2653" spans="1:31" x14ac:dyDescent="0.25">
      <c r="A2653" s="9">
        <v>2722</v>
      </c>
      <c r="B2653" s="10" t="s">
        <v>6862</v>
      </c>
      <c r="C2653" s="10" t="s">
        <v>6863</v>
      </c>
      <c r="D2653" s="10" t="s">
        <v>49</v>
      </c>
      <c r="E2653" s="10" t="s">
        <v>16</v>
      </c>
      <c r="F2653" s="10">
        <v>90</v>
      </c>
      <c r="G2653" s="10" t="s">
        <v>6864</v>
      </c>
      <c r="H2653" s="10" t="s">
        <v>2255</v>
      </c>
      <c r="I2653" s="10" t="s">
        <v>1078</v>
      </c>
      <c r="J2653" s="11">
        <v>44081</v>
      </c>
      <c r="K2653" s="10">
        <v>6</v>
      </c>
      <c r="L2653" s="10" t="s">
        <v>62</v>
      </c>
      <c r="M2653" s="12"/>
      <c r="O2653">
        <f t="shared" si="673"/>
        <v>0</v>
      </c>
      <c r="Q2653" s="9" t="str">
        <f t="shared" si="658"/>
        <v>2722</v>
      </c>
      <c r="R2653" s="10" t="str">
        <f t="shared" si="659"/>
        <v>Rebeca</v>
      </c>
      <c r="S2653" s="10" t="str">
        <f t="shared" si="660"/>
        <v>Evans</v>
      </c>
      <c r="T2653" s="10" t="str">
        <f t="shared" si="661"/>
        <v>Miss</v>
      </c>
      <c r="U2653" s="10" t="str">
        <f t="shared" si="662"/>
        <v>F</v>
      </c>
      <c r="V2653" s="10" t="str">
        <f t="shared" si="663"/>
        <v>90</v>
      </c>
      <c r="W2653" s="10" t="str">
        <f t="shared" si="664"/>
        <v>Langley Road</v>
      </c>
      <c r="X2653" s="10" t="str">
        <f t="shared" si="665"/>
        <v>ad</v>
      </c>
      <c r="Y2653" s="10" t="str">
        <f t="shared" si="666"/>
        <v>Langley Road</v>
      </c>
      <c r="Z2653" s="10" t="str">
        <f t="shared" si="667"/>
        <v>Bridge Of Weir</v>
      </c>
      <c r="AA2653" s="10" t="str">
        <f t="shared" si="668"/>
        <v>LD</v>
      </c>
      <c r="AB2653" s="11" t="str">
        <f t="shared" si="669"/>
        <v>44081</v>
      </c>
      <c r="AC2653" s="10" t="str">
        <f t="shared" si="670"/>
        <v>6</v>
      </c>
      <c r="AD2653" s="10" t="str">
        <f t="shared" si="671"/>
        <v>C4</v>
      </c>
      <c r="AE2653" s="12" t="str">
        <f t="shared" si="672"/>
        <v/>
      </c>
    </row>
    <row r="2654" spans="1:31" x14ac:dyDescent="0.25">
      <c r="A2654" s="5">
        <v>2723</v>
      </c>
      <c r="B2654" s="6" t="s">
        <v>6865</v>
      </c>
      <c r="C2654" s="6" t="s">
        <v>4034</v>
      </c>
      <c r="D2654" s="6" t="s">
        <v>15</v>
      </c>
      <c r="E2654" s="6" t="s">
        <v>16</v>
      </c>
      <c r="F2654" s="6">
        <v>60</v>
      </c>
      <c r="G2654" s="6" t="s">
        <v>6866</v>
      </c>
      <c r="H2654" s="6" t="s">
        <v>611</v>
      </c>
      <c r="I2654" s="6" t="s">
        <v>32</v>
      </c>
      <c r="J2654" s="7">
        <v>43894</v>
      </c>
      <c r="K2654" s="6">
        <v>8</v>
      </c>
      <c r="L2654" s="6" t="s">
        <v>157</v>
      </c>
      <c r="M2654" s="8"/>
      <c r="O2654">
        <f t="shared" si="673"/>
        <v>0</v>
      </c>
      <c r="Q2654" s="5" t="str">
        <f t="shared" si="658"/>
        <v>2723</v>
      </c>
      <c r="R2654" s="6" t="str">
        <f t="shared" si="659"/>
        <v>Janey</v>
      </c>
      <c r="S2654" s="6" t="str">
        <f t="shared" si="660"/>
        <v>Ackerman</v>
      </c>
      <c r="T2654" s="6" t="str">
        <f t="shared" si="661"/>
        <v>Mrs</v>
      </c>
      <c r="U2654" s="6" t="str">
        <f t="shared" si="662"/>
        <v>F</v>
      </c>
      <c r="V2654" s="6" t="str">
        <f t="shared" si="663"/>
        <v>60</v>
      </c>
      <c r="W2654" s="6" t="str">
        <f t="shared" si="664"/>
        <v>Langton Rise</v>
      </c>
      <c r="X2654" s="6" t="str">
        <f t="shared" si="665"/>
        <v>se</v>
      </c>
      <c r="Y2654" s="6" t="str">
        <f t="shared" si="666"/>
        <v>Langton Rise</v>
      </c>
      <c r="Z2654" s="6" t="str">
        <f t="shared" si="667"/>
        <v>Seahouses</v>
      </c>
      <c r="AA2654" s="6" t="str">
        <f t="shared" si="668"/>
        <v>WC</v>
      </c>
      <c r="AB2654" s="7" t="str">
        <f t="shared" si="669"/>
        <v>43894</v>
      </c>
      <c r="AC2654" s="6" t="str">
        <f t="shared" si="670"/>
        <v>8</v>
      </c>
      <c r="AD2654" s="6" t="str">
        <f t="shared" si="671"/>
        <v>C3</v>
      </c>
      <c r="AE2654" s="8" t="str">
        <f t="shared" si="672"/>
        <v/>
      </c>
    </row>
    <row r="2655" spans="1:31" x14ac:dyDescent="0.25">
      <c r="A2655" s="9">
        <v>2724</v>
      </c>
      <c r="B2655" s="10" t="s">
        <v>6867</v>
      </c>
      <c r="C2655" s="10" t="s">
        <v>4739</v>
      </c>
      <c r="D2655" s="10" t="s">
        <v>15</v>
      </c>
      <c r="E2655" s="10" t="s">
        <v>16</v>
      </c>
      <c r="F2655" s="10">
        <v>60</v>
      </c>
      <c r="G2655" s="10" t="s">
        <v>6868</v>
      </c>
      <c r="H2655" s="10" t="s">
        <v>996</v>
      </c>
      <c r="I2655" s="10" t="s">
        <v>32</v>
      </c>
      <c r="J2655" s="11">
        <v>43588</v>
      </c>
      <c r="K2655" s="10">
        <v>13</v>
      </c>
      <c r="L2655" s="10" t="s">
        <v>68</v>
      </c>
      <c r="M2655" s="12"/>
      <c r="O2655">
        <f t="shared" si="673"/>
        <v>0</v>
      </c>
      <c r="Q2655" s="9" t="str">
        <f t="shared" si="658"/>
        <v>2724</v>
      </c>
      <c r="R2655" s="10" t="str">
        <f t="shared" si="659"/>
        <v>Kayce</v>
      </c>
      <c r="S2655" s="10" t="str">
        <f t="shared" si="660"/>
        <v>Ramey</v>
      </c>
      <c r="T2655" s="10" t="str">
        <f t="shared" si="661"/>
        <v>Mrs</v>
      </c>
      <c r="U2655" s="10" t="str">
        <f t="shared" si="662"/>
        <v>F</v>
      </c>
      <c r="V2655" s="10" t="str">
        <f t="shared" si="663"/>
        <v>60</v>
      </c>
      <c r="W2655" s="10" t="str">
        <f t="shared" si="664"/>
        <v>Langton Way</v>
      </c>
      <c r="X2655" s="10" t="str">
        <f t="shared" si="665"/>
        <v>ay</v>
      </c>
      <c r="Y2655" s="10" t="str">
        <f t="shared" si="666"/>
        <v>Langton Way</v>
      </c>
      <c r="Z2655" s="10" t="str">
        <f t="shared" si="667"/>
        <v>Oswestry</v>
      </c>
      <c r="AA2655" s="10" t="str">
        <f t="shared" si="668"/>
        <v>WC</v>
      </c>
      <c r="AB2655" s="11" t="str">
        <f t="shared" si="669"/>
        <v>43588</v>
      </c>
      <c r="AC2655" s="10" t="str">
        <f t="shared" si="670"/>
        <v>13</v>
      </c>
      <c r="AD2655" s="10" t="str">
        <f t="shared" si="671"/>
        <v>A2</v>
      </c>
      <c r="AE2655" s="12" t="str">
        <f t="shared" si="672"/>
        <v/>
      </c>
    </row>
    <row r="2656" spans="1:31" x14ac:dyDescent="0.25">
      <c r="A2656" s="5">
        <v>2725</v>
      </c>
      <c r="B2656" s="6" t="s">
        <v>6869</v>
      </c>
      <c r="C2656" s="6" t="s">
        <v>3191</v>
      </c>
      <c r="D2656" s="6" t="s">
        <v>41</v>
      </c>
      <c r="E2656" s="6" t="s">
        <v>16</v>
      </c>
      <c r="F2656" s="6">
        <v>30</v>
      </c>
      <c r="G2656" s="6" t="s">
        <v>6870</v>
      </c>
      <c r="H2656" s="6" t="s">
        <v>6524</v>
      </c>
      <c r="I2656" s="6" t="s">
        <v>176</v>
      </c>
      <c r="J2656" s="7">
        <v>44346</v>
      </c>
      <c r="K2656" s="6">
        <v>89</v>
      </c>
      <c r="L2656" s="6" t="s">
        <v>52</v>
      </c>
      <c r="M2656" s="8"/>
      <c r="O2656">
        <f t="shared" si="673"/>
        <v>0</v>
      </c>
      <c r="Q2656" s="5" t="str">
        <f t="shared" si="658"/>
        <v>2725</v>
      </c>
      <c r="R2656" s="6" t="str">
        <f t="shared" si="659"/>
        <v>Shavon</v>
      </c>
      <c r="S2656" s="6" t="str">
        <f t="shared" si="660"/>
        <v>Snyder</v>
      </c>
      <c r="T2656" s="6" t="str">
        <f t="shared" si="661"/>
        <v>Ms</v>
      </c>
      <c r="U2656" s="6" t="str">
        <f t="shared" si="662"/>
        <v>F</v>
      </c>
      <c r="V2656" s="6" t="str">
        <f t="shared" si="663"/>
        <v>30</v>
      </c>
      <c r="W2656" s="6" t="str">
        <f t="shared" si="664"/>
        <v>Lansbury Gardens</v>
      </c>
      <c r="X2656" s="6" t="str">
        <f t="shared" si="665"/>
        <v>ns</v>
      </c>
      <c r="Y2656" s="6" t="str">
        <f t="shared" si="666"/>
        <v>Lansbury Gardens</v>
      </c>
      <c r="Z2656" s="6" t="str">
        <f t="shared" si="667"/>
        <v>Cradley Heath</v>
      </c>
      <c r="AA2656" s="6" t="str">
        <f t="shared" si="668"/>
        <v>CW</v>
      </c>
      <c r="AB2656" s="7" t="str">
        <f t="shared" si="669"/>
        <v>44346</v>
      </c>
      <c r="AC2656" s="6" t="str">
        <f t="shared" si="670"/>
        <v>89</v>
      </c>
      <c r="AD2656" s="6" t="str">
        <f t="shared" si="671"/>
        <v>A1</v>
      </c>
      <c r="AE2656" s="8" t="str">
        <f t="shared" si="672"/>
        <v/>
      </c>
    </row>
    <row r="2657" spans="1:31" x14ac:dyDescent="0.25">
      <c r="A2657" s="9">
        <v>2726</v>
      </c>
      <c r="B2657" s="10" t="s">
        <v>1974</v>
      </c>
      <c r="C2657" s="10" t="s">
        <v>1296</v>
      </c>
      <c r="D2657" s="10" t="s">
        <v>28</v>
      </c>
      <c r="E2657" s="10" t="s">
        <v>29</v>
      </c>
      <c r="F2657" s="10">
        <v>60</v>
      </c>
      <c r="G2657" s="10" t="s">
        <v>6871</v>
      </c>
      <c r="H2657" s="10" t="s">
        <v>4836</v>
      </c>
      <c r="I2657" s="10" t="s">
        <v>176</v>
      </c>
      <c r="J2657" s="11">
        <v>44292</v>
      </c>
      <c r="K2657" s="10">
        <v>21</v>
      </c>
      <c r="L2657" s="10" t="s">
        <v>68</v>
      </c>
      <c r="M2657" s="12"/>
      <c r="O2657">
        <f t="shared" si="673"/>
        <v>0</v>
      </c>
      <c r="Q2657" s="9" t="str">
        <f t="shared" si="658"/>
        <v>2726</v>
      </c>
      <c r="R2657" s="10" t="str">
        <f t="shared" si="659"/>
        <v>Neville</v>
      </c>
      <c r="S2657" s="10" t="str">
        <f t="shared" si="660"/>
        <v>Berg</v>
      </c>
      <c r="T2657" s="10" t="str">
        <f t="shared" si="661"/>
        <v>Mr</v>
      </c>
      <c r="U2657" s="10" t="str">
        <f t="shared" si="662"/>
        <v>M</v>
      </c>
      <c r="V2657" s="10" t="str">
        <f t="shared" si="663"/>
        <v>60</v>
      </c>
      <c r="W2657" s="10" t="str">
        <f t="shared" si="664"/>
        <v>Lanscombe Walk</v>
      </c>
      <c r="X2657" s="10" t="str">
        <f t="shared" si="665"/>
        <v>lk</v>
      </c>
      <c r="Y2657" s="10" t="str">
        <f t="shared" si="666"/>
        <v>Lanscombe Walk</v>
      </c>
      <c r="Z2657" s="10" t="str">
        <f t="shared" si="667"/>
        <v>Cornwall</v>
      </c>
      <c r="AA2657" s="10" t="str">
        <f t="shared" si="668"/>
        <v>CW</v>
      </c>
      <c r="AB2657" s="11" t="str">
        <f t="shared" si="669"/>
        <v>44292</v>
      </c>
      <c r="AC2657" s="10" t="str">
        <f t="shared" si="670"/>
        <v>21</v>
      </c>
      <c r="AD2657" s="10" t="str">
        <f t="shared" si="671"/>
        <v>A2</v>
      </c>
      <c r="AE2657" s="12" t="str">
        <f t="shared" si="672"/>
        <v/>
      </c>
    </row>
    <row r="2658" spans="1:31" x14ac:dyDescent="0.25">
      <c r="A2658" s="5">
        <v>2727</v>
      </c>
      <c r="B2658" s="6" t="s">
        <v>6872</v>
      </c>
      <c r="C2658" s="6" t="s">
        <v>5137</v>
      </c>
      <c r="D2658" s="6" t="s">
        <v>28</v>
      </c>
      <c r="E2658" s="6" t="s">
        <v>29</v>
      </c>
      <c r="F2658" s="6">
        <v>30</v>
      </c>
      <c r="G2658" s="6" t="s">
        <v>6873</v>
      </c>
      <c r="H2658" s="6" t="s">
        <v>1000</v>
      </c>
      <c r="I2658" s="6" t="s">
        <v>176</v>
      </c>
      <c r="J2658" s="7">
        <v>43936</v>
      </c>
      <c r="K2658" s="6">
        <v>51</v>
      </c>
      <c r="L2658" s="6" t="s">
        <v>33</v>
      </c>
      <c r="M2658" s="8"/>
      <c r="O2658">
        <f t="shared" si="673"/>
        <v>0</v>
      </c>
      <c r="Q2658" s="5" t="str">
        <f t="shared" si="658"/>
        <v>2727</v>
      </c>
      <c r="R2658" s="6" t="str">
        <f t="shared" si="659"/>
        <v>Troy</v>
      </c>
      <c r="S2658" s="6" t="str">
        <f t="shared" si="660"/>
        <v>Ryan</v>
      </c>
      <c r="T2658" s="6" t="str">
        <f t="shared" si="661"/>
        <v>Mr</v>
      </c>
      <c r="U2658" s="6" t="str">
        <f t="shared" si="662"/>
        <v>M</v>
      </c>
      <c r="V2658" s="6" t="str">
        <f t="shared" si="663"/>
        <v>30</v>
      </c>
      <c r="W2658" s="6" t="str">
        <f t="shared" si="664"/>
        <v>Lansdale Villas</v>
      </c>
      <c r="X2658" s="6" t="str">
        <f t="shared" si="665"/>
        <v>as</v>
      </c>
      <c r="Y2658" s="6" t="str">
        <f t="shared" si="666"/>
        <v>Lansdale Villas</v>
      </c>
      <c r="Z2658" s="6" t="str">
        <f t="shared" si="667"/>
        <v>County Antrim</v>
      </c>
      <c r="AA2658" s="6" t="str">
        <f t="shared" si="668"/>
        <v>CW</v>
      </c>
      <c r="AB2658" s="7" t="str">
        <f t="shared" si="669"/>
        <v>43936</v>
      </c>
      <c r="AC2658" s="6" t="str">
        <f t="shared" si="670"/>
        <v>51</v>
      </c>
      <c r="AD2658" s="6" t="str">
        <f t="shared" si="671"/>
        <v>A3</v>
      </c>
      <c r="AE2658" s="8" t="str">
        <f t="shared" si="672"/>
        <v/>
      </c>
    </row>
    <row r="2659" spans="1:31" x14ac:dyDescent="0.25">
      <c r="A2659" s="9">
        <v>2728</v>
      </c>
      <c r="B2659" s="10" t="s">
        <v>1038</v>
      </c>
      <c r="C2659" s="10" t="s">
        <v>1177</v>
      </c>
      <c r="D2659" s="10" t="s">
        <v>49</v>
      </c>
      <c r="E2659" s="10" t="s">
        <v>16</v>
      </c>
      <c r="F2659" s="10">
        <v>30</v>
      </c>
      <c r="G2659" s="10" t="s">
        <v>6874</v>
      </c>
      <c r="H2659" s="10" t="s">
        <v>4087</v>
      </c>
      <c r="I2659" s="10" t="s">
        <v>291</v>
      </c>
      <c r="J2659" s="11">
        <v>44364</v>
      </c>
      <c r="K2659" s="10">
        <v>102</v>
      </c>
      <c r="L2659" s="10" t="s">
        <v>62</v>
      </c>
      <c r="M2659" s="12"/>
      <c r="O2659">
        <f t="shared" si="673"/>
        <v>0</v>
      </c>
      <c r="Q2659" s="9" t="str">
        <f t="shared" si="658"/>
        <v>2728</v>
      </c>
      <c r="R2659" s="10" t="str">
        <f t="shared" si="659"/>
        <v>Chasity</v>
      </c>
      <c r="S2659" s="10" t="str">
        <f t="shared" si="660"/>
        <v>Jimenez</v>
      </c>
      <c r="T2659" s="10" t="str">
        <f t="shared" si="661"/>
        <v>Miss</v>
      </c>
      <c r="U2659" s="10" t="str">
        <f t="shared" si="662"/>
        <v>F</v>
      </c>
      <c r="V2659" s="10" t="str">
        <f t="shared" si="663"/>
        <v>30</v>
      </c>
      <c r="W2659" s="10" t="str">
        <f t="shared" si="664"/>
        <v>Lansdowne Gardens</v>
      </c>
      <c r="X2659" s="10" t="str">
        <f t="shared" si="665"/>
        <v>ns</v>
      </c>
      <c r="Y2659" s="10" t="str">
        <f t="shared" si="666"/>
        <v>Lansdowne Gardens</v>
      </c>
      <c r="Z2659" s="10" t="str">
        <f t="shared" si="667"/>
        <v>Kirkby Stephen</v>
      </c>
      <c r="AA2659" s="10" t="str">
        <f t="shared" si="668"/>
        <v>HS</v>
      </c>
      <c r="AB2659" s="11" t="str">
        <f t="shared" si="669"/>
        <v>44364</v>
      </c>
      <c r="AC2659" s="10" t="str">
        <f t="shared" si="670"/>
        <v>102</v>
      </c>
      <c r="AD2659" s="10" t="str">
        <f t="shared" si="671"/>
        <v>C4</v>
      </c>
      <c r="AE2659" s="12" t="str">
        <f t="shared" si="672"/>
        <v/>
      </c>
    </row>
    <row r="2660" spans="1:31" x14ac:dyDescent="0.25">
      <c r="A2660" s="5">
        <v>2729</v>
      </c>
      <c r="B2660" s="6" t="s">
        <v>6875</v>
      </c>
      <c r="C2660" s="6" t="s">
        <v>2935</v>
      </c>
      <c r="D2660" s="6" t="s">
        <v>15</v>
      </c>
      <c r="E2660" s="6" t="s">
        <v>16</v>
      </c>
      <c r="F2660" s="6">
        <v>90</v>
      </c>
      <c r="G2660" s="6" t="s">
        <v>6876</v>
      </c>
      <c r="H2660" s="6" t="s">
        <v>2123</v>
      </c>
      <c r="I2660" s="6" t="s">
        <v>32</v>
      </c>
      <c r="J2660" s="7">
        <v>43742</v>
      </c>
      <c r="K2660" s="6">
        <v>29</v>
      </c>
      <c r="L2660" s="6" t="s">
        <v>52</v>
      </c>
      <c r="M2660" s="8"/>
      <c r="O2660">
        <f t="shared" si="673"/>
        <v>0</v>
      </c>
      <c r="Q2660" s="5" t="str">
        <f t="shared" si="658"/>
        <v>2729</v>
      </c>
      <c r="R2660" s="6" t="str">
        <f t="shared" si="659"/>
        <v>Asley</v>
      </c>
      <c r="S2660" s="6" t="str">
        <f t="shared" si="660"/>
        <v>Flint</v>
      </c>
      <c r="T2660" s="6" t="str">
        <f t="shared" si="661"/>
        <v>Mrs</v>
      </c>
      <c r="U2660" s="6" t="str">
        <f t="shared" si="662"/>
        <v>F</v>
      </c>
      <c r="V2660" s="6" t="str">
        <f t="shared" si="663"/>
        <v>90</v>
      </c>
      <c r="W2660" s="6" t="str">
        <f t="shared" si="664"/>
        <v>Lansfield Terrace</v>
      </c>
      <c r="X2660" s="6" t="str">
        <f t="shared" si="665"/>
        <v>ce</v>
      </c>
      <c r="Y2660" s="6" t="str">
        <f t="shared" si="666"/>
        <v>Lansfield Terrace</v>
      </c>
      <c r="Z2660" s="6" t="str">
        <f t="shared" si="667"/>
        <v>Yarmouth</v>
      </c>
      <c r="AA2660" s="6" t="str">
        <f t="shared" si="668"/>
        <v>WC</v>
      </c>
      <c r="AB2660" s="7" t="str">
        <f t="shared" si="669"/>
        <v>43742</v>
      </c>
      <c r="AC2660" s="6" t="str">
        <f t="shared" si="670"/>
        <v>29</v>
      </c>
      <c r="AD2660" s="6" t="str">
        <f t="shared" si="671"/>
        <v>A1</v>
      </c>
      <c r="AE2660" s="8" t="str">
        <f t="shared" si="672"/>
        <v/>
      </c>
    </row>
    <row r="2661" spans="1:31" x14ac:dyDescent="0.25">
      <c r="A2661" s="9">
        <v>2730</v>
      </c>
      <c r="B2661" s="10" t="s">
        <v>2959</v>
      </c>
      <c r="C2661" s="10" t="s">
        <v>2299</v>
      </c>
      <c r="D2661" s="10" t="s">
        <v>15</v>
      </c>
      <c r="E2661" s="10" t="s">
        <v>16</v>
      </c>
      <c r="F2661" s="10">
        <v>90</v>
      </c>
      <c r="G2661" s="10" t="s">
        <v>6877</v>
      </c>
      <c r="H2661" s="10" t="s">
        <v>1201</v>
      </c>
      <c r="I2661" s="10" t="s">
        <v>291</v>
      </c>
      <c r="J2661" s="11">
        <v>43624</v>
      </c>
      <c r="K2661" s="10">
        <v>7</v>
      </c>
      <c r="L2661" s="10" t="s">
        <v>68</v>
      </c>
      <c r="M2661" s="12"/>
      <c r="O2661">
        <f t="shared" si="673"/>
        <v>0</v>
      </c>
      <c r="Q2661" s="9" t="str">
        <f t="shared" si="658"/>
        <v>2730</v>
      </c>
      <c r="R2661" s="10" t="str">
        <f t="shared" si="659"/>
        <v>Kymberly</v>
      </c>
      <c r="S2661" s="10" t="str">
        <f t="shared" si="660"/>
        <v>Manning</v>
      </c>
      <c r="T2661" s="10" t="str">
        <f t="shared" si="661"/>
        <v>Mrs</v>
      </c>
      <c r="U2661" s="10" t="str">
        <f t="shared" si="662"/>
        <v>F</v>
      </c>
      <c r="V2661" s="10" t="str">
        <f t="shared" si="663"/>
        <v>90</v>
      </c>
      <c r="W2661" s="10" t="str">
        <f t="shared" si="664"/>
        <v>Lant Place</v>
      </c>
      <c r="X2661" s="10" t="str">
        <f t="shared" si="665"/>
        <v>ce</v>
      </c>
      <c r="Y2661" s="10" t="str">
        <f t="shared" si="666"/>
        <v>Lant Place</v>
      </c>
      <c r="Z2661" s="10" t="str">
        <f t="shared" si="667"/>
        <v>Lancashire</v>
      </c>
      <c r="AA2661" s="10" t="str">
        <f t="shared" si="668"/>
        <v>HS</v>
      </c>
      <c r="AB2661" s="11" t="str">
        <f t="shared" si="669"/>
        <v>43624</v>
      </c>
      <c r="AC2661" s="10" t="str">
        <f t="shared" si="670"/>
        <v>7</v>
      </c>
      <c r="AD2661" s="10" t="str">
        <f t="shared" si="671"/>
        <v>A2</v>
      </c>
      <c r="AE2661" s="12" t="str">
        <f t="shared" si="672"/>
        <v/>
      </c>
    </row>
    <row r="2662" spans="1:31" x14ac:dyDescent="0.25">
      <c r="A2662" s="5">
        <v>2731</v>
      </c>
      <c r="B2662" s="6" t="s">
        <v>2302</v>
      </c>
      <c r="C2662" s="6" t="s">
        <v>5886</v>
      </c>
      <c r="D2662" s="6" t="s">
        <v>28</v>
      </c>
      <c r="E2662" s="6" t="s">
        <v>29</v>
      </c>
      <c r="F2662" s="6">
        <v>30</v>
      </c>
      <c r="G2662" s="6" t="s">
        <v>6878</v>
      </c>
      <c r="H2662" s="6" t="s">
        <v>2366</v>
      </c>
      <c r="I2662" s="6" t="s">
        <v>32</v>
      </c>
      <c r="J2662" s="7">
        <v>44558</v>
      </c>
      <c r="K2662" s="6">
        <v>104</v>
      </c>
      <c r="L2662" s="6" t="s">
        <v>39</v>
      </c>
      <c r="M2662" s="8"/>
      <c r="O2662">
        <f t="shared" si="673"/>
        <v>0</v>
      </c>
      <c r="Q2662" s="5" t="str">
        <f t="shared" si="658"/>
        <v>2731</v>
      </c>
      <c r="R2662" s="6" t="str">
        <f t="shared" si="659"/>
        <v>Carmine</v>
      </c>
      <c r="S2662" s="6" t="str">
        <f t="shared" si="660"/>
        <v>Arthur</v>
      </c>
      <c r="T2662" s="6" t="str">
        <f t="shared" si="661"/>
        <v>Mr</v>
      </c>
      <c r="U2662" s="6" t="str">
        <f t="shared" si="662"/>
        <v>M</v>
      </c>
      <c r="V2662" s="6" t="str">
        <f t="shared" si="663"/>
        <v>30</v>
      </c>
      <c r="W2662" s="6" t="str">
        <f t="shared" si="664"/>
        <v>Lant Street</v>
      </c>
      <c r="X2662" s="6" t="str">
        <f t="shared" si="665"/>
        <v>et</v>
      </c>
      <c r="Y2662" s="6" t="str">
        <f t="shared" si="666"/>
        <v>Lant Street</v>
      </c>
      <c r="Z2662" s="6" t="str">
        <f t="shared" si="667"/>
        <v>South Molton</v>
      </c>
      <c r="AA2662" s="6" t="str">
        <f t="shared" si="668"/>
        <v>WC</v>
      </c>
      <c r="AB2662" s="7" t="str">
        <f t="shared" si="669"/>
        <v>44558</v>
      </c>
      <c r="AC2662" s="6" t="str">
        <f t="shared" si="670"/>
        <v>104</v>
      </c>
      <c r="AD2662" s="6" t="str">
        <f t="shared" si="671"/>
        <v>C1</v>
      </c>
      <c r="AE2662" s="8" t="str">
        <f t="shared" si="672"/>
        <v/>
      </c>
    </row>
    <row r="2663" spans="1:31" x14ac:dyDescent="0.25">
      <c r="A2663" s="9">
        <v>2732</v>
      </c>
      <c r="B2663" s="10" t="s">
        <v>6879</v>
      </c>
      <c r="C2663" s="10" t="s">
        <v>1143</v>
      </c>
      <c r="D2663" s="10" t="s">
        <v>28</v>
      </c>
      <c r="E2663" s="10" t="s">
        <v>29</v>
      </c>
      <c r="F2663" s="10">
        <v>60</v>
      </c>
      <c r="G2663" s="10" t="s">
        <v>6878</v>
      </c>
      <c r="H2663" s="10" t="s">
        <v>6880</v>
      </c>
      <c r="I2663" s="10" t="s">
        <v>32</v>
      </c>
      <c r="J2663" s="11">
        <v>44169</v>
      </c>
      <c r="K2663" s="10">
        <v>15</v>
      </c>
      <c r="L2663" s="10" t="s">
        <v>78</v>
      </c>
      <c r="M2663" s="12"/>
      <c r="O2663">
        <f t="shared" si="673"/>
        <v>0</v>
      </c>
      <c r="Q2663" s="9" t="str">
        <f t="shared" si="658"/>
        <v>2732</v>
      </c>
      <c r="R2663" s="10" t="str">
        <f t="shared" si="659"/>
        <v>Juan</v>
      </c>
      <c r="S2663" s="10" t="str">
        <f t="shared" si="660"/>
        <v>Kerr</v>
      </c>
      <c r="T2663" s="10" t="str">
        <f t="shared" si="661"/>
        <v>Mr</v>
      </c>
      <c r="U2663" s="10" t="str">
        <f t="shared" si="662"/>
        <v>M</v>
      </c>
      <c r="V2663" s="10" t="str">
        <f t="shared" si="663"/>
        <v>60</v>
      </c>
      <c r="W2663" s="10" t="str">
        <f t="shared" si="664"/>
        <v>Lant Street</v>
      </c>
      <c r="X2663" s="10" t="str">
        <f t="shared" si="665"/>
        <v>et</v>
      </c>
      <c r="Y2663" s="10" t="str">
        <f t="shared" si="666"/>
        <v>Lant Street</v>
      </c>
      <c r="Z2663" s="10" t="str">
        <f t="shared" si="667"/>
        <v>Studley</v>
      </c>
      <c r="AA2663" s="10" t="str">
        <f t="shared" si="668"/>
        <v>WC</v>
      </c>
      <c r="AB2663" s="11" t="str">
        <f t="shared" si="669"/>
        <v>44169</v>
      </c>
      <c r="AC2663" s="10" t="str">
        <f t="shared" si="670"/>
        <v>15</v>
      </c>
      <c r="AD2663" s="10" t="str">
        <f t="shared" si="671"/>
        <v>C2</v>
      </c>
      <c r="AE2663" s="12" t="str">
        <f t="shared" si="672"/>
        <v/>
      </c>
    </row>
    <row r="2664" spans="1:31" x14ac:dyDescent="0.25">
      <c r="A2664" s="5">
        <v>2733</v>
      </c>
      <c r="B2664" s="6" t="s">
        <v>6881</v>
      </c>
      <c r="C2664" s="6" t="s">
        <v>95</v>
      </c>
      <c r="D2664" s="6" t="s">
        <v>15</v>
      </c>
      <c r="E2664" s="6" t="s">
        <v>16</v>
      </c>
      <c r="F2664" s="6">
        <v>90</v>
      </c>
      <c r="G2664" s="6" t="s">
        <v>6882</v>
      </c>
      <c r="H2664" s="6" t="s">
        <v>6159</v>
      </c>
      <c r="I2664" s="6" t="s">
        <v>32</v>
      </c>
      <c r="J2664" s="7">
        <v>44200</v>
      </c>
      <c r="K2664" s="6">
        <v>101</v>
      </c>
      <c r="L2664" s="6" t="s">
        <v>78</v>
      </c>
      <c r="M2664" s="8"/>
      <c r="O2664">
        <f t="shared" si="673"/>
        <v>0</v>
      </c>
      <c r="Q2664" s="5" t="str">
        <f t="shared" si="658"/>
        <v>2733</v>
      </c>
      <c r="R2664" s="6" t="str">
        <f t="shared" si="659"/>
        <v>Christal</v>
      </c>
      <c r="S2664" s="6" t="str">
        <f t="shared" si="660"/>
        <v>Velasquez</v>
      </c>
      <c r="T2664" s="6" t="str">
        <f t="shared" si="661"/>
        <v>Mrs</v>
      </c>
      <c r="U2664" s="6" t="str">
        <f t="shared" si="662"/>
        <v>F</v>
      </c>
      <c r="V2664" s="6" t="str">
        <f t="shared" si="663"/>
        <v>90</v>
      </c>
      <c r="W2664" s="6" t="str">
        <f t="shared" si="664"/>
        <v>Lapford Place</v>
      </c>
      <c r="X2664" s="6" t="str">
        <f t="shared" si="665"/>
        <v>ce</v>
      </c>
      <c r="Y2664" s="6" t="str">
        <f t="shared" si="666"/>
        <v>Lapford Place</v>
      </c>
      <c r="Z2664" s="6" t="str">
        <f t="shared" si="667"/>
        <v>Melksham</v>
      </c>
      <c r="AA2664" s="6" t="str">
        <f t="shared" si="668"/>
        <v>WC</v>
      </c>
      <c r="AB2664" s="7" t="str">
        <f t="shared" si="669"/>
        <v>44200</v>
      </c>
      <c r="AC2664" s="6" t="str">
        <f t="shared" si="670"/>
        <v>101</v>
      </c>
      <c r="AD2664" s="6" t="str">
        <f t="shared" si="671"/>
        <v>C2</v>
      </c>
      <c r="AE2664" s="8" t="str">
        <f t="shared" si="672"/>
        <v/>
      </c>
    </row>
    <row r="2665" spans="1:31" x14ac:dyDescent="0.25">
      <c r="A2665" s="9">
        <v>2734</v>
      </c>
      <c r="B2665" s="10" t="s">
        <v>6883</v>
      </c>
      <c r="C2665" s="10" t="s">
        <v>6703</v>
      </c>
      <c r="D2665" s="10" t="s">
        <v>15</v>
      </c>
      <c r="E2665" s="10" t="s">
        <v>16</v>
      </c>
      <c r="F2665" s="10">
        <v>30</v>
      </c>
      <c r="G2665" s="10" t="s">
        <v>6884</v>
      </c>
      <c r="H2665" s="10" t="s">
        <v>6132</v>
      </c>
      <c r="I2665" s="10" t="s">
        <v>38</v>
      </c>
      <c r="J2665" s="11">
        <v>43753</v>
      </c>
      <c r="K2665" s="10">
        <v>16</v>
      </c>
      <c r="L2665" s="10" t="s">
        <v>68</v>
      </c>
      <c r="M2665" s="12"/>
      <c r="O2665">
        <f t="shared" si="673"/>
        <v>0</v>
      </c>
      <c r="Q2665" s="9" t="str">
        <f t="shared" si="658"/>
        <v>2734</v>
      </c>
      <c r="R2665" s="10" t="str">
        <f t="shared" si="659"/>
        <v>Rosie</v>
      </c>
      <c r="S2665" s="10" t="str">
        <f t="shared" si="660"/>
        <v>Cano</v>
      </c>
      <c r="T2665" s="10" t="str">
        <f t="shared" si="661"/>
        <v>Mrs</v>
      </c>
      <c r="U2665" s="10" t="str">
        <f t="shared" si="662"/>
        <v>F</v>
      </c>
      <c r="V2665" s="10" t="str">
        <f t="shared" si="663"/>
        <v>30</v>
      </c>
      <c r="W2665" s="10" t="str">
        <f t="shared" si="664"/>
        <v>Larch Road</v>
      </c>
      <c r="X2665" s="10" t="str">
        <f t="shared" si="665"/>
        <v>ad</v>
      </c>
      <c r="Y2665" s="10" t="str">
        <f t="shared" si="666"/>
        <v>Larch Road</v>
      </c>
      <c r="Z2665" s="10" t="str">
        <f t="shared" si="667"/>
        <v>Deeside</v>
      </c>
      <c r="AA2665" s="10" t="str">
        <f t="shared" si="668"/>
        <v>RM</v>
      </c>
      <c r="AB2665" s="11" t="str">
        <f t="shared" si="669"/>
        <v>43753</v>
      </c>
      <c r="AC2665" s="10" t="str">
        <f t="shared" si="670"/>
        <v>16</v>
      </c>
      <c r="AD2665" s="10" t="str">
        <f t="shared" si="671"/>
        <v>A2</v>
      </c>
      <c r="AE2665" s="12" t="str">
        <f t="shared" si="672"/>
        <v/>
      </c>
    </row>
    <row r="2666" spans="1:31" x14ac:dyDescent="0.25">
      <c r="A2666" s="5">
        <v>2735</v>
      </c>
      <c r="B2666" s="6" t="s">
        <v>6885</v>
      </c>
      <c r="C2666" s="6" t="s">
        <v>4400</v>
      </c>
      <c r="D2666" s="6" t="s">
        <v>41</v>
      </c>
      <c r="E2666" s="6" t="s">
        <v>16</v>
      </c>
      <c r="F2666" s="6">
        <v>60</v>
      </c>
      <c r="G2666" s="6" t="s">
        <v>6886</v>
      </c>
      <c r="H2666" s="6" t="s">
        <v>3023</v>
      </c>
      <c r="I2666" s="6" t="s">
        <v>32</v>
      </c>
      <c r="J2666" s="7">
        <v>44131</v>
      </c>
      <c r="K2666" s="6">
        <v>43</v>
      </c>
      <c r="L2666" s="6" t="s">
        <v>44</v>
      </c>
      <c r="M2666" s="8"/>
      <c r="O2666">
        <f t="shared" si="673"/>
        <v>0</v>
      </c>
      <c r="Q2666" s="5" t="str">
        <f t="shared" si="658"/>
        <v>2735</v>
      </c>
      <c r="R2666" s="6" t="str">
        <f t="shared" si="659"/>
        <v>Clarita</v>
      </c>
      <c r="S2666" s="6" t="str">
        <f t="shared" si="660"/>
        <v>Fitzgerald</v>
      </c>
      <c r="T2666" s="6" t="str">
        <f t="shared" si="661"/>
        <v>Ms</v>
      </c>
      <c r="U2666" s="6" t="str">
        <f t="shared" si="662"/>
        <v>F</v>
      </c>
      <c r="V2666" s="6" t="str">
        <f t="shared" si="663"/>
        <v>60</v>
      </c>
      <c r="W2666" s="6" t="str">
        <f t="shared" si="664"/>
        <v>Larkfield Villas</v>
      </c>
      <c r="X2666" s="6" t="str">
        <f t="shared" si="665"/>
        <v>as</v>
      </c>
      <c r="Y2666" s="6" t="str">
        <f t="shared" si="666"/>
        <v>Larkfield Villas</v>
      </c>
      <c r="Z2666" s="6" t="str">
        <f t="shared" si="667"/>
        <v>Torrington</v>
      </c>
      <c r="AA2666" s="6" t="str">
        <f t="shared" si="668"/>
        <v>WC</v>
      </c>
      <c r="AB2666" s="7" t="str">
        <f t="shared" si="669"/>
        <v>44131</v>
      </c>
      <c r="AC2666" s="6" t="str">
        <f t="shared" si="670"/>
        <v>43</v>
      </c>
      <c r="AD2666" s="6" t="str">
        <f t="shared" si="671"/>
        <v>D</v>
      </c>
      <c r="AE2666" s="8" t="str">
        <f t="shared" si="672"/>
        <v/>
      </c>
    </row>
    <row r="2667" spans="1:31" x14ac:dyDescent="0.25">
      <c r="A2667" s="9">
        <v>2736</v>
      </c>
      <c r="B2667" s="10" t="s">
        <v>6070</v>
      </c>
      <c r="C2667" s="10" t="s">
        <v>6766</v>
      </c>
      <c r="D2667" s="10" t="s">
        <v>41</v>
      </c>
      <c r="E2667" s="10" t="s">
        <v>16</v>
      </c>
      <c r="F2667" s="10">
        <v>60</v>
      </c>
      <c r="G2667" s="10" t="s">
        <v>6887</v>
      </c>
      <c r="H2667" s="10" t="s">
        <v>2821</v>
      </c>
      <c r="I2667" s="10" t="s">
        <v>32</v>
      </c>
      <c r="J2667" s="11">
        <v>44515</v>
      </c>
      <c r="K2667" s="10">
        <v>72</v>
      </c>
      <c r="L2667" s="10" t="s">
        <v>157</v>
      </c>
      <c r="M2667" s="12"/>
      <c r="O2667">
        <f t="shared" si="673"/>
        <v>0</v>
      </c>
      <c r="Q2667" s="9" t="str">
        <f t="shared" si="658"/>
        <v>2736</v>
      </c>
      <c r="R2667" s="10" t="str">
        <f t="shared" si="659"/>
        <v>Jina</v>
      </c>
      <c r="S2667" s="10" t="str">
        <f t="shared" si="660"/>
        <v>Metcalf</v>
      </c>
      <c r="T2667" s="10" t="str">
        <f t="shared" si="661"/>
        <v>Ms</v>
      </c>
      <c r="U2667" s="10" t="str">
        <f t="shared" si="662"/>
        <v>F</v>
      </c>
      <c r="V2667" s="10" t="str">
        <f t="shared" si="663"/>
        <v>60</v>
      </c>
      <c r="W2667" s="10" t="str">
        <f t="shared" si="664"/>
        <v>Larkhill Terrace</v>
      </c>
      <c r="X2667" s="10" t="str">
        <f t="shared" si="665"/>
        <v>ce</v>
      </c>
      <c r="Y2667" s="10" t="str">
        <f t="shared" si="666"/>
        <v>Larkhill Terrace</v>
      </c>
      <c r="Z2667" s="10" t="str">
        <f t="shared" si="667"/>
        <v>Newcastle Emlyn</v>
      </c>
      <c r="AA2667" s="10" t="str">
        <f t="shared" si="668"/>
        <v>WC</v>
      </c>
      <c r="AB2667" s="11" t="str">
        <f t="shared" si="669"/>
        <v>44515</v>
      </c>
      <c r="AC2667" s="10" t="str">
        <f t="shared" si="670"/>
        <v>72</v>
      </c>
      <c r="AD2667" s="10" t="str">
        <f t="shared" si="671"/>
        <v>C3</v>
      </c>
      <c r="AE2667" s="12" t="str">
        <f t="shared" si="672"/>
        <v/>
      </c>
    </row>
    <row r="2668" spans="1:31" x14ac:dyDescent="0.25">
      <c r="A2668" s="5">
        <v>2737</v>
      </c>
      <c r="B2668" s="6" t="s">
        <v>6888</v>
      </c>
      <c r="C2668" s="6" t="s">
        <v>3835</v>
      </c>
      <c r="D2668" s="6" t="s">
        <v>28</v>
      </c>
      <c r="E2668" s="6" t="s">
        <v>29</v>
      </c>
      <c r="F2668" s="6">
        <v>30</v>
      </c>
      <c r="G2668" s="6" t="s">
        <v>6889</v>
      </c>
      <c r="H2668" s="6" t="s">
        <v>6237</v>
      </c>
      <c r="I2668" s="6" t="s">
        <v>6238</v>
      </c>
      <c r="J2668" s="7">
        <v>43815</v>
      </c>
      <c r="K2668" s="6">
        <v>43</v>
      </c>
      <c r="L2668" s="6" t="s">
        <v>157</v>
      </c>
      <c r="M2668" s="8"/>
      <c r="O2668">
        <f t="shared" si="673"/>
        <v>0</v>
      </c>
      <c r="Q2668" s="5" t="str">
        <f t="shared" si="658"/>
        <v>2737</v>
      </c>
      <c r="R2668" s="6" t="str">
        <f t="shared" si="659"/>
        <v>Jeffry</v>
      </c>
      <c r="S2668" s="6" t="str">
        <f t="shared" si="660"/>
        <v>Timmons</v>
      </c>
      <c r="T2668" s="6" t="str">
        <f t="shared" si="661"/>
        <v>Mr</v>
      </c>
      <c r="U2668" s="6" t="str">
        <f t="shared" si="662"/>
        <v>M</v>
      </c>
      <c r="V2668" s="6" t="str">
        <f t="shared" si="663"/>
        <v>30</v>
      </c>
      <c r="W2668" s="6" t="str">
        <f t="shared" si="664"/>
        <v>Lascelles Place</v>
      </c>
      <c r="X2668" s="6" t="str">
        <f t="shared" si="665"/>
        <v>ce</v>
      </c>
      <c r="Y2668" s="6" t="str">
        <f t="shared" si="666"/>
        <v>Lascelles Place</v>
      </c>
      <c r="Z2668" s="6" t="str">
        <f t="shared" si="667"/>
        <v>Basingstoke</v>
      </c>
      <c r="AA2668" s="6" t="str">
        <f t="shared" si="668"/>
        <v>SS</v>
      </c>
      <c r="AB2668" s="7" t="str">
        <f t="shared" si="669"/>
        <v>43815</v>
      </c>
      <c r="AC2668" s="6" t="str">
        <f t="shared" si="670"/>
        <v>43</v>
      </c>
      <c r="AD2668" s="6" t="str">
        <f t="shared" si="671"/>
        <v>C3</v>
      </c>
      <c r="AE2668" s="8" t="str">
        <f t="shared" si="672"/>
        <v/>
      </c>
    </row>
    <row r="2669" spans="1:31" x14ac:dyDescent="0.25">
      <c r="A2669" s="9">
        <v>2738</v>
      </c>
      <c r="B2669" s="10" t="s">
        <v>4580</v>
      </c>
      <c r="C2669" s="10" t="s">
        <v>6890</v>
      </c>
      <c r="D2669" s="10" t="s">
        <v>28</v>
      </c>
      <c r="E2669" s="10" t="s">
        <v>29</v>
      </c>
      <c r="F2669" s="10">
        <v>90</v>
      </c>
      <c r="G2669" s="10" t="s">
        <v>6891</v>
      </c>
      <c r="H2669" s="10" t="s">
        <v>3670</v>
      </c>
      <c r="I2669" s="10" t="s">
        <v>176</v>
      </c>
      <c r="J2669" s="11">
        <v>44347</v>
      </c>
      <c r="K2669" s="10">
        <v>73</v>
      </c>
      <c r="L2669" s="10" t="s">
        <v>20</v>
      </c>
      <c r="M2669" s="12"/>
      <c r="O2669">
        <f t="shared" si="673"/>
        <v>0</v>
      </c>
      <c r="Q2669" s="9" t="str">
        <f t="shared" si="658"/>
        <v>2738</v>
      </c>
      <c r="R2669" s="10" t="str">
        <f t="shared" si="659"/>
        <v>Pierre</v>
      </c>
      <c r="S2669" s="10" t="str">
        <f t="shared" si="660"/>
        <v>Carney</v>
      </c>
      <c r="T2669" s="10" t="str">
        <f t="shared" si="661"/>
        <v>Mr</v>
      </c>
      <c r="U2669" s="10" t="str">
        <f t="shared" si="662"/>
        <v>M</v>
      </c>
      <c r="V2669" s="10" t="str">
        <f t="shared" si="663"/>
        <v>90</v>
      </c>
      <c r="W2669" s="10" t="str">
        <f t="shared" si="664"/>
        <v>Latchmere Grove</v>
      </c>
      <c r="X2669" s="10" t="str">
        <f t="shared" si="665"/>
        <v>ve</v>
      </c>
      <c r="Y2669" s="10" t="str">
        <f t="shared" si="666"/>
        <v>Latchmere Grove</v>
      </c>
      <c r="Z2669" s="10" t="str">
        <f t="shared" si="667"/>
        <v>Crook</v>
      </c>
      <c r="AA2669" s="10" t="str">
        <f t="shared" si="668"/>
        <v>CW</v>
      </c>
      <c r="AB2669" s="11" t="str">
        <f t="shared" si="669"/>
        <v>44347</v>
      </c>
      <c r="AC2669" s="10" t="str">
        <f t="shared" si="670"/>
        <v>73</v>
      </c>
      <c r="AD2669" s="10" t="str">
        <f t="shared" si="671"/>
        <v>B</v>
      </c>
      <c r="AE2669" s="12" t="str">
        <f t="shared" si="672"/>
        <v/>
      </c>
    </row>
    <row r="2670" spans="1:31" x14ac:dyDescent="0.25">
      <c r="A2670" s="5">
        <v>2739</v>
      </c>
      <c r="B2670" s="6" t="s">
        <v>3451</v>
      </c>
      <c r="C2670" s="6" t="s">
        <v>6863</v>
      </c>
      <c r="D2670" s="6" t="s">
        <v>28</v>
      </c>
      <c r="E2670" s="6" t="s">
        <v>29</v>
      </c>
      <c r="F2670" s="6">
        <v>60</v>
      </c>
      <c r="G2670" s="6" t="s">
        <v>6891</v>
      </c>
      <c r="H2670" s="6" t="s">
        <v>591</v>
      </c>
      <c r="I2670" s="6" t="s">
        <v>122</v>
      </c>
      <c r="J2670" s="7">
        <v>43528</v>
      </c>
      <c r="K2670" s="6">
        <v>47</v>
      </c>
      <c r="L2670" s="6" t="s">
        <v>99</v>
      </c>
      <c r="M2670" s="8"/>
      <c r="O2670">
        <f t="shared" si="673"/>
        <v>0</v>
      </c>
      <c r="Q2670" s="5" t="str">
        <f t="shared" si="658"/>
        <v>2739</v>
      </c>
      <c r="R2670" s="6" t="str">
        <f t="shared" si="659"/>
        <v>Guillermo</v>
      </c>
      <c r="S2670" s="6" t="str">
        <f t="shared" si="660"/>
        <v>Evans</v>
      </c>
      <c r="T2670" s="6" t="str">
        <f t="shared" si="661"/>
        <v>Mr</v>
      </c>
      <c r="U2670" s="6" t="str">
        <f t="shared" si="662"/>
        <v>M</v>
      </c>
      <c r="V2670" s="6" t="str">
        <f t="shared" si="663"/>
        <v>60</v>
      </c>
      <c r="W2670" s="6" t="str">
        <f t="shared" si="664"/>
        <v>Latchmere Grove</v>
      </c>
      <c r="X2670" s="6" t="str">
        <f t="shared" si="665"/>
        <v>ve</v>
      </c>
      <c r="Y2670" s="6" t="str">
        <f t="shared" si="666"/>
        <v>Latchmere Grove</v>
      </c>
      <c r="Z2670" s="6" t="str">
        <f t="shared" si="667"/>
        <v>Llangollen</v>
      </c>
      <c r="AA2670" s="6" t="str">
        <f t="shared" si="668"/>
        <v>WN</v>
      </c>
      <c r="AB2670" s="7" t="str">
        <f t="shared" si="669"/>
        <v>43528</v>
      </c>
      <c r="AC2670" s="6" t="str">
        <f t="shared" si="670"/>
        <v>47</v>
      </c>
      <c r="AD2670" s="6" t="str">
        <f t="shared" si="671"/>
        <v>E</v>
      </c>
      <c r="AE2670" s="8" t="str">
        <f t="shared" si="672"/>
        <v/>
      </c>
    </row>
    <row r="2671" spans="1:31" x14ac:dyDescent="0.25">
      <c r="A2671" s="9">
        <v>2740</v>
      </c>
      <c r="B2671" s="10" t="s">
        <v>499</v>
      </c>
      <c r="C2671" s="10" t="s">
        <v>301</v>
      </c>
      <c r="D2671" s="10" t="s">
        <v>49</v>
      </c>
      <c r="E2671" s="10" t="s">
        <v>16</v>
      </c>
      <c r="F2671" s="10">
        <v>90</v>
      </c>
      <c r="G2671" s="10" t="s">
        <v>6892</v>
      </c>
      <c r="H2671" s="10" t="s">
        <v>1907</v>
      </c>
      <c r="I2671" s="10" t="s">
        <v>19</v>
      </c>
      <c r="J2671" s="11">
        <v>44474</v>
      </c>
      <c r="K2671" s="10">
        <v>58</v>
      </c>
      <c r="L2671" s="10" t="s">
        <v>39</v>
      </c>
      <c r="M2671" s="12"/>
      <c r="O2671">
        <f t="shared" si="673"/>
        <v>0</v>
      </c>
      <c r="Q2671" s="9" t="str">
        <f t="shared" si="658"/>
        <v>2740</v>
      </c>
      <c r="R2671" s="10" t="str">
        <f t="shared" si="659"/>
        <v>Adam</v>
      </c>
      <c r="S2671" s="10" t="str">
        <f t="shared" si="660"/>
        <v>Dale</v>
      </c>
      <c r="T2671" s="10" t="str">
        <f t="shared" si="661"/>
        <v>Miss</v>
      </c>
      <c r="U2671" s="10" t="str">
        <f t="shared" si="662"/>
        <v>F</v>
      </c>
      <c r="V2671" s="10" t="str">
        <f t="shared" si="663"/>
        <v>90</v>
      </c>
      <c r="W2671" s="10" t="str">
        <f t="shared" si="664"/>
        <v>Latchmere Lane</v>
      </c>
      <c r="X2671" s="10" t="str">
        <f t="shared" si="665"/>
        <v>ne</v>
      </c>
      <c r="Y2671" s="10" t="str">
        <f t="shared" si="666"/>
        <v>Latchmere Lane</v>
      </c>
      <c r="Z2671" s="10" t="str">
        <f t="shared" si="667"/>
        <v>Ballymoney</v>
      </c>
      <c r="AA2671" s="10" t="str">
        <f t="shared" si="668"/>
        <v>CH</v>
      </c>
      <c r="AB2671" s="11" t="str">
        <f t="shared" si="669"/>
        <v>44474</v>
      </c>
      <c r="AC2671" s="10" t="str">
        <f t="shared" si="670"/>
        <v>58</v>
      </c>
      <c r="AD2671" s="10" t="str">
        <f t="shared" si="671"/>
        <v>C1</v>
      </c>
      <c r="AE2671" s="12" t="str">
        <f t="shared" si="672"/>
        <v/>
      </c>
    </row>
    <row r="2672" spans="1:31" x14ac:dyDescent="0.25">
      <c r="A2672" s="5">
        <v>2741</v>
      </c>
      <c r="B2672" s="6" t="s">
        <v>710</v>
      </c>
      <c r="C2672" s="6" t="s">
        <v>2985</v>
      </c>
      <c r="D2672" s="6" t="s">
        <v>28</v>
      </c>
      <c r="E2672" s="6" t="s">
        <v>29</v>
      </c>
      <c r="F2672" s="6">
        <v>60</v>
      </c>
      <c r="G2672" s="6" t="s">
        <v>6893</v>
      </c>
      <c r="H2672" s="6" t="s">
        <v>2549</v>
      </c>
      <c r="I2672" s="6" t="s">
        <v>122</v>
      </c>
      <c r="J2672" s="7">
        <v>43485</v>
      </c>
      <c r="K2672" s="6">
        <v>16</v>
      </c>
      <c r="L2672" s="6" t="s">
        <v>157</v>
      </c>
      <c r="M2672" s="8"/>
      <c r="O2672">
        <f t="shared" si="673"/>
        <v>0</v>
      </c>
      <c r="Q2672" s="5" t="str">
        <f t="shared" si="658"/>
        <v>2741</v>
      </c>
      <c r="R2672" s="6" t="str">
        <f t="shared" si="659"/>
        <v>Devon</v>
      </c>
      <c r="S2672" s="6" t="str">
        <f t="shared" si="660"/>
        <v>Dwyer</v>
      </c>
      <c r="T2672" s="6" t="str">
        <f t="shared" si="661"/>
        <v>Mr</v>
      </c>
      <c r="U2672" s="6" t="str">
        <f t="shared" si="662"/>
        <v>M</v>
      </c>
      <c r="V2672" s="6" t="str">
        <f t="shared" si="663"/>
        <v>60</v>
      </c>
      <c r="W2672" s="6" t="str">
        <f t="shared" si="664"/>
        <v>Laud Street</v>
      </c>
      <c r="X2672" s="6" t="str">
        <f t="shared" si="665"/>
        <v>et</v>
      </c>
      <c r="Y2672" s="6" t="str">
        <f t="shared" si="666"/>
        <v>Laud Street</v>
      </c>
      <c r="Z2672" s="6" t="str">
        <f t="shared" si="667"/>
        <v>Llanfairpwllgwyngyll</v>
      </c>
      <c r="AA2672" s="6" t="str">
        <f t="shared" si="668"/>
        <v>WN</v>
      </c>
      <c r="AB2672" s="7" t="str">
        <f t="shared" si="669"/>
        <v>43485</v>
      </c>
      <c r="AC2672" s="6" t="str">
        <f t="shared" si="670"/>
        <v>16</v>
      </c>
      <c r="AD2672" s="6" t="str">
        <f t="shared" si="671"/>
        <v>C3</v>
      </c>
      <c r="AE2672" s="8" t="str">
        <f t="shared" si="672"/>
        <v/>
      </c>
    </row>
    <row r="2673" spans="1:31" x14ac:dyDescent="0.25">
      <c r="A2673" s="9">
        <v>2742</v>
      </c>
      <c r="B2673" s="10" t="s">
        <v>6894</v>
      </c>
      <c r="C2673" s="10" t="s">
        <v>6895</v>
      </c>
      <c r="D2673" s="10" t="s">
        <v>41</v>
      </c>
      <c r="E2673" s="10" t="s">
        <v>16</v>
      </c>
      <c r="F2673" s="10">
        <v>90</v>
      </c>
      <c r="G2673" s="10" t="s">
        <v>6896</v>
      </c>
      <c r="H2673" s="10" t="s">
        <v>1294</v>
      </c>
      <c r="I2673" s="10" t="s">
        <v>1194</v>
      </c>
      <c r="J2673" s="11">
        <v>44552</v>
      </c>
      <c r="K2673" s="10">
        <v>97</v>
      </c>
      <c r="L2673" s="10" t="s">
        <v>68</v>
      </c>
      <c r="M2673" s="12"/>
      <c r="O2673">
        <f t="shared" si="673"/>
        <v>0</v>
      </c>
      <c r="Q2673" s="9" t="str">
        <f t="shared" si="658"/>
        <v>2742</v>
      </c>
      <c r="R2673" s="10" t="str">
        <f t="shared" si="659"/>
        <v>Shaneka</v>
      </c>
      <c r="S2673" s="10" t="str">
        <f t="shared" si="660"/>
        <v>Castaneda</v>
      </c>
      <c r="T2673" s="10" t="str">
        <f t="shared" si="661"/>
        <v>Ms</v>
      </c>
      <c r="U2673" s="10" t="str">
        <f t="shared" si="662"/>
        <v>F</v>
      </c>
      <c r="V2673" s="10" t="str">
        <f t="shared" si="663"/>
        <v>90</v>
      </c>
      <c r="W2673" s="10" t="str">
        <f t="shared" si="664"/>
        <v>Laura Close</v>
      </c>
      <c r="X2673" s="10" t="str">
        <f t="shared" si="665"/>
        <v>se</v>
      </c>
      <c r="Y2673" s="10" t="str">
        <f t="shared" si="666"/>
        <v>Laura Close</v>
      </c>
      <c r="Z2673" s="10" t="str">
        <f t="shared" si="667"/>
        <v>Dymock</v>
      </c>
      <c r="AA2673" s="10" t="str">
        <f t="shared" si="668"/>
        <v>LU</v>
      </c>
      <c r="AB2673" s="11" t="str">
        <f t="shared" si="669"/>
        <v>44552</v>
      </c>
      <c r="AC2673" s="10" t="str">
        <f t="shared" si="670"/>
        <v>97</v>
      </c>
      <c r="AD2673" s="10" t="str">
        <f t="shared" si="671"/>
        <v>A2</v>
      </c>
      <c r="AE2673" s="12" t="str">
        <f t="shared" si="672"/>
        <v/>
      </c>
    </row>
    <row r="2674" spans="1:31" x14ac:dyDescent="0.25">
      <c r="A2674" s="5">
        <v>2743</v>
      </c>
      <c r="B2674" s="6" t="s">
        <v>2435</v>
      </c>
      <c r="C2674" s="6" t="s">
        <v>6897</v>
      </c>
      <c r="D2674" s="6" t="s">
        <v>28</v>
      </c>
      <c r="E2674" s="6" t="s">
        <v>29</v>
      </c>
      <c r="F2674" s="6">
        <v>30</v>
      </c>
      <c r="G2674" s="6" t="s">
        <v>6898</v>
      </c>
      <c r="H2674" s="6" t="s">
        <v>491</v>
      </c>
      <c r="I2674" s="6" t="s">
        <v>171</v>
      </c>
      <c r="J2674" s="7">
        <v>44467</v>
      </c>
      <c r="K2674" s="6">
        <v>62</v>
      </c>
      <c r="L2674" s="6" t="s">
        <v>33</v>
      </c>
      <c r="M2674" s="8"/>
      <c r="O2674">
        <f t="shared" si="673"/>
        <v>0</v>
      </c>
      <c r="Q2674" s="5" t="str">
        <f t="shared" si="658"/>
        <v>2743</v>
      </c>
      <c r="R2674" s="6" t="str">
        <f t="shared" si="659"/>
        <v>Renaldo</v>
      </c>
      <c r="S2674" s="6" t="str">
        <f t="shared" si="660"/>
        <v>Mcrae</v>
      </c>
      <c r="T2674" s="6" t="str">
        <f t="shared" si="661"/>
        <v>Mr</v>
      </c>
      <c r="U2674" s="6" t="str">
        <f t="shared" si="662"/>
        <v>M</v>
      </c>
      <c r="V2674" s="6" t="str">
        <f t="shared" si="663"/>
        <v>30</v>
      </c>
      <c r="W2674" s="6" t="str">
        <f t="shared" si="664"/>
        <v>Laurel Drive</v>
      </c>
      <c r="X2674" s="6" t="str">
        <f t="shared" si="665"/>
        <v>ve</v>
      </c>
      <c r="Y2674" s="6" t="str">
        <f t="shared" si="666"/>
        <v>Laurel Drive</v>
      </c>
      <c r="Z2674" s="6" t="str">
        <f t="shared" si="667"/>
        <v>Coleraine</v>
      </c>
      <c r="AA2674" s="6" t="str">
        <f t="shared" si="668"/>
        <v>PR</v>
      </c>
      <c r="AB2674" s="7" t="str">
        <f t="shared" si="669"/>
        <v>44467</v>
      </c>
      <c r="AC2674" s="6" t="str">
        <f t="shared" si="670"/>
        <v>62</v>
      </c>
      <c r="AD2674" s="6" t="str">
        <f t="shared" si="671"/>
        <v>A3</v>
      </c>
      <c r="AE2674" s="8" t="str">
        <f t="shared" si="672"/>
        <v/>
      </c>
    </row>
    <row r="2675" spans="1:31" x14ac:dyDescent="0.25">
      <c r="A2675" s="9">
        <v>2744</v>
      </c>
      <c r="B2675" s="10" t="s">
        <v>3525</v>
      </c>
      <c r="C2675" s="10" t="s">
        <v>114</v>
      </c>
      <c r="D2675" s="10" t="s">
        <v>15</v>
      </c>
      <c r="E2675" s="10" t="s">
        <v>16</v>
      </c>
      <c r="F2675" s="10">
        <v>30</v>
      </c>
      <c r="G2675" s="10" t="s">
        <v>6899</v>
      </c>
      <c r="H2675" s="10" t="s">
        <v>2295</v>
      </c>
      <c r="I2675" s="10" t="s">
        <v>25</v>
      </c>
      <c r="J2675" s="11">
        <v>43961</v>
      </c>
      <c r="K2675" s="10">
        <v>5</v>
      </c>
      <c r="L2675" s="10" t="s">
        <v>44</v>
      </c>
      <c r="M2675" s="12"/>
      <c r="O2675">
        <f t="shared" si="673"/>
        <v>0</v>
      </c>
      <c r="Q2675" s="9" t="str">
        <f t="shared" si="658"/>
        <v>2744</v>
      </c>
      <c r="R2675" s="10" t="str">
        <f t="shared" si="659"/>
        <v>Shayne</v>
      </c>
      <c r="S2675" s="10" t="str">
        <f t="shared" si="660"/>
        <v>Kirby</v>
      </c>
      <c r="T2675" s="10" t="str">
        <f t="shared" si="661"/>
        <v>Mrs</v>
      </c>
      <c r="U2675" s="10" t="str">
        <f t="shared" si="662"/>
        <v>F</v>
      </c>
      <c r="V2675" s="10" t="str">
        <f t="shared" si="663"/>
        <v>30</v>
      </c>
      <c r="W2675" s="10" t="str">
        <f t="shared" si="664"/>
        <v>Laurel Gardens</v>
      </c>
      <c r="X2675" s="10" t="str">
        <f t="shared" si="665"/>
        <v>ns</v>
      </c>
      <c r="Y2675" s="10" t="str">
        <f t="shared" si="666"/>
        <v>Laurel Gardens</v>
      </c>
      <c r="Z2675" s="10" t="str">
        <f t="shared" si="667"/>
        <v>Huddersfield</v>
      </c>
      <c r="AA2675" s="10" t="str">
        <f t="shared" si="668"/>
        <v>HG</v>
      </c>
      <c r="AB2675" s="11" t="str">
        <f t="shared" si="669"/>
        <v>43961</v>
      </c>
      <c r="AC2675" s="10" t="str">
        <f t="shared" si="670"/>
        <v>5</v>
      </c>
      <c r="AD2675" s="10" t="str">
        <f t="shared" si="671"/>
        <v>D</v>
      </c>
      <c r="AE2675" s="12" t="str">
        <f t="shared" si="672"/>
        <v/>
      </c>
    </row>
    <row r="2676" spans="1:31" x14ac:dyDescent="0.25">
      <c r="A2676" s="5">
        <v>2745</v>
      </c>
      <c r="B2676" s="6" t="s">
        <v>860</v>
      </c>
      <c r="C2676" s="6" t="s">
        <v>6900</v>
      </c>
      <c r="D2676" s="6" t="s">
        <v>28</v>
      </c>
      <c r="E2676" s="6" t="s">
        <v>29</v>
      </c>
      <c r="F2676" s="6">
        <v>90</v>
      </c>
      <c r="G2676" s="6" t="s">
        <v>6901</v>
      </c>
      <c r="H2676" s="6" t="s">
        <v>2401</v>
      </c>
      <c r="I2676" s="6" t="s">
        <v>25</v>
      </c>
      <c r="J2676" s="7">
        <v>44240</v>
      </c>
      <c r="K2676" s="6">
        <v>49</v>
      </c>
      <c r="L2676" s="6" t="s">
        <v>99</v>
      </c>
      <c r="M2676" s="8"/>
      <c r="O2676">
        <f t="shared" si="673"/>
        <v>0</v>
      </c>
      <c r="Q2676" s="5" t="str">
        <f t="shared" si="658"/>
        <v>2745</v>
      </c>
      <c r="R2676" s="6" t="str">
        <f t="shared" si="659"/>
        <v>Desmond</v>
      </c>
      <c r="S2676" s="6" t="str">
        <f t="shared" si="660"/>
        <v>Marcum</v>
      </c>
      <c r="T2676" s="6" t="str">
        <f t="shared" si="661"/>
        <v>Mr</v>
      </c>
      <c r="U2676" s="6" t="str">
        <f t="shared" si="662"/>
        <v>M</v>
      </c>
      <c r="V2676" s="6" t="str">
        <f t="shared" si="663"/>
        <v>90</v>
      </c>
      <c r="W2676" s="6" t="str">
        <f t="shared" si="664"/>
        <v>Laurel Grove</v>
      </c>
      <c r="X2676" s="6" t="str">
        <f t="shared" si="665"/>
        <v>ve</v>
      </c>
      <c r="Y2676" s="6" t="str">
        <f t="shared" si="666"/>
        <v>Laurel Grove</v>
      </c>
      <c r="Z2676" s="6" t="str">
        <f t="shared" si="667"/>
        <v>Hayle</v>
      </c>
      <c r="AA2676" s="6" t="str">
        <f t="shared" si="668"/>
        <v>HG</v>
      </c>
      <c r="AB2676" s="7" t="str">
        <f t="shared" si="669"/>
        <v>44240</v>
      </c>
      <c r="AC2676" s="6" t="str">
        <f t="shared" si="670"/>
        <v>49</v>
      </c>
      <c r="AD2676" s="6" t="str">
        <f t="shared" si="671"/>
        <v>E</v>
      </c>
      <c r="AE2676" s="8" t="str">
        <f t="shared" si="672"/>
        <v/>
      </c>
    </row>
    <row r="2677" spans="1:31" x14ac:dyDescent="0.25">
      <c r="A2677" s="9">
        <v>2746</v>
      </c>
      <c r="B2677" s="10" t="s">
        <v>4180</v>
      </c>
      <c r="C2677" s="10" t="s">
        <v>1214</v>
      </c>
      <c r="D2677" s="10" t="s">
        <v>28</v>
      </c>
      <c r="E2677" s="10" t="s">
        <v>29</v>
      </c>
      <c r="F2677" s="10">
        <v>60</v>
      </c>
      <c r="G2677" s="10" t="s">
        <v>6902</v>
      </c>
      <c r="H2677" s="10" t="s">
        <v>952</v>
      </c>
      <c r="I2677" s="10" t="s">
        <v>93</v>
      </c>
      <c r="J2677" s="11">
        <v>43799</v>
      </c>
      <c r="K2677" s="10">
        <v>55</v>
      </c>
      <c r="L2677" s="10" t="s">
        <v>62</v>
      </c>
      <c r="M2677" s="12"/>
      <c r="O2677">
        <f t="shared" si="673"/>
        <v>0</v>
      </c>
      <c r="Q2677" s="9" t="str">
        <f t="shared" si="658"/>
        <v>2746</v>
      </c>
      <c r="R2677" s="10" t="str">
        <f t="shared" si="659"/>
        <v>Cordell</v>
      </c>
      <c r="S2677" s="10" t="str">
        <f t="shared" si="660"/>
        <v>Feldman</v>
      </c>
      <c r="T2677" s="10" t="str">
        <f t="shared" si="661"/>
        <v>Mr</v>
      </c>
      <c r="U2677" s="10" t="str">
        <f t="shared" si="662"/>
        <v>M</v>
      </c>
      <c r="V2677" s="10" t="str">
        <f t="shared" si="663"/>
        <v>60</v>
      </c>
      <c r="W2677" s="10" t="str">
        <f t="shared" si="664"/>
        <v>Laurel Road</v>
      </c>
      <c r="X2677" s="10" t="str">
        <f t="shared" si="665"/>
        <v>ad</v>
      </c>
      <c r="Y2677" s="10" t="str">
        <f t="shared" si="666"/>
        <v>Laurel Road</v>
      </c>
      <c r="Z2677" s="10" t="str">
        <f t="shared" si="667"/>
        <v>Buckinghamshire</v>
      </c>
      <c r="AA2677" s="10" t="str">
        <f t="shared" si="668"/>
        <v>TF</v>
      </c>
      <c r="AB2677" s="11" t="str">
        <f t="shared" si="669"/>
        <v>43799</v>
      </c>
      <c r="AC2677" s="10" t="str">
        <f t="shared" si="670"/>
        <v>55</v>
      </c>
      <c r="AD2677" s="10" t="str">
        <f t="shared" si="671"/>
        <v>C4</v>
      </c>
      <c r="AE2677" s="12" t="str">
        <f t="shared" si="672"/>
        <v/>
      </c>
    </row>
    <row r="2678" spans="1:31" x14ac:dyDescent="0.25">
      <c r="A2678" s="5">
        <v>2747</v>
      </c>
      <c r="B2678" s="6" t="s">
        <v>4636</v>
      </c>
      <c r="C2678" s="6" t="s">
        <v>3064</v>
      </c>
      <c r="D2678" s="6" t="s">
        <v>28</v>
      </c>
      <c r="E2678" s="6" t="s">
        <v>29</v>
      </c>
      <c r="F2678" s="6">
        <v>30</v>
      </c>
      <c r="G2678" s="6" t="s">
        <v>6903</v>
      </c>
      <c r="H2678" s="6" t="s">
        <v>1530</v>
      </c>
      <c r="I2678" s="6" t="s">
        <v>291</v>
      </c>
      <c r="J2678" s="7">
        <v>44216</v>
      </c>
      <c r="K2678" s="6">
        <v>7</v>
      </c>
      <c r="L2678" s="6" t="s">
        <v>78</v>
      </c>
      <c r="M2678" s="8"/>
      <c r="O2678">
        <f t="shared" si="673"/>
        <v>0</v>
      </c>
      <c r="Q2678" s="5" t="str">
        <f t="shared" si="658"/>
        <v>2747</v>
      </c>
      <c r="R2678" s="6" t="str">
        <f t="shared" si="659"/>
        <v>Margarito</v>
      </c>
      <c r="S2678" s="6" t="str">
        <f t="shared" si="660"/>
        <v>Farris</v>
      </c>
      <c r="T2678" s="6" t="str">
        <f t="shared" si="661"/>
        <v>Mr</v>
      </c>
      <c r="U2678" s="6" t="str">
        <f t="shared" si="662"/>
        <v>M</v>
      </c>
      <c r="V2678" s="6" t="str">
        <f t="shared" si="663"/>
        <v>30</v>
      </c>
      <c r="W2678" s="6" t="str">
        <f t="shared" si="664"/>
        <v>Laurel Villas</v>
      </c>
      <c r="X2678" s="6" t="str">
        <f t="shared" si="665"/>
        <v>as</v>
      </c>
      <c r="Y2678" s="6" t="str">
        <f t="shared" si="666"/>
        <v>Laurel Villas</v>
      </c>
      <c r="Z2678" s="6" t="str">
        <f t="shared" si="667"/>
        <v>Kirkwall</v>
      </c>
      <c r="AA2678" s="6" t="str">
        <f t="shared" si="668"/>
        <v>HS</v>
      </c>
      <c r="AB2678" s="7" t="str">
        <f t="shared" si="669"/>
        <v>44216</v>
      </c>
      <c r="AC2678" s="6" t="str">
        <f t="shared" si="670"/>
        <v>7</v>
      </c>
      <c r="AD2678" s="6" t="str">
        <f t="shared" si="671"/>
        <v>C2</v>
      </c>
      <c r="AE2678" s="8" t="str">
        <f t="shared" si="672"/>
        <v/>
      </c>
    </row>
    <row r="2679" spans="1:31" x14ac:dyDescent="0.25">
      <c r="A2679" s="9">
        <v>2748</v>
      </c>
      <c r="B2679" s="10" t="s">
        <v>1186</v>
      </c>
      <c r="C2679" s="10" t="s">
        <v>1845</v>
      </c>
      <c r="D2679" s="10" t="s">
        <v>28</v>
      </c>
      <c r="E2679" s="10" t="s">
        <v>29</v>
      </c>
      <c r="F2679" s="10">
        <v>30</v>
      </c>
      <c r="G2679" s="10" t="s">
        <v>6904</v>
      </c>
      <c r="H2679" s="10" t="s">
        <v>1373</v>
      </c>
      <c r="I2679" s="10" t="s">
        <v>32</v>
      </c>
      <c r="J2679" s="11">
        <v>44471</v>
      </c>
      <c r="K2679" s="10">
        <v>29</v>
      </c>
      <c r="L2679" s="10" t="s">
        <v>62</v>
      </c>
      <c r="M2679" s="12"/>
      <c r="O2679">
        <f t="shared" si="673"/>
        <v>0</v>
      </c>
      <c r="Q2679" s="9" t="str">
        <f t="shared" si="658"/>
        <v>2748</v>
      </c>
      <c r="R2679" s="10" t="str">
        <f t="shared" si="659"/>
        <v>Johnson</v>
      </c>
      <c r="S2679" s="10" t="str">
        <f t="shared" si="660"/>
        <v>Fischer</v>
      </c>
      <c r="T2679" s="10" t="str">
        <f t="shared" si="661"/>
        <v>Mr</v>
      </c>
      <c r="U2679" s="10" t="str">
        <f t="shared" si="662"/>
        <v>M</v>
      </c>
      <c r="V2679" s="10" t="str">
        <f t="shared" si="663"/>
        <v>30</v>
      </c>
      <c r="W2679" s="10" t="str">
        <f t="shared" si="664"/>
        <v>Lauriston Road</v>
      </c>
      <c r="X2679" s="10" t="str">
        <f t="shared" si="665"/>
        <v>ad</v>
      </c>
      <c r="Y2679" s="10" t="str">
        <f t="shared" si="666"/>
        <v>Lauriston Road</v>
      </c>
      <c r="Z2679" s="10" t="str">
        <f t="shared" si="667"/>
        <v>Woking</v>
      </c>
      <c r="AA2679" s="10" t="str">
        <f t="shared" si="668"/>
        <v>WC</v>
      </c>
      <c r="AB2679" s="11" t="str">
        <f t="shared" si="669"/>
        <v>44471</v>
      </c>
      <c r="AC2679" s="10" t="str">
        <f t="shared" si="670"/>
        <v>29</v>
      </c>
      <c r="AD2679" s="10" t="str">
        <f t="shared" si="671"/>
        <v>C4</v>
      </c>
      <c r="AE2679" s="12" t="str">
        <f t="shared" si="672"/>
        <v/>
      </c>
    </row>
    <row r="2680" spans="1:31" x14ac:dyDescent="0.25">
      <c r="A2680" s="5">
        <v>2749</v>
      </c>
      <c r="B2680" s="6" t="s">
        <v>6905</v>
      </c>
      <c r="C2680" s="6" t="s">
        <v>6906</v>
      </c>
      <c r="D2680" s="6" t="s">
        <v>28</v>
      </c>
      <c r="E2680" s="6" t="s">
        <v>29</v>
      </c>
      <c r="F2680" s="6">
        <v>30</v>
      </c>
      <c r="G2680" s="6" t="s">
        <v>6907</v>
      </c>
      <c r="H2680" s="6" t="s">
        <v>1903</v>
      </c>
      <c r="I2680" s="6" t="s">
        <v>32</v>
      </c>
      <c r="J2680" s="7">
        <v>44530</v>
      </c>
      <c r="K2680" s="6">
        <v>30</v>
      </c>
      <c r="L2680" s="6" t="s">
        <v>157</v>
      </c>
      <c r="M2680" s="8"/>
      <c r="O2680">
        <f t="shared" si="673"/>
        <v>0</v>
      </c>
      <c r="Q2680" s="5" t="str">
        <f t="shared" si="658"/>
        <v>2749</v>
      </c>
      <c r="R2680" s="6" t="str">
        <f t="shared" si="659"/>
        <v>Rico</v>
      </c>
      <c r="S2680" s="6" t="str">
        <f t="shared" si="660"/>
        <v>Aguirre</v>
      </c>
      <c r="T2680" s="6" t="str">
        <f t="shared" si="661"/>
        <v>Mr</v>
      </c>
      <c r="U2680" s="6" t="str">
        <f t="shared" si="662"/>
        <v>M</v>
      </c>
      <c r="V2680" s="6" t="str">
        <f t="shared" si="663"/>
        <v>30</v>
      </c>
      <c r="W2680" s="6" t="str">
        <f t="shared" si="664"/>
        <v>Lausanne Terrace</v>
      </c>
      <c r="X2680" s="6" t="str">
        <f t="shared" si="665"/>
        <v>ce</v>
      </c>
      <c r="Y2680" s="6" t="str">
        <f t="shared" si="666"/>
        <v>Lausanne Terrace</v>
      </c>
      <c r="Z2680" s="6" t="str">
        <f t="shared" si="667"/>
        <v>Roslin</v>
      </c>
      <c r="AA2680" s="6" t="str">
        <f t="shared" si="668"/>
        <v>WC</v>
      </c>
      <c r="AB2680" s="7" t="str">
        <f t="shared" si="669"/>
        <v>44530</v>
      </c>
      <c r="AC2680" s="6" t="str">
        <f t="shared" si="670"/>
        <v>30</v>
      </c>
      <c r="AD2680" s="6" t="str">
        <f t="shared" si="671"/>
        <v>C3</v>
      </c>
      <c r="AE2680" s="8" t="str">
        <f t="shared" si="672"/>
        <v/>
      </c>
    </row>
    <row r="2681" spans="1:31" x14ac:dyDescent="0.25">
      <c r="A2681" s="9">
        <v>2750</v>
      </c>
      <c r="B2681" s="10" t="s">
        <v>6908</v>
      </c>
      <c r="C2681" s="10" t="s">
        <v>5180</v>
      </c>
      <c r="D2681" s="10" t="s">
        <v>28</v>
      </c>
      <c r="E2681" s="10" t="s">
        <v>29</v>
      </c>
      <c r="F2681" s="10">
        <v>90</v>
      </c>
      <c r="G2681" s="10" t="s">
        <v>6909</v>
      </c>
      <c r="H2681" s="10" t="s">
        <v>3377</v>
      </c>
      <c r="I2681" s="10" t="s">
        <v>2868</v>
      </c>
      <c r="J2681" s="11">
        <v>44368</v>
      </c>
      <c r="K2681" s="10">
        <v>80</v>
      </c>
      <c r="L2681" s="10" t="s">
        <v>78</v>
      </c>
      <c r="M2681" s="12"/>
      <c r="O2681">
        <f t="shared" si="673"/>
        <v>0</v>
      </c>
      <c r="Q2681" s="9" t="str">
        <f t="shared" si="658"/>
        <v>2750</v>
      </c>
      <c r="R2681" s="10" t="str">
        <f t="shared" si="659"/>
        <v>Mikel</v>
      </c>
      <c r="S2681" s="10" t="str">
        <f t="shared" si="660"/>
        <v>Luna</v>
      </c>
      <c r="T2681" s="10" t="str">
        <f t="shared" si="661"/>
        <v>Mr</v>
      </c>
      <c r="U2681" s="10" t="str">
        <f t="shared" si="662"/>
        <v>M</v>
      </c>
      <c r="V2681" s="10" t="str">
        <f t="shared" si="663"/>
        <v>90</v>
      </c>
      <c r="W2681" s="10" t="str">
        <f t="shared" si="664"/>
        <v>Lausanne Villas</v>
      </c>
      <c r="X2681" s="10" t="str">
        <f t="shared" si="665"/>
        <v>as</v>
      </c>
      <c r="Y2681" s="10" t="str">
        <f t="shared" si="666"/>
        <v>Lausanne Villas</v>
      </c>
      <c r="Z2681" s="10" t="str">
        <f t="shared" si="667"/>
        <v>Bourne End</v>
      </c>
      <c r="AA2681" s="10" t="str">
        <f t="shared" si="668"/>
        <v>PE</v>
      </c>
      <c r="AB2681" s="11" t="str">
        <f t="shared" si="669"/>
        <v>44368</v>
      </c>
      <c r="AC2681" s="10" t="str">
        <f t="shared" si="670"/>
        <v>80</v>
      </c>
      <c r="AD2681" s="10" t="str">
        <f t="shared" si="671"/>
        <v>C2</v>
      </c>
      <c r="AE2681" s="12" t="str">
        <f t="shared" si="672"/>
        <v/>
      </c>
    </row>
    <row r="2682" spans="1:31" x14ac:dyDescent="0.25">
      <c r="A2682" s="5">
        <v>2751</v>
      </c>
      <c r="B2682" s="6" t="s">
        <v>5476</v>
      </c>
      <c r="C2682" s="6" t="s">
        <v>5343</v>
      </c>
      <c r="D2682" s="6" t="s">
        <v>41</v>
      </c>
      <c r="E2682" s="6" t="s">
        <v>16</v>
      </c>
      <c r="F2682" s="6">
        <v>90</v>
      </c>
      <c r="G2682" s="6" t="s">
        <v>6910</v>
      </c>
      <c r="H2682" s="6" t="s">
        <v>2898</v>
      </c>
      <c r="I2682" s="6" t="s">
        <v>25</v>
      </c>
      <c r="J2682" s="7">
        <v>44135</v>
      </c>
      <c r="K2682" s="6">
        <v>68</v>
      </c>
      <c r="L2682" s="6" t="s">
        <v>157</v>
      </c>
      <c r="M2682" s="8"/>
      <c r="O2682">
        <f t="shared" si="673"/>
        <v>0</v>
      </c>
      <c r="Q2682" s="5" t="str">
        <f t="shared" si="658"/>
        <v>2751</v>
      </c>
      <c r="R2682" s="6" t="str">
        <f t="shared" si="659"/>
        <v>Madeline</v>
      </c>
      <c r="S2682" s="6" t="str">
        <f t="shared" si="660"/>
        <v>Sanderson</v>
      </c>
      <c r="T2682" s="6" t="str">
        <f t="shared" si="661"/>
        <v>Ms</v>
      </c>
      <c r="U2682" s="6" t="str">
        <f t="shared" si="662"/>
        <v>F</v>
      </c>
      <c r="V2682" s="6" t="str">
        <f t="shared" si="663"/>
        <v>90</v>
      </c>
      <c r="W2682" s="6" t="str">
        <f t="shared" si="664"/>
        <v>Lavell Street</v>
      </c>
      <c r="X2682" s="6" t="str">
        <f t="shared" si="665"/>
        <v>et</v>
      </c>
      <c r="Y2682" s="6" t="str">
        <f t="shared" si="666"/>
        <v>Lavell Street</v>
      </c>
      <c r="Z2682" s="6" t="str">
        <f t="shared" si="667"/>
        <v>Holyhead</v>
      </c>
      <c r="AA2682" s="6" t="str">
        <f t="shared" si="668"/>
        <v>HG</v>
      </c>
      <c r="AB2682" s="7" t="str">
        <f t="shared" si="669"/>
        <v>44135</v>
      </c>
      <c r="AC2682" s="6" t="str">
        <f t="shared" si="670"/>
        <v>68</v>
      </c>
      <c r="AD2682" s="6" t="str">
        <f t="shared" si="671"/>
        <v>C3</v>
      </c>
      <c r="AE2682" s="8" t="str">
        <f t="shared" si="672"/>
        <v/>
      </c>
    </row>
    <row r="2683" spans="1:31" x14ac:dyDescent="0.25">
      <c r="A2683" s="9">
        <v>2752</v>
      </c>
      <c r="B2683" s="10" t="s">
        <v>2888</v>
      </c>
      <c r="C2683" s="10" t="s">
        <v>3492</v>
      </c>
      <c r="D2683" s="10" t="s">
        <v>28</v>
      </c>
      <c r="E2683" s="10" t="s">
        <v>29</v>
      </c>
      <c r="F2683" s="10">
        <v>90</v>
      </c>
      <c r="G2683" s="10" t="s">
        <v>6911</v>
      </c>
      <c r="H2683" s="10" t="s">
        <v>3658</v>
      </c>
      <c r="I2683" s="10" t="s">
        <v>3659</v>
      </c>
      <c r="J2683" s="11">
        <v>44477</v>
      </c>
      <c r="K2683" s="10">
        <v>40</v>
      </c>
      <c r="L2683" s="10" t="s">
        <v>44</v>
      </c>
      <c r="M2683" s="12"/>
      <c r="O2683">
        <f t="shared" si="673"/>
        <v>0</v>
      </c>
      <c r="Q2683" s="9" t="str">
        <f t="shared" si="658"/>
        <v>2752</v>
      </c>
      <c r="R2683" s="10" t="str">
        <f t="shared" si="659"/>
        <v>Porter</v>
      </c>
      <c r="S2683" s="10" t="str">
        <f t="shared" si="660"/>
        <v>Alvarado</v>
      </c>
      <c r="T2683" s="10" t="str">
        <f t="shared" si="661"/>
        <v>Mr</v>
      </c>
      <c r="U2683" s="10" t="str">
        <f t="shared" si="662"/>
        <v>M</v>
      </c>
      <c r="V2683" s="10" t="str">
        <f t="shared" si="663"/>
        <v>90</v>
      </c>
      <c r="W2683" s="10" t="str">
        <f t="shared" si="664"/>
        <v>Lavender Gardens</v>
      </c>
      <c r="X2683" s="10" t="str">
        <f t="shared" si="665"/>
        <v>ns</v>
      </c>
      <c r="Y2683" s="10" t="str">
        <f t="shared" si="666"/>
        <v>Lavender Gardens</v>
      </c>
      <c r="Z2683" s="10" t="str">
        <f t="shared" si="667"/>
        <v>Alloa</v>
      </c>
      <c r="AA2683" s="10" t="str">
        <f t="shared" si="668"/>
        <v>DE</v>
      </c>
      <c r="AB2683" s="11" t="str">
        <f t="shared" si="669"/>
        <v>44477</v>
      </c>
      <c r="AC2683" s="10" t="str">
        <f t="shared" si="670"/>
        <v>40</v>
      </c>
      <c r="AD2683" s="10" t="str">
        <f t="shared" si="671"/>
        <v>D</v>
      </c>
      <c r="AE2683" s="12" t="str">
        <f t="shared" si="672"/>
        <v/>
      </c>
    </row>
    <row r="2684" spans="1:31" x14ac:dyDescent="0.25">
      <c r="A2684" s="5">
        <v>2753</v>
      </c>
      <c r="B2684" s="6" t="s">
        <v>6912</v>
      </c>
      <c r="C2684" s="6" t="s">
        <v>301</v>
      </c>
      <c r="D2684" s="6" t="s">
        <v>15</v>
      </c>
      <c r="E2684" s="6" t="s">
        <v>16</v>
      </c>
      <c r="F2684" s="6">
        <v>60</v>
      </c>
      <c r="G2684" s="6" t="s">
        <v>6913</v>
      </c>
      <c r="H2684" s="6" t="s">
        <v>6687</v>
      </c>
      <c r="I2684" s="6" t="s">
        <v>127</v>
      </c>
      <c r="J2684" s="7">
        <v>44556</v>
      </c>
      <c r="K2684" s="6">
        <v>71</v>
      </c>
      <c r="L2684" s="6" t="s">
        <v>52</v>
      </c>
      <c r="M2684" s="8"/>
      <c r="O2684">
        <f t="shared" si="673"/>
        <v>0</v>
      </c>
      <c r="Q2684" s="5" t="str">
        <f t="shared" si="658"/>
        <v>2753</v>
      </c>
      <c r="R2684" s="6" t="str">
        <f t="shared" si="659"/>
        <v>Nell</v>
      </c>
      <c r="S2684" s="6" t="str">
        <f t="shared" si="660"/>
        <v>Dale</v>
      </c>
      <c r="T2684" s="6" t="str">
        <f t="shared" si="661"/>
        <v>Mrs</v>
      </c>
      <c r="U2684" s="6" t="str">
        <f t="shared" si="662"/>
        <v>F</v>
      </c>
      <c r="V2684" s="6" t="str">
        <f t="shared" si="663"/>
        <v>60</v>
      </c>
      <c r="W2684" s="6" t="str">
        <f t="shared" si="664"/>
        <v>Lavender Sweep</v>
      </c>
      <c r="X2684" s="6" t="str">
        <f t="shared" si="665"/>
        <v>ep</v>
      </c>
      <c r="Y2684" s="6" t="str">
        <f t="shared" si="666"/>
        <v>Lavender Sweep</v>
      </c>
      <c r="Z2684" s="6" t="str">
        <f t="shared" si="667"/>
        <v>Caledon</v>
      </c>
      <c r="AA2684" s="6" t="str">
        <f t="shared" si="668"/>
        <v>WS</v>
      </c>
      <c r="AB2684" s="7" t="str">
        <f t="shared" si="669"/>
        <v>44556</v>
      </c>
      <c r="AC2684" s="6" t="str">
        <f t="shared" si="670"/>
        <v>71</v>
      </c>
      <c r="AD2684" s="6" t="str">
        <f t="shared" si="671"/>
        <v>A1</v>
      </c>
      <c r="AE2684" s="8" t="str">
        <f t="shared" si="672"/>
        <v/>
      </c>
    </row>
    <row r="2685" spans="1:31" x14ac:dyDescent="0.25">
      <c r="A2685" s="9">
        <v>2754</v>
      </c>
      <c r="B2685" s="10" t="s">
        <v>2236</v>
      </c>
      <c r="C2685" s="10" t="s">
        <v>3715</v>
      </c>
      <c r="D2685" s="10" t="s">
        <v>28</v>
      </c>
      <c r="E2685" s="10" t="s">
        <v>29</v>
      </c>
      <c r="F2685" s="10">
        <v>60</v>
      </c>
      <c r="G2685" s="10" t="s">
        <v>6914</v>
      </c>
      <c r="H2685" s="10" t="s">
        <v>1576</v>
      </c>
      <c r="I2685" s="10" t="s">
        <v>176</v>
      </c>
      <c r="J2685" s="11">
        <v>44507</v>
      </c>
      <c r="K2685" s="10">
        <v>40</v>
      </c>
      <c r="L2685" s="10" t="s">
        <v>33</v>
      </c>
      <c r="M2685" s="12"/>
      <c r="O2685">
        <f t="shared" si="673"/>
        <v>0</v>
      </c>
      <c r="Q2685" s="9" t="str">
        <f t="shared" si="658"/>
        <v>2754</v>
      </c>
      <c r="R2685" s="10" t="str">
        <f t="shared" si="659"/>
        <v>Doyle</v>
      </c>
      <c r="S2685" s="10" t="str">
        <f t="shared" si="660"/>
        <v>Galloway</v>
      </c>
      <c r="T2685" s="10" t="str">
        <f t="shared" si="661"/>
        <v>Mr</v>
      </c>
      <c r="U2685" s="10" t="str">
        <f t="shared" si="662"/>
        <v>M</v>
      </c>
      <c r="V2685" s="10" t="str">
        <f t="shared" si="663"/>
        <v>60</v>
      </c>
      <c r="W2685" s="10" t="str">
        <f t="shared" si="664"/>
        <v>Lavengro Road</v>
      </c>
      <c r="X2685" s="10" t="str">
        <f t="shared" si="665"/>
        <v>ad</v>
      </c>
      <c r="Y2685" s="10" t="str">
        <f t="shared" si="666"/>
        <v>Lavengro Road</v>
      </c>
      <c r="Z2685" s="10" t="str">
        <f t="shared" si="667"/>
        <v>Cornhill-On-Tweed</v>
      </c>
      <c r="AA2685" s="10" t="str">
        <f t="shared" si="668"/>
        <v>CW</v>
      </c>
      <c r="AB2685" s="11" t="str">
        <f t="shared" si="669"/>
        <v>44507</v>
      </c>
      <c r="AC2685" s="10" t="str">
        <f t="shared" si="670"/>
        <v>40</v>
      </c>
      <c r="AD2685" s="10" t="str">
        <f t="shared" si="671"/>
        <v>A3</v>
      </c>
      <c r="AE2685" s="12" t="str">
        <f t="shared" si="672"/>
        <v/>
      </c>
    </row>
    <row r="2686" spans="1:31" x14ac:dyDescent="0.25">
      <c r="A2686" s="5">
        <v>2755</v>
      </c>
      <c r="B2686" s="6" t="s">
        <v>1606</v>
      </c>
      <c r="C2686" s="6" t="s">
        <v>6915</v>
      </c>
      <c r="D2686" s="6" t="s">
        <v>28</v>
      </c>
      <c r="E2686" s="6" t="s">
        <v>29</v>
      </c>
      <c r="F2686" s="6">
        <v>60</v>
      </c>
      <c r="G2686" s="6" t="s">
        <v>6916</v>
      </c>
      <c r="H2686" s="6" t="s">
        <v>219</v>
      </c>
      <c r="I2686" s="6" t="s">
        <v>32</v>
      </c>
      <c r="J2686" s="7">
        <v>44111</v>
      </c>
      <c r="K2686" s="6">
        <v>25</v>
      </c>
      <c r="L2686" s="6" t="s">
        <v>62</v>
      </c>
      <c r="M2686" s="8"/>
      <c r="O2686">
        <f t="shared" si="673"/>
        <v>0</v>
      </c>
      <c r="Q2686" s="5" t="str">
        <f t="shared" si="658"/>
        <v>2755</v>
      </c>
      <c r="R2686" s="6" t="str">
        <f t="shared" si="659"/>
        <v>Elijah</v>
      </c>
      <c r="S2686" s="6" t="str">
        <f t="shared" si="660"/>
        <v>Tanner</v>
      </c>
      <c r="T2686" s="6" t="str">
        <f t="shared" si="661"/>
        <v>Mr</v>
      </c>
      <c r="U2686" s="6" t="str">
        <f t="shared" si="662"/>
        <v>M</v>
      </c>
      <c r="V2686" s="6" t="str">
        <f t="shared" si="663"/>
        <v>60</v>
      </c>
      <c r="W2686" s="6" t="str">
        <f t="shared" si="664"/>
        <v>Lavers Road</v>
      </c>
      <c r="X2686" s="6" t="str">
        <f t="shared" si="665"/>
        <v>ad</v>
      </c>
      <c r="Y2686" s="6" t="str">
        <f t="shared" si="666"/>
        <v>Lavers Road</v>
      </c>
      <c r="Z2686" s="6" t="str">
        <f t="shared" si="667"/>
        <v>Ystrad Meurig</v>
      </c>
      <c r="AA2686" s="6" t="str">
        <f t="shared" si="668"/>
        <v>WC</v>
      </c>
      <c r="AB2686" s="7" t="str">
        <f t="shared" si="669"/>
        <v>44111</v>
      </c>
      <c r="AC2686" s="6" t="str">
        <f t="shared" si="670"/>
        <v>25</v>
      </c>
      <c r="AD2686" s="6" t="str">
        <f t="shared" si="671"/>
        <v>C4</v>
      </c>
      <c r="AE2686" s="8" t="str">
        <f t="shared" si="672"/>
        <v/>
      </c>
    </row>
    <row r="2687" spans="1:31" x14ac:dyDescent="0.25">
      <c r="A2687" s="9">
        <v>2756</v>
      </c>
      <c r="B2687" s="10" t="s">
        <v>2813</v>
      </c>
      <c r="C2687" s="10" t="s">
        <v>5149</v>
      </c>
      <c r="D2687" s="10" t="s">
        <v>28</v>
      </c>
      <c r="E2687" s="10" t="s">
        <v>29</v>
      </c>
      <c r="F2687" s="10">
        <v>30</v>
      </c>
      <c r="G2687" s="10" t="s">
        <v>6917</v>
      </c>
      <c r="H2687" s="10" t="s">
        <v>4447</v>
      </c>
      <c r="I2687" s="10" t="s">
        <v>32</v>
      </c>
      <c r="J2687" s="11">
        <v>43561</v>
      </c>
      <c r="K2687" s="10">
        <v>49</v>
      </c>
      <c r="L2687" s="10" t="s">
        <v>33</v>
      </c>
      <c r="M2687" s="12"/>
      <c r="O2687">
        <f t="shared" si="673"/>
        <v>0</v>
      </c>
      <c r="Q2687" s="9" t="str">
        <f t="shared" si="658"/>
        <v>2756</v>
      </c>
      <c r="R2687" s="10" t="str">
        <f t="shared" si="659"/>
        <v>Chung</v>
      </c>
      <c r="S2687" s="10" t="str">
        <f t="shared" si="660"/>
        <v>Irwin</v>
      </c>
      <c r="T2687" s="10" t="str">
        <f t="shared" si="661"/>
        <v>Mr</v>
      </c>
      <c r="U2687" s="10" t="str">
        <f t="shared" si="662"/>
        <v>M</v>
      </c>
      <c r="V2687" s="10" t="str">
        <f t="shared" si="663"/>
        <v>30</v>
      </c>
      <c r="W2687" s="10" t="str">
        <f t="shared" si="664"/>
        <v>Laverton Mews</v>
      </c>
      <c r="X2687" s="10" t="str">
        <f t="shared" si="665"/>
        <v>ws</v>
      </c>
      <c r="Y2687" s="10" t="str">
        <f t="shared" si="666"/>
        <v>Laverton Mews</v>
      </c>
      <c r="Z2687" s="10" t="str">
        <f t="shared" si="667"/>
        <v>Mold</v>
      </c>
      <c r="AA2687" s="10" t="str">
        <f t="shared" si="668"/>
        <v>WC</v>
      </c>
      <c r="AB2687" s="11" t="str">
        <f t="shared" si="669"/>
        <v>43561</v>
      </c>
      <c r="AC2687" s="10" t="str">
        <f t="shared" si="670"/>
        <v>49</v>
      </c>
      <c r="AD2687" s="10" t="str">
        <f t="shared" si="671"/>
        <v>A3</v>
      </c>
      <c r="AE2687" s="12" t="str">
        <f t="shared" si="672"/>
        <v/>
      </c>
    </row>
    <row r="2688" spans="1:31" x14ac:dyDescent="0.25">
      <c r="A2688" s="5">
        <v>2757</v>
      </c>
      <c r="B2688" s="6" t="s">
        <v>6918</v>
      </c>
      <c r="C2688" s="6" t="s">
        <v>1496</v>
      </c>
      <c r="D2688" s="6" t="s">
        <v>15</v>
      </c>
      <c r="E2688" s="6" t="s">
        <v>16</v>
      </c>
      <c r="F2688" s="6">
        <v>30</v>
      </c>
      <c r="G2688" s="6" t="s">
        <v>6919</v>
      </c>
      <c r="H2688" s="6" t="s">
        <v>3468</v>
      </c>
      <c r="I2688" s="6" t="s">
        <v>185</v>
      </c>
      <c r="J2688" s="7">
        <v>44187</v>
      </c>
      <c r="K2688" s="6">
        <v>84</v>
      </c>
      <c r="L2688" s="6" t="s">
        <v>39</v>
      </c>
      <c r="M2688" s="8"/>
      <c r="O2688">
        <f t="shared" si="673"/>
        <v>0</v>
      </c>
      <c r="Q2688" s="5" t="str">
        <f t="shared" si="658"/>
        <v>2757</v>
      </c>
      <c r="R2688" s="6" t="str">
        <f t="shared" si="659"/>
        <v>Kathryn</v>
      </c>
      <c r="S2688" s="6" t="str">
        <f t="shared" si="660"/>
        <v>Jarrett</v>
      </c>
      <c r="T2688" s="6" t="str">
        <f t="shared" si="661"/>
        <v>Mrs</v>
      </c>
      <c r="U2688" s="6" t="str">
        <f t="shared" si="662"/>
        <v>F</v>
      </c>
      <c r="V2688" s="6" t="str">
        <f t="shared" si="663"/>
        <v>30</v>
      </c>
      <c r="W2688" s="6" t="str">
        <f t="shared" si="664"/>
        <v>Lavington Road</v>
      </c>
      <c r="X2688" s="6" t="str">
        <f t="shared" si="665"/>
        <v>ad</v>
      </c>
      <c r="Y2688" s="6" t="str">
        <f t="shared" si="666"/>
        <v>Lavington Road</v>
      </c>
      <c r="Z2688" s="6" t="str">
        <f t="shared" si="667"/>
        <v>Gosport</v>
      </c>
      <c r="AA2688" s="6" t="str">
        <f t="shared" si="668"/>
        <v>HX</v>
      </c>
      <c r="AB2688" s="7" t="str">
        <f t="shared" si="669"/>
        <v>44187</v>
      </c>
      <c r="AC2688" s="6" t="str">
        <f t="shared" si="670"/>
        <v>84</v>
      </c>
      <c r="AD2688" s="6" t="str">
        <f t="shared" si="671"/>
        <v>C1</v>
      </c>
      <c r="AE2688" s="8" t="str">
        <f t="shared" si="672"/>
        <v/>
      </c>
    </row>
    <row r="2689" spans="1:31" x14ac:dyDescent="0.25">
      <c r="A2689" s="9">
        <v>2758</v>
      </c>
      <c r="B2689" s="10" t="s">
        <v>6920</v>
      </c>
      <c r="C2689" s="10" t="s">
        <v>755</v>
      </c>
      <c r="D2689" s="10" t="s">
        <v>15</v>
      </c>
      <c r="E2689" s="10" t="s">
        <v>16</v>
      </c>
      <c r="F2689" s="10">
        <v>90</v>
      </c>
      <c r="G2689" s="10" t="s">
        <v>6921</v>
      </c>
      <c r="H2689" s="10" t="s">
        <v>880</v>
      </c>
      <c r="I2689" s="10" t="s">
        <v>881</v>
      </c>
      <c r="J2689" s="11">
        <v>44524</v>
      </c>
      <c r="K2689" s="10">
        <v>99</v>
      </c>
      <c r="L2689" s="10" t="s">
        <v>78</v>
      </c>
      <c r="M2689" s="12"/>
      <c r="O2689">
        <f t="shared" si="673"/>
        <v>0</v>
      </c>
      <c r="Q2689" s="9" t="str">
        <f t="shared" si="658"/>
        <v>2758</v>
      </c>
      <c r="R2689" s="10" t="str">
        <f t="shared" si="659"/>
        <v>Adaline</v>
      </c>
      <c r="S2689" s="10" t="str">
        <f t="shared" si="660"/>
        <v>Moreno</v>
      </c>
      <c r="T2689" s="10" t="str">
        <f t="shared" si="661"/>
        <v>Mrs</v>
      </c>
      <c r="U2689" s="10" t="str">
        <f t="shared" si="662"/>
        <v>F</v>
      </c>
      <c r="V2689" s="10" t="str">
        <f t="shared" si="663"/>
        <v>90</v>
      </c>
      <c r="W2689" s="10" t="str">
        <f t="shared" si="664"/>
        <v>Lawford Road</v>
      </c>
      <c r="X2689" s="10" t="str">
        <f t="shared" si="665"/>
        <v>ad</v>
      </c>
      <c r="Y2689" s="10" t="str">
        <f t="shared" si="666"/>
        <v>Lawford Road</v>
      </c>
      <c r="Z2689" s="10" t="str">
        <f t="shared" si="667"/>
        <v>Invergarry</v>
      </c>
      <c r="AA2689" s="10" t="str">
        <f t="shared" si="668"/>
        <v>LS</v>
      </c>
      <c r="AB2689" s="11" t="str">
        <f t="shared" si="669"/>
        <v>44524</v>
      </c>
      <c r="AC2689" s="10" t="str">
        <f t="shared" si="670"/>
        <v>99</v>
      </c>
      <c r="AD2689" s="10" t="str">
        <f t="shared" si="671"/>
        <v>C2</v>
      </c>
      <c r="AE2689" s="12" t="str">
        <f t="shared" si="672"/>
        <v/>
      </c>
    </row>
    <row r="2690" spans="1:31" x14ac:dyDescent="0.25">
      <c r="A2690" s="9">
        <v>2760</v>
      </c>
      <c r="B2690" s="10" t="s">
        <v>6922</v>
      </c>
      <c r="C2690" s="10" t="s">
        <v>270</v>
      </c>
      <c r="D2690" s="10" t="s">
        <v>15</v>
      </c>
      <c r="E2690" s="10" t="s">
        <v>16</v>
      </c>
      <c r="F2690" s="10">
        <v>60</v>
      </c>
      <c r="G2690" s="10" t="s">
        <v>6923</v>
      </c>
      <c r="H2690" s="10" t="s">
        <v>6924</v>
      </c>
      <c r="I2690" s="10" t="s">
        <v>38</v>
      </c>
      <c r="J2690" s="11">
        <v>44295</v>
      </c>
      <c r="K2690" s="10">
        <v>9</v>
      </c>
      <c r="L2690" s="10" t="s">
        <v>33</v>
      </c>
      <c r="M2690" s="12"/>
      <c r="O2690">
        <f t="shared" si="673"/>
        <v>0</v>
      </c>
      <c r="Q2690" s="9" t="str">
        <f t="shared" si="658"/>
        <v>2760</v>
      </c>
      <c r="R2690" s="10" t="str">
        <f t="shared" si="659"/>
        <v>Golda</v>
      </c>
      <c r="S2690" s="10" t="str">
        <f t="shared" si="660"/>
        <v>Belanger</v>
      </c>
      <c r="T2690" s="10" t="str">
        <f t="shared" si="661"/>
        <v>Mrs</v>
      </c>
      <c r="U2690" s="10" t="str">
        <f t="shared" si="662"/>
        <v>F</v>
      </c>
      <c r="V2690" s="10" t="str">
        <f t="shared" si="663"/>
        <v>60</v>
      </c>
      <c r="W2690" s="10" t="str">
        <f t="shared" si="664"/>
        <v>Lawn</v>
      </c>
      <c r="X2690" s="10" t="str">
        <f t="shared" si="665"/>
        <v>wn</v>
      </c>
      <c r="Y2690" s="10" t="str">
        <f t="shared" si="666"/>
        <v>Lawn</v>
      </c>
      <c r="Z2690" s="10" t="str">
        <f t="shared" si="667"/>
        <v>Dolwyddelan</v>
      </c>
      <c r="AA2690" s="10" t="str">
        <f t="shared" si="668"/>
        <v>RM</v>
      </c>
      <c r="AB2690" s="11" t="str">
        <f t="shared" si="669"/>
        <v>44295</v>
      </c>
      <c r="AC2690" s="10" t="str">
        <f t="shared" si="670"/>
        <v>9</v>
      </c>
      <c r="AD2690" s="10" t="str">
        <f t="shared" si="671"/>
        <v>A3</v>
      </c>
      <c r="AE2690" s="12" t="str">
        <f t="shared" si="672"/>
        <v/>
      </c>
    </row>
    <row r="2691" spans="1:31" x14ac:dyDescent="0.25">
      <c r="A2691" s="5">
        <v>2761</v>
      </c>
      <c r="B2691" s="6" t="s">
        <v>269</v>
      </c>
      <c r="C2691" s="6" t="s">
        <v>4830</v>
      </c>
      <c r="D2691" s="6" t="s">
        <v>15</v>
      </c>
      <c r="E2691" s="6" t="s">
        <v>16</v>
      </c>
      <c r="F2691" s="6">
        <v>60</v>
      </c>
      <c r="G2691" s="6" t="s">
        <v>6923</v>
      </c>
      <c r="H2691" s="6" t="s">
        <v>5007</v>
      </c>
      <c r="I2691" s="6" t="s">
        <v>32</v>
      </c>
      <c r="J2691" s="7">
        <v>44239</v>
      </c>
      <c r="K2691" s="6">
        <v>32</v>
      </c>
      <c r="L2691" s="6" t="s">
        <v>20</v>
      </c>
      <c r="M2691" s="8"/>
      <c r="O2691">
        <f t="shared" si="673"/>
        <v>0</v>
      </c>
      <c r="Q2691" s="5" t="str">
        <f t="shared" si="658"/>
        <v>2761</v>
      </c>
      <c r="R2691" s="6" t="str">
        <f t="shared" si="659"/>
        <v>Mika</v>
      </c>
      <c r="S2691" s="6" t="str">
        <f t="shared" si="660"/>
        <v>Mccauley</v>
      </c>
      <c r="T2691" s="6" t="str">
        <f t="shared" si="661"/>
        <v>Mrs</v>
      </c>
      <c r="U2691" s="6" t="str">
        <f t="shared" si="662"/>
        <v>F</v>
      </c>
      <c r="V2691" s="6" t="str">
        <f t="shared" si="663"/>
        <v>60</v>
      </c>
      <c r="W2691" s="6" t="str">
        <f t="shared" si="664"/>
        <v>Lawn</v>
      </c>
      <c r="X2691" s="6" t="str">
        <f t="shared" si="665"/>
        <v>wn</v>
      </c>
      <c r="Y2691" s="6" t="str">
        <f t="shared" si="666"/>
        <v>Lawn</v>
      </c>
      <c r="Z2691" s="6" t="str">
        <f t="shared" si="667"/>
        <v>Romsey</v>
      </c>
      <c r="AA2691" s="6" t="str">
        <f t="shared" si="668"/>
        <v>WC</v>
      </c>
      <c r="AB2691" s="7" t="str">
        <f t="shared" si="669"/>
        <v>44239</v>
      </c>
      <c r="AC2691" s="6" t="str">
        <f t="shared" si="670"/>
        <v>32</v>
      </c>
      <c r="AD2691" s="6" t="str">
        <f t="shared" si="671"/>
        <v>B</v>
      </c>
      <c r="AE2691" s="8" t="str">
        <f t="shared" si="672"/>
        <v/>
      </c>
    </row>
    <row r="2692" spans="1:31" x14ac:dyDescent="0.25">
      <c r="A2692" s="9">
        <v>2762</v>
      </c>
      <c r="B2692" s="10" t="s">
        <v>6925</v>
      </c>
      <c r="C2692" s="10" t="s">
        <v>1757</v>
      </c>
      <c r="D2692" s="10" t="s">
        <v>41</v>
      </c>
      <c r="E2692" s="10" t="s">
        <v>16</v>
      </c>
      <c r="F2692" s="10">
        <v>60</v>
      </c>
      <c r="G2692" s="10" t="s">
        <v>6926</v>
      </c>
      <c r="H2692" s="10" t="s">
        <v>5624</v>
      </c>
      <c r="I2692" s="10" t="s">
        <v>881</v>
      </c>
      <c r="J2692" s="11">
        <v>44113</v>
      </c>
      <c r="K2692" s="10">
        <v>25</v>
      </c>
      <c r="L2692" s="10" t="s">
        <v>62</v>
      </c>
      <c r="M2692" s="12"/>
      <c r="O2692">
        <f t="shared" si="673"/>
        <v>0</v>
      </c>
      <c r="Q2692" s="9" t="str">
        <f t="shared" si="658"/>
        <v>2762</v>
      </c>
      <c r="R2692" s="10" t="str">
        <f t="shared" si="659"/>
        <v>Dina</v>
      </c>
      <c r="S2692" s="10" t="str">
        <f t="shared" si="660"/>
        <v>Numbers</v>
      </c>
      <c r="T2692" s="10" t="str">
        <f t="shared" si="661"/>
        <v>Ms</v>
      </c>
      <c r="U2692" s="10" t="str">
        <f t="shared" si="662"/>
        <v>F</v>
      </c>
      <c r="V2692" s="10" t="str">
        <f t="shared" si="663"/>
        <v>60</v>
      </c>
      <c r="W2692" s="10" t="str">
        <f t="shared" si="664"/>
        <v>Lawn House</v>
      </c>
      <c r="X2692" s="10" t="str">
        <f t="shared" si="665"/>
        <v>se</v>
      </c>
      <c r="Y2692" s="10" t="str">
        <f t="shared" si="666"/>
        <v>Lawn House</v>
      </c>
      <c r="Z2692" s="10" t="str">
        <f t="shared" si="667"/>
        <v>Immingham</v>
      </c>
      <c r="AA2692" s="10" t="str">
        <f t="shared" si="668"/>
        <v>LS</v>
      </c>
      <c r="AB2692" s="11" t="str">
        <f t="shared" si="669"/>
        <v>44113</v>
      </c>
      <c r="AC2692" s="10" t="str">
        <f t="shared" si="670"/>
        <v>25</v>
      </c>
      <c r="AD2692" s="10" t="str">
        <f t="shared" si="671"/>
        <v>C4</v>
      </c>
      <c r="AE2692" s="12" t="str">
        <f t="shared" si="672"/>
        <v/>
      </c>
    </row>
    <row r="2693" spans="1:31" x14ac:dyDescent="0.25">
      <c r="A2693" s="5">
        <v>2763</v>
      </c>
      <c r="B2693" s="6" t="s">
        <v>5895</v>
      </c>
      <c r="C2693" s="6" t="s">
        <v>635</v>
      </c>
      <c r="D2693" s="6" t="s">
        <v>28</v>
      </c>
      <c r="E2693" s="6" t="s">
        <v>29</v>
      </c>
      <c r="F2693" s="6">
        <v>30</v>
      </c>
      <c r="G2693" s="6" t="s">
        <v>6927</v>
      </c>
      <c r="H2693" s="6" t="s">
        <v>1163</v>
      </c>
      <c r="I2693" s="6" t="s">
        <v>32</v>
      </c>
      <c r="J2693" s="7">
        <v>44321</v>
      </c>
      <c r="K2693" s="6">
        <v>11</v>
      </c>
      <c r="L2693" s="6" t="s">
        <v>157</v>
      </c>
      <c r="M2693" s="8"/>
      <c r="O2693">
        <f t="shared" si="673"/>
        <v>0</v>
      </c>
      <c r="Q2693" s="5" t="str">
        <f t="shared" si="658"/>
        <v>2763</v>
      </c>
      <c r="R2693" s="6" t="str">
        <f t="shared" si="659"/>
        <v>Hugh</v>
      </c>
      <c r="S2693" s="6" t="str">
        <f t="shared" si="660"/>
        <v>Leary</v>
      </c>
      <c r="T2693" s="6" t="str">
        <f t="shared" si="661"/>
        <v>Mr</v>
      </c>
      <c r="U2693" s="6" t="str">
        <f t="shared" si="662"/>
        <v>M</v>
      </c>
      <c r="V2693" s="6" t="str">
        <f t="shared" si="663"/>
        <v>30</v>
      </c>
      <c r="W2693" s="6" t="str">
        <f t="shared" si="664"/>
        <v>Lawrence Campe</v>
      </c>
      <c r="X2693" s="6" t="str">
        <f t="shared" si="665"/>
        <v>pe</v>
      </c>
      <c r="Y2693" s="6" t="str">
        <f t="shared" si="666"/>
        <v>Lawrence Campe</v>
      </c>
      <c r="Z2693" s="6" t="str">
        <f t="shared" si="667"/>
        <v>Newport</v>
      </c>
      <c r="AA2693" s="6" t="str">
        <f t="shared" si="668"/>
        <v>WC</v>
      </c>
      <c r="AB2693" s="7" t="str">
        <f t="shared" si="669"/>
        <v>44321</v>
      </c>
      <c r="AC2693" s="6" t="str">
        <f t="shared" si="670"/>
        <v>11</v>
      </c>
      <c r="AD2693" s="6" t="str">
        <f t="shared" si="671"/>
        <v>C3</v>
      </c>
      <c r="AE2693" s="8" t="str">
        <f t="shared" si="672"/>
        <v/>
      </c>
    </row>
    <row r="2694" spans="1:31" x14ac:dyDescent="0.25">
      <c r="A2694" s="9">
        <v>2764</v>
      </c>
      <c r="B2694" s="10" t="s">
        <v>6928</v>
      </c>
      <c r="C2694" s="10" t="s">
        <v>4328</v>
      </c>
      <c r="D2694" s="10" t="s">
        <v>49</v>
      </c>
      <c r="E2694" s="10" t="s">
        <v>16</v>
      </c>
      <c r="F2694" s="10">
        <v>90</v>
      </c>
      <c r="G2694" s="10" t="s">
        <v>6929</v>
      </c>
      <c r="H2694" s="10" t="s">
        <v>587</v>
      </c>
      <c r="I2694" s="10" t="s">
        <v>32</v>
      </c>
      <c r="J2694" s="11">
        <v>43877</v>
      </c>
      <c r="K2694" s="10">
        <v>93</v>
      </c>
      <c r="L2694" s="10" t="s">
        <v>44</v>
      </c>
      <c r="M2694" s="12"/>
      <c r="O2694">
        <f t="shared" si="673"/>
        <v>0</v>
      </c>
      <c r="Q2694" s="9" t="str">
        <f t="shared" ref="Q2694:Q2757" si="674">TRIM(A2694)</f>
        <v>2764</v>
      </c>
      <c r="R2694" s="10" t="str">
        <f t="shared" ref="R2694:R2757" si="675">TRIM(B2694)</f>
        <v>Marta</v>
      </c>
      <c r="S2694" s="10" t="str">
        <f t="shared" ref="S2694:S2757" si="676">TRIM(C2694)</f>
        <v>Olson</v>
      </c>
      <c r="T2694" s="10" t="str">
        <f t="shared" ref="T2694:T2757" si="677">TRIM(D2694)</f>
        <v>Miss</v>
      </c>
      <c r="U2694" s="10" t="str">
        <f t="shared" ref="U2694:U2757" si="678">IF(ISNUMBER(SEARCH("f",TRIM(E2694))),"F","M")</f>
        <v>F</v>
      </c>
      <c r="V2694" s="10" t="str">
        <f t="shared" ref="V2694:V2757" si="679">TRIM(F2694)</f>
        <v>90</v>
      </c>
      <c r="W2694" s="10" t="str">
        <f t="shared" ref="W2694:W2757" si="680">SUBSTITUTE(SUBSTITUTE(SUBSTITUTE(PROPER(TRIM(G2694)),"(?)","")," (No",""),"'S","'s")</f>
        <v>Lawrie Grove</v>
      </c>
      <c r="X2694" s="10" t="str">
        <f t="shared" ref="X2694:X2757" si="681">RIGHT(W2694,2)</f>
        <v>ve</v>
      </c>
      <c r="Y2694" s="10" t="str">
        <f t="shared" ref="Y2694:Y2757" si="682">IF(OR(X2694="St",X2694="Av",X2694="Pl"),SUBSTITUTE(SUBSTITUTE(SUBSTITUTE(SUBSTITUTE(SUBSTITUTE(SUBSTITUTE(SUBSTITUTE(W2694,"Rd","Road"),"St","Street"),"Cls", "Close"),"Plc","Place"),"Bldgs","Buildings"),"Av","Avenue"),"Pl","Place"),SUBSTITUTE(SUBSTITUTE(SUBSTITUTE(SUBSTITUTE(SUBSTITUTE(W2694,"Rd","Road"),"Cls", "Close"),"Plc","Place"),"Bldgs","Buildings"),"Crt","Court"))</f>
        <v>Lawrie Grove</v>
      </c>
      <c r="Z2694" s="10" t="str">
        <f t="shared" ref="Z2694:Z2757" si="683">TRIM(H2694)</f>
        <v>Rossendale</v>
      </c>
      <c r="AA2694" s="10" t="str">
        <f t="shared" ref="AA2694:AA2757" si="684">TRIM(I2694)</f>
        <v>WC</v>
      </c>
      <c r="AB2694" s="11" t="str">
        <f t="shared" ref="AB2694:AB2757" si="685">TRIM(J2694)</f>
        <v>43877</v>
      </c>
      <c r="AC2694" s="10" t="str">
        <f t="shared" ref="AC2694:AC2757" si="686">TRIM(K2694)</f>
        <v>93</v>
      </c>
      <c r="AD2694" s="10" t="str">
        <f t="shared" ref="AD2694:AD2757" si="687">TRIM(L2694)</f>
        <v>D</v>
      </c>
      <c r="AE2694" s="12" t="str">
        <f t="shared" ref="AE2694:AE2757" si="688">TRIM(M2694)</f>
        <v/>
      </c>
    </row>
    <row r="2695" spans="1:31" x14ac:dyDescent="0.25">
      <c r="A2695" s="5">
        <v>2765</v>
      </c>
      <c r="B2695" s="6" t="s">
        <v>6930</v>
      </c>
      <c r="C2695" s="6" t="s">
        <v>186</v>
      </c>
      <c r="D2695" s="6" t="s">
        <v>41</v>
      </c>
      <c r="E2695" s="6" t="s">
        <v>16</v>
      </c>
      <c r="F2695" s="6">
        <v>90</v>
      </c>
      <c r="G2695" s="6" t="s">
        <v>6931</v>
      </c>
      <c r="H2695" s="6" t="s">
        <v>1483</v>
      </c>
      <c r="I2695" s="6" t="s">
        <v>291</v>
      </c>
      <c r="J2695" s="7">
        <v>43942</v>
      </c>
      <c r="K2695" s="6">
        <v>87</v>
      </c>
      <c r="L2695" s="6" t="s">
        <v>20</v>
      </c>
      <c r="M2695" s="8"/>
      <c r="O2695">
        <f t="shared" si="673"/>
        <v>0</v>
      </c>
      <c r="Q2695" s="5" t="str">
        <f t="shared" si="674"/>
        <v>2765</v>
      </c>
      <c r="R2695" s="6" t="str">
        <f t="shared" si="675"/>
        <v>Esther</v>
      </c>
      <c r="S2695" s="6" t="str">
        <f t="shared" si="676"/>
        <v>Lewis</v>
      </c>
      <c r="T2695" s="6" t="str">
        <f t="shared" si="677"/>
        <v>Ms</v>
      </c>
      <c r="U2695" s="6" t="str">
        <f t="shared" si="678"/>
        <v>F</v>
      </c>
      <c r="V2695" s="6" t="str">
        <f t="shared" si="679"/>
        <v>90</v>
      </c>
      <c r="W2695" s="6" t="str">
        <f t="shared" si="680"/>
        <v>Lea Valley</v>
      </c>
      <c r="X2695" s="6" t="str">
        <f t="shared" si="681"/>
        <v>ey</v>
      </c>
      <c r="Y2695" s="6" t="str">
        <f t="shared" si="682"/>
        <v>Lea Valley</v>
      </c>
      <c r="Z2695" s="6" t="str">
        <f t="shared" si="683"/>
        <v>Kilbirnie</v>
      </c>
      <c r="AA2695" s="6" t="str">
        <f t="shared" si="684"/>
        <v>HS</v>
      </c>
      <c r="AB2695" s="7" t="str">
        <f t="shared" si="685"/>
        <v>43942</v>
      </c>
      <c r="AC2695" s="6" t="str">
        <f t="shared" si="686"/>
        <v>87</v>
      </c>
      <c r="AD2695" s="6" t="str">
        <f t="shared" si="687"/>
        <v>B</v>
      </c>
      <c r="AE2695" s="8" t="str">
        <f t="shared" si="688"/>
        <v/>
      </c>
    </row>
    <row r="2696" spans="1:31" x14ac:dyDescent="0.25">
      <c r="A2696" s="9">
        <v>2766</v>
      </c>
      <c r="B2696" s="10" t="s">
        <v>3315</v>
      </c>
      <c r="C2696" s="10" t="s">
        <v>191</v>
      </c>
      <c r="D2696" s="10" t="s">
        <v>28</v>
      </c>
      <c r="E2696" s="10" t="s">
        <v>29</v>
      </c>
      <c r="F2696" s="10">
        <v>30</v>
      </c>
      <c r="G2696" s="10" t="s">
        <v>6932</v>
      </c>
      <c r="H2696" s="10" t="s">
        <v>2344</v>
      </c>
      <c r="I2696" s="10" t="s">
        <v>176</v>
      </c>
      <c r="J2696" s="11">
        <v>43933</v>
      </c>
      <c r="K2696" s="10">
        <v>50</v>
      </c>
      <c r="L2696" s="10" t="s">
        <v>157</v>
      </c>
      <c r="M2696" s="12"/>
      <c r="O2696">
        <f t="shared" si="673"/>
        <v>0</v>
      </c>
      <c r="Q2696" s="9" t="str">
        <f t="shared" si="674"/>
        <v>2766</v>
      </c>
      <c r="R2696" s="10" t="str">
        <f t="shared" si="675"/>
        <v>Monroe</v>
      </c>
      <c r="S2696" s="10" t="str">
        <f t="shared" si="676"/>
        <v>Caudill</v>
      </c>
      <c r="T2696" s="10" t="str">
        <f t="shared" si="677"/>
        <v>Mr</v>
      </c>
      <c r="U2696" s="10" t="str">
        <f t="shared" si="678"/>
        <v>M</v>
      </c>
      <c r="V2696" s="10" t="str">
        <f t="shared" si="679"/>
        <v>30</v>
      </c>
      <c r="W2696" s="10" t="str">
        <f t="shared" si="680"/>
        <v>Lea Villas</v>
      </c>
      <c r="X2696" s="10" t="str">
        <f t="shared" si="681"/>
        <v>as</v>
      </c>
      <c r="Y2696" s="10" t="str">
        <f t="shared" si="682"/>
        <v>Lea Villas</v>
      </c>
      <c r="Z2696" s="10" t="str">
        <f t="shared" si="683"/>
        <v>Cumbria</v>
      </c>
      <c r="AA2696" s="10" t="str">
        <f t="shared" si="684"/>
        <v>CW</v>
      </c>
      <c r="AB2696" s="11" t="str">
        <f t="shared" si="685"/>
        <v>43933</v>
      </c>
      <c r="AC2696" s="10" t="str">
        <f t="shared" si="686"/>
        <v>50</v>
      </c>
      <c r="AD2696" s="10" t="str">
        <f t="shared" si="687"/>
        <v>C3</v>
      </c>
      <c r="AE2696" s="12" t="str">
        <f t="shared" si="688"/>
        <v/>
      </c>
    </row>
    <row r="2697" spans="1:31" x14ac:dyDescent="0.25">
      <c r="A2697" s="5">
        <v>2767</v>
      </c>
      <c r="B2697" s="6" t="s">
        <v>254</v>
      </c>
      <c r="C2697" s="6" t="s">
        <v>3661</v>
      </c>
      <c r="D2697" s="6" t="s">
        <v>28</v>
      </c>
      <c r="E2697" s="6" t="s">
        <v>29</v>
      </c>
      <c r="F2697" s="6">
        <v>90</v>
      </c>
      <c r="G2697" s="6" t="s">
        <v>6933</v>
      </c>
      <c r="H2697" s="6" t="s">
        <v>5422</v>
      </c>
      <c r="I2697" s="6" t="s">
        <v>176</v>
      </c>
      <c r="J2697" s="7">
        <v>43478</v>
      </c>
      <c r="K2697" s="6">
        <v>81</v>
      </c>
      <c r="L2697" s="6" t="s">
        <v>157</v>
      </c>
      <c r="M2697" s="8"/>
      <c r="O2697">
        <f t="shared" si="673"/>
        <v>0</v>
      </c>
      <c r="Q2697" s="5" t="str">
        <f t="shared" si="674"/>
        <v>2767</v>
      </c>
      <c r="R2697" s="6" t="str">
        <f t="shared" si="675"/>
        <v>Odell</v>
      </c>
      <c r="S2697" s="6" t="str">
        <f t="shared" si="676"/>
        <v>Battle</v>
      </c>
      <c r="T2697" s="6" t="str">
        <f t="shared" si="677"/>
        <v>Mr</v>
      </c>
      <c r="U2697" s="6" t="str">
        <f t="shared" si="678"/>
        <v>M</v>
      </c>
      <c r="V2697" s="6" t="str">
        <f t="shared" si="679"/>
        <v>90</v>
      </c>
      <c r="W2697" s="6" t="str">
        <f t="shared" si="680"/>
        <v>Lea Works</v>
      </c>
      <c r="X2697" s="6" t="str">
        <f t="shared" si="681"/>
        <v>ks</v>
      </c>
      <c r="Y2697" s="6" t="str">
        <f t="shared" si="682"/>
        <v>Lea Works</v>
      </c>
      <c r="Z2697" s="6" t="str">
        <f t="shared" si="683"/>
        <v>Cowdenbeath</v>
      </c>
      <c r="AA2697" s="6" t="str">
        <f t="shared" si="684"/>
        <v>CW</v>
      </c>
      <c r="AB2697" s="7" t="str">
        <f t="shared" si="685"/>
        <v>43478</v>
      </c>
      <c r="AC2697" s="6" t="str">
        <f t="shared" si="686"/>
        <v>81</v>
      </c>
      <c r="AD2697" s="6" t="str">
        <f t="shared" si="687"/>
        <v>C3</v>
      </c>
      <c r="AE2697" s="8" t="str">
        <f t="shared" si="688"/>
        <v/>
      </c>
    </row>
    <row r="2698" spans="1:31" x14ac:dyDescent="0.25">
      <c r="A2698" s="9">
        <v>2768</v>
      </c>
      <c r="B2698" s="10" t="s">
        <v>1520</v>
      </c>
      <c r="C2698" s="10" t="s">
        <v>5142</v>
      </c>
      <c r="D2698" s="10" t="s">
        <v>15</v>
      </c>
      <c r="E2698" s="10" t="s">
        <v>16</v>
      </c>
      <c r="F2698" s="10">
        <v>60</v>
      </c>
      <c r="G2698" s="10" t="s">
        <v>6934</v>
      </c>
      <c r="H2698" s="10" t="s">
        <v>4269</v>
      </c>
      <c r="I2698" s="10" t="s">
        <v>176</v>
      </c>
      <c r="J2698" s="11">
        <v>44215</v>
      </c>
      <c r="K2698" s="10">
        <v>65</v>
      </c>
      <c r="L2698" s="10" t="s">
        <v>33</v>
      </c>
      <c r="M2698" s="12"/>
      <c r="O2698">
        <f t="shared" ref="O2698:O2761" si="689">COUNTBLANK(A2698:L2698)+COUNTIF(K2698,0)</f>
        <v>0</v>
      </c>
      <c r="Q2698" s="9" t="str">
        <f t="shared" si="674"/>
        <v>2768</v>
      </c>
      <c r="R2698" s="10" t="str">
        <f t="shared" si="675"/>
        <v>Ranae</v>
      </c>
      <c r="S2698" s="10" t="str">
        <f t="shared" si="676"/>
        <v>Glenn</v>
      </c>
      <c r="T2698" s="10" t="str">
        <f t="shared" si="677"/>
        <v>Mrs</v>
      </c>
      <c r="U2698" s="10" t="str">
        <f t="shared" si="678"/>
        <v>F</v>
      </c>
      <c r="V2698" s="10" t="str">
        <f t="shared" si="679"/>
        <v>60</v>
      </c>
      <c r="W2698" s="10" t="str">
        <f t="shared" si="680"/>
        <v>Leabank Square</v>
      </c>
      <c r="X2698" s="10" t="str">
        <f t="shared" si="681"/>
        <v>re</v>
      </c>
      <c r="Y2698" s="10" t="str">
        <f t="shared" si="682"/>
        <v>Leabank Square</v>
      </c>
      <c r="Z2698" s="10" t="str">
        <f t="shared" si="683"/>
        <v>Cwmbran</v>
      </c>
      <c r="AA2698" s="10" t="str">
        <f t="shared" si="684"/>
        <v>CW</v>
      </c>
      <c r="AB2698" s="11" t="str">
        <f t="shared" si="685"/>
        <v>44215</v>
      </c>
      <c r="AC2698" s="10" t="str">
        <f t="shared" si="686"/>
        <v>65</v>
      </c>
      <c r="AD2698" s="10" t="str">
        <f t="shared" si="687"/>
        <v>A3</v>
      </c>
      <c r="AE2698" s="12" t="str">
        <f t="shared" si="688"/>
        <v/>
      </c>
    </row>
    <row r="2699" spans="1:31" x14ac:dyDescent="0.25">
      <c r="A2699" s="5">
        <v>2769</v>
      </c>
      <c r="B2699" s="6" t="s">
        <v>5481</v>
      </c>
      <c r="C2699" s="6" t="s">
        <v>3726</v>
      </c>
      <c r="D2699" s="6" t="s">
        <v>28</v>
      </c>
      <c r="E2699" s="6" t="s">
        <v>29</v>
      </c>
      <c r="F2699" s="6">
        <v>60</v>
      </c>
      <c r="G2699" s="6" t="s">
        <v>6935</v>
      </c>
      <c r="H2699" s="6" t="s">
        <v>4033</v>
      </c>
      <c r="I2699" s="6" t="s">
        <v>171</v>
      </c>
      <c r="J2699" s="7">
        <v>44254</v>
      </c>
      <c r="K2699" s="6">
        <v>48</v>
      </c>
      <c r="L2699" s="6" t="s">
        <v>44</v>
      </c>
      <c r="M2699" s="8"/>
      <c r="O2699">
        <f t="shared" si="689"/>
        <v>0</v>
      </c>
      <c r="Q2699" s="5" t="str">
        <f t="shared" si="674"/>
        <v>2769</v>
      </c>
      <c r="R2699" s="6" t="str">
        <f t="shared" si="675"/>
        <v>Dominic</v>
      </c>
      <c r="S2699" s="6" t="str">
        <f t="shared" si="676"/>
        <v>Serrano</v>
      </c>
      <c r="T2699" s="6" t="str">
        <f t="shared" si="677"/>
        <v>Mr</v>
      </c>
      <c r="U2699" s="6" t="str">
        <f t="shared" si="678"/>
        <v>M</v>
      </c>
      <c r="V2699" s="6" t="str">
        <f t="shared" si="679"/>
        <v>60</v>
      </c>
      <c r="W2699" s="6" t="str">
        <f t="shared" si="680"/>
        <v>Leadenhall Street</v>
      </c>
      <c r="X2699" s="6" t="str">
        <f t="shared" si="681"/>
        <v>et</v>
      </c>
      <c r="Y2699" s="6" t="str">
        <f t="shared" si="682"/>
        <v>Leadenhall Street</v>
      </c>
      <c r="Z2699" s="6" t="str">
        <f t="shared" si="683"/>
        <v>Colyton</v>
      </c>
      <c r="AA2699" s="6" t="str">
        <f t="shared" si="684"/>
        <v>PR</v>
      </c>
      <c r="AB2699" s="7" t="str">
        <f t="shared" si="685"/>
        <v>44254</v>
      </c>
      <c r="AC2699" s="6" t="str">
        <f t="shared" si="686"/>
        <v>48</v>
      </c>
      <c r="AD2699" s="6" t="str">
        <f t="shared" si="687"/>
        <v>D</v>
      </c>
      <c r="AE2699" s="8" t="str">
        <f t="shared" si="688"/>
        <v/>
      </c>
    </row>
    <row r="2700" spans="1:31" x14ac:dyDescent="0.25">
      <c r="A2700" s="9">
        <v>2770</v>
      </c>
      <c r="B2700" s="10" t="s">
        <v>2555</v>
      </c>
      <c r="C2700" s="10" t="s">
        <v>3041</v>
      </c>
      <c r="D2700" s="10" t="s">
        <v>90</v>
      </c>
      <c r="E2700" s="10" t="s">
        <v>29</v>
      </c>
      <c r="F2700" s="10">
        <v>90</v>
      </c>
      <c r="G2700" s="10" t="s">
        <v>6936</v>
      </c>
      <c r="H2700" s="10" t="s">
        <v>2657</v>
      </c>
      <c r="I2700" s="10" t="s">
        <v>185</v>
      </c>
      <c r="J2700" s="11">
        <v>43555</v>
      </c>
      <c r="K2700" s="10">
        <v>75</v>
      </c>
      <c r="L2700" s="10" t="s">
        <v>99</v>
      </c>
      <c r="M2700" s="12"/>
      <c r="O2700">
        <f t="shared" si="689"/>
        <v>0</v>
      </c>
      <c r="Q2700" s="9" t="str">
        <f t="shared" si="674"/>
        <v>2770</v>
      </c>
      <c r="R2700" s="10" t="str">
        <f t="shared" si="675"/>
        <v>Alberto</v>
      </c>
      <c r="S2700" s="10" t="str">
        <f t="shared" si="676"/>
        <v>Johnston</v>
      </c>
      <c r="T2700" s="10" t="str">
        <f t="shared" si="677"/>
        <v>Dr</v>
      </c>
      <c r="U2700" s="10" t="str">
        <f t="shared" si="678"/>
        <v>M</v>
      </c>
      <c r="V2700" s="10" t="str">
        <f t="shared" si="679"/>
        <v>90</v>
      </c>
      <c r="W2700" s="10" t="str">
        <f t="shared" si="680"/>
        <v>Leading Street</v>
      </c>
      <c r="X2700" s="10" t="str">
        <f t="shared" si="681"/>
        <v>et</v>
      </c>
      <c r="Y2700" s="10" t="str">
        <f t="shared" si="682"/>
        <v>Leading Street</v>
      </c>
      <c r="Z2700" s="10" t="str">
        <f t="shared" si="683"/>
        <v>Fort Augustus</v>
      </c>
      <c r="AA2700" s="10" t="str">
        <f t="shared" si="684"/>
        <v>HX</v>
      </c>
      <c r="AB2700" s="11" t="str">
        <f t="shared" si="685"/>
        <v>43555</v>
      </c>
      <c r="AC2700" s="10" t="str">
        <f t="shared" si="686"/>
        <v>75</v>
      </c>
      <c r="AD2700" s="10" t="str">
        <f t="shared" si="687"/>
        <v>E</v>
      </c>
      <c r="AE2700" s="12" t="str">
        <f t="shared" si="688"/>
        <v/>
      </c>
    </row>
    <row r="2701" spans="1:31" x14ac:dyDescent="0.25">
      <c r="A2701" s="5">
        <v>2771</v>
      </c>
      <c r="B2701" s="6" t="s">
        <v>6937</v>
      </c>
      <c r="C2701" s="6" t="s">
        <v>5351</v>
      </c>
      <c r="D2701" s="6" t="s">
        <v>49</v>
      </c>
      <c r="E2701" s="6" t="s">
        <v>16</v>
      </c>
      <c r="F2701" s="6">
        <v>90</v>
      </c>
      <c r="G2701" s="6" t="s">
        <v>6936</v>
      </c>
      <c r="H2701" s="6" t="s">
        <v>3758</v>
      </c>
      <c r="I2701" s="6" t="s">
        <v>32</v>
      </c>
      <c r="J2701" s="7">
        <v>44332</v>
      </c>
      <c r="K2701" s="6">
        <v>2</v>
      </c>
      <c r="L2701" s="6" t="s">
        <v>68</v>
      </c>
      <c r="M2701" s="8"/>
      <c r="O2701">
        <f t="shared" si="689"/>
        <v>0</v>
      </c>
      <c r="Q2701" s="5" t="str">
        <f t="shared" si="674"/>
        <v>2771</v>
      </c>
      <c r="R2701" s="6" t="str">
        <f t="shared" si="675"/>
        <v>Tana</v>
      </c>
      <c r="S2701" s="6" t="str">
        <f t="shared" si="676"/>
        <v>Fox</v>
      </c>
      <c r="T2701" s="6" t="str">
        <f t="shared" si="677"/>
        <v>Miss</v>
      </c>
      <c r="U2701" s="6" t="str">
        <f t="shared" si="678"/>
        <v>F</v>
      </c>
      <c r="V2701" s="6" t="str">
        <f t="shared" si="679"/>
        <v>90</v>
      </c>
      <c r="W2701" s="6" t="str">
        <f t="shared" si="680"/>
        <v>Leading Street</v>
      </c>
      <c r="X2701" s="6" t="str">
        <f t="shared" si="681"/>
        <v>et</v>
      </c>
      <c r="Y2701" s="6" t="str">
        <f t="shared" si="682"/>
        <v>Leading Street</v>
      </c>
      <c r="Z2701" s="6" t="str">
        <f t="shared" si="683"/>
        <v>Turriff</v>
      </c>
      <c r="AA2701" s="6" t="str">
        <f t="shared" si="684"/>
        <v>WC</v>
      </c>
      <c r="AB2701" s="7" t="str">
        <f t="shared" si="685"/>
        <v>44332</v>
      </c>
      <c r="AC2701" s="6" t="str">
        <f t="shared" si="686"/>
        <v>2</v>
      </c>
      <c r="AD2701" s="6" t="str">
        <f t="shared" si="687"/>
        <v>A2</v>
      </c>
      <c r="AE2701" s="8" t="str">
        <f t="shared" si="688"/>
        <v/>
      </c>
    </row>
    <row r="2702" spans="1:31" x14ac:dyDescent="0.25">
      <c r="A2702" s="9">
        <v>2772</v>
      </c>
      <c r="B2702" s="10" t="s">
        <v>1990</v>
      </c>
      <c r="C2702" s="10" t="s">
        <v>6938</v>
      </c>
      <c r="D2702" s="10" t="s">
        <v>28</v>
      </c>
      <c r="E2702" s="10" t="s">
        <v>29</v>
      </c>
      <c r="F2702" s="10">
        <v>30</v>
      </c>
      <c r="G2702" s="10" t="s">
        <v>6939</v>
      </c>
      <c r="H2702" s="10" t="s">
        <v>1912</v>
      </c>
      <c r="I2702" s="10" t="s">
        <v>1913</v>
      </c>
      <c r="J2702" s="11">
        <v>43578</v>
      </c>
      <c r="K2702" s="10">
        <v>36</v>
      </c>
      <c r="L2702" s="10" t="s">
        <v>33</v>
      </c>
      <c r="M2702" s="12"/>
      <c r="O2702">
        <f t="shared" si="689"/>
        <v>0</v>
      </c>
      <c r="Q2702" s="9" t="str">
        <f t="shared" si="674"/>
        <v>2772</v>
      </c>
      <c r="R2702" s="10" t="str">
        <f t="shared" si="675"/>
        <v>Darren</v>
      </c>
      <c r="S2702" s="10" t="str">
        <f t="shared" si="676"/>
        <v>Norris</v>
      </c>
      <c r="T2702" s="10" t="str">
        <f t="shared" si="677"/>
        <v>Mr</v>
      </c>
      <c r="U2702" s="10" t="str">
        <f t="shared" si="678"/>
        <v>M</v>
      </c>
      <c r="V2702" s="10" t="str">
        <f t="shared" si="679"/>
        <v>30</v>
      </c>
      <c r="W2702" s="10" t="str">
        <f t="shared" si="680"/>
        <v>Lealand Road</v>
      </c>
      <c r="X2702" s="10" t="str">
        <f t="shared" si="681"/>
        <v>ad</v>
      </c>
      <c r="Y2702" s="10" t="str">
        <f t="shared" si="682"/>
        <v>Lealand Road</v>
      </c>
      <c r="Z2702" s="10" t="str">
        <f t="shared" si="683"/>
        <v>Alderley Edge</v>
      </c>
      <c r="AA2702" s="10" t="str">
        <f t="shared" si="684"/>
        <v>IP</v>
      </c>
      <c r="AB2702" s="11" t="str">
        <f t="shared" si="685"/>
        <v>43578</v>
      </c>
      <c r="AC2702" s="10" t="str">
        <f t="shared" si="686"/>
        <v>36</v>
      </c>
      <c r="AD2702" s="10" t="str">
        <f t="shared" si="687"/>
        <v>A3</v>
      </c>
      <c r="AE2702" s="12" t="str">
        <f t="shared" si="688"/>
        <v/>
      </c>
    </row>
    <row r="2703" spans="1:31" x14ac:dyDescent="0.25">
      <c r="A2703" s="5">
        <v>2773</v>
      </c>
      <c r="B2703" s="6" t="s">
        <v>6940</v>
      </c>
      <c r="C2703" s="6" t="s">
        <v>2167</v>
      </c>
      <c r="D2703" s="6" t="s">
        <v>15</v>
      </c>
      <c r="E2703" s="6" t="s">
        <v>16</v>
      </c>
      <c r="F2703" s="6">
        <v>90</v>
      </c>
      <c r="G2703" s="6" t="s">
        <v>6941</v>
      </c>
      <c r="H2703" s="6" t="s">
        <v>789</v>
      </c>
      <c r="I2703" s="6" t="s">
        <v>176</v>
      </c>
      <c r="J2703" s="7">
        <v>44079</v>
      </c>
      <c r="K2703" s="6">
        <v>94</v>
      </c>
      <c r="L2703" s="6" t="s">
        <v>39</v>
      </c>
      <c r="M2703" s="8"/>
      <c r="O2703">
        <f t="shared" si="689"/>
        <v>0</v>
      </c>
      <c r="Q2703" s="5" t="str">
        <f t="shared" si="674"/>
        <v>2773</v>
      </c>
      <c r="R2703" s="6" t="str">
        <f t="shared" si="675"/>
        <v>Tashia</v>
      </c>
      <c r="S2703" s="6" t="str">
        <f t="shared" si="676"/>
        <v>Vera</v>
      </c>
      <c r="T2703" s="6" t="str">
        <f t="shared" si="677"/>
        <v>Mrs</v>
      </c>
      <c r="U2703" s="6" t="str">
        <f t="shared" si="678"/>
        <v>F</v>
      </c>
      <c r="V2703" s="6" t="str">
        <f t="shared" si="679"/>
        <v>90</v>
      </c>
      <c r="W2703" s="6" t="str">
        <f t="shared" si="680"/>
        <v>Leamington Villas</v>
      </c>
      <c r="X2703" s="6" t="str">
        <f t="shared" si="681"/>
        <v>as</v>
      </c>
      <c r="Y2703" s="6" t="str">
        <f t="shared" si="682"/>
        <v>Leamington Villas</v>
      </c>
      <c r="Z2703" s="6" t="str">
        <f t="shared" si="683"/>
        <v>Consett</v>
      </c>
      <c r="AA2703" s="6" t="str">
        <f t="shared" si="684"/>
        <v>CW</v>
      </c>
      <c r="AB2703" s="7" t="str">
        <f t="shared" si="685"/>
        <v>44079</v>
      </c>
      <c r="AC2703" s="6" t="str">
        <f t="shared" si="686"/>
        <v>94</v>
      </c>
      <c r="AD2703" s="6" t="str">
        <f t="shared" si="687"/>
        <v>C1</v>
      </c>
      <c r="AE2703" s="8" t="str">
        <f t="shared" si="688"/>
        <v/>
      </c>
    </row>
    <row r="2704" spans="1:31" x14ac:dyDescent="0.25">
      <c r="A2704" s="9">
        <v>2774</v>
      </c>
      <c r="B2704" s="10" t="s">
        <v>4473</v>
      </c>
      <c r="C2704" s="10" t="s">
        <v>5011</v>
      </c>
      <c r="D2704" s="10" t="s">
        <v>28</v>
      </c>
      <c r="E2704" s="10" t="s">
        <v>29</v>
      </c>
      <c r="F2704" s="10">
        <v>90</v>
      </c>
      <c r="G2704" s="10" t="s">
        <v>6942</v>
      </c>
      <c r="H2704" s="10" t="s">
        <v>1880</v>
      </c>
      <c r="I2704" s="10" t="s">
        <v>1881</v>
      </c>
      <c r="J2704" s="11">
        <v>43606</v>
      </c>
      <c r="K2704" s="10">
        <v>54</v>
      </c>
      <c r="L2704" s="10" t="s">
        <v>68</v>
      </c>
      <c r="M2704" s="12"/>
      <c r="O2704">
        <f t="shared" si="689"/>
        <v>0</v>
      </c>
      <c r="Q2704" s="9" t="str">
        <f t="shared" si="674"/>
        <v>2774</v>
      </c>
      <c r="R2704" s="10" t="str">
        <f t="shared" si="675"/>
        <v>Noel</v>
      </c>
      <c r="S2704" s="10" t="str">
        <f t="shared" si="676"/>
        <v>Carmichael</v>
      </c>
      <c r="T2704" s="10" t="str">
        <f t="shared" si="677"/>
        <v>Mr</v>
      </c>
      <c r="U2704" s="10" t="str">
        <f t="shared" si="678"/>
        <v>M</v>
      </c>
      <c r="V2704" s="10" t="str">
        <f t="shared" si="679"/>
        <v>90</v>
      </c>
      <c r="W2704" s="10" t="str">
        <f t="shared" si="680"/>
        <v>Lebanon Terrace</v>
      </c>
      <c r="X2704" s="10" t="str">
        <f t="shared" si="681"/>
        <v>ce</v>
      </c>
      <c r="Y2704" s="10" t="str">
        <f t="shared" si="682"/>
        <v>Lebanon Terrace</v>
      </c>
      <c r="Z2704" s="10" t="str">
        <f t="shared" si="683"/>
        <v>Bishop Auckland</v>
      </c>
      <c r="AA2704" s="10" t="str">
        <f t="shared" si="684"/>
        <v>CT</v>
      </c>
      <c r="AB2704" s="11" t="str">
        <f t="shared" si="685"/>
        <v>43606</v>
      </c>
      <c r="AC2704" s="10" t="str">
        <f t="shared" si="686"/>
        <v>54</v>
      </c>
      <c r="AD2704" s="10" t="str">
        <f t="shared" si="687"/>
        <v>A2</v>
      </c>
      <c r="AE2704" s="12" t="str">
        <f t="shared" si="688"/>
        <v/>
      </c>
    </row>
    <row r="2705" spans="1:31" x14ac:dyDescent="0.25">
      <c r="A2705" s="5">
        <v>2775</v>
      </c>
      <c r="B2705" s="6" t="s">
        <v>6943</v>
      </c>
      <c r="C2705" s="6" t="s">
        <v>6944</v>
      </c>
      <c r="D2705" s="6" t="s">
        <v>15</v>
      </c>
      <c r="E2705" s="6" t="s">
        <v>16</v>
      </c>
      <c r="F2705" s="6">
        <v>90</v>
      </c>
      <c r="G2705" s="6" t="s">
        <v>6945</v>
      </c>
      <c r="H2705" s="6" t="s">
        <v>1267</v>
      </c>
      <c r="I2705" s="6" t="s">
        <v>57</v>
      </c>
      <c r="J2705" s="7">
        <v>43766</v>
      </c>
      <c r="K2705" s="6">
        <v>83</v>
      </c>
      <c r="L2705" s="6" t="s">
        <v>62</v>
      </c>
      <c r="M2705" s="8"/>
      <c r="O2705">
        <f t="shared" si="689"/>
        <v>0</v>
      </c>
      <c r="Q2705" s="5" t="str">
        <f t="shared" si="674"/>
        <v>2775</v>
      </c>
      <c r="R2705" s="6" t="str">
        <f t="shared" si="675"/>
        <v>Abbie</v>
      </c>
      <c r="S2705" s="6" t="str">
        <f t="shared" si="676"/>
        <v>Hodges</v>
      </c>
      <c r="T2705" s="6" t="str">
        <f t="shared" si="677"/>
        <v>Mrs</v>
      </c>
      <c r="U2705" s="6" t="str">
        <f t="shared" si="678"/>
        <v>F</v>
      </c>
      <c r="V2705" s="6" t="str">
        <f t="shared" si="679"/>
        <v>90</v>
      </c>
      <c r="W2705" s="6" t="str">
        <f t="shared" si="680"/>
        <v>Leda Road</v>
      </c>
      <c r="X2705" s="6" t="str">
        <f t="shared" si="681"/>
        <v>ad</v>
      </c>
      <c r="Y2705" s="6" t="str">
        <f t="shared" si="682"/>
        <v>Leda Road</v>
      </c>
      <c r="Z2705" s="6" t="str">
        <f t="shared" si="683"/>
        <v>Andover</v>
      </c>
      <c r="AA2705" s="6" t="str">
        <f t="shared" si="684"/>
        <v>HP</v>
      </c>
      <c r="AB2705" s="7" t="str">
        <f t="shared" si="685"/>
        <v>43766</v>
      </c>
      <c r="AC2705" s="6" t="str">
        <f t="shared" si="686"/>
        <v>83</v>
      </c>
      <c r="AD2705" s="6" t="str">
        <f t="shared" si="687"/>
        <v>C4</v>
      </c>
      <c r="AE2705" s="8" t="str">
        <f t="shared" si="688"/>
        <v/>
      </c>
    </row>
    <row r="2706" spans="1:31" x14ac:dyDescent="0.25">
      <c r="A2706" s="9">
        <v>2776</v>
      </c>
      <c r="B2706" s="10" t="s">
        <v>6946</v>
      </c>
      <c r="C2706" s="10" t="s">
        <v>2443</v>
      </c>
      <c r="D2706" s="10" t="s">
        <v>15</v>
      </c>
      <c r="E2706" s="10" t="s">
        <v>16</v>
      </c>
      <c r="F2706" s="10">
        <v>90</v>
      </c>
      <c r="G2706" s="10" t="s">
        <v>6947</v>
      </c>
      <c r="H2706" s="10" t="s">
        <v>4320</v>
      </c>
      <c r="I2706" s="10" t="s">
        <v>1194</v>
      </c>
      <c r="J2706" s="11">
        <v>44062</v>
      </c>
      <c r="K2706" s="10">
        <v>85</v>
      </c>
      <c r="L2706" s="10" t="s">
        <v>157</v>
      </c>
      <c r="M2706" s="12"/>
      <c r="O2706">
        <f t="shared" si="689"/>
        <v>0</v>
      </c>
      <c r="Q2706" s="9" t="str">
        <f t="shared" si="674"/>
        <v>2776</v>
      </c>
      <c r="R2706" s="10" t="str">
        <f t="shared" si="675"/>
        <v>Kai</v>
      </c>
      <c r="S2706" s="10" t="str">
        <f t="shared" si="676"/>
        <v>Sheridan</v>
      </c>
      <c r="T2706" s="10" t="str">
        <f t="shared" si="677"/>
        <v>Mrs</v>
      </c>
      <c r="U2706" s="10" t="str">
        <f t="shared" si="678"/>
        <v>F</v>
      </c>
      <c r="V2706" s="10" t="str">
        <f t="shared" si="679"/>
        <v>90</v>
      </c>
      <c r="W2706" s="10" t="str">
        <f t="shared" si="680"/>
        <v>Ledrington Road</v>
      </c>
      <c r="X2706" s="10" t="str">
        <f t="shared" si="681"/>
        <v>ad</v>
      </c>
      <c r="Y2706" s="10" t="str">
        <f t="shared" si="682"/>
        <v>Ledrington Road</v>
      </c>
      <c r="Z2706" s="10" t="str">
        <f t="shared" si="683"/>
        <v>East Grinstead</v>
      </c>
      <c r="AA2706" s="10" t="str">
        <f t="shared" si="684"/>
        <v>LU</v>
      </c>
      <c r="AB2706" s="11" t="str">
        <f t="shared" si="685"/>
        <v>44062</v>
      </c>
      <c r="AC2706" s="10" t="str">
        <f t="shared" si="686"/>
        <v>85</v>
      </c>
      <c r="AD2706" s="10" t="str">
        <f t="shared" si="687"/>
        <v>C3</v>
      </c>
      <c r="AE2706" s="12" t="str">
        <f t="shared" si="688"/>
        <v/>
      </c>
    </row>
    <row r="2707" spans="1:31" x14ac:dyDescent="0.25">
      <c r="A2707" s="5">
        <v>2777</v>
      </c>
      <c r="B2707" s="6" t="s">
        <v>6948</v>
      </c>
      <c r="C2707" s="6" t="s">
        <v>2518</v>
      </c>
      <c r="D2707" s="6" t="s">
        <v>49</v>
      </c>
      <c r="E2707" s="6" t="s">
        <v>16</v>
      </c>
      <c r="F2707" s="6">
        <v>30</v>
      </c>
      <c r="G2707" s="6" t="s">
        <v>6949</v>
      </c>
      <c r="H2707" s="6" t="s">
        <v>2383</v>
      </c>
      <c r="I2707" s="6" t="s">
        <v>1442</v>
      </c>
      <c r="J2707" s="7">
        <v>43544</v>
      </c>
      <c r="K2707" s="6">
        <v>50</v>
      </c>
      <c r="L2707" s="6" t="s">
        <v>78</v>
      </c>
      <c r="M2707" s="8"/>
      <c r="O2707">
        <f t="shared" si="689"/>
        <v>0</v>
      </c>
      <c r="Q2707" s="5" t="str">
        <f t="shared" si="674"/>
        <v>2777</v>
      </c>
      <c r="R2707" s="6" t="str">
        <f t="shared" si="675"/>
        <v>Edris</v>
      </c>
      <c r="S2707" s="6" t="str">
        <f t="shared" si="676"/>
        <v>Childress</v>
      </c>
      <c r="T2707" s="6" t="str">
        <f t="shared" si="677"/>
        <v>Miss</v>
      </c>
      <c r="U2707" s="6" t="str">
        <f t="shared" si="678"/>
        <v>F</v>
      </c>
      <c r="V2707" s="6" t="str">
        <f t="shared" si="679"/>
        <v>30</v>
      </c>
      <c r="W2707" s="6" t="str">
        <f t="shared" si="680"/>
        <v>Lee Place</v>
      </c>
      <c r="X2707" s="6" t="str">
        <f t="shared" si="681"/>
        <v>ce</v>
      </c>
      <c r="Y2707" s="6" t="str">
        <f t="shared" si="682"/>
        <v>Lee Place</v>
      </c>
      <c r="Z2707" s="6" t="str">
        <f t="shared" si="683"/>
        <v>Atherstone</v>
      </c>
      <c r="AA2707" s="6" t="str">
        <f t="shared" si="684"/>
        <v>OL</v>
      </c>
      <c r="AB2707" s="7" t="str">
        <f t="shared" si="685"/>
        <v>43544</v>
      </c>
      <c r="AC2707" s="6" t="str">
        <f t="shared" si="686"/>
        <v>50</v>
      </c>
      <c r="AD2707" s="6" t="str">
        <f t="shared" si="687"/>
        <v>C2</v>
      </c>
      <c r="AE2707" s="8" t="str">
        <f t="shared" si="688"/>
        <v/>
      </c>
    </row>
    <row r="2708" spans="1:31" x14ac:dyDescent="0.25">
      <c r="A2708" s="9">
        <v>2778</v>
      </c>
      <c r="B2708" s="10" t="s">
        <v>6950</v>
      </c>
      <c r="C2708" s="10" t="s">
        <v>4787</v>
      </c>
      <c r="D2708" s="10" t="s">
        <v>15</v>
      </c>
      <c r="E2708" s="10" t="s">
        <v>16</v>
      </c>
      <c r="F2708" s="10">
        <v>60</v>
      </c>
      <c r="G2708" s="10" t="s">
        <v>6949</v>
      </c>
      <c r="H2708" s="10" t="s">
        <v>633</v>
      </c>
      <c r="I2708" s="10" t="s">
        <v>32</v>
      </c>
      <c r="J2708" s="11">
        <v>43738</v>
      </c>
      <c r="K2708" s="10">
        <v>62</v>
      </c>
      <c r="L2708" s="10" t="s">
        <v>33</v>
      </c>
      <c r="M2708" s="12"/>
      <c r="O2708">
        <f t="shared" si="689"/>
        <v>0</v>
      </c>
      <c r="Q2708" s="9" t="str">
        <f t="shared" si="674"/>
        <v>2778</v>
      </c>
      <c r="R2708" s="10" t="str">
        <f t="shared" si="675"/>
        <v>Sandie</v>
      </c>
      <c r="S2708" s="10" t="str">
        <f t="shared" si="676"/>
        <v>Cruz</v>
      </c>
      <c r="T2708" s="10" t="str">
        <f t="shared" si="677"/>
        <v>Mrs</v>
      </c>
      <c r="U2708" s="10" t="str">
        <f t="shared" si="678"/>
        <v>F</v>
      </c>
      <c r="V2708" s="10" t="str">
        <f t="shared" si="679"/>
        <v>60</v>
      </c>
      <c r="W2708" s="10" t="str">
        <f t="shared" si="680"/>
        <v>Lee Place</v>
      </c>
      <c r="X2708" s="10" t="str">
        <f t="shared" si="681"/>
        <v>ce</v>
      </c>
      <c r="Y2708" s="10" t="str">
        <f t="shared" si="682"/>
        <v>Lee Place</v>
      </c>
      <c r="Z2708" s="10" t="str">
        <f t="shared" si="683"/>
        <v>Witney</v>
      </c>
      <c r="AA2708" s="10" t="str">
        <f t="shared" si="684"/>
        <v>WC</v>
      </c>
      <c r="AB2708" s="11" t="str">
        <f t="shared" si="685"/>
        <v>43738</v>
      </c>
      <c r="AC2708" s="10" t="str">
        <f t="shared" si="686"/>
        <v>62</v>
      </c>
      <c r="AD2708" s="10" t="str">
        <f t="shared" si="687"/>
        <v>A3</v>
      </c>
      <c r="AE2708" s="12" t="str">
        <f t="shared" si="688"/>
        <v/>
      </c>
    </row>
    <row r="2709" spans="1:31" x14ac:dyDescent="0.25">
      <c r="A2709" s="5">
        <v>2779</v>
      </c>
      <c r="B2709" s="6" t="s">
        <v>3029</v>
      </c>
      <c r="C2709" s="6" t="s">
        <v>6951</v>
      </c>
      <c r="D2709" s="6" t="s">
        <v>49</v>
      </c>
      <c r="E2709" s="6" t="s">
        <v>16</v>
      </c>
      <c r="F2709" s="6">
        <v>30</v>
      </c>
      <c r="G2709" s="6" t="s">
        <v>6952</v>
      </c>
      <c r="H2709" s="6" t="s">
        <v>1446</v>
      </c>
      <c r="I2709" s="6" t="s">
        <v>1447</v>
      </c>
      <c r="J2709" s="7">
        <v>43697</v>
      </c>
      <c r="K2709" s="6">
        <v>60</v>
      </c>
      <c r="L2709" s="6" t="s">
        <v>68</v>
      </c>
      <c r="M2709" s="8"/>
      <c r="O2709">
        <f t="shared" si="689"/>
        <v>0</v>
      </c>
      <c r="Q2709" s="5" t="str">
        <f t="shared" si="674"/>
        <v>2779</v>
      </c>
      <c r="R2709" s="6" t="str">
        <f t="shared" si="675"/>
        <v>Gwenn</v>
      </c>
      <c r="S2709" s="6" t="str">
        <f t="shared" si="676"/>
        <v>Kuhn</v>
      </c>
      <c r="T2709" s="6" t="str">
        <f t="shared" si="677"/>
        <v>Miss</v>
      </c>
      <c r="U2709" s="6" t="str">
        <f t="shared" si="678"/>
        <v>F</v>
      </c>
      <c r="V2709" s="6" t="str">
        <f t="shared" si="679"/>
        <v>30</v>
      </c>
      <c r="W2709" s="6" t="str">
        <f t="shared" si="680"/>
        <v>Lee Road</v>
      </c>
      <c r="X2709" s="6" t="str">
        <f t="shared" si="681"/>
        <v>ad</v>
      </c>
      <c r="Y2709" s="6" t="str">
        <f t="shared" si="682"/>
        <v>Lee Road</v>
      </c>
      <c r="Z2709" s="6" t="str">
        <f t="shared" si="683"/>
        <v>Barrow-Upon-Humber</v>
      </c>
      <c r="AA2709" s="6" t="str">
        <f t="shared" si="684"/>
        <v>S</v>
      </c>
      <c r="AB2709" s="7" t="str">
        <f t="shared" si="685"/>
        <v>43697</v>
      </c>
      <c r="AC2709" s="6" t="str">
        <f t="shared" si="686"/>
        <v>60</v>
      </c>
      <c r="AD2709" s="6" t="str">
        <f t="shared" si="687"/>
        <v>A2</v>
      </c>
      <c r="AE2709" s="8" t="str">
        <f t="shared" si="688"/>
        <v/>
      </c>
    </row>
    <row r="2710" spans="1:31" x14ac:dyDescent="0.25">
      <c r="A2710" s="9">
        <v>2780</v>
      </c>
      <c r="B2710" s="10" t="s">
        <v>6953</v>
      </c>
      <c r="C2710" s="10" t="s">
        <v>5155</v>
      </c>
      <c r="D2710" s="10" t="s">
        <v>28</v>
      </c>
      <c r="E2710" s="10" t="s">
        <v>29</v>
      </c>
      <c r="F2710" s="10">
        <v>30</v>
      </c>
      <c r="G2710" s="10" t="s">
        <v>6954</v>
      </c>
      <c r="H2710" s="10" t="s">
        <v>3190</v>
      </c>
      <c r="I2710" s="10" t="s">
        <v>32</v>
      </c>
      <c r="J2710" s="11">
        <v>43906</v>
      </c>
      <c r="K2710" s="10">
        <v>93</v>
      </c>
      <c r="L2710" s="10" t="s">
        <v>78</v>
      </c>
      <c r="M2710" s="12"/>
      <c r="O2710">
        <f t="shared" si="689"/>
        <v>0</v>
      </c>
      <c r="Q2710" s="9" t="str">
        <f t="shared" si="674"/>
        <v>2780</v>
      </c>
      <c r="R2710" s="10" t="str">
        <f t="shared" si="675"/>
        <v>Samuel</v>
      </c>
      <c r="S2710" s="10" t="str">
        <f t="shared" si="676"/>
        <v>Holland</v>
      </c>
      <c r="T2710" s="10" t="str">
        <f t="shared" si="677"/>
        <v>Mr</v>
      </c>
      <c r="U2710" s="10" t="str">
        <f t="shared" si="678"/>
        <v>M</v>
      </c>
      <c r="V2710" s="10" t="str">
        <f t="shared" si="679"/>
        <v>30</v>
      </c>
      <c r="W2710" s="10" t="str">
        <f t="shared" si="680"/>
        <v>Leeland Terrace</v>
      </c>
      <c r="X2710" s="10" t="str">
        <f t="shared" si="681"/>
        <v>ce</v>
      </c>
      <c r="Y2710" s="10" t="str">
        <f t="shared" si="682"/>
        <v>Leeland Terrace</v>
      </c>
      <c r="Z2710" s="10" t="str">
        <f t="shared" si="683"/>
        <v>Sedbergh</v>
      </c>
      <c r="AA2710" s="10" t="str">
        <f t="shared" si="684"/>
        <v>WC</v>
      </c>
      <c r="AB2710" s="11" t="str">
        <f t="shared" si="685"/>
        <v>43906</v>
      </c>
      <c r="AC2710" s="10" t="str">
        <f t="shared" si="686"/>
        <v>93</v>
      </c>
      <c r="AD2710" s="10" t="str">
        <f t="shared" si="687"/>
        <v>C2</v>
      </c>
      <c r="AE2710" s="12" t="str">
        <f t="shared" si="688"/>
        <v/>
      </c>
    </row>
    <row r="2711" spans="1:31" x14ac:dyDescent="0.25">
      <c r="A2711" s="5">
        <v>2781</v>
      </c>
      <c r="B2711" s="6" t="s">
        <v>1999</v>
      </c>
      <c r="C2711" s="6" t="s">
        <v>6955</v>
      </c>
      <c r="D2711" s="6" t="s">
        <v>28</v>
      </c>
      <c r="E2711" s="6" t="s">
        <v>29</v>
      </c>
      <c r="F2711" s="6">
        <v>90</v>
      </c>
      <c r="G2711" s="6" t="s">
        <v>6956</v>
      </c>
      <c r="H2711" s="6" t="s">
        <v>5151</v>
      </c>
      <c r="I2711" s="6" t="s">
        <v>291</v>
      </c>
      <c r="J2711" s="7">
        <v>44399</v>
      </c>
      <c r="K2711" s="6">
        <v>67</v>
      </c>
      <c r="L2711" s="6" t="s">
        <v>52</v>
      </c>
      <c r="M2711" s="8"/>
      <c r="O2711">
        <f t="shared" si="689"/>
        <v>0</v>
      </c>
      <c r="Q2711" s="5" t="str">
        <f t="shared" si="674"/>
        <v>2781</v>
      </c>
      <c r="R2711" s="6" t="str">
        <f t="shared" si="675"/>
        <v>Orval</v>
      </c>
      <c r="S2711" s="6" t="str">
        <f t="shared" si="676"/>
        <v>Bailey</v>
      </c>
      <c r="T2711" s="6" t="str">
        <f t="shared" si="677"/>
        <v>Mr</v>
      </c>
      <c r="U2711" s="6" t="str">
        <f t="shared" si="678"/>
        <v>M</v>
      </c>
      <c r="V2711" s="6" t="str">
        <f t="shared" si="679"/>
        <v>90</v>
      </c>
      <c r="W2711" s="6" t="str">
        <f t="shared" si="680"/>
        <v>Leerdam Drive</v>
      </c>
      <c r="X2711" s="6" t="str">
        <f t="shared" si="681"/>
        <v>ve</v>
      </c>
      <c r="Y2711" s="6" t="str">
        <f t="shared" si="682"/>
        <v>Leerdam Drive</v>
      </c>
      <c r="Z2711" s="6" t="str">
        <f t="shared" si="683"/>
        <v>Isle Of Mull</v>
      </c>
      <c r="AA2711" s="6" t="str">
        <f t="shared" si="684"/>
        <v>HS</v>
      </c>
      <c r="AB2711" s="7" t="str">
        <f t="shared" si="685"/>
        <v>44399</v>
      </c>
      <c r="AC2711" s="6" t="str">
        <f t="shared" si="686"/>
        <v>67</v>
      </c>
      <c r="AD2711" s="6" t="str">
        <f t="shared" si="687"/>
        <v>A1</v>
      </c>
      <c r="AE2711" s="8" t="str">
        <f t="shared" si="688"/>
        <v/>
      </c>
    </row>
    <row r="2712" spans="1:31" x14ac:dyDescent="0.25">
      <c r="A2712" s="9">
        <v>2782</v>
      </c>
      <c r="B2712" s="10" t="s">
        <v>6957</v>
      </c>
      <c r="C2712" s="10" t="s">
        <v>5634</v>
      </c>
      <c r="D2712" s="10" t="s">
        <v>28</v>
      </c>
      <c r="E2712" s="10" t="s">
        <v>29</v>
      </c>
      <c r="F2712" s="10">
        <v>30</v>
      </c>
      <c r="G2712" s="10" t="s">
        <v>6958</v>
      </c>
      <c r="H2712" s="10" t="s">
        <v>5458</v>
      </c>
      <c r="I2712" s="10" t="s">
        <v>185</v>
      </c>
      <c r="J2712" s="11">
        <v>44097</v>
      </c>
      <c r="K2712" s="10">
        <v>60</v>
      </c>
      <c r="L2712" s="10" t="s">
        <v>68</v>
      </c>
      <c r="M2712" s="12"/>
      <c r="O2712">
        <f t="shared" si="689"/>
        <v>0</v>
      </c>
      <c r="Q2712" s="9" t="str">
        <f t="shared" si="674"/>
        <v>2782</v>
      </c>
      <c r="R2712" s="10" t="str">
        <f t="shared" si="675"/>
        <v>Lance</v>
      </c>
      <c r="S2712" s="10" t="str">
        <f t="shared" si="676"/>
        <v>Dowdy</v>
      </c>
      <c r="T2712" s="10" t="str">
        <f t="shared" si="677"/>
        <v>Mr</v>
      </c>
      <c r="U2712" s="10" t="str">
        <f t="shared" si="678"/>
        <v>M</v>
      </c>
      <c r="V2712" s="10" t="str">
        <f t="shared" si="679"/>
        <v>30</v>
      </c>
      <c r="W2712" s="10" t="str">
        <f t="shared" si="680"/>
        <v>Lees Mews</v>
      </c>
      <c r="X2712" s="10" t="str">
        <f t="shared" si="681"/>
        <v>ws</v>
      </c>
      <c r="Y2712" s="10" t="str">
        <f t="shared" si="682"/>
        <v>Lees Mews</v>
      </c>
      <c r="Z2712" s="10" t="str">
        <f t="shared" si="683"/>
        <v>Fishguard</v>
      </c>
      <c r="AA2712" s="10" t="str">
        <f t="shared" si="684"/>
        <v>HX</v>
      </c>
      <c r="AB2712" s="11" t="str">
        <f t="shared" si="685"/>
        <v>44097</v>
      </c>
      <c r="AC2712" s="10" t="str">
        <f t="shared" si="686"/>
        <v>60</v>
      </c>
      <c r="AD2712" s="10" t="str">
        <f t="shared" si="687"/>
        <v>A2</v>
      </c>
      <c r="AE2712" s="12" t="str">
        <f t="shared" si="688"/>
        <v/>
      </c>
    </row>
    <row r="2713" spans="1:31" x14ac:dyDescent="0.25">
      <c r="A2713" s="5">
        <v>2783</v>
      </c>
      <c r="B2713" s="6" t="s">
        <v>1135</v>
      </c>
      <c r="C2713" s="6" t="s">
        <v>3871</v>
      </c>
      <c r="D2713" s="6" t="s">
        <v>28</v>
      </c>
      <c r="E2713" s="6" t="s">
        <v>29</v>
      </c>
      <c r="F2713" s="6">
        <v>30</v>
      </c>
      <c r="G2713" s="6" t="s">
        <v>6959</v>
      </c>
      <c r="H2713" s="6" t="s">
        <v>3777</v>
      </c>
      <c r="I2713" s="6" t="s">
        <v>32</v>
      </c>
      <c r="J2713" s="7">
        <v>43717</v>
      </c>
      <c r="K2713" s="6">
        <v>80</v>
      </c>
      <c r="L2713" s="6" t="s">
        <v>44</v>
      </c>
      <c r="M2713" s="8"/>
      <c r="O2713">
        <f t="shared" si="689"/>
        <v>0</v>
      </c>
      <c r="Q2713" s="5" t="str">
        <f t="shared" si="674"/>
        <v>2783</v>
      </c>
      <c r="R2713" s="6" t="str">
        <f t="shared" si="675"/>
        <v>Christopher</v>
      </c>
      <c r="S2713" s="6" t="str">
        <f t="shared" si="676"/>
        <v>Douglas</v>
      </c>
      <c r="T2713" s="6" t="str">
        <f t="shared" si="677"/>
        <v>Mr</v>
      </c>
      <c r="U2713" s="6" t="str">
        <f t="shared" si="678"/>
        <v>M</v>
      </c>
      <c r="V2713" s="6" t="str">
        <f t="shared" si="679"/>
        <v>30</v>
      </c>
      <c r="W2713" s="6" t="str">
        <f t="shared" si="680"/>
        <v>Leeside Road</v>
      </c>
      <c r="X2713" s="6" t="str">
        <f t="shared" si="681"/>
        <v>ad</v>
      </c>
      <c r="Y2713" s="6" t="str">
        <f t="shared" si="682"/>
        <v>Leeside Road</v>
      </c>
      <c r="Z2713" s="6" t="str">
        <f t="shared" si="683"/>
        <v>South Brent</v>
      </c>
      <c r="AA2713" s="6" t="str">
        <f t="shared" si="684"/>
        <v>WC</v>
      </c>
      <c r="AB2713" s="7" t="str">
        <f t="shared" si="685"/>
        <v>43717</v>
      </c>
      <c r="AC2713" s="6" t="str">
        <f t="shared" si="686"/>
        <v>80</v>
      </c>
      <c r="AD2713" s="6" t="str">
        <f t="shared" si="687"/>
        <v>D</v>
      </c>
      <c r="AE2713" s="8" t="str">
        <f t="shared" si="688"/>
        <v/>
      </c>
    </row>
    <row r="2714" spans="1:31" x14ac:dyDescent="0.25">
      <c r="A2714" s="9">
        <v>2784</v>
      </c>
      <c r="B2714" s="10" t="s">
        <v>6960</v>
      </c>
      <c r="C2714" s="10" t="s">
        <v>956</v>
      </c>
      <c r="D2714" s="10" t="s">
        <v>15</v>
      </c>
      <c r="E2714" s="10" t="s">
        <v>16</v>
      </c>
      <c r="F2714" s="10">
        <v>30</v>
      </c>
      <c r="G2714" s="10" t="s">
        <v>6961</v>
      </c>
      <c r="H2714" s="10" t="s">
        <v>353</v>
      </c>
      <c r="I2714" s="10" t="s">
        <v>176</v>
      </c>
      <c r="J2714" s="11">
        <v>44214</v>
      </c>
      <c r="K2714" s="10">
        <v>30</v>
      </c>
      <c r="L2714" s="10" t="s">
        <v>52</v>
      </c>
      <c r="M2714" s="12"/>
      <c r="O2714">
        <f t="shared" si="689"/>
        <v>0</v>
      </c>
      <c r="Q2714" s="9" t="str">
        <f t="shared" si="674"/>
        <v>2784</v>
      </c>
      <c r="R2714" s="10" t="str">
        <f t="shared" si="675"/>
        <v>Darla</v>
      </c>
      <c r="S2714" s="10" t="str">
        <f t="shared" si="676"/>
        <v>Messer</v>
      </c>
      <c r="T2714" s="10" t="str">
        <f t="shared" si="677"/>
        <v>Mrs</v>
      </c>
      <c r="U2714" s="10" t="str">
        <f t="shared" si="678"/>
        <v>F</v>
      </c>
      <c r="V2714" s="10" t="str">
        <f t="shared" si="679"/>
        <v>30</v>
      </c>
      <c r="W2714" s="10" t="str">
        <f t="shared" si="680"/>
        <v>Leeward Gardens</v>
      </c>
      <c r="X2714" s="10" t="str">
        <f t="shared" si="681"/>
        <v>ns</v>
      </c>
      <c r="Y2714" s="10" t="str">
        <f t="shared" si="682"/>
        <v>Leeward Gardens</v>
      </c>
      <c r="Z2714" s="10" t="str">
        <f t="shared" si="683"/>
        <v>County Fermanagh</v>
      </c>
      <c r="AA2714" s="10" t="str">
        <f t="shared" si="684"/>
        <v>CW</v>
      </c>
      <c r="AB2714" s="11" t="str">
        <f t="shared" si="685"/>
        <v>44214</v>
      </c>
      <c r="AC2714" s="10" t="str">
        <f t="shared" si="686"/>
        <v>30</v>
      </c>
      <c r="AD2714" s="10" t="str">
        <f t="shared" si="687"/>
        <v>A1</v>
      </c>
      <c r="AE2714" s="12" t="str">
        <f t="shared" si="688"/>
        <v/>
      </c>
    </row>
    <row r="2715" spans="1:31" x14ac:dyDescent="0.25">
      <c r="A2715" s="5">
        <v>2785</v>
      </c>
      <c r="B2715" s="6" t="s">
        <v>1547</v>
      </c>
      <c r="C2715" s="6" t="s">
        <v>6368</v>
      </c>
      <c r="D2715" s="6" t="s">
        <v>28</v>
      </c>
      <c r="E2715" s="6" t="s">
        <v>29</v>
      </c>
      <c r="F2715" s="6">
        <v>30</v>
      </c>
      <c r="G2715" s="6" t="s">
        <v>6962</v>
      </c>
      <c r="H2715" s="6" t="s">
        <v>1328</v>
      </c>
      <c r="I2715" s="6" t="s">
        <v>291</v>
      </c>
      <c r="J2715" s="7">
        <v>44163</v>
      </c>
      <c r="K2715" s="6">
        <v>29</v>
      </c>
      <c r="L2715" s="6" t="s">
        <v>157</v>
      </c>
      <c r="M2715" s="8"/>
      <c r="O2715">
        <f t="shared" si="689"/>
        <v>0</v>
      </c>
      <c r="Q2715" s="5" t="str">
        <f t="shared" si="674"/>
        <v>2785</v>
      </c>
      <c r="R2715" s="6" t="str">
        <f t="shared" si="675"/>
        <v>Stanley</v>
      </c>
      <c r="S2715" s="6" t="str">
        <f t="shared" si="676"/>
        <v>Richard</v>
      </c>
      <c r="T2715" s="6" t="str">
        <f t="shared" si="677"/>
        <v>Mr</v>
      </c>
      <c r="U2715" s="6" t="str">
        <f t="shared" si="678"/>
        <v>M</v>
      </c>
      <c r="V2715" s="6" t="str">
        <f t="shared" si="679"/>
        <v>30</v>
      </c>
      <c r="W2715" s="6" t="str">
        <f t="shared" si="680"/>
        <v>Leeway</v>
      </c>
      <c r="X2715" s="6" t="str">
        <f t="shared" si="681"/>
        <v>ay</v>
      </c>
      <c r="Y2715" s="6" t="str">
        <f t="shared" si="682"/>
        <v>Leeway</v>
      </c>
      <c r="Z2715" s="6" t="str">
        <f t="shared" si="683"/>
        <v>Keith</v>
      </c>
      <c r="AA2715" s="6" t="str">
        <f t="shared" si="684"/>
        <v>HS</v>
      </c>
      <c r="AB2715" s="7" t="str">
        <f t="shared" si="685"/>
        <v>44163</v>
      </c>
      <c r="AC2715" s="6" t="str">
        <f t="shared" si="686"/>
        <v>29</v>
      </c>
      <c r="AD2715" s="6" t="str">
        <f t="shared" si="687"/>
        <v>C3</v>
      </c>
      <c r="AE2715" s="8" t="str">
        <f t="shared" si="688"/>
        <v/>
      </c>
    </row>
    <row r="2716" spans="1:31" x14ac:dyDescent="0.25">
      <c r="A2716" s="9">
        <v>2786</v>
      </c>
      <c r="B2716" s="10" t="s">
        <v>6963</v>
      </c>
      <c r="C2716" s="10" t="s">
        <v>3996</v>
      </c>
      <c r="D2716" s="10" t="s">
        <v>41</v>
      </c>
      <c r="E2716" s="10" t="s">
        <v>16</v>
      </c>
      <c r="F2716" s="10">
        <v>90</v>
      </c>
      <c r="G2716" s="10" t="s">
        <v>6964</v>
      </c>
      <c r="H2716" s="10" t="s">
        <v>2883</v>
      </c>
      <c r="I2716" s="10" t="s">
        <v>32</v>
      </c>
      <c r="J2716" s="11">
        <v>44049</v>
      </c>
      <c r="K2716" s="10">
        <v>56</v>
      </c>
      <c r="L2716" s="10" t="s">
        <v>20</v>
      </c>
      <c r="M2716" s="12"/>
      <c r="O2716">
        <f t="shared" si="689"/>
        <v>0</v>
      </c>
      <c r="Q2716" s="9" t="str">
        <f t="shared" si="674"/>
        <v>2786</v>
      </c>
      <c r="R2716" s="10" t="str">
        <f t="shared" si="675"/>
        <v>Bette</v>
      </c>
      <c r="S2716" s="10" t="str">
        <f t="shared" si="676"/>
        <v>Billings</v>
      </c>
      <c r="T2716" s="10" t="str">
        <f t="shared" si="677"/>
        <v>Ms</v>
      </c>
      <c r="U2716" s="10" t="str">
        <f t="shared" si="678"/>
        <v>F</v>
      </c>
      <c r="V2716" s="10" t="str">
        <f t="shared" si="679"/>
        <v>90</v>
      </c>
      <c r="W2716" s="10" t="str">
        <f t="shared" si="680"/>
        <v>Legge Street</v>
      </c>
      <c r="X2716" s="10" t="str">
        <f t="shared" si="681"/>
        <v>et</v>
      </c>
      <c r="Y2716" s="10" t="str">
        <f t="shared" si="682"/>
        <v>Legge Street</v>
      </c>
      <c r="Z2716" s="10" t="str">
        <f t="shared" si="683"/>
        <v>Taunton</v>
      </c>
      <c r="AA2716" s="10" t="str">
        <f t="shared" si="684"/>
        <v>WC</v>
      </c>
      <c r="AB2716" s="11" t="str">
        <f t="shared" si="685"/>
        <v>44049</v>
      </c>
      <c r="AC2716" s="10" t="str">
        <f t="shared" si="686"/>
        <v>56</v>
      </c>
      <c r="AD2716" s="10" t="str">
        <f t="shared" si="687"/>
        <v>B</v>
      </c>
      <c r="AE2716" s="12" t="str">
        <f t="shared" si="688"/>
        <v/>
      </c>
    </row>
    <row r="2717" spans="1:31" x14ac:dyDescent="0.25">
      <c r="A2717" s="5">
        <v>2787</v>
      </c>
      <c r="B2717" s="6" t="s">
        <v>2593</v>
      </c>
      <c r="C2717" s="6" t="s">
        <v>2188</v>
      </c>
      <c r="D2717" s="6" t="s">
        <v>28</v>
      </c>
      <c r="E2717" s="6" t="s">
        <v>29</v>
      </c>
      <c r="F2717" s="6">
        <v>30</v>
      </c>
      <c r="G2717" s="6" t="s">
        <v>6965</v>
      </c>
      <c r="H2717" s="6" t="s">
        <v>2824</v>
      </c>
      <c r="I2717" s="6" t="s">
        <v>19</v>
      </c>
      <c r="J2717" s="7">
        <v>43695</v>
      </c>
      <c r="K2717" s="6">
        <v>14</v>
      </c>
      <c r="L2717" s="6" t="s">
        <v>78</v>
      </c>
      <c r="M2717" s="8"/>
      <c r="O2717">
        <f t="shared" si="689"/>
        <v>0</v>
      </c>
      <c r="Q2717" s="5" t="str">
        <f t="shared" si="674"/>
        <v>2787</v>
      </c>
      <c r="R2717" s="6" t="str">
        <f t="shared" si="675"/>
        <v>Alton</v>
      </c>
      <c r="S2717" s="6" t="str">
        <f t="shared" si="676"/>
        <v>Jenkins</v>
      </c>
      <c r="T2717" s="6" t="str">
        <f t="shared" si="677"/>
        <v>Mr</v>
      </c>
      <c r="U2717" s="6" t="str">
        <f t="shared" si="678"/>
        <v>M</v>
      </c>
      <c r="V2717" s="6" t="str">
        <f t="shared" si="679"/>
        <v>30</v>
      </c>
      <c r="W2717" s="6" t="str">
        <f t="shared" si="680"/>
        <v>Legion Way</v>
      </c>
      <c r="X2717" s="6" t="str">
        <f t="shared" si="681"/>
        <v>ay</v>
      </c>
      <c r="Y2717" s="6" t="str">
        <f t="shared" si="682"/>
        <v>Legion Way</v>
      </c>
      <c r="Z2717" s="6" t="str">
        <f t="shared" si="683"/>
        <v>Balerno</v>
      </c>
      <c r="AA2717" s="6" t="str">
        <f t="shared" si="684"/>
        <v>CH</v>
      </c>
      <c r="AB2717" s="7" t="str">
        <f t="shared" si="685"/>
        <v>43695</v>
      </c>
      <c r="AC2717" s="6" t="str">
        <f t="shared" si="686"/>
        <v>14</v>
      </c>
      <c r="AD2717" s="6" t="str">
        <f t="shared" si="687"/>
        <v>C2</v>
      </c>
      <c r="AE2717" s="8" t="str">
        <f t="shared" si="688"/>
        <v/>
      </c>
    </row>
    <row r="2718" spans="1:31" x14ac:dyDescent="0.25">
      <c r="A2718" s="9">
        <v>2788</v>
      </c>
      <c r="B2718" s="10" t="s">
        <v>6090</v>
      </c>
      <c r="C2718" s="10" t="s">
        <v>133</v>
      </c>
      <c r="D2718" s="10" t="s">
        <v>49</v>
      </c>
      <c r="E2718" s="10" t="s">
        <v>16</v>
      </c>
      <c r="F2718" s="10">
        <v>90</v>
      </c>
      <c r="G2718" s="10" t="s">
        <v>6966</v>
      </c>
      <c r="H2718" s="10" t="s">
        <v>3374</v>
      </c>
      <c r="I2718" s="10" t="s">
        <v>32</v>
      </c>
      <c r="J2718" s="11">
        <v>44066</v>
      </c>
      <c r="K2718" s="10">
        <v>33</v>
      </c>
      <c r="L2718" s="10" t="s">
        <v>52</v>
      </c>
      <c r="M2718" s="12"/>
      <c r="O2718">
        <f t="shared" si="689"/>
        <v>0</v>
      </c>
      <c r="Q2718" s="9" t="str">
        <f t="shared" si="674"/>
        <v>2788</v>
      </c>
      <c r="R2718" s="10" t="str">
        <f t="shared" si="675"/>
        <v>Lillia</v>
      </c>
      <c r="S2718" s="10" t="str">
        <f t="shared" si="676"/>
        <v>Gomes</v>
      </c>
      <c r="T2718" s="10" t="str">
        <f t="shared" si="677"/>
        <v>Miss</v>
      </c>
      <c r="U2718" s="10" t="str">
        <f t="shared" si="678"/>
        <v>F</v>
      </c>
      <c r="V2718" s="10" t="str">
        <f t="shared" si="679"/>
        <v>90</v>
      </c>
      <c r="W2718" s="10" t="str">
        <f t="shared" si="680"/>
        <v>Leigham Court</v>
      </c>
      <c r="X2718" s="10" t="str">
        <f t="shared" si="681"/>
        <v>rt</v>
      </c>
      <c r="Y2718" s="10" t="str">
        <f t="shared" si="682"/>
        <v>Leigham Court</v>
      </c>
      <c r="Z2718" s="10" t="str">
        <f t="shared" si="683"/>
        <v>Wick</v>
      </c>
      <c r="AA2718" s="10" t="str">
        <f t="shared" si="684"/>
        <v>WC</v>
      </c>
      <c r="AB2718" s="11" t="str">
        <f t="shared" si="685"/>
        <v>44066</v>
      </c>
      <c r="AC2718" s="10" t="str">
        <f t="shared" si="686"/>
        <v>33</v>
      </c>
      <c r="AD2718" s="10" t="str">
        <f t="shared" si="687"/>
        <v>A1</v>
      </c>
      <c r="AE2718" s="12" t="str">
        <f t="shared" si="688"/>
        <v/>
      </c>
    </row>
    <row r="2719" spans="1:31" x14ac:dyDescent="0.25">
      <c r="A2719" s="5">
        <v>2789</v>
      </c>
      <c r="B2719" s="6" t="s">
        <v>6967</v>
      </c>
      <c r="C2719" s="6" t="s">
        <v>4931</v>
      </c>
      <c r="D2719" s="6" t="s">
        <v>49</v>
      </c>
      <c r="E2719" s="6" t="s">
        <v>16</v>
      </c>
      <c r="F2719" s="6">
        <v>90</v>
      </c>
      <c r="G2719" s="6" t="s">
        <v>6968</v>
      </c>
      <c r="H2719" s="6" t="s">
        <v>1907</v>
      </c>
      <c r="I2719" s="6" t="s">
        <v>19</v>
      </c>
      <c r="J2719" s="7">
        <v>44113</v>
      </c>
      <c r="K2719" s="6">
        <v>26</v>
      </c>
      <c r="L2719" s="6" t="s">
        <v>62</v>
      </c>
      <c r="M2719" s="8"/>
      <c r="O2719">
        <f t="shared" si="689"/>
        <v>0</v>
      </c>
      <c r="Q2719" s="5" t="str">
        <f t="shared" si="674"/>
        <v>2789</v>
      </c>
      <c r="R2719" s="6" t="str">
        <f t="shared" si="675"/>
        <v>Latasha</v>
      </c>
      <c r="S2719" s="6" t="str">
        <f t="shared" si="676"/>
        <v>Cassidy</v>
      </c>
      <c r="T2719" s="6" t="str">
        <f t="shared" si="677"/>
        <v>Miss</v>
      </c>
      <c r="U2719" s="6" t="str">
        <f t="shared" si="678"/>
        <v>F</v>
      </c>
      <c r="V2719" s="6" t="str">
        <f t="shared" si="679"/>
        <v>90</v>
      </c>
      <c r="W2719" s="6" t="str">
        <f t="shared" si="680"/>
        <v>Leigham Lane</v>
      </c>
      <c r="X2719" s="6" t="str">
        <f t="shared" si="681"/>
        <v>ne</v>
      </c>
      <c r="Y2719" s="6" t="str">
        <f t="shared" si="682"/>
        <v>Leigham Lane</v>
      </c>
      <c r="Z2719" s="6" t="str">
        <f t="shared" si="683"/>
        <v>Ballymoney</v>
      </c>
      <c r="AA2719" s="6" t="str">
        <f t="shared" si="684"/>
        <v>CH</v>
      </c>
      <c r="AB2719" s="7" t="str">
        <f t="shared" si="685"/>
        <v>44113</v>
      </c>
      <c r="AC2719" s="6" t="str">
        <f t="shared" si="686"/>
        <v>26</v>
      </c>
      <c r="AD2719" s="6" t="str">
        <f t="shared" si="687"/>
        <v>C4</v>
      </c>
      <c r="AE2719" s="8" t="str">
        <f t="shared" si="688"/>
        <v/>
      </c>
    </row>
    <row r="2720" spans="1:31" x14ac:dyDescent="0.25">
      <c r="A2720" s="9">
        <v>2790</v>
      </c>
      <c r="B2720" s="10" t="s">
        <v>6769</v>
      </c>
      <c r="C2720" s="10" t="s">
        <v>2890</v>
      </c>
      <c r="D2720" s="10" t="s">
        <v>28</v>
      </c>
      <c r="E2720" s="10" t="s">
        <v>29</v>
      </c>
      <c r="F2720" s="10">
        <v>90</v>
      </c>
      <c r="G2720" s="10" t="s">
        <v>6968</v>
      </c>
      <c r="H2720" s="10" t="s">
        <v>1223</v>
      </c>
      <c r="I2720" s="10" t="s">
        <v>25</v>
      </c>
      <c r="J2720" s="11">
        <v>43933</v>
      </c>
      <c r="K2720" s="10">
        <v>31</v>
      </c>
      <c r="L2720" s="10" t="s">
        <v>20</v>
      </c>
      <c r="M2720" s="12"/>
      <c r="O2720">
        <f t="shared" si="689"/>
        <v>0</v>
      </c>
      <c r="Q2720" s="9" t="str">
        <f t="shared" si="674"/>
        <v>2790</v>
      </c>
      <c r="R2720" s="10" t="str">
        <f t="shared" si="675"/>
        <v>Wilbur</v>
      </c>
      <c r="S2720" s="10" t="str">
        <f t="shared" si="676"/>
        <v>Hester</v>
      </c>
      <c r="T2720" s="10" t="str">
        <f t="shared" si="677"/>
        <v>Mr</v>
      </c>
      <c r="U2720" s="10" t="str">
        <f t="shared" si="678"/>
        <v>M</v>
      </c>
      <c r="V2720" s="10" t="str">
        <f t="shared" si="679"/>
        <v>90</v>
      </c>
      <c r="W2720" s="10" t="str">
        <f t="shared" si="680"/>
        <v>Leigham Lane</v>
      </c>
      <c r="X2720" s="10" t="str">
        <f t="shared" si="681"/>
        <v>ne</v>
      </c>
      <c r="Y2720" s="10" t="str">
        <f t="shared" si="682"/>
        <v>Leigham Lane</v>
      </c>
      <c r="Z2720" s="10" t="str">
        <f t="shared" si="683"/>
        <v>Hinckley</v>
      </c>
      <c r="AA2720" s="10" t="str">
        <f t="shared" si="684"/>
        <v>HG</v>
      </c>
      <c r="AB2720" s="11" t="str">
        <f t="shared" si="685"/>
        <v>43933</v>
      </c>
      <c r="AC2720" s="10" t="str">
        <f t="shared" si="686"/>
        <v>31</v>
      </c>
      <c r="AD2720" s="10" t="str">
        <f t="shared" si="687"/>
        <v>B</v>
      </c>
      <c r="AE2720" s="12" t="str">
        <f t="shared" si="688"/>
        <v/>
      </c>
    </row>
    <row r="2721" spans="1:31" x14ac:dyDescent="0.25">
      <c r="A2721" s="5">
        <v>2791</v>
      </c>
      <c r="B2721" s="6" t="s">
        <v>2290</v>
      </c>
      <c r="C2721" s="6" t="s">
        <v>5934</v>
      </c>
      <c r="D2721" s="6" t="s">
        <v>28</v>
      </c>
      <c r="E2721" s="6" t="s">
        <v>29</v>
      </c>
      <c r="F2721" s="6">
        <v>90</v>
      </c>
      <c r="G2721" s="6" t="s">
        <v>6969</v>
      </c>
      <c r="H2721" s="6" t="s">
        <v>2987</v>
      </c>
      <c r="I2721" s="6" t="s">
        <v>32</v>
      </c>
      <c r="J2721" s="7">
        <v>44397</v>
      </c>
      <c r="K2721" s="6">
        <v>97</v>
      </c>
      <c r="L2721" s="6" t="s">
        <v>99</v>
      </c>
      <c r="M2721" s="8"/>
      <c r="O2721">
        <f t="shared" si="689"/>
        <v>0</v>
      </c>
      <c r="Q2721" s="5" t="str">
        <f t="shared" si="674"/>
        <v>2791</v>
      </c>
      <c r="R2721" s="6" t="str">
        <f t="shared" si="675"/>
        <v>Willie</v>
      </c>
      <c r="S2721" s="6" t="str">
        <f t="shared" si="676"/>
        <v>Waller</v>
      </c>
      <c r="T2721" s="6" t="str">
        <f t="shared" si="677"/>
        <v>Mr</v>
      </c>
      <c r="U2721" s="6" t="str">
        <f t="shared" si="678"/>
        <v>M</v>
      </c>
      <c r="V2721" s="6" t="str">
        <f t="shared" si="679"/>
        <v>90</v>
      </c>
      <c r="W2721" s="6" t="str">
        <f t="shared" si="680"/>
        <v>Leith Close</v>
      </c>
      <c r="X2721" s="6" t="str">
        <f t="shared" si="681"/>
        <v>se</v>
      </c>
      <c r="Y2721" s="6" t="str">
        <f t="shared" si="682"/>
        <v>Leith Close</v>
      </c>
      <c r="Z2721" s="6" t="str">
        <f t="shared" si="683"/>
        <v>North Berwick</v>
      </c>
      <c r="AA2721" s="6" t="str">
        <f t="shared" si="684"/>
        <v>WC</v>
      </c>
      <c r="AB2721" s="7" t="str">
        <f t="shared" si="685"/>
        <v>44397</v>
      </c>
      <c r="AC2721" s="6" t="str">
        <f t="shared" si="686"/>
        <v>97</v>
      </c>
      <c r="AD2721" s="6" t="str">
        <f t="shared" si="687"/>
        <v>E</v>
      </c>
      <c r="AE2721" s="8" t="str">
        <f t="shared" si="688"/>
        <v/>
      </c>
    </row>
    <row r="2722" spans="1:31" x14ac:dyDescent="0.25">
      <c r="A2722" s="9">
        <v>2792</v>
      </c>
      <c r="B2722" s="10" t="s">
        <v>5529</v>
      </c>
      <c r="C2722" s="10" t="s">
        <v>6970</v>
      </c>
      <c r="D2722" s="10" t="s">
        <v>41</v>
      </c>
      <c r="E2722" s="10" t="s">
        <v>16</v>
      </c>
      <c r="F2722" s="10">
        <v>60</v>
      </c>
      <c r="G2722" s="10" t="s">
        <v>6971</v>
      </c>
      <c r="H2722" s="10" t="s">
        <v>1756</v>
      </c>
      <c r="I2722" s="10" t="s">
        <v>122</v>
      </c>
      <c r="J2722" s="11">
        <v>43789</v>
      </c>
      <c r="K2722" s="10">
        <v>79</v>
      </c>
      <c r="L2722" s="10" t="s">
        <v>44</v>
      </c>
      <c r="M2722" s="12"/>
      <c r="O2722">
        <f t="shared" si="689"/>
        <v>0</v>
      </c>
      <c r="Q2722" s="9" t="str">
        <f t="shared" si="674"/>
        <v>2792</v>
      </c>
      <c r="R2722" s="10" t="str">
        <f t="shared" si="675"/>
        <v>Pia</v>
      </c>
      <c r="S2722" s="10" t="str">
        <f t="shared" si="676"/>
        <v>Aldridge</v>
      </c>
      <c r="T2722" s="10" t="str">
        <f t="shared" si="677"/>
        <v>Ms</v>
      </c>
      <c r="U2722" s="10" t="str">
        <f t="shared" si="678"/>
        <v>F</v>
      </c>
      <c r="V2722" s="10" t="str">
        <f t="shared" si="679"/>
        <v>60</v>
      </c>
      <c r="W2722" s="10" t="str">
        <f t="shared" si="680"/>
        <v>Lemon Valley</v>
      </c>
      <c r="X2722" s="10" t="str">
        <f t="shared" si="681"/>
        <v>ey</v>
      </c>
      <c r="Y2722" s="10" t="str">
        <f t="shared" si="682"/>
        <v>Lemon Valley</v>
      </c>
      <c r="Z2722" s="10" t="str">
        <f t="shared" si="683"/>
        <v>Llanfairfechan</v>
      </c>
      <c r="AA2722" s="10" t="str">
        <f t="shared" si="684"/>
        <v>WN</v>
      </c>
      <c r="AB2722" s="11" t="str">
        <f t="shared" si="685"/>
        <v>43789</v>
      </c>
      <c r="AC2722" s="10" t="str">
        <f t="shared" si="686"/>
        <v>79</v>
      </c>
      <c r="AD2722" s="10" t="str">
        <f t="shared" si="687"/>
        <v>D</v>
      </c>
      <c r="AE2722" s="12" t="str">
        <f t="shared" si="688"/>
        <v/>
      </c>
    </row>
    <row r="2723" spans="1:31" x14ac:dyDescent="0.25">
      <c r="A2723" s="5">
        <v>2793</v>
      </c>
      <c r="B2723" s="6" t="s">
        <v>6972</v>
      </c>
      <c r="C2723" s="6" t="s">
        <v>6973</v>
      </c>
      <c r="D2723" s="6" t="s">
        <v>49</v>
      </c>
      <c r="E2723" s="6" t="s">
        <v>16</v>
      </c>
      <c r="F2723" s="6">
        <v>90</v>
      </c>
      <c r="G2723" s="6" t="s">
        <v>6971</v>
      </c>
      <c r="H2723" s="6" t="s">
        <v>6974</v>
      </c>
      <c r="I2723" s="6" t="s">
        <v>32</v>
      </c>
      <c r="J2723" s="7">
        <v>43915</v>
      </c>
      <c r="K2723" s="6">
        <v>63</v>
      </c>
      <c r="L2723" s="6" t="s">
        <v>99</v>
      </c>
      <c r="M2723" s="8"/>
      <c r="O2723">
        <f t="shared" si="689"/>
        <v>0</v>
      </c>
      <c r="Q2723" s="5" t="str">
        <f t="shared" si="674"/>
        <v>2793</v>
      </c>
      <c r="R2723" s="6" t="str">
        <f t="shared" si="675"/>
        <v>Brittanie</v>
      </c>
      <c r="S2723" s="6" t="str">
        <f t="shared" si="676"/>
        <v>Mack</v>
      </c>
      <c r="T2723" s="6" t="str">
        <f t="shared" si="677"/>
        <v>Miss</v>
      </c>
      <c r="U2723" s="6" t="str">
        <f t="shared" si="678"/>
        <v>F</v>
      </c>
      <c r="V2723" s="6" t="str">
        <f t="shared" si="679"/>
        <v>90</v>
      </c>
      <c r="W2723" s="6" t="str">
        <f t="shared" si="680"/>
        <v>Lemon Valley</v>
      </c>
      <c r="X2723" s="6" t="str">
        <f t="shared" si="681"/>
        <v>ey</v>
      </c>
      <c r="Y2723" s="6" t="str">
        <f t="shared" si="682"/>
        <v>Lemon Valley</v>
      </c>
      <c r="Z2723" s="6" t="str">
        <f t="shared" si="683"/>
        <v>Totland Bay</v>
      </c>
      <c r="AA2723" s="6" t="str">
        <f t="shared" si="684"/>
        <v>WC</v>
      </c>
      <c r="AB2723" s="7" t="str">
        <f t="shared" si="685"/>
        <v>43915</v>
      </c>
      <c r="AC2723" s="6" t="str">
        <f t="shared" si="686"/>
        <v>63</v>
      </c>
      <c r="AD2723" s="6" t="str">
        <f t="shared" si="687"/>
        <v>E</v>
      </c>
      <c r="AE2723" s="8" t="str">
        <f t="shared" si="688"/>
        <v/>
      </c>
    </row>
    <row r="2724" spans="1:31" x14ac:dyDescent="0.25">
      <c r="A2724" s="9">
        <v>2794</v>
      </c>
      <c r="B2724" s="10" t="s">
        <v>1728</v>
      </c>
      <c r="C2724" s="10" t="s">
        <v>5707</v>
      </c>
      <c r="D2724" s="10" t="s">
        <v>49</v>
      </c>
      <c r="E2724" s="10" t="s">
        <v>16</v>
      </c>
      <c r="F2724" s="10">
        <v>90</v>
      </c>
      <c r="G2724" s="10" t="s">
        <v>6975</v>
      </c>
      <c r="H2724" s="10" t="s">
        <v>4167</v>
      </c>
      <c r="I2724" s="10" t="s">
        <v>185</v>
      </c>
      <c r="J2724" s="11">
        <v>44437</v>
      </c>
      <c r="K2724" s="10">
        <v>48</v>
      </c>
      <c r="L2724" s="10" t="s">
        <v>52</v>
      </c>
      <c r="M2724" s="12"/>
      <c r="O2724">
        <f t="shared" si="689"/>
        <v>0</v>
      </c>
      <c r="Q2724" s="9" t="str">
        <f t="shared" si="674"/>
        <v>2794</v>
      </c>
      <c r="R2724" s="10" t="str">
        <f t="shared" si="675"/>
        <v>Madalene</v>
      </c>
      <c r="S2724" s="10" t="str">
        <f t="shared" si="676"/>
        <v>Thayer</v>
      </c>
      <c r="T2724" s="10" t="str">
        <f t="shared" si="677"/>
        <v>Miss</v>
      </c>
      <c r="U2724" s="10" t="str">
        <f t="shared" si="678"/>
        <v>F</v>
      </c>
      <c r="V2724" s="10" t="str">
        <f t="shared" si="679"/>
        <v>90</v>
      </c>
      <c r="W2724" s="10" t="str">
        <f t="shared" si="680"/>
        <v>Lendal Terrace</v>
      </c>
      <c r="X2724" s="10" t="str">
        <f t="shared" si="681"/>
        <v>ce</v>
      </c>
      <c r="Y2724" s="10" t="str">
        <f t="shared" si="682"/>
        <v>Lendal Terrace</v>
      </c>
      <c r="Z2724" s="10" t="str">
        <f t="shared" si="683"/>
        <v>Fordingbridge</v>
      </c>
      <c r="AA2724" s="10" t="str">
        <f t="shared" si="684"/>
        <v>HX</v>
      </c>
      <c r="AB2724" s="11" t="str">
        <f t="shared" si="685"/>
        <v>44437</v>
      </c>
      <c r="AC2724" s="10" t="str">
        <f t="shared" si="686"/>
        <v>48</v>
      </c>
      <c r="AD2724" s="10" t="str">
        <f t="shared" si="687"/>
        <v>A1</v>
      </c>
      <c r="AE2724" s="12" t="str">
        <f t="shared" si="688"/>
        <v/>
      </c>
    </row>
    <row r="2725" spans="1:31" x14ac:dyDescent="0.25">
      <c r="A2725" s="5">
        <v>2795</v>
      </c>
      <c r="B2725" s="6" t="s">
        <v>5273</v>
      </c>
      <c r="C2725" s="6" t="s">
        <v>4204</v>
      </c>
      <c r="D2725" s="6" t="s">
        <v>28</v>
      </c>
      <c r="E2725" s="6" t="s">
        <v>29</v>
      </c>
      <c r="F2725" s="6">
        <v>90</v>
      </c>
      <c r="G2725" s="6" t="s">
        <v>6976</v>
      </c>
      <c r="H2725" s="6" t="s">
        <v>6977</v>
      </c>
      <c r="I2725" s="6" t="s">
        <v>206</v>
      </c>
      <c r="J2725" s="7">
        <v>43787</v>
      </c>
      <c r="K2725" s="6">
        <v>59</v>
      </c>
      <c r="L2725" s="6" t="s">
        <v>44</v>
      </c>
      <c r="M2725" s="8"/>
      <c r="O2725">
        <f t="shared" si="689"/>
        <v>0</v>
      </c>
      <c r="Q2725" s="5" t="str">
        <f t="shared" si="674"/>
        <v>2795</v>
      </c>
      <c r="R2725" s="6" t="str">
        <f t="shared" si="675"/>
        <v>Jamaal</v>
      </c>
      <c r="S2725" s="6" t="str">
        <f t="shared" si="676"/>
        <v>Murray</v>
      </c>
      <c r="T2725" s="6" t="str">
        <f t="shared" si="677"/>
        <v>Mr</v>
      </c>
      <c r="U2725" s="6" t="str">
        <f t="shared" si="678"/>
        <v>M</v>
      </c>
      <c r="V2725" s="6" t="str">
        <f t="shared" si="679"/>
        <v>90</v>
      </c>
      <c r="W2725" s="6" t="str">
        <f t="shared" si="680"/>
        <v>Lenthorp Road</v>
      </c>
      <c r="X2725" s="6" t="str">
        <f t="shared" si="681"/>
        <v>ad</v>
      </c>
      <c r="Y2725" s="6" t="str">
        <f t="shared" si="682"/>
        <v>Lenthorp Road</v>
      </c>
      <c r="Z2725" s="6" t="str">
        <f t="shared" si="683"/>
        <v>Choppington</v>
      </c>
      <c r="AA2725" s="6" t="str">
        <f t="shared" si="684"/>
        <v>DH</v>
      </c>
      <c r="AB2725" s="7" t="str">
        <f t="shared" si="685"/>
        <v>43787</v>
      </c>
      <c r="AC2725" s="6" t="str">
        <f t="shared" si="686"/>
        <v>59</v>
      </c>
      <c r="AD2725" s="6" t="str">
        <f t="shared" si="687"/>
        <v>D</v>
      </c>
      <c r="AE2725" s="8" t="str">
        <f t="shared" si="688"/>
        <v/>
      </c>
    </row>
    <row r="2726" spans="1:31" x14ac:dyDescent="0.25">
      <c r="A2726" s="9">
        <v>2796</v>
      </c>
      <c r="B2726" s="10" t="s">
        <v>5907</v>
      </c>
      <c r="C2726" s="10" t="s">
        <v>2421</v>
      </c>
      <c r="D2726" s="10" t="s">
        <v>28</v>
      </c>
      <c r="E2726" s="10" t="s">
        <v>29</v>
      </c>
      <c r="F2726" s="10">
        <v>30</v>
      </c>
      <c r="G2726" s="10" t="s">
        <v>6978</v>
      </c>
      <c r="H2726" s="10" t="s">
        <v>1349</v>
      </c>
      <c r="I2726" s="10" t="s">
        <v>291</v>
      </c>
      <c r="J2726" s="11">
        <v>44404</v>
      </c>
      <c r="K2726" s="10">
        <v>44</v>
      </c>
      <c r="L2726" s="10" t="s">
        <v>99</v>
      </c>
      <c r="M2726" s="12"/>
      <c r="O2726">
        <f t="shared" si="689"/>
        <v>0</v>
      </c>
      <c r="Q2726" s="9" t="str">
        <f t="shared" si="674"/>
        <v>2796</v>
      </c>
      <c r="R2726" s="10" t="str">
        <f t="shared" si="675"/>
        <v>Jarvis</v>
      </c>
      <c r="S2726" s="10" t="str">
        <f t="shared" si="676"/>
        <v>Forbes</v>
      </c>
      <c r="T2726" s="10" t="str">
        <f t="shared" si="677"/>
        <v>Mr</v>
      </c>
      <c r="U2726" s="10" t="str">
        <f t="shared" si="678"/>
        <v>M</v>
      </c>
      <c r="V2726" s="10" t="str">
        <f t="shared" si="679"/>
        <v>30</v>
      </c>
      <c r="W2726" s="10" t="str">
        <f t="shared" si="680"/>
        <v>Leo Street</v>
      </c>
      <c r="X2726" s="10" t="str">
        <f t="shared" si="681"/>
        <v>et</v>
      </c>
      <c r="Y2726" s="10" t="str">
        <f t="shared" si="682"/>
        <v>Leo Street</v>
      </c>
      <c r="Z2726" s="10" t="str">
        <f t="shared" si="683"/>
        <v>Keswick</v>
      </c>
      <c r="AA2726" s="10" t="str">
        <f t="shared" si="684"/>
        <v>HS</v>
      </c>
      <c r="AB2726" s="11" t="str">
        <f t="shared" si="685"/>
        <v>44404</v>
      </c>
      <c r="AC2726" s="10" t="str">
        <f t="shared" si="686"/>
        <v>44</v>
      </c>
      <c r="AD2726" s="10" t="str">
        <f t="shared" si="687"/>
        <v>E</v>
      </c>
      <c r="AE2726" s="12" t="str">
        <f t="shared" si="688"/>
        <v/>
      </c>
    </row>
    <row r="2727" spans="1:31" x14ac:dyDescent="0.25">
      <c r="A2727" s="5">
        <v>2797</v>
      </c>
      <c r="B2727" s="6" t="s">
        <v>6979</v>
      </c>
      <c r="C2727" s="6" t="s">
        <v>1849</v>
      </c>
      <c r="D2727" s="6" t="s">
        <v>28</v>
      </c>
      <c r="E2727" s="6" t="s">
        <v>29</v>
      </c>
      <c r="F2727" s="6">
        <v>60</v>
      </c>
      <c r="G2727" s="6" t="s">
        <v>6980</v>
      </c>
      <c r="H2727" s="6" t="s">
        <v>6981</v>
      </c>
      <c r="I2727" s="6" t="s">
        <v>25</v>
      </c>
      <c r="J2727" s="7">
        <v>43674</v>
      </c>
      <c r="K2727" s="6">
        <v>78</v>
      </c>
      <c r="L2727" s="6" t="s">
        <v>99</v>
      </c>
      <c r="M2727" s="8"/>
      <c r="O2727">
        <f t="shared" si="689"/>
        <v>0</v>
      </c>
      <c r="Q2727" s="5" t="str">
        <f t="shared" si="674"/>
        <v>2797</v>
      </c>
      <c r="R2727" s="6" t="str">
        <f t="shared" si="675"/>
        <v>Ramon</v>
      </c>
      <c r="S2727" s="6" t="str">
        <f t="shared" si="676"/>
        <v>Cabrera</v>
      </c>
      <c r="T2727" s="6" t="str">
        <f t="shared" si="677"/>
        <v>Mr</v>
      </c>
      <c r="U2727" s="6" t="str">
        <f t="shared" si="678"/>
        <v>M</v>
      </c>
      <c r="V2727" s="6" t="str">
        <f t="shared" si="679"/>
        <v>60</v>
      </c>
      <c r="W2727" s="6" t="str">
        <f t="shared" si="680"/>
        <v>Leopold Street</v>
      </c>
      <c r="X2727" s="6" t="str">
        <f t="shared" si="681"/>
        <v>et</v>
      </c>
      <c r="Y2727" s="6" t="str">
        <f t="shared" si="682"/>
        <v>Leopold Street</v>
      </c>
      <c r="Z2727" s="6" t="str">
        <f t="shared" si="683"/>
        <v>High Wycombe</v>
      </c>
      <c r="AA2727" s="6" t="str">
        <f t="shared" si="684"/>
        <v>HG</v>
      </c>
      <c r="AB2727" s="7" t="str">
        <f t="shared" si="685"/>
        <v>43674</v>
      </c>
      <c r="AC2727" s="6" t="str">
        <f t="shared" si="686"/>
        <v>78</v>
      </c>
      <c r="AD2727" s="6" t="str">
        <f t="shared" si="687"/>
        <v>E</v>
      </c>
      <c r="AE2727" s="8" t="str">
        <f t="shared" si="688"/>
        <v/>
      </c>
    </row>
    <row r="2728" spans="1:31" x14ac:dyDescent="0.25">
      <c r="A2728" s="9">
        <v>2798</v>
      </c>
      <c r="B2728" s="10" t="s">
        <v>6982</v>
      </c>
      <c r="C2728" s="10" t="s">
        <v>4848</v>
      </c>
      <c r="D2728" s="10" t="s">
        <v>28</v>
      </c>
      <c r="E2728" s="10" t="s">
        <v>29</v>
      </c>
      <c r="F2728" s="10">
        <v>30</v>
      </c>
      <c r="G2728" s="10" t="s">
        <v>6983</v>
      </c>
      <c r="H2728" s="10" t="s">
        <v>2612</v>
      </c>
      <c r="I2728" s="10" t="s">
        <v>291</v>
      </c>
      <c r="J2728" s="11">
        <v>43894</v>
      </c>
      <c r="K2728" s="10">
        <v>49</v>
      </c>
      <c r="L2728" s="10" t="s">
        <v>78</v>
      </c>
      <c r="M2728" s="12"/>
      <c r="O2728">
        <f t="shared" si="689"/>
        <v>0</v>
      </c>
      <c r="Q2728" s="9" t="str">
        <f t="shared" si="674"/>
        <v>2798</v>
      </c>
      <c r="R2728" s="10" t="str">
        <f t="shared" si="675"/>
        <v>Cliff</v>
      </c>
      <c r="S2728" s="10" t="str">
        <f t="shared" si="676"/>
        <v>Wynn</v>
      </c>
      <c r="T2728" s="10" t="str">
        <f t="shared" si="677"/>
        <v>Mr</v>
      </c>
      <c r="U2728" s="10" t="str">
        <f t="shared" si="678"/>
        <v>M</v>
      </c>
      <c r="V2728" s="10" t="str">
        <f t="shared" si="679"/>
        <v>30</v>
      </c>
      <c r="W2728" s="10" t="str">
        <f t="shared" si="680"/>
        <v>Leroy Street</v>
      </c>
      <c r="X2728" s="10" t="str">
        <f t="shared" si="681"/>
        <v>et</v>
      </c>
      <c r="Y2728" s="10" t="str">
        <f t="shared" si="682"/>
        <v>Leroy Street</v>
      </c>
      <c r="Z2728" s="10" t="str">
        <f t="shared" si="683"/>
        <v>Iver</v>
      </c>
      <c r="AA2728" s="10" t="str">
        <f t="shared" si="684"/>
        <v>HS</v>
      </c>
      <c r="AB2728" s="11" t="str">
        <f t="shared" si="685"/>
        <v>43894</v>
      </c>
      <c r="AC2728" s="10" t="str">
        <f t="shared" si="686"/>
        <v>49</v>
      </c>
      <c r="AD2728" s="10" t="str">
        <f t="shared" si="687"/>
        <v>C2</v>
      </c>
      <c r="AE2728" s="12" t="str">
        <f t="shared" si="688"/>
        <v/>
      </c>
    </row>
    <row r="2729" spans="1:31" x14ac:dyDescent="0.25">
      <c r="A2729" s="5">
        <v>2799</v>
      </c>
      <c r="B2729" s="6" t="s">
        <v>6984</v>
      </c>
      <c r="C2729" s="6" t="s">
        <v>5299</v>
      </c>
      <c r="D2729" s="6" t="s">
        <v>49</v>
      </c>
      <c r="E2729" s="6" t="s">
        <v>16</v>
      </c>
      <c r="F2729" s="6">
        <v>60</v>
      </c>
      <c r="G2729" s="6" t="s">
        <v>6983</v>
      </c>
      <c r="H2729" s="6" t="s">
        <v>3499</v>
      </c>
      <c r="I2729" s="6" t="s">
        <v>32</v>
      </c>
      <c r="J2729" s="7">
        <v>43907</v>
      </c>
      <c r="K2729" s="6">
        <v>15</v>
      </c>
      <c r="L2729" s="6" t="s">
        <v>33</v>
      </c>
      <c r="M2729" s="8"/>
      <c r="O2729">
        <f t="shared" si="689"/>
        <v>0</v>
      </c>
      <c r="Q2729" s="5" t="str">
        <f t="shared" si="674"/>
        <v>2799</v>
      </c>
      <c r="R2729" s="6" t="str">
        <f t="shared" si="675"/>
        <v>Torrie</v>
      </c>
      <c r="S2729" s="6" t="str">
        <f t="shared" si="676"/>
        <v>Hudson</v>
      </c>
      <c r="T2729" s="6" t="str">
        <f t="shared" si="677"/>
        <v>Miss</v>
      </c>
      <c r="U2729" s="6" t="str">
        <f t="shared" si="678"/>
        <v>F</v>
      </c>
      <c r="V2729" s="6" t="str">
        <f t="shared" si="679"/>
        <v>60</v>
      </c>
      <c r="W2729" s="6" t="str">
        <f t="shared" si="680"/>
        <v>Leroy Street</v>
      </c>
      <c r="X2729" s="6" t="str">
        <f t="shared" si="681"/>
        <v>et</v>
      </c>
      <c r="Y2729" s="6" t="str">
        <f t="shared" si="682"/>
        <v>Leroy Street</v>
      </c>
      <c r="Z2729" s="6" t="str">
        <f t="shared" si="683"/>
        <v>Maybole</v>
      </c>
      <c r="AA2729" s="6" t="str">
        <f t="shared" si="684"/>
        <v>WC</v>
      </c>
      <c r="AB2729" s="7" t="str">
        <f t="shared" si="685"/>
        <v>43907</v>
      </c>
      <c r="AC2729" s="6" t="str">
        <f t="shared" si="686"/>
        <v>15</v>
      </c>
      <c r="AD2729" s="6" t="str">
        <f t="shared" si="687"/>
        <v>A3</v>
      </c>
      <c r="AE2729" s="8" t="str">
        <f t="shared" si="688"/>
        <v/>
      </c>
    </row>
    <row r="2730" spans="1:31" x14ac:dyDescent="0.25">
      <c r="A2730" s="9">
        <v>2800</v>
      </c>
      <c r="B2730" s="10" t="s">
        <v>2100</v>
      </c>
      <c r="C2730" s="10" t="s">
        <v>314</v>
      </c>
      <c r="D2730" s="10" t="s">
        <v>28</v>
      </c>
      <c r="E2730" s="10" t="s">
        <v>29</v>
      </c>
      <c r="F2730" s="10">
        <v>90</v>
      </c>
      <c r="G2730" s="10" t="s">
        <v>6985</v>
      </c>
      <c r="H2730" s="10" t="s">
        <v>3026</v>
      </c>
      <c r="I2730" s="10" t="s">
        <v>32</v>
      </c>
      <c r="J2730" s="11">
        <v>44274</v>
      </c>
      <c r="K2730" s="10">
        <v>74</v>
      </c>
      <c r="L2730" s="10" t="s">
        <v>62</v>
      </c>
      <c r="M2730" s="12"/>
      <c r="O2730">
        <f t="shared" si="689"/>
        <v>0</v>
      </c>
      <c r="Q2730" s="9" t="str">
        <f t="shared" si="674"/>
        <v>2800</v>
      </c>
      <c r="R2730" s="10" t="str">
        <f t="shared" si="675"/>
        <v>Kraig</v>
      </c>
      <c r="S2730" s="10" t="str">
        <f t="shared" si="676"/>
        <v>Pickens</v>
      </c>
      <c r="T2730" s="10" t="str">
        <f t="shared" si="677"/>
        <v>Mr</v>
      </c>
      <c r="U2730" s="10" t="str">
        <f t="shared" si="678"/>
        <v>M</v>
      </c>
      <c r="V2730" s="10" t="str">
        <f t="shared" si="679"/>
        <v>90</v>
      </c>
      <c r="W2730" s="10" t="str">
        <f t="shared" si="680"/>
        <v>Lessada Street</v>
      </c>
      <c r="X2730" s="10" t="str">
        <f t="shared" si="681"/>
        <v>et</v>
      </c>
      <c r="Y2730" s="10" t="str">
        <f t="shared" si="682"/>
        <v>Lessada Street</v>
      </c>
      <c r="Z2730" s="10" t="str">
        <f t="shared" si="683"/>
        <v>Tidworth</v>
      </c>
      <c r="AA2730" s="10" t="str">
        <f t="shared" si="684"/>
        <v>WC</v>
      </c>
      <c r="AB2730" s="11" t="str">
        <f t="shared" si="685"/>
        <v>44274</v>
      </c>
      <c r="AC2730" s="10" t="str">
        <f t="shared" si="686"/>
        <v>74</v>
      </c>
      <c r="AD2730" s="10" t="str">
        <f t="shared" si="687"/>
        <v>C4</v>
      </c>
      <c r="AE2730" s="12" t="str">
        <f t="shared" si="688"/>
        <v/>
      </c>
    </row>
    <row r="2731" spans="1:31" x14ac:dyDescent="0.25">
      <c r="A2731" s="5">
        <v>2801</v>
      </c>
      <c r="B2731" s="6" t="s">
        <v>3364</v>
      </c>
      <c r="C2731" s="6" t="s">
        <v>6225</v>
      </c>
      <c r="D2731" s="6" t="s">
        <v>15</v>
      </c>
      <c r="E2731" s="6" t="s">
        <v>16</v>
      </c>
      <c r="F2731" s="6">
        <v>60</v>
      </c>
      <c r="G2731" s="6" t="s">
        <v>6986</v>
      </c>
      <c r="H2731" s="6" t="s">
        <v>3486</v>
      </c>
      <c r="I2731" s="6" t="s">
        <v>32</v>
      </c>
      <c r="J2731" s="7">
        <v>44292</v>
      </c>
      <c r="K2731" s="6">
        <v>93</v>
      </c>
      <c r="L2731" s="6" t="s">
        <v>52</v>
      </c>
      <c r="M2731" s="8"/>
      <c r="O2731">
        <f t="shared" si="689"/>
        <v>0</v>
      </c>
      <c r="Q2731" s="5" t="str">
        <f t="shared" si="674"/>
        <v>2801</v>
      </c>
      <c r="R2731" s="6" t="str">
        <f t="shared" si="675"/>
        <v>Bok</v>
      </c>
      <c r="S2731" s="6" t="str">
        <f t="shared" si="676"/>
        <v>Michaud</v>
      </c>
      <c r="T2731" s="6" t="str">
        <f t="shared" si="677"/>
        <v>Mrs</v>
      </c>
      <c r="U2731" s="6" t="str">
        <f t="shared" si="678"/>
        <v>F</v>
      </c>
      <c r="V2731" s="6" t="str">
        <f t="shared" si="679"/>
        <v>60</v>
      </c>
      <c r="W2731" s="6" t="str">
        <f t="shared" si="680"/>
        <v>Leswin Place</v>
      </c>
      <c r="X2731" s="6" t="str">
        <f t="shared" si="681"/>
        <v>ce</v>
      </c>
      <c r="Y2731" s="6" t="str">
        <f t="shared" si="682"/>
        <v>Leswin Place</v>
      </c>
      <c r="Z2731" s="6" t="str">
        <f t="shared" si="683"/>
        <v>South Glamorgan</v>
      </c>
      <c r="AA2731" s="6" t="str">
        <f t="shared" si="684"/>
        <v>WC</v>
      </c>
      <c r="AB2731" s="7" t="str">
        <f t="shared" si="685"/>
        <v>44292</v>
      </c>
      <c r="AC2731" s="6" t="str">
        <f t="shared" si="686"/>
        <v>93</v>
      </c>
      <c r="AD2731" s="6" t="str">
        <f t="shared" si="687"/>
        <v>A1</v>
      </c>
      <c r="AE2731" s="8" t="str">
        <f t="shared" si="688"/>
        <v/>
      </c>
    </row>
    <row r="2732" spans="1:31" x14ac:dyDescent="0.25">
      <c r="A2732" s="9">
        <v>2802</v>
      </c>
      <c r="B2732" s="10" t="s">
        <v>6573</v>
      </c>
      <c r="C2732" s="10" t="s">
        <v>6987</v>
      </c>
      <c r="D2732" s="10" t="s">
        <v>28</v>
      </c>
      <c r="E2732" s="10" t="s">
        <v>29</v>
      </c>
      <c r="F2732" s="10">
        <v>30</v>
      </c>
      <c r="G2732" s="10" t="s">
        <v>6988</v>
      </c>
      <c r="H2732" s="10" t="s">
        <v>121</v>
      </c>
      <c r="I2732" s="10" t="s">
        <v>122</v>
      </c>
      <c r="J2732" s="11">
        <v>43510</v>
      </c>
      <c r="K2732" s="10">
        <v>9</v>
      </c>
      <c r="L2732" s="10" t="s">
        <v>68</v>
      </c>
      <c r="M2732" s="12"/>
      <c r="O2732">
        <f t="shared" si="689"/>
        <v>0</v>
      </c>
      <c r="Q2732" s="9" t="str">
        <f t="shared" si="674"/>
        <v>2802</v>
      </c>
      <c r="R2732" s="10" t="str">
        <f t="shared" si="675"/>
        <v>Rickie</v>
      </c>
      <c r="S2732" s="10" t="str">
        <f t="shared" si="676"/>
        <v>Heard</v>
      </c>
      <c r="T2732" s="10" t="str">
        <f t="shared" si="677"/>
        <v>Mr</v>
      </c>
      <c r="U2732" s="10" t="str">
        <f t="shared" si="678"/>
        <v>M</v>
      </c>
      <c r="V2732" s="10" t="str">
        <f t="shared" si="679"/>
        <v>30</v>
      </c>
      <c r="W2732" s="10" t="str">
        <f t="shared" si="680"/>
        <v>Lettison Street</v>
      </c>
      <c r="X2732" s="10" t="str">
        <f t="shared" si="681"/>
        <v>et</v>
      </c>
      <c r="Y2732" s="10" t="str">
        <f t="shared" si="682"/>
        <v>Lettison Street</v>
      </c>
      <c r="Z2732" s="10" t="str">
        <f t="shared" si="683"/>
        <v>Llanymynech</v>
      </c>
      <c r="AA2732" s="10" t="str">
        <f t="shared" si="684"/>
        <v>WN</v>
      </c>
      <c r="AB2732" s="11" t="str">
        <f t="shared" si="685"/>
        <v>43510</v>
      </c>
      <c r="AC2732" s="10" t="str">
        <f t="shared" si="686"/>
        <v>9</v>
      </c>
      <c r="AD2732" s="10" t="str">
        <f t="shared" si="687"/>
        <v>A2</v>
      </c>
      <c r="AE2732" s="12" t="str">
        <f t="shared" si="688"/>
        <v/>
      </c>
    </row>
    <row r="2733" spans="1:31" x14ac:dyDescent="0.25">
      <c r="A2733" s="5">
        <v>2803</v>
      </c>
      <c r="B2733" s="6" t="s">
        <v>6111</v>
      </c>
      <c r="C2733" s="6" t="s">
        <v>6989</v>
      </c>
      <c r="D2733" s="6" t="s">
        <v>28</v>
      </c>
      <c r="E2733" s="6" t="s">
        <v>29</v>
      </c>
      <c r="F2733" s="6">
        <v>90</v>
      </c>
      <c r="G2733" s="6" t="s">
        <v>6990</v>
      </c>
      <c r="H2733" s="6" t="s">
        <v>738</v>
      </c>
      <c r="I2733" s="6" t="s">
        <v>122</v>
      </c>
      <c r="J2733" s="7">
        <v>44369</v>
      </c>
      <c r="K2733" s="6">
        <v>22</v>
      </c>
      <c r="L2733" s="6" t="s">
        <v>33</v>
      </c>
      <c r="M2733" s="8"/>
      <c r="O2733">
        <f t="shared" si="689"/>
        <v>0</v>
      </c>
      <c r="Q2733" s="5" t="str">
        <f t="shared" si="674"/>
        <v>2803</v>
      </c>
      <c r="R2733" s="6" t="str">
        <f t="shared" si="675"/>
        <v>Gaylord</v>
      </c>
      <c r="S2733" s="6" t="str">
        <f t="shared" si="676"/>
        <v>Rouse</v>
      </c>
      <c r="T2733" s="6" t="str">
        <f t="shared" si="677"/>
        <v>Mr</v>
      </c>
      <c r="U2733" s="6" t="str">
        <f t="shared" si="678"/>
        <v>M</v>
      </c>
      <c r="V2733" s="6" t="str">
        <f t="shared" si="679"/>
        <v>90</v>
      </c>
      <c r="W2733" s="6" t="str">
        <f t="shared" si="680"/>
        <v>Lever Street</v>
      </c>
      <c r="X2733" s="6" t="str">
        <f t="shared" si="681"/>
        <v>et</v>
      </c>
      <c r="Y2733" s="6" t="str">
        <f t="shared" si="682"/>
        <v>Lever Street</v>
      </c>
      <c r="Z2733" s="6" t="str">
        <f t="shared" si="683"/>
        <v>Llandinam</v>
      </c>
      <c r="AA2733" s="6" t="str">
        <f t="shared" si="684"/>
        <v>WN</v>
      </c>
      <c r="AB2733" s="7" t="str">
        <f t="shared" si="685"/>
        <v>44369</v>
      </c>
      <c r="AC2733" s="6" t="str">
        <f t="shared" si="686"/>
        <v>22</v>
      </c>
      <c r="AD2733" s="6" t="str">
        <f t="shared" si="687"/>
        <v>A3</v>
      </c>
      <c r="AE2733" s="8" t="str">
        <f t="shared" si="688"/>
        <v/>
      </c>
    </row>
    <row r="2734" spans="1:31" x14ac:dyDescent="0.25">
      <c r="A2734" s="9">
        <v>2804</v>
      </c>
      <c r="B2734" s="10" t="s">
        <v>6991</v>
      </c>
      <c r="C2734" s="10" t="s">
        <v>4637</v>
      </c>
      <c r="D2734" s="10" t="s">
        <v>15</v>
      </c>
      <c r="E2734" s="10" t="s">
        <v>16</v>
      </c>
      <c r="F2734" s="10">
        <v>30</v>
      </c>
      <c r="G2734" s="10" t="s">
        <v>6992</v>
      </c>
      <c r="H2734" s="10" t="s">
        <v>6993</v>
      </c>
      <c r="I2734" s="10" t="s">
        <v>32</v>
      </c>
      <c r="J2734" s="11">
        <v>43986</v>
      </c>
      <c r="K2734" s="10">
        <v>27</v>
      </c>
      <c r="L2734" s="10" t="s">
        <v>99</v>
      </c>
      <c r="M2734" s="12"/>
      <c r="O2734">
        <f t="shared" si="689"/>
        <v>0</v>
      </c>
      <c r="Q2734" s="9" t="str">
        <f t="shared" si="674"/>
        <v>2804</v>
      </c>
      <c r="R2734" s="10" t="str">
        <f t="shared" si="675"/>
        <v>Renita</v>
      </c>
      <c r="S2734" s="10" t="str">
        <f t="shared" si="676"/>
        <v>Cash</v>
      </c>
      <c r="T2734" s="10" t="str">
        <f t="shared" si="677"/>
        <v>Mrs</v>
      </c>
      <c r="U2734" s="10" t="str">
        <f t="shared" si="678"/>
        <v>F</v>
      </c>
      <c r="V2734" s="10" t="str">
        <f t="shared" si="679"/>
        <v>30</v>
      </c>
      <c r="W2734" s="10" t="str">
        <f t="shared" si="680"/>
        <v>Leverson Street</v>
      </c>
      <c r="X2734" s="10" t="str">
        <f t="shared" si="681"/>
        <v>et</v>
      </c>
      <c r="Y2734" s="10" t="str">
        <f t="shared" si="682"/>
        <v>Leverson Street</v>
      </c>
      <c r="Z2734" s="10" t="str">
        <f t="shared" si="683"/>
        <v>Rainham</v>
      </c>
      <c r="AA2734" s="10" t="str">
        <f t="shared" si="684"/>
        <v>WC</v>
      </c>
      <c r="AB2734" s="11" t="str">
        <f t="shared" si="685"/>
        <v>43986</v>
      </c>
      <c r="AC2734" s="10" t="str">
        <f t="shared" si="686"/>
        <v>27</v>
      </c>
      <c r="AD2734" s="10" t="str">
        <f t="shared" si="687"/>
        <v>E</v>
      </c>
      <c r="AE2734" s="12" t="str">
        <f t="shared" si="688"/>
        <v/>
      </c>
    </row>
    <row r="2735" spans="1:31" x14ac:dyDescent="0.25">
      <c r="A2735" s="5">
        <v>2805</v>
      </c>
      <c r="B2735" s="6" t="s">
        <v>4853</v>
      </c>
      <c r="C2735" s="6" t="s">
        <v>1335</v>
      </c>
      <c r="D2735" s="6" t="s">
        <v>49</v>
      </c>
      <c r="E2735" s="6" t="s">
        <v>16</v>
      </c>
      <c r="F2735" s="6">
        <v>60</v>
      </c>
      <c r="G2735" s="6" t="s">
        <v>6994</v>
      </c>
      <c r="H2735" s="6" t="s">
        <v>1561</v>
      </c>
      <c r="I2735" s="6" t="s">
        <v>32</v>
      </c>
      <c r="J2735" s="7">
        <v>43901</v>
      </c>
      <c r="K2735" s="6">
        <v>71</v>
      </c>
      <c r="L2735" s="6" t="s">
        <v>78</v>
      </c>
      <c r="M2735" s="8"/>
      <c r="O2735">
        <f t="shared" si="689"/>
        <v>0</v>
      </c>
      <c r="Q2735" s="5" t="str">
        <f t="shared" si="674"/>
        <v>2805</v>
      </c>
      <c r="R2735" s="6" t="str">
        <f t="shared" si="675"/>
        <v>Debbra</v>
      </c>
      <c r="S2735" s="6" t="str">
        <f t="shared" si="676"/>
        <v>Joyce</v>
      </c>
      <c r="T2735" s="6" t="str">
        <f t="shared" si="677"/>
        <v>Miss</v>
      </c>
      <c r="U2735" s="6" t="str">
        <f t="shared" si="678"/>
        <v>F</v>
      </c>
      <c r="V2735" s="6" t="str">
        <f t="shared" si="679"/>
        <v>60</v>
      </c>
      <c r="W2735" s="6" t="str">
        <f t="shared" si="680"/>
        <v>Lewes Road</v>
      </c>
      <c r="X2735" s="6" t="str">
        <f t="shared" si="681"/>
        <v>ad</v>
      </c>
      <c r="Y2735" s="6" t="str">
        <f t="shared" si="682"/>
        <v>Lewes Road</v>
      </c>
      <c r="Z2735" s="6" t="str">
        <f t="shared" si="683"/>
        <v>Shanklin</v>
      </c>
      <c r="AA2735" s="6" t="str">
        <f t="shared" si="684"/>
        <v>WC</v>
      </c>
      <c r="AB2735" s="7" t="str">
        <f t="shared" si="685"/>
        <v>43901</v>
      </c>
      <c r="AC2735" s="6" t="str">
        <f t="shared" si="686"/>
        <v>71</v>
      </c>
      <c r="AD2735" s="6" t="str">
        <f t="shared" si="687"/>
        <v>C2</v>
      </c>
      <c r="AE2735" s="8" t="str">
        <f t="shared" si="688"/>
        <v/>
      </c>
    </row>
    <row r="2736" spans="1:31" x14ac:dyDescent="0.25">
      <c r="A2736" s="9">
        <v>2806</v>
      </c>
      <c r="B2736" s="10" t="s">
        <v>6995</v>
      </c>
      <c r="C2736" s="10" t="s">
        <v>2352</v>
      </c>
      <c r="D2736" s="10" t="s">
        <v>15</v>
      </c>
      <c r="E2736" s="10" t="s">
        <v>16</v>
      </c>
      <c r="F2736" s="10">
        <v>60</v>
      </c>
      <c r="G2736" s="10" t="s">
        <v>6996</v>
      </c>
      <c r="H2736" s="10" t="s">
        <v>6997</v>
      </c>
      <c r="I2736" s="10" t="s">
        <v>176</v>
      </c>
      <c r="J2736" s="11">
        <v>43921</v>
      </c>
      <c r="K2736" s="10">
        <v>5</v>
      </c>
      <c r="L2736" s="10" t="s">
        <v>44</v>
      </c>
      <c r="M2736" s="12"/>
      <c r="O2736">
        <f t="shared" si="689"/>
        <v>0</v>
      </c>
      <c r="Q2736" s="9" t="str">
        <f t="shared" si="674"/>
        <v>2806</v>
      </c>
      <c r="R2736" s="10" t="str">
        <f t="shared" si="675"/>
        <v>Kari</v>
      </c>
      <c r="S2736" s="10" t="str">
        <f t="shared" si="676"/>
        <v>Greer</v>
      </c>
      <c r="T2736" s="10" t="str">
        <f t="shared" si="677"/>
        <v>Mrs</v>
      </c>
      <c r="U2736" s="10" t="str">
        <f t="shared" si="678"/>
        <v>F</v>
      </c>
      <c r="V2736" s="10" t="str">
        <f t="shared" si="679"/>
        <v>60</v>
      </c>
      <c r="W2736" s="10" t="str">
        <f t="shared" si="680"/>
        <v>Lewis Close</v>
      </c>
      <c r="X2736" s="10" t="str">
        <f t="shared" si="681"/>
        <v>se</v>
      </c>
      <c r="Y2736" s="10" t="str">
        <f t="shared" si="682"/>
        <v>Lewis Close</v>
      </c>
      <c r="Z2736" s="10" t="str">
        <f t="shared" si="683"/>
        <v>Crickhowell</v>
      </c>
      <c r="AA2736" s="10" t="str">
        <f t="shared" si="684"/>
        <v>CW</v>
      </c>
      <c r="AB2736" s="11" t="str">
        <f t="shared" si="685"/>
        <v>43921</v>
      </c>
      <c r="AC2736" s="10" t="str">
        <f t="shared" si="686"/>
        <v>5</v>
      </c>
      <c r="AD2736" s="10" t="str">
        <f t="shared" si="687"/>
        <v>D</v>
      </c>
      <c r="AE2736" s="12" t="str">
        <f t="shared" si="688"/>
        <v/>
      </c>
    </row>
    <row r="2737" spans="1:31" x14ac:dyDescent="0.25">
      <c r="A2737" s="5">
        <v>2807</v>
      </c>
      <c r="B2737" s="6" t="s">
        <v>5828</v>
      </c>
      <c r="C2737" s="6" t="s">
        <v>978</v>
      </c>
      <c r="D2737" s="6" t="s">
        <v>28</v>
      </c>
      <c r="E2737" s="6" t="s">
        <v>29</v>
      </c>
      <c r="F2737" s="6">
        <v>30</v>
      </c>
      <c r="G2737" s="6" t="s">
        <v>6998</v>
      </c>
      <c r="H2737" s="6" t="s">
        <v>4897</v>
      </c>
      <c r="I2737" s="6" t="s">
        <v>32</v>
      </c>
      <c r="J2737" s="7">
        <v>44082</v>
      </c>
      <c r="K2737" s="6">
        <v>90</v>
      </c>
      <c r="L2737" s="6" t="s">
        <v>99</v>
      </c>
      <c r="M2737" s="8"/>
      <c r="O2737">
        <f t="shared" si="689"/>
        <v>0</v>
      </c>
      <c r="Q2737" s="5" t="str">
        <f t="shared" si="674"/>
        <v>2807</v>
      </c>
      <c r="R2737" s="6" t="str">
        <f t="shared" si="675"/>
        <v>Dario</v>
      </c>
      <c r="S2737" s="6" t="str">
        <f t="shared" si="676"/>
        <v>Olsen</v>
      </c>
      <c r="T2737" s="6" t="str">
        <f t="shared" si="677"/>
        <v>Mr</v>
      </c>
      <c r="U2737" s="6" t="str">
        <f t="shared" si="678"/>
        <v>M</v>
      </c>
      <c r="V2737" s="6" t="str">
        <f t="shared" si="679"/>
        <v>30</v>
      </c>
      <c r="W2737" s="6" t="str">
        <f t="shared" si="680"/>
        <v>Lewis Street</v>
      </c>
      <c r="X2737" s="6" t="str">
        <f t="shared" si="681"/>
        <v>et</v>
      </c>
      <c r="Y2737" s="6" t="str">
        <f t="shared" si="682"/>
        <v>Lewis Street</v>
      </c>
      <c r="Z2737" s="6" t="str">
        <f t="shared" si="683"/>
        <v>Olney</v>
      </c>
      <c r="AA2737" s="6" t="str">
        <f t="shared" si="684"/>
        <v>WC</v>
      </c>
      <c r="AB2737" s="7" t="str">
        <f t="shared" si="685"/>
        <v>44082</v>
      </c>
      <c r="AC2737" s="6" t="str">
        <f t="shared" si="686"/>
        <v>90</v>
      </c>
      <c r="AD2737" s="6" t="str">
        <f t="shared" si="687"/>
        <v>E</v>
      </c>
      <c r="AE2737" s="8" t="str">
        <f t="shared" si="688"/>
        <v/>
      </c>
    </row>
    <row r="2738" spans="1:31" x14ac:dyDescent="0.25">
      <c r="A2738" s="9">
        <v>2808</v>
      </c>
      <c r="B2738" s="10" t="s">
        <v>3429</v>
      </c>
      <c r="C2738" s="10" t="s">
        <v>5549</v>
      </c>
      <c r="D2738" s="10" t="s">
        <v>28</v>
      </c>
      <c r="E2738" s="10" t="s">
        <v>29</v>
      </c>
      <c r="F2738" s="10">
        <v>30</v>
      </c>
      <c r="G2738" s="10" t="s">
        <v>6999</v>
      </c>
      <c r="H2738" s="10" t="s">
        <v>7000</v>
      </c>
      <c r="I2738" s="10" t="s">
        <v>171</v>
      </c>
      <c r="J2738" s="11">
        <v>44177</v>
      </c>
      <c r="K2738" s="10">
        <v>77</v>
      </c>
      <c r="L2738" s="10" t="s">
        <v>78</v>
      </c>
      <c r="M2738" s="12"/>
      <c r="O2738">
        <f t="shared" si="689"/>
        <v>0</v>
      </c>
      <c r="Q2738" s="9" t="str">
        <f t="shared" si="674"/>
        <v>2808</v>
      </c>
      <c r="R2738" s="10" t="str">
        <f t="shared" si="675"/>
        <v>Jonathan</v>
      </c>
      <c r="S2738" s="10" t="str">
        <f t="shared" si="676"/>
        <v>Calderon</v>
      </c>
      <c r="T2738" s="10" t="str">
        <f t="shared" si="677"/>
        <v>Mr</v>
      </c>
      <c r="U2738" s="10" t="str">
        <f t="shared" si="678"/>
        <v>M</v>
      </c>
      <c r="V2738" s="10" t="str">
        <f t="shared" si="679"/>
        <v>30</v>
      </c>
      <c r="W2738" s="10" t="str">
        <f t="shared" si="680"/>
        <v>Lewisham Hill</v>
      </c>
      <c r="X2738" s="10" t="str">
        <f t="shared" si="681"/>
        <v>ll</v>
      </c>
      <c r="Y2738" s="10" t="str">
        <f t="shared" si="682"/>
        <v>Lewisham Hill</v>
      </c>
      <c r="Z2738" s="10" t="str">
        <f t="shared" si="683"/>
        <v>Clynderwen</v>
      </c>
      <c r="AA2738" s="10" t="str">
        <f t="shared" si="684"/>
        <v>PR</v>
      </c>
      <c r="AB2738" s="11" t="str">
        <f t="shared" si="685"/>
        <v>44177</v>
      </c>
      <c r="AC2738" s="10" t="str">
        <f t="shared" si="686"/>
        <v>77</v>
      </c>
      <c r="AD2738" s="10" t="str">
        <f t="shared" si="687"/>
        <v>C2</v>
      </c>
      <c r="AE2738" s="12" t="str">
        <f t="shared" si="688"/>
        <v/>
      </c>
    </row>
    <row r="2739" spans="1:31" x14ac:dyDescent="0.25">
      <c r="A2739" s="5">
        <v>2809</v>
      </c>
      <c r="B2739" s="6" t="s">
        <v>2128</v>
      </c>
      <c r="C2739" s="6" t="s">
        <v>297</v>
      </c>
      <c r="D2739" s="6" t="s">
        <v>28</v>
      </c>
      <c r="E2739" s="6" t="s">
        <v>29</v>
      </c>
      <c r="F2739" s="6">
        <v>60</v>
      </c>
      <c r="G2739" s="6" t="s">
        <v>7001</v>
      </c>
      <c r="H2739" s="6" t="s">
        <v>4917</v>
      </c>
      <c r="I2739" s="6" t="s">
        <v>122</v>
      </c>
      <c r="J2739" s="7">
        <v>44445</v>
      </c>
      <c r="K2739" s="6">
        <v>49</v>
      </c>
      <c r="L2739" s="6" t="s">
        <v>44</v>
      </c>
      <c r="M2739" s="8"/>
      <c r="O2739">
        <f t="shared" si="689"/>
        <v>0</v>
      </c>
      <c r="Q2739" s="5" t="str">
        <f t="shared" si="674"/>
        <v>2809</v>
      </c>
      <c r="R2739" s="6" t="str">
        <f t="shared" si="675"/>
        <v>Landon</v>
      </c>
      <c r="S2739" s="6" t="str">
        <f t="shared" si="676"/>
        <v>Gates</v>
      </c>
      <c r="T2739" s="6" t="str">
        <f t="shared" si="677"/>
        <v>Mr</v>
      </c>
      <c r="U2739" s="6" t="str">
        <f t="shared" si="678"/>
        <v>M</v>
      </c>
      <c r="V2739" s="6" t="str">
        <f t="shared" si="679"/>
        <v>60</v>
      </c>
      <c r="W2739" s="6" t="str">
        <f t="shared" si="680"/>
        <v>Lewisham Union</v>
      </c>
      <c r="X2739" s="6" t="str">
        <f t="shared" si="681"/>
        <v>on</v>
      </c>
      <c r="Y2739" s="6" t="str">
        <f t="shared" si="682"/>
        <v>Lewisham Union</v>
      </c>
      <c r="Z2739" s="6" t="str">
        <f t="shared" si="683"/>
        <v>Llandudno Junction</v>
      </c>
      <c r="AA2739" s="6" t="str">
        <f t="shared" si="684"/>
        <v>WN</v>
      </c>
      <c r="AB2739" s="7" t="str">
        <f t="shared" si="685"/>
        <v>44445</v>
      </c>
      <c r="AC2739" s="6" t="str">
        <f t="shared" si="686"/>
        <v>49</v>
      </c>
      <c r="AD2739" s="6" t="str">
        <f t="shared" si="687"/>
        <v>D</v>
      </c>
      <c r="AE2739" s="8" t="str">
        <f t="shared" si="688"/>
        <v/>
      </c>
    </row>
    <row r="2740" spans="1:31" x14ac:dyDescent="0.25">
      <c r="A2740" s="9">
        <v>2810</v>
      </c>
      <c r="B2740" s="10" t="s">
        <v>7002</v>
      </c>
      <c r="C2740" s="10" t="s">
        <v>329</v>
      </c>
      <c r="D2740" s="10" t="s">
        <v>28</v>
      </c>
      <c r="E2740" s="10" t="s">
        <v>29</v>
      </c>
      <c r="F2740" s="10">
        <v>60</v>
      </c>
      <c r="G2740" s="10" t="s">
        <v>7003</v>
      </c>
      <c r="H2740" s="10" t="s">
        <v>7004</v>
      </c>
      <c r="I2740" s="10" t="s">
        <v>291</v>
      </c>
      <c r="J2740" s="11">
        <v>44496</v>
      </c>
      <c r="K2740" s="10">
        <v>61</v>
      </c>
      <c r="L2740" s="10" t="s">
        <v>68</v>
      </c>
      <c r="M2740" s="12"/>
      <c r="O2740">
        <f t="shared" si="689"/>
        <v>0</v>
      </c>
      <c r="Q2740" s="9" t="str">
        <f t="shared" si="674"/>
        <v>2810</v>
      </c>
      <c r="R2740" s="10" t="str">
        <f t="shared" si="675"/>
        <v>Elwood</v>
      </c>
      <c r="S2740" s="10" t="str">
        <f t="shared" si="676"/>
        <v>Mcbride</v>
      </c>
      <c r="T2740" s="10" t="str">
        <f t="shared" si="677"/>
        <v>Mr</v>
      </c>
      <c r="U2740" s="10" t="str">
        <f t="shared" si="678"/>
        <v>M</v>
      </c>
      <c r="V2740" s="10" t="str">
        <f t="shared" si="679"/>
        <v>60</v>
      </c>
      <c r="W2740" s="10" t="str">
        <f t="shared" si="680"/>
        <v>Leyburn Close</v>
      </c>
      <c r="X2740" s="10" t="str">
        <f t="shared" si="681"/>
        <v>se</v>
      </c>
      <c r="Y2740" s="10" t="str">
        <f t="shared" si="682"/>
        <v>Leyburn Close</v>
      </c>
      <c r="Z2740" s="10" t="str">
        <f t="shared" si="683"/>
        <v>Kingswinford</v>
      </c>
      <c r="AA2740" s="10" t="str">
        <f t="shared" si="684"/>
        <v>HS</v>
      </c>
      <c r="AB2740" s="11" t="str">
        <f t="shared" si="685"/>
        <v>44496</v>
      </c>
      <c r="AC2740" s="10" t="str">
        <f t="shared" si="686"/>
        <v>61</v>
      </c>
      <c r="AD2740" s="10" t="str">
        <f t="shared" si="687"/>
        <v>A2</v>
      </c>
      <c r="AE2740" s="12" t="str">
        <f t="shared" si="688"/>
        <v/>
      </c>
    </row>
    <row r="2741" spans="1:31" x14ac:dyDescent="0.25">
      <c r="A2741" s="5">
        <v>2811</v>
      </c>
      <c r="B2741" s="6" t="s">
        <v>1099</v>
      </c>
      <c r="C2741" s="6" t="s">
        <v>7005</v>
      </c>
      <c r="D2741" s="6" t="s">
        <v>28</v>
      </c>
      <c r="E2741" s="6" t="s">
        <v>29</v>
      </c>
      <c r="F2741" s="6">
        <v>60</v>
      </c>
      <c r="G2741" s="6" t="s">
        <v>7006</v>
      </c>
      <c r="H2741" s="6" t="s">
        <v>651</v>
      </c>
      <c r="I2741" s="6" t="s">
        <v>32</v>
      </c>
      <c r="J2741" s="7">
        <v>44013</v>
      </c>
      <c r="K2741" s="6">
        <v>36</v>
      </c>
      <c r="L2741" s="6" t="s">
        <v>62</v>
      </c>
      <c r="M2741" s="8"/>
      <c r="O2741">
        <f t="shared" si="689"/>
        <v>0</v>
      </c>
      <c r="Q2741" s="5" t="str">
        <f t="shared" si="674"/>
        <v>2811</v>
      </c>
      <c r="R2741" s="6" t="str">
        <f t="shared" si="675"/>
        <v>Hong</v>
      </c>
      <c r="S2741" s="6" t="str">
        <f t="shared" si="676"/>
        <v>Tilley</v>
      </c>
      <c r="T2741" s="6" t="str">
        <f t="shared" si="677"/>
        <v>Mr</v>
      </c>
      <c r="U2741" s="6" t="str">
        <f t="shared" si="678"/>
        <v>M</v>
      </c>
      <c r="V2741" s="6" t="str">
        <f t="shared" si="679"/>
        <v>60</v>
      </c>
      <c r="W2741" s="6" t="str">
        <f t="shared" si="680"/>
        <v>Leyel Terrace</v>
      </c>
      <c r="X2741" s="6" t="str">
        <f t="shared" si="681"/>
        <v>ce</v>
      </c>
      <c r="Y2741" s="6" t="str">
        <f t="shared" si="682"/>
        <v>Leyel Terrace</v>
      </c>
      <c r="Z2741" s="6" t="str">
        <f t="shared" si="683"/>
        <v>London</v>
      </c>
      <c r="AA2741" s="6" t="str">
        <f t="shared" si="684"/>
        <v>WC</v>
      </c>
      <c r="AB2741" s="7" t="str">
        <f t="shared" si="685"/>
        <v>44013</v>
      </c>
      <c r="AC2741" s="6" t="str">
        <f t="shared" si="686"/>
        <v>36</v>
      </c>
      <c r="AD2741" s="6" t="str">
        <f t="shared" si="687"/>
        <v>C4</v>
      </c>
      <c r="AE2741" s="8" t="str">
        <f t="shared" si="688"/>
        <v/>
      </c>
    </row>
    <row r="2742" spans="1:31" x14ac:dyDescent="0.25">
      <c r="A2742" s="9">
        <v>2812</v>
      </c>
      <c r="B2742" s="10" t="s">
        <v>7007</v>
      </c>
      <c r="C2742" s="10" t="s">
        <v>7008</v>
      </c>
      <c r="D2742" s="10" t="s">
        <v>28</v>
      </c>
      <c r="E2742" s="10" t="s">
        <v>29</v>
      </c>
      <c r="F2742" s="10">
        <v>60</v>
      </c>
      <c r="G2742" s="10" t="s">
        <v>7009</v>
      </c>
      <c r="H2742" s="10" t="s">
        <v>2824</v>
      </c>
      <c r="I2742" s="10" t="s">
        <v>19</v>
      </c>
      <c r="J2742" s="11">
        <v>44323</v>
      </c>
      <c r="K2742" s="10">
        <v>89</v>
      </c>
      <c r="L2742" s="10" t="s">
        <v>44</v>
      </c>
      <c r="M2742" s="12"/>
      <c r="O2742">
        <f t="shared" si="689"/>
        <v>0</v>
      </c>
      <c r="Q2742" s="9" t="str">
        <f t="shared" si="674"/>
        <v>2812</v>
      </c>
      <c r="R2742" s="10" t="str">
        <f t="shared" si="675"/>
        <v>Johnathon</v>
      </c>
      <c r="S2742" s="10" t="str">
        <f t="shared" si="676"/>
        <v>Rosenberg</v>
      </c>
      <c r="T2742" s="10" t="str">
        <f t="shared" si="677"/>
        <v>Mr</v>
      </c>
      <c r="U2742" s="10" t="str">
        <f t="shared" si="678"/>
        <v>M</v>
      </c>
      <c r="V2742" s="10" t="str">
        <f t="shared" si="679"/>
        <v>60</v>
      </c>
      <c r="W2742" s="10" t="str">
        <f t="shared" si="680"/>
        <v>Leylang Road</v>
      </c>
      <c r="X2742" s="10" t="str">
        <f t="shared" si="681"/>
        <v>ad</v>
      </c>
      <c r="Y2742" s="10" t="str">
        <f t="shared" si="682"/>
        <v>Leylang Road</v>
      </c>
      <c r="Z2742" s="10" t="str">
        <f t="shared" si="683"/>
        <v>Balerno</v>
      </c>
      <c r="AA2742" s="10" t="str">
        <f t="shared" si="684"/>
        <v>CH</v>
      </c>
      <c r="AB2742" s="11" t="str">
        <f t="shared" si="685"/>
        <v>44323</v>
      </c>
      <c r="AC2742" s="10" t="str">
        <f t="shared" si="686"/>
        <v>89</v>
      </c>
      <c r="AD2742" s="10" t="str">
        <f t="shared" si="687"/>
        <v>D</v>
      </c>
      <c r="AE2742" s="12" t="str">
        <f t="shared" si="688"/>
        <v/>
      </c>
    </row>
    <row r="2743" spans="1:31" x14ac:dyDescent="0.25">
      <c r="A2743" s="5">
        <v>2813</v>
      </c>
      <c r="B2743" s="6" t="s">
        <v>7010</v>
      </c>
      <c r="C2743" s="6" t="s">
        <v>6560</v>
      </c>
      <c r="D2743" s="6" t="s">
        <v>28</v>
      </c>
      <c r="E2743" s="6" t="s">
        <v>29</v>
      </c>
      <c r="F2743" s="6">
        <v>60</v>
      </c>
      <c r="G2743" s="6" t="s">
        <v>7011</v>
      </c>
      <c r="H2743" s="6" t="s">
        <v>3846</v>
      </c>
      <c r="I2743" s="6" t="s">
        <v>122</v>
      </c>
      <c r="J2743" s="7">
        <v>43746</v>
      </c>
      <c r="K2743" s="6">
        <v>66</v>
      </c>
      <c r="L2743" s="6" t="s">
        <v>44</v>
      </c>
      <c r="M2743" s="8"/>
      <c r="O2743">
        <f t="shared" si="689"/>
        <v>0</v>
      </c>
      <c r="Q2743" s="5" t="str">
        <f t="shared" si="674"/>
        <v>2813</v>
      </c>
      <c r="R2743" s="6" t="str">
        <f t="shared" si="675"/>
        <v>Lindsay</v>
      </c>
      <c r="S2743" s="6" t="str">
        <f t="shared" si="676"/>
        <v>Bergeron</v>
      </c>
      <c r="T2743" s="6" t="str">
        <f t="shared" si="677"/>
        <v>Mr</v>
      </c>
      <c r="U2743" s="6" t="str">
        <f t="shared" si="678"/>
        <v>M</v>
      </c>
      <c r="V2743" s="6" t="str">
        <f t="shared" si="679"/>
        <v>60</v>
      </c>
      <c r="W2743" s="6" t="str">
        <f t="shared" si="680"/>
        <v>Leysfield Road</v>
      </c>
      <c r="X2743" s="6" t="str">
        <f t="shared" si="681"/>
        <v>ad</v>
      </c>
      <c r="Y2743" s="6" t="str">
        <f t="shared" si="682"/>
        <v>Leysfield Road</v>
      </c>
      <c r="Z2743" s="6" t="str">
        <f t="shared" si="683"/>
        <v>Littleborough</v>
      </c>
      <c r="AA2743" s="6" t="str">
        <f t="shared" si="684"/>
        <v>WN</v>
      </c>
      <c r="AB2743" s="7" t="str">
        <f t="shared" si="685"/>
        <v>43746</v>
      </c>
      <c r="AC2743" s="6" t="str">
        <f t="shared" si="686"/>
        <v>66</v>
      </c>
      <c r="AD2743" s="6" t="str">
        <f t="shared" si="687"/>
        <v>D</v>
      </c>
      <c r="AE2743" s="8" t="str">
        <f t="shared" si="688"/>
        <v/>
      </c>
    </row>
    <row r="2744" spans="1:31" x14ac:dyDescent="0.25">
      <c r="A2744" s="9">
        <v>2814</v>
      </c>
      <c r="B2744" s="10" t="s">
        <v>7012</v>
      </c>
      <c r="C2744" s="10" t="s">
        <v>2213</v>
      </c>
      <c r="D2744" s="10" t="s">
        <v>49</v>
      </c>
      <c r="E2744" s="10" t="s">
        <v>16</v>
      </c>
      <c r="F2744" s="10">
        <v>90</v>
      </c>
      <c r="G2744" s="10" t="s">
        <v>7013</v>
      </c>
      <c r="H2744" s="10" t="s">
        <v>5445</v>
      </c>
      <c r="I2744" s="10" t="s">
        <v>122</v>
      </c>
      <c r="J2744" s="11">
        <v>43770</v>
      </c>
      <c r="K2744" s="10">
        <v>58</v>
      </c>
      <c r="L2744" s="10" t="s">
        <v>33</v>
      </c>
      <c r="M2744" s="12"/>
      <c r="O2744">
        <f t="shared" si="689"/>
        <v>0</v>
      </c>
      <c r="Q2744" s="9" t="str">
        <f t="shared" si="674"/>
        <v>2814</v>
      </c>
      <c r="R2744" s="10" t="str">
        <f t="shared" si="675"/>
        <v>Conception</v>
      </c>
      <c r="S2744" s="10" t="str">
        <f t="shared" si="676"/>
        <v>Jefferson</v>
      </c>
      <c r="T2744" s="10" t="str">
        <f t="shared" si="677"/>
        <v>Miss</v>
      </c>
      <c r="U2744" s="10" t="str">
        <f t="shared" si="678"/>
        <v>F</v>
      </c>
      <c r="V2744" s="10" t="str">
        <f t="shared" si="679"/>
        <v>90</v>
      </c>
      <c r="W2744" s="10" t="str">
        <f t="shared" si="680"/>
        <v>Leyton Industrial</v>
      </c>
      <c r="X2744" s="10" t="str">
        <f t="shared" si="681"/>
        <v>al</v>
      </c>
      <c r="Y2744" s="10" t="str">
        <f t="shared" si="682"/>
        <v>Leyton Industrial</v>
      </c>
      <c r="Z2744" s="10" t="str">
        <f t="shared" si="683"/>
        <v>Lochearnhead</v>
      </c>
      <c r="AA2744" s="10" t="str">
        <f t="shared" si="684"/>
        <v>WN</v>
      </c>
      <c r="AB2744" s="11" t="str">
        <f t="shared" si="685"/>
        <v>43770</v>
      </c>
      <c r="AC2744" s="10" t="str">
        <f t="shared" si="686"/>
        <v>58</v>
      </c>
      <c r="AD2744" s="10" t="str">
        <f t="shared" si="687"/>
        <v>A3</v>
      </c>
      <c r="AE2744" s="12" t="str">
        <f t="shared" si="688"/>
        <v/>
      </c>
    </row>
    <row r="2745" spans="1:31" x14ac:dyDescent="0.25">
      <c r="A2745" s="5">
        <v>2815</v>
      </c>
      <c r="B2745" s="6" t="s">
        <v>6867</v>
      </c>
      <c r="C2745" s="6" t="s">
        <v>4440</v>
      </c>
      <c r="D2745" s="6" t="s">
        <v>15</v>
      </c>
      <c r="E2745" s="6" t="s">
        <v>16</v>
      </c>
      <c r="F2745" s="6">
        <v>90</v>
      </c>
      <c r="G2745" s="6" t="s">
        <v>7014</v>
      </c>
      <c r="H2745" s="6" t="s">
        <v>7015</v>
      </c>
      <c r="I2745" s="6" t="s">
        <v>1877</v>
      </c>
      <c r="J2745" s="7">
        <v>44247</v>
      </c>
      <c r="K2745" s="6">
        <v>90</v>
      </c>
      <c r="L2745" s="6" t="s">
        <v>52</v>
      </c>
      <c r="M2745" s="8"/>
      <c r="O2745">
        <f t="shared" si="689"/>
        <v>0</v>
      </c>
      <c r="Q2745" s="5" t="str">
        <f t="shared" si="674"/>
        <v>2815</v>
      </c>
      <c r="R2745" s="6" t="str">
        <f t="shared" si="675"/>
        <v>Kayce</v>
      </c>
      <c r="S2745" s="6" t="str">
        <f t="shared" si="676"/>
        <v>Bowden</v>
      </c>
      <c r="T2745" s="6" t="str">
        <f t="shared" si="677"/>
        <v>Mrs</v>
      </c>
      <c r="U2745" s="6" t="str">
        <f t="shared" si="678"/>
        <v>F</v>
      </c>
      <c r="V2745" s="6" t="str">
        <f t="shared" si="679"/>
        <v>90</v>
      </c>
      <c r="W2745" s="6" t="str">
        <f t="shared" si="680"/>
        <v>Libella Road</v>
      </c>
      <c r="X2745" s="6" t="str">
        <f t="shared" si="681"/>
        <v>ad</v>
      </c>
      <c r="Y2745" s="6" t="str">
        <f t="shared" si="682"/>
        <v>Libella Road</v>
      </c>
      <c r="Z2745" s="6" t="str">
        <f t="shared" si="683"/>
        <v>Ashbourne</v>
      </c>
      <c r="AA2745" s="6" t="str">
        <f t="shared" si="684"/>
        <v>SL</v>
      </c>
      <c r="AB2745" s="7" t="str">
        <f t="shared" si="685"/>
        <v>44247</v>
      </c>
      <c r="AC2745" s="6" t="str">
        <f t="shared" si="686"/>
        <v>90</v>
      </c>
      <c r="AD2745" s="6" t="str">
        <f t="shared" si="687"/>
        <v>A1</v>
      </c>
      <c r="AE2745" s="8" t="str">
        <f t="shared" si="688"/>
        <v/>
      </c>
    </row>
    <row r="2746" spans="1:31" x14ac:dyDescent="0.25">
      <c r="A2746" s="9">
        <v>2816</v>
      </c>
      <c r="B2746" s="10" t="s">
        <v>6777</v>
      </c>
      <c r="C2746" s="10" t="s">
        <v>7016</v>
      </c>
      <c r="D2746" s="10" t="s">
        <v>28</v>
      </c>
      <c r="E2746" s="10" t="s">
        <v>29</v>
      </c>
      <c r="F2746" s="10">
        <v>90</v>
      </c>
      <c r="G2746" s="10" t="s">
        <v>7017</v>
      </c>
      <c r="H2746" s="10" t="s">
        <v>6632</v>
      </c>
      <c r="I2746" s="10" t="s">
        <v>206</v>
      </c>
      <c r="J2746" s="11">
        <v>44175</v>
      </c>
      <c r="K2746" s="10">
        <v>10</v>
      </c>
      <c r="L2746" s="10" t="s">
        <v>20</v>
      </c>
      <c r="M2746" s="12"/>
      <c r="O2746">
        <f t="shared" si="689"/>
        <v>0</v>
      </c>
      <c r="Q2746" s="9" t="str">
        <f t="shared" si="674"/>
        <v>2816</v>
      </c>
      <c r="R2746" s="10" t="str">
        <f t="shared" si="675"/>
        <v>Shirley</v>
      </c>
      <c r="S2746" s="10" t="str">
        <f t="shared" si="676"/>
        <v>Dunn</v>
      </c>
      <c r="T2746" s="10" t="str">
        <f t="shared" si="677"/>
        <v>Mr</v>
      </c>
      <c r="U2746" s="10" t="str">
        <f t="shared" si="678"/>
        <v>M</v>
      </c>
      <c r="V2746" s="10" t="str">
        <f t="shared" si="679"/>
        <v>90</v>
      </c>
      <c r="W2746" s="10" t="str">
        <f t="shared" si="680"/>
        <v>Liddon Road</v>
      </c>
      <c r="X2746" s="10" t="str">
        <f t="shared" si="681"/>
        <v>ad</v>
      </c>
      <c r="Y2746" s="10" t="str">
        <f t="shared" si="682"/>
        <v>Liddon Road</v>
      </c>
      <c r="Z2746" s="10" t="str">
        <f t="shared" si="683"/>
        <v>Chigwell</v>
      </c>
      <c r="AA2746" s="10" t="str">
        <f t="shared" si="684"/>
        <v>DH</v>
      </c>
      <c r="AB2746" s="11" t="str">
        <f t="shared" si="685"/>
        <v>44175</v>
      </c>
      <c r="AC2746" s="10" t="str">
        <f t="shared" si="686"/>
        <v>10</v>
      </c>
      <c r="AD2746" s="10" t="str">
        <f t="shared" si="687"/>
        <v>B</v>
      </c>
      <c r="AE2746" s="12" t="str">
        <f t="shared" si="688"/>
        <v/>
      </c>
    </row>
    <row r="2747" spans="1:31" x14ac:dyDescent="0.25">
      <c r="A2747" s="5">
        <v>2817</v>
      </c>
      <c r="B2747" s="6" t="s">
        <v>5937</v>
      </c>
      <c r="C2747" s="6" t="s">
        <v>257</v>
      </c>
      <c r="D2747" s="6" t="s">
        <v>28</v>
      </c>
      <c r="E2747" s="6" t="s">
        <v>29</v>
      </c>
      <c r="F2747" s="6">
        <v>60</v>
      </c>
      <c r="G2747" s="6" t="s">
        <v>7018</v>
      </c>
      <c r="H2747" s="6" t="s">
        <v>1407</v>
      </c>
      <c r="I2747" s="6" t="s">
        <v>1408</v>
      </c>
      <c r="J2747" s="7">
        <v>43823</v>
      </c>
      <c r="K2747" s="6">
        <v>67</v>
      </c>
      <c r="L2747" s="6" t="s">
        <v>78</v>
      </c>
      <c r="M2747" s="8"/>
      <c r="O2747">
        <f t="shared" si="689"/>
        <v>0</v>
      </c>
      <c r="Q2747" s="5" t="str">
        <f t="shared" si="674"/>
        <v>2817</v>
      </c>
      <c r="R2747" s="6" t="str">
        <f t="shared" si="675"/>
        <v>Gerardo</v>
      </c>
      <c r="S2747" s="6" t="str">
        <f t="shared" si="676"/>
        <v>Ray</v>
      </c>
      <c r="T2747" s="6" t="str">
        <f t="shared" si="677"/>
        <v>Mr</v>
      </c>
      <c r="U2747" s="6" t="str">
        <f t="shared" si="678"/>
        <v>M</v>
      </c>
      <c r="V2747" s="6" t="str">
        <f t="shared" si="679"/>
        <v>60</v>
      </c>
      <c r="W2747" s="6" t="str">
        <f t="shared" si="680"/>
        <v>Lidgate Road</v>
      </c>
      <c r="X2747" s="6" t="str">
        <f t="shared" si="681"/>
        <v>ad</v>
      </c>
      <c r="Y2747" s="6" t="str">
        <f t="shared" si="682"/>
        <v>Lidgate Road</v>
      </c>
      <c r="Z2747" s="6" t="str">
        <f t="shared" si="683"/>
        <v>Brighouse</v>
      </c>
      <c r="AA2747" s="6" t="str">
        <f t="shared" si="684"/>
        <v>YO</v>
      </c>
      <c r="AB2747" s="7" t="str">
        <f t="shared" si="685"/>
        <v>43823</v>
      </c>
      <c r="AC2747" s="6" t="str">
        <f t="shared" si="686"/>
        <v>67</v>
      </c>
      <c r="AD2747" s="6" t="str">
        <f t="shared" si="687"/>
        <v>C2</v>
      </c>
      <c r="AE2747" s="8" t="str">
        <f t="shared" si="688"/>
        <v/>
      </c>
    </row>
    <row r="2748" spans="1:31" x14ac:dyDescent="0.25">
      <c r="A2748" s="9">
        <v>2818</v>
      </c>
      <c r="B2748" s="10" t="s">
        <v>7019</v>
      </c>
      <c r="C2748" s="10" t="s">
        <v>924</v>
      </c>
      <c r="D2748" s="10" t="s">
        <v>90</v>
      </c>
      <c r="E2748" s="10" t="s">
        <v>16</v>
      </c>
      <c r="F2748" s="10">
        <v>60</v>
      </c>
      <c r="G2748" s="10" t="s">
        <v>7020</v>
      </c>
      <c r="H2748" s="10" t="s">
        <v>2921</v>
      </c>
      <c r="I2748" s="10" t="s">
        <v>32</v>
      </c>
      <c r="J2748" s="11">
        <v>43936</v>
      </c>
      <c r="K2748" s="10">
        <v>85</v>
      </c>
      <c r="L2748" s="10" t="s">
        <v>44</v>
      </c>
      <c r="M2748" s="12"/>
      <c r="O2748">
        <f t="shared" si="689"/>
        <v>0</v>
      </c>
      <c r="Q2748" s="9" t="str">
        <f t="shared" si="674"/>
        <v>2818</v>
      </c>
      <c r="R2748" s="10" t="str">
        <f t="shared" si="675"/>
        <v>Karren</v>
      </c>
      <c r="S2748" s="10" t="str">
        <f t="shared" si="676"/>
        <v>Benton</v>
      </c>
      <c r="T2748" s="10" t="str">
        <f t="shared" si="677"/>
        <v>Dr</v>
      </c>
      <c r="U2748" s="10" t="str">
        <f t="shared" si="678"/>
        <v>F</v>
      </c>
      <c r="V2748" s="10" t="str">
        <f t="shared" si="679"/>
        <v>60</v>
      </c>
      <c r="W2748" s="10" t="str">
        <f t="shared" si="680"/>
        <v>Lidiard Road</v>
      </c>
      <c r="X2748" s="10" t="str">
        <f t="shared" si="681"/>
        <v>ad</v>
      </c>
      <c r="Y2748" s="10" t="str">
        <f t="shared" si="682"/>
        <v>Lidiard Road</v>
      </c>
      <c r="Z2748" s="10" t="str">
        <f t="shared" si="683"/>
        <v>Welwyn</v>
      </c>
      <c r="AA2748" s="10" t="str">
        <f t="shared" si="684"/>
        <v>WC</v>
      </c>
      <c r="AB2748" s="11" t="str">
        <f t="shared" si="685"/>
        <v>43936</v>
      </c>
      <c r="AC2748" s="10" t="str">
        <f t="shared" si="686"/>
        <v>85</v>
      </c>
      <c r="AD2748" s="10" t="str">
        <f t="shared" si="687"/>
        <v>D</v>
      </c>
      <c r="AE2748" s="12" t="str">
        <f t="shared" si="688"/>
        <v/>
      </c>
    </row>
    <row r="2749" spans="1:31" x14ac:dyDescent="0.25">
      <c r="A2749" s="5">
        <v>2819</v>
      </c>
      <c r="B2749" s="6" t="s">
        <v>2513</v>
      </c>
      <c r="C2749" s="6" t="s">
        <v>2511</v>
      </c>
      <c r="D2749" s="6" t="s">
        <v>28</v>
      </c>
      <c r="E2749" s="6" t="s">
        <v>29</v>
      </c>
      <c r="F2749" s="6">
        <v>90</v>
      </c>
      <c r="G2749" s="6" t="s">
        <v>7021</v>
      </c>
      <c r="H2749" s="6" t="s">
        <v>7022</v>
      </c>
      <c r="I2749" s="6" t="s">
        <v>32</v>
      </c>
      <c r="J2749" s="7">
        <v>43529</v>
      </c>
      <c r="K2749" s="6">
        <v>32</v>
      </c>
      <c r="L2749" s="6" t="s">
        <v>62</v>
      </c>
      <c r="M2749" s="8"/>
      <c r="O2749">
        <f t="shared" si="689"/>
        <v>0</v>
      </c>
      <c r="Q2749" s="5" t="str">
        <f t="shared" si="674"/>
        <v>2819</v>
      </c>
      <c r="R2749" s="6" t="str">
        <f t="shared" si="675"/>
        <v>Danial</v>
      </c>
      <c r="S2749" s="6" t="str">
        <f t="shared" si="676"/>
        <v>Corley</v>
      </c>
      <c r="T2749" s="6" t="str">
        <f t="shared" si="677"/>
        <v>Mr</v>
      </c>
      <c r="U2749" s="6" t="str">
        <f t="shared" si="678"/>
        <v>M</v>
      </c>
      <c r="V2749" s="6" t="str">
        <f t="shared" si="679"/>
        <v>90</v>
      </c>
      <c r="W2749" s="6" t="str">
        <f t="shared" si="680"/>
        <v>Lidyard Road</v>
      </c>
      <c r="X2749" s="6" t="str">
        <f t="shared" si="681"/>
        <v>ad</v>
      </c>
      <c r="Y2749" s="6" t="str">
        <f t="shared" si="682"/>
        <v>Lidyard Road</v>
      </c>
      <c r="Z2749" s="6" t="str">
        <f t="shared" si="683"/>
        <v>Northampton</v>
      </c>
      <c r="AA2749" s="6" t="str">
        <f t="shared" si="684"/>
        <v>WC</v>
      </c>
      <c r="AB2749" s="7" t="str">
        <f t="shared" si="685"/>
        <v>43529</v>
      </c>
      <c r="AC2749" s="6" t="str">
        <f t="shared" si="686"/>
        <v>32</v>
      </c>
      <c r="AD2749" s="6" t="str">
        <f t="shared" si="687"/>
        <v>C4</v>
      </c>
      <c r="AE2749" s="8" t="str">
        <f t="shared" si="688"/>
        <v/>
      </c>
    </row>
    <row r="2750" spans="1:31" x14ac:dyDescent="0.25">
      <c r="A2750" s="9">
        <v>2820</v>
      </c>
      <c r="B2750" s="10" t="s">
        <v>3103</v>
      </c>
      <c r="C2750" s="10" t="s">
        <v>2443</v>
      </c>
      <c r="D2750" s="10" t="s">
        <v>49</v>
      </c>
      <c r="E2750" s="10" t="s">
        <v>16</v>
      </c>
      <c r="F2750" s="10">
        <v>90</v>
      </c>
      <c r="G2750" s="10" t="s">
        <v>7023</v>
      </c>
      <c r="H2750" s="10" t="s">
        <v>1260</v>
      </c>
      <c r="I2750" s="10" t="s">
        <v>32</v>
      </c>
      <c r="J2750" s="11">
        <v>44433</v>
      </c>
      <c r="K2750" s="10">
        <v>51</v>
      </c>
      <c r="L2750" s="10" t="s">
        <v>52</v>
      </c>
      <c r="M2750" s="12"/>
      <c r="O2750">
        <f t="shared" si="689"/>
        <v>0</v>
      </c>
      <c r="Q2750" s="9" t="str">
        <f t="shared" si="674"/>
        <v>2820</v>
      </c>
      <c r="R2750" s="10" t="str">
        <f t="shared" si="675"/>
        <v>Tory</v>
      </c>
      <c r="S2750" s="10" t="str">
        <f t="shared" si="676"/>
        <v>Sheridan</v>
      </c>
      <c r="T2750" s="10" t="str">
        <f t="shared" si="677"/>
        <v>Miss</v>
      </c>
      <c r="U2750" s="10" t="str">
        <f t="shared" si="678"/>
        <v>F</v>
      </c>
      <c r="V2750" s="10" t="str">
        <f t="shared" si="679"/>
        <v>90</v>
      </c>
      <c r="W2750" s="10" t="str">
        <f t="shared" si="680"/>
        <v>Lilburne Road</v>
      </c>
      <c r="X2750" s="10" t="str">
        <f t="shared" si="681"/>
        <v>ad</v>
      </c>
      <c r="Y2750" s="10" t="str">
        <f t="shared" si="682"/>
        <v>Lilburne Road</v>
      </c>
      <c r="Z2750" s="10" t="str">
        <f t="shared" si="683"/>
        <v>Princes Risborough</v>
      </c>
      <c r="AA2750" s="10" t="str">
        <f t="shared" si="684"/>
        <v>WC</v>
      </c>
      <c r="AB2750" s="11" t="str">
        <f t="shared" si="685"/>
        <v>44433</v>
      </c>
      <c r="AC2750" s="10" t="str">
        <f t="shared" si="686"/>
        <v>51</v>
      </c>
      <c r="AD2750" s="10" t="str">
        <f t="shared" si="687"/>
        <v>A1</v>
      </c>
      <c r="AE2750" s="12" t="str">
        <f t="shared" si="688"/>
        <v/>
      </c>
    </row>
    <row r="2751" spans="1:31" x14ac:dyDescent="0.25">
      <c r="A2751" s="5">
        <v>2821</v>
      </c>
      <c r="B2751" s="6" t="s">
        <v>7024</v>
      </c>
      <c r="C2751" s="6" t="s">
        <v>3182</v>
      </c>
      <c r="D2751" s="6" t="s">
        <v>15</v>
      </c>
      <c r="E2751" s="6" t="s">
        <v>16</v>
      </c>
      <c r="F2751" s="6">
        <v>60</v>
      </c>
      <c r="G2751" s="6" t="s">
        <v>7025</v>
      </c>
      <c r="H2751" s="6" t="s">
        <v>912</v>
      </c>
      <c r="I2751" s="6" t="s">
        <v>32</v>
      </c>
      <c r="J2751" s="7">
        <v>43640</v>
      </c>
      <c r="K2751" s="6">
        <v>68</v>
      </c>
      <c r="L2751" s="6" t="s">
        <v>39</v>
      </c>
      <c r="M2751" s="8"/>
      <c r="O2751">
        <f t="shared" si="689"/>
        <v>0</v>
      </c>
      <c r="Q2751" s="5" t="str">
        <f t="shared" si="674"/>
        <v>2821</v>
      </c>
      <c r="R2751" s="6" t="str">
        <f t="shared" si="675"/>
        <v>Isabell</v>
      </c>
      <c r="S2751" s="6" t="str">
        <f t="shared" si="676"/>
        <v>Jacobsen</v>
      </c>
      <c r="T2751" s="6" t="str">
        <f t="shared" si="677"/>
        <v>Mrs</v>
      </c>
      <c r="U2751" s="6" t="str">
        <f t="shared" si="678"/>
        <v>F</v>
      </c>
      <c r="V2751" s="6" t="str">
        <f t="shared" si="679"/>
        <v>60</v>
      </c>
      <c r="W2751" s="6" t="str">
        <f t="shared" si="680"/>
        <v>Lilian Barker</v>
      </c>
      <c r="X2751" s="6" t="str">
        <f t="shared" si="681"/>
        <v>er</v>
      </c>
      <c r="Y2751" s="6" t="str">
        <f t="shared" si="682"/>
        <v>Lilian Barker</v>
      </c>
      <c r="Z2751" s="6" t="str">
        <f t="shared" si="683"/>
        <v>Norfolk</v>
      </c>
      <c r="AA2751" s="6" t="str">
        <f t="shared" si="684"/>
        <v>WC</v>
      </c>
      <c r="AB2751" s="7" t="str">
        <f t="shared" si="685"/>
        <v>43640</v>
      </c>
      <c r="AC2751" s="6" t="str">
        <f t="shared" si="686"/>
        <v>68</v>
      </c>
      <c r="AD2751" s="6" t="str">
        <f t="shared" si="687"/>
        <v>C1</v>
      </c>
      <c r="AE2751" s="8" t="str">
        <f t="shared" si="688"/>
        <v/>
      </c>
    </row>
    <row r="2752" spans="1:31" x14ac:dyDescent="0.25">
      <c r="A2752" s="9">
        <v>2822</v>
      </c>
      <c r="B2752" s="10" t="s">
        <v>7026</v>
      </c>
      <c r="C2752" s="10" t="s">
        <v>4942</v>
      </c>
      <c r="D2752" s="10" t="s">
        <v>49</v>
      </c>
      <c r="E2752" s="10" t="s">
        <v>16</v>
      </c>
      <c r="F2752" s="10">
        <v>60</v>
      </c>
      <c r="G2752" s="10" t="s">
        <v>7027</v>
      </c>
      <c r="H2752" s="10" t="s">
        <v>3598</v>
      </c>
      <c r="I2752" s="10" t="s">
        <v>32</v>
      </c>
      <c r="J2752" s="11">
        <v>43882</v>
      </c>
      <c r="K2752" s="10">
        <v>59</v>
      </c>
      <c r="L2752" s="10" t="s">
        <v>99</v>
      </c>
      <c r="M2752" s="12"/>
      <c r="O2752">
        <f t="shared" si="689"/>
        <v>0</v>
      </c>
      <c r="Q2752" s="9" t="str">
        <f t="shared" si="674"/>
        <v>2822</v>
      </c>
      <c r="R2752" s="10" t="str">
        <f t="shared" si="675"/>
        <v>Verda</v>
      </c>
      <c r="S2752" s="10" t="str">
        <f t="shared" si="676"/>
        <v>Robinson</v>
      </c>
      <c r="T2752" s="10" t="str">
        <f t="shared" si="677"/>
        <v>Miss</v>
      </c>
      <c r="U2752" s="10" t="str">
        <f t="shared" si="678"/>
        <v>F</v>
      </c>
      <c r="V2752" s="10" t="str">
        <f t="shared" si="679"/>
        <v>60</v>
      </c>
      <c r="W2752" s="10" t="str">
        <f t="shared" si="680"/>
        <v>Lillian Road</v>
      </c>
      <c r="X2752" s="10" t="str">
        <f t="shared" si="681"/>
        <v>ad</v>
      </c>
      <c r="Y2752" s="10" t="str">
        <f t="shared" si="682"/>
        <v>Lillian Road</v>
      </c>
      <c r="Z2752" s="10" t="str">
        <f t="shared" si="683"/>
        <v>Macclesfield</v>
      </c>
      <c r="AA2752" s="10" t="str">
        <f t="shared" si="684"/>
        <v>WC</v>
      </c>
      <c r="AB2752" s="11" t="str">
        <f t="shared" si="685"/>
        <v>43882</v>
      </c>
      <c r="AC2752" s="10" t="str">
        <f t="shared" si="686"/>
        <v>59</v>
      </c>
      <c r="AD2752" s="10" t="str">
        <f t="shared" si="687"/>
        <v>E</v>
      </c>
      <c r="AE2752" s="12" t="str">
        <f t="shared" si="688"/>
        <v/>
      </c>
    </row>
    <row r="2753" spans="1:31" x14ac:dyDescent="0.25">
      <c r="A2753" s="5">
        <v>2823</v>
      </c>
      <c r="B2753" s="6" t="s">
        <v>2253</v>
      </c>
      <c r="C2753" s="6" t="s">
        <v>3600</v>
      </c>
      <c r="D2753" s="6" t="s">
        <v>15</v>
      </c>
      <c r="E2753" s="6" t="s">
        <v>16</v>
      </c>
      <c r="F2753" s="6">
        <v>30</v>
      </c>
      <c r="G2753" s="6" t="s">
        <v>7028</v>
      </c>
      <c r="H2753" s="6" t="s">
        <v>7029</v>
      </c>
      <c r="I2753" s="6" t="s">
        <v>93</v>
      </c>
      <c r="J2753" s="7">
        <v>44171</v>
      </c>
      <c r="K2753" s="6">
        <v>37</v>
      </c>
      <c r="L2753" s="6" t="s">
        <v>68</v>
      </c>
      <c r="M2753" s="8"/>
      <c r="O2753">
        <f t="shared" si="689"/>
        <v>0</v>
      </c>
      <c r="Q2753" s="5" t="str">
        <f t="shared" si="674"/>
        <v>2823</v>
      </c>
      <c r="R2753" s="6" t="str">
        <f t="shared" si="675"/>
        <v>Lindsey</v>
      </c>
      <c r="S2753" s="6" t="str">
        <f t="shared" si="676"/>
        <v>Ziegler</v>
      </c>
      <c r="T2753" s="6" t="str">
        <f t="shared" si="677"/>
        <v>Mrs</v>
      </c>
      <c r="U2753" s="6" t="str">
        <f t="shared" si="678"/>
        <v>F</v>
      </c>
      <c r="V2753" s="6" t="str">
        <f t="shared" si="679"/>
        <v>30</v>
      </c>
      <c r="W2753" s="6" t="str">
        <f t="shared" si="680"/>
        <v>Lily Road</v>
      </c>
      <c r="X2753" s="6" t="str">
        <f t="shared" si="681"/>
        <v>ad</v>
      </c>
      <c r="Y2753" s="6" t="str">
        <f t="shared" si="682"/>
        <v>Lily Road</v>
      </c>
      <c r="Z2753" s="6" t="str">
        <f t="shared" si="683"/>
        <v>Bungay</v>
      </c>
      <c r="AA2753" s="6" t="str">
        <f t="shared" si="684"/>
        <v>TF</v>
      </c>
      <c r="AB2753" s="7" t="str">
        <f t="shared" si="685"/>
        <v>44171</v>
      </c>
      <c r="AC2753" s="6" t="str">
        <f t="shared" si="686"/>
        <v>37</v>
      </c>
      <c r="AD2753" s="6" t="str">
        <f t="shared" si="687"/>
        <v>A2</v>
      </c>
      <c r="AE2753" s="8" t="str">
        <f t="shared" si="688"/>
        <v/>
      </c>
    </row>
    <row r="2754" spans="1:31" x14ac:dyDescent="0.25">
      <c r="A2754" s="9">
        <v>2824</v>
      </c>
      <c r="B2754" s="10" t="s">
        <v>1768</v>
      </c>
      <c r="C2754" s="10" t="s">
        <v>1578</v>
      </c>
      <c r="D2754" s="10" t="s">
        <v>28</v>
      </c>
      <c r="E2754" s="10" t="s">
        <v>29</v>
      </c>
      <c r="F2754" s="10">
        <v>90</v>
      </c>
      <c r="G2754" s="10" t="s">
        <v>7028</v>
      </c>
      <c r="H2754" s="10" t="s">
        <v>720</v>
      </c>
      <c r="I2754" s="10" t="s">
        <v>238</v>
      </c>
      <c r="J2754" s="11">
        <v>43630</v>
      </c>
      <c r="K2754" s="10">
        <v>46</v>
      </c>
      <c r="L2754" s="10" t="s">
        <v>62</v>
      </c>
      <c r="M2754" s="12"/>
      <c r="O2754">
        <f t="shared" si="689"/>
        <v>0</v>
      </c>
      <c r="Q2754" s="9" t="str">
        <f t="shared" si="674"/>
        <v>2824</v>
      </c>
      <c r="R2754" s="10" t="str">
        <f t="shared" si="675"/>
        <v>Gregory</v>
      </c>
      <c r="S2754" s="10" t="str">
        <f t="shared" si="676"/>
        <v>Leblanc</v>
      </c>
      <c r="T2754" s="10" t="str">
        <f t="shared" si="677"/>
        <v>Mr</v>
      </c>
      <c r="U2754" s="10" t="str">
        <f t="shared" si="678"/>
        <v>M</v>
      </c>
      <c r="V2754" s="10" t="str">
        <f t="shared" si="679"/>
        <v>90</v>
      </c>
      <c r="W2754" s="10" t="str">
        <f t="shared" si="680"/>
        <v>Lily Road</v>
      </c>
      <c r="X2754" s="10" t="str">
        <f t="shared" si="681"/>
        <v>ad</v>
      </c>
      <c r="Y2754" s="10" t="str">
        <f t="shared" si="682"/>
        <v>Lily Road</v>
      </c>
      <c r="Z2754" s="10" t="str">
        <f t="shared" si="683"/>
        <v>Chard</v>
      </c>
      <c r="AA2754" s="10" t="str">
        <f t="shared" si="684"/>
        <v>CR</v>
      </c>
      <c r="AB2754" s="11" t="str">
        <f t="shared" si="685"/>
        <v>43630</v>
      </c>
      <c r="AC2754" s="10" t="str">
        <f t="shared" si="686"/>
        <v>46</v>
      </c>
      <c r="AD2754" s="10" t="str">
        <f t="shared" si="687"/>
        <v>C4</v>
      </c>
      <c r="AE2754" s="12" t="str">
        <f t="shared" si="688"/>
        <v/>
      </c>
    </row>
    <row r="2755" spans="1:31" x14ac:dyDescent="0.25">
      <c r="A2755" s="5">
        <v>2825</v>
      </c>
      <c r="B2755" s="6" t="s">
        <v>4894</v>
      </c>
      <c r="C2755" s="6" t="s">
        <v>4994</v>
      </c>
      <c r="D2755" s="6" t="s">
        <v>15</v>
      </c>
      <c r="E2755" s="6" t="s">
        <v>16</v>
      </c>
      <c r="F2755" s="6">
        <v>30</v>
      </c>
      <c r="G2755" s="6" t="s">
        <v>7030</v>
      </c>
      <c r="H2755" s="6" t="s">
        <v>5018</v>
      </c>
      <c r="I2755" s="6" t="s">
        <v>32</v>
      </c>
      <c r="J2755" s="7">
        <v>44235</v>
      </c>
      <c r="K2755" s="6">
        <v>92</v>
      </c>
      <c r="L2755" s="6" t="s">
        <v>68</v>
      </c>
      <c r="M2755" s="8"/>
      <c r="O2755">
        <f t="shared" si="689"/>
        <v>0</v>
      </c>
      <c r="Q2755" s="5" t="str">
        <f t="shared" si="674"/>
        <v>2825</v>
      </c>
      <c r="R2755" s="6" t="str">
        <f t="shared" si="675"/>
        <v>Tamesha</v>
      </c>
      <c r="S2755" s="6" t="str">
        <f t="shared" si="676"/>
        <v>Roman</v>
      </c>
      <c r="T2755" s="6" t="str">
        <f t="shared" si="677"/>
        <v>Mrs</v>
      </c>
      <c r="U2755" s="6" t="str">
        <f t="shared" si="678"/>
        <v>F</v>
      </c>
      <c r="V2755" s="6" t="str">
        <f t="shared" si="679"/>
        <v>30</v>
      </c>
      <c r="W2755" s="6" t="str">
        <f t="shared" si="680"/>
        <v>Limeharbour</v>
      </c>
      <c r="X2755" s="6" t="str">
        <f t="shared" si="681"/>
        <v>ur</v>
      </c>
      <c r="Y2755" s="6" t="str">
        <f t="shared" si="682"/>
        <v>Limeharbour</v>
      </c>
      <c r="Z2755" s="6" t="str">
        <f t="shared" si="683"/>
        <v>Shoreham-By-Sea</v>
      </c>
      <c r="AA2755" s="6" t="str">
        <f t="shared" si="684"/>
        <v>WC</v>
      </c>
      <c r="AB2755" s="7" t="str">
        <f t="shared" si="685"/>
        <v>44235</v>
      </c>
      <c r="AC2755" s="6" t="str">
        <f t="shared" si="686"/>
        <v>92</v>
      </c>
      <c r="AD2755" s="6" t="str">
        <f t="shared" si="687"/>
        <v>A2</v>
      </c>
      <c r="AE2755" s="8" t="str">
        <f t="shared" si="688"/>
        <v/>
      </c>
    </row>
    <row r="2756" spans="1:31" x14ac:dyDescent="0.25">
      <c r="A2756" s="9">
        <v>2826</v>
      </c>
      <c r="B2756" s="10" t="s">
        <v>7031</v>
      </c>
      <c r="C2756" s="10" t="s">
        <v>2417</v>
      </c>
      <c r="D2756" s="10" t="s">
        <v>15</v>
      </c>
      <c r="E2756" s="10" t="s">
        <v>16</v>
      </c>
      <c r="F2756" s="10">
        <v>30</v>
      </c>
      <c r="G2756" s="10" t="s">
        <v>7032</v>
      </c>
      <c r="H2756" s="10" t="s">
        <v>1237</v>
      </c>
      <c r="I2756" s="10" t="s">
        <v>38</v>
      </c>
      <c r="J2756" s="11">
        <v>43726</v>
      </c>
      <c r="K2756" s="10">
        <v>25</v>
      </c>
      <c r="L2756" s="10" t="s">
        <v>33</v>
      </c>
      <c r="M2756" s="12"/>
      <c r="O2756">
        <f t="shared" si="689"/>
        <v>0</v>
      </c>
      <c r="Q2756" s="9" t="str">
        <f t="shared" si="674"/>
        <v>2826</v>
      </c>
      <c r="R2756" s="10" t="str">
        <f t="shared" si="675"/>
        <v>Vernice</v>
      </c>
      <c r="S2756" s="10" t="str">
        <f t="shared" si="676"/>
        <v>Lott</v>
      </c>
      <c r="T2756" s="10" t="str">
        <f t="shared" si="677"/>
        <v>Mrs</v>
      </c>
      <c r="U2756" s="10" t="str">
        <f t="shared" si="678"/>
        <v>F</v>
      </c>
      <c r="V2756" s="10" t="str">
        <f t="shared" si="679"/>
        <v>30</v>
      </c>
      <c r="W2756" s="10" t="str">
        <f t="shared" si="680"/>
        <v>Lincoln Mews</v>
      </c>
      <c r="X2756" s="10" t="str">
        <f t="shared" si="681"/>
        <v>ws</v>
      </c>
      <c r="Y2756" s="10" t="str">
        <f t="shared" si="682"/>
        <v>Lincoln Mews</v>
      </c>
      <c r="Z2756" s="10" t="str">
        <f t="shared" si="683"/>
        <v>Dundee</v>
      </c>
      <c r="AA2756" s="10" t="str">
        <f t="shared" si="684"/>
        <v>RM</v>
      </c>
      <c r="AB2756" s="11" t="str">
        <f t="shared" si="685"/>
        <v>43726</v>
      </c>
      <c r="AC2756" s="10" t="str">
        <f t="shared" si="686"/>
        <v>25</v>
      </c>
      <c r="AD2756" s="10" t="str">
        <f t="shared" si="687"/>
        <v>A3</v>
      </c>
      <c r="AE2756" s="12" t="str">
        <f t="shared" si="688"/>
        <v/>
      </c>
    </row>
    <row r="2757" spans="1:31" x14ac:dyDescent="0.25">
      <c r="A2757" s="5">
        <v>2827</v>
      </c>
      <c r="B2757" s="6" t="s">
        <v>2078</v>
      </c>
      <c r="C2757" s="6" t="s">
        <v>3061</v>
      </c>
      <c r="D2757" s="6" t="s">
        <v>49</v>
      </c>
      <c r="E2757" s="6" t="s">
        <v>16</v>
      </c>
      <c r="F2757" s="6">
        <v>60</v>
      </c>
      <c r="G2757" s="6" t="s">
        <v>7032</v>
      </c>
      <c r="H2757" s="6" t="s">
        <v>327</v>
      </c>
      <c r="I2757" s="6" t="s">
        <v>32</v>
      </c>
      <c r="J2757" s="7">
        <v>44420</v>
      </c>
      <c r="K2757" s="6">
        <v>27</v>
      </c>
      <c r="L2757" s="6" t="s">
        <v>68</v>
      </c>
      <c r="M2757" s="8"/>
      <c r="O2757">
        <f t="shared" si="689"/>
        <v>0</v>
      </c>
      <c r="Q2757" s="5" t="str">
        <f t="shared" si="674"/>
        <v>2827</v>
      </c>
      <c r="R2757" s="6" t="str">
        <f t="shared" si="675"/>
        <v>Ira</v>
      </c>
      <c r="S2757" s="6" t="str">
        <f t="shared" si="676"/>
        <v>Webb</v>
      </c>
      <c r="T2757" s="6" t="str">
        <f t="shared" si="677"/>
        <v>Miss</v>
      </c>
      <c r="U2757" s="6" t="str">
        <f t="shared" si="678"/>
        <v>F</v>
      </c>
      <c r="V2757" s="6" t="str">
        <f t="shared" si="679"/>
        <v>60</v>
      </c>
      <c r="W2757" s="6" t="str">
        <f t="shared" si="680"/>
        <v>Lincoln Mews</v>
      </c>
      <c r="X2757" s="6" t="str">
        <f t="shared" si="681"/>
        <v>ws</v>
      </c>
      <c r="Y2757" s="6" t="str">
        <f t="shared" si="682"/>
        <v>Lincoln Mews</v>
      </c>
      <c r="Z2757" s="6" t="str">
        <f t="shared" si="683"/>
        <v>Westhill</v>
      </c>
      <c r="AA2757" s="6" t="str">
        <f t="shared" si="684"/>
        <v>WC</v>
      </c>
      <c r="AB2757" s="7" t="str">
        <f t="shared" si="685"/>
        <v>44420</v>
      </c>
      <c r="AC2757" s="6" t="str">
        <f t="shared" si="686"/>
        <v>27</v>
      </c>
      <c r="AD2757" s="6" t="str">
        <f t="shared" si="687"/>
        <v>A2</v>
      </c>
      <c r="AE2757" s="8" t="str">
        <f t="shared" si="688"/>
        <v/>
      </c>
    </row>
    <row r="2758" spans="1:31" x14ac:dyDescent="0.25">
      <c r="A2758" s="9">
        <v>2828</v>
      </c>
      <c r="B2758" s="10" t="s">
        <v>5128</v>
      </c>
      <c r="C2758" s="10" t="s">
        <v>256</v>
      </c>
      <c r="D2758" s="10" t="s">
        <v>28</v>
      </c>
      <c r="E2758" s="10" t="s">
        <v>29</v>
      </c>
      <c r="F2758" s="10">
        <v>60</v>
      </c>
      <c r="G2758" s="10" t="s">
        <v>7033</v>
      </c>
      <c r="H2758" s="10" t="s">
        <v>1275</v>
      </c>
      <c r="I2758" s="10" t="s">
        <v>93</v>
      </c>
      <c r="J2758" s="11">
        <v>44546</v>
      </c>
      <c r="K2758" s="10">
        <v>77</v>
      </c>
      <c r="L2758" s="10" t="s">
        <v>68</v>
      </c>
      <c r="M2758" s="12"/>
      <c r="O2758">
        <f t="shared" si="689"/>
        <v>0</v>
      </c>
      <c r="Q2758" s="9" t="str">
        <f t="shared" ref="Q2758:Q2821" si="690">TRIM(A2758)</f>
        <v>2828</v>
      </c>
      <c r="R2758" s="10" t="str">
        <f t="shared" ref="R2758:R2821" si="691">TRIM(B2758)</f>
        <v>Steve</v>
      </c>
      <c r="S2758" s="10" t="str">
        <f t="shared" ref="S2758:S2821" si="692">TRIM(C2758)</f>
        <v>Wells</v>
      </c>
      <c r="T2758" s="10" t="str">
        <f t="shared" ref="T2758:T2821" si="693">TRIM(D2758)</f>
        <v>Mr</v>
      </c>
      <c r="U2758" s="10" t="str">
        <f t="shared" ref="U2758:U2821" si="694">IF(ISNUMBER(SEARCH("f",TRIM(E2758))),"F","M")</f>
        <v>M</v>
      </c>
      <c r="V2758" s="10" t="str">
        <f t="shared" ref="V2758:V2821" si="695">TRIM(F2758)</f>
        <v>60</v>
      </c>
      <c r="W2758" s="10" t="str">
        <f t="shared" ref="W2758:W2821" si="696">SUBSTITUTE(SUBSTITUTE(SUBSTITUTE(PROPER(TRIM(G2758)),"(?)","")," (No",""),"'S","'s")</f>
        <v>Lincoln Villas</v>
      </c>
      <c r="X2758" s="10" t="str">
        <f t="shared" ref="X2758:X2821" si="697">RIGHT(W2758,2)</f>
        <v>as</v>
      </c>
      <c r="Y2758" s="10" t="str">
        <f t="shared" ref="Y2758:Y2821" si="698">IF(OR(X2758="St",X2758="Av",X2758="Pl"),SUBSTITUTE(SUBSTITUTE(SUBSTITUTE(SUBSTITUTE(SUBSTITUTE(SUBSTITUTE(SUBSTITUTE(W2758,"Rd","Road"),"St","Street"),"Cls", "Close"),"Plc","Place"),"Bldgs","Buildings"),"Av","Avenue"),"Pl","Place"),SUBSTITUTE(SUBSTITUTE(SUBSTITUTE(SUBSTITUTE(SUBSTITUTE(W2758,"Rd","Road"),"Cls", "Close"),"Plc","Place"),"Bldgs","Buildings"),"Crt","Court"))</f>
        <v>Lincoln Villas</v>
      </c>
      <c r="Z2758" s="10" t="str">
        <f t="shared" ref="Z2758:Z2821" si="699">TRIM(H2758)</f>
        <v>Bude</v>
      </c>
      <c r="AA2758" s="10" t="str">
        <f t="shared" ref="AA2758:AA2821" si="700">TRIM(I2758)</f>
        <v>TF</v>
      </c>
      <c r="AB2758" s="11" t="str">
        <f t="shared" ref="AB2758:AB2821" si="701">TRIM(J2758)</f>
        <v>44546</v>
      </c>
      <c r="AC2758" s="10" t="str">
        <f t="shared" ref="AC2758:AC2821" si="702">TRIM(K2758)</f>
        <v>77</v>
      </c>
      <c r="AD2758" s="10" t="str">
        <f t="shared" ref="AD2758:AD2821" si="703">TRIM(L2758)</f>
        <v>A2</v>
      </c>
      <c r="AE2758" s="12" t="str">
        <f t="shared" ref="AE2758:AE2821" si="704">TRIM(M2758)</f>
        <v/>
      </c>
    </row>
    <row r="2759" spans="1:31" x14ac:dyDescent="0.25">
      <c r="A2759" s="5">
        <v>2829</v>
      </c>
      <c r="B2759" s="6" t="s">
        <v>7034</v>
      </c>
      <c r="C2759" s="6" t="s">
        <v>6973</v>
      </c>
      <c r="D2759" s="6" t="s">
        <v>28</v>
      </c>
      <c r="E2759" s="6" t="s">
        <v>29</v>
      </c>
      <c r="F2759" s="6">
        <v>90</v>
      </c>
      <c r="G2759" s="6" t="s">
        <v>7033</v>
      </c>
      <c r="H2759" s="6" t="s">
        <v>1168</v>
      </c>
      <c r="I2759" s="6" t="s">
        <v>32</v>
      </c>
      <c r="J2759" s="7">
        <v>44267</v>
      </c>
      <c r="K2759" s="6">
        <v>92</v>
      </c>
      <c r="L2759" s="6" t="s">
        <v>157</v>
      </c>
      <c r="M2759" s="8"/>
      <c r="O2759">
        <f t="shared" si="689"/>
        <v>0</v>
      </c>
      <c r="Q2759" s="5" t="str">
        <f t="shared" si="690"/>
        <v>2829</v>
      </c>
      <c r="R2759" s="6" t="str">
        <f t="shared" si="691"/>
        <v>Eduardo</v>
      </c>
      <c r="S2759" s="6" t="str">
        <f t="shared" si="692"/>
        <v>Mack</v>
      </c>
      <c r="T2759" s="6" t="str">
        <f t="shared" si="693"/>
        <v>Mr</v>
      </c>
      <c r="U2759" s="6" t="str">
        <f t="shared" si="694"/>
        <v>M</v>
      </c>
      <c r="V2759" s="6" t="str">
        <f t="shared" si="695"/>
        <v>90</v>
      </c>
      <c r="W2759" s="6" t="str">
        <f t="shared" si="696"/>
        <v>Lincoln Villas</v>
      </c>
      <c r="X2759" s="6" t="str">
        <f t="shared" si="697"/>
        <v>as</v>
      </c>
      <c r="Y2759" s="6" t="str">
        <f t="shared" si="698"/>
        <v>Lincoln Villas</v>
      </c>
      <c r="Z2759" s="6" t="str">
        <f t="shared" si="699"/>
        <v>Sutton Coldfield</v>
      </c>
      <c r="AA2759" s="6" t="str">
        <f t="shared" si="700"/>
        <v>WC</v>
      </c>
      <c r="AB2759" s="7" t="str">
        <f t="shared" si="701"/>
        <v>44267</v>
      </c>
      <c r="AC2759" s="6" t="str">
        <f t="shared" si="702"/>
        <v>92</v>
      </c>
      <c r="AD2759" s="6" t="str">
        <f t="shared" si="703"/>
        <v>C3</v>
      </c>
      <c r="AE2759" s="8" t="str">
        <f t="shared" si="704"/>
        <v/>
      </c>
    </row>
    <row r="2760" spans="1:31" x14ac:dyDescent="0.25">
      <c r="A2760" s="9">
        <v>2830</v>
      </c>
      <c r="B2760" s="10" t="s">
        <v>3426</v>
      </c>
      <c r="C2760" s="10" t="s">
        <v>7035</v>
      </c>
      <c r="D2760" s="10" t="s">
        <v>28</v>
      </c>
      <c r="E2760" s="10" t="s">
        <v>29</v>
      </c>
      <c r="F2760" s="10">
        <v>60</v>
      </c>
      <c r="G2760" s="10" t="s">
        <v>7036</v>
      </c>
      <c r="H2760" s="10" t="s">
        <v>1704</v>
      </c>
      <c r="I2760" s="10" t="s">
        <v>185</v>
      </c>
      <c r="J2760" s="11">
        <v>44336</v>
      </c>
      <c r="K2760" s="10">
        <v>50</v>
      </c>
      <c r="L2760" s="10" t="s">
        <v>62</v>
      </c>
      <c r="M2760" s="12"/>
      <c r="O2760">
        <f t="shared" si="689"/>
        <v>0</v>
      </c>
      <c r="Q2760" s="9" t="str">
        <f t="shared" si="690"/>
        <v>2830</v>
      </c>
      <c r="R2760" s="10" t="str">
        <f t="shared" si="691"/>
        <v>Jimmy</v>
      </c>
      <c r="S2760" s="10" t="str">
        <f t="shared" si="692"/>
        <v>Dawkins</v>
      </c>
      <c r="T2760" s="10" t="str">
        <f t="shared" si="693"/>
        <v>Mr</v>
      </c>
      <c r="U2760" s="10" t="str">
        <f t="shared" si="694"/>
        <v>M</v>
      </c>
      <c r="V2760" s="10" t="str">
        <f t="shared" si="695"/>
        <v>60</v>
      </c>
      <c r="W2760" s="10" t="str">
        <f t="shared" si="696"/>
        <v>Linda Street</v>
      </c>
      <c r="X2760" s="10" t="str">
        <f t="shared" si="697"/>
        <v>et</v>
      </c>
      <c r="Y2760" s="10" t="str">
        <f t="shared" si="698"/>
        <v>Linda Street</v>
      </c>
      <c r="Z2760" s="10" t="str">
        <f t="shared" si="699"/>
        <v>Ferndown</v>
      </c>
      <c r="AA2760" s="10" t="str">
        <f t="shared" si="700"/>
        <v>HX</v>
      </c>
      <c r="AB2760" s="11" t="str">
        <f t="shared" si="701"/>
        <v>44336</v>
      </c>
      <c r="AC2760" s="10" t="str">
        <f t="shared" si="702"/>
        <v>50</v>
      </c>
      <c r="AD2760" s="10" t="str">
        <f t="shared" si="703"/>
        <v>C4</v>
      </c>
      <c r="AE2760" s="12" t="str">
        <f t="shared" si="704"/>
        <v/>
      </c>
    </row>
    <row r="2761" spans="1:31" x14ac:dyDescent="0.25">
      <c r="A2761" s="5">
        <v>2831</v>
      </c>
      <c r="B2761" s="6" t="s">
        <v>7037</v>
      </c>
      <c r="C2761" s="6" t="s">
        <v>6204</v>
      </c>
      <c r="D2761" s="6" t="s">
        <v>49</v>
      </c>
      <c r="E2761" s="6" t="s">
        <v>16</v>
      </c>
      <c r="F2761" s="6">
        <v>60</v>
      </c>
      <c r="G2761" s="6" t="s">
        <v>7038</v>
      </c>
      <c r="H2761" s="6" t="s">
        <v>2408</v>
      </c>
      <c r="I2761" s="6" t="s">
        <v>32</v>
      </c>
      <c r="J2761" s="7">
        <v>44197</v>
      </c>
      <c r="K2761" s="6">
        <v>6</v>
      </c>
      <c r="L2761" s="6" t="s">
        <v>39</v>
      </c>
      <c r="M2761" s="8"/>
      <c r="O2761">
        <f t="shared" si="689"/>
        <v>0</v>
      </c>
      <c r="Q2761" s="5" t="str">
        <f t="shared" si="690"/>
        <v>2831</v>
      </c>
      <c r="R2761" s="6" t="str">
        <f t="shared" si="691"/>
        <v>Evalyn</v>
      </c>
      <c r="S2761" s="6" t="str">
        <f t="shared" si="692"/>
        <v>Miller</v>
      </c>
      <c r="T2761" s="6" t="str">
        <f t="shared" si="693"/>
        <v>Miss</v>
      </c>
      <c r="U2761" s="6" t="str">
        <f t="shared" si="694"/>
        <v>F</v>
      </c>
      <c r="V2761" s="6" t="str">
        <f t="shared" si="695"/>
        <v>60</v>
      </c>
      <c r="W2761" s="6" t="str">
        <f t="shared" si="696"/>
        <v>Linden Place</v>
      </c>
      <c r="X2761" s="6" t="str">
        <f t="shared" si="697"/>
        <v>ce</v>
      </c>
      <c r="Y2761" s="6" t="str">
        <f t="shared" si="698"/>
        <v>Linden Place</v>
      </c>
      <c r="Z2761" s="6" t="str">
        <f t="shared" si="699"/>
        <v>Orpington</v>
      </c>
      <c r="AA2761" s="6" t="str">
        <f t="shared" si="700"/>
        <v>WC</v>
      </c>
      <c r="AB2761" s="7" t="str">
        <f t="shared" si="701"/>
        <v>44197</v>
      </c>
      <c r="AC2761" s="6" t="str">
        <f t="shared" si="702"/>
        <v>6</v>
      </c>
      <c r="AD2761" s="6" t="str">
        <f t="shared" si="703"/>
        <v>C1</v>
      </c>
      <c r="AE2761" s="8" t="str">
        <f t="shared" si="704"/>
        <v/>
      </c>
    </row>
    <row r="2762" spans="1:31" x14ac:dyDescent="0.25">
      <c r="A2762" s="9">
        <v>2832</v>
      </c>
      <c r="B2762" s="10" t="s">
        <v>7039</v>
      </c>
      <c r="C2762" s="10" t="s">
        <v>3127</v>
      </c>
      <c r="D2762" s="10" t="s">
        <v>41</v>
      </c>
      <c r="E2762" s="10" t="s">
        <v>16</v>
      </c>
      <c r="F2762" s="10">
        <v>30</v>
      </c>
      <c r="G2762" s="10" t="s">
        <v>7040</v>
      </c>
      <c r="H2762" s="10" t="s">
        <v>3278</v>
      </c>
      <c r="I2762" s="10" t="s">
        <v>32</v>
      </c>
      <c r="J2762" s="11">
        <v>44036</v>
      </c>
      <c r="K2762" s="10">
        <v>9</v>
      </c>
      <c r="L2762" s="10" t="s">
        <v>62</v>
      </c>
      <c r="M2762" s="12"/>
      <c r="O2762">
        <f t="shared" ref="O2762:O2825" si="705">COUNTBLANK(A2762:L2762)+COUNTIF(K2762,0)</f>
        <v>0</v>
      </c>
      <c r="Q2762" s="9" t="str">
        <f t="shared" si="690"/>
        <v>2832</v>
      </c>
      <c r="R2762" s="10" t="str">
        <f t="shared" si="691"/>
        <v>Letha</v>
      </c>
      <c r="S2762" s="10" t="str">
        <f t="shared" si="692"/>
        <v>Ferreira</v>
      </c>
      <c r="T2762" s="10" t="str">
        <f t="shared" si="693"/>
        <v>Ms</v>
      </c>
      <c r="U2762" s="10" t="str">
        <f t="shared" si="694"/>
        <v>F</v>
      </c>
      <c r="V2762" s="10" t="str">
        <f t="shared" si="695"/>
        <v>30</v>
      </c>
      <c r="W2762" s="10" t="str">
        <f t="shared" si="696"/>
        <v>Linden Terrace</v>
      </c>
      <c r="X2762" s="10" t="str">
        <f t="shared" si="697"/>
        <v>ce</v>
      </c>
      <c r="Y2762" s="10" t="str">
        <f t="shared" si="698"/>
        <v>Linden Terrace</v>
      </c>
      <c r="Z2762" s="10" t="str">
        <f t="shared" si="699"/>
        <v>Salcombe</v>
      </c>
      <c r="AA2762" s="10" t="str">
        <f t="shared" si="700"/>
        <v>WC</v>
      </c>
      <c r="AB2762" s="11" t="str">
        <f t="shared" si="701"/>
        <v>44036</v>
      </c>
      <c r="AC2762" s="10" t="str">
        <f t="shared" si="702"/>
        <v>9</v>
      </c>
      <c r="AD2762" s="10" t="str">
        <f t="shared" si="703"/>
        <v>C4</v>
      </c>
      <c r="AE2762" s="12" t="str">
        <f t="shared" si="704"/>
        <v/>
      </c>
    </row>
    <row r="2763" spans="1:31" x14ac:dyDescent="0.25">
      <c r="A2763" s="5">
        <v>2833</v>
      </c>
      <c r="B2763" s="6" t="s">
        <v>2669</v>
      </c>
      <c r="C2763" s="6" t="s">
        <v>3427</v>
      </c>
      <c r="D2763" s="6" t="s">
        <v>28</v>
      </c>
      <c r="E2763" s="6" t="s">
        <v>29</v>
      </c>
      <c r="F2763" s="6">
        <v>60</v>
      </c>
      <c r="G2763" s="6" t="s">
        <v>7041</v>
      </c>
      <c r="H2763" s="6" t="s">
        <v>6743</v>
      </c>
      <c r="I2763" s="6" t="s">
        <v>122</v>
      </c>
      <c r="J2763" s="7">
        <v>43472</v>
      </c>
      <c r="K2763" s="6">
        <v>72</v>
      </c>
      <c r="L2763" s="6" t="s">
        <v>99</v>
      </c>
      <c r="M2763" s="8"/>
      <c r="O2763">
        <f t="shared" si="705"/>
        <v>0</v>
      </c>
      <c r="Q2763" s="5" t="str">
        <f t="shared" si="690"/>
        <v>2833</v>
      </c>
      <c r="R2763" s="6" t="str">
        <f t="shared" si="691"/>
        <v>Cedric</v>
      </c>
      <c r="S2763" s="6" t="str">
        <f t="shared" si="692"/>
        <v>Darling</v>
      </c>
      <c r="T2763" s="6" t="str">
        <f t="shared" si="693"/>
        <v>Mr</v>
      </c>
      <c r="U2763" s="6" t="str">
        <f t="shared" si="694"/>
        <v>M</v>
      </c>
      <c r="V2763" s="6" t="str">
        <f t="shared" si="695"/>
        <v>60</v>
      </c>
      <c r="W2763" s="6" t="str">
        <f t="shared" si="696"/>
        <v>Lindfield Street</v>
      </c>
      <c r="X2763" s="6" t="str">
        <f t="shared" si="697"/>
        <v>et</v>
      </c>
      <c r="Y2763" s="6" t="str">
        <f t="shared" si="698"/>
        <v>Lindfield Street</v>
      </c>
      <c r="Z2763" s="6" t="str">
        <f t="shared" si="699"/>
        <v>Lifton</v>
      </c>
      <c r="AA2763" s="6" t="str">
        <f t="shared" si="700"/>
        <v>WN</v>
      </c>
      <c r="AB2763" s="7" t="str">
        <f t="shared" si="701"/>
        <v>43472</v>
      </c>
      <c r="AC2763" s="6" t="str">
        <f t="shared" si="702"/>
        <v>72</v>
      </c>
      <c r="AD2763" s="6" t="str">
        <f t="shared" si="703"/>
        <v>E</v>
      </c>
      <c r="AE2763" s="8" t="str">
        <f t="shared" si="704"/>
        <v/>
      </c>
    </row>
    <row r="2764" spans="1:31" x14ac:dyDescent="0.25">
      <c r="A2764" s="9">
        <v>2834</v>
      </c>
      <c r="B2764" s="10" t="s">
        <v>7042</v>
      </c>
      <c r="C2764" s="10" t="s">
        <v>7043</v>
      </c>
      <c r="D2764" s="10" t="s">
        <v>28</v>
      </c>
      <c r="E2764" s="10" t="s">
        <v>29</v>
      </c>
      <c r="F2764" s="10">
        <v>30</v>
      </c>
      <c r="G2764" s="10" t="s">
        <v>7044</v>
      </c>
      <c r="H2764" s="10" t="s">
        <v>1216</v>
      </c>
      <c r="I2764" s="10" t="s">
        <v>122</v>
      </c>
      <c r="J2764" s="11">
        <v>44411</v>
      </c>
      <c r="K2764" s="10">
        <v>25</v>
      </c>
      <c r="L2764" s="10" t="s">
        <v>39</v>
      </c>
      <c r="M2764" s="12"/>
      <c r="O2764">
        <f t="shared" si="705"/>
        <v>0</v>
      </c>
      <c r="Q2764" s="9" t="str">
        <f t="shared" si="690"/>
        <v>2834</v>
      </c>
      <c r="R2764" s="10" t="str">
        <f t="shared" si="691"/>
        <v>Terry</v>
      </c>
      <c r="S2764" s="10" t="str">
        <f t="shared" si="692"/>
        <v>Lugo</v>
      </c>
      <c r="T2764" s="10" t="str">
        <f t="shared" si="693"/>
        <v>Mr</v>
      </c>
      <c r="U2764" s="10" t="str">
        <f t="shared" si="694"/>
        <v>M</v>
      </c>
      <c r="V2764" s="10" t="str">
        <f t="shared" si="695"/>
        <v>30</v>
      </c>
      <c r="W2764" s="10" t="str">
        <f t="shared" si="696"/>
        <v>Lindley Street</v>
      </c>
      <c r="X2764" s="10" t="str">
        <f t="shared" si="697"/>
        <v>et</v>
      </c>
      <c r="Y2764" s="10" t="str">
        <f t="shared" si="698"/>
        <v>Lindley Street</v>
      </c>
      <c r="Z2764" s="10" t="str">
        <f t="shared" si="699"/>
        <v>Llanwrtyd Wells</v>
      </c>
      <c r="AA2764" s="10" t="str">
        <f t="shared" si="700"/>
        <v>WN</v>
      </c>
      <c r="AB2764" s="11" t="str">
        <f t="shared" si="701"/>
        <v>44411</v>
      </c>
      <c r="AC2764" s="10" t="str">
        <f t="shared" si="702"/>
        <v>25</v>
      </c>
      <c r="AD2764" s="10" t="str">
        <f t="shared" si="703"/>
        <v>C1</v>
      </c>
      <c r="AE2764" s="12" t="str">
        <f t="shared" si="704"/>
        <v/>
      </c>
    </row>
    <row r="2765" spans="1:31" x14ac:dyDescent="0.25">
      <c r="A2765" s="5">
        <v>2835</v>
      </c>
      <c r="B2765" s="6" t="s">
        <v>3300</v>
      </c>
      <c r="C2765" s="6" t="s">
        <v>2627</v>
      </c>
      <c r="D2765" s="6" t="s">
        <v>28</v>
      </c>
      <c r="E2765" s="6" t="s">
        <v>29</v>
      </c>
      <c r="F2765" s="6">
        <v>90</v>
      </c>
      <c r="G2765" s="6" t="s">
        <v>7045</v>
      </c>
      <c r="H2765" s="6" t="s">
        <v>1047</v>
      </c>
      <c r="I2765" s="6" t="s">
        <v>32</v>
      </c>
      <c r="J2765" s="7">
        <v>44480</v>
      </c>
      <c r="K2765" s="6">
        <v>87</v>
      </c>
      <c r="L2765" s="6" t="s">
        <v>78</v>
      </c>
      <c r="M2765" s="8"/>
      <c r="O2765">
        <f t="shared" si="705"/>
        <v>0</v>
      </c>
      <c r="Q2765" s="5" t="str">
        <f t="shared" si="690"/>
        <v>2835</v>
      </c>
      <c r="R2765" s="6" t="str">
        <f t="shared" si="691"/>
        <v>Isaiah</v>
      </c>
      <c r="S2765" s="6" t="str">
        <f t="shared" si="692"/>
        <v>Gardner</v>
      </c>
      <c r="T2765" s="6" t="str">
        <f t="shared" si="693"/>
        <v>Mr</v>
      </c>
      <c r="U2765" s="6" t="str">
        <f t="shared" si="694"/>
        <v>M</v>
      </c>
      <c r="V2765" s="6" t="str">
        <f t="shared" si="695"/>
        <v>90</v>
      </c>
      <c r="W2765" s="6" t="str">
        <f t="shared" si="696"/>
        <v>Linds Street</v>
      </c>
      <c r="X2765" s="6" t="str">
        <f t="shared" si="697"/>
        <v>et</v>
      </c>
      <c r="Y2765" s="6" t="str">
        <f t="shared" si="698"/>
        <v>Linds Street</v>
      </c>
      <c r="Z2765" s="6" t="str">
        <f t="shared" si="699"/>
        <v>Talybont</v>
      </c>
      <c r="AA2765" s="6" t="str">
        <f t="shared" si="700"/>
        <v>WC</v>
      </c>
      <c r="AB2765" s="7" t="str">
        <f t="shared" si="701"/>
        <v>44480</v>
      </c>
      <c r="AC2765" s="6" t="str">
        <f t="shared" si="702"/>
        <v>87</v>
      </c>
      <c r="AD2765" s="6" t="str">
        <f t="shared" si="703"/>
        <v>C2</v>
      </c>
      <c r="AE2765" s="8" t="str">
        <f t="shared" si="704"/>
        <v/>
      </c>
    </row>
    <row r="2766" spans="1:31" x14ac:dyDescent="0.25">
      <c r="A2766" s="9">
        <v>2836</v>
      </c>
      <c r="B2766" s="10" t="s">
        <v>5478</v>
      </c>
      <c r="C2766" s="10" t="s">
        <v>7046</v>
      </c>
      <c r="D2766" s="10" t="s">
        <v>28</v>
      </c>
      <c r="E2766" s="10" t="s">
        <v>29</v>
      </c>
      <c r="F2766" s="10">
        <v>60</v>
      </c>
      <c r="G2766" s="10" t="s">
        <v>7047</v>
      </c>
      <c r="H2766" s="10" t="s">
        <v>595</v>
      </c>
      <c r="I2766" s="10" t="s">
        <v>32</v>
      </c>
      <c r="J2766" s="11">
        <v>44486</v>
      </c>
      <c r="K2766" s="10">
        <v>78</v>
      </c>
      <c r="L2766" s="10" t="s">
        <v>68</v>
      </c>
      <c r="M2766" s="12"/>
      <c r="O2766">
        <f t="shared" si="705"/>
        <v>0</v>
      </c>
      <c r="Q2766" s="9" t="str">
        <f t="shared" si="690"/>
        <v>2836</v>
      </c>
      <c r="R2766" s="10" t="str">
        <f t="shared" si="691"/>
        <v>Garfield</v>
      </c>
      <c r="S2766" s="10" t="str">
        <f t="shared" si="692"/>
        <v>Rice</v>
      </c>
      <c r="T2766" s="10" t="str">
        <f t="shared" si="693"/>
        <v>Mr</v>
      </c>
      <c r="U2766" s="10" t="str">
        <f t="shared" si="694"/>
        <v>M</v>
      </c>
      <c r="V2766" s="10" t="str">
        <f t="shared" si="695"/>
        <v>60</v>
      </c>
      <c r="W2766" s="10" t="str">
        <f t="shared" si="696"/>
        <v>Lindsell Street</v>
      </c>
      <c r="X2766" s="10" t="str">
        <f t="shared" si="697"/>
        <v>et</v>
      </c>
      <c r="Y2766" s="10" t="str">
        <f t="shared" si="698"/>
        <v>Lindsell Street</v>
      </c>
      <c r="Z2766" s="10" t="str">
        <f t="shared" si="699"/>
        <v>Mallaig</v>
      </c>
      <c r="AA2766" s="10" t="str">
        <f t="shared" si="700"/>
        <v>WC</v>
      </c>
      <c r="AB2766" s="11" t="str">
        <f t="shared" si="701"/>
        <v>44486</v>
      </c>
      <c r="AC2766" s="10" t="str">
        <f t="shared" si="702"/>
        <v>78</v>
      </c>
      <c r="AD2766" s="10" t="str">
        <f t="shared" si="703"/>
        <v>A2</v>
      </c>
      <c r="AE2766" s="12" t="str">
        <f t="shared" si="704"/>
        <v/>
      </c>
    </row>
    <row r="2767" spans="1:31" x14ac:dyDescent="0.25">
      <c r="A2767" s="5">
        <v>2837</v>
      </c>
      <c r="B2767" s="6" t="s">
        <v>5895</v>
      </c>
      <c r="C2767" s="6" t="s">
        <v>3609</v>
      </c>
      <c r="D2767" s="6" t="s">
        <v>28</v>
      </c>
      <c r="E2767" s="6" t="s">
        <v>29</v>
      </c>
      <c r="F2767" s="6">
        <v>90</v>
      </c>
      <c r="G2767" s="6" t="s">
        <v>7048</v>
      </c>
      <c r="H2767" s="6" t="s">
        <v>3533</v>
      </c>
      <c r="I2767" s="6" t="s">
        <v>32</v>
      </c>
      <c r="J2767" s="7">
        <v>43931</v>
      </c>
      <c r="K2767" s="6">
        <v>9</v>
      </c>
      <c r="L2767" s="6" t="s">
        <v>39</v>
      </c>
      <c r="M2767" s="8"/>
      <c r="O2767">
        <f t="shared" si="705"/>
        <v>0</v>
      </c>
      <c r="Q2767" s="5" t="str">
        <f t="shared" si="690"/>
        <v>2837</v>
      </c>
      <c r="R2767" s="6" t="str">
        <f t="shared" si="691"/>
        <v>Hugh</v>
      </c>
      <c r="S2767" s="6" t="str">
        <f t="shared" si="692"/>
        <v>Marrero</v>
      </c>
      <c r="T2767" s="6" t="str">
        <f t="shared" si="693"/>
        <v>Mr</v>
      </c>
      <c r="U2767" s="6" t="str">
        <f t="shared" si="694"/>
        <v>M</v>
      </c>
      <c r="V2767" s="6" t="str">
        <f t="shared" si="695"/>
        <v>90</v>
      </c>
      <c r="W2767" s="6" t="str">
        <f t="shared" si="696"/>
        <v>Lingards Road</v>
      </c>
      <c r="X2767" s="6" t="str">
        <f t="shared" si="697"/>
        <v>ad</v>
      </c>
      <c r="Y2767" s="6" t="str">
        <f t="shared" si="698"/>
        <v>Lingards Road</v>
      </c>
      <c r="Z2767" s="6" t="str">
        <f t="shared" si="699"/>
        <v>Sutton-In-Ashfield</v>
      </c>
      <c r="AA2767" s="6" t="str">
        <f t="shared" si="700"/>
        <v>WC</v>
      </c>
      <c r="AB2767" s="7" t="str">
        <f t="shared" si="701"/>
        <v>43931</v>
      </c>
      <c r="AC2767" s="6" t="str">
        <f t="shared" si="702"/>
        <v>9</v>
      </c>
      <c r="AD2767" s="6" t="str">
        <f t="shared" si="703"/>
        <v>C1</v>
      </c>
      <c r="AE2767" s="8" t="str">
        <f t="shared" si="704"/>
        <v/>
      </c>
    </row>
    <row r="2768" spans="1:31" x14ac:dyDescent="0.25">
      <c r="A2768" s="9">
        <v>2838</v>
      </c>
      <c r="B2768" s="10" t="s">
        <v>7049</v>
      </c>
      <c r="C2768" s="10" t="s">
        <v>362</v>
      </c>
      <c r="D2768" s="10" t="s">
        <v>28</v>
      </c>
      <c r="E2768" s="10" t="s">
        <v>29</v>
      </c>
      <c r="F2768" s="10">
        <v>30</v>
      </c>
      <c r="G2768" s="10" t="s">
        <v>7050</v>
      </c>
      <c r="H2768" s="10" t="s">
        <v>2025</v>
      </c>
      <c r="I2768" s="10" t="s">
        <v>32</v>
      </c>
      <c r="J2768" s="11">
        <v>44378</v>
      </c>
      <c r="K2768" s="10">
        <v>40</v>
      </c>
      <c r="L2768" s="10" t="s">
        <v>44</v>
      </c>
      <c r="M2768" s="12"/>
      <c r="O2768">
        <f t="shared" si="705"/>
        <v>0</v>
      </c>
      <c r="Q2768" s="9" t="str">
        <f t="shared" si="690"/>
        <v>2838</v>
      </c>
      <c r="R2768" s="10" t="str">
        <f t="shared" si="691"/>
        <v>Jewel</v>
      </c>
      <c r="S2768" s="10" t="str">
        <f t="shared" si="692"/>
        <v>Carver</v>
      </c>
      <c r="T2768" s="10" t="str">
        <f t="shared" si="693"/>
        <v>Mr</v>
      </c>
      <c r="U2768" s="10" t="str">
        <f t="shared" si="694"/>
        <v>M</v>
      </c>
      <c r="V2768" s="10" t="str">
        <f t="shared" si="695"/>
        <v>30</v>
      </c>
      <c r="W2768" s="10" t="str">
        <f t="shared" si="696"/>
        <v>Lingfield Crescent</v>
      </c>
      <c r="X2768" s="10" t="str">
        <f t="shared" si="697"/>
        <v>nt</v>
      </c>
      <c r="Y2768" s="10" t="str">
        <f t="shared" si="698"/>
        <v>Lingfield Crescent</v>
      </c>
      <c r="Z2768" s="10" t="str">
        <f t="shared" si="699"/>
        <v>Loughborough</v>
      </c>
      <c r="AA2768" s="10" t="str">
        <f t="shared" si="700"/>
        <v>WC</v>
      </c>
      <c r="AB2768" s="11" t="str">
        <f t="shared" si="701"/>
        <v>44378</v>
      </c>
      <c r="AC2768" s="10" t="str">
        <f t="shared" si="702"/>
        <v>40</v>
      </c>
      <c r="AD2768" s="10" t="str">
        <f t="shared" si="703"/>
        <v>D</v>
      </c>
      <c r="AE2768" s="12" t="str">
        <f t="shared" si="704"/>
        <v/>
      </c>
    </row>
    <row r="2769" spans="1:31" x14ac:dyDescent="0.25">
      <c r="A2769" s="5">
        <v>2839</v>
      </c>
      <c r="B2769" s="6" t="s">
        <v>302</v>
      </c>
      <c r="C2769" s="6" t="s">
        <v>7051</v>
      </c>
      <c r="D2769" s="6" t="s">
        <v>28</v>
      </c>
      <c r="E2769" s="6" t="s">
        <v>29</v>
      </c>
      <c r="F2769" s="6">
        <v>90</v>
      </c>
      <c r="G2769" s="6" t="s">
        <v>7052</v>
      </c>
      <c r="H2769" s="6" t="s">
        <v>2326</v>
      </c>
      <c r="I2769" s="6" t="s">
        <v>32</v>
      </c>
      <c r="J2769" s="7">
        <v>44038</v>
      </c>
      <c r="K2769" s="6">
        <v>74</v>
      </c>
      <c r="L2769" s="6" t="s">
        <v>33</v>
      </c>
      <c r="M2769" s="8"/>
      <c r="O2769">
        <f t="shared" si="705"/>
        <v>0</v>
      </c>
      <c r="Q2769" s="5" t="str">
        <f t="shared" si="690"/>
        <v>2839</v>
      </c>
      <c r="R2769" s="6" t="str">
        <f t="shared" si="691"/>
        <v>Sanford</v>
      </c>
      <c r="S2769" s="6" t="str">
        <f t="shared" si="692"/>
        <v>Oneil</v>
      </c>
      <c r="T2769" s="6" t="str">
        <f t="shared" si="693"/>
        <v>Mr</v>
      </c>
      <c r="U2769" s="6" t="str">
        <f t="shared" si="694"/>
        <v>M</v>
      </c>
      <c r="V2769" s="6" t="str">
        <f t="shared" si="695"/>
        <v>90</v>
      </c>
      <c r="W2769" s="6" t="str">
        <f t="shared" si="696"/>
        <v>Linhope Street</v>
      </c>
      <c r="X2769" s="6" t="str">
        <f t="shared" si="697"/>
        <v>et</v>
      </c>
      <c r="Y2769" s="6" t="str">
        <f t="shared" si="698"/>
        <v>Linhope Street</v>
      </c>
      <c r="Z2769" s="6" t="str">
        <f t="shared" si="699"/>
        <v>Richmond</v>
      </c>
      <c r="AA2769" s="6" t="str">
        <f t="shared" si="700"/>
        <v>WC</v>
      </c>
      <c r="AB2769" s="7" t="str">
        <f t="shared" si="701"/>
        <v>44038</v>
      </c>
      <c r="AC2769" s="6" t="str">
        <f t="shared" si="702"/>
        <v>74</v>
      </c>
      <c r="AD2769" s="6" t="str">
        <f t="shared" si="703"/>
        <v>A3</v>
      </c>
      <c r="AE2769" s="8" t="str">
        <f t="shared" si="704"/>
        <v/>
      </c>
    </row>
    <row r="2770" spans="1:31" x14ac:dyDescent="0.25">
      <c r="A2770" s="9">
        <v>2840</v>
      </c>
      <c r="B2770" s="10" t="s">
        <v>7053</v>
      </c>
      <c r="C2770" s="10" t="s">
        <v>2633</v>
      </c>
      <c r="D2770" s="10" t="s">
        <v>15</v>
      </c>
      <c r="E2770" s="10" t="s">
        <v>16</v>
      </c>
      <c r="F2770" s="10">
        <v>90</v>
      </c>
      <c r="G2770" s="10" t="s">
        <v>7054</v>
      </c>
      <c r="H2770" s="10" t="s">
        <v>443</v>
      </c>
      <c r="I2770" s="10" t="s">
        <v>32</v>
      </c>
      <c r="J2770" s="11">
        <v>44289</v>
      </c>
      <c r="K2770" s="10">
        <v>85</v>
      </c>
      <c r="L2770" s="10" t="s">
        <v>44</v>
      </c>
      <c r="M2770" s="12"/>
      <c r="O2770">
        <f t="shared" si="705"/>
        <v>0</v>
      </c>
      <c r="Q2770" s="9" t="str">
        <f t="shared" si="690"/>
        <v>2840</v>
      </c>
      <c r="R2770" s="10" t="str">
        <f t="shared" si="691"/>
        <v>Lue</v>
      </c>
      <c r="S2770" s="10" t="str">
        <f t="shared" si="692"/>
        <v>West</v>
      </c>
      <c r="T2770" s="10" t="str">
        <f t="shared" si="693"/>
        <v>Mrs</v>
      </c>
      <c r="U2770" s="10" t="str">
        <f t="shared" si="694"/>
        <v>F</v>
      </c>
      <c r="V2770" s="10" t="str">
        <f t="shared" si="695"/>
        <v>90</v>
      </c>
      <c r="W2770" s="10" t="str">
        <f t="shared" si="696"/>
        <v>Link Road</v>
      </c>
      <c r="X2770" s="10" t="str">
        <f t="shared" si="697"/>
        <v>ad</v>
      </c>
      <c r="Y2770" s="10" t="str">
        <f t="shared" si="698"/>
        <v>Link Road</v>
      </c>
      <c r="Z2770" s="10" t="str">
        <f t="shared" si="699"/>
        <v>Warwickshire</v>
      </c>
      <c r="AA2770" s="10" t="str">
        <f t="shared" si="700"/>
        <v>WC</v>
      </c>
      <c r="AB2770" s="11" t="str">
        <f t="shared" si="701"/>
        <v>44289</v>
      </c>
      <c r="AC2770" s="10" t="str">
        <f t="shared" si="702"/>
        <v>85</v>
      </c>
      <c r="AD2770" s="10" t="str">
        <f t="shared" si="703"/>
        <v>D</v>
      </c>
      <c r="AE2770" s="12" t="str">
        <f t="shared" si="704"/>
        <v/>
      </c>
    </row>
    <row r="2771" spans="1:31" x14ac:dyDescent="0.25">
      <c r="A2771" s="5">
        <v>2841</v>
      </c>
      <c r="B2771" s="6" t="s">
        <v>6551</v>
      </c>
      <c r="C2771" s="6" t="s">
        <v>4679</v>
      </c>
      <c r="D2771" s="6" t="s">
        <v>28</v>
      </c>
      <c r="E2771" s="6" t="s">
        <v>29</v>
      </c>
      <c r="F2771" s="6">
        <v>60</v>
      </c>
      <c r="G2771" s="6" t="s">
        <v>7055</v>
      </c>
      <c r="H2771" s="6" t="s">
        <v>907</v>
      </c>
      <c r="I2771" s="6" t="s">
        <v>908</v>
      </c>
      <c r="J2771" s="7">
        <v>43585</v>
      </c>
      <c r="K2771" s="6">
        <v>55</v>
      </c>
      <c r="L2771" s="6" t="s">
        <v>62</v>
      </c>
      <c r="M2771" s="8"/>
      <c r="O2771">
        <f t="shared" si="705"/>
        <v>0</v>
      </c>
      <c r="Q2771" s="5" t="str">
        <f t="shared" si="690"/>
        <v>2841</v>
      </c>
      <c r="R2771" s="6" t="str">
        <f t="shared" si="691"/>
        <v>Freddy</v>
      </c>
      <c r="S2771" s="6" t="str">
        <f t="shared" si="692"/>
        <v>Hooper</v>
      </c>
      <c r="T2771" s="6" t="str">
        <f t="shared" si="693"/>
        <v>Mr</v>
      </c>
      <c r="U2771" s="6" t="str">
        <f t="shared" si="694"/>
        <v>M</v>
      </c>
      <c r="V2771" s="6" t="str">
        <f t="shared" si="695"/>
        <v>60</v>
      </c>
      <c r="W2771" s="6" t="str">
        <f t="shared" si="696"/>
        <v>Links Yard</v>
      </c>
      <c r="X2771" s="6" t="str">
        <f t="shared" si="697"/>
        <v>rd</v>
      </c>
      <c r="Y2771" s="6" t="str">
        <f t="shared" si="698"/>
        <v>Links Yard</v>
      </c>
      <c r="Z2771" s="6" t="str">
        <f t="shared" si="699"/>
        <v>Abergavenny</v>
      </c>
      <c r="AA2771" s="6" t="str">
        <f t="shared" si="700"/>
        <v>AB</v>
      </c>
      <c r="AB2771" s="7" t="str">
        <f t="shared" si="701"/>
        <v>43585</v>
      </c>
      <c r="AC2771" s="6" t="str">
        <f t="shared" si="702"/>
        <v>55</v>
      </c>
      <c r="AD2771" s="6" t="str">
        <f t="shared" si="703"/>
        <v>C4</v>
      </c>
      <c r="AE2771" s="8" t="str">
        <f t="shared" si="704"/>
        <v/>
      </c>
    </row>
    <row r="2772" spans="1:31" x14ac:dyDescent="0.25">
      <c r="A2772" s="9">
        <v>2842</v>
      </c>
      <c r="B2772" s="10" t="s">
        <v>4708</v>
      </c>
      <c r="C2772" s="10" t="s">
        <v>1661</v>
      </c>
      <c r="D2772" s="10" t="s">
        <v>28</v>
      </c>
      <c r="E2772" s="10" t="s">
        <v>29</v>
      </c>
      <c r="F2772" s="10">
        <v>90</v>
      </c>
      <c r="G2772" s="10" t="s">
        <v>7055</v>
      </c>
      <c r="H2772" s="10" t="s">
        <v>7056</v>
      </c>
      <c r="I2772" s="10" t="s">
        <v>291</v>
      </c>
      <c r="J2772" s="11">
        <v>43891</v>
      </c>
      <c r="K2772" s="10">
        <v>31</v>
      </c>
      <c r="L2772" s="10" t="s">
        <v>20</v>
      </c>
      <c r="M2772" s="12"/>
      <c r="O2772">
        <f t="shared" si="705"/>
        <v>0</v>
      </c>
      <c r="Q2772" s="9" t="str">
        <f t="shared" si="690"/>
        <v>2842</v>
      </c>
      <c r="R2772" s="10" t="str">
        <f t="shared" si="691"/>
        <v>Leif</v>
      </c>
      <c r="S2772" s="10" t="str">
        <f t="shared" si="692"/>
        <v>Watkins</v>
      </c>
      <c r="T2772" s="10" t="str">
        <f t="shared" si="693"/>
        <v>Mr</v>
      </c>
      <c r="U2772" s="10" t="str">
        <f t="shared" si="694"/>
        <v>M</v>
      </c>
      <c r="V2772" s="10" t="str">
        <f t="shared" si="695"/>
        <v>90</v>
      </c>
      <c r="W2772" s="10" t="str">
        <f t="shared" si="696"/>
        <v>Links Yard</v>
      </c>
      <c r="X2772" s="10" t="str">
        <f t="shared" si="697"/>
        <v>rd</v>
      </c>
      <c r="Y2772" s="10" t="str">
        <f t="shared" si="698"/>
        <v>Links Yard</v>
      </c>
      <c r="Z2772" s="10" t="str">
        <f t="shared" si="699"/>
        <v>Jersey</v>
      </c>
      <c r="AA2772" s="10" t="str">
        <f t="shared" si="700"/>
        <v>HS</v>
      </c>
      <c r="AB2772" s="11" t="str">
        <f t="shared" si="701"/>
        <v>43891</v>
      </c>
      <c r="AC2772" s="10" t="str">
        <f t="shared" si="702"/>
        <v>31</v>
      </c>
      <c r="AD2772" s="10" t="str">
        <f t="shared" si="703"/>
        <v>B</v>
      </c>
      <c r="AE2772" s="12" t="str">
        <f t="shared" si="704"/>
        <v/>
      </c>
    </row>
    <row r="2773" spans="1:31" x14ac:dyDescent="0.25">
      <c r="A2773" s="5">
        <v>2843</v>
      </c>
      <c r="B2773" s="6" t="s">
        <v>1637</v>
      </c>
      <c r="C2773" s="6" t="s">
        <v>3588</v>
      </c>
      <c r="D2773" s="6" t="s">
        <v>15</v>
      </c>
      <c r="E2773" s="6" t="s">
        <v>16</v>
      </c>
      <c r="F2773" s="6">
        <v>90</v>
      </c>
      <c r="G2773" s="6" t="s">
        <v>7057</v>
      </c>
      <c r="H2773" s="6" t="s">
        <v>2347</v>
      </c>
      <c r="I2773" s="6" t="s">
        <v>32</v>
      </c>
      <c r="J2773" s="7">
        <v>44425</v>
      </c>
      <c r="K2773" s="6">
        <v>21</v>
      </c>
      <c r="L2773" s="6" t="s">
        <v>78</v>
      </c>
      <c r="M2773" s="8"/>
      <c r="O2773">
        <f t="shared" si="705"/>
        <v>0</v>
      </c>
      <c r="Q2773" s="5" t="str">
        <f t="shared" si="690"/>
        <v>2843</v>
      </c>
      <c r="R2773" s="6" t="str">
        <f t="shared" si="691"/>
        <v>Alleen</v>
      </c>
      <c r="S2773" s="6" t="str">
        <f t="shared" si="692"/>
        <v>Sanchez</v>
      </c>
      <c r="T2773" s="6" t="str">
        <f t="shared" si="693"/>
        <v>Mrs</v>
      </c>
      <c r="U2773" s="6" t="str">
        <f t="shared" si="694"/>
        <v>F</v>
      </c>
      <c r="V2773" s="6" t="str">
        <f t="shared" si="695"/>
        <v>90</v>
      </c>
      <c r="W2773" s="6" t="str">
        <f t="shared" si="696"/>
        <v>Linnell Drive</v>
      </c>
      <c r="X2773" s="6" t="str">
        <f t="shared" si="697"/>
        <v>ve</v>
      </c>
      <c r="Y2773" s="6" t="str">
        <f t="shared" si="698"/>
        <v>Linnell Drive</v>
      </c>
      <c r="Z2773" s="6" t="str">
        <f t="shared" si="699"/>
        <v>Shefford</v>
      </c>
      <c r="AA2773" s="6" t="str">
        <f t="shared" si="700"/>
        <v>WC</v>
      </c>
      <c r="AB2773" s="7" t="str">
        <f t="shared" si="701"/>
        <v>44425</v>
      </c>
      <c r="AC2773" s="6" t="str">
        <f t="shared" si="702"/>
        <v>21</v>
      </c>
      <c r="AD2773" s="6" t="str">
        <f t="shared" si="703"/>
        <v>C2</v>
      </c>
      <c r="AE2773" s="8" t="str">
        <f t="shared" si="704"/>
        <v/>
      </c>
    </row>
    <row r="2774" spans="1:31" x14ac:dyDescent="0.25">
      <c r="A2774" s="9">
        <v>2844</v>
      </c>
      <c r="B2774" s="10" t="s">
        <v>7058</v>
      </c>
      <c r="C2774" s="10" t="s">
        <v>7059</v>
      </c>
      <c r="D2774" s="10" t="s">
        <v>15</v>
      </c>
      <c r="E2774" s="10" t="s">
        <v>16</v>
      </c>
      <c r="F2774" s="10">
        <v>60</v>
      </c>
      <c r="G2774" s="10" t="s">
        <v>7060</v>
      </c>
      <c r="H2774" s="10" t="s">
        <v>4906</v>
      </c>
      <c r="I2774" s="10" t="s">
        <v>32</v>
      </c>
      <c r="J2774" s="11">
        <v>43910</v>
      </c>
      <c r="K2774" s="10">
        <v>95</v>
      </c>
      <c r="L2774" s="10" t="s">
        <v>78</v>
      </c>
      <c r="M2774" s="12"/>
      <c r="O2774">
        <f t="shared" si="705"/>
        <v>0</v>
      </c>
      <c r="Q2774" s="9" t="str">
        <f t="shared" si="690"/>
        <v>2844</v>
      </c>
      <c r="R2774" s="10" t="str">
        <f t="shared" si="691"/>
        <v>Karyn</v>
      </c>
      <c r="S2774" s="10" t="str">
        <f t="shared" si="692"/>
        <v>Middleton</v>
      </c>
      <c r="T2774" s="10" t="str">
        <f t="shared" si="693"/>
        <v>Mrs</v>
      </c>
      <c r="U2774" s="10" t="str">
        <f t="shared" si="694"/>
        <v>F</v>
      </c>
      <c r="V2774" s="10" t="str">
        <f t="shared" si="695"/>
        <v>60</v>
      </c>
      <c r="W2774" s="10" t="str">
        <f t="shared" si="696"/>
        <v>Linsey Road</v>
      </c>
      <c r="X2774" s="10" t="str">
        <f t="shared" si="697"/>
        <v>ad</v>
      </c>
      <c r="Y2774" s="10" t="str">
        <f t="shared" si="698"/>
        <v>Linsey Road</v>
      </c>
      <c r="Z2774" s="10" t="str">
        <f t="shared" si="699"/>
        <v>Sutton</v>
      </c>
      <c r="AA2774" s="10" t="str">
        <f t="shared" si="700"/>
        <v>WC</v>
      </c>
      <c r="AB2774" s="11" t="str">
        <f t="shared" si="701"/>
        <v>43910</v>
      </c>
      <c r="AC2774" s="10" t="str">
        <f t="shared" si="702"/>
        <v>95</v>
      </c>
      <c r="AD2774" s="10" t="str">
        <f t="shared" si="703"/>
        <v>C2</v>
      </c>
      <c r="AE2774" s="12" t="str">
        <f t="shared" si="704"/>
        <v/>
      </c>
    </row>
    <row r="2775" spans="1:31" x14ac:dyDescent="0.25">
      <c r="A2775" s="5">
        <v>2845</v>
      </c>
      <c r="B2775" s="6" t="s">
        <v>4968</v>
      </c>
      <c r="C2775" s="6" t="s">
        <v>1291</v>
      </c>
      <c r="D2775" s="6" t="s">
        <v>49</v>
      </c>
      <c r="E2775" s="6" t="s">
        <v>16</v>
      </c>
      <c r="F2775" s="6">
        <v>30</v>
      </c>
      <c r="G2775" s="6" t="s">
        <v>7061</v>
      </c>
      <c r="H2775" s="6" t="s">
        <v>2516</v>
      </c>
      <c r="I2775" s="6" t="s">
        <v>93</v>
      </c>
      <c r="J2775" s="7">
        <v>44045</v>
      </c>
      <c r="K2775" s="6">
        <v>8</v>
      </c>
      <c r="L2775" s="6" t="s">
        <v>62</v>
      </c>
      <c r="M2775" s="8"/>
      <c r="O2775">
        <f t="shared" si="705"/>
        <v>0</v>
      </c>
      <c r="Q2775" s="5" t="str">
        <f t="shared" si="690"/>
        <v>2845</v>
      </c>
      <c r="R2775" s="6" t="str">
        <f t="shared" si="691"/>
        <v>Stephen</v>
      </c>
      <c r="S2775" s="6" t="str">
        <f t="shared" si="692"/>
        <v>Alexander</v>
      </c>
      <c r="T2775" s="6" t="str">
        <f t="shared" si="693"/>
        <v>Miss</v>
      </c>
      <c r="U2775" s="6" t="str">
        <f t="shared" si="694"/>
        <v>F</v>
      </c>
      <c r="V2775" s="6" t="str">
        <f t="shared" si="695"/>
        <v>30</v>
      </c>
      <c r="W2775" s="6" t="str">
        <f t="shared" si="696"/>
        <v>Linton Place</v>
      </c>
      <c r="X2775" s="6" t="str">
        <f t="shared" si="697"/>
        <v>ce</v>
      </c>
      <c r="Y2775" s="6" t="str">
        <f t="shared" si="698"/>
        <v>Linton Place</v>
      </c>
      <c r="Z2775" s="6" t="str">
        <f t="shared" si="699"/>
        <v>Budleigh Salterton</v>
      </c>
      <c r="AA2775" s="6" t="str">
        <f t="shared" si="700"/>
        <v>TF</v>
      </c>
      <c r="AB2775" s="7" t="str">
        <f t="shared" si="701"/>
        <v>44045</v>
      </c>
      <c r="AC2775" s="6" t="str">
        <f t="shared" si="702"/>
        <v>8</v>
      </c>
      <c r="AD2775" s="6" t="str">
        <f t="shared" si="703"/>
        <v>C4</v>
      </c>
      <c r="AE2775" s="8" t="str">
        <f t="shared" si="704"/>
        <v/>
      </c>
    </row>
    <row r="2776" spans="1:31" x14ac:dyDescent="0.25">
      <c r="A2776" s="9">
        <v>2846</v>
      </c>
      <c r="B2776" s="10" t="s">
        <v>7062</v>
      </c>
      <c r="C2776" s="10" t="s">
        <v>6415</v>
      </c>
      <c r="D2776" s="10" t="s">
        <v>90</v>
      </c>
      <c r="E2776" s="10" t="s">
        <v>16</v>
      </c>
      <c r="F2776" s="10">
        <v>60</v>
      </c>
      <c r="G2776" s="10" t="s">
        <v>7063</v>
      </c>
      <c r="H2776" s="10" t="s">
        <v>136</v>
      </c>
      <c r="I2776" s="10" t="s">
        <v>291</v>
      </c>
      <c r="J2776" s="11">
        <v>44040</v>
      </c>
      <c r="K2776" s="10">
        <v>16</v>
      </c>
      <c r="L2776" s="10" t="s">
        <v>68</v>
      </c>
      <c r="M2776" s="12"/>
      <c r="O2776">
        <f t="shared" si="705"/>
        <v>0</v>
      </c>
      <c r="Q2776" s="9" t="str">
        <f t="shared" si="690"/>
        <v>2846</v>
      </c>
      <c r="R2776" s="10" t="str">
        <f t="shared" si="691"/>
        <v>Moira</v>
      </c>
      <c r="S2776" s="10" t="str">
        <f t="shared" si="692"/>
        <v>Manuel</v>
      </c>
      <c r="T2776" s="10" t="str">
        <f t="shared" si="693"/>
        <v>Dr</v>
      </c>
      <c r="U2776" s="10" t="str">
        <f t="shared" si="694"/>
        <v>F</v>
      </c>
      <c r="V2776" s="10" t="str">
        <f t="shared" si="695"/>
        <v>60</v>
      </c>
      <c r="W2776" s="10" t="str">
        <f t="shared" si="696"/>
        <v>Lionel Gardens</v>
      </c>
      <c r="X2776" s="10" t="str">
        <f t="shared" si="697"/>
        <v>ns</v>
      </c>
      <c r="Y2776" s="10" t="str">
        <f t="shared" si="698"/>
        <v>Lionel Gardens</v>
      </c>
      <c r="Z2776" s="10" t="str">
        <f t="shared" si="699"/>
        <v>Kyle</v>
      </c>
      <c r="AA2776" s="10" t="str">
        <f t="shared" si="700"/>
        <v>HS</v>
      </c>
      <c r="AB2776" s="11" t="str">
        <f t="shared" si="701"/>
        <v>44040</v>
      </c>
      <c r="AC2776" s="10" t="str">
        <f t="shared" si="702"/>
        <v>16</v>
      </c>
      <c r="AD2776" s="10" t="str">
        <f t="shared" si="703"/>
        <v>A2</v>
      </c>
      <c r="AE2776" s="12" t="str">
        <f t="shared" si="704"/>
        <v/>
      </c>
    </row>
    <row r="2777" spans="1:31" x14ac:dyDescent="0.25">
      <c r="A2777" s="5">
        <v>2847</v>
      </c>
      <c r="B2777" s="6" t="s">
        <v>3684</v>
      </c>
      <c r="C2777" s="6" t="s">
        <v>4212</v>
      </c>
      <c r="D2777" s="6" t="s">
        <v>15</v>
      </c>
      <c r="E2777" s="6" t="s">
        <v>16</v>
      </c>
      <c r="F2777" s="6">
        <v>60</v>
      </c>
      <c r="G2777" s="6" t="s">
        <v>7064</v>
      </c>
      <c r="H2777" s="6" t="s">
        <v>7065</v>
      </c>
      <c r="I2777" s="6" t="s">
        <v>32</v>
      </c>
      <c r="J2777" s="7">
        <v>43817</v>
      </c>
      <c r="K2777" s="6">
        <v>71</v>
      </c>
      <c r="L2777" s="6" t="s">
        <v>39</v>
      </c>
      <c r="M2777" s="8"/>
      <c r="O2777">
        <f t="shared" si="705"/>
        <v>0</v>
      </c>
      <c r="Q2777" s="5" t="str">
        <f t="shared" si="690"/>
        <v>2847</v>
      </c>
      <c r="R2777" s="6" t="str">
        <f t="shared" si="691"/>
        <v>Dawn</v>
      </c>
      <c r="S2777" s="6" t="str">
        <f t="shared" si="692"/>
        <v>Townsend</v>
      </c>
      <c r="T2777" s="6" t="str">
        <f t="shared" si="693"/>
        <v>Mrs</v>
      </c>
      <c r="U2777" s="6" t="str">
        <f t="shared" si="694"/>
        <v>F</v>
      </c>
      <c r="V2777" s="6" t="str">
        <f t="shared" si="695"/>
        <v>60</v>
      </c>
      <c r="W2777" s="6" t="str">
        <f t="shared" si="696"/>
        <v>Liphook Crescent</v>
      </c>
      <c r="X2777" s="6" t="str">
        <f t="shared" si="697"/>
        <v>nt</v>
      </c>
      <c r="Y2777" s="6" t="str">
        <f t="shared" si="698"/>
        <v>Liphook Crescent</v>
      </c>
      <c r="Z2777" s="6" t="str">
        <f t="shared" si="699"/>
        <v>Uttoxeter</v>
      </c>
      <c r="AA2777" s="6" t="str">
        <f t="shared" si="700"/>
        <v>WC</v>
      </c>
      <c r="AB2777" s="7" t="str">
        <f t="shared" si="701"/>
        <v>43817</v>
      </c>
      <c r="AC2777" s="6" t="str">
        <f t="shared" si="702"/>
        <v>71</v>
      </c>
      <c r="AD2777" s="6" t="str">
        <f t="shared" si="703"/>
        <v>C1</v>
      </c>
      <c r="AE2777" s="8" t="str">
        <f t="shared" si="704"/>
        <v/>
      </c>
    </row>
    <row r="2778" spans="1:31" x14ac:dyDescent="0.25">
      <c r="A2778" s="9">
        <v>2848</v>
      </c>
      <c r="B2778" s="10" t="s">
        <v>34</v>
      </c>
      <c r="C2778" s="10" t="s">
        <v>2464</v>
      </c>
      <c r="D2778" s="10" t="s">
        <v>28</v>
      </c>
      <c r="E2778" s="10" t="s">
        <v>29</v>
      </c>
      <c r="F2778" s="10">
        <v>30</v>
      </c>
      <c r="G2778" s="10" t="s">
        <v>7066</v>
      </c>
      <c r="H2778" s="10" t="s">
        <v>143</v>
      </c>
      <c r="I2778" s="10" t="s">
        <v>144</v>
      </c>
      <c r="J2778" s="11">
        <v>43502</v>
      </c>
      <c r="K2778" s="10">
        <v>17</v>
      </c>
      <c r="L2778" s="10" t="s">
        <v>62</v>
      </c>
      <c r="M2778" s="12"/>
      <c r="O2778">
        <f t="shared" si="705"/>
        <v>0</v>
      </c>
      <c r="Q2778" s="9" t="str">
        <f t="shared" si="690"/>
        <v>2848</v>
      </c>
      <c r="R2778" s="10" t="str">
        <f t="shared" si="691"/>
        <v>Barry</v>
      </c>
      <c r="S2778" s="10" t="str">
        <f t="shared" si="692"/>
        <v>Hunt</v>
      </c>
      <c r="T2778" s="10" t="str">
        <f t="shared" si="693"/>
        <v>Mr</v>
      </c>
      <c r="U2778" s="10" t="str">
        <f t="shared" si="694"/>
        <v>M</v>
      </c>
      <c r="V2778" s="10" t="str">
        <f t="shared" si="695"/>
        <v>30</v>
      </c>
      <c r="W2778" s="10" t="str">
        <f t="shared" si="696"/>
        <v>Lipton Road</v>
      </c>
      <c r="X2778" s="10" t="str">
        <f t="shared" si="697"/>
        <v>ad</v>
      </c>
      <c r="Y2778" s="10" t="str">
        <f t="shared" si="698"/>
        <v>Lipton Road</v>
      </c>
      <c r="Z2778" s="10" t="str">
        <f t="shared" si="699"/>
        <v>Halesworth</v>
      </c>
      <c r="AA2778" s="10" t="str">
        <f t="shared" si="700"/>
        <v>UB</v>
      </c>
      <c r="AB2778" s="11" t="str">
        <f t="shared" si="701"/>
        <v>43502</v>
      </c>
      <c r="AC2778" s="10" t="str">
        <f t="shared" si="702"/>
        <v>17</v>
      </c>
      <c r="AD2778" s="10" t="str">
        <f t="shared" si="703"/>
        <v>C4</v>
      </c>
      <c r="AE2778" s="12" t="str">
        <f t="shared" si="704"/>
        <v/>
      </c>
    </row>
    <row r="2779" spans="1:31" x14ac:dyDescent="0.25">
      <c r="A2779" s="5">
        <v>2849</v>
      </c>
      <c r="B2779" s="6" t="s">
        <v>3378</v>
      </c>
      <c r="C2779" s="6" t="s">
        <v>1738</v>
      </c>
      <c r="D2779" s="6" t="s">
        <v>15</v>
      </c>
      <c r="E2779" s="6" t="s">
        <v>16</v>
      </c>
      <c r="F2779" s="6">
        <v>60</v>
      </c>
      <c r="G2779" s="6" t="s">
        <v>7067</v>
      </c>
      <c r="H2779" s="6" t="s">
        <v>789</v>
      </c>
      <c r="I2779" s="6" t="s">
        <v>176</v>
      </c>
      <c r="J2779" s="7">
        <v>44340</v>
      </c>
      <c r="K2779" s="6">
        <v>46</v>
      </c>
      <c r="L2779" s="6" t="s">
        <v>52</v>
      </c>
      <c r="M2779" s="8"/>
      <c r="O2779">
        <f t="shared" si="705"/>
        <v>0</v>
      </c>
      <c r="Q2779" s="5" t="str">
        <f t="shared" si="690"/>
        <v>2849</v>
      </c>
      <c r="R2779" s="6" t="str">
        <f t="shared" si="691"/>
        <v>Shanae</v>
      </c>
      <c r="S2779" s="6" t="str">
        <f t="shared" si="692"/>
        <v>Rodriguez</v>
      </c>
      <c r="T2779" s="6" t="str">
        <f t="shared" si="693"/>
        <v>Mrs</v>
      </c>
      <c r="U2779" s="6" t="str">
        <f t="shared" si="694"/>
        <v>F</v>
      </c>
      <c r="V2779" s="6" t="str">
        <f t="shared" si="695"/>
        <v>60</v>
      </c>
      <c r="W2779" s="6" t="str">
        <f t="shared" si="696"/>
        <v>Lisban Street</v>
      </c>
      <c r="X2779" s="6" t="str">
        <f t="shared" si="697"/>
        <v>et</v>
      </c>
      <c r="Y2779" s="6" t="str">
        <f t="shared" si="698"/>
        <v>Lisban Street</v>
      </c>
      <c r="Z2779" s="6" t="str">
        <f t="shared" si="699"/>
        <v>Consett</v>
      </c>
      <c r="AA2779" s="6" t="str">
        <f t="shared" si="700"/>
        <v>CW</v>
      </c>
      <c r="AB2779" s="7" t="str">
        <f t="shared" si="701"/>
        <v>44340</v>
      </c>
      <c r="AC2779" s="6" t="str">
        <f t="shared" si="702"/>
        <v>46</v>
      </c>
      <c r="AD2779" s="6" t="str">
        <f t="shared" si="703"/>
        <v>A1</v>
      </c>
      <c r="AE2779" s="8" t="str">
        <f t="shared" si="704"/>
        <v/>
      </c>
    </row>
    <row r="2780" spans="1:31" x14ac:dyDescent="0.25">
      <c r="A2780" s="9">
        <v>2850</v>
      </c>
      <c r="B2780" s="10" t="s">
        <v>7068</v>
      </c>
      <c r="C2780" s="10" t="s">
        <v>414</v>
      </c>
      <c r="D2780" s="10" t="s">
        <v>28</v>
      </c>
      <c r="E2780" s="10" t="s">
        <v>29</v>
      </c>
      <c r="F2780" s="10">
        <v>60</v>
      </c>
      <c r="G2780" s="10" t="s">
        <v>7069</v>
      </c>
      <c r="H2780" s="10" t="s">
        <v>3261</v>
      </c>
      <c r="I2780" s="10" t="s">
        <v>171</v>
      </c>
      <c r="J2780" s="11">
        <v>44541</v>
      </c>
      <c r="K2780" s="10">
        <v>84</v>
      </c>
      <c r="L2780" s="10" t="s">
        <v>44</v>
      </c>
      <c r="M2780" s="12"/>
      <c r="O2780">
        <f t="shared" si="705"/>
        <v>0</v>
      </c>
      <c r="Q2780" s="9" t="str">
        <f t="shared" si="690"/>
        <v>2850</v>
      </c>
      <c r="R2780" s="10" t="str">
        <f t="shared" si="691"/>
        <v>Porfirio</v>
      </c>
      <c r="S2780" s="10" t="str">
        <f t="shared" si="692"/>
        <v>Beatty</v>
      </c>
      <c r="T2780" s="10" t="str">
        <f t="shared" si="693"/>
        <v>Mr</v>
      </c>
      <c r="U2780" s="10" t="str">
        <f t="shared" si="694"/>
        <v>M</v>
      </c>
      <c r="V2780" s="10" t="str">
        <f t="shared" si="695"/>
        <v>60</v>
      </c>
      <c r="W2780" s="10" t="str">
        <f t="shared" si="696"/>
        <v>Lisle Street</v>
      </c>
      <c r="X2780" s="10" t="str">
        <f t="shared" si="697"/>
        <v>et</v>
      </c>
      <c r="Y2780" s="10" t="str">
        <f t="shared" si="698"/>
        <v>Lisle Street</v>
      </c>
      <c r="Z2780" s="10" t="str">
        <f t="shared" si="699"/>
        <v>Chulmleigh</v>
      </c>
      <c r="AA2780" s="10" t="str">
        <f t="shared" si="700"/>
        <v>PR</v>
      </c>
      <c r="AB2780" s="11" t="str">
        <f t="shared" si="701"/>
        <v>44541</v>
      </c>
      <c r="AC2780" s="10" t="str">
        <f t="shared" si="702"/>
        <v>84</v>
      </c>
      <c r="AD2780" s="10" t="str">
        <f t="shared" si="703"/>
        <v>D</v>
      </c>
      <c r="AE2780" s="12" t="str">
        <f t="shared" si="704"/>
        <v/>
      </c>
    </row>
    <row r="2781" spans="1:31" x14ac:dyDescent="0.25">
      <c r="A2781" s="5">
        <v>2851</v>
      </c>
      <c r="B2781" s="6" t="s">
        <v>924</v>
      </c>
      <c r="C2781" s="6" t="s">
        <v>2345</v>
      </c>
      <c r="D2781" s="6" t="s">
        <v>28</v>
      </c>
      <c r="E2781" s="6" t="s">
        <v>29</v>
      </c>
      <c r="F2781" s="6">
        <v>60</v>
      </c>
      <c r="G2781" s="6" t="s">
        <v>7070</v>
      </c>
      <c r="H2781" s="6" t="s">
        <v>1189</v>
      </c>
      <c r="I2781" s="6" t="s">
        <v>38</v>
      </c>
      <c r="J2781" s="7">
        <v>43992</v>
      </c>
      <c r="K2781" s="6">
        <v>53</v>
      </c>
      <c r="L2781" s="6" t="s">
        <v>44</v>
      </c>
      <c r="M2781" s="8"/>
      <c r="O2781">
        <f t="shared" si="705"/>
        <v>0</v>
      </c>
      <c r="Q2781" s="5" t="str">
        <f t="shared" si="690"/>
        <v>2851</v>
      </c>
      <c r="R2781" s="6" t="str">
        <f t="shared" si="691"/>
        <v>Benton</v>
      </c>
      <c r="S2781" s="6" t="str">
        <f t="shared" si="692"/>
        <v>Hill</v>
      </c>
      <c r="T2781" s="6" t="str">
        <f t="shared" si="693"/>
        <v>Mr</v>
      </c>
      <c r="U2781" s="6" t="str">
        <f t="shared" si="694"/>
        <v>M</v>
      </c>
      <c r="V2781" s="6" t="str">
        <f t="shared" si="695"/>
        <v>60</v>
      </c>
      <c r="W2781" s="6" t="str">
        <f t="shared" si="696"/>
        <v>Lismore Road</v>
      </c>
      <c r="X2781" s="6" t="str">
        <f t="shared" si="697"/>
        <v>ad</v>
      </c>
      <c r="Y2781" s="6" t="str">
        <f t="shared" si="698"/>
        <v>Lismore Road</v>
      </c>
      <c r="Z2781" s="6" t="str">
        <f t="shared" si="699"/>
        <v>Dalbeattie</v>
      </c>
      <c r="AA2781" s="6" t="str">
        <f t="shared" si="700"/>
        <v>RM</v>
      </c>
      <c r="AB2781" s="7" t="str">
        <f t="shared" si="701"/>
        <v>43992</v>
      </c>
      <c r="AC2781" s="6" t="str">
        <f t="shared" si="702"/>
        <v>53</v>
      </c>
      <c r="AD2781" s="6" t="str">
        <f t="shared" si="703"/>
        <v>D</v>
      </c>
      <c r="AE2781" s="8" t="str">
        <f t="shared" si="704"/>
        <v/>
      </c>
    </row>
    <row r="2782" spans="1:31" x14ac:dyDescent="0.25">
      <c r="A2782" s="9">
        <v>2852</v>
      </c>
      <c r="B2782" s="10" t="s">
        <v>7071</v>
      </c>
      <c r="C2782" s="10" t="s">
        <v>7072</v>
      </c>
      <c r="D2782" s="10" t="s">
        <v>15</v>
      </c>
      <c r="E2782" s="10" t="s">
        <v>16</v>
      </c>
      <c r="F2782" s="10">
        <v>90</v>
      </c>
      <c r="G2782" s="10" t="s">
        <v>7073</v>
      </c>
      <c r="H2782" s="10" t="s">
        <v>143</v>
      </c>
      <c r="I2782" s="10" t="s">
        <v>144</v>
      </c>
      <c r="J2782" s="11">
        <v>43903</v>
      </c>
      <c r="K2782" s="10">
        <v>83</v>
      </c>
      <c r="L2782" s="10" t="s">
        <v>62</v>
      </c>
      <c r="M2782" s="12"/>
      <c r="O2782">
        <f t="shared" si="705"/>
        <v>0</v>
      </c>
      <c r="Q2782" s="9" t="str">
        <f t="shared" si="690"/>
        <v>2852</v>
      </c>
      <c r="R2782" s="10" t="str">
        <f t="shared" si="691"/>
        <v>Sarina</v>
      </c>
      <c r="S2782" s="10" t="str">
        <f t="shared" si="692"/>
        <v>Spence</v>
      </c>
      <c r="T2782" s="10" t="str">
        <f t="shared" si="693"/>
        <v>Mrs</v>
      </c>
      <c r="U2782" s="10" t="str">
        <f t="shared" si="694"/>
        <v>F</v>
      </c>
      <c r="V2782" s="10" t="str">
        <f t="shared" si="695"/>
        <v>90</v>
      </c>
      <c r="W2782" s="10" t="str">
        <f t="shared" si="696"/>
        <v>Little Alie</v>
      </c>
      <c r="X2782" s="10" t="str">
        <f t="shared" si="697"/>
        <v>ie</v>
      </c>
      <c r="Y2782" s="10" t="str">
        <f t="shared" si="698"/>
        <v>Little Alie</v>
      </c>
      <c r="Z2782" s="10" t="str">
        <f t="shared" si="699"/>
        <v>Halesworth</v>
      </c>
      <c r="AA2782" s="10" t="str">
        <f t="shared" si="700"/>
        <v>UB</v>
      </c>
      <c r="AB2782" s="11" t="str">
        <f t="shared" si="701"/>
        <v>43903</v>
      </c>
      <c r="AC2782" s="10" t="str">
        <f t="shared" si="702"/>
        <v>83</v>
      </c>
      <c r="AD2782" s="10" t="str">
        <f t="shared" si="703"/>
        <v>C4</v>
      </c>
      <c r="AE2782" s="12" t="str">
        <f t="shared" si="704"/>
        <v/>
      </c>
    </row>
    <row r="2783" spans="1:31" x14ac:dyDescent="0.25">
      <c r="A2783" s="5">
        <v>2853</v>
      </c>
      <c r="B2783" s="6" t="s">
        <v>7074</v>
      </c>
      <c r="C2783" s="6" t="s">
        <v>6412</v>
      </c>
      <c r="D2783" s="6" t="s">
        <v>49</v>
      </c>
      <c r="E2783" s="6" t="s">
        <v>16</v>
      </c>
      <c r="F2783" s="6">
        <v>60</v>
      </c>
      <c r="G2783" s="6" t="s">
        <v>7075</v>
      </c>
      <c r="H2783" s="6" t="s">
        <v>2886</v>
      </c>
      <c r="I2783" s="6" t="s">
        <v>108</v>
      </c>
      <c r="J2783" s="7">
        <v>43468</v>
      </c>
      <c r="K2783" s="6">
        <v>51</v>
      </c>
      <c r="L2783" s="6" t="s">
        <v>68</v>
      </c>
      <c r="M2783" s="8"/>
      <c r="O2783">
        <f t="shared" si="705"/>
        <v>0</v>
      </c>
      <c r="Q2783" s="5" t="str">
        <f t="shared" si="690"/>
        <v>2853</v>
      </c>
      <c r="R2783" s="6" t="str">
        <f t="shared" si="691"/>
        <v>Britney</v>
      </c>
      <c r="S2783" s="6" t="str">
        <f t="shared" si="692"/>
        <v>Abrams</v>
      </c>
      <c r="T2783" s="6" t="str">
        <f t="shared" si="693"/>
        <v>Miss</v>
      </c>
      <c r="U2783" s="6" t="str">
        <f t="shared" si="694"/>
        <v>F</v>
      </c>
      <c r="V2783" s="6" t="str">
        <f t="shared" si="695"/>
        <v>60</v>
      </c>
      <c r="W2783" s="6" t="str">
        <f t="shared" si="696"/>
        <v>Little Bacon</v>
      </c>
      <c r="X2783" s="6" t="str">
        <f t="shared" si="697"/>
        <v>on</v>
      </c>
      <c r="Y2783" s="6" t="str">
        <f t="shared" si="698"/>
        <v>Little Bacon</v>
      </c>
      <c r="Z2783" s="6" t="str">
        <f t="shared" si="699"/>
        <v>Carterton</v>
      </c>
      <c r="AA2783" s="6" t="str">
        <f t="shared" si="700"/>
        <v>CB</v>
      </c>
      <c r="AB2783" s="7" t="str">
        <f t="shared" si="701"/>
        <v>43468</v>
      </c>
      <c r="AC2783" s="6" t="str">
        <f t="shared" si="702"/>
        <v>51</v>
      </c>
      <c r="AD2783" s="6" t="str">
        <f t="shared" si="703"/>
        <v>A2</v>
      </c>
      <c r="AE2783" s="8" t="str">
        <f t="shared" si="704"/>
        <v/>
      </c>
    </row>
    <row r="2784" spans="1:31" x14ac:dyDescent="0.25">
      <c r="A2784" s="9">
        <v>2854</v>
      </c>
      <c r="B2784" s="10" t="s">
        <v>6051</v>
      </c>
      <c r="C2784" s="10" t="s">
        <v>2478</v>
      </c>
      <c r="D2784" s="10" t="s">
        <v>28</v>
      </c>
      <c r="E2784" s="10" t="s">
        <v>29</v>
      </c>
      <c r="F2784" s="10">
        <v>30</v>
      </c>
      <c r="G2784" s="10" t="s">
        <v>7076</v>
      </c>
      <c r="H2784" s="10" t="s">
        <v>1201</v>
      </c>
      <c r="I2784" s="10" t="s">
        <v>291</v>
      </c>
      <c r="J2784" s="11">
        <v>43792</v>
      </c>
      <c r="K2784" s="10">
        <v>34</v>
      </c>
      <c r="L2784" s="10" t="s">
        <v>39</v>
      </c>
      <c r="M2784" s="12"/>
      <c r="O2784">
        <f t="shared" si="705"/>
        <v>0</v>
      </c>
      <c r="Q2784" s="9" t="str">
        <f t="shared" si="690"/>
        <v>2854</v>
      </c>
      <c r="R2784" s="10" t="str">
        <f t="shared" si="691"/>
        <v>Jerry</v>
      </c>
      <c r="S2784" s="10" t="str">
        <f t="shared" si="692"/>
        <v>Vann</v>
      </c>
      <c r="T2784" s="10" t="str">
        <f t="shared" si="693"/>
        <v>Mr</v>
      </c>
      <c r="U2784" s="10" t="str">
        <f t="shared" si="694"/>
        <v>M</v>
      </c>
      <c r="V2784" s="10" t="str">
        <f t="shared" si="695"/>
        <v>30</v>
      </c>
      <c r="W2784" s="10" t="str">
        <f t="shared" si="696"/>
        <v>Little Belgrave</v>
      </c>
      <c r="X2784" s="10" t="str">
        <f t="shared" si="697"/>
        <v>ve</v>
      </c>
      <c r="Y2784" s="10" t="str">
        <f t="shared" si="698"/>
        <v>Little Belgrave</v>
      </c>
      <c r="Z2784" s="10" t="str">
        <f t="shared" si="699"/>
        <v>Lancashire</v>
      </c>
      <c r="AA2784" s="10" t="str">
        <f t="shared" si="700"/>
        <v>HS</v>
      </c>
      <c r="AB2784" s="11" t="str">
        <f t="shared" si="701"/>
        <v>43792</v>
      </c>
      <c r="AC2784" s="10" t="str">
        <f t="shared" si="702"/>
        <v>34</v>
      </c>
      <c r="AD2784" s="10" t="str">
        <f t="shared" si="703"/>
        <v>C1</v>
      </c>
      <c r="AE2784" s="12" t="str">
        <f t="shared" si="704"/>
        <v/>
      </c>
    </row>
    <row r="2785" spans="1:31" x14ac:dyDescent="0.25">
      <c r="A2785" s="5">
        <v>2855</v>
      </c>
      <c r="B2785" s="6" t="s">
        <v>7077</v>
      </c>
      <c r="C2785" s="6" t="s">
        <v>4542</v>
      </c>
      <c r="D2785" s="6" t="s">
        <v>28</v>
      </c>
      <c r="E2785" s="6" t="s">
        <v>29</v>
      </c>
      <c r="F2785" s="6">
        <v>60</v>
      </c>
      <c r="G2785" s="6" t="s">
        <v>7078</v>
      </c>
      <c r="H2785" s="6" t="s">
        <v>4906</v>
      </c>
      <c r="I2785" s="6" t="s">
        <v>32</v>
      </c>
      <c r="J2785" s="7">
        <v>44021</v>
      </c>
      <c r="K2785" s="6">
        <v>3</v>
      </c>
      <c r="L2785" s="6" t="s">
        <v>157</v>
      </c>
      <c r="M2785" s="8"/>
      <c r="O2785">
        <f t="shared" si="705"/>
        <v>0</v>
      </c>
      <c r="Q2785" s="5" t="str">
        <f t="shared" si="690"/>
        <v>2855</v>
      </c>
      <c r="R2785" s="6" t="str">
        <f t="shared" si="691"/>
        <v>Marion</v>
      </c>
      <c r="S2785" s="6" t="str">
        <f t="shared" si="692"/>
        <v>Mullins</v>
      </c>
      <c r="T2785" s="6" t="str">
        <f t="shared" si="693"/>
        <v>Mr</v>
      </c>
      <c r="U2785" s="6" t="str">
        <f t="shared" si="694"/>
        <v>M</v>
      </c>
      <c r="V2785" s="6" t="str">
        <f t="shared" si="695"/>
        <v>60</v>
      </c>
      <c r="W2785" s="6" t="str">
        <f t="shared" si="696"/>
        <v>Little Bolton</v>
      </c>
      <c r="X2785" s="6" t="str">
        <f t="shared" si="697"/>
        <v>on</v>
      </c>
      <c r="Y2785" s="6" t="str">
        <f t="shared" si="698"/>
        <v>Little Bolton</v>
      </c>
      <c r="Z2785" s="6" t="str">
        <f t="shared" si="699"/>
        <v>Sutton</v>
      </c>
      <c r="AA2785" s="6" t="str">
        <f t="shared" si="700"/>
        <v>WC</v>
      </c>
      <c r="AB2785" s="7" t="str">
        <f t="shared" si="701"/>
        <v>44021</v>
      </c>
      <c r="AC2785" s="6" t="str">
        <f t="shared" si="702"/>
        <v>3</v>
      </c>
      <c r="AD2785" s="6" t="str">
        <f t="shared" si="703"/>
        <v>C3</v>
      </c>
      <c r="AE2785" s="8" t="str">
        <f t="shared" si="704"/>
        <v/>
      </c>
    </row>
    <row r="2786" spans="1:31" x14ac:dyDescent="0.25">
      <c r="A2786" s="9">
        <v>2856</v>
      </c>
      <c r="B2786" s="10" t="s">
        <v>7079</v>
      </c>
      <c r="C2786" s="10" t="s">
        <v>387</v>
      </c>
      <c r="D2786" s="10" t="s">
        <v>15</v>
      </c>
      <c r="E2786" s="10" t="s">
        <v>16</v>
      </c>
      <c r="F2786" s="10">
        <v>30</v>
      </c>
      <c r="G2786" s="10" t="s">
        <v>7080</v>
      </c>
      <c r="H2786" s="10" t="s">
        <v>912</v>
      </c>
      <c r="I2786" s="10" t="s">
        <v>32</v>
      </c>
      <c r="J2786" s="11">
        <v>43476</v>
      </c>
      <c r="K2786" s="10">
        <v>28</v>
      </c>
      <c r="L2786" s="10" t="s">
        <v>33</v>
      </c>
      <c r="M2786" s="12"/>
      <c r="O2786">
        <f t="shared" si="705"/>
        <v>0</v>
      </c>
      <c r="Q2786" s="9" t="str">
        <f t="shared" si="690"/>
        <v>2856</v>
      </c>
      <c r="R2786" s="10" t="str">
        <f t="shared" si="691"/>
        <v>Carisa</v>
      </c>
      <c r="S2786" s="10" t="str">
        <f t="shared" si="692"/>
        <v>Hurst</v>
      </c>
      <c r="T2786" s="10" t="str">
        <f t="shared" si="693"/>
        <v>Mrs</v>
      </c>
      <c r="U2786" s="10" t="str">
        <f t="shared" si="694"/>
        <v>F</v>
      </c>
      <c r="V2786" s="10" t="str">
        <f t="shared" si="695"/>
        <v>30</v>
      </c>
      <c r="W2786" s="10" t="str">
        <f t="shared" si="696"/>
        <v>Little Cambridge</v>
      </c>
      <c r="X2786" s="10" t="str">
        <f t="shared" si="697"/>
        <v>ge</v>
      </c>
      <c r="Y2786" s="10" t="str">
        <f t="shared" si="698"/>
        <v>Little Cambridge</v>
      </c>
      <c r="Z2786" s="10" t="str">
        <f t="shared" si="699"/>
        <v>Norfolk</v>
      </c>
      <c r="AA2786" s="10" t="str">
        <f t="shared" si="700"/>
        <v>WC</v>
      </c>
      <c r="AB2786" s="11" t="str">
        <f t="shared" si="701"/>
        <v>43476</v>
      </c>
      <c r="AC2786" s="10" t="str">
        <f t="shared" si="702"/>
        <v>28</v>
      </c>
      <c r="AD2786" s="10" t="str">
        <f t="shared" si="703"/>
        <v>A3</v>
      </c>
      <c r="AE2786" s="12" t="str">
        <f t="shared" si="704"/>
        <v/>
      </c>
    </row>
    <row r="2787" spans="1:31" x14ac:dyDescent="0.25">
      <c r="A2787" s="5">
        <v>2857</v>
      </c>
      <c r="B2787" s="6" t="s">
        <v>7081</v>
      </c>
      <c r="C2787" s="6" t="s">
        <v>1536</v>
      </c>
      <c r="D2787" s="6" t="s">
        <v>90</v>
      </c>
      <c r="E2787" s="6" t="s">
        <v>29</v>
      </c>
      <c r="F2787" s="6">
        <v>90</v>
      </c>
      <c r="G2787" s="6" t="s">
        <v>7082</v>
      </c>
      <c r="H2787" s="6" t="s">
        <v>3054</v>
      </c>
      <c r="I2787" s="6" t="s">
        <v>32</v>
      </c>
      <c r="J2787" s="7">
        <v>44078</v>
      </c>
      <c r="K2787" s="6">
        <v>57</v>
      </c>
      <c r="L2787" s="6" t="s">
        <v>52</v>
      </c>
      <c r="M2787" s="8"/>
      <c r="O2787">
        <f t="shared" si="705"/>
        <v>0</v>
      </c>
      <c r="Q2787" s="5" t="str">
        <f t="shared" si="690"/>
        <v>2857</v>
      </c>
      <c r="R2787" s="6" t="str">
        <f t="shared" si="691"/>
        <v>Roscoe</v>
      </c>
      <c r="S2787" s="6" t="str">
        <f t="shared" si="692"/>
        <v>Beltran</v>
      </c>
      <c r="T2787" s="6" t="str">
        <f t="shared" si="693"/>
        <v>Dr</v>
      </c>
      <c r="U2787" s="6" t="str">
        <f t="shared" si="694"/>
        <v>M</v>
      </c>
      <c r="V2787" s="6" t="str">
        <f t="shared" si="695"/>
        <v>90</v>
      </c>
      <c r="W2787" s="6" t="str">
        <f t="shared" si="696"/>
        <v>Little Century</v>
      </c>
      <c r="X2787" s="6" t="str">
        <f t="shared" si="697"/>
        <v>ry</v>
      </c>
      <c r="Y2787" s="6" t="str">
        <f t="shared" si="698"/>
        <v>Little Century</v>
      </c>
      <c r="Z2787" s="6" t="str">
        <f t="shared" si="699"/>
        <v>Newtownards</v>
      </c>
      <c r="AA2787" s="6" t="str">
        <f t="shared" si="700"/>
        <v>WC</v>
      </c>
      <c r="AB2787" s="7" t="str">
        <f t="shared" si="701"/>
        <v>44078</v>
      </c>
      <c r="AC2787" s="6" t="str">
        <f t="shared" si="702"/>
        <v>57</v>
      </c>
      <c r="AD2787" s="6" t="str">
        <f t="shared" si="703"/>
        <v>A1</v>
      </c>
      <c r="AE2787" s="8" t="str">
        <f t="shared" si="704"/>
        <v/>
      </c>
    </row>
    <row r="2788" spans="1:31" x14ac:dyDescent="0.25">
      <c r="A2788" s="9">
        <v>2858</v>
      </c>
      <c r="B2788" s="10" t="s">
        <v>4272</v>
      </c>
      <c r="C2788" s="10" t="s">
        <v>5841</v>
      </c>
      <c r="D2788" s="10" t="s">
        <v>28</v>
      </c>
      <c r="E2788" s="10" t="s">
        <v>29</v>
      </c>
      <c r="F2788" s="10">
        <v>30</v>
      </c>
      <c r="G2788" s="10" t="s">
        <v>7083</v>
      </c>
      <c r="H2788" s="10" t="s">
        <v>7022</v>
      </c>
      <c r="I2788" s="10" t="s">
        <v>32</v>
      </c>
      <c r="J2788" s="11">
        <v>44409</v>
      </c>
      <c r="K2788" s="10">
        <v>98</v>
      </c>
      <c r="L2788" s="10" t="s">
        <v>99</v>
      </c>
      <c r="M2788" s="12"/>
      <c r="O2788">
        <f t="shared" si="705"/>
        <v>0</v>
      </c>
      <c r="Q2788" s="9" t="str">
        <f t="shared" si="690"/>
        <v>2858</v>
      </c>
      <c r="R2788" s="10" t="str">
        <f t="shared" si="691"/>
        <v>Bruce</v>
      </c>
      <c r="S2788" s="10" t="str">
        <f t="shared" si="692"/>
        <v>Nixon</v>
      </c>
      <c r="T2788" s="10" t="str">
        <f t="shared" si="693"/>
        <v>Mr</v>
      </c>
      <c r="U2788" s="10" t="str">
        <f t="shared" si="694"/>
        <v>M</v>
      </c>
      <c r="V2788" s="10" t="str">
        <f t="shared" si="695"/>
        <v>30</v>
      </c>
      <c r="W2788" s="10" t="str">
        <f t="shared" si="696"/>
        <v>Little Clarence</v>
      </c>
      <c r="X2788" s="10" t="str">
        <f t="shared" si="697"/>
        <v>ce</v>
      </c>
      <c r="Y2788" s="10" t="str">
        <f t="shared" si="698"/>
        <v>Little Clarence</v>
      </c>
      <c r="Z2788" s="10" t="str">
        <f t="shared" si="699"/>
        <v>Northampton</v>
      </c>
      <c r="AA2788" s="10" t="str">
        <f t="shared" si="700"/>
        <v>WC</v>
      </c>
      <c r="AB2788" s="11" t="str">
        <f t="shared" si="701"/>
        <v>44409</v>
      </c>
      <c r="AC2788" s="10" t="str">
        <f t="shared" si="702"/>
        <v>98</v>
      </c>
      <c r="AD2788" s="10" t="str">
        <f t="shared" si="703"/>
        <v>E</v>
      </c>
      <c r="AE2788" s="12" t="str">
        <f t="shared" si="704"/>
        <v/>
      </c>
    </row>
    <row r="2789" spans="1:31" x14ac:dyDescent="0.25">
      <c r="A2789" s="5">
        <v>2859</v>
      </c>
      <c r="B2789" s="6" t="s">
        <v>1311</v>
      </c>
      <c r="C2789" s="6" t="s">
        <v>7084</v>
      </c>
      <c r="D2789" s="6" t="s">
        <v>28</v>
      </c>
      <c r="E2789" s="6" t="s">
        <v>29</v>
      </c>
      <c r="F2789" s="6">
        <v>90</v>
      </c>
      <c r="G2789" s="6" t="s">
        <v>7085</v>
      </c>
      <c r="H2789" s="6" t="s">
        <v>3434</v>
      </c>
      <c r="I2789" s="6" t="s">
        <v>32</v>
      </c>
      <c r="J2789" s="7">
        <v>43925</v>
      </c>
      <c r="K2789" s="6">
        <v>59</v>
      </c>
      <c r="L2789" s="6" t="s">
        <v>78</v>
      </c>
      <c r="M2789" s="8"/>
      <c r="O2789">
        <f t="shared" si="705"/>
        <v>0</v>
      </c>
      <c r="Q2789" s="5" t="str">
        <f t="shared" si="690"/>
        <v>2859</v>
      </c>
      <c r="R2789" s="6" t="str">
        <f t="shared" si="691"/>
        <v>Tyree</v>
      </c>
      <c r="S2789" s="6" t="str">
        <f t="shared" si="692"/>
        <v>Broussard</v>
      </c>
      <c r="T2789" s="6" t="str">
        <f t="shared" si="693"/>
        <v>Mr</v>
      </c>
      <c r="U2789" s="6" t="str">
        <f t="shared" si="694"/>
        <v>M</v>
      </c>
      <c r="V2789" s="6" t="str">
        <f t="shared" si="695"/>
        <v>90</v>
      </c>
      <c r="W2789" s="6" t="str">
        <f t="shared" si="696"/>
        <v>Little Collingwood</v>
      </c>
      <c r="X2789" s="6" t="str">
        <f t="shared" si="697"/>
        <v>od</v>
      </c>
      <c r="Y2789" s="6" t="str">
        <f t="shared" si="698"/>
        <v>Little Collingwood</v>
      </c>
      <c r="Z2789" s="6" t="str">
        <f t="shared" si="699"/>
        <v>Tredegar</v>
      </c>
      <c r="AA2789" s="6" t="str">
        <f t="shared" si="700"/>
        <v>WC</v>
      </c>
      <c r="AB2789" s="7" t="str">
        <f t="shared" si="701"/>
        <v>43925</v>
      </c>
      <c r="AC2789" s="6" t="str">
        <f t="shared" si="702"/>
        <v>59</v>
      </c>
      <c r="AD2789" s="6" t="str">
        <f t="shared" si="703"/>
        <v>C2</v>
      </c>
      <c r="AE2789" s="8" t="str">
        <f t="shared" si="704"/>
        <v/>
      </c>
    </row>
    <row r="2790" spans="1:31" x14ac:dyDescent="0.25">
      <c r="A2790" s="9">
        <v>2860</v>
      </c>
      <c r="B2790" s="10" t="s">
        <v>688</v>
      </c>
      <c r="C2790" s="10" t="s">
        <v>6634</v>
      </c>
      <c r="D2790" s="10" t="s">
        <v>28</v>
      </c>
      <c r="E2790" s="10" t="s">
        <v>29</v>
      </c>
      <c r="F2790" s="10">
        <v>90</v>
      </c>
      <c r="G2790" s="10" t="s">
        <v>7086</v>
      </c>
      <c r="H2790" s="10" t="s">
        <v>2162</v>
      </c>
      <c r="I2790" s="10" t="s">
        <v>32</v>
      </c>
      <c r="J2790" s="11">
        <v>44308</v>
      </c>
      <c r="K2790" s="10">
        <v>31</v>
      </c>
      <c r="L2790" s="10" t="s">
        <v>44</v>
      </c>
      <c r="M2790" s="12"/>
      <c r="O2790">
        <f t="shared" si="705"/>
        <v>0</v>
      </c>
      <c r="Q2790" s="9" t="str">
        <f t="shared" si="690"/>
        <v>2860</v>
      </c>
      <c r="R2790" s="10" t="str">
        <f t="shared" si="691"/>
        <v>Daniel</v>
      </c>
      <c r="S2790" s="10" t="str">
        <f t="shared" si="692"/>
        <v>Sanders</v>
      </c>
      <c r="T2790" s="10" t="str">
        <f t="shared" si="693"/>
        <v>Mr</v>
      </c>
      <c r="U2790" s="10" t="str">
        <f t="shared" si="694"/>
        <v>M</v>
      </c>
      <c r="V2790" s="10" t="str">
        <f t="shared" si="695"/>
        <v>90</v>
      </c>
      <c r="W2790" s="10" t="str">
        <f t="shared" si="696"/>
        <v>Little Coram</v>
      </c>
      <c r="X2790" s="10" t="str">
        <f t="shared" si="697"/>
        <v>am</v>
      </c>
      <c r="Y2790" s="10" t="str">
        <f t="shared" si="698"/>
        <v>Little Coram</v>
      </c>
      <c r="Z2790" s="10" t="str">
        <f t="shared" si="699"/>
        <v>Stevenage</v>
      </c>
      <c r="AA2790" s="10" t="str">
        <f t="shared" si="700"/>
        <v>WC</v>
      </c>
      <c r="AB2790" s="11" t="str">
        <f t="shared" si="701"/>
        <v>44308</v>
      </c>
      <c r="AC2790" s="10" t="str">
        <f t="shared" si="702"/>
        <v>31</v>
      </c>
      <c r="AD2790" s="10" t="str">
        <f t="shared" si="703"/>
        <v>D</v>
      </c>
      <c r="AE2790" s="12" t="str">
        <f t="shared" si="704"/>
        <v/>
      </c>
    </row>
    <row r="2791" spans="1:31" x14ac:dyDescent="0.25">
      <c r="A2791" s="5">
        <v>2861</v>
      </c>
      <c r="B2791" s="6" t="s">
        <v>7087</v>
      </c>
      <c r="C2791" s="6" t="s">
        <v>516</v>
      </c>
      <c r="D2791" s="6" t="s">
        <v>28</v>
      </c>
      <c r="E2791" s="6" t="s">
        <v>29</v>
      </c>
      <c r="F2791" s="6">
        <v>60</v>
      </c>
      <c r="G2791" s="6" t="s">
        <v>7088</v>
      </c>
      <c r="H2791" s="6" t="s">
        <v>2707</v>
      </c>
      <c r="I2791" s="6" t="s">
        <v>1881</v>
      </c>
      <c r="J2791" s="7">
        <v>43962</v>
      </c>
      <c r="K2791" s="6">
        <v>33</v>
      </c>
      <c r="L2791" s="6" t="s">
        <v>68</v>
      </c>
      <c r="M2791" s="8"/>
      <c r="O2791">
        <f t="shared" si="705"/>
        <v>0</v>
      </c>
      <c r="Q2791" s="5" t="str">
        <f t="shared" si="690"/>
        <v>2861</v>
      </c>
      <c r="R2791" s="6" t="str">
        <f t="shared" si="691"/>
        <v>Kermit</v>
      </c>
      <c r="S2791" s="6" t="str">
        <f t="shared" si="692"/>
        <v>Kaufman</v>
      </c>
      <c r="T2791" s="6" t="str">
        <f t="shared" si="693"/>
        <v>Mr</v>
      </c>
      <c r="U2791" s="6" t="str">
        <f t="shared" si="694"/>
        <v>M</v>
      </c>
      <c r="V2791" s="6" t="str">
        <f t="shared" si="695"/>
        <v>60</v>
      </c>
      <c r="W2791" s="6" t="str">
        <f t="shared" si="696"/>
        <v>Little Dimocks</v>
      </c>
      <c r="X2791" s="6" t="str">
        <f t="shared" si="697"/>
        <v>ks</v>
      </c>
      <c r="Y2791" s="6" t="str">
        <f t="shared" si="698"/>
        <v>Little Dimocks</v>
      </c>
      <c r="Z2791" s="6" t="str">
        <f t="shared" si="699"/>
        <v>Bishopton</v>
      </c>
      <c r="AA2791" s="6" t="str">
        <f t="shared" si="700"/>
        <v>CT</v>
      </c>
      <c r="AB2791" s="7" t="str">
        <f t="shared" si="701"/>
        <v>43962</v>
      </c>
      <c r="AC2791" s="6" t="str">
        <f t="shared" si="702"/>
        <v>33</v>
      </c>
      <c r="AD2791" s="6" t="str">
        <f t="shared" si="703"/>
        <v>A2</v>
      </c>
      <c r="AE2791" s="8" t="str">
        <f t="shared" si="704"/>
        <v/>
      </c>
    </row>
    <row r="2792" spans="1:31" x14ac:dyDescent="0.25">
      <c r="A2792" s="9">
        <v>2862</v>
      </c>
      <c r="B2792" s="10" t="s">
        <v>7089</v>
      </c>
      <c r="C2792" s="10" t="s">
        <v>3384</v>
      </c>
      <c r="D2792" s="10" t="s">
        <v>49</v>
      </c>
      <c r="E2792" s="10" t="s">
        <v>16</v>
      </c>
      <c r="F2792" s="10">
        <v>90</v>
      </c>
      <c r="G2792" s="10" t="s">
        <v>7090</v>
      </c>
      <c r="H2792" s="10" t="s">
        <v>7091</v>
      </c>
      <c r="I2792" s="10" t="s">
        <v>2012</v>
      </c>
      <c r="J2792" s="11">
        <v>44425</v>
      </c>
      <c r="K2792" s="10">
        <v>98</v>
      </c>
      <c r="L2792" s="10" t="s">
        <v>62</v>
      </c>
      <c r="M2792" s="12"/>
      <c r="O2792">
        <f t="shared" si="705"/>
        <v>0</v>
      </c>
      <c r="Q2792" s="9" t="str">
        <f t="shared" si="690"/>
        <v>2862</v>
      </c>
      <c r="R2792" s="10" t="str">
        <f t="shared" si="691"/>
        <v>Kerri</v>
      </c>
      <c r="S2792" s="10" t="str">
        <f t="shared" si="692"/>
        <v>Mcgill</v>
      </c>
      <c r="T2792" s="10" t="str">
        <f t="shared" si="693"/>
        <v>Miss</v>
      </c>
      <c r="U2792" s="10" t="str">
        <f t="shared" si="694"/>
        <v>F</v>
      </c>
      <c r="V2792" s="10" t="str">
        <f t="shared" si="695"/>
        <v>90</v>
      </c>
      <c r="W2792" s="10" t="str">
        <f t="shared" si="696"/>
        <v>Little Drummond</v>
      </c>
      <c r="X2792" s="10" t="str">
        <f t="shared" si="697"/>
        <v>nd</v>
      </c>
      <c r="Y2792" s="10" t="str">
        <f t="shared" si="698"/>
        <v>Little Drummond</v>
      </c>
      <c r="Z2792" s="10" t="str">
        <f t="shared" si="699"/>
        <v>Brampton</v>
      </c>
      <c r="AA2792" s="10" t="str">
        <f t="shared" si="700"/>
        <v>NN</v>
      </c>
      <c r="AB2792" s="11" t="str">
        <f t="shared" si="701"/>
        <v>44425</v>
      </c>
      <c r="AC2792" s="10" t="str">
        <f t="shared" si="702"/>
        <v>98</v>
      </c>
      <c r="AD2792" s="10" t="str">
        <f t="shared" si="703"/>
        <v>C4</v>
      </c>
      <c r="AE2792" s="12" t="str">
        <f t="shared" si="704"/>
        <v/>
      </c>
    </row>
    <row r="2793" spans="1:31" x14ac:dyDescent="0.25">
      <c r="A2793" s="5">
        <v>2863</v>
      </c>
      <c r="B2793" s="6" t="s">
        <v>59</v>
      </c>
      <c r="C2793" s="6" t="s">
        <v>3397</v>
      </c>
      <c r="D2793" s="6" t="s">
        <v>28</v>
      </c>
      <c r="E2793" s="6" t="s">
        <v>29</v>
      </c>
      <c r="F2793" s="6">
        <v>90</v>
      </c>
      <c r="G2793" s="6" t="s">
        <v>7092</v>
      </c>
      <c r="H2793" s="6" t="s">
        <v>7093</v>
      </c>
      <c r="I2793" s="6" t="s">
        <v>291</v>
      </c>
      <c r="J2793" s="7">
        <v>43919</v>
      </c>
      <c r="K2793" s="6">
        <v>38</v>
      </c>
      <c r="L2793" s="6" t="s">
        <v>39</v>
      </c>
      <c r="M2793" s="8"/>
      <c r="O2793">
        <f t="shared" si="705"/>
        <v>0</v>
      </c>
      <c r="Q2793" s="5" t="str">
        <f t="shared" si="690"/>
        <v>2863</v>
      </c>
      <c r="R2793" s="6" t="str">
        <f t="shared" si="691"/>
        <v>Vincent</v>
      </c>
      <c r="S2793" s="6" t="str">
        <f t="shared" si="692"/>
        <v>Saenz</v>
      </c>
      <c r="T2793" s="6" t="str">
        <f t="shared" si="693"/>
        <v>Mr</v>
      </c>
      <c r="U2793" s="6" t="str">
        <f t="shared" si="694"/>
        <v>M</v>
      </c>
      <c r="V2793" s="6" t="str">
        <f t="shared" si="695"/>
        <v>90</v>
      </c>
      <c r="W2793" s="6" t="str">
        <f t="shared" si="696"/>
        <v>Little Ealing</v>
      </c>
      <c r="X2793" s="6" t="str">
        <f t="shared" si="697"/>
        <v>ng</v>
      </c>
      <c r="Y2793" s="6" t="str">
        <f t="shared" si="698"/>
        <v>Little Ealing</v>
      </c>
      <c r="Z2793" s="6" t="str">
        <f t="shared" si="699"/>
        <v>Ledbury</v>
      </c>
      <c r="AA2793" s="6" t="str">
        <f t="shared" si="700"/>
        <v>HS</v>
      </c>
      <c r="AB2793" s="7" t="str">
        <f t="shared" si="701"/>
        <v>43919</v>
      </c>
      <c r="AC2793" s="6" t="str">
        <f t="shared" si="702"/>
        <v>38</v>
      </c>
      <c r="AD2793" s="6" t="str">
        <f t="shared" si="703"/>
        <v>C1</v>
      </c>
      <c r="AE2793" s="8" t="str">
        <f t="shared" si="704"/>
        <v/>
      </c>
    </row>
    <row r="2794" spans="1:31" x14ac:dyDescent="0.25">
      <c r="A2794" s="9">
        <v>2864</v>
      </c>
      <c r="B2794" s="10" t="s">
        <v>7094</v>
      </c>
      <c r="C2794" s="10" t="s">
        <v>2899</v>
      </c>
      <c r="D2794" s="10" t="s">
        <v>28</v>
      </c>
      <c r="E2794" s="10" t="s">
        <v>29</v>
      </c>
      <c r="F2794" s="10">
        <v>60</v>
      </c>
      <c r="G2794" s="10" t="s">
        <v>7095</v>
      </c>
      <c r="H2794" s="10" t="s">
        <v>4342</v>
      </c>
      <c r="I2794" s="10" t="s">
        <v>144</v>
      </c>
      <c r="J2794" s="11">
        <v>44299</v>
      </c>
      <c r="K2794" s="10">
        <v>30</v>
      </c>
      <c r="L2794" s="10" t="s">
        <v>52</v>
      </c>
      <c r="M2794" s="12"/>
      <c r="O2794">
        <f t="shared" si="705"/>
        <v>0</v>
      </c>
      <c r="Q2794" s="9" t="str">
        <f t="shared" si="690"/>
        <v>2864</v>
      </c>
      <c r="R2794" s="10" t="str">
        <f t="shared" si="691"/>
        <v>Will</v>
      </c>
      <c r="S2794" s="10" t="str">
        <f t="shared" si="692"/>
        <v>Jorgensen</v>
      </c>
      <c r="T2794" s="10" t="str">
        <f t="shared" si="693"/>
        <v>Mr</v>
      </c>
      <c r="U2794" s="10" t="str">
        <f t="shared" si="694"/>
        <v>M</v>
      </c>
      <c r="V2794" s="10" t="str">
        <f t="shared" si="695"/>
        <v>60</v>
      </c>
      <c r="W2794" s="10" t="str">
        <f t="shared" si="696"/>
        <v>Little Grosvenor</v>
      </c>
      <c r="X2794" s="10" t="str">
        <f t="shared" si="697"/>
        <v>or</v>
      </c>
      <c r="Y2794" s="10" t="str">
        <f t="shared" si="698"/>
        <v>Little Grosvenor</v>
      </c>
      <c r="Z2794" s="10" t="str">
        <f t="shared" si="699"/>
        <v>Guildford</v>
      </c>
      <c r="AA2794" s="10" t="str">
        <f t="shared" si="700"/>
        <v>UB</v>
      </c>
      <c r="AB2794" s="11" t="str">
        <f t="shared" si="701"/>
        <v>44299</v>
      </c>
      <c r="AC2794" s="10" t="str">
        <f t="shared" si="702"/>
        <v>30</v>
      </c>
      <c r="AD2794" s="10" t="str">
        <f t="shared" si="703"/>
        <v>A1</v>
      </c>
      <c r="AE2794" s="12" t="str">
        <f t="shared" si="704"/>
        <v/>
      </c>
    </row>
    <row r="2795" spans="1:31" x14ac:dyDescent="0.25">
      <c r="A2795" s="5">
        <v>2865</v>
      </c>
      <c r="B2795" s="6" t="s">
        <v>488</v>
      </c>
      <c r="C2795" s="6" t="s">
        <v>7096</v>
      </c>
      <c r="D2795" s="6" t="s">
        <v>28</v>
      </c>
      <c r="E2795" s="6" t="s">
        <v>29</v>
      </c>
      <c r="F2795" s="6">
        <v>90</v>
      </c>
      <c r="G2795" s="6" t="s">
        <v>7095</v>
      </c>
      <c r="H2795" s="6" t="s">
        <v>1666</v>
      </c>
      <c r="I2795" s="6" t="s">
        <v>25</v>
      </c>
      <c r="J2795" s="7">
        <v>43867</v>
      </c>
      <c r="K2795" s="6">
        <v>29</v>
      </c>
      <c r="L2795" s="6" t="s">
        <v>52</v>
      </c>
      <c r="M2795" s="8"/>
      <c r="O2795">
        <f t="shared" si="705"/>
        <v>0</v>
      </c>
      <c r="Q2795" s="5" t="str">
        <f t="shared" si="690"/>
        <v>2865</v>
      </c>
      <c r="R2795" s="6" t="str">
        <f t="shared" si="691"/>
        <v>James</v>
      </c>
      <c r="S2795" s="6" t="str">
        <f t="shared" si="692"/>
        <v>Sosa</v>
      </c>
      <c r="T2795" s="6" t="str">
        <f t="shared" si="693"/>
        <v>Mr</v>
      </c>
      <c r="U2795" s="6" t="str">
        <f t="shared" si="694"/>
        <v>M</v>
      </c>
      <c r="V2795" s="6" t="str">
        <f t="shared" si="695"/>
        <v>90</v>
      </c>
      <c r="W2795" s="6" t="str">
        <f t="shared" si="696"/>
        <v>Little Grosvenor</v>
      </c>
      <c r="X2795" s="6" t="str">
        <f t="shared" si="697"/>
        <v>or</v>
      </c>
      <c r="Y2795" s="6" t="str">
        <f t="shared" si="698"/>
        <v>Little Grosvenor</v>
      </c>
      <c r="Z2795" s="6" t="str">
        <f t="shared" si="699"/>
        <v>Huntly</v>
      </c>
      <c r="AA2795" s="6" t="str">
        <f t="shared" si="700"/>
        <v>HG</v>
      </c>
      <c r="AB2795" s="7" t="str">
        <f t="shared" si="701"/>
        <v>43867</v>
      </c>
      <c r="AC2795" s="6" t="str">
        <f t="shared" si="702"/>
        <v>29</v>
      </c>
      <c r="AD2795" s="6" t="str">
        <f t="shared" si="703"/>
        <v>A1</v>
      </c>
      <c r="AE2795" s="8" t="str">
        <f t="shared" si="704"/>
        <v/>
      </c>
    </row>
    <row r="2796" spans="1:31" x14ac:dyDescent="0.25">
      <c r="A2796" s="9">
        <v>2866</v>
      </c>
      <c r="B2796" s="10" t="s">
        <v>7097</v>
      </c>
      <c r="C2796" s="10" t="s">
        <v>2457</v>
      </c>
      <c r="D2796" s="10" t="s">
        <v>49</v>
      </c>
      <c r="E2796" s="10" t="s">
        <v>16</v>
      </c>
      <c r="F2796" s="10">
        <v>30</v>
      </c>
      <c r="G2796" s="10" t="s">
        <v>7098</v>
      </c>
      <c r="H2796" s="10" t="s">
        <v>706</v>
      </c>
      <c r="I2796" s="10" t="s">
        <v>185</v>
      </c>
      <c r="J2796" s="11">
        <v>44011</v>
      </c>
      <c r="K2796" s="10">
        <v>16</v>
      </c>
      <c r="L2796" s="10" t="s">
        <v>44</v>
      </c>
      <c r="M2796" s="12"/>
      <c r="O2796">
        <f t="shared" si="705"/>
        <v>0</v>
      </c>
      <c r="Q2796" s="9" t="str">
        <f t="shared" si="690"/>
        <v>2866</v>
      </c>
      <c r="R2796" s="10" t="str">
        <f t="shared" si="691"/>
        <v>Nancie</v>
      </c>
      <c r="S2796" s="10" t="str">
        <f t="shared" si="692"/>
        <v>Knapp</v>
      </c>
      <c r="T2796" s="10" t="str">
        <f t="shared" si="693"/>
        <v>Miss</v>
      </c>
      <c r="U2796" s="10" t="str">
        <f t="shared" si="694"/>
        <v>F</v>
      </c>
      <c r="V2796" s="10" t="str">
        <f t="shared" si="695"/>
        <v>30</v>
      </c>
      <c r="W2796" s="10" t="str">
        <f t="shared" si="696"/>
        <v>Little Lant</v>
      </c>
      <c r="X2796" s="10" t="str">
        <f t="shared" si="697"/>
        <v>nt</v>
      </c>
      <c r="Y2796" s="10" t="str">
        <f t="shared" si="698"/>
        <v>Little Lant</v>
      </c>
      <c r="Z2796" s="10" t="str">
        <f t="shared" si="699"/>
        <v>Gloucestershire</v>
      </c>
      <c r="AA2796" s="10" t="str">
        <f t="shared" si="700"/>
        <v>HX</v>
      </c>
      <c r="AB2796" s="11" t="str">
        <f t="shared" si="701"/>
        <v>44011</v>
      </c>
      <c r="AC2796" s="10" t="str">
        <f t="shared" si="702"/>
        <v>16</v>
      </c>
      <c r="AD2796" s="10" t="str">
        <f t="shared" si="703"/>
        <v>D</v>
      </c>
      <c r="AE2796" s="12" t="str">
        <f t="shared" si="704"/>
        <v/>
      </c>
    </row>
    <row r="2797" spans="1:31" x14ac:dyDescent="0.25">
      <c r="A2797" s="5">
        <v>2867</v>
      </c>
      <c r="B2797" s="6" t="s">
        <v>1820</v>
      </c>
      <c r="C2797" s="6" t="s">
        <v>2659</v>
      </c>
      <c r="D2797" s="6" t="s">
        <v>28</v>
      </c>
      <c r="E2797" s="6" t="s">
        <v>29</v>
      </c>
      <c r="F2797" s="6">
        <v>60</v>
      </c>
      <c r="G2797" s="6" t="s">
        <v>7099</v>
      </c>
      <c r="H2797" s="6" t="s">
        <v>4077</v>
      </c>
      <c r="I2797" s="6" t="s">
        <v>32</v>
      </c>
      <c r="J2797" s="7">
        <v>44183</v>
      </c>
      <c r="K2797" s="6">
        <v>2</v>
      </c>
      <c r="L2797" s="6" t="s">
        <v>68</v>
      </c>
      <c r="M2797" s="8"/>
      <c r="O2797">
        <f t="shared" si="705"/>
        <v>0</v>
      </c>
      <c r="Q2797" s="5" t="str">
        <f t="shared" si="690"/>
        <v>2867</v>
      </c>
      <c r="R2797" s="6" t="str">
        <f t="shared" si="691"/>
        <v>Jed</v>
      </c>
      <c r="S2797" s="6" t="str">
        <f t="shared" si="692"/>
        <v>Sharp</v>
      </c>
      <c r="T2797" s="6" t="str">
        <f t="shared" si="693"/>
        <v>Mr</v>
      </c>
      <c r="U2797" s="6" t="str">
        <f t="shared" si="694"/>
        <v>M</v>
      </c>
      <c r="V2797" s="6" t="str">
        <f t="shared" si="695"/>
        <v>60</v>
      </c>
      <c r="W2797" s="6" t="str">
        <f t="shared" si="696"/>
        <v>Little Marlborough</v>
      </c>
      <c r="X2797" s="6" t="str">
        <f t="shared" si="697"/>
        <v>gh</v>
      </c>
      <c r="Y2797" s="6" t="str">
        <f t="shared" si="698"/>
        <v>Little Marlborough</v>
      </c>
      <c r="Z2797" s="6" t="str">
        <f t="shared" si="699"/>
        <v>Uckfield</v>
      </c>
      <c r="AA2797" s="6" t="str">
        <f t="shared" si="700"/>
        <v>WC</v>
      </c>
      <c r="AB2797" s="7" t="str">
        <f t="shared" si="701"/>
        <v>44183</v>
      </c>
      <c r="AC2797" s="6" t="str">
        <f t="shared" si="702"/>
        <v>2</v>
      </c>
      <c r="AD2797" s="6" t="str">
        <f t="shared" si="703"/>
        <v>A2</v>
      </c>
      <c r="AE2797" s="8" t="str">
        <f t="shared" si="704"/>
        <v/>
      </c>
    </row>
    <row r="2798" spans="1:31" x14ac:dyDescent="0.25">
      <c r="A2798" s="9">
        <v>2868</v>
      </c>
      <c r="B2798" s="10" t="s">
        <v>7100</v>
      </c>
      <c r="C2798" s="10" t="s">
        <v>4532</v>
      </c>
      <c r="D2798" s="10" t="s">
        <v>15</v>
      </c>
      <c r="E2798" s="10" t="s">
        <v>16</v>
      </c>
      <c r="F2798" s="10">
        <v>60</v>
      </c>
      <c r="G2798" s="10" t="s">
        <v>7101</v>
      </c>
      <c r="H2798" s="10" t="s">
        <v>3278</v>
      </c>
      <c r="I2798" s="10" t="s">
        <v>32</v>
      </c>
      <c r="J2798" s="11">
        <v>43965</v>
      </c>
      <c r="K2798" s="10">
        <v>45</v>
      </c>
      <c r="L2798" s="10" t="s">
        <v>52</v>
      </c>
      <c r="M2798" s="12"/>
      <c r="O2798">
        <f t="shared" si="705"/>
        <v>0</v>
      </c>
      <c r="Q2798" s="9" t="str">
        <f t="shared" si="690"/>
        <v>2868</v>
      </c>
      <c r="R2798" s="10" t="str">
        <f t="shared" si="691"/>
        <v>Robbyn</v>
      </c>
      <c r="S2798" s="10" t="str">
        <f t="shared" si="692"/>
        <v>Mcdowell</v>
      </c>
      <c r="T2798" s="10" t="str">
        <f t="shared" si="693"/>
        <v>Mrs</v>
      </c>
      <c r="U2798" s="10" t="str">
        <f t="shared" si="694"/>
        <v>F</v>
      </c>
      <c r="V2798" s="10" t="str">
        <f t="shared" si="695"/>
        <v>60</v>
      </c>
      <c r="W2798" s="10" t="str">
        <f t="shared" si="696"/>
        <v>Little Middlesex</v>
      </c>
      <c r="X2798" s="10" t="str">
        <f t="shared" si="697"/>
        <v>ex</v>
      </c>
      <c r="Y2798" s="10" t="str">
        <f t="shared" si="698"/>
        <v>Little Middlesex</v>
      </c>
      <c r="Z2798" s="10" t="str">
        <f t="shared" si="699"/>
        <v>Salcombe</v>
      </c>
      <c r="AA2798" s="10" t="str">
        <f t="shared" si="700"/>
        <v>WC</v>
      </c>
      <c r="AB2798" s="11" t="str">
        <f t="shared" si="701"/>
        <v>43965</v>
      </c>
      <c r="AC2798" s="10" t="str">
        <f t="shared" si="702"/>
        <v>45</v>
      </c>
      <c r="AD2798" s="10" t="str">
        <f t="shared" si="703"/>
        <v>A1</v>
      </c>
      <c r="AE2798" s="12" t="str">
        <f t="shared" si="704"/>
        <v/>
      </c>
    </row>
    <row r="2799" spans="1:31" x14ac:dyDescent="0.25">
      <c r="A2799" s="5">
        <v>2869</v>
      </c>
      <c r="B2799" s="6" t="s">
        <v>7102</v>
      </c>
      <c r="C2799" s="6" t="s">
        <v>114</v>
      </c>
      <c r="D2799" s="6" t="s">
        <v>15</v>
      </c>
      <c r="E2799" s="6" t="s">
        <v>16</v>
      </c>
      <c r="F2799" s="6">
        <v>30</v>
      </c>
      <c r="G2799" s="6" t="s">
        <v>7103</v>
      </c>
      <c r="H2799" s="6" t="s">
        <v>3281</v>
      </c>
      <c r="I2799" s="6" t="s">
        <v>122</v>
      </c>
      <c r="J2799" s="7">
        <v>44078</v>
      </c>
      <c r="K2799" s="6">
        <v>14</v>
      </c>
      <c r="L2799" s="6" t="s">
        <v>44</v>
      </c>
      <c r="M2799" s="8"/>
      <c r="O2799">
        <f t="shared" si="705"/>
        <v>0</v>
      </c>
      <c r="Q2799" s="5" t="str">
        <f t="shared" si="690"/>
        <v>2869</v>
      </c>
      <c r="R2799" s="6" t="str">
        <f t="shared" si="691"/>
        <v>Louetta</v>
      </c>
      <c r="S2799" s="6" t="str">
        <f t="shared" si="692"/>
        <v>Kirby</v>
      </c>
      <c r="T2799" s="6" t="str">
        <f t="shared" si="693"/>
        <v>Mrs</v>
      </c>
      <c r="U2799" s="6" t="str">
        <f t="shared" si="694"/>
        <v>F</v>
      </c>
      <c r="V2799" s="6" t="str">
        <f t="shared" si="695"/>
        <v>30</v>
      </c>
      <c r="W2799" s="6" t="str">
        <f t="shared" si="696"/>
        <v>Little Monro</v>
      </c>
      <c r="X2799" s="6" t="str">
        <f t="shared" si="697"/>
        <v>ro</v>
      </c>
      <c r="Y2799" s="6" t="str">
        <f t="shared" si="698"/>
        <v>Little Monro</v>
      </c>
      <c r="Z2799" s="6" t="str">
        <f t="shared" si="699"/>
        <v>Llanfechain</v>
      </c>
      <c r="AA2799" s="6" t="str">
        <f t="shared" si="700"/>
        <v>WN</v>
      </c>
      <c r="AB2799" s="7" t="str">
        <f t="shared" si="701"/>
        <v>44078</v>
      </c>
      <c r="AC2799" s="6" t="str">
        <f t="shared" si="702"/>
        <v>14</v>
      </c>
      <c r="AD2799" s="6" t="str">
        <f t="shared" si="703"/>
        <v>D</v>
      </c>
      <c r="AE2799" s="8" t="str">
        <f t="shared" si="704"/>
        <v/>
      </c>
    </row>
    <row r="2800" spans="1:31" x14ac:dyDescent="0.25">
      <c r="A2800" s="9">
        <v>2870</v>
      </c>
      <c r="B2800" s="10" t="s">
        <v>7104</v>
      </c>
      <c r="C2800" s="10" t="s">
        <v>4956</v>
      </c>
      <c r="D2800" s="10" t="s">
        <v>15</v>
      </c>
      <c r="E2800" s="10" t="s">
        <v>16</v>
      </c>
      <c r="F2800" s="10">
        <v>90</v>
      </c>
      <c r="G2800" s="10" t="s">
        <v>7105</v>
      </c>
      <c r="H2800" s="10" t="s">
        <v>4595</v>
      </c>
      <c r="I2800" s="10" t="s">
        <v>38</v>
      </c>
      <c r="J2800" s="11">
        <v>43613</v>
      </c>
      <c r="K2800" s="10">
        <v>62</v>
      </c>
      <c r="L2800" s="10" t="s">
        <v>62</v>
      </c>
      <c r="M2800" s="12"/>
      <c r="O2800">
        <f t="shared" si="705"/>
        <v>0</v>
      </c>
      <c r="Q2800" s="9" t="str">
        <f t="shared" si="690"/>
        <v>2870</v>
      </c>
      <c r="R2800" s="10" t="str">
        <f t="shared" si="691"/>
        <v>Wanetta</v>
      </c>
      <c r="S2800" s="10" t="str">
        <f t="shared" si="692"/>
        <v>Hines</v>
      </c>
      <c r="T2800" s="10" t="str">
        <f t="shared" si="693"/>
        <v>Mrs</v>
      </c>
      <c r="U2800" s="10" t="str">
        <f t="shared" si="694"/>
        <v>F</v>
      </c>
      <c r="V2800" s="10" t="str">
        <f t="shared" si="695"/>
        <v>90</v>
      </c>
      <c r="W2800" s="10" t="str">
        <f t="shared" si="696"/>
        <v>Little Moorfields</v>
      </c>
      <c r="X2800" s="10" t="str">
        <f t="shared" si="697"/>
        <v>ds</v>
      </c>
      <c r="Y2800" s="10" t="str">
        <f t="shared" si="698"/>
        <v>Little Moorfields</v>
      </c>
      <c r="Z2800" s="10" t="str">
        <f t="shared" si="699"/>
        <v>Dorchester</v>
      </c>
      <c r="AA2800" s="10" t="str">
        <f t="shared" si="700"/>
        <v>RM</v>
      </c>
      <c r="AB2800" s="11" t="str">
        <f t="shared" si="701"/>
        <v>43613</v>
      </c>
      <c r="AC2800" s="10" t="str">
        <f t="shared" si="702"/>
        <v>62</v>
      </c>
      <c r="AD2800" s="10" t="str">
        <f t="shared" si="703"/>
        <v>C4</v>
      </c>
      <c r="AE2800" s="12" t="str">
        <f t="shared" si="704"/>
        <v/>
      </c>
    </row>
    <row r="2801" spans="1:31" x14ac:dyDescent="0.25">
      <c r="A2801" s="5">
        <v>2871</v>
      </c>
      <c r="B2801" s="6" t="s">
        <v>2711</v>
      </c>
      <c r="C2801" s="6" t="s">
        <v>1235</v>
      </c>
      <c r="D2801" s="6" t="s">
        <v>28</v>
      </c>
      <c r="E2801" s="6" t="s">
        <v>29</v>
      </c>
      <c r="F2801" s="6">
        <v>60</v>
      </c>
      <c r="G2801" s="6" t="s">
        <v>7106</v>
      </c>
      <c r="H2801" s="6" t="s">
        <v>491</v>
      </c>
      <c r="I2801" s="6" t="s">
        <v>171</v>
      </c>
      <c r="J2801" s="7">
        <v>44365</v>
      </c>
      <c r="K2801" s="6">
        <v>81</v>
      </c>
      <c r="L2801" s="6" t="s">
        <v>52</v>
      </c>
      <c r="M2801" s="8"/>
      <c r="O2801">
        <f t="shared" si="705"/>
        <v>0</v>
      </c>
      <c r="Q2801" s="5" t="str">
        <f t="shared" si="690"/>
        <v>2871</v>
      </c>
      <c r="R2801" s="6" t="str">
        <f t="shared" si="691"/>
        <v>Ramiro</v>
      </c>
      <c r="S2801" s="6" t="str">
        <f t="shared" si="692"/>
        <v>Abraham</v>
      </c>
      <c r="T2801" s="6" t="str">
        <f t="shared" si="693"/>
        <v>Mr</v>
      </c>
      <c r="U2801" s="6" t="str">
        <f t="shared" si="694"/>
        <v>M</v>
      </c>
      <c r="V2801" s="6" t="str">
        <f t="shared" si="695"/>
        <v>60</v>
      </c>
      <c r="W2801" s="6" t="str">
        <f t="shared" si="696"/>
        <v>Little Newport</v>
      </c>
      <c r="X2801" s="6" t="str">
        <f t="shared" si="697"/>
        <v>rt</v>
      </c>
      <c r="Y2801" s="6" t="str">
        <f t="shared" si="698"/>
        <v>Little Newport</v>
      </c>
      <c r="Z2801" s="6" t="str">
        <f t="shared" si="699"/>
        <v>Coleraine</v>
      </c>
      <c r="AA2801" s="6" t="str">
        <f t="shared" si="700"/>
        <v>PR</v>
      </c>
      <c r="AB2801" s="7" t="str">
        <f t="shared" si="701"/>
        <v>44365</v>
      </c>
      <c r="AC2801" s="6" t="str">
        <f t="shared" si="702"/>
        <v>81</v>
      </c>
      <c r="AD2801" s="6" t="str">
        <f t="shared" si="703"/>
        <v>A1</v>
      </c>
      <c r="AE2801" s="8" t="str">
        <f t="shared" si="704"/>
        <v/>
      </c>
    </row>
    <row r="2802" spans="1:31" x14ac:dyDescent="0.25">
      <c r="A2802" s="9">
        <v>2872</v>
      </c>
      <c r="B2802" s="10" t="s">
        <v>7107</v>
      </c>
      <c r="C2802" s="10" t="s">
        <v>4584</v>
      </c>
      <c r="D2802" s="10" t="s">
        <v>49</v>
      </c>
      <c r="E2802" s="10" t="s">
        <v>16</v>
      </c>
      <c r="F2802" s="10">
        <v>30</v>
      </c>
      <c r="G2802" s="10" t="s">
        <v>7108</v>
      </c>
      <c r="H2802" s="10" t="s">
        <v>357</v>
      </c>
      <c r="I2802" s="10" t="s">
        <v>25</v>
      </c>
      <c r="J2802" s="11">
        <v>44548</v>
      </c>
      <c r="K2802" s="10">
        <v>100</v>
      </c>
      <c r="L2802" s="10" t="s">
        <v>78</v>
      </c>
      <c r="M2802" s="12"/>
      <c r="O2802">
        <f t="shared" si="705"/>
        <v>0</v>
      </c>
      <c r="Q2802" s="9" t="str">
        <f t="shared" si="690"/>
        <v>2872</v>
      </c>
      <c r="R2802" s="10" t="str">
        <f t="shared" si="691"/>
        <v>Chandra</v>
      </c>
      <c r="S2802" s="10" t="str">
        <f t="shared" si="692"/>
        <v>Smart</v>
      </c>
      <c r="T2802" s="10" t="str">
        <f t="shared" si="693"/>
        <v>Miss</v>
      </c>
      <c r="U2802" s="10" t="str">
        <f t="shared" si="694"/>
        <v>F</v>
      </c>
      <c r="V2802" s="10" t="str">
        <f t="shared" si="695"/>
        <v>30</v>
      </c>
      <c r="W2802" s="10" t="str">
        <f t="shared" si="696"/>
        <v>Little Norris</v>
      </c>
      <c r="X2802" s="10" t="str">
        <f t="shared" si="697"/>
        <v>is</v>
      </c>
      <c r="Y2802" s="10" t="str">
        <f t="shared" si="698"/>
        <v>Little Norris</v>
      </c>
      <c r="Z2802" s="10" t="str">
        <f t="shared" si="699"/>
        <v>Highbridge</v>
      </c>
      <c r="AA2802" s="10" t="str">
        <f t="shared" si="700"/>
        <v>HG</v>
      </c>
      <c r="AB2802" s="11" t="str">
        <f t="shared" si="701"/>
        <v>44548</v>
      </c>
      <c r="AC2802" s="10" t="str">
        <f t="shared" si="702"/>
        <v>100</v>
      </c>
      <c r="AD2802" s="10" t="str">
        <f t="shared" si="703"/>
        <v>C2</v>
      </c>
      <c r="AE2802" s="12" t="str">
        <f t="shared" si="704"/>
        <v/>
      </c>
    </row>
    <row r="2803" spans="1:31" x14ac:dyDescent="0.25">
      <c r="A2803" s="5">
        <v>2873</v>
      </c>
      <c r="B2803" s="6" t="s">
        <v>7109</v>
      </c>
      <c r="C2803" s="6" t="s">
        <v>3356</v>
      </c>
      <c r="D2803" s="6" t="s">
        <v>115</v>
      </c>
      <c r="E2803" s="6" t="s">
        <v>16</v>
      </c>
      <c r="F2803" s="6">
        <v>90</v>
      </c>
      <c r="G2803" s="6" t="s">
        <v>7110</v>
      </c>
      <c r="H2803" s="6" t="s">
        <v>2087</v>
      </c>
      <c r="I2803" s="6" t="s">
        <v>176</v>
      </c>
      <c r="J2803" s="7">
        <v>43655</v>
      </c>
      <c r="K2803" s="6">
        <v>38</v>
      </c>
      <c r="L2803" s="6" t="s">
        <v>39</v>
      </c>
      <c r="M2803" s="8"/>
      <c r="O2803">
        <f t="shared" si="705"/>
        <v>0</v>
      </c>
      <c r="Q2803" s="5" t="str">
        <f t="shared" si="690"/>
        <v>2873</v>
      </c>
      <c r="R2803" s="6" t="str">
        <f t="shared" si="691"/>
        <v>Ela</v>
      </c>
      <c r="S2803" s="6" t="str">
        <f t="shared" si="692"/>
        <v>Vance</v>
      </c>
      <c r="T2803" s="6" t="str">
        <f t="shared" si="693"/>
        <v>Prof</v>
      </c>
      <c r="U2803" s="6" t="str">
        <f t="shared" si="694"/>
        <v>F</v>
      </c>
      <c r="V2803" s="6" t="str">
        <f t="shared" si="695"/>
        <v>90</v>
      </c>
      <c r="W2803" s="6" t="str">
        <f t="shared" si="696"/>
        <v>Little Park</v>
      </c>
      <c r="X2803" s="6" t="str">
        <f t="shared" si="697"/>
        <v>rk</v>
      </c>
      <c r="Y2803" s="6" t="str">
        <f t="shared" si="698"/>
        <v>Little Park</v>
      </c>
      <c r="Z2803" s="6" t="str">
        <f t="shared" si="699"/>
        <v>Corbridge</v>
      </c>
      <c r="AA2803" s="6" t="str">
        <f t="shared" si="700"/>
        <v>CW</v>
      </c>
      <c r="AB2803" s="7" t="str">
        <f t="shared" si="701"/>
        <v>43655</v>
      </c>
      <c r="AC2803" s="6" t="str">
        <f t="shared" si="702"/>
        <v>38</v>
      </c>
      <c r="AD2803" s="6" t="str">
        <f t="shared" si="703"/>
        <v>C1</v>
      </c>
      <c r="AE2803" s="8" t="str">
        <f t="shared" si="704"/>
        <v/>
      </c>
    </row>
    <row r="2804" spans="1:31" x14ac:dyDescent="0.25">
      <c r="A2804" s="9">
        <v>2874</v>
      </c>
      <c r="B2804" s="10" t="s">
        <v>4921</v>
      </c>
      <c r="C2804" s="10" t="s">
        <v>7111</v>
      </c>
      <c r="D2804" s="10" t="s">
        <v>28</v>
      </c>
      <c r="E2804" s="10" t="s">
        <v>29</v>
      </c>
      <c r="F2804" s="10">
        <v>60</v>
      </c>
      <c r="G2804" s="10" t="s">
        <v>7112</v>
      </c>
      <c r="H2804" s="10" t="s">
        <v>7113</v>
      </c>
      <c r="I2804" s="10" t="s">
        <v>291</v>
      </c>
      <c r="J2804" s="11">
        <v>44234</v>
      </c>
      <c r="K2804" s="10">
        <v>60</v>
      </c>
      <c r="L2804" s="10" t="s">
        <v>44</v>
      </c>
      <c r="M2804" s="12"/>
      <c r="O2804">
        <f t="shared" si="705"/>
        <v>0</v>
      </c>
      <c r="Q2804" s="9" t="str">
        <f t="shared" si="690"/>
        <v>2874</v>
      </c>
      <c r="R2804" s="10" t="str">
        <f t="shared" si="691"/>
        <v>Raymon</v>
      </c>
      <c r="S2804" s="10" t="str">
        <f t="shared" si="692"/>
        <v>Hinkle</v>
      </c>
      <c r="T2804" s="10" t="str">
        <f t="shared" si="693"/>
        <v>Mr</v>
      </c>
      <c r="U2804" s="10" t="str">
        <f t="shared" si="694"/>
        <v>M</v>
      </c>
      <c r="V2804" s="10" t="str">
        <f t="shared" si="695"/>
        <v>60</v>
      </c>
      <c r="W2804" s="10" t="str">
        <f t="shared" si="696"/>
        <v>Little Portland</v>
      </c>
      <c r="X2804" s="10" t="str">
        <f t="shared" si="697"/>
        <v>nd</v>
      </c>
      <c r="Y2804" s="10" t="str">
        <f t="shared" si="698"/>
        <v>Little Portland</v>
      </c>
      <c r="Z2804" s="10" t="str">
        <f t="shared" si="699"/>
        <v>Isle Of Islay</v>
      </c>
      <c r="AA2804" s="10" t="str">
        <f t="shared" si="700"/>
        <v>HS</v>
      </c>
      <c r="AB2804" s="11" t="str">
        <f t="shared" si="701"/>
        <v>44234</v>
      </c>
      <c r="AC2804" s="10" t="str">
        <f t="shared" si="702"/>
        <v>60</v>
      </c>
      <c r="AD2804" s="10" t="str">
        <f t="shared" si="703"/>
        <v>D</v>
      </c>
      <c r="AE2804" s="12" t="str">
        <f t="shared" si="704"/>
        <v/>
      </c>
    </row>
    <row r="2805" spans="1:31" x14ac:dyDescent="0.25">
      <c r="A2805" s="5">
        <v>2875</v>
      </c>
      <c r="B2805" s="6" t="s">
        <v>7114</v>
      </c>
      <c r="C2805" s="6" t="s">
        <v>293</v>
      </c>
      <c r="D2805" s="6" t="s">
        <v>15</v>
      </c>
      <c r="E2805" s="6" t="s">
        <v>16</v>
      </c>
      <c r="F2805" s="6">
        <v>60</v>
      </c>
      <c r="G2805" s="6" t="s">
        <v>7115</v>
      </c>
      <c r="H2805" s="6" t="s">
        <v>2898</v>
      </c>
      <c r="I2805" s="6" t="s">
        <v>25</v>
      </c>
      <c r="J2805" s="7">
        <v>44174</v>
      </c>
      <c r="K2805" s="6">
        <v>72</v>
      </c>
      <c r="L2805" s="6" t="s">
        <v>39</v>
      </c>
      <c r="M2805" s="8"/>
      <c r="O2805">
        <f t="shared" si="705"/>
        <v>0</v>
      </c>
      <c r="Q2805" s="5" t="str">
        <f t="shared" si="690"/>
        <v>2875</v>
      </c>
      <c r="R2805" s="6" t="str">
        <f t="shared" si="691"/>
        <v>Felicia</v>
      </c>
      <c r="S2805" s="6" t="str">
        <f t="shared" si="692"/>
        <v>Poe</v>
      </c>
      <c r="T2805" s="6" t="str">
        <f t="shared" si="693"/>
        <v>Mrs</v>
      </c>
      <c r="U2805" s="6" t="str">
        <f t="shared" si="694"/>
        <v>F</v>
      </c>
      <c r="V2805" s="6" t="str">
        <f t="shared" si="695"/>
        <v>60</v>
      </c>
      <c r="W2805" s="6" t="str">
        <f t="shared" si="696"/>
        <v>Little Randolph</v>
      </c>
      <c r="X2805" s="6" t="str">
        <f t="shared" si="697"/>
        <v>ph</v>
      </c>
      <c r="Y2805" s="6" t="str">
        <f t="shared" si="698"/>
        <v>Little Randolph</v>
      </c>
      <c r="Z2805" s="6" t="str">
        <f t="shared" si="699"/>
        <v>Holyhead</v>
      </c>
      <c r="AA2805" s="6" t="str">
        <f t="shared" si="700"/>
        <v>HG</v>
      </c>
      <c r="AB2805" s="7" t="str">
        <f t="shared" si="701"/>
        <v>44174</v>
      </c>
      <c r="AC2805" s="6" t="str">
        <f t="shared" si="702"/>
        <v>72</v>
      </c>
      <c r="AD2805" s="6" t="str">
        <f t="shared" si="703"/>
        <v>C1</v>
      </c>
      <c r="AE2805" s="8" t="str">
        <f t="shared" si="704"/>
        <v/>
      </c>
    </row>
    <row r="2806" spans="1:31" x14ac:dyDescent="0.25">
      <c r="A2806" s="9">
        <v>2876</v>
      </c>
      <c r="B2806" s="10" t="s">
        <v>7116</v>
      </c>
      <c r="C2806" s="10" t="s">
        <v>4250</v>
      </c>
      <c r="D2806" s="10" t="s">
        <v>49</v>
      </c>
      <c r="E2806" s="10" t="s">
        <v>16</v>
      </c>
      <c r="F2806" s="10">
        <v>60</v>
      </c>
      <c r="G2806" s="10" t="s">
        <v>7115</v>
      </c>
      <c r="H2806" s="10" t="s">
        <v>3014</v>
      </c>
      <c r="I2806" s="10" t="s">
        <v>32</v>
      </c>
      <c r="J2806" s="11">
        <v>44440</v>
      </c>
      <c r="K2806" s="10">
        <v>102</v>
      </c>
      <c r="L2806" s="10" t="s">
        <v>33</v>
      </c>
      <c r="M2806" s="12"/>
      <c r="O2806">
        <f t="shared" si="705"/>
        <v>0</v>
      </c>
      <c r="Q2806" s="9" t="str">
        <f t="shared" si="690"/>
        <v>2876</v>
      </c>
      <c r="R2806" s="10" t="str">
        <f t="shared" si="691"/>
        <v>Fernanda</v>
      </c>
      <c r="S2806" s="10" t="str">
        <f t="shared" si="692"/>
        <v>Swan</v>
      </c>
      <c r="T2806" s="10" t="str">
        <f t="shared" si="693"/>
        <v>Miss</v>
      </c>
      <c r="U2806" s="10" t="str">
        <f t="shared" si="694"/>
        <v>F</v>
      </c>
      <c r="V2806" s="10" t="str">
        <f t="shared" si="695"/>
        <v>60</v>
      </c>
      <c r="W2806" s="10" t="str">
        <f t="shared" si="696"/>
        <v>Little Randolph</v>
      </c>
      <c r="X2806" s="10" t="str">
        <f t="shared" si="697"/>
        <v>ph</v>
      </c>
      <c r="Y2806" s="10" t="str">
        <f t="shared" si="698"/>
        <v>Little Randolph</v>
      </c>
      <c r="Z2806" s="10" t="str">
        <f t="shared" si="699"/>
        <v>Ulceby</v>
      </c>
      <c r="AA2806" s="10" t="str">
        <f t="shared" si="700"/>
        <v>WC</v>
      </c>
      <c r="AB2806" s="11" t="str">
        <f t="shared" si="701"/>
        <v>44440</v>
      </c>
      <c r="AC2806" s="10" t="str">
        <f t="shared" si="702"/>
        <v>102</v>
      </c>
      <c r="AD2806" s="10" t="str">
        <f t="shared" si="703"/>
        <v>A3</v>
      </c>
      <c r="AE2806" s="12" t="str">
        <f t="shared" si="704"/>
        <v/>
      </c>
    </row>
    <row r="2807" spans="1:31" x14ac:dyDescent="0.25">
      <c r="A2807" s="5">
        <v>2877</v>
      </c>
      <c r="B2807" s="6" t="s">
        <v>5487</v>
      </c>
      <c r="C2807" s="6" t="s">
        <v>7117</v>
      </c>
      <c r="D2807" s="6" t="s">
        <v>28</v>
      </c>
      <c r="E2807" s="6" t="s">
        <v>29</v>
      </c>
      <c r="F2807" s="6">
        <v>90</v>
      </c>
      <c r="G2807" s="6" t="s">
        <v>7118</v>
      </c>
      <c r="H2807" s="6" t="s">
        <v>7022</v>
      </c>
      <c r="I2807" s="6" t="s">
        <v>32</v>
      </c>
      <c r="J2807" s="7">
        <v>44515</v>
      </c>
      <c r="K2807" s="6">
        <v>103</v>
      </c>
      <c r="L2807" s="6" t="s">
        <v>99</v>
      </c>
      <c r="M2807" s="8"/>
      <c r="O2807">
        <f t="shared" si="705"/>
        <v>0</v>
      </c>
      <c r="Q2807" s="5" t="str">
        <f t="shared" si="690"/>
        <v>2877</v>
      </c>
      <c r="R2807" s="6" t="str">
        <f t="shared" si="691"/>
        <v>Adan</v>
      </c>
      <c r="S2807" s="6" t="str">
        <f t="shared" si="692"/>
        <v>Harden</v>
      </c>
      <c r="T2807" s="6" t="str">
        <f t="shared" si="693"/>
        <v>Mr</v>
      </c>
      <c r="U2807" s="6" t="str">
        <f t="shared" si="694"/>
        <v>M</v>
      </c>
      <c r="V2807" s="6" t="str">
        <f t="shared" si="695"/>
        <v>90</v>
      </c>
      <c r="W2807" s="6" t="str">
        <f t="shared" si="696"/>
        <v>Little Somerset</v>
      </c>
      <c r="X2807" s="6" t="str">
        <f t="shared" si="697"/>
        <v>et</v>
      </c>
      <c r="Y2807" s="6" t="str">
        <f t="shared" si="698"/>
        <v>Little Somerset</v>
      </c>
      <c r="Z2807" s="6" t="str">
        <f t="shared" si="699"/>
        <v>Northampton</v>
      </c>
      <c r="AA2807" s="6" t="str">
        <f t="shared" si="700"/>
        <v>WC</v>
      </c>
      <c r="AB2807" s="7" t="str">
        <f t="shared" si="701"/>
        <v>44515</v>
      </c>
      <c r="AC2807" s="6" t="str">
        <f t="shared" si="702"/>
        <v>103</v>
      </c>
      <c r="AD2807" s="6" t="str">
        <f t="shared" si="703"/>
        <v>E</v>
      </c>
      <c r="AE2807" s="8" t="str">
        <f t="shared" si="704"/>
        <v/>
      </c>
    </row>
    <row r="2808" spans="1:31" x14ac:dyDescent="0.25">
      <c r="A2808" s="9">
        <v>2878</v>
      </c>
      <c r="B2808" s="10" t="s">
        <v>7119</v>
      </c>
      <c r="C2808" s="10" t="s">
        <v>4518</v>
      </c>
      <c r="D2808" s="10" t="s">
        <v>28</v>
      </c>
      <c r="E2808" s="10" t="s">
        <v>29</v>
      </c>
      <c r="F2808" s="10">
        <v>90</v>
      </c>
      <c r="G2808" s="10" t="s">
        <v>7120</v>
      </c>
      <c r="H2808" s="10" t="s">
        <v>4189</v>
      </c>
      <c r="I2808" s="10" t="s">
        <v>206</v>
      </c>
      <c r="J2808" s="11">
        <v>44283</v>
      </c>
      <c r="K2808" s="10">
        <v>99</v>
      </c>
      <c r="L2808" s="10" t="s">
        <v>68</v>
      </c>
      <c r="M2808" s="12"/>
      <c r="O2808">
        <f t="shared" si="705"/>
        <v>0</v>
      </c>
      <c r="Q2808" s="9" t="str">
        <f t="shared" si="690"/>
        <v>2878</v>
      </c>
      <c r="R2808" s="10" t="str">
        <f t="shared" si="691"/>
        <v>Jc</v>
      </c>
      <c r="S2808" s="10" t="str">
        <f t="shared" si="692"/>
        <v>Welsh</v>
      </c>
      <c r="T2808" s="10" t="str">
        <f t="shared" si="693"/>
        <v>Mr</v>
      </c>
      <c r="U2808" s="10" t="str">
        <f t="shared" si="694"/>
        <v>M</v>
      </c>
      <c r="V2808" s="10" t="str">
        <f t="shared" si="695"/>
        <v>90</v>
      </c>
      <c r="W2808" s="10" t="str">
        <f t="shared" si="696"/>
        <v>Little Tongue</v>
      </c>
      <c r="X2808" s="10" t="str">
        <f t="shared" si="697"/>
        <v>ue</v>
      </c>
      <c r="Y2808" s="10" t="str">
        <f t="shared" si="698"/>
        <v>Little Tongue</v>
      </c>
      <c r="Z2808" s="10" t="str">
        <f t="shared" si="699"/>
        <v>Chipping Norton</v>
      </c>
      <c r="AA2808" s="10" t="str">
        <f t="shared" si="700"/>
        <v>DH</v>
      </c>
      <c r="AB2808" s="11" t="str">
        <f t="shared" si="701"/>
        <v>44283</v>
      </c>
      <c r="AC2808" s="10" t="str">
        <f t="shared" si="702"/>
        <v>99</v>
      </c>
      <c r="AD2808" s="10" t="str">
        <f t="shared" si="703"/>
        <v>A2</v>
      </c>
      <c r="AE2808" s="12" t="str">
        <f t="shared" si="704"/>
        <v/>
      </c>
    </row>
    <row r="2809" spans="1:31" x14ac:dyDescent="0.25">
      <c r="A2809" s="5">
        <v>2879</v>
      </c>
      <c r="B2809" s="6" t="s">
        <v>2374</v>
      </c>
      <c r="C2809" s="6" t="s">
        <v>1651</v>
      </c>
      <c r="D2809" s="6" t="s">
        <v>28</v>
      </c>
      <c r="E2809" s="6" t="s">
        <v>29</v>
      </c>
      <c r="F2809" s="6">
        <v>90</v>
      </c>
      <c r="G2809" s="6" t="s">
        <v>7120</v>
      </c>
      <c r="H2809" s="6" t="s">
        <v>5041</v>
      </c>
      <c r="I2809" s="6" t="s">
        <v>291</v>
      </c>
      <c r="J2809" s="7">
        <v>44156</v>
      </c>
      <c r="K2809" s="6">
        <v>9</v>
      </c>
      <c r="L2809" s="6" t="s">
        <v>52</v>
      </c>
      <c r="M2809" s="8"/>
      <c r="O2809">
        <f t="shared" si="705"/>
        <v>0</v>
      </c>
      <c r="Q2809" s="5" t="str">
        <f t="shared" si="690"/>
        <v>2879</v>
      </c>
      <c r="R2809" s="6" t="str">
        <f t="shared" si="691"/>
        <v>Rupert</v>
      </c>
      <c r="S2809" s="6" t="str">
        <f t="shared" si="692"/>
        <v>Winston</v>
      </c>
      <c r="T2809" s="6" t="str">
        <f t="shared" si="693"/>
        <v>Mr</v>
      </c>
      <c r="U2809" s="6" t="str">
        <f t="shared" si="694"/>
        <v>M</v>
      </c>
      <c r="V2809" s="6" t="str">
        <f t="shared" si="695"/>
        <v>90</v>
      </c>
      <c r="W2809" s="6" t="str">
        <f t="shared" si="696"/>
        <v>Little Tongue</v>
      </c>
      <c r="X2809" s="6" t="str">
        <f t="shared" si="697"/>
        <v>ue</v>
      </c>
      <c r="Y2809" s="6" t="str">
        <f t="shared" si="698"/>
        <v>Little Tongue</v>
      </c>
      <c r="Z2809" s="6" t="str">
        <f t="shared" si="699"/>
        <v>Kidwelly</v>
      </c>
      <c r="AA2809" s="6" t="str">
        <f t="shared" si="700"/>
        <v>HS</v>
      </c>
      <c r="AB2809" s="7" t="str">
        <f t="shared" si="701"/>
        <v>44156</v>
      </c>
      <c r="AC2809" s="6" t="str">
        <f t="shared" si="702"/>
        <v>9</v>
      </c>
      <c r="AD2809" s="6" t="str">
        <f t="shared" si="703"/>
        <v>A1</v>
      </c>
      <c r="AE2809" s="8" t="str">
        <f t="shared" si="704"/>
        <v/>
      </c>
    </row>
    <row r="2810" spans="1:31" x14ac:dyDescent="0.25">
      <c r="A2810" s="9">
        <v>2880</v>
      </c>
      <c r="B2810" s="10" t="s">
        <v>7121</v>
      </c>
      <c r="C2810" s="10" t="s">
        <v>7122</v>
      </c>
      <c r="D2810" s="10" t="s">
        <v>49</v>
      </c>
      <c r="E2810" s="10" t="s">
        <v>16</v>
      </c>
      <c r="F2810" s="10">
        <v>90</v>
      </c>
      <c r="G2810" s="10" t="s">
        <v>7123</v>
      </c>
      <c r="H2810" s="10" t="s">
        <v>7124</v>
      </c>
      <c r="I2810" s="10" t="s">
        <v>38</v>
      </c>
      <c r="J2810" s="11">
        <v>43915</v>
      </c>
      <c r="K2810" s="10">
        <v>9</v>
      </c>
      <c r="L2810" s="10" t="s">
        <v>99</v>
      </c>
      <c r="M2810" s="12"/>
      <c r="O2810">
        <f t="shared" si="705"/>
        <v>0</v>
      </c>
      <c r="Q2810" s="9" t="str">
        <f t="shared" si="690"/>
        <v>2880</v>
      </c>
      <c r="R2810" s="10" t="str">
        <f t="shared" si="691"/>
        <v>Cheree</v>
      </c>
      <c r="S2810" s="10" t="str">
        <f t="shared" si="692"/>
        <v>Purcell</v>
      </c>
      <c r="T2810" s="10" t="str">
        <f t="shared" si="693"/>
        <v>Miss</v>
      </c>
      <c r="U2810" s="10" t="str">
        <f t="shared" si="694"/>
        <v>F</v>
      </c>
      <c r="V2810" s="10" t="str">
        <f t="shared" si="695"/>
        <v>90</v>
      </c>
      <c r="W2810" s="10" t="str">
        <f t="shared" si="696"/>
        <v>Littlecombe</v>
      </c>
      <c r="X2810" s="10" t="str">
        <f t="shared" si="697"/>
        <v>be</v>
      </c>
      <c r="Y2810" s="10" t="str">
        <f t="shared" si="698"/>
        <v>Littlecombe</v>
      </c>
      <c r="Z2810" s="10" t="str">
        <f t="shared" si="699"/>
        <v>Dover</v>
      </c>
      <c r="AA2810" s="10" t="str">
        <f t="shared" si="700"/>
        <v>RM</v>
      </c>
      <c r="AB2810" s="11" t="str">
        <f t="shared" si="701"/>
        <v>43915</v>
      </c>
      <c r="AC2810" s="10" t="str">
        <f t="shared" si="702"/>
        <v>9</v>
      </c>
      <c r="AD2810" s="10" t="str">
        <f t="shared" si="703"/>
        <v>E</v>
      </c>
      <c r="AE2810" s="12" t="str">
        <f t="shared" si="704"/>
        <v/>
      </c>
    </row>
    <row r="2811" spans="1:31" x14ac:dyDescent="0.25">
      <c r="A2811" s="5">
        <v>2881</v>
      </c>
      <c r="B2811" s="6" t="s">
        <v>6249</v>
      </c>
      <c r="C2811" s="6" t="s">
        <v>796</v>
      </c>
      <c r="D2811" s="6" t="s">
        <v>15</v>
      </c>
      <c r="E2811" s="6" t="s">
        <v>16</v>
      </c>
      <c r="F2811" s="6">
        <v>90</v>
      </c>
      <c r="G2811" s="6" t="s">
        <v>7123</v>
      </c>
      <c r="H2811" s="6" t="s">
        <v>2189</v>
      </c>
      <c r="I2811" s="6" t="s">
        <v>32</v>
      </c>
      <c r="J2811" s="7">
        <v>43873</v>
      </c>
      <c r="K2811" s="6">
        <v>8</v>
      </c>
      <c r="L2811" s="6" t="s">
        <v>44</v>
      </c>
      <c r="M2811" s="8"/>
      <c r="O2811">
        <f t="shared" si="705"/>
        <v>0</v>
      </c>
      <c r="Q2811" s="5" t="str">
        <f t="shared" si="690"/>
        <v>2881</v>
      </c>
      <c r="R2811" s="6" t="str">
        <f t="shared" si="691"/>
        <v>Deanna</v>
      </c>
      <c r="S2811" s="6" t="str">
        <f t="shared" si="692"/>
        <v>Thurman</v>
      </c>
      <c r="T2811" s="6" t="str">
        <f t="shared" si="693"/>
        <v>Mrs</v>
      </c>
      <c r="U2811" s="6" t="str">
        <f t="shared" si="694"/>
        <v>F</v>
      </c>
      <c r="V2811" s="6" t="str">
        <f t="shared" si="695"/>
        <v>90</v>
      </c>
      <c r="W2811" s="6" t="str">
        <f t="shared" si="696"/>
        <v>Littlecombe</v>
      </c>
      <c r="X2811" s="6" t="str">
        <f t="shared" si="697"/>
        <v>be</v>
      </c>
      <c r="Y2811" s="6" t="str">
        <f t="shared" si="698"/>
        <v>Littlecombe</v>
      </c>
      <c r="Z2811" s="6" t="str">
        <f t="shared" si="699"/>
        <v>Wadebridge</v>
      </c>
      <c r="AA2811" s="6" t="str">
        <f t="shared" si="700"/>
        <v>WC</v>
      </c>
      <c r="AB2811" s="7" t="str">
        <f t="shared" si="701"/>
        <v>43873</v>
      </c>
      <c r="AC2811" s="6" t="str">
        <f t="shared" si="702"/>
        <v>8</v>
      </c>
      <c r="AD2811" s="6" t="str">
        <f t="shared" si="703"/>
        <v>D</v>
      </c>
      <c r="AE2811" s="8" t="str">
        <f t="shared" si="704"/>
        <v/>
      </c>
    </row>
    <row r="2812" spans="1:31" x14ac:dyDescent="0.25">
      <c r="A2812" s="9">
        <v>2882</v>
      </c>
      <c r="B2812" s="10" t="s">
        <v>2637</v>
      </c>
      <c r="C2812" s="10" t="s">
        <v>7125</v>
      </c>
      <c r="D2812" s="10" t="s">
        <v>28</v>
      </c>
      <c r="E2812" s="10" t="s">
        <v>29</v>
      </c>
      <c r="F2812" s="10">
        <v>30</v>
      </c>
      <c r="G2812" s="10" t="s">
        <v>7126</v>
      </c>
      <c r="H2812" s="10" t="s">
        <v>7127</v>
      </c>
      <c r="I2812" s="10" t="s">
        <v>32</v>
      </c>
      <c r="J2812" s="11">
        <v>44500</v>
      </c>
      <c r="K2812" s="10">
        <v>73</v>
      </c>
      <c r="L2812" s="10" t="s">
        <v>78</v>
      </c>
      <c r="M2812" s="12"/>
      <c r="O2812">
        <f t="shared" si="705"/>
        <v>0</v>
      </c>
      <c r="Q2812" s="9" t="str">
        <f t="shared" si="690"/>
        <v>2882</v>
      </c>
      <c r="R2812" s="10" t="str">
        <f t="shared" si="691"/>
        <v>Leon</v>
      </c>
      <c r="S2812" s="10" t="str">
        <f t="shared" si="692"/>
        <v>Meza</v>
      </c>
      <c r="T2812" s="10" t="str">
        <f t="shared" si="693"/>
        <v>Mr</v>
      </c>
      <c r="U2812" s="10" t="str">
        <f t="shared" si="694"/>
        <v>M</v>
      </c>
      <c r="V2812" s="10" t="str">
        <f t="shared" si="695"/>
        <v>30</v>
      </c>
      <c r="W2812" s="10" t="str">
        <f t="shared" si="696"/>
        <v>Littleton Street</v>
      </c>
      <c r="X2812" s="10" t="str">
        <f t="shared" si="697"/>
        <v>et</v>
      </c>
      <c r="Y2812" s="10" t="str">
        <f t="shared" si="698"/>
        <v>Littleton Street</v>
      </c>
      <c r="Z2812" s="10" t="str">
        <f t="shared" si="699"/>
        <v>Rowland'S Castle</v>
      </c>
      <c r="AA2812" s="10" t="str">
        <f t="shared" si="700"/>
        <v>WC</v>
      </c>
      <c r="AB2812" s="11" t="str">
        <f t="shared" si="701"/>
        <v>44500</v>
      </c>
      <c r="AC2812" s="10" t="str">
        <f t="shared" si="702"/>
        <v>73</v>
      </c>
      <c r="AD2812" s="10" t="str">
        <f t="shared" si="703"/>
        <v>C2</v>
      </c>
      <c r="AE2812" s="12" t="str">
        <f t="shared" si="704"/>
        <v/>
      </c>
    </row>
    <row r="2813" spans="1:31" x14ac:dyDescent="0.25">
      <c r="A2813" s="5">
        <v>2883</v>
      </c>
      <c r="B2813" s="6" t="s">
        <v>1370</v>
      </c>
      <c r="C2813" s="6" t="s">
        <v>3361</v>
      </c>
      <c r="D2813" s="6" t="s">
        <v>28</v>
      </c>
      <c r="E2813" s="6" t="s">
        <v>29</v>
      </c>
      <c r="F2813" s="6">
        <v>30</v>
      </c>
      <c r="G2813" s="6" t="s">
        <v>7128</v>
      </c>
      <c r="H2813" s="6" t="s">
        <v>2983</v>
      </c>
      <c r="I2813" s="6" t="s">
        <v>32</v>
      </c>
      <c r="J2813" s="7">
        <v>44071</v>
      </c>
      <c r="K2813" s="6">
        <v>38</v>
      </c>
      <c r="L2813" s="6" t="s">
        <v>52</v>
      </c>
      <c r="M2813" s="8"/>
      <c r="O2813">
        <f t="shared" si="705"/>
        <v>0</v>
      </c>
      <c r="Q2813" s="5" t="str">
        <f t="shared" si="690"/>
        <v>2883</v>
      </c>
      <c r="R2813" s="6" t="str">
        <f t="shared" si="691"/>
        <v>Dong</v>
      </c>
      <c r="S2813" s="6" t="str">
        <f t="shared" si="692"/>
        <v>Pike</v>
      </c>
      <c r="T2813" s="6" t="str">
        <f t="shared" si="693"/>
        <v>Mr</v>
      </c>
      <c r="U2813" s="6" t="str">
        <f t="shared" si="694"/>
        <v>M</v>
      </c>
      <c r="V2813" s="6" t="str">
        <f t="shared" si="695"/>
        <v>30</v>
      </c>
      <c r="W2813" s="6" t="str">
        <f t="shared" si="696"/>
        <v>Littleton Villas</v>
      </c>
      <c r="X2813" s="6" t="str">
        <f t="shared" si="697"/>
        <v>as</v>
      </c>
      <c r="Y2813" s="6" t="str">
        <f t="shared" si="698"/>
        <v>Littleton Villas</v>
      </c>
      <c r="Z2813" s="6" t="str">
        <f t="shared" si="699"/>
        <v>Wotton-Under-Edge</v>
      </c>
      <c r="AA2813" s="6" t="str">
        <f t="shared" si="700"/>
        <v>WC</v>
      </c>
      <c r="AB2813" s="7" t="str">
        <f t="shared" si="701"/>
        <v>44071</v>
      </c>
      <c r="AC2813" s="6" t="str">
        <f t="shared" si="702"/>
        <v>38</v>
      </c>
      <c r="AD2813" s="6" t="str">
        <f t="shared" si="703"/>
        <v>A1</v>
      </c>
      <c r="AE2813" s="8" t="str">
        <f t="shared" si="704"/>
        <v/>
      </c>
    </row>
    <row r="2814" spans="1:31" x14ac:dyDescent="0.25">
      <c r="A2814" s="9">
        <v>2884</v>
      </c>
      <c r="B2814" s="10" t="s">
        <v>2513</v>
      </c>
      <c r="C2814" s="10" t="s">
        <v>5398</v>
      </c>
      <c r="D2814" s="10" t="s">
        <v>28</v>
      </c>
      <c r="E2814" s="10" t="s">
        <v>29</v>
      </c>
      <c r="F2814" s="10">
        <v>30</v>
      </c>
      <c r="G2814" s="10" t="s">
        <v>7129</v>
      </c>
      <c r="H2814" s="10" t="s">
        <v>4087</v>
      </c>
      <c r="I2814" s="10" t="s">
        <v>291</v>
      </c>
      <c r="J2814" s="11">
        <v>44479</v>
      </c>
      <c r="K2814" s="10">
        <v>24</v>
      </c>
      <c r="L2814" s="10" t="s">
        <v>62</v>
      </c>
      <c r="M2814" s="12"/>
      <c r="O2814">
        <f t="shared" si="705"/>
        <v>0</v>
      </c>
      <c r="Q2814" s="9" t="str">
        <f t="shared" si="690"/>
        <v>2884</v>
      </c>
      <c r="R2814" s="10" t="str">
        <f t="shared" si="691"/>
        <v>Danial</v>
      </c>
      <c r="S2814" s="10" t="str">
        <f t="shared" si="692"/>
        <v>Askew</v>
      </c>
      <c r="T2814" s="10" t="str">
        <f t="shared" si="693"/>
        <v>Mr</v>
      </c>
      <c r="U2814" s="10" t="str">
        <f t="shared" si="694"/>
        <v>M</v>
      </c>
      <c r="V2814" s="10" t="str">
        <f t="shared" si="695"/>
        <v>30</v>
      </c>
      <c r="W2814" s="10" t="str">
        <f t="shared" si="696"/>
        <v>Littlewood Close</v>
      </c>
      <c r="X2814" s="10" t="str">
        <f t="shared" si="697"/>
        <v>se</v>
      </c>
      <c r="Y2814" s="10" t="str">
        <f t="shared" si="698"/>
        <v>Littlewood Close</v>
      </c>
      <c r="Z2814" s="10" t="str">
        <f t="shared" si="699"/>
        <v>Kirkby Stephen</v>
      </c>
      <c r="AA2814" s="10" t="str">
        <f t="shared" si="700"/>
        <v>HS</v>
      </c>
      <c r="AB2814" s="11" t="str">
        <f t="shared" si="701"/>
        <v>44479</v>
      </c>
      <c r="AC2814" s="10" t="str">
        <f t="shared" si="702"/>
        <v>24</v>
      </c>
      <c r="AD2814" s="10" t="str">
        <f t="shared" si="703"/>
        <v>C4</v>
      </c>
      <c r="AE2814" s="12" t="str">
        <f t="shared" si="704"/>
        <v/>
      </c>
    </row>
    <row r="2815" spans="1:31" x14ac:dyDescent="0.25">
      <c r="A2815" s="5">
        <v>2885</v>
      </c>
      <c r="B2815" s="6" t="s">
        <v>7130</v>
      </c>
      <c r="C2815" s="6" t="s">
        <v>2680</v>
      </c>
      <c r="D2815" s="6" t="s">
        <v>15</v>
      </c>
      <c r="E2815" s="6" t="s">
        <v>16</v>
      </c>
      <c r="F2815" s="6">
        <v>60</v>
      </c>
      <c r="G2815" s="6" t="s">
        <v>7131</v>
      </c>
      <c r="H2815" s="6" t="s">
        <v>6202</v>
      </c>
      <c r="I2815" s="6" t="s">
        <v>291</v>
      </c>
      <c r="J2815" s="7">
        <v>43705</v>
      </c>
      <c r="K2815" s="6">
        <v>76</v>
      </c>
      <c r="L2815" s="6" t="s">
        <v>52</v>
      </c>
      <c r="M2815" s="8"/>
      <c r="O2815">
        <f t="shared" si="705"/>
        <v>0</v>
      </c>
      <c r="Q2815" s="5" t="str">
        <f t="shared" si="690"/>
        <v>2885</v>
      </c>
      <c r="R2815" s="6" t="str">
        <f t="shared" si="691"/>
        <v>Domonique</v>
      </c>
      <c r="S2815" s="6" t="str">
        <f t="shared" si="692"/>
        <v>Dewitt</v>
      </c>
      <c r="T2815" s="6" t="str">
        <f t="shared" si="693"/>
        <v>Mrs</v>
      </c>
      <c r="U2815" s="6" t="str">
        <f t="shared" si="694"/>
        <v>F</v>
      </c>
      <c r="V2815" s="6" t="str">
        <f t="shared" si="695"/>
        <v>60</v>
      </c>
      <c r="W2815" s="6" t="str">
        <f t="shared" si="696"/>
        <v>Livermere Road</v>
      </c>
      <c r="X2815" s="6" t="str">
        <f t="shared" si="697"/>
        <v>ad</v>
      </c>
      <c r="Y2815" s="6" t="str">
        <f t="shared" si="698"/>
        <v>Livermere Road</v>
      </c>
      <c r="Z2815" s="6" t="str">
        <f t="shared" si="699"/>
        <v>Isle Of Benbecula</v>
      </c>
      <c r="AA2815" s="6" t="str">
        <f t="shared" si="700"/>
        <v>HS</v>
      </c>
      <c r="AB2815" s="7" t="str">
        <f t="shared" si="701"/>
        <v>43705</v>
      </c>
      <c r="AC2815" s="6" t="str">
        <f t="shared" si="702"/>
        <v>76</v>
      </c>
      <c r="AD2815" s="6" t="str">
        <f t="shared" si="703"/>
        <v>A1</v>
      </c>
      <c r="AE2815" s="8" t="str">
        <f t="shared" si="704"/>
        <v/>
      </c>
    </row>
    <row r="2816" spans="1:31" x14ac:dyDescent="0.25">
      <c r="A2816" s="9">
        <v>2886</v>
      </c>
      <c r="B2816" s="10" t="s">
        <v>5637</v>
      </c>
      <c r="C2816" s="10" t="s">
        <v>3552</v>
      </c>
      <c r="D2816" s="10" t="s">
        <v>90</v>
      </c>
      <c r="E2816" s="10" t="s">
        <v>16</v>
      </c>
      <c r="F2816" s="10">
        <v>90</v>
      </c>
      <c r="G2816" s="10" t="s">
        <v>7132</v>
      </c>
      <c r="H2816" s="10" t="s">
        <v>3381</v>
      </c>
      <c r="I2816" s="10" t="s">
        <v>3382</v>
      </c>
      <c r="J2816" s="11">
        <v>44050</v>
      </c>
      <c r="K2816" s="10">
        <v>64</v>
      </c>
      <c r="L2816" s="10" t="s">
        <v>68</v>
      </c>
      <c r="M2816" s="12"/>
      <c r="O2816">
        <f t="shared" si="705"/>
        <v>0</v>
      </c>
      <c r="Q2816" s="9" t="str">
        <f t="shared" si="690"/>
        <v>2886</v>
      </c>
      <c r="R2816" s="10" t="str">
        <f t="shared" si="691"/>
        <v>Amal</v>
      </c>
      <c r="S2816" s="10" t="str">
        <f t="shared" si="692"/>
        <v>Lyons</v>
      </c>
      <c r="T2816" s="10" t="str">
        <f t="shared" si="693"/>
        <v>Dr</v>
      </c>
      <c r="U2816" s="10" t="str">
        <f t="shared" si="694"/>
        <v>F</v>
      </c>
      <c r="V2816" s="10" t="str">
        <f t="shared" si="695"/>
        <v>90</v>
      </c>
      <c r="W2816" s="10" t="str">
        <f t="shared" si="696"/>
        <v>Liverpool Street</v>
      </c>
      <c r="X2816" s="10" t="str">
        <f t="shared" si="697"/>
        <v>et</v>
      </c>
      <c r="Y2816" s="10" t="str">
        <f t="shared" si="698"/>
        <v>Liverpool Street</v>
      </c>
      <c r="Z2816" s="10" t="str">
        <f t="shared" si="699"/>
        <v>Betchworth</v>
      </c>
      <c r="AA2816" s="10" t="str">
        <f t="shared" si="700"/>
        <v>TD</v>
      </c>
      <c r="AB2816" s="11" t="str">
        <f t="shared" si="701"/>
        <v>44050</v>
      </c>
      <c r="AC2816" s="10" t="str">
        <f t="shared" si="702"/>
        <v>64</v>
      </c>
      <c r="AD2816" s="10" t="str">
        <f t="shared" si="703"/>
        <v>A2</v>
      </c>
      <c r="AE2816" s="12" t="str">
        <f t="shared" si="704"/>
        <v/>
      </c>
    </row>
    <row r="2817" spans="1:31" x14ac:dyDescent="0.25">
      <c r="A2817" s="5">
        <v>2887</v>
      </c>
      <c r="B2817" s="6" t="s">
        <v>512</v>
      </c>
      <c r="C2817" s="6" t="s">
        <v>1143</v>
      </c>
      <c r="D2817" s="6" t="s">
        <v>28</v>
      </c>
      <c r="E2817" s="6" t="s">
        <v>29</v>
      </c>
      <c r="F2817" s="6">
        <v>30</v>
      </c>
      <c r="G2817" s="6" t="s">
        <v>7133</v>
      </c>
      <c r="H2817" s="6" t="s">
        <v>7134</v>
      </c>
      <c r="I2817" s="6" t="s">
        <v>32</v>
      </c>
      <c r="J2817" s="7">
        <v>44374</v>
      </c>
      <c r="K2817" s="6">
        <v>36</v>
      </c>
      <c r="L2817" s="6" t="s">
        <v>39</v>
      </c>
      <c r="M2817" s="8"/>
      <c r="O2817">
        <f t="shared" si="705"/>
        <v>0</v>
      </c>
      <c r="Q2817" s="5" t="str">
        <f t="shared" si="690"/>
        <v>2887</v>
      </c>
      <c r="R2817" s="6" t="str">
        <f t="shared" si="691"/>
        <v>Haywood</v>
      </c>
      <c r="S2817" s="6" t="str">
        <f t="shared" si="692"/>
        <v>Kerr</v>
      </c>
      <c r="T2817" s="6" t="str">
        <f t="shared" si="693"/>
        <v>Mr</v>
      </c>
      <c r="U2817" s="6" t="str">
        <f t="shared" si="694"/>
        <v>M</v>
      </c>
      <c r="V2817" s="6" t="str">
        <f t="shared" si="695"/>
        <v>30</v>
      </c>
      <c r="W2817" s="6" t="str">
        <f t="shared" si="696"/>
        <v>Liverpool Terrace</v>
      </c>
      <c r="X2817" s="6" t="str">
        <f t="shared" si="697"/>
        <v>ce</v>
      </c>
      <c r="Y2817" s="6" t="str">
        <f t="shared" si="698"/>
        <v>Liverpool Terrace</v>
      </c>
      <c r="Z2817" s="6" t="str">
        <f t="shared" si="699"/>
        <v>West Wickham</v>
      </c>
      <c r="AA2817" s="6" t="str">
        <f t="shared" si="700"/>
        <v>WC</v>
      </c>
      <c r="AB2817" s="7" t="str">
        <f t="shared" si="701"/>
        <v>44374</v>
      </c>
      <c r="AC2817" s="6" t="str">
        <f t="shared" si="702"/>
        <v>36</v>
      </c>
      <c r="AD2817" s="6" t="str">
        <f t="shared" si="703"/>
        <v>C1</v>
      </c>
      <c r="AE2817" s="8" t="str">
        <f t="shared" si="704"/>
        <v/>
      </c>
    </row>
    <row r="2818" spans="1:31" x14ac:dyDescent="0.25">
      <c r="A2818" s="9">
        <v>2888</v>
      </c>
      <c r="B2818" s="10" t="s">
        <v>5835</v>
      </c>
      <c r="C2818" s="10" t="s">
        <v>4621</v>
      </c>
      <c r="D2818" s="10" t="s">
        <v>28</v>
      </c>
      <c r="E2818" s="10" t="s">
        <v>29</v>
      </c>
      <c r="F2818" s="10">
        <v>60</v>
      </c>
      <c r="G2818" s="10" t="s">
        <v>7135</v>
      </c>
      <c r="H2818" s="10" t="s">
        <v>2202</v>
      </c>
      <c r="I2818" s="10" t="s">
        <v>32</v>
      </c>
      <c r="J2818" s="11">
        <v>44394</v>
      </c>
      <c r="K2818" s="10">
        <v>21</v>
      </c>
      <c r="L2818" s="10" t="s">
        <v>20</v>
      </c>
      <c r="M2818" s="12"/>
      <c r="O2818">
        <f t="shared" si="705"/>
        <v>0</v>
      </c>
      <c r="Q2818" s="9" t="str">
        <f t="shared" si="690"/>
        <v>2888</v>
      </c>
      <c r="R2818" s="10" t="str">
        <f t="shared" si="691"/>
        <v>Marc</v>
      </c>
      <c r="S2818" s="10" t="str">
        <f t="shared" si="692"/>
        <v>Driver</v>
      </c>
      <c r="T2818" s="10" t="str">
        <f t="shared" si="693"/>
        <v>Mr</v>
      </c>
      <c r="U2818" s="10" t="str">
        <f t="shared" si="694"/>
        <v>M</v>
      </c>
      <c r="V2818" s="10" t="str">
        <f t="shared" si="695"/>
        <v>60</v>
      </c>
      <c r="W2818" s="10" t="str">
        <f t="shared" si="696"/>
        <v>Lizard Street</v>
      </c>
      <c r="X2818" s="10" t="str">
        <f t="shared" si="697"/>
        <v>et</v>
      </c>
      <c r="Y2818" s="10" t="str">
        <f t="shared" si="698"/>
        <v>Lizard Street</v>
      </c>
      <c r="Z2818" s="10" t="str">
        <f t="shared" si="699"/>
        <v>Portland</v>
      </c>
      <c r="AA2818" s="10" t="str">
        <f t="shared" si="700"/>
        <v>WC</v>
      </c>
      <c r="AB2818" s="11" t="str">
        <f t="shared" si="701"/>
        <v>44394</v>
      </c>
      <c r="AC2818" s="10" t="str">
        <f t="shared" si="702"/>
        <v>21</v>
      </c>
      <c r="AD2818" s="10" t="str">
        <f t="shared" si="703"/>
        <v>B</v>
      </c>
      <c r="AE2818" s="12" t="str">
        <f t="shared" si="704"/>
        <v/>
      </c>
    </row>
    <row r="2819" spans="1:31" x14ac:dyDescent="0.25">
      <c r="A2819" s="5">
        <v>2889</v>
      </c>
      <c r="B2819" s="6" t="s">
        <v>7136</v>
      </c>
      <c r="C2819" s="6" t="s">
        <v>124</v>
      </c>
      <c r="D2819" s="6" t="s">
        <v>28</v>
      </c>
      <c r="E2819" s="6" t="s">
        <v>29</v>
      </c>
      <c r="F2819" s="6">
        <v>90</v>
      </c>
      <c r="G2819" s="6" t="s">
        <v>7137</v>
      </c>
      <c r="H2819" s="6" t="s">
        <v>1450</v>
      </c>
      <c r="I2819" s="6" t="s">
        <v>185</v>
      </c>
      <c r="J2819" s="7">
        <v>43986</v>
      </c>
      <c r="K2819" s="6">
        <v>89</v>
      </c>
      <c r="L2819" s="6" t="s">
        <v>52</v>
      </c>
      <c r="M2819" s="8"/>
      <c r="O2819">
        <f t="shared" si="705"/>
        <v>0</v>
      </c>
      <c r="Q2819" s="5" t="str">
        <f t="shared" si="690"/>
        <v>2889</v>
      </c>
      <c r="R2819" s="6" t="str">
        <f t="shared" si="691"/>
        <v>Mickey</v>
      </c>
      <c r="S2819" s="6" t="str">
        <f t="shared" si="692"/>
        <v>Baca</v>
      </c>
      <c r="T2819" s="6" t="str">
        <f t="shared" si="693"/>
        <v>Mr</v>
      </c>
      <c r="U2819" s="6" t="str">
        <f t="shared" si="694"/>
        <v>M</v>
      </c>
      <c r="V2819" s="6" t="str">
        <f t="shared" si="695"/>
        <v>90</v>
      </c>
      <c r="W2819" s="6" t="str">
        <f t="shared" si="696"/>
        <v>Lloyd Mews</v>
      </c>
      <c r="X2819" s="6" t="str">
        <f t="shared" si="697"/>
        <v>ws</v>
      </c>
      <c r="Y2819" s="6" t="str">
        <f t="shared" si="698"/>
        <v>Lloyd Mews</v>
      </c>
      <c r="Z2819" s="6" t="str">
        <f t="shared" si="699"/>
        <v>Forest Row</v>
      </c>
      <c r="AA2819" s="6" t="str">
        <f t="shared" si="700"/>
        <v>HX</v>
      </c>
      <c r="AB2819" s="7" t="str">
        <f t="shared" si="701"/>
        <v>43986</v>
      </c>
      <c r="AC2819" s="6" t="str">
        <f t="shared" si="702"/>
        <v>89</v>
      </c>
      <c r="AD2819" s="6" t="str">
        <f t="shared" si="703"/>
        <v>A1</v>
      </c>
      <c r="AE2819" s="8" t="str">
        <f t="shared" si="704"/>
        <v/>
      </c>
    </row>
    <row r="2820" spans="1:31" x14ac:dyDescent="0.25">
      <c r="A2820" s="9">
        <v>2890</v>
      </c>
      <c r="B2820" s="10" t="s">
        <v>7138</v>
      </c>
      <c r="C2820" s="10" t="s">
        <v>1481</v>
      </c>
      <c r="D2820" s="10" t="s">
        <v>49</v>
      </c>
      <c r="E2820" s="10" t="s">
        <v>16</v>
      </c>
      <c r="F2820" s="10">
        <v>30</v>
      </c>
      <c r="G2820" s="10" t="s">
        <v>7139</v>
      </c>
      <c r="H2820" s="10" t="s">
        <v>798</v>
      </c>
      <c r="I2820" s="10" t="s">
        <v>291</v>
      </c>
      <c r="J2820" s="11">
        <v>44416</v>
      </c>
      <c r="K2820" s="10">
        <v>58</v>
      </c>
      <c r="L2820" s="10" t="s">
        <v>68</v>
      </c>
      <c r="M2820" s="12"/>
      <c r="O2820">
        <f t="shared" si="705"/>
        <v>0</v>
      </c>
      <c r="Q2820" s="9" t="str">
        <f t="shared" si="690"/>
        <v>2890</v>
      </c>
      <c r="R2820" s="10" t="str">
        <f t="shared" si="691"/>
        <v>Dulce</v>
      </c>
      <c r="S2820" s="10" t="str">
        <f t="shared" si="692"/>
        <v>Nguyen</v>
      </c>
      <c r="T2820" s="10" t="str">
        <f t="shared" si="693"/>
        <v>Miss</v>
      </c>
      <c r="U2820" s="10" t="str">
        <f t="shared" si="694"/>
        <v>F</v>
      </c>
      <c r="V2820" s="10" t="str">
        <f t="shared" si="695"/>
        <v>30</v>
      </c>
      <c r="W2820" s="10" t="str">
        <f t="shared" si="696"/>
        <v>Lloyd's Place</v>
      </c>
      <c r="X2820" s="10" t="str">
        <f t="shared" si="697"/>
        <v>ce</v>
      </c>
      <c r="Y2820" s="10" t="str">
        <f t="shared" si="698"/>
        <v>Lloyd's Place</v>
      </c>
      <c r="Z2820" s="10" t="str">
        <f t="shared" si="699"/>
        <v>Lanark</v>
      </c>
      <c r="AA2820" s="10" t="str">
        <f t="shared" si="700"/>
        <v>HS</v>
      </c>
      <c r="AB2820" s="11" t="str">
        <f t="shared" si="701"/>
        <v>44416</v>
      </c>
      <c r="AC2820" s="10" t="str">
        <f t="shared" si="702"/>
        <v>58</v>
      </c>
      <c r="AD2820" s="10" t="str">
        <f t="shared" si="703"/>
        <v>A2</v>
      </c>
      <c r="AE2820" s="12" t="str">
        <f t="shared" si="704"/>
        <v/>
      </c>
    </row>
    <row r="2821" spans="1:31" x14ac:dyDescent="0.25">
      <c r="A2821" s="5">
        <v>2891</v>
      </c>
      <c r="B2821" s="6" t="s">
        <v>7140</v>
      </c>
      <c r="C2821" s="6" t="s">
        <v>7141</v>
      </c>
      <c r="D2821" s="6" t="s">
        <v>49</v>
      </c>
      <c r="E2821" s="6" t="s">
        <v>16</v>
      </c>
      <c r="F2821" s="6">
        <v>90</v>
      </c>
      <c r="G2821" s="6" t="s">
        <v>7142</v>
      </c>
      <c r="H2821" s="6" t="s">
        <v>2301</v>
      </c>
      <c r="I2821" s="6" t="s">
        <v>32</v>
      </c>
      <c r="J2821" s="7">
        <v>44102</v>
      </c>
      <c r="K2821" s="6">
        <v>69</v>
      </c>
      <c r="L2821" s="6" t="s">
        <v>99</v>
      </c>
      <c r="M2821" s="8"/>
      <c r="O2821">
        <f t="shared" si="705"/>
        <v>0</v>
      </c>
      <c r="Q2821" s="5" t="str">
        <f t="shared" si="690"/>
        <v>2891</v>
      </c>
      <c r="R2821" s="6" t="str">
        <f t="shared" si="691"/>
        <v>Lakisha</v>
      </c>
      <c r="S2821" s="6" t="str">
        <f t="shared" si="692"/>
        <v>Pereira</v>
      </c>
      <c r="T2821" s="6" t="str">
        <f t="shared" si="693"/>
        <v>Miss</v>
      </c>
      <c r="U2821" s="6" t="str">
        <f t="shared" si="694"/>
        <v>F</v>
      </c>
      <c r="V2821" s="6" t="str">
        <f t="shared" si="695"/>
        <v>90</v>
      </c>
      <c r="W2821" s="6" t="str">
        <f t="shared" si="696"/>
        <v>Lock Chase</v>
      </c>
      <c r="X2821" s="6" t="str">
        <f t="shared" si="697"/>
        <v>se</v>
      </c>
      <c r="Y2821" s="6" t="str">
        <f t="shared" si="698"/>
        <v>Lock Chase</v>
      </c>
      <c r="Z2821" s="6" t="str">
        <f t="shared" si="699"/>
        <v>Tarbert</v>
      </c>
      <c r="AA2821" s="6" t="str">
        <f t="shared" si="700"/>
        <v>WC</v>
      </c>
      <c r="AB2821" s="7" t="str">
        <f t="shared" si="701"/>
        <v>44102</v>
      </c>
      <c r="AC2821" s="6" t="str">
        <f t="shared" si="702"/>
        <v>69</v>
      </c>
      <c r="AD2821" s="6" t="str">
        <f t="shared" si="703"/>
        <v>E</v>
      </c>
      <c r="AE2821" s="8" t="str">
        <f t="shared" si="704"/>
        <v/>
      </c>
    </row>
    <row r="2822" spans="1:31" x14ac:dyDescent="0.25">
      <c r="A2822" s="9">
        <v>2892</v>
      </c>
      <c r="B2822" s="10" t="s">
        <v>6170</v>
      </c>
      <c r="C2822" s="10" t="s">
        <v>7143</v>
      </c>
      <c r="D2822" s="10" t="s">
        <v>28</v>
      </c>
      <c r="E2822" s="10" t="s">
        <v>29</v>
      </c>
      <c r="F2822" s="10">
        <v>60</v>
      </c>
      <c r="G2822" s="10" t="s">
        <v>7144</v>
      </c>
      <c r="H2822" s="10" t="s">
        <v>1512</v>
      </c>
      <c r="I2822" s="10" t="s">
        <v>32</v>
      </c>
      <c r="J2822" s="11">
        <v>44000</v>
      </c>
      <c r="K2822" s="10">
        <v>73</v>
      </c>
      <c r="L2822" s="10" t="s">
        <v>33</v>
      </c>
      <c r="M2822" s="12"/>
      <c r="O2822">
        <f t="shared" si="705"/>
        <v>0</v>
      </c>
      <c r="Q2822" s="9" t="str">
        <f t="shared" ref="Q2822:Q2885" si="706">TRIM(A2822)</f>
        <v>2892</v>
      </c>
      <c r="R2822" s="10" t="str">
        <f t="shared" ref="R2822:R2885" si="707">TRIM(B2822)</f>
        <v>Andre</v>
      </c>
      <c r="S2822" s="10" t="str">
        <f t="shared" ref="S2822:S2885" si="708">TRIM(C2822)</f>
        <v>Ferris</v>
      </c>
      <c r="T2822" s="10" t="str">
        <f t="shared" ref="T2822:T2885" si="709">TRIM(D2822)</f>
        <v>Mr</v>
      </c>
      <c r="U2822" s="10" t="str">
        <f t="shared" ref="U2822:U2885" si="710">IF(ISNUMBER(SEARCH("f",TRIM(E2822))),"F","M")</f>
        <v>M</v>
      </c>
      <c r="V2822" s="10" t="str">
        <f t="shared" ref="V2822:V2885" si="711">TRIM(F2822)</f>
        <v>60</v>
      </c>
      <c r="W2822" s="10" t="str">
        <f t="shared" ref="W2822:W2885" si="712">SUBSTITUTE(SUBSTITUTE(SUBSTITUTE(PROPER(TRIM(G2822)),"(?)","")," (No",""),"'S","'s")</f>
        <v>Lock Square</v>
      </c>
      <c r="X2822" s="10" t="str">
        <f t="shared" ref="X2822:X2885" si="713">RIGHT(W2822,2)</f>
        <v>re</v>
      </c>
      <c r="Y2822" s="10" t="str">
        <f t="shared" ref="Y2822:Y2885" si="714">IF(OR(X2822="St",X2822="Av",X2822="Pl"),SUBSTITUTE(SUBSTITUTE(SUBSTITUTE(SUBSTITUTE(SUBSTITUTE(SUBSTITUTE(SUBSTITUTE(W2822,"Rd","Road"),"St","Street"),"Cls", "Close"),"Plc","Place"),"Bldgs","Buildings"),"Av","Avenue"),"Pl","Place"),SUBSTITUTE(SUBSTITUTE(SUBSTITUTE(SUBSTITUTE(SUBSTITUTE(W2822,"Rd","Road"),"Cls", "Close"),"Plc","Place"),"Bldgs","Buildings"),"Crt","Court"))</f>
        <v>Lock Square</v>
      </c>
      <c r="Z2822" s="10" t="str">
        <f t="shared" ref="Z2822:Z2885" si="715">TRIM(H2822)</f>
        <v>Merseyside</v>
      </c>
      <c r="AA2822" s="10" t="str">
        <f t="shared" ref="AA2822:AA2885" si="716">TRIM(I2822)</f>
        <v>WC</v>
      </c>
      <c r="AB2822" s="11" t="str">
        <f t="shared" ref="AB2822:AB2885" si="717">TRIM(J2822)</f>
        <v>44000</v>
      </c>
      <c r="AC2822" s="10" t="str">
        <f t="shared" ref="AC2822:AC2885" si="718">TRIM(K2822)</f>
        <v>73</v>
      </c>
      <c r="AD2822" s="10" t="str">
        <f t="shared" ref="AD2822:AD2885" si="719">TRIM(L2822)</f>
        <v>A3</v>
      </c>
      <c r="AE2822" s="12" t="str">
        <f t="shared" ref="AE2822:AE2885" si="720">TRIM(M2822)</f>
        <v/>
      </c>
    </row>
    <row r="2823" spans="1:31" x14ac:dyDescent="0.25">
      <c r="A2823" s="5">
        <v>2893</v>
      </c>
      <c r="B2823" s="6" t="s">
        <v>7145</v>
      </c>
      <c r="C2823" s="6" t="s">
        <v>5077</v>
      </c>
      <c r="D2823" s="6" t="s">
        <v>49</v>
      </c>
      <c r="E2823" s="6" t="s">
        <v>16</v>
      </c>
      <c r="F2823" s="6">
        <v>60</v>
      </c>
      <c r="G2823" s="6" t="s">
        <v>7146</v>
      </c>
      <c r="H2823" s="6" t="s">
        <v>4269</v>
      </c>
      <c r="I2823" s="6" t="s">
        <v>176</v>
      </c>
      <c r="J2823" s="7">
        <v>44108</v>
      </c>
      <c r="K2823" s="6">
        <v>78</v>
      </c>
      <c r="L2823" s="6" t="s">
        <v>52</v>
      </c>
      <c r="M2823" s="8"/>
      <c r="O2823">
        <f t="shared" si="705"/>
        <v>0</v>
      </c>
      <c r="Q2823" s="5" t="str">
        <f t="shared" si="706"/>
        <v>2893</v>
      </c>
      <c r="R2823" s="6" t="str">
        <f t="shared" si="707"/>
        <v>Larae</v>
      </c>
      <c r="S2823" s="6" t="str">
        <f t="shared" si="708"/>
        <v>Talley</v>
      </c>
      <c r="T2823" s="6" t="str">
        <f t="shared" si="709"/>
        <v>Miss</v>
      </c>
      <c r="U2823" s="6" t="str">
        <f t="shared" si="710"/>
        <v>F</v>
      </c>
      <c r="V2823" s="6" t="str">
        <f t="shared" si="711"/>
        <v>60</v>
      </c>
      <c r="W2823" s="6" t="str">
        <f t="shared" si="712"/>
        <v>Lockhart Street</v>
      </c>
      <c r="X2823" s="6" t="str">
        <f t="shared" si="713"/>
        <v>et</v>
      </c>
      <c r="Y2823" s="6" t="str">
        <f t="shared" si="714"/>
        <v>Lockhart Street</v>
      </c>
      <c r="Z2823" s="6" t="str">
        <f t="shared" si="715"/>
        <v>Cwmbran</v>
      </c>
      <c r="AA2823" s="6" t="str">
        <f t="shared" si="716"/>
        <v>CW</v>
      </c>
      <c r="AB2823" s="7" t="str">
        <f t="shared" si="717"/>
        <v>44108</v>
      </c>
      <c r="AC2823" s="6" t="str">
        <f t="shared" si="718"/>
        <v>78</v>
      </c>
      <c r="AD2823" s="6" t="str">
        <f t="shared" si="719"/>
        <v>A1</v>
      </c>
      <c r="AE2823" s="8" t="str">
        <f t="shared" si="720"/>
        <v/>
      </c>
    </row>
    <row r="2824" spans="1:31" x14ac:dyDescent="0.25">
      <c r="A2824" s="9">
        <v>2894</v>
      </c>
      <c r="B2824" s="10" t="s">
        <v>2818</v>
      </c>
      <c r="C2824" s="10" t="s">
        <v>5902</v>
      </c>
      <c r="D2824" s="10" t="s">
        <v>28</v>
      </c>
      <c r="E2824" s="10" t="s">
        <v>29</v>
      </c>
      <c r="F2824" s="10">
        <v>60</v>
      </c>
      <c r="G2824" s="10" t="s">
        <v>7147</v>
      </c>
      <c r="H2824" s="10" t="s">
        <v>7148</v>
      </c>
      <c r="I2824" s="10" t="s">
        <v>32</v>
      </c>
      <c r="J2824" s="11">
        <v>43787</v>
      </c>
      <c r="K2824" s="10">
        <v>8</v>
      </c>
      <c r="L2824" s="10" t="s">
        <v>33</v>
      </c>
      <c r="M2824" s="12"/>
      <c r="O2824">
        <f t="shared" si="705"/>
        <v>0</v>
      </c>
      <c r="Q2824" s="9" t="str">
        <f t="shared" si="706"/>
        <v>2894</v>
      </c>
      <c r="R2824" s="10" t="str">
        <f t="shared" si="707"/>
        <v>Eugene</v>
      </c>
      <c r="S2824" s="10" t="str">
        <f t="shared" si="708"/>
        <v>Ivey</v>
      </c>
      <c r="T2824" s="10" t="str">
        <f t="shared" si="709"/>
        <v>Mr</v>
      </c>
      <c r="U2824" s="10" t="str">
        <f t="shared" si="710"/>
        <v>M</v>
      </c>
      <c r="V2824" s="10" t="str">
        <f t="shared" si="711"/>
        <v>60</v>
      </c>
      <c r="W2824" s="10" t="str">
        <f t="shared" si="712"/>
        <v>Lockwoods Cottages</v>
      </c>
      <c r="X2824" s="10" t="str">
        <f t="shared" si="713"/>
        <v>es</v>
      </c>
      <c r="Y2824" s="10" t="str">
        <f t="shared" si="714"/>
        <v>Lockwoods Cottages</v>
      </c>
      <c r="Z2824" s="10" t="str">
        <f t="shared" si="715"/>
        <v>Porthmadog</v>
      </c>
      <c r="AA2824" s="10" t="str">
        <f t="shared" si="716"/>
        <v>WC</v>
      </c>
      <c r="AB2824" s="11" t="str">
        <f t="shared" si="717"/>
        <v>43787</v>
      </c>
      <c r="AC2824" s="10" t="str">
        <f t="shared" si="718"/>
        <v>8</v>
      </c>
      <c r="AD2824" s="10" t="str">
        <f t="shared" si="719"/>
        <v>A3</v>
      </c>
      <c r="AE2824" s="12" t="str">
        <f t="shared" si="720"/>
        <v/>
      </c>
    </row>
    <row r="2825" spans="1:31" x14ac:dyDescent="0.25">
      <c r="A2825" s="5">
        <v>2895</v>
      </c>
      <c r="B2825" s="6" t="s">
        <v>7149</v>
      </c>
      <c r="C2825" s="6" t="s">
        <v>7150</v>
      </c>
      <c r="D2825" s="6" t="s">
        <v>28</v>
      </c>
      <c r="E2825" s="6" t="s">
        <v>29</v>
      </c>
      <c r="F2825" s="6">
        <v>30</v>
      </c>
      <c r="G2825" s="6" t="s">
        <v>7151</v>
      </c>
      <c r="H2825" s="6" t="s">
        <v>681</v>
      </c>
      <c r="I2825" s="6" t="s">
        <v>682</v>
      </c>
      <c r="J2825" s="7">
        <v>44084</v>
      </c>
      <c r="K2825" s="6">
        <v>53</v>
      </c>
      <c r="L2825" s="6" t="s">
        <v>78</v>
      </c>
      <c r="M2825" s="8"/>
      <c r="O2825">
        <f t="shared" si="705"/>
        <v>0</v>
      </c>
      <c r="Q2825" s="5" t="str">
        <f t="shared" si="706"/>
        <v>2895</v>
      </c>
      <c r="R2825" s="6" t="str">
        <f t="shared" si="707"/>
        <v>Markus</v>
      </c>
      <c r="S2825" s="6" t="str">
        <f t="shared" si="708"/>
        <v>Mobley</v>
      </c>
      <c r="T2825" s="6" t="str">
        <f t="shared" si="709"/>
        <v>Mr</v>
      </c>
      <c r="U2825" s="6" t="str">
        <f t="shared" si="710"/>
        <v>M</v>
      </c>
      <c r="V2825" s="6" t="str">
        <f t="shared" si="711"/>
        <v>30</v>
      </c>
      <c r="W2825" s="6" t="str">
        <f t="shared" si="712"/>
        <v>Loddiges Road</v>
      </c>
      <c r="X2825" s="6" t="str">
        <f t="shared" si="713"/>
        <v>ad</v>
      </c>
      <c r="Y2825" s="6" t="str">
        <f t="shared" si="714"/>
        <v>Loddiges Road</v>
      </c>
      <c r="Z2825" s="6" t="str">
        <f t="shared" si="715"/>
        <v>Berkshire</v>
      </c>
      <c r="AA2825" s="6" t="str">
        <f t="shared" si="716"/>
        <v>DA</v>
      </c>
      <c r="AB2825" s="7" t="str">
        <f t="shared" si="717"/>
        <v>44084</v>
      </c>
      <c r="AC2825" s="6" t="str">
        <f t="shared" si="718"/>
        <v>53</v>
      </c>
      <c r="AD2825" s="6" t="str">
        <f t="shared" si="719"/>
        <v>C2</v>
      </c>
      <c r="AE2825" s="8" t="str">
        <f t="shared" si="720"/>
        <v/>
      </c>
    </row>
    <row r="2826" spans="1:31" x14ac:dyDescent="0.25">
      <c r="A2826" s="9">
        <v>2896</v>
      </c>
      <c r="B2826" s="10" t="s">
        <v>4698</v>
      </c>
      <c r="C2826" s="10" t="s">
        <v>1853</v>
      </c>
      <c r="D2826" s="10" t="s">
        <v>15</v>
      </c>
      <c r="E2826" s="10" t="s">
        <v>16</v>
      </c>
      <c r="F2826" s="10">
        <v>90</v>
      </c>
      <c r="G2826" s="10" t="s">
        <v>7152</v>
      </c>
      <c r="H2826" s="10" t="s">
        <v>2700</v>
      </c>
      <c r="I2826" s="10" t="s">
        <v>291</v>
      </c>
      <c r="J2826" s="11">
        <v>44351</v>
      </c>
      <c r="K2826" s="10">
        <v>94</v>
      </c>
      <c r="L2826" s="10" t="s">
        <v>39</v>
      </c>
      <c r="M2826" s="12"/>
      <c r="O2826">
        <f t="shared" ref="O2826:O2889" si="721">COUNTBLANK(A2826:L2826)+COUNTIF(K2826,0)</f>
        <v>0</v>
      </c>
      <c r="Q2826" s="9" t="str">
        <f t="shared" si="706"/>
        <v>2896</v>
      </c>
      <c r="R2826" s="10" t="str">
        <f t="shared" si="707"/>
        <v>Eva</v>
      </c>
      <c r="S2826" s="10" t="str">
        <f t="shared" si="708"/>
        <v>Bledsoe</v>
      </c>
      <c r="T2826" s="10" t="str">
        <f t="shared" si="709"/>
        <v>Mrs</v>
      </c>
      <c r="U2826" s="10" t="str">
        <f t="shared" si="710"/>
        <v>F</v>
      </c>
      <c r="V2826" s="10" t="str">
        <f t="shared" si="711"/>
        <v>90</v>
      </c>
      <c r="W2826" s="10" t="str">
        <f t="shared" si="712"/>
        <v>Loder Street</v>
      </c>
      <c r="X2826" s="10" t="str">
        <f t="shared" si="713"/>
        <v>et</v>
      </c>
      <c r="Y2826" s="10" t="str">
        <f t="shared" si="714"/>
        <v>Loder Street</v>
      </c>
      <c r="Z2826" s="10" t="str">
        <f t="shared" si="715"/>
        <v>Larne</v>
      </c>
      <c r="AA2826" s="10" t="str">
        <f t="shared" si="716"/>
        <v>HS</v>
      </c>
      <c r="AB2826" s="11" t="str">
        <f t="shared" si="717"/>
        <v>44351</v>
      </c>
      <c r="AC2826" s="10" t="str">
        <f t="shared" si="718"/>
        <v>94</v>
      </c>
      <c r="AD2826" s="10" t="str">
        <f t="shared" si="719"/>
        <v>C1</v>
      </c>
      <c r="AE2826" s="12" t="str">
        <f t="shared" si="720"/>
        <v/>
      </c>
    </row>
    <row r="2827" spans="1:31" x14ac:dyDescent="0.25">
      <c r="A2827" s="5">
        <v>2897</v>
      </c>
      <c r="B2827" s="6" t="s">
        <v>6189</v>
      </c>
      <c r="C2827" s="6" t="s">
        <v>7153</v>
      </c>
      <c r="D2827" s="6" t="s">
        <v>49</v>
      </c>
      <c r="E2827" s="6" t="s">
        <v>16</v>
      </c>
      <c r="F2827" s="6">
        <v>60</v>
      </c>
      <c r="G2827" s="6" t="s">
        <v>7154</v>
      </c>
      <c r="H2827" s="6" t="s">
        <v>7155</v>
      </c>
      <c r="I2827" s="6" t="s">
        <v>291</v>
      </c>
      <c r="J2827" s="7">
        <v>43889</v>
      </c>
      <c r="K2827" s="6">
        <v>11</v>
      </c>
      <c r="L2827" s="6" t="s">
        <v>20</v>
      </c>
      <c r="M2827" s="8"/>
      <c r="O2827">
        <f t="shared" si="721"/>
        <v>0</v>
      </c>
      <c r="Q2827" s="5" t="str">
        <f t="shared" si="706"/>
        <v>2897</v>
      </c>
      <c r="R2827" s="6" t="str">
        <f t="shared" si="707"/>
        <v>Chere</v>
      </c>
      <c r="S2827" s="6" t="str">
        <f t="shared" si="708"/>
        <v>Arnold</v>
      </c>
      <c r="T2827" s="6" t="str">
        <f t="shared" si="709"/>
        <v>Miss</v>
      </c>
      <c r="U2827" s="6" t="str">
        <f t="shared" si="710"/>
        <v>F</v>
      </c>
      <c r="V2827" s="6" t="str">
        <f t="shared" si="711"/>
        <v>60</v>
      </c>
      <c r="W2827" s="6" t="str">
        <f t="shared" si="712"/>
        <v>Lodge</v>
      </c>
      <c r="X2827" s="6" t="str">
        <f t="shared" si="713"/>
        <v>ge</v>
      </c>
      <c r="Y2827" s="6" t="str">
        <f t="shared" si="714"/>
        <v>Lodge</v>
      </c>
      <c r="Z2827" s="6" t="str">
        <f t="shared" si="715"/>
        <v>Kirkcudbright</v>
      </c>
      <c r="AA2827" s="6" t="str">
        <f t="shared" si="716"/>
        <v>HS</v>
      </c>
      <c r="AB2827" s="7" t="str">
        <f t="shared" si="717"/>
        <v>43889</v>
      </c>
      <c r="AC2827" s="6" t="str">
        <f t="shared" si="718"/>
        <v>11</v>
      </c>
      <c r="AD2827" s="6" t="str">
        <f t="shared" si="719"/>
        <v>B</v>
      </c>
      <c r="AE2827" s="8" t="str">
        <f t="shared" si="720"/>
        <v/>
      </c>
    </row>
    <row r="2828" spans="1:31" x14ac:dyDescent="0.25">
      <c r="A2828" s="9">
        <v>2898</v>
      </c>
      <c r="B2828" s="10" t="s">
        <v>7156</v>
      </c>
      <c r="C2828" s="10" t="s">
        <v>1722</v>
      </c>
      <c r="D2828" s="10" t="s">
        <v>15</v>
      </c>
      <c r="E2828" s="10" t="s">
        <v>16</v>
      </c>
      <c r="F2828" s="10">
        <v>30</v>
      </c>
      <c r="G2828" s="10" t="s">
        <v>7157</v>
      </c>
      <c r="H2828" s="10" t="s">
        <v>3333</v>
      </c>
      <c r="I2828" s="10" t="s">
        <v>1194</v>
      </c>
      <c r="J2828" s="11">
        <v>43467</v>
      </c>
      <c r="K2828" s="10">
        <v>77</v>
      </c>
      <c r="L2828" s="10" t="s">
        <v>44</v>
      </c>
      <c r="M2828" s="12"/>
      <c r="O2828">
        <f t="shared" si="721"/>
        <v>0</v>
      </c>
      <c r="Q2828" s="9" t="str">
        <f t="shared" si="706"/>
        <v>2898</v>
      </c>
      <c r="R2828" s="10" t="str">
        <f t="shared" si="707"/>
        <v>Cordie</v>
      </c>
      <c r="S2828" s="10" t="str">
        <f t="shared" si="708"/>
        <v>Bowen</v>
      </c>
      <c r="T2828" s="10" t="str">
        <f t="shared" si="709"/>
        <v>Mrs</v>
      </c>
      <c r="U2828" s="10" t="str">
        <f t="shared" si="710"/>
        <v>F</v>
      </c>
      <c r="V2828" s="10" t="str">
        <f t="shared" si="711"/>
        <v>30</v>
      </c>
      <c r="W2828" s="10" t="str">
        <f t="shared" si="712"/>
        <v>Lofting Road</v>
      </c>
      <c r="X2828" s="10" t="str">
        <f t="shared" si="713"/>
        <v>ad</v>
      </c>
      <c r="Y2828" s="10" t="str">
        <f t="shared" si="714"/>
        <v>Lofting Road</v>
      </c>
      <c r="Z2828" s="10" t="str">
        <f t="shared" si="715"/>
        <v>East Cowes</v>
      </c>
      <c r="AA2828" s="10" t="str">
        <f t="shared" si="716"/>
        <v>LU</v>
      </c>
      <c r="AB2828" s="11" t="str">
        <f t="shared" si="717"/>
        <v>43467</v>
      </c>
      <c r="AC2828" s="10" t="str">
        <f t="shared" si="718"/>
        <v>77</v>
      </c>
      <c r="AD2828" s="10" t="str">
        <f t="shared" si="719"/>
        <v>D</v>
      </c>
      <c r="AE2828" s="12" t="str">
        <f t="shared" si="720"/>
        <v/>
      </c>
    </row>
    <row r="2829" spans="1:31" x14ac:dyDescent="0.25">
      <c r="A2829" s="5">
        <v>2899</v>
      </c>
      <c r="B2829" s="6" t="s">
        <v>1234</v>
      </c>
      <c r="C2829" s="6" t="s">
        <v>7158</v>
      </c>
      <c r="D2829" s="6" t="s">
        <v>28</v>
      </c>
      <c r="E2829" s="6" t="s">
        <v>29</v>
      </c>
      <c r="F2829" s="6">
        <v>90</v>
      </c>
      <c r="G2829" s="6" t="s">
        <v>7159</v>
      </c>
      <c r="H2829" s="6" t="s">
        <v>1353</v>
      </c>
      <c r="I2829" s="6" t="s">
        <v>1354</v>
      </c>
      <c r="J2829" s="7">
        <v>43879</v>
      </c>
      <c r="K2829" s="6">
        <v>80</v>
      </c>
      <c r="L2829" s="6" t="s">
        <v>157</v>
      </c>
      <c r="M2829" s="8"/>
      <c r="O2829">
        <f t="shared" si="721"/>
        <v>0</v>
      </c>
      <c r="Q2829" s="5" t="str">
        <f t="shared" si="706"/>
        <v>2899</v>
      </c>
      <c r="R2829" s="6" t="str">
        <f t="shared" si="707"/>
        <v>Olin</v>
      </c>
      <c r="S2829" s="6" t="str">
        <f t="shared" si="708"/>
        <v>Davenport</v>
      </c>
      <c r="T2829" s="6" t="str">
        <f t="shared" si="709"/>
        <v>Mr</v>
      </c>
      <c r="U2829" s="6" t="str">
        <f t="shared" si="710"/>
        <v>M</v>
      </c>
      <c r="V2829" s="6" t="str">
        <f t="shared" si="711"/>
        <v>90</v>
      </c>
      <c r="W2829" s="6" t="str">
        <f t="shared" si="712"/>
        <v>Loman Villas</v>
      </c>
      <c r="X2829" s="6" t="str">
        <f t="shared" si="713"/>
        <v>as</v>
      </c>
      <c r="Y2829" s="6" t="str">
        <f t="shared" si="714"/>
        <v>Loman Villas</v>
      </c>
      <c r="Z2829" s="6" t="str">
        <f t="shared" si="715"/>
        <v>Anstruther</v>
      </c>
      <c r="AA2829" s="6" t="str">
        <f t="shared" si="716"/>
        <v>DG</v>
      </c>
      <c r="AB2829" s="7" t="str">
        <f t="shared" si="717"/>
        <v>43879</v>
      </c>
      <c r="AC2829" s="6" t="str">
        <f t="shared" si="718"/>
        <v>80</v>
      </c>
      <c r="AD2829" s="6" t="str">
        <f t="shared" si="719"/>
        <v>C3</v>
      </c>
      <c r="AE2829" s="8" t="str">
        <f t="shared" si="720"/>
        <v/>
      </c>
    </row>
    <row r="2830" spans="1:31" x14ac:dyDescent="0.25">
      <c r="A2830" s="9">
        <v>2900</v>
      </c>
      <c r="B2830" s="10" t="s">
        <v>5180</v>
      </c>
      <c r="C2830" s="10" t="s">
        <v>7160</v>
      </c>
      <c r="D2830" s="10" t="s">
        <v>15</v>
      </c>
      <c r="E2830" s="10" t="s">
        <v>16</v>
      </c>
      <c r="F2830" s="10">
        <v>30</v>
      </c>
      <c r="G2830" s="10" t="s">
        <v>7161</v>
      </c>
      <c r="H2830" s="10" t="s">
        <v>1377</v>
      </c>
      <c r="I2830" s="10" t="s">
        <v>32</v>
      </c>
      <c r="J2830" s="11">
        <v>44381</v>
      </c>
      <c r="K2830" s="10">
        <v>83</v>
      </c>
      <c r="L2830" s="10" t="s">
        <v>44</v>
      </c>
      <c r="M2830" s="12"/>
      <c r="O2830">
        <f t="shared" si="721"/>
        <v>0</v>
      </c>
      <c r="Q2830" s="9" t="str">
        <f t="shared" si="706"/>
        <v>2900</v>
      </c>
      <c r="R2830" s="10" t="str">
        <f t="shared" si="707"/>
        <v>Luna</v>
      </c>
      <c r="S2830" s="10" t="str">
        <f t="shared" si="708"/>
        <v>Major</v>
      </c>
      <c r="T2830" s="10" t="str">
        <f t="shared" si="709"/>
        <v>Mrs</v>
      </c>
      <c r="U2830" s="10" t="str">
        <f t="shared" si="710"/>
        <v>F</v>
      </c>
      <c r="V2830" s="10" t="str">
        <f t="shared" si="711"/>
        <v>30</v>
      </c>
      <c r="W2830" s="10" t="str">
        <f t="shared" si="712"/>
        <v>Lomas Buildings</v>
      </c>
      <c r="X2830" s="10" t="str">
        <f t="shared" si="713"/>
        <v>gs</v>
      </c>
      <c r="Y2830" s="10" t="str">
        <f t="shared" si="714"/>
        <v>Lomas Buildings</v>
      </c>
      <c r="Z2830" s="10" t="str">
        <f t="shared" si="715"/>
        <v>Stowmarket</v>
      </c>
      <c r="AA2830" s="10" t="str">
        <f t="shared" si="716"/>
        <v>WC</v>
      </c>
      <c r="AB2830" s="11" t="str">
        <f t="shared" si="717"/>
        <v>44381</v>
      </c>
      <c r="AC2830" s="10" t="str">
        <f t="shared" si="718"/>
        <v>83</v>
      </c>
      <c r="AD2830" s="10" t="str">
        <f t="shared" si="719"/>
        <v>D</v>
      </c>
      <c r="AE2830" s="12" t="str">
        <f t="shared" si="720"/>
        <v/>
      </c>
    </row>
    <row r="2831" spans="1:31" x14ac:dyDescent="0.25">
      <c r="A2831" s="5">
        <v>2901</v>
      </c>
      <c r="B2831" s="6" t="s">
        <v>1915</v>
      </c>
      <c r="C2831" s="6" t="s">
        <v>2537</v>
      </c>
      <c r="D2831" s="6" t="s">
        <v>28</v>
      </c>
      <c r="E2831" s="6" t="s">
        <v>29</v>
      </c>
      <c r="F2831" s="6">
        <v>90</v>
      </c>
      <c r="G2831" s="6" t="s">
        <v>7162</v>
      </c>
      <c r="H2831" s="6" t="s">
        <v>66</v>
      </c>
      <c r="I2831" s="6" t="s">
        <v>67</v>
      </c>
      <c r="J2831" s="7">
        <v>44503</v>
      </c>
      <c r="K2831" s="6">
        <v>103</v>
      </c>
      <c r="L2831" s="6" t="s">
        <v>20</v>
      </c>
      <c r="M2831" s="8"/>
      <c r="O2831">
        <f t="shared" si="721"/>
        <v>0</v>
      </c>
      <c r="Q2831" s="5" t="str">
        <f t="shared" si="706"/>
        <v>2901</v>
      </c>
      <c r="R2831" s="6" t="str">
        <f t="shared" si="707"/>
        <v>Spencer</v>
      </c>
      <c r="S2831" s="6" t="str">
        <f t="shared" si="708"/>
        <v>Mcginnis</v>
      </c>
      <c r="T2831" s="6" t="str">
        <f t="shared" si="709"/>
        <v>Mr</v>
      </c>
      <c r="U2831" s="6" t="str">
        <f t="shared" si="710"/>
        <v>M</v>
      </c>
      <c r="V2831" s="6" t="str">
        <f t="shared" si="711"/>
        <v>90</v>
      </c>
      <c r="W2831" s="6" t="str">
        <f t="shared" si="712"/>
        <v>Lombardy Place</v>
      </c>
      <c r="X2831" s="6" t="str">
        <f t="shared" si="713"/>
        <v>ce</v>
      </c>
      <c r="Y2831" s="6" t="str">
        <f t="shared" si="714"/>
        <v>Lombardy Place</v>
      </c>
      <c r="Z2831" s="6" t="str">
        <f t="shared" si="715"/>
        <v>Alexandria</v>
      </c>
      <c r="AA2831" s="6" t="str">
        <f t="shared" si="716"/>
        <v>GU</v>
      </c>
      <c r="AB2831" s="7" t="str">
        <f t="shared" si="717"/>
        <v>44503</v>
      </c>
      <c r="AC2831" s="6" t="str">
        <f t="shared" si="718"/>
        <v>103</v>
      </c>
      <c r="AD2831" s="6" t="str">
        <f t="shared" si="719"/>
        <v>B</v>
      </c>
      <c r="AE2831" s="8" t="str">
        <f t="shared" si="720"/>
        <v/>
      </c>
    </row>
    <row r="2832" spans="1:31" x14ac:dyDescent="0.25">
      <c r="A2832" s="9">
        <v>2902</v>
      </c>
      <c r="B2832" s="10" t="s">
        <v>386</v>
      </c>
      <c r="C2832" s="10" t="s">
        <v>5651</v>
      </c>
      <c r="D2832" s="10" t="s">
        <v>28</v>
      </c>
      <c r="E2832" s="10" t="s">
        <v>29</v>
      </c>
      <c r="F2832" s="10">
        <v>30</v>
      </c>
      <c r="G2832" s="10" t="s">
        <v>7163</v>
      </c>
      <c r="H2832" s="10" t="s">
        <v>1876</v>
      </c>
      <c r="I2832" s="10" t="s">
        <v>1877</v>
      </c>
      <c r="J2832" s="11">
        <v>43946</v>
      </c>
      <c r="K2832" s="10">
        <v>44</v>
      </c>
      <c r="L2832" s="10" t="s">
        <v>157</v>
      </c>
      <c r="M2832" s="12"/>
      <c r="O2832">
        <f t="shared" si="721"/>
        <v>0</v>
      </c>
      <c r="Q2832" s="9" t="str">
        <f t="shared" si="706"/>
        <v>2902</v>
      </c>
      <c r="R2832" s="10" t="str">
        <f t="shared" si="707"/>
        <v>Mason</v>
      </c>
      <c r="S2832" s="10" t="str">
        <f t="shared" si="708"/>
        <v>Lucas</v>
      </c>
      <c r="T2832" s="10" t="str">
        <f t="shared" si="709"/>
        <v>Mr</v>
      </c>
      <c r="U2832" s="10" t="str">
        <f t="shared" si="710"/>
        <v>M</v>
      </c>
      <c r="V2832" s="10" t="str">
        <f t="shared" si="711"/>
        <v>30</v>
      </c>
      <c r="W2832" s="10" t="str">
        <f t="shared" si="712"/>
        <v>Londesborough Road</v>
      </c>
      <c r="X2832" s="10" t="str">
        <f t="shared" si="713"/>
        <v>ad</v>
      </c>
      <c r="Y2832" s="10" t="str">
        <f t="shared" si="714"/>
        <v>Londesborough Road</v>
      </c>
      <c r="Z2832" s="10" t="str">
        <f t="shared" si="715"/>
        <v>Ashby-De-La-Zouch</v>
      </c>
      <c r="AA2832" s="10" t="str">
        <f t="shared" si="716"/>
        <v>SL</v>
      </c>
      <c r="AB2832" s="11" t="str">
        <f t="shared" si="717"/>
        <v>43946</v>
      </c>
      <c r="AC2832" s="10" t="str">
        <f t="shared" si="718"/>
        <v>44</v>
      </c>
      <c r="AD2832" s="10" t="str">
        <f t="shared" si="719"/>
        <v>C3</v>
      </c>
      <c r="AE2832" s="12" t="str">
        <f t="shared" si="720"/>
        <v/>
      </c>
    </row>
    <row r="2833" spans="1:31" x14ac:dyDescent="0.25">
      <c r="A2833" s="5">
        <v>2903</v>
      </c>
      <c r="B2833" s="6" t="s">
        <v>7164</v>
      </c>
      <c r="C2833" s="6" t="s">
        <v>5832</v>
      </c>
      <c r="D2833" s="6" t="s">
        <v>15</v>
      </c>
      <c r="E2833" s="6" t="s">
        <v>16</v>
      </c>
      <c r="F2833" s="6">
        <v>30</v>
      </c>
      <c r="G2833" s="6" t="s">
        <v>7165</v>
      </c>
      <c r="H2833" s="6" t="s">
        <v>3049</v>
      </c>
      <c r="I2833" s="6" t="s">
        <v>185</v>
      </c>
      <c r="J2833" s="7">
        <v>43652</v>
      </c>
      <c r="K2833" s="6">
        <v>46</v>
      </c>
      <c r="L2833" s="6" t="s">
        <v>44</v>
      </c>
      <c r="M2833" s="8"/>
      <c r="O2833">
        <f t="shared" si="721"/>
        <v>0</v>
      </c>
      <c r="Q2833" s="5" t="str">
        <f t="shared" si="706"/>
        <v>2903</v>
      </c>
      <c r="R2833" s="6" t="str">
        <f t="shared" si="707"/>
        <v>Erlene</v>
      </c>
      <c r="S2833" s="6" t="str">
        <f t="shared" si="708"/>
        <v>Bates</v>
      </c>
      <c r="T2833" s="6" t="str">
        <f t="shared" si="709"/>
        <v>Mrs</v>
      </c>
      <c r="U2833" s="6" t="str">
        <f t="shared" si="710"/>
        <v>F</v>
      </c>
      <c r="V2833" s="6" t="str">
        <f t="shared" si="711"/>
        <v>30</v>
      </c>
      <c r="W2833" s="6" t="str">
        <f t="shared" si="712"/>
        <v>London Passage</v>
      </c>
      <c r="X2833" s="6" t="str">
        <f t="shared" si="713"/>
        <v>ge</v>
      </c>
      <c r="Y2833" s="6" t="str">
        <f t="shared" si="714"/>
        <v>London Passage</v>
      </c>
      <c r="Z2833" s="6" t="str">
        <f t="shared" si="715"/>
        <v>Eyemouth</v>
      </c>
      <c r="AA2833" s="6" t="str">
        <f t="shared" si="716"/>
        <v>HX</v>
      </c>
      <c r="AB2833" s="7" t="str">
        <f t="shared" si="717"/>
        <v>43652</v>
      </c>
      <c r="AC2833" s="6" t="str">
        <f t="shared" si="718"/>
        <v>46</v>
      </c>
      <c r="AD2833" s="6" t="str">
        <f t="shared" si="719"/>
        <v>D</v>
      </c>
      <c r="AE2833" s="8" t="str">
        <f t="shared" si="720"/>
        <v/>
      </c>
    </row>
    <row r="2834" spans="1:31" x14ac:dyDescent="0.25">
      <c r="A2834" s="9">
        <v>2904</v>
      </c>
      <c r="B2834" s="10" t="s">
        <v>7166</v>
      </c>
      <c r="C2834" s="10" t="s">
        <v>1277</v>
      </c>
      <c r="D2834" s="10" t="s">
        <v>49</v>
      </c>
      <c r="E2834" s="10" t="s">
        <v>16</v>
      </c>
      <c r="F2834" s="10">
        <v>90</v>
      </c>
      <c r="G2834" s="10" t="s">
        <v>7167</v>
      </c>
      <c r="H2834" s="10" t="s">
        <v>3253</v>
      </c>
      <c r="I2834" s="10" t="s">
        <v>32</v>
      </c>
      <c r="J2834" s="11">
        <v>43947</v>
      </c>
      <c r="K2834" s="10">
        <v>67</v>
      </c>
      <c r="L2834" s="10" t="s">
        <v>157</v>
      </c>
      <c r="M2834" s="12"/>
      <c r="O2834">
        <f t="shared" si="721"/>
        <v>0</v>
      </c>
      <c r="Q2834" s="9" t="str">
        <f t="shared" si="706"/>
        <v>2904</v>
      </c>
      <c r="R2834" s="10" t="str">
        <f t="shared" si="707"/>
        <v>Darcy</v>
      </c>
      <c r="S2834" s="10" t="str">
        <f t="shared" si="708"/>
        <v>Shields</v>
      </c>
      <c r="T2834" s="10" t="str">
        <f t="shared" si="709"/>
        <v>Miss</v>
      </c>
      <c r="U2834" s="10" t="str">
        <f t="shared" si="710"/>
        <v>F</v>
      </c>
      <c r="V2834" s="10" t="str">
        <f t="shared" si="711"/>
        <v>90</v>
      </c>
      <c r="W2834" s="10" t="str">
        <f t="shared" si="712"/>
        <v>London Place</v>
      </c>
      <c r="X2834" s="10" t="str">
        <f t="shared" si="713"/>
        <v>ce</v>
      </c>
      <c r="Y2834" s="10" t="str">
        <f t="shared" si="714"/>
        <v>London Place</v>
      </c>
      <c r="Z2834" s="10" t="str">
        <f t="shared" si="715"/>
        <v>Southport</v>
      </c>
      <c r="AA2834" s="10" t="str">
        <f t="shared" si="716"/>
        <v>WC</v>
      </c>
      <c r="AB2834" s="11" t="str">
        <f t="shared" si="717"/>
        <v>43947</v>
      </c>
      <c r="AC2834" s="10" t="str">
        <f t="shared" si="718"/>
        <v>67</v>
      </c>
      <c r="AD2834" s="10" t="str">
        <f t="shared" si="719"/>
        <v>C3</v>
      </c>
      <c r="AE2834" s="12" t="str">
        <f t="shared" si="720"/>
        <v/>
      </c>
    </row>
    <row r="2835" spans="1:31" x14ac:dyDescent="0.25">
      <c r="A2835" s="5">
        <v>2905</v>
      </c>
      <c r="B2835" s="6" t="s">
        <v>7168</v>
      </c>
      <c r="C2835" s="6" t="s">
        <v>897</v>
      </c>
      <c r="D2835" s="6" t="s">
        <v>115</v>
      </c>
      <c r="E2835" s="6" t="s">
        <v>16</v>
      </c>
      <c r="F2835" s="6">
        <v>60</v>
      </c>
      <c r="G2835" s="6" t="s">
        <v>7169</v>
      </c>
      <c r="H2835" s="6" t="s">
        <v>5387</v>
      </c>
      <c r="I2835" s="6" t="s">
        <v>32</v>
      </c>
      <c r="J2835" s="7">
        <v>44027</v>
      </c>
      <c r="K2835" s="6">
        <v>78</v>
      </c>
      <c r="L2835" s="6" t="s">
        <v>39</v>
      </c>
      <c r="M2835" s="8"/>
      <c r="O2835">
        <f t="shared" si="721"/>
        <v>0</v>
      </c>
      <c r="Q2835" s="5" t="str">
        <f t="shared" si="706"/>
        <v>2905</v>
      </c>
      <c r="R2835" s="6" t="str">
        <f t="shared" si="707"/>
        <v>Colby</v>
      </c>
      <c r="S2835" s="6" t="str">
        <f t="shared" si="708"/>
        <v>Britt</v>
      </c>
      <c r="T2835" s="6" t="str">
        <f t="shared" si="709"/>
        <v>Prof</v>
      </c>
      <c r="U2835" s="6" t="str">
        <f t="shared" si="710"/>
        <v>F</v>
      </c>
      <c r="V2835" s="6" t="str">
        <f t="shared" si="711"/>
        <v>60</v>
      </c>
      <c r="W2835" s="6" t="str">
        <f t="shared" si="712"/>
        <v>London Terrace</v>
      </c>
      <c r="X2835" s="6" t="str">
        <f t="shared" si="713"/>
        <v>ce</v>
      </c>
      <c r="Y2835" s="6" t="str">
        <f t="shared" si="714"/>
        <v>London Terrace</v>
      </c>
      <c r="Z2835" s="6" t="str">
        <f t="shared" si="715"/>
        <v>Wokingham</v>
      </c>
      <c r="AA2835" s="6" t="str">
        <f t="shared" si="716"/>
        <v>WC</v>
      </c>
      <c r="AB2835" s="7" t="str">
        <f t="shared" si="717"/>
        <v>44027</v>
      </c>
      <c r="AC2835" s="6" t="str">
        <f t="shared" si="718"/>
        <v>78</v>
      </c>
      <c r="AD2835" s="6" t="str">
        <f t="shared" si="719"/>
        <v>C1</v>
      </c>
      <c r="AE2835" s="8" t="str">
        <f t="shared" si="720"/>
        <v/>
      </c>
    </row>
    <row r="2836" spans="1:31" x14ac:dyDescent="0.25">
      <c r="A2836" s="9">
        <v>2906</v>
      </c>
      <c r="B2836" s="10" t="s">
        <v>7170</v>
      </c>
      <c r="C2836" s="10" t="s">
        <v>7171</v>
      </c>
      <c r="D2836" s="10" t="s">
        <v>28</v>
      </c>
      <c r="E2836" s="10" t="s">
        <v>29</v>
      </c>
      <c r="F2836" s="10">
        <v>90</v>
      </c>
      <c r="G2836" s="10" t="s">
        <v>7172</v>
      </c>
      <c r="H2836" s="10" t="s">
        <v>2962</v>
      </c>
      <c r="I2836" s="10" t="s">
        <v>32</v>
      </c>
      <c r="J2836" s="11">
        <v>43905</v>
      </c>
      <c r="K2836" s="10">
        <v>25</v>
      </c>
      <c r="L2836" s="10" t="s">
        <v>99</v>
      </c>
      <c r="M2836" s="12"/>
      <c r="O2836">
        <f t="shared" si="721"/>
        <v>0</v>
      </c>
      <c r="Q2836" s="9" t="str">
        <f t="shared" si="706"/>
        <v>2906</v>
      </c>
      <c r="R2836" s="10" t="str">
        <f t="shared" si="707"/>
        <v>Ezequiel</v>
      </c>
      <c r="S2836" s="10" t="str">
        <f t="shared" si="708"/>
        <v>Read</v>
      </c>
      <c r="T2836" s="10" t="str">
        <f t="shared" si="709"/>
        <v>Mr</v>
      </c>
      <c r="U2836" s="10" t="str">
        <f t="shared" si="710"/>
        <v>M</v>
      </c>
      <c r="V2836" s="10" t="str">
        <f t="shared" si="711"/>
        <v>90</v>
      </c>
      <c r="W2836" s="10" t="str">
        <f t="shared" si="712"/>
        <v>Long Lane</v>
      </c>
      <c r="X2836" s="10" t="str">
        <f t="shared" si="713"/>
        <v>ne</v>
      </c>
      <c r="Y2836" s="10" t="str">
        <f t="shared" si="714"/>
        <v>Long Lane</v>
      </c>
      <c r="Z2836" s="10" t="str">
        <f t="shared" si="715"/>
        <v>Melton Constable</v>
      </c>
      <c r="AA2836" s="10" t="str">
        <f t="shared" si="716"/>
        <v>WC</v>
      </c>
      <c r="AB2836" s="11" t="str">
        <f t="shared" si="717"/>
        <v>43905</v>
      </c>
      <c r="AC2836" s="10" t="str">
        <f t="shared" si="718"/>
        <v>25</v>
      </c>
      <c r="AD2836" s="10" t="str">
        <f t="shared" si="719"/>
        <v>E</v>
      </c>
      <c r="AE2836" s="12" t="str">
        <f t="shared" si="720"/>
        <v/>
      </c>
    </row>
    <row r="2837" spans="1:31" x14ac:dyDescent="0.25">
      <c r="A2837" s="5">
        <v>2907</v>
      </c>
      <c r="B2837" s="6" t="s">
        <v>7173</v>
      </c>
      <c r="C2837" s="6" t="s">
        <v>302</v>
      </c>
      <c r="D2837" s="6" t="s">
        <v>28</v>
      </c>
      <c r="E2837" s="6" t="s">
        <v>29</v>
      </c>
      <c r="F2837" s="6">
        <v>90</v>
      </c>
      <c r="G2837" s="6" t="s">
        <v>7174</v>
      </c>
      <c r="H2837" s="6" t="s">
        <v>5730</v>
      </c>
      <c r="I2837" s="6" t="s">
        <v>176</v>
      </c>
      <c r="J2837" s="7">
        <v>43991</v>
      </c>
      <c r="K2837" s="6">
        <v>10</v>
      </c>
      <c r="L2837" s="6" t="s">
        <v>44</v>
      </c>
      <c r="M2837" s="8"/>
      <c r="O2837">
        <f t="shared" si="721"/>
        <v>0</v>
      </c>
      <c r="Q2837" s="5" t="str">
        <f t="shared" si="706"/>
        <v>2907</v>
      </c>
      <c r="R2837" s="6" t="str">
        <f t="shared" si="707"/>
        <v>Abram</v>
      </c>
      <c r="S2837" s="6" t="str">
        <f t="shared" si="708"/>
        <v>Sanford</v>
      </c>
      <c r="T2837" s="6" t="str">
        <f t="shared" si="709"/>
        <v>Mr</v>
      </c>
      <c r="U2837" s="6" t="str">
        <f t="shared" si="710"/>
        <v>M</v>
      </c>
      <c r="V2837" s="6" t="str">
        <f t="shared" si="711"/>
        <v>90</v>
      </c>
      <c r="W2837" s="6" t="str">
        <f t="shared" si="712"/>
        <v>Long Leys</v>
      </c>
      <c r="X2837" s="6" t="str">
        <f t="shared" si="713"/>
        <v>ys</v>
      </c>
      <c r="Y2837" s="6" t="str">
        <f t="shared" si="714"/>
        <v>Long Leys</v>
      </c>
      <c r="Z2837" s="6" t="str">
        <f t="shared" si="715"/>
        <v>County Down</v>
      </c>
      <c r="AA2837" s="6" t="str">
        <f t="shared" si="716"/>
        <v>CW</v>
      </c>
      <c r="AB2837" s="7" t="str">
        <f t="shared" si="717"/>
        <v>43991</v>
      </c>
      <c r="AC2837" s="6" t="str">
        <f t="shared" si="718"/>
        <v>10</v>
      </c>
      <c r="AD2837" s="6" t="str">
        <f t="shared" si="719"/>
        <v>D</v>
      </c>
      <c r="AE2837" s="8" t="str">
        <f t="shared" si="720"/>
        <v/>
      </c>
    </row>
    <row r="2838" spans="1:31" x14ac:dyDescent="0.25">
      <c r="A2838" s="9">
        <v>2908</v>
      </c>
      <c r="B2838" s="10" t="s">
        <v>7175</v>
      </c>
      <c r="C2838" s="10" t="s">
        <v>2421</v>
      </c>
      <c r="D2838" s="10" t="s">
        <v>28</v>
      </c>
      <c r="E2838" s="10" t="s">
        <v>29</v>
      </c>
      <c r="F2838" s="10">
        <v>90</v>
      </c>
      <c r="G2838" s="10" t="s">
        <v>7174</v>
      </c>
      <c r="H2838" s="10" t="s">
        <v>7176</v>
      </c>
      <c r="I2838" s="10" t="s">
        <v>32</v>
      </c>
      <c r="J2838" s="11">
        <v>43656</v>
      </c>
      <c r="K2838" s="10">
        <v>40</v>
      </c>
      <c r="L2838" s="10" t="s">
        <v>20</v>
      </c>
      <c r="M2838" s="12"/>
      <c r="O2838">
        <f t="shared" si="721"/>
        <v>0</v>
      </c>
      <c r="Q2838" s="9" t="str">
        <f t="shared" si="706"/>
        <v>2908</v>
      </c>
      <c r="R2838" s="10" t="str">
        <f t="shared" si="707"/>
        <v>Allan</v>
      </c>
      <c r="S2838" s="10" t="str">
        <f t="shared" si="708"/>
        <v>Forbes</v>
      </c>
      <c r="T2838" s="10" t="str">
        <f t="shared" si="709"/>
        <v>Mr</v>
      </c>
      <c r="U2838" s="10" t="str">
        <f t="shared" si="710"/>
        <v>M</v>
      </c>
      <c r="V2838" s="10" t="str">
        <f t="shared" si="711"/>
        <v>90</v>
      </c>
      <c r="W2838" s="10" t="str">
        <f t="shared" si="712"/>
        <v>Long Leys</v>
      </c>
      <c r="X2838" s="10" t="str">
        <f t="shared" si="713"/>
        <v>ys</v>
      </c>
      <c r="Y2838" s="10" t="str">
        <f t="shared" si="714"/>
        <v>Long Leys</v>
      </c>
      <c r="Z2838" s="10" t="str">
        <f t="shared" si="715"/>
        <v>Maesteg</v>
      </c>
      <c r="AA2838" s="10" t="str">
        <f t="shared" si="716"/>
        <v>WC</v>
      </c>
      <c r="AB2838" s="11" t="str">
        <f t="shared" si="717"/>
        <v>43656</v>
      </c>
      <c r="AC2838" s="10" t="str">
        <f t="shared" si="718"/>
        <v>40</v>
      </c>
      <c r="AD2838" s="10" t="str">
        <f t="shared" si="719"/>
        <v>B</v>
      </c>
      <c r="AE2838" s="12" t="str">
        <f t="shared" si="720"/>
        <v/>
      </c>
    </row>
    <row r="2839" spans="1:31" x14ac:dyDescent="0.25">
      <c r="A2839" s="5">
        <v>2909</v>
      </c>
      <c r="B2839" s="6" t="s">
        <v>7177</v>
      </c>
      <c r="C2839" s="6" t="s">
        <v>410</v>
      </c>
      <c r="D2839" s="6" t="s">
        <v>28</v>
      </c>
      <c r="E2839" s="6" t="s">
        <v>29</v>
      </c>
      <c r="F2839" s="6">
        <v>30</v>
      </c>
      <c r="G2839" s="6" t="s">
        <v>7178</v>
      </c>
      <c r="H2839" s="6" t="s">
        <v>2836</v>
      </c>
      <c r="I2839" s="6" t="s">
        <v>32</v>
      </c>
      <c r="J2839" s="7">
        <v>43565</v>
      </c>
      <c r="K2839" s="6">
        <v>78</v>
      </c>
      <c r="L2839" s="6" t="s">
        <v>20</v>
      </c>
      <c r="M2839" s="8"/>
      <c r="O2839">
        <f t="shared" si="721"/>
        <v>0</v>
      </c>
      <c r="Q2839" s="5" t="str">
        <f t="shared" si="706"/>
        <v>2909</v>
      </c>
      <c r="R2839" s="6" t="str">
        <f t="shared" si="707"/>
        <v>Trent</v>
      </c>
      <c r="S2839" s="6" t="str">
        <f t="shared" si="708"/>
        <v>Owens</v>
      </c>
      <c r="T2839" s="6" t="str">
        <f t="shared" si="709"/>
        <v>Mr</v>
      </c>
      <c r="U2839" s="6" t="str">
        <f t="shared" si="710"/>
        <v>M</v>
      </c>
      <c r="V2839" s="6" t="str">
        <f t="shared" si="711"/>
        <v>30</v>
      </c>
      <c r="W2839" s="6" t="str">
        <f t="shared" si="712"/>
        <v>Longfield Estate</v>
      </c>
      <c r="X2839" s="6" t="str">
        <f t="shared" si="713"/>
        <v>te</v>
      </c>
      <c r="Y2839" s="6" t="str">
        <f t="shared" si="714"/>
        <v>Longfield Estate</v>
      </c>
      <c r="Z2839" s="6" t="str">
        <f t="shared" si="715"/>
        <v>Morpeth</v>
      </c>
      <c r="AA2839" s="6" t="str">
        <f t="shared" si="716"/>
        <v>WC</v>
      </c>
      <c r="AB2839" s="7" t="str">
        <f t="shared" si="717"/>
        <v>43565</v>
      </c>
      <c r="AC2839" s="6" t="str">
        <f t="shared" si="718"/>
        <v>78</v>
      </c>
      <c r="AD2839" s="6" t="str">
        <f t="shared" si="719"/>
        <v>B</v>
      </c>
      <c r="AE2839" s="8" t="str">
        <f t="shared" si="720"/>
        <v/>
      </c>
    </row>
    <row r="2840" spans="1:31" x14ac:dyDescent="0.25">
      <c r="A2840" s="9">
        <v>2910</v>
      </c>
      <c r="B2840" s="10" t="s">
        <v>588</v>
      </c>
      <c r="C2840" s="10" t="s">
        <v>7179</v>
      </c>
      <c r="D2840" s="10" t="s">
        <v>28</v>
      </c>
      <c r="E2840" s="10" t="s">
        <v>29</v>
      </c>
      <c r="F2840" s="10">
        <v>60</v>
      </c>
      <c r="G2840" s="10" t="s">
        <v>7180</v>
      </c>
      <c r="H2840" s="10" t="s">
        <v>6591</v>
      </c>
      <c r="I2840" s="10" t="s">
        <v>32</v>
      </c>
      <c r="J2840" s="11">
        <v>44479</v>
      </c>
      <c r="K2840" s="10">
        <v>5</v>
      </c>
      <c r="L2840" s="10" t="s">
        <v>20</v>
      </c>
      <c r="M2840" s="12"/>
      <c r="O2840">
        <f t="shared" si="721"/>
        <v>0</v>
      </c>
      <c r="Q2840" s="9" t="str">
        <f t="shared" si="706"/>
        <v>2910</v>
      </c>
      <c r="R2840" s="10" t="str">
        <f t="shared" si="707"/>
        <v>Wilfred</v>
      </c>
      <c r="S2840" s="10" t="str">
        <f t="shared" si="708"/>
        <v>Gipson</v>
      </c>
      <c r="T2840" s="10" t="str">
        <f t="shared" si="709"/>
        <v>Mr</v>
      </c>
      <c r="U2840" s="10" t="str">
        <f t="shared" si="710"/>
        <v>M</v>
      </c>
      <c r="V2840" s="10" t="str">
        <f t="shared" si="711"/>
        <v>60</v>
      </c>
      <c r="W2840" s="10" t="str">
        <f t="shared" si="712"/>
        <v>Longford Villas</v>
      </c>
      <c r="X2840" s="10" t="str">
        <f t="shared" si="713"/>
        <v>as</v>
      </c>
      <c r="Y2840" s="10" t="str">
        <f t="shared" si="714"/>
        <v>Longford Villas</v>
      </c>
      <c r="Z2840" s="10" t="str">
        <f t="shared" si="715"/>
        <v>Southam</v>
      </c>
      <c r="AA2840" s="10" t="str">
        <f t="shared" si="716"/>
        <v>WC</v>
      </c>
      <c r="AB2840" s="11" t="str">
        <f t="shared" si="717"/>
        <v>44479</v>
      </c>
      <c r="AC2840" s="10" t="str">
        <f t="shared" si="718"/>
        <v>5</v>
      </c>
      <c r="AD2840" s="10" t="str">
        <f t="shared" si="719"/>
        <v>B</v>
      </c>
      <c r="AE2840" s="12" t="str">
        <f t="shared" si="720"/>
        <v/>
      </c>
    </row>
    <row r="2841" spans="1:31" x14ac:dyDescent="0.25">
      <c r="A2841" s="5">
        <v>2911</v>
      </c>
      <c r="B2841" s="6" t="s">
        <v>7181</v>
      </c>
      <c r="C2841" s="6" t="s">
        <v>2960</v>
      </c>
      <c r="D2841" s="6" t="s">
        <v>15</v>
      </c>
      <c r="E2841" s="6" t="s">
        <v>16</v>
      </c>
      <c r="F2841" s="6">
        <v>60</v>
      </c>
      <c r="G2841" s="6" t="s">
        <v>7182</v>
      </c>
      <c r="H2841" s="6" t="s">
        <v>1181</v>
      </c>
      <c r="I2841" s="6" t="s">
        <v>32</v>
      </c>
      <c r="J2841" s="7">
        <v>44170</v>
      </c>
      <c r="K2841" s="6">
        <v>7</v>
      </c>
      <c r="L2841" s="6" t="s">
        <v>33</v>
      </c>
      <c r="M2841" s="8"/>
      <c r="O2841">
        <f t="shared" si="721"/>
        <v>0</v>
      </c>
      <c r="Q2841" s="5" t="str">
        <f t="shared" si="706"/>
        <v>2911</v>
      </c>
      <c r="R2841" s="6" t="str">
        <f t="shared" si="707"/>
        <v>Son</v>
      </c>
      <c r="S2841" s="6" t="str">
        <f t="shared" si="708"/>
        <v>Neff</v>
      </c>
      <c r="T2841" s="6" t="str">
        <f t="shared" si="709"/>
        <v>Mrs</v>
      </c>
      <c r="U2841" s="6" t="str">
        <f t="shared" si="710"/>
        <v>F</v>
      </c>
      <c r="V2841" s="6" t="str">
        <f t="shared" si="711"/>
        <v>60</v>
      </c>
      <c r="W2841" s="6" t="str">
        <f t="shared" si="712"/>
        <v>Longly Road</v>
      </c>
      <c r="X2841" s="6" t="str">
        <f t="shared" si="713"/>
        <v>ad</v>
      </c>
      <c r="Y2841" s="6" t="str">
        <f t="shared" si="714"/>
        <v>Longly Road</v>
      </c>
      <c r="Z2841" s="6" t="str">
        <f t="shared" si="715"/>
        <v>Yarm</v>
      </c>
      <c r="AA2841" s="6" t="str">
        <f t="shared" si="716"/>
        <v>WC</v>
      </c>
      <c r="AB2841" s="7" t="str">
        <f t="shared" si="717"/>
        <v>44170</v>
      </c>
      <c r="AC2841" s="6" t="str">
        <f t="shared" si="718"/>
        <v>7</v>
      </c>
      <c r="AD2841" s="6" t="str">
        <f t="shared" si="719"/>
        <v>A3</v>
      </c>
      <c r="AE2841" s="8" t="str">
        <f t="shared" si="720"/>
        <v/>
      </c>
    </row>
    <row r="2842" spans="1:31" x14ac:dyDescent="0.25">
      <c r="A2842" s="9">
        <v>2912</v>
      </c>
      <c r="B2842" s="10" t="s">
        <v>3084</v>
      </c>
      <c r="C2842" s="10" t="s">
        <v>2339</v>
      </c>
      <c r="D2842" s="10" t="s">
        <v>15</v>
      </c>
      <c r="E2842" s="10" t="s">
        <v>16</v>
      </c>
      <c r="F2842" s="10">
        <v>60</v>
      </c>
      <c r="G2842" s="10" t="s">
        <v>7183</v>
      </c>
      <c r="H2842" s="10" t="s">
        <v>6853</v>
      </c>
      <c r="I2842" s="10" t="s">
        <v>32</v>
      </c>
      <c r="J2842" s="11">
        <v>44023</v>
      </c>
      <c r="K2842" s="10">
        <v>28</v>
      </c>
      <c r="L2842" s="10" t="s">
        <v>62</v>
      </c>
      <c r="M2842" s="12"/>
      <c r="O2842">
        <f t="shared" si="721"/>
        <v>0</v>
      </c>
      <c r="Q2842" s="9" t="str">
        <f t="shared" si="706"/>
        <v>2912</v>
      </c>
      <c r="R2842" s="10" t="str">
        <f t="shared" si="707"/>
        <v>Janise</v>
      </c>
      <c r="S2842" s="10" t="str">
        <f t="shared" si="708"/>
        <v>Oleary</v>
      </c>
      <c r="T2842" s="10" t="str">
        <f t="shared" si="709"/>
        <v>Mrs</v>
      </c>
      <c r="U2842" s="10" t="str">
        <f t="shared" si="710"/>
        <v>F</v>
      </c>
      <c r="V2842" s="10" t="str">
        <f t="shared" si="711"/>
        <v>60</v>
      </c>
      <c r="W2842" s="10" t="str">
        <f t="shared" si="712"/>
        <v>Longmead Road</v>
      </c>
      <c r="X2842" s="10" t="str">
        <f t="shared" si="713"/>
        <v>ad</v>
      </c>
      <c r="Y2842" s="10" t="str">
        <f t="shared" si="714"/>
        <v>Longmead Road</v>
      </c>
      <c r="Z2842" s="10" t="str">
        <f t="shared" si="715"/>
        <v>Purfleet</v>
      </c>
      <c r="AA2842" s="10" t="str">
        <f t="shared" si="716"/>
        <v>WC</v>
      </c>
      <c r="AB2842" s="11" t="str">
        <f t="shared" si="717"/>
        <v>44023</v>
      </c>
      <c r="AC2842" s="10" t="str">
        <f t="shared" si="718"/>
        <v>28</v>
      </c>
      <c r="AD2842" s="10" t="str">
        <f t="shared" si="719"/>
        <v>C4</v>
      </c>
      <c r="AE2842" s="12" t="str">
        <f t="shared" si="720"/>
        <v/>
      </c>
    </row>
    <row r="2843" spans="1:31" x14ac:dyDescent="0.25">
      <c r="A2843" s="5">
        <v>2913</v>
      </c>
      <c r="B2843" s="6" t="s">
        <v>7184</v>
      </c>
      <c r="C2843" s="6" t="s">
        <v>640</v>
      </c>
      <c r="D2843" s="6" t="s">
        <v>28</v>
      </c>
      <c r="E2843" s="6" t="s">
        <v>29</v>
      </c>
      <c r="F2843" s="6">
        <v>90</v>
      </c>
      <c r="G2843" s="6" t="s">
        <v>7185</v>
      </c>
      <c r="H2843" s="6" t="s">
        <v>1077</v>
      </c>
      <c r="I2843" s="6" t="s">
        <v>1078</v>
      </c>
      <c r="J2843" s="7">
        <v>43469</v>
      </c>
      <c r="K2843" s="6">
        <v>22</v>
      </c>
      <c r="L2843" s="6" t="s">
        <v>68</v>
      </c>
      <c r="M2843" s="8"/>
      <c r="O2843">
        <f t="shared" si="721"/>
        <v>0</v>
      </c>
      <c r="Q2843" s="5" t="str">
        <f t="shared" si="706"/>
        <v>2913</v>
      </c>
      <c r="R2843" s="6" t="str">
        <f t="shared" si="707"/>
        <v>Agustin</v>
      </c>
      <c r="S2843" s="6" t="str">
        <f t="shared" si="708"/>
        <v>Boston</v>
      </c>
      <c r="T2843" s="6" t="str">
        <f t="shared" si="709"/>
        <v>Mr</v>
      </c>
      <c r="U2843" s="6" t="str">
        <f t="shared" si="710"/>
        <v>M</v>
      </c>
      <c r="V2843" s="6" t="str">
        <f t="shared" si="711"/>
        <v>90</v>
      </c>
      <c r="W2843" s="6" t="str">
        <f t="shared" si="712"/>
        <v>Longmead Square</v>
      </c>
      <c r="X2843" s="6" t="str">
        <f t="shared" si="713"/>
        <v>re</v>
      </c>
      <c r="Y2843" s="6" t="str">
        <f t="shared" si="714"/>
        <v>Longmead Square</v>
      </c>
      <c r="Z2843" s="6" t="str">
        <f t="shared" si="715"/>
        <v>Brentwood</v>
      </c>
      <c r="AA2843" s="6" t="str">
        <f t="shared" si="716"/>
        <v>LD</v>
      </c>
      <c r="AB2843" s="7" t="str">
        <f t="shared" si="717"/>
        <v>43469</v>
      </c>
      <c r="AC2843" s="6" t="str">
        <f t="shared" si="718"/>
        <v>22</v>
      </c>
      <c r="AD2843" s="6" t="str">
        <f t="shared" si="719"/>
        <v>A2</v>
      </c>
      <c r="AE2843" s="8" t="str">
        <f t="shared" si="720"/>
        <v/>
      </c>
    </row>
    <row r="2844" spans="1:31" x14ac:dyDescent="0.25">
      <c r="A2844" s="5">
        <v>2915</v>
      </c>
      <c r="B2844" s="6" t="s">
        <v>652</v>
      </c>
      <c r="C2844" s="6" t="s">
        <v>2210</v>
      </c>
      <c r="D2844" s="6" t="s">
        <v>49</v>
      </c>
      <c r="E2844" s="6" t="s">
        <v>16</v>
      </c>
      <c r="F2844" s="6">
        <v>90</v>
      </c>
      <c r="G2844" s="6" t="s">
        <v>7185</v>
      </c>
      <c r="H2844" s="6" t="s">
        <v>5129</v>
      </c>
      <c r="I2844" s="6" t="s">
        <v>32</v>
      </c>
      <c r="J2844" s="7">
        <v>44399</v>
      </c>
      <c r="K2844" s="6">
        <v>7</v>
      </c>
      <c r="L2844" s="6" t="s">
        <v>39</v>
      </c>
      <c r="M2844" s="8"/>
      <c r="O2844">
        <f t="shared" si="721"/>
        <v>0</v>
      </c>
      <c r="Q2844" s="5" t="str">
        <f t="shared" si="706"/>
        <v>2915</v>
      </c>
      <c r="R2844" s="6" t="str">
        <f t="shared" si="707"/>
        <v>Lynell</v>
      </c>
      <c r="S2844" s="6" t="str">
        <f t="shared" si="708"/>
        <v>Blackburn</v>
      </c>
      <c r="T2844" s="6" t="str">
        <f t="shared" si="709"/>
        <v>Miss</v>
      </c>
      <c r="U2844" s="6" t="str">
        <f t="shared" si="710"/>
        <v>F</v>
      </c>
      <c r="V2844" s="6" t="str">
        <f t="shared" si="711"/>
        <v>90</v>
      </c>
      <c r="W2844" s="6" t="str">
        <f t="shared" si="712"/>
        <v>Longmead Square</v>
      </c>
      <c r="X2844" s="6" t="str">
        <f t="shared" si="713"/>
        <v>re</v>
      </c>
      <c r="Y2844" s="6" t="str">
        <f t="shared" si="714"/>
        <v>Longmead Square</v>
      </c>
      <c r="Z2844" s="6" t="str">
        <f t="shared" si="715"/>
        <v>Worksop</v>
      </c>
      <c r="AA2844" s="6" t="str">
        <f t="shared" si="716"/>
        <v>WC</v>
      </c>
      <c r="AB2844" s="7" t="str">
        <f t="shared" si="717"/>
        <v>44399</v>
      </c>
      <c r="AC2844" s="6" t="str">
        <f t="shared" si="718"/>
        <v>7</v>
      </c>
      <c r="AD2844" s="6" t="str">
        <f t="shared" si="719"/>
        <v>C1</v>
      </c>
      <c r="AE2844" s="8" t="str">
        <f t="shared" si="720"/>
        <v/>
      </c>
    </row>
    <row r="2845" spans="1:31" x14ac:dyDescent="0.25">
      <c r="A2845" s="9">
        <v>2916</v>
      </c>
      <c r="B2845" s="10" t="s">
        <v>1834</v>
      </c>
      <c r="C2845" s="10" t="s">
        <v>5841</v>
      </c>
      <c r="D2845" s="10" t="s">
        <v>28</v>
      </c>
      <c r="E2845" s="10" t="s">
        <v>29</v>
      </c>
      <c r="F2845" s="10">
        <v>90</v>
      </c>
      <c r="G2845" s="10" t="s">
        <v>7186</v>
      </c>
      <c r="H2845" s="10" t="s">
        <v>2707</v>
      </c>
      <c r="I2845" s="10" t="s">
        <v>1881</v>
      </c>
      <c r="J2845" s="11">
        <v>44405</v>
      </c>
      <c r="K2845" s="10">
        <v>44</v>
      </c>
      <c r="L2845" s="10" t="s">
        <v>78</v>
      </c>
      <c r="M2845" s="12"/>
      <c r="O2845">
        <f t="shared" si="721"/>
        <v>0</v>
      </c>
      <c r="Q2845" s="9" t="str">
        <f t="shared" si="706"/>
        <v>2916</v>
      </c>
      <c r="R2845" s="10" t="str">
        <f t="shared" si="707"/>
        <v>Alexis</v>
      </c>
      <c r="S2845" s="10" t="str">
        <f t="shared" si="708"/>
        <v>Nixon</v>
      </c>
      <c r="T2845" s="10" t="str">
        <f t="shared" si="709"/>
        <v>Mr</v>
      </c>
      <c r="U2845" s="10" t="str">
        <f t="shared" si="710"/>
        <v>M</v>
      </c>
      <c r="V2845" s="10" t="str">
        <f t="shared" si="711"/>
        <v>90</v>
      </c>
      <c r="W2845" s="10" t="str">
        <f t="shared" si="712"/>
        <v>Longmoore Street</v>
      </c>
      <c r="X2845" s="10" t="str">
        <f t="shared" si="713"/>
        <v>et</v>
      </c>
      <c r="Y2845" s="10" t="str">
        <f t="shared" si="714"/>
        <v>Longmoore Street</v>
      </c>
      <c r="Z2845" s="10" t="str">
        <f t="shared" si="715"/>
        <v>Bishopton</v>
      </c>
      <c r="AA2845" s="10" t="str">
        <f t="shared" si="716"/>
        <v>CT</v>
      </c>
      <c r="AB2845" s="11" t="str">
        <f t="shared" si="717"/>
        <v>44405</v>
      </c>
      <c r="AC2845" s="10" t="str">
        <f t="shared" si="718"/>
        <v>44</v>
      </c>
      <c r="AD2845" s="10" t="str">
        <f t="shared" si="719"/>
        <v>C2</v>
      </c>
      <c r="AE2845" s="12" t="str">
        <f t="shared" si="720"/>
        <v/>
      </c>
    </row>
    <row r="2846" spans="1:31" x14ac:dyDescent="0.25">
      <c r="A2846" s="5">
        <v>2917</v>
      </c>
      <c r="B2846" s="6" t="s">
        <v>977</v>
      </c>
      <c r="C2846" s="6" t="s">
        <v>7187</v>
      </c>
      <c r="D2846" s="6" t="s">
        <v>28</v>
      </c>
      <c r="E2846" s="6" t="s">
        <v>29</v>
      </c>
      <c r="F2846" s="6">
        <v>60</v>
      </c>
      <c r="G2846" s="6" t="s">
        <v>7188</v>
      </c>
      <c r="H2846" s="6" t="s">
        <v>595</v>
      </c>
      <c r="I2846" s="6" t="s">
        <v>32</v>
      </c>
      <c r="J2846" s="7">
        <v>43505</v>
      </c>
      <c r="K2846" s="6">
        <v>31</v>
      </c>
      <c r="L2846" s="6" t="s">
        <v>62</v>
      </c>
      <c r="M2846" s="8"/>
      <c r="O2846">
        <f t="shared" si="721"/>
        <v>0</v>
      </c>
      <c r="Q2846" s="5" t="str">
        <f t="shared" si="706"/>
        <v>2917</v>
      </c>
      <c r="R2846" s="6" t="str">
        <f t="shared" si="707"/>
        <v>Richie</v>
      </c>
      <c r="S2846" s="6" t="str">
        <f t="shared" si="708"/>
        <v>Barr</v>
      </c>
      <c r="T2846" s="6" t="str">
        <f t="shared" si="709"/>
        <v>Mr</v>
      </c>
      <c r="U2846" s="6" t="str">
        <f t="shared" si="710"/>
        <v>M</v>
      </c>
      <c r="V2846" s="6" t="str">
        <f t="shared" si="711"/>
        <v>60</v>
      </c>
      <c r="W2846" s="6" t="str">
        <f t="shared" si="712"/>
        <v>Longton Houses</v>
      </c>
      <c r="X2846" s="6" t="str">
        <f t="shared" si="713"/>
        <v>es</v>
      </c>
      <c r="Y2846" s="6" t="str">
        <f t="shared" si="714"/>
        <v>Longton Houses</v>
      </c>
      <c r="Z2846" s="6" t="str">
        <f t="shared" si="715"/>
        <v>Mallaig</v>
      </c>
      <c r="AA2846" s="6" t="str">
        <f t="shared" si="716"/>
        <v>WC</v>
      </c>
      <c r="AB2846" s="7" t="str">
        <f t="shared" si="717"/>
        <v>43505</v>
      </c>
      <c r="AC2846" s="6" t="str">
        <f t="shared" si="718"/>
        <v>31</v>
      </c>
      <c r="AD2846" s="6" t="str">
        <f t="shared" si="719"/>
        <v>C4</v>
      </c>
      <c r="AE2846" s="8" t="str">
        <f t="shared" si="720"/>
        <v/>
      </c>
    </row>
    <row r="2847" spans="1:31" x14ac:dyDescent="0.25">
      <c r="A2847" s="9">
        <v>2918</v>
      </c>
      <c r="B2847" s="10" t="s">
        <v>5329</v>
      </c>
      <c r="C2847" s="10" t="s">
        <v>943</v>
      </c>
      <c r="D2847" s="10" t="s">
        <v>28</v>
      </c>
      <c r="E2847" s="10" t="s">
        <v>29</v>
      </c>
      <c r="F2847" s="10">
        <v>60</v>
      </c>
      <c r="G2847" s="10" t="s">
        <v>7189</v>
      </c>
      <c r="H2847" s="10" t="s">
        <v>678</v>
      </c>
      <c r="I2847" s="10" t="s">
        <v>32</v>
      </c>
      <c r="J2847" s="11">
        <v>44477</v>
      </c>
      <c r="K2847" s="10">
        <v>72</v>
      </c>
      <c r="L2847" s="10" t="s">
        <v>68</v>
      </c>
      <c r="M2847" s="12"/>
      <c r="O2847">
        <f t="shared" si="721"/>
        <v>0</v>
      </c>
      <c r="Q2847" s="9" t="str">
        <f t="shared" si="706"/>
        <v>2918</v>
      </c>
      <c r="R2847" s="10" t="str">
        <f t="shared" si="707"/>
        <v>Silas</v>
      </c>
      <c r="S2847" s="10" t="str">
        <f t="shared" si="708"/>
        <v>Sheldon</v>
      </c>
      <c r="T2847" s="10" t="str">
        <f t="shared" si="709"/>
        <v>Mr</v>
      </c>
      <c r="U2847" s="10" t="str">
        <f t="shared" si="710"/>
        <v>M</v>
      </c>
      <c r="V2847" s="10" t="str">
        <f t="shared" si="711"/>
        <v>60</v>
      </c>
      <c r="W2847" s="10" t="str">
        <f t="shared" si="712"/>
        <v>Lonsdale Square</v>
      </c>
      <c r="X2847" s="10" t="str">
        <f t="shared" si="713"/>
        <v>re</v>
      </c>
      <c r="Y2847" s="10" t="str">
        <f t="shared" si="714"/>
        <v>Lonsdale Square</v>
      </c>
      <c r="Z2847" s="10" t="str">
        <f t="shared" si="715"/>
        <v>Marazion</v>
      </c>
      <c r="AA2847" s="10" t="str">
        <f t="shared" si="716"/>
        <v>WC</v>
      </c>
      <c r="AB2847" s="11" t="str">
        <f t="shared" si="717"/>
        <v>44477</v>
      </c>
      <c r="AC2847" s="10" t="str">
        <f t="shared" si="718"/>
        <v>72</v>
      </c>
      <c r="AD2847" s="10" t="str">
        <f t="shared" si="719"/>
        <v>A2</v>
      </c>
      <c r="AE2847" s="12" t="str">
        <f t="shared" si="720"/>
        <v/>
      </c>
    </row>
    <row r="2848" spans="1:31" x14ac:dyDescent="0.25">
      <c r="A2848" s="5">
        <v>2919</v>
      </c>
      <c r="B2848" s="6" t="s">
        <v>2093</v>
      </c>
      <c r="C2848" s="6" t="s">
        <v>5977</v>
      </c>
      <c r="D2848" s="6" t="s">
        <v>15</v>
      </c>
      <c r="E2848" s="6" t="s">
        <v>16</v>
      </c>
      <c r="F2848" s="6">
        <v>60</v>
      </c>
      <c r="G2848" s="6" t="s">
        <v>7190</v>
      </c>
      <c r="H2848" s="6" t="s">
        <v>2696</v>
      </c>
      <c r="I2848" s="6" t="s">
        <v>291</v>
      </c>
      <c r="J2848" s="7">
        <v>44301</v>
      </c>
      <c r="K2848" s="6">
        <v>76</v>
      </c>
      <c r="L2848" s="6" t="s">
        <v>62</v>
      </c>
      <c r="M2848" s="8"/>
      <c r="O2848">
        <f t="shared" si="721"/>
        <v>0</v>
      </c>
      <c r="Q2848" s="5" t="str">
        <f t="shared" si="706"/>
        <v>2919</v>
      </c>
      <c r="R2848" s="6" t="str">
        <f t="shared" si="707"/>
        <v>Na</v>
      </c>
      <c r="S2848" s="6" t="str">
        <f t="shared" si="708"/>
        <v>Rocha</v>
      </c>
      <c r="T2848" s="6" t="str">
        <f t="shared" si="709"/>
        <v>Mrs</v>
      </c>
      <c r="U2848" s="6" t="str">
        <f t="shared" si="710"/>
        <v>F</v>
      </c>
      <c r="V2848" s="6" t="str">
        <f t="shared" si="711"/>
        <v>60</v>
      </c>
      <c r="W2848" s="6" t="str">
        <f t="shared" si="712"/>
        <v>Loraine Cottages</v>
      </c>
      <c r="X2848" s="6" t="str">
        <f t="shared" si="713"/>
        <v>es</v>
      </c>
      <c r="Y2848" s="6" t="str">
        <f t="shared" si="714"/>
        <v>Loraine Cottages</v>
      </c>
      <c r="Z2848" s="6" t="str">
        <f t="shared" si="715"/>
        <v>Kinlochleven</v>
      </c>
      <c r="AA2848" s="6" t="str">
        <f t="shared" si="716"/>
        <v>HS</v>
      </c>
      <c r="AB2848" s="7" t="str">
        <f t="shared" si="717"/>
        <v>44301</v>
      </c>
      <c r="AC2848" s="6" t="str">
        <f t="shared" si="718"/>
        <v>76</v>
      </c>
      <c r="AD2848" s="6" t="str">
        <f t="shared" si="719"/>
        <v>C4</v>
      </c>
      <c r="AE2848" s="8" t="str">
        <f t="shared" si="720"/>
        <v/>
      </c>
    </row>
    <row r="2849" spans="1:31" x14ac:dyDescent="0.25">
      <c r="A2849" s="9">
        <v>2920</v>
      </c>
      <c r="B2849" s="10" t="s">
        <v>7191</v>
      </c>
      <c r="C2849" s="10" t="s">
        <v>7117</v>
      </c>
      <c r="D2849" s="10" t="s">
        <v>28</v>
      </c>
      <c r="E2849" s="10" t="s">
        <v>29</v>
      </c>
      <c r="F2849" s="10">
        <v>30</v>
      </c>
      <c r="G2849" s="10" t="s">
        <v>7192</v>
      </c>
      <c r="H2849" s="10" t="s">
        <v>1534</v>
      </c>
      <c r="I2849" s="10" t="s">
        <v>32</v>
      </c>
      <c r="J2849" s="11">
        <v>43804</v>
      </c>
      <c r="K2849" s="10">
        <v>28</v>
      </c>
      <c r="L2849" s="10" t="s">
        <v>68</v>
      </c>
      <c r="M2849" s="12"/>
      <c r="O2849">
        <f t="shared" si="721"/>
        <v>0</v>
      </c>
      <c r="Q2849" s="9" t="str">
        <f t="shared" si="706"/>
        <v>2920</v>
      </c>
      <c r="R2849" s="10" t="str">
        <f t="shared" si="707"/>
        <v>Cristopher</v>
      </c>
      <c r="S2849" s="10" t="str">
        <f t="shared" si="708"/>
        <v>Harden</v>
      </c>
      <c r="T2849" s="10" t="str">
        <f t="shared" si="709"/>
        <v>Mr</v>
      </c>
      <c r="U2849" s="10" t="str">
        <f t="shared" si="710"/>
        <v>M</v>
      </c>
      <c r="V2849" s="10" t="str">
        <f t="shared" si="711"/>
        <v>30</v>
      </c>
      <c r="W2849" s="10" t="str">
        <f t="shared" si="712"/>
        <v>Lord Nelson</v>
      </c>
      <c r="X2849" s="10" t="str">
        <f t="shared" si="713"/>
        <v>on</v>
      </c>
      <c r="Y2849" s="10" t="str">
        <f t="shared" si="714"/>
        <v>Lord Nelson</v>
      </c>
      <c r="Z2849" s="10" t="str">
        <f t="shared" si="715"/>
        <v>Stevenston</v>
      </c>
      <c r="AA2849" s="10" t="str">
        <f t="shared" si="716"/>
        <v>WC</v>
      </c>
      <c r="AB2849" s="11" t="str">
        <f t="shared" si="717"/>
        <v>43804</v>
      </c>
      <c r="AC2849" s="10" t="str">
        <f t="shared" si="718"/>
        <v>28</v>
      </c>
      <c r="AD2849" s="10" t="str">
        <f t="shared" si="719"/>
        <v>A2</v>
      </c>
      <c r="AE2849" s="12" t="str">
        <f t="shared" si="720"/>
        <v/>
      </c>
    </row>
    <row r="2850" spans="1:31" x14ac:dyDescent="0.25">
      <c r="A2850" s="5">
        <v>2921</v>
      </c>
      <c r="B2850" s="6" t="s">
        <v>6227</v>
      </c>
      <c r="C2850" s="6" t="s">
        <v>154</v>
      </c>
      <c r="D2850" s="6" t="s">
        <v>90</v>
      </c>
      <c r="E2850" s="6" t="s">
        <v>29</v>
      </c>
      <c r="F2850" s="6">
        <v>60</v>
      </c>
      <c r="G2850" s="6" t="s">
        <v>7193</v>
      </c>
      <c r="H2850" s="6" t="s">
        <v>579</v>
      </c>
      <c r="I2850" s="6" t="s">
        <v>32</v>
      </c>
      <c r="J2850" s="7">
        <v>44553</v>
      </c>
      <c r="K2850" s="6">
        <v>21</v>
      </c>
      <c r="L2850" s="6" t="s">
        <v>44</v>
      </c>
      <c r="M2850" s="8"/>
      <c r="O2850">
        <f t="shared" si="721"/>
        <v>0</v>
      </c>
      <c r="Q2850" s="5" t="str">
        <f t="shared" si="706"/>
        <v>2921</v>
      </c>
      <c r="R2850" s="6" t="str">
        <f t="shared" si="707"/>
        <v>Denny</v>
      </c>
      <c r="S2850" s="6" t="str">
        <f t="shared" si="708"/>
        <v>Godwin</v>
      </c>
      <c r="T2850" s="6" t="str">
        <f t="shared" si="709"/>
        <v>Dr</v>
      </c>
      <c r="U2850" s="6" t="str">
        <f t="shared" si="710"/>
        <v>M</v>
      </c>
      <c r="V2850" s="6" t="str">
        <f t="shared" si="711"/>
        <v>60</v>
      </c>
      <c r="W2850" s="6" t="str">
        <f t="shared" si="712"/>
        <v>Lordship Road</v>
      </c>
      <c r="X2850" s="6" t="str">
        <f t="shared" si="713"/>
        <v>ad</v>
      </c>
      <c r="Y2850" s="6" t="str">
        <f t="shared" si="714"/>
        <v>Lordship Road</v>
      </c>
      <c r="Z2850" s="6" t="str">
        <f t="shared" si="715"/>
        <v>Prestatyn</v>
      </c>
      <c r="AA2850" s="6" t="str">
        <f t="shared" si="716"/>
        <v>WC</v>
      </c>
      <c r="AB2850" s="7" t="str">
        <f t="shared" si="717"/>
        <v>44553</v>
      </c>
      <c r="AC2850" s="6" t="str">
        <f t="shared" si="718"/>
        <v>21</v>
      </c>
      <c r="AD2850" s="6" t="str">
        <f t="shared" si="719"/>
        <v>D</v>
      </c>
      <c r="AE2850" s="8" t="str">
        <f t="shared" si="720"/>
        <v/>
      </c>
    </row>
    <row r="2851" spans="1:31" x14ac:dyDescent="0.25">
      <c r="A2851" s="9">
        <v>2922</v>
      </c>
      <c r="B2851" s="10" t="s">
        <v>7194</v>
      </c>
      <c r="C2851" s="10" t="s">
        <v>6674</v>
      </c>
      <c r="D2851" s="10" t="s">
        <v>49</v>
      </c>
      <c r="E2851" s="10" t="s">
        <v>16</v>
      </c>
      <c r="F2851" s="10">
        <v>60</v>
      </c>
      <c r="G2851" s="10" t="s">
        <v>7195</v>
      </c>
      <c r="H2851" s="10" t="s">
        <v>4906</v>
      </c>
      <c r="I2851" s="10" t="s">
        <v>32</v>
      </c>
      <c r="J2851" s="11">
        <v>44166</v>
      </c>
      <c r="K2851" s="10">
        <v>46</v>
      </c>
      <c r="L2851" s="10" t="s">
        <v>52</v>
      </c>
      <c r="M2851" s="12"/>
      <c r="O2851">
        <f t="shared" si="721"/>
        <v>0</v>
      </c>
      <c r="Q2851" s="9" t="str">
        <f t="shared" si="706"/>
        <v>2922</v>
      </c>
      <c r="R2851" s="10" t="str">
        <f t="shared" si="707"/>
        <v>Evangelina</v>
      </c>
      <c r="S2851" s="10" t="str">
        <f t="shared" si="708"/>
        <v>Locke</v>
      </c>
      <c r="T2851" s="10" t="str">
        <f t="shared" si="709"/>
        <v>Miss</v>
      </c>
      <c r="U2851" s="10" t="str">
        <f t="shared" si="710"/>
        <v>F</v>
      </c>
      <c r="V2851" s="10" t="str">
        <f t="shared" si="711"/>
        <v>60</v>
      </c>
      <c r="W2851" s="10" t="str">
        <f t="shared" si="712"/>
        <v>Lordship Terrace</v>
      </c>
      <c r="X2851" s="10" t="str">
        <f t="shared" si="713"/>
        <v>ce</v>
      </c>
      <c r="Y2851" s="10" t="str">
        <f t="shared" si="714"/>
        <v>Lordship Terrace</v>
      </c>
      <c r="Z2851" s="10" t="str">
        <f t="shared" si="715"/>
        <v>Sutton</v>
      </c>
      <c r="AA2851" s="10" t="str">
        <f t="shared" si="716"/>
        <v>WC</v>
      </c>
      <c r="AB2851" s="11" t="str">
        <f t="shared" si="717"/>
        <v>44166</v>
      </c>
      <c r="AC2851" s="10" t="str">
        <f t="shared" si="718"/>
        <v>46</v>
      </c>
      <c r="AD2851" s="10" t="str">
        <f t="shared" si="719"/>
        <v>A1</v>
      </c>
      <c r="AE2851" s="12" t="str">
        <f t="shared" si="720"/>
        <v/>
      </c>
    </row>
    <row r="2852" spans="1:31" x14ac:dyDescent="0.25">
      <c r="A2852" s="5">
        <v>2923</v>
      </c>
      <c r="B2852" s="6" t="s">
        <v>73</v>
      </c>
      <c r="C2852" s="6" t="s">
        <v>4223</v>
      </c>
      <c r="D2852" s="6" t="s">
        <v>28</v>
      </c>
      <c r="E2852" s="6" t="s">
        <v>29</v>
      </c>
      <c r="F2852" s="6">
        <v>30</v>
      </c>
      <c r="G2852" s="6" t="s">
        <v>7196</v>
      </c>
      <c r="H2852" s="6" t="s">
        <v>3625</v>
      </c>
      <c r="I2852" s="6" t="s">
        <v>38</v>
      </c>
      <c r="J2852" s="7">
        <v>43486</v>
      </c>
      <c r="K2852" s="6">
        <v>24</v>
      </c>
      <c r="L2852" s="6" t="s">
        <v>62</v>
      </c>
      <c r="M2852" s="8"/>
      <c r="O2852">
        <f t="shared" si="721"/>
        <v>0</v>
      </c>
      <c r="Q2852" s="5" t="str">
        <f t="shared" si="706"/>
        <v>2923</v>
      </c>
      <c r="R2852" s="6" t="str">
        <f t="shared" si="707"/>
        <v>Omer</v>
      </c>
      <c r="S2852" s="6" t="str">
        <f t="shared" si="708"/>
        <v>Mora</v>
      </c>
      <c r="T2852" s="6" t="str">
        <f t="shared" si="709"/>
        <v>Mr</v>
      </c>
      <c r="U2852" s="6" t="str">
        <f t="shared" si="710"/>
        <v>M</v>
      </c>
      <c r="V2852" s="6" t="str">
        <f t="shared" si="711"/>
        <v>30</v>
      </c>
      <c r="W2852" s="6" t="str">
        <f t="shared" si="712"/>
        <v>Lorraine Place</v>
      </c>
      <c r="X2852" s="6" t="str">
        <f t="shared" si="713"/>
        <v>ce</v>
      </c>
      <c r="Y2852" s="6" t="str">
        <f t="shared" si="714"/>
        <v>Lorraine Place</v>
      </c>
      <c r="Z2852" s="6" t="str">
        <f t="shared" si="715"/>
        <v>Dawlish</v>
      </c>
      <c r="AA2852" s="6" t="str">
        <f t="shared" si="716"/>
        <v>RM</v>
      </c>
      <c r="AB2852" s="7" t="str">
        <f t="shared" si="717"/>
        <v>43486</v>
      </c>
      <c r="AC2852" s="6" t="str">
        <f t="shared" si="718"/>
        <v>24</v>
      </c>
      <c r="AD2852" s="6" t="str">
        <f t="shared" si="719"/>
        <v>C4</v>
      </c>
      <c r="AE2852" s="8" t="str">
        <f t="shared" si="720"/>
        <v/>
      </c>
    </row>
    <row r="2853" spans="1:31" x14ac:dyDescent="0.25">
      <c r="A2853" s="9">
        <v>2924</v>
      </c>
      <c r="B2853" s="10" t="s">
        <v>4003</v>
      </c>
      <c r="C2853" s="10" t="s">
        <v>2834</v>
      </c>
      <c r="D2853" s="10" t="s">
        <v>28</v>
      </c>
      <c r="E2853" s="10" t="s">
        <v>29</v>
      </c>
      <c r="F2853" s="10">
        <v>60</v>
      </c>
      <c r="G2853" s="10" t="s">
        <v>7197</v>
      </c>
      <c r="H2853" s="10" t="s">
        <v>4713</v>
      </c>
      <c r="I2853" s="10" t="s">
        <v>32</v>
      </c>
      <c r="J2853" s="11">
        <v>43510</v>
      </c>
      <c r="K2853" s="10">
        <v>16</v>
      </c>
      <c r="L2853" s="10" t="s">
        <v>68</v>
      </c>
      <c r="M2853" s="12"/>
      <c r="O2853">
        <f t="shared" si="721"/>
        <v>0</v>
      </c>
      <c r="Q2853" s="9" t="str">
        <f t="shared" si="706"/>
        <v>2924</v>
      </c>
      <c r="R2853" s="10" t="str">
        <f t="shared" si="707"/>
        <v>Jayson</v>
      </c>
      <c r="S2853" s="10" t="str">
        <f t="shared" si="708"/>
        <v>Lockwood</v>
      </c>
      <c r="T2853" s="10" t="str">
        <f t="shared" si="709"/>
        <v>Mr</v>
      </c>
      <c r="U2853" s="10" t="str">
        <f t="shared" si="710"/>
        <v>M</v>
      </c>
      <c r="V2853" s="10" t="str">
        <f t="shared" si="711"/>
        <v>60</v>
      </c>
      <c r="W2853" s="10" t="str">
        <f t="shared" si="712"/>
        <v>Lorrimore Street</v>
      </c>
      <c r="X2853" s="10" t="str">
        <f t="shared" si="713"/>
        <v>et</v>
      </c>
      <c r="Y2853" s="10" t="str">
        <f t="shared" si="714"/>
        <v>Lorrimore Street</v>
      </c>
      <c r="Z2853" s="10" t="str">
        <f t="shared" si="715"/>
        <v>Romney Marsh</v>
      </c>
      <c r="AA2853" s="10" t="str">
        <f t="shared" si="716"/>
        <v>WC</v>
      </c>
      <c r="AB2853" s="11" t="str">
        <f t="shared" si="717"/>
        <v>43510</v>
      </c>
      <c r="AC2853" s="10" t="str">
        <f t="shared" si="718"/>
        <v>16</v>
      </c>
      <c r="AD2853" s="10" t="str">
        <f t="shared" si="719"/>
        <v>A2</v>
      </c>
      <c r="AE2853" s="12" t="str">
        <f t="shared" si="720"/>
        <v/>
      </c>
    </row>
    <row r="2854" spans="1:31" x14ac:dyDescent="0.25">
      <c r="A2854" s="5">
        <v>2925</v>
      </c>
      <c r="B2854" s="6" t="s">
        <v>7198</v>
      </c>
      <c r="C2854" s="6" t="s">
        <v>7199</v>
      </c>
      <c r="D2854" s="6" t="s">
        <v>49</v>
      </c>
      <c r="E2854" s="6" t="s">
        <v>16</v>
      </c>
      <c r="F2854" s="6">
        <v>60</v>
      </c>
      <c r="G2854" s="6" t="s">
        <v>7200</v>
      </c>
      <c r="H2854" s="6" t="s">
        <v>1264</v>
      </c>
      <c r="I2854" s="6" t="s">
        <v>185</v>
      </c>
      <c r="J2854" s="7">
        <v>44499</v>
      </c>
      <c r="K2854" s="6">
        <v>59</v>
      </c>
      <c r="L2854" s="6" t="s">
        <v>44</v>
      </c>
      <c r="M2854" s="8"/>
      <c r="O2854">
        <f t="shared" si="721"/>
        <v>0</v>
      </c>
      <c r="Q2854" s="5" t="str">
        <f t="shared" si="706"/>
        <v>2925</v>
      </c>
      <c r="R2854" s="6" t="str">
        <f t="shared" si="707"/>
        <v>Genesis</v>
      </c>
      <c r="S2854" s="6" t="str">
        <f t="shared" si="708"/>
        <v>Davies</v>
      </c>
      <c r="T2854" s="6" t="str">
        <f t="shared" si="709"/>
        <v>Miss</v>
      </c>
      <c r="U2854" s="6" t="str">
        <f t="shared" si="710"/>
        <v>F</v>
      </c>
      <c r="V2854" s="6" t="str">
        <f t="shared" si="711"/>
        <v>60</v>
      </c>
      <c r="W2854" s="6" t="str">
        <f t="shared" si="712"/>
        <v>Loughborough Estate</v>
      </c>
      <c r="X2854" s="6" t="str">
        <f t="shared" si="713"/>
        <v>te</v>
      </c>
      <c r="Y2854" s="6" t="str">
        <f t="shared" si="714"/>
        <v>Loughborough Estate</v>
      </c>
      <c r="Z2854" s="6" t="str">
        <f t="shared" si="715"/>
        <v>Goodwick</v>
      </c>
      <c r="AA2854" s="6" t="str">
        <f t="shared" si="716"/>
        <v>HX</v>
      </c>
      <c r="AB2854" s="7" t="str">
        <f t="shared" si="717"/>
        <v>44499</v>
      </c>
      <c r="AC2854" s="6" t="str">
        <f t="shared" si="718"/>
        <v>59</v>
      </c>
      <c r="AD2854" s="6" t="str">
        <f t="shared" si="719"/>
        <v>D</v>
      </c>
      <c r="AE2854" s="8" t="str">
        <f t="shared" si="720"/>
        <v/>
      </c>
    </row>
    <row r="2855" spans="1:31" x14ac:dyDescent="0.25">
      <c r="A2855" s="9">
        <v>2926</v>
      </c>
      <c r="B2855" s="10" t="s">
        <v>7201</v>
      </c>
      <c r="C2855" s="10" t="s">
        <v>948</v>
      </c>
      <c r="D2855" s="10" t="s">
        <v>15</v>
      </c>
      <c r="E2855" s="10" t="s">
        <v>16</v>
      </c>
      <c r="F2855" s="10">
        <v>30</v>
      </c>
      <c r="G2855" s="10" t="s">
        <v>7202</v>
      </c>
      <c r="H2855" s="10" t="s">
        <v>2496</v>
      </c>
      <c r="I2855" s="10" t="s">
        <v>32</v>
      </c>
      <c r="J2855" s="11">
        <v>44135</v>
      </c>
      <c r="K2855" s="10">
        <v>36</v>
      </c>
      <c r="L2855" s="10" t="s">
        <v>20</v>
      </c>
      <c r="M2855" s="12"/>
      <c r="O2855">
        <f t="shared" si="721"/>
        <v>0</v>
      </c>
      <c r="Q2855" s="9" t="str">
        <f t="shared" si="706"/>
        <v>2926</v>
      </c>
      <c r="R2855" s="10" t="str">
        <f t="shared" si="707"/>
        <v>Mardell</v>
      </c>
      <c r="S2855" s="10" t="str">
        <f t="shared" si="708"/>
        <v>Eastman</v>
      </c>
      <c r="T2855" s="10" t="str">
        <f t="shared" si="709"/>
        <v>Mrs</v>
      </c>
      <c r="U2855" s="10" t="str">
        <f t="shared" si="710"/>
        <v>F</v>
      </c>
      <c r="V2855" s="10" t="str">
        <f t="shared" si="711"/>
        <v>30</v>
      </c>
      <c r="W2855" s="10" t="str">
        <f t="shared" si="712"/>
        <v>Louisa Gardens</v>
      </c>
      <c r="X2855" s="10" t="str">
        <f t="shared" si="713"/>
        <v>ns</v>
      </c>
      <c r="Y2855" s="10" t="str">
        <f t="shared" si="714"/>
        <v>Louisa Gardens</v>
      </c>
      <c r="Z2855" s="10" t="str">
        <f t="shared" si="715"/>
        <v>Pathhead</v>
      </c>
      <c r="AA2855" s="10" t="str">
        <f t="shared" si="716"/>
        <v>WC</v>
      </c>
      <c r="AB2855" s="11" t="str">
        <f t="shared" si="717"/>
        <v>44135</v>
      </c>
      <c r="AC2855" s="10" t="str">
        <f t="shared" si="718"/>
        <v>36</v>
      </c>
      <c r="AD2855" s="10" t="str">
        <f t="shared" si="719"/>
        <v>B</v>
      </c>
      <c r="AE2855" s="12" t="str">
        <f t="shared" si="720"/>
        <v/>
      </c>
    </row>
    <row r="2856" spans="1:31" x14ac:dyDescent="0.25">
      <c r="A2856" s="5">
        <v>2927</v>
      </c>
      <c r="B2856" s="6" t="s">
        <v>1257</v>
      </c>
      <c r="C2856" s="6" t="s">
        <v>3019</v>
      </c>
      <c r="D2856" s="6" t="s">
        <v>49</v>
      </c>
      <c r="E2856" s="6" t="s">
        <v>16</v>
      </c>
      <c r="F2856" s="6">
        <v>30</v>
      </c>
      <c r="G2856" s="6" t="s">
        <v>7203</v>
      </c>
      <c r="H2856" s="6" t="s">
        <v>1822</v>
      </c>
      <c r="I2856" s="6" t="s">
        <v>32</v>
      </c>
      <c r="J2856" s="7">
        <v>44311</v>
      </c>
      <c r="K2856" s="6">
        <v>29</v>
      </c>
      <c r="L2856" s="6" t="s">
        <v>33</v>
      </c>
      <c r="M2856" s="8"/>
      <c r="O2856">
        <f t="shared" si="721"/>
        <v>0</v>
      </c>
      <c r="Q2856" s="5" t="str">
        <f t="shared" si="706"/>
        <v>2927</v>
      </c>
      <c r="R2856" s="6" t="str">
        <f t="shared" si="707"/>
        <v>Lesley</v>
      </c>
      <c r="S2856" s="6" t="str">
        <f t="shared" si="708"/>
        <v>Whalen</v>
      </c>
      <c r="T2856" s="6" t="str">
        <f t="shared" si="709"/>
        <v>Miss</v>
      </c>
      <c r="U2856" s="6" t="str">
        <f t="shared" si="710"/>
        <v>F</v>
      </c>
      <c r="V2856" s="6" t="str">
        <f t="shared" si="711"/>
        <v>30</v>
      </c>
      <c r="W2856" s="6" t="str">
        <f t="shared" si="712"/>
        <v>Louise Aumonier</v>
      </c>
      <c r="X2856" s="6" t="str">
        <f t="shared" si="713"/>
        <v>er</v>
      </c>
      <c r="Y2856" s="6" t="str">
        <f t="shared" si="714"/>
        <v>Louise Aumonier</v>
      </c>
      <c r="Z2856" s="6" t="str">
        <f t="shared" si="715"/>
        <v>Northwood</v>
      </c>
      <c r="AA2856" s="6" t="str">
        <f t="shared" si="716"/>
        <v>WC</v>
      </c>
      <c r="AB2856" s="7" t="str">
        <f t="shared" si="717"/>
        <v>44311</v>
      </c>
      <c r="AC2856" s="6" t="str">
        <f t="shared" si="718"/>
        <v>29</v>
      </c>
      <c r="AD2856" s="6" t="str">
        <f t="shared" si="719"/>
        <v>A3</v>
      </c>
      <c r="AE2856" s="8" t="str">
        <f t="shared" si="720"/>
        <v/>
      </c>
    </row>
    <row r="2857" spans="1:31" x14ac:dyDescent="0.25">
      <c r="A2857" s="9">
        <v>2928</v>
      </c>
      <c r="B2857" s="10" t="s">
        <v>488</v>
      </c>
      <c r="C2857" s="10" t="s">
        <v>7204</v>
      </c>
      <c r="D2857" s="10" t="s">
        <v>28</v>
      </c>
      <c r="E2857" s="10" t="s">
        <v>29</v>
      </c>
      <c r="F2857" s="10">
        <v>60</v>
      </c>
      <c r="G2857" s="10" t="s">
        <v>7205</v>
      </c>
      <c r="H2857" s="10" t="s">
        <v>7206</v>
      </c>
      <c r="I2857" s="10" t="s">
        <v>32</v>
      </c>
      <c r="J2857" s="11">
        <v>43861</v>
      </c>
      <c r="K2857" s="10">
        <v>95</v>
      </c>
      <c r="L2857" s="10" t="s">
        <v>44</v>
      </c>
      <c r="M2857" s="12"/>
      <c r="O2857">
        <f t="shared" si="721"/>
        <v>0</v>
      </c>
      <c r="Q2857" s="9" t="str">
        <f t="shared" si="706"/>
        <v>2928</v>
      </c>
      <c r="R2857" s="10" t="str">
        <f t="shared" si="707"/>
        <v>James</v>
      </c>
      <c r="S2857" s="10" t="str">
        <f t="shared" si="708"/>
        <v>Suarez</v>
      </c>
      <c r="T2857" s="10" t="str">
        <f t="shared" si="709"/>
        <v>Mr</v>
      </c>
      <c r="U2857" s="10" t="str">
        <f t="shared" si="710"/>
        <v>M</v>
      </c>
      <c r="V2857" s="10" t="str">
        <f t="shared" si="711"/>
        <v>60</v>
      </c>
      <c r="W2857" s="10" t="str">
        <f t="shared" si="712"/>
        <v>Love Walk</v>
      </c>
      <c r="X2857" s="10" t="str">
        <f t="shared" si="713"/>
        <v>lk</v>
      </c>
      <c r="Y2857" s="10" t="str">
        <f t="shared" si="714"/>
        <v>Love Walk</v>
      </c>
      <c r="Z2857" s="10" t="str">
        <f t="shared" si="715"/>
        <v>Stromness</v>
      </c>
      <c r="AA2857" s="10" t="str">
        <f t="shared" si="716"/>
        <v>WC</v>
      </c>
      <c r="AB2857" s="11" t="str">
        <f t="shared" si="717"/>
        <v>43861</v>
      </c>
      <c r="AC2857" s="10" t="str">
        <f t="shared" si="718"/>
        <v>95</v>
      </c>
      <c r="AD2857" s="10" t="str">
        <f t="shared" si="719"/>
        <v>D</v>
      </c>
      <c r="AE2857" s="12" t="str">
        <f t="shared" si="720"/>
        <v/>
      </c>
    </row>
    <row r="2858" spans="1:31" x14ac:dyDescent="0.25">
      <c r="A2858" s="5">
        <v>2929</v>
      </c>
      <c r="B2858" s="6" t="s">
        <v>7207</v>
      </c>
      <c r="C2858" s="6" t="s">
        <v>1409</v>
      </c>
      <c r="D2858" s="6" t="s">
        <v>49</v>
      </c>
      <c r="E2858" s="6" t="s">
        <v>16</v>
      </c>
      <c r="F2858" s="6">
        <v>90</v>
      </c>
      <c r="G2858" s="6" t="s">
        <v>7208</v>
      </c>
      <c r="H2858" s="6" t="s">
        <v>1773</v>
      </c>
      <c r="I2858" s="6" t="s">
        <v>32</v>
      </c>
      <c r="J2858" s="7">
        <v>43533</v>
      </c>
      <c r="K2858" s="6">
        <v>4</v>
      </c>
      <c r="L2858" s="6" t="s">
        <v>99</v>
      </c>
      <c r="M2858" s="8"/>
      <c r="O2858">
        <f t="shared" si="721"/>
        <v>0</v>
      </c>
      <c r="Q2858" s="5" t="str">
        <f t="shared" si="706"/>
        <v>2929</v>
      </c>
      <c r="R2858" s="6" t="str">
        <f t="shared" si="707"/>
        <v>Angle</v>
      </c>
      <c r="S2858" s="6" t="str">
        <f t="shared" si="708"/>
        <v>Abel</v>
      </c>
      <c r="T2858" s="6" t="str">
        <f t="shared" si="709"/>
        <v>Miss</v>
      </c>
      <c r="U2858" s="6" t="str">
        <f t="shared" si="710"/>
        <v>F</v>
      </c>
      <c r="V2858" s="6" t="str">
        <f t="shared" si="711"/>
        <v>90</v>
      </c>
      <c r="W2858" s="6" t="str">
        <f t="shared" si="712"/>
        <v>Lovelace Green</v>
      </c>
      <c r="X2858" s="6" t="str">
        <f t="shared" si="713"/>
        <v>en</v>
      </c>
      <c r="Y2858" s="6" t="str">
        <f t="shared" si="714"/>
        <v>Lovelace Green</v>
      </c>
      <c r="Z2858" s="6" t="str">
        <f t="shared" si="715"/>
        <v>West Glamorgan</v>
      </c>
      <c r="AA2858" s="6" t="str">
        <f t="shared" si="716"/>
        <v>WC</v>
      </c>
      <c r="AB2858" s="7" t="str">
        <f t="shared" si="717"/>
        <v>43533</v>
      </c>
      <c r="AC2858" s="6" t="str">
        <f t="shared" si="718"/>
        <v>4</v>
      </c>
      <c r="AD2858" s="6" t="str">
        <f t="shared" si="719"/>
        <v>E</v>
      </c>
      <c r="AE2858" s="8" t="str">
        <f t="shared" si="720"/>
        <v/>
      </c>
    </row>
    <row r="2859" spans="1:31" x14ac:dyDescent="0.25">
      <c r="A2859" s="9">
        <v>2930</v>
      </c>
      <c r="B2859" s="10" t="s">
        <v>1332</v>
      </c>
      <c r="C2859" s="10" t="s">
        <v>4774</v>
      </c>
      <c r="D2859" s="10" t="s">
        <v>28</v>
      </c>
      <c r="E2859" s="10" t="s">
        <v>29</v>
      </c>
      <c r="F2859" s="10">
        <v>60</v>
      </c>
      <c r="G2859" s="10" t="s">
        <v>7209</v>
      </c>
      <c r="H2859" s="10" t="s">
        <v>833</v>
      </c>
      <c r="I2859" s="10" t="s">
        <v>834</v>
      </c>
      <c r="J2859" s="11">
        <v>44195</v>
      </c>
      <c r="K2859" s="10">
        <v>73</v>
      </c>
      <c r="L2859" s="10" t="s">
        <v>33</v>
      </c>
      <c r="M2859" s="12"/>
      <c r="O2859">
        <f t="shared" si="721"/>
        <v>0</v>
      </c>
      <c r="Q2859" s="9" t="str">
        <f t="shared" si="706"/>
        <v>2930</v>
      </c>
      <c r="R2859" s="10" t="str">
        <f t="shared" si="707"/>
        <v>Keven</v>
      </c>
      <c r="S2859" s="10" t="str">
        <f t="shared" si="708"/>
        <v>Hull</v>
      </c>
      <c r="T2859" s="10" t="str">
        <f t="shared" si="709"/>
        <v>Mr</v>
      </c>
      <c r="U2859" s="10" t="str">
        <f t="shared" si="710"/>
        <v>M</v>
      </c>
      <c r="V2859" s="10" t="str">
        <f t="shared" si="711"/>
        <v>60</v>
      </c>
      <c r="W2859" s="10" t="str">
        <f t="shared" si="712"/>
        <v>Lovers Walk</v>
      </c>
      <c r="X2859" s="10" t="str">
        <f t="shared" si="713"/>
        <v>lk</v>
      </c>
      <c r="Y2859" s="10" t="str">
        <f t="shared" si="714"/>
        <v>Lovers Walk</v>
      </c>
      <c r="Z2859" s="10" t="str">
        <f t="shared" si="715"/>
        <v>Arundel</v>
      </c>
      <c r="AA2859" s="10" t="str">
        <f t="shared" si="716"/>
        <v>SG</v>
      </c>
      <c r="AB2859" s="11" t="str">
        <f t="shared" si="717"/>
        <v>44195</v>
      </c>
      <c r="AC2859" s="10" t="str">
        <f t="shared" si="718"/>
        <v>73</v>
      </c>
      <c r="AD2859" s="10" t="str">
        <f t="shared" si="719"/>
        <v>A3</v>
      </c>
      <c r="AE2859" s="12" t="str">
        <f t="shared" si="720"/>
        <v/>
      </c>
    </row>
    <row r="2860" spans="1:31" x14ac:dyDescent="0.25">
      <c r="A2860" s="5">
        <v>2931</v>
      </c>
      <c r="B2860" s="6" t="s">
        <v>3914</v>
      </c>
      <c r="C2860" s="6" t="s">
        <v>1387</v>
      </c>
      <c r="D2860" s="6" t="s">
        <v>28</v>
      </c>
      <c r="E2860" s="6" t="s">
        <v>29</v>
      </c>
      <c r="F2860" s="6">
        <v>60</v>
      </c>
      <c r="G2860" s="6" t="s">
        <v>7210</v>
      </c>
      <c r="H2860" s="6" t="s">
        <v>2980</v>
      </c>
      <c r="I2860" s="6" t="s">
        <v>38</v>
      </c>
      <c r="J2860" s="7">
        <v>43700</v>
      </c>
      <c r="K2860" s="6">
        <v>25</v>
      </c>
      <c r="L2860" s="6" t="s">
        <v>68</v>
      </c>
      <c r="M2860" s="8"/>
      <c r="O2860">
        <f t="shared" si="721"/>
        <v>0</v>
      </c>
      <c r="Q2860" s="5" t="str">
        <f t="shared" si="706"/>
        <v>2931</v>
      </c>
      <c r="R2860" s="6" t="str">
        <f t="shared" si="707"/>
        <v>Grady</v>
      </c>
      <c r="S2860" s="6" t="str">
        <f t="shared" si="708"/>
        <v>Santos</v>
      </c>
      <c r="T2860" s="6" t="str">
        <f t="shared" si="709"/>
        <v>Mr</v>
      </c>
      <c r="U2860" s="6" t="str">
        <f t="shared" si="710"/>
        <v>M</v>
      </c>
      <c r="V2860" s="6" t="str">
        <f t="shared" si="711"/>
        <v>60</v>
      </c>
      <c r="W2860" s="6" t="str">
        <f t="shared" si="712"/>
        <v>Low Hall</v>
      </c>
      <c r="X2860" s="6" t="str">
        <f t="shared" si="713"/>
        <v>ll</v>
      </c>
      <c r="Y2860" s="6" t="str">
        <f t="shared" si="714"/>
        <v>Low Hall</v>
      </c>
      <c r="Z2860" s="6" t="str">
        <f t="shared" si="715"/>
        <v>Daventry</v>
      </c>
      <c r="AA2860" s="6" t="str">
        <f t="shared" si="716"/>
        <v>RM</v>
      </c>
      <c r="AB2860" s="7" t="str">
        <f t="shared" si="717"/>
        <v>43700</v>
      </c>
      <c r="AC2860" s="6" t="str">
        <f t="shared" si="718"/>
        <v>25</v>
      </c>
      <c r="AD2860" s="6" t="str">
        <f t="shared" si="719"/>
        <v>A2</v>
      </c>
      <c r="AE2860" s="8" t="str">
        <f t="shared" si="720"/>
        <v/>
      </c>
    </row>
    <row r="2861" spans="1:31" x14ac:dyDescent="0.25">
      <c r="A2861" s="9">
        <v>2932</v>
      </c>
      <c r="B2861" s="10" t="s">
        <v>2420</v>
      </c>
      <c r="C2861" s="10" t="s">
        <v>3312</v>
      </c>
      <c r="D2861" s="10" t="s">
        <v>28</v>
      </c>
      <c r="E2861" s="10" t="s">
        <v>29</v>
      </c>
      <c r="F2861" s="10">
        <v>30</v>
      </c>
      <c r="G2861" s="10" t="s">
        <v>7211</v>
      </c>
      <c r="H2861" s="10" t="s">
        <v>4906</v>
      </c>
      <c r="I2861" s="10" t="s">
        <v>32</v>
      </c>
      <c r="J2861" s="11">
        <v>43729</v>
      </c>
      <c r="K2861" s="10">
        <v>84</v>
      </c>
      <c r="L2861" s="10" t="s">
        <v>68</v>
      </c>
      <c r="M2861" s="12"/>
      <c r="O2861">
        <f t="shared" si="721"/>
        <v>0</v>
      </c>
      <c r="Q2861" s="9" t="str">
        <f t="shared" si="706"/>
        <v>2932</v>
      </c>
      <c r="R2861" s="10" t="str">
        <f t="shared" si="707"/>
        <v>Devin</v>
      </c>
      <c r="S2861" s="10" t="str">
        <f t="shared" si="708"/>
        <v>Cummings</v>
      </c>
      <c r="T2861" s="10" t="str">
        <f t="shared" si="709"/>
        <v>Mr</v>
      </c>
      <c r="U2861" s="10" t="str">
        <f t="shared" si="710"/>
        <v>M</v>
      </c>
      <c r="V2861" s="10" t="str">
        <f t="shared" si="711"/>
        <v>30</v>
      </c>
      <c r="W2861" s="10" t="str">
        <f t="shared" si="712"/>
        <v>Lower Agnes</v>
      </c>
      <c r="X2861" s="10" t="str">
        <f t="shared" si="713"/>
        <v>es</v>
      </c>
      <c r="Y2861" s="10" t="str">
        <f t="shared" si="714"/>
        <v>Lower Agnes</v>
      </c>
      <c r="Z2861" s="10" t="str">
        <f t="shared" si="715"/>
        <v>Sutton</v>
      </c>
      <c r="AA2861" s="10" t="str">
        <f t="shared" si="716"/>
        <v>WC</v>
      </c>
      <c r="AB2861" s="11" t="str">
        <f t="shared" si="717"/>
        <v>43729</v>
      </c>
      <c r="AC2861" s="10" t="str">
        <f t="shared" si="718"/>
        <v>84</v>
      </c>
      <c r="AD2861" s="10" t="str">
        <f t="shared" si="719"/>
        <v>A2</v>
      </c>
      <c r="AE2861" s="12" t="str">
        <f t="shared" si="720"/>
        <v/>
      </c>
    </row>
    <row r="2862" spans="1:31" x14ac:dyDescent="0.25">
      <c r="A2862" s="5">
        <v>2933</v>
      </c>
      <c r="B2862" s="6" t="s">
        <v>7212</v>
      </c>
      <c r="C2862" s="6" t="s">
        <v>3826</v>
      </c>
      <c r="D2862" s="6" t="s">
        <v>28</v>
      </c>
      <c r="E2862" s="6" t="s">
        <v>29</v>
      </c>
      <c r="F2862" s="6">
        <v>90</v>
      </c>
      <c r="G2862" s="6" t="s">
        <v>7213</v>
      </c>
      <c r="H2862" s="6" t="s">
        <v>2856</v>
      </c>
      <c r="I2862" s="6" t="s">
        <v>32</v>
      </c>
      <c r="J2862" s="7">
        <v>44345</v>
      </c>
      <c r="K2862" s="6">
        <v>16</v>
      </c>
      <c r="L2862" s="6" t="s">
        <v>62</v>
      </c>
      <c r="M2862" s="8"/>
      <c r="O2862">
        <f t="shared" si="721"/>
        <v>0</v>
      </c>
      <c r="Q2862" s="5" t="str">
        <f t="shared" si="706"/>
        <v>2933</v>
      </c>
      <c r="R2862" s="6" t="str">
        <f t="shared" si="707"/>
        <v>Rhett</v>
      </c>
      <c r="S2862" s="6" t="str">
        <f t="shared" si="708"/>
        <v>Mcmullen</v>
      </c>
      <c r="T2862" s="6" t="str">
        <f t="shared" si="709"/>
        <v>Mr</v>
      </c>
      <c r="U2862" s="6" t="str">
        <f t="shared" si="710"/>
        <v>M</v>
      </c>
      <c r="V2862" s="6" t="str">
        <f t="shared" si="711"/>
        <v>90</v>
      </c>
      <c r="W2862" s="6" t="str">
        <f t="shared" si="712"/>
        <v>Lower Belgrave</v>
      </c>
      <c r="X2862" s="6" t="str">
        <f t="shared" si="713"/>
        <v>ve</v>
      </c>
      <c r="Y2862" s="6" t="str">
        <f t="shared" si="714"/>
        <v>Lower Belgrave</v>
      </c>
      <c r="Z2862" s="6" t="str">
        <f t="shared" si="715"/>
        <v>Nelson</v>
      </c>
      <c r="AA2862" s="6" t="str">
        <f t="shared" si="716"/>
        <v>WC</v>
      </c>
      <c r="AB2862" s="7" t="str">
        <f t="shared" si="717"/>
        <v>44345</v>
      </c>
      <c r="AC2862" s="6" t="str">
        <f t="shared" si="718"/>
        <v>16</v>
      </c>
      <c r="AD2862" s="6" t="str">
        <f t="shared" si="719"/>
        <v>C4</v>
      </c>
      <c r="AE2862" s="8" t="str">
        <f t="shared" si="720"/>
        <v/>
      </c>
    </row>
    <row r="2863" spans="1:31" x14ac:dyDescent="0.25">
      <c r="A2863" s="9">
        <v>2934</v>
      </c>
      <c r="B2863" s="10" t="s">
        <v>4287</v>
      </c>
      <c r="C2863" s="10" t="s">
        <v>325</v>
      </c>
      <c r="D2863" s="10" t="s">
        <v>28</v>
      </c>
      <c r="E2863" s="10" t="s">
        <v>29</v>
      </c>
      <c r="F2863" s="10">
        <v>90</v>
      </c>
      <c r="G2863" s="10" t="s">
        <v>7214</v>
      </c>
      <c r="H2863" s="10" t="s">
        <v>726</v>
      </c>
      <c r="I2863" s="10" t="s">
        <v>185</v>
      </c>
      <c r="J2863" s="11">
        <v>44548</v>
      </c>
      <c r="K2863" s="10">
        <v>8</v>
      </c>
      <c r="L2863" s="10" t="s">
        <v>52</v>
      </c>
      <c r="M2863" s="12"/>
      <c r="O2863">
        <f t="shared" si="721"/>
        <v>0</v>
      </c>
      <c r="Q2863" s="9" t="str">
        <f t="shared" si="706"/>
        <v>2934</v>
      </c>
      <c r="R2863" s="10" t="str">
        <f t="shared" si="707"/>
        <v>Robert</v>
      </c>
      <c r="S2863" s="10" t="str">
        <f t="shared" si="708"/>
        <v>Browne</v>
      </c>
      <c r="T2863" s="10" t="str">
        <f t="shared" si="709"/>
        <v>Mr</v>
      </c>
      <c r="U2863" s="10" t="str">
        <f t="shared" si="710"/>
        <v>M</v>
      </c>
      <c r="V2863" s="10" t="str">
        <f t="shared" si="711"/>
        <v>90</v>
      </c>
      <c r="W2863" s="10" t="str">
        <f t="shared" si="712"/>
        <v>Lower Chapman</v>
      </c>
      <c r="X2863" s="10" t="str">
        <f t="shared" si="713"/>
        <v>an</v>
      </c>
      <c r="Y2863" s="10" t="str">
        <f t="shared" si="714"/>
        <v>Lower Chapman</v>
      </c>
      <c r="Z2863" s="10" t="str">
        <f t="shared" si="715"/>
        <v>Eye</v>
      </c>
      <c r="AA2863" s="10" t="str">
        <f t="shared" si="716"/>
        <v>HX</v>
      </c>
      <c r="AB2863" s="11" t="str">
        <f t="shared" si="717"/>
        <v>44548</v>
      </c>
      <c r="AC2863" s="10" t="str">
        <f t="shared" si="718"/>
        <v>8</v>
      </c>
      <c r="AD2863" s="10" t="str">
        <f t="shared" si="719"/>
        <v>A1</v>
      </c>
      <c r="AE2863" s="12" t="str">
        <f t="shared" si="720"/>
        <v/>
      </c>
    </row>
    <row r="2864" spans="1:31" x14ac:dyDescent="0.25">
      <c r="A2864" s="5">
        <v>2935</v>
      </c>
      <c r="B2864" s="6" t="s">
        <v>6539</v>
      </c>
      <c r="C2864" s="6" t="s">
        <v>6021</v>
      </c>
      <c r="D2864" s="6" t="s">
        <v>41</v>
      </c>
      <c r="E2864" s="6" t="s">
        <v>16</v>
      </c>
      <c r="F2864" s="6">
        <v>90</v>
      </c>
      <c r="G2864" s="6" t="s">
        <v>7215</v>
      </c>
      <c r="H2864" s="6" t="s">
        <v>2324</v>
      </c>
      <c r="I2864" s="6" t="s">
        <v>32</v>
      </c>
      <c r="J2864" s="7">
        <v>43942</v>
      </c>
      <c r="K2864" s="6">
        <v>48</v>
      </c>
      <c r="L2864" s="6" t="s">
        <v>78</v>
      </c>
      <c r="M2864" s="8"/>
      <c r="O2864">
        <f t="shared" si="721"/>
        <v>0</v>
      </c>
      <c r="Q2864" s="5" t="str">
        <f t="shared" si="706"/>
        <v>2935</v>
      </c>
      <c r="R2864" s="6" t="str">
        <f t="shared" si="707"/>
        <v>Miyoko</v>
      </c>
      <c r="S2864" s="6" t="str">
        <f t="shared" si="708"/>
        <v>Beach</v>
      </c>
      <c r="T2864" s="6" t="str">
        <f t="shared" si="709"/>
        <v>Ms</v>
      </c>
      <c r="U2864" s="6" t="str">
        <f t="shared" si="710"/>
        <v>F</v>
      </c>
      <c r="V2864" s="6" t="str">
        <f t="shared" si="711"/>
        <v>90</v>
      </c>
      <c r="W2864" s="6" t="str">
        <f t="shared" si="712"/>
        <v>Lower Chester</v>
      </c>
      <c r="X2864" s="6" t="str">
        <f t="shared" si="713"/>
        <v>er</v>
      </c>
      <c r="Y2864" s="6" t="str">
        <f t="shared" si="714"/>
        <v>Lower Chester</v>
      </c>
      <c r="Z2864" s="6" t="str">
        <f t="shared" si="715"/>
        <v>Petersfield</v>
      </c>
      <c r="AA2864" s="6" t="str">
        <f t="shared" si="716"/>
        <v>WC</v>
      </c>
      <c r="AB2864" s="7" t="str">
        <f t="shared" si="717"/>
        <v>43942</v>
      </c>
      <c r="AC2864" s="6" t="str">
        <f t="shared" si="718"/>
        <v>48</v>
      </c>
      <c r="AD2864" s="6" t="str">
        <f t="shared" si="719"/>
        <v>C2</v>
      </c>
      <c r="AE2864" s="8" t="str">
        <f t="shared" si="720"/>
        <v/>
      </c>
    </row>
    <row r="2865" spans="1:31" x14ac:dyDescent="0.25">
      <c r="A2865" s="9">
        <v>2936</v>
      </c>
      <c r="B2865" s="10" t="s">
        <v>7216</v>
      </c>
      <c r="C2865" s="10" t="s">
        <v>4895</v>
      </c>
      <c r="D2865" s="10" t="s">
        <v>49</v>
      </c>
      <c r="E2865" s="10" t="s">
        <v>16</v>
      </c>
      <c r="F2865" s="10">
        <v>90</v>
      </c>
      <c r="G2865" s="10" t="s">
        <v>7217</v>
      </c>
      <c r="H2865" s="10" t="s">
        <v>4263</v>
      </c>
      <c r="I2865" s="10" t="s">
        <v>32</v>
      </c>
      <c r="J2865" s="11">
        <v>44248</v>
      </c>
      <c r="K2865" s="10">
        <v>52</v>
      </c>
      <c r="L2865" s="10" t="s">
        <v>157</v>
      </c>
      <c r="M2865" s="12"/>
      <c r="O2865">
        <f t="shared" si="721"/>
        <v>0</v>
      </c>
      <c r="Q2865" s="9" t="str">
        <f t="shared" si="706"/>
        <v>2936</v>
      </c>
      <c r="R2865" s="10" t="str">
        <f t="shared" si="707"/>
        <v>Guillermina</v>
      </c>
      <c r="S2865" s="10" t="str">
        <f t="shared" si="708"/>
        <v>Grayson</v>
      </c>
      <c r="T2865" s="10" t="str">
        <f t="shared" si="709"/>
        <v>Miss</v>
      </c>
      <c r="U2865" s="10" t="str">
        <f t="shared" si="710"/>
        <v>F</v>
      </c>
      <c r="V2865" s="10" t="str">
        <f t="shared" si="711"/>
        <v>90</v>
      </c>
      <c r="W2865" s="10" t="str">
        <f t="shared" si="712"/>
        <v>Lower Cornwall</v>
      </c>
      <c r="X2865" s="10" t="str">
        <f t="shared" si="713"/>
        <v>ll</v>
      </c>
      <c r="Y2865" s="10" t="str">
        <f t="shared" si="714"/>
        <v>Lower Cornwall</v>
      </c>
      <c r="Z2865" s="10" t="str">
        <f t="shared" si="715"/>
        <v>Woodhall Spa</v>
      </c>
      <c r="AA2865" s="10" t="str">
        <f t="shared" si="716"/>
        <v>WC</v>
      </c>
      <c r="AB2865" s="11" t="str">
        <f t="shared" si="717"/>
        <v>44248</v>
      </c>
      <c r="AC2865" s="10" t="str">
        <f t="shared" si="718"/>
        <v>52</v>
      </c>
      <c r="AD2865" s="10" t="str">
        <f t="shared" si="719"/>
        <v>C3</v>
      </c>
      <c r="AE2865" s="12" t="str">
        <f t="shared" si="720"/>
        <v/>
      </c>
    </row>
    <row r="2866" spans="1:31" x14ac:dyDescent="0.25">
      <c r="A2866" s="5">
        <v>2937</v>
      </c>
      <c r="B2866" s="6" t="s">
        <v>7218</v>
      </c>
      <c r="C2866" s="6" t="s">
        <v>994</v>
      </c>
      <c r="D2866" s="6" t="s">
        <v>15</v>
      </c>
      <c r="E2866" s="6" t="s">
        <v>16</v>
      </c>
      <c r="F2866" s="6">
        <v>30</v>
      </c>
      <c r="G2866" s="6" t="s">
        <v>7219</v>
      </c>
      <c r="H2866" s="6" t="s">
        <v>5971</v>
      </c>
      <c r="I2866" s="6" t="s">
        <v>25</v>
      </c>
      <c r="J2866" s="7">
        <v>44323</v>
      </c>
      <c r="K2866" s="6">
        <v>105</v>
      </c>
      <c r="L2866" s="6" t="s">
        <v>20</v>
      </c>
      <c r="M2866" s="8"/>
      <c r="O2866">
        <f t="shared" si="721"/>
        <v>0</v>
      </c>
      <c r="Q2866" s="5" t="str">
        <f t="shared" si="706"/>
        <v>2937</v>
      </c>
      <c r="R2866" s="6" t="str">
        <f t="shared" si="707"/>
        <v>Louella</v>
      </c>
      <c r="S2866" s="6" t="str">
        <f t="shared" si="708"/>
        <v>Ballard</v>
      </c>
      <c r="T2866" s="6" t="str">
        <f t="shared" si="709"/>
        <v>Mrs</v>
      </c>
      <c r="U2866" s="6" t="str">
        <f t="shared" si="710"/>
        <v>F</v>
      </c>
      <c r="V2866" s="6" t="str">
        <f t="shared" si="711"/>
        <v>30</v>
      </c>
      <c r="W2866" s="6" t="str">
        <f t="shared" si="712"/>
        <v>Lower Eglinton</v>
      </c>
      <c r="X2866" s="6" t="str">
        <f t="shared" si="713"/>
        <v>on</v>
      </c>
      <c r="Y2866" s="6" t="str">
        <f t="shared" si="714"/>
        <v>Lower Eglinton</v>
      </c>
      <c r="Z2866" s="6" t="str">
        <f t="shared" si="715"/>
        <v>Horsham</v>
      </c>
      <c r="AA2866" s="6" t="str">
        <f t="shared" si="716"/>
        <v>HG</v>
      </c>
      <c r="AB2866" s="7" t="str">
        <f t="shared" si="717"/>
        <v>44323</v>
      </c>
      <c r="AC2866" s="6" t="str">
        <f t="shared" si="718"/>
        <v>105</v>
      </c>
      <c r="AD2866" s="6" t="str">
        <f t="shared" si="719"/>
        <v>B</v>
      </c>
      <c r="AE2866" s="8" t="str">
        <f t="shared" si="720"/>
        <v/>
      </c>
    </row>
    <row r="2867" spans="1:31" x14ac:dyDescent="0.25">
      <c r="A2867" s="9">
        <v>2938</v>
      </c>
      <c r="B2867" s="10" t="s">
        <v>7220</v>
      </c>
      <c r="C2867" s="10" t="s">
        <v>7221</v>
      </c>
      <c r="D2867" s="10" t="s">
        <v>15</v>
      </c>
      <c r="E2867" s="10" t="s">
        <v>16</v>
      </c>
      <c r="F2867" s="10">
        <v>30</v>
      </c>
      <c r="G2867" s="10" t="s">
        <v>7222</v>
      </c>
      <c r="H2867" s="10" t="s">
        <v>5853</v>
      </c>
      <c r="I2867" s="10" t="s">
        <v>834</v>
      </c>
      <c r="J2867" s="11">
        <v>43473</v>
      </c>
      <c r="K2867" s="10">
        <v>53</v>
      </c>
      <c r="L2867" s="10" t="s">
        <v>20</v>
      </c>
      <c r="M2867" s="12"/>
      <c r="O2867">
        <f t="shared" si="721"/>
        <v>0</v>
      </c>
      <c r="Q2867" s="9" t="str">
        <f t="shared" si="706"/>
        <v>2938</v>
      </c>
      <c r="R2867" s="10" t="str">
        <f t="shared" si="707"/>
        <v>Cherly</v>
      </c>
      <c r="S2867" s="10" t="str">
        <f t="shared" si="708"/>
        <v>Weber</v>
      </c>
      <c r="T2867" s="10" t="str">
        <f t="shared" si="709"/>
        <v>Mrs</v>
      </c>
      <c r="U2867" s="10" t="str">
        <f t="shared" si="710"/>
        <v>F</v>
      </c>
      <c r="V2867" s="10" t="str">
        <f t="shared" si="711"/>
        <v>30</v>
      </c>
      <c r="W2867" s="10" t="str">
        <f t="shared" si="712"/>
        <v>Lower Hall</v>
      </c>
      <c r="X2867" s="10" t="str">
        <f t="shared" si="713"/>
        <v>ll</v>
      </c>
      <c r="Y2867" s="10" t="str">
        <f t="shared" si="714"/>
        <v>Lower Hall</v>
      </c>
      <c r="Z2867" s="10" t="str">
        <f t="shared" si="715"/>
        <v>Arthog</v>
      </c>
      <c r="AA2867" s="10" t="str">
        <f t="shared" si="716"/>
        <v>SG</v>
      </c>
      <c r="AB2867" s="11" t="str">
        <f t="shared" si="717"/>
        <v>43473</v>
      </c>
      <c r="AC2867" s="10" t="str">
        <f t="shared" si="718"/>
        <v>53</v>
      </c>
      <c r="AD2867" s="10" t="str">
        <f t="shared" si="719"/>
        <v>B</v>
      </c>
      <c r="AE2867" s="12" t="str">
        <f t="shared" si="720"/>
        <v/>
      </c>
    </row>
    <row r="2868" spans="1:31" x14ac:dyDescent="0.25">
      <c r="A2868" s="5">
        <v>2939</v>
      </c>
      <c r="B2868" s="6" t="s">
        <v>7223</v>
      </c>
      <c r="C2868" s="6" t="s">
        <v>7224</v>
      </c>
      <c r="D2868" s="6" t="s">
        <v>15</v>
      </c>
      <c r="E2868" s="6" t="s">
        <v>16</v>
      </c>
      <c r="F2868" s="6">
        <v>30</v>
      </c>
      <c r="G2868" s="6" t="s">
        <v>7225</v>
      </c>
      <c r="H2868" s="6" t="s">
        <v>1365</v>
      </c>
      <c r="I2868" s="6" t="s">
        <v>32</v>
      </c>
      <c r="J2868" s="7">
        <v>43891</v>
      </c>
      <c r="K2868" s="6">
        <v>15</v>
      </c>
      <c r="L2868" s="6" t="s">
        <v>68</v>
      </c>
      <c r="M2868" s="8"/>
      <c r="O2868">
        <f t="shared" si="721"/>
        <v>0</v>
      </c>
      <c r="Q2868" s="5" t="str">
        <f t="shared" si="706"/>
        <v>2939</v>
      </c>
      <c r="R2868" s="6" t="str">
        <f t="shared" si="707"/>
        <v>Augustina</v>
      </c>
      <c r="S2868" s="6" t="str">
        <f t="shared" si="708"/>
        <v>Wooten</v>
      </c>
      <c r="T2868" s="6" t="str">
        <f t="shared" si="709"/>
        <v>Mrs</v>
      </c>
      <c r="U2868" s="6" t="str">
        <f t="shared" si="710"/>
        <v>F</v>
      </c>
      <c r="V2868" s="6" t="str">
        <f t="shared" si="711"/>
        <v>30</v>
      </c>
      <c r="W2868" s="6" t="str">
        <f t="shared" si="712"/>
        <v>Lower Kennington</v>
      </c>
      <c r="X2868" s="6" t="str">
        <f t="shared" si="713"/>
        <v>on</v>
      </c>
      <c r="Y2868" s="6" t="str">
        <f t="shared" si="714"/>
        <v>Lower Kennington</v>
      </c>
      <c r="Z2868" s="6" t="str">
        <f t="shared" si="715"/>
        <v>Seaford</v>
      </c>
      <c r="AA2868" s="6" t="str">
        <f t="shared" si="716"/>
        <v>WC</v>
      </c>
      <c r="AB2868" s="7" t="str">
        <f t="shared" si="717"/>
        <v>43891</v>
      </c>
      <c r="AC2868" s="6" t="str">
        <f t="shared" si="718"/>
        <v>15</v>
      </c>
      <c r="AD2868" s="6" t="str">
        <f t="shared" si="719"/>
        <v>A2</v>
      </c>
      <c r="AE2868" s="8" t="str">
        <f t="shared" si="720"/>
        <v/>
      </c>
    </row>
    <row r="2869" spans="1:31" x14ac:dyDescent="0.25">
      <c r="A2869" s="9">
        <v>2940</v>
      </c>
      <c r="B2869" s="10" t="s">
        <v>5425</v>
      </c>
      <c r="C2869" s="10" t="s">
        <v>7226</v>
      </c>
      <c r="D2869" s="10" t="s">
        <v>28</v>
      </c>
      <c r="E2869" s="10" t="s">
        <v>29</v>
      </c>
      <c r="F2869" s="10">
        <v>90</v>
      </c>
      <c r="G2869" s="10" t="s">
        <v>7227</v>
      </c>
      <c r="H2869" s="10" t="s">
        <v>5203</v>
      </c>
      <c r="I2869" s="10" t="s">
        <v>32</v>
      </c>
      <c r="J2869" s="11">
        <v>44234</v>
      </c>
      <c r="K2869" s="10">
        <v>40</v>
      </c>
      <c r="L2869" s="10" t="s">
        <v>44</v>
      </c>
      <c r="M2869" s="12"/>
      <c r="O2869">
        <f t="shared" si="721"/>
        <v>0</v>
      </c>
      <c r="Q2869" s="9" t="str">
        <f t="shared" si="706"/>
        <v>2940</v>
      </c>
      <c r="R2869" s="10" t="str">
        <f t="shared" si="707"/>
        <v>Shelby</v>
      </c>
      <c r="S2869" s="10" t="str">
        <f t="shared" si="708"/>
        <v>Cordero</v>
      </c>
      <c r="T2869" s="10" t="str">
        <f t="shared" si="709"/>
        <v>Mr</v>
      </c>
      <c r="U2869" s="10" t="str">
        <f t="shared" si="710"/>
        <v>M</v>
      </c>
      <c r="V2869" s="10" t="str">
        <f t="shared" si="711"/>
        <v>90</v>
      </c>
      <c r="W2869" s="10" t="str">
        <f t="shared" si="712"/>
        <v>Lower Mansfield</v>
      </c>
      <c r="X2869" s="10" t="str">
        <f t="shared" si="713"/>
        <v>ld</v>
      </c>
      <c r="Y2869" s="10" t="str">
        <f t="shared" si="714"/>
        <v>Lower Mansfield</v>
      </c>
      <c r="Z2869" s="10" t="str">
        <f t="shared" si="715"/>
        <v>Treharris</v>
      </c>
      <c r="AA2869" s="10" t="str">
        <f t="shared" si="716"/>
        <v>WC</v>
      </c>
      <c r="AB2869" s="11" t="str">
        <f t="shared" si="717"/>
        <v>44234</v>
      </c>
      <c r="AC2869" s="10" t="str">
        <f t="shared" si="718"/>
        <v>40</v>
      </c>
      <c r="AD2869" s="10" t="str">
        <f t="shared" si="719"/>
        <v>D</v>
      </c>
      <c r="AE2869" s="12" t="str">
        <f t="shared" si="720"/>
        <v/>
      </c>
    </row>
    <row r="2870" spans="1:31" x14ac:dyDescent="0.25">
      <c r="A2870" s="5">
        <v>2941</v>
      </c>
      <c r="B2870" s="6" t="s">
        <v>7228</v>
      </c>
      <c r="C2870" s="6" t="s">
        <v>1335</v>
      </c>
      <c r="D2870" s="6" t="s">
        <v>49</v>
      </c>
      <c r="E2870" s="6" t="s">
        <v>16</v>
      </c>
      <c r="F2870" s="6">
        <v>90</v>
      </c>
      <c r="G2870" s="6" t="s">
        <v>7229</v>
      </c>
      <c r="H2870" s="6" t="s">
        <v>5633</v>
      </c>
      <c r="I2870" s="6" t="s">
        <v>32</v>
      </c>
      <c r="J2870" s="7">
        <v>44358</v>
      </c>
      <c r="K2870" s="6">
        <v>72</v>
      </c>
      <c r="L2870" s="6" t="s">
        <v>20</v>
      </c>
      <c r="M2870" s="8"/>
      <c r="O2870">
        <f t="shared" si="721"/>
        <v>0</v>
      </c>
      <c r="Q2870" s="5" t="str">
        <f t="shared" si="706"/>
        <v>2941</v>
      </c>
      <c r="R2870" s="6" t="str">
        <f t="shared" si="707"/>
        <v>Tameika</v>
      </c>
      <c r="S2870" s="6" t="str">
        <f t="shared" si="708"/>
        <v>Joyce</v>
      </c>
      <c r="T2870" s="6" t="str">
        <f t="shared" si="709"/>
        <v>Miss</v>
      </c>
      <c r="U2870" s="6" t="str">
        <f t="shared" si="710"/>
        <v>F</v>
      </c>
      <c r="V2870" s="6" t="str">
        <f t="shared" si="711"/>
        <v>90</v>
      </c>
      <c r="W2870" s="6" t="str">
        <f t="shared" si="712"/>
        <v>Lower Place</v>
      </c>
      <c r="X2870" s="6" t="str">
        <f t="shared" si="713"/>
        <v>ce</v>
      </c>
      <c r="Y2870" s="6" t="str">
        <f t="shared" si="714"/>
        <v>Lower Place</v>
      </c>
      <c r="Z2870" s="6" t="str">
        <f t="shared" si="715"/>
        <v>Renfrewshire</v>
      </c>
      <c r="AA2870" s="6" t="str">
        <f t="shared" si="716"/>
        <v>WC</v>
      </c>
      <c r="AB2870" s="7" t="str">
        <f t="shared" si="717"/>
        <v>44358</v>
      </c>
      <c r="AC2870" s="6" t="str">
        <f t="shared" si="718"/>
        <v>72</v>
      </c>
      <c r="AD2870" s="6" t="str">
        <f t="shared" si="719"/>
        <v>B</v>
      </c>
      <c r="AE2870" s="8" t="str">
        <f t="shared" si="720"/>
        <v/>
      </c>
    </row>
    <row r="2871" spans="1:31" x14ac:dyDescent="0.25">
      <c r="A2871" s="9">
        <v>2942</v>
      </c>
      <c r="B2871" s="10" t="s">
        <v>4282</v>
      </c>
      <c r="C2871" s="10" t="s">
        <v>6019</v>
      </c>
      <c r="D2871" s="10" t="s">
        <v>49</v>
      </c>
      <c r="E2871" s="10" t="s">
        <v>16</v>
      </c>
      <c r="F2871" s="10">
        <v>90</v>
      </c>
      <c r="G2871" s="10" t="s">
        <v>7230</v>
      </c>
      <c r="H2871" s="10" t="s">
        <v>6</v>
      </c>
      <c r="I2871" s="10" t="s">
        <v>32</v>
      </c>
      <c r="J2871" s="11">
        <v>43675</v>
      </c>
      <c r="K2871" s="10">
        <v>63</v>
      </c>
      <c r="L2871" s="10" t="s">
        <v>68</v>
      </c>
      <c r="M2871" s="12"/>
      <c r="O2871">
        <f t="shared" si="721"/>
        <v>0</v>
      </c>
      <c r="Q2871" s="9" t="str">
        <f t="shared" si="706"/>
        <v>2942</v>
      </c>
      <c r="R2871" s="10" t="str">
        <f t="shared" si="707"/>
        <v>Royce</v>
      </c>
      <c r="S2871" s="10" t="str">
        <f t="shared" si="708"/>
        <v>Stovall</v>
      </c>
      <c r="T2871" s="10" t="str">
        <f t="shared" si="709"/>
        <v>Miss</v>
      </c>
      <c r="U2871" s="10" t="str">
        <f t="shared" si="710"/>
        <v>F</v>
      </c>
      <c r="V2871" s="10" t="str">
        <f t="shared" si="711"/>
        <v>90</v>
      </c>
      <c r="W2871" s="10" t="str">
        <f t="shared" si="712"/>
        <v>Lower Shadwell</v>
      </c>
      <c r="X2871" s="10" t="str">
        <f t="shared" si="713"/>
        <v>ll</v>
      </c>
      <c r="Y2871" s="10" t="str">
        <f t="shared" si="714"/>
        <v>Lower Shadwell</v>
      </c>
      <c r="Z2871" s="10" t="str">
        <f t="shared" si="715"/>
        <v>Street</v>
      </c>
      <c r="AA2871" s="10" t="str">
        <f t="shared" si="716"/>
        <v>WC</v>
      </c>
      <c r="AB2871" s="11" t="str">
        <f t="shared" si="717"/>
        <v>43675</v>
      </c>
      <c r="AC2871" s="10" t="str">
        <f t="shared" si="718"/>
        <v>63</v>
      </c>
      <c r="AD2871" s="10" t="str">
        <f t="shared" si="719"/>
        <v>A2</v>
      </c>
      <c r="AE2871" s="12" t="str">
        <f t="shared" si="720"/>
        <v/>
      </c>
    </row>
    <row r="2872" spans="1:31" x14ac:dyDescent="0.25">
      <c r="A2872" s="5">
        <v>2943</v>
      </c>
      <c r="B2872" s="6" t="s">
        <v>4734</v>
      </c>
      <c r="C2872" s="6" t="s">
        <v>7231</v>
      </c>
      <c r="D2872" s="6" t="s">
        <v>28</v>
      </c>
      <c r="E2872" s="6" t="s">
        <v>29</v>
      </c>
      <c r="F2872" s="6">
        <v>90</v>
      </c>
      <c r="G2872" s="6" t="s">
        <v>7232</v>
      </c>
      <c r="H2872" s="6" t="s">
        <v>965</v>
      </c>
      <c r="I2872" s="6" t="s">
        <v>185</v>
      </c>
      <c r="J2872" s="7">
        <v>43620</v>
      </c>
      <c r="K2872" s="6">
        <v>51</v>
      </c>
      <c r="L2872" s="6" t="s">
        <v>68</v>
      </c>
      <c r="M2872" s="8"/>
      <c r="O2872">
        <f t="shared" si="721"/>
        <v>0</v>
      </c>
      <c r="Q2872" s="5" t="str">
        <f t="shared" si="706"/>
        <v>2943</v>
      </c>
      <c r="R2872" s="6" t="str">
        <f t="shared" si="707"/>
        <v>Morton</v>
      </c>
      <c r="S2872" s="6" t="str">
        <f t="shared" si="708"/>
        <v>Cope</v>
      </c>
      <c r="T2872" s="6" t="str">
        <f t="shared" si="709"/>
        <v>Mr</v>
      </c>
      <c r="U2872" s="6" t="str">
        <f t="shared" si="710"/>
        <v>M</v>
      </c>
      <c r="V2872" s="6" t="str">
        <f t="shared" si="711"/>
        <v>90</v>
      </c>
      <c r="W2872" s="6" t="str">
        <f t="shared" si="712"/>
        <v>Lowman Road</v>
      </c>
      <c r="X2872" s="6" t="str">
        <f t="shared" si="713"/>
        <v>ad</v>
      </c>
      <c r="Y2872" s="6" t="str">
        <f t="shared" si="714"/>
        <v>Lowman Road</v>
      </c>
      <c r="Z2872" s="6" t="str">
        <f t="shared" si="715"/>
        <v>Frinton-On-Sea</v>
      </c>
      <c r="AA2872" s="6" t="str">
        <f t="shared" si="716"/>
        <v>HX</v>
      </c>
      <c r="AB2872" s="7" t="str">
        <f t="shared" si="717"/>
        <v>43620</v>
      </c>
      <c r="AC2872" s="6" t="str">
        <f t="shared" si="718"/>
        <v>51</v>
      </c>
      <c r="AD2872" s="6" t="str">
        <f t="shared" si="719"/>
        <v>A2</v>
      </c>
      <c r="AE2872" s="8" t="str">
        <f t="shared" si="720"/>
        <v/>
      </c>
    </row>
    <row r="2873" spans="1:31" x14ac:dyDescent="0.25">
      <c r="A2873" s="9">
        <v>2944</v>
      </c>
      <c r="B2873" s="10" t="s">
        <v>7034</v>
      </c>
      <c r="C2873" s="10" t="s">
        <v>4564</v>
      </c>
      <c r="D2873" s="10" t="s">
        <v>28</v>
      </c>
      <c r="E2873" s="10" t="s">
        <v>29</v>
      </c>
      <c r="F2873" s="10">
        <v>90</v>
      </c>
      <c r="G2873" s="10" t="s">
        <v>7233</v>
      </c>
      <c r="H2873" s="10" t="s">
        <v>7234</v>
      </c>
      <c r="I2873" s="10" t="s">
        <v>32</v>
      </c>
      <c r="J2873" s="11">
        <v>43765</v>
      </c>
      <c r="K2873" s="10">
        <v>33</v>
      </c>
      <c r="L2873" s="10" t="s">
        <v>39</v>
      </c>
      <c r="M2873" s="12"/>
      <c r="O2873">
        <f t="shared" si="721"/>
        <v>0</v>
      </c>
      <c r="Q2873" s="9" t="str">
        <f t="shared" si="706"/>
        <v>2944</v>
      </c>
      <c r="R2873" s="10" t="str">
        <f t="shared" si="707"/>
        <v>Eduardo</v>
      </c>
      <c r="S2873" s="10" t="str">
        <f t="shared" si="708"/>
        <v>Horner</v>
      </c>
      <c r="T2873" s="10" t="str">
        <f t="shared" si="709"/>
        <v>Mr</v>
      </c>
      <c r="U2873" s="10" t="str">
        <f t="shared" si="710"/>
        <v>M</v>
      </c>
      <c r="V2873" s="10" t="str">
        <f t="shared" si="711"/>
        <v>90</v>
      </c>
      <c r="W2873" s="10" t="str">
        <f t="shared" si="712"/>
        <v>Lowther Gardens</v>
      </c>
      <c r="X2873" s="10" t="str">
        <f t="shared" si="713"/>
        <v>ns</v>
      </c>
      <c r="Y2873" s="10" t="str">
        <f t="shared" si="714"/>
        <v>Lowther Gardens</v>
      </c>
      <c r="Z2873" s="10" t="str">
        <f t="shared" si="715"/>
        <v>Longhope</v>
      </c>
      <c r="AA2873" s="10" t="str">
        <f t="shared" si="716"/>
        <v>WC</v>
      </c>
      <c r="AB2873" s="11" t="str">
        <f t="shared" si="717"/>
        <v>43765</v>
      </c>
      <c r="AC2873" s="10" t="str">
        <f t="shared" si="718"/>
        <v>33</v>
      </c>
      <c r="AD2873" s="10" t="str">
        <f t="shared" si="719"/>
        <v>C1</v>
      </c>
      <c r="AE2873" s="12" t="str">
        <f t="shared" si="720"/>
        <v/>
      </c>
    </row>
    <row r="2874" spans="1:31" x14ac:dyDescent="0.25">
      <c r="A2874" s="5">
        <v>2945</v>
      </c>
      <c r="B2874" s="6" t="s">
        <v>3101</v>
      </c>
      <c r="C2874" s="6" t="s">
        <v>5549</v>
      </c>
      <c r="D2874" s="6" t="s">
        <v>28</v>
      </c>
      <c r="E2874" s="6" t="s">
        <v>29</v>
      </c>
      <c r="F2874" s="6">
        <v>30</v>
      </c>
      <c r="G2874" s="6" t="s">
        <v>7235</v>
      </c>
      <c r="H2874" s="6" t="s">
        <v>2202</v>
      </c>
      <c r="I2874" s="6" t="s">
        <v>32</v>
      </c>
      <c r="J2874" s="7">
        <v>44545</v>
      </c>
      <c r="K2874" s="6">
        <v>65</v>
      </c>
      <c r="L2874" s="6" t="s">
        <v>62</v>
      </c>
      <c r="M2874" s="8"/>
      <c r="O2874">
        <f t="shared" si="721"/>
        <v>0</v>
      </c>
      <c r="Q2874" s="5" t="str">
        <f t="shared" si="706"/>
        <v>2945</v>
      </c>
      <c r="R2874" s="6" t="str">
        <f t="shared" si="707"/>
        <v>Irvin</v>
      </c>
      <c r="S2874" s="6" t="str">
        <f t="shared" si="708"/>
        <v>Calderon</v>
      </c>
      <c r="T2874" s="6" t="str">
        <f t="shared" si="709"/>
        <v>Mr</v>
      </c>
      <c r="U2874" s="6" t="str">
        <f t="shared" si="710"/>
        <v>M</v>
      </c>
      <c r="V2874" s="6" t="str">
        <f t="shared" si="711"/>
        <v>30</v>
      </c>
      <c r="W2874" s="6" t="str">
        <f t="shared" si="712"/>
        <v>Lowther Hill</v>
      </c>
      <c r="X2874" s="6" t="str">
        <f t="shared" si="713"/>
        <v>ll</v>
      </c>
      <c r="Y2874" s="6" t="str">
        <f t="shared" si="714"/>
        <v>Lowther Hill</v>
      </c>
      <c r="Z2874" s="6" t="str">
        <f t="shared" si="715"/>
        <v>Portland</v>
      </c>
      <c r="AA2874" s="6" t="str">
        <f t="shared" si="716"/>
        <v>WC</v>
      </c>
      <c r="AB2874" s="7" t="str">
        <f t="shared" si="717"/>
        <v>44545</v>
      </c>
      <c r="AC2874" s="6" t="str">
        <f t="shared" si="718"/>
        <v>65</v>
      </c>
      <c r="AD2874" s="6" t="str">
        <f t="shared" si="719"/>
        <v>C4</v>
      </c>
      <c r="AE2874" s="8" t="str">
        <f t="shared" si="720"/>
        <v/>
      </c>
    </row>
    <row r="2875" spans="1:31" x14ac:dyDescent="0.25">
      <c r="A2875" s="9">
        <v>2946</v>
      </c>
      <c r="B2875" s="10" t="s">
        <v>6530</v>
      </c>
      <c r="C2875" s="10" t="s">
        <v>6861</v>
      </c>
      <c r="D2875" s="10" t="s">
        <v>28</v>
      </c>
      <c r="E2875" s="10" t="s">
        <v>29</v>
      </c>
      <c r="F2875" s="10">
        <v>60</v>
      </c>
      <c r="G2875" s="10" t="s">
        <v>7236</v>
      </c>
      <c r="H2875" s="10" t="s">
        <v>2569</v>
      </c>
      <c r="I2875" s="10" t="s">
        <v>421</v>
      </c>
      <c r="J2875" s="11">
        <v>44024</v>
      </c>
      <c r="K2875" s="10">
        <v>91</v>
      </c>
      <c r="L2875" s="10" t="s">
        <v>157</v>
      </c>
      <c r="M2875" s="12"/>
      <c r="O2875">
        <f t="shared" si="721"/>
        <v>0</v>
      </c>
      <c r="Q2875" s="9" t="str">
        <f t="shared" si="706"/>
        <v>2946</v>
      </c>
      <c r="R2875" s="10" t="str">
        <f t="shared" si="707"/>
        <v>Salvador</v>
      </c>
      <c r="S2875" s="10" t="str">
        <f t="shared" si="708"/>
        <v>Roth</v>
      </c>
      <c r="T2875" s="10" t="str">
        <f t="shared" si="709"/>
        <v>Mr</v>
      </c>
      <c r="U2875" s="10" t="str">
        <f t="shared" si="710"/>
        <v>M</v>
      </c>
      <c r="V2875" s="10" t="str">
        <f t="shared" si="711"/>
        <v>60</v>
      </c>
      <c r="W2875" s="10" t="str">
        <f t="shared" si="712"/>
        <v>Lucey Way</v>
      </c>
      <c r="X2875" s="10" t="str">
        <f t="shared" si="713"/>
        <v>ay</v>
      </c>
      <c r="Y2875" s="10" t="str">
        <f t="shared" si="714"/>
        <v>Lucey Way</v>
      </c>
      <c r="Z2875" s="10" t="str">
        <f t="shared" si="715"/>
        <v>Aughnacloy</v>
      </c>
      <c r="AA2875" s="10" t="str">
        <f t="shared" si="716"/>
        <v>NR</v>
      </c>
      <c r="AB2875" s="11" t="str">
        <f t="shared" si="717"/>
        <v>44024</v>
      </c>
      <c r="AC2875" s="10" t="str">
        <f t="shared" si="718"/>
        <v>91</v>
      </c>
      <c r="AD2875" s="10" t="str">
        <f t="shared" si="719"/>
        <v>C3</v>
      </c>
      <c r="AE2875" s="12" t="str">
        <f t="shared" si="720"/>
        <v/>
      </c>
    </row>
    <row r="2876" spans="1:31" x14ac:dyDescent="0.25">
      <c r="A2876" s="5">
        <v>2947</v>
      </c>
      <c r="B2876" s="6" t="s">
        <v>7237</v>
      </c>
      <c r="C2876" s="6" t="s">
        <v>4554</v>
      </c>
      <c r="D2876" s="6" t="s">
        <v>49</v>
      </c>
      <c r="E2876" s="6" t="s">
        <v>16</v>
      </c>
      <c r="F2876" s="6">
        <v>60</v>
      </c>
      <c r="G2876" s="6" t="s">
        <v>7236</v>
      </c>
      <c r="H2876" s="6" t="s">
        <v>1021</v>
      </c>
      <c r="I2876" s="6" t="s">
        <v>32</v>
      </c>
      <c r="J2876" s="7">
        <v>43802</v>
      </c>
      <c r="K2876" s="6">
        <v>37</v>
      </c>
      <c r="L2876" s="6" t="s">
        <v>78</v>
      </c>
      <c r="M2876" s="8"/>
      <c r="O2876">
        <f t="shared" si="721"/>
        <v>0</v>
      </c>
      <c r="Q2876" s="5" t="str">
        <f t="shared" si="706"/>
        <v>2947</v>
      </c>
      <c r="R2876" s="6" t="str">
        <f t="shared" si="707"/>
        <v>Carlyn</v>
      </c>
      <c r="S2876" s="6" t="str">
        <f t="shared" si="708"/>
        <v>Calloway</v>
      </c>
      <c r="T2876" s="6" t="str">
        <f t="shared" si="709"/>
        <v>Miss</v>
      </c>
      <c r="U2876" s="6" t="str">
        <f t="shared" si="710"/>
        <v>F</v>
      </c>
      <c r="V2876" s="6" t="str">
        <f t="shared" si="711"/>
        <v>60</v>
      </c>
      <c r="W2876" s="6" t="str">
        <f t="shared" si="712"/>
        <v>Lucey Way</v>
      </c>
      <c r="X2876" s="6" t="str">
        <f t="shared" si="713"/>
        <v>ay</v>
      </c>
      <c r="Y2876" s="6" t="str">
        <f t="shared" si="714"/>
        <v>Lucey Way</v>
      </c>
      <c r="Z2876" s="6" t="str">
        <f t="shared" si="715"/>
        <v>Whitchurch</v>
      </c>
      <c r="AA2876" s="6" t="str">
        <f t="shared" si="716"/>
        <v>WC</v>
      </c>
      <c r="AB2876" s="7" t="str">
        <f t="shared" si="717"/>
        <v>43802</v>
      </c>
      <c r="AC2876" s="6" t="str">
        <f t="shared" si="718"/>
        <v>37</v>
      </c>
      <c r="AD2876" s="6" t="str">
        <f t="shared" si="719"/>
        <v>C2</v>
      </c>
      <c r="AE2876" s="8" t="str">
        <f t="shared" si="720"/>
        <v/>
      </c>
    </row>
    <row r="2877" spans="1:31" x14ac:dyDescent="0.25">
      <c r="A2877" s="9">
        <v>2948</v>
      </c>
      <c r="B2877" s="10" t="s">
        <v>2236</v>
      </c>
      <c r="C2877" s="10" t="s">
        <v>2945</v>
      </c>
      <c r="D2877" s="10" t="s">
        <v>28</v>
      </c>
      <c r="E2877" s="10" t="s">
        <v>29</v>
      </c>
      <c r="F2877" s="10">
        <v>30</v>
      </c>
      <c r="G2877" s="10" t="s">
        <v>7238</v>
      </c>
      <c r="H2877" s="10" t="s">
        <v>2710</v>
      </c>
      <c r="I2877" s="10" t="s">
        <v>32</v>
      </c>
      <c r="J2877" s="11">
        <v>43614</v>
      </c>
      <c r="K2877" s="10">
        <v>13</v>
      </c>
      <c r="L2877" s="10" t="s">
        <v>99</v>
      </c>
      <c r="M2877" s="12"/>
      <c r="O2877">
        <f t="shared" si="721"/>
        <v>0</v>
      </c>
      <c r="Q2877" s="9" t="str">
        <f t="shared" si="706"/>
        <v>2948</v>
      </c>
      <c r="R2877" s="10" t="str">
        <f t="shared" si="707"/>
        <v>Doyle</v>
      </c>
      <c r="S2877" s="10" t="str">
        <f t="shared" si="708"/>
        <v>Snow</v>
      </c>
      <c r="T2877" s="10" t="str">
        <f t="shared" si="709"/>
        <v>Mr</v>
      </c>
      <c r="U2877" s="10" t="str">
        <f t="shared" si="710"/>
        <v>M</v>
      </c>
      <c r="V2877" s="10" t="str">
        <f t="shared" si="711"/>
        <v>30</v>
      </c>
      <c r="W2877" s="10" t="str">
        <f t="shared" si="712"/>
        <v>Ludgate Circus</v>
      </c>
      <c r="X2877" s="10" t="str">
        <f t="shared" si="713"/>
        <v>us</v>
      </c>
      <c r="Y2877" s="10" t="str">
        <f t="shared" si="714"/>
        <v>Ludgate Circus</v>
      </c>
      <c r="Z2877" s="10" t="str">
        <f t="shared" si="715"/>
        <v>Thornton-Cleveleys</v>
      </c>
      <c r="AA2877" s="10" t="str">
        <f t="shared" si="716"/>
        <v>WC</v>
      </c>
      <c r="AB2877" s="11" t="str">
        <f t="shared" si="717"/>
        <v>43614</v>
      </c>
      <c r="AC2877" s="10" t="str">
        <f t="shared" si="718"/>
        <v>13</v>
      </c>
      <c r="AD2877" s="10" t="str">
        <f t="shared" si="719"/>
        <v>E</v>
      </c>
      <c r="AE2877" s="12" t="str">
        <f t="shared" si="720"/>
        <v/>
      </c>
    </row>
    <row r="2878" spans="1:31" x14ac:dyDescent="0.25">
      <c r="A2878" s="5">
        <v>2949</v>
      </c>
      <c r="B2878" s="6" t="s">
        <v>2167</v>
      </c>
      <c r="C2878" s="6" t="s">
        <v>6329</v>
      </c>
      <c r="D2878" s="6" t="s">
        <v>15</v>
      </c>
      <c r="E2878" s="6" t="s">
        <v>16</v>
      </c>
      <c r="F2878" s="6">
        <v>90</v>
      </c>
      <c r="G2878" s="6" t="s">
        <v>7238</v>
      </c>
      <c r="H2878" s="6" t="s">
        <v>1743</v>
      </c>
      <c r="I2878" s="6" t="s">
        <v>32</v>
      </c>
      <c r="J2878" s="7">
        <v>43585</v>
      </c>
      <c r="K2878" s="6">
        <v>17</v>
      </c>
      <c r="L2878" s="6" t="s">
        <v>99</v>
      </c>
      <c r="M2878" s="8"/>
      <c r="O2878">
        <f t="shared" si="721"/>
        <v>0</v>
      </c>
      <c r="Q2878" s="5" t="str">
        <f t="shared" si="706"/>
        <v>2949</v>
      </c>
      <c r="R2878" s="6" t="str">
        <f t="shared" si="707"/>
        <v>Vera</v>
      </c>
      <c r="S2878" s="6" t="str">
        <f t="shared" si="708"/>
        <v>Mcfarland</v>
      </c>
      <c r="T2878" s="6" t="str">
        <f t="shared" si="709"/>
        <v>Mrs</v>
      </c>
      <c r="U2878" s="6" t="str">
        <f t="shared" si="710"/>
        <v>F</v>
      </c>
      <c r="V2878" s="6" t="str">
        <f t="shared" si="711"/>
        <v>90</v>
      </c>
      <c r="W2878" s="6" t="str">
        <f t="shared" si="712"/>
        <v>Ludgate Circus</v>
      </c>
      <c r="X2878" s="6" t="str">
        <f t="shared" si="713"/>
        <v>us</v>
      </c>
      <c r="Y2878" s="6" t="str">
        <f t="shared" si="714"/>
        <v>Ludgate Circus</v>
      </c>
      <c r="Z2878" s="6" t="str">
        <f t="shared" si="715"/>
        <v>Warwick</v>
      </c>
      <c r="AA2878" s="6" t="str">
        <f t="shared" si="716"/>
        <v>WC</v>
      </c>
      <c r="AB2878" s="7" t="str">
        <f t="shared" si="717"/>
        <v>43585</v>
      </c>
      <c r="AC2878" s="6" t="str">
        <f t="shared" si="718"/>
        <v>17</v>
      </c>
      <c r="AD2878" s="6" t="str">
        <f t="shared" si="719"/>
        <v>E</v>
      </c>
      <c r="AE2878" s="8" t="str">
        <f t="shared" si="720"/>
        <v/>
      </c>
    </row>
    <row r="2879" spans="1:31" x14ac:dyDescent="0.25">
      <c r="A2879" s="9">
        <v>2950</v>
      </c>
      <c r="B2879" s="10" t="s">
        <v>1878</v>
      </c>
      <c r="C2879" s="10" t="s">
        <v>7239</v>
      </c>
      <c r="D2879" s="10" t="s">
        <v>49</v>
      </c>
      <c r="E2879" s="10" t="s">
        <v>16</v>
      </c>
      <c r="F2879" s="10">
        <v>60</v>
      </c>
      <c r="G2879" s="10" t="s">
        <v>7240</v>
      </c>
      <c r="H2879" s="10" t="s">
        <v>7093</v>
      </c>
      <c r="I2879" s="10" t="s">
        <v>291</v>
      </c>
      <c r="J2879" s="11">
        <v>44142</v>
      </c>
      <c r="K2879" s="10">
        <v>5</v>
      </c>
      <c r="L2879" s="10" t="s">
        <v>52</v>
      </c>
      <c r="M2879" s="12"/>
      <c r="O2879">
        <f t="shared" si="721"/>
        <v>0</v>
      </c>
      <c r="Q2879" s="9" t="str">
        <f t="shared" si="706"/>
        <v>2950</v>
      </c>
      <c r="R2879" s="10" t="str">
        <f t="shared" si="707"/>
        <v>Delores</v>
      </c>
      <c r="S2879" s="10" t="str">
        <f t="shared" si="708"/>
        <v>Bartley</v>
      </c>
      <c r="T2879" s="10" t="str">
        <f t="shared" si="709"/>
        <v>Miss</v>
      </c>
      <c r="U2879" s="10" t="str">
        <f t="shared" si="710"/>
        <v>F</v>
      </c>
      <c r="V2879" s="10" t="str">
        <f t="shared" si="711"/>
        <v>60</v>
      </c>
      <c r="W2879" s="10" t="str">
        <f t="shared" si="712"/>
        <v>Lukin Crescent</v>
      </c>
      <c r="X2879" s="10" t="str">
        <f t="shared" si="713"/>
        <v>nt</v>
      </c>
      <c r="Y2879" s="10" t="str">
        <f t="shared" si="714"/>
        <v>Lukin Crescent</v>
      </c>
      <c r="Z2879" s="10" t="str">
        <f t="shared" si="715"/>
        <v>Ledbury</v>
      </c>
      <c r="AA2879" s="10" t="str">
        <f t="shared" si="716"/>
        <v>HS</v>
      </c>
      <c r="AB2879" s="11" t="str">
        <f t="shared" si="717"/>
        <v>44142</v>
      </c>
      <c r="AC2879" s="10" t="str">
        <f t="shared" si="718"/>
        <v>5</v>
      </c>
      <c r="AD2879" s="10" t="str">
        <f t="shared" si="719"/>
        <v>A1</v>
      </c>
      <c r="AE2879" s="12" t="str">
        <f t="shared" si="720"/>
        <v/>
      </c>
    </row>
    <row r="2880" spans="1:31" x14ac:dyDescent="0.25">
      <c r="A2880" s="5">
        <v>2951</v>
      </c>
      <c r="B2880" s="6" t="s">
        <v>2325</v>
      </c>
      <c r="C2880" s="6" t="s">
        <v>532</v>
      </c>
      <c r="D2880" s="6" t="s">
        <v>28</v>
      </c>
      <c r="E2880" s="6" t="s">
        <v>29</v>
      </c>
      <c r="F2880" s="6">
        <v>90</v>
      </c>
      <c r="G2880" s="6" t="s">
        <v>7241</v>
      </c>
      <c r="H2880" s="6" t="s">
        <v>7242</v>
      </c>
      <c r="I2880" s="6" t="s">
        <v>185</v>
      </c>
      <c r="J2880" s="7">
        <v>43601</v>
      </c>
      <c r="K2880" s="6">
        <v>81</v>
      </c>
      <c r="L2880" s="6" t="s">
        <v>157</v>
      </c>
      <c r="M2880" s="8"/>
      <c r="O2880">
        <f t="shared" si="721"/>
        <v>0</v>
      </c>
      <c r="Q2880" s="5" t="str">
        <f t="shared" si="706"/>
        <v>2951</v>
      </c>
      <c r="R2880" s="6" t="str">
        <f t="shared" si="707"/>
        <v>Brad</v>
      </c>
      <c r="S2880" s="6" t="str">
        <f t="shared" si="708"/>
        <v>Fournier</v>
      </c>
      <c r="T2880" s="6" t="str">
        <f t="shared" si="709"/>
        <v>Mr</v>
      </c>
      <c r="U2880" s="6" t="str">
        <f t="shared" si="710"/>
        <v>M</v>
      </c>
      <c r="V2880" s="6" t="str">
        <f t="shared" si="711"/>
        <v>90</v>
      </c>
      <c r="W2880" s="6" t="str">
        <f t="shared" si="712"/>
        <v>Lulworth Road</v>
      </c>
      <c r="X2880" s="6" t="str">
        <f t="shared" si="713"/>
        <v>ad</v>
      </c>
      <c r="Y2880" s="6" t="str">
        <f t="shared" si="714"/>
        <v>Lulworth Road</v>
      </c>
      <c r="Z2880" s="6" t="str">
        <f t="shared" si="715"/>
        <v>Fowey</v>
      </c>
      <c r="AA2880" s="6" t="str">
        <f t="shared" si="716"/>
        <v>HX</v>
      </c>
      <c r="AB2880" s="7" t="str">
        <f t="shared" si="717"/>
        <v>43601</v>
      </c>
      <c r="AC2880" s="6" t="str">
        <f t="shared" si="718"/>
        <v>81</v>
      </c>
      <c r="AD2880" s="6" t="str">
        <f t="shared" si="719"/>
        <v>C3</v>
      </c>
      <c r="AE2880" s="8" t="str">
        <f t="shared" si="720"/>
        <v/>
      </c>
    </row>
    <row r="2881" spans="1:31" x14ac:dyDescent="0.25">
      <c r="A2881" s="9">
        <v>2952</v>
      </c>
      <c r="B2881" s="10" t="s">
        <v>6530</v>
      </c>
      <c r="C2881" s="10" t="s">
        <v>7243</v>
      </c>
      <c r="D2881" s="10" t="s">
        <v>28</v>
      </c>
      <c r="E2881" s="10" t="s">
        <v>29</v>
      </c>
      <c r="F2881" s="10">
        <v>60</v>
      </c>
      <c r="G2881" s="10" t="s">
        <v>7244</v>
      </c>
      <c r="H2881" s="10" t="s">
        <v>4087</v>
      </c>
      <c r="I2881" s="10" t="s">
        <v>291</v>
      </c>
      <c r="J2881" s="11">
        <v>44193</v>
      </c>
      <c r="K2881" s="10">
        <v>15</v>
      </c>
      <c r="L2881" s="10" t="s">
        <v>20</v>
      </c>
      <c r="M2881" s="12"/>
      <c r="O2881">
        <f t="shared" si="721"/>
        <v>0</v>
      </c>
      <c r="Q2881" s="9" t="str">
        <f t="shared" si="706"/>
        <v>2952</v>
      </c>
      <c r="R2881" s="10" t="str">
        <f t="shared" si="707"/>
        <v>Salvador</v>
      </c>
      <c r="S2881" s="10" t="str">
        <f t="shared" si="708"/>
        <v>Ledford</v>
      </c>
      <c r="T2881" s="10" t="str">
        <f t="shared" si="709"/>
        <v>Mr</v>
      </c>
      <c r="U2881" s="10" t="str">
        <f t="shared" si="710"/>
        <v>M</v>
      </c>
      <c r="V2881" s="10" t="str">
        <f t="shared" si="711"/>
        <v>60</v>
      </c>
      <c r="W2881" s="10" t="str">
        <f t="shared" si="712"/>
        <v>Lundy Walk</v>
      </c>
      <c r="X2881" s="10" t="str">
        <f t="shared" si="713"/>
        <v>lk</v>
      </c>
      <c r="Y2881" s="10" t="str">
        <f t="shared" si="714"/>
        <v>Lundy Walk</v>
      </c>
      <c r="Z2881" s="10" t="str">
        <f t="shared" si="715"/>
        <v>Kirkby Stephen</v>
      </c>
      <c r="AA2881" s="10" t="str">
        <f t="shared" si="716"/>
        <v>HS</v>
      </c>
      <c r="AB2881" s="11" t="str">
        <f t="shared" si="717"/>
        <v>44193</v>
      </c>
      <c r="AC2881" s="10" t="str">
        <f t="shared" si="718"/>
        <v>15</v>
      </c>
      <c r="AD2881" s="10" t="str">
        <f t="shared" si="719"/>
        <v>B</v>
      </c>
      <c r="AE2881" s="12" t="str">
        <f t="shared" si="720"/>
        <v/>
      </c>
    </row>
    <row r="2882" spans="1:31" x14ac:dyDescent="0.25">
      <c r="A2882" s="5">
        <v>2953</v>
      </c>
      <c r="B2882" s="6" t="s">
        <v>2221</v>
      </c>
      <c r="C2882" s="6" t="s">
        <v>2495</v>
      </c>
      <c r="D2882" s="6" t="s">
        <v>28</v>
      </c>
      <c r="E2882" s="6" t="s">
        <v>29</v>
      </c>
      <c r="F2882" s="6">
        <v>60</v>
      </c>
      <c r="G2882" s="6" t="s">
        <v>7245</v>
      </c>
      <c r="H2882" s="6" t="s">
        <v>530</v>
      </c>
      <c r="I2882" s="6" t="s">
        <v>32</v>
      </c>
      <c r="J2882" s="7">
        <v>44110</v>
      </c>
      <c r="K2882" s="6">
        <v>66</v>
      </c>
      <c r="L2882" s="6" t="s">
        <v>39</v>
      </c>
      <c r="M2882" s="8"/>
      <c r="O2882">
        <f t="shared" si="721"/>
        <v>0</v>
      </c>
      <c r="Q2882" s="5" t="str">
        <f t="shared" si="706"/>
        <v>2953</v>
      </c>
      <c r="R2882" s="6" t="str">
        <f t="shared" si="707"/>
        <v>Jordon</v>
      </c>
      <c r="S2882" s="6" t="str">
        <f t="shared" si="708"/>
        <v>Bond</v>
      </c>
      <c r="T2882" s="6" t="str">
        <f t="shared" si="709"/>
        <v>Mr</v>
      </c>
      <c r="U2882" s="6" t="str">
        <f t="shared" si="710"/>
        <v>M</v>
      </c>
      <c r="V2882" s="6" t="str">
        <f t="shared" si="711"/>
        <v>60</v>
      </c>
      <c r="W2882" s="6" t="str">
        <f t="shared" si="712"/>
        <v>Lutheran Place</v>
      </c>
      <c r="X2882" s="6" t="str">
        <f t="shared" si="713"/>
        <v>ce</v>
      </c>
      <c r="Y2882" s="6" t="str">
        <f t="shared" si="714"/>
        <v>Lutheran Place</v>
      </c>
      <c r="Z2882" s="6" t="str">
        <f t="shared" si="715"/>
        <v>Moelfre</v>
      </c>
      <c r="AA2882" s="6" t="str">
        <f t="shared" si="716"/>
        <v>WC</v>
      </c>
      <c r="AB2882" s="7" t="str">
        <f t="shared" si="717"/>
        <v>44110</v>
      </c>
      <c r="AC2882" s="6" t="str">
        <f t="shared" si="718"/>
        <v>66</v>
      </c>
      <c r="AD2882" s="6" t="str">
        <f t="shared" si="719"/>
        <v>C1</v>
      </c>
      <c r="AE2882" s="8" t="str">
        <f t="shared" si="720"/>
        <v/>
      </c>
    </row>
    <row r="2883" spans="1:31" x14ac:dyDescent="0.25">
      <c r="A2883" s="9">
        <v>2954</v>
      </c>
      <c r="B2883" s="10" t="s">
        <v>1670</v>
      </c>
      <c r="C2883" s="10" t="s">
        <v>1140</v>
      </c>
      <c r="D2883" s="10" t="s">
        <v>28</v>
      </c>
      <c r="E2883" s="10" t="s">
        <v>29</v>
      </c>
      <c r="F2883" s="10">
        <v>60</v>
      </c>
      <c r="G2883" s="10" t="s">
        <v>7246</v>
      </c>
      <c r="H2883" s="10" t="s">
        <v>562</v>
      </c>
      <c r="I2883" s="10" t="s">
        <v>108</v>
      </c>
      <c r="J2883" s="11">
        <v>43668</v>
      </c>
      <c r="K2883" s="10">
        <v>27</v>
      </c>
      <c r="L2883" s="10" t="s">
        <v>157</v>
      </c>
      <c r="M2883" s="12"/>
      <c r="O2883">
        <f t="shared" si="721"/>
        <v>0</v>
      </c>
      <c r="Q2883" s="9" t="str">
        <f t="shared" si="706"/>
        <v>2954</v>
      </c>
      <c r="R2883" s="10" t="str">
        <f t="shared" si="707"/>
        <v>Moses</v>
      </c>
      <c r="S2883" s="10" t="str">
        <f t="shared" si="708"/>
        <v>Simpson</v>
      </c>
      <c r="T2883" s="10" t="str">
        <f t="shared" si="709"/>
        <v>Mr</v>
      </c>
      <c r="U2883" s="10" t="str">
        <f t="shared" si="710"/>
        <v>M</v>
      </c>
      <c r="V2883" s="10" t="str">
        <f t="shared" si="711"/>
        <v>60</v>
      </c>
      <c r="W2883" s="10" t="str">
        <f t="shared" si="712"/>
        <v>Lutomer House</v>
      </c>
      <c r="X2883" s="10" t="str">
        <f t="shared" si="713"/>
        <v>se</v>
      </c>
      <c r="Y2883" s="10" t="str">
        <f t="shared" si="714"/>
        <v>Lutomer House</v>
      </c>
      <c r="Z2883" s="10" t="str">
        <f t="shared" si="715"/>
        <v>Carshalton</v>
      </c>
      <c r="AA2883" s="10" t="str">
        <f t="shared" si="716"/>
        <v>CB</v>
      </c>
      <c r="AB2883" s="11" t="str">
        <f t="shared" si="717"/>
        <v>43668</v>
      </c>
      <c r="AC2883" s="10" t="str">
        <f t="shared" si="718"/>
        <v>27</v>
      </c>
      <c r="AD2883" s="10" t="str">
        <f t="shared" si="719"/>
        <v>C3</v>
      </c>
      <c r="AE2883" s="12" t="str">
        <f t="shared" si="720"/>
        <v/>
      </c>
    </row>
    <row r="2884" spans="1:31" x14ac:dyDescent="0.25">
      <c r="A2884" s="5">
        <v>2955</v>
      </c>
      <c r="B2884" s="6" t="s">
        <v>2361</v>
      </c>
      <c r="C2884" s="6" t="s">
        <v>4613</v>
      </c>
      <c r="D2884" s="6" t="s">
        <v>28</v>
      </c>
      <c r="E2884" s="6" t="s">
        <v>29</v>
      </c>
      <c r="F2884" s="6">
        <v>90</v>
      </c>
      <c r="G2884" s="6" t="s">
        <v>7247</v>
      </c>
      <c r="H2884" s="6" t="s">
        <v>4370</v>
      </c>
      <c r="I2884" s="6" t="s">
        <v>32</v>
      </c>
      <c r="J2884" s="7">
        <v>43741</v>
      </c>
      <c r="K2884" s="6">
        <v>44</v>
      </c>
      <c r="L2884" s="6" t="s">
        <v>44</v>
      </c>
      <c r="M2884" s="8"/>
      <c r="O2884">
        <f t="shared" si="721"/>
        <v>0</v>
      </c>
      <c r="Q2884" s="5" t="str">
        <f t="shared" si="706"/>
        <v>2955</v>
      </c>
      <c r="R2884" s="6" t="str">
        <f t="shared" si="707"/>
        <v>Whitney</v>
      </c>
      <c r="S2884" s="6" t="str">
        <f t="shared" si="708"/>
        <v>Ratliff</v>
      </c>
      <c r="T2884" s="6" t="str">
        <f t="shared" si="709"/>
        <v>Mr</v>
      </c>
      <c r="U2884" s="6" t="str">
        <f t="shared" si="710"/>
        <v>M</v>
      </c>
      <c r="V2884" s="6" t="str">
        <f t="shared" si="711"/>
        <v>90</v>
      </c>
      <c r="W2884" s="6" t="str">
        <f t="shared" si="712"/>
        <v>Luton House</v>
      </c>
      <c r="X2884" s="6" t="str">
        <f t="shared" si="713"/>
        <v>se</v>
      </c>
      <c r="Y2884" s="6" t="str">
        <f t="shared" si="714"/>
        <v>Luton House</v>
      </c>
      <c r="Z2884" s="6" t="str">
        <f t="shared" si="715"/>
        <v>Port Glasgow</v>
      </c>
      <c r="AA2884" s="6" t="str">
        <f t="shared" si="716"/>
        <v>WC</v>
      </c>
      <c r="AB2884" s="7" t="str">
        <f t="shared" si="717"/>
        <v>43741</v>
      </c>
      <c r="AC2884" s="6" t="str">
        <f t="shared" si="718"/>
        <v>44</v>
      </c>
      <c r="AD2884" s="6" t="str">
        <f t="shared" si="719"/>
        <v>D</v>
      </c>
      <c r="AE2884" s="8" t="str">
        <f t="shared" si="720"/>
        <v/>
      </c>
    </row>
    <row r="2885" spans="1:31" x14ac:dyDescent="0.25">
      <c r="A2885" s="9">
        <v>2956</v>
      </c>
      <c r="B2885" s="10" t="s">
        <v>559</v>
      </c>
      <c r="C2885" s="10" t="s">
        <v>3342</v>
      </c>
      <c r="D2885" s="10" t="s">
        <v>15</v>
      </c>
      <c r="E2885" s="10" t="s">
        <v>16</v>
      </c>
      <c r="F2885" s="10">
        <v>60</v>
      </c>
      <c r="G2885" s="10" t="s">
        <v>7248</v>
      </c>
      <c r="H2885" s="10" t="s">
        <v>1893</v>
      </c>
      <c r="I2885" s="10" t="s">
        <v>176</v>
      </c>
      <c r="J2885" s="11">
        <v>43748</v>
      </c>
      <c r="K2885" s="10">
        <v>63</v>
      </c>
      <c r="L2885" s="10" t="s">
        <v>99</v>
      </c>
      <c r="M2885" s="12"/>
      <c r="O2885">
        <f t="shared" si="721"/>
        <v>0</v>
      </c>
      <c r="Q2885" s="9" t="str">
        <f t="shared" si="706"/>
        <v>2956</v>
      </c>
      <c r="R2885" s="10" t="str">
        <f t="shared" si="707"/>
        <v>Bernie</v>
      </c>
      <c r="S2885" s="10" t="str">
        <f t="shared" si="708"/>
        <v>Herrera</v>
      </c>
      <c r="T2885" s="10" t="str">
        <f t="shared" si="709"/>
        <v>Mrs</v>
      </c>
      <c r="U2885" s="10" t="str">
        <f t="shared" si="710"/>
        <v>F</v>
      </c>
      <c r="V2885" s="10" t="str">
        <f t="shared" si="711"/>
        <v>60</v>
      </c>
      <c r="W2885" s="10" t="str">
        <f t="shared" si="712"/>
        <v>Luxemburg Gardens</v>
      </c>
      <c r="X2885" s="10" t="str">
        <f t="shared" si="713"/>
        <v>ns</v>
      </c>
      <c r="Y2885" s="10" t="str">
        <f t="shared" si="714"/>
        <v>Luxemburg Gardens</v>
      </c>
      <c r="Z2885" s="10" t="str">
        <f t="shared" si="715"/>
        <v>Currie</v>
      </c>
      <c r="AA2885" s="10" t="str">
        <f t="shared" si="716"/>
        <v>CW</v>
      </c>
      <c r="AB2885" s="11" t="str">
        <f t="shared" si="717"/>
        <v>43748</v>
      </c>
      <c r="AC2885" s="10" t="str">
        <f t="shared" si="718"/>
        <v>63</v>
      </c>
      <c r="AD2885" s="10" t="str">
        <f t="shared" si="719"/>
        <v>E</v>
      </c>
      <c r="AE2885" s="12" t="str">
        <f t="shared" si="720"/>
        <v/>
      </c>
    </row>
    <row r="2886" spans="1:31" x14ac:dyDescent="0.25">
      <c r="A2886" s="5">
        <v>2957</v>
      </c>
      <c r="B2886" s="6" t="s">
        <v>7249</v>
      </c>
      <c r="C2886" s="6" t="s">
        <v>437</v>
      </c>
      <c r="D2886" s="6" t="s">
        <v>15</v>
      </c>
      <c r="E2886" s="6" t="s">
        <v>16</v>
      </c>
      <c r="F2886" s="6">
        <v>90</v>
      </c>
      <c r="G2886" s="6" t="s">
        <v>7250</v>
      </c>
      <c r="H2886" s="6" t="s">
        <v>5297</v>
      </c>
      <c r="I2886" s="6" t="s">
        <v>25</v>
      </c>
      <c r="J2886" s="7">
        <v>44091</v>
      </c>
      <c r="K2886" s="6">
        <v>79</v>
      </c>
      <c r="L2886" s="6" t="s">
        <v>78</v>
      </c>
      <c r="M2886" s="8"/>
      <c r="O2886">
        <f t="shared" si="721"/>
        <v>0</v>
      </c>
      <c r="Q2886" s="5" t="str">
        <f t="shared" ref="Q2886:Q2949" si="722">TRIM(A2886)</f>
        <v>2957</v>
      </c>
      <c r="R2886" s="6" t="str">
        <f t="shared" ref="R2886:R2949" si="723">TRIM(B2886)</f>
        <v>Kazuko</v>
      </c>
      <c r="S2886" s="6" t="str">
        <f t="shared" ref="S2886:S2949" si="724">TRIM(C2886)</f>
        <v>Kelley</v>
      </c>
      <c r="T2886" s="6" t="str">
        <f t="shared" ref="T2886:T2949" si="725">TRIM(D2886)</f>
        <v>Mrs</v>
      </c>
      <c r="U2886" s="6" t="str">
        <f t="shared" ref="U2886:U2949" si="726">IF(ISNUMBER(SEARCH("f",TRIM(E2886))),"F","M")</f>
        <v>F</v>
      </c>
      <c r="V2886" s="6" t="str">
        <f t="shared" ref="V2886:V2949" si="727">TRIM(F2886)</f>
        <v>90</v>
      </c>
      <c r="W2886" s="6" t="str">
        <f t="shared" ref="W2886:W2949" si="728">SUBSTITUTE(SUBSTITUTE(SUBSTITUTE(PROPER(TRIM(G2886)),"(?)","")," (No",""),"'S","'s")</f>
        <v>Luxford Street</v>
      </c>
      <c r="X2886" s="6" t="str">
        <f t="shared" ref="X2886:X2949" si="729">RIGHT(W2886,2)</f>
        <v>et</v>
      </c>
      <c r="Y2886" s="6" t="str">
        <f t="shared" ref="Y2886:Y2949" si="730">IF(OR(X2886="St",X2886="Av",X2886="Pl"),SUBSTITUTE(SUBSTITUTE(SUBSTITUTE(SUBSTITUTE(SUBSTITUTE(SUBSTITUTE(SUBSTITUTE(W2886,"Rd","Road"),"St","Street"),"Cls", "Close"),"Plc","Place"),"Bldgs","Buildings"),"Av","Avenue"),"Pl","Place"),SUBSTITUTE(SUBSTITUTE(SUBSTITUTE(SUBSTITUTE(SUBSTITUTE(W2886,"Rd","Road"),"Cls", "Close"),"Plc","Place"),"Bldgs","Buildings"),"Crt","Court"))</f>
        <v>Luxford Street</v>
      </c>
      <c r="Z2886" s="6" t="str">
        <f t="shared" ref="Z2886:Z2949" si="731">TRIM(H2886)</f>
        <v>Hunstanton</v>
      </c>
      <c r="AA2886" s="6" t="str">
        <f t="shared" ref="AA2886:AA2949" si="732">TRIM(I2886)</f>
        <v>HG</v>
      </c>
      <c r="AB2886" s="7" t="str">
        <f t="shared" ref="AB2886:AB2949" si="733">TRIM(J2886)</f>
        <v>44091</v>
      </c>
      <c r="AC2886" s="6" t="str">
        <f t="shared" ref="AC2886:AC2949" si="734">TRIM(K2886)</f>
        <v>79</v>
      </c>
      <c r="AD2886" s="6" t="str">
        <f t="shared" ref="AD2886:AD2949" si="735">TRIM(L2886)</f>
        <v>C2</v>
      </c>
      <c r="AE2886" s="8" t="str">
        <f t="shared" ref="AE2886:AE2949" si="736">TRIM(M2886)</f>
        <v/>
      </c>
    </row>
    <row r="2887" spans="1:31" x14ac:dyDescent="0.25">
      <c r="A2887" s="9">
        <v>2958</v>
      </c>
      <c r="B2887" s="10" t="s">
        <v>4343</v>
      </c>
      <c r="C2887" s="10" t="s">
        <v>7251</v>
      </c>
      <c r="D2887" s="10" t="s">
        <v>28</v>
      </c>
      <c r="E2887" s="10" t="s">
        <v>29</v>
      </c>
      <c r="F2887" s="10">
        <v>90</v>
      </c>
      <c r="G2887" s="10" t="s">
        <v>7252</v>
      </c>
      <c r="H2887" s="10" t="s">
        <v>1163</v>
      </c>
      <c r="I2887" s="10" t="s">
        <v>32</v>
      </c>
      <c r="J2887" s="11">
        <v>44341</v>
      </c>
      <c r="K2887" s="10">
        <v>53</v>
      </c>
      <c r="L2887" s="10" t="s">
        <v>68</v>
      </c>
      <c r="M2887" s="12"/>
      <c r="O2887">
        <f t="shared" si="721"/>
        <v>0</v>
      </c>
      <c r="Q2887" s="9" t="str">
        <f t="shared" si="722"/>
        <v>2958</v>
      </c>
      <c r="R2887" s="10" t="str">
        <f t="shared" si="723"/>
        <v>Norbert</v>
      </c>
      <c r="S2887" s="10" t="str">
        <f t="shared" si="724"/>
        <v>Swift</v>
      </c>
      <c r="T2887" s="10" t="str">
        <f t="shared" si="725"/>
        <v>Mr</v>
      </c>
      <c r="U2887" s="10" t="str">
        <f t="shared" si="726"/>
        <v>M</v>
      </c>
      <c r="V2887" s="10" t="str">
        <f t="shared" si="727"/>
        <v>90</v>
      </c>
      <c r="W2887" s="10" t="str">
        <f t="shared" si="728"/>
        <v>Lyall Avenue</v>
      </c>
      <c r="X2887" s="10" t="str">
        <f t="shared" si="729"/>
        <v>ue</v>
      </c>
      <c r="Y2887" s="10" t="str">
        <f t="shared" si="730"/>
        <v>Lyall Avenue</v>
      </c>
      <c r="Z2887" s="10" t="str">
        <f t="shared" si="731"/>
        <v>Newport</v>
      </c>
      <c r="AA2887" s="10" t="str">
        <f t="shared" si="732"/>
        <v>WC</v>
      </c>
      <c r="AB2887" s="11" t="str">
        <f t="shared" si="733"/>
        <v>44341</v>
      </c>
      <c r="AC2887" s="10" t="str">
        <f t="shared" si="734"/>
        <v>53</v>
      </c>
      <c r="AD2887" s="10" t="str">
        <f t="shared" si="735"/>
        <v>A2</v>
      </c>
      <c r="AE2887" s="12" t="str">
        <f t="shared" si="736"/>
        <v/>
      </c>
    </row>
    <row r="2888" spans="1:31" x14ac:dyDescent="0.25">
      <c r="A2888" s="5">
        <v>2959</v>
      </c>
      <c r="B2888" s="6" t="s">
        <v>4628</v>
      </c>
      <c r="C2888" s="6" t="s">
        <v>2575</v>
      </c>
      <c r="D2888" s="6" t="s">
        <v>115</v>
      </c>
      <c r="E2888" s="6" t="s">
        <v>29</v>
      </c>
      <c r="F2888" s="6">
        <v>30</v>
      </c>
      <c r="G2888" s="6" t="s">
        <v>7253</v>
      </c>
      <c r="H2888" s="6" t="s">
        <v>7254</v>
      </c>
      <c r="I2888" s="6" t="s">
        <v>25</v>
      </c>
      <c r="J2888" s="7">
        <v>43644</v>
      </c>
      <c r="K2888" s="6">
        <v>52</v>
      </c>
      <c r="L2888" s="6" t="s">
        <v>62</v>
      </c>
      <c r="M2888" s="8"/>
      <c r="O2888">
        <f t="shared" si="721"/>
        <v>0</v>
      </c>
      <c r="Q2888" s="5" t="str">
        <f t="shared" si="722"/>
        <v>2959</v>
      </c>
      <c r="R2888" s="6" t="str">
        <f t="shared" si="723"/>
        <v>Randall</v>
      </c>
      <c r="S2888" s="6" t="str">
        <f t="shared" si="724"/>
        <v>Crabtree</v>
      </c>
      <c r="T2888" s="6" t="str">
        <f t="shared" si="725"/>
        <v>Prof</v>
      </c>
      <c r="U2888" s="6" t="str">
        <f t="shared" si="726"/>
        <v>M</v>
      </c>
      <c r="V2888" s="6" t="str">
        <f t="shared" si="727"/>
        <v>30</v>
      </c>
      <c r="W2888" s="6" t="str">
        <f t="shared" si="728"/>
        <v>Lydden Road</v>
      </c>
      <c r="X2888" s="6" t="str">
        <f t="shared" si="729"/>
        <v>ad</v>
      </c>
      <c r="Y2888" s="6" t="str">
        <f t="shared" si="730"/>
        <v>Lydden Road</v>
      </c>
      <c r="Z2888" s="6" t="str">
        <f t="shared" si="731"/>
        <v>Honiton</v>
      </c>
      <c r="AA2888" s="6" t="str">
        <f t="shared" si="732"/>
        <v>HG</v>
      </c>
      <c r="AB2888" s="7" t="str">
        <f t="shared" si="733"/>
        <v>43644</v>
      </c>
      <c r="AC2888" s="6" t="str">
        <f t="shared" si="734"/>
        <v>52</v>
      </c>
      <c r="AD2888" s="6" t="str">
        <f t="shared" si="735"/>
        <v>C4</v>
      </c>
      <c r="AE2888" s="8" t="str">
        <f t="shared" si="736"/>
        <v/>
      </c>
    </row>
    <row r="2889" spans="1:31" x14ac:dyDescent="0.25">
      <c r="A2889" s="9">
        <v>2960</v>
      </c>
      <c r="B2889" s="10" t="s">
        <v>1920</v>
      </c>
      <c r="C2889" s="10" t="s">
        <v>1959</v>
      </c>
      <c r="D2889" s="10" t="s">
        <v>49</v>
      </c>
      <c r="E2889" s="10" t="s">
        <v>16</v>
      </c>
      <c r="F2889" s="10">
        <v>30</v>
      </c>
      <c r="G2889" s="10" t="s">
        <v>7255</v>
      </c>
      <c r="H2889" s="10" t="s">
        <v>4852</v>
      </c>
      <c r="I2889" s="10" t="s">
        <v>144</v>
      </c>
      <c r="J2889" s="11">
        <v>44378</v>
      </c>
      <c r="K2889" s="10">
        <v>102</v>
      </c>
      <c r="L2889" s="10" t="s">
        <v>62</v>
      </c>
      <c r="M2889" s="12"/>
      <c r="O2889">
        <f t="shared" si="721"/>
        <v>0</v>
      </c>
      <c r="Q2889" s="9" t="str">
        <f t="shared" si="722"/>
        <v>2960</v>
      </c>
      <c r="R2889" s="10" t="str">
        <f t="shared" si="723"/>
        <v>Aaron</v>
      </c>
      <c r="S2889" s="10" t="str">
        <f t="shared" si="724"/>
        <v>Coffman</v>
      </c>
      <c r="T2889" s="10" t="str">
        <f t="shared" si="725"/>
        <v>Miss</v>
      </c>
      <c r="U2889" s="10" t="str">
        <f t="shared" si="726"/>
        <v>F</v>
      </c>
      <c r="V2889" s="10" t="str">
        <f t="shared" si="727"/>
        <v>30</v>
      </c>
      <c r="W2889" s="10" t="str">
        <f t="shared" si="728"/>
        <v>Lydia's Cottages</v>
      </c>
      <c r="X2889" s="10" t="str">
        <f t="shared" si="729"/>
        <v>es</v>
      </c>
      <c r="Y2889" s="10" t="str">
        <f t="shared" si="730"/>
        <v>Lydia's Cottages</v>
      </c>
      <c r="Z2889" s="10" t="str">
        <f t="shared" si="731"/>
        <v>Hailsham</v>
      </c>
      <c r="AA2889" s="10" t="str">
        <f t="shared" si="732"/>
        <v>UB</v>
      </c>
      <c r="AB2889" s="11" t="str">
        <f t="shared" si="733"/>
        <v>44378</v>
      </c>
      <c r="AC2889" s="10" t="str">
        <f t="shared" si="734"/>
        <v>102</v>
      </c>
      <c r="AD2889" s="10" t="str">
        <f t="shared" si="735"/>
        <v>C4</v>
      </c>
      <c r="AE2889" s="12" t="str">
        <f t="shared" si="736"/>
        <v/>
      </c>
    </row>
    <row r="2890" spans="1:31" x14ac:dyDescent="0.25">
      <c r="A2890" s="5">
        <v>2961</v>
      </c>
      <c r="B2890" s="6" t="s">
        <v>7256</v>
      </c>
      <c r="C2890" s="6" t="s">
        <v>5849</v>
      </c>
      <c r="D2890" s="6" t="s">
        <v>49</v>
      </c>
      <c r="E2890" s="6" t="s">
        <v>16</v>
      </c>
      <c r="F2890" s="6">
        <v>60</v>
      </c>
      <c r="G2890" s="6" t="s">
        <v>7257</v>
      </c>
      <c r="H2890" s="6" t="s">
        <v>1636</v>
      </c>
      <c r="I2890" s="6" t="s">
        <v>122</v>
      </c>
      <c r="J2890" s="7">
        <v>43964</v>
      </c>
      <c r="K2890" s="6">
        <v>82</v>
      </c>
      <c r="L2890" s="6" t="s">
        <v>39</v>
      </c>
      <c r="M2890" s="8"/>
      <c r="O2890">
        <f t="shared" ref="O2890:O2953" si="737">COUNTBLANK(A2890:L2890)+COUNTIF(K2890,0)</f>
        <v>0</v>
      </c>
      <c r="Q2890" s="5" t="str">
        <f t="shared" si="722"/>
        <v>2961</v>
      </c>
      <c r="R2890" s="6" t="str">
        <f t="shared" si="723"/>
        <v>Deneen</v>
      </c>
      <c r="S2890" s="6" t="str">
        <f t="shared" si="724"/>
        <v>Patterson</v>
      </c>
      <c r="T2890" s="6" t="str">
        <f t="shared" si="725"/>
        <v>Miss</v>
      </c>
      <c r="U2890" s="6" t="str">
        <f t="shared" si="726"/>
        <v>F</v>
      </c>
      <c r="V2890" s="6" t="str">
        <f t="shared" si="727"/>
        <v>60</v>
      </c>
      <c r="W2890" s="6" t="str">
        <f t="shared" si="728"/>
        <v>Lydney Cls</v>
      </c>
      <c r="X2890" s="6" t="str">
        <f t="shared" si="729"/>
        <v>ls</v>
      </c>
      <c r="Y2890" s="6" t="str">
        <f t="shared" si="730"/>
        <v>Lydney Close</v>
      </c>
      <c r="Z2890" s="6" t="str">
        <f t="shared" si="731"/>
        <v>Llanerchymedd</v>
      </c>
      <c r="AA2890" s="6" t="str">
        <f t="shared" si="732"/>
        <v>WN</v>
      </c>
      <c r="AB2890" s="7" t="str">
        <f t="shared" si="733"/>
        <v>43964</v>
      </c>
      <c r="AC2890" s="6" t="str">
        <f t="shared" si="734"/>
        <v>82</v>
      </c>
      <c r="AD2890" s="6" t="str">
        <f t="shared" si="735"/>
        <v>C1</v>
      </c>
      <c r="AE2890" s="8" t="str">
        <f t="shared" si="736"/>
        <v/>
      </c>
    </row>
    <row r="2891" spans="1:31" x14ac:dyDescent="0.25">
      <c r="A2891" s="9">
        <v>2962</v>
      </c>
      <c r="B2891" s="10" t="s">
        <v>7256</v>
      </c>
      <c r="C2891" s="10" t="s">
        <v>5651</v>
      </c>
      <c r="D2891" s="10" t="s">
        <v>49</v>
      </c>
      <c r="E2891" s="10" t="s">
        <v>16</v>
      </c>
      <c r="F2891" s="10">
        <v>90</v>
      </c>
      <c r="G2891" s="10" t="s">
        <v>7258</v>
      </c>
      <c r="H2891" s="10" t="s">
        <v>1320</v>
      </c>
      <c r="I2891" s="10" t="s">
        <v>185</v>
      </c>
      <c r="J2891" s="11">
        <v>43529</v>
      </c>
      <c r="K2891" s="10">
        <v>56</v>
      </c>
      <c r="L2891" s="10" t="s">
        <v>33</v>
      </c>
      <c r="M2891" s="12"/>
      <c r="O2891">
        <f t="shared" si="737"/>
        <v>0</v>
      </c>
      <c r="Q2891" s="9" t="str">
        <f t="shared" si="722"/>
        <v>2962</v>
      </c>
      <c r="R2891" s="10" t="str">
        <f t="shared" si="723"/>
        <v>Deneen</v>
      </c>
      <c r="S2891" s="10" t="str">
        <f t="shared" si="724"/>
        <v>Lucas</v>
      </c>
      <c r="T2891" s="10" t="str">
        <f t="shared" si="725"/>
        <v>Miss</v>
      </c>
      <c r="U2891" s="10" t="str">
        <f t="shared" si="726"/>
        <v>F</v>
      </c>
      <c r="V2891" s="10" t="str">
        <f t="shared" si="727"/>
        <v>90</v>
      </c>
      <c r="W2891" s="10" t="str">
        <f t="shared" si="728"/>
        <v>Lympstone Gardens</v>
      </c>
      <c r="X2891" s="10" t="str">
        <f t="shared" si="729"/>
        <v>ns</v>
      </c>
      <c r="Y2891" s="10" t="str">
        <f t="shared" si="730"/>
        <v>Lympstone Gardens</v>
      </c>
      <c r="Z2891" s="10" t="str">
        <f t="shared" si="731"/>
        <v>Exmouth</v>
      </c>
      <c r="AA2891" s="10" t="str">
        <f t="shared" si="732"/>
        <v>HX</v>
      </c>
      <c r="AB2891" s="11" t="str">
        <f t="shared" si="733"/>
        <v>43529</v>
      </c>
      <c r="AC2891" s="10" t="str">
        <f t="shared" si="734"/>
        <v>56</v>
      </c>
      <c r="AD2891" s="10" t="str">
        <f t="shared" si="735"/>
        <v>A3</v>
      </c>
      <c r="AE2891" s="12" t="str">
        <f t="shared" si="736"/>
        <v/>
      </c>
    </row>
    <row r="2892" spans="1:31" x14ac:dyDescent="0.25">
      <c r="A2892" s="5">
        <v>2963</v>
      </c>
      <c r="B2892" s="6" t="s">
        <v>3897</v>
      </c>
      <c r="C2892" s="6" t="s">
        <v>3668</v>
      </c>
      <c r="D2892" s="6" t="s">
        <v>28</v>
      </c>
      <c r="E2892" s="6" t="s">
        <v>29</v>
      </c>
      <c r="F2892" s="6">
        <v>90</v>
      </c>
      <c r="G2892" s="6" t="s">
        <v>7259</v>
      </c>
      <c r="H2892" s="6" t="s">
        <v>1047</v>
      </c>
      <c r="I2892" s="6" t="s">
        <v>32</v>
      </c>
      <c r="J2892" s="7">
        <v>43533</v>
      </c>
      <c r="K2892" s="6">
        <v>75</v>
      </c>
      <c r="L2892" s="6" t="s">
        <v>20</v>
      </c>
      <c r="M2892" s="8"/>
      <c r="O2892">
        <f t="shared" si="737"/>
        <v>0</v>
      </c>
      <c r="Q2892" s="5" t="str">
        <f t="shared" si="722"/>
        <v>2963</v>
      </c>
      <c r="R2892" s="6" t="str">
        <f t="shared" si="723"/>
        <v>Gino</v>
      </c>
      <c r="S2892" s="6" t="str">
        <f t="shared" si="724"/>
        <v>Mcintosh</v>
      </c>
      <c r="T2892" s="6" t="str">
        <f t="shared" si="725"/>
        <v>Mr</v>
      </c>
      <c r="U2892" s="6" t="str">
        <f t="shared" si="726"/>
        <v>M</v>
      </c>
      <c r="V2892" s="6" t="str">
        <f t="shared" si="727"/>
        <v>90</v>
      </c>
      <c r="W2892" s="6" t="str">
        <f t="shared" si="728"/>
        <v>Lyn Mews</v>
      </c>
      <c r="X2892" s="6" t="str">
        <f t="shared" si="729"/>
        <v>ws</v>
      </c>
      <c r="Y2892" s="6" t="str">
        <f t="shared" si="730"/>
        <v>Lyn Mews</v>
      </c>
      <c r="Z2892" s="6" t="str">
        <f t="shared" si="731"/>
        <v>Talybont</v>
      </c>
      <c r="AA2892" s="6" t="str">
        <f t="shared" si="732"/>
        <v>WC</v>
      </c>
      <c r="AB2892" s="7" t="str">
        <f t="shared" si="733"/>
        <v>43533</v>
      </c>
      <c r="AC2892" s="6" t="str">
        <f t="shared" si="734"/>
        <v>75</v>
      </c>
      <c r="AD2892" s="6" t="str">
        <f t="shared" si="735"/>
        <v>B</v>
      </c>
      <c r="AE2892" s="8" t="str">
        <f t="shared" si="736"/>
        <v/>
      </c>
    </row>
    <row r="2893" spans="1:31" x14ac:dyDescent="0.25">
      <c r="A2893" s="9">
        <v>2964</v>
      </c>
      <c r="B2893" s="10" t="s">
        <v>2190</v>
      </c>
      <c r="C2893" s="10" t="s">
        <v>6970</v>
      </c>
      <c r="D2893" s="10" t="s">
        <v>28</v>
      </c>
      <c r="E2893" s="10" t="s">
        <v>29</v>
      </c>
      <c r="F2893" s="10">
        <v>30</v>
      </c>
      <c r="G2893" s="10" t="s">
        <v>7260</v>
      </c>
      <c r="H2893" s="10" t="s">
        <v>4132</v>
      </c>
      <c r="I2893" s="10" t="s">
        <v>32</v>
      </c>
      <c r="J2893" s="11">
        <v>44052</v>
      </c>
      <c r="K2893" s="10">
        <v>25</v>
      </c>
      <c r="L2893" s="10" t="s">
        <v>44</v>
      </c>
      <c r="M2893" s="12"/>
      <c r="O2893">
        <f t="shared" si="737"/>
        <v>0</v>
      </c>
      <c r="Q2893" s="9" t="str">
        <f t="shared" si="722"/>
        <v>2964</v>
      </c>
      <c r="R2893" s="10" t="str">
        <f t="shared" si="723"/>
        <v>Jake</v>
      </c>
      <c r="S2893" s="10" t="str">
        <f t="shared" si="724"/>
        <v>Aldridge</v>
      </c>
      <c r="T2893" s="10" t="str">
        <f t="shared" si="725"/>
        <v>Mr</v>
      </c>
      <c r="U2893" s="10" t="str">
        <f t="shared" si="726"/>
        <v>M</v>
      </c>
      <c r="V2893" s="10" t="str">
        <f t="shared" si="727"/>
        <v>30</v>
      </c>
      <c r="W2893" s="10" t="str">
        <f t="shared" si="728"/>
        <v>Lynbrook Close</v>
      </c>
      <c r="X2893" s="10" t="str">
        <f t="shared" si="729"/>
        <v>se</v>
      </c>
      <c r="Y2893" s="10" t="str">
        <f t="shared" si="730"/>
        <v>Lynbrook Close</v>
      </c>
      <c r="Z2893" s="10" t="str">
        <f t="shared" si="731"/>
        <v>Northamptonshire</v>
      </c>
      <c r="AA2893" s="10" t="str">
        <f t="shared" si="732"/>
        <v>WC</v>
      </c>
      <c r="AB2893" s="11" t="str">
        <f t="shared" si="733"/>
        <v>44052</v>
      </c>
      <c r="AC2893" s="10" t="str">
        <f t="shared" si="734"/>
        <v>25</v>
      </c>
      <c r="AD2893" s="10" t="str">
        <f t="shared" si="735"/>
        <v>D</v>
      </c>
      <c r="AE2893" s="12" t="str">
        <f t="shared" si="736"/>
        <v/>
      </c>
    </row>
    <row r="2894" spans="1:31" x14ac:dyDescent="0.25">
      <c r="A2894" s="5">
        <v>2965</v>
      </c>
      <c r="B2894" s="6" t="s">
        <v>2711</v>
      </c>
      <c r="C2894" s="6" t="s">
        <v>4587</v>
      </c>
      <c r="D2894" s="6" t="s">
        <v>28</v>
      </c>
      <c r="E2894" s="6" t="s">
        <v>29</v>
      </c>
      <c r="F2894" s="6">
        <v>60</v>
      </c>
      <c r="G2894" s="6" t="s">
        <v>7261</v>
      </c>
      <c r="H2894" s="6" t="s">
        <v>1271</v>
      </c>
      <c r="I2894" s="6" t="s">
        <v>32</v>
      </c>
      <c r="J2894" s="7">
        <v>44231</v>
      </c>
      <c r="K2894" s="6">
        <v>82</v>
      </c>
      <c r="L2894" s="6" t="s">
        <v>62</v>
      </c>
      <c r="M2894" s="8"/>
      <c r="O2894">
        <f t="shared" si="737"/>
        <v>0</v>
      </c>
      <c r="Q2894" s="5" t="str">
        <f t="shared" si="722"/>
        <v>2965</v>
      </c>
      <c r="R2894" s="6" t="str">
        <f t="shared" si="723"/>
        <v>Ramiro</v>
      </c>
      <c r="S2894" s="6" t="str">
        <f t="shared" si="724"/>
        <v>Kilgore</v>
      </c>
      <c r="T2894" s="6" t="str">
        <f t="shared" si="725"/>
        <v>Mr</v>
      </c>
      <c r="U2894" s="6" t="str">
        <f t="shared" si="726"/>
        <v>M</v>
      </c>
      <c r="V2894" s="6" t="str">
        <f t="shared" si="727"/>
        <v>60</v>
      </c>
      <c r="W2894" s="6" t="str">
        <f t="shared" si="728"/>
        <v>Lyndhurst Gardens</v>
      </c>
      <c r="X2894" s="6" t="str">
        <f t="shared" si="729"/>
        <v>ns</v>
      </c>
      <c r="Y2894" s="6" t="str">
        <f t="shared" si="730"/>
        <v>Lyndhurst Gardens</v>
      </c>
      <c r="Z2894" s="6" t="str">
        <f t="shared" si="731"/>
        <v>Wigston</v>
      </c>
      <c r="AA2894" s="6" t="str">
        <f t="shared" si="732"/>
        <v>WC</v>
      </c>
      <c r="AB2894" s="7" t="str">
        <f t="shared" si="733"/>
        <v>44231</v>
      </c>
      <c r="AC2894" s="6" t="str">
        <f t="shared" si="734"/>
        <v>82</v>
      </c>
      <c r="AD2894" s="6" t="str">
        <f t="shared" si="735"/>
        <v>C4</v>
      </c>
      <c r="AE2894" s="8" t="str">
        <f t="shared" si="736"/>
        <v/>
      </c>
    </row>
    <row r="2895" spans="1:31" x14ac:dyDescent="0.25">
      <c r="A2895" s="9">
        <v>2966</v>
      </c>
      <c r="B2895" s="10" t="s">
        <v>7262</v>
      </c>
      <c r="C2895" s="10" t="s">
        <v>7263</v>
      </c>
      <c r="D2895" s="10" t="s">
        <v>15</v>
      </c>
      <c r="E2895" s="10" t="s">
        <v>16</v>
      </c>
      <c r="F2895" s="10">
        <v>30</v>
      </c>
      <c r="G2895" s="10" t="s">
        <v>7264</v>
      </c>
      <c r="H2895" s="10" t="s">
        <v>5605</v>
      </c>
      <c r="I2895" s="10" t="s">
        <v>32</v>
      </c>
      <c r="J2895" s="11">
        <v>44452</v>
      </c>
      <c r="K2895" s="10">
        <v>53</v>
      </c>
      <c r="L2895" s="10" t="s">
        <v>20</v>
      </c>
      <c r="M2895" s="12"/>
      <c r="O2895">
        <f t="shared" si="737"/>
        <v>0</v>
      </c>
      <c r="Q2895" s="9" t="str">
        <f t="shared" si="722"/>
        <v>2966</v>
      </c>
      <c r="R2895" s="10" t="str">
        <f t="shared" si="723"/>
        <v>Lulu</v>
      </c>
      <c r="S2895" s="10" t="str">
        <f t="shared" si="724"/>
        <v>Gibson</v>
      </c>
      <c r="T2895" s="10" t="str">
        <f t="shared" si="725"/>
        <v>Mrs</v>
      </c>
      <c r="U2895" s="10" t="str">
        <f t="shared" si="726"/>
        <v>F</v>
      </c>
      <c r="V2895" s="10" t="str">
        <f t="shared" si="727"/>
        <v>30</v>
      </c>
      <c r="W2895" s="10" t="str">
        <f t="shared" si="728"/>
        <v>Lyndhurst Road</v>
      </c>
      <c r="X2895" s="10" t="str">
        <f t="shared" si="729"/>
        <v>ad</v>
      </c>
      <c r="Y2895" s="10" t="str">
        <f t="shared" si="730"/>
        <v>Lyndhurst Road</v>
      </c>
      <c r="Z2895" s="10" t="str">
        <f t="shared" si="731"/>
        <v>Washington</v>
      </c>
      <c r="AA2895" s="10" t="str">
        <f t="shared" si="732"/>
        <v>WC</v>
      </c>
      <c r="AB2895" s="11" t="str">
        <f t="shared" si="733"/>
        <v>44452</v>
      </c>
      <c r="AC2895" s="10" t="str">
        <f t="shared" si="734"/>
        <v>53</v>
      </c>
      <c r="AD2895" s="10" t="str">
        <f t="shared" si="735"/>
        <v>B</v>
      </c>
      <c r="AE2895" s="12" t="str">
        <f t="shared" si="736"/>
        <v/>
      </c>
    </row>
    <row r="2896" spans="1:31" x14ac:dyDescent="0.25">
      <c r="A2896" s="5">
        <v>2967</v>
      </c>
      <c r="B2896" s="6" t="s">
        <v>1647</v>
      </c>
      <c r="C2896" s="6" t="s">
        <v>7265</v>
      </c>
      <c r="D2896" s="6" t="s">
        <v>15</v>
      </c>
      <c r="E2896" s="6" t="s">
        <v>16</v>
      </c>
      <c r="F2896" s="6">
        <v>60</v>
      </c>
      <c r="G2896" s="6" t="s">
        <v>7266</v>
      </c>
      <c r="H2896" s="6" t="s">
        <v>2924</v>
      </c>
      <c r="I2896" s="6" t="s">
        <v>32</v>
      </c>
      <c r="J2896" s="7">
        <v>44476</v>
      </c>
      <c r="K2896" s="6">
        <v>62</v>
      </c>
      <c r="L2896" s="6" t="s">
        <v>33</v>
      </c>
      <c r="M2896" s="8"/>
      <c r="O2896">
        <f t="shared" si="737"/>
        <v>0</v>
      </c>
      <c r="Q2896" s="5" t="str">
        <f t="shared" si="722"/>
        <v>2967</v>
      </c>
      <c r="R2896" s="6" t="str">
        <f t="shared" si="723"/>
        <v>Tatum</v>
      </c>
      <c r="S2896" s="6" t="str">
        <f t="shared" si="724"/>
        <v>Hammer</v>
      </c>
      <c r="T2896" s="6" t="str">
        <f t="shared" si="725"/>
        <v>Mrs</v>
      </c>
      <c r="U2896" s="6" t="str">
        <f t="shared" si="726"/>
        <v>F</v>
      </c>
      <c r="V2896" s="6" t="str">
        <f t="shared" si="727"/>
        <v>60</v>
      </c>
      <c r="W2896" s="6" t="str">
        <f t="shared" si="728"/>
        <v>Lynford Terrace</v>
      </c>
      <c r="X2896" s="6" t="str">
        <f t="shared" si="729"/>
        <v>ce</v>
      </c>
      <c r="Y2896" s="6" t="str">
        <f t="shared" si="730"/>
        <v>Lynford Terrace</v>
      </c>
      <c r="Z2896" s="6" t="str">
        <f t="shared" si="731"/>
        <v>Wareham</v>
      </c>
      <c r="AA2896" s="6" t="str">
        <f t="shared" si="732"/>
        <v>WC</v>
      </c>
      <c r="AB2896" s="7" t="str">
        <f t="shared" si="733"/>
        <v>44476</v>
      </c>
      <c r="AC2896" s="6" t="str">
        <f t="shared" si="734"/>
        <v>62</v>
      </c>
      <c r="AD2896" s="6" t="str">
        <f t="shared" si="735"/>
        <v>A3</v>
      </c>
      <c r="AE2896" s="8" t="str">
        <f t="shared" si="736"/>
        <v/>
      </c>
    </row>
    <row r="2897" spans="1:31" x14ac:dyDescent="0.25">
      <c r="A2897" s="9">
        <v>2968</v>
      </c>
      <c r="B2897" s="10" t="s">
        <v>7267</v>
      </c>
      <c r="C2897" s="10" t="s">
        <v>2805</v>
      </c>
      <c r="D2897" s="10" t="s">
        <v>15</v>
      </c>
      <c r="E2897" s="10" t="s">
        <v>16</v>
      </c>
      <c r="F2897" s="10">
        <v>60</v>
      </c>
      <c r="G2897" s="10" t="s">
        <v>7268</v>
      </c>
      <c r="H2897" s="10" t="s">
        <v>3623</v>
      </c>
      <c r="I2897" s="10" t="s">
        <v>1152</v>
      </c>
      <c r="J2897" s="11">
        <v>44200</v>
      </c>
      <c r="K2897" s="10">
        <v>83</v>
      </c>
      <c r="L2897" s="10" t="s">
        <v>68</v>
      </c>
      <c r="M2897" s="12"/>
      <c r="O2897">
        <f t="shared" si="737"/>
        <v>0</v>
      </c>
      <c r="Q2897" s="9" t="str">
        <f t="shared" si="722"/>
        <v>2968</v>
      </c>
      <c r="R2897" s="10" t="str">
        <f t="shared" si="723"/>
        <v>Aletha</v>
      </c>
      <c r="S2897" s="10" t="str">
        <f t="shared" si="724"/>
        <v>Patrick</v>
      </c>
      <c r="T2897" s="10" t="str">
        <f t="shared" si="725"/>
        <v>Mrs</v>
      </c>
      <c r="U2897" s="10" t="str">
        <f t="shared" si="726"/>
        <v>F</v>
      </c>
      <c r="V2897" s="10" t="str">
        <f t="shared" si="727"/>
        <v>60</v>
      </c>
      <c r="W2897" s="10" t="str">
        <f t="shared" si="728"/>
        <v>Lynton Estate</v>
      </c>
      <c r="X2897" s="10" t="str">
        <f t="shared" si="729"/>
        <v>te</v>
      </c>
      <c r="Y2897" s="10" t="str">
        <f t="shared" si="730"/>
        <v>Lynton Estate</v>
      </c>
      <c r="Z2897" s="10" t="str">
        <f t="shared" si="731"/>
        <v>Bedale</v>
      </c>
      <c r="AA2897" s="10" t="str">
        <f t="shared" si="732"/>
        <v>BR</v>
      </c>
      <c r="AB2897" s="11" t="str">
        <f t="shared" si="733"/>
        <v>44200</v>
      </c>
      <c r="AC2897" s="10" t="str">
        <f t="shared" si="734"/>
        <v>83</v>
      </c>
      <c r="AD2897" s="10" t="str">
        <f t="shared" si="735"/>
        <v>A2</v>
      </c>
      <c r="AE2897" s="12" t="str">
        <f t="shared" si="736"/>
        <v/>
      </c>
    </row>
    <row r="2898" spans="1:31" x14ac:dyDescent="0.25">
      <c r="A2898" s="5">
        <v>2969</v>
      </c>
      <c r="B2898" s="6" t="s">
        <v>4204</v>
      </c>
      <c r="C2898" s="6" t="s">
        <v>3117</v>
      </c>
      <c r="D2898" s="6" t="s">
        <v>28</v>
      </c>
      <c r="E2898" s="6" t="s">
        <v>29</v>
      </c>
      <c r="F2898" s="6">
        <v>60</v>
      </c>
      <c r="G2898" s="6" t="s">
        <v>7269</v>
      </c>
      <c r="H2898" s="6" t="s">
        <v>7270</v>
      </c>
      <c r="I2898" s="6" t="s">
        <v>176</v>
      </c>
      <c r="J2898" s="7">
        <v>43757</v>
      </c>
      <c r="K2898" s="6">
        <v>52</v>
      </c>
      <c r="L2898" s="6" t="s">
        <v>99</v>
      </c>
      <c r="M2898" s="8"/>
      <c r="O2898">
        <f t="shared" si="737"/>
        <v>0</v>
      </c>
      <c r="Q2898" s="5" t="str">
        <f t="shared" si="722"/>
        <v>2969</v>
      </c>
      <c r="R2898" s="6" t="str">
        <f t="shared" si="723"/>
        <v>Murray</v>
      </c>
      <c r="S2898" s="6" t="str">
        <f t="shared" si="724"/>
        <v>Lowe</v>
      </c>
      <c r="T2898" s="6" t="str">
        <f t="shared" si="725"/>
        <v>Mr</v>
      </c>
      <c r="U2898" s="6" t="str">
        <f t="shared" si="726"/>
        <v>M</v>
      </c>
      <c r="V2898" s="6" t="str">
        <f t="shared" si="727"/>
        <v>60</v>
      </c>
      <c r="W2898" s="6" t="str">
        <f t="shared" si="728"/>
        <v>Lynton Road</v>
      </c>
      <c r="X2898" s="6" t="str">
        <f t="shared" si="729"/>
        <v>ad</v>
      </c>
      <c r="Y2898" s="6" t="str">
        <f t="shared" si="730"/>
        <v>Lynton Road</v>
      </c>
      <c r="Z2898" s="6" t="str">
        <f t="shared" si="731"/>
        <v>Cullompton</v>
      </c>
      <c r="AA2898" s="6" t="str">
        <f t="shared" si="732"/>
        <v>CW</v>
      </c>
      <c r="AB2898" s="7" t="str">
        <f t="shared" si="733"/>
        <v>43757</v>
      </c>
      <c r="AC2898" s="6" t="str">
        <f t="shared" si="734"/>
        <v>52</v>
      </c>
      <c r="AD2898" s="6" t="str">
        <f t="shared" si="735"/>
        <v>E</v>
      </c>
      <c r="AE2898" s="8" t="str">
        <f t="shared" si="736"/>
        <v/>
      </c>
    </row>
    <row r="2899" spans="1:31" x14ac:dyDescent="0.25">
      <c r="A2899" s="9">
        <v>2970</v>
      </c>
      <c r="B2899" s="10" t="s">
        <v>7271</v>
      </c>
      <c r="C2899" s="10" t="s">
        <v>3088</v>
      </c>
      <c r="D2899" s="10" t="s">
        <v>28</v>
      </c>
      <c r="E2899" s="10" t="s">
        <v>29</v>
      </c>
      <c r="F2899" s="10">
        <v>60</v>
      </c>
      <c r="G2899" s="10" t="s">
        <v>7272</v>
      </c>
      <c r="H2899" s="10" t="s">
        <v>3421</v>
      </c>
      <c r="I2899" s="10" t="s">
        <v>1194</v>
      </c>
      <c r="J2899" s="11">
        <v>44094</v>
      </c>
      <c r="K2899" s="10">
        <v>34</v>
      </c>
      <c r="L2899" s="10" t="s">
        <v>39</v>
      </c>
      <c r="M2899" s="12"/>
      <c r="O2899">
        <f t="shared" si="737"/>
        <v>0</v>
      </c>
      <c r="Q2899" s="9" t="str">
        <f t="shared" si="722"/>
        <v>2970</v>
      </c>
      <c r="R2899" s="10" t="str">
        <f t="shared" si="723"/>
        <v>Jefferey</v>
      </c>
      <c r="S2899" s="10" t="str">
        <f t="shared" si="724"/>
        <v>Conway</v>
      </c>
      <c r="T2899" s="10" t="str">
        <f t="shared" si="725"/>
        <v>Mr</v>
      </c>
      <c r="U2899" s="10" t="str">
        <f t="shared" si="726"/>
        <v>M</v>
      </c>
      <c r="V2899" s="10" t="str">
        <f t="shared" si="727"/>
        <v>60</v>
      </c>
      <c r="W2899" s="10" t="str">
        <f t="shared" si="728"/>
        <v>Lynton Terrace</v>
      </c>
      <c r="X2899" s="10" t="str">
        <f t="shared" si="729"/>
        <v>ce</v>
      </c>
      <c r="Y2899" s="10" t="str">
        <f t="shared" si="730"/>
        <v>Lynton Terrace</v>
      </c>
      <c r="Z2899" s="10" t="str">
        <f t="shared" si="731"/>
        <v>Eastleigh</v>
      </c>
      <c r="AA2899" s="10" t="str">
        <f t="shared" si="732"/>
        <v>LU</v>
      </c>
      <c r="AB2899" s="11" t="str">
        <f t="shared" si="733"/>
        <v>44094</v>
      </c>
      <c r="AC2899" s="10" t="str">
        <f t="shared" si="734"/>
        <v>34</v>
      </c>
      <c r="AD2899" s="10" t="str">
        <f t="shared" si="735"/>
        <v>C1</v>
      </c>
      <c r="AE2899" s="12" t="str">
        <f t="shared" si="736"/>
        <v/>
      </c>
    </row>
    <row r="2900" spans="1:31" x14ac:dyDescent="0.25">
      <c r="A2900" s="5">
        <v>2971</v>
      </c>
      <c r="B2900" s="6" t="s">
        <v>947</v>
      </c>
      <c r="C2900" s="6" t="s">
        <v>956</v>
      </c>
      <c r="D2900" s="6" t="s">
        <v>15</v>
      </c>
      <c r="E2900" s="6" t="s">
        <v>16</v>
      </c>
      <c r="F2900" s="6">
        <v>60</v>
      </c>
      <c r="G2900" s="6" t="s">
        <v>7273</v>
      </c>
      <c r="H2900" s="6" t="s">
        <v>2408</v>
      </c>
      <c r="I2900" s="6" t="s">
        <v>32</v>
      </c>
      <c r="J2900" s="7">
        <v>43914</v>
      </c>
      <c r="K2900" s="6">
        <v>57</v>
      </c>
      <c r="L2900" s="6" t="s">
        <v>39</v>
      </c>
      <c r="M2900" s="8"/>
      <c r="O2900">
        <f t="shared" si="737"/>
        <v>0</v>
      </c>
      <c r="Q2900" s="5" t="str">
        <f t="shared" si="722"/>
        <v>2971</v>
      </c>
      <c r="R2900" s="6" t="str">
        <f t="shared" si="723"/>
        <v>Linnea</v>
      </c>
      <c r="S2900" s="6" t="str">
        <f t="shared" si="724"/>
        <v>Messer</v>
      </c>
      <c r="T2900" s="6" t="str">
        <f t="shared" si="725"/>
        <v>Mrs</v>
      </c>
      <c r="U2900" s="6" t="str">
        <f t="shared" si="726"/>
        <v>F</v>
      </c>
      <c r="V2900" s="6" t="str">
        <f t="shared" si="727"/>
        <v>60</v>
      </c>
      <c r="W2900" s="6" t="str">
        <f t="shared" si="728"/>
        <v>Lyon Road</v>
      </c>
      <c r="X2900" s="6" t="str">
        <f t="shared" si="729"/>
        <v>ad</v>
      </c>
      <c r="Y2900" s="6" t="str">
        <f t="shared" si="730"/>
        <v>Lyon Road</v>
      </c>
      <c r="Z2900" s="6" t="str">
        <f t="shared" si="731"/>
        <v>Orpington</v>
      </c>
      <c r="AA2900" s="6" t="str">
        <f t="shared" si="732"/>
        <v>WC</v>
      </c>
      <c r="AB2900" s="7" t="str">
        <f t="shared" si="733"/>
        <v>43914</v>
      </c>
      <c r="AC2900" s="6" t="str">
        <f t="shared" si="734"/>
        <v>57</v>
      </c>
      <c r="AD2900" s="6" t="str">
        <f t="shared" si="735"/>
        <v>C1</v>
      </c>
      <c r="AE2900" s="8" t="str">
        <f t="shared" si="736"/>
        <v/>
      </c>
    </row>
    <row r="2901" spans="1:31" x14ac:dyDescent="0.25">
      <c r="A2901" s="9">
        <v>2972</v>
      </c>
      <c r="B2901" s="10" t="s">
        <v>7274</v>
      </c>
      <c r="C2901" s="10" t="s">
        <v>1067</v>
      </c>
      <c r="D2901" s="10" t="s">
        <v>49</v>
      </c>
      <c r="E2901" s="10" t="s">
        <v>16</v>
      </c>
      <c r="F2901" s="10">
        <v>30</v>
      </c>
      <c r="G2901" s="10" t="s">
        <v>7275</v>
      </c>
      <c r="H2901" s="10" t="s">
        <v>4923</v>
      </c>
      <c r="I2901" s="10" t="s">
        <v>32</v>
      </c>
      <c r="J2901" s="11">
        <v>44486</v>
      </c>
      <c r="K2901" s="10">
        <v>85</v>
      </c>
      <c r="L2901" s="10" t="s">
        <v>20</v>
      </c>
      <c r="M2901" s="12"/>
      <c r="O2901">
        <f t="shared" si="737"/>
        <v>0</v>
      </c>
      <c r="Q2901" s="9" t="str">
        <f t="shared" si="722"/>
        <v>2972</v>
      </c>
      <c r="R2901" s="10" t="str">
        <f t="shared" si="723"/>
        <v>Alana</v>
      </c>
      <c r="S2901" s="10" t="str">
        <f t="shared" si="724"/>
        <v>Rushing</v>
      </c>
      <c r="T2901" s="10" t="str">
        <f t="shared" si="725"/>
        <v>Miss</v>
      </c>
      <c r="U2901" s="10" t="str">
        <f t="shared" si="726"/>
        <v>F</v>
      </c>
      <c r="V2901" s="10" t="str">
        <f t="shared" si="727"/>
        <v>30</v>
      </c>
      <c r="W2901" s="10" t="str">
        <f t="shared" si="728"/>
        <v>Lyons Terrace</v>
      </c>
      <c r="X2901" s="10" t="str">
        <f t="shared" si="729"/>
        <v>ce</v>
      </c>
      <c r="Y2901" s="10" t="str">
        <f t="shared" si="730"/>
        <v>Lyons Terrace</v>
      </c>
      <c r="Z2901" s="10" t="str">
        <f t="shared" si="731"/>
        <v>Robertsbridge</v>
      </c>
      <c r="AA2901" s="10" t="str">
        <f t="shared" si="732"/>
        <v>WC</v>
      </c>
      <c r="AB2901" s="11" t="str">
        <f t="shared" si="733"/>
        <v>44486</v>
      </c>
      <c r="AC2901" s="10" t="str">
        <f t="shared" si="734"/>
        <v>85</v>
      </c>
      <c r="AD2901" s="10" t="str">
        <f t="shared" si="735"/>
        <v>B</v>
      </c>
      <c r="AE2901" s="12" t="str">
        <f t="shared" si="736"/>
        <v/>
      </c>
    </row>
    <row r="2902" spans="1:31" x14ac:dyDescent="0.25">
      <c r="A2902" s="5">
        <v>2973</v>
      </c>
      <c r="B2902" s="6" t="s">
        <v>7276</v>
      </c>
      <c r="C2902" s="6" t="s">
        <v>5239</v>
      </c>
      <c r="D2902" s="6" t="s">
        <v>28</v>
      </c>
      <c r="E2902" s="6" t="s">
        <v>29</v>
      </c>
      <c r="F2902" s="6">
        <v>60</v>
      </c>
      <c r="G2902" s="6" t="s">
        <v>7277</v>
      </c>
      <c r="H2902" s="6" t="s">
        <v>2560</v>
      </c>
      <c r="I2902" s="6" t="s">
        <v>32</v>
      </c>
      <c r="J2902" s="7">
        <v>43974</v>
      </c>
      <c r="K2902" s="6">
        <v>87</v>
      </c>
      <c r="L2902" s="6" t="s">
        <v>99</v>
      </c>
      <c r="M2902" s="8"/>
      <c r="O2902">
        <f t="shared" si="737"/>
        <v>0</v>
      </c>
      <c r="Q2902" s="5" t="str">
        <f t="shared" si="722"/>
        <v>2973</v>
      </c>
      <c r="R2902" s="6" t="str">
        <f t="shared" si="723"/>
        <v>Zachery</v>
      </c>
      <c r="S2902" s="6" t="str">
        <f t="shared" si="724"/>
        <v>Thacker</v>
      </c>
      <c r="T2902" s="6" t="str">
        <f t="shared" si="725"/>
        <v>Mr</v>
      </c>
      <c r="U2902" s="6" t="str">
        <f t="shared" si="726"/>
        <v>M</v>
      </c>
      <c r="V2902" s="6" t="str">
        <f t="shared" si="727"/>
        <v>60</v>
      </c>
      <c r="W2902" s="6" t="str">
        <f t="shared" si="728"/>
        <v>Lyons Yard</v>
      </c>
      <c r="X2902" s="6" t="str">
        <f t="shared" si="729"/>
        <v>rd</v>
      </c>
      <c r="Y2902" s="6" t="str">
        <f t="shared" si="730"/>
        <v>Lyons Yard</v>
      </c>
      <c r="Z2902" s="6" t="str">
        <f t="shared" si="731"/>
        <v>Sandhurst</v>
      </c>
      <c r="AA2902" s="6" t="str">
        <f t="shared" si="732"/>
        <v>WC</v>
      </c>
      <c r="AB2902" s="7" t="str">
        <f t="shared" si="733"/>
        <v>43974</v>
      </c>
      <c r="AC2902" s="6" t="str">
        <f t="shared" si="734"/>
        <v>87</v>
      </c>
      <c r="AD2902" s="6" t="str">
        <f t="shared" si="735"/>
        <v>E</v>
      </c>
      <c r="AE2902" s="8" t="str">
        <f t="shared" si="736"/>
        <v/>
      </c>
    </row>
    <row r="2903" spans="1:31" x14ac:dyDescent="0.25">
      <c r="A2903" s="9">
        <v>2974</v>
      </c>
      <c r="B2903" s="10" t="s">
        <v>7278</v>
      </c>
      <c r="C2903" s="10" t="s">
        <v>5707</v>
      </c>
      <c r="D2903" s="10" t="s">
        <v>15</v>
      </c>
      <c r="E2903" s="10" t="s">
        <v>16</v>
      </c>
      <c r="F2903" s="10">
        <v>60</v>
      </c>
      <c r="G2903" s="10" t="s">
        <v>7279</v>
      </c>
      <c r="H2903" s="10" t="s">
        <v>7280</v>
      </c>
      <c r="I2903" s="10" t="s">
        <v>25</v>
      </c>
      <c r="J2903" s="11">
        <v>44365</v>
      </c>
      <c r="K2903" s="10">
        <v>66</v>
      </c>
      <c r="L2903" s="10" t="s">
        <v>44</v>
      </c>
      <c r="M2903" s="12"/>
      <c r="O2903">
        <f t="shared" si="737"/>
        <v>0</v>
      </c>
      <c r="Q2903" s="9" t="str">
        <f t="shared" si="722"/>
        <v>2974</v>
      </c>
      <c r="R2903" s="10" t="str">
        <f t="shared" si="723"/>
        <v>Cammie</v>
      </c>
      <c r="S2903" s="10" t="str">
        <f t="shared" si="724"/>
        <v>Thayer</v>
      </c>
      <c r="T2903" s="10" t="str">
        <f t="shared" si="725"/>
        <v>Mrs</v>
      </c>
      <c r="U2903" s="10" t="str">
        <f t="shared" si="726"/>
        <v>F</v>
      </c>
      <c r="V2903" s="10" t="str">
        <f t="shared" si="727"/>
        <v>60</v>
      </c>
      <c r="W2903" s="10" t="str">
        <f t="shared" si="728"/>
        <v>Lysia Street</v>
      </c>
      <c r="X2903" s="10" t="str">
        <f t="shared" si="729"/>
        <v>et</v>
      </c>
      <c r="Y2903" s="10" t="str">
        <f t="shared" si="730"/>
        <v>Lysia Street</v>
      </c>
      <c r="Z2903" s="10" t="str">
        <f t="shared" si="731"/>
        <v>Harrow</v>
      </c>
      <c r="AA2903" s="10" t="str">
        <f t="shared" si="732"/>
        <v>HG</v>
      </c>
      <c r="AB2903" s="11" t="str">
        <f t="shared" si="733"/>
        <v>44365</v>
      </c>
      <c r="AC2903" s="10" t="str">
        <f t="shared" si="734"/>
        <v>66</v>
      </c>
      <c r="AD2903" s="10" t="str">
        <f t="shared" si="735"/>
        <v>D</v>
      </c>
      <c r="AE2903" s="12" t="str">
        <f t="shared" si="736"/>
        <v/>
      </c>
    </row>
    <row r="2904" spans="1:31" x14ac:dyDescent="0.25">
      <c r="A2904" s="5">
        <v>2975</v>
      </c>
      <c r="B2904" s="6" t="s">
        <v>113</v>
      </c>
      <c r="C2904" s="6" t="s">
        <v>6333</v>
      </c>
      <c r="D2904" s="6" t="s">
        <v>28</v>
      </c>
      <c r="E2904" s="6" t="s">
        <v>29</v>
      </c>
      <c r="F2904" s="6">
        <v>30</v>
      </c>
      <c r="G2904" s="6" t="s">
        <v>7281</v>
      </c>
      <c r="H2904" s="6" t="s">
        <v>1796</v>
      </c>
      <c r="I2904" s="6" t="s">
        <v>32</v>
      </c>
      <c r="J2904" s="7">
        <v>43722</v>
      </c>
      <c r="K2904" s="6">
        <v>65</v>
      </c>
      <c r="L2904" s="6" t="s">
        <v>33</v>
      </c>
      <c r="M2904" s="8"/>
      <c r="O2904">
        <f t="shared" si="737"/>
        <v>0</v>
      </c>
      <c r="Q2904" s="5" t="str">
        <f t="shared" si="722"/>
        <v>2975</v>
      </c>
      <c r="R2904" s="6" t="str">
        <f t="shared" si="723"/>
        <v>Marcelino</v>
      </c>
      <c r="S2904" s="6" t="str">
        <f t="shared" si="724"/>
        <v>Hart</v>
      </c>
      <c r="T2904" s="6" t="str">
        <f t="shared" si="725"/>
        <v>Mr</v>
      </c>
      <c r="U2904" s="6" t="str">
        <f t="shared" si="726"/>
        <v>M</v>
      </c>
      <c r="V2904" s="6" t="str">
        <f t="shared" si="727"/>
        <v>30</v>
      </c>
      <c r="W2904" s="6" t="str">
        <f t="shared" si="728"/>
        <v>Lytton Strachey</v>
      </c>
      <c r="X2904" s="6" t="str">
        <f t="shared" si="729"/>
        <v>ey</v>
      </c>
      <c r="Y2904" s="6" t="str">
        <f t="shared" si="730"/>
        <v>Lytton Strachey</v>
      </c>
      <c r="Z2904" s="6" t="str">
        <f t="shared" si="731"/>
        <v>Okehampton</v>
      </c>
      <c r="AA2904" s="6" t="str">
        <f t="shared" si="732"/>
        <v>WC</v>
      </c>
      <c r="AB2904" s="7" t="str">
        <f t="shared" si="733"/>
        <v>43722</v>
      </c>
      <c r="AC2904" s="6" t="str">
        <f t="shared" si="734"/>
        <v>65</v>
      </c>
      <c r="AD2904" s="6" t="str">
        <f t="shared" si="735"/>
        <v>A3</v>
      </c>
      <c r="AE2904" s="8" t="str">
        <f t="shared" si="736"/>
        <v/>
      </c>
    </row>
    <row r="2905" spans="1:31" x14ac:dyDescent="0.25">
      <c r="A2905" s="9">
        <v>2976</v>
      </c>
      <c r="B2905" s="10" t="s">
        <v>6170</v>
      </c>
      <c r="C2905" s="10" t="s">
        <v>5468</v>
      </c>
      <c r="D2905" s="10" t="s">
        <v>49</v>
      </c>
      <c r="E2905" s="10" t="s">
        <v>16</v>
      </c>
      <c r="F2905" s="10">
        <v>60</v>
      </c>
      <c r="G2905" s="10" t="s">
        <v>7282</v>
      </c>
      <c r="H2905" s="10" t="s">
        <v>3159</v>
      </c>
      <c r="I2905" s="10" t="s">
        <v>108</v>
      </c>
      <c r="J2905" s="11">
        <v>43682</v>
      </c>
      <c r="K2905" s="10">
        <v>85</v>
      </c>
      <c r="L2905" s="10" t="s">
        <v>52</v>
      </c>
      <c r="M2905" s="12"/>
      <c r="O2905">
        <f t="shared" si="737"/>
        <v>0</v>
      </c>
      <c r="Q2905" s="9" t="str">
        <f t="shared" si="722"/>
        <v>2976</v>
      </c>
      <c r="R2905" s="10" t="str">
        <f t="shared" si="723"/>
        <v>Andre</v>
      </c>
      <c r="S2905" s="10" t="str">
        <f t="shared" si="724"/>
        <v>Healy</v>
      </c>
      <c r="T2905" s="10" t="str">
        <f t="shared" si="725"/>
        <v>Miss</v>
      </c>
      <c r="U2905" s="10" t="str">
        <f t="shared" si="726"/>
        <v>F</v>
      </c>
      <c r="V2905" s="10" t="str">
        <f t="shared" si="727"/>
        <v>60</v>
      </c>
      <c r="W2905" s="10" t="str">
        <f t="shared" si="728"/>
        <v>Macartney House</v>
      </c>
      <c r="X2905" s="10" t="str">
        <f t="shared" si="729"/>
        <v>se</v>
      </c>
      <c r="Y2905" s="10" t="str">
        <f t="shared" si="730"/>
        <v>Macartney House</v>
      </c>
      <c r="Z2905" s="10" t="str">
        <f t="shared" si="731"/>
        <v>Cambridgeshire</v>
      </c>
      <c r="AA2905" s="10" t="str">
        <f t="shared" si="732"/>
        <v>CB</v>
      </c>
      <c r="AB2905" s="11" t="str">
        <f t="shared" si="733"/>
        <v>43682</v>
      </c>
      <c r="AC2905" s="10" t="str">
        <f t="shared" si="734"/>
        <v>85</v>
      </c>
      <c r="AD2905" s="10" t="str">
        <f t="shared" si="735"/>
        <v>A1</v>
      </c>
      <c r="AE2905" s="12" t="str">
        <f t="shared" si="736"/>
        <v/>
      </c>
    </row>
    <row r="2906" spans="1:31" x14ac:dyDescent="0.25">
      <c r="A2906" s="5">
        <v>2977</v>
      </c>
      <c r="B2906" s="6" t="s">
        <v>7283</v>
      </c>
      <c r="C2906" s="6" t="s">
        <v>6483</v>
      </c>
      <c r="D2906" s="6" t="s">
        <v>15</v>
      </c>
      <c r="E2906" s="6" t="s">
        <v>16</v>
      </c>
      <c r="F2906" s="6">
        <v>30</v>
      </c>
      <c r="G2906" s="6" t="s">
        <v>7282</v>
      </c>
      <c r="H2906" s="6" t="s">
        <v>2074</v>
      </c>
      <c r="I2906" s="6" t="s">
        <v>291</v>
      </c>
      <c r="J2906" s="7">
        <v>43905</v>
      </c>
      <c r="K2906" s="6">
        <v>50</v>
      </c>
      <c r="L2906" s="6" t="s">
        <v>33</v>
      </c>
      <c r="M2906" s="8"/>
      <c r="O2906">
        <f t="shared" si="737"/>
        <v>0</v>
      </c>
      <c r="Q2906" s="5" t="str">
        <f t="shared" si="722"/>
        <v>2977</v>
      </c>
      <c r="R2906" s="6" t="str">
        <f t="shared" si="723"/>
        <v>Virginia</v>
      </c>
      <c r="S2906" s="6" t="str">
        <f t="shared" si="724"/>
        <v>Abbott</v>
      </c>
      <c r="T2906" s="6" t="str">
        <f t="shared" si="725"/>
        <v>Mrs</v>
      </c>
      <c r="U2906" s="6" t="str">
        <f t="shared" si="726"/>
        <v>F</v>
      </c>
      <c r="V2906" s="6" t="str">
        <f t="shared" si="727"/>
        <v>30</v>
      </c>
      <c r="W2906" s="6" t="str">
        <f t="shared" si="728"/>
        <v>Macartney House</v>
      </c>
      <c r="X2906" s="6" t="str">
        <f t="shared" si="729"/>
        <v>se</v>
      </c>
      <c r="Y2906" s="6" t="str">
        <f t="shared" si="730"/>
        <v>Macartney House</v>
      </c>
      <c r="Z2906" s="6" t="str">
        <f t="shared" si="731"/>
        <v>Isle Of Skye</v>
      </c>
      <c r="AA2906" s="6" t="str">
        <f t="shared" si="732"/>
        <v>HS</v>
      </c>
      <c r="AB2906" s="7" t="str">
        <f t="shared" si="733"/>
        <v>43905</v>
      </c>
      <c r="AC2906" s="6" t="str">
        <f t="shared" si="734"/>
        <v>50</v>
      </c>
      <c r="AD2906" s="6" t="str">
        <f t="shared" si="735"/>
        <v>A3</v>
      </c>
      <c r="AE2906" s="8" t="str">
        <f t="shared" si="736"/>
        <v/>
      </c>
    </row>
    <row r="2907" spans="1:31" x14ac:dyDescent="0.25">
      <c r="A2907" s="9">
        <v>2978</v>
      </c>
      <c r="B2907" s="10" t="s">
        <v>7284</v>
      </c>
      <c r="C2907" s="10" t="s">
        <v>6412</v>
      </c>
      <c r="D2907" s="10" t="s">
        <v>15</v>
      </c>
      <c r="E2907" s="10" t="s">
        <v>16</v>
      </c>
      <c r="F2907" s="10">
        <v>90</v>
      </c>
      <c r="G2907" s="10" t="s">
        <v>7282</v>
      </c>
      <c r="H2907" s="10" t="s">
        <v>2732</v>
      </c>
      <c r="I2907" s="10" t="s">
        <v>122</v>
      </c>
      <c r="J2907" s="11">
        <v>44376</v>
      </c>
      <c r="K2907" s="10">
        <v>101</v>
      </c>
      <c r="L2907" s="10" t="s">
        <v>99</v>
      </c>
      <c r="M2907" s="12"/>
      <c r="O2907">
        <f t="shared" si="737"/>
        <v>0</v>
      </c>
      <c r="Q2907" s="9" t="str">
        <f t="shared" si="722"/>
        <v>2978</v>
      </c>
      <c r="R2907" s="10" t="str">
        <f t="shared" si="723"/>
        <v>Jeana</v>
      </c>
      <c r="S2907" s="10" t="str">
        <f t="shared" si="724"/>
        <v>Abrams</v>
      </c>
      <c r="T2907" s="10" t="str">
        <f t="shared" si="725"/>
        <v>Mrs</v>
      </c>
      <c r="U2907" s="10" t="str">
        <f t="shared" si="726"/>
        <v>F</v>
      </c>
      <c r="V2907" s="10" t="str">
        <f t="shared" si="727"/>
        <v>90</v>
      </c>
      <c r="W2907" s="10" t="str">
        <f t="shared" si="728"/>
        <v>Macartney House</v>
      </c>
      <c r="X2907" s="10" t="str">
        <f t="shared" si="729"/>
        <v>se</v>
      </c>
      <c r="Y2907" s="10" t="str">
        <f t="shared" si="730"/>
        <v>Macartney House</v>
      </c>
      <c r="Z2907" s="10" t="str">
        <f t="shared" si="731"/>
        <v>Llanon</v>
      </c>
      <c r="AA2907" s="10" t="str">
        <f t="shared" si="732"/>
        <v>WN</v>
      </c>
      <c r="AB2907" s="11" t="str">
        <f t="shared" si="733"/>
        <v>44376</v>
      </c>
      <c r="AC2907" s="10" t="str">
        <f t="shared" si="734"/>
        <v>101</v>
      </c>
      <c r="AD2907" s="10" t="str">
        <f t="shared" si="735"/>
        <v>E</v>
      </c>
      <c r="AE2907" s="12" t="str">
        <f t="shared" si="736"/>
        <v/>
      </c>
    </row>
    <row r="2908" spans="1:31" x14ac:dyDescent="0.25">
      <c r="A2908" s="5">
        <v>2979</v>
      </c>
      <c r="B2908" s="6" t="s">
        <v>7285</v>
      </c>
      <c r="C2908" s="6" t="s">
        <v>1649</v>
      </c>
      <c r="D2908" s="6" t="s">
        <v>15</v>
      </c>
      <c r="E2908" s="6" t="s">
        <v>16</v>
      </c>
      <c r="F2908" s="6">
        <v>90</v>
      </c>
      <c r="G2908" s="6" t="s">
        <v>7286</v>
      </c>
      <c r="H2908" s="6" t="s">
        <v>1530</v>
      </c>
      <c r="I2908" s="6" t="s">
        <v>291</v>
      </c>
      <c r="J2908" s="7">
        <v>44038</v>
      </c>
      <c r="K2908" s="6">
        <v>28</v>
      </c>
      <c r="L2908" s="6" t="s">
        <v>99</v>
      </c>
      <c r="M2908" s="8"/>
      <c r="O2908">
        <f t="shared" si="737"/>
        <v>0</v>
      </c>
      <c r="Q2908" s="5" t="str">
        <f t="shared" si="722"/>
        <v>2979</v>
      </c>
      <c r="R2908" s="6" t="str">
        <f t="shared" si="723"/>
        <v>Neta</v>
      </c>
      <c r="S2908" s="6" t="str">
        <f t="shared" si="724"/>
        <v>Gordon</v>
      </c>
      <c r="T2908" s="6" t="str">
        <f t="shared" si="725"/>
        <v>Mrs</v>
      </c>
      <c r="U2908" s="6" t="str">
        <f t="shared" si="726"/>
        <v>F</v>
      </c>
      <c r="V2908" s="6" t="str">
        <f t="shared" si="727"/>
        <v>90</v>
      </c>
      <c r="W2908" s="6" t="str">
        <f t="shared" si="728"/>
        <v>Macaulay Way</v>
      </c>
      <c r="X2908" s="6" t="str">
        <f t="shared" si="729"/>
        <v>ay</v>
      </c>
      <c r="Y2908" s="6" t="str">
        <f t="shared" si="730"/>
        <v>Macaulay Way</v>
      </c>
      <c r="Z2908" s="6" t="str">
        <f t="shared" si="731"/>
        <v>Kirkwall</v>
      </c>
      <c r="AA2908" s="6" t="str">
        <f t="shared" si="732"/>
        <v>HS</v>
      </c>
      <c r="AB2908" s="7" t="str">
        <f t="shared" si="733"/>
        <v>44038</v>
      </c>
      <c r="AC2908" s="6" t="str">
        <f t="shared" si="734"/>
        <v>28</v>
      </c>
      <c r="AD2908" s="6" t="str">
        <f t="shared" si="735"/>
        <v>E</v>
      </c>
      <c r="AE2908" s="8" t="str">
        <f t="shared" si="736"/>
        <v/>
      </c>
    </row>
    <row r="2909" spans="1:31" x14ac:dyDescent="0.25">
      <c r="A2909" s="9">
        <v>2980</v>
      </c>
      <c r="B2909" s="10" t="s">
        <v>7287</v>
      </c>
      <c r="C2909" s="10" t="s">
        <v>7288</v>
      </c>
      <c r="D2909" s="10" t="s">
        <v>28</v>
      </c>
      <c r="E2909" s="10" t="s">
        <v>29</v>
      </c>
      <c r="F2909" s="10">
        <v>90</v>
      </c>
      <c r="G2909" s="10" t="s">
        <v>7289</v>
      </c>
      <c r="H2909" s="10" t="s">
        <v>385</v>
      </c>
      <c r="I2909" s="10" t="s">
        <v>32</v>
      </c>
      <c r="J2909" s="11">
        <v>44274</v>
      </c>
      <c r="K2909" s="10">
        <v>80</v>
      </c>
      <c r="L2909" s="10" t="s">
        <v>33</v>
      </c>
      <c r="M2909" s="12"/>
      <c r="O2909">
        <f t="shared" si="737"/>
        <v>0</v>
      </c>
      <c r="Q2909" s="9" t="str">
        <f t="shared" si="722"/>
        <v>2980</v>
      </c>
      <c r="R2909" s="10" t="str">
        <f t="shared" si="723"/>
        <v>Hugo</v>
      </c>
      <c r="S2909" s="10" t="str">
        <f t="shared" si="724"/>
        <v>Todd</v>
      </c>
      <c r="T2909" s="10" t="str">
        <f t="shared" si="725"/>
        <v>Mr</v>
      </c>
      <c r="U2909" s="10" t="str">
        <f t="shared" si="726"/>
        <v>M</v>
      </c>
      <c r="V2909" s="10" t="str">
        <f t="shared" si="727"/>
        <v>90</v>
      </c>
      <c r="W2909" s="10" t="str">
        <f t="shared" si="728"/>
        <v>Macclesfield Road</v>
      </c>
      <c r="X2909" s="10" t="str">
        <f t="shared" si="729"/>
        <v>ad</v>
      </c>
      <c r="Y2909" s="10" t="str">
        <f t="shared" si="730"/>
        <v>Macclesfield Road</v>
      </c>
      <c r="Z2909" s="10" t="str">
        <f t="shared" si="731"/>
        <v>South Yorkshire</v>
      </c>
      <c r="AA2909" s="10" t="str">
        <f t="shared" si="732"/>
        <v>WC</v>
      </c>
      <c r="AB2909" s="11" t="str">
        <f t="shared" si="733"/>
        <v>44274</v>
      </c>
      <c r="AC2909" s="10" t="str">
        <f t="shared" si="734"/>
        <v>80</v>
      </c>
      <c r="AD2909" s="10" t="str">
        <f t="shared" si="735"/>
        <v>A3</v>
      </c>
      <c r="AE2909" s="12" t="str">
        <f t="shared" si="736"/>
        <v/>
      </c>
    </row>
    <row r="2910" spans="1:31" x14ac:dyDescent="0.25">
      <c r="A2910" s="5">
        <v>2981</v>
      </c>
      <c r="B2910" s="6" t="s">
        <v>5438</v>
      </c>
      <c r="C2910" s="6" t="s">
        <v>7204</v>
      </c>
      <c r="D2910" s="6" t="s">
        <v>28</v>
      </c>
      <c r="E2910" s="6" t="s">
        <v>29</v>
      </c>
      <c r="F2910" s="6">
        <v>90</v>
      </c>
      <c r="G2910" s="6" t="s">
        <v>7290</v>
      </c>
      <c r="H2910" s="6" t="s">
        <v>7291</v>
      </c>
      <c r="I2910" s="6" t="s">
        <v>32</v>
      </c>
      <c r="J2910" s="7">
        <v>43687</v>
      </c>
      <c r="K2910" s="6">
        <v>26</v>
      </c>
      <c r="L2910" s="6" t="s">
        <v>157</v>
      </c>
      <c r="M2910" s="8"/>
      <c r="O2910">
        <f t="shared" si="737"/>
        <v>0</v>
      </c>
      <c r="Q2910" s="5" t="str">
        <f t="shared" si="722"/>
        <v>2981</v>
      </c>
      <c r="R2910" s="6" t="str">
        <f t="shared" si="723"/>
        <v>Jesse</v>
      </c>
      <c r="S2910" s="6" t="str">
        <f t="shared" si="724"/>
        <v>Suarez</v>
      </c>
      <c r="T2910" s="6" t="str">
        <f t="shared" si="725"/>
        <v>Mr</v>
      </c>
      <c r="U2910" s="6" t="str">
        <f t="shared" si="726"/>
        <v>M</v>
      </c>
      <c r="V2910" s="6" t="str">
        <f t="shared" si="727"/>
        <v>90</v>
      </c>
      <c r="W2910" s="6" t="str">
        <f t="shared" si="728"/>
        <v>Macduff Road</v>
      </c>
      <c r="X2910" s="6" t="str">
        <f t="shared" si="729"/>
        <v>ad</v>
      </c>
      <c r="Y2910" s="6" t="str">
        <f t="shared" si="730"/>
        <v>Macduff Road</v>
      </c>
      <c r="Z2910" s="6" t="str">
        <f t="shared" si="731"/>
        <v>Stalybridge</v>
      </c>
      <c r="AA2910" s="6" t="str">
        <f t="shared" si="732"/>
        <v>WC</v>
      </c>
      <c r="AB2910" s="7" t="str">
        <f t="shared" si="733"/>
        <v>43687</v>
      </c>
      <c r="AC2910" s="6" t="str">
        <f t="shared" si="734"/>
        <v>26</v>
      </c>
      <c r="AD2910" s="6" t="str">
        <f t="shared" si="735"/>
        <v>C3</v>
      </c>
      <c r="AE2910" s="8" t="str">
        <f t="shared" si="736"/>
        <v/>
      </c>
    </row>
    <row r="2911" spans="1:31" x14ac:dyDescent="0.25">
      <c r="A2911" s="9">
        <v>2982</v>
      </c>
      <c r="B2911" s="10" t="s">
        <v>7292</v>
      </c>
      <c r="C2911" s="10" t="s">
        <v>3958</v>
      </c>
      <c r="D2911" s="10" t="s">
        <v>49</v>
      </c>
      <c r="E2911" s="10" t="s">
        <v>16</v>
      </c>
      <c r="F2911" s="10">
        <v>90</v>
      </c>
      <c r="G2911" s="10" t="s">
        <v>7293</v>
      </c>
      <c r="H2911" s="10" t="s">
        <v>1549</v>
      </c>
      <c r="I2911" s="10" t="s">
        <v>1306</v>
      </c>
      <c r="J2911" s="11">
        <v>44288</v>
      </c>
      <c r="K2911" s="10">
        <v>16</v>
      </c>
      <c r="L2911" s="10" t="s">
        <v>99</v>
      </c>
      <c r="M2911" s="12"/>
      <c r="O2911">
        <f t="shared" si="737"/>
        <v>0</v>
      </c>
      <c r="Q2911" s="9" t="str">
        <f t="shared" si="722"/>
        <v>2982</v>
      </c>
      <c r="R2911" s="10" t="str">
        <f t="shared" si="723"/>
        <v>Maple</v>
      </c>
      <c r="S2911" s="10" t="str">
        <f t="shared" si="724"/>
        <v>Marino</v>
      </c>
      <c r="T2911" s="10" t="str">
        <f t="shared" si="725"/>
        <v>Miss</v>
      </c>
      <c r="U2911" s="10" t="str">
        <f t="shared" si="726"/>
        <v>F</v>
      </c>
      <c r="V2911" s="10" t="str">
        <f t="shared" si="727"/>
        <v>90</v>
      </c>
      <c r="W2911" s="10" t="str">
        <f t="shared" si="728"/>
        <v>Macduff Terrace</v>
      </c>
      <c r="X2911" s="10" t="str">
        <f t="shared" si="729"/>
        <v>ce</v>
      </c>
      <c r="Y2911" s="10" t="str">
        <f t="shared" si="730"/>
        <v>Macduff Terrace</v>
      </c>
      <c r="Z2911" s="10" t="str">
        <f t="shared" si="731"/>
        <v>Burntisland</v>
      </c>
      <c r="AA2911" s="10" t="str">
        <f t="shared" si="732"/>
        <v>CO</v>
      </c>
      <c r="AB2911" s="11" t="str">
        <f t="shared" si="733"/>
        <v>44288</v>
      </c>
      <c r="AC2911" s="10" t="str">
        <f t="shared" si="734"/>
        <v>16</v>
      </c>
      <c r="AD2911" s="10" t="str">
        <f t="shared" si="735"/>
        <v>E</v>
      </c>
      <c r="AE2911" s="12" t="str">
        <f t="shared" si="736"/>
        <v/>
      </c>
    </row>
    <row r="2912" spans="1:31" x14ac:dyDescent="0.25">
      <c r="A2912" s="5">
        <v>2983</v>
      </c>
      <c r="B2912" s="6" t="s">
        <v>1780</v>
      </c>
      <c r="C2912" s="6" t="s">
        <v>661</v>
      </c>
      <c r="D2912" s="6" t="s">
        <v>28</v>
      </c>
      <c r="E2912" s="6" t="s">
        <v>29</v>
      </c>
      <c r="F2912" s="6">
        <v>60</v>
      </c>
      <c r="G2912" s="6" t="s">
        <v>7294</v>
      </c>
      <c r="H2912" s="6" t="s">
        <v>670</v>
      </c>
      <c r="I2912" s="6" t="s">
        <v>32</v>
      </c>
      <c r="J2912" s="7">
        <v>43593</v>
      </c>
      <c r="K2912" s="6">
        <v>27</v>
      </c>
      <c r="L2912" s="6" t="s">
        <v>52</v>
      </c>
      <c r="M2912" s="8"/>
      <c r="O2912">
        <f t="shared" si="737"/>
        <v>0</v>
      </c>
      <c r="Q2912" s="5" t="str">
        <f t="shared" si="722"/>
        <v>2983</v>
      </c>
      <c r="R2912" s="6" t="str">
        <f t="shared" si="723"/>
        <v>Wiley</v>
      </c>
      <c r="S2912" s="6" t="str">
        <f t="shared" si="724"/>
        <v>King</v>
      </c>
      <c r="T2912" s="6" t="str">
        <f t="shared" si="725"/>
        <v>Mr</v>
      </c>
      <c r="U2912" s="6" t="str">
        <f t="shared" si="726"/>
        <v>M</v>
      </c>
      <c r="V2912" s="6" t="str">
        <f t="shared" si="727"/>
        <v>60</v>
      </c>
      <c r="W2912" s="6" t="str">
        <f t="shared" si="728"/>
        <v>Mackintosh Lane</v>
      </c>
      <c r="X2912" s="6" t="str">
        <f t="shared" si="729"/>
        <v>ne</v>
      </c>
      <c r="Y2912" s="6" t="str">
        <f t="shared" si="730"/>
        <v>Mackintosh Lane</v>
      </c>
      <c r="Z2912" s="6" t="str">
        <f t="shared" si="731"/>
        <v>Tillicoultry</v>
      </c>
      <c r="AA2912" s="6" t="str">
        <f t="shared" si="732"/>
        <v>WC</v>
      </c>
      <c r="AB2912" s="7" t="str">
        <f t="shared" si="733"/>
        <v>43593</v>
      </c>
      <c r="AC2912" s="6" t="str">
        <f t="shared" si="734"/>
        <v>27</v>
      </c>
      <c r="AD2912" s="6" t="str">
        <f t="shared" si="735"/>
        <v>A1</v>
      </c>
      <c r="AE2912" s="8" t="str">
        <f t="shared" si="736"/>
        <v/>
      </c>
    </row>
    <row r="2913" spans="1:31" x14ac:dyDescent="0.25">
      <c r="A2913" s="9">
        <v>2984</v>
      </c>
      <c r="B2913" s="10" t="s">
        <v>7295</v>
      </c>
      <c r="C2913" s="10" t="s">
        <v>5841</v>
      </c>
      <c r="D2913" s="10" t="s">
        <v>41</v>
      </c>
      <c r="E2913" s="10" t="s">
        <v>16</v>
      </c>
      <c r="F2913" s="10">
        <v>60</v>
      </c>
      <c r="G2913" s="10" t="s">
        <v>7296</v>
      </c>
      <c r="H2913" s="10" t="s">
        <v>2867</v>
      </c>
      <c r="I2913" s="10" t="s">
        <v>2868</v>
      </c>
      <c r="J2913" s="11">
        <v>44374</v>
      </c>
      <c r="K2913" s="10">
        <v>65</v>
      </c>
      <c r="L2913" s="10" t="s">
        <v>44</v>
      </c>
      <c r="M2913" s="12"/>
      <c r="O2913">
        <f t="shared" si="737"/>
        <v>0</v>
      </c>
      <c r="Q2913" s="9" t="str">
        <f t="shared" si="722"/>
        <v>2984</v>
      </c>
      <c r="R2913" s="10" t="str">
        <f t="shared" si="723"/>
        <v>Jerrie</v>
      </c>
      <c r="S2913" s="10" t="str">
        <f t="shared" si="724"/>
        <v>Nixon</v>
      </c>
      <c r="T2913" s="10" t="str">
        <f t="shared" si="725"/>
        <v>Ms</v>
      </c>
      <c r="U2913" s="10" t="str">
        <f t="shared" si="726"/>
        <v>F</v>
      </c>
      <c r="V2913" s="10" t="str">
        <f t="shared" si="727"/>
        <v>60</v>
      </c>
      <c r="W2913" s="10" t="str">
        <f t="shared" si="728"/>
        <v>Maconochies Road</v>
      </c>
      <c r="X2913" s="10" t="str">
        <f t="shared" si="729"/>
        <v>ad</v>
      </c>
      <c r="Y2913" s="10" t="str">
        <f t="shared" si="730"/>
        <v>Maconochies Road</v>
      </c>
      <c r="Z2913" s="10" t="str">
        <f t="shared" si="731"/>
        <v>Bourne</v>
      </c>
      <c r="AA2913" s="10" t="str">
        <f t="shared" si="732"/>
        <v>PE</v>
      </c>
      <c r="AB2913" s="11" t="str">
        <f t="shared" si="733"/>
        <v>44374</v>
      </c>
      <c r="AC2913" s="10" t="str">
        <f t="shared" si="734"/>
        <v>65</v>
      </c>
      <c r="AD2913" s="10" t="str">
        <f t="shared" si="735"/>
        <v>D</v>
      </c>
      <c r="AE2913" s="12" t="str">
        <f t="shared" si="736"/>
        <v/>
      </c>
    </row>
    <row r="2914" spans="1:31" x14ac:dyDescent="0.25">
      <c r="A2914" s="5">
        <v>2985</v>
      </c>
      <c r="B2914" s="6" t="s">
        <v>69</v>
      </c>
      <c r="C2914" s="6" t="s">
        <v>1210</v>
      </c>
      <c r="D2914" s="6" t="s">
        <v>15</v>
      </c>
      <c r="E2914" s="6" t="s">
        <v>16</v>
      </c>
      <c r="F2914" s="6">
        <v>60</v>
      </c>
      <c r="G2914" s="6" t="s">
        <v>7297</v>
      </c>
      <c r="H2914" s="6" t="s">
        <v>4110</v>
      </c>
      <c r="I2914" s="6" t="s">
        <v>185</v>
      </c>
      <c r="J2914" s="7">
        <v>44229</v>
      </c>
      <c r="K2914" s="6">
        <v>17</v>
      </c>
      <c r="L2914" s="6" t="s">
        <v>44</v>
      </c>
      <c r="M2914" s="8"/>
      <c r="O2914">
        <f t="shared" si="737"/>
        <v>0</v>
      </c>
      <c r="Q2914" s="5" t="str">
        <f t="shared" si="722"/>
        <v>2985</v>
      </c>
      <c r="R2914" s="6" t="str">
        <f t="shared" si="723"/>
        <v>Earlie</v>
      </c>
      <c r="S2914" s="6" t="str">
        <f t="shared" si="724"/>
        <v>Valencia</v>
      </c>
      <c r="T2914" s="6" t="str">
        <f t="shared" si="725"/>
        <v>Mrs</v>
      </c>
      <c r="U2914" s="6" t="str">
        <f t="shared" si="726"/>
        <v>F</v>
      </c>
      <c r="V2914" s="6" t="str">
        <f t="shared" si="727"/>
        <v>60</v>
      </c>
      <c r="W2914" s="6" t="str">
        <f t="shared" si="728"/>
        <v>Magdalen Passage</v>
      </c>
      <c r="X2914" s="6" t="str">
        <f t="shared" si="729"/>
        <v>ge</v>
      </c>
      <c r="Y2914" s="6" t="str">
        <f t="shared" si="730"/>
        <v>Magdalen Passage</v>
      </c>
      <c r="Z2914" s="6" t="str">
        <f t="shared" si="731"/>
        <v>Gainsborough</v>
      </c>
      <c r="AA2914" s="6" t="str">
        <f t="shared" si="732"/>
        <v>HX</v>
      </c>
      <c r="AB2914" s="7" t="str">
        <f t="shared" si="733"/>
        <v>44229</v>
      </c>
      <c r="AC2914" s="6" t="str">
        <f t="shared" si="734"/>
        <v>17</v>
      </c>
      <c r="AD2914" s="6" t="str">
        <f t="shared" si="735"/>
        <v>D</v>
      </c>
      <c r="AE2914" s="8" t="str">
        <f t="shared" si="736"/>
        <v/>
      </c>
    </row>
    <row r="2915" spans="1:31" x14ac:dyDescent="0.25">
      <c r="A2915" s="9">
        <v>2986</v>
      </c>
      <c r="B2915" s="10" t="s">
        <v>7298</v>
      </c>
      <c r="C2915" s="10" t="s">
        <v>7179</v>
      </c>
      <c r="D2915" s="10" t="s">
        <v>49</v>
      </c>
      <c r="E2915" s="10" t="s">
        <v>16</v>
      </c>
      <c r="F2915" s="10">
        <v>30</v>
      </c>
      <c r="G2915" s="10" t="s">
        <v>7299</v>
      </c>
      <c r="H2915" s="10" t="s">
        <v>4323</v>
      </c>
      <c r="I2915" s="10" t="s">
        <v>25</v>
      </c>
      <c r="J2915" s="11">
        <v>44429</v>
      </c>
      <c r="K2915" s="10">
        <v>17</v>
      </c>
      <c r="L2915" s="10" t="s">
        <v>157</v>
      </c>
      <c r="M2915" s="12"/>
      <c r="O2915">
        <f t="shared" si="737"/>
        <v>0</v>
      </c>
      <c r="Q2915" s="9" t="str">
        <f t="shared" si="722"/>
        <v>2986</v>
      </c>
      <c r="R2915" s="10" t="str">
        <f t="shared" si="723"/>
        <v>Sanjuana</v>
      </c>
      <c r="S2915" s="10" t="str">
        <f t="shared" si="724"/>
        <v>Gipson</v>
      </c>
      <c r="T2915" s="10" t="str">
        <f t="shared" si="725"/>
        <v>Miss</v>
      </c>
      <c r="U2915" s="10" t="str">
        <f t="shared" si="726"/>
        <v>F</v>
      </c>
      <c r="V2915" s="10" t="str">
        <f t="shared" si="727"/>
        <v>30</v>
      </c>
      <c r="W2915" s="10" t="str">
        <f t="shared" si="728"/>
        <v>Magnolia Place</v>
      </c>
      <c r="X2915" s="10" t="str">
        <f t="shared" si="729"/>
        <v>ce</v>
      </c>
      <c r="Y2915" s="10" t="str">
        <f t="shared" si="730"/>
        <v>Magnolia Place</v>
      </c>
      <c r="Z2915" s="10" t="str">
        <f t="shared" si="731"/>
        <v>Hungerford</v>
      </c>
      <c r="AA2915" s="10" t="str">
        <f t="shared" si="732"/>
        <v>HG</v>
      </c>
      <c r="AB2915" s="11" t="str">
        <f t="shared" si="733"/>
        <v>44429</v>
      </c>
      <c r="AC2915" s="10" t="str">
        <f t="shared" si="734"/>
        <v>17</v>
      </c>
      <c r="AD2915" s="10" t="str">
        <f t="shared" si="735"/>
        <v>C3</v>
      </c>
      <c r="AE2915" s="12" t="str">
        <f t="shared" si="736"/>
        <v/>
      </c>
    </row>
    <row r="2916" spans="1:31" x14ac:dyDescent="0.25">
      <c r="A2916" s="5">
        <v>2987</v>
      </c>
      <c r="B2916" s="6" t="s">
        <v>1747</v>
      </c>
      <c r="C2916" s="6" t="s">
        <v>1858</v>
      </c>
      <c r="D2916" s="6" t="s">
        <v>28</v>
      </c>
      <c r="E2916" s="6" t="s">
        <v>29</v>
      </c>
      <c r="F2916" s="6">
        <v>60</v>
      </c>
      <c r="G2916" s="6" t="s">
        <v>7300</v>
      </c>
      <c r="H2916" s="6" t="s">
        <v>922</v>
      </c>
      <c r="I2916" s="6" t="s">
        <v>127</v>
      </c>
      <c r="J2916" s="7">
        <v>43667</v>
      </c>
      <c r="K2916" s="6">
        <v>46</v>
      </c>
      <c r="L2916" s="6" t="s">
        <v>68</v>
      </c>
      <c r="M2916" s="8"/>
      <c r="O2916">
        <f t="shared" si="737"/>
        <v>0</v>
      </c>
      <c r="Q2916" s="5" t="str">
        <f t="shared" si="722"/>
        <v>2987</v>
      </c>
      <c r="R2916" s="6" t="str">
        <f t="shared" si="723"/>
        <v>Danilo</v>
      </c>
      <c r="S2916" s="6" t="str">
        <f t="shared" si="724"/>
        <v>Holder</v>
      </c>
      <c r="T2916" s="6" t="str">
        <f t="shared" si="725"/>
        <v>Mr</v>
      </c>
      <c r="U2916" s="6" t="str">
        <f t="shared" si="726"/>
        <v>M</v>
      </c>
      <c r="V2916" s="6" t="str">
        <f t="shared" si="727"/>
        <v>60</v>
      </c>
      <c r="W2916" s="6" t="str">
        <f t="shared" si="728"/>
        <v>Maguire Street</v>
      </c>
      <c r="X2916" s="6" t="str">
        <f t="shared" si="729"/>
        <v>et</v>
      </c>
      <c r="Y2916" s="6" t="str">
        <f t="shared" si="730"/>
        <v>Maguire Street</v>
      </c>
      <c r="Z2916" s="6" t="str">
        <f t="shared" si="731"/>
        <v>Burry Port</v>
      </c>
      <c r="AA2916" s="6" t="str">
        <f t="shared" si="732"/>
        <v>WS</v>
      </c>
      <c r="AB2916" s="7" t="str">
        <f t="shared" si="733"/>
        <v>43667</v>
      </c>
      <c r="AC2916" s="6" t="str">
        <f t="shared" si="734"/>
        <v>46</v>
      </c>
      <c r="AD2916" s="6" t="str">
        <f t="shared" si="735"/>
        <v>A2</v>
      </c>
      <c r="AE2916" s="8" t="str">
        <f t="shared" si="736"/>
        <v/>
      </c>
    </row>
    <row r="2917" spans="1:31" x14ac:dyDescent="0.25">
      <c r="A2917" s="9">
        <v>2988</v>
      </c>
      <c r="B2917" s="10" t="s">
        <v>6816</v>
      </c>
      <c r="C2917" s="10" t="s">
        <v>414</v>
      </c>
      <c r="D2917" s="10" t="s">
        <v>49</v>
      </c>
      <c r="E2917" s="10" t="s">
        <v>16</v>
      </c>
      <c r="F2917" s="10">
        <v>60</v>
      </c>
      <c r="G2917" s="10" t="s">
        <v>7301</v>
      </c>
      <c r="H2917" s="10" t="s">
        <v>4053</v>
      </c>
      <c r="I2917" s="10" t="s">
        <v>4054</v>
      </c>
      <c r="J2917" s="11">
        <v>43880</v>
      </c>
      <c r="K2917" s="10">
        <v>16</v>
      </c>
      <c r="L2917" s="10" t="s">
        <v>157</v>
      </c>
      <c r="M2917" s="12"/>
      <c r="O2917">
        <f t="shared" si="737"/>
        <v>0</v>
      </c>
      <c r="Q2917" s="9" t="str">
        <f t="shared" si="722"/>
        <v>2988</v>
      </c>
      <c r="R2917" s="10" t="str">
        <f t="shared" si="723"/>
        <v>Loria</v>
      </c>
      <c r="S2917" s="10" t="str">
        <f t="shared" si="724"/>
        <v>Beatty</v>
      </c>
      <c r="T2917" s="10" t="str">
        <f t="shared" si="725"/>
        <v>Miss</v>
      </c>
      <c r="U2917" s="10" t="str">
        <f t="shared" si="726"/>
        <v>F</v>
      </c>
      <c r="V2917" s="10" t="str">
        <f t="shared" si="727"/>
        <v>60</v>
      </c>
      <c r="W2917" s="10" t="str">
        <f t="shared" si="728"/>
        <v>Maidenhead Court</v>
      </c>
      <c r="X2917" s="10" t="str">
        <f t="shared" si="729"/>
        <v>rt</v>
      </c>
      <c r="Y2917" s="10" t="str">
        <f t="shared" si="730"/>
        <v>Maidenhead Court</v>
      </c>
      <c r="Z2917" s="10" t="str">
        <f t="shared" si="731"/>
        <v>Berwick-Upon-Tweed</v>
      </c>
      <c r="AA2917" s="10" t="str">
        <f t="shared" si="732"/>
        <v>KW</v>
      </c>
      <c r="AB2917" s="11" t="str">
        <f t="shared" si="733"/>
        <v>43880</v>
      </c>
      <c r="AC2917" s="10" t="str">
        <f t="shared" si="734"/>
        <v>16</v>
      </c>
      <c r="AD2917" s="10" t="str">
        <f t="shared" si="735"/>
        <v>C3</v>
      </c>
      <c r="AE2917" s="12" t="str">
        <f t="shared" si="736"/>
        <v/>
      </c>
    </row>
    <row r="2918" spans="1:31" x14ac:dyDescent="0.25">
      <c r="A2918" s="5">
        <v>2989</v>
      </c>
      <c r="B2918" s="6" t="s">
        <v>4721</v>
      </c>
      <c r="C2918" s="6" t="s">
        <v>1655</v>
      </c>
      <c r="D2918" s="6" t="s">
        <v>28</v>
      </c>
      <c r="E2918" s="6" t="s">
        <v>29</v>
      </c>
      <c r="F2918" s="6">
        <v>90</v>
      </c>
      <c r="G2918" s="6" t="s">
        <v>7302</v>
      </c>
      <c r="H2918" s="6" t="s">
        <v>7303</v>
      </c>
      <c r="I2918" s="6" t="s">
        <v>5799</v>
      </c>
      <c r="J2918" s="7">
        <v>44300</v>
      </c>
      <c r="K2918" s="6">
        <v>47</v>
      </c>
      <c r="L2918" s="6" t="s">
        <v>39</v>
      </c>
      <c r="M2918" s="8"/>
      <c r="O2918">
        <f t="shared" si="737"/>
        <v>0</v>
      </c>
      <c r="Q2918" s="5" t="str">
        <f t="shared" si="722"/>
        <v>2989</v>
      </c>
      <c r="R2918" s="6" t="str">
        <f t="shared" si="723"/>
        <v>Stacey</v>
      </c>
      <c r="S2918" s="6" t="str">
        <f t="shared" si="724"/>
        <v>Barrow</v>
      </c>
      <c r="T2918" s="6" t="str">
        <f t="shared" si="725"/>
        <v>Mr</v>
      </c>
      <c r="U2918" s="6" t="str">
        <f t="shared" si="726"/>
        <v>M</v>
      </c>
      <c r="V2918" s="6" t="str">
        <f t="shared" si="727"/>
        <v>90</v>
      </c>
      <c r="W2918" s="6" t="str">
        <f t="shared" si="728"/>
        <v>Maismore Cottages</v>
      </c>
      <c r="X2918" s="6" t="str">
        <f t="shared" si="729"/>
        <v>es</v>
      </c>
      <c r="Y2918" s="6" t="str">
        <f t="shared" si="730"/>
        <v>Maismore Cottages</v>
      </c>
      <c r="Z2918" s="6" t="str">
        <f t="shared" si="731"/>
        <v>Barmouth</v>
      </c>
      <c r="AA2918" s="6" t="str">
        <f t="shared" si="732"/>
        <v>IG</v>
      </c>
      <c r="AB2918" s="7" t="str">
        <f t="shared" si="733"/>
        <v>44300</v>
      </c>
      <c r="AC2918" s="6" t="str">
        <f t="shared" si="734"/>
        <v>47</v>
      </c>
      <c r="AD2918" s="6" t="str">
        <f t="shared" si="735"/>
        <v>C1</v>
      </c>
      <c r="AE2918" s="8" t="str">
        <f t="shared" si="736"/>
        <v/>
      </c>
    </row>
    <row r="2919" spans="1:31" x14ac:dyDescent="0.25">
      <c r="A2919" s="9">
        <v>2992</v>
      </c>
      <c r="B2919" s="10" t="s">
        <v>1990</v>
      </c>
      <c r="C2919" s="10" t="s">
        <v>137</v>
      </c>
      <c r="D2919" s="10" t="s">
        <v>28</v>
      </c>
      <c r="E2919" s="10" t="s">
        <v>29</v>
      </c>
      <c r="F2919" s="10">
        <v>90</v>
      </c>
      <c r="G2919" s="10" t="s">
        <v>7304</v>
      </c>
      <c r="H2919" s="10" t="s">
        <v>2645</v>
      </c>
      <c r="I2919" s="10" t="s">
        <v>1078</v>
      </c>
      <c r="J2919" s="11">
        <v>44307</v>
      </c>
      <c r="K2919" s="10">
        <v>70</v>
      </c>
      <c r="L2919" s="10" t="s">
        <v>78</v>
      </c>
      <c r="M2919" s="12"/>
      <c r="O2919">
        <f t="shared" si="737"/>
        <v>0</v>
      </c>
      <c r="Q2919" s="9" t="str">
        <f t="shared" si="722"/>
        <v>2992</v>
      </c>
      <c r="R2919" s="10" t="str">
        <f t="shared" si="723"/>
        <v>Darren</v>
      </c>
      <c r="S2919" s="10" t="str">
        <f t="shared" si="724"/>
        <v>Alston</v>
      </c>
      <c r="T2919" s="10" t="str">
        <f t="shared" si="725"/>
        <v>Mr</v>
      </c>
      <c r="U2919" s="10" t="str">
        <f t="shared" si="726"/>
        <v>M</v>
      </c>
      <c r="V2919" s="10" t="str">
        <f t="shared" si="727"/>
        <v>90</v>
      </c>
      <c r="W2919" s="10" t="str">
        <f t="shared" si="728"/>
        <v>Maize Row</v>
      </c>
      <c r="X2919" s="10" t="str">
        <f t="shared" si="729"/>
        <v>ow</v>
      </c>
      <c r="Y2919" s="10" t="str">
        <f t="shared" si="730"/>
        <v>Maize Row</v>
      </c>
      <c r="Z2919" s="10" t="str">
        <f t="shared" si="731"/>
        <v>Bridgend</v>
      </c>
      <c r="AA2919" s="10" t="str">
        <f t="shared" si="732"/>
        <v>LD</v>
      </c>
      <c r="AB2919" s="11" t="str">
        <f t="shared" si="733"/>
        <v>44307</v>
      </c>
      <c r="AC2919" s="10" t="str">
        <f t="shared" si="734"/>
        <v>70</v>
      </c>
      <c r="AD2919" s="10" t="str">
        <f t="shared" si="735"/>
        <v>C2</v>
      </c>
      <c r="AE2919" s="12" t="str">
        <f t="shared" si="736"/>
        <v/>
      </c>
    </row>
    <row r="2920" spans="1:31" x14ac:dyDescent="0.25">
      <c r="A2920" s="5">
        <v>2993</v>
      </c>
      <c r="B2920" s="6" t="s">
        <v>7305</v>
      </c>
      <c r="C2920" s="6" t="s">
        <v>3435</v>
      </c>
      <c r="D2920" s="6" t="s">
        <v>28</v>
      </c>
      <c r="E2920" s="6" t="s">
        <v>29</v>
      </c>
      <c r="F2920" s="6">
        <v>60</v>
      </c>
      <c r="G2920" s="6" t="s">
        <v>7306</v>
      </c>
      <c r="H2920" s="6" t="s">
        <v>1666</v>
      </c>
      <c r="I2920" s="6" t="s">
        <v>25</v>
      </c>
      <c r="J2920" s="7">
        <v>44423</v>
      </c>
      <c r="K2920" s="6">
        <v>105</v>
      </c>
      <c r="L2920" s="6" t="s">
        <v>99</v>
      </c>
      <c r="M2920" s="8"/>
      <c r="O2920">
        <f t="shared" si="737"/>
        <v>0</v>
      </c>
      <c r="Q2920" s="5" t="str">
        <f t="shared" si="722"/>
        <v>2993</v>
      </c>
      <c r="R2920" s="6" t="str">
        <f t="shared" si="723"/>
        <v>Dewayne</v>
      </c>
      <c r="S2920" s="6" t="str">
        <f t="shared" si="724"/>
        <v>Pittman</v>
      </c>
      <c r="T2920" s="6" t="str">
        <f t="shared" si="725"/>
        <v>Mr</v>
      </c>
      <c r="U2920" s="6" t="str">
        <f t="shared" si="726"/>
        <v>M</v>
      </c>
      <c r="V2920" s="6" t="str">
        <f t="shared" si="727"/>
        <v>60</v>
      </c>
      <c r="W2920" s="6" t="str">
        <f t="shared" si="728"/>
        <v>Maizel Street</v>
      </c>
      <c r="X2920" s="6" t="str">
        <f t="shared" si="729"/>
        <v>et</v>
      </c>
      <c r="Y2920" s="6" t="str">
        <f t="shared" si="730"/>
        <v>Maizel Street</v>
      </c>
      <c r="Z2920" s="6" t="str">
        <f t="shared" si="731"/>
        <v>Huntly</v>
      </c>
      <c r="AA2920" s="6" t="str">
        <f t="shared" si="732"/>
        <v>HG</v>
      </c>
      <c r="AB2920" s="7" t="str">
        <f t="shared" si="733"/>
        <v>44423</v>
      </c>
      <c r="AC2920" s="6" t="str">
        <f t="shared" si="734"/>
        <v>105</v>
      </c>
      <c r="AD2920" s="6" t="str">
        <f t="shared" si="735"/>
        <v>E</v>
      </c>
      <c r="AE2920" s="8" t="str">
        <f t="shared" si="736"/>
        <v/>
      </c>
    </row>
    <row r="2921" spans="1:31" x14ac:dyDescent="0.25">
      <c r="A2921" s="9">
        <v>2994</v>
      </c>
      <c r="B2921" s="10" t="s">
        <v>646</v>
      </c>
      <c r="C2921" s="10" t="s">
        <v>1870</v>
      </c>
      <c r="D2921" s="10" t="s">
        <v>41</v>
      </c>
      <c r="E2921" s="10" t="s">
        <v>16</v>
      </c>
      <c r="F2921" s="10">
        <v>90</v>
      </c>
      <c r="G2921" s="10" t="s">
        <v>7307</v>
      </c>
      <c r="H2921" s="10" t="s">
        <v>3846</v>
      </c>
      <c r="I2921" s="10" t="s">
        <v>122</v>
      </c>
      <c r="J2921" s="11">
        <v>44196</v>
      </c>
      <c r="K2921" s="10">
        <v>7</v>
      </c>
      <c r="L2921" s="10" t="s">
        <v>33</v>
      </c>
      <c r="M2921" s="12"/>
      <c r="O2921">
        <f t="shared" si="737"/>
        <v>0</v>
      </c>
      <c r="Q2921" s="9" t="str">
        <f t="shared" si="722"/>
        <v>2994</v>
      </c>
      <c r="R2921" s="10" t="str">
        <f t="shared" si="723"/>
        <v>Valerie</v>
      </c>
      <c r="S2921" s="10" t="str">
        <f t="shared" si="724"/>
        <v>Mayer</v>
      </c>
      <c r="T2921" s="10" t="str">
        <f t="shared" si="725"/>
        <v>Ms</v>
      </c>
      <c r="U2921" s="10" t="str">
        <f t="shared" si="726"/>
        <v>F</v>
      </c>
      <c r="V2921" s="10" t="str">
        <f t="shared" si="727"/>
        <v>90</v>
      </c>
      <c r="W2921" s="10" t="str">
        <f t="shared" si="728"/>
        <v>Makepeace Road</v>
      </c>
      <c r="X2921" s="10" t="str">
        <f t="shared" si="729"/>
        <v>ad</v>
      </c>
      <c r="Y2921" s="10" t="str">
        <f t="shared" si="730"/>
        <v>Makepeace Road</v>
      </c>
      <c r="Z2921" s="10" t="str">
        <f t="shared" si="731"/>
        <v>Littleborough</v>
      </c>
      <c r="AA2921" s="10" t="str">
        <f t="shared" si="732"/>
        <v>WN</v>
      </c>
      <c r="AB2921" s="11" t="str">
        <f t="shared" si="733"/>
        <v>44196</v>
      </c>
      <c r="AC2921" s="10" t="str">
        <f t="shared" si="734"/>
        <v>7</v>
      </c>
      <c r="AD2921" s="10" t="str">
        <f t="shared" si="735"/>
        <v>A3</v>
      </c>
      <c r="AE2921" s="12" t="str">
        <f t="shared" si="736"/>
        <v/>
      </c>
    </row>
    <row r="2922" spans="1:31" x14ac:dyDescent="0.25">
      <c r="A2922" s="5">
        <v>2995</v>
      </c>
      <c r="B2922" s="6" t="s">
        <v>7308</v>
      </c>
      <c r="C2922" s="6" t="s">
        <v>2785</v>
      </c>
      <c r="D2922" s="6" t="s">
        <v>49</v>
      </c>
      <c r="E2922" s="6" t="s">
        <v>16</v>
      </c>
      <c r="F2922" s="6">
        <v>90</v>
      </c>
      <c r="G2922" s="6" t="s">
        <v>7309</v>
      </c>
      <c r="H2922" s="6" t="s">
        <v>896</v>
      </c>
      <c r="I2922" s="6" t="s">
        <v>144</v>
      </c>
      <c r="J2922" s="7">
        <v>44059</v>
      </c>
      <c r="K2922" s="6">
        <v>2</v>
      </c>
      <c r="L2922" s="6" t="s">
        <v>99</v>
      </c>
      <c r="M2922" s="8"/>
      <c r="O2922">
        <f t="shared" si="737"/>
        <v>0</v>
      </c>
      <c r="Q2922" s="5" t="str">
        <f t="shared" si="722"/>
        <v>2995</v>
      </c>
      <c r="R2922" s="6" t="str">
        <f t="shared" si="723"/>
        <v>Lorrie</v>
      </c>
      <c r="S2922" s="6" t="str">
        <f t="shared" si="724"/>
        <v>Deal</v>
      </c>
      <c r="T2922" s="6" t="str">
        <f t="shared" si="725"/>
        <v>Miss</v>
      </c>
      <c r="U2922" s="6" t="str">
        <f t="shared" si="726"/>
        <v>F</v>
      </c>
      <c r="V2922" s="6" t="str">
        <f t="shared" si="727"/>
        <v>90</v>
      </c>
      <c r="W2922" s="6" t="str">
        <f t="shared" si="728"/>
        <v>Malbrook Road</v>
      </c>
      <c r="X2922" s="6" t="str">
        <f t="shared" si="729"/>
        <v>ad</v>
      </c>
      <c r="Y2922" s="6" t="str">
        <f t="shared" si="730"/>
        <v>Malbrook Road</v>
      </c>
      <c r="Z2922" s="6" t="str">
        <f t="shared" si="731"/>
        <v>Gretna</v>
      </c>
      <c r="AA2922" s="6" t="str">
        <f t="shared" si="732"/>
        <v>UB</v>
      </c>
      <c r="AB2922" s="7" t="str">
        <f t="shared" si="733"/>
        <v>44059</v>
      </c>
      <c r="AC2922" s="6" t="str">
        <f t="shared" si="734"/>
        <v>2</v>
      </c>
      <c r="AD2922" s="6" t="str">
        <f t="shared" si="735"/>
        <v>E</v>
      </c>
      <c r="AE2922" s="8" t="str">
        <f t="shared" si="736"/>
        <v/>
      </c>
    </row>
    <row r="2923" spans="1:31" x14ac:dyDescent="0.25">
      <c r="A2923" s="9">
        <v>2996</v>
      </c>
      <c r="B2923" s="10" t="s">
        <v>4335</v>
      </c>
      <c r="C2923" s="10" t="s">
        <v>2687</v>
      </c>
      <c r="D2923" s="10" t="s">
        <v>49</v>
      </c>
      <c r="E2923" s="10" t="s">
        <v>16</v>
      </c>
      <c r="F2923" s="10">
        <v>30</v>
      </c>
      <c r="G2923" s="10" t="s">
        <v>7310</v>
      </c>
      <c r="H2923" s="10" t="s">
        <v>3060</v>
      </c>
      <c r="I2923" s="10" t="s">
        <v>571</v>
      </c>
      <c r="J2923" s="11">
        <v>44480</v>
      </c>
      <c r="K2923" s="10">
        <v>4</v>
      </c>
      <c r="L2923" s="10" t="s">
        <v>44</v>
      </c>
      <c r="M2923" s="12"/>
      <c r="O2923">
        <f t="shared" si="737"/>
        <v>0</v>
      </c>
      <c r="Q2923" s="9" t="str">
        <f t="shared" si="722"/>
        <v>2996</v>
      </c>
      <c r="R2923" s="10" t="str">
        <f t="shared" si="723"/>
        <v>Evelynn</v>
      </c>
      <c r="S2923" s="10" t="str">
        <f t="shared" si="724"/>
        <v>Pollock</v>
      </c>
      <c r="T2923" s="10" t="str">
        <f t="shared" si="725"/>
        <v>Miss</v>
      </c>
      <c r="U2923" s="10" t="str">
        <f t="shared" si="726"/>
        <v>F</v>
      </c>
      <c r="V2923" s="10" t="str">
        <f t="shared" si="727"/>
        <v>30</v>
      </c>
      <c r="W2923" s="10" t="str">
        <f t="shared" si="728"/>
        <v>Malcolm Crescent</v>
      </c>
      <c r="X2923" s="10" t="str">
        <f t="shared" si="729"/>
        <v>nt</v>
      </c>
      <c r="Y2923" s="10" t="str">
        <f t="shared" si="730"/>
        <v>Malcolm Crescent</v>
      </c>
      <c r="Z2923" s="10" t="str">
        <f t="shared" si="731"/>
        <v>Aberystwyth</v>
      </c>
      <c r="AA2923" s="10" t="str">
        <f t="shared" si="732"/>
        <v>NP</v>
      </c>
      <c r="AB2923" s="11" t="str">
        <f t="shared" si="733"/>
        <v>44480</v>
      </c>
      <c r="AC2923" s="10" t="str">
        <f t="shared" si="734"/>
        <v>4</v>
      </c>
      <c r="AD2923" s="10" t="str">
        <f t="shared" si="735"/>
        <v>D</v>
      </c>
      <c r="AE2923" s="12" t="str">
        <f t="shared" si="736"/>
        <v/>
      </c>
    </row>
    <row r="2924" spans="1:31" x14ac:dyDescent="0.25">
      <c r="A2924" s="5">
        <v>2997</v>
      </c>
      <c r="B2924" s="6" t="s">
        <v>7311</v>
      </c>
      <c r="C2924" s="6" t="s">
        <v>5767</v>
      </c>
      <c r="D2924" s="6" t="s">
        <v>28</v>
      </c>
      <c r="E2924" s="6" t="s">
        <v>29</v>
      </c>
      <c r="F2924" s="6">
        <v>30</v>
      </c>
      <c r="G2924" s="6" t="s">
        <v>7312</v>
      </c>
      <c r="H2924" s="6" t="s">
        <v>659</v>
      </c>
      <c r="I2924" s="6" t="s">
        <v>32</v>
      </c>
      <c r="J2924" s="7">
        <v>44410</v>
      </c>
      <c r="K2924" s="6">
        <v>105</v>
      </c>
      <c r="L2924" s="6" t="s">
        <v>68</v>
      </c>
      <c r="M2924" s="8"/>
      <c r="O2924">
        <f t="shared" si="737"/>
        <v>0</v>
      </c>
      <c r="Q2924" s="5" t="str">
        <f t="shared" si="722"/>
        <v>2997</v>
      </c>
      <c r="R2924" s="6" t="str">
        <f t="shared" si="723"/>
        <v>Antonia</v>
      </c>
      <c r="S2924" s="6" t="str">
        <f t="shared" si="724"/>
        <v>Blackmon</v>
      </c>
      <c r="T2924" s="6" t="str">
        <f t="shared" si="725"/>
        <v>Mr</v>
      </c>
      <c r="U2924" s="6" t="str">
        <f t="shared" si="726"/>
        <v>M</v>
      </c>
      <c r="V2924" s="6" t="str">
        <f t="shared" si="727"/>
        <v>30</v>
      </c>
      <c r="W2924" s="6" t="str">
        <f t="shared" si="728"/>
        <v>Maldon Road</v>
      </c>
      <c r="X2924" s="6" t="str">
        <f t="shared" si="729"/>
        <v>ad</v>
      </c>
      <c r="Y2924" s="6" t="str">
        <f t="shared" si="730"/>
        <v>Maldon Road</v>
      </c>
      <c r="Z2924" s="6" t="str">
        <f t="shared" si="731"/>
        <v>Middlewich</v>
      </c>
      <c r="AA2924" s="6" t="str">
        <f t="shared" si="732"/>
        <v>WC</v>
      </c>
      <c r="AB2924" s="7" t="str">
        <f t="shared" si="733"/>
        <v>44410</v>
      </c>
      <c r="AC2924" s="6" t="str">
        <f t="shared" si="734"/>
        <v>105</v>
      </c>
      <c r="AD2924" s="6" t="str">
        <f t="shared" si="735"/>
        <v>A2</v>
      </c>
      <c r="AE2924" s="8" t="str">
        <f t="shared" si="736"/>
        <v/>
      </c>
    </row>
    <row r="2925" spans="1:31" x14ac:dyDescent="0.25">
      <c r="A2925" s="9">
        <v>2998</v>
      </c>
      <c r="B2925" s="10" t="s">
        <v>4304</v>
      </c>
      <c r="C2925" s="10" t="s">
        <v>3006</v>
      </c>
      <c r="D2925" s="10" t="s">
        <v>28</v>
      </c>
      <c r="E2925" s="10" t="s">
        <v>29</v>
      </c>
      <c r="F2925" s="10">
        <v>30</v>
      </c>
      <c r="G2925" s="10" t="s">
        <v>7312</v>
      </c>
      <c r="H2925" s="10" t="s">
        <v>4036</v>
      </c>
      <c r="I2925" s="10" t="s">
        <v>32</v>
      </c>
      <c r="J2925" s="11">
        <v>44424</v>
      </c>
      <c r="K2925" s="10">
        <v>22</v>
      </c>
      <c r="L2925" s="10" t="s">
        <v>39</v>
      </c>
      <c r="M2925" s="12"/>
      <c r="O2925">
        <f t="shared" si="737"/>
        <v>0</v>
      </c>
      <c r="Q2925" s="9" t="str">
        <f t="shared" si="722"/>
        <v>2998</v>
      </c>
      <c r="R2925" s="10" t="str">
        <f t="shared" si="723"/>
        <v>Lloyd</v>
      </c>
      <c r="S2925" s="10" t="str">
        <f t="shared" si="724"/>
        <v>Ladd</v>
      </c>
      <c r="T2925" s="10" t="str">
        <f t="shared" si="725"/>
        <v>Mr</v>
      </c>
      <c r="U2925" s="10" t="str">
        <f t="shared" si="726"/>
        <v>M</v>
      </c>
      <c r="V2925" s="10" t="str">
        <f t="shared" si="727"/>
        <v>30</v>
      </c>
      <c r="W2925" s="10" t="str">
        <f t="shared" si="728"/>
        <v>Maldon Road</v>
      </c>
      <c r="X2925" s="10" t="str">
        <f t="shared" si="729"/>
        <v>ad</v>
      </c>
      <c r="Y2925" s="10" t="str">
        <f t="shared" si="730"/>
        <v>Maldon Road</v>
      </c>
      <c r="Z2925" s="10" t="str">
        <f t="shared" si="731"/>
        <v>Wigton</v>
      </c>
      <c r="AA2925" s="10" t="str">
        <f t="shared" si="732"/>
        <v>WC</v>
      </c>
      <c r="AB2925" s="11" t="str">
        <f t="shared" si="733"/>
        <v>44424</v>
      </c>
      <c r="AC2925" s="10" t="str">
        <f t="shared" si="734"/>
        <v>22</v>
      </c>
      <c r="AD2925" s="10" t="str">
        <f t="shared" si="735"/>
        <v>C1</v>
      </c>
      <c r="AE2925" s="12" t="str">
        <f t="shared" si="736"/>
        <v/>
      </c>
    </row>
    <row r="2926" spans="1:31" x14ac:dyDescent="0.25">
      <c r="A2926" s="5">
        <v>2999</v>
      </c>
      <c r="B2926" s="6" t="s">
        <v>3954</v>
      </c>
      <c r="C2926" s="6" t="s">
        <v>3723</v>
      </c>
      <c r="D2926" s="6" t="s">
        <v>28</v>
      </c>
      <c r="E2926" s="6" t="s">
        <v>29</v>
      </c>
      <c r="F2926" s="6">
        <v>30</v>
      </c>
      <c r="G2926" s="6" t="s">
        <v>7313</v>
      </c>
      <c r="H2926" s="6" t="s">
        <v>7314</v>
      </c>
      <c r="I2926" s="6" t="s">
        <v>1121</v>
      </c>
      <c r="J2926" s="7">
        <v>44427</v>
      </c>
      <c r="K2926" s="6">
        <v>92</v>
      </c>
      <c r="L2926" s="6" t="s">
        <v>99</v>
      </c>
      <c r="M2926" s="8"/>
      <c r="O2926">
        <f t="shared" si="737"/>
        <v>0</v>
      </c>
      <c r="Q2926" s="5" t="str">
        <f t="shared" si="722"/>
        <v>2999</v>
      </c>
      <c r="R2926" s="6" t="str">
        <f t="shared" si="723"/>
        <v>Lynwood</v>
      </c>
      <c r="S2926" s="6" t="str">
        <f t="shared" si="724"/>
        <v>Flynn</v>
      </c>
      <c r="T2926" s="6" t="str">
        <f t="shared" si="725"/>
        <v>Mr</v>
      </c>
      <c r="U2926" s="6" t="str">
        <f t="shared" si="726"/>
        <v>M</v>
      </c>
      <c r="V2926" s="6" t="str">
        <f t="shared" si="727"/>
        <v>30</v>
      </c>
      <c r="W2926" s="6" t="str">
        <f t="shared" si="728"/>
        <v>Malet Place</v>
      </c>
      <c r="X2926" s="6" t="str">
        <f t="shared" si="729"/>
        <v>ce</v>
      </c>
      <c r="Y2926" s="6" t="str">
        <f t="shared" si="730"/>
        <v>Malet Place</v>
      </c>
      <c r="Z2926" s="6" t="str">
        <f t="shared" si="731"/>
        <v>Broadstone</v>
      </c>
      <c r="AA2926" s="6" t="str">
        <f t="shared" si="732"/>
        <v>TQ</v>
      </c>
      <c r="AB2926" s="7" t="str">
        <f t="shared" si="733"/>
        <v>44427</v>
      </c>
      <c r="AC2926" s="6" t="str">
        <f t="shared" si="734"/>
        <v>92</v>
      </c>
      <c r="AD2926" s="6" t="str">
        <f t="shared" si="735"/>
        <v>E</v>
      </c>
      <c r="AE2926" s="8" t="str">
        <f t="shared" si="736"/>
        <v/>
      </c>
    </row>
    <row r="2927" spans="1:31" x14ac:dyDescent="0.25">
      <c r="A2927" s="9">
        <v>3000</v>
      </c>
      <c r="B2927" s="10" t="s">
        <v>7315</v>
      </c>
      <c r="C2927" s="10" t="s">
        <v>7316</v>
      </c>
      <c r="D2927" s="10" t="s">
        <v>15</v>
      </c>
      <c r="E2927" s="10" t="s">
        <v>16</v>
      </c>
      <c r="F2927" s="10">
        <v>60</v>
      </c>
      <c r="G2927" s="10" t="s">
        <v>7317</v>
      </c>
      <c r="H2927" s="10" t="s">
        <v>7029</v>
      </c>
      <c r="I2927" s="10" t="s">
        <v>93</v>
      </c>
      <c r="J2927" s="11">
        <v>44363</v>
      </c>
      <c r="K2927" s="10">
        <v>87</v>
      </c>
      <c r="L2927" s="10" t="s">
        <v>39</v>
      </c>
      <c r="M2927" s="12"/>
      <c r="O2927">
        <f t="shared" si="737"/>
        <v>0</v>
      </c>
      <c r="Q2927" s="9" t="str">
        <f t="shared" si="722"/>
        <v>3000</v>
      </c>
      <c r="R2927" s="10" t="str">
        <f t="shared" si="723"/>
        <v>Sarai</v>
      </c>
      <c r="S2927" s="10" t="str">
        <f t="shared" si="724"/>
        <v>Dolan</v>
      </c>
      <c r="T2927" s="10" t="str">
        <f t="shared" si="725"/>
        <v>Mrs</v>
      </c>
      <c r="U2927" s="10" t="str">
        <f t="shared" si="726"/>
        <v>F</v>
      </c>
      <c r="V2927" s="10" t="str">
        <f t="shared" si="727"/>
        <v>60</v>
      </c>
      <c r="W2927" s="10" t="str">
        <f t="shared" si="728"/>
        <v>Maley Avenue</v>
      </c>
      <c r="X2927" s="10" t="str">
        <f t="shared" si="729"/>
        <v>ue</v>
      </c>
      <c r="Y2927" s="10" t="str">
        <f t="shared" si="730"/>
        <v>Maley Avenue</v>
      </c>
      <c r="Z2927" s="10" t="str">
        <f t="shared" si="731"/>
        <v>Bungay</v>
      </c>
      <c r="AA2927" s="10" t="str">
        <f t="shared" si="732"/>
        <v>TF</v>
      </c>
      <c r="AB2927" s="11" t="str">
        <f t="shared" si="733"/>
        <v>44363</v>
      </c>
      <c r="AC2927" s="10" t="str">
        <f t="shared" si="734"/>
        <v>87</v>
      </c>
      <c r="AD2927" s="10" t="str">
        <f t="shared" si="735"/>
        <v>C1</v>
      </c>
      <c r="AE2927" s="12" t="str">
        <f t="shared" si="736"/>
        <v/>
      </c>
    </row>
    <row r="2928" spans="1:31" x14ac:dyDescent="0.25">
      <c r="A2928" s="5">
        <v>3001</v>
      </c>
      <c r="B2928" s="6" t="s">
        <v>1358</v>
      </c>
      <c r="C2928" s="6" t="s">
        <v>1942</v>
      </c>
      <c r="D2928" s="6" t="s">
        <v>28</v>
      </c>
      <c r="E2928" s="6" t="s">
        <v>29</v>
      </c>
      <c r="F2928" s="6">
        <v>90</v>
      </c>
      <c r="G2928" s="6" t="s">
        <v>7318</v>
      </c>
      <c r="H2928" s="6" t="s">
        <v>4271</v>
      </c>
      <c r="I2928" s="6" t="s">
        <v>122</v>
      </c>
      <c r="J2928" s="7">
        <v>43494</v>
      </c>
      <c r="K2928" s="6">
        <v>13</v>
      </c>
      <c r="L2928" s="6" t="s">
        <v>68</v>
      </c>
      <c r="M2928" s="8"/>
      <c r="O2928">
        <f t="shared" si="737"/>
        <v>0</v>
      </c>
      <c r="Q2928" s="5" t="str">
        <f t="shared" si="722"/>
        <v>3001</v>
      </c>
      <c r="R2928" s="6" t="str">
        <f t="shared" si="723"/>
        <v>Palmer</v>
      </c>
      <c r="S2928" s="6" t="str">
        <f t="shared" si="724"/>
        <v>Hatcher</v>
      </c>
      <c r="T2928" s="6" t="str">
        <f t="shared" si="725"/>
        <v>Mr</v>
      </c>
      <c r="U2928" s="6" t="str">
        <f t="shared" si="726"/>
        <v>M</v>
      </c>
      <c r="V2928" s="6" t="str">
        <f t="shared" si="727"/>
        <v>90</v>
      </c>
      <c r="W2928" s="6" t="str">
        <f t="shared" si="728"/>
        <v>Malford Court</v>
      </c>
      <c r="X2928" s="6" t="str">
        <f t="shared" si="729"/>
        <v>rt</v>
      </c>
      <c r="Y2928" s="6" t="str">
        <f t="shared" si="730"/>
        <v>Malford Court</v>
      </c>
      <c r="Z2928" s="6" t="str">
        <f t="shared" si="731"/>
        <v>Llwyngwril</v>
      </c>
      <c r="AA2928" s="6" t="str">
        <f t="shared" si="732"/>
        <v>WN</v>
      </c>
      <c r="AB2928" s="7" t="str">
        <f t="shared" si="733"/>
        <v>43494</v>
      </c>
      <c r="AC2928" s="6" t="str">
        <f t="shared" si="734"/>
        <v>13</v>
      </c>
      <c r="AD2928" s="6" t="str">
        <f t="shared" si="735"/>
        <v>A2</v>
      </c>
      <c r="AE2928" s="8" t="str">
        <f t="shared" si="736"/>
        <v/>
      </c>
    </row>
    <row r="2929" spans="1:31" x14ac:dyDescent="0.25">
      <c r="A2929" s="9">
        <v>3002</v>
      </c>
      <c r="B2929" s="10" t="s">
        <v>3730</v>
      </c>
      <c r="C2929" s="10" t="s">
        <v>3552</v>
      </c>
      <c r="D2929" s="10" t="s">
        <v>28</v>
      </c>
      <c r="E2929" s="10" t="s">
        <v>29</v>
      </c>
      <c r="F2929" s="10">
        <v>60</v>
      </c>
      <c r="G2929" s="10" t="s">
        <v>7319</v>
      </c>
      <c r="H2929" s="10" t="s">
        <v>2619</v>
      </c>
      <c r="I2929" s="10" t="s">
        <v>93</v>
      </c>
      <c r="J2929" s="11">
        <v>43752</v>
      </c>
      <c r="K2929" s="10">
        <v>34</v>
      </c>
      <c r="L2929" s="10" t="s">
        <v>44</v>
      </c>
      <c r="M2929" s="12"/>
      <c r="O2929">
        <f t="shared" si="737"/>
        <v>0</v>
      </c>
      <c r="Q2929" s="9" t="str">
        <f t="shared" si="722"/>
        <v>3002</v>
      </c>
      <c r="R2929" s="10" t="str">
        <f t="shared" si="723"/>
        <v>Erasmo</v>
      </c>
      <c r="S2929" s="10" t="str">
        <f t="shared" si="724"/>
        <v>Lyons</v>
      </c>
      <c r="T2929" s="10" t="str">
        <f t="shared" si="725"/>
        <v>Mr</v>
      </c>
      <c r="U2929" s="10" t="str">
        <f t="shared" si="726"/>
        <v>M</v>
      </c>
      <c r="V2929" s="10" t="str">
        <f t="shared" si="727"/>
        <v>60</v>
      </c>
      <c r="W2929" s="10" t="str">
        <f t="shared" si="728"/>
        <v>Mallams Mews</v>
      </c>
      <c r="X2929" s="10" t="str">
        <f t="shared" si="729"/>
        <v>ws</v>
      </c>
      <c r="Y2929" s="10" t="str">
        <f t="shared" si="730"/>
        <v>Mallams Mews</v>
      </c>
      <c r="Z2929" s="10" t="str">
        <f t="shared" si="731"/>
        <v>Bucknell</v>
      </c>
      <c r="AA2929" s="10" t="str">
        <f t="shared" si="732"/>
        <v>TF</v>
      </c>
      <c r="AB2929" s="11" t="str">
        <f t="shared" si="733"/>
        <v>43752</v>
      </c>
      <c r="AC2929" s="10" t="str">
        <f t="shared" si="734"/>
        <v>34</v>
      </c>
      <c r="AD2929" s="10" t="str">
        <f t="shared" si="735"/>
        <v>D</v>
      </c>
      <c r="AE2929" s="12" t="str">
        <f t="shared" si="736"/>
        <v/>
      </c>
    </row>
    <row r="2930" spans="1:31" x14ac:dyDescent="0.25">
      <c r="A2930" s="5">
        <v>3003</v>
      </c>
      <c r="B2930" s="6" t="s">
        <v>7320</v>
      </c>
      <c r="C2930" s="6" t="s">
        <v>1036</v>
      </c>
      <c r="D2930" s="6" t="s">
        <v>28</v>
      </c>
      <c r="E2930" s="6" t="s">
        <v>29</v>
      </c>
      <c r="F2930" s="6">
        <v>60</v>
      </c>
      <c r="G2930" s="6" t="s">
        <v>7321</v>
      </c>
      <c r="H2930" s="6" t="s">
        <v>2226</v>
      </c>
      <c r="I2930" s="6" t="s">
        <v>2227</v>
      </c>
      <c r="J2930" s="7">
        <v>44372</v>
      </c>
      <c r="K2930" s="6">
        <v>38</v>
      </c>
      <c r="L2930" s="6" t="s">
        <v>52</v>
      </c>
      <c r="M2930" s="8"/>
      <c r="O2930">
        <f t="shared" si="737"/>
        <v>0</v>
      </c>
      <c r="Q2930" s="5" t="str">
        <f t="shared" si="722"/>
        <v>3003</v>
      </c>
      <c r="R2930" s="6" t="str">
        <f t="shared" si="723"/>
        <v>Dwight</v>
      </c>
      <c r="S2930" s="6" t="str">
        <f t="shared" si="724"/>
        <v>Winters</v>
      </c>
      <c r="T2930" s="6" t="str">
        <f t="shared" si="725"/>
        <v>Mr</v>
      </c>
      <c r="U2930" s="6" t="str">
        <f t="shared" si="726"/>
        <v>M</v>
      </c>
      <c r="V2930" s="6" t="str">
        <f t="shared" si="727"/>
        <v>60</v>
      </c>
      <c r="W2930" s="6" t="str">
        <f t="shared" si="728"/>
        <v>Mallard Way</v>
      </c>
      <c r="X2930" s="6" t="str">
        <f t="shared" si="729"/>
        <v>ay</v>
      </c>
      <c r="Y2930" s="6" t="str">
        <f t="shared" si="730"/>
        <v>Mallard Way</v>
      </c>
      <c r="Z2930" s="6" t="str">
        <f t="shared" si="731"/>
        <v>Brackley</v>
      </c>
      <c r="AA2930" s="6" t="str">
        <f t="shared" si="732"/>
        <v>BH</v>
      </c>
      <c r="AB2930" s="7" t="str">
        <f t="shared" si="733"/>
        <v>44372</v>
      </c>
      <c r="AC2930" s="6" t="str">
        <f t="shared" si="734"/>
        <v>38</v>
      </c>
      <c r="AD2930" s="6" t="str">
        <f t="shared" si="735"/>
        <v>A1</v>
      </c>
      <c r="AE2930" s="8" t="str">
        <f t="shared" si="736"/>
        <v/>
      </c>
    </row>
    <row r="2931" spans="1:31" x14ac:dyDescent="0.25">
      <c r="A2931" s="9">
        <v>3004</v>
      </c>
      <c r="B2931" s="10" t="s">
        <v>7322</v>
      </c>
      <c r="C2931" s="10" t="s">
        <v>7263</v>
      </c>
      <c r="D2931" s="10" t="s">
        <v>15</v>
      </c>
      <c r="E2931" s="10" t="s">
        <v>16</v>
      </c>
      <c r="F2931" s="10">
        <v>60</v>
      </c>
      <c r="G2931" s="10" t="s">
        <v>7323</v>
      </c>
      <c r="H2931" s="10" t="s">
        <v>7324</v>
      </c>
      <c r="I2931" s="10" t="s">
        <v>19</v>
      </c>
      <c r="J2931" s="11">
        <v>44461</v>
      </c>
      <c r="K2931" s="10">
        <v>91</v>
      </c>
      <c r="L2931" s="10" t="s">
        <v>39</v>
      </c>
      <c r="M2931" s="12"/>
      <c r="O2931">
        <f t="shared" si="737"/>
        <v>0</v>
      </c>
      <c r="Q2931" s="9" t="str">
        <f t="shared" si="722"/>
        <v>3004</v>
      </c>
      <c r="R2931" s="10" t="str">
        <f t="shared" si="723"/>
        <v>Deandrea</v>
      </c>
      <c r="S2931" s="10" t="str">
        <f t="shared" si="724"/>
        <v>Gibson</v>
      </c>
      <c r="T2931" s="10" t="str">
        <f t="shared" si="725"/>
        <v>Mrs</v>
      </c>
      <c r="U2931" s="10" t="str">
        <f t="shared" si="726"/>
        <v>F</v>
      </c>
      <c r="V2931" s="10" t="str">
        <f t="shared" si="727"/>
        <v>60</v>
      </c>
      <c r="W2931" s="10" t="str">
        <f t="shared" si="728"/>
        <v>Mallet Road</v>
      </c>
      <c r="X2931" s="10" t="str">
        <f t="shared" si="729"/>
        <v>ad</v>
      </c>
      <c r="Y2931" s="10" t="str">
        <f t="shared" si="730"/>
        <v>Mallet Road</v>
      </c>
      <c r="Z2931" s="10" t="str">
        <f t="shared" si="731"/>
        <v>Ballindalloch</v>
      </c>
      <c r="AA2931" s="10" t="str">
        <f t="shared" si="732"/>
        <v>CH</v>
      </c>
      <c r="AB2931" s="11" t="str">
        <f t="shared" si="733"/>
        <v>44461</v>
      </c>
      <c r="AC2931" s="10" t="str">
        <f t="shared" si="734"/>
        <v>91</v>
      </c>
      <c r="AD2931" s="10" t="str">
        <f t="shared" si="735"/>
        <v>C1</v>
      </c>
      <c r="AE2931" s="12" t="str">
        <f t="shared" si="736"/>
        <v/>
      </c>
    </row>
    <row r="2932" spans="1:31" x14ac:dyDescent="0.25">
      <c r="A2932" s="5">
        <v>3005</v>
      </c>
      <c r="B2932" s="6" t="s">
        <v>7325</v>
      </c>
      <c r="C2932" s="6" t="s">
        <v>661</v>
      </c>
      <c r="D2932" s="6" t="s">
        <v>41</v>
      </c>
      <c r="E2932" s="6" t="s">
        <v>16</v>
      </c>
      <c r="F2932" s="6">
        <v>60</v>
      </c>
      <c r="G2932" s="6" t="s">
        <v>7326</v>
      </c>
      <c r="H2932" s="6" t="s">
        <v>201</v>
      </c>
      <c r="I2932" s="6" t="s">
        <v>32</v>
      </c>
      <c r="J2932" s="7">
        <v>43665</v>
      </c>
      <c r="K2932" s="6">
        <v>80</v>
      </c>
      <c r="L2932" s="6" t="s">
        <v>99</v>
      </c>
      <c r="M2932" s="8"/>
      <c r="O2932">
        <f t="shared" si="737"/>
        <v>0</v>
      </c>
      <c r="Q2932" s="5" t="str">
        <f t="shared" si="722"/>
        <v>3005</v>
      </c>
      <c r="R2932" s="6" t="str">
        <f t="shared" si="723"/>
        <v>Samira</v>
      </c>
      <c r="S2932" s="6" t="str">
        <f t="shared" si="724"/>
        <v>King</v>
      </c>
      <c r="T2932" s="6" t="str">
        <f t="shared" si="725"/>
        <v>Ms</v>
      </c>
      <c r="U2932" s="6" t="str">
        <f t="shared" si="726"/>
        <v>F</v>
      </c>
      <c r="V2932" s="6" t="str">
        <f t="shared" si="727"/>
        <v>60</v>
      </c>
      <c r="W2932" s="6" t="str">
        <f t="shared" si="728"/>
        <v>Mallord Street</v>
      </c>
      <c r="X2932" s="6" t="str">
        <f t="shared" si="729"/>
        <v>et</v>
      </c>
      <c r="Y2932" s="6" t="str">
        <f t="shared" si="730"/>
        <v>Mallord Street</v>
      </c>
      <c r="Z2932" s="6" t="str">
        <f t="shared" si="731"/>
        <v>Rowley Regis</v>
      </c>
      <c r="AA2932" s="6" t="str">
        <f t="shared" si="732"/>
        <v>WC</v>
      </c>
      <c r="AB2932" s="7" t="str">
        <f t="shared" si="733"/>
        <v>43665</v>
      </c>
      <c r="AC2932" s="6" t="str">
        <f t="shared" si="734"/>
        <v>80</v>
      </c>
      <c r="AD2932" s="6" t="str">
        <f t="shared" si="735"/>
        <v>E</v>
      </c>
      <c r="AE2932" s="8" t="str">
        <f t="shared" si="736"/>
        <v/>
      </c>
    </row>
    <row r="2933" spans="1:31" x14ac:dyDescent="0.25">
      <c r="A2933" s="9">
        <v>3006</v>
      </c>
      <c r="B2933" s="10" t="s">
        <v>7327</v>
      </c>
      <c r="C2933" s="10" t="s">
        <v>2334</v>
      </c>
      <c r="D2933" s="10" t="s">
        <v>15</v>
      </c>
      <c r="E2933" s="10" t="s">
        <v>16</v>
      </c>
      <c r="F2933" s="10">
        <v>30</v>
      </c>
      <c r="G2933" s="10" t="s">
        <v>7328</v>
      </c>
      <c r="H2933" s="10" t="s">
        <v>651</v>
      </c>
      <c r="I2933" s="10" t="s">
        <v>32</v>
      </c>
      <c r="J2933" s="11">
        <v>43805</v>
      </c>
      <c r="K2933" s="10">
        <v>7</v>
      </c>
      <c r="L2933" s="10" t="s">
        <v>157</v>
      </c>
      <c r="M2933" s="12"/>
      <c r="O2933">
        <f t="shared" si="737"/>
        <v>0</v>
      </c>
      <c r="Q2933" s="9" t="str">
        <f t="shared" si="722"/>
        <v>3006</v>
      </c>
      <c r="R2933" s="10" t="str">
        <f t="shared" si="723"/>
        <v>Latonya</v>
      </c>
      <c r="S2933" s="10" t="str">
        <f t="shared" si="724"/>
        <v>Weaver</v>
      </c>
      <c r="T2933" s="10" t="str">
        <f t="shared" si="725"/>
        <v>Mrs</v>
      </c>
      <c r="U2933" s="10" t="str">
        <f t="shared" si="726"/>
        <v>F</v>
      </c>
      <c r="V2933" s="10" t="str">
        <f t="shared" si="727"/>
        <v>30</v>
      </c>
      <c r="W2933" s="10" t="str">
        <f t="shared" si="728"/>
        <v>Malton St</v>
      </c>
      <c r="X2933" s="10" t="str">
        <f t="shared" si="729"/>
        <v>St</v>
      </c>
      <c r="Y2933" s="10" t="str">
        <f t="shared" si="730"/>
        <v>Malton Street</v>
      </c>
      <c r="Z2933" s="10" t="str">
        <f t="shared" si="731"/>
        <v>London</v>
      </c>
      <c r="AA2933" s="10" t="str">
        <f t="shared" si="732"/>
        <v>WC</v>
      </c>
      <c r="AB2933" s="11" t="str">
        <f t="shared" si="733"/>
        <v>43805</v>
      </c>
      <c r="AC2933" s="10" t="str">
        <f t="shared" si="734"/>
        <v>7</v>
      </c>
      <c r="AD2933" s="10" t="str">
        <f t="shared" si="735"/>
        <v>C3</v>
      </c>
      <c r="AE2933" s="12" t="str">
        <f t="shared" si="736"/>
        <v/>
      </c>
    </row>
    <row r="2934" spans="1:31" x14ac:dyDescent="0.25">
      <c r="A2934" s="5">
        <v>3007</v>
      </c>
      <c r="B2934" s="6" t="s">
        <v>7329</v>
      </c>
      <c r="C2934" s="6" t="s">
        <v>7330</v>
      </c>
      <c r="D2934" s="6" t="s">
        <v>15</v>
      </c>
      <c r="E2934" s="6" t="s">
        <v>16</v>
      </c>
      <c r="F2934" s="6">
        <v>90</v>
      </c>
      <c r="G2934" s="6" t="s">
        <v>7331</v>
      </c>
      <c r="H2934" s="6" t="s">
        <v>2391</v>
      </c>
      <c r="I2934" s="6" t="s">
        <v>176</v>
      </c>
      <c r="J2934" s="7">
        <v>44365</v>
      </c>
      <c r="K2934" s="6">
        <v>49</v>
      </c>
      <c r="L2934" s="6" t="s">
        <v>20</v>
      </c>
      <c r="M2934" s="8"/>
      <c r="O2934">
        <f t="shared" si="737"/>
        <v>0</v>
      </c>
      <c r="Q2934" s="5" t="str">
        <f t="shared" si="722"/>
        <v>3007</v>
      </c>
      <c r="R2934" s="6" t="str">
        <f t="shared" si="723"/>
        <v>Ashlyn</v>
      </c>
      <c r="S2934" s="6" t="str">
        <f t="shared" si="724"/>
        <v>Blount</v>
      </c>
      <c r="T2934" s="6" t="str">
        <f t="shared" si="725"/>
        <v>Mrs</v>
      </c>
      <c r="U2934" s="6" t="str">
        <f t="shared" si="726"/>
        <v>F</v>
      </c>
      <c r="V2934" s="6" t="str">
        <f t="shared" si="727"/>
        <v>90</v>
      </c>
      <c r="W2934" s="6" t="str">
        <f t="shared" si="728"/>
        <v>Maltravers Street</v>
      </c>
      <c r="X2934" s="6" t="str">
        <f t="shared" si="729"/>
        <v>et</v>
      </c>
      <c r="Y2934" s="6" t="str">
        <f t="shared" si="730"/>
        <v>Maltravers Street</v>
      </c>
      <c r="Z2934" s="6" t="str">
        <f t="shared" si="731"/>
        <v>Crowthorne</v>
      </c>
      <c r="AA2934" s="6" t="str">
        <f t="shared" si="732"/>
        <v>CW</v>
      </c>
      <c r="AB2934" s="7" t="str">
        <f t="shared" si="733"/>
        <v>44365</v>
      </c>
      <c r="AC2934" s="6" t="str">
        <f t="shared" si="734"/>
        <v>49</v>
      </c>
      <c r="AD2934" s="6" t="str">
        <f t="shared" si="735"/>
        <v>B</v>
      </c>
      <c r="AE2934" s="8" t="str">
        <f t="shared" si="736"/>
        <v/>
      </c>
    </row>
    <row r="2935" spans="1:31" x14ac:dyDescent="0.25">
      <c r="A2935" s="9">
        <v>3008</v>
      </c>
      <c r="B2935" s="10" t="s">
        <v>7332</v>
      </c>
      <c r="C2935" s="10" t="s">
        <v>372</v>
      </c>
      <c r="D2935" s="10" t="s">
        <v>49</v>
      </c>
      <c r="E2935" s="10" t="s">
        <v>16</v>
      </c>
      <c r="F2935" s="10">
        <v>60</v>
      </c>
      <c r="G2935" s="10" t="s">
        <v>7333</v>
      </c>
      <c r="H2935" s="10" t="s">
        <v>681</v>
      </c>
      <c r="I2935" s="10" t="s">
        <v>682</v>
      </c>
      <c r="J2935" s="11">
        <v>44533</v>
      </c>
      <c r="K2935" s="10">
        <v>23</v>
      </c>
      <c r="L2935" s="10" t="s">
        <v>78</v>
      </c>
      <c r="M2935" s="12"/>
      <c r="O2935">
        <f t="shared" si="737"/>
        <v>0</v>
      </c>
      <c r="Q2935" s="9" t="str">
        <f t="shared" si="722"/>
        <v>3008</v>
      </c>
      <c r="R2935" s="10" t="str">
        <f t="shared" si="723"/>
        <v>Christeen</v>
      </c>
      <c r="S2935" s="10" t="str">
        <f t="shared" si="724"/>
        <v>Case</v>
      </c>
      <c r="T2935" s="10" t="str">
        <f t="shared" si="725"/>
        <v>Miss</v>
      </c>
      <c r="U2935" s="10" t="str">
        <f t="shared" si="726"/>
        <v>F</v>
      </c>
      <c r="V2935" s="10" t="str">
        <f t="shared" si="727"/>
        <v>60</v>
      </c>
      <c r="W2935" s="10" t="str">
        <f t="shared" si="728"/>
        <v>Manbey Road</v>
      </c>
      <c r="X2935" s="10" t="str">
        <f t="shared" si="729"/>
        <v>ad</v>
      </c>
      <c r="Y2935" s="10" t="str">
        <f t="shared" si="730"/>
        <v>Manbey Road</v>
      </c>
      <c r="Z2935" s="10" t="str">
        <f t="shared" si="731"/>
        <v>Berkshire</v>
      </c>
      <c r="AA2935" s="10" t="str">
        <f t="shared" si="732"/>
        <v>DA</v>
      </c>
      <c r="AB2935" s="11" t="str">
        <f t="shared" si="733"/>
        <v>44533</v>
      </c>
      <c r="AC2935" s="10" t="str">
        <f t="shared" si="734"/>
        <v>23</v>
      </c>
      <c r="AD2935" s="10" t="str">
        <f t="shared" si="735"/>
        <v>C2</v>
      </c>
      <c r="AE2935" s="12" t="str">
        <f t="shared" si="736"/>
        <v/>
      </c>
    </row>
    <row r="2936" spans="1:31" x14ac:dyDescent="0.25">
      <c r="A2936" s="5">
        <v>3009</v>
      </c>
      <c r="B2936" s="6" t="s">
        <v>7334</v>
      </c>
      <c r="C2936" s="6" t="s">
        <v>5652</v>
      </c>
      <c r="D2936" s="6" t="s">
        <v>49</v>
      </c>
      <c r="E2936" s="6" t="s">
        <v>16</v>
      </c>
      <c r="F2936" s="6">
        <v>60</v>
      </c>
      <c r="G2936" s="6" t="s">
        <v>7335</v>
      </c>
      <c r="H2936" s="6" t="s">
        <v>4926</v>
      </c>
      <c r="I2936" s="6" t="s">
        <v>834</v>
      </c>
      <c r="J2936" s="7">
        <v>43641</v>
      </c>
      <c r="K2936" s="6">
        <v>69</v>
      </c>
      <c r="L2936" s="6" t="s">
        <v>20</v>
      </c>
      <c r="M2936" s="8"/>
      <c r="O2936">
        <f t="shared" si="737"/>
        <v>0</v>
      </c>
      <c r="Q2936" s="5" t="str">
        <f t="shared" si="722"/>
        <v>3009</v>
      </c>
      <c r="R2936" s="6" t="str">
        <f t="shared" si="723"/>
        <v>Kallie</v>
      </c>
      <c r="S2936" s="6" t="str">
        <f t="shared" si="724"/>
        <v>Goins</v>
      </c>
      <c r="T2936" s="6" t="str">
        <f t="shared" si="725"/>
        <v>Miss</v>
      </c>
      <c r="U2936" s="6" t="str">
        <f t="shared" si="726"/>
        <v>F</v>
      </c>
      <c r="V2936" s="6" t="str">
        <f t="shared" si="727"/>
        <v>60</v>
      </c>
      <c r="W2936" s="6" t="str">
        <f t="shared" si="728"/>
        <v>Manchester Place</v>
      </c>
      <c r="X2936" s="6" t="str">
        <f t="shared" si="729"/>
        <v>ce</v>
      </c>
      <c r="Y2936" s="6" t="str">
        <f t="shared" si="730"/>
        <v>Manchester Place</v>
      </c>
      <c r="Z2936" s="6" t="str">
        <f t="shared" si="731"/>
        <v>Armagh</v>
      </c>
      <c r="AA2936" s="6" t="str">
        <f t="shared" si="732"/>
        <v>SG</v>
      </c>
      <c r="AB2936" s="7" t="str">
        <f t="shared" si="733"/>
        <v>43641</v>
      </c>
      <c r="AC2936" s="6" t="str">
        <f t="shared" si="734"/>
        <v>69</v>
      </c>
      <c r="AD2936" s="6" t="str">
        <f t="shared" si="735"/>
        <v>B</v>
      </c>
      <c r="AE2936" s="8" t="str">
        <f t="shared" si="736"/>
        <v/>
      </c>
    </row>
    <row r="2937" spans="1:31" x14ac:dyDescent="0.25">
      <c r="A2937" s="9">
        <v>3010</v>
      </c>
      <c r="B2937" s="10" t="s">
        <v>7336</v>
      </c>
      <c r="C2937" s="10" t="s">
        <v>3552</v>
      </c>
      <c r="D2937" s="10" t="s">
        <v>15</v>
      </c>
      <c r="E2937" s="10" t="s">
        <v>16</v>
      </c>
      <c r="F2937" s="10">
        <v>60</v>
      </c>
      <c r="G2937" s="10" t="s">
        <v>7337</v>
      </c>
      <c r="H2937" s="10" t="s">
        <v>2499</v>
      </c>
      <c r="I2937" s="10" t="s">
        <v>32</v>
      </c>
      <c r="J2937" s="11">
        <v>44535</v>
      </c>
      <c r="K2937" s="10">
        <v>4</v>
      </c>
      <c r="L2937" s="10" t="s">
        <v>52</v>
      </c>
      <c r="M2937" s="12"/>
      <c r="O2937">
        <f t="shared" si="737"/>
        <v>0</v>
      </c>
      <c r="Q2937" s="9" t="str">
        <f t="shared" si="722"/>
        <v>3010</v>
      </c>
      <c r="R2937" s="10" t="str">
        <f t="shared" si="723"/>
        <v>Rachelle</v>
      </c>
      <c r="S2937" s="10" t="str">
        <f t="shared" si="724"/>
        <v>Lyons</v>
      </c>
      <c r="T2937" s="10" t="str">
        <f t="shared" si="725"/>
        <v>Mrs</v>
      </c>
      <c r="U2937" s="10" t="str">
        <f t="shared" si="726"/>
        <v>F</v>
      </c>
      <c r="V2937" s="10" t="str">
        <f t="shared" si="727"/>
        <v>60</v>
      </c>
      <c r="W2937" s="10" t="str">
        <f t="shared" si="728"/>
        <v>Manciple Street</v>
      </c>
      <c r="X2937" s="10" t="str">
        <f t="shared" si="729"/>
        <v>et</v>
      </c>
      <c r="Y2937" s="10" t="str">
        <f t="shared" si="730"/>
        <v>Manciple Street</v>
      </c>
      <c r="Z2937" s="10" t="str">
        <f t="shared" si="731"/>
        <v>Stroud</v>
      </c>
      <c r="AA2937" s="10" t="str">
        <f t="shared" si="732"/>
        <v>WC</v>
      </c>
      <c r="AB2937" s="11" t="str">
        <f t="shared" si="733"/>
        <v>44535</v>
      </c>
      <c r="AC2937" s="10" t="str">
        <f t="shared" si="734"/>
        <v>4</v>
      </c>
      <c r="AD2937" s="10" t="str">
        <f t="shared" si="735"/>
        <v>A1</v>
      </c>
      <c r="AE2937" s="12" t="str">
        <f t="shared" si="736"/>
        <v/>
      </c>
    </row>
    <row r="2938" spans="1:31" x14ac:dyDescent="0.25">
      <c r="A2938" s="5">
        <v>3011</v>
      </c>
      <c r="B2938" s="6" t="s">
        <v>7338</v>
      </c>
      <c r="C2938" s="6" t="s">
        <v>1112</v>
      </c>
      <c r="D2938" s="6" t="s">
        <v>15</v>
      </c>
      <c r="E2938" s="6" t="s">
        <v>16</v>
      </c>
      <c r="F2938" s="6">
        <v>60</v>
      </c>
      <c r="G2938" s="6" t="s">
        <v>7339</v>
      </c>
      <c r="H2938" s="6" t="s">
        <v>6666</v>
      </c>
      <c r="I2938" s="6" t="s">
        <v>25</v>
      </c>
      <c r="J2938" s="7">
        <v>44318</v>
      </c>
      <c r="K2938" s="6">
        <v>5</v>
      </c>
      <c r="L2938" s="6" t="s">
        <v>39</v>
      </c>
      <c r="M2938" s="8"/>
      <c r="O2938">
        <f t="shared" si="737"/>
        <v>0</v>
      </c>
      <c r="Q2938" s="5" t="str">
        <f t="shared" si="722"/>
        <v>3011</v>
      </c>
      <c r="R2938" s="6" t="str">
        <f t="shared" si="723"/>
        <v>Pamella</v>
      </c>
      <c r="S2938" s="6" t="str">
        <f t="shared" si="724"/>
        <v>Pruitt</v>
      </c>
      <c r="T2938" s="6" t="str">
        <f t="shared" si="725"/>
        <v>Mrs</v>
      </c>
      <c r="U2938" s="6" t="str">
        <f t="shared" si="726"/>
        <v>F</v>
      </c>
      <c r="V2938" s="6" t="str">
        <f t="shared" si="727"/>
        <v>60</v>
      </c>
      <c r="W2938" s="6" t="str">
        <f t="shared" si="728"/>
        <v>Mandela Way</v>
      </c>
      <c r="X2938" s="6" t="str">
        <f t="shared" si="729"/>
        <v>ay</v>
      </c>
      <c r="Y2938" s="6" t="str">
        <f t="shared" si="730"/>
        <v>Mandela Way</v>
      </c>
      <c r="Z2938" s="6" t="str">
        <f t="shared" si="731"/>
        <v>Heywood</v>
      </c>
      <c r="AA2938" s="6" t="str">
        <f t="shared" si="732"/>
        <v>HG</v>
      </c>
      <c r="AB2938" s="7" t="str">
        <f t="shared" si="733"/>
        <v>44318</v>
      </c>
      <c r="AC2938" s="6" t="str">
        <f t="shared" si="734"/>
        <v>5</v>
      </c>
      <c r="AD2938" s="6" t="str">
        <f t="shared" si="735"/>
        <v>C1</v>
      </c>
      <c r="AE2938" s="8" t="str">
        <f t="shared" si="736"/>
        <v/>
      </c>
    </row>
    <row r="2939" spans="1:31" x14ac:dyDescent="0.25">
      <c r="A2939" s="9">
        <v>3012</v>
      </c>
      <c r="B2939" s="10" t="s">
        <v>6688</v>
      </c>
      <c r="C2939" s="10" t="s">
        <v>7340</v>
      </c>
      <c r="D2939" s="10" t="s">
        <v>28</v>
      </c>
      <c r="E2939" s="10" t="s">
        <v>29</v>
      </c>
      <c r="F2939" s="10">
        <v>60</v>
      </c>
      <c r="G2939" s="10" t="s">
        <v>7341</v>
      </c>
      <c r="H2939" s="10" t="s">
        <v>3616</v>
      </c>
      <c r="I2939" s="10" t="s">
        <v>32</v>
      </c>
      <c r="J2939" s="11">
        <v>43627</v>
      </c>
      <c r="K2939" s="10">
        <v>59</v>
      </c>
      <c r="L2939" s="10" t="s">
        <v>78</v>
      </c>
      <c r="M2939" s="12"/>
      <c r="O2939">
        <f t="shared" si="737"/>
        <v>0</v>
      </c>
      <c r="Q2939" s="9" t="str">
        <f t="shared" si="722"/>
        <v>3012</v>
      </c>
      <c r="R2939" s="10" t="str">
        <f t="shared" si="723"/>
        <v>Arnulfo</v>
      </c>
      <c r="S2939" s="10" t="str">
        <f t="shared" si="724"/>
        <v>Lamb</v>
      </c>
      <c r="T2939" s="10" t="str">
        <f t="shared" si="725"/>
        <v>Mr</v>
      </c>
      <c r="U2939" s="10" t="str">
        <f t="shared" si="726"/>
        <v>M</v>
      </c>
      <c r="V2939" s="10" t="str">
        <f t="shared" si="727"/>
        <v>60</v>
      </c>
      <c r="W2939" s="10" t="str">
        <f t="shared" si="728"/>
        <v>Manette Street</v>
      </c>
      <c r="X2939" s="10" t="str">
        <f t="shared" si="729"/>
        <v>et</v>
      </c>
      <c r="Y2939" s="10" t="str">
        <f t="shared" si="730"/>
        <v>Manette Street</v>
      </c>
      <c r="Z2939" s="10" t="str">
        <f t="shared" si="731"/>
        <v>Rochdale</v>
      </c>
      <c r="AA2939" s="10" t="str">
        <f t="shared" si="732"/>
        <v>WC</v>
      </c>
      <c r="AB2939" s="11" t="str">
        <f t="shared" si="733"/>
        <v>43627</v>
      </c>
      <c r="AC2939" s="10" t="str">
        <f t="shared" si="734"/>
        <v>59</v>
      </c>
      <c r="AD2939" s="10" t="str">
        <f t="shared" si="735"/>
        <v>C2</v>
      </c>
      <c r="AE2939" s="12" t="str">
        <f t="shared" si="736"/>
        <v/>
      </c>
    </row>
    <row r="2940" spans="1:31" x14ac:dyDescent="0.25">
      <c r="A2940" s="5">
        <v>3013</v>
      </c>
      <c r="B2940" s="6" t="s">
        <v>7342</v>
      </c>
      <c r="C2940" s="6" t="s">
        <v>5902</v>
      </c>
      <c r="D2940" s="6" t="s">
        <v>49</v>
      </c>
      <c r="E2940" s="6" t="s">
        <v>16</v>
      </c>
      <c r="F2940" s="6">
        <v>30</v>
      </c>
      <c r="G2940" s="6" t="s">
        <v>7341</v>
      </c>
      <c r="H2940" s="6" t="s">
        <v>6974</v>
      </c>
      <c r="I2940" s="6" t="s">
        <v>32</v>
      </c>
      <c r="J2940" s="7">
        <v>44432</v>
      </c>
      <c r="K2940" s="6">
        <v>22</v>
      </c>
      <c r="L2940" s="6" t="s">
        <v>20</v>
      </c>
      <c r="M2940" s="8"/>
      <c r="O2940">
        <f t="shared" si="737"/>
        <v>0</v>
      </c>
      <c r="Q2940" s="5" t="str">
        <f t="shared" si="722"/>
        <v>3013</v>
      </c>
      <c r="R2940" s="6" t="str">
        <f t="shared" si="723"/>
        <v>Maisie</v>
      </c>
      <c r="S2940" s="6" t="str">
        <f t="shared" si="724"/>
        <v>Ivey</v>
      </c>
      <c r="T2940" s="6" t="str">
        <f t="shared" si="725"/>
        <v>Miss</v>
      </c>
      <c r="U2940" s="6" t="str">
        <f t="shared" si="726"/>
        <v>F</v>
      </c>
      <c r="V2940" s="6" t="str">
        <f t="shared" si="727"/>
        <v>30</v>
      </c>
      <c r="W2940" s="6" t="str">
        <f t="shared" si="728"/>
        <v>Manette Street</v>
      </c>
      <c r="X2940" s="6" t="str">
        <f t="shared" si="729"/>
        <v>et</v>
      </c>
      <c r="Y2940" s="6" t="str">
        <f t="shared" si="730"/>
        <v>Manette Street</v>
      </c>
      <c r="Z2940" s="6" t="str">
        <f t="shared" si="731"/>
        <v>Totland Bay</v>
      </c>
      <c r="AA2940" s="6" t="str">
        <f t="shared" si="732"/>
        <v>WC</v>
      </c>
      <c r="AB2940" s="7" t="str">
        <f t="shared" si="733"/>
        <v>44432</v>
      </c>
      <c r="AC2940" s="6" t="str">
        <f t="shared" si="734"/>
        <v>22</v>
      </c>
      <c r="AD2940" s="6" t="str">
        <f t="shared" si="735"/>
        <v>B</v>
      </c>
      <c r="AE2940" s="8" t="str">
        <f t="shared" si="736"/>
        <v/>
      </c>
    </row>
    <row r="2941" spans="1:31" x14ac:dyDescent="0.25">
      <c r="A2941" s="9">
        <v>3014</v>
      </c>
      <c r="B2941" s="10" t="s">
        <v>7343</v>
      </c>
      <c r="C2941" s="10" t="s">
        <v>7344</v>
      </c>
      <c r="D2941" s="10" t="s">
        <v>49</v>
      </c>
      <c r="E2941" s="10" t="s">
        <v>16</v>
      </c>
      <c r="F2941" s="10">
        <v>60</v>
      </c>
      <c r="G2941" s="10" t="s">
        <v>7345</v>
      </c>
      <c r="H2941" s="10" t="s">
        <v>5628</v>
      </c>
      <c r="I2941" s="10" t="s">
        <v>38</v>
      </c>
      <c r="J2941" s="11">
        <v>43951</v>
      </c>
      <c r="K2941" s="10">
        <v>54</v>
      </c>
      <c r="L2941" s="10" t="s">
        <v>20</v>
      </c>
      <c r="M2941" s="12"/>
      <c r="O2941">
        <f t="shared" si="737"/>
        <v>0</v>
      </c>
      <c r="Q2941" s="9" t="str">
        <f t="shared" si="722"/>
        <v>3014</v>
      </c>
      <c r="R2941" s="10" t="str">
        <f t="shared" si="723"/>
        <v>Anya</v>
      </c>
      <c r="S2941" s="10" t="str">
        <f t="shared" si="724"/>
        <v>Hearn</v>
      </c>
      <c r="T2941" s="10" t="str">
        <f t="shared" si="725"/>
        <v>Miss</v>
      </c>
      <c r="U2941" s="10" t="str">
        <f t="shared" si="726"/>
        <v>F</v>
      </c>
      <c r="V2941" s="10" t="str">
        <f t="shared" si="727"/>
        <v>60</v>
      </c>
      <c r="W2941" s="10" t="str">
        <f t="shared" si="728"/>
        <v>Manks Place</v>
      </c>
      <c r="X2941" s="10" t="str">
        <f t="shared" si="729"/>
        <v>ce</v>
      </c>
      <c r="Y2941" s="10" t="str">
        <f t="shared" si="730"/>
        <v>Manks Place</v>
      </c>
      <c r="Z2941" s="10" t="str">
        <f t="shared" si="731"/>
        <v>Dunkeld</v>
      </c>
      <c r="AA2941" s="10" t="str">
        <f t="shared" si="732"/>
        <v>RM</v>
      </c>
      <c r="AB2941" s="11" t="str">
        <f t="shared" si="733"/>
        <v>43951</v>
      </c>
      <c r="AC2941" s="10" t="str">
        <f t="shared" si="734"/>
        <v>54</v>
      </c>
      <c r="AD2941" s="10" t="str">
        <f t="shared" si="735"/>
        <v>B</v>
      </c>
      <c r="AE2941" s="12" t="str">
        <f t="shared" si="736"/>
        <v/>
      </c>
    </row>
    <row r="2942" spans="1:31" x14ac:dyDescent="0.25">
      <c r="A2942" s="5">
        <v>3015</v>
      </c>
      <c r="B2942" s="6" t="s">
        <v>5751</v>
      </c>
      <c r="C2942" s="6" t="s">
        <v>4976</v>
      </c>
      <c r="D2942" s="6" t="s">
        <v>28</v>
      </c>
      <c r="E2942" s="6" t="s">
        <v>29</v>
      </c>
      <c r="F2942" s="6">
        <v>30</v>
      </c>
      <c r="G2942" s="6" t="s">
        <v>7345</v>
      </c>
      <c r="H2942" s="6" t="s">
        <v>764</v>
      </c>
      <c r="I2942" s="6" t="s">
        <v>122</v>
      </c>
      <c r="J2942" s="7">
        <v>44118</v>
      </c>
      <c r="K2942" s="6">
        <v>83</v>
      </c>
      <c r="L2942" s="6" t="s">
        <v>68</v>
      </c>
      <c r="M2942" s="8"/>
      <c r="O2942">
        <f t="shared" si="737"/>
        <v>0</v>
      </c>
      <c r="Q2942" s="5" t="str">
        <f t="shared" si="722"/>
        <v>3015</v>
      </c>
      <c r="R2942" s="6" t="str">
        <f t="shared" si="723"/>
        <v>Kendall</v>
      </c>
      <c r="S2942" s="6" t="str">
        <f t="shared" si="724"/>
        <v>Pope</v>
      </c>
      <c r="T2942" s="6" t="str">
        <f t="shared" si="725"/>
        <v>Mr</v>
      </c>
      <c r="U2942" s="6" t="str">
        <f t="shared" si="726"/>
        <v>M</v>
      </c>
      <c r="V2942" s="6" t="str">
        <f t="shared" si="727"/>
        <v>30</v>
      </c>
      <c r="W2942" s="6" t="str">
        <f t="shared" si="728"/>
        <v>Manks Place</v>
      </c>
      <c r="X2942" s="6" t="str">
        <f t="shared" si="729"/>
        <v>ce</v>
      </c>
      <c r="Y2942" s="6" t="str">
        <f t="shared" si="730"/>
        <v>Manks Place</v>
      </c>
      <c r="Z2942" s="6" t="str">
        <f t="shared" si="731"/>
        <v>Lochgilphead</v>
      </c>
      <c r="AA2942" s="6" t="str">
        <f t="shared" si="732"/>
        <v>WN</v>
      </c>
      <c r="AB2942" s="7" t="str">
        <f t="shared" si="733"/>
        <v>44118</v>
      </c>
      <c r="AC2942" s="6" t="str">
        <f t="shared" si="734"/>
        <v>83</v>
      </c>
      <c r="AD2942" s="6" t="str">
        <f t="shared" si="735"/>
        <v>A2</v>
      </c>
      <c r="AE2942" s="8" t="str">
        <f t="shared" si="736"/>
        <v/>
      </c>
    </row>
    <row r="2943" spans="1:31" x14ac:dyDescent="0.25">
      <c r="A2943" s="9">
        <v>3016</v>
      </c>
      <c r="B2943" s="10" t="s">
        <v>867</v>
      </c>
      <c r="C2943" s="10" t="s">
        <v>2918</v>
      </c>
      <c r="D2943" s="10" t="s">
        <v>28</v>
      </c>
      <c r="E2943" s="10" t="s">
        <v>29</v>
      </c>
      <c r="F2943" s="10">
        <v>30</v>
      </c>
      <c r="G2943" s="10" t="s">
        <v>7346</v>
      </c>
      <c r="H2943" s="10" t="s">
        <v>408</v>
      </c>
      <c r="I2943" s="10" t="s">
        <v>185</v>
      </c>
      <c r="J2943" s="11">
        <v>43835</v>
      </c>
      <c r="K2943" s="10">
        <v>34</v>
      </c>
      <c r="L2943" s="10" t="s">
        <v>99</v>
      </c>
      <c r="M2943" s="12"/>
      <c r="O2943">
        <f t="shared" si="737"/>
        <v>0</v>
      </c>
      <c r="Q2943" s="9" t="str">
        <f t="shared" si="722"/>
        <v>3016</v>
      </c>
      <c r="R2943" s="10" t="str">
        <f t="shared" si="723"/>
        <v>Franklin</v>
      </c>
      <c r="S2943" s="10" t="str">
        <f t="shared" si="724"/>
        <v>Mcclellan</v>
      </c>
      <c r="T2943" s="10" t="str">
        <f t="shared" si="725"/>
        <v>Mr</v>
      </c>
      <c r="U2943" s="10" t="str">
        <f t="shared" si="726"/>
        <v>M</v>
      </c>
      <c r="V2943" s="10" t="str">
        <f t="shared" si="727"/>
        <v>30</v>
      </c>
      <c r="W2943" s="10" t="str">
        <f t="shared" si="728"/>
        <v>Manor Mews</v>
      </c>
      <c r="X2943" s="10" t="str">
        <f t="shared" si="729"/>
        <v>ws</v>
      </c>
      <c r="Y2943" s="10" t="str">
        <f t="shared" si="730"/>
        <v>Manor Mews</v>
      </c>
      <c r="Z2943" s="10" t="str">
        <f t="shared" si="731"/>
        <v>Essex</v>
      </c>
      <c r="AA2943" s="10" t="str">
        <f t="shared" si="732"/>
        <v>HX</v>
      </c>
      <c r="AB2943" s="11" t="str">
        <f t="shared" si="733"/>
        <v>43835</v>
      </c>
      <c r="AC2943" s="10" t="str">
        <f t="shared" si="734"/>
        <v>34</v>
      </c>
      <c r="AD2943" s="10" t="str">
        <f t="shared" si="735"/>
        <v>E</v>
      </c>
      <c r="AE2943" s="12" t="str">
        <f t="shared" si="736"/>
        <v/>
      </c>
    </row>
    <row r="2944" spans="1:31" x14ac:dyDescent="0.25">
      <c r="A2944" s="5">
        <v>3017</v>
      </c>
      <c r="B2944" s="6" t="s">
        <v>4811</v>
      </c>
      <c r="C2944" s="6" t="s">
        <v>5649</v>
      </c>
      <c r="D2944" s="6" t="s">
        <v>28</v>
      </c>
      <c r="E2944" s="6" t="s">
        <v>29</v>
      </c>
      <c r="F2944" s="6">
        <v>30</v>
      </c>
      <c r="G2944" s="6" t="s">
        <v>7347</v>
      </c>
      <c r="H2944" s="6" t="s">
        <v>659</v>
      </c>
      <c r="I2944" s="6" t="s">
        <v>32</v>
      </c>
      <c r="J2944" s="7">
        <v>43681</v>
      </c>
      <c r="K2944" s="6">
        <v>74</v>
      </c>
      <c r="L2944" s="6" t="s">
        <v>20</v>
      </c>
      <c r="M2944" s="8"/>
      <c r="O2944">
        <f t="shared" si="737"/>
        <v>0</v>
      </c>
      <c r="Q2944" s="5" t="str">
        <f t="shared" si="722"/>
        <v>3017</v>
      </c>
      <c r="R2944" s="6" t="str">
        <f t="shared" si="723"/>
        <v>Lawrence</v>
      </c>
      <c r="S2944" s="6" t="str">
        <f t="shared" si="724"/>
        <v>Clarke</v>
      </c>
      <c r="T2944" s="6" t="str">
        <f t="shared" si="725"/>
        <v>Mr</v>
      </c>
      <c r="U2944" s="6" t="str">
        <f t="shared" si="726"/>
        <v>M</v>
      </c>
      <c r="V2944" s="6" t="str">
        <f t="shared" si="727"/>
        <v>30</v>
      </c>
      <c r="W2944" s="6" t="str">
        <f t="shared" si="728"/>
        <v>Manor Place</v>
      </c>
      <c r="X2944" s="6" t="str">
        <f t="shared" si="729"/>
        <v>ce</v>
      </c>
      <c r="Y2944" s="6" t="str">
        <f t="shared" si="730"/>
        <v>Manor Place</v>
      </c>
      <c r="Z2944" s="6" t="str">
        <f t="shared" si="731"/>
        <v>Middlewich</v>
      </c>
      <c r="AA2944" s="6" t="str">
        <f t="shared" si="732"/>
        <v>WC</v>
      </c>
      <c r="AB2944" s="7" t="str">
        <f t="shared" si="733"/>
        <v>43681</v>
      </c>
      <c r="AC2944" s="6" t="str">
        <f t="shared" si="734"/>
        <v>74</v>
      </c>
      <c r="AD2944" s="6" t="str">
        <f t="shared" si="735"/>
        <v>B</v>
      </c>
      <c r="AE2944" s="8" t="str">
        <f t="shared" si="736"/>
        <v/>
      </c>
    </row>
    <row r="2945" spans="1:31" x14ac:dyDescent="0.25">
      <c r="A2945" s="9">
        <v>3018</v>
      </c>
      <c r="B2945" s="10" t="s">
        <v>4062</v>
      </c>
      <c r="C2945" s="10" t="s">
        <v>371</v>
      </c>
      <c r="D2945" s="10" t="s">
        <v>28</v>
      </c>
      <c r="E2945" s="10" t="s">
        <v>29</v>
      </c>
      <c r="F2945" s="10">
        <v>30</v>
      </c>
      <c r="G2945" s="10" t="s">
        <v>7348</v>
      </c>
      <c r="H2945" s="10" t="s">
        <v>7349</v>
      </c>
      <c r="I2945" s="10" t="s">
        <v>176</v>
      </c>
      <c r="J2945" s="11">
        <v>44115</v>
      </c>
      <c r="K2945" s="10">
        <v>92</v>
      </c>
      <c r="L2945" s="10" t="s">
        <v>39</v>
      </c>
      <c r="M2945" s="12"/>
      <c r="O2945">
        <f t="shared" si="737"/>
        <v>0</v>
      </c>
      <c r="Q2945" s="9" t="str">
        <f t="shared" si="722"/>
        <v>3018</v>
      </c>
      <c r="R2945" s="10" t="str">
        <f t="shared" si="723"/>
        <v>Santiago</v>
      </c>
      <c r="S2945" s="10" t="str">
        <f t="shared" si="724"/>
        <v>Boyce</v>
      </c>
      <c r="T2945" s="10" t="str">
        <f t="shared" si="725"/>
        <v>Mr</v>
      </c>
      <c r="U2945" s="10" t="str">
        <f t="shared" si="726"/>
        <v>M</v>
      </c>
      <c r="V2945" s="10" t="str">
        <f t="shared" si="727"/>
        <v>30</v>
      </c>
      <c r="W2945" s="10" t="str">
        <f t="shared" si="728"/>
        <v>Manor Rise</v>
      </c>
      <c r="X2945" s="10" t="str">
        <f t="shared" si="729"/>
        <v>se</v>
      </c>
      <c r="Y2945" s="10" t="str">
        <f t="shared" si="730"/>
        <v>Manor Rise</v>
      </c>
      <c r="Z2945" s="10" t="str">
        <f t="shared" si="731"/>
        <v>Coulsdon</v>
      </c>
      <c r="AA2945" s="10" t="str">
        <f t="shared" si="732"/>
        <v>CW</v>
      </c>
      <c r="AB2945" s="11" t="str">
        <f t="shared" si="733"/>
        <v>44115</v>
      </c>
      <c r="AC2945" s="10" t="str">
        <f t="shared" si="734"/>
        <v>92</v>
      </c>
      <c r="AD2945" s="10" t="str">
        <f t="shared" si="735"/>
        <v>C1</v>
      </c>
      <c r="AE2945" s="12" t="str">
        <f t="shared" si="736"/>
        <v/>
      </c>
    </row>
    <row r="2946" spans="1:31" x14ac:dyDescent="0.25">
      <c r="A2946" s="5">
        <v>3019</v>
      </c>
      <c r="B2946" s="6" t="s">
        <v>6023</v>
      </c>
      <c r="C2946" s="6" t="s">
        <v>7350</v>
      </c>
      <c r="D2946" s="6" t="s">
        <v>28</v>
      </c>
      <c r="E2946" s="6" t="s">
        <v>29</v>
      </c>
      <c r="F2946" s="6">
        <v>60</v>
      </c>
      <c r="G2946" s="6" t="s">
        <v>7351</v>
      </c>
      <c r="H2946" s="6" t="s">
        <v>5308</v>
      </c>
      <c r="I2946" s="6" t="s">
        <v>185</v>
      </c>
      <c r="J2946" s="7">
        <v>43578</v>
      </c>
      <c r="K2946" s="6">
        <v>78</v>
      </c>
      <c r="L2946" s="6" t="s">
        <v>157</v>
      </c>
      <c r="M2946" s="8"/>
      <c r="O2946">
        <f t="shared" si="737"/>
        <v>0</v>
      </c>
      <c r="Q2946" s="5" t="str">
        <f t="shared" si="722"/>
        <v>3019</v>
      </c>
      <c r="R2946" s="6" t="str">
        <f t="shared" si="723"/>
        <v>Ross</v>
      </c>
      <c r="S2946" s="6" t="str">
        <f t="shared" si="724"/>
        <v>Haynes</v>
      </c>
      <c r="T2946" s="6" t="str">
        <f t="shared" si="725"/>
        <v>Mr</v>
      </c>
      <c r="U2946" s="6" t="str">
        <f t="shared" si="726"/>
        <v>M</v>
      </c>
      <c r="V2946" s="6" t="str">
        <f t="shared" si="727"/>
        <v>60</v>
      </c>
      <c r="W2946" s="6" t="str">
        <f t="shared" si="728"/>
        <v>Manor Row</v>
      </c>
      <c r="X2946" s="6" t="str">
        <f t="shared" si="729"/>
        <v>ow</v>
      </c>
      <c r="Y2946" s="6" t="str">
        <f t="shared" si="730"/>
        <v>Manor Row</v>
      </c>
      <c r="Z2946" s="6" t="str">
        <f t="shared" si="731"/>
        <v>Fraserburgh</v>
      </c>
      <c r="AA2946" s="6" t="str">
        <f t="shared" si="732"/>
        <v>HX</v>
      </c>
      <c r="AB2946" s="7" t="str">
        <f t="shared" si="733"/>
        <v>43578</v>
      </c>
      <c r="AC2946" s="6" t="str">
        <f t="shared" si="734"/>
        <v>78</v>
      </c>
      <c r="AD2946" s="6" t="str">
        <f t="shared" si="735"/>
        <v>C3</v>
      </c>
      <c r="AE2946" s="8" t="str">
        <f t="shared" si="736"/>
        <v/>
      </c>
    </row>
    <row r="2947" spans="1:31" x14ac:dyDescent="0.25">
      <c r="A2947" s="9">
        <v>3020</v>
      </c>
      <c r="B2947" s="10" t="s">
        <v>7352</v>
      </c>
      <c r="C2947" s="10" t="s">
        <v>643</v>
      </c>
      <c r="D2947" s="10" t="s">
        <v>28</v>
      </c>
      <c r="E2947" s="10" t="s">
        <v>29</v>
      </c>
      <c r="F2947" s="10">
        <v>30</v>
      </c>
      <c r="G2947" s="10" t="s">
        <v>7353</v>
      </c>
      <c r="H2947" s="10" t="s">
        <v>7354</v>
      </c>
      <c r="I2947" s="10" t="s">
        <v>108</v>
      </c>
      <c r="J2947" s="11">
        <v>43987</v>
      </c>
      <c r="K2947" s="10">
        <v>29</v>
      </c>
      <c r="L2947" s="10" t="s">
        <v>44</v>
      </c>
      <c r="M2947" s="12"/>
      <c r="O2947">
        <f t="shared" si="737"/>
        <v>0</v>
      </c>
      <c r="Q2947" s="9" t="str">
        <f t="shared" si="722"/>
        <v>3020</v>
      </c>
      <c r="R2947" s="10" t="str">
        <f t="shared" si="723"/>
        <v>Antoine</v>
      </c>
      <c r="S2947" s="10" t="str">
        <f t="shared" si="724"/>
        <v>Hensley</v>
      </c>
      <c r="T2947" s="10" t="str">
        <f t="shared" si="725"/>
        <v>Mr</v>
      </c>
      <c r="U2947" s="10" t="str">
        <f t="shared" si="726"/>
        <v>M</v>
      </c>
      <c r="V2947" s="10" t="str">
        <f t="shared" si="727"/>
        <v>30</v>
      </c>
      <c r="W2947" s="10" t="str">
        <f t="shared" si="728"/>
        <v>Manor Terrace</v>
      </c>
      <c r="X2947" s="10" t="str">
        <f t="shared" si="729"/>
        <v>ce</v>
      </c>
      <c r="Y2947" s="10" t="str">
        <f t="shared" si="730"/>
        <v>Manor Terrace</v>
      </c>
      <c r="Z2947" s="10" t="str">
        <f t="shared" si="731"/>
        <v>Castlewellan</v>
      </c>
      <c r="AA2947" s="10" t="str">
        <f t="shared" si="732"/>
        <v>CB</v>
      </c>
      <c r="AB2947" s="11" t="str">
        <f t="shared" si="733"/>
        <v>43987</v>
      </c>
      <c r="AC2947" s="10" t="str">
        <f t="shared" si="734"/>
        <v>29</v>
      </c>
      <c r="AD2947" s="10" t="str">
        <f t="shared" si="735"/>
        <v>D</v>
      </c>
      <c r="AE2947" s="12" t="str">
        <f t="shared" si="736"/>
        <v/>
      </c>
    </row>
    <row r="2948" spans="1:31" x14ac:dyDescent="0.25">
      <c r="A2948" s="5">
        <v>3021</v>
      </c>
      <c r="B2948" s="6" t="s">
        <v>7355</v>
      </c>
      <c r="C2948" s="6" t="s">
        <v>6338</v>
      </c>
      <c r="D2948" s="6" t="s">
        <v>15</v>
      </c>
      <c r="E2948" s="6" t="s">
        <v>16</v>
      </c>
      <c r="F2948" s="6">
        <v>60</v>
      </c>
      <c r="G2948" s="6" t="s">
        <v>7356</v>
      </c>
      <c r="H2948" s="6" t="s">
        <v>5139</v>
      </c>
      <c r="I2948" s="6" t="s">
        <v>5140</v>
      </c>
      <c r="J2948" s="7">
        <v>43761</v>
      </c>
      <c r="K2948" s="6">
        <v>62</v>
      </c>
      <c r="L2948" s="6" t="s">
        <v>68</v>
      </c>
      <c r="M2948" s="8"/>
      <c r="O2948">
        <f t="shared" si="737"/>
        <v>0</v>
      </c>
      <c r="Q2948" s="5" t="str">
        <f t="shared" si="722"/>
        <v>3021</v>
      </c>
      <c r="R2948" s="6" t="str">
        <f t="shared" si="723"/>
        <v>Rosalinda</v>
      </c>
      <c r="S2948" s="6" t="str">
        <f t="shared" si="724"/>
        <v>Bouchard</v>
      </c>
      <c r="T2948" s="6" t="str">
        <f t="shared" si="725"/>
        <v>Mrs</v>
      </c>
      <c r="U2948" s="6" t="str">
        <f t="shared" si="726"/>
        <v>F</v>
      </c>
      <c r="V2948" s="6" t="str">
        <f t="shared" si="727"/>
        <v>60</v>
      </c>
      <c r="W2948" s="6" t="str">
        <f t="shared" si="728"/>
        <v>Manorbrook</v>
      </c>
      <c r="X2948" s="6" t="str">
        <f t="shared" si="729"/>
        <v>ok</v>
      </c>
      <c r="Y2948" s="6" t="str">
        <f t="shared" si="730"/>
        <v>Manorbrook</v>
      </c>
      <c r="Z2948" s="6" t="str">
        <f t="shared" si="731"/>
        <v>Bathgate</v>
      </c>
      <c r="AA2948" s="6" t="str">
        <f t="shared" si="732"/>
        <v>BA</v>
      </c>
      <c r="AB2948" s="7" t="str">
        <f t="shared" si="733"/>
        <v>43761</v>
      </c>
      <c r="AC2948" s="6" t="str">
        <f t="shared" si="734"/>
        <v>62</v>
      </c>
      <c r="AD2948" s="6" t="str">
        <f t="shared" si="735"/>
        <v>A2</v>
      </c>
      <c r="AE2948" s="8" t="str">
        <f t="shared" si="736"/>
        <v/>
      </c>
    </row>
    <row r="2949" spans="1:31" x14ac:dyDescent="0.25">
      <c r="A2949" s="9">
        <v>3022</v>
      </c>
      <c r="B2949" s="10" t="s">
        <v>158</v>
      </c>
      <c r="C2949" s="10" t="s">
        <v>4787</v>
      </c>
      <c r="D2949" s="10" t="s">
        <v>28</v>
      </c>
      <c r="E2949" s="10" t="s">
        <v>29</v>
      </c>
      <c r="F2949" s="10">
        <v>90</v>
      </c>
      <c r="G2949" s="10" t="s">
        <v>7357</v>
      </c>
      <c r="H2949" s="10" t="s">
        <v>872</v>
      </c>
      <c r="I2949" s="10" t="s">
        <v>32</v>
      </c>
      <c r="J2949" s="11">
        <v>43511</v>
      </c>
      <c r="K2949" s="10">
        <v>39</v>
      </c>
      <c r="L2949" s="10" t="s">
        <v>78</v>
      </c>
      <c r="M2949" s="12"/>
      <c r="O2949">
        <f t="shared" si="737"/>
        <v>0</v>
      </c>
      <c r="Q2949" s="9" t="str">
        <f t="shared" si="722"/>
        <v>3022</v>
      </c>
      <c r="R2949" s="10" t="str">
        <f t="shared" si="723"/>
        <v>Domingo</v>
      </c>
      <c r="S2949" s="10" t="str">
        <f t="shared" si="724"/>
        <v>Cruz</v>
      </c>
      <c r="T2949" s="10" t="str">
        <f t="shared" si="725"/>
        <v>Mr</v>
      </c>
      <c r="U2949" s="10" t="str">
        <f t="shared" si="726"/>
        <v>M</v>
      </c>
      <c r="V2949" s="10" t="str">
        <f t="shared" si="727"/>
        <v>90</v>
      </c>
      <c r="W2949" s="10" t="str">
        <f t="shared" si="728"/>
        <v>Manorside Close</v>
      </c>
      <c r="X2949" s="10" t="str">
        <f t="shared" si="729"/>
        <v>se</v>
      </c>
      <c r="Y2949" s="10" t="str">
        <f t="shared" si="730"/>
        <v>Manorside Close</v>
      </c>
      <c r="Z2949" s="10" t="str">
        <f t="shared" si="731"/>
        <v>Motherwell</v>
      </c>
      <c r="AA2949" s="10" t="str">
        <f t="shared" si="732"/>
        <v>WC</v>
      </c>
      <c r="AB2949" s="11" t="str">
        <f t="shared" si="733"/>
        <v>43511</v>
      </c>
      <c r="AC2949" s="10" t="str">
        <f t="shared" si="734"/>
        <v>39</v>
      </c>
      <c r="AD2949" s="10" t="str">
        <f t="shared" si="735"/>
        <v>C2</v>
      </c>
      <c r="AE2949" s="12" t="str">
        <f t="shared" si="736"/>
        <v/>
      </c>
    </row>
    <row r="2950" spans="1:31" x14ac:dyDescent="0.25">
      <c r="A2950" s="5">
        <v>3023</v>
      </c>
      <c r="B2950" s="6" t="s">
        <v>7079</v>
      </c>
      <c r="C2950" s="6" t="s">
        <v>7160</v>
      </c>
      <c r="D2950" s="6" t="s">
        <v>49</v>
      </c>
      <c r="E2950" s="6" t="s">
        <v>16</v>
      </c>
      <c r="F2950" s="6">
        <v>60</v>
      </c>
      <c r="G2950" s="6" t="s">
        <v>7358</v>
      </c>
      <c r="H2950" s="6" t="s">
        <v>933</v>
      </c>
      <c r="I2950" s="6" t="s">
        <v>25</v>
      </c>
      <c r="J2950" s="7">
        <v>43545</v>
      </c>
      <c r="K2950" s="6">
        <v>74</v>
      </c>
      <c r="L2950" s="6" t="s">
        <v>157</v>
      </c>
      <c r="M2950" s="8"/>
      <c r="O2950">
        <f t="shared" si="737"/>
        <v>0</v>
      </c>
      <c r="Q2950" s="5" t="str">
        <f t="shared" ref="Q2950:Q3013" si="738">TRIM(A2950)</f>
        <v>3023</v>
      </c>
      <c r="R2950" s="6" t="str">
        <f t="shared" ref="R2950:R3013" si="739">TRIM(B2950)</f>
        <v>Carisa</v>
      </c>
      <c r="S2950" s="6" t="str">
        <f t="shared" ref="S2950:S3013" si="740">TRIM(C2950)</f>
        <v>Major</v>
      </c>
      <c r="T2950" s="6" t="str">
        <f t="shared" ref="T2950:T3013" si="741">TRIM(D2950)</f>
        <v>Miss</v>
      </c>
      <c r="U2950" s="6" t="str">
        <f t="shared" ref="U2950:U3013" si="742">IF(ISNUMBER(SEARCH("f",TRIM(E2950))),"F","M")</f>
        <v>F</v>
      </c>
      <c r="V2950" s="6" t="str">
        <f t="shared" ref="V2950:V3013" si="743">TRIM(F2950)</f>
        <v>60</v>
      </c>
      <c r="W2950" s="6" t="str">
        <f t="shared" ref="W2950:W3013" si="744">SUBSTITUTE(SUBSTITUTE(SUBSTITUTE(PROPER(TRIM(G2950)),"(?)","")," (No",""),"'S","'s")</f>
        <v>Manresa House</v>
      </c>
      <c r="X2950" s="6" t="str">
        <f t="shared" ref="X2950:X3013" si="745">RIGHT(W2950,2)</f>
        <v>se</v>
      </c>
      <c r="Y2950" s="6" t="str">
        <f t="shared" ref="Y2950:Y3013" si="746">IF(OR(X2950="St",X2950="Av",X2950="Pl"),SUBSTITUTE(SUBSTITUTE(SUBSTITUTE(SUBSTITUTE(SUBSTITUTE(SUBSTITUTE(SUBSTITUTE(W2950,"Rd","Road"),"St","Street"),"Cls", "Close"),"Plc","Place"),"Bldgs","Buildings"),"Av","Avenue"),"Pl","Place"),SUBSTITUTE(SUBSTITUTE(SUBSTITUTE(SUBSTITUTE(SUBSTITUTE(W2950,"Rd","Road"),"Cls", "Close"),"Plc","Place"),"Bldgs","Buildings"),"Crt","Court"))</f>
        <v>Manresa House</v>
      </c>
      <c r="Z2950" s="6" t="str">
        <f t="shared" ref="Z2950:Z3013" si="747">TRIM(H2950)</f>
        <v>Hawes</v>
      </c>
      <c r="AA2950" s="6" t="str">
        <f t="shared" ref="AA2950:AA3013" si="748">TRIM(I2950)</f>
        <v>HG</v>
      </c>
      <c r="AB2950" s="7" t="str">
        <f t="shared" ref="AB2950:AB3013" si="749">TRIM(J2950)</f>
        <v>43545</v>
      </c>
      <c r="AC2950" s="6" t="str">
        <f t="shared" ref="AC2950:AC3013" si="750">TRIM(K2950)</f>
        <v>74</v>
      </c>
      <c r="AD2950" s="6" t="str">
        <f t="shared" ref="AD2950:AD3013" si="751">TRIM(L2950)</f>
        <v>C3</v>
      </c>
      <c r="AE2950" s="8" t="str">
        <f t="shared" ref="AE2950:AE3013" si="752">TRIM(M2950)</f>
        <v/>
      </c>
    </row>
    <row r="2951" spans="1:31" x14ac:dyDescent="0.25">
      <c r="A2951" s="9">
        <v>3024</v>
      </c>
      <c r="B2951" s="10" t="s">
        <v>546</v>
      </c>
      <c r="C2951" s="10" t="s">
        <v>6634</v>
      </c>
      <c r="D2951" s="10" t="s">
        <v>49</v>
      </c>
      <c r="E2951" s="10" t="s">
        <v>16</v>
      </c>
      <c r="F2951" s="10">
        <v>60</v>
      </c>
      <c r="G2951" s="10" t="s">
        <v>7359</v>
      </c>
      <c r="H2951" s="10" t="s">
        <v>3112</v>
      </c>
      <c r="I2951" s="10" t="s">
        <v>1030</v>
      </c>
      <c r="J2951" s="11">
        <v>43622</v>
      </c>
      <c r="K2951" s="10">
        <v>26</v>
      </c>
      <c r="L2951" s="10" t="s">
        <v>44</v>
      </c>
      <c r="M2951" s="12"/>
      <c r="O2951">
        <f t="shared" si="737"/>
        <v>0</v>
      </c>
      <c r="Q2951" s="9" t="str">
        <f t="shared" si="738"/>
        <v>3024</v>
      </c>
      <c r="R2951" s="10" t="str">
        <f t="shared" si="739"/>
        <v>Frances</v>
      </c>
      <c r="S2951" s="10" t="str">
        <f t="shared" si="740"/>
        <v>Sanders</v>
      </c>
      <c r="T2951" s="10" t="str">
        <f t="shared" si="741"/>
        <v>Miss</v>
      </c>
      <c r="U2951" s="10" t="str">
        <f t="shared" si="742"/>
        <v>F</v>
      </c>
      <c r="V2951" s="10" t="str">
        <f t="shared" si="743"/>
        <v>60</v>
      </c>
      <c r="W2951" s="10" t="str">
        <f t="shared" si="744"/>
        <v>Mans Buildings</v>
      </c>
      <c r="X2951" s="10" t="str">
        <f t="shared" si="745"/>
        <v>gs</v>
      </c>
      <c r="Y2951" s="10" t="str">
        <f t="shared" si="746"/>
        <v>Mans Buildings</v>
      </c>
      <c r="Z2951" s="10" t="str">
        <f t="shared" si="747"/>
        <v>Beaworthy</v>
      </c>
      <c r="AA2951" s="10" t="str">
        <f t="shared" si="748"/>
        <v>DT</v>
      </c>
      <c r="AB2951" s="11" t="str">
        <f t="shared" si="749"/>
        <v>43622</v>
      </c>
      <c r="AC2951" s="10" t="str">
        <f t="shared" si="750"/>
        <v>26</v>
      </c>
      <c r="AD2951" s="10" t="str">
        <f t="shared" si="751"/>
        <v>D</v>
      </c>
      <c r="AE2951" s="12" t="str">
        <f t="shared" si="752"/>
        <v/>
      </c>
    </row>
    <row r="2952" spans="1:31" x14ac:dyDescent="0.25">
      <c r="A2952" s="5">
        <v>3025</v>
      </c>
      <c r="B2952" s="6" t="s">
        <v>7360</v>
      </c>
      <c r="C2952" s="6" t="s">
        <v>6276</v>
      </c>
      <c r="D2952" s="6" t="s">
        <v>15</v>
      </c>
      <c r="E2952" s="6" t="s">
        <v>16</v>
      </c>
      <c r="F2952" s="6">
        <v>90</v>
      </c>
      <c r="G2952" s="6" t="s">
        <v>7359</v>
      </c>
      <c r="H2952" s="6" t="s">
        <v>690</v>
      </c>
      <c r="I2952" s="6" t="s">
        <v>32</v>
      </c>
      <c r="J2952" s="7">
        <v>44162</v>
      </c>
      <c r="K2952" s="6">
        <v>56</v>
      </c>
      <c r="L2952" s="6" t="s">
        <v>62</v>
      </c>
      <c r="M2952" s="8"/>
      <c r="O2952">
        <f t="shared" si="737"/>
        <v>0</v>
      </c>
      <c r="Q2952" s="5" t="str">
        <f t="shared" si="738"/>
        <v>3025</v>
      </c>
      <c r="R2952" s="6" t="str">
        <f t="shared" si="739"/>
        <v>Barbar</v>
      </c>
      <c r="S2952" s="6" t="str">
        <f t="shared" si="740"/>
        <v>Gillis</v>
      </c>
      <c r="T2952" s="6" t="str">
        <f t="shared" si="741"/>
        <v>Mrs</v>
      </c>
      <c r="U2952" s="6" t="str">
        <f t="shared" si="742"/>
        <v>F</v>
      </c>
      <c r="V2952" s="6" t="str">
        <f t="shared" si="743"/>
        <v>90</v>
      </c>
      <c r="W2952" s="6" t="str">
        <f t="shared" si="744"/>
        <v>Mans Buildings</v>
      </c>
      <c r="X2952" s="6" t="str">
        <f t="shared" si="745"/>
        <v>gs</v>
      </c>
      <c r="Y2952" s="6" t="str">
        <f t="shared" si="746"/>
        <v>Mans Buildings</v>
      </c>
      <c r="Z2952" s="6" t="str">
        <f t="shared" si="747"/>
        <v>Nethy Bridge</v>
      </c>
      <c r="AA2952" s="6" t="str">
        <f t="shared" si="748"/>
        <v>WC</v>
      </c>
      <c r="AB2952" s="7" t="str">
        <f t="shared" si="749"/>
        <v>44162</v>
      </c>
      <c r="AC2952" s="6" t="str">
        <f t="shared" si="750"/>
        <v>56</v>
      </c>
      <c r="AD2952" s="6" t="str">
        <f t="shared" si="751"/>
        <v>C4</v>
      </c>
      <c r="AE2952" s="8" t="str">
        <f t="shared" si="752"/>
        <v/>
      </c>
    </row>
    <row r="2953" spans="1:31" x14ac:dyDescent="0.25">
      <c r="A2953" s="9">
        <v>3026</v>
      </c>
      <c r="B2953" s="10" t="s">
        <v>7361</v>
      </c>
      <c r="C2953" s="10" t="s">
        <v>7362</v>
      </c>
      <c r="D2953" s="10" t="s">
        <v>15</v>
      </c>
      <c r="E2953" s="10" t="s">
        <v>16</v>
      </c>
      <c r="F2953" s="10">
        <v>30</v>
      </c>
      <c r="G2953" s="10" t="s">
        <v>7363</v>
      </c>
      <c r="H2953" s="10" t="s">
        <v>5913</v>
      </c>
      <c r="I2953" s="10" t="s">
        <v>171</v>
      </c>
      <c r="J2953" s="11">
        <v>44401</v>
      </c>
      <c r="K2953" s="10">
        <v>103</v>
      </c>
      <c r="L2953" s="10" t="s">
        <v>157</v>
      </c>
      <c r="M2953" s="12"/>
      <c r="O2953">
        <f t="shared" si="737"/>
        <v>0</v>
      </c>
      <c r="Q2953" s="9" t="str">
        <f t="shared" si="738"/>
        <v>3026</v>
      </c>
      <c r="R2953" s="10" t="str">
        <f t="shared" si="739"/>
        <v>Josephina</v>
      </c>
      <c r="S2953" s="10" t="str">
        <f t="shared" si="740"/>
        <v>Lackey</v>
      </c>
      <c r="T2953" s="10" t="str">
        <f t="shared" si="741"/>
        <v>Mrs</v>
      </c>
      <c r="U2953" s="10" t="str">
        <f t="shared" si="742"/>
        <v>F</v>
      </c>
      <c r="V2953" s="10" t="str">
        <f t="shared" si="743"/>
        <v>30</v>
      </c>
      <c r="W2953" s="10" t="str">
        <f t="shared" si="744"/>
        <v>Mans Court</v>
      </c>
      <c r="X2953" s="10" t="str">
        <f t="shared" si="745"/>
        <v>rt</v>
      </c>
      <c r="Y2953" s="10" t="str">
        <f t="shared" si="746"/>
        <v>Mans Court</v>
      </c>
      <c r="Z2953" s="10" t="str">
        <f t="shared" si="747"/>
        <v>Church Stretton</v>
      </c>
      <c r="AA2953" s="10" t="str">
        <f t="shared" si="748"/>
        <v>PR</v>
      </c>
      <c r="AB2953" s="11" t="str">
        <f t="shared" si="749"/>
        <v>44401</v>
      </c>
      <c r="AC2953" s="10" t="str">
        <f t="shared" si="750"/>
        <v>103</v>
      </c>
      <c r="AD2953" s="10" t="str">
        <f t="shared" si="751"/>
        <v>C3</v>
      </c>
      <c r="AE2953" s="12" t="str">
        <f t="shared" si="752"/>
        <v/>
      </c>
    </row>
    <row r="2954" spans="1:31" x14ac:dyDescent="0.25">
      <c r="A2954" s="5">
        <v>3027</v>
      </c>
      <c r="B2954" s="6" t="s">
        <v>6879</v>
      </c>
      <c r="C2954" s="6" t="s">
        <v>2157</v>
      </c>
      <c r="D2954" s="6" t="s">
        <v>28</v>
      </c>
      <c r="E2954" s="6" t="s">
        <v>29</v>
      </c>
      <c r="F2954" s="6">
        <v>90</v>
      </c>
      <c r="G2954" s="6" t="s">
        <v>7364</v>
      </c>
      <c r="H2954" s="6" t="s">
        <v>1163</v>
      </c>
      <c r="I2954" s="6" t="s">
        <v>32</v>
      </c>
      <c r="J2954" s="7">
        <v>43940</v>
      </c>
      <c r="K2954" s="6">
        <v>43</v>
      </c>
      <c r="L2954" s="6" t="s">
        <v>78</v>
      </c>
      <c r="M2954" s="8"/>
      <c r="O2954">
        <f t="shared" ref="O2954:O3017" si="753">COUNTBLANK(A2954:L2954)+COUNTIF(K2954,0)</f>
        <v>0</v>
      </c>
      <c r="Q2954" s="5" t="str">
        <f t="shared" si="738"/>
        <v>3027</v>
      </c>
      <c r="R2954" s="6" t="str">
        <f t="shared" si="739"/>
        <v>Juan</v>
      </c>
      <c r="S2954" s="6" t="str">
        <f t="shared" si="740"/>
        <v>Erickson</v>
      </c>
      <c r="T2954" s="6" t="str">
        <f t="shared" si="741"/>
        <v>Mr</v>
      </c>
      <c r="U2954" s="6" t="str">
        <f t="shared" si="742"/>
        <v>M</v>
      </c>
      <c r="V2954" s="6" t="str">
        <f t="shared" si="743"/>
        <v>90</v>
      </c>
      <c r="W2954" s="6" t="str">
        <f t="shared" si="744"/>
        <v>Mansell Road</v>
      </c>
      <c r="X2954" s="6" t="str">
        <f t="shared" si="745"/>
        <v>ad</v>
      </c>
      <c r="Y2954" s="6" t="str">
        <f t="shared" si="746"/>
        <v>Mansell Road</v>
      </c>
      <c r="Z2954" s="6" t="str">
        <f t="shared" si="747"/>
        <v>Newport</v>
      </c>
      <c r="AA2954" s="6" t="str">
        <f t="shared" si="748"/>
        <v>WC</v>
      </c>
      <c r="AB2954" s="7" t="str">
        <f t="shared" si="749"/>
        <v>43940</v>
      </c>
      <c r="AC2954" s="6" t="str">
        <f t="shared" si="750"/>
        <v>43</v>
      </c>
      <c r="AD2954" s="6" t="str">
        <f t="shared" si="751"/>
        <v>C2</v>
      </c>
      <c r="AE2954" s="8" t="str">
        <f t="shared" si="752"/>
        <v/>
      </c>
    </row>
    <row r="2955" spans="1:31" x14ac:dyDescent="0.25">
      <c r="A2955" s="9">
        <v>3028</v>
      </c>
      <c r="B2955" s="10" t="s">
        <v>7365</v>
      </c>
      <c r="C2955" s="10" t="s">
        <v>2041</v>
      </c>
      <c r="D2955" s="10" t="s">
        <v>28</v>
      </c>
      <c r="E2955" s="10" t="s">
        <v>29</v>
      </c>
      <c r="F2955" s="10">
        <v>60</v>
      </c>
      <c r="G2955" s="10" t="s">
        <v>7366</v>
      </c>
      <c r="H2955" s="10" t="s">
        <v>1753</v>
      </c>
      <c r="I2955" s="10" t="s">
        <v>38</v>
      </c>
      <c r="J2955" s="11">
        <v>43596</v>
      </c>
      <c r="K2955" s="10">
        <v>10</v>
      </c>
      <c r="L2955" s="10" t="s">
        <v>44</v>
      </c>
      <c r="M2955" s="12"/>
      <c r="O2955">
        <f t="shared" si="753"/>
        <v>0</v>
      </c>
      <c r="Q2955" s="9" t="str">
        <f t="shared" si="738"/>
        <v>3028</v>
      </c>
      <c r="R2955" s="10" t="str">
        <f t="shared" si="739"/>
        <v>Trey</v>
      </c>
      <c r="S2955" s="10" t="str">
        <f t="shared" si="740"/>
        <v>Louis</v>
      </c>
      <c r="T2955" s="10" t="str">
        <f t="shared" si="741"/>
        <v>Mr</v>
      </c>
      <c r="U2955" s="10" t="str">
        <f t="shared" si="742"/>
        <v>M</v>
      </c>
      <c r="V2955" s="10" t="str">
        <f t="shared" si="743"/>
        <v>60</v>
      </c>
      <c r="W2955" s="10" t="str">
        <f t="shared" si="744"/>
        <v>Mansion Villas</v>
      </c>
      <c r="X2955" s="10" t="str">
        <f t="shared" si="745"/>
        <v>as</v>
      </c>
      <c r="Y2955" s="10" t="str">
        <f t="shared" si="746"/>
        <v>Mansion Villas</v>
      </c>
      <c r="Z2955" s="10" t="str">
        <f t="shared" si="747"/>
        <v>Dunstable</v>
      </c>
      <c r="AA2955" s="10" t="str">
        <f t="shared" si="748"/>
        <v>RM</v>
      </c>
      <c r="AB2955" s="11" t="str">
        <f t="shared" si="749"/>
        <v>43596</v>
      </c>
      <c r="AC2955" s="10" t="str">
        <f t="shared" si="750"/>
        <v>10</v>
      </c>
      <c r="AD2955" s="10" t="str">
        <f t="shared" si="751"/>
        <v>D</v>
      </c>
      <c r="AE2955" s="12" t="str">
        <f t="shared" si="752"/>
        <v/>
      </c>
    </row>
    <row r="2956" spans="1:31" x14ac:dyDescent="0.25">
      <c r="A2956" s="5">
        <v>3029</v>
      </c>
      <c r="B2956" s="6" t="s">
        <v>2963</v>
      </c>
      <c r="C2956" s="6" t="s">
        <v>4013</v>
      </c>
      <c r="D2956" s="6" t="s">
        <v>49</v>
      </c>
      <c r="E2956" s="6" t="s">
        <v>16</v>
      </c>
      <c r="F2956" s="6">
        <v>30</v>
      </c>
      <c r="G2956" s="6" t="s">
        <v>7367</v>
      </c>
      <c r="H2956" s="6" t="s">
        <v>180</v>
      </c>
      <c r="I2956" s="6" t="s">
        <v>32</v>
      </c>
      <c r="J2956" s="7">
        <v>44060</v>
      </c>
      <c r="K2956" s="6">
        <v>44</v>
      </c>
      <c r="L2956" s="6" t="s">
        <v>39</v>
      </c>
      <c r="M2956" s="8"/>
      <c r="O2956">
        <f t="shared" si="753"/>
        <v>0</v>
      </c>
      <c r="Q2956" s="5" t="str">
        <f t="shared" si="738"/>
        <v>3029</v>
      </c>
      <c r="R2956" s="6" t="str">
        <f t="shared" si="739"/>
        <v>Monica</v>
      </c>
      <c r="S2956" s="6" t="str">
        <f t="shared" si="740"/>
        <v>Sykes</v>
      </c>
      <c r="T2956" s="6" t="str">
        <f t="shared" si="741"/>
        <v>Miss</v>
      </c>
      <c r="U2956" s="6" t="str">
        <f t="shared" si="742"/>
        <v>F</v>
      </c>
      <c r="V2956" s="6" t="str">
        <f t="shared" si="743"/>
        <v>30</v>
      </c>
      <c r="W2956" s="6" t="str">
        <f t="shared" si="744"/>
        <v>Mantle Road</v>
      </c>
      <c r="X2956" s="6" t="str">
        <f t="shared" si="745"/>
        <v>ad</v>
      </c>
      <c r="Y2956" s="6" t="str">
        <f t="shared" si="746"/>
        <v>Mantle Road</v>
      </c>
      <c r="Z2956" s="6" t="str">
        <f t="shared" si="747"/>
        <v>Londonderry</v>
      </c>
      <c r="AA2956" s="6" t="str">
        <f t="shared" si="748"/>
        <v>WC</v>
      </c>
      <c r="AB2956" s="7" t="str">
        <f t="shared" si="749"/>
        <v>44060</v>
      </c>
      <c r="AC2956" s="6" t="str">
        <f t="shared" si="750"/>
        <v>44</v>
      </c>
      <c r="AD2956" s="6" t="str">
        <f t="shared" si="751"/>
        <v>C1</v>
      </c>
      <c r="AE2956" s="8" t="str">
        <f t="shared" si="752"/>
        <v/>
      </c>
    </row>
    <row r="2957" spans="1:31" x14ac:dyDescent="0.25">
      <c r="A2957" s="9">
        <v>3030</v>
      </c>
      <c r="B2957" s="10" t="s">
        <v>796</v>
      </c>
      <c r="C2957" s="10" t="s">
        <v>1890</v>
      </c>
      <c r="D2957" s="10" t="s">
        <v>28</v>
      </c>
      <c r="E2957" s="10" t="s">
        <v>29</v>
      </c>
      <c r="F2957" s="10">
        <v>60</v>
      </c>
      <c r="G2957" s="10" t="s">
        <v>7368</v>
      </c>
      <c r="H2957" s="10" t="s">
        <v>5454</v>
      </c>
      <c r="I2957" s="10" t="s">
        <v>238</v>
      </c>
      <c r="J2957" s="11">
        <v>44306</v>
      </c>
      <c r="K2957" s="10">
        <v>9</v>
      </c>
      <c r="L2957" s="10" t="s">
        <v>39</v>
      </c>
      <c r="M2957" s="12"/>
      <c r="O2957">
        <f t="shared" si="753"/>
        <v>0</v>
      </c>
      <c r="Q2957" s="9" t="str">
        <f t="shared" si="738"/>
        <v>3030</v>
      </c>
      <c r="R2957" s="10" t="str">
        <f t="shared" si="739"/>
        <v>Thurman</v>
      </c>
      <c r="S2957" s="10" t="str">
        <f t="shared" si="740"/>
        <v>Stratton</v>
      </c>
      <c r="T2957" s="10" t="str">
        <f t="shared" si="741"/>
        <v>Mr</v>
      </c>
      <c r="U2957" s="10" t="str">
        <f t="shared" si="742"/>
        <v>M</v>
      </c>
      <c r="V2957" s="10" t="str">
        <f t="shared" si="743"/>
        <v>60</v>
      </c>
      <c r="W2957" s="10" t="str">
        <f t="shared" si="744"/>
        <v>Manvers Terrace</v>
      </c>
      <c r="X2957" s="10" t="str">
        <f t="shared" si="745"/>
        <v>ce</v>
      </c>
      <c r="Y2957" s="10" t="str">
        <f t="shared" si="746"/>
        <v>Manvers Terrace</v>
      </c>
      <c r="Z2957" s="10" t="str">
        <f t="shared" si="747"/>
        <v>Cheshire</v>
      </c>
      <c r="AA2957" s="10" t="str">
        <f t="shared" si="748"/>
        <v>CR</v>
      </c>
      <c r="AB2957" s="11" t="str">
        <f t="shared" si="749"/>
        <v>44306</v>
      </c>
      <c r="AC2957" s="10" t="str">
        <f t="shared" si="750"/>
        <v>9</v>
      </c>
      <c r="AD2957" s="10" t="str">
        <f t="shared" si="751"/>
        <v>C1</v>
      </c>
      <c r="AE2957" s="12" t="str">
        <f t="shared" si="752"/>
        <v/>
      </c>
    </row>
    <row r="2958" spans="1:31" x14ac:dyDescent="0.25">
      <c r="A2958" s="5">
        <v>3031</v>
      </c>
      <c r="B2958" s="6" t="s">
        <v>2827</v>
      </c>
      <c r="C2958" s="6" t="s">
        <v>7369</v>
      </c>
      <c r="D2958" s="6" t="s">
        <v>28</v>
      </c>
      <c r="E2958" s="6" t="s">
        <v>29</v>
      </c>
      <c r="F2958" s="6">
        <v>30</v>
      </c>
      <c r="G2958" s="6" t="s">
        <v>7370</v>
      </c>
      <c r="H2958" s="6" t="s">
        <v>7371</v>
      </c>
      <c r="I2958" s="6" t="s">
        <v>176</v>
      </c>
      <c r="J2958" s="7">
        <v>44010</v>
      </c>
      <c r="K2958" s="6">
        <v>64</v>
      </c>
      <c r="L2958" s="6" t="s">
        <v>78</v>
      </c>
      <c r="M2958" s="8"/>
      <c r="O2958">
        <f t="shared" si="753"/>
        <v>0</v>
      </c>
      <c r="Q2958" s="5" t="str">
        <f t="shared" si="738"/>
        <v>3031</v>
      </c>
      <c r="R2958" s="6" t="str">
        <f t="shared" si="739"/>
        <v>Lonnie</v>
      </c>
      <c r="S2958" s="6" t="str">
        <f t="shared" si="740"/>
        <v>Sands</v>
      </c>
      <c r="T2958" s="6" t="str">
        <f t="shared" si="741"/>
        <v>Mr</v>
      </c>
      <c r="U2958" s="6" t="str">
        <f t="shared" si="742"/>
        <v>M</v>
      </c>
      <c r="V2958" s="6" t="str">
        <f t="shared" si="743"/>
        <v>30</v>
      </c>
      <c r="W2958" s="6" t="str">
        <f t="shared" si="744"/>
        <v>Maple Road</v>
      </c>
      <c r="X2958" s="6" t="str">
        <f t="shared" si="745"/>
        <v>ad</v>
      </c>
      <c r="Y2958" s="6" t="str">
        <f t="shared" si="746"/>
        <v>Maple Road</v>
      </c>
      <c r="Z2958" s="6" t="str">
        <f t="shared" si="747"/>
        <v>Craigavon</v>
      </c>
      <c r="AA2958" s="6" t="str">
        <f t="shared" si="748"/>
        <v>CW</v>
      </c>
      <c r="AB2958" s="7" t="str">
        <f t="shared" si="749"/>
        <v>44010</v>
      </c>
      <c r="AC2958" s="6" t="str">
        <f t="shared" si="750"/>
        <v>64</v>
      </c>
      <c r="AD2958" s="6" t="str">
        <f t="shared" si="751"/>
        <v>C2</v>
      </c>
      <c r="AE2958" s="8" t="str">
        <f t="shared" si="752"/>
        <v/>
      </c>
    </row>
    <row r="2959" spans="1:31" x14ac:dyDescent="0.25">
      <c r="A2959" s="9">
        <v>3032</v>
      </c>
      <c r="B2959" s="10" t="s">
        <v>5548</v>
      </c>
      <c r="C2959" s="10" t="s">
        <v>796</v>
      </c>
      <c r="D2959" s="10" t="s">
        <v>28</v>
      </c>
      <c r="E2959" s="10" t="s">
        <v>29</v>
      </c>
      <c r="F2959" s="10">
        <v>30</v>
      </c>
      <c r="G2959" s="10" t="s">
        <v>7372</v>
      </c>
      <c r="H2959" s="10" t="s">
        <v>1000</v>
      </c>
      <c r="I2959" s="10" t="s">
        <v>176</v>
      </c>
      <c r="J2959" s="11">
        <v>44422</v>
      </c>
      <c r="K2959" s="10">
        <v>92</v>
      </c>
      <c r="L2959" s="10" t="s">
        <v>33</v>
      </c>
      <c r="M2959" s="12"/>
      <c r="O2959">
        <f t="shared" si="753"/>
        <v>0</v>
      </c>
      <c r="Q2959" s="9" t="str">
        <f t="shared" si="738"/>
        <v>3032</v>
      </c>
      <c r="R2959" s="10" t="str">
        <f t="shared" si="739"/>
        <v>Lowell</v>
      </c>
      <c r="S2959" s="10" t="str">
        <f t="shared" si="740"/>
        <v>Thurman</v>
      </c>
      <c r="T2959" s="10" t="str">
        <f t="shared" si="741"/>
        <v>Mr</v>
      </c>
      <c r="U2959" s="10" t="str">
        <f t="shared" si="742"/>
        <v>M</v>
      </c>
      <c r="V2959" s="10" t="str">
        <f t="shared" si="743"/>
        <v>30</v>
      </c>
      <c r="W2959" s="10" t="str">
        <f t="shared" si="744"/>
        <v>Marcon Place</v>
      </c>
      <c r="X2959" s="10" t="str">
        <f t="shared" si="745"/>
        <v>ce</v>
      </c>
      <c r="Y2959" s="10" t="str">
        <f t="shared" si="746"/>
        <v>Marcon Place</v>
      </c>
      <c r="Z2959" s="10" t="str">
        <f t="shared" si="747"/>
        <v>County Antrim</v>
      </c>
      <c r="AA2959" s="10" t="str">
        <f t="shared" si="748"/>
        <v>CW</v>
      </c>
      <c r="AB2959" s="11" t="str">
        <f t="shared" si="749"/>
        <v>44422</v>
      </c>
      <c r="AC2959" s="10" t="str">
        <f t="shared" si="750"/>
        <v>92</v>
      </c>
      <c r="AD2959" s="10" t="str">
        <f t="shared" si="751"/>
        <v>A3</v>
      </c>
      <c r="AE2959" s="12" t="str">
        <f t="shared" si="752"/>
        <v/>
      </c>
    </row>
    <row r="2960" spans="1:31" x14ac:dyDescent="0.25">
      <c r="A2960" s="5">
        <v>3033</v>
      </c>
      <c r="B2960" s="6" t="s">
        <v>930</v>
      </c>
      <c r="C2960" s="6" t="s">
        <v>1419</v>
      </c>
      <c r="D2960" s="6" t="s">
        <v>28</v>
      </c>
      <c r="E2960" s="6" t="s">
        <v>29</v>
      </c>
      <c r="F2960" s="6">
        <v>90</v>
      </c>
      <c r="G2960" s="6" t="s">
        <v>7373</v>
      </c>
      <c r="H2960" s="6" t="s">
        <v>3314</v>
      </c>
      <c r="I2960" s="6" t="s">
        <v>32</v>
      </c>
      <c r="J2960" s="7">
        <v>43603</v>
      </c>
      <c r="K2960" s="6">
        <v>62</v>
      </c>
      <c r="L2960" s="6" t="s">
        <v>44</v>
      </c>
      <c r="M2960" s="8"/>
      <c r="O2960">
        <f t="shared" si="753"/>
        <v>0</v>
      </c>
      <c r="Q2960" s="5" t="str">
        <f t="shared" si="738"/>
        <v>3033</v>
      </c>
      <c r="R2960" s="6" t="str">
        <f t="shared" si="739"/>
        <v>Dwain</v>
      </c>
      <c r="S2960" s="6" t="str">
        <f t="shared" si="740"/>
        <v>Kenny</v>
      </c>
      <c r="T2960" s="6" t="str">
        <f t="shared" si="741"/>
        <v>Mr</v>
      </c>
      <c r="U2960" s="6" t="str">
        <f t="shared" si="742"/>
        <v>M</v>
      </c>
      <c r="V2960" s="6" t="str">
        <f t="shared" si="743"/>
        <v>90</v>
      </c>
      <c r="W2960" s="6" t="str">
        <f t="shared" si="744"/>
        <v>Marconi Road</v>
      </c>
      <c r="X2960" s="6" t="str">
        <f t="shared" si="745"/>
        <v>ad</v>
      </c>
      <c r="Y2960" s="6" t="str">
        <f t="shared" si="746"/>
        <v>Marconi Road</v>
      </c>
      <c r="Z2960" s="6" t="str">
        <f t="shared" si="747"/>
        <v>Midhurst</v>
      </c>
      <c r="AA2960" s="6" t="str">
        <f t="shared" si="748"/>
        <v>WC</v>
      </c>
      <c r="AB2960" s="7" t="str">
        <f t="shared" si="749"/>
        <v>43603</v>
      </c>
      <c r="AC2960" s="6" t="str">
        <f t="shared" si="750"/>
        <v>62</v>
      </c>
      <c r="AD2960" s="6" t="str">
        <f t="shared" si="751"/>
        <v>D</v>
      </c>
      <c r="AE2960" s="8" t="str">
        <f t="shared" si="752"/>
        <v/>
      </c>
    </row>
    <row r="2961" spans="1:31" x14ac:dyDescent="0.25">
      <c r="A2961" s="9">
        <v>3034</v>
      </c>
      <c r="B2961" s="10" t="s">
        <v>26</v>
      </c>
      <c r="C2961" s="10" t="s">
        <v>7374</v>
      </c>
      <c r="D2961" s="10" t="s">
        <v>28</v>
      </c>
      <c r="E2961" s="10" t="s">
        <v>29</v>
      </c>
      <c r="F2961" s="10">
        <v>60</v>
      </c>
      <c r="G2961" s="10" t="s">
        <v>7375</v>
      </c>
      <c r="H2961" s="10" t="s">
        <v>4856</v>
      </c>
      <c r="I2961" s="10" t="s">
        <v>32</v>
      </c>
      <c r="J2961" s="11">
        <v>43986</v>
      </c>
      <c r="K2961" s="10">
        <v>81</v>
      </c>
      <c r="L2961" s="10" t="s">
        <v>78</v>
      </c>
      <c r="M2961" s="12"/>
      <c r="O2961">
        <f t="shared" si="753"/>
        <v>0</v>
      </c>
      <c r="Q2961" s="9" t="str">
        <f t="shared" si="738"/>
        <v>3034</v>
      </c>
      <c r="R2961" s="10" t="str">
        <f t="shared" si="739"/>
        <v>Cameron</v>
      </c>
      <c r="S2961" s="10" t="str">
        <f t="shared" si="740"/>
        <v>Pineda</v>
      </c>
      <c r="T2961" s="10" t="str">
        <f t="shared" si="741"/>
        <v>Mr</v>
      </c>
      <c r="U2961" s="10" t="str">
        <f t="shared" si="742"/>
        <v>M</v>
      </c>
      <c r="V2961" s="10" t="str">
        <f t="shared" si="743"/>
        <v>60</v>
      </c>
      <c r="W2961" s="10" t="str">
        <f t="shared" si="744"/>
        <v>Marcus Garvey</v>
      </c>
      <c r="X2961" s="10" t="str">
        <f t="shared" si="745"/>
        <v>ey</v>
      </c>
      <c r="Y2961" s="10" t="str">
        <f t="shared" si="746"/>
        <v>Marcus Garvey</v>
      </c>
      <c r="Z2961" s="10" t="str">
        <f t="shared" si="747"/>
        <v>South Humberside</v>
      </c>
      <c r="AA2961" s="10" t="str">
        <f t="shared" si="748"/>
        <v>WC</v>
      </c>
      <c r="AB2961" s="11" t="str">
        <f t="shared" si="749"/>
        <v>43986</v>
      </c>
      <c r="AC2961" s="10" t="str">
        <f t="shared" si="750"/>
        <v>81</v>
      </c>
      <c r="AD2961" s="10" t="str">
        <f t="shared" si="751"/>
        <v>C2</v>
      </c>
      <c r="AE2961" s="12" t="str">
        <f t="shared" si="752"/>
        <v/>
      </c>
    </row>
    <row r="2962" spans="1:31" x14ac:dyDescent="0.25">
      <c r="A2962" s="5">
        <v>3035</v>
      </c>
      <c r="B2962" s="6" t="s">
        <v>7376</v>
      </c>
      <c r="C2962" s="6" t="s">
        <v>7265</v>
      </c>
      <c r="D2962" s="6" t="s">
        <v>15</v>
      </c>
      <c r="E2962" s="6" t="s">
        <v>16</v>
      </c>
      <c r="F2962" s="6">
        <v>60</v>
      </c>
      <c r="G2962" s="6" t="s">
        <v>7377</v>
      </c>
      <c r="H2962" s="6" t="s">
        <v>4940</v>
      </c>
      <c r="I2962" s="6" t="s">
        <v>93</v>
      </c>
      <c r="J2962" s="7">
        <v>44496</v>
      </c>
      <c r="K2962" s="6">
        <v>41</v>
      </c>
      <c r="L2962" s="6" t="s">
        <v>99</v>
      </c>
      <c r="M2962" s="8"/>
      <c r="O2962">
        <f t="shared" si="753"/>
        <v>0</v>
      </c>
      <c r="Q2962" s="5" t="str">
        <f t="shared" si="738"/>
        <v>3035</v>
      </c>
      <c r="R2962" s="6" t="str">
        <f t="shared" si="739"/>
        <v>Nana</v>
      </c>
      <c r="S2962" s="6" t="str">
        <f t="shared" si="740"/>
        <v>Hammer</v>
      </c>
      <c r="T2962" s="6" t="str">
        <f t="shared" si="741"/>
        <v>Mrs</v>
      </c>
      <c r="U2962" s="6" t="str">
        <f t="shared" si="742"/>
        <v>F</v>
      </c>
      <c r="V2962" s="6" t="str">
        <f t="shared" si="743"/>
        <v>60</v>
      </c>
      <c r="W2962" s="6" t="str">
        <f t="shared" si="744"/>
        <v>Marden Road</v>
      </c>
      <c r="X2962" s="6" t="str">
        <f t="shared" si="745"/>
        <v>ad</v>
      </c>
      <c r="Y2962" s="6" t="str">
        <f t="shared" si="746"/>
        <v>Marden Road</v>
      </c>
      <c r="Z2962" s="6" t="str">
        <f t="shared" si="747"/>
        <v>Broxbourne</v>
      </c>
      <c r="AA2962" s="6" t="str">
        <f t="shared" si="748"/>
        <v>TF</v>
      </c>
      <c r="AB2962" s="7" t="str">
        <f t="shared" si="749"/>
        <v>44496</v>
      </c>
      <c r="AC2962" s="6" t="str">
        <f t="shared" si="750"/>
        <v>41</v>
      </c>
      <c r="AD2962" s="6" t="str">
        <f t="shared" si="751"/>
        <v>E</v>
      </c>
      <c r="AE2962" s="8" t="str">
        <f t="shared" si="752"/>
        <v/>
      </c>
    </row>
    <row r="2963" spans="1:31" x14ac:dyDescent="0.25">
      <c r="A2963" s="9">
        <v>3036</v>
      </c>
      <c r="B2963" s="10" t="s">
        <v>354</v>
      </c>
      <c r="C2963" s="10" t="s">
        <v>1566</v>
      </c>
      <c r="D2963" s="10" t="s">
        <v>15</v>
      </c>
      <c r="E2963" s="10" t="s">
        <v>16</v>
      </c>
      <c r="F2963" s="10">
        <v>30</v>
      </c>
      <c r="G2963" s="10" t="s">
        <v>7378</v>
      </c>
      <c r="H2963" s="10" t="s">
        <v>2344</v>
      </c>
      <c r="I2963" s="10" t="s">
        <v>176</v>
      </c>
      <c r="J2963" s="11">
        <v>44176</v>
      </c>
      <c r="K2963" s="10">
        <v>85</v>
      </c>
      <c r="L2963" s="10" t="s">
        <v>68</v>
      </c>
      <c r="M2963" s="12"/>
      <c r="O2963">
        <f t="shared" si="753"/>
        <v>0</v>
      </c>
      <c r="Q2963" s="9" t="str">
        <f t="shared" si="738"/>
        <v>3036</v>
      </c>
      <c r="R2963" s="10" t="str">
        <f t="shared" si="739"/>
        <v>Ashley</v>
      </c>
      <c r="S2963" s="10" t="str">
        <f t="shared" si="740"/>
        <v>Arrington</v>
      </c>
      <c r="T2963" s="10" t="str">
        <f t="shared" si="741"/>
        <v>Mrs</v>
      </c>
      <c r="U2963" s="10" t="str">
        <f t="shared" si="742"/>
        <v>F</v>
      </c>
      <c r="V2963" s="10" t="str">
        <f t="shared" si="743"/>
        <v>30</v>
      </c>
      <c r="W2963" s="10" t="str">
        <f t="shared" si="744"/>
        <v>Margaret Gardner</v>
      </c>
      <c r="X2963" s="10" t="str">
        <f t="shared" si="745"/>
        <v>er</v>
      </c>
      <c r="Y2963" s="10" t="str">
        <f t="shared" si="746"/>
        <v>Margaret Gardner</v>
      </c>
      <c r="Z2963" s="10" t="str">
        <f t="shared" si="747"/>
        <v>Cumbria</v>
      </c>
      <c r="AA2963" s="10" t="str">
        <f t="shared" si="748"/>
        <v>CW</v>
      </c>
      <c r="AB2963" s="11" t="str">
        <f t="shared" si="749"/>
        <v>44176</v>
      </c>
      <c r="AC2963" s="10" t="str">
        <f t="shared" si="750"/>
        <v>85</v>
      </c>
      <c r="AD2963" s="10" t="str">
        <f t="shared" si="751"/>
        <v>A2</v>
      </c>
      <c r="AE2963" s="12" t="str">
        <f t="shared" si="752"/>
        <v/>
      </c>
    </row>
    <row r="2964" spans="1:31" x14ac:dyDescent="0.25">
      <c r="A2964" s="5">
        <v>3037</v>
      </c>
      <c r="B2964" s="6" t="s">
        <v>1797</v>
      </c>
      <c r="C2964" s="6" t="s">
        <v>4223</v>
      </c>
      <c r="D2964" s="6" t="s">
        <v>28</v>
      </c>
      <c r="E2964" s="6" t="s">
        <v>29</v>
      </c>
      <c r="F2964" s="6">
        <v>60</v>
      </c>
      <c r="G2964" s="6" t="s">
        <v>7379</v>
      </c>
      <c r="H2964" s="6" t="s">
        <v>184</v>
      </c>
      <c r="I2964" s="6" t="s">
        <v>185</v>
      </c>
      <c r="J2964" s="7">
        <v>43488</v>
      </c>
      <c r="K2964" s="6">
        <v>82</v>
      </c>
      <c r="L2964" s="6" t="s">
        <v>44</v>
      </c>
      <c r="M2964" s="8"/>
      <c r="O2964">
        <f t="shared" si="753"/>
        <v>0</v>
      </c>
      <c r="Q2964" s="5" t="str">
        <f t="shared" si="738"/>
        <v>3037</v>
      </c>
      <c r="R2964" s="6" t="str">
        <f t="shared" si="739"/>
        <v>Nickolas</v>
      </c>
      <c r="S2964" s="6" t="str">
        <f t="shared" si="740"/>
        <v>Mora</v>
      </c>
      <c r="T2964" s="6" t="str">
        <f t="shared" si="741"/>
        <v>Mr</v>
      </c>
      <c r="U2964" s="6" t="str">
        <f t="shared" si="742"/>
        <v>M</v>
      </c>
      <c r="V2964" s="6" t="str">
        <f t="shared" si="743"/>
        <v>60</v>
      </c>
      <c r="W2964" s="6" t="str">
        <f t="shared" si="744"/>
        <v>Margery Terrace</v>
      </c>
      <c r="X2964" s="6" t="str">
        <f t="shared" si="745"/>
        <v>ce</v>
      </c>
      <c r="Y2964" s="6" t="str">
        <f t="shared" si="746"/>
        <v>Margery Terrace</v>
      </c>
      <c r="Z2964" s="6" t="str">
        <f t="shared" si="747"/>
        <v>Ferndale</v>
      </c>
      <c r="AA2964" s="6" t="str">
        <f t="shared" si="748"/>
        <v>HX</v>
      </c>
      <c r="AB2964" s="7" t="str">
        <f t="shared" si="749"/>
        <v>43488</v>
      </c>
      <c r="AC2964" s="6" t="str">
        <f t="shared" si="750"/>
        <v>82</v>
      </c>
      <c r="AD2964" s="6" t="str">
        <f t="shared" si="751"/>
        <v>D</v>
      </c>
      <c r="AE2964" s="8" t="str">
        <f t="shared" si="752"/>
        <v/>
      </c>
    </row>
    <row r="2965" spans="1:31" x14ac:dyDescent="0.25">
      <c r="A2965" s="9">
        <v>3038</v>
      </c>
      <c r="B2965" s="10" t="s">
        <v>7380</v>
      </c>
      <c r="C2965" s="10" t="s">
        <v>3694</v>
      </c>
      <c r="D2965" s="10" t="s">
        <v>49</v>
      </c>
      <c r="E2965" s="10" t="s">
        <v>16</v>
      </c>
      <c r="F2965" s="10">
        <v>60</v>
      </c>
      <c r="G2965" s="10" t="s">
        <v>7381</v>
      </c>
      <c r="H2965" s="10" t="s">
        <v>1172</v>
      </c>
      <c r="I2965" s="10" t="s">
        <v>32</v>
      </c>
      <c r="J2965" s="11">
        <v>43886</v>
      </c>
      <c r="K2965" s="10">
        <v>91</v>
      </c>
      <c r="L2965" s="10" t="s">
        <v>20</v>
      </c>
      <c r="M2965" s="12"/>
      <c r="O2965">
        <f t="shared" si="753"/>
        <v>0</v>
      </c>
      <c r="Q2965" s="9" t="str">
        <f t="shared" si="738"/>
        <v>3038</v>
      </c>
      <c r="R2965" s="10" t="str">
        <f t="shared" si="739"/>
        <v>Lashandra</v>
      </c>
      <c r="S2965" s="10" t="str">
        <f t="shared" si="740"/>
        <v>Stanford</v>
      </c>
      <c r="T2965" s="10" t="str">
        <f t="shared" si="741"/>
        <v>Miss</v>
      </c>
      <c r="U2965" s="10" t="str">
        <f t="shared" si="742"/>
        <v>F</v>
      </c>
      <c r="V2965" s="10" t="str">
        <f t="shared" si="743"/>
        <v>60</v>
      </c>
      <c r="W2965" s="10" t="str">
        <f t="shared" si="744"/>
        <v>Margravine Road</v>
      </c>
      <c r="X2965" s="10" t="str">
        <f t="shared" si="745"/>
        <v>ad</v>
      </c>
      <c r="Y2965" s="10" t="str">
        <f t="shared" si="746"/>
        <v>Margravine Road</v>
      </c>
      <c r="Z2965" s="10" t="str">
        <f t="shared" si="747"/>
        <v>Marlborough</v>
      </c>
      <c r="AA2965" s="10" t="str">
        <f t="shared" si="748"/>
        <v>WC</v>
      </c>
      <c r="AB2965" s="11" t="str">
        <f t="shared" si="749"/>
        <v>43886</v>
      </c>
      <c r="AC2965" s="10" t="str">
        <f t="shared" si="750"/>
        <v>91</v>
      </c>
      <c r="AD2965" s="10" t="str">
        <f t="shared" si="751"/>
        <v>B</v>
      </c>
      <c r="AE2965" s="12" t="str">
        <f t="shared" si="752"/>
        <v/>
      </c>
    </row>
    <row r="2966" spans="1:31" x14ac:dyDescent="0.25">
      <c r="A2966" s="5">
        <v>3039</v>
      </c>
      <c r="B2966" s="6" t="s">
        <v>7382</v>
      </c>
      <c r="C2966" s="6" t="s">
        <v>7383</v>
      </c>
      <c r="D2966" s="6" t="s">
        <v>15</v>
      </c>
      <c r="E2966" s="6" t="s">
        <v>16</v>
      </c>
      <c r="F2966" s="6">
        <v>90</v>
      </c>
      <c r="G2966" s="6" t="s">
        <v>7384</v>
      </c>
      <c r="H2966" s="6" t="s">
        <v>331</v>
      </c>
      <c r="I2966" s="6" t="s">
        <v>122</v>
      </c>
      <c r="J2966" s="7">
        <v>44550</v>
      </c>
      <c r="K2966" s="6">
        <v>59</v>
      </c>
      <c r="L2966" s="6" t="s">
        <v>62</v>
      </c>
      <c r="M2966" s="8"/>
      <c r="O2966">
        <f t="shared" si="753"/>
        <v>0</v>
      </c>
      <c r="Q2966" s="5" t="str">
        <f t="shared" si="738"/>
        <v>3039</v>
      </c>
      <c r="R2966" s="6" t="str">
        <f t="shared" si="739"/>
        <v>Sheryl</v>
      </c>
      <c r="S2966" s="6" t="str">
        <f t="shared" si="740"/>
        <v>Ellis</v>
      </c>
      <c r="T2966" s="6" t="str">
        <f t="shared" si="741"/>
        <v>Mrs</v>
      </c>
      <c r="U2966" s="6" t="str">
        <f t="shared" si="742"/>
        <v>F</v>
      </c>
      <c r="V2966" s="6" t="str">
        <f t="shared" si="743"/>
        <v>90</v>
      </c>
      <c r="W2966" s="6" t="str">
        <f t="shared" si="744"/>
        <v>Marian Way</v>
      </c>
      <c r="X2966" s="6" t="str">
        <f t="shared" si="745"/>
        <v>ay</v>
      </c>
      <c r="Y2966" s="6" t="str">
        <f t="shared" si="746"/>
        <v>Marian Way</v>
      </c>
      <c r="Z2966" s="6" t="str">
        <f t="shared" si="747"/>
        <v>Llanarth</v>
      </c>
      <c r="AA2966" s="6" t="str">
        <f t="shared" si="748"/>
        <v>WN</v>
      </c>
      <c r="AB2966" s="7" t="str">
        <f t="shared" si="749"/>
        <v>44550</v>
      </c>
      <c r="AC2966" s="6" t="str">
        <f t="shared" si="750"/>
        <v>59</v>
      </c>
      <c r="AD2966" s="6" t="str">
        <f t="shared" si="751"/>
        <v>C4</v>
      </c>
      <c r="AE2966" s="8" t="str">
        <f t="shared" si="752"/>
        <v/>
      </c>
    </row>
    <row r="2967" spans="1:31" x14ac:dyDescent="0.25">
      <c r="A2967" s="9">
        <v>3040</v>
      </c>
      <c r="B2967" s="10" t="s">
        <v>3954</v>
      </c>
      <c r="C2967" s="10" t="s">
        <v>6547</v>
      </c>
      <c r="D2967" s="10" t="s">
        <v>28</v>
      </c>
      <c r="E2967" s="10" t="s">
        <v>29</v>
      </c>
      <c r="F2967" s="10">
        <v>60</v>
      </c>
      <c r="G2967" s="10" t="s">
        <v>7385</v>
      </c>
      <c r="H2967" s="10" t="s">
        <v>6748</v>
      </c>
      <c r="I2967" s="10" t="s">
        <v>25</v>
      </c>
      <c r="J2967" s="11">
        <v>44117</v>
      </c>
      <c r="K2967" s="10">
        <v>15</v>
      </c>
      <c r="L2967" s="10" t="s">
        <v>52</v>
      </c>
      <c r="M2967" s="12"/>
      <c r="O2967">
        <f t="shared" si="753"/>
        <v>0</v>
      </c>
      <c r="Q2967" s="9" t="str">
        <f t="shared" si="738"/>
        <v>3040</v>
      </c>
      <c r="R2967" s="10" t="str">
        <f t="shared" si="739"/>
        <v>Lynwood</v>
      </c>
      <c r="S2967" s="10" t="str">
        <f t="shared" si="740"/>
        <v>Crockett</v>
      </c>
      <c r="T2967" s="10" t="str">
        <f t="shared" si="741"/>
        <v>Mr</v>
      </c>
      <c r="U2967" s="10" t="str">
        <f t="shared" si="742"/>
        <v>M</v>
      </c>
      <c r="V2967" s="10" t="str">
        <f t="shared" si="743"/>
        <v>60</v>
      </c>
      <c r="W2967" s="10" t="str">
        <f t="shared" si="744"/>
        <v>Mariner's Buildings</v>
      </c>
      <c r="X2967" s="10" t="str">
        <f t="shared" si="745"/>
        <v>gs</v>
      </c>
      <c r="Y2967" s="10" t="str">
        <f t="shared" si="746"/>
        <v>Mariner's Buildings</v>
      </c>
      <c r="Z2967" s="10" t="str">
        <f t="shared" si="747"/>
        <v>Horley</v>
      </c>
      <c r="AA2967" s="10" t="str">
        <f t="shared" si="748"/>
        <v>HG</v>
      </c>
      <c r="AB2967" s="11" t="str">
        <f t="shared" si="749"/>
        <v>44117</v>
      </c>
      <c r="AC2967" s="10" t="str">
        <f t="shared" si="750"/>
        <v>15</v>
      </c>
      <c r="AD2967" s="10" t="str">
        <f t="shared" si="751"/>
        <v>A1</v>
      </c>
      <c r="AE2967" s="12" t="str">
        <f t="shared" si="752"/>
        <v/>
      </c>
    </row>
    <row r="2968" spans="1:31" x14ac:dyDescent="0.25">
      <c r="A2968" s="5">
        <v>3041</v>
      </c>
      <c r="B2968" s="6" t="s">
        <v>7386</v>
      </c>
      <c r="C2968" s="6" t="s">
        <v>7387</v>
      </c>
      <c r="D2968" s="6" t="s">
        <v>15</v>
      </c>
      <c r="E2968" s="6" t="s">
        <v>16</v>
      </c>
      <c r="F2968" s="6">
        <v>60</v>
      </c>
      <c r="G2968" s="6" t="s">
        <v>7388</v>
      </c>
      <c r="H2968" s="6" t="s">
        <v>432</v>
      </c>
      <c r="I2968" s="6" t="s">
        <v>32</v>
      </c>
      <c r="J2968" s="7">
        <v>43753</v>
      </c>
      <c r="K2968" s="6">
        <v>45</v>
      </c>
      <c r="L2968" s="6" t="s">
        <v>68</v>
      </c>
      <c r="M2968" s="8"/>
      <c r="O2968">
        <f t="shared" si="753"/>
        <v>0</v>
      </c>
      <c r="Q2968" s="5" t="str">
        <f t="shared" si="738"/>
        <v>3041</v>
      </c>
      <c r="R2968" s="6" t="str">
        <f t="shared" si="739"/>
        <v>Barbie</v>
      </c>
      <c r="S2968" s="6" t="str">
        <f t="shared" si="740"/>
        <v>Fry</v>
      </c>
      <c r="T2968" s="6" t="str">
        <f t="shared" si="741"/>
        <v>Mrs</v>
      </c>
      <c r="U2968" s="6" t="str">
        <f t="shared" si="742"/>
        <v>F</v>
      </c>
      <c r="V2968" s="6" t="str">
        <f t="shared" si="743"/>
        <v>60</v>
      </c>
      <c r="W2968" s="6" t="str">
        <f t="shared" si="744"/>
        <v>Marius Road</v>
      </c>
      <c r="X2968" s="6" t="str">
        <f t="shared" si="745"/>
        <v>ad</v>
      </c>
      <c r="Y2968" s="6" t="str">
        <f t="shared" si="746"/>
        <v>Marius Road</v>
      </c>
      <c r="Z2968" s="6" t="str">
        <f t="shared" si="747"/>
        <v>Penrhyndeudraeth</v>
      </c>
      <c r="AA2968" s="6" t="str">
        <f t="shared" si="748"/>
        <v>WC</v>
      </c>
      <c r="AB2968" s="7" t="str">
        <f t="shared" si="749"/>
        <v>43753</v>
      </c>
      <c r="AC2968" s="6" t="str">
        <f t="shared" si="750"/>
        <v>45</v>
      </c>
      <c r="AD2968" s="6" t="str">
        <f t="shared" si="751"/>
        <v>A2</v>
      </c>
      <c r="AE2968" s="8" t="str">
        <f t="shared" si="752"/>
        <v/>
      </c>
    </row>
    <row r="2969" spans="1:31" x14ac:dyDescent="0.25">
      <c r="A2969" s="9">
        <v>3042</v>
      </c>
      <c r="B2969" s="10" t="s">
        <v>7389</v>
      </c>
      <c r="C2969" s="10" t="s">
        <v>5003</v>
      </c>
      <c r="D2969" s="10" t="s">
        <v>28</v>
      </c>
      <c r="E2969" s="10" t="s">
        <v>29</v>
      </c>
      <c r="F2969" s="10">
        <v>30</v>
      </c>
      <c r="G2969" s="10" t="s">
        <v>7390</v>
      </c>
      <c r="H2969" s="10" t="s">
        <v>903</v>
      </c>
      <c r="I2969" s="10" t="s">
        <v>571</v>
      </c>
      <c r="J2969" s="11">
        <v>44242</v>
      </c>
      <c r="K2969" s="10">
        <v>3</v>
      </c>
      <c r="L2969" s="10" t="s">
        <v>68</v>
      </c>
      <c r="M2969" s="12"/>
      <c r="O2969">
        <f t="shared" si="753"/>
        <v>0</v>
      </c>
      <c r="Q2969" s="9" t="str">
        <f t="shared" si="738"/>
        <v>3042</v>
      </c>
      <c r="R2969" s="10" t="str">
        <f t="shared" si="739"/>
        <v>Alvin</v>
      </c>
      <c r="S2969" s="10" t="str">
        <f t="shared" si="740"/>
        <v>Wiseman</v>
      </c>
      <c r="T2969" s="10" t="str">
        <f t="shared" si="741"/>
        <v>Mr</v>
      </c>
      <c r="U2969" s="10" t="str">
        <f t="shared" si="742"/>
        <v>M</v>
      </c>
      <c r="V2969" s="10" t="str">
        <f t="shared" si="743"/>
        <v>30</v>
      </c>
      <c r="W2969" s="10" t="str">
        <f t="shared" si="744"/>
        <v>Mark Place</v>
      </c>
      <c r="X2969" s="10" t="str">
        <f t="shared" si="745"/>
        <v>ce</v>
      </c>
      <c r="Y2969" s="10" t="str">
        <f t="shared" si="746"/>
        <v>Mark Place</v>
      </c>
      <c r="Z2969" s="10" t="str">
        <f t="shared" si="747"/>
        <v>Abertillery</v>
      </c>
      <c r="AA2969" s="10" t="str">
        <f t="shared" si="748"/>
        <v>NP</v>
      </c>
      <c r="AB2969" s="11" t="str">
        <f t="shared" si="749"/>
        <v>44242</v>
      </c>
      <c r="AC2969" s="10" t="str">
        <f t="shared" si="750"/>
        <v>3</v>
      </c>
      <c r="AD2969" s="10" t="str">
        <f t="shared" si="751"/>
        <v>A2</v>
      </c>
      <c r="AE2969" s="12" t="str">
        <f t="shared" si="752"/>
        <v/>
      </c>
    </row>
    <row r="2970" spans="1:31" x14ac:dyDescent="0.25">
      <c r="A2970" s="5">
        <v>3043</v>
      </c>
      <c r="B2970" s="6" t="s">
        <v>7391</v>
      </c>
      <c r="C2970" s="6" t="s">
        <v>2890</v>
      </c>
      <c r="D2970" s="6" t="s">
        <v>49</v>
      </c>
      <c r="E2970" s="6" t="s">
        <v>16</v>
      </c>
      <c r="F2970" s="6">
        <v>30</v>
      </c>
      <c r="G2970" s="6" t="s">
        <v>7392</v>
      </c>
      <c r="H2970" s="6" t="s">
        <v>6012</v>
      </c>
      <c r="I2970" s="6" t="s">
        <v>32</v>
      </c>
      <c r="J2970" s="7">
        <v>43811</v>
      </c>
      <c r="K2970" s="6">
        <v>5</v>
      </c>
      <c r="L2970" s="6" t="s">
        <v>52</v>
      </c>
      <c r="M2970" s="8"/>
      <c r="O2970">
        <f t="shared" si="753"/>
        <v>0</v>
      </c>
      <c r="Q2970" s="5" t="str">
        <f t="shared" si="738"/>
        <v>3043</v>
      </c>
      <c r="R2970" s="6" t="str">
        <f t="shared" si="739"/>
        <v>Eleonora</v>
      </c>
      <c r="S2970" s="6" t="str">
        <f t="shared" si="740"/>
        <v>Hester</v>
      </c>
      <c r="T2970" s="6" t="str">
        <f t="shared" si="741"/>
        <v>Miss</v>
      </c>
      <c r="U2970" s="6" t="str">
        <f t="shared" si="742"/>
        <v>F</v>
      </c>
      <c r="V2970" s="6" t="str">
        <f t="shared" si="743"/>
        <v>30</v>
      </c>
      <c r="W2970" s="6" t="str">
        <f t="shared" si="744"/>
        <v>Markfield Gardens</v>
      </c>
      <c r="X2970" s="6" t="str">
        <f t="shared" si="745"/>
        <v>ns</v>
      </c>
      <c r="Y2970" s="6" t="str">
        <f t="shared" si="746"/>
        <v>Markfield Gardens</v>
      </c>
      <c r="Z2970" s="6" t="str">
        <f t="shared" si="747"/>
        <v>Newbiggin-By-The-Sea</v>
      </c>
      <c r="AA2970" s="6" t="str">
        <f t="shared" si="748"/>
        <v>WC</v>
      </c>
      <c r="AB2970" s="7" t="str">
        <f t="shared" si="749"/>
        <v>43811</v>
      </c>
      <c r="AC2970" s="6" t="str">
        <f t="shared" si="750"/>
        <v>5</v>
      </c>
      <c r="AD2970" s="6" t="str">
        <f t="shared" si="751"/>
        <v>A1</v>
      </c>
      <c r="AE2970" s="8" t="str">
        <f t="shared" si="752"/>
        <v/>
      </c>
    </row>
    <row r="2971" spans="1:31" x14ac:dyDescent="0.25">
      <c r="A2971" s="9">
        <v>3044</v>
      </c>
      <c r="B2971" s="10" t="s">
        <v>7393</v>
      </c>
      <c r="C2971" s="10" t="s">
        <v>7394</v>
      </c>
      <c r="D2971" s="10" t="s">
        <v>28</v>
      </c>
      <c r="E2971" s="10" t="s">
        <v>29</v>
      </c>
      <c r="F2971" s="10">
        <v>90</v>
      </c>
      <c r="G2971" s="10" t="s">
        <v>7395</v>
      </c>
      <c r="H2971" s="10" t="s">
        <v>3196</v>
      </c>
      <c r="I2971" s="10" t="s">
        <v>1194</v>
      </c>
      <c r="J2971" s="11">
        <v>44445</v>
      </c>
      <c r="K2971" s="10">
        <v>67</v>
      </c>
      <c r="L2971" s="10" t="s">
        <v>44</v>
      </c>
      <c r="M2971" s="12"/>
      <c r="O2971">
        <f t="shared" si="753"/>
        <v>0</v>
      </c>
      <c r="Q2971" s="9" t="str">
        <f t="shared" si="738"/>
        <v>3044</v>
      </c>
      <c r="R2971" s="10" t="str">
        <f t="shared" si="739"/>
        <v>Wilford</v>
      </c>
      <c r="S2971" s="10" t="str">
        <f t="shared" si="740"/>
        <v>Guzman</v>
      </c>
      <c r="T2971" s="10" t="str">
        <f t="shared" si="741"/>
        <v>Mr</v>
      </c>
      <c r="U2971" s="10" t="str">
        <f t="shared" si="742"/>
        <v>M</v>
      </c>
      <c r="V2971" s="10" t="str">
        <f t="shared" si="743"/>
        <v>90</v>
      </c>
      <c r="W2971" s="10" t="str">
        <f t="shared" si="744"/>
        <v>Markham Square</v>
      </c>
      <c r="X2971" s="10" t="str">
        <f t="shared" si="745"/>
        <v>re</v>
      </c>
      <c r="Y2971" s="10" t="str">
        <f t="shared" si="746"/>
        <v>Markham Square</v>
      </c>
      <c r="Z2971" s="10" t="str">
        <f t="shared" si="747"/>
        <v>East Sussex</v>
      </c>
      <c r="AA2971" s="10" t="str">
        <f t="shared" si="748"/>
        <v>LU</v>
      </c>
      <c r="AB2971" s="11" t="str">
        <f t="shared" si="749"/>
        <v>44445</v>
      </c>
      <c r="AC2971" s="10" t="str">
        <f t="shared" si="750"/>
        <v>67</v>
      </c>
      <c r="AD2971" s="10" t="str">
        <f t="shared" si="751"/>
        <v>D</v>
      </c>
      <c r="AE2971" s="12" t="str">
        <f t="shared" si="752"/>
        <v/>
      </c>
    </row>
    <row r="2972" spans="1:31" x14ac:dyDescent="0.25">
      <c r="A2972" s="5">
        <v>3045</v>
      </c>
      <c r="B2972" s="6" t="s">
        <v>7396</v>
      </c>
      <c r="C2972" s="6" t="s">
        <v>186</v>
      </c>
      <c r="D2972" s="6" t="s">
        <v>28</v>
      </c>
      <c r="E2972" s="6" t="s">
        <v>29</v>
      </c>
      <c r="F2972" s="6">
        <v>90</v>
      </c>
      <c r="G2972" s="6" t="s">
        <v>7397</v>
      </c>
      <c r="H2972" s="6" t="s">
        <v>184</v>
      </c>
      <c r="I2972" s="6" t="s">
        <v>185</v>
      </c>
      <c r="J2972" s="7">
        <v>44290</v>
      </c>
      <c r="K2972" s="6">
        <v>36</v>
      </c>
      <c r="L2972" s="6" t="s">
        <v>44</v>
      </c>
      <c r="M2972" s="8"/>
      <c r="O2972">
        <f t="shared" si="753"/>
        <v>0</v>
      </c>
      <c r="Q2972" s="5" t="str">
        <f t="shared" si="738"/>
        <v>3045</v>
      </c>
      <c r="R2972" s="6" t="str">
        <f t="shared" si="739"/>
        <v>Dusty</v>
      </c>
      <c r="S2972" s="6" t="str">
        <f t="shared" si="740"/>
        <v>Lewis</v>
      </c>
      <c r="T2972" s="6" t="str">
        <f t="shared" si="741"/>
        <v>Mr</v>
      </c>
      <c r="U2972" s="6" t="str">
        <f t="shared" si="742"/>
        <v>M</v>
      </c>
      <c r="V2972" s="6" t="str">
        <f t="shared" si="743"/>
        <v>90</v>
      </c>
      <c r="W2972" s="6" t="str">
        <f t="shared" si="744"/>
        <v>Markwell Close</v>
      </c>
      <c r="X2972" s="6" t="str">
        <f t="shared" si="745"/>
        <v>se</v>
      </c>
      <c r="Y2972" s="6" t="str">
        <f t="shared" si="746"/>
        <v>Markwell Close</v>
      </c>
      <c r="Z2972" s="6" t="str">
        <f t="shared" si="747"/>
        <v>Ferndale</v>
      </c>
      <c r="AA2972" s="6" t="str">
        <f t="shared" si="748"/>
        <v>HX</v>
      </c>
      <c r="AB2972" s="7" t="str">
        <f t="shared" si="749"/>
        <v>44290</v>
      </c>
      <c r="AC2972" s="6" t="str">
        <f t="shared" si="750"/>
        <v>36</v>
      </c>
      <c r="AD2972" s="6" t="str">
        <f t="shared" si="751"/>
        <v>D</v>
      </c>
      <c r="AE2972" s="8" t="str">
        <f t="shared" si="752"/>
        <v/>
      </c>
    </row>
    <row r="2973" spans="1:31" x14ac:dyDescent="0.25">
      <c r="A2973" s="9">
        <v>3046</v>
      </c>
      <c r="B2973" s="10" t="s">
        <v>7398</v>
      </c>
      <c r="C2973" s="10" t="s">
        <v>6681</v>
      </c>
      <c r="D2973" s="10" t="s">
        <v>49</v>
      </c>
      <c r="E2973" s="10" t="s">
        <v>16</v>
      </c>
      <c r="F2973" s="10">
        <v>90</v>
      </c>
      <c r="G2973" s="10" t="s">
        <v>7399</v>
      </c>
      <c r="H2973" s="10" t="s">
        <v>3639</v>
      </c>
      <c r="I2973" s="10" t="s">
        <v>291</v>
      </c>
      <c r="J2973" s="11">
        <v>44527</v>
      </c>
      <c r="K2973" s="10">
        <v>7</v>
      </c>
      <c r="L2973" s="10" t="s">
        <v>68</v>
      </c>
      <c r="M2973" s="12"/>
      <c r="O2973">
        <f t="shared" si="753"/>
        <v>0</v>
      </c>
      <c r="Q2973" s="9" t="str">
        <f t="shared" si="738"/>
        <v>3046</v>
      </c>
      <c r="R2973" s="10" t="str">
        <f t="shared" si="739"/>
        <v>Angelika</v>
      </c>
      <c r="S2973" s="10" t="str">
        <f t="shared" si="740"/>
        <v>Latham</v>
      </c>
      <c r="T2973" s="10" t="str">
        <f t="shared" si="741"/>
        <v>Miss</v>
      </c>
      <c r="U2973" s="10" t="str">
        <f t="shared" si="742"/>
        <v>F</v>
      </c>
      <c r="V2973" s="10" t="str">
        <f t="shared" si="743"/>
        <v>90</v>
      </c>
      <c r="W2973" s="10" t="str">
        <f t="shared" si="744"/>
        <v>Marlborough Parade</v>
      </c>
      <c r="X2973" s="10" t="str">
        <f t="shared" si="745"/>
        <v>de</v>
      </c>
      <c r="Y2973" s="10" t="str">
        <f t="shared" si="746"/>
        <v>Marlborough Parade</v>
      </c>
      <c r="Z2973" s="10" t="str">
        <f t="shared" si="747"/>
        <v>Isle Of Tiree</v>
      </c>
      <c r="AA2973" s="10" t="str">
        <f t="shared" si="748"/>
        <v>HS</v>
      </c>
      <c r="AB2973" s="11" t="str">
        <f t="shared" si="749"/>
        <v>44527</v>
      </c>
      <c r="AC2973" s="10" t="str">
        <f t="shared" si="750"/>
        <v>7</v>
      </c>
      <c r="AD2973" s="10" t="str">
        <f t="shared" si="751"/>
        <v>A2</v>
      </c>
      <c r="AE2973" s="12" t="str">
        <f t="shared" si="752"/>
        <v/>
      </c>
    </row>
    <row r="2974" spans="1:31" x14ac:dyDescent="0.25">
      <c r="A2974" s="5">
        <v>3047</v>
      </c>
      <c r="B2974" s="6" t="s">
        <v>7400</v>
      </c>
      <c r="C2974" s="6" t="s">
        <v>2630</v>
      </c>
      <c r="D2974" s="6" t="s">
        <v>49</v>
      </c>
      <c r="E2974" s="6" t="s">
        <v>16</v>
      </c>
      <c r="F2974" s="6">
        <v>90</v>
      </c>
      <c r="G2974" s="6" t="s">
        <v>7401</v>
      </c>
      <c r="H2974" s="6" t="s">
        <v>7402</v>
      </c>
      <c r="I2974" s="6" t="s">
        <v>32</v>
      </c>
      <c r="J2974" s="7">
        <v>43699</v>
      </c>
      <c r="K2974" s="6">
        <v>44</v>
      </c>
      <c r="L2974" s="6" t="s">
        <v>52</v>
      </c>
      <c r="M2974" s="8"/>
      <c r="O2974">
        <f t="shared" si="753"/>
        <v>0</v>
      </c>
      <c r="Q2974" s="5" t="str">
        <f t="shared" si="738"/>
        <v>3047</v>
      </c>
      <c r="R2974" s="6" t="str">
        <f t="shared" si="739"/>
        <v>Effie</v>
      </c>
      <c r="S2974" s="6" t="str">
        <f t="shared" si="740"/>
        <v>Horn</v>
      </c>
      <c r="T2974" s="6" t="str">
        <f t="shared" si="741"/>
        <v>Miss</v>
      </c>
      <c r="U2974" s="6" t="str">
        <f t="shared" si="742"/>
        <v>F</v>
      </c>
      <c r="V2974" s="6" t="str">
        <f t="shared" si="743"/>
        <v>90</v>
      </c>
      <c r="W2974" s="6" t="str">
        <f t="shared" si="744"/>
        <v>Marlborough Rd</v>
      </c>
      <c r="X2974" s="6" t="str">
        <f t="shared" si="745"/>
        <v>Rd</v>
      </c>
      <c r="Y2974" s="6" t="str">
        <f t="shared" si="746"/>
        <v>Marlborough Road</v>
      </c>
      <c r="Z2974" s="6" t="str">
        <f t="shared" si="747"/>
        <v>Pontypool</v>
      </c>
      <c r="AA2974" s="6" t="str">
        <f t="shared" si="748"/>
        <v>WC</v>
      </c>
      <c r="AB2974" s="7" t="str">
        <f t="shared" si="749"/>
        <v>43699</v>
      </c>
      <c r="AC2974" s="6" t="str">
        <f t="shared" si="750"/>
        <v>44</v>
      </c>
      <c r="AD2974" s="6" t="str">
        <f t="shared" si="751"/>
        <v>A1</v>
      </c>
      <c r="AE2974" s="8" t="str">
        <f t="shared" si="752"/>
        <v/>
      </c>
    </row>
    <row r="2975" spans="1:31" x14ac:dyDescent="0.25">
      <c r="A2975" s="9">
        <v>3048</v>
      </c>
      <c r="B2975" s="10" t="s">
        <v>7403</v>
      </c>
      <c r="C2975" s="10" t="s">
        <v>7404</v>
      </c>
      <c r="D2975" s="10" t="s">
        <v>49</v>
      </c>
      <c r="E2975" s="10" t="s">
        <v>16</v>
      </c>
      <c r="F2975" s="10">
        <v>60</v>
      </c>
      <c r="G2975" s="10" t="s">
        <v>7405</v>
      </c>
      <c r="H2975" s="10" t="s">
        <v>1498</v>
      </c>
      <c r="I2975" s="10" t="s">
        <v>32</v>
      </c>
      <c r="J2975" s="11">
        <v>44202</v>
      </c>
      <c r="K2975" s="10">
        <v>23</v>
      </c>
      <c r="L2975" s="10" t="s">
        <v>20</v>
      </c>
      <c r="M2975" s="12"/>
      <c r="O2975">
        <f t="shared" si="753"/>
        <v>0</v>
      </c>
      <c r="Q2975" s="9" t="str">
        <f t="shared" si="738"/>
        <v>3048</v>
      </c>
      <c r="R2975" s="10" t="str">
        <f t="shared" si="739"/>
        <v>Cleopatra</v>
      </c>
      <c r="S2975" s="10" t="str">
        <f t="shared" si="740"/>
        <v>Marquez</v>
      </c>
      <c r="T2975" s="10" t="str">
        <f t="shared" si="741"/>
        <v>Miss</v>
      </c>
      <c r="U2975" s="10" t="str">
        <f t="shared" si="742"/>
        <v>F</v>
      </c>
      <c r="V2975" s="10" t="str">
        <f t="shared" si="743"/>
        <v>60</v>
      </c>
      <c r="W2975" s="10" t="str">
        <f t="shared" si="744"/>
        <v>Marlborough Terrace</v>
      </c>
      <c r="X2975" s="10" t="str">
        <f t="shared" si="745"/>
        <v>ce</v>
      </c>
      <c r="Y2975" s="10" t="str">
        <f t="shared" si="746"/>
        <v>Marlborough Terrace</v>
      </c>
      <c r="Z2975" s="10" t="str">
        <f t="shared" si="747"/>
        <v>New Tredegar</v>
      </c>
      <c r="AA2975" s="10" t="str">
        <f t="shared" si="748"/>
        <v>WC</v>
      </c>
      <c r="AB2975" s="11" t="str">
        <f t="shared" si="749"/>
        <v>44202</v>
      </c>
      <c r="AC2975" s="10" t="str">
        <f t="shared" si="750"/>
        <v>23</v>
      </c>
      <c r="AD2975" s="10" t="str">
        <f t="shared" si="751"/>
        <v>B</v>
      </c>
      <c r="AE2975" s="12" t="str">
        <f t="shared" si="752"/>
        <v/>
      </c>
    </row>
    <row r="2976" spans="1:31" x14ac:dyDescent="0.25">
      <c r="A2976" s="5">
        <v>3049</v>
      </c>
      <c r="B2976" s="6" t="s">
        <v>546</v>
      </c>
      <c r="C2976" s="6" t="s">
        <v>7406</v>
      </c>
      <c r="D2976" s="6" t="s">
        <v>15</v>
      </c>
      <c r="E2976" s="6" t="s">
        <v>16</v>
      </c>
      <c r="F2976" s="6">
        <v>30</v>
      </c>
      <c r="G2976" s="6" t="s">
        <v>7407</v>
      </c>
      <c r="H2976" s="6" t="s">
        <v>5936</v>
      </c>
      <c r="I2976" s="6" t="s">
        <v>185</v>
      </c>
      <c r="J2976" s="7">
        <v>44295</v>
      </c>
      <c r="K2976" s="6">
        <v>28</v>
      </c>
      <c r="L2976" s="6" t="s">
        <v>20</v>
      </c>
      <c r="M2976" s="8"/>
      <c r="O2976">
        <f t="shared" si="753"/>
        <v>0</v>
      </c>
      <c r="Q2976" s="5" t="str">
        <f t="shared" si="738"/>
        <v>3049</v>
      </c>
      <c r="R2976" s="6" t="str">
        <f t="shared" si="739"/>
        <v>Frances</v>
      </c>
      <c r="S2976" s="6" t="str">
        <f t="shared" si="740"/>
        <v>Cramer</v>
      </c>
      <c r="T2976" s="6" t="str">
        <f t="shared" si="741"/>
        <v>Mrs</v>
      </c>
      <c r="U2976" s="6" t="str">
        <f t="shared" si="742"/>
        <v>F</v>
      </c>
      <c r="V2976" s="6" t="str">
        <f t="shared" si="743"/>
        <v>30</v>
      </c>
      <c r="W2976" s="6" t="str">
        <f t="shared" si="744"/>
        <v>Marleys Yard</v>
      </c>
      <c r="X2976" s="6" t="str">
        <f t="shared" si="745"/>
        <v>rd</v>
      </c>
      <c r="Y2976" s="6" t="str">
        <f t="shared" si="746"/>
        <v>Marleys Yard</v>
      </c>
      <c r="Z2976" s="6" t="str">
        <f t="shared" si="747"/>
        <v>Fakenham</v>
      </c>
      <c r="AA2976" s="6" t="str">
        <f t="shared" si="748"/>
        <v>HX</v>
      </c>
      <c r="AB2976" s="7" t="str">
        <f t="shared" si="749"/>
        <v>44295</v>
      </c>
      <c r="AC2976" s="6" t="str">
        <f t="shared" si="750"/>
        <v>28</v>
      </c>
      <c r="AD2976" s="6" t="str">
        <f t="shared" si="751"/>
        <v>B</v>
      </c>
      <c r="AE2976" s="8" t="str">
        <f t="shared" si="752"/>
        <v/>
      </c>
    </row>
    <row r="2977" spans="1:31" x14ac:dyDescent="0.25">
      <c r="A2977" s="5">
        <v>3051</v>
      </c>
      <c r="B2977" s="6" t="s">
        <v>7408</v>
      </c>
      <c r="C2977" s="6" t="s">
        <v>2999</v>
      </c>
      <c r="D2977" s="6" t="s">
        <v>28</v>
      </c>
      <c r="E2977" s="6" t="s">
        <v>29</v>
      </c>
      <c r="F2977" s="6">
        <v>60</v>
      </c>
      <c r="G2977" s="6" t="s">
        <v>7409</v>
      </c>
      <c r="H2977" s="6" t="s">
        <v>1223</v>
      </c>
      <c r="I2977" s="6" t="s">
        <v>25</v>
      </c>
      <c r="J2977" s="7">
        <v>44344</v>
      </c>
      <c r="K2977" s="6">
        <v>47</v>
      </c>
      <c r="L2977" s="6" t="s">
        <v>52</v>
      </c>
      <c r="M2977" s="8"/>
      <c r="O2977">
        <f t="shared" si="753"/>
        <v>0</v>
      </c>
      <c r="Q2977" s="5" t="str">
        <f t="shared" si="738"/>
        <v>3051</v>
      </c>
      <c r="R2977" s="6" t="str">
        <f t="shared" si="739"/>
        <v>Deangelo</v>
      </c>
      <c r="S2977" s="6" t="str">
        <f t="shared" si="740"/>
        <v>Daley</v>
      </c>
      <c r="T2977" s="6" t="str">
        <f t="shared" si="741"/>
        <v>Mr</v>
      </c>
      <c r="U2977" s="6" t="str">
        <f t="shared" si="742"/>
        <v>M</v>
      </c>
      <c r="V2977" s="6" t="str">
        <f t="shared" si="743"/>
        <v>60</v>
      </c>
      <c r="W2977" s="6" t="str">
        <f t="shared" si="744"/>
        <v>Marmion Mews</v>
      </c>
      <c r="X2977" s="6" t="str">
        <f t="shared" si="745"/>
        <v>ws</v>
      </c>
      <c r="Y2977" s="6" t="str">
        <f t="shared" si="746"/>
        <v>Marmion Mews</v>
      </c>
      <c r="Z2977" s="6" t="str">
        <f t="shared" si="747"/>
        <v>Hinckley</v>
      </c>
      <c r="AA2977" s="6" t="str">
        <f t="shared" si="748"/>
        <v>HG</v>
      </c>
      <c r="AB2977" s="7" t="str">
        <f t="shared" si="749"/>
        <v>44344</v>
      </c>
      <c r="AC2977" s="6" t="str">
        <f t="shared" si="750"/>
        <v>47</v>
      </c>
      <c r="AD2977" s="6" t="str">
        <f t="shared" si="751"/>
        <v>A1</v>
      </c>
      <c r="AE2977" s="8" t="str">
        <f t="shared" si="752"/>
        <v/>
      </c>
    </row>
    <row r="2978" spans="1:31" x14ac:dyDescent="0.25">
      <c r="A2978" s="9">
        <v>3052</v>
      </c>
      <c r="B2978" s="10" t="s">
        <v>6422</v>
      </c>
      <c r="C2978" s="10" t="s">
        <v>7410</v>
      </c>
      <c r="D2978" s="10" t="s">
        <v>49</v>
      </c>
      <c r="E2978" s="10" t="s">
        <v>16</v>
      </c>
      <c r="F2978" s="10">
        <v>60</v>
      </c>
      <c r="G2978" s="10" t="s">
        <v>7411</v>
      </c>
      <c r="H2978" s="10" t="s">
        <v>7412</v>
      </c>
      <c r="I2978" s="10" t="s">
        <v>32</v>
      </c>
      <c r="J2978" s="11">
        <v>44291</v>
      </c>
      <c r="K2978" s="10">
        <v>38</v>
      </c>
      <c r="L2978" s="10" t="s">
        <v>62</v>
      </c>
      <c r="M2978" s="12"/>
      <c r="O2978">
        <f t="shared" si="753"/>
        <v>0</v>
      </c>
      <c r="Q2978" s="9" t="str">
        <f t="shared" si="738"/>
        <v>3052</v>
      </c>
      <c r="R2978" s="10" t="str">
        <f t="shared" si="739"/>
        <v>Claude</v>
      </c>
      <c r="S2978" s="10" t="str">
        <f t="shared" si="740"/>
        <v>Pham</v>
      </c>
      <c r="T2978" s="10" t="str">
        <f t="shared" si="741"/>
        <v>Miss</v>
      </c>
      <c r="U2978" s="10" t="str">
        <f t="shared" si="742"/>
        <v>F</v>
      </c>
      <c r="V2978" s="10" t="str">
        <f t="shared" si="743"/>
        <v>60</v>
      </c>
      <c r="W2978" s="10" t="str">
        <f t="shared" si="744"/>
        <v>Marmion Road</v>
      </c>
      <c r="X2978" s="10" t="str">
        <f t="shared" si="745"/>
        <v>ad</v>
      </c>
      <c r="Y2978" s="10" t="str">
        <f t="shared" si="746"/>
        <v>Marmion Road</v>
      </c>
      <c r="Z2978" s="10" t="str">
        <f t="shared" si="747"/>
        <v>Upminster</v>
      </c>
      <c r="AA2978" s="10" t="str">
        <f t="shared" si="748"/>
        <v>WC</v>
      </c>
      <c r="AB2978" s="11" t="str">
        <f t="shared" si="749"/>
        <v>44291</v>
      </c>
      <c r="AC2978" s="10" t="str">
        <f t="shared" si="750"/>
        <v>38</v>
      </c>
      <c r="AD2978" s="10" t="str">
        <f t="shared" si="751"/>
        <v>C4</v>
      </c>
      <c r="AE2978" s="12" t="str">
        <f t="shared" si="752"/>
        <v/>
      </c>
    </row>
    <row r="2979" spans="1:31" x14ac:dyDescent="0.25">
      <c r="A2979" s="5">
        <v>3053</v>
      </c>
      <c r="B2979" s="6" t="s">
        <v>7413</v>
      </c>
      <c r="C2979" s="6" t="s">
        <v>7414</v>
      </c>
      <c r="D2979" s="6" t="s">
        <v>28</v>
      </c>
      <c r="E2979" s="6" t="s">
        <v>29</v>
      </c>
      <c r="F2979" s="6">
        <v>30</v>
      </c>
      <c r="G2979" s="6" t="s">
        <v>7415</v>
      </c>
      <c r="H2979" s="6" t="s">
        <v>2980</v>
      </c>
      <c r="I2979" s="6" t="s">
        <v>38</v>
      </c>
      <c r="J2979" s="7">
        <v>43848</v>
      </c>
      <c r="K2979" s="6">
        <v>35</v>
      </c>
      <c r="L2979" s="6" t="s">
        <v>99</v>
      </c>
      <c r="M2979" s="8"/>
      <c r="O2979">
        <f t="shared" si="753"/>
        <v>0</v>
      </c>
      <c r="Q2979" s="5" t="str">
        <f t="shared" si="738"/>
        <v>3053</v>
      </c>
      <c r="R2979" s="6" t="str">
        <f t="shared" si="739"/>
        <v>Normand</v>
      </c>
      <c r="S2979" s="6" t="str">
        <f t="shared" si="740"/>
        <v>Wesley</v>
      </c>
      <c r="T2979" s="6" t="str">
        <f t="shared" si="741"/>
        <v>Mr</v>
      </c>
      <c r="U2979" s="6" t="str">
        <f t="shared" si="742"/>
        <v>M</v>
      </c>
      <c r="V2979" s="6" t="str">
        <f t="shared" si="743"/>
        <v>30</v>
      </c>
      <c r="W2979" s="6" t="str">
        <f t="shared" si="744"/>
        <v>Maroons Way</v>
      </c>
      <c r="X2979" s="6" t="str">
        <f t="shared" si="745"/>
        <v>ay</v>
      </c>
      <c r="Y2979" s="6" t="str">
        <f t="shared" si="746"/>
        <v>Maroons Way</v>
      </c>
      <c r="Z2979" s="6" t="str">
        <f t="shared" si="747"/>
        <v>Daventry</v>
      </c>
      <c r="AA2979" s="6" t="str">
        <f t="shared" si="748"/>
        <v>RM</v>
      </c>
      <c r="AB2979" s="7" t="str">
        <f t="shared" si="749"/>
        <v>43848</v>
      </c>
      <c r="AC2979" s="6" t="str">
        <f t="shared" si="750"/>
        <v>35</v>
      </c>
      <c r="AD2979" s="6" t="str">
        <f t="shared" si="751"/>
        <v>E</v>
      </c>
      <c r="AE2979" s="8" t="str">
        <f t="shared" si="752"/>
        <v/>
      </c>
    </row>
    <row r="2980" spans="1:31" x14ac:dyDescent="0.25">
      <c r="A2980" s="9">
        <v>3054</v>
      </c>
      <c r="B2980" s="10" t="s">
        <v>7416</v>
      </c>
      <c r="C2980" s="10" t="s">
        <v>787</v>
      </c>
      <c r="D2980" s="10" t="s">
        <v>41</v>
      </c>
      <c r="E2980" s="10" t="s">
        <v>16</v>
      </c>
      <c r="F2980" s="10">
        <v>30</v>
      </c>
      <c r="G2980" s="10" t="s">
        <v>7417</v>
      </c>
      <c r="H2980" s="10" t="s">
        <v>4551</v>
      </c>
      <c r="I2980" s="10" t="s">
        <v>38</v>
      </c>
      <c r="J2980" s="11">
        <v>43936</v>
      </c>
      <c r="K2980" s="10">
        <v>48</v>
      </c>
      <c r="L2980" s="10" t="s">
        <v>20</v>
      </c>
      <c r="M2980" s="12"/>
      <c r="O2980">
        <f t="shared" si="753"/>
        <v>0</v>
      </c>
      <c r="Q2980" s="9" t="str">
        <f t="shared" si="738"/>
        <v>3054</v>
      </c>
      <c r="R2980" s="10" t="str">
        <f t="shared" si="739"/>
        <v>Dara</v>
      </c>
      <c r="S2980" s="10" t="str">
        <f t="shared" si="740"/>
        <v>Weir</v>
      </c>
      <c r="T2980" s="10" t="str">
        <f t="shared" si="741"/>
        <v>Ms</v>
      </c>
      <c r="U2980" s="10" t="str">
        <f t="shared" si="742"/>
        <v>F</v>
      </c>
      <c r="V2980" s="10" t="str">
        <f t="shared" si="743"/>
        <v>30</v>
      </c>
      <c r="W2980" s="10" t="str">
        <f t="shared" si="744"/>
        <v>Marriots Close</v>
      </c>
      <c r="X2980" s="10" t="str">
        <f t="shared" si="745"/>
        <v>se</v>
      </c>
      <c r="Y2980" s="10" t="str">
        <f t="shared" si="746"/>
        <v>Marriots Close</v>
      </c>
      <c r="Z2980" s="10" t="str">
        <f t="shared" si="747"/>
        <v>Darvel</v>
      </c>
      <c r="AA2980" s="10" t="str">
        <f t="shared" si="748"/>
        <v>RM</v>
      </c>
      <c r="AB2980" s="11" t="str">
        <f t="shared" si="749"/>
        <v>43936</v>
      </c>
      <c r="AC2980" s="10" t="str">
        <f t="shared" si="750"/>
        <v>48</v>
      </c>
      <c r="AD2980" s="10" t="str">
        <f t="shared" si="751"/>
        <v>B</v>
      </c>
      <c r="AE2980" s="12" t="str">
        <f t="shared" si="752"/>
        <v/>
      </c>
    </row>
    <row r="2981" spans="1:31" x14ac:dyDescent="0.25">
      <c r="A2981" s="5">
        <v>3055</v>
      </c>
      <c r="B2981" s="6" t="s">
        <v>7170</v>
      </c>
      <c r="C2981" s="6" t="s">
        <v>5556</v>
      </c>
      <c r="D2981" s="6" t="s">
        <v>28</v>
      </c>
      <c r="E2981" s="6" t="s">
        <v>29</v>
      </c>
      <c r="F2981" s="6">
        <v>60</v>
      </c>
      <c r="G2981" s="6" t="s">
        <v>7418</v>
      </c>
      <c r="H2981" s="6" t="s">
        <v>6748</v>
      </c>
      <c r="I2981" s="6" t="s">
        <v>25</v>
      </c>
      <c r="J2981" s="7">
        <v>43673</v>
      </c>
      <c r="K2981" s="6">
        <v>60</v>
      </c>
      <c r="L2981" s="6" t="s">
        <v>52</v>
      </c>
      <c r="M2981" s="8"/>
      <c r="O2981">
        <f t="shared" si="753"/>
        <v>0</v>
      </c>
      <c r="Q2981" s="5" t="str">
        <f t="shared" si="738"/>
        <v>3055</v>
      </c>
      <c r="R2981" s="6" t="str">
        <f t="shared" si="739"/>
        <v>Ezequiel</v>
      </c>
      <c r="S2981" s="6" t="str">
        <f t="shared" si="740"/>
        <v>Mckenzie</v>
      </c>
      <c r="T2981" s="6" t="str">
        <f t="shared" si="741"/>
        <v>Mr</v>
      </c>
      <c r="U2981" s="6" t="str">
        <f t="shared" si="742"/>
        <v>M</v>
      </c>
      <c r="V2981" s="6" t="str">
        <f t="shared" si="743"/>
        <v>60</v>
      </c>
      <c r="W2981" s="6" t="str">
        <f t="shared" si="744"/>
        <v>Marsala Road</v>
      </c>
      <c r="X2981" s="6" t="str">
        <f t="shared" si="745"/>
        <v>ad</v>
      </c>
      <c r="Y2981" s="6" t="str">
        <f t="shared" si="746"/>
        <v>Marsala Road</v>
      </c>
      <c r="Z2981" s="6" t="str">
        <f t="shared" si="747"/>
        <v>Horley</v>
      </c>
      <c r="AA2981" s="6" t="str">
        <f t="shared" si="748"/>
        <v>HG</v>
      </c>
      <c r="AB2981" s="7" t="str">
        <f t="shared" si="749"/>
        <v>43673</v>
      </c>
      <c r="AC2981" s="6" t="str">
        <f t="shared" si="750"/>
        <v>60</v>
      </c>
      <c r="AD2981" s="6" t="str">
        <f t="shared" si="751"/>
        <v>A1</v>
      </c>
      <c r="AE2981" s="8" t="str">
        <f t="shared" si="752"/>
        <v/>
      </c>
    </row>
    <row r="2982" spans="1:31" x14ac:dyDescent="0.25">
      <c r="A2982" s="9">
        <v>3056</v>
      </c>
      <c r="B2982" s="10" t="s">
        <v>3003</v>
      </c>
      <c r="C2982" s="10" t="s">
        <v>7419</v>
      </c>
      <c r="D2982" s="10" t="s">
        <v>41</v>
      </c>
      <c r="E2982" s="10" t="s">
        <v>16</v>
      </c>
      <c r="F2982" s="10">
        <v>60</v>
      </c>
      <c r="G2982" s="10" t="s">
        <v>7420</v>
      </c>
      <c r="H2982" s="10" t="s">
        <v>6580</v>
      </c>
      <c r="I2982" s="10" t="s">
        <v>32</v>
      </c>
      <c r="J2982" s="11">
        <v>43830</v>
      </c>
      <c r="K2982" s="10">
        <v>85</v>
      </c>
      <c r="L2982" s="10" t="s">
        <v>52</v>
      </c>
      <c r="M2982" s="12"/>
      <c r="O2982">
        <f t="shared" si="753"/>
        <v>0</v>
      </c>
      <c r="Q2982" s="9" t="str">
        <f t="shared" si="738"/>
        <v>3056</v>
      </c>
      <c r="R2982" s="10" t="str">
        <f t="shared" si="739"/>
        <v>Kaila</v>
      </c>
      <c r="S2982" s="10" t="str">
        <f t="shared" si="740"/>
        <v>Mcgraw</v>
      </c>
      <c r="T2982" s="10" t="str">
        <f t="shared" si="741"/>
        <v>Ms</v>
      </c>
      <c r="U2982" s="10" t="str">
        <f t="shared" si="742"/>
        <v>F</v>
      </c>
      <c r="V2982" s="10" t="str">
        <f t="shared" si="743"/>
        <v>60</v>
      </c>
      <c r="W2982" s="10" t="str">
        <f t="shared" si="744"/>
        <v>Marsh</v>
      </c>
      <c r="X2982" s="10" t="str">
        <f t="shared" si="745"/>
        <v>sh</v>
      </c>
      <c r="Y2982" s="10" t="str">
        <f t="shared" si="746"/>
        <v>Marsh</v>
      </c>
      <c r="Z2982" s="10" t="str">
        <f t="shared" si="747"/>
        <v>Wadhurst</v>
      </c>
      <c r="AA2982" s="10" t="str">
        <f t="shared" si="748"/>
        <v>WC</v>
      </c>
      <c r="AB2982" s="11" t="str">
        <f t="shared" si="749"/>
        <v>43830</v>
      </c>
      <c r="AC2982" s="10" t="str">
        <f t="shared" si="750"/>
        <v>85</v>
      </c>
      <c r="AD2982" s="10" t="str">
        <f t="shared" si="751"/>
        <v>A1</v>
      </c>
      <c r="AE2982" s="12" t="str">
        <f t="shared" si="752"/>
        <v/>
      </c>
    </row>
    <row r="2983" spans="1:31" x14ac:dyDescent="0.25">
      <c r="A2983" s="5">
        <v>3057</v>
      </c>
      <c r="B2983" s="6" t="s">
        <v>7421</v>
      </c>
      <c r="C2983" s="6" t="s">
        <v>4862</v>
      </c>
      <c r="D2983" s="6" t="s">
        <v>28</v>
      </c>
      <c r="E2983" s="6" t="s">
        <v>29</v>
      </c>
      <c r="F2983" s="6">
        <v>30</v>
      </c>
      <c r="G2983" s="6" t="s">
        <v>7422</v>
      </c>
      <c r="H2983" s="6" t="s">
        <v>2703</v>
      </c>
      <c r="I2983" s="6" t="s">
        <v>38</v>
      </c>
      <c r="J2983" s="7">
        <v>44311</v>
      </c>
      <c r="K2983" s="6">
        <v>30</v>
      </c>
      <c r="L2983" s="6" t="s">
        <v>99</v>
      </c>
      <c r="M2983" s="8"/>
      <c r="O2983">
        <f t="shared" si="753"/>
        <v>0</v>
      </c>
      <c r="Q2983" s="5" t="str">
        <f t="shared" si="738"/>
        <v>3057</v>
      </c>
      <c r="R2983" s="6" t="str">
        <f t="shared" si="739"/>
        <v>Vincenzo</v>
      </c>
      <c r="S2983" s="6" t="str">
        <f t="shared" si="740"/>
        <v>Whitaker</v>
      </c>
      <c r="T2983" s="6" t="str">
        <f t="shared" si="741"/>
        <v>Mr</v>
      </c>
      <c r="U2983" s="6" t="str">
        <f t="shared" si="742"/>
        <v>M</v>
      </c>
      <c r="V2983" s="6" t="str">
        <f t="shared" si="743"/>
        <v>30</v>
      </c>
      <c r="W2983" s="6" t="str">
        <f t="shared" si="744"/>
        <v>Marsh Road</v>
      </c>
      <c r="X2983" s="6" t="str">
        <f t="shared" si="745"/>
        <v>ad</v>
      </c>
      <c r="Y2983" s="6" t="str">
        <f t="shared" si="746"/>
        <v>Marsh Road</v>
      </c>
      <c r="Z2983" s="6" t="str">
        <f t="shared" si="747"/>
        <v>Dalry</v>
      </c>
      <c r="AA2983" s="6" t="str">
        <f t="shared" si="748"/>
        <v>RM</v>
      </c>
      <c r="AB2983" s="7" t="str">
        <f t="shared" si="749"/>
        <v>44311</v>
      </c>
      <c r="AC2983" s="6" t="str">
        <f t="shared" si="750"/>
        <v>30</v>
      </c>
      <c r="AD2983" s="6" t="str">
        <f t="shared" si="751"/>
        <v>E</v>
      </c>
      <c r="AE2983" s="8" t="str">
        <f t="shared" si="752"/>
        <v/>
      </c>
    </row>
    <row r="2984" spans="1:31" x14ac:dyDescent="0.25">
      <c r="A2984" s="9">
        <v>3058</v>
      </c>
      <c r="B2984" s="10" t="s">
        <v>6067</v>
      </c>
      <c r="C2984" s="10" t="s">
        <v>2499</v>
      </c>
      <c r="D2984" s="10" t="s">
        <v>28</v>
      </c>
      <c r="E2984" s="10" t="s">
        <v>29</v>
      </c>
      <c r="F2984" s="10">
        <v>30</v>
      </c>
      <c r="G2984" s="10" t="s">
        <v>7422</v>
      </c>
      <c r="H2984" s="10" t="s">
        <v>2480</v>
      </c>
      <c r="I2984" s="10" t="s">
        <v>32</v>
      </c>
      <c r="J2984" s="11">
        <v>43628</v>
      </c>
      <c r="K2984" s="10">
        <v>71</v>
      </c>
      <c r="L2984" s="10" t="s">
        <v>62</v>
      </c>
      <c r="M2984" s="12"/>
      <c r="O2984">
        <f t="shared" si="753"/>
        <v>0</v>
      </c>
      <c r="Q2984" s="9" t="str">
        <f t="shared" si="738"/>
        <v>3058</v>
      </c>
      <c r="R2984" s="10" t="str">
        <f t="shared" si="739"/>
        <v>Quincy</v>
      </c>
      <c r="S2984" s="10" t="str">
        <f t="shared" si="740"/>
        <v>Stroud</v>
      </c>
      <c r="T2984" s="10" t="str">
        <f t="shared" si="741"/>
        <v>Mr</v>
      </c>
      <c r="U2984" s="10" t="str">
        <f t="shared" si="742"/>
        <v>M</v>
      </c>
      <c r="V2984" s="10" t="str">
        <f t="shared" si="743"/>
        <v>30</v>
      </c>
      <c r="W2984" s="10" t="str">
        <f t="shared" si="744"/>
        <v>Marsh Road</v>
      </c>
      <c r="X2984" s="10" t="str">
        <f t="shared" si="745"/>
        <v>ad</v>
      </c>
      <c r="Y2984" s="10" t="str">
        <f t="shared" si="746"/>
        <v>Marsh Road</v>
      </c>
      <c r="Z2984" s="10" t="str">
        <f t="shared" si="747"/>
        <v>Monmouth</v>
      </c>
      <c r="AA2984" s="10" t="str">
        <f t="shared" si="748"/>
        <v>WC</v>
      </c>
      <c r="AB2984" s="11" t="str">
        <f t="shared" si="749"/>
        <v>43628</v>
      </c>
      <c r="AC2984" s="10" t="str">
        <f t="shared" si="750"/>
        <v>71</v>
      </c>
      <c r="AD2984" s="10" t="str">
        <f t="shared" si="751"/>
        <v>C4</v>
      </c>
      <c r="AE2984" s="12" t="str">
        <f t="shared" si="752"/>
        <v/>
      </c>
    </row>
    <row r="2985" spans="1:31" x14ac:dyDescent="0.25">
      <c r="A2985" s="5">
        <v>3059</v>
      </c>
      <c r="B2985" s="6" t="s">
        <v>7423</v>
      </c>
      <c r="C2985" s="6" t="s">
        <v>3079</v>
      </c>
      <c r="D2985" s="6" t="s">
        <v>15</v>
      </c>
      <c r="E2985" s="6" t="s">
        <v>16</v>
      </c>
      <c r="F2985" s="6">
        <v>60</v>
      </c>
      <c r="G2985" s="6" t="s">
        <v>7424</v>
      </c>
      <c r="H2985" s="6" t="s">
        <v>681</v>
      </c>
      <c r="I2985" s="6" t="s">
        <v>682</v>
      </c>
      <c r="J2985" s="7">
        <v>43889</v>
      </c>
      <c r="K2985" s="6">
        <v>2</v>
      </c>
      <c r="L2985" s="6" t="s">
        <v>52</v>
      </c>
      <c r="M2985" s="8"/>
      <c r="O2985">
        <f t="shared" si="753"/>
        <v>0</v>
      </c>
      <c r="Q2985" s="5" t="str">
        <f t="shared" si="738"/>
        <v>3059</v>
      </c>
      <c r="R2985" s="6" t="str">
        <f t="shared" si="739"/>
        <v>Deonna</v>
      </c>
      <c r="S2985" s="6" t="str">
        <f t="shared" si="740"/>
        <v>Lane</v>
      </c>
      <c r="T2985" s="6" t="str">
        <f t="shared" si="741"/>
        <v>Mrs</v>
      </c>
      <c r="U2985" s="6" t="str">
        <f t="shared" si="742"/>
        <v>F</v>
      </c>
      <c r="V2985" s="6" t="str">
        <f t="shared" si="743"/>
        <v>60</v>
      </c>
      <c r="W2985" s="6" t="str">
        <f t="shared" si="744"/>
        <v>Marshall Estate</v>
      </c>
      <c r="X2985" s="6" t="str">
        <f t="shared" si="745"/>
        <v>te</v>
      </c>
      <c r="Y2985" s="6" t="str">
        <f t="shared" si="746"/>
        <v>Marshall Estate</v>
      </c>
      <c r="Z2985" s="6" t="str">
        <f t="shared" si="747"/>
        <v>Berkshire</v>
      </c>
      <c r="AA2985" s="6" t="str">
        <f t="shared" si="748"/>
        <v>DA</v>
      </c>
      <c r="AB2985" s="7" t="str">
        <f t="shared" si="749"/>
        <v>43889</v>
      </c>
      <c r="AC2985" s="6" t="str">
        <f t="shared" si="750"/>
        <v>2</v>
      </c>
      <c r="AD2985" s="6" t="str">
        <f t="shared" si="751"/>
        <v>A1</v>
      </c>
      <c r="AE2985" s="8" t="str">
        <f t="shared" si="752"/>
        <v/>
      </c>
    </row>
    <row r="2986" spans="1:31" x14ac:dyDescent="0.25">
      <c r="A2986" s="9">
        <v>3060</v>
      </c>
      <c r="B2986" s="10" t="s">
        <v>1674</v>
      </c>
      <c r="C2986" s="10" t="s">
        <v>2779</v>
      </c>
      <c r="D2986" s="10" t="s">
        <v>28</v>
      </c>
      <c r="E2986" s="10" t="s">
        <v>29</v>
      </c>
      <c r="F2986" s="10">
        <v>60</v>
      </c>
      <c r="G2986" s="10" t="s">
        <v>7424</v>
      </c>
      <c r="H2986" s="10" t="s">
        <v>2567</v>
      </c>
      <c r="I2986" s="10" t="s">
        <v>641</v>
      </c>
      <c r="J2986" s="11">
        <v>44073</v>
      </c>
      <c r="K2986" s="10">
        <v>61</v>
      </c>
      <c r="L2986" s="10" t="s">
        <v>52</v>
      </c>
      <c r="M2986" s="12"/>
      <c r="O2986">
        <f t="shared" si="753"/>
        <v>0</v>
      </c>
      <c r="Q2986" s="9" t="str">
        <f t="shared" si="738"/>
        <v>3060</v>
      </c>
      <c r="R2986" s="10" t="str">
        <f t="shared" si="739"/>
        <v>Clay</v>
      </c>
      <c r="S2986" s="10" t="str">
        <f t="shared" si="740"/>
        <v>Ransom</v>
      </c>
      <c r="T2986" s="10" t="str">
        <f t="shared" si="741"/>
        <v>Mr</v>
      </c>
      <c r="U2986" s="10" t="str">
        <f t="shared" si="742"/>
        <v>M</v>
      </c>
      <c r="V2986" s="10" t="str">
        <f t="shared" si="743"/>
        <v>60</v>
      </c>
      <c r="W2986" s="10" t="str">
        <f t="shared" si="744"/>
        <v>Marshall Estate</v>
      </c>
      <c r="X2986" s="10" t="str">
        <f t="shared" si="745"/>
        <v>te</v>
      </c>
      <c r="Y2986" s="10" t="str">
        <f t="shared" si="746"/>
        <v>Marshall Estate</v>
      </c>
      <c r="Z2986" s="10" t="str">
        <f t="shared" si="747"/>
        <v>Bordon</v>
      </c>
      <c r="AA2986" s="10" t="str">
        <f t="shared" si="748"/>
        <v>L</v>
      </c>
      <c r="AB2986" s="11" t="str">
        <f t="shared" si="749"/>
        <v>44073</v>
      </c>
      <c r="AC2986" s="10" t="str">
        <f t="shared" si="750"/>
        <v>61</v>
      </c>
      <c r="AD2986" s="10" t="str">
        <f t="shared" si="751"/>
        <v>A1</v>
      </c>
      <c r="AE2986" s="12" t="str">
        <f t="shared" si="752"/>
        <v/>
      </c>
    </row>
    <row r="2987" spans="1:31" x14ac:dyDescent="0.25">
      <c r="A2987" s="5">
        <v>3061</v>
      </c>
      <c r="B2987" s="6" t="s">
        <v>7425</v>
      </c>
      <c r="C2987" s="6" t="s">
        <v>1695</v>
      </c>
      <c r="D2987" s="6" t="s">
        <v>15</v>
      </c>
      <c r="E2987" s="6" t="s">
        <v>16</v>
      </c>
      <c r="F2987" s="6">
        <v>90</v>
      </c>
      <c r="G2987" s="6" t="s">
        <v>7426</v>
      </c>
      <c r="H2987" s="6" t="s">
        <v>2710</v>
      </c>
      <c r="I2987" s="6" t="s">
        <v>32</v>
      </c>
      <c r="J2987" s="7">
        <v>43515</v>
      </c>
      <c r="K2987" s="6">
        <v>27</v>
      </c>
      <c r="L2987" s="6" t="s">
        <v>44</v>
      </c>
      <c r="M2987" s="8"/>
      <c r="O2987">
        <f t="shared" si="753"/>
        <v>0</v>
      </c>
      <c r="Q2987" s="5" t="str">
        <f t="shared" si="738"/>
        <v>3061</v>
      </c>
      <c r="R2987" s="6" t="str">
        <f t="shared" si="739"/>
        <v>Edna</v>
      </c>
      <c r="S2987" s="6" t="str">
        <f t="shared" si="740"/>
        <v>Willard</v>
      </c>
      <c r="T2987" s="6" t="str">
        <f t="shared" si="741"/>
        <v>Mrs</v>
      </c>
      <c r="U2987" s="6" t="str">
        <f t="shared" si="742"/>
        <v>F</v>
      </c>
      <c r="V2987" s="6" t="str">
        <f t="shared" si="743"/>
        <v>90</v>
      </c>
      <c r="W2987" s="6" t="str">
        <f t="shared" si="744"/>
        <v>Marshalsea</v>
      </c>
      <c r="X2987" s="6" t="str">
        <f t="shared" si="745"/>
        <v>ea</v>
      </c>
      <c r="Y2987" s="6" t="str">
        <f t="shared" si="746"/>
        <v>Marshalsea</v>
      </c>
      <c r="Z2987" s="6" t="str">
        <f t="shared" si="747"/>
        <v>Thornton-Cleveleys</v>
      </c>
      <c r="AA2987" s="6" t="str">
        <f t="shared" si="748"/>
        <v>WC</v>
      </c>
      <c r="AB2987" s="7" t="str">
        <f t="shared" si="749"/>
        <v>43515</v>
      </c>
      <c r="AC2987" s="6" t="str">
        <f t="shared" si="750"/>
        <v>27</v>
      </c>
      <c r="AD2987" s="6" t="str">
        <f t="shared" si="751"/>
        <v>D</v>
      </c>
      <c r="AE2987" s="8" t="str">
        <f t="shared" si="752"/>
        <v/>
      </c>
    </row>
    <row r="2988" spans="1:31" x14ac:dyDescent="0.25">
      <c r="A2988" s="9">
        <v>3062</v>
      </c>
      <c r="B2988" s="10" t="s">
        <v>7427</v>
      </c>
      <c r="C2988" s="10" t="s">
        <v>2044</v>
      </c>
      <c r="D2988" s="10" t="s">
        <v>28</v>
      </c>
      <c r="E2988" s="10" t="s">
        <v>29</v>
      </c>
      <c r="F2988" s="10">
        <v>30</v>
      </c>
      <c r="G2988" s="10" t="s">
        <v>7428</v>
      </c>
      <c r="H2988" s="10" t="s">
        <v>7429</v>
      </c>
      <c r="I2988" s="10" t="s">
        <v>122</v>
      </c>
      <c r="J2988" s="11">
        <v>43829</v>
      </c>
      <c r="K2988" s="10">
        <v>34</v>
      </c>
      <c r="L2988" s="10" t="s">
        <v>52</v>
      </c>
      <c r="M2988" s="12"/>
      <c r="O2988">
        <f t="shared" si="753"/>
        <v>0</v>
      </c>
      <c r="Q2988" s="9" t="str">
        <f t="shared" si="738"/>
        <v>3062</v>
      </c>
      <c r="R2988" s="10" t="str">
        <f t="shared" si="739"/>
        <v>Adrian</v>
      </c>
      <c r="S2988" s="10" t="str">
        <f t="shared" si="740"/>
        <v>Lilly</v>
      </c>
      <c r="T2988" s="10" t="str">
        <f t="shared" si="741"/>
        <v>Mr</v>
      </c>
      <c r="U2988" s="10" t="str">
        <f t="shared" si="742"/>
        <v>M</v>
      </c>
      <c r="V2988" s="10" t="str">
        <f t="shared" si="743"/>
        <v>30</v>
      </c>
      <c r="W2988" s="10" t="str">
        <f t="shared" si="744"/>
        <v>Marshalsea Road</v>
      </c>
      <c r="X2988" s="10" t="str">
        <f t="shared" si="745"/>
        <v>ad</v>
      </c>
      <c r="Y2988" s="10" t="str">
        <f t="shared" si="746"/>
        <v>Marshalsea Road</v>
      </c>
      <c r="Z2988" s="10" t="str">
        <f t="shared" si="747"/>
        <v>Lochgelly</v>
      </c>
      <c r="AA2988" s="10" t="str">
        <f t="shared" si="748"/>
        <v>WN</v>
      </c>
      <c r="AB2988" s="11" t="str">
        <f t="shared" si="749"/>
        <v>43829</v>
      </c>
      <c r="AC2988" s="10" t="str">
        <f t="shared" si="750"/>
        <v>34</v>
      </c>
      <c r="AD2988" s="10" t="str">
        <f t="shared" si="751"/>
        <v>A1</v>
      </c>
      <c r="AE2988" s="12" t="str">
        <f t="shared" si="752"/>
        <v/>
      </c>
    </row>
    <row r="2989" spans="1:31" x14ac:dyDescent="0.25">
      <c r="A2989" s="5">
        <v>3063</v>
      </c>
      <c r="B2989" s="6" t="s">
        <v>100</v>
      </c>
      <c r="C2989" s="6" t="s">
        <v>2698</v>
      </c>
      <c r="D2989" s="6" t="s">
        <v>49</v>
      </c>
      <c r="E2989" s="6" t="s">
        <v>16</v>
      </c>
      <c r="F2989" s="6">
        <v>90</v>
      </c>
      <c r="G2989" s="6" t="s">
        <v>7430</v>
      </c>
      <c r="H2989" s="6" t="s">
        <v>1973</v>
      </c>
      <c r="I2989" s="6" t="s">
        <v>185</v>
      </c>
      <c r="J2989" s="7">
        <v>43879</v>
      </c>
      <c r="K2989" s="6">
        <v>53</v>
      </c>
      <c r="L2989" s="6" t="s">
        <v>44</v>
      </c>
      <c r="M2989" s="8"/>
      <c r="O2989">
        <f t="shared" si="753"/>
        <v>0</v>
      </c>
      <c r="Q2989" s="5" t="str">
        <f t="shared" si="738"/>
        <v>3063</v>
      </c>
      <c r="R2989" s="6" t="str">
        <f t="shared" si="739"/>
        <v>Cleo</v>
      </c>
      <c r="S2989" s="6" t="str">
        <f t="shared" si="740"/>
        <v>Swenson</v>
      </c>
      <c r="T2989" s="6" t="str">
        <f t="shared" si="741"/>
        <v>Miss</v>
      </c>
      <c r="U2989" s="6" t="str">
        <f t="shared" si="742"/>
        <v>F</v>
      </c>
      <c r="V2989" s="6" t="str">
        <f t="shared" si="743"/>
        <v>90</v>
      </c>
      <c r="W2989" s="6" t="str">
        <f t="shared" si="744"/>
        <v>Marshbrook Close</v>
      </c>
      <c r="X2989" s="6" t="str">
        <f t="shared" si="745"/>
        <v>se</v>
      </c>
      <c r="Y2989" s="6" t="str">
        <f t="shared" si="746"/>
        <v>Marshbrook Close</v>
      </c>
      <c r="Z2989" s="6" t="str">
        <f t="shared" si="747"/>
        <v>Godalming</v>
      </c>
      <c r="AA2989" s="6" t="str">
        <f t="shared" si="748"/>
        <v>HX</v>
      </c>
      <c r="AB2989" s="7" t="str">
        <f t="shared" si="749"/>
        <v>43879</v>
      </c>
      <c r="AC2989" s="6" t="str">
        <f t="shared" si="750"/>
        <v>53</v>
      </c>
      <c r="AD2989" s="6" t="str">
        <f t="shared" si="751"/>
        <v>D</v>
      </c>
      <c r="AE2989" s="8" t="str">
        <f t="shared" si="752"/>
        <v/>
      </c>
    </row>
    <row r="2990" spans="1:31" x14ac:dyDescent="0.25">
      <c r="A2990" s="9">
        <v>3064</v>
      </c>
      <c r="B2990" s="10" t="s">
        <v>45</v>
      </c>
      <c r="C2990" s="10" t="s">
        <v>3110</v>
      </c>
      <c r="D2990" s="10" t="s">
        <v>28</v>
      </c>
      <c r="E2990" s="10" t="s">
        <v>29</v>
      </c>
      <c r="F2990" s="10">
        <v>60</v>
      </c>
      <c r="G2990" s="10" t="s">
        <v>7431</v>
      </c>
      <c r="H2990" s="10" t="s">
        <v>3718</v>
      </c>
      <c r="I2990" s="10" t="s">
        <v>32</v>
      </c>
      <c r="J2990" s="11">
        <v>43762</v>
      </c>
      <c r="K2990" s="10">
        <v>73</v>
      </c>
      <c r="L2990" s="10" t="s">
        <v>39</v>
      </c>
      <c r="M2990" s="12"/>
      <c r="O2990">
        <f t="shared" si="753"/>
        <v>0</v>
      </c>
      <c r="Q2990" s="9" t="str">
        <f t="shared" si="738"/>
        <v>3064</v>
      </c>
      <c r="R2990" s="10" t="str">
        <f t="shared" si="739"/>
        <v>Lamont</v>
      </c>
      <c r="S2990" s="10" t="str">
        <f t="shared" si="740"/>
        <v>Peoples</v>
      </c>
      <c r="T2990" s="10" t="str">
        <f t="shared" si="741"/>
        <v>Mr</v>
      </c>
      <c r="U2990" s="10" t="str">
        <f t="shared" si="742"/>
        <v>M</v>
      </c>
      <c r="V2990" s="10" t="str">
        <f t="shared" si="743"/>
        <v>60</v>
      </c>
      <c r="W2990" s="10" t="str">
        <f t="shared" si="744"/>
        <v>Marshgate Lane</v>
      </c>
      <c r="X2990" s="10" t="str">
        <f t="shared" si="745"/>
        <v>ne</v>
      </c>
      <c r="Y2990" s="10" t="str">
        <f t="shared" si="746"/>
        <v>Marshgate Lane</v>
      </c>
      <c r="Z2990" s="10" t="str">
        <f t="shared" si="747"/>
        <v>Newcastleton</v>
      </c>
      <c r="AA2990" s="10" t="str">
        <f t="shared" si="748"/>
        <v>WC</v>
      </c>
      <c r="AB2990" s="11" t="str">
        <f t="shared" si="749"/>
        <v>43762</v>
      </c>
      <c r="AC2990" s="10" t="str">
        <f t="shared" si="750"/>
        <v>73</v>
      </c>
      <c r="AD2990" s="10" t="str">
        <f t="shared" si="751"/>
        <v>C1</v>
      </c>
      <c r="AE2990" s="12" t="str">
        <f t="shared" si="752"/>
        <v/>
      </c>
    </row>
    <row r="2991" spans="1:31" x14ac:dyDescent="0.25">
      <c r="A2991" s="5">
        <v>3065</v>
      </c>
      <c r="B2991" s="6" t="s">
        <v>4154</v>
      </c>
      <c r="C2991" s="6" t="s">
        <v>7432</v>
      </c>
      <c r="D2991" s="6" t="s">
        <v>28</v>
      </c>
      <c r="E2991" s="6" t="s">
        <v>29</v>
      </c>
      <c r="F2991" s="6">
        <v>60</v>
      </c>
      <c r="G2991" s="6" t="s">
        <v>7433</v>
      </c>
      <c r="H2991" s="6" t="s">
        <v>366</v>
      </c>
      <c r="I2991" s="6" t="s">
        <v>32</v>
      </c>
      <c r="J2991" s="7">
        <v>44383</v>
      </c>
      <c r="K2991" s="6">
        <v>85</v>
      </c>
      <c r="L2991" s="6" t="s">
        <v>78</v>
      </c>
      <c r="M2991" s="8"/>
      <c r="O2991">
        <f t="shared" si="753"/>
        <v>0</v>
      </c>
      <c r="Q2991" s="5" t="str">
        <f t="shared" si="738"/>
        <v>3065</v>
      </c>
      <c r="R2991" s="6" t="str">
        <f t="shared" si="739"/>
        <v>Laverne</v>
      </c>
      <c r="S2991" s="6" t="str">
        <f t="shared" si="740"/>
        <v>Barajas</v>
      </c>
      <c r="T2991" s="6" t="str">
        <f t="shared" si="741"/>
        <v>Mr</v>
      </c>
      <c r="U2991" s="6" t="str">
        <f t="shared" si="742"/>
        <v>M</v>
      </c>
      <c r="V2991" s="6" t="str">
        <f t="shared" si="743"/>
        <v>60</v>
      </c>
      <c r="W2991" s="6" t="str">
        <f t="shared" si="744"/>
        <v>Marsland Road</v>
      </c>
      <c r="X2991" s="6" t="str">
        <f t="shared" si="745"/>
        <v>ad</v>
      </c>
      <c r="Y2991" s="6" t="str">
        <f t="shared" si="746"/>
        <v>Marsland Road</v>
      </c>
      <c r="Z2991" s="6" t="str">
        <f t="shared" si="747"/>
        <v>Watlington</v>
      </c>
      <c r="AA2991" s="6" t="str">
        <f t="shared" si="748"/>
        <v>WC</v>
      </c>
      <c r="AB2991" s="7" t="str">
        <f t="shared" si="749"/>
        <v>44383</v>
      </c>
      <c r="AC2991" s="6" t="str">
        <f t="shared" si="750"/>
        <v>85</v>
      </c>
      <c r="AD2991" s="6" t="str">
        <f t="shared" si="751"/>
        <v>C2</v>
      </c>
      <c r="AE2991" s="8" t="str">
        <f t="shared" si="752"/>
        <v/>
      </c>
    </row>
    <row r="2992" spans="1:31" x14ac:dyDescent="0.25">
      <c r="A2992" s="9">
        <v>3066</v>
      </c>
      <c r="B2992" s="10" t="s">
        <v>7434</v>
      </c>
      <c r="C2992" s="10" t="s">
        <v>1592</v>
      </c>
      <c r="D2992" s="10" t="s">
        <v>28</v>
      </c>
      <c r="E2992" s="10" t="s">
        <v>29</v>
      </c>
      <c r="F2992" s="10">
        <v>30</v>
      </c>
      <c r="G2992" s="10" t="s">
        <v>7435</v>
      </c>
      <c r="H2992" s="10" t="s">
        <v>3801</v>
      </c>
      <c r="I2992" s="10" t="s">
        <v>32</v>
      </c>
      <c r="J2992" s="11">
        <v>44058</v>
      </c>
      <c r="K2992" s="10">
        <v>44</v>
      </c>
      <c r="L2992" s="10" t="s">
        <v>62</v>
      </c>
      <c r="M2992" s="12"/>
      <c r="O2992">
        <f t="shared" si="753"/>
        <v>0</v>
      </c>
      <c r="Q2992" s="9" t="str">
        <f t="shared" si="738"/>
        <v>3066</v>
      </c>
      <c r="R2992" s="10" t="str">
        <f t="shared" si="739"/>
        <v>Hector</v>
      </c>
      <c r="S2992" s="10" t="str">
        <f t="shared" si="740"/>
        <v>Griggs</v>
      </c>
      <c r="T2992" s="10" t="str">
        <f t="shared" si="741"/>
        <v>Mr</v>
      </c>
      <c r="U2992" s="10" t="str">
        <f t="shared" si="742"/>
        <v>M</v>
      </c>
      <c r="V2992" s="10" t="str">
        <f t="shared" si="743"/>
        <v>30</v>
      </c>
      <c r="W2992" s="10" t="str">
        <f t="shared" si="744"/>
        <v>Martha Terrace</v>
      </c>
      <c r="X2992" s="10" t="str">
        <f t="shared" si="745"/>
        <v>ce</v>
      </c>
      <c r="Y2992" s="10" t="str">
        <f t="shared" si="746"/>
        <v>Martha Terrace</v>
      </c>
      <c r="Z2992" s="10" t="str">
        <f t="shared" si="747"/>
        <v>Oxted</v>
      </c>
      <c r="AA2992" s="10" t="str">
        <f t="shared" si="748"/>
        <v>WC</v>
      </c>
      <c r="AB2992" s="11" t="str">
        <f t="shared" si="749"/>
        <v>44058</v>
      </c>
      <c r="AC2992" s="10" t="str">
        <f t="shared" si="750"/>
        <v>44</v>
      </c>
      <c r="AD2992" s="10" t="str">
        <f t="shared" si="751"/>
        <v>C4</v>
      </c>
      <c r="AE2992" s="12" t="str">
        <f t="shared" si="752"/>
        <v/>
      </c>
    </row>
    <row r="2993" spans="1:31" x14ac:dyDescent="0.25">
      <c r="A2993" s="5">
        <v>3067</v>
      </c>
      <c r="B2993" s="6" t="s">
        <v>7436</v>
      </c>
      <c r="C2993" s="6" t="s">
        <v>5003</v>
      </c>
      <c r="D2993" s="6" t="s">
        <v>28</v>
      </c>
      <c r="E2993" s="6" t="s">
        <v>29</v>
      </c>
      <c r="F2993" s="6">
        <v>30</v>
      </c>
      <c r="G2993" s="6" t="s">
        <v>7437</v>
      </c>
      <c r="H2993" s="6" t="s">
        <v>7091</v>
      </c>
      <c r="I2993" s="6" t="s">
        <v>2012</v>
      </c>
      <c r="J2993" s="7">
        <v>43997</v>
      </c>
      <c r="K2993" s="6">
        <v>27</v>
      </c>
      <c r="L2993" s="6" t="s">
        <v>68</v>
      </c>
      <c r="M2993" s="8"/>
      <c r="O2993">
        <f t="shared" si="753"/>
        <v>0</v>
      </c>
      <c r="Q2993" s="5" t="str">
        <f t="shared" si="738"/>
        <v>3067</v>
      </c>
      <c r="R2993" s="6" t="str">
        <f t="shared" si="739"/>
        <v>Clemente</v>
      </c>
      <c r="S2993" s="6" t="str">
        <f t="shared" si="740"/>
        <v>Wiseman</v>
      </c>
      <c r="T2993" s="6" t="str">
        <f t="shared" si="741"/>
        <v>Mr</v>
      </c>
      <c r="U2993" s="6" t="str">
        <f t="shared" si="742"/>
        <v>M</v>
      </c>
      <c r="V2993" s="6" t="str">
        <f t="shared" si="743"/>
        <v>30</v>
      </c>
      <c r="W2993" s="6" t="str">
        <f t="shared" si="744"/>
        <v>Martin Way</v>
      </c>
      <c r="X2993" s="6" t="str">
        <f t="shared" si="745"/>
        <v>ay</v>
      </c>
      <c r="Y2993" s="6" t="str">
        <f t="shared" si="746"/>
        <v>Martin Way</v>
      </c>
      <c r="Z2993" s="6" t="str">
        <f t="shared" si="747"/>
        <v>Brampton</v>
      </c>
      <c r="AA2993" s="6" t="str">
        <f t="shared" si="748"/>
        <v>NN</v>
      </c>
      <c r="AB2993" s="7" t="str">
        <f t="shared" si="749"/>
        <v>43997</v>
      </c>
      <c r="AC2993" s="6" t="str">
        <f t="shared" si="750"/>
        <v>27</v>
      </c>
      <c r="AD2993" s="6" t="str">
        <f t="shared" si="751"/>
        <v>A2</v>
      </c>
      <c r="AE2993" s="8" t="str">
        <f t="shared" si="752"/>
        <v/>
      </c>
    </row>
    <row r="2994" spans="1:31" x14ac:dyDescent="0.25">
      <c r="A2994" s="9">
        <v>3068</v>
      </c>
      <c r="B2994" s="10" t="s">
        <v>1461</v>
      </c>
      <c r="C2994" s="10" t="s">
        <v>5652</v>
      </c>
      <c r="D2994" s="10" t="s">
        <v>28</v>
      </c>
      <c r="E2994" s="10" t="s">
        <v>29</v>
      </c>
      <c r="F2994" s="10">
        <v>60</v>
      </c>
      <c r="G2994" s="10" t="s">
        <v>7438</v>
      </c>
      <c r="H2994" s="10" t="s">
        <v>4978</v>
      </c>
      <c r="I2994" s="10" t="s">
        <v>32</v>
      </c>
      <c r="J2994" s="11">
        <v>44097</v>
      </c>
      <c r="K2994" s="10">
        <v>24</v>
      </c>
      <c r="L2994" s="10" t="s">
        <v>44</v>
      </c>
      <c r="M2994" s="12"/>
      <c r="O2994">
        <f t="shared" si="753"/>
        <v>0</v>
      </c>
      <c r="Q2994" s="9" t="str">
        <f t="shared" si="738"/>
        <v>3068</v>
      </c>
      <c r="R2994" s="10" t="str">
        <f t="shared" si="739"/>
        <v>Ambrose</v>
      </c>
      <c r="S2994" s="10" t="str">
        <f t="shared" si="740"/>
        <v>Goins</v>
      </c>
      <c r="T2994" s="10" t="str">
        <f t="shared" si="741"/>
        <v>Mr</v>
      </c>
      <c r="U2994" s="10" t="str">
        <f t="shared" si="742"/>
        <v>M</v>
      </c>
      <c r="V2994" s="10" t="str">
        <f t="shared" si="743"/>
        <v>60</v>
      </c>
      <c r="W2994" s="10" t="str">
        <f t="shared" si="744"/>
        <v>Martineau Road</v>
      </c>
      <c r="X2994" s="10" t="str">
        <f t="shared" si="745"/>
        <v>ad</v>
      </c>
      <c r="Y2994" s="10" t="str">
        <f t="shared" si="746"/>
        <v>Martineau Road</v>
      </c>
      <c r="Z2994" s="10" t="str">
        <f t="shared" si="747"/>
        <v>Tiverton</v>
      </c>
      <c r="AA2994" s="10" t="str">
        <f t="shared" si="748"/>
        <v>WC</v>
      </c>
      <c r="AB2994" s="11" t="str">
        <f t="shared" si="749"/>
        <v>44097</v>
      </c>
      <c r="AC2994" s="10" t="str">
        <f t="shared" si="750"/>
        <v>24</v>
      </c>
      <c r="AD2994" s="10" t="str">
        <f t="shared" si="751"/>
        <v>D</v>
      </c>
      <c r="AE2994" s="12" t="str">
        <f t="shared" si="752"/>
        <v/>
      </c>
    </row>
    <row r="2995" spans="1:31" x14ac:dyDescent="0.25">
      <c r="A2995" s="5">
        <v>3069</v>
      </c>
      <c r="B2995" s="6" t="s">
        <v>7439</v>
      </c>
      <c r="C2995" s="6" t="s">
        <v>6019</v>
      </c>
      <c r="D2995" s="6" t="s">
        <v>15</v>
      </c>
      <c r="E2995" s="6" t="s">
        <v>280</v>
      </c>
      <c r="F2995" s="6">
        <v>90</v>
      </c>
      <c r="G2995" s="6" t="s">
        <v>7440</v>
      </c>
      <c r="H2995" s="6" t="s">
        <v>2035</v>
      </c>
      <c r="I2995" s="6" t="s">
        <v>38</v>
      </c>
      <c r="J2995" s="7">
        <v>44181</v>
      </c>
      <c r="K2995" s="6">
        <v>91</v>
      </c>
      <c r="L2995" s="6" t="s">
        <v>157</v>
      </c>
      <c r="M2995" s="8"/>
      <c r="O2995">
        <f t="shared" si="753"/>
        <v>0</v>
      </c>
      <c r="Q2995" s="5" t="str">
        <f t="shared" si="738"/>
        <v>3069</v>
      </c>
      <c r="R2995" s="6" t="str">
        <f t="shared" si="739"/>
        <v>Eugena</v>
      </c>
      <c r="S2995" s="6" t="str">
        <f t="shared" si="740"/>
        <v>Stovall</v>
      </c>
      <c r="T2995" s="6" t="str">
        <f t="shared" si="741"/>
        <v>Mrs</v>
      </c>
      <c r="U2995" s="6" t="str">
        <f t="shared" si="742"/>
        <v>F</v>
      </c>
      <c r="V2995" s="6" t="str">
        <f t="shared" si="743"/>
        <v>90</v>
      </c>
      <c r="W2995" s="6" t="str">
        <f t="shared" si="744"/>
        <v>Martins Brickfield</v>
      </c>
      <c r="X2995" s="6" t="str">
        <f t="shared" si="745"/>
        <v>ld</v>
      </c>
      <c r="Y2995" s="6" t="str">
        <f t="shared" si="746"/>
        <v>Martins Brickfield</v>
      </c>
      <c r="Z2995" s="6" t="str">
        <f t="shared" si="747"/>
        <v>Dungannon</v>
      </c>
      <c r="AA2995" s="6" t="str">
        <f t="shared" si="748"/>
        <v>RM</v>
      </c>
      <c r="AB2995" s="7" t="str">
        <f t="shared" si="749"/>
        <v>44181</v>
      </c>
      <c r="AC2995" s="6" t="str">
        <f t="shared" si="750"/>
        <v>91</v>
      </c>
      <c r="AD2995" s="6" t="str">
        <f t="shared" si="751"/>
        <v>C3</v>
      </c>
      <c r="AE2995" s="8" t="str">
        <f t="shared" si="752"/>
        <v/>
      </c>
    </row>
    <row r="2996" spans="1:31" x14ac:dyDescent="0.25">
      <c r="A2996" s="9">
        <v>3070</v>
      </c>
      <c r="B2996" s="10" t="s">
        <v>7441</v>
      </c>
      <c r="C2996" s="10" t="s">
        <v>4862</v>
      </c>
      <c r="D2996" s="10" t="s">
        <v>49</v>
      </c>
      <c r="E2996" s="10" t="s">
        <v>16</v>
      </c>
      <c r="F2996" s="10">
        <v>90</v>
      </c>
      <c r="G2996" s="10" t="s">
        <v>7442</v>
      </c>
      <c r="H2996" s="10" t="s">
        <v>2675</v>
      </c>
      <c r="I2996" s="10" t="s">
        <v>32</v>
      </c>
      <c r="J2996" s="11">
        <v>44116</v>
      </c>
      <c r="K2996" s="10">
        <v>88</v>
      </c>
      <c r="L2996" s="10" t="s">
        <v>52</v>
      </c>
      <c r="M2996" s="12"/>
      <c r="O2996">
        <f t="shared" si="753"/>
        <v>0</v>
      </c>
      <c r="Q2996" s="9" t="str">
        <f t="shared" si="738"/>
        <v>3070</v>
      </c>
      <c r="R2996" s="10" t="str">
        <f t="shared" si="739"/>
        <v>Chelsie</v>
      </c>
      <c r="S2996" s="10" t="str">
        <f t="shared" si="740"/>
        <v>Whitaker</v>
      </c>
      <c r="T2996" s="10" t="str">
        <f t="shared" si="741"/>
        <v>Miss</v>
      </c>
      <c r="U2996" s="10" t="str">
        <f t="shared" si="742"/>
        <v>F</v>
      </c>
      <c r="V2996" s="10" t="str">
        <f t="shared" si="743"/>
        <v>90</v>
      </c>
      <c r="W2996" s="10" t="str">
        <f t="shared" si="744"/>
        <v>Marville Road</v>
      </c>
      <c r="X2996" s="10" t="str">
        <f t="shared" si="745"/>
        <v>ad</v>
      </c>
      <c r="Y2996" s="10" t="str">
        <f t="shared" si="746"/>
        <v>Marville Road</v>
      </c>
      <c r="Z2996" s="10" t="str">
        <f t="shared" si="747"/>
        <v>Perthshire</v>
      </c>
      <c r="AA2996" s="10" t="str">
        <f t="shared" si="748"/>
        <v>WC</v>
      </c>
      <c r="AB2996" s="11" t="str">
        <f t="shared" si="749"/>
        <v>44116</v>
      </c>
      <c r="AC2996" s="10" t="str">
        <f t="shared" si="750"/>
        <v>88</v>
      </c>
      <c r="AD2996" s="10" t="str">
        <f t="shared" si="751"/>
        <v>A1</v>
      </c>
      <c r="AE2996" s="12" t="str">
        <f t="shared" si="752"/>
        <v/>
      </c>
    </row>
    <row r="2997" spans="1:31" x14ac:dyDescent="0.25">
      <c r="A2997" s="5">
        <v>3071</v>
      </c>
      <c r="B2997" s="6" t="s">
        <v>3819</v>
      </c>
      <c r="C2997" s="6" t="s">
        <v>7443</v>
      </c>
      <c r="D2997" s="6" t="s">
        <v>49</v>
      </c>
      <c r="E2997" s="6" t="s">
        <v>16</v>
      </c>
      <c r="F2997" s="6">
        <v>60</v>
      </c>
      <c r="G2997" s="6" t="s">
        <v>7444</v>
      </c>
      <c r="H2997" s="6" t="s">
        <v>6977</v>
      </c>
      <c r="I2997" s="6" t="s">
        <v>206</v>
      </c>
      <c r="J2997" s="7">
        <v>44456</v>
      </c>
      <c r="K2997" s="6">
        <v>69</v>
      </c>
      <c r="L2997" s="6" t="s">
        <v>157</v>
      </c>
      <c r="M2997" s="8"/>
      <c r="O2997">
        <f t="shared" si="753"/>
        <v>0</v>
      </c>
      <c r="Q2997" s="5" t="str">
        <f t="shared" si="738"/>
        <v>3071</v>
      </c>
      <c r="R2997" s="6" t="str">
        <f t="shared" si="739"/>
        <v>Retta</v>
      </c>
      <c r="S2997" s="6" t="str">
        <f t="shared" si="740"/>
        <v>Dotson</v>
      </c>
      <c r="T2997" s="6" t="str">
        <f t="shared" si="741"/>
        <v>Miss</v>
      </c>
      <c r="U2997" s="6" t="str">
        <f t="shared" si="742"/>
        <v>F</v>
      </c>
      <c r="V2997" s="6" t="str">
        <f t="shared" si="743"/>
        <v>60</v>
      </c>
      <c r="W2997" s="6" t="str">
        <f t="shared" si="744"/>
        <v>Mary Datchelor</v>
      </c>
      <c r="X2997" s="6" t="str">
        <f t="shared" si="745"/>
        <v>or</v>
      </c>
      <c r="Y2997" s="6" t="str">
        <f t="shared" si="746"/>
        <v>Mary Datchelor</v>
      </c>
      <c r="Z2997" s="6" t="str">
        <f t="shared" si="747"/>
        <v>Choppington</v>
      </c>
      <c r="AA2997" s="6" t="str">
        <f t="shared" si="748"/>
        <v>DH</v>
      </c>
      <c r="AB2997" s="7" t="str">
        <f t="shared" si="749"/>
        <v>44456</v>
      </c>
      <c r="AC2997" s="6" t="str">
        <f t="shared" si="750"/>
        <v>69</v>
      </c>
      <c r="AD2997" s="6" t="str">
        <f t="shared" si="751"/>
        <v>C3</v>
      </c>
      <c r="AE2997" s="8" t="str">
        <f t="shared" si="752"/>
        <v/>
      </c>
    </row>
    <row r="2998" spans="1:31" x14ac:dyDescent="0.25">
      <c r="A2998" s="9">
        <v>3072</v>
      </c>
      <c r="B2998" s="10" t="s">
        <v>4556</v>
      </c>
      <c r="C2998" s="10" t="s">
        <v>4716</v>
      </c>
      <c r="D2998" s="10" t="s">
        <v>28</v>
      </c>
      <c r="E2998" s="10" t="s">
        <v>29</v>
      </c>
      <c r="F2998" s="10">
        <v>30</v>
      </c>
      <c r="G2998" s="10" t="s">
        <v>7445</v>
      </c>
      <c r="H2998" s="10" t="s">
        <v>3421</v>
      </c>
      <c r="I2998" s="10" t="s">
        <v>1194</v>
      </c>
      <c r="J2998" s="11">
        <v>44428</v>
      </c>
      <c r="K2998" s="10">
        <v>3</v>
      </c>
      <c r="L2998" s="10" t="s">
        <v>68</v>
      </c>
      <c r="M2998" s="12"/>
      <c r="O2998">
        <f t="shared" si="753"/>
        <v>0</v>
      </c>
      <c r="Q2998" s="9" t="str">
        <f t="shared" si="738"/>
        <v>3072</v>
      </c>
      <c r="R2998" s="10" t="str">
        <f t="shared" si="739"/>
        <v>Alvaro</v>
      </c>
      <c r="S2998" s="10" t="str">
        <f t="shared" si="740"/>
        <v>Begay</v>
      </c>
      <c r="T2998" s="10" t="str">
        <f t="shared" si="741"/>
        <v>Mr</v>
      </c>
      <c r="U2998" s="10" t="str">
        <f t="shared" si="742"/>
        <v>M</v>
      </c>
      <c r="V2998" s="10" t="str">
        <f t="shared" si="743"/>
        <v>30</v>
      </c>
      <c r="W2998" s="10" t="str">
        <f t="shared" si="744"/>
        <v>Mary Rose</v>
      </c>
      <c r="X2998" s="10" t="str">
        <f t="shared" si="745"/>
        <v>se</v>
      </c>
      <c r="Y2998" s="10" t="str">
        <f t="shared" si="746"/>
        <v>Mary Rose</v>
      </c>
      <c r="Z2998" s="10" t="str">
        <f t="shared" si="747"/>
        <v>Eastleigh</v>
      </c>
      <c r="AA2998" s="10" t="str">
        <f t="shared" si="748"/>
        <v>LU</v>
      </c>
      <c r="AB2998" s="11" t="str">
        <f t="shared" si="749"/>
        <v>44428</v>
      </c>
      <c r="AC2998" s="10" t="str">
        <f t="shared" si="750"/>
        <v>3</v>
      </c>
      <c r="AD2998" s="10" t="str">
        <f t="shared" si="751"/>
        <v>A2</v>
      </c>
      <c r="AE2998" s="12" t="str">
        <f t="shared" si="752"/>
        <v/>
      </c>
    </row>
    <row r="2999" spans="1:31" x14ac:dyDescent="0.25">
      <c r="A2999" s="9">
        <v>3074</v>
      </c>
      <c r="B2999" s="10" t="s">
        <v>7446</v>
      </c>
      <c r="C2999" s="10" t="s">
        <v>2167</v>
      </c>
      <c r="D2999" s="10" t="s">
        <v>49</v>
      </c>
      <c r="E2999" s="10" t="s">
        <v>16</v>
      </c>
      <c r="F2999" s="10">
        <v>60</v>
      </c>
      <c r="G2999" s="10" t="s">
        <v>7447</v>
      </c>
      <c r="H2999" s="10" t="s">
        <v>579</v>
      </c>
      <c r="I2999" s="10" t="s">
        <v>32</v>
      </c>
      <c r="J2999" s="11">
        <v>44232</v>
      </c>
      <c r="K2999" s="10">
        <v>100</v>
      </c>
      <c r="L2999" s="10" t="s">
        <v>99</v>
      </c>
      <c r="M2999" s="12"/>
      <c r="O2999">
        <f t="shared" si="753"/>
        <v>0</v>
      </c>
      <c r="Q2999" s="9" t="str">
        <f t="shared" si="738"/>
        <v>3074</v>
      </c>
      <c r="R2999" s="10" t="str">
        <f t="shared" si="739"/>
        <v>Bev</v>
      </c>
      <c r="S2999" s="10" t="str">
        <f t="shared" si="740"/>
        <v>Vera</v>
      </c>
      <c r="T2999" s="10" t="str">
        <f t="shared" si="741"/>
        <v>Miss</v>
      </c>
      <c r="U2999" s="10" t="str">
        <f t="shared" si="742"/>
        <v>F</v>
      </c>
      <c r="V2999" s="10" t="str">
        <f t="shared" si="743"/>
        <v>60</v>
      </c>
      <c r="W2999" s="10" t="str">
        <f t="shared" si="744"/>
        <v>Mary Terrace</v>
      </c>
      <c r="X2999" s="10" t="str">
        <f t="shared" si="745"/>
        <v>ce</v>
      </c>
      <c r="Y2999" s="10" t="str">
        <f t="shared" si="746"/>
        <v>Mary Terrace</v>
      </c>
      <c r="Z2999" s="10" t="str">
        <f t="shared" si="747"/>
        <v>Prestatyn</v>
      </c>
      <c r="AA2999" s="10" t="str">
        <f t="shared" si="748"/>
        <v>WC</v>
      </c>
      <c r="AB2999" s="11" t="str">
        <f t="shared" si="749"/>
        <v>44232</v>
      </c>
      <c r="AC2999" s="10" t="str">
        <f t="shared" si="750"/>
        <v>100</v>
      </c>
      <c r="AD2999" s="10" t="str">
        <f t="shared" si="751"/>
        <v>E</v>
      </c>
      <c r="AE2999" s="12" t="str">
        <f t="shared" si="752"/>
        <v/>
      </c>
    </row>
    <row r="3000" spans="1:31" x14ac:dyDescent="0.25">
      <c r="A3000" s="5">
        <v>3075</v>
      </c>
      <c r="B3000" s="6" t="s">
        <v>6530</v>
      </c>
      <c r="C3000" s="6" t="s">
        <v>1124</v>
      </c>
      <c r="D3000" s="6" t="s">
        <v>28</v>
      </c>
      <c r="E3000" s="6" t="s">
        <v>29</v>
      </c>
      <c r="F3000" s="6">
        <v>60</v>
      </c>
      <c r="G3000" s="6" t="s">
        <v>7448</v>
      </c>
      <c r="H3000" s="6" t="s">
        <v>5694</v>
      </c>
      <c r="I3000" s="6" t="s">
        <v>185</v>
      </c>
      <c r="J3000" s="7">
        <v>44525</v>
      </c>
      <c r="K3000" s="6">
        <v>54</v>
      </c>
      <c r="L3000" s="6" t="s">
        <v>62</v>
      </c>
      <c r="M3000" s="8"/>
      <c r="O3000">
        <f t="shared" si="753"/>
        <v>0</v>
      </c>
      <c r="Q3000" s="5" t="str">
        <f t="shared" si="738"/>
        <v>3075</v>
      </c>
      <c r="R3000" s="6" t="str">
        <f t="shared" si="739"/>
        <v>Salvador</v>
      </c>
      <c r="S3000" s="6" t="str">
        <f t="shared" si="740"/>
        <v>Scott</v>
      </c>
      <c r="T3000" s="6" t="str">
        <f t="shared" si="741"/>
        <v>Mr</v>
      </c>
      <c r="U3000" s="6" t="str">
        <f t="shared" si="742"/>
        <v>M</v>
      </c>
      <c r="V3000" s="6" t="str">
        <f t="shared" si="743"/>
        <v>60</v>
      </c>
      <c r="W3000" s="6" t="str">
        <f t="shared" si="744"/>
        <v>Maryland Road</v>
      </c>
      <c r="X3000" s="6" t="str">
        <f t="shared" si="745"/>
        <v>ad</v>
      </c>
      <c r="Y3000" s="6" t="str">
        <f t="shared" si="746"/>
        <v>Maryland Road</v>
      </c>
      <c r="Z3000" s="6" t="str">
        <f t="shared" si="747"/>
        <v>Ellesmere</v>
      </c>
      <c r="AA3000" s="6" t="str">
        <f t="shared" si="748"/>
        <v>HX</v>
      </c>
      <c r="AB3000" s="7" t="str">
        <f t="shared" si="749"/>
        <v>44525</v>
      </c>
      <c r="AC3000" s="6" t="str">
        <f t="shared" si="750"/>
        <v>54</v>
      </c>
      <c r="AD3000" s="6" t="str">
        <f t="shared" si="751"/>
        <v>C4</v>
      </c>
      <c r="AE3000" s="8" t="str">
        <f t="shared" si="752"/>
        <v/>
      </c>
    </row>
    <row r="3001" spans="1:31" x14ac:dyDescent="0.25">
      <c r="A3001" s="9">
        <v>3076</v>
      </c>
      <c r="B3001" s="10" t="s">
        <v>2293</v>
      </c>
      <c r="C3001" s="10" t="s">
        <v>2653</v>
      </c>
      <c r="D3001" s="10" t="s">
        <v>28</v>
      </c>
      <c r="E3001" s="10" t="s">
        <v>29</v>
      </c>
      <c r="F3001" s="10">
        <v>90</v>
      </c>
      <c r="G3001" s="10" t="s">
        <v>7449</v>
      </c>
      <c r="H3001" s="10" t="s">
        <v>5029</v>
      </c>
      <c r="I3001" s="10" t="s">
        <v>176</v>
      </c>
      <c r="J3001" s="11">
        <v>44055</v>
      </c>
      <c r="K3001" s="10">
        <v>7</v>
      </c>
      <c r="L3001" s="10" t="s">
        <v>99</v>
      </c>
      <c r="M3001" s="12"/>
      <c r="O3001">
        <f t="shared" si="753"/>
        <v>0</v>
      </c>
      <c r="Q3001" s="9" t="str">
        <f t="shared" si="738"/>
        <v>3076</v>
      </c>
      <c r="R3001" s="10" t="str">
        <f t="shared" si="739"/>
        <v>Jacinto</v>
      </c>
      <c r="S3001" s="10" t="str">
        <f t="shared" si="740"/>
        <v>Cannon</v>
      </c>
      <c r="T3001" s="10" t="str">
        <f t="shared" si="741"/>
        <v>Mr</v>
      </c>
      <c r="U3001" s="10" t="str">
        <f t="shared" si="742"/>
        <v>M</v>
      </c>
      <c r="V3001" s="10" t="str">
        <f t="shared" si="743"/>
        <v>90</v>
      </c>
      <c r="W3001" s="10" t="str">
        <f t="shared" si="744"/>
        <v>Marys Cottages</v>
      </c>
      <c r="X3001" s="10" t="str">
        <f t="shared" si="745"/>
        <v>es</v>
      </c>
      <c r="Y3001" s="10" t="str">
        <f t="shared" si="746"/>
        <v>Marys Cottages</v>
      </c>
      <c r="Z3001" s="10" t="str">
        <f t="shared" si="747"/>
        <v>Cowes</v>
      </c>
      <c r="AA3001" s="10" t="str">
        <f t="shared" si="748"/>
        <v>CW</v>
      </c>
      <c r="AB3001" s="11" t="str">
        <f t="shared" si="749"/>
        <v>44055</v>
      </c>
      <c r="AC3001" s="10" t="str">
        <f t="shared" si="750"/>
        <v>7</v>
      </c>
      <c r="AD3001" s="10" t="str">
        <f t="shared" si="751"/>
        <v>E</v>
      </c>
      <c r="AE3001" s="12" t="str">
        <f t="shared" si="752"/>
        <v/>
      </c>
    </row>
    <row r="3002" spans="1:31" x14ac:dyDescent="0.25">
      <c r="A3002" s="5">
        <v>3077</v>
      </c>
      <c r="B3002" s="6" t="s">
        <v>1044</v>
      </c>
      <c r="C3002" s="6" t="s">
        <v>2813</v>
      </c>
      <c r="D3002" s="6" t="s">
        <v>28</v>
      </c>
      <c r="E3002" s="6" t="s">
        <v>29</v>
      </c>
      <c r="F3002" s="6">
        <v>90</v>
      </c>
      <c r="G3002" s="6" t="s">
        <v>7450</v>
      </c>
      <c r="H3002" s="6" t="s">
        <v>7451</v>
      </c>
      <c r="I3002" s="6" t="s">
        <v>127</v>
      </c>
      <c r="J3002" s="7">
        <v>43584</v>
      </c>
      <c r="K3002" s="6">
        <v>80</v>
      </c>
      <c r="L3002" s="6" t="s">
        <v>62</v>
      </c>
      <c r="M3002" s="8"/>
      <c r="O3002">
        <f t="shared" si="753"/>
        <v>0</v>
      </c>
      <c r="Q3002" s="5" t="str">
        <f t="shared" si="738"/>
        <v>3077</v>
      </c>
      <c r="R3002" s="6" t="str">
        <f t="shared" si="739"/>
        <v>Fabian</v>
      </c>
      <c r="S3002" s="6" t="str">
        <f t="shared" si="740"/>
        <v>Chung</v>
      </c>
      <c r="T3002" s="6" t="str">
        <f t="shared" si="741"/>
        <v>Mr</v>
      </c>
      <c r="U3002" s="6" t="str">
        <f t="shared" si="742"/>
        <v>M</v>
      </c>
      <c r="V3002" s="6" t="str">
        <f t="shared" si="743"/>
        <v>90</v>
      </c>
      <c r="W3002" s="6" t="str">
        <f t="shared" si="744"/>
        <v>Mascotts Close</v>
      </c>
      <c r="X3002" s="6" t="str">
        <f t="shared" si="745"/>
        <v>se</v>
      </c>
      <c r="Y3002" s="6" t="str">
        <f t="shared" si="746"/>
        <v>Mascotts Close</v>
      </c>
      <c r="Z3002" s="6" t="str">
        <f t="shared" si="747"/>
        <v>Cairndow</v>
      </c>
      <c r="AA3002" s="6" t="str">
        <f t="shared" si="748"/>
        <v>WS</v>
      </c>
      <c r="AB3002" s="7" t="str">
        <f t="shared" si="749"/>
        <v>43584</v>
      </c>
      <c r="AC3002" s="6" t="str">
        <f t="shared" si="750"/>
        <v>80</v>
      </c>
      <c r="AD3002" s="6" t="str">
        <f t="shared" si="751"/>
        <v>C4</v>
      </c>
      <c r="AE3002" s="8" t="str">
        <f t="shared" si="752"/>
        <v/>
      </c>
    </row>
    <row r="3003" spans="1:31" x14ac:dyDescent="0.25">
      <c r="A3003" s="5">
        <v>3079</v>
      </c>
      <c r="B3003" s="6" t="s">
        <v>4301</v>
      </c>
      <c r="C3003" s="6" t="s">
        <v>7452</v>
      </c>
      <c r="D3003" s="6" t="s">
        <v>28</v>
      </c>
      <c r="E3003" s="6" t="s">
        <v>29</v>
      </c>
      <c r="F3003" s="6">
        <v>60</v>
      </c>
      <c r="G3003" s="6" t="s">
        <v>7453</v>
      </c>
      <c r="H3003" s="6" t="s">
        <v>534</v>
      </c>
      <c r="I3003" s="6" t="s">
        <v>32</v>
      </c>
      <c r="J3003" s="7">
        <v>44009</v>
      </c>
      <c r="K3003" s="6">
        <v>37</v>
      </c>
      <c r="L3003" s="6" t="s">
        <v>68</v>
      </c>
      <c r="M3003" s="8"/>
      <c r="O3003">
        <f t="shared" si="753"/>
        <v>0</v>
      </c>
      <c r="Q3003" s="5" t="str">
        <f t="shared" si="738"/>
        <v>3079</v>
      </c>
      <c r="R3003" s="6" t="str">
        <f t="shared" si="739"/>
        <v>Kieth</v>
      </c>
      <c r="S3003" s="6" t="str">
        <f t="shared" si="740"/>
        <v>Granger</v>
      </c>
      <c r="T3003" s="6" t="str">
        <f t="shared" si="741"/>
        <v>Mr</v>
      </c>
      <c r="U3003" s="6" t="str">
        <f t="shared" si="742"/>
        <v>M</v>
      </c>
      <c r="V3003" s="6" t="str">
        <f t="shared" si="743"/>
        <v>60</v>
      </c>
      <c r="W3003" s="6" t="str">
        <f t="shared" si="744"/>
        <v>Maskani Walk</v>
      </c>
      <c r="X3003" s="6" t="str">
        <f t="shared" si="745"/>
        <v>lk</v>
      </c>
      <c r="Y3003" s="6" t="str">
        <f t="shared" si="746"/>
        <v>Maskani Walk</v>
      </c>
      <c r="Z3003" s="6" t="str">
        <f t="shared" si="747"/>
        <v>Stornoway</v>
      </c>
      <c r="AA3003" s="6" t="str">
        <f t="shared" si="748"/>
        <v>WC</v>
      </c>
      <c r="AB3003" s="7" t="str">
        <f t="shared" si="749"/>
        <v>44009</v>
      </c>
      <c r="AC3003" s="6" t="str">
        <f t="shared" si="750"/>
        <v>37</v>
      </c>
      <c r="AD3003" s="6" t="str">
        <f t="shared" si="751"/>
        <v>A2</v>
      </c>
      <c r="AE3003" s="8" t="str">
        <f t="shared" si="752"/>
        <v/>
      </c>
    </row>
    <row r="3004" spans="1:31" x14ac:dyDescent="0.25">
      <c r="A3004" s="9">
        <v>3080</v>
      </c>
      <c r="B3004" s="10" t="s">
        <v>7454</v>
      </c>
      <c r="C3004" s="10" t="s">
        <v>7455</v>
      </c>
      <c r="D3004" s="10" t="s">
        <v>49</v>
      </c>
      <c r="E3004" s="10" t="s">
        <v>16</v>
      </c>
      <c r="F3004" s="10">
        <v>60</v>
      </c>
      <c r="G3004" s="10" t="s">
        <v>7456</v>
      </c>
      <c r="H3004" s="10" t="s">
        <v>5979</v>
      </c>
      <c r="I3004" s="10" t="s">
        <v>176</v>
      </c>
      <c r="J3004" s="11">
        <v>44069</v>
      </c>
      <c r="K3004" s="10">
        <v>38</v>
      </c>
      <c r="L3004" s="10" t="s">
        <v>68</v>
      </c>
      <c r="M3004" s="12"/>
      <c r="O3004">
        <f t="shared" si="753"/>
        <v>0</v>
      </c>
      <c r="Q3004" s="9" t="str">
        <f t="shared" si="738"/>
        <v>3080</v>
      </c>
      <c r="R3004" s="10" t="str">
        <f t="shared" si="739"/>
        <v>Griselda</v>
      </c>
      <c r="S3004" s="10" t="str">
        <f t="shared" si="740"/>
        <v>Kramer</v>
      </c>
      <c r="T3004" s="10" t="str">
        <f t="shared" si="741"/>
        <v>Miss</v>
      </c>
      <c r="U3004" s="10" t="str">
        <f t="shared" si="742"/>
        <v>F</v>
      </c>
      <c r="V3004" s="10" t="str">
        <f t="shared" si="743"/>
        <v>60</v>
      </c>
      <c r="W3004" s="10" t="str">
        <f t="shared" si="744"/>
        <v>Maskelyne Close</v>
      </c>
      <c r="X3004" s="10" t="str">
        <f t="shared" si="745"/>
        <v>se</v>
      </c>
      <c r="Y3004" s="10" t="str">
        <f t="shared" si="746"/>
        <v>Maskelyne Close</v>
      </c>
      <c r="Z3004" s="10" t="str">
        <f t="shared" si="747"/>
        <v>Crediton</v>
      </c>
      <c r="AA3004" s="10" t="str">
        <f t="shared" si="748"/>
        <v>CW</v>
      </c>
      <c r="AB3004" s="11" t="str">
        <f t="shared" si="749"/>
        <v>44069</v>
      </c>
      <c r="AC3004" s="10" t="str">
        <f t="shared" si="750"/>
        <v>38</v>
      </c>
      <c r="AD3004" s="10" t="str">
        <f t="shared" si="751"/>
        <v>A2</v>
      </c>
      <c r="AE3004" s="12" t="str">
        <f t="shared" si="752"/>
        <v/>
      </c>
    </row>
    <row r="3005" spans="1:31" x14ac:dyDescent="0.25">
      <c r="A3005" s="5">
        <v>3081</v>
      </c>
      <c r="B3005" s="6" t="s">
        <v>7457</v>
      </c>
      <c r="C3005" s="6" t="s">
        <v>5248</v>
      </c>
      <c r="D3005" s="6" t="s">
        <v>49</v>
      </c>
      <c r="E3005" s="6" t="s">
        <v>16</v>
      </c>
      <c r="F3005" s="6">
        <v>90</v>
      </c>
      <c r="G3005" s="6" t="s">
        <v>7458</v>
      </c>
      <c r="H3005" s="6" t="s">
        <v>522</v>
      </c>
      <c r="I3005" s="6" t="s">
        <v>32</v>
      </c>
      <c r="J3005" s="7">
        <v>44475</v>
      </c>
      <c r="K3005" s="6">
        <v>70</v>
      </c>
      <c r="L3005" s="6" t="s">
        <v>20</v>
      </c>
      <c r="M3005" s="8"/>
      <c r="O3005">
        <f t="shared" si="753"/>
        <v>0</v>
      </c>
      <c r="Q3005" s="5" t="str">
        <f t="shared" si="738"/>
        <v>3081</v>
      </c>
      <c r="R3005" s="6" t="str">
        <f t="shared" si="739"/>
        <v>Suzy</v>
      </c>
      <c r="S3005" s="6" t="str">
        <f t="shared" si="740"/>
        <v>Bolden</v>
      </c>
      <c r="T3005" s="6" t="str">
        <f t="shared" si="741"/>
        <v>Miss</v>
      </c>
      <c r="U3005" s="6" t="str">
        <f t="shared" si="742"/>
        <v>F</v>
      </c>
      <c r="V3005" s="6" t="str">
        <f t="shared" si="743"/>
        <v>90</v>
      </c>
      <c r="W3005" s="6" t="str">
        <f t="shared" si="744"/>
        <v>Mason Close</v>
      </c>
      <c r="X3005" s="6" t="str">
        <f t="shared" si="745"/>
        <v>se</v>
      </c>
      <c r="Y3005" s="6" t="str">
        <f t="shared" si="746"/>
        <v>Mason Close</v>
      </c>
      <c r="Z3005" s="6" t="str">
        <f t="shared" si="747"/>
        <v>West Sussex</v>
      </c>
      <c r="AA3005" s="6" t="str">
        <f t="shared" si="748"/>
        <v>WC</v>
      </c>
      <c r="AB3005" s="7" t="str">
        <f t="shared" si="749"/>
        <v>44475</v>
      </c>
      <c r="AC3005" s="6" t="str">
        <f t="shared" si="750"/>
        <v>70</v>
      </c>
      <c r="AD3005" s="6" t="str">
        <f t="shared" si="751"/>
        <v>B</v>
      </c>
      <c r="AE3005" s="8" t="str">
        <f t="shared" si="752"/>
        <v/>
      </c>
    </row>
    <row r="3006" spans="1:31" x14ac:dyDescent="0.25">
      <c r="A3006" s="9">
        <v>3082</v>
      </c>
      <c r="B3006" s="10" t="s">
        <v>1654</v>
      </c>
      <c r="C3006" s="10" t="s">
        <v>7459</v>
      </c>
      <c r="D3006" s="10" t="s">
        <v>28</v>
      </c>
      <c r="E3006" s="10" t="s">
        <v>29</v>
      </c>
      <c r="F3006" s="10">
        <v>90</v>
      </c>
      <c r="G3006" s="10" t="s">
        <v>7460</v>
      </c>
      <c r="H3006" s="10" t="s">
        <v>7461</v>
      </c>
      <c r="I3006" s="10" t="s">
        <v>122</v>
      </c>
      <c r="J3006" s="11">
        <v>44035</v>
      </c>
      <c r="K3006" s="10">
        <v>75</v>
      </c>
      <c r="L3006" s="10" t="s">
        <v>78</v>
      </c>
      <c r="M3006" s="12"/>
      <c r="O3006">
        <f t="shared" si="753"/>
        <v>0</v>
      </c>
      <c r="Q3006" s="9" t="str">
        <f t="shared" si="738"/>
        <v>3082</v>
      </c>
      <c r="R3006" s="10" t="str">
        <f t="shared" si="739"/>
        <v>Geraldo</v>
      </c>
      <c r="S3006" s="10" t="str">
        <f t="shared" si="740"/>
        <v>Mccarty</v>
      </c>
      <c r="T3006" s="10" t="str">
        <f t="shared" si="741"/>
        <v>Mr</v>
      </c>
      <c r="U3006" s="10" t="str">
        <f t="shared" si="742"/>
        <v>M</v>
      </c>
      <c r="V3006" s="10" t="str">
        <f t="shared" si="743"/>
        <v>90</v>
      </c>
      <c r="W3006" s="10" t="str">
        <f t="shared" si="744"/>
        <v>Masons Avenue</v>
      </c>
      <c r="X3006" s="10" t="str">
        <f t="shared" si="745"/>
        <v>ue</v>
      </c>
      <c r="Y3006" s="10" t="str">
        <f t="shared" si="746"/>
        <v>Masons Avenue</v>
      </c>
      <c r="Z3006" s="10" t="str">
        <f t="shared" si="747"/>
        <v>Lockerbie</v>
      </c>
      <c r="AA3006" s="10" t="str">
        <f t="shared" si="748"/>
        <v>WN</v>
      </c>
      <c r="AB3006" s="11" t="str">
        <f t="shared" si="749"/>
        <v>44035</v>
      </c>
      <c r="AC3006" s="10" t="str">
        <f t="shared" si="750"/>
        <v>75</v>
      </c>
      <c r="AD3006" s="10" t="str">
        <f t="shared" si="751"/>
        <v>C2</v>
      </c>
      <c r="AE3006" s="12" t="str">
        <f t="shared" si="752"/>
        <v/>
      </c>
    </row>
    <row r="3007" spans="1:31" x14ac:dyDescent="0.25">
      <c r="A3007" s="5">
        <v>3083</v>
      </c>
      <c r="B3007" s="6" t="s">
        <v>7462</v>
      </c>
      <c r="C3007" s="6" t="s">
        <v>1258</v>
      </c>
      <c r="D3007" s="6" t="s">
        <v>90</v>
      </c>
      <c r="E3007" s="6" t="s">
        <v>29</v>
      </c>
      <c r="F3007" s="6">
        <v>60</v>
      </c>
      <c r="G3007" s="6" t="s">
        <v>7463</v>
      </c>
      <c r="H3007" s="6" t="s">
        <v>969</v>
      </c>
      <c r="I3007" s="6" t="s">
        <v>32</v>
      </c>
      <c r="J3007" s="7">
        <v>43978</v>
      </c>
      <c r="K3007" s="6">
        <v>68</v>
      </c>
      <c r="L3007" s="6" t="s">
        <v>68</v>
      </c>
      <c r="M3007" s="8"/>
      <c r="O3007">
        <f t="shared" si="753"/>
        <v>0</v>
      </c>
      <c r="Q3007" s="5" t="str">
        <f t="shared" si="738"/>
        <v>3083</v>
      </c>
      <c r="R3007" s="6" t="str">
        <f t="shared" si="739"/>
        <v>Carlo</v>
      </c>
      <c r="S3007" s="6" t="str">
        <f t="shared" si="740"/>
        <v>Smith</v>
      </c>
      <c r="T3007" s="6" t="str">
        <f t="shared" si="741"/>
        <v>Dr</v>
      </c>
      <c r="U3007" s="6" t="str">
        <f t="shared" si="742"/>
        <v>M</v>
      </c>
      <c r="V3007" s="6" t="str">
        <f t="shared" si="743"/>
        <v>60</v>
      </c>
      <c r="W3007" s="6" t="str">
        <f t="shared" si="744"/>
        <v>Mason's Avenue</v>
      </c>
      <c r="X3007" s="6" t="str">
        <f t="shared" si="745"/>
        <v>ue</v>
      </c>
      <c r="Y3007" s="6" t="str">
        <f t="shared" si="746"/>
        <v>Mason's Avenue</v>
      </c>
      <c r="Z3007" s="6" t="str">
        <f t="shared" si="747"/>
        <v>Warlingham</v>
      </c>
      <c r="AA3007" s="6" t="str">
        <f t="shared" si="748"/>
        <v>WC</v>
      </c>
      <c r="AB3007" s="7" t="str">
        <f t="shared" si="749"/>
        <v>43978</v>
      </c>
      <c r="AC3007" s="6" t="str">
        <f t="shared" si="750"/>
        <v>68</v>
      </c>
      <c r="AD3007" s="6" t="str">
        <f t="shared" si="751"/>
        <v>A2</v>
      </c>
      <c r="AE3007" s="8" t="str">
        <f t="shared" si="752"/>
        <v/>
      </c>
    </row>
    <row r="3008" spans="1:31" x14ac:dyDescent="0.25">
      <c r="A3008" s="9">
        <v>3084</v>
      </c>
      <c r="B3008" s="10" t="s">
        <v>7464</v>
      </c>
      <c r="C3008" s="10" t="s">
        <v>1170</v>
      </c>
      <c r="D3008" s="10" t="s">
        <v>49</v>
      </c>
      <c r="E3008" s="10" t="s">
        <v>16</v>
      </c>
      <c r="F3008" s="10">
        <v>90</v>
      </c>
      <c r="G3008" s="10" t="s">
        <v>7465</v>
      </c>
      <c r="H3008" s="10" t="s">
        <v>1682</v>
      </c>
      <c r="I3008" s="10" t="s">
        <v>206</v>
      </c>
      <c r="J3008" s="11">
        <v>44486</v>
      </c>
      <c r="K3008" s="10">
        <v>92</v>
      </c>
      <c r="L3008" s="10" t="s">
        <v>39</v>
      </c>
      <c r="M3008" s="12"/>
      <c r="O3008">
        <f t="shared" si="753"/>
        <v>0</v>
      </c>
      <c r="Q3008" s="9" t="str">
        <f t="shared" si="738"/>
        <v>3084</v>
      </c>
      <c r="R3008" s="10" t="str">
        <f t="shared" si="739"/>
        <v>Denese</v>
      </c>
      <c r="S3008" s="10" t="str">
        <f t="shared" si="740"/>
        <v>Boggs</v>
      </c>
      <c r="T3008" s="10" t="str">
        <f t="shared" si="741"/>
        <v>Miss</v>
      </c>
      <c r="U3008" s="10" t="str">
        <f t="shared" si="742"/>
        <v>F</v>
      </c>
      <c r="V3008" s="10" t="str">
        <f t="shared" si="743"/>
        <v>90</v>
      </c>
      <c r="W3008" s="10" t="str">
        <f t="shared" si="744"/>
        <v>Masons Court</v>
      </c>
      <c r="X3008" s="10" t="str">
        <f t="shared" si="745"/>
        <v>rt</v>
      </c>
      <c r="Y3008" s="10" t="str">
        <f t="shared" si="746"/>
        <v>Masons Court</v>
      </c>
      <c r="Z3008" s="10" t="str">
        <f t="shared" si="747"/>
        <v>Chinnor</v>
      </c>
      <c r="AA3008" s="10" t="str">
        <f t="shared" si="748"/>
        <v>DH</v>
      </c>
      <c r="AB3008" s="11" t="str">
        <f t="shared" si="749"/>
        <v>44486</v>
      </c>
      <c r="AC3008" s="10" t="str">
        <f t="shared" si="750"/>
        <v>92</v>
      </c>
      <c r="AD3008" s="10" t="str">
        <f t="shared" si="751"/>
        <v>C1</v>
      </c>
      <c r="AE3008" s="12" t="str">
        <f t="shared" si="752"/>
        <v/>
      </c>
    </row>
    <row r="3009" spans="1:31" x14ac:dyDescent="0.25">
      <c r="A3009" s="5">
        <v>3085</v>
      </c>
      <c r="B3009" s="6" t="s">
        <v>7466</v>
      </c>
      <c r="C3009" s="6" t="s">
        <v>3027</v>
      </c>
      <c r="D3009" s="6" t="s">
        <v>28</v>
      </c>
      <c r="E3009" s="6" t="s">
        <v>29</v>
      </c>
      <c r="F3009" s="6">
        <v>90</v>
      </c>
      <c r="G3009" s="6" t="s">
        <v>7467</v>
      </c>
      <c r="H3009" s="6" t="s">
        <v>3377</v>
      </c>
      <c r="I3009" s="6" t="s">
        <v>2868</v>
      </c>
      <c r="J3009" s="7">
        <v>44382</v>
      </c>
      <c r="K3009" s="6">
        <v>84</v>
      </c>
      <c r="L3009" s="6" t="s">
        <v>62</v>
      </c>
      <c r="M3009" s="8"/>
      <c r="O3009">
        <f t="shared" si="753"/>
        <v>0</v>
      </c>
      <c r="Q3009" s="5" t="str">
        <f t="shared" si="738"/>
        <v>3085</v>
      </c>
      <c r="R3009" s="6" t="str">
        <f t="shared" si="739"/>
        <v>Carmen</v>
      </c>
      <c r="S3009" s="6" t="str">
        <f t="shared" si="740"/>
        <v>Avila</v>
      </c>
      <c r="T3009" s="6" t="str">
        <f t="shared" si="741"/>
        <v>Mr</v>
      </c>
      <c r="U3009" s="6" t="str">
        <f t="shared" si="742"/>
        <v>M</v>
      </c>
      <c r="V3009" s="6" t="str">
        <f t="shared" si="743"/>
        <v>90</v>
      </c>
      <c r="W3009" s="6" t="str">
        <f t="shared" si="744"/>
        <v>Masons Grove</v>
      </c>
      <c r="X3009" s="6" t="str">
        <f t="shared" si="745"/>
        <v>ve</v>
      </c>
      <c r="Y3009" s="6" t="str">
        <f t="shared" si="746"/>
        <v>Masons Grove</v>
      </c>
      <c r="Z3009" s="6" t="str">
        <f t="shared" si="747"/>
        <v>Bourne End</v>
      </c>
      <c r="AA3009" s="6" t="str">
        <f t="shared" si="748"/>
        <v>PE</v>
      </c>
      <c r="AB3009" s="7" t="str">
        <f t="shared" si="749"/>
        <v>44382</v>
      </c>
      <c r="AC3009" s="6" t="str">
        <f t="shared" si="750"/>
        <v>84</v>
      </c>
      <c r="AD3009" s="6" t="str">
        <f t="shared" si="751"/>
        <v>C4</v>
      </c>
      <c r="AE3009" s="8" t="str">
        <f t="shared" si="752"/>
        <v/>
      </c>
    </row>
    <row r="3010" spans="1:31" x14ac:dyDescent="0.25">
      <c r="A3010" s="9">
        <v>3086</v>
      </c>
      <c r="B3010" s="10" t="s">
        <v>7468</v>
      </c>
      <c r="C3010" s="10" t="s">
        <v>5149</v>
      </c>
      <c r="D3010" s="10" t="s">
        <v>28</v>
      </c>
      <c r="E3010" s="10" t="s">
        <v>29</v>
      </c>
      <c r="F3010" s="10">
        <v>60</v>
      </c>
      <c r="G3010" s="10" t="s">
        <v>7469</v>
      </c>
      <c r="H3010" s="10" t="s">
        <v>2459</v>
      </c>
      <c r="I3010" s="10" t="s">
        <v>32</v>
      </c>
      <c r="J3010" s="11">
        <v>43776</v>
      </c>
      <c r="K3010" s="10">
        <v>72</v>
      </c>
      <c r="L3010" s="10" t="s">
        <v>20</v>
      </c>
      <c r="M3010" s="12"/>
      <c r="O3010">
        <f t="shared" si="753"/>
        <v>0</v>
      </c>
      <c r="Q3010" s="9" t="str">
        <f t="shared" si="738"/>
        <v>3086</v>
      </c>
      <c r="R3010" s="10" t="str">
        <f t="shared" si="739"/>
        <v>Lucio</v>
      </c>
      <c r="S3010" s="10" t="str">
        <f t="shared" si="740"/>
        <v>Irwin</v>
      </c>
      <c r="T3010" s="10" t="str">
        <f t="shared" si="741"/>
        <v>Mr</v>
      </c>
      <c r="U3010" s="10" t="str">
        <f t="shared" si="742"/>
        <v>M</v>
      </c>
      <c r="V3010" s="10" t="str">
        <f t="shared" si="743"/>
        <v>60</v>
      </c>
      <c r="W3010" s="10" t="str">
        <f t="shared" si="744"/>
        <v>Mason's Grove</v>
      </c>
      <c r="X3010" s="10" t="str">
        <f t="shared" si="745"/>
        <v>ve</v>
      </c>
      <c r="Y3010" s="10" t="str">
        <f t="shared" si="746"/>
        <v>Mason's Grove</v>
      </c>
      <c r="Z3010" s="10" t="str">
        <f t="shared" si="747"/>
        <v>Midlothian</v>
      </c>
      <c r="AA3010" s="10" t="str">
        <f t="shared" si="748"/>
        <v>WC</v>
      </c>
      <c r="AB3010" s="11" t="str">
        <f t="shared" si="749"/>
        <v>43776</v>
      </c>
      <c r="AC3010" s="10" t="str">
        <f t="shared" si="750"/>
        <v>72</v>
      </c>
      <c r="AD3010" s="10" t="str">
        <f t="shared" si="751"/>
        <v>B</v>
      </c>
      <c r="AE3010" s="12" t="str">
        <f t="shared" si="752"/>
        <v/>
      </c>
    </row>
    <row r="3011" spans="1:31" x14ac:dyDescent="0.25">
      <c r="A3011" s="5">
        <v>3087</v>
      </c>
      <c r="B3011" s="6" t="s">
        <v>3604</v>
      </c>
      <c r="C3011" s="6" t="s">
        <v>718</v>
      </c>
      <c r="D3011" s="6" t="s">
        <v>28</v>
      </c>
      <c r="E3011" s="6" t="s">
        <v>29</v>
      </c>
      <c r="F3011" s="6">
        <v>90</v>
      </c>
      <c r="G3011" s="6" t="s">
        <v>7470</v>
      </c>
      <c r="H3011" s="6" t="s">
        <v>31</v>
      </c>
      <c r="I3011" s="6" t="s">
        <v>32</v>
      </c>
      <c r="J3011" s="7">
        <v>44554</v>
      </c>
      <c r="K3011" s="6">
        <v>96</v>
      </c>
      <c r="L3011" s="6" t="s">
        <v>52</v>
      </c>
      <c r="M3011" s="8"/>
      <c r="O3011">
        <f t="shared" si="753"/>
        <v>0</v>
      </c>
      <c r="Q3011" s="5" t="str">
        <f t="shared" si="738"/>
        <v>3087</v>
      </c>
      <c r="R3011" s="6" t="str">
        <f t="shared" si="739"/>
        <v>Frankie</v>
      </c>
      <c r="S3011" s="6" t="str">
        <f t="shared" si="740"/>
        <v>Kessler</v>
      </c>
      <c r="T3011" s="6" t="str">
        <f t="shared" si="741"/>
        <v>Mr</v>
      </c>
      <c r="U3011" s="6" t="str">
        <f t="shared" si="742"/>
        <v>M</v>
      </c>
      <c r="V3011" s="6" t="str">
        <f t="shared" si="743"/>
        <v>90</v>
      </c>
      <c r="W3011" s="6" t="str">
        <f t="shared" si="744"/>
        <v>Masons Place</v>
      </c>
      <c r="X3011" s="6" t="str">
        <f t="shared" si="745"/>
        <v>ce</v>
      </c>
      <c r="Y3011" s="6" t="str">
        <f t="shared" si="746"/>
        <v>Masons Place</v>
      </c>
      <c r="Z3011" s="6" t="str">
        <f t="shared" si="747"/>
        <v>Ross-On-Wye</v>
      </c>
      <c r="AA3011" s="6" t="str">
        <f t="shared" si="748"/>
        <v>WC</v>
      </c>
      <c r="AB3011" s="7" t="str">
        <f t="shared" si="749"/>
        <v>44554</v>
      </c>
      <c r="AC3011" s="6" t="str">
        <f t="shared" si="750"/>
        <v>96</v>
      </c>
      <c r="AD3011" s="6" t="str">
        <f t="shared" si="751"/>
        <v>A1</v>
      </c>
      <c r="AE3011" s="8" t="str">
        <f t="shared" si="752"/>
        <v/>
      </c>
    </row>
    <row r="3012" spans="1:31" x14ac:dyDescent="0.25">
      <c r="A3012" s="9">
        <v>3088</v>
      </c>
      <c r="B3012" s="10" t="s">
        <v>7471</v>
      </c>
      <c r="C3012" s="10" t="s">
        <v>7204</v>
      </c>
      <c r="D3012" s="10" t="s">
        <v>15</v>
      </c>
      <c r="E3012" s="10" t="s">
        <v>16</v>
      </c>
      <c r="F3012" s="10">
        <v>90</v>
      </c>
      <c r="G3012" s="10" t="s">
        <v>7472</v>
      </c>
      <c r="H3012" s="10" t="s">
        <v>4399</v>
      </c>
      <c r="I3012" s="10" t="s">
        <v>32</v>
      </c>
      <c r="J3012" s="11">
        <v>44097</v>
      </c>
      <c r="K3012" s="10">
        <v>27</v>
      </c>
      <c r="L3012" s="10" t="s">
        <v>157</v>
      </c>
      <c r="M3012" s="12"/>
      <c r="O3012">
        <f t="shared" si="753"/>
        <v>0</v>
      </c>
      <c r="Q3012" s="9" t="str">
        <f t="shared" si="738"/>
        <v>3088</v>
      </c>
      <c r="R3012" s="10" t="str">
        <f t="shared" si="739"/>
        <v>Gemma</v>
      </c>
      <c r="S3012" s="10" t="str">
        <f t="shared" si="740"/>
        <v>Suarez</v>
      </c>
      <c r="T3012" s="10" t="str">
        <f t="shared" si="741"/>
        <v>Mrs</v>
      </c>
      <c r="U3012" s="10" t="str">
        <f t="shared" si="742"/>
        <v>F</v>
      </c>
      <c r="V3012" s="10" t="str">
        <f t="shared" si="743"/>
        <v>90</v>
      </c>
      <c r="W3012" s="10" t="str">
        <f t="shared" si="744"/>
        <v>Mason's Place</v>
      </c>
      <c r="X3012" s="10" t="str">
        <f t="shared" si="745"/>
        <v>ce</v>
      </c>
      <c r="Y3012" s="10" t="str">
        <f t="shared" si="746"/>
        <v>Mason's Place</v>
      </c>
      <c r="Z3012" s="10" t="str">
        <f t="shared" si="747"/>
        <v>Sidmouth</v>
      </c>
      <c r="AA3012" s="10" t="str">
        <f t="shared" si="748"/>
        <v>WC</v>
      </c>
      <c r="AB3012" s="11" t="str">
        <f t="shared" si="749"/>
        <v>44097</v>
      </c>
      <c r="AC3012" s="10" t="str">
        <f t="shared" si="750"/>
        <v>27</v>
      </c>
      <c r="AD3012" s="10" t="str">
        <f t="shared" si="751"/>
        <v>C3</v>
      </c>
      <c r="AE3012" s="12" t="str">
        <f t="shared" si="752"/>
        <v/>
      </c>
    </row>
    <row r="3013" spans="1:31" x14ac:dyDescent="0.25">
      <c r="A3013" s="5">
        <v>3089</v>
      </c>
      <c r="B3013" s="6" t="s">
        <v>7473</v>
      </c>
      <c r="C3013" s="6" t="s">
        <v>7383</v>
      </c>
      <c r="D3013" s="6" t="s">
        <v>49</v>
      </c>
      <c r="E3013" s="6" t="s">
        <v>16</v>
      </c>
      <c r="F3013" s="6">
        <v>60</v>
      </c>
      <c r="G3013" s="6" t="s">
        <v>7474</v>
      </c>
      <c r="H3013" s="6" t="s">
        <v>4754</v>
      </c>
      <c r="I3013" s="6" t="s">
        <v>291</v>
      </c>
      <c r="J3013" s="7">
        <v>44385</v>
      </c>
      <c r="K3013" s="6">
        <v>39</v>
      </c>
      <c r="L3013" s="6" t="s">
        <v>33</v>
      </c>
      <c r="M3013" s="8"/>
      <c r="O3013">
        <f t="shared" si="753"/>
        <v>0</v>
      </c>
      <c r="Q3013" s="5" t="str">
        <f t="shared" si="738"/>
        <v>3089</v>
      </c>
      <c r="R3013" s="6" t="str">
        <f t="shared" si="739"/>
        <v>Vannesa</v>
      </c>
      <c r="S3013" s="6" t="str">
        <f t="shared" si="740"/>
        <v>Ellis</v>
      </c>
      <c r="T3013" s="6" t="str">
        <f t="shared" si="741"/>
        <v>Miss</v>
      </c>
      <c r="U3013" s="6" t="str">
        <f t="shared" si="742"/>
        <v>F</v>
      </c>
      <c r="V3013" s="6" t="str">
        <f t="shared" si="743"/>
        <v>60</v>
      </c>
      <c r="W3013" s="6" t="str">
        <f t="shared" si="744"/>
        <v>Mathew Court</v>
      </c>
      <c r="X3013" s="6" t="str">
        <f t="shared" si="745"/>
        <v>rt</v>
      </c>
      <c r="Y3013" s="6" t="str">
        <f t="shared" si="746"/>
        <v>Mathew Court</v>
      </c>
      <c r="Z3013" s="6" t="str">
        <f t="shared" si="747"/>
        <v>Kendal</v>
      </c>
      <c r="AA3013" s="6" t="str">
        <f t="shared" si="748"/>
        <v>HS</v>
      </c>
      <c r="AB3013" s="7" t="str">
        <f t="shared" si="749"/>
        <v>44385</v>
      </c>
      <c r="AC3013" s="6" t="str">
        <f t="shared" si="750"/>
        <v>39</v>
      </c>
      <c r="AD3013" s="6" t="str">
        <f t="shared" si="751"/>
        <v>A3</v>
      </c>
      <c r="AE3013" s="8" t="str">
        <f t="shared" si="752"/>
        <v/>
      </c>
    </row>
    <row r="3014" spans="1:31" x14ac:dyDescent="0.25">
      <c r="A3014" s="9">
        <v>3090</v>
      </c>
      <c r="B3014" s="10" t="s">
        <v>7475</v>
      </c>
      <c r="C3014" s="10" t="s">
        <v>2358</v>
      </c>
      <c r="D3014" s="10" t="s">
        <v>28</v>
      </c>
      <c r="E3014" s="10" t="s">
        <v>29</v>
      </c>
      <c r="F3014" s="10">
        <v>90</v>
      </c>
      <c r="G3014" s="10" t="s">
        <v>7476</v>
      </c>
      <c r="H3014" s="10" t="s">
        <v>1965</v>
      </c>
      <c r="I3014" s="10" t="s">
        <v>108</v>
      </c>
      <c r="J3014" s="11">
        <v>44098</v>
      </c>
      <c r="K3014" s="10">
        <v>58</v>
      </c>
      <c r="L3014" s="10" t="s">
        <v>52</v>
      </c>
      <c r="M3014" s="12"/>
      <c r="O3014">
        <f t="shared" si="753"/>
        <v>0</v>
      </c>
      <c r="Q3014" s="9" t="str">
        <f t="shared" ref="Q3014:Q3077" si="754">TRIM(A3014)</f>
        <v>3090</v>
      </c>
      <c r="R3014" s="10" t="str">
        <f t="shared" ref="R3014:R3077" si="755">TRIM(B3014)</f>
        <v>Bret</v>
      </c>
      <c r="S3014" s="10" t="str">
        <f t="shared" ref="S3014:S3077" si="756">TRIM(C3014)</f>
        <v>Pryor</v>
      </c>
      <c r="T3014" s="10" t="str">
        <f t="shared" ref="T3014:T3077" si="757">TRIM(D3014)</f>
        <v>Mr</v>
      </c>
      <c r="U3014" s="10" t="str">
        <f t="shared" ref="U3014:U3077" si="758">IF(ISNUMBER(SEARCH("f",TRIM(E3014))),"F","M")</f>
        <v>M</v>
      </c>
      <c r="V3014" s="10" t="str">
        <f t="shared" ref="V3014:V3077" si="759">TRIM(F3014)</f>
        <v>90</v>
      </c>
      <c r="W3014" s="10" t="str">
        <f t="shared" ref="W3014:W3077" si="760">SUBSTITUTE(SUBSTITUTE(SUBSTITUTE(PROPER(TRIM(G3014)),"(?)","")," (No",""),"'S","'s")</f>
        <v>Matlock Villas</v>
      </c>
      <c r="X3014" s="10" t="str">
        <f t="shared" ref="X3014:X3077" si="761">RIGHT(W3014,2)</f>
        <v>as</v>
      </c>
      <c r="Y3014" s="10" t="str">
        <f t="shared" ref="Y3014:Y3077" si="762">IF(OR(X3014="St",X3014="Av",X3014="Pl"),SUBSTITUTE(SUBSTITUTE(SUBSTITUTE(SUBSTITUTE(SUBSTITUTE(SUBSTITUTE(SUBSTITUTE(W3014,"Rd","Road"),"St","Street"),"Cls", "Close"),"Plc","Place"),"Bldgs","Buildings"),"Av","Avenue"),"Pl","Place"),SUBSTITUTE(SUBSTITUTE(SUBSTITUTE(SUBSTITUTE(SUBSTITUTE(W3014,"Rd","Road"),"Cls", "Close"),"Plc","Place"),"Bldgs","Buildings"),"Crt","Court"))</f>
        <v>Matlock Villas</v>
      </c>
      <c r="Z3014" s="10" t="str">
        <f t="shared" ref="Z3014:Z3077" si="763">TRIM(H3014)</f>
        <v>Castle Cary</v>
      </c>
      <c r="AA3014" s="10" t="str">
        <f t="shared" ref="AA3014:AA3077" si="764">TRIM(I3014)</f>
        <v>CB</v>
      </c>
      <c r="AB3014" s="11" t="str">
        <f t="shared" ref="AB3014:AB3077" si="765">TRIM(J3014)</f>
        <v>44098</v>
      </c>
      <c r="AC3014" s="10" t="str">
        <f t="shared" ref="AC3014:AC3077" si="766">TRIM(K3014)</f>
        <v>58</v>
      </c>
      <c r="AD3014" s="10" t="str">
        <f t="shared" ref="AD3014:AD3077" si="767">TRIM(L3014)</f>
        <v>A1</v>
      </c>
      <c r="AE3014" s="12" t="str">
        <f t="shared" ref="AE3014:AE3077" si="768">TRIM(M3014)</f>
        <v/>
      </c>
    </row>
    <row r="3015" spans="1:31" x14ac:dyDescent="0.25">
      <c r="A3015" s="5">
        <v>3091</v>
      </c>
      <c r="B3015" s="6" t="s">
        <v>4264</v>
      </c>
      <c r="C3015" s="6" t="s">
        <v>2443</v>
      </c>
      <c r="D3015" s="6" t="s">
        <v>28</v>
      </c>
      <c r="E3015" s="6" t="s">
        <v>29</v>
      </c>
      <c r="F3015" s="6">
        <v>90</v>
      </c>
      <c r="G3015" s="6" t="s">
        <v>7477</v>
      </c>
      <c r="H3015" s="6" t="s">
        <v>7478</v>
      </c>
      <c r="I3015" s="6" t="s">
        <v>238</v>
      </c>
      <c r="J3015" s="7">
        <v>44186</v>
      </c>
      <c r="K3015" s="6">
        <v>54</v>
      </c>
      <c r="L3015" s="6" t="s">
        <v>99</v>
      </c>
      <c r="M3015" s="8"/>
      <c r="O3015">
        <f t="shared" si="753"/>
        <v>0</v>
      </c>
      <c r="Q3015" s="5" t="str">
        <f t="shared" si="754"/>
        <v>3091</v>
      </c>
      <c r="R3015" s="6" t="str">
        <f t="shared" si="755"/>
        <v>Daren</v>
      </c>
      <c r="S3015" s="6" t="str">
        <f t="shared" si="756"/>
        <v>Sheridan</v>
      </c>
      <c r="T3015" s="6" t="str">
        <f t="shared" si="757"/>
        <v>Mr</v>
      </c>
      <c r="U3015" s="6" t="str">
        <f t="shared" si="758"/>
        <v>M</v>
      </c>
      <c r="V3015" s="6" t="str">
        <f t="shared" si="759"/>
        <v>90</v>
      </c>
      <c r="W3015" s="6" t="str">
        <f t="shared" si="760"/>
        <v>Matsin Street</v>
      </c>
      <c r="X3015" s="6" t="str">
        <f t="shared" si="761"/>
        <v>et</v>
      </c>
      <c r="Y3015" s="6" t="str">
        <f t="shared" si="762"/>
        <v>Matsin Street</v>
      </c>
      <c r="Z3015" s="6" t="str">
        <f t="shared" si="763"/>
        <v>Cheddar</v>
      </c>
      <c r="AA3015" s="6" t="str">
        <f t="shared" si="764"/>
        <v>CR</v>
      </c>
      <c r="AB3015" s="7" t="str">
        <f t="shared" si="765"/>
        <v>44186</v>
      </c>
      <c r="AC3015" s="6" t="str">
        <f t="shared" si="766"/>
        <v>54</v>
      </c>
      <c r="AD3015" s="6" t="str">
        <f t="shared" si="767"/>
        <v>E</v>
      </c>
      <c r="AE3015" s="8" t="str">
        <f t="shared" si="768"/>
        <v/>
      </c>
    </row>
    <row r="3016" spans="1:31" x14ac:dyDescent="0.25">
      <c r="A3016" s="9">
        <v>3092</v>
      </c>
      <c r="B3016" s="10" t="s">
        <v>2877</v>
      </c>
      <c r="C3016" s="10" t="s">
        <v>7479</v>
      </c>
      <c r="D3016" s="10" t="s">
        <v>28</v>
      </c>
      <c r="E3016" s="10" t="s">
        <v>29</v>
      </c>
      <c r="F3016" s="10">
        <v>90</v>
      </c>
      <c r="G3016" s="10" t="s">
        <v>7477</v>
      </c>
      <c r="H3016" s="10" t="s">
        <v>3454</v>
      </c>
      <c r="I3016" s="10" t="s">
        <v>32</v>
      </c>
      <c r="J3016" s="11">
        <v>43492</v>
      </c>
      <c r="K3016" s="10">
        <v>4</v>
      </c>
      <c r="L3016" s="10" t="s">
        <v>78</v>
      </c>
      <c r="M3016" s="12"/>
      <c r="O3016">
        <f t="shared" si="753"/>
        <v>0</v>
      </c>
      <c r="Q3016" s="9" t="str">
        <f t="shared" si="754"/>
        <v>3092</v>
      </c>
      <c r="R3016" s="10" t="str">
        <f t="shared" si="755"/>
        <v>Leroy</v>
      </c>
      <c r="S3016" s="10" t="str">
        <f t="shared" si="756"/>
        <v>Springer</v>
      </c>
      <c r="T3016" s="10" t="str">
        <f t="shared" si="757"/>
        <v>Mr</v>
      </c>
      <c r="U3016" s="10" t="str">
        <f t="shared" si="758"/>
        <v>M</v>
      </c>
      <c r="V3016" s="10" t="str">
        <f t="shared" si="759"/>
        <v>90</v>
      </c>
      <c r="W3016" s="10" t="str">
        <f t="shared" si="760"/>
        <v>Matsin Street</v>
      </c>
      <c r="X3016" s="10" t="str">
        <f t="shared" si="761"/>
        <v>et</v>
      </c>
      <c r="Y3016" s="10" t="str">
        <f t="shared" si="762"/>
        <v>Matsin Street</v>
      </c>
      <c r="Z3016" s="10" t="str">
        <f t="shared" si="763"/>
        <v>Newton Abbot</v>
      </c>
      <c r="AA3016" s="10" t="str">
        <f t="shared" si="764"/>
        <v>WC</v>
      </c>
      <c r="AB3016" s="11" t="str">
        <f t="shared" si="765"/>
        <v>43492</v>
      </c>
      <c r="AC3016" s="10" t="str">
        <f t="shared" si="766"/>
        <v>4</v>
      </c>
      <c r="AD3016" s="10" t="str">
        <f t="shared" si="767"/>
        <v>C2</v>
      </c>
      <c r="AE3016" s="12" t="str">
        <f t="shared" si="768"/>
        <v/>
      </c>
    </row>
    <row r="3017" spans="1:31" x14ac:dyDescent="0.25">
      <c r="A3017" s="5">
        <v>3093</v>
      </c>
      <c r="B3017" s="6" t="s">
        <v>7480</v>
      </c>
      <c r="C3017" s="6" t="s">
        <v>7394</v>
      </c>
      <c r="D3017" s="6" t="s">
        <v>15</v>
      </c>
      <c r="E3017" s="6" t="s">
        <v>16</v>
      </c>
      <c r="F3017" s="6">
        <v>60</v>
      </c>
      <c r="G3017" s="6" t="s">
        <v>7481</v>
      </c>
      <c r="H3017" s="6" t="s">
        <v>2992</v>
      </c>
      <c r="I3017" s="6" t="s">
        <v>32</v>
      </c>
      <c r="J3017" s="7">
        <v>43911</v>
      </c>
      <c r="K3017" s="6">
        <v>66</v>
      </c>
      <c r="L3017" s="6" t="s">
        <v>39</v>
      </c>
      <c r="M3017" s="8"/>
      <c r="O3017">
        <f t="shared" si="753"/>
        <v>0</v>
      </c>
      <c r="Q3017" s="5" t="str">
        <f t="shared" si="754"/>
        <v>3093</v>
      </c>
      <c r="R3017" s="6" t="str">
        <f t="shared" si="755"/>
        <v>Gerry</v>
      </c>
      <c r="S3017" s="6" t="str">
        <f t="shared" si="756"/>
        <v>Guzman</v>
      </c>
      <c r="T3017" s="6" t="str">
        <f t="shared" si="757"/>
        <v>Mrs</v>
      </c>
      <c r="U3017" s="6" t="str">
        <f t="shared" si="758"/>
        <v>F</v>
      </c>
      <c r="V3017" s="6" t="str">
        <f t="shared" si="759"/>
        <v>60</v>
      </c>
      <c r="W3017" s="6" t="str">
        <f t="shared" si="760"/>
        <v>Matthews Buildings</v>
      </c>
      <c r="X3017" s="6" t="str">
        <f t="shared" si="761"/>
        <v>gs</v>
      </c>
      <c r="Y3017" s="6" t="str">
        <f t="shared" si="762"/>
        <v>Matthews Buildings</v>
      </c>
      <c r="Z3017" s="6" t="str">
        <f t="shared" si="763"/>
        <v>Ravenglass</v>
      </c>
      <c r="AA3017" s="6" t="str">
        <f t="shared" si="764"/>
        <v>WC</v>
      </c>
      <c r="AB3017" s="7" t="str">
        <f t="shared" si="765"/>
        <v>43911</v>
      </c>
      <c r="AC3017" s="6" t="str">
        <f t="shared" si="766"/>
        <v>66</v>
      </c>
      <c r="AD3017" s="6" t="str">
        <f t="shared" si="767"/>
        <v>C1</v>
      </c>
      <c r="AE3017" s="8" t="str">
        <f t="shared" si="768"/>
        <v/>
      </c>
    </row>
    <row r="3018" spans="1:31" x14ac:dyDescent="0.25">
      <c r="A3018" s="9">
        <v>3094</v>
      </c>
      <c r="B3018" s="10" t="s">
        <v>4303</v>
      </c>
      <c r="C3018" s="10" t="s">
        <v>982</v>
      </c>
      <c r="D3018" s="10" t="s">
        <v>28</v>
      </c>
      <c r="E3018" s="10" t="s">
        <v>29</v>
      </c>
      <c r="F3018" s="10">
        <v>30</v>
      </c>
      <c r="G3018" s="10" t="s">
        <v>7482</v>
      </c>
      <c r="H3018" s="10" t="s">
        <v>2095</v>
      </c>
      <c r="I3018" s="10" t="s">
        <v>108</v>
      </c>
      <c r="J3018" s="11">
        <v>44079</v>
      </c>
      <c r="K3018" s="10">
        <v>72</v>
      </c>
      <c r="L3018" s="10" t="s">
        <v>68</v>
      </c>
      <c r="M3018" s="12"/>
      <c r="O3018">
        <f t="shared" ref="O3018:O3081" si="769">COUNTBLANK(A3018:L3018)+COUNTIF(K3018,0)</f>
        <v>0</v>
      </c>
      <c r="Q3018" s="9" t="str">
        <f t="shared" si="754"/>
        <v>3094</v>
      </c>
      <c r="R3018" s="10" t="str">
        <f t="shared" si="755"/>
        <v>Sandy</v>
      </c>
      <c r="S3018" s="10" t="str">
        <f t="shared" si="756"/>
        <v>Reyes</v>
      </c>
      <c r="T3018" s="10" t="str">
        <f t="shared" si="757"/>
        <v>Mr</v>
      </c>
      <c r="U3018" s="10" t="str">
        <f t="shared" si="758"/>
        <v>M</v>
      </c>
      <c r="V3018" s="10" t="str">
        <f t="shared" si="759"/>
        <v>30</v>
      </c>
      <c r="W3018" s="10" t="str">
        <f t="shared" si="760"/>
        <v>Mattison Road</v>
      </c>
      <c r="X3018" s="10" t="str">
        <f t="shared" si="761"/>
        <v>ad</v>
      </c>
      <c r="Y3018" s="10" t="str">
        <f t="shared" si="762"/>
        <v>Mattison Road</v>
      </c>
      <c r="Z3018" s="10" t="str">
        <f t="shared" si="763"/>
        <v>Canterbury</v>
      </c>
      <c r="AA3018" s="10" t="str">
        <f t="shared" si="764"/>
        <v>CB</v>
      </c>
      <c r="AB3018" s="11" t="str">
        <f t="shared" si="765"/>
        <v>44079</v>
      </c>
      <c r="AC3018" s="10" t="str">
        <f t="shared" si="766"/>
        <v>72</v>
      </c>
      <c r="AD3018" s="10" t="str">
        <f t="shared" si="767"/>
        <v>A2</v>
      </c>
      <c r="AE3018" s="12" t="str">
        <f t="shared" si="768"/>
        <v/>
      </c>
    </row>
    <row r="3019" spans="1:31" x14ac:dyDescent="0.25">
      <c r="A3019" s="5">
        <v>3095</v>
      </c>
      <c r="B3019" s="6" t="s">
        <v>7166</v>
      </c>
      <c r="C3019" s="6" t="s">
        <v>4737</v>
      </c>
      <c r="D3019" s="6" t="s">
        <v>49</v>
      </c>
      <c r="E3019" s="6" t="s">
        <v>16</v>
      </c>
      <c r="F3019" s="6">
        <v>90</v>
      </c>
      <c r="G3019" s="6" t="s">
        <v>7483</v>
      </c>
      <c r="H3019" s="6" t="s">
        <v>637</v>
      </c>
      <c r="I3019" s="6" t="s">
        <v>291</v>
      </c>
      <c r="J3019" s="7">
        <v>44317</v>
      </c>
      <c r="K3019" s="6">
        <v>10</v>
      </c>
      <c r="L3019" s="6" t="s">
        <v>78</v>
      </c>
      <c r="M3019" s="8"/>
      <c r="O3019">
        <f t="shared" si="769"/>
        <v>0</v>
      </c>
      <c r="Q3019" s="5" t="str">
        <f t="shared" si="754"/>
        <v>3095</v>
      </c>
      <c r="R3019" s="6" t="str">
        <f t="shared" si="755"/>
        <v>Darcy</v>
      </c>
      <c r="S3019" s="6" t="str">
        <f t="shared" si="756"/>
        <v>Mcclure</v>
      </c>
      <c r="T3019" s="6" t="str">
        <f t="shared" si="757"/>
        <v>Miss</v>
      </c>
      <c r="U3019" s="6" t="str">
        <f t="shared" si="758"/>
        <v>F</v>
      </c>
      <c r="V3019" s="6" t="str">
        <f t="shared" si="759"/>
        <v>90</v>
      </c>
      <c r="W3019" s="6" t="str">
        <f t="shared" si="760"/>
        <v>Maude Villas</v>
      </c>
      <c r="X3019" s="6" t="str">
        <f t="shared" si="761"/>
        <v>as</v>
      </c>
      <c r="Y3019" s="6" t="str">
        <f t="shared" si="762"/>
        <v>Maude Villas</v>
      </c>
      <c r="Z3019" s="6" t="str">
        <f t="shared" si="763"/>
        <v>Kent</v>
      </c>
      <c r="AA3019" s="6" t="str">
        <f t="shared" si="764"/>
        <v>HS</v>
      </c>
      <c r="AB3019" s="7" t="str">
        <f t="shared" si="765"/>
        <v>44317</v>
      </c>
      <c r="AC3019" s="6" t="str">
        <f t="shared" si="766"/>
        <v>10</v>
      </c>
      <c r="AD3019" s="6" t="str">
        <f t="shared" si="767"/>
        <v>C2</v>
      </c>
      <c r="AE3019" s="8" t="str">
        <f t="shared" si="768"/>
        <v/>
      </c>
    </row>
    <row r="3020" spans="1:31" x14ac:dyDescent="0.25">
      <c r="A3020" s="9">
        <v>3096</v>
      </c>
      <c r="B3020" s="10" t="s">
        <v>7484</v>
      </c>
      <c r="C3020" s="10" t="s">
        <v>2873</v>
      </c>
      <c r="D3020" s="10" t="s">
        <v>15</v>
      </c>
      <c r="E3020" s="10" t="s">
        <v>16</v>
      </c>
      <c r="F3020" s="10">
        <v>60</v>
      </c>
      <c r="G3020" s="10" t="s">
        <v>7485</v>
      </c>
      <c r="H3020" s="10" t="s">
        <v>156</v>
      </c>
      <c r="I3020" s="10" t="s">
        <v>32</v>
      </c>
      <c r="J3020" s="11">
        <v>44318</v>
      </c>
      <c r="K3020" s="10">
        <v>68</v>
      </c>
      <c r="L3020" s="10" t="s">
        <v>52</v>
      </c>
      <c r="M3020" s="12"/>
      <c r="O3020">
        <f t="shared" si="769"/>
        <v>0</v>
      </c>
      <c r="Q3020" s="9" t="str">
        <f t="shared" si="754"/>
        <v>3096</v>
      </c>
      <c r="R3020" s="10" t="str">
        <f t="shared" si="755"/>
        <v>Romana</v>
      </c>
      <c r="S3020" s="10" t="str">
        <f t="shared" si="756"/>
        <v>Marin</v>
      </c>
      <c r="T3020" s="10" t="str">
        <f t="shared" si="757"/>
        <v>Mrs</v>
      </c>
      <c r="U3020" s="10" t="str">
        <f t="shared" si="758"/>
        <v>F</v>
      </c>
      <c r="V3020" s="10" t="str">
        <f t="shared" si="759"/>
        <v>60</v>
      </c>
      <c r="W3020" s="10" t="str">
        <f t="shared" si="760"/>
        <v>Maudlins Green</v>
      </c>
      <c r="X3020" s="10" t="str">
        <f t="shared" si="761"/>
        <v>en</v>
      </c>
      <c r="Y3020" s="10" t="str">
        <f t="shared" si="762"/>
        <v>Maudlins Green</v>
      </c>
      <c r="Z3020" s="10" t="str">
        <f t="shared" si="763"/>
        <v>Windermere</v>
      </c>
      <c r="AA3020" s="10" t="str">
        <f t="shared" si="764"/>
        <v>WC</v>
      </c>
      <c r="AB3020" s="11" t="str">
        <f t="shared" si="765"/>
        <v>44318</v>
      </c>
      <c r="AC3020" s="10" t="str">
        <f t="shared" si="766"/>
        <v>68</v>
      </c>
      <c r="AD3020" s="10" t="str">
        <f t="shared" si="767"/>
        <v>A1</v>
      </c>
      <c r="AE3020" s="12" t="str">
        <f t="shared" si="768"/>
        <v/>
      </c>
    </row>
    <row r="3021" spans="1:31" x14ac:dyDescent="0.25">
      <c r="A3021" s="5">
        <v>3097</v>
      </c>
      <c r="B3021" s="6" t="s">
        <v>576</v>
      </c>
      <c r="C3021" s="6" t="s">
        <v>4272</v>
      </c>
      <c r="D3021" s="6" t="s">
        <v>28</v>
      </c>
      <c r="E3021" s="6" t="s">
        <v>29</v>
      </c>
      <c r="F3021" s="6">
        <v>30</v>
      </c>
      <c r="G3021" s="6" t="s">
        <v>7486</v>
      </c>
      <c r="H3021" s="6" t="s">
        <v>2892</v>
      </c>
      <c r="I3021" s="6" t="s">
        <v>32</v>
      </c>
      <c r="J3021" s="7">
        <v>43798</v>
      </c>
      <c r="K3021" s="6">
        <v>40</v>
      </c>
      <c r="L3021" s="6" t="s">
        <v>52</v>
      </c>
      <c r="M3021" s="8"/>
      <c r="O3021">
        <f t="shared" si="769"/>
        <v>0</v>
      </c>
      <c r="Q3021" s="5" t="str">
        <f t="shared" si="754"/>
        <v>3097</v>
      </c>
      <c r="R3021" s="6" t="str">
        <f t="shared" si="755"/>
        <v>Drew</v>
      </c>
      <c r="S3021" s="6" t="str">
        <f t="shared" si="756"/>
        <v>Bruce</v>
      </c>
      <c r="T3021" s="6" t="str">
        <f t="shared" si="757"/>
        <v>Mr</v>
      </c>
      <c r="U3021" s="6" t="str">
        <f t="shared" si="758"/>
        <v>M</v>
      </c>
      <c r="V3021" s="6" t="str">
        <f t="shared" si="759"/>
        <v>30</v>
      </c>
      <c r="W3021" s="6" t="str">
        <f t="shared" si="760"/>
        <v>Maudsville Cottages</v>
      </c>
      <c r="X3021" s="6" t="str">
        <f t="shared" si="761"/>
        <v>es</v>
      </c>
      <c r="Y3021" s="6" t="str">
        <f t="shared" si="762"/>
        <v>Maudsville Cottages</v>
      </c>
      <c r="Z3021" s="6" t="str">
        <f t="shared" si="763"/>
        <v>Sandbach</v>
      </c>
      <c r="AA3021" s="6" t="str">
        <f t="shared" si="764"/>
        <v>WC</v>
      </c>
      <c r="AB3021" s="7" t="str">
        <f t="shared" si="765"/>
        <v>43798</v>
      </c>
      <c r="AC3021" s="6" t="str">
        <f t="shared" si="766"/>
        <v>40</v>
      </c>
      <c r="AD3021" s="6" t="str">
        <f t="shared" si="767"/>
        <v>A1</v>
      </c>
      <c r="AE3021" s="8" t="str">
        <f t="shared" si="768"/>
        <v/>
      </c>
    </row>
    <row r="3022" spans="1:31" x14ac:dyDescent="0.25">
      <c r="A3022" s="9">
        <v>3098</v>
      </c>
      <c r="B3022" s="10" t="s">
        <v>4879</v>
      </c>
      <c r="C3022" s="10" t="s">
        <v>7487</v>
      </c>
      <c r="D3022" s="10" t="s">
        <v>28</v>
      </c>
      <c r="E3022" s="10" t="s">
        <v>29</v>
      </c>
      <c r="F3022" s="10">
        <v>30</v>
      </c>
      <c r="G3022" s="10" t="s">
        <v>7488</v>
      </c>
      <c r="H3022" s="10" t="s">
        <v>2623</v>
      </c>
      <c r="I3022" s="10" t="s">
        <v>32</v>
      </c>
      <c r="J3022" s="11">
        <v>43822</v>
      </c>
      <c r="K3022" s="10">
        <v>48</v>
      </c>
      <c r="L3022" s="10" t="s">
        <v>99</v>
      </c>
      <c r="M3022" s="12"/>
      <c r="O3022">
        <f t="shared" si="769"/>
        <v>0</v>
      </c>
      <c r="Q3022" s="9" t="str">
        <f t="shared" si="754"/>
        <v>3098</v>
      </c>
      <c r="R3022" s="10" t="str">
        <f t="shared" si="755"/>
        <v>Weldon</v>
      </c>
      <c r="S3022" s="10" t="str">
        <f t="shared" si="756"/>
        <v>Delacruz</v>
      </c>
      <c r="T3022" s="10" t="str">
        <f t="shared" si="757"/>
        <v>Mr</v>
      </c>
      <c r="U3022" s="10" t="str">
        <f t="shared" si="758"/>
        <v>M</v>
      </c>
      <c r="V3022" s="10" t="str">
        <f t="shared" si="759"/>
        <v>30</v>
      </c>
      <c r="W3022" s="10" t="str">
        <f t="shared" si="760"/>
        <v>Maurice Street</v>
      </c>
      <c r="X3022" s="10" t="str">
        <f t="shared" si="761"/>
        <v>et</v>
      </c>
      <c r="Y3022" s="10" t="str">
        <f t="shared" si="762"/>
        <v>Maurice Street</v>
      </c>
      <c r="Z3022" s="10" t="str">
        <f t="shared" si="763"/>
        <v>Nottinghamshire</v>
      </c>
      <c r="AA3022" s="10" t="str">
        <f t="shared" si="764"/>
        <v>WC</v>
      </c>
      <c r="AB3022" s="11" t="str">
        <f t="shared" si="765"/>
        <v>43822</v>
      </c>
      <c r="AC3022" s="10" t="str">
        <f t="shared" si="766"/>
        <v>48</v>
      </c>
      <c r="AD3022" s="10" t="str">
        <f t="shared" si="767"/>
        <v>E</v>
      </c>
      <c r="AE3022" s="12" t="str">
        <f t="shared" si="768"/>
        <v/>
      </c>
    </row>
    <row r="3023" spans="1:31" x14ac:dyDescent="0.25">
      <c r="A3023" s="5">
        <v>3099</v>
      </c>
      <c r="B3023" s="6" t="s">
        <v>7175</v>
      </c>
      <c r="C3023" s="6" t="s">
        <v>6528</v>
      </c>
      <c r="D3023" s="6" t="s">
        <v>28</v>
      </c>
      <c r="E3023" s="6" t="s">
        <v>29</v>
      </c>
      <c r="F3023" s="6">
        <v>60</v>
      </c>
      <c r="G3023" s="6" t="s">
        <v>7489</v>
      </c>
      <c r="H3023" s="6" t="s">
        <v>436</v>
      </c>
      <c r="I3023" s="6" t="s">
        <v>25</v>
      </c>
      <c r="J3023" s="7">
        <v>44469</v>
      </c>
      <c r="K3023" s="6">
        <v>83</v>
      </c>
      <c r="L3023" s="6" t="s">
        <v>78</v>
      </c>
      <c r="M3023" s="8"/>
      <c r="O3023">
        <f t="shared" si="769"/>
        <v>0</v>
      </c>
      <c r="Q3023" s="5" t="str">
        <f t="shared" si="754"/>
        <v>3099</v>
      </c>
      <c r="R3023" s="6" t="str">
        <f t="shared" si="755"/>
        <v>Allan</v>
      </c>
      <c r="S3023" s="6" t="str">
        <f t="shared" si="756"/>
        <v>Rodgers</v>
      </c>
      <c r="T3023" s="6" t="str">
        <f t="shared" si="757"/>
        <v>Mr</v>
      </c>
      <c r="U3023" s="6" t="str">
        <f t="shared" si="758"/>
        <v>M</v>
      </c>
      <c r="V3023" s="6" t="str">
        <f t="shared" si="759"/>
        <v>60</v>
      </c>
      <c r="W3023" s="6" t="str">
        <f t="shared" si="760"/>
        <v>Mauritius Road</v>
      </c>
      <c r="X3023" s="6" t="str">
        <f t="shared" si="761"/>
        <v>ad</v>
      </c>
      <c r="Y3023" s="6" t="str">
        <f t="shared" si="762"/>
        <v>Mauritius Road</v>
      </c>
      <c r="Z3023" s="6" t="str">
        <f t="shared" si="763"/>
        <v>Horncastle</v>
      </c>
      <c r="AA3023" s="6" t="str">
        <f t="shared" si="764"/>
        <v>HG</v>
      </c>
      <c r="AB3023" s="7" t="str">
        <f t="shared" si="765"/>
        <v>44469</v>
      </c>
      <c r="AC3023" s="6" t="str">
        <f t="shared" si="766"/>
        <v>83</v>
      </c>
      <c r="AD3023" s="6" t="str">
        <f t="shared" si="767"/>
        <v>C2</v>
      </c>
      <c r="AE3023" s="8" t="str">
        <f t="shared" si="768"/>
        <v/>
      </c>
    </row>
    <row r="3024" spans="1:31" x14ac:dyDescent="0.25">
      <c r="A3024" s="9">
        <v>3100</v>
      </c>
      <c r="B3024" s="10" t="s">
        <v>1761</v>
      </c>
      <c r="C3024" s="10" t="s">
        <v>7490</v>
      </c>
      <c r="D3024" s="10" t="s">
        <v>28</v>
      </c>
      <c r="E3024" s="10" t="s">
        <v>29</v>
      </c>
      <c r="F3024" s="10">
        <v>30</v>
      </c>
      <c r="G3024" s="10" t="s">
        <v>7491</v>
      </c>
      <c r="H3024" s="10" t="s">
        <v>4778</v>
      </c>
      <c r="I3024" s="10" t="s">
        <v>32</v>
      </c>
      <c r="J3024" s="11">
        <v>44380</v>
      </c>
      <c r="K3024" s="10">
        <v>4</v>
      </c>
      <c r="L3024" s="10" t="s">
        <v>52</v>
      </c>
      <c r="M3024" s="12"/>
      <c r="O3024">
        <f t="shared" si="769"/>
        <v>0</v>
      </c>
      <c r="Q3024" s="9" t="str">
        <f t="shared" si="754"/>
        <v>3100</v>
      </c>
      <c r="R3024" s="10" t="str">
        <f t="shared" si="755"/>
        <v>Raymundo</v>
      </c>
      <c r="S3024" s="10" t="str">
        <f t="shared" si="756"/>
        <v>Sullivan</v>
      </c>
      <c r="T3024" s="10" t="str">
        <f t="shared" si="757"/>
        <v>Mr</v>
      </c>
      <c r="U3024" s="10" t="str">
        <f t="shared" si="758"/>
        <v>M</v>
      </c>
      <c r="V3024" s="10" t="str">
        <f t="shared" si="759"/>
        <v>30</v>
      </c>
      <c r="W3024" s="10" t="str">
        <f t="shared" si="760"/>
        <v>Mavis Walk</v>
      </c>
      <c r="X3024" s="10" t="str">
        <f t="shared" si="761"/>
        <v>lk</v>
      </c>
      <c r="Y3024" s="10" t="str">
        <f t="shared" si="762"/>
        <v>Mavis Walk</v>
      </c>
      <c r="Z3024" s="10" t="str">
        <f t="shared" si="763"/>
        <v>Waltham Abbey</v>
      </c>
      <c r="AA3024" s="10" t="str">
        <f t="shared" si="764"/>
        <v>WC</v>
      </c>
      <c r="AB3024" s="11" t="str">
        <f t="shared" si="765"/>
        <v>44380</v>
      </c>
      <c r="AC3024" s="10" t="str">
        <f t="shared" si="766"/>
        <v>4</v>
      </c>
      <c r="AD3024" s="10" t="str">
        <f t="shared" si="767"/>
        <v>A1</v>
      </c>
      <c r="AE3024" s="12" t="str">
        <f t="shared" si="768"/>
        <v/>
      </c>
    </row>
    <row r="3025" spans="1:31" x14ac:dyDescent="0.25">
      <c r="A3025" s="5">
        <v>3101</v>
      </c>
      <c r="B3025" s="6" t="s">
        <v>317</v>
      </c>
      <c r="C3025" s="6" t="s">
        <v>2608</v>
      </c>
      <c r="D3025" s="6" t="s">
        <v>49</v>
      </c>
      <c r="E3025" s="6" t="s">
        <v>16</v>
      </c>
      <c r="F3025" s="6">
        <v>30</v>
      </c>
      <c r="G3025" s="6" t="s">
        <v>7492</v>
      </c>
      <c r="H3025" s="6" t="s">
        <v>170</v>
      </c>
      <c r="I3025" s="6" t="s">
        <v>171</v>
      </c>
      <c r="J3025" s="7">
        <v>44281</v>
      </c>
      <c r="K3025" s="6">
        <v>53</v>
      </c>
      <c r="L3025" s="6" t="s">
        <v>99</v>
      </c>
      <c r="M3025" s="8"/>
      <c r="O3025">
        <f t="shared" si="769"/>
        <v>0</v>
      </c>
      <c r="Q3025" s="5" t="str">
        <f t="shared" si="754"/>
        <v>3101</v>
      </c>
      <c r="R3025" s="6" t="str">
        <f t="shared" si="755"/>
        <v>Melodi</v>
      </c>
      <c r="S3025" s="6" t="str">
        <f t="shared" si="756"/>
        <v>Cates</v>
      </c>
      <c r="T3025" s="6" t="str">
        <f t="shared" si="757"/>
        <v>Miss</v>
      </c>
      <c r="U3025" s="6" t="str">
        <f t="shared" si="758"/>
        <v>F</v>
      </c>
      <c r="V3025" s="6" t="str">
        <f t="shared" si="759"/>
        <v>30</v>
      </c>
      <c r="W3025" s="6" t="str">
        <f t="shared" si="760"/>
        <v>Maxim Road</v>
      </c>
      <c r="X3025" s="6" t="str">
        <f t="shared" si="761"/>
        <v>ad</v>
      </c>
      <c r="Y3025" s="6" t="str">
        <f t="shared" si="762"/>
        <v>Maxim Road</v>
      </c>
      <c r="Z3025" s="6" t="str">
        <f t="shared" si="763"/>
        <v>Cleator Moor</v>
      </c>
      <c r="AA3025" s="6" t="str">
        <f t="shared" si="764"/>
        <v>PR</v>
      </c>
      <c r="AB3025" s="7" t="str">
        <f t="shared" si="765"/>
        <v>44281</v>
      </c>
      <c r="AC3025" s="6" t="str">
        <f t="shared" si="766"/>
        <v>53</v>
      </c>
      <c r="AD3025" s="6" t="str">
        <f t="shared" si="767"/>
        <v>E</v>
      </c>
      <c r="AE3025" s="8" t="str">
        <f t="shared" si="768"/>
        <v/>
      </c>
    </row>
    <row r="3026" spans="1:31" x14ac:dyDescent="0.25">
      <c r="A3026" s="9">
        <v>3102</v>
      </c>
      <c r="B3026" s="10" t="s">
        <v>7493</v>
      </c>
      <c r="C3026" s="10" t="s">
        <v>1849</v>
      </c>
      <c r="D3026" s="10" t="s">
        <v>49</v>
      </c>
      <c r="E3026" s="10" t="s">
        <v>16</v>
      </c>
      <c r="F3026" s="10">
        <v>60</v>
      </c>
      <c r="G3026" s="10" t="s">
        <v>7494</v>
      </c>
      <c r="H3026" s="10" t="s">
        <v>1201</v>
      </c>
      <c r="I3026" s="10" t="s">
        <v>291</v>
      </c>
      <c r="J3026" s="11">
        <v>43467</v>
      </c>
      <c r="K3026" s="10">
        <v>51</v>
      </c>
      <c r="L3026" s="10" t="s">
        <v>78</v>
      </c>
      <c r="M3026" s="12"/>
      <c r="O3026">
        <f t="shared" si="769"/>
        <v>0</v>
      </c>
      <c r="Q3026" s="9" t="str">
        <f t="shared" si="754"/>
        <v>3102</v>
      </c>
      <c r="R3026" s="10" t="str">
        <f t="shared" si="755"/>
        <v>Sheena</v>
      </c>
      <c r="S3026" s="10" t="str">
        <f t="shared" si="756"/>
        <v>Cabrera</v>
      </c>
      <c r="T3026" s="10" t="str">
        <f t="shared" si="757"/>
        <v>Miss</v>
      </c>
      <c r="U3026" s="10" t="str">
        <f t="shared" si="758"/>
        <v>F</v>
      </c>
      <c r="V3026" s="10" t="str">
        <f t="shared" si="759"/>
        <v>60</v>
      </c>
      <c r="W3026" s="10" t="str">
        <f t="shared" si="760"/>
        <v>Maxwell Road</v>
      </c>
      <c r="X3026" s="10" t="str">
        <f t="shared" si="761"/>
        <v>ad</v>
      </c>
      <c r="Y3026" s="10" t="str">
        <f t="shared" si="762"/>
        <v>Maxwell Road</v>
      </c>
      <c r="Z3026" s="10" t="str">
        <f t="shared" si="763"/>
        <v>Lancashire</v>
      </c>
      <c r="AA3026" s="10" t="str">
        <f t="shared" si="764"/>
        <v>HS</v>
      </c>
      <c r="AB3026" s="11" t="str">
        <f t="shared" si="765"/>
        <v>43467</v>
      </c>
      <c r="AC3026" s="10" t="str">
        <f t="shared" si="766"/>
        <v>51</v>
      </c>
      <c r="AD3026" s="10" t="str">
        <f t="shared" si="767"/>
        <v>C2</v>
      </c>
      <c r="AE3026" s="12" t="str">
        <f t="shared" si="768"/>
        <v/>
      </c>
    </row>
    <row r="3027" spans="1:31" x14ac:dyDescent="0.25">
      <c r="A3027" s="5">
        <v>3103</v>
      </c>
      <c r="B3027" s="6" t="s">
        <v>7495</v>
      </c>
      <c r="C3027" s="6" t="s">
        <v>104</v>
      </c>
      <c r="D3027" s="6" t="s">
        <v>15</v>
      </c>
      <c r="E3027" s="6" t="s">
        <v>16</v>
      </c>
      <c r="F3027" s="6">
        <v>90</v>
      </c>
      <c r="G3027" s="6" t="s">
        <v>7494</v>
      </c>
      <c r="H3027" s="6" t="s">
        <v>7496</v>
      </c>
      <c r="I3027" s="6" t="s">
        <v>32</v>
      </c>
      <c r="J3027" s="7">
        <v>43508</v>
      </c>
      <c r="K3027" s="6">
        <v>52</v>
      </c>
      <c r="L3027" s="6" t="s">
        <v>62</v>
      </c>
      <c r="M3027" s="8"/>
      <c r="O3027">
        <f t="shared" si="769"/>
        <v>0</v>
      </c>
      <c r="Q3027" s="5" t="str">
        <f t="shared" si="754"/>
        <v>3103</v>
      </c>
      <c r="R3027" s="6" t="str">
        <f t="shared" si="755"/>
        <v>Mari</v>
      </c>
      <c r="S3027" s="6" t="str">
        <f t="shared" si="756"/>
        <v>Bernard</v>
      </c>
      <c r="T3027" s="6" t="str">
        <f t="shared" si="757"/>
        <v>Mrs</v>
      </c>
      <c r="U3027" s="6" t="str">
        <f t="shared" si="758"/>
        <v>F</v>
      </c>
      <c r="V3027" s="6" t="str">
        <f t="shared" si="759"/>
        <v>90</v>
      </c>
      <c r="W3027" s="6" t="str">
        <f t="shared" si="760"/>
        <v>Maxwell Road</v>
      </c>
      <c r="X3027" s="6" t="str">
        <f t="shared" si="761"/>
        <v>ad</v>
      </c>
      <c r="Y3027" s="6" t="str">
        <f t="shared" si="762"/>
        <v>Maxwell Road</v>
      </c>
      <c r="Z3027" s="6" t="str">
        <f t="shared" si="763"/>
        <v>Maghera</v>
      </c>
      <c r="AA3027" s="6" t="str">
        <f t="shared" si="764"/>
        <v>WC</v>
      </c>
      <c r="AB3027" s="7" t="str">
        <f t="shared" si="765"/>
        <v>43508</v>
      </c>
      <c r="AC3027" s="6" t="str">
        <f t="shared" si="766"/>
        <v>52</v>
      </c>
      <c r="AD3027" s="6" t="str">
        <f t="shared" si="767"/>
        <v>C4</v>
      </c>
      <c r="AE3027" s="8" t="str">
        <f t="shared" si="768"/>
        <v/>
      </c>
    </row>
    <row r="3028" spans="1:31" x14ac:dyDescent="0.25">
      <c r="A3028" s="9">
        <v>3104</v>
      </c>
      <c r="B3028" s="10" t="s">
        <v>4628</v>
      </c>
      <c r="C3028" s="10" t="s">
        <v>7497</v>
      </c>
      <c r="D3028" s="10" t="s">
        <v>28</v>
      </c>
      <c r="E3028" s="10" t="s">
        <v>29</v>
      </c>
      <c r="F3028" s="10">
        <v>60</v>
      </c>
      <c r="G3028" s="10" t="s">
        <v>7498</v>
      </c>
      <c r="H3028" s="10" t="s">
        <v>2657</v>
      </c>
      <c r="I3028" s="10" t="s">
        <v>185</v>
      </c>
      <c r="J3028" s="11">
        <v>44119</v>
      </c>
      <c r="K3028" s="10">
        <v>41</v>
      </c>
      <c r="L3028" s="10" t="s">
        <v>68</v>
      </c>
      <c r="M3028" s="12"/>
      <c r="O3028">
        <f t="shared" si="769"/>
        <v>0</v>
      </c>
      <c r="Q3028" s="9" t="str">
        <f t="shared" si="754"/>
        <v>3104</v>
      </c>
      <c r="R3028" s="10" t="str">
        <f t="shared" si="755"/>
        <v>Randall</v>
      </c>
      <c r="S3028" s="10" t="str">
        <f t="shared" si="756"/>
        <v>Cortes</v>
      </c>
      <c r="T3028" s="10" t="str">
        <f t="shared" si="757"/>
        <v>Mr</v>
      </c>
      <c r="U3028" s="10" t="str">
        <f t="shared" si="758"/>
        <v>M</v>
      </c>
      <c r="V3028" s="10" t="str">
        <f t="shared" si="759"/>
        <v>60</v>
      </c>
      <c r="W3028" s="10" t="str">
        <f t="shared" si="760"/>
        <v>Maybury Cottages</v>
      </c>
      <c r="X3028" s="10" t="str">
        <f t="shared" si="761"/>
        <v>es</v>
      </c>
      <c r="Y3028" s="10" t="str">
        <f t="shared" si="762"/>
        <v>Maybury Cottages</v>
      </c>
      <c r="Z3028" s="10" t="str">
        <f t="shared" si="763"/>
        <v>Fort Augustus</v>
      </c>
      <c r="AA3028" s="10" t="str">
        <f t="shared" si="764"/>
        <v>HX</v>
      </c>
      <c r="AB3028" s="11" t="str">
        <f t="shared" si="765"/>
        <v>44119</v>
      </c>
      <c r="AC3028" s="10" t="str">
        <f t="shared" si="766"/>
        <v>41</v>
      </c>
      <c r="AD3028" s="10" t="str">
        <f t="shared" si="767"/>
        <v>A2</v>
      </c>
      <c r="AE3028" s="12" t="str">
        <f t="shared" si="768"/>
        <v/>
      </c>
    </row>
    <row r="3029" spans="1:31" x14ac:dyDescent="0.25">
      <c r="A3029" s="5">
        <v>3105</v>
      </c>
      <c r="B3029" s="6" t="s">
        <v>7499</v>
      </c>
      <c r="C3029" s="6" t="s">
        <v>7500</v>
      </c>
      <c r="D3029" s="6" t="s">
        <v>15</v>
      </c>
      <c r="E3029" s="6" t="s">
        <v>16</v>
      </c>
      <c r="F3029" s="6">
        <v>60</v>
      </c>
      <c r="G3029" s="6" t="s">
        <v>7501</v>
      </c>
      <c r="H3029" s="6" t="s">
        <v>706</v>
      </c>
      <c r="I3029" s="6" t="s">
        <v>185</v>
      </c>
      <c r="J3029" s="7">
        <v>44492</v>
      </c>
      <c r="K3029" s="6">
        <v>94</v>
      </c>
      <c r="L3029" s="6" t="s">
        <v>20</v>
      </c>
      <c r="M3029" s="8"/>
      <c r="O3029">
        <f t="shared" si="769"/>
        <v>0</v>
      </c>
      <c r="Q3029" s="5" t="str">
        <f t="shared" si="754"/>
        <v>3105</v>
      </c>
      <c r="R3029" s="6" t="str">
        <f t="shared" si="755"/>
        <v>Sherill</v>
      </c>
      <c r="S3029" s="6" t="str">
        <f t="shared" si="756"/>
        <v>Delaney</v>
      </c>
      <c r="T3029" s="6" t="str">
        <f t="shared" si="757"/>
        <v>Mrs</v>
      </c>
      <c r="U3029" s="6" t="str">
        <f t="shared" si="758"/>
        <v>F</v>
      </c>
      <c r="V3029" s="6" t="str">
        <f t="shared" si="759"/>
        <v>60</v>
      </c>
      <c r="W3029" s="6" t="str">
        <f t="shared" si="760"/>
        <v>Mayeswood Road</v>
      </c>
      <c r="X3029" s="6" t="str">
        <f t="shared" si="761"/>
        <v>ad</v>
      </c>
      <c r="Y3029" s="6" t="str">
        <f t="shared" si="762"/>
        <v>Mayeswood Road</v>
      </c>
      <c r="Z3029" s="6" t="str">
        <f t="shared" si="763"/>
        <v>Gloucestershire</v>
      </c>
      <c r="AA3029" s="6" t="str">
        <f t="shared" si="764"/>
        <v>HX</v>
      </c>
      <c r="AB3029" s="7" t="str">
        <f t="shared" si="765"/>
        <v>44492</v>
      </c>
      <c r="AC3029" s="6" t="str">
        <f t="shared" si="766"/>
        <v>94</v>
      </c>
      <c r="AD3029" s="6" t="str">
        <f t="shared" si="767"/>
        <v>B</v>
      </c>
      <c r="AE3029" s="8" t="str">
        <f t="shared" si="768"/>
        <v/>
      </c>
    </row>
    <row r="3030" spans="1:31" x14ac:dyDescent="0.25">
      <c r="A3030" s="9">
        <v>3106</v>
      </c>
      <c r="B3030" s="10" t="s">
        <v>1958</v>
      </c>
      <c r="C3030" s="10" t="s">
        <v>5972</v>
      </c>
      <c r="D3030" s="10" t="s">
        <v>49</v>
      </c>
      <c r="E3030" s="10" t="s">
        <v>16</v>
      </c>
      <c r="F3030" s="10">
        <v>60</v>
      </c>
      <c r="G3030" s="10" t="s">
        <v>7502</v>
      </c>
      <c r="H3030" s="10" t="s">
        <v>554</v>
      </c>
      <c r="I3030" s="10" t="s">
        <v>32</v>
      </c>
      <c r="J3030" s="11">
        <v>43509</v>
      </c>
      <c r="K3030" s="10">
        <v>85</v>
      </c>
      <c r="L3030" s="10" t="s">
        <v>157</v>
      </c>
      <c r="M3030" s="12"/>
      <c r="O3030">
        <f t="shared" si="769"/>
        <v>0</v>
      </c>
      <c r="Q3030" s="9" t="str">
        <f t="shared" si="754"/>
        <v>3106</v>
      </c>
      <c r="R3030" s="10" t="str">
        <f t="shared" si="755"/>
        <v>Chara</v>
      </c>
      <c r="S3030" s="10" t="str">
        <f t="shared" si="756"/>
        <v>Gilbert</v>
      </c>
      <c r="T3030" s="10" t="str">
        <f t="shared" si="757"/>
        <v>Miss</v>
      </c>
      <c r="U3030" s="10" t="str">
        <f t="shared" si="758"/>
        <v>F</v>
      </c>
      <c r="V3030" s="10" t="str">
        <f t="shared" si="759"/>
        <v>60</v>
      </c>
      <c r="W3030" s="10" t="str">
        <f t="shared" si="760"/>
        <v>Mayfair Gardens</v>
      </c>
      <c r="X3030" s="10" t="str">
        <f t="shared" si="761"/>
        <v>ns</v>
      </c>
      <c r="Y3030" s="10" t="str">
        <f t="shared" si="762"/>
        <v>Mayfair Gardens</v>
      </c>
      <c r="Z3030" s="10" t="str">
        <f t="shared" si="763"/>
        <v>Paignton</v>
      </c>
      <c r="AA3030" s="10" t="str">
        <f t="shared" si="764"/>
        <v>WC</v>
      </c>
      <c r="AB3030" s="11" t="str">
        <f t="shared" si="765"/>
        <v>43509</v>
      </c>
      <c r="AC3030" s="10" t="str">
        <f t="shared" si="766"/>
        <v>85</v>
      </c>
      <c r="AD3030" s="10" t="str">
        <f t="shared" si="767"/>
        <v>C3</v>
      </c>
      <c r="AE3030" s="12" t="str">
        <f t="shared" si="768"/>
        <v/>
      </c>
    </row>
    <row r="3031" spans="1:31" x14ac:dyDescent="0.25">
      <c r="A3031" s="5">
        <v>3107</v>
      </c>
      <c r="B3031" s="6" t="s">
        <v>7503</v>
      </c>
      <c r="C3031" s="6" t="s">
        <v>6227</v>
      </c>
      <c r="D3031" s="6" t="s">
        <v>28</v>
      </c>
      <c r="E3031" s="6" t="s">
        <v>29</v>
      </c>
      <c r="F3031" s="6">
        <v>90</v>
      </c>
      <c r="G3031" s="6" t="s">
        <v>7504</v>
      </c>
      <c r="H3031" s="6" t="s">
        <v>4408</v>
      </c>
      <c r="I3031" s="6" t="s">
        <v>25</v>
      </c>
      <c r="J3031" s="7">
        <v>44321</v>
      </c>
      <c r="K3031" s="6">
        <v>77</v>
      </c>
      <c r="L3031" s="6" t="s">
        <v>39</v>
      </c>
      <c r="M3031" s="8"/>
      <c r="O3031">
        <f t="shared" si="769"/>
        <v>0</v>
      </c>
      <c r="Q3031" s="5" t="str">
        <f t="shared" si="754"/>
        <v>3107</v>
      </c>
      <c r="R3031" s="6" t="str">
        <f t="shared" si="755"/>
        <v>Josue</v>
      </c>
      <c r="S3031" s="6" t="str">
        <f t="shared" si="756"/>
        <v>Denny</v>
      </c>
      <c r="T3031" s="6" t="str">
        <f t="shared" si="757"/>
        <v>Mr</v>
      </c>
      <c r="U3031" s="6" t="str">
        <f t="shared" si="758"/>
        <v>M</v>
      </c>
      <c r="V3031" s="6" t="str">
        <f t="shared" si="759"/>
        <v>90</v>
      </c>
      <c r="W3031" s="6" t="str">
        <f t="shared" si="760"/>
        <v>Mayfield Close</v>
      </c>
      <c r="X3031" s="6" t="str">
        <f t="shared" si="761"/>
        <v>se</v>
      </c>
      <c r="Y3031" s="6" t="str">
        <f t="shared" si="762"/>
        <v>Mayfield Close</v>
      </c>
      <c r="Z3031" s="6" t="str">
        <f t="shared" si="763"/>
        <v>Holt</v>
      </c>
      <c r="AA3031" s="6" t="str">
        <f t="shared" si="764"/>
        <v>HG</v>
      </c>
      <c r="AB3031" s="7" t="str">
        <f t="shared" si="765"/>
        <v>44321</v>
      </c>
      <c r="AC3031" s="6" t="str">
        <f t="shared" si="766"/>
        <v>77</v>
      </c>
      <c r="AD3031" s="6" t="str">
        <f t="shared" si="767"/>
        <v>C1</v>
      </c>
      <c r="AE3031" s="8" t="str">
        <f t="shared" si="768"/>
        <v/>
      </c>
    </row>
    <row r="3032" spans="1:31" x14ac:dyDescent="0.25">
      <c r="A3032" s="9">
        <v>3108</v>
      </c>
      <c r="B3032" s="10" t="s">
        <v>7505</v>
      </c>
      <c r="C3032" s="10" t="s">
        <v>1371</v>
      </c>
      <c r="D3032" s="10" t="s">
        <v>15</v>
      </c>
      <c r="E3032" s="10" t="s">
        <v>16</v>
      </c>
      <c r="F3032" s="10">
        <v>90</v>
      </c>
      <c r="G3032" s="10" t="s">
        <v>7506</v>
      </c>
      <c r="H3032" s="10" t="s">
        <v>1086</v>
      </c>
      <c r="I3032" s="10" t="s">
        <v>32</v>
      </c>
      <c r="J3032" s="11">
        <v>44512</v>
      </c>
      <c r="K3032" s="10">
        <v>99</v>
      </c>
      <c r="L3032" s="10" t="s">
        <v>157</v>
      </c>
      <c r="M3032" s="12"/>
      <c r="O3032">
        <f t="shared" si="769"/>
        <v>0</v>
      </c>
      <c r="Q3032" s="9" t="str">
        <f t="shared" si="754"/>
        <v>3108</v>
      </c>
      <c r="R3032" s="10" t="str">
        <f t="shared" si="755"/>
        <v>Loyce</v>
      </c>
      <c r="S3032" s="10" t="str">
        <f t="shared" si="756"/>
        <v>Irving</v>
      </c>
      <c r="T3032" s="10" t="str">
        <f t="shared" si="757"/>
        <v>Mrs</v>
      </c>
      <c r="U3032" s="10" t="str">
        <f t="shared" si="758"/>
        <v>F</v>
      </c>
      <c r="V3032" s="10" t="str">
        <f t="shared" si="759"/>
        <v>90</v>
      </c>
      <c r="W3032" s="10" t="str">
        <f t="shared" si="760"/>
        <v>Mayfield Road</v>
      </c>
      <c r="X3032" s="10" t="str">
        <f t="shared" si="761"/>
        <v>ad</v>
      </c>
      <c r="Y3032" s="10" t="str">
        <f t="shared" si="762"/>
        <v>Mayfield Road</v>
      </c>
      <c r="Z3032" s="10" t="str">
        <f t="shared" si="763"/>
        <v>Potters Bar</v>
      </c>
      <c r="AA3032" s="10" t="str">
        <f t="shared" si="764"/>
        <v>WC</v>
      </c>
      <c r="AB3032" s="11" t="str">
        <f t="shared" si="765"/>
        <v>44512</v>
      </c>
      <c r="AC3032" s="10" t="str">
        <f t="shared" si="766"/>
        <v>99</v>
      </c>
      <c r="AD3032" s="10" t="str">
        <f t="shared" si="767"/>
        <v>C3</v>
      </c>
      <c r="AE3032" s="12" t="str">
        <f t="shared" si="768"/>
        <v/>
      </c>
    </row>
    <row r="3033" spans="1:31" x14ac:dyDescent="0.25">
      <c r="A3033" s="5">
        <v>3109</v>
      </c>
      <c r="B3033" s="6" t="s">
        <v>7507</v>
      </c>
      <c r="C3033" s="6" t="s">
        <v>5372</v>
      </c>
      <c r="D3033" s="6" t="s">
        <v>28</v>
      </c>
      <c r="E3033" s="6" t="s">
        <v>29</v>
      </c>
      <c r="F3033" s="6">
        <v>60</v>
      </c>
      <c r="G3033" s="6" t="s">
        <v>7508</v>
      </c>
      <c r="H3033" s="6" t="s">
        <v>2865</v>
      </c>
      <c r="I3033" s="6" t="s">
        <v>32</v>
      </c>
      <c r="J3033" s="7">
        <v>44230</v>
      </c>
      <c r="K3033" s="6">
        <v>83</v>
      </c>
      <c r="L3033" s="6" t="s">
        <v>39</v>
      </c>
      <c r="M3033" s="8"/>
      <c r="O3033">
        <f t="shared" si="769"/>
        <v>0</v>
      </c>
      <c r="Q3033" s="5" t="str">
        <f t="shared" si="754"/>
        <v>3109</v>
      </c>
      <c r="R3033" s="6" t="str">
        <f t="shared" si="755"/>
        <v>Chi</v>
      </c>
      <c r="S3033" s="6" t="str">
        <f t="shared" si="756"/>
        <v>Knutson</v>
      </c>
      <c r="T3033" s="6" t="str">
        <f t="shared" si="757"/>
        <v>Mr</v>
      </c>
      <c r="U3033" s="6" t="str">
        <f t="shared" si="758"/>
        <v>M</v>
      </c>
      <c r="V3033" s="6" t="str">
        <f t="shared" si="759"/>
        <v>60</v>
      </c>
      <c r="W3033" s="6" t="str">
        <f t="shared" si="760"/>
        <v>Maygood Street</v>
      </c>
      <c r="X3033" s="6" t="str">
        <f t="shared" si="761"/>
        <v>et</v>
      </c>
      <c r="Y3033" s="6" t="str">
        <f t="shared" si="762"/>
        <v>Maygood Street</v>
      </c>
      <c r="Z3033" s="6" t="str">
        <f t="shared" si="763"/>
        <v>Tyne And Wear</v>
      </c>
      <c r="AA3033" s="6" t="str">
        <f t="shared" si="764"/>
        <v>WC</v>
      </c>
      <c r="AB3033" s="7" t="str">
        <f t="shared" si="765"/>
        <v>44230</v>
      </c>
      <c r="AC3033" s="6" t="str">
        <f t="shared" si="766"/>
        <v>83</v>
      </c>
      <c r="AD3033" s="6" t="str">
        <f t="shared" si="767"/>
        <v>C1</v>
      </c>
      <c r="AE3033" s="8" t="str">
        <f t="shared" si="768"/>
        <v/>
      </c>
    </row>
    <row r="3034" spans="1:31" x14ac:dyDescent="0.25">
      <c r="A3034" s="9">
        <v>3110</v>
      </c>
      <c r="B3034" s="10" t="s">
        <v>6616</v>
      </c>
      <c r="C3034" s="10" t="s">
        <v>3252</v>
      </c>
      <c r="D3034" s="10" t="s">
        <v>49</v>
      </c>
      <c r="E3034" s="10" t="s">
        <v>16</v>
      </c>
      <c r="F3034" s="10">
        <v>90</v>
      </c>
      <c r="G3034" s="10" t="s">
        <v>7509</v>
      </c>
      <c r="H3034" s="10" t="s">
        <v>591</v>
      </c>
      <c r="I3034" s="10" t="s">
        <v>122</v>
      </c>
      <c r="J3034" s="11">
        <v>43618</v>
      </c>
      <c r="K3034" s="10">
        <v>69</v>
      </c>
      <c r="L3034" s="10" t="s">
        <v>20</v>
      </c>
      <c r="M3034" s="12"/>
      <c r="O3034">
        <f t="shared" si="769"/>
        <v>0</v>
      </c>
      <c r="Q3034" s="9" t="str">
        <f t="shared" si="754"/>
        <v>3110</v>
      </c>
      <c r="R3034" s="10" t="str">
        <f t="shared" si="755"/>
        <v>Karla</v>
      </c>
      <c r="S3034" s="10" t="str">
        <f t="shared" si="756"/>
        <v>David</v>
      </c>
      <c r="T3034" s="10" t="str">
        <f t="shared" si="757"/>
        <v>Miss</v>
      </c>
      <c r="U3034" s="10" t="str">
        <f t="shared" si="758"/>
        <v>F</v>
      </c>
      <c r="V3034" s="10" t="str">
        <f t="shared" si="759"/>
        <v>90</v>
      </c>
      <c r="W3034" s="10" t="str">
        <f t="shared" si="760"/>
        <v>Maynards Quay</v>
      </c>
      <c r="X3034" s="10" t="str">
        <f t="shared" si="761"/>
        <v>ay</v>
      </c>
      <c r="Y3034" s="10" t="str">
        <f t="shared" si="762"/>
        <v>Maynards Quay</v>
      </c>
      <c r="Z3034" s="10" t="str">
        <f t="shared" si="763"/>
        <v>Llangollen</v>
      </c>
      <c r="AA3034" s="10" t="str">
        <f t="shared" si="764"/>
        <v>WN</v>
      </c>
      <c r="AB3034" s="11" t="str">
        <f t="shared" si="765"/>
        <v>43618</v>
      </c>
      <c r="AC3034" s="10" t="str">
        <f t="shared" si="766"/>
        <v>69</v>
      </c>
      <c r="AD3034" s="10" t="str">
        <f t="shared" si="767"/>
        <v>B</v>
      </c>
      <c r="AE3034" s="12" t="str">
        <f t="shared" si="768"/>
        <v/>
      </c>
    </row>
    <row r="3035" spans="1:31" x14ac:dyDescent="0.25">
      <c r="A3035" s="5">
        <v>3111</v>
      </c>
      <c r="B3035" s="6" t="s">
        <v>7510</v>
      </c>
      <c r="C3035" s="6" t="s">
        <v>1866</v>
      </c>
      <c r="D3035" s="6" t="s">
        <v>28</v>
      </c>
      <c r="E3035" s="6" t="s">
        <v>29</v>
      </c>
      <c r="F3035" s="6">
        <v>90</v>
      </c>
      <c r="G3035" s="6" t="s">
        <v>7511</v>
      </c>
      <c r="H3035" s="6" t="s">
        <v>5486</v>
      </c>
      <c r="I3035" s="6" t="s">
        <v>238</v>
      </c>
      <c r="J3035" s="7">
        <v>44043</v>
      </c>
      <c r="K3035" s="6">
        <v>25</v>
      </c>
      <c r="L3035" s="6" t="s">
        <v>44</v>
      </c>
      <c r="M3035" s="8"/>
      <c r="O3035">
        <f t="shared" si="769"/>
        <v>0</v>
      </c>
      <c r="Q3035" s="5" t="str">
        <f t="shared" si="754"/>
        <v>3111</v>
      </c>
      <c r="R3035" s="6" t="str">
        <f t="shared" si="755"/>
        <v>Jim</v>
      </c>
      <c r="S3035" s="6" t="str">
        <f t="shared" si="756"/>
        <v>Lassiter</v>
      </c>
      <c r="T3035" s="6" t="str">
        <f t="shared" si="757"/>
        <v>Mr</v>
      </c>
      <c r="U3035" s="6" t="str">
        <f t="shared" si="758"/>
        <v>M</v>
      </c>
      <c r="V3035" s="6" t="str">
        <f t="shared" si="759"/>
        <v>90</v>
      </c>
      <c r="W3035" s="6" t="str">
        <f t="shared" si="760"/>
        <v>Mays &amp;</v>
      </c>
      <c r="X3035" s="6" t="str">
        <f t="shared" si="761"/>
        <v xml:space="preserve"> &amp;</v>
      </c>
      <c r="Y3035" s="6" t="str">
        <f t="shared" si="762"/>
        <v>Mays &amp;</v>
      </c>
      <c r="Z3035" s="6" t="str">
        <f t="shared" si="763"/>
        <v>Catterick Garrison</v>
      </c>
      <c r="AA3035" s="6" t="str">
        <f t="shared" si="764"/>
        <v>CR</v>
      </c>
      <c r="AB3035" s="7" t="str">
        <f t="shared" si="765"/>
        <v>44043</v>
      </c>
      <c r="AC3035" s="6" t="str">
        <f t="shared" si="766"/>
        <v>25</v>
      </c>
      <c r="AD3035" s="6" t="str">
        <f t="shared" si="767"/>
        <v>D</v>
      </c>
      <c r="AE3035" s="8" t="str">
        <f t="shared" si="768"/>
        <v/>
      </c>
    </row>
    <row r="3036" spans="1:31" x14ac:dyDescent="0.25">
      <c r="A3036" s="9">
        <v>3112</v>
      </c>
      <c r="B3036" s="10" t="s">
        <v>1044</v>
      </c>
      <c r="C3036" s="10" t="s">
        <v>6685</v>
      </c>
      <c r="D3036" s="10" t="s">
        <v>28</v>
      </c>
      <c r="E3036" s="10" t="s">
        <v>29</v>
      </c>
      <c r="F3036" s="10">
        <v>90</v>
      </c>
      <c r="G3036" s="10" t="s">
        <v>7512</v>
      </c>
      <c r="H3036" s="10" t="s">
        <v>2326</v>
      </c>
      <c r="I3036" s="10" t="s">
        <v>32</v>
      </c>
      <c r="J3036" s="11">
        <v>44448</v>
      </c>
      <c r="K3036" s="10">
        <v>95</v>
      </c>
      <c r="L3036" s="10" t="s">
        <v>99</v>
      </c>
      <c r="M3036" s="12"/>
      <c r="O3036">
        <f t="shared" si="769"/>
        <v>0</v>
      </c>
      <c r="Q3036" s="9" t="str">
        <f t="shared" si="754"/>
        <v>3112</v>
      </c>
      <c r="R3036" s="10" t="str">
        <f t="shared" si="755"/>
        <v>Fabian</v>
      </c>
      <c r="S3036" s="10" t="str">
        <f t="shared" si="756"/>
        <v>Sawyer</v>
      </c>
      <c r="T3036" s="10" t="str">
        <f t="shared" si="757"/>
        <v>Mr</v>
      </c>
      <c r="U3036" s="10" t="str">
        <f t="shared" si="758"/>
        <v>M</v>
      </c>
      <c r="V3036" s="10" t="str">
        <f t="shared" si="759"/>
        <v>90</v>
      </c>
      <c r="W3036" s="10" t="str">
        <f t="shared" si="760"/>
        <v>Maytree Walk</v>
      </c>
      <c r="X3036" s="10" t="str">
        <f t="shared" si="761"/>
        <v>lk</v>
      </c>
      <c r="Y3036" s="10" t="str">
        <f t="shared" si="762"/>
        <v>Maytree Walk</v>
      </c>
      <c r="Z3036" s="10" t="str">
        <f t="shared" si="763"/>
        <v>Richmond</v>
      </c>
      <c r="AA3036" s="10" t="str">
        <f t="shared" si="764"/>
        <v>WC</v>
      </c>
      <c r="AB3036" s="11" t="str">
        <f t="shared" si="765"/>
        <v>44448</v>
      </c>
      <c r="AC3036" s="10" t="str">
        <f t="shared" si="766"/>
        <v>95</v>
      </c>
      <c r="AD3036" s="10" t="str">
        <f t="shared" si="767"/>
        <v>E</v>
      </c>
      <c r="AE3036" s="12" t="str">
        <f t="shared" si="768"/>
        <v/>
      </c>
    </row>
    <row r="3037" spans="1:31" x14ac:dyDescent="0.25">
      <c r="A3037" s="5">
        <v>3113</v>
      </c>
      <c r="B3037" s="6" t="s">
        <v>877</v>
      </c>
      <c r="C3037" s="6" t="s">
        <v>7513</v>
      </c>
      <c r="D3037" s="6" t="s">
        <v>28</v>
      </c>
      <c r="E3037" s="6" t="s">
        <v>29</v>
      </c>
      <c r="F3037" s="6">
        <v>30</v>
      </c>
      <c r="G3037" s="6" t="s">
        <v>7514</v>
      </c>
      <c r="H3037" s="6" t="s">
        <v>4732</v>
      </c>
      <c r="I3037" s="6" t="s">
        <v>32</v>
      </c>
      <c r="J3037" s="7">
        <v>43574</v>
      </c>
      <c r="K3037" s="6">
        <v>84</v>
      </c>
      <c r="L3037" s="6" t="s">
        <v>157</v>
      </c>
      <c r="M3037" s="8"/>
      <c r="O3037">
        <f t="shared" si="769"/>
        <v>0</v>
      </c>
      <c r="Q3037" s="5" t="str">
        <f t="shared" si="754"/>
        <v>3113</v>
      </c>
      <c r="R3037" s="6" t="str">
        <f t="shared" si="755"/>
        <v>Man</v>
      </c>
      <c r="S3037" s="6" t="str">
        <f t="shared" si="756"/>
        <v>Salter</v>
      </c>
      <c r="T3037" s="6" t="str">
        <f t="shared" si="757"/>
        <v>Mr</v>
      </c>
      <c r="U3037" s="6" t="str">
        <f t="shared" si="758"/>
        <v>M</v>
      </c>
      <c r="V3037" s="6" t="str">
        <f t="shared" si="759"/>
        <v>30</v>
      </c>
      <c r="W3037" s="6" t="str">
        <f t="shared" si="760"/>
        <v>Mayville Estate</v>
      </c>
      <c r="X3037" s="6" t="str">
        <f t="shared" si="761"/>
        <v>te</v>
      </c>
      <c r="Y3037" s="6" t="str">
        <f t="shared" si="762"/>
        <v>Mayville Estate</v>
      </c>
      <c r="Z3037" s="6" t="str">
        <f t="shared" si="763"/>
        <v>Malmesbury</v>
      </c>
      <c r="AA3037" s="6" t="str">
        <f t="shared" si="764"/>
        <v>WC</v>
      </c>
      <c r="AB3037" s="7" t="str">
        <f t="shared" si="765"/>
        <v>43574</v>
      </c>
      <c r="AC3037" s="6" t="str">
        <f t="shared" si="766"/>
        <v>84</v>
      </c>
      <c r="AD3037" s="6" t="str">
        <f t="shared" si="767"/>
        <v>C3</v>
      </c>
      <c r="AE3037" s="8" t="str">
        <f t="shared" si="768"/>
        <v/>
      </c>
    </row>
    <row r="3038" spans="1:31" x14ac:dyDescent="0.25">
      <c r="A3038" s="9">
        <v>3114</v>
      </c>
      <c r="B3038" s="10" t="s">
        <v>6385</v>
      </c>
      <c r="C3038" s="10" t="s">
        <v>1566</v>
      </c>
      <c r="D3038" s="10" t="s">
        <v>49</v>
      </c>
      <c r="E3038" s="10" t="s">
        <v>16</v>
      </c>
      <c r="F3038" s="10">
        <v>90</v>
      </c>
      <c r="G3038" s="10" t="s">
        <v>7515</v>
      </c>
      <c r="H3038" s="10" t="s">
        <v>7516</v>
      </c>
      <c r="I3038" s="10" t="s">
        <v>185</v>
      </c>
      <c r="J3038" s="11">
        <v>43928</v>
      </c>
      <c r="K3038" s="10">
        <v>58</v>
      </c>
      <c r="L3038" s="10" t="s">
        <v>99</v>
      </c>
      <c r="M3038" s="12"/>
      <c r="O3038">
        <f t="shared" si="769"/>
        <v>0</v>
      </c>
      <c r="Q3038" s="9" t="str">
        <f t="shared" si="754"/>
        <v>3114</v>
      </c>
      <c r="R3038" s="10" t="str">
        <f t="shared" si="755"/>
        <v>Queenie</v>
      </c>
      <c r="S3038" s="10" t="str">
        <f t="shared" si="756"/>
        <v>Arrington</v>
      </c>
      <c r="T3038" s="10" t="str">
        <f t="shared" si="757"/>
        <v>Miss</v>
      </c>
      <c r="U3038" s="10" t="str">
        <f t="shared" si="758"/>
        <v>F</v>
      </c>
      <c r="V3038" s="10" t="str">
        <f t="shared" si="759"/>
        <v>90</v>
      </c>
      <c r="W3038" s="10" t="str">
        <f t="shared" si="760"/>
        <v>Maze Hill</v>
      </c>
      <c r="X3038" s="10" t="str">
        <f t="shared" si="761"/>
        <v>ll</v>
      </c>
      <c r="Y3038" s="10" t="str">
        <f t="shared" si="762"/>
        <v>Maze Hill</v>
      </c>
      <c r="Z3038" s="10" t="str">
        <f t="shared" si="763"/>
        <v>Exeter</v>
      </c>
      <c r="AA3038" s="10" t="str">
        <f t="shared" si="764"/>
        <v>HX</v>
      </c>
      <c r="AB3038" s="11" t="str">
        <f t="shared" si="765"/>
        <v>43928</v>
      </c>
      <c r="AC3038" s="10" t="str">
        <f t="shared" si="766"/>
        <v>58</v>
      </c>
      <c r="AD3038" s="10" t="str">
        <f t="shared" si="767"/>
        <v>E</v>
      </c>
      <c r="AE3038" s="12" t="str">
        <f t="shared" si="768"/>
        <v/>
      </c>
    </row>
    <row r="3039" spans="1:31" x14ac:dyDescent="0.25">
      <c r="A3039" s="9">
        <v>3116</v>
      </c>
      <c r="B3039" s="10" t="s">
        <v>1022</v>
      </c>
      <c r="C3039" s="10" t="s">
        <v>3652</v>
      </c>
      <c r="D3039" s="10" t="s">
        <v>28</v>
      </c>
      <c r="E3039" s="10" t="s">
        <v>29</v>
      </c>
      <c r="F3039" s="10">
        <v>30</v>
      </c>
      <c r="G3039" s="10" t="s">
        <v>7517</v>
      </c>
      <c r="H3039" s="10" t="s">
        <v>4551</v>
      </c>
      <c r="I3039" s="10" t="s">
        <v>38</v>
      </c>
      <c r="J3039" s="11">
        <v>44523</v>
      </c>
      <c r="K3039" s="10">
        <v>44</v>
      </c>
      <c r="L3039" s="10" t="s">
        <v>157</v>
      </c>
      <c r="M3039" s="12"/>
      <c r="O3039">
        <f t="shared" si="769"/>
        <v>0</v>
      </c>
      <c r="Q3039" s="9" t="str">
        <f t="shared" si="754"/>
        <v>3116</v>
      </c>
      <c r="R3039" s="10" t="str">
        <f t="shared" si="755"/>
        <v>Cesar</v>
      </c>
      <c r="S3039" s="10" t="str">
        <f t="shared" si="756"/>
        <v>Hoskins</v>
      </c>
      <c r="T3039" s="10" t="str">
        <f t="shared" si="757"/>
        <v>Mr</v>
      </c>
      <c r="U3039" s="10" t="str">
        <f t="shared" si="758"/>
        <v>M</v>
      </c>
      <c r="V3039" s="10" t="str">
        <f t="shared" si="759"/>
        <v>30</v>
      </c>
      <c r="W3039" s="10" t="str">
        <f t="shared" si="760"/>
        <v>Mazow Rd</v>
      </c>
      <c r="X3039" s="10" t="str">
        <f t="shared" si="761"/>
        <v>Rd</v>
      </c>
      <c r="Y3039" s="10" t="str">
        <f t="shared" si="762"/>
        <v>Mazow Road</v>
      </c>
      <c r="Z3039" s="10" t="str">
        <f t="shared" si="763"/>
        <v>Darvel</v>
      </c>
      <c r="AA3039" s="10" t="str">
        <f t="shared" si="764"/>
        <v>RM</v>
      </c>
      <c r="AB3039" s="11" t="str">
        <f t="shared" si="765"/>
        <v>44523</v>
      </c>
      <c r="AC3039" s="10" t="str">
        <f t="shared" si="766"/>
        <v>44</v>
      </c>
      <c r="AD3039" s="10" t="str">
        <f t="shared" si="767"/>
        <v>C3</v>
      </c>
      <c r="AE3039" s="12" t="str">
        <f t="shared" si="768"/>
        <v/>
      </c>
    </row>
    <row r="3040" spans="1:31" x14ac:dyDescent="0.25">
      <c r="A3040" s="5">
        <v>3117</v>
      </c>
      <c r="B3040" s="6" t="s">
        <v>3489</v>
      </c>
      <c r="C3040" s="6" t="s">
        <v>4005</v>
      </c>
      <c r="D3040" s="6" t="s">
        <v>28</v>
      </c>
      <c r="E3040" s="6" t="s">
        <v>29</v>
      </c>
      <c r="F3040" s="6">
        <v>90</v>
      </c>
      <c r="G3040" s="6" t="s">
        <v>7518</v>
      </c>
      <c r="H3040" s="6" t="s">
        <v>6591</v>
      </c>
      <c r="I3040" s="6" t="s">
        <v>32</v>
      </c>
      <c r="J3040" s="7">
        <v>44483</v>
      </c>
      <c r="K3040" s="6">
        <v>94</v>
      </c>
      <c r="L3040" s="6" t="s">
        <v>39</v>
      </c>
      <c r="M3040" s="8"/>
      <c r="O3040">
        <f t="shared" si="769"/>
        <v>0</v>
      </c>
      <c r="Q3040" s="5" t="str">
        <f t="shared" si="754"/>
        <v>3117</v>
      </c>
      <c r="R3040" s="6" t="str">
        <f t="shared" si="755"/>
        <v>Ted</v>
      </c>
      <c r="S3040" s="6" t="str">
        <f t="shared" si="756"/>
        <v>Blair</v>
      </c>
      <c r="T3040" s="6" t="str">
        <f t="shared" si="757"/>
        <v>Mr</v>
      </c>
      <c r="U3040" s="6" t="str">
        <f t="shared" si="758"/>
        <v>M</v>
      </c>
      <c r="V3040" s="6" t="str">
        <f t="shared" si="759"/>
        <v>90</v>
      </c>
      <c r="W3040" s="6" t="str">
        <f t="shared" si="760"/>
        <v>Mccall Crescent</v>
      </c>
      <c r="X3040" s="6" t="str">
        <f t="shared" si="761"/>
        <v>nt</v>
      </c>
      <c r="Y3040" s="6" t="str">
        <f t="shared" si="762"/>
        <v>Mccall Crescent</v>
      </c>
      <c r="Z3040" s="6" t="str">
        <f t="shared" si="763"/>
        <v>Southam</v>
      </c>
      <c r="AA3040" s="6" t="str">
        <f t="shared" si="764"/>
        <v>WC</v>
      </c>
      <c r="AB3040" s="7" t="str">
        <f t="shared" si="765"/>
        <v>44483</v>
      </c>
      <c r="AC3040" s="6" t="str">
        <f t="shared" si="766"/>
        <v>94</v>
      </c>
      <c r="AD3040" s="6" t="str">
        <f t="shared" si="767"/>
        <v>C1</v>
      </c>
      <c r="AE3040" s="8" t="str">
        <f t="shared" si="768"/>
        <v/>
      </c>
    </row>
    <row r="3041" spans="1:31" x14ac:dyDescent="0.25">
      <c r="A3041" s="9">
        <v>3118</v>
      </c>
      <c r="B3041" s="10" t="s">
        <v>4970</v>
      </c>
      <c r="C3041" s="10" t="s">
        <v>1273</v>
      </c>
      <c r="D3041" s="10" t="s">
        <v>15</v>
      </c>
      <c r="E3041" s="10" t="s">
        <v>16</v>
      </c>
      <c r="F3041" s="10">
        <v>30</v>
      </c>
      <c r="G3041" s="10" t="s">
        <v>7519</v>
      </c>
      <c r="H3041" s="10" t="s">
        <v>2496</v>
      </c>
      <c r="I3041" s="10" t="s">
        <v>32</v>
      </c>
      <c r="J3041" s="11">
        <v>44433</v>
      </c>
      <c r="K3041" s="10">
        <v>91</v>
      </c>
      <c r="L3041" s="10" t="s">
        <v>78</v>
      </c>
      <c r="M3041" s="12"/>
      <c r="O3041">
        <f t="shared" si="769"/>
        <v>0</v>
      </c>
      <c r="Q3041" s="9" t="str">
        <f t="shared" si="754"/>
        <v>3118</v>
      </c>
      <c r="R3041" s="10" t="str">
        <f t="shared" si="755"/>
        <v>Gregoria</v>
      </c>
      <c r="S3041" s="10" t="str">
        <f t="shared" si="756"/>
        <v>Payne</v>
      </c>
      <c r="T3041" s="10" t="str">
        <f t="shared" si="757"/>
        <v>Mrs</v>
      </c>
      <c r="U3041" s="10" t="str">
        <f t="shared" si="758"/>
        <v>F</v>
      </c>
      <c r="V3041" s="10" t="str">
        <f t="shared" si="759"/>
        <v>30</v>
      </c>
      <c r="W3041" s="10" t="str">
        <f t="shared" si="760"/>
        <v>Meadow Garth</v>
      </c>
      <c r="X3041" s="10" t="str">
        <f t="shared" si="761"/>
        <v>th</v>
      </c>
      <c r="Y3041" s="10" t="str">
        <f t="shared" si="762"/>
        <v>Meadow Garth</v>
      </c>
      <c r="Z3041" s="10" t="str">
        <f t="shared" si="763"/>
        <v>Pathhead</v>
      </c>
      <c r="AA3041" s="10" t="str">
        <f t="shared" si="764"/>
        <v>WC</v>
      </c>
      <c r="AB3041" s="11" t="str">
        <f t="shared" si="765"/>
        <v>44433</v>
      </c>
      <c r="AC3041" s="10" t="str">
        <f t="shared" si="766"/>
        <v>91</v>
      </c>
      <c r="AD3041" s="10" t="str">
        <f t="shared" si="767"/>
        <v>C2</v>
      </c>
      <c r="AE3041" s="12" t="str">
        <f t="shared" si="768"/>
        <v/>
      </c>
    </row>
    <row r="3042" spans="1:31" x14ac:dyDescent="0.25">
      <c r="A3042" s="5">
        <v>3119</v>
      </c>
      <c r="B3042" s="6" t="s">
        <v>7520</v>
      </c>
      <c r="C3042" s="6" t="s">
        <v>203</v>
      </c>
      <c r="D3042" s="6" t="s">
        <v>41</v>
      </c>
      <c r="E3042" s="6" t="s">
        <v>16</v>
      </c>
      <c r="F3042" s="6">
        <v>30</v>
      </c>
      <c r="G3042" s="6" t="s">
        <v>7521</v>
      </c>
      <c r="H3042" s="6" t="s">
        <v>2120</v>
      </c>
      <c r="I3042" s="6" t="s">
        <v>32</v>
      </c>
      <c r="J3042" s="7">
        <v>44434</v>
      </c>
      <c r="K3042" s="6">
        <v>7</v>
      </c>
      <c r="L3042" s="6" t="s">
        <v>52</v>
      </c>
      <c r="M3042" s="8"/>
      <c r="O3042">
        <f t="shared" si="769"/>
        <v>0</v>
      </c>
      <c r="Q3042" s="5" t="str">
        <f t="shared" si="754"/>
        <v>3119</v>
      </c>
      <c r="R3042" s="6" t="str">
        <f t="shared" si="755"/>
        <v>Ladawn</v>
      </c>
      <c r="S3042" s="6" t="str">
        <f t="shared" si="756"/>
        <v>Pierce</v>
      </c>
      <c r="T3042" s="6" t="str">
        <f t="shared" si="757"/>
        <v>Ms</v>
      </c>
      <c r="U3042" s="6" t="str">
        <f t="shared" si="758"/>
        <v>F</v>
      </c>
      <c r="V3042" s="6" t="str">
        <f t="shared" si="759"/>
        <v>30</v>
      </c>
      <c r="W3042" s="6" t="str">
        <f t="shared" si="760"/>
        <v>Meadway</v>
      </c>
      <c r="X3042" s="6" t="str">
        <f t="shared" si="761"/>
        <v>ay</v>
      </c>
      <c r="Y3042" s="6" t="str">
        <f t="shared" si="762"/>
        <v>Meadway</v>
      </c>
      <c r="Z3042" s="6" t="str">
        <f t="shared" si="763"/>
        <v>Ripon</v>
      </c>
      <c r="AA3042" s="6" t="str">
        <f t="shared" si="764"/>
        <v>WC</v>
      </c>
      <c r="AB3042" s="7" t="str">
        <f t="shared" si="765"/>
        <v>44434</v>
      </c>
      <c r="AC3042" s="6" t="str">
        <f t="shared" si="766"/>
        <v>7</v>
      </c>
      <c r="AD3042" s="6" t="str">
        <f t="shared" si="767"/>
        <v>A1</v>
      </c>
      <c r="AE3042" s="8" t="str">
        <f t="shared" si="768"/>
        <v/>
      </c>
    </row>
    <row r="3043" spans="1:31" x14ac:dyDescent="0.25">
      <c r="A3043" s="9">
        <v>3120</v>
      </c>
      <c r="B3043" s="10" t="s">
        <v>5054</v>
      </c>
      <c r="C3043" s="10" t="s">
        <v>6253</v>
      </c>
      <c r="D3043" s="10" t="s">
        <v>90</v>
      </c>
      <c r="E3043" s="10" t="s">
        <v>29</v>
      </c>
      <c r="F3043" s="10">
        <v>90</v>
      </c>
      <c r="G3043" s="10" t="s">
        <v>7522</v>
      </c>
      <c r="H3043" s="10" t="s">
        <v>6585</v>
      </c>
      <c r="I3043" s="10" t="s">
        <v>25</v>
      </c>
      <c r="J3043" s="11">
        <v>43935</v>
      </c>
      <c r="K3043" s="10">
        <v>41</v>
      </c>
      <c r="L3043" s="10" t="s">
        <v>20</v>
      </c>
      <c r="M3043" s="12"/>
      <c r="O3043">
        <f t="shared" si="769"/>
        <v>0</v>
      </c>
      <c r="Q3043" s="9" t="str">
        <f t="shared" si="754"/>
        <v>3120</v>
      </c>
      <c r="R3043" s="10" t="str">
        <f t="shared" si="755"/>
        <v>Bryant</v>
      </c>
      <c r="S3043" s="10" t="str">
        <f t="shared" si="756"/>
        <v>Stark</v>
      </c>
      <c r="T3043" s="10" t="str">
        <f t="shared" si="757"/>
        <v>Dr</v>
      </c>
      <c r="U3043" s="10" t="str">
        <f t="shared" si="758"/>
        <v>M</v>
      </c>
      <c r="V3043" s="10" t="str">
        <f t="shared" si="759"/>
        <v>90</v>
      </c>
      <c r="W3043" s="10" t="str">
        <f t="shared" si="760"/>
        <v>Meards Court</v>
      </c>
      <c r="X3043" s="10" t="str">
        <f t="shared" si="761"/>
        <v>rt</v>
      </c>
      <c r="Y3043" s="10" t="str">
        <f t="shared" si="762"/>
        <v>Meards Court</v>
      </c>
      <c r="Z3043" s="10" t="str">
        <f t="shared" si="763"/>
        <v>High Peak</v>
      </c>
      <c r="AA3043" s="10" t="str">
        <f t="shared" si="764"/>
        <v>HG</v>
      </c>
      <c r="AB3043" s="11" t="str">
        <f t="shared" si="765"/>
        <v>43935</v>
      </c>
      <c r="AC3043" s="10" t="str">
        <f t="shared" si="766"/>
        <v>41</v>
      </c>
      <c r="AD3043" s="10" t="str">
        <f t="shared" si="767"/>
        <v>B</v>
      </c>
      <c r="AE3043" s="12" t="str">
        <f t="shared" si="768"/>
        <v/>
      </c>
    </row>
    <row r="3044" spans="1:31" x14ac:dyDescent="0.25">
      <c r="A3044" s="5">
        <v>3121</v>
      </c>
      <c r="B3044" s="6" t="s">
        <v>4003</v>
      </c>
      <c r="C3044" s="6" t="s">
        <v>2316</v>
      </c>
      <c r="D3044" s="6" t="s">
        <v>28</v>
      </c>
      <c r="E3044" s="6" t="s">
        <v>29</v>
      </c>
      <c r="F3044" s="6">
        <v>60</v>
      </c>
      <c r="G3044" s="6" t="s">
        <v>7523</v>
      </c>
      <c r="H3044" s="6" t="s">
        <v>4849</v>
      </c>
      <c r="I3044" s="6" t="s">
        <v>291</v>
      </c>
      <c r="J3044" s="7">
        <v>44527</v>
      </c>
      <c r="K3044" s="6">
        <v>84</v>
      </c>
      <c r="L3044" s="6" t="s">
        <v>78</v>
      </c>
      <c r="M3044" s="8"/>
      <c r="O3044">
        <f t="shared" si="769"/>
        <v>0</v>
      </c>
      <c r="Q3044" s="5" t="str">
        <f t="shared" si="754"/>
        <v>3121</v>
      </c>
      <c r="R3044" s="6" t="str">
        <f t="shared" si="755"/>
        <v>Jayson</v>
      </c>
      <c r="S3044" s="6" t="str">
        <f t="shared" si="756"/>
        <v>Meredith</v>
      </c>
      <c r="T3044" s="6" t="str">
        <f t="shared" si="757"/>
        <v>Mr</v>
      </c>
      <c r="U3044" s="6" t="str">
        <f t="shared" si="758"/>
        <v>M</v>
      </c>
      <c r="V3044" s="6" t="str">
        <f t="shared" si="759"/>
        <v>60</v>
      </c>
      <c r="W3044" s="6" t="str">
        <f t="shared" si="760"/>
        <v>Meard's Court</v>
      </c>
      <c r="X3044" s="6" t="str">
        <f t="shared" si="761"/>
        <v>rt</v>
      </c>
      <c r="Y3044" s="6" t="str">
        <f t="shared" si="762"/>
        <v>Meard's Court</v>
      </c>
      <c r="Z3044" s="6" t="str">
        <f t="shared" si="763"/>
        <v>Laurencekirk</v>
      </c>
      <c r="AA3044" s="6" t="str">
        <f t="shared" si="764"/>
        <v>HS</v>
      </c>
      <c r="AB3044" s="7" t="str">
        <f t="shared" si="765"/>
        <v>44527</v>
      </c>
      <c r="AC3044" s="6" t="str">
        <f t="shared" si="766"/>
        <v>84</v>
      </c>
      <c r="AD3044" s="6" t="str">
        <f t="shared" si="767"/>
        <v>C2</v>
      </c>
      <c r="AE3044" s="8" t="str">
        <f t="shared" si="768"/>
        <v/>
      </c>
    </row>
    <row r="3045" spans="1:31" x14ac:dyDescent="0.25">
      <c r="A3045" s="9">
        <v>3122</v>
      </c>
      <c r="B3045" s="10" t="s">
        <v>1757</v>
      </c>
      <c r="C3045" s="10" t="s">
        <v>1281</v>
      </c>
      <c r="D3045" s="10" t="s">
        <v>28</v>
      </c>
      <c r="E3045" s="10" t="s">
        <v>29</v>
      </c>
      <c r="F3045" s="10">
        <v>30</v>
      </c>
      <c r="G3045" s="10" t="s">
        <v>7524</v>
      </c>
      <c r="H3045" s="10" t="s">
        <v>7525</v>
      </c>
      <c r="I3045" s="10" t="s">
        <v>127</v>
      </c>
      <c r="J3045" s="11">
        <v>43561</v>
      </c>
      <c r="K3045" s="10">
        <v>76</v>
      </c>
      <c r="L3045" s="10" t="s">
        <v>62</v>
      </c>
      <c r="M3045" s="12"/>
      <c r="O3045">
        <f t="shared" si="769"/>
        <v>0</v>
      </c>
      <c r="Q3045" s="9" t="str">
        <f t="shared" si="754"/>
        <v>3122</v>
      </c>
      <c r="R3045" s="10" t="str">
        <f t="shared" si="755"/>
        <v>Numbers</v>
      </c>
      <c r="S3045" s="10" t="str">
        <f t="shared" si="756"/>
        <v>Moyer</v>
      </c>
      <c r="T3045" s="10" t="str">
        <f t="shared" si="757"/>
        <v>Mr</v>
      </c>
      <c r="U3045" s="10" t="str">
        <f t="shared" si="758"/>
        <v>M</v>
      </c>
      <c r="V3045" s="10" t="str">
        <f t="shared" si="759"/>
        <v>30</v>
      </c>
      <c r="W3045" s="10" t="str">
        <f t="shared" si="760"/>
        <v>Meards Street</v>
      </c>
      <c r="X3045" s="10" t="str">
        <f t="shared" si="761"/>
        <v>et</v>
      </c>
      <c r="Y3045" s="10" t="str">
        <f t="shared" si="762"/>
        <v>Meards Street</v>
      </c>
      <c r="Z3045" s="10" t="str">
        <f t="shared" si="763"/>
        <v>Bushmills</v>
      </c>
      <c r="AA3045" s="10" t="str">
        <f t="shared" si="764"/>
        <v>WS</v>
      </c>
      <c r="AB3045" s="11" t="str">
        <f t="shared" si="765"/>
        <v>43561</v>
      </c>
      <c r="AC3045" s="10" t="str">
        <f t="shared" si="766"/>
        <v>76</v>
      </c>
      <c r="AD3045" s="10" t="str">
        <f t="shared" si="767"/>
        <v>C4</v>
      </c>
      <c r="AE3045" s="12" t="str">
        <f t="shared" si="768"/>
        <v/>
      </c>
    </row>
    <row r="3046" spans="1:31" x14ac:dyDescent="0.25">
      <c r="A3046" s="5">
        <v>3123</v>
      </c>
      <c r="B3046" s="6" t="s">
        <v>5220</v>
      </c>
      <c r="C3046" s="6" t="s">
        <v>7526</v>
      </c>
      <c r="D3046" s="6" t="s">
        <v>15</v>
      </c>
      <c r="E3046" s="6" t="s">
        <v>16</v>
      </c>
      <c r="F3046" s="6">
        <v>30</v>
      </c>
      <c r="G3046" s="6" t="s">
        <v>7524</v>
      </c>
      <c r="H3046" s="6" t="s">
        <v>4982</v>
      </c>
      <c r="I3046" s="6" t="s">
        <v>32</v>
      </c>
      <c r="J3046" s="7">
        <v>44146</v>
      </c>
      <c r="K3046" s="6">
        <v>94</v>
      </c>
      <c r="L3046" s="6" t="s">
        <v>20</v>
      </c>
      <c r="M3046" s="8"/>
      <c r="O3046">
        <f t="shared" si="769"/>
        <v>0</v>
      </c>
      <c r="Q3046" s="5" t="str">
        <f t="shared" si="754"/>
        <v>3123</v>
      </c>
      <c r="R3046" s="6" t="str">
        <f t="shared" si="755"/>
        <v>Nicola</v>
      </c>
      <c r="S3046" s="6" t="str">
        <f t="shared" si="756"/>
        <v>Sparks</v>
      </c>
      <c r="T3046" s="6" t="str">
        <f t="shared" si="757"/>
        <v>Mrs</v>
      </c>
      <c r="U3046" s="6" t="str">
        <f t="shared" si="758"/>
        <v>F</v>
      </c>
      <c r="V3046" s="6" t="str">
        <f t="shared" si="759"/>
        <v>30</v>
      </c>
      <c r="W3046" s="6" t="str">
        <f t="shared" si="760"/>
        <v>Meards Street</v>
      </c>
      <c r="X3046" s="6" t="str">
        <f t="shared" si="761"/>
        <v>et</v>
      </c>
      <c r="Y3046" s="6" t="str">
        <f t="shared" si="762"/>
        <v>Meards Street</v>
      </c>
      <c r="Z3046" s="6" t="str">
        <f t="shared" si="763"/>
        <v>Millom</v>
      </c>
      <c r="AA3046" s="6" t="str">
        <f t="shared" si="764"/>
        <v>WC</v>
      </c>
      <c r="AB3046" s="7" t="str">
        <f t="shared" si="765"/>
        <v>44146</v>
      </c>
      <c r="AC3046" s="6" t="str">
        <f t="shared" si="766"/>
        <v>94</v>
      </c>
      <c r="AD3046" s="6" t="str">
        <f t="shared" si="767"/>
        <v>B</v>
      </c>
      <c r="AE3046" s="8" t="str">
        <f t="shared" si="768"/>
        <v/>
      </c>
    </row>
    <row r="3047" spans="1:31" x14ac:dyDescent="0.25">
      <c r="A3047" s="9">
        <v>3124</v>
      </c>
      <c r="B3047" s="10" t="s">
        <v>7527</v>
      </c>
      <c r="C3047" s="10" t="s">
        <v>2999</v>
      </c>
      <c r="D3047" s="10" t="s">
        <v>28</v>
      </c>
      <c r="E3047" s="10" t="s">
        <v>29</v>
      </c>
      <c r="F3047" s="10">
        <v>90</v>
      </c>
      <c r="G3047" s="10" t="s">
        <v>7528</v>
      </c>
      <c r="H3047" s="10" t="s">
        <v>1969</v>
      </c>
      <c r="I3047" s="10" t="s">
        <v>122</v>
      </c>
      <c r="J3047" s="11">
        <v>43684</v>
      </c>
      <c r="K3047" s="10">
        <v>23</v>
      </c>
      <c r="L3047" s="10" t="s">
        <v>62</v>
      </c>
      <c r="M3047" s="12"/>
      <c r="O3047">
        <f t="shared" si="769"/>
        <v>0</v>
      </c>
      <c r="Q3047" s="9" t="str">
        <f t="shared" si="754"/>
        <v>3124</v>
      </c>
      <c r="R3047" s="10" t="str">
        <f t="shared" si="755"/>
        <v>Tom</v>
      </c>
      <c r="S3047" s="10" t="str">
        <f t="shared" si="756"/>
        <v>Daley</v>
      </c>
      <c r="T3047" s="10" t="str">
        <f t="shared" si="757"/>
        <v>Mr</v>
      </c>
      <c r="U3047" s="10" t="str">
        <f t="shared" si="758"/>
        <v>M</v>
      </c>
      <c r="V3047" s="10" t="str">
        <f t="shared" si="759"/>
        <v>90</v>
      </c>
      <c r="W3047" s="10" t="str">
        <f t="shared" si="760"/>
        <v>Mecklenburg Square</v>
      </c>
      <c r="X3047" s="10" t="str">
        <f t="shared" si="761"/>
        <v>re</v>
      </c>
      <c r="Y3047" s="10" t="str">
        <f t="shared" si="762"/>
        <v>Mecklenburg Square</v>
      </c>
      <c r="Z3047" s="10" t="str">
        <f t="shared" si="763"/>
        <v>Lingfield</v>
      </c>
      <c r="AA3047" s="10" t="str">
        <f t="shared" si="764"/>
        <v>WN</v>
      </c>
      <c r="AB3047" s="11" t="str">
        <f t="shared" si="765"/>
        <v>43684</v>
      </c>
      <c r="AC3047" s="10" t="str">
        <f t="shared" si="766"/>
        <v>23</v>
      </c>
      <c r="AD3047" s="10" t="str">
        <f t="shared" si="767"/>
        <v>C4</v>
      </c>
      <c r="AE3047" s="12" t="str">
        <f t="shared" si="768"/>
        <v/>
      </c>
    </row>
    <row r="3048" spans="1:31" x14ac:dyDescent="0.25">
      <c r="A3048" s="5">
        <v>3125</v>
      </c>
      <c r="B3048" s="6" t="s">
        <v>5144</v>
      </c>
      <c r="C3048" s="6" t="s">
        <v>2705</v>
      </c>
      <c r="D3048" s="6" t="s">
        <v>28</v>
      </c>
      <c r="E3048" s="6" t="s">
        <v>29</v>
      </c>
      <c r="F3048" s="6">
        <v>90</v>
      </c>
      <c r="G3048" s="6" t="s">
        <v>7529</v>
      </c>
      <c r="H3048" s="6" t="s">
        <v>1876</v>
      </c>
      <c r="I3048" s="6" t="s">
        <v>1877</v>
      </c>
      <c r="J3048" s="7">
        <v>44319</v>
      </c>
      <c r="K3048" s="6">
        <v>18</v>
      </c>
      <c r="L3048" s="6" t="s">
        <v>68</v>
      </c>
      <c r="M3048" s="8"/>
      <c r="O3048">
        <f t="shared" si="769"/>
        <v>0</v>
      </c>
      <c r="Q3048" s="5" t="str">
        <f t="shared" si="754"/>
        <v>3125</v>
      </c>
      <c r="R3048" s="6" t="str">
        <f t="shared" si="755"/>
        <v>Russel</v>
      </c>
      <c r="S3048" s="6" t="str">
        <f t="shared" si="756"/>
        <v>Belcher</v>
      </c>
      <c r="T3048" s="6" t="str">
        <f t="shared" si="757"/>
        <v>Mr</v>
      </c>
      <c r="U3048" s="6" t="str">
        <f t="shared" si="758"/>
        <v>M</v>
      </c>
      <c r="V3048" s="6" t="str">
        <f t="shared" si="759"/>
        <v>90</v>
      </c>
      <c r="W3048" s="6" t="str">
        <f t="shared" si="760"/>
        <v>Medcalf Place</v>
      </c>
      <c r="X3048" s="6" t="str">
        <f t="shared" si="761"/>
        <v>ce</v>
      </c>
      <c r="Y3048" s="6" t="str">
        <f t="shared" si="762"/>
        <v>Medcalf Place</v>
      </c>
      <c r="Z3048" s="6" t="str">
        <f t="shared" si="763"/>
        <v>Ashby-De-La-Zouch</v>
      </c>
      <c r="AA3048" s="6" t="str">
        <f t="shared" si="764"/>
        <v>SL</v>
      </c>
      <c r="AB3048" s="7" t="str">
        <f t="shared" si="765"/>
        <v>44319</v>
      </c>
      <c r="AC3048" s="6" t="str">
        <f t="shared" si="766"/>
        <v>18</v>
      </c>
      <c r="AD3048" s="6" t="str">
        <f t="shared" si="767"/>
        <v>A2</v>
      </c>
      <c r="AE3048" s="8" t="str">
        <f t="shared" si="768"/>
        <v/>
      </c>
    </row>
    <row r="3049" spans="1:31" x14ac:dyDescent="0.25">
      <c r="A3049" s="9">
        <v>3126</v>
      </c>
      <c r="B3049" s="10" t="s">
        <v>5954</v>
      </c>
      <c r="C3049" s="10" t="s">
        <v>132</v>
      </c>
      <c r="D3049" s="10" t="s">
        <v>28</v>
      </c>
      <c r="E3049" s="10" t="s">
        <v>29</v>
      </c>
      <c r="F3049" s="10">
        <v>90</v>
      </c>
      <c r="G3049" s="10" t="s">
        <v>7530</v>
      </c>
      <c r="H3049" s="10" t="s">
        <v>3046</v>
      </c>
      <c r="I3049" s="10" t="s">
        <v>185</v>
      </c>
      <c r="J3049" s="11">
        <v>43823</v>
      </c>
      <c r="K3049" s="10">
        <v>28</v>
      </c>
      <c r="L3049" s="10" t="s">
        <v>99</v>
      </c>
      <c r="M3049" s="12"/>
      <c r="O3049">
        <f t="shared" si="769"/>
        <v>0</v>
      </c>
      <c r="Q3049" s="9" t="str">
        <f t="shared" si="754"/>
        <v>3126</v>
      </c>
      <c r="R3049" s="10" t="str">
        <f t="shared" si="755"/>
        <v>Brenton</v>
      </c>
      <c r="S3049" s="10" t="str">
        <f t="shared" si="756"/>
        <v>Anderson</v>
      </c>
      <c r="T3049" s="10" t="str">
        <f t="shared" si="757"/>
        <v>Mr</v>
      </c>
      <c r="U3049" s="10" t="str">
        <f t="shared" si="758"/>
        <v>M</v>
      </c>
      <c r="V3049" s="10" t="str">
        <f t="shared" si="759"/>
        <v>90</v>
      </c>
      <c r="W3049" s="10" t="str">
        <f t="shared" si="760"/>
        <v>Medfield Street</v>
      </c>
      <c r="X3049" s="10" t="str">
        <f t="shared" si="761"/>
        <v>et</v>
      </c>
      <c r="Y3049" s="10" t="str">
        <f t="shared" si="762"/>
        <v>Medfield Street</v>
      </c>
      <c r="Z3049" s="10" t="str">
        <f t="shared" si="763"/>
        <v>Gaerwen</v>
      </c>
      <c r="AA3049" s="10" t="str">
        <f t="shared" si="764"/>
        <v>HX</v>
      </c>
      <c r="AB3049" s="11" t="str">
        <f t="shared" si="765"/>
        <v>43823</v>
      </c>
      <c r="AC3049" s="10" t="str">
        <f t="shared" si="766"/>
        <v>28</v>
      </c>
      <c r="AD3049" s="10" t="str">
        <f t="shared" si="767"/>
        <v>E</v>
      </c>
      <c r="AE3049" s="12" t="str">
        <f t="shared" si="768"/>
        <v/>
      </c>
    </row>
    <row r="3050" spans="1:31" x14ac:dyDescent="0.25">
      <c r="A3050" s="5">
        <v>3127</v>
      </c>
      <c r="B3050" s="6" t="s">
        <v>7531</v>
      </c>
      <c r="C3050" s="6" t="s">
        <v>2448</v>
      </c>
      <c r="D3050" s="6" t="s">
        <v>28</v>
      </c>
      <c r="E3050" s="6" t="s">
        <v>29</v>
      </c>
      <c r="F3050" s="6">
        <v>30</v>
      </c>
      <c r="G3050" s="6" t="s">
        <v>7532</v>
      </c>
      <c r="H3050" s="6" t="s">
        <v>4744</v>
      </c>
      <c r="I3050" s="6" t="s">
        <v>32</v>
      </c>
      <c r="J3050" s="7">
        <v>44090</v>
      </c>
      <c r="K3050" s="6">
        <v>65</v>
      </c>
      <c r="L3050" s="6" t="s">
        <v>62</v>
      </c>
      <c r="M3050" s="8"/>
      <c r="O3050">
        <f t="shared" si="769"/>
        <v>0</v>
      </c>
      <c r="Q3050" s="5" t="str">
        <f t="shared" si="754"/>
        <v>3127</v>
      </c>
      <c r="R3050" s="6" t="str">
        <f t="shared" si="755"/>
        <v>Marcel</v>
      </c>
      <c r="S3050" s="6" t="str">
        <f t="shared" si="756"/>
        <v>Day</v>
      </c>
      <c r="T3050" s="6" t="str">
        <f t="shared" si="757"/>
        <v>Mr</v>
      </c>
      <c r="U3050" s="6" t="str">
        <f t="shared" si="758"/>
        <v>M</v>
      </c>
      <c r="V3050" s="6" t="str">
        <f t="shared" si="759"/>
        <v>30</v>
      </c>
      <c r="W3050" s="6" t="str">
        <f t="shared" si="760"/>
        <v>Melbourne Place</v>
      </c>
      <c r="X3050" s="6" t="str">
        <f t="shared" si="761"/>
        <v>ce</v>
      </c>
      <c r="Y3050" s="6" t="str">
        <f t="shared" si="762"/>
        <v>Melbourne Place</v>
      </c>
      <c r="Z3050" s="6" t="str">
        <f t="shared" si="763"/>
        <v>Welling</v>
      </c>
      <c r="AA3050" s="6" t="str">
        <f t="shared" si="764"/>
        <v>WC</v>
      </c>
      <c r="AB3050" s="7" t="str">
        <f t="shared" si="765"/>
        <v>44090</v>
      </c>
      <c r="AC3050" s="6" t="str">
        <f t="shared" si="766"/>
        <v>65</v>
      </c>
      <c r="AD3050" s="6" t="str">
        <f t="shared" si="767"/>
        <v>C4</v>
      </c>
      <c r="AE3050" s="8" t="str">
        <f t="shared" si="768"/>
        <v/>
      </c>
    </row>
    <row r="3051" spans="1:31" x14ac:dyDescent="0.25">
      <c r="A3051" s="9">
        <v>3128</v>
      </c>
      <c r="B3051" s="10" t="s">
        <v>336</v>
      </c>
      <c r="C3051" s="10" t="s">
        <v>6624</v>
      </c>
      <c r="D3051" s="10" t="s">
        <v>15</v>
      </c>
      <c r="E3051" s="10" t="s">
        <v>16</v>
      </c>
      <c r="F3051" s="10">
        <v>30</v>
      </c>
      <c r="G3051" s="10" t="s">
        <v>7533</v>
      </c>
      <c r="H3051" s="10" t="s">
        <v>5213</v>
      </c>
      <c r="I3051" s="10" t="s">
        <v>144</v>
      </c>
      <c r="J3051" s="11">
        <v>44431</v>
      </c>
      <c r="K3051" s="10">
        <v>102</v>
      </c>
      <c r="L3051" s="10" t="s">
        <v>44</v>
      </c>
      <c r="M3051" s="12"/>
      <c r="O3051">
        <f t="shared" si="769"/>
        <v>0</v>
      </c>
      <c r="Q3051" s="9" t="str">
        <f t="shared" si="754"/>
        <v>3128</v>
      </c>
      <c r="R3051" s="10" t="str">
        <f t="shared" si="755"/>
        <v>Trinidad</v>
      </c>
      <c r="S3051" s="10" t="str">
        <f t="shared" si="756"/>
        <v>Cochran</v>
      </c>
      <c r="T3051" s="10" t="str">
        <f t="shared" si="757"/>
        <v>Mrs</v>
      </c>
      <c r="U3051" s="10" t="str">
        <f t="shared" si="758"/>
        <v>F</v>
      </c>
      <c r="V3051" s="10" t="str">
        <f t="shared" si="759"/>
        <v>30</v>
      </c>
      <c r="W3051" s="10" t="str">
        <f t="shared" si="760"/>
        <v>Melcombe Place</v>
      </c>
      <c r="X3051" s="10" t="str">
        <f t="shared" si="761"/>
        <v>ce</v>
      </c>
      <c r="Y3051" s="10" t="str">
        <f t="shared" si="762"/>
        <v>Melcombe Place</v>
      </c>
      <c r="Z3051" s="10" t="str">
        <f t="shared" si="763"/>
        <v>Harleston</v>
      </c>
      <c r="AA3051" s="10" t="str">
        <f t="shared" si="764"/>
        <v>UB</v>
      </c>
      <c r="AB3051" s="11" t="str">
        <f t="shared" si="765"/>
        <v>44431</v>
      </c>
      <c r="AC3051" s="10" t="str">
        <f t="shared" si="766"/>
        <v>102</v>
      </c>
      <c r="AD3051" s="10" t="str">
        <f t="shared" si="767"/>
        <v>D</v>
      </c>
      <c r="AE3051" s="12" t="str">
        <f t="shared" si="768"/>
        <v/>
      </c>
    </row>
    <row r="3052" spans="1:31" x14ac:dyDescent="0.25">
      <c r="A3052" s="5">
        <v>3129</v>
      </c>
      <c r="B3052" s="6" t="s">
        <v>216</v>
      </c>
      <c r="C3052" s="6" t="s">
        <v>337</v>
      </c>
      <c r="D3052" s="6" t="s">
        <v>90</v>
      </c>
      <c r="E3052" s="6" t="s">
        <v>16</v>
      </c>
      <c r="F3052" s="6">
        <v>90</v>
      </c>
      <c r="G3052" s="6" t="s">
        <v>7534</v>
      </c>
      <c r="H3052" s="6" t="s">
        <v>2865</v>
      </c>
      <c r="I3052" s="6" t="s">
        <v>32</v>
      </c>
      <c r="J3052" s="7">
        <v>44186</v>
      </c>
      <c r="K3052" s="6">
        <v>5</v>
      </c>
      <c r="L3052" s="6" t="s">
        <v>33</v>
      </c>
      <c r="M3052" s="8"/>
      <c r="O3052">
        <f t="shared" si="769"/>
        <v>0</v>
      </c>
      <c r="Q3052" s="5" t="str">
        <f t="shared" si="754"/>
        <v>3129</v>
      </c>
      <c r="R3052" s="6" t="str">
        <f t="shared" si="755"/>
        <v>Harold</v>
      </c>
      <c r="S3052" s="6" t="str">
        <f t="shared" si="756"/>
        <v>Soto</v>
      </c>
      <c r="T3052" s="6" t="str">
        <f t="shared" si="757"/>
        <v>Dr</v>
      </c>
      <c r="U3052" s="6" t="str">
        <f t="shared" si="758"/>
        <v>F</v>
      </c>
      <c r="V3052" s="6" t="str">
        <f t="shared" si="759"/>
        <v>90</v>
      </c>
      <c r="W3052" s="6" t="str">
        <f t="shared" si="760"/>
        <v>Melford Lallas</v>
      </c>
      <c r="X3052" s="6" t="str">
        <f t="shared" si="761"/>
        <v>as</v>
      </c>
      <c r="Y3052" s="6" t="str">
        <f t="shared" si="762"/>
        <v>Melford Lallas</v>
      </c>
      <c r="Z3052" s="6" t="str">
        <f t="shared" si="763"/>
        <v>Tyne And Wear</v>
      </c>
      <c r="AA3052" s="6" t="str">
        <f t="shared" si="764"/>
        <v>WC</v>
      </c>
      <c r="AB3052" s="7" t="str">
        <f t="shared" si="765"/>
        <v>44186</v>
      </c>
      <c r="AC3052" s="6" t="str">
        <f t="shared" si="766"/>
        <v>5</v>
      </c>
      <c r="AD3052" s="6" t="str">
        <f t="shared" si="767"/>
        <v>A3</v>
      </c>
      <c r="AE3052" s="8" t="str">
        <f t="shared" si="768"/>
        <v/>
      </c>
    </row>
    <row r="3053" spans="1:31" x14ac:dyDescent="0.25">
      <c r="A3053" s="9">
        <v>3130</v>
      </c>
      <c r="B3053" s="10" t="s">
        <v>864</v>
      </c>
      <c r="C3053" s="10" t="s">
        <v>791</v>
      </c>
      <c r="D3053" s="10" t="s">
        <v>28</v>
      </c>
      <c r="E3053" s="10" t="s">
        <v>29</v>
      </c>
      <c r="F3053" s="10">
        <v>90</v>
      </c>
      <c r="G3053" s="10" t="s">
        <v>7535</v>
      </c>
      <c r="H3053" s="10" t="s">
        <v>4148</v>
      </c>
      <c r="I3053" s="10" t="s">
        <v>32</v>
      </c>
      <c r="J3053" s="11">
        <v>43947</v>
      </c>
      <c r="K3053" s="10">
        <v>62</v>
      </c>
      <c r="L3053" s="10" t="s">
        <v>20</v>
      </c>
      <c r="M3053" s="12"/>
      <c r="O3053">
        <f t="shared" si="769"/>
        <v>0</v>
      </c>
      <c r="Q3053" s="9" t="str">
        <f t="shared" si="754"/>
        <v>3130</v>
      </c>
      <c r="R3053" s="10" t="str">
        <f t="shared" si="755"/>
        <v>Otis</v>
      </c>
      <c r="S3053" s="10" t="str">
        <f t="shared" si="756"/>
        <v>Farley</v>
      </c>
      <c r="T3053" s="10" t="str">
        <f t="shared" si="757"/>
        <v>Mr</v>
      </c>
      <c r="U3053" s="10" t="str">
        <f t="shared" si="758"/>
        <v>M</v>
      </c>
      <c r="V3053" s="10" t="str">
        <f t="shared" si="759"/>
        <v>90</v>
      </c>
      <c r="W3053" s="10" t="str">
        <f t="shared" si="760"/>
        <v>Melford Road</v>
      </c>
      <c r="X3053" s="10" t="str">
        <f t="shared" si="761"/>
        <v>ad</v>
      </c>
      <c r="Y3053" s="10" t="str">
        <f t="shared" si="762"/>
        <v>Melford Road</v>
      </c>
      <c r="Z3053" s="10" t="str">
        <f t="shared" si="763"/>
        <v>Strathpeffer</v>
      </c>
      <c r="AA3053" s="10" t="str">
        <f t="shared" si="764"/>
        <v>WC</v>
      </c>
      <c r="AB3053" s="11" t="str">
        <f t="shared" si="765"/>
        <v>43947</v>
      </c>
      <c r="AC3053" s="10" t="str">
        <f t="shared" si="766"/>
        <v>62</v>
      </c>
      <c r="AD3053" s="10" t="str">
        <f t="shared" si="767"/>
        <v>B</v>
      </c>
      <c r="AE3053" s="12" t="str">
        <f t="shared" si="768"/>
        <v/>
      </c>
    </row>
    <row r="3054" spans="1:31" x14ac:dyDescent="0.25">
      <c r="A3054" s="5">
        <v>3131</v>
      </c>
      <c r="B3054" s="6" t="s">
        <v>7536</v>
      </c>
      <c r="C3054" s="6" t="s">
        <v>5126</v>
      </c>
      <c r="D3054" s="6" t="s">
        <v>28</v>
      </c>
      <c r="E3054" s="6" t="s">
        <v>29</v>
      </c>
      <c r="F3054" s="6">
        <v>60</v>
      </c>
      <c r="G3054" s="6" t="s">
        <v>7537</v>
      </c>
      <c r="H3054" s="6" t="s">
        <v>378</v>
      </c>
      <c r="I3054" s="6" t="s">
        <v>32</v>
      </c>
      <c r="J3054" s="7">
        <v>44275</v>
      </c>
      <c r="K3054" s="6">
        <v>13</v>
      </c>
      <c r="L3054" s="6" t="s">
        <v>33</v>
      </c>
      <c r="M3054" s="8"/>
      <c r="O3054">
        <f t="shared" si="769"/>
        <v>0</v>
      </c>
      <c r="Q3054" s="5" t="str">
        <f t="shared" si="754"/>
        <v>3131</v>
      </c>
      <c r="R3054" s="6" t="str">
        <f t="shared" si="755"/>
        <v>Derick</v>
      </c>
      <c r="S3054" s="6" t="str">
        <f t="shared" si="756"/>
        <v>Blackman</v>
      </c>
      <c r="T3054" s="6" t="str">
        <f t="shared" si="757"/>
        <v>Mr</v>
      </c>
      <c r="U3054" s="6" t="str">
        <f t="shared" si="758"/>
        <v>M</v>
      </c>
      <c r="V3054" s="6" t="str">
        <f t="shared" si="759"/>
        <v>60</v>
      </c>
      <c r="W3054" s="6" t="str">
        <f t="shared" si="760"/>
        <v>Melina Place</v>
      </c>
      <c r="X3054" s="6" t="str">
        <f t="shared" si="761"/>
        <v>ce</v>
      </c>
      <c r="Y3054" s="6" t="str">
        <f t="shared" si="762"/>
        <v>Melina Place</v>
      </c>
      <c r="Z3054" s="6" t="str">
        <f t="shared" si="763"/>
        <v>Tranent</v>
      </c>
      <c r="AA3054" s="6" t="str">
        <f t="shared" si="764"/>
        <v>WC</v>
      </c>
      <c r="AB3054" s="7" t="str">
        <f t="shared" si="765"/>
        <v>44275</v>
      </c>
      <c r="AC3054" s="6" t="str">
        <f t="shared" si="766"/>
        <v>13</v>
      </c>
      <c r="AD3054" s="6" t="str">
        <f t="shared" si="767"/>
        <v>A3</v>
      </c>
      <c r="AE3054" s="8" t="str">
        <f t="shared" si="768"/>
        <v/>
      </c>
    </row>
    <row r="3055" spans="1:31" x14ac:dyDescent="0.25">
      <c r="A3055" s="9">
        <v>3132</v>
      </c>
      <c r="B3055" s="10" t="s">
        <v>3585</v>
      </c>
      <c r="C3055" s="10" t="s">
        <v>4469</v>
      </c>
      <c r="D3055" s="10" t="s">
        <v>15</v>
      </c>
      <c r="E3055" s="10" t="s">
        <v>16</v>
      </c>
      <c r="F3055" s="10">
        <v>90</v>
      </c>
      <c r="G3055" s="10" t="s">
        <v>7538</v>
      </c>
      <c r="H3055" s="10" t="s">
        <v>1715</v>
      </c>
      <c r="I3055" s="10" t="s">
        <v>171</v>
      </c>
      <c r="J3055" s="11">
        <v>44530</v>
      </c>
      <c r="K3055" s="10">
        <v>60</v>
      </c>
      <c r="L3055" s="10" t="s">
        <v>39</v>
      </c>
      <c r="M3055" s="12"/>
      <c r="O3055">
        <f t="shared" si="769"/>
        <v>0</v>
      </c>
      <c r="Q3055" s="9" t="str">
        <f t="shared" si="754"/>
        <v>3132</v>
      </c>
      <c r="R3055" s="10" t="str">
        <f t="shared" si="755"/>
        <v>Antonio</v>
      </c>
      <c r="S3055" s="10" t="str">
        <f t="shared" si="756"/>
        <v>Posey</v>
      </c>
      <c r="T3055" s="10" t="str">
        <f t="shared" si="757"/>
        <v>Mrs</v>
      </c>
      <c r="U3055" s="10" t="str">
        <f t="shared" si="758"/>
        <v>F</v>
      </c>
      <c r="V3055" s="10" t="str">
        <f t="shared" si="759"/>
        <v>90</v>
      </c>
      <c r="W3055" s="10" t="str">
        <f t="shared" si="760"/>
        <v>Mellick's Place</v>
      </c>
      <c r="X3055" s="10" t="str">
        <f t="shared" si="761"/>
        <v>ce</v>
      </c>
      <c r="Y3055" s="10" t="str">
        <f t="shared" si="762"/>
        <v>Mellick's Place</v>
      </c>
      <c r="Z3055" s="10" t="str">
        <f t="shared" si="763"/>
        <v>Clevedon</v>
      </c>
      <c r="AA3055" s="10" t="str">
        <f t="shared" si="764"/>
        <v>PR</v>
      </c>
      <c r="AB3055" s="11" t="str">
        <f t="shared" si="765"/>
        <v>44530</v>
      </c>
      <c r="AC3055" s="10" t="str">
        <f t="shared" si="766"/>
        <v>60</v>
      </c>
      <c r="AD3055" s="10" t="str">
        <f t="shared" si="767"/>
        <v>C1</v>
      </c>
      <c r="AE3055" s="12" t="str">
        <f t="shared" si="768"/>
        <v/>
      </c>
    </row>
    <row r="3056" spans="1:31" x14ac:dyDescent="0.25">
      <c r="A3056" s="5">
        <v>3133</v>
      </c>
      <c r="B3056" s="6" t="s">
        <v>6356</v>
      </c>
      <c r="C3056" s="6" t="s">
        <v>6906</v>
      </c>
      <c r="D3056" s="6" t="s">
        <v>28</v>
      </c>
      <c r="E3056" s="6" t="s">
        <v>29</v>
      </c>
      <c r="F3056" s="6">
        <v>60</v>
      </c>
      <c r="G3056" s="6" t="s">
        <v>7539</v>
      </c>
      <c r="H3056" s="6" t="s">
        <v>1602</v>
      </c>
      <c r="I3056" s="6" t="s">
        <v>32</v>
      </c>
      <c r="J3056" s="7">
        <v>44042</v>
      </c>
      <c r="K3056" s="6">
        <v>2</v>
      </c>
      <c r="L3056" s="6" t="s">
        <v>99</v>
      </c>
      <c r="M3056" s="8"/>
      <c r="O3056">
        <f t="shared" si="769"/>
        <v>0</v>
      </c>
      <c r="Q3056" s="5" t="str">
        <f t="shared" si="754"/>
        <v>3133</v>
      </c>
      <c r="R3056" s="6" t="str">
        <f t="shared" si="755"/>
        <v>Elden</v>
      </c>
      <c r="S3056" s="6" t="str">
        <f t="shared" si="756"/>
        <v>Aguirre</v>
      </c>
      <c r="T3056" s="6" t="str">
        <f t="shared" si="757"/>
        <v>Mr</v>
      </c>
      <c r="U3056" s="6" t="str">
        <f t="shared" si="758"/>
        <v>M</v>
      </c>
      <c r="V3056" s="6" t="str">
        <f t="shared" si="759"/>
        <v>60</v>
      </c>
      <c r="W3056" s="6" t="str">
        <f t="shared" si="760"/>
        <v>Mellison Road</v>
      </c>
      <c r="X3056" s="6" t="str">
        <f t="shared" si="761"/>
        <v>ad</v>
      </c>
      <c r="Y3056" s="6" t="str">
        <f t="shared" si="762"/>
        <v>Mellison Road</v>
      </c>
      <c r="Z3056" s="6" t="str">
        <f t="shared" si="763"/>
        <v>Pembroke Dock</v>
      </c>
      <c r="AA3056" s="6" t="str">
        <f t="shared" si="764"/>
        <v>WC</v>
      </c>
      <c r="AB3056" s="7" t="str">
        <f t="shared" si="765"/>
        <v>44042</v>
      </c>
      <c r="AC3056" s="6" t="str">
        <f t="shared" si="766"/>
        <v>2</v>
      </c>
      <c r="AD3056" s="6" t="str">
        <f t="shared" si="767"/>
        <v>E</v>
      </c>
      <c r="AE3056" s="8" t="str">
        <f t="shared" si="768"/>
        <v/>
      </c>
    </row>
    <row r="3057" spans="1:31" x14ac:dyDescent="0.25">
      <c r="A3057" s="9">
        <v>3134</v>
      </c>
      <c r="B3057" s="10" t="s">
        <v>1938</v>
      </c>
      <c r="C3057" s="10" t="s">
        <v>136</v>
      </c>
      <c r="D3057" s="10" t="s">
        <v>28</v>
      </c>
      <c r="E3057" s="10" t="s">
        <v>29</v>
      </c>
      <c r="F3057" s="10">
        <v>60</v>
      </c>
      <c r="G3057" s="10" t="s">
        <v>7540</v>
      </c>
      <c r="H3057" s="10" t="s">
        <v>3761</v>
      </c>
      <c r="I3057" s="10" t="s">
        <v>185</v>
      </c>
      <c r="J3057" s="11">
        <v>43733</v>
      </c>
      <c r="K3057" s="10">
        <v>72</v>
      </c>
      <c r="L3057" s="10" t="s">
        <v>20</v>
      </c>
      <c r="M3057" s="12"/>
      <c r="O3057">
        <f t="shared" si="769"/>
        <v>0</v>
      </c>
      <c r="Q3057" s="9" t="str">
        <f t="shared" si="754"/>
        <v>3134</v>
      </c>
      <c r="R3057" s="10" t="str">
        <f t="shared" si="755"/>
        <v>Harley</v>
      </c>
      <c r="S3057" s="10" t="str">
        <f t="shared" si="756"/>
        <v>Kyle</v>
      </c>
      <c r="T3057" s="10" t="str">
        <f t="shared" si="757"/>
        <v>Mr</v>
      </c>
      <c r="U3057" s="10" t="str">
        <f t="shared" si="758"/>
        <v>M</v>
      </c>
      <c r="V3057" s="10" t="str">
        <f t="shared" si="759"/>
        <v>60</v>
      </c>
      <c r="W3057" s="10" t="str">
        <f t="shared" si="760"/>
        <v>Mells Crescent</v>
      </c>
      <c r="X3057" s="10" t="str">
        <f t="shared" si="761"/>
        <v>nt</v>
      </c>
      <c r="Y3057" s="10" t="str">
        <f t="shared" si="762"/>
        <v>Mells Crescent</v>
      </c>
      <c r="Z3057" s="10" t="str">
        <f t="shared" si="763"/>
        <v>Gerrards Cross</v>
      </c>
      <c r="AA3057" s="10" t="str">
        <f t="shared" si="764"/>
        <v>HX</v>
      </c>
      <c r="AB3057" s="11" t="str">
        <f t="shared" si="765"/>
        <v>43733</v>
      </c>
      <c r="AC3057" s="10" t="str">
        <f t="shared" si="766"/>
        <v>72</v>
      </c>
      <c r="AD3057" s="10" t="str">
        <f t="shared" si="767"/>
        <v>B</v>
      </c>
      <c r="AE3057" s="12" t="str">
        <f t="shared" si="768"/>
        <v/>
      </c>
    </row>
    <row r="3058" spans="1:31" x14ac:dyDescent="0.25">
      <c r="A3058" s="5">
        <v>3135</v>
      </c>
      <c r="B3058" s="6" t="s">
        <v>4759</v>
      </c>
      <c r="C3058" s="6" t="s">
        <v>2822</v>
      </c>
      <c r="D3058" s="6" t="s">
        <v>28</v>
      </c>
      <c r="E3058" s="6" t="s">
        <v>29</v>
      </c>
      <c r="F3058" s="6">
        <v>90</v>
      </c>
      <c r="G3058" s="6" t="s">
        <v>7541</v>
      </c>
      <c r="H3058" s="6" t="s">
        <v>7542</v>
      </c>
      <c r="I3058" s="6" t="s">
        <v>881</v>
      </c>
      <c r="J3058" s="7">
        <v>43870</v>
      </c>
      <c r="K3058" s="6">
        <v>81</v>
      </c>
      <c r="L3058" s="6" t="s">
        <v>52</v>
      </c>
      <c r="M3058" s="8"/>
      <c r="O3058">
        <f t="shared" si="769"/>
        <v>0</v>
      </c>
      <c r="Q3058" s="5" t="str">
        <f t="shared" si="754"/>
        <v>3135</v>
      </c>
      <c r="R3058" s="6" t="str">
        <f t="shared" si="755"/>
        <v>Felipe</v>
      </c>
      <c r="S3058" s="6" t="str">
        <f t="shared" si="756"/>
        <v>Helton</v>
      </c>
      <c r="T3058" s="6" t="str">
        <f t="shared" si="757"/>
        <v>Mr</v>
      </c>
      <c r="U3058" s="6" t="str">
        <f t="shared" si="758"/>
        <v>M</v>
      </c>
      <c r="V3058" s="6" t="str">
        <f t="shared" si="759"/>
        <v>90</v>
      </c>
      <c r="W3058" s="6" t="str">
        <f t="shared" si="760"/>
        <v>Melon Ground</v>
      </c>
      <c r="X3058" s="6" t="str">
        <f t="shared" si="761"/>
        <v>nd</v>
      </c>
      <c r="Y3058" s="6" t="str">
        <f t="shared" si="762"/>
        <v>Melon Ground</v>
      </c>
      <c r="Z3058" s="6" t="str">
        <f t="shared" si="763"/>
        <v>Ingatestone</v>
      </c>
      <c r="AA3058" s="6" t="str">
        <f t="shared" si="764"/>
        <v>LS</v>
      </c>
      <c r="AB3058" s="7" t="str">
        <f t="shared" si="765"/>
        <v>43870</v>
      </c>
      <c r="AC3058" s="6" t="str">
        <f t="shared" si="766"/>
        <v>81</v>
      </c>
      <c r="AD3058" s="6" t="str">
        <f t="shared" si="767"/>
        <v>A1</v>
      </c>
      <c r="AE3058" s="8" t="str">
        <f t="shared" si="768"/>
        <v/>
      </c>
    </row>
    <row r="3059" spans="1:31" x14ac:dyDescent="0.25">
      <c r="A3059" s="9">
        <v>3136</v>
      </c>
      <c r="B3059" s="10" t="s">
        <v>7543</v>
      </c>
      <c r="C3059" s="10" t="s">
        <v>1018</v>
      </c>
      <c r="D3059" s="10" t="s">
        <v>15</v>
      </c>
      <c r="E3059" s="10" t="s">
        <v>16</v>
      </c>
      <c r="F3059" s="10">
        <v>60</v>
      </c>
      <c r="G3059" s="10" t="s">
        <v>7544</v>
      </c>
      <c r="H3059" s="10" t="s">
        <v>554</v>
      </c>
      <c r="I3059" s="10" t="s">
        <v>32</v>
      </c>
      <c r="J3059" s="11">
        <v>43989</v>
      </c>
      <c r="K3059" s="10">
        <v>82</v>
      </c>
      <c r="L3059" s="10" t="s">
        <v>52</v>
      </c>
      <c r="M3059" s="12"/>
      <c r="O3059">
        <f t="shared" si="769"/>
        <v>0</v>
      </c>
      <c r="Q3059" s="9" t="str">
        <f t="shared" si="754"/>
        <v>3136</v>
      </c>
      <c r="R3059" s="10" t="str">
        <f t="shared" si="755"/>
        <v>Shanti</v>
      </c>
      <c r="S3059" s="10" t="str">
        <f t="shared" si="756"/>
        <v>Buck</v>
      </c>
      <c r="T3059" s="10" t="str">
        <f t="shared" si="757"/>
        <v>Mrs</v>
      </c>
      <c r="U3059" s="10" t="str">
        <f t="shared" si="758"/>
        <v>F</v>
      </c>
      <c r="V3059" s="10" t="str">
        <f t="shared" si="759"/>
        <v>60</v>
      </c>
      <c r="W3059" s="10" t="str">
        <f t="shared" si="760"/>
        <v>Melrose Avenue</v>
      </c>
      <c r="X3059" s="10" t="str">
        <f t="shared" si="761"/>
        <v>ue</v>
      </c>
      <c r="Y3059" s="10" t="str">
        <f t="shared" si="762"/>
        <v>Melrose Avenue</v>
      </c>
      <c r="Z3059" s="10" t="str">
        <f t="shared" si="763"/>
        <v>Paignton</v>
      </c>
      <c r="AA3059" s="10" t="str">
        <f t="shared" si="764"/>
        <v>WC</v>
      </c>
      <c r="AB3059" s="11" t="str">
        <f t="shared" si="765"/>
        <v>43989</v>
      </c>
      <c r="AC3059" s="10" t="str">
        <f t="shared" si="766"/>
        <v>82</v>
      </c>
      <c r="AD3059" s="10" t="str">
        <f t="shared" si="767"/>
        <v>A1</v>
      </c>
      <c r="AE3059" s="12" t="str">
        <f t="shared" si="768"/>
        <v/>
      </c>
    </row>
    <row r="3060" spans="1:31" x14ac:dyDescent="0.25">
      <c r="A3060" s="5">
        <v>3137</v>
      </c>
      <c r="B3060" s="6" t="s">
        <v>955</v>
      </c>
      <c r="C3060" s="6" t="s">
        <v>3356</v>
      </c>
      <c r="D3060" s="6" t="s">
        <v>28</v>
      </c>
      <c r="E3060" s="6" t="s">
        <v>29</v>
      </c>
      <c r="F3060" s="6">
        <v>90</v>
      </c>
      <c r="G3060" s="6" t="s">
        <v>7545</v>
      </c>
      <c r="H3060" s="6" t="s">
        <v>2907</v>
      </c>
      <c r="I3060" s="6" t="s">
        <v>93</v>
      </c>
      <c r="J3060" s="7">
        <v>44403</v>
      </c>
      <c r="K3060" s="6">
        <v>38</v>
      </c>
      <c r="L3060" s="6" t="s">
        <v>33</v>
      </c>
      <c r="M3060" s="8"/>
      <c r="O3060">
        <f t="shared" si="769"/>
        <v>0</v>
      </c>
      <c r="Q3060" s="5" t="str">
        <f t="shared" si="754"/>
        <v>3137</v>
      </c>
      <c r="R3060" s="6" t="str">
        <f t="shared" si="755"/>
        <v>Reggie</v>
      </c>
      <c r="S3060" s="6" t="str">
        <f t="shared" si="756"/>
        <v>Vance</v>
      </c>
      <c r="T3060" s="6" t="str">
        <f t="shared" si="757"/>
        <v>Mr</v>
      </c>
      <c r="U3060" s="6" t="str">
        <f t="shared" si="758"/>
        <v>M</v>
      </c>
      <c r="V3060" s="6" t="str">
        <f t="shared" si="759"/>
        <v>90</v>
      </c>
      <c r="W3060" s="6" t="str">
        <f t="shared" si="760"/>
        <v>Melton House</v>
      </c>
      <c r="X3060" s="6" t="str">
        <f t="shared" si="761"/>
        <v>se</v>
      </c>
      <c r="Y3060" s="6" t="str">
        <f t="shared" si="762"/>
        <v>Melton House</v>
      </c>
      <c r="Z3060" s="6" t="str">
        <f t="shared" si="763"/>
        <v>Buckie</v>
      </c>
      <c r="AA3060" s="6" t="str">
        <f t="shared" si="764"/>
        <v>TF</v>
      </c>
      <c r="AB3060" s="7" t="str">
        <f t="shared" si="765"/>
        <v>44403</v>
      </c>
      <c r="AC3060" s="6" t="str">
        <f t="shared" si="766"/>
        <v>38</v>
      </c>
      <c r="AD3060" s="6" t="str">
        <f t="shared" si="767"/>
        <v>A3</v>
      </c>
      <c r="AE3060" s="8" t="str">
        <f t="shared" si="768"/>
        <v/>
      </c>
    </row>
    <row r="3061" spans="1:31" x14ac:dyDescent="0.25">
      <c r="A3061" s="9">
        <v>3138</v>
      </c>
      <c r="B3061" s="10" t="s">
        <v>1135</v>
      </c>
      <c r="C3061" s="10" t="s">
        <v>923</v>
      </c>
      <c r="D3061" s="10" t="s">
        <v>28</v>
      </c>
      <c r="E3061" s="10" t="s">
        <v>29</v>
      </c>
      <c r="F3061" s="10">
        <v>90</v>
      </c>
      <c r="G3061" s="10" t="s">
        <v>7546</v>
      </c>
      <c r="H3061" s="10" t="s">
        <v>3567</v>
      </c>
      <c r="I3061" s="10" t="s">
        <v>1569</v>
      </c>
      <c r="J3061" s="11">
        <v>43948</v>
      </c>
      <c r="K3061" s="10">
        <v>75</v>
      </c>
      <c r="L3061" s="10" t="s">
        <v>20</v>
      </c>
      <c r="M3061" s="12"/>
      <c r="O3061">
        <f t="shared" si="769"/>
        <v>0</v>
      </c>
      <c r="Q3061" s="9" t="str">
        <f t="shared" si="754"/>
        <v>3138</v>
      </c>
      <c r="R3061" s="10" t="str">
        <f t="shared" si="755"/>
        <v>Christopher</v>
      </c>
      <c r="S3061" s="10" t="str">
        <f t="shared" si="756"/>
        <v>Dudley</v>
      </c>
      <c r="T3061" s="10" t="str">
        <f t="shared" si="757"/>
        <v>Mr</v>
      </c>
      <c r="U3061" s="10" t="str">
        <f t="shared" si="758"/>
        <v>M</v>
      </c>
      <c r="V3061" s="10" t="str">
        <f t="shared" si="759"/>
        <v>90</v>
      </c>
      <c r="W3061" s="10" t="str">
        <f t="shared" si="760"/>
        <v>Melton Street</v>
      </c>
      <c r="X3061" s="10" t="str">
        <f t="shared" si="761"/>
        <v>et</v>
      </c>
      <c r="Y3061" s="10" t="str">
        <f t="shared" si="762"/>
        <v>Melton Street</v>
      </c>
      <c r="Z3061" s="10" t="str">
        <f t="shared" si="763"/>
        <v>Great Missenden</v>
      </c>
      <c r="AA3061" s="10" t="str">
        <f t="shared" si="764"/>
        <v>NG</v>
      </c>
      <c r="AB3061" s="11" t="str">
        <f t="shared" si="765"/>
        <v>43948</v>
      </c>
      <c r="AC3061" s="10" t="str">
        <f t="shared" si="766"/>
        <v>75</v>
      </c>
      <c r="AD3061" s="10" t="str">
        <f t="shared" si="767"/>
        <v>B</v>
      </c>
      <c r="AE3061" s="12" t="str">
        <f t="shared" si="768"/>
        <v/>
      </c>
    </row>
    <row r="3062" spans="1:31" x14ac:dyDescent="0.25">
      <c r="A3062" s="5">
        <v>3139</v>
      </c>
      <c r="B3062" s="6" t="s">
        <v>1556</v>
      </c>
      <c r="C3062" s="6" t="s">
        <v>7547</v>
      </c>
      <c r="D3062" s="6" t="s">
        <v>28</v>
      </c>
      <c r="E3062" s="6" t="s">
        <v>29</v>
      </c>
      <c r="F3062" s="6">
        <v>60</v>
      </c>
      <c r="G3062" s="6" t="s">
        <v>7548</v>
      </c>
      <c r="H3062" s="6" t="s">
        <v>5790</v>
      </c>
      <c r="I3062" s="6" t="s">
        <v>291</v>
      </c>
      <c r="J3062" s="7">
        <v>44302</v>
      </c>
      <c r="K3062" s="6">
        <v>55</v>
      </c>
      <c r="L3062" s="6" t="s">
        <v>157</v>
      </c>
      <c r="M3062" s="8"/>
      <c r="O3062">
        <f t="shared" si="769"/>
        <v>0</v>
      </c>
      <c r="Q3062" s="5" t="str">
        <f t="shared" si="754"/>
        <v>3139</v>
      </c>
      <c r="R3062" s="6" t="str">
        <f t="shared" si="755"/>
        <v>Toby</v>
      </c>
      <c r="S3062" s="6" t="str">
        <f t="shared" si="756"/>
        <v>Esparza</v>
      </c>
      <c r="T3062" s="6" t="str">
        <f t="shared" si="757"/>
        <v>Mr</v>
      </c>
      <c r="U3062" s="6" t="str">
        <f t="shared" si="758"/>
        <v>M</v>
      </c>
      <c r="V3062" s="6" t="str">
        <f t="shared" si="759"/>
        <v>60</v>
      </c>
      <c r="W3062" s="6" t="str">
        <f t="shared" si="760"/>
        <v>Melville Gardens</v>
      </c>
      <c r="X3062" s="6" t="str">
        <f t="shared" si="761"/>
        <v>ns</v>
      </c>
      <c r="Y3062" s="6" t="str">
        <f t="shared" si="762"/>
        <v>Melville Gardens</v>
      </c>
      <c r="Z3062" s="6" t="str">
        <f t="shared" si="763"/>
        <v>Lairg</v>
      </c>
      <c r="AA3062" s="6" t="str">
        <f t="shared" si="764"/>
        <v>HS</v>
      </c>
      <c r="AB3062" s="7" t="str">
        <f t="shared" si="765"/>
        <v>44302</v>
      </c>
      <c r="AC3062" s="6" t="str">
        <f t="shared" si="766"/>
        <v>55</v>
      </c>
      <c r="AD3062" s="6" t="str">
        <f t="shared" si="767"/>
        <v>C3</v>
      </c>
      <c r="AE3062" s="8" t="str">
        <f t="shared" si="768"/>
        <v/>
      </c>
    </row>
    <row r="3063" spans="1:31" x14ac:dyDescent="0.25">
      <c r="A3063" s="9">
        <v>3140</v>
      </c>
      <c r="B3063" s="10" t="s">
        <v>1346</v>
      </c>
      <c r="C3063" s="10" t="s">
        <v>4400</v>
      </c>
      <c r="D3063" s="10" t="s">
        <v>28</v>
      </c>
      <c r="E3063" s="10" t="s">
        <v>29</v>
      </c>
      <c r="F3063" s="10">
        <v>60</v>
      </c>
      <c r="G3063" s="10" t="s">
        <v>7549</v>
      </c>
      <c r="H3063" s="10" t="s">
        <v>4098</v>
      </c>
      <c r="I3063" s="10" t="s">
        <v>93</v>
      </c>
      <c r="J3063" s="11">
        <v>44406</v>
      </c>
      <c r="K3063" s="10">
        <v>82</v>
      </c>
      <c r="L3063" s="10" t="s">
        <v>44</v>
      </c>
      <c r="M3063" s="12"/>
      <c r="O3063">
        <f t="shared" si="769"/>
        <v>0</v>
      </c>
      <c r="Q3063" s="9" t="str">
        <f t="shared" si="754"/>
        <v>3140</v>
      </c>
      <c r="R3063" s="10" t="str">
        <f t="shared" si="755"/>
        <v>Edison</v>
      </c>
      <c r="S3063" s="10" t="str">
        <f t="shared" si="756"/>
        <v>Fitzgerald</v>
      </c>
      <c r="T3063" s="10" t="str">
        <f t="shared" si="757"/>
        <v>Mr</v>
      </c>
      <c r="U3063" s="10" t="str">
        <f t="shared" si="758"/>
        <v>M</v>
      </c>
      <c r="V3063" s="10" t="str">
        <f t="shared" si="759"/>
        <v>60</v>
      </c>
      <c r="W3063" s="10" t="str">
        <f t="shared" si="760"/>
        <v>Melville Terrace</v>
      </c>
      <c r="X3063" s="10" t="str">
        <f t="shared" si="761"/>
        <v>ce</v>
      </c>
      <c r="Y3063" s="10" t="str">
        <f t="shared" si="762"/>
        <v>Melville Terrace</v>
      </c>
      <c r="Z3063" s="10" t="str">
        <f t="shared" si="763"/>
        <v>Bruton</v>
      </c>
      <c r="AA3063" s="10" t="str">
        <f t="shared" si="764"/>
        <v>TF</v>
      </c>
      <c r="AB3063" s="11" t="str">
        <f t="shared" si="765"/>
        <v>44406</v>
      </c>
      <c r="AC3063" s="10" t="str">
        <f t="shared" si="766"/>
        <v>82</v>
      </c>
      <c r="AD3063" s="10" t="str">
        <f t="shared" si="767"/>
        <v>D</v>
      </c>
      <c r="AE3063" s="12" t="str">
        <f t="shared" si="768"/>
        <v/>
      </c>
    </row>
    <row r="3064" spans="1:31" x14ac:dyDescent="0.25">
      <c r="A3064" s="5">
        <v>3141</v>
      </c>
      <c r="B3064" s="6" t="s">
        <v>3457</v>
      </c>
      <c r="C3064" s="6" t="s">
        <v>2547</v>
      </c>
      <c r="D3064" s="6" t="s">
        <v>28</v>
      </c>
      <c r="E3064" s="6" t="s">
        <v>29</v>
      </c>
      <c r="F3064" s="6">
        <v>60</v>
      </c>
      <c r="G3064" s="6" t="s">
        <v>7549</v>
      </c>
      <c r="H3064" s="6" t="s">
        <v>4036</v>
      </c>
      <c r="I3064" s="6" t="s">
        <v>32</v>
      </c>
      <c r="J3064" s="7">
        <v>44282</v>
      </c>
      <c r="K3064" s="6">
        <v>64</v>
      </c>
      <c r="L3064" s="6" t="s">
        <v>33</v>
      </c>
      <c r="M3064" s="8"/>
      <c r="O3064">
        <f t="shared" si="769"/>
        <v>0</v>
      </c>
      <c r="Q3064" s="5" t="str">
        <f t="shared" si="754"/>
        <v>3141</v>
      </c>
      <c r="R3064" s="6" t="str">
        <f t="shared" si="755"/>
        <v>Paul</v>
      </c>
      <c r="S3064" s="6" t="str">
        <f t="shared" si="756"/>
        <v>Vigil</v>
      </c>
      <c r="T3064" s="6" t="str">
        <f t="shared" si="757"/>
        <v>Mr</v>
      </c>
      <c r="U3064" s="6" t="str">
        <f t="shared" si="758"/>
        <v>M</v>
      </c>
      <c r="V3064" s="6" t="str">
        <f t="shared" si="759"/>
        <v>60</v>
      </c>
      <c r="W3064" s="6" t="str">
        <f t="shared" si="760"/>
        <v>Melville Terrace</v>
      </c>
      <c r="X3064" s="6" t="str">
        <f t="shared" si="761"/>
        <v>ce</v>
      </c>
      <c r="Y3064" s="6" t="str">
        <f t="shared" si="762"/>
        <v>Melville Terrace</v>
      </c>
      <c r="Z3064" s="6" t="str">
        <f t="shared" si="763"/>
        <v>Wigton</v>
      </c>
      <c r="AA3064" s="6" t="str">
        <f t="shared" si="764"/>
        <v>WC</v>
      </c>
      <c r="AB3064" s="7" t="str">
        <f t="shared" si="765"/>
        <v>44282</v>
      </c>
      <c r="AC3064" s="6" t="str">
        <f t="shared" si="766"/>
        <v>64</v>
      </c>
      <c r="AD3064" s="6" t="str">
        <f t="shared" si="767"/>
        <v>A3</v>
      </c>
      <c r="AE3064" s="8" t="str">
        <f t="shared" si="768"/>
        <v/>
      </c>
    </row>
    <row r="3065" spans="1:31" x14ac:dyDescent="0.25">
      <c r="A3065" s="9">
        <v>3142</v>
      </c>
      <c r="B3065" s="10" t="s">
        <v>7550</v>
      </c>
      <c r="C3065" s="10" t="s">
        <v>3312</v>
      </c>
      <c r="D3065" s="10" t="s">
        <v>49</v>
      </c>
      <c r="E3065" s="10" t="s">
        <v>16</v>
      </c>
      <c r="F3065" s="10">
        <v>60</v>
      </c>
      <c r="G3065" s="10" t="s">
        <v>7551</v>
      </c>
      <c r="H3065" s="10" t="s">
        <v>5846</v>
      </c>
      <c r="I3065" s="10" t="s">
        <v>32</v>
      </c>
      <c r="J3065" s="11">
        <v>44329</v>
      </c>
      <c r="K3065" s="10">
        <v>57</v>
      </c>
      <c r="L3065" s="10" t="s">
        <v>52</v>
      </c>
      <c r="M3065" s="12"/>
      <c r="O3065">
        <f t="shared" si="769"/>
        <v>0</v>
      </c>
      <c r="Q3065" s="9" t="str">
        <f t="shared" si="754"/>
        <v>3142</v>
      </c>
      <c r="R3065" s="10" t="str">
        <f t="shared" si="755"/>
        <v>Katherine</v>
      </c>
      <c r="S3065" s="10" t="str">
        <f t="shared" si="756"/>
        <v>Cummings</v>
      </c>
      <c r="T3065" s="10" t="str">
        <f t="shared" si="757"/>
        <v>Miss</v>
      </c>
      <c r="U3065" s="10" t="str">
        <f t="shared" si="758"/>
        <v>F</v>
      </c>
      <c r="V3065" s="10" t="str">
        <f t="shared" si="759"/>
        <v>60</v>
      </c>
      <c r="W3065" s="10" t="str">
        <f t="shared" si="760"/>
        <v>Melyn Close</v>
      </c>
      <c r="X3065" s="10" t="str">
        <f t="shared" si="761"/>
        <v>se</v>
      </c>
      <c r="Y3065" s="10" t="str">
        <f t="shared" si="762"/>
        <v>Melyn Close</v>
      </c>
      <c r="Z3065" s="10" t="str">
        <f t="shared" si="763"/>
        <v>Roy Bridge</v>
      </c>
      <c r="AA3065" s="10" t="str">
        <f t="shared" si="764"/>
        <v>WC</v>
      </c>
      <c r="AB3065" s="11" t="str">
        <f t="shared" si="765"/>
        <v>44329</v>
      </c>
      <c r="AC3065" s="10" t="str">
        <f t="shared" si="766"/>
        <v>57</v>
      </c>
      <c r="AD3065" s="10" t="str">
        <f t="shared" si="767"/>
        <v>A1</v>
      </c>
      <c r="AE3065" s="12" t="str">
        <f t="shared" si="768"/>
        <v/>
      </c>
    </row>
    <row r="3066" spans="1:31" x14ac:dyDescent="0.25">
      <c r="A3066" s="5">
        <v>3143</v>
      </c>
      <c r="B3066" s="6" t="s">
        <v>7552</v>
      </c>
      <c r="C3066" s="6" t="s">
        <v>4223</v>
      </c>
      <c r="D3066" s="6" t="s">
        <v>28</v>
      </c>
      <c r="E3066" s="6" t="s">
        <v>29</v>
      </c>
      <c r="F3066" s="6">
        <v>60</v>
      </c>
      <c r="G3066" s="6" t="s">
        <v>7553</v>
      </c>
      <c r="H3066" s="6" t="s">
        <v>7554</v>
      </c>
      <c r="I3066" s="6" t="s">
        <v>32</v>
      </c>
      <c r="J3066" s="7">
        <v>44342</v>
      </c>
      <c r="K3066" s="6">
        <v>97</v>
      </c>
      <c r="L3066" s="6" t="s">
        <v>62</v>
      </c>
      <c r="M3066" s="8"/>
      <c r="O3066">
        <f t="shared" si="769"/>
        <v>0</v>
      </c>
      <c r="Q3066" s="5" t="str">
        <f t="shared" si="754"/>
        <v>3143</v>
      </c>
      <c r="R3066" s="6" t="str">
        <f t="shared" si="755"/>
        <v>Reed</v>
      </c>
      <c r="S3066" s="6" t="str">
        <f t="shared" si="756"/>
        <v>Mora</v>
      </c>
      <c r="T3066" s="6" t="str">
        <f t="shared" si="757"/>
        <v>Mr</v>
      </c>
      <c r="U3066" s="6" t="str">
        <f t="shared" si="758"/>
        <v>M</v>
      </c>
      <c r="V3066" s="6" t="str">
        <f t="shared" si="759"/>
        <v>60</v>
      </c>
      <c r="W3066" s="6" t="str">
        <f t="shared" si="760"/>
        <v>Memorial Avenue</v>
      </c>
      <c r="X3066" s="6" t="str">
        <f t="shared" si="761"/>
        <v>ue</v>
      </c>
      <c r="Y3066" s="6" t="str">
        <f t="shared" si="762"/>
        <v>Memorial Avenue</v>
      </c>
      <c r="Z3066" s="6" t="str">
        <f t="shared" si="763"/>
        <v>Woodford Green</v>
      </c>
      <c r="AA3066" s="6" t="str">
        <f t="shared" si="764"/>
        <v>WC</v>
      </c>
      <c r="AB3066" s="7" t="str">
        <f t="shared" si="765"/>
        <v>44342</v>
      </c>
      <c r="AC3066" s="6" t="str">
        <f t="shared" si="766"/>
        <v>97</v>
      </c>
      <c r="AD3066" s="6" t="str">
        <f t="shared" si="767"/>
        <v>C4</v>
      </c>
      <c r="AE3066" s="8" t="str">
        <f t="shared" si="768"/>
        <v/>
      </c>
    </row>
    <row r="3067" spans="1:31" x14ac:dyDescent="0.25">
      <c r="A3067" s="9">
        <v>3144</v>
      </c>
      <c r="B3067" s="10" t="s">
        <v>7555</v>
      </c>
      <c r="C3067" s="10" t="s">
        <v>1843</v>
      </c>
      <c r="D3067" s="10" t="s">
        <v>49</v>
      </c>
      <c r="E3067" s="10" t="s">
        <v>16</v>
      </c>
      <c r="F3067" s="10">
        <v>90</v>
      </c>
      <c r="G3067" s="10" t="s">
        <v>7556</v>
      </c>
      <c r="H3067" s="10" t="s">
        <v>3654</v>
      </c>
      <c r="I3067" s="10" t="s">
        <v>1476</v>
      </c>
      <c r="J3067" s="11">
        <v>44080</v>
      </c>
      <c r="K3067" s="10">
        <v>13</v>
      </c>
      <c r="L3067" s="10" t="s">
        <v>39</v>
      </c>
      <c r="M3067" s="12"/>
      <c r="O3067">
        <f t="shared" si="769"/>
        <v>0</v>
      </c>
      <c r="Q3067" s="9" t="str">
        <f t="shared" si="754"/>
        <v>3144</v>
      </c>
      <c r="R3067" s="10" t="str">
        <f t="shared" si="755"/>
        <v>Maxie</v>
      </c>
      <c r="S3067" s="10" t="str">
        <f t="shared" si="756"/>
        <v>Lee</v>
      </c>
      <c r="T3067" s="10" t="str">
        <f t="shared" si="757"/>
        <v>Miss</v>
      </c>
      <c r="U3067" s="10" t="str">
        <f t="shared" si="758"/>
        <v>F</v>
      </c>
      <c r="V3067" s="10" t="str">
        <f t="shared" si="759"/>
        <v>90</v>
      </c>
      <c r="W3067" s="10" t="str">
        <f t="shared" si="760"/>
        <v>Mendora Road</v>
      </c>
      <c r="X3067" s="10" t="str">
        <f t="shared" si="761"/>
        <v>ad</v>
      </c>
      <c r="Y3067" s="10" t="str">
        <f t="shared" si="762"/>
        <v>Mendora Road</v>
      </c>
      <c r="Z3067" s="10" t="str">
        <f t="shared" si="763"/>
        <v>Calstock</v>
      </c>
      <c r="AA3067" s="10" t="str">
        <f t="shared" si="764"/>
        <v>SN</v>
      </c>
      <c r="AB3067" s="11" t="str">
        <f t="shared" si="765"/>
        <v>44080</v>
      </c>
      <c r="AC3067" s="10" t="str">
        <f t="shared" si="766"/>
        <v>13</v>
      </c>
      <c r="AD3067" s="10" t="str">
        <f t="shared" si="767"/>
        <v>C1</v>
      </c>
      <c r="AE3067" s="12" t="str">
        <f t="shared" si="768"/>
        <v/>
      </c>
    </row>
    <row r="3068" spans="1:31" x14ac:dyDescent="0.25">
      <c r="A3068" s="5">
        <v>3145</v>
      </c>
      <c r="B3068" s="6" t="s">
        <v>7557</v>
      </c>
      <c r="C3068" s="6" t="s">
        <v>7558</v>
      </c>
      <c r="D3068" s="6" t="s">
        <v>49</v>
      </c>
      <c r="E3068" s="6" t="s">
        <v>16</v>
      </c>
      <c r="F3068" s="6">
        <v>30</v>
      </c>
      <c r="G3068" s="6" t="s">
        <v>7559</v>
      </c>
      <c r="H3068" s="6" t="s">
        <v>969</v>
      </c>
      <c r="I3068" s="6" t="s">
        <v>32</v>
      </c>
      <c r="J3068" s="7">
        <v>44277</v>
      </c>
      <c r="K3068" s="6">
        <v>99</v>
      </c>
      <c r="L3068" s="6" t="s">
        <v>157</v>
      </c>
      <c r="M3068" s="8"/>
      <c r="O3068">
        <f t="shared" si="769"/>
        <v>0</v>
      </c>
      <c r="Q3068" s="5" t="str">
        <f t="shared" si="754"/>
        <v>3145</v>
      </c>
      <c r="R3068" s="6" t="str">
        <f t="shared" si="755"/>
        <v>Adrianne</v>
      </c>
      <c r="S3068" s="6" t="str">
        <f t="shared" si="756"/>
        <v>Fair</v>
      </c>
      <c r="T3068" s="6" t="str">
        <f t="shared" si="757"/>
        <v>Miss</v>
      </c>
      <c r="U3068" s="6" t="str">
        <f t="shared" si="758"/>
        <v>F</v>
      </c>
      <c r="V3068" s="6" t="str">
        <f t="shared" si="759"/>
        <v>30</v>
      </c>
      <c r="W3068" s="6" t="str">
        <f t="shared" si="760"/>
        <v>Menelik Road</v>
      </c>
      <c r="X3068" s="6" t="str">
        <f t="shared" si="761"/>
        <v>ad</v>
      </c>
      <c r="Y3068" s="6" t="str">
        <f t="shared" si="762"/>
        <v>Menelik Road</v>
      </c>
      <c r="Z3068" s="6" t="str">
        <f t="shared" si="763"/>
        <v>Warlingham</v>
      </c>
      <c r="AA3068" s="6" t="str">
        <f t="shared" si="764"/>
        <v>WC</v>
      </c>
      <c r="AB3068" s="7" t="str">
        <f t="shared" si="765"/>
        <v>44277</v>
      </c>
      <c r="AC3068" s="6" t="str">
        <f t="shared" si="766"/>
        <v>99</v>
      </c>
      <c r="AD3068" s="6" t="str">
        <f t="shared" si="767"/>
        <v>C3</v>
      </c>
      <c r="AE3068" s="8" t="str">
        <f t="shared" si="768"/>
        <v/>
      </c>
    </row>
    <row r="3069" spans="1:31" x14ac:dyDescent="0.25">
      <c r="A3069" s="9">
        <v>3146</v>
      </c>
      <c r="B3069" s="10" t="s">
        <v>500</v>
      </c>
      <c r="C3069" s="10" t="s">
        <v>1042</v>
      </c>
      <c r="D3069" s="10" t="s">
        <v>28</v>
      </c>
      <c r="E3069" s="10" t="s">
        <v>29</v>
      </c>
      <c r="F3069" s="10">
        <v>30</v>
      </c>
      <c r="G3069" s="10" t="s">
        <v>7560</v>
      </c>
      <c r="H3069" s="10" t="s">
        <v>829</v>
      </c>
      <c r="I3069" s="10" t="s">
        <v>32</v>
      </c>
      <c r="J3069" s="11">
        <v>44382</v>
      </c>
      <c r="K3069" s="10">
        <v>54</v>
      </c>
      <c r="L3069" s="10" t="s">
        <v>20</v>
      </c>
      <c r="M3069" s="12"/>
      <c r="O3069">
        <f t="shared" si="769"/>
        <v>0</v>
      </c>
      <c r="Q3069" s="9" t="str">
        <f t="shared" si="754"/>
        <v>3146</v>
      </c>
      <c r="R3069" s="10" t="str">
        <f t="shared" si="755"/>
        <v>Roy</v>
      </c>
      <c r="S3069" s="10" t="str">
        <f t="shared" si="756"/>
        <v>Stout</v>
      </c>
      <c r="T3069" s="10" t="str">
        <f t="shared" si="757"/>
        <v>Mr</v>
      </c>
      <c r="U3069" s="10" t="str">
        <f t="shared" si="758"/>
        <v>M</v>
      </c>
      <c r="V3069" s="10" t="str">
        <f t="shared" si="759"/>
        <v>30</v>
      </c>
      <c r="W3069" s="10" t="str">
        <f t="shared" si="760"/>
        <v>Merbury Close</v>
      </c>
      <c r="X3069" s="10" t="str">
        <f t="shared" si="761"/>
        <v>se</v>
      </c>
      <c r="Y3069" s="10" t="str">
        <f t="shared" si="762"/>
        <v>Merbury Close</v>
      </c>
      <c r="Z3069" s="10" t="str">
        <f t="shared" si="763"/>
        <v>Maldon</v>
      </c>
      <c r="AA3069" s="10" t="str">
        <f t="shared" si="764"/>
        <v>WC</v>
      </c>
      <c r="AB3069" s="11" t="str">
        <f t="shared" si="765"/>
        <v>44382</v>
      </c>
      <c r="AC3069" s="10" t="str">
        <f t="shared" si="766"/>
        <v>54</v>
      </c>
      <c r="AD3069" s="10" t="str">
        <f t="shared" si="767"/>
        <v>B</v>
      </c>
      <c r="AE3069" s="12" t="str">
        <f t="shared" si="768"/>
        <v/>
      </c>
    </row>
    <row r="3070" spans="1:31" x14ac:dyDescent="0.25">
      <c r="A3070" s="5">
        <v>3147</v>
      </c>
      <c r="B3070" s="6" t="s">
        <v>4609</v>
      </c>
      <c r="C3070" s="6" t="s">
        <v>3955</v>
      </c>
      <c r="D3070" s="6" t="s">
        <v>28</v>
      </c>
      <c r="E3070" s="6" t="s">
        <v>29</v>
      </c>
      <c r="F3070" s="6">
        <v>30</v>
      </c>
      <c r="G3070" s="6" t="s">
        <v>7561</v>
      </c>
      <c r="H3070" s="6" t="s">
        <v>1608</v>
      </c>
      <c r="I3070" s="6" t="s">
        <v>32</v>
      </c>
      <c r="J3070" s="7">
        <v>43798</v>
      </c>
      <c r="K3070" s="6">
        <v>62</v>
      </c>
      <c r="L3070" s="6" t="s">
        <v>33</v>
      </c>
      <c r="M3070" s="8"/>
      <c r="O3070">
        <f t="shared" si="769"/>
        <v>0</v>
      </c>
      <c r="Q3070" s="5" t="str">
        <f t="shared" si="754"/>
        <v>3147</v>
      </c>
      <c r="R3070" s="6" t="str">
        <f t="shared" si="755"/>
        <v>Leigh</v>
      </c>
      <c r="S3070" s="6" t="str">
        <f t="shared" si="756"/>
        <v>Ramirez</v>
      </c>
      <c r="T3070" s="6" t="str">
        <f t="shared" si="757"/>
        <v>Mr</v>
      </c>
      <c r="U3070" s="6" t="str">
        <f t="shared" si="758"/>
        <v>M</v>
      </c>
      <c r="V3070" s="6" t="str">
        <f t="shared" si="759"/>
        <v>30</v>
      </c>
      <c r="W3070" s="6" t="str">
        <f t="shared" si="760"/>
        <v>Merceron Houses</v>
      </c>
      <c r="X3070" s="6" t="str">
        <f t="shared" si="761"/>
        <v>es</v>
      </c>
      <c r="Y3070" s="6" t="str">
        <f t="shared" si="762"/>
        <v>Merceron Houses</v>
      </c>
      <c r="Z3070" s="6" t="str">
        <f t="shared" si="763"/>
        <v>Penarth</v>
      </c>
      <c r="AA3070" s="6" t="str">
        <f t="shared" si="764"/>
        <v>WC</v>
      </c>
      <c r="AB3070" s="7" t="str">
        <f t="shared" si="765"/>
        <v>43798</v>
      </c>
      <c r="AC3070" s="6" t="str">
        <f t="shared" si="766"/>
        <v>62</v>
      </c>
      <c r="AD3070" s="6" t="str">
        <f t="shared" si="767"/>
        <v>A3</v>
      </c>
      <c r="AE3070" s="8" t="str">
        <f t="shared" si="768"/>
        <v/>
      </c>
    </row>
    <row r="3071" spans="1:31" x14ac:dyDescent="0.25">
      <c r="A3071" s="9">
        <v>3148</v>
      </c>
      <c r="B3071" s="10" t="s">
        <v>7562</v>
      </c>
      <c r="C3071" s="10" t="s">
        <v>7563</v>
      </c>
      <c r="D3071" s="10" t="s">
        <v>15</v>
      </c>
      <c r="E3071" s="10" t="s">
        <v>16</v>
      </c>
      <c r="F3071" s="10">
        <v>90</v>
      </c>
      <c r="G3071" s="10" t="s">
        <v>7564</v>
      </c>
      <c r="H3071" s="10" t="s">
        <v>1205</v>
      </c>
      <c r="I3071" s="10" t="s">
        <v>291</v>
      </c>
      <c r="J3071" s="11">
        <v>44182</v>
      </c>
      <c r="K3071" s="10">
        <v>15</v>
      </c>
      <c r="L3071" s="10" t="s">
        <v>78</v>
      </c>
      <c r="M3071" s="12"/>
      <c r="O3071">
        <f t="shared" si="769"/>
        <v>0</v>
      </c>
      <c r="Q3071" s="9" t="str">
        <f t="shared" si="754"/>
        <v>3148</v>
      </c>
      <c r="R3071" s="10" t="str">
        <f t="shared" si="755"/>
        <v>Meg</v>
      </c>
      <c r="S3071" s="10" t="str">
        <f t="shared" si="756"/>
        <v>Shaw</v>
      </c>
      <c r="T3071" s="10" t="str">
        <f t="shared" si="757"/>
        <v>Mrs</v>
      </c>
      <c r="U3071" s="10" t="str">
        <f t="shared" si="758"/>
        <v>F</v>
      </c>
      <c r="V3071" s="10" t="str">
        <f t="shared" si="759"/>
        <v>90</v>
      </c>
      <c r="W3071" s="10" t="str">
        <f t="shared" si="760"/>
        <v>Mercers Terrace</v>
      </c>
      <c r="X3071" s="10" t="str">
        <f t="shared" si="761"/>
        <v>ce</v>
      </c>
      <c r="Y3071" s="10" t="str">
        <f t="shared" si="762"/>
        <v>Mercers Terrace</v>
      </c>
      <c r="Z3071" s="10" t="str">
        <f t="shared" si="763"/>
        <v>Isle Of Mannot</v>
      </c>
      <c r="AA3071" s="10" t="str">
        <f t="shared" si="764"/>
        <v>HS</v>
      </c>
      <c r="AB3071" s="11" t="str">
        <f t="shared" si="765"/>
        <v>44182</v>
      </c>
      <c r="AC3071" s="10" t="str">
        <f t="shared" si="766"/>
        <v>15</v>
      </c>
      <c r="AD3071" s="10" t="str">
        <f t="shared" si="767"/>
        <v>C2</v>
      </c>
      <c r="AE3071" s="12" t="str">
        <f t="shared" si="768"/>
        <v/>
      </c>
    </row>
    <row r="3072" spans="1:31" x14ac:dyDescent="0.25">
      <c r="A3072" s="5">
        <v>3149</v>
      </c>
      <c r="B3072" s="6" t="s">
        <v>7565</v>
      </c>
      <c r="C3072" s="6" t="s">
        <v>410</v>
      </c>
      <c r="D3072" s="6" t="s">
        <v>28</v>
      </c>
      <c r="E3072" s="6" t="s">
        <v>29</v>
      </c>
      <c r="F3072" s="6">
        <v>60</v>
      </c>
      <c r="G3072" s="6" t="s">
        <v>7566</v>
      </c>
      <c r="H3072" s="6" t="s">
        <v>1659</v>
      </c>
      <c r="I3072" s="6" t="s">
        <v>32</v>
      </c>
      <c r="J3072" s="7">
        <v>44397</v>
      </c>
      <c r="K3072" s="6">
        <v>75</v>
      </c>
      <c r="L3072" s="6" t="s">
        <v>78</v>
      </c>
      <c r="M3072" s="8"/>
      <c r="O3072">
        <f t="shared" si="769"/>
        <v>0</v>
      </c>
      <c r="Q3072" s="5" t="str">
        <f t="shared" si="754"/>
        <v>3149</v>
      </c>
      <c r="R3072" s="6" t="str">
        <f t="shared" si="755"/>
        <v>Alfonso</v>
      </c>
      <c r="S3072" s="6" t="str">
        <f t="shared" si="756"/>
        <v>Owens</v>
      </c>
      <c r="T3072" s="6" t="str">
        <f t="shared" si="757"/>
        <v>Mr</v>
      </c>
      <c r="U3072" s="6" t="str">
        <f t="shared" si="758"/>
        <v>M</v>
      </c>
      <c r="V3072" s="6" t="str">
        <f t="shared" si="759"/>
        <v>60</v>
      </c>
      <c r="W3072" s="6" t="str">
        <f t="shared" si="760"/>
        <v>Mercury Houses</v>
      </c>
      <c r="X3072" s="6" t="str">
        <f t="shared" si="761"/>
        <v>es</v>
      </c>
      <c r="Y3072" s="6" t="str">
        <f t="shared" si="762"/>
        <v>Mercury Houses</v>
      </c>
      <c r="Z3072" s="6" t="str">
        <f t="shared" si="763"/>
        <v>North Humberside</v>
      </c>
      <c r="AA3072" s="6" t="str">
        <f t="shared" si="764"/>
        <v>WC</v>
      </c>
      <c r="AB3072" s="7" t="str">
        <f t="shared" si="765"/>
        <v>44397</v>
      </c>
      <c r="AC3072" s="6" t="str">
        <f t="shared" si="766"/>
        <v>75</v>
      </c>
      <c r="AD3072" s="6" t="str">
        <f t="shared" si="767"/>
        <v>C2</v>
      </c>
      <c r="AE3072" s="8" t="str">
        <f t="shared" si="768"/>
        <v/>
      </c>
    </row>
    <row r="3073" spans="1:31" x14ac:dyDescent="0.25">
      <c r="A3073" s="9">
        <v>3150</v>
      </c>
      <c r="B3073" s="10" t="s">
        <v>7149</v>
      </c>
      <c r="C3073" s="10" t="s">
        <v>275</v>
      </c>
      <c r="D3073" s="10" t="s">
        <v>28</v>
      </c>
      <c r="E3073" s="10" t="s">
        <v>29</v>
      </c>
      <c r="F3073" s="10">
        <v>60</v>
      </c>
      <c r="G3073" s="10" t="s">
        <v>7567</v>
      </c>
      <c r="H3073" s="10" t="s">
        <v>4085</v>
      </c>
      <c r="I3073" s="10" t="s">
        <v>1881</v>
      </c>
      <c r="J3073" s="11">
        <v>43798</v>
      </c>
      <c r="K3073" s="10">
        <v>15</v>
      </c>
      <c r="L3073" s="10" t="s">
        <v>62</v>
      </c>
      <c r="M3073" s="12"/>
      <c r="O3073">
        <f t="shared" si="769"/>
        <v>0</v>
      </c>
      <c r="Q3073" s="9" t="str">
        <f t="shared" si="754"/>
        <v>3150</v>
      </c>
      <c r="R3073" s="10" t="str">
        <f t="shared" si="755"/>
        <v>Markus</v>
      </c>
      <c r="S3073" s="10" t="str">
        <f t="shared" si="756"/>
        <v>Honeycutt</v>
      </c>
      <c r="T3073" s="10" t="str">
        <f t="shared" si="757"/>
        <v>Mr</v>
      </c>
      <c r="U3073" s="10" t="str">
        <f t="shared" si="758"/>
        <v>M</v>
      </c>
      <c r="V3073" s="10" t="str">
        <f t="shared" si="759"/>
        <v>60</v>
      </c>
      <c r="W3073" s="10" t="str">
        <f t="shared" si="760"/>
        <v>Mere Close</v>
      </c>
      <c r="X3073" s="10" t="str">
        <f t="shared" si="761"/>
        <v>se</v>
      </c>
      <c r="Y3073" s="10" t="str">
        <f t="shared" si="762"/>
        <v>Mere Close</v>
      </c>
      <c r="Z3073" s="10" t="str">
        <f t="shared" si="763"/>
        <v>Bishop'S Stortford</v>
      </c>
      <c r="AA3073" s="10" t="str">
        <f t="shared" si="764"/>
        <v>CT</v>
      </c>
      <c r="AB3073" s="11" t="str">
        <f t="shared" si="765"/>
        <v>43798</v>
      </c>
      <c r="AC3073" s="10" t="str">
        <f t="shared" si="766"/>
        <v>15</v>
      </c>
      <c r="AD3073" s="10" t="str">
        <f t="shared" si="767"/>
        <v>C4</v>
      </c>
      <c r="AE3073" s="12" t="str">
        <f t="shared" si="768"/>
        <v/>
      </c>
    </row>
    <row r="3074" spans="1:31" x14ac:dyDescent="0.25">
      <c r="A3074" s="5">
        <v>3151</v>
      </c>
      <c r="B3074" s="6" t="s">
        <v>3643</v>
      </c>
      <c r="C3074" s="6" t="s">
        <v>4383</v>
      </c>
      <c r="D3074" s="6" t="s">
        <v>28</v>
      </c>
      <c r="E3074" s="6" t="s">
        <v>29</v>
      </c>
      <c r="F3074" s="6">
        <v>60</v>
      </c>
      <c r="G3074" s="6" t="s">
        <v>7567</v>
      </c>
      <c r="H3074" s="6" t="s">
        <v>7568</v>
      </c>
      <c r="I3074" s="6" t="s">
        <v>185</v>
      </c>
      <c r="J3074" s="7">
        <v>43757</v>
      </c>
      <c r="K3074" s="6">
        <v>50</v>
      </c>
      <c r="L3074" s="6" t="s">
        <v>52</v>
      </c>
      <c r="M3074" s="8"/>
      <c r="O3074">
        <f t="shared" si="769"/>
        <v>0</v>
      </c>
      <c r="Q3074" s="5" t="str">
        <f t="shared" si="754"/>
        <v>3151</v>
      </c>
      <c r="R3074" s="6" t="str">
        <f t="shared" si="755"/>
        <v>Armand</v>
      </c>
      <c r="S3074" s="6" t="str">
        <f t="shared" si="756"/>
        <v>Sierra</v>
      </c>
      <c r="T3074" s="6" t="str">
        <f t="shared" si="757"/>
        <v>Mr</v>
      </c>
      <c r="U3074" s="6" t="str">
        <f t="shared" si="758"/>
        <v>M</v>
      </c>
      <c r="V3074" s="6" t="str">
        <f t="shared" si="759"/>
        <v>60</v>
      </c>
      <c r="W3074" s="6" t="str">
        <f t="shared" si="760"/>
        <v>Mere Close</v>
      </c>
      <c r="X3074" s="6" t="str">
        <f t="shared" si="761"/>
        <v>se</v>
      </c>
      <c r="Y3074" s="6" t="str">
        <f t="shared" si="762"/>
        <v>Mere Close</v>
      </c>
      <c r="Z3074" s="6" t="str">
        <f t="shared" si="763"/>
        <v>Felixstowe</v>
      </c>
      <c r="AA3074" s="6" t="str">
        <f t="shared" si="764"/>
        <v>HX</v>
      </c>
      <c r="AB3074" s="7" t="str">
        <f t="shared" si="765"/>
        <v>43757</v>
      </c>
      <c r="AC3074" s="6" t="str">
        <f t="shared" si="766"/>
        <v>50</v>
      </c>
      <c r="AD3074" s="6" t="str">
        <f t="shared" si="767"/>
        <v>A1</v>
      </c>
      <c r="AE3074" s="8" t="str">
        <f t="shared" si="768"/>
        <v/>
      </c>
    </row>
    <row r="3075" spans="1:31" x14ac:dyDescent="0.25">
      <c r="A3075" s="9">
        <v>3152</v>
      </c>
      <c r="B3075" s="10" t="s">
        <v>1695</v>
      </c>
      <c r="C3075" s="10" t="s">
        <v>129</v>
      </c>
      <c r="D3075" s="10" t="s">
        <v>28</v>
      </c>
      <c r="E3075" s="10" t="s">
        <v>29</v>
      </c>
      <c r="F3075" s="10">
        <v>30</v>
      </c>
      <c r="G3075" s="10" t="s">
        <v>7569</v>
      </c>
      <c r="H3075" s="10" t="s">
        <v>603</v>
      </c>
      <c r="I3075" s="10" t="s">
        <v>32</v>
      </c>
      <c r="J3075" s="11">
        <v>44003</v>
      </c>
      <c r="K3075" s="10">
        <v>44</v>
      </c>
      <c r="L3075" s="10" t="s">
        <v>52</v>
      </c>
      <c r="M3075" s="12"/>
      <c r="O3075">
        <f t="shared" si="769"/>
        <v>0</v>
      </c>
      <c r="Q3075" s="9" t="str">
        <f t="shared" si="754"/>
        <v>3152</v>
      </c>
      <c r="R3075" s="10" t="str">
        <f t="shared" si="755"/>
        <v>Willard</v>
      </c>
      <c r="S3075" s="10" t="str">
        <f t="shared" si="756"/>
        <v>Rubio</v>
      </c>
      <c r="T3075" s="10" t="str">
        <f t="shared" si="757"/>
        <v>Mr</v>
      </c>
      <c r="U3075" s="10" t="str">
        <f t="shared" si="758"/>
        <v>M</v>
      </c>
      <c r="V3075" s="10" t="str">
        <f t="shared" si="759"/>
        <v>30</v>
      </c>
      <c r="W3075" s="10" t="str">
        <f t="shared" si="760"/>
        <v>Meredith Mews</v>
      </c>
      <c r="X3075" s="10" t="str">
        <f t="shared" si="761"/>
        <v>ws</v>
      </c>
      <c r="Y3075" s="10" t="str">
        <f t="shared" si="762"/>
        <v>Meredith Mews</v>
      </c>
      <c r="Z3075" s="10" t="str">
        <f t="shared" si="763"/>
        <v>Newcastle</v>
      </c>
      <c r="AA3075" s="10" t="str">
        <f t="shared" si="764"/>
        <v>WC</v>
      </c>
      <c r="AB3075" s="11" t="str">
        <f t="shared" si="765"/>
        <v>44003</v>
      </c>
      <c r="AC3075" s="10" t="str">
        <f t="shared" si="766"/>
        <v>44</v>
      </c>
      <c r="AD3075" s="10" t="str">
        <f t="shared" si="767"/>
        <v>A1</v>
      </c>
      <c r="AE3075" s="12" t="str">
        <f t="shared" si="768"/>
        <v/>
      </c>
    </row>
    <row r="3076" spans="1:31" x14ac:dyDescent="0.25">
      <c r="A3076" s="5">
        <v>3153</v>
      </c>
      <c r="B3076" s="6" t="s">
        <v>7218</v>
      </c>
      <c r="C3076" s="6" t="s">
        <v>159</v>
      </c>
      <c r="D3076" s="6" t="s">
        <v>49</v>
      </c>
      <c r="E3076" s="6" t="s">
        <v>16</v>
      </c>
      <c r="F3076" s="6">
        <v>30</v>
      </c>
      <c r="G3076" s="6" t="s">
        <v>7570</v>
      </c>
      <c r="H3076" s="6" t="s">
        <v>1508</v>
      </c>
      <c r="I3076" s="6" t="s">
        <v>122</v>
      </c>
      <c r="J3076" s="7">
        <v>43750</v>
      </c>
      <c r="K3076" s="6">
        <v>53</v>
      </c>
      <c r="L3076" s="6" t="s">
        <v>99</v>
      </c>
      <c r="M3076" s="8"/>
      <c r="O3076">
        <f t="shared" si="769"/>
        <v>0</v>
      </c>
      <c r="Q3076" s="5" t="str">
        <f t="shared" si="754"/>
        <v>3153</v>
      </c>
      <c r="R3076" s="6" t="str">
        <f t="shared" si="755"/>
        <v>Louella</v>
      </c>
      <c r="S3076" s="6" t="str">
        <f t="shared" si="756"/>
        <v>Sylvester</v>
      </c>
      <c r="T3076" s="6" t="str">
        <f t="shared" si="757"/>
        <v>Miss</v>
      </c>
      <c r="U3076" s="6" t="str">
        <f t="shared" si="758"/>
        <v>F</v>
      </c>
      <c r="V3076" s="6" t="str">
        <f t="shared" si="759"/>
        <v>30</v>
      </c>
      <c r="W3076" s="6" t="str">
        <f t="shared" si="760"/>
        <v>Meretone Close</v>
      </c>
      <c r="X3076" s="6" t="str">
        <f t="shared" si="761"/>
        <v>se</v>
      </c>
      <c r="Y3076" s="6" t="str">
        <f t="shared" si="762"/>
        <v>Meretone Close</v>
      </c>
      <c r="Z3076" s="6" t="str">
        <f t="shared" si="763"/>
        <v>Lisburn</v>
      </c>
      <c r="AA3076" s="6" t="str">
        <f t="shared" si="764"/>
        <v>WN</v>
      </c>
      <c r="AB3076" s="7" t="str">
        <f t="shared" si="765"/>
        <v>43750</v>
      </c>
      <c r="AC3076" s="6" t="str">
        <f t="shared" si="766"/>
        <v>53</v>
      </c>
      <c r="AD3076" s="6" t="str">
        <f t="shared" si="767"/>
        <v>E</v>
      </c>
      <c r="AE3076" s="8" t="str">
        <f t="shared" si="768"/>
        <v/>
      </c>
    </row>
    <row r="3077" spans="1:31" x14ac:dyDescent="0.25">
      <c r="A3077" s="9">
        <v>3154</v>
      </c>
      <c r="B3077" s="10" t="s">
        <v>6589</v>
      </c>
      <c r="C3077" s="10" t="s">
        <v>2508</v>
      </c>
      <c r="D3077" s="10" t="s">
        <v>15</v>
      </c>
      <c r="E3077" s="10" t="s">
        <v>16</v>
      </c>
      <c r="F3077" s="10">
        <v>60</v>
      </c>
      <c r="G3077" s="10" t="s">
        <v>7571</v>
      </c>
      <c r="H3077" s="10" t="s">
        <v>3196</v>
      </c>
      <c r="I3077" s="10" t="s">
        <v>1194</v>
      </c>
      <c r="J3077" s="11">
        <v>43977</v>
      </c>
      <c r="K3077" s="10">
        <v>89</v>
      </c>
      <c r="L3077" s="10" t="s">
        <v>157</v>
      </c>
      <c r="M3077" s="12"/>
      <c r="O3077">
        <f t="shared" si="769"/>
        <v>0</v>
      </c>
      <c r="Q3077" s="9" t="str">
        <f t="shared" si="754"/>
        <v>3154</v>
      </c>
      <c r="R3077" s="10" t="str">
        <f t="shared" si="755"/>
        <v>Kasie</v>
      </c>
      <c r="S3077" s="10" t="str">
        <f t="shared" si="756"/>
        <v>Reeves</v>
      </c>
      <c r="T3077" s="10" t="str">
        <f t="shared" si="757"/>
        <v>Mrs</v>
      </c>
      <c r="U3077" s="10" t="str">
        <f t="shared" si="758"/>
        <v>F</v>
      </c>
      <c r="V3077" s="10" t="str">
        <f t="shared" si="759"/>
        <v>60</v>
      </c>
      <c r="W3077" s="10" t="str">
        <f t="shared" si="760"/>
        <v>Merganser Gardens</v>
      </c>
      <c r="X3077" s="10" t="str">
        <f t="shared" si="761"/>
        <v>ns</v>
      </c>
      <c r="Y3077" s="10" t="str">
        <f t="shared" si="762"/>
        <v>Merganser Gardens</v>
      </c>
      <c r="Z3077" s="10" t="str">
        <f t="shared" si="763"/>
        <v>East Sussex</v>
      </c>
      <c r="AA3077" s="10" t="str">
        <f t="shared" si="764"/>
        <v>LU</v>
      </c>
      <c r="AB3077" s="11" t="str">
        <f t="shared" si="765"/>
        <v>43977</v>
      </c>
      <c r="AC3077" s="10" t="str">
        <f t="shared" si="766"/>
        <v>89</v>
      </c>
      <c r="AD3077" s="10" t="str">
        <f t="shared" si="767"/>
        <v>C3</v>
      </c>
      <c r="AE3077" s="12" t="str">
        <f t="shared" si="768"/>
        <v/>
      </c>
    </row>
    <row r="3078" spans="1:31" x14ac:dyDescent="0.25">
      <c r="A3078" s="5">
        <v>3155</v>
      </c>
      <c r="B3078" s="6" t="s">
        <v>4210</v>
      </c>
      <c r="C3078" s="6" t="s">
        <v>208</v>
      </c>
      <c r="D3078" s="6" t="s">
        <v>28</v>
      </c>
      <c r="E3078" s="6" t="s">
        <v>29</v>
      </c>
      <c r="F3078" s="6">
        <v>60</v>
      </c>
      <c r="G3078" s="6" t="s">
        <v>7572</v>
      </c>
      <c r="H3078" s="6" t="s">
        <v>1837</v>
      </c>
      <c r="I3078" s="6" t="s">
        <v>291</v>
      </c>
      <c r="J3078" s="7">
        <v>44127</v>
      </c>
      <c r="K3078" s="6">
        <v>67</v>
      </c>
      <c r="L3078" s="6" t="s">
        <v>52</v>
      </c>
      <c r="M3078" s="8"/>
      <c r="O3078">
        <f t="shared" si="769"/>
        <v>0</v>
      </c>
      <c r="Q3078" s="5" t="str">
        <f t="shared" ref="Q3078:Q3141" si="770">TRIM(A3078)</f>
        <v>3155</v>
      </c>
      <c r="R3078" s="6" t="str">
        <f t="shared" ref="R3078:R3141" si="771">TRIM(B3078)</f>
        <v>Howard</v>
      </c>
      <c r="S3078" s="6" t="str">
        <f t="shared" ref="S3078:S3141" si="772">TRIM(C3078)</f>
        <v>Hawkins</v>
      </c>
      <c r="T3078" s="6" t="str">
        <f t="shared" ref="T3078:T3141" si="773">TRIM(D3078)</f>
        <v>Mr</v>
      </c>
      <c r="U3078" s="6" t="str">
        <f t="shared" ref="U3078:U3141" si="774">IF(ISNUMBER(SEARCH("f",TRIM(E3078))),"F","M")</f>
        <v>M</v>
      </c>
      <c r="V3078" s="6" t="str">
        <f t="shared" ref="V3078:V3141" si="775">TRIM(F3078)</f>
        <v>60</v>
      </c>
      <c r="W3078" s="6" t="str">
        <f t="shared" ref="W3078:W3141" si="776">SUBSTITUTE(SUBSTITUTE(SUBSTITUTE(PROPER(TRIM(G3078)),"(?)","")," (No",""),"'S","'s")</f>
        <v>Merrington Road</v>
      </c>
      <c r="X3078" s="6" t="str">
        <f t="shared" ref="X3078:X3141" si="777">RIGHT(W3078,2)</f>
        <v>ad</v>
      </c>
      <c r="Y3078" s="6" t="str">
        <f t="shared" ref="Y3078:Y3141" si="778">IF(OR(X3078="St",X3078="Av",X3078="Pl"),SUBSTITUTE(SUBSTITUTE(SUBSTITUTE(SUBSTITUTE(SUBSTITUTE(SUBSTITUTE(SUBSTITUTE(W3078,"Rd","Road"),"St","Street"),"Cls", "Close"),"Plc","Place"),"Bldgs","Buildings"),"Av","Avenue"),"Pl","Place"),SUBSTITUTE(SUBSTITUTE(SUBSTITUTE(SUBSTITUTE(SUBSTITUTE(W3078,"Rd","Road"),"Cls", "Close"),"Plc","Place"),"Bldgs","Buildings"),"Crt","Court"))</f>
        <v>Merrington Road</v>
      </c>
      <c r="Z3078" s="6" t="str">
        <f t="shared" ref="Z3078:Z3141" si="779">TRIM(H3078)</f>
        <v>Kinbrace</v>
      </c>
      <c r="AA3078" s="6" t="str">
        <f t="shared" ref="AA3078:AA3141" si="780">TRIM(I3078)</f>
        <v>HS</v>
      </c>
      <c r="AB3078" s="7" t="str">
        <f t="shared" ref="AB3078:AB3141" si="781">TRIM(J3078)</f>
        <v>44127</v>
      </c>
      <c r="AC3078" s="6" t="str">
        <f t="shared" ref="AC3078:AC3141" si="782">TRIM(K3078)</f>
        <v>67</v>
      </c>
      <c r="AD3078" s="6" t="str">
        <f t="shared" ref="AD3078:AD3141" si="783">TRIM(L3078)</f>
        <v>A1</v>
      </c>
      <c r="AE3078" s="8" t="str">
        <f t="shared" ref="AE3078:AE3141" si="784">TRIM(M3078)</f>
        <v/>
      </c>
    </row>
    <row r="3079" spans="1:31" x14ac:dyDescent="0.25">
      <c r="A3079" s="9">
        <v>3156</v>
      </c>
      <c r="B3079" s="10" t="s">
        <v>3960</v>
      </c>
      <c r="C3079" s="10" t="s">
        <v>5126</v>
      </c>
      <c r="D3079" s="10" t="s">
        <v>28</v>
      </c>
      <c r="E3079" s="10" t="s">
        <v>29</v>
      </c>
      <c r="F3079" s="10">
        <v>30</v>
      </c>
      <c r="G3079" s="10" t="s">
        <v>7573</v>
      </c>
      <c r="H3079" s="10" t="s">
        <v>4425</v>
      </c>
      <c r="I3079" s="10" t="s">
        <v>144</v>
      </c>
      <c r="J3079" s="11">
        <v>44350</v>
      </c>
      <c r="K3079" s="10">
        <v>31</v>
      </c>
      <c r="L3079" s="10" t="s">
        <v>62</v>
      </c>
      <c r="M3079" s="12"/>
      <c r="O3079">
        <f t="shared" si="769"/>
        <v>0</v>
      </c>
      <c r="Q3079" s="9" t="str">
        <f t="shared" si="770"/>
        <v>3156</v>
      </c>
      <c r="R3079" s="10" t="str">
        <f t="shared" si="771"/>
        <v>Leland</v>
      </c>
      <c r="S3079" s="10" t="str">
        <f t="shared" si="772"/>
        <v>Blackman</v>
      </c>
      <c r="T3079" s="10" t="str">
        <f t="shared" si="773"/>
        <v>Mr</v>
      </c>
      <c r="U3079" s="10" t="str">
        <f t="shared" si="774"/>
        <v>M</v>
      </c>
      <c r="V3079" s="10" t="str">
        <f t="shared" si="775"/>
        <v>30</v>
      </c>
      <c r="W3079" s="10" t="str">
        <f t="shared" si="776"/>
        <v>Mersey Road</v>
      </c>
      <c r="X3079" s="10" t="str">
        <f t="shared" si="777"/>
        <v>ad</v>
      </c>
      <c r="Y3079" s="10" t="str">
        <f t="shared" si="778"/>
        <v>Mersey Road</v>
      </c>
      <c r="Z3079" s="10" t="str">
        <f t="shared" si="779"/>
        <v>Haddington</v>
      </c>
      <c r="AA3079" s="10" t="str">
        <f t="shared" si="780"/>
        <v>UB</v>
      </c>
      <c r="AB3079" s="11" t="str">
        <f t="shared" si="781"/>
        <v>44350</v>
      </c>
      <c r="AC3079" s="10" t="str">
        <f t="shared" si="782"/>
        <v>31</v>
      </c>
      <c r="AD3079" s="10" t="str">
        <f t="shared" si="783"/>
        <v>C4</v>
      </c>
      <c r="AE3079" s="12" t="str">
        <f t="shared" si="784"/>
        <v/>
      </c>
    </row>
    <row r="3080" spans="1:31" x14ac:dyDescent="0.25">
      <c r="A3080" s="5">
        <v>3157</v>
      </c>
      <c r="B3080" s="6" t="s">
        <v>916</v>
      </c>
      <c r="C3080" s="6" t="s">
        <v>5692</v>
      </c>
      <c r="D3080" s="6" t="s">
        <v>28</v>
      </c>
      <c r="E3080" s="6" t="s">
        <v>29</v>
      </c>
      <c r="F3080" s="6">
        <v>90</v>
      </c>
      <c r="G3080" s="6" t="s">
        <v>7574</v>
      </c>
      <c r="H3080" s="6" t="s">
        <v>2812</v>
      </c>
      <c r="I3080" s="6" t="s">
        <v>32</v>
      </c>
      <c r="J3080" s="7">
        <v>44422</v>
      </c>
      <c r="K3080" s="6">
        <v>8</v>
      </c>
      <c r="L3080" s="6" t="s">
        <v>20</v>
      </c>
      <c r="M3080" s="8"/>
      <c r="O3080">
        <f t="shared" si="769"/>
        <v>0</v>
      </c>
      <c r="Q3080" s="5" t="str">
        <f t="shared" si="770"/>
        <v>3157</v>
      </c>
      <c r="R3080" s="6" t="str">
        <f t="shared" si="771"/>
        <v>Bryan</v>
      </c>
      <c r="S3080" s="6" t="str">
        <f t="shared" si="772"/>
        <v>Queen</v>
      </c>
      <c r="T3080" s="6" t="str">
        <f t="shared" si="773"/>
        <v>Mr</v>
      </c>
      <c r="U3080" s="6" t="str">
        <f t="shared" si="774"/>
        <v>M</v>
      </c>
      <c r="V3080" s="6" t="str">
        <f t="shared" si="775"/>
        <v>90</v>
      </c>
      <c r="W3080" s="6" t="str">
        <f t="shared" si="776"/>
        <v>Merton Villas</v>
      </c>
      <c r="X3080" s="6" t="str">
        <f t="shared" si="777"/>
        <v>as</v>
      </c>
      <c r="Y3080" s="6" t="str">
        <f t="shared" si="778"/>
        <v>Merton Villas</v>
      </c>
      <c r="Z3080" s="6" t="str">
        <f t="shared" si="779"/>
        <v>Woodbridge</v>
      </c>
      <c r="AA3080" s="6" t="str">
        <f t="shared" si="780"/>
        <v>WC</v>
      </c>
      <c r="AB3080" s="7" t="str">
        <f t="shared" si="781"/>
        <v>44422</v>
      </c>
      <c r="AC3080" s="6" t="str">
        <f t="shared" si="782"/>
        <v>8</v>
      </c>
      <c r="AD3080" s="6" t="str">
        <f t="shared" si="783"/>
        <v>B</v>
      </c>
      <c r="AE3080" s="8" t="str">
        <f t="shared" si="784"/>
        <v/>
      </c>
    </row>
    <row r="3081" spans="1:31" x14ac:dyDescent="0.25">
      <c r="A3081" s="9">
        <v>3158</v>
      </c>
      <c r="B3081" s="10" t="s">
        <v>1206</v>
      </c>
      <c r="C3081" s="10" t="s">
        <v>2428</v>
      </c>
      <c r="D3081" s="10" t="s">
        <v>28</v>
      </c>
      <c r="E3081" s="10" t="s">
        <v>29</v>
      </c>
      <c r="F3081" s="10">
        <v>90</v>
      </c>
      <c r="G3081" s="10" t="s">
        <v>7575</v>
      </c>
      <c r="H3081" s="10" t="s">
        <v>1324</v>
      </c>
      <c r="I3081" s="10" t="s">
        <v>93</v>
      </c>
      <c r="J3081" s="11">
        <v>44181</v>
      </c>
      <c r="K3081" s="10">
        <v>89</v>
      </c>
      <c r="L3081" s="10" t="s">
        <v>20</v>
      </c>
      <c r="M3081" s="12"/>
      <c r="O3081">
        <f t="shared" si="769"/>
        <v>0</v>
      </c>
      <c r="Q3081" s="9" t="str">
        <f t="shared" si="770"/>
        <v>3158</v>
      </c>
      <c r="R3081" s="10" t="str">
        <f t="shared" si="771"/>
        <v>Forrest</v>
      </c>
      <c r="S3081" s="10" t="str">
        <f t="shared" si="772"/>
        <v>Bower</v>
      </c>
      <c r="T3081" s="10" t="str">
        <f t="shared" si="773"/>
        <v>Mr</v>
      </c>
      <c r="U3081" s="10" t="str">
        <f t="shared" si="774"/>
        <v>M</v>
      </c>
      <c r="V3081" s="10" t="str">
        <f t="shared" si="775"/>
        <v>90</v>
      </c>
      <c r="W3081" s="10" t="str">
        <f t="shared" si="776"/>
        <v>Messaline Avenue</v>
      </c>
      <c r="X3081" s="10" t="str">
        <f t="shared" si="777"/>
        <v>ue</v>
      </c>
      <c r="Y3081" s="10" t="str">
        <f t="shared" si="778"/>
        <v>Messaline Avenue</v>
      </c>
      <c r="Z3081" s="10" t="str">
        <f t="shared" si="779"/>
        <v>Bures</v>
      </c>
      <c r="AA3081" s="10" t="str">
        <f t="shared" si="780"/>
        <v>TF</v>
      </c>
      <c r="AB3081" s="11" t="str">
        <f t="shared" si="781"/>
        <v>44181</v>
      </c>
      <c r="AC3081" s="10" t="str">
        <f t="shared" si="782"/>
        <v>89</v>
      </c>
      <c r="AD3081" s="10" t="str">
        <f t="shared" si="783"/>
        <v>B</v>
      </c>
      <c r="AE3081" s="12" t="str">
        <f t="shared" si="784"/>
        <v/>
      </c>
    </row>
    <row r="3082" spans="1:31" x14ac:dyDescent="0.25">
      <c r="A3082" s="5">
        <v>3159</v>
      </c>
      <c r="B3082" s="6" t="s">
        <v>7576</v>
      </c>
      <c r="C3082" s="6" t="s">
        <v>7577</v>
      </c>
      <c r="D3082" s="6" t="s">
        <v>15</v>
      </c>
      <c r="E3082" s="6" t="s">
        <v>16</v>
      </c>
      <c r="F3082" s="6">
        <v>60</v>
      </c>
      <c r="G3082" s="6" t="s">
        <v>7578</v>
      </c>
      <c r="H3082" s="6" t="s">
        <v>5502</v>
      </c>
      <c r="I3082" s="6" t="s">
        <v>25</v>
      </c>
      <c r="J3082" s="7">
        <v>43741</v>
      </c>
      <c r="K3082" s="6">
        <v>58</v>
      </c>
      <c r="L3082" s="6" t="s">
        <v>157</v>
      </c>
      <c r="M3082" s="8"/>
      <c r="O3082">
        <f t="shared" ref="O3082:O3145" si="785">COUNTBLANK(A3082:L3082)+COUNTIF(K3082,0)</f>
        <v>0</v>
      </c>
      <c r="Q3082" s="5" t="str">
        <f t="shared" si="770"/>
        <v>3159</v>
      </c>
      <c r="R3082" s="6" t="str">
        <f t="shared" si="771"/>
        <v>Yan</v>
      </c>
      <c r="S3082" s="6" t="str">
        <f t="shared" si="772"/>
        <v>Delong</v>
      </c>
      <c r="T3082" s="6" t="str">
        <f t="shared" si="773"/>
        <v>Mrs</v>
      </c>
      <c r="U3082" s="6" t="str">
        <f t="shared" si="774"/>
        <v>F</v>
      </c>
      <c r="V3082" s="6" t="str">
        <f t="shared" si="775"/>
        <v>60</v>
      </c>
      <c r="W3082" s="6" t="str">
        <f t="shared" si="776"/>
        <v>Messeter Place</v>
      </c>
      <c r="X3082" s="6" t="str">
        <f t="shared" si="777"/>
        <v>ce</v>
      </c>
      <c r="Y3082" s="6" t="str">
        <f t="shared" si="778"/>
        <v>Messeter Place</v>
      </c>
      <c r="Z3082" s="6" t="str">
        <f t="shared" si="779"/>
        <v>Hillsborough</v>
      </c>
      <c r="AA3082" s="6" t="str">
        <f t="shared" si="780"/>
        <v>HG</v>
      </c>
      <c r="AB3082" s="7" t="str">
        <f t="shared" si="781"/>
        <v>43741</v>
      </c>
      <c r="AC3082" s="6" t="str">
        <f t="shared" si="782"/>
        <v>58</v>
      </c>
      <c r="AD3082" s="6" t="str">
        <f t="shared" si="783"/>
        <v>C3</v>
      </c>
      <c r="AE3082" s="8" t="str">
        <f t="shared" si="784"/>
        <v/>
      </c>
    </row>
    <row r="3083" spans="1:31" x14ac:dyDescent="0.25">
      <c r="A3083" s="9">
        <v>3160</v>
      </c>
      <c r="B3083" s="10" t="s">
        <v>2361</v>
      </c>
      <c r="C3083" s="10" t="s">
        <v>7160</v>
      </c>
      <c r="D3083" s="10" t="s">
        <v>49</v>
      </c>
      <c r="E3083" s="10" t="s">
        <v>16</v>
      </c>
      <c r="F3083" s="10">
        <v>30</v>
      </c>
      <c r="G3083" s="10" t="s">
        <v>7579</v>
      </c>
      <c r="H3083" s="10" t="s">
        <v>6237</v>
      </c>
      <c r="I3083" s="10" t="s">
        <v>6238</v>
      </c>
      <c r="J3083" s="11">
        <v>44087</v>
      </c>
      <c r="K3083" s="10">
        <v>2</v>
      </c>
      <c r="L3083" s="10" t="s">
        <v>20</v>
      </c>
      <c r="M3083" s="12"/>
      <c r="O3083">
        <f t="shared" si="785"/>
        <v>0</v>
      </c>
      <c r="Q3083" s="9" t="str">
        <f t="shared" si="770"/>
        <v>3160</v>
      </c>
      <c r="R3083" s="10" t="str">
        <f t="shared" si="771"/>
        <v>Whitney</v>
      </c>
      <c r="S3083" s="10" t="str">
        <f t="shared" si="772"/>
        <v>Major</v>
      </c>
      <c r="T3083" s="10" t="str">
        <f t="shared" si="773"/>
        <v>Miss</v>
      </c>
      <c r="U3083" s="10" t="str">
        <f t="shared" si="774"/>
        <v>F</v>
      </c>
      <c r="V3083" s="10" t="str">
        <f t="shared" si="775"/>
        <v>30</v>
      </c>
      <c r="W3083" s="10" t="str">
        <f t="shared" si="776"/>
        <v>Meteor Street</v>
      </c>
      <c r="X3083" s="10" t="str">
        <f t="shared" si="777"/>
        <v>et</v>
      </c>
      <c r="Y3083" s="10" t="str">
        <f t="shared" si="778"/>
        <v>Meteor Street</v>
      </c>
      <c r="Z3083" s="10" t="str">
        <f t="shared" si="779"/>
        <v>Basingstoke</v>
      </c>
      <c r="AA3083" s="10" t="str">
        <f t="shared" si="780"/>
        <v>SS</v>
      </c>
      <c r="AB3083" s="11" t="str">
        <f t="shared" si="781"/>
        <v>44087</v>
      </c>
      <c r="AC3083" s="10" t="str">
        <f t="shared" si="782"/>
        <v>2</v>
      </c>
      <c r="AD3083" s="10" t="str">
        <f t="shared" si="783"/>
        <v>B</v>
      </c>
      <c r="AE3083" s="12" t="str">
        <f t="shared" si="784"/>
        <v/>
      </c>
    </row>
    <row r="3084" spans="1:31" x14ac:dyDescent="0.25">
      <c r="A3084" s="5">
        <v>3161</v>
      </c>
      <c r="B3084" s="6" t="s">
        <v>5253</v>
      </c>
      <c r="C3084" s="6" t="s">
        <v>2553</v>
      </c>
      <c r="D3084" s="6" t="s">
        <v>28</v>
      </c>
      <c r="E3084" s="6" t="s">
        <v>29</v>
      </c>
      <c r="F3084" s="6">
        <v>30</v>
      </c>
      <c r="G3084" s="6" t="s">
        <v>7580</v>
      </c>
      <c r="H3084" s="6" t="s">
        <v>1724</v>
      </c>
      <c r="I3084" s="6" t="s">
        <v>1725</v>
      </c>
      <c r="J3084" s="7">
        <v>44069</v>
      </c>
      <c r="K3084" s="6">
        <v>74</v>
      </c>
      <c r="L3084" s="6" t="s">
        <v>39</v>
      </c>
      <c r="M3084" s="8"/>
      <c r="O3084">
        <f t="shared" si="785"/>
        <v>0</v>
      </c>
      <c r="Q3084" s="5" t="str">
        <f t="shared" si="770"/>
        <v>3161</v>
      </c>
      <c r="R3084" s="6" t="str">
        <f t="shared" si="771"/>
        <v>Erick</v>
      </c>
      <c r="S3084" s="6" t="str">
        <f t="shared" si="772"/>
        <v>Gee</v>
      </c>
      <c r="T3084" s="6" t="str">
        <f t="shared" si="773"/>
        <v>Mr</v>
      </c>
      <c r="U3084" s="6" t="str">
        <f t="shared" si="774"/>
        <v>M</v>
      </c>
      <c r="V3084" s="6" t="str">
        <f t="shared" si="775"/>
        <v>30</v>
      </c>
      <c r="W3084" s="6" t="str">
        <f t="shared" si="776"/>
        <v>Methodist Free</v>
      </c>
      <c r="X3084" s="6" t="str">
        <f t="shared" si="777"/>
        <v>ee</v>
      </c>
      <c r="Y3084" s="6" t="str">
        <f t="shared" si="778"/>
        <v>Methodist Free</v>
      </c>
      <c r="Z3084" s="6" t="str">
        <f t="shared" si="779"/>
        <v>Amersham</v>
      </c>
      <c r="AA3084" s="6" t="str">
        <f t="shared" si="780"/>
        <v>LA</v>
      </c>
      <c r="AB3084" s="7" t="str">
        <f t="shared" si="781"/>
        <v>44069</v>
      </c>
      <c r="AC3084" s="6" t="str">
        <f t="shared" si="782"/>
        <v>74</v>
      </c>
      <c r="AD3084" s="6" t="str">
        <f t="shared" si="783"/>
        <v>C1</v>
      </c>
      <c r="AE3084" s="8" t="str">
        <f t="shared" si="784"/>
        <v/>
      </c>
    </row>
    <row r="3085" spans="1:31" x14ac:dyDescent="0.25">
      <c r="A3085" s="9">
        <v>3162</v>
      </c>
      <c r="B3085" s="10" t="s">
        <v>7581</v>
      </c>
      <c r="C3085" s="10" t="s">
        <v>468</v>
      </c>
      <c r="D3085" s="10" t="s">
        <v>49</v>
      </c>
      <c r="E3085" s="10" t="s">
        <v>16</v>
      </c>
      <c r="F3085" s="10">
        <v>90</v>
      </c>
      <c r="G3085" s="10" t="s">
        <v>7580</v>
      </c>
      <c r="H3085" s="10" t="s">
        <v>408</v>
      </c>
      <c r="I3085" s="10" t="s">
        <v>185</v>
      </c>
      <c r="J3085" s="11">
        <v>43832</v>
      </c>
      <c r="K3085" s="10">
        <v>6</v>
      </c>
      <c r="L3085" s="10" t="s">
        <v>68</v>
      </c>
      <c r="M3085" s="12"/>
      <c r="O3085">
        <f t="shared" si="785"/>
        <v>0</v>
      </c>
      <c r="Q3085" s="9" t="str">
        <f t="shared" si="770"/>
        <v>3162</v>
      </c>
      <c r="R3085" s="10" t="str">
        <f t="shared" si="771"/>
        <v>Norine</v>
      </c>
      <c r="S3085" s="10" t="str">
        <f t="shared" si="772"/>
        <v>Andrade</v>
      </c>
      <c r="T3085" s="10" t="str">
        <f t="shared" si="773"/>
        <v>Miss</v>
      </c>
      <c r="U3085" s="10" t="str">
        <f t="shared" si="774"/>
        <v>F</v>
      </c>
      <c r="V3085" s="10" t="str">
        <f t="shared" si="775"/>
        <v>90</v>
      </c>
      <c r="W3085" s="10" t="str">
        <f t="shared" si="776"/>
        <v>Methodist Free</v>
      </c>
      <c r="X3085" s="10" t="str">
        <f t="shared" si="777"/>
        <v>ee</v>
      </c>
      <c r="Y3085" s="10" t="str">
        <f t="shared" si="778"/>
        <v>Methodist Free</v>
      </c>
      <c r="Z3085" s="10" t="str">
        <f t="shared" si="779"/>
        <v>Essex</v>
      </c>
      <c r="AA3085" s="10" t="str">
        <f t="shared" si="780"/>
        <v>HX</v>
      </c>
      <c r="AB3085" s="11" t="str">
        <f t="shared" si="781"/>
        <v>43832</v>
      </c>
      <c r="AC3085" s="10" t="str">
        <f t="shared" si="782"/>
        <v>6</v>
      </c>
      <c r="AD3085" s="10" t="str">
        <f t="shared" si="783"/>
        <v>A2</v>
      </c>
      <c r="AE3085" s="12" t="str">
        <f t="shared" si="784"/>
        <v/>
      </c>
    </row>
    <row r="3086" spans="1:31" x14ac:dyDescent="0.25">
      <c r="A3086" s="5">
        <v>3163</v>
      </c>
      <c r="B3086" s="6" t="s">
        <v>7582</v>
      </c>
      <c r="C3086" s="6" t="s">
        <v>3523</v>
      </c>
      <c r="D3086" s="6" t="s">
        <v>90</v>
      </c>
      <c r="E3086" s="6" t="s">
        <v>16</v>
      </c>
      <c r="F3086" s="6">
        <v>90</v>
      </c>
      <c r="G3086" s="6" t="s">
        <v>7583</v>
      </c>
      <c r="H3086" s="6" t="s">
        <v>4397</v>
      </c>
      <c r="I3086" s="6" t="s">
        <v>32</v>
      </c>
      <c r="J3086" s="7">
        <v>43740</v>
      </c>
      <c r="K3086" s="6">
        <v>33</v>
      </c>
      <c r="L3086" s="6" t="s">
        <v>52</v>
      </c>
      <c r="M3086" s="8"/>
      <c r="O3086">
        <f t="shared" si="785"/>
        <v>0</v>
      </c>
      <c r="Q3086" s="5" t="str">
        <f t="shared" si="770"/>
        <v>3163</v>
      </c>
      <c r="R3086" s="6" t="str">
        <f t="shared" si="771"/>
        <v>Ricarda</v>
      </c>
      <c r="S3086" s="6" t="str">
        <f t="shared" si="772"/>
        <v>Wall</v>
      </c>
      <c r="T3086" s="6" t="str">
        <f t="shared" si="773"/>
        <v>Dr</v>
      </c>
      <c r="U3086" s="6" t="str">
        <f t="shared" si="774"/>
        <v>F</v>
      </c>
      <c r="V3086" s="6" t="str">
        <f t="shared" si="775"/>
        <v>90</v>
      </c>
      <c r="W3086" s="6" t="str">
        <f t="shared" si="776"/>
        <v>Middle Lane</v>
      </c>
      <c r="X3086" s="6" t="str">
        <f t="shared" si="777"/>
        <v>ne</v>
      </c>
      <c r="Y3086" s="6" t="str">
        <f t="shared" si="778"/>
        <v>Middle Lane</v>
      </c>
      <c r="Z3086" s="6" t="str">
        <f t="shared" si="779"/>
        <v>Lydbrook</v>
      </c>
      <c r="AA3086" s="6" t="str">
        <f t="shared" si="780"/>
        <v>WC</v>
      </c>
      <c r="AB3086" s="7" t="str">
        <f t="shared" si="781"/>
        <v>43740</v>
      </c>
      <c r="AC3086" s="6" t="str">
        <f t="shared" si="782"/>
        <v>33</v>
      </c>
      <c r="AD3086" s="6" t="str">
        <f t="shared" si="783"/>
        <v>A1</v>
      </c>
      <c r="AE3086" s="8" t="str">
        <f t="shared" si="784"/>
        <v/>
      </c>
    </row>
    <row r="3087" spans="1:31" x14ac:dyDescent="0.25">
      <c r="A3087" s="9">
        <v>3164</v>
      </c>
      <c r="B3087" s="10" t="s">
        <v>7584</v>
      </c>
      <c r="C3087" s="10" t="s">
        <v>5271</v>
      </c>
      <c r="D3087" s="10" t="s">
        <v>41</v>
      </c>
      <c r="E3087" s="10" t="s">
        <v>16</v>
      </c>
      <c r="F3087" s="10">
        <v>90</v>
      </c>
      <c r="G3087" s="10" t="s">
        <v>7585</v>
      </c>
      <c r="H3087" s="10" t="s">
        <v>863</v>
      </c>
      <c r="I3087" s="10" t="s">
        <v>32</v>
      </c>
      <c r="J3087" s="11">
        <v>44131</v>
      </c>
      <c r="K3087" s="10">
        <v>93</v>
      </c>
      <c r="L3087" s="10" t="s">
        <v>99</v>
      </c>
      <c r="M3087" s="12"/>
      <c r="O3087">
        <f t="shared" si="785"/>
        <v>0</v>
      </c>
      <c r="Q3087" s="9" t="str">
        <f t="shared" si="770"/>
        <v>3164</v>
      </c>
      <c r="R3087" s="10" t="str">
        <f t="shared" si="771"/>
        <v>Nicholle</v>
      </c>
      <c r="S3087" s="10" t="str">
        <f t="shared" si="772"/>
        <v>Huerta</v>
      </c>
      <c r="T3087" s="10" t="str">
        <f t="shared" si="773"/>
        <v>Ms</v>
      </c>
      <c r="U3087" s="10" t="str">
        <f t="shared" si="774"/>
        <v>F</v>
      </c>
      <c r="V3087" s="10" t="str">
        <f t="shared" si="775"/>
        <v>90</v>
      </c>
      <c r="W3087" s="10" t="str">
        <f t="shared" si="776"/>
        <v>Middle Rd</v>
      </c>
      <c r="X3087" s="10" t="str">
        <f t="shared" si="777"/>
        <v>Rd</v>
      </c>
      <c r="Y3087" s="10" t="str">
        <f t="shared" si="778"/>
        <v>Middle Road</v>
      </c>
      <c r="Z3087" s="10" t="str">
        <f t="shared" si="779"/>
        <v>Spean Bridge</v>
      </c>
      <c r="AA3087" s="10" t="str">
        <f t="shared" si="780"/>
        <v>WC</v>
      </c>
      <c r="AB3087" s="11" t="str">
        <f t="shared" si="781"/>
        <v>44131</v>
      </c>
      <c r="AC3087" s="10" t="str">
        <f t="shared" si="782"/>
        <v>93</v>
      </c>
      <c r="AD3087" s="10" t="str">
        <f t="shared" si="783"/>
        <v>E</v>
      </c>
      <c r="AE3087" s="12" t="str">
        <f t="shared" si="784"/>
        <v/>
      </c>
    </row>
    <row r="3088" spans="1:31" x14ac:dyDescent="0.25">
      <c r="A3088" s="9">
        <v>3166</v>
      </c>
      <c r="B3088" s="10" t="s">
        <v>2241</v>
      </c>
      <c r="C3088" s="10" t="s">
        <v>787</v>
      </c>
      <c r="D3088" s="10" t="s">
        <v>28</v>
      </c>
      <c r="E3088" s="10" t="s">
        <v>29</v>
      </c>
      <c r="F3088" s="10">
        <v>60</v>
      </c>
      <c r="G3088" s="10" t="s">
        <v>7586</v>
      </c>
      <c r="H3088" s="10" t="s">
        <v>1746</v>
      </c>
      <c r="I3088" s="10" t="s">
        <v>25</v>
      </c>
      <c r="J3088" s="11">
        <v>44175</v>
      </c>
      <c r="K3088" s="10">
        <v>23</v>
      </c>
      <c r="L3088" s="10" t="s">
        <v>68</v>
      </c>
      <c r="M3088" s="12"/>
      <c r="O3088">
        <f t="shared" si="785"/>
        <v>0</v>
      </c>
      <c r="Q3088" s="9" t="str">
        <f t="shared" si="770"/>
        <v>3166</v>
      </c>
      <c r="R3088" s="10" t="str">
        <f t="shared" si="771"/>
        <v>Ty</v>
      </c>
      <c r="S3088" s="10" t="str">
        <f t="shared" si="772"/>
        <v>Weir</v>
      </c>
      <c r="T3088" s="10" t="str">
        <f t="shared" si="773"/>
        <v>Mr</v>
      </c>
      <c r="U3088" s="10" t="str">
        <f t="shared" si="774"/>
        <v>M</v>
      </c>
      <c r="V3088" s="10" t="str">
        <f t="shared" si="775"/>
        <v>60</v>
      </c>
      <c r="W3088" s="10" t="str">
        <f t="shared" si="776"/>
        <v>Middle Row</v>
      </c>
      <c r="X3088" s="10" t="str">
        <f t="shared" si="777"/>
        <v>ow</v>
      </c>
      <c r="Y3088" s="10" t="str">
        <f t="shared" si="778"/>
        <v>Middle Row</v>
      </c>
      <c r="Z3088" s="10" t="str">
        <f t="shared" si="779"/>
        <v>Hebden Bridge</v>
      </c>
      <c r="AA3088" s="10" t="str">
        <f t="shared" si="780"/>
        <v>HG</v>
      </c>
      <c r="AB3088" s="11" t="str">
        <f t="shared" si="781"/>
        <v>44175</v>
      </c>
      <c r="AC3088" s="10" t="str">
        <f t="shared" si="782"/>
        <v>23</v>
      </c>
      <c r="AD3088" s="10" t="str">
        <f t="shared" si="783"/>
        <v>A2</v>
      </c>
      <c r="AE3088" s="12" t="str">
        <f t="shared" si="784"/>
        <v/>
      </c>
    </row>
    <row r="3089" spans="1:31" x14ac:dyDescent="0.25">
      <c r="A3089" s="5">
        <v>3167</v>
      </c>
      <c r="B3089" s="6" t="s">
        <v>1820</v>
      </c>
      <c r="C3089" s="6" t="s">
        <v>5767</v>
      </c>
      <c r="D3089" s="6" t="s">
        <v>90</v>
      </c>
      <c r="E3089" s="6" t="s">
        <v>29</v>
      </c>
      <c r="F3089" s="6">
        <v>30</v>
      </c>
      <c r="G3089" s="6" t="s">
        <v>7587</v>
      </c>
      <c r="H3089" s="6" t="s">
        <v>5971</v>
      </c>
      <c r="I3089" s="6" t="s">
        <v>25</v>
      </c>
      <c r="J3089" s="7">
        <v>44409</v>
      </c>
      <c r="K3089" s="6">
        <v>4</v>
      </c>
      <c r="L3089" s="6" t="s">
        <v>99</v>
      </c>
      <c r="M3089" s="8"/>
      <c r="O3089">
        <f t="shared" si="785"/>
        <v>0</v>
      </c>
      <c r="Q3089" s="5" t="str">
        <f t="shared" si="770"/>
        <v>3167</v>
      </c>
      <c r="R3089" s="6" t="str">
        <f t="shared" si="771"/>
        <v>Jed</v>
      </c>
      <c r="S3089" s="6" t="str">
        <f t="shared" si="772"/>
        <v>Blackmon</v>
      </c>
      <c r="T3089" s="6" t="str">
        <f t="shared" si="773"/>
        <v>Dr</v>
      </c>
      <c r="U3089" s="6" t="str">
        <f t="shared" si="774"/>
        <v>M</v>
      </c>
      <c r="V3089" s="6" t="str">
        <f t="shared" si="775"/>
        <v>30</v>
      </c>
      <c r="W3089" s="6" t="str">
        <f t="shared" si="776"/>
        <v>Middle Walk</v>
      </c>
      <c r="X3089" s="6" t="str">
        <f t="shared" si="777"/>
        <v>lk</v>
      </c>
      <c r="Y3089" s="6" t="str">
        <f t="shared" si="778"/>
        <v>Middle Walk</v>
      </c>
      <c r="Z3089" s="6" t="str">
        <f t="shared" si="779"/>
        <v>Horsham</v>
      </c>
      <c r="AA3089" s="6" t="str">
        <f t="shared" si="780"/>
        <v>HG</v>
      </c>
      <c r="AB3089" s="7" t="str">
        <f t="shared" si="781"/>
        <v>44409</v>
      </c>
      <c r="AC3089" s="6" t="str">
        <f t="shared" si="782"/>
        <v>4</v>
      </c>
      <c r="AD3089" s="6" t="str">
        <f t="shared" si="783"/>
        <v>E</v>
      </c>
      <c r="AE3089" s="8" t="str">
        <f t="shared" si="784"/>
        <v/>
      </c>
    </row>
    <row r="3090" spans="1:31" x14ac:dyDescent="0.25">
      <c r="A3090" s="9">
        <v>3168</v>
      </c>
      <c r="B3090" s="10" t="s">
        <v>5064</v>
      </c>
      <c r="C3090" s="10" t="s">
        <v>7588</v>
      </c>
      <c r="D3090" s="10" t="s">
        <v>28</v>
      </c>
      <c r="E3090" s="10" t="s">
        <v>29</v>
      </c>
      <c r="F3090" s="10">
        <v>60</v>
      </c>
      <c r="G3090" s="10" t="s">
        <v>7589</v>
      </c>
      <c r="H3090" s="10" t="s">
        <v>1017</v>
      </c>
      <c r="I3090" s="10" t="s">
        <v>162</v>
      </c>
      <c r="J3090" s="11">
        <v>43855</v>
      </c>
      <c r="K3090" s="10">
        <v>5</v>
      </c>
      <c r="L3090" s="10" t="s">
        <v>44</v>
      </c>
      <c r="M3090" s="12"/>
      <c r="O3090">
        <f t="shared" si="785"/>
        <v>0</v>
      </c>
      <c r="Q3090" s="9" t="str">
        <f t="shared" si="770"/>
        <v>3168</v>
      </c>
      <c r="R3090" s="10" t="str">
        <f t="shared" si="771"/>
        <v>Robby</v>
      </c>
      <c r="S3090" s="10" t="str">
        <f t="shared" si="772"/>
        <v>Khan</v>
      </c>
      <c r="T3090" s="10" t="str">
        <f t="shared" si="773"/>
        <v>Mr</v>
      </c>
      <c r="U3090" s="10" t="str">
        <f t="shared" si="774"/>
        <v>M</v>
      </c>
      <c r="V3090" s="10" t="str">
        <f t="shared" si="775"/>
        <v>60</v>
      </c>
      <c r="W3090" s="10" t="str">
        <f t="shared" si="776"/>
        <v>Middlesex Street</v>
      </c>
      <c r="X3090" s="10" t="str">
        <f t="shared" si="777"/>
        <v>et</v>
      </c>
      <c r="Y3090" s="10" t="str">
        <f t="shared" si="778"/>
        <v>Middlesex Street</v>
      </c>
      <c r="Z3090" s="10" t="str">
        <f t="shared" si="779"/>
        <v>Alnwick</v>
      </c>
      <c r="AA3090" s="10" t="str">
        <f t="shared" si="780"/>
        <v>FK</v>
      </c>
      <c r="AB3090" s="11" t="str">
        <f t="shared" si="781"/>
        <v>43855</v>
      </c>
      <c r="AC3090" s="10" t="str">
        <f t="shared" si="782"/>
        <v>5</v>
      </c>
      <c r="AD3090" s="10" t="str">
        <f t="shared" si="783"/>
        <v>D</v>
      </c>
      <c r="AE3090" s="12" t="str">
        <f t="shared" si="784"/>
        <v/>
      </c>
    </row>
    <row r="3091" spans="1:31" x14ac:dyDescent="0.25">
      <c r="A3091" s="5">
        <v>3169</v>
      </c>
      <c r="B3091" s="6" t="s">
        <v>5391</v>
      </c>
      <c r="C3091" s="6" t="s">
        <v>2584</v>
      </c>
      <c r="D3091" s="6" t="s">
        <v>15</v>
      </c>
      <c r="E3091" s="6" t="s">
        <v>16</v>
      </c>
      <c r="F3091" s="6">
        <v>30</v>
      </c>
      <c r="G3091" s="6" t="s">
        <v>7590</v>
      </c>
      <c r="H3091" s="6" t="s">
        <v>3416</v>
      </c>
      <c r="I3091" s="6" t="s">
        <v>38</v>
      </c>
      <c r="J3091" s="7">
        <v>44387</v>
      </c>
      <c r="K3091" s="6">
        <v>26</v>
      </c>
      <c r="L3091" s="6" t="s">
        <v>78</v>
      </c>
      <c r="M3091" s="8"/>
      <c r="O3091">
        <f t="shared" si="785"/>
        <v>0</v>
      </c>
      <c r="Q3091" s="5" t="str">
        <f t="shared" si="770"/>
        <v>3169</v>
      </c>
      <c r="R3091" s="6" t="str">
        <f t="shared" si="771"/>
        <v>Anabel</v>
      </c>
      <c r="S3091" s="6" t="str">
        <f t="shared" si="772"/>
        <v>Wagner</v>
      </c>
      <c r="T3091" s="6" t="str">
        <f t="shared" si="773"/>
        <v>Mrs</v>
      </c>
      <c r="U3091" s="6" t="str">
        <f t="shared" si="774"/>
        <v>F</v>
      </c>
      <c r="V3091" s="6" t="str">
        <f t="shared" si="775"/>
        <v>30</v>
      </c>
      <c r="W3091" s="6" t="str">
        <f t="shared" si="776"/>
        <v>Middleton Grove</v>
      </c>
      <c r="X3091" s="6" t="str">
        <f t="shared" si="777"/>
        <v>ve</v>
      </c>
      <c r="Y3091" s="6" t="str">
        <f t="shared" si="778"/>
        <v>Middleton Grove</v>
      </c>
      <c r="Z3091" s="6" t="str">
        <f t="shared" si="779"/>
        <v>Downpatrick</v>
      </c>
      <c r="AA3091" s="6" t="str">
        <f t="shared" si="780"/>
        <v>RM</v>
      </c>
      <c r="AB3091" s="7" t="str">
        <f t="shared" si="781"/>
        <v>44387</v>
      </c>
      <c r="AC3091" s="6" t="str">
        <f t="shared" si="782"/>
        <v>26</v>
      </c>
      <c r="AD3091" s="6" t="str">
        <f t="shared" si="783"/>
        <v>C2</v>
      </c>
      <c r="AE3091" s="8" t="str">
        <f t="shared" si="784"/>
        <v/>
      </c>
    </row>
    <row r="3092" spans="1:31" x14ac:dyDescent="0.25">
      <c r="A3092" s="9">
        <v>3170</v>
      </c>
      <c r="B3092" s="10" t="s">
        <v>731</v>
      </c>
      <c r="C3092" s="10" t="s">
        <v>4895</v>
      </c>
      <c r="D3092" s="10" t="s">
        <v>28</v>
      </c>
      <c r="E3092" s="10" t="s">
        <v>29</v>
      </c>
      <c r="F3092" s="10">
        <v>30</v>
      </c>
      <c r="G3092" s="10" t="s">
        <v>7591</v>
      </c>
      <c r="H3092" s="10" t="s">
        <v>1205</v>
      </c>
      <c r="I3092" s="10" t="s">
        <v>291</v>
      </c>
      <c r="J3092" s="11">
        <v>44000</v>
      </c>
      <c r="K3092" s="10">
        <v>50</v>
      </c>
      <c r="L3092" s="10" t="s">
        <v>62</v>
      </c>
      <c r="M3092" s="12"/>
      <c r="O3092">
        <f t="shared" si="785"/>
        <v>0</v>
      </c>
      <c r="Q3092" s="9" t="str">
        <f t="shared" si="770"/>
        <v>3170</v>
      </c>
      <c r="R3092" s="10" t="str">
        <f t="shared" si="771"/>
        <v>Bradly</v>
      </c>
      <c r="S3092" s="10" t="str">
        <f t="shared" si="772"/>
        <v>Grayson</v>
      </c>
      <c r="T3092" s="10" t="str">
        <f t="shared" si="773"/>
        <v>Mr</v>
      </c>
      <c r="U3092" s="10" t="str">
        <f t="shared" si="774"/>
        <v>M</v>
      </c>
      <c r="V3092" s="10" t="str">
        <f t="shared" si="775"/>
        <v>30</v>
      </c>
      <c r="W3092" s="10" t="str">
        <f t="shared" si="776"/>
        <v>Middleton Mews</v>
      </c>
      <c r="X3092" s="10" t="str">
        <f t="shared" si="777"/>
        <v>ws</v>
      </c>
      <c r="Y3092" s="10" t="str">
        <f t="shared" si="778"/>
        <v>Middleton Mews</v>
      </c>
      <c r="Z3092" s="10" t="str">
        <f t="shared" si="779"/>
        <v>Isle Of Mannot</v>
      </c>
      <c r="AA3092" s="10" t="str">
        <f t="shared" si="780"/>
        <v>HS</v>
      </c>
      <c r="AB3092" s="11" t="str">
        <f t="shared" si="781"/>
        <v>44000</v>
      </c>
      <c r="AC3092" s="10" t="str">
        <f t="shared" si="782"/>
        <v>50</v>
      </c>
      <c r="AD3092" s="10" t="str">
        <f t="shared" si="783"/>
        <v>C4</v>
      </c>
      <c r="AE3092" s="12" t="str">
        <f t="shared" si="784"/>
        <v/>
      </c>
    </row>
    <row r="3093" spans="1:31" x14ac:dyDescent="0.25">
      <c r="A3093" s="5">
        <v>3171</v>
      </c>
      <c r="B3093" s="6" t="s">
        <v>2691</v>
      </c>
      <c r="C3093" s="6" t="s">
        <v>7592</v>
      </c>
      <c r="D3093" s="6" t="s">
        <v>28</v>
      </c>
      <c r="E3093" s="6" t="s">
        <v>29</v>
      </c>
      <c r="F3093" s="6">
        <v>30</v>
      </c>
      <c r="G3093" s="6" t="s">
        <v>7593</v>
      </c>
      <c r="H3093" s="6" t="s">
        <v>396</v>
      </c>
      <c r="I3093" s="6" t="s">
        <v>397</v>
      </c>
      <c r="J3093" s="7">
        <v>44488</v>
      </c>
      <c r="K3093" s="6">
        <v>101</v>
      </c>
      <c r="L3093" s="6" t="s">
        <v>68</v>
      </c>
      <c r="M3093" s="8"/>
      <c r="O3093">
        <f t="shared" si="785"/>
        <v>0</v>
      </c>
      <c r="Q3093" s="5" t="str">
        <f t="shared" si="770"/>
        <v>3171</v>
      </c>
      <c r="R3093" s="6" t="str">
        <f t="shared" si="771"/>
        <v>Theron</v>
      </c>
      <c r="S3093" s="6" t="str">
        <f t="shared" si="772"/>
        <v>Gustafson</v>
      </c>
      <c r="T3093" s="6" t="str">
        <f t="shared" si="773"/>
        <v>Mr</v>
      </c>
      <c r="U3093" s="6" t="str">
        <f t="shared" si="774"/>
        <v>M</v>
      </c>
      <c r="V3093" s="6" t="str">
        <f t="shared" si="775"/>
        <v>30</v>
      </c>
      <c r="W3093" s="6" t="str">
        <f t="shared" si="776"/>
        <v>Midland Parade</v>
      </c>
      <c r="X3093" s="6" t="str">
        <f t="shared" si="777"/>
        <v>de</v>
      </c>
      <c r="Y3093" s="6" t="str">
        <f t="shared" si="778"/>
        <v>Midland Parade</v>
      </c>
      <c r="Z3093" s="6" t="str">
        <f t="shared" si="779"/>
        <v>Aldershot</v>
      </c>
      <c r="AA3093" s="6" t="str">
        <f t="shared" si="780"/>
        <v>SK</v>
      </c>
      <c r="AB3093" s="7" t="str">
        <f t="shared" si="781"/>
        <v>44488</v>
      </c>
      <c r="AC3093" s="6" t="str">
        <f t="shared" si="782"/>
        <v>101</v>
      </c>
      <c r="AD3093" s="6" t="str">
        <f t="shared" si="783"/>
        <v>A2</v>
      </c>
      <c r="AE3093" s="8" t="str">
        <f t="shared" si="784"/>
        <v/>
      </c>
    </row>
    <row r="3094" spans="1:31" x14ac:dyDescent="0.25">
      <c r="A3094" s="9">
        <v>3172</v>
      </c>
      <c r="B3094" s="10" t="s">
        <v>7594</v>
      </c>
      <c r="C3094" s="10" t="s">
        <v>1463</v>
      </c>
      <c r="D3094" s="10" t="s">
        <v>15</v>
      </c>
      <c r="E3094" s="10" t="s">
        <v>16</v>
      </c>
      <c r="F3094" s="10">
        <v>60</v>
      </c>
      <c r="G3094" s="10" t="s">
        <v>7595</v>
      </c>
      <c r="H3094" s="10" t="s">
        <v>764</v>
      </c>
      <c r="I3094" s="10" t="s">
        <v>122</v>
      </c>
      <c r="J3094" s="11">
        <v>43536</v>
      </c>
      <c r="K3094" s="10">
        <v>69</v>
      </c>
      <c r="L3094" s="10" t="s">
        <v>52</v>
      </c>
      <c r="M3094" s="12"/>
      <c r="O3094">
        <f t="shared" si="785"/>
        <v>0</v>
      </c>
      <c r="Q3094" s="9" t="str">
        <f t="shared" si="770"/>
        <v>3172</v>
      </c>
      <c r="R3094" s="10" t="str">
        <f t="shared" si="771"/>
        <v>Alline</v>
      </c>
      <c r="S3094" s="10" t="str">
        <f t="shared" si="772"/>
        <v>Sherman</v>
      </c>
      <c r="T3094" s="10" t="str">
        <f t="shared" si="773"/>
        <v>Mrs</v>
      </c>
      <c r="U3094" s="10" t="str">
        <f t="shared" si="774"/>
        <v>F</v>
      </c>
      <c r="V3094" s="10" t="str">
        <f t="shared" si="775"/>
        <v>60</v>
      </c>
      <c r="W3094" s="10" t="str">
        <f t="shared" si="776"/>
        <v>Midland Road</v>
      </c>
      <c r="X3094" s="10" t="str">
        <f t="shared" si="777"/>
        <v>ad</v>
      </c>
      <c r="Y3094" s="10" t="str">
        <f t="shared" si="778"/>
        <v>Midland Road</v>
      </c>
      <c r="Z3094" s="10" t="str">
        <f t="shared" si="779"/>
        <v>Lochgilphead</v>
      </c>
      <c r="AA3094" s="10" t="str">
        <f t="shared" si="780"/>
        <v>WN</v>
      </c>
      <c r="AB3094" s="11" t="str">
        <f t="shared" si="781"/>
        <v>43536</v>
      </c>
      <c r="AC3094" s="10" t="str">
        <f t="shared" si="782"/>
        <v>69</v>
      </c>
      <c r="AD3094" s="10" t="str">
        <f t="shared" si="783"/>
        <v>A1</v>
      </c>
      <c r="AE3094" s="12" t="str">
        <f t="shared" si="784"/>
        <v/>
      </c>
    </row>
    <row r="3095" spans="1:31" x14ac:dyDescent="0.25">
      <c r="A3095" s="5">
        <v>3173</v>
      </c>
      <c r="B3095" s="6" t="s">
        <v>7596</v>
      </c>
      <c r="C3095" s="6" t="s">
        <v>7597</v>
      </c>
      <c r="D3095" s="6" t="s">
        <v>28</v>
      </c>
      <c r="E3095" s="6" t="s">
        <v>29</v>
      </c>
      <c r="F3095" s="6">
        <v>90</v>
      </c>
      <c r="G3095" s="6" t="s">
        <v>7598</v>
      </c>
      <c r="H3095" s="6" t="s">
        <v>3381</v>
      </c>
      <c r="I3095" s="6" t="s">
        <v>3382</v>
      </c>
      <c r="J3095" s="7">
        <v>43882</v>
      </c>
      <c r="K3095" s="6">
        <v>43</v>
      </c>
      <c r="L3095" s="6" t="s">
        <v>33</v>
      </c>
      <c r="M3095" s="8"/>
      <c r="O3095">
        <f t="shared" si="785"/>
        <v>0</v>
      </c>
      <c r="Q3095" s="5" t="str">
        <f t="shared" si="770"/>
        <v>3173</v>
      </c>
      <c r="R3095" s="6" t="str">
        <f t="shared" si="771"/>
        <v>Florencio</v>
      </c>
      <c r="S3095" s="6" t="str">
        <f t="shared" si="772"/>
        <v>Gagne</v>
      </c>
      <c r="T3095" s="6" t="str">
        <f t="shared" si="773"/>
        <v>Mr</v>
      </c>
      <c r="U3095" s="6" t="str">
        <f t="shared" si="774"/>
        <v>M</v>
      </c>
      <c r="V3095" s="6" t="str">
        <f t="shared" si="775"/>
        <v>90</v>
      </c>
      <c r="W3095" s="6" t="str">
        <f t="shared" si="776"/>
        <v>Might?? Bridge</v>
      </c>
      <c r="X3095" s="6" t="str">
        <f t="shared" si="777"/>
        <v>ge</v>
      </c>
      <c r="Y3095" s="6" t="str">
        <f t="shared" si="778"/>
        <v>Might?? Bridge</v>
      </c>
      <c r="Z3095" s="6" t="str">
        <f t="shared" si="779"/>
        <v>Betchworth</v>
      </c>
      <c r="AA3095" s="6" t="str">
        <f t="shared" si="780"/>
        <v>TD</v>
      </c>
      <c r="AB3095" s="7" t="str">
        <f t="shared" si="781"/>
        <v>43882</v>
      </c>
      <c r="AC3095" s="6" t="str">
        <f t="shared" si="782"/>
        <v>43</v>
      </c>
      <c r="AD3095" s="6" t="str">
        <f t="shared" si="783"/>
        <v>A3</v>
      </c>
      <c r="AE3095" s="8" t="str">
        <f t="shared" si="784"/>
        <v/>
      </c>
    </row>
    <row r="3096" spans="1:31" x14ac:dyDescent="0.25">
      <c r="A3096" s="9">
        <v>3174</v>
      </c>
      <c r="B3096" s="10" t="s">
        <v>5705</v>
      </c>
      <c r="C3096" s="10" t="s">
        <v>7599</v>
      </c>
      <c r="D3096" s="10" t="s">
        <v>28</v>
      </c>
      <c r="E3096" s="10" t="s">
        <v>29</v>
      </c>
      <c r="F3096" s="10">
        <v>60</v>
      </c>
      <c r="G3096" s="10" t="s">
        <v>7600</v>
      </c>
      <c r="H3096" s="10" t="s">
        <v>131</v>
      </c>
      <c r="I3096" s="10" t="s">
        <v>122</v>
      </c>
      <c r="J3096" s="11">
        <v>44082</v>
      </c>
      <c r="K3096" s="10">
        <v>37</v>
      </c>
      <c r="L3096" s="10" t="s">
        <v>39</v>
      </c>
      <c r="M3096" s="12"/>
      <c r="O3096">
        <f t="shared" si="785"/>
        <v>0</v>
      </c>
      <c r="Q3096" s="9" t="str">
        <f t="shared" si="770"/>
        <v>3174</v>
      </c>
      <c r="R3096" s="10" t="str">
        <f t="shared" si="771"/>
        <v>Korey</v>
      </c>
      <c r="S3096" s="10" t="str">
        <f t="shared" si="772"/>
        <v>Fitch</v>
      </c>
      <c r="T3096" s="10" t="str">
        <f t="shared" si="773"/>
        <v>Mr</v>
      </c>
      <c r="U3096" s="10" t="str">
        <f t="shared" si="774"/>
        <v>M</v>
      </c>
      <c r="V3096" s="10" t="str">
        <f t="shared" si="775"/>
        <v>60</v>
      </c>
      <c r="W3096" s="10" t="str">
        <f t="shared" si="776"/>
        <v>Milan Place</v>
      </c>
      <c r="X3096" s="10" t="str">
        <f t="shared" si="777"/>
        <v>ce</v>
      </c>
      <c r="Y3096" s="10" t="str">
        <f t="shared" si="778"/>
        <v>Milan Place</v>
      </c>
      <c r="Z3096" s="10" t="str">
        <f t="shared" si="779"/>
        <v>Letchworth Garden City</v>
      </c>
      <c r="AA3096" s="10" t="str">
        <f t="shared" si="780"/>
        <v>WN</v>
      </c>
      <c r="AB3096" s="11" t="str">
        <f t="shared" si="781"/>
        <v>44082</v>
      </c>
      <c r="AC3096" s="10" t="str">
        <f t="shared" si="782"/>
        <v>37</v>
      </c>
      <c r="AD3096" s="10" t="str">
        <f t="shared" si="783"/>
        <v>C1</v>
      </c>
      <c r="AE3096" s="12" t="str">
        <f t="shared" si="784"/>
        <v/>
      </c>
    </row>
    <row r="3097" spans="1:31" x14ac:dyDescent="0.25">
      <c r="A3097" s="5">
        <v>3175</v>
      </c>
      <c r="B3097" s="6" t="s">
        <v>4222</v>
      </c>
      <c r="C3097" s="6" t="s">
        <v>3904</v>
      </c>
      <c r="D3097" s="6" t="s">
        <v>49</v>
      </c>
      <c r="E3097" s="6" t="s">
        <v>16</v>
      </c>
      <c r="F3097" s="6">
        <v>60</v>
      </c>
      <c r="G3097" s="6" t="s">
        <v>7601</v>
      </c>
      <c r="H3097" s="6" t="s">
        <v>3106</v>
      </c>
      <c r="I3097" s="6" t="s">
        <v>32</v>
      </c>
      <c r="J3097" s="7">
        <v>43625</v>
      </c>
      <c r="K3097" s="6">
        <v>39</v>
      </c>
      <c r="L3097" s="6" t="s">
        <v>39</v>
      </c>
      <c r="M3097" s="8"/>
      <c r="O3097">
        <f t="shared" si="785"/>
        <v>0</v>
      </c>
      <c r="Q3097" s="5" t="str">
        <f t="shared" si="770"/>
        <v>3175</v>
      </c>
      <c r="R3097" s="6" t="str">
        <f t="shared" si="771"/>
        <v>Missy</v>
      </c>
      <c r="S3097" s="6" t="str">
        <f t="shared" si="772"/>
        <v>Champagne</v>
      </c>
      <c r="T3097" s="6" t="str">
        <f t="shared" si="773"/>
        <v>Miss</v>
      </c>
      <c r="U3097" s="6" t="str">
        <f t="shared" si="774"/>
        <v>F</v>
      </c>
      <c r="V3097" s="6" t="str">
        <f t="shared" si="775"/>
        <v>60</v>
      </c>
      <c r="W3097" s="6" t="str">
        <f t="shared" si="776"/>
        <v>Milburn Terrace</v>
      </c>
      <c r="X3097" s="6" t="str">
        <f t="shared" si="777"/>
        <v>ce</v>
      </c>
      <c r="Y3097" s="6" t="str">
        <f t="shared" si="778"/>
        <v>Milburn Terrace</v>
      </c>
      <c r="Z3097" s="6" t="str">
        <f t="shared" si="779"/>
        <v>Paisley</v>
      </c>
      <c r="AA3097" s="6" t="str">
        <f t="shared" si="780"/>
        <v>WC</v>
      </c>
      <c r="AB3097" s="7" t="str">
        <f t="shared" si="781"/>
        <v>43625</v>
      </c>
      <c r="AC3097" s="6" t="str">
        <f t="shared" si="782"/>
        <v>39</v>
      </c>
      <c r="AD3097" s="6" t="str">
        <f t="shared" si="783"/>
        <v>C1</v>
      </c>
      <c r="AE3097" s="8" t="str">
        <f t="shared" si="784"/>
        <v/>
      </c>
    </row>
    <row r="3098" spans="1:31" x14ac:dyDescent="0.25">
      <c r="A3098" s="9">
        <v>3176</v>
      </c>
      <c r="B3098" s="10" t="s">
        <v>4086</v>
      </c>
      <c r="C3098" s="10" t="s">
        <v>7602</v>
      </c>
      <c r="D3098" s="10" t="s">
        <v>15</v>
      </c>
      <c r="E3098" s="10" t="s">
        <v>16</v>
      </c>
      <c r="F3098" s="10">
        <v>30</v>
      </c>
      <c r="G3098" s="10" t="s">
        <v>7601</v>
      </c>
      <c r="H3098" s="10" t="s">
        <v>6489</v>
      </c>
      <c r="I3098" s="10" t="s">
        <v>32</v>
      </c>
      <c r="J3098" s="11">
        <v>44247</v>
      </c>
      <c r="K3098" s="10">
        <v>35</v>
      </c>
      <c r="L3098" s="10" t="s">
        <v>68</v>
      </c>
      <c r="M3098" s="12"/>
      <c r="O3098">
        <f t="shared" si="785"/>
        <v>0</v>
      </c>
      <c r="Q3098" s="9" t="str">
        <f t="shared" si="770"/>
        <v>3176</v>
      </c>
      <c r="R3098" s="10" t="str">
        <f t="shared" si="771"/>
        <v>Kasey</v>
      </c>
      <c r="S3098" s="10" t="str">
        <f t="shared" si="772"/>
        <v>Gunter</v>
      </c>
      <c r="T3098" s="10" t="str">
        <f t="shared" si="773"/>
        <v>Mrs</v>
      </c>
      <c r="U3098" s="10" t="str">
        <f t="shared" si="774"/>
        <v>F</v>
      </c>
      <c r="V3098" s="10" t="str">
        <f t="shared" si="775"/>
        <v>30</v>
      </c>
      <c r="W3098" s="10" t="str">
        <f t="shared" si="776"/>
        <v>Milburn Terrace</v>
      </c>
      <c r="X3098" s="10" t="str">
        <f t="shared" si="777"/>
        <v>ce</v>
      </c>
      <c r="Y3098" s="10" t="str">
        <f t="shared" si="778"/>
        <v>Milburn Terrace</v>
      </c>
      <c r="Z3098" s="10" t="str">
        <f t="shared" si="779"/>
        <v>Rosewell</v>
      </c>
      <c r="AA3098" s="10" t="str">
        <f t="shared" si="780"/>
        <v>WC</v>
      </c>
      <c r="AB3098" s="11" t="str">
        <f t="shared" si="781"/>
        <v>44247</v>
      </c>
      <c r="AC3098" s="10" t="str">
        <f t="shared" si="782"/>
        <v>35</v>
      </c>
      <c r="AD3098" s="10" t="str">
        <f t="shared" si="783"/>
        <v>A2</v>
      </c>
      <c r="AE3098" s="12" t="str">
        <f t="shared" si="784"/>
        <v/>
      </c>
    </row>
    <row r="3099" spans="1:31" x14ac:dyDescent="0.25">
      <c r="A3099" s="5">
        <v>3177</v>
      </c>
      <c r="B3099" s="6" t="s">
        <v>3130</v>
      </c>
      <c r="C3099" s="6" t="s">
        <v>956</v>
      </c>
      <c r="D3099" s="6" t="s">
        <v>28</v>
      </c>
      <c r="E3099" s="6" t="s">
        <v>29</v>
      </c>
      <c r="F3099" s="6">
        <v>90</v>
      </c>
      <c r="G3099" s="6" t="s">
        <v>7603</v>
      </c>
      <c r="H3099" s="6" t="s">
        <v>2295</v>
      </c>
      <c r="I3099" s="6" t="s">
        <v>25</v>
      </c>
      <c r="J3099" s="7">
        <v>43939</v>
      </c>
      <c r="K3099" s="6">
        <v>87</v>
      </c>
      <c r="L3099" s="6" t="s">
        <v>157</v>
      </c>
      <c r="M3099" s="8"/>
      <c r="O3099">
        <f t="shared" si="785"/>
        <v>0</v>
      </c>
      <c r="Q3099" s="5" t="str">
        <f t="shared" si="770"/>
        <v>3177</v>
      </c>
      <c r="R3099" s="6" t="str">
        <f t="shared" si="771"/>
        <v>Logan</v>
      </c>
      <c r="S3099" s="6" t="str">
        <f t="shared" si="772"/>
        <v>Messer</v>
      </c>
      <c r="T3099" s="6" t="str">
        <f t="shared" si="773"/>
        <v>Mr</v>
      </c>
      <c r="U3099" s="6" t="str">
        <f t="shared" si="774"/>
        <v>M</v>
      </c>
      <c r="V3099" s="6" t="str">
        <f t="shared" si="775"/>
        <v>90</v>
      </c>
      <c r="W3099" s="6" t="str">
        <f t="shared" si="776"/>
        <v>Mildmay Road</v>
      </c>
      <c r="X3099" s="6" t="str">
        <f t="shared" si="777"/>
        <v>ad</v>
      </c>
      <c r="Y3099" s="6" t="str">
        <f t="shared" si="778"/>
        <v>Mildmay Road</v>
      </c>
      <c r="Z3099" s="6" t="str">
        <f t="shared" si="779"/>
        <v>Huddersfield</v>
      </c>
      <c r="AA3099" s="6" t="str">
        <f t="shared" si="780"/>
        <v>HG</v>
      </c>
      <c r="AB3099" s="7" t="str">
        <f t="shared" si="781"/>
        <v>43939</v>
      </c>
      <c r="AC3099" s="6" t="str">
        <f t="shared" si="782"/>
        <v>87</v>
      </c>
      <c r="AD3099" s="6" t="str">
        <f t="shared" si="783"/>
        <v>C3</v>
      </c>
      <c r="AE3099" s="8" t="str">
        <f t="shared" si="784"/>
        <v/>
      </c>
    </row>
    <row r="3100" spans="1:31" x14ac:dyDescent="0.25">
      <c r="A3100" s="9">
        <v>3178</v>
      </c>
      <c r="B3100" s="10" t="s">
        <v>7604</v>
      </c>
      <c r="C3100" s="10" t="s">
        <v>2640</v>
      </c>
      <c r="D3100" s="10" t="s">
        <v>49</v>
      </c>
      <c r="E3100" s="10" t="s">
        <v>16</v>
      </c>
      <c r="F3100" s="10">
        <v>30</v>
      </c>
      <c r="G3100" s="10" t="s">
        <v>7605</v>
      </c>
      <c r="H3100" s="10" t="s">
        <v>7606</v>
      </c>
      <c r="I3100" s="10" t="s">
        <v>32</v>
      </c>
      <c r="J3100" s="11">
        <v>43714</v>
      </c>
      <c r="K3100" s="10">
        <v>56</v>
      </c>
      <c r="L3100" s="10" t="s">
        <v>20</v>
      </c>
      <c r="M3100" s="12"/>
      <c r="O3100">
        <f t="shared" si="785"/>
        <v>0</v>
      </c>
      <c r="Q3100" s="9" t="str">
        <f t="shared" si="770"/>
        <v>3178</v>
      </c>
      <c r="R3100" s="10" t="str">
        <f t="shared" si="771"/>
        <v>Sheri</v>
      </c>
      <c r="S3100" s="10" t="str">
        <f t="shared" si="772"/>
        <v>Cornelius</v>
      </c>
      <c r="T3100" s="10" t="str">
        <f t="shared" si="773"/>
        <v>Miss</v>
      </c>
      <c r="U3100" s="10" t="str">
        <f t="shared" si="774"/>
        <v>F</v>
      </c>
      <c r="V3100" s="10" t="str">
        <f t="shared" si="775"/>
        <v>30</v>
      </c>
      <c r="W3100" s="10" t="str">
        <f t="shared" si="776"/>
        <v>Miles Terrace</v>
      </c>
      <c r="X3100" s="10" t="str">
        <f t="shared" si="777"/>
        <v>ce</v>
      </c>
      <c r="Y3100" s="10" t="str">
        <f t="shared" si="778"/>
        <v>Miles Terrace</v>
      </c>
      <c r="Z3100" s="10" t="str">
        <f t="shared" si="779"/>
        <v>St. Columb</v>
      </c>
      <c r="AA3100" s="10" t="str">
        <f t="shared" si="780"/>
        <v>WC</v>
      </c>
      <c r="AB3100" s="11" t="str">
        <f t="shared" si="781"/>
        <v>43714</v>
      </c>
      <c r="AC3100" s="10" t="str">
        <f t="shared" si="782"/>
        <v>56</v>
      </c>
      <c r="AD3100" s="10" t="str">
        <f t="shared" si="783"/>
        <v>B</v>
      </c>
      <c r="AE3100" s="12" t="str">
        <f t="shared" si="784"/>
        <v/>
      </c>
    </row>
    <row r="3101" spans="1:31" x14ac:dyDescent="0.25">
      <c r="A3101" s="5">
        <v>3179</v>
      </c>
      <c r="B3101" s="6" t="s">
        <v>7607</v>
      </c>
      <c r="C3101" s="6" t="s">
        <v>1551</v>
      </c>
      <c r="D3101" s="6" t="s">
        <v>15</v>
      </c>
      <c r="E3101" s="6" t="s">
        <v>16</v>
      </c>
      <c r="F3101" s="6">
        <v>90</v>
      </c>
      <c r="G3101" s="6" t="s">
        <v>7608</v>
      </c>
      <c r="H3101" s="6" t="s">
        <v>1541</v>
      </c>
      <c r="I3101" s="6" t="s">
        <v>1542</v>
      </c>
      <c r="J3101" s="7">
        <v>44163</v>
      </c>
      <c r="K3101" s="6">
        <v>24</v>
      </c>
      <c r="L3101" s="6" t="s">
        <v>33</v>
      </c>
      <c r="M3101" s="8"/>
      <c r="O3101">
        <f t="shared" si="785"/>
        <v>0</v>
      </c>
      <c r="Q3101" s="5" t="str">
        <f t="shared" si="770"/>
        <v>3179</v>
      </c>
      <c r="R3101" s="6" t="str">
        <f t="shared" si="771"/>
        <v>Junita</v>
      </c>
      <c r="S3101" s="6" t="str">
        <f t="shared" si="772"/>
        <v>Lyles</v>
      </c>
      <c r="T3101" s="6" t="str">
        <f t="shared" si="773"/>
        <v>Mrs</v>
      </c>
      <c r="U3101" s="6" t="str">
        <f t="shared" si="774"/>
        <v>F</v>
      </c>
      <c r="V3101" s="6" t="str">
        <f t="shared" si="775"/>
        <v>90</v>
      </c>
      <c r="W3101" s="6" t="str">
        <f t="shared" si="776"/>
        <v>Milfoil Street</v>
      </c>
      <c r="X3101" s="6" t="str">
        <f t="shared" si="777"/>
        <v>et</v>
      </c>
      <c r="Y3101" s="6" t="str">
        <f t="shared" si="778"/>
        <v>Milfoil Street</v>
      </c>
      <c r="Z3101" s="6" t="str">
        <f t="shared" si="779"/>
        <v>Bewdley</v>
      </c>
      <c r="AA3101" s="6" t="str">
        <f t="shared" si="780"/>
        <v>HU</v>
      </c>
      <c r="AB3101" s="7" t="str">
        <f t="shared" si="781"/>
        <v>44163</v>
      </c>
      <c r="AC3101" s="6" t="str">
        <f t="shared" si="782"/>
        <v>24</v>
      </c>
      <c r="AD3101" s="6" t="str">
        <f t="shared" si="783"/>
        <v>A3</v>
      </c>
      <c r="AE3101" s="8" t="str">
        <f t="shared" si="784"/>
        <v/>
      </c>
    </row>
    <row r="3102" spans="1:31" x14ac:dyDescent="0.25">
      <c r="A3102" s="9">
        <v>3180</v>
      </c>
      <c r="B3102" s="10" t="s">
        <v>6869</v>
      </c>
      <c r="C3102" s="10" t="s">
        <v>3101</v>
      </c>
      <c r="D3102" s="10" t="s">
        <v>15</v>
      </c>
      <c r="E3102" s="10" t="s">
        <v>7609</v>
      </c>
      <c r="F3102" s="10">
        <v>90</v>
      </c>
      <c r="G3102" s="10" t="s">
        <v>7610</v>
      </c>
      <c r="H3102" s="10" t="s">
        <v>97</v>
      </c>
      <c r="I3102" s="10" t="s">
        <v>98</v>
      </c>
      <c r="J3102" s="11">
        <v>44064</v>
      </c>
      <c r="K3102" s="10">
        <v>51</v>
      </c>
      <c r="L3102" s="10" t="s">
        <v>157</v>
      </c>
      <c r="M3102" s="12"/>
      <c r="O3102">
        <f t="shared" si="785"/>
        <v>0</v>
      </c>
      <c r="Q3102" s="9" t="str">
        <f t="shared" si="770"/>
        <v>3180</v>
      </c>
      <c r="R3102" s="10" t="str">
        <f t="shared" si="771"/>
        <v>Shavon</v>
      </c>
      <c r="S3102" s="10" t="str">
        <f t="shared" si="772"/>
        <v>Irvin</v>
      </c>
      <c r="T3102" s="10" t="str">
        <f t="shared" si="773"/>
        <v>Mrs</v>
      </c>
      <c r="U3102" s="10" t="str">
        <f t="shared" si="774"/>
        <v>F</v>
      </c>
      <c r="V3102" s="10" t="str">
        <f t="shared" si="775"/>
        <v>90</v>
      </c>
      <c r="W3102" s="10" t="str">
        <f t="shared" si="776"/>
        <v>Milford Lane</v>
      </c>
      <c r="X3102" s="10" t="str">
        <f t="shared" si="777"/>
        <v>ne</v>
      </c>
      <c r="Y3102" s="10" t="str">
        <f t="shared" si="778"/>
        <v>Milford Lane</v>
      </c>
      <c r="Z3102" s="10" t="str">
        <f t="shared" si="779"/>
        <v>Bonnybridge</v>
      </c>
      <c r="AA3102" s="10" t="str">
        <f t="shared" si="780"/>
        <v>BL</v>
      </c>
      <c r="AB3102" s="11" t="str">
        <f t="shared" si="781"/>
        <v>44064</v>
      </c>
      <c r="AC3102" s="10" t="str">
        <f t="shared" si="782"/>
        <v>51</v>
      </c>
      <c r="AD3102" s="10" t="str">
        <f t="shared" si="783"/>
        <v>C3</v>
      </c>
      <c r="AE3102" s="12" t="str">
        <f t="shared" si="784"/>
        <v/>
      </c>
    </row>
    <row r="3103" spans="1:31" x14ac:dyDescent="0.25">
      <c r="A3103" s="5">
        <v>3181</v>
      </c>
      <c r="B3103" s="6" t="s">
        <v>2445</v>
      </c>
      <c r="C3103" s="6" t="s">
        <v>647</v>
      </c>
      <c r="D3103" s="6" t="s">
        <v>15</v>
      </c>
      <c r="E3103" s="6" t="s">
        <v>16</v>
      </c>
      <c r="F3103" s="6">
        <v>90</v>
      </c>
      <c r="G3103" s="6" t="s">
        <v>7610</v>
      </c>
      <c r="H3103" s="6" t="s">
        <v>3539</v>
      </c>
      <c r="I3103" s="6" t="s">
        <v>32</v>
      </c>
      <c r="J3103" s="7">
        <v>44440</v>
      </c>
      <c r="K3103" s="6">
        <v>78</v>
      </c>
      <c r="L3103" s="6" t="s">
        <v>62</v>
      </c>
      <c r="M3103" s="8"/>
      <c r="O3103">
        <f t="shared" si="785"/>
        <v>0</v>
      </c>
      <c r="Q3103" s="5" t="str">
        <f t="shared" si="770"/>
        <v>3181</v>
      </c>
      <c r="R3103" s="6" t="str">
        <f t="shared" si="771"/>
        <v>Angella</v>
      </c>
      <c r="S3103" s="6" t="str">
        <f t="shared" si="772"/>
        <v>Gibbs</v>
      </c>
      <c r="T3103" s="6" t="str">
        <f t="shared" si="773"/>
        <v>Mrs</v>
      </c>
      <c r="U3103" s="6" t="str">
        <f t="shared" si="774"/>
        <v>F</v>
      </c>
      <c r="V3103" s="6" t="str">
        <f t="shared" si="775"/>
        <v>90</v>
      </c>
      <c r="W3103" s="6" t="str">
        <f t="shared" si="776"/>
        <v>Milford Lane</v>
      </c>
      <c r="X3103" s="6" t="str">
        <f t="shared" si="777"/>
        <v>ne</v>
      </c>
      <c r="Y3103" s="6" t="str">
        <f t="shared" si="778"/>
        <v>Milford Lane</v>
      </c>
      <c r="Z3103" s="6" t="str">
        <f t="shared" si="779"/>
        <v>West Midlands</v>
      </c>
      <c r="AA3103" s="6" t="str">
        <f t="shared" si="780"/>
        <v>WC</v>
      </c>
      <c r="AB3103" s="7" t="str">
        <f t="shared" si="781"/>
        <v>44440</v>
      </c>
      <c r="AC3103" s="6" t="str">
        <f t="shared" si="782"/>
        <v>78</v>
      </c>
      <c r="AD3103" s="6" t="str">
        <f t="shared" si="783"/>
        <v>C4</v>
      </c>
      <c r="AE3103" s="8" t="str">
        <f t="shared" si="784"/>
        <v/>
      </c>
    </row>
    <row r="3104" spans="1:31" x14ac:dyDescent="0.25">
      <c r="A3104" s="9">
        <v>3182</v>
      </c>
      <c r="B3104" s="10" t="s">
        <v>5027</v>
      </c>
      <c r="C3104" s="10" t="s">
        <v>3517</v>
      </c>
      <c r="D3104" s="10" t="s">
        <v>15</v>
      </c>
      <c r="E3104" s="10" t="s">
        <v>16</v>
      </c>
      <c r="F3104" s="10">
        <v>60</v>
      </c>
      <c r="G3104" s="10" t="s">
        <v>7611</v>
      </c>
      <c r="H3104" s="10" t="s">
        <v>7612</v>
      </c>
      <c r="I3104" s="10" t="s">
        <v>32</v>
      </c>
      <c r="J3104" s="11">
        <v>44447</v>
      </c>
      <c r="K3104" s="10">
        <v>17</v>
      </c>
      <c r="L3104" s="10" t="s">
        <v>20</v>
      </c>
      <c r="M3104" s="12"/>
      <c r="O3104">
        <f t="shared" si="785"/>
        <v>0</v>
      </c>
      <c r="Q3104" s="9" t="str">
        <f t="shared" si="770"/>
        <v>3182</v>
      </c>
      <c r="R3104" s="10" t="str">
        <f t="shared" si="771"/>
        <v>Dorthy</v>
      </c>
      <c r="S3104" s="10" t="str">
        <f t="shared" si="772"/>
        <v>Sharpe</v>
      </c>
      <c r="T3104" s="10" t="str">
        <f t="shared" si="773"/>
        <v>Mrs</v>
      </c>
      <c r="U3104" s="10" t="str">
        <f t="shared" si="774"/>
        <v>F</v>
      </c>
      <c r="V3104" s="10" t="str">
        <f t="shared" si="775"/>
        <v>60</v>
      </c>
      <c r="W3104" s="10" t="str">
        <f t="shared" si="776"/>
        <v>Mill House</v>
      </c>
      <c r="X3104" s="10" t="str">
        <f t="shared" si="777"/>
        <v>se</v>
      </c>
      <c r="Y3104" s="10" t="str">
        <f t="shared" si="778"/>
        <v>Mill House</v>
      </c>
      <c r="Z3104" s="10" t="str">
        <f t="shared" si="779"/>
        <v>Windlesham</v>
      </c>
      <c r="AA3104" s="10" t="str">
        <f t="shared" si="780"/>
        <v>WC</v>
      </c>
      <c r="AB3104" s="11" t="str">
        <f t="shared" si="781"/>
        <v>44447</v>
      </c>
      <c r="AC3104" s="10" t="str">
        <f t="shared" si="782"/>
        <v>17</v>
      </c>
      <c r="AD3104" s="10" t="str">
        <f t="shared" si="783"/>
        <v>B</v>
      </c>
      <c r="AE3104" s="12" t="str">
        <f t="shared" si="784"/>
        <v/>
      </c>
    </row>
    <row r="3105" spans="1:31" x14ac:dyDescent="0.25">
      <c r="A3105" s="5">
        <v>3183</v>
      </c>
      <c r="B3105" s="6" t="s">
        <v>7613</v>
      </c>
      <c r="C3105" s="6" t="s">
        <v>3577</v>
      </c>
      <c r="D3105" s="6" t="s">
        <v>28</v>
      </c>
      <c r="E3105" s="6" t="s">
        <v>29</v>
      </c>
      <c r="F3105" s="6">
        <v>90</v>
      </c>
      <c r="G3105" s="6" t="s">
        <v>7614</v>
      </c>
      <c r="H3105" s="6" t="s">
        <v>637</v>
      </c>
      <c r="I3105" s="6" t="s">
        <v>291</v>
      </c>
      <c r="J3105" s="7">
        <v>43880</v>
      </c>
      <c r="K3105" s="6">
        <v>23</v>
      </c>
      <c r="L3105" s="6" t="s">
        <v>52</v>
      </c>
      <c r="M3105" s="8"/>
      <c r="O3105">
        <f t="shared" si="785"/>
        <v>0</v>
      </c>
      <c r="Q3105" s="5" t="str">
        <f t="shared" si="770"/>
        <v>3183</v>
      </c>
      <c r="R3105" s="6" t="str">
        <f t="shared" si="771"/>
        <v>Rigoberto</v>
      </c>
      <c r="S3105" s="6" t="str">
        <f t="shared" si="772"/>
        <v>Glover</v>
      </c>
      <c r="T3105" s="6" t="str">
        <f t="shared" si="773"/>
        <v>Mr</v>
      </c>
      <c r="U3105" s="6" t="str">
        <f t="shared" si="774"/>
        <v>M</v>
      </c>
      <c r="V3105" s="6" t="str">
        <f t="shared" si="775"/>
        <v>90</v>
      </c>
      <c r="W3105" s="6" t="str">
        <f t="shared" si="776"/>
        <v>Mill Street</v>
      </c>
      <c r="X3105" s="6" t="str">
        <f t="shared" si="777"/>
        <v>et</v>
      </c>
      <c r="Y3105" s="6" t="str">
        <f t="shared" si="778"/>
        <v>Mill Street</v>
      </c>
      <c r="Z3105" s="6" t="str">
        <f t="shared" si="779"/>
        <v>Kent</v>
      </c>
      <c r="AA3105" s="6" t="str">
        <f t="shared" si="780"/>
        <v>HS</v>
      </c>
      <c r="AB3105" s="7" t="str">
        <f t="shared" si="781"/>
        <v>43880</v>
      </c>
      <c r="AC3105" s="6" t="str">
        <f t="shared" si="782"/>
        <v>23</v>
      </c>
      <c r="AD3105" s="6" t="str">
        <f t="shared" si="783"/>
        <v>A1</v>
      </c>
      <c r="AE3105" s="8" t="str">
        <f t="shared" si="784"/>
        <v/>
      </c>
    </row>
    <row r="3106" spans="1:31" x14ac:dyDescent="0.25">
      <c r="A3106" s="9">
        <v>3184</v>
      </c>
      <c r="B3106" s="10" t="s">
        <v>1570</v>
      </c>
      <c r="C3106" s="10" t="s">
        <v>7615</v>
      </c>
      <c r="D3106" s="10" t="s">
        <v>15</v>
      </c>
      <c r="E3106" s="10" t="s">
        <v>16</v>
      </c>
      <c r="F3106" s="10">
        <v>60</v>
      </c>
      <c r="G3106" s="10" t="s">
        <v>7616</v>
      </c>
      <c r="H3106" s="10" t="s">
        <v>2526</v>
      </c>
      <c r="I3106" s="10" t="s">
        <v>122</v>
      </c>
      <c r="J3106" s="11">
        <v>44188</v>
      </c>
      <c r="K3106" s="10">
        <v>69</v>
      </c>
      <c r="L3106" s="10" t="s">
        <v>52</v>
      </c>
      <c r="M3106" s="12"/>
      <c r="O3106">
        <f t="shared" si="785"/>
        <v>0</v>
      </c>
      <c r="Q3106" s="9" t="str">
        <f t="shared" si="770"/>
        <v>3184</v>
      </c>
      <c r="R3106" s="10" t="str">
        <f t="shared" si="771"/>
        <v>Shiela</v>
      </c>
      <c r="S3106" s="10" t="str">
        <f t="shared" si="772"/>
        <v>Bynum</v>
      </c>
      <c r="T3106" s="10" t="str">
        <f t="shared" si="773"/>
        <v>Mrs</v>
      </c>
      <c r="U3106" s="10" t="str">
        <f t="shared" si="774"/>
        <v>F</v>
      </c>
      <c r="V3106" s="10" t="str">
        <f t="shared" si="775"/>
        <v>60</v>
      </c>
      <c r="W3106" s="10" t="str">
        <f t="shared" si="776"/>
        <v>Millbank</v>
      </c>
      <c r="X3106" s="10" t="str">
        <f t="shared" si="777"/>
        <v>nk</v>
      </c>
      <c r="Y3106" s="10" t="str">
        <f t="shared" si="778"/>
        <v>Millbank</v>
      </c>
      <c r="Z3106" s="10" t="str">
        <f t="shared" si="779"/>
        <v>Llangefni</v>
      </c>
      <c r="AA3106" s="10" t="str">
        <f t="shared" si="780"/>
        <v>WN</v>
      </c>
      <c r="AB3106" s="11" t="str">
        <f t="shared" si="781"/>
        <v>44188</v>
      </c>
      <c r="AC3106" s="10" t="str">
        <f t="shared" si="782"/>
        <v>69</v>
      </c>
      <c r="AD3106" s="10" t="str">
        <f t="shared" si="783"/>
        <v>A1</v>
      </c>
      <c r="AE3106" s="12" t="str">
        <f t="shared" si="784"/>
        <v/>
      </c>
    </row>
    <row r="3107" spans="1:31" x14ac:dyDescent="0.25">
      <c r="A3107" s="5">
        <v>3185</v>
      </c>
      <c r="B3107" s="6" t="s">
        <v>1577</v>
      </c>
      <c r="C3107" s="6" t="s">
        <v>5771</v>
      </c>
      <c r="D3107" s="6" t="s">
        <v>115</v>
      </c>
      <c r="E3107" s="6" t="s">
        <v>16</v>
      </c>
      <c r="F3107" s="6">
        <v>30</v>
      </c>
      <c r="G3107" s="6" t="s">
        <v>7617</v>
      </c>
      <c r="H3107" s="6" t="s">
        <v>5170</v>
      </c>
      <c r="I3107" s="6" t="s">
        <v>32</v>
      </c>
      <c r="J3107" s="7">
        <v>43767</v>
      </c>
      <c r="K3107" s="6">
        <v>7</v>
      </c>
      <c r="L3107" s="6" t="s">
        <v>68</v>
      </c>
      <c r="M3107" s="8"/>
      <c r="O3107">
        <f t="shared" si="785"/>
        <v>0</v>
      </c>
      <c r="Q3107" s="5" t="str">
        <f t="shared" si="770"/>
        <v>3185</v>
      </c>
      <c r="R3107" s="6" t="str">
        <f t="shared" si="771"/>
        <v>Sophie</v>
      </c>
      <c r="S3107" s="6" t="str">
        <f t="shared" si="772"/>
        <v>Walls</v>
      </c>
      <c r="T3107" s="6" t="str">
        <f t="shared" si="773"/>
        <v>Prof</v>
      </c>
      <c r="U3107" s="6" t="str">
        <f t="shared" si="774"/>
        <v>F</v>
      </c>
      <c r="V3107" s="6" t="str">
        <f t="shared" si="775"/>
        <v>30</v>
      </c>
      <c r="W3107" s="6" t="str">
        <f t="shared" si="776"/>
        <v>Millbank Cottage</v>
      </c>
      <c r="X3107" s="6" t="str">
        <f t="shared" si="777"/>
        <v>ge</v>
      </c>
      <c r="Y3107" s="6" t="str">
        <f t="shared" si="778"/>
        <v>Millbank Cottage</v>
      </c>
      <c r="Z3107" s="6" t="str">
        <f t="shared" si="779"/>
        <v>Suffolk</v>
      </c>
      <c r="AA3107" s="6" t="str">
        <f t="shared" si="780"/>
        <v>WC</v>
      </c>
      <c r="AB3107" s="7" t="str">
        <f t="shared" si="781"/>
        <v>43767</v>
      </c>
      <c r="AC3107" s="6" t="str">
        <f t="shared" si="782"/>
        <v>7</v>
      </c>
      <c r="AD3107" s="6" t="str">
        <f t="shared" si="783"/>
        <v>A2</v>
      </c>
      <c r="AE3107" s="8" t="str">
        <f t="shared" si="784"/>
        <v/>
      </c>
    </row>
    <row r="3108" spans="1:31" x14ac:dyDescent="0.25">
      <c r="A3108" s="9">
        <v>3186</v>
      </c>
      <c r="B3108" s="10" t="s">
        <v>3991</v>
      </c>
      <c r="C3108" s="10" t="s">
        <v>2985</v>
      </c>
      <c r="D3108" s="10" t="s">
        <v>28</v>
      </c>
      <c r="E3108" s="10" t="s">
        <v>29</v>
      </c>
      <c r="F3108" s="10">
        <v>30</v>
      </c>
      <c r="G3108" s="10" t="s">
        <v>7618</v>
      </c>
      <c r="H3108" s="10" t="s">
        <v>180</v>
      </c>
      <c r="I3108" s="10" t="s">
        <v>32</v>
      </c>
      <c r="J3108" s="11">
        <v>43481</v>
      </c>
      <c r="K3108" s="10">
        <v>33</v>
      </c>
      <c r="L3108" s="10" t="s">
        <v>39</v>
      </c>
      <c r="M3108" s="12"/>
      <c r="O3108">
        <f t="shared" si="785"/>
        <v>0</v>
      </c>
      <c r="Q3108" s="9" t="str">
        <f t="shared" si="770"/>
        <v>3186</v>
      </c>
      <c r="R3108" s="10" t="str">
        <f t="shared" si="771"/>
        <v>Marcellus</v>
      </c>
      <c r="S3108" s="10" t="str">
        <f t="shared" si="772"/>
        <v>Dwyer</v>
      </c>
      <c r="T3108" s="10" t="str">
        <f t="shared" si="773"/>
        <v>Mr</v>
      </c>
      <c r="U3108" s="10" t="str">
        <f t="shared" si="774"/>
        <v>M</v>
      </c>
      <c r="V3108" s="10" t="str">
        <f t="shared" si="775"/>
        <v>30</v>
      </c>
      <c r="W3108" s="10" t="str">
        <f t="shared" si="776"/>
        <v>Millbank Penitentiary</v>
      </c>
      <c r="X3108" s="10" t="str">
        <f t="shared" si="777"/>
        <v>ry</v>
      </c>
      <c r="Y3108" s="10" t="str">
        <f t="shared" si="778"/>
        <v>Millbank Penitentiary</v>
      </c>
      <c r="Z3108" s="10" t="str">
        <f t="shared" si="779"/>
        <v>Londonderry</v>
      </c>
      <c r="AA3108" s="10" t="str">
        <f t="shared" si="780"/>
        <v>WC</v>
      </c>
      <c r="AB3108" s="11" t="str">
        <f t="shared" si="781"/>
        <v>43481</v>
      </c>
      <c r="AC3108" s="10" t="str">
        <f t="shared" si="782"/>
        <v>33</v>
      </c>
      <c r="AD3108" s="10" t="str">
        <f t="shared" si="783"/>
        <v>C1</v>
      </c>
      <c r="AE3108" s="12" t="str">
        <f t="shared" si="784"/>
        <v/>
      </c>
    </row>
    <row r="3109" spans="1:31" x14ac:dyDescent="0.25">
      <c r="A3109" s="5">
        <v>3187</v>
      </c>
      <c r="B3109" s="6" t="s">
        <v>7619</v>
      </c>
      <c r="C3109" s="6" t="s">
        <v>593</v>
      </c>
      <c r="D3109" s="6" t="s">
        <v>15</v>
      </c>
      <c r="E3109" s="6" t="s">
        <v>16</v>
      </c>
      <c r="F3109" s="6">
        <v>90</v>
      </c>
      <c r="G3109" s="6" t="s">
        <v>7620</v>
      </c>
      <c r="H3109" s="6" t="s">
        <v>3884</v>
      </c>
      <c r="I3109" s="6" t="s">
        <v>3885</v>
      </c>
      <c r="J3109" s="7">
        <v>43475</v>
      </c>
      <c r="K3109" s="6">
        <v>35</v>
      </c>
      <c r="L3109" s="6" t="s">
        <v>20</v>
      </c>
      <c r="M3109" s="8"/>
      <c r="O3109">
        <f t="shared" si="785"/>
        <v>0</v>
      </c>
      <c r="Q3109" s="5" t="str">
        <f t="shared" si="770"/>
        <v>3187</v>
      </c>
      <c r="R3109" s="6" t="str">
        <f t="shared" si="771"/>
        <v>Laurel</v>
      </c>
      <c r="S3109" s="6" t="str">
        <f t="shared" si="772"/>
        <v>Gonzalez</v>
      </c>
      <c r="T3109" s="6" t="str">
        <f t="shared" si="773"/>
        <v>Mrs</v>
      </c>
      <c r="U3109" s="6" t="str">
        <f t="shared" si="774"/>
        <v>F</v>
      </c>
      <c r="V3109" s="6" t="str">
        <f t="shared" si="775"/>
        <v>90</v>
      </c>
      <c r="W3109" s="6" t="str">
        <f t="shared" si="776"/>
        <v>Milledge Street</v>
      </c>
      <c r="X3109" s="6" t="str">
        <f t="shared" si="777"/>
        <v>et</v>
      </c>
      <c r="Y3109" s="6" t="str">
        <f t="shared" si="778"/>
        <v>Milledge Street</v>
      </c>
      <c r="Z3109" s="6" t="str">
        <f t="shared" si="779"/>
        <v>Lee-On-The-Solent</v>
      </c>
      <c r="AA3109" s="6" t="str">
        <f t="shared" si="780"/>
        <v>ST</v>
      </c>
      <c r="AB3109" s="7" t="str">
        <f t="shared" si="781"/>
        <v>43475</v>
      </c>
      <c r="AC3109" s="6" t="str">
        <f t="shared" si="782"/>
        <v>35</v>
      </c>
      <c r="AD3109" s="6" t="str">
        <f t="shared" si="783"/>
        <v>B</v>
      </c>
      <c r="AE3109" s="8" t="str">
        <f t="shared" si="784"/>
        <v/>
      </c>
    </row>
    <row r="3110" spans="1:31" x14ac:dyDescent="0.25">
      <c r="A3110" s="9">
        <v>3188</v>
      </c>
      <c r="B3110" s="10" t="s">
        <v>6294</v>
      </c>
      <c r="C3110" s="10" t="s">
        <v>2263</v>
      </c>
      <c r="D3110" s="10" t="s">
        <v>49</v>
      </c>
      <c r="E3110" s="10" t="s">
        <v>16</v>
      </c>
      <c r="F3110" s="10">
        <v>60</v>
      </c>
      <c r="G3110" s="10" t="s">
        <v>7621</v>
      </c>
      <c r="H3110" s="10" t="s">
        <v>965</v>
      </c>
      <c r="I3110" s="10" t="s">
        <v>185</v>
      </c>
      <c r="J3110" s="11">
        <v>44105</v>
      </c>
      <c r="K3110" s="10">
        <v>31</v>
      </c>
      <c r="L3110" s="10" t="s">
        <v>157</v>
      </c>
      <c r="M3110" s="12"/>
      <c r="O3110">
        <f t="shared" si="785"/>
        <v>0</v>
      </c>
      <c r="Q3110" s="9" t="str">
        <f t="shared" si="770"/>
        <v>3188</v>
      </c>
      <c r="R3110" s="10" t="str">
        <f t="shared" si="771"/>
        <v>Estell</v>
      </c>
      <c r="S3110" s="10" t="str">
        <f t="shared" si="772"/>
        <v>Leach</v>
      </c>
      <c r="T3110" s="10" t="str">
        <f t="shared" si="773"/>
        <v>Miss</v>
      </c>
      <c r="U3110" s="10" t="str">
        <f t="shared" si="774"/>
        <v>F</v>
      </c>
      <c r="V3110" s="10" t="str">
        <f t="shared" si="775"/>
        <v>60</v>
      </c>
      <c r="W3110" s="10" t="str">
        <f t="shared" si="776"/>
        <v>Millennium Place</v>
      </c>
      <c r="X3110" s="10" t="str">
        <f t="shared" si="777"/>
        <v>ce</v>
      </c>
      <c r="Y3110" s="10" t="str">
        <f t="shared" si="778"/>
        <v>Millennium Place</v>
      </c>
      <c r="Z3110" s="10" t="str">
        <f t="shared" si="779"/>
        <v>Frinton-On-Sea</v>
      </c>
      <c r="AA3110" s="10" t="str">
        <f t="shared" si="780"/>
        <v>HX</v>
      </c>
      <c r="AB3110" s="11" t="str">
        <f t="shared" si="781"/>
        <v>44105</v>
      </c>
      <c r="AC3110" s="10" t="str">
        <f t="shared" si="782"/>
        <v>31</v>
      </c>
      <c r="AD3110" s="10" t="str">
        <f t="shared" si="783"/>
        <v>C3</v>
      </c>
      <c r="AE3110" s="12" t="str">
        <f t="shared" si="784"/>
        <v/>
      </c>
    </row>
    <row r="3111" spans="1:31" x14ac:dyDescent="0.25">
      <c r="A3111" s="5">
        <v>3189</v>
      </c>
      <c r="B3111" s="6" t="s">
        <v>4997</v>
      </c>
      <c r="C3111" s="6" t="s">
        <v>7622</v>
      </c>
      <c r="D3111" s="6" t="s">
        <v>28</v>
      </c>
      <c r="E3111" s="6" t="s">
        <v>29</v>
      </c>
      <c r="F3111" s="6">
        <v>60</v>
      </c>
      <c r="G3111" s="6" t="s">
        <v>7623</v>
      </c>
      <c r="H3111" s="6" t="s">
        <v>7624</v>
      </c>
      <c r="I3111" s="6" t="s">
        <v>32</v>
      </c>
      <c r="J3111" s="7">
        <v>44116</v>
      </c>
      <c r="K3111" s="6">
        <v>3</v>
      </c>
      <c r="L3111" s="6" t="s">
        <v>44</v>
      </c>
      <c r="M3111" s="8"/>
      <c r="O3111">
        <f t="shared" si="785"/>
        <v>0</v>
      </c>
      <c r="Q3111" s="5" t="str">
        <f t="shared" si="770"/>
        <v>3189</v>
      </c>
      <c r="R3111" s="6" t="str">
        <f t="shared" si="771"/>
        <v>Bennett</v>
      </c>
      <c r="S3111" s="6" t="str">
        <f t="shared" si="772"/>
        <v>Hancock</v>
      </c>
      <c r="T3111" s="6" t="str">
        <f t="shared" si="773"/>
        <v>Mr</v>
      </c>
      <c r="U3111" s="6" t="str">
        <f t="shared" si="774"/>
        <v>M</v>
      </c>
      <c r="V3111" s="6" t="str">
        <f t="shared" si="775"/>
        <v>60</v>
      </c>
      <c r="W3111" s="6" t="str">
        <f t="shared" si="776"/>
        <v>Miller Street</v>
      </c>
      <c r="X3111" s="6" t="str">
        <f t="shared" si="777"/>
        <v>et</v>
      </c>
      <c r="Y3111" s="6" t="str">
        <f t="shared" si="778"/>
        <v>Miller Street</v>
      </c>
      <c r="Z3111" s="6" t="str">
        <f t="shared" si="779"/>
        <v>Meifod</v>
      </c>
      <c r="AA3111" s="6" t="str">
        <f t="shared" si="780"/>
        <v>WC</v>
      </c>
      <c r="AB3111" s="7" t="str">
        <f t="shared" si="781"/>
        <v>44116</v>
      </c>
      <c r="AC3111" s="6" t="str">
        <f t="shared" si="782"/>
        <v>3</v>
      </c>
      <c r="AD3111" s="6" t="str">
        <f t="shared" si="783"/>
        <v>D</v>
      </c>
      <c r="AE3111" s="8" t="str">
        <f t="shared" si="784"/>
        <v/>
      </c>
    </row>
    <row r="3112" spans="1:31" x14ac:dyDescent="0.25">
      <c r="A3112" s="9">
        <v>3190</v>
      </c>
      <c r="B3112" s="10" t="s">
        <v>5725</v>
      </c>
      <c r="C3112" s="10" t="s">
        <v>227</v>
      </c>
      <c r="D3112" s="10" t="s">
        <v>15</v>
      </c>
      <c r="E3112" s="10" t="s">
        <v>16</v>
      </c>
      <c r="F3112" s="10">
        <v>90</v>
      </c>
      <c r="G3112" s="10" t="s">
        <v>7625</v>
      </c>
      <c r="H3112" s="10" t="s">
        <v>2865</v>
      </c>
      <c r="I3112" s="10" t="s">
        <v>32</v>
      </c>
      <c r="J3112" s="11">
        <v>43675</v>
      </c>
      <c r="K3112" s="10">
        <v>82</v>
      </c>
      <c r="L3112" s="10" t="s">
        <v>157</v>
      </c>
      <c r="M3112" s="12"/>
      <c r="O3112">
        <f t="shared" si="785"/>
        <v>0</v>
      </c>
      <c r="Q3112" s="9" t="str">
        <f t="shared" si="770"/>
        <v>3190</v>
      </c>
      <c r="R3112" s="10" t="str">
        <f t="shared" si="771"/>
        <v>Kenyetta</v>
      </c>
      <c r="S3112" s="10" t="str">
        <f t="shared" si="772"/>
        <v>Rodriquez</v>
      </c>
      <c r="T3112" s="10" t="str">
        <f t="shared" si="773"/>
        <v>Mrs</v>
      </c>
      <c r="U3112" s="10" t="str">
        <f t="shared" si="774"/>
        <v>F</v>
      </c>
      <c r="V3112" s="10" t="str">
        <f t="shared" si="775"/>
        <v>90</v>
      </c>
      <c r="W3112" s="10" t="str">
        <f t="shared" si="776"/>
        <v>Millers Terrace</v>
      </c>
      <c r="X3112" s="10" t="str">
        <f t="shared" si="777"/>
        <v>ce</v>
      </c>
      <c r="Y3112" s="10" t="str">
        <f t="shared" si="778"/>
        <v>Millers Terrace</v>
      </c>
      <c r="Z3112" s="10" t="str">
        <f t="shared" si="779"/>
        <v>Tyne And Wear</v>
      </c>
      <c r="AA3112" s="10" t="str">
        <f t="shared" si="780"/>
        <v>WC</v>
      </c>
      <c r="AB3112" s="11" t="str">
        <f t="shared" si="781"/>
        <v>43675</v>
      </c>
      <c r="AC3112" s="10" t="str">
        <f t="shared" si="782"/>
        <v>82</v>
      </c>
      <c r="AD3112" s="10" t="str">
        <f t="shared" si="783"/>
        <v>C3</v>
      </c>
      <c r="AE3112" s="12" t="str">
        <f t="shared" si="784"/>
        <v/>
      </c>
    </row>
    <row r="3113" spans="1:31" x14ac:dyDescent="0.25">
      <c r="A3113" s="5">
        <v>3191</v>
      </c>
      <c r="B3113" s="6" t="s">
        <v>2513</v>
      </c>
      <c r="C3113" s="6" t="s">
        <v>5728</v>
      </c>
      <c r="D3113" s="6" t="s">
        <v>28</v>
      </c>
      <c r="E3113" s="6" t="s">
        <v>29</v>
      </c>
      <c r="F3113" s="6">
        <v>60</v>
      </c>
      <c r="G3113" s="6" t="s">
        <v>7626</v>
      </c>
      <c r="H3113" s="6" t="s">
        <v>4373</v>
      </c>
      <c r="I3113" s="6" t="s">
        <v>32</v>
      </c>
      <c r="J3113" s="7">
        <v>43942</v>
      </c>
      <c r="K3113" s="6">
        <v>89</v>
      </c>
      <c r="L3113" s="6" t="s">
        <v>39</v>
      </c>
      <c r="M3113" s="8"/>
      <c r="O3113">
        <f t="shared" si="785"/>
        <v>0</v>
      </c>
      <c r="Q3113" s="5" t="str">
        <f t="shared" si="770"/>
        <v>3191</v>
      </c>
      <c r="R3113" s="6" t="str">
        <f t="shared" si="771"/>
        <v>Danial</v>
      </c>
      <c r="S3113" s="6" t="str">
        <f t="shared" si="772"/>
        <v>Walton</v>
      </c>
      <c r="T3113" s="6" t="str">
        <f t="shared" si="773"/>
        <v>Mr</v>
      </c>
      <c r="U3113" s="6" t="str">
        <f t="shared" si="774"/>
        <v>M</v>
      </c>
      <c r="V3113" s="6" t="str">
        <f t="shared" si="775"/>
        <v>60</v>
      </c>
      <c r="W3113" s="6" t="str">
        <f t="shared" si="776"/>
        <v>Millfield Lane</v>
      </c>
      <c r="X3113" s="6" t="str">
        <f t="shared" si="777"/>
        <v>ne</v>
      </c>
      <c r="Y3113" s="6" t="str">
        <f t="shared" si="778"/>
        <v>Millfield Lane</v>
      </c>
      <c r="Z3113" s="6" t="str">
        <f t="shared" si="779"/>
        <v>Ruislip</v>
      </c>
      <c r="AA3113" s="6" t="str">
        <f t="shared" si="780"/>
        <v>WC</v>
      </c>
      <c r="AB3113" s="7" t="str">
        <f t="shared" si="781"/>
        <v>43942</v>
      </c>
      <c r="AC3113" s="6" t="str">
        <f t="shared" si="782"/>
        <v>89</v>
      </c>
      <c r="AD3113" s="6" t="str">
        <f t="shared" si="783"/>
        <v>C1</v>
      </c>
      <c r="AE3113" s="8" t="str">
        <f t="shared" si="784"/>
        <v/>
      </c>
    </row>
    <row r="3114" spans="1:31" x14ac:dyDescent="0.25">
      <c r="A3114" s="9">
        <v>3192</v>
      </c>
      <c r="B3114" s="10" t="s">
        <v>7627</v>
      </c>
      <c r="C3114" s="10" t="s">
        <v>5958</v>
      </c>
      <c r="D3114" s="10" t="s">
        <v>28</v>
      </c>
      <c r="E3114" s="10" t="s">
        <v>29</v>
      </c>
      <c r="F3114" s="10">
        <v>60</v>
      </c>
      <c r="G3114" s="10" t="s">
        <v>7628</v>
      </c>
      <c r="H3114" s="10" t="s">
        <v>1969</v>
      </c>
      <c r="I3114" s="10" t="s">
        <v>122</v>
      </c>
      <c r="J3114" s="11">
        <v>44527</v>
      </c>
      <c r="K3114" s="10">
        <v>4</v>
      </c>
      <c r="L3114" s="10" t="s">
        <v>52</v>
      </c>
      <c r="M3114" s="12"/>
      <c r="O3114">
        <f t="shared" si="785"/>
        <v>0</v>
      </c>
      <c r="Q3114" s="9" t="str">
        <f t="shared" si="770"/>
        <v>3192</v>
      </c>
      <c r="R3114" s="10" t="str">
        <f t="shared" si="771"/>
        <v>Denis</v>
      </c>
      <c r="S3114" s="10" t="str">
        <f t="shared" si="772"/>
        <v>Villa</v>
      </c>
      <c r="T3114" s="10" t="str">
        <f t="shared" si="773"/>
        <v>Mr</v>
      </c>
      <c r="U3114" s="10" t="str">
        <f t="shared" si="774"/>
        <v>M</v>
      </c>
      <c r="V3114" s="10" t="str">
        <f t="shared" si="775"/>
        <v>60</v>
      </c>
      <c r="W3114" s="10" t="str">
        <f t="shared" si="776"/>
        <v>Millfield Place</v>
      </c>
      <c r="X3114" s="10" t="str">
        <f t="shared" si="777"/>
        <v>ce</v>
      </c>
      <c r="Y3114" s="10" t="str">
        <f t="shared" si="778"/>
        <v>Millfield Place</v>
      </c>
      <c r="Z3114" s="10" t="str">
        <f t="shared" si="779"/>
        <v>Lingfield</v>
      </c>
      <c r="AA3114" s="10" t="str">
        <f t="shared" si="780"/>
        <v>WN</v>
      </c>
      <c r="AB3114" s="11" t="str">
        <f t="shared" si="781"/>
        <v>44527</v>
      </c>
      <c r="AC3114" s="10" t="str">
        <f t="shared" si="782"/>
        <v>4</v>
      </c>
      <c r="AD3114" s="10" t="str">
        <f t="shared" si="783"/>
        <v>A1</v>
      </c>
      <c r="AE3114" s="12" t="str">
        <f t="shared" si="784"/>
        <v/>
      </c>
    </row>
    <row r="3115" spans="1:31" x14ac:dyDescent="0.25">
      <c r="A3115" s="5">
        <v>3193</v>
      </c>
      <c r="B3115" s="6" t="s">
        <v>310</v>
      </c>
      <c r="C3115" s="6" t="s">
        <v>1589</v>
      </c>
      <c r="D3115" s="6" t="s">
        <v>28</v>
      </c>
      <c r="E3115" s="6" t="s">
        <v>29</v>
      </c>
      <c r="F3115" s="6">
        <v>60</v>
      </c>
      <c r="G3115" s="6" t="s">
        <v>7629</v>
      </c>
      <c r="H3115" s="6" t="s">
        <v>3639</v>
      </c>
      <c r="I3115" s="6" t="s">
        <v>291</v>
      </c>
      <c r="J3115" s="7">
        <v>44130</v>
      </c>
      <c r="K3115" s="6">
        <v>58</v>
      </c>
      <c r="L3115" s="6" t="s">
        <v>52</v>
      </c>
      <c r="M3115" s="8"/>
      <c r="O3115">
        <f t="shared" si="785"/>
        <v>0</v>
      </c>
      <c r="Q3115" s="5" t="str">
        <f t="shared" si="770"/>
        <v>3193</v>
      </c>
      <c r="R3115" s="6" t="str">
        <f t="shared" si="771"/>
        <v>Davis</v>
      </c>
      <c r="S3115" s="6" t="str">
        <f t="shared" si="772"/>
        <v>Snider</v>
      </c>
      <c r="T3115" s="6" t="str">
        <f t="shared" si="773"/>
        <v>Mr</v>
      </c>
      <c r="U3115" s="6" t="str">
        <f t="shared" si="774"/>
        <v>M</v>
      </c>
      <c r="V3115" s="6" t="str">
        <f t="shared" si="775"/>
        <v>60</v>
      </c>
      <c r="W3115" s="6" t="str">
        <f t="shared" si="776"/>
        <v>Mills Grove</v>
      </c>
      <c r="X3115" s="6" t="str">
        <f t="shared" si="777"/>
        <v>ve</v>
      </c>
      <c r="Y3115" s="6" t="str">
        <f t="shared" si="778"/>
        <v>Mills Grove</v>
      </c>
      <c r="Z3115" s="6" t="str">
        <f t="shared" si="779"/>
        <v>Isle Of Tiree</v>
      </c>
      <c r="AA3115" s="6" t="str">
        <f t="shared" si="780"/>
        <v>HS</v>
      </c>
      <c r="AB3115" s="7" t="str">
        <f t="shared" si="781"/>
        <v>44130</v>
      </c>
      <c r="AC3115" s="6" t="str">
        <f t="shared" si="782"/>
        <v>58</v>
      </c>
      <c r="AD3115" s="6" t="str">
        <f t="shared" si="783"/>
        <v>A1</v>
      </c>
      <c r="AE3115" s="8" t="str">
        <f t="shared" si="784"/>
        <v/>
      </c>
    </row>
    <row r="3116" spans="1:31" x14ac:dyDescent="0.25">
      <c r="A3116" s="9">
        <v>3194</v>
      </c>
      <c r="B3116" s="10" t="s">
        <v>7630</v>
      </c>
      <c r="C3116" s="10" t="s">
        <v>6735</v>
      </c>
      <c r="D3116" s="10" t="s">
        <v>15</v>
      </c>
      <c r="E3116" s="10" t="s">
        <v>16</v>
      </c>
      <c r="F3116" s="10">
        <v>90</v>
      </c>
      <c r="G3116" s="10" t="s">
        <v>7631</v>
      </c>
      <c r="H3116" s="10" t="s">
        <v>3761</v>
      </c>
      <c r="I3116" s="10" t="s">
        <v>185</v>
      </c>
      <c r="J3116" s="11">
        <v>43770</v>
      </c>
      <c r="K3116" s="10">
        <v>23</v>
      </c>
      <c r="L3116" s="10" t="s">
        <v>157</v>
      </c>
      <c r="M3116" s="12"/>
      <c r="O3116">
        <f t="shared" si="785"/>
        <v>0</v>
      </c>
      <c r="Q3116" s="9" t="str">
        <f t="shared" si="770"/>
        <v>3194</v>
      </c>
      <c r="R3116" s="10" t="str">
        <f t="shared" si="771"/>
        <v>Anne</v>
      </c>
      <c r="S3116" s="10" t="str">
        <f t="shared" si="772"/>
        <v>Henson</v>
      </c>
      <c r="T3116" s="10" t="str">
        <f t="shared" si="773"/>
        <v>Mrs</v>
      </c>
      <c r="U3116" s="10" t="str">
        <f t="shared" si="774"/>
        <v>F</v>
      </c>
      <c r="V3116" s="10" t="str">
        <f t="shared" si="775"/>
        <v>90</v>
      </c>
      <c r="W3116" s="10" t="str">
        <f t="shared" si="776"/>
        <v>Mills Row</v>
      </c>
      <c r="X3116" s="10" t="str">
        <f t="shared" si="777"/>
        <v>ow</v>
      </c>
      <c r="Y3116" s="10" t="str">
        <f t="shared" si="778"/>
        <v>Mills Row</v>
      </c>
      <c r="Z3116" s="10" t="str">
        <f t="shared" si="779"/>
        <v>Gerrards Cross</v>
      </c>
      <c r="AA3116" s="10" t="str">
        <f t="shared" si="780"/>
        <v>HX</v>
      </c>
      <c r="AB3116" s="11" t="str">
        <f t="shared" si="781"/>
        <v>43770</v>
      </c>
      <c r="AC3116" s="10" t="str">
        <f t="shared" si="782"/>
        <v>23</v>
      </c>
      <c r="AD3116" s="10" t="str">
        <f t="shared" si="783"/>
        <v>C3</v>
      </c>
      <c r="AE3116" s="12" t="str">
        <f t="shared" si="784"/>
        <v/>
      </c>
    </row>
    <row r="3117" spans="1:31" x14ac:dyDescent="0.25">
      <c r="A3117" s="5">
        <v>3195</v>
      </c>
      <c r="B3117" s="6" t="s">
        <v>5176</v>
      </c>
      <c r="C3117" s="6" t="s">
        <v>1670</v>
      </c>
      <c r="D3117" s="6" t="s">
        <v>28</v>
      </c>
      <c r="E3117" s="6" t="s">
        <v>29</v>
      </c>
      <c r="F3117" s="6">
        <v>30</v>
      </c>
      <c r="G3117" s="6" t="s">
        <v>7632</v>
      </c>
      <c r="H3117" s="6" t="s">
        <v>4145</v>
      </c>
      <c r="I3117" s="6" t="s">
        <v>32</v>
      </c>
      <c r="J3117" s="7">
        <v>43882</v>
      </c>
      <c r="K3117" s="6">
        <v>30</v>
      </c>
      <c r="L3117" s="6" t="s">
        <v>39</v>
      </c>
      <c r="M3117" s="8"/>
      <c r="O3117">
        <f t="shared" si="785"/>
        <v>0</v>
      </c>
      <c r="Q3117" s="5" t="str">
        <f t="shared" si="770"/>
        <v>3195</v>
      </c>
      <c r="R3117" s="6" t="str">
        <f t="shared" si="771"/>
        <v>Toney</v>
      </c>
      <c r="S3117" s="6" t="str">
        <f t="shared" si="772"/>
        <v>Moses</v>
      </c>
      <c r="T3117" s="6" t="str">
        <f t="shared" si="773"/>
        <v>Mr</v>
      </c>
      <c r="U3117" s="6" t="str">
        <f t="shared" si="774"/>
        <v>M</v>
      </c>
      <c r="V3117" s="6" t="str">
        <f t="shared" si="775"/>
        <v>30</v>
      </c>
      <c r="W3117" s="6" t="str">
        <f t="shared" si="776"/>
        <v>Milman Road</v>
      </c>
      <c r="X3117" s="6" t="str">
        <f t="shared" si="777"/>
        <v>ad</v>
      </c>
      <c r="Y3117" s="6" t="str">
        <f t="shared" si="778"/>
        <v>Milman Road</v>
      </c>
      <c r="Z3117" s="6" t="str">
        <f t="shared" si="779"/>
        <v>Stonehouse</v>
      </c>
      <c r="AA3117" s="6" t="str">
        <f t="shared" si="780"/>
        <v>WC</v>
      </c>
      <c r="AB3117" s="7" t="str">
        <f t="shared" si="781"/>
        <v>43882</v>
      </c>
      <c r="AC3117" s="6" t="str">
        <f t="shared" si="782"/>
        <v>30</v>
      </c>
      <c r="AD3117" s="6" t="str">
        <f t="shared" si="783"/>
        <v>C1</v>
      </c>
      <c r="AE3117" s="8" t="str">
        <f t="shared" si="784"/>
        <v/>
      </c>
    </row>
    <row r="3118" spans="1:31" x14ac:dyDescent="0.25">
      <c r="A3118" s="9">
        <v>3196</v>
      </c>
      <c r="B3118" s="10" t="s">
        <v>7633</v>
      </c>
      <c r="C3118" s="10" t="s">
        <v>1111</v>
      </c>
      <c r="D3118" s="10" t="s">
        <v>49</v>
      </c>
      <c r="E3118" s="10" t="s">
        <v>16</v>
      </c>
      <c r="F3118" s="10">
        <v>60</v>
      </c>
      <c r="G3118" s="10" t="s">
        <v>7634</v>
      </c>
      <c r="H3118" s="10" t="s">
        <v>7635</v>
      </c>
      <c r="I3118" s="10" t="s">
        <v>7636</v>
      </c>
      <c r="J3118" s="11">
        <v>43884</v>
      </c>
      <c r="K3118" s="10">
        <v>41</v>
      </c>
      <c r="L3118" s="10" t="s">
        <v>39</v>
      </c>
      <c r="M3118" s="12"/>
      <c r="O3118">
        <f t="shared" si="785"/>
        <v>0</v>
      </c>
      <c r="Q3118" s="9" t="str">
        <f t="shared" si="770"/>
        <v>3196</v>
      </c>
      <c r="R3118" s="10" t="str">
        <f t="shared" si="771"/>
        <v>Britni</v>
      </c>
      <c r="S3118" s="10" t="str">
        <f t="shared" si="772"/>
        <v>Walker</v>
      </c>
      <c r="T3118" s="10" t="str">
        <f t="shared" si="773"/>
        <v>Miss</v>
      </c>
      <c r="U3118" s="10" t="str">
        <f t="shared" si="774"/>
        <v>F</v>
      </c>
      <c r="V3118" s="10" t="str">
        <f t="shared" si="775"/>
        <v>60</v>
      </c>
      <c r="W3118" s="10" t="str">
        <f t="shared" si="776"/>
        <v>Milmans Street</v>
      </c>
      <c r="X3118" s="10" t="str">
        <f t="shared" si="777"/>
        <v>et</v>
      </c>
      <c r="Y3118" s="10" t="str">
        <f t="shared" si="778"/>
        <v>Milmans Street</v>
      </c>
      <c r="Z3118" s="10" t="str">
        <f t="shared" si="779"/>
        <v>Brixham</v>
      </c>
      <c r="AA3118" s="10" t="str">
        <f t="shared" si="780"/>
        <v>HD</v>
      </c>
      <c r="AB3118" s="11" t="str">
        <f t="shared" si="781"/>
        <v>43884</v>
      </c>
      <c r="AC3118" s="10" t="str">
        <f t="shared" si="782"/>
        <v>41</v>
      </c>
      <c r="AD3118" s="10" t="str">
        <f t="shared" si="783"/>
        <v>C1</v>
      </c>
      <c r="AE3118" s="12" t="str">
        <f t="shared" si="784"/>
        <v/>
      </c>
    </row>
    <row r="3119" spans="1:31" x14ac:dyDescent="0.25">
      <c r="A3119" s="5">
        <v>3197</v>
      </c>
      <c r="B3119" s="6" t="s">
        <v>7637</v>
      </c>
      <c r="C3119" s="6" t="s">
        <v>1886</v>
      </c>
      <c r="D3119" s="6" t="s">
        <v>49</v>
      </c>
      <c r="E3119" s="6" t="s">
        <v>16</v>
      </c>
      <c r="F3119" s="6">
        <v>60</v>
      </c>
      <c r="G3119" s="6" t="s">
        <v>7638</v>
      </c>
      <c r="H3119" s="6" t="s">
        <v>5798</v>
      </c>
      <c r="I3119" s="6" t="s">
        <v>5799</v>
      </c>
      <c r="J3119" s="7">
        <v>44424</v>
      </c>
      <c r="K3119" s="6">
        <v>69</v>
      </c>
      <c r="L3119" s="6" t="s">
        <v>62</v>
      </c>
      <c r="M3119" s="8"/>
      <c r="O3119">
        <f t="shared" si="785"/>
        <v>0</v>
      </c>
      <c r="Q3119" s="5" t="str">
        <f t="shared" si="770"/>
        <v>3197</v>
      </c>
      <c r="R3119" s="6" t="str">
        <f t="shared" si="771"/>
        <v>Liane</v>
      </c>
      <c r="S3119" s="6" t="str">
        <f t="shared" si="772"/>
        <v>Chase</v>
      </c>
      <c r="T3119" s="6" t="str">
        <f t="shared" si="773"/>
        <v>Miss</v>
      </c>
      <c r="U3119" s="6" t="str">
        <f t="shared" si="774"/>
        <v>F</v>
      </c>
      <c r="V3119" s="6" t="str">
        <f t="shared" si="775"/>
        <v>60</v>
      </c>
      <c r="W3119" s="6" t="str">
        <f t="shared" si="776"/>
        <v>Milner Walk</v>
      </c>
      <c r="X3119" s="6" t="str">
        <f t="shared" si="777"/>
        <v>lk</v>
      </c>
      <c r="Y3119" s="6" t="str">
        <f t="shared" si="778"/>
        <v>Milner Walk</v>
      </c>
      <c r="Z3119" s="6" t="str">
        <f t="shared" si="779"/>
        <v>Barnard Castle</v>
      </c>
      <c r="AA3119" s="6" t="str">
        <f t="shared" si="780"/>
        <v>IG</v>
      </c>
      <c r="AB3119" s="7" t="str">
        <f t="shared" si="781"/>
        <v>44424</v>
      </c>
      <c r="AC3119" s="6" t="str">
        <f t="shared" si="782"/>
        <v>69</v>
      </c>
      <c r="AD3119" s="6" t="str">
        <f t="shared" si="783"/>
        <v>C4</v>
      </c>
      <c r="AE3119" s="8" t="str">
        <f t="shared" si="784"/>
        <v/>
      </c>
    </row>
    <row r="3120" spans="1:31" x14ac:dyDescent="0.25">
      <c r="A3120" s="9">
        <v>3198</v>
      </c>
      <c r="B3120" s="10" t="s">
        <v>2786</v>
      </c>
      <c r="C3120" s="10" t="s">
        <v>203</v>
      </c>
      <c r="D3120" s="10" t="s">
        <v>28</v>
      </c>
      <c r="E3120" s="10" t="s">
        <v>29</v>
      </c>
      <c r="F3120" s="10">
        <v>60</v>
      </c>
      <c r="G3120" s="10" t="s">
        <v>7639</v>
      </c>
      <c r="H3120" s="10" t="s">
        <v>6709</v>
      </c>
      <c r="I3120" s="10" t="s">
        <v>32</v>
      </c>
      <c r="J3120" s="11">
        <v>44198</v>
      </c>
      <c r="K3120" s="10">
        <v>10</v>
      </c>
      <c r="L3120" s="10" t="s">
        <v>52</v>
      </c>
      <c r="M3120" s="12"/>
      <c r="O3120">
        <f t="shared" si="785"/>
        <v>0</v>
      </c>
      <c r="Q3120" s="9" t="str">
        <f t="shared" si="770"/>
        <v>3198</v>
      </c>
      <c r="R3120" s="10" t="str">
        <f t="shared" si="771"/>
        <v>Jules</v>
      </c>
      <c r="S3120" s="10" t="str">
        <f t="shared" si="772"/>
        <v>Pierce</v>
      </c>
      <c r="T3120" s="10" t="str">
        <f t="shared" si="773"/>
        <v>Mr</v>
      </c>
      <c r="U3120" s="10" t="str">
        <f t="shared" si="774"/>
        <v>M</v>
      </c>
      <c r="V3120" s="10" t="str">
        <f t="shared" si="775"/>
        <v>60</v>
      </c>
      <c r="W3120" s="10" t="str">
        <f t="shared" si="776"/>
        <v>Milo Road</v>
      </c>
      <c r="X3120" s="10" t="str">
        <f t="shared" si="777"/>
        <v>ad</v>
      </c>
      <c r="Y3120" s="10" t="str">
        <f t="shared" si="778"/>
        <v>Milo Road</v>
      </c>
      <c r="Z3120" s="10" t="str">
        <f t="shared" si="779"/>
        <v>Rogart</v>
      </c>
      <c r="AA3120" s="10" t="str">
        <f t="shared" si="780"/>
        <v>WC</v>
      </c>
      <c r="AB3120" s="11" t="str">
        <f t="shared" si="781"/>
        <v>44198</v>
      </c>
      <c r="AC3120" s="10" t="str">
        <f t="shared" si="782"/>
        <v>10</v>
      </c>
      <c r="AD3120" s="10" t="str">
        <f t="shared" si="783"/>
        <v>A1</v>
      </c>
      <c r="AE3120" s="12" t="str">
        <f t="shared" si="784"/>
        <v/>
      </c>
    </row>
    <row r="3121" spans="1:31" x14ac:dyDescent="0.25">
      <c r="A3121" s="5">
        <v>3199</v>
      </c>
      <c r="B3121" s="6" t="s">
        <v>7640</v>
      </c>
      <c r="C3121" s="6" t="s">
        <v>3898</v>
      </c>
      <c r="D3121" s="6" t="s">
        <v>49</v>
      </c>
      <c r="E3121" s="6" t="s">
        <v>16</v>
      </c>
      <c r="F3121" s="6">
        <v>90</v>
      </c>
      <c r="G3121" s="6" t="s">
        <v>7641</v>
      </c>
      <c r="H3121" s="6" t="s">
        <v>6709</v>
      </c>
      <c r="I3121" s="6" t="s">
        <v>32</v>
      </c>
      <c r="J3121" s="7">
        <v>44052</v>
      </c>
      <c r="K3121" s="6">
        <v>25</v>
      </c>
      <c r="L3121" s="6" t="s">
        <v>68</v>
      </c>
      <c r="M3121" s="8"/>
      <c r="O3121">
        <f t="shared" si="785"/>
        <v>0</v>
      </c>
      <c r="Q3121" s="5" t="str">
        <f t="shared" si="770"/>
        <v>3199</v>
      </c>
      <c r="R3121" s="6" t="str">
        <f t="shared" si="771"/>
        <v>Jesusa</v>
      </c>
      <c r="S3121" s="6" t="str">
        <f t="shared" si="772"/>
        <v>Ruiz</v>
      </c>
      <c r="T3121" s="6" t="str">
        <f t="shared" si="773"/>
        <v>Miss</v>
      </c>
      <c r="U3121" s="6" t="str">
        <f t="shared" si="774"/>
        <v>F</v>
      </c>
      <c r="V3121" s="6" t="str">
        <f t="shared" si="775"/>
        <v>90</v>
      </c>
      <c r="W3121" s="6" t="str">
        <f t="shared" si="776"/>
        <v>Mincing Lane</v>
      </c>
      <c r="X3121" s="6" t="str">
        <f t="shared" si="777"/>
        <v>ne</v>
      </c>
      <c r="Y3121" s="6" t="str">
        <f t="shared" si="778"/>
        <v>Mincing Lane</v>
      </c>
      <c r="Z3121" s="6" t="str">
        <f t="shared" si="779"/>
        <v>Rogart</v>
      </c>
      <c r="AA3121" s="6" t="str">
        <f t="shared" si="780"/>
        <v>WC</v>
      </c>
      <c r="AB3121" s="7" t="str">
        <f t="shared" si="781"/>
        <v>44052</v>
      </c>
      <c r="AC3121" s="6" t="str">
        <f t="shared" si="782"/>
        <v>25</v>
      </c>
      <c r="AD3121" s="6" t="str">
        <f t="shared" si="783"/>
        <v>A2</v>
      </c>
      <c r="AE3121" s="8" t="str">
        <f t="shared" si="784"/>
        <v/>
      </c>
    </row>
    <row r="3122" spans="1:31" x14ac:dyDescent="0.25">
      <c r="A3122" s="5">
        <v>3201</v>
      </c>
      <c r="B3122" s="6" t="s">
        <v>7642</v>
      </c>
      <c r="C3122" s="6" t="s">
        <v>4663</v>
      </c>
      <c r="D3122" s="6" t="s">
        <v>49</v>
      </c>
      <c r="E3122" s="6" t="s">
        <v>16</v>
      </c>
      <c r="F3122" s="6">
        <v>30</v>
      </c>
      <c r="G3122" s="6" t="s">
        <v>7643</v>
      </c>
      <c r="H3122" s="6" t="s">
        <v>2943</v>
      </c>
      <c r="I3122" s="6" t="s">
        <v>122</v>
      </c>
      <c r="J3122" s="7">
        <v>43671</v>
      </c>
      <c r="K3122" s="6">
        <v>2</v>
      </c>
      <c r="L3122" s="6" t="s">
        <v>20</v>
      </c>
      <c r="M3122" s="8"/>
      <c r="O3122">
        <f t="shared" si="785"/>
        <v>0</v>
      </c>
      <c r="Q3122" s="5" t="str">
        <f t="shared" si="770"/>
        <v>3201</v>
      </c>
      <c r="R3122" s="6" t="str">
        <f t="shared" si="771"/>
        <v>Alena</v>
      </c>
      <c r="S3122" s="6" t="str">
        <f t="shared" si="772"/>
        <v>Kirkland</v>
      </c>
      <c r="T3122" s="6" t="str">
        <f t="shared" si="773"/>
        <v>Miss</v>
      </c>
      <c r="U3122" s="6" t="str">
        <f t="shared" si="774"/>
        <v>F</v>
      </c>
      <c r="V3122" s="6" t="str">
        <f t="shared" si="775"/>
        <v>30</v>
      </c>
      <c r="W3122" s="6" t="str">
        <f t="shared" si="776"/>
        <v>Minehead Road</v>
      </c>
      <c r="X3122" s="6" t="str">
        <f t="shared" si="777"/>
        <v>ad</v>
      </c>
      <c r="Y3122" s="6" t="str">
        <f t="shared" si="778"/>
        <v>Minehead Road</v>
      </c>
      <c r="Z3122" s="6" t="str">
        <f t="shared" si="779"/>
        <v>Loanhead</v>
      </c>
      <c r="AA3122" s="6" t="str">
        <f t="shared" si="780"/>
        <v>WN</v>
      </c>
      <c r="AB3122" s="7" t="str">
        <f t="shared" si="781"/>
        <v>43671</v>
      </c>
      <c r="AC3122" s="6" t="str">
        <f t="shared" si="782"/>
        <v>2</v>
      </c>
      <c r="AD3122" s="6" t="str">
        <f t="shared" si="783"/>
        <v>B</v>
      </c>
      <c r="AE3122" s="8" t="str">
        <f t="shared" si="784"/>
        <v/>
      </c>
    </row>
    <row r="3123" spans="1:31" x14ac:dyDescent="0.25">
      <c r="A3123" s="9">
        <v>3202</v>
      </c>
      <c r="B3123" s="10" t="s">
        <v>1989</v>
      </c>
      <c r="C3123" s="10" t="s">
        <v>7644</v>
      </c>
      <c r="D3123" s="10" t="s">
        <v>28</v>
      </c>
      <c r="E3123" s="10" t="s">
        <v>29</v>
      </c>
      <c r="F3123" s="10">
        <v>60</v>
      </c>
      <c r="G3123" s="10" t="s">
        <v>7643</v>
      </c>
      <c r="H3123" s="10" t="s">
        <v>3386</v>
      </c>
      <c r="I3123" s="10" t="s">
        <v>32</v>
      </c>
      <c r="J3123" s="11">
        <v>44268</v>
      </c>
      <c r="K3123" s="10">
        <v>66</v>
      </c>
      <c r="L3123" s="10" t="s">
        <v>157</v>
      </c>
      <c r="M3123" s="12"/>
      <c r="O3123">
        <f t="shared" si="785"/>
        <v>0</v>
      </c>
      <c r="Q3123" s="9" t="str">
        <f t="shared" si="770"/>
        <v>3202</v>
      </c>
      <c r="R3123" s="10" t="str">
        <f t="shared" si="771"/>
        <v>Isaac</v>
      </c>
      <c r="S3123" s="10" t="str">
        <f t="shared" si="772"/>
        <v>Minor</v>
      </c>
      <c r="T3123" s="10" t="str">
        <f t="shared" si="773"/>
        <v>Mr</v>
      </c>
      <c r="U3123" s="10" t="str">
        <f t="shared" si="774"/>
        <v>M</v>
      </c>
      <c r="V3123" s="10" t="str">
        <f t="shared" si="775"/>
        <v>60</v>
      </c>
      <c r="W3123" s="10" t="str">
        <f t="shared" si="776"/>
        <v>Minehead Road</v>
      </c>
      <c r="X3123" s="10" t="str">
        <f t="shared" si="777"/>
        <v>ad</v>
      </c>
      <c r="Y3123" s="10" t="str">
        <f t="shared" si="778"/>
        <v>Minehead Road</v>
      </c>
      <c r="Z3123" s="10" t="str">
        <f t="shared" si="779"/>
        <v>North Walsham</v>
      </c>
      <c r="AA3123" s="10" t="str">
        <f t="shared" si="780"/>
        <v>WC</v>
      </c>
      <c r="AB3123" s="11" t="str">
        <f t="shared" si="781"/>
        <v>44268</v>
      </c>
      <c r="AC3123" s="10" t="str">
        <f t="shared" si="782"/>
        <v>66</v>
      </c>
      <c r="AD3123" s="10" t="str">
        <f t="shared" si="783"/>
        <v>C3</v>
      </c>
      <c r="AE3123" s="12" t="str">
        <f t="shared" si="784"/>
        <v/>
      </c>
    </row>
    <row r="3124" spans="1:31" x14ac:dyDescent="0.25">
      <c r="A3124" s="5">
        <v>3203</v>
      </c>
      <c r="B3124" s="6" t="s">
        <v>7645</v>
      </c>
      <c r="C3124" s="6" t="s">
        <v>543</v>
      </c>
      <c r="D3124" s="6" t="s">
        <v>49</v>
      </c>
      <c r="E3124" s="6" t="s">
        <v>16</v>
      </c>
      <c r="F3124" s="6">
        <v>90</v>
      </c>
      <c r="G3124" s="6" t="s">
        <v>7646</v>
      </c>
      <c r="H3124" s="6" t="s">
        <v>3389</v>
      </c>
      <c r="I3124" s="6" t="s">
        <v>122</v>
      </c>
      <c r="J3124" s="7">
        <v>43831</v>
      </c>
      <c r="K3124" s="6">
        <v>5</v>
      </c>
      <c r="L3124" s="6" t="s">
        <v>39</v>
      </c>
      <c r="M3124" s="8"/>
      <c r="O3124">
        <f t="shared" si="785"/>
        <v>0</v>
      </c>
      <c r="Q3124" s="5" t="str">
        <f t="shared" si="770"/>
        <v>3203</v>
      </c>
      <c r="R3124" s="6" t="str">
        <f t="shared" si="771"/>
        <v>Estefana</v>
      </c>
      <c r="S3124" s="6" t="str">
        <f t="shared" si="772"/>
        <v>Betts</v>
      </c>
      <c r="T3124" s="6" t="str">
        <f t="shared" si="773"/>
        <v>Miss</v>
      </c>
      <c r="U3124" s="6" t="str">
        <f t="shared" si="774"/>
        <v>F</v>
      </c>
      <c r="V3124" s="6" t="str">
        <f t="shared" si="775"/>
        <v>90</v>
      </c>
      <c r="W3124" s="6" t="str">
        <f t="shared" si="776"/>
        <v>Minera Street</v>
      </c>
      <c r="X3124" s="6" t="str">
        <f t="shared" si="777"/>
        <v>et</v>
      </c>
      <c r="Y3124" s="6" t="str">
        <f t="shared" si="778"/>
        <v>Minera Street</v>
      </c>
      <c r="Z3124" s="6" t="str">
        <f t="shared" si="779"/>
        <v>Llangammarch Wells</v>
      </c>
      <c r="AA3124" s="6" t="str">
        <f t="shared" si="780"/>
        <v>WN</v>
      </c>
      <c r="AB3124" s="7" t="str">
        <f t="shared" si="781"/>
        <v>43831</v>
      </c>
      <c r="AC3124" s="6" t="str">
        <f t="shared" si="782"/>
        <v>5</v>
      </c>
      <c r="AD3124" s="6" t="str">
        <f t="shared" si="783"/>
        <v>C1</v>
      </c>
      <c r="AE3124" s="8" t="str">
        <f t="shared" si="784"/>
        <v/>
      </c>
    </row>
    <row r="3125" spans="1:31" x14ac:dyDescent="0.25">
      <c r="A3125" s="9">
        <v>3204</v>
      </c>
      <c r="B3125" s="10" t="s">
        <v>7168</v>
      </c>
      <c r="C3125" s="10" t="s">
        <v>2206</v>
      </c>
      <c r="D3125" s="10" t="s">
        <v>28</v>
      </c>
      <c r="E3125" s="10" t="s">
        <v>29</v>
      </c>
      <c r="F3125" s="10">
        <v>60</v>
      </c>
      <c r="G3125" s="10" t="s">
        <v>7647</v>
      </c>
      <c r="H3125" s="10" t="s">
        <v>3821</v>
      </c>
      <c r="I3125" s="10" t="s">
        <v>32</v>
      </c>
      <c r="J3125" s="11">
        <v>43736</v>
      </c>
      <c r="K3125" s="10">
        <v>11</v>
      </c>
      <c r="L3125" s="10" t="s">
        <v>39</v>
      </c>
      <c r="M3125" s="12"/>
      <c r="O3125">
        <f t="shared" si="785"/>
        <v>0</v>
      </c>
      <c r="Q3125" s="9" t="str">
        <f t="shared" si="770"/>
        <v>3204</v>
      </c>
      <c r="R3125" s="10" t="str">
        <f t="shared" si="771"/>
        <v>Colby</v>
      </c>
      <c r="S3125" s="10" t="str">
        <f t="shared" si="772"/>
        <v>Lusk</v>
      </c>
      <c r="T3125" s="10" t="str">
        <f t="shared" si="773"/>
        <v>Mr</v>
      </c>
      <c r="U3125" s="10" t="str">
        <f t="shared" si="774"/>
        <v>M</v>
      </c>
      <c r="V3125" s="10" t="str">
        <f t="shared" si="775"/>
        <v>60</v>
      </c>
      <c r="W3125" s="10" t="str">
        <f t="shared" si="776"/>
        <v>Minerva Terrace</v>
      </c>
      <c r="X3125" s="10" t="str">
        <f t="shared" si="777"/>
        <v>ce</v>
      </c>
      <c r="Y3125" s="10" t="str">
        <f t="shared" si="778"/>
        <v>Minerva Terrace</v>
      </c>
      <c r="Z3125" s="10" t="str">
        <f t="shared" si="779"/>
        <v>Pentre</v>
      </c>
      <c r="AA3125" s="10" t="str">
        <f t="shared" si="780"/>
        <v>WC</v>
      </c>
      <c r="AB3125" s="11" t="str">
        <f t="shared" si="781"/>
        <v>43736</v>
      </c>
      <c r="AC3125" s="10" t="str">
        <f t="shared" si="782"/>
        <v>11</v>
      </c>
      <c r="AD3125" s="10" t="str">
        <f t="shared" si="783"/>
        <v>C1</v>
      </c>
      <c r="AE3125" s="12" t="str">
        <f t="shared" si="784"/>
        <v/>
      </c>
    </row>
    <row r="3126" spans="1:31" x14ac:dyDescent="0.25">
      <c r="A3126" s="5">
        <v>3205</v>
      </c>
      <c r="B3126" s="6" t="s">
        <v>7648</v>
      </c>
      <c r="C3126" s="6" t="s">
        <v>7649</v>
      </c>
      <c r="D3126" s="6" t="s">
        <v>28</v>
      </c>
      <c r="E3126" s="6" t="s">
        <v>29</v>
      </c>
      <c r="F3126" s="6">
        <v>30</v>
      </c>
      <c r="G3126" s="6" t="s">
        <v>7650</v>
      </c>
      <c r="H3126" s="6" t="s">
        <v>5195</v>
      </c>
      <c r="I3126" s="6" t="s">
        <v>93</v>
      </c>
      <c r="J3126" s="7">
        <v>43643</v>
      </c>
      <c r="K3126" s="6">
        <v>43</v>
      </c>
      <c r="L3126" s="6" t="s">
        <v>44</v>
      </c>
      <c r="M3126" s="8"/>
      <c r="O3126">
        <f t="shared" si="785"/>
        <v>0</v>
      </c>
      <c r="Q3126" s="5" t="str">
        <f t="shared" si="770"/>
        <v>3205</v>
      </c>
      <c r="R3126" s="6" t="str">
        <f t="shared" si="771"/>
        <v>Daryl</v>
      </c>
      <c r="S3126" s="6" t="str">
        <f t="shared" si="772"/>
        <v>Conner</v>
      </c>
      <c r="T3126" s="6" t="str">
        <f t="shared" si="773"/>
        <v>Mr</v>
      </c>
      <c r="U3126" s="6" t="str">
        <f t="shared" si="774"/>
        <v>M</v>
      </c>
      <c r="V3126" s="6" t="str">
        <f t="shared" si="775"/>
        <v>30</v>
      </c>
      <c r="W3126" s="6" t="str">
        <f t="shared" si="776"/>
        <v>Minnow Street</v>
      </c>
      <c r="X3126" s="6" t="str">
        <f t="shared" si="777"/>
        <v>et</v>
      </c>
      <c r="Y3126" s="6" t="str">
        <f t="shared" si="778"/>
        <v>Minnow Street</v>
      </c>
      <c r="Z3126" s="6" t="str">
        <f t="shared" si="779"/>
        <v>Buckley</v>
      </c>
      <c r="AA3126" s="6" t="str">
        <f t="shared" si="780"/>
        <v>TF</v>
      </c>
      <c r="AB3126" s="7" t="str">
        <f t="shared" si="781"/>
        <v>43643</v>
      </c>
      <c r="AC3126" s="6" t="str">
        <f t="shared" si="782"/>
        <v>43</v>
      </c>
      <c r="AD3126" s="6" t="str">
        <f t="shared" si="783"/>
        <v>D</v>
      </c>
      <c r="AE3126" s="8" t="str">
        <f t="shared" si="784"/>
        <v/>
      </c>
    </row>
    <row r="3127" spans="1:31" x14ac:dyDescent="0.25">
      <c r="A3127" s="9">
        <v>3206</v>
      </c>
      <c r="B3127" s="10" t="s">
        <v>1400</v>
      </c>
      <c r="C3127" s="10" t="s">
        <v>418</v>
      </c>
      <c r="D3127" s="10" t="s">
        <v>28</v>
      </c>
      <c r="E3127" s="10" t="s">
        <v>29</v>
      </c>
      <c r="F3127" s="10">
        <v>90</v>
      </c>
      <c r="G3127" s="10" t="s">
        <v>7651</v>
      </c>
      <c r="H3127" s="10" t="s">
        <v>3196</v>
      </c>
      <c r="I3127" s="10" t="s">
        <v>1194</v>
      </c>
      <c r="J3127" s="11">
        <v>43703</v>
      </c>
      <c r="K3127" s="10">
        <v>44</v>
      </c>
      <c r="L3127" s="10" t="s">
        <v>44</v>
      </c>
      <c r="M3127" s="12"/>
      <c r="O3127">
        <f t="shared" si="785"/>
        <v>0</v>
      </c>
      <c r="Q3127" s="9" t="str">
        <f t="shared" si="770"/>
        <v>3206</v>
      </c>
      <c r="R3127" s="10" t="str">
        <f t="shared" si="771"/>
        <v>Connie</v>
      </c>
      <c r="S3127" s="10" t="str">
        <f t="shared" si="772"/>
        <v>Hargrove</v>
      </c>
      <c r="T3127" s="10" t="str">
        <f t="shared" si="773"/>
        <v>Mr</v>
      </c>
      <c r="U3127" s="10" t="str">
        <f t="shared" si="774"/>
        <v>M</v>
      </c>
      <c r="V3127" s="10" t="str">
        <f t="shared" si="775"/>
        <v>90</v>
      </c>
      <c r="W3127" s="10" t="str">
        <f t="shared" si="776"/>
        <v>Minnow Walk</v>
      </c>
      <c r="X3127" s="10" t="str">
        <f t="shared" si="777"/>
        <v>lk</v>
      </c>
      <c r="Y3127" s="10" t="str">
        <f t="shared" si="778"/>
        <v>Minnow Walk</v>
      </c>
      <c r="Z3127" s="10" t="str">
        <f t="shared" si="779"/>
        <v>East Sussex</v>
      </c>
      <c r="AA3127" s="10" t="str">
        <f t="shared" si="780"/>
        <v>LU</v>
      </c>
      <c r="AB3127" s="11" t="str">
        <f t="shared" si="781"/>
        <v>43703</v>
      </c>
      <c r="AC3127" s="10" t="str">
        <f t="shared" si="782"/>
        <v>44</v>
      </c>
      <c r="AD3127" s="10" t="str">
        <f t="shared" si="783"/>
        <v>D</v>
      </c>
      <c r="AE3127" s="12" t="str">
        <f t="shared" si="784"/>
        <v/>
      </c>
    </row>
    <row r="3128" spans="1:31" x14ac:dyDescent="0.25">
      <c r="A3128" s="5">
        <v>3207</v>
      </c>
      <c r="B3128" s="6" t="s">
        <v>1971</v>
      </c>
      <c r="C3128" s="6" t="s">
        <v>1809</v>
      </c>
      <c r="D3128" s="6" t="s">
        <v>28</v>
      </c>
      <c r="E3128" s="6" t="s">
        <v>29</v>
      </c>
      <c r="F3128" s="6">
        <v>30</v>
      </c>
      <c r="G3128" s="6" t="s">
        <v>7652</v>
      </c>
      <c r="H3128" s="6" t="s">
        <v>1636</v>
      </c>
      <c r="I3128" s="6" t="s">
        <v>122</v>
      </c>
      <c r="J3128" s="7">
        <v>44042</v>
      </c>
      <c r="K3128" s="6">
        <v>89</v>
      </c>
      <c r="L3128" s="6" t="s">
        <v>44</v>
      </c>
      <c r="M3128" s="8"/>
      <c r="O3128">
        <f t="shared" si="785"/>
        <v>0</v>
      </c>
      <c r="Q3128" s="5" t="str">
        <f t="shared" si="770"/>
        <v>3207</v>
      </c>
      <c r="R3128" s="6" t="str">
        <f t="shared" si="771"/>
        <v>Carson</v>
      </c>
      <c r="S3128" s="6" t="str">
        <f t="shared" si="772"/>
        <v>Rhodes</v>
      </c>
      <c r="T3128" s="6" t="str">
        <f t="shared" si="773"/>
        <v>Mr</v>
      </c>
      <c r="U3128" s="6" t="str">
        <f t="shared" si="774"/>
        <v>M</v>
      </c>
      <c r="V3128" s="6" t="str">
        <f t="shared" si="775"/>
        <v>30</v>
      </c>
      <c r="W3128" s="6" t="str">
        <f t="shared" si="776"/>
        <v>Minories</v>
      </c>
      <c r="X3128" s="6" t="str">
        <f t="shared" si="777"/>
        <v>es</v>
      </c>
      <c r="Y3128" s="6" t="str">
        <f t="shared" si="778"/>
        <v>Minories</v>
      </c>
      <c r="Z3128" s="6" t="str">
        <f t="shared" si="779"/>
        <v>Llanerchymedd</v>
      </c>
      <c r="AA3128" s="6" t="str">
        <f t="shared" si="780"/>
        <v>WN</v>
      </c>
      <c r="AB3128" s="7" t="str">
        <f t="shared" si="781"/>
        <v>44042</v>
      </c>
      <c r="AC3128" s="6" t="str">
        <f t="shared" si="782"/>
        <v>89</v>
      </c>
      <c r="AD3128" s="6" t="str">
        <f t="shared" si="783"/>
        <v>D</v>
      </c>
      <c r="AE3128" s="8" t="str">
        <f t="shared" si="784"/>
        <v/>
      </c>
    </row>
    <row r="3129" spans="1:31" x14ac:dyDescent="0.25">
      <c r="A3129" s="9">
        <v>3208</v>
      </c>
      <c r="B3129" s="10" t="s">
        <v>7653</v>
      </c>
      <c r="C3129" s="10" t="s">
        <v>7654</v>
      </c>
      <c r="D3129" s="10" t="s">
        <v>28</v>
      </c>
      <c r="E3129" s="10" t="s">
        <v>29</v>
      </c>
      <c r="F3129" s="10">
        <v>90</v>
      </c>
      <c r="G3129" s="10" t="s">
        <v>7655</v>
      </c>
      <c r="H3129" s="10" t="s">
        <v>518</v>
      </c>
      <c r="I3129" s="10" t="s">
        <v>32</v>
      </c>
      <c r="J3129" s="11">
        <v>43667</v>
      </c>
      <c r="K3129" s="10">
        <v>72</v>
      </c>
      <c r="L3129" s="10" t="s">
        <v>62</v>
      </c>
      <c r="M3129" s="12"/>
      <c r="O3129">
        <f t="shared" si="785"/>
        <v>0</v>
      </c>
      <c r="Q3129" s="9" t="str">
        <f t="shared" si="770"/>
        <v>3208</v>
      </c>
      <c r="R3129" s="10" t="str">
        <f t="shared" si="771"/>
        <v>Malcom</v>
      </c>
      <c r="S3129" s="10" t="str">
        <f t="shared" si="772"/>
        <v>Sloan</v>
      </c>
      <c r="T3129" s="10" t="str">
        <f t="shared" si="773"/>
        <v>Mr</v>
      </c>
      <c r="U3129" s="10" t="str">
        <f t="shared" si="774"/>
        <v>M</v>
      </c>
      <c r="V3129" s="10" t="str">
        <f t="shared" si="775"/>
        <v>90</v>
      </c>
      <c r="W3129" s="10" t="str">
        <f t="shared" si="776"/>
        <v>Minosa Vale</v>
      </c>
      <c r="X3129" s="10" t="str">
        <f t="shared" si="777"/>
        <v>le</v>
      </c>
      <c r="Y3129" s="10" t="str">
        <f t="shared" si="778"/>
        <v>Minosa Vale</v>
      </c>
      <c r="Z3129" s="10" t="str">
        <f t="shared" si="779"/>
        <v>St. Andrews</v>
      </c>
      <c r="AA3129" s="10" t="str">
        <f t="shared" si="780"/>
        <v>WC</v>
      </c>
      <c r="AB3129" s="11" t="str">
        <f t="shared" si="781"/>
        <v>43667</v>
      </c>
      <c r="AC3129" s="10" t="str">
        <f t="shared" si="782"/>
        <v>72</v>
      </c>
      <c r="AD3129" s="10" t="str">
        <f t="shared" si="783"/>
        <v>C4</v>
      </c>
      <c r="AE3129" s="12" t="str">
        <f t="shared" si="784"/>
        <v/>
      </c>
    </row>
    <row r="3130" spans="1:31" x14ac:dyDescent="0.25">
      <c r="A3130" s="5">
        <v>3209</v>
      </c>
      <c r="B3130" s="6" t="s">
        <v>7656</v>
      </c>
      <c r="C3130" s="6" t="s">
        <v>7657</v>
      </c>
      <c r="D3130" s="6" t="s">
        <v>49</v>
      </c>
      <c r="E3130" s="6" t="s">
        <v>16</v>
      </c>
      <c r="F3130" s="6">
        <v>30</v>
      </c>
      <c r="G3130" s="6" t="s">
        <v>7658</v>
      </c>
      <c r="H3130" s="6" t="s">
        <v>7659</v>
      </c>
      <c r="I3130" s="6" t="s">
        <v>38</v>
      </c>
      <c r="J3130" s="7">
        <v>43596</v>
      </c>
      <c r="K3130" s="6">
        <v>60</v>
      </c>
      <c r="L3130" s="6" t="s">
        <v>52</v>
      </c>
      <c r="M3130" s="8"/>
      <c r="O3130">
        <f t="shared" si="785"/>
        <v>0</v>
      </c>
      <c r="Q3130" s="5" t="str">
        <f t="shared" si="770"/>
        <v>3209</v>
      </c>
      <c r="R3130" s="6" t="str">
        <f t="shared" si="771"/>
        <v>Regine</v>
      </c>
      <c r="S3130" s="6" t="str">
        <f t="shared" si="772"/>
        <v>Santana</v>
      </c>
      <c r="T3130" s="6" t="str">
        <f t="shared" si="773"/>
        <v>Miss</v>
      </c>
      <c r="U3130" s="6" t="str">
        <f t="shared" si="774"/>
        <v>F</v>
      </c>
      <c r="V3130" s="6" t="str">
        <f t="shared" si="775"/>
        <v>30</v>
      </c>
      <c r="W3130" s="6" t="str">
        <f t="shared" si="776"/>
        <v>Mintern Close</v>
      </c>
      <c r="X3130" s="6" t="str">
        <f t="shared" si="777"/>
        <v>se</v>
      </c>
      <c r="Y3130" s="6" t="str">
        <f t="shared" si="778"/>
        <v>Mintern Close</v>
      </c>
      <c r="Z3130" s="6" t="str">
        <f t="shared" si="779"/>
        <v>Dunmow</v>
      </c>
      <c r="AA3130" s="6" t="str">
        <f t="shared" si="780"/>
        <v>RM</v>
      </c>
      <c r="AB3130" s="7" t="str">
        <f t="shared" si="781"/>
        <v>43596</v>
      </c>
      <c r="AC3130" s="6" t="str">
        <f t="shared" si="782"/>
        <v>60</v>
      </c>
      <c r="AD3130" s="6" t="str">
        <f t="shared" si="783"/>
        <v>A1</v>
      </c>
      <c r="AE3130" s="8" t="str">
        <f t="shared" si="784"/>
        <v/>
      </c>
    </row>
    <row r="3131" spans="1:31" x14ac:dyDescent="0.25">
      <c r="A3131" s="9">
        <v>3210</v>
      </c>
      <c r="B3131" s="10" t="s">
        <v>7660</v>
      </c>
      <c r="C3131" s="10" t="s">
        <v>7661</v>
      </c>
      <c r="D3131" s="10" t="s">
        <v>28</v>
      </c>
      <c r="E3131" s="10" t="s">
        <v>29</v>
      </c>
      <c r="F3131" s="10">
        <v>60</v>
      </c>
      <c r="G3131" s="10" t="s">
        <v>7662</v>
      </c>
      <c r="H3131" s="10" t="s">
        <v>674</v>
      </c>
      <c r="I3131" s="10" t="s">
        <v>32</v>
      </c>
      <c r="J3131" s="11">
        <v>43869</v>
      </c>
      <c r="K3131" s="10">
        <v>91</v>
      </c>
      <c r="L3131" s="10" t="s">
        <v>78</v>
      </c>
      <c r="M3131" s="12"/>
      <c r="O3131">
        <f t="shared" si="785"/>
        <v>0</v>
      </c>
      <c r="Q3131" s="9" t="str">
        <f t="shared" si="770"/>
        <v>3210</v>
      </c>
      <c r="R3131" s="10" t="str">
        <f t="shared" si="771"/>
        <v>Josh</v>
      </c>
      <c r="S3131" s="10" t="str">
        <f t="shared" si="772"/>
        <v>Head</v>
      </c>
      <c r="T3131" s="10" t="str">
        <f t="shared" si="773"/>
        <v>Mr</v>
      </c>
      <c r="U3131" s="10" t="str">
        <f t="shared" si="774"/>
        <v>M</v>
      </c>
      <c r="V3131" s="10" t="str">
        <f t="shared" si="775"/>
        <v>60</v>
      </c>
      <c r="W3131" s="10" t="str">
        <f t="shared" si="776"/>
        <v>Minton Mews</v>
      </c>
      <c r="X3131" s="10" t="str">
        <f t="shared" si="777"/>
        <v>ws</v>
      </c>
      <c r="Y3131" s="10" t="str">
        <f t="shared" si="778"/>
        <v>Minton Mews</v>
      </c>
      <c r="Z3131" s="10" t="str">
        <f t="shared" si="779"/>
        <v>Wells-Next-The-Sea</v>
      </c>
      <c r="AA3131" s="10" t="str">
        <f t="shared" si="780"/>
        <v>WC</v>
      </c>
      <c r="AB3131" s="11" t="str">
        <f t="shared" si="781"/>
        <v>43869</v>
      </c>
      <c r="AC3131" s="10" t="str">
        <f t="shared" si="782"/>
        <v>91</v>
      </c>
      <c r="AD3131" s="10" t="str">
        <f t="shared" si="783"/>
        <v>C2</v>
      </c>
      <c r="AE3131" s="12" t="str">
        <f t="shared" si="784"/>
        <v/>
      </c>
    </row>
    <row r="3132" spans="1:31" x14ac:dyDescent="0.25">
      <c r="A3132" s="5">
        <v>3211</v>
      </c>
      <c r="B3132" s="6" t="s">
        <v>4455</v>
      </c>
      <c r="C3132" s="6" t="s">
        <v>6895</v>
      </c>
      <c r="D3132" s="6" t="s">
        <v>15</v>
      </c>
      <c r="E3132" s="6" t="s">
        <v>16</v>
      </c>
      <c r="F3132" s="6">
        <v>90</v>
      </c>
      <c r="G3132" s="6" t="s">
        <v>7663</v>
      </c>
      <c r="H3132" s="6" t="s">
        <v>988</v>
      </c>
      <c r="I3132" s="6" t="s">
        <v>32</v>
      </c>
      <c r="J3132" s="7">
        <v>44377</v>
      </c>
      <c r="K3132" s="6">
        <v>80</v>
      </c>
      <c r="L3132" s="6" t="s">
        <v>44</v>
      </c>
      <c r="M3132" s="8"/>
      <c r="O3132">
        <f t="shared" si="785"/>
        <v>0</v>
      </c>
      <c r="Q3132" s="5" t="str">
        <f t="shared" si="770"/>
        <v>3211</v>
      </c>
      <c r="R3132" s="6" t="str">
        <f t="shared" si="771"/>
        <v>Keren</v>
      </c>
      <c r="S3132" s="6" t="str">
        <f t="shared" si="772"/>
        <v>Castaneda</v>
      </c>
      <c r="T3132" s="6" t="str">
        <f t="shared" si="773"/>
        <v>Mrs</v>
      </c>
      <c r="U3132" s="6" t="str">
        <f t="shared" si="774"/>
        <v>F</v>
      </c>
      <c r="V3132" s="6" t="str">
        <f t="shared" si="775"/>
        <v>90</v>
      </c>
      <c r="W3132" s="6" t="str">
        <f t="shared" si="776"/>
        <v>Mitcham Lane</v>
      </c>
      <c r="X3132" s="6" t="str">
        <f t="shared" si="777"/>
        <v>ne</v>
      </c>
      <c r="Y3132" s="6" t="str">
        <f t="shared" si="778"/>
        <v>Mitcham Lane</v>
      </c>
      <c r="Z3132" s="6" t="str">
        <f t="shared" si="779"/>
        <v>Prudhoe</v>
      </c>
      <c r="AA3132" s="6" t="str">
        <f t="shared" si="780"/>
        <v>WC</v>
      </c>
      <c r="AB3132" s="7" t="str">
        <f t="shared" si="781"/>
        <v>44377</v>
      </c>
      <c r="AC3132" s="6" t="str">
        <f t="shared" si="782"/>
        <v>80</v>
      </c>
      <c r="AD3132" s="6" t="str">
        <f t="shared" si="783"/>
        <v>D</v>
      </c>
      <c r="AE3132" s="8" t="str">
        <f t="shared" si="784"/>
        <v/>
      </c>
    </row>
    <row r="3133" spans="1:31" x14ac:dyDescent="0.25">
      <c r="A3133" s="9">
        <v>3212</v>
      </c>
      <c r="B3133" s="10" t="s">
        <v>1220</v>
      </c>
      <c r="C3133" s="10" t="s">
        <v>1238</v>
      </c>
      <c r="D3133" s="10" t="s">
        <v>28</v>
      </c>
      <c r="E3133" s="10" t="s">
        <v>29</v>
      </c>
      <c r="F3133" s="10">
        <v>30</v>
      </c>
      <c r="G3133" s="10" t="s">
        <v>6168</v>
      </c>
      <c r="H3133" s="10" t="s">
        <v>4098</v>
      </c>
      <c r="I3133" s="10" t="s">
        <v>93</v>
      </c>
      <c r="J3133" s="11">
        <v>44413</v>
      </c>
      <c r="K3133" s="10">
        <v>39</v>
      </c>
      <c r="L3133" s="10" t="s">
        <v>20</v>
      </c>
      <c r="M3133" s="12"/>
      <c r="O3133">
        <f t="shared" si="785"/>
        <v>0</v>
      </c>
      <c r="Q3133" s="9" t="str">
        <f t="shared" si="770"/>
        <v>3212</v>
      </c>
      <c r="R3133" s="10" t="str">
        <f t="shared" si="771"/>
        <v>Ernest</v>
      </c>
      <c r="S3133" s="10" t="str">
        <f t="shared" si="772"/>
        <v>Clayton</v>
      </c>
      <c r="T3133" s="10" t="str">
        <f t="shared" si="773"/>
        <v>Mr</v>
      </c>
      <c r="U3133" s="10" t="str">
        <f t="shared" si="774"/>
        <v>M</v>
      </c>
      <c r="V3133" s="10" t="str">
        <f t="shared" si="775"/>
        <v>30</v>
      </c>
      <c r="W3133" s="10" t="str">
        <f t="shared" si="776"/>
        <v>Mitchell</v>
      </c>
      <c r="X3133" s="10" t="str">
        <f t="shared" si="777"/>
        <v>ll</v>
      </c>
      <c r="Y3133" s="10" t="str">
        <f t="shared" si="778"/>
        <v>Mitchell</v>
      </c>
      <c r="Z3133" s="10" t="str">
        <f t="shared" si="779"/>
        <v>Bruton</v>
      </c>
      <c r="AA3133" s="10" t="str">
        <f t="shared" si="780"/>
        <v>TF</v>
      </c>
      <c r="AB3133" s="11" t="str">
        <f t="shared" si="781"/>
        <v>44413</v>
      </c>
      <c r="AC3133" s="10" t="str">
        <f t="shared" si="782"/>
        <v>39</v>
      </c>
      <c r="AD3133" s="10" t="str">
        <f t="shared" si="783"/>
        <v>B</v>
      </c>
      <c r="AE3133" s="12" t="str">
        <f t="shared" si="784"/>
        <v/>
      </c>
    </row>
    <row r="3134" spans="1:31" x14ac:dyDescent="0.25">
      <c r="A3134" s="5">
        <v>3213</v>
      </c>
      <c r="B3134" s="6" t="s">
        <v>301</v>
      </c>
      <c r="C3134" s="6" t="s">
        <v>4545</v>
      </c>
      <c r="D3134" s="6" t="s">
        <v>15</v>
      </c>
      <c r="E3134" s="6" t="s">
        <v>16</v>
      </c>
      <c r="F3134" s="6">
        <v>90</v>
      </c>
      <c r="G3134" s="6" t="s">
        <v>7664</v>
      </c>
      <c r="H3134" s="6" t="s">
        <v>1583</v>
      </c>
      <c r="I3134" s="6" t="s">
        <v>32</v>
      </c>
      <c r="J3134" s="7">
        <v>43894</v>
      </c>
      <c r="K3134" s="6">
        <v>18</v>
      </c>
      <c r="L3134" s="6" t="s">
        <v>20</v>
      </c>
      <c r="M3134" s="8"/>
      <c r="O3134">
        <f t="shared" si="785"/>
        <v>0</v>
      </c>
      <c r="Q3134" s="5" t="str">
        <f t="shared" si="770"/>
        <v>3213</v>
      </c>
      <c r="R3134" s="6" t="str">
        <f t="shared" si="771"/>
        <v>Dale</v>
      </c>
      <c r="S3134" s="6" t="str">
        <f t="shared" si="772"/>
        <v>Cote</v>
      </c>
      <c r="T3134" s="6" t="str">
        <f t="shared" si="773"/>
        <v>Mrs</v>
      </c>
      <c r="U3134" s="6" t="str">
        <f t="shared" si="774"/>
        <v>F</v>
      </c>
      <c r="V3134" s="6" t="str">
        <f t="shared" si="775"/>
        <v>90</v>
      </c>
      <c r="W3134" s="6" t="str">
        <f t="shared" si="776"/>
        <v>Mitchison Road</v>
      </c>
      <c r="X3134" s="6" t="str">
        <f t="shared" si="777"/>
        <v>ad</v>
      </c>
      <c r="Y3134" s="6" t="str">
        <f t="shared" si="778"/>
        <v>Mitchison Road</v>
      </c>
      <c r="Z3134" s="6" t="str">
        <f t="shared" si="779"/>
        <v>St. Ives</v>
      </c>
      <c r="AA3134" s="6" t="str">
        <f t="shared" si="780"/>
        <v>WC</v>
      </c>
      <c r="AB3134" s="7" t="str">
        <f t="shared" si="781"/>
        <v>43894</v>
      </c>
      <c r="AC3134" s="6" t="str">
        <f t="shared" si="782"/>
        <v>18</v>
      </c>
      <c r="AD3134" s="6" t="str">
        <f t="shared" si="783"/>
        <v>B</v>
      </c>
      <c r="AE3134" s="8" t="str">
        <f t="shared" si="784"/>
        <v/>
      </c>
    </row>
    <row r="3135" spans="1:31" x14ac:dyDescent="0.25">
      <c r="A3135" s="9">
        <v>3214</v>
      </c>
      <c r="B3135" s="10" t="s">
        <v>7665</v>
      </c>
      <c r="C3135" s="10" t="s">
        <v>998</v>
      </c>
      <c r="D3135" s="10" t="s">
        <v>49</v>
      </c>
      <c r="E3135" s="10" t="s">
        <v>16</v>
      </c>
      <c r="F3135" s="10">
        <v>90</v>
      </c>
      <c r="G3135" s="10" t="s">
        <v>7666</v>
      </c>
      <c r="H3135" s="10" t="s">
        <v>4961</v>
      </c>
      <c r="I3135" s="10" t="s">
        <v>291</v>
      </c>
      <c r="J3135" s="11">
        <v>44521</v>
      </c>
      <c r="K3135" s="10">
        <v>19</v>
      </c>
      <c r="L3135" s="10" t="s">
        <v>68</v>
      </c>
      <c r="M3135" s="12"/>
      <c r="O3135">
        <f t="shared" si="785"/>
        <v>0</v>
      </c>
      <c r="Q3135" s="9" t="str">
        <f t="shared" si="770"/>
        <v>3214</v>
      </c>
      <c r="R3135" s="10" t="str">
        <f t="shared" si="771"/>
        <v>Marianna</v>
      </c>
      <c r="S3135" s="10" t="str">
        <f t="shared" si="772"/>
        <v>Petty</v>
      </c>
      <c r="T3135" s="10" t="str">
        <f t="shared" si="773"/>
        <v>Miss</v>
      </c>
      <c r="U3135" s="10" t="str">
        <f t="shared" si="774"/>
        <v>F</v>
      </c>
      <c r="V3135" s="10" t="str">
        <f t="shared" si="775"/>
        <v>90</v>
      </c>
      <c r="W3135" s="10" t="str">
        <f t="shared" si="776"/>
        <v>Mitre Court</v>
      </c>
      <c r="X3135" s="10" t="str">
        <f t="shared" si="777"/>
        <v>rt</v>
      </c>
      <c r="Y3135" s="10" t="str">
        <f t="shared" si="778"/>
        <v>Mitre Court</v>
      </c>
      <c r="Z3135" s="10" t="str">
        <f t="shared" si="779"/>
        <v>Kidderminster</v>
      </c>
      <c r="AA3135" s="10" t="str">
        <f t="shared" si="780"/>
        <v>HS</v>
      </c>
      <c r="AB3135" s="11" t="str">
        <f t="shared" si="781"/>
        <v>44521</v>
      </c>
      <c r="AC3135" s="10" t="str">
        <f t="shared" si="782"/>
        <v>19</v>
      </c>
      <c r="AD3135" s="10" t="str">
        <f t="shared" si="783"/>
        <v>A2</v>
      </c>
      <c r="AE3135" s="12" t="str">
        <f t="shared" si="784"/>
        <v/>
      </c>
    </row>
    <row r="3136" spans="1:31" x14ac:dyDescent="0.25">
      <c r="A3136" s="5">
        <v>3215</v>
      </c>
      <c r="B3136" s="6" t="s">
        <v>4694</v>
      </c>
      <c r="C3136" s="6" t="s">
        <v>7404</v>
      </c>
      <c r="D3136" s="6" t="s">
        <v>90</v>
      </c>
      <c r="E3136" s="6" t="s">
        <v>16</v>
      </c>
      <c r="F3136" s="6">
        <v>90</v>
      </c>
      <c r="G3136" s="6" t="s">
        <v>7667</v>
      </c>
      <c r="H3136" s="6" t="s">
        <v>1614</v>
      </c>
      <c r="I3136" s="6" t="s">
        <v>144</v>
      </c>
      <c r="J3136" s="7">
        <v>43936</v>
      </c>
      <c r="K3136" s="6">
        <v>26</v>
      </c>
      <c r="L3136" s="6" t="s">
        <v>52</v>
      </c>
      <c r="M3136" s="8"/>
      <c r="O3136">
        <f t="shared" si="785"/>
        <v>0</v>
      </c>
      <c r="Q3136" s="5" t="str">
        <f t="shared" si="770"/>
        <v>3215</v>
      </c>
      <c r="R3136" s="6" t="str">
        <f t="shared" si="771"/>
        <v>Bulah</v>
      </c>
      <c r="S3136" s="6" t="str">
        <f t="shared" si="772"/>
        <v>Marquez</v>
      </c>
      <c r="T3136" s="6" t="str">
        <f t="shared" si="773"/>
        <v>Dr</v>
      </c>
      <c r="U3136" s="6" t="str">
        <f t="shared" si="774"/>
        <v>F</v>
      </c>
      <c r="V3136" s="6" t="str">
        <f t="shared" si="775"/>
        <v>90</v>
      </c>
      <c r="W3136" s="6" t="str">
        <f t="shared" si="776"/>
        <v>Mitre Street</v>
      </c>
      <c r="X3136" s="6" t="str">
        <f t="shared" si="777"/>
        <v>et</v>
      </c>
      <c r="Y3136" s="6" t="str">
        <f t="shared" si="778"/>
        <v>Mitre Street</v>
      </c>
      <c r="Z3136" s="6" t="str">
        <f t="shared" si="779"/>
        <v>Haltwhistle</v>
      </c>
      <c r="AA3136" s="6" t="str">
        <f t="shared" si="780"/>
        <v>UB</v>
      </c>
      <c r="AB3136" s="7" t="str">
        <f t="shared" si="781"/>
        <v>43936</v>
      </c>
      <c r="AC3136" s="6" t="str">
        <f t="shared" si="782"/>
        <v>26</v>
      </c>
      <c r="AD3136" s="6" t="str">
        <f t="shared" si="783"/>
        <v>A1</v>
      </c>
      <c r="AE3136" s="8" t="str">
        <f t="shared" si="784"/>
        <v/>
      </c>
    </row>
    <row r="3137" spans="1:31" x14ac:dyDescent="0.25">
      <c r="A3137" s="9">
        <v>3216</v>
      </c>
      <c r="B3137" s="10" t="s">
        <v>7668</v>
      </c>
      <c r="C3137" s="10" t="s">
        <v>1853</v>
      </c>
      <c r="D3137" s="10" t="s">
        <v>49</v>
      </c>
      <c r="E3137" s="10" t="s">
        <v>16</v>
      </c>
      <c r="F3137" s="10">
        <v>90</v>
      </c>
      <c r="G3137" s="10" t="s">
        <v>7669</v>
      </c>
      <c r="H3137" s="10" t="s">
        <v>7670</v>
      </c>
      <c r="I3137" s="10" t="s">
        <v>32</v>
      </c>
      <c r="J3137" s="11">
        <v>44005</v>
      </c>
      <c r="K3137" s="10">
        <v>40</v>
      </c>
      <c r="L3137" s="10" t="s">
        <v>157</v>
      </c>
      <c r="M3137" s="12"/>
      <c r="O3137">
        <f t="shared" si="785"/>
        <v>0</v>
      </c>
      <c r="Q3137" s="9" t="str">
        <f t="shared" si="770"/>
        <v>3216</v>
      </c>
      <c r="R3137" s="10" t="str">
        <f t="shared" si="771"/>
        <v>Fidela</v>
      </c>
      <c r="S3137" s="10" t="str">
        <f t="shared" si="772"/>
        <v>Bledsoe</v>
      </c>
      <c r="T3137" s="10" t="str">
        <f t="shared" si="773"/>
        <v>Miss</v>
      </c>
      <c r="U3137" s="10" t="str">
        <f t="shared" si="774"/>
        <v>F</v>
      </c>
      <c r="V3137" s="10" t="str">
        <f t="shared" si="775"/>
        <v>90</v>
      </c>
      <c r="W3137" s="10" t="str">
        <f t="shared" si="776"/>
        <v>Moat Drive</v>
      </c>
      <c r="X3137" s="10" t="str">
        <f t="shared" si="777"/>
        <v>ve</v>
      </c>
      <c r="Y3137" s="10" t="str">
        <f t="shared" si="778"/>
        <v>Moat Drive</v>
      </c>
      <c r="Z3137" s="10" t="str">
        <f t="shared" si="779"/>
        <v>St. Leonards-On-Sea</v>
      </c>
      <c r="AA3137" s="10" t="str">
        <f t="shared" si="780"/>
        <v>WC</v>
      </c>
      <c r="AB3137" s="11" t="str">
        <f t="shared" si="781"/>
        <v>44005</v>
      </c>
      <c r="AC3137" s="10" t="str">
        <f t="shared" si="782"/>
        <v>40</v>
      </c>
      <c r="AD3137" s="10" t="str">
        <f t="shared" si="783"/>
        <v>C3</v>
      </c>
      <c r="AE3137" s="12" t="str">
        <f t="shared" si="784"/>
        <v/>
      </c>
    </row>
    <row r="3138" spans="1:31" x14ac:dyDescent="0.25">
      <c r="A3138" s="5">
        <v>3217</v>
      </c>
      <c r="B3138" s="6" t="s">
        <v>2156</v>
      </c>
      <c r="C3138" s="6" t="s">
        <v>227</v>
      </c>
      <c r="D3138" s="6" t="s">
        <v>28</v>
      </c>
      <c r="E3138" s="6" t="s">
        <v>29</v>
      </c>
      <c r="F3138" s="6">
        <v>90</v>
      </c>
      <c r="G3138" s="6" t="s">
        <v>7671</v>
      </c>
      <c r="H3138" s="6" t="s">
        <v>5782</v>
      </c>
      <c r="I3138" s="6" t="s">
        <v>291</v>
      </c>
      <c r="J3138" s="7">
        <v>44245</v>
      </c>
      <c r="K3138" s="6">
        <v>40</v>
      </c>
      <c r="L3138" s="6" t="s">
        <v>52</v>
      </c>
      <c r="M3138" s="8"/>
      <c r="O3138">
        <f t="shared" si="785"/>
        <v>0</v>
      </c>
      <c r="Q3138" s="5" t="str">
        <f t="shared" si="770"/>
        <v>3217</v>
      </c>
      <c r="R3138" s="6" t="str">
        <f t="shared" si="771"/>
        <v>Rob</v>
      </c>
      <c r="S3138" s="6" t="str">
        <f t="shared" si="772"/>
        <v>Rodriquez</v>
      </c>
      <c r="T3138" s="6" t="str">
        <f t="shared" si="773"/>
        <v>Mr</v>
      </c>
      <c r="U3138" s="6" t="str">
        <f t="shared" si="774"/>
        <v>M</v>
      </c>
      <c r="V3138" s="6" t="str">
        <f t="shared" si="775"/>
        <v>90</v>
      </c>
      <c r="W3138" s="6" t="str">
        <f t="shared" si="776"/>
        <v>Moat Place</v>
      </c>
      <c r="X3138" s="6" t="str">
        <f t="shared" si="777"/>
        <v>ce</v>
      </c>
      <c r="Y3138" s="6" t="str">
        <f t="shared" si="778"/>
        <v>Moat Place</v>
      </c>
      <c r="Z3138" s="6" t="str">
        <f t="shared" si="779"/>
        <v>Kilmarnock</v>
      </c>
      <c r="AA3138" s="6" t="str">
        <f t="shared" si="780"/>
        <v>HS</v>
      </c>
      <c r="AB3138" s="7" t="str">
        <f t="shared" si="781"/>
        <v>44245</v>
      </c>
      <c r="AC3138" s="6" t="str">
        <f t="shared" si="782"/>
        <v>40</v>
      </c>
      <c r="AD3138" s="6" t="str">
        <f t="shared" si="783"/>
        <v>A1</v>
      </c>
      <c r="AE3138" s="8" t="str">
        <f t="shared" si="784"/>
        <v/>
      </c>
    </row>
    <row r="3139" spans="1:31" x14ac:dyDescent="0.25">
      <c r="A3139" s="9">
        <v>3218</v>
      </c>
      <c r="B3139" s="10" t="s">
        <v>34</v>
      </c>
      <c r="C3139" s="10" t="s">
        <v>1489</v>
      </c>
      <c r="D3139" s="10" t="s">
        <v>28</v>
      </c>
      <c r="E3139" s="10" t="s">
        <v>29</v>
      </c>
      <c r="F3139" s="10">
        <v>30</v>
      </c>
      <c r="G3139" s="10" t="s">
        <v>7672</v>
      </c>
      <c r="H3139" s="10" t="s">
        <v>2758</v>
      </c>
      <c r="I3139" s="10" t="s">
        <v>550</v>
      </c>
      <c r="J3139" s="11">
        <v>43823</v>
      </c>
      <c r="K3139" s="10">
        <v>10</v>
      </c>
      <c r="L3139" s="10" t="s">
        <v>68</v>
      </c>
      <c r="M3139" s="12"/>
      <c r="O3139">
        <f t="shared" si="785"/>
        <v>0</v>
      </c>
      <c r="Q3139" s="9" t="str">
        <f t="shared" si="770"/>
        <v>3218</v>
      </c>
      <c r="R3139" s="10" t="str">
        <f t="shared" si="771"/>
        <v>Barry</v>
      </c>
      <c r="S3139" s="10" t="str">
        <f t="shared" si="772"/>
        <v>Dahl</v>
      </c>
      <c r="T3139" s="10" t="str">
        <f t="shared" si="773"/>
        <v>Mr</v>
      </c>
      <c r="U3139" s="10" t="str">
        <f t="shared" si="774"/>
        <v>M</v>
      </c>
      <c r="V3139" s="10" t="str">
        <f t="shared" si="775"/>
        <v>30</v>
      </c>
      <c r="W3139" s="10" t="str">
        <f t="shared" si="776"/>
        <v>Moberley Road</v>
      </c>
      <c r="X3139" s="10" t="str">
        <f t="shared" si="777"/>
        <v>ad</v>
      </c>
      <c r="Y3139" s="10" t="str">
        <f t="shared" si="778"/>
        <v>Moberley Road</v>
      </c>
      <c r="Z3139" s="10" t="str">
        <f t="shared" si="779"/>
        <v>Biggleswade</v>
      </c>
      <c r="AA3139" s="10" t="str">
        <f t="shared" si="780"/>
        <v>DY</v>
      </c>
      <c r="AB3139" s="11" t="str">
        <f t="shared" si="781"/>
        <v>43823</v>
      </c>
      <c r="AC3139" s="10" t="str">
        <f t="shared" si="782"/>
        <v>10</v>
      </c>
      <c r="AD3139" s="10" t="str">
        <f t="shared" si="783"/>
        <v>A2</v>
      </c>
      <c r="AE3139" s="12" t="str">
        <f t="shared" si="784"/>
        <v/>
      </c>
    </row>
    <row r="3140" spans="1:31" x14ac:dyDescent="0.25">
      <c r="A3140" s="5">
        <v>3219</v>
      </c>
      <c r="B3140" s="6" t="s">
        <v>7267</v>
      </c>
      <c r="C3140" s="6" t="s">
        <v>6692</v>
      </c>
      <c r="D3140" s="6" t="s">
        <v>15</v>
      </c>
      <c r="E3140" s="6" t="s">
        <v>16</v>
      </c>
      <c r="F3140" s="6">
        <v>90</v>
      </c>
      <c r="G3140" s="6" t="s">
        <v>7672</v>
      </c>
      <c r="H3140" s="6" t="s">
        <v>5408</v>
      </c>
      <c r="I3140" s="6" t="s">
        <v>32</v>
      </c>
      <c r="J3140" s="7">
        <v>43809</v>
      </c>
      <c r="K3140" s="6">
        <v>78</v>
      </c>
      <c r="L3140" s="6" t="s">
        <v>99</v>
      </c>
      <c r="M3140" s="8"/>
      <c r="O3140">
        <f t="shared" si="785"/>
        <v>0</v>
      </c>
      <c r="Q3140" s="5" t="str">
        <f t="shared" si="770"/>
        <v>3219</v>
      </c>
      <c r="R3140" s="6" t="str">
        <f t="shared" si="771"/>
        <v>Aletha</v>
      </c>
      <c r="S3140" s="6" t="str">
        <f t="shared" si="772"/>
        <v>Diamond</v>
      </c>
      <c r="T3140" s="6" t="str">
        <f t="shared" si="773"/>
        <v>Mrs</v>
      </c>
      <c r="U3140" s="6" t="str">
        <f t="shared" si="774"/>
        <v>F</v>
      </c>
      <c r="V3140" s="6" t="str">
        <f t="shared" si="775"/>
        <v>90</v>
      </c>
      <c r="W3140" s="6" t="str">
        <f t="shared" si="776"/>
        <v>Moberley Road</v>
      </c>
      <c r="X3140" s="6" t="str">
        <f t="shared" si="777"/>
        <v>ad</v>
      </c>
      <c r="Y3140" s="6" t="str">
        <f t="shared" si="778"/>
        <v>Moberley Road</v>
      </c>
      <c r="Z3140" s="6" t="str">
        <f t="shared" si="779"/>
        <v>Watchet</v>
      </c>
      <c r="AA3140" s="6" t="str">
        <f t="shared" si="780"/>
        <v>WC</v>
      </c>
      <c r="AB3140" s="7" t="str">
        <f t="shared" si="781"/>
        <v>43809</v>
      </c>
      <c r="AC3140" s="6" t="str">
        <f t="shared" si="782"/>
        <v>78</v>
      </c>
      <c r="AD3140" s="6" t="str">
        <f t="shared" si="783"/>
        <v>E</v>
      </c>
      <c r="AE3140" s="8" t="str">
        <f t="shared" si="784"/>
        <v/>
      </c>
    </row>
    <row r="3141" spans="1:31" x14ac:dyDescent="0.25">
      <c r="A3141" s="9">
        <v>3220</v>
      </c>
      <c r="B3141" s="10" t="s">
        <v>6763</v>
      </c>
      <c r="C3141" s="10" t="s">
        <v>867</v>
      </c>
      <c r="D3141" s="10" t="s">
        <v>28</v>
      </c>
      <c r="E3141" s="10" t="s">
        <v>29</v>
      </c>
      <c r="F3141" s="10">
        <v>60</v>
      </c>
      <c r="G3141" s="10" t="s">
        <v>7062</v>
      </c>
      <c r="H3141" s="10" t="s">
        <v>742</v>
      </c>
      <c r="I3141" s="10" t="s">
        <v>32</v>
      </c>
      <c r="J3141" s="11">
        <v>43656</v>
      </c>
      <c r="K3141" s="10">
        <v>41</v>
      </c>
      <c r="L3141" s="10" t="s">
        <v>44</v>
      </c>
      <c r="M3141" s="12"/>
      <c r="O3141">
        <f t="shared" si="785"/>
        <v>0</v>
      </c>
      <c r="Q3141" s="9" t="str">
        <f t="shared" si="770"/>
        <v>3220</v>
      </c>
      <c r="R3141" s="10" t="str">
        <f t="shared" si="771"/>
        <v>Garret</v>
      </c>
      <c r="S3141" s="10" t="str">
        <f t="shared" si="772"/>
        <v>Franklin</v>
      </c>
      <c r="T3141" s="10" t="str">
        <f t="shared" si="773"/>
        <v>Mr</v>
      </c>
      <c r="U3141" s="10" t="str">
        <f t="shared" si="774"/>
        <v>M</v>
      </c>
      <c r="V3141" s="10" t="str">
        <f t="shared" si="775"/>
        <v>60</v>
      </c>
      <c r="W3141" s="10" t="str">
        <f t="shared" si="776"/>
        <v>Moira</v>
      </c>
      <c r="X3141" s="10" t="str">
        <f t="shared" si="777"/>
        <v>ra</v>
      </c>
      <c r="Y3141" s="10" t="str">
        <f t="shared" si="778"/>
        <v>Moira</v>
      </c>
      <c r="Z3141" s="10" t="str">
        <f t="shared" si="779"/>
        <v>Neath</v>
      </c>
      <c r="AA3141" s="10" t="str">
        <f t="shared" si="780"/>
        <v>WC</v>
      </c>
      <c r="AB3141" s="11" t="str">
        <f t="shared" si="781"/>
        <v>43656</v>
      </c>
      <c r="AC3141" s="10" t="str">
        <f t="shared" si="782"/>
        <v>41</v>
      </c>
      <c r="AD3141" s="10" t="str">
        <f t="shared" si="783"/>
        <v>D</v>
      </c>
      <c r="AE3141" s="12" t="str">
        <f t="shared" si="784"/>
        <v/>
      </c>
    </row>
    <row r="3142" spans="1:31" x14ac:dyDescent="0.25">
      <c r="A3142" s="5">
        <v>3221</v>
      </c>
      <c r="B3142" s="6" t="s">
        <v>3503</v>
      </c>
      <c r="C3142" s="6" t="s">
        <v>7673</v>
      </c>
      <c r="D3142" s="6" t="s">
        <v>28</v>
      </c>
      <c r="E3142" s="6" t="s">
        <v>29</v>
      </c>
      <c r="F3142" s="6">
        <v>90</v>
      </c>
      <c r="G3142" s="6" t="s">
        <v>7674</v>
      </c>
      <c r="H3142" s="6" t="s">
        <v>3539</v>
      </c>
      <c r="I3142" s="6" t="s">
        <v>32</v>
      </c>
      <c r="J3142" s="7">
        <v>43822</v>
      </c>
      <c r="K3142" s="6">
        <v>53</v>
      </c>
      <c r="L3142" s="6" t="s">
        <v>52</v>
      </c>
      <c r="M3142" s="8"/>
      <c r="O3142">
        <f t="shared" si="785"/>
        <v>0</v>
      </c>
      <c r="Q3142" s="5" t="str">
        <f t="shared" ref="Q3142:Q3205" si="786">TRIM(A3142)</f>
        <v>3221</v>
      </c>
      <c r="R3142" s="6" t="str">
        <f t="shared" ref="R3142:R3205" si="787">TRIM(B3142)</f>
        <v>Christian</v>
      </c>
      <c r="S3142" s="6" t="str">
        <f t="shared" ref="S3142:S3205" si="788">TRIM(C3142)</f>
        <v>Good</v>
      </c>
      <c r="T3142" s="6" t="str">
        <f t="shared" ref="T3142:T3205" si="789">TRIM(D3142)</f>
        <v>Mr</v>
      </c>
      <c r="U3142" s="6" t="str">
        <f t="shared" ref="U3142:U3205" si="790">IF(ISNUMBER(SEARCH("f",TRIM(E3142))),"F","M")</f>
        <v>M</v>
      </c>
      <c r="V3142" s="6" t="str">
        <f t="shared" ref="V3142:V3205" si="791">TRIM(F3142)</f>
        <v>90</v>
      </c>
      <c r="W3142" s="6" t="str">
        <f t="shared" ref="W3142:W3205" si="792">SUBSTITUTE(SUBSTITUTE(SUBSTITUTE(PROPER(TRIM(G3142)),"(?)","")," (No",""),"'S","'s")</f>
        <v>Molton Lane</v>
      </c>
      <c r="X3142" s="6" t="str">
        <f t="shared" ref="X3142:X3205" si="793">RIGHT(W3142,2)</f>
        <v>ne</v>
      </c>
      <c r="Y3142" s="6" t="str">
        <f t="shared" ref="Y3142:Y3205" si="794">IF(OR(X3142="St",X3142="Av",X3142="Pl"),SUBSTITUTE(SUBSTITUTE(SUBSTITUTE(SUBSTITUTE(SUBSTITUTE(SUBSTITUTE(SUBSTITUTE(W3142,"Rd","Road"),"St","Street"),"Cls", "Close"),"Plc","Place"),"Bldgs","Buildings"),"Av","Avenue"),"Pl","Place"),SUBSTITUTE(SUBSTITUTE(SUBSTITUTE(SUBSTITUTE(SUBSTITUTE(W3142,"Rd","Road"),"Cls", "Close"),"Plc","Place"),"Bldgs","Buildings"),"Crt","Court"))</f>
        <v>Molton Lane</v>
      </c>
      <c r="Z3142" s="6" t="str">
        <f t="shared" ref="Z3142:Z3205" si="795">TRIM(H3142)</f>
        <v>West Midlands</v>
      </c>
      <c r="AA3142" s="6" t="str">
        <f t="shared" ref="AA3142:AA3205" si="796">TRIM(I3142)</f>
        <v>WC</v>
      </c>
      <c r="AB3142" s="7" t="str">
        <f t="shared" ref="AB3142:AB3205" si="797">TRIM(J3142)</f>
        <v>43822</v>
      </c>
      <c r="AC3142" s="6" t="str">
        <f t="shared" ref="AC3142:AC3205" si="798">TRIM(K3142)</f>
        <v>53</v>
      </c>
      <c r="AD3142" s="6" t="str">
        <f t="shared" ref="AD3142:AD3205" si="799">TRIM(L3142)</f>
        <v>A1</v>
      </c>
      <c r="AE3142" s="8" t="str">
        <f t="shared" ref="AE3142:AE3205" si="800">TRIM(M3142)</f>
        <v/>
      </c>
    </row>
    <row r="3143" spans="1:31" x14ac:dyDescent="0.25">
      <c r="A3143" s="9">
        <v>3222</v>
      </c>
      <c r="B3143" s="10" t="s">
        <v>4473</v>
      </c>
      <c r="C3143" s="10" t="s">
        <v>7547</v>
      </c>
      <c r="D3143" s="10" t="s">
        <v>28</v>
      </c>
      <c r="E3143" s="10" t="s">
        <v>29</v>
      </c>
      <c r="F3143" s="10">
        <v>90</v>
      </c>
      <c r="G3143" s="10" t="s">
        <v>7675</v>
      </c>
      <c r="H3143" s="10" t="s">
        <v>1047</v>
      </c>
      <c r="I3143" s="10" t="s">
        <v>32</v>
      </c>
      <c r="J3143" s="11">
        <v>44272</v>
      </c>
      <c r="K3143" s="10">
        <v>50</v>
      </c>
      <c r="L3143" s="10" t="s">
        <v>99</v>
      </c>
      <c r="M3143" s="12"/>
      <c r="O3143">
        <f t="shared" si="785"/>
        <v>0</v>
      </c>
      <c r="Q3143" s="9" t="str">
        <f t="shared" si="786"/>
        <v>3222</v>
      </c>
      <c r="R3143" s="10" t="str">
        <f t="shared" si="787"/>
        <v>Noel</v>
      </c>
      <c r="S3143" s="10" t="str">
        <f t="shared" si="788"/>
        <v>Esparza</v>
      </c>
      <c r="T3143" s="10" t="str">
        <f t="shared" si="789"/>
        <v>Mr</v>
      </c>
      <c r="U3143" s="10" t="str">
        <f t="shared" si="790"/>
        <v>M</v>
      </c>
      <c r="V3143" s="10" t="str">
        <f t="shared" si="791"/>
        <v>90</v>
      </c>
      <c r="W3143" s="10" t="str">
        <f t="shared" si="792"/>
        <v>Monk Drive</v>
      </c>
      <c r="X3143" s="10" t="str">
        <f t="shared" si="793"/>
        <v>ve</v>
      </c>
      <c r="Y3143" s="10" t="str">
        <f t="shared" si="794"/>
        <v>Monk Drive</v>
      </c>
      <c r="Z3143" s="10" t="str">
        <f t="shared" si="795"/>
        <v>Talybont</v>
      </c>
      <c r="AA3143" s="10" t="str">
        <f t="shared" si="796"/>
        <v>WC</v>
      </c>
      <c r="AB3143" s="11" t="str">
        <f t="shared" si="797"/>
        <v>44272</v>
      </c>
      <c r="AC3143" s="10" t="str">
        <f t="shared" si="798"/>
        <v>50</v>
      </c>
      <c r="AD3143" s="10" t="str">
        <f t="shared" si="799"/>
        <v>E</v>
      </c>
      <c r="AE3143" s="12" t="str">
        <f t="shared" si="800"/>
        <v/>
      </c>
    </row>
    <row r="3144" spans="1:31" x14ac:dyDescent="0.25">
      <c r="A3144" s="5">
        <v>3223</v>
      </c>
      <c r="B3144" s="6" t="s">
        <v>7676</v>
      </c>
      <c r="C3144" s="6" t="s">
        <v>5862</v>
      </c>
      <c r="D3144" s="6" t="s">
        <v>49</v>
      </c>
      <c r="E3144" s="6" t="s">
        <v>16</v>
      </c>
      <c r="F3144" s="6">
        <v>30</v>
      </c>
      <c r="G3144" s="6" t="s">
        <v>7677</v>
      </c>
      <c r="H3144" s="6" t="s">
        <v>7678</v>
      </c>
      <c r="I3144" s="6" t="s">
        <v>682</v>
      </c>
      <c r="J3144" s="7">
        <v>44191</v>
      </c>
      <c r="K3144" s="6">
        <v>18</v>
      </c>
      <c r="L3144" s="6" t="s">
        <v>78</v>
      </c>
      <c r="M3144" s="8"/>
      <c r="O3144">
        <f t="shared" si="785"/>
        <v>0</v>
      </c>
      <c r="Q3144" s="5" t="str">
        <f t="shared" si="786"/>
        <v>3223</v>
      </c>
      <c r="R3144" s="6" t="str">
        <f t="shared" si="787"/>
        <v>Louie</v>
      </c>
      <c r="S3144" s="6" t="str">
        <f t="shared" si="788"/>
        <v>Wray</v>
      </c>
      <c r="T3144" s="6" t="str">
        <f t="shared" si="789"/>
        <v>Miss</v>
      </c>
      <c r="U3144" s="6" t="str">
        <f t="shared" si="790"/>
        <v>F</v>
      </c>
      <c r="V3144" s="6" t="str">
        <f t="shared" si="791"/>
        <v>30</v>
      </c>
      <c r="W3144" s="6" t="str">
        <f t="shared" si="792"/>
        <v>Monkfrith Way</v>
      </c>
      <c r="X3144" s="6" t="str">
        <f t="shared" si="793"/>
        <v>ay</v>
      </c>
      <c r="Y3144" s="6" t="str">
        <f t="shared" si="794"/>
        <v>Monkfrith Way</v>
      </c>
      <c r="Z3144" s="6" t="str">
        <f t="shared" si="795"/>
        <v>Bembridge</v>
      </c>
      <c r="AA3144" s="6" t="str">
        <f t="shared" si="796"/>
        <v>DA</v>
      </c>
      <c r="AB3144" s="7" t="str">
        <f t="shared" si="797"/>
        <v>44191</v>
      </c>
      <c r="AC3144" s="6" t="str">
        <f t="shared" si="798"/>
        <v>18</v>
      </c>
      <c r="AD3144" s="6" t="str">
        <f t="shared" si="799"/>
        <v>C2</v>
      </c>
      <c r="AE3144" s="8" t="str">
        <f t="shared" si="800"/>
        <v/>
      </c>
    </row>
    <row r="3145" spans="1:31" x14ac:dyDescent="0.25">
      <c r="A3145" s="9">
        <v>3224</v>
      </c>
      <c r="B3145" s="10" t="s">
        <v>7679</v>
      </c>
      <c r="C3145" s="10" t="s">
        <v>1780</v>
      </c>
      <c r="D3145" s="10" t="s">
        <v>90</v>
      </c>
      <c r="E3145" s="10" t="s">
        <v>29</v>
      </c>
      <c r="F3145" s="10">
        <v>90</v>
      </c>
      <c r="G3145" s="10" t="s">
        <v>7680</v>
      </c>
      <c r="H3145" s="10" t="s">
        <v>3499</v>
      </c>
      <c r="I3145" s="10" t="s">
        <v>32</v>
      </c>
      <c r="J3145" s="11">
        <v>43626</v>
      </c>
      <c r="K3145" s="10">
        <v>17</v>
      </c>
      <c r="L3145" s="10" t="s">
        <v>62</v>
      </c>
      <c r="M3145" s="12"/>
      <c r="O3145">
        <f t="shared" si="785"/>
        <v>0</v>
      </c>
      <c r="Q3145" s="9" t="str">
        <f t="shared" si="786"/>
        <v>3224</v>
      </c>
      <c r="R3145" s="10" t="str">
        <f t="shared" si="787"/>
        <v>Greg</v>
      </c>
      <c r="S3145" s="10" t="str">
        <f t="shared" si="788"/>
        <v>Wiley</v>
      </c>
      <c r="T3145" s="10" t="str">
        <f t="shared" si="789"/>
        <v>Dr</v>
      </c>
      <c r="U3145" s="10" t="str">
        <f t="shared" si="790"/>
        <v>M</v>
      </c>
      <c r="V3145" s="10" t="str">
        <f t="shared" si="791"/>
        <v>90</v>
      </c>
      <c r="W3145" s="10" t="str">
        <f t="shared" si="792"/>
        <v>Monks Close</v>
      </c>
      <c r="X3145" s="10" t="str">
        <f t="shared" si="793"/>
        <v>se</v>
      </c>
      <c r="Y3145" s="10" t="str">
        <f t="shared" si="794"/>
        <v>Monks Close</v>
      </c>
      <c r="Z3145" s="10" t="str">
        <f t="shared" si="795"/>
        <v>Maybole</v>
      </c>
      <c r="AA3145" s="10" t="str">
        <f t="shared" si="796"/>
        <v>WC</v>
      </c>
      <c r="AB3145" s="11" t="str">
        <f t="shared" si="797"/>
        <v>43626</v>
      </c>
      <c r="AC3145" s="10" t="str">
        <f t="shared" si="798"/>
        <v>17</v>
      </c>
      <c r="AD3145" s="10" t="str">
        <f t="shared" si="799"/>
        <v>C4</v>
      </c>
      <c r="AE3145" s="12" t="str">
        <f t="shared" si="800"/>
        <v/>
      </c>
    </row>
    <row r="3146" spans="1:31" x14ac:dyDescent="0.25">
      <c r="A3146" s="5">
        <v>3225</v>
      </c>
      <c r="B3146" s="6" t="s">
        <v>7681</v>
      </c>
      <c r="C3146" s="6" t="s">
        <v>2283</v>
      </c>
      <c r="D3146" s="6" t="s">
        <v>28</v>
      </c>
      <c r="E3146" s="6" t="s">
        <v>29</v>
      </c>
      <c r="F3146" s="6">
        <v>90</v>
      </c>
      <c r="G3146" s="6" t="s">
        <v>7682</v>
      </c>
      <c r="H3146" s="6" t="s">
        <v>2025</v>
      </c>
      <c r="I3146" s="6" t="s">
        <v>32</v>
      </c>
      <c r="J3146" s="7">
        <v>44029</v>
      </c>
      <c r="K3146" s="6">
        <v>16</v>
      </c>
      <c r="L3146" s="6" t="s">
        <v>20</v>
      </c>
      <c r="M3146" s="8"/>
      <c r="O3146">
        <f t="shared" ref="O3146:O3209" si="801">COUNTBLANK(A3146:L3146)+COUNTIF(K3146,0)</f>
        <v>0</v>
      </c>
      <c r="Q3146" s="5" t="str">
        <f t="shared" si="786"/>
        <v>3225</v>
      </c>
      <c r="R3146" s="6" t="str">
        <f t="shared" si="787"/>
        <v>Amado</v>
      </c>
      <c r="S3146" s="6" t="str">
        <f t="shared" si="788"/>
        <v>Vela</v>
      </c>
      <c r="T3146" s="6" t="str">
        <f t="shared" si="789"/>
        <v>Mr</v>
      </c>
      <c r="U3146" s="6" t="str">
        <f t="shared" si="790"/>
        <v>M</v>
      </c>
      <c r="V3146" s="6" t="str">
        <f t="shared" si="791"/>
        <v>90</v>
      </c>
      <c r="W3146" s="6" t="str">
        <f t="shared" si="792"/>
        <v>Monmouth Close</v>
      </c>
      <c r="X3146" s="6" t="str">
        <f t="shared" si="793"/>
        <v>se</v>
      </c>
      <c r="Y3146" s="6" t="str">
        <f t="shared" si="794"/>
        <v>Monmouth Close</v>
      </c>
      <c r="Z3146" s="6" t="str">
        <f t="shared" si="795"/>
        <v>Loughborough</v>
      </c>
      <c r="AA3146" s="6" t="str">
        <f t="shared" si="796"/>
        <v>WC</v>
      </c>
      <c r="AB3146" s="7" t="str">
        <f t="shared" si="797"/>
        <v>44029</v>
      </c>
      <c r="AC3146" s="6" t="str">
        <f t="shared" si="798"/>
        <v>16</v>
      </c>
      <c r="AD3146" s="6" t="str">
        <f t="shared" si="799"/>
        <v>B</v>
      </c>
      <c r="AE3146" s="8" t="str">
        <f t="shared" si="800"/>
        <v/>
      </c>
    </row>
    <row r="3147" spans="1:31" x14ac:dyDescent="0.25">
      <c r="A3147" s="9">
        <v>3226</v>
      </c>
      <c r="B3147" s="10" t="s">
        <v>500</v>
      </c>
      <c r="C3147" s="10" t="s">
        <v>6444</v>
      </c>
      <c r="D3147" s="10" t="s">
        <v>28</v>
      </c>
      <c r="E3147" s="10" t="s">
        <v>29</v>
      </c>
      <c r="F3147" s="10">
        <v>60</v>
      </c>
      <c r="G3147" s="10" t="s">
        <v>7683</v>
      </c>
      <c r="H3147" s="10" t="s">
        <v>4271</v>
      </c>
      <c r="I3147" s="10" t="s">
        <v>122</v>
      </c>
      <c r="J3147" s="11">
        <v>44016</v>
      </c>
      <c r="K3147" s="10">
        <v>63</v>
      </c>
      <c r="L3147" s="10" t="s">
        <v>157</v>
      </c>
      <c r="M3147" s="12"/>
      <c r="O3147">
        <f t="shared" si="801"/>
        <v>0</v>
      </c>
      <c r="Q3147" s="9" t="str">
        <f t="shared" si="786"/>
        <v>3226</v>
      </c>
      <c r="R3147" s="10" t="str">
        <f t="shared" si="787"/>
        <v>Roy</v>
      </c>
      <c r="S3147" s="10" t="str">
        <f t="shared" si="788"/>
        <v>Joiner</v>
      </c>
      <c r="T3147" s="10" t="str">
        <f t="shared" si="789"/>
        <v>Mr</v>
      </c>
      <c r="U3147" s="10" t="str">
        <f t="shared" si="790"/>
        <v>M</v>
      </c>
      <c r="V3147" s="10" t="str">
        <f t="shared" si="791"/>
        <v>60</v>
      </c>
      <c r="W3147" s="10" t="str">
        <f t="shared" si="792"/>
        <v>Monster Place</v>
      </c>
      <c r="X3147" s="10" t="str">
        <f t="shared" si="793"/>
        <v>ce</v>
      </c>
      <c r="Y3147" s="10" t="str">
        <f t="shared" si="794"/>
        <v>Monster Place</v>
      </c>
      <c r="Z3147" s="10" t="str">
        <f t="shared" si="795"/>
        <v>Llwyngwril</v>
      </c>
      <c r="AA3147" s="10" t="str">
        <f t="shared" si="796"/>
        <v>WN</v>
      </c>
      <c r="AB3147" s="11" t="str">
        <f t="shared" si="797"/>
        <v>44016</v>
      </c>
      <c r="AC3147" s="10" t="str">
        <f t="shared" si="798"/>
        <v>63</v>
      </c>
      <c r="AD3147" s="10" t="str">
        <f t="shared" si="799"/>
        <v>C3</v>
      </c>
      <c r="AE3147" s="12" t="str">
        <f t="shared" si="800"/>
        <v/>
      </c>
    </row>
    <row r="3148" spans="1:31" x14ac:dyDescent="0.25">
      <c r="A3148" s="5">
        <v>3227</v>
      </c>
      <c r="B3148" s="6" t="s">
        <v>1747</v>
      </c>
      <c r="C3148" s="6" t="s">
        <v>3874</v>
      </c>
      <c r="D3148" s="6" t="s">
        <v>28</v>
      </c>
      <c r="E3148" s="6" t="s">
        <v>29</v>
      </c>
      <c r="F3148" s="6">
        <v>60</v>
      </c>
      <c r="G3148" s="6" t="s">
        <v>7684</v>
      </c>
      <c r="H3148" s="6" t="s">
        <v>246</v>
      </c>
      <c r="I3148" s="6" t="s">
        <v>176</v>
      </c>
      <c r="J3148" s="7">
        <v>44049</v>
      </c>
      <c r="K3148" s="6">
        <v>15</v>
      </c>
      <c r="L3148" s="6" t="s">
        <v>68</v>
      </c>
      <c r="M3148" s="8"/>
      <c r="O3148">
        <f t="shared" si="801"/>
        <v>0</v>
      </c>
      <c r="Q3148" s="5" t="str">
        <f t="shared" si="786"/>
        <v>3227</v>
      </c>
      <c r="R3148" s="6" t="str">
        <f t="shared" si="787"/>
        <v>Danilo</v>
      </c>
      <c r="S3148" s="6" t="str">
        <f t="shared" si="788"/>
        <v>Ho</v>
      </c>
      <c r="T3148" s="6" t="str">
        <f t="shared" si="789"/>
        <v>Mr</v>
      </c>
      <c r="U3148" s="6" t="str">
        <f t="shared" si="790"/>
        <v>M</v>
      </c>
      <c r="V3148" s="6" t="str">
        <f t="shared" si="791"/>
        <v>60</v>
      </c>
      <c r="W3148" s="6" t="str">
        <f t="shared" si="792"/>
        <v>Montagu Mews</v>
      </c>
      <c r="X3148" s="6" t="str">
        <f t="shared" si="793"/>
        <v>ws</v>
      </c>
      <c r="Y3148" s="6" t="str">
        <f t="shared" si="794"/>
        <v>Montagu Mews</v>
      </c>
      <c r="Z3148" s="6" t="str">
        <f t="shared" si="795"/>
        <v>Crianlarich</v>
      </c>
      <c r="AA3148" s="6" t="str">
        <f t="shared" si="796"/>
        <v>CW</v>
      </c>
      <c r="AB3148" s="7" t="str">
        <f t="shared" si="797"/>
        <v>44049</v>
      </c>
      <c r="AC3148" s="6" t="str">
        <f t="shared" si="798"/>
        <v>15</v>
      </c>
      <c r="AD3148" s="6" t="str">
        <f t="shared" si="799"/>
        <v>A2</v>
      </c>
      <c r="AE3148" s="8" t="str">
        <f t="shared" si="800"/>
        <v/>
      </c>
    </row>
    <row r="3149" spans="1:31" x14ac:dyDescent="0.25">
      <c r="A3149" s="9">
        <v>3228</v>
      </c>
      <c r="B3149" s="10" t="s">
        <v>59</v>
      </c>
      <c r="C3149" s="10" t="s">
        <v>1347</v>
      </c>
      <c r="D3149" s="10" t="s">
        <v>28</v>
      </c>
      <c r="E3149" s="10" t="s">
        <v>29</v>
      </c>
      <c r="F3149" s="10">
        <v>60</v>
      </c>
      <c r="G3149" s="10" t="s">
        <v>7685</v>
      </c>
      <c r="H3149" s="10" t="s">
        <v>3060</v>
      </c>
      <c r="I3149" s="10" t="s">
        <v>571</v>
      </c>
      <c r="J3149" s="11">
        <v>44448</v>
      </c>
      <c r="K3149" s="10">
        <v>9</v>
      </c>
      <c r="L3149" s="10" t="s">
        <v>68</v>
      </c>
      <c r="M3149" s="12"/>
      <c r="O3149">
        <f t="shared" si="801"/>
        <v>0</v>
      </c>
      <c r="Q3149" s="9" t="str">
        <f t="shared" si="786"/>
        <v>3228</v>
      </c>
      <c r="R3149" s="10" t="str">
        <f t="shared" si="787"/>
        <v>Vincent</v>
      </c>
      <c r="S3149" s="10" t="str">
        <f t="shared" si="788"/>
        <v>Blake</v>
      </c>
      <c r="T3149" s="10" t="str">
        <f t="shared" si="789"/>
        <v>Mr</v>
      </c>
      <c r="U3149" s="10" t="str">
        <f t="shared" si="790"/>
        <v>M</v>
      </c>
      <c r="V3149" s="10" t="str">
        <f t="shared" si="791"/>
        <v>60</v>
      </c>
      <c r="W3149" s="10" t="str">
        <f t="shared" si="792"/>
        <v>Montague House</v>
      </c>
      <c r="X3149" s="10" t="str">
        <f t="shared" si="793"/>
        <v>se</v>
      </c>
      <c r="Y3149" s="10" t="str">
        <f t="shared" si="794"/>
        <v>Montague House</v>
      </c>
      <c r="Z3149" s="10" t="str">
        <f t="shared" si="795"/>
        <v>Aberystwyth</v>
      </c>
      <c r="AA3149" s="10" t="str">
        <f t="shared" si="796"/>
        <v>NP</v>
      </c>
      <c r="AB3149" s="11" t="str">
        <f t="shared" si="797"/>
        <v>44448</v>
      </c>
      <c r="AC3149" s="10" t="str">
        <f t="shared" si="798"/>
        <v>9</v>
      </c>
      <c r="AD3149" s="10" t="str">
        <f t="shared" si="799"/>
        <v>A2</v>
      </c>
      <c r="AE3149" s="12" t="str">
        <f t="shared" si="800"/>
        <v/>
      </c>
    </row>
    <row r="3150" spans="1:31" x14ac:dyDescent="0.25">
      <c r="A3150" s="5">
        <v>3229</v>
      </c>
      <c r="B3150" s="6" t="s">
        <v>7627</v>
      </c>
      <c r="C3150" s="6" t="s">
        <v>7686</v>
      </c>
      <c r="D3150" s="6" t="s">
        <v>28</v>
      </c>
      <c r="E3150" s="6" t="s">
        <v>29</v>
      </c>
      <c r="F3150" s="6">
        <v>30</v>
      </c>
      <c r="G3150" s="6" t="s">
        <v>7687</v>
      </c>
      <c r="H3150" s="6" t="s">
        <v>170</v>
      </c>
      <c r="I3150" s="6" t="s">
        <v>171</v>
      </c>
      <c r="J3150" s="7">
        <v>44177</v>
      </c>
      <c r="K3150" s="6">
        <v>66</v>
      </c>
      <c r="L3150" s="6" t="s">
        <v>62</v>
      </c>
      <c r="M3150" s="8"/>
      <c r="O3150">
        <f t="shared" si="801"/>
        <v>0</v>
      </c>
      <c r="Q3150" s="5" t="str">
        <f t="shared" si="786"/>
        <v>3229</v>
      </c>
      <c r="R3150" s="6" t="str">
        <f t="shared" si="787"/>
        <v>Denis</v>
      </c>
      <c r="S3150" s="6" t="str">
        <f t="shared" si="788"/>
        <v>Barker</v>
      </c>
      <c r="T3150" s="6" t="str">
        <f t="shared" si="789"/>
        <v>Mr</v>
      </c>
      <c r="U3150" s="6" t="str">
        <f t="shared" si="790"/>
        <v>M</v>
      </c>
      <c r="V3150" s="6" t="str">
        <f t="shared" si="791"/>
        <v>30</v>
      </c>
      <c r="W3150" s="6" t="str">
        <f t="shared" si="792"/>
        <v>Montague Place</v>
      </c>
      <c r="X3150" s="6" t="str">
        <f t="shared" si="793"/>
        <v>ce</v>
      </c>
      <c r="Y3150" s="6" t="str">
        <f t="shared" si="794"/>
        <v>Montague Place</v>
      </c>
      <c r="Z3150" s="6" t="str">
        <f t="shared" si="795"/>
        <v>Cleator Moor</v>
      </c>
      <c r="AA3150" s="6" t="str">
        <f t="shared" si="796"/>
        <v>PR</v>
      </c>
      <c r="AB3150" s="7" t="str">
        <f t="shared" si="797"/>
        <v>44177</v>
      </c>
      <c r="AC3150" s="6" t="str">
        <f t="shared" si="798"/>
        <v>66</v>
      </c>
      <c r="AD3150" s="6" t="str">
        <f t="shared" si="799"/>
        <v>C4</v>
      </c>
      <c r="AE3150" s="8" t="str">
        <f t="shared" si="800"/>
        <v/>
      </c>
    </row>
    <row r="3151" spans="1:31" x14ac:dyDescent="0.25">
      <c r="A3151" s="9">
        <v>3230</v>
      </c>
      <c r="B3151" s="10" t="s">
        <v>2984</v>
      </c>
      <c r="C3151" s="10" t="s">
        <v>3163</v>
      </c>
      <c r="D3151" s="10" t="s">
        <v>49</v>
      </c>
      <c r="E3151" s="10" t="s">
        <v>16</v>
      </c>
      <c r="F3151" s="10">
        <v>60</v>
      </c>
      <c r="G3151" s="10" t="s">
        <v>7688</v>
      </c>
      <c r="H3151" s="10" t="s">
        <v>1783</v>
      </c>
      <c r="I3151" s="10" t="s">
        <v>32</v>
      </c>
      <c r="J3151" s="11">
        <v>44438</v>
      </c>
      <c r="K3151" s="10">
        <v>92</v>
      </c>
      <c r="L3151" s="10" t="s">
        <v>99</v>
      </c>
      <c r="M3151" s="12"/>
      <c r="O3151">
        <f t="shared" si="801"/>
        <v>0</v>
      </c>
      <c r="Q3151" s="9" t="str">
        <f t="shared" si="786"/>
        <v>3230</v>
      </c>
      <c r="R3151" s="10" t="str">
        <f t="shared" si="787"/>
        <v>Chang</v>
      </c>
      <c r="S3151" s="10" t="str">
        <f t="shared" si="788"/>
        <v>Parra</v>
      </c>
      <c r="T3151" s="10" t="str">
        <f t="shared" si="789"/>
        <v>Miss</v>
      </c>
      <c r="U3151" s="10" t="str">
        <f t="shared" si="790"/>
        <v>F</v>
      </c>
      <c r="V3151" s="10" t="str">
        <f t="shared" si="791"/>
        <v>60</v>
      </c>
      <c r="W3151" s="10" t="str">
        <f t="shared" si="792"/>
        <v>Montague Terrace</v>
      </c>
      <c r="X3151" s="10" t="str">
        <f t="shared" si="793"/>
        <v>ce</v>
      </c>
      <c r="Y3151" s="10" t="str">
        <f t="shared" si="794"/>
        <v>Montague Terrace</v>
      </c>
      <c r="Z3151" s="10" t="str">
        <f t="shared" si="795"/>
        <v>Poulton-Le-Fylde</v>
      </c>
      <c r="AA3151" s="10" t="str">
        <f t="shared" si="796"/>
        <v>WC</v>
      </c>
      <c r="AB3151" s="11" t="str">
        <f t="shared" si="797"/>
        <v>44438</v>
      </c>
      <c r="AC3151" s="10" t="str">
        <f t="shared" si="798"/>
        <v>92</v>
      </c>
      <c r="AD3151" s="10" t="str">
        <f t="shared" si="799"/>
        <v>E</v>
      </c>
      <c r="AE3151" s="12" t="str">
        <f t="shared" si="800"/>
        <v/>
      </c>
    </row>
    <row r="3152" spans="1:31" x14ac:dyDescent="0.25">
      <c r="A3152" s="5">
        <v>3231</v>
      </c>
      <c r="B3152" s="6" t="s">
        <v>1953</v>
      </c>
      <c r="C3152" s="6" t="s">
        <v>3427</v>
      </c>
      <c r="D3152" s="6" t="s">
        <v>15</v>
      </c>
      <c r="E3152" s="6" t="s">
        <v>16</v>
      </c>
      <c r="F3152" s="6">
        <v>30</v>
      </c>
      <c r="G3152" s="6" t="s">
        <v>7689</v>
      </c>
      <c r="H3152" s="6" t="s">
        <v>7690</v>
      </c>
      <c r="I3152" s="6" t="s">
        <v>38</v>
      </c>
      <c r="J3152" s="7">
        <v>43766</v>
      </c>
      <c r="K3152" s="6">
        <v>75</v>
      </c>
      <c r="L3152" s="6" t="s">
        <v>99</v>
      </c>
      <c r="M3152" s="8"/>
      <c r="O3152">
        <f t="shared" si="801"/>
        <v>0</v>
      </c>
      <c r="Q3152" s="5" t="str">
        <f t="shared" si="786"/>
        <v>3231</v>
      </c>
      <c r="R3152" s="6" t="str">
        <f t="shared" si="787"/>
        <v>Nu</v>
      </c>
      <c r="S3152" s="6" t="str">
        <f t="shared" si="788"/>
        <v>Darling</v>
      </c>
      <c r="T3152" s="6" t="str">
        <f t="shared" si="789"/>
        <v>Mrs</v>
      </c>
      <c r="U3152" s="6" t="str">
        <f t="shared" si="790"/>
        <v>F</v>
      </c>
      <c r="V3152" s="6" t="str">
        <f t="shared" si="791"/>
        <v>30</v>
      </c>
      <c r="W3152" s="6" t="str">
        <f t="shared" si="792"/>
        <v>Montefiore Street</v>
      </c>
      <c r="X3152" s="6" t="str">
        <f t="shared" si="793"/>
        <v>et</v>
      </c>
      <c r="Y3152" s="6" t="str">
        <f t="shared" si="794"/>
        <v>Montefiore Street</v>
      </c>
      <c r="Z3152" s="6" t="str">
        <f t="shared" si="795"/>
        <v>Drybrook</v>
      </c>
      <c r="AA3152" s="6" t="str">
        <f t="shared" si="796"/>
        <v>RM</v>
      </c>
      <c r="AB3152" s="7" t="str">
        <f t="shared" si="797"/>
        <v>43766</v>
      </c>
      <c r="AC3152" s="6" t="str">
        <f t="shared" si="798"/>
        <v>75</v>
      </c>
      <c r="AD3152" s="6" t="str">
        <f t="shared" si="799"/>
        <v>E</v>
      </c>
      <c r="AE3152" s="8" t="str">
        <f t="shared" si="800"/>
        <v/>
      </c>
    </row>
    <row r="3153" spans="1:31" x14ac:dyDescent="0.25">
      <c r="A3153" s="9">
        <v>3232</v>
      </c>
      <c r="B3153" s="10" t="s">
        <v>2234</v>
      </c>
      <c r="C3153" s="10" t="s">
        <v>7691</v>
      </c>
      <c r="D3153" s="10" t="s">
        <v>28</v>
      </c>
      <c r="E3153" s="10" t="s">
        <v>29</v>
      </c>
      <c r="F3153" s="10">
        <v>30</v>
      </c>
      <c r="G3153" s="10" t="s">
        <v>7692</v>
      </c>
      <c r="H3153" s="10" t="s">
        <v>5686</v>
      </c>
      <c r="I3153" s="10" t="s">
        <v>32</v>
      </c>
      <c r="J3153" s="11">
        <v>43547</v>
      </c>
      <c r="K3153" s="10">
        <v>4</v>
      </c>
      <c r="L3153" s="10" t="s">
        <v>20</v>
      </c>
      <c r="M3153" s="12"/>
      <c r="O3153">
        <f t="shared" si="801"/>
        <v>0</v>
      </c>
      <c r="Q3153" s="9" t="str">
        <f t="shared" si="786"/>
        <v>3232</v>
      </c>
      <c r="R3153" s="10" t="str">
        <f t="shared" si="787"/>
        <v>Theodore</v>
      </c>
      <c r="S3153" s="10" t="str">
        <f t="shared" si="788"/>
        <v>Goldberg</v>
      </c>
      <c r="T3153" s="10" t="str">
        <f t="shared" si="789"/>
        <v>Mr</v>
      </c>
      <c r="U3153" s="10" t="str">
        <f t="shared" si="790"/>
        <v>M</v>
      </c>
      <c r="V3153" s="10" t="str">
        <f t="shared" si="791"/>
        <v>30</v>
      </c>
      <c r="W3153" s="10" t="str">
        <f t="shared" si="792"/>
        <v>Montego Close</v>
      </c>
      <c r="X3153" s="10" t="str">
        <f t="shared" si="793"/>
        <v>se</v>
      </c>
      <c r="Y3153" s="10" t="str">
        <f t="shared" si="794"/>
        <v>Montego Close</v>
      </c>
      <c r="Z3153" s="10" t="str">
        <f t="shared" si="795"/>
        <v>Torquay</v>
      </c>
      <c r="AA3153" s="10" t="str">
        <f t="shared" si="796"/>
        <v>WC</v>
      </c>
      <c r="AB3153" s="11" t="str">
        <f t="shared" si="797"/>
        <v>43547</v>
      </c>
      <c r="AC3153" s="10" t="str">
        <f t="shared" si="798"/>
        <v>4</v>
      </c>
      <c r="AD3153" s="10" t="str">
        <f t="shared" si="799"/>
        <v>B</v>
      </c>
      <c r="AE3153" s="12" t="str">
        <f t="shared" si="800"/>
        <v/>
      </c>
    </row>
    <row r="3154" spans="1:31" x14ac:dyDescent="0.25">
      <c r="A3154" s="5">
        <v>3233</v>
      </c>
      <c r="B3154" s="6" t="s">
        <v>7249</v>
      </c>
      <c r="C3154" s="6" t="s">
        <v>7693</v>
      </c>
      <c r="D3154" s="6" t="s">
        <v>15</v>
      </c>
      <c r="E3154" s="6" t="s">
        <v>16</v>
      </c>
      <c r="F3154" s="6">
        <v>90</v>
      </c>
      <c r="G3154" s="6" t="s">
        <v>7694</v>
      </c>
      <c r="H3154" s="6" t="s">
        <v>2344</v>
      </c>
      <c r="I3154" s="6" t="s">
        <v>176</v>
      </c>
      <c r="J3154" s="7">
        <v>43840</v>
      </c>
      <c r="K3154" s="6">
        <v>74</v>
      </c>
      <c r="L3154" s="6" t="s">
        <v>157</v>
      </c>
      <c r="M3154" s="8"/>
      <c r="O3154">
        <f t="shared" si="801"/>
        <v>0</v>
      </c>
      <c r="Q3154" s="5" t="str">
        <f t="shared" si="786"/>
        <v>3233</v>
      </c>
      <c r="R3154" s="6" t="str">
        <f t="shared" si="787"/>
        <v>Kazuko</v>
      </c>
      <c r="S3154" s="6" t="str">
        <f t="shared" si="788"/>
        <v>Dutton</v>
      </c>
      <c r="T3154" s="6" t="str">
        <f t="shared" si="789"/>
        <v>Mrs</v>
      </c>
      <c r="U3154" s="6" t="str">
        <f t="shared" si="790"/>
        <v>F</v>
      </c>
      <c r="V3154" s="6" t="str">
        <f t="shared" si="791"/>
        <v>90</v>
      </c>
      <c r="W3154" s="6" t="str">
        <f t="shared" si="792"/>
        <v>Montpeleir Road</v>
      </c>
      <c r="X3154" s="6" t="str">
        <f t="shared" si="793"/>
        <v>ad</v>
      </c>
      <c r="Y3154" s="6" t="str">
        <f t="shared" si="794"/>
        <v>Montpeleir Road</v>
      </c>
      <c r="Z3154" s="6" t="str">
        <f t="shared" si="795"/>
        <v>Cumbria</v>
      </c>
      <c r="AA3154" s="6" t="str">
        <f t="shared" si="796"/>
        <v>CW</v>
      </c>
      <c r="AB3154" s="7" t="str">
        <f t="shared" si="797"/>
        <v>43840</v>
      </c>
      <c r="AC3154" s="6" t="str">
        <f t="shared" si="798"/>
        <v>74</v>
      </c>
      <c r="AD3154" s="6" t="str">
        <f t="shared" si="799"/>
        <v>C3</v>
      </c>
      <c r="AE3154" s="8" t="str">
        <f t="shared" si="800"/>
        <v/>
      </c>
    </row>
    <row r="3155" spans="1:31" x14ac:dyDescent="0.25">
      <c r="A3155" s="9">
        <v>3234</v>
      </c>
      <c r="B3155" s="10" t="s">
        <v>2477</v>
      </c>
      <c r="C3155" s="10" t="s">
        <v>418</v>
      </c>
      <c r="D3155" s="10" t="s">
        <v>15</v>
      </c>
      <c r="E3155" s="10" t="s">
        <v>16</v>
      </c>
      <c r="F3155" s="10">
        <v>30</v>
      </c>
      <c r="G3155" s="10" t="s">
        <v>7694</v>
      </c>
      <c r="H3155" s="10" t="s">
        <v>3761</v>
      </c>
      <c r="I3155" s="10" t="s">
        <v>185</v>
      </c>
      <c r="J3155" s="11">
        <v>44103</v>
      </c>
      <c r="K3155" s="10">
        <v>31</v>
      </c>
      <c r="L3155" s="10" t="s">
        <v>99</v>
      </c>
      <c r="M3155" s="12"/>
      <c r="O3155">
        <f t="shared" si="801"/>
        <v>0</v>
      </c>
      <c r="Q3155" s="9" t="str">
        <f t="shared" si="786"/>
        <v>3234</v>
      </c>
      <c r="R3155" s="10" t="str">
        <f t="shared" si="787"/>
        <v>Hermina</v>
      </c>
      <c r="S3155" s="10" t="str">
        <f t="shared" si="788"/>
        <v>Hargrove</v>
      </c>
      <c r="T3155" s="10" t="str">
        <f t="shared" si="789"/>
        <v>Mrs</v>
      </c>
      <c r="U3155" s="10" t="str">
        <f t="shared" si="790"/>
        <v>F</v>
      </c>
      <c r="V3155" s="10" t="str">
        <f t="shared" si="791"/>
        <v>30</v>
      </c>
      <c r="W3155" s="10" t="str">
        <f t="shared" si="792"/>
        <v>Montpeleir Road</v>
      </c>
      <c r="X3155" s="10" t="str">
        <f t="shared" si="793"/>
        <v>ad</v>
      </c>
      <c r="Y3155" s="10" t="str">
        <f t="shared" si="794"/>
        <v>Montpeleir Road</v>
      </c>
      <c r="Z3155" s="10" t="str">
        <f t="shared" si="795"/>
        <v>Gerrards Cross</v>
      </c>
      <c r="AA3155" s="10" t="str">
        <f t="shared" si="796"/>
        <v>HX</v>
      </c>
      <c r="AB3155" s="11" t="str">
        <f t="shared" si="797"/>
        <v>44103</v>
      </c>
      <c r="AC3155" s="10" t="str">
        <f t="shared" si="798"/>
        <v>31</v>
      </c>
      <c r="AD3155" s="10" t="str">
        <f t="shared" si="799"/>
        <v>E</v>
      </c>
      <c r="AE3155" s="12" t="str">
        <f t="shared" si="800"/>
        <v/>
      </c>
    </row>
    <row r="3156" spans="1:31" x14ac:dyDescent="0.25">
      <c r="A3156" s="5">
        <v>3235</v>
      </c>
      <c r="B3156" s="6" t="s">
        <v>5907</v>
      </c>
      <c r="C3156" s="6" t="s">
        <v>2326</v>
      </c>
      <c r="D3156" s="6" t="s">
        <v>28</v>
      </c>
      <c r="E3156" s="6" t="s">
        <v>29</v>
      </c>
      <c r="F3156" s="6">
        <v>30</v>
      </c>
      <c r="G3156" s="6" t="s">
        <v>7695</v>
      </c>
      <c r="H3156" s="6" t="s">
        <v>4914</v>
      </c>
      <c r="I3156" s="6" t="s">
        <v>38</v>
      </c>
      <c r="J3156" s="7">
        <v>44094</v>
      </c>
      <c r="K3156" s="6">
        <v>88</v>
      </c>
      <c r="L3156" s="6" t="s">
        <v>33</v>
      </c>
      <c r="M3156" s="8"/>
      <c r="O3156">
        <f t="shared" si="801"/>
        <v>0</v>
      </c>
      <c r="Q3156" s="5" t="str">
        <f t="shared" si="786"/>
        <v>3235</v>
      </c>
      <c r="R3156" s="6" t="str">
        <f t="shared" si="787"/>
        <v>Jarvis</v>
      </c>
      <c r="S3156" s="6" t="str">
        <f t="shared" si="788"/>
        <v>Richmond</v>
      </c>
      <c r="T3156" s="6" t="str">
        <f t="shared" si="789"/>
        <v>Mr</v>
      </c>
      <c r="U3156" s="6" t="str">
        <f t="shared" si="790"/>
        <v>M</v>
      </c>
      <c r="V3156" s="6" t="str">
        <f t="shared" si="791"/>
        <v>30</v>
      </c>
      <c r="W3156" s="6" t="str">
        <f t="shared" si="792"/>
        <v>Montpelier Avenue</v>
      </c>
      <c r="X3156" s="6" t="str">
        <f t="shared" si="793"/>
        <v>ue</v>
      </c>
      <c r="Y3156" s="6" t="str">
        <f t="shared" si="794"/>
        <v>Montpelier Avenue</v>
      </c>
      <c r="Z3156" s="6" t="str">
        <f t="shared" si="795"/>
        <v>Dalton-In-Furness</v>
      </c>
      <c r="AA3156" s="6" t="str">
        <f t="shared" si="796"/>
        <v>RM</v>
      </c>
      <c r="AB3156" s="7" t="str">
        <f t="shared" si="797"/>
        <v>44094</v>
      </c>
      <c r="AC3156" s="6" t="str">
        <f t="shared" si="798"/>
        <v>88</v>
      </c>
      <c r="AD3156" s="6" t="str">
        <f t="shared" si="799"/>
        <v>A3</v>
      </c>
      <c r="AE3156" s="8" t="str">
        <f t="shared" si="800"/>
        <v/>
      </c>
    </row>
    <row r="3157" spans="1:31" x14ac:dyDescent="0.25">
      <c r="A3157" s="9">
        <v>3236</v>
      </c>
      <c r="B3157" s="10" t="s">
        <v>6967</v>
      </c>
      <c r="C3157" s="10" t="s">
        <v>266</v>
      </c>
      <c r="D3157" s="10" t="s">
        <v>15</v>
      </c>
      <c r="E3157" s="10" t="s">
        <v>16</v>
      </c>
      <c r="F3157" s="10">
        <v>60</v>
      </c>
      <c r="G3157" s="10" t="s">
        <v>7695</v>
      </c>
      <c r="H3157" s="10" t="s">
        <v>659</v>
      </c>
      <c r="I3157" s="10" t="s">
        <v>32</v>
      </c>
      <c r="J3157" s="11">
        <v>44093</v>
      </c>
      <c r="K3157" s="10">
        <v>35</v>
      </c>
      <c r="L3157" s="10" t="s">
        <v>62</v>
      </c>
      <c r="M3157" s="12"/>
      <c r="O3157">
        <f t="shared" si="801"/>
        <v>0</v>
      </c>
      <c r="Q3157" s="9" t="str">
        <f t="shared" si="786"/>
        <v>3236</v>
      </c>
      <c r="R3157" s="10" t="str">
        <f t="shared" si="787"/>
        <v>Latasha</v>
      </c>
      <c r="S3157" s="10" t="str">
        <f t="shared" si="788"/>
        <v>Walsh</v>
      </c>
      <c r="T3157" s="10" t="str">
        <f t="shared" si="789"/>
        <v>Mrs</v>
      </c>
      <c r="U3157" s="10" t="str">
        <f t="shared" si="790"/>
        <v>F</v>
      </c>
      <c r="V3157" s="10" t="str">
        <f t="shared" si="791"/>
        <v>60</v>
      </c>
      <c r="W3157" s="10" t="str">
        <f t="shared" si="792"/>
        <v>Montpelier Avenue</v>
      </c>
      <c r="X3157" s="10" t="str">
        <f t="shared" si="793"/>
        <v>ue</v>
      </c>
      <c r="Y3157" s="10" t="str">
        <f t="shared" si="794"/>
        <v>Montpelier Avenue</v>
      </c>
      <c r="Z3157" s="10" t="str">
        <f t="shared" si="795"/>
        <v>Middlewich</v>
      </c>
      <c r="AA3157" s="10" t="str">
        <f t="shared" si="796"/>
        <v>WC</v>
      </c>
      <c r="AB3157" s="11" t="str">
        <f t="shared" si="797"/>
        <v>44093</v>
      </c>
      <c r="AC3157" s="10" t="str">
        <f t="shared" si="798"/>
        <v>35</v>
      </c>
      <c r="AD3157" s="10" t="str">
        <f t="shared" si="799"/>
        <v>C4</v>
      </c>
      <c r="AE3157" s="12" t="str">
        <f t="shared" si="800"/>
        <v/>
      </c>
    </row>
    <row r="3158" spans="1:31" x14ac:dyDescent="0.25">
      <c r="A3158" s="5">
        <v>3237</v>
      </c>
      <c r="B3158" s="6" t="s">
        <v>7696</v>
      </c>
      <c r="C3158" s="6" t="s">
        <v>3152</v>
      </c>
      <c r="D3158" s="6" t="s">
        <v>15</v>
      </c>
      <c r="E3158" s="6" t="s">
        <v>16</v>
      </c>
      <c r="F3158" s="6">
        <v>30</v>
      </c>
      <c r="G3158" s="6" t="s">
        <v>7697</v>
      </c>
      <c r="H3158" s="6" t="s">
        <v>2668</v>
      </c>
      <c r="I3158" s="6" t="s">
        <v>32</v>
      </c>
      <c r="J3158" s="7">
        <v>43805</v>
      </c>
      <c r="K3158" s="6">
        <v>36</v>
      </c>
      <c r="L3158" s="6" t="s">
        <v>52</v>
      </c>
      <c r="M3158" s="8"/>
      <c r="O3158">
        <f t="shared" si="801"/>
        <v>0</v>
      </c>
      <c r="Q3158" s="5" t="str">
        <f t="shared" si="786"/>
        <v>3237</v>
      </c>
      <c r="R3158" s="6" t="str">
        <f t="shared" si="787"/>
        <v>Kum</v>
      </c>
      <c r="S3158" s="6" t="str">
        <f t="shared" si="788"/>
        <v>Buckner</v>
      </c>
      <c r="T3158" s="6" t="str">
        <f t="shared" si="789"/>
        <v>Mrs</v>
      </c>
      <c r="U3158" s="6" t="str">
        <f t="shared" si="790"/>
        <v>F</v>
      </c>
      <c r="V3158" s="6" t="str">
        <f t="shared" si="791"/>
        <v>30</v>
      </c>
      <c r="W3158" s="6" t="str">
        <f t="shared" si="792"/>
        <v>Montpelier Row</v>
      </c>
      <c r="X3158" s="6" t="str">
        <f t="shared" si="793"/>
        <v>ow</v>
      </c>
      <c r="Y3158" s="6" t="str">
        <f t="shared" si="794"/>
        <v>Montpelier Row</v>
      </c>
      <c r="Z3158" s="6" t="str">
        <f t="shared" si="795"/>
        <v>Shifnal</v>
      </c>
      <c r="AA3158" s="6" t="str">
        <f t="shared" si="796"/>
        <v>WC</v>
      </c>
      <c r="AB3158" s="7" t="str">
        <f t="shared" si="797"/>
        <v>43805</v>
      </c>
      <c r="AC3158" s="6" t="str">
        <f t="shared" si="798"/>
        <v>36</v>
      </c>
      <c r="AD3158" s="6" t="str">
        <f t="shared" si="799"/>
        <v>A1</v>
      </c>
      <c r="AE3158" s="8" t="str">
        <f t="shared" si="800"/>
        <v/>
      </c>
    </row>
    <row r="3159" spans="1:31" x14ac:dyDescent="0.25">
      <c r="A3159" s="9">
        <v>3238</v>
      </c>
      <c r="B3159" s="10" t="s">
        <v>6304</v>
      </c>
      <c r="C3159" s="10" t="s">
        <v>7698</v>
      </c>
      <c r="D3159" s="10" t="s">
        <v>41</v>
      </c>
      <c r="E3159" s="10" t="s">
        <v>16</v>
      </c>
      <c r="F3159" s="10">
        <v>60</v>
      </c>
      <c r="G3159" s="10" t="s">
        <v>7699</v>
      </c>
      <c r="H3159" s="10" t="s">
        <v>3849</v>
      </c>
      <c r="I3159" s="10" t="s">
        <v>2533</v>
      </c>
      <c r="J3159" s="11">
        <v>43532</v>
      </c>
      <c r="K3159" s="10">
        <v>31</v>
      </c>
      <c r="L3159" s="10" t="s">
        <v>52</v>
      </c>
      <c r="M3159" s="12"/>
      <c r="O3159">
        <f t="shared" si="801"/>
        <v>0</v>
      </c>
      <c r="Q3159" s="9" t="str">
        <f t="shared" si="786"/>
        <v>3238</v>
      </c>
      <c r="R3159" s="10" t="str">
        <f t="shared" si="787"/>
        <v>Jinny</v>
      </c>
      <c r="S3159" s="10" t="str">
        <f t="shared" si="788"/>
        <v>Goff</v>
      </c>
      <c r="T3159" s="10" t="str">
        <f t="shared" si="789"/>
        <v>Ms</v>
      </c>
      <c r="U3159" s="10" t="str">
        <f t="shared" si="790"/>
        <v>F</v>
      </c>
      <c r="V3159" s="10" t="str">
        <f t="shared" si="791"/>
        <v>60</v>
      </c>
      <c r="W3159" s="10" t="str">
        <f t="shared" si="792"/>
        <v>Montpelier Square</v>
      </c>
      <c r="X3159" s="10" t="str">
        <f t="shared" si="793"/>
        <v>re</v>
      </c>
      <c r="Y3159" s="10" t="str">
        <f t="shared" si="794"/>
        <v>Montpelier Square</v>
      </c>
      <c r="Z3159" s="10" t="str">
        <f t="shared" si="795"/>
        <v>Belper</v>
      </c>
      <c r="AA3159" s="10" t="str">
        <f t="shared" si="796"/>
        <v>MK</v>
      </c>
      <c r="AB3159" s="11" t="str">
        <f t="shared" si="797"/>
        <v>43532</v>
      </c>
      <c r="AC3159" s="10" t="str">
        <f t="shared" si="798"/>
        <v>31</v>
      </c>
      <c r="AD3159" s="10" t="str">
        <f t="shared" si="799"/>
        <v>A1</v>
      </c>
      <c r="AE3159" s="12" t="str">
        <f t="shared" si="800"/>
        <v/>
      </c>
    </row>
    <row r="3160" spans="1:31" x14ac:dyDescent="0.25">
      <c r="A3160" s="5">
        <v>3239</v>
      </c>
      <c r="B3160" s="6" t="s">
        <v>7700</v>
      </c>
      <c r="C3160" s="6" t="s">
        <v>4858</v>
      </c>
      <c r="D3160" s="6" t="s">
        <v>28</v>
      </c>
      <c r="E3160" s="6" t="s">
        <v>29</v>
      </c>
      <c r="F3160" s="6">
        <v>90</v>
      </c>
      <c r="G3160" s="6" t="s">
        <v>7701</v>
      </c>
      <c r="H3160" s="6" t="s">
        <v>290</v>
      </c>
      <c r="I3160" s="6" t="s">
        <v>291</v>
      </c>
      <c r="J3160" s="7">
        <v>43572</v>
      </c>
      <c r="K3160" s="6">
        <v>44</v>
      </c>
      <c r="L3160" s="6" t="s">
        <v>68</v>
      </c>
      <c r="M3160" s="8"/>
      <c r="O3160">
        <f t="shared" si="801"/>
        <v>0</v>
      </c>
      <c r="Q3160" s="5" t="str">
        <f t="shared" si="786"/>
        <v>3239</v>
      </c>
      <c r="R3160" s="6" t="str">
        <f t="shared" si="787"/>
        <v>Miguel</v>
      </c>
      <c r="S3160" s="6" t="str">
        <f t="shared" si="788"/>
        <v>Akins</v>
      </c>
      <c r="T3160" s="6" t="str">
        <f t="shared" si="789"/>
        <v>Mr</v>
      </c>
      <c r="U3160" s="6" t="str">
        <f t="shared" si="790"/>
        <v>M</v>
      </c>
      <c r="V3160" s="6" t="str">
        <f t="shared" si="791"/>
        <v>90</v>
      </c>
      <c r="W3160" s="6" t="str">
        <f t="shared" si="792"/>
        <v>Montserrat Close</v>
      </c>
      <c r="X3160" s="6" t="str">
        <f t="shared" si="793"/>
        <v>se</v>
      </c>
      <c r="Y3160" s="6" t="str">
        <f t="shared" si="794"/>
        <v>Montserrat Close</v>
      </c>
      <c r="Z3160" s="6" t="str">
        <f t="shared" si="795"/>
        <v>Kirknewton</v>
      </c>
      <c r="AA3160" s="6" t="str">
        <f t="shared" si="796"/>
        <v>HS</v>
      </c>
      <c r="AB3160" s="7" t="str">
        <f t="shared" si="797"/>
        <v>43572</v>
      </c>
      <c r="AC3160" s="6" t="str">
        <f t="shared" si="798"/>
        <v>44</v>
      </c>
      <c r="AD3160" s="6" t="str">
        <f t="shared" si="799"/>
        <v>A2</v>
      </c>
      <c r="AE3160" s="8" t="str">
        <f t="shared" si="800"/>
        <v/>
      </c>
    </row>
    <row r="3161" spans="1:31" x14ac:dyDescent="0.25">
      <c r="A3161" s="9">
        <v>3240</v>
      </c>
      <c r="B3161" s="10" t="s">
        <v>1843</v>
      </c>
      <c r="C3161" s="10" t="s">
        <v>1838</v>
      </c>
      <c r="D3161" s="10" t="s">
        <v>28</v>
      </c>
      <c r="E3161" s="10" t="s">
        <v>29</v>
      </c>
      <c r="F3161" s="10">
        <v>60</v>
      </c>
      <c r="G3161" s="10" t="s">
        <v>7702</v>
      </c>
      <c r="H3161" s="10" t="s">
        <v>1320</v>
      </c>
      <c r="I3161" s="10" t="s">
        <v>185</v>
      </c>
      <c r="J3161" s="11">
        <v>44233</v>
      </c>
      <c r="K3161" s="10">
        <v>45</v>
      </c>
      <c r="L3161" s="10" t="s">
        <v>99</v>
      </c>
      <c r="M3161" s="12"/>
      <c r="O3161">
        <f t="shared" si="801"/>
        <v>0</v>
      </c>
      <c r="Q3161" s="9" t="str">
        <f t="shared" si="786"/>
        <v>3240</v>
      </c>
      <c r="R3161" s="10" t="str">
        <f t="shared" si="787"/>
        <v>Lee</v>
      </c>
      <c r="S3161" s="10" t="str">
        <f t="shared" si="788"/>
        <v>Diggs</v>
      </c>
      <c r="T3161" s="10" t="str">
        <f t="shared" si="789"/>
        <v>Mr</v>
      </c>
      <c r="U3161" s="10" t="str">
        <f t="shared" si="790"/>
        <v>M</v>
      </c>
      <c r="V3161" s="10" t="str">
        <f t="shared" si="791"/>
        <v>60</v>
      </c>
      <c r="W3161" s="10" t="str">
        <f t="shared" si="792"/>
        <v>Moor Lane</v>
      </c>
      <c r="X3161" s="10" t="str">
        <f t="shared" si="793"/>
        <v>ne</v>
      </c>
      <c r="Y3161" s="10" t="str">
        <f t="shared" si="794"/>
        <v>Moor Lane</v>
      </c>
      <c r="Z3161" s="10" t="str">
        <f t="shared" si="795"/>
        <v>Exmouth</v>
      </c>
      <c r="AA3161" s="10" t="str">
        <f t="shared" si="796"/>
        <v>HX</v>
      </c>
      <c r="AB3161" s="11" t="str">
        <f t="shared" si="797"/>
        <v>44233</v>
      </c>
      <c r="AC3161" s="10" t="str">
        <f t="shared" si="798"/>
        <v>45</v>
      </c>
      <c r="AD3161" s="10" t="str">
        <f t="shared" si="799"/>
        <v>E</v>
      </c>
      <c r="AE3161" s="12" t="str">
        <f t="shared" si="800"/>
        <v/>
      </c>
    </row>
    <row r="3162" spans="1:31" x14ac:dyDescent="0.25">
      <c r="A3162" s="5">
        <v>3241</v>
      </c>
      <c r="B3162" s="6" t="s">
        <v>1422</v>
      </c>
      <c r="C3162" s="6" t="s">
        <v>3609</v>
      </c>
      <c r="D3162" s="6" t="s">
        <v>28</v>
      </c>
      <c r="E3162" s="6" t="s">
        <v>29</v>
      </c>
      <c r="F3162" s="6">
        <v>30</v>
      </c>
      <c r="G3162" s="6" t="s">
        <v>7703</v>
      </c>
      <c r="H3162" s="6" t="s">
        <v>1783</v>
      </c>
      <c r="I3162" s="6" t="s">
        <v>32</v>
      </c>
      <c r="J3162" s="7">
        <v>44002</v>
      </c>
      <c r="K3162" s="6">
        <v>37</v>
      </c>
      <c r="L3162" s="6" t="s">
        <v>68</v>
      </c>
      <c r="M3162" s="8"/>
      <c r="O3162">
        <f t="shared" si="801"/>
        <v>0</v>
      </c>
      <c r="Q3162" s="5" t="str">
        <f t="shared" si="786"/>
        <v>3241</v>
      </c>
      <c r="R3162" s="6" t="str">
        <f t="shared" si="787"/>
        <v>Graig</v>
      </c>
      <c r="S3162" s="6" t="str">
        <f t="shared" si="788"/>
        <v>Marrero</v>
      </c>
      <c r="T3162" s="6" t="str">
        <f t="shared" si="789"/>
        <v>Mr</v>
      </c>
      <c r="U3162" s="6" t="str">
        <f t="shared" si="790"/>
        <v>M</v>
      </c>
      <c r="V3162" s="6" t="str">
        <f t="shared" si="791"/>
        <v>30</v>
      </c>
      <c r="W3162" s="6" t="str">
        <f t="shared" si="792"/>
        <v>Moorhouse Road</v>
      </c>
      <c r="X3162" s="6" t="str">
        <f t="shared" si="793"/>
        <v>ad</v>
      </c>
      <c r="Y3162" s="6" t="str">
        <f t="shared" si="794"/>
        <v>Moorhouse Road</v>
      </c>
      <c r="Z3162" s="6" t="str">
        <f t="shared" si="795"/>
        <v>Poulton-Le-Fylde</v>
      </c>
      <c r="AA3162" s="6" t="str">
        <f t="shared" si="796"/>
        <v>WC</v>
      </c>
      <c r="AB3162" s="7" t="str">
        <f t="shared" si="797"/>
        <v>44002</v>
      </c>
      <c r="AC3162" s="6" t="str">
        <f t="shared" si="798"/>
        <v>37</v>
      </c>
      <c r="AD3162" s="6" t="str">
        <f t="shared" si="799"/>
        <v>A2</v>
      </c>
      <c r="AE3162" s="8" t="str">
        <f t="shared" si="800"/>
        <v/>
      </c>
    </row>
    <row r="3163" spans="1:31" x14ac:dyDescent="0.25">
      <c r="A3163" s="9">
        <v>3242</v>
      </c>
      <c r="B3163" s="10" t="s">
        <v>7704</v>
      </c>
      <c r="C3163" s="10" t="s">
        <v>4984</v>
      </c>
      <c r="D3163" s="10" t="s">
        <v>28</v>
      </c>
      <c r="E3163" s="10" t="s">
        <v>29</v>
      </c>
      <c r="F3163" s="10">
        <v>30</v>
      </c>
      <c r="G3163" s="10" t="s">
        <v>7705</v>
      </c>
      <c r="H3163" s="10" t="s">
        <v>7706</v>
      </c>
      <c r="I3163" s="10" t="s">
        <v>1881</v>
      </c>
      <c r="J3163" s="11">
        <v>44424</v>
      </c>
      <c r="K3163" s="10">
        <v>101</v>
      </c>
      <c r="L3163" s="10" t="s">
        <v>78</v>
      </c>
      <c r="M3163" s="12"/>
      <c r="O3163">
        <f t="shared" si="801"/>
        <v>0</v>
      </c>
      <c r="Q3163" s="9" t="str">
        <f t="shared" si="786"/>
        <v>3242</v>
      </c>
      <c r="R3163" s="10" t="str">
        <f t="shared" si="787"/>
        <v>Angelo</v>
      </c>
      <c r="S3163" s="10" t="str">
        <f t="shared" si="788"/>
        <v>Duncan</v>
      </c>
      <c r="T3163" s="10" t="str">
        <f t="shared" si="789"/>
        <v>Mr</v>
      </c>
      <c r="U3163" s="10" t="str">
        <f t="shared" si="790"/>
        <v>M</v>
      </c>
      <c r="V3163" s="10" t="str">
        <f t="shared" si="791"/>
        <v>30</v>
      </c>
      <c r="W3163" s="10" t="str">
        <f t="shared" si="792"/>
        <v>Moorland Road</v>
      </c>
      <c r="X3163" s="10" t="str">
        <f t="shared" si="793"/>
        <v>ad</v>
      </c>
      <c r="Y3163" s="10" t="str">
        <f t="shared" si="794"/>
        <v>Moorland Road</v>
      </c>
      <c r="Z3163" s="10" t="str">
        <f t="shared" si="795"/>
        <v>Blackpool</v>
      </c>
      <c r="AA3163" s="10" t="str">
        <f t="shared" si="796"/>
        <v>CT</v>
      </c>
      <c r="AB3163" s="11" t="str">
        <f t="shared" si="797"/>
        <v>44424</v>
      </c>
      <c r="AC3163" s="10" t="str">
        <f t="shared" si="798"/>
        <v>101</v>
      </c>
      <c r="AD3163" s="10" t="str">
        <f t="shared" si="799"/>
        <v>C2</v>
      </c>
      <c r="AE3163" s="12" t="str">
        <f t="shared" si="800"/>
        <v/>
      </c>
    </row>
    <row r="3164" spans="1:31" x14ac:dyDescent="0.25">
      <c r="A3164" s="5">
        <v>3243</v>
      </c>
      <c r="B3164" s="6" t="s">
        <v>7707</v>
      </c>
      <c r="C3164" s="6" t="s">
        <v>3476</v>
      </c>
      <c r="D3164" s="6" t="s">
        <v>15</v>
      </c>
      <c r="E3164" s="6" t="s">
        <v>16</v>
      </c>
      <c r="F3164" s="6">
        <v>60</v>
      </c>
      <c r="G3164" s="6" t="s">
        <v>7708</v>
      </c>
      <c r="H3164" s="6" t="s">
        <v>7709</v>
      </c>
      <c r="I3164" s="6" t="s">
        <v>144</v>
      </c>
      <c r="J3164" s="7">
        <v>43805</v>
      </c>
      <c r="K3164" s="6">
        <v>28</v>
      </c>
      <c r="L3164" s="6" t="s">
        <v>99</v>
      </c>
      <c r="M3164" s="8"/>
      <c r="O3164">
        <f t="shared" si="801"/>
        <v>0</v>
      </c>
      <c r="Q3164" s="5" t="str">
        <f t="shared" si="786"/>
        <v>3243</v>
      </c>
      <c r="R3164" s="6" t="str">
        <f t="shared" si="787"/>
        <v>Andria</v>
      </c>
      <c r="S3164" s="6" t="str">
        <f t="shared" si="788"/>
        <v>Elder</v>
      </c>
      <c r="T3164" s="6" t="str">
        <f t="shared" si="789"/>
        <v>Mrs</v>
      </c>
      <c r="U3164" s="6" t="str">
        <f t="shared" si="790"/>
        <v>F</v>
      </c>
      <c r="V3164" s="6" t="str">
        <f t="shared" si="791"/>
        <v>60</v>
      </c>
      <c r="W3164" s="6" t="str">
        <f t="shared" si="792"/>
        <v>Moors Alley</v>
      </c>
      <c r="X3164" s="6" t="str">
        <f t="shared" si="793"/>
        <v>ey</v>
      </c>
      <c r="Y3164" s="6" t="str">
        <f t="shared" si="794"/>
        <v>Moors Alley</v>
      </c>
      <c r="Z3164" s="6" t="str">
        <f t="shared" si="795"/>
        <v>Guisborough</v>
      </c>
      <c r="AA3164" s="6" t="str">
        <f t="shared" si="796"/>
        <v>UB</v>
      </c>
      <c r="AB3164" s="7" t="str">
        <f t="shared" si="797"/>
        <v>43805</v>
      </c>
      <c r="AC3164" s="6" t="str">
        <f t="shared" si="798"/>
        <v>28</v>
      </c>
      <c r="AD3164" s="6" t="str">
        <f t="shared" si="799"/>
        <v>E</v>
      </c>
      <c r="AE3164" s="8" t="str">
        <f t="shared" si="800"/>
        <v/>
      </c>
    </row>
    <row r="3165" spans="1:31" x14ac:dyDescent="0.25">
      <c r="A3165" s="9">
        <v>3244</v>
      </c>
      <c r="B3165" s="10" t="s">
        <v>3069</v>
      </c>
      <c r="C3165" s="10" t="s">
        <v>6061</v>
      </c>
      <c r="D3165" s="10" t="s">
        <v>28</v>
      </c>
      <c r="E3165" s="10" t="s">
        <v>29</v>
      </c>
      <c r="F3165" s="10">
        <v>60</v>
      </c>
      <c r="G3165" s="10" t="s">
        <v>7710</v>
      </c>
      <c r="H3165" s="10" t="s">
        <v>1856</v>
      </c>
      <c r="I3165" s="10" t="s">
        <v>291</v>
      </c>
      <c r="J3165" s="11">
        <v>44265</v>
      </c>
      <c r="K3165" s="10">
        <v>94</v>
      </c>
      <c r="L3165" s="10" t="s">
        <v>44</v>
      </c>
      <c r="M3165" s="12"/>
      <c r="O3165">
        <f t="shared" si="801"/>
        <v>0</v>
      </c>
      <c r="Q3165" s="9" t="str">
        <f t="shared" si="786"/>
        <v>3244</v>
      </c>
      <c r="R3165" s="10" t="str">
        <f t="shared" si="787"/>
        <v>Michel</v>
      </c>
      <c r="S3165" s="10" t="str">
        <f t="shared" si="788"/>
        <v>Boyd</v>
      </c>
      <c r="T3165" s="10" t="str">
        <f t="shared" si="789"/>
        <v>Mr</v>
      </c>
      <c r="U3165" s="10" t="str">
        <f t="shared" si="790"/>
        <v>M</v>
      </c>
      <c r="V3165" s="10" t="str">
        <f t="shared" si="791"/>
        <v>60</v>
      </c>
      <c r="W3165" s="10" t="str">
        <f t="shared" si="792"/>
        <v>Morkyns Walk</v>
      </c>
      <c r="X3165" s="10" t="str">
        <f t="shared" si="793"/>
        <v>lk</v>
      </c>
      <c r="Y3165" s="10" t="str">
        <f t="shared" si="794"/>
        <v>Morkyns Walk</v>
      </c>
      <c r="Z3165" s="10" t="str">
        <f t="shared" si="795"/>
        <v>Larkhall</v>
      </c>
      <c r="AA3165" s="10" t="str">
        <f t="shared" si="796"/>
        <v>HS</v>
      </c>
      <c r="AB3165" s="11" t="str">
        <f t="shared" si="797"/>
        <v>44265</v>
      </c>
      <c r="AC3165" s="10" t="str">
        <f t="shared" si="798"/>
        <v>94</v>
      </c>
      <c r="AD3165" s="10" t="str">
        <f t="shared" si="799"/>
        <v>D</v>
      </c>
      <c r="AE3165" s="12" t="str">
        <f t="shared" si="800"/>
        <v/>
      </c>
    </row>
    <row r="3166" spans="1:31" x14ac:dyDescent="0.25">
      <c r="A3166" s="5">
        <v>3245</v>
      </c>
      <c r="B3166" s="6" t="s">
        <v>7711</v>
      </c>
      <c r="C3166" s="6" t="s">
        <v>7712</v>
      </c>
      <c r="D3166" s="6" t="s">
        <v>28</v>
      </c>
      <c r="E3166" s="6" t="s">
        <v>29</v>
      </c>
      <c r="F3166" s="6">
        <v>60</v>
      </c>
      <c r="G3166" s="6" t="s">
        <v>7713</v>
      </c>
      <c r="H3166" s="6" t="s">
        <v>1055</v>
      </c>
      <c r="I3166" s="6" t="s">
        <v>38</v>
      </c>
      <c r="J3166" s="7">
        <v>44040</v>
      </c>
      <c r="K3166" s="6">
        <v>78</v>
      </c>
      <c r="L3166" s="6" t="s">
        <v>52</v>
      </c>
      <c r="M3166" s="8"/>
      <c r="O3166">
        <f t="shared" si="801"/>
        <v>0</v>
      </c>
      <c r="Q3166" s="5" t="str">
        <f t="shared" si="786"/>
        <v>3245</v>
      </c>
      <c r="R3166" s="6" t="str">
        <f t="shared" si="787"/>
        <v>Rosendo</v>
      </c>
      <c r="S3166" s="6" t="str">
        <f t="shared" si="788"/>
        <v>Dominguez</v>
      </c>
      <c r="T3166" s="6" t="str">
        <f t="shared" si="789"/>
        <v>Mr</v>
      </c>
      <c r="U3166" s="6" t="str">
        <f t="shared" si="790"/>
        <v>M</v>
      </c>
      <c r="V3166" s="6" t="str">
        <f t="shared" si="791"/>
        <v>60</v>
      </c>
      <c r="W3166" s="6" t="str">
        <f t="shared" si="792"/>
        <v>Morning Place</v>
      </c>
      <c r="X3166" s="6" t="str">
        <f t="shared" si="793"/>
        <v>ce</v>
      </c>
      <c r="Y3166" s="6" t="str">
        <f t="shared" si="794"/>
        <v>Morning Place</v>
      </c>
      <c r="Z3166" s="6" t="str">
        <f t="shared" si="795"/>
        <v>Dartmouth</v>
      </c>
      <c r="AA3166" s="6" t="str">
        <f t="shared" si="796"/>
        <v>RM</v>
      </c>
      <c r="AB3166" s="7" t="str">
        <f t="shared" si="797"/>
        <v>44040</v>
      </c>
      <c r="AC3166" s="6" t="str">
        <f t="shared" si="798"/>
        <v>78</v>
      </c>
      <c r="AD3166" s="6" t="str">
        <f t="shared" si="799"/>
        <v>A1</v>
      </c>
      <c r="AE3166" s="8" t="str">
        <f t="shared" si="800"/>
        <v/>
      </c>
    </row>
    <row r="3167" spans="1:31" x14ac:dyDescent="0.25">
      <c r="A3167" s="9">
        <v>3246</v>
      </c>
      <c r="B3167" s="10" t="s">
        <v>5290</v>
      </c>
      <c r="C3167" s="10" t="s">
        <v>1401</v>
      </c>
      <c r="D3167" s="10" t="s">
        <v>15</v>
      </c>
      <c r="E3167" s="10" t="s">
        <v>16</v>
      </c>
      <c r="F3167" s="10">
        <v>30</v>
      </c>
      <c r="G3167" s="10" t="s">
        <v>7714</v>
      </c>
      <c r="H3167" s="10" t="s">
        <v>3777</v>
      </c>
      <c r="I3167" s="10" t="s">
        <v>32</v>
      </c>
      <c r="J3167" s="11">
        <v>43881</v>
      </c>
      <c r="K3167" s="10">
        <v>5</v>
      </c>
      <c r="L3167" s="10" t="s">
        <v>99</v>
      </c>
      <c r="M3167" s="12"/>
      <c r="O3167">
        <f t="shared" si="801"/>
        <v>0</v>
      </c>
      <c r="Q3167" s="9" t="str">
        <f t="shared" si="786"/>
        <v>3246</v>
      </c>
      <c r="R3167" s="10" t="str">
        <f t="shared" si="787"/>
        <v>Pauletta</v>
      </c>
      <c r="S3167" s="10" t="str">
        <f t="shared" si="788"/>
        <v>Golden</v>
      </c>
      <c r="T3167" s="10" t="str">
        <f t="shared" si="789"/>
        <v>Mrs</v>
      </c>
      <c r="U3167" s="10" t="str">
        <f t="shared" si="790"/>
        <v>F</v>
      </c>
      <c r="V3167" s="10" t="str">
        <f t="shared" si="791"/>
        <v>30</v>
      </c>
      <c r="W3167" s="10" t="str">
        <f t="shared" si="792"/>
        <v>Morpeth Road</v>
      </c>
      <c r="X3167" s="10" t="str">
        <f t="shared" si="793"/>
        <v>ad</v>
      </c>
      <c r="Y3167" s="10" t="str">
        <f t="shared" si="794"/>
        <v>Morpeth Road</v>
      </c>
      <c r="Z3167" s="10" t="str">
        <f t="shared" si="795"/>
        <v>South Brent</v>
      </c>
      <c r="AA3167" s="10" t="str">
        <f t="shared" si="796"/>
        <v>WC</v>
      </c>
      <c r="AB3167" s="11" t="str">
        <f t="shared" si="797"/>
        <v>43881</v>
      </c>
      <c r="AC3167" s="10" t="str">
        <f t="shared" si="798"/>
        <v>5</v>
      </c>
      <c r="AD3167" s="10" t="str">
        <f t="shared" si="799"/>
        <v>E</v>
      </c>
      <c r="AE3167" s="12" t="str">
        <f t="shared" si="800"/>
        <v/>
      </c>
    </row>
    <row r="3168" spans="1:31" x14ac:dyDescent="0.25">
      <c r="A3168" s="5">
        <v>3247</v>
      </c>
      <c r="B3168" s="6" t="s">
        <v>7715</v>
      </c>
      <c r="C3168" s="6" t="s">
        <v>6500</v>
      </c>
      <c r="D3168" s="6" t="s">
        <v>15</v>
      </c>
      <c r="E3168" s="6" t="s">
        <v>16</v>
      </c>
      <c r="F3168" s="6">
        <v>30</v>
      </c>
      <c r="G3168" s="6" t="s">
        <v>7716</v>
      </c>
      <c r="H3168" s="6" t="s">
        <v>7516</v>
      </c>
      <c r="I3168" s="6" t="s">
        <v>185</v>
      </c>
      <c r="J3168" s="7">
        <v>44073</v>
      </c>
      <c r="K3168" s="6">
        <v>66</v>
      </c>
      <c r="L3168" s="6" t="s">
        <v>78</v>
      </c>
      <c r="M3168" s="8"/>
      <c r="O3168">
        <f t="shared" si="801"/>
        <v>0</v>
      </c>
      <c r="Q3168" s="5" t="str">
        <f t="shared" si="786"/>
        <v>3247</v>
      </c>
      <c r="R3168" s="6" t="str">
        <f t="shared" si="787"/>
        <v>Trina</v>
      </c>
      <c r="S3168" s="6" t="str">
        <f t="shared" si="788"/>
        <v>Conn</v>
      </c>
      <c r="T3168" s="6" t="str">
        <f t="shared" si="789"/>
        <v>Mrs</v>
      </c>
      <c r="U3168" s="6" t="str">
        <f t="shared" si="790"/>
        <v>F</v>
      </c>
      <c r="V3168" s="6" t="str">
        <f t="shared" si="791"/>
        <v>30</v>
      </c>
      <c r="W3168" s="6" t="str">
        <f t="shared" si="792"/>
        <v>Morris Avenue</v>
      </c>
      <c r="X3168" s="6" t="str">
        <f t="shared" si="793"/>
        <v>ue</v>
      </c>
      <c r="Y3168" s="6" t="str">
        <f t="shared" si="794"/>
        <v>Morris Avenue</v>
      </c>
      <c r="Z3168" s="6" t="str">
        <f t="shared" si="795"/>
        <v>Exeter</v>
      </c>
      <c r="AA3168" s="6" t="str">
        <f t="shared" si="796"/>
        <v>HX</v>
      </c>
      <c r="AB3168" s="7" t="str">
        <f t="shared" si="797"/>
        <v>44073</v>
      </c>
      <c r="AC3168" s="6" t="str">
        <f t="shared" si="798"/>
        <v>66</v>
      </c>
      <c r="AD3168" s="6" t="str">
        <f t="shared" si="799"/>
        <v>C2</v>
      </c>
      <c r="AE3168" s="8" t="str">
        <f t="shared" si="800"/>
        <v/>
      </c>
    </row>
    <row r="3169" spans="1:31" x14ac:dyDescent="0.25">
      <c r="A3169" s="9">
        <v>3248</v>
      </c>
      <c r="B3169" s="10" t="s">
        <v>6553</v>
      </c>
      <c r="C3169" s="10" t="s">
        <v>1702</v>
      </c>
      <c r="D3169" s="10" t="s">
        <v>28</v>
      </c>
      <c r="E3169" s="10" t="s">
        <v>29</v>
      </c>
      <c r="F3169" s="10">
        <v>90</v>
      </c>
      <c r="G3169" s="10" t="s">
        <v>7717</v>
      </c>
      <c r="H3169" s="10" t="s">
        <v>1940</v>
      </c>
      <c r="I3169" s="10" t="s">
        <v>25</v>
      </c>
      <c r="J3169" s="11">
        <v>43480</v>
      </c>
      <c r="K3169" s="10">
        <v>64</v>
      </c>
      <c r="L3169" s="10" t="s">
        <v>44</v>
      </c>
      <c r="M3169" s="12"/>
      <c r="O3169">
        <f t="shared" si="801"/>
        <v>0</v>
      </c>
      <c r="Q3169" s="9" t="str">
        <f t="shared" si="786"/>
        <v>3248</v>
      </c>
      <c r="R3169" s="10" t="str">
        <f t="shared" si="787"/>
        <v>Raul</v>
      </c>
      <c r="S3169" s="10" t="str">
        <f t="shared" si="788"/>
        <v>Whaley</v>
      </c>
      <c r="T3169" s="10" t="str">
        <f t="shared" si="789"/>
        <v>Mr</v>
      </c>
      <c r="U3169" s="10" t="str">
        <f t="shared" si="790"/>
        <v>M</v>
      </c>
      <c r="V3169" s="10" t="str">
        <f t="shared" si="791"/>
        <v>90</v>
      </c>
      <c r="W3169" s="10" t="str">
        <f t="shared" si="792"/>
        <v>Morris Bishop</v>
      </c>
      <c r="X3169" s="10" t="str">
        <f t="shared" si="793"/>
        <v>op</v>
      </c>
      <c r="Y3169" s="10" t="str">
        <f t="shared" si="794"/>
        <v>Morris Bishop</v>
      </c>
      <c r="Z3169" s="10" t="str">
        <f t="shared" si="795"/>
        <v>Henlow</v>
      </c>
      <c r="AA3169" s="10" t="str">
        <f t="shared" si="796"/>
        <v>HG</v>
      </c>
      <c r="AB3169" s="11" t="str">
        <f t="shared" si="797"/>
        <v>43480</v>
      </c>
      <c r="AC3169" s="10" t="str">
        <f t="shared" si="798"/>
        <v>64</v>
      </c>
      <c r="AD3169" s="10" t="str">
        <f t="shared" si="799"/>
        <v>D</v>
      </c>
      <c r="AE3169" s="12" t="str">
        <f t="shared" si="800"/>
        <v/>
      </c>
    </row>
    <row r="3170" spans="1:31" x14ac:dyDescent="0.25">
      <c r="A3170" s="5">
        <v>3249</v>
      </c>
      <c r="B3170" s="6" t="s">
        <v>6551</v>
      </c>
      <c r="C3170" s="6" t="s">
        <v>4580</v>
      </c>
      <c r="D3170" s="6" t="s">
        <v>28</v>
      </c>
      <c r="E3170" s="6" t="s">
        <v>29</v>
      </c>
      <c r="F3170" s="6">
        <v>90</v>
      </c>
      <c r="G3170" s="6" t="s">
        <v>7718</v>
      </c>
      <c r="H3170" s="6" t="s">
        <v>651</v>
      </c>
      <c r="I3170" s="6" t="s">
        <v>32</v>
      </c>
      <c r="J3170" s="7">
        <v>44508</v>
      </c>
      <c r="K3170" s="6">
        <v>95</v>
      </c>
      <c r="L3170" s="6" t="s">
        <v>62</v>
      </c>
      <c r="M3170" s="8"/>
      <c r="O3170">
        <f t="shared" si="801"/>
        <v>0</v>
      </c>
      <c r="Q3170" s="5" t="str">
        <f t="shared" si="786"/>
        <v>3249</v>
      </c>
      <c r="R3170" s="6" t="str">
        <f t="shared" si="787"/>
        <v>Freddy</v>
      </c>
      <c r="S3170" s="6" t="str">
        <f t="shared" si="788"/>
        <v>Pierre</v>
      </c>
      <c r="T3170" s="6" t="str">
        <f t="shared" si="789"/>
        <v>Mr</v>
      </c>
      <c r="U3170" s="6" t="str">
        <f t="shared" si="790"/>
        <v>M</v>
      </c>
      <c r="V3170" s="6" t="str">
        <f t="shared" si="791"/>
        <v>90</v>
      </c>
      <c r="W3170" s="6" t="str">
        <f t="shared" si="792"/>
        <v>Morris Buildings</v>
      </c>
      <c r="X3170" s="6" t="str">
        <f t="shared" si="793"/>
        <v>gs</v>
      </c>
      <c r="Y3170" s="6" t="str">
        <f t="shared" si="794"/>
        <v>Morris Buildings</v>
      </c>
      <c r="Z3170" s="6" t="str">
        <f t="shared" si="795"/>
        <v>London</v>
      </c>
      <c r="AA3170" s="6" t="str">
        <f t="shared" si="796"/>
        <v>WC</v>
      </c>
      <c r="AB3170" s="7" t="str">
        <f t="shared" si="797"/>
        <v>44508</v>
      </c>
      <c r="AC3170" s="6" t="str">
        <f t="shared" si="798"/>
        <v>95</v>
      </c>
      <c r="AD3170" s="6" t="str">
        <f t="shared" si="799"/>
        <v>C4</v>
      </c>
      <c r="AE3170" s="8" t="str">
        <f t="shared" si="800"/>
        <v/>
      </c>
    </row>
    <row r="3171" spans="1:31" x14ac:dyDescent="0.25">
      <c r="A3171" s="9">
        <v>3250</v>
      </c>
      <c r="B3171" s="10" t="s">
        <v>7719</v>
      </c>
      <c r="C3171" s="10" t="s">
        <v>657</v>
      </c>
      <c r="D3171" s="10" t="s">
        <v>49</v>
      </c>
      <c r="E3171" s="10" t="s">
        <v>16</v>
      </c>
      <c r="F3171" s="10">
        <v>30</v>
      </c>
      <c r="G3171" s="10" t="s">
        <v>7720</v>
      </c>
      <c r="H3171" s="10" t="s">
        <v>7324</v>
      </c>
      <c r="I3171" s="10" t="s">
        <v>19</v>
      </c>
      <c r="J3171" s="11">
        <v>43556</v>
      </c>
      <c r="K3171" s="10">
        <v>80</v>
      </c>
      <c r="L3171" s="10" t="s">
        <v>52</v>
      </c>
      <c r="M3171" s="12"/>
      <c r="O3171">
        <f t="shared" si="801"/>
        <v>0</v>
      </c>
      <c r="Q3171" s="9" t="str">
        <f t="shared" si="786"/>
        <v>3250</v>
      </c>
      <c r="R3171" s="10" t="str">
        <f t="shared" si="787"/>
        <v>Suk</v>
      </c>
      <c r="S3171" s="10" t="str">
        <f t="shared" si="788"/>
        <v>Spicer</v>
      </c>
      <c r="T3171" s="10" t="str">
        <f t="shared" si="789"/>
        <v>Miss</v>
      </c>
      <c r="U3171" s="10" t="str">
        <f t="shared" si="790"/>
        <v>F</v>
      </c>
      <c r="V3171" s="10" t="str">
        <f t="shared" si="791"/>
        <v>30</v>
      </c>
      <c r="W3171" s="10" t="str">
        <f t="shared" si="792"/>
        <v>Morrison Buildings</v>
      </c>
      <c r="X3171" s="10" t="str">
        <f t="shared" si="793"/>
        <v>gs</v>
      </c>
      <c r="Y3171" s="10" t="str">
        <f t="shared" si="794"/>
        <v>Morrison Buildings</v>
      </c>
      <c r="Z3171" s="10" t="str">
        <f t="shared" si="795"/>
        <v>Ballindalloch</v>
      </c>
      <c r="AA3171" s="10" t="str">
        <f t="shared" si="796"/>
        <v>CH</v>
      </c>
      <c r="AB3171" s="11" t="str">
        <f t="shared" si="797"/>
        <v>43556</v>
      </c>
      <c r="AC3171" s="10" t="str">
        <f t="shared" si="798"/>
        <v>80</v>
      </c>
      <c r="AD3171" s="10" t="str">
        <f t="shared" si="799"/>
        <v>A1</v>
      </c>
      <c r="AE3171" s="12" t="str">
        <f t="shared" si="800"/>
        <v/>
      </c>
    </row>
    <row r="3172" spans="1:31" x14ac:dyDescent="0.25">
      <c r="A3172" s="5">
        <v>3251</v>
      </c>
      <c r="B3172" s="6" t="s">
        <v>1111</v>
      </c>
      <c r="C3172" s="6" t="s">
        <v>1269</v>
      </c>
      <c r="D3172" s="6" t="s">
        <v>28</v>
      </c>
      <c r="E3172" s="6" t="s">
        <v>29</v>
      </c>
      <c r="F3172" s="6">
        <v>30</v>
      </c>
      <c r="G3172" s="6" t="s">
        <v>7721</v>
      </c>
      <c r="H3172" s="6" t="s">
        <v>7722</v>
      </c>
      <c r="I3172" s="6" t="s">
        <v>32</v>
      </c>
      <c r="J3172" s="7">
        <v>43611</v>
      </c>
      <c r="K3172" s="6">
        <v>77</v>
      </c>
      <c r="L3172" s="6" t="s">
        <v>39</v>
      </c>
      <c r="M3172" s="8"/>
      <c r="O3172">
        <f t="shared" si="801"/>
        <v>0</v>
      </c>
      <c r="Q3172" s="5" t="str">
        <f t="shared" si="786"/>
        <v>3251</v>
      </c>
      <c r="R3172" s="6" t="str">
        <f t="shared" si="787"/>
        <v>Walker</v>
      </c>
      <c r="S3172" s="6" t="str">
        <f t="shared" si="788"/>
        <v>Engle</v>
      </c>
      <c r="T3172" s="6" t="str">
        <f t="shared" si="789"/>
        <v>Mr</v>
      </c>
      <c r="U3172" s="6" t="str">
        <f t="shared" si="790"/>
        <v>M</v>
      </c>
      <c r="V3172" s="6" t="str">
        <f t="shared" si="791"/>
        <v>30</v>
      </c>
      <c r="W3172" s="6" t="str">
        <f t="shared" si="792"/>
        <v>Morston Gardens</v>
      </c>
      <c r="X3172" s="6" t="str">
        <f t="shared" si="793"/>
        <v>ns</v>
      </c>
      <c r="Y3172" s="6" t="str">
        <f t="shared" si="794"/>
        <v>Morston Gardens</v>
      </c>
      <c r="Z3172" s="6" t="str">
        <f t="shared" si="795"/>
        <v>Muir Of Ord</v>
      </c>
      <c r="AA3172" s="6" t="str">
        <f t="shared" si="796"/>
        <v>WC</v>
      </c>
      <c r="AB3172" s="7" t="str">
        <f t="shared" si="797"/>
        <v>43611</v>
      </c>
      <c r="AC3172" s="6" t="str">
        <f t="shared" si="798"/>
        <v>77</v>
      </c>
      <c r="AD3172" s="6" t="str">
        <f t="shared" si="799"/>
        <v>C1</v>
      </c>
      <c r="AE3172" s="8" t="str">
        <f t="shared" si="800"/>
        <v/>
      </c>
    </row>
    <row r="3173" spans="1:31" x14ac:dyDescent="0.25">
      <c r="A3173" s="9">
        <v>3252</v>
      </c>
      <c r="B3173" s="10" t="s">
        <v>7723</v>
      </c>
      <c r="C3173" s="10" t="s">
        <v>109</v>
      </c>
      <c r="D3173" s="10" t="s">
        <v>28</v>
      </c>
      <c r="E3173" s="10" t="s">
        <v>29</v>
      </c>
      <c r="F3173" s="10">
        <v>30</v>
      </c>
      <c r="G3173" s="10" t="s">
        <v>7724</v>
      </c>
      <c r="H3173" s="10" t="s">
        <v>2735</v>
      </c>
      <c r="I3173" s="10" t="s">
        <v>32</v>
      </c>
      <c r="J3173" s="11">
        <v>44490</v>
      </c>
      <c r="K3173" s="10">
        <v>65</v>
      </c>
      <c r="L3173" s="10" t="s">
        <v>20</v>
      </c>
      <c r="M3173" s="12"/>
      <c r="O3173">
        <f t="shared" si="801"/>
        <v>0</v>
      </c>
      <c r="Q3173" s="9" t="str">
        <f t="shared" si="786"/>
        <v>3252</v>
      </c>
      <c r="R3173" s="10" t="str">
        <f t="shared" si="787"/>
        <v>Anton</v>
      </c>
      <c r="S3173" s="10" t="str">
        <f t="shared" si="788"/>
        <v>Felix</v>
      </c>
      <c r="T3173" s="10" t="str">
        <f t="shared" si="789"/>
        <v>Mr</v>
      </c>
      <c r="U3173" s="10" t="str">
        <f t="shared" si="790"/>
        <v>M</v>
      </c>
      <c r="V3173" s="10" t="str">
        <f t="shared" si="791"/>
        <v>30</v>
      </c>
      <c r="W3173" s="10" t="str">
        <f t="shared" si="792"/>
        <v>Morten Place</v>
      </c>
      <c r="X3173" s="10" t="str">
        <f t="shared" si="793"/>
        <v>ce</v>
      </c>
      <c r="Y3173" s="10" t="str">
        <f t="shared" si="794"/>
        <v>Morten Place</v>
      </c>
      <c r="Z3173" s="10" t="str">
        <f t="shared" si="795"/>
        <v>Moreton-In-Marsh</v>
      </c>
      <c r="AA3173" s="10" t="str">
        <f t="shared" si="796"/>
        <v>WC</v>
      </c>
      <c r="AB3173" s="11" t="str">
        <f t="shared" si="797"/>
        <v>44490</v>
      </c>
      <c r="AC3173" s="10" t="str">
        <f t="shared" si="798"/>
        <v>65</v>
      </c>
      <c r="AD3173" s="10" t="str">
        <f t="shared" si="799"/>
        <v>B</v>
      </c>
      <c r="AE3173" s="12" t="str">
        <f t="shared" si="800"/>
        <v/>
      </c>
    </row>
    <row r="3174" spans="1:31" x14ac:dyDescent="0.25">
      <c r="A3174" s="5">
        <v>3253</v>
      </c>
      <c r="B3174" s="6" t="s">
        <v>7725</v>
      </c>
      <c r="C3174" s="6" t="s">
        <v>4953</v>
      </c>
      <c r="D3174" s="6" t="s">
        <v>49</v>
      </c>
      <c r="E3174" s="6" t="s">
        <v>16</v>
      </c>
      <c r="F3174" s="6">
        <v>30</v>
      </c>
      <c r="G3174" s="6" t="s">
        <v>7726</v>
      </c>
      <c r="H3174" s="6" t="s">
        <v>7029</v>
      </c>
      <c r="I3174" s="6" t="s">
        <v>93</v>
      </c>
      <c r="J3174" s="7">
        <v>43861</v>
      </c>
      <c r="K3174" s="6">
        <v>54</v>
      </c>
      <c r="L3174" s="6" t="s">
        <v>52</v>
      </c>
      <c r="M3174" s="8"/>
      <c r="O3174">
        <f t="shared" si="801"/>
        <v>0</v>
      </c>
      <c r="Q3174" s="5" t="str">
        <f t="shared" si="786"/>
        <v>3253</v>
      </c>
      <c r="R3174" s="6" t="str">
        <f t="shared" si="787"/>
        <v>Vena</v>
      </c>
      <c r="S3174" s="6" t="str">
        <f t="shared" si="788"/>
        <v>Ogden</v>
      </c>
      <c r="T3174" s="6" t="str">
        <f t="shared" si="789"/>
        <v>Miss</v>
      </c>
      <c r="U3174" s="6" t="str">
        <f t="shared" si="790"/>
        <v>F</v>
      </c>
      <c r="V3174" s="6" t="str">
        <f t="shared" si="791"/>
        <v>30</v>
      </c>
      <c r="W3174" s="6" t="str">
        <f t="shared" si="792"/>
        <v>Mortham Street</v>
      </c>
      <c r="X3174" s="6" t="str">
        <f t="shared" si="793"/>
        <v>et</v>
      </c>
      <c r="Y3174" s="6" t="str">
        <f t="shared" si="794"/>
        <v>Mortham Street</v>
      </c>
      <c r="Z3174" s="6" t="str">
        <f t="shared" si="795"/>
        <v>Bungay</v>
      </c>
      <c r="AA3174" s="6" t="str">
        <f t="shared" si="796"/>
        <v>TF</v>
      </c>
      <c r="AB3174" s="7" t="str">
        <f t="shared" si="797"/>
        <v>43861</v>
      </c>
      <c r="AC3174" s="6" t="str">
        <f t="shared" si="798"/>
        <v>54</v>
      </c>
      <c r="AD3174" s="6" t="str">
        <f t="shared" si="799"/>
        <v>A1</v>
      </c>
      <c r="AE3174" s="8" t="str">
        <f t="shared" si="800"/>
        <v/>
      </c>
    </row>
    <row r="3175" spans="1:31" x14ac:dyDescent="0.25">
      <c r="A3175" s="9">
        <v>3254</v>
      </c>
      <c r="B3175" s="10" t="s">
        <v>4575</v>
      </c>
      <c r="C3175" s="10" t="s">
        <v>3940</v>
      </c>
      <c r="D3175" s="10" t="s">
        <v>28</v>
      </c>
      <c r="E3175" s="10" t="s">
        <v>29</v>
      </c>
      <c r="F3175" s="10">
        <v>30</v>
      </c>
      <c r="G3175" s="10" t="s">
        <v>7727</v>
      </c>
      <c r="H3175" s="10" t="s">
        <v>7728</v>
      </c>
      <c r="I3175" s="10" t="s">
        <v>815</v>
      </c>
      <c r="J3175" s="11">
        <v>43786</v>
      </c>
      <c r="K3175" s="10">
        <v>17</v>
      </c>
      <c r="L3175" s="10" t="s">
        <v>20</v>
      </c>
      <c r="M3175" s="12"/>
      <c r="O3175">
        <f t="shared" si="801"/>
        <v>0</v>
      </c>
      <c r="Q3175" s="9" t="str">
        <f t="shared" si="786"/>
        <v>3254</v>
      </c>
      <c r="R3175" s="10" t="str">
        <f t="shared" si="787"/>
        <v>Eldridge</v>
      </c>
      <c r="S3175" s="10" t="str">
        <f t="shared" si="788"/>
        <v>Marcus</v>
      </c>
      <c r="T3175" s="10" t="str">
        <f t="shared" si="789"/>
        <v>Mr</v>
      </c>
      <c r="U3175" s="10" t="str">
        <f t="shared" si="790"/>
        <v>M</v>
      </c>
      <c r="V3175" s="10" t="str">
        <f t="shared" si="791"/>
        <v>30</v>
      </c>
      <c r="W3175" s="10" t="str">
        <f t="shared" si="792"/>
        <v>Mortimer Terrace</v>
      </c>
      <c r="X3175" s="10" t="str">
        <f t="shared" si="793"/>
        <v>ce</v>
      </c>
      <c r="Y3175" s="10" t="str">
        <f t="shared" si="794"/>
        <v>Mortimer Terrace</v>
      </c>
      <c r="Z3175" s="10" t="str">
        <f t="shared" si="795"/>
        <v>Bromley</v>
      </c>
      <c r="AA3175" s="10" t="str">
        <f t="shared" si="796"/>
        <v>WR</v>
      </c>
      <c r="AB3175" s="11" t="str">
        <f t="shared" si="797"/>
        <v>43786</v>
      </c>
      <c r="AC3175" s="10" t="str">
        <f t="shared" si="798"/>
        <v>17</v>
      </c>
      <c r="AD3175" s="10" t="str">
        <f t="shared" si="799"/>
        <v>B</v>
      </c>
      <c r="AE3175" s="12" t="str">
        <f t="shared" si="800"/>
        <v/>
      </c>
    </row>
    <row r="3176" spans="1:31" x14ac:dyDescent="0.25">
      <c r="A3176" s="5">
        <v>3255</v>
      </c>
      <c r="B3176" s="6" t="s">
        <v>6168</v>
      </c>
      <c r="C3176" s="6" t="s">
        <v>275</v>
      </c>
      <c r="D3176" s="6" t="s">
        <v>28</v>
      </c>
      <c r="E3176" s="6" t="s">
        <v>29</v>
      </c>
      <c r="F3176" s="6">
        <v>30</v>
      </c>
      <c r="G3176" s="6" t="s">
        <v>7729</v>
      </c>
      <c r="H3176" s="6" t="s">
        <v>5203</v>
      </c>
      <c r="I3176" s="6" t="s">
        <v>32</v>
      </c>
      <c r="J3176" s="7">
        <v>44427</v>
      </c>
      <c r="K3176" s="6">
        <v>7</v>
      </c>
      <c r="L3176" s="6" t="s">
        <v>44</v>
      </c>
      <c r="M3176" s="8"/>
      <c r="O3176">
        <f t="shared" si="801"/>
        <v>0</v>
      </c>
      <c r="Q3176" s="5" t="str">
        <f t="shared" si="786"/>
        <v>3255</v>
      </c>
      <c r="R3176" s="6" t="str">
        <f t="shared" si="787"/>
        <v>Mitchell</v>
      </c>
      <c r="S3176" s="6" t="str">
        <f t="shared" si="788"/>
        <v>Honeycutt</v>
      </c>
      <c r="T3176" s="6" t="str">
        <f t="shared" si="789"/>
        <v>Mr</v>
      </c>
      <c r="U3176" s="6" t="str">
        <f t="shared" si="790"/>
        <v>M</v>
      </c>
      <c r="V3176" s="6" t="str">
        <f t="shared" si="791"/>
        <v>30</v>
      </c>
      <c r="W3176" s="6" t="str">
        <f t="shared" si="792"/>
        <v>Mortion Villas</v>
      </c>
      <c r="X3176" s="6" t="str">
        <f t="shared" si="793"/>
        <v>as</v>
      </c>
      <c r="Y3176" s="6" t="str">
        <f t="shared" si="794"/>
        <v>Mortion Villas</v>
      </c>
      <c r="Z3176" s="6" t="str">
        <f t="shared" si="795"/>
        <v>Treharris</v>
      </c>
      <c r="AA3176" s="6" t="str">
        <f t="shared" si="796"/>
        <v>WC</v>
      </c>
      <c r="AB3176" s="7" t="str">
        <f t="shared" si="797"/>
        <v>44427</v>
      </c>
      <c r="AC3176" s="6" t="str">
        <f t="shared" si="798"/>
        <v>7</v>
      </c>
      <c r="AD3176" s="6" t="str">
        <f t="shared" si="799"/>
        <v>D</v>
      </c>
      <c r="AE3176" s="8" t="str">
        <f t="shared" si="800"/>
        <v/>
      </c>
    </row>
    <row r="3177" spans="1:31" x14ac:dyDescent="0.25">
      <c r="A3177" s="9">
        <v>3256</v>
      </c>
      <c r="B3177" s="10" t="s">
        <v>6170</v>
      </c>
      <c r="C3177" s="10" t="s">
        <v>5176</v>
      </c>
      <c r="D3177" s="10" t="s">
        <v>28</v>
      </c>
      <c r="E3177" s="10" t="s">
        <v>29</v>
      </c>
      <c r="F3177" s="10">
        <v>90</v>
      </c>
      <c r="G3177" s="10" t="s">
        <v>7730</v>
      </c>
      <c r="H3177" s="10" t="s">
        <v>1051</v>
      </c>
      <c r="I3177" s="10" t="s">
        <v>127</v>
      </c>
      <c r="J3177" s="11">
        <v>44010</v>
      </c>
      <c r="K3177" s="10">
        <v>21</v>
      </c>
      <c r="L3177" s="10" t="s">
        <v>39</v>
      </c>
      <c r="M3177" s="12"/>
      <c r="O3177">
        <f t="shared" si="801"/>
        <v>0</v>
      </c>
      <c r="Q3177" s="9" t="str">
        <f t="shared" si="786"/>
        <v>3256</v>
      </c>
      <c r="R3177" s="10" t="str">
        <f t="shared" si="787"/>
        <v>Andre</v>
      </c>
      <c r="S3177" s="10" t="str">
        <f t="shared" si="788"/>
        <v>Toney</v>
      </c>
      <c r="T3177" s="10" t="str">
        <f t="shared" si="789"/>
        <v>Mr</v>
      </c>
      <c r="U3177" s="10" t="str">
        <f t="shared" si="790"/>
        <v>M</v>
      </c>
      <c r="V3177" s="10" t="str">
        <f t="shared" si="791"/>
        <v>90</v>
      </c>
      <c r="W3177" s="10" t="str">
        <f t="shared" si="792"/>
        <v>Morton Place</v>
      </c>
      <c r="X3177" s="10" t="str">
        <f t="shared" si="793"/>
        <v>ce</v>
      </c>
      <c r="Y3177" s="10" t="str">
        <f t="shared" si="794"/>
        <v>Morton Place</v>
      </c>
      <c r="Z3177" s="10" t="str">
        <f t="shared" si="795"/>
        <v>Caernarfon</v>
      </c>
      <c r="AA3177" s="10" t="str">
        <f t="shared" si="796"/>
        <v>WS</v>
      </c>
      <c r="AB3177" s="11" t="str">
        <f t="shared" si="797"/>
        <v>44010</v>
      </c>
      <c r="AC3177" s="10" t="str">
        <f t="shared" si="798"/>
        <v>21</v>
      </c>
      <c r="AD3177" s="10" t="str">
        <f t="shared" si="799"/>
        <v>C1</v>
      </c>
      <c r="AE3177" s="12" t="str">
        <f t="shared" si="800"/>
        <v/>
      </c>
    </row>
    <row r="3178" spans="1:31" x14ac:dyDescent="0.25">
      <c r="A3178" s="5">
        <v>3257</v>
      </c>
      <c r="B3178" s="6" t="s">
        <v>1308</v>
      </c>
      <c r="C3178" s="6" t="s">
        <v>7731</v>
      </c>
      <c r="D3178" s="6" t="s">
        <v>28</v>
      </c>
      <c r="E3178" s="6" t="s">
        <v>29</v>
      </c>
      <c r="F3178" s="6">
        <v>60</v>
      </c>
      <c r="G3178" s="6" t="s">
        <v>7732</v>
      </c>
      <c r="H3178" s="6" t="s">
        <v>7733</v>
      </c>
      <c r="I3178" s="6" t="s">
        <v>127</v>
      </c>
      <c r="J3178" s="7">
        <v>43767</v>
      </c>
      <c r="K3178" s="6">
        <v>29</v>
      </c>
      <c r="L3178" s="6" t="s">
        <v>39</v>
      </c>
      <c r="M3178" s="8"/>
      <c r="O3178">
        <f t="shared" si="801"/>
        <v>0</v>
      </c>
      <c r="Q3178" s="5" t="str">
        <f t="shared" si="786"/>
        <v>3257</v>
      </c>
      <c r="R3178" s="6" t="str">
        <f t="shared" si="787"/>
        <v>Morgan</v>
      </c>
      <c r="S3178" s="6" t="str">
        <f t="shared" si="788"/>
        <v>Gunn</v>
      </c>
      <c r="T3178" s="6" t="str">
        <f t="shared" si="789"/>
        <v>Mr</v>
      </c>
      <c r="U3178" s="6" t="str">
        <f t="shared" si="790"/>
        <v>M</v>
      </c>
      <c r="V3178" s="6" t="str">
        <f t="shared" si="791"/>
        <v>60</v>
      </c>
      <c r="W3178" s="6" t="str">
        <f t="shared" si="792"/>
        <v>Morton Terrace</v>
      </c>
      <c r="X3178" s="6" t="str">
        <f t="shared" si="793"/>
        <v>ce</v>
      </c>
      <c r="Y3178" s="6" t="str">
        <f t="shared" si="794"/>
        <v>Morton Terrace</v>
      </c>
      <c r="Z3178" s="6" t="str">
        <f t="shared" si="795"/>
        <v>Burton-On-Trent</v>
      </c>
      <c r="AA3178" s="6" t="str">
        <f t="shared" si="796"/>
        <v>WS</v>
      </c>
      <c r="AB3178" s="7" t="str">
        <f t="shared" si="797"/>
        <v>43767</v>
      </c>
      <c r="AC3178" s="6" t="str">
        <f t="shared" si="798"/>
        <v>29</v>
      </c>
      <c r="AD3178" s="6" t="str">
        <f t="shared" si="799"/>
        <v>C1</v>
      </c>
      <c r="AE3178" s="8" t="str">
        <f t="shared" si="800"/>
        <v/>
      </c>
    </row>
    <row r="3179" spans="1:31" x14ac:dyDescent="0.25">
      <c r="A3179" s="9">
        <v>3258</v>
      </c>
      <c r="B3179" s="10" t="s">
        <v>7734</v>
      </c>
      <c r="C3179" s="10" t="s">
        <v>5155</v>
      </c>
      <c r="D3179" s="10" t="s">
        <v>15</v>
      </c>
      <c r="E3179" s="10" t="s">
        <v>16</v>
      </c>
      <c r="F3179" s="10">
        <v>30</v>
      </c>
      <c r="G3179" s="10" t="s">
        <v>7735</v>
      </c>
      <c r="H3179" s="10" t="s">
        <v>7496</v>
      </c>
      <c r="I3179" s="10" t="s">
        <v>32</v>
      </c>
      <c r="J3179" s="11">
        <v>43883</v>
      </c>
      <c r="K3179" s="10">
        <v>64</v>
      </c>
      <c r="L3179" s="10" t="s">
        <v>44</v>
      </c>
      <c r="M3179" s="12"/>
      <c r="O3179">
        <f t="shared" si="801"/>
        <v>0</v>
      </c>
      <c r="Q3179" s="9" t="str">
        <f t="shared" si="786"/>
        <v>3258</v>
      </c>
      <c r="R3179" s="10" t="str">
        <f t="shared" si="787"/>
        <v>Georgina</v>
      </c>
      <c r="S3179" s="10" t="str">
        <f t="shared" si="788"/>
        <v>Holland</v>
      </c>
      <c r="T3179" s="10" t="str">
        <f t="shared" si="789"/>
        <v>Mrs</v>
      </c>
      <c r="U3179" s="10" t="str">
        <f t="shared" si="790"/>
        <v>F</v>
      </c>
      <c r="V3179" s="10" t="str">
        <f t="shared" si="791"/>
        <v>30</v>
      </c>
      <c r="W3179" s="10" t="str">
        <f t="shared" si="792"/>
        <v>Mortons Place</v>
      </c>
      <c r="X3179" s="10" t="str">
        <f t="shared" si="793"/>
        <v>ce</v>
      </c>
      <c r="Y3179" s="10" t="str">
        <f t="shared" si="794"/>
        <v>Mortons Place</v>
      </c>
      <c r="Z3179" s="10" t="str">
        <f t="shared" si="795"/>
        <v>Maghera</v>
      </c>
      <c r="AA3179" s="10" t="str">
        <f t="shared" si="796"/>
        <v>WC</v>
      </c>
      <c r="AB3179" s="11" t="str">
        <f t="shared" si="797"/>
        <v>43883</v>
      </c>
      <c r="AC3179" s="10" t="str">
        <f t="shared" si="798"/>
        <v>64</v>
      </c>
      <c r="AD3179" s="10" t="str">
        <f t="shared" si="799"/>
        <v>D</v>
      </c>
      <c r="AE3179" s="12" t="str">
        <f t="shared" si="800"/>
        <v/>
      </c>
    </row>
    <row r="3180" spans="1:31" x14ac:dyDescent="0.25">
      <c r="A3180" s="5">
        <v>3259</v>
      </c>
      <c r="B3180" s="6" t="s">
        <v>6284</v>
      </c>
      <c r="C3180" s="6" t="s">
        <v>7736</v>
      </c>
      <c r="D3180" s="6" t="s">
        <v>28</v>
      </c>
      <c r="E3180" s="6" t="s">
        <v>29</v>
      </c>
      <c r="F3180" s="6">
        <v>90</v>
      </c>
      <c r="G3180" s="6" t="s">
        <v>7737</v>
      </c>
      <c r="H3180" s="6" t="s">
        <v>7738</v>
      </c>
      <c r="I3180" s="6" t="s">
        <v>19</v>
      </c>
      <c r="J3180" s="7">
        <v>43862</v>
      </c>
      <c r="K3180" s="6">
        <v>90</v>
      </c>
      <c r="L3180" s="6" t="s">
        <v>52</v>
      </c>
      <c r="M3180" s="8"/>
      <c r="O3180">
        <f t="shared" si="801"/>
        <v>0</v>
      </c>
      <c r="Q3180" s="5" t="str">
        <f t="shared" si="786"/>
        <v>3259</v>
      </c>
      <c r="R3180" s="6" t="str">
        <f t="shared" si="787"/>
        <v>Modesto</v>
      </c>
      <c r="S3180" s="6" t="str">
        <f t="shared" si="788"/>
        <v>Hutchinson</v>
      </c>
      <c r="T3180" s="6" t="str">
        <f t="shared" si="789"/>
        <v>Mr</v>
      </c>
      <c r="U3180" s="6" t="str">
        <f t="shared" si="790"/>
        <v>M</v>
      </c>
      <c r="V3180" s="6" t="str">
        <f t="shared" si="791"/>
        <v>90</v>
      </c>
      <c r="W3180" s="6" t="str">
        <f t="shared" si="792"/>
        <v>Moscow Terrace</v>
      </c>
      <c r="X3180" s="6" t="str">
        <f t="shared" si="793"/>
        <v>ce</v>
      </c>
      <c r="Y3180" s="6" t="str">
        <f t="shared" si="794"/>
        <v>Moscow Terrace</v>
      </c>
      <c r="Z3180" s="6" t="str">
        <f t="shared" si="795"/>
        <v>Bala</v>
      </c>
      <c r="AA3180" s="6" t="str">
        <f t="shared" si="796"/>
        <v>CH</v>
      </c>
      <c r="AB3180" s="7" t="str">
        <f t="shared" si="797"/>
        <v>43862</v>
      </c>
      <c r="AC3180" s="6" t="str">
        <f t="shared" si="798"/>
        <v>90</v>
      </c>
      <c r="AD3180" s="6" t="str">
        <f t="shared" si="799"/>
        <v>A1</v>
      </c>
      <c r="AE3180" s="8" t="str">
        <f t="shared" si="800"/>
        <v/>
      </c>
    </row>
    <row r="3181" spans="1:31" x14ac:dyDescent="0.25">
      <c r="A3181" s="9">
        <v>3260</v>
      </c>
      <c r="B3181" s="10" t="s">
        <v>7739</v>
      </c>
      <c r="C3181" s="10" t="s">
        <v>668</v>
      </c>
      <c r="D3181" s="10" t="s">
        <v>15</v>
      </c>
      <c r="E3181" s="10" t="s">
        <v>16</v>
      </c>
      <c r="F3181" s="10">
        <v>30</v>
      </c>
      <c r="G3181" s="10" t="s">
        <v>7740</v>
      </c>
      <c r="H3181" s="10" t="s">
        <v>3138</v>
      </c>
      <c r="I3181" s="10" t="s">
        <v>144</v>
      </c>
      <c r="J3181" s="11">
        <v>44322</v>
      </c>
      <c r="K3181" s="10">
        <v>54</v>
      </c>
      <c r="L3181" s="10" t="s">
        <v>52</v>
      </c>
      <c r="M3181" s="12"/>
      <c r="O3181">
        <f t="shared" si="801"/>
        <v>0</v>
      </c>
      <c r="Q3181" s="9" t="str">
        <f t="shared" si="786"/>
        <v>3260</v>
      </c>
      <c r="R3181" s="10" t="str">
        <f t="shared" si="787"/>
        <v>Tressie</v>
      </c>
      <c r="S3181" s="10" t="str">
        <f t="shared" si="788"/>
        <v>Barrett</v>
      </c>
      <c r="T3181" s="10" t="str">
        <f t="shared" si="789"/>
        <v>Mrs</v>
      </c>
      <c r="U3181" s="10" t="str">
        <f t="shared" si="790"/>
        <v>F</v>
      </c>
      <c r="V3181" s="10" t="str">
        <f t="shared" si="791"/>
        <v>30</v>
      </c>
      <c r="W3181" s="10" t="str">
        <f t="shared" si="792"/>
        <v>Moselle Close</v>
      </c>
      <c r="X3181" s="10" t="str">
        <f t="shared" si="793"/>
        <v>se</v>
      </c>
      <c r="Y3181" s="10" t="str">
        <f t="shared" si="794"/>
        <v>Moselle Close</v>
      </c>
      <c r="Z3181" s="10" t="str">
        <f t="shared" si="795"/>
        <v>Halkirk</v>
      </c>
      <c r="AA3181" s="10" t="str">
        <f t="shared" si="796"/>
        <v>UB</v>
      </c>
      <c r="AB3181" s="11" t="str">
        <f t="shared" si="797"/>
        <v>44322</v>
      </c>
      <c r="AC3181" s="10" t="str">
        <f t="shared" si="798"/>
        <v>54</v>
      </c>
      <c r="AD3181" s="10" t="str">
        <f t="shared" si="799"/>
        <v>A1</v>
      </c>
      <c r="AE3181" s="12" t="str">
        <f t="shared" si="800"/>
        <v/>
      </c>
    </row>
    <row r="3182" spans="1:31" x14ac:dyDescent="0.25">
      <c r="A3182" s="5">
        <v>3261</v>
      </c>
      <c r="B3182" s="6" t="s">
        <v>481</v>
      </c>
      <c r="C3182" s="6" t="s">
        <v>6428</v>
      </c>
      <c r="D3182" s="6" t="s">
        <v>28</v>
      </c>
      <c r="E3182" s="6" t="s">
        <v>29</v>
      </c>
      <c r="F3182" s="6">
        <v>90</v>
      </c>
      <c r="G3182" s="6" t="s">
        <v>7741</v>
      </c>
      <c r="H3182" s="6" t="s">
        <v>637</v>
      </c>
      <c r="I3182" s="6" t="s">
        <v>291</v>
      </c>
      <c r="J3182" s="7">
        <v>44186</v>
      </c>
      <c r="K3182" s="6">
        <v>77</v>
      </c>
      <c r="L3182" s="6" t="s">
        <v>44</v>
      </c>
      <c r="M3182" s="8"/>
      <c r="O3182">
        <f t="shared" si="801"/>
        <v>0</v>
      </c>
      <c r="Q3182" s="5" t="str">
        <f t="shared" si="786"/>
        <v>3261</v>
      </c>
      <c r="R3182" s="6" t="str">
        <f t="shared" si="787"/>
        <v>Everett</v>
      </c>
      <c r="S3182" s="6" t="str">
        <f t="shared" si="788"/>
        <v>Blackwell</v>
      </c>
      <c r="T3182" s="6" t="str">
        <f t="shared" si="789"/>
        <v>Mr</v>
      </c>
      <c r="U3182" s="6" t="str">
        <f t="shared" si="790"/>
        <v>M</v>
      </c>
      <c r="V3182" s="6" t="str">
        <f t="shared" si="791"/>
        <v>90</v>
      </c>
      <c r="W3182" s="6" t="str">
        <f t="shared" si="792"/>
        <v>Moselle Place</v>
      </c>
      <c r="X3182" s="6" t="str">
        <f t="shared" si="793"/>
        <v>ce</v>
      </c>
      <c r="Y3182" s="6" t="str">
        <f t="shared" si="794"/>
        <v>Moselle Place</v>
      </c>
      <c r="Z3182" s="6" t="str">
        <f t="shared" si="795"/>
        <v>Kent</v>
      </c>
      <c r="AA3182" s="6" t="str">
        <f t="shared" si="796"/>
        <v>HS</v>
      </c>
      <c r="AB3182" s="7" t="str">
        <f t="shared" si="797"/>
        <v>44186</v>
      </c>
      <c r="AC3182" s="6" t="str">
        <f t="shared" si="798"/>
        <v>77</v>
      </c>
      <c r="AD3182" s="6" t="str">
        <f t="shared" si="799"/>
        <v>D</v>
      </c>
      <c r="AE3182" s="8" t="str">
        <f t="shared" si="800"/>
        <v/>
      </c>
    </row>
    <row r="3183" spans="1:31" x14ac:dyDescent="0.25">
      <c r="A3183" s="9">
        <v>3262</v>
      </c>
      <c r="B3183" s="10" t="s">
        <v>7742</v>
      </c>
      <c r="C3183" s="10" t="s">
        <v>758</v>
      </c>
      <c r="D3183" s="10" t="s">
        <v>49</v>
      </c>
      <c r="E3183" s="10" t="s">
        <v>16</v>
      </c>
      <c r="F3183" s="10">
        <v>30</v>
      </c>
      <c r="G3183" s="10" t="s">
        <v>7743</v>
      </c>
      <c r="H3183" s="10" t="s">
        <v>7134</v>
      </c>
      <c r="I3183" s="10" t="s">
        <v>32</v>
      </c>
      <c r="J3183" s="11">
        <v>43623</v>
      </c>
      <c r="K3183" s="10">
        <v>38</v>
      </c>
      <c r="L3183" s="10" t="s">
        <v>52</v>
      </c>
      <c r="M3183" s="12"/>
      <c r="O3183">
        <f t="shared" si="801"/>
        <v>0</v>
      </c>
      <c r="Q3183" s="9" t="str">
        <f t="shared" si="786"/>
        <v>3262</v>
      </c>
      <c r="R3183" s="10" t="str">
        <f t="shared" si="787"/>
        <v>Shakita</v>
      </c>
      <c r="S3183" s="10" t="str">
        <f t="shared" si="788"/>
        <v>Quinones</v>
      </c>
      <c r="T3183" s="10" t="str">
        <f t="shared" si="789"/>
        <v>Miss</v>
      </c>
      <c r="U3183" s="10" t="str">
        <f t="shared" si="790"/>
        <v>F</v>
      </c>
      <c r="V3183" s="10" t="str">
        <f t="shared" si="791"/>
        <v>30</v>
      </c>
      <c r="W3183" s="10" t="str">
        <f t="shared" si="792"/>
        <v>Mossington Gardens</v>
      </c>
      <c r="X3183" s="10" t="str">
        <f t="shared" si="793"/>
        <v>ns</v>
      </c>
      <c r="Y3183" s="10" t="str">
        <f t="shared" si="794"/>
        <v>Mossington Gardens</v>
      </c>
      <c r="Z3183" s="10" t="str">
        <f t="shared" si="795"/>
        <v>West Wickham</v>
      </c>
      <c r="AA3183" s="10" t="str">
        <f t="shared" si="796"/>
        <v>WC</v>
      </c>
      <c r="AB3183" s="11" t="str">
        <f t="shared" si="797"/>
        <v>43623</v>
      </c>
      <c r="AC3183" s="10" t="str">
        <f t="shared" si="798"/>
        <v>38</v>
      </c>
      <c r="AD3183" s="10" t="str">
        <f t="shared" si="799"/>
        <v>A1</v>
      </c>
      <c r="AE3183" s="12" t="str">
        <f t="shared" si="800"/>
        <v/>
      </c>
    </row>
    <row r="3184" spans="1:31" x14ac:dyDescent="0.25">
      <c r="A3184" s="5">
        <v>3263</v>
      </c>
      <c r="B3184" s="6" t="s">
        <v>1060</v>
      </c>
      <c r="C3184" s="6" t="s">
        <v>7744</v>
      </c>
      <c r="D3184" s="6" t="s">
        <v>28</v>
      </c>
      <c r="E3184" s="6" t="s">
        <v>29</v>
      </c>
      <c r="F3184" s="6">
        <v>30</v>
      </c>
      <c r="G3184" s="6" t="s">
        <v>7745</v>
      </c>
      <c r="H3184" s="6" t="s">
        <v>3777</v>
      </c>
      <c r="I3184" s="6" t="s">
        <v>32</v>
      </c>
      <c r="J3184" s="7">
        <v>44544</v>
      </c>
      <c r="K3184" s="6">
        <v>56</v>
      </c>
      <c r="L3184" s="6" t="s">
        <v>68</v>
      </c>
      <c r="M3184" s="8"/>
      <c r="O3184">
        <f t="shared" si="801"/>
        <v>0</v>
      </c>
      <c r="Q3184" s="5" t="str">
        <f t="shared" si="786"/>
        <v>3263</v>
      </c>
      <c r="R3184" s="6" t="str">
        <f t="shared" si="787"/>
        <v>Jarrod</v>
      </c>
      <c r="S3184" s="6" t="str">
        <f t="shared" si="788"/>
        <v>Crouch</v>
      </c>
      <c r="T3184" s="6" t="str">
        <f t="shared" si="789"/>
        <v>Mr</v>
      </c>
      <c r="U3184" s="6" t="str">
        <f t="shared" si="790"/>
        <v>M</v>
      </c>
      <c r="V3184" s="6" t="str">
        <f t="shared" si="791"/>
        <v>30</v>
      </c>
      <c r="W3184" s="6" t="str">
        <f t="shared" si="792"/>
        <v>Moss's Buildings</v>
      </c>
      <c r="X3184" s="6" t="str">
        <f t="shared" si="793"/>
        <v>gs</v>
      </c>
      <c r="Y3184" s="6" t="str">
        <f t="shared" si="794"/>
        <v>Moss's Buildings</v>
      </c>
      <c r="Z3184" s="6" t="str">
        <f t="shared" si="795"/>
        <v>South Brent</v>
      </c>
      <c r="AA3184" s="6" t="str">
        <f t="shared" si="796"/>
        <v>WC</v>
      </c>
      <c r="AB3184" s="7" t="str">
        <f t="shared" si="797"/>
        <v>44544</v>
      </c>
      <c r="AC3184" s="6" t="str">
        <f t="shared" si="798"/>
        <v>56</v>
      </c>
      <c r="AD3184" s="6" t="str">
        <f t="shared" si="799"/>
        <v>A2</v>
      </c>
      <c r="AE3184" s="8" t="str">
        <f t="shared" si="800"/>
        <v/>
      </c>
    </row>
    <row r="3185" spans="1:31" x14ac:dyDescent="0.25">
      <c r="A3185" s="9">
        <v>3264</v>
      </c>
      <c r="B3185" s="10" t="s">
        <v>2772</v>
      </c>
      <c r="C3185" s="10" t="s">
        <v>5464</v>
      </c>
      <c r="D3185" s="10" t="s">
        <v>28</v>
      </c>
      <c r="E3185" s="10" t="s">
        <v>29</v>
      </c>
      <c r="F3185" s="10">
        <v>90</v>
      </c>
      <c r="G3185" s="10" t="s">
        <v>7746</v>
      </c>
      <c r="H3185" s="10" t="s">
        <v>7747</v>
      </c>
      <c r="I3185" s="10" t="s">
        <v>32</v>
      </c>
      <c r="J3185" s="11">
        <v>43847</v>
      </c>
      <c r="K3185" s="10">
        <v>79</v>
      </c>
      <c r="L3185" s="10" t="s">
        <v>33</v>
      </c>
      <c r="M3185" s="12"/>
      <c r="O3185">
        <f t="shared" si="801"/>
        <v>0</v>
      </c>
      <c r="Q3185" s="9" t="str">
        <f t="shared" si="786"/>
        <v>3264</v>
      </c>
      <c r="R3185" s="10" t="str">
        <f t="shared" si="787"/>
        <v>Thanh</v>
      </c>
      <c r="S3185" s="10" t="str">
        <f t="shared" si="788"/>
        <v>Byrne</v>
      </c>
      <c r="T3185" s="10" t="str">
        <f t="shared" si="789"/>
        <v>Mr</v>
      </c>
      <c r="U3185" s="10" t="str">
        <f t="shared" si="790"/>
        <v>M</v>
      </c>
      <c r="V3185" s="10" t="str">
        <f t="shared" si="791"/>
        <v>90</v>
      </c>
      <c r="W3185" s="10" t="str">
        <f t="shared" si="792"/>
        <v>Mostyn Grove</v>
      </c>
      <c r="X3185" s="10" t="str">
        <f t="shared" si="793"/>
        <v>ve</v>
      </c>
      <c r="Y3185" s="10" t="str">
        <f t="shared" si="794"/>
        <v>Mostyn Grove</v>
      </c>
      <c r="Z3185" s="10" t="str">
        <f t="shared" si="795"/>
        <v>Portstewart</v>
      </c>
      <c r="AA3185" s="10" t="str">
        <f t="shared" si="796"/>
        <v>WC</v>
      </c>
      <c r="AB3185" s="11" t="str">
        <f t="shared" si="797"/>
        <v>43847</v>
      </c>
      <c r="AC3185" s="10" t="str">
        <f t="shared" si="798"/>
        <v>79</v>
      </c>
      <c r="AD3185" s="10" t="str">
        <f t="shared" si="799"/>
        <v>A3</v>
      </c>
      <c r="AE3185" s="12" t="str">
        <f t="shared" si="800"/>
        <v/>
      </c>
    </row>
    <row r="3186" spans="1:31" x14ac:dyDescent="0.25">
      <c r="A3186" s="5">
        <v>3265</v>
      </c>
      <c r="B3186" s="6" t="s">
        <v>4921</v>
      </c>
      <c r="C3186" s="6" t="s">
        <v>5014</v>
      </c>
      <c r="D3186" s="6" t="s">
        <v>28</v>
      </c>
      <c r="E3186" s="6" t="s">
        <v>29</v>
      </c>
      <c r="F3186" s="6">
        <v>60</v>
      </c>
      <c r="G3186" s="6" t="s">
        <v>7748</v>
      </c>
      <c r="H3186" s="6" t="s">
        <v>1179</v>
      </c>
      <c r="I3186" s="6" t="s">
        <v>881</v>
      </c>
      <c r="J3186" s="7">
        <v>43500</v>
      </c>
      <c r="K3186" s="6">
        <v>18</v>
      </c>
      <c r="L3186" s="6" t="s">
        <v>99</v>
      </c>
      <c r="M3186" s="8"/>
      <c r="O3186">
        <f t="shared" si="801"/>
        <v>0</v>
      </c>
      <c r="Q3186" s="5" t="str">
        <f t="shared" si="786"/>
        <v>3265</v>
      </c>
      <c r="R3186" s="6" t="str">
        <f t="shared" si="787"/>
        <v>Raymon</v>
      </c>
      <c r="S3186" s="6" t="str">
        <f t="shared" si="788"/>
        <v>Cooper</v>
      </c>
      <c r="T3186" s="6" t="str">
        <f t="shared" si="789"/>
        <v>Mr</v>
      </c>
      <c r="U3186" s="6" t="str">
        <f t="shared" si="790"/>
        <v>M</v>
      </c>
      <c r="V3186" s="6" t="str">
        <f t="shared" si="791"/>
        <v>60</v>
      </c>
      <c r="W3186" s="6" t="str">
        <f t="shared" si="792"/>
        <v>Mother Kate</v>
      </c>
      <c r="X3186" s="6" t="str">
        <f t="shared" si="793"/>
        <v>te</v>
      </c>
      <c r="Y3186" s="6" t="str">
        <f t="shared" si="794"/>
        <v>Mother Kate</v>
      </c>
      <c r="Z3186" s="6" t="str">
        <f t="shared" si="795"/>
        <v>Inverurie</v>
      </c>
      <c r="AA3186" s="6" t="str">
        <f t="shared" si="796"/>
        <v>LS</v>
      </c>
      <c r="AB3186" s="7" t="str">
        <f t="shared" si="797"/>
        <v>43500</v>
      </c>
      <c r="AC3186" s="6" t="str">
        <f t="shared" si="798"/>
        <v>18</v>
      </c>
      <c r="AD3186" s="6" t="str">
        <f t="shared" si="799"/>
        <v>E</v>
      </c>
      <c r="AE3186" s="8" t="str">
        <f t="shared" si="800"/>
        <v/>
      </c>
    </row>
    <row r="3187" spans="1:31" x14ac:dyDescent="0.25">
      <c r="A3187" s="9">
        <v>3266</v>
      </c>
      <c r="B3187" s="10" t="s">
        <v>4520</v>
      </c>
      <c r="C3187" s="10" t="s">
        <v>7749</v>
      </c>
      <c r="D3187" s="10" t="s">
        <v>28</v>
      </c>
      <c r="E3187" s="10" t="s">
        <v>29</v>
      </c>
      <c r="F3187" s="10">
        <v>30</v>
      </c>
      <c r="G3187" s="10" t="s">
        <v>7750</v>
      </c>
      <c r="H3187" s="10" t="s">
        <v>1811</v>
      </c>
      <c r="I3187" s="10" t="s">
        <v>87</v>
      </c>
      <c r="J3187" s="11">
        <v>44038</v>
      </c>
      <c r="K3187" s="10">
        <v>43</v>
      </c>
      <c r="L3187" s="10" t="s">
        <v>33</v>
      </c>
      <c r="M3187" s="12"/>
      <c r="O3187">
        <f t="shared" si="801"/>
        <v>0</v>
      </c>
      <c r="Q3187" s="9" t="str">
        <f t="shared" si="786"/>
        <v>3266</v>
      </c>
      <c r="R3187" s="10" t="str">
        <f t="shared" si="787"/>
        <v>Fredrick</v>
      </c>
      <c r="S3187" s="10" t="str">
        <f t="shared" si="788"/>
        <v>Holden</v>
      </c>
      <c r="T3187" s="10" t="str">
        <f t="shared" si="789"/>
        <v>Mr</v>
      </c>
      <c r="U3187" s="10" t="str">
        <f t="shared" si="790"/>
        <v>M</v>
      </c>
      <c r="V3187" s="10" t="str">
        <f t="shared" si="791"/>
        <v>30</v>
      </c>
      <c r="W3187" s="10" t="str">
        <f t="shared" si="792"/>
        <v>Mount</v>
      </c>
      <c r="X3187" s="10" t="str">
        <f t="shared" si="793"/>
        <v>nt</v>
      </c>
      <c r="Y3187" s="10" t="str">
        <f t="shared" si="794"/>
        <v>Mount</v>
      </c>
      <c r="Z3187" s="10" t="str">
        <f t="shared" si="795"/>
        <v>Blyth</v>
      </c>
      <c r="AA3187" s="10" t="str">
        <f t="shared" si="796"/>
        <v>FY</v>
      </c>
      <c r="AB3187" s="11" t="str">
        <f t="shared" si="797"/>
        <v>44038</v>
      </c>
      <c r="AC3187" s="10" t="str">
        <f t="shared" si="798"/>
        <v>43</v>
      </c>
      <c r="AD3187" s="10" t="str">
        <f t="shared" si="799"/>
        <v>A3</v>
      </c>
      <c r="AE3187" s="12" t="str">
        <f t="shared" si="800"/>
        <v/>
      </c>
    </row>
    <row r="3188" spans="1:31" x14ac:dyDescent="0.25">
      <c r="A3188" s="5">
        <v>3267</v>
      </c>
      <c r="B3188" s="6" t="s">
        <v>2147</v>
      </c>
      <c r="C3188" s="6" t="s">
        <v>1915</v>
      </c>
      <c r="D3188" s="6" t="s">
        <v>41</v>
      </c>
      <c r="E3188" s="6" t="s">
        <v>16</v>
      </c>
      <c r="F3188" s="6">
        <v>90</v>
      </c>
      <c r="G3188" s="6" t="s">
        <v>7751</v>
      </c>
      <c r="H3188" s="6" t="s">
        <v>82</v>
      </c>
      <c r="I3188" s="6" t="s">
        <v>32</v>
      </c>
      <c r="J3188" s="7">
        <v>43977</v>
      </c>
      <c r="K3188" s="6">
        <v>66</v>
      </c>
      <c r="L3188" s="6" t="s">
        <v>33</v>
      </c>
      <c r="M3188" s="8"/>
      <c r="O3188">
        <f t="shared" si="801"/>
        <v>0</v>
      </c>
      <c r="Q3188" s="5" t="str">
        <f t="shared" si="786"/>
        <v>3267</v>
      </c>
      <c r="R3188" s="6" t="str">
        <f t="shared" si="787"/>
        <v>Sade</v>
      </c>
      <c r="S3188" s="6" t="str">
        <f t="shared" si="788"/>
        <v>Spencer</v>
      </c>
      <c r="T3188" s="6" t="str">
        <f t="shared" si="789"/>
        <v>Ms</v>
      </c>
      <c r="U3188" s="6" t="str">
        <f t="shared" si="790"/>
        <v>F</v>
      </c>
      <c r="V3188" s="6" t="str">
        <f t="shared" si="791"/>
        <v>90</v>
      </c>
      <c r="W3188" s="6" t="str">
        <f t="shared" si="792"/>
        <v>Mount Angelus</v>
      </c>
      <c r="X3188" s="6" t="str">
        <f t="shared" si="793"/>
        <v>us</v>
      </c>
      <c r="Y3188" s="6" t="str">
        <f t="shared" si="794"/>
        <v>Mount Angelus</v>
      </c>
      <c r="Z3188" s="6" t="str">
        <f t="shared" si="795"/>
        <v>Peebles</v>
      </c>
      <c r="AA3188" s="6" t="str">
        <f t="shared" si="796"/>
        <v>WC</v>
      </c>
      <c r="AB3188" s="7" t="str">
        <f t="shared" si="797"/>
        <v>43977</v>
      </c>
      <c r="AC3188" s="6" t="str">
        <f t="shared" si="798"/>
        <v>66</v>
      </c>
      <c r="AD3188" s="6" t="str">
        <f t="shared" si="799"/>
        <v>A3</v>
      </c>
      <c r="AE3188" s="8" t="str">
        <f t="shared" si="800"/>
        <v/>
      </c>
    </row>
    <row r="3189" spans="1:31" x14ac:dyDescent="0.25">
      <c r="A3189" s="9">
        <v>3268</v>
      </c>
      <c r="B3189" s="10" t="s">
        <v>7752</v>
      </c>
      <c r="C3189" s="10" t="s">
        <v>1299</v>
      </c>
      <c r="D3189" s="10" t="s">
        <v>15</v>
      </c>
      <c r="E3189" s="10" t="s">
        <v>16</v>
      </c>
      <c r="F3189" s="10">
        <v>90</v>
      </c>
      <c r="G3189" s="10" t="s">
        <v>7753</v>
      </c>
      <c r="H3189" s="10" t="s">
        <v>264</v>
      </c>
      <c r="I3189" s="10" t="s">
        <v>32</v>
      </c>
      <c r="J3189" s="11">
        <v>43510</v>
      </c>
      <c r="K3189" s="10">
        <v>5</v>
      </c>
      <c r="L3189" s="10" t="s">
        <v>68</v>
      </c>
      <c r="M3189" s="12"/>
      <c r="O3189">
        <f t="shared" si="801"/>
        <v>0</v>
      </c>
      <c r="Q3189" s="9" t="str">
        <f t="shared" si="786"/>
        <v>3268</v>
      </c>
      <c r="R3189" s="10" t="str">
        <f t="shared" si="787"/>
        <v>Winifred</v>
      </c>
      <c r="S3189" s="10" t="str">
        <f t="shared" si="788"/>
        <v>Lynn</v>
      </c>
      <c r="T3189" s="10" t="str">
        <f t="shared" si="789"/>
        <v>Mrs</v>
      </c>
      <c r="U3189" s="10" t="str">
        <f t="shared" si="790"/>
        <v>F</v>
      </c>
      <c r="V3189" s="10" t="str">
        <f t="shared" si="791"/>
        <v>90</v>
      </c>
      <c r="W3189" s="10" t="str">
        <f t="shared" si="792"/>
        <v>Mount Ash</v>
      </c>
      <c r="X3189" s="10" t="str">
        <f t="shared" si="793"/>
        <v>sh</v>
      </c>
      <c r="Y3189" s="10" t="str">
        <f t="shared" si="794"/>
        <v>Mount Ash</v>
      </c>
      <c r="Z3189" s="10" t="str">
        <f t="shared" si="795"/>
        <v>Pinner</v>
      </c>
      <c r="AA3189" s="10" t="str">
        <f t="shared" si="796"/>
        <v>WC</v>
      </c>
      <c r="AB3189" s="11" t="str">
        <f t="shared" si="797"/>
        <v>43510</v>
      </c>
      <c r="AC3189" s="10" t="str">
        <f t="shared" si="798"/>
        <v>5</v>
      </c>
      <c r="AD3189" s="10" t="str">
        <f t="shared" si="799"/>
        <v>A2</v>
      </c>
      <c r="AE3189" s="12" t="str">
        <f t="shared" si="800"/>
        <v/>
      </c>
    </row>
    <row r="3190" spans="1:31" x14ac:dyDescent="0.25">
      <c r="A3190" s="5">
        <v>3269</v>
      </c>
      <c r="B3190" s="6" t="s">
        <v>2909</v>
      </c>
      <c r="C3190" s="6" t="s">
        <v>5892</v>
      </c>
      <c r="D3190" s="6" t="s">
        <v>28</v>
      </c>
      <c r="E3190" s="6" t="s">
        <v>29</v>
      </c>
      <c r="F3190" s="6">
        <v>60</v>
      </c>
      <c r="G3190" s="6" t="s">
        <v>7754</v>
      </c>
      <c r="H3190" s="6" t="s">
        <v>7755</v>
      </c>
      <c r="I3190" s="6" t="s">
        <v>32</v>
      </c>
      <c r="J3190" s="7">
        <v>44220</v>
      </c>
      <c r="K3190" s="6">
        <v>92</v>
      </c>
      <c r="L3190" s="6" t="s">
        <v>62</v>
      </c>
      <c r="M3190" s="8"/>
      <c r="O3190">
        <f t="shared" si="801"/>
        <v>0</v>
      </c>
      <c r="Q3190" s="5" t="str">
        <f t="shared" si="786"/>
        <v>3269</v>
      </c>
      <c r="R3190" s="6" t="str">
        <f t="shared" si="787"/>
        <v>Malcolm</v>
      </c>
      <c r="S3190" s="6" t="str">
        <f t="shared" si="788"/>
        <v>Tillman</v>
      </c>
      <c r="T3190" s="6" t="str">
        <f t="shared" si="789"/>
        <v>Mr</v>
      </c>
      <c r="U3190" s="6" t="str">
        <f t="shared" si="790"/>
        <v>M</v>
      </c>
      <c r="V3190" s="6" t="str">
        <f t="shared" si="791"/>
        <v>60</v>
      </c>
      <c r="W3190" s="6" t="str">
        <f t="shared" si="792"/>
        <v>Mount Avenue</v>
      </c>
      <c r="X3190" s="6" t="str">
        <f t="shared" si="793"/>
        <v>ue</v>
      </c>
      <c r="Y3190" s="6" t="str">
        <f t="shared" si="794"/>
        <v>Mount Avenue</v>
      </c>
      <c r="Z3190" s="6" t="str">
        <f t="shared" si="795"/>
        <v>Tamworth</v>
      </c>
      <c r="AA3190" s="6" t="str">
        <f t="shared" si="796"/>
        <v>WC</v>
      </c>
      <c r="AB3190" s="7" t="str">
        <f t="shared" si="797"/>
        <v>44220</v>
      </c>
      <c r="AC3190" s="6" t="str">
        <f t="shared" si="798"/>
        <v>92</v>
      </c>
      <c r="AD3190" s="6" t="str">
        <f t="shared" si="799"/>
        <v>C4</v>
      </c>
      <c r="AE3190" s="8" t="str">
        <f t="shared" si="800"/>
        <v/>
      </c>
    </row>
    <row r="3191" spans="1:31" x14ac:dyDescent="0.25">
      <c r="A3191" s="9">
        <v>3270</v>
      </c>
      <c r="B3191" s="10" t="s">
        <v>6688</v>
      </c>
      <c r="C3191" s="10" t="s">
        <v>7490</v>
      </c>
      <c r="D3191" s="10" t="s">
        <v>28</v>
      </c>
      <c r="E3191" s="10" t="s">
        <v>29</v>
      </c>
      <c r="F3191" s="10">
        <v>60</v>
      </c>
      <c r="G3191" s="10" t="s">
        <v>7756</v>
      </c>
      <c r="H3191" s="10" t="s">
        <v>5562</v>
      </c>
      <c r="I3191" s="10" t="s">
        <v>185</v>
      </c>
      <c r="J3191" s="11">
        <v>44060</v>
      </c>
      <c r="K3191" s="10">
        <v>4</v>
      </c>
      <c r="L3191" s="10" t="s">
        <v>68</v>
      </c>
      <c r="M3191" s="12"/>
      <c r="O3191">
        <f t="shared" si="801"/>
        <v>0</v>
      </c>
      <c r="Q3191" s="9" t="str">
        <f t="shared" si="786"/>
        <v>3270</v>
      </c>
      <c r="R3191" s="10" t="str">
        <f t="shared" si="787"/>
        <v>Arnulfo</v>
      </c>
      <c r="S3191" s="10" t="str">
        <f t="shared" si="788"/>
        <v>Sullivan</v>
      </c>
      <c r="T3191" s="10" t="str">
        <f t="shared" si="789"/>
        <v>Mr</v>
      </c>
      <c r="U3191" s="10" t="str">
        <f t="shared" si="790"/>
        <v>M</v>
      </c>
      <c r="V3191" s="10" t="str">
        <f t="shared" si="791"/>
        <v>60</v>
      </c>
      <c r="W3191" s="10" t="str">
        <f t="shared" si="792"/>
        <v>Mount Close</v>
      </c>
      <c r="X3191" s="10" t="str">
        <f t="shared" si="793"/>
        <v>se</v>
      </c>
      <c r="Y3191" s="10" t="str">
        <f t="shared" si="794"/>
        <v>Mount Close</v>
      </c>
      <c r="Z3191" s="10" t="str">
        <f t="shared" si="795"/>
        <v>Fairbourne</v>
      </c>
      <c r="AA3191" s="10" t="str">
        <f t="shared" si="796"/>
        <v>HX</v>
      </c>
      <c r="AB3191" s="11" t="str">
        <f t="shared" si="797"/>
        <v>44060</v>
      </c>
      <c r="AC3191" s="10" t="str">
        <f t="shared" si="798"/>
        <v>4</v>
      </c>
      <c r="AD3191" s="10" t="str">
        <f t="shared" si="799"/>
        <v>A2</v>
      </c>
      <c r="AE3191" s="12" t="str">
        <f t="shared" si="800"/>
        <v/>
      </c>
    </row>
    <row r="3192" spans="1:31" x14ac:dyDescent="0.25">
      <c r="A3192" s="5">
        <v>3271</v>
      </c>
      <c r="B3192" s="6" t="s">
        <v>7757</v>
      </c>
      <c r="C3192" s="6" t="s">
        <v>2259</v>
      </c>
      <c r="D3192" s="6" t="s">
        <v>49</v>
      </c>
      <c r="E3192" s="6" t="s">
        <v>16</v>
      </c>
      <c r="F3192" s="6">
        <v>60</v>
      </c>
      <c r="G3192" s="6" t="s">
        <v>7758</v>
      </c>
      <c r="H3192" s="6" t="s">
        <v>1072</v>
      </c>
      <c r="I3192" s="6" t="s">
        <v>1073</v>
      </c>
      <c r="J3192" s="7">
        <v>43536</v>
      </c>
      <c r="K3192" s="6">
        <v>6</v>
      </c>
      <c r="L3192" s="6" t="s">
        <v>78</v>
      </c>
      <c r="M3192" s="8"/>
      <c r="O3192">
        <f t="shared" si="801"/>
        <v>0</v>
      </c>
      <c r="Q3192" s="5" t="str">
        <f t="shared" si="786"/>
        <v>3271</v>
      </c>
      <c r="R3192" s="6" t="str">
        <f t="shared" si="787"/>
        <v>Tori</v>
      </c>
      <c r="S3192" s="6" t="str">
        <f t="shared" si="788"/>
        <v>Cross</v>
      </c>
      <c r="T3192" s="6" t="str">
        <f t="shared" si="789"/>
        <v>Miss</v>
      </c>
      <c r="U3192" s="6" t="str">
        <f t="shared" si="790"/>
        <v>F</v>
      </c>
      <c r="V3192" s="6" t="str">
        <f t="shared" si="791"/>
        <v>60</v>
      </c>
      <c r="W3192" s="6" t="str">
        <f t="shared" si="792"/>
        <v>Mount Ephraim</v>
      </c>
      <c r="X3192" s="6" t="str">
        <f t="shared" si="793"/>
        <v>im</v>
      </c>
      <c r="Y3192" s="6" t="str">
        <f t="shared" si="794"/>
        <v>Mount Ephraim</v>
      </c>
      <c r="Z3192" s="6" t="str">
        <f t="shared" si="795"/>
        <v>Bacup</v>
      </c>
      <c r="AA3192" s="6" t="str">
        <f t="shared" si="796"/>
        <v>ME</v>
      </c>
      <c r="AB3192" s="7" t="str">
        <f t="shared" si="797"/>
        <v>43536</v>
      </c>
      <c r="AC3192" s="6" t="str">
        <f t="shared" si="798"/>
        <v>6</v>
      </c>
      <c r="AD3192" s="6" t="str">
        <f t="shared" si="799"/>
        <v>C2</v>
      </c>
      <c r="AE3192" s="8" t="str">
        <f t="shared" si="800"/>
        <v/>
      </c>
    </row>
    <row r="3193" spans="1:31" x14ac:dyDescent="0.25">
      <c r="A3193" s="9">
        <v>3272</v>
      </c>
      <c r="B3193" s="10" t="s">
        <v>6467</v>
      </c>
      <c r="C3193" s="10" t="s">
        <v>7759</v>
      </c>
      <c r="D3193" s="10" t="s">
        <v>28</v>
      </c>
      <c r="E3193" s="10" t="s">
        <v>29</v>
      </c>
      <c r="F3193" s="10">
        <v>60</v>
      </c>
      <c r="G3193" s="10" t="s">
        <v>7760</v>
      </c>
      <c r="H3193" s="10" t="s">
        <v>6454</v>
      </c>
      <c r="I3193" s="10" t="s">
        <v>185</v>
      </c>
      <c r="J3193" s="11">
        <v>44359</v>
      </c>
      <c r="K3193" s="10">
        <v>99</v>
      </c>
      <c r="L3193" s="10" t="s">
        <v>99</v>
      </c>
      <c r="M3193" s="12"/>
      <c r="O3193">
        <f t="shared" si="801"/>
        <v>0</v>
      </c>
      <c r="Q3193" s="9" t="str">
        <f t="shared" si="786"/>
        <v>3272</v>
      </c>
      <c r="R3193" s="10" t="str">
        <f t="shared" si="787"/>
        <v>Edwin</v>
      </c>
      <c r="S3193" s="10" t="str">
        <f t="shared" si="788"/>
        <v>Ohara</v>
      </c>
      <c r="T3193" s="10" t="str">
        <f t="shared" si="789"/>
        <v>Mr</v>
      </c>
      <c r="U3193" s="10" t="str">
        <f t="shared" si="790"/>
        <v>M</v>
      </c>
      <c r="V3193" s="10" t="str">
        <f t="shared" si="791"/>
        <v>60</v>
      </c>
      <c r="W3193" s="10" t="str">
        <f t="shared" si="792"/>
        <v>Mount Row</v>
      </c>
      <c r="X3193" s="10" t="str">
        <f t="shared" si="793"/>
        <v>ow</v>
      </c>
      <c r="Y3193" s="10" t="str">
        <f t="shared" si="794"/>
        <v>Mount Row</v>
      </c>
      <c r="Z3193" s="10" t="str">
        <f t="shared" si="795"/>
        <v>Godstone</v>
      </c>
      <c r="AA3193" s="10" t="str">
        <f t="shared" si="796"/>
        <v>HX</v>
      </c>
      <c r="AB3193" s="11" t="str">
        <f t="shared" si="797"/>
        <v>44359</v>
      </c>
      <c r="AC3193" s="10" t="str">
        <f t="shared" si="798"/>
        <v>99</v>
      </c>
      <c r="AD3193" s="10" t="str">
        <f t="shared" si="799"/>
        <v>E</v>
      </c>
      <c r="AE3193" s="12" t="str">
        <f t="shared" si="800"/>
        <v/>
      </c>
    </row>
    <row r="3194" spans="1:31" x14ac:dyDescent="0.25">
      <c r="A3194" s="5">
        <v>3273</v>
      </c>
      <c r="B3194" s="6" t="s">
        <v>7761</v>
      </c>
      <c r="C3194" s="6" t="s">
        <v>5433</v>
      </c>
      <c r="D3194" s="6" t="s">
        <v>28</v>
      </c>
      <c r="E3194" s="6" t="s">
        <v>29</v>
      </c>
      <c r="F3194" s="6">
        <v>30</v>
      </c>
      <c r="G3194" s="6" t="s">
        <v>7762</v>
      </c>
      <c r="H3194" s="6" t="s">
        <v>103</v>
      </c>
      <c r="I3194" s="6" t="s">
        <v>32</v>
      </c>
      <c r="J3194" s="7">
        <v>43898</v>
      </c>
      <c r="K3194" s="6">
        <v>4</v>
      </c>
      <c r="L3194" s="6" t="s">
        <v>44</v>
      </c>
      <c r="M3194" s="8"/>
      <c r="O3194">
        <f t="shared" si="801"/>
        <v>0</v>
      </c>
      <c r="Q3194" s="5" t="str">
        <f t="shared" si="786"/>
        <v>3273</v>
      </c>
      <c r="R3194" s="6" t="str">
        <f t="shared" si="787"/>
        <v>Horace</v>
      </c>
      <c r="S3194" s="6" t="str">
        <f t="shared" si="788"/>
        <v>Pack</v>
      </c>
      <c r="T3194" s="6" t="str">
        <f t="shared" si="789"/>
        <v>Mr</v>
      </c>
      <c r="U3194" s="6" t="str">
        <f t="shared" si="790"/>
        <v>M</v>
      </c>
      <c r="V3194" s="6" t="str">
        <f t="shared" si="791"/>
        <v>30</v>
      </c>
      <c r="W3194" s="6" t="str">
        <f t="shared" si="792"/>
        <v>Moyers Road</v>
      </c>
      <c r="X3194" s="6" t="str">
        <f t="shared" si="793"/>
        <v>ad</v>
      </c>
      <c r="Y3194" s="6" t="str">
        <f t="shared" si="794"/>
        <v>Moyers Road</v>
      </c>
      <c r="Z3194" s="6" t="str">
        <f t="shared" si="795"/>
        <v>Wooler</v>
      </c>
      <c r="AA3194" s="6" t="str">
        <f t="shared" si="796"/>
        <v>WC</v>
      </c>
      <c r="AB3194" s="7" t="str">
        <f t="shared" si="797"/>
        <v>43898</v>
      </c>
      <c r="AC3194" s="6" t="str">
        <f t="shared" si="798"/>
        <v>4</v>
      </c>
      <c r="AD3194" s="6" t="str">
        <f t="shared" si="799"/>
        <v>D</v>
      </c>
      <c r="AE3194" s="8" t="str">
        <f t="shared" si="800"/>
        <v/>
      </c>
    </row>
    <row r="3195" spans="1:31" x14ac:dyDescent="0.25">
      <c r="A3195" s="9">
        <v>3274</v>
      </c>
      <c r="B3195" s="10" t="s">
        <v>1103</v>
      </c>
      <c r="C3195" s="10" t="s">
        <v>3101</v>
      </c>
      <c r="D3195" s="10" t="s">
        <v>28</v>
      </c>
      <c r="E3195" s="10" t="s">
        <v>29</v>
      </c>
      <c r="F3195" s="10">
        <v>30</v>
      </c>
      <c r="G3195" s="10" t="s">
        <v>7763</v>
      </c>
      <c r="H3195" s="10" t="s">
        <v>7764</v>
      </c>
      <c r="I3195" s="10" t="s">
        <v>32</v>
      </c>
      <c r="J3195" s="11">
        <v>44266</v>
      </c>
      <c r="K3195" s="10">
        <v>101</v>
      </c>
      <c r="L3195" s="10" t="s">
        <v>20</v>
      </c>
      <c r="M3195" s="12"/>
      <c r="O3195">
        <f t="shared" si="801"/>
        <v>0</v>
      </c>
      <c r="Q3195" s="9" t="str">
        <f t="shared" si="786"/>
        <v>3274</v>
      </c>
      <c r="R3195" s="10" t="str">
        <f t="shared" si="787"/>
        <v>Hung</v>
      </c>
      <c r="S3195" s="10" t="str">
        <f t="shared" si="788"/>
        <v>Irvin</v>
      </c>
      <c r="T3195" s="10" t="str">
        <f t="shared" si="789"/>
        <v>Mr</v>
      </c>
      <c r="U3195" s="10" t="str">
        <f t="shared" si="790"/>
        <v>M</v>
      </c>
      <c r="V3195" s="10" t="str">
        <f t="shared" si="791"/>
        <v>30</v>
      </c>
      <c r="W3195" s="10" t="str">
        <f t="shared" si="792"/>
        <v>Moyna Road</v>
      </c>
      <c r="X3195" s="10" t="str">
        <f t="shared" si="793"/>
        <v>ad</v>
      </c>
      <c r="Y3195" s="10" t="str">
        <f t="shared" si="794"/>
        <v>Moyna Road</v>
      </c>
      <c r="Z3195" s="10" t="str">
        <f t="shared" si="795"/>
        <v>Newport Pagnell</v>
      </c>
      <c r="AA3195" s="10" t="str">
        <f t="shared" si="796"/>
        <v>WC</v>
      </c>
      <c r="AB3195" s="11" t="str">
        <f t="shared" si="797"/>
        <v>44266</v>
      </c>
      <c r="AC3195" s="10" t="str">
        <f t="shared" si="798"/>
        <v>101</v>
      </c>
      <c r="AD3195" s="10" t="str">
        <f t="shared" si="799"/>
        <v>B</v>
      </c>
      <c r="AE3195" s="12" t="str">
        <f t="shared" si="800"/>
        <v/>
      </c>
    </row>
    <row r="3196" spans="1:31" x14ac:dyDescent="0.25">
      <c r="A3196" s="5">
        <v>3275</v>
      </c>
      <c r="B3196" s="6" t="s">
        <v>7765</v>
      </c>
      <c r="C3196" s="6" t="s">
        <v>5816</v>
      </c>
      <c r="D3196" s="6" t="s">
        <v>28</v>
      </c>
      <c r="E3196" s="6" t="s">
        <v>29</v>
      </c>
      <c r="F3196" s="6">
        <v>30</v>
      </c>
      <c r="G3196" s="6" t="s">
        <v>7766</v>
      </c>
      <c r="H3196" s="6" t="s">
        <v>6666</v>
      </c>
      <c r="I3196" s="6" t="s">
        <v>25</v>
      </c>
      <c r="J3196" s="7">
        <v>43668</v>
      </c>
      <c r="K3196" s="6">
        <v>83</v>
      </c>
      <c r="L3196" s="6" t="s">
        <v>52</v>
      </c>
      <c r="M3196" s="8"/>
      <c r="O3196">
        <f t="shared" si="801"/>
        <v>0</v>
      </c>
      <c r="Q3196" s="5" t="str">
        <f t="shared" si="786"/>
        <v>3275</v>
      </c>
      <c r="R3196" s="6" t="str">
        <f t="shared" si="787"/>
        <v>Sergio</v>
      </c>
      <c r="S3196" s="6" t="str">
        <f t="shared" si="788"/>
        <v>Rich</v>
      </c>
      <c r="T3196" s="6" t="str">
        <f t="shared" si="789"/>
        <v>Mr</v>
      </c>
      <c r="U3196" s="6" t="str">
        <f t="shared" si="790"/>
        <v>M</v>
      </c>
      <c r="V3196" s="6" t="str">
        <f t="shared" si="791"/>
        <v>30</v>
      </c>
      <c r="W3196" s="6" t="str">
        <f t="shared" si="792"/>
        <v>Mozart Terrace</v>
      </c>
      <c r="X3196" s="6" t="str">
        <f t="shared" si="793"/>
        <v>ce</v>
      </c>
      <c r="Y3196" s="6" t="str">
        <f t="shared" si="794"/>
        <v>Mozart Terrace</v>
      </c>
      <c r="Z3196" s="6" t="str">
        <f t="shared" si="795"/>
        <v>Heywood</v>
      </c>
      <c r="AA3196" s="6" t="str">
        <f t="shared" si="796"/>
        <v>HG</v>
      </c>
      <c r="AB3196" s="7" t="str">
        <f t="shared" si="797"/>
        <v>43668</v>
      </c>
      <c r="AC3196" s="6" t="str">
        <f t="shared" si="798"/>
        <v>83</v>
      </c>
      <c r="AD3196" s="6" t="str">
        <f t="shared" si="799"/>
        <v>A1</v>
      </c>
      <c r="AE3196" s="8" t="str">
        <f t="shared" si="800"/>
        <v/>
      </c>
    </row>
    <row r="3197" spans="1:31" x14ac:dyDescent="0.25">
      <c r="A3197" s="9">
        <v>3276</v>
      </c>
      <c r="B3197" s="10" t="s">
        <v>7767</v>
      </c>
      <c r="C3197" s="10" t="s">
        <v>5174</v>
      </c>
      <c r="D3197" s="10" t="s">
        <v>15</v>
      </c>
      <c r="E3197" s="10" t="s">
        <v>16</v>
      </c>
      <c r="F3197" s="10">
        <v>30</v>
      </c>
      <c r="G3197" s="10" t="s">
        <v>7768</v>
      </c>
      <c r="H3197" s="10" t="s">
        <v>7769</v>
      </c>
      <c r="I3197" s="10" t="s">
        <v>171</v>
      </c>
      <c r="J3197" s="11">
        <v>44429</v>
      </c>
      <c r="K3197" s="10">
        <v>19</v>
      </c>
      <c r="L3197" s="10" t="s">
        <v>52</v>
      </c>
      <c r="M3197" s="12"/>
      <c r="O3197">
        <f t="shared" si="801"/>
        <v>0</v>
      </c>
      <c r="Q3197" s="9" t="str">
        <f t="shared" si="786"/>
        <v>3276</v>
      </c>
      <c r="R3197" s="10" t="str">
        <f t="shared" si="787"/>
        <v>Margarett</v>
      </c>
      <c r="S3197" s="10" t="str">
        <f t="shared" si="788"/>
        <v>Briggs</v>
      </c>
      <c r="T3197" s="10" t="str">
        <f t="shared" si="789"/>
        <v>Mrs</v>
      </c>
      <c r="U3197" s="10" t="str">
        <f t="shared" si="790"/>
        <v>F</v>
      </c>
      <c r="V3197" s="10" t="str">
        <f t="shared" si="791"/>
        <v>30</v>
      </c>
      <c r="W3197" s="10" t="str">
        <f t="shared" si="792"/>
        <v>Mulberry Business</v>
      </c>
      <c r="X3197" s="10" t="str">
        <f t="shared" si="793"/>
        <v>ss</v>
      </c>
      <c r="Y3197" s="10" t="str">
        <f t="shared" si="794"/>
        <v>Mulberry Business</v>
      </c>
      <c r="Z3197" s="10" t="str">
        <f t="shared" si="795"/>
        <v>Cockburnspath</v>
      </c>
      <c r="AA3197" s="10" t="str">
        <f t="shared" si="796"/>
        <v>PR</v>
      </c>
      <c r="AB3197" s="11" t="str">
        <f t="shared" si="797"/>
        <v>44429</v>
      </c>
      <c r="AC3197" s="10" t="str">
        <f t="shared" si="798"/>
        <v>19</v>
      </c>
      <c r="AD3197" s="10" t="str">
        <f t="shared" si="799"/>
        <v>A1</v>
      </c>
      <c r="AE3197" s="12" t="str">
        <f t="shared" si="800"/>
        <v/>
      </c>
    </row>
    <row r="3198" spans="1:31" x14ac:dyDescent="0.25">
      <c r="A3198" s="5">
        <v>3277</v>
      </c>
      <c r="B3198" s="6" t="s">
        <v>7770</v>
      </c>
      <c r="C3198" s="6" t="s">
        <v>7771</v>
      </c>
      <c r="D3198" s="6" t="s">
        <v>15</v>
      </c>
      <c r="E3198" s="6" t="s">
        <v>16</v>
      </c>
      <c r="F3198" s="6">
        <v>90</v>
      </c>
      <c r="G3198" s="6" t="s">
        <v>7768</v>
      </c>
      <c r="H3198" s="6" t="s">
        <v>1328</v>
      </c>
      <c r="I3198" s="6" t="s">
        <v>291</v>
      </c>
      <c r="J3198" s="7">
        <v>43595</v>
      </c>
      <c r="K3198" s="6">
        <v>24</v>
      </c>
      <c r="L3198" s="6" t="s">
        <v>44</v>
      </c>
      <c r="M3198" s="8"/>
      <c r="O3198">
        <f t="shared" si="801"/>
        <v>0</v>
      </c>
      <c r="Q3198" s="5" t="str">
        <f t="shared" si="786"/>
        <v>3277</v>
      </c>
      <c r="R3198" s="6" t="str">
        <f t="shared" si="787"/>
        <v>Leoma</v>
      </c>
      <c r="S3198" s="6" t="str">
        <f t="shared" si="788"/>
        <v>Chacon</v>
      </c>
      <c r="T3198" s="6" t="str">
        <f t="shared" si="789"/>
        <v>Mrs</v>
      </c>
      <c r="U3198" s="6" t="str">
        <f t="shared" si="790"/>
        <v>F</v>
      </c>
      <c r="V3198" s="6" t="str">
        <f t="shared" si="791"/>
        <v>90</v>
      </c>
      <c r="W3198" s="6" t="str">
        <f t="shared" si="792"/>
        <v>Mulberry Business</v>
      </c>
      <c r="X3198" s="6" t="str">
        <f t="shared" si="793"/>
        <v>ss</v>
      </c>
      <c r="Y3198" s="6" t="str">
        <f t="shared" si="794"/>
        <v>Mulberry Business</v>
      </c>
      <c r="Z3198" s="6" t="str">
        <f t="shared" si="795"/>
        <v>Keith</v>
      </c>
      <c r="AA3198" s="6" t="str">
        <f t="shared" si="796"/>
        <v>HS</v>
      </c>
      <c r="AB3198" s="7" t="str">
        <f t="shared" si="797"/>
        <v>43595</v>
      </c>
      <c r="AC3198" s="6" t="str">
        <f t="shared" si="798"/>
        <v>24</v>
      </c>
      <c r="AD3198" s="6" t="str">
        <f t="shared" si="799"/>
        <v>D</v>
      </c>
      <c r="AE3198" s="8" t="str">
        <f t="shared" si="800"/>
        <v/>
      </c>
    </row>
    <row r="3199" spans="1:31" x14ac:dyDescent="0.25">
      <c r="A3199" s="9">
        <v>3278</v>
      </c>
      <c r="B3199" s="10" t="s">
        <v>7772</v>
      </c>
      <c r="C3199" s="10" t="s">
        <v>923</v>
      </c>
      <c r="D3199" s="10" t="s">
        <v>49</v>
      </c>
      <c r="E3199" s="10" t="s">
        <v>16</v>
      </c>
      <c r="F3199" s="10">
        <v>90</v>
      </c>
      <c r="G3199" s="10" t="s">
        <v>7773</v>
      </c>
      <c r="H3199" s="10" t="s">
        <v>6482</v>
      </c>
      <c r="I3199" s="10" t="s">
        <v>185</v>
      </c>
      <c r="J3199" s="11">
        <v>43586</v>
      </c>
      <c r="K3199" s="10">
        <v>49</v>
      </c>
      <c r="L3199" s="10" t="s">
        <v>157</v>
      </c>
      <c r="M3199" s="12"/>
      <c r="O3199">
        <f t="shared" si="801"/>
        <v>0</v>
      </c>
      <c r="Q3199" s="9" t="str">
        <f t="shared" si="786"/>
        <v>3278</v>
      </c>
      <c r="R3199" s="10" t="str">
        <f t="shared" si="787"/>
        <v>Eartha</v>
      </c>
      <c r="S3199" s="10" t="str">
        <f t="shared" si="788"/>
        <v>Dudley</v>
      </c>
      <c r="T3199" s="10" t="str">
        <f t="shared" si="789"/>
        <v>Miss</v>
      </c>
      <c r="U3199" s="10" t="str">
        <f t="shared" si="790"/>
        <v>F</v>
      </c>
      <c r="V3199" s="10" t="str">
        <f t="shared" si="791"/>
        <v>90</v>
      </c>
      <c r="W3199" s="10" t="str">
        <f t="shared" si="792"/>
        <v>Mulnath</v>
      </c>
      <c r="X3199" s="10" t="str">
        <f t="shared" si="793"/>
        <v>th</v>
      </c>
      <c r="Y3199" s="10" t="str">
        <f t="shared" si="794"/>
        <v>Mulnath</v>
      </c>
      <c r="Z3199" s="10" t="str">
        <f t="shared" si="795"/>
        <v>Faversham</v>
      </c>
      <c r="AA3199" s="10" t="str">
        <f t="shared" si="796"/>
        <v>HX</v>
      </c>
      <c r="AB3199" s="11" t="str">
        <f t="shared" si="797"/>
        <v>43586</v>
      </c>
      <c r="AC3199" s="10" t="str">
        <f t="shared" si="798"/>
        <v>49</v>
      </c>
      <c r="AD3199" s="10" t="str">
        <f t="shared" si="799"/>
        <v>C3</v>
      </c>
      <c r="AE3199" s="12" t="str">
        <f t="shared" si="800"/>
        <v/>
      </c>
    </row>
    <row r="3200" spans="1:31" x14ac:dyDescent="0.25">
      <c r="A3200" s="5">
        <v>3279</v>
      </c>
      <c r="B3200" s="6" t="s">
        <v>7774</v>
      </c>
      <c r="C3200" s="6" t="s">
        <v>1838</v>
      </c>
      <c r="D3200" s="6" t="s">
        <v>28</v>
      </c>
      <c r="E3200" s="6" t="s">
        <v>29</v>
      </c>
      <c r="F3200" s="6">
        <v>30</v>
      </c>
      <c r="G3200" s="6" t="s">
        <v>7775</v>
      </c>
      <c r="H3200" s="6" t="s">
        <v>7776</v>
      </c>
      <c r="I3200" s="6" t="s">
        <v>291</v>
      </c>
      <c r="J3200" s="7">
        <v>44486</v>
      </c>
      <c r="K3200" s="6">
        <v>99</v>
      </c>
      <c r="L3200" s="6" t="s">
        <v>99</v>
      </c>
      <c r="M3200" s="8"/>
      <c r="O3200">
        <f t="shared" si="801"/>
        <v>0</v>
      </c>
      <c r="Q3200" s="5" t="str">
        <f t="shared" si="786"/>
        <v>3279</v>
      </c>
      <c r="R3200" s="6" t="str">
        <f t="shared" si="787"/>
        <v>Percy</v>
      </c>
      <c r="S3200" s="6" t="str">
        <f t="shared" si="788"/>
        <v>Diggs</v>
      </c>
      <c r="T3200" s="6" t="str">
        <f t="shared" si="789"/>
        <v>Mr</v>
      </c>
      <c r="U3200" s="6" t="str">
        <f t="shared" si="790"/>
        <v>M</v>
      </c>
      <c r="V3200" s="6" t="str">
        <f t="shared" si="791"/>
        <v>30</v>
      </c>
      <c r="W3200" s="6" t="str">
        <f t="shared" si="792"/>
        <v>Mulvaney Way</v>
      </c>
      <c r="X3200" s="6" t="str">
        <f t="shared" si="793"/>
        <v>ay</v>
      </c>
      <c r="Y3200" s="6" t="str">
        <f t="shared" si="794"/>
        <v>Mulvaney Way</v>
      </c>
      <c r="Z3200" s="6" t="str">
        <f t="shared" si="795"/>
        <v>Lauder</v>
      </c>
      <c r="AA3200" s="6" t="str">
        <f t="shared" si="796"/>
        <v>HS</v>
      </c>
      <c r="AB3200" s="7" t="str">
        <f t="shared" si="797"/>
        <v>44486</v>
      </c>
      <c r="AC3200" s="6" t="str">
        <f t="shared" si="798"/>
        <v>99</v>
      </c>
      <c r="AD3200" s="6" t="str">
        <f t="shared" si="799"/>
        <v>E</v>
      </c>
      <c r="AE3200" s="8" t="str">
        <f t="shared" si="800"/>
        <v/>
      </c>
    </row>
    <row r="3201" spans="1:31" x14ac:dyDescent="0.25">
      <c r="A3201" s="9">
        <v>3280</v>
      </c>
      <c r="B3201" s="10" t="s">
        <v>7383</v>
      </c>
      <c r="C3201" s="10" t="s">
        <v>333</v>
      </c>
      <c r="D3201" s="10" t="s">
        <v>28</v>
      </c>
      <c r="E3201" s="10" t="s">
        <v>29</v>
      </c>
      <c r="F3201" s="10">
        <v>60</v>
      </c>
      <c r="G3201" s="10" t="s">
        <v>7777</v>
      </c>
      <c r="H3201" s="10" t="s">
        <v>1237</v>
      </c>
      <c r="I3201" s="10" t="s">
        <v>38</v>
      </c>
      <c r="J3201" s="11">
        <v>44478</v>
      </c>
      <c r="K3201" s="10">
        <v>70</v>
      </c>
      <c r="L3201" s="10" t="s">
        <v>33</v>
      </c>
      <c r="M3201" s="12"/>
      <c r="O3201">
        <f t="shared" si="801"/>
        <v>0</v>
      </c>
      <c r="Q3201" s="9" t="str">
        <f t="shared" si="786"/>
        <v>3280</v>
      </c>
      <c r="R3201" s="10" t="str">
        <f t="shared" si="787"/>
        <v>Ellis</v>
      </c>
      <c r="S3201" s="10" t="str">
        <f t="shared" si="788"/>
        <v>Baez</v>
      </c>
      <c r="T3201" s="10" t="str">
        <f t="shared" si="789"/>
        <v>Mr</v>
      </c>
      <c r="U3201" s="10" t="str">
        <f t="shared" si="790"/>
        <v>M</v>
      </c>
      <c r="V3201" s="10" t="str">
        <f t="shared" si="791"/>
        <v>60</v>
      </c>
      <c r="W3201" s="10" t="str">
        <f t="shared" si="792"/>
        <v>Muncies Mews</v>
      </c>
      <c r="X3201" s="10" t="str">
        <f t="shared" si="793"/>
        <v>ws</v>
      </c>
      <c r="Y3201" s="10" t="str">
        <f t="shared" si="794"/>
        <v>Muncies Mews</v>
      </c>
      <c r="Z3201" s="10" t="str">
        <f t="shared" si="795"/>
        <v>Dundee</v>
      </c>
      <c r="AA3201" s="10" t="str">
        <f t="shared" si="796"/>
        <v>RM</v>
      </c>
      <c r="AB3201" s="11" t="str">
        <f t="shared" si="797"/>
        <v>44478</v>
      </c>
      <c r="AC3201" s="10" t="str">
        <f t="shared" si="798"/>
        <v>70</v>
      </c>
      <c r="AD3201" s="10" t="str">
        <f t="shared" si="799"/>
        <v>A3</v>
      </c>
      <c r="AE3201" s="12" t="str">
        <f t="shared" si="800"/>
        <v/>
      </c>
    </row>
    <row r="3202" spans="1:31" x14ac:dyDescent="0.25">
      <c r="A3202" s="5">
        <v>3281</v>
      </c>
      <c r="B3202" s="6" t="s">
        <v>3400</v>
      </c>
      <c r="C3202" s="6" t="s">
        <v>5071</v>
      </c>
      <c r="D3202" s="6" t="s">
        <v>28</v>
      </c>
      <c r="E3202" s="6" t="s">
        <v>29</v>
      </c>
      <c r="F3202" s="6">
        <v>90</v>
      </c>
      <c r="G3202" s="6" t="s">
        <v>7778</v>
      </c>
      <c r="H3202" s="6" t="s">
        <v>2532</v>
      </c>
      <c r="I3202" s="6" t="s">
        <v>2533</v>
      </c>
      <c r="J3202" s="7">
        <v>44437</v>
      </c>
      <c r="K3202" s="6">
        <v>62</v>
      </c>
      <c r="L3202" s="6" t="s">
        <v>78</v>
      </c>
      <c r="M3202" s="8"/>
      <c r="O3202">
        <f t="shared" si="801"/>
        <v>0</v>
      </c>
      <c r="Q3202" s="5" t="str">
        <f t="shared" si="786"/>
        <v>3281</v>
      </c>
      <c r="R3202" s="6" t="str">
        <f t="shared" si="787"/>
        <v>Rolland</v>
      </c>
      <c r="S3202" s="6" t="str">
        <f t="shared" si="788"/>
        <v>Rutherford</v>
      </c>
      <c r="T3202" s="6" t="str">
        <f t="shared" si="789"/>
        <v>Mr</v>
      </c>
      <c r="U3202" s="6" t="str">
        <f t="shared" si="790"/>
        <v>M</v>
      </c>
      <c r="V3202" s="6" t="str">
        <f t="shared" si="791"/>
        <v>90</v>
      </c>
      <c r="W3202" s="6" t="str">
        <f t="shared" si="792"/>
        <v>Mundys Place</v>
      </c>
      <c r="X3202" s="6" t="str">
        <f t="shared" si="793"/>
        <v>ce</v>
      </c>
      <c r="Y3202" s="6" t="str">
        <f t="shared" si="794"/>
        <v>Mundys Place</v>
      </c>
      <c r="Z3202" s="6" t="str">
        <f t="shared" si="795"/>
        <v>Belford</v>
      </c>
      <c r="AA3202" s="6" t="str">
        <f t="shared" si="796"/>
        <v>MK</v>
      </c>
      <c r="AB3202" s="7" t="str">
        <f t="shared" si="797"/>
        <v>44437</v>
      </c>
      <c r="AC3202" s="6" t="str">
        <f t="shared" si="798"/>
        <v>62</v>
      </c>
      <c r="AD3202" s="6" t="str">
        <f t="shared" si="799"/>
        <v>C2</v>
      </c>
      <c r="AE3202" s="8" t="str">
        <f t="shared" si="800"/>
        <v/>
      </c>
    </row>
    <row r="3203" spans="1:31" x14ac:dyDescent="0.25">
      <c r="A3203" s="9">
        <v>3282</v>
      </c>
      <c r="B3203" s="10" t="s">
        <v>7779</v>
      </c>
      <c r="C3203" s="10" t="s">
        <v>4746</v>
      </c>
      <c r="D3203" s="10" t="s">
        <v>41</v>
      </c>
      <c r="E3203" s="10" t="s">
        <v>16</v>
      </c>
      <c r="F3203" s="10">
        <v>60</v>
      </c>
      <c r="G3203" s="10" t="s">
        <v>7780</v>
      </c>
      <c r="H3203" s="10" t="s">
        <v>3224</v>
      </c>
      <c r="I3203" s="10" t="s">
        <v>25</v>
      </c>
      <c r="J3203" s="11">
        <v>43819</v>
      </c>
      <c r="K3203" s="10">
        <v>59</v>
      </c>
      <c r="L3203" s="10" t="s">
        <v>99</v>
      </c>
      <c r="M3203" s="12"/>
      <c r="O3203">
        <f t="shared" si="801"/>
        <v>0</v>
      </c>
      <c r="Q3203" s="9" t="str">
        <f t="shared" si="786"/>
        <v>3282</v>
      </c>
      <c r="R3203" s="10" t="str">
        <f t="shared" si="787"/>
        <v>Elease</v>
      </c>
      <c r="S3203" s="10" t="str">
        <f t="shared" si="788"/>
        <v>Manley</v>
      </c>
      <c r="T3203" s="10" t="str">
        <f t="shared" si="789"/>
        <v>Ms</v>
      </c>
      <c r="U3203" s="10" t="str">
        <f t="shared" si="790"/>
        <v>F</v>
      </c>
      <c r="V3203" s="10" t="str">
        <f t="shared" si="791"/>
        <v>60</v>
      </c>
      <c r="W3203" s="10" t="str">
        <f t="shared" si="792"/>
        <v>Munster Place</v>
      </c>
      <c r="X3203" s="10" t="str">
        <f t="shared" si="793"/>
        <v>ce</v>
      </c>
      <c r="Y3203" s="10" t="str">
        <f t="shared" si="794"/>
        <v>Munster Place</v>
      </c>
      <c r="Z3203" s="10" t="str">
        <f t="shared" si="795"/>
        <v>Haslemere</v>
      </c>
      <c r="AA3203" s="10" t="str">
        <f t="shared" si="796"/>
        <v>HG</v>
      </c>
      <c r="AB3203" s="11" t="str">
        <f t="shared" si="797"/>
        <v>43819</v>
      </c>
      <c r="AC3203" s="10" t="str">
        <f t="shared" si="798"/>
        <v>59</v>
      </c>
      <c r="AD3203" s="10" t="str">
        <f t="shared" si="799"/>
        <v>E</v>
      </c>
      <c r="AE3203" s="12" t="str">
        <f t="shared" si="800"/>
        <v/>
      </c>
    </row>
    <row r="3204" spans="1:31" x14ac:dyDescent="0.25">
      <c r="A3204" s="5">
        <v>3283</v>
      </c>
      <c r="B3204" s="6" t="s">
        <v>1995</v>
      </c>
      <c r="C3204" s="6" t="s">
        <v>7497</v>
      </c>
      <c r="D3204" s="6" t="s">
        <v>115</v>
      </c>
      <c r="E3204" s="6" t="s">
        <v>16</v>
      </c>
      <c r="F3204" s="6">
        <v>30</v>
      </c>
      <c r="G3204" s="6" t="s">
        <v>7780</v>
      </c>
      <c r="H3204" s="6" t="s">
        <v>3226</v>
      </c>
      <c r="I3204" s="6" t="s">
        <v>32</v>
      </c>
      <c r="J3204" s="7">
        <v>44266</v>
      </c>
      <c r="K3204" s="6">
        <v>45</v>
      </c>
      <c r="L3204" s="6" t="s">
        <v>62</v>
      </c>
      <c r="M3204" s="8"/>
      <c r="O3204">
        <f t="shared" si="801"/>
        <v>0</v>
      </c>
      <c r="Q3204" s="5" t="str">
        <f t="shared" si="786"/>
        <v>3283</v>
      </c>
      <c r="R3204" s="6" t="str">
        <f t="shared" si="787"/>
        <v>Leisha</v>
      </c>
      <c r="S3204" s="6" t="str">
        <f t="shared" si="788"/>
        <v>Cortes</v>
      </c>
      <c r="T3204" s="6" t="str">
        <f t="shared" si="789"/>
        <v>Prof</v>
      </c>
      <c r="U3204" s="6" t="str">
        <f t="shared" si="790"/>
        <v>F</v>
      </c>
      <c r="V3204" s="6" t="str">
        <f t="shared" si="791"/>
        <v>30</v>
      </c>
      <c r="W3204" s="6" t="str">
        <f t="shared" si="792"/>
        <v>Munster Place</v>
      </c>
      <c r="X3204" s="6" t="str">
        <f t="shared" si="793"/>
        <v>ce</v>
      </c>
      <c r="Y3204" s="6" t="str">
        <f t="shared" si="794"/>
        <v>Munster Place</v>
      </c>
      <c r="Z3204" s="6" t="str">
        <f t="shared" si="795"/>
        <v>Telford</v>
      </c>
      <c r="AA3204" s="6" t="str">
        <f t="shared" si="796"/>
        <v>WC</v>
      </c>
      <c r="AB3204" s="7" t="str">
        <f t="shared" si="797"/>
        <v>44266</v>
      </c>
      <c r="AC3204" s="6" t="str">
        <f t="shared" si="798"/>
        <v>45</v>
      </c>
      <c r="AD3204" s="6" t="str">
        <f t="shared" si="799"/>
        <v>C4</v>
      </c>
      <c r="AE3204" s="8" t="str">
        <f t="shared" si="800"/>
        <v/>
      </c>
    </row>
    <row r="3205" spans="1:31" x14ac:dyDescent="0.25">
      <c r="A3205" s="9">
        <v>3284</v>
      </c>
      <c r="B3205" s="10" t="s">
        <v>7781</v>
      </c>
      <c r="C3205" s="10" t="s">
        <v>3523</v>
      </c>
      <c r="D3205" s="10" t="s">
        <v>15</v>
      </c>
      <c r="E3205" s="10" t="s">
        <v>280</v>
      </c>
      <c r="F3205" s="10">
        <v>90</v>
      </c>
      <c r="G3205" s="10" t="s">
        <v>7782</v>
      </c>
      <c r="H3205" s="10" t="s">
        <v>2066</v>
      </c>
      <c r="I3205" s="10" t="s">
        <v>2067</v>
      </c>
      <c r="J3205" s="11">
        <v>44031</v>
      </c>
      <c r="K3205" s="10">
        <v>25</v>
      </c>
      <c r="L3205" s="10" t="s">
        <v>99</v>
      </c>
      <c r="M3205" s="12"/>
      <c r="O3205">
        <f t="shared" si="801"/>
        <v>0</v>
      </c>
      <c r="Q3205" s="9" t="str">
        <f t="shared" si="786"/>
        <v>3284</v>
      </c>
      <c r="R3205" s="10" t="str">
        <f t="shared" si="787"/>
        <v>Sharleen</v>
      </c>
      <c r="S3205" s="10" t="str">
        <f t="shared" si="788"/>
        <v>Wall</v>
      </c>
      <c r="T3205" s="10" t="str">
        <f t="shared" si="789"/>
        <v>Mrs</v>
      </c>
      <c r="U3205" s="10" t="str">
        <f t="shared" si="790"/>
        <v>F</v>
      </c>
      <c r="V3205" s="10" t="str">
        <f t="shared" si="791"/>
        <v>90</v>
      </c>
      <c r="W3205" s="10" t="str">
        <f t="shared" si="792"/>
        <v>Munster Road</v>
      </c>
      <c r="X3205" s="10" t="str">
        <f t="shared" si="793"/>
        <v>ad</v>
      </c>
      <c r="Y3205" s="10" t="str">
        <f t="shared" si="794"/>
        <v>Munster Road</v>
      </c>
      <c r="Z3205" s="10" t="str">
        <f t="shared" si="795"/>
        <v>Bath</v>
      </c>
      <c r="AA3205" s="10" t="str">
        <f t="shared" si="796"/>
        <v>RG</v>
      </c>
      <c r="AB3205" s="11" t="str">
        <f t="shared" si="797"/>
        <v>44031</v>
      </c>
      <c r="AC3205" s="10" t="str">
        <f t="shared" si="798"/>
        <v>25</v>
      </c>
      <c r="AD3205" s="10" t="str">
        <f t="shared" si="799"/>
        <v>E</v>
      </c>
      <c r="AE3205" s="12" t="str">
        <f t="shared" si="800"/>
        <v/>
      </c>
    </row>
    <row r="3206" spans="1:31" x14ac:dyDescent="0.25">
      <c r="A3206" s="5">
        <v>3285</v>
      </c>
      <c r="B3206" s="6" t="s">
        <v>6268</v>
      </c>
      <c r="C3206" s="6" t="s">
        <v>3705</v>
      </c>
      <c r="D3206" s="6" t="s">
        <v>49</v>
      </c>
      <c r="E3206" s="6" t="s">
        <v>16</v>
      </c>
      <c r="F3206" s="6">
        <v>90</v>
      </c>
      <c r="G3206" s="6" t="s">
        <v>7783</v>
      </c>
      <c r="H3206" s="6" t="s">
        <v>678</v>
      </c>
      <c r="I3206" s="6" t="s">
        <v>32</v>
      </c>
      <c r="J3206" s="7">
        <v>43755</v>
      </c>
      <c r="K3206" s="6">
        <v>55</v>
      </c>
      <c r="L3206" s="6" t="s">
        <v>20</v>
      </c>
      <c r="M3206" s="8"/>
      <c r="O3206">
        <f t="shared" si="801"/>
        <v>0</v>
      </c>
      <c r="Q3206" s="5" t="str">
        <f t="shared" ref="Q3206:Q3269" si="802">TRIM(A3206)</f>
        <v>3285</v>
      </c>
      <c r="R3206" s="6" t="str">
        <f t="shared" ref="R3206:R3269" si="803">TRIM(B3206)</f>
        <v>Racheal</v>
      </c>
      <c r="S3206" s="6" t="str">
        <f t="shared" ref="S3206:S3269" si="804">TRIM(C3206)</f>
        <v>Whitfield</v>
      </c>
      <c r="T3206" s="6" t="str">
        <f t="shared" ref="T3206:T3269" si="805">TRIM(D3206)</f>
        <v>Miss</v>
      </c>
      <c r="U3206" s="6" t="str">
        <f t="shared" ref="U3206:U3269" si="806">IF(ISNUMBER(SEARCH("f",TRIM(E3206))),"F","M")</f>
        <v>F</v>
      </c>
      <c r="V3206" s="6" t="str">
        <f t="shared" ref="V3206:V3269" si="807">TRIM(F3206)</f>
        <v>90</v>
      </c>
      <c r="W3206" s="6" t="str">
        <f t="shared" ref="W3206:W3269" si="808">SUBSTITUTE(SUBSTITUTE(SUBSTITUTE(PROPER(TRIM(G3206)),"(?)","")," (No",""),"'S","'s")</f>
        <v>Munster Square</v>
      </c>
      <c r="X3206" s="6" t="str">
        <f t="shared" ref="X3206:X3269" si="809">RIGHT(W3206,2)</f>
        <v>re</v>
      </c>
      <c r="Y3206" s="6" t="str">
        <f t="shared" ref="Y3206:Y3269" si="810">IF(OR(X3206="St",X3206="Av",X3206="Pl"),SUBSTITUTE(SUBSTITUTE(SUBSTITUTE(SUBSTITUTE(SUBSTITUTE(SUBSTITUTE(SUBSTITUTE(W3206,"Rd","Road"),"St","Street"),"Cls", "Close"),"Plc","Place"),"Bldgs","Buildings"),"Av","Avenue"),"Pl","Place"),SUBSTITUTE(SUBSTITUTE(SUBSTITUTE(SUBSTITUTE(SUBSTITUTE(W3206,"Rd","Road"),"Cls", "Close"),"Plc","Place"),"Bldgs","Buildings"),"Crt","Court"))</f>
        <v>Munster Square</v>
      </c>
      <c r="Z3206" s="6" t="str">
        <f t="shared" ref="Z3206:Z3269" si="811">TRIM(H3206)</f>
        <v>Marazion</v>
      </c>
      <c r="AA3206" s="6" t="str">
        <f t="shared" ref="AA3206:AA3269" si="812">TRIM(I3206)</f>
        <v>WC</v>
      </c>
      <c r="AB3206" s="7" t="str">
        <f t="shared" ref="AB3206:AB3269" si="813">TRIM(J3206)</f>
        <v>43755</v>
      </c>
      <c r="AC3206" s="6" t="str">
        <f t="shared" ref="AC3206:AC3269" si="814">TRIM(K3206)</f>
        <v>55</v>
      </c>
      <c r="AD3206" s="6" t="str">
        <f t="shared" ref="AD3206:AD3269" si="815">TRIM(L3206)</f>
        <v>B</v>
      </c>
      <c r="AE3206" s="8" t="str">
        <f t="shared" ref="AE3206:AE3269" si="816">TRIM(M3206)</f>
        <v/>
      </c>
    </row>
    <row r="3207" spans="1:31" x14ac:dyDescent="0.25">
      <c r="A3207" s="9">
        <v>3286</v>
      </c>
      <c r="B3207" s="10" t="s">
        <v>7475</v>
      </c>
      <c r="C3207" s="10" t="s">
        <v>3365</v>
      </c>
      <c r="D3207" s="10" t="s">
        <v>28</v>
      </c>
      <c r="E3207" s="10" t="s">
        <v>29</v>
      </c>
      <c r="F3207" s="10">
        <v>60</v>
      </c>
      <c r="G3207" s="10" t="s">
        <v>7784</v>
      </c>
      <c r="H3207" s="10" t="s">
        <v>4818</v>
      </c>
      <c r="I3207" s="10" t="s">
        <v>32</v>
      </c>
      <c r="J3207" s="11">
        <v>43496</v>
      </c>
      <c r="K3207" s="10">
        <v>82</v>
      </c>
      <c r="L3207" s="10" t="s">
        <v>52</v>
      </c>
      <c r="M3207" s="12"/>
      <c r="O3207">
        <f t="shared" si="801"/>
        <v>0</v>
      </c>
      <c r="Q3207" s="9" t="str">
        <f t="shared" si="802"/>
        <v>3286</v>
      </c>
      <c r="R3207" s="10" t="str">
        <f t="shared" si="803"/>
        <v>Bret</v>
      </c>
      <c r="S3207" s="10" t="str">
        <f t="shared" si="804"/>
        <v>Simms</v>
      </c>
      <c r="T3207" s="10" t="str">
        <f t="shared" si="805"/>
        <v>Mr</v>
      </c>
      <c r="U3207" s="10" t="str">
        <f t="shared" si="806"/>
        <v>M</v>
      </c>
      <c r="V3207" s="10" t="str">
        <f t="shared" si="807"/>
        <v>60</v>
      </c>
      <c r="W3207" s="10" t="str">
        <f t="shared" si="808"/>
        <v>Murdock Street</v>
      </c>
      <c r="X3207" s="10" t="str">
        <f t="shared" si="809"/>
        <v>et</v>
      </c>
      <c r="Y3207" s="10" t="str">
        <f t="shared" si="810"/>
        <v>Murdock Street</v>
      </c>
      <c r="Z3207" s="10" t="str">
        <f t="shared" si="811"/>
        <v>Selkirk</v>
      </c>
      <c r="AA3207" s="10" t="str">
        <f t="shared" si="812"/>
        <v>WC</v>
      </c>
      <c r="AB3207" s="11" t="str">
        <f t="shared" si="813"/>
        <v>43496</v>
      </c>
      <c r="AC3207" s="10" t="str">
        <f t="shared" si="814"/>
        <v>82</v>
      </c>
      <c r="AD3207" s="10" t="str">
        <f t="shared" si="815"/>
        <v>A1</v>
      </c>
      <c r="AE3207" s="12" t="str">
        <f t="shared" si="816"/>
        <v/>
      </c>
    </row>
    <row r="3208" spans="1:31" x14ac:dyDescent="0.25">
      <c r="A3208" s="5">
        <v>3287</v>
      </c>
      <c r="B3208" s="6" t="s">
        <v>3532</v>
      </c>
      <c r="C3208" s="6" t="s">
        <v>2852</v>
      </c>
      <c r="D3208" s="6" t="s">
        <v>28</v>
      </c>
      <c r="E3208" s="6" t="s">
        <v>29</v>
      </c>
      <c r="F3208" s="6">
        <v>60</v>
      </c>
      <c r="G3208" s="6" t="s">
        <v>7785</v>
      </c>
      <c r="H3208" s="6" t="s">
        <v>5727</v>
      </c>
      <c r="I3208" s="6" t="s">
        <v>122</v>
      </c>
      <c r="J3208" s="7">
        <v>44221</v>
      </c>
      <c r="K3208" s="6">
        <v>32</v>
      </c>
      <c r="L3208" s="6" t="s">
        <v>39</v>
      </c>
      <c r="M3208" s="8"/>
      <c r="O3208">
        <f t="shared" si="801"/>
        <v>0</v>
      </c>
      <c r="Q3208" s="5" t="str">
        <f t="shared" si="802"/>
        <v>3287</v>
      </c>
      <c r="R3208" s="6" t="str">
        <f t="shared" si="803"/>
        <v>Maximo</v>
      </c>
      <c r="S3208" s="6" t="str">
        <f t="shared" si="804"/>
        <v>Hanson</v>
      </c>
      <c r="T3208" s="6" t="str">
        <f t="shared" si="805"/>
        <v>Mr</v>
      </c>
      <c r="U3208" s="6" t="str">
        <f t="shared" si="806"/>
        <v>M</v>
      </c>
      <c r="V3208" s="6" t="str">
        <f t="shared" si="807"/>
        <v>60</v>
      </c>
      <c r="W3208" s="6" t="str">
        <f t="shared" si="808"/>
        <v>Murray Mews</v>
      </c>
      <c r="X3208" s="6" t="str">
        <f t="shared" si="809"/>
        <v>ws</v>
      </c>
      <c r="Y3208" s="6" t="str">
        <f t="shared" si="810"/>
        <v>Murray Mews</v>
      </c>
      <c r="Z3208" s="6" t="str">
        <f t="shared" si="811"/>
        <v>Leigh-On-Sea</v>
      </c>
      <c r="AA3208" s="6" t="str">
        <f t="shared" si="812"/>
        <v>WN</v>
      </c>
      <c r="AB3208" s="7" t="str">
        <f t="shared" si="813"/>
        <v>44221</v>
      </c>
      <c r="AC3208" s="6" t="str">
        <f t="shared" si="814"/>
        <v>32</v>
      </c>
      <c r="AD3208" s="6" t="str">
        <f t="shared" si="815"/>
        <v>C1</v>
      </c>
      <c r="AE3208" s="8" t="str">
        <f t="shared" si="816"/>
        <v/>
      </c>
    </row>
    <row r="3209" spans="1:31" x14ac:dyDescent="0.25">
      <c r="A3209" s="9">
        <v>3288</v>
      </c>
      <c r="B3209" s="10" t="s">
        <v>492</v>
      </c>
      <c r="C3209" s="10" t="s">
        <v>2439</v>
      </c>
      <c r="D3209" s="10" t="s">
        <v>28</v>
      </c>
      <c r="E3209" s="10" t="s">
        <v>29</v>
      </c>
      <c r="F3209" s="10">
        <v>30</v>
      </c>
      <c r="G3209" s="10" t="s">
        <v>7786</v>
      </c>
      <c r="H3209" s="10" t="s">
        <v>5941</v>
      </c>
      <c r="I3209" s="10" t="s">
        <v>32</v>
      </c>
      <c r="J3209" s="11">
        <v>43913</v>
      </c>
      <c r="K3209" s="10">
        <v>84</v>
      </c>
      <c r="L3209" s="10" t="s">
        <v>99</v>
      </c>
      <c r="M3209" s="12"/>
      <c r="O3209">
        <f t="shared" si="801"/>
        <v>0</v>
      </c>
      <c r="Q3209" s="9" t="str">
        <f t="shared" si="802"/>
        <v>3288</v>
      </c>
      <c r="R3209" s="10" t="str">
        <f t="shared" si="803"/>
        <v>Kevin</v>
      </c>
      <c r="S3209" s="10" t="str">
        <f t="shared" si="804"/>
        <v>Yeager</v>
      </c>
      <c r="T3209" s="10" t="str">
        <f t="shared" si="805"/>
        <v>Mr</v>
      </c>
      <c r="U3209" s="10" t="str">
        <f t="shared" si="806"/>
        <v>M</v>
      </c>
      <c r="V3209" s="10" t="str">
        <f t="shared" si="807"/>
        <v>30</v>
      </c>
      <c r="W3209" s="10" t="str">
        <f t="shared" si="808"/>
        <v>Musbury Street</v>
      </c>
      <c r="X3209" s="10" t="str">
        <f t="shared" si="809"/>
        <v>et</v>
      </c>
      <c r="Y3209" s="10" t="str">
        <f t="shared" si="810"/>
        <v>Musbury Street</v>
      </c>
      <c r="Z3209" s="10" t="str">
        <f t="shared" si="811"/>
        <v>Strathdon</v>
      </c>
      <c r="AA3209" s="10" t="str">
        <f t="shared" si="812"/>
        <v>WC</v>
      </c>
      <c r="AB3209" s="11" t="str">
        <f t="shared" si="813"/>
        <v>43913</v>
      </c>
      <c r="AC3209" s="10" t="str">
        <f t="shared" si="814"/>
        <v>84</v>
      </c>
      <c r="AD3209" s="10" t="str">
        <f t="shared" si="815"/>
        <v>E</v>
      </c>
      <c r="AE3209" s="12" t="str">
        <f t="shared" si="816"/>
        <v/>
      </c>
    </row>
    <row r="3210" spans="1:31" x14ac:dyDescent="0.25">
      <c r="A3210" s="5">
        <v>3289</v>
      </c>
      <c r="B3210" s="6" t="s">
        <v>890</v>
      </c>
      <c r="C3210" s="6" t="s">
        <v>119</v>
      </c>
      <c r="D3210" s="6" t="s">
        <v>15</v>
      </c>
      <c r="E3210" s="6" t="s">
        <v>16</v>
      </c>
      <c r="F3210" s="6">
        <v>60</v>
      </c>
      <c r="G3210" s="6" t="s">
        <v>7787</v>
      </c>
      <c r="H3210" s="6" t="s">
        <v>7788</v>
      </c>
      <c r="I3210" s="6" t="s">
        <v>1306</v>
      </c>
      <c r="J3210" s="7">
        <v>44167</v>
      </c>
      <c r="K3210" s="6">
        <v>33</v>
      </c>
      <c r="L3210" s="6" t="s">
        <v>52</v>
      </c>
      <c r="M3210" s="8"/>
      <c r="O3210">
        <f t="shared" ref="O3210:O3273" si="817">COUNTBLANK(A3210:L3210)+COUNTIF(K3210,0)</f>
        <v>0</v>
      </c>
      <c r="Q3210" s="5" t="str">
        <f t="shared" si="802"/>
        <v>3289</v>
      </c>
      <c r="R3210" s="6" t="str">
        <f t="shared" si="803"/>
        <v>Stephnie</v>
      </c>
      <c r="S3210" s="6" t="str">
        <f t="shared" si="804"/>
        <v>Mann</v>
      </c>
      <c r="T3210" s="6" t="str">
        <f t="shared" si="805"/>
        <v>Mrs</v>
      </c>
      <c r="U3210" s="6" t="str">
        <f t="shared" si="806"/>
        <v>F</v>
      </c>
      <c r="V3210" s="6" t="str">
        <f t="shared" si="807"/>
        <v>60</v>
      </c>
      <c r="W3210" s="6" t="str">
        <f t="shared" si="808"/>
        <v>Musk Crt</v>
      </c>
      <c r="X3210" s="6" t="str">
        <f t="shared" si="809"/>
        <v>rt</v>
      </c>
      <c r="Y3210" s="6" t="str">
        <f t="shared" si="810"/>
        <v>Musk Court</v>
      </c>
      <c r="Z3210" s="6" t="str">
        <f t="shared" si="811"/>
        <v>Burgess Hill</v>
      </c>
      <c r="AA3210" s="6" t="str">
        <f t="shared" si="812"/>
        <v>CO</v>
      </c>
      <c r="AB3210" s="7" t="str">
        <f t="shared" si="813"/>
        <v>44167</v>
      </c>
      <c r="AC3210" s="6" t="str">
        <f t="shared" si="814"/>
        <v>33</v>
      </c>
      <c r="AD3210" s="6" t="str">
        <f t="shared" si="815"/>
        <v>A1</v>
      </c>
      <c r="AE3210" s="8" t="str">
        <f t="shared" si="816"/>
        <v/>
      </c>
    </row>
    <row r="3211" spans="1:31" x14ac:dyDescent="0.25">
      <c r="A3211" s="9">
        <v>3290</v>
      </c>
      <c r="B3211" s="10" t="s">
        <v>202</v>
      </c>
      <c r="C3211" s="10" t="s">
        <v>7789</v>
      </c>
      <c r="D3211" s="10" t="s">
        <v>28</v>
      </c>
      <c r="E3211" s="10" t="s">
        <v>29</v>
      </c>
      <c r="F3211" s="10">
        <v>90</v>
      </c>
      <c r="G3211" s="10" t="s">
        <v>7790</v>
      </c>
      <c r="H3211" s="10" t="s">
        <v>5584</v>
      </c>
      <c r="I3211" s="10" t="s">
        <v>32</v>
      </c>
      <c r="J3211" s="11">
        <v>43535</v>
      </c>
      <c r="K3211" s="10">
        <v>22</v>
      </c>
      <c r="L3211" s="10" t="s">
        <v>68</v>
      </c>
      <c r="M3211" s="12"/>
      <c r="O3211">
        <f t="shared" si="817"/>
        <v>0</v>
      </c>
      <c r="Q3211" s="9" t="str">
        <f t="shared" si="802"/>
        <v>3290</v>
      </c>
      <c r="R3211" s="10" t="str">
        <f t="shared" si="803"/>
        <v>Fredric</v>
      </c>
      <c r="S3211" s="10" t="str">
        <f t="shared" si="804"/>
        <v>Reaves</v>
      </c>
      <c r="T3211" s="10" t="str">
        <f t="shared" si="805"/>
        <v>Mr</v>
      </c>
      <c r="U3211" s="10" t="str">
        <f t="shared" si="806"/>
        <v>M</v>
      </c>
      <c r="V3211" s="10" t="str">
        <f t="shared" si="807"/>
        <v>90</v>
      </c>
      <c r="W3211" s="10" t="str">
        <f t="shared" si="808"/>
        <v>Mutrix Road</v>
      </c>
      <c r="X3211" s="10" t="str">
        <f t="shared" si="809"/>
        <v>ad</v>
      </c>
      <c r="Y3211" s="10" t="str">
        <f t="shared" si="810"/>
        <v>Mutrix Road</v>
      </c>
      <c r="Z3211" s="10" t="str">
        <f t="shared" si="811"/>
        <v>Wylam</v>
      </c>
      <c r="AA3211" s="10" t="str">
        <f t="shared" si="812"/>
        <v>WC</v>
      </c>
      <c r="AB3211" s="11" t="str">
        <f t="shared" si="813"/>
        <v>43535</v>
      </c>
      <c r="AC3211" s="10" t="str">
        <f t="shared" si="814"/>
        <v>22</v>
      </c>
      <c r="AD3211" s="10" t="str">
        <f t="shared" si="815"/>
        <v>A2</v>
      </c>
      <c r="AE3211" s="12" t="str">
        <f t="shared" si="816"/>
        <v/>
      </c>
    </row>
    <row r="3212" spans="1:31" x14ac:dyDescent="0.25">
      <c r="A3212" s="5">
        <v>3291</v>
      </c>
      <c r="B3212" s="6" t="s">
        <v>7791</v>
      </c>
      <c r="C3212" s="6" t="s">
        <v>6721</v>
      </c>
      <c r="D3212" s="6" t="s">
        <v>49</v>
      </c>
      <c r="E3212" s="6" t="s">
        <v>16</v>
      </c>
      <c r="F3212" s="6">
        <v>90</v>
      </c>
      <c r="G3212" s="6" t="s">
        <v>7792</v>
      </c>
      <c r="H3212" s="6" t="s">
        <v>4504</v>
      </c>
      <c r="I3212" s="6" t="s">
        <v>32</v>
      </c>
      <c r="J3212" s="7">
        <v>43764</v>
      </c>
      <c r="K3212" s="6">
        <v>68</v>
      </c>
      <c r="L3212" s="6" t="s">
        <v>99</v>
      </c>
      <c r="M3212" s="8"/>
      <c r="O3212">
        <f t="shared" si="817"/>
        <v>0</v>
      </c>
      <c r="Q3212" s="5" t="str">
        <f t="shared" si="802"/>
        <v>3291</v>
      </c>
      <c r="R3212" s="6" t="str">
        <f t="shared" si="803"/>
        <v>Cinderella</v>
      </c>
      <c r="S3212" s="6" t="str">
        <f t="shared" si="804"/>
        <v>Pritchard</v>
      </c>
      <c r="T3212" s="6" t="str">
        <f t="shared" si="805"/>
        <v>Miss</v>
      </c>
      <c r="U3212" s="6" t="str">
        <f t="shared" si="806"/>
        <v>F</v>
      </c>
      <c r="V3212" s="6" t="str">
        <f t="shared" si="807"/>
        <v>90</v>
      </c>
      <c r="W3212" s="6" t="str">
        <f t="shared" si="808"/>
        <v>Myatt Road</v>
      </c>
      <c r="X3212" s="6" t="str">
        <f t="shared" si="809"/>
        <v>ad</v>
      </c>
      <c r="Y3212" s="6" t="str">
        <f t="shared" si="810"/>
        <v>Myatt Road</v>
      </c>
      <c r="Z3212" s="6" t="str">
        <f t="shared" si="811"/>
        <v>Par</v>
      </c>
      <c r="AA3212" s="6" t="str">
        <f t="shared" si="812"/>
        <v>WC</v>
      </c>
      <c r="AB3212" s="7" t="str">
        <f t="shared" si="813"/>
        <v>43764</v>
      </c>
      <c r="AC3212" s="6" t="str">
        <f t="shared" si="814"/>
        <v>68</v>
      </c>
      <c r="AD3212" s="6" t="str">
        <f t="shared" si="815"/>
        <v>E</v>
      </c>
      <c r="AE3212" s="8" t="str">
        <f t="shared" si="816"/>
        <v/>
      </c>
    </row>
    <row r="3213" spans="1:31" x14ac:dyDescent="0.25">
      <c r="A3213" s="9">
        <v>3292</v>
      </c>
      <c r="B3213" s="10" t="s">
        <v>6252</v>
      </c>
      <c r="C3213" s="10" t="s">
        <v>7793</v>
      </c>
      <c r="D3213" s="10" t="s">
        <v>28</v>
      </c>
      <c r="E3213" s="10" t="s">
        <v>29</v>
      </c>
      <c r="F3213" s="10">
        <v>90</v>
      </c>
      <c r="G3213" s="10" t="s">
        <v>7794</v>
      </c>
      <c r="H3213" s="10" t="s">
        <v>6015</v>
      </c>
      <c r="I3213" s="10" t="s">
        <v>32</v>
      </c>
      <c r="J3213" s="11">
        <v>44327</v>
      </c>
      <c r="K3213" s="10">
        <v>85</v>
      </c>
      <c r="L3213" s="10" t="s">
        <v>157</v>
      </c>
      <c r="M3213" s="12"/>
      <c r="O3213">
        <f t="shared" si="817"/>
        <v>0</v>
      </c>
      <c r="Q3213" s="9" t="str">
        <f t="shared" si="802"/>
        <v>3292</v>
      </c>
      <c r="R3213" s="10" t="str">
        <f t="shared" si="803"/>
        <v>Ben</v>
      </c>
      <c r="S3213" s="10" t="str">
        <f t="shared" si="804"/>
        <v>Cox</v>
      </c>
      <c r="T3213" s="10" t="str">
        <f t="shared" si="805"/>
        <v>Mr</v>
      </c>
      <c r="U3213" s="10" t="str">
        <f t="shared" si="806"/>
        <v>M</v>
      </c>
      <c r="V3213" s="10" t="str">
        <f t="shared" si="807"/>
        <v>90</v>
      </c>
      <c r="W3213" s="10" t="str">
        <f t="shared" si="808"/>
        <v>Myddelton Street</v>
      </c>
      <c r="X3213" s="10" t="str">
        <f t="shared" si="809"/>
        <v>et</v>
      </c>
      <c r="Y3213" s="10" t="str">
        <f t="shared" si="810"/>
        <v>Myddelton Street</v>
      </c>
      <c r="Z3213" s="10" t="str">
        <f t="shared" si="811"/>
        <v>Peacehaven</v>
      </c>
      <c r="AA3213" s="10" t="str">
        <f t="shared" si="812"/>
        <v>WC</v>
      </c>
      <c r="AB3213" s="11" t="str">
        <f t="shared" si="813"/>
        <v>44327</v>
      </c>
      <c r="AC3213" s="10" t="str">
        <f t="shared" si="814"/>
        <v>85</v>
      </c>
      <c r="AD3213" s="10" t="str">
        <f t="shared" si="815"/>
        <v>C3</v>
      </c>
      <c r="AE3213" s="12" t="str">
        <f t="shared" si="816"/>
        <v/>
      </c>
    </row>
    <row r="3214" spans="1:31" x14ac:dyDescent="0.25">
      <c r="A3214" s="5">
        <v>3293</v>
      </c>
      <c r="B3214" s="6" t="s">
        <v>1517</v>
      </c>
      <c r="C3214" s="6" t="s">
        <v>7795</v>
      </c>
      <c r="D3214" s="6" t="s">
        <v>15</v>
      </c>
      <c r="E3214" s="6" t="s">
        <v>16</v>
      </c>
      <c r="F3214" s="6">
        <v>90</v>
      </c>
      <c r="G3214" s="6" t="s">
        <v>7796</v>
      </c>
      <c r="H3214" s="6" t="s">
        <v>46</v>
      </c>
      <c r="I3214" s="6" t="s">
        <v>25</v>
      </c>
      <c r="J3214" s="7">
        <v>44441</v>
      </c>
      <c r="K3214" s="6">
        <v>4</v>
      </c>
      <c r="L3214" s="6" t="s">
        <v>52</v>
      </c>
      <c r="M3214" s="8"/>
      <c r="O3214">
        <f t="shared" si="817"/>
        <v>0</v>
      </c>
      <c r="Q3214" s="5" t="str">
        <f t="shared" si="802"/>
        <v>3293</v>
      </c>
      <c r="R3214" s="6" t="str">
        <f t="shared" si="803"/>
        <v>Julieta</v>
      </c>
      <c r="S3214" s="6" t="str">
        <f t="shared" si="804"/>
        <v>Bullard</v>
      </c>
      <c r="T3214" s="6" t="str">
        <f t="shared" si="805"/>
        <v>Mrs</v>
      </c>
      <c r="U3214" s="6" t="str">
        <f t="shared" si="806"/>
        <v>F</v>
      </c>
      <c r="V3214" s="6" t="str">
        <f t="shared" si="807"/>
        <v>90</v>
      </c>
      <c r="W3214" s="6" t="str">
        <f t="shared" si="808"/>
        <v>Myers Lane</v>
      </c>
      <c r="X3214" s="6" t="str">
        <f t="shared" si="809"/>
        <v>ne</v>
      </c>
      <c r="Y3214" s="6" t="str">
        <f t="shared" si="810"/>
        <v>Myers Lane</v>
      </c>
      <c r="Z3214" s="6" t="str">
        <f t="shared" si="811"/>
        <v>Ilfracombe</v>
      </c>
      <c r="AA3214" s="6" t="str">
        <f t="shared" si="812"/>
        <v>HG</v>
      </c>
      <c r="AB3214" s="7" t="str">
        <f t="shared" si="813"/>
        <v>44441</v>
      </c>
      <c r="AC3214" s="6" t="str">
        <f t="shared" si="814"/>
        <v>4</v>
      </c>
      <c r="AD3214" s="6" t="str">
        <f t="shared" si="815"/>
        <v>A1</v>
      </c>
      <c r="AE3214" s="8" t="str">
        <f t="shared" si="816"/>
        <v/>
      </c>
    </row>
    <row r="3215" spans="1:31" x14ac:dyDescent="0.25">
      <c r="A3215" s="9">
        <v>3294</v>
      </c>
      <c r="B3215" s="10" t="s">
        <v>2282</v>
      </c>
      <c r="C3215" s="10" t="s">
        <v>5155</v>
      </c>
      <c r="D3215" s="10" t="s">
        <v>28</v>
      </c>
      <c r="E3215" s="10" t="s">
        <v>29</v>
      </c>
      <c r="F3215" s="10">
        <v>30</v>
      </c>
      <c r="G3215" s="10" t="s">
        <v>7796</v>
      </c>
      <c r="H3215" s="10" t="s">
        <v>2502</v>
      </c>
      <c r="I3215" s="10" t="s">
        <v>32</v>
      </c>
      <c r="J3215" s="11">
        <v>44458</v>
      </c>
      <c r="K3215" s="10">
        <v>95</v>
      </c>
      <c r="L3215" s="10" t="s">
        <v>62</v>
      </c>
      <c r="M3215" s="12"/>
      <c r="O3215">
        <f t="shared" si="817"/>
        <v>0</v>
      </c>
      <c r="Q3215" s="9" t="str">
        <f t="shared" si="802"/>
        <v>3294</v>
      </c>
      <c r="R3215" s="10" t="str">
        <f t="shared" si="803"/>
        <v>Boris</v>
      </c>
      <c r="S3215" s="10" t="str">
        <f t="shared" si="804"/>
        <v>Holland</v>
      </c>
      <c r="T3215" s="10" t="str">
        <f t="shared" si="805"/>
        <v>Mr</v>
      </c>
      <c r="U3215" s="10" t="str">
        <f t="shared" si="806"/>
        <v>M</v>
      </c>
      <c r="V3215" s="10" t="str">
        <f t="shared" si="807"/>
        <v>30</v>
      </c>
      <c r="W3215" s="10" t="str">
        <f t="shared" si="808"/>
        <v>Myers Lane</v>
      </c>
      <c r="X3215" s="10" t="str">
        <f t="shared" si="809"/>
        <v>ne</v>
      </c>
      <c r="Y3215" s="10" t="str">
        <f t="shared" si="810"/>
        <v>Myers Lane</v>
      </c>
      <c r="Z3215" s="10" t="str">
        <f t="shared" si="811"/>
        <v>Sudbury</v>
      </c>
      <c r="AA3215" s="10" t="str">
        <f t="shared" si="812"/>
        <v>WC</v>
      </c>
      <c r="AB3215" s="11" t="str">
        <f t="shared" si="813"/>
        <v>44458</v>
      </c>
      <c r="AC3215" s="10" t="str">
        <f t="shared" si="814"/>
        <v>95</v>
      </c>
      <c r="AD3215" s="10" t="str">
        <f t="shared" si="815"/>
        <v>C4</v>
      </c>
      <c r="AE3215" s="12" t="str">
        <f t="shared" si="816"/>
        <v/>
      </c>
    </row>
    <row r="3216" spans="1:31" x14ac:dyDescent="0.25">
      <c r="A3216" s="5">
        <v>3295</v>
      </c>
      <c r="B3216" s="6" t="s">
        <v>7797</v>
      </c>
      <c r="C3216" s="6" t="s">
        <v>821</v>
      </c>
      <c r="D3216" s="6" t="s">
        <v>49</v>
      </c>
      <c r="E3216" s="6" t="s">
        <v>16</v>
      </c>
      <c r="F3216" s="6">
        <v>30</v>
      </c>
      <c r="G3216" s="6" t="s">
        <v>7798</v>
      </c>
      <c r="H3216" s="6" t="s">
        <v>7799</v>
      </c>
      <c r="I3216" s="6" t="s">
        <v>929</v>
      </c>
      <c r="J3216" s="7">
        <v>44343</v>
      </c>
      <c r="K3216" s="6">
        <v>86</v>
      </c>
      <c r="L3216" s="6" t="s">
        <v>20</v>
      </c>
      <c r="M3216" s="8"/>
      <c r="O3216">
        <f t="shared" si="817"/>
        <v>0</v>
      </c>
      <c r="Q3216" s="5" t="str">
        <f t="shared" si="802"/>
        <v>3295</v>
      </c>
      <c r="R3216" s="6" t="str">
        <f t="shared" si="803"/>
        <v>Candis</v>
      </c>
      <c r="S3216" s="6" t="str">
        <f t="shared" si="804"/>
        <v>Mccain</v>
      </c>
      <c r="T3216" s="6" t="str">
        <f t="shared" si="805"/>
        <v>Miss</v>
      </c>
      <c r="U3216" s="6" t="str">
        <f t="shared" si="806"/>
        <v>F</v>
      </c>
      <c r="V3216" s="6" t="str">
        <f t="shared" si="807"/>
        <v>30</v>
      </c>
      <c r="W3216" s="6" t="str">
        <f t="shared" si="808"/>
        <v>Myrtle Lodge</v>
      </c>
      <c r="X3216" s="6" t="str">
        <f t="shared" si="809"/>
        <v>ge</v>
      </c>
      <c r="Y3216" s="6" t="str">
        <f t="shared" si="810"/>
        <v>Myrtle Lodge</v>
      </c>
      <c r="Z3216" s="6" t="str">
        <f t="shared" si="811"/>
        <v>Betws-Y-Coed</v>
      </c>
      <c r="AA3216" s="6" t="str">
        <f t="shared" si="812"/>
        <v>RH</v>
      </c>
      <c r="AB3216" s="7" t="str">
        <f t="shared" si="813"/>
        <v>44343</v>
      </c>
      <c r="AC3216" s="6" t="str">
        <f t="shared" si="814"/>
        <v>86</v>
      </c>
      <c r="AD3216" s="6" t="str">
        <f t="shared" si="815"/>
        <v>B</v>
      </c>
      <c r="AE3216" s="8" t="str">
        <f t="shared" si="816"/>
        <v/>
      </c>
    </row>
    <row r="3217" spans="1:31" x14ac:dyDescent="0.25">
      <c r="A3217" s="9">
        <v>3296</v>
      </c>
      <c r="B3217" s="10" t="s">
        <v>7800</v>
      </c>
      <c r="C3217" s="10" t="s">
        <v>7691</v>
      </c>
      <c r="D3217" s="10" t="s">
        <v>15</v>
      </c>
      <c r="E3217" s="10" t="s">
        <v>16</v>
      </c>
      <c r="F3217" s="10">
        <v>90</v>
      </c>
      <c r="G3217" s="10" t="s">
        <v>7801</v>
      </c>
      <c r="H3217" s="10" t="s">
        <v>6705</v>
      </c>
      <c r="I3217" s="10" t="s">
        <v>32</v>
      </c>
      <c r="J3217" s="11">
        <v>44168</v>
      </c>
      <c r="K3217" s="10">
        <v>40</v>
      </c>
      <c r="L3217" s="10" t="s">
        <v>39</v>
      </c>
      <c r="M3217" s="12"/>
      <c r="O3217">
        <f t="shared" si="817"/>
        <v>0</v>
      </c>
      <c r="Q3217" s="9" t="str">
        <f t="shared" si="802"/>
        <v>3296</v>
      </c>
      <c r="R3217" s="10" t="str">
        <f t="shared" si="803"/>
        <v>Herma</v>
      </c>
      <c r="S3217" s="10" t="str">
        <f t="shared" si="804"/>
        <v>Goldberg</v>
      </c>
      <c r="T3217" s="10" t="str">
        <f t="shared" si="805"/>
        <v>Mrs</v>
      </c>
      <c r="U3217" s="10" t="str">
        <f t="shared" si="806"/>
        <v>F</v>
      </c>
      <c r="V3217" s="10" t="str">
        <f t="shared" si="807"/>
        <v>90</v>
      </c>
      <c r="W3217" s="10" t="str">
        <f t="shared" si="808"/>
        <v>Myrtle Walk</v>
      </c>
      <c r="X3217" s="10" t="str">
        <f t="shared" si="809"/>
        <v>lk</v>
      </c>
      <c r="Y3217" s="10" t="str">
        <f t="shared" si="810"/>
        <v>Myrtle Walk</v>
      </c>
      <c r="Z3217" s="10" t="str">
        <f t="shared" si="811"/>
        <v>Strathaven</v>
      </c>
      <c r="AA3217" s="10" t="str">
        <f t="shared" si="812"/>
        <v>WC</v>
      </c>
      <c r="AB3217" s="11" t="str">
        <f t="shared" si="813"/>
        <v>44168</v>
      </c>
      <c r="AC3217" s="10" t="str">
        <f t="shared" si="814"/>
        <v>40</v>
      </c>
      <c r="AD3217" s="10" t="str">
        <f t="shared" si="815"/>
        <v>C1</v>
      </c>
      <c r="AE3217" s="12" t="str">
        <f t="shared" si="816"/>
        <v/>
      </c>
    </row>
    <row r="3218" spans="1:31" x14ac:dyDescent="0.25">
      <c r="A3218" s="5">
        <v>3297</v>
      </c>
      <c r="B3218" s="6" t="s">
        <v>5753</v>
      </c>
      <c r="C3218" s="6" t="s">
        <v>836</v>
      </c>
      <c r="D3218" s="6" t="s">
        <v>28</v>
      </c>
      <c r="E3218" s="6" t="s">
        <v>3266</v>
      </c>
      <c r="F3218" s="6">
        <v>30</v>
      </c>
      <c r="G3218" s="6" t="s">
        <v>7802</v>
      </c>
      <c r="H3218" s="6" t="s">
        <v>4043</v>
      </c>
      <c r="I3218" s="6" t="s">
        <v>122</v>
      </c>
      <c r="J3218" s="7">
        <v>44032</v>
      </c>
      <c r="K3218" s="6">
        <v>16</v>
      </c>
      <c r="L3218" s="6" t="s">
        <v>62</v>
      </c>
      <c r="M3218" s="8"/>
      <c r="O3218">
        <f t="shared" si="817"/>
        <v>0</v>
      </c>
      <c r="Q3218" s="5" t="str">
        <f t="shared" si="802"/>
        <v>3297</v>
      </c>
      <c r="R3218" s="6" t="str">
        <f t="shared" si="803"/>
        <v>Joel</v>
      </c>
      <c r="S3218" s="6" t="str">
        <f t="shared" si="804"/>
        <v>Haskins</v>
      </c>
      <c r="T3218" s="6" t="str">
        <f t="shared" si="805"/>
        <v>Mr</v>
      </c>
      <c r="U3218" s="6" t="str">
        <f t="shared" si="806"/>
        <v>M</v>
      </c>
      <c r="V3218" s="6" t="str">
        <f t="shared" si="807"/>
        <v>30</v>
      </c>
      <c r="W3218" s="6" t="str">
        <f t="shared" si="808"/>
        <v>Myrtleberry Cls</v>
      </c>
      <c r="X3218" s="6" t="str">
        <f t="shared" si="809"/>
        <v>ls</v>
      </c>
      <c r="Y3218" s="6" t="str">
        <f t="shared" si="810"/>
        <v>Myrtleberry Close</v>
      </c>
      <c r="Z3218" s="6" t="str">
        <f t="shared" si="811"/>
        <v>Leominster</v>
      </c>
      <c r="AA3218" s="6" t="str">
        <f t="shared" si="812"/>
        <v>WN</v>
      </c>
      <c r="AB3218" s="7" t="str">
        <f t="shared" si="813"/>
        <v>44032</v>
      </c>
      <c r="AC3218" s="6" t="str">
        <f t="shared" si="814"/>
        <v>16</v>
      </c>
      <c r="AD3218" s="6" t="str">
        <f t="shared" si="815"/>
        <v>C4</v>
      </c>
      <c r="AE3218" s="8" t="str">
        <f t="shared" si="816"/>
        <v/>
      </c>
    </row>
    <row r="3219" spans="1:31" x14ac:dyDescent="0.25">
      <c r="A3219" s="9">
        <v>3298</v>
      </c>
      <c r="B3219" s="10" t="s">
        <v>4395</v>
      </c>
      <c r="C3219" s="10" t="s">
        <v>2999</v>
      </c>
      <c r="D3219" s="10" t="s">
        <v>28</v>
      </c>
      <c r="E3219" s="10" t="s">
        <v>29</v>
      </c>
      <c r="F3219" s="10">
        <v>60</v>
      </c>
      <c r="G3219" s="10" t="s">
        <v>7803</v>
      </c>
      <c r="H3219" s="10" t="s">
        <v>2226</v>
      </c>
      <c r="I3219" s="10" t="s">
        <v>2227</v>
      </c>
      <c r="J3219" s="11">
        <v>43797</v>
      </c>
      <c r="K3219" s="10">
        <v>43</v>
      </c>
      <c r="L3219" s="10" t="s">
        <v>44</v>
      </c>
      <c r="M3219" s="12"/>
      <c r="O3219">
        <f t="shared" si="817"/>
        <v>0</v>
      </c>
      <c r="Q3219" s="9" t="str">
        <f t="shared" si="802"/>
        <v>3298</v>
      </c>
      <c r="R3219" s="10" t="str">
        <f t="shared" si="803"/>
        <v>Jess</v>
      </c>
      <c r="S3219" s="10" t="str">
        <f t="shared" si="804"/>
        <v>Daley</v>
      </c>
      <c r="T3219" s="10" t="str">
        <f t="shared" si="805"/>
        <v>Mr</v>
      </c>
      <c r="U3219" s="10" t="str">
        <f t="shared" si="806"/>
        <v>M</v>
      </c>
      <c r="V3219" s="10" t="str">
        <f t="shared" si="807"/>
        <v>60</v>
      </c>
      <c r="W3219" s="10" t="str">
        <f t="shared" si="808"/>
        <v>Nailour Street</v>
      </c>
      <c r="X3219" s="10" t="str">
        <f t="shared" si="809"/>
        <v>et</v>
      </c>
      <c r="Y3219" s="10" t="str">
        <f t="shared" si="810"/>
        <v>Nailour Street</v>
      </c>
      <c r="Z3219" s="10" t="str">
        <f t="shared" si="811"/>
        <v>Brackley</v>
      </c>
      <c r="AA3219" s="10" t="str">
        <f t="shared" si="812"/>
        <v>BH</v>
      </c>
      <c r="AB3219" s="11" t="str">
        <f t="shared" si="813"/>
        <v>43797</v>
      </c>
      <c r="AC3219" s="10" t="str">
        <f t="shared" si="814"/>
        <v>43</v>
      </c>
      <c r="AD3219" s="10" t="str">
        <f t="shared" si="815"/>
        <v>D</v>
      </c>
      <c r="AE3219" s="12" t="str">
        <f t="shared" si="816"/>
        <v/>
      </c>
    </row>
    <row r="3220" spans="1:31" x14ac:dyDescent="0.25">
      <c r="A3220" s="5">
        <v>3299</v>
      </c>
      <c r="B3220" s="6" t="s">
        <v>302</v>
      </c>
      <c r="C3220" s="6" t="s">
        <v>7804</v>
      </c>
      <c r="D3220" s="6" t="s">
        <v>28</v>
      </c>
      <c r="E3220" s="6" t="s">
        <v>29</v>
      </c>
      <c r="F3220" s="6">
        <v>60</v>
      </c>
      <c r="G3220" s="6" t="s">
        <v>7805</v>
      </c>
      <c r="H3220" s="6" t="s">
        <v>2408</v>
      </c>
      <c r="I3220" s="6" t="s">
        <v>32</v>
      </c>
      <c r="J3220" s="7">
        <v>44105</v>
      </c>
      <c r="K3220" s="6">
        <v>29</v>
      </c>
      <c r="L3220" s="6" t="s">
        <v>39</v>
      </c>
      <c r="M3220" s="8"/>
      <c r="O3220">
        <f t="shared" si="817"/>
        <v>0</v>
      </c>
      <c r="Q3220" s="5" t="str">
        <f t="shared" si="802"/>
        <v>3299</v>
      </c>
      <c r="R3220" s="6" t="str">
        <f t="shared" si="803"/>
        <v>Sanford</v>
      </c>
      <c r="S3220" s="6" t="str">
        <f t="shared" si="804"/>
        <v>Zavala</v>
      </c>
      <c r="T3220" s="6" t="str">
        <f t="shared" si="805"/>
        <v>Mr</v>
      </c>
      <c r="U3220" s="6" t="str">
        <f t="shared" si="806"/>
        <v>M</v>
      </c>
      <c r="V3220" s="6" t="str">
        <f t="shared" si="807"/>
        <v>60</v>
      </c>
      <c r="W3220" s="6" t="str">
        <f t="shared" si="808"/>
        <v>Nairn St</v>
      </c>
      <c r="X3220" s="6" t="str">
        <f t="shared" si="809"/>
        <v>St</v>
      </c>
      <c r="Y3220" s="6" t="str">
        <f t="shared" si="810"/>
        <v>Nairn Street</v>
      </c>
      <c r="Z3220" s="6" t="str">
        <f t="shared" si="811"/>
        <v>Orpington</v>
      </c>
      <c r="AA3220" s="6" t="str">
        <f t="shared" si="812"/>
        <v>WC</v>
      </c>
      <c r="AB3220" s="7" t="str">
        <f t="shared" si="813"/>
        <v>44105</v>
      </c>
      <c r="AC3220" s="6" t="str">
        <f t="shared" si="814"/>
        <v>29</v>
      </c>
      <c r="AD3220" s="6" t="str">
        <f t="shared" si="815"/>
        <v>C1</v>
      </c>
      <c r="AE3220" s="8" t="str">
        <f t="shared" si="816"/>
        <v/>
      </c>
    </row>
    <row r="3221" spans="1:31" x14ac:dyDescent="0.25">
      <c r="A3221" s="9">
        <v>3300</v>
      </c>
      <c r="B3221" s="10" t="s">
        <v>4187</v>
      </c>
      <c r="C3221" s="10" t="s">
        <v>402</v>
      </c>
      <c r="D3221" s="10" t="s">
        <v>49</v>
      </c>
      <c r="E3221" s="10" t="s">
        <v>16</v>
      </c>
      <c r="F3221" s="10">
        <v>60</v>
      </c>
      <c r="G3221" s="10" t="s">
        <v>7806</v>
      </c>
      <c r="H3221" s="10" t="s">
        <v>2717</v>
      </c>
      <c r="I3221" s="10" t="s">
        <v>2320</v>
      </c>
      <c r="J3221" s="11">
        <v>43740</v>
      </c>
      <c r="K3221" s="10">
        <v>31</v>
      </c>
      <c r="L3221" s="10" t="s">
        <v>99</v>
      </c>
      <c r="M3221" s="12"/>
      <c r="O3221">
        <f t="shared" si="817"/>
        <v>0</v>
      </c>
      <c r="Q3221" s="9" t="str">
        <f t="shared" si="802"/>
        <v>3300</v>
      </c>
      <c r="R3221" s="10" t="str">
        <f t="shared" si="803"/>
        <v>Sherrie</v>
      </c>
      <c r="S3221" s="10" t="str">
        <f t="shared" si="804"/>
        <v>Martinez</v>
      </c>
      <c r="T3221" s="10" t="str">
        <f t="shared" si="805"/>
        <v>Miss</v>
      </c>
      <c r="U3221" s="10" t="str">
        <f t="shared" si="806"/>
        <v>F</v>
      </c>
      <c r="V3221" s="10" t="str">
        <f t="shared" si="807"/>
        <v>60</v>
      </c>
      <c r="W3221" s="10" t="str">
        <f t="shared" si="808"/>
        <v>Namur Terrace</v>
      </c>
      <c r="X3221" s="10" t="str">
        <f t="shared" si="809"/>
        <v>ce</v>
      </c>
      <c r="Y3221" s="10" t="str">
        <f t="shared" si="810"/>
        <v>Namur Terrace</v>
      </c>
      <c r="Z3221" s="10" t="str">
        <f t="shared" si="811"/>
        <v>Ardgay</v>
      </c>
      <c r="AA3221" s="10" t="str">
        <f t="shared" si="812"/>
        <v>DD</v>
      </c>
      <c r="AB3221" s="11" t="str">
        <f t="shared" si="813"/>
        <v>43740</v>
      </c>
      <c r="AC3221" s="10" t="str">
        <f t="shared" si="814"/>
        <v>31</v>
      </c>
      <c r="AD3221" s="10" t="str">
        <f t="shared" si="815"/>
        <v>E</v>
      </c>
      <c r="AE3221" s="12" t="str">
        <f t="shared" si="816"/>
        <v/>
      </c>
    </row>
    <row r="3222" spans="1:31" x14ac:dyDescent="0.25">
      <c r="A3222" s="5">
        <v>3301</v>
      </c>
      <c r="B3222" s="6" t="s">
        <v>4538</v>
      </c>
      <c r="C3222" s="6" t="s">
        <v>3640</v>
      </c>
      <c r="D3222" s="6" t="s">
        <v>49</v>
      </c>
      <c r="E3222" s="6" t="s">
        <v>16</v>
      </c>
      <c r="F3222" s="6">
        <v>30</v>
      </c>
      <c r="G3222" s="6" t="s">
        <v>7807</v>
      </c>
      <c r="H3222" s="6" t="s">
        <v>6768</v>
      </c>
      <c r="I3222" s="6" t="s">
        <v>144</v>
      </c>
      <c r="J3222" s="7">
        <v>43927</v>
      </c>
      <c r="K3222" s="6">
        <v>22</v>
      </c>
      <c r="L3222" s="6" t="s">
        <v>99</v>
      </c>
      <c r="M3222" s="8"/>
      <c r="O3222">
        <f t="shared" si="817"/>
        <v>0</v>
      </c>
      <c r="Q3222" s="5" t="str">
        <f t="shared" si="802"/>
        <v>3301</v>
      </c>
      <c r="R3222" s="6" t="str">
        <f t="shared" si="803"/>
        <v>Mallie</v>
      </c>
      <c r="S3222" s="6" t="str">
        <f t="shared" si="804"/>
        <v>Pierson</v>
      </c>
      <c r="T3222" s="6" t="str">
        <f t="shared" si="805"/>
        <v>Miss</v>
      </c>
      <c r="U3222" s="6" t="str">
        <f t="shared" si="806"/>
        <v>F</v>
      </c>
      <c r="V3222" s="6" t="str">
        <f t="shared" si="807"/>
        <v>30</v>
      </c>
      <c r="W3222" s="6" t="str">
        <f t="shared" si="808"/>
        <v>Nansen Road</v>
      </c>
      <c r="X3222" s="6" t="str">
        <f t="shared" si="809"/>
        <v>ad</v>
      </c>
      <c r="Y3222" s="6" t="str">
        <f t="shared" si="810"/>
        <v>Nansen Road</v>
      </c>
      <c r="Z3222" s="6" t="str">
        <f t="shared" si="811"/>
        <v>Greenhithe</v>
      </c>
      <c r="AA3222" s="6" t="str">
        <f t="shared" si="812"/>
        <v>UB</v>
      </c>
      <c r="AB3222" s="7" t="str">
        <f t="shared" si="813"/>
        <v>43927</v>
      </c>
      <c r="AC3222" s="6" t="str">
        <f t="shared" si="814"/>
        <v>22</v>
      </c>
      <c r="AD3222" s="6" t="str">
        <f t="shared" si="815"/>
        <v>E</v>
      </c>
      <c r="AE3222" s="8" t="str">
        <f t="shared" si="816"/>
        <v/>
      </c>
    </row>
    <row r="3223" spans="1:31" x14ac:dyDescent="0.25">
      <c r="A3223" s="9">
        <v>3302</v>
      </c>
      <c r="B3223" s="10" t="s">
        <v>7808</v>
      </c>
      <c r="C3223" s="10" t="s">
        <v>3818</v>
      </c>
      <c r="D3223" s="10" t="s">
        <v>28</v>
      </c>
      <c r="E3223" s="10" t="s">
        <v>29</v>
      </c>
      <c r="F3223" s="10">
        <v>90</v>
      </c>
      <c r="G3223" s="10" t="s">
        <v>7809</v>
      </c>
      <c r="H3223" s="10" t="s">
        <v>969</v>
      </c>
      <c r="I3223" s="10" t="s">
        <v>32</v>
      </c>
      <c r="J3223" s="11">
        <v>44387</v>
      </c>
      <c r="K3223" s="10">
        <v>24</v>
      </c>
      <c r="L3223" s="10" t="s">
        <v>39</v>
      </c>
      <c r="M3223" s="12"/>
      <c r="O3223">
        <f t="shared" si="817"/>
        <v>0</v>
      </c>
      <c r="Q3223" s="9" t="str">
        <f t="shared" si="802"/>
        <v>3302</v>
      </c>
      <c r="R3223" s="10" t="str">
        <f t="shared" si="803"/>
        <v>Derek</v>
      </c>
      <c r="S3223" s="10" t="str">
        <f t="shared" si="804"/>
        <v>Finley</v>
      </c>
      <c r="T3223" s="10" t="str">
        <f t="shared" si="805"/>
        <v>Mr</v>
      </c>
      <c r="U3223" s="10" t="str">
        <f t="shared" si="806"/>
        <v>M</v>
      </c>
      <c r="V3223" s="10" t="str">
        <f t="shared" si="807"/>
        <v>90</v>
      </c>
      <c r="W3223" s="10" t="str">
        <f t="shared" si="808"/>
        <v>Narigold Place</v>
      </c>
      <c r="X3223" s="10" t="str">
        <f t="shared" si="809"/>
        <v>ce</v>
      </c>
      <c r="Y3223" s="10" t="str">
        <f t="shared" si="810"/>
        <v>Narigold Place</v>
      </c>
      <c r="Z3223" s="10" t="str">
        <f t="shared" si="811"/>
        <v>Warlingham</v>
      </c>
      <c r="AA3223" s="10" t="str">
        <f t="shared" si="812"/>
        <v>WC</v>
      </c>
      <c r="AB3223" s="11" t="str">
        <f t="shared" si="813"/>
        <v>44387</v>
      </c>
      <c r="AC3223" s="10" t="str">
        <f t="shared" si="814"/>
        <v>24</v>
      </c>
      <c r="AD3223" s="10" t="str">
        <f t="shared" si="815"/>
        <v>C1</v>
      </c>
      <c r="AE3223" s="12" t="str">
        <f t="shared" si="816"/>
        <v/>
      </c>
    </row>
    <row r="3224" spans="1:31" x14ac:dyDescent="0.25">
      <c r="A3224" s="5">
        <v>3303</v>
      </c>
      <c r="B3224" s="6" t="s">
        <v>1419</v>
      </c>
      <c r="C3224" s="6" t="s">
        <v>3423</v>
      </c>
      <c r="D3224" s="6" t="s">
        <v>28</v>
      </c>
      <c r="E3224" s="6" t="s">
        <v>29</v>
      </c>
      <c r="F3224" s="6">
        <v>60</v>
      </c>
      <c r="G3224" s="6" t="s">
        <v>7810</v>
      </c>
      <c r="H3224" s="6" t="s">
        <v>3450</v>
      </c>
      <c r="I3224" s="6" t="s">
        <v>32</v>
      </c>
      <c r="J3224" s="7">
        <v>44420</v>
      </c>
      <c r="K3224" s="6">
        <v>101</v>
      </c>
      <c r="L3224" s="6" t="s">
        <v>52</v>
      </c>
      <c r="M3224" s="8"/>
      <c r="O3224">
        <f t="shared" si="817"/>
        <v>0</v>
      </c>
      <c r="Q3224" s="5" t="str">
        <f t="shared" si="802"/>
        <v>3303</v>
      </c>
      <c r="R3224" s="6" t="str">
        <f t="shared" si="803"/>
        <v>Kenny</v>
      </c>
      <c r="S3224" s="6" t="str">
        <f t="shared" si="804"/>
        <v>Oneal</v>
      </c>
      <c r="T3224" s="6" t="str">
        <f t="shared" si="805"/>
        <v>Mr</v>
      </c>
      <c r="U3224" s="6" t="str">
        <f t="shared" si="806"/>
        <v>M</v>
      </c>
      <c r="V3224" s="6" t="str">
        <f t="shared" si="807"/>
        <v>60</v>
      </c>
      <c r="W3224" s="6" t="str">
        <f t="shared" si="808"/>
        <v>Nascot Street</v>
      </c>
      <c r="X3224" s="6" t="str">
        <f t="shared" si="809"/>
        <v>et</v>
      </c>
      <c r="Y3224" s="6" t="str">
        <f t="shared" si="810"/>
        <v>Nascot Street</v>
      </c>
      <c r="Z3224" s="6" t="str">
        <f t="shared" si="811"/>
        <v>Lymington</v>
      </c>
      <c r="AA3224" s="6" t="str">
        <f t="shared" si="812"/>
        <v>WC</v>
      </c>
      <c r="AB3224" s="7" t="str">
        <f t="shared" si="813"/>
        <v>44420</v>
      </c>
      <c r="AC3224" s="6" t="str">
        <f t="shared" si="814"/>
        <v>101</v>
      </c>
      <c r="AD3224" s="6" t="str">
        <f t="shared" si="815"/>
        <v>A1</v>
      </c>
      <c r="AE3224" s="8" t="str">
        <f t="shared" si="816"/>
        <v/>
      </c>
    </row>
    <row r="3225" spans="1:31" x14ac:dyDescent="0.25">
      <c r="A3225" s="9">
        <v>3304</v>
      </c>
      <c r="B3225" s="10" t="s">
        <v>4088</v>
      </c>
      <c r="C3225" s="10" t="s">
        <v>2138</v>
      </c>
      <c r="D3225" s="10" t="s">
        <v>28</v>
      </c>
      <c r="E3225" s="10" t="s">
        <v>29</v>
      </c>
      <c r="F3225" s="10">
        <v>60</v>
      </c>
      <c r="G3225" s="10" t="s">
        <v>7811</v>
      </c>
      <c r="H3225" s="10" t="s">
        <v>5154</v>
      </c>
      <c r="I3225" s="10" t="s">
        <v>682</v>
      </c>
      <c r="J3225" s="11">
        <v>44351</v>
      </c>
      <c r="K3225" s="10">
        <v>78</v>
      </c>
      <c r="L3225" s="10" t="s">
        <v>44</v>
      </c>
      <c r="M3225" s="12"/>
      <c r="O3225">
        <f t="shared" si="817"/>
        <v>0</v>
      </c>
      <c r="Q3225" s="9" t="str">
        <f t="shared" si="802"/>
        <v>3304</v>
      </c>
      <c r="R3225" s="10" t="str">
        <f t="shared" si="803"/>
        <v>Carrol</v>
      </c>
      <c r="S3225" s="10" t="str">
        <f t="shared" si="804"/>
        <v>Groves</v>
      </c>
      <c r="T3225" s="10" t="str">
        <f t="shared" si="805"/>
        <v>Mr</v>
      </c>
      <c r="U3225" s="10" t="str">
        <f t="shared" si="806"/>
        <v>M</v>
      </c>
      <c r="V3225" s="10" t="str">
        <f t="shared" si="807"/>
        <v>60</v>
      </c>
      <c r="W3225" s="10" t="str">
        <f t="shared" si="808"/>
        <v>Nasmyth Street</v>
      </c>
      <c r="X3225" s="10" t="str">
        <f t="shared" si="809"/>
        <v>et</v>
      </c>
      <c r="Y3225" s="10" t="str">
        <f t="shared" si="810"/>
        <v>Nasmyth Street</v>
      </c>
      <c r="Z3225" s="10" t="str">
        <f t="shared" si="811"/>
        <v>Berkhamsted</v>
      </c>
      <c r="AA3225" s="10" t="str">
        <f t="shared" si="812"/>
        <v>DA</v>
      </c>
      <c r="AB3225" s="11" t="str">
        <f t="shared" si="813"/>
        <v>44351</v>
      </c>
      <c r="AC3225" s="10" t="str">
        <f t="shared" si="814"/>
        <v>78</v>
      </c>
      <c r="AD3225" s="10" t="str">
        <f t="shared" si="815"/>
        <v>D</v>
      </c>
      <c r="AE3225" s="12" t="str">
        <f t="shared" si="816"/>
        <v/>
      </c>
    </row>
    <row r="3226" spans="1:31" x14ac:dyDescent="0.25">
      <c r="A3226" s="5">
        <v>3305</v>
      </c>
      <c r="B3226" s="6" t="s">
        <v>7812</v>
      </c>
      <c r="C3226" s="6" t="s">
        <v>2888</v>
      </c>
      <c r="D3226" s="6" t="s">
        <v>28</v>
      </c>
      <c r="E3226" s="6" t="s">
        <v>29</v>
      </c>
      <c r="F3226" s="6">
        <v>90</v>
      </c>
      <c r="G3226" s="6" t="s">
        <v>7813</v>
      </c>
      <c r="H3226" s="6" t="s">
        <v>7814</v>
      </c>
      <c r="I3226" s="6" t="s">
        <v>122</v>
      </c>
      <c r="J3226" s="7">
        <v>44316</v>
      </c>
      <c r="K3226" s="6">
        <v>87</v>
      </c>
      <c r="L3226" s="6" t="s">
        <v>62</v>
      </c>
      <c r="M3226" s="8"/>
      <c r="O3226">
        <f t="shared" si="817"/>
        <v>0</v>
      </c>
      <c r="Q3226" s="5" t="str">
        <f t="shared" si="802"/>
        <v>3305</v>
      </c>
      <c r="R3226" s="6" t="str">
        <f t="shared" si="803"/>
        <v>Jerold</v>
      </c>
      <c r="S3226" s="6" t="str">
        <f t="shared" si="804"/>
        <v>Porter</v>
      </c>
      <c r="T3226" s="6" t="str">
        <f t="shared" si="805"/>
        <v>Mr</v>
      </c>
      <c r="U3226" s="6" t="str">
        <f t="shared" si="806"/>
        <v>M</v>
      </c>
      <c r="V3226" s="6" t="str">
        <f t="shared" si="807"/>
        <v>90</v>
      </c>
      <c r="W3226" s="6" t="str">
        <f t="shared" si="808"/>
        <v>Natal Road</v>
      </c>
      <c r="X3226" s="6" t="str">
        <f t="shared" si="809"/>
        <v>ad</v>
      </c>
      <c r="Y3226" s="6" t="str">
        <f t="shared" si="810"/>
        <v>Natal Road</v>
      </c>
      <c r="Z3226" s="6" t="str">
        <f t="shared" si="811"/>
        <v>Llanfyllin</v>
      </c>
      <c r="AA3226" s="6" t="str">
        <f t="shared" si="812"/>
        <v>WN</v>
      </c>
      <c r="AB3226" s="7" t="str">
        <f t="shared" si="813"/>
        <v>44316</v>
      </c>
      <c r="AC3226" s="6" t="str">
        <f t="shared" si="814"/>
        <v>87</v>
      </c>
      <c r="AD3226" s="6" t="str">
        <f t="shared" si="815"/>
        <v>C4</v>
      </c>
      <c r="AE3226" s="8" t="str">
        <f t="shared" si="816"/>
        <v/>
      </c>
    </row>
    <row r="3227" spans="1:31" x14ac:dyDescent="0.25">
      <c r="A3227" s="9">
        <v>3306</v>
      </c>
      <c r="B3227" s="10" t="s">
        <v>1024</v>
      </c>
      <c r="C3227" s="10" t="s">
        <v>5362</v>
      </c>
      <c r="D3227" s="10" t="s">
        <v>49</v>
      </c>
      <c r="E3227" s="10" t="s">
        <v>16</v>
      </c>
      <c r="F3227" s="10">
        <v>90</v>
      </c>
      <c r="G3227" s="10" t="s">
        <v>7815</v>
      </c>
      <c r="H3227" s="10" t="s">
        <v>5865</v>
      </c>
      <c r="I3227" s="10" t="s">
        <v>185</v>
      </c>
      <c r="J3227" s="11">
        <v>44475</v>
      </c>
      <c r="K3227" s="10">
        <v>91</v>
      </c>
      <c r="L3227" s="10" t="s">
        <v>44</v>
      </c>
      <c r="M3227" s="12"/>
      <c r="O3227">
        <f t="shared" si="817"/>
        <v>0</v>
      </c>
      <c r="Q3227" s="9" t="str">
        <f t="shared" si="802"/>
        <v>3306</v>
      </c>
      <c r="R3227" s="10" t="str">
        <f t="shared" si="803"/>
        <v>Corinne</v>
      </c>
      <c r="S3227" s="10" t="str">
        <f t="shared" si="804"/>
        <v>Odonnell</v>
      </c>
      <c r="T3227" s="10" t="str">
        <f t="shared" si="805"/>
        <v>Miss</v>
      </c>
      <c r="U3227" s="10" t="str">
        <f t="shared" si="806"/>
        <v>F</v>
      </c>
      <c r="V3227" s="10" t="str">
        <f t="shared" si="807"/>
        <v>90</v>
      </c>
      <c r="W3227" s="10" t="str">
        <f t="shared" si="808"/>
        <v>Nathaniel Close</v>
      </c>
      <c r="X3227" s="10" t="str">
        <f t="shared" si="809"/>
        <v>se</v>
      </c>
      <c r="Y3227" s="10" t="str">
        <f t="shared" si="810"/>
        <v>Nathaniel Close</v>
      </c>
      <c r="Z3227" s="10" t="str">
        <f t="shared" si="811"/>
        <v>Epping</v>
      </c>
      <c r="AA3227" s="10" t="str">
        <f t="shared" si="812"/>
        <v>HX</v>
      </c>
      <c r="AB3227" s="11" t="str">
        <f t="shared" si="813"/>
        <v>44475</v>
      </c>
      <c r="AC3227" s="10" t="str">
        <f t="shared" si="814"/>
        <v>91</v>
      </c>
      <c r="AD3227" s="10" t="str">
        <f t="shared" si="815"/>
        <v>D</v>
      </c>
      <c r="AE3227" s="12" t="str">
        <f t="shared" si="816"/>
        <v/>
      </c>
    </row>
    <row r="3228" spans="1:31" x14ac:dyDescent="0.25">
      <c r="A3228" s="5">
        <v>3307</v>
      </c>
      <c r="B3228" s="6" t="s">
        <v>7816</v>
      </c>
      <c r="C3228" s="6" t="s">
        <v>7153</v>
      </c>
      <c r="D3228" s="6" t="s">
        <v>15</v>
      </c>
      <c r="E3228" s="6" t="s">
        <v>16</v>
      </c>
      <c r="F3228" s="6">
        <v>30</v>
      </c>
      <c r="G3228" s="6" t="s">
        <v>7817</v>
      </c>
      <c r="H3228" s="6" t="s">
        <v>928</v>
      </c>
      <c r="I3228" s="6" t="s">
        <v>929</v>
      </c>
      <c r="J3228" s="7">
        <v>43662</v>
      </c>
      <c r="K3228" s="6">
        <v>70</v>
      </c>
      <c r="L3228" s="6" t="s">
        <v>78</v>
      </c>
      <c r="M3228" s="8"/>
      <c r="O3228">
        <f t="shared" si="817"/>
        <v>0</v>
      </c>
      <c r="Q3228" s="5" t="str">
        <f t="shared" si="802"/>
        <v>3307</v>
      </c>
      <c r="R3228" s="6" t="str">
        <f t="shared" si="803"/>
        <v>Michelle</v>
      </c>
      <c r="S3228" s="6" t="str">
        <f t="shared" si="804"/>
        <v>Arnold</v>
      </c>
      <c r="T3228" s="6" t="str">
        <f t="shared" si="805"/>
        <v>Mrs</v>
      </c>
      <c r="U3228" s="6" t="str">
        <f t="shared" si="806"/>
        <v>F</v>
      </c>
      <c r="V3228" s="6" t="str">
        <f t="shared" si="807"/>
        <v>30</v>
      </c>
      <c r="W3228" s="6" t="str">
        <f t="shared" si="808"/>
        <v>Naval Row</v>
      </c>
      <c r="X3228" s="6" t="str">
        <f t="shared" si="809"/>
        <v>ow</v>
      </c>
      <c r="Y3228" s="6" t="str">
        <f t="shared" si="810"/>
        <v>Naval Row</v>
      </c>
      <c r="Z3228" s="6" t="str">
        <f t="shared" si="811"/>
        <v>Beverley</v>
      </c>
      <c r="AA3228" s="6" t="str">
        <f t="shared" si="812"/>
        <v>RH</v>
      </c>
      <c r="AB3228" s="7" t="str">
        <f t="shared" si="813"/>
        <v>43662</v>
      </c>
      <c r="AC3228" s="6" t="str">
        <f t="shared" si="814"/>
        <v>70</v>
      </c>
      <c r="AD3228" s="6" t="str">
        <f t="shared" si="815"/>
        <v>C2</v>
      </c>
      <c r="AE3228" s="8" t="str">
        <f t="shared" si="816"/>
        <v/>
      </c>
    </row>
    <row r="3229" spans="1:31" x14ac:dyDescent="0.25">
      <c r="A3229" s="9">
        <v>3308</v>
      </c>
      <c r="B3229" s="10" t="s">
        <v>7818</v>
      </c>
      <c r="C3229" s="10" t="s">
        <v>7819</v>
      </c>
      <c r="D3229" s="10" t="s">
        <v>49</v>
      </c>
      <c r="E3229" s="10" t="s">
        <v>16</v>
      </c>
      <c r="F3229" s="10">
        <v>30</v>
      </c>
      <c r="G3229" s="10" t="s">
        <v>7820</v>
      </c>
      <c r="H3229" s="10" t="s">
        <v>475</v>
      </c>
      <c r="I3229" s="10" t="s">
        <v>300</v>
      </c>
      <c r="J3229" s="11">
        <v>43766</v>
      </c>
      <c r="K3229" s="10">
        <v>71</v>
      </c>
      <c r="L3229" s="10" t="s">
        <v>62</v>
      </c>
      <c r="M3229" s="12"/>
      <c r="O3229">
        <f t="shared" si="817"/>
        <v>0</v>
      </c>
      <c r="Q3229" s="9" t="str">
        <f t="shared" si="802"/>
        <v>3308</v>
      </c>
      <c r="R3229" s="10" t="str">
        <f t="shared" si="803"/>
        <v>Yessenia</v>
      </c>
      <c r="S3229" s="10" t="str">
        <f t="shared" si="804"/>
        <v>Hightower</v>
      </c>
      <c r="T3229" s="10" t="str">
        <f t="shared" si="805"/>
        <v>Miss</v>
      </c>
      <c r="U3229" s="10" t="str">
        <f t="shared" si="806"/>
        <v>F</v>
      </c>
      <c r="V3229" s="10" t="str">
        <f t="shared" si="807"/>
        <v>30</v>
      </c>
      <c r="W3229" s="10" t="str">
        <f t="shared" si="808"/>
        <v>Navestock Close</v>
      </c>
      <c r="X3229" s="10" t="str">
        <f t="shared" si="809"/>
        <v>se</v>
      </c>
      <c r="Y3229" s="10" t="str">
        <f t="shared" si="810"/>
        <v>Navestock Close</v>
      </c>
      <c r="Z3229" s="10" t="str">
        <f t="shared" si="811"/>
        <v>Banwell</v>
      </c>
      <c r="AA3229" s="10" t="str">
        <f t="shared" si="812"/>
        <v>SM</v>
      </c>
      <c r="AB3229" s="11" t="str">
        <f t="shared" si="813"/>
        <v>43766</v>
      </c>
      <c r="AC3229" s="10" t="str">
        <f t="shared" si="814"/>
        <v>71</v>
      </c>
      <c r="AD3229" s="10" t="str">
        <f t="shared" si="815"/>
        <v>C4</v>
      </c>
      <c r="AE3229" s="12" t="str">
        <f t="shared" si="816"/>
        <v/>
      </c>
    </row>
    <row r="3230" spans="1:31" x14ac:dyDescent="0.25">
      <c r="A3230" s="5">
        <v>3309</v>
      </c>
      <c r="B3230" s="6" t="s">
        <v>7821</v>
      </c>
      <c r="C3230" s="6" t="s">
        <v>1802</v>
      </c>
      <c r="D3230" s="6" t="s">
        <v>15</v>
      </c>
      <c r="E3230" s="6" t="s">
        <v>16</v>
      </c>
      <c r="F3230" s="6">
        <v>90</v>
      </c>
      <c r="G3230" s="6" t="s">
        <v>7822</v>
      </c>
      <c r="H3230" s="6" t="s">
        <v>3324</v>
      </c>
      <c r="I3230" s="6" t="s">
        <v>32</v>
      </c>
      <c r="J3230" s="7">
        <v>43995</v>
      </c>
      <c r="K3230" s="6">
        <v>27</v>
      </c>
      <c r="L3230" s="6" t="s">
        <v>39</v>
      </c>
      <c r="M3230" s="8"/>
      <c r="O3230">
        <f t="shared" si="817"/>
        <v>0</v>
      </c>
      <c r="Q3230" s="5" t="str">
        <f t="shared" si="802"/>
        <v>3309</v>
      </c>
      <c r="R3230" s="6" t="str">
        <f t="shared" si="803"/>
        <v>Karry</v>
      </c>
      <c r="S3230" s="6" t="str">
        <f t="shared" si="804"/>
        <v>Cervantes</v>
      </c>
      <c r="T3230" s="6" t="str">
        <f t="shared" si="805"/>
        <v>Mrs</v>
      </c>
      <c r="U3230" s="6" t="str">
        <f t="shared" si="806"/>
        <v>F</v>
      </c>
      <c r="V3230" s="6" t="str">
        <f t="shared" si="807"/>
        <v>90</v>
      </c>
      <c r="W3230" s="6" t="str">
        <f t="shared" si="808"/>
        <v>Navy Street</v>
      </c>
      <c r="X3230" s="6" t="str">
        <f t="shared" si="809"/>
        <v>et</v>
      </c>
      <c r="Y3230" s="6" t="str">
        <f t="shared" si="810"/>
        <v>Navy Street</v>
      </c>
      <c r="Z3230" s="6" t="str">
        <f t="shared" si="811"/>
        <v>Sale</v>
      </c>
      <c r="AA3230" s="6" t="str">
        <f t="shared" si="812"/>
        <v>WC</v>
      </c>
      <c r="AB3230" s="7" t="str">
        <f t="shared" si="813"/>
        <v>43995</v>
      </c>
      <c r="AC3230" s="6" t="str">
        <f t="shared" si="814"/>
        <v>27</v>
      </c>
      <c r="AD3230" s="6" t="str">
        <f t="shared" si="815"/>
        <v>C1</v>
      </c>
      <c r="AE3230" s="8" t="str">
        <f t="shared" si="816"/>
        <v/>
      </c>
    </row>
    <row r="3231" spans="1:31" x14ac:dyDescent="0.25">
      <c r="A3231" s="9">
        <v>3310</v>
      </c>
      <c r="B3231" s="10" t="s">
        <v>1268</v>
      </c>
      <c r="C3231" s="10" t="s">
        <v>4013</v>
      </c>
      <c r="D3231" s="10" t="s">
        <v>28</v>
      </c>
      <c r="E3231" s="10" t="s">
        <v>29</v>
      </c>
      <c r="F3231" s="10">
        <v>60</v>
      </c>
      <c r="G3231" s="10" t="s">
        <v>7823</v>
      </c>
      <c r="H3231" s="10" t="s">
        <v>37</v>
      </c>
      <c r="I3231" s="10" t="s">
        <v>38</v>
      </c>
      <c r="J3231" s="11">
        <v>44388</v>
      </c>
      <c r="K3231" s="10">
        <v>12</v>
      </c>
      <c r="L3231" s="10" t="s">
        <v>20</v>
      </c>
      <c r="M3231" s="12"/>
      <c r="O3231">
        <f t="shared" si="817"/>
        <v>0</v>
      </c>
      <c r="Q3231" s="9" t="str">
        <f t="shared" si="802"/>
        <v>3310</v>
      </c>
      <c r="R3231" s="10" t="str">
        <f t="shared" si="803"/>
        <v>Wyatt</v>
      </c>
      <c r="S3231" s="10" t="str">
        <f t="shared" si="804"/>
        <v>Sykes</v>
      </c>
      <c r="T3231" s="10" t="str">
        <f t="shared" si="805"/>
        <v>Mr</v>
      </c>
      <c r="U3231" s="10" t="str">
        <f t="shared" si="806"/>
        <v>M</v>
      </c>
      <c r="V3231" s="10" t="str">
        <f t="shared" si="807"/>
        <v>60</v>
      </c>
      <c r="W3231" s="10" t="str">
        <f t="shared" si="808"/>
        <v>Neal Terrace</v>
      </c>
      <c r="X3231" s="10" t="str">
        <f t="shared" si="809"/>
        <v>ce</v>
      </c>
      <c r="Y3231" s="10" t="str">
        <f t="shared" si="810"/>
        <v>Neal Terrace</v>
      </c>
      <c r="Z3231" s="10" t="str">
        <f t="shared" si="811"/>
        <v>Derbyshire</v>
      </c>
      <c r="AA3231" s="10" t="str">
        <f t="shared" si="812"/>
        <v>RM</v>
      </c>
      <c r="AB3231" s="11" t="str">
        <f t="shared" si="813"/>
        <v>44388</v>
      </c>
      <c r="AC3231" s="10" t="str">
        <f t="shared" si="814"/>
        <v>12</v>
      </c>
      <c r="AD3231" s="10" t="str">
        <f t="shared" si="815"/>
        <v>B</v>
      </c>
      <c r="AE3231" s="12" t="str">
        <f t="shared" si="816"/>
        <v/>
      </c>
    </row>
    <row r="3232" spans="1:31" x14ac:dyDescent="0.25">
      <c r="A3232" s="5">
        <v>3311</v>
      </c>
      <c r="B3232" s="6" t="s">
        <v>916</v>
      </c>
      <c r="C3232" s="6" t="s">
        <v>3041</v>
      </c>
      <c r="D3232" s="6" t="s">
        <v>28</v>
      </c>
      <c r="E3232" s="6" t="s">
        <v>29</v>
      </c>
      <c r="F3232" s="6">
        <v>30</v>
      </c>
      <c r="G3232" s="6" t="s">
        <v>7824</v>
      </c>
      <c r="H3232" s="6" t="s">
        <v>3488</v>
      </c>
      <c r="I3232" s="6" t="s">
        <v>25</v>
      </c>
      <c r="J3232" s="7">
        <v>44509</v>
      </c>
      <c r="K3232" s="6">
        <v>84</v>
      </c>
      <c r="L3232" s="6" t="s">
        <v>44</v>
      </c>
      <c r="M3232" s="8"/>
      <c r="O3232">
        <f t="shared" si="817"/>
        <v>0</v>
      </c>
      <c r="Q3232" s="5" t="str">
        <f t="shared" si="802"/>
        <v>3311</v>
      </c>
      <c r="R3232" s="6" t="str">
        <f t="shared" si="803"/>
        <v>Bryan</v>
      </c>
      <c r="S3232" s="6" t="str">
        <f t="shared" si="804"/>
        <v>Johnston</v>
      </c>
      <c r="T3232" s="6" t="str">
        <f t="shared" si="805"/>
        <v>Mr</v>
      </c>
      <c r="U3232" s="6" t="str">
        <f t="shared" si="806"/>
        <v>M</v>
      </c>
      <c r="V3232" s="6" t="str">
        <f t="shared" si="807"/>
        <v>30</v>
      </c>
      <c r="W3232" s="6" t="str">
        <f t="shared" si="808"/>
        <v>Neals Dock</v>
      </c>
      <c r="X3232" s="6" t="str">
        <f t="shared" si="809"/>
        <v>ck</v>
      </c>
      <c r="Y3232" s="6" t="str">
        <f t="shared" si="810"/>
        <v>Neals Dock</v>
      </c>
      <c r="Z3232" s="6" t="str">
        <f t="shared" si="811"/>
        <v>Hastings</v>
      </c>
      <c r="AA3232" s="6" t="str">
        <f t="shared" si="812"/>
        <v>HG</v>
      </c>
      <c r="AB3232" s="7" t="str">
        <f t="shared" si="813"/>
        <v>44509</v>
      </c>
      <c r="AC3232" s="6" t="str">
        <f t="shared" si="814"/>
        <v>84</v>
      </c>
      <c r="AD3232" s="6" t="str">
        <f t="shared" si="815"/>
        <v>D</v>
      </c>
      <c r="AE3232" s="8" t="str">
        <f t="shared" si="816"/>
        <v/>
      </c>
    </row>
    <row r="3233" spans="1:31" x14ac:dyDescent="0.25">
      <c r="A3233" s="9">
        <v>3312</v>
      </c>
      <c r="B3233" s="10" t="s">
        <v>2474</v>
      </c>
      <c r="C3233" s="10" t="s">
        <v>3859</v>
      </c>
      <c r="D3233" s="10" t="s">
        <v>15</v>
      </c>
      <c r="E3233" s="10" t="s">
        <v>16</v>
      </c>
      <c r="F3233" s="10">
        <v>30</v>
      </c>
      <c r="G3233" s="10" t="s">
        <v>7825</v>
      </c>
      <c r="H3233" s="10" t="s">
        <v>6066</v>
      </c>
      <c r="I3233" s="10" t="s">
        <v>122</v>
      </c>
      <c r="J3233" s="11">
        <v>43672</v>
      </c>
      <c r="K3233" s="10">
        <v>73</v>
      </c>
      <c r="L3233" s="10" t="s">
        <v>68</v>
      </c>
      <c r="M3233" s="12"/>
      <c r="O3233">
        <f t="shared" si="817"/>
        <v>0</v>
      </c>
      <c r="Q3233" s="9" t="str">
        <f t="shared" si="802"/>
        <v>3312</v>
      </c>
      <c r="R3233" s="10" t="str">
        <f t="shared" si="803"/>
        <v>Jeannette</v>
      </c>
      <c r="S3233" s="10" t="str">
        <f t="shared" si="804"/>
        <v>Meyers</v>
      </c>
      <c r="T3233" s="10" t="str">
        <f t="shared" si="805"/>
        <v>Mrs</v>
      </c>
      <c r="U3233" s="10" t="str">
        <f t="shared" si="806"/>
        <v>F</v>
      </c>
      <c r="V3233" s="10" t="str">
        <f t="shared" si="807"/>
        <v>30</v>
      </c>
      <c r="W3233" s="10" t="str">
        <f t="shared" si="808"/>
        <v>Near Acre</v>
      </c>
      <c r="X3233" s="10" t="str">
        <f t="shared" si="809"/>
        <v>re</v>
      </c>
      <c r="Y3233" s="10" t="str">
        <f t="shared" si="810"/>
        <v>Near Acre</v>
      </c>
      <c r="Z3233" s="10" t="str">
        <f t="shared" si="811"/>
        <v>Llanbedr</v>
      </c>
      <c r="AA3233" s="10" t="str">
        <f t="shared" si="812"/>
        <v>WN</v>
      </c>
      <c r="AB3233" s="11" t="str">
        <f t="shared" si="813"/>
        <v>43672</v>
      </c>
      <c r="AC3233" s="10" t="str">
        <f t="shared" si="814"/>
        <v>73</v>
      </c>
      <c r="AD3233" s="10" t="str">
        <f t="shared" si="815"/>
        <v>A2</v>
      </c>
      <c r="AE3233" s="12" t="str">
        <f t="shared" si="816"/>
        <v/>
      </c>
    </row>
    <row r="3234" spans="1:31" x14ac:dyDescent="0.25">
      <c r="A3234" s="5">
        <v>3313</v>
      </c>
      <c r="B3234" s="6" t="s">
        <v>7826</v>
      </c>
      <c r="C3234" s="6" t="s">
        <v>3661</v>
      </c>
      <c r="D3234" s="6" t="s">
        <v>15</v>
      </c>
      <c r="E3234" s="6" t="s">
        <v>16</v>
      </c>
      <c r="F3234" s="6">
        <v>30</v>
      </c>
      <c r="G3234" s="6" t="s">
        <v>7827</v>
      </c>
      <c r="H3234" s="6" t="s">
        <v>4923</v>
      </c>
      <c r="I3234" s="6" t="s">
        <v>32</v>
      </c>
      <c r="J3234" s="7">
        <v>44241</v>
      </c>
      <c r="K3234" s="6">
        <v>4</v>
      </c>
      <c r="L3234" s="6" t="s">
        <v>39</v>
      </c>
      <c r="M3234" s="8"/>
      <c r="O3234">
        <f t="shared" si="817"/>
        <v>0</v>
      </c>
      <c r="Q3234" s="5" t="str">
        <f t="shared" si="802"/>
        <v>3313</v>
      </c>
      <c r="R3234" s="6" t="str">
        <f t="shared" si="803"/>
        <v>Jone</v>
      </c>
      <c r="S3234" s="6" t="str">
        <f t="shared" si="804"/>
        <v>Battle</v>
      </c>
      <c r="T3234" s="6" t="str">
        <f t="shared" si="805"/>
        <v>Mrs</v>
      </c>
      <c r="U3234" s="6" t="str">
        <f t="shared" si="806"/>
        <v>F</v>
      </c>
      <c r="V3234" s="6" t="str">
        <f t="shared" si="807"/>
        <v>30</v>
      </c>
      <c r="W3234" s="6" t="str">
        <f t="shared" si="808"/>
        <v>Neckinger Estate</v>
      </c>
      <c r="X3234" s="6" t="str">
        <f t="shared" si="809"/>
        <v>te</v>
      </c>
      <c r="Y3234" s="6" t="str">
        <f t="shared" si="810"/>
        <v>Neckinger Estate</v>
      </c>
      <c r="Z3234" s="6" t="str">
        <f t="shared" si="811"/>
        <v>Robertsbridge</v>
      </c>
      <c r="AA3234" s="6" t="str">
        <f t="shared" si="812"/>
        <v>WC</v>
      </c>
      <c r="AB3234" s="7" t="str">
        <f t="shared" si="813"/>
        <v>44241</v>
      </c>
      <c r="AC3234" s="6" t="str">
        <f t="shared" si="814"/>
        <v>4</v>
      </c>
      <c r="AD3234" s="6" t="str">
        <f t="shared" si="815"/>
        <v>C1</v>
      </c>
      <c r="AE3234" s="8" t="str">
        <f t="shared" si="816"/>
        <v/>
      </c>
    </row>
    <row r="3235" spans="1:31" x14ac:dyDescent="0.25">
      <c r="A3235" s="9">
        <v>3314</v>
      </c>
      <c r="B3235" s="10" t="s">
        <v>523</v>
      </c>
      <c r="C3235" s="10" t="s">
        <v>5340</v>
      </c>
      <c r="D3235" s="10" t="s">
        <v>28</v>
      </c>
      <c r="E3235" s="10" t="s">
        <v>29</v>
      </c>
      <c r="F3235" s="10">
        <v>30</v>
      </c>
      <c r="G3235" s="10" t="s">
        <v>7828</v>
      </c>
      <c r="H3235" s="10" t="s">
        <v>637</v>
      </c>
      <c r="I3235" s="10" t="s">
        <v>291</v>
      </c>
      <c r="J3235" s="11">
        <v>44506</v>
      </c>
      <c r="K3235" s="10">
        <v>99</v>
      </c>
      <c r="L3235" s="10" t="s">
        <v>62</v>
      </c>
      <c r="M3235" s="12"/>
      <c r="O3235">
        <f t="shared" si="817"/>
        <v>0</v>
      </c>
      <c r="Q3235" s="9" t="str">
        <f t="shared" si="802"/>
        <v>3314</v>
      </c>
      <c r="R3235" s="10" t="str">
        <f t="shared" si="803"/>
        <v>Rickey</v>
      </c>
      <c r="S3235" s="10" t="str">
        <f t="shared" si="804"/>
        <v>Hogan</v>
      </c>
      <c r="T3235" s="10" t="str">
        <f t="shared" si="805"/>
        <v>Mr</v>
      </c>
      <c r="U3235" s="10" t="str">
        <f t="shared" si="806"/>
        <v>M</v>
      </c>
      <c r="V3235" s="10" t="str">
        <f t="shared" si="807"/>
        <v>30</v>
      </c>
      <c r="W3235" s="10" t="str">
        <f t="shared" si="808"/>
        <v>Nelldale Road</v>
      </c>
      <c r="X3235" s="10" t="str">
        <f t="shared" si="809"/>
        <v>ad</v>
      </c>
      <c r="Y3235" s="10" t="str">
        <f t="shared" si="810"/>
        <v>Nelldale Road</v>
      </c>
      <c r="Z3235" s="10" t="str">
        <f t="shared" si="811"/>
        <v>Kent</v>
      </c>
      <c r="AA3235" s="10" t="str">
        <f t="shared" si="812"/>
        <v>HS</v>
      </c>
      <c r="AB3235" s="11" t="str">
        <f t="shared" si="813"/>
        <v>44506</v>
      </c>
      <c r="AC3235" s="10" t="str">
        <f t="shared" si="814"/>
        <v>99</v>
      </c>
      <c r="AD3235" s="10" t="str">
        <f t="shared" si="815"/>
        <v>C4</v>
      </c>
      <c r="AE3235" s="12" t="str">
        <f t="shared" si="816"/>
        <v/>
      </c>
    </row>
    <row r="3236" spans="1:31" x14ac:dyDescent="0.25">
      <c r="A3236" s="5">
        <v>3315</v>
      </c>
      <c r="B3236" s="6" t="s">
        <v>7829</v>
      </c>
      <c r="C3236" s="6" t="s">
        <v>7830</v>
      </c>
      <c r="D3236" s="6" t="s">
        <v>49</v>
      </c>
      <c r="E3236" s="6" t="s">
        <v>16</v>
      </c>
      <c r="F3236" s="6">
        <v>30</v>
      </c>
      <c r="G3236" s="6" t="s">
        <v>7831</v>
      </c>
      <c r="H3236" s="6" t="s">
        <v>5445</v>
      </c>
      <c r="I3236" s="6" t="s">
        <v>122</v>
      </c>
      <c r="J3236" s="7">
        <v>44558</v>
      </c>
      <c r="K3236" s="6">
        <v>53</v>
      </c>
      <c r="L3236" s="6" t="s">
        <v>78</v>
      </c>
      <c r="M3236" s="8"/>
      <c r="O3236">
        <f t="shared" si="817"/>
        <v>0</v>
      </c>
      <c r="Q3236" s="5" t="str">
        <f t="shared" si="802"/>
        <v>3315</v>
      </c>
      <c r="R3236" s="6" t="str">
        <f t="shared" si="803"/>
        <v>Lashon</v>
      </c>
      <c r="S3236" s="6" t="str">
        <f t="shared" si="804"/>
        <v>Hampton</v>
      </c>
      <c r="T3236" s="6" t="str">
        <f t="shared" si="805"/>
        <v>Miss</v>
      </c>
      <c r="U3236" s="6" t="str">
        <f t="shared" si="806"/>
        <v>F</v>
      </c>
      <c r="V3236" s="6" t="str">
        <f t="shared" si="807"/>
        <v>30</v>
      </c>
      <c r="W3236" s="6" t="str">
        <f t="shared" si="808"/>
        <v>Nesbit Road</v>
      </c>
      <c r="X3236" s="6" t="str">
        <f t="shared" si="809"/>
        <v>ad</v>
      </c>
      <c r="Y3236" s="6" t="str">
        <f t="shared" si="810"/>
        <v>Nesbit Road</v>
      </c>
      <c r="Z3236" s="6" t="str">
        <f t="shared" si="811"/>
        <v>Lochearnhead</v>
      </c>
      <c r="AA3236" s="6" t="str">
        <f t="shared" si="812"/>
        <v>WN</v>
      </c>
      <c r="AB3236" s="7" t="str">
        <f t="shared" si="813"/>
        <v>44558</v>
      </c>
      <c r="AC3236" s="6" t="str">
        <f t="shared" si="814"/>
        <v>53</v>
      </c>
      <c r="AD3236" s="6" t="str">
        <f t="shared" si="815"/>
        <v>C2</v>
      </c>
      <c r="AE3236" s="8" t="str">
        <f t="shared" si="816"/>
        <v/>
      </c>
    </row>
    <row r="3237" spans="1:31" x14ac:dyDescent="0.25">
      <c r="A3237" s="9">
        <v>3316</v>
      </c>
      <c r="B3237" s="10" t="s">
        <v>3778</v>
      </c>
      <c r="C3237" s="10" t="s">
        <v>2020</v>
      </c>
      <c r="D3237" s="10" t="s">
        <v>28</v>
      </c>
      <c r="E3237" s="10" t="s">
        <v>29</v>
      </c>
      <c r="F3237" s="10">
        <v>60</v>
      </c>
      <c r="G3237" s="10" t="s">
        <v>7832</v>
      </c>
      <c r="H3237" s="10" t="s">
        <v>4982</v>
      </c>
      <c r="I3237" s="10" t="s">
        <v>32</v>
      </c>
      <c r="J3237" s="11">
        <v>43497</v>
      </c>
      <c r="K3237" s="10">
        <v>26</v>
      </c>
      <c r="L3237" s="10" t="s">
        <v>78</v>
      </c>
      <c r="M3237" s="12"/>
      <c r="O3237">
        <f t="shared" si="817"/>
        <v>0</v>
      </c>
      <c r="Q3237" s="9" t="str">
        <f t="shared" si="802"/>
        <v>3316</v>
      </c>
      <c r="R3237" s="10" t="str">
        <f t="shared" si="803"/>
        <v>Arlen</v>
      </c>
      <c r="S3237" s="10" t="str">
        <f t="shared" si="804"/>
        <v>Eubanks</v>
      </c>
      <c r="T3237" s="10" t="str">
        <f t="shared" si="805"/>
        <v>Mr</v>
      </c>
      <c r="U3237" s="10" t="str">
        <f t="shared" si="806"/>
        <v>M</v>
      </c>
      <c r="V3237" s="10" t="str">
        <f t="shared" si="807"/>
        <v>60</v>
      </c>
      <c r="W3237" s="10" t="str">
        <f t="shared" si="808"/>
        <v>Nethercourt Avenue</v>
      </c>
      <c r="X3237" s="10" t="str">
        <f t="shared" si="809"/>
        <v>ue</v>
      </c>
      <c r="Y3237" s="10" t="str">
        <f t="shared" si="810"/>
        <v>Nethercourt Avenue</v>
      </c>
      <c r="Z3237" s="10" t="str">
        <f t="shared" si="811"/>
        <v>Millom</v>
      </c>
      <c r="AA3237" s="10" t="str">
        <f t="shared" si="812"/>
        <v>WC</v>
      </c>
      <c r="AB3237" s="11" t="str">
        <f t="shared" si="813"/>
        <v>43497</v>
      </c>
      <c r="AC3237" s="10" t="str">
        <f t="shared" si="814"/>
        <v>26</v>
      </c>
      <c r="AD3237" s="10" t="str">
        <f t="shared" si="815"/>
        <v>C2</v>
      </c>
      <c r="AE3237" s="12" t="str">
        <f t="shared" si="816"/>
        <v/>
      </c>
    </row>
    <row r="3238" spans="1:31" x14ac:dyDescent="0.25">
      <c r="A3238" s="5">
        <v>3317</v>
      </c>
      <c r="B3238" s="6" t="s">
        <v>4986</v>
      </c>
      <c r="C3238" s="6" t="s">
        <v>1183</v>
      </c>
      <c r="D3238" s="6" t="s">
        <v>15</v>
      </c>
      <c r="E3238" s="6" t="s">
        <v>16</v>
      </c>
      <c r="F3238" s="6">
        <v>90</v>
      </c>
      <c r="G3238" s="6" t="s">
        <v>7832</v>
      </c>
      <c r="H3238" s="6" t="s">
        <v>7833</v>
      </c>
      <c r="I3238" s="6" t="s">
        <v>32</v>
      </c>
      <c r="J3238" s="7">
        <v>43817</v>
      </c>
      <c r="K3238" s="6">
        <v>25</v>
      </c>
      <c r="L3238" s="6" t="s">
        <v>20</v>
      </c>
      <c r="M3238" s="8"/>
      <c r="O3238">
        <f t="shared" si="817"/>
        <v>0</v>
      </c>
      <c r="Q3238" s="5" t="str">
        <f t="shared" si="802"/>
        <v>3317</v>
      </c>
      <c r="R3238" s="6" t="str">
        <f t="shared" si="803"/>
        <v>Sharmaine</v>
      </c>
      <c r="S3238" s="6" t="str">
        <f t="shared" si="804"/>
        <v>Sheehan</v>
      </c>
      <c r="T3238" s="6" t="str">
        <f t="shared" si="805"/>
        <v>Mrs</v>
      </c>
      <c r="U3238" s="6" t="str">
        <f t="shared" si="806"/>
        <v>F</v>
      </c>
      <c r="V3238" s="6" t="str">
        <f t="shared" si="807"/>
        <v>90</v>
      </c>
      <c r="W3238" s="6" t="str">
        <f t="shared" si="808"/>
        <v>Nethercourt Avenue</v>
      </c>
      <c r="X3238" s="6" t="str">
        <f t="shared" si="809"/>
        <v>ue</v>
      </c>
      <c r="Y3238" s="6" t="str">
        <f t="shared" si="810"/>
        <v>Nethercourt Avenue</v>
      </c>
      <c r="Z3238" s="6" t="str">
        <f t="shared" si="811"/>
        <v>Windsor</v>
      </c>
      <c r="AA3238" s="6" t="str">
        <f t="shared" si="812"/>
        <v>WC</v>
      </c>
      <c r="AB3238" s="7" t="str">
        <f t="shared" si="813"/>
        <v>43817</v>
      </c>
      <c r="AC3238" s="6" t="str">
        <f t="shared" si="814"/>
        <v>25</v>
      </c>
      <c r="AD3238" s="6" t="str">
        <f t="shared" si="815"/>
        <v>B</v>
      </c>
      <c r="AE3238" s="8" t="str">
        <f t="shared" si="816"/>
        <v/>
      </c>
    </row>
    <row r="3239" spans="1:31" x14ac:dyDescent="0.25">
      <c r="A3239" s="9">
        <v>3318</v>
      </c>
      <c r="B3239" s="10" t="s">
        <v>7834</v>
      </c>
      <c r="C3239" s="10" t="s">
        <v>1539</v>
      </c>
      <c r="D3239" s="10" t="s">
        <v>41</v>
      </c>
      <c r="E3239" s="10" t="s">
        <v>16</v>
      </c>
      <c r="F3239" s="10">
        <v>30</v>
      </c>
      <c r="G3239" s="10" t="s">
        <v>7835</v>
      </c>
      <c r="H3239" s="10" t="s">
        <v>2240</v>
      </c>
      <c r="I3239" s="10" t="s">
        <v>185</v>
      </c>
      <c r="J3239" s="11">
        <v>43696</v>
      </c>
      <c r="K3239" s="10">
        <v>9</v>
      </c>
      <c r="L3239" s="10" t="s">
        <v>44</v>
      </c>
      <c r="M3239" s="12"/>
      <c r="O3239">
        <f t="shared" si="817"/>
        <v>0</v>
      </c>
      <c r="Q3239" s="9" t="str">
        <f t="shared" si="802"/>
        <v>3318</v>
      </c>
      <c r="R3239" s="10" t="str">
        <f t="shared" si="803"/>
        <v>Arletha</v>
      </c>
      <c r="S3239" s="10" t="str">
        <f t="shared" si="804"/>
        <v>Bland</v>
      </c>
      <c r="T3239" s="10" t="str">
        <f t="shared" si="805"/>
        <v>Ms</v>
      </c>
      <c r="U3239" s="10" t="str">
        <f t="shared" si="806"/>
        <v>F</v>
      </c>
      <c r="V3239" s="10" t="str">
        <f t="shared" si="807"/>
        <v>30</v>
      </c>
      <c r="W3239" s="10" t="str">
        <f t="shared" si="808"/>
        <v>Netherwood Road</v>
      </c>
      <c r="X3239" s="10" t="str">
        <f t="shared" si="809"/>
        <v>ad</v>
      </c>
      <c r="Y3239" s="10" t="str">
        <f t="shared" si="810"/>
        <v>Netherwood Road</v>
      </c>
      <c r="Z3239" s="10" t="str">
        <f t="shared" si="811"/>
        <v>Gorebridge</v>
      </c>
      <c r="AA3239" s="10" t="str">
        <f t="shared" si="812"/>
        <v>HX</v>
      </c>
      <c r="AB3239" s="11" t="str">
        <f t="shared" si="813"/>
        <v>43696</v>
      </c>
      <c r="AC3239" s="10" t="str">
        <f t="shared" si="814"/>
        <v>9</v>
      </c>
      <c r="AD3239" s="10" t="str">
        <f t="shared" si="815"/>
        <v>D</v>
      </c>
      <c r="AE3239" s="12" t="str">
        <f t="shared" si="816"/>
        <v/>
      </c>
    </row>
    <row r="3240" spans="1:31" x14ac:dyDescent="0.25">
      <c r="A3240" s="5">
        <v>3319</v>
      </c>
      <c r="B3240" s="6" t="s">
        <v>4598</v>
      </c>
      <c r="C3240" s="6" t="s">
        <v>235</v>
      </c>
      <c r="D3240" s="6" t="s">
        <v>49</v>
      </c>
      <c r="E3240" s="6" t="s">
        <v>16</v>
      </c>
      <c r="F3240" s="6">
        <v>60</v>
      </c>
      <c r="G3240" s="6" t="s">
        <v>7836</v>
      </c>
      <c r="H3240" s="6" t="s">
        <v>2473</v>
      </c>
      <c r="I3240" s="6" t="s">
        <v>1194</v>
      </c>
      <c r="J3240" s="7">
        <v>43599</v>
      </c>
      <c r="K3240" s="6">
        <v>43</v>
      </c>
      <c r="L3240" s="6" t="s">
        <v>33</v>
      </c>
      <c r="M3240" s="8"/>
      <c r="O3240">
        <f t="shared" si="817"/>
        <v>0</v>
      </c>
      <c r="Q3240" s="5" t="str">
        <f t="shared" si="802"/>
        <v>3319</v>
      </c>
      <c r="R3240" s="6" t="str">
        <f t="shared" si="803"/>
        <v>Anastacia</v>
      </c>
      <c r="S3240" s="6" t="str">
        <f t="shared" si="804"/>
        <v>Quinn</v>
      </c>
      <c r="T3240" s="6" t="str">
        <f t="shared" si="805"/>
        <v>Miss</v>
      </c>
      <c r="U3240" s="6" t="str">
        <f t="shared" si="806"/>
        <v>F</v>
      </c>
      <c r="V3240" s="6" t="str">
        <f t="shared" si="807"/>
        <v>60</v>
      </c>
      <c r="W3240" s="6" t="str">
        <f t="shared" si="808"/>
        <v>Nettleton Court</v>
      </c>
      <c r="X3240" s="6" t="str">
        <f t="shared" si="809"/>
        <v>rt</v>
      </c>
      <c r="Y3240" s="6" t="str">
        <f t="shared" si="810"/>
        <v>Nettleton Court</v>
      </c>
      <c r="Z3240" s="6" t="str">
        <f t="shared" si="811"/>
        <v>Edenbridge</v>
      </c>
      <c r="AA3240" s="6" t="str">
        <f t="shared" si="812"/>
        <v>LU</v>
      </c>
      <c r="AB3240" s="7" t="str">
        <f t="shared" si="813"/>
        <v>43599</v>
      </c>
      <c r="AC3240" s="6" t="str">
        <f t="shared" si="814"/>
        <v>43</v>
      </c>
      <c r="AD3240" s="6" t="str">
        <f t="shared" si="815"/>
        <v>A3</v>
      </c>
      <c r="AE3240" s="8" t="str">
        <f t="shared" si="816"/>
        <v/>
      </c>
    </row>
    <row r="3241" spans="1:31" x14ac:dyDescent="0.25">
      <c r="A3241" s="9">
        <v>3320</v>
      </c>
      <c r="B3241" s="10" t="s">
        <v>7837</v>
      </c>
      <c r="C3241" s="10" t="s">
        <v>2135</v>
      </c>
      <c r="D3241" s="10" t="s">
        <v>49</v>
      </c>
      <c r="E3241" s="10" t="s">
        <v>16</v>
      </c>
      <c r="F3241" s="10">
        <v>60</v>
      </c>
      <c r="G3241" s="10" t="s">
        <v>7838</v>
      </c>
      <c r="H3241" s="10" t="s">
        <v>3620</v>
      </c>
      <c r="I3241" s="10" t="s">
        <v>32</v>
      </c>
      <c r="J3241" s="11">
        <v>43982</v>
      </c>
      <c r="K3241" s="10">
        <v>95</v>
      </c>
      <c r="L3241" s="10" t="s">
        <v>99</v>
      </c>
      <c r="M3241" s="12"/>
      <c r="O3241">
        <f t="shared" si="817"/>
        <v>0</v>
      </c>
      <c r="Q3241" s="9" t="str">
        <f t="shared" si="802"/>
        <v>3320</v>
      </c>
      <c r="R3241" s="10" t="str">
        <f t="shared" si="803"/>
        <v>Imogene</v>
      </c>
      <c r="S3241" s="10" t="str">
        <f t="shared" si="804"/>
        <v>Daugherty</v>
      </c>
      <c r="T3241" s="10" t="str">
        <f t="shared" si="805"/>
        <v>Miss</v>
      </c>
      <c r="U3241" s="10" t="str">
        <f t="shared" si="806"/>
        <v>F</v>
      </c>
      <c r="V3241" s="10" t="str">
        <f t="shared" si="807"/>
        <v>60</v>
      </c>
      <c r="W3241" s="10" t="str">
        <f t="shared" si="808"/>
        <v>Neville Close</v>
      </c>
      <c r="X3241" s="10" t="str">
        <f t="shared" si="809"/>
        <v>se</v>
      </c>
      <c r="Y3241" s="10" t="str">
        <f t="shared" si="810"/>
        <v>Neville Close</v>
      </c>
      <c r="Z3241" s="10" t="str">
        <f t="shared" si="811"/>
        <v>Yateley</v>
      </c>
      <c r="AA3241" s="10" t="str">
        <f t="shared" si="812"/>
        <v>WC</v>
      </c>
      <c r="AB3241" s="11" t="str">
        <f t="shared" si="813"/>
        <v>43982</v>
      </c>
      <c r="AC3241" s="10" t="str">
        <f t="shared" si="814"/>
        <v>95</v>
      </c>
      <c r="AD3241" s="10" t="str">
        <f t="shared" si="815"/>
        <v>E</v>
      </c>
      <c r="AE3241" s="12" t="str">
        <f t="shared" si="816"/>
        <v/>
      </c>
    </row>
    <row r="3242" spans="1:31" x14ac:dyDescent="0.25">
      <c r="A3242" s="5">
        <v>3321</v>
      </c>
      <c r="B3242" s="6" t="s">
        <v>7383</v>
      </c>
      <c r="C3242" s="6" t="s">
        <v>7839</v>
      </c>
      <c r="D3242" s="6" t="s">
        <v>28</v>
      </c>
      <c r="E3242" s="6" t="s">
        <v>29</v>
      </c>
      <c r="F3242" s="6">
        <v>90</v>
      </c>
      <c r="G3242" s="6" t="s">
        <v>7840</v>
      </c>
      <c r="H3242" s="6" t="s">
        <v>1612</v>
      </c>
      <c r="I3242" s="6" t="s">
        <v>43</v>
      </c>
      <c r="J3242" s="7">
        <v>43947</v>
      </c>
      <c r="K3242" s="6">
        <v>62</v>
      </c>
      <c r="L3242" s="6" t="s">
        <v>20</v>
      </c>
      <c r="M3242" s="8"/>
      <c r="O3242">
        <f t="shared" si="817"/>
        <v>0</v>
      </c>
      <c r="Q3242" s="5" t="str">
        <f t="shared" si="802"/>
        <v>3321</v>
      </c>
      <c r="R3242" s="6" t="str">
        <f t="shared" si="803"/>
        <v>Ellis</v>
      </c>
      <c r="S3242" s="6" t="str">
        <f t="shared" si="804"/>
        <v>Sears</v>
      </c>
      <c r="T3242" s="6" t="str">
        <f t="shared" si="805"/>
        <v>Mr</v>
      </c>
      <c r="U3242" s="6" t="str">
        <f t="shared" si="806"/>
        <v>M</v>
      </c>
      <c r="V3242" s="6" t="str">
        <f t="shared" si="807"/>
        <v>90</v>
      </c>
      <c r="W3242" s="6" t="str">
        <f t="shared" si="808"/>
        <v>Nevis Road</v>
      </c>
      <c r="X3242" s="6" t="str">
        <f t="shared" si="809"/>
        <v>ad</v>
      </c>
      <c r="Y3242" s="6" t="str">
        <f t="shared" si="810"/>
        <v>Nevis Road</v>
      </c>
      <c r="Z3242" s="6" t="str">
        <f t="shared" si="811"/>
        <v>Arbroath</v>
      </c>
      <c r="AA3242" s="6" t="str">
        <f t="shared" si="812"/>
        <v>KY</v>
      </c>
      <c r="AB3242" s="7" t="str">
        <f t="shared" si="813"/>
        <v>43947</v>
      </c>
      <c r="AC3242" s="6" t="str">
        <f t="shared" si="814"/>
        <v>62</v>
      </c>
      <c r="AD3242" s="6" t="str">
        <f t="shared" si="815"/>
        <v>B</v>
      </c>
      <c r="AE3242" s="8" t="str">
        <f t="shared" si="816"/>
        <v/>
      </c>
    </row>
    <row r="3243" spans="1:31" x14ac:dyDescent="0.25">
      <c r="A3243" s="9">
        <v>3322</v>
      </c>
      <c r="B3243" s="10" t="s">
        <v>2530</v>
      </c>
      <c r="C3243" s="10" t="s">
        <v>5302</v>
      </c>
      <c r="D3243" s="10" t="s">
        <v>15</v>
      </c>
      <c r="E3243" s="10" t="s">
        <v>16</v>
      </c>
      <c r="F3243" s="10">
        <v>30</v>
      </c>
      <c r="G3243" s="10" t="s">
        <v>7841</v>
      </c>
      <c r="H3243" s="10" t="s">
        <v>3661</v>
      </c>
      <c r="I3243" s="10" t="s">
        <v>773</v>
      </c>
      <c r="J3243" s="11">
        <v>44066</v>
      </c>
      <c r="K3243" s="10">
        <v>34</v>
      </c>
      <c r="L3243" s="10" t="s">
        <v>44</v>
      </c>
      <c r="M3243" s="12"/>
      <c r="O3243">
        <f t="shared" si="817"/>
        <v>0</v>
      </c>
      <c r="Q3243" s="9" t="str">
        <f t="shared" si="802"/>
        <v>3322</v>
      </c>
      <c r="R3243" s="10" t="str">
        <f t="shared" si="803"/>
        <v>Rudy</v>
      </c>
      <c r="S3243" s="10" t="str">
        <f t="shared" si="804"/>
        <v>Zapata</v>
      </c>
      <c r="T3243" s="10" t="str">
        <f t="shared" si="805"/>
        <v>Mrs</v>
      </c>
      <c r="U3243" s="10" t="str">
        <f t="shared" si="806"/>
        <v>F</v>
      </c>
      <c r="V3243" s="10" t="str">
        <f t="shared" si="807"/>
        <v>30</v>
      </c>
      <c r="W3243" s="10" t="str">
        <f t="shared" si="808"/>
        <v>New Campden</v>
      </c>
      <c r="X3243" s="10" t="str">
        <f t="shared" si="809"/>
        <v>en</v>
      </c>
      <c r="Y3243" s="10" t="str">
        <f t="shared" si="810"/>
        <v>New Campden</v>
      </c>
      <c r="Z3243" s="10" t="str">
        <f t="shared" si="811"/>
        <v>Battle</v>
      </c>
      <c r="AA3243" s="10" t="str">
        <f t="shared" si="812"/>
        <v>WF</v>
      </c>
      <c r="AB3243" s="11" t="str">
        <f t="shared" si="813"/>
        <v>44066</v>
      </c>
      <c r="AC3243" s="10" t="str">
        <f t="shared" si="814"/>
        <v>34</v>
      </c>
      <c r="AD3243" s="10" t="str">
        <f t="shared" si="815"/>
        <v>D</v>
      </c>
      <c r="AE3243" s="12" t="str">
        <f t="shared" si="816"/>
        <v/>
      </c>
    </row>
    <row r="3244" spans="1:31" x14ac:dyDescent="0.25">
      <c r="A3244" s="5">
        <v>3323</v>
      </c>
      <c r="B3244" s="6" t="s">
        <v>7842</v>
      </c>
      <c r="C3244" s="6" t="s">
        <v>4368</v>
      </c>
      <c r="D3244" s="6" t="s">
        <v>49</v>
      </c>
      <c r="E3244" s="6" t="s">
        <v>16</v>
      </c>
      <c r="F3244" s="6">
        <v>60</v>
      </c>
      <c r="G3244" s="6" t="s">
        <v>7843</v>
      </c>
      <c r="H3244" s="6" t="s">
        <v>630</v>
      </c>
      <c r="I3244" s="6" t="s">
        <v>32</v>
      </c>
      <c r="J3244" s="7">
        <v>44096</v>
      </c>
      <c r="K3244" s="6">
        <v>58</v>
      </c>
      <c r="L3244" s="6" t="s">
        <v>33</v>
      </c>
      <c r="M3244" s="8"/>
      <c r="O3244">
        <f t="shared" si="817"/>
        <v>0</v>
      </c>
      <c r="Q3244" s="5" t="str">
        <f t="shared" si="802"/>
        <v>3323</v>
      </c>
      <c r="R3244" s="6" t="str">
        <f t="shared" si="803"/>
        <v>Pearly</v>
      </c>
      <c r="S3244" s="6" t="str">
        <f t="shared" si="804"/>
        <v>Stokes</v>
      </c>
      <c r="T3244" s="6" t="str">
        <f t="shared" si="805"/>
        <v>Miss</v>
      </c>
      <c r="U3244" s="6" t="str">
        <f t="shared" si="806"/>
        <v>F</v>
      </c>
      <c r="V3244" s="6" t="str">
        <f t="shared" si="807"/>
        <v>60</v>
      </c>
      <c r="W3244" s="6" t="str">
        <f t="shared" si="808"/>
        <v>New Church</v>
      </c>
      <c r="X3244" s="6" t="str">
        <f t="shared" si="809"/>
        <v>ch</v>
      </c>
      <c r="Y3244" s="6" t="str">
        <f t="shared" si="810"/>
        <v>New Church</v>
      </c>
      <c r="Z3244" s="6" t="str">
        <f t="shared" si="811"/>
        <v>Prescot</v>
      </c>
      <c r="AA3244" s="6" t="str">
        <f t="shared" si="812"/>
        <v>WC</v>
      </c>
      <c r="AB3244" s="7" t="str">
        <f t="shared" si="813"/>
        <v>44096</v>
      </c>
      <c r="AC3244" s="6" t="str">
        <f t="shared" si="814"/>
        <v>58</v>
      </c>
      <c r="AD3244" s="6" t="str">
        <f t="shared" si="815"/>
        <v>A3</v>
      </c>
      <c r="AE3244" s="8" t="str">
        <f t="shared" si="816"/>
        <v/>
      </c>
    </row>
    <row r="3245" spans="1:31" x14ac:dyDescent="0.25">
      <c r="A3245" s="9">
        <v>3324</v>
      </c>
      <c r="B3245" s="10" t="s">
        <v>916</v>
      </c>
      <c r="C3245" s="10" t="s">
        <v>4587</v>
      </c>
      <c r="D3245" s="10" t="s">
        <v>28</v>
      </c>
      <c r="E3245" s="10" t="s">
        <v>29</v>
      </c>
      <c r="F3245" s="10">
        <v>30</v>
      </c>
      <c r="G3245" s="10" t="s">
        <v>7844</v>
      </c>
      <c r="H3245" s="10" t="s">
        <v>603</v>
      </c>
      <c r="I3245" s="10" t="s">
        <v>32</v>
      </c>
      <c r="J3245" s="11">
        <v>43791</v>
      </c>
      <c r="K3245" s="10">
        <v>21</v>
      </c>
      <c r="L3245" s="10" t="s">
        <v>33</v>
      </c>
      <c r="M3245" s="12"/>
      <c r="O3245">
        <f t="shared" si="817"/>
        <v>0</v>
      </c>
      <c r="Q3245" s="9" t="str">
        <f t="shared" si="802"/>
        <v>3324</v>
      </c>
      <c r="R3245" s="10" t="str">
        <f t="shared" si="803"/>
        <v>Bryan</v>
      </c>
      <c r="S3245" s="10" t="str">
        <f t="shared" si="804"/>
        <v>Kilgore</v>
      </c>
      <c r="T3245" s="10" t="str">
        <f t="shared" si="805"/>
        <v>Mr</v>
      </c>
      <c r="U3245" s="10" t="str">
        <f t="shared" si="806"/>
        <v>M</v>
      </c>
      <c r="V3245" s="10" t="str">
        <f t="shared" si="807"/>
        <v>30</v>
      </c>
      <c r="W3245" s="10" t="str">
        <f t="shared" si="808"/>
        <v>New Compton</v>
      </c>
      <c r="X3245" s="10" t="str">
        <f t="shared" si="809"/>
        <v>on</v>
      </c>
      <c r="Y3245" s="10" t="str">
        <f t="shared" si="810"/>
        <v>New Compton</v>
      </c>
      <c r="Z3245" s="10" t="str">
        <f t="shared" si="811"/>
        <v>Newcastle</v>
      </c>
      <c r="AA3245" s="10" t="str">
        <f t="shared" si="812"/>
        <v>WC</v>
      </c>
      <c r="AB3245" s="11" t="str">
        <f t="shared" si="813"/>
        <v>43791</v>
      </c>
      <c r="AC3245" s="10" t="str">
        <f t="shared" si="814"/>
        <v>21</v>
      </c>
      <c r="AD3245" s="10" t="str">
        <f t="shared" si="815"/>
        <v>A3</v>
      </c>
      <c r="AE3245" s="12" t="str">
        <f t="shared" si="816"/>
        <v/>
      </c>
    </row>
    <row r="3246" spans="1:31" x14ac:dyDescent="0.25">
      <c r="A3246" s="5">
        <v>3325</v>
      </c>
      <c r="B3246" s="6" t="s">
        <v>1238</v>
      </c>
      <c r="C3246" s="6" t="s">
        <v>5276</v>
      </c>
      <c r="D3246" s="6" t="s">
        <v>28</v>
      </c>
      <c r="E3246" s="6" t="s">
        <v>29</v>
      </c>
      <c r="F3246" s="6">
        <v>90</v>
      </c>
      <c r="G3246" s="6" t="s">
        <v>7845</v>
      </c>
      <c r="H3246" s="6" t="s">
        <v>7846</v>
      </c>
      <c r="I3246" s="6" t="s">
        <v>185</v>
      </c>
      <c r="J3246" s="7">
        <v>43549</v>
      </c>
      <c r="K3246" s="6">
        <v>68</v>
      </c>
      <c r="L3246" s="6" t="s">
        <v>62</v>
      </c>
      <c r="M3246" s="8"/>
      <c r="O3246">
        <f t="shared" si="817"/>
        <v>0</v>
      </c>
      <c r="Q3246" s="5" t="str">
        <f t="shared" si="802"/>
        <v>3325</v>
      </c>
      <c r="R3246" s="6" t="str">
        <f t="shared" si="803"/>
        <v>Clayton</v>
      </c>
      <c r="S3246" s="6" t="str">
        <f t="shared" si="804"/>
        <v>Rowell</v>
      </c>
      <c r="T3246" s="6" t="str">
        <f t="shared" si="805"/>
        <v>Mr</v>
      </c>
      <c r="U3246" s="6" t="str">
        <f t="shared" si="806"/>
        <v>M</v>
      </c>
      <c r="V3246" s="6" t="str">
        <f t="shared" si="807"/>
        <v>90</v>
      </c>
      <c r="W3246" s="6" t="str">
        <f t="shared" si="808"/>
        <v>New Corn</v>
      </c>
      <c r="X3246" s="6" t="str">
        <f t="shared" si="809"/>
        <v>rn</v>
      </c>
      <c r="Y3246" s="6" t="str">
        <f t="shared" si="810"/>
        <v>New Corn</v>
      </c>
      <c r="Z3246" s="6" t="str">
        <f t="shared" si="811"/>
        <v>Garve</v>
      </c>
      <c r="AA3246" s="6" t="str">
        <f t="shared" si="812"/>
        <v>HX</v>
      </c>
      <c r="AB3246" s="7" t="str">
        <f t="shared" si="813"/>
        <v>43549</v>
      </c>
      <c r="AC3246" s="6" t="str">
        <f t="shared" si="814"/>
        <v>68</v>
      </c>
      <c r="AD3246" s="6" t="str">
        <f t="shared" si="815"/>
        <v>C4</v>
      </c>
      <c r="AE3246" s="8" t="str">
        <f t="shared" si="816"/>
        <v/>
      </c>
    </row>
    <row r="3247" spans="1:31" x14ac:dyDescent="0.25">
      <c r="A3247" s="9">
        <v>3326</v>
      </c>
      <c r="B3247" s="10" t="s">
        <v>7847</v>
      </c>
      <c r="C3247" s="10" t="s">
        <v>4428</v>
      </c>
      <c r="D3247" s="10" t="s">
        <v>28</v>
      </c>
      <c r="E3247" s="10" t="s">
        <v>29</v>
      </c>
      <c r="F3247" s="10">
        <v>90</v>
      </c>
      <c r="G3247" s="10" t="s">
        <v>7848</v>
      </c>
      <c r="H3247" s="10" t="s">
        <v>92</v>
      </c>
      <c r="I3247" s="10" t="s">
        <v>93</v>
      </c>
      <c r="J3247" s="11">
        <v>43861</v>
      </c>
      <c r="K3247" s="10">
        <v>14</v>
      </c>
      <c r="L3247" s="10" t="s">
        <v>44</v>
      </c>
      <c r="M3247" s="12"/>
      <c r="O3247">
        <f t="shared" si="817"/>
        <v>0</v>
      </c>
      <c r="Q3247" s="9" t="str">
        <f t="shared" si="802"/>
        <v>3326</v>
      </c>
      <c r="R3247" s="10" t="str">
        <f t="shared" si="803"/>
        <v>Barney</v>
      </c>
      <c r="S3247" s="10" t="str">
        <f t="shared" si="804"/>
        <v>Chandler</v>
      </c>
      <c r="T3247" s="10" t="str">
        <f t="shared" si="805"/>
        <v>Mr</v>
      </c>
      <c r="U3247" s="10" t="str">
        <f t="shared" si="806"/>
        <v>M</v>
      </c>
      <c r="V3247" s="10" t="str">
        <f t="shared" si="807"/>
        <v>90</v>
      </c>
      <c r="W3247" s="10" t="str">
        <f t="shared" si="808"/>
        <v>New Crane</v>
      </c>
      <c r="X3247" s="10" t="str">
        <f t="shared" si="809"/>
        <v>ne</v>
      </c>
      <c r="Y3247" s="10" t="str">
        <f t="shared" si="810"/>
        <v>New Crane</v>
      </c>
      <c r="Z3247" s="10" t="str">
        <f t="shared" si="811"/>
        <v>Builth Wells</v>
      </c>
      <c r="AA3247" s="10" t="str">
        <f t="shared" si="812"/>
        <v>TF</v>
      </c>
      <c r="AB3247" s="11" t="str">
        <f t="shared" si="813"/>
        <v>43861</v>
      </c>
      <c r="AC3247" s="10" t="str">
        <f t="shared" si="814"/>
        <v>14</v>
      </c>
      <c r="AD3247" s="10" t="str">
        <f t="shared" si="815"/>
        <v>D</v>
      </c>
      <c r="AE3247" s="12" t="str">
        <f t="shared" si="816"/>
        <v/>
      </c>
    </row>
    <row r="3248" spans="1:31" x14ac:dyDescent="0.25">
      <c r="A3248" s="5">
        <v>3327</v>
      </c>
      <c r="B3248" s="6" t="s">
        <v>962</v>
      </c>
      <c r="C3248" s="6" t="s">
        <v>7362</v>
      </c>
      <c r="D3248" s="6" t="s">
        <v>28</v>
      </c>
      <c r="E3248" s="6" t="s">
        <v>29</v>
      </c>
      <c r="F3248" s="6">
        <v>90</v>
      </c>
      <c r="G3248" s="6" t="s">
        <v>7849</v>
      </c>
      <c r="H3248" s="6" t="s">
        <v>575</v>
      </c>
      <c r="I3248" s="6" t="s">
        <v>32</v>
      </c>
      <c r="J3248" s="7">
        <v>43849</v>
      </c>
      <c r="K3248" s="6">
        <v>7</v>
      </c>
      <c r="L3248" s="6" t="s">
        <v>157</v>
      </c>
      <c r="M3248" s="8"/>
      <c r="O3248">
        <f t="shared" si="817"/>
        <v>0</v>
      </c>
      <c r="Q3248" s="5" t="str">
        <f t="shared" si="802"/>
        <v>3327</v>
      </c>
      <c r="R3248" s="6" t="str">
        <f t="shared" si="803"/>
        <v>Otha</v>
      </c>
      <c r="S3248" s="6" t="str">
        <f t="shared" si="804"/>
        <v>Lackey</v>
      </c>
      <c r="T3248" s="6" t="str">
        <f t="shared" si="805"/>
        <v>Mr</v>
      </c>
      <c r="U3248" s="6" t="str">
        <f t="shared" si="806"/>
        <v>M</v>
      </c>
      <c r="V3248" s="6" t="str">
        <f t="shared" si="807"/>
        <v>90</v>
      </c>
      <c r="W3248" s="6" t="str">
        <f t="shared" si="808"/>
        <v>New Cross</v>
      </c>
      <c r="X3248" s="6" t="str">
        <f t="shared" si="809"/>
        <v>ss</v>
      </c>
      <c r="Y3248" s="6" t="str">
        <f t="shared" si="810"/>
        <v>New Cross</v>
      </c>
      <c r="Z3248" s="6" t="str">
        <f t="shared" si="811"/>
        <v>Stranraer</v>
      </c>
      <c r="AA3248" s="6" t="str">
        <f t="shared" si="812"/>
        <v>WC</v>
      </c>
      <c r="AB3248" s="7" t="str">
        <f t="shared" si="813"/>
        <v>43849</v>
      </c>
      <c r="AC3248" s="6" t="str">
        <f t="shared" si="814"/>
        <v>7</v>
      </c>
      <c r="AD3248" s="6" t="str">
        <f t="shared" si="815"/>
        <v>C3</v>
      </c>
      <c r="AE3248" s="8" t="str">
        <f t="shared" si="816"/>
        <v/>
      </c>
    </row>
    <row r="3249" spans="1:31" x14ac:dyDescent="0.25">
      <c r="A3249" s="9">
        <v>3328</v>
      </c>
      <c r="B3249" s="10" t="s">
        <v>993</v>
      </c>
      <c r="C3249" s="10" t="s">
        <v>418</v>
      </c>
      <c r="D3249" s="10" t="s">
        <v>15</v>
      </c>
      <c r="E3249" s="10" t="s">
        <v>16</v>
      </c>
      <c r="F3249" s="10">
        <v>60</v>
      </c>
      <c r="G3249" s="10" t="s">
        <v>7850</v>
      </c>
      <c r="H3249" s="10" t="s">
        <v>1248</v>
      </c>
      <c r="I3249" s="10" t="s">
        <v>32</v>
      </c>
      <c r="J3249" s="11">
        <v>44060</v>
      </c>
      <c r="K3249" s="10">
        <v>8</v>
      </c>
      <c r="L3249" s="10" t="s">
        <v>68</v>
      </c>
      <c r="M3249" s="12"/>
      <c r="O3249">
        <f t="shared" si="817"/>
        <v>0</v>
      </c>
      <c r="Q3249" s="9" t="str">
        <f t="shared" si="802"/>
        <v>3328</v>
      </c>
      <c r="R3249" s="10" t="str">
        <f t="shared" si="803"/>
        <v>Miguelina</v>
      </c>
      <c r="S3249" s="10" t="str">
        <f t="shared" si="804"/>
        <v>Hargrove</v>
      </c>
      <c r="T3249" s="10" t="str">
        <f t="shared" si="805"/>
        <v>Mrs</v>
      </c>
      <c r="U3249" s="10" t="str">
        <f t="shared" si="806"/>
        <v>F</v>
      </c>
      <c r="V3249" s="10" t="str">
        <f t="shared" si="807"/>
        <v>60</v>
      </c>
      <c r="W3249" s="10" t="str">
        <f t="shared" si="808"/>
        <v>New Croxted</v>
      </c>
      <c r="X3249" s="10" t="str">
        <f t="shared" si="809"/>
        <v>ed</v>
      </c>
      <c r="Y3249" s="10" t="str">
        <f t="shared" si="810"/>
        <v>New Croxted</v>
      </c>
      <c r="Z3249" s="10" t="str">
        <f t="shared" si="811"/>
        <v>Marianglas</v>
      </c>
      <c r="AA3249" s="10" t="str">
        <f t="shared" si="812"/>
        <v>WC</v>
      </c>
      <c r="AB3249" s="11" t="str">
        <f t="shared" si="813"/>
        <v>44060</v>
      </c>
      <c r="AC3249" s="10" t="str">
        <f t="shared" si="814"/>
        <v>8</v>
      </c>
      <c r="AD3249" s="10" t="str">
        <f t="shared" si="815"/>
        <v>A2</v>
      </c>
      <c r="AE3249" s="12" t="str">
        <f t="shared" si="816"/>
        <v/>
      </c>
    </row>
    <row r="3250" spans="1:31" x14ac:dyDescent="0.25">
      <c r="A3250" s="5">
        <v>3329</v>
      </c>
      <c r="B3250" s="6" t="s">
        <v>7851</v>
      </c>
      <c r="C3250" s="6" t="s">
        <v>6685</v>
      </c>
      <c r="D3250" s="6" t="s">
        <v>49</v>
      </c>
      <c r="E3250" s="6" t="s">
        <v>16</v>
      </c>
      <c r="F3250" s="6">
        <v>90</v>
      </c>
      <c r="G3250" s="6" t="s">
        <v>7852</v>
      </c>
      <c r="H3250" s="6" t="s">
        <v>1746</v>
      </c>
      <c r="I3250" s="6" t="s">
        <v>25</v>
      </c>
      <c r="J3250" s="7">
        <v>44403</v>
      </c>
      <c r="K3250" s="6">
        <v>51</v>
      </c>
      <c r="L3250" s="6" t="s">
        <v>33</v>
      </c>
      <c r="M3250" s="8"/>
      <c r="O3250">
        <f t="shared" si="817"/>
        <v>0</v>
      </c>
      <c r="Q3250" s="5" t="str">
        <f t="shared" si="802"/>
        <v>3329</v>
      </c>
      <c r="R3250" s="6" t="str">
        <f t="shared" si="803"/>
        <v>Mandie</v>
      </c>
      <c r="S3250" s="6" t="str">
        <f t="shared" si="804"/>
        <v>Sawyer</v>
      </c>
      <c r="T3250" s="6" t="str">
        <f t="shared" si="805"/>
        <v>Miss</v>
      </c>
      <c r="U3250" s="6" t="str">
        <f t="shared" si="806"/>
        <v>F</v>
      </c>
      <c r="V3250" s="6" t="str">
        <f t="shared" si="807"/>
        <v>90</v>
      </c>
      <c r="W3250" s="6" t="str">
        <f t="shared" si="808"/>
        <v>New Exchange</v>
      </c>
      <c r="X3250" s="6" t="str">
        <f t="shared" si="809"/>
        <v>ge</v>
      </c>
      <c r="Y3250" s="6" t="str">
        <f t="shared" si="810"/>
        <v>New Exchange</v>
      </c>
      <c r="Z3250" s="6" t="str">
        <f t="shared" si="811"/>
        <v>Hebden Bridge</v>
      </c>
      <c r="AA3250" s="6" t="str">
        <f t="shared" si="812"/>
        <v>HG</v>
      </c>
      <c r="AB3250" s="7" t="str">
        <f t="shared" si="813"/>
        <v>44403</v>
      </c>
      <c r="AC3250" s="6" t="str">
        <f t="shared" si="814"/>
        <v>51</v>
      </c>
      <c r="AD3250" s="6" t="str">
        <f t="shared" si="815"/>
        <v>A3</v>
      </c>
      <c r="AE3250" s="8" t="str">
        <f t="shared" si="816"/>
        <v/>
      </c>
    </row>
    <row r="3251" spans="1:31" x14ac:dyDescent="0.25">
      <c r="A3251" s="9">
        <v>3330</v>
      </c>
      <c r="B3251" s="10" t="s">
        <v>7853</v>
      </c>
      <c r="C3251" s="10" t="s">
        <v>2608</v>
      </c>
      <c r="D3251" s="10" t="s">
        <v>49</v>
      </c>
      <c r="E3251" s="10" t="s">
        <v>16</v>
      </c>
      <c r="F3251" s="10">
        <v>30</v>
      </c>
      <c r="G3251" s="10" t="s">
        <v>7852</v>
      </c>
      <c r="H3251" s="10" t="s">
        <v>2614</v>
      </c>
      <c r="I3251" s="10" t="s">
        <v>32</v>
      </c>
      <c r="J3251" s="11">
        <v>43959</v>
      </c>
      <c r="K3251" s="10">
        <v>41</v>
      </c>
      <c r="L3251" s="10" t="s">
        <v>99</v>
      </c>
      <c r="M3251" s="12"/>
      <c r="O3251">
        <f t="shared" si="817"/>
        <v>0</v>
      </c>
      <c r="Q3251" s="9" t="str">
        <f t="shared" si="802"/>
        <v>3330</v>
      </c>
      <c r="R3251" s="10" t="str">
        <f t="shared" si="803"/>
        <v>Michell</v>
      </c>
      <c r="S3251" s="10" t="str">
        <f t="shared" si="804"/>
        <v>Cates</v>
      </c>
      <c r="T3251" s="10" t="str">
        <f t="shared" si="805"/>
        <v>Miss</v>
      </c>
      <c r="U3251" s="10" t="str">
        <f t="shared" si="806"/>
        <v>F</v>
      </c>
      <c r="V3251" s="10" t="str">
        <f t="shared" si="807"/>
        <v>30</v>
      </c>
      <c r="W3251" s="10" t="str">
        <f t="shared" si="808"/>
        <v>New Exchange</v>
      </c>
      <c r="X3251" s="10" t="str">
        <f t="shared" si="809"/>
        <v>ge</v>
      </c>
      <c r="Y3251" s="10" t="str">
        <f t="shared" si="810"/>
        <v>New Exchange</v>
      </c>
      <c r="Z3251" s="10" t="str">
        <f t="shared" si="811"/>
        <v>Ventnor</v>
      </c>
      <c r="AA3251" s="10" t="str">
        <f t="shared" si="812"/>
        <v>WC</v>
      </c>
      <c r="AB3251" s="11" t="str">
        <f t="shared" si="813"/>
        <v>43959</v>
      </c>
      <c r="AC3251" s="10" t="str">
        <f t="shared" si="814"/>
        <v>41</v>
      </c>
      <c r="AD3251" s="10" t="str">
        <f t="shared" si="815"/>
        <v>E</v>
      </c>
      <c r="AE3251" s="12" t="str">
        <f t="shared" si="816"/>
        <v/>
      </c>
    </row>
    <row r="3252" spans="1:31" x14ac:dyDescent="0.25">
      <c r="A3252" s="5">
        <v>3331</v>
      </c>
      <c r="B3252" s="6" t="s">
        <v>7854</v>
      </c>
      <c r="C3252" s="6" t="s">
        <v>2361</v>
      </c>
      <c r="D3252" s="6" t="s">
        <v>15</v>
      </c>
      <c r="E3252" s="6" t="s">
        <v>16</v>
      </c>
      <c r="F3252" s="6">
        <v>90</v>
      </c>
      <c r="G3252" s="6" t="s">
        <v>7855</v>
      </c>
      <c r="H3252" s="6" t="s">
        <v>4917</v>
      </c>
      <c r="I3252" s="6" t="s">
        <v>122</v>
      </c>
      <c r="J3252" s="7">
        <v>44095</v>
      </c>
      <c r="K3252" s="6">
        <v>49</v>
      </c>
      <c r="L3252" s="6" t="s">
        <v>68</v>
      </c>
      <c r="M3252" s="8"/>
      <c r="O3252">
        <f t="shared" si="817"/>
        <v>0</v>
      </c>
      <c r="Q3252" s="5" t="str">
        <f t="shared" si="802"/>
        <v>3331</v>
      </c>
      <c r="R3252" s="6" t="str">
        <f t="shared" si="803"/>
        <v>Nichole</v>
      </c>
      <c r="S3252" s="6" t="str">
        <f t="shared" si="804"/>
        <v>Whitney</v>
      </c>
      <c r="T3252" s="6" t="str">
        <f t="shared" si="805"/>
        <v>Mrs</v>
      </c>
      <c r="U3252" s="6" t="str">
        <f t="shared" si="806"/>
        <v>F</v>
      </c>
      <c r="V3252" s="6" t="str">
        <f t="shared" si="807"/>
        <v>90</v>
      </c>
      <c r="W3252" s="6" t="str">
        <f t="shared" si="808"/>
        <v>New Mitre</v>
      </c>
      <c r="X3252" s="6" t="str">
        <f t="shared" si="809"/>
        <v>re</v>
      </c>
      <c r="Y3252" s="6" t="str">
        <f t="shared" si="810"/>
        <v>New Mitre</v>
      </c>
      <c r="Z3252" s="6" t="str">
        <f t="shared" si="811"/>
        <v>Llandudno Junction</v>
      </c>
      <c r="AA3252" s="6" t="str">
        <f t="shared" si="812"/>
        <v>WN</v>
      </c>
      <c r="AB3252" s="7" t="str">
        <f t="shared" si="813"/>
        <v>44095</v>
      </c>
      <c r="AC3252" s="6" t="str">
        <f t="shared" si="814"/>
        <v>49</v>
      </c>
      <c r="AD3252" s="6" t="str">
        <f t="shared" si="815"/>
        <v>A2</v>
      </c>
      <c r="AE3252" s="8" t="str">
        <f t="shared" si="816"/>
        <v/>
      </c>
    </row>
    <row r="3253" spans="1:31" x14ac:dyDescent="0.25">
      <c r="A3253" s="9">
        <v>3332</v>
      </c>
      <c r="B3253" s="10" t="s">
        <v>7856</v>
      </c>
      <c r="C3253" s="10" t="s">
        <v>4089</v>
      </c>
      <c r="D3253" s="10" t="s">
        <v>28</v>
      </c>
      <c r="E3253" s="10" t="s">
        <v>29</v>
      </c>
      <c r="F3253" s="10">
        <v>30</v>
      </c>
      <c r="G3253" s="10" t="s">
        <v>7857</v>
      </c>
      <c r="H3253" s="10" t="s">
        <v>1145</v>
      </c>
      <c r="I3253" s="10" t="s">
        <v>32</v>
      </c>
      <c r="J3253" s="11">
        <v>44531</v>
      </c>
      <c r="K3253" s="10">
        <v>44</v>
      </c>
      <c r="L3253" s="10" t="s">
        <v>62</v>
      </c>
      <c r="M3253" s="12"/>
      <c r="O3253">
        <f t="shared" si="817"/>
        <v>0</v>
      </c>
      <c r="Q3253" s="9" t="str">
        <f t="shared" si="802"/>
        <v>3332</v>
      </c>
      <c r="R3253" s="10" t="str">
        <f t="shared" si="803"/>
        <v>Humberto</v>
      </c>
      <c r="S3253" s="10" t="str">
        <f t="shared" si="804"/>
        <v>Ferguson</v>
      </c>
      <c r="T3253" s="10" t="str">
        <f t="shared" si="805"/>
        <v>Mr</v>
      </c>
      <c r="U3253" s="10" t="str">
        <f t="shared" si="806"/>
        <v>M</v>
      </c>
      <c r="V3253" s="10" t="str">
        <f t="shared" si="807"/>
        <v>30</v>
      </c>
      <c r="W3253" s="10" t="str">
        <f t="shared" si="808"/>
        <v>New Quebec</v>
      </c>
      <c r="X3253" s="10" t="str">
        <f t="shared" si="809"/>
        <v>ec</v>
      </c>
      <c r="Y3253" s="10" t="str">
        <f t="shared" si="810"/>
        <v>New Quebec</v>
      </c>
      <c r="Z3253" s="10" t="str">
        <f t="shared" si="811"/>
        <v>Wedmore</v>
      </c>
      <c r="AA3253" s="10" t="str">
        <f t="shared" si="812"/>
        <v>WC</v>
      </c>
      <c r="AB3253" s="11" t="str">
        <f t="shared" si="813"/>
        <v>44531</v>
      </c>
      <c r="AC3253" s="10" t="str">
        <f t="shared" si="814"/>
        <v>44</v>
      </c>
      <c r="AD3253" s="10" t="str">
        <f t="shared" si="815"/>
        <v>C4</v>
      </c>
      <c r="AE3253" s="12" t="str">
        <f t="shared" si="816"/>
        <v/>
      </c>
    </row>
    <row r="3254" spans="1:31" x14ac:dyDescent="0.25">
      <c r="A3254" s="5">
        <v>3333</v>
      </c>
      <c r="B3254" s="6" t="s">
        <v>7858</v>
      </c>
      <c r="C3254" s="6" t="s">
        <v>7859</v>
      </c>
      <c r="D3254" s="6" t="s">
        <v>49</v>
      </c>
      <c r="E3254" s="6" t="s">
        <v>16</v>
      </c>
      <c r="F3254" s="6">
        <v>60</v>
      </c>
      <c r="G3254" s="6" t="s">
        <v>7860</v>
      </c>
      <c r="H3254" s="6" t="s">
        <v>5913</v>
      </c>
      <c r="I3254" s="6" t="s">
        <v>171</v>
      </c>
      <c r="J3254" s="7">
        <v>44338</v>
      </c>
      <c r="K3254" s="6">
        <v>87</v>
      </c>
      <c r="L3254" s="6" t="s">
        <v>78</v>
      </c>
      <c r="M3254" s="8"/>
      <c r="O3254">
        <f t="shared" si="817"/>
        <v>0</v>
      </c>
      <c r="Q3254" s="5" t="str">
        <f t="shared" si="802"/>
        <v>3333</v>
      </c>
      <c r="R3254" s="6" t="str">
        <f t="shared" si="803"/>
        <v>Tomi</v>
      </c>
      <c r="S3254" s="6" t="str">
        <f t="shared" si="804"/>
        <v>Meeks</v>
      </c>
      <c r="T3254" s="6" t="str">
        <f t="shared" si="805"/>
        <v>Miss</v>
      </c>
      <c r="U3254" s="6" t="str">
        <f t="shared" si="806"/>
        <v>F</v>
      </c>
      <c r="V3254" s="6" t="str">
        <f t="shared" si="807"/>
        <v>60</v>
      </c>
      <c r="W3254" s="6" t="str">
        <f t="shared" si="808"/>
        <v>New River</v>
      </c>
      <c r="X3254" s="6" t="str">
        <f t="shared" si="809"/>
        <v>er</v>
      </c>
      <c r="Y3254" s="6" t="str">
        <f t="shared" si="810"/>
        <v>New River</v>
      </c>
      <c r="Z3254" s="6" t="str">
        <f t="shared" si="811"/>
        <v>Church Stretton</v>
      </c>
      <c r="AA3254" s="6" t="str">
        <f t="shared" si="812"/>
        <v>PR</v>
      </c>
      <c r="AB3254" s="7" t="str">
        <f t="shared" si="813"/>
        <v>44338</v>
      </c>
      <c r="AC3254" s="6" t="str">
        <f t="shared" si="814"/>
        <v>87</v>
      </c>
      <c r="AD3254" s="6" t="str">
        <f t="shared" si="815"/>
        <v>C2</v>
      </c>
      <c r="AE3254" s="8" t="str">
        <f t="shared" si="816"/>
        <v/>
      </c>
    </row>
    <row r="3255" spans="1:31" x14ac:dyDescent="0.25">
      <c r="A3255" s="9">
        <v>3334</v>
      </c>
      <c r="B3255" s="10" t="s">
        <v>7861</v>
      </c>
      <c r="C3255" s="10" t="s">
        <v>3067</v>
      </c>
      <c r="D3255" s="10" t="s">
        <v>49</v>
      </c>
      <c r="E3255" s="10" t="s">
        <v>16</v>
      </c>
      <c r="F3255" s="10">
        <v>30</v>
      </c>
      <c r="G3255" s="10" t="s">
        <v>7862</v>
      </c>
      <c r="H3255" s="10" t="s">
        <v>2162</v>
      </c>
      <c r="I3255" s="10" t="s">
        <v>32</v>
      </c>
      <c r="J3255" s="11">
        <v>43776</v>
      </c>
      <c r="K3255" s="10">
        <v>7</v>
      </c>
      <c r="L3255" s="10" t="s">
        <v>44</v>
      </c>
      <c r="M3255" s="12"/>
      <c r="O3255">
        <f t="shared" si="817"/>
        <v>0</v>
      </c>
      <c r="Q3255" s="9" t="str">
        <f t="shared" si="802"/>
        <v>3334</v>
      </c>
      <c r="R3255" s="10" t="str">
        <f t="shared" si="803"/>
        <v>Danyel</v>
      </c>
      <c r="S3255" s="10" t="str">
        <f t="shared" si="804"/>
        <v>Sorensen</v>
      </c>
      <c r="T3255" s="10" t="str">
        <f t="shared" si="805"/>
        <v>Miss</v>
      </c>
      <c r="U3255" s="10" t="str">
        <f t="shared" si="806"/>
        <v>F</v>
      </c>
      <c r="V3255" s="10" t="str">
        <f t="shared" si="807"/>
        <v>30</v>
      </c>
      <c r="W3255" s="10" t="str">
        <f t="shared" si="808"/>
        <v>New Round</v>
      </c>
      <c r="X3255" s="10" t="str">
        <f t="shared" si="809"/>
        <v>nd</v>
      </c>
      <c r="Y3255" s="10" t="str">
        <f t="shared" si="810"/>
        <v>New Round</v>
      </c>
      <c r="Z3255" s="10" t="str">
        <f t="shared" si="811"/>
        <v>Stevenage</v>
      </c>
      <c r="AA3255" s="10" t="str">
        <f t="shared" si="812"/>
        <v>WC</v>
      </c>
      <c r="AB3255" s="11" t="str">
        <f t="shared" si="813"/>
        <v>43776</v>
      </c>
      <c r="AC3255" s="10" t="str">
        <f t="shared" si="814"/>
        <v>7</v>
      </c>
      <c r="AD3255" s="10" t="str">
        <f t="shared" si="815"/>
        <v>D</v>
      </c>
      <c r="AE3255" s="12" t="str">
        <f t="shared" si="816"/>
        <v/>
      </c>
    </row>
    <row r="3256" spans="1:31" x14ac:dyDescent="0.25">
      <c r="A3256" s="5">
        <v>3335</v>
      </c>
      <c r="B3256" s="6" t="s">
        <v>7863</v>
      </c>
      <c r="C3256" s="6" t="s">
        <v>1214</v>
      </c>
      <c r="D3256" s="6" t="s">
        <v>28</v>
      </c>
      <c r="E3256" s="6" t="s">
        <v>29</v>
      </c>
      <c r="F3256" s="6">
        <v>60</v>
      </c>
      <c r="G3256" s="6" t="s">
        <v>7864</v>
      </c>
      <c r="H3256" s="6" t="s">
        <v>7865</v>
      </c>
      <c r="I3256" s="6" t="s">
        <v>25</v>
      </c>
      <c r="J3256" s="7">
        <v>43885</v>
      </c>
      <c r="K3256" s="6">
        <v>42</v>
      </c>
      <c r="L3256" s="6" t="s">
        <v>68</v>
      </c>
      <c r="M3256" s="8"/>
      <c r="O3256">
        <f t="shared" si="817"/>
        <v>0</v>
      </c>
      <c r="Q3256" s="5" t="str">
        <f t="shared" si="802"/>
        <v>3335</v>
      </c>
      <c r="R3256" s="6" t="str">
        <f t="shared" si="803"/>
        <v>Hilario</v>
      </c>
      <c r="S3256" s="6" t="str">
        <f t="shared" si="804"/>
        <v>Feldman</v>
      </c>
      <c r="T3256" s="6" t="str">
        <f t="shared" si="805"/>
        <v>Mr</v>
      </c>
      <c r="U3256" s="6" t="str">
        <f t="shared" si="806"/>
        <v>M</v>
      </c>
      <c r="V3256" s="6" t="str">
        <f t="shared" si="807"/>
        <v>60</v>
      </c>
      <c r="W3256" s="6" t="str">
        <f t="shared" si="808"/>
        <v>New Terrace</v>
      </c>
      <c r="X3256" s="6" t="str">
        <f t="shared" si="809"/>
        <v>ce</v>
      </c>
      <c r="Y3256" s="6" t="str">
        <f t="shared" si="810"/>
        <v>New Terrace</v>
      </c>
      <c r="Z3256" s="6" t="str">
        <f t="shared" si="811"/>
        <v>Holmfirth</v>
      </c>
      <c r="AA3256" s="6" t="str">
        <f t="shared" si="812"/>
        <v>HG</v>
      </c>
      <c r="AB3256" s="7" t="str">
        <f t="shared" si="813"/>
        <v>43885</v>
      </c>
      <c r="AC3256" s="6" t="str">
        <f t="shared" si="814"/>
        <v>42</v>
      </c>
      <c r="AD3256" s="6" t="str">
        <f t="shared" si="815"/>
        <v>A2</v>
      </c>
      <c r="AE3256" s="8" t="str">
        <f t="shared" si="816"/>
        <v/>
      </c>
    </row>
    <row r="3257" spans="1:31" x14ac:dyDescent="0.25">
      <c r="A3257" s="9">
        <v>3336</v>
      </c>
      <c r="B3257" s="10" t="s">
        <v>7866</v>
      </c>
      <c r="C3257" s="10" t="s">
        <v>3766</v>
      </c>
      <c r="D3257" s="10" t="s">
        <v>15</v>
      </c>
      <c r="E3257" s="10" t="s">
        <v>16</v>
      </c>
      <c r="F3257" s="10">
        <v>30</v>
      </c>
      <c r="G3257" s="10" t="s">
        <v>7867</v>
      </c>
      <c r="H3257" s="10" t="s">
        <v>7868</v>
      </c>
      <c r="I3257" s="10" t="s">
        <v>421</v>
      </c>
      <c r="J3257" s="11">
        <v>44472</v>
      </c>
      <c r="K3257" s="10">
        <v>11</v>
      </c>
      <c r="L3257" s="10" t="s">
        <v>33</v>
      </c>
      <c r="M3257" s="12"/>
      <c r="O3257">
        <f t="shared" si="817"/>
        <v>0</v>
      </c>
      <c r="Q3257" s="9" t="str">
        <f t="shared" si="802"/>
        <v>3336</v>
      </c>
      <c r="R3257" s="10" t="str">
        <f t="shared" si="803"/>
        <v>Kyong</v>
      </c>
      <c r="S3257" s="10" t="str">
        <f t="shared" si="804"/>
        <v>Staley</v>
      </c>
      <c r="T3257" s="10" t="str">
        <f t="shared" si="805"/>
        <v>Mrs</v>
      </c>
      <c r="U3257" s="10" t="str">
        <f t="shared" si="806"/>
        <v>F</v>
      </c>
      <c r="V3257" s="10" t="str">
        <f t="shared" si="807"/>
        <v>30</v>
      </c>
      <c r="W3257" s="10" t="str">
        <f t="shared" si="808"/>
        <v>New Tothill</v>
      </c>
      <c r="X3257" s="10" t="str">
        <f t="shared" si="809"/>
        <v>ll</v>
      </c>
      <c r="Y3257" s="10" t="str">
        <f t="shared" si="810"/>
        <v>New Tothill</v>
      </c>
      <c r="Z3257" s="10" t="str">
        <f t="shared" si="811"/>
        <v>Augher</v>
      </c>
      <c r="AA3257" s="10" t="str">
        <f t="shared" si="812"/>
        <v>NR</v>
      </c>
      <c r="AB3257" s="11" t="str">
        <f t="shared" si="813"/>
        <v>44472</v>
      </c>
      <c r="AC3257" s="10" t="str">
        <f t="shared" si="814"/>
        <v>11</v>
      </c>
      <c r="AD3257" s="10" t="str">
        <f t="shared" si="815"/>
        <v>A3</v>
      </c>
      <c r="AE3257" s="12" t="str">
        <f t="shared" si="816"/>
        <v/>
      </c>
    </row>
    <row r="3258" spans="1:31" x14ac:dyDescent="0.25">
      <c r="A3258" s="5">
        <v>3337</v>
      </c>
      <c r="B3258" s="6" t="s">
        <v>2389</v>
      </c>
      <c r="C3258" s="6" t="s">
        <v>1104</v>
      </c>
      <c r="D3258" s="6" t="s">
        <v>28</v>
      </c>
      <c r="E3258" s="6" t="s">
        <v>3266</v>
      </c>
      <c r="F3258" s="6">
        <v>30</v>
      </c>
      <c r="G3258" s="6" t="s">
        <v>7869</v>
      </c>
      <c r="H3258" s="6" t="s">
        <v>2762</v>
      </c>
      <c r="I3258" s="6" t="s">
        <v>32</v>
      </c>
      <c r="J3258" s="7">
        <v>43859</v>
      </c>
      <c r="K3258" s="6">
        <v>35</v>
      </c>
      <c r="L3258" s="6" t="s">
        <v>68</v>
      </c>
      <c r="M3258" s="8"/>
      <c r="O3258">
        <f t="shared" si="817"/>
        <v>0</v>
      </c>
      <c r="Q3258" s="5" t="str">
        <f t="shared" si="802"/>
        <v>3337</v>
      </c>
      <c r="R3258" s="6" t="str">
        <f t="shared" si="803"/>
        <v>Carroll</v>
      </c>
      <c r="S3258" s="6" t="str">
        <f t="shared" si="804"/>
        <v>Bauer</v>
      </c>
      <c r="T3258" s="6" t="str">
        <f t="shared" si="805"/>
        <v>Mr</v>
      </c>
      <c r="U3258" s="6" t="str">
        <f t="shared" si="806"/>
        <v>M</v>
      </c>
      <c r="V3258" s="6" t="str">
        <f t="shared" si="807"/>
        <v>30</v>
      </c>
      <c r="W3258" s="6" t="str">
        <f t="shared" si="808"/>
        <v>New Turville</v>
      </c>
      <c r="X3258" s="6" t="str">
        <f t="shared" si="809"/>
        <v>le</v>
      </c>
      <c r="Y3258" s="6" t="str">
        <f t="shared" si="810"/>
        <v>New Turville</v>
      </c>
      <c r="Z3258" s="6" t="str">
        <f t="shared" si="811"/>
        <v>Much Wenlock</v>
      </c>
      <c r="AA3258" s="6" t="str">
        <f t="shared" si="812"/>
        <v>WC</v>
      </c>
      <c r="AB3258" s="7" t="str">
        <f t="shared" si="813"/>
        <v>43859</v>
      </c>
      <c r="AC3258" s="6" t="str">
        <f t="shared" si="814"/>
        <v>35</v>
      </c>
      <c r="AD3258" s="6" t="str">
        <f t="shared" si="815"/>
        <v>A2</v>
      </c>
      <c r="AE3258" s="8" t="str">
        <f t="shared" si="816"/>
        <v/>
      </c>
    </row>
    <row r="3259" spans="1:31" x14ac:dyDescent="0.25">
      <c r="A3259" s="5">
        <v>3339</v>
      </c>
      <c r="B3259" s="6" t="s">
        <v>7870</v>
      </c>
      <c r="C3259" s="6" t="s">
        <v>584</v>
      </c>
      <c r="D3259" s="6" t="s">
        <v>49</v>
      </c>
      <c r="E3259" s="6" t="s">
        <v>16</v>
      </c>
      <c r="F3259" s="6">
        <v>60</v>
      </c>
      <c r="G3259" s="6" t="s">
        <v>7871</v>
      </c>
      <c r="H3259" s="6" t="s">
        <v>2347</v>
      </c>
      <c r="I3259" s="6" t="s">
        <v>32</v>
      </c>
      <c r="J3259" s="7">
        <v>43712</v>
      </c>
      <c r="K3259" s="6">
        <v>30</v>
      </c>
      <c r="L3259" s="6" t="s">
        <v>62</v>
      </c>
      <c r="M3259" s="8"/>
      <c r="O3259">
        <f t="shared" si="817"/>
        <v>0</v>
      </c>
      <c r="Q3259" s="5" t="str">
        <f t="shared" si="802"/>
        <v>3339</v>
      </c>
      <c r="R3259" s="6" t="str">
        <f t="shared" si="803"/>
        <v>Jeanna</v>
      </c>
      <c r="S3259" s="6" t="str">
        <f t="shared" si="804"/>
        <v>Tracy</v>
      </c>
      <c r="T3259" s="6" t="str">
        <f t="shared" si="805"/>
        <v>Miss</v>
      </c>
      <c r="U3259" s="6" t="str">
        <f t="shared" si="806"/>
        <v>F</v>
      </c>
      <c r="V3259" s="6" t="str">
        <f t="shared" si="807"/>
        <v>60</v>
      </c>
      <c r="W3259" s="6" t="str">
        <f t="shared" si="808"/>
        <v>New Wanstead</v>
      </c>
      <c r="X3259" s="6" t="str">
        <f t="shared" si="809"/>
        <v>ad</v>
      </c>
      <c r="Y3259" s="6" t="str">
        <f t="shared" si="810"/>
        <v>New Wanstead</v>
      </c>
      <c r="Z3259" s="6" t="str">
        <f t="shared" si="811"/>
        <v>Shefford</v>
      </c>
      <c r="AA3259" s="6" t="str">
        <f t="shared" si="812"/>
        <v>WC</v>
      </c>
      <c r="AB3259" s="7" t="str">
        <f t="shared" si="813"/>
        <v>43712</v>
      </c>
      <c r="AC3259" s="6" t="str">
        <f t="shared" si="814"/>
        <v>30</v>
      </c>
      <c r="AD3259" s="6" t="str">
        <f t="shared" si="815"/>
        <v>C4</v>
      </c>
      <c r="AE3259" s="8" t="str">
        <f t="shared" si="816"/>
        <v/>
      </c>
    </row>
    <row r="3260" spans="1:31" x14ac:dyDescent="0.25">
      <c r="A3260" s="9">
        <v>3340</v>
      </c>
      <c r="B3260" s="10" t="s">
        <v>7872</v>
      </c>
      <c r="C3260" s="10" t="s">
        <v>141</v>
      </c>
      <c r="D3260" s="10" t="s">
        <v>49</v>
      </c>
      <c r="E3260" s="10" t="s">
        <v>16</v>
      </c>
      <c r="F3260" s="10">
        <v>60</v>
      </c>
      <c r="G3260" s="10" t="s">
        <v>7873</v>
      </c>
      <c r="H3260" s="10" t="s">
        <v>3902</v>
      </c>
      <c r="I3260" s="10" t="s">
        <v>171</v>
      </c>
      <c r="J3260" s="11">
        <v>44227</v>
      </c>
      <c r="K3260" s="10">
        <v>45</v>
      </c>
      <c r="L3260" s="10" t="s">
        <v>157</v>
      </c>
      <c r="M3260" s="12"/>
      <c r="O3260">
        <f t="shared" si="817"/>
        <v>0</v>
      </c>
      <c r="Q3260" s="9" t="str">
        <f t="shared" si="802"/>
        <v>3340</v>
      </c>
      <c r="R3260" s="10" t="str">
        <f t="shared" si="803"/>
        <v>Jin</v>
      </c>
      <c r="S3260" s="10" t="str">
        <f t="shared" si="804"/>
        <v>Bruner</v>
      </c>
      <c r="T3260" s="10" t="str">
        <f t="shared" si="805"/>
        <v>Miss</v>
      </c>
      <c r="U3260" s="10" t="str">
        <f t="shared" si="806"/>
        <v>F</v>
      </c>
      <c r="V3260" s="10" t="str">
        <f t="shared" si="807"/>
        <v>60</v>
      </c>
      <c r="W3260" s="10" t="str">
        <f t="shared" si="808"/>
        <v>Newark Street</v>
      </c>
      <c r="X3260" s="10" t="str">
        <f t="shared" si="809"/>
        <v>et</v>
      </c>
      <c r="Y3260" s="10" t="str">
        <f t="shared" si="810"/>
        <v>Newark Street</v>
      </c>
      <c r="Z3260" s="10" t="str">
        <f t="shared" si="811"/>
        <v>Colwyn Bay</v>
      </c>
      <c r="AA3260" s="10" t="str">
        <f t="shared" si="812"/>
        <v>PR</v>
      </c>
      <c r="AB3260" s="11" t="str">
        <f t="shared" si="813"/>
        <v>44227</v>
      </c>
      <c r="AC3260" s="10" t="str">
        <f t="shared" si="814"/>
        <v>45</v>
      </c>
      <c r="AD3260" s="10" t="str">
        <f t="shared" si="815"/>
        <v>C3</v>
      </c>
      <c r="AE3260" s="12" t="str">
        <f t="shared" si="816"/>
        <v/>
      </c>
    </row>
    <row r="3261" spans="1:31" x14ac:dyDescent="0.25">
      <c r="A3261" s="5">
        <v>3341</v>
      </c>
      <c r="B3261" s="6" t="s">
        <v>962</v>
      </c>
      <c r="C3261" s="6" t="s">
        <v>4737</v>
      </c>
      <c r="D3261" s="6" t="s">
        <v>28</v>
      </c>
      <c r="E3261" s="6" t="s">
        <v>29</v>
      </c>
      <c r="F3261" s="6">
        <v>30</v>
      </c>
      <c r="G3261" s="6" t="s">
        <v>7874</v>
      </c>
      <c r="H3261" s="6" t="s">
        <v>3386</v>
      </c>
      <c r="I3261" s="6" t="s">
        <v>32</v>
      </c>
      <c r="J3261" s="7">
        <v>43984</v>
      </c>
      <c r="K3261" s="6">
        <v>17</v>
      </c>
      <c r="L3261" s="6" t="s">
        <v>157</v>
      </c>
      <c r="M3261" s="8"/>
      <c r="O3261">
        <f t="shared" si="817"/>
        <v>0</v>
      </c>
      <c r="Q3261" s="5" t="str">
        <f t="shared" si="802"/>
        <v>3341</v>
      </c>
      <c r="R3261" s="6" t="str">
        <f t="shared" si="803"/>
        <v>Otha</v>
      </c>
      <c r="S3261" s="6" t="str">
        <f t="shared" si="804"/>
        <v>Mcclure</v>
      </c>
      <c r="T3261" s="6" t="str">
        <f t="shared" si="805"/>
        <v>Mr</v>
      </c>
      <c r="U3261" s="6" t="str">
        <f t="shared" si="806"/>
        <v>M</v>
      </c>
      <c r="V3261" s="6" t="str">
        <f t="shared" si="807"/>
        <v>30</v>
      </c>
      <c r="W3261" s="6" t="str">
        <f t="shared" si="808"/>
        <v>Newburgh Street</v>
      </c>
      <c r="X3261" s="6" t="str">
        <f t="shared" si="809"/>
        <v>et</v>
      </c>
      <c r="Y3261" s="6" t="str">
        <f t="shared" si="810"/>
        <v>Newburgh Street</v>
      </c>
      <c r="Z3261" s="6" t="str">
        <f t="shared" si="811"/>
        <v>North Walsham</v>
      </c>
      <c r="AA3261" s="6" t="str">
        <f t="shared" si="812"/>
        <v>WC</v>
      </c>
      <c r="AB3261" s="7" t="str">
        <f t="shared" si="813"/>
        <v>43984</v>
      </c>
      <c r="AC3261" s="6" t="str">
        <f t="shared" si="814"/>
        <v>17</v>
      </c>
      <c r="AD3261" s="6" t="str">
        <f t="shared" si="815"/>
        <v>C3</v>
      </c>
      <c r="AE3261" s="8" t="str">
        <f t="shared" si="816"/>
        <v/>
      </c>
    </row>
    <row r="3262" spans="1:31" x14ac:dyDescent="0.25">
      <c r="A3262" s="9">
        <v>3342</v>
      </c>
      <c r="B3262" s="10" t="s">
        <v>7875</v>
      </c>
      <c r="C3262" s="10" t="s">
        <v>7876</v>
      </c>
      <c r="D3262" s="10" t="s">
        <v>49</v>
      </c>
      <c r="E3262" s="10" t="s">
        <v>16</v>
      </c>
      <c r="F3262" s="10">
        <v>60</v>
      </c>
      <c r="G3262" s="10" t="s">
        <v>7877</v>
      </c>
      <c r="H3262" s="10" t="s">
        <v>4635</v>
      </c>
      <c r="I3262" s="10" t="s">
        <v>32</v>
      </c>
      <c r="J3262" s="11">
        <v>43875</v>
      </c>
      <c r="K3262" s="10">
        <v>19</v>
      </c>
      <c r="L3262" s="10" t="s">
        <v>20</v>
      </c>
      <c r="M3262" s="12"/>
      <c r="O3262">
        <f t="shared" si="817"/>
        <v>0</v>
      </c>
      <c r="Q3262" s="9" t="str">
        <f t="shared" si="802"/>
        <v>3342</v>
      </c>
      <c r="R3262" s="10" t="str">
        <f t="shared" si="803"/>
        <v>Tisa</v>
      </c>
      <c r="S3262" s="10" t="str">
        <f t="shared" si="804"/>
        <v>Ward</v>
      </c>
      <c r="T3262" s="10" t="str">
        <f t="shared" si="805"/>
        <v>Miss</v>
      </c>
      <c r="U3262" s="10" t="str">
        <f t="shared" si="806"/>
        <v>F</v>
      </c>
      <c r="V3262" s="10" t="str">
        <f t="shared" si="807"/>
        <v>60</v>
      </c>
      <c r="W3262" s="10" t="str">
        <f t="shared" si="808"/>
        <v>Newent Close</v>
      </c>
      <c r="X3262" s="10" t="str">
        <f t="shared" si="809"/>
        <v>se</v>
      </c>
      <c r="Y3262" s="10" t="str">
        <f t="shared" si="810"/>
        <v>Newent Close</v>
      </c>
      <c r="Z3262" s="10" t="str">
        <f t="shared" si="811"/>
        <v>Saltburn-By-The-Sea</v>
      </c>
      <c r="AA3262" s="10" t="str">
        <f t="shared" si="812"/>
        <v>WC</v>
      </c>
      <c r="AB3262" s="11" t="str">
        <f t="shared" si="813"/>
        <v>43875</v>
      </c>
      <c r="AC3262" s="10" t="str">
        <f t="shared" si="814"/>
        <v>19</v>
      </c>
      <c r="AD3262" s="10" t="str">
        <f t="shared" si="815"/>
        <v>B</v>
      </c>
      <c r="AE3262" s="12" t="str">
        <f t="shared" si="816"/>
        <v/>
      </c>
    </row>
    <row r="3263" spans="1:31" x14ac:dyDescent="0.25">
      <c r="A3263" s="5">
        <v>3343</v>
      </c>
      <c r="B3263" s="6" t="s">
        <v>7878</v>
      </c>
      <c r="C3263" s="6" t="s">
        <v>1620</v>
      </c>
      <c r="D3263" s="6" t="s">
        <v>41</v>
      </c>
      <c r="E3263" s="6" t="s">
        <v>16</v>
      </c>
      <c r="F3263" s="6">
        <v>30</v>
      </c>
      <c r="G3263" s="6" t="s">
        <v>7879</v>
      </c>
      <c r="H3263" s="6" t="s">
        <v>3752</v>
      </c>
      <c r="I3263" s="6" t="s">
        <v>32</v>
      </c>
      <c r="J3263" s="7">
        <v>43570</v>
      </c>
      <c r="K3263" s="6">
        <v>23</v>
      </c>
      <c r="L3263" s="6" t="s">
        <v>44</v>
      </c>
      <c r="M3263" s="8"/>
      <c r="O3263">
        <f t="shared" si="817"/>
        <v>0</v>
      </c>
      <c r="Q3263" s="5" t="str">
        <f t="shared" si="802"/>
        <v>3343</v>
      </c>
      <c r="R3263" s="6" t="str">
        <f t="shared" si="803"/>
        <v>Thea</v>
      </c>
      <c r="S3263" s="6" t="str">
        <f t="shared" si="804"/>
        <v>Small</v>
      </c>
      <c r="T3263" s="6" t="str">
        <f t="shared" si="805"/>
        <v>Ms</v>
      </c>
      <c r="U3263" s="6" t="str">
        <f t="shared" si="806"/>
        <v>F</v>
      </c>
      <c r="V3263" s="6" t="str">
        <f t="shared" si="807"/>
        <v>30</v>
      </c>
      <c r="W3263" s="6" t="str">
        <f t="shared" si="808"/>
        <v>Newhall Street</v>
      </c>
      <c r="X3263" s="6" t="str">
        <f t="shared" si="809"/>
        <v>et</v>
      </c>
      <c r="Y3263" s="6" t="str">
        <f t="shared" si="810"/>
        <v>Newhall Street</v>
      </c>
      <c r="Z3263" s="6" t="str">
        <f t="shared" si="811"/>
        <v>Stourbridge</v>
      </c>
      <c r="AA3263" s="6" t="str">
        <f t="shared" si="812"/>
        <v>WC</v>
      </c>
      <c r="AB3263" s="7" t="str">
        <f t="shared" si="813"/>
        <v>43570</v>
      </c>
      <c r="AC3263" s="6" t="str">
        <f t="shared" si="814"/>
        <v>23</v>
      </c>
      <c r="AD3263" s="6" t="str">
        <f t="shared" si="815"/>
        <v>D</v>
      </c>
      <c r="AE3263" s="8" t="str">
        <f t="shared" si="816"/>
        <v/>
      </c>
    </row>
    <row r="3264" spans="1:31" x14ac:dyDescent="0.25">
      <c r="A3264" s="9">
        <v>3344</v>
      </c>
      <c r="B3264" s="10" t="s">
        <v>2357</v>
      </c>
      <c r="C3264" s="10" t="s">
        <v>3207</v>
      </c>
      <c r="D3264" s="10" t="s">
        <v>28</v>
      </c>
      <c r="E3264" s="10" t="s">
        <v>29</v>
      </c>
      <c r="F3264" s="10">
        <v>60</v>
      </c>
      <c r="G3264" s="10" t="s">
        <v>7880</v>
      </c>
      <c r="H3264" s="10" t="s">
        <v>2824</v>
      </c>
      <c r="I3264" s="10" t="s">
        <v>19</v>
      </c>
      <c r="J3264" s="11">
        <v>44228</v>
      </c>
      <c r="K3264" s="10">
        <v>79</v>
      </c>
      <c r="L3264" s="10" t="s">
        <v>52</v>
      </c>
      <c r="M3264" s="12"/>
      <c r="O3264">
        <f t="shared" si="817"/>
        <v>0</v>
      </c>
      <c r="Q3264" s="9" t="str">
        <f t="shared" si="802"/>
        <v>3344</v>
      </c>
      <c r="R3264" s="10" t="str">
        <f t="shared" si="803"/>
        <v>Herbert</v>
      </c>
      <c r="S3264" s="10" t="str">
        <f t="shared" si="804"/>
        <v>Torres</v>
      </c>
      <c r="T3264" s="10" t="str">
        <f t="shared" si="805"/>
        <v>Mr</v>
      </c>
      <c r="U3264" s="10" t="str">
        <f t="shared" si="806"/>
        <v>M</v>
      </c>
      <c r="V3264" s="10" t="str">
        <f t="shared" si="807"/>
        <v>60</v>
      </c>
      <c r="W3264" s="10" t="str">
        <f t="shared" si="808"/>
        <v>Newhaven Road</v>
      </c>
      <c r="X3264" s="10" t="str">
        <f t="shared" si="809"/>
        <v>ad</v>
      </c>
      <c r="Y3264" s="10" t="str">
        <f t="shared" si="810"/>
        <v>Newhaven Road</v>
      </c>
      <c r="Z3264" s="10" t="str">
        <f t="shared" si="811"/>
        <v>Balerno</v>
      </c>
      <c r="AA3264" s="10" t="str">
        <f t="shared" si="812"/>
        <v>CH</v>
      </c>
      <c r="AB3264" s="11" t="str">
        <f t="shared" si="813"/>
        <v>44228</v>
      </c>
      <c r="AC3264" s="10" t="str">
        <f t="shared" si="814"/>
        <v>79</v>
      </c>
      <c r="AD3264" s="10" t="str">
        <f t="shared" si="815"/>
        <v>A1</v>
      </c>
      <c r="AE3264" s="12" t="str">
        <f t="shared" si="816"/>
        <v/>
      </c>
    </row>
    <row r="3265" spans="1:31" x14ac:dyDescent="0.25">
      <c r="A3265" s="5">
        <v>3345</v>
      </c>
      <c r="B3265" s="6" t="s">
        <v>7881</v>
      </c>
      <c r="C3265" s="6" t="s">
        <v>5398</v>
      </c>
      <c r="D3265" s="6" t="s">
        <v>28</v>
      </c>
      <c r="E3265" s="6" t="s">
        <v>29</v>
      </c>
      <c r="F3265" s="6">
        <v>60</v>
      </c>
      <c r="G3265" s="6" t="s">
        <v>7882</v>
      </c>
      <c r="H3265" s="6" t="s">
        <v>1998</v>
      </c>
      <c r="I3265" s="6" t="s">
        <v>127</v>
      </c>
      <c r="J3265" s="7">
        <v>43898</v>
      </c>
      <c r="K3265" s="6">
        <v>11</v>
      </c>
      <c r="L3265" s="6" t="s">
        <v>157</v>
      </c>
      <c r="M3265" s="8"/>
      <c r="O3265">
        <f t="shared" si="817"/>
        <v>0</v>
      </c>
      <c r="Q3265" s="5" t="str">
        <f t="shared" si="802"/>
        <v>3345</v>
      </c>
      <c r="R3265" s="6" t="str">
        <f t="shared" si="803"/>
        <v>Mohammed</v>
      </c>
      <c r="S3265" s="6" t="str">
        <f t="shared" si="804"/>
        <v>Askew</v>
      </c>
      <c r="T3265" s="6" t="str">
        <f t="shared" si="805"/>
        <v>Mr</v>
      </c>
      <c r="U3265" s="6" t="str">
        <f t="shared" si="806"/>
        <v>M</v>
      </c>
      <c r="V3265" s="6" t="str">
        <f t="shared" si="807"/>
        <v>60</v>
      </c>
      <c r="W3265" s="6" t="str">
        <f t="shared" si="808"/>
        <v>Newington Grove</v>
      </c>
      <c r="X3265" s="6" t="str">
        <f t="shared" si="809"/>
        <v>ve</v>
      </c>
      <c r="Y3265" s="6" t="str">
        <f t="shared" si="810"/>
        <v>Newington Grove</v>
      </c>
      <c r="Z3265" s="6" t="str">
        <f t="shared" si="811"/>
        <v>Caldicot</v>
      </c>
      <c r="AA3265" s="6" t="str">
        <f t="shared" si="812"/>
        <v>WS</v>
      </c>
      <c r="AB3265" s="7" t="str">
        <f t="shared" si="813"/>
        <v>43898</v>
      </c>
      <c r="AC3265" s="6" t="str">
        <f t="shared" si="814"/>
        <v>11</v>
      </c>
      <c r="AD3265" s="6" t="str">
        <f t="shared" si="815"/>
        <v>C3</v>
      </c>
      <c r="AE3265" s="8" t="str">
        <f t="shared" si="816"/>
        <v/>
      </c>
    </row>
    <row r="3266" spans="1:31" x14ac:dyDescent="0.25">
      <c r="A3266" s="9">
        <v>3346</v>
      </c>
      <c r="B3266" s="10" t="s">
        <v>7883</v>
      </c>
      <c r="C3266" s="10" t="s">
        <v>6973</v>
      </c>
      <c r="D3266" s="10" t="s">
        <v>15</v>
      </c>
      <c r="E3266" s="10" t="s">
        <v>16</v>
      </c>
      <c r="F3266" s="10">
        <v>60</v>
      </c>
      <c r="G3266" s="10" t="s">
        <v>7884</v>
      </c>
      <c r="H3266" s="10" t="s">
        <v>3049</v>
      </c>
      <c r="I3266" s="10" t="s">
        <v>185</v>
      </c>
      <c r="J3266" s="11">
        <v>44145</v>
      </c>
      <c r="K3266" s="10">
        <v>10</v>
      </c>
      <c r="L3266" s="10" t="s">
        <v>62</v>
      </c>
      <c r="M3266" s="12"/>
      <c r="O3266">
        <f t="shared" si="817"/>
        <v>0</v>
      </c>
      <c r="Q3266" s="9" t="str">
        <f t="shared" si="802"/>
        <v>3346</v>
      </c>
      <c r="R3266" s="10" t="str">
        <f t="shared" si="803"/>
        <v>Trista</v>
      </c>
      <c r="S3266" s="10" t="str">
        <f t="shared" si="804"/>
        <v>Mack</v>
      </c>
      <c r="T3266" s="10" t="str">
        <f t="shared" si="805"/>
        <v>Mrs</v>
      </c>
      <c r="U3266" s="10" t="str">
        <f t="shared" si="806"/>
        <v>F</v>
      </c>
      <c r="V3266" s="10" t="str">
        <f t="shared" si="807"/>
        <v>60</v>
      </c>
      <c r="W3266" s="10" t="str">
        <f t="shared" si="808"/>
        <v>Newington Road</v>
      </c>
      <c r="X3266" s="10" t="str">
        <f t="shared" si="809"/>
        <v>ad</v>
      </c>
      <c r="Y3266" s="10" t="str">
        <f t="shared" si="810"/>
        <v>Newington Road</v>
      </c>
      <c r="Z3266" s="10" t="str">
        <f t="shared" si="811"/>
        <v>Eyemouth</v>
      </c>
      <c r="AA3266" s="10" t="str">
        <f t="shared" si="812"/>
        <v>HX</v>
      </c>
      <c r="AB3266" s="11" t="str">
        <f t="shared" si="813"/>
        <v>44145</v>
      </c>
      <c r="AC3266" s="10" t="str">
        <f t="shared" si="814"/>
        <v>10</v>
      </c>
      <c r="AD3266" s="10" t="str">
        <f t="shared" si="815"/>
        <v>C4</v>
      </c>
      <c r="AE3266" s="12" t="str">
        <f t="shared" si="816"/>
        <v/>
      </c>
    </row>
    <row r="3267" spans="1:31" x14ac:dyDescent="0.25">
      <c r="A3267" s="5">
        <v>3347</v>
      </c>
      <c r="B3267" s="6" t="s">
        <v>3975</v>
      </c>
      <c r="C3267" s="6" t="s">
        <v>6452</v>
      </c>
      <c r="D3267" s="6" t="s">
        <v>15</v>
      </c>
      <c r="E3267" s="6" t="s">
        <v>16</v>
      </c>
      <c r="F3267" s="6">
        <v>90</v>
      </c>
      <c r="G3267" s="6" t="s">
        <v>7885</v>
      </c>
      <c r="H3267" s="6" t="s">
        <v>5387</v>
      </c>
      <c r="I3267" s="6" t="s">
        <v>32</v>
      </c>
      <c r="J3267" s="7">
        <v>44519</v>
      </c>
      <c r="K3267" s="6">
        <v>40</v>
      </c>
      <c r="L3267" s="6" t="s">
        <v>20</v>
      </c>
      <c r="M3267" s="8"/>
      <c r="O3267">
        <f t="shared" si="817"/>
        <v>0</v>
      </c>
      <c r="Q3267" s="5" t="str">
        <f t="shared" si="802"/>
        <v>3347</v>
      </c>
      <c r="R3267" s="6" t="str">
        <f t="shared" si="803"/>
        <v>Xochitl</v>
      </c>
      <c r="S3267" s="6" t="str">
        <f t="shared" si="804"/>
        <v>Witherspoon</v>
      </c>
      <c r="T3267" s="6" t="str">
        <f t="shared" si="805"/>
        <v>Mrs</v>
      </c>
      <c r="U3267" s="6" t="str">
        <f t="shared" si="806"/>
        <v>F</v>
      </c>
      <c r="V3267" s="6" t="str">
        <f t="shared" si="807"/>
        <v>90</v>
      </c>
      <c r="W3267" s="6" t="str">
        <f t="shared" si="808"/>
        <v>Newland Street</v>
      </c>
      <c r="X3267" s="6" t="str">
        <f t="shared" si="809"/>
        <v>et</v>
      </c>
      <c r="Y3267" s="6" t="str">
        <f t="shared" si="810"/>
        <v>Newland Street</v>
      </c>
      <c r="Z3267" s="6" t="str">
        <f t="shared" si="811"/>
        <v>Wokingham</v>
      </c>
      <c r="AA3267" s="6" t="str">
        <f t="shared" si="812"/>
        <v>WC</v>
      </c>
      <c r="AB3267" s="7" t="str">
        <f t="shared" si="813"/>
        <v>44519</v>
      </c>
      <c r="AC3267" s="6" t="str">
        <f t="shared" si="814"/>
        <v>40</v>
      </c>
      <c r="AD3267" s="6" t="str">
        <f t="shared" si="815"/>
        <v>B</v>
      </c>
      <c r="AE3267" s="8" t="str">
        <f t="shared" si="816"/>
        <v/>
      </c>
    </row>
    <row r="3268" spans="1:31" x14ac:dyDescent="0.25">
      <c r="A3268" s="9">
        <v>3348</v>
      </c>
      <c r="B3268" s="10" t="s">
        <v>7886</v>
      </c>
      <c r="C3268" s="10" t="s">
        <v>1920</v>
      </c>
      <c r="D3268" s="10" t="s">
        <v>15</v>
      </c>
      <c r="E3268" s="10" t="s">
        <v>16</v>
      </c>
      <c r="F3268" s="10">
        <v>30</v>
      </c>
      <c r="G3268" s="10" t="s">
        <v>7887</v>
      </c>
      <c r="H3268" s="10" t="s">
        <v>1708</v>
      </c>
      <c r="I3268" s="10" t="s">
        <v>421</v>
      </c>
      <c r="J3268" s="11">
        <v>43982</v>
      </c>
      <c r="K3268" s="10">
        <v>91</v>
      </c>
      <c r="L3268" s="10" t="s">
        <v>78</v>
      </c>
      <c r="M3268" s="12"/>
      <c r="O3268">
        <f t="shared" si="817"/>
        <v>0</v>
      </c>
      <c r="Q3268" s="9" t="str">
        <f t="shared" si="802"/>
        <v>3348</v>
      </c>
      <c r="R3268" s="10" t="str">
        <f t="shared" si="803"/>
        <v>Machelle</v>
      </c>
      <c r="S3268" s="10" t="str">
        <f t="shared" si="804"/>
        <v>Aaron</v>
      </c>
      <c r="T3268" s="10" t="str">
        <f t="shared" si="805"/>
        <v>Mrs</v>
      </c>
      <c r="U3268" s="10" t="str">
        <f t="shared" si="806"/>
        <v>F</v>
      </c>
      <c r="V3268" s="10" t="str">
        <f t="shared" si="807"/>
        <v>30</v>
      </c>
      <c r="W3268" s="10" t="str">
        <f t="shared" si="808"/>
        <v>Newman Court</v>
      </c>
      <c r="X3268" s="10" t="str">
        <f t="shared" si="809"/>
        <v>rt</v>
      </c>
      <c r="Y3268" s="10" t="str">
        <f t="shared" si="810"/>
        <v>Newman Court</v>
      </c>
      <c r="Z3268" s="10" t="str">
        <f t="shared" si="811"/>
        <v>Avon</v>
      </c>
      <c r="AA3268" s="10" t="str">
        <f t="shared" si="812"/>
        <v>NR</v>
      </c>
      <c r="AB3268" s="11" t="str">
        <f t="shared" si="813"/>
        <v>43982</v>
      </c>
      <c r="AC3268" s="10" t="str">
        <f t="shared" si="814"/>
        <v>91</v>
      </c>
      <c r="AD3268" s="10" t="str">
        <f t="shared" si="815"/>
        <v>C2</v>
      </c>
      <c r="AE3268" s="12" t="str">
        <f t="shared" si="816"/>
        <v/>
      </c>
    </row>
    <row r="3269" spans="1:31" x14ac:dyDescent="0.25">
      <c r="A3269" s="5">
        <v>3349</v>
      </c>
      <c r="B3269" s="6" t="s">
        <v>7888</v>
      </c>
      <c r="C3269" s="6" t="s">
        <v>6440</v>
      </c>
      <c r="D3269" s="6" t="s">
        <v>49</v>
      </c>
      <c r="E3269" s="6" t="s">
        <v>16</v>
      </c>
      <c r="F3269" s="6">
        <v>30</v>
      </c>
      <c r="G3269" s="6" t="s">
        <v>7889</v>
      </c>
      <c r="H3269" s="6" t="s">
        <v>4778</v>
      </c>
      <c r="I3269" s="6" t="s">
        <v>32</v>
      </c>
      <c r="J3269" s="7">
        <v>44167</v>
      </c>
      <c r="K3269" s="6">
        <v>43</v>
      </c>
      <c r="L3269" s="6" t="s">
        <v>78</v>
      </c>
      <c r="M3269" s="8"/>
      <c r="O3269">
        <f t="shared" si="817"/>
        <v>0</v>
      </c>
      <c r="Q3269" s="5" t="str">
        <f t="shared" si="802"/>
        <v>3349</v>
      </c>
      <c r="R3269" s="6" t="str">
        <f t="shared" si="803"/>
        <v>Randi</v>
      </c>
      <c r="S3269" s="6" t="str">
        <f t="shared" si="804"/>
        <v>Lara</v>
      </c>
      <c r="T3269" s="6" t="str">
        <f t="shared" si="805"/>
        <v>Miss</v>
      </c>
      <c r="U3269" s="6" t="str">
        <f t="shared" si="806"/>
        <v>F</v>
      </c>
      <c r="V3269" s="6" t="str">
        <f t="shared" si="807"/>
        <v>30</v>
      </c>
      <c r="W3269" s="6" t="str">
        <f t="shared" si="808"/>
        <v>Newman's Mews</v>
      </c>
      <c r="X3269" s="6" t="str">
        <f t="shared" si="809"/>
        <v>ws</v>
      </c>
      <c r="Y3269" s="6" t="str">
        <f t="shared" si="810"/>
        <v>Newman's Mews</v>
      </c>
      <c r="Z3269" s="6" t="str">
        <f t="shared" si="811"/>
        <v>Waltham Abbey</v>
      </c>
      <c r="AA3269" s="6" t="str">
        <f t="shared" si="812"/>
        <v>WC</v>
      </c>
      <c r="AB3269" s="7" t="str">
        <f t="shared" si="813"/>
        <v>44167</v>
      </c>
      <c r="AC3269" s="6" t="str">
        <f t="shared" si="814"/>
        <v>43</v>
      </c>
      <c r="AD3269" s="6" t="str">
        <f t="shared" si="815"/>
        <v>C2</v>
      </c>
      <c r="AE3269" s="8" t="str">
        <f t="shared" si="816"/>
        <v/>
      </c>
    </row>
    <row r="3270" spans="1:31" x14ac:dyDescent="0.25">
      <c r="A3270" s="9">
        <v>3350</v>
      </c>
      <c r="B3270" s="10" t="s">
        <v>2414</v>
      </c>
      <c r="C3270" s="10" t="s">
        <v>3772</v>
      </c>
      <c r="D3270" s="10" t="s">
        <v>28</v>
      </c>
      <c r="E3270" s="10" t="s">
        <v>29</v>
      </c>
      <c r="F3270" s="10">
        <v>30</v>
      </c>
      <c r="G3270" s="10" t="s">
        <v>7890</v>
      </c>
      <c r="H3270" s="10" t="s">
        <v>1608</v>
      </c>
      <c r="I3270" s="10" t="s">
        <v>32</v>
      </c>
      <c r="J3270" s="11">
        <v>43660</v>
      </c>
      <c r="K3270" s="10">
        <v>62</v>
      </c>
      <c r="L3270" s="10" t="s">
        <v>157</v>
      </c>
      <c r="M3270" s="12"/>
      <c r="O3270">
        <f t="shared" si="817"/>
        <v>0</v>
      </c>
      <c r="Q3270" s="9" t="str">
        <f t="shared" ref="Q3270:Q3333" si="818">TRIM(A3270)</f>
        <v>3350</v>
      </c>
      <c r="R3270" s="10" t="str">
        <f t="shared" ref="R3270:R3333" si="819">TRIM(B3270)</f>
        <v>Tyrone</v>
      </c>
      <c r="S3270" s="10" t="str">
        <f t="shared" ref="S3270:S3333" si="820">TRIM(C3270)</f>
        <v>Huddleston</v>
      </c>
      <c r="T3270" s="10" t="str">
        <f t="shared" ref="T3270:T3333" si="821">TRIM(D3270)</f>
        <v>Mr</v>
      </c>
      <c r="U3270" s="10" t="str">
        <f t="shared" ref="U3270:U3333" si="822">IF(ISNUMBER(SEARCH("f",TRIM(E3270))),"F","M")</f>
        <v>M</v>
      </c>
      <c r="V3270" s="10" t="str">
        <f t="shared" ref="V3270:V3333" si="823">TRIM(F3270)</f>
        <v>30</v>
      </c>
      <c r="W3270" s="10" t="str">
        <f t="shared" ref="W3270:W3333" si="824">SUBSTITUTE(SUBSTITUTE(SUBSTITUTE(PROPER(TRIM(G3270)),"(?)","")," (No",""),"'S","'s")</f>
        <v>Newton Road</v>
      </c>
      <c r="X3270" s="10" t="str">
        <f t="shared" ref="X3270:X3333" si="825">RIGHT(W3270,2)</f>
        <v>ad</v>
      </c>
      <c r="Y3270" s="10" t="str">
        <f t="shared" ref="Y3270:Y3333" si="826">IF(OR(X3270="St",X3270="Av",X3270="Pl"),SUBSTITUTE(SUBSTITUTE(SUBSTITUTE(SUBSTITUTE(SUBSTITUTE(SUBSTITUTE(SUBSTITUTE(W3270,"Rd","Road"),"St","Street"),"Cls", "Close"),"Plc","Place"),"Bldgs","Buildings"),"Av","Avenue"),"Pl","Place"),SUBSTITUTE(SUBSTITUTE(SUBSTITUTE(SUBSTITUTE(SUBSTITUTE(W3270,"Rd","Road"),"Cls", "Close"),"Plc","Place"),"Bldgs","Buildings"),"Crt","Court"))</f>
        <v>Newton Road</v>
      </c>
      <c r="Z3270" s="10" t="str">
        <f t="shared" ref="Z3270:Z3333" si="827">TRIM(H3270)</f>
        <v>Penarth</v>
      </c>
      <c r="AA3270" s="10" t="str">
        <f t="shared" ref="AA3270:AA3333" si="828">TRIM(I3270)</f>
        <v>WC</v>
      </c>
      <c r="AB3270" s="11" t="str">
        <f t="shared" ref="AB3270:AB3333" si="829">TRIM(J3270)</f>
        <v>43660</v>
      </c>
      <c r="AC3270" s="10" t="str">
        <f t="shared" ref="AC3270:AC3333" si="830">TRIM(K3270)</f>
        <v>62</v>
      </c>
      <c r="AD3270" s="10" t="str">
        <f t="shared" ref="AD3270:AD3333" si="831">TRIM(L3270)</f>
        <v>C3</v>
      </c>
      <c r="AE3270" s="12" t="str">
        <f t="shared" ref="AE3270:AE3333" si="832">TRIM(M3270)</f>
        <v/>
      </c>
    </row>
    <row r="3271" spans="1:31" x14ac:dyDescent="0.25">
      <c r="A3271" s="5">
        <v>3351</v>
      </c>
      <c r="B3271" s="6" t="s">
        <v>7891</v>
      </c>
      <c r="C3271" s="6" t="s">
        <v>4665</v>
      </c>
      <c r="D3271" s="6" t="s">
        <v>49</v>
      </c>
      <c r="E3271" s="6" t="s">
        <v>16</v>
      </c>
      <c r="F3271" s="6">
        <v>30</v>
      </c>
      <c r="G3271" s="6" t="s">
        <v>7892</v>
      </c>
      <c r="H3271" s="6" t="s">
        <v>1822</v>
      </c>
      <c r="I3271" s="6" t="s">
        <v>32</v>
      </c>
      <c r="J3271" s="7">
        <v>44146</v>
      </c>
      <c r="K3271" s="6">
        <v>29</v>
      </c>
      <c r="L3271" s="6" t="s">
        <v>52</v>
      </c>
      <c r="M3271" s="8"/>
      <c r="O3271">
        <f t="shared" si="817"/>
        <v>0</v>
      </c>
      <c r="Q3271" s="5" t="str">
        <f t="shared" si="818"/>
        <v>3351</v>
      </c>
      <c r="R3271" s="6" t="str">
        <f t="shared" si="819"/>
        <v>Mindi</v>
      </c>
      <c r="S3271" s="6" t="str">
        <f t="shared" si="820"/>
        <v>Griffith</v>
      </c>
      <c r="T3271" s="6" t="str">
        <f t="shared" si="821"/>
        <v>Miss</v>
      </c>
      <c r="U3271" s="6" t="str">
        <f t="shared" si="822"/>
        <v>F</v>
      </c>
      <c r="V3271" s="6" t="str">
        <f t="shared" si="823"/>
        <v>30</v>
      </c>
      <c r="W3271" s="6" t="str">
        <f t="shared" si="824"/>
        <v>Neylors Cottages</v>
      </c>
      <c r="X3271" s="6" t="str">
        <f t="shared" si="825"/>
        <v>es</v>
      </c>
      <c r="Y3271" s="6" t="str">
        <f t="shared" si="826"/>
        <v>Neylors Cottages</v>
      </c>
      <c r="Z3271" s="6" t="str">
        <f t="shared" si="827"/>
        <v>Northwood</v>
      </c>
      <c r="AA3271" s="6" t="str">
        <f t="shared" si="828"/>
        <v>WC</v>
      </c>
      <c r="AB3271" s="7" t="str">
        <f t="shared" si="829"/>
        <v>44146</v>
      </c>
      <c r="AC3271" s="6" t="str">
        <f t="shared" si="830"/>
        <v>29</v>
      </c>
      <c r="AD3271" s="6" t="str">
        <f t="shared" si="831"/>
        <v>A1</v>
      </c>
      <c r="AE3271" s="8" t="str">
        <f t="shared" si="832"/>
        <v/>
      </c>
    </row>
    <row r="3272" spans="1:31" x14ac:dyDescent="0.25">
      <c r="A3272" s="9">
        <v>3352</v>
      </c>
      <c r="B3272" s="10" t="s">
        <v>4444</v>
      </c>
      <c r="C3272" s="10" t="s">
        <v>4328</v>
      </c>
      <c r="D3272" s="10" t="s">
        <v>28</v>
      </c>
      <c r="E3272" s="10" t="s">
        <v>29</v>
      </c>
      <c r="F3272" s="10">
        <v>90</v>
      </c>
      <c r="G3272" s="10" t="s">
        <v>7893</v>
      </c>
      <c r="H3272" s="10" t="s">
        <v>3333</v>
      </c>
      <c r="I3272" s="10" t="s">
        <v>1194</v>
      </c>
      <c r="J3272" s="11">
        <v>43518</v>
      </c>
      <c r="K3272" s="10">
        <v>2</v>
      </c>
      <c r="L3272" s="10" t="s">
        <v>62</v>
      </c>
      <c r="M3272" s="12"/>
      <c r="O3272">
        <f t="shared" si="817"/>
        <v>0</v>
      </c>
      <c r="Q3272" s="9" t="str">
        <f t="shared" si="818"/>
        <v>3352</v>
      </c>
      <c r="R3272" s="10" t="str">
        <f t="shared" si="819"/>
        <v>Curt</v>
      </c>
      <c r="S3272" s="10" t="str">
        <f t="shared" si="820"/>
        <v>Olson</v>
      </c>
      <c r="T3272" s="10" t="str">
        <f t="shared" si="821"/>
        <v>Mr</v>
      </c>
      <c r="U3272" s="10" t="str">
        <f t="shared" si="822"/>
        <v>M</v>
      </c>
      <c r="V3272" s="10" t="str">
        <f t="shared" si="823"/>
        <v>90</v>
      </c>
      <c r="W3272" s="10" t="str">
        <f t="shared" si="824"/>
        <v>Nicholas Gardens</v>
      </c>
      <c r="X3272" s="10" t="str">
        <f t="shared" si="825"/>
        <v>ns</v>
      </c>
      <c r="Y3272" s="10" t="str">
        <f t="shared" si="826"/>
        <v>Nicholas Gardens</v>
      </c>
      <c r="Z3272" s="10" t="str">
        <f t="shared" si="827"/>
        <v>East Cowes</v>
      </c>
      <c r="AA3272" s="10" t="str">
        <f t="shared" si="828"/>
        <v>LU</v>
      </c>
      <c r="AB3272" s="11" t="str">
        <f t="shared" si="829"/>
        <v>43518</v>
      </c>
      <c r="AC3272" s="10" t="str">
        <f t="shared" si="830"/>
        <v>2</v>
      </c>
      <c r="AD3272" s="10" t="str">
        <f t="shared" si="831"/>
        <v>C4</v>
      </c>
      <c r="AE3272" s="12" t="str">
        <f t="shared" si="832"/>
        <v/>
      </c>
    </row>
    <row r="3273" spans="1:31" x14ac:dyDescent="0.25">
      <c r="A3273" s="5">
        <v>3353</v>
      </c>
      <c r="B3273" s="6" t="s">
        <v>7894</v>
      </c>
      <c r="C3273" s="6" t="s">
        <v>7204</v>
      </c>
      <c r="D3273" s="6" t="s">
        <v>49</v>
      </c>
      <c r="E3273" s="6" t="s">
        <v>16</v>
      </c>
      <c r="F3273" s="6">
        <v>90</v>
      </c>
      <c r="G3273" s="6" t="s">
        <v>7895</v>
      </c>
      <c r="H3273" s="6" t="s">
        <v>7371</v>
      </c>
      <c r="I3273" s="6" t="s">
        <v>176</v>
      </c>
      <c r="J3273" s="7">
        <v>44463</v>
      </c>
      <c r="K3273" s="6">
        <v>21</v>
      </c>
      <c r="L3273" s="6" t="s">
        <v>62</v>
      </c>
      <c r="M3273" s="8"/>
      <c r="O3273">
        <f t="shared" si="817"/>
        <v>0</v>
      </c>
      <c r="Q3273" s="5" t="str">
        <f t="shared" si="818"/>
        <v>3353</v>
      </c>
      <c r="R3273" s="6" t="str">
        <f t="shared" si="819"/>
        <v>Zina</v>
      </c>
      <c r="S3273" s="6" t="str">
        <f t="shared" si="820"/>
        <v>Suarez</v>
      </c>
      <c r="T3273" s="6" t="str">
        <f t="shared" si="821"/>
        <v>Miss</v>
      </c>
      <c r="U3273" s="6" t="str">
        <f t="shared" si="822"/>
        <v>F</v>
      </c>
      <c r="V3273" s="6" t="str">
        <f t="shared" si="823"/>
        <v>90</v>
      </c>
      <c r="W3273" s="6" t="str">
        <f t="shared" si="824"/>
        <v>Nicholas Terrace</v>
      </c>
      <c r="X3273" s="6" t="str">
        <f t="shared" si="825"/>
        <v>ce</v>
      </c>
      <c r="Y3273" s="6" t="str">
        <f t="shared" si="826"/>
        <v>Nicholas Terrace</v>
      </c>
      <c r="Z3273" s="6" t="str">
        <f t="shared" si="827"/>
        <v>Craigavon</v>
      </c>
      <c r="AA3273" s="6" t="str">
        <f t="shared" si="828"/>
        <v>CW</v>
      </c>
      <c r="AB3273" s="7" t="str">
        <f t="shared" si="829"/>
        <v>44463</v>
      </c>
      <c r="AC3273" s="6" t="str">
        <f t="shared" si="830"/>
        <v>21</v>
      </c>
      <c r="AD3273" s="6" t="str">
        <f t="shared" si="831"/>
        <v>C4</v>
      </c>
      <c r="AE3273" s="8" t="str">
        <f t="shared" si="832"/>
        <v/>
      </c>
    </row>
    <row r="3274" spans="1:31" x14ac:dyDescent="0.25">
      <c r="A3274" s="9">
        <v>3354</v>
      </c>
      <c r="B3274" s="10" t="s">
        <v>781</v>
      </c>
      <c r="C3274" s="10" t="s">
        <v>5123</v>
      </c>
      <c r="D3274" s="10" t="s">
        <v>115</v>
      </c>
      <c r="E3274" s="10" t="s">
        <v>29</v>
      </c>
      <c r="F3274" s="10">
        <v>60</v>
      </c>
      <c r="G3274" s="10" t="s">
        <v>7896</v>
      </c>
      <c r="H3274" s="10" t="s">
        <v>1267</v>
      </c>
      <c r="I3274" s="10" t="s">
        <v>57</v>
      </c>
      <c r="J3274" s="11">
        <v>44120</v>
      </c>
      <c r="K3274" s="10">
        <v>87</v>
      </c>
      <c r="L3274" s="10" t="s">
        <v>157</v>
      </c>
      <c r="M3274" s="12"/>
      <c r="O3274">
        <f t="shared" ref="O3274:O3337" si="833">COUNTBLANK(A3274:L3274)+COUNTIF(K3274,0)</f>
        <v>0</v>
      </c>
      <c r="Q3274" s="9" t="str">
        <f t="shared" si="818"/>
        <v>3354</v>
      </c>
      <c r="R3274" s="10" t="str">
        <f t="shared" si="819"/>
        <v>Julian</v>
      </c>
      <c r="S3274" s="10" t="str">
        <f t="shared" si="820"/>
        <v>Phillips</v>
      </c>
      <c r="T3274" s="10" t="str">
        <f t="shared" si="821"/>
        <v>Prof</v>
      </c>
      <c r="U3274" s="10" t="str">
        <f t="shared" si="822"/>
        <v>M</v>
      </c>
      <c r="V3274" s="10" t="str">
        <f t="shared" si="823"/>
        <v>60</v>
      </c>
      <c r="W3274" s="10" t="str">
        <f t="shared" si="824"/>
        <v>Nichols Green</v>
      </c>
      <c r="X3274" s="10" t="str">
        <f t="shared" si="825"/>
        <v>en</v>
      </c>
      <c r="Y3274" s="10" t="str">
        <f t="shared" si="826"/>
        <v>Nichols Green</v>
      </c>
      <c r="Z3274" s="10" t="str">
        <f t="shared" si="827"/>
        <v>Andover</v>
      </c>
      <c r="AA3274" s="10" t="str">
        <f t="shared" si="828"/>
        <v>HP</v>
      </c>
      <c r="AB3274" s="11" t="str">
        <f t="shared" si="829"/>
        <v>44120</v>
      </c>
      <c r="AC3274" s="10" t="str">
        <f t="shared" si="830"/>
        <v>87</v>
      </c>
      <c r="AD3274" s="10" t="str">
        <f t="shared" si="831"/>
        <v>C3</v>
      </c>
      <c r="AE3274" s="12" t="str">
        <f t="shared" si="832"/>
        <v/>
      </c>
    </row>
    <row r="3275" spans="1:31" x14ac:dyDescent="0.25">
      <c r="A3275" s="5">
        <v>3355</v>
      </c>
      <c r="B3275" s="6" t="s">
        <v>7897</v>
      </c>
      <c r="C3275" s="6" t="s">
        <v>95</v>
      </c>
      <c r="D3275" s="6" t="s">
        <v>41</v>
      </c>
      <c r="E3275" s="6" t="s">
        <v>16</v>
      </c>
      <c r="F3275" s="6">
        <v>90</v>
      </c>
      <c r="G3275" s="6" t="s">
        <v>7898</v>
      </c>
      <c r="H3275" s="6" t="s">
        <v>6580</v>
      </c>
      <c r="I3275" s="6" t="s">
        <v>32</v>
      </c>
      <c r="J3275" s="7">
        <v>43802</v>
      </c>
      <c r="K3275" s="6">
        <v>56</v>
      </c>
      <c r="L3275" s="6" t="s">
        <v>44</v>
      </c>
      <c r="M3275" s="8"/>
      <c r="O3275">
        <f t="shared" si="833"/>
        <v>0</v>
      </c>
      <c r="Q3275" s="5" t="str">
        <f t="shared" si="818"/>
        <v>3355</v>
      </c>
      <c r="R3275" s="6" t="str">
        <f t="shared" si="819"/>
        <v>Minnie</v>
      </c>
      <c r="S3275" s="6" t="str">
        <f t="shared" si="820"/>
        <v>Velasquez</v>
      </c>
      <c r="T3275" s="6" t="str">
        <f t="shared" si="821"/>
        <v>Ms</v>
      </c>
      <c r="U3275" s="6" t="str">
        <f t="shared" si="822"/>
        <v>F</v>
      </c>
      <c r="V3275" s="6" t="str">
        <f t="shared" si="823"/>
        <v>90</v>
      </c>
      <c r="W3275" s="6" t="str">
        <f t="shared" si="824"/>
        <v>Nicoll's Row</v>
      </c>
      <c r="X3275" s="6" t="str">
        <f t="shared" si="825"/>
        <v>ow</v>
      </c>
      <c r="Y3275" s="6" t="str">
        <f t="shared" si="826"/>
        <v>Nicoll's Row</v>
      </c>
      <c r="Z3275" s="6" t="str">
        <f t="shared" si="827"/>
        <v>Wadhurst</v>
      </c>
      <c r="AA3275" s="6" t="str">
        <f t="shared" si="828"/>
        <v>WC</v>
      </c>
      <c r="AB3275" s="7" t="str">
        <f t="shared" si="829"/>
        <v>43802</v>
      </c>
      <c r="AC3275" s="6" t="str">
        <f t="shared" si="830"/>
        <v>56</v>
      </c>
      <c r="AD3275" s="6" t="str">
        <f t="shared" si="831"/>
        <v>D</v>
      </c>
      <c r="AE3275" s="8" t="str">
        <f t="shared" si="832"/>
        <v/>
      </c>
    </row>
    <row r="3276" spans="1:31" x14ac:dyDescent="0.25">
      <c r="A3276" s="9">
        <v>3356</v>
      </c>
      <c r="B3276" s="10" t="s">
        <v>7899</v>
      </c>
      <c r="C3276" s="10" t="s">
        <v>2705</v>
      </c>
      <c r="D3276" s="10" t="s">
        <v>49</v>
      </c>
      <c r="E3276" s="10" t="s">
        <v>16</v>
      </c>
      <c r="F3276" s="10">
        <v>30</v>
      </c>
      <c r="G3276" s="10" t="s">
        <v>7900</v>
      </c>
      <c r="H3276" s="10" t="s">
        <v>285</v>
      </c>
      <c r="I3276" s="10" t="s">
        <v>32</v>
      </c>
      <c r="J3276" s="11">
        <v>43774</v>
      </c>
      <c r="K3276" s="10">
        <v>40</v>
      </c>
      <c r="L3276" s="10" t="s">
        <v>44</v>
      </c>
      <c r="M3276" s="12"/>
      <c r="O3276">
        <f t="shared" si="833"/>
        <v>0</v>
      </c>
      <c r="Q3276" s="9" t="str">
        <f t="shared" si="818"/>
        <v>3356</v>
      </c>
      <c r="R3276" s="10" t="str">
        <f t="shared" si="819"/>
        <v>Herta</v>
      </c>
      <c r="S3276" s="10" t="str">
        <f t="shared" si="820"/>
        <v>Belcher</v>
      </c>
      <c r="T3276" s="10" t="str">
        <f t="shared" si="821"/>
        <v>Miss</v>
      </c>
      <c r="U3276" s="10" t="str">
        <f t="shared" si="822"/>
        <v>F</v>
      </c>
      <c r="V3276" s="10" t="str">
        <f t="shared" si="823"/>
        <v>30</v>
      </c>
      <c r="W3276" s="10" t="str">
        <f t="shared" si="824"/>
        <v>Nigeria Road</v>
      </c>
      <c r="X3276" s="10" t="str">
        <f t="shared" si="825"/>
        <v>ad</v>
      </c>
      <c r="Y3276" s="10" t="str">
        <f t="shared" si="826"/>
        <v>Nigeria Road</v>
      </c>
      <c r="Z3276" s="10" t="str">
        <f t="shared" si="827"/>
        <v>Staffordshire</v>
      </c>
      <c r="AA3276" s="10" t="str">
        <f t="shared" si="828"/>
        <v>WC</v>
      </c>
      <c r="AB3276" s="11" t="str">
        <f t="shared" si="829"/>
        <v>43774</v>
      </c>
      <c r="AC3276" s="10" t="str">
        <f t="shared" si="830"/>
        <v>40</v>
      </c>
      <c r="AD3276" s="10" t="str">
        <f t="shared" si="831"/>
        <v>D</v>
      </c>
      <c r="AE3276" s="12" t="str">
        <f t="shared" si="832"/>
        <v/>
      </c>
    </row>
    <row r="3277" spans="1:31" x14ac:dyDescent="0.25">
      <c r="A3277" s="5">
        <v>3357</v>
      </c>
      <c r="B3277" s="6" t="s">
        <v>6484</v>
      </c>
      <c r="C3277" s="6" t="s">
        <v>110</v>
      </c>
      <c r="D3277" s="6" t="s">
        <v>28</v>
      </c>
      <c r="E3277" s="6" t="s">
        <v>29</v>
      </c>
      <c r="F3277" s="6">
        <v>30</v>
      </c>
      <c r="G3277" s="6" t="s">
        <v>7901</v>
      </c>
      <c r="H3277" s="6" t="s">
        <v>2338</v>
      </c>
      <c r="I3277" s="6" t="s">
        <v>32</v>
      </c>
      <c r="J3277" s="7">
        <v>44347</v>
      </c>
      <c r="K3277" s="6">
        <v>72</v>
      </c>
      <c r="L3277" s="6" t="s">
        <v>62</v>
      </c>
      <c r="M3277" s="8"/>
      <c r="O3277">
        <f t="shared" si="833"/>
        <v>0</v>
      </c>
      <c r="Q3277" s="5" t="str">
        <f t="shared" si="818"/>
        <v>3357</v>
      </c>
      <c r="R3277" s="6" t="str">
        <f t="shared" si="819"/>
        <v>Fausto</v>
      </c>
      <c r="S3277" s="6" t="str">
        <f t="shared" si="820"/>
        <v>Sinclair</v>
      </c>
      <c r="T3277" s="6" t="str">
        <f t="shared" si="821"/>
        <v>Mr</v>
      </c>
      <c r="U3277" s="6" t="str">
        <f t="shared" si="822"/>
        <v>M</v>
      </c>
      <c r="V3277" s="6" t="str">
        <f t="shared" si="823"/>
        <v>30</v>
      </c>
      <c r="W3277" s="6" t="str">
        <f t="shared" si="824"/>
        <v>Nightingale Road</v>
      </c>
      <c r="X3277" s="6" t="str">
        <f t="shared" si="825"/>
        <v>ad</v>
      </c>
      <c r="Y3277" s="6" t="str">
        <f t="shared" si="826"/>
        <v>Nightingale Road</v>
      </c>
      <c r="Z3277" s="6" t="str">
        <f t="shared" si="827"/>
        <v>Redhill</v>
      </c>
      <c r="AA3277" s="6" t="str">
        <f t="shared" si="828"/>
        <v>WC</v>
      </c>
      <c r="AB3277" s="7" t="str">
        <f t="shared" si="829"/>
        <v>44347</v>
      </c>
      <c r="AC3277" s="6" t="str">
        <f t="shared" si="830"/>
        <v>72</v>
      </c>
      <c r="AD3277" s="6" t="str">
        <f t="shared" si="831"/>
        <v>C4</v>
      </c>
      <c r="AE3277" s="8" t="str">
        <f t="shared" si="832"/>
        <v/>
      </c>
    </row>
    <row r="3278" spans="1:31" x14ac:dyDescent="0.25">
      <c r="A3278" s="9">
        <v>3358</v>
      </c>
      <c r="B3278" s="10" t="s">
        <v>7902</v>
      </c>
      <c r="C3278" s="10" t="s">
        <v>2004</v>
      </c>
      <c r="D3278" s="10" t="s">
        <v>15</v>
      </c>
      <c r="E3278" s="10" t="s">
        <v>16</v>
      </c>
      <c r="F3278" s="10">
        <v>90</v>
      </c>
      <c r="G3278" s="10" t="s">
        <v>7903</v>
      </c>
      <c r="H3278" s="10" t="s">
        <v>7904</v>
      </c>
      <c r="I3278" s="10" t="s">
        <v>32</v>
      </c>
      <c r="J3278" s="11">
        <v>43687</v>
      </c>
      <c r="K3278" s="10">
        <v>49</v>
      </c>
      <c r="L3278" s="10" t="s">
        <v>39</v>
      </c>
      <c r="M3278" s="12"/>
      <c r="O3278">
        <f t="shared" si="833"/>
        <v>0</v>
      </c>
      <c r="Q3278" s="9" t="str">
        <f t="shared" si="818"/>
        <v>3358</v>
      </c>
      <c r="R3278" s="10" t="str">
        <f t="shared" si="819"/>
        <v>Lizette</v>
      </c>
      <c r="S3278" s="10" t="str">
        <f t="shared" si="820"/>
        <v>Hughes</v>
      </c>
      <c r="T3278" s="10" t="str">
        <f t="shared" si="821"/>
        <v>Mrs</v>
      </c>
      <c r="U3278" s="10" t="str">
        <f t="shared" si="822"/>
        <v>F</v>
      </c>
      <c r="V3278" s="10" t="str">
        <f t="shared" si="823"/>
        <v>90</v>
      </c>
      <c r="W3278" s="10" t="str">
        <f t="shared" si="824"/>
        <v>Nightingale Street</v>
      </c>
      <c r="X3278" s="10" t="str">
        <f t="shared" si="825"/>
        <v>et</v>
      </c>
      <c r="Y3278" s="10" t="str">
        <f t="shared" si="826"/>
        <v>Nightingale Street</v>
      </c>
      <c r="Z3278" s="10" t="str">
        <f t="shared" si="827"/>
        <v>Stirling</v>
      </c>
      <c r="AA3278" s="10" t="str">
        <f t="shared" si="828"/>
        <v>WC</v>
      </c>
      <c r="AB3278" s="11" t="str">
        <f t="shared" si="829"/>
        <v>43687</v>
      </c>
      <c r="AC3278" s="10" t="str">
        <f t="shared" si="830"/>
        <v>49</v>
      </c>
      <c r="AD3278" s="10" t="str">
        <f t="shared" si="831"/>
        <v>C1</v>
      </c>
      <c r="AE3278" s="12" t="str">
        <f t="shared" si="832"/>
        <v/>
      </c>
    </row>
    <row r="3279" spans="1:31" x14ac:dyDescent="0.25">
      <c r="A3279" s="5">
        <v>3359</v>
      </c>
      <c r="B3279" s="6" t="s">
        <v>7905</v>
      </c>
      <c r="C3279" s="6" t="s">
        <v>3457</v>
      </c>
      <c r="D3279" s="6" t="s">
        <v>15</v>
      </c>
      <c r="E3279" s="6" t="s">
        <v>16</v>
      </c>
      <c r="F3279" s="6">
        <v>90</v>
      </c>
      <c r="G3279" s="6" t="s">
        <v>7906</v>
      </c>
      <c r="H3279" s="6" t="s">
        <v>4974</v>
      </c>
      <c r="I3279" s="6" t="s">
        <v>291</v>
      </c>
      <c r="J3279" s="7">
        <v>44110</v>
      </c>
      <c r="K3279" s="6">
        <v>15</v>
      </c>
      <c r="L3279" s="6" t="s">
        <v>44</v>
      </c>
      <c r="M3279" s="8"/>
      <c r="O3279">
        <f t="shared" si="833"/>
        <v>0</v>
      </c>
      <c r="Q3279" s="5" t="str">
        <f t="shared" si="818"/>
        <v>3359</v>
      </c>
      <c r="R3279" s="6" t="str">
        <f t="shared" si="819"/>
        <v>Yajaira</v>
      </c>
      <c r="S3279" s="6" t="str">
        <f t="shared" si="820"/>
        <v>Paul</v>
      </c>
      <c r="T3279" s="6" t="str">
        <f t="shared" si="821"/>
        <v>Mrs</v>
      </c>
      <c r="U3279" s="6" t="str">
        <f t="shared" si="822"/>
        <v>F</v>
      </c>
      <c r="V3279" s="6" t="str">
        <f t="shared" si="823"/>
        <v>90</v>
      </c>
      <c r="W3279" s="6" t="str">
        <f t="shared" si="824"/>
        <v>Nightingale Vale</v>
      </c>
      <c r="X3279" s="6" t="str">
        <f t="shared" si="825"/>
        <v>le</v>
      </c>
      <c r="Y3279" s="6" t="str">
        <f t="shared" si="826"/>
        <v>Nightingale Vale</v>
      </c>
      <c r="Z3279" s="6" t="str">
        <f t="shared" si="827"/>
        <v>Larbert</v>
      </c>
      <c r="AA3279" s="6" t="str">
        <f t="shared" si="828"/>
        <v>HS</v>
      </c>
      <c r="AB3279" s="7" t="str">
        <f t="shared" si="829"/>
        <v>44110</v>
      </c>
      <c r="AC3279" s="6" t="str">
        <f t="shared" si="830"/>
        <v>15</v>
      </c>
      <c r="AD3279" s="6" t="str">
        <f t="shared" si="831"/>
        <v>D</v>
      </c>
      <c r="AE3279" s="8" t="str">
        <f t="shared" si="832"/>
        <v/>
      </c>
    </row>
    <row r="3280" spans="1:31" x14ac:dyDescent="0.25">
      <c r="A3280" s="9">
        <v>3360</v>
      </c>
      <c r="B3280" s="10" t="s">
        <v>7907</v>
      </c>
      <c r="C3280" s="10" t="s">
        <v>4980</v>
      </c>
      <c r="D3280" s="10" t="s">
        <v>15</v>
      </c>
      <c r="E3280" s="10" t="s">
        <v>16</v>
      </c>
      <c r="F3280" s="10">
        <v>30</v>
      </c>
      <c r="G3280" s="10" t="s">
        <v>7908</v>
      </c>
      <c r="H3280" s="10" t="s">
        <v>34</v>
      </c>
      <c r="I3280" s="10" t="s">
        <v>1447</v>
      </c>
      <c r="J3280" s="11">
        <v>44339</v>
      </c>
      <c r="K3280" s="10">
        <v>17</v>
      </c>
      <c r="L3280" s="10" t="s">
        <v>68</v>
      </c>
      <c r="M3280" s="12"/>
      <c r="O3280">
        <f t="shared" si="833"/>
        <v>0</v>
      </c>
      <c r="Q3280" s="9" t="str">
        <f t="shared" si="818"/>
        <v>3360</v>
      </c>
      <c r="R3280" s="10" t="str">
        <f t="shared" si="819"/>
        <v>Melony</v>
      </c>
      <c r="S3280" s="10" t="str">
        <f t="shared" si="820"/>
        <v>Gross</v>
      </c>
      <c r="T3280" s="10" t="str">
        <f t="shared" si="821"/>
        <v>Mrs</v>
      </c>
      <c r="U3280" s="10" t="str">
        <f t="shared" si="822"/>
        <v>F</v>
      </c>
      <c r="V3280" s="10" t="str">
        <f t="shared" si="823"/>
        <v>30</v>
      </c>
      <c r="W3280" s="10" t="str">
        <f t="shared" si="824"/>
        <v>Nile Path</v>
      </c>
      <c r="X3280" s="10" t="str">
        <f t="shared" si="825"/>
        <v>th</v>
      </c>
      <c r="Y3280" s="10" t="str">
        <f t="shared" si="826"/>
        <v>Nile Path</v>
      </c>
      <c r="Z3280" s="10" t="str">
        <f t="shared" si="827"/>
        <v>Barry</v>
      </c>
      <c r="AA3280" s="10" t="str">
        <f t="shared" si="828"/>
        <v>S</v>
      </c>
      <c r="AB3280" s="11" t="str">
        <f t="shared" si="829"/>
        <v>44339</v>
      </c>
      <c r="AC3280" s="10" t="str">
        <f t="shared" si="830"/>
        <v>17</v>
      </c>
      <c r="AD3280" s="10" t="str">
        <f t="shared" si="831"/>
        <v>A2</v>
      </c>
      <c r="AE3280" s="12" t="str">
        <f t="shared" si="832"/>
        <v/>
      </c>
    </row>
    <row r="3281" spans="1:31" x14ac:dyDescent="0.25">
      <c r="A3281" s="5">
        <v>3361</v>
      </c>
      <c r="B3281" s="6" t="s">
        <v>7711</v>
      </c>
      <c r="C3281" s="6" t="s">
        <v>2185</v>
      </c>
      <c r="D3281" s="6" t="s">
        <v>28</v>
      </c>
      <c r="E3281" s="6" t="s">
        <v>29</v>
      </c>
      <c r="F3281" s="6">
        <v>30</v>
      </c>
      <c r="G3281" s="6" t="s">
        <v>7909</v>
      </c>
      <c r="H3281" s="6" t="s">
        <v>961</v>
      </c>
      <c r="I3281" s="6" t="s">
        <v>185</v>
      </c>
      <c r="J3281" s="7">
        <v>43765</v>
      </c>
      <c r="K3281" s="6">
        <v>65</v>
      </c>
      <c r="L3281" s="6" t="s">
        <v>62</v>
      </c>
      <c r="M3281" s="8"/>
      <c r="O3281">
        <f t="shared" si="833"/>
        <v>0</v>
      </c>
      <c r="Q3281" s="5" t="str">
        <f t="shared" si="818"/>
        <v>3361</v>
      </c>
      <c r="R3281" s="6" t="str">
        <f t="shared" si="819"/>
        <v>Rosendo</v>
      </c>
      <c r="S3281" s="6" t="str">
        <f t="shared" si="820"/>
        <v>Levine</v>
      </c>
      <c r="T3281" s="6" t="str">
        <f t="shared" si="821"/>
        <v>Mr</v>
      </c>
      <c r="U3281" s="6" t="str">
        <f t="shared" si="822"/>
        <v>M</v>
      </c>
      <c r="V3281" s="6" t="str">
        <f t="shared" si="823"/>
        <v>30</v>
      </c>
      <c r="W3281" s="6" t="str">
        <f t="shared" si="824"/>
        <v>Nile Street</v>
      </c>
      <c r="X3281" s="6" t="str">
        <f t="shared" si="825"/>
        <v>et</v>
      </c>
      <c r="Y3281" s="6" t="str">
        <f t="shared" si="826"/>
        <v>Nile Street</v>
      </c>
      <c r="Z3281" s="6" t="str">
        <f t="shared" si="827"/>
        <v>Epsom</v>
      </c>
      <c r="AA3281" s="6" t="str">
        <f t="shared" si="828"/>
        <v>HX</v>
      </c>
      <c r="AB3281" s="7" t="str">
        <f t="shared" si="829"/>
        <v>43765</v>
      </c>
      <c r="AC3281" s="6" t="str">
        <f t="shared" si="830"/>
        <v>65</v>
      </c>
      <c r="AD3281" s="6" t="str">
        <f t="shared" si="831"/>
        <v>C4</v>
      </c>
      <c r="AE3281" s="8" t="str">
        <f t="shared" si="832"/>
        <v/>
      </c>
    </row>
    <row r="3282" spans="1:31" x14ac:dyDescent="0.25">
      <c r="A3282" s="5">
        <v>3363</v>
      </c>
      <c r="B3282" s="6" t="s">
        <v>3258</v>
      </c>
      <c r="C3282" s="6" t="s">
        <v>5142</v>
      </c>
      <c r="D3282" s="6" t="s">
        <v>49</v>
      </c>
      <c r="E3282" s="6" t="s">
        <v>16</v>
      </c>
      <c r="F3282" s="6">
        <v>90</v>
      </c>
      <c r="G3282" s="6" t="s">
        <v>7910</v>
      </c>
      <c r="H3282" s="6" t="s">
        <v>969</v>
      </c>
      <c r="I3282" s="6" t="s">
        <v>32</v>
      </c>
      <c r="J3282" s="7">
        <v>43841</v>
      </c>
      <c r="K3282" s="6">
        <v>32</v>
      </c>
      <c r="L3282" s="6" t="s">
        <v>99</v>
      </c>
      <c r="M3282" s="8"/>
      <c r="O3282">
        <f t="shared" si="833"/>
        <v>0</v>
      </c>
      <c r="Q3282" s="5" t="str">
        <f t="shared" si="818"/>
        <v>3363</v>
      </c>
      <c r="R3282" s="6" t="str">
        <f t="shared" si="819"/>
        <v>Maryln</v>
      </c>
      <c r="S3282" s="6" t="str">
        <f t="shared" si="820"/>
        <v>Glenn</v>
      </c>
      <c r="T3282" s="6" t="str">
        <f t="shared" si="821"/>
        <v>Miss</v>
      </c>
      <c r="U3282" s="6" t="str">
        <f t="shared" si="822"/>
        <v>F</v>
      </c>
      <c r="V3282" s="6" t="str">
        <f t="shared" si="823"/>
        <v>90</v>
      </c>
      <c r="W3282" s="6" t="str">
        <f t="shared" si="824"/>
        <v>Noel Road</v>
      </c>
      <c r="X3282" s="6" t="str">
        <f t="shared" si="825"/>
        <v>ad</v>
      </c>
      <c r="Y3282" s="6" t="str">
        <f t="shared" si="826"/>
        <v>Noel Road</v>
      </c>
      <c r="Z3282" s="6" t="str">
        <f t="shared" si="827"/>
        <v>Warlingham</v>
      </c>
      <c r="AA3282" s="6" t="str">
        <f t="shared" si="828"/>
        <v>WC</v>
      </c>
      <c r="AB3282" s="7" t="str">
        <f t="shared" si="829"/>
        <v>43841</v>
      </c>
      <c r="AC3282" s="6" t="str">
        <f t="shared" si="830"/>
        <v>32</v>
      </c>
      <c r="AD3282" s="6" t="str">
        <f t="shared" si="831"/>
        <v>E</v>
      </c>
      <c r="AE3282" s="8" t="str">
        <f t="shared" si="832"/>
        <v/>
      </c>
    </row>
    <row r="3283" spans="1:31" x14ac:dyDescent="0.25">
      <c r="A3283" s="9">
        <v>3364</v>
      </c>
      <c r="B3283" s="10" t="s">
        <v>2108</v>
      </c>
      <c r="C3283" s="10" t="s">
        <v>3640</v>
      </c>
      <c r="D3283" s="10" t="s">
        <v>28</v>
      </c>
      <c r="E3283" s="10" t="s">
        <v>29</v>
      </c>
      <c r="F3283" s="10">
        <v>30</v>
      </c>
      <c r="G3283" s="10" t="s">
        <v>7911</v>
      </c>
      <c r="H3283" s="10" t="s">
        <v>7065</v>
      </c>
      <c r="I3283" s="10" t="s">
        <v>32</v>
      </c>
      <c r="J3283" s="11">
        <v>43611</v>
      </c>
      <c r="K3283" s="10">
        <v>61</v>
      </c>
      <c r="L3283" s="10" t="s">
        <v>157</v>
      </c>
      <c r="M3283" s="12"/>
      <c r="O3283">
        <f t="shared" si="833"/>
        <v>0</v>
      </c>
      <c r="Q3283" s="9" t="str">
        <f t="shared" si="818"/>
        <v>3364</v>
      </c>
      <c r="R3283" s="10" t="str">
        <f t="shared" si="819"/>
        <v>Columbus</v>
      </c>
      <c r="S3283" s="10" t="str">
        <f t="shared" si="820"/>
        <v>Pierson</v>
      </c>
      <c r="T3283" s="10" t="str">
        <f t="shared" si="821"/>
        <v>Mr</v>
      </c>
      <c r="U3283" s="10" t="str">
        <f t="shared" si="822"/>
        <v>M</v>
      </c>
      <c r="V3283" s="10" t="str">
        <f t="shared" si="823"/>
        <v>30</v>
      </c>
      <c r="W3283" s="10" t="str">
        <f t="shared" si="824"/>
        <v>Nora Gardens</v>
      </c>
      <c r="X3283" s="10" t="str">
        <f t="shared" si="825"/>
        <v>ns</v>
      </c>
      <c r="Y3283" s="10" t="str">
        <f t="shared" si="826"/>
        <v>Nora Gardens</v>
      </c>
      <c r="Z3283" s="10" t="str">
        <f t="shared" si="827"/>
        <v>Uttoxeter</v>
      </c>
      <c r="AA3283" s="10" t="str">
        <f t="shared" si="828"/>
        <v>WC</v>
      </c>
      <c r="AB3283" s="11" t="str">
        <f t="shared" si="829"/>
        <v>43611</v>
      </c>
      <c r="AC3283" s="10" t="str">
        <f t="shared" si="830"/>
        <v>61</v>
      </c>
      <c r="AD3283" s="10" t="str">
        <f t="shared" si="831"/>
        <v>C3</v>
      </c>
      <c r="AE3283" s="12" t="str">
        <f t="shared" si="832"/>
        <v/>
      </c>
    </row>
    <row r="3284" spans="1:31" x14ac:dyDescent="0.25">
      <c r="A3284" s="5">
        <v>3365</v>
      </c>
      <c r="B3284" s="6" t="s">
        <v>7912</v>
      </c>
      <c r="C3284" s="6" t="s">
        <v>5231</v>
      </c>
      <c r="D3284" s="6" t="s">
        <v>28</v>
      </c>
      <c r="E3284" s="6" t="s">
        <v>29</v>
      </c>
      <c r="F3284" s="6">
        <v>60</v>
      </c>
      <c r="G3284" s="6" t="s">
        <v>7913</v>
      </c>
      <c r="H3284" s="6" t="s">
        <v>7914</v>
      </c>
      <c r="I3284" s="6" t="s">
        <v>32</v>
      </c>
      <c r="J3284" s="7">
        <v>44270</v>
      </c>
      <c r="K3284" s="6">
        <v>2</v>
      </c>
      <c r="L3284" s="6" t="s">
        <v>39</v>
      </c>
      <c r="M3284" s="8"/>
      <c r="O3284">
        <f t="shared" si="833"/>
        <v>0</v>
      </c>
      <c r="Q3284" s="5" t="str">
        <f t="shared" si="818"/>
        <v>3365</v>
      </c>
      <c r="R3284" s="6" t="str">
        <f t="shared" si="819"/>
        <v>Merle</v>
      </c>
      <c r="S3284" s="6" t="str">
        <f t="shared" si="820"/>
        <v>Spears</v>
      </c>
      <c r="T3284" s="6" t="str">
        <f t="shared" si="821"/>
        <v>Mr</v>
      </c>
      <c r="U3284" s="6" t="str">
        <f t="shared" si="822"/>
        <v>M</v>
      </c>
      <c r="V3284" s="6" t="str">
        <f t="shared" si="823"/>
        <v>60</v>
      </c>
      <c r="W3284" s="6" t="str">
        <f t="shared" si="824"/>
        <v>Norbreck Gardens</v>
      </c>
      <c r="X3284" s="6" t="str">
        <f t="shared" si="825"/>
        <v>ns</v>
      </c>
      <c r="Y3284" s="6" t="str">
        <f t="shared" si="826"/>
        <v>Norbreck Gardens</v>
      </c>
      <c r="Z3284" s="6" t="str">
        <f t="shared" si="827"/>
        <v>Saffron Walden</v>
      </c>
      <c r="AA3284" s="6" t="str">
        <f t="shared" si="828"/>
        <v>WC</v>
      </c>
      <c r="AB3284" s="7" t="str">
        <f t="shared" si="829"/>
        <v>44270</v>
      </c>
      <c r="AC3284" s="6" t="str">
        <f t="shared" si="830"/>
        <v>2</v>
      </c>
      <c r="AD3284" s="6" t="str">
        <f t="shared" si="831"/>
        <v>C1</v>
      </c>
      <c r="AE3284" s="8" t="str">
        <f t="shared" si="832"/>
        <v/>
      </c>
    </row>
    <row r="3285" spans="1:31" x14ac:dyDescent="0.25">
      <c r="A3285" s="9">
        <v>3366</v>
      </c>
      <c r="B3285" s="10" t="s">
        <v>1565</v>
      </c>
      <c r="C3285" s="10" t="s">
        <v>7915</v>
      </c>
      <c r="D3285" s="10" t="s">
        <v>28</v>
      </c>
      <c r="E3285" s="10" t="s">
        <v>29</v>
      </c>
      <c r="F3285" s="10">
        <v>90</v>
      </c>
      <c r="G3285" s="10" t="s">
        <v>7916</v>
      </c>
      <c r="H3285" s="10" t="s">
        <v>2022</v>
      </c>
      <c r="I3285" s="10" t="s">
        <v>171</v>
      </c>
      <c r="J3285" s="11">
        <v>44216</v>
      </c>
      <c r="K3285" s="10">
        <v>84</v>
      </c>
      <c r="L3285" s="10" t="s">
        <v>52</v>
      </c>
      <c r="M3285" s="12"/>
      <c r="O3285">
        <f t="shared" si="833"/>
        <v>0</v>
      </c>
      <c r="Q3285" s="9" t="str">
        <f t="shared" si="818"/>
        <v>3366</v>
      </c>
      <c r="R3285" s="10" t="str">
        <f t="shared" si="819"/>
        <v>Nathaniel</v>
      </c>
      <c r="S3285" s="10" t="str">
        <f t="shared" si="820"/>
        <v>Murdock</v>
      </c>
      <c r="T3285" s="10" t="str">
        <f t="shared" si="821"/>
        <v>Mr</v>
      </c>
      <c r="U3285" s="10" t="str">
        <f t="shared" si="822"/>
        <v>M</v>
      </c>
      <c r="V3285" s="10" t="str">
        <f t="shared" si="823"/>
        <v>90</v>
      </c>
      <c r="W3285" s="10" t="str">
        <f t="shared" si="824"/>
        <v>Norfolk Cottages</v>
      </c>
      <c r="X3285" s="10" t="str">
        <f t="shared" si="825"/>
        <v>es</v>
      </c>
      <c r="Y3285" s="10" t="str">
        <f t="shared" si="826"/>
        <v>Norfolk Cottages</v>
      </c>
      <c r="Z3285" s="10" t="str">
        <f t="shared" si="827"/>
        <v>Cockermouth</v>
      </c>
      <c r="AA3285" s="10" t="str">
        <f t="shared" si="828"/>
        <v>PR</v>
      </c>
      <c r="AB3285" s="11" t="str">
        <f t="shared" si="829"/>
        <v>44216</v>
      </c>
      <c r="AC3285" s="10" t="str">
        <f t="shared" si="830"/>
        <v>84</v>
      </c>
      <c r="AD3285" s="10" t="str">
        <f t="shared" si="831"/>
        <v>A1</v>
      </c>
      <c r="AE3285" s="12" t="str">
        <f t="shared" si="832"/>
        <v/>
      </c>
    </row>
    <row r="3286" spans="1:31" x14ac:dyDescent="0.25">
      <c r="A3286" s="5">
        <v>3367</v>
      </c>
      <c r="B3286" s="6" t="s">
        <v>7292</v>
      </c>
      <c r="C3286" s="6" t="s">
        <v>3640</v>
      </c>
      <c r="D3286" s="6" t="s">
        <v>49</v>
      </c>
      <c r="E3286" s="6" t="s">
        <v>16</v>
      </c>
      <c r="F3286" s="6">
        <v>30</v>
      </c>
      <c r="G3286" s="6" t="s">
        <v>7917</v>
      </c>
      <c r="H3286" s="6" t="s">
        <v>870</v>
      </c>
      <c r="I3286" s="6" t="s">
        <v>185</v>
      </c>
      <c r="J3286" s="7">
        <v>44497</v>
      </c>
      <c r="K3286" s="6">
        <v>82</v>
      </c>
      <c r="L3286" s="6" t="s">
        <v>157</v>
      </c>
      <c r="M3286" s="8"/>
      <c r="O3286">
        <f t="shared" si="833"/>
        <v>0</v>
      </c>
      <c r="Q3286" s="5" t="str">
        <f t="shared" si="818"/>
        <v>3367</v>
      </c>
      <c r="R3286" s="6" t="str">
        <f t="shared" si="819"/>
        <v>Maple</v>
      </c>
      <c r="S3286" s="6" t="str">
        <f t="shared" si="820"/>
        <v>Pierson</v>
      </c>
      <c r="T3286" s="6" t="str">
        <f t="shared" si="821"/>
        <v>Miss</v>
      </c>
      <c r="U3286" s="6" t="str">
        <f t="shared" si="822"/>
        <v>F</v>
      </c>
      <c r="V3286" s="6" t="str">
        <f t="shared" si="823"/>
        <v>30</v>
      </c>
      <c r="W3286" s="6" t="str">
        <f t="shared" si="824"/>
        <v>Norfolk Crescent</v>
      </c>
      <c r="X3286" s="6" t="str">
        <f t="shared" si="825"/>
        <v>nt</v>
      </c>
      <c r="Y3286" s="6" t="str">
        <f t="shared" si="826"/>
        <v>Norfolk Crescent</v>
      </c>
      <c r="Z3286" s="6" t="str">
        <f t="shared" si="827"/>
        <v>Frome</v>
      </c>
      <c r="AA3286" s="6" t="str">
        <f t="shared" si="828"/>
        <v>HX</v>
      </c>
      <c r="AB3286" s="7" t="str">
        <f t="shared" si="829"/>
        <v>44497</v>
      </c>
      <c r="AC3286" s="6" t="str">
        <f t="shared" si="830"/>
        <v>82</v>
      </c>
      <c r="AD3286" s="6" t="str">
        <f t="shared" si="831"/>
        <v>C3</v>
      </c>
      <c r="AE3286" s="8" t="str">
        <f t="shared" si="832"/>
        <v/>
      </c>
    </row>
    <row r="3287" spans="1:31" x14ac:dyDescent="0.25">
      <c r="A3287" s="9">
        <v>3368</v>
      </c>
      <c r="B3287" s="10" t="s">
        <v>2922</v>
      </c>
      <c r="C3287" s="10" t="s">
        <v>4204</v>
      </c>
      <c r="D3287" s="10" t="s">
        <v>28</v>
      </c>
      <c r="E3287" s="10" t="s">
        <v>29</v>
      </c>
      <c r="F3287" s="10">
        <v>30</v>
      </c>
      <c r="G3287" s="10" t="s">
        <v>7918</v>
      </c>
      <c r="H3287" s="10" t="s">
        <v>4271</v>
      </c>
      <c r="I3287" s="10" t="s">
        <v>122</v>
      </c>
      <c r="J3287" s="11">
        <v>43582</v>
      </c>
      <c r="K3287" s="10">
        <v>35</v>
      </c>
      <c r="L3287" s="10" t="s">
        <v>157</v>
      </c>
      <c r="M3287" s="12"/>
      <c r="O3287">
        <f t="shared" si="833"/>
        <v>0</v>
      </c>
      <c r="Q3287" s="9" t="str">
        <f t="shared" si="818"/>
        <v>3368</v>
      </c>
      <c r="R3287" s="10" t="str">
        <f t="shared" si="819"/>
        <v>Lenard</v>
      </c>
      <c r="S3287" s="10" t="str">
        <f t="shared" si="820"/>
        <v>Murray</v>
      </c>
      <c r="T3287" s="10" t="str">
        <f t="shared" si="821"/>
        <v>Mr</v>
      </c>
      <c r="U3287" s="10" t="str">
        <f t="shared" si="822"/>
        <v>M</v>
      </c>
      <c r="V3287" s="10" t="str">
        <f t="shared" si="823"/>
        <v>30</v>
      </c>
      <c r="W3287" s="10" t="str">
        <f t="shared" si="824"/>
        <v>Norfolk Green</v>
      </c>
      <c r="X3287" s="10" t="str">
        <f t="shared" si="825"/>
        <v>en</v>
      </c>
      <c r="Y3287" s="10" t="str">
        <f t="shared" si="826"/>
        <v>Norfolk Green</v>
      </c>
      <c r="Z3287" s="10" t="str">
        <f t="shared" si="827"/>
        <v>Llwyngwril</v>
      </c>
      <c r="AA3287" s="10" t="str">
        <f t="shared" si="828"/>
        <v>WN</v>
      </c>
      <c r="AB3287" s="11" t="str">
        <f t="shared" si="829"/>
        <v>43582</v>
      </c>
      <c r="AC3287" s="10" t="str">
        <f t="shared" si="830"/>
        <v>35</v>
      </c>
      <c r="AD3287" s="10" t="str">
        <f t="shared" si="831"/>
        <v>C3</v>
      </c>
      <c r="AE3287" s="12" t="str">
        <f t="shared" si="832"/>
        <v/>
      </c>
    </row>
    <row r="3288" spans="1:31" x14ac:dyDescent="0.25">
      <c r="A3288" s="5">
        <v>3369</v>
      </c>
      <c r="B3288" s="6" t="s">
        <v>7287</v>
      </c>
      <c r="C3288" s="6" t="s">
        <v>5299</v>
      </c>
      <c r="D3288" s="6" t="s">
        <v>28</v>
      </c>
      <c r="E3288" s="6" t="s">
        <v>29</v>
      </c>
      <c r="F3288" s="6">
        <v>30</v>
      </c>
      <c r="G3288" s="6" t="s">
        <v>7919</v>
      </c>
      <c r="H3288" s="6" t="s">
        <v>2159</v>
      </c>
      <c r="I3288" s="6" t="s">
        <v>32</v>
      </c>
      <c r="J3288" s="7">
        <v>43511</v>
      </c>
      <c r="K3288" s="6">
        <v>60</v>
      </c>
      <c r="L3288" s="6" t="s">
        <v>20</v>
      </c>
      <c r="M3288" s="8"/>
      <c r="O3288">
        <f t="shared" si="833"/>
        <v>0</v>
      </c>
      <c r="Q3288" s="5" t="str">
        <f t="shared" si="818"/>
        <v>3369</v>
      </c>
      <c r="R3288" s="6" t="str">
        <f t="shared" si="819"/>
        <v>Hugo</v>
      </c>
      <c r="S3288" s="6" t="str">
        <f t="shared" si="820"/>
        <v>Hudson</v>
      </c>
      <c r="T3288" s="6" t="str">
        <f t="shared" si="821"/>
        <v>Mr</v>
      </c>
      <c r="U3288" s="6" t="str">
        <f t="shared" si="822"/>
        <v>M</v>
      </c>
      <c r="V3288" s="6" t="str">
        <f t="shared" si="823"/>
        <v>30</v>
      </c>
      <c r="W3288" s="6" t="str">
        <f t="shared" si="824"/>
        <v>Norfolk Terrace</v>
      </c>
      <c r="X3288" s="6" t="str">
        <f t="shared" si="825"/>
        <v>ce</v>
      </c>
      <c r="Y3288" s="6" t="str">
        <f t="shared" si="826"/>
        <v>Norfolk Terrace</v>
      </c>
      <c r="Z3288" s="6" t="str">
        <f t="shared" si="827"/>
        <v>Rayleigh</v>
      </c>
      <c r="AA3288" s="6" t="str">
        <f t="shared" si="828"/>
        <v>WC</v>
      </c>
      <c r="AB3288" s="7" t="str">
        <f t="shared" si="829"/>
        <v>43511</v>
      </c>
      <c r="AC3288" s="6" t="str">
        <f t="shared" si="830"/>
        <v>60</v>
      </c>
      <c r="AD3288" s="6" t="str">
        <f t="shared" si="831"/>
        <v>B</v>
      </c>
      <c r="AE3288" s="8" t="str">
        <f t="shared" si="832"/>
        <v/>
      </c>
    </row>
    <row r="3289" spans="1:31" x14ac:dyDescent="0.25">
      <c r="A3289" s="9">
        <v>3370</v>
      </c>
      <c r="B3289" s="10" t="s">
        <v>7920</v>
      </c>
      <c r="C3289" s="10" t="s">
        <v>7921</v>
      </c>
      <c r="D3289" s="10" t="s">
        <v>49</v>
      </c>
      <c r="E3289" s="10" t="s">
        <v>16</v>
      </c>
      <c r="F3289" s="10">
        <v>30</v>
      </c>
      <c r="G3289" s="10" t="s">
        <v>7922</v>
      </c>
      <c r="H3289" s="10" t="s">
        <v>3000</v>
      </c>
      <c r="I3289" s="10" t="s">
        <v>185</v>
      </c>
      <c r="J3289" s="11">
        <v>44323</v>
      </c>
      <c r="K3289" s="10">
        <v>72</v>
      </c>
      <c r="L3289" s="10" t="s">
        <v>33</v>
      </c>
      <c r="M3289" s="12"/>
      <c r="O3289">
        <f t="shared" si="833"/>
        <v>0</v>
      </c>
      <c r="Q3289" s="9" t="str">
        <f t="shared" si="818"/>
        <v>3370</v>
      </c>
      <c r="R3289" s="10" t="str">
        <f t="shared" si="819"/>
        <v>Mae</v>
      </c>
      <c r="S3289" s="10" t="str">
        <f t="shared" si="820"/>
        <v>Hope</v>
      </c>
      <c r="T3289" s="10" t="str">
        <f t="shared" si="821"/>
        <v>Miss</v>
      </c>
      <c r="U3289" s="10" t="str">
        <f t="shared" si="822"/>
        <v>F</v>
      </c>
      <c r="V3289" s="10" t="str">
        <f t="shared" si="823"/>
        <v>30</v>
      </c>
      <c r="W3289" s="10" t="str">
        <f t="shared" si="824"/>
        <v>Norgrove Street</v>
      </c>
      <c r="X3289" s="10" t="str">
        <f t="shared" si="825"/>
        <v>et</v>
      </c>
      <c r="Y3289" s="10" t="str">
        <f t="shared" si="826"/>
        <v>Norgrove Street</v>
      </c>
      <c r="Z3289" s="10" t="str">
        <f t="shared" si="827"/>
        <v>Glenrothes</v>
      </c>
      <c r="AA3289" s="10" t="str">
        <f t="shared" si="828"/>
        <v>HX</v>
      </c>
      <c r="AB3289" s="11" t="str">
        <f t="shared" si="829"/>
        <v>44323</v>
      </c>
      <c r="AC3289" s="10" t="str">
        <f t="shared" si="830"/>
        <v>72</v>
      </c>
      <c r="AD3289" s="10" t="str">
        <f t="shared" si="831"/>
        <v>A3</v>
      </c>
      <c r="AE3289" s="12" t="str">
        <f t="shared" si="832"/>
        <v/>
      </c>
    </row>
    <row r="3290" spans="1:31" x14ac:dyDescent="0.25">
      <c r="A3290" s="5">
        <v>3371</v>
      </c>
      <c r="B3290" s="6" t="s">
        <v>2819</v>
      </c>
      <c r="C3290" s="6" t="s">
        <v>7923</v>
      </c>
      <c r="D3290" s="6" t="s">
        <v>28</v>
      </c>
      <c r="E3290" s="6" t="s">
        <v>29</v>
      </c>
      <c r="F3290" s="6">
        <v>60</v>
      </c>
      <c r="G3290" s="6" t="s">
        <v>7924</v>
      </c>
      <c r="H3290" s="6" t="s">
        <v>5224</v>
      </c>
      <c r="I3290" s="6" t="s">
        <v>25</v>
      </c>
      <c r="J3290" s="7">
        <v>43621</v>
      </c>
      <c r="K3290" s="6">
        <v>33</v>
      </c>
      <c r="L3290" s="6" t="s">
        <v>68</v>
      </c>
      <c r="M3290" s="8"/>
      <c r="O3290">
        <f t="shared" si="833"/>
        <v>0</v>
      </c>
      <c r="Q3290" s="5" t="str">
        <f t="shared" si="818"/>
        <v>3371</v>
      </c>
      <c r="R3290" s="6" t="str">
        <f t="shared" si="819"/>
        <v>Hollis</v>
      </c>
      <c r="S3290" s="6" t="str">
        <f t="shared" si="820"/>
        <v>Frank</v>
      </c>
      <c r="T3290" s="6" t="str">
        <f t="shared" si="821"/>
        <v>Mr</v>
      </c>
      <c r="U3290" s="6" t="str">
        <f t="shared" si="822"/>
        <v>M</v>
      </c>
      <c r="V3290" s="6" t="str">
        <f t="shared" si="823"/>
        <v>60</v>
      </c>
      <c r="W3290" s="6" t="str">
        <f t="shared" si="824"/>
        <v>Norman Road</v>
      </c>
      <c r="X3290" s="6" t="str">
        <f t="shared" si="825"/>
        <v>ad</v>
      </c>
      <c r="Y3290" s="6" t="str">
        <f t="shared" si="826"/>
        <v>Norman Road</v>
      </c>
      <c r="Z3290" s="6" t="str">
        <f t="shared" si="827"/>
        <v>Haverfordwest</v>
      </c>
      <c r="AA3290" s="6" t="str">
        <f t="shared" si="828"/>
        <v>HG</v>
      </c>
      <c r="AB3290" s="7" t="str">
        <f t="shared" si="829"/>
        <v>43621</v>
      </c>
      <c r="AC3290" s="6" t="str">
        <f t="shared" si="830"/>
        <v>33</v>
      </c>
      <c r="AD3290" s="6" t="str">
        <f t="shared" si="831"/>
        <v>A2</v>
      </c>
      <c r="AE3290" s="8" t="str">
        <f t="shared" si="832"/>
        <v/>
      </c>
    </row>
    <row r="3291" spans="1:31" x14ac:dyDescent="0.25">
      <c r="A3291" s="9">
        <v>3372</v>
      </c>
      <c r="B3291" s="10" t="s">
        <v>5895</v>
      </c>
      <c r="C3291" s="10" t="s">
        <v>5483</v>
      </c>
      <c r="D3291" s="10" t="s">
        <v>28</v>
      </c>
      <c r="E3291" s="10" t="s">
        <v>29</v>
      </c>
      <c r="F3291" s="10">
        <v>60</v>
      </c>
      <c r="G3291" s="10" t="s">
        <v>7925</v>
      </c>
      <c r="H3291" s="10" t="s">
        <v>637</v>
      </c>
      <c r="I3291" s="10" t="s">
        <v>291</v>
      </c>
      <c r="J3291" s="11">
        <v>44323</v>
      </c>
      <c r="K3291" s="10">
        <v>60</v>
      </c>
      <c r="L3291" s="10" t="s">
        <v>68</v>
      </c>
      <c r="M3291" s="12"/>
      <c r="O3291">
        <f t="shared" si="833"/>
        <v>0</v>
      </c>
      <c r="Q3291" s="9" t="str">
        <f t="shared" si="818"/>
        <v>3372</v>
      </c>
      <c r="R3291" s="10" t="str">
        <f t="shared" si="819"/>
        <v>Hugh</v>
      </c>
      <c r="S3291" s="10" t="str">
        <f t="shared" si="820"/>
        <v>Prince</v>
      </c>
      <c r="T3291" s="10" t="str">
        <f t="shared" si="821"/>
        <v>Mr</v>
      </c>
      <c r="U3291" s="10" t="str">
        <f t="shared" si="822"/>
        <v>M</v>
      </c>
      <c r="V3291" s="10" t="str">
        <f t="shared" si="823"/>
        <v>60</v>
      </c>
      <c r="W3291" s="10" t="str">
        <f t="shared" si="824"/>
        <v>Normand Mews</v>
      </c>
      <c r="X3291" s="10" t="str">
        <f t="shared" si="825"/>
        <v>ws</v>
      </c>
      <c r="Y3291" s="10" t="str">
        <f t="shared" si="826"/>
        <v>Normand Mews</v>
      </c>
      <c r="Z3291" s="10" t="str">
        <f t="shared" si="827"/>
        <v>Kent</v>
      </c>
      <c r="AA3291" s="10" t="str">
        <f t="shared" si="828"/>
        <v>HS</v>
      </c>
      <c r="AB3291" s="11" t="str">
        <f t="shared" si="829"/>
        <v>44323</v>
      </c>
      <c r="AC3291" s="10" t="str">
        <f t="shared" si="830"/>
        <v>60</v>
      </c>
      <c r="AD3291" s="10" t="str">
        <f t="shared" si="831"/>
        <v>A2</v>
      </c>
      <c r="AE3291" s="12" t="str">
        <f t="shared" si="832"/>
        <v/>
      </c>
    </row>
    <row r="3292" spans="1:31" x14ac:dyDescent="0.25">
      <c r="A3292" s="5">
        <v>3373</v>
      </c>
      <c r="B3292" s="6" t="s">
        <v>7926</v>
      </c>
      <c r="C3292" s="6" t="s">
        <v>4796</v>
      </c>
      <c r="D3292" s="6" t="s">
        <v>28</v>
      </c>
      <c r="E3292" s="6" t="s">
        <v>29</v>
      </c>
      <c r="F3292" s="6">
        <v>30</v>
      </c>
      <c r="G3292" s="6" t="s">
        <v>7927</v>
      </c>
      <c r="H3292" s="6" t="s">
        <v>4036</v>
      </c>
      <c r="I3292" s="6" t="s">
        <v>32</v>
      </c>
      <c r="J3292" s="7">
        <v>43817</v>
      </c>
      <c r="K3292" s="6">
        <v>13</v>
      </c>
      <c r="L3292" s="6" t="s">
        <v>44</v>
      </c>
      <c r="M3292" s="8"/>
      <c r="O3292">
        <f t="shared" si="833"/>
        <v>0</v>
      </c>
      <c r="Q3292" s="5" t="str">
        <f t="shared" si="818"/>
        <v>3373</v>
      </c>
      <c r="R3292" s="6" t="str">
        <f t="shared" si="819"/>
        <v>Gregorio</v>
      </c>
      <c r="S3292" s="6" t="str">
        <f t="shared" si="820"/>
        <v>Chappell</v>
      </c>
      <c r="T3292" s="6" t="str">
        <f t="shared" si="821"/>
        <v>Mr</v>
      </c>
      <c r="U3292" s="6" t="str">
        <f t="shared" si="822"/>
        <v>M</v>
      </c>
      <c r="V3292" s="6" t="str">
        <f t="shared" si="823"/>
        <v>30</v>
      </c>
      <c r="W3292" s="6" t="str">
        <f t="shared" si="824"/>
        <v>Normandy Place</v>
      </c>
      <c r="X3292" s="6" t="str">
        <f t="shared" si="825"/>
        <v>ce</v>
      </c>
      <c r="Y3292" s="6" t="str">
        <f t="shared" si="826"/>
        <v>Normandy Place</v>
      </c>
      <c r="Z3292" s="6" t="str">
        <f t="shared" si="827"/>
        <v>Wigton</v>
      </c>
      <c r="AA3292" s="6" t="str">
        <f t="shared" si="828"/>
        <v>WC</v>
      </c>
      <c r="AB3292" s="7" t="str">
        <f t="shared" si="829"/>
        <v>43817</v>
      </c>
      <c r="AC3292" s="6" t="str">
        <f t="shared" si="830"/>
        <v>13</v>
      </c>
      <c r="AD3292" s="6" t="str">
        <f t="shared" si="831"/>
        <v>D</v>
      </c>
      <c r="AE3292" s="8" t="str">
        <f t="shared" si="832"/>
        <v/>
      </c>
    </row>
    <row r="3293" spans="1:31" x14ac:dyDescent="0.25">
      <c r="A3293" s="9">
        <v>3374</v>
      </c>
      <c r="B3293" s="10" t="s">
        <v>7928</v>
      </c>
      <c r="C3293" s="10" t="s">
        <v>2803</v>
      </c>
      <c r="D3293" s="10" t="s">
        <v>49</v>
      </c>
      <c r="E3293" s="10" t="s">
        <v>16</v>
      </c>
      <c r="F3293" s="10">
        <v>90</v>
      </c>
      <c r="G3293" s="10" t="s">
        <v>7929</v>
      </c>
      <c r="H3293" s="10" t="s">
        <v>3232</v>
      </c>
      <c r="I3293" s="10" t="s">
        <v>32</v>
      </c>
      <c r="J3293" s="11">
        <v>44527</v>
      </c>
      <c r="K3293" s="10">
        <v>64</v>
      </c>
      <c r="L3293" s="10" t="s">
        <v>78</v>
      </c>
      <c r="M3293" s="12"/>
      <c r="O3293">
        <f t="shared" si="833"/>
        <v>0</v>
      </c>
      <c r="Q3293" s="9" t="str">
        <f t="shared" si="818"/>
        <v>3374</v>
      </c>
      <c r="R3293" s="10" t="str">
        <f t="shared" si="819"/>
        <v>Marina</v>
      </c>
      <c r="S3293" s="10" t="str">
        <f t="shared" si="820"/>
        <v>Donnelly</v>
      </c>
      <c r="T3293" s="10" t="str">
        <f t="shared" si="821"/>
        <v>Miss</v>
      </c>
      <c r="U3293" s="10" t="str">
        <f t="shared" si="822"/>
        <v>F</v>
      </c>
      <c r="V3293" s="10" t="str">
        <f t="shared" si="823"/>
        <v>90</v>
      </c>
      <c r="W3293" s="10" t="str">
        <f t="shared" si="824"/>
        <v>Normans Close</v>
      </c>
      <c r="X3293" s="10" t="str">
        <f t="shared" si="825"/>
        <v>se</v>
      </c>
      <c r="Y3293" s="10" t="str">
        <f t="shared" si="826"/>
        <v>Normans Close</v>
      </c>
      <c r="Z3293" s="10" t="str">
        <f t="shared" si="827"/>
        <v>Montrose</v>
      </c>
      <c r="AA3293" s="10" t="str">
        <f t="shared" si="828"/>
        <v>WC</v>
      </c>
      <c r="AB3293" s="11" t="str">
        <f t="shared" si="829"/>
        <v>44527</v>
      </c>
      <c r="AC3293" s="10" t="str">
        <f t="shared" si="830"/>
        <v>64</v>
      </c>
      <c r="AD3293" s="10" t="str">
        <f t="shared" si="831"/>
        <v>C2</v>
      </c>
      <c r="AE3293" s="12" t="str">
        <f t="shared" si="832"/>
        <v/>
      </c>
    </row>
    <row r="3294" spans="1:31" x14ac:dyDescent="0.25">
      <c r="A3294" s="5">
        <v>3375</v>
      </c>
      <c r="B3294" s="6" t="s">
        <v>340</v>
      </c>
      <c r="C3294" s="6" t="s">
        <v>7930</v>
      </c>
      <c r="D3294" s="6" t="s">
        <v>28</v>
      </c>
      <c r="E3294" s="6" t="s">
        <v>29</v>
      </c>
      <c r="F3294" s="6">
        <v>30</v>
      </c>
      <c r="G3294" s="6" t="s">
        <v>7929</v>
      </c>
      <c r="H3294" s="6" t="s">
        <v>3253</v>
      </c>
      <c r="I3294" s="6" t="s">
        <v>32</v>
      </c>
      <c r="J3294" s="7">
        <v>44109</v>
      </c>
      <c r="K3294" s="6">
        <v>78</v>
      </c>
      <c r="L3294" s="6" t="s">
        <v>157</v>
      </c>
      <c r="M3294" s="8"/>
      <c r="O3294">
        <f t="shared" si="833"/>
        <v>0</v>
      </c>
      <c r="Q3294" s="5" t="str">
        <f t="shared" si="818"/>
        <v>3375</v>
      </c>
      <c r="R3294" s="6" t="str">
        <f t="shared" si="819"/>
        <v>Adolph</v>
      </c>
      <c r="S3294" s="6" t="str">
        <f t="shared" si="820"/>
        <v>Mccabe</v>
      </c>
      <c r="T3294" s="6" t="str">
        <f t="shared" si="821"/>
        <v>Mr</v>
      </c>
      <c r="U3294" s="6" t="str">
        <f t="shared" si="822"/>
        <v>M</v>
      </c>
      <c r="V3294" s="6" t="str">
        <f t="shared" si="823"/>
        <v>30</v>
      </c>
      <c r="W3294" s="6" t="str">
        <f t="shared" si="824"/>
        <v>Normans Close</v>
      </c>
      <c r="X3294" s="6" t="str">
        <f t="shared" si="825"/>
        <v>se</v>
      </c>
      <c r="Y3294" s="6" t="str">
        <f t="shared" si="826"/>
        <v>Normans Close</v>
      </c>
      <c r="Z3294" s="6" t="str">
        <f t="shared" si="827"/>
        <v>Southport</v>
      </c>
      <c r="AA3294" s="6" t="str">
        <f t="shared" si="828"/>
        <v>WC</v>
      </c>
      <c r="AB3294" s="7" t="str">
        <f t="shared" si="829"/>
        <v>44109</v>
      </c>
      <c r="AC3294" s="6" t="str">
        <f t="shared" si="830"/>
        <v>78</v>
      </c>
      <c r="AD3294" s="6" t="str">
        <f t="shared" si="831"/>
        <v>C3</v>
      </c>
      <c r="AE3294" s="8" t="str">
        <f t="shared" si="832"/>
        <v/>
      </c>
    </row>
    <row r="3295" spans="1:31" x14ac:dyDescent="0.25">
      <c r="A3295" s="9">
        <v>3376</v>
      </c>
      <c r="B3295" s="10" t="s">
        <v>7931</v>
      </c>
      <c r="C3295" s="10" t="s">
        <v>3859</v>
      </c>
      <c r="D3295" s="10" t="s">
        <v>49</v>
      </c>
      <c r="E3295" s="10" t="s">
        <v>16</v>
      </c>
      <c r="F3295" s="10">
        <v>30</v>
      </c>
      <c r="G3295" s="10" t="s">
        <v>7932</v>
      </c>
      <c r="H3295" s="10" t="s">
        <v>7933</v>
      </c>
      <c r="I3295" s="10" t="s">
        <v>38</v>
      </c>
      <c r="J3295" s="11">
        <v>44259</v>
      </c>
      <c r="K3295" s="10">
        <v>68</v>
      </c>
      <c r="L3295" s="10" t="s">
        <v>78</v>
      </c>
      <c r="M3295" s="12"/>
      <c r="O3295">
        <f t="shared" si="833"/>
        <v>0</v>
      </c>
      <c r="Q3295" s="9" t="str">
        <f t="shared" si="818"/>
        <v>3376</v>
      </c>
      <c r="R3295" s="10" t="str">
        <f t="shared" si="819"/>
        <v>Daniell</v>
      </c>
      <c r="S3295" s="10" t="str">
        <f t="shared" si="820"/>
        <v>Meyers</v>
      </c>
      <c r="T3295" s="10" t="str">
        <f t="shared" si="821"/>
        <v>Miss</v>
      </c>
      <c r="U3295" s="10" t="str">
        <f t="shared" si="822"/>
        <v>F</v>
      </c>
      <c r="V3295" s="10" t="str">
        <f t="shared" si="823"/>
        <v>30</v>
      </c>
      <c r="W3295" s="10" t="str">
        <f t="shared" si="824"/>
        <v>Norris Rents</v>
      </c>
      <c r="X3295" s="10" t="str">
        <f t="shared" si="825"/>
        <v>ts</v>
      </c>
      <c r="Y3295" s="10" t="str">
        <f t="shared" si="826"/>
        <v>Norris Rents</v>
      </c>
      <c r="Z3295" s="10" t="str">
        <f t="shared" si="827"/>
        <v>Dornoch</v>
      </c>
      <c r="AA3295" s="10" t="str">
        <f t="shared" si="828"/>
        <v>RM</v>
      </c>
      <c r="AB3295" s="11" t="str">
        <f t="shared" si="829"/>
        <v>44259</v>
      </c>
      <c r="AC3295" s="10" t="str">
        <f t="shared" si="830"/>
        <v>68</v>
      </c>
      <c r="AD3295" s="10" t="str">
        <f t="shared" si="831"/>
        <v>C2</v>
      </c>
      <c r="AE3295" s="12" t="str">
        <f t="shared" si="832"/>
        <v/>
      </c>
    </row>
    <row r="3296" spans="1:31" x14ac:dyDescent="0.25">
      <c r="A3296" s="5">
        <v>3377</v>
      </c>
      <c r="B3296" s="6" t="s">
        <v>985</v>
      </c>
      <c r="C3296" s="6" t="s">
        <v>1312</v>
      </c>
      <c r="D3296" s="6" t="s">
        <v>28</v>
      </c>
      <c r="E3296" s="6" t="s">
        <v>29</v>
      </c>
      <c r="F3296" s="6">
        <v>30</v>
      </c>
      <c r="G3296" s="6" t="s">
        <v>7934</v>
      </c>
      <c r="H3296" s="6" t="s">
        <v>1811</v>
      </c>
      <c r="I3296" s="6" t="s">
        <v>87</v>
      </c>
      <c r="J3296" s="7">
        <v>44229</v>
      </c>
      <c r="K3296" s="6">
        <v>30</v>
      </c>
      <c r="L3296" s="6" t="s">
        <v>52</v>
      </c>
      <c r="M3296" s="8"/>
      <c r="O3296">
        <f t="shared" si="833"/>
        <v>0</v>
      </c>
      <c r="Q3296" s="5" t="str">
        <f t="shared" si="818"/>
        <v>3377</v>
      </c>
      <c r="R3296" s="6" t="str">
        <f t="shared" si="819"/>
        <v>Mitch</v>
      </c>
      <c r="S3296" s="6" t="str">
        <f t="shared" si="820"/>
        <v>Holbrook</v>
      </c>
      <c r="T3296" s="6" t="str">
        <f t="shared" si="821"/>
        <v>Mr</v>
      </c>
      <c r="U3296" s="6" t="str">
        <f t="shared" si="822"/>
        <v>M</v>
      </c>
      <c r="V3296" s="6" t="str">
        <f t="shared" si="823"/>
        <v>30</v>
      </c>
      <c r="W3296" s="6" t="str">
        <f t="shared" si="824"/>
        <v>North Buildings</v>
      </c>
      <c r="X3296" s="6" t="str">
        <f t="shared" si="825"/>
        <v>gs</v>
      </c>
      <c r="Y3296" s="6" t="str">
        <f t="shared" si="826"/>
        <v>North Buildings</v>
      </c>
      <c r="Z3296" s="6" t="str">
        <f t="shared" si="827"/>
        <v>Blyth</v>
      </c>
      <c r="AA3296" s="6" t="str">
        <f t="shared" si="828"/>
        <v>FY</v>
      </c>
      <c r="AB3296" s="7" t="str">
        <f t="shared" si="829"/>
        <v>44229</v>
      </c>
      <c r="AC3296" s="6" t="str">
        <f t="shared" si="830"/>
        <v>30</v>
      </c>
      <c r="AD3296" s="6" t="str">
        <f t="shared" si="831"/>
        <v>A1</v>
      </c>
      <c r="AE3296" s="8" t="str">
        <f t="shared" si="832"/>
        <v/>
      </c>
    </row>
    <row r="3297" spans="1:31" x14ac:dyDescent="0.25">
      <c r="A3297" s="9">
        <v>3378</v>
      </c>
      <c r="B3297" s="10" t="s">
        <v>7336</v>
      </c>
      <c r="C3297" s="10" t="s">
        <v>3557</v>
      </c>
      <c r="D3297" s="10" t="s">
        <v>49</v>
      </c>
      <c r="E3297" s="10" t="s">
        <v>16</v>
      </c>
      <c r="F3297" s="10">
        <v>90</v>
      </c>
      <c r="G3297" s="10" t="s">
        <v>7935</v>
      </c>
      <c r="H3297" s="10" t="s">
        <v>4345</v>
      </c>
      <c r="I3297" s="10" t="s">
        <v>4346</v>
      </c>
      <c r="J3297" s="11">
        <v>43506</v>
      </c>
      <c r="K3297" s="10">
        <v>43</v>
      </c>
      <c r="L3297" s="10" t="s">
        <v>68</v>
      </c>
      <c r="M3297" s="12"/>
      <c r="O3297">
        <f t="shared" si="833"/>
        <v>0</v>
      </c>
      <c r="Q3297" s="9" t="str">
        <f t="shared" si="818"/>
        <v>3378</v>
      </c>
      <c r="R3297" s="10" t="str">
        <f t="shared" si="819"/>
        <v>Rachelle</v>
      </c>
      <c r="S3297" s="10" t="str">
        <f t="shared" si="820"/>
        <v>Lowry</v>
      </c>
      <c r="T3297" s="10" t="str">
        <f t="shared" si="821"/>
        <v>Miss</v>
      </c>
      <c r="U3297" s="10" t="str">
        <f t="shared" si="822"/>
        <v>F</v>
      </c>
      <c r="V3297" s="10" t="str">
        <f t="shared" si="823"/>
        <v>90</v>
      </c>
      <c r="W3297" s="10" t="str">
        <f t="shared" si="824"/>
        <v>North Elder</v>
      </c>
      <c r="X3297" s="10" t="str">
        <f t="shared" si="825"/>
        <v>er</v>
      </c>
      <c r="Y3297" s="10" t="str">
        <f t="shared" si="826"/>
        <v>North Elder</v>
      </c>
      <c r="Z3297" s="10" t="str">
        <f t="shared" si="827"/>
        <v>Axminster</v>
      </c>
      <c r="AA3297" s="10" t="str">
        <f t="shared" si="828"/>
        <v>BS</v>
      </c>
      <c r="AB3297" s="11" t="str">
        <f t="shared" si="829"/>
        <v>43506</v>
      </c>
      <c r="AC3297" s="10" t="str">
        <f t="shared" si="830"/>
        <v>43</v>
      </c>
      <c r="AD3297" s="10" t="str">
        <f t="shared" si="831"/>
        <v>A2</v>
      </c>
      <c r="AE3297" s="12" t="str">
        <f t="shared" si="832"/>
        <v/>
      </c>
    </row>
    <row r="3298" spans="1:31" x14ac:dyDescent="0.25">
      <c r="A3298" s="5">
        <v>3379</v>
      </c>
      <c r="B3298" s="6" t="s">
        <v>3417</v>
      </c>
      <c r="C3298" s="6" t="s">
        <v>3537</v>
      </c>
      <c r="D3298" s="6" t="s">
        <v>90</v>
      </c>
      <c r="E3298" s="6" t="s">
        <v>29</v>
      </c>
      <c r="F3298" s="6">
        <v>30</v>
      </c>
      <c r="G3298" s="6" t="s">
        <v>7936</v>
      </c>
      <c r="H3298" s="6" t="s">
        <v>2856</v>
      </c>
      <c r="I3298" s="6" t="s">
        <v>32</v>
      </c>
      <c r="J3298" s="7">
        <v>43592</v>
      </c>
      <c r="K3298" s="6">
        <v>76</v>
      </c>
      <c r="L3298" s="6" t="s">
        <v>78</v>
      </c>
      <c r="M3298" s="8"/>
      <c r="O3298">
        <f t="shared" si="833"/>
        <v>0</v>
      </c>
      <c r="Q3298" s="5" t="str">
        <f t="shared" si="818"/>
        <v>3379</v>
      </c>
      <c r="R3298" s="6" t="str">
        <f t="shared" si="819"/>
        <v>Rudolph</v>
      </c>
      <c r="S3298" s="6" t="str">
        <f t="shared" si="820"/>
        <v>Mendoza</v>
      </c>
      <c r="T3298" s="6" t="str">
        <f t="shared" si="821"/>
        <v>Dr</v>
      </c>
      <c r="U3298" s="6" t="str">
        <f t="shared" si="822"/>
        <v>M</v>
      </c>
      <c r="V3298" s="6" t="str">
        <f t="shared" si="823"/>
        <v>30</v>
      </c>
      <c r="W3298" s="6" t="str">
        <f t="shared" si="824"/>
        <v>North End</v>
      </c>
      <c r="X3298" s="6" t="str">
        <f t="shared" si="825"/>
        <v>nd</v>
      </c>
      <c r="Y3298" s="6" t="str">
        <f t="shared" si="826"/>
        <v>North End</v>
      </c>
      <c r="Z3298" s="6" t="str">
        <f t="shared" si="827"/>
        <v>Nelson</v>
      </c>
      <c r="AA3298" s="6" t="str">
        <f t="shared" si="828"/>
        <v>WC</v>
      </c>
      <c r="AB3298" s="7" t="str">
        <f t="shared" si="829"/>
        <v>43592</v>
      </c>
      <c r="AC3298" s="6" t="str">
        <f t="shared" si="830"/>
        <v>76</v>
      </c>
      <c r="AD3298" s="6" t="str">
        <f t="shared" si="831"/>
        <v>C2</v>
      </c>
      <c r="AE3298" s="8" t="str">
        <f t="shared" si="832"/>
        <v/>
      </c>
    </row>
    <row r="3299" spans="1:31" x14ac:dyDescent="0.25">
      <c r="A3299" s="9">
        <v>3380</v>
      </c>
      <c r="B3299" s="10" t="s">
        <v>2813</v>
      </c>
      <c r="C3299" s="10" t="s">
        <v>7592</v>
      </c>
      <c r="D3299" s="10" t="s">
        <v>49</v>
      </c>
      <c r="E3299" s="10" t="s">
        <v>16</v>
      </c>
      <c r="F3299" s="10">
        <v>90</v>
      </c>
      <c r="G3299" s="10" t="s">
        <v>7937</v>
      </c>
      <c r="H3299" s="10" t="s">
        <v>2668</v>
      </c>
      <c r="I3299" s="10" t="s">
        <v>32</v>
      </c>
      <c r="J3299" s="11">
        <v>44324</v>
      </c>
      <c r="K3299" s="10">
        <v>36</v>
      </c>
      <c r="L3299" s="10" t="s">
        <v>52</v>
      </c>
      <c r="M3299" s="12"/>
      <c r="O3299">
        <f t="shared" si="833"/>
        <v>0</v>
      </c>
      <c r="Q3299" s="9" t="str">
        <f t="shared" si="818"/>
        <v>3380</v>
      </c>
      <c r="R3299" s="10" t="str">
        <f t="shared" si="819"/>
        <v>Chung</v>
      </c>
      <c r="S3299" s="10" t="str">
        <f t="shared" si="820"/>
        <v>Gustafson</v>
      </c>
      <c r="T3299" s="10" t="str">
        <f t="shared" si="821"/>
        <v>Miss</v>
      </c>
      <c r="U3299" s="10" t="str">
        <f t="shared" si="822"/>
        <v>F</v>
      </c>
      <c r="V3299" s="10" t="str">
        <f t="shared" si="823"/>
        <v>90</v>
      </c>
      <c r="W3299" s="10" t="str">
        <f t="shared" si="824"/>
        <v>North Mews</v>
      </c>
      <c r="X3299" s="10" t="str">
        <f t="shared" si="825"/>
        <v>ws</v>
      </c>
      <c r="Y3299" s="10" t="str">
        <f t="shared" si="826"/>
        <v>North Mews</v>
      </c>
      <c r="Z3299" s="10" t="str">
        <f t="shared" si="827"/>
        <v>Shifnal</v>
      </c>
      <c r="AA3299" s="10" t="str">
        <f t="shared" si="828"/>
        <v>WC</v>
      </c>
      <c r="AB3299" s="11" t="str">
        <f t="shared" si="829"/>
        <v>44324</v>
      </c>
      <c r="AC3299" s="10" t="str">
        <f t="shared" si="830"/>
        <v>36</v>
      </c>
      <c r="AD3299" s="10" t="str">
        <f t="shared" si="831"/>
        <v>A1</v>
      </c>
      <c r="AE3299" s="12" t="str">
        <f t="shared" si="832"/>
        <v/>
      </c>
    </row>
    <row r="3300" spans="1:31" x14ac:dyDescent="0.25">
      <c r="A3300" s="5">
        <v>3381</v>
      </c>
      <c r="B3300" s="6" t="s">
        <v>7938</v>
      </c>
      <c r="C3300" s="6" t="s">
        <v>4118</v>
      </c>
      <c r="D3300" s="6" t="s">
        <v>49</v>
      </c>
      <c r="E3300" s="6" t="s">
        <v>16</v>
      </c>
      <c r="F3300" s="6">
        <v>60</v>
      </c>
      <c r="G3300" s="6" t="s">
        <v>7939</v>
      </c>
      <c r="H3300" s="6" t="s">
        <v>637</v>
      </c>
      <c r="I3300" s="6" t="s">
        <v>291</v>
      </c>
      <c r="J3300" s="7">
        <v>43498</v>
      </c>
      <c r="K3300" s="6">
        <v>31</v>
      </c>
      <c r="L3300" s="6" t="s">
        <v>39</v>
      </c>
      <c r="M3300" s="8"/>
      <c r="O3300">
        <f t="shared" si="833"/>
        <v>0</v>
      </c>
      <c r="Q3300" s="5" t="str">
        <f t="shared" si="818"/>
        <v>3381</v>
      </c>
      <c r="R3300" s="6" t="str">
        <f t="shared" si="819"/>
        <v>Malisa</v>
      </c>
      <c r="S3300" s="6" t="str">
        <f t="shared" si="820"/>
        <v>Conklin</v>
      </c>
      <c r="T3300" s="6" t="str">
        <f t="shared" si="821"/>
        <v>Miss</v>
      </c>
      <c r="U3300" s="6" t="str">
        <f t="shared" si="822"/>
        <v>F</v>
      </c>
      <c r="V3300" s="6" t="str">
        <f t="shared" si="823"/>
        <v>60</v>
      </c>
      <c r="W3300" s="6" t="str">
        <f t="shared" si="824"/>
        <v>North Park</v>
      </c>
      <c r="X3300" s="6" t="str">
        <f t="shared" si="825"/>
        <v>rk</v>
      </c>
      <c r="Y3300" s="6" t="str">
        <f t="shared" si="826"/>
        <v>North Park</v>
      </c>
      <c r="Z3300" s="6" t="str">
        <f t="shared" si="827"/>
        <v>Kent</v>
      </c>
      <c r="AA3300" s="6" t="str">
        <f t="shared" si="828"/>
        <v>HS</v>
      </c>
      <c r="AB3300" s="7" t="str">
        <f t="shared" si="829"/>
        <v>43498</v>
      </c>
      <c r="AC3300" s="6" t="str">
        <f t="shared" si="830"/>
        <v>31</v>
      </c>
      <c r="AD3300" s="6" t="str">
        <f t="shared" si="831"/>
        <v>C1</v>
      </c>
      <c r="AE3300" s="8" t="str">
        <f t="shared" si="832"/>
        <v/>
      </c>
    </row>
    <row r="3301" spans="1:31" x14ac:dyDescent="0.25">
      <c r="A3301" s="9">
        <v>3382</v>
      </c>
      <c r="B3301" s="10" t="s">
        <v>7940</v>
      </c>
      <c r="C3301" s="10" t="s">
        <v>7941</v>
      </c>
      <c r="D3301" s="10" t="s">
        <v>15</v>
      </c>
      <c r="E3301" s="10" t="s">
        <v>16</v>
      </c>
      <c r="F3301" s="10">
        <v>60</v>
      </c>
      <c r="G3301" s="10" t="s">
        <v>7942</v>
      </c>
      <c r="H3301" s="10" t="s">
        <v>161</v>
      </c>
      <c r="I3301" s="10" t="s">
        <v>162</v>
      </c>
      <c r="J3301" s="11">
        <v>44120</v>
      </c>
      <c r="K3301" s="10">
        <v>94</v>
      </c>
      <c r="L3301" s="10" t="s">
        <v>68</v>
      </c>
      <c r="M3301" s="12"/>
      <c r="O3301">
        <f t="shared" si="833"/>
        <v>0</v>
      </c>
      <c r="Q3301" s="9" t="str">
        <f t="shared" si="818"/>
        <v>3382</v>
      </c>
      <c r="R3301" s="10" t="str">
        <f t="shared" si="819"/>
        <v>Victoria</v>
      </c>
      <c r="S3301" s="10" t="str">
        <f t="shared" si="820"/>
        <v>Romero</v>
      </c>
      <c r="T3301" s="10" t="str">
        <f t="shared" si="821"/>
        <v>Mrs</v>
      </c>
      <c r="U3301" s="10" t="str">
        <f t="shared" si="822"/>
        <v>F</v>
      </c>
      <c r="V3301" s="10" t="str">
        <f t="shared" si="823"/>
        <v>60</v>
      </c>
      <c r="W3301" s="10" t="str">
        <f t="shared" si="824"/>
        <v>North Road</v>
      </c>
      <c r="X3301" s="10" t="str">
        <f t="shared" si="825"/>
        <v>ad</v>
      </c>
      <c r="Y3301" s="10" t="str">
        <f t="shared" si="826"/>
        <v>North Road</v>
      </c>
      <c r="Z3301" s="10" t="str">
        <f t="shared" si="827"/>
        <v>Alresford</v>
      </c>
      <c r="AA3301" s="10" t="str">
        <f t="shared" si="828"/>
        <v>FK</v>
      </c>
      <c r="AB3301" s="11" t="str">
        <f t="shared" si="829"/>
        <v>44120</v>
      </c>
      <c r="AC3301" s="10" t="str">
        <f t="shared" si="830"/>
        <v>94</v>
      </c>
      <c r="AD3301" s="10" t="str">
        <f t="shared" si="831"/>
        <v>A2</v>
      </c>
      <c r="AE3301" s="12" t="str">
        <f t="shared" si="832"/>
        <v/>
      </c>
    </row>
    <row r="3302" spans="1:31" x14ac:dyDescent="0.25">
      <c r="A3302" s="5">
        <v>3383</v>
      </c>
      <c r="B3302" s="6" t="s">
        <v>371</v>
      </c>
      <c r="C3302" s="6" t="s">
        <v>2266</v>
      </c>
      <c r="D3302" s="6" t="s">
        <v>28</v>
      </c>
      <c r="E3302" s="6" t="s">
        <v>29</v>
      </c>
      <c r="F3302" s="6">
        <v>30</v>
      </c>
      <c r="G3302" s="6" t="s">
        <v>7943</v>
      </c>
      <c r="H3302" s="6" t="s">
        <v>1470</v>
      </c>
      <c r="I3302" s="6" t="s">
        <v>1471</v>
      </c>
      <c r="J3302" s="7">
        <v>44228</v>
      </c>
      <c r="K3302" s="6">
        <v>97</v>
      </c>
      <c r="L3302" s="6" t="s">
        <v>99</v>
      </c>
      <c r="M3302" s="8"/>
      <c r="O3302">
        <f t="shared" si="833"/>
        <v>0</v>
      </c>
      <c r="Q3302" s="5" t="str">
        <f t="shared" si="818"/>
        <v>3383</v>
      </c>
      <c r="R3302" s="6" t="str">
        <f t="shared" si="819"/>
        <v>Boyce</v>
      </c>
      <c r="S3302" s="6" t="str">
        <f t="shared" si="820"/>
        <v>Pitts</v>
      </c>
      <c r="T3302" s="6" t="str">
        <f t="shared" si="821"/>
        <v>Mr</v>
      </c>
      <c r="U3302" s="6" t="str">
        <f t="shared" si="822"/>
        <v>M</v>
      </c>
      <c r="V3302" s="6" t="str">
        <f t="shared" si="823"/>
        <v>30</v>
      </c>
      <c r="W3302" s="6" t="str">
        <f t="shared" si="824"/>
        <v>Northampton Place</v>
      </c>
      <c r="X3302" s="6" t="str">
        <f t="shared" si="825"/>
        <v>ce</v>
      </c>
      <c r="Y3302" s="6" t="str">
        <f t="shared" si="826"/>
        <v>Northampton Place</v>
      </c>
      <c r="Z3302" s="6" t="str">
        <f t="shared" si="827"/>
        <v>Acharacle</v>
      </c>
      <c r="AA3302" s="6" t="str">
        <f t="shared" si="828"/>
        <v>BB</v>
      </c>
      <c r="AB3302" s="7" t="str">
        <f t="shared" si="829"/>
        <v>44228</v>
      </c>
      <c r="AC3302" s="6" t="str">
        <f t="shared" si="830"/>
        <v>97</v>
      </c>
      <c r="AD3302" s="6" t="str">
        <f t="shared" si="831"/>
        <v>E</v>
      </c>
      <c r="AE3302" s="8" t="str">
        <f t="shared" si="832"/>
        <v/>
      </c>
    </row>
    <row r="3303" spans="1:31" x14ac:dyDescent="0.25">
      <c r="A3303" s="9">
        <v>3384</v>
      </c>
      <c r="B3303" s="10" t="s">
        <v>7944</v>
      </c>
      <c r="C3303" s="10" t="s">
        <v>704</v>
      </c>
      <c r="D3303" s="10" t="s">
        <v>28</v>
      </c>
      <c r="E3303" s="10" t="s">
        <v>29</v>
      </c>
      <c r="F3303" s="10">
        <v>90</v>
      </c>
      <c r="G3303" s="10" t="s">
        <v>7945</v>
      </c>
      <c r="H3303" s="10" t="s">
        <v>2469</v>
      </c>
      <c r="I3303" s="10" t="s">
        <v>1228</v>
      </c>
      <c r="J3303" s="11">
        <v>44021</v>
      </c>
      <c r="K3303" s="10">
        <v>33</v>
      </c>
      <c r="L3303" s="10" t="s">
        <v>99</v>
      </c>
      <c r="M3303" s="12"/>
      <c r="O3303">
        <f t="shared" si="833"/>
        <v>0</v>
      </c>
      <c r="Q3303" s="9" t="str">
        <f t="shared" si="818"/>
        <v>3384</v>
      </c>
      <c r="R3303" s="10" t="str">
        <f t="shared" si="819"/>
        <v>Frederic</v>
      </c>
      <c r="S3303" s="10" t="str">
        <f t="shared" si="820"/>
        <v>Lancaster</v>
      </c>
      <c r="T3303" s="10" t="str">
        <f t="shared" si="821"/>
        <v>Mr</v>
      </c>
      <c r="U3303" s="10" t="str">
        <f t="shared" si="822"/>
        <v>M</v>
      </c>
      <c r="V3303" s="10" t="str">
        <f t="shared" si="823"/>
        <v>90</v>
      </c>
      <c r="W3303" s="10" t="str">
        <f t="shared" si="824"/>
        <v>Northampton Terrace</v>
      </c>
      <c r="X3303" s="10" t="str">
        <f t="shared" si="825"/>
        <v>ce</v>
      </c>
      <c r="Y3303" s="10" t="str">
        <f t="shared" si="826"/>
        <v>Northampton Terrace</v>
      </c>
      <c r="Z3303" s="10" t="str">
        <f t="shared" si="827"/>
        <v>Elland</v>
      </c>
      <c r="AA3303" s="10" t="str">
        <f t="shared" si="828"/>
        <v>HA</v>
      </c>
      <c r="AB3303" s="11" t="str">
        <f t="shared" si="829"/>
        <v>44021</v>
      </c>
      <c r="AC3303" s="10" t="str">
        <f t="shared" si="830"/>
        <v>33</v>
      </c>
      <c r="AD3303" s="10" t="str">
        <f t="shared" si="831"/>
        <v>E</v>
      </c>
      <c r="AE3303" s="12" t="str">
        <f t="shared" si="832"/>
        <v/>
      </c>
    </row>
    <row r="3304" spans="1:31" x14ac:dyDescent="0.25">
      <c r="A3304" s="5">
        <v>3385</v>
      </c>
      <c r="B3304" s="6" t="s">
        <v>7327</v>
      </c>
      <c r="C3304" s="6" t="s">
        <v>5640</v>
      </c>
      <c r="D3304" s="6" t="s">
        <v>49</v>
      </c>
      <c r="E3304" s="6" t="s">
        <v>16</v>
      </c>
      <c r="F3304" s="6">
        <v>60</v>
      </c>
      <c r="G3304" s="6" t="s">
        <v>7946</v>
      </c>
      <c r="H3304" s="6" t="s">
        <v>1948</v>
      </c>
      <c r="I3304" s="6" t="s">
        <v>32</v>
      </c>
      <c r="J3304" s="7">
        <v>44285</v>
      </c>
      <c r="K3304" s="6">
        <v>16</v>
      </c>
      <c r="L3304" s="6" t="s">
        <v>33</v>
      </c>
      <c r="M3304" s="8"/>
      <c r="O3304">
        <f t="shared" si="833"/>
        <v>0</v>
      </c>
      <c r="Q3304" s="5" t="str">
        <f t="shared" si="818"/>
        <v>3385</v>
      </c>
      <c r="R3304" s="6" t="str">
        <f t="shared" si="819"/>
        <v>Latonya</v>
      </c>
      <c r="S3304" s="6" t="str">
        <f t="shared" si="820"/>
        <v>Allison</v>
      </c>
      <c r="T3304" s="6" t="str">
        <f t="shared" si="821"/>
        <v>Miss</v>
      </c>
      <c r="U3304" s="6" t="str">
        <f t="shared" si="822"/>
        <v>F</v>
      </c>
      <c r="V3304" s="6" t="str">
        <f t="shared" si="823"/>
        <v>60</v>
      </c>
      <c r="W3304" s="6" t="str">
        <f t="shared" si="824"/>
        <v>Northcote Road</v>
      </c>
      <c r="X3304" s="6" t="str">
        <f t="shared" si="825"/>
        <v>ad</v>
      </c>
      <c r="Y3304" s="6" t="str">
        <f t="shared" si="826"/>
        <v>Northcote Road</v>
      </c>
      <c r="Z3304" s="6" t="str">
        <f t="shared" si="827"/>
        <v>Sowerby Bridge</v>
      </c>
      <c r="AA3304" s="6" t="str">
        <f t="shared" si="828"/>
        <v>WC</v>
      </c>
      <c r="AB3304" s="7" t="str">
        <f t="shared" si="829"/>
        <v>44285</v>
      </c>
      <c r="AC3304" s="6" t="str">
        <f t="shared" si="830"/>
        <v>16</v>
      </c>
      <c r="AD3304" s="6" t="str">
        <f t="shared" si="831"/>
        <v>A3</v>
      </c>
      <c r="AE3304" s="8" t="str">
        <f t="shared" si="832"/>
        <v/>
      </c>
    </row>
    <row r="3305" spans="1:31" x14ac:dyDescent="0.25">
      <c r="A3305" s="9">
        <v>3386</v>
      </c>
      <c r="B3305" s="10" t="s">
        <v>6122</v>
      </c>
      <c r="C3305" s="10" t="s">
        <v>2960</v>
      </c>
      <c r="D3305" s="10" t="s">
        <v>28</v>
      </c>
      <c r="E3305" s="10" t="s">
        <v>29</v>
      </c>
      <c r="F3305" s="10">
        <v>90</v>
      </c>
      <c r="G3305" s="10" t="s">
        <v>7947</v>
      </c>
      <c r="H3305" s="10" t="s">
        <v>5798</v>
      </c>
      <c r="I3305" s="10" t="s">
        <v>5799</v>
      </c>
      <c r="J3305" s="11">
        <v>44171</v>
      </c>
      <c r="K3305" s="10">
        <v>64</v>
      </c>
      <c r="L3305" s="10" t="s">
        <v>99</v>
      </c>
      <c r="M3305" s="12"/>
      <c r="O3305">
        <f t="shared" si="833"/>
        <v>0</v>
      </c>
      <c r="Q3305" s="9" t="str">
        <f t="shared" si="818"/>
        <v>3386</v>
      </c>
      <c r="R3305" s="10" t="str">
        <f t="shared" si="819"/>
        <v>Rayford</v>
      </c>
      <c r="S3305" s="10" t="str">
        <f t="shared" si="820"/>
        <v>Neff</v>
      </c>
      <c r="T3305" s="10" t="str">
        <f t="shared" si="821"/>
        <v>Mr</v>
      </c>
      <c r="U3305" s="10" t="str">
        <f t="shared" si="822"/>
        <v>M</v>
      </c>
      <c r="V3305" s="10" t="str">
        <f t="shared" si="823"/>
        <v>90</v>
      </c>
      <c r="W3305" s="10" t="str">
        <f t="shared" si="824"/>
        <v>Northcroft Terrace</v>
      </c>
      <c r="X3305" s="10" t="str">
        <f t="shared" si="825"/>
        <v>ce</v>
      </c>
      <c r="Y3305" s="10" t="str">
        <f t="shared" si="826"/>
        <v>Northcroft Terrace</v>
      </c>
      <c r="Z3305" s="10" t="str">
        <f t="shared" si="827"/>
        <v>Barnard Castle</v>
      </c>
      <c r="AA3305" s="10" t="str">
        <f t="shared" si="828"/>
        <v>IG</v>
      </c>
      <c r="AB3305" s="11" t="str">
        <f t="shared" si="829"/>
        <v>44171</v>
      </c>
      <c r="AC3305" s="10" t="str">
        <f t="shared" si="830"/>
        <v>64</v>
      </c>
      <c r="AD3305" s="10" t="str">
        <f t="shared" si="831"/>
        <v>E</v>
      </c>
      <c r="AE3305" s="12" t="str">
        <f t="shared" si="832"/>
        <v/>
      </c>
    </row>
    <row r="3306" spans="1:31" x14ac:dyDescent="0.25">
      <c r="A3306" s="5">
        <v>3387</v>
      </c>
      <c r="B3306" s="6" t="s">
        <v>5899</v>
      </c>
      <c r="C3306" s="6" t="s">
        <v>7948</v>
      </c>
      <c r="D3306" s="6" t="s">
        <v>28</v>
      </c>
      <c r="E3306" s="6" t="s">
        <v>29</v>
      </c>
      <c r="F3306" s="6">
        <v>90</v>
      </c>
      <c r="G3306" s="6" t="s">
        <v>7949</v>
      </c>
      <c r="H3306" s="6" t="s">
        <v>876</v>
      </c>
      <c r="I3306" s="6" t="s">
        <v>176</v>
      </c>
      <c r="J3306" s="7">
        <v>44022</v>
      </c>
      <c r="K3306" s="6">
        <v>51</v>
      </c>
      <c r="L3306" s="6" t="s">
        <v>39</v>
      </c>
      <c r="M3306" s="8"/>
      <c r="O3306">
        <f t="shared" si="833"/>
        <v>0</v>
      </c>
      <c r="Q3306" s="5" t="str">
        <f t="shared" si="818"/>
        <v>3387</v>
      </c>
      <c r="R3306" s="6" t="str">
        <f t="shared" si="819"/>
        <v>Shaun</v>
      </c>
      <c r="S3306" s="6" t="str">
        <f t="shared" si="820"/>
        <v>Zuniga</v>
      </c>
      <c r="T3306" s="6" t="str">
        <f t="shared" si="821"/>
        <v>Mr</v>
      </c>
      <c r="U3306" s="6" t="str">
        <f t="shared" si="822"/>
        <v>M</v>
      </c>
      <c r="V3306" s="6" t="str">
        <f t="shared" si="823"/>
        <v>90</v>
      </c>
      <c r="W3306" s="6" t="str">
        <f t="shared" si="824"/>
        <v>Northern Outfall</v>
      </c>
      <c r="X3306" s="6" t="str">
        <f t="shared" si="825"/>
        <v>ll</v>
      </c>
      <c r="Y3306" s="6" t="str">
        <f t="shared" si="826"/>
        <v>Northern Outfall</v>
      </c>
      <c r="Z3306" s="6" t="str">
        <f t="shared" si="827"/>
        <v>Coniston</v>
      </c>
      <c r="AA3306" s="6" t="str">
        <f t="shared" si="828"/>
        <v>CW</v>
      </c>
      <c r="AB3306" s="7" t="str">
        <f t="shared" si="829"/>
        <v>44022</v>
      </c>
      <c r="AC3306" s="6" t="str">
        <f t="shared" si="830"/>
        <v>51</v>
      </c>
      <c r="AD3306" s="6" t="str">
        <f t="shared" si="831"/>
        <v>C1</v>
      </c>
      <c r="AE3306" s="8" t="str">
        <f t="shared" si="832"/>
        <v/>
      </c>
    </row>
    <row r="3307" spans="1:31" x14ac:dyDescent="0.25">
      <c r="A3307" s="9">
        <v>3388</v>
      </c>
      <c r="B3307" s="10" t="s">
        <v>7950</v>
      </c>
      <c r="C3307" s="10" t="s">
        <v>3079</v>
      </c>
      <c r="D3307" s="10" t="s">
        <v>15</v>
      </c>
      <c r="E3307" s="10" t="s">
        <v>16</v>
      </c>
      <c r="F3307" s="10">
        <v>90</v>
      </c>
      <c r="G3307" s="10" t="s">
        <v>7951</v>
      </c>
      <c r="H3307" s="10" t="s">
        <v>912</v>
      </c>
      <c r="I3307" s="10" t="s">
        <v>32</v>
      </c>
      <c r="J3307" s="11">
        <v>44204</v>
      </c>
      <c r="K3307" s="10">
        <v>32</v>
      </c>
      <c r="L3307" s="10" t="s">
        <v>20</v>
      </c>
      <c r="M3307" s="12"/>
      <c r="O3307">
        <f t="shared" si="833"/>
        <v>0</v>
      </c>
      <c r="Q3307" s="9" t="str">
        <f t="shared" si="818"/>
        <v>3388</v>
      </c>
      <c r="R3307" s="10" t="str">
        <f t="shared" si="819"/>
        <v>Micheline</v>
      </c>
      <c r="S3307" s="10" t="str">
        <f t="shared" si="820"/>
        <v>Lane</v>
      </c>
      <c r="T3307" s="10" t="str">
        <f t="shared" si="821"/>
        <v>Mrs</v>
      </c>
      <c r="U3307" s="10" t="str">
        <f t="shared" si="822"/>
        <v>F</v>
      </c>
      <c r="V3307" s="10" t="str">
        <f t="shared" si="823"/>
        <v>90</v>
      </c>
      <c r="W3307" s="10" t="str">
        <f t="shared" si="824"/>
        <v>Norths Buildings</v>
      </c>
      <c r="X3307" s="10" t="str">
        <f t="shared" si="825"/>
        <v>gs</v>
      </c>
      <c r="Y3307" s="10" t="str">
        <f t="shared" si="826"/>
        <v>Norths Buildings</v>
      </c>
      <c r="Z3307" s="10" t="str">
        <f t="shared" si="827"/>
        <v>Norfolk</v>
      </c>
      <c r="AA3307" s="10" t="str">
        <f t="shared" si="828"/>
        <v>WC</v>
      </c>
      <c r="AB3307" s="11" t="str">
        <f t="shared" si="829"/>
        <v>44204</v>
      </c>
      <c r="AC3307" s="10" t="str">
        <f t="shared" si="830"/>
        <v>32</v>
      </c>
      <c r="AD3307" s="10" t="str">
        <f t="shared" si="831"/>
        <v>B</v>
      </c>
      <c r="AE3307" s="12" t="str">
        <f t="shared" si="832"/>
        <v/>
      </c>
    </row>
    <row r="3308" spans="1:31" x14ac:dyDescent="0.25">
      <c r="A3308" s="5">
        <v>3389</v>
      </c>
      <c r="B3308" s="6" t="s">
        <v>4304</v>
      </c>
      <c r="C3308" s="6" t="s">
        <v>1211</v>
      </c>
      <c r="D3308" s="6" t="s">
        <v>28</v>
      </c>
      <c r="E3308" s="6" t="s">
        <v>29</v>
      </c>
      <c r="F3308" s="6">
        <v>30</v>
      </c>
      <c r="G3308" s="6" t="s">
        <v>7952</v>
      </c>
      <c r="H3308" s="6" t="s">
        <v>1932</v>
      </c>
      <c r="I3308" s="6" t="s">
        <v>291</v>
      </c>
      <c r="J3308" s="7">
        <v>44049</v>
      </c>
      <c r="K3308" s="6">
        <v>24</v>
      </c>
      <c r="L3308" s="6" t="s">
        <v>20</v>
      </c>
      <c r="M3308" s="8"/>
      <c r="O3308">
        <f t="shared" si="833"/>
        <v>0</v>
      </c>
      <c r="Q3308" s="5" t="str">
        <f t="shared" si="818"/>
        <v>3389</v>
      </c>
      <c r="R3308" s="6" t="str">
        <f t="shared" si="819"/>
        <v>Lloyd</v>
      </c>
      <c r="S3308" s="6" t="str">
        <f t="shared" si="820"/>
        <v>Kinney</v>
      </c>
      <c r="T3308" s="6" t="str">
        <f t="shared" si="821"/>
        <v>Mr</v>
      </c>
      <c r="U3308" s="6" t="str">
        <f t="shared" si="822"/>
        <v>M</v>
      </c>
      <c r="V3308" s="6" t="str">
        <f t="shared" si="823"/>
        <v>30</v>
      </c>
      <c r="W3308" s="6" t="str">
        <f t="shared" si="824"/>
        <v>Northumberland Avenue</v>
      </c>
      <c r="X3308" s="6" t="str">
        <f t="shared" si="825"/>
        <v>ue</v>
      </c>
      <c r="Y3308" s="6" t="str">
        <f t="shared" si="826"/>
        <v>Northumberland Avenue</v>
      </c>
      <c r="Z3308" s="6" t="str">
        <f t="shared" si="827"/>
        <v>Isle Of Rum</v>
      </c>
      <c r="AA3308" s="6" t="str">
        <f t="shared" si="828"/>
        <v>HS</v>
      </c>
      <c r="AB3308" s="7" t="str">
        <f t="shared" si="829"/>
        <v>44049</v>
      </c>
      <c r="AC3308" s="6" t="str">
        <f t="shared" si="830"/>
        <v>24</v>
      </c>
      <c r="AD3308" s="6" t="str">
        <f t="shared" si="831"/>
        <v>B</v>
      </c>
      <c r="AE3308" s="8" t="str">
        <f t="shared" si="832"/>
        <v/>
      </c>
    </row>
    <row r="3309" spans="1:31" x14ac:dyDescent="0.25">
      <c r="A3309" s="9">
        <v>3390</v>
      </c>
      <c r="B3309" s="10" t="s">
        <v>7212</v>
      </c>
      <c r="C3309" s="10" t="s">
        <v>6440</v>
      </c>
      <c r="D3309" s="10" t="s">
        <v>28</v>
      </c>
      <c r="E3309" s="10" t="s">
        <v>29</v>
      </c>
      <c r="F3309" s="10">
        <v>90</v>
      </c>
      <c r="G3309" s="10" t="s">
        <v>7953</v>
      </c>
      <c r="H3309" s="10" t="s">
        <v>1361</v>
      </c>
      <c r="I3309" s="10" t="s">
        <v>1362</v>
      </c>
      <c r="J3309" s="11">
        <v>44429</v>
      </c>
      <c r="K3309" s="10">
        <v>21</v>
      </c>
      <c r="L3309" s="10" t="s">
        <v>78</v>
      </c>
      <c r="M3309" s="12"/>
      <c r="O3309">
        <f t="shared" si="833"/>
        <v>0</v>
      </c>
      <c r="Q3309" s="9" t="str">
        <f t="shared" si="818"/>
        <v>3390</v>
      </c>
      <c r="R3309" s="10" t="str">
        <f t="shared" si="819"/>
        <v>Rhett</v>
      </c>
      <c r="S3309" s="10" t="str">
        <f t="shared" si="820"/>
        <v>Lara</v>
      </c>
      <c r="T3309" s="10" t="str">
        <f t="shared" si="821"/>
        <v>Mr</v>
      </c>
      <c r="U3309" s="10" t="str">
        <f t="shared" si="822"/>
        <v>M</v>
      </c>
      <c r="V3309" s="10" t="str">
        <f t="shared" si="823"/>
        <v>90</v>
      </c>
      <c r="W3309" s="10" t="str">
        <f t="shared" si="824"/>
        <v>Northview Crescent</v>
      </c>
      <c r="X3309" s="10" t="str">
        <f t="shared" si="825"/>
        <v>nt</v>
      </c>
      <c r="Y3309" s="10" t="str">
        <f t="shared" si="826"/>
        <v>Northview Crescent</v>
      </c>
      <c r="Z3309" s="10" t="str">
        <f t="shared" si="827"/>
        <v>Arlesey</v>
      </c>
      <c r="AA3309" s="10" t="str">
        <f t="shared" si="828"/>
        <v>KA</v>
      </c>
      <c r="AB3309" s="11" t="str">
        <f t="shared" si="829"/>
        <v>44429</v>
      </c>
      <c r="AC3309" s="10" t="str">
        <f t="shared" si="830"/>
        <v>21</v>
      </c>
      <c r="AD3309" s="10" t="str">
        <f t="shared" si="831"/>
        <v>C2</v>
      </c>
      <c r="AE3309" s="12" t="str">
        <f t="shared" si="832"/>
        <v/>
      </c>
    </row>
    <row r="3310" spans="1:31" x14ac:dyDescent="0.25">
      <c r="A3310" s="5">
        <v>3391</v>
      </c>
      <c r="B3310" s="6" t="s">
        <v>7954</v>
      </c>
      <c r="C3310" s="6" t="s">
        <v>4953</v>
      </c>
      <c r="D3310" s="6" t="s">
        <v>49</v>
      </c>
      <c r="E3310" s="6" t="s">
        <v>16</v>
      </c>
      <c r="F3310" s="6">
        <v>30</v>
      </c>
      <c r="G3310" s="6" t="s">
        <v>7955</v>
      </c>
      <c r="H3310" s="6" t="s">
        <v>4312</v>
      </c>
      <c r="I3310" s="6" t="s">
        <v>1073</v>
      </c>
      <c r="J3310" s="7">
        <v>43673</v>
      </c>
      <c r="K3310" s="6">
        <v>21</v>
      </c>
      <c r="L3310" s="6" t="s">
        <v>157</v>
      </c>
      <c r="M3310" s="8"/>
      <c r="O3310">
        <f t="shared" si="833"/>
        <v>0</v>
      </c>
      <c r="Q3310" s="5" t="str">
        <f t="shared" si="818"/>
        <v>3391</v>
      </c>
      <c r="R3310" s="6" t="str">
        <f t="shared" si="819"/>
        <v>Mariette</v>
      </c>
      <c r="S3310" s="6" t="str">
        <f t="shared" si="820"/>
        <v>Ogden</v>
      </c>
      <c r="T3310" s="6" t="str">
        <f t="shared" si="821"/>
        <v>Miss</v>
      </c>
      <c r="U3310" s="6" t="str">
        <f t="shared" si="822"/>
        <v>F</v>
      </c>
      <c r="V3310" s="6" t="str">
        <f t="shared" si="823"/>
        <v>30</v>
      </c>
      <c r="W3310" s="6" t="str">
        <f t="shared" si="824"/>
        <v>Northwood Gardens</v>
      </c>
      <c r="X3310" s="6" t="str">
        <f t="shared" si="825"/>
        <v>ns</v>
      </c>
      <c r="Y3310" s="6" t="str">
        <f t="shared" si="826"/>
        <v>Northwood Gardens</v>
      </c>
      <c r="Z3310" s="6" t="str">
        <f t="shared" si="827"/>
        <v>Bagillt</v>
      </c>
      <c r="AA3310" s="6" t="str">
        <f t="shared" si="828"/>
        <v>ME</v>
      </c>
      <c r="AB3310" s="7" t="str">
        <f t="shared" si="829"/>
        <v>43673</v>
      </c>
      <c r="AC3310" s="6" t="str">
        <f t="shared" si="830"/>
        <v>21</v>
      </c>
      <c r="AD3310" s="6" t="str">
        <f t="shared" si="831"/>
        <v>C3</v>
      </c>
      <c r="AE3310" s="8" t="str">
        <f t="shared" si="832"/>
        <v/>
      </c>
    </row>
    <row r="3311" spans="1:31" x14ac:dyDescent="0.25">
      <c r="A3311" s="9">
        <v>3392</v>
      </c>
      <c r="B3311" s="10" t="s">
        <v>7956</v>
      </c>
      <c r="C3311" s="10" t="s">
        <v>2895</v>
      </c>
      <c r="D3311" s="10" t="s">
        <v>28</v>
      </c>
      <c r="E3311" s="10" t="s">
        <v>29</v>
      </c>
      <c r="F3311" s="10">
        <v>30</v>
      </c>
      <c r="G3311" s="10" t="s">
        <v>7957</v>
      </c>
      <c r="H3311" s="10" t="s">
        <v>3218</v>
      </c>
      <c r="I3311" s="10" t="s">
        <v>291</v>
      </c>
      <c r="J3311" s="11">
        <v>43954</v>
      </c>
      <c r="K3311" s="10">
        <v>38</v>
      </c>
      <c r="L3311" s="10" t="s">
        <v>62</v>
      </c>
      <c r="M3311" s="12"/>
      <c r="O3311">
        <f t="shared" si="833"/>
        <v>0</v>
      </c>
      <c r="Q3311" s="9" t="str">
        <f t="shared" si="818"/>
        <v>3392</v>
      </c>
      <c r="R3311" s="10" t="str">
        <f t="shared" si="819"/>
        <v>Alan</v>
      </c>
      <c r="S3311" s="10" t="str">
        <f t="shared" si="820"/>
        <v>Hobbs</v>
      </c>
      <c r="T3311" s="10" t="str">
        <f t="shared" si="821"/>
        <v>Mr</v>
      </c>
      <c r="U3311" s="10" t="str">
        <f t="shared" si="822"/>
        <v>M</v>
      </c>
      <c r="V3311" s="10" t="str">
        <f t="shared" si="823"/>
        <v>30</v>
      </c>
      <c r="W3311" s="10" t="str">
        <f t="shared" si="824"/>
        <v>Norton Cottages</v>
      </c>
      <c r="X3311" s="10" t="str">
        <f t="shared" si="825"/>
        <v>es</v>
      </c>
      <c r="Y3311" s="10" t="str">
        <f t="shared" si="826"/>
        <v>Norton Cottages</v>
      </c>
      <c r="Z3311" s="10" t="str">
        <f t="shared" si="827"/>
        <v>Kilgetty</v>
      </c>
      <c r="AA3311" s="10" t="str">
        <f t="shared" si="828"/>
        <v>HS</v>
      </c>
      <c r="AB3311" s="11" t="str">
        <f t="shared" si="829"/>
        <v>43954</v>
      </c>
      <c r="AC3311" s="10" t="str">
        <f t="shared" si="830"/>
        <v>38</v>
      </c>
      <c r="AD3311" s="10" t="str">
        <f t="shared" si="831"/>
        <v>C4</v>
      </c>
      <c r="AE3311" s="12" t="str">
        <f t="shared" si="832"/>
        <v/>
      </c>
    </row>
    <row r="3312" spans="1:31" x14ac:dyDescent="0.25">
      <c r="A3312" s="5">
        <v>3393</v>
      </c>
      <c r="B3312" s="6" t="s">
        <v>7958</v>
      </c>
      <c r="C3312" s="6" t="s">
        <v>1757</v>
      </c>
      <c r="D3312" s="6" t="s">
        <v>15</v>
      </c>
      <c r="E3312" s="6" t="s">
        <v>16</v>
      </c>
      <c r="F3312" s="6">
        <v>60</v>
      </c>
      <c r="G3312" s="6" t="s">
        <v>7959</v>
      </c>
      <c r="H3312" s="6" t="s">
        <v>2749</v>
      </c>
      <c r="I3312" s="6" t="s">
        <v>32</v>
      </c>
      <c r="J3312" s="7">
        <v>43990</v>
      </c>
      <c r="K3312" s="6">
        <v>36</v>
      </c>
      <c r="L3312" s="6" t="s">
        <v>33</v>
      </c>
      <c r="M3312" s="8"/>
      <c r="O3312">
        <f t="shared" si="833"/>
        <v>0</v>
      </c>
      <c r="Q3312" s="5" t="str">
        <f t="shared" si="818"/>
        <v>3393</v>
      </c>
      <c r="R3312" s="6" t="str">
        <f t="shared" si="819"/>
        <v>Linette</v>
      </c>
      <c r="S3312" s="6" t="str">
        <f t="shared" si="820"/>
        <v>Numbers</v>
      </c>
      <c r="T3312" s="6" t="str">
        <f t="shared" si="821"/>
        <v>Mrs</v>
      </c>
      <c r="U3312" s="6" t="str">
        <f t="shared" si="822"/>
        <v>F</v>
      </c>
      <c r="V3312" s="6" t="str">
        <f t="shared" si="823"/>
        <v>60</v>
      </c>
      <c r="W3312" s="6" t="str">
        <f t="shared" si="824"/>
        <v>Norton Street</v>
      </c>
      <c r="X3312" s="6" t="str">
        <f t="shared" si="825"/>
        <v>et</v>
      </c>
      <c r="Y3312" s="6" t="str">
        <f t="shared" si="826"/>
        <v>Norton Street</v>
      </c>
      <c r="Z3312" s="6" t="str">
        <f t="shared" si="827"/>
        <v>Reigate</v>
      </c>
      <c r="AA3312" s="6" t="str">
        <f t="shared" si="828"/>
        <v>WC</v>
      </c>
      <c r="AB3312" s="7" t="str">
        <f t="shared" si="829"/>
        <v>43990</v>
      </c>
      <c r="AC3312" s="6" t="str">
        <f t="shared" si="830"/>
        <v>36</v>
      </c>
      <c r="AD3312" s="6" t="str">
        <f t="shared" si="831"/>
        <v>A3</v>
      </c>
      <c r="AE3312" s="8" t="str">
        <f t="shared" si="832"/>
        <v/>
      </c>
    </row>
    <row r="3313" spans="1:31" x14ac:dyDescent="0.25">
      <c r="A3313" s="9">
        <v>3394</v>
      </c>
      <c r="B3313" s="10" t="s">
        <v>7960</v>
      </c>
      <c r="C3313" s="10" t="s">
        <v>2667</v>
      </c>
      <c r="D3313" s="10" t="s">
        <v>28</v>
      </c>
      <c r="E3313" s="10" t="s">
        <v>29</v>
      </c>
      <c r="F3313" s="10">
        <v>30</v>
      </c>
      <c r="G3313" s="10" t="s">
        <v>7961</v>
      </c>
      <c r="H3313" s="10" t="s">
        <v>7206</v>
      </c>
      <c r="I3313" s="10" t="s">
        <v>32</v>
      </c>
      <c r="J3313" s="11">
        <v>44024</v>
      </c>
      <c r="K3313" s="10">
        <v>12</v>
      </c>
      <c r="L3313" s="10" t="s">
        <v>44</v>
      </c>
      <c r="M3313" s="12"/>
      <c r="O3313">
        <f t="shared" si="833"/>
        <v>0</v>
      </c>
      <c r="Q3313" s="9" t="str">
        <f t="shared" si="818"/>
        <v>3394</v>
      </c>
      <c r="R3313" s="10" t="str">
        <f t="shared" si="819"/>
        <v>Samual</v>
      </c>
      <c r="S3313" s="10" t="str">
        <f t="shared" si="820"/>
        <v>Greenwood</v>
      </c>
      <c r="T3313" s="10" t="str">
        <f t="shared" si="821"/>
        <v>Mr</v>
      </c>
      <c r="U3313" s="10" t="str">
        <f t="shared" si="822"/>
        <v>M</v>
      </c>
      <c r="V3313" s="10" t="str">
        <f t="shared" si="823"/>
        <v>30</v>
      </c>
      <c r="W3313" s="10" t="str">
        <f t="shared" si="824"/>
        <v>Norval Green</v>
      </c>
      <c r="X3313" s="10" t="str">
        <f t="shared" si="825"/>
        <v>en</v>
      </c>
      <c r="Y3313" s="10" t="str">
        <f t="shared" si="826"/>
        <v>Norval Green</v>
      </c>
      <c r="Z3313" s="10" t="str">
        <f t="shared" si="827"/>
        <v>Stromness</v>
      </c>
      <c r="AA3313" s="10" t="str">
        <f t="shared" si="828"/>
        <v>WC</v>
      </c>
      <c r="AB3313" s="11" t="str">
        <f t="shared" si="829"/>
        <v>44024</v>
      </c>
      <c r="AC3313" s="10" t="str">
        <f t="shared" si="830"/>
        <v>12</v>
      </c>
      <c r="AD3313" s="10" t="str">
        <f t="shared" si="831"/>
        <v>D</v>
      </c>
      <c r="AE3313" s="12" t="str">
        <f t="shared" si="832"/>
        <v/>
      </c>
    </row>
    <row r="3314" spans="1:31" x14ac:dyDescent="0.25">
      <c r="A3314" s="5">
        <v>3395</v>
      </c>
      <c r="B3314" s="6" t="s">
        <v>904</v>
      </c>
      <c r="C3314" s="6" t="s">
        <v>3069</v>
      </c>
      <c r="D3314" s="6" t="s">
        <v>49</v>
      </c>
      <c r="E3314" s="6" t="s">
        <v>16</v>
      </c>
      <c r="F3314" s="6">
        <v>60</v>
      </c>
      <c r="G3314" s="6" t="s">
        <v>7962</v>
      </c>
      <c r="H3314" s="6" t="s">
        <v>3205</v>
      </c>
      <c r="I3314" s="6" t="s">
        <v>32</v>
      </c>
      <c r="J3314" s="7">
        <v>44114</v>
      </c>
      <c r="K3314" s="6">
        <v>83</v>
      </c>
      <c r="L3314" s="6" t="s">
        <v>33</v>
      </c>
      <c r="M3314" s="8"/>
      <c r="O3314">
        <f t="shared" si="833"/>
        <v>0</v>
      </c>
      <c r="Q3314" s="5" t="str">
        <f t="shared" si="818"/>
        <v>3395</v>
      </c>
      <c r="R3314" s="6" t="str">
        <f t="shared" si="819"/>
        <v>Willa</v>
      </c>
      <c r="S3314" s="6" t="str">
        <f t="shared" si="820"/>
        <v>Michel</v>
      </c>
      <c r="T3314" s="6" t="str">
        <f t="shared" si="821"/>
        <v>Miss</v>
      </c>
      <c r="U3314" s="6" t="str">
        <f t="shared" si="822"/>
        <v>F</v>
      </c>
      <c r="V3314" s="6" t="str">
        <f t="shared" si="823"/>
        <v>60</v>
      </c>
      <c r="W3314" s="6" t="str">
        <f t="shared" si="824"/>
        <v>Notley Street</v>
      </c>
      <c r="X3314" s="6" t="str">
        <f t="shared" si="825"/>
        <v>et</v>
      </c>
      <c r="Y3314" s="6" t="str">
        <f t="shared" si="826"/>
        <v>Notley Street</v>
      </c>
      <c r="Z3314" s="6" t="str">
        <f t="shared" si="827"/>
        <v>Portrush</v>
      </c>
      <c r="AA3314" s="6" t="str">
        <f t="shared" si="828"/>
        <v>WC</v>
      </c>
      <c r="AB3314" s="7" t="str">
        <f t="shared" si="829"/>
        <v>44114</v>
      </c>
      <c r="AC3314" s="6" t="str">
        <f t="shared" si="830"/>
        <v>83</v>
      </c>
      <c r="AD3314" s="6" t="str">
        <f t="shared" si="831"/>
        <v>A3</v>
      </c>
      <c r="AE3314" s="8" t="str">
        <f t="shared" si="832"/>
        <v/>
      </c>
    </row>
    <row r="3315" spans="1:31" x14ac:dyDescent="0.25">
      <c r="A3315" s="9">
        <v>3396</v>
      </c>
      <c r="B3315" s="10" t="s">
        <v>7963</v>
      </c>
      <c r="C3315" s="10" t="s">
        <v>5886</v>
      </c>
      <c r="D3315" s="10" t="s">
        <v>49</v>
      </c>
      <c r="E3315" s="10" t="s">
        <v>16</v>
      </c>
      <c r="F3315" s="10">
        <v>90</v>
      </c>
      <c r="G3315" s="10" t="s">
        <v>7964</v>
      </c>
      <c r="H3315" s="10" t="s">
        <v>7965</v>
      </c>
      <c r="I3315" s="10" t="s">
        <v>641</v>
      </c>
      <c r="J3315" s="11">
        <v>44076</v>
      </c>
      <c r="K3315" s="10">
        <v>10</v>
      </c>
      <c r="L3315" s="10" t="s">
        <v>68</v>
      </c>
      <c r="M3315" s="12"/>
      <c r="O3315">
        <f t="shared" si="833"/>
        <v>0</v>
      </c>
      <c r="Q3315" s="9" t="str">
        <f t="shared" si="818"/>
        <v>3396</v>
      </c>
      <c r="R3315" s="10" t="str">
        <f t="shared" si="819"/>
        <v>Maragret</v>
      </c>
      <c r="S3315" s="10" t="str">
        <f t="shared" si="820"/>
        <v>Arthur</v>
      </c>
      <c r="T3315" s="10" t="str">
        <f t="shared" si="821"/>
        <v>Miss</v>
      </c>
      <c r="U3315" s="10" t="str">
        <f t="shared" si="822"/>
        <v>F</v>
      </c>
      <c r="V3315" s="10" t="str">
        <f t="shared" si="823"/>
        <v>90</v>
      </c>
      <c r="W3315" s="10" t="str">
        <f t="shared" si="824"/>
        <v>Nottige Place</v>
      </c>
      <c r="X3315" s="10" t="str">
        <f t="shared" si="825"/>
        <v>ce</v>
      </c>
      <c r="Y3315" s="10" t="str">
        <f t="shared" si="826"/>
        <v>Nottige Place</v>
      </c>
      <c r="Z3315" s="10" t="str">
        <f t="shared" si="827"/>
        <v>Borth</v>
      </c>
      <c r="AA3315" s="10" t="str">
        <f t="shared" si="828"/>
        <v>L</v>
      </c>
      <c r="AB3315" s="11" t="str">
        <f t="shared" si="829"/>
        <v>44076</v>
      </c>
      <c r="AC3315" s="10" t="str">
        <f t="shared" si="830"/>
        <v>10</v>
      </c>
      <c r="AD3315" s="10" t="str">
        <f t="shared" si="831"/>
        <v>A2</v>
      </c>
      <c r="AE3315" s="12" t="str">
        <f t="shared" si="832"/>
        <v/>
      </c>
    </row>
    <row r="3316" spans="1:31" x14ac:dyDescent="0.25">
      <c r="A3316" s="5">
        <v>3397</v>
      </c>
      <c r="B3316" s="6" t="s">
        <v>6862</v>
      </c>
      <c r="C3316" s="6" t="s">
        <v>1080</v>
      </c>
      <c r="D3316" s="6" t="s">
        <v>15</v>
      </c>
      <c r="E3316" s="6" t="s">
        <v>16</v>
      </c>
      <c r="F3316" s="6">
        <v>60</v>
      </c>
      <c r="G3316" s="6" t="s">
        <v>7966</v>
      </c>
      <c r="H3316" s="6" t="s">
        <v>7254</v>
      </c>
      <c r="I3316" s="6" t="s">
        <v>25</v>
      </c>
      <c r="J3316" s="7">
        <v>43731</v>
      </c>
      <c r="K3316" s="6">
        <v>43</v>
      </c>
      <c r="L3316" s="6" t="s">
        <v>78</v>
      </c>
      <c r="M3316" s="8"/>
      <c r="O3316">
        <f t="shared" si="833"/>
        <v>0</v>
      </c>
      <c r="Q3316" s="5" t="str">
        <f t="shared" si="818"/>
        <v>3397</v>
      </c>
      <c r="R3316" s="6" t="str">
        <f t="shared" si="819"/>
        <v>Rebeca</v>
      </c>
      <c r="S3316" s="6" t="str">
        <f t="shared" si="820"/>
        <v>Dodge</v>
      </c>
      <c r="T3316" s="6" t="str">
        <f t="shared" si="821"/>
        <v>Mrs</v>
      </c>
      <c r="U3316" s="6" t="str">
        <f t="shared" si="822"/>
        <v>F</v>
      </c>
      <c r="V3316" s="6" t="str">
        <f t="shared" si="823"/>
        <v>60</v>
      </c>
      <c r="W3316" s="6" t="str">
        <f t="shared" si="824"/>
        <v>Notting Barn</v>
      </c>
      <c r="X3316" s="6" t="str">
        <f t="shared" si="825"/>
        <v>rn</v>
      </c>
      <c r="Y3316" s="6" t="str">
        <f t="shared" si="826"/>
        <v>Notting Barn</v>
      </c>
      <c r="Z3316" s="6" t="str">
        <f t="shared" si="827"/>
        <v>Honiton</v>
      </c>
      <c r="AA3316" s="6" t="str">
        <f t="shared" si="828"/>
        <v>HG</v>
      </c>
      <c r="AB3316" s="7" t="str">
        <f t="shared" si="829"/>
        <v>43731</v>
      </c>
      <c r="AC3316" s="6" t="str">
        <f t="shared" si="830"/>
        <v>43</v>
      </c>
      <c r="AD3316" s="6" t="str">
        <f t="shared" si="831"/>
        <v>C2</v>
      </c>
      <c r="AE3316" s="8" t="str">
        <f t="shared" si="832"/>
        <v/>
      </c>
    </row>
    <row r="3317" spans="1:31" x14ac:dyDescent="0.25">
      <c r="A3317" s="9">
        <v>3398</v>
      </c>
      <c r="B3317" s="10" t="s">
        <v>3148</v>
      </c>
      <c r="C3317" s="10" t="s">
        <v>7394</v>
      </c>
      <c r="D3317" s="10" t="s">
        <v>28</v>
      </c>
      <c r="E3317" s="10" t="s">
        <v>29</v>
      </c>
      <c r="F3317" s="10">
        <v>60</v>
      </c>
      <c r="G3317" s="10" t="s">
        <v>7967</v>
      </c>
      <c r="H3317" s="10" t="s">
        <v>7968</v>
      </c>
      <c r="I3317" s="10" t="s">
        <v>32</v>
      </c>
      <c r="J3317" s="11">
        <v>43491</v>
      </c>
      <c r="K3317" s="10">
        <v>16</v>
      </c>
      <c r="L3317" s="10" t="s">
        <v>52</v>
      </c>
      <c r="M3317" s="12"/>
      <c r="O3317">
        <f t="shared" si="833"/>
        <v>0</v>
      </c>
      <c r="Q3317" s="9" t="str">
        <f t="shared" si="818"/>
        <v>3398</v>
      </c>
      <c r="R3317" s="10" t="str">
        <f t="shared" si="819"/>
        <v>Broderick</v>
      </c>
      <c r="S3317" s="10" t="str">
        <f t="shared" si="820"/>
        <v>Guzman</v>
      </c>
      <c r="T3317" s="10" t="str">
        <f t="shared" si="821"/>
        <v>Mr</v>
      </c>
      <c r="U3317" s="10" t="str">
        <f t="shared" si="822"/>
        <v>M</v>
      </c>
      <c r="V3317" s="10" t="str">
        <f t="shared" si="823"/>
        <v>60</v>
      </c>
      <c r="W3317" s="10" t="str">
        <f t="shared" si="824"/>
        <v>Nottingham Avenue</v>
      </c>
      <c r="X3317" s="10" t="str">
        <f t="shared" si="825"/>
        <v>ue</v>
      </c>
      <c r="Y3317" s="10" t="str">
        <f t="shared" si="826"/>
        <v>Nottingham Avenue</v>
      </c>
      <c r="Z3317" s="10" t="str">
        <f t="shared" si="827"/>
        <v>South Queensferry</v>
      </c>
      <c r="AA3317" s="10" t="str">
        <f t="shared" si="828"/>
        <v>WC</v>
      </c>
      <c r="AB3317" s="11" t="str">
        <f t="shared" si="829"/>
        <v>43491</v>
      </c>
      <c r="AC3317" s="10" t="str">
        <f t="shared" si="830"/>
        <v>16</v>
      </c>
      <c r="AD3317" s="10" t="str">
        <f t="shared" si="831"/>
        <v>A1</v>
      </c>
      <c r="AE3317" s="12" t="str">
        <f t="shared" si="832"/>
        <v/>
      </c>
    </row>
    <row r="3318" spans="1:31" x14ac:dyDescent="0.25">
      <c r="A3318" s="5">
        <v>3399</v>
      </c>
      <c r="B3318" s="6" t="s">
        <v>2100</v>
      </c>
      <c r="C3318" s="6" t="s">
        <v>6634</v>
      </c>
      <c r="D3318" s="6" t="s">
        <v>28</v>
      </c>
      <c r="E3318" s="6" t="s">
        <v>29</v>
      </c>
      <c r="F3318" s="6">
        <v>30</v>
      </c>
      <c r="G3318" s="6" t="s">
        <v>7969</v>
      </c>
      <c r="H3318" s="6" t="s">
        <v>738</v>
      </c>
      <c r="I3318" s="6" t="s">
        <v>122</v>
      </c>
      <c r="J3318" s="7">
        <v>44136</v>
      </c>
      <c r="K3318" s="6">
        <v>81</v>
      </c>
      <c r="L3318" s="6" t="s">
        <v>68</v>
      </c>
      <c r="M3318" s="8"/>
      <c r="O3318">
        <f t="shared" si="833"/>
        <v>0</v>
      </c>
      <c r="Q3318" s="5" t="str">
        <f t="shared" si="818"/>
        <v>3399</v>
      </c>
      <c r="R3318" s="6" t="str">
        <f t="shared" si="819"/>
        <v>Kraig</v>
      </c>
      <c r="S3318" s="6" t="str">
        <f t="shared" si="820"/>
        <v>Sanders</v>
      </c>
      <c r="T3318" s="6" t="str">
        <f t="shared" si="821"/>
        <v>Mr</v>
      </c>
      <c r="U3318" s="6" t="str">
        <f t="shared" si="822"/>
        <v>M</v>
      </c>
      <c r="V3318" s="6" t="str">
        <f t="shared" si="823"/>
        <v>30</v>
      </c>
      <c r="W3318" s="6" t="str">
        <f t="shared" si="824"/>
        <v>Nottingham Mews</v>
      </c>
      <c r="X3318" s="6" t="str">
        <f t="shared" si="825"/>
        <v>ws</v>
      </c>
      <c r="Y3318" s="6" t="str">
        <f t="shared" si="826"/>
        <v>Nottingham Mews</v>
      </c>
      <c r="Z3318" s="6" t="str">
        <f t="shared" si="827"/>
        <v>Llandinam</v>
      </c>
      <c r="AA3318" s="6" t="str">
        <f t="shared" si="828"/>
        <v>WN</v>
      </c>
      <c r="AB3318" s="7" t="str">
        <f t="shared" si="829"/>
        <v>44136</v>
      </c>
      <c r="AC3318" s="6" t="str">
        <f t="shared" si="830"/>
        <v>81</v>
      </c>
      <c r="AD3318" s="6" t="str">
        <f t="shared" si="831"/>
        <v>A2</v>
      </c>
      <c r="AE3318" s="8" t="str">
        <f t="shared" si="832"/>
        <v/>
      </c>
    </row>
    <row r="3319" spans="1:31" x14ac:dyDescent="0.25">
      <c r="A3319" s="9">
        <v>3400</v>
      </c>
      <c r="B3319" s="10" t="s">
        <v>3308</v>
      </c>
      <c r="C3319" s="10" t="s">
        <v>5287</v>
      </c>
      <c r="D3319" s="10" t="s">
        <v>90</v>
      </c>
      <c r="E3319" s="10" t="s">
        <v>16</v>
      </c>
      <c r="F3319" s="10">
        <v>60</v>
      </c>
      <c r="G3319" s="10" t="s">
        <v>7970</v>
      </c>
      <c r="H3319" s="10" t="s">
        <v>491</v>
      </c>
      <c r="I3319" s="10" t="s">
        <v>171</v>
      </c>
      <c r="J3319" s="11">
        <v>43578</v>
      </c>
      <c r="K3319" s="10">
        <v>28</v>
      </c>
      <c r="L3319" s="10" t="s">
        <v>39</v>
      </c>
      <c r="M3319" s="12"/>
      <c r="O3319">
        <f t="shared" si="833"/>
        <v>0</v>
      </c>
      <c r="Q3319" s="9" t="str">
        <f t="shared" si="818"/>
        <v>3400</v>
      </c>
      <c r="R3319" s="10" t="str">
        <f t="shared" si="819"/>
        <v>Alita</v>
      </c>
      <c r="S3319" s="10" t="str">
        <f t="shared" si="820"/>
        <v>Finn</v>
      </c>
      <c r="T3319" s="10" t="str">
        <f t="shared" si="821"/>
        <v>Dr</v>
      </c>
      <c r="U3319" s="10" t="str">
        <f t="shared" si="822"/>
        <v>F</v>
      </c>
      <c r="V3319" s="10" t="str">
        <f t="shared" si="823"/>
        <v>60</v>
      </c>
      <c r="W3319" s="10" t="str">
        <f t="shared" si="824"/>
        <v>Nottingham Terrace</v>
      </c>
      <c r="X3319" s="10" t="str">
        <f t="shared" si="825"/>
        <v>ce</v>
      </c>
      <c r="Y3319" s="10" t="str">
        <f t="shared" si="826"/>
        <v>Nottingham Terrace</v>
      </c>
      <c r="Z3319" s="10" t="str">
        <f t="shared" si="827"/>
        <v>Coleraine</v>
      </c>
      <c r="AA3319" s="10" t="str">
        <f t="shared" si="828"/>
        <v>PR</v>
      </c>
      <c r="AB3319" s="11" t="str">
        <f t="shared" si="829"/>
        <v>43578</v>
      </c>
      <c r="AC3319" s="10" t="str">
        <f t="shared" si="830"/>
        <v>28</v>
      </c>
      <c r="AD3319" s="10" t="str">
        <f t="shared" si="831"/>
        <v>C1</v>
      </c>
      <c r="AE3319" s="12" t="str">
        <f t="shared" si="832"/>
        <v/>
      </c>
    </row>
    <row r="3320" spans="1:31" x14ac:dyDescent="0.25">
      <c r="A3320" s="5">
        <v>3401</v>
      </c>
      <c r="B3320" s="6" t="s">
        <v>7971</v>
      </c>
      <c r="C3320" s="6" t="s">
        <v>7005</v>
      </c>
      <c r="D3320" s="6" t="s">
        <v>28</v>
      </c>
      <c r="E3320" s="6" t="s">
        <v>29</v>
      </c>
      <c r="F3320" s="6">
        <v>60</v>
      </c>
      <c r="G3320" s="6" t="s">
        <v>7972</v>
      </c>
      <c r="H3320" s="6" t="s">
        <v>4926</v>
      </c>
      <c r="I3320" s="6" t="s">
        <v>834</v>
      </c>
      <c r="J3320" s="7">
        <v>44236</v>
      </c>
      <c r="K3320" s="6">
        <v>86</v>
      </c>
      <c r="L3320" s="6" t="s">
        <v>62</v>
      </c>
      <c r="M3320" s="8"/>
      <c r="O3320">
        <f t="shared" si="833"/>
        <v>0</v>
      </c>
      <c r="Q3320" s="5" t="str">
        <f t="shared" si="818"/>
        <v>3401</v>
      </c>
      <c r="R3320" s="6" t="str">
        <f t="shared" si="819"/>
        <v>Judson</v>
      </c>
      <c r="S3320" s="6" t="str">
        <f t="shared" si="820"/>
        <v>Tilley</v>
      </c>
      <c r="T3320" s="6" t="str">
        <f t="shared" si="821"/>
        <v>Mr</v>
      </c>
      <c r="U3320" s="6" t="str">
        <f t="shared" si="822"/>
        <v>M</v>
      </c>
      <c r="V3320" s="6" t="str">
        <f t="shared" si="823"/>
        <v>60</v>
      </c>
      <c r="W3320" s="6" t="str">
        <f t="shared" si="824"/>
        <v>Nuding Road</v>
      </c>
      <c r="X3320" s="6" t="str">
        <f t="shared" si="825"/>
        <v>ad</v>
      </c>
      <c r="Y3320" s="6" t="str">
        <f t="shared" si="826"/>
        <v>Nuding Road</v>
      </c>
      <c r="Z3320" s="6" t="str">
        <f t="shared" si="827"/>
        <v>Armagh</v>
      </c>
      <c r="AA3320" s="6" t="str">
        <f t="shared" si="828"/>
        <v>SG</v>
      </c>
      <c r="AB3320" s="7" t="str">
        <f t="shared" si="829"/>
        <v>44236</v>
      </c>
      <c r="AC3320" s="6" t="str">
        <f t="shared" si="830"/>
        <v>86</v>
      </c>
      <c r="AD3320" s="6" t="str">
        <f t="shared" si="831"/>
        <v>C4</v>
      </c>
      <c r="AE3320" s="8" t="str">
        <f t="shared" si="832"/>
        <v/>
      </c>
    </row>
    <row r="3321" spans="1:31" x14ac:dyDescent="0.25">
      <c r="A3321" s="9">
        <v>3402</v>
      </c>
      <c r="B3321" s="10" t="s">
        <v>7973</v>
      </c>
      <c r="C3321" s="10" t="s">
        <v>7974</v>
      </c>
      <c r="D3321" s="10" t="s">
        <v>49</v>
      </c>
      <c r="E3321" s="10" t="s">
        <v>16</v>
      </c>
      <c r="F3321" s="10">
        <v>60</v>
      </c>
      <c r="G3321" s="10" t="s">
        <v>7975</v>
      </c>
      <c r="H3321" s="10" t="s">
        <v>3661</v>
      </c>
      <c r="I3321" s="10" t="s">
        <v>773</v>
      </c>
      <c r="J3321" s="11">
        <v>44176</v>
      </c>
      <c r="K3321" s="10">
        <v>95</v>
      </c>
      <c r="L3321" s="10" t="s">
        <v>33</v>
      </c>
      <c r="M3321" s="12"/>
      <c r="O3321">
        <f t="shared" si="833"/>
        <v>0</v>
      </c>
      <c r="Q3321" s="9" t="str">
        <f t="shared" si="818"/>
        <v>3402</v>
      </c>
      <c r="R3321" s="10" t="str">
        <f t="shared" si="819"/>
        <v>Beth</v>
      </c>
      <c r="S3321" s="10" t="str">
        <f t="shared" si="820"/>
        <v>Grubbs</v>
      </c>
      <c r="T3321" s="10" t="str">
        <f t="shared" si="821"/>
        <v>Miss</v>
      </c>
      <c r="U3321" s="10" t="str">
        <f t="shared" si="822"/>
        <v>F</v>
      </c>
      <c r="V3321" s="10" t="str">
        <f t="shared" si="823"/>
        <v>60</v>
      </c>
      <c r="W3321" s="10" t="str">
        <f t="shared" si="824"/>
        <v>Nun Court</v>
      </c>
      <c r="X3321" s="10" t="str">
        <f t="shared" si="825"/>
        <v>rt</v>
      </c>
      <c r="Y3321" s="10" t="str">
        <f t="shared" si="826"/>
        <v>Nun Court</v>
      </c>
      <c r="Z3321" s="10" t="str">
        <f t="shared" si="827"/>
        <v>Battle</v>
      </c>
      <c r="AA3321" s="10" t="str">
        <f t="shared" si="828"/>
        <v>WF</v>
      </c>
      <c r="AB3321" s="11" t="str">
        <f t="shared" si="829"/>
        <v>44176</v>
      </c>
      <c r="AC3321" s="10" t="str">
        <f t="shared" si="830"/>
        <v>95</v>
      </c>
      <c r="AD3321" s="10" t="str">
        <f t="shared" si="831"/>
        <v>A3</v>
      </c>
      <c r="AE3321" s="12" t="str">
        <f t="shared" si="832"/>
        <v/>
      </c>
    </row>
    <row r="3322" spans="1:31" x14ac:dyDescent="0.25">
      <c r="A3322" s="5">
        <v>3403</v>
      </c>
      <c r="B3322" s="6" t="s">
        <v>2257</v>
      </c>
      <c r="C3322" s="6" t="s">
        <v>4679</v>
      </c>
      <c r="D3322" s="6" t="s">
        <v>28</v>
      </c>
      <c r="E3322" s="6" t="s">
        <v>29</v>
      </c>
      <c r="F3322" s="6">
        <v>90</v>
      </c>
      <c r="G3322" s="6" t="s">
        <v>7975</v>
      </c>
      <c r="H3322" s="6" t="s">
        <v>6632</v>
      </c>
      <c r="I3322" s="6" t="s">
        <v>206</v>
      </c>
      <c r="J3322" s="7">
        <v>43828</v>
      </c>
      <c r="K3322" s="6">
        <v>63</v>
      </c>
      <c r="L3322" s="6" t="s">
        <v>52</v>
      </c>
      <c r="M3322" s="8"/>
      <c r="O3322">
        <f t="shared" si="833"/>
        <v>0</v>
      </c>
      <c r="Q3322" s="5" t="str">
        <f t="shared" si="818"/>
        <v>3403</v>
      </c>
      <c r="R3322" s="6" t="str">
        <f t="shared" si="819"/>
        <v>Lincoln</v>
      </c>
      <c r="S3322" s="6" t="str">
        <f t="shared" si="820"/>
        <v>Hooper</v>
      </c>
      <c r="T3322" s="6" t="str">
        <f t="shared" si="821"/>
        <v>Mr</v>
      </c>
      <c r="U3322" s="6" t="str">
        <f t="shared" si="822"/>
        <v>M</v>
      </c>
      <c r="V3322" s="6" t="str">
        <f t="shared" si="823"/>
        <v>90</v>
      </c>
      <c r="W3322" s="6" t="str">
        <f t="shared" si="824"/>
        <v>Nun Court</v>
      </c>
      <c r="X3322" s="6" t="str">
        <f t="shared" si="825"/>
        <v>rt</v>
      </c>
      <c r="Y3322" s="6" t="str">
        <f t="shared" si="826"/>
        <v>Nun Court</v>
      </c>
      <c r="Z3322" s="6" t="str">
        <f t="shared" si="827"/>
        <v>Chigwell</v>
      </c>
      <c r="AA3322" s="6" t="str">
        <f t="shared" si="828"/>
        <v>DH</v>
      </c>
      <c r="AB3322" s="7" t="str">
        <f t="shared" si="829"/>
        <v>43828</v>
      </c>
      <c r="AC3322" s="6" t="str">
        <f t="shared" si="830"/>
        <v>63</v>
      </c>
      <c r="AD3322" s="6" t="str">
        <f t="shared" si="831"/>
        <v>A1</v>
      </c>
      <c r="AE3322" s="8" t="str">
        <f t="shared" si="832"/>
        <v/>
      </c>
    </row>
    <row r="3323" spans="1:31" x14ac:dyDescent="0.25">
      <c r="A3323" s="9">
        <v>3404</v>
      </c>
      <c r="B3323" s="10" t="s">
        <v>7976</v>
      </c>
      <c r="C3323" s="10" t="s">
        <v>1785</v>
      </c>
      <c r="D3323" s="10" t="s">
        <v>28</v>
      </c>
      <c r="E3323" s="10" t="s">
        <v>29</v>
      </c>
      <c r="F3323" s="10">
        <v>90</v>
      </c>
      <c r="G3323" s="10" t="s">
        <v>7977</v>
      </c>
      <c r="H3323" s="10" t="s">
        <v>1013</v>
      </c>
      <c r="I3323" s="10" t="s">
        <v>291</v>
      </c>
      <c r="J3323" s="11">
        <v>44476</v>
      </c>
      <c r="K3323" s="10">
        <v>55</v>
      </c>
      <c r="L3323" s="10" t="s">
        <v>68</v>
      </c>
      <c r="M3323" s="12"/>
      <c r="O3323">
        <f t="shared" si="833"/>
        <v>0</v>
      </c>
      <c r="Q3323" s="9" t="str">
        <f t="shared" si="818"/>
        <v>3404</v>
      </c>
      <c r="R3323" s="10" t="str">
        <f t="shared" si="819"/>
        <v>Alphonse</v>
      </c>
      <c r="S3323" s="10" t="str">
        <f t="shared" si="820"/>
        <v>Hilton</v>
      </c>
      <c r="T3323" s="10" t="str">
        <f t="shared" si="821"/>
        <v>Mr</v>
      </c>
      <c r="U3323" s="10" t="str">
        <f t="shared" si="822"/>
        <v>M</v>
      </c>
      <c r="V3323" s="10" t="str">
        <f t="shared" si="823"/>
        <v>90</v>
      </c>
      <c r="W3323" s="10" t="str">
        <f t="shared" si="824"/>
        <v>Nunhead Cottages</v>
      </c>
      <c r="X3323" s="10" t="str">
        <f t="shared" si="825"/>
        <v>es</v>
      </c>
      <c r="Y3323" s="10" t="str">
        <f t="shared" si="826"/>
        <v>Nunhead Cottages</v>
      </c>
      <c r="Z3323" s="10" t="str">
        <f t="shared" si="827"/>
        <v>Kidlington</v>
      </c>
      <c r="AA3323" s="10" t="str">
        <f t="shared" si="828"/>
        <v>HS</v>
      </c>
      <c r="AB3323" s="11" t="str">
        <f t="shared" si="829"/>
        <v>44476</v>
      </c>
      <c r="AC3323" s="10" t="str">
        <f t="shared" si="830"/>
        <v>55</v>
      </c>
      <c r="AD3323" s="10" t="str">
        <f t="shared" si="831"/>
        <v>A2</v>
      </c>
      <c r="AE3323" s="12" t="str">
        <f t="shared" si="832"/>
        <v/>
      </c>
    </row>
    <row r="3324" spans="1:31" x14ac:dyDescent="0.25">
      <c r="A3324" s="5">
        <v>3405</v>
      </c>
      <c r="B3324" s="6" t="s">
        <v>1419</v>
      </c>
      <c r="C3324" s="6" t="s">
        <v>6630</v>
      </c>
      <c r="D3324" s="6" t="s">
        <v>28</v>
      </c>
      <c r="E3324" s="6" t="s">
        <v>29</v>
      </c>
      <c r="F3324" s="6">
        <v>90</v>
      </c>
      <c r="G3324" s="6" t="s">
        <v>7978</v>
      </c>
      <c r="H3324" s="6" t="s">
        <v>343</v>
      </c>
      <c r="I3324" s="6" t="s">
        <v>32</v>
      </c>
      <c r="J3324" s="7">
        <v>43643</v>
      </c>
      <c r="K3324" s="6">
        <v>12</v>
      </c>
      <c r="L3324" s="6" t="s">
        <v>99</v>
      </c>
      <c r="M3324" s="8"/>
      <c r="O3324">
        <f t="shared" si="833"/>
        <v>0</v>
      </c>
      <c r="Q3324" s="5" t="str">
        <f t="shared" si="818"/>
        <v>3405</v>
      </c>
      <c r="R3324" s="6" t="str">
        <f t="shared" si="819"/>
        <v>Kenny</v>
      </c>
      <c r="S3324" s="6" t="str">
        <f t="shared" si="820"/>
        <v>Steward</v>
      </c>
      <c r="T3324" s="6" t="str">
        <f t="shared" si="821"/>
        <v>Mr</v>
      </c>
      <c r="U3324" s="6" t="str">
        <f t="shared" si="822"/>
        <v>M</v>
      </c>
      <c r="V3324" s="6" t="str">
        <f t="shared" si="823"/>
        <v>90</v>
      </c>
      <c r="W3324" s="6" t="str">
        <f t="shared" si="824"/>
        <v>Nuns Head</v>
      </c>
      <c r="X3324" s="6" t="str">
        <f t="shared" si="825"/>
        <v>ad</v>
      </c>
      <c r="Y3324" s="6" t="str">
        <f t="shared" si="826"/>
        <v>Nuns Head</v>
      </c>
      <c r="Z3324" s="6" t="str">
        <f t="shared" si="827"/>
        <v>Shropshire</v>
      </c>
      <c r="AA3324" s="6" t="str">
        <f t="shared" si="828"/>
        <v>WC</v>
      </c>
      <c r="AB3324" s="7" t="str">
        <f t="shared" si="829"/>
        <v>43643</v>
      </c>
      <c r="AC3324" s="6" t="str">
        <f t="shared" si="830"/>
        <v>12</v>
      </c>
      <c r="AD3324" s="6" t="str">
        <f t="shared" si="831"/>
        <v>E</v>
      </c>
      <c r="AE3324" s="8" t="str">
        <f t="shared" si="832"/>
        <v/>
      </c>
    </row>
    <row r="3325" spans="1:31" x14ac:dyDescent="0.25">
      <c r="A3325" s="9">
        <v>3406</v>
      </c>
      <c r="B3325" s="10" t="s">
        <v>7979</v>
      </c>
      <c r="C3325" s="10" t="s">
        <v>2499</v>
      </c>
      <c r="D3325" s="10" t="s">
        <v>15</v>
      </c>
      <c r="E3325" s="10" t="s">
        <v>16</v>
      </c>
      <c r="F3325" s="10">
        <v>60</v>
      </c>
      <c r="G3325" s="10" t="s">
        <v>7980</v>
      </c>
      <c r="H3325" s="10" t="s">
        <v>1201</v>
      </c>
      <c r="I3325" s="10" t="s">
        <v>291</v>
      </c>
      <c r="J3325" s="11">
        <v>43924</v>
      </c>
      <c r="K3325" s="10">
        <v>29</v>
      </c>
      <c r="L3325" s="10" t="s">
        <v>52</v>
      </c>
      <c r="M3325" s="12"/>
      <c r="O3325">
        <f t="shared" si="833"/>
        <v>0</v>
      </c>
      <c r="Q3325" s="9" t="str">
        <f t="shared" si="818"/>
        <v>3406</v>
      </c>
      <c r="R3325" s="10" t="str">
        <f t="shared" si="819"/>
        <v>Mertie</v>
      </c>
      <c r="S3325" s="10" t="str">
        <f t="shared" si="820"/>
        <v>Stroud</v>
      </c>
      <c r="T3325" s="10" t="str">
        <f t="shared" si="821"/>
        <v>Mrs</v>
      </c>
      <c r="U3325" s="10" t="str">
        <f t="shared" si="822"/>
        <v>F</v>
      </c>
      <c r="V3325" s="10" t="str">
        <f t="shared" si="823"/>
        <v>60</v>
      </c>
      <c r="W3325" s="10" t="str">
        <f t="shared" si="824"/>
        <v>Nursery Rd</v>
      </c>
      <c r="X3325" s="10" t="str">
        <f t="shared" si="825"/>
        <v>Rd</v>
      </c>
      <c r="Y3325" s="10" t="str">
        <f t="shared" si="826"/>
        <v>Nursery Road</v>
      </c>
      <c r="Z3325" s="10" t="str">
        <f t="shared" si="827"/>
        <v>Lancashire</v>
      </c>
      <c r="AA3325" s="10" t="str">
        <f t="shared" si="828"/>
        <v>HS</v>
      </c>
      <c r="AB3325" s="11" t="str">
        <f t="shared" si="829"/>
        <v>43924</v>
      </c>
      <c r="AC3325" s="10" t="str">
        <f t="shared" si="830"/>
        <v>29</v>
      </c>
      <c r="AD3325" s="10" t="str">
        <f t="shared" si="831"/>
        <v>A1</v>
      </c>
      <c r="AE3325" s="12" t="str">
        <f t="shared" si="832"/>
        <v/>
      </c>
    </row>
    <row r="3326" spans="1:31" x14ac:dyDescent="0.25">
      <c r="A3326" s="5">
        <v>3407</v>
      </c>
      <c r="B3326" s="6" t="s">
        <v>7981</v>
      </c>
      <c r="C3326" s="6" t="s">
        <v>552</v>
      </c>
      <c r="D3326" s="6" t="s">
        <v>15</v>
      </c>
      <c r="E3326" s="6" t="s">
        <v>16</v>
      </c>
      <c r="F3326" s="6">
        <v>90</v>
      </c>
      <c r="G3326" s="6" t="s">
        <v>7982</v>
      </c>
      <c r="H3326" s="6" t="s">
        <v>1301</v>
      </c>
      <c r="I3326" s="6" t="s">
        <v>32</v>
      </c>
      <c r="J3326" s="7">
        <v>43466</v>
      </c>
      <c r="K3326" s="6">
        <v>11</v>
      </c>
      <c r="L3326" s="6" t="s">
        <v>99</v>
      </c>
      <c r="M3326" s="8"/>
      <c r="O3326">
        <f t="shared" si="833"/>
        <v>0</v>
      </c>
      <c r="Q3326" s="5" t="str">
        <f t="shared" si="818"/>
        <v>3407</v>
      </c>
      <c r="R3326" s="6" t="str">
        <f t="shared" si="819"/>
        <v>Theola</v>
      </c>
      <c r="S3326" s="6" t="str">
        <f t="shared" si="820"/>
        <v>Frye</v>
      </c>
      <c r="T3326" s="6" t="str">
        <f t="shared" si="821"/>
        <v>Mrs</v>
      </c>
      <c r="U3326" s="6" t="str">
        <f t="shared" si="822"/>
        <v>F</v>
      </c>
      <c r="V3326" s="6" t="str">
        <f t="shared" si="823"/>
        <v>90</v>
      </c>
      <c r="W3326" s="6" t="str">
        <f t="shared" si="824"/>
        <v>Nye Bevan</v>
      </c>
      <c r="X3326" s="6" t="str">
        <f t="shared" si="825"/>
        <v>an</v>
      </c>
      <c r="Y3326" s="6" t="str">
        <f t="shared" si="826"/>
        <v>Nye Bevan</v>
      </c>
      <c r="Z3326" s="6" t="str">
        <f t="shared" si="827"/>
        <v>Ulverston</v>
      </c>
      <c r="AA3326" s="6" t="str">
        <f t="shared" si="828"/>
        <v>WC</v>
      </c>
      <c r="AB3326" s="7" t="str">
        <f t="shared" si="829"/>
        <v>43466</v>
      </c>
      <c r="AC3326" s="6" t="str">
        <f t="shared" si="830"/>
        <v>11</v>
      </c>
      <c r="AD3326" s="6" t="str">
        <f t="shared" si="831"/>
        <v>E</v>
      </c>
      <c r="AE3326" s="8" t="str">
        <f t="shared" si="832"/>
        <v/>
      </c>
    </row>
    <row r="3327" spans="1:31" x14ac:dyDescent="0.25">
      <c r="A3327" s="9">
        <v>3408</v>
      </c>
      <c r="B3327" s="10" t="s">
        <v>320</v>
      </c>
      <c r="C3327" s="10" t="s">
        <v>3067</v>
      </c>
      <c r="D3327" s="10" t="s">
        <v>28</v>
      </c>
      <c r="E3327" s="10" t="s">
        <v>29</v>
      </c>
      <c r="F3327" s="10">
        <v>30</v>
      </c>
      <c r="G3327" s="10" t="s">
        <v>7983</v>
      </c>
      <c r="H3327" s="10" t="s">
        <v>7113</v>
      </c>
      <c r="I3327" s="10" t="s">
        <v>291</v>
      </c>
      <c r="J3327" s="11">
        <v>44254</v>
      </c>
      <c r="K3327" s="10">
        <v>48</v>
      </c>
      <c r="L3327" s="10" t="s">
        <v>20</v>
      </c>
      <c r="M3327" s="12"/>
      <c r="O3327">
        <f t="shared" si="833"/>
        <v>0</v>
      </c>
      <c r="Q3327" s="9" t="str">
        <f t="shared" si="818"/>
        <v>3408</v>
      </c>
      <c r="R3327" s="10" t="str">
        <f t="shared" si="819"/>
        <v>Waylon</v>
      </c>
      <c r="S3327" s="10" t="str">
        <f t="shared" si="820"/>
        <v>Sorensen</v>
      </c>
      <c r="T3327" s="10" t="str">
        <f t="shared" si="821"/>
        <v>Mr</v>
      </c>
      <c r="U3327" s="10" t="str">
        <f t="shared" si="822"/>
        <v>M</v>
      </c>
      <c r="V3327" s="10" t="str">
        <f t="shared" si="823"/>
        <v>30</v>
      </c>
      <c r="W3327" s="10" t="str">
        <f t="shared" si="824"/>
        <v>Oak Crescent</v>
      </c>
      <c r="X3327" s="10" t="str">
        <f t="shared" si="825"/>
        <v>nt</v>
      </c>
      <c r="Y3327" s="10" t="str">
        <f t="shared" si="826"/>
        <v>Oak Crescent</v>
      </c>
      <c r="Z3327" s="10" t="str">
        <f t="shared" si="827"/>
        <v>Isle Of Islay</v>
      </c>
      <c r="AA3327" s="10" t="str">
        <f t="shared" si="828"/>
        <v>HS</v>
      </c>
      <c r="AB3327" s="11" t="str">
        <f t="shared" si="829"/>
        <v>44254</v>
      </c>
      <c r="AC3327" s="10" t="str">
        <f t="shared" si="830"/>
        <v>48</v>
      </c>
      <c r="AD3327" s="10" t="str">
        <f t="shared" si="831"/>
        <v>B</v>
      </c>
      <c r="AE3327" s="12" t="str">
        <f t="shared" si="832"/>
        <v/>
      </c>
    </row>
    <row r="3328" spans="1:31" x14ac:dyDescent="0.25">
      <c r="A3328" s="5">
        <v>3409</v>
      </c>
      <c r="B3328" s="6" t="s">
        <v>5247</v>
      </c>
      <c r="C3328" s="6" t="s">
        <v>5751</v>
      </c>
      <c r="D3328" s="6" t="s">
        <v>49</v>
      </c>
      <c r="E3328" s="6" t="s">
        <v>16</v>
      </c>
      <c r="F3328" s="6">
        <v>30</v>
      </c>
      <c r="G3328" s="6" t="s">
        <v>7984</v>
      </c>
      <c r="H3328" s="6" t="s">
        <v>1094</v>
      </c>
      <c r="I3328" s="6" t="s">
        <v>25</v>
      </c>
      <c r="J3328" s="7">
        <v>43995</v>
      </c>
      <c r="K3328" s="6">
        <v>85</v>
      </c>
      <c r="L3328" s="6" t="s">
        <v>68</v>
      </c>
      <c r="M3328" s="8"/>
      <c r="O3328">
        <f t="shared" si="833"/>
        <v>0</v>
      </c>
      <c r="Q3328" s="5" t="str">
        <f t="shared" si="818"/>
        <v>3409</v>
      </c>
      <c r="R3328" s="6" t="str">
        <f t="shared" si="819"/>
        <v>Name</v>
      </c>
      <c r="S3328" s="6" t="str">
        <f t="shared" si="820"/>
        <v>Kendall</v>
      </c>
      <c r="T3328" s="6" t="str">
        <f t="shared" si="821"/>
        <v>Miss</v>
      </c>
      <c r="U3328" s="6" t="str">
        <f t="shared" si="822"/>
        <v>F</v>
      </c>
      <c r="V3328" s="6" t="str">
        <f t="shared" si="823"/>
        <v>30</v>
      </c>
      <c r="W3328" s="6" t="str">
        <f t="shared" si="824"/>
        <v>Oak Lane</v>
      </c>
      <c r="X3328" s="6" t="str">
        <f t="shared" si="825"/>
        <v>ne</v>
      </c>
      <c r="Y3328" s="6" t="str">
        <f t="shared" si="826"/>
        <v>Oak Lane</v>
      </c>
      <c r="Z3328" s="6" t="str">
        <f t="shared" si="827"/>
        <v>Humbie</v>
      </c>
      <c r="AA3328" s="6" t="str">
        <f t="shared" si="828"/>
        <v>HG</v>
      </c>
      <c r="AB3328" s="7" t="str">
        <f t="shared" si="829"/>
        <v>43995</v>
      </c>
      <c r="AC3328" s="6" t="str">
        <f t="shared" si="830"/>
        <v>85</v>
      </c>
      <c r="AD3328" s="6" t="str">
        <f t="shared" si="831"/>
        <v>A2</v>
      </c>
      <c r="AE3328" s="8" t="str">
        <f t="shared" si="832"/>
        <v/>
      </c>
    </row>
    <row r="3329" spans="1:31" x14ac:dyDescent="0.25">
      <c r="A3329" s="9">
        <v>3410</v>
      </c>
      <c r="B3329" s="10" t="s">
        <v>7010</v>
      </c>
      <c r="C3329" s="10" t="s">
        <v>4400</v>
      </c>
      <c r="D3329" s="10" t="s">
        <v>28</v>
      </c>
      <c r="E3329" s="10" t="s">
        <v>29</v>
      </c>
      <c r="F3329" s="10">
        <v>30</v>
      </c>
      <c r="G3329" s="10" t="s">
        <v>7985</v>
      </c>
      <c r="H3329" s="10" t="s">
        <v>789</v>
      </c>
      <c r="I3329" s="10" t="s">
        <v>176</v>
      </c>
      <c r="J3329" s="11">
        <v>43624</v>
      </c>
      <c r="K3329" s="10">
        <v>21</v>
      </c>
      <c r="L3329" s="10" t="s">
        <v>78</v>
      </c>
      <c r="M3329" s="12"/>
      <c r="O3329">
        <f t="shared" si="833"/>
        <v>0</v>
      </c>
      <c r="Q3329" s="9" t="str">
        <f t="shared" si="818"/>
        <v>3410</v>
      </c>
      <c r="R3329" s="10" t="str">
        <f t="shared" si="819"/>
        <v>Lindsay</v>
      </c>
      <c r="S3329" s="10" t="str">
        <f t="shared" si="820"/>
        <v>Fitzgerald</v>
      </c>
      <c r="T3329" s="10" t="str">
        <f t="shared" si="821"/>
        <v>Mr</v>
      </c>
      <c r="U3329" s="10" t="str">
        <f t="shared" si="822"/>
        <v>M</v>
      </c>
      <c r="V3329" s="10" t="str">
        <f t="shared" si="823"/>
        <v>30</v>
      </c>
      <c r="W3329" s="10" t="str">
        <f t="shared" si="824"/>
        <v>Oak Street</v>
      </c>
      <c r="X3329" s="10" t="str">
        <f t="shared" si="825"/>
        <v>et</v>
      </c>
      <c r="Y3329" s="10" t="str">
        <f t="shared" si="826"/>
        <v>Oak Street</v>
      </c>
      <c r="Z3329" s="10" t="str">
        <f t="shared" si="827"/>
        <v>Consett</v>
      </c>
      <c r="AA3329" s="10" t="str">
        <f t="shared" si="828"/>
        <v>CW</v>
      </c>
      <c r="AB3329" s="11" t="str">
        <f t="shared" si="829"/>
        <v>43624</v>
      </c>
      <c r="AC3329" s="10" t="str">
        <f t="shared" si="830"/>
        <v>21</v>
      </c>
      <c r="AD3329" s="10" t="str">
        <f t="shared" si="831"/>
        <v>C2</v>
      </c>
      <c r="AE3329" s="12" t="str">
        <f t="shared" si="832"/>
        <v/>
      </c>
    </row>
    <row r="3330" spans="1:31" x14ac:dyDescent="0.25">
      <c r="A3330" s="5">
        <v>3411</v>
      </c>
      <c r="B3330" s="6" t="s">
        <v>3500</v>
      </c>
      <c r="C3330" s="6" t="s">
        <v>7016</v>
      </c>
      <c r="D3330" s="6" t="s">
        <v>49</v>
      </c>
      <c r="E3330" s="6" t="s">
        <v>16</v>
      </c>
      <c r="F3330" s="6">
        <v>30</v>
      </c>
      <c r="G3330" s="6" t="s">
        <v>7986</v>
      </c>
      <c r="H3330" s="6" t="s">
        <v>7987</v>
      </c>
      <c r="I3330" s="6" t="s">
        <v>32</v>
      </c>
      <c r="J3330" s="7">
        <v>44382</v>
      </c>
      <c r="K3330" s="6">
        <v>79</v>
      </c>
      <c r="L3330" s="6" t="s">
        <v>99</v>
      </c>
      <c r="M3330" s="8"/>
      <c r="O3330">
        <f t="shared" si="833"/>
        <v>0</v>
      </c>
      <c r="Q3330" s="5" t="str">
        <f t="shared" si="818"/>
        <v>3411</v>
      </c>
      <c r="R3330" s="6" t="str">
        <f t="shared" si="819"/>
        <v>Jocelyn</v>
      </c>
      <c r="S3330" s="6" t="str">
        <f t="shared" si="820"/>
        <v>Dunn</v>
      </c>
      <c r="T3330" s="6" t="str">
        <f t="shared" si="821"/>
        <v>Miss</v>
      </c>
      <c r="U3330" s="6" t="str">
        <f t="shared" si="822"/>
        <v>F</v>
      </c>
      <c r="V3330" s="6" t="str">
        <f t="shared" si="823"/>
        <v>30</v>
      </c>
      <c r="W3330" s="6" t="str">
        <f t="shared" si="824"/>
        <v>Oakbrook Villas</v>
      </c>
      <c r="X3330" s="6" t="str">
        <f t="shared" si="825"/>
        <v>as</v>
      </c>
      <c r="Y3330" s="6" t="str">
        <f t="shared" si="826"/>
        <v>Oakbrook Villas</v>
      </c>
      <c r="Z3330" s="6" t="str">
        <f t="shared" si="827"/>
        <v>Louth</v>
      </c>
      <c r="AA3330" s="6" t="str">
        <f t="shared" si="828"/>
        <v>WC</v>
      </c>
      <c r="AB3330" s="7" t="str">
        <f t="shared" si="829"/>
        <v>44382</v>
      </c>
      <c r="AC3330" s="6" t="str">
        <f t="shared" si="830"/>
        <v>79</v>
      </c>
      <c r="AD3330" s="6" t="str">
        <f t="shared" si="831"/>
        <v>E</v>
      </c>
      <c r="AE3330" s="8" t="str">
        <f t="shared" si="832"/>
        <v/>
      </c>
    </row>
    <row r="3331" spans="1:31" x14ac:dyDescent="0.25">
      <c r="A3331" s="9">
        <v>3412</v>
      </c>
      <c r="B3331" s="10" t="s">
        <v>7988</v>
      </c>
      <c r="C3331" s="10" t="s">
        <v>5196</v>
      </c>
      <c r="D3331" s="10" t="s">
        <v>15</v>
      </c>
      <c r="E3331" s="10" t="s">
        <v>16</v>
      </c>
      <c r="F3331" s="10">
        <v>90</v>
      </c>
      <c r="G3331" s="10" t="s">
        <v>7989</v>
      </c>
      <c r="H3331" s="10" t="s">
        <v>7990</v>
      </c>
      <c r="I3331" s="10" t="s">
        <v>291</v>
      </c>
      <c r="J3331" s="11">
        <v>43892</v>
      </c>
      <c r="K3331" s="10">
        <v>49</v>
      </c>
      <c r="L3331" s="10" t="s">
        <v>44</v>
      </c>
      <c r="M3331" s="12"/>
      <c r="O3331">
        <f t="shared" si="833"/>
        <v>0</v>
      </c>
      <c r="Q3331" s="9" t="str">
        <f t="shared" si="818"/>
        <v>3412</v>
      </c>
      <c r="R3331" s="10" t="str">
        <f t="shared" si="819"/>
        <v>Addie</v>
      </c>
      <c r="S3331" s="10" t="str">
        <f t="shared" si="820"/>
        <v>Ortega</v>
      </c>
      <c r="T3331" s="10" t="str">
        <f t="shared" si="821"/>
        <v>Mrs</v>
      </c>
      <c r="U3331" s="10" t="str">
        <f t="shared" si="822"/>
        <v>F</v>
      </c>
      <c r="V3331" s="10" t="str">
        <f t="shared" si="823"/>
        <v>90</v>
      </c>
      <c r="W3331" s="10" t="str">
        <f t="shared" si="824"/>
        <v>Oakdale Gardens</v>
      </c>
      <c r="X3331" s="10" t="str">
        <f t="shared" si="825"/>
        <v>ns</v>
      </c>
      <c r="Y3331" s="10" t="str">
        <f t="shared" si="826"/>
        <v>Oakdale Gardens</v>
      </c>
      <c r="Z3331" s="10" t="str">
        <f t="shared" si="827"/>
        <v>Isle Of Harris</v>
      </c>
      <c r="AA3331" s="10" t="str">
        <f t="shared" si="828"/>
        <v>HS</v>
      </c>
      <c r="AB3331" s="11" t="str">
        <f t="shared" si="829"/>
        <v>43892</v>
      </c>
      <c r="AC3331" s="10" t="str">
        <f t="shared" si="830"/>
        <v>49</v>
      </c>
      <c r="AD3331" s="10" t="str">
        <f t="shared" si="831"/>
        <v>D</v>
      </c>
      <c r="AE3331" s="12" t="str">
        <f t="shared" si="832"/>
        <v/>
      </c>
    </row>
    <row r="3332" spans="1:31" x14ac:dyDescent="0.25">
      <c r="A3332" s="5">
        <v>3413</v>
      </c>
      <c r="B3332" s="6" t="s">
        <v>7991</v>
      </c>
      <c r="C3332" s="6" t="s">
        <v>5287</v>
      </c>
      <c r="D3332" s="6" t="s">
        <v>15</v>
      </c>
      <c r="E3332" s="6" t="s">
        <v>16</v>
      </c>
      <c r="F3332" s="6">
        <v>90</v>
      </c>
      <c r="G3332" s="6" t="s">
        <v>7992</v>
      </c>
      <c r="H3332" s="6" t="s">
        <v>4033</v>
      </c>
      <c r="I3332" s="6" t="s">
        <v>171</v>
      </c>
      <c r="J3332" s="7">
        <v>43512</v>
      </c>
      <c r="K3332" s="6">
        <v>2</v>
      </c>
      <c r="L3332" s="6" t="s">
        <v>68</v>
      </c>
      <c r="M3332" s="8"/>
      <c r="O3332">
        <f t="shared" si="833"/>
        <v>0</v>
      </c>
      <c r="Q3332" s="5" t="str">
        <f t="shared" si="818"/>
        <v>3413</v>
      </c>
      <c r="R3332" s="6" t="str">
        <f t="shared" si="819"/>
        <v>Alison</v>
      </c>
      <c r="S3332" s="6" t="str">
        <f t="shared" si="820"/>
        <v>Finn</v>
      </c>
      <c r="T3332" s="6" t="str">
        <f t="shared" si="821"/>
        <v>Mrs</v>
      </c>
      <c r="U3332" s="6" t="str">
        <f t="shared" si="822"/>
        <v>F</v>
      </c>
      <c r="V3332" s="6" t="str">
        <f t="shared" si="823"/>
        <v>90</v>
      </c>
      <c r="W3332" s="6" t="str">
        <f t="shared" si="824"/>
        <v>Oakey Street</v>
      </c>
      <c r="X3332" s="6" t="str">
        <f t="shared" si="825"/>
        <v>et</v>
      </c>
      <c r="Y3332" s="6" t="str">
        <f t="shared" si="826"/>
        <v>Oakey Street</v>
      </c>
      <c r="Z3332" s="6" t="str">
        <f t="shared" si="827"/>
        <v>Colyton</v>
      </c>
      <c r="AA3332" s="6" t="str">
        <f t="shared" si="828"/>
        <v>PR</v>
      </c>
      <c r="AB3332" s="7" t="str">
        <f t="shared" si="829"/>
        <v>43512</v>
      </c>
      <c r="AC3332" s="6" t="str">
        <f t="shared" si="830"/>
        <v>2</v>
      </c>
      <c r="AD3332" s="6" t="str">
        <f t="shared" si="831"/>
        <v>A2</v>
      </c>
      <c r="AE3332" s="8" t="str">
        <f t="shared" si="832"/>
        <v/>
      </c>
    </row>
    <row r="3333" spans="1:31" x14ac:dyDescent="0.25">
      <c r="A3333" s="9">
        <v>3414</v>
      </c>
      <c r="B3333" s="10" t="s">
        <v>2367</v>
      </c>
      <c r="C3333" s="10" t="s">
        <v>3152</v>
      </c>
      <c r="D3333" s="10" t="s">
        <v>115</v>
      </c>
      <c r="E3333" s="10" t="s">
        <v>16</v>
      </c>
      <c r="F3333" s="10">
        <v>90</v>
      </c>
      <c r="G3333" s="10" t="s">
        <v>7993</v>
      </c>
      <c r="H3333" s="10" t="s">
        <v>2880</v>
      </c>
      <c r="I3333" s="10" t="s">
        <v>32</v>
      </c>
      <c r="J3333" s="11">
        <v>44306</v>
      </c>
      <c r="K3333" s="10">
        <v>80</v>
      </c>
      <c r="L3333" s="10" t="s">
        <v>68</v>
      </c>
      <c r="M3333" s="12"/>
      <c r="O3333">
        <f t="shared" si="833"/>
        <v>0</v>
      </c>
      <c r="Q3333" s="9" t="str">
        <f t="shared" si="818"/>
        <v>3414</v>
      </c>
      <c r="R3333" s="10" t="str">
        <f t="shared" si="819"/>
        <v>Sheryll</v>
      </c>
      <c r="S3333" s="10" t="str">
        <f t="shared" si="820"/>
        <v>Buckner</v>
      </c>
      <c r="T3333" s="10" t="str">
        <f t="shared" si="821"/>
        <v>Prof</v>
      </c>
      <c r="U3333" s="10" t="str">
        <f t="shared" si="822"/>
        <v>F</v>
      </c>
      <c r="V3333" s="10" t="str">
        <f t="shared" si="823"/>
        <v>90</v>
      </c>
      <c r="W3333" s="10" t="str">
        <f t="shared" si="824"/>
        <v>Oakfield Villas</v>
      </c>
      <c r="X3333" s="10" t="str">
        <f t="shared" si="825"/>
        <v>as</v>
      </c>
      <c r="Y3333" s="10" t="str">
        <f t="shared" si="826"/>
        <v>Oakfield Villas</v>
      </c>
      <c r="Z3333" s="10" t="str">
        <f t="shared" si="827"/>
        <v>Oakham</v>
      </c>
      <c r="AA3333" s="10" t="str">
        <f t="shared" si="828"/>
        <v>WC</v>
      </c>
      <c r="AB3333" s="11" t="str">
        <f t="shared" si="829"/>
        <v>44306</v>
      </c>
      <c r="AC3333" s="10" t="str">
        <f t="shared" si="830"/>
        <v>80</v>
      </c>
      <c r="AD3333" s="10" t="str">
        <f t="shared" si="831"/>
        <v>A2</v>
      </c>
      <c r="AE3333" s="12" t="str">
        <f t="shared" si="832"/>
        <v/>
      </c>
    </row>
    <row r="3334" spans="1:31" x14ac:dyDescent="0.25">
      <c r="A3334" s="5">
        <v>3415</v>
      </c>
      <c r="B3334" s="6" t="s">
        <v>4379</v>
      </c>
      <c r="C3334" s="6" t="s">
        <v>7994</v>
      </c>
      <c r="D3334" s="6" t="s">
        <v>28</v>
      </c>
      <c r="E3334" s="6" t="s">
        <v>29</v>
      </c>
      <c r="F3334" s="6">
        <v>30</v>
      </c>
      <c r="G3334" s="6" t="s">
        <v>7995</v>
      </c>
      <c r="H3334" s="6" t="s">
        <v>7996</v>
      </c>
      <c r="I3334" s="6" t="s">
        <v>291</v>
      </c>
      <c r="J3334" s="7">
        <v>43546</v>
      </c>
      <c r="K3334" s="6">
        <v>69</v>
      </c>
      <c r="L3334" s="6" t="s">
        <v>68</v>
      </c>
      <c r="M3334" s="8"/>
      <c r="O3334">
        <f t="shared" si="833"/>
        <v>0</v>
      </c>
      <c r="Q3334" s="5" t="str">
        <f t="shared" ref="Q3334:Q3397" si="834">TRIM(A3334)</f>
        <v>3415</v>
      </c>
      <c r="R3334" s="6" t="str">
        <f t="shared" ref="R3334:R3397" si="835">TRIM(B3334)</f>
        <v>Filiberto</v>
      </c>
      <c r="S3334" s="6" t="str">
        <f t="shared" ref="S3334:S3397" si="836">TRIM(C3334)</f>
        <v>Holmes</v>
      </c>
      <c r="T3334" s="6" t="str">
        <f t="shared" ref="T3334:T3397" si="837">TRIM(D3334)</f>
        <v>Mr</v>
      </c>
      <c r="U3334" s="6" t="str">
        <f t="shared" ref="U3334:U3397" si="838">IF(ISNUMBER(SEARCH("f",TRIM(E3334))),"F","M")</f>
        <v>M</v>
      </c>
      <c r="V3334" s="6" t="str">
        <f t="shared" ref="V3334:V3397" si="839">TRIM(F3334)</f>
        <v>30</v>
      </c>
      <c r="W3334" s="6" t="str">
        <f t="shared" ref="W3334:W3397" si="840">SUBSTITUTE(SUBSTITUTE(SUBSTITUTE(PROPER(TRIM(G3334)),"(?)","")," (No",""),"'S","'s")</f>
        <v>Oakhall Place</v>
      </c>
      <c r="X3334" s="6" t="str">
        <f t="shared" ref="X3334:X3397" si="841">RIGHT(W3334,2)</f>
        <v>ce</v>
      </c>
      <c r="Y3334" s="6" t="str">
        <f t="shared" ref="Y3334:Y3397" si="842">IF(OR(X3334="St",X3334="Av",X3334="Pl"),SUBSTITUTE(SUBSTITUTE(SUBSTITUTE(SUBSTITUTE(SUBSTITUTE(SUBSTITUTE(SUBSTITUTE(W3334,"Rd","Road"),"St","Street"),"Cls", "Close"),"Plc","Place"),"Bldgs","Buildings"),"Av","Avenue"),"Pl","Place"),SUBSTITUTE(SUBSTITUTE(SUBSTITUTE(SUBSTITUTE(SUBSTITUTE(W3334,"Rd","Road"),"Cls", "Close"),"Plc","Place"),"Bldgs","Buildings"),"Crt","Court"))</f>
        <v>Oakhall Place</v>
      </c>
      <c r="Z3334" s="6" t="str">
        <f t="shared" ref="Z3334:Z3397" si="843">TRIM(H3334)</f>
        <v>Kelty</v>
      </c>
      <c r="AA3334" s="6" t="str">
        <f t="shared" ref="AA3334:AA3397" si="844">TRIM(I3334)</f>
        <v>HS</v>
      </c>
      <c r="AB3334" s="7" t="str">
        <f t="shared" ref="AB3334:AB3397" si="845">TRIM(J3334)</f>
        <v>43546</v>
      </c>
      <c r="AC3334" s="6" t="str">
        <f t="shared" ref="AC3334:AC3397" si="846">TRIM(K3334)</f>
        <v>69</v>
      </c>
      <c r="AD3334" s="6" t="str">
        <f t="shared" ref="AD3334:AD3397" si="847">TRIM(L3334)</f>
        <v>A2</v>
      </c>
      <c r="AE3334" s="8" t="str">
        <f t="shared" ref="AE3334:AE3397" si="848">TRIM(M3334)</f>
        <v/>
      </c>
    </row>
    <row r="3335" spans="1:31" x14ac:dyDescent="0.25">
      <c r="A3335" s="9">
        <v>3416</v>
      </c>
      <c r="B3335" s="10" t="s">
        <v>426</v>
      </c>
      <c r="C3335" s="10" t="s">
        <v>640</v>
      </c>
      <c r="D3335" s="10" t="s">
        <v>28</v>
      </c>
      <c r="E3335" s="10" t="s">
        <v>29</v>
      </c>
      <c r="F3335" s="10">
        <v>30</v>
      </c>
      <c r="G3335" s="10" t="s">
        <v>7997</v>
      </c>
      <c r="H3335" s="10" t="s">
        <v>7998</v>
      </c>
      <c r="I3335" s="10" t="s">
        <v>32</v>
      </c>
      <c r="J3335" s="11">
        <v>43927</v>
      </c>
      <c r="K3335" s="10">
        <v>78</v>
      </c>
      <c r="L3335" s="10" t="s">
        <v>99</v>
      </c>
      <c r="M3335" s="12"/>
      <c r="O3335">
        <f t="shared" si="833"/>
        <v>0</v>
      </c>
      <c r="Q3335" s="9" t="str">
        <f t="shared" si="834"/>
        <v>3416</v>
      </c>
      <c r="R3335" s="10" t="str">
        <f t="shared" si="835"/>
        <v>Neal</v>
      </c>
      <c r="S3335" s="10" t="str">
        <f t="shared" si="836"/>
        <v>Boston</v>
      </c>
      <c r="T3335" s="10" t="str">
        <f t="shared" si="837"/>
        <v>Mr</v>
      </c>
      <c r="U3335" s="10" t="str">
        <f t="shared" si="838"/>
        <v>M</v>
      </c>
      <c r="V3335" s="10" t="str">
        <f t="shared" si="839"/>
        <v>30</v>
      </c>
      <c r="W3335" s="10" t="str">
        <f t="shared" si="840"/>
        <v>Oakham Street</v>
      </c>
      <c r="X3335" s="10" t="str">
        <f t="shared" si="841"/>
        <v>et</v>
      </c>
      <c r="Y3335" s="10" t="str">
        <f t="shared" si="842"/>
        <v>Oakham Street</v>
      </c>
      <c r="Z3335" s="10" t="str">
        <f t="shared" si="843"/>
        <v>Yelverton</v>
      </c>
      <c r="AA3335" s="10" t="str">
        <f t="shared" si="844"/>
        <v>WC</v>
      </c>
      <c r="AB3335" s="11" t="str">
        <f t="shared" si="845"/>
        <v>43927</v>
      </c>
      <c r="AC3335" s="10" t="str">
        <f t="shared" si="846"/>
        <v>78</v>
      </c>
      <c r="AD3335" s="10" t="str">
        <f t="shared" si="847"/>
        <v>E</v>
      </c>
      <c r="AE3335" s="12" t="str">
        <f t="shared" si="848"/>
        <v/>
      </c>
    </row>
    <row r="3336" spans="1:31" x14ac:dyDescent="0.25">
      <c r="A3336" s="5">
        <v>3417</v>
      </c>
      <c r="B3336" s="6" t="s">
        <v>7999</v>
      </c>
      <c r="C3336" s="6" t="s">
        <v>5982</v>
      </c>
      <c r="D3336" s="6" t="s">
        <v>15</v>
      </c>
      <c r="E3336" s="6" t="s">
        <v>16</v>
      </c>
      <c r="F3336" s="6">
        <v>60</v>
      </c>
      <c r="G3336" s="6" t="s">
        <v>8000</v>
      </c>
      <c r="H3336" s="6" t="s">
        <v>8001</v>
      </c>
      <c r="I3336" s="6" t="s">
        <v>32</v>
      </c>
      <c r="J3336" s="7">
        <v>43512</v>
      </c>
      <c r="K3336" s="6">
        <v>76</v>
      </c>
      <c r="L3336" s="6" t="s">
        <v>52</v>
      </c>
      <c r="M3336" s="8"/>
      <c r="O3336">
        <f t="shared" si="833"/>
        <v>0</v>
      </c>
      <c r="Q3336" s="5" t="str">
        <f t="shared" si="834"/>
        <v>3417</v>
      </c>
      <c r="R3336" s="6" t="str">
        <f t="shared" si="835"/>
        <v>Cindy</v>
      </c>
      <c r="S3336" s="6" t="str">
        <f t="shared" si="836"/>
        <v>Tyler</v>
      </c>
      <c r="T3336" s="6" t="str">
        <f t="shared" si="837"/>
        <v>Mrs</v>
      </c>
      <c r="U3336" s="6" t="str">
        <f t="shared" si="838"/>
        <v>F</v>
      </c>
      <c r="V3336" s="6" t="str">
        <f t="shared" si="839"/>
        <v>60</v>
      </c>
      <c r="W3336" s="6" t="str">
        <f t="shared" si="840"/>
        <v>Oakhurst Close</v>
      </c>
      <c r="X3336" s="6" t="str">
        <f t="shared" si="841"/>
        <v>se</v>
      </c>
      <c r="Y3336" s="6" t="str">
        <f t="shared" si="842"/>
        <v>Oakhurst Close</v>
      </c>
      <c r="Z3336" s="6" t="str">
        <f t="shared" si="843"/>
        <v>Oldbury</v>
      </c>
      <c r="AA3336" s="6" t="str">
        <f t="shared" si="844"/>
        <v>WC</v>
      </c>
      <c r="AB3336" s="7" t="str">
        <f t="shared" si="845"/>
        <v>43512</v>
      </c>
      <c r="AC3336" s="6" t="str">
        <f t="shared" si="846"/>
        <v>76</v>
      </c>
      <c r="AD3336" s="6" t="str">
        <f t="shared" si="847"/>
        <v>A1</v>
      </c>
      <c r="AE3336" s="8" t="str">
        <f t="shared" si="848"/>
        <v/>
      </c>
    </row>
    <row r="3337" spans="1:31" x14ac:dyDescent="0.25">
      <c r="A3337" s="9">
        <v>3418</v>
      </c>
      <c r="B3337" s="10" t="s">
        <v>8002</v>
      </c>
      <c r="C3337" s="10" t="s">
        <v>8003</v>
      </c>
      <c r="D3337" s="10" t="s">
        <v>15</v>
      </c>
      <c r="E3337" s="10" t="s">
        <v>16</v>
      </c>
      <c r="F3337" s="10">
        <v>60</v>
      </c>
      <c r="G3337" s="10" t="s">
        <v>8004</v>
      </c>
      <c r="H3337" s="10" t="s">
        <v>2862</v>
      </c>
      <c r="I3337" s="10" t="s">
        <v>291</v>
      </c>
      <c r="J3337" s="11">
        <v>44559</v>
      </c>
      <c r="K3337" s="10">
        <v>103</v>
      </c>
      <c r="L3337" s="10" t="s">
        <v>33</v>
      </c>
      <c r="M3337" s="12"/>
      <c r="O3337">
        <f t="shared" si="833"/>
        <v>0</v>
      </c>
      <c r="Q3337" s="9" t="str">
        <f t="shared" si="834"/>
        <v>3418</v>
      </c>
      <c r="R3337" s="10" t="str">
        <f t="shared" si="835"/>
        <v>Chanel</v>
      </c>
      <c r="S3337" s="10" t="str">
        <f t="shared" si="836"/>
        <v>Lambert</v>
      </c>
      <c r="T3337" s="10" t="str">
        <f t="shared" si="837"/>
        <v>Mrs</v>
      </c>
      <c r="U3337" s="10" t="str">
        <f t="shared" si="838"/>
        <v>F</v>
      </c>
      <c r="V3337" s="10" t="str">
        <f t="shared" si="839"/>
        <v>60</v>
      </c>
      <c r="W3337" s="10" t="str">
        <f t="shared" si="840"/>
        <v>Oakleaf Cottages</v>
      </c>
      <c r="X3337" s="10" t="str">
        <f t="shared" si="841"/>
        <v>es</v>
      </c>
      <c r="Y3337" s="10" t="str">
        <f t="shared" si="842"/>
        <v>Oakleaf Cottages</v>
      </c>
      <c r="Z3337" s="10" t="str">
        <f t="shared" si="843"/>
        <v>Isle Of North Uist</v>
      </c>
      <c r="AA3337" s="10" t="str">
        <f t="shared" si="844"/>
        <v>HS</v>
      </c>
      <c r="AB3337" s="11" t="str">
        <f t="shared" si="845"/>
        <v>44559</v>
      </c>
      <c r="AC3337" s="10" t="str">
        <f t="shared" si="846"/>
        <v>103</v>
      </c>
      <c r="AD3337" s="10" t="str">
        <f t="shared" si="847"/>
        <v>A3</v>
      </c>
      <c r="AE3337" s="12" t="str">
        <f t="shared" si="848"/>
        <v/>
      </c>
    </row>
    <row r="3338" spans="1:31" x14ac:dyDescent="0.25">
      <c r="A3338" s="5">
        <v>3419</v>
      </c>
      <c r="B3338" s="6" t="s">
        <v>8005</v>
      </c>
      <c r="C3338" s="6" t="s">
        <v>552</v>
      </c>
      <c r="D3338" s="6" t="s">
        <v>15</v>
      </c>
      <c r="E3338" s="6" t="s">
        <v>16</v>
      </c>
      <c r="F3338" s="6">
        <v>60</v>
      </c>
      <c r="G3338" s="6" t="s">
        <v>8006</v>
      </c>
      <c r="H3338" s="6" t="s">
        <v>5612</v>
      </c>
      <c r="I3338" s="6" t="s">
        <v>127</v>
      </c>
      <c r="J3338" s="7">
        <v>44305</v>
      </c>
      <c r="K3338" s="6">
        <v>81</v>
      </c>
      <c r="L3338" s="6" t="s">
        <v>52</v>
      </c>
      <c r="M3338" s="8"/>
      <c r="O3338">
        <f t="shared" ref="O3338:O3401" si="849">COUNTBLANK(A3338:L3338)+COUNTIF(K3338,0)</f>
        <v>0</v>
      </c>
      <c r="Q3338" s="5" t="str">
        <f t="shared" si="834"/>
        <v>3419</v>
      </c>
      <c r="R3338" s="6" t="str">
        <f t="shared" si="835"/>
        <v>Stephenie</v>
      </c>
      <c r="S3338" s="6" t="str">
        <f t="shared" si="836"/>
        <v>Frye</v>
      </c>
      <c r="T3338" s="6" t="str">
        <f t="shared" si="837"/>
        <v>Mrs</v>
      </c>
      <c r="U3338" s="6" t="str">
        <f t="shared" si="838"/>
        <v>F</v>
      </c>
      <c r="V3338" s="6" t="str">
        <f t="shared" si="839"/>
        <v>60</v>
      </c>
      <c r="W3338" s="6" t="str">
        <f t="shared" si="840"/>
        <v>Oakley Avenue</v>
      </c>
      <c r="X3338" s="6" t="str">
        <f t="shared" si="841"/>
        <v>ue</v>
      </c>
      <c r="Y3338" s="6" t="str">
        <f t="shared" si="842"/>
        <v>Oakley Avenue</v>
      </c>
      <c r="Z3338" s="6" t="str">
        <f t="shared" si="843"/>
        <v>Buxton</v>
      </c>
      <c r="AA3338" s="6" t="str">
        <f t="shared" si="844"/>
        <v>WS</v>
      </c>
      <c r="AB3338" s="7" t="str">
        <f t="shared" si="845"/>
        <v>44305</v>
      </c>
      <c r="AC3338" s="6" t="str">
        <f t="shared" si="846"/>
        <v>81</v>
      </c>
      <c r="AD3338" s="6" t="str">
        <f t="shared" si="847"/>
        <v>A1</v>
      </c>
      <c r="AE3338" s="8" t="str">
        <f t="shared" si="848"/>
        <v/>
      </c>
    </row>
    <row r="3339" spans="1:31" x14ac:dyDescent="0.25">
      <c r="A3339" s="9">
        <v>3420</v>
      </c>
      <c r="B3339" s="10" t="s">
        <v>4741</v>
      </c>
      <c r="C3339" s="10" t="s">
        <v>5585</v>
      </c>
      <c r="D3339" s="10" t="s">
        <v>28</v>
      </c>
      <c r="E3339" s="10" t="s">
        <v>29</v>
      </c>
      <c r="F3339" s="10">
        <v>90</v>
      </c>
      <c r="G3339" s="10" t="s">
        <v>8007</v>
      </c>
      <c r="H3339" s="10" t="s">
        <v>4659</v>
      </c>
      <c r="I3339" s="10" t="s">
        <v>176</v>
      </c>
      <c r="J3339" s="11">
        <v>44023</v>
      </c>
      <c r="K3339" s="10">
        <v>83</v>
      </c>
      <c r="L3339" s="10" t="s">
        <v>99</v>
      </c>
      <c r="M3339" s="12"/>
      <c r="O3339">
        <f t="shared" si="849"/>
        <v>0</v>
      </c>
      <c r="Q3339" s="9" t="str">
        <f t="shared" si="834"/>
        <v>3420</v>
      </c>
      <c r="R3339" s="10" t="str">
        <f t="shared" si="835"/>
        <v>Jeffrey</v>
      </c>
      <c r="S3339" s="10" t="str">
        <f t="shared" si="836"/>
        <v>Harvey</v>
      </c>
      <c r="T3339" s="10" t="str">
        <f t="shared" si="837"/>
        <v>Mr</v>
      </c>
      <c r="U3339" s="10" t="str">
        <f t="shared" si="838"/>
        <v>M</v>
      </c>
      <c r="V3339" s="10" t="str">
        <f t="shared" si="839"/>
        <v>90</v>
      </c>
      <c r="W3339" s="10" t="str">
        <f t="shared" si="840"/>
        <v>Oakley Crescent</v>
      </c>
      <c r="X3339" s="10" t="str">
        <f t="shared" si="841"/>
        <v>nt</v>
      </c>
      <c r="Y3339" s="10" t="str">
        <f t="shared" si="842"/>
        <v>Oakley Crescent</v>
      </c>
      <c r="Z3339" s="10" t="str">
        <f t="shared" si="843"/>
        <v>Crumlin</v>
      </c>
      <c r="AA3339" s="10" t="str">
        <f t="shared" si="844"/>
        <v>CW</v>
      </c>
      <c r="AB3339" s="11" t="str">
        <f t="shared" si="845"/>
        <v>44023</v>
      </c>
      <c r="AC3339" s="10" t="str">
        <f t="shared" si="846"/>
        <v>83</v>
      </c>
      <c r="AD3339" s="10" t="str">
        <f t="shared" si="847"/>
        <v>E</v>
      </c>
      <c r="AE3339" s="12" t="str">
        <f t="shared" si="848"/>
        <v/>
      </c>
    </row>
    <row r="3340" spans="1:31" x14ac:dyDescent="0.25">
      <c r="A3340" s="5">
        <v>3421</v>
      </c>
      <c r="B3340" s="6" t="s">
        <v>1663</v>
      </c>
      <c r="C3340" s="6" t="s">
        <v>7876</v>
      </c>
      <c r="D3340" s="6" t="s">
        <v>28</v>
      </c>
      <c r="E3340" s="6" t="s">
        <v>29</v>
      </c>
      <c r="F3340" s="6">
        <v>30</v>
      </c>
      <c r="G3340" s="6" t="s">
        <v>8008</v>
      </c>
      <c r="H3340" s="6" t="s">
        <v>1021</v>
      </c>
      <c r="I3340" s="6" t="s">
        <v>32</v>
      </c>
      <c r="J3340" s="7">
        <v>44252</v>
      </c>
      <c r="K3340" s="6">
        <v>92</v>
      </c>
      <c r="L3340" s="6" t="s">
        <v>68</v>
      </c>
      <c r="M3340" s="8"/>
      <c r="O3340">
        <f t="shared" si="849"/>
        <v>0</v>
      </c>
      <c r="Q3340" s="5" t="str">
        <f t="shared" si="834"/>
        <v>3421</v>
      </c>
      <c r="R3340" s="6" t="str">
        <f t="shared" si="835"/>
        <v>Wallace</v>
      </c>
      <c r="S3340" s="6" t="str">
        <f t="shared" si="836"/>
        <v>Ward</v>
      </c>
      <c r="T3340" s="6" t="str">
        <f t="shared" si="837"/>
        <v>Mr</v>
      </c>
      <c r="U3340" s="6" t="str">
        <f t="shared" si="838"/>
        <v>M</v>
      </c>
      <c r="V3340" s="6" t="str">
        <f t="shared" si="839"/>
        <v>30</v>
      </c>
      <c r="W3340" s="6" t="str">
        <f t="shared" si="840"/>
        <v>Oakley Place</v>
      </c>
      <c r="X3340" s="6" t="str">
        <f t="shared" si="841"/>
        <v>ce</v>
      </c>
      <c r="Y3340" s="6" t="str">
        <f t="shared" si="842"/>
        <v>Oakley Place</v>
      </c>
      <c r="Z3340" s="6" t="str">
        <f t="shared" si="843"/>
        <v>Whitchurch</v>
      </c>
      <c r="AA3340" s="6" t="str">
        <f t="shared" si="844"/>
        <v>WC</v>
      </c>
      <c r="AB3340" s="7" t="str">
        <f t="shared" si="845"/>
        <v>44252</v>
      </c>
      <c r="AC3340" s="6" t="str">
        <f t="shared" si="846"/>
        <v>92</v>
      </c>
      <c r="AD3340" s="6" t="str">
        <f t="shared" si="847"/>
        <v>A2</v>
      </c>
      <c r="AE3340" s="8" t="str">
        <f t="shared" si="848"/>
        <v/>
      </c>
    </row>
    <row r="3341" spans="1:31" x14ac:dyDescent="0.25">
      <c r="A3341" s="9">
        <v>3422</v>
      </c>
      <c r="B3341" s="10" t="s">
        <v>4403</v>
      </c>
      <c r="C3341" s="10" t="s">
        <v>7876</v>
      </c>
      <c r="D3341" s="10" t="s">
        <v>49</v>
      </c>
      <c r="E3341" s="10" t="s">
        <v>16</v>
      </c>
      <c r="F3341" s="10">
        <v>90</v>
      </c>
      <c r="G3341" s="10" t="s">
        <v>8009</v>
      </c>
      <c r="H3341" s="10" t="s">
        <v>8010</v>
      </c>
      <c r="I3341" s="10" t="s">
        <v>122</v>
      </c>
      <c r="J3341" s="11">
        <v>44205</v>
      </c>
      <c r="K3341" s="10">
        <v>73</v>
      </c>
      <c r="L3341" s="10" t="s">
        <v>20</v>
      </c>
      <c r="M3341" s="12"/>
      <c r="O3341">
        <f t="shared" si="849"/>
        <v>0</v>
      </c>
      <c r="Q3341" s="9" t="str">
        <f t="shared" si="834"/>
        <v>3422</v>
      </c>
      <c r="R3341" s="10" t="str">
        <f t="shared" si="835"/>
        <v>Marlin</v>
      </c>
      <c r="S3341" s="10" t="str">
        <f t="shared" si="836"/>
        <v>Ward</v>
      </c>
      <c r="T3341" s="10" t="str">
        <f t="shared" si="837"/>
        <v>Miss</v>
      </c>
      <c r="U3341" s="10" t="str">
        <f t="shared" si="838"/>
        <v>F</v>
      </c>
      <c r="V3341" s="10" t="str">
        <f t="shared" si="839"/>
        <v>90</v>
      </c>
      <c r="W3341" s="10" t="str">
        <f t="shared" si="840"/>
        <v>Oakley Street</v>
      </c>
      <c r="X3341" s="10" t="str">
        <f t="shared" si="841"/>
        <v>et</v>
      </c>
      <c r="Y3341" s="10" t="str">
        <f t="shared" si="842"/>
        <v>Oakley Street</v>
      </c>
      <c r="Z3341" s="10" t="str">
        <f t="shared" si="843"/>
        <v>Liphook</v>
      </c>
      <c r="AA3341" s="10" t="str">
        <f t="shared" si="844"/>
        <v>WN</v>
      </c>
      <c r="AB3341" s="11" t="str">
        <f t="shared" si="845"/>
        <v>44205</v>
      </c>
      <c r="AC3341" s="10" t="str">
        <f t="shared" si="846"/>
        <v>73</v>
      </c>
      <c r="AD3341" s="10" t="str">
        <f t="shared" si="847"/>
        <v>B</v>
      </c>
      <c r="AE3341" s="12" t="str">
        <f t="shared" si="848"/>
        <v/>
      </c>
    </row>
    <row r="3342" spans="1:31" x14ac:dyDescent="0.25">
      <c r="A3342" s="5">
        <v>3423</v>
      </c>
      <c r="B3342" s="6" t="s">
        <v>2246</v>
      </c>
      <c r="C3342" s="6" t="s">
        <v>230</v>
      </c>
      <c r="D3342" s="6" t="s">
        <v>28</v>
      </c>
      <c r="E3342" s="6" t="s">
        <v>29</v>
      </c>
      <c r="F3342" s="6">
        <v>30</v>
      </c>
      <c r="G3342" s="6" t="s">
        <v>8011</v>
      </c>
      <c r="H3342" s="6" t="s">
        <v>5624</v>
      </c>
      <c r="I3342" s="6" t="s">
        <v>881</v>
      </c>
      <c r="J3342" s="7">
        <v>44431</v>
      </c>
      <c r="K3342" s="6">
        <v>2</v>
      </c>
      <c r="L3342" s="6" t="s">
        <v>68</v>
      </c>
      <c r="M3342" s="8"/>
      <c r="O3342">
        <f t="shared" si="849"/>
        <v>0</v>
      </c>
      <c r="Q3342" s="5" t="str">
        <f t="shared" si="834"/>
        <v>3423</v>
      </c>
      <c r="R3342" s="6" t="str">
        <f t="shared" si="835"/>
        <v>Kristopher</v>
      </c>
      <c r="S3342" s="6" t="str">
        <f t="shared" si="836"/>
        <v>Cody</v>
      </c>
      <c r="T3342" s="6" t="str">
        <f t="shared" si="837"/>
        <v>Mr</v>
      </c>
      <c r="U3342" s="6" t="str">
        <f t="shared" si="838"/>
        <v>M</v>
      </c>
      <c r="V3342" s="6" t="str">
        <f t="shared" si="839"/>
        <v>30</v>
      </c>
      <c r="W3342" s="6" t="str">
        <f t="shared" si="840"/>
        <v>Oakley Terrace</v>
      </c>
      <c r="X3342" s="6" t="str">
        <f t="shared" si="841"/>
        <v>ce</v>
      </c>
      <c r="Y3342" s="6" t="str">
        <f t="shared" si="842"/>
        <v>Oakley Terrace</v>
      </c>
      <c r="Z3342" s="6" t="str">
        <f t="shared" si="843"/>
        <v>Immingham</v>
      </c>
      <c r="AA3342" s="6" t="str">
        <f t="shared" si="844"/>
        <v>LS</v>
      </c>
      <c r="AB3342" s="7" t="str">
        <f t="shared" si="845"/>
        <v>44431</v>
      </c>
      <c r="AC3342" s="6" t="str">
        <f t="shared" si="846"/>
        <v>2</v>
      </c>
      <c r="AD3342" s="6" t="str">
        <f t="shared" si="847"/>
        <v>A2</v>
      </c>
      <c r="AE3342" s="8" t="str">
        <f t="shared" si="848"/>
        <v/>
      </c>
    </row>
    <row r="3343" spans="1:31" x14ac:dyDescent="0.25">
      <c r="A3343" s="9">
        <v>3424</v>
      </c>
      <c r="B3343" s="10" t="s">
        <v>8012</v>
      </c>
      <c r="C3343" s="10" t="s">
        <v>1057</v>
      </c>
      <c r="D3343" s="10" t="s">
        <v>90</v>
      </c>
      <c r="E3343" s="10" t="s">
        <v>16</v>
      </c>
      <c r="F3343" s="10">
        <v>30</v>
      </c>
      <c r="G3343" s="10" t="s">
        <v>8013</v>
      </c>
      <c r="H3343" s="10" t="s">
        <v>2675</v>
      </c>
      <c r="I3343" s="10" t="s">
        <v>32</v>
      </c>
      <c r="J3343" s="11">
        <v>43820</v>
      </c>
      <c r="K3343" s="10">
        <v>34</v>
      </c>
      <c r="L3343" s="10" t="s">
        <v>52</v>
      </c>
      <c r="M3343" s="12"/>
      <c r="O3343">
        <f t="shared" si="849"/>
        <v>0</v>
      </c>
      <c r="Q3343" s="9" t="str">
        <f t="shared" si="834"/>
        <v>3424</v>
      </c>
      <c r="R3343" s="10" t="str">
        <f t="shared" si="835"/>
        <v>Tomika</v>
      </c>
      <c r="S3343" s="10" t="str">
        <f t="shared" si="836"/>
        <v>Welch</v>
      </c>
      <c r="T3343" s="10" t="str">
        <f t="shared" si="837"/>
        <v>Dr</v>
      </c>
      <c r="U3343" s="10" t="str">
        <f t="shared" si="838"/>
        <v>F</v>
      </c>
      <c r="V3343" s="10" t="str">
        <f t="shared" si="839"/>
        <v>30</v>
      </c>
      <c r="W3343" s="10" t="str">
        <f t="shared" si="840"/>
        <v>Oakly Place</v>
      </c>
      <c r="X3343" s="10" t="str">
        <f t="shared" si="841"/>
        <v>ce</v>
      </c>
      <c r="Y3343" s="10" t="str">
        <f t="shared" si="842"/>
        <v>Oakly Place</v>
      </c>
      <c r="Z3343" s="10" t="str">
        <f t="shared" si="843"/>
        <v>Perthshire</v>
      </c>
      <c r="AA3343" s="10" t="str">
        <f t="shared" si="844"/>
        <v>WC</v>
      </c>
      <c r="AB3343" s="11" t="str">
        <f t="shared" si="845"/>
        <v>43820</v>
      </c>
      <c r="AC3343" s="10" t="str">
        <f t="shared" si="846"/>
        <v>34</v>
      </c>
      <c r="AD3343" s="10" t="str">
        <f t="shared" si="847"/>
        <v>A1</v>
      </c>
      <c r="AE3343" s="12" t="str">
        <f t="shared" si="848"/>
        <v/>
      </c>
    </row>
    <row r="3344" spans="1:31" x14ac:dyDescent="0.25">
      <c r="A3344" s="5">
        <v>3425</v>
      </c>
      <c r="B3344" s="6" t="s">
        <v>2909</v>
      </c>
      <c r="C3344" s="6" t="s">
        <v>8014</v>
      </c>
      <c r="D3344" s="6" t="s">
        <v>28</v>
      </c>
      <c r="E3344" s="6" t="s">
        <v>29</v>
      </c>
      <c r="F3344" s="6">
        <v>60</v>
      </c>
      <c r="G3344" s="6" t="s">
        <v>8015</v>
      </c>
      <c r="H3344" s="6" t="s">
        <v>8016</v>
      </c>
      <c r="I3344" s="6" t="s">
        <v>87</v>
      </c>
      <c r="J3344" s="7">
        <v>43537</v>
      </c>
      <c r="K3344" s="6">
        <v>58</v>
      </c>
      <c r="L3344" s="6" t="s">
        <v>39</v>
      </c>
      <c r="M3344" s="8"/>
      <c r="O3344">
        <f t="shared" si="849"/>
        <v>0</v>
      </c>
      <c r="Q3344" s="5" t="str">
        <f t="shared" si="834"/>
        <v>3425</v>
      </c>
      <c r="R3344" s="6" t="str">
        <f t="shared" si="835"/>
        <v>Malcolm</v>
      </c>
      <c r="S3344" s="6" t="str">
        <f t="shared" si="836"/>
        <v>Macdonald</v>
      </c>
      <c r="T3344" s="6" t="str">
        <f t="shared" si="837"/>
        <v>Mr</v>
      </c>
      <c r="U3344" s="6" t="str">
        <f t="shared" si="838"/>
        <v>M</v>
      </c>
      <c r="V3344" s="6" t="str">
        <f t="shared" si="839"/>
        <v>60</v>
      </c>
      <c r="W3344" s="6" t="str">
        <f t="shared" si="840"/>
        <v>Oakshaw Road</v>
      </c>
      <c r="X3344" s="6" t="str">
        <f t="shared" si="841"/>
        <v>ad</v>
      </c>
      <c r="Y3344" s="6" t="str">
        <f t="shared" si="842"/>
        <v>Oakshaw Road</v>
      </c>
      <c r="Z3344" s="6" t="str">
        <f t="shared" si="843"/>
        <v>Blairgowrie</v>
      </c>
      <c r="AA3344" s="6" t="str">
        <f t="shared" si="844"/>
        <v>FY</v>
      </c>
      <c r="AB3344" s="7" t="str">
        <f t="shared" si="845"/>
        <v>43537</v>
      </c>
      <c r="AC3344" s="6" t="str">
        <f t="shared" si="846"/>
        <v>58</v>
      </c>
      <c r="AD3344" s="6" t="str">
        <f t="shared" si="847"/>
        <v>C1</v>
      </c>
      <c r="AE3344" s="8" t="str">
        <f t="shared" si="848"/>
        <v/>
      </c>
    </row>
    <row r="3345" spans="1:31" x14ac:dyDescent="0.25">
      <c r="A3345" s="9">
        <v>3426</v>
      </c>
      <c r="B3345" s="10" t="s">
        <v>8017</v>
      </c>
      <c r="C3345" s="10" t="s">
        <v>1039</v>
      </c>
      <c r="D3345" s="10" t="s">
        <v>49</v>
      </c>
      <c r="E3345" s="10" t="s">
        <v>16</v>
      </c>
      <c r="F3345" s="10">
        <v>90</v>
      </c>
      <c r="G3345" s="10" t="s">
        <v>8018</v>
      </c>
      <c r="H3345" s="10" t="s">
        <v>2434</v>
      </c>
      <c r="I3345" s="10" t="s">
        <v>32</v>
      </c>
      <c r="J3345" s="11">
        <v>43931</v>
      </c>
      <c r="K3345" s="10">
        <v>49</v>
      </c>
      <c r="L3345" s="10" t="s">
        <v>20</v>
      </c>
      <c r="M3345" s="12"/>
      <c r="O3345">
        <f t="shared" si="849"/>
        <v>0</v>
      </c>
      <c r="Q3345" s="9" t="str">
        <f t="shared" si="834"/>
        <v>3426</v>
      </c>
      <c r="R3345" s="10" t="str">
        <f t="shared" si="835"/>
        <v>Janessa</v>
      </c>
      <c r="S3345" s="10" t="str">
        <f t="shared" si="836"/>
        <v>Pratt</v>
      </c>
      <c r="T3345" s="10" t="str">
        <f t="shared" si="837"/>
        <v>Miss</v>
      </c>
      <c r="U3345" s="10" t="str">
        <f t="shared" si="838"/>
        <v>F</v>
      </c>
      <c r="V3345" s="10" t="str">
        <f t="shared" si="839"/>
        <v>90</v>
      </c>
      <c r="W3345" s="10" t="str">
        <f t="shared" si="840"/>
        <v>Oakway</v>
      </c>
      <c r="X3345" s="10" t="str">
        <f t="shared" si="841"/>
        <v>ay</v>
      </c>
      <c r="Y3345" s="10" t="str">
        <f t="shared" si="842"/>
        <v>Oakway</v>
      </c>
      <c r="Z3345" s="10" t="str">
        <f t="shared" si="843"/>
        <v>Westbury-On-Severn</v>
      </c>
      <c r="AA3345" s="10" t="str">
        <f t="shared" si="844"/>
        <v>WC</v>
      </c>
      <c r="AB3345" s="11" t="str">
        <f t="shared" si="845"/>
        <v>43931</v>
      </c>
      <c r="AC3345" s="10" t="str">
        <f t="shared" si="846"/>
        <v>49</v>
      </c>
      <c r="AD3345" s="10" t="str">
        <f t="shared" si="847"/>
        <v>B</v>
      </c>
      <c r="AE3345" s="12" t="str">
        <f t="shared" si="848"/>
        <v/>
      </c>
    </row>
    <row r="3346" spans="1:31" x14ac:dyDescent="0.25">
      <c r="A3346" s="5">
        <v>3427</v>
      </c>
      <c r="B3346" s="6" t="s">
        <v>181</v>
      </c>
      <c r="C3346" s="6" t="s">
        <v>4108</v>
      </c>
      <c r="D3346" s="6" t="s">
        <v>28</v>
      </c>
      <c r="E3346" s="6" t="s">
        <v>29</v>
      </c>
      <c r="F3346" s="6">
        <v>30</v>
      </c>
      <c r="G3346" s="6" t="s">
        <v>8019</v>
      </c>
      <c r="H3346" s="6" t="s">
        <v>7987</v>
      </c>
      <c r="I3346" s="6" t="s">
        <v>32</v>
      </c>
      <c r="J3346" s="7">
        <v>43801</v>
      </c>
      <c r="K3346" s="6">
        <v>37</v>
      </c>
      <c r="L3346" s="6" t="s">
        <v>68</v>
      </c>
      <c r="M3346" s="8"/>
      <c r="O3346">
        <f t="shared" si="849"/>
        <v>0</v>
      </c>
      <c r="Q3346" s="5" t="str">
        <f t="shared" si="834"/>
        <v>3427</v>
      </c>
      <c r="R3346" s="6" t="str">
        <f t="shared" si="835"/>
        <v>Sammy</v>
      </c>
      <c r="S3346" s="6" t="str">
        <f t="shared" si="836"/>
        <v>Rosen</v>
      </c>
      <c r="T3346" s="6" t="str">
        <f t="shared" si="837"/>
        <v>Mr</v>
      </c>
      <c r="U3346" s="6" t="str">
        <f t="shared" si="838"/>
        <v>M</v>
      </c>
      <c r="V3346" s="6" t="str">
        <f t="shared" si="839"/>
        <v>30</v>
      </c>
      <c r="W3346" s="6" t="str">
        <f t="shared" si="840"/>
        <v>Oban Close</v>
      </c>
      <c r="X3346" s="6" t="str">
        <f t="shared" si="841"/>
        <v>se</v>
      </c>
      <c r="Y3346" s="6" t="str">
        <f t="shared" si="842"/>
        <v>Oban Close</v>
      </c>
      <c r="Z3346" s="6" t="str">
        <f t="shared" si="843"/>
        <v>Louth</v>
      </c>
      <c r="AA3346" s="6" t="str">
        <f t="shared" si="844"/>
        <v>WC</v>
      </c>
      <c r="AB3346" s="7" t="str">
        <f t="shared" si="845"/>
        <v>43801</v>
      </c>
      <c r="AC3346" s="6" t="str">
        <f t="shared" si="846"/>
        <v>37</v>
      </c>
      <c r="AD3346" s="6" t="str">
        <f t="shared" si="847"/>
        <v>A2</v>
      </c>
      <c r="AE3346" s="8" t="str">
        <f t="shared" si="848"/>
        <v/>
      </c>
    </row>
    <row r="3347" spans="1:31" x14ac:dyDescent="0.25">
      <c r="A3347" s="9">
        <v>3428</v>
      </c>
      <c r="B3347" s="10" t="s">
        <v>153</v>
      </c>
      <c r="C3347" s="10" t="s">
        <v>4488</v>
      </c>
      <c r="D3347" s="10" t="s">
        <v>28</v>
      </c>
      <c r="E3347" s="10" t="s">
        <v>29</v>
      </c>
      <c r="F3347" s="10">
        <v>60</v>
      </c>
      <c r="G3347" s="10" t="s">
        <v>8020</v>
      </c>
      <c r="H3347" s="10" t="s">
        <v>1216</v>
      </c>
      <c r="I3347" s="10" t="s">
        <v>122</v>
      </c>
      <c r="J3347" s="11">
        <v>43773</v>
      </c>
      <c r="K3347" s="10">
        <v>20</v>
      </c>
      <c r="L3347" s="10" t="s">
        <v>33</v>
      </c>
      <c r="M3347" s="12"/>
      <c r="O3347">
        <f t="shared" si="849"/>
        <v>0</v>
      </c>
      <c r="Q3347" s="9" t="str">
        <f t="shared" si="834"/>
        <v>3428</v>
      </c>
      <c r="R3347" s="10" t="str">
        <f t="shared" si="835"/>
        <v>Enrique</v>
      </c>
      <c r="S3347" s="10" t="str">
        <f t="shared" si="836"/>
        <v>Ball</v>
      </c>
      <c r="T3347" s="10" t="str">
        <f t="shared" si="837"/>
        <v>Mr</v>
      </c>
      <c r="U3347" s="10" t="str">
        <f t="shared" si="838"/>
        <v>M</v>
      </c>
      <c r="V3347" s="10" t="str">
        <f t="shared" si="839"/>
        <v>60</v>
      </c>
      <c r="W3347" s="10" t="str">
        <f t="shared" si="840"/>
        <v>Obelisk Yard</v>
      </c>
      <c r="X3347" s="10" t="str">
        <f t="shared" si="841"/>
        <v>rd</v>
      </c>
      <c r="Y3347" s="10" t="str">
        <f t="shared" si="842"/>
        <v>Obelisk Yard</v>
      </c>
      <c r="Z3347" s="10" t="str">
        <f t="shared" si="843"/>
        <v>Llanwrtyd Wells</v>
      </c>
      <c r="AA3347" s="10" t="str">
        <f t="shared" si="844"/>
        <v>WN</v>
      </c>
      <c r="AB3347" s="11" t="str">
        <f t="shared" si="845"/>
        <v>43773</v>
      </c>
      <c r="AC3347" s="10" t="str">
        <f t="shared" si="846"/>
        <v>20</v>
      </c>
      <c r="AD3347" s="10" t="str">
        <f t="shared" si="847"/>
        <v>A3</v>
      </c>
      <c r="AE3347" s="12" t="str">
        <f t="shared" si="848"/>
        <v/>
      </c>
    </row>
    <row r="3348" spans="1:31" x14ac:dyDescent="0.25">
      <c r="A3348" s="5">
        <v>3429</v>
      </c>
      <c r="B3348" s="6" t="s">
        <v>8021</v>
      </c>
      <c r="C3348" s="6" t="s">
        <v>4075</v>
      </c>
      <c r="D3348" s="6" t="s">
        <v>49</v>
      </c>
      <c r="E3348" s="6" t="s">
        <v>16</v>
      </c>
      <c r="F3348" s="6">
        <v>30</v>
      </c>
      <c r="G3348" s="6" t="s">
        <v>8022</v>
      </c>
      <c r="H3348" s="6" t="s">
        <v>3355</v>
      </c>
      <c r="I3348" s="6" t="s">
        <v>144</v>
      </c>
      <c r="J3348" s="7">
        <v>44196</v>
      </c>
      <c r="K3348" s="6">
        <v>54</v>
      </c>
      <c r="L3348" s="6" t="s">
        <v>157</v>
      </c>
      <c r="M3348" s="8"/>
      <c r="O3348">
        <f t="shared" si="849"/>
        <v>0</v>
      </c>
      <c r="Q3348" s="5" t="str">
        <f t="shared" si="834"/>
        <v>3429</v>
      </c>
      <c r="R3348" s="6" t="str">
        <f t="shared" si="835"/>
        <v>Hilma</v>
      </c>
      <c r="S3348" s="6" t="str">
        <f t="shared" si="836"/>
        <v>Xiong</v>
      </c>
      <c r="T3348" s="6" t="str">
        <f t="shared" si="837"/>
        <v>Miss</v>
      </c>
      <c r="U3348" s="6" t="str">
        <f t="shared" si="838"/>
        <v>F</v>
      </c>
      <c r="V3348" s="6" t="str">
        <f t="shared" si="839"/>
        <v>30</v>
      </c>
      <c r="W3348" s="6" t="str">
        <f t="shared" si="840"/>
        <v>Occupation Lane</v>
      </c>
      <c r="X3348" s="6" t="str">
        <f t="shared" si="841"/>
        <v>ne</v>
      </c>
      <c r="Y3348" s="6" t="str">
        <f t="shared" si="842"/>
        <v>Occupation Lane</v>
      </c>
      <c r="Z3348" s="6" t="str">
        <f t="shared" si="843"/>
        <v>Hamilton</v>
      </c>
      <c r="AA3348" s="6" t="str">
        <f t="shared" si="844"/>
        <v>UB</v>
      </c>
      <c r="AB3348" s="7" t="str">
        <f t="shared" si="845"/>
        <v>44196</v>
      </c>
      <c r="AC3348" s="6" t="str">
        <f t="shared" si="846"/>
        <v>54</v>
      </c>
      <c r="AD3348" s="6" t="str">
        <f t="shared" si="847"/>
        <v>C3</v>
      </c>
      <c r="AE3348" s="8" t="str">
        <f t="shared" si="848"/>
        <v/>
      </c>
    </row>
    <row r="3349" spans="1:31" x14ac:dyDescent="0.25">
      <c r="A3349" s="9">
        <v>3430</v>
      </c>
      <c r="B3349" s="10" t="s">
        <v>8023</v>
      </c>
      <c r="C3349" s="10" t="s">
        <v>8024</v>
      </c>
      <c r="D3349" s="10" t="s">
        <v>28</v>
      </c>
      <c r="E3349" s="10" t="s">
        <v>29</v>
      </c>
      <c r="F3349" s="10">
        <v>30</v>
      </c>
      <c r="G3349" s="10" t="s">
        <v>8025</v>
      </c>
      <c r="H3349" s="10" t="s">
        <v>3196</v>
      </c>
      <c r="I3349" s="10" t="s">
        <v>1194</v>
      </c>
      <c r="J3349" s="11">
        <v>44240</v>
      </c>
      <c r="K3349" s="10">
        <v>27</v>
      </c>
      <c r="L3349" s="10" t="s">
        <v>20</v>
      </c>
      <c r="M3349" s="12"/>
      <c r="O3349">
        <f t="shared" si="849"/>
        <v>0</v>
      </c>
      <c r="Q3349" s="9" t="str">
        <f t="shared" si="834"/>
        <v>3430</v>
      </c>
      <c r="R3349" s="10" t="str">
        <f t="shared" si="835"/>
        <v>Isidro</v>
      </c>
      <c r="S3349" s="10" t="str">
        <f t="shared" si="836"/>
        <v>Schroeder</v>
      </c>
      <c r="T3349" s="10" t="str">
        <f t="shared" si="837"/>
        <v>Mr</v>
      </c>
      <c r="U3349" s="10" t="str">
        <f t="shared" si="838"/>
        <v>M</v>
      </c>
      <c r="V3349" s="10" t="str">
        <f t="shared" si="839"/>
        <v>30</v>
      </c>
      <c r="W3349" s="10" t="str">
        <f t="shared" si="840"/>
        <v>Occupation Road</v>
      </c>
      <c r="X3349" s="10" t="str">
        <f t="shared" si="841"/>
        <v>ad</v>
      </c>
      <c r="Y3349" s="10" t="str">
        <f t="shared" si="842"/>
        <v>Occupation Road</v>
      </c>
      <c r="Z3349" s="10" t="str">
        <f t="shared" si="843"/>
        <v>East Sussex</v>
      </c>
      <c r="AA3349" s="10" t="str">
        <f t="shared" si="844"/>
        <v>LU</v>
      </c>
      <c r="AB3349" s="11" t="str">
        <f t="shared" si="845"/>
        <v>44240</v>
      </c>
      <c r="AC3349" s="10" t="str">
        <f t="shared" si="846"/>
        <v>27</v>
      </c>
      <c r="AD3349" s="10" t="str">
        <f t="shared" si="847"/>
        <v>B</v>
      </c>
      <c r="AE3349" s="12" t="str">
        <f t="shared" si="848"/>
        <v/>
      </c>
    </row>
    <row r="3350" spans="1:31" x14ac:dyDescent="0.25">
      <c r="A3350" s="5">
        <v>3431</v>
      </c>
      <c r="B3350" s="6" t="s">
        <v>3438</v>
      </c>
      <c r="C3350" s="6" t="s">
        <v>948</v>
      </c>
      <c r="D3350" s="6" t="s">
        <v>49</v>
      </c>
      <c r="E3350" s="6" t="s">
        <v>16</v>
      </c>
      <c r="F3350" s="6">
        <v>30</v>
      </c>
      <c r="G3350" s="6" t="s">
        <v>8026</v>
      </c>
      <c r="H3350" s="6" t="s">
        <v>2251</v>
      </c>
      <c r="I3350" s="6" t="s">
        <v>32</v>
      </c>
      <c r="J3350" s="7">
        <v>43796</v>
      </c>
      <c r="K3350" s="6">
        <v>65</v>
      </c>
      <c r="L3350" s="6" t="s">
        <v>78</v>
      </c>
      <c r="M3350" s="8"/>
      <c r="O3350">
        <f t="shared" si="849"/>
        <v>0</v>
      </c>
      <c r="Q3350" s="5" t="str">
        <f t="shared" si="834"/>
        <v>3431</v>
      </c>
      <c r="R3350" s="6" t="str">
        <f t="shared" si="835"/>
        <v>Yolanda</v>
      </c>
      <c r="S3350" s="6" t="str">
        <f t="shared" si="836"/>
        <v>Eastman</v>
      </c>
      <c r="T3350" s="6" t="str">
        <f t="shared" si="837"/>
        <v>Miss</v>
      </c>
      <c r="U3350" s="6" t="str">
        <f t="shared" si="838"/>
        <v>F</v>
      </c>
      <c r="V3350" s="6" t="str">
        <f t="shared" si="839"/>
        <v>30</v>
      </c>
      <c r="W3350" s="6" t="str">
        <f t="shared" si="840"/>
        <v>Ocean Street</v>
      </c>
      <c r="X3350" s="6" t="str">
        <f t="shared" si="841"/>
        <v>et</v>
      </c>
      <c r="Y3350" s="6" t="str">
        <f t="shared" si="842"/>
        <v>Ocean Street</v>
      </c>
      <c r="Z3350" s="6" t="str">
        <f t="shared" si="843"/>
        <v>Towcester</v>
      </c>
      <c r="AA3350" s="6" t="str">
        <f t="shared" si="844"/>
        <v>WC</v>
      </c>
      <c r="AB3350" s="7" t="str">
        <f t="shared" si="845"/>
        <v>43796</v>
      </c>
      <c r="AC3350" s="6" t="str">
        <f t="shared" si="846"/>
        <v>65</v>
      </c>
      <c r="AD3350" s="6" t="str">
        <f t="shared" si="847"/>
        <v>C2</v>
      </c>
      <c r="AE3350" s="8" t="str">
        <f t="shared" si="848"/>
        <v/>
      </c>
    </row>
    <row r="3351" spans="1:31" x14ac:dyDescent="0.25">
      <c r="A3351" s="9">
        <v>3432</v>
      </c>
      <c r="B3351" s="10" t="s">
        <v>781</v>
      </c>
      <c r="C3351" s="10" t="s">
        <v>414</v>
      </c>
      <c r="D3351" s="10" t="s">
        <v>28</v>
      </c>
      <c r="E3351" s="10" t="s">
        <v>29</v>
      </c>
      <c r="F3351" s="10">
        <v>60</v>
      </c>
      <c r="G3351" s="10" t="s">
        <v>8027</v>
      </c>
      <c r="H3351" s="10" t="s">
        <v>8028</v>
      </c>
      <c r="I3351" s="10" t="s">
        <v>32</v>
      </c>
      <c r="J3351" s="11">
        <v>44233</v>
      </c>
      <c r="K3351" s="10">
        <v>56</v>
      </c>
      <c r="L3351" s="10" t="s">
        <v>33</v>
      </c>
      <c r="M3351" s="12"/>
      <c r="O3351">
        <f t="shared" si="849"/>
        <v>0</v>
      </c>
      <c r="Q3351" s="9" t="str">
        <f t="shared" si="834"/>
        <v>3432</v>
      </c>
      <c r="R3351" s="10" t="str">
        <f t="shared" si="835"/>
        <v>Julian</v>
      </c>
      <c r="S3351" s="10" t="str">
        <f t="shared" si="836"/>
        <v>Beatty</v>
      </c>
      <c r="T3351" s="10" t="str">
        <f t="shared" si="837"/>
        <v>Mr</v>
      </c>
      <c r="U3351" s="10" t="str">
        <f t="shared" si="838"/>
        <v>M</v>
      </c>
      <c r="V3351" s="10" t="str">
        <f t="shared" si="839"/>
        <v>60</v>
      </c>
      <c r="W3351" s="10" t="str">
        <f t="shared" si="840"/>
        <v>Ockendon Road</v>
      </c>
      <c r="X3351" s="10" t="str">
        <f t="shared" si="841"/>
        <v>ad</v>
      </c>
      <c r="Y3351" s="10" t="str">
        <f t="shared" si="842"/>
        <v>Ockendon Road</v>
      </c>
      <c r="Z3351" s="10" t="str">
        <f t="shared" si="843"/>
        <v>Talsarnau</v>
      </c>
      <c r="AA3351" s="10" t="str">
        <f t="shared" si="844"/>
        <v>WC</v>
      </c>
      <c r="AB3351" s="11" t="str">
        <f t="shared" si="845"/>
        <v>44233</v>
      </c>
      <c r="AC3351" s="10" t="str">
        <f t="shared" si="846"/>
        <v>56</v>
      </c>
      <c r="AD3351" s="10" t="str">
        <f t="shared" si="847"/>
        <v>A3</v>
      </c>
      <c r="AE3351" s="12" t="str">
        <f t="shared" si="848"/>
        <v/>
      </c>
    </row>
    <row r="3352" spans="1:31" x14ac:dyDescent="0.25">
      <c r="A3352" s="5">
        <v>3433</v>
      </c>
      <c r="B3352" s="6" t="s">
        <v>301</v>
      </c>
      <c r="C3352" s="6" t="s">
        <v>6452</v>
      </c>
      <c r="D3352" s="6" t="s">
        <v>49</v>
      </c>
      <c r="E3352" s="6" t="s">
        <v>16</v>
      </c>
      <c r="F3352" s="6">
        <v>90</v>
      </c>
      <c r="G3352" s="6" t="s">
        <v>8029</v>
      </c>
      <c r="H3352" s="6" t="s">
        <v>2295</v>
      </c>
      <c r="I3352" s="6" t="s">
        <v>25</v>
      </c>
      <c r="J3352" s="7">
        <v>44096</v>
      </c>
      <c r="K3352" s="6">
        <v>18</v>
      </c>
      <c r="L3352" s="6" t="s">
        <v>20</v>
      </c>
      <c r="M3352" s="8"/>
      <c r="O3352">
        <f t="shared" si="849"/>
        <v>0</v>
      </c>
      <c r="Q3352" s="5" t="str">
        <f t="shared" si="834"/>
        <v>3433</v>
      </c>
      <c r="R3352" s="6" t="str">
        <f t="shared" si="835"/>
        <v>Dale</v>
      </c>
      <c r="S3352" s="6" t="str">
        <f t="shared" si="836"/>
        <v>Witherspoon</v>
      </c>
      <c r="T3352" s="6" t="str">
        <f t="shared" si="837"/>
        <v>Miss</v>
      </c>
      <c r="U3352" s="6" t="str">
        <f t="shared" si="838"/>
        <v>F</v>
      </c>
      <c r="V3352" s="6" t="str">
        <f t="shared" si="839"/>
        <v>90</v>
      </c>
      <c r="W3352" s="6" t="str">
        <f t="shared" si="840"/>
        <v>Old Change</v>
      </c>
      <c r="X3352" s="6" t="str">
        <f t="shared" si="841"/>
        <v>ge</v>
      </c>
      <c r="Y3352" s="6" t="str">
        <f t="shared" si="842"/>
        <v>Old Change</v>
      </c>
      <c r="Z3352" s="6" t="str">
        <f t="shared" si="843"/>
        <v>Huddersfield</v>
      </c>
      <c r="AA3352" s="6" t="str">
        <f t="shared" si="844"/>
        <v>HG</v>
      </c>
      <c r="AB3352" s="7" t="str">
        <f t="shared" si="845"/>
        <v>44096</v>
      </c>
      <c r="AC3352" s="6" t="str">
        <f t="shared" si="846"/>
        <v>18</v>
      </c>
      <c r="AD3352" s="6" t="str">
        <f t="shared" si="847"/>
        <v>B</v>
      </c>
      <c r="AE3352" s="8" t="str">
        <f t="shared" si="848"/>
        <v/>
      </c>
    </row>
    <row r="3353" spans="1:31" x14ac:dyDescent="0.25">
      <c r="A3353" s="9">
        <v>3434</v>
      </c>
      <c r="B3353" s="10" t="s">
        <v>8030</v>
      </c>
      <c r="C3353" s="10" t="s">
        <v>2875</v>
      </c>
      <c r="D3353" s="10" t="s">
        <v>49</v>
      </c>
      <c r="E3353" s="10" t="s">
        <v>16</v>
      </c>
      <c r="F3353" s="10">
        <v>90</v>
      </c>
      <c r="G3353" s="10" t="s">
        <v>8031</v>
      </c>
      <c r="H3353" s="10" t="s">
        <v>698</v>
      </c>
      <c r="I3353" s="10" t="s">
        <v>699</v>
      </c>
      <c r="J3353" s="11">
        <v>43655</v>
      </c>
      <c r="K3353" s="10">
        <v>32</v>
      </c>
      <c r="L3353" s="10" t="s">
        <v>68</v>
      </c>
      <c r="M3353" s="12"/>
      <c r="O3353">
        <f t="shared" si="849"/>
        <v>0</v>
      </c>
      <c r="Q3353" s="9" t="str">
        <f t="shared" si="834"/>
        <v>3434</v>
      </c>
      <c r="R3353" s="10" t="str">
        <f t="shared" si="835"/>
        <v>Lisa</v>
      </c>
      <c r="S3353" s="10" t="str">
        <f t="shared" si="836"/>
        <v>Francis</v>
      </c>
      <c r="T3353" s="10" t="str">
        <f t="shared" si="837"/>
        <v>Miss</v>
      </c>
      <c r="U3353" s="10" t="str">
        <f t="shared" si="838"/>
        <v>F</v>
      </c>
      <c r="V3353" s="10" t="str">
        <f t="shared" si="839"/>
        <v>90</v>
      </c>
      <c r="W3353" s="10" t="str">
        <f t="shared" si="840"/>
        <v>Old Chapel</v>
      </c>
      <c r="X3353" s="10" t="str">
        <f t="shared" si="841"/>
        <v>el</v>
      </c>
      <c r="Y3353" s="10" t="str">
        <f t="shared" si="842"/>
        <v>Old Chapel</v>
      </c>
      <c r="Z3353" s="10" t="str">
        <f t="shared" si="843"/>
        <v>Billingham</v>
      </c>
      <c r="AA3353" s="10" t="str">
        <f t="shared" si="844"/>
        <v>CM</v>
      </c>
      <c r="AB3353" s="11" t="str">
        <f t="shared" si="845"/>
        <v>43655</v>
      </c>
      <c r="AC3353" s="10" t="str">
        <f t="shared" si="846"/>
        <v>32</v>
      </c>
      <c r="AD3353" s="10" t="str">
        <f t="shared" si="847"/>
        <v>A2</v>
      </c>
      <c r="AE3353" s="12" t="str">
        <f t="shared" si="848"/>
        <v/>
      </c>
    </row>
    <row r="3354" spans="1:31" x14ac:dyDescent="0.25">
      <c r="A3354" s="5">
        <v>3435</v>
      </c>
      <c r="B3354" s="6" t="s">
        <v>6957</v>
      </c>
      <c r="C3354" s="6" t="s">
        <v>8032</v>
      </c>
      <c r="D3354" s="6" t="s">
        <v>28</v>
      </c>
      <c r="E3354" s="6" t="s">
        <v>8033</v>
      </c>
      <c r="F3354" s="6">
        <v>30</v>
      </c>
      <c r="G3354" s="6" t="s">
        <v>8034</v>
      </c>
      <c r="H3354" s="6" t="s">
        <v>4258</v>
      </c>
      <c r="I3354" s="6" t="s">
        <v>1645</v>
      </c>
      <c r="J3354" s="7">
        <v>43497</v>
      </c>
      <c r="K3354" s="6">
        <v>8</v>
      </c>
      <c r="L3354" s="6" t="s">
        <v>99</v>
      </c>
      <c r="M3354" s="8"/>
      <c r="O3354">
        <f t="shared" si="849"/>
        <v>0</v>
      </c>
      <c r="Q3354" s="5" t="str">
        <f t="shared" si="834"/>
        <v>3435</v>
      </c>
      <c r="R3354" s="6" t="str">
        <f t="shared" si="835"/>
        <v>Lance</v>
      </c>
      <c r="S3354" s="6" t="str">
        <f t="shared" si="836"/>
        <v>Stein</v>
      </c>
      <c r="T3354" s="6" t="str">
        <f t="shared" si="837"/>
        <v>Mr</v>
      </c>
      <c r="U3354" s="6" t="str">
        <f t="shared" si="838"/>
        <v>M</v>
      </c>
      <c r="V3354" s="6" t="str">
        <f t="shared" si="839"/>
        <v>30</v>
      </c>
      <c r="W3354" s="6" t="str">
        <f t="shared" si="840"/>
        <v>Old College</v>
      </c>
      <c r="X3354" s="6" t="str">
        <f t="shared" si="841"/>
        <v>ge</v>
      </c>
      <c r="Y3354" s="6" t="str">
        <f t="shared" si="842"/>
        <v>Old College</v>
      </c>
      <c r="Z3354" s="6" t="str">
        <f t="shared" si="843"/>
        <v>Aberaeron</v>
      </c>
      <c r="AA3354" s="6" t="str">
        <f t="shared" si="844"/>
        <v>WD</v>
      </c>
      <c r="AB3354" s="7" t="str">
        <f t="shared" si="845"/>
        <v>43497</v>
      </c>
      <c r="AC3354" s="6" t="str">
        <f t="shared" si="846"/>
        <v>8</v>
      </c>
      <c r="AD3354" s="6" t="str">
        <f t="shared" si="847"/>
        <v>E</v>
      </c>
      <c r="AE3354" s="8" t="str">
        <f t="shared" si="848"/>
        <v/>
      </c>
    </row>
    <row r="3355" spans="1:31" x14ac:dyDescent="0.25">
      <c r="A3355" s="9">
        <v>3436</v>
      </c>
      <c r="B3355" s="10" t="s">
        <v>2966</v>
      </c>
      <c r="C3355" s="10" t="s">
        <v>2213</v>
      </c>
      <c r="D3355" s="10" t="s">
        <v>28</v>
      </c>
      <c r="E3355" s="10" t="s">
        <v>29</v>
      </c>
      <c r="F3355" s="10">
        <v>30</v>
      </c>
      <c r="G3355" s="10" t="s">
        <v>8035</v>
      </c>
      <c r="H3355" s="10" t="s">
        <v>3559</v>
      </c>
      <c r="I3355" s="10" t="s">
        <v>32</v>
      </c>
      <c r="J3355" s="11">
        <v>43866</v>
      </c>
      <c r="K3355" s="10">
        <v>54</v>
      </c>
      <c r="L3355" s="10" t="s">
        <v>52</v>
      </c>
      <c r="M3355" s="12"/>
      <c r="O3355">
        <f t="shared" si="849"/>
        <v>0</v>
      </c>
      <c r="Q3355" s="9" t="str">
        <f t="shared" si="834"/>
        <v>3436</v>
      </c>
      <c r="R3355" s="10" t="str">
        <f t="shared" si="835"/>
        <v>Jamie</v>
      </c>
      <c r="S3355" s="10" t="str">
        <f t="shared" si="836"/>
        <v>Jefferson</v>
      </c>
      <c r="T3355" s="10" t="str">
        <f t="shared" si="837"/>
        <v>Mr</v>
      </c>
      <c r="U3355" s="10" t="str">
        <f t="shared" si="838"/>
        <v>M</v>
      </c>
      <c r="V3355" s="10" t="str">
        <f t="shared" si="839"/>
        <v>30</v>
      </c>
      <c r="W3355" s="10" t="str">
        <f t="shared" si="840"/>
        <v>Old King</v>
      </c>
      <c r="X3355" s="10" t="str">
        <f t="shared" si="841"/>
        <v>ng</v>
      </c>
      <c r="Y3355" s="10" t="str">
        <f t="shared" si="842"/>
        <v>Old King</v>
      </c>
      <c r="Z3355" s="10" t="str">
        <f t="shared" si="843"/>
        <v>Ross-Shire</v>
      </c>
      <c r="AA3355" s="10" t="str">
        <f t="shared" si="844"/>
        <v>WC</v>
      </c>
      <c r="AB3355" s="11" t="str">
        <f t="shared" si="845"/>
        <v>43866</v>
      </c>
      <c r="AC3355" s="10" t="str">
        <f t="shared" si="846"/>
        <v>54</v>
      </c>
      <c r="AD3355" s="10" t="str">
        <f t="shared" si="847"/>
        <v>A1</v>
      </c>
      <c r="AE3355" s="12" t="str">
        <f t="shared" si="848"/>
        <v/>
      </c>
    </row>
    <row r="3356" spans="1:31" x14ac:dyDescent="0.25">
      <c r="A3356" s="5">
        <v>3437</v>
      </c>
      <c r="B3356" s="6" t="s">
        <v>8036</v>
      </c>
      <c r="C3356" s="6" t="s">
        <v>6955</v>
      </c>
      <c r="D3356" s="6" t="s">
        <v>15</v>
      </c>
      <c r="E3356" s="6" t="s">
        <v>16</v>
      </c>
      <c r="F3356" s="6">
        <v>60</v>
      </c>
      <c r="G3356" s="6" t="s">
        <v>8037</v>
      </c>
      <c r="H3356" s="6" t="s">
        <v>4978</v>
      </c>
      <c r="I3356" s="6" t="s">
        <v>32</v>
      </c>
      <c r="J3356" s="7">
        <v>44184</v>
      </c>
      <c r="K3356" s="6">
        <v>50</v>
      </c>
      <c r="L3356" s="6" t="s">
        <v>33</v>
      </c>
      <c r="M3356" s="8"/>
      <c r="O3356">
        <f t="shared" si="849"/>
        <v>0</v>
      </c>
      <c r="Q3356" s="5" t="str">
        <f t="shared" si="834"/>
        <v>3437</v>
      </c>
      <c r="R3356" s="6" t="str">
        <f t="shared" si="835"/>
        <v>Arlette</v>
      </c>
      <c r="S3356" s="6" t="str">
        <f t="shared" si="836"/>
        <v>Bailey</v>
      </c>
      <c r="T3356" s="6" t="str">
        <f t="shared" si="837"/>
        <v>Mrs</v>
      </c>
      <c r="U3356" s="6" t="str">
        <f t="shared" si="838"/>
        <v>F</v>
      </c>
      <c r="V3356" s="6" t="str">
        <f t="shared" si="839"/>
        <v>60</v>
      </c>
      <c r="W3356" s="6" t="str">
        <f t="shared" si="840"/>
        <v>Old Mitre</v>
      </c>
      <c r="X3356" s="6" t="str">
        <f t="shared" si="841"/>
        <v>re</v>
      </c>
      <c r="Y3356" s="6" t="str">
        <f t="shared" si="842"/>
        <v>Old Mitre</v>
      </c>
      <c r="Z3356" s="6" t="str">
        <f t="shared" si="843"/>
        <v>Tiverton</v>
      </c>
      <c r="AA3356" s="6" t="str">
        <f t="shared" si="844"/>
        <v>WC</v>
      </c>
      <c r="AB3356" s="7" t="str">
        <f t="shared" si="845"/>
        <v>44184</v>
      </c>
      <c r="AC3356" s="6" t="str">
        <f t="shared" si="846"/>
        <v>50</v>
      </c>
      <c r="AD3356" s="6" t="str">
        <f t="shared" si="847"/>
        <v>A3</v>
      </c>
      <c r="AE3356" s="8" t="str">
        <f t="shared" si="848"/>
        <v/>
      </c>
    </row>
    <row r="3357" spans="1:31" x14ac:dyDescent="0.25">
      <c r="A3357" s="9">
        <v>3438</v>
      </c>
      <c r="B3357" s="10" t="s">
        <v>8038</v>
      </c>
      <c r="C3357" s="10" t="s">
        <v>1649</v>
      </c>
      <c r="D3357" s="10" t="s">
        <v>49</v>
      </c>
      <c r="E3357" s="10" t="s">
        <v>16</v>
      </c>
      <c r="F3357" s="10">
        <v>90</v>
      </c>
      <c r="G3357" s="10" t="s">
        <v>8039</v>
      </c>
      <c r="H3357" s="10" t="s">
        <v>514</v>
      </c>
      <c r="I3357" s="10" t="s">
        <v>32</v>
      </c>
      <c r="J3357" s="11">
        <v>44021</v>
      </c>
      <c r="K3357" s="10">
        <v>42</v>
      </c>
      <c r="L3357" s="10" t="s">
        <v>78</v>
      </c>
      <c r="M3357" s="12"/>
      <c r="O3357">
        <f t="shared" si="849"/>
        <v>0</v>
      </c>
      <c r="Q3357" s="9" t="str">
        <f t="shared" si="834"/>
        <v>3438</v>
      </c>
      <c r="R3357" s="10" t="str">
        <f t="shared" si="835"/>
        <v>Ida</v>
      </c>
      <c r="S3357" s="10" t="str">
        <f t="shared" si="836"/>
        <v>Gordon</v>
      </c>
      <c r="T3357" s="10" t="str">
        <f t="shared" si="837"/>
        <v>Miss</v>
      </c>
      <c r="U3357" s="10" t="str">
        <f t="shared" si="838"/>
        <v>F</v>
      </c>
      <c r="V3357" s="10" t="str">
        <f t="shared" si="839"/>
        <v>90</v>
      </c>
      <c r="W3357" s="10" t="str">
        <f t="shared" si="840"/>
        <v>Old Montague</v>
      </c>
      <c r="X3357" s="10" t="str">
        <f t="shared" si="841"/>
        <v>ue</v>
      </c>
      <c r="Y3357" s="10" t="str">
        <f t="shared" si="842"/>
        <v>Old Montague</v>
      </c>
      <c r="Z3357" s="10" t="str">
        <f t="shared" si="843"/>
        <v>Tadcaster</v>
      </c>
      <c r="AA3357" s="10" t="str">
        <f t="shared" si="844"/>
        <v>WC</v>
      </c>
      <c r="AB3357" s="11" t="str">
        <f t="shared" si="845"/>
        <v>44021</v>
      </c>
      <c r="AC3357" s="10" t="str">
        <f t="shared" si="846"/>
        <v>42</v>
      </c>
      <c r="AD3357" s="10" t="str">
        <f t="shared" si="847"/>
        <v>C2</v>
      </c>
      <c r="AE3357" s="12" t="str">
        <f t="shared" si="848"/>
        <v/>
      </c>
    </row>
    <row r="3358" spans="1:31" x14ac:dyDescent="0.25">
      <c r="A3358" s="5">
        <v>3439</v>
      </c>
      <c r="B3358" s="6" t="s">
        <v>897</v>
      </c>
      <c r="C3358" s="6" t="s">
        <v>2803</v>
      </c>
      <c r="D3358" s="6" t="s">
        <v>49</v>
      </c>
      <c r="E3358" s="6" t="s">
        <v>16</v>
      </c>
      <c r="F3358" s="6">
        <v>90</v>
      </c>
      <c r="G3358" s="6" t="s">
        <v>8040</v>
      </c>
      <c r="H3358" s="6" t="s">
        <v>428</v>
      </c>
      <c r="I3358" s="6" t="s">
        <v>32</v>
      </c>
      <c r="J3358" s="7">
        <v>43936</v>
      </c>
      <c r="K3358" s="6">
        <v>64</v>
      </c>
      <c r="L3358" s="6" t="s">
        <v>68</v>
      </c>
      <c r="M3358" s="8"/>
      <c r="O3358">
        <f t="shared" si="849"/>
        <v>0</v>
      </c>
      <c r="Q3358" s="5" t="str">
        <f t="shared" si="834"/>
        <v>3439</v>
      </c>
      <c r="R3358" s="6" t="str">
        <f t="shared" si="835"/>
        <v>Britt</v>
      </c>
      <c r="S3358" s="6" t="str">
        <f t="shared" si="836"/>
        <v>Donnelly</v>
      </c>
      <c r="T3358" s="6" t="str">
        <f t="shared" si="837"/>
        <v>Miss</v>
      </c>
      <c r="U3358" s="6" t="str">
        <f t="shared" si="838"/>
        <v>F</v>
      </c>
      <c r="V3358" s="6" t="str">
        <f t="shared" si="839"/>
        <v>90</v>
      </c>
      <c r="W3358" s="6" t="str">
        <f t="shared" si="840"/>
        <v>Old Place</v>
      </c>
      <c r="X3358" s="6" t="str">
        <f t="shared" si="841"/>
        <v>ce</v>
      </c>
      <c r="Y3358" s="6" t="str">
        <f t="shared" si="842"/>
        <v>Old Place</v>
      </c>
      <c r="Z3358" s="6" t="str">
        <f t="shared" si="843"/>
        <v>Southwell</v>
      </c>
      <c r="AA3358" s="6" t="str">
        <f t="shared" si="844"/>
        <v>WC</v>
      </c>
      <c r="AB3358" s="7" t="str">
        <f t="shared" si="845"/>
        <v>43936</v>
      </c>
      <c r="AC3358" s="6" t="str">
        <f t="shared" si="846"/>
        <v>64</v>
      </c>
      <c r="AD3358" s="6" t="str">
        <f t="shared" si="847"/>
        <v>A2</v>
      </c>
      <c r="AE3358" s="8" t="str">
        <f t="shared" si="848"/>
        <v/>
      </c>
    </row>
    <row r="3359" spans="1:31" x14ac:dyDescent="0.25">
      <c r="A3359" s="9">
        <v>3440</v>
      </c>
      <c r="B3359" s="10" t="s">
        <v>8041</v>
      </c>
      <c r="C3359" s="10" t="s">
        <v>8042</v>
      </c>
      <c r="D3359" s="10" t="s">
        <v>15</v>
      </c>
      <c r="E3359" s="10" t="s">
        <v>16</v>
      </c>
      <c r="F3359" s="10">
        <v>60</v>
      </c>
      <c r="G3359" s="10" t="s">
        <v>8043</v>
      </c>
      <c r="H3359" s="10" t="s">
        <v>8044</v>
      </c>
      <c r="I3359" s="10" t="s">
        <v>176</v>
      </c>
      <c r="J3359" s="11">
        <v>43726</v>
      </c>
      <c r="K3359" s="10">
        <v>77</v>
      </c>
      <c r="L3359" s="10" t="s">
        <v>157</v>
      </c>
      <c r="M3359" s="12"/>
      <c r="O3359">
        <f t="shared" si="849"/>
        <v>0</v>
      </c>
      <c r="Q3359" s="9" t="str">
        <f t="shared" si="834"/>
        <v>3440</v>
      </c>
      <c r="R3359" s="10" t="str">
        <f t="shared" si="835"/>
        <v>Crystal</v>
      </c>
      <c r="S3359" s="10" t="str">
        <f t="shared" si="836"/>
        <v>Oconnor</v>
      </c>
      <c r="T3359" s="10" t="str">
        <f t="shared" si="837"/>
        <v>Mrs</v>
      </c>
      <c r="U3359" s="10" t="str">
        <f t="shared" si="838"/>
        <v>F</v>
      </c>
      <c r="V3359" s="10" t="str">
        <f t="shared" si="839"/>
        <v>60</v>
      </c>
      <c r="W3359" s="10" t="str">
        <f t="shared" si="840"/>
        <v>Old South</v>
      </c>
      <c r="X3359" s="10" t="str">
        <f t="shared" si="841"/>
        <v>th</v>
      </c>
      <c r="Y3359" s="10" t="str">
        <f t="shared" si="842"/>
        <v>Old South</v>
      </c>
      <c r="Z3359" s="10" t="str">
        <f t="shared" si="843"/>
        <v>Conwy</v>
      </c>
      <c r="AA3359" s="10" t="str">
        <f t="shared" si="844"/>
        <v>CW</v>
      </c>
      <c r="AB3359" s="11" t="str">
        <f t="shared" si="845"/>
        <v>43726</v>
      </c>
      <c r="AC3359" s="10" t="str">
        <f t="shared" si="846"/>
        <v>77</v>
      </c>
      <c r="AD3359" s="10" t="str">
        <f t="shared" si="847"/>
        <v>C3</v>
      </c>
      <c r="AE3359" s="12" t="str">
        <f t="shared" si="848"/>
        <v/>
      </c>
    </row>
    <row r="3360" spans="1:31" x14ac:dyDescent="0.25">
      <c r="A3360" s="5">
        <v>3441</v>
      </c>
      <c r="B3360" s="6" t="s">
        <v>3805</v>
      </c>
      <c r="C3360" s="6" t="s">
        <v>1986</v>
      </c>
      <c r="D3360" s="6" t="s">
        <v>15</v>
      </c>
      <c r="E3360" s="6" t="s">
        <v>16</v>
      </c>
      <c r="F3360" s="6">
        <v>30</v>
      </c>
      <c r="G3360" s="6" t="s">
        <v>8045</v>
      </c>
      <c r="H3360" s="6" t="s">
        <v>5590</v>
      </c>
      <c r="I3360" s="6" t="s">
        <v>19</v>
      </c>
      <c r="J3360" s="7">
        <v>43775</v>
      </c>
      <c r="K3360" s="6">
        <v>60</v>
      </c>
      <c r="L3360" s="6" t="s">
        <v>39</v>
      </c>
      <c r="M3360" s="8"/>
      <c r="O3360">
        <f t="shared" si="849"/>
        <v>0</v>
      </c>
      <c r="Q3360" s="5" t="str">
        <f t="shared" si="834"/>
        <v>3441</v>
      </c>
      <c r="R3360" s="6" t="str">
        <f t="shared" si="835"/>
        <v>Min</v>
      </c>
      <c r="S3360" s="6" t="str">
        <f t="shared" si="836"/>
        <v>Wright</v>
      </c>
      <c r="T3360" s="6" t="str">
        <f t="shared" si="837"/>
        <v>Mrs</v>
      </c>
      <c r="U3360" s="6" t="str">
        <f t="shared" si="838"/>
        <v>F</v>
      </c>
      <c r="V3360" s="6" t="str">
        <f t="shared" si="839"/>
        <v>30</v>
      </c>
      <c r="W3360" s="6" t="str">
        <f t="shared" si="840"/>
        <v>Old Swan</v>
      </c>
      <c r="X3360" s="6" t="str">
        <f t="shared" si="841"/>
        <v>an</v>
      </c>
      <c r="Y3360" s="6" t="str">
        <f t="shared" si="842"/>
        <v>Old Swan</v>
      </c>
      <c r="Z3360" s="6" t="str">
        <f t="shared" si="843"/>
        <v>Banstead</v>
      </c>
      <c r="AA3360" s="6" t="str">
        <f t="shared" si="844"/>
        <v>CH</v>
      </c>
      <c r="AB3360" s="7" t="str">
        <f t="shared" si="845"/>
        <v>43775</v>
      </c>
      <c r="AC3360" s="6" t="str">
        <f t="shared" si="846"/>
        <v>60</v>
      </c>
      <c r="AD3360" s="6" t="str">
        <f t="shared" si="847"/>
        <v>C1</v>
      </c>
      <c r="AE3360" s="8" t="str">
        <f t="shared" si="848"/>
        <v/>
      </c>
    </row>
    <row r="3361" spans="1:31" x14ac:dyDescent="0.25">
      <c r="A3361" s="9">
        <v>3442</v>
      </c>
      <c r="B3361" s="10" t="s">
        <v>563</v>
      </c>
      <c r="C3361" s="10" t="s">
        <v>3067</v>
      </c>
      <c r="D3361" s="10" t="s">
        <v>15</v>
      </c>
      <c r="E3361" s="10" t="s">
        <v>16</v>
      </c>
      <c r="F3361" s="10">
        <v>90</v>
      </c>
      <c r="G3361" s="10" t="s">
        <v>8046</v>
      </c>
      <c r="H3361" s="10" t="s">
        <v>2865</v>
      </c>
      <c r="I3361" s="10" t="s">
        <v>32</v>
      </c>
      <c r="J3361" s="11">
        <v>44068</v>
      </c>
      <c r="K3361" s="10">
        <v>14</v>
      </c>
      <c r="L3361" s="10" t="s">
        <v>68</v>
      </c>
      <c r="M3361" s="12"/>
      <c r="O3361">
        <f t="shared" si="849"/>
        <v>0</v>
      </c>
      <c r="Q3361" s="9" t="str">
        <f t="shared" si="834"/>
        <v>3442</v>
      </c>
      <c r="R3361" s="10" t="str">
        <f t="shared" si="835"/>
        <v>Sydney</v>
      </c>
      <c r="S3361" s="10" t="str">
        <f t="shared" si="836"/>
        <v>Sorensen</v>
      </c>
      <c r="T3361" s="10" t="str">
        <f t="shared" si="837"/>
        <v>Mrs</v>
      </c>
      <c r="U3361" s="10" t="str">
        <f t="shared" si="838"/>
        <v>F</v>
      </c>
      <c r="V3361" s="10" t="str">
        <f t="shared" si="839"/>
        <v>90</v>
      </c>
      <c r="W3361" s="10" t="str">
        <f t="shared" si="840"/>
        <v>Oldacre Mews</v>
      </c>
      <c r="X3361" s="10" t="str">
        <f t="shared" si="841"/>
        <v>ws</v>
      </c>
      <c r="Y3361" s="10" t="str">
        <f t="shared" si="842"/>
        <v>Oldacre Mews</v>
      </c>
      <c r="Z3361" s="10" t="str">
        <f t="shared" si="843"/>
        <v>Tyne And Wear</v>
      </c>
      <c r="AA3361" s="10" t="str">
        <f t="shared" si="844"/>
        <v>WC</v>
      </c>
      <c r="AB3361" s="11" t="str">
        <f t="shared" si="845"/>
        <v>44068</v>
      </c>
      <c r="AC3361" s="10" t="str">
        <f t="shared" si="846"/>
        <v>14</v>
      </c>
      <c r="AD3361" s="10" t="str">
        <f t="shared" si="847"/>
        <v>A2</v>
      </c>
      <c r="AE3361" s="12" t="str">
        <f t="shared" si="848"/>
        <v/>
      </c>
    </row>
    <row r="3362" spans="1:31" x14ac:dyDescent="0.25">
      <c r="A3362" s="5">
        <v>3443</v>
      </c>
      <c r="B3362" s="6" t="s">
        <v>3236</v>
      </c>
      <c r="C3362" s="6" t="s">
        <v>7051</v>
      </c>
      <c r="D3362" s="6" t="s">
        <v>28</v>
      </c>
      <c r="E3362" s="6" t="s">
        <v>29</v>
      </c>
      <c r="F3362" s="6">
        <v>90</v>
      </c>
      <c r="G3362" s="6" t="s">
        <v>8047</v>
      </c>
      <c r="H3362" s="6" t="s">
        <v>2090</v>
      </c>
      <c r="I3362" s="6" t="s">
        <v>815</v>
      </c>
      <c r="J3362" s="7">
        <v>43709</v>
      </c>
      <c r="K3362" s="6">
        <v>78</v>
      </c>
      <c r="L3362" s="6" t="s">
        <v>44</v>
      </c>
      <c r="M3362" s="8"/>
      <c r="O3362">
        <f t="shared" si="849"/>
        <v>0</v>
      </c>
      <c r="Q3362" s="5" t="str">
        <f t="shared" si="834"/>
        <v>3443</v>
      </c>
      <c r="R3362" s="6" t="str">
        <f t="shared" si="835"/>
        <v>Titus</v>
      </c>
      <c r="S3362" s="6" t="str">
        <f t="shared" si="836"/>
        <v>Oneil</v>
      </c>
      <c r="T3362" s="6" t="str">
        <f t="shared" si="837"/>
        <v>Mr</v>
      </c>
      <c r="U3362" s="6" t="str">
        <f t="shared" si="838"/>
        <v>M</v>
      </c>
      <c r="V3362" s="6" t="str">
        <f t="shared" si="839"/>
        <v>90</v>
      </c>
      <c r="W3362" s="6" t="str">
        <f t="shared" si="840"/>
        <v>Oldbury Place</v>
      </c>
      <c r="X3362" s="6" t="str">
        <f t="shared" si="841"/>
        <v>ce</v>
      </c>
      <c r="Y3362" s="6" t="str">
        <f t="shared" si="842"/>
        <v>Oldbury Place</v>
      </c>
      <c r="Z3362" s="6" t="str">
        <f t="shared" si="843"/>
        <v>Bromyard</v>
      </c>
      <c r="AA3362" s="6" t="str">
        <f t="shared" si="844"/>
        <v>WR</v>
      </c>
      <c r="AB3362" s="7" t="str">
        <f t="shared" si="845"/>
        <v>43709</v>
      </c>
      <c r="AC3362" s="6" t="str">
        <f t="shared" si="846"/>
        <v>78</v>
      </c>
      <c r="AD3362" s="6" t="str">
        <f t="shared" si="847"/>
        <v>D</v>
      </c>
      <c r="AE3362" s="8" t="str">
        <f t="shared" si="848"/>
        <v/>
      </c>
    </row>
    <row r="3363" spans="1:31" x14ac:dyDescent="0.25">
      <c r="A3363" s="9">
        <v>3444</v>
      </c>
      <c r="B3363" s="10" t="s">
        <v>1726</v>
      </c>
      <c r="C3363" s="10" t="s">
        <v>1547</v>
      </c>
      <c r="D3363" s="10" t="s">
        <v>28</v>
      </c>
      <c r="E3363" s="10" t="s">
        <v>29</v>
      </c>
      <c r="F3363" s="10">
        <v>90</v>
      </c>
      <c r="G3363" s="10" t="s">
        <v>8048</v>
      </c>
      <c r="H3363" s="10" t="s">
        <v>1998</v>
      </c>
      <c r="I3363" s="10" t="s">
        <v>127</v>
      </c>
      <c r="J3363" s="11">
        <v>43682</v>
      </c>
      <c r="K3363" s="10">
        <v>25</v>
      </c>
      <c r="L3363" s="10" t="s">
        <v>20</v>
      </c>
      <c r="M3363" s="12"/>
      <c r="O3363">
        <f t="shared" si="849"/>
        <v>0</v>
      </c>
      <c r="Q3363" s="9" t="str">
        <f t="shared" si="834"/>
        <v>3444</v>
      </c>
      <c r="R3363" s="10" t="str">
        <f t="shared" si="835"/>
        <v>Carmelo</v>
      </c>
      <c r="S3363" s="10" t="str">
        <f t="shared" si="836"/>
        <v>Stanley</v>
      </c>
      <c r="T3363" s="10" t="str">
        <f t="shared" si="837"/>
        <v>Mr</v>
      </c>
      <c r="U3363" s="10" t="str">
        <f t="shared" si="838"/>
        <v>M</v>
      </c>
      <c r="V3363" s="10" t="str">
        <f t="shared" si="839"/>
        <v>90</v>
      </c>
      <c r="W3363" s="10" t="str">
        <f t="shared" si="840"/>
        <v>Oldhill Street</v>
      </c>
      <c r="X3363" s="10" t="str">
        <f t="shared" si="841"/>
        <v>et</v>
      </c>
      <c r="Y3363" s="10" t="str">
        <f t="shared" si="842"/>
        <v>Oldhill Street</v>
      </c>
      <c r="Z3363" s="10" t="str">
        <f t="shared" si="843"/>
        <v>Caldicot</v>
      </c>
      <c r="AA3363" s="10" t="str">
        <f t="shared" si="844"/>
        <v>WS</v>
      </c>
      <c r="AB3363" s="11" t="str">
        <f t="shared" si="845"/>
        <v>43682</v>
      </c>
      <c r="AC3363" s="10" t="str">
        <f t="shared" si="846"/>
        <v>25</v>
      </c>
      <c r="AD3363" s="10" t="str">
        <f t="shared" si="847"/>
        <v>B</v>
      </c>
      <c r="AE3363" s="12" t="str">
        <f t="shared" si="848"/>
        <v/>
      </c>
    </row>
    <row r="3364" spans="1:31" x14ac:dyDescent="0.25">
      <c r="A3364" s="5">
        <v>3445</v>
      </c>
      <c r="B3364" s="6" t="s">
        <v>8049</v>
      </c>
      <c r="C3364" s="6" t="s">
        <v>4066</v>
      </c>
      <c r="D3364" s="6" t="s">
        <v>49</v>
      </c>
      <c r="E3364" s="6" t="s">
        <v>16</v>
      </c>
      <c r="F3364" s="6">
        <v>60</v>
      </c>
      <c r="G3364" s="6" t="s">
        <v>8050</v>
      </c>
      <c r="H3364" s="6" t="s">
        <v>1201</v>
      </c>
      <c r="I3364" s="6" t="s">
        <v>291</v>
      </c>
      <c r="J3364" s="7">
        <v>43951</v>
      </c>
      <c r="K3364" s="6">
        <v>90</v>
      </c>
      <c r="L3364" s="6" t="s">
        <v>39</v>
      </c>
      <c r="M3364" s="8"/>
      <c r="O3364">
        <f t="shared" si="849"/>
        <v>0</v>
      </c>
      <c r="Q3364" s="5" t="str">
        <f t="shared" si="834"/>
        <v>3445</v>
      </c>
      <c r="R3364" s="6" t="str">
        <f t="shared" si="835"/>
        <v>Andra</v>
      </c>
      <c r="S3364" s="6" t="str">
        <f t="shared" si="836"/>
        <v>Brandt</v>
      </c>
      <c r="T3364" s="6" t="str">
        <f t="shared" si="837"/>
        <v>Miss</v>
      </c>
      <c r="U3364" s="6" t="str">
        <f t="shared" si="838"/>
        <v>F</v>
      </c>
      <c r="V3364" s="6" t="str">
        <f t="shared" si="839"/>
        <v>60</v>
      </c>
      <c r="W3364" s="6" t="str">
        <f t="shared" si="840"/>
        <v>O'Leary Square</v>
      </c>
      <c r="X3364" s="6" t="str">
        <f t="shared" si="841"/>
        <v>re</v>
      </c>
      <c r="Y3364" s="6" t="str">
        <f t="shared" si="842"/>
        <v>O'Leary Square</v>
      </c>
      <c r="Z3364" s="6" t="str">
        <f t="shared" si="843"/>
        <v>Lancashire</v>
      </c>
      <c r="AA3364" s="6" t="str">
        <f t="shared" si="844"/>
        <v>HS</v>
      </c>
      <c r="AB3364" s="7" t="str">
        <f t="shared" si="845"/>
        <v>43951</v>
      </c>
      <c r="AC3364" s="6" t="str">
        <f t="shared" si="846"/>
        <v>90</v>
      </c>
      <c r="AD3364" s="6" t="str">
        <f t="shared" si="847"/>
        <v>C1</v>
      </c>
      <c r="AE3364" s="8" t="str">
        <f t="shared" si="848"/>
        <v/>
      </c>
    </row>
    <row r="3365" spans="1:31" x14ac:dyDescent="0.25">
      <c r="A3365" s="9">
        <v>3446</v>
      </c>
      <c r="B3365" s="10" t="s">
        <v>6051</v>
      </c>
      <c r="C3365" s="10" t="s">
        <v>95</v>
      </c>
      <c r="D3365" s="10" t="s">
        <v>15</v>
      </c>
      <c r="E3365" s="10" t="s">
        <v>16</v>
      </c>
      <c r="F3365" s="10">
        <v>90</v>
      </c>
      <c r="G3365" s="10" t="s">
        <v>8050</v>
      </c>
      <c r="H3365" s="10" t="s">
        <v>3392</v>
      </c>
      <c r="I3365" s="10" t="s">
        <v>32</v>
      </c>
      <c r="J3365" s="11">
        <v>44242</v>
      </c>
      <c r="K3365" s="10">
        <v>47</v>
      </c>
      <c r="L3365" s="10" t="s">
        <v>62</v>
      </c>
      <c r="M3365" s="12"/>
      <c r="O3365">
        <f t="shared" si="849"/>
        <v>0</v>
      </c>
      <c r="Q3365" s="9" t="str">
        <f t="shared" si="834"/>
        <v>3446</v>
      </c>
      <c r="R3365" s="10" t="str">
        <f t="shared" si="835"/>
        <v>Jerry</v>
      </c>
      <c r="S3365" s="10" t="str">
        <f t="shared" si="836"/>
        <v>Velasquez</v>
      </c>
      <c r="T3365" s="10" t="str">
        <f t="shared" si="837"/>
        <v>Mrs</v>
      </c>
      <c r="U3365" s="10" t="str">
        <f t="shared" si="838"/>
        <v>F</v>
      </c>
      <c r="V3365" s="10" t="str">
        <f t="shared" si="839"/>
        <v>90</v>
      </c>
      <c r="W3365" s="10" t="str">
        <f t="shared" si="840"/>
        <v>O'Leary Square</v>
      </c>
      <c r="X3365" s="10" t="str">
        <f t="shared" si="841"/>
        <v>re</v>
      </c>
      <c r="Y3365" s="10" t="str">
        <f t="shared" si="842"/>
        <v>O'Leary Square</v>
      </c>
      <c r="Z3365" s="10" t="str">
        <f t="shared" si="843"/>
        <v>Y Felinheli</v>
      </c>
      <c r="AA3365" s="10" t="str">
        <f t="shared" si="844"/>
        <v>WC</v>
      </c>
      <c r="AB3365" s="11" t="str">
        <f t="shared" si="845"/>
        <v>44242</v>
      </c>
      <c r="AC3365" s="10" t="str">
        <f t="shared" si="846"/>
        <v>47</v>
      </c>
      <c r="AD3365" s="10" t="str">
        <f t="shared" si="847"/>
        <v>C4</v>
      </c>
      <c r="AE3365" s="12" t="str">
        <f t="shared" si="848"/>
        <v/>
      </c>
    </row>
    <row r="3366" spans="1:31" x14ac:dyDescent="0.25">
      <c r="A3366" s="5">
        <v>3447</v>
      </c>
      <c r="B3366" s="6" t="s">
        <v>8051</v>
      </c>
      <c r="C3366" s="6" t="s">
        <v>4250</v>
      </c>
      <c r="D3366" s="6" t="s">
        <v>49</v>
      </c>
      <c r="E3366" s="6" t="s">
        <v>16</v>
      </c>
      <c r="F3366" s="6">
        <v>90</v>
      </c>
      <c r="G3366" s="6" t="s">
        <v>8052</v>
      </c>
      <c r="H3366" s="6" t="s">
        <v>4763</v>
      </c>
      <c r="I3366" s="6" t="s">
        <v>682</v>
      </c>
      <c r="J3366" s="7">
        <v>43476</v>
      </c>
      <c r="K3366" s="6">
        <v>13</v>
      </c>
      <c r="L3366" s="6" t="s">
        <v>99</v>
      </c>
      <c r="M3366" s="8"/>
      <c r="O3366">
        <f t="shared" si="849"/>
        <v>0</v>
      </c>
      <c r="Q3366" s="5" t="str">
        <f t="shared" si="834"/>
        <v>3447</v>
      </c>
      <c r="R3366" s="6" t="str">
        <f t="shared" si="835"/>
        <v>Margarete</v>
      </c>
      <c r="S3366" s="6" t="str">
        <f t="shared" si="836"/>
        <v>Swan</v>
      </c>
      <c r="T3366" s="6" t="str">
        <f t="shared" si="837"/>
        <v>Miss</v>
      </c>
      <c r="U3366" s="6" t="str">
        <f t="shared" si="838"/>
        <v>F</v>
      </c>
      <c r="V3366" s="6" t="str">
        <f t="shared" si="839"/>
        <v>90</v>
      </c>
      <c r="W3366" s="6" t="str">
        <f t="shared" si="840"/>
        <v>Ollgar Cl</v>
      </c>
      <c r="X3366" s="6" t="str">
        <f t="shared" si="841"/>
        <v>Cl</v>
      </c>
      <c r="Y3366" s="6" t="str">
        <f t="shared" si="842"/>
        <v>Ollgar Cl</v>
      </c>
      <c r="Z3366" s="6" t="str">
        <f t="shared" si="843"/>
        <v>Berkeley</v>
      </c>
      <c r="AA3366" s="6" t="str">
        <f t="shared" si="844"/>
        <v>DA</v>
      </c>
      <c r="AB3366" s="7" t="str">
        <f t="shared" si="845"/>
        <v>43476</v>
      </c>
      <c r="AC3366" s="6" t="str">
        <f t="shared" si="846"/>
        <v>13</v>
      </c>
      <c r="AD3366" s="6" t="str">
        <f t="shared" si="847"/>
        <v>E</v>
      </c>
      <c r="AE3366" s="8" t="str">
        <f t="shared" si="848"/>
        <v/>
      </c>
    </row>
    <row r="3367" spans="1:31" x14ac:dyDescent="0.25">
      <c r="A3367" s="9">
        <v>3448</v>
      </c>
      <c r="B3367" s="10" t="s">
        <v>1206</v>
      </c>
      <c r="C3367" s="10" t="s">
        <v>1845</v>
      </c>
      <c r="D3367" s="10" t="s">
        <v>28</v>
      </c>
      <c r="E3367" s="10" t="s">
        <v>29</v>
      </c>
      <c r="F3367" s="10">
        <v>30</v>
      </c>
      <c r="G3367" s="10" t="s">
        <v>8053</v>
      </c>
      <c r="H3367" s="10" t="s">
        <v>2016</v>
      </c>
      <c r="I3367" s="10" t="s">
        <v>1073</v>
      </c>
      <c r="J3367" s="11">
        <v>43631</v>
      </c>
      <c r="K3367" s="10">
        <v>80</v>
      </c>
      <c r="L3367" s="10" t="s">
        <v>99</v>
      </c>
      <c r="M3367" s="12"/>
      <c r="O3367">
        <f t="shared" si="849"/>
        <v>0</v>
      </c>
      <c r="Q3367" s="9" t="str">
        <f t="shared" si="834"/>
        <v>3448</v>
      </c>
      <c r="R3367" s="10" t="str">
        <f t="shared" si="835"/>
        <v>Forrest</v>
      </c>
      <c r="S3367" s="10" t="str">
        <f t="shared" si="836"/>
        <v>Fischer</v>
      </c>
      <c r="T3367" s="10" t="str">
        <f t="shared" si="837"/>
        <v>Mr</v>
      </c>
      <c r="U3367" s="10" t="str">
        <f t="shared" si="838"/>
        <v>M</v>
      </c>
      <c r="V3367" s="10" t="str">
        <f t="shared" si="839"/>
        <v>30</v>
      </c>
      <c r="W3367" s="10" t="str">
        <f t="shared" si="840"/>
        <v>Olmar Street</v>
      </c>
      <c r="X3367" s="10" t="str">
        <f t="shared" si="841"/>
        <v>et</v>
      </c>
      <c r="Y3367" s="10" t="str">
        <f t="shared" si="842"/>
        <v>Olmar Street</v>
      </c>
      <c r="Z3367" s="10" t="str">
        <f t="shared" si="843"/>
        <v>Badminton</v>
      </c>
      <c r="AA3367" s="10" t="str">
        <f t="shared" si="844"/>
        <v>ME</v>
      </c>
      <c r="AB3367" s="11" t="str">
        <f t="shared" si="845"/>
        <v>43631</v>
      </c>
      <c r="AC3367" s="10" t="str">
        <f t="shared" si="846"/>
        <v>80</v>
      </c>
      <c r="AD3367" s="10" t="str">
        <f t="shared" si="847"/>
        <v>E</v>
      </c>
      <c r="AE3367" s="12" t="str">
        <f t="shared" si="848"/>
        <v/>
      </c>
    </row>
    <row r="3368" spans="1:31" x14ac:dyDescent="0.25">
      <c r="A3368" s="5">
        <v>3449</v>
      </c>
      <c r="B3368" s="6" t="s">
        <v>8054</v>
      </c>
      <c r="C3368" s="6" t="s">
        <v>4746</v>
      </c>
      <c r="D3368" s="6" t="s">
        <v>49</v>
      </c>
      <c r="E3368" s="6" t="s">
        <v>16</v>
      </c>
      <c r="F3368" s="6">
        <v>60</v>
      </c>
      <c r="G3368" s="6" t="s">
        <v>8055</v>
      </c>
      <c r="H3368" s="6" t="s">
        <v>6084</v>
      </c>
      <c r="I3368" s="6" t="s">
        <v>32</v>
      </c>
      <c r="J3368" s="7">
        <v>43733</v>
      </c>
      <c r="K3368" s="6">
        <v>8</v>
      </c>
      <c r="L3368" s="6" t="s">
        <v>68</v>
      </c>
      <c r="M3368" s="8"/>
      <c r="O3368">
        <f t="shared" si="849"/>
        <v>0</v>
      </c>
      <c r="Q3368" s="5" t="str">
        <f t="shared" si="834"/>
        <v>3449</v>
      </c>
      <c r="R3368" s="6" t="str">
        <f t="shared" si="835"/>
        <v>Shakia</v>
      </c>
      <c r="S3368" s="6" t="str">
        <f t="shared" si="836"/>
        <v>Manley</v>
      </c>
      <c r="T3368" s="6" t="str">
        <f t="shared" si="837"/>
        <v>Miss</v>
      </c>
      <c r="U3368" s="6" t="str">
        <f t="shared" si="838"/>
        <v>F</v>
      </c>
      <c r="V3368" s="6" t="str">
        <f t="shared" si="839"/>
        <v>60</v>
      </c>
      <c r="W3368" s="6" t="str">
        <f t="shared" si="840"/>
        <v>Olney St</v>
      </c>
      <c r="X3368" s="6" t="str">
        <f t="shared" si="841"/>
        <v>St</v>
      </c>
      <c r="Y3368" s="6" t="str">
        <f t="shared" si="842"/>
        <v>Olney Street</v>
      </c>
      <c r="Z3368" s="6" t="str">
        <f t="shared" si="843"/>
        <v>North Tawton</v>
      </c>
      <c r="AA3368" s="6" t="str">
        <f t="shared" si="844"/>
        <v>WC</v>
      </c>
      <c r="AB3368" s="7" t="str">
        <f t="shared" si="845"/>
        <v>43733</v>
      </c>
      <c r="AC3368" s="6" t="str">
        <f t="shared" si="846"/>
        <v>8</v>
      </c>
      <c r="AD3368" s="6" t="str">
        <f t="shared" si="847"/>
        <v>A2</v>
      </c>
      <c r="AE3368" s="8" t="str">
        <f t="shared" si="848"/>
        <v/>
      </c>
    </row>
    <row r="3369" spans="1:31" x14ac:dyDescent="0.25">
      <c r="A3369" s="9">
        <v>3450</v>
      </c>
      <c r="B3369" s="10" t="s">
        <v>4633</v>
      </c>
      <c r="C3369" s="10" t="s">
        <v>3355</v>
      </c>
      <c r="D3369" s="10" t="s">
        <v>28</v>
      </c>
      <c r="E3369" s="10" t="s">
        <v>29</v>
      </c>
      <c r="F3369" s="10">
        <v>30</v>
      </c>
      <c r="G3369" s="10" t="s">
        <v>8056</v>
      </c>
      <c r="H3369" s="10" t="s">
        <v>7542</v>
      </c>
      <c r="I3369" s="10" t="s">
        <v>881</v>
      </c>
      <c r="J3369" s="11">
        <v>44470</v>
      </c>
      <c r="K3369" s="10">
        <v>21</v>
      </c>
      <c r="L3369" s="10" t="s">
        <v>33</v>
      </c>
      <c r="M3369" s="12"/>
      <c r="O3369">
        <f t="shared" si="849"/>
        <v>0</v>
      </c>
      <c r="Q3369" s="9" t="str">
        <f t="shared" si="834"/>
        <v>3450</v>
      </c>
      <c r="R3369" s="10" t="str">
        <f t="shared" si="835"/>
        <v>Cory</v>
      </c>
      <c r="S3369" s="10" t="str">
        <f t="shared" si="836"/>
        <v>Hamilton</v>
      </c>
      <c r="T3369" s="10" t="str">
        <f t="shared" si="837"/>
        <v>Mr</v>
      </c>
      <c r="U3369" s="10" t="str">
        <f t="shared" si="838"/>
        <v>M</v>
      </c>
      <c r="V3369" s="10" t="str">
        <f t="shared" si="839"/>
        <v>30</v>
      </c>
      <c r="W3369" s="10" t="str">
        <f t="shared" si="840"/>
        <v>Olney Street</v>
      </c>
      <c r="X3369" s="10" t="str">
        <f t="shared" si="841"/>
        <v>et</v>
      </c>
      <c r="Y3369" s="10" t="str">
        <f t="shared" si="842"/>
        <v>Olney Street</v>
      </c>
      <c r="Z3369" s="10" t="str">
        <f t="shared" si="843"/>
        <v>Ingatestone</v>
      </c>
      <c r="AA3369" s="10" t="str">
        <f t="shared" si="844"/>
        <v>LS</v>
      </c>
      <c r="AB3369" s="11" t="str">
        <f t="shared" si="845"/>
        <v>44470</v>
      </c>
      <c r="AC3369" s="10" t="str">
        <f t="shared" si="846"/>
        <v>21</v>
      </c>
      <c r="AD3369" s="10" t="str">
        <f t="shared" si="847"/>
        <v>A3</v>
      </c>
      <c r="AE3369" s="12" t="str">
        <f t="shared" si="848"/>
        <v/>
      </c>
    </row>
    <row r="3370" spans="1:31" x14ac:dyDescent="0.25">
      <c r="A3370" s="5">
        <v>3451</v>
      </c>
      <c r="B3370" s="6" t="s">
        <v>8057</v>
      </c>
      <c r="C3370" s="6" t="s">
        <v>3732</v>
      </c>
      <c r="D3370" s="6" t="s">
        <v>15</v>
      </c>
      <c r="E3370" s="6" t="s">
        <v>16</v>
      </c>
      <c r="F3370" s="6">
        <v>60</v>
      </c>
      <c r="G3370" s="6" t="s">
        <v>8058</v>
      </c>
      <c r="H3370" s="6" t="s">
        <v>1441</v>
      </c>
      <c r="I3370" s="6" t="s">
        <v>1442</v>
      </c>
      <c r="J3370" s="7">
        <v>44182</v>
      </c>
      <c r="K3370" s="6">
        <v>89</v>
      </c>
      <c r="L3370" s="6" t="s">
        <v>99</v>
      </c>
      <c r="M3370" s="8"/>
      <c r="O3370">
        <f t="shared" si="849"/>
        <v>0</v>
      </c>
      <c r="Q3370" s="5" t="str">
        <f t="shared" si="834"/>
        <v>3451</v>
      </c>
      <c r="R3370" s="6" t="str">
        <f t="shared" si="835"/>
        <v>Angelena</v>
      </c>
      <c r="S3370" s="6" t="str">
        <f t="shared" si="836"/>
        <v>Flood</v>
      </c>
      <c r="T3370" s="6" t="str">
        <f t="shared" si="837"/>
        <v>Mrs</v>
      </c>
      <c r="U3370" s="6" t="str">
        <f t="shared" si="838"/>
        <v>F</v>
      </c>
      <c r="V3370" s="6" t="str">
        <f t="shared" si="839"/>
        <v>60</v>
      </c>
      <c r="W3370" s="6" t="str">
        <f t="shared" si="840"/>
        <v>Olney Villa</v>
      </c>
      <c r="X3370" s="6" t="str">
        <f t="shared" si="841"/>
        <v>la</v>
      </c>
      <c r="Y3370" s="6" t="str">
        <f t="shared" si="842"/>
        <v>Olney Villa</v>
      </c>
      <c r="Z3370" s="6" t="str">
        <f t="shared" si="843"/>
        <v>Askam-In-Furness</v>
      </c>
      <c r="AA3370" s="6" t="str">
        <f t="shared" si="844"/>
        <v>OL</v>
      </c>
      <c r="AB3370" s="7" t="str">
        <f t="shared" si="845"/>
        <v>44182</v>
      </c>
      <c r="AC3370" s="6" t="str">
        <f t="shared" si="846"/>
        <v>89</v>
      </c>
      <c r="AD3370" s="6" t="str">
        <f t="shared" si="847"/>
        <v>E</v>
      </c>
      <c r="AE3370" s="8" t="str">
        <f t="shared" si="848"/>
        <v/>
      </c>
    </row>
    <row r="3371" spans="1:31" x14ac:dyDescent="0.25">
      <c r="A3371" s="9">
        <v>3452</v>
      </c>
      <c r="B3371" s="10" t="s">
        <v>8059</v>
      </c>
      <c r="C3371" s="10" t="s">
        <v>4371</v>
      </c>
      <c r="D3371" s="10" t="s">
        <v>15</v>
      </c>
      <c r="E3371" s="10" t="s">
        <v>16</v>
      </c>
      <c r="F3371" s="10">
        <v>90</v>
      </c>
      <c r="G3371" s="10" t="s">
        <v>8058</v>
      </c>
      <c r="H3371" s="10" t="s">
        <v>5727</v>
      </c>
      <c r="I3371" s="10" t="s">
        <v>122</v>
      </c>
      <c r="J3371" s="11">
        <v>44557</v>
      </c>
      <c r="K3371" s="10">
        <v>61</v>
      </c>
      <c r="L3371" s="10" t="s">
        <v>157</v>
      </c>
      <c r="M3371" s="12"/>
      <c r="O3371">
        <f t="shared" si="849"/>
        <v>0</v>
      </c>
      <c r="Q3371" s="9" t="str">
        <f t="shared" si="834"/>
        <v>3452</v>
      </c>
      <c r="R3371" s="10" t="str">
        <f t="shared" si="835"/>
        <v>Beckie</v>
      </c>
      <c r="S3371" s="10" t="str">
        <f t="shared" si="836"/>
        <v>Coker</v>
      </c>
      <c r="T3371" s="10" t="str">
        <f t="shared" si="837"/>
        <v>Mrs</v>
      </c>
      <c r="U3371" s="10" t="str">
        <f t="shared" si="838"/>
        <v>F</v>
      </c>
      <c r="V3371" s="10" t="str">
        <f t="shared" si="839"/>
        <v>90</v>
      </c>
      <c r="W3371" s="10" t="str">
        <f t="shared" si="840"/>
        <v>Olney Villa</v>
      </c>
      <c r="X3371" s="10" t="str">
        <f t="shared" si="841"/>
        <v>la</v>
      </c>
      <c r="Y3371" s="10" t="str">
        <f t="shared" si="842"/>
        <v>Olney Villa</v>
      </c>
      <c r="Z3371" s="10" t="str">
        <f t="shared" si="843"/>
        <v>Leigh-On-Sea</v>
      </c>
      <c r="AA3371" s="10" t="str">
        <f t="shared" si="844"/>
        <v>WN</v>
      </c>
      <c r="AB3371" s="11" t="str">
        <f t="shared" si="845"/>
        <v>44557</v>
      </c>
      <c r="AC3371" s="10" t="str">
        <f t="shared" si="846"/>
        <v>61</v>
      </c>
      <c r="AD3371" s="10" t="str">
        <f t="shared" si="847"/>
        <v>C3</v>
      </c>
      <c r="AE3371" s="12" t="str">
        <f t="shared" si="848"/>
        <v/>
      </c>
    </row>
    <row r="3372" spans="1:31" x14ac:dyDescent="0.25">
      <c r="A3372" s="5">
        <v>3453</v>
      </c>
      <c r="B3372" s="6" t="s">
        <v>8060</v>
      </c>
      <c r="C3372" s="6" t="s">
        <v>8061</v>
      </c>
      <c r="D3372" s="6" t="s">
        <v>49</v>
      </c>
      <c r="E3372" s="6" t="s">
        <v>16</v>
      </c>
      <c r="F3372" s="6">
        <v>30</v>
      </c>
      <c r="G3372" s="6" t="s">
        <v>8062</v>
      </c>
      <c r="H3372" s="6" t="s">
        <v>8063</v>
      </c>
      <c r="I3372" s="6" t="s">
        <v>38</v>
      </c>
      <c r="J3372" s="7">
        <v>44555</v>
      </c>
      <c r="K3372" s="6">
        <v>69</v>
      </c>
      <c r="L3372" s="6" t="s">
        <v>52</v>
      </c>
      <c r="M3372" s="8"/>
      <c r="O3372">
        <f t="shared" si="849"/>
        <v>0</v>
      </c>
      <c r="Q3372" s="5" t="str">
        <f t="shared" si="834"/>
        <v>3453</v>
      </c>
      <c r="R3372" s="6" t="str">
        <f t="shared" si="835"/>
        <v>Keli</v>
      </c>
      <c r="S3372" s="6" t="str">
        <f t="shared" si="836"/>
        <v>Fountain</v>
      </c>
      <c r="T3372" s="6" t="str">
        <f t="shared" si="837"/>
        <v>Miss</v>
      </c>
      <c r="U3372" s="6" t="str">
        <f t="shared" si="838"/>
        <v>F</v>
      </c>
      <c r="V3372" s="6" t="str">
        <f t="shared" si="839"/>
        <v>30</v>
      </c>
      <c r="W3372" s="6" t="str">
        <f t="shared" si="840"/>
        <v>Olympia Mews</v>
      </c>
      <c r="X3372" s="6" t="str">
        <f t="shared" si="841"/>
        <v>ws</v>
      </c>
      <c r="Y3372" s="6" t="str">
        <f t="shared" si="842"/>
        <v>Olympia Mews</v>
      </c>
      <c r="Z3372" s="6" t="str">
        <f t="shared" si="843"/>
        <v>Darwen</v>
      </c>
      <c r="AA3372" s="6" t="str">
        <f t="shared" si="844"/>
        <v>RM</v>
      </c>
      <c r="AB3372" s="7" t="str">
        <f t="shared" si="845"/>
        <v>44555</v>
      </c>
      <c r="AC3372" s="6" t="str">
        <f t="shared" si="846"/>
        <v>69</v>
      </c>
      <c r="AD3372" s="6" t="str">
        <f t="shared" si="847"/>
        <v>A1</v>
      </c>
      <c r="AE3372" s="8" t="str">
        <f t="shared" si="848"/>
        <v/>
      </c>
    </row>
    <row r="3373" spans="1:31" x14ac:dyDescent="0.25">
      <c r="A3373" s="9">
        <v>3454</v>
      </c>
      <c r="B3373" s="10" t="s">
        <v>8064</v>
      </c>
      <c r="C3373" s="10" t="s">
        <v>787</v>
      </c>
      <c r="D3373" s="10" t="s">
        <v>49</v>
      </c>
      <c r="E3373" s="10" t="s">
        <v>16</v>
      </c>
      <c r="F3373" s="10">
        <v>30</v>
      </c>
      <c r="G3373" s="10" t="s">
        <v>8065</v>
      </c>
      <c r="H3373" s="10" t="s">
        <v>2598</v>
      </c>
      <c r="I3373" s="10" t="s">
        <v>38</v>
      </c>
      <c r="J3373" s="11">
        <v>44358</v>
      </c>
      <c r="K3373" s="10">
        <v>62</v>
      </c>
      <c r="L3373" s="10" t="s">
        <v>44</v>
      </c>
      <c r="M3373" s="12"/>
      <c r="O3373">
        <f t="shared" si="849"/>
        <v>0</v>
      </c>
      <c r="Q3373" s="9" t="str">
        <f t="shared" si="834"/>
        <v>3454</v>
      </c>
      <c r="R3373" s="10" t="str">
        <f t="shared" si="835"/>
        <v>Viva</v>
      </c>
      <c r="S3373" s="10" t="str">
        <f t="shared" si="836"/>
        <v>Weir</v>
      </c>
      <c r="T3373" s="10" t="str">
        <f t="shared" si="837"/>
        <v>Miss</v>
      </c>
      <c r="U3373" s="10" t="str">
        <f t="shared" si="838"/>
        <v>F</v>
      </c>
      <c r="V3373" s="10" t="str">
        <f t="shared" si="839"/>
        <v>30</v>
      </c>
      <c r="W3373" s="10" t="str">
        <f t="shared" si="840"/>
        <v>Omega Close</v>
      </c>
      <c r="X3373" s="10" t="str">
        <f t="shared" si="841"/>
        <v>se</v>
      </c>
      <c r="Y3373" s="10" t="str">
        <f t="shared" si="842"/>
        <v>Omega Close</v>
      </c>
      <c r="Z3373" s="10" t="str">
        <f t="shared" si="843"/>
        <v>Dunoon</v>
      </c>
      <c r="AA3373" s="10" t="str">
        <f t="shared" si="844"/>
        <v>RM</v>
      </c>
      <c r="AB3373" s="11" t="str">
        <f t="shared" si="845"/>
        <v>44358</v>
      </c>
      <c r="AC3373" s="10" t="str">
        <f t="shared" si="846"/>
        <v>62</v>
      </c>
      <c r="AD3373" s="10" t="str">
        <f t="shared" si="847"/>
        <v>D</v>
      </c>
      <c r="AE3373" s="12" t="str">
        <f t="shared" si="848"/>
        <v/>
      </c>
    </row>
    <row r="3374" spans="1:31" x14ac:dyDescent="0.25">
      <c r="A3374" s="5">
        <v>3455</v>
      </c>
      <c r="B3374" s="6" t="s">
        <v>2336</v>
      </c>
      <c r="C3374" s="6" t="s">
        <v>1359</v>
      </c>
      <c r="D3374" s="6" t="s">
        <v>28</v>
      </c>
      <c r="E3374" s="6" t="s">
        <v>29</v>
      </c>
      <c r="F3374" s="6">
        <v>30</v>
      </c>
      <c r="G3374" s="6" t="s">
        <v>8066</v>
      </c>
      <c r="H3374" s="6" t="s">
        <v>2635</v>
      </c>
      <c r="I3374" s="6" t="s">
        <v>32</v>
      </c>
      <c r="J3374" s="7">
        <v>44399</v>
      </c>
      <c r="K3374" s="6">
        <v>84</v>
      </c>
      <c r="L3374" s="6" t="s">
        <v>78</v>
      </c>
      <c r="M3374" s="8"/>
      <c r="O3374">
        <f t="shared" si="849"/>
        <v>0</v>
      </c>
      <c r="Q3374" s="5" t="str">
        <f t="shared" si="834"/>
        <v>3455</v>
      </c>
      <c r="R3374" s="6" t="str">
        <f t="shared" si="835"/>
        <v>Lorenzo</v>
      </c>
      <c r="S3374" s="6" t="str">
        <f t="shared" si="836"/>
        <v>Nicholson</v>
      </c>
      <c r="T3374" s="6" t="str">
        <f t="shared" si="837"/>
        <v>Mr</v>
      </c>
      <c r="U3374" s="6" t="str">
        <f t="shared" si="838"/>
        <v>M</v>
      </c>
      <c r="V3374" s="6" t="str">
        <f t="shared" si="839"/>
        <v>30</v>
      </c>
      <c r="W3374" s="6" t="str">
        <f t="shared" si="840"/>
        <v>Omega Villas</v>
      </c>
      <c r="X3374" s="6" t="str">
        <f t="shared" si="841"/>
        <v>as</v>
      </c>
      <c r="Y3374" s="6" t="str">
        <f t="shared" si="842"/>
        <v>Omega Villas</v>
      </c>
      <c r="Z3374" s="6" t="str">
        <f t="shared" si="843"/>
        <v>Stanford-Le-Hope</v>
      </c>
      <c r="AA3374" s="6" t="str">
        <f t="shared" si="844"/>
        <v>WC</v>
      </c>
      <c r="AB3374" s="7" t="str">
        <f t="shared" si="845"/>
        <v>44399</v>
      </c>
      <c r="AC3374" s="6" t="str">
        <f t="shared" si="846"/>
        <v>84</v>
      </c>
      <c r="AD3374" s="6" t="str">
        <f t="shared" si="847"/>
        <v>C2</v>
      </c>
      <c r="AE3374" s="8" t="str">
        <f t="shared" si="848"/>
        <v/>
      </c>
    </row>
    <row r="3375" spans="1:31" x14ac:dyDescent="0.25">
      <c r="A3375" s="9">
        <v>3456</v>
      </c>
      <c r="B3375" s="10" t="s">
        <v>158</v>
      </c>
      <c r="C3375" s="10" t="s">
        <v>6147</v>
      </c>
      <c r="D3375" s="10" t="s">
        <v>28</v>
      </c>
      <c r="E3375" s="10" t="s">
        <v>29</v>
      </c>
      <c r="F3375" s="10">
        <v>90</v>
      </c>
      <c r="G3375" s="10" t="s">
        <v>8067</v>
      </c>
      <c r="H3375" s="10" t="s">
        <v>6981</v>
      </c>
      <c r="I3375" s="10" t="s">
        <v>25</v>
      </c>
      <c r="J3375" s="11">
        <v>43731</v>
      </c>
      <c r="K3375" s="10">
        <v>73</v>
      </c>
      <c r="L3375" s="10" t="s">
        <v>52</v>
      </c>
      <c r="M3375" s="12"/>
      <c r="O3375">
        <f t="shared" si="849"/>
        <v>0</v>
      </c>
      <c r="Q3375" s="9" t="str">
        <f t="shared" si="834"/>
        <v>3456</v>
      </c>
      <c r="R3375" s="10" t="str">
        <f t="shared" si="835"/>
        <v>Domingo</v>
      </c>
      <c r="S3375" s="10" t="str">
        <f t="shared" si="836"/>
        <v>Gentry</v>
      </c>
      <c r="T3375" s="10" t="str">
        <f t="shared" si="837"/>
        <v>Mr</v>
      </c>
      <c r="U3375" s="10" t="str">
        <f t="shared" si="838"/>
        <v>M</v>
      </c>
      <c r="V3375" s="10" t="str">
        <f t="shared" si="839"/>
        <v>90</v>
      </c>
      <c r="W3375" s="10" t="str">
        <f t="shared" si="840"/>
        <v>One Tree</v>
      </c>
      <c r="X3375" s="10" t="str">
        <f t="shared" si="841"/>
        <v>ee</v>
      </c>
      <c r="Y3375" s="10" t="str">
        <f t="shared" si="842"/>
        <v>One Tree</v>
      </c>
      <c r="Z3375" s="10" t="str">
        <f t="shared" si="843"/>
        <v>High Wycombe</v>
      </c>
      <c r="AA3375" s="10" t="str">
        <f t="shared" si="844"/>
        <v>HG</v>
      </c>
      <c r="AB3375" s="11" t="str">
        <f t="shared" si="845"/>
        <v>43731</v>
      </c>
      <c r="AC3375" s="10" t="str">
        <f t="shared" si="846"/>
        <v>73</v>
      </c>
      <c r="AD3375" s="10" t="str">
        <f t="shared" si="847"/>
        <v>A1</v>
      </c>
      <c r="AE3375" s="12" t="str">
        <f t="shared" si="848"/>
        <v/>
      </c>
    </row>
    <row r="3376" spans="1:31" x14ac:dyDescent="0.25">
      <c r="A3376" s="5">
        <v>3457</v>
      </c>
      <c r="B3376" s="6" t="s">
        <v>8068</v>
      </c>
      <c r="C3376" s="6" t="s">
        <v>3432</v>
      </c>
      <c r="D3376" s="6" t="s">
        <v>15</v>
      </c>
      <c r="E3376" s="6" t="s">
        <v>16</v>
      </c>
      <c r="F3376" s="6">
        <v>30</v>
      </c>
      <c r="G3376" s="6" t="s">
        <v>8069</v>
      </c>
      <c r="H3376" s="6" t="s">
        <v>678</v>
      </c>
      <c r="I3376" s="6" t="s">
        <v>32</v>
      </c>
      <c r="J3376" s="7">
        <v>43946</v>
      </c>
      <c r="K3376" s="6">
        <v>10</v>
      </c>
      <c r="L3376" s="6" t="s">
        <v>78</v>
      </c>
      <c r="M3376" s="8"/>
      <c r="O3376">
        <f t="shared" si="849"/>
        <v>0</v>
      </c>
      <c r="Q3376" s="5" t="str">
        <f t="shared" si="834"/>
        <v>3457</v>
      </c>
      <c r="R3376" s="6" t="str">
        <f t="shared" si="835"/>
        <v>Leia</v>
      </c>
      <c r="S3376" s="6" t="str">
        <f t="shared" si="836"/>
        <v>Preston</v>
      </c>
      <c r="T3376" s="6" t="str">
        <f t="shared" si="837"/>
        <v>Mrs</v>
      </c>
      <c r="U3376" s="6" t="str">
        <f t="shared" si="838"/>
        <v>F</v>
      </c>
      <c r="V3376" s="6" t="str">
        <f t="shared" si="839"/>
        <v>30</v>
      </c>
      <c r="W3376" s="6" t="str">
        <f t="shared" si="840"/>
        <v>Onega Gate</v>
      </c>
      <c r="X3376" s="6" t="str">
        <f t="shared" si="841"/>
        <v>te</v>
      </c>
      <c r="Y3376" s="6" t="str">
        <f t="shared" si="842"/>
        <v>Onega Gate</v>
      </c>
      <c r="Z3376" s="6" t="str">
        <f t="shared" si="843"/>
        <v>Marazion</v>
      </c>
      <c r="AA3376" s="6" t="str">
        <f t="shared" si="844"/>
        <v>WC</v>
      </c>
      <c r="AB3376" s="7" t="str">
        <f t="shared" si="845"/>
        <v>43946</v>
      </c>
      <c r="AC3376" s="6" t="str">
        <f t="shared" si="846"/>
        <v>10</v>
      </c>
      <c r="AD3376" s="6" t="str">
        <f t="shared" si="847"/>
        <v>C2</v>
      </c>
      <c r="AE3376" s="8" t="str">
        <f t="shared" si="848"/>
        <v/>
      </c>
    </row>
    <row r="3377" spans="1:31" x14ac:dyDescent="0.25">
      <c r="A3377" s="9">
        <v>3458</v>
      </c>
      <c r="B3377" s="10" t="s">
        <v>783</v>
      </c>
      <c r="C3377" s="10" t="s">
        <v>2627</v>
      </c>
      <c r="D3377" s="10" t="s">
        <v>28</v>
      </c>
      <c r="E3377" s="10" t="s">
        <v>29</v>
      </c>
      <c r="F3377" s="10">
        <v>30</v>
      </c>
      <c r="G3377" s="10" t="s">
        <v>8070</v>
      </c>
      <c r="H3377" s="10" t="s">
        <v>1587</v>
      </c>
      <c r="I3377" s="10" t="s">
        <v>176</v>
      </c>
      <c r="J3377" s="11">
        <v>44112</v>
      </c>
      <c r="K3377" s="10">
        <v>76</v>
      </c>
      <c r="L3377" s="10" t="s">
        <v>33</v>
      </c>
      <c r="M3377" s="12"/>
      <c r="O3377">
        <f t="shared" si="849"/>
        <v>0</v>
      </c>
      <c r="Q3377" s="9" t="str">
        <f t="shared" si="834"/>
        <v>3458</v>
      </c>
      <c r="R3377" s="10" t="str">
        <f t="shared" si="835"/>
        <v>Calvin</v>
      </c>
      <c r="S3377" s="10" t="str">
        <f t="shared" si="836"/>
        <v>Gardner</v>
      </c>
      <c r="T3377" s="10" t="str">
        <f t="shared" si="837"/>
        <v>Mr</v>
      </c>
      <c r="U3377" s="10" t="str">
        <f t="shared" si="838"/>
        <v>M</v>
      </c>
      <c r="V3377" s="10" t="str">
        <f t="shared" si="839"/>
        <v>30</v>
      </c>
      <c r="W3377" s="10" t="str">
        <f t="shared" si="840"/>
        <v>Onslow Square</v>
      </c>
      <c r="X3377" s="10" t="str">
        <f t="shared" si="841"/>
        <v>re</v>
      </c>
      <c r="Y3377" s="10" t="str">
        <f t="shared" si="842"/>
        <v>Onslow Square</v>
      </c>
      <c r="Z3377" s="10" t="str">
        <f t="shared" si="843"/>
        <v>Cupar</v>
      </c>
      <c r="AA3377" s="10" t="str">
        <f t="shared" si="844"/>
        <v>CW</v>
      </c>
      <c r="AB3377" s="11" t="str">
        <f t="shared" si="845"/>
        <v>44112</v>
      </c>
      <c r="AC3377" s="10" t="str">
        <f t="shared" si="846"/>
        <v>76</v>
      </c>
      <c r="AD3377" s="10" t="str">
        <f t="shared" si="847"/>
        <v>A3</v>
      </c>
      <c r="AE3377" s="12" t="str">
        <f t="shared" si="848"/>
        <v/>
      </c>
    </row>
    <row r="3378" spans="1:31" x14ac:dyDescent="0.25">
      <c r="A3378" s="5">
        <v>3459</v>
      </c>
      <c r="B3378" s="6" t="s">
        <v>3587</v>
      </c>
      <c r="C3378" s="6" t="s">
        <v>2751</v>
      </c>
      <c r="D3378" s="6" t="s">
        <v>28</v>
      </c>
      <c r="E3378" s="6" t="s">
        <v>29</v>
      </c>
      <c r="F3378" s="6">
        <v>60</v>
      </c>
      <c r="G3378" s="6" t="s">
        <v>8071</v>
      </c>
      <c r="H3378" s="6" t="s">
        <v>2794</v>
      </c>
      <c r="I3378" s="6" t="s">
        <v>122</v>
      </c>
      <c r="J3378" s="7">
        <v>44142</v>
      </c>
      <c r="K3378" s="6">
        <v>65</v>
      </c>
      <c r="L3378" s="6" t="s">
        <v>157</v>
      </c>
      <c r="M3378" s="8"/>
      <c r="O3378">
        <f t="shared" si="849"/>
        <v>0</v>
      </c>
      <c r="Q3378" s="5" t="str">
        <f t="shared" si="834"/>
        <v>3459</v>
      </c>
      <c r="R3378" s="6" t="str">
        <f t="shared" si="835"/>
        <v>Wendell</v>
      </c>
      <c r="S3378" s="6" t="str">
        <f t="shared" si="836"/>
        <v>Hand</v>
      </c>
      <c r="T3378" s="6" t="str">
        <f t="shared" si="837"/>
        <v>Mr</v>
      </c>
      <c r="U3378" s="6" t="str">
        <f t="shared" si="838"/>
        <v>M</v>
      </c>
      <c r="V3378" s="6" t="str">
        <f t="shared" si="839"/>
        <v>60</v>
      </c>
      <c r="W3378" s="6" t="str">
        <f t="shared" si="840"/>
        <v>Orchard Hill</v>
      </c>
      <c r="X3378" s="6" t="str">
        <f t="shared" si="841"/>
        <v>ll</v>
      </c>
      <c r="Y3378" s="6" t="str">
        <f t="shared" si="842"/>
        <v>Orchard Hill</v>
      </c>
      <c r="Z3378" s="6" t="str">
        <f t="shared" si="843"/>
        <v>Llandysul</v>
      </c>
      <c r="AA3378" s="6" t="str">
        <f t="shared" si="844"/>
        <v>WN</v>
      </c>
      <c r="AB3378" s="7" t="str">
        <f t="shared" si="845"/>
        <v>44142</v>
      </c>
      <c r="AC3378" s="6" t="str">
        <f t="shared" si="846"/>
        <v>65</v>
      </c>
      <c r="AD3378" s="6" t="str">
        <f t="shared" si="847"/>
        <v>C3</v>
      </c>
      <c r="AE3378" s="8" t="str">
        <f t="shared" si="848"/>
        <v/>
      </c>
    </row>
    <row r="3379" spans="1:31" x14ac:dyDescent="0.25">
      <c r="A3379" s="9">
        <v>3460</v>
      </c>
      <c r="B3379" s="10" t="s">
        <v>8072</v>
      </c>
      <c r="C3379" s="10" t="s">
        <v>808</v>
      </c>
      <c r="D3379" s="10" t="s">
        <v>49</v>
      </c>
      <c r="E3379" s="10" t="s">
        <v>16</v>
      </c>
      <c r="F3379" s="10">
        <v>60</v>
      </c>
      <c r="G3379" s="10" t="s">
        <v>8073</v>
      </c>
      <c r="H3379" s="10" t="s">
        <v>802</v>
      </c>
      <c r="I3379" s="10" t="s">
        <v>176</v>
      </c>
      <c r="J3379" s="11">
        <v>44540</v>
      </c>
      <c r="K3379" s="10">
        <v>105</v>
      </c>
      <c r="L3379" s="10" t="s">
        <v>157</v>
      </c>
      <c r="M3379" s="12"/>
      <c r="O3379">
        <f t="shared" si="849"/>
        <v>0</v>
      </c>
      <c r="Q3379" s="9" t="str">
        <f t="shared" si="834"/>
        <v>3460</v>
      </c>
      <c r="R3379" s="10" t="str">
        <f t="shared" si="835"/>
        <v>Milagros</v>
      </c>
      <c r="S3379" s="10" t="str">
        <f t="shared" si="836"/>
        <v>Field</v>
      </c>
      <c r="T3379" s="10" t="str">
        <f t="shared" si="837"/>
        <v>Miss</v>
      </c>
      <c r="U3379" s="10" t="str">
        <f t="shared" si="838"/>
        <v>F</v>
      </c>
      <c r="V3379" s="10" t="str">
        <f t="shared" si="839"/>
        <v>60</v>
      </c>
      <c r="W3379" s="10" t="str">
        <f t="shared" si="840"/>
        <v>Ordnance Crescent</v>
      </c>
      <c r="X3379" s="10" t="str">
        <f t="shared" si="841"/>
        <v>nt</v>
      </c>
      <c r="Y3379" s="10" t="str">
        <f t="shared" si="842"/>
        <v>Ordnance Crescent</v>
      </c>
      <c r="Z3379" s="10" t="str">
        <f t="shared" si="843"/>
        <v>Crowborough</v>
      </c>
      <c r="AA3379" s="10" t="str">
        <f t="shared" si="844"/>
        <v>CW</v>
      </c>
      <c r="AB3379" s="11" t="str">
        <f t="shared" si="845"/>
        <v>44540</v>
      </c>
      <c r="AC3379" s="10" t="str">
        <f t="shared" si="846"/>
        <v>105</v>
      </c>
      <c r="AD3379" s="10" t="str">
        <f t="shared" si="847"/>
        <v>C3</v>
      </c>
      <c r="AE3379" s="12" t="str">
        <f t="shared" si="848"/>
        <v/>
      </c>
    </row>
    <row r="3380" spans="1:31" x14ac:dyDescent="0.25">
      <c r="A3380" s="9">
        <v>3462</v>
      </c>
      <c r="B3380" s="10" t="s">
        <v>8074</v>
      </c>
      <c r="C3380" s="10" t="s">
        <v>27</v>
      </c>
      <c r="D3380" s="10" t="s">
        <v>49</v>
      </c>
      <c r="E3380" s="10" t="s">
        <v>16</v>
      </c>
      <c r="F3380" s="10">
        <v>60</v>
      </c>
      <c r="G3380" s="10" t="s">
        <v>8075</v>
      </c>
      <c r="H3380" s="10" t="s">
        <v>514</v>
      </c>
      <c r="I3380" s="10" t="s">
        <v>32</v>
      </c>
      <c r="J3380" s="11">
        <v>43694</v>
      </c>
      <c r="K3380" s="10">
        <v>82</v>
      </c>
      <c r="L3380" s="10" t="s">
        <v>62</v>
      </c>
      <c r="M3380" s="12"/>
      <c r="O3380">
        <f t="shared" si="849"/>
        <v>0</v>
      </c>
      <c r="Q3380" s="9" t="str">
        <f t="shared" si="834"/>
        <v>3462</v>
      </c>
      <c r="R3380" s="10" t="str">
        <f t="shared" si="835"/>
        <v>Laurette</v>
      </c>
      <c r="S3380" s="10" t="str">
        <f t="shared" si="836"/>
        <v>Vickers</v>
      </c>
      <c r="T3380" s="10" t="str">
        <f t="shared" si="837"/>
        <v>Miss</v>
      </c>
      <c r="U3380" s="10" t="str">
        <f t="shared" si="838"/>
        <v>F</v>
      </c>
      <c r="V3380" s="10" t="str">
        <f t="shared" si="839"/>
        <v>60</v>
      </c>
      <c r="W3380" s="10" t="str">
        <f t="shared" si="840"/>
        <v>Orford Road</v>
      </c>
      <c r="X3380" s="10" t="str">
        <f t="shared" si="841"/>
        <v>ad</v>
      </c>
      <c r="Y3380" s="10" t="str">
        <f t="shared" si="842"/>
        <v>Orford Road</v>
      </c>
      <c r="Z3380" s="10" t="str">
        <f t="shared" si="843"/>
        <v>Tadcaster</v>
      </c>
      <c r="AA3380" s="10" t="str">
        <f t="shared" si="844"/>
        <v>WC</v>
      </c>
      <c r="AB3380" s="11" t="str">
        <f t="shared" si="845"/>
        <v>43694</v>
      </c>
      <c r="AC3380" s="10" t="str">
        <f t="shared" si="846"/>
        <v>82</v>
      </c>
      <c r="AD3380" s="10" t="str">
        <f t="shared" si="847"/>
        <v>C4</v>
      </c>
      <c r="AE3380" s="12" t="str">
        <f t="shared" si="848"/>
        <v/>
      </c>
    </row>
    <row r="3381" spans="1:31" x14ac:dyDescent="0.25">
      <c r="A3381" s="5">
        <v>3463</v>
      </c>
      <c r="B3381" s="6" t="s">
        <v>8076</v>
      </c>
      <c r="C3381" s="6" t="s">
        <v>5433</v>
      </c>
      <c r="D3381" s="6" t="s">
        <v>28</v>
      </c>
      <c r="E3381" s="6" t="s">
        <v>29</v>
      </c>
      <c r="F3381" s="6">
        <v>30</v>
      </c>
      <c r="G3381" s="6" t="s">
        <v>8077</v>
      </c>
      <c r="H3381" s="6" t="s">
        <v>8078</v>
      </c>
      <c r="I3381" s="6" t="s">
        <v>171</v>
      </c>
      <c r="J3381" s="7">
        <v>43600</v>
      </c>
      <c r="K3381" s="6">
        <v>5</v>
      </c>
      <c r="L3381" s="6" t="s">
        <v>62</v>
      </c>
      <c r="M3381" s="8"/>
      <c r="O3381">
        <f t="shared" si="849"/>
        <v>0</v>
      </c>
      <c r="Q3381" s="5" t="str">
        <f t="shared" si="834"/>
        <v>3463</v>
      </c>
      <c r="R3381" s="6" t="str">
        <f t="shared" si="835"/>
        <v>Derrick</v>
      </c>
      <c r="S3381" s="6" t="str">
        <f t="shared" si="836"/>
        <v>Pack</v>
      </c>
      <c r="T3381" s="6" t="str">
        <f t="shared" si="837"/>
        <v>Mr</v>
      </c>
      <c r="U3381" s="6" t="str">
        <f t="shared" si="838"/>
        <v>M</v>
      </c>
      <c r="V3381" s="6" t="str">
        <f t="shared" si="839"/>
        <v>30</v>
      </c>
      <c r="W3381" s="6" t="str">
        <f t="shared" si="840"/>
        <v>Orient Way</v>
      </c>
      <c r="X3381" s="6" t="str">
        <f t="shared" si="841"/>
        <v>ay</v>
      </c>
      <c r="Y3381" s="6" t="str">
        <f t="shared" si="842"/>
        <v>Orient Way</v>
      </c>
      <c r="Z3381" s="6" t="str">
        <f t="shared" si="843"/>
        <v>Congleton</v>
      </c>
      <c r="AA3381" s="6" t="str">
        <f t="shared" si="844"/>
        <v>PR</v>
      </c>
      <c r="AB3381" s="7" t="str">
        <f t="shared" si="845"/>
        <v>43600</v>
      </c>
      <c r="AC3381" s="6" t="str">
        <f t="shared" si="846"/>
        <v>5</v>
      </c>
      <c r="AD3381" s="6" t="str">
        <f t="shared" si="847"/>
        <v>C4</v>
      </c>
      <c r="AE3381" s="8" t="str">
        <f t="shared" si="848"/>
        <v/>
      </c>
    </row>
    <row r="3382" spans="1:31" x14ac:dyDescent="0.25">
      <c r="A3382" s="9">
        <v>3464</v>
      </c>
      <c r="B3382" s="10" t="s">
        <v>7950</v>
      </c>
      <c r="C3382" s="10" t="s">
        <v>7117</v>
      </c>
      <c r="D3382" s="10" t="s">
        <v>41</v>
      </c>
      <c r="E3382" s="10" t="s">
        <v>16</v>
      </c>
      <c r="F3382" s="10">
        <v>90</v>
      </c>
      <c r="G3382" s="10" t="s">
        <v>8079</v>
      </c>
      <c r="H3382" s="10" t="s">
        <v>4463</v>
      </c>
      <c r="I3382" s="10" t="s">
        <v>32</v>
      </c>
      <c r="J3382" s="11">
        <v>44339</v>
      </c>
      <c r="K3382" s="10">
        <v>3</v>
      </c>
      <c r="L3382" s="10" t="s">
        <v>44</v>
      </c>
      <c r="M3382" s="12"/>
      <c r="O3382">
        <f t="shared" si="849"/>
        <v>0</v>
      </c>
      <c r="Q3382" s="9" t="str">
        <f t="shared" si="834"/>
        <v>3464</v>
      </c>
      <c r="R3382" s="10" t="str">
        <f t="shared" si="835"/>
        <v>Micheline</v>
      </c>
      <c r="S3382" s="10" t="str">
        <f t="shared" si="836"/>
        <v>Harden</v>
      </c>
      <c r="T3382" s="10" t="str">
        <f t="shared" si="837"/>
        <v>Ms</v>
      </c>
      <c r="U3382" s="10" t="str">
        <f t="shared" si="838"/>
        <v>F</v>
      </c>
      <c r="V3382" s="10" t="str">
        <f t="shared" si="839"/>
        <v>90</v>
      </c>
      <c r="W3382" s="10" t="str">
        <f t="shared" si="840"/>
        <v>Orlando Road</v>
      </c>
      <c r="X3382" s="10" t="str">
        <f t="shared" si="841"/>
        <v>ad</v>
      </c>
      <c r="Y3382" s="10" t="str">
        <f t="shared" si="842"/>
        <v>Orlando Road</v>
      </c>
      <c r="Z3382" s="10" t="str">
        <f t="shared" si="843"/>
        <v>Padstow</v>
      </c>
      <c r="AA3382" s="10" t="str">
        <f t="shared" si="844"/>
        <v>WC</v>
      </c>
      <c r="AB3382" s="11" t="str">
        <f t="shared" si="845"/>
        <v>44339</v>
      </c>
      <c r="AC3382" s="10" t="str">
        <f t="shared" si="846"/>
        <v>3</v>
      </c>
      <c r="AD3382" s="10" t="str">
        <f t="shared" si="847"/>
        <v>D</v>
      </c>
      <c r="AE3382" s="12" t="str">
        <f t="shared" si="848"/>
        <v/>
      </c>
    </row>
    <row r="3383" spans="1:31" x14ac:dyDescent="0.25">
      <c r="A3383" s="5">
        <v>3465</v>
      </c>
      <c r="B3383" s="6" t="s">
        <v>8080</v>
      </c>
      <c r="C3383" s="6" t="s">
        <v>8081</v>
      </c>
      <c r="D3383" s="6" t="s">
        <v>41</v>
      </c>
      <c r="E3383" s="6" t="s">
        <v>16</v>
      </c>
      <c r="F3383" s="6">
        <v>60</v>
      </c>
      <c r="G3383" s="6" t="s">
        <v>8082</v>
      </c>
      <c r="H3383" s="6" t="s">
        <v>933</v>
      </c>
      <c r="I3383" s="6" t="s">
        <v>25</v>
      </c>
      <c r="J3383" s="7">
        <v>43748</v>
      </c>
      <c r="K3383" s="6">
        <v>65</v>
      </c>
      <c r="L3383" s="6" t="s">
        <v>157</v>
      </c>
      <c r="M3383" s="8"/>
      <c r="O3383">
        <f t="shared" si="849"/>
        <v>0</v>
      </c>
      <c r="Q3383" s="5" t="str">
        <f t="shared" si="834"/>
        <v>3465</v>
      </c>
      <c r="R3383" s="6" t="str">
        <f t="shared" si="835"/>
        <v>Ngoc</v>
      </c>
      <c r="S3383" s="6" t="str">
        <f t="shared" si="836"/>
        <v>Bernal</v>
      </c>
      <c r="T3383" s="6" t="str">
        <f t="shared" si="837"/>
        <v>Ms</v>
      </c>
      <c r="U3383" s="6" t="str">
        <f t="shared" si="838"/>
        <v>F</v>
      </c>
      <c r="V3383" s="6" t="str">
        <f t="shared" si="839"/>
        <v>60</v>
      </c>
      <c r="W3383" s="6" t="str">
        <f t="shared" si="840"/>
        <v>Orleans Road</v>
      </c>
      <c r="X3383" s="6" t="str">
        <f t="shared" si="841"/>
        <v>ad</v>
      </c>
      <c r="Y3383" s="6" t="str">
        <f t="shared" si="842"/>
        <v>Orleans Road</v>
      </c>
      <c r="Z3383" s="6" t="str">
        <f t="shared" si="843"/>
        <v>Hawes</v>
      </c>
      <c r="AA3383" s="6" t="str">
        <f t="shared" si="844"/>
        <v>HG</v>
      </c>
      <c r="AB3383" s="7" t="str">
        <f t="shared" si="845"/>
        <v>43748</v>
      </c>
      <c r="AC3383" s="6" t="str">
        <f t="shared" si="846"/>
        <v>65</v>
      </c>
      <c r="AD3383" s="6" t="str">
        <f t="shared" si="847"/>
        <v>C3</v>
      </c>
      <c r="AE3383" s="8" t="str">
        <f t="shared" si="848"/>
        <v/>
      </c>
    </row>
    <row r="3384" spans="1:31" x14ac:dyDescent="0.25">
      <c r="A3384" s="9">
        <v>3466</v>
      </c>
      <c r="B3384" s="10" t="s">
        <v>8083</v>
      </c>
      <c r="C3384" s="10" t="s">
        <v>5958</v>
      </c>
      <c r="D3384" s="10" t="s">
        <v>49</v>
      </c>
      <c r="E3384" s="10" t="s">
        <v>16</v>
      </c>
      <c r="F3384" s="10">
        <v>90</v>
      </c>
      <c r="G3384" s="10" t="s">
        <v>8084</v>
      </c>
      <c r="H3384" s="10" t="s">
        <v>273</v>
      </c>
      <c r="I3384" s="10" t="s">
        <v>32</v>
      </c>
      <c r="J3384" s="11">
        <v>44388</v>
      </c>
      <c r="K3384" s="10">
        <v>8</v>
      </c>
      <c r="L3384" s="10" t="s">
        <v>157</v>
      </c>
      <c r="M3384" s="12"/>
      <c r="O3384">
        <f t="shared" si="849"/>
        <v>0</v>
      </c>
      <c r="Q3384" s="9" t="str">
        <f t="shared" si="834"/>
        <v>3466</v>
      </c>
      <c r="R3384" s="10" t="str">
        <f t="shared" si="835"/>
        <v>Rosalind</v>
      </c>
      <c r="S3384" s="10" t="str">
        <f t="shared" si="836"/>
        <v>Villa</v>
      </c>
      <c r="T3384" s="10" t="str">
        <f t="shared" si="837"/>
        <v>Miss</v>
      </c>
      <c r="U3384" s="10" t="str">
        <f t="shared" si="838"/>
        <v>F</v>
      </c>
      <c r="V3384" s="10" t="str">
        <f t="shared" si="839"/>
        <v>90</v>
      </c>
      <c r="W3384" s="10" t="str">
        <f t="shared" si="840"/>
        <v>Orleston Mews</v>
      </c>
      <c r="X3384" s="10" t="str">
        <f t="shared" si="841"/>
        <v>ws</v>
      </c>
      <c r="Y3384" s="10" t="str">
        <f t="shared" si="842"/>
        <v>Orleston Mews</v>
      </c>
      <c r="Z3384" s="10" t="str">
        <f t="shared" si="843"/>
        <v>Peterculter</v>
      </c>
      <c r="AA3384" s="10" t="str">
        <f t="shared" si="844"/>
        <v>WC</v>
      </c>
      <c r="AB3384" s="11" t="str">
        <f t="shared" si="845"/>
        <v>44388</v>
      </c>
      <c r="AC3384" s="10" t="str">
        <f t="shared" si="846"/>
        <v>8</v>
      </c>
      <c r="AD3384" s="10" t="str">
        <f t="shared" si="847"/>
        <v>C3</v>
      </c>
      <c r="AE3384" s="12" t="str">
        <f t="shared" si="848"/>
        <v/>
      </c>
    </row>
    <row r="3385" spans="1:31" x14ac:dyDescent="0.25">
      <c r="A3385" s="5">
        <v>3467</v>
      </c>
      <c r="B3385" s="6" t="s">
        <v>243</v>
      </c>
      <c r="C3385" s="6" t="s">
        <v>8085</v>
      </c>
      <c r="D3385" s="6" t="s">
        <v>28</v>
      </c>
      <c r="E3385" s="6" t="s">
        <v>29</v>
      </c>
      <c r="F3385" s="6">
        <v>90</v>
      </c>
      <c r="G3385" s="6" t="s">
        <v>8086</v>
      </c>
      <c r="H3385" s="6" t="s">
        <v>1126</v>
      </c>
      <c r="I3385" s="6" t="s">
        <v>32</v>
      </c>
      <c r="J3385" s="7">
        <v>43491</v>
      </c>
      <c r="K3385" s="6">
        <v>85</v>
      </c>
      <c r="L3385" s="6" t="s">
        <v>44</v>
      </c>
      <c r="M3385" s="8"/>
      <c r="O3385">
        <f t="shared" si="849"/>
        <v>0</v>
      </c>
      <c r="Q3385" s="5" t="str">
        <f t="shared" si="834"/>
        <v>3467</v>
      </c>
      <c r="R3385" s="6" t="str">
        <f t="shared" si="835"/>
        <v>Kenneth</v>
      </c>
      <c r="S3385" s="6" t="str">
        <f t="shared" si="836"/>
        <v>Valenzuela</v>
      </c>
      <c r="T3385" s="6" t="str">
        <f t="shared" si="837"/>
        <v>Mr</v>
      </c>
      <c r="U3385" s="6" t="str">
        <f t="shared" si="838"/>
        <v>M</v>
      </c>
      <c r="V3385" s="6" t="str">
        <f t="shared" si="839"/>
        <v>90</v>
      </c>
      <c r="W3385" s="6" t="str">
        <f t="shared" si="840"/>
        <v>Orleston Road</v>
      </c>
      <c r="X3385" s="6" t="str">
        <f t="shared" si="841"/>
        <v>ad</v>
      </c>
      <c r="Y3385" s="6" t="str">
        <f t="shared" si="842"/>
        <v>Orleston Road</v>
      </c>
      <c r="Z3385" s="6" t="str">
        <f t="shared" si="843"/>
        <v>Poole</v>
      </c>
      <c r="AA3385" s="6" t="str">
        <f t="shared" si="844"/>
        <v>WC</v>
      </c>
      <c r="AB3385" s="7" t="str">
        <f t="shared" si="845"/>
        <v>43491</v>
      </c>
      <c r="AC3385" s="6" t="str">
        <f t="shared" si="846"/>
        <v>85</v>
      </c>
      <c r="AD3385" s="6" t="str">
        <f t="shared" si="847"/>
        <v>D</v>
      </c>
      <c r="AE3385" s="8" t="str">
        <f t="shared" si="848"/>
        <v/>
      </c>
    </row>
    <row r="3386" spans="1:31" x14ac:dyDescent="0.25">
      <c r="A3386" s="9">
        <v>3468</v>
      </c>
      <c r="B3386" s="10" t="s">
        <v>8087</v>
      </c>
      <c r="C3386" s="10" t="s">
        <v>978</v>
      </c>
      <c r="D3386" s="10" t="s">
        <v>28</v>
      </c>
      <c r="E3386" s="10" t="s">
        <v>29</v>
      </c>
      <c r="F3386" s="10">
        <v>30</v>
      </c>
      <c r="G3386" s="10" t="s">
        <v>8088</v>
      </c>
      <c r="H3386" s="10" t="s">
        <v>8089</v>
      </c>
      <c r="I3386" s="10" t="s">
        <v>43</v>
      </c>
      <c r="J3386" s="11">
        <v>43468</v>
      </c>
      <c r="K3386" s="10">
        <v>83</v>
      </c>
      <c r="L3386" s="10" t="s">
        <v>39</v>
      </c>
      <c r="M3386" s="12"/>
      <c r="O3386">
        <f t="shared" si="849"/>
        <v>0</v>
      </c>
      <c r="Q3386" s="9" t="str">
        <f t="shared" si="834"/>
        <v>3468</v>
      </c>
      <c r="R3386" s="10" t="str">
        <f t="shared" si="835"/>
        <v>Emmanuel</v>
      </c>
      <c r="S3386" s="10" t="str">
        <f t="shared" si="836"/>
        <v>Olsen</v>
      </c>
      <c r="T3386" s="10" t="str">
        <f t="shared" si="837"/>
        <v>Mr</v>
      </c>
      <c r="U3386" s="10" t="str">
        <f t="shared" si="838"/>
        <v>M</v>
      </c>
      <c r="V3386" s="10" t="str">
        <f t="shared" si="839"/>
        <v>30</v>
      </c>
      <c r="W3386" s="10" t="str">
        <f t="shared" si="840"/>
        <v>Ormand Passage</v>
      </c>
      <c r="X3386" s="10" t="str">
        <f t="shared" si="841"/>
        <v>ge</v>
      </c>
      <c r="Y3386" s="10" t="str">
        <f t="shared" si="842"/>
        <v>Ormand Passage</v>
      </c>
      <c r="Z3386" s="10" t="str">
        <f t="shared" si="843"/>
        <v>Antrim</v>
      </c>
      <c r="AA3386" s="10" t="str">
        <f t="shared" si="844"/>
        <v>KY</v>
      </c>
      <c r="AB3386" s="11" t="str">
        <f t="shared" si="845"/>
        <v>43468</v>
      </c>
      <c r="AC3386" s="10" t="str">
        <f t="shared" si="846"/>
        <v>83</v>
      </c>
      <c r="AD3386" s="10" t="str">
        <f t="shared" si="847"/>
        <v>C1</v>
      </c>
      <c r="AE3386" s="12" t="str">
        <f t="shared" si="848"/>
        <v/>
      </c>
    </row>
    <row r="3387" spans="1:31" x14ac:dyDescent="0.25">
      <c r="A3387" s="5">
        <v>3469</v>
      </c>
      <c r="B3387" s="6" t="s">
        <v>1127</v>
      </c>
      <c r="C3387" s="6" t="s">
        <v>5947</v>
      </c>
      <c r="D3387" s="6" t="s">
        <v>28</v>
      </c>
      <c r="E3387" s="6" t="s">
        <v>29</v>
      </c>
      <c r="F3387" s="6">
        <v>60</v>
      </c>
      <c r="G3387" s="6" t="s">
        <v>8088</v>
      </c>
      <c r="H3387" s="6" t="s">
        <v>1253</v>
      </c>
      <c r="I3387" s="6" t="s">
        <v>32</v>
      </c>
      <c r="J3387" s="7">
        <v>43871</v>
      </c>
      <c r="K3387" s="6">
        <v>54</v>
      </c>
      <c r="L3387" s="6" t="s">
        <v>68</v>
      </c>
      <c r="M3387" s="8"/>
      <c r="O3387">
        <f t="shared" si="849"/>
        <v>0</v>
      </c>
      <c r="Q3387" s="5" t="str">
        <f t="shared" si="834"/>
        <v>3469</v>
      </c>
      <c r="R3387" s="6" t="str">
        <f t="shared" si="835"/>
        <v>Frederick</v>
      </c>
      <c r="S3387" s="6" t="str">
        <f t="shared" si="836"/>
        <v>Donaldson</v>
      </c>
      <c r="T3387" s="6" t="str">
        <f t="shared" si="837"/>
        <v>Mr</v>
      </c>
      <c r="U3387" s="6" t="str">
        <f t="shared" si="838"/>
        <v>M</v>
      </c>
      <c r="V3387" s="6" t="str">
        <f t="shared" si="839"/>
        <v>60</v>
      </c>
      <c r="W3387" s="6" t="str">
        <f t="shared" si="840"/>
        <v>Ormand Passage</v>
      </c>
      <c r="X3387" s="6" t="str">
        <f t="shared" si="841"/>
        <v>ge</v>
      </c>
      <c r="Y3387" s="6" t="str">
        <f t="shared" si="842"/>
        <v>Ormand Passage</v>
      </c>
      <c r="Z3387" s="6" t="str">
        <f t="shared" si="843"/>
        <v>South Shields</v>
      </c>
      <c r="AA3387" s="6" t="str">
        <f t="shared" si="844"/>
        <v>WC</v>
      </c>
      <c r="AB3387" s="7" t="str">
        <f t="shared" si="845"/>
        <v>43871</v>
      </c>
      <c r="AC3387" s="6" t="str">
        <f t="shared" si="846"/>
        <v>54</v>
      </c>
      <c r="AD3387" s="6" t="str">
        <f t="shared" si="847"/>
        <v>A2</v>
      </c>
      <c r="AE3387" s="8" t="str">
        <f t="shared" si="848"/>
        <v/>
      </c>
    </row>
    <row r="3388" spans="1:31" x14ac:dyDescent="0.25">
      <c r="A3388" s="9">
        <v>3470</v>
      </c>
      <c r="B3388" s="10" t="s">
        <v>8090</v>
      </c>
      <c r="C3388" s="10" t="s">
        <v>2061</v>
      </c>
      <c r="D3388" s="10" t="s">
        <v>49</v>
      </c>
      <c r="E3388" s="10" t="s">
        <v>16</v>
      </c>
      <c r="F3388" s="10">
        <v>60</v>
      </c>
      <c r="G3388" s="10" t="s">
        <v>8091</v>
      </c>
      <c r="H3388" s="10" t="s">
        <v>3147</v>
      </c>
      <c r="I3388" s="10" t="s">
        <v>32</v>
      </c>
      <c r="J3388" s="11">
        <v>44081</v>
      </c>
      <c r="K3388" s="10">
        <v>3</v>
      </c>
      <c r="L3388" s="10" t="s">
        <v>52</v>
      </c>
      <c r="M3388" s="12"/>
      <c r="O3388">
        <f t="shared" si="849"/>
        <v>0</v>
      </c>
      <c r="Q3388" s="9" t="str">
        <f t="shared" si="834"/>
        <v>3470</v>
      </c>
      <c r="R3388" s="10" t="str">
        <f t="shared" si="835"/>
        <v>Florinda</v>
      </c>
      <c r="S3388" s="10" t="str">
        <f t="shared" si="836"/>
        <v>Owen</v>
      </c>
      <c r="T3388" s="10" t="str">
        <f t="shared" si="837"/>
        <v>Miss</v>
      </c>
      <c r="U3388" s="10" t="str">
        <f t="shared" si="838"/>
        <v>F</v>
      </c>
      <c r="V3388" s="10" t="str">
        <f t="shared" si="839"/>
        <v>60</v>
      </c>
      <c r="W3388" s="10" t="str">
        <f t="shared" si="840"/>
        <v>Ormanton Rd</v>
      </c>
      <c r="X3388" s="10" t="str">
        <f t="shared" si="841"/>
        <v>Rd</v>
      </c>
      <c r="Y3388" s="10" t="str">
        <f t="shared" si="842"/>
        <v>Ormanton Road</v>
      </c>
      <c r="Z3388" s="10" t="str">
        <f t="shared" si="843"/>
        <v>Usk</v>
      </c>
      <c r="AA3388" s="10" t="str">
        <f t="shared" si="844"/>
        <v>WC</v>
      </c>
      <c r="AB3388" s="11" t="str">
        <f t="shared" si="845"/>
        <v>44081</v>
      </c>
      <c r="AC3388" s="10" t="str">
        <f t="shared" si="846"/>
        <v>3</v>
      </c>
      <c r="AD3388" s="10" t="str">
        <f t="shared" si="847"/>
        <v>A1</v>
      </c>
      <c r="AE3388" s="12" t="str">
        <f t="shared" si="848"/>
        <v/>
      </c>
    </row>
    <row r="3389" spans="1:31" x14ac:dyDescent="0.25">
      <c r="A3389" s="5">
        <v>3471</v>
      </c>
      <c r="B3389" s="6" t="s">
        <v>8092</v>
      </c>
      <c r="C3389" s="6" t="s">
        <v>7042</v>
      </c>
      <c r="D3389" s="6" t="s">
        <v>28</v>
      </c>
      <c r="E3389" s="6" t="s">
        <v>29</v>
      </c>
      <c r="F3389" s="6">
        <v>60</v>
      </c>
      <c r="G3389" s="6" t="s">
        <v>8093</v>
      </c>
      <c r="H3389" s="6" t="s">
        <v>1051</v>
      </c>
      <c r="I3389" s="6" t="s">
        <v>127</v>
      </c>
      <c r="J3389" s="7">
        <v>44532</v>
      </c>
      <c r="K3389" s="6">
        <v>77</v>
      </c>
      <c r="L3389" s="6" t="s">
        <v>99</v>
      </c>
      <c r="M3389" s="8"/>
      <c r="O3389">
        <f t="shared" si="849"/>
        <v>0</v>
      </c>
      <c r="Q3389" s="5" t="str">
        <f t="shared" si="834"/>
        <v>3471</v>
      </c>
      <c r="R3389" s="6" t="str">
        <f t="shared" si="835"/>
        <v>Jude</v>
      </c>
      <c r="S3389" s="6" t="str">
        <f t="shared" si="836"/>
        <v>Terry</v>
      </c>
      <c r="T3389" s="6" t="str">
        <f t="shared" si="837"/>
        <v>Mr</v>
      </c>
      <c r="U3389" s="6" t="str">
        <f t="shared" si="838"/>
        <v>M</v>
      </c>
      <c r="V3389" s="6" t="str">
        <f t="shared" si="839"/>
        <v>60</v>
      </c>
      <c r="W3389" s="6" t="str">
        <f t="shared" si="840"/>
        <v>Ormesby Close</v>
      </c>
      <c r="X3389" s="6" t="str">
        <f t="shared" si="841"/>
        <v>se</v>
      </c>
      <c r="Y3389" s="6" t="str">
        <f t="shared" si="842"/>
        <v>Ormesby Close</v>
      </c>
      <c r="Z3389" s="6" t="str">
        <f t="shared" si="843"/>
        <v>Caernarfon</v>
      </c>
      <c r="AA3389" s="6" t="str">
        <f t="shared" si="844"/>
        <v>WS</v>
      </c>
      <c r="AB3389" s="7" t="str">
        <f t="shared" si="845"/>
        <v>44532</v>
      </c>
      <c r="AC3389" s="6" t="str">
        <f t="shared" si="846"/>
        <v>77</v>
      </c>
      <c r="AD3389" s="6" t="str">
        <f t="shared" si="847"/>
        <v>E</v>
      </c>
      <c r="AE3389" s="8" t="str">
        <f t="shared" si="848"/>
        <v/>
      </c>
    </row>
    <row r="3390" spans="1:31" x14ac:dyDescent="0.25">
      <c r="A3390" s="9">
        <v>3472</v>
      </c>
      <c r="B3390" s="10" t="s">
        <v>3617</v>
      </c>
      <c r="C3390" s="10" t="s">
        <v>8094</v>
      </c>
      <c r="D3390" s="10" t="s">
        <v>28</v>
      </c>
      <c r="E3390" s="10" t="s">
        <v>29</v>
      </c>
      <c r="F3390" s="10">
        <v>30</v>
      </c>
      <c r="G3390" s="10" t="s">
        <v>8095</v>
      </c>
      <c r="H3390" s="10" t="s">
        <v>6406</v>
      </c>
      <c r="I3390" s="10" t="s">
        <v>32</v>
      </c>
      <c r="J3390" s="11">
        <v>44509</v>
      </c>
      <c r="K3390" s="10">
        <v>88</v>
      </c>
      <c r="L3390" s="10" t="s">
        <v>78</v>
      </c>
      <c r="M3390" s="12"/>
      <c r="O3390">
        <f t="shared" si="849"/>
        <v>0</v>
      </c>
      <c r="Q3390" s="9" t="str">
        <f t="shared" si="834"/>
        <v>3472</v>
      </c>
      <c r="R3390" s="10" t="str">
        <f t="shared" si="835"/>
        <v>Mark</v>
      </c>
      <c r="S3390" s="10" t="str">
        <f t="shared" si="836"/>
        <v>Kearney</v>
      </c>
      <c r="T3390" s="10" t="str">
        <f t="shared" si="837"/>
        <v>Mr</v>
      </c>
      <c r="U3390" s="10" t="str">
        <f t="shared" si="838"/>
        <v>M</v>
      </c>
      <c r="V3390" s="10" t="str">
        <f t="shared" si="839"/>
        <v>30</v>
      </c>
      <c r="W3390" s="10" t="str">
        <f t="shared" si="840"/>
        <v>Ormsby Lodge</v>
      </c>
      <c r="X3390" s="10" t="str">
        <f t="shared" si="841"/>
        <v>ge</v>
      </c>
      <c r="Y3390" s="10" t="str">
        <f t="shared" si="842"/>
        <v>Ormsby Lodge</v>
      </c>
      <c r="Z3390" s="10" t="str">
        <f t="shared" si="843"/>
        <v>Newton Stewart</v>
      </c>
      <c r="AA3390" s="10" t="str">
        <f t="shared" si="844"/>
        <v>WC</v>
      </c>
      <c r="AB3390" s="11" t="str">
        <f t="shared" si="845"/>
        <v>44509</v>
      </c>
      <c r="AC3390" s="10" t="str">
        <f t="shared" si="846"/>
        <v>88</v>
      </c>
      <c r="AD3390" s="10" t="str">
        <f t="shared" si="847"/>
        <v>C2</v>
      </c>
      <c r="AE3390" s="12" t="str">
        <f t="shared" si="848"/>
        <v/>
      </c>
    </row>
    <row r="3391" spans="1:31" x14ac:dyDescent="0.25">
      <c r="A3391" s="5">
        <v>3473</v>
      </c>
      <c r="B3391" s="6" t="s">
        <v>4996</v>
      </c>
      <c r="C3391" s="6" t="s">
        <v>8096</v>
      </c>
      <c r="D3391" s="6" t="s">
        <v>15</v>
      </c>
      <c r="E3391" s="6" t="s">
        <v>16</v>
      </c>
      <c r="F3391" s="6">
        <v>60</v>
      </c>
      <c r="G3391" s="6" t="s">
        <v>8097</v>
      </c>
      <c r="H3391" s="6" t="s">
        <v>5502</v>
      </c>
      <c r="I3391" s="6" t="s">
        <v>25</v>
      </c>
      <c r="J3391" s="7">
        <v>44338</v>
      </c>
      <c r="K3391" s="6">
        <v>5</v>
      </c>
      <c r="L3391" s="6" t="s">
        <v>62</v>
      </c>
      <c r="M3391" s="8"/>
      <c r="O3391">
        <f t="shared" si="849"/>
        <v>0</v>
      </c>
      <c r="Q3391" s="5" t="str">
        <f t="shared" si="834"/>
        <v>3473</v>
      </c>
      <c r="R3391" s="6" t="str">
        <f t="shared" si="835"/>
        <v>Mariana</v>
      </c>
      <c r="S3391" s="6" t="str">
        <f t="shared" si="836"/>
        <v>Roe</v>
      </c>
      <c r="T3391" s="6" t="str">
        <f t="shared" si="837"/>
        <v>Mrs</v>
      </c>
      <c r="U3391" s="6" t="str">
        <f t="shared" si="838"/>
        <v>F</v>
      </c>
      <c r="V3391" s="6" t="str">
        <f t="shared" si="839"/>
        <v>60</v>
      </c>
      <c r="W3391" s="6" t="str">
        <f t="shared" si="840"/>
        <v>Ormside Strect</v>
      </c>
      <c r="X3391" s="6" t="str">
        <f t="shared" si="841"/>
        <v>ct</v>
      </c>
      <c r="Y3391" s="6" t="str">
        <f t="shared" si="842"/>
        <v>Ormside Strect</v>
      </c>
      <c r="Z3391" s="6" t="str">
        <f t="shared" si="843"/>
        <v>Hillsborough</v>
      </c>
      <c r="AA3391" s="6" t="str">
        <f t="shared" si="844"/>
        <v>HG</v>
      </c>
      <c r="AB3391" s="7" t="str">
        <f t="shared" si="845"/>
        <v>44338</v>
      </c>
      <c r="AC3391" s="6" t="str">
        <f t="shared" si="846"/>
        <v>5</v>
      </c>
      <c r="AD3391" s="6" t="str">
        <f t="shared" si="847"/>
        <v>C4</v>
      </c>
      <c r="AE3391" s="8" t="str">
        <f t="shared" si="848"/>
        <v/>
      </c>
    </row>
    <row r="3392" spans="1:31" x14ac:dyDescent="0.25">
      <c r="A3392" s="9">
        <v>3474</v>
      </c>
      <c r="B3392" s="10" t="s">
        <v>6252</v>
      </c>
      <c r="C3392" s="10" t="s">
        <v>5743</v>
      </c>
      <c r="D3392" s="10" t="s">
        <v>28</v>
      </c>
      <c r="E3392" s="10" t="s">
        <v>29</v>
      </c>
      <c r="F3392" s="10">
        <v>60</v>
      </c>
      <c r="G3392" s="10" t="s">
        <v>8098</v>
      </c>
      <c r="H3392" s="10" t="s">
        <v>454</v>
      </c>
      <c r="I3392" s="10" t="s">
        <v>291</v>
      </c>
      <c r="J3392" s="11">
        <v>43892</v>
      </c>
      <c r="K3392" s="10">
        <v>48</v>
      </c>
      <c r="L3392" s="10" t="s">
        <v>20</v>
      </c>
      <c r="M3392" s="12"/>
      <c r="O3392">
        <f t="shared" si="849"/>
        <v>0</v>
      </c>
      <c r="Q3392" s="9" t="str">
        <f t="shared" si="834"/>
        <v>3474</v>
      </c>
      <c r="R3392" s="10" t="str">
        <f t="shared" si="835"/>
        <v>Ben</v>
      </c>
      <c r="S3392" s="10" t="str">
        <f t="shared" si="836"/>
        <v>Garrett</v>
      </c>
      <c r="T3392" s="10" t="str">
        <f t="shared" si="837"/>
        <v>Mr</v>
      </c>
      <c r="U3392" s="10" t="str">
        <f t="shared" si="838"/>
        <v>M</v>
      </c>
      <c r="V3392" s="10" t="str">
        <f t="shared" si="839"/>
        <v>60</v>
      </c>
      <c r="W3392" s="10" t="str">
        <f t="shared" si="840"/>
        <v>Orpen Walk</v>
      </c>
      <c r="X3392" s="10" t="str">
        <f t="shared" si="841"/>
        <v>lk</v>
      </c>
      <c r="Y3392" s="10" t="str">
        <f t="shared" si="842"/>
        <v>Orpen Walk</v>
      </c>
      <c r="Z3392" s="10" t="str">
        <f t="shared" si="843"/>
        <v>Kirkliston</v>
      </c>
      <c r="AA3392" s="10" t="str">
        <f t="shared" si="844"/>
        <v>HS</v>
      </c>
      <c r="AB3392" s="11" t="str">
        <f t="shared" si="845"/>
        <v>43892</v>
      </c>
      <c r="AC3392" s="10" t="str">
        <f t="shared" si="846"/>
        <v>48</v>
      </c>
      <c r="AD3392" s="10" t="str">
        <f t="shared" si="847"/>
        <v>B</v>
      </c>
      <c r="AE3392" s="12" t="str">
        <f t="shared" si="848"/>
        <v/>
      </c>
    </row>
    <row r="3393" spans="1:31" x14ac:dyDescent="0.25">
      <c r="A3393" s="5">
        <v>3475</v>
      </c>
      <c r="B3393" s="6" t="s">
        <v>4111</v>
      </c>
      <c r="C3393" s="6" t="s">
        <v>4406</v>
      </c>
      <c r="D3393" s="6" t="s">
        <v>49</v>
      </c>
      <c r="E3393" s="6" t="s">
        <v>16</v>
      </c>
      <c r="F3393" s="6">
        <v>30</v>
      </c>
      <c r="G3393" s="6" t="s">
        <v>8099</v>
      </c>
      <c r="H3393" s="6" t="s">
        <v>2542</v>
      </c>
      <c r="I3393" s="6" t="s">
        <v>32</v>
      </c>
      <c r="J3393" s="7">
        <v>43882</v>
      </c>
      <c r="K3393" s="6">
        <v>63</v>
      </c>
      <c r="L3393" s="6" t="s">
        <v>33</v>
      </c>
      <c r="M3393" s="8"/>
      <c r="O3393">
        <f t="shared" si="849"/>
        <v>0</v>
      </c>
      <c r="Q3393" s="5" t="str">
        <f t="shared" si="834"/>
        <v>3475</v>
      </c>
      <c r="R3393" s="6" t="str">
        <f t="shared" si="835"/>
        <v>Ngan</v>
      </c>
      <c r="S3393" s="6" t="str">
        <f t="shared" si="836"/>
        <v>Prather</v>
      </c>
      <c r="T3393" s="6" t="str">
        <f t="shared" si="837"/>
        <v>Miss</v>
      </c>
      <c r="U3393" s="6" t="str">
        <f t="shared" si="838"/>
        <v>F</v>
      </c>
      <c r="V3393" s="6" t="str">
        <f t="shared" si="839"/>
        <v>30</v>
      </c>
      <c r="W3393" s="6" t="str">
        <f t="shared" si="840"/>
        <v>Orpington Road</v>
      </c>
      <c r="X3393" s="6" t="str">
        <f t="shared" si="841"/>
        <v>ad</v>
      </c>
      <c r="Y3393" s="6" t="str">
        <f t="shared" si="842"/>
        <v>Orpington Road</v>
      </c>
      <c r="Z3393" s="6" t="str">
        <f t="shared" si="843"/>
        <v>Northallerton</v>
      </c>
      <c r="AA3393" s="6" t="str">
        <f t="shared" si="844"/>
        <v>WC</v>
      </c>
      <c r="AB3393" s="7" t="str">
        <f t="shared" si="845"/>
        <v>43882</v>
      </c>
      <c r="AC3393" s="6" t="str">
        <f t="shared" si="846"/>
        <v>63</v>
      </c>
      <c r="AD3393" s="6" t="str">
        <f t="shared" si="847"/>
        <v>A3</v>
      </c>
      <c r="AE3393" s="8" t="str">
        <f t="shared" si="848"/>
        <v/>
      </c>
    </row>
    <row r="3394" spans="1:31" x14ac:dyDescent="0.25">
      <c r="A3394" s="9">
        <v>3476</v>
      </c>
      <c r="B3394" s="10" t="s">
        <v>997</v>
      </c>
      <c r="C3394" s="10" t="s">
        <v>3818</v>
      </c>
      <c r="D3394" s="10" t="s">
        <v>28</v>
      </c>
      <c r="E3394" s="10" t="s">
        <v>29</v>
      </c>
      <c r="F3394" s="10">
        <v>90</v>
      </c>
      <c r="G3394" s="10" t="s">
        <v>8100</v>
      </c>
      <c r="H3394" s="10" t="s">
        <v>2484</v>
      </c>
      <c r="I3394" s="10" t="s">
        <v>25</v>
      </c>
      <c r="J3394" s="11">
        <v>44011</v>
      </c>
      <c r="K3394" s="10">
        <v>7</v>
      </c>
      <c r="L3394" s="10" t="s">
        <v>44</v>
      </c>
      <c r="M3394" s="12"/>
      <c r="O3394">
        <f t="shared" si="849"/>
        <v>0</v>
      </c>
      <c r="Q3394" s="9" t="str">
        <f t="shared" si="834"/>
        <v>3476</v>
      </c>
      <c r="R3394" s="10" t="str">
        <f t="shared" si="835"/>
        <v>Sterling</v>
      </c>
      <c r="S3394" s="10" t="str">
        <f t="shared" si="836"/>
        <v>Finley</v>
      </c>
      <c r="T3394" s="10" t="str">
        <f t="shared" si="837"/>
        <v>Mr</v>
      </c>
      <c r="U3394" s="10" t="str">
        <f t="shared" si="838"/>
        <v>M</v>
      </c>
      <c r="V3394" s="10" t="str">
        <f t="shared" si="839"/>
        <v>90</v>
      </c>
      <c r="W3394" s="10" t="str">
        <f t="shared" si="840"/>
        <v>Orsett Place</v>
      </c>
      <c r="X3394" s="10" t="str">
        <f t="shared" si="841"/>
        <v>ce</v>
      </c>
      <c r="Y3394" s="10" t="str">
        <f t="shared" si="842"/>
        <v>Orsett Place</v>
      </c>
      <c r="Z3394" s="10" t="str">
        <f t="shared" si="843"/>
        <v>Hessle</v>
      </c>
      <c r="AA3394" s="10" t="str">
        <f t="shared" si="844"/>
        <v>HG</v>
      </c>
      <c r="AB3394" s="11" t="str">
        <f t="shared" si="845"/>
        <v>44011</v>
      </c>
      <c r="AC3394" s="10" t="str">
        <f t="shared" si="846"/>
        <v>7</v>
      </c>
      <c r="AD3394" s="10" t="str">
        <f t="shared" si="847"/>
        <v>D</v>
      </c>
      <c r="AE3394" s="12" t="str">
        <f t="shared" si="848"/>
        <v/>
      </c>
    </row>
    <row r="3395" spans="1:31" x14ac:dyDescent="0.25">
      <c r="A3395" s="5">
        <v>3477</v>
      </c>
      <c r="B3395" s="6" t="s">
        <v>4276</v>
      </c>
      <c r="C3395" s="6" t="s">
        <v>3473</v>
      </c>
      <c r="D3395" s="6" t="s">
        <v>49</v>
      </c>
      <c r="E3395" s="6" t="s">
        <v>16</v>
      </c>
      <c r="F3395" s="6">
        <v>60</v>
      </c>
      <c r="G3395" s="6" t="s">
        <v>8101</v>
      </c>
      <c r="H3395" s="6" t="s">
        <v>285</v>
      </c>
      <c r="I3395" s="6" t="s">
        <v>32</v>
      </c>
      <c r="J3395" s="7">
        <v>44078</v>
      </c>
      <c r="K3395" s="6">
        <v>29</v>
      </c>
      <c r="L3395" s="6" t="s">
        <v>99</v>
      </c>
      <c r="M3395" s="8"/>
      <c r="O3395">
        <f t="shared" si="849"/>
        <v>0</v>
      </c>
      <c r="Q3395" s="5" t="str">
        <f t="shared" si="834"/>
        <v>3477</v>
      </c>
      <c r="R3395" s="6" t="str">
        <f t="shared" si="835"/>
        <v>Shizue</v>
      </c>
      <c r="S3395" s="6" t="str">
        <f t="shared" si="836"/>
        <v>Teague</v>
      </c>
      <c r="T3395" s="6" t="str">
        <f t="shared" si="837"/>
        <v>Miss</v>
      </c>
      <c r="U3395" s="6" t="str">
        <f t="shared" si="838"/>
        <v>F</v>
      </c>
      <c r="V3395" s="6" t="str">
        <f t="shared" si="839"/>
        <v>60</v>
      </c>
      <c r="W3395" s="6" t="str">
        <f t="shared" si="840"/>
        <v>Osberton Road</v>
      </c>
      <c r="X3395" s="6" t="str">
        <f t="shared" si="841"/>
        <v>ad</v>
      </c>
      <c r="Y3395" s="6" t="str">
        <f t="shared" si="842"/>
        <v>Osberton Road</v>
      </c>
      <c r="Z3395" s="6" t="str">
        <f t="shared" si="843"/>
        <v>Staffordshire</v>
      </c>
      <c r="AA3395" s="6" t="str">
        <f t="shared" si="844"/>
        <v>WC</v>
      </c>
      <c r="AB3395" s="7" t="str">
        <f t="shared" si="845"/>
        <v>44078</v>
      </c>
      <c r="AC3395" s="6" t="str">
        <f t="shared" si="846"/>
        <v>29</v>
      </c>
      <c r="AD3395" s="6" t="str">
        <f t="shared" si="847"/>
        <v>E</v>
      </c>
      <c r="AE3395" s="8" t="str">
        <f t="shared" si="848"/>
        <v/>
      </c>
    </row>
    <row r="3396" spans="1:31" x14ac:dyDescent="0.25">
      <c r="A3396" s="9">
        <v>3478</v>
      </c>
      <c r="B3396" s="10" t="s">
        <v>4556</v>
      </c>
      <c r="C3396" s="10" t="s">
        <v>8102</v>
      </c>
      <c r="D3396" s="10" t="s">
        <v>28</v>
      </c>
      <c r="E3396" s="10" t="s">
        <v>29</v>
      </c>
      <c r="F3396" s="10">
        <v>30</v>
      </c>
      <c r="G3396" s="10" t="s">
        <v>8103</v>
      </c>
      <c r="H3396" s="10" t="s">
        <v>7542</v>
      </c>
      <c r="I3396" s="10" t="s">
        <v>881</v>
      </c>
      <c r="J3396" s="11">
        <v>43738</v>
      </c>
      <c r="K3396" s="10">
        <v>7</v>
      </c>
      <c r="L3396" s="10" t="s">
        <v>20</v>
      </c>
      <c r="M3396" s="12"/>
      <c r="O3396">
        <f t="shared" si="849"/>
        <v>0</v>
      </c>
      <c r="Q3396" s="9" t="str">
        <f t="shared" si="834"/>
        <v>3478</v>
      </c>
      <c r="R3396" s="10" t="str">
        <f t="shared" si="835"/>
        <v>Alvaro</v>
      </c>
      <c r="S3396" s="10" t="str">
        <f t="shared" si="836"/>
        <v>Benson</v>
      </c>
      <c r="T3396" s="10" t="str">
        <f t="shared" si="837"/>
        <v>Mr</v>
      </c>
      <c r="U3396" s="10" t="str">
        <f t="shared" si="838"/>
        <v>M</v>
      </c>
      <c r="V3396" s="10" t="str">
        <f t="shared" si="839"/>
        <v>30</v>
      </c>
      <c r="W3396" s="10" t="str">
        <f t="shared" si="840"/>
        <v>Osborn Gardens</v>
      </c>
      <c r="X3396" s="10" t="str">
        <f t="shared" si="841"/>
        <v>ns</v>
      </c>
      <c r="Y3396" s="10" t="str">
        <f t="shared" si="842"/>
        <v>Osborn Gardens</v>
      </c>
      <c r="Z3396" s="10" t="str">
        <f t="shared" si="843"/>
        <v>Ingatestone</v>
      </c>
      <c r="AA3396" s="10" t="str">
        <f t="shared" si="844"/>
        <v>LS</v>
      </c>
      <c r="AB3396" s="11" t="str">
        <f t="shared" si="845"/>
        <v>43738</v>
      </c>
      <c r="AC3396" s="10" t="str">
        <f t="shared" si="846"/>
        <v>7</v>
      </c>
      <c r="AD3396" s="10" t="str">
        <f t="shared" si="847"/>
        <v>B</v>
      </c>
      <c r="AE3396" s="12" t="str">
        <f t="shared" si="848"/>
        <v/>
      </c>
    </row>
    <row r="3397" spans="1:31" x14ac:dyDescent="0.25">
      <c r="A3397" s="5">
        <v>3479</v>
      </c>
      <c r="B3397" s="6" t="s">
        <v>867</v>
      </c>
      <c r="C3397" s="6" t="s">
        <v>8104</v>
      </c>
      <c r="D3397" s="6" t="s">
        <v>28</v>
      </c>
      <c r="E3397" s="6" t="s">
        <v>29</v>
      </c>
      <c r="F3397" s="6">
        <v>30</v>
      </c>
      <c r="G3397" s="6" t="s">
        <v>8105</v>
      </c>
      <c r="H3397" s="6" t="s">
        <v>408</v>
      </c>
      <c r="I3397" s="6" t="s">
        <v>185</v>
      </c>
      <c r="J3397" s="7">
        <v>44382</v>
      </c>
      <c r="K3397" s="6">
        <v>65</v>
      </c>
      <c r="L3397" s="6" t="s">
        <v>20</v>
      </c>
      <c r="M3397" s="8"/>
      <c r="O3397">
        <f t="shared" si="849"/>
        <v>0</v>
      </c>
      <c r="Q3397" s="5" t="str">
        <f t="shared" si="834"/>
        <v>3479</v>
      </c>
      <c r="R3397" s="6" t="str">
        <f t="shared" si="835"/>
        <v>Franklin</v>
      </c>
      <c r="S3397" s="6" t="str">
        <f t="shared" si="836"/>
        <v>Piper</v>
      </c>
      <c r="T3397" s="6" t="str">
        <f t="shared" si="837"/>
        <v>Mr</v>
      </c>
      <c r="U3397" s="6" t="str">
        <f t="shared" si="838"/>
        <v>M</v>
      </c>
      <c r="V3397" s="6" t="str">
        <f t="shared" si="839"/>
        <v>30</v>
      </c>
      <c r="W3397" s="6" t="str">
        <f t="shared" si="840"/>
        <v>Osborn Lane</v>
      </c>
      <c r="X3397" s="6" t="str">
        <f t="shared" si="841"/>
        <v>ne</v>
      </c>
      <c r="Y3397" s="6" t="str">
        <f t="shared" si="842"/>
        <v>Osborn Lane</v>
      </c>
      <c r="Z3397" s="6" t="str">
        <f t="shared" si="843"/>
        <v>Essex</v>
      </c>
      <c r="AA3397" s="6" t="str">
        <f t="shared" si="844"/>
        <v>HX</v>
      </c>
      <c r="AB3397" s="7" t="str">
        <f t="shared" si="845"/>
        <v>44382</v>
      </c>
      <c r="AC3397" s="6" t="str">
        <f t="shared" si="846"/>
        <v>65</v>
      </c>
      <c r="AD3397" s="6" t="str">
        <f t="shared" si="847"/>
        <v>B</v>
      </c>
      <c r="AE3397" s="8" t="str">
        <f t="shared" si="848"/>
        <v/>
      </c>
    </row>
    <row r="3398" spans="1:31" x14ac:dyDescent="0.25">
      <c r="A3398" s="5">
        <v>3481</v>
      </c>
      <c r="B3398" s="6" t="s">
        <v>8106</v>
      </c>
      <c r="C3398" s="6" t="s">
        <v>901</v>
      </c>
      <c r="D3398" s="6" t="s">
        <v>15</v>
      </c>
      <c r="E3398" s="6" t="s">
        <v>16</v>
      </c>
      <c r="F3398" s="6">
        <v>30</v>
      </c>
      <c r="G3398" s="6" t="s">
        <v>8107</v>
      </c>
      <c r="H3398" s="6" t="s">
        <v>2732</v>
      </c>
      <c r="I3398" s="6" t="s">
        <v>122</v>
      </c>
      <c r="J3398" s="7">
        <v>44064</v>
      </c>
      <c r="K3398" s="6">
        <v>76</v>
      </c>
      <c r="L3398" s="6" t="s">
        <v>68</v>
      </c>
      <c r="M3398" s="8"/>
      <c r="O3398">
        <f t="shared" si="849"/>
        <v>0</v>
      </c>
      <c r="Q3398" s="5" t="str">
        <f t="shared" ref="Q3398:Q3461" si="850">TRIM(A3398)</f>
        <v>3481</v>
      </c>
      <c r="R3398" s="6" t="str">
        <f t="shared" ref="R3398:R3461" si="851">TRIM(B3398)</f>
        <v>Cari</v>
      </c>
      <c r="S3398" s="6" t="str">
        <f t="shared" ref="S3398:S3461" si="852">TRIM(C3398)</f>
        <v>Akers</v>
      </c>
      <c r="T3398" s="6" t="str">
        <f t="shared" ref="T3398:T3461" si="853">TRIM(D3398)</f>
        <v>Mrs</v>
      </c>
      <c r="U3398" s="6" t="str">
        <f t="shared" ref="U3398:U3461" si="854">IF(ISNUMBER(SEARCH("f",TRIM(E3398))),"F","M")</f>
        <v>F</v>
      </c>
      <c r="V3398" s="6" t="str">
        <f t="shared" ref="V3398:V3461" si="855">TRIM(F3398)</f>
        <v>30</v>
      </c>
      <c r="W3398" s="6" t="str">
        <f t="shared" ref="W3398:W3461" si="856">SUBSTITUTE(SUBSTITUTE(SUBSTITUTE(PROPER(TRIM(G3398)),"(?)","")," (No",""),"'S","'s")</f>
        <v>Osborne Mews</v>
      </c>
      <c r="X3398" s="6" t="str">
        <f t="shared" ref="X3398:X3461" si="857">RIGHT(W3398,2)</f>
        <v>ws</v>
      </c>
      <c r="Y3398" s="6" t="str">
        <f t="shared" ref="Y3398:Y3461" si="858">IF(OR(X3398="St",X3398="Av",X3398="Pl"),SUBSTITUTE(SUBSTITUTE(SUBSTITUTE(SUBSTITUTE(SUBSTITUTE(SUBSTITUTE(SUBSTITUTE(W3398,"Rd","Road"),"St","Street"),"Cls", "Close"),"Plc","Place"),"Bldgs","Buildings"),"Av","Avenue"),"Pl","Place"),SUBSTITUTE(SUBSTITUTE(SUBSTITUTE(SUBSTITUTE(SUBSTITUTE(W3398,"Rd","Road"),"Cls", "Close"),"Plc","Place"),"Bldgs","Buildings"),"Crt","Court"))</f>
        <v>Osborne Mews</v>
      </c>
      <c r="Z3398" s="6" t="str">
        <f t="shared" ref="Z3398:Z3461" si="859">TRIM(H3398)</f>
        <v>Llanon</v>
      </c>
      <c r="AA3398" s="6" t="str">
        <f t="shared" ref="AA3398:AA3461" si="860">TRIM(I3398)</f>
        <v>WN</v>
      </c>
      <c r="AB3398" s="7" t="str">
        <f t="shared" ref="AB3398:AB3461" si="861">TRIM(J3398)</f>
        <v>44064</v>
      </c>
      <c r="AC3398" s="6" t="str">
        <f t="shared" ref="AC3398:AC3461" si="862">TRIM(K3398)</f>
        <v>76</v>
      </c>
      <c r="AD3398" s="6" t="str">
        <f t="shared" ref="AD3398:AD3461" si="863">TRIM(L3398)</f>
        <v>A2</v>
      </c>
      <c r="AE3398" s="8" t="str">
        <f t="shared" ref="AE3398:AE3461" si="864">TRIM(M3398)</f>
        <v/>
      </c>
    </row>
    <row r="3399" spans="1:31" x14ac:dyDescent="0.25">
      <c r="A3399" s="9">
        <v>3482</v>
      </c>
      <c r="B3399" s="10" t="s">
        <v>2374</v>
      </c>
      <c r="C3399" s="10" t="s">
        <v>6700</v>
      </c>
      <c r="D3399" s="10" t="s">
        <v>28</v>
      </c>
      <c r="E3399" s="10" t="s">
        <v>8108</v>
      </c>
      <c r="F3399" s="10">
        <v>60</v>
      </c>
      <c r="G3399" s="10" t="s">
        <v>8109</v>
      </c>
      <c r="H3399" s="10" t="s">
        <v>5865</v>
      </c>
      <c r="I3399" s="10" t="s">
        <v>185</v>
      </c>
      <c r="J3399" s="11">
        <v>43829</v>
      </c>
      <c r="K3399" s="10">
        <v>13</v>
      </c>
      <c r="L3399" s="10" t="s">
        <v>33</v>
      </c>
      <c r="M3399" s="12"/>
      <c r="O3399">
        <f t="shared" si="849"/>
        <v>0</v>
      </c>
      <c r="Q3399" s="9" t="str">
        <f t="shared" si="850"/>
        <v>3482</v>
      </c>
      <c r="R3399" s="10" t="str">
        <f t="shared" si="851"/>
        <v>Rupert</v>
      </c>
      <c r="S3399" s="10" t="str">
        <f t="shared" si="852"/>
        <v>Watson</v>
      </c>
      <c r="T3399" s="10" t="str">
        <f t="shared" si="853"/>
        <v>Mr</v>
      </c>
      <c r="U3399" s="10" t="str">
        <f t="shared" si="854"/>
        <v>M</v>
      </c>
      <c r="V3399" s="10" t="str">
        <f t="shared" si="855"/>
        <v>60</v>
      </c>
      <c r="W3399" s="10" t="str">
        <f t="shared" si="856"/>
        <v>Osidge Lane</v>
      </c>
      <c r="X3399" s="10" t="str">
        <f t="shared" si="857"/>
        <v>ne</v>
      </c>
      <c r="Y3399" s="10" t="str">
        <f t="shared" si="858"/>
        <v>Osidge Lane</v>
      </c>
      <c r="Z3399" s="10" t="str">
        <f t="shared" si="859"/>
        <v>Epping</v>
      </c>
      <c r="AA3399" s="10" t="str">
        <f t="shared" si="860"/>
        <v>HX</v>
      </c>
      <c r="AB3399" s="11" t="str">
        <f t="shared" si="861"/>
        <v>43829</v>
      </c>
      <c r="AC3399" s="10" t="str">
        <f t="shared" si="862"/>
        <v>13</v>
      </c>
      <c r="AD3399" s="10" t="str">
        <f t="shared" si="863"/>
        <v>A3</v>
      </c>
      <c r="AE3399" s="12" t="str">
        <f t="shared" si="864"/>
        <v/>
      </c>
    </row>
    <row r="3400" spans="1:31" x14ac:dyDescent="0.25">
      <c r="A3400" s="5">
        <v>3483</v>
      </c>
      <c r="B3400" s="6" t="s">
        <v>8110</v>
      </c>
      <c r="C3400" s="6" t="s">
        <v>2482</v>
      </c>
      <c r="D3400" s="6" t="s">
        <v>49</v>
      </c>
      <c r="E3400" s="6" t="s">
        <v>16</v>
      </c>
      <c r="F3400" s="6">
        <v>60</v>
      </c>
      <c r="G3400" s="6" t="s">
        <v>8111</v>
      </c>
      <c r="H3400" s="6" t="s">
        <v>746</v>
      </c>
      <c r="I3400" s="6" t="s">
        <v>25</v>
      </c>
      <c r="J3400" s="7">
        <v>43731</v>
      </c>
      <c r="K3400" s="6">
        <v>36</v>
      </c>
      <c r="L3400" s="6" t="s">
        <v>157</v>
      </c>
      <c r="M3400" s="8"/>
      <c r="O3400">
        <f t="shared" si="849"/>
        <v>0</v>
      </c>
      <c r="Q3400" s="5" t="str">
        <f t="shared" si="850"/>
        <v>3483</v>
      </c>
      <c r="R3400" s="6" t="str">
        <f t="shared" si="851"/>
        <v>Cinthia</v>
      </c>
      <c r="S3400" s="6" t="str">
        <f t="shared" si="852"/>
        <v>Dodd</v>
      </c>
      <c r="T3400" s="6" t="str">
        <f t="shared" si="853"/>
        <v>Miss</v>
      </c>
      <c r="U3400" s="6" t="str">
        <f t="shared" si="854"/>
        <v>F</v>
      </c>
      <c r="V3400" s="6" t="str">
        <f t="shared" si="855"/>
        <v>60</v>
      </c>
      <c r="W3400" s="6" t="str">
        <f t="shared" si="856"/>
        <v>Osiers Road</v>
      </c>
      <c r="X3400" s="6" t="str">
        <f t="shared" si="857"/>
        <v>ad</v>
      </c>
      <c r="Y3400" s="6" t="str">
        <f t="shared" si="858"/>
        <v>Osiers Road</v>
      </c>
      <c r="Z3400" s="6" t="str">
        <f t="shared" si="859"/>
        <v>Ilkeston</v>
      </c>
      <c r="AA3400" s="6" t="str">
        <f t="shared" si="860"/>
        <v>HG</v>
      </c>
      <c r="AB3400" s="7" t="str">
        <f t="shared" si="861"/>
        <v>43731</v>
      </c>
      <c r="AC3400" s="6" t="str">
        <f t="shared" si="862"/>
        <v>36</v>
      </c>
      <c r="AD3400" s="6" t="str">
        <f t="shared" si="863"/>
        <v>C3</v>
      </c>
      <c r="AE3400" s="8" t="str">
        <f t="shared" si="864"/>
        <v/>
      </c>
    </row>
    <row r="3401" spans="1:31" x14ac:dyDescent="0.25">
      <c r="A3401" s="9">
        <v>3484</v>
      </c>
      <c r="B3401" s="10" t="s">
        <v>6451</v>
      </c>
      <c r="C3401" s="10" t="s">
        <v>8112</v>
      </c>
      <c r="D3401" s="10" t="s">
        <v>28</v>
      </c>
      <c r="E3401" s="10" t="s">
        <v>29</v>
      </c>
      <c r="F3401" s="10">
        <v>30</v>
      </c>
      <c r="G3401" s="10" t="s">
        <v>8113</v>
      </c>
      <c r="H3401" s="10" t="s">
        <v>3519</v>
      </c>
      <c r="I3401" s="10" t="s">
        <v>32</v>
      </c>
      <c r="J3401" s="11">
        <v>44021</v>
      </c>
      <c r="K3401" s="10">
        <v>65</v>
      </c>
      <c r="L3401" s="10" t="s">
        <v>44</v>
      </c>
      <c r="M3401" s="12"/>
      <c r="O3401">
        <f t="shared" si="849"/>
        <v>0</v>
      </c>
      <c r="Q3401" s="9" t="str">
        <f t="shared" si="850"/>
        <v>3484</v>
      </c>
      <c r="R3401" s="10" t="str">
        <f t="shared" si="851"/>
        <v>Tim</v>
      </c>
      <c r="S3401" s="10" t="str">
        <f t="shared" si="852"/>
        <v>Boyle</v>
      </c>
      <c r="T3401" s="10" t="str">
        <f t="shared" si="853"/>
        <v>Mr</v>
      </c>
      <c r="U3401" s="10" t="str">
        <f t="shared" si="854"/>
        <v>M</v>
      </c>
      <c r="V3401" s="10" t="str">
        <f t="shared" si="855"/>
        <v>30</v>
      </c>
      <c r="W3401" s="10" t="str">
        <f t="shared" si="856"/>
        <v>Ossington Street</v>
      </c>
      <c r="X3401" s="10" t="str">
        <f t="shared" si="857"/>
        <v>et</v>
      </c>
      <c r="Y3401" s="10" t="str">
        <f t="shared" si="858"/>
        <v>Ossington Street</v>
      </c>
      <c r="Z3401" s="10" t="str">
        <f t="shared" si="859"/>
        <v>Stratford-Upon-Avon</v>
      </c>
      <c r="AA3401" s="10" t="str">
        <f t="shared" si="860"/>
        <v>WC</v>
      </c>
      <c r="AB3401" s="11" t="str">
        <f t="shared" si="861"/>
        <v>44021</v>
      </c>
      <c r="AC3401" s="10" t="str">
        <f t="shared" si="862"/>
        <v>65</v>
      </c>
      <c r="AD3401" s="10" t="str">
        <f t="shared" si="863"/>
        <v>D</v>
      </c>
      <c r="AE3401" s="12" t="str">
        <f t="shared" si="864"/>
        <v/>
      </c>
    </row>
    <row r="3402" spans="1:31" x14ac:dyDescent="0.25">
      <c r="A3402" s="5">
        <v>3485</v>
      </c>
      <c r="B3402" s="6" t="s">
        <v>8114</v>
      </c>
      <c r="C3402" s="6" t="s">
        <v>8115</v>
      </c>
      <c r="D3402" s="6" t="s">
        <v>15</v>
      </c>
      <c r="E3402" s="6" t="s">
        <v>16</v>
      </c>
      <c r="F3402" s="6">
        <v>60</v>
      </c>
      <c r="G3402" s="6" t="s">
        <v>8116</v>
      </c>
      <c r="H3402" s="6" t="s">
        <v>4285</v>
      </c>
      <c r="I3402" s="6" t="s">
        <v>32</v>
      </c>
      <c r="J3402" s="7">
        <v>43506</v>
      </c>
      <c r="K3402" s="6">
        <v>63</v>
      </c>
      <c r="L3402" s="6" t="s">
        <v>44</v>
      </c>
      <c r="M3402" s="8"/>
      <c r="O3402">
        <f t="shared" ref="O3402:O3465" si="865">COUNTBLANK(A3402:L3402)+COUNTIF(K3402,0)</f>
        <v>0</v>
      </c>
      <c r="Q3402" s="5" t="str">
        <f t="shared" si="850"/>
        <v>3485</v>
      </c>
      <c r="R3402" s="6" t="str">
        <f t="shared" si="851"/>
        <v>Shelly</v>
      </c>
      <c r="S3402" s="6" t="str">
        <f t="shared" si="852"/>
        <v>Myrick</v>
      </c>
      <c r="T3402" s="6" t="str">
        <f t="shared" si="853"/>
        <v>Mrs</v>
      </c>
      <c r="U3402" s="6" t="str">
        <f t="shared" si="854"/>
        <v>F</v>
      </c>
      <c r="V3402" s="6" t="str">
        <f t="shared" si="855"/>
        <v>60</v>
      </c>
      <c r="W3402" s="6" t="str">
        <f t="shared" si="856"/>
        <v>Ossulton Way</v>
      </c>
      <c r="X3402" s="6" t="str">
        <f t="shared" si="857"/>
        <v>ay</v>
      </c>
      <c r="Y3402" s="6" t="str">
        <f t="shared" si="858"/>
        <v>Ossulton Way</v>
      </c>
      <c r="Z3402" s="6" t="str">
        <f t="shared" si="859"/>
        <v>St. Bees</v>
      </c>
      <c r="AA3402" s="6" t="str">
        <f t="shared" si="860"/>
        <v>WC</v>
      </c>
      <c r="AB3402" s="7" t="str">
        <f t="shared" si="861"/>
        <v>43506</v>
      </c>
      <c r="AC3402" s="6" t="str">
        <f t="shared" si="862"/>
        <v>63</v>
      </c>
      <c r="AD3402" s="6" t="str">
        <f t="shared" si="863"/>
        <v>D</v>
      </c>
      <c r="AE3402" s="8" t="str">
        <f t="shared" si="864"/>
        <v/>
      </c>
    </row>
    <row r="3403" spans="1:31" x14ac:dyDescent="0.25">
      <c r="A3403" s="9">
        <v>3486</v>
      </c>
      <c r="B3403" s="10" t="s">
        <v>8117</v>
      </c>
      <c r="C3403" s="10" t="s">
        <v>279</v>
      </c>
      <c r="D3403" s="10" t="s">
        <v>28</v>
      </c>
      <c r="E3403" s="10" t="s">
        <v>29</v>
      </c>
      <c r="F3403" s="10">
        <v>90</v>
      </c>
      <c r="G3403" s="10" t="s">
        <v>8118</v>
      </c>
      <c r="H3403" s="10" t="s">
        <v>3896</v>
      </c>
      <c r="I3403" s="10" t="s">
        <v>32</v>
      </c>
      <c r="J3403" s="11">
        <v>44068</v>
      </c>
      <c r="K3403" s="10">
        <v>76</v>
      </c>
      <c r="L3403" s="10" t="s">
        <v>68</v>
      </c>
      <c r="M3403" s="12"/>
      <c r="O3403">
        <f t="shared" si="865"/>
        <v>0</v>
      </c>
      <c r="Q3403" s="9" t="str">
        <f t="shared" si="850"/>
        <v>3486</v>
      </c>
      <c r="R3403" s="10" t="str">
        <f t="shared" si="851"/>
        <v>Glen</v>
      </c>
      <c r="S3403" s="10" t="str">
        <f t="shared" si="852"/>
        <v>Bartlett</v>
      </c>
      <c r="T3403" s="10" t="str">
        <f t="shared" si="853"/>
        <v>Mr</v>
      </c>
      <c r="U3403" s="10" t="str">
        <f t="shared" si="854"/>
        <v>M</v>
      </c>
      <c r="V3403" s="10" t="str">
        <f t="shared" si="855"/>
        <v>90</v>
      </c>
      <c r="W3403" s="10" t="str">
        <f t="shared" si="856"/>
        <v>Ostend Place</v>
      </c>
      <c r="X3403" s="10" t="str">
        <f t="shared" si="857"/>
        <v>ce</v>
      </c>
      <c r="Y3403" s="10" t="str">
        <f t="shared" si="858"/>
        <v>Ostend Place</v>
      </c>
      <c r="Z3403" s="10" t="str">
        <f t="shared" si="859"/>
        <v>Pudsey</v>
      </c>
      <c r="AA3403" s="10" t="str">
        <f t="shared" si="860"/>
        <v>WC</v>
      </c>
      <c r="AB3403" s="11" t="str">
        <f t="shared" si="861"/>
        <v>44068</v>
      </c>
      <c r="AC3403" s="10" t="str">
        <f t="shared" si="862"/>
        <v>76</v>
      </c>
      <c r="AD3403" s="10" t="str">
        <f t="shared" si="863"/>
        <v>A2</v>
      </c>
      <c r="AE3403" s="12" t="str">
        <f t="shared" si="864"/>
        <v/>
      </c>
    </row>
    <row r="3404" spans="1:31" x14ac:dyDescent="0.25">
      <c r="A3404" s="5">
        <v>3487</v>
      </c>
      <c r="B3404" s="6" t="s">
        <v>8119</v>
      </c>
      <c r="C3404" s="6" t="s">
        <v>5515</v>
      </c>
      <c r="D3404" s="6" t="s">
        <v>28</v>
      </c>
      <c r="E3404" s="6" t="s">
        <v>29</v>
      </c>
      <c r="F3404" s="6">
        <v>90</v>
      </c>
      <c r="G3404" s="6" t="s">
        <v>8120</v>
      </c>
      <c r="H3404" s="6" t="s">
        <v>6591</v>
      </c>
      <c r="I3404" s="6" t="s">
        <v>32</v>
      </c>
      <c r="J3404" s="7">
        <v>44424</v>
      </c>
      <c r="K3404" s="6">
        <v>37</v>
      </c>
      <c r="L3404" s="6" t="s">
        <v>99</v>
      </c>
      <c r="M3404" s="8"/>
      <c r="O3404">
        <f t="shared" si="865"/>
        <v>0</v>
      </c>
      <c r="Q3404" s="5" t="str">
        <f t="shared" si="850"/>
        <v>3487</v>
      </c>
      <c r="R3404" s="6" t="str">
        <f t="shared" si="851"/>
        <v>Sang</v>
      </c>
      <c r="S3404" s="6" t="str">
        <f t="shared" si="852"/>
        <v>Snell</v>
      </c>
      <c r="T3404" s="6" t="str">
        <f t="shared" si="853"/>
        <v>Mr</v>
      </c>
      <c r="U3404" s="6" t="str">
        <f t="shared" si="854"/>
        <v>M</v>
      </c>
      <c r="V3404" s="6" t="str">
        <f t="shared" si="855"/>
        <v>90</v>
      </c>
      <c r="W3404" s="6" t="str">
        <f t="shared" si="856"/>
        <v>Otterbourne Road</v>
      </c>
      <c r="X3404" s="6" t="str">
        <f t="shared" si="857"/>
        <v>ad</v>
      </c>
      <c r="Y3404" s="6" t="str">
        <f t="shared" si="858"/>
        <v>Otterbourne Road</v>
      </c>
      <c r="Z3404" s="6" t="str">
        <f t="shared" si="859"/>
        <v>Southam</v>
      </c>
      <c r="AA3404" s="6" t="str">
        <f t="shared" si="860"/>
        <v>WC</v>
      </c>
      <c r="AB3404" s="7" t="str">
        <f t="shared" si="861"/>
        <v>44424</v>
      </c>
      <c r="AC3404" s="6" t="str">
        <f t="shared" si="862"/>
        <v>37</v>
      </c>
      <c r="AD3404" s="6" t="str">
        <f t="shared" si="863"/>
        <v>E</v>
      </c>
      <c r="AE3404" s="8" t="str">
        <f t="shared" si="864"/>
        <v/>
      </c>
    </row>
    <row r="3405" spans="1:31" x14ac:dyDescent="0.25">
      <c r="A3405" s="9">
        <v>3488</v>
      </c>
      <c r="B3405" s="10" t="s">
        <v>8121</v>
      </c>
      <c r="C3405" s="10" t="s">
        <v>7153</v>
      </c>
      <c r="D3405" s="10" t="s">
        <v>49</v>
      </c>
      <c r="E3405" s="10" t="s">
        <v>16</v>
      </c>
      <c r="F3405" s="10">
        <v>30</v>
      </c>
      <c r="G3405" s="10" t="s">
        <v>8122</v>
      </c>
      <c r="H3405" s="10" t="s">
        <v>8123</v>
      </c>
      <c r="I3405" s="10" t="s">
        <v>32</v>
      </c>
      <c r="J3405" s="11">
        <v>43607</v>
      </c>
      <c r="K3405" s="10">
        <v>28</v>
      </c>
      <c r="L3405" s="10" t="s">
        <v>78</v>
      </c>
      <c r="M3405" s="12"/>
      <c r="O3405">
        <f t="shared" si="865"/>
        <v>0</v>
      </c>
      <c r="Q3405" s="9" t="str">
        <f t="shared" si="850"/>
        <v>3488</v>
      </c>
      <c r="R3405" s="10" t="str">
        <f t="shared" si="851"/>
        <v>Marcela</v>
      </c>
      <c r="S3405" s="10" t="str">
        <f t="shared" si="852"/>
        <v>Arnold</v>
      </c>
      <c r="T3405" s="10" t="str">
        <f t="shared" si="853"/>
        <v>Miss</v>
      </c>
      <c r="U3405" s="10" t="str">
        <f t="shared" si="854"/>
        <v>F</v>
      </c>
      <c r="V3405" s="10" t="str">
        <f t="shared" si="855"/>
        <v>30</v>
      </c>
      <c r="W3405" s="10" t="str">
        <f t="shared" si="856"/>
        <v>Otterburn Street</v>
      </c>
      <c r="X3405" s="10" t="str">
        <f t="shared" si="857"/>
        <v>et</v>
      </c>
      <c r="Y3405" s="10" t="str">
        <f t="shared" si="858"/>
        <v>Otterburn Street</v>
      </c>
      <c r="Z3405" s="10" t="str">
        <f t="shared" si="859"/>
        <v>Omagh</v>
      </c>
      <c r="AA3405" s="10" t="str">
        <f t="shared" si="860"/>
        <v>WC</v>
      </c>
      <c r="AB3405" s="11" t="str">
        <f t="shared" si="861"/>
        <v>43607</v>
      </c>
      <c r="AC3405" s="10" t="str">
        <f t="shared" si="862"/>
        <v>28</v>
      </c>
      <c r="AD3405" s="10" t="str">
        <f t="shared" si="863"/>
        <v>C2</v>
      </c>
      <c r="AE3405" s="12" t="str">
        <f t="shared" si="864"/>
        <v/>
      </c>
    </row>
    <row r="3406" spans="1:31" x14ac:dyDescent="0.25">
      <c r="A3406" s="5">
        <v>3489</v>
      </c>
      <c r="B3406" s="6" t="s">
        <v>563</v>
      </c>
      <c r="C3406" s="6" t="s">
        <v>8124</v>
      </c>
      <c r="D3406" s="6" t="s">
        <v>28</v>
      </c>
      <c r="E3406" s="6" t="s">
        <v>29</v>
      </c>
      <c r="F3406" s="6">
        <v>60</v>
      </c>
      <c r="G3406" s="6" t="s">
        <v>8125</v>
      </c>
      <c r="H3406" s="6" t="s">
        <v>4657</v>
      </c>
      <c r="I3406" s="6" t="s">
        <v>291</v>
      </c>
      <c r="J3406" s="7">
        <v>43864</v>
      </c>
      <c r="K3406" s="6">
        <v>44</v>
      </c>
      <c r="L3406" s="6" t="s">
        <v>33</v>
      </c>
      <c r="M3406" s="8"/>
      <c r="O3406">
        <f t="shared" si="865"/>
        <v>0</v>
      </c>
      <c r="Q3406" s="5" t="str">
        <f t="shared" si="850"/>
        <v>3489</v>
      </c>
      <c r="R3406" s="6" t="str">
        <f t="shared" si="851"/>
        <v>Sydney</v>
      </c>
      <c r="S3406" s="6" t="str">
        <f t="shared" si="852"/>
        <v>Huynh</v>
      </c>
      <c r="T3406" s="6" t="str">
        <f t="shared" si="853"/>
        <v>Mr</v>
      </c>
      <c r="U3406" s="6" t="str">
        <f t="shared" si="854"/>
        <v>M</v>
      </c>
      <c r="V3406" s="6" t="str">
        <f t="shared" si="855"/>
        <v>60</v>
      </c>
      <c r="W3406" s="6" t="str">
        <f t="shared" si="856"/>
        <v>Oulton Road</v>
      </c>
      <c r="X3406" s="6" t="str">
        <f t="shared" si="857"/>
        <v>ad</v>
      </c>
      <c r="Y3406" s="6" t="str">
        <f t="shared" si="858"/>
        <v>Oulton Road</v>
      </c>
      <c r="Z3406" s="6" t="str">
        <f t="shared" si="859"/>
        <v>Knebworth</v>
      </c>
      <c r="AA3406" s="6" t="str">
        <f t="shared" si="860"/>
        <v>HS</v>
      </c>
      <c r="AB3406" s="7" t="str">
        <f t="shared" si="861"/>
        <v>43864</v>
      </c>
      <c r="AC3406" s="6" t="str">
        <f t="shared" si="862"/>
        <v>44</v>
      </c>
      <c r="AD3406" s="6" t="str">
        <f t="shared" si="863"/>
        <v>A3</v>
      </c>
      <c r="AE3406" s="8" t="str">
        <f t="shared" si="864"/>
        <v/>
      </c>
    </row>
    <row r="3407" spans="1:31" x14ac:dyDescent="0.25">
      <c r="A3407" s="9">
        <v>3490</v>
      </c>
      <c r="B3407" s="10" t="s">
        <v>8126</v>
      </c>
      <c r="C3407" s="10" t="s">
        <v>4587</v>
      </c>
      <c r="D3407" s="10" t="s">
        <v>15</v>
      </c>
      <c r="E3407" s="10" t="s">
        <v>16</v>
      </c>
      <c r="F3407" s="10">
        <v>60</v>
      </c>
      <c r="G3407" s="10" t="s">
        <v>8127</v>
      </c>
      <c r="H3407" s="10" t="s">
        <v>912</v>
      </c>
      <c r="I3407" s="10" t="s">
        <v>32</v>
      </c>
      <c r="J3407" s="11">
        <v>44361</v>
      </c>
      <c r="K3407" s="10">
        <v>25</v>
      </c>
      <c r="L3407" s="10" t="s">
        <v>44</v>
      </c>
      <c r="M3407" s="12"/>
      <c r="O3407">
        <f t="shared" si="865"/>
        <v>0</v>
      </c>
      <c r="Q3407" s="9" t="str">
        <f t="shared" si="850"/>
        <v>3490</v>
      </c>
      <c r="R3407" s="10" t="str">
        <f t="shared" si="851"/>
        <v>Danae</v>
      </c>
      <c r="S3407" s="10" t="str">
        <f t="shared" si="852"/>
        <v>Kilgore</v>
      </c>
      <c r="T3407" s="10" t="str">
        <f t="shared" si="853"/>
        <v>Mrs</v>
      </c>
      <c r="U3407" s="10" t="str">
        <f t="shared" si="854"/>
        <v>F</v>
      </c>
      <c r="V3407" s="10" t="str">
        <f t="shared" si="855"/>
        <v>60</v>
      </c>
      <c r="W3407" s="10" t="str">
        <f t="shared" si="856"/>
        <v>Outer Circle</v>
      </c>
      <c r="X3407" s="10" t="str">
        <f t="shared" si="857"/>
        <v>le</v>
      </c>
      <c r="Y3407" s="10" t="str">
        <f t="shared" si="858"/>
        <v>Outer Circle</v>
      </c>
      <c r="Z3407" s="10" t="str">
        <f t="shared" si="859"/>
        <v>Norfolk</v>
      </c>
      <c r="AA3407" s="10" t="str">
        <f t="shared" si="860"/>
        <v>WC</v>
      </c>
      <c r="AB3407" s="11" t="str">
        <f t="shared" si="861"/>
        <v>44361</v>
      </c>
      <c r="AC3407" s="10" t="str">
        <f t="shared" si="862"/>
        <v>25</v>
      </c>
      <c r="AD3407" s="10" t="str">
        <f t="shared" si="863"/>
        <v>D</v>
      </c>
      <c r="AE3407" s="12" t="str">
        <f t="shared" si="864"/>
        <v/>
      </c>
    </row>
    <row r="3408" spans="1:31" x14ac:dyDescent="0.25">
      <c r="A3408" s="5">
        <v>3491</v>
      </c>
      <c r="B3408" s="6" t="s">
        <v>1160</v>
      </c>
      <c r="C3408" s="6" t="s">
        <v>3326</v>
      </c>
      <c r="D3408" s="6" t="s">
        <v>41</v>
      </c>
      <c r="E3408" s="6" t="s">
        <v>16</v>
      </c>
      <c r="F3408" s="6">
        <v>60</v>
      </c>
      <c r="G3408" s="6" t="s">
        <v>8128</v>
      </c>
      <c r="H3408" s="6" t="s">
        <v>1017</v>
      </c>
      <c r="I3408" s="6" t="s">
        <v>162</v>
      </c>
      <c r="J3408" s="7">
        <v>44165</v>
      </c>
      <c r="K3408" s="6">
        <v>69</v>
      </c>
      <c r="L3408" s="6" t="s">
        <v>68</v>
      </c>
      <c r="M3408" s="8"/>
      <c r="O3408">
        <f t="shared" si="865"/>
        <v>0</v>
      </c>
      <c r="Q3408" s="5" t="str">
        <f t="shared" si="850"/>
        <v>3491</v>
      </c>
      <c r="R3408" s="6" t="str">
        <f t="shared" si="851"/>
        <v>Lean</v>
      </c>
      <c r="S3408" s="6" t="str">
        <f t="shared" si="852"/>
        <v>Moore</v>
      </c>
      <c r="T3408" s="6" t="str">
        <f t="shared" si="853"/>
        <v>Ms</v>
      </c>
      <c r="U3408" s="6" t="str">
        <f t="shared" si="854"/>
        <v>F</v>
      </c>
      <c r="V3408" s="6" t="str">
        <f t="shared" si="855"/>
        <v>60</v>
      </c>
      <c r="W3408" s="6" t="str">
        <f t="shared" si="856"/>
        <v>Oval Place</v>
      </c>
      <c r="X3408" s="6" t="str">
        <f t="shared" si="857"/>
        <v>ce</v>
      </c>
      <c r="Y3408" s="6" t="str">
        <f t="shared" si="858"/>
        <v>Oval Place</v>
      </c>
      <c r="Z3408" s="6" t="str">
        <f t="shared" si="859"/>
        <v>Alnwick</v>
      </c>
      <c r="AA3408" s="6" t="str">
        <f t="shared" si="860"/>
        <v>FK</v>
      </c>
      <c r="AB3408" s="7" t="str">
        <f t="shared" si="861"/>
        <v>44165</v>
      </c>
      <c r="AC3408" s="6" t="str">
        <f t="shared" si="862"/>
        <v>69</v>
      </c>
      <c r="AD3408" s="6" t="str">
        <f t="shared" si="863"/>
        <v>A2</v>
      </c>
      <c r="AE3408" s="8" t="str">
        <f t="shared" si="864"/>
        <v/>
      </c>
    </row>
    <row r="3409" spans="1:31" x14ac:dyDescent="0.25">
      <c r="A3409" s="9">
        <v>3492</v>
      </c>
      <c r="B3409" s="10" t="s">
        <v>2818</v>
      </c>
      <c r="C3409" s="10" t="s">
        <v>1296</v>
      </c>
      <c r="D3409" s="10" t="s">
        <v>115</v>
      </c>
      <c r="E3409" s="10" t="s">
        <v>16</v>
      </c>
      <c r="F3409" s="10">
        <v>90</v>
      </c>
      <c r="G3409" s="10" t="s">
        <v>8129</v>
      </c>
      <c r="H3409" s="10" t="s">
        <v>7635</v>
      </c>
      <c r="I3409" s="10" t="s">
        <v>7636</v>
      </c>
      <c r="J3409" s="11">
        <v>43968</v>
      </c>
      <c r="K3409" s="10">
        <v>10</v>
      </c>
      <c r="L3409" s="10" t="s">
        <v>20</v>
      </c>
      <c r="M3409" s="12"/>
      <c r="O3409">
        <f t="shared" si="865"/>
        <v>0</v>
      </c>
      <c r="Q3409" s="9" t="str">
        <f t="shared" si="850"/>
        <v>3492</v>
      </c>
      <c r="R3409" s="10" t="str">
        <f t="shared" si="851"/>
        <v>Eugene</v>
      </c>
      <c r="S3409" s="10" t="str">
        <f t="shared" si="852"/>
        <v>Berg</v>
      </c>
      <c r="T3409" s="10" t="str">
        <f t="shared" si="853"/>
        <v>Prof</v>
      </c>
      <c r="U3409" s="10" t="str">
        <f t="shared" si="854"/>
        <v>F</v>
      </c>
      <c r="V3409" s="10" t="str">
        <f t="shared" si="855"/>
        <v>90</v>
      </c>
      <c r="W3409" s="10" t="str">
        <f t="shared" si="856"/>
        <v>Over Place</v>
      </c>
      <c r="X3409" s="10" t="str">
        <f t="shared" si="857"/>
        <v>ce</v>
      </c>
      <c r="Y3409" s="10" t="str">
        <f t="shared" si="858"/>
        <v>Over Place</v>
      </c>
      <c r="Z3409" s="10" t="str">
        <f t="shared" si="859"/>
        <v>Brixham</v>
      </c>
      <c r="AA3409" s="10" t="str">
        <f t="shared" si="860"/>
        <v>HD</v>
      </c>
      <c r="AB3409" s="11" t="str">
        <f t="shared" si="861"/>
        <v>43968</v>
      </c>
      <c r="AC3409" s="10" t="str">
        <f t="shared" si="862"/>
        <v>10</v>
      </c>
      <c r="AD3409" s="10" t="str">
        <f t="shared" si="863"/>
        <v>B</v>
      </c>
      <c r="AE3409" s="12" t="str">
        <f t="shared" si="864"/>
        <v/>
      </c>
    </row>
    <row r="3410" spans="1:31" x14ac:dyDescent="0.25">
      <c r="A3410" s="5">
        <v>3493</v>
      </c>
      <c r="B3410" s="6" t="s">
        <v>8130</v>
      </c>
      <c r="C3410" s="6" t="s">
        <v>5669</v>
      </c>
      <c r="D3410" s="6" t="s">
        <v>28</v>
      </c>
      <c r="E3410" s="6" t="s">
        <v>29</v>
      </c>
      <c r="F3410" s="6">
        <v>90</v>
      </c>
      <c r="G3410" s="6" t="s">
        <v>8131</v>
      </c>
      <c r="H3410" s="6" t="s">
        <v>7733</v>
      </c>
      <c r="I3410" s="6" t="s">
        <v>127</v>
      </c>
      <c r="J3410" s="7">
        <v>44111</v>
      </c>
      <c r="K3410" s="6">
        <v>20</v>
      </c>
      <c r="L3410" s="6" t="s">
        <v>68</v>
      </c>
      <c r="M3410" s="8"/>
      <c r="O3410">
        <f t="shared" si="865"/>
        <v>0</v>
      </c>
      <c r="Q3410" s="5" t="str">
        <f t="shared" si="850"/>
        <v>3493</v>
      </c>
      <c r="R3410" s="6" t="str">
        <f t="shared" si="851"/>
        <v>Jonah</v>
      </c>
      <c r="S3410" s="6" t="str">
        <f t="shared" si="852"/>
        <v>Gallegos</v>
      </c>
      <c r="T3410" s="6" t="str">
        <f t="shared" si="853"/>
        <v>Mr</v>
      </c>
      <c r="U3410" s="6" t="str">
        <f t="shared" si="854"/>
        <v>M</v>
      </c>
      <c r="V3410" s="6" t="str">
        <f t="shared" si="855"/>
        <v>90</v>
      </c>
      <c r="W3410" s="6" t="str">
        <f t="shared" si="856"/>
        <v>Overlea Road</v>
      </c>
      <c r="X3410" s="6" t="str">
        <f t="shared" si="857"/>
        <v>ad</v>
      </c>
      <c r="Y3410" s="6" t="str">
        <f t="shared" si="858"/>
        <v>Overlea Road</v>
      </c>
      <c r="Z3410" s="6" t="str">
        <f t="shared" si="859"/>
        <v>Burton-On-Trent</v>
      </c>
      <c r="AA3410" s="6" t="str">
        <f t="shared" si="860"/>
        <v>WS</v>
      </c>
      <c r="AB3410" s="7" t="str">
        <f t="shared" si="861"/>
        <v>44111</v>
      </c>
      <c r="AC3410" s="6" t="str">
        <f t="shared" si="862"/>
        <v>20</v>
      </c>
      <c r="AD3410" s="6" t="str">
        <f t="shared" si="863"/>
        <v>A2</v>
      </c>
      <c r="AE3410" s="8" t="str">
        <f t="shared" si="864"/>
        <v/>
      </c>
    </row>
    <row r="3411" spans="1:31" x14ac:dyDescent="0.25">
      <c r="A3411" s="9">
        <v>3494</v>
      </c>
      <c r="B3411" s="10" t="s">
        <v>4628</v>
      </c>
      <c r="C3411" s="10" t="s">
        <v>7263</v>
      </c>
      <c r="D3411" s="10" t="s">
        <v>28</v>
      </c>
      <c r="E3411" s="10" t="s">
        <v>29</v>
      </c>
      <c r="F3411" s="10">
        <v>30</v>
      </c>
      <c r="G3411" s="10" t="s">
        <v>8132</v>
      </c>
      <c r="H3411" s="10" t="s">
        <v>143</v>
      </c>
      <c r="I3411" s="10" t="s">
        <v>144</v>
      </c>
      <c r="J3411" s="11">
        <v>43853</v>
      </c>
      <c r="K3411" s="10">
        <v>73</v>
      </c>
      <c r="L3411" s="10" t="s">
        <v>99</v>
      </c>
      <c r="M3411" s="12"/>
      <c r="O3411">
        <f t="shared" si="865"/>
        <v>0</v>
      </c>
      <c r="Q3411" s="9" t="str">
        <f t="shared" si="850"/>
        <v>3494</v>
      </c>
      <c r="R3411" s="10" t="str">
        <f t="shared" si="851"/>
        <v>Randall</v>
      </c>
      <c r="S3411" s="10" t="str">
        <f t="shared" si="852"/>
        <v>Gibson</v>
      </c>
      <c r="T3411" s="10" t="str">
        <f t="shared" si="853"/>
        <v>Mr</v>
      </c>
      <c r="U3411" s="10" t="str">
        <f t="shared" si="854"/>
        <v>M</v>
      </c>
      <c r="V3411" s="10" t="str">
        <f t="shared" si="855"/>
        <v>30</v>
      </c>
      <c r="W3411" s="10" t="str">
        <f t="shared" si="856"/>
        <v>Overton Road</v>
      </c>
      <c r="X3411" s="10" t="str">
        <f t="shared" si="857"/>
        <v>ad</v>
      </c>
      <c r="Y3411" s="10" t="str">
        <f t="shared" si="858"/>
        <v>Overton Road</v>
      </c>
      <c r="Z3411" s="10" t="str">
        <f t="shared" si="859"/>
        <v>Halesworth</v>
      </c>
      <c r="AA3411" s="10" t="str">
        <f t="shared" si="860"/>
        <v>UB</v>
      </c>
      <c r="AB3411" s="11" t="str">
        <f t="shared" si="861"/>
        <v>43853</v>
      </c>
      <c r="AC3411" s="10" t="str">
        <f t="shared" si="862"/>
        <v>73</v>
      </c>
      <c r="AD3411" s="10" t="str">
        <f t="shared" si="863"/>
        <v>E</v>
      </c>
      <c r="AE3411" s="12" t="str">
        <f t="shared" si="864"/>
        <v/>
      </c>
    </row>
    <row r="3412" spans="1:31" x14ac:dyDescent="0.25">
      <c r="A3412" s="5">
        <v>3495</v>
      </c>
      <c r="B3412" s="6" t="s">
        <v>1584</v>
      </c>
      <c r="C3412" s="6" t="s">
        <v>2421</v>
      </c>
      <c r="D3412" s="6" t="s">
        <v>28</v>
      </c>
      <c r="E3412" s="6" t="s">
        <v>29</v>
      </c>
      <c r="F3412" s="6">
        <v>30</v>
      </c>
      <c r="G3412" s="6" t="s">
        <v>8133</v>
      </c>
      <c r="H3412" s="6" t="s">
        <v>1483</v>
      </c>
      <c r="I3412" s="6" t="s">
        <v>291</v>
      </c>
      <c r="J3412" s="7">
        <v>43859</v>
      </c>
      <c r="K3412" s="6">
        <v>59</v>
      </c>
      <c r="L3412" s="6" t="s">
        <v>52</v>
      </c>
      <c r="M3412" s="8"/>
      <c r="O3412">
        <f t="shared" si="865"/>
        <v>0</v>
      </c>
      <c r="Q3412" s="5" t="str">
        <f t="shared" si="850"/>
        <v>3495</v>
      </c>
      <c r="R3412" s="6" t="str">
        <f t="shared" si="851"/>
        <v>Chris</v>
      </c>
      <c r="S3412" s="6" t="str">
        <f t="shared" si="852"/>
        <v>Forbes</v>
      </c>
      <c r="T3412" s="6" t="str">
        <f t="shared" si="853"/>
        <v>Mr</v>
      </c>
      <c r="U3412" s="6" t="str">
        <f t="shared" si="854"/>
        <v>M</v>
      </c>
      <c r="V3412" s="6" t="str">
        <f t="shared" si="855"/>
        <v>30</v>
      </c>
      <c r="W3412" s="6" t="str">
        <f t="shared" si="856"/>
        <v>Owen Street</v>
      </c>
      <c r="X3412" s="6" t="str">
        <f t="shared" si="857"/>
        <v>et</v>
      </c>
      <c r="Y3412" s="6" t="str">
        <f t="shared" si="858"/>
        <v>Owen Street</v>
      </c>
      <c r="Z3412" s="6" t="str">
        <f t="shared" si="859"/>
        <v>Kilbirnie</v>
      </c>
      <c r="AA3412" s="6" t="str">
        <f t="shared" si="860"/>
        <v>HS</v>
      </c>
      <c r="AB3412" s="7" t="str">
        <f t="shared" si="861"/>
        <v>43859</v>
      </c>
      <c r="AC3412" s="6" t="str">
        <f t="shared" si="862"/>
        <v>59</v>
      </c>
      <c r="AD3412" s="6" t="str">
        <f t="shared" si="863"/>
        <v>A1</v>
      </c>
      <c r="AE3412" s="8" t="str">
        <f t="shared" si="864"/>
        <v/>
      </c>
    </row>
    <row r="3413" spans="1:31" x14ac:dyDescent="0.25">
      <c r="A3413" s="9">
        <v>3496</v>
      </c>
      <c r="B3413" s="10" t="s">
        <v>4403</v>
      </c>
      <c r="C3413" s="10" t="s">
        <v>7859</v>
      </c>
      <c r="D3413" s="10" t="s">
        <v>28</v>
      </c>
      <c r="E3413" s="10" t="s">
        <v>29</v>
      </c>
      <c r="F3413" s="10">
        <v>30</v>
      </c>
      <c r="G3413" s="10" t="s">
        <v>8134</v>
      </c>
      <c r="H3413" s="10" t="s">
        <v>1223</v>
      </c>
      <c r="I3413" s="10" t="s">
        <v>25</v>
      </c>
      <c r="J3413" s="11">
        <v>44028</v>
      </c>
      <c r="K3413" s="10">
        <v>65</v>
      </c>
      <c r="L3413" s="10" t="s">
        <v>62</v>
      </c>
      <c r="M3413" s="12"/>
      <c r="O3413">
        <f t="shared" si="865"/>
        <v>0</v>
      </c>
      <c r="Q3413" s="9" t="str">
        <f t="shared" si="850"/>
        <v>3496</v>
      </c>
      <c r="R3413" s="10" t="str">
        <f t="shared" si="851"/>
        <v>Marlin</v>
      </c>
      <c r="S3413" s="10" t="str">
        <f t="shared" si="852"/>
        <v>Meeks</v>
      </c>
      <c r="T3413" s="10" t="str">
        <f t="shared" si="853"/>
        <v>Mr</v>
      </c>
      <c r="U3413" s="10" t="str">
        <f t="shared" si="854"/>
        <v>M</v>
      </c>
      <c r="V3413" s="10" t="str">
        <f t="shared" si="855"/>
        <v>30</v>
      </c>
      <c r="W3413" s="10" t="str">
        <f t="shared" si="856"/>
        <v>Owens Way</v>
      </c>
      <c r="X3413" s="10" t="str">
        <f t="shared" si="857"/>
        <v>ay</v>
      </c>
      <c r="Y3413" s="10" t="str">
        <f t="shared" si="858"/>
        <v>Owens Way</v>
      </c>
      <c r="Z3413" s="10" t="str">
        <f t="shared" si="859"/>
        <v>Hinckley</v>
      </c>
      <c r="AA3413" s="10" t="str">
        <f t="shared" si="860"/>
        <v>HG</v>
      </c>
      <c r="AB3413" s="11" t="str">
        <f t="shared" si="861"/>
        <v>44028</v>
      </c>
      <c r="AC3413" s="10" t="str">
        <f t="shared" si="862"/>
        <v>65</v>
      </c>
      <c r="AD3413" s="10" t="str">
        <f t="shared" si="863"/>
        <v>C4</v>
      </c>
      <c r="AE3413" s="12" t="str">
        <f t="shared" si="864"/>
        <v/>
      </c>
    </row>
    <row r="3414" spans="1:31" x14ac:dyDescent="0.25">
      <c r="A3414" s="5">
        <v>3497</v>
      </c>
      <c r="B3414" s="6" t="s">
        <v>1457</v>
      </c>
      <c r="C3414" s="6" t="s">
        <v>2187</v>
      </c>
      <c r="D3414" s="6" t="s">
        <v>28</v>
      </c>
      <c r="E3414" s="6" t="s">
        <v>29</v>
      </c>
      <c r="F3414" s="6">
        <v>90</v>
      </c>
      <c r="G3414" s="6" t="s">
        <v>8135</v>
      </c>
      <c r="H3414" s="6" t="s">
        <v>2838</v>
      </c>
      <c r="I3414" s="6" t="s">
        <v>127</v>
      </c>
      <c r="J3414" s="7">
        <v>44213</v>
      </c>
      <c r="K3414" s="6">
        <v>77</v>
      </c>
      <c r="L3414" s="6" t="s">
        <v>20</v>
      </c>
      <c r="M3414" s="8"/>
      <c r="O3414">
        <f t="shared" si="865"/>
        <v>0</v>
      </c>
      <c r="Q3414" s="5" t="str">
        <f t="shared" si="850"/>
        <v>3497</v>
      </c>
      <c r="R3414" s="6" t="str">
        <f t="shared" si="851"/>
        <v>Santo</v>
      </c>
      <c r="S3414" s="6" t="str">
        <f t="shared" si="852"/>
        <v>Elliott</v>
      </c>
      <c r="T3414" s="6" t="str">
        <f t="shared" si="853"/>
        <v>Mr</v>
      </c>
      <c r="U3414" s="6" t="str">
        <f t="shared" si="854"/>
        <v>M</v>
      </c>
      <c r="V3414" s="6" t="str">
        <f t="shared" si="855"/>
        <v>90</v>
      </c>
      <c r="W3414" s="6" t="str">
        <f t="shared" si="856"/>
        <v>Oxford &amp;</v>
      </c>
      <c r="X3414" s="6" t="str">
        <f t="shared" si="857"/>
        <v xml:space="preserve"> &amp;</v>
      </c>
      <c r="Y3414" s="6" t="str">
        <f t="shared" si="858"/>
        <v>Oxford &amp;</v>
      </c>
      <c r="Z3414" s="6" t="str">
        <f t="shared" si="859"/>
        <v>Bury</v>
      </c>
      <c r="AA3414" s="6" t="str">
        <f t="shared" si="860"/>
        <v>WS</v>
      </c>
      <c r="AB3414" s="7" t="str">
        <f t="shared" si="861"/>
        <v>44213</v>
      </c>
      <c r="AC3414" s="6" t="str">
        <f t="shared" si="862"/>
        <v>77</v>
      </c>
      <c r="AD3414" s="6" t="str">
        <f t="shared" si="863"/>
        <v>B</v>
      </c>
      <c r="AE3414" s="8" t="str">
        <f t="shared" si="864"/>
        <v/>
      </c>
    </row>
    <row r="3415" spans="1:31" x14ac:dyDescent="0.25">
      <c r="A3415" s="9">
        <v>3498</v>
      </c>
      <c r="B3415" s="10" t="s">
        <v>8136</v>
      </c>
      <c r="C3415" s="10" t="s">
        <v>2129</v>
      </c>
      <c r="D3415" s="10" t="s">
        <v>90</v>
      </c>
      <c r="E3415" s="10" t="s">
        <v>16</v>
      </c>
      <c r="F3415" s="10">
        <v>90</v>
      </c>
      <c r="G3415" s="10" t="s">
        <v>8137</v>
      </c>
      <c r="H3415" s="10" t="s">
        <v>7242</v>
      </c>
      <c r="I3415" s="10" t="s">
        <v>185</v>
      </c>
      <c r="J3415" s="11">
        <v>43617</v>
      </c>
      <c r="K3415" s="10">
        <v>74</v>
      </c>
      <c r="L3415" s="10" t="s">
        <v>52</v>
      </c>
      <c r="M3415" s="12"/>
      <c r="O3415">
        <f t="shared" si="865"/>
        <v>0</v>
      </c>
      <c r="Q3415" s="9" t="str">
        <f t="shared" si="850"/>
        <v>3498</v>
      </c>
      <c r="R3415" s="10" t="str">
        <f t="shared" si="851"/>
        <v>Jeraldine</v>
      </c>
      <c r="S3415" s="10" t="str">
        <f t="shared" si="852"/>
        <v>Estrada</v>
      </c>
      <c r="T3415" s="10" t="str">
        <f t="shared" si="853"/>
        <v>Dr</v>
      </c>
      <c r="U3415" s="10" t="str">
        <f t="shared" si="854"/>
        <v>F</v>
      </c>
      <c r="V3415" s="10" t="str">
        <f t="shared" si="855"/>
        <v>90</v>
      </c>
      <c r="W3415" s="10" t="str">
        <f t="shared" si="856"/>
        <v>Oxford Cottages</v>
      </c>
      <c r="X3415" s="10" t="str">
        <f t="shared" si="857"/>
        <v>es</v>
      </c>
      <c r="Y3415" s="10" t="str">
        <f t="shared" si="858"/>
        <v>Oxford Cottages</v>
      </c>
      <c r="Z3415" s="10" t="str">
        <f t="shared" si="859"/>
        <v>Fowey</v>
      </c>
      <c r="AA3415" s="10" t="str">
        <f t="shared" si="860"/>
        <v>HX</v>
      </c>
      <c r="AB3415" s="11" t="str">
        <f t="shared" si="861"/>
        <v>43617</v>
      </c>
      <c r="AC3415" s="10" t="str">
        <f t="shared" si="862"/>
        <v>74</v>
      </c>
      <c r="AD3415" s="10" t="str">
        <f t="shared" si="863"/>
        <v>A1</v>
      </c>
      <c r="AE3415" s="12" t="str">
        <f t="shared" si="864"/>
        <v/>
      </c>
    </row>
    <row r="3416" spans="1:31" x14ac:dyDescent="0.25">
      <c r="A3416" s="5">
        <v>3499</v>
      </c>
      <c r="B3416" s="6" t="s">
        <v>1873</v>
      </c>
      <c r="C3416" s="6" t="s">
        <v>2007</v>
      </c>
      <c r="D3416" s="6" t="s">
        <v>28</v>
      </c>
      <c r="E3416" s="6" t="s">
        <v>29</v>
      </c>
      <c r="F3416" s="6">
        <v>30</v>
      </c>
      <c r="G3416" s="6" t="s">
        <v>8138</v>
      </c>
      <c r="H3416" s="6" t="s">
        <v>6575</v>
      </c>
      <c r="I3416" s="6" t="s">
        <v>32</v>
      </c>
      <c r="J3416" s="7">
        <v>43744</v>
      </c>
      <c r="K3416" s="6">
        <v>41</v>
      </c>
      <c r="L3416" s="6" t="s">
        <v>52</v>
      </c>
      <c r="M3416" s="8"/>
      <c r="O3416">
        <f t="shared" si="865"/>
        <v>0</v>
      </c>
      <c r="Q3416" s="5" t="str">
        <f t="shared" si="850"/>
        <v>3499</v>
      </c>
      <c r="R3416" s="6" t="str">
        <f t="shared" si="851"/>
        <v>Lanny</v>
      </c>
      <c r="S3416" s="6" t="str">
        <f t="shared" si="852"/>
        <v>Campos</v>
      </c>
      <c r="T3416" s="6" t="str">
        <f t="shared" si="853"/>
        <v>Mr</v>
      </c>
      <c r="U3416" s="6" t="str">
        <f t="shared" si="854"/>
        <v>M</v>
      </c>
      <c r="V3416" s="6" t="str">
        <f t="shared" si="855"/>
        <v>30</v>
      </c>
      <c r="W3416" s="6" t="str">
        <f t="shared" si="856"/>
        <v>Oxford Mews</v>
      </c>
      <c r="X3416" s="6" t="str">
        <f t="shared" si="857"/>
        <v>ws</v>
      </c>
      <c r="Y3416" s="6" t="str">
        <f t="shared" si="858"/>
        <v>Oxford Mews</v>
      </c>
      <c r="Z3416" s="6" t="str">
        <f t="shared" si="859"/>
        <v>Wemyss Bay</v>
      </c>
      <c r="AA3416" s="6" t="str">
        <f t="shared" si="860"/>
        <v>WC</v>
      </c>
      <c r="AB3416" s="7" t="str">
        <f t="shared" si="861"/>
        <v>43744</v>
      </c>
      <c r="AC3416" s="6" t="str">
        <f t="shared" si="862"/>
        <v>41</v>
      </c>
      <c r="AD3416" s="6" t="str">
        <f t="shared" si="863"/>
        <v>A1</v>
      </c>
      <c r="AE3416" s="8" t="str">
        <f t="shared" si="864"/>
        <v/>
      </c>
    </row>
    <row r="3417" spans="1:31" x14ac:dyDescent="0.25">
      <c r="A3417" s="9">
        <v>3500</v>
      </c>
      <c r="B3417" s="10" t="s">
        <v>8139</v>
      </c>
      <c r="C3417" s="10" t="s">
        <v>2004</v>
      </c>
      <c r="D3417" s="10" t="s">
        <v>49</v>
      </c>
      <c r="E3417" s="10" t="s">
        <v>16</v>
      </c>
      <c r="F3417" s="10">
        <v>90</v>
      </c>
      <c r="G3417" s="10" t="s">
        <v>8140</v>
      </c>
      <c r="H3417" s="10" t="s">
        <v>8141</v>
      </c>
      <c r="I3417" s="10" t="s">
        <v>25</v>
      </c>
      <c r="J3417" s="11">
        <v>43835</v>
      </c>
      <c r="K3417" s="10">
        <v>5</v>
      </c>
      <c r="L3417" s="10" t="s">
        <v>52</v>
      </c>
      <c r="M3417" s="12"/>
      <c r="O3417">
        <f t="shared" si="865"/>
        <v>0</v>
      </c>
      <c r="Q3417" s="9" t="str">
        <f t="shared" si="850"/>
        <v>3500</v>
      </c>
      <c r="R3417" s="10" t="str">
        <f t="shared" si="851"/>
        <v>Carin</v>
      </c>
      <c r="S3417" s="10" t="str">
        <f t="shared" si="852"/>
        <v>Hughes</v>
      </c>
      <c r="T3417" s="10" t="str">
        <f t="shared" si="853"/>
        <v>Miss</v>
      </c>
      <c r="U3417" s="10" t="str">
        <f t="shared" si="854"/>
        <v>F</v>
      </c>
      <c r="V3417" s="10" t="str">
        <f t="shared" si="855"/>
        <v>90</v>
      </c>
      <c r="W3417" s="10" t="str">
        <f t="shared" si="856"/>
        <v>Oxleas</v>
      </c>
      <c r="X3417" s="10" t="str">
        <f t="shared" si="857"/>
        <v>as</v>
      </c>
      <c r="Y3417" s="10" t="str">
        <f t="shared" si="858"/>
        <v>Oxleas</v>
      </c>
      <c r="Z3417" s="10" t="str">
        <f t="shared" si="859"/>
        <v>Ibstock</v>
      </c>
      <c r="AA3417" s="10" t="str">
        <f t="shared" si="860"/>
        <v>HG</v>
      </c>
      <c r="AB3417" s="11" t="str">
        <f t="shared" si="861"/>
        <v>43835</v>
      </c>
      <c r="AC3417" s="10" t="str">
        <f t="shared" si="862"/>
        <v>5</v>
      </c>
      <c r="AD3417" s="10" t="str">
        <f t="shared" si="863"/>
        <v>A1</v>
      </c>
      <c r="AE3417" s="12" t="str">
        <f t="shared" si="864"/>
        <v/>
      </c>
    </row>
    <row r="3418" spans="1:31" x14ac:dyDescent="0.25">
      <c r="A3418" s="5">
        <v>3501</v>
      </c>
      <c r="B3418" s="6" t="s">
        <v>8142</v>
      </c>
      <c r="C3418" s="6" t="s">
        <v>6440</v>
      </c>
      <c r="D3418" s="6" t="s">
        <v>49</v>
      </c>
      <c r="E3418" s="6" t="s">
        <v>16</v>
      </c>
      <c r="F3418" s="6">
        <v>90</v>
      </c>
      <c r="G3418" s="6" t="s">
        <v>8143</v>
      </c>
      <c r="H3418" s="6" t="s">
        <v>7635</v>
      </c>
      <c r="I3418" s="6" t="s">
        <v>7636</v>
      </c>
      <c r="J3418" s="7">
        <v>43533</v>
      </c>
      <c r="K3418" s="6">
        <v>51</v>
      </c>
      <c r="L3418" s="6" t="s">
        <v>78</v>
      </c>
      <c r="M3418" s="8"/>
      <c r="O3418">
        <f t="shared" si="865"/>
        <v>0</v>
      </c>
      <c r="Q3418" s="5" t="str">
        <f t="shared" si="850"/>
        <v>3501</v>
      </c>
      <c r="R3418" s="6" t="str">
        <f t="shared" si="851"/>
        <v>Arvilla</v>
      </c>
      <c r="S3418" s="6" t="str">
        <f t="shared" si="852"/>
        <v>Lara</v>
      </c>
      <c r="T3418" s="6" t="str">
        <f t="shared" si="853"/>
        <v>Miss</v>
      </c>
      <c r="U3418" s="6" t="str">
        <f t="shared" si="854"/>
        <v>F</v>
      </c>
      <c r="V3418" s="6" t="str">
        <f t="shared" si="855"/>
        <v>90</v>
      </c>
      <c r="W3418" s="6" t="str">
        <f t="shared" si="856"/>
        <v>Oxley Close</v>
      </c>
      <c r="X3418" s="6" t="str">
        <f t="shared" si="857"/>
        <v>se</v>
      </c>
      <c r="Y3418" s="6" t="str">
        <f t="shared" si="858"/>
        <v>Oxley Close</v>
      </c>
      <c r="Z3418" s="6" t="str">
        <f t="shared" si="859"/>
        <v>Brixham</v>
      </c>
      <c r="AA3418" s="6" t="str">
        <f t="shared" si="860"/>
        <v>HD</v>
      </c>
      <c r="AB3418" s="7" t="str">
        <f t="shared" si="861"/>
        <v>43533</v>
      </c>
      <c r="AC3418" s="6" t="str">
        <f t="shared" si="862"/>
        <v>51</v>
      </c>
      <c r="AD3418" s="6" t="str">
        <f t="shared" si="863"/>
        <v>C2</v>
      </c>
      <c r="AE3418" s="8" t="str">
        <f t="shared" si="864"/>
        <v/>
      </c>
    </row>
    <row r="3419" spans="1:31" x14ac:dyDescent="0.25">
      <c r="A3419" s="9">
        <v>3502</v>
      </c>
      <c r="B3419" s="10" t="s">
        <v>354</v>
      </c>
      <c r="C3419" s="10" t="s">
        <v>1157</v>
      </c>
      <c r="D3419" s="10" t="s">
        <v>28</v>
      </c>
      <c r="E3419" s="10" t="s">
        <v>29</v>
      </c>
      <c r="F3419" s="10">
        <v>60</v>
      </c>
      <c r="G3419" s="10" t="s">
        <v>8144</v>
      </c>
      <c r="H3419" s="10" t="s">
        <v>5308</v>
      </c>
      <c r="I3419" s="10" t="s">
        <v>185</v>
      </c>
      <c r="J3419" s="11">
        <v>43853</v>
      </c>
      <c r="K3419" s="10">
        <v>4</v>
      </c>
      <c r="L3419" s="10" t="s">
        <v>44</v>
      </c>
      <c r="M3419" s="12"/>
      <c r="O3419">
        <f t="shared" si="865"/>
        <v>0</v>
      </c>
      <c r="Q3419" s="9" t="str">
        <f t="shared" si="850"/>
        <v>3502</v>
      </c>
      <c r="R3419" s="10" t="str">
        <f t="shared" si="851"/>
        <v>Ashley</v>
      </c>
      <c r="S3419" s="10" t="str">
        <f t="shared" si="852"/>
        <v>Lam</v>
      </c>
      <c r="T3419" s="10" t="str">
        <f t="shared" si="853"/>
        <v>Mr</v>
      </c>
      <c r="U3419" s="10" t="str">
        <f t="shared" si="854"/>
        <v>M</v>
      </c>
      <c r="V3419" s="10" t="str">
        <f t="shared" si="855"/>
        <v>60</v>
      </c>
      <c r="W3419" s="10" t="str">
        <f t="shared" si="856"/>
        <v>Oxley Place</v>
      </c>
      <c r="X3419" s="10" t="str">
        <f t="shared" si="857"/>
        <v>ce</v>
      </c>
      <c r="Y3419" s="10" t="str">
        <f t="shared" si="858"/>
        <v>Oxley Place</v>
      </c>
      <c r="Z3419" s="10" t="str">
        <f t="shared" si="859"/>
        <v>Fraserburgh</v>
      </c>
      <c r="AA3419" s="10" t="str">
        <f t="shared" si="860"/>
        <v>HX</v>
      </c>
      <c r="AB3419" s="11" t="str">
        <f t="shared" si="861"/>
        <v>43853</v>
      </c>
      <c r="AC3419" s="10" t="str">
        <f t="shared" si="862"/>
        <v>4</v>
      </c>
      <c r="AD3419" s="10" t="str">
        <f t="shared" si="863"/>
        <v>D</v>
      </c>
      <c r="AE3419" s="12" t="str">
        <f t="shared" si="864"/>
        <v/>
      </c>
    </row>
    <row r="3420" spans="1:31" x14ac:dyDescent="0.25">
      <c r="A3420" s="5">
        <v>3503</v>
      </c>
      <c r="B3420" s="6" t="s">
        <v>8145</v>
      </c>
      <c r="C3420" s="6" t="s">
        <v>1741</v>
      </c>
      <c r="D3420" s="6" t="s">
        <v>15</v>
      </c>
      <c r="E3420" s="6" t="s">
        <v>16</v>
      </c>
      <c r="F3420" s="6">
        <v>90</v>
      </c>
      <c r="G3420" s="6" t="s">
        <v>8146</v>
      </c>
      <c r="H3420" s="6" t="s">
        <v>5113</v>
      </c>
      <c r="I3420" s="6" t="s">
        <v>32</v>
      </c>
      <c r="J3420" s="7">
        <v>44501</v>
      </c>
      <c r="K3420" s="6">
        <v>60</v>
      </c>
      <c r="L3420" s="6" t="s">
        <v>99</v>
      </c>
      <c r="M3420" s="8"/>
      <c r="O3420">
        <f t="shared" si="865"/>
        <v>0</v>
      </c>
      <c r="Q3420" s="5" t="str">
        <f t="shared" si="850"/>
        <v>3503</v>
      </c>
      <c r="R3420" s="6" t="str">
        <f t="shared" si="851"/>
        <v>Judith</v>
      </c>
      <c r="S3420" s="6" t="str">
        <f t="shared" si="852"/>
        <v>Kirkpatrick</v>
      </c>
      <c r="T3420" s="6" t="str">
        <f t="shared" si="853"/>
        <v>Mrs</v>
      </c>
      <c r="U3420" s="6" t="str">
        <f t="shared" si="854"/>
        <v>F</v>
      </c>
      <c r="V3420" s="6" t="str">
        <f t="shared" si="855"/>
        <v>90</v>
      </c>
      <c r="W3420" s="6" t="str">
        <f t="shared" si="856"/>
        <v>Ozolins Way</v>
      </c>
      <c r="X3420" s="6" t="str">
        <f t="shared" si="857"/>
        <v>ay</v>
      </c>
      <c r="Y3420" s="6" t="str">
        <f t="shared" si="858"/>
        <v>Ozolins Way</v>
      </c>
      <c r="Z3420" s="6" t="str">
        <f t="shared" si="859"/>
        <v>Tetbury</v>
      </c>
      <c r="AA3420" s="6" t="str">
        <f t="shared" si="860"/>
        <v>WC</v>
      </c>
      <c r="AB3420" s="7" t="str">
        <f t="shared" si="861"/>
        <v>44501</v>
      </c>
      <c r="AC3420" s="6" t="str">
        <f t="shared" si="862"/>
        <v>60</v>
      </c>
      <c r="AD3420" s="6" t="str">
        <f t="shared" si="863"/>
        <v>E</v>
      </c>
      <c r="AE3420" s="8" t="str">
        <f t="shared" si="864"/>
        <v/>
      </c>
    </row>
    <row r="3421" spans="1:31" x14ac:dyDescent="0.25">
      <c r="A3421" s="9">
        <v>3504</v>
      </c>
      <c r="B3421" s="10" t="s">
        <v>8147</v>
      </c>
      <c r="C3421" s="10" t="s">
        <v>1924</v>
      </c>
      <c r="D3421" s="10" t="s">
        <v>49</v>
      </c>
      <c r="E3421" s="10" t="s">
        <v>16</v>
      </c>
      <c r="F3421" s="10">
        <v>30</v>
      </c>
      <c r="G3421" s="10" t="s">
        <v>8148</v>
      </c>
      <c r="H3421" s="10" t="s">
        <v>6977</v>
      </c>
      <c r="I3421" s="10" t="s">
        <v>206</v>
      </c>
      <c r="J3421" s="11">
        <v>44290</v>
      </c>
      <c r="K3421" s="10">
        <v>72</v>
      </c>
      <c r="L3421" s="10" t="s">
        <v>39</v>
      </c>
      <c r="M3421" s="12"/>
      <c r="O3421">
        <f t="shared" si="865"/>
        <v>0</v>
      </c>
      <c r="Q3421" s="9" t="str">
        <f t="shared" si="850"/>
        <v>3504</v>
      </c>
      <c r="R3421" s="10" t="str">
        <f t="shared" si="851"/>
        <v>Jena</v>
      </c>
      <c r="S3421" s="10" t="str">
        <f t="shared" si="852"/>
        <v>Laird</v>
      </c>
      <c r="T3421" s="10" t="str">
        <f t="shared" si="853"/>
        <v>Miss</v>
      </c>
      <c r="U3421" s="10" t="str">
        <f t="shared" si="854"/>
        <v>F</v>
      </c>
      <c r="V3421" s="10" t="str">
        <f t="shared" si="855"/>
        <v>30</v>
      </c>
      <c r="W3421" s="10" t="str">
        <f t="shared" si="856"/>
        <v>Paddington Street</v>
      </c>
      <c r="X3421" s="10" t="str">
        <f t="shared" si="857"/>
        <v>et</v>
      </c>
      <c r="Y3421" s="10" t="str">
        <f t="shared" si="858"/>
        <v>Paddington Street</v>
      </c>
      <c r="Z3421" s="10" t="str">
        <f t="shared" si="859"/>
        <v>Choppington</v>
      </c>
      <c r="AA3421" s="10" t="str">
        <f t="shared" si="860"/>
        <v>DH</v>
      </c>
      <c r="AB3421" s="11" t="str">
        <f t="shared" si="861"/>
        <v>44290</v>
      </c>
      <c r="AC3421" s="10" t="str">
        <f t="shared" si="862"/>
        <v>72</v>
      </c>
      <c r="AD3421" s="10" t="str">
        <f t="shared" si="863"/>
        <v>C1</v>
      </c>
      <c r="AE3421" s="12" t="str">
        <f t="shared" si="864"/>
        <v/>
      </c>
    </row>
    <row r="3422" spans="1:31" x14ac:dyDescent="0.25">
      <c r="A3422" s="5">
        <v>3505</v>
      </c>
      <c r="B3422" s="6" t="s">
        <v>2561</v>
      </c>
      <c r="C3422" s="6" t="s">
        <v>1186</v>
      </c>
      <c r="D3422" s="6" t="s">
        <v>28</v>
      </c>
      <c r="E3422" s="6" t="s">
        <v>29</v>
      </c>
      <c r="F3422" s="6">
        <v>90</v>
      </c>
      <c r="G3422" s="6" t="s">
        <v>8149</v>
      </c>
      <c r="H3422" s="6" t="s">
        <v>1811</v>
      </c>
      <c r="I3422" s="6" t="s">
        <v>87</v>
      </c>
      <c r="J3422" s="7">
        <v>43831</v>
      </c>
      <c r="K3422" s="6">
        <v>78</v>
      </c>
      <c r="L3422" s="6" t="s">
        <v>99</v>
      </c>
      <c r="M3422" s="8"/>
      <c r="O3422">
        <f t="shared" si="865"/>
        <v>0</v>
      </c>
      <c r="Q3422" s="5" t="str">
        <f t="shared" si="850"/>
        <v>3505</v>
      </c>
      <c r="R3422" s="6" t="str">
        <f t="shared" si="851"/>
        <v>Alex</v>
      </c>
      <c r="S3422" s="6" t="str">
        <f t="shared" si="852"/>
        <v>Johnson</v>
      </c>
      <c r="T3422" s="6" t="str">
        <f t="shared" si="853"/>
        <v>Mr</v>
      </c>
      <c r="U3422" s="6" t="str">
        <f t="shared" si="854"/>
        <v>M</v>
      </c>
      <c r="V3422" s="6" t="str">
        <f t="shared" si="855"/>
        <v>90</v>
      </c>
      <c r="W3422" s="6" t="str">
        <f t="shared" si="856"/>
        <v>Pagden Street</v>
      </c>
      <c r="X3422" s="6" t="str">
        <f t="shared" si="857"/>
        <v>et</v>
      </c>
      <c r="Y3422" s="6" t="str">
        <f t="shared" si="858"/>
        <v>Pagden Street</v>
      </c>
      <c r="Z3422" s="6" t="str">
        <f t="shared" si="859"/>
        <v>Blyth</v>
      </c>
      <c r="AA3422" s="6" t="str">
        <f t="shared" si="860"/>
        <v>FY</v>
      </c>
      <c r="AB3422" s="7" t="str">
        <f t="shared" si="861"/>
        <v>43831</v>
      </c>
      <c r="AC3422" s="6" t="str">
        <f t="shared" si="862"/>
        <v>78</v>
      </c>
      <c r="AD3422" s="6" t="str">
        <f t="shared" si="863"/>
        <v>E</v>
      </c>
      <c r="AE3422" s="8" t="str">
        <f t="shared" si="864"/>
        <v/>
      </c>
    </row>
    <row r="3423" spans="1:31" x14ac:dyDescent="0.25">
      <c r="A3423" s="9">
        <v>3506</v>
      </c>
      <c r="B3423" s="10" t="s">
        <v>8150</v>
      </c>
      <c r="C3423" s="10" t="s">
        <v>5743</v>
      </c>
      <c r="D3423" s="10" t="s">
        <v>49</v>
      </c>
      <c r="E3423" s="10" t="s">
        <v>16</v>
      </c>
      <c r="F3423" s="10">
        <v>90</v>
      </c>
      <c r="G3423" s="10" t="s">
        <v>8151</v>
      </c>
      <c r="H3423" s="10" t="s">
        <v>7612</v>
      </c>
      <c r="I3423" s="10" t="s">
        <v>32</v>
      </c>
      <c r="J3423" s="11">
        <v>43655</v>
      </c>
      <c r="K3423" s="10">
        <v>73</v>
      </c>
      <c r="L3423" s="10" t="s">
        <v>39</v>
      </c>
      <c r="M3423" s="12"/>
      <c r="O3423">
        <f t="shared" si="865"/>
        <v>0</v>
      </c>
      <c r="Q3423" s="9" t="str">
        <f t="shared" si="850"/>
        <v>3506</v>
      </c>
      <c r="R3423" s="10" t="str">
        <f t="shared" si="851"/>
        <v>Kyung</v>
      </c>
      <c r="S3423" s="10" t="str">
        <f t="shared" si="852"/>
        <v>Garrett</v>
      </c>
      <c r="T3423" s="10" t="str">
        <f t="shared" si="853"/>
        <v>Miss</v>
      </c>
      <c r="U3423" s="10" t="str">
        <f t="shared" si="854"/>
        <v>F</v>
      </c>
      <c r="V3423" s="10" t="str">
        <f t="shared" si="855"/>
        <v>90</v>
      </c>
      <c r="W3423" s="10" t="str">
        <f t="shared" si="856"/>
        <v>Pagents Sluice</v>
      </c>
      <c r="X3423" s="10" t="str">
        <f t="shared" si="857"/>
        <v>ce</v>
      </c>
      <c r="Y3423" s="10" t="str">
        <f t="shared" si="858"/>
        <v>Pagents Sluice</v>
      </c>
      <c r="Z3423" s="10" t="str">
        <f t="shared" si="859"/>
        <v>Windlesham</v>
      </c>
      <c r="AA3423" s="10" t="str">
        <f t="shared" si="860"/>
        <v>WC</v>
      </c>
      <c r="AB3423" s="11" t="str">
        <f t="shared" si="861"/>
        <v>43655</v>
      </c>
      <c r="AC3423" s="10" t="str">
        <f t="shared" si="862"/>
        <v>73</v>
      </c>
      <c r="AD3423" s="10" t="str">
        <f t="shared" si="863"/>
        <v>C1</v>
      </c>
      <c r="AE3423" s="12" t="str">
        <f t="shared" si="864"/>
        <v/>
      </c>
    </row>
    <row r="3424" spans="1:31" x14ac:dyDescent="0.25">
      <c r="A3424" s="5">
        <v>3507</v>
      </c>
      <c r="B3424" s="6" t="s">
        <v>8152</v>
      </c>
      <c r="C3424" s="6" t="s">
        <v>2497</v>
      </c>
      <c r="D3424" s="6" t="s">
        <v>49</v>
      </c>
      <c r="E3424" s="6" t="s">
        <v>16</v>
      </c>
      <c r="F3424" s="6">
        <v>90</v>
      </c>
      <c r="G3424" s="6" t="s">
        <v>8153</v>
      </c>
      <c r="H3424" s="6" t="s">
        <v>3853</v>
      </c>
      <c r="I3424" s="6" t="s">
        <v>32</v>
      </c>
      <c r="J3424" s="7">
        <v>44094</v>
      </c>
      <c r="K3424" s="6">
        <v>48</v>
      </c>
      <c r="L3424" s="6" t="s">
        <v>68</v>
      </c>
      <c r="M3424" s="8"/>
      <c r="O3424">
        <f t="shared" si="865"/>
        <v>0</v>
      </c>
      <c r="Q3424" s="5" t="str">
        <f t="shared" si="850"/>
        <v>3507</v>
      </c>
      <c r="R3424" s="6" t="str">
        <f t="shared" si="851"/>
        <v>Elsa</v>
      </c>
      <c r="S3424" s="6" t="str">
        <f t="shared" si="852"/>
        <v>Castro</v>
      </c>
      <c r="T3424" s="6" t="str">
        <f t="shared" si="853"/>
        <v>Miss</v>
      </c>
      <c r="U3424" s="6" t="str">
        <f t="shared" si="854"/>
        <v>F</v>
      </c>
      <c r="V3424" s="6" t="str">
        <f t="shared" si="855"/>
        <v>90</v>
      </c>
      <c r="W3424" s="6" t="str">
        <f t="shared" si="856"/>
        <v>Paget Street</v>
      </c>
      <c r="X3424" s="6" t="str">
        <f t="shared" si="857"/>
        <v>et</v>
      </c>
      <c r="Y3424" s="6" t="str">
        <f t="shared" si="858"/>
        <v>Paget Street</v>
      </c>
      <c r="Z3424" s="6" t="str">
        <f t="shared" si="859"/>
        <v>Middlesbrough</v>
      </c>
      <c r="AA3424" s="6" t="str">
        <f t="shared" si="860"/>
        <v>WC</v>
      </c>
      <c r="AB3424" s="7" t="str">
        <f t="shared" si="861"/>
        <v>44094</v>
      </c>
      <c r="AC3424" s="6" t="str">
        <f t="shared" si="862"/>
        <v>48</v>
      </c>
      <c r="AD3424" s="6" t="str">
        <f t="shared" si="863"/>
        <v>A2</v>
      </c>
      <c r="AE3424" s="8" t="str">
        <f t="shared" si="864"/>
        <v/>
      </c>
    </row>
    <row r="3425" spans="1:31" x14ac:dyDescent="0.25">
      <c r="A3425" s="9">
        <v>3508</v>
      </c>
      <c r="B3425" s="10" t="s">
        <v>551</v>
      </c>
      <c r="C3425" s="10" t="s">
        <v>1199</v>
      </c>
      <c r="D3425" s="10" t="s">
        <v>28</v>
      </c>
      <c r="E3425" s="10" t="s">
        <v>29</v>
      </c>
      <c r="F3425" s="10">
        <v>90</v>
      </c>
      <c r="G3425" s="10" t="s">
        <v>8154</v>
      </c>
      <c r="H3425" s="10" t="s">
        <v>1244</v>
      </c>
      <c r="I3425" s="10" t="s">
        <v>144</v>
      </c>
      <c r="J3425" s="11">
        <v>43534</v>
      </c>
      <c r="K3425" s="10">
        <v>73</v>
      </c>
      <c r="L3425" s="10" t="s">
        <v>39</v>
      </c>
      <c r="M3425" s="12"/>
      <c r="O3425">
        <f t="shared" si="865"/>
        <v>0</v>
      </c>
      <c r="Q3425" s="9" t="str">
        <f t="shared" si="850"/>
        <v>3508</v>
      </c>
      <c r="R3425" s="10" t="str">
        <f t="shared" si="851"/>
        <v>Len</v>
      </c>
      <c r="S3425" s="10" t="str">
        <f t="shared" si="852"/>
        <v>Reeder</v>
      </c>
      <c r="T3425" s="10" t="str">
        <f t="shared" si="853"/>
        <v>Mr</v>
      </c>
      <c r="U3425" s="10" t="str">
        <f t="shared" si="854"/>
        <v>M</v>
      </c>
      <c r="V3425" s="10" t="str">
        <f t="shared" si="855"/>
        <v>90</v>
      </c>
      <c r="W3425" s="10" t="str">
        <f t="shared" si="856"/>
        <v>Pagnell Street</v>
      </c>
      <c r="X3425" s="10" t="str">
        <f t="shared" si="857"/>
        <v>et</v>
      </c>
      <c r="Y3425" s="10" t="str">
        <f t="shared" si="858"/>
        <v>Pagnell Street</v>
      </c>
      <c r="Z3425" s="10" t="str">
        <f t="shared" si="859"/>
        <v>Harlech</v>
      </c>
      <c r="AA3425" s="10" t="str">
        <f t="shared" si="860"/>
        <v>UB</v>
      </c>
      <c r="AB3425" s="11" t="str">
        <f t="shared" si="861"/>
        <v>43534</v>
      </c>
      <c r="AC3425" s="10" t="str">
        <f t="shared" si="862"/>
        <v>73</v>
      </c>
      <c r="AD3425" s="10" t="str">
        <f t="shared" si="863"/>
        <v>C1</v>
      </c>
      <c r="AE3425" s="12" t="str">
        <f t="shared" si="864"/>
        <v/>
      </c>
    </row>
    <row r="3426" spans="1:31" x14ac:dyDescent="0.25">
      <c r="A3426" s="5">
        <v>3509</v>
      </c>
      <c r="B3426" s="6" t="s">
        <v>8155</v>
      </c>
      <c r="C3426" s="6" t="s">
        <v>2329</v>
      </c>
      <c r="D3426" s="6" t="s">
        <v>115</v>
      </c>
      <c r="E3426" s="6" t="s">
        <v>29</v>
      </c>
      <c r="F3426" s="6">
        <v>90</v>
      </c>
      <c r="G3426" s="6" t="s">
        <v>8156</v>
      </c>
      <c r="H3426" s="6" t="s">
        <v>8089</v>
      </c>
      <c r="I3426" s="6" t="s">
        <v>43</v>
      </c>
      <c r="J3426" s="7">
        <v>44349</v>
      </c>
      <c r="K3426" s="6">
        <v>55</v>
      </c>
      <c r="L3426" s="6" t="s">
        <v>44</v>
      </c>
      <c r="M3426" s="8"/>
      <c r="O3426">
        <f t="shared" si="865"/>
        <v>0</v>
      </c>
      <c r="Q3426" s="5" t="str">
        <f t="shared" si="850"/>
        <v>3509</v>
      </c>
      <c r="R3426" s="6" t="str">
        <f t="shared" si="851"/>
        <v>Jospeh</v>
      </c>
      <c r="S3426" s="6" t="str">
        <f t="shared" si="852"/>
        <v>Cooley</v>
      </c>
      <c r="T3426" s="6" t="str">
        <f t="shared" si="853"/>
        <v>Prof</v>
      </c>
      <c r="U3426" s="6" t="str">
        <f t="shared" si="854"/>
        <v>M</v>
      </c>
      <c r="V3426" s="6" t="str">
        <f t="shared" si="855"/>
        <v>90</v>
      </c>
      <c r="W3426" s="6" t="str">
        <f t="shared" si="856"/>
        <v>Paids Square</v>
      </c>
      <c r="X3426" s="6" t="str">
        <f t="shared" si="857"/>
        <v>re</v>
      </c>
      <c r="Y3426" s="6" t="str">
        <f t="shared" si="858"/>
        <v>Paids Square</v>
      </c>
      <c r="Z3426" s="6" t="str">
        <f t="shared" si="859"/>
        <v>Antrim</v>
      </c>
      <c r="AA3426" s="6" t="str">
        <f t="shared" si="860"/>
        <v>KY</v>
      </c>
      <c r="AB3426" s="7" t="str">
        <f t="shared" si="861"/>
        <v>44349</v>
      </c>
      <c r="AC3426" s="6" t="str">
        <f t="shared" si="862"/>
        <v>55</v>
      </c>
      <c r="AD3426" s="6" t="str">
        <f t="shared" si="863"/>
        <v>D</v>
      </c>
      <c r="AE3426" s="8" t="str">
        <f t="shared" si="864"/>
        <v/>
      </c>
    </row>
    <row r="3427" spans="1:31" x14ac:dyDescent="0.25">
      <c r="A3427" s="9">
        <v>3510</v>
      </c>
      <c r="B3427" s="10" t="s">
        <v>8157</v>
      </c>
      <c r="C3427" s="10" t="s">
        <v>1242</v>
      </c>
      <c r="D3427" s="10" t="s">
        <v>49</v>
      </c>
      <c r="E3427" s="10" t="s">
        <v>16</v>
      </c>
      <c r="F3427" s="10">
        <v>30</v>
      </c>
      <c r="G3427" s="10" t="s">
        <v>8156</v>
      </c>
      <c r="H3427" s="10" t="s">
        <v>1568</v>
      </c>
      <c r="I3427" s="10" t="s">
        <v>1569</v>
      </c>
      <c r="J3427" s="11">
        <v>44168</v>
      </c>
      <c r="K3427" s="10">
        <v>2</v>
      </c>
      <c r="L3427" s="10" t="s">
        <v>44</v>
      </c>
      <c r="M3427" s="12"/>
      <c r="O3427">
        <f t="shared" si="865"/>
        <v>0</v>
      </c>
      <c r="Q3427" s="9" t="str">
        <f t="shared" si="850"/>
        <v>3510</v>
      </c>
      <c r="R3427" s="10" t="str">
        <f t="shared" si="851"/>
        <v>Ina</v>
      </c>
      <c r="S3427" s="10" t="str">
        <f t="shared" si="852"/>
        <v>Westbrook</v>
      </c>
      <c r="T3427" s="10" t="str">
        <f t="shared" si="853"/>
        <v>Miss</v>
      </c>
      <c r="U3427" s="10" t="str">
        <f t="shared" si="854"/>
        <v>F</v>
      </c>
      <c r="V3427" s="10" t="str">
        <f t="shared" si="855"/>
        <v>30</v>
      </c>
      <c r="W3427" s="10" t="str">
        <f t="shared" si="856"/>
        <v>Paids Square</v>
      </c>
      <c r="X3427" s="10" t="str">
        <f t="shared" si="857"/>
        <v>re</v>
      </c>
      <c r="Y3427" s="10" t="str">
        <f t="shared" si="858"/>
        <v>Paids Square</v>
      </c>
      <c r="Z3427" s="10" t="str">
        <f t="shared" si="859"/>
        <v>Gravesend</v>
      </c>
      <c r="AA3427" s="10" t="str">
        <f t="shared" si="860"/>
        <v>NG</v>
      </c>
      <c r="AB3427" s="11" t="str">
        <f t="shared" si="861"/>
        <v>44168</v>
      </c>
      <c r="AC3427" s="10" t="str">
        <f t="shared" si="862"/>
        <v>2</v>
      </c>
      <c r="AD3427" s="10" t="str">
        <f t="shared" si="863"/>
        <v>D</v>
      </c>
      <c r="AE3427" s="12" t="str">
        <f t="shared" si="864"/>
        <v/>
      </c>
    </row>
    <row r="3428" spans="1:31" x14ac:dyDescent="0.25">
      <c r="A3428" s="5">
        <v>3511</v>
      </c>
      <c r="B3428" s="6" t="s">
        <v>6810</v>
      </c>
      <c r="C3428" s="6" t="s">
        <v>5309</v>
      </c>
      <c r="D3428" s="6" t="s">
        <v>28</v>
      </c>
      <c r="E3428" s="6" t="s">
        <v>29</v>
      </c>
      <c r="F3428" s="6">
        <v>30</v>
      </c>
      <c r="G3428" s="6" t="s">
        <v>8158</v>
      </c>
      <c r="H3428" s="6" t="s">
        <v>8159</v>
      </c>
      <c r="I3428" s="6" t="s">
        <v>881</v>
      </c>
      <c r="J3428" s="7">
        <v>44049</v>
      </c>
      <c r="K3428" s="6">
        <v>37</v>
      </c>
      <c r="L3428" s="6" t="s">
        <v>99</v>
      </c>
      <c r="M3428" s="8"/>
      <c r="O3428">
        <f t="shared" si="865"/>
        <v>0</v>
      </c>
      <c r="Q3428" s="5" t="str">
        <f t="shared" si="850"/>
        <v>3511</v>
      </c>
      <c r="R3428" s="6" t="str">
        <f t="shared" si="851"/>
        <v>Tad</v>
      </c>
      <c r="S3428" s="6" t="str">
        <f t="shared" si="852"/>
        <v>Buchanan</v>
      </c>
      <c r="T3428" s="6" t="str">
        <f t="shared" si="853"/>
        <v>Mr</v>
      </c>
      <c r="U3428" s="6" t="str">
        <f t="shared" si="854"/>
        <v>M</v>
      </c>
      <c r="V3428" s="6" t="str">
        <f t="shared" si="855"/>
        <v>30</v>
      </c>
      <c r="W3428" s="6" t="str">
        <f t="shared" si="856"/>
        <v>Pakenham Close</v>
      </c>
      <c r="X3428" s="6" t="str">
        <f t="shared" si="857"/>
        <v>se</v>
      </c>
      <c r="Y3428" s="6" t="str">
        <f t="shared" si="858"/>
        <v>Pakenham Close</v>
      </c>
      <c r="Z3428" s="6" t="str">
        <f t="shared" si="859"/>
        <v>Ilminster</v>
      </c>
      <c r="AA3428" s="6" t="str">
        <f t="shared" si="860"/>
        <v>LS</v>
      </c>
      <c r="AB3428" s="7" t="str">
        <f t="shared" si="861"/>
        <v>44049</v>
      </c>
      <c r="AC3428" s="6" t="str">
        <f t="shared" si="862"/>
        <v>37</v>
      </c>
      <c r="AD3428" s="6" t="str">
        <f t="shared" si="863"/>
        <v>E</v>
      </c>
      <c r="AE3428" s="8" t="str">
        <f t="shared" si="864"/>
        <v/>
      </c>
    </row>
    <row r="3429" spans="1:31" x14ac:dyDescent="0.25">
      <c r="A3429" s="9">
        <v>3512</v>
      </c>
      <c r="B3429" s="10" t="s">
        <v>962</v>
      </c>
      <c r="C3429" s="10" t="s">
        <v>935</v>
      </c>
      <c r="D3429" s="10" t="s">
        <v>28</v>
      </c>
      <c r="E3429" s="10" t="s">
        <v>29</v>
      </c>
      <c r="F3429" s="10">
        <v>60</v>
      </c>
      <c r="G3429" s="10" t="s">
        <v>8160</v>
      </c>
      <c r="H3429" s="10" t="s">
        <v>1735</v>
      </c>
      <c r="I3429" s="10" t="s">
        <v>1736</v>
      </c>
      <c r="J3429" s="11">
        <v>43729</v>
      </c>
      <c r="K3429" s="10">
        <v>81</v>
      </c>
      <c r="L3429" s="10" t="s">
        <v>157</v>
      </c>
      <c r="M3429" s="12"/>
      <c r="O3429">
        <f t="shared" si="865"/>
        <v>0</v>
      </c>
      <c r="Q3429" s="9" t="str">
        <f t="shared" si="850"/>
        <v>3512</v>
      </c>
      <c r="R3429" s="10" t="str">
        <f t="shared" si="851"/>
        <v>Otha</v>
      </c>
      <c r="S3429" s="10" t="str">
        <f t="shared" si="852"/>
        <v>Fontenot</v>
      </c>
      <c r="T3429" s="10" t="str">
        <f t="shared" si="853"/>
        <v>Mr</v>
      </c>
      <c r="U3429" s="10" t="str">
        <f t="shared" si="854"/>
        <v>M</v>
      </c>
      <c r="V3429" s="10" t="str">
        <f t="shared" si="855"/>
        <v>60</v>
      </c>
      <c r="W3429" s="10" t="str">
        <f t="shared" si="856"/>
        <v>Palace View</v>
      </c>
      <c r="X3429" s="10" t="str">
        <f t="shared" si="857"/>
        <v>ew</v>
      </c>
      <c r="Y3429" s="10" t="str">
        <f t="shared" si="858"/>
        <v>Palace View</v>
      </c>
      <c r="Z3429" s="10" t="str">
        <f t="shared" si="859"/>
        <v>Annan</v>
      </c>
      <c r="AA3429" s="10" t="str">
        <f t="shared" si="860"/>
        <v>SP</v>
      </c>
      <c r="AB3429" s="11" t="str">
        <f t="shared" si="861"/>
        <v>43729</v>
      </c>
      <c r="AC3429" s="10" t="str">
        <f t="shared" si="862"/>
        <v>81</v>
      </c>
      <c r="AD3429" s="10" t="str">
        <f t="shared" si="863"/>
        <v>C3</v>
      </c>
      <c r="AE3429" s="12" t="str">
        <f t="shared" si="864"/>
        <v/>
      </c>
    </row>
    <row r="3430" spans="1:31" x14ac:dyDescent="0.25">
      <c r="A3430" s="5">
        <v>3513</v>
      </c>
      <c r="B3430" s="6" t="s">
        <v>4898</v>
      </c>
      <c r="C3430" s="6" t="s">
        <v>5062</v>
      </c>
      <c r="D3430" s="6" t="s">
        <v>28</v>
      </c>
      <c r="E3430" s="6" t="s">
        <v>29</v>
      </c>
      <c r="F3430" s="6">
        <v>90</v>
      </c>
      <c r="G3430" s="6" t="s">
        <v>8161</v>
      </c>
      <c r="H3430" s="6" t="s">
        <v>2567</v>
      </c>
      <c r="I3430" s="6" t="s">
        <v>641</v>
      </c>
      <c r="J3430" s="7">
        <v>44416</v>
      </c>
      <c r="K3430" s="6">
        <v>41</v>
      </c>
      <c r="L3430" s="6" t="s">
        <v>44</v>
      </c>
      <c r="M3430" s="8"/>
      <c r="O3430">
        <f t="shared" si="865"/>
        <v>0</v>
      </c>
      <c r="Q3430" s="5" t="str">
        <f t="shared" si="850"/>
        <v>3513</v>
      </c>
      <c r="R3430" s="6" t="str">
        <f t="shared" si="851"/>
        <v>Leandro</v>
      </c>
      <c r="S3430" s="6" t="str">
        <f t="shared" si="852"/>
        <v>Woodard</v>
      </c>
      <c r="T3430" s="6" t="str">
        <f t="shared" si="853"/>
        <v>Mr</v>
      </c>
      <c r="U3430" s="6" t="str">
        <f t="shared" si="854"/>
        <v>M</v>
      </c>
      <c r="V3430" s="6" t="str">
        <f t="shared" si="855"/>
        <v>90</v>
      </c>
      <c r="W3430" s="6" t="str">
        <f t="shared" si="856"/>
        <v>Palestine Grove</v>
      </c>
      <c r="X3430" s="6" t="str">
        <f t="shared" si="857"/>
        <v>ve</v>
      </c>
      <c r="Y3430" s="6" t="str">
        <f t="shared" si="858"/>
        <v>Palestine Grove</v>
      </c>
      <c r="Z3430" s="6" t="str">
        <f t="shared" si="859"/>
        <v>Bordon</v>
      </c>
      <c r="AA3430" s="6" t="str">
        <f t="shared" si="860"/>
        <v>L</v>
      </c>
      <c r="AB3430" s="7" t="str">
        <f t="shared" si="861"/>
        <v>44416</v>
      </c>
      <c r="AC3430" s="6" t="str">
        <f t="shared" si="862"/>
        <v>41</v>
      </c>
      <c r="AD3430" s="6" t="str">
        <f t="shared" si="863"/>
        <v>D</v>
      </c>
      <c r="AE3430" s="8" t="str">
        <f t="shared" si="864"/>
        <v/>
      </c>
    </row>
    <row r="3431" spans="1:31" x14ac:dyDescent="0.25">
      <c r="A3431" s="9">
        <v>3514</v>
      </c>
      <c r="B3431" s="10" t="s">
        <v>6603</v>
      </c>
      <c r="C3431" s="10" t="s">
        <v>3707</v>
      </c>
      <c r="D3431" s="10" t="s">
        <v>49</v>
      </c>
      <c r="E3431" s="10" t="s">
        <v>16</v>
      </c>
      <c r="F3431" s="10">
        <v>30</v>
      </c>
      <c r="G3431" s="10" t="s">
        <v>8162</v>
      </c>
      <c r="H3431" s="10" t="s">
        <v>8163</v>
      </c>
      <c r="I3431" s="10" t="s">
        <v>32</v>
      </c>
      <c r="J3431" s="11">
        <v>44244</v>
      </c>
      <c r="K3431" s="10">
        <v>95</v>
      </c>
      <c r="L3431" s="10" t="s">
        <v>78</v>
      </c>
      <c r="M3431" s="12"/>
      <c r="O3431">
        <f t="shared" si="865"/>
        <v>0</v>
      </c>
      <c r="Q3431" s="9" t="str">
        <f t="shared" si="850"/>
        <v>3514</v>
      </c>
      <c r="R3431" s="10" t="str">
        <f t="shared" si="851"/>
        <v>Adah</v>
      </c>
      <c r="S3431" s="10" t="str">
        <f t="shared" si="852"/>
        <v>Beaver</v>
      </c>
      <c r="T3431" s="10" t="str">
        <f t="shared" si="853"/>
        <v>Miss</v>
      </c>
      <c r="U3431" s="10" t="str">
        <f t="shared" si="854"/>
        <v>F</v>
      </c>
      <c r="V3431" s="10" t="str">
        <f t="shared" si="855"/>
        <v>30</v>
      </c>
      <c r="W3431" s="10" t="str">
        <f t="shared" si="856"/>
        <v>Palewell Common</v>
      </c>
      <c r="X3431" s="10" t="str">
        <f t="shared" si="857"/>
        <v>on</v>
      </c>
      <c r="Y3431" s="10" t="str">
        <f t="shared" si="858"/>
        <v>Palewell Common</v>
      </c>
      <c r="Z3431" s="10" t="str">
        <f t="shared" si="859"/>
        <v>Waltham Cross</v>
      </c>
      <c r="AA3431" s="10" t="str">
        <f t="shared" si="860"/>
        <v>WC</v>
      </c>
      <c r="AB3431" s="11" t="str">
        <f t="shared" si="861"/>
        <v>44244</v>
      </c>
      <c r="AC3431" s="10" t="str">
        <f t="shared" si="862"/>
        <v>95</v>
      </c>
      <c r="AD3431" s="10" t="str">
        <f t="shared" si="863"/>
        <v>C2</v>
      </c>
      <c r="AE3431" s="12" t="str">
        <f t="shared" si="864"/>
        <v/>
      </c>
    </row>
    <row r="3432" spans="1:31" x14ac:dyDescent="0.25">
      <c r="A3432" s="5">
        <v>3515</v>
      </c>
      <c r="B3432" s="6" t="s">
        <v>8164</v>
      </c>
      <c r="C3432" s="6" t="s">
        <v>1067</v>
      </c>
      <c r="D3432" s="6" t="s">
        <v>28</v>
      </c>
      <c r="E3432" s="6" t="s">
        <v>29</v>
      </c>
      <c r="F3432" s="6">
        <v>60</v>
      </c>
      <c r="G3432" s="6" t="s">
        <v>8165</v>
      </c>
      <c r="H3432" s="6" t="s">
        <v>3869</v>
      </c>
      <c r="I3432" s="6" t="s">
        <v>38</v>
      </c>
      <c r="J3432" s="7">
        <v>43788</v>
      </c>
      <c r="K3432" s="6">
        <v>24</v>
      </c>
      <c r="L3432" s="6" t="s">
        <v>52</v>
      </c>
      <c r="M3432" s="8"/>
      <c r="O3432">
        <f t="shared" si="865"/>
        <v>0</v>
      </c>
      <c r="Q3432" s="5" t="str">
        <f t="shared" si="850"/>
        <v>3515</v>
      </c>
      <c r="R3432" s="6" t="str">
        <f t="shared" si="851"/>
        <v>Brady</v>
      </c>
      <c r="S3432" s="6" t="str">
        <f t="shared" si="852"/>
        <v>Rushing</v>
      </c>
      <c r="T3432" s="6" t="str">
        <f t="shared" si="853"/>
        <v>Mr</v>
      </c>
      <c r="U3432" s="6" t="str">
        <f t="shared" si="854"/>
        <v>M</v>
      </c>
      <c r="V3432" s="6" t="str">
        <f t="shared" si="855"/>
        <v>60</v>
      </c>
      <c r="W3432" s="6" t="str">
        <f t="shared" si="856"/>
        <v>Palm Close</v>
      </c>
      <c r="X3432" s="6" t="str">
        <f t="shared" si="857"/>
        <v>se</v>
      </c>
      <c r="Y3432" s="6" t="str">
        <f t="shared" si="858"/>
        <v>Palm Close</v>
      </c>
      <c r="Z3432" s="6" t="str">
        <f t="shared" si="859"/>
        <v>Denbigh</v>
      </c>
      <c r="AA3432" s="6" t="str">
        <f t="shared" si="860"/>
        <v>RM</v>
      </c>
      <c r="AB3432" s="7" t="str">
        <f t="shared" si="861"/>
        <v>43788</v>
      </c>
      <c r="AC3432" s="6" t="str">
        <f t="shared" si="862"/>
        <v>24</v>
      </c>
      <c r="AD3432" s="6" t="str">
        <f t="shared" si="863"/>
        <v>A1</v>
      </c>
      <c r="AE3432" s="8" t="str">
        <f t="shared" si="864"/>
        <v/>
      </c>
    </row>
    <row r="3433" spans="1:31" x14ac:dyDescent="0.25">
      <c r="A3433" s="9">
        <v>3516</v>
      </c>
      <c r="B3433" s="10" t="s">
        <v>8166</v>
      </c>
      <c r="C3433" s="10" t="s">
        <v>4406</v>
      </c>
      <c r="D3433" s="10" t="s">
        <v>15</v>
      </c>
      <c r="E3433" s="10" t="s">
        <v>16</v>
      </c>
      <c r="F3433" s="10">
        <v>60</v>
      </c>
      <c r="G3433" s="10" t="s">
        <v>8167</v>
      </c>
      <c r="H3433" s="10" t="s">
        <v>3639</v>
      </c>
      <c r="I3433" s="10" t="s">
        <v>291</v>
      </c>
      <c r="J3433" s="11">
        <v>44293</v>
      </c>
      <c r="K3433" s="10">
        <v>48</v>
      </c>
      <c r="L3433" s="10" t="s">
        <v>20</v>
      </c>
      <c r="M3433" s="12"/>
      <c r="O3433">
        <f t="shared" si="865"/>
        <v>0</v>
      </c>
      <c r="Q3433" s="9" t="str">
        <f t="shared" si="850"/>
        <v>3516</v>
      </c>
      <c r="R3433" s="10" t="str">
        <f t="shared" si="851"/>
        <v>Zola</v>
      </c>
      <c r="S3433" s="10" t="str">
        <f t="shared" si="852"/>
        <v>Prather</v>
      </c>
      <c r="T3433" s="10" t="str">
        <f t="shared" si="853"/>
        <v>Mrs</v>
      </c>
      <c r="U3433" s="10" t="str">
        <f t="shared" si="854"/>
        <v>F</v>
      </c>
      <c r="V3433" s="10" t="str">
        <f t="shared" si="855"/>
        <v>60</v>
      </c>
      <c r="W3433" s="10" t="str">
        <f t="shared" si="856"/>
        <v>Palm St</v>
      </c>
      <c r="X3433" s="10" t="str">
        <f t="shared" si="857"/>
        <v>St</v>
      </c>
      <c r="Y3433" s="10" t="str">
        <f t="shared" si="858"/>
        <v>Palm Street</v>
      </c>
      <c r="Z3433" s="10" t="str">
        <f t="shared" si="859"/>
        <v>Isle Of Tiree</v>
      </c>
      <c r="AA3433" s="10" t="str">
        <f t="shared" si="860"/>
        <v>HS</v>
      </c>
      <c r="AB3433" s="11" t="str">
        <f t="shared" si="861"/>
        <v>44293</v>
      </c>
      <c r="AC3433" s="10" t="str">
        <f t="shared" si="862"/>
        <v>48</v>
      </c>
      <c r="AD3433" s="10" t="str">
        <f t="shared" si="863"/>
        <v>B</v>
      </c>
      <c r="AE3433" s="12" t="str">
        <f t="shared" si="864"/>
        <v/>
      </c>
    </row>
    <row r="3434" spans="1:31" x14ac:dyDescent="0.25">
      <c r="A3434" s="5">
        <v>3517</v>
      </c>
      <c r="B3434" s="6" t="s">
        <v>7468</v>
      </c>
      <c r="C3434" s="6" t="s">
        <v>8081</v>
      </c>
      <c r="D3434" s="6" t="s">
        <v>28</v>
      </c>
      <c r="E3434" s="6" t="s">
        <v>29</v>
      </c>
      <c r="F3434" s="6">
        <v>60</v>
      </c>
      <c r="G3434" s="6" t="s">
        <v>8168</v>
      </c>
      <c r="H3434" s="6" t="s">
        <v>1961</v>
      </c>
      <c r="I3434" s="6" t="s">
        <v>32</v>
      </c>
      <c r="J3434" s="7">
        <v>43500</v>
      </c>
      <c r="K3434" s="6">
        <v>19</v>
      </c>
      <c r="L3434" s="6" t="s">
        <v>33</v>
      </c>
      <c r="M3434" s="8"/>
      <c r="O3434">
        <f t="shared" si="865"/>
        <v>0</v>
      </c>
      <c r="Q3434" s="5" t="str">
        <f t="shared" si="850"/>
        <v>3517</v>
      </c>
      <c r="R3434" s="6" t="str">
        <f t="shared" si="851"/>
        <v>Lucio</v>
      </c>
      <c r="S3434" s="6" t="str">
        <f t="shared" si="852"/>
        <v>Bernal</v>
      </c>
      <c r="T3434" s="6" t="str">
        <f t="shared" si="853"/>
        <v>Mr</v>
      </c>
      <c r="U3434" s="6" t="str">
        <f t="shared" si="854"/>
        <v>M</v>
      </c>
      <c r="V3434" s="6" t="str">
        <f t="shared" si="855"/>
        <v>60</v>
      </c>
      <c r="W3434" s="6" t="str">
        <f t="shared" si="856"/>
        <v>Palmer Place</v>
      </c>
      <c r="X3434" s="6" t="str">
        <f t="shared" si="857"/>
        <v>ce</v>
      </c>
      <c r="Y3434" s="6" t="str">
        <f t="shared" si="858"/>
        <v>Palmer Place</v>
      </c>
      <c r="Z3434" s="6" t="str">
        <f t="shared" si="859"/>
        <v>Sheringham</v>
      </c>
      <c r="AA3434" s="6" t="str">
        <f t="shared" si="860"/>
        <v>WC</v>
      </c>
      <c r="AB3434" s="7" t="str">
        <f t="shared" si="861"/>
        <v>43500</v>
      </c>
      <c r="AC3434" s="6" t="str">
        <f t="shared" si="862"/>
        <v>19</v>
      </c>
      <c r="AD3434" s="6" t="str">
        <f t="shared" si="863"/>
        <v>A3</v>
      </c>
      <c r="AE3434" s="8" t="str">
        <f t="shared" si="864"/>
        <v/>
      </c>
    </row>
    <row r="3435" spans="1:31" x14ac:dyDescent="0.25">
      <c r="A3435" s="9">
        <v>3518</v>
      </c>
      <c r="B3435" s="10" t="s">
        <v>7109</v>
      </c>
      <c r="C3435" s="10" t="s">
        <v>5306</v>
      </c>
      <c r="D3435" s="10" t="s">
        <v>49</v>
      </c>
      <c r="E3435" s="10" t="s">
        <v>16</v>
      </c>
      <c r="F3435" s="10">
        <v>60</v>
      </c>
      <c r="G3435" s="10" t="s">
        <v>8169</v>
      </c>
      <c r="H3435" s="10" t="s">
        <v>3758</v>
      </c>
      <c r="I3435" s="10" t="s">
        <v>32</v>
      </c>
      <c r="J3435" s="11">
        <v>43665</v>
      </c>
      <c r="K3435" s="10">
        <v>36</v>
      </c>
      <c r="L3435" s="10" t="s">
        <v>99</v>
      </c>
      <c r="M3435" s="12"/>
      <c r="O3435">
        <f t="shared" si="865"/>
        <v>0</v>
      </c>
      <c r="Q3435" s="9" t="str">
        <f t="shared" si="850"/>
        <v>3518</v>
      </c>
      <c r="R3435" s="10" t="str">
        <f t="shared" si="851"/>
        <v>Ela</v>
      </c>
      <c r="S3435" s="10" t="str">
        <f t="shared" si="852"/>
        <v>Hemphill</v>
      </c>
      <c r="T3435" s="10" t="str">
        <f t="shared" si="853"/>
        <v>Miss</v>
      </c>
      <c r="U3435" s="10" t="str">
        <f t="shared" si="854"/>
        <v>F</v>
      </c>
      <c r="V3435" s="10" t="str">
        <f t="shared" si="855"/>
        <v>60</v>
      </c>
      <c r="W3435" s="10" t="str">
        <f t="shared" si="856"/>
        <v>Palmer Place</v>
      </c>
      <c r="X3435" s="10" t="str">
        <f t="shared" si="857"/>
        <v>ce</v>
      </c>
      <c r="Y3435" s="10" t="str">
        <f t="shared" si="858"/>
        <v>Palmer Place</v>
      </c>
      <c r="Z3435" s="10" t="str">
        <f t="shared" si="859"/>
        <v>Turriff</v>
      </c>
      <c r="AA3435" s="10" t="str">
        <f t="shared" si="860"/>
        <v>WC</v>
      </c>
      <c r="AB3435" s="11" t="str">
        <f t="shared" si="861"/>
        <v>43665</v>
      </c>
      <c r="AC3435" s="10" t="str">
        <f t="shared" si="862"/>
        <v>36</v>
      </c>
      <c r="AD3435" s="10" t="str">
        <f t="shared" si="863"/>
        <v>E</v>
      </c>
      <c r="AE3435" s="12" t="str">
        <f t="shared" si="864"/>
        <v/>
      </c>
    </row>
    <row r="3436" spans="1:31" x14ac:dyDescent="0.25">
      <c r="A3436" s="5">
        <v>3519</v>
      </c>
      <c r="B3436" s="6" t="s">
        <v>7627</v>
      </c>
      <c r="C3436" s="6" t="s">
        <v>5192</v>
      </c>
      <c r="D3436" s="6" t="s">
        <v>28</v>
      </c>
      <c r="E3436" s="6" t="s">
        <v>29</v>
      </c>
      <c r="F3436" s="6">
        <v>30</v>
      </c>
      <c r="G3436" s="6" t="s">
        <v>8170</v>
      </c>
      <c r="H3436" s="6" t="s">
        <v>3661</v>
      </c>
      <c r="I3436" s="6" t="s">
        <v>773</v>
      </c>
      <c r="J3436" s="7">
        <v>43670</v>
      </c>
      <c r="K3436" s="6">
        <v>44</v>
      </c>
      <c r="L3436" s="6" t="s">
        <v>52</v>
      </c>
      <c r="M3436" s="8"/>
      <c r="O3436">
        <f t="shared" si="865"/>
        <v>0</v>
      </c>
      <c r="Q3436" s="5" t="str">
        <f t="shared" si="850"/>
        <v>3519</v>
      </c>
      <c r="R3436" s="6" t="str">
        <f t="shared" si="851"/>
        <v>Denis</v>
      </c>
      <c r="S3436" s="6" t="str">
        <f t="shared" si="852"/>
        <v>Napier</v>
      </c>
      <c r="T3436" s="6" t="str">
        <f t="shared" si="853"/>
        <v>Mr</v>
      </c>
      <c r="U3436" s="6" t="str">
        <f t="shared" si="854"/>
        <v>M</v>
      </c>
      <c r="V3436" s="6" t="str">
        <f t="shared" si="855"/>
        <v>30</v>
      </c>
      <c r="W3436" s="6" t="str">
        <f t="shared" si="856"/>
        <v>Palmers Rents</v>
      </c>
      <c r="X3436" s="6" t="str">
        <f t="shared" si="857"/>
        <v>ts</v>
      </c>
      <c r="Y3436" s="6" t="str">
        <f t="shared" si="858"/>
        <v>Palmers Rents</v>
      </c>
      <c r="Z3436" s="6" t="str">
        <f t="shared" si="859"/>
        <v>Battle</v>
      </c>
      <c r="AA3436" s="6" t="str">
        <f t="shared" si="860"/>
        <v>WF</v>
      </c>
      <c r="AB3436" s="7" t="str">
        <f t="shared" si="861"/>
        <v>43670</v>
      </c>
      <c r="AC3436" s="6" t="str">
        <f t="shared" si="862"/>
        <v>44</v>
      </c>
      <c r="AD3436" s="6" t="str">
        <f t="shared" si="863"/>
        <v>A1</v>
      </c>
      <c r="AE3436" s="8" t="str">
        <f t="shared" si="864"/>
        <v/>
      </c>
    </row>
    <row r="3437" spans="1:31" x14ac:dyDescent="0.25">
      <c r="A3437" s="9">
        <v>3520</v>
      </c>
      <c r="B3437" s="10" t="s">
        <v>8171</v>
      </c>
      <c r="C3437" s="10" t="s">
        <v>1818</v>
      </c>
      <c r="D3437" s="10" t="s">
        <v>28</v>
      </c>
      <c r="E3437" s="10" t="s">
        <v>29</v>
      </c>
      <c r="F3437" s="10">
        <v>60</v>
      </c>
      <c r="G3437" s="10" t="s">
        <v>8172</v>
      </c>
      <c r="H3437" s="10" t="s">
        <v>8173</v>
      </c>
      <c r="I3437" s="10" t="s">
        <v>25</v>
      </c>
      <c r="J3437" s="11">
        <v>44490</v>
      </c>
      <c r="K3437" s="10">
        <v>17</v>
      </c>
      <c r="L3437" s="10" t="s">
        <v>39</v>
      </c>
      <c r="M3437" s="12"/>
      <c r="O3437">
        <f t="shared" si="865"/>
        <v>0</v>
      </c>
      <c r="Q3437" s="9" t="str">
        <f t="shared" si="850"/>
        <v>3520</v>
      </c>
      <c r="R3437" s="10" t="str">
        <f t="shared" si="851"/>
        <v>Dominique</v>
      </c>
      <c r="S3437" s="10" t="str">
        <f t="shared" si="852"/>
        <v>Banks</v>
      </c>
      <c r="T3437" s="10" t="str">
        <f t="shared" si="853"/>
        <v>Mr</v>
      </c>
      <c r="U3437" s="10" t="str">
        <f t="shared" si="854"/>
        <v>M</v>
      </c>
      <c r="V3437" s="10" t="str">
        <f t="shared" si="855"/>
        <v>60</v>
      </c>
      <c r="W3437" s="10" t="str">
        <f t="shared" si="856"/>
        <v>Palmerston Way</v>
      </c>
      <c r="X3437" s="10" t="str">
        <f t="shared" si="857"/>
        <v>ay</v>
      </c>
      <c r="Y3437" s="10" t="str">
        <f t="shared" si="858"/>
        <v>Palmerston Way</v>
      </c>
      <c r="Z3437" s="10" t="str">
        <f t="shared" si="859"/>
        <v>Hitchin</v>
      </c>
      <c r="AA3437" s="10" t="str">
        <f t="shared" si="860"/>
        <v>HG</v>
      </c>
      <c r="AB3437" s="11" t="str">
        <f t="shared" si="861"/>
        <v>44490</v>
      </c>
      <c r="AC3437" s="10" t="str">
        <f t="shared" si="862"/>
        <v>17</v>
      </c>
      <c r="AD3437" s="10" t="str">
        <f t="shared" si="863"/>
        <v>C1</v>
      </c>
      <c r="AE3437" s="12" t="str">
        <f t="shared" si="864"/>
        <v/>
      </c>
    </row>
    <row r="3438" spans="1:31" x14ac:dyDescent="0.25">
      <c r="A3438" s="5">
        <v>3521</v>
      </c>
      <c r="B3438" s="6" t="s">
        <v>3360</v>
      </c>
      <c r="C3438" s="6" t="s">
        <v>547</v>
      </c>
      <c r="D3438" s="6" t="s">
        <v>28</v>
      </c>
      <c r="E3438" s="6" t="s">
        <v>29</v>
      </c>
      <c r="F3438" s="6">
        <v>60</v>
      </c>
      <c r="G3438" s="6" t="s">
        <v>8174</v>
      </c>
      <c r="H3438" s="6" t="s">
        <v>1929</v>
      </c>
      <c r="I3438" s="6" t="s">
        <v>25</v>
      </c>
      <c r="J3438" s="7">
        <v>44404</v>
      </c>
      <c r="K3438" s="6">
        <v>87</v>
      </c>
      <c r="L3438" s="6" t="s">
        <v>78</v>
      </c>
      <c r="M3438" s="8"/>
      <c r="O3438">
        <f t="shared" si="865"/>
        <v>0</v>
      </c>
      <c r="Q3438" s="5" t="str">
        <f t="shared" si="850"/>
        <v>3521</v>
      </c>
      <c r="R3438" s="6" t="str">
        <f t="shared" si="851"/>
        <v>Lemuel</v>
      </c>
      <c r="S3438" s="6" t="str">
        <f t="shared" si="852"/>
        <v>Winter</v>
      </c>
      <c r="T3438" s="6" t="str">
        <f t="shared" si="853"/>
        <v>Mr</v>
      </c>
      <c r="U3438" s="6" t="str">
        <f t="shared" si="854"/>
        <v>M</v>
      </c>
      <c r="V3438" s="6" t="str">
        <f t="shared" si="855"/>
        <v>60</v>
      </c>
      <c r="W3438" s="6" t="str">
        <f t="shared" si="856"/>
        <v>Pancras St</v>
      </c>
      <c r="X3438" s="6" t="str">
        <f t="shared" si="857"/>
        <v>St</v>
      </c>
      <c r="Y3438" s="6" t="str">
        <f t="shared" si="858"/>
        <v>Pancras Street</v>
      </c>
      <c r="Z3438" s="6" t="str">
        <f t="shared" si="859"/>
        <v>Ilkley</v>
      </c>
      <c r="AA3438" s="6" t="str">
        <f t="shared" si="860"/>
        <v>HG</v>
      </c>
      <c r="AB3438" s="7" t="str">
        <f t="shared" si="861"/>
        <v>44404</v>
      </c>
      <c r="AC3438" s="6" t="str">
        <f t="shared" si="862"/>
        <v>87</v>
      </c>
      <c r="AD3438" s="6" t="str">
        <f t="shared" si="863"/>
        <v>C2</v>
      </c>
      <c r="AE3438" s="8" t="str">
        <f t="shared" si="864"/>
        <v/>
      </c>
    </row>
    <row r="3439" spans="1:31" x14ac:dyDescent="0.25">
      <c r="A3439" s="9">
        <v>3522</v>
      </c>
      <c r="B3439" s="10" t="s">
        <v>830</v>
      </c>
      <c r="C3439" s="10" t="s">
        <v>3009</v>
      </c>
      <c r="D3439" s="10" t="s">
        <v>49</v>
      </c>
      <c r="E3439" s="10" t="s">
        <v>16</v>
      </c>
      <c r="F3439" s="10">
        <v>30</v>
      </c>
      <c r="G3439" s="10" t="s">
        <v>8175</v>
      </c>
      <c r="H3439" s="10" t="s">
        <v>7998</v>
      </c>
      <c r="I3439" s="10" t="s">
        <v>32</v>
      </c>
      <c r="J3439" s="11">
        <v>43857</v>
      </c>
      <c r="K3439" s="10">
        <v>78</v>
      </c>
      <c r="L3439" s="10" t="s">
        <v>78</v>
      </c>
      <c r="M3439" s="12"/>
      <c r="O3439">
        <f t="shared" si="865"/>
        <v>0</v>
      </c>
      <c r="Q3439" s="9" t="str">
        <f t="shared" si="850"/>
        <v>3522</v>
      </c>
      <c r="R3439" s="10" t="str">
        <f t="shared" si="851"/>
        <v>Clair</v>
      </c>
      <c r="S3439" s="10" t="str">
        <f t="shared" si="852"/>
        <v>Steiner</v>
      </c>
      <c r="T3439" s="10" t="str">
        <f t="shared" si="853"/>
        <v>Miss</v>
      </c>
      <c r="U3439" s="10" t="str">
        <f t="shared" si="854"/>
        <v>F</v>
      </c>
      <c r="V3439" s="10" t="str">
        <f t="shared" si="855"/>
        <v>30</v>
      </c>
      <c r="W3439" s="10" t="str">
        <f t="shared" si="856"/>
        <v>Panfield Road</v>
      </c>
      <c r="X3439" s="10" t="str">
        <f t="shared" si="857"/>
        <v>ad</v>
      </c>
      <c r="Y3439" s="10" t="str">
        <f t="shared" si="858"/>
        <v>Panfield Road</v>
      </c>
      <c r="Z3439" s="10" t="str">
        <f t="shared" si="859"/>
        <v>Yelverton</v>
      </c>
      <c r="AA3439" s="10" t="str">
        <f t="shared" si="860"/>
        <v>WC</v>
      </c>
      <c r="AB3439" s="11" t="str">
        <f t="shared" si="861"/>
        <v>43857</v>
      </c>
      <c r="AC3439" s="10" t="str">
        <f t="shared" si="862"/>
        <v>78</v>
      </c>
      <c r="AD3439" s="10" t="str">
        <f t="shared" si="863"/>
        <v>C2</v>
      </c>
      <c r="AE3439" s="12" t="str">
        <f t="shared" si="864"/>
        <v/>
      </c>
    </row>
    <row r="3440" spans="1:31" x14ac:dyDescent="0.25">
      <c r="A3440" s="5">
        <v>3523</v>
      </c>
      <c r="B3440" s="6" t="s">
        <v>8176</v>
      </c>
      <c r="C3440" s="6" t="s">
        <v>8177</v>
      </c>
      <c r="D3440" s="6" t="s">
        <v>15</v>
      </c>
      <c r="E3440" s="6" t="s">
        <v>16</v>
      </c>
      <c r="F3440" s="6">
        <v>30</v>
      </c>
      <c r="G3440" s="6" t="s">
        <v>8178</v>
      </c>
      <c r="H3440" s="6" t="s">
        <v>1037</v>
      </c>
      <c r="I3440" s="6" t="s">
        <v>32</v>
      </c>
      <c r="J3440" s="7">
        <v>44176</v>
      </c>
      <c r="K3440" s="6">
        <v>32</v>
      </c>
      <c r="L3440" s="6" t="s">
        <v>20</v>
      </c>
      <c r="M3440" s="8"/>
      <c r="O3440">
        <f t="shared" si="865"/>
        <v>0</v>
      </c>
      <c r="Q3440" s="5" t="str">
        <f t="shared" si="850"/>
        <v>3523</v>
      </c>
      <c r="R3440" s="6" t="str">
        <f t="shared" si="851"/>
        <v>Delilah</v>
      </c>
      <c r="S3440" s="6" t="str">
        <f t="shared" si="852"/>
        <v>Driscoll</v>
      </c>
      <c r="T3440" s="6" t="str">
        <f t="shared" si="853"/>
        <v>Mrs</v>
      </c>
      <c r="U3440" s="6" t="str">
        <f t="shared" si="854"/>
        <v>F</v>
      </c>
      <c r="V3440" s="6" t="str">
        <f t="shared" si="855"/>
        <v>30</v>
      </c>
      <c r="W3440" s="6" t="str">
        <f t="shared" si="856"/>
        <v>Panmure Close</v>
      </c>
      <c r="X3440" s="6" t="str">
        <f t="shared" si="857"/>
        <v>se</v>
      </c>
      <c r="Y3440" s="6" t="str">
        <f t="shared" si="858"/>
        <v>Panmure Close</v>
      </c>
      <c r="Z3440" s="6" t="str">
        <f t="shared" si="859"/>
        <v>Merriott</v>
      </c>
      <c r="AA3440" s="6" t="str">
        <f t="shared" si="860"/>
        <v>WC</v>
      </c>
      <c r="AB3440" s="7" t="str">
        <f t="shared" si="861"/>
        <v>44176</v>
      </c>
      <c r="AC3440" s="6" t="str">
        <f t="shared" si="862"/>
        <v>32</v>
      </c>
      <c r="AD3440" s="6" t="str">
        <f t="shared" si="863"/>
        <v>B</v>
      </c>
      <c r="AE3440" s="8" t="str">
        <f t="shared" si="864"/>
        <v/>
      </c>
    </row>
    <row r="3441" spans="1:31" x14ac:dyDescent="0.25">
      <c r="A3441" s="9">
        <v>3524</v>
      </c>
      <c r="B3441" s="10" t="s">
        <v>8179</v>
      </c>
      <c r="C3441" s="10" t="s">
        <v>2864</v>
      </c>
      <c r="D3441" s="10" t="s">
        <v>28</v>
      </c>
      <c r="E3441" s="10" t="s">
        <v>29</v>
      </c>
      <c r="F3441" s="10">
        <v>30</v>
      </c>
      <c r="G3441" s="10" t="s">
        <v>8180</v>
      </c>
      <c r="H3441" s="10" t="s">
        <v>7968</v>
      </c>
      <c r="I3441" s="10" t="s">
        <v>32</v>
      </c>
      <c r="J3441" s="11">
        <v>43934</v>
      </c>
      <c r="K3441" s="10">
        <v>84</v>
      </c>
      <c r="L3441" s="10" t="s">
        <v>44</v>
      </c>
      <c r="M3441" s="12"/>
      <c r="O3441">
        <f t="shared" si="865"/>
        <v>0</v>
      </c>
      <c r="Q3441" s="9" t="str">
        <f t="shared" si="850"/>
        <v>3524</v>
      </c>
      <c r="R3441" s="10" t="str">
        <f t="shared" si="851"/>
        <v>Delmar</v>
      </c>
      <c r="S3441" s="10" t="str">
        <f t="shared" si="852"/>
        <v>Thorpe</v>
      </c>
      <c r="T3441" s="10" t="str">
        <f t="shared" si="853"/>
        <v>Mr</v>
      </c>
      <c r="U3441" s="10" t="str">
        <f t="shared" si="854"/>
        <v>M</v>
      </c>
      <c r="V3441" s="10" t="str">
        <f t="shared" si="855"/>
        <v>30</v>
      </c>
      <c r="W3441" s="10" t="str">
        <f t="shared" si="856"/>
        <v>Pansy Place</v>
      </c>
      <c r="X3441" s="10" t="str">
        <f t="shared" si="857"/>
        <v>ce</v>
      </c>
      <c r="Y3441" s="10" t="str">
        <f t="shared" si="858"/>
        <v>Pansy Place</v>
      </c>
      <c r="Z3441" s="10" t="str">
        <f t="shared" si="859"/>
        <v>South Queensferry</v>
      </c>
      <c r="AA3441" s="10" t="str">
        <f t="shared" si="860"/>
        <v>WC</v>
      </c>
      <c r="AB3441" s="11" t="str">
        <f t="shared" si="861"/>
        <v>43934</v>
      </c>
      <c r="AC3441" s="10" t="str">
        <f t="shared" si="862"/>
        <v>84</v>
      </c>
      <c r="AD3441" s="10" t="str">
        <f t="shared" si="863"/>
        <v>D</v>
      </c>
      <c r="AE3441" s="12" t="str">
        <f t="shared" si="864"/>
        <v/>
      </c>
    </row>
    <row r="3442" spans="1:31" x14ac:dyDescent="0.25">
      <c r="A3442" s="5">
        <v>3525</v>
      </c>
      <c r="B3442" s="6" t="s">
        <v>4891</v>
      </c>
      <c r="C3442" s="6" t="s">
        <v>4558</v>
      </c>
      <c r="D3442" s="6" t="s">
        <v>49</v>
      </c>
      <c r="E3442" s="6" t="s">
        <v>16</v>
      </c>
      <c r="F3442" s="6">
        <v>90</v>
      </c>
      <c r="G3442" s="6" t="s">
        <v>8181</v>
      </c>
      <c r="H3442" s="6" t="s">
        <v>189</v>
      </c>
      <c r="I3442" s="6" t="s">
        <v>87</v>
      </c>
      <c r="J3442" s="7">
        <v>43849</v>
      </c>
      <c r="K3442" s="6">
        <v>64</v>
      </c>
      <c r="L3442" s="6" t="s">
        <v>99</v>
      </c>
      <c r="M3442" s="8"/>
      <c r="O3442">
        <f t="shared" si="865"/>
        <v>0</v>
      </c>
      <c r="Q3442" s="5" t="str">
        <f t="shared" si="850"/>
        <v>3525</v>
      </c>
      <c r="R3442" s="6" t="str">
        <f t="shared" si="851"/>
        <v>Thora</v>
      </c>
      <c r="S3442" s="6" t="str">
        <f t="shared" si="852"/>
        <v>Ellison</v>
      </c>
      <c r="T3442" s="6" t="str">
        <f t="shared" si="853"/>
        <v>Miss</v>
      </c>
      <c r="U3442" s="6" t="str">
        <f t="shared" si="854"/>
        <v>F</v>
      </c>
      <c r="V3442" s="6" t="str">
        <f t="shared" si="855"/>
        <v>90</v>
      </c>
      <c r="W3442" s="6" t="str">
        <f t="shared" si="856"/>
        <v>Pappys Place</v>
      </c>
      <c r="X3442" s="6" t="str">
        <f t="shared" si="857"/>
        <v>ce</v>
      </c>
      <c r="Y3442" s="6" t="str">
        <f t="shared" si="858"/>
        <v>Pappys Place</v>
      </c>
      <c r="Z3442" s="6" t="str">
        <f t="shared" si="859"/>
        <v>Blackwood</v>
      </c>
      <c r="AA3442" s="6" t="str">
        <f t="shared" si="860"/>
        <v>FY</v>
      </c>
      <c r="AB3442" s="7" t="str">
        <f t="shared" si="861"/>
        <v>43849</v>
      </c>
      <c r="AC3442" s="6" t="str">
        <f t="shared" si="862"/>
        <v>64</v>
      </c>
      <c r="AD3442" s="6" t="str">
        <f t="shared" si="863"/>
        <v>E</v>
      </c>
      <c r="AE3442" s="8" t="str">
        <f t="shared" si="864"/>
        <v/>
      </c>
    </row>
    <row r="3443" spans="1:31" x14ac:dyDescent="0.25">
      <c r="A3443" s="9">
        <v>3526</v>
      </c>
      <c r="B3443" s="10" t="s">
        <v>8182</v>
      </c>
      <c r="C3443" s="10" t="s">
        <v>1802</v>
      </c>
      <c r="D3443" s="10" t="s">
        <v>15</v>
      </c>
      <c r="E3443" s="10" t="s">
        <v>16</v>
      </c>
      <c r="F3443" s="10">
        <v>90</v>
      </c>
      <c r="G3443" s="10" t="s">
        <v>8181</v>
      </c>
      <c r="H3443" s="10" t="s">
        <v>4856</v>
      </c>
      <c r="I3443" s="10" t="s">
        <v>32</v>
      </c>
      <c r="J3443" s="11">
        <v>43974</v>
      </c>
      <c r="K3443" s="10">
        <v>28</v>
      </c>
      <c r="L3443" s="10" t="s">
        <v>99</v>
      </c>
      <c r="M3443" s="12"/>
      <c r="O3443">
        <f t="shared" si="865"/>
        <v>0</v>
      </c>
      <c r="Q3443" s="9" t="str">
        <f t="shared" si="850"/>
        <v>3526</v>
      </c>
      <c r="R3443" s="10" t="str">
        <f t="shared" si="851"/>
        <v>Renee</v>
      </c>
      <c r="S3443" s="10" t="str">
        <f t="shared" si="852"/>
        <v>Cervantes</v>
      </c>
      <c r="T3443" s="10" t="str">
        <f t="shared" si="853"/>
        <v>Mrs</v>
      </c>
      <c r="U3443" s="10" t="str">
        <f t="shared" si="854"/>
        <v>F</v>
      </c>
      <c r="V3443" s="10" t="str">
        <f t="shared" si="855"/>
        <v>90</v>
      </c>
      <c r="W3443" s="10" t="str">
        <f t="shared" si="856"/>
        <v>Pappys Place</v>
      </c>
      <c r="X3443" s="10" t="str">
        <f t="shared" si="857"/>
        <v>ce</v>
      </c>
      <c r="Y3443" s="10" t="str">
        <f t="shared" si="858"/>
        <v>Pappys Place</v>
      </c>
      <c r="Z3443" s="10" t="str">
        <f t="shared" si="859"/>
        <v>South Humberside</v>
      </c>
      <c r="AA3443" s="10" t="str">
        <f t="shared" si="860"/>
        <v>WC</v>
      </c>
      <c r="AB3443" s="11" t="str">
        <f t="shared" si="861"/>
        <v>43974</v>
      </c>
      <c r="AC3443" s="10" t="str">
        <f t="shared" si="862"/>
        <v>28</v>
      </c>
      <c r="AD3443" s="10" t="str">
        <f t="shared" si="863"/>
        <v>E</v>
      </c>
      <c r="AE3443" s="12" t="str">
        <f t="shared" si="864"/>
        <v/>
      </c>
    </row>
    <row r="3444" spans="1:31" x14ac:dyDescent="0.25">
      <c r="A3444" s="5">
        <v>3527</v>
      </c>
      <c r="B3444" s="6" t="s">
        <v>3431</v>
      </c>
      <c r="C3444" s="6" t="s">
        <v>6292</v>
      </c>
      <c r="D3444" s="6" t="s">
        <v>28</v>
      </c>
      <c r="E3444" s="6" t="s">
        <v>29</v>
      </c>
      <c r="F3444" s="6">
        <v>90</v>
      </c>
      <c r="G3444" s="6" t="s">
        <v>8183</v>
      </c>
      <c r="H3444" s="6" t="s">
        <v>722</v>
      </c>
      <c r="I3444" s="6" t="s">
        <v>32</v>
      </c>
      <c r="J3444" s="7">
        <v>43936</v>
      </c>
      <c r="K3444" s="6">
        <v>90</v>
      </c>
      <c r="L3444" s="6" t="s">
        <v>20</v>
      </c>
      <c r="M3444" s="8"/>
      <c r="O3444">
        <f t="shared" si="865"/>
        <v>0</v>
      </c>
      <c r="Q3444" s="5" t="str">
        <f t="shared" si="850"/>
        <v>3527</v>
      </c>
      <c r="R3444" s="6" t="str">
        <f t="shared" si="851"/>
        <v>Alphonso</v>
      </c>
      <c r="S3444" s="6" t="str">
        <f t="shared" si="852"/>
        <v>Stevenson</v>
      </c>
      <c r="T3444" s="6" t="str">
        <f t="shared" si="853"/>
        <v>Mr</v>
      </c>
      <c r="U3444" s="6" t="str">
        <f t="shared" si="854"/>
        <v>M</v>
      </c>
      <c r="V3444" s="6" t="str">
        <f t="shared" si="855"/>
        <v>90</v>
      </c>
      <c r="W3444" s="6" t="str">
        <f t="shared" si="856"/>
        <v>Papworth Gardens</v>
      </c>
      <c r="X3444" s="6" t="str">
        <f t="shared" si="857"/>
        <v>ns</v>
      </c>
      <c r="Y3444" s="6" t="str">
        <f t="shared" si="858"/>
        <v>Papworth Gardens</v>
      </c>
      <c r="Z3444" s="6" t="str">
        <f t="shared" si="859"/>
        <v>Tintagel</v>
      </c>
      <c r="AA3444" s="6" t="str">
        <f t="shared" si="860"/>
        <v>WC</v>
      </c>
      <c r="AB3444" s="7" t="str">
        <f t="shared" si="861"/>
        <v>43936</v>
      </c>
      <c r="AC3444" s="6" t="str">
        <f t="shared" si="862"/>
        <v>90</v>
      </c>
      <c r="AD3444" s="6" t="str">
        <f t="shared" si="863"/>
        <v>B</v>
      </c>
      <c r="AE3444" s="8" t="str">
        <f t="shared" si="864"/>
        <v/>
      </c>
    </row>
    <row r="3445" spans="1:31" x14ac:dyDescent="0.25">
      <c r="A3445" s="9">
        <v>3528</v>
      </c>
      <c r="B3445" s="10" t="s">
        <v>8184</v>
      </c>
      <c r="C3445" s="10" t="s">
        <v>2443</v>
      </c>
      <c r="D3445" s="10" t="s">
        <v>41</v>
      </c>
      <c r="E3445" s="10" t="s">
        <v>16</v>
      </c>
      <c r="F3445" s="10">
        <v>90</v>
      </c>
      <c r="G3445" s="10" t="s">
        <v>8185</v>
      </c>
      <c r="H3445" s="10" t="s">
        <v>7314</v>
      </c>
      <c r="I3445" s="10" t="s">
        <v>1121</v>
      </c>
      <c r="J3445" s="11">
        <v>44339</v>
      </c>
      <c r="K3445" s="10">
        <v>77</v>
      </c>
      <c r="L3445" s="10" t="s">
        <v>39</v>
      </c>
      <c r="M3445" s="12"/>
      <c r="O3445">
        <f t="shared" si="865"/>
        <v>0</v>
      </c>
      <c r="Q3445" s="9" t="str">
        <f t="shared" si="850"/>
        <v>3528</v>
      </c>
      <c r="R3445" s="10" t="str">
        <f t="shared" si="851"/>
        <v>Maranda</v>
      </c>
      <c r="S3445" s="10" t="str">
        <f t="shared" si="852"/>
        <v>Sheridan</v>
      </c>
      <c r="T3445" s="10" t="str">
        <f t="shared" si="853"/>
        <v>Ms</v>
      </c>
      <c r="U3445" s="10" t="str">
        <f t="shared" si="854"/>
        <v>F</v>
      </c>
      <c r="V3445" s="10" t="str">
        <f t="shared" si="855"/>
        <v>90</v>
      </c>
      <c r="W3445" s="10" t="str">
        <f t="shared" si="856"/>
        <v>Parade</v>
      </c>
      <c r="X3445" s="10" t="str">
        <f t="shared" si="857"/>
        <v>de</v>
      </c>
      <c r="Y3445" s="10" t="str">
        <f t="shared" si="858"/>
        <v>Parade</v>
      </c>
      <c r="Z3445" s="10" t="str">
        <f t="shared" si="859"/>
        <v>Broadstone</v>
      </c>
      <c r="AA3445" s="10" t="str">
        <f t="shared" si="860"/>
        <v>TQ</v>
      </c>
      <c r="AB3445" s="11" t="str">
        <f t="shared" si="861"/>
        <v>44339</v>
      </c>
      <c r="AC3445" s="10" t="str">
        <f t="shared" si="862"/>
        <v>77</v>
      </c>
      <c r="AD3445" s="10" t="str">
        <f t="shared" si="863"/>
        <v>C1</v>
      </c>
      <c r="AE3445" s="12" t="str">
        <f t="shared" si="864"/>
        <v/>
      </c>
    </row>
    <row r="3446" spans="1:31" x14ac:dyDescent="0.25">
      <c r="A3446" s="5">
        <v>3529</v>
      </c>
      <c r="B3446" s="6" t="s">
        <v>2993</v>
      </c>
      <c r="C3446" s="6" t="s">
        <v>6194</v>
      </c>
      <c r="D3446" s="6" t="s">
        <v>49</v>
      </c>
      <c r="E3446" s="6" t="s">
        <v>16</v>
      </c>
      <c r="F3446" s="6">
        <v>60</v>
      </c>
      <c r="G3446" s="6" t="s">
        <v>8186</v>
      </c>
      <c r="H3446" s="6" t="s">
        <v>6</v>
      </c>
      <c r="I3446" s="6" t="s">
        <v>32</v>
      </c>
      <c r="J3446" s="7">
        <v>43475</v>
      </c>
      <c r="K3446" s="6">
        <v>19</v>
      </c>
      <c r="L3446" s="6" t="s">
        <v>62</v>
      </c>
      <c r="M3446" s="8"/>
      <c r="O3446">
        <f t="shared" si="865"/>
        <v>0</v>
      </c>
      <c r="Q3446" s="5" t="str">
        <f t="shared" si="850"/>
        <v>3529</v>
      </c>
      <c r="R3446" s="6" t="str">
        <f t="shared" si="851"/>
        <v>Aurora</v>
      </c>
      <c r="S3446" s="6" t="str">
        <f t="shared" si="852"/>
        <v>Gagnon</v>
      </c>
      <c r="T3446" s="6" t="str">
        <f t="shared" si="853"/>
        <v>Miss</v>
      </c>
      <c r="U3446" s="6" t="str">
        <f t="shared" si="854"/>
        <v>F</v>
      </c>
      <c r="V3446" s="6" t="str">
        <f t="shared" si="855"/>
        <v>60</v>
      </c>
      <c r="W3446" s="6" t="str">
        <f t="shared" si="856"/>
        <v>Parade Terrace</v>
      </c>
      <c r="X3446" s="6" t="str">
        <f t="shared" si="857"/>
        <v>ce</v>
      </c>
      <c r="Y3446" s="6" t="str">
        <f t="shared" si="858"/>
        <v>Parade Terrace</v>
      </c>
      <c r="Z3446" s="6" t="str">
        <f t="shared" si="859"/>
        <v>Street</v>
      </c>
      <c r="AA3446" s="6" t="str">
        <f t="shared" si="860"/>
        <v>WC</v>
      </c>
      <c r="AB3446" s="7" t="str">
        <f t="shared" si="861"/>
        <v>43475</v>
      </c>
      <c r="AC3446" s="6" t="str">
        <f t="shared" si="862"/>
        <v>19</v>
      </c>
      <c r="AD3446" s="6" t="str">
        <f t="shared" si="863"/>
        <v>C4</v>
      </c>
      <c r="AE3446" s="8" t="str">
        <f t="shared" si="864"/>
        <v/>
      </c>
    </row>
    <row r="3447" spans="1:31" x14ac:dyDescent="0.25">
      <c r="A3447" s="9">
        <v>3530</v>
      </c>
      <c r="B3447" s="10" t="s">
        <v>8187</v>
      </c>
      <c r="C3447" s="10" t="s">
        <v>6762</v>
      </c>
      <c r="D3447" s="10" t="s">
        <v>15</v>
      </c>
      <c r="E3447" s="10" t="s">
        <v>16</v>
      </c>
      <c r="F3447" s="10">
        <v>30</v>
      </c>
      <c r="G3447" s="10" t="s">
        <v>8188</v>
      </c>
      <c r="H3447" s="10" t="s">
        <v>7612</v>
      </c>
      <c r="I3447" s="10" t="s">
        <v>32</v>
      </c>
      <c r="J3447" s="11">
        <v>43619</v>
      </c>
      <c r="K3447" s="10">
        <v>6</v>
      </c>
      <c r="L3447" s="10" t="s">
        <v>157</v>
      </c>
      <c r="M3447" s="12"/>
      <c r="O3447">
        <f t="shared" si="865"/>
        <v>0</v>
      </c>
      <c r="Q3447" s="9" t="str">
        <f t="shared" si="850"/>
        <v>3530</v>
      </c>
      <c r="R3447" s="10" t="str">
        <f t="shared" si="851"/>
        <v>Dorie</v>
      </c>
      <c r="S3447" s="10" t="str">
        <f t="shared" si="852"/>
        <v>Yates</v>
      </c>
      <c r="T3447" s="10" t="str">
        <f t="shared" si="853"/>
        <v>Mrs</v>
      </c>
      <c r="U3447" s="10" t="str">
        <f t="shared" si="854"/>
        <v>F</v>
      </c>
      <c r="V3447" s="10" t="str">
        <f t="shared" si="855"/>
        <v>30</v>
      </c>
      <c r="W3447" s="10" t="str">
        <f t="shared" si="856"/>
        <v>Paradise Court</v>
      </c>
      <c r="X3447" s="10" t="str">
        <f t="shared" si="857"/>
        <v>rt</v>
      </c>
      <c r="Y3447" s="10" t="str">
        <f t="shared" si="858"/>
        <v>Paradise Court</v>
      </c>
      <c r="Z3447" s="10" t="str">
        <f t="shared" si="859"/>
        <v>Windlesham</v>
      </c>
      <c r="AA3447" s="10" t="str">
        <f t="shared" si="860"/>
        <v>WC</v>
      </c>
      <c r="AB3447" s="11" t="str">
        <f t="shared" si="861"/>
        <v>43619</v>
      </c>
      <c r="AC3447" s="10" t="str">
        <f t="shared" si="862"/>
        <v>6</v>
      </c>
      <c r="AD3447" s="10" t="str">
        <f t="shared" si="863"/>
        <v>C3</v>
      </c>
      <c r="AE3447" s="12" t="str">
        <f t="shared" si="864"/>
        <v/>
      </c>
    </row>
    <row r="3448" spans="1:31" x14ac:dyDescent="0.25">
      <c r="A3448" s="5">
        <v>3531</v>
      </c>
      <c r="B3448" s="6" t="s">
        <v>8189</v>
      </c>
      <c r="C3448" s="6" t="s">
        <v>3402</v>
      </c>
      <c r="D3448" s="6" t="s">
        <v>15</v>
      </c>
      <c r="E3448" s="6" t="s">
        <v>16</v>
      </c>
      <c r="F3448" s="6">
        <v>90</v>
      </c>
      <c r="G3448" s="6" t="s">
        <v>8190</v>
      </c>
      <c r="H3448" s="6" t="s">
        <v>7670</v>
      </c>
      <c r="I3448" s="6" t="s">
        <v>32</v>
      </c>
      <c r="J3448" s="7">
        <v>44055</v>
      </c>
      <c r="K3448" s="6">
        <v>26</v>
      </c>
      <c r="L3448" s="6" t="s">
        <v>62</v>
      </c>
      <c r="M3448" s="8"/>
      <c r="O3448">
        <f t="shared" si="865"/>
        <v>0</v>
      </c>
      <c r="Q3448" s="5" t="str">
        <f t="shared" si="850"/>
        <v>3531</v>
      </c>
      <c r="R3448" s="6" t="str">
        <f t="shared" si="851"/>
        <v>Celinda</v>
      </c>
      <c r="S3448" s="6" t="str">
        <f t="shared" si="852"/>
        <v>Riddle</v>
      </c>
      <c r="T3448" s="6" t="str">
        <f t="shared" si="853"/>
        <v>Mrs</v>
      </c>
      <c r="U3448" s="6" t="str">
        <f t="shared" si="854"/>
        <v>F</v>
      </c>
      <c r="V3448" s="6" t="str">
        <f t="shared" si="855"/>
        <v>90</v>
      </c>
      <c r="W3448" s="6" t="str">
        <f t="shared" si="856"/>
        <v>Paradise Place</v>
      </c>
      <c r="X3448" s="6" t="str">
        <f t="shared" si="857"/>
        <v>ce</v>
      </c>
      <c r="Y3448" s="6" t="str">
        <f t="shared" si="858"/>
        <v>Paradise Place</v>
      </c>
      <c r="Z3448" s="6" t="str">
        <f t="shared" si="859"/>
        <v>St. Leonards-On-Sea</v>
      </c>
      <c r="AA3448" s="6" t="str">
        <f t="shared" si="860"/>
        <v>WC</v>
      </c>
      <c r="AB3448" s="7" t="str">
        <f t="shared" si="861"/>
        <v>44055</v>
      </c>
      <c r="AC3448" s="6" t="str">
        <f t="shared" si="862"/>
        <v>26</v>
      </c>
      <c r="AD3448" s="6" t="str">
        <f t="shared" si="863"/>
        <v>C4</v>
      </c>
      <c r="AE3448" s="8" t="str">
        <f t="shared" si="864"/>
        <v/>
      </c>
    </row>
    <row r="3449" spans="1:31" x14ac:dyDescent="0.25">
      <c r="A3449" s="9">
        <v>3532</v>
      </c>
      <c r="B3449" s="10" t="s">
        <v>4787</v>
      </c>
      <c r="C3449" s="10" t="s">
        <v>368</v>
      </c>
      <c r="D3449" s="10" t="s">
        <v>28</v>
      </c>
      <c r="E3449" s="10" t="s">
        <v>29</v>
      </c>
      <c r="F3449" s="10">
        <v>60</v>
      </c>
      <c r="G3449" s="10" t="s">
        <v>8191</v>
      </c>
      <c r="H3449" s="10" t="s">
        <v>1534</v>
      </c>
      <c r="I3449" s="10" t="s">
        <v>32</v>
      </c>
      <c r="J3449" s="11">
        <v>44374</v>
      </c>
      <c r="K3449" s="10">
        <v>36</v>
      </c>
      <c r="L3449" s="10" t="s">
        <v>99</v>
      </c>
      <c r="M3449" s="12"/>
      <c r="O3449">
        <f t="shared" si="865"/>
        <v>0</v>
      </c>
      <c r="Q3449" s="9" t="str">
        <f t="shared" si="850"/>
        <v>3532</v>
      </c>
      <c r="R3449" s="10" t="str">
        <f t="shared" si="851"/>
        <v>Cruz</v>
      </c>
      <c r="S3449" s="10" t="str">
        <f t="shared" si="852"/>
        <v>Ramsey</v>
      </c>
      <c r="T3449" s="10" t="str">
        <f t="shared" si="853"/>
        <v>Mr</v>
      </c>
      <c r="U3449" s="10" t="str">
        <f t="shared" si="854"/>
        <v>M</v>
      </c>
      <c r="V3449" s="10" t="str">
        <f t="shared" si="855"/>
        <v>60</v>
      </c>
      <c r="W3449" s="10" t="str">
        <f t="shared" si="856"/>
        <v>Paradise Terrace</v>
      </c>
      <c r="X3449" s="10" t="str">
        <f t="shared" si="857"/>
        <v>ce</v>
      </c>
      <c r="Y3449" s="10" t="str">
        <f t="shared" si="858"/>
        <v>Paradise Terrace</v>
      </c>
      <c r="Z3449" s="10" t="str">
        <f t="shared" si="859"/>
        <v>Stevenston</v>
      </c>
      <c r="AA3449" s="10" t="str">
        <f t="shared" si="860"/>
        <v>WC</v>
      </c>
      <c r="AB3449" s="11" t="str">
        <f t="shared" si="861"/>
        <v>44374</v>
      </c>
      <c r="AC3449" s="10" t="str">
        <f t="shared" si="862"/>
        <v>36</v>
      </c>
      <c r="AD3449" s="10" t="str">
        <f t="shared" si="863"/>
        <v>E</v>
      </c>
      <c r="AE3449" s="12" t="str">
        <f t="shared" si="864"/>
        <v/>
      </c>
    </row>
    <row r="3450" spans="1:31" x14ac:dyDescent="0.25">
      <c r="A3450" s="5">
        <v>3533</v>
      </c>
      <c r="B3450" s="6" t="s">
        <v>361</v>
      </c>
      <c r="C3450" s="6" t="s">
        <v>5081</v>
      </c>
      <c r="D3450" s="6" t="s">
        <v>15</v>
      </c>
      <c r="E3450" s="6" t="s">
        <v>16</v>
      </c>
      <c r="F3450" s="6">
        <v>90</v>
      </c>
      <c r="G3450" s="6" t="s">
        <v>8192</v>
      </c>
      <c r="H3450" s="6" t="s">
        <v>2865</v>
      </c>
      <c r="I3450" s="6" t="s">
        <v>32</v>
      </c>
      <c r="J3450" s="7">
        <v>43950</v>
      </c>
      <c r="K3450" s="6">
        <v>79</v>
      </c>
      <c r="L3450" s="6" t="s">
        <v>52</v>
      </c>
      <c r="M3450" s="8"/>
      <c r="O3450">
        <f t="shared" si="865"/>
        <v>0</v>
      </c>
      <c r="Q3450" s="5" t="str">
        <f t="shared" si="850"/>
        <v>3533</v>
      </c>
      <c r="R3450" s="6" t="str">
        <f t="shared" si="851"/>
        <v>Franchesca</v>
      </c>
      <c r="S3450" s="6" t="str">
        <f t="shared" si="852"/>
        <v>White</v>
      </c>
      <c r="T3450" s="6" t="str">
        <f t="shared" si="853"/>
        <v>Mrs</v>
      </c>
      <c r="U3450" s="6" t="str">
        <f t="shared" si="854"/>
        <v>F</v>
      </c>
      <c r="V3450" s="6" t="str">
        <f t="shared" si="855"/>
        <v>90</v>
      </c>
      <c r="W3450" s="6" t="str">
        <f t="shared" si="856"/>
        <v>Paradise Walk</v>
      </c>
      <c r="X3450" s="6" t="str">
        <f t="shared" si="857"/>
        <v>lk</v>
      </c>
      <c r="Y3450" s="6" t="str">
        <f t="shared" si="858"/>
        <v>Paradise Walk</v>
      </c>
      <c r="Z3450" s="6" t="str">
        <f t="shared" si="859"/>
        <v>Tyne And Wear</v>
      </c>
      <c r="AA3450" s="6" t="str">
        <f t="shared" si="860"/>
        <v>WC</v>
      </c>
      <c r="AB3450" s="7" t="str">
        <f t="shared" si="861"/>
        <v>43950</v>
      </c>
      <c r="AC3450" s="6" t="str">
        <f t="shared" si="862"/>
        <v>79</v>
      </c>
      <c r="AD3450" s="6" t="str">
        <f t="shared" si="863"/>
        <v>A1</v>
      </c>
      <c r="AE3450" s="8" t="str">
        <f t="shared" si="864"/>
        <v/>
      </c>
    </row>
    <row r="3451" spans="1:31" x14ac:dyDescent="0.25">
      <c r="A3451" s="9">
        <v>3534</v>
      </c>
      <c r="B3451" s="10" t="s">
        <v>6379</v>
      </c>
      <c r="C3451" s="10" t="s">
        <v>4587</v>
      </c>
      <c r="D3451" s="10" t="s">
        <v>28</v>
      </c>
      <c r="E3451" s="10" t="s">
        <v>29</v>
      </c>
      <c r="F3451" s="10">
        <v>30</v>
      </c>
      <c r="G3451" s="10" t="s">
        <v>8193</v>
      </c>
      <c r="H3451" s="10" t="s">
        <v>2921</v>
      </c>
      <c r="I3451" s="10" t="s">
        <v>32</v>
      </c>
      <c r="J3451" s="11">
        <v>44438</v>
      </c>
      <c r="K3451" s="10">
        <v>94</v>
      </c>
      <c r="L3451" s="10" t="s">
        <v>78</v>
      </c>
      <c r="M3451" s="12"/>
      <c r="O3451">
        <f t="shared" si="865"/>
        <v>0</v>
      </c>
      <c r="Q3451" s="9" t="str">
        <f t="shared" si="850"/>
        <v>3534</v>
      </c>
      <c r="R3451" s="10" t="str">
        <f t="shared" si="851"/>
        <v>Leonard</v>
      </c>
      <c r="S3451" s="10" t="str">
        <f t="shared" si="852"/>
        <v>Kilgore</v>
      </c>
      <c r="T3451" s="10" t="str">
        <f t="shared" si="853"/>
        <v>Mr</v>
      </c>
      <c r="U3451" s="10" t="str">
        <f t="shared" si="854"/>
        <v>M</v>
      </c>
      <c r="V3451" s="10" t="str">
        <f t="shared" si="855"/>
        <v>30</v>
      </c>
      <c r="W3451" s="10" t="str">
        <f t="shared" si="856"/>
        <v>Paragon Place</v>
      </c>
      <c r="X3451" s="10" t="str">
        <f t="shared" si="857"/>
        <v>ce</v>
      </c>
      <c r="Y3451" s="10" t="str">
        <f t="shared" si="858"/>
        <v>Paragon Place</v>
      </c>
      <c r="Z3451" s="10" t="str">
        <f t="shared" si="859"/>
        <v>Welwyn</v>
      </c>
      <c r="AA3451" s="10" t="str">
        <f t="shared" si="860"/>
        <v>WC</v>
      </c>
      <c r="AB3451" s="11" t="str">
        <f t="shared" si="861"/>
        <v>44438</v>
      </c>
      <c r="AC3451" s="10" t="str">
        <f t="shared" si="862"/>
        <v>94</v>
      </c>
      <c r="AD3451" s="10" t="str">
        <f t="shared" si="863"/>
        <v>C2</v>
      </c>
      <c r="AE3451" s="12" t="str">
        <f t="shared" si="864"/>
        <v/>
      </c>
    </row>
    <row r="3452" spans="1:31" x14ac:dyDescent="0.25">
      <c r="A3452" s="5">
        <v>3535</v>
      </c>
      <c r="B3452" s="6" t="s">
        <v>8194</v>
      </c>
      <c r="C3452" s="6" t="s">
        <v>8195</v>
      </c>
      <c r="D3452" s="6" t="s">
        <v>15</v>
      </c>
      <c r="E3452" s="6" t="s">
        <v>16</v>
      </c>
      <c r="F3452" s="6">
        <v>30</v>
      </c>
      <c r="G3452" s="6" t="s">
        <v>8196</v>
      </c>
      <c r="H3452" s="6" t="s">
        <v>2589</v>
      </c>
      <c r="I3452" s="6" t="s">
        <v>25</v>
      </c>
      <c r="J3452" s="7">
        <v>43574</v>
      </c>
      <c r="K3452" s="6">
        <v>11</v>
      </c>
      <c r="L3452" s="6" t="s">
        <v>44</v>
      </c>
      <c r="M3452" s="8"/>
      <c r="O3452">
        <f t="shared" si="865"/>
        <v>0</v>
      </c>
      <c r="Q3452" s="5" t="str">
        <f t="shared" si="850"/>
        <v>3535</v>
      </c>
      <c r="R3452" s="6" t="str">
        <f t="shared" si="851"/>
        <v>Wenona</v>
      </c>
      <c r="S3452" s="6" t="str">
        <f t="shared" si="852"/>
        <v>Strickland</v>
      </c>
      <c r="T3452" s="6" t="str">
        <f t="shared" si="853"/>
        <v>Mrs</v>
      </c>
      <c r="U3452" s="6" t="str">
        <f t="shared" si="854"/>
        <v>F</v>
      </c>
      <c r="V3452" s="6" t="str">
        <f t="shared" si="855"/>
        <v>30</v>
      </c>
      <c r="W3452" s="6" t="str">
        <f t="shared" si="856"/>
        <v>Parbury Road</v>
      </c>
      <c r="X3452" s="6" t="str">
        <f t="shared" si="857"/>
        <v>ad</v>
      </c>
      <c r="Y3452" s="6" t="str">
        <f t="shared" si="858"/>
        <v>Parbury Road</v>
      </c>
      <c r="Z3452" s="6" t="str">
        <f t="shared" si="859"/>
        <v>Holywood</v>
      </c>
      <c r="AA3452" s="6" t="str">
        <f t="shared" si="860"/>
        <v>HG</v>
      </c>
      <c r="AB3452" s="7" t="str">
        <f t="shared" si="861"/>
        <v>43574</v>
      </c>
      <c r="AC3452" s="6" t="str">
        <f t="shared" si="862"/>
        <v>11</v>
      </c>
      <c r="AD3452" s="6" t="str">
        <f t="shared" si="863"/>
        <v>D</v>
      </c>
      <c r="AE3452" s="8" t="str">
        <f t="shared" si="864"/>
        <v/>
      </c>
    </row>
    <row r="3453" spans="1:31" x14ac:dyDescent="0.25">
      <c r="A3453" s="9">
        <v>3536</v>
      </c>
      <c r="B3453" s="10" t="s">
        <v>8197</v>
      </c>
      <c r="C3453" s="10" t="s">
        <v>5313</v>
      </c>
      <c r="D3453" s="10" t="s">
        <v>15</v>
      </c>
      <c r="E3453" s="10" t="s">
        <v>16</v>
      </c>
      <c r="F3453" s="10">
        <v>60</v>
      </c>
      <c r="G3453" s="10" t="s">
        <v>8198</v>
      </c>
      <c r="H3453" s="10" t="s">
        <v>1077</v>
      </c>
      <c r="I3453" s="10" t="s">
        <v>1078</v>
      </c>
      <c r="J3453" s="11">
        <v>43605</v>
      </c>
      <c r="K3453" s="10">
        <v>64</v>
      </c>
      <c r="L3453" s="10" t="s">
        <v>20</v>
      </c>
      <c r="M3453" s="12"/>
      <c r="O3453">
        <f t="shared" si="865"/>
        <v>0</v>
      </c>
      <c r="Q3453" s="9" t="str">
        <f t="shared" si="850"/>
        <v>3536</v>
      </c>
      <c r="R3453" s="10" t="str">
        <f t="shared" si="851"/>
        <v>Marquerite</v>
      </c>
      <c r="S3453" s="10" t="str">
        <f t="shared" si="852"/>
        <v>Collier</v>
      </c>
      <c r="T3453" s="10" t="str">
        <f t="shared" si="853"/>
        <v>Mrs</v>
      </c>
      <c r="U3453" s="10" t="str">
        <f t="shared" si="854"/>
        <v>F</v>
      </c>
      <c r="V3453" s="10" t="str">
        <f t="shared" si="855"/>
        <v>60</v>
      </c>
      <c r="W3453" s="10" t="str">
        <f t="shared" si="856"/>
        <v>Pardana Place</v>
      </c>
      <c r="X3453" s="10" t="str">
        <f t="shared" si="857"/>
        <v>ce</v>
      </c>
      <c r="Y3453" s="10" t="str">
        <f t="shared" si="858"/>
        <v>Pardana Place</v>
      </c>
      <c r="Z3453" s="10" t="str">
        <f t="shared" si="859"/>
        <v>Brentwood</v>
      </c>
      <c r="AA3453" s="10" t="str">
        <f t="shared" si="860"/>
        <v>LD</v>
      </c>
      <c r="AB3453" s="11" t="str">
        <f t="shared" si="861"/>
        <v>43605</v>
      </c>
      <c r="AC3453" s="10" t="str">
        <f t="shared" si="862"/>
        <v>64</v>
      </c>
      <c r="AD3453" s="10" t="str">
        <f t="shared" si="863"/>
        <v>B</v>
      </c>
      <c r="AE3453" s="12" t="str">
        <f t="shared" si="864"/>
        <v/>
      </c>
    </row>
    <row r="3454" spans="1:31" x14ac:dyDescent="0.25">
      <c r="A3454" s="5">
        <v>3537</v>
      </c>
      <c r="B3454" s="6" t="s">
        <v>1123</v>
      </c>
      <c r="C3454" s="6" t="s">
        <v>6274</v>
      </c>
      <c r="D3454" s="6" t="s">
        <v>28</v>
      </c>
      <c r="E3454" s="6" t="s">
        <v>29</v>
      </c>
      <c r="F3454" s="6">
        <v>30</v>
      </c>
      <c r="G3454" s="6" t="s">
        <v>8199</v>
      </c>
      <c r="H3454" s="6" t="s">
        <v>3654</v>
      </c>
      <c r="I3454" s="6" t="s">
        <v>1476</v>
      </c>
      <c r="J3454" s="7">
        <v>44132</v>
      </c>
      <c r="K3454" s="6">
        <v>56</v>
      </c>
      <c r="L3454" s="6" t="s">
        <v>99</v>
      </c>
      <c r="M3454" s="8"/>
      <c r="O3454">
        <f t="shared" si="865"/>
        <v>0</v>
      </c>
      <c r="Q3454" s="5" t="str">
        <f t="shared" si="850"/>
        <v>3537</v>
      </c>
      <c r="R3454" s="6" t="str">
        <f t="shared" si="851"/>
        <v>Mary</v>
      </c>
      <c r="S3454" s="6" t="str">
        <f t="shared" si="852"/>
        <v>Ybarra</v>
      </c>
      <c r="T3454" s="6" t="str">
        <f t="shared" si="853"/>
        <v>Mr</v>
      </c>
      <c r="U3454" s="6" t="str">
        <f t="shared" si="854"/>
        <v>M</v>
      </c>
      <c r="V3454" s="6" t="str">
        <f t="shared" si="855"/>
        <v>30</v>
      </c>
      <c r="W3454" s="6" t="str">
        <f t="shared" si="856"/>
        <v>Parfitt Close</v>
      </c>
      <c r="X3454" s="6" t="str">
        <f t="shared" si="857"/>
        <v>se</v>
      </c>
      <c r="Y3454" s="6" t="str">
        <f t="shared" si="858"/>
        <v>Parfitt Close</v>
      </c>
      <c r="Z3454" s="6" t="str">
        <f t="shared" si="859"/>
        <v>Calstock</v>
      </c>
      <c r="AA3454" s="6" t="str">
        <f t="shared" si="860"/>
        <v>SN</v>
      </c>
      <c r="AB3454" s="7" t="str">
        <f t="shared" si="861"/>
        <v>44132</v>
      </c>
      <c r="AC3454" s="6" t="str">
        <f t="shared" si="862"/>
        <v>56</v>
      </c>
      <c r="AD3454" s="6" t="str">
        <f t="shared" si="863"/>
        <v>E</v>
      </c>
      <c r="AE3454" s="8" t="str">
        <f t="shared" si="864"/>
        <v/>
      </c>
    </row>
    <row r="3455" spans="1:31" x14ac:dyDescent="0.25">
      <c r="A3455" s="9">
        <v>3538</v>
      </c>
      <c r="B3455" s="10" t="s">
        <v>8200</v>
      </c>
      <c r="C3455" s="10" t="s">
        <v>2814</v>
      </c>
      <c r="D3455" s="10" t="s">
        <v>15</v>
      </c>
      <c r="E3455" s="10" t="s">
        <v>16</v>
      </c>
      <c r="F3455" s="10">
        <v>90</v>
      </c>
      <c r="G3455" s="10" t="s">
        <v>8201</v>
      </c>
      <c r="H3455" s="10" t="s">
        <v>1267</v>
      </c>
      <c r="I3455" s="10" t="s">
        <v>57</v>
      </c>
      <c r="J3455" s="11">
        <v>44050</v>
      </c>
      <c r="K3455" s="10">
        <v>53</v>
      </c>
      <c r="L3455" s="10" t="s">
        <v>157</v>
      </c>
      <c r="M3455" s="12"/>
      <c r="O3455">
        <f t="shared" si="865"/>
        <v>0</v>
      </c>
      <c r="Q3455" s="9" t="str">
        <f t="shared" si="850"/>
        <v>3538</v>
      </c>
      <c r="R3455" s="10" t="str">
        <f t="shared" si="851"/>
        <v>Dayle</v>
      </c>
      <c r="S3455" s="10" t="str">
        <f t="shared" si="852"/>
        <v>Keller</v>
      </c>
      <c r="T3455" s="10" t="str">
        <f t="shared" si="853"/>
        <v>Mrs</v>
      </c>
      <c r="U3455" s="10" t="str">
        <f t="shared" si="854"/>
        <v>F</v>
      </c>
      <c r="V3455" s="10" t="str">
        <f t="shared" si="855"/>
        <v>90</v>
      </c>
      <c r="W3455" s="10" t="str">
        <f t="shared" si="856"/>
        <v>Parfitt Road</v>
      </c>
      <c r="X3455" s="10" t="str">
        <f t="shared" si="857"/>
        <v>ad</v>
      </c>
      <c r="Y3455" s="10" t="str">
        <f t="shared" si="858"/>
        <v>Parfitt Road</v>
      </c>
      <c r="Z3455" s="10" t="str">
        <f t="shared" si="859"/>
        <v>Andover</v>
      </c>
      <c r="AA3455" s="10" t="str">
        <f t="shared" si="860"/>
        <v>HP</v>
      </c>
      <c r="AB3455" s="11" t="str">
        <f t="shared" si="861"/>
        <v>44050</v>
      </c>
      <c r="AC3455" s="10" t="str">
        <f t="shared" si="862"/>
        <v>53</v>
      </c>
      <c r="AD3455" s="10" t="str">
        <f t="shared" si="863"/>
        <v>C3</v>
      </c>
      <c r="AE3455" s="12" t="str">
        <f t="shared" si="864"/>
        <v/>
      </c>
    </row>
    <row r="3456" spans="1:31" x14ac:dyDescent="0.25">
      <c r="A3456" s="5">
        <v>3539</v>
      </c>
      <c r="B3456" s="6" t="s">
        <v>5716</v>
      </c>
      <c r="C3456" s="6" t="s">
        <v>4567</v>
      </c>
      <c r="D3456" s="6" t="s">
        <v>28</v>
      </c>
      <c r="E3456" s="6" t="s">
        <v>29</v>
      </c>
      <c r="F3456" s="6">
        <v>90</v>
      </c>
      <c r="G3456" s="6" t="s">
        <v>8202</v>
      </c>
      <c r="H3456" s="6" t="s">
        <v>2398</v>
      </c>
      <c r="I3456" s="6" t="s">
        <v>185</v>
      </c>
      <c r="J3456" s="7">
        <v>43982</v>
      </c>
      <c r="K3456" s="6">
        <v>62</v>
      </c>
      <c r="L3456" s="6" t="s">
        <v>99</v>
      </c>
      <c r="M3456" s="8"/>
      <c r="O3456">
        <f t="shared" si="865"/>
        <v>0</v>
      </c>
      <c r="Q3456" s="5" t="str">
        <f t="shared" si="850"/>
        <v>3539</v>
      </c>
      <c r="R3456" s="6" t="str">
        <f t="shared" si="851"/>
        <v>Israel</v>
      </c>
      <c r="S3456" s="6" t="str">
        <f t="shared" si="852"/>
        <v>Petersen</v>
      </c>
      <c r="T3456" s="6" t="str">
        <f t="shared" si="853"/>
        <v>Mr</v>
      </c>
      <c r="U3456" s="6" t="str">
        <f t="shared" si="854"/>
        <v>M</v>
      </c>
      <c r="V3456" s="6" t="str">
        <f t="shared" si="855"/>
        <v>90</v>
      </c>
      <c r="W3456" s="6" t="str">
        <f t="shared" si="856"/>
        <v>Parish Stone</v>
      </c>
      <c r="X3456" s="6" t="str">
        <f t="shared" si="857"/>
        <v>ne</v>
      </c>
      <c r="Y3456" s="6" t="str">
        <f t="shared" si="858"/>
        <v>Parish Stone</v>
      </c>
      <c r="Z3456" s="6" t="str">
        <f t="shared" si="859"/>
        <v>Gatwick</v>
      </c>
      <c r="AA3456" s="6" t="str">
        <f t="shared" si="860"/>
        <v>HX</v>
      </c>
      <c r="AB3456" s="7" t="str">
        <f t="shared" si="861"/>
        <v>43982</v>
      </c>
      <c r="AC3456" s="6" t="str">
        <f t="shared" si="862"/>
        <v>62</v>
      </c>
      <c r="AD3456" s="6" t="str">
        <f t="shared" si="863"/>
        <v>E</v>
      </c>
      <c r="AE3456" s="8" t="str">
        <f t="shared" si="864"/>
        <v/>
      </c>
    </row>
    <row r="3457" spans="1:31" x14ac:dyDescent="0.25">
      <c r="A3457" s="9">
        <v>3540</v>
      </c>
      <c r="B3457" s="10" t="s">
        <v>3933</v>
      </c>
      <c r="C3457" s="10" t="s">
        <v>2551</v>
      </c>
      <c r="D3457" s="10" t="s">
        <v>28</v>
      </c>
      <c r="E3457" s="10" t="s">
        <v>29</v>
      </c>
      <c r="F3457" s="10">
        <v>30</v>
      </c>
      <c r="G3457" s="10" t="s">
        <v>8203</v>
      </c>
      <c r="H3457" s="10" t="s">
        <v>5401</v>
      </c>
      <c r="I3457" s="10" t="s">
        <v>32</v>
      </c>
      <c r="J3457" s="11">
        <v>43573</v>
      </c>
      <c r="K3457" s="10">
        <v>39</v>
      </c>
      <c r="L3457" s="10" t="s">
        <v>33</v>
      </c>
      <c r="M3457" s="12"/>
      <c r="O3457">
        <f t="shared" si="865"/>
        <v>0</v>
      </c>
      <c r="Q3457" s="9" t="str">
        <f t="shared" si="850"/>
        <v>3540</v>
      </c>
      <c r="R3457" s="10" t="str">
        <f t="shared" si="851"/>
        <v>Orville</v>
      </c>
      <c r="S3457" s="10" t="str">
        <f t="shared" si="852"/>
        <v>Sweet</v>
      </c>
      <c r="T3457" s="10" t="str">
        <f t="shared" si="853"/>
        <v>Mr</v>
      </c>
      <c r="U3457" s="10" t="str">
        <f t="shared" si="854"/>
        <v>M</v>
      </c>
      <c r="V3457" s="10" t="str">
        <f t="shared" si="855"/>
        <v>30</v>
      </c>
      <c r="W3457" s="10" t="str">
        <f t="shared" si="856"/>
        <v>Parish Yard</v>
      </c>
      <c r="X3457" s="10" t="str">
        <f t="shared" si="857"/>
        <v>rd</v>
      </c>
      <c r="Y3457" s="10" t="str">
        <f t="shared" si="858"/>
        <v>Parish Yard</v>
      </c>
      <c r="Z3457" s="10" t="str">
        <f t="shared" si="859"/>
        <v>West Byfleet</v>
      </c>
      <c r="AA3457" s="10" t="str">
        <f t="shared" si="860"/>
        <v>WC</v>
      </c>
      <c r="AB3457" s="11" t="str">
        <f t="shared" si="861"/>
        <v>43573</v>
      </c>
      <c r="AC3457" s="10" t="str">
        <f t="shared" si="862"/>
        <v>39</v>
      </c>
      <c r="AD3457" s="10" t="str">
        <f t="shared" si="863"/>
        <v>A3</v>
      </c>
      <c r="AE3457" s="12" t="str">
        <f t="shared" si="864"/>
        <v/>
      </c>
    </row>
    <row r="3458" spans="1:31" x14ac:dyDescent="0.25">
      <c r="A3458" s="5">
        <v>3541</v>
      </c>
      <c r="B3458" s="6" t="s">
        <v>492</v>
      </c>
      <c r="C3458" s="6" t="s">
        <v>2918</v>
      </c>
      <c r="D3458" s="6" t="s">
        <v>28</v>
      </c>
      <c r="E3458" s="6" t="s">
        <v>29</v>
      </c>
      <c r="F3458" s="6">
        <v>90</v>
      </c>
      <c r="G3458" s="6" t="s">
        <v>3212</v>
      </c>
      <c r="H3458" s="6" t="s">
        <v>5715</v>
      </c>
      <c r="I3458" s="6" t="s">
        <v>93</v>
      </c>
      <c r="J3458" s="7">
        <v>43880</v>
      </c>
      <c r="K3458" s="6">
        <v>73</v>
      </c>
      <c r="L3458" s="6" t="s">
        <v>62</v>
      </c>
      <c r="M3458" s="8"/>
      <c r="O3458">
        <f t="shared" si="865"/>
        <v>0</v>
      </c>
      <c r="Q3458" s="5" t="str">
        <f t="shared" si="850"/>
        <v>3541</v>
      </c>
      <c r="R3458" s="6" t="str">
        <f t="shared" si="851"/>
        <v>Kevin</v>
      </c>
      <c r="S3458" s="6" t="str">
        <f t="shared" si="852"/>
        <v>Mcclellan</v>
      </c>
      <c r="T3458" s="6" t="str">
        <f t="shared" si="853"/>
        <v>Mr</v>
      </c>
      <c r="U3458" s="6" t="str">
        <f t="shared" si="854"/>
        <v>M</v>
      </c>
      <c r="V3458" s="6" t="str">
        <f t="shared" si="855"/>
        <v>90</v>
      </c>
      <c r="W3458" s="6" t="str">
        <f t="shared" si="856"/>
        <v>Park</v>
      </c>
      <c r="X3458" s="6" t="str">
        <f t="shared" si="857"/>
        <v>rk</v>
      </c>
      <c r="Y3458" s="6" t="str">
        <f t="shared" si="858"/>
        <v>Park</v>
      </c>
      <c r="Z3458" s="6" t="str">
        <f t="shared" si="859"/>
        <v>Brough</v>
      </c>
      <c r="AA3458" s="6" t="str">
        <f t="shared" si="860"/>
        <v>TF</v>
      </c>
      <c r="AB3458" s="7" t="str">
        <f t="shared" si="861"/>
        <v>43880</v>
      </c>
      <c r="AC3458" s="6" t="str">
        <f t="shared" si="862"/>
        <v>73</v>
      </c>
      <c r="AD3458" s="6" t="str">
        <f t="shared" si="863"/>
        <v>C4</v>
      </c>
      <c r="AE3458" s="8" t="str">
        <f t="shared" si="864"/>
        <v/>
      </c>
    </row>
    <row r="3459" spans="1:31" x14ac:dyDescent="0.25">
      <c r="A3459" s="9">
        <v>3542</v>
      </c>
      <c r="B3459" s="10" t="s">
        <v>7834</v>
      </c>
      <c r="C3459" s="10" t="s">
        <v>8204</v>
      </c>
      <c r="D3459" s="10" t="s">
        <v>49</v>
      </c>
      <c r="E3459" s="10" t="s">
        <v>16</v>
      </c>
      <c r="F3459" s="10">
        <v>60</v>
      </c>
      <c r="G3459" s="10" t="s">
        <v>8205</v>
      </c>
      <c r="H3459" s="10" t="s">
        <v>4279</v>
      </c>
      <c r="I3459" s="10" t="s">
        <v>38</v>
      </c>
      <c r="J3459" s="11">
        <v>43792</v>
      </c>
      <c r="K3459" s="10">
        <v>5</v>
      </c>
      <c r="L3459" s="10" t="s">
        <v>44</v>
      </c>
      <c r="M3459" s="12"/>
      <c r="O3459">
        <f t="shared" si="865"/>
        <v>0</v>
      </c>
      <c r="Q3459" s="9" t="str">
        <f t="shared" si="850"/>
        <v>3542</v>
      </c>
      <c r="R3459" s="10" t="str">
        <f t="shared" si="851"/>
        <v>Arletha</v>
      </c>
      <c r="S3459" s="10" t="str">
        <f t="shared" si="852"/>
        <v>Swanson</v>
      </c>
      <c r="T3459" s="10" t="str">
        <f t="shared" si="853"/>
        <v>Miss</v>
      </c>
      <c r="U3459" s="10" t="str">
        <f t="shared" si="854"/>
        <v>F</v>
      </c>
      <c r="V3459" s="10" t="str">
        <f t="shared" si="855"/>
        <v>60</v>
      </c>
      <c r="W3459" s="10" t="str">
        <f t="shared" si="856"/>
        <v>Park Close</v>
      </c>
      <c r="X3459" s="10" t="str">
        <f t="shared" si="857"/>
        <v>se</v>
      </c>
      <c r="Y3459" s="10" t="str">
        <f t="shared" si="858"/>
        <v>Park Close</v>
      </c>
      <c r="Z3459" s="10" t="str">
        <f t="shared" si="859"/>
        <v>Duns</v>
      </c>
      <c r="AA3459" s="10" t="str">
        <f t="shared" si="860"/>
        <v>RM</v>
      </c>
      <c r="AB3459" s="11" t="str">
        <f t="shared" si="861"/>
        <v>43792</v>
      </c>
      <c r="AC3459" s="10" t="str">
        <f t="shared" si="862"/>
        <v>5</v>
      </c>
      <c r="AD3459" s="10" t="str">
        <f t="shared" si="863"/>
        <v>D</v>
      </c>
      <c r="AE3459" s="12" t="str">
        <f t="shared" si="864"/>
        <v/>
      </c>
    </row>
    <row r="3460" spans="1:31" x14ac:dyDescent="0.25">
      <c r="A3460" s="5">
        <v>3543</v>
      </c>
      <c r="B3460" s="6" t="s">
        <v>8206</v>
      </c>
      <c r="C3460" s="6" t="s">
        <v>3720</v>
      </c>
      <c r="D3460" s="6" t="s">
        <v>28</v>
      </c>
      <c r="E3460" s="6" t="s">
        <v>29</v>
      </c>
      <c r="F3460" s="6">
        <v>30</v>
      </c>
      <c r="G3460" s="6" t="s">
        <v>8207</v>
      </c>
      <c r="H3460" s="6" t="s">
        <v>3639</v>
      </c>
      <c r="I3460" s="6" t="s">
        <v>291</v>
      </c>
      <c r="J3460" s="7">
        <v>44402</v>
      </c>
      <c r="K3460" s="6">
        <v>52</v>
      </c>
      <c r="L3460" s="6" t="s">
        <v>20</v>
      </c>
      <c r="M3460" s="8"/>
      <c r="O3460">
        <f t="shared" si="865"/>
        <v>0</v>
      </c>
      <c r="Q3460" s="5" t="str">
        <f t="shared" si="850"/>
        <v>3543</v>
      </c>
      <c r="R3460" s="6" t="str">
        <f t="shared" si="851"/>
        <v>Ike</v>
      </c>
      <c r="S3460" s="6" t="str">
        <f t="shared" si="852"/>
        <v>Byrd</v>
      </c>
      <c r="T3460" s="6" t="str">
        <f t="shared" si="853"/>
        <v>Mr</v>
      </c>
      <c r="U3460" s="6" t="str">
        <f t="shared" si="854"/>
        <v>M</v>
      </c>
      <c r="V3460" s="6" t="str">
        <f t="shared" si="855"/>
        <v>30</v>
      </c>
      <c r="W3460" s="6" t="str">
        <f t="shared" si="856"/>
        <v>Park Dairy</v>
      </c>
      <c r="X3460" s="6" t="str">
        <f t="shared" si="857"/>
        <v>ry</v>
      </c>
      <c r="Y3460" s="6" t="str">
        <f t="shared" si="858"/>
        <v>Park Dairy</v>
      </c>
      <c r="Z3460" s="6" t="str">
        <f t="shared" si="859"/>
        <v>Isle Of Tiree</v>
      </c>
      <c r="AA3460" s="6" t="str">
        <f t="shared" si="860"/>
        <v>HS</v>
      </c>
      <c r="AB3460" s="7" t="str">
        <f t="shared" si="861"/>
        <v>44402</v>
      </c>
      <c r="AC3460" s="6" t="str">
        <f t="shared" si="862"/>
        <v>52</v>
      </c>
      <c r="AD3460" s="6" t="str">
        <f t="shared" si="863"/>
        <v>B</v>
      </c>
      <c r="AE3460" s="8" t="str">
        <f t="shared" si="864"/>
        <v/>
      </c>
    </row>
    <row r="3461" spans="1:31" x14ac:dyDescent="0.25">
      <c r="A3461" s="9">
        <v>3544</v>
      </c>
      <c r="B3461" s="10" t="s">
        <v>8208</v>
      </c>
      <c r="C3461" s="10" t="s">
        <v>2247</v>
      </c>
      <c r="D3461" s="10" t="s">
        <v>49</v>
      </c>
      <c r="E3461" s="10" t="s">
        <v>16</v>
      </c>
      <c r="F3461" s="10">
        <v>90</v>
      </c>
      <c r="G3461" s="10" t="s">
        <v>8209</v>
      </c>
      <c r="H3461" s="10" t="s">
        <v>1605</v>
      </c>
      <c r="I3461" s="10" t="s">
        <v>238</v>
      </c>
      <c r="J3461" s="11">
        <v>44352</v>
      </c>
      <c r="K3461" s="10">
        <v>67</v>
      </c>
      <c r="L3461" s="10" t="s">
        <v>52</v>
      </c>
      <c r="M3461" s="12"/>
      <c r="O3461">
        <f t="shared" si="865"/>
        <v>0</v>
      </c>
      <c r="Q3461" s="9" t="str">
        <f t="shared" si="850"/>
        <v>3544</v>
      </c>
      <c r="R3461" s="10" t="str">
        <f t="shared" si="851"/>
        <v>Beata</v>
      </c>
      <c r="S3461" s="10" t="str">
        <f t="shared" si="852"/>
        <v>Richter</v>
      </c>
      <c r="T3461" s="10" t="str">
        <f t="shared" si="853"/>
        <v>Miss</v>
      </c>
      <c r="U3461" s="10" t="str">
        <f t="shared" si="854"/>
        <v>F</v>
      </c>
      <c r="V3461" s="10" t="str">
        <f t="shared" si="855"/>
        <v>90</v>
      </c>
      <c r="W3461" s="10" t="str">
        <f t="shared" si="856"/>
        <v>Park Dwellings</v>
      </c>
      <c r="X3461" s="10" t="str">
        <f t="shared" si="857"/>
        <v>gs</v>
      </c>
      <c r="Y3461" s="10" t="str">
        <f t="shared" si="858"/>
        <v>Park Dwellings</v>
      </c>
      <c r="Z3461" s="10" t="str">
        <f t="shared" si="859"/>
        <v>Chester Le Street</v>
      </c>
      <c r="AA3461" s="10" t="str">
        <f t="shared" si="860"/>
        <v>CR</v>
      </c>
      <c r="AB3461" s="11" t="str">
        <f t="shared" si="861"/>
        <v>44352</v>
      </c>
      <c r="AC3461" s="10" t="str">
        <f t="shared" si="862"/>
        <v>67</v>
      </c>
      <c r="AD3461" s="10" t="str">
        <f t="shared" si="863"/>
        <v>A1</v>
      </c>
      <c r="AE3461" s="12" t="str">
        <f t="shared" si="864"/>
        <v/>
      </c>
    </row>
    <row r="3462" spans="1:31" x14ac:dyDescent="0.25">
      <c r="A3462" s="5">
        <v>3545</v>
      </c>
      <c r="B3462" s="6" t="s">
        <v>8210</v>
      </c>
      <c r="C3462" s="6" t="s">
        <v>2027</v>
      </c>
      <c r="D3462" s="6" t="s">
        <v>15</v>
      </c>
      <c r="E3462" s="6" t="s">
        <v>16</v>
      </c>
      <c r="F3462" s="6">
        <v>30</v>
      </c>
      <c r="G3462" s="6" t="s">
        <v>8211</v>
      </c>
      <c r="H3462" s="6" t="s">
        <v>6660</v>
      </c>
      <c r="I3462" s="6" t="s">
        <v>32</v>
      </c>
      <c r="J3462" s="7">
        <v>43531</v>
      </c>
      <c r="K3462" s="6">
        <v>43</v>
      </c>
      <c r="L3462" s="6" t="s">
        <v>78</v>
      </c>
      <c r="M3462" s="8"/>
      <c r="O3462">
        <f t="shared" si="865"/>
        <v>0</v>
      </c>
      <c r="Q3462" s="5" t="str">
        <f t="shared" ref="Q3462:Q3525" si="866">TRIM(A3462)</f>
        <v>3545</v>
      </c>
      <c r="R3462" s="6" t="str">
        <f t="shared" ref="R3462:R3525" si="867">TRIM(B3462)</f>
        <v>Shalonda</v>
      </c>
      <c r="S3462" s="6" t="str">
        <f t="shared" ref="S3462:S3525" si="868">TRIM(C3462)</f>
        <v>Adams</v>
      </c>
      <c r="T3462" s="6" t="str">
        <f t="shared" ref="T3462:T3525" si="869">TRIM(D3462)</f>
        <v>Mrs</v>
      </c>
      <c r="U3462" s="6" t="str">
        <f t="shared" ref="U3462:U3525" si="870">IF(ISNUMBER(SEARCH("f",TRIM(E3462))),"F","M")</f>
        <v>F</v>
      </c>
      <c r="V3462" s="6" t="str">
        <f t="shared" ref="V3462:V3525" si="871">TRIM(F3462)</f>
        <v>30</v>
      </c>
      <c r="W3462" s="6" t="str">
        <f t="shared" ref="W3462:W3525" si="872">SUBSTITUTE(SUBSTITUTE(SUBSTITUTE(PROPER(TRIM(G3462)),"(?)","")," (No",""),"'S","'s")</f>
        <v>Park Or</v>
      </c>
      <c r="X3462" s="6" t="str">
        <f t="shared" ref="X3462:X3525" si="873">RIGHT(W3462,2)</f>
        <v>Or</v>
      </c>
      <c r="Y3462" s="6" t="str">
        <f t="shared" ref="Y3462:Y3525" si="874">IF(OR(X3462="St",X3462="Av",X3462="Pl"),SUBSTITUTE(SUBSTITUTE(SUBSTITUTE(SUBSTITUTE(SUBSTITUTE(SUBSTITUTE(SUBSTITUTE(W3462,"Rd","Road"),"St","Street"),"Cls", "Close"),"Plc","Place"),"Bldgs","Buildings"),"Av","Avenue"),"Pl","Place"),SUBSTITUTE(SUBSTITUTE(SUBSTITUTE(SUBSTITUTE(SUBSTITUTE(W3462,"Rd","Road"),"Cls", "Close"),"Plc","Place"),"Bldgs","Buildings"),"Crt","Court"))</f>
        <v>Park Or</v>
      </c>
      <c r="Z3462" s="6" t="str">
        <f t="shared" ref="Z3462:Z3525" si="875">TRIM(H3462)</f>
        <v>Melton Mowbray</v>
      </c>
      <c r="AA3462" s="6" t="str">
        <f t="shared" ref="AA3462:AA3525" si="876">TRIM(I3462)</f>
        <v>WC</v>
      </c>
      <c r="AB3462" s="7" t="str">
        <f t="shared" ref="AB3462:AB3525" si="877">TRIM(J3462)</f>
        <v>43531</v>
      </c>
      <c r="AC3462" s="6" t="str">
        <f t="shared" ref="AC3462:AC3525" si="878">TRIM(K3462)</f>
        <v>43</v>
      </c>
      <c r="AD3462" s="6" t="str">
        <f t="shared" ref="AD3462:AD3525" si="879">TRIM(L3462)</f>
        <v>C2</v>
      </c>
      <c r="AE3462" s="8" t="str">
        <f t="shared" ref="AE3462:AE3525" si="880">TRIM(M3462)</f>
        <v/>
      </c>
    </row>
    <row r="3463" spans="1:31" x14ac:dyDescent="0.25">
      <c r="A3463" s="9">
        <v>3546</v>
      </c>
      <c r="B3463" s="10" t="s">
        <v>6434</v>
      </c>
      <c r="C3463" s="10" t="s">
        <v>7749</v>
      </c>
      <c r="D3463" s="10" t="s">
        <v>28</v>
      </c>
      <c r="E3463" s="10" t="s">
        <v>3075</v>
      </c>
      <c r="F3463" s="10">
        <v>60</v>
      </c>
      <c r="G3463" s="10" t="s">
        <v>8212</v>
      </c>
      <c r="H3463" s="10" t="s">
        <v>889</v>
      </c>
      <c r="I3463" s="10" t="s">
        <v>38</v>
      </c>
      <c r="J3463" s="11">
        <v>44037</v>
      </c>
      <c r="K3463" s="10">
        <v>65</v>
      </c>
      <c r="L3463" s="10" t="s">
        <v>44</v>
      </c>
      <c r="M3463" s="12"/>
      <c r="O3463">
        <f t="shared" si="865"/>
        <v>0</v>
      </c>
      <c r="Q3463" s="9" t="str">
        <f t="shared" si="866"/>
        <v>3546</v>
      </c>
      <c r="R3463" s="10" t="str">
        <f t="shared" si="867"/>
        <v>Jamison</v>
      </c>
      <c r="S3463" s="10" t="str">
        <f t="shared" si="868"/>
        <v>Holden</v>
      </c>
      <c r="T3463" s="10" t="str">
        <f t="shared" si="869"/>
        <v>Mr</v>
      </c>
      <c r="U3463" s="10" t="str">
        <f t="shared" si="870"/>
        <v>M</v>
      </c>
      <c r="V3463" s="10" t="str">
        <f t="shared" si="871"/>
        <v>60</v>
      </c>
      <c r="W3463" s="10" t="str">
        <f t="shared" si="872"/>
        <v>Park Place</v>
      </c>
      <c r="X3463" s="10" t="str">
        <f t="shared" si="873"/>
        <v>ce</v>
      </c>
      <c r="Y3463" s="10" t="str">
        <f t="shared" si="874"/>
        <v>Park Place</v>
      </c>
      <c r="Z3463" s="10" t="str">
        <f t="shared" si="875"/>
        <v>Dalmally</v>
      </c>
      <c r="AA3463" s="10" t="str">
        <f t="shared" si="876"/>
        <v>RM</v>
      </c>
      <c r="AB3463" s="11" t="str">
        <f t="shared" si="877"/>
        <v>44037</v>
      </c>
      <c r="AC3463" s="10" t="str">
        <f t="shared" si="878"/>
        <v>65</v>
      </c>
      <c r="AD3463" s="10" t="str">
        <f t="shared" si="879"/>
        <v>D</v>
      </c>
      <c r="AE3463" s="12" t="str">
        <f t="shared" si="880"/>
        <v/>
      </c>
    </row>
    <row r="3464" spans="1:31" x14ac:dyDescent="0.25">
      <c r="A3464" s="5">
        <v>3547</v>
      </c>
      <c r="B3464" s="6" t="s">
        <v>8213</v>
      </c>
      <c r="C3464" s="6" t="s">
        <v>4326</v>
      </c>
      <c r="D3464" s="6" t="s">
        <v>15</v>
      </c>
      <c r="E3464" s="6" t="s">
        <v>16</v>
      </c>
      <c r="F3464" s="6">
        <v>60</v>
      </c>
      <c r="G3464" s="6" t="s">
        <v>8214</v>
      </c>
      <c r="H3464" s="6" t="s">
        <v>3251</v>
      </c>
      <c r="I3464" s="6" t="s">
        <v>122</v>
      </c>
      <c r="J3464" s="7">
        <v>44517</v>
      </c>
      <c r="K3464" s="6">
        <v>75</v>
      </c>
      <c r="L3464" s="6" t="s">
        <v>157</v>
      </c>
      <c r="M3464" s="8"/>
      <c r="O3464">
        <f t="shared" si="865"/>
        <v>0</v>
      </c>
      <c r="Q3464" s="5" t="str">
        <f t="shared" si="866"/>
        <v>3547</v>
      </c>
      <c r="R3464" s="6" t="str">
        <f t="shared" si="867"/>
        <v>Dominga</v>
      </c>
      <c r="S3464" s="6" t="str">
        <f t="shared" si="868"/>
        <v>Hankins</v>
      </c>
      <c r="T3464" s="6" t="str">
        <f t="shared" si="869"/>
        <v>Mrs</v>
      </c>
      <c r="U3464" s="6" t="str">
        <f t="shared" si="870"/>
        <v>F</v>
      </c>
      <c r="V3464" s="6" t="str">
        <f t="shared" si="871"/>
        <v>60</v>
      </c>
      <c r="W3464" s="6" t="str">
        <f t="shared" si="872"/>
        <v>Park Road</v>
      </c>
      <c r="X3464" s="6" t="str">
        <f t="shared" si="873"/>
        <v>ad</v>
      </c>
      <c r="Y3464" s="6" t="str">
        <f t="shared" si="874"/>
        <v>Park Road</v>
      </c>
      <c r="Z3464" s="6" t="str">
        <f t="shared" si="875"/>
        <v>Linlithgow</v>
      </c>
      <c r="AA3464" s="6" t="str">
        <f t="shared" si="876"/>
        <v>WN</v>
      </c>
      <c r="AB3464" s="7" t="str">
        <f t="shared" si="877"/>
        <v>44517</v>
      </c>
      <c r="AC3464" s="6" t="str">
        <f t="shared" si="878"/>
        <v>75</v>
      </c>
      <c r="AD3464" s="6" t="str">
        <f t="shared" si="879"/>
        <v>C3</v>
      </c>
      <c r="AE3464" s="8" t="str">
        <f t="shared" si="880"/>
        <v/>
      </c>
    </row>
    <row r="3465" spans="1:31" x14ac:dyDescent="0.25">
      <c r="A3465" s="9">
        <v>3548</v>
      </c>
      <c r="B3465" s="10" t="s">
        <v>6820</v>
      </c>
      <c r="C3465" s="10" t="s">
        <v>6783</v>
      </c>
      <c r="D3465" s="10" t="s">
        <v>49</v>
      </c>
      <c r="E3465" s="10" t="s">
        <v>16</v>
      </c>
      <c r="F3465" s="10">
        <v>30</v>
      </c>
      <c r="G3465" s="10" t="s">
        <v>8215</v>
      </c>
      <c r="H3465" s="10" t="s">
        <v>1984</v>
      </c>
      <c r="I3465" s="10" t="s">
        <v>32</v>
      </c>
      <c r="J3465" s="11">
        <v>43593</v>
      </c>
      <c r="K3465" s="10">
        <v>28</v>
      </c>
      <c r="L3465" s="10" t="s">
        <v>99</v>
      </c>
      <c r="M3465" s="12"/>
      <c r="O3465">
        <f t="shared" si="865"/>
        <v>0</v>
      </c>
      <c r="Q3465" s="9" t="str">
        <f t="shared" si="866"/>
        <v>3548</v>
      </c>
      <c r="R3465" s="10" t="str">
        <f t="shared" si="867"/>
        <v>Agatha</v>
      </c>
      <c r="S3465" s="10" t="str">
        <f t="shared" si="868"/>
        <v>Pelletier</v>
      </c>
      <c r="T3465" s="10" t="str">
        <f t="shared" si="869"/>
        <v>Miss</v>
      </c>
      <c r="U3465" s="10" t="str">
        <f t="shared" si="870"/>
        <v>F</v>
      </c>
      <c r="V3465" s="10" t="str">
        <f t="shared" si="871"/>
        <v>30</v>
      </c>
      <c r="W3465" s="10" t="str">
        <f t="shared" si="872"/>
        <v>Park Vista</v>
      </c>
      <c r="X3465" s="10" t="str">
        <f t="shared" si="873"/>
        <v>ta</v>
      </c>
      <c r="Y3465" s="10" t="str">
        <f t="shared" si="874"/>
        <v>Park Vista</v>
      </c>
      <c r="Z3465" s="10" t="str">
        <f t="shared" si="875"/>
        <v>Wingate</v>
      </c>
      <c r="AA3465" s="10" t="str">
        <f t="shared" si="876"/>
        <v>WC</v>
      </c>
      <c r="AB3465" s="11" t="str">
        <f t="shared" si="877"/>
        <v>43593</v>
      </c>
      <c r="AC3465" s="10" t="str">
        <f t="shared" si="878"/>
        <v>28</v>
      </c>
      <c r="AD3465" s="10" t="str">
        <f t="shared" si="879"/>
        <v>E</v>
      </c>
      <c r="AE3465" s="12" t="str">
        <f t="shared" si="880"/>
        <v/>
      </c>
    </row>
    <row r="3466" spans="1:31" x14ac:dyDescent="0.25">
      <c r="A3466" s="5">
        <v>3549</v>
      </c>
      <c r="B3466" s="6" t="s">
        <v>4219</v>
      </c>
      <c r="C3466" s="6" t="s">
        <v>2200</v>
      </c>
      <c r="D3466" s="6" t="s">
        <v>28</v>
      </c>
      <c r="E3466" s="6" t="s">
        <v>29</v>
      </c>
      <c r="F3466" s="6">
        <v>60</v>
      </c>
      <c r="G3466" s="6" t="s">
        <v>8216</v>
      </c>
      <c r="H3466" s="6" t="s">
        <v>8217</v>
      </c>
      <c r="I3466" s="6" t="s">
        <v>19</v>
      </c>
      <c r="J3466" s="7">
        <v>44503</v>
      </c>
      <c r="K3466" s="6">
        <v>69</v>
      </c>
      <c r="L3466" s="6" t="s">
        <v>39</v>
      </c>
      <c r="M3466" s="8"/>
      <c r="O3466">
        <f t="shared" ref="O3466:O3529" si="881">COUNTBLANK(A3466:L3466)+COUNTIF(K3466,0)</f>
        <v>0</v>
      </c>
      <c r="Q3466" s="5" t="str">
        <f t="shared" si="866"/>
        <v>3549</v>
      </c>
      <c r="R3466" s="6" t="str">
        <f t="shared" si="867"/>
        <v>Everette</v>
      </c>
      <c r="S3466" s="6" t="str">
        <f t="shared" si="868"/>
        <v>Pendleton</v>
      </c>
      <c r="T3466" s="6" t="str">
        <f t="shared" si="869"/>
        <v>Mr</v>
      </c>
      <c r="U3466" s="6" t="str">
        <f t="shared" si="870"/>
        <v>M</v>
      </c>
      <c r="V3466" s="6" t="str">
        <f t="shared" si="871"/>
        <v>60</v>
      </c>
      <c r="W3466" s="6" t="str">
        <f t="shared" si="872"/>
        <v>Park West</v>
      </c>
      <c r="X3466" s="6" t="str">
        <f t="shared" si="873"/>
        <v>st</v>
      </c>
      <c r="Y3466" s="6" t="str">
        <f t="shared" si="874"/>
        <v>Park West</v>
      </c>
      <c r="Z3466" s="6" t="str">
        <f t="shared" si="875"/>
        <v>Ballater</v>
      </c>
      <c r="AA3466" s="6" t="str">
        <f t="shared" si="876"/>
        <v>CH</v>
      </c>
      <c r="AB3466" s="7" t="str">
        <f t="shared" si="877"/>
        <v>44503</v>
      </c>
      <c r="AC3466" s="6" t="str">
        <f t="shared" si="878"/>
        <v>69</v>
      </c>
      <c r="AD3466" s="6" t="str">
        <f t="shared" si="879"/>
        <v>C1</v>
      </c>
      <c r="AE3466" s="8" t="str">
        <f t="shared" si="880"/>
        <v/>
      </c>
    </row>
    <row r="3467" spans="1:31" x14ac:dyDescent="0.25">
      <c r="A3467" s="9">
        <v>3550</v>
      </c>
      <c r="B3467" s="10" t="s">
        <v>8218</v>
      </c>
      <c r="C3467" s="10" t="s">
        <v>2197</v>
      </c>
      <c r="D3467" s="10" t="s">
        <v>49</v>
      </c>
      <c r="E3467" s="10" t="s">
        <v>16</v>
      </c>
      <c r="F3467" s="10">
        <v>30</v>
      </c>
      <c r="G3467" s="10" t="s">
        <v>8216</v>
      </c>
      <c r="H3467" s="10" t="s">
        <v>347</v>
      </c>
      <c r="I3467" s="10" t="s">
        <v>25</v>
      </c>
      <c r="J3467" s="11">
        <v>44477</v>
      </c>
      <c r="K3467" s="10">
        <v>41</v>
      </c>
      <c r="L3467" s="10" t="s">
        <v>99</v>
      </c>
      <c r="M3467" s="12"/>
      <c r="O3467">
        <f t="shared" si="881"/>
        <v>0</v>
      </c>
      <c r="Q3467" s="9" t="str">
        <f t="shared" si="866"/>
        <v>3550</v>
      </c>
      <c r="R3467" s="10" t="str">
        <f t="shared" si="867"/>
        <v>Charmain</v>
      </c>
      <c r="S3467" s="10" t="str">
        <f t="shared" si="868"/>
        <v>Rogers</v>
      </c>
      <c r="T3467" s="10" t="str">
        <f t="shared" si="869"/>
        <v>Miss</v>
      </c>
      <c r="U3467" s="10" t="str">
        <f t="shared" si="870"/>
        <v>F</v>
      </c>
      <c r="V3467" s="10" t="str">
        <f t="shared" si="871"/>
        <v>30</v>
      </c>
      <c r="W3467" s="10" t="str">
        <f t="shared" si="872"/>
        <v>Park West</v>
      </c>
      <c r="X3467" s="10" t="str">
        <f t="shared" si="873"/>
        <v>st</v>
      </c>
      <c r="Y3467" s="10" t="str">
        <f t="shared" si="874"/>
        <v>Park West</v>
      </c>
      <c r="Z3467" s="10" t="str">
        <f t="shared" si="875"/>
        <v>Haywards Heath</v>
      </c>
      <c r="AA3467" s="10" t="str">
        <f t="shared" si="876"/>
        <v>HG</v>
      </c>
      <c r="AB3467" s="11" t="str">
        <f t="shared" si="877"/>
        <v>44477</v>
      </c>
      <c r="AC3467" s="10" t="str">
        <f t="shared" si="878"/>
        <v>41</v>
      </c>
      <c r="AD3467" s="10" t="str">
        <f t="shared" si="879"/>
        <v>E</v>
      </c>
      <c r="AE3467" s="12" t="str">
        <f t="shared" si="880"/>
        <v/>
      </c>
    </row>
    <row r="3468" spans="1:31" x14ac:dyDescent="0.25">
      <c r="A3468" s="5">
        <v>3551</v>
      </c>
      <c r="B3468" s="6" t="s">
        <v>8219</v>
      </c>
      <c r="C3468" s="6" t="s">
        <v>1379</v>
      </c>
      <c r="D3468" s="6" t="s">
        <v>49</v>
      </c>
      <c r="E3468" s="6" t="s">
        <v>16</v>
      </c>
      <c r="F3468" s="6">
        <v>90</v>
      </c>
      <c r="G3468" s="6" t="s">
        <v>8220</v>
      </c>
      <c r="H3468" s="6" t="s">
        <v>2972</v>
      </c>
      <c r="I3468" s="6" t="s">
        <v>2973</v>
      </c>
      <c r="J3468" s="7">
        <v>44542</v>
      </c>
      <c r="K3468" s="6">
        <v>46</v>
      </c>
      <c r="L3468" s="6" t="s">
        <v>78</v>
      </c>
      <c r="M3468" s="8"/>
      <c r="O3468">
        <f t="shared" si="881"/>
        <v>0</v>
      </c>
      <c r="Q3468" s="5" t="str">
        <f t="shared" si="866"/>
        <v>3551</v>
      </c>
      <c r="R3468" s="6" t="str">
        <f t="shared" si="867"/>
        <v>Suellen</v>
      </c>
      <c r="S3468" s="6" t="str">
        <f t="shared" si="868"/>
        <v>Tipton</v>
      </c>
      <c r="T3468" s="6" t="str">
        <f t="shared" si="869"/>
        <v>Miss</v>
      </c>
      <c r="U3468" s="6" t="str">
        <f t="shared" si="870"/>
        <v>F</v>
      </c>
      <c r="V3468" s="6" t="str">
        <f t="shared" si="871"/>
        <v>90</v>
      </c>
      <c r="W3468" s="6" t="str">
        <f t="shared" si="872"/>
        <v>Parkfield Terrace</v>
      </c>
      <c r="X3468" s="6" t="str">
        <f t="shared" si="873"/>
        <v>ce</v>
      </c>
      <c r="Y3468" s="6" t="str">
        <f t="shared" si="874"/>
        <v>Parkfield Terrace</v>
      </c>
      <c r="Z3468" s="6" t="str">
        <f t="shared" si="875"/>
        <v>Ambleside</v>
      </c>
      <c r="AA3468" s="6" t="str">
        <f t="shared" si="876"/>
        <v>WA</v>
      </c>
      <c r="AB3468" s="7" t="str">
        <f t="shared" si="877"/>
        <v>44542</v>
      </c>
      <c r="AC3468" s="6" t="str">
        <f t="shared" si="878"/>
        <v>46</v>
      </c>
      <c r="AD3468" s="6" t="str">
        <f t="shared" si="879"/>
        <v>C2</v>
      </c>
      <c r="AE3468" s="8" t="str">
        <f t="shared" si="880"/>
        <v/>
      </c>
    </row>
    <row r="3469" spans="1:31" x14ac:dyDescent="0.25">
      <c r="A3469" s="9">
        <v>3552</v>
      </c>
      <c r="B3469" s="10" t="s">
        <v>8221</v>
      </c>
      <c r="C3469" s="10" t="s">
        <v>661</v>
      </c>
      <c r="D3469" s="10" t="s">
        <v>28</v>
      </c>
      <c r="E3469" s="10" t="s">
        <v>29</v>
      </c>
      <c r="F3469" s="10">
        <v>90</v>
      </c>
      <c r="G3469" s="10" t="s">
        <v>8222</v>
      </c>
      <c r="H3469" s="10" t="s">
        <v>285</v>
      </c>
      <c r="I3469" s="10" t="s">
        <v>32</v>
      </c>
      <c r="J3469" s="11">
        <v>43924</v>
      </c>
      <c r="K3469" s="10">
        <v>12</v>
      </c>
      <c r="L3469" s="10" t="s">
        <v>33</v>
      </c>
      <c r="M3469" s="12"/>
      <c r="O3469">
        <f t="shared" si="881"/>
        <v>0</v>
      </c>
      <c r="Q3469" s="9" t="str">
        <f t="shared" si="866"/>
        <v>3552</v>
      </c>
      <c r="R3469" s="10" t="str">
        <f t="shared" si="867"/>
        <v>Romeo</v>
      </c>
      <c r="S3469" s="10" t="str">
        <f t="shared" si="868"/>
        <v>King</v>
      </c>
      <c r="T3469" s="10" t="str">
        <f t="shared" si="869"/>
        <v>Mr</v>
      </c>
      <c r="U3469" s="10" t="str">
        <f t="shared" si="870"/>
        <v>M</v>
      </c>
      <c r="V3469" s="10" t="str">
        <f t="shared" si="871"/>
        <v>90</v>
      </c>
      <c r="W3469" s="10" t="str">
        <f t="shared" si="872"/>
        <v>Parkville Road</v>
      </c>
      <c r="X3469" s="10" t="str">
        <f t="shared" si="873"/>
        <v>ad</v>
      </c>
      <c r="Y3469" s="10" t="str">
        <f t="shared" si="874"/>
        <v>Parkville Road</v>
      </c>
      <c r="Z3469" s="10" t="str">
        <f t="shared" si="875"/>
        <v>Staffordshire</v>
      </c>
      <c r="AA3469" s="10" t="str">
        <f t="shared" si="876"/>
        <v>WC</v>
      </c>
      <c r="AB3469" s="11" t="str">
        <f t="shared" si="877"/>
        <v>43924</v>
      </c>
      <c r="AC3469" s="10" t="str">
        <f t="shared" si="878"/>
        <v>12</v>
      </c>
      <c r="AD3469" s="10" t="str">
        <f t="shared" si="879"/>
        <v>A3</v>
      </c>
      <c r="AE3469" s="12" t="str">
        <f t="shared" si="880"/>
        <v/>
      </c>
    </row>
    <row r="3470" spans="1:31" x14ac:dyDescent="0.25">
      <c r="A3470" s="5">
        <v>3553</v>
      </c>
      <c r="B3470" s="6" t="s">
        <v>1674</v>
      </c>
      <c r="C3470" s="6" t="s">
        <v>4338</v>
      </c>
      <c r="D3470" s="6" t="s">
        <v>28</v>
      </c>
      <c r="E3470" s="6" t="s">
        <v>29</v>
      </c>
      <c r="F3470" s="6">
        <v>30</v>
      </c>
      <c r="G3470" s="6" t="s">
        <v>8223</v>
      </c>
      <c r="H3470" s="6" t="s">
        <v>5195</v>
      </c>
      <c r="I3470" s="6" t="s">
        <v>93</v>
      </c>
      <c r="J3470" s="7">
        <v>43769</v>
      </c>
      <c r="K3470" s="6">
        <v>49</v>
      </c>
      <c r="L3470" s="6" t="s">
        <v>68</v>
      </c>
      <c r="M3470" s="8"/>
      <c r="O3470">
        <f t="shared" si="881"/>
        <v>0</v>
      </c>
      <c r="Q3470" s="5" t="str">
        <f t="shared" si="866"/>
        <v>3553</v>
      </c>
      <c r="R3470" s="6" t="str">
        <f t="shared" si="867"/>
        <v>Clay</v>
      </c>
      <c r="S3470" s="6" t="str">
        <f t="shared" si="868"/>
        <v>Mohr</v>
      </c>
      <c r="T3470" s="6" t="str">
        <f t="shared" si="869"/>
        <v>Mr</v>
      </c>
      <c r="U3470" s="6" t="str">
        <f t="shared" si="870"/>
        <v>M</v>
      </c>
      <c r="V3470" s="6" t="str">
        <f t="shared" si="871"/>
        <v>30</v>
      </c>
      <c r="W3470" s="6" t="str">
        <f t="shared" si="872"/>
        <v>Parmiter Industrial</v>
      </c>
      <c r="X3470" s="6" t="str">
        <f t="shared" si="873"/>
        <v>al</v>
      </c>
      <c r="Y3470" s="6" t="str">
        <f t="shared" si="874"/>
        <v>Parmiter Industrial</v>
      </c>
      <c r="Z3470" s="6" t="str">
        <f t="shared" si="875"/>
        <v>Buckley</v>
      </c>
      <c r="AA3470" s="6" t="str">
        <f t="shared" si="876"/>
        <v>TF</v>
      </c>
      <c r="AB3470" s="7" t="str">
        <f t="shared" si="877"/>
        <v>43769</v>
      </c>
      <c r="AC3470" s="6" t="str">
        <f t="shared" si="878"/>
        <v>49</v>
      </c>
      <c r="AD3470" s="6" t="str">
        <f t="shared" si="879"/>
        <v>A2</v>
      </c>
      <c r="AE3470" s="8" t="str">
        <f t="shared" si="880"/>
        <v/>
      </c>
    </row>
    <row r="3471" spans="1:31" x14ac:dyDescent="0.25">
      <c r="A3471" s="9">
        <v>3554</v>
      </c>
      <c r="B3471" s="10" t="s">
        <v>8224</v>
      </c>
      <c r="C3471" s="10" t="s">
        <v>5870</v>
      </c>
      <c r="D3471" s="10" t="s">
        <v>49</v>
      </c>
      <c r="E3471" s="10" t="s">
        <v>16</v>
      </c>
      <c r="F3471" s="10">
        <v>60</v>
      </c>
      <c r="G3471" s="10" t="s">
        <v>8225</v>
      </c>
      <c r="H3471" s="10" t="s">
        <v>2732</v>
      </c>
      <c r="I3471" s="10" t="s">
        <v>122</v>
      </c>
      <c r="J3471" s="11">
        <v>44066</v>
      </c>
      <c r="K3471" s="10">
        <v>40</v>
      </c>
      <c r="L3471" s="10" t="s">
        <v>78</v>
      </c>
      <c r="M3471" s="12"/>
      <c r="O3471">
        <f t="shared" si="881"/>
        <v>0</v>
      </c>
      <c r="Q3471" s="9" t="str">
        <f t="shared" si="866"/>
        <v>3554</v>
      </c>
      <c r="R3471" s="10" t="str">
        <f t="shared" si="867"/>
        <v>Marth</v>
      </c>
      <c r="S3471" s="10" t="str">
        <f t="shared" si="868"/>
        <v>Ferrell</v>
      </c>
      <c r="T3471" s="10" t="str">
        <f t="shared" si="869"/>
        <v>Miss</v>
      </c>
      <c r="U3471" s="10" t="str">
        <f t="shared" si="870"/>
        <v>F</v>
      </c>
      <c r="V3471" s="10" t="str">
        <f t="shared" si="871"/>
        <v>60</v>
      </c>
      <c r="W3471" s="10" t="str">
        <f t="shared" si="872"/>
        <v>Parmiter Street</v>
      </c>
      <c r="X3471" s="10" t="str">
        <f t="shared" si="873"/>
        <v>et</v>
      </c>
      <c r="Y3471" s="10" t="str">
        <f t="shared" si="874"/>
        <v>Parmiter Street</v>
      </c>
      <c r="Z3471" s="10" t="str">
        <f t="shared" si="875"/>
        <v>Llanon</v>
      </c>
      <c r="AA3471" s="10" t="str">
        <f t="shared" si="876"/>
        <v>WN</v>
      </c>
      <c r="AB3471" s="11" t="str">
        <f t="shared" si="877"/>
        <v>44066</v>
      </c>
      <c r="AC3471" s="10" t="str">
        <f t="shared" si="878"/>
        <v>40</v>
      </c>
      <c r="AD3471" s="10" t="str">
        <f t="shared" si="879"/>
        <v>C2</v>
      </c>
      <c r="AE3471" s="12" t="str">
        <f t="shared" si="880"/>
        <v/>
      </c>
    </row>
    <row r="3472" spans="1:31" x14ac:dyDescent="0.25">
      <c r="A3472" s="5">
        <v>3555</v>
      </c>
      <c r="B3472" s="6" t="s">
        <v>6252</v>
      </c>
      <c r="C3472" s="6" t="s">
        <v>5634</v>
      </c>
      <c r="D3472" s="6" t="s">
        <v>28</v>
      </c>
      <c r="E3472" s="6" t="s">
        <v>29</v>
      </c>
      <c r="F3472" s="6">
        <v>60</v>
      </c>
      <c r="G3472" s="6" t="s">
        <v>8226</v>
      </c>
      <c r="H3472" s="6" t="s">
        <v>3450</v>
      </c>
      <c r="I3472" s="6" t="s">
        <v>32</v>
      </c>
      <c r="J3472" s="7">
        <v>43774</v>
      </c>
      <c r="K3472" s="6">
        <v>74</v>
      </c>
      <c r="L3472" s="6" t="s">
        <v>62</v>
      </c>
      <c r="M3472" s="8"/>
      <c r="O3472">
        <f t="shared" si="881"/>
        <v>0</v>
      </c>
      <c r="Q3472" s="5" t="str">
        <f t="shared" si="866"/>
        <v>3555</v>
      </c>
      <c r="R3472" s="6" t="str">
        <f t="shared" si="867"/>
        <v>Ben</v>
      </c>
      <c r="S3472" s="6" t="str">
        <f t="shared" si="868"/>
        <v>Dowdy</v>
      </c>
      <c r="T3472" s="6" t="str">
        <f t="shared" si="869"/>
        <v>Mr</v>
      </c>
      <c r="U3472" s="6" t="str">
        <f t="shared" si="870"/>
        <v>M</v>
      </c>
      <c r="V3472" s="6" t="str">
        <f t="shared" si="871"/>
        <v>60</v>
      </c>
      <c r="W3472" s="6" t="str">
        <f t="shared" si="872"/>
        <v>Parrs Place</v>
      </c>
      <c r="X3472" s="6" t="str">
        <f t="shared" si="873"/>
        <v>ce</v>
      </c>
      <c r="Y3472" s="6" t="str">
        <f t="shared" si="874"/>
        <v>Parrs Place</v>
      </c>
      <c r="Z3472" s="6" t="str">
        <f t="shared" si="875"/>
        <v>Lymington</v>
      </c>
      <c r="AA3472" s="6" t="str">
        <f t="shared" si="876"/>
        <v>WC</v>
      </c>
      <c r="AB3472" s="7" t="str">
        <f t="shared" si="877"/>
        <v>43774</v>
      </c>
      <c r="AC3472" s="6" t="str">
        <f t="shared" si="878"/>
        <v>74</v>
      </c>
      <c r="AD3472" s="6" t="str">
        <f t="shared" si="879"/>
        <v>C4</v>
      </c>
      <c r="AE3472" s="8" t="str">
        <f t="shared" si="880"/>
        <v/>
      </c>
    </row>
    <row r="3473" spans="1:31" x14ac:dyDescent="0.25">
      <c r="A3473" s="9">
        <v>3556</v>
      </c>
      <c r="B3473" s="10" t="s">
        <v>8227</v>
      </c>
      <c r="C3473" s="10" t="s">
        <v>5340</v>
      </c>
      <c r="D3473" s="10" t="s">
        <v>49</v>
      </c>
      <c r="E3473" s="10" t="s">
        <v>16</v>
      </c>
      <c r="F3473" s="10">
        <v>90</v>
      </c>
      <c r="G3473" s="10" t="s">
        <v>8228</v>
      </c>
      <c r="H3473" s="10" t="s">
        <v>1756</v>
      </c>
      <c r="I3473" s="10" t="s">
        <v>122</v>
      </c>
      <c r="J3473" s="11">
        <v>43782</v>
      </c>
      <c r="K3473" s="10">
        <v>71</v>
      </c>
      <c r="L3473" s="10" t="s">
        <v>44</v>
      </c>
      <c r="M3473" s="12"/>
      <c r="O3473">
        <f t="shared" si="881"/>
        <v>0</v>
      </c>
      <c r="Q3473" s="9" t="str">
        <f t="shared" si="866"/>
        <v>3556</v>
      </c>
      <c r="R3473" s="10" t="str">
        <f t="shared" si="867"/>
        <v>Ariane</v>
      </c>
      <c r="S3473" s="10" t="str">
        <f t="shared" si="868"/>
        <v>Hogan</v>
      </c>
      <c r="T3473" s="10" t="str">
        <f t="shared" si="869"/>
        <v>Miss</v>
      </c>
      <c r="U3473" s="10" t="str">
        <f t="shared" si="870"/>
        <v>F</v>
      </c>
      <c r="V3473" s="10" t="str">
        <f t="shared" si="871"/>
        <v>90</v>
      </c>
      <c r="W3473" s="10" t="str">
        <f t="shared" si="872"/>
        <v>Parsonage</v>
      </c>
      <c r="X3473" s="10" t="str">
        <f t="shared" si="873"/>
        <v>ge</v>
      </c>
      <c r="Y3473" s="10" t="str">
        <f t="shared" si="874"/>
        <v>Parsonage</v>
      </c>
      <c r="Z3473" s="10" t="str">
        <f t="shared" si="875"/>
        <v>Llanfairfechan</v>
      </c>
      <c r="AA3473" s="10" t="str">
        <f t="shared" si="876"/>
        <v>WN</v>
      </c>
      <c r="AB3473" s="11" t="str">
        <f t="shared" si="877"/>
        <v>43782</v>
      </c>
      <c r="AC3473" s="10" t="str">
        <f t="shared" si="878"/>
        <v>71</v>
      </c>
      <c r="AD3473" s="10" t="str">
        <f t="shared" si="879"/>
        <v>D</v>
      </c>
      <c r="AE3473" s="12" t="str">
        <f t="shared" si="880"/>
        <v/>
      </c>
    </row>
    <row r="3474" spans="1:31" x14ac:dyDescent="0.25">
      <c r="A3474" s="5">
        <v>3557</v>
      </c>
      <c r="B3474" s="6" t="s">
        <v>8229</v>
      </c>
      <c r="C3474" s="6" t="s">
        <v>5905</v>
      </c>
      <c r="D3474" s="6" t="s">
        <v>28</v>
      </c>
      <c r="E3474" s="6" t="s">
        <v>29</v>
      </c>
      <c r="F3474" s="6">
        <v>30</v>
      </c>
      <c r="G3474" s="6" t="s">
        <v>8230</v>
      </c>
      <c r="H3474" s="6" t="s">
        <v>5584</v>
      </c>
      <c r="I3474" s="6" t="s">
        <v>32</v>
      </c>
      <c r="J3474" s="7">
        <v>43547</v>
      </c>
      <c r="K3474" s="6">
        <v>58</v>
      </c>
      <c r="L3474" s="6" t="s">
        <v>52</v>
      </c>
      <c r="M3474" s="8"/>
      <c r="O3474">
        <f t="shared" si="881"/>
        <v>0</v>
      </c>
      <c r="Q3474" s="5" t="str">
        <f t="shared" si="866"/>
        <v>3557</v>
      </c>
      <c r="R3474" s="6" t="str">
        <f t="shared" si="867"/>
        <v>Robin</v>
      </c>
      <c r="S3474" s="6" t="str">
        <f t="shared" si="868"/>
        <v>Wilkerson</v>
      </c>
      <c r="T3474" s="6" t="str">
        <f t="shared" si="869"/>
        <v>Mr</v>
      </c>
      <c r="U3474" s="6" t="str">
        <f t="shared" si="870"/>
        <v>M</v>
      </c>
      <c r="V3474" s="6" t="str">
        <f t="shared" si="871"/>
        <v>30</v>
      </c>
      <c r="W3474" s="6" t="str">
        <f t="shared" si="872"/>
        <v>Parsons Court</v>
      </c>
      <c r="X3474" s="6" t="str">
        <f t="shared" si="873"/>
        <v>rt</v>
      </c>
      <c r="Y3474" s="6" t="str">
        <f t="shared" si="874"/>
        <v>Parsons Court</v>
      </c>
      <c r="Z3474" s="6" t="str">
        <f t="shared" si="875"/>
        <v>Wylam</v>
      </c>
      <c r="AA3474" s="6" t="str">
        <f t="shared" si="876"/>
        <v>WC</v>
      </c>
      <c r="AB3474" s="7" t="str">
        <f t="shared" si="877"/>
        <v>43547</v>
      </c>
      <c r="AC3474" s="6" t="str">
        <f t="shared" si="878"/>
        <v>58</v>
      </c>
      <c r="AD3474" s="6" t="str">
        <f t="shared" si="879"/>
        <v>A1</v>
      </c>
      <c r="AE3474" s="8" t="str">
        <f t="shared" si="880"/>
        <v/>
      </c>
    </row>
    <row r="3475" spans="1:31" x14ac:dyDescent="0.25">
      <c r="A3475" s="9">
        <v>3558</v>
      </c>
      <c r="B3475" s="10" t="s">
        <v>8231</v>
      </c>
      <c r="C3475" s="10" t="s">
        <v>1067</v>
      </c>
      <c r="D3475" s="10" t="s">
        <v>15</v>
      </c>
      <c r="E3475" s="10" t="s">
        <v>16</v>
      </c>
      <c r="F3475" s="10">
        <v>60</v>
      </c>
      <c r="G3475" s="10" t="s">
        <v>8232</v>
      </c>
      <c r="H3475" s="10" t="s">
        <v>3377</v>
      </c>
      <c r="I3475" s="10" t="s">
        <v>2868</v>
      </c>
      <c r="J3475" s="11">
        <v>44285</v>
      </c>
      <c r="K3475" s="10">
        <v>10</v>
      </c>
      <c r="L3475" s="10" t="s">
        <v>78</v>
      </c>
      <c r="M3475" s="12"/>
      <c r="O3475">
        <f t="shared" si="881"/>
        <v>0</v>
      </c>
      <c r="Q3475" s="9" t="str">
        <f t="shared" si="866"/>
        <v>3558</v>
      </c>
      <c r="R3475" s="10" t="str">
        <f t="shared" si="867"/>
        <v>Jazmine</v>
      </c>
      <c r="S3475" s="10" t="str">
        <f t="shared" si="868"/>
        <v>Rushing</v>
      </c>
      <c r="T3475" s="10" t="str">
        <f t="shared" si="869"/>
        <v>Mrs</v>
      </c>
      <c r="U3475" s="10" t="str">
        <f t="shared" si="870"/>
        <v>F</v>
      </c>
      <c r="V3475" s="10" t="str">
        <f t="shared" si="871"/>
        <v>60</v>
      </c>
      <c r="W3475" s="10" t="str">
        <f t="shared" si="872"/>
        <v>Parterstia Place</v>
      </c>
      <c r="X3475" s="10" t="str">
        <f t="shared" si="873"/>
        <v>ce</v>
      </c>
      <c r="Y3475" s="10" t="str">
        <f t="shared" si="874"/>
        <v>Parterstia Place</v>
      </c>
      <c r="Z3475" s="10" t="str">
        <f t="shared" si="875"/>
        <v>Bourne End</v>
      </c>
      <c r="AA3475" s="10" t="str">
        <f t="shared" si="876"/>
        <v>PE</v>
      </c>
      <c r="AB3475" s="11" t="str">
        <f t="shared" si="877"/>
        <v>44285</v>
      </c>
      <c r="AC3475" s="10" t="str">
        <f t="shared" si="878"/>
        <v>10</v>
      </c>
      <c r="AD3475" s="10" t="str">
        <f t="shared" si="879"/>
        <v>C2</v>
      </c>
      <c r="AE3475" s="12" t="str">
        <f t="shared" si="880"/>
        <v/>
      </c>
    </row>
    <row r="3476" spans="1:31" x14ac:dyDescent="0.25">
      <c r="A3476" s="5">
        <v>3559</v>
      </c>
      <c r="B3476" s="6" t="s">
        <v>8233</v>
      </c>
      <c r="C3476" s="6" t="s">
        <v>732</v>
      </c>
      <c r="D3476" s="6" t="s">
        <v>41</v>
      </c>
      <c r="E3476" s="6" t="s">
        <v>16</v>
      </c>
      <c r="F3476" s="6">
        <v>60</v>
      </c>
      <c r="G3476" s="6" t="s">
        <v>8234</v>
      </c>
      <c r="H3476" s="6" t="s">
        <v>2639</v>
      </c>
      <c r="I3476" s="6" t="s">
        <v>32</v>
      </c>
      <c r="J3476" s="7">
        <v>43846</v>
      </c>
      <c r="K3476" s="6">
        <v>37</v>
      </c>
      <c r="L3476" s="6" t="s">
        <v>20</v>
      </c>
      <c r="M3476" s="8"/>
      <c r="O3476">
        <f t="shared" si="881"/>
        <v>0</v>
      </c>
      <c r="Q3476" s="5" t="str">
        <f t="shared" si="866"/>
        <v>3559</v>
      </c>
      <c r="R3476" s="6" t="str">
        <f t="shared" si="867"/>
        <v>Roseanne</v>
      </c>
      <c r="S3476" s="6" t="str">
        <f t="shared" si="868"/>
        <v>Childers</v>
      </c>
      <c r="T3476" s="6" t="str">
        <f t="shared" si="869"/>
        <v>Ms</v>
      </c>
      <c r="U3476" s="6" t="str">
        <f t="shared" si="870"/>
        <v>F</v>
      </c>
      <c r="V3476" s="6" t="str">
        <f t="shared" si="871"/>
        <v>60</v>
      </c>
      <c r="W3476" s="6" t="str">
        <f t="shared" si="872"/>
        <v>Partingdale Lane</v>
      </c>
      <c r="X3476" s="6" t="str">
        <f t="shared" si="873"/>
        <v>ne</v>
      </c>
      <c r="Y3476" s="6" t="str">
        <f t="shared" si="874"/>
        <v>Partingdale Lane</v>
      </c>
      <c r="Z3476" s="6" t="str">
        <f t="shared" si="875"/>
        <v>Magherafelt</v>
      </c>
      <c r="AA3476" s="6" t="str">
        <f t="shared" si="876"/>
        <v>WC</v>
      </c>
      <c r="AB3476" s="7" t="str">
        <f t="shared" si="877"/>
        <v>43846</v>
      </c>
      <c r="AC3476" s="6" t="str">
        <f t="shared" si="878"/>
        <v>37</v>
      </c>
      <c r="AD3476" s="6" t="str">
        <f t="shared" si="879"/>
        <v>B</v>
      </c>
      <c r="AE3476" s="8" t="str">
        <f t="shared" si="880"/>
        <v/>
      </c>
    </row>
    <row r="3477" spans="1:31" x14ac:dyDescent="0.25">
      <c r="A3477" s="9">
        <v>3560</v>
      </c>
      <c r="B3477" s="10" t="s">
        <v>8235</v>
      </c>
      <c r="C3477" s="10" t="s">
        <v>755</v>
      </c>
      <c r="D3477" s="10" t="s">
        <v>15</v>
      </c>
      <c r="E3477" s="10" t="s">
        <v>16</v>
      </c>
      <c r="F3477" s="10">
        <v>60</v>
      </c>
      <c r="G3477" s="10" t="s">
        <v>8236</v>
      </c>
      <c r="H3477" s="10" t="s">
        <v>1893</v>
      </c>
      <c r="I3477" s="10" t="s">
        <v>176</v>
      </c>
      <c r="J3477" s="11">
        <v>44352</v>
      </c>
      <c r="K3477" s="10">
        <v>60</v>
      </c>
      <c r="L3477" s="10" t="s">
        <v>157</v>
      </c>
      <c r="M3477" s="12"/>
      <c r="O3477">
        <f t="shared" si="881"/>
        <v>0</v>
      </c>
      <c r="Q3477" s="9" t="str">
        <f t="shared" si="866"/>
        <v>3560</v>
      </c>
      <c r="R3477" s="10" t="str">
        <f t="shared" si="867"/>
        <v>Sima</v>
      </c>
      <c r="S3477" s="10" t="str">
        <f t="shared" si="868"/>
        <v>Moreno</v>
      </c>
      <c r="T3477" s="10" t="str">
        <f t="shared" si="869"/>
        <v>Mrs</v>
      </c>
      <c r="U3477" s="10" t="str">
        <f t="shared" si="870"/>
        <v>F</v>
      </c>
      <c r="V3477" s="10" t="str">
        <f t="shared" si="871"/>
        <v>60</v>
      </c>
      <c r="W3477" s="10" t="str">
        <f t="shared" si="872"/>
        <v>Partridge Close</v>
      </c>
      <c r="X3477" s="10" t="str">
        <f t="shared" si="873"/>
        <v>se</v>
      </c>
      <c r="Y3477" s="10" t="str">
        <f t="shared" si="874"/>
        <v>Partridge Close</v>
      </c>
      <c r="Z3477" s="10" t="str">
        <f t="shared" si="875"/>
        <v>Currie</v>
      </c>
      <c r="AA3477" s="10" t="str">
        <f t="shared" si="876"/>
        <v>CW</v>
      </c>
      <c r="AB3477" s="11" t="str">
        <f t="shared" si="877"/>
        <v>44352</v>
      </c>
      <c r="AC3477" s="10" t="str">
        <f t="shared" si="878"/>
        <v>60</v>
      </c>
      <c r="AD3477" s="10" t="str">
        <f t="shared" si="879"/>
        <v>C3</v>
      </c>
      <c r="AE3477" s="12" t="str">
        <f t="shared" si="880"/>
        <v/>
      </c>
    </row>
    <row r="3478" spans="1:31" x14ac:dyDescent="0.25">
      <c r="A3478" s="5">
        <v>3561</v>
      </c>
      <c r="B3478" s="6" t="s">
        <v>3457</v>
      </c>
      <c r="C3478" s="6" t="s">
        <v>3418</v>
      </c>
      <c r="D3478" s="6" t="s">
        <v>28</v>
      </c>
      <c r="E3478" s="6" t="s">
        <v>29</v>
      </c>
      <c r="F3478" s="6">
        <v>30</v>
      </c>
      <c r="G3478" s="6" t="s">
        <v>8236</v>
      </c>
      <c r="H3478" s="6" t="s">
        <v>8237</v>
      </c>
      <c r="I3478" s="6" t="s">
        <v>144</v>
      </c>
      <c r="J3478" s="7">
        <v>43520</v>
      </c>
      <c r="K3478" s="6">
        <v>20</v>
      </c>
      <c r="L3478" s="6" t="s">
        <v>52</v>
      </c>
      <c r="M3478" s="8"/>
      <c r="O3478">
        <f t="shared" si="881"/>
        <v>0</v>
      </c>
      <c r="Q3478" s="5" t="str">
        <f t="shared" si="866"/>
        <v>3561</v>
      </c>
      <c r="R3478" s="6" t="str">
        <f t="shared" si="867"/>
        <v>Paul</v>
      </c>
      <c r="S3478" s="6" t="str">
        <f t="shared" si="868"/>
        <v>Worley</v>
      </c>
      <c r="T3478" s="6" t="str">
        <f t="shared" si="869"/>
        <v>Mr</v>
      </c>
      <c r="U3478" s="6" t="str">
        <f t="shared" si="870"/>
        <v>M</v>
      </c>
      <c r="V3478" s="6" t="str">
        <f t="shared" si="871"/>
        <v>30</v>
      </c>
      <c r="W3478" s="6" t="str">
        <f t="shared" si="872"/>
        <v>Partridge Close</v>
      </c>
      <c r="X3478" s="6" t="str">
        <f t="shared" si="873"/>
        <v>se</v>
      </c>
      <c r="Y3478" s="6" t="str">
        <f t="shared" si="874"/>
        <v>Partridge Close</v>
      </c>
      <c r="Z3478" s="6" t="str">
        <f t="shared" si="875"/>
        <v>Gwent</v>
      </c>
      <c r="AA3478" s="6" t="str">
        <f t="shared" si="876"/>
        <v>UB</v>
      </c>
      <c r="AB3478" s="7" t="str">
        <f t="shared" si="877"/>
        <v>43520</v>
      </c>
      <c r="AC3478" s="6" t="str">
        <f t="shared" si="878"/>
        <v>20</v>
      </c>
      <c r="AD3478" s="6" t="str">
        <f t="shared" si="879"/>
        <v>A1</v>
      </c>
      <c r="AE3478" s="8" t="str">
        <f t="shared" si="880"/>
        <v/>
      </c>
    </row>
    <row r="3479" spans="1:31" x14ac:dyDescent="0.25">
      <c r="A3479" s="9">
        <v>3562</v>
      </c>
      <c r="B3479" s="10" t="s">
        <v>8238</v>
      </c>
      <c r="C3479" s="10" t="s">
        <v>4428</v>
      </c>
      <c r="D3479" s="10" t="s">
        <v>28</v>
      </c>
      <c r="E3479" s="10" t="s">
        <v>29</v>
      </c>
      <c r="F3479" s="10">
        <v>30</v>
      </c>
      <c r="G3479" s="10" t="s">
        <v>8239</v>
      </c>
      <c r="H3479" s="10" t="s">
        <v>4098</v>
      </c>
      <c r="I3479" s="10" t="s">
        <v>93</v>
      </c>
      <c r="J3479" s="11">
        <v>44130</v>
      </c>
      <c r="K3479" s="10">
        <v>75</v>
      </c>
      <c r="L3479" s="10" t="s">
        <v>78</v>
      </c>
      <c r="M3479" s="12"/>
      <c r="O3479">
        <f t="shared" si="881"/>
        <v>0</v>
      </c>
      <c r="Q3479" s="9" t="str">
        <f t="shared" si="866"/>
        <v>3562</v>
      </c>
      <c r="R3479" s="10" t="str">
        <f t="shared" si="867"/>
        <v>Marcelo</v>
      </c>
      <c r="S3479" s="10" t="str">
        <f t="shared" si="868"/>
        <v>Chandler</v>
      </c>
      <c r="T3479" s="10" t="str">
        <f t="shared" si="869"/>
        <v>Mr</v>
      </c>
      <c r="U3479" s="10" t="str">
        <f t="shared" si="870"/>
        <v>M</v>
      </c>
      <c r="V3479" s="10" t="str">
        <f t="shared" si="871"/>
        <v>30</v>
      </c>
      <c r="W3479" s="10" t="str">
        <f t="shared" si="872"/>
        <v>Pascal Street</v>
      </c>
      <c r="X3479" s="10" t="str">
        <f t="shared" si="873"/>
        <v>et</v>
      </c>
      <c r="Y3479" s="10" t="str">
        <f t="shared" si="874"/>
        <v>Pascal Street</v>
      </c>
      <c r="Z3479" s="10" t="str">
        <f t="shared" si="875"/>
        <v>Bruton</v>
      </c>
      <c r="AA3479" s="10" t="str">
        <f t="shared" si="876"/>
        <v>TF</v>
      </c>
      <c r="AB3479" s="11" t="str">
        <f t="shared" si="877"/>
        <v>44130</v>
      </c>
      <c r="AC3479" s="10" t="str">
        <f t="shared" si="878"/>
        <v>75</v>
      </c>
      <c r="AD3479" s="10" t="str">
        <f t="shared" si="879"/>
        <v>C2</v>
      </c>
      <c r="AE3479" s="12" t="str">
        <f t="shared" si="880"/>
        <v/>
      </c>
    </row>
    <row r="3480" spans="1:31" x14ac:dyDescent="0.25">
      <c r="A3480" s="5">
        <v>3563</v>
      </c>
      <c r="B3480" s="6" t="s">
        <v>6905</v>
      </c>
      <c r="C3480" s="6" t="s">
        <v>504</v>
      </c>
      <c r="D3480" s="6" t="s">
        <v>28</v>
      </c>
      <c r="E3480" s="6" t="s">
        <v>29</v>
      </c>
      <c r="F3480" s="6">
        <v>60</v>
      </c>
      <c r="G3480" s="6" t="s">
        <v>8240</v>
      </c>
      <c r="H3480" s="6" t="s">
        <v>607</v>
      </c>
      <c r="I3480" s="6" t="s">
        <v>32</v>
      </c>
      <c r="J3480" s="7">
        <v>43791</v>
      </c>
      <c r="K3480" s="6">
        <v>11</v>
      </c>
      <c r="L3480" s="6" t="s">
        <v>39</v>
      </c>
      <c r="M3480" s="8"/>
      <c r="O3480">
        <f t="shared" si="881"/>
        <v>0</v>
      </c>
      <c r="Q3480" s="5" t="str">
        <f t="shared" si="866"/>
        <v>3563</v>
      </c>
      <c r="R3480" s="6" t="str">
        <f t="shared" si="867"/>
        <v>Rico</v>
      </c>
      <c r="S3480" s="6" t="str">
        <f t="shared" si="868"/>
        <v>Burr</v>
      </c>
      <c r="T3480" s="6" t="str">
        <f t="shared" si="869"/>
        <v>Mr</v>
      </c>
      <c r="U3480" s="6" t="str">
        <f t="shared" si="870"/>
        <v>M</v>
      </c>
      <c r="V3480" s="6" t="str">
        <f t="shared" si="871"/>
        <v>60</v>
      </c>
      <c r="W3480" s="6" t="str">
        <f t="shared" si="872"/>
        <v>Pasley Road</v>
      </c>
      <c r="X3480" s="6" t="str">
        <f t="shared" si="873"/>
        <v>ad</v>
      </c>
      <c r="Y3480" s="6" t="str">
        <f t="shared" si="874"/>
        <v>Pasley Road</v>
      </c>
      <c r="Z3480" s="6" t="str">
        <f t="shared" si="875"/>
        <v>Shotts</v>
      </c>
      <c r="AA3480" s="6" t="str">
        <f t="shared" si="876"/>
        <v>WC</v>
      </c>
      <c r="AB3480" s="7" t="str">
        <f t="shared" si="877"/>
        <v>43791</v>
      </c>
      <c r="AC3480" s="6" t="str">
        <f t="shared" si="878"/>
        <v>11</v>
      </c>
      <c r="AD3480" s="6" t="str">
        <f t="shared" si="879"/>
        <v>C1</v>
      </c>
      <c r="AE3480" s="8" t="str">
        <f t="shared" si="880"/>
        <v/>
      </c>
    </row>
    <row r="3481" spans="1:31" x14ac:dyDescent="0.25">
      <c r="A3481" s="9">
        <v>3564</v>
      </c>
      <c r="B3481" s="10" t="s">
        <v>8241</v>
      </c>
      <c r="C3481" s="10" t="s">
        <v>4593</v>
      </c>
      <c r="D3481" s="10" t="s">
        <v>15</v>
      </c>
      <c r="E3481" s="10" t="s">
        <v>16</v>
      </c>
      <c r="F3481" s="10">
        <v>30</v>
      </c>
      <c r="G3481" s="10" t="s">
        <v>8242</v>
      </c>
      <c r="H3481" s="10" t="s">
        <v>6977</v>
      </c>
      <c r="I3481" s="10" t="s">
        <v>206</v>
      </c>
      <c r="J3481" s="11">
        <v>43780</v>
      </c>
      <c r="K3481" s="10">
        <v>52</v>
      </c>
      <c r="L3481" s="10" t="s">
        <v>62</v>
      </c>
      <c r="M3481" s="12"/>
      <c r="O3481">
        <f t="shared" si="881"/>
        <v>0</v>
      </c>
      <c r="Q3481" s="9" t="str">
        <f t="shared" si="866"/>
        <v>3564</v>
      </c>
      <c r="R3481" s="10" t="str">
        <f t="shared" si="867"/>
        <v>Nelida</v>
      </c>
      <c r="S3481" s="10" t="str">
        <f t="shared" si="868"/>
        <v>Randle</v>
      </c>
      <c r="T3481" s="10" t="str">
        <f t="shared" si="869"/>
        <v>Mrs</v>
      </c>
      <c r="U3481" s="10" t="str">
        <f t="shared" si="870"/>
        <v>F</v>
      </c>
      <c r="V3481" s="10" t="str">
        <f t="shared" si="871"/>
        <v>30</v>
      </c>
      <c r="W3481" s="10" t="str">
        <f t="shared" si="872"/>
        <v>Pasquier Road</v>
      </c>
      <c r="X3481" s="10" t="str">
        <f t="shared" si="873"/>
        <v>ad</v>
      </c>
      <c r="Y3481" s="10" t="str">
        <f t="shared" si="874"/>
        <v>Pasquier Road</v>
      </c>
      <c r="Z3481" s="10" t="str">
        <f t="shared" si="875"/>
        <v>Choppington</v>
      </c>
      <c r="AA3481" s="10" t="str">
        <f t="shared" si="876"/>
        <v>DH</v>
      </c>
      <c r="AB3481" s="11" t="str">
        <f t="shared" si="877"/>
        <v>43780</v>
      </c>
      <c r="AC3481" s="10" t="str">
        <f t="shared" si="878"/>
        <v>52</v>
      </c>
      <c r="AD3481" s="10" t="str">
        <f t="shared" si="879"/>
        <v>C4</v>
      </c>
      <c r="AE3481" s="12" t="str">
        <f t="shared" si="880"/>
        <v/>
      </c>
    </row>
    <row r="3482" spans="1:31" x14ac:dyDescent="0.25">
      <c r="A3482" s="5">
        <v>3565</v>
      </c>
      <c r="B3482" s="6" t="s">
        <v>8243</v>
      </c>
      <c r="C3482" s="6" t="s">
        <v>616</v>
      </c>
      <c r="D3482" s="6" t="s">
        <v>41</v>
      </c>
      <c r="E3482" s="6" t="s">
        <v>16</v>
      </c>
      <c r="F3482" s="6">
        <v>90</v>
      </c>
      <c r="G3482" s="6" t="s">
        <v>8244</v>
      </c>
      <c r="H3482" s="6" t="s">
        <v>4646</v>
      </c>
      <c r="I3482" s="6" t="s">
        <v>32</v>
      </c>
      <c r="J3482" s="7">
        <v>43576</v>
      </c>
      <c r="K3482" s="6">
        <v>6</v>
      </c>
      <c r="L3482" s="6" t="s">
        <v>39</v>
      </c>
      <c r="M3482" s="8"/>
      <c r="O3482">
        <f t="shared" si="881"/>
        <v>0</v>
      </c>
      <c r="Q3482" s="5" t="str">
        <f t="shared" si="866"/>
        <v>3565</v>
      </c>
      <c r="R3482" s="6" t="str">
        <f t="shared" si="867"/>
        <v>Deana</v>
      </c>
      <c r="S3482" s="6" t="str">
        <f t="shared" si="868"/>
        <v>Russell</v>
      </c>
      <c r="T3482" s="6" t="str">
        <f t="shared" si="869"/>
        <v>Ms</v>
      </c>
      <c r="U3482" s="6" t="str">
        <f t="shared" si="870"/>
        <v>F</v>
      </c>
      <c r="V3482" s="6" t="str">
        <f t="shared" si="871"/>
        <v>90</v>
      </c>
      <c r="W3482" s="6" t="str">
        <f t="shared" si="872"/>
        <v>Passfield Cottages</v>
      </c>
      <c r="X3482" s="6" t="str">
        <f t="shared" si="873"/>
        <v>es</v>
      </c>
      <c r="Y3482" s="6" t="str">
        <f t="shared" si="874"/>
        <v>Passfield Cottages</v>
      </c>
      <c r="Z3482" s="6" t="str">
        <f t="shared" si="875"/>
        <v>Thatcham</v>
      </c>
      <c r="AA3482" s="6" t="str">
        <f t="shared" si="876"/>
        <v>WC</v>
      </c>
      <c r="AB3482" s="7" t="str">
        <f t="shared" si="877"/>
        <v>43576</v>
      </c>
      <c r="AC3482" s="6" t="str">
        <f t="shared" si="878"/>
        <v>6</v>
      </c>
      <c r="AD3482" s="6" t="str">
        <f t="shared" si="879"/>
        <v>C1</v>
      </c>
      <c r="AE3482" s="8" t="str">
        <f t="shared" si="880"/>
        <v/>
      </c>
    </row>
    <row r="3483" spans="1:31" x14ac:dyDescent="0.25">
      <c r="A3483" s="9">
        <v>3566</v>
      </c>
      <c r="B3483" s="10" t="s">
        <v>7581</v>
      </c>
      <c r="C3483" s="10" t="s">
        <v>150</v>
      </c>
      <c r="D3483" s="10" t="s">
        <v>15</v>
      </c>
      <c r="E3483" s="10" t="s">
        <v>16</v>
      </c>
      <c r="F3483" s="10">
        <v>60</v>
      </c>
      <c r="G3483" s="10" t="s">
        <v>8245</v>
      </c>
      <c r="H3483" s="10" t="s">
        <v>5979</v>
      </c>
      <c r="I3483" s="10" t="s">
        <v>176</v>
      </c>
      <c r="J3483" s="11">
        <v>43683</v>
      </c>
      <c r="K3483" s="10">
        <v>85</v>
      </c>
      <c r="L3483" s="10" t="s">
        <v>68</v>
      </c>
      <c r="M3483" s="12"/>
      <c r="O3483">
        <f t="shared" si="881"/>
        <v>0</v>
      </c>
      <c r="Q3483" s="9" t="str">
        <f t="shared" si="866"/>
        <v>3566</v>
      </c>
      <c r="R3483" s="10" t="str">
        <f t="shared" si="867"/>
        <v>Norine</v>
      </c>
      <c r="S3483" s="10" t="str">
        <f t="shared" si="868"/>
        <v>Durham</v>
      </c>
      <c r="T3483" s="10" t="str">
        <f t="shared" si="869"/>
        <v>Mrs</v>
      </c>
      <c r="U3483" s="10" t="str">
        <f t="shared" si="870"/>
        <v>F</v>
      </c>
      <c r="V3483" s="10" t="str">
        <f t="shared" si="871"/>
        <v>60</v>
      </c>
      <c r="W3483" s="10" t="str">
        <f t="shared" si="872"/>
        <v>Passfields Rents</v>
      </c>
      <c r="X3483" s="10" t="str">
        <f t="shared" si="873"/>
        <v>ts</v>
      </c>
      <c r="Y3483" s="10" t="str">
        <f t="shared" si="874"/>
        <v>Passfields Rents</v>
      </c>
      <c r="Z3483" s="10" t="str">
        <f t="shared" si="875"/>
        <v>Crediton</v>
      </c>
      <c r="AA3483" s="10" t="str">
        <f t="shared" si="876"/>
        <v>CW</v>
      </c>
      <c r="AB3483" s="11" t="str">
        <f t="shared" si="877"/>
        <v>43683</v>
      </c>
      <c r="AC3483" s="10" t="str">
        <f t="shared" si="878"/>
        <v>85</v>
      </c>
      <c r="AD3483" s="10" t="str">
        <f t="shared" si="879"/>
        <v>A2</v>
      </c>
      <c r="AE3483" s="12" t="str">
        <f t="shared" si="880"/>
        <v/>
      </c>
    </row>
    <row r="3484" spans="1:31" x14ac:dyDescent="0.25">
      <c r="A3484" s="5">
        <v>3567</v>
      </c>
      <c r="B3484" s="6" t="s">
        <v>1842</v>
      </c>
      <c r="C3484" s="6" t="s">
        <v>4734</v>
      </c>
      <c r="D3484" s="6" t="s">
        <v>28</v>
      </c>
      <c r="E3484" s="6" t="s">
        <v>29</v>
      </c>
      <c r="F3484" s="6">
        <v>30</v>
      </c>
      <c r="G3484" s="6" t="s">
        <v>8246</v>
      </c>
      <c r="H3484" s="6" t="s">
        <v>2824</v>
      </c>
      <c r="I3484" s="6" t="s">
        <v>19</v>
      </c>
      <c r="J3484" s="7">
        <v>44347</v>
      </c>
      <c r="K3484" s="6">
        <v>63</v>
      </c>
      <c r="L3484" s="6" t="s">
        <v>78</v>
      </c>
      <c r="M3484" s="8"/>
      <c r="O3484">
        <f t="shared" si="881"/>
        <v>0</v>
      </c>
      <c r="Q3484" s="5" t="str">
        <f t="shared" si="866"/>
        <v>3567</v>
      </c>
      <c r="R3484" s="6" t="str">
        <f t="shared" si="867"/>
        <v>Lazaro</v>
      </c>
      <c r="S3484" s="6" t="str">
        <f t="shared" si="868"/>
        <v>Morton</v>
      </c>
      <c r="T3484" s="6" t="str">
        <f t="shared" si="869"/>
        <v>Mr</v>
      </c>
      <c r="U3484" s="6" t="str">
        <f t="shared" si="870"/>
        <v>M</v>
      </c>
      <c r="V3484" s="6" t="str">
        <f t="shared" si="871"/>
        <v>30</v>
      </c>
      <c r="W3484" s="6" t="str">
        <f t="shared" si="872"/>
        <v>Paterson Street</v>
      </c>
      <c r="X3484" s="6" t="str">
        <f t="shared" si="873"/>
        <v>et</v>
      </c>
      <c r="Y3484" s="6" t="str">
        <f t="shared" si="874"/>
        <v>Paterson Street</v>
      </c>
      <c r="Z3484" s="6" t="str">
        <f t="shared" si="875"/>
        <v>Balerno</v>
      </c>
      <c r="AA3484" s="6" t="str">
        <f t="shared" si="876"/>
        <v>CH</v>
      </c>
      <c r="AB3484" s="7" t="str">
        <f t="shared" si="877"/>
        <v>44347</v>
      </c>
      <c r="AC3484" s="6" t="str">
        <f t="shared" si="878"/>
        <v>63</v>
      </c>
      <c r="AD3484" s="6" t="str">
        <f t="shared" si="879"/>
        <v>C2</v>
      </c>
      <c r="AE3484" s="8" t="str">
        <f t="shared" si="880"/>
        <v/>
      </c>
    </row>
    <row r="3485" spans="1:31" x14ac:dyDescent="0.25">
      <c r="A3485" s="9">
        <v>3568</v>
      </c>
      <c r="B3485" s="10" t="s">
        <v>8247</v>
      </c>
      <c r="C3485" s="10" t="s">
        <v>2181</v>
      </c>
      <c r="D3485" s="10" t="s">
        <v>49</v>
      </c>
      <c r="E3485" s="10" t="s">
        <v>16</v>
      </c>
      <c r="F3485" s="10">
        <v>60</v>
      </c>
      <c r="G3485" s="10" t="s">
        <v>8246</v>
      </c>
      <c r="H3485" s="10" t="s">
        <v>5894</v>
      </c>
      <c r="I3485" s="10" t="s">
        <v>32</v>
      </c>
      <c r="J3485" s="11">
        <v>43624</v>
      </c>
      <c r="K3485" s="10">
        <v>59</v>
      </c>
      <c r="L3485" s="10" t="s">
        <v>157</v>
      </c>
      <c r="M3485" s="12"/>
      <c r="O3485">
        <f t="shared" si="881"/>
        <v>0</v>
      </c>
      <c r="Q3485" s="9" t="str">
        <f t="shared" si="866"/>
        <v>3568</v>
      </c>
      <c r="R3485" s="10" t="str">
        <f t="shared" si="867"/>
        <v>Shasta</v>
      </c>
      <c r="S3485" s="10" t="str">
        <f t="shared" si="868"/>
        <v>Hayden</v>
      </c>
      <c r="T3485" s="10" t="str">
        <f t="shared" si="869"/>
        <v>Miss</v>
      </c>
      <c r="U3485" s="10" t="str">
        <f t="shared" si="870"/>
        <v>F</v>
      </c>
      <c r="V3485" s="10" t="str">
        <f t="shared" si="871"/>
        <v>60</v>
      </c>
      <c r="W3485" s="10" t="str">
        <f t="shared" si="872"/>
        <v>Paterson Street</v>
      </c>
      <c r="X3485" s="10" t="str">
        <f t="shared" si="873"/>
        <v>et</v>
      </c>
      <c r="Y3485" s="10" t="str">
        <f t="shared" si="874"/>
        <v>Paterson Street</v>
      </c>
      <c r="Z3485" s="10" t="str">
        <f t="shared" si="875"/>
        <v>Lytham St. Annes</v>
      </c>
      <c r="AA3485" s="10" t="str">
        <f t="shared" si="876"/>
        <v>WC</v>
      </c>
      <c r="AB3485" s="11" t="str">
        <f t="shared" si="877"/>
        <v>43624</v>
      </c>
      <c r="AC3485" s="10" t="str">
        <f t="shared" si="878"/>
        <v>59</v>
      </c>
      <c r="AD3485" s="10" t="str">
        <f t="shared" si="879"/>
        <v>C3</v>
      </c>
      <c r="AE3485" s="12" t="str">
        <f t="shared" si="880"/>
        <v/>
      </c>
    </row>
    <row r="3486" spans="1:31" x14ac:dyDescent="0.25">
      <c r="A3486" s="5">
        <v>3569</v>
      </c>
      <c r="B3486" s="6" t="s">
        <v>8248</v>
      </c>
      <c r="C3486" s="6" t="s">
        <v>2357</v>
      </c>
      <c r="D3486" s="6" t="s">
        <v>15</v>
      </c>
      <c r="E3486" s="6" t="s">
        <v>16</v>
      </c>
      <c r="F3486" s="6">
        <v>60</v>
      </c>
      <c r="G3486" s="6" t="s">
        <v>8249</v>
      </c>
      <c r="H3486" s="6" t="s">
        <v>566</v>
      </c>
      <c r="I3486" s="6" t="s">
        <v>185</v>
      </c>
      <c r="J3486" s="7">
        <v>43629</v>
      </c>
      <c r="K3486" s="6">
        <v>20</v>
      </c>
      <c r="L3486" s="6" t="s">
        <v>33</v>
      </c>
      <c r="M3486" s="8"/>
      <c r="O3486">
        <f t="shared" si="881"/>
        <v>0</v>
      </c>
      <c r="Q3486" s="5" t="str">
        <f t="shared" si="866"/>
        <v>3569</v>
      </c>
      <c r="R3486" s="6" t="str">
        <f t="shared" si="867"/>
        <v>Jule</v>
      </c>
      <c r="S3486" s="6" t="str">
        <f t="shared" si="868"/>
        <v>Herbert</v>
      </c>
      <c r="T3486" s="6" t="str">
        <f t="shared" si="869"/>
        <v>Mrs</v>
      </c>
      <c r="U3486" s="6" t="str">
        <f t="shared" si="870"/>
        <v>F</v>
      </c>
      <c r="V3486" s="6" t="str">
        <f t="shared" si="871"/>
        <v>60</v>
      </c>
      <c r="W3486" s="6" t="str">
        <f t="shared" si="872"/>
        <v>Patio Close</v>
      </c>
      <c r="X3486" s="6" t="str">
        <f t="shared" si="873"/>
        <v>se</v>
      </c>
      <c r="Y3486" s="6" t="str">
        <f t="shared" si="874"/>
        <v>Patio Close</v>
      </c>
      <c r="Z3486" s="6" t="str">
        <f t="shared" si="875"/>
        <v>Falmouth</v>
      </c>
      <c r="AA3486" s="6" t="str">
        <f t="shared" si="876"/>
        <v>HX</v>
      </c>
      <c r="AB3486" s="7" t="str">
        <f t="shared" si="877"/>
        <v>43629</v>
      </c>
      <c r="AC3486" s="6" t="str">
        <f t="shared" si="878"/>
        <v>20</v>
      </c>
      <c r="AD3486" s="6" t="str">
        <f t="shared" si="879"/>
        <v>A3</v>
      </c>
      <c r="AE3486" s="8" t="str">
        <f t="shared" si="880"/>
        <v/>
      </c>
    </row>
    <row r="3487" spans="1:31" x14ac:dyDescent="0.25">
      <c r="A3487" s="9">
        <v>3570</v>
      </c>
      <c r="B3487" s="10" t="s">
        <v>8250</v>
      </c>
      <c r="C3487" s="10" t="s">
        <v>235</v>
      </c>
      <c r="D3487" s="10" t="s">
        <v>49</v>
      </c>
      <c r="E3487" s="10" t="s">
        <v>16</v>
      </c>
      <c r="F3487" s="10">
        <v>30</v>
      </c>
      <c r="G3487" s="10" t="s">
        <v>8251</v>
      </c>
      <c r="H3487" s="10" t="s">
        <v>470</v>
      </c>
      <c r="I3487" s="10" t="s">
        <v>471</v>
      </c>
      <c r="J3487" s="11">
        <v>44559</v>
      </c>
      <c r="K3487" s="10">
        <v>90</v>
      </c>
      <c r="L3487" s="10" t="s">
        <v>99</v>
      </c>
      <c r="M3487" s="12"/>
      <c r="O3487">
        <f t="shared" si="881"/>
        <v>0</v>
      </c>
      <c r="Q3487" s="9" t="str">
        <f t="shared" si="866"/>
        <v>3570</v>
      </c>
      <c r="R3487" s="10" t="str">
        <f t="shared" si="867"/>
        <v>Dona</v>
      </c>
      <c r="S3487" s="10" t="str">
        <f t="shared" si="868"/>
        <v>Quinn</v>
      </c>
      <c r="T3487" s="10" t="str">
        <f t="shared" si="869"/>
        <v>Miss</v>
      </c>
      <c r="U3487" s="10" t="str">
        <f t="shared" si="870"/>
        <v>F</v>
      </c>
      <c r="V3487" s="10" t="str">
        <f t="shared" si="871"/>
        <v>30</v>
      </c>
      <c r="W3487" s="10" t="str">
        <f t="shared" si="872"/>
        <v>Patriot Square</v>
      </c>
      <c r="X3487" s="10" t="str">
        <f t="shared" si="873"/>
        <v>re</v>
      </c>
      <c r="Y3487" s="10" t="str">
        <f t="shared" si="874"/>
        <v>Patriot Square</v>
      </c>
      <c r="Z3487" s="10" t="str">
        <f t="shared" si="875"/>
        <v>Ascot</v>
      </c>
      <c r="AA3487" s="10" t="str">
        <f t="shared" si="876"/>
        <v>BN</v>
      </c>
      <c r="AB3487" s="11" t="str">
        <f t="shared" si="877"/>
        <v>44559</v>
      </c>
      <c r="AC3487" s="10" t="str">
        <f t="shared" si="878"/>
        <v>90</v>
      </c>
      <c r="AD3487" s="10" t="str">
        <f t="shared" si="879"/>
        <v>E</v>
      </c>
      <c r="AE3487" s="12" t="str">
        <f t="shared" si="880"/>
        <v/>
      </c>
    </row>
    <row r="3488" spans="1:31" x14ac:dyDescent="0.25">
      <c r="A3488" s="5">
        <v>3571</v>
      </c>
      <c r="B3488" s="6" t="s">
        <v>8252</v>
      </c>
      <c r="C3488" s="6" t="s">
        <v>1684</v>
      </c>
      <c r="D3488" s="6" t="s">
        <v>49</v>
      </c>
      <c r="E3488" s="6" t="s">
        <v>16</v>
      </c>
      <c r="F3488" s="6">
        <v>30</v>
      </c>
      <c r="G3488" s="6" t="s">
        <v>8253</v>
      </c>
      <c r="H3488" s="6" t="s">
        <v>2169</v>
      </c>
      <c r="I3488" s="6" t="s">
        <v>291</v>
      </c>
      <c r="J3488" s="7">
        <v>44438</v>
      </c>
      <c r="K3488" s="6">
        <v>96</v>
      </c>
      <c r="L3488" s="6" t="s">
        <v>39</v>
      </c>
      <c r="M3488" s="8"/>
      <c r="O3488">
        <f t="shared" si="881"/>
        <v>0</v>
      </c>
      <c r="Q3488" s="5" t="str">
        <f t="shared" si="866"/>
        <v>3571</v>
      </c>
      <c r="R3488" s="6" t="str">
        <f t="shared" si="867"/>
        <v>Alexia</v>
      </c>
      <c r="S3488" s="6" t="str">
        <f t="shared" si="868"/>
        <v>Franks</v>
      </c>
      <c r="T3488" s="6" t="str">
        <f t="shared" si="869"/>
        <v>Miss</v>
      </c>
      <c r="U3488" s="6" t="str">
        <f t="shared" si="870"/>
        <v>F</v>
      </c>
      <c r="V3488" s="6" t="str">
        <f t="shared" si="871"/>
        <v>30</v>
      </c>
      <c r="W3488" s="6" t="str">
        <f t="shared" si="872"/>
        <v>Patriot Street</v>
      </c>
      <c r="X3488" s="6" t="str">
        <f t="shared" si="873"/>
        <v>et</v>
      </c>
      <c r="Y3488" s="6" t="str">
        <f t="shared" si="874"/>
        <v>Patriot Street</v>
      </c>
      <c r="Z3488" s="6" t="str">
        <f t="shared" si="875"/>
        <v>Leamington Spa</v>
      </c>
      <c r="AA3488" s="6" t="str">
        <f t="shared" si="876"/>
        <v>HS</v>
      </c>
      <c r="AB3488" s="7" t="str">
        <f t="shared" si="877"/>
        <v>44438</v>
      </c>
      <c r="AC3488" s="6" t="str">
        <f t="shared" si="878"/>
        <v>96</v>
      </c>
      <c r="AD3488" s="6" t="str">
        <f t="shared" si="879"/>
        <v>C1</v>
      </c>
      <c r="AE3488" s="8" t="str">
        <f t="shared" si="880"/>
        <v/>
      </c>
    </row>
    <row r="3489" spans="1:31" x14ac:dyDescent="0.25">
      <c r="A3489" s="9">
        <v>3572</v>
      </c>
      <c r="B3489" s="10" t="s">
        <v>8254</v>
      </c>
      <c r="C3489" s="10" t="s">
        <v>3027</v>
      </c>
      <c r="D3489" s="10" t="s">
        <v>90</v>
      </c>
      <c r="E3489" s="10" t="s">
        <v>16</v>
      </c>
      <c r="F3489" s="10">
        <v>90</v>
      </c>
      <c r="G3489" s="10" t="s">
        <v>8255</v>
      </c>
      <c r="H3489" s="10" t="s">
        <v>4068</v>
      </c>
      <c r="I3489" s="10" t="s">
        <v>32</v>
      </c>
      <c r="J3489" s="11">
        <v>43540</v>
      </c>
      <c r="K3489" s="10">
        <v>42</v>
      </c>
      <c r="L3489" s="10" t="s">
        <v>157</v>
      </c>
      <c r="M3489" s="12"/>
      <c r="O3489">
        <f t="shared" si="881"/>
        <v>0</v>
      </c>
      <c r="Q3489" s="9" t="str">
        <f t="shared" si="866"/>
        <v>3572</v>
      </c>
      <c r="R3489" s="10" t="str">
        <f t="shared" si="867"/>
        <v>Vanesa</v>
      </c>
      <c r="S3489" s="10" t="str">
        <f t="shared" si="868"/>
        <v>Avila</v>
      </c>
      <c r="T3489" s="10" t="str">
        <f t="shared" si="869"/>
        <v>Dr</v>
      </c>
      <c r="U3489" s="10" t="str">
        <f t="shared" si="870"/>
        <v>F</v>
      </c>
      <c r="V3489" s="10" t="str">
        <f t="shared" si="871"/>
        <v>90</v>
      </c>
      <c r="W3489" s="10" t="str">
        <f t="shared" si="872"/>
        <v>Paulin Place</v>
      </c>
      <c r="X3489" s="10" t="str">
        <f t="shared" si="873"/>
        <v>ce</v>
      </c>
      <c r="Y3489" s="10" t="str">
        <f t="shared" si="874"/>
        <v>Paulin Place</v>
      </c>
      <c r="Z3489" s="10" t="str">
        <f t="shared" si="875"/>
        <v>Trowbridge</v>
      </c>
      <c r="AA3489" s="10" t="str">
        <f t="shared" si="876"/>
        <v>WC</v>
      </c>
      <c r="AB3489" s="11" t="str">
        <f t="shared" si="877"/>
        <v>43540</v>
      </c>
      <c r="AC3489" s="10" t="str">
        <f t="shared" si="878"/>
        <v>42</v>
      </c>
      <c r="AD3489" s="10" t="str">
        <f t="shared" si="879"/>
        <v>C3</v>
      </c>
      <c r="AE3489" s="12" t="str">
        <f t="shared" si="880"/>
        <v/>
      </c>
    </row>
    <row r="3490" spans="1:31" x14ac:dyDescent="0.25">
      <c r="A3490" s="5">
        <v>3573</v>
      </c>
      <c r="B3490" s="6" t="s">
        <v>8256</v>
      </c>
      <c r="C3490" s="6" t="s">
        <v>363</v>
      </c>
      <c r="D3490" s="6" t="s">
        <v>28</v>
      </c>
      <c r="E3490" s="6" t="s">
        <v>29</v>
      </c>
      <c r="F3490" s="6">
        <v>30</v>
      </c>
      <c r="G3490" s="6" t="s">
        <v>8257</v>
      </c>
      <c r="H3490" s="6" t="s">
        <v>2208</v>
      </c>
      <c r="I3490" s="6" t="s">
        <v>171</v>
      </c>
      <c r="J3490" s="7">
        <v>44195</v>
      </c>
      <c r="K3490" s="6">
        <v>58</v>
      </c>
      <c r="L3490" s="6" t="s">
        <v>99</v>
      </c>
      <c r="M3490" s="8"/>
      <c r="O3490">
        <f t="shared" si="881"/>
        <v>0</v>
      </c>
      <c r="Q3490" s="5" t="str">
        <f t="shared" si="866"/>
        <v>3573</v>
      </c>
      <c r="R3490" s="6" t="str">
        <f t="shared" si="867"/>
        <v>Lyle</v>
      </c>
      <c r="S3490" s="6" t="str">
        <f t="shared" si="868"/>
        <v>Leslie</v>
      </c>
      <c r="T3490" s="6" t="str">
        <f t="shared" si="869"/>
        <v>Mr</v>
      </c>
      <c r="U3490" s="6" t="str">
        <f t="shared" si="870"/>
        <v>M</v>
      </c>
      <c r="V3490" s="6" t="str">
        <f t="shared" si="871"/>
        <v>30</v>
      </c>
      <c r="W3490" s="6" t="str">
        <f t="shared" si="872"/>
        <v>Paul's Bakehouse</v>
      </c>
      <c r="X3490" s="6" t="str">
        <f t="shared" si="873"/>
        <v>se</v>
      </c>
      <c r="Y3490" s="6" t="str">
        <f t="shared" si="874"/>
        <v>Paul's Bakehouse</v>
      </c>
      <c r="Z3490" s="6" t="str">
        <f t="shared" si="875"/>
        <v>Colchester</v>
      </c>
      <c r="AA3490" s="6" t="str">
        <f t="shared" si="876"/>
        <v>PR</v>
      </c>
      <c r="AB3490" s="7" t="str">
        <f t="shared" si="877"/>
        <v>44195</v>
      </c>
      <c r="AC3490" s="6" t="str">
        <f t="shared" si="878"/>
        <v>58</v>
      </c>
      <c r="AD3490" s="6" t="str">
        <f t="shared" si="879"/>
        <v>E</v>
      </c>
      <c r="AE3490" s="8" t="str">
        <f t="shared" si="880"/>
        <v/>
      </c>
    </row>
    <row r="3491" spans="1:31" x14ac:dyDescent="0.25">
      <c r="A3491" s="9">
        <v>3574</v>
      </c>
      <c r="B3491" s="10" t="s">
        <v>8258</v>
      </c>
      <c r="C3491" s="10" t="s">
        <v>8259</v>
      </c>
      <c r="D3491" s="10" t="s">
        <v>15</v>
      </c>
      <c r="E3491" s="10" t="s">
        <v>16</v>
      </c>
      <c r="F3491" s="10">
        <v>30</v>
      </c>
      <c r="G3491" s="10" t="s">
        <v>8260</v>
      </c>
      <c r="H3491" s="10" t="s">
        <v>1965</v>
      </c>
      <c r="I3491" s="10" t="s">
        <v>108</v>
      </c>
      <c r="J3491" s="11">
        <v>43712</v>
      </c>
      <c r="K3491" s="10">
        <v>19</v>
      </c>
      <c r="L3491" s="10" t="s">
        <v>52</v>
      </c>
      <c r="M3491" s="12"/>
      <c r="O3491">
        <f t="shared" si="881"/>
        <v>0</v>
      </c>
      <c r="Q3491" s="9" t="str">
        <f t="shared" si="866"/>
        <v>3574</v>
      </c>
      <c r="R3491" s="10" t="str">
        <f t="shared" si="867"/>
        <v>Hyun</v>
      </c>
      <c r="S3491" s="10" t="str">
        <f t="shared" si="868"/>
        <v>Sampson</v>
      </c>
      <c r="T3491" s="10" t="str">
        <f t="shared" si="869"/>
        <v>Mrs</v>
      </c>
      <c r="U3491" s="10" t="str">
        <f t="shared" si="870"/>
        <v>F</v>
      </c>
      <c r="V3491" s="10" t="str">
        <f t="shared" si="871"/>
        <v>30</v>
      </c>
      <c r="W3491" s="10" t="str">
        <f t="shared" si="872"/>
        <v>Paul's Chain</v>
      </c>
      <c r="X3491" s="10" t="str">
        <f t="shared" si="873"/>
        <v>in</v>
      </c>
      <c r="Y3491" s="10" t="str">
        <f t="shared" si="874"/>
        <v>Paul's Chain</v>
      </c>
      <c r="Z3491" s="10" t="str">
        <f t="shared" si="875"/>
        <v>Castle Cary</v>
      </c>
      <c r="AA3491" s="10" t="str">
        <f t="shared" si="876"/>
        <v>CB</v>
      </c>
      <c r="AB3491" s="11" t="str">
        <f t="shared" si="877"/>
        <v>43712</v>
      </c>
      <c r="AC3491" s="10" t="str">
        <f t="shared" si="878"/>
        <v>19</v>
      </c>
      <c r="AD3491" s="10" t="str">
        <f t="shared" si="879"/>
        <v>A1</v>
      </c>
      <c r="AE3491" s="12" t="str">
        <f t="shared" si="880"/>
        <v/>
      </c>
    </row>
    <row r="3492" spans="1:31" x14ac:dyDescent="0.25">
      <c r="A3492" s="5">
        <v>3575</v>
      </c>
      <c r="B3492" s="6" t="s">
        <v>8261</v>
      </c>
      <c r="C3492" s="6" t="s">
        <v>8262</v>
      </c>
      <c r="D3492" s="6" t="s">
        <v>15</v>
      </c>
      <c r="E3492" s="6" t="s">
        <v>16</v>
      </c>
      <c r="F3492" s="6">
        <v>60</v>
      </c>
      <c r="G3492" s="6" t="s">
        <v>8263</v>
      </c>
      <c r="H3492" s="6" t="s">
        <v>3734</v>
      </c>
      <c r="I3492" s="6" t="s">
        <v>32</v>
      </c>
      <c r="J3492" s="7">
        <v>44295</v>
      </c>
      <c r="K3492" s="6">
        <v>61</v>
      </c>
      <c r="L3492" s="6" t="s">
        <v>78</v>
      </c>
      <c r="M3492" s="8"/>
      <c r="O3492">
        <f t="shared" si="881"/>
        <v>0</v>
      </c>
      <c r="Q3492" s="5" t="str">
        <f t="shared" si="866"/>
        <v>3575</v>
      </c>
      <c r="R3492" s="6" t="str">
        <f t="shared" si="867"/>
        <v>Toya</v>
      </c>
      <c r="S3492" s="6" t="str">
        <f t="shared" si="868"/>
        <v>Burger</v>
      </c>
      <c r="T3492" s="6" t="str">
        <f t="shared" si="869"/>
        <v>Mrs</v>
      </c>
      <c r="U3492" s="6" t="str">
        <f t="shared" si="870"/>
        <v>F</v>
      </c>
      <c r="V3492" s="6" t="str">
        <f t="shared" si="871"/>
        <v>60</v>
      </c>
      <c r="W3492" s="6" t="str">
        <f t="shared" si="872"/>
        <v>Pauls Square</v>
      </c>
      <c r="X3492" s="6" t="str">
        <f t="shared" si="873"/>
        <v>re</v>
      </c>
      <c r="Y3492" s="6" t="str">
        <f t="shared" si="874"/>
        <v>Pauls Square</v>
      </c>
      <c r="Z3492" s="6" t="str">
        <f t="shared" si="875"/>
        <v>Newent</v>
      </c>
      <c r="AA3492" s="6" t="str">
        <f t="shared" si="876"/>
        <v>WC</v>
      </c>
      <c r="AB3492" s="7" t="str">
        <f t="shared" si="877"/>
        <v>44295</v>
      </c>
      <c r="AC3492" s="6" t="str">
        <f t="shared" si="878"/>
        <v>61</v>
      </c>
      <c r="AD3492" s="6" t="str">
        <f t="shared" si="879"/>
        <v>C2</v>
      </c>
      <c r="AE3492" s="8" t="str">
        <f t="shared" si="880"/>
        <v/>
      </c>
    </row>
    <row r="3493" spans="1:31" x14ac:dyDescent="0.25">
      <c r="A3493" s="9">
        <v>3576</v>
      </c>
      <c r="B3493" s="10" t="s">
        <v>5149</v>
      </c>
      <c r="C3493" s="10" t="s">
        <v>926</v>
      </c>
      <c r="D3493" s="10" t="s">
        <v>28</v>
      </c>
      <c r="E3493" s="10" t="s">
        <v>29</v>
      </c>
      <c r="F3493" s="10">
        <v>30</v>
      </c>
      <c r="G3493" s="10" t="s">
        <v>8264</v>
      </c>
      <c r="H3493" s="10" t="s">
        <v>1373</v>
      </c>
      <c r="I3493" s="10" t="s">
        <v>32</v>
      </c>
      <c r="J3493" s="11">
        <v>43952</v>
      </c>
      <c r="K3493" s="10">
        <v>11</v>
      </c>
      <c r="L3493" s="10" t="s">
        <v>99</v>
      </c>
      <c r="M3493" s="12"/>
      <c r="O3493">
        <f t="shared" si="881"/>
        <v>0</v>
      </c>
      <c r="Q3493" s="9" t="str">
        <f t="shared" si="866"/>
        <v>3576</v>
      </c>
      <c r="R3493" s="10" t="str">
        <f t="shared" si="867"/>
        <v>Irwin</v>
      </c>
      <c r="S3493" s="10" t="str">
        <f t="shared" si="868"/>
        <v>Higgins</v>
      </c>
      <c r="T3493" s="10" t="str">
        <f t="shared" si="869"/>
        <v>Mr</v>
      </c>
      <c r="U3493" s="10" t="str">
        <f t="shared" si="870"/>
        <v>M</v>
      </c>
      <c r="V3493" s="10" t="str">
        <f t="shared" si="871"/>
        <v>30</v>
      </c>
      <c r="W3493" s="10" t="str">
        <f t="shared" si="872"/>
        <v>Pauls Yard</v>
      </c>
      <c r="X3493" s="10" t="str">
        <f t="shared" si="873"/>
        <v>rd</v>
      </c>
      <c r="Y3493" s="10" t="str">
        <f t="shared" si="874"/>
        <v>Pauls Yard</v>
      </c>
      <c r="Z3493" s="10" t="str">
        <f t="shared" si="875"/>
        <v>Woking</v>
      </c>
      <c r="AA3493" s="10" t="str">
        <f t="shared" si="876"/>
        <v>WC</v>
      </c>
      <c r="AB3493" s="11" t="str">
        <f t="shared" si="877"/>
        <v>43952</v>
      </c>
      <c r="AC3493" s="10" t="str">
        <f t="shared" si="878"/>
        <v>11</v>
      </c>
      <c r="AD3493" s="10" t="str">
        <f t="shared" si="879"/>
        <v>E</v>
      </c>
      <c r="AE3493" s="12" t="str">
        <f t="shared" si="880"/>
        <v/>
      </c>
    </row>
    <row r="3494" spans="1:31" x14ac:dyDescent="0.25">
      <c r="A3494" s="5">
        <v>3577</v>
      </c>
      <c r="B3494" s="6" t="s">
        <v>3290</v>
      </c>
      <c r="C3494" s="6" t="s">
        <v>6052</v>
      </c>
      <c r="D3494" s="6" t="s">
        <v>28</v>
      </c>
      <c r="E3494" s="6" t="s">
        <v>29</v>
      </c>
      <c r="F3494" s="6">
        <v>30</v>
      </c>
      <c r="G3494" s="6" t="s">
        <v>8265</v>
      </c>
      <c r="H3494" s="6" t="s">
        <v>5357</v>
      </c>
      <c r="I3494" s="6" t="s">
        <v>32</v>
      </c>
      <c r="J3494" s="7">
        <v>43618</v>
      </c>
      <c r="K3494" s="6">
        <v>16</v>
      </c>
      <c r="L3494" s="6" t="s">
        <v>99</v>
      </c>
      <c r="M3494" s="8"/>
      <c r="O3494">
        <f t="shared" si="881"/>
        <v>0</v>
      </c>
      <c r="Q3494" s="5" t="str">
        <f t="shared" si="866"/>
        <v>3577</v>
      </c>
      <c r="R3494" s="6" t="str">
        <f t="shared" si="867"/>
        <v>Earl</v>
      </c>
      <c r="S3494" s="6" t="str">
        <f t="shared" si="868"/>
        <v>Foote</v>
      </c>
      <c r="T3494" s="6" t="str">
        <f t="shared" si="869"/>
        <v>Mr</v>
      </c>
      <c r="U3494" s="6" t="str">
        <f t="shared" si="870"/>
        <v>M</v>
      </c>
      <c r="V3494" s="6" t="str">
        <f t="shared" si="871"/>
        <v>30</v>
      </c>
      <c r="W3494" s="6" t="str">
        <f t="shared" si="872"/>
        <v>Pavilion Street</v>
      </c>
      <c r="X3494" s="6" t="str">
        <f t="shared" si="873"/>
        <v>et</v>
      </c>
      <c r="Y3494" s="6" t="str">
        <f t="shared" si="874"/>
        <v>Pavilion Street</v>
      </c>
      <c r="Z3494" s="6" t="str">
        <f t="shared" si="875"/>
        <v>Mitcheldean</v>
      </c>
      <c r="AA3494" s="6" t="str">
        <f t="shared" si="876"/>
        <v>WC</v>
      </c>
      <c r="AB3494" s="7" t="str">
        <f t="shared" si="877"/>
        <v>43618</v>
      </c>
      <c r="AC3494" s="6" t="str">
        <f t="shared" si="878"/>
        <v>16</v>
      </c>
      <c r="AD3494" s="6" t="str">
        <f t="shared" si="879"/>
        <v>E</v>
      </c>
      <c r="AE3494" s="8" t="str">
        <f t="shared" si="880"/>
        <v/>
      </c>
    </row>
    <row r="3495" spans="1:31" x14ac:dyDescent="0.25">
      <c r="A3495" s="9">
        <v>3578</v>
      </c>
      <c r="B3495" s="10" t="s">
        <v>1374</v>
      </c>
      <c r="C3495" s="10" t="s">
        <v>3004</v>
      </c>
      <c r="D3495" s="10" t="s">
        <v>28</v>
      </c>
      <c r="E3495" s="10" t="s">
        <v>29</v>
      </c>
      <c r="F3495" s="10">
        <v>30</v>
      </c>
      <c r="G3495" s="10" t="s">
        <v>8265</v>
      </c>
      <c r="H3495" s="10" t="s">
        <v>5666</v>
      </c>
      <c r="I3495" s="10" t="s">
        <v>32</v>
      </c>
      <c r="J3495" s="11">
        <v>43547</v>
      </c>
      <c r="K3495" s="10">
        <v>56</v>
      </c>
      <c r="L3495" s="10" t="s">
        <v>33</v>
      </c>
      <c r="M3495" s="12"/>
      <c r="O3495">
        <f t="shared" si="881"/>
        <v>0</v>
      </c>
      <c r="Q3495" s="9" t="str">
        <f t="shared" si="866"/>
        <v>3578</v>
      </c>
      <c r="R3495" s="10" t="str">
        <f t="shared" si="867"/>
        <v>Dave</v>
      </c>
      <c r="S3495" s="10" t="str">
        <f t="shared" si="868"/>
        <v>Woodruff</v>
      </c>
      <c r="T3495" s="10" t="str">
        <f t="shared" si="869"/>
        <v>Mr</v>
      </c>
      <c r="U3495" s="10" t="str">
        <f t="shared" si="870"/>
        <v>M</v>
      </c>
      <c r="V3495" s="10" t="str">
        <f t="shared" si="871"/>
        <v>30</v>
      </c>
      <c r="W3495" s="10" t="str">
        <f t="shared" si="872"/>
        <v>Pavilion Street</v>
      </c>
      <c r="X3495" s="10" t="str">
        <f t="shared" si="873"/>
        <v>et</v>
      </c>
      <c r="Y3495" s="10" t="str">
        <f t="shared" si="874"/>
        <v>Pavilion Street</v>
      </c>
      <c r="Z3495" s="10" t="str">
        <f t="shared" si="875"/>
        <v>Surbiton</v>
      </c>
      <c r="AA3495" s="10" t="str">
        <f t="shared" si="876"/>
        <v>WC</v>
      </c>
      <c r="AB3495" s="11" t="str">
        <f t="shared" si="877"/>
        <v>43547</v>
      </c>
      <c r="AC3495" s="10" t="str">
        <f t="shared" si="878"/>
        <v>56</v>
      </c>
      <c r="AD3495" s="10" t="str">
        <f t="shared" si="879"/>
        <v>A3</v>
      </c>
      <c r="AE3495" s="12" t="str">
        <f t="shared" si="880"/>
        <v/>
      </c>
    </row>
    <row r="3496" spans="1:31" x14ac:dyDescent="0.25">
      <c r="A3496" s="5">
        <v>3579</v>
      </c>
      <c r="B3496" s="6" t="s">
        <v>8266</v>
      </c>
      <c r="C3496" s="6" t="s">
        <v>7622</v>
      </c>
      <c r="D3496" s="6" t="s">
        <v>15</v>
      </c>
      <c r="E3496" s="6" t="s">
        <v>16</v>
      </c>
      <c r="F3496" s="6">
        <v>30</v>
      </c>
      <c r="G3496" s="6" t="s">
        <v>8267</v>
      </c>
      <c r="H3496" s="6" t="s">
        <v>5974</v>
      </c>
      <c r="I3496" s="6" t="s">
        <v>185</v>
      </c>
      <c r="J3496" s="7">
        <v>43878</v>
      </c>
      <c r="K3496" s="6">
        <v>70</v>
      </c>
      <c r="L3496" s="6" t="s">
        <v>68</v>
      </c>
      <c r="M3496" s="8"/>
      <c r="O3496">
        <f t="shared" si="881"/>
        <v>0</v>
      </c>
      <c r="Q3496" s="5" t="str">
        <f t="shared" si="866"/>
        <v>3579</v>
      </c>
      <c r="R3496" s="6" t="str">
        <f t="shared" si="867"/>
        <v>Janis</v>
      </c>
      <c r="S3496" s="6" t="str">
        <f t="shared" si="868"/>
        <v>Hancock</v>
      </c>
      <c r="T3496" s="6" t="str">
        <f t="shared" si="869"/>
        <v>Mrs</v>
      </c>
      <c r="U3496" s="6" t="str">
        <f t="shared" si="870"/>
        <v>F</v>
      </c>
      <c r="V3496" s="6" t="str">
        <f t="shared" si="871"/>
        <v>30</v>
      </c>
      <c r="W3496" s="6" t="str">
        <f t="shared" si="872"/>
        <v>Paxtons Alley</v>
      </c>
      <c r="X3496" s="6" t="str">
        <f t="shared" si="873"/>
        <v>ey</v>
      </c>
      <c r="Y3496" s="6" t="str">
        <f t="shared" si="874"/>
        <v>Paxtons Alley</v>
      </c>
      <c r="Z3496" s="6" t="str">
        <f t="shared" si="875"/>
        <v>Fivemiletown</v>
      </c>
      <c r="AA3496" s="6" t="str">
        <f t="shared" si="876"/>
        <v>HX</v>
      </c>
      <c r="AB3496" s="7" t="str">
        <f t="shared" si="877"/>
        <v>43878</v>
      </c>
      <c r="AC3496" s="6" t="str">
        <f t="shared" si="878"/>
        <v>70</v>
      </c>
      <c r="AD3496" s="6" t="str">
        <f t="shared" si="879"/>
        <v>A2</v>
      </c>
      <c r="AE3496" s="8" t="str">
        <f t="shared" si="880"/>
        <v/>
      </c>
    </row>
    <row r="3497" spans="1:31" x14ac:dyDescent="0.25">
      <c r="A3497" s="9">
        <v>3580</v>
      </c>
      <c r="B3497" s="10" t="s">
        <v>7454</v>
      </c>
      <c r="C3497" s="10" t="s">
        <v>6507</v>
      </c>
      <c r="D3497" s="10" t="s">
        <v>41</v>
      </c>
      <c r="E3497" s="10" t="s">
        <v>16</v>
      </c>
      <c r="F3497" s="10">
        <v>90</v>
      </c>
      <c r="G3497" s="10" t="s">
        <v>8268</v>
      </c>
      <c r="H3497" s="10" t="s">
        <v>3971</v>
      </c>
      <c r="I3497" s="10" t="s">
        <v>32</v>
      </c>
      <c r="J3497" s="11">
        <v>43900</v>
      </c>
      <c r="K3497" s="10">
        <v>39</v>
      </c>
      <c r="L3497" s="10" t="s">
        <v>78</v>
      </c>
      <c r="M3497" s="12"/>
      <c r="O3497">
        <f t="shared" si="881"/>
        <v>0</v>
      </c>
      <c r="Q3497" s="9" t="str">
        <f t="shared" si="866"/>
        <v>3580</v>
      </c>
      <c r="R3497" s="10" t="str">
        <f t="shared" si="867"/>
        <v>Griselda</v>
      </c>
      <c r="S3497" s="10" t="str">
        <f t="shared" si="868"/>
        <v>North</v>
      </c>
      <c r="T3497" s="10" t="str">
        <f t="shared" si="869"/>
        <v>Ms</v>
      </c>
      <c r="U3497" s="10" t="str">
        <f t="shared" si="870"/>
        <v>F</v>
      </c>
      <c r="V3497" s="10" t="str">
        <f t="shared" si="871"/>
        <v>90</v>
      </c>
      <c r="W3497" s="10" t="str">
        <f t="shared" si="872"/>
        <v>Paynes Farm</v>
      </c>
      <c r="X3497" s="10" t="str">
        <f t="shared" si="873"/>
        <v>rm</v>
      </c>
      <c r="Y3497" s="10" t="str">
        <f t="shared" si="874"/>
        <v>Paynes Farm</v>
      </c>
      <c r="Z3497" s="10" t="str">
        <f t="shared" si="875"/>
        <v>Rhayader</v>
      </c>
      <c r="AA3497" s="10" t="str">
        <f t="shared" si="876"/>
        <v>WC</v>
      </c>
      <c r="AB3497" s="11" t="str">
        <f t="shared" si="877"/>
        <v>43900</v>
      </c>
      <c r="AC3497" s="10" t="str">
        <f t="shared" si="878"/>
        <v>39</v>
      </c>
      <c r="AD3497" s="10" t="str">
        <f t="shared" si="879"/>
        <v>C2</v>
      </c>
      <c r="AE3497" s="12" t="str">
        <f t="shared" si="880"/>
        <v/>
      </c>
    </row>
    <row r="3498" spans="1:31" x14ac:dyDescent="0.25">
      <c r="A3498" s="5">
        <v>3581</v>
      </c>
      <c r="B3498" s="6" t="s">
        <v>8269</v>
      </c>
      <c r="C3498" s="6" t="s">
        <v>4885</v>
      </c>
      <c r="D3498" s="6" t="s">
        <v>49</v>
      </c>
      <c r="E3498" s="6" t="s">
        <v>16</v>
      </c>
      <c r="F3498" s="6">
        <v>30</v>
      </c>
      <c r="G3498" s="6" t="s">
        <v>8270</v>
      </c>
      <c r="H3498" s="6" t="s">
        <v>2573</v>
      </c>
      <c r="I3498" s="6" t="s">
        <v>32</v>
      </c>
      <c r="J3498" s="7">
        <v>44197</v>
      </c>
      <c r="K3498" s="6">
        <v>26</v>
      </c>
      <c r="L3498" s="6" t="s">
        <v>44</v>
      </c>
      <c r="M3498" s="8"/>
      <c r="O3498">
        <f t="shared" si="881"/>
        <v>0</v>
      </c>
      <c r="Q3498" s="5" t="str">
        <f t="shared" si="866"/>
        <v>3581</v>
      </c>
      <c r="R3498" s="6" t="str">
        <f t="shared" si="867"/>
        <v>Wilhelmina</v>
      </c>
      <c r="S3498" s="6" t="str">
        <f t="shared" si="868"/>
        <v>Arellano</v>
      </c>
      <c r="T3498" s="6" t="str">
        <f t="shared" si="869"/>
        <v>Miss</v>
      </c>
      <c r="U3498" s="6" t="str">
        <f t="shared" si="870"/>
        <v>F</v>
      </c>
      <c r="V3498" s="6" t="str">
        <f t="shared" si="871"/>
        <v>30</v>
      </c>
      <c r="W3498" s="6" t="str">
        <f t="shared" si="872"/>
        <v>Paynes Walk</v>
      </c>
      <c r="X3498" s="6" t="str">
        <f t="shared" si="873"/>
        <v>lk</v>
      </c>
      <c r="Y3498" s="6" t="str">
        <f t="shared" si="874"/>
        <v>Paynes Walk</v>
      </c>
      <c r="Z3498" s="6" t="str">
        <f t="shared" si="875"/>
        <v>Walkerburn</v>
      </c>
      <c r="AA3498" s="6" t="str">
        <f t="shared" si="876"/>
        <v>WC</v>
      </c>
      <c r="AB3498" s="7" t="str">
        <f t="shared" si="877"/>
        <v>44197</v>
      </c>
      <c r="AC3498" s="6" t="str">
        <f t="shared" si="878"/>
        <v>26</v>
      </c>
      <c r="AD3498" s="6" t="str">
        <f t="shared" si="879"/>
        <v>D</v>
      </c>
      <c r="AE3498" s="8" t="str">
        <f t="shared" si="880"/>
        <v/>
      </c>
    </row>
    <row r="3499" spans="1:31" x14ac:dyDescent="0.25">
      <c r="A3499" s="9">
        <v>3582</v>
      </c>
      <c r="B3499" s="10" t="s">
        <v>230</v>
      </c>
      <c r="C3499" s="10" t="s">
        <v>3481</v>
      </c>
      <c r="D3499" s="10" t="s">
        <v>28</v>
      </c>
      <c r="E3499" s="10" t="s">
        <v>29</v>
      </c>
      <c r="F3499" s="10">
        <v>30</v>
      </c>
      <c r="G3499" s="10" t="s">
        <v>8271</v>
      </c>
      <c r="H3499" s="10" t="s">
        <v>107</v>
      </c>
      <c r="I3499" s="10" t="s">
        <v>108</v>
      </c>
      <c r="J3499" s="11">
        <v>43859</v>
      </c>
      <c r="K3499" s="10">
        <v>13</v>
      </c>
      <c r="L3499" s="10" t="s">
        <v>20</v>
      </c>
      <c r="M3499" s="12"/>
      <c r="O3499">
        <f t="shared" si="881"/>
        <v>0</v>
      </c>
      <c r="Q3499" s="9" t="str">
        <f t="shared" si="866"/>
        <v>3582</v>
      </c>
      <c r="R3499" s="10" t="str">
        <f t="shared" si="867"/>
        <v>Cody</v>
      </c>
      <c r="S3499" s="10" t="str">
        <f t="shared" si="868"/>
        <v>Hopper</v>
      </c>
      <c r="T3499" s="10" t="str">
        <f t="shared" si="869"/>
        <v>Mr</v>
      </c>
      <c r="U3499" s="10" t="str">
        <f t="shared" si="870"/>
        <v>M</v>
      </c>
      <c r="V3499" s="10" t="str">
        <f t="shared" si="871"/>
        <v>30</v>
      </c>
      <c r="W3499" s="10" t="str">
        <f t="shared" si="872"/>
        <v>Paynton Terrace</v>
      </c>
      <c r="X3499" s="10" t="str">
        <f t="shared" si="873"/>
        <v>ce</v>
      </c>
      <c r="Y3499" s="10" t="str">
        <f t="shared" si="874"/>
        <v>Paynton Terrace</v>
      </c>
      <c r="Z3499" s="10" t="str">
        <f t="shared" si="875"/>
        <v>Caterham</v>
      </c>
      <c r="AA3499" s="10" t="str">
        <f t="shared" si="876"/>
        <v>CB</v>
      </c>
      <c r="AB3499" s="11" t="str">
        <f t="shared" si="877"/>
        <v>43859</v>
      </c>
      <c r="AC3499" s="10" t="str">
        <f t="shared" si="878"/>
        <v>13</v>
      </c>
      <c r="AD3499" s="10" t="str">
        <f t="shared" si="879"/>
        <v>B</v>
      </c>
      <c r="AE3499" s="12" t="str">
        <f t="shared" si="880"/>
        <v/>
      </c>
    </row>
    <row r="3500" spans="1:31" x14ac:dyDescent="0.25">
      <c r="A3500" s="5">
        <v>3583</v>
      </c>
      <c r="B3500" s="6" t="s">
        <v>8272</v>
      </c>
      <c r="C3500" s="6" t="s">
        <v>3092</v>
      </c>
      <c r="D3500" s="6" t="s">
        <v>15</v>
      </c>
      <c r="E3500" s="6" t="s">
        <v>16</v>
      </c>
      <c r="F3500" s="6">
        <v>30</v>
      </c>
      <c r="G3500" s="6" t="s">
        <v>8271</v>
      </c>
      <c r="H3500" s="6" t="s">
        <v>6206</v>
      </c>
      <c r="I3500" s="6" t="s">
        <v>185</v>
      </c>
      <c r="J3500" s="7">
        <v>43775</v>
      </c>
      <c r="K3500" s="6">
        <v>83</v>
      </c>
      <c r="L3500" s="6" t="s">
        <v>99</v>
      </c>
      <c r="M3500" s="8"/>
      <c r="O3500">
        <f t="shared" si="881"/>
        <v>0</v>
      </c>
      <c r="Q3500" s="5" t="str">
        <f t="shared" si="866"/>
        <v>3583</v>
      </c>
      <c r="R3500" s="6" t="str">
        <f t="shared" si="867"/>
        <v>Noella</v>
      </c>
      <c r="S3500" s="6" t="str">
        <f t="shared" si="868"/>
        <v>Mims</v>
      </c>
      <c r="T3500" s="6" t="str">
        <f t="shared" si="869"/>
        <v>Mrs</v>
      </c>
      <c r="U3500" s="6" t="str">
        <f t="shared" si="870"/>
        <v>F</v>
      </c>
      <c r="V3500" s="6" t="str">
        <f t="shared" si="871"/>
        <v>30</v>
      </c>
      <c r="W3500" s="6" t="str">
        <f t="shared" si="872"/>
        <v>Paynton Terrace</v>
      </c>
      <c r="X3500" s="6" t="str">
        <f t="shared" si="873"/>
        <v>ce</v>
      </c>
      <c r="Y3500" s="6" t="str">
        <f t="shared" si="874"/>
        <v>Paynton Terrace</v>
      </c>
      <c r="Z3500" s="6" t="str">
        <f t="shared" si="875"/>
        <v>Erskine</v>
      </c>
      <c r="AA3500" s="6" t="str">
        <f t="shared" si="876"/>
        <v>HX</v>
      </c>
      <c r="AB3500" s="7" t="str">
        <f t="shared" si="877"/>
        <v>43775</v>
      </c>
      <c r="AC3500" s="6" t="str">
        <f t="shared" si="878"/>
        <v>83</v>
      </c>
      <c r="AD3500" s="6" t="str">
        <f t="shared" si="879"/>
        <v>E</v>
      </c>
      <c r="AE3500" s="8" t="str">
        <f t="shared" si="880"/>
        <v/>
      </c>
    </row>
    <row r="3501" spans="1:31" x14ac:dyDescent="0.25">
      <c r="A3501" s="9">
        <v>3584</v>
      </c>
      <c r="B3501" s="10" t="s">
        <v>748</v>
      </c>
      <c r="C3501" s="10" t="s">
        <v>1915</v>
      </c>
      <c r="D3501" s="10" t="s">
        <v>115</v>
      </c>
      <c r="E3501" s="10" t="s">
        <v>29</v>
      </c>
      <c r="F3501" s="10">
        <v>60</v>
      </c>
      <c r="G3501" s="10" t="s">
        <v>8273</v>
      </c>
      <c r="H3501" s="10" t="s">
        <v>1512</v>
      </c>
      <c r="I3501" s="10" t="s">
        <v>32</v>
      </c>
      <c r="J3501" s="11">
        <v>43570</v>
      </c>
      <c r="K3501" s="10">
        <v>2</v>
      </c>
      <c r="L3501" s="10" t="s">
        <v>52</v>
      </c>
      <c r="M3501" s="12"/>
      <c r="O3501">
        <f t="shared" si="881"/>
        <v>0</v>
      </c>
      <c r="Q3501" s="9" t="str">
        <f t="shared" si="866"/>
        <v>3584</v>
      </c>
      <c r="R3501" s="10" t="str">
        <f t="shared" si="867"/>
        <v>Harrison</v>
      </c>
      <c r="S3501" s="10" t="str">
        <f t="shared" si="868"/>
        <v>Spencer</v>
      </c>
      <c r="T3501" s="10" t="str">
        <f t="shared" si="869"/>
        <v>Prof</v>
      </c>
      <c r="U3501" s="10" t="str">
        <f t="shared" si="870"/>
        <v>M</v>
      </c>
      <c r="V3501" s="10" t="str">
        <f t="shared" si="871"/>
        <v>60</v>
      </c>
      <c r="W3501" s="10" t="str">
        <f t="shared" si="872"/>
        <v>Peaches Wharf</v>
      </c>
      <c r="X3501" s="10" t="str">
        <f t="shared" si="873"/>
        <v>rf</v>
      </c>
      <c r="Y3501" s="10" t="str">
        <f t="shared" si="874"/>
        <v>Peaches Wharf</v>
      </c>
      <c r="Z3501" s="10" t="str">
        <f t="shared" si="875"/>
        <v>Merseyside</v>
      </c>
      <c r="AA3501" s="10" t="str">
        <f t="shared" si="876"/>
        <v>WC</v>
      </c>
      <c r="AB3501" s="11" t="str">
        <f t="shared" si="877"/>
        <v>43570</v>
      </c>
      <c r="AC3501" s="10" t="str">
        <f t="shared" si="878"/>
        <v>2</v>
      </c>
      <c r="AD3501" s="10" t="str">
        <f t="shared" si="879"/>
        <v>A1</v>
      </c>
      <c r="AE3501" s="12" t="str">
        <f t="shared" si="880"/>
        <v/>
      </c>
    </row>
    <row r="3502" spans="1:31" x14ac:dyDescent="0.25">
      <c r="A3502" s="9">
        <v>3586</v>
      </c>
      <c r="B3502" s="10" t="s">
        <v>6150</v>
      </c>
      <c r="C3502" s="10" t="s">
        <v>8274</v>
      </c>
      <c r="D3502" s="10" t="s">
        <v>28</v>
      </c>
      <c r="E3502" s="10" t="s">
        <v>29</v>
      </c>
      <c r="F3502" s="10">
        <v>30</v>
      </c>
      <c r="G3502" s="10" t="s">
        <v>8275</v>
      </c>
      <c r="H3502" s="10" t="s">
        <v>7814</v>
      </c>
      <c r="I3502" s="10" t="s">
        <v>122</v>
      </c>
      <c r="J3502" s="11">
        <v>44180</v>
      </c>
      <c r="K3502" s="10">
        <v>43</v>
      </c>
      <c r="L3502" s="10" t="s">
        <v>78</v>
      </c>
      <c r="M3502" s="12"/>
      <c r="O3502">
        <f t="shared" si="881"/>
        <v>0</v>
      </c>
      <c r="Q3502" s="9" t="str">
        <f t="shared" si="866"/>
        <v>3586</v>
      </c>
      <c r="R3502" s="10" t="str">
        <f t="shared" si="867"/>
        <v>Stephan</v>
      </c>
      <c r="S3502" s="10" t="str">
        <f t="shared" si="868"/>
        <v>Holloway</v>
      </c>
      <c r="T3502" s="10" t="str">
        <f t="shared" si="869"/>
        <v>Mr</v>
      </c>
      <c r="U3502" s="10" t="str">
        <f t="shared" si="870"/>
        <v>M</v>
      </c>
      <c r="V3502" s="10" t="str">
        <f t="shared" si="871"/>
        <v>30</v>
      </c>
      <c r="W3502" s="10" t="str">
        <f t="shared" si="872"/>
        <v>Peacock Place</v>
      </c>
      <c r="X3502" s="10" t="str">
        <f t="shared" si="873"/>
        <v>ce</v>
      </c>
      <c r="Y3502" s="10" t="str">
        <f t="shared" si="874"/>
        <v>Peacock Place</v>
      </c>
      <c r="Z3502" s="10" t="str">
        <f t="shared" si="875"/>
        <v>Llanfyllin</v>
      </c>
      <c r="AA3502" s="10" t="str">
        <f t="shared" si="876"/>
        <v>WN</v>
      </c>
      <c r="AB3502" s="11" t="str">
        <f t="shared" si="877"/>
        <v>44180</v>
      </c>
      <c r="AC3502" s="10" t="str">
        <f t="shared" si="878"/>
        <v>43</v>
      </c>
      <c r="AD3502" s="10" t="str">
        <f t="shared" si="879"/>
        <v>C2</v>
      </c>
      <c r="AE3502" s="12" t="str">
        <f t="shared" si="880"/>
        <v/>
      </c>
    </row>
    <row r="3503" spans="1:31" x14ac:dyDescent="0.25">
      <c r="A3503" s="5">
        <v>3587</v>
      </c>
      <c r="B3503" s="6" t="s">
        <v>8276</v>
      </c>
      <c r="C3503" s="6" t="s">
        <v>853</v>
      </c>
      <c r="D3503" s="6" t="s">
        <v>49</v>
      </c>
      <c r="E3503" s="6" t="s">
        <v>16</v>
      </c>
      <c r="F3503" s="6">
        <v>60</v>
      </c>
      <c r="G3503" s="6" t="s">
        <v>8277</v>
      </c>
      <c r="H3503" s="6" t="s">
        <v>4468</v>
      </c>
      <c r="I3503" s="6" t="s">
        <v>32</v>
      </c>
      <c r="J3503" s="7">
        <v>44483</v>
      </c>
      <c r="K3503" s="6">
        <v>22</v>
      </c>
      <c r="L3503" s="6" t="s">
        <v>78</v>
      </c>
      <c r="M3503" s="8"/>
      <c r="O3503">
        <f t="shared" si="881"/>
        <v>0</v>
      </c>
      <c r="Q3503" s="5" t="str">
        <f t="shared" si="866"/>
        <v>3587</v>
      </c>
      <c r="R3503" s="6" t="str">
        <f t="shared" si="867"/>
        <v>Audrea</v>
      </c>
      <c r="S3503" s="6" t="str">
        <f t="shared" si="868"/>
        <v>Mccormick</v>
      </c>
      <c r="T3503" s="6" t="str">
        <f t="shared" si="869"/>
        <v>Miss</v>
      </c>
      <c r="U3503" s="6" t="str">
        <f t="shared" si="870"/>
        <v>F</v>
      </c>
      <c r="V3503" s="6" t="str">
        <f t="shared" si="871"/>
        <v>60</v>
      </c>
      <c r="W3503" s="6" t="str">
        <f t="shared" si="872"/>
        <v>Peacock Walk</v>
      </c>
      <c r="X3503" s="6" t="str">
        <f t="shared" si="873"/>
        <v>lk</v>
      </c>
      <c r="Y3503" s="6" t="str">
        <f t="shared" si="874"/>
        <v>Peacock Walk</v>
      </c>
      <c r="Z3503" s="6" t="str">
        <f t="shared" si="875"/>
        <v>Wiltshire</v>
      </c>
      <c r="AA3503" s="6" t="str">
        <f t="shared" si="876"/>
        <v>WC</v>
      </c>
      <c r="AB3503" s="7" t="str">
        <f t="shared" si="877"/>
        <v>44483</v>
      </c>
      <c r="AC3503" s="6" t="str">
        <f t="shared" si="878"/>
        <v>22</v>
      </c>
      <c r="AD3503" s="6" t="str">
        <f t="shared" si="879"/>
        <v>C2</v>
      </c>
      <c r="AE3503" s="8" t="str">
        <f t="shared" si="880"/>
        <v/>
      </c>
    </row>
    <row r="3504" spans="1:31" x14ac:dyDescent="0.25">
      <c r="A3504" s="9">
        <v>3588</v>
      </c>
      <c r="B3504" s="10" t="s">
        <v>7565</v>
      </c>
      <c r="C3504" s="10" t="s">
        <v>7177</v>
      </c>
      <c r="D3504" s="10" t="s">
        <v>28</v>
      </c>
      <c r="E3504" s="10" t="s">
        <v>29</v>
      </c>
      <c r="F3504" s="10">
        <v>90</v>
      </c>
      <c r="G3504" s="10" t="s">
        <v>8278</v>
      </c>
      <c r="H3504" s="10" t="s">
        <v>2686</v>
      </c>
      <c r="I3504" s="10" t="s">
        <v>93</v>
      </c>
      <c r="J3504" s="11">
        <v>44360</v>
      </c>
      <c r="K3504" s="10">
        <v>16</v>
      </c>
      <c r="L3504" s="10" t="s">
        <v>99</v>
      </c>
      <c r="M3504" s="12"/>
      <c r="O3504">
        <f t="shared" si="881"/>
        <v>0</v>
      </c>
      <c r="Q3504" s="9" t="str">
        <f t="shared" si="866"/>
        <v>3588</v>
      </c>
      <c r="R3504" s="10" t="str">
        <f t="shared" si="867"/>
        <v>Alfonso</v>
      </c>
      <c r="S3504" s="10" t="str">
        <f t="shared" si="868"/>
        <v>Trent</v>
      </c>
      <c r="T3504" s="10" t="str">
        <f t="shared" si="869"/>
        <v>Mr</v>
      </c>
      <c r="U3504" s="10" t="str">
        <f t="shared" si="870"/>
        <v>M</v>
      </c>
      <c r="V3504" s="10" t="str">
        <f t="shared" si="871"/>
        <v>90</v>
      </c>
      <c r="W3504" s="10" t="str">
        <f t="shared" si="872"/>
        <v>Peacock Yard</v>
      </c>
      <c r="X3504" s="10" t="str">
        <f t="shared" si="873"/>
        <v>rd</v>
      </c>
      <c r="Y3504" s="10" t="str">
        <f t="shared" si="874"/>
        <v>Peacock Yard</v>
      </c>
      <c r="Z3504" s="10" t="str">
        <f t="shared" si="875"/>
        <v>Brynteg</v>
      </c>
      <c r="AA3504" s="10" t="str">
        <f t="shared" si="876"/>
        <v>TF</v>
      </c>
      <c r="AB3504" s="11" t="str">
        <f t="shared" si="877"/>
        <v>44360</v>
      </c>
      <c r="AC3504" s="10" t="str">
        <f t="shared" si="878"/>
        <v>16</v>
      </c>
      <c r="AD3504" s="10" t="str">
        <f t="shared" si="879"/>
        <v>E</v>
      </c>
      <c r="AE3504" s="12" t="str">
        <f t="shared" si="880"/>
        <v/>
      </c>
    </row>
    <row r="3505" spans="1:31" x14ac:dyDescent="0.25">
      <c r="A3505" s="5">
        <v>3589</v>
      </c>
      <c r="B3505" s="6" t="s">
        <v>5743</v>
      </c>
      <c r="C3505" s="6" t="s">
        <v>5239</v>
      </c>
      <c r="D3505" s="6" t="s">
        <v>28</v>
      </c>
      <c r="E3505" s="6" t="s">
        <v>29</v>
      </c>
      <c r="F3505" s="6">
        <v>60</v>
      </c>
      <c r="G3505" s="6" t="s">
        <v>8279</v>
      </c>
      <c r="H3505" s="6" t="s">
        <v>6924</v>
      </c>
      <c r="I3505" s="6" t="s">
        <v>38</v>
      </c>
      <c r="J3505" s="7">
        <v>44179</v>
      </c>
      <c r="K3505" s="6">
        <v>56</v>
      </c>
      <c r="L3505" s="6" t="s">
        <v>39</v>
      </c>
      <c r="M3505" s="8"/>
      <c r="O3505">
        <f t="shared" si="881"/>
        <v>0</v>
      </c>
      <c r="Q3505" s="5" t="str">
        <f t="shared" si="866"/>
        <v>3589</v>
      </c>
      <c r="R3505" s="6" t="str">
        <f t="shared" si="867"/>
        <v>Garrett</v>
      </c>
      <c r="S3505" s="6" t="str">
        <f t="shared" si="868"/>
        <v>Thacker</v>
      </c>
      <c r="T3505" s="6" t="str">
        <f t="shared" si="869"/>
        <v>Mr</v>
      </c>
      <c r="U3505" s="6" t="str">
        <f t="shared" si="870"/>
        <v>M</v>
      </c>
      <c r="V3505" s="6" t="str">
        <f t="shared" si="871"/>
        <v>60</v>
      </c>
      <c r="W3505" s="6" t="str">
        <f t="shared" si="872"/>
        <v>Pearcefield Av</v>
      </c>
      <c r="X3505" s="6" t="str">
        <f t="shared" si="873"/>
        <v>Av</v>
      </c>
      <c r="Y3505" s="6" t="str">
        <f t="shared" si="874"/>
        <v>Pearcefield Avenue</v>
      </c>
      <c r="Z3505" s="6" t="str">
        <f t="shared" si="875"/>
        <v>Dolwyddelan</v>
      </c>
      <c r="AA3505" s="6" t="str">
        <f t="shared" si="876"/>
        <v>RM</v>
      </c>
      <c r="AB3505" s="7" t="str">
        <f t="shared" si="877"/>
        <v>44179</v>
      </c>
      <c r="AC3505" s="6" t="str">
        <f t="shared" si="878"/>
        <v>56</v>
      </c>
      <c r="AD3505" s="6" t="str">
        <f t="shared" si="879"/>
        <v>C1</v>
      </c>
      <c r="AE3505" s="8" t="str">
        <f t="shared" si="880"/>
        <v/>
      </c>
    </row>
    <row r="3506" spans="1:31" x14ac:dyDescent="0.25">
      <c r="A3506" s="9">
        <v>3590</v>
      </c>
      <c r="B3506" s="10" t="s">
        <v>2193</v>
      </c>
      <c r="C3506" s="10" t="s">
        <v>8280</v>
      </c>
      <c r="D3506" s="10" t="s">
        <v>49</v>
      </c>
      <c r="E3506" s="10" t="s">
        <v>16</v>
      </c>
      <c r="F3506" s="10">
        <v>60</v>
      </c>
      <c r="G3506" s="10" t="s">
        <v>8281</v>
      </c>
      <c r="H3506" s="10" t="s">
        <v>2043</v>
      </c>
      <c r="I3506" s="10" t="s">
        <v>185</v>
      </c>
      <c r="J3506" s="11">
        <v>44282</v>
      </c>
      <c r="K3506" s="10">
        <v>31</v>
      </c>
      <c r="L3506" s="10" t="s">
        <v>68</v>
      </c>
      <c r="M3506" s="12"/>
      <c r="O3506">
        <f t="shared" si="881"/>
        <v>0</v>
      </c>
      <c r="Q3506" s="9" t="str">
        <f t="shared" si="866"/>
        <v>3590</v>
      </c>
      <c r="R3506" s="10" t="str">
        <f t="shared" si="867"/>
        <v>Travis</v>
      </c>
      <c r="S3506" s="10" t="str">
        <f t="shared" si="868"/>
        <v>Person</v>
      </c>
      <c r="T3506" s="10" t="str">
        <f t="shared" si="869"/>
        <v>Miss</v>
      </c>
      <c r="U3506" s="10" t="str">
        <f t="shared" si="870"/>
        <v>F</v>
      </c>
      <c r="V3506" s="10" t="str">
        <f t="shared" si="871"/>
        <v>60</v>
      </c>
      <c r="W3506" s="10" t="str">
        <f t="shared" si="872"/>
        <v>Pearcroft Road</v>
      </c>
      <c r="X3506" s="10" t="str">
        <f t="shared" si="873"/>
        <v>ad</v>
      </c>
      <c r="Y3506" s="10" t="str">
        <f t="shared" si="874"/>
        <v>Pearcroft Road</v>
      </c>
      <c r="Z3506" s="10" t="str">
        <f t="shared" si="875"/>
        <v>Ferryside</v>
      </c>
      <c r="AA3506" s="10" t="str">
        <f t="shared" si="876"/>
        <v>HX</v>
      </c>
      <c r="AB3506" s="11" t="str">
        <f t="shared" si="877"/>
        <v>44282</v>
      </c>
      <c r="AC3506" s="10" t="str">
        <f t="shared" si="878"/>
        <v>31</v>
      </c>
      <c r="AD3506" s="10" t="str">
        <f t="shared" si="879"/>
        <v>A2</v>
      </c>
      <c r="AE3506" s="12" t="str">
        <f t="shared" si="880"/>
        <v/>
      </c>
    </row>
    <row r="3507" spans="1:31" x14ac:dyDescent="0.25">
      <c r="A3507" s="5">
        <v>3591</v>
      </c>
      <c r="B3507" s="6" t="s">
        <v>6249</v>
      </c>
      <c r="C3507" s="6" t="s">
        <v>5409</v>
      </c>
      <c r="D3507" s="6" t="s">
        <v>15</v>
      </c>
      <c r="E3507" s="6" t="s">
        <v>16</v>
      </c>
      <c r="F3507" s="6">
        <v>90</v>
      </c>
      <c r="G3507" s="6" t="s">
        <v>8282</v>
      </c>
      <c r="H3507" s="6" t="s">
        <v>1290</v>
      </c>
      <c r="I3507" s="6" t="s">
        <v>32</v>
      </c>
      <c r="J3507" s="7">
        <v>44313</v>
      </c>
      <c r="K3507" s="6">
        <v>95</v>
      </c>
      <c r="L3507" s="6" t="s">
        <v>157</v>
      </c>
      <c r="M3507" s="8"/>
      <c r="O3507">
        <f t="shared" si="881"/>
        <v>0</v>
      </c>
      <c r="Q3507" s="5" t="str">
        <f t="shared" si="866"/>
        <v>3591</v>
      </c>
      <c r="R3507" s="6" t="str">
        <f t="shared" si="867"/>
        <v>Deanna</v>
      </c>
      <c r="S3507" s="6" t="str">
        <f t="shared" si="868"/>
        <v>Light</v>
      </c>
      <c r="T3507" s="6" t="str">
        <f t="shared" si="869"/>
        <v>Mrs</v>
      </c>
      <c r="U3507" s="6" t="str">
        <f t="shared" si="870"/>
        <v>F</v>
      </c>
      <c r="V3507" s="6" t="str">
        <f t="shared" si="871"/>
        <v>90</v>
      </c>
      <c r="W3507" s="6" t="str">
        <f t="shared" si="872"/>
        <v>Pearden Street</v>
      </c>
      <c r="X3507" s="6" t="str">
        <f t="shared" si="873"/>
        <v>et</v>
      </c>
      <c r="Y3507" s="6" t="str">
        <f t="shared" si="874"/>
        <v>Pearden Street</v>
      </c>
      <c r="Z3507" s="6" t="str">
        <f t="shared" si="875"/>
        <v>Wickford</v>
      </c>
      <c r="AA3507" s="6" t="str">
        <f t="shared" si="876"/>
        <v>WC</v>
      </c>
      <c r="AB3507" s="7" t="str">
        <f t="shared" si="877"/>
        <v>44313</v>
      </c>
      <c r="AC3507" s="6" t="str">
        <f t="shared" si="878"/>
        <v>95</v>
      </c>
      <c r="AD3507" s="6" t="str">
        <f t="shared" si="879"/>
        <v>C3</v>
      </c>
      <c r="AE3507" s="8" t="str">
        <f t="shared" si="880"/>
        <v/>
      </c>
    </row>
    <row r="3508" spans="1:31" x14ac:dyDescent="0.25">
      <c r="A3508" s="9">
        <v>3592</v>
      </c>
      <c r="B3508" s="10" t="s">
        <v>8283</v>
      </c>
      <c r="C3508" s="10" t="s">
        <v>4802</v>
      </c>
      <c r="D3508" s="10" t="s">
        <v>15</v>
      </c>
      <c r="E3508" s="10" t="s">
        <v>16</v>
      </c>
      <c r="F3508" s="10">
        <v>90</v>
      </c>
      <c r="G3508" s="10" t="s">
        <v>8284</v>
      </c>
      <c r="H3508" s="10" t="s">
        <v>1826</v>
      </c>
      <c r="I3508" s="10" t="s">
        <v>32</v>
      </c>
      <c r="J3508" s="11">
        <v>43488</v>
      </c>
      <c r="K3508" s="10">
        <v>42</v>
      </c>
      <c r="L3508" s="10" t="s">
        <v>157</v>
      </c>
      <c r="M3508" s="12"/>
      <c r="O3508">
        <f t="shared" si="881"/>
        <v>0</v>
      </c>
      <c r="Q3508" s="9" t="str">
        <f t="shared" si="866"/>
        <v>3592</v>
      </c>
      <c r="R3508" s="10" t="str">
        <f t="shared" si="867"/>
        <v>Mi</v>
      </c>
      <c r="S3508" s="10" t="str">
        <f t="shared" si="868"/>
        <v>Page</v>
      </c>
      <c r="T3508" s="10" t="str">
        <f t="shared" si="869"/>
        <v>Mrs</v>
      </c>
      <c r="U3508" s="10" t="str">
        <f t="shared" si="870"/>
        <v>F</v>
      </c>
      <c r="V3508" s="10" t="str">
        <f t="shared" si="871"/>
        <v>90</v>
      </c>
      <c r="W3508" s="10" t="str">
        <f t="shared" si="872"/>
        <v>Pearl Close</v>
      </c>
      <c r="X3508" s="10" t="str">
        <f t="shared" si="873"/>
        <v>se</v>
      </c>
      <c r="Y3508" s="10" t="str">
        <f t="shared" si="874"/>
        <v>Pearl Close</v>
      </c>
      <c r="Z3508" s="10" t="str">
        <f t="shared" si="875"/>
        <v>Troon</v>
      </c>
      <c r="AA3508" s="10" t="str">
        <f t="shared" si="876"/>
        <v>WC</v>
      </c>
      <c r="AB3508" s="11" t="str">
        <f t="shared" si="877"/>
        <v>43488</v>
      </c>
      <c r="AC3508" s="10" t="str">
        <f t="shared" si="878"/>
        <v>42</v>
      </c>
      <c r="AD3508" s="10" t="str">
        <f t="shared" si="879"/>
        <v>C3</v>
      </c>
      <c r="AE3508" s="12" t="str">
        <f t="shared" si="880"/>
        <v/>
      </c>
    </row>
    <row r="3509" spans="1:31" x14ac:dyDescent="0.25">
      <c r="A3509" s="5">
        <v>3593</v>
      </c>
      <c r="B3509" s="6" t="s">
        <v>8285</v>
      </c>
      <c r="C3509" s="6" t="s">
        <v>7383</v>
      </c>
      <c r="D3509" s="6" t="s">
        <v>15</v>
      </c>
      <c r="E3509" s="6" t="s">
        <v>16</v>
      </c>
      <c r="F3509" s="6">
        <v>90</v>
      </c>
      <c r="G3509" s="6" t="s">
        <v>8286</v>
      </c>
      <c r="H3509" s="6" t="s">
        <v>6585</v>
      </c>
      <c r="I3509" s="6" t="s">
        <v>25</v>
      </c>
      <c r="J3509" s="7">
        <v>43991</v>
      </c>
      <c r="K3509" s="6">
        <v>47</v>
      </c>
      <c r="L3509" s="6" t="s">
        <v>20</v>
      </c>
      <c r="M3509" s="8"/>
      <c r="O3509">
        <f t="shared" si="881"/>
        <v>0</v>
      </c>
      <c r="Q3509" s="5" t="str">
        <f t="shared" si="866"/>
        <v>3593</v>
      </c>
      <c r="R3509" s="6" t="str">
        <f t="shared" si="867"/>
        <v>Billy</v>
      </c>
      <c r="S3509" s="6" t="str">
        <f t="shared" si="868"/>
        <v>Ellis</v>
      </c>
      <c r="T3509" s="6" t="str">
        <f t="shared" si="869"/>
        <v>Mrs</v>
      </c>
      <c r="U3509" s="6" t="str">
        <f t="shared" si="870"/>
        <v>F</v>
      </c>
      <c r="V3509" s="6" t="str">
        <f t="shared" si="871"/>
        <v>90</v>
      </c>
      <c r="W3509" s="6" t="str">
        <f t="shared" si="872"/>
        <v>Pearsons Terrace</v>
      </c>
      <c r="X3509" s="6" t="str">
        <f t="shared" si="873"/>
        <v>ce</v>
      </c>
      <c r="Y3509" s="6" t="str">
        <f t="shared" si="874"/>
        <v>Pearsons Terrace</v>
      </c>
      <c r="Z3509" s="6" t="str">
        <f t="shared" si="875"/>
        <v>High Peak</v>
      </c>
      <c r="AA3509" s="6" t="str">
        <f t="shared" si="876"/>
        <v>HG</v>
      </c>
      <c r="AB3509" s="7" t="str">
        <f t="shared" si="877"/>
        <v>43991</v>
      </c>
      <c r="AC3509" s="6" t="str">
        <f t="shared" si="878"/>
        <v>47</v>
      </c>
      <c r="AD3509" s="6" t="str">
        <f t="shared" si="879"/>
        <v>B</v>
      </c>
      <c r="AE3509" s="8" t="str">
        <f t="shared" si="880"/>
        <v/>
      </c>
    </row>
    <row r="3510" spans="1:31" x14ac:dyDescent="0.25">
      <c r="A3510" s="9">
        <v>3594</v>
      </c>
      <c r="B3510" s="10" t="s">
        <v>8287</v>
      </c>
      <c r="C3510" s="10" t="s">
        <v>4423</v>
      </c>
      <c r="D3510" s="10" t="s">
        <v>49</v>
      </c>
      <c r="E3510" s="10" t="s">
        <v>16</v>
      </c>
      <c r="F3510" s="10">
        <v>90</v>
      </c>
      <c r="G3510" s="10" t="s">
        <v>8288</v>
      </c>
      <c r="H3510" s="10" t="s">
        <v>135</v>
      </c>
      <c r="I3510" s="10" t="s">
        <v>32</v>
      </c>
      <c r="J3510" s="11">
        <v>44544</v>
      </c>
      <c r="K3510" s="10">
        <v>95</v>
      </c>
      <c r="L3510" s="10" t="s">
        <v>99</v>
      </c>
      <c r="M3510" s="12"/>
      <c r="O3510">
        <f t="shared" si="881"/>
        <v>0</v>
      </c>
      <c r="Q3510" s="9" t="str">
        <f t="shared" si="866"/>
        <v>3594</v>
      </c>
      <c r="R3510" s="10" t="str">
        <f t="shared" si="867"/>
        <v>Ricki</v>
      </c>
      <c r="S3510" s="10" t="str">
        <f t="shared" si="868"/>
        <v>Roark</v>
      </c>
      <c r="T3510" s="10" t="str">
        <f t="shared" si="869"/>
        <v>Miss</v>
      </c>
      <c r="U3510" s="10" t="str">
        <f t="shared" si="870"/>
        <v>F</v>
      </c>
      <c r="V3510" s="10" t="str">
        <f t="shared" si="871"/>
        <v>90</v>
      </c>
      <c r="W3510" s="10" t="str">
        <f t="shared" si="872"/>
        <v>Peckett Square</v>
      </c>
      <c r="X3510" s="10" t="str">
        <f t="shared" si="873"/>
        <v>re</v>
      </c>
      <c r="Y3510" s="10" t="str">
        <f t="shared" si="874"/>
        <v>Peckett Square</v>
      </c>
      <c r="Z3510" s="10" t="str">
        <f t="shared" si="875"/>
        <v>West Yorkshire</v>
      </c>
      <c r="AA3510" s="10" t="str">
        <f t="shared" si="876"/>
        <v>WC</v>
      </c>
      <c r="AB3510" s="11" t="str">
        <f t="shared" si="877"/>
        <v>44544</v>
      </c>
      <c r="AC3510" s="10" t="str">
        <f t="shared" si="878"/>
        <v>95</v>
      </c>
      <c r="AD3510" s="10" t="str">
        <f t="shared" si="879"/>
        <v>E</v>
      </c>
      <c r="AE3510" s="12" t="str">
        <f t="shared" si="880"/>
        <v/>
      </c>
    </row>
    <row r="3511" spans="1:31" x14ac:dyDescent="0.25">
      <c r="A3511" s="5">
        <v>3595</v>
      </c>
      <c r="B3511" s="6" t="s">
        <v>4580</v>
      </c>
      <c r="C3511" s="6" t="s">
        <v>7330</v>
      </c>
      <c r="D3511" s="6" t="s">
        <v>28</v>
      </c>
      <c r="E3511" s="6" t="s">
        <v>29</v>
      </c>
      <c r="F3511" s="6">
        <v>60</v>
      </c>
      <c r="G3511" s="6" t="s">
        <v>8289</v>
      </c>
      <c r="H3511" s="6" t="s">
        <v>277</v>
      </c>
      <c r="I3511" s="6" t="s">
        <v>211</v>
      </c>
      <c r="J3511" s="7">
        <v>44005</v>
      </c>
      <c r="K3511" s="6">
        <v>59</v>
      </c>
      <c r="L3511" s="6" t="s">
        <v>52</v>
      </c>
      <c r="M3511" s="8"/>
      <c r="O3511">
        <f t="shared" si="881"/>
        <v>0</v>
      </c>
      <c r="Q3511" s="5" t="str">
        <f t="shared" si="866"/>
        <v>3595</v>
      </c>
      <c r="R3511" s="6" t="str">
        <f t="shared" si="867"/>
        <v>Pierre</v>
      </c>
      <c r="S3511" s="6" t="str">
        <f t="shared" si="868"/>
        <v>Blount</v>
      </c>
      <c r="T3511" s="6" t="str">
        <f t="shared" si="869"/>
        <v>Mr</v>
      </c>
      <c r="U3511" s="6" t="str">
        <f t="shared" si="870"/>
        <v>M</v>
      </c>
      <c r="V3511" s="6" t="str">
        <f t="shared" si="871"/>
        <v>60</v>
      </c>
      <c r="W3511" s="6" t="str">
        <f t="shared" si="872"/>
        <v>Peckford Place</v>
      </c>
      <c r="X3511" s="6" t="str">
        <f t="shared" si="873"/>
        <v>ce</v>
      </c>
      <c r="Y3511" s="6" t="str">
        <f t="shared" si="874"/>
        <v>Peckford Place</v>
      </c>
      <c r="Z3511" s="6" t="str">
        <f t="shared" si="875"/>
        <v>Ashington</v>
      </c>
      <c r="AA3511" s="6" t="str">
        <f t="shared" si="876"/>
        <v>TW</v>
      </c>
      <c r="AB3511" s="7" t="str">
        <f t="shared" si="877"/>
        <v>44005</v>
      </c>
      <c r="AC3511" s="6" t="str">
        <f t="shared" si="878"/>
        <v>59</v>
      </c>
      <c r="AD3511" s="6" t="str">
        <f t="shared" si="879"/>
        <v>A1</v>
      </c>
      <c r="AE3511" s="8" t="str">
        <f t="shared" si="880"/>
        <v/>
      </c>
    </row>
    <row r="3512" spans="1:31" x14ac:dyDescent="0.25">
      <c r="A3512" s="9">
        <v>3596</v>
      </c>
      <c r="B3512" s="10" t="s">
        <v>8290</v>
      </c>
      <c r="C3512" s="10" t="s">
        <v>787</v>
      </c>
      <c r="D3512" s="10" t="s">
        <v>49</v>
      </c>
      <c r="E3512" s="10" t="s">
        <v>16</v>
      </c>
      <c r="F3512" s="10">
        <v>90</v>
      </c>
      <c r="G3512" s="10" t="s">
        <v>8291</v>
      </c>
      <c r="H3512" s="10" t="s">
        <v>1201</v>
      </c>
      <c r="I3512" s="10" t="s">
        <v>291</v>
      </c>
      <c r="J3512" s="11">
        <v>43869</v>
      </c>
      <c r="K3512" s="10">
        <v>47</v>
      </c>
      <c r="L3512" s="10" t="s">
        <v>20</v>
      </c>
      <c r="M3512" s="12"/>
      <c r="O3512">
        <f t="shared" si="881"/>
        <v>0</v>
      </c>
      <c r="Q3512" s="9" t="str">
        <f t="shared" si="866"/>
        <v>3596</v>
      </c>
      <c r="R3512" s="10" t="str">
        <f t="shared" si="867"/>
        <v>Trudi</v>
      </c>
      <c r="S3512" s="10" t="str">
        <f t="shared" si="868"/>
        <v>Weir</v>
      </c>
      <c r="T3512" s="10" t="str">
        <f t="shared" si="869"/>
        <v>Miss</v>
      </c>
      <c r="U3512" s="10" t="str">
        <f t="shared" si="870"/>
        <v>F</v>
      </c>
      <c r="V3512" s="10" t="str">
        <f t="shared" si="871"/>
        <v>90</v>
      </c>
      <c r="W3512" s="10" t="str">
        <f t="shared" si="872"/>
        <v>Peckham Green</v>
      </c>
      <c r="X3512" s="10" t="str">
        <f t="shared" si="873"/>
        <v>en</v>
      </c>
      <c r="Y3512" s="10" t="str">
        <f t="shared" si="874"/>
        <v>Peckham Green</v>
      </c>
      <c r="Z3512" s="10" t="str">
        <f t="shared" si="875"/>
        <v>Lancashire</v>
      </c>
      <c r="AA3512" s="10" t="str">
        <f t="shared" si="876"/>
        <v>HS</v>
      </c>
      <c r="AB3512" s="11" t="str">
        <f t="shared" si="877"/>
        <v>43869</v>
      </c>
      <c r="AC3512" s="10" t="str">
        <f t="shared" si="878"/>
        <v>47</v>
      </c>
      <c r="AD3512" s="10" t="str">
        <f t="shared" si="879"/>
        <v>B</v>
      </c>
      <c r="AE3512" s="12" t="str">
        <f t="shared" si="880"/>
        <v/>
      </c>
    </row>
    <row r="3513" spans="1:31" x14ac:dyDescent="0.25">
      <c r="A3513" s="5">
        <v>3597</v>
      </c>
      <c r="B3513" s="6" t="s">
        <v>8136</v>
      </c>
      <c r="C3513" s="6" t="s">
        <v>1757</v>
      </c>
      <c r="D3513" s="6" t="s">
        <v>49</v>
      </c>
      <c r="E3513" s="6" t="s">
        <v>16</v>
      </c>
      <c r="F3513" s="6">
        <v>30</v>
      </c>
      <c r="G3513" s="6" t="s">
        <v>8292</v>
      </c>
      <c r="H3513" s="6" t="s">
        <v>425</v>
      </c>
      <c r="I3513" s="6" t="s">
        <v>32</v>
      </c>
      <c r="J3513" s="7">
        <v>44375</v>
      </c>
      <c r="K3513" s="6">
        <v>70</v>
      </c>
      <c r="L3513" s="6" t="s">
        <v>157</v>
      </c>
      <c r="M3513" s="8"/>
      <c r="O3513">
        <f t="shared" si="881"/>
        <v>0</v>
      </c>
      <c r="Q3513" s="5" t="str">
        <f t="shared" si="866"/>
        <v>3597</v>
      </c>
      <c r="R3513" s="6" t="str">
        <f t="shared" si="867"/>
        <v>Jeraldine</v>
      </c>
      <c r="S3513" s="6" t="str">
        <f t="shared" si="868"/>
        <v>Numbers</v>
      </c>
      <c r="T3513" s="6" t="str">
        <f t="shared" si="869"/>
        <v>Miss</v>
      </c>
      <c r="U3513" s="6" t="str">
        <f t="shared" si="870"/>
        <v>F</v>
      </c>
      <c r="V3513" s="6" t="str">
        <f t="shared" si="871"/>
        <v>30</v>
      </c>
      <c r="W3513" s="6" t="str">
        <f t="shared" si="872"/>
        <v>Peckham High</v>
      </c>
      <c r="X3513" s="6" t="str">
        <f t="shared" si="873"/>
        <v>gh</v>
      </c>
      <c r="Y3513" s="6" t="str">
        <f t="shared" si="874"/>
        <v>Peckham High</v>
      </c>
      <c r="Z3513" s="6" t="str">
        <f t="shared" si="875"/>
        <v>Ripley</v>
      </c>
      <c r="AA3513" s="6" t="str">
        <f t="shared" si="876"/>
        <v>WC</v>
      </c>
      <c r="AB3513" s="7" t="str">
        <f t="shared" si="877"/>
        <v>44375</v>
      </c>
      <c r="AC3513" s="6" t="str">
        <f t="shared" si="878"/>
        <v>70</v>
      </c>
      <c r="AD3513" s="6" t="str">
        <f t="shared" si="879"/>
        <v>C3</v>
      </c>
      <c r="AE3513" s="8" t="str">
        <f t="shared" si="880"/>
        <v/>
      </c>
    </row>
    <row r="3514" spans="1:31" x14ac:dyDescent="0.25">
      <c r="A3514" s="9">
        <v>3598</v>
      </c>
      <c r="B3514" s="10" t="s">
        <v>8293</v>
      </c>
      <c r="C3514" s="10" t="s">
        <v>5923</v>
      </c>
      <c r="D3514" s="10" t="s">
        <v>49</v>
      </c>
      <c r="E3514" s="10" t="s">
        <v>16</v>
      </c>
      <c r="F3514" s="10">
        <v>30</v>
      </c>
      <c r="G3514" s="10" t="s">
        <v>8294</v>
      </c>
      <c r="H3514" s="10" t="s">
        <v>8295</v>
      </c>
      <c r="I3514" s="10" t="s">
        <v>32</v>
      </c>
      <c r="J3514" s="11">
        <v>44477</v>
      </c>
      <c r="K3514" s="10">
        <v>40</v>
      </c>
      <c r="L3514" s="10" t="s">
        <v>20</v>
      </c>
      <c r="M3514" s="12"/>
      <c r="O3514">
        <f t="shared" si="881"/>
        <v>0</v>
      </c>
      <c r="Q3514" s="9" t="str">
        <f t="shared" si="866"/>
        <v>3598</v>
      </c>
      <c r="R3514" s="10" t="str">
        <f t="shared" si="867"/>
        <v>Angelique</v>
      </c>
      <c r="S3514" s="10" t="str">
        <f t="shared" si="868"/>
        <v>Pate</v>
      </c>
      <c r="T3514" s="10" t="str">
        <f t="shared" si="869"/>
        <v>Miss</v>
      </c>
      <c r="U3514" s="10" t="str">
        <f t="shared" si="870"/>
        <v>F</v>
      </c>
      <c r="V3514" s="10" t="str">
        <f t="shared" si="871"/>
        <v>30</v>
      </c>
      <c r="W3514" s="10" t="str">
        <f t="shared" si="872"/>
        <v>Peckham House</v>
      </c>
      <c r="X3514" s="10" t="str">
        <f t="shared" si="873"/>
        <v>se</v>
      </c>
      <c r="Y3514" s="10" t="str">
        <f t="shared" si="874"/>
        <v>Peckham House</v>
      </c>
      <c r="Z3514" s="10" t="str">
        <f t="shared" si="875"/>
        <v>Orkney</v>
      </c>
      <c r="AA3514" s="10" t="str">
        <f t="shared" si="876"/>
        <v>WC</v>
      </c>
      <c r="AB3514" s="11" t="str">
        <f t="shared" si="877"/>
        <v>44477</v>
      </c>
      <c r="AC3514" s="10" t="str">
        <f t="shared" si="878"/>
        <v>40</v>
      </c>
      <c r="AD3514" s="10" t="str">
        <f t="shared" si="879"/>
        <v>B</v>
      </c>
      <c r="AE3514" s="12" t="str">
        <f t="shared" si="880"/>
        <v/>
      </c>
    </row>
    <row r="3515" spans="1:31" x14ac:dyDescent="0.25">
      <c r="A3515" s="5">
        <v>3599</v>
      </c>
      <c r="B3515" s="6" t="s">
        <v>3156</v>
      </c>
      <c r="C3515" s="6" t="s">
        <v>4858</v>
      </c>
      <c r="D3515" s="6" t="s">
        <v>28</v>
      </c>
      <c r="E3515" s="6" t="s">
        <v>29</v>
      </c>
      <c r="F3515" s="6">
        <v>60</v>
      </c>
      <c r="G3515" s="6" t="s">
        <v>8296</v>
      </c>
      <c r="H3515" s="6" t="s">
        <v>746</v>
      </c>
      <c r="I3515" s="6" t="s">
        <v>25</v>
      </c>
      <c r="J3515" s="7">
        <v>44499</v>
      </c>
      <c r="K3515" s="6">
        <v>63</v>
      </c>
      <c r="L3515" s="6" t="s">
        <v>68</v>
      </c>
      <c r="M3515" s="8"/>
      <c r="O3515">
        <f t="shared" si="881"/>
        <v>0</v>
      </c>
      <c r="Q3515" s="5" t="str">
        <f t="shared" si="866"/>
        <v>3599</v>
      </c>
      <c r="R3515" s="6" t="str">
        <f t="shared" si="867"/>
        <v>Edmundo</v>
      </c>
      <c r="S3515" s="6" t="str">
        <f t="shared" si="868"/>
        <v>Akins</v>
      </c>
      <c r="T3515" s="6" t="str">
        <f t="shared" si="869"/>
        <v>Mr</v>
      </c>
      <c r="U3515" s="6" t="str">
        <f t="shared" si="870"/>
        <v>M</v>
      </c>
      <c r="V3515" s="6" t="str">
        <f t="shared" si="871"/>
        <v>60</v>
      </c>
      <c r="W3515" s="6" t="str">
        <f t="shared" si="872"/>
        <v>Peckham Road</v>
      </c>
      <c r="X3515" s="6" t="str">
        <f t="shared" si="873"/>
        <v>ad</v>
      </c>
      <c r="Y3515" s="6" t="str">
        <f t="shared" si="874"/>
        <v>Peckham Road</v>
      </c>
      <c r="Z3515" s="6" t="str">
        <f t="shared" si="875"/>
        <v>Ilkeston</v>
      </c>
      <c r="AA3515" s="6" t="str">
        <f t="shared" si="876"/>
        <v>HG</v>
      </c>
      <c r="AB3515" s="7" t="str">
        <f t="shared" si="877"/>
        <v>44499</v>
      </c>
      <c r="AC3515" s="6" t="str">
        <f t="shared" si="878"/>
        <v>63</v>
      </c>
      <c r="AD3515" s="6" t="str">
        <f t="shared" si="879"/>
        <v>A2</v>
      </c>
      <c r="AE3515" s="8" t="str">
        <f t="shared" si="880"/>
        <v/>
      </c>
    </row>
    <row r="3516" spans="1:31" x14ac:dyDescent="0.25">
      <c r="A3516" s="9">
        <v>3600</v>
      </c>
      <c r="B3516" s="10" t="s">
        <v>3431</v>
      </c>
      <c r="C3516" s="10" t="s">
        <v>3269</v>
      </c>
      <c r="D3516" s="10" t="s">
        <v>28</v>
      </c>
      <c r="E3516" s="10" t="s">
        <v>29</v>
      </c>
      <c r="F3516" s="10">
        <v>30</v>
      </c>
      <c r="G3516" s="10" t="s">
        <v>8297</v>
      </c>
      <c r="H3516" s="10" t="s">
        <v>3124</v>
      </c>
      <c r="I3516" s="10" t="s">
        <v>291</v>
      </c>
      <c r="J3516" s="11">
        <v>43601</v>
      </c>
      <c r="K3516" s="10">
        <v>46</v>
      </c>
      <c r="L3516" s="10" t="s">
        <v>39</v>
      </c>
      <c r="M3516" s="12"/>
      <c r="O3516">
        <f t="shared" si="881"/>
        <v>0</v>
      </c>
      <c r="Q3516" s="9" t="str">
        <f t="shared" si="866"/>
        <v>3600</v>
      </c>
      <c r="R3516" s="10" t="str">
        <f t="shared" si="867"/>
        <v>Alphonso</v>
      </c>
      <c r="S3516" s="10" t="str">
        <f t="shared" si="868"/>
        <v>Knight</v>
      </c>
      <c r="T3516" s="10" t="str">
        <f t="shared" si="869"/>
        <v>Mr</v>
      </c>
      <c r="U3516" s="10" t="str">
        <f t="shared" si="870"/>
        <v>M</v>
      </c>
      <c r="V3516" s="10" t="str">
        <f t="shared" si="871"/>
        <v>30</v>
      </c>
      <c r="W3516" s="10" t="str">
        <f t="shared" si="872"/>
        <v>Peckham Rye</v>
      </c>
      <c r="X3516" s="10" t="str">
        <f t="shared" si="873"/>
        <v>ye</v>
      </c>
      <c r="Y3516" s="10" t="str">
        <f t="shared" si="874"/>
        <v>Peckham Rye</v>
      </c>
      <c r="Z3516" s="10" t="str">
        <f t="shared" si="875"/>
        <v>Lasswade</v>
      </c>
      <c r="AA3516" s="10" t="str">
        <f t="shared" si="876"/>
        <v>HS</v>
      </c>
      <c r="AB3516" s="11" t="str">
        <f t="shared" si="877"/>
        <v>43601</v>
      </c>
      <c r="AC3516" s="10" t="str">
        <f t="shared" si="878"/>
        <v>46</v>
      </c>
      <c r="AD3516" s="10" t="str">
        <f t="shared" si="879"/>
        <v>C1</v>
      </c>
      <c r="AE3516" s="12" t="str">
        <f t="shared" si="880"/>
        <v/>
      </c>
    </row>
    <row r="3517" spans="1:31" x14ac:dyDescent="0.25">
      <c r="A3517" s="5">
        <v>3601</v>
      </c>
      <c r="B3517" s="6" t="s">
        <v>7627</v>
      </c>
      <c r="C3517" s="6" t="s">
        <v>4607</v>
      </c>
      <c r="D3517" s="6" t="s">
        <v>115</v>
      </c>
      <c r="E3517" s="6" t="s">
        <v>29</v>
      </c>
      <c r="F3517" s="6">
        <v>90</v>
      </c>
      <c r="G3517" s="6" t="s">
        <v>8298</v>
      </c>
      <c r="H3517" s="6" t="s">
        <v>8299</v>
      </c>
      <c r="I3517" s="6" t="s">
        <v>32</v>
      </c>
      <c r="J3517" s="7">
        <v>43749</v>
      </c>
      <c r="K3517" s="6">
        <v>5</v>
      </c>
      <c r="L3517" s="6" t="s">
        <v>44</v>
      </c>
      <c r="M3517" s="8"/>
      <c r="O3517">
        <f t="shared" si="881"/>
        <v>0</v>
      </c>
      <c r="Q3517" s="5" t="str">
        <f t="shared" si="866"/>
        <v>3601</v>
      </c>
      <c r="R3517" s="6" t="str">
        <f t="shared" si="867"/>
        <v>Denis</v>
      </c>
      <c r="S3517" s="6" t="str">
        <f t="shared" si="868"/>
        <v>Callahan</v>
      </c>
      <c r="T3517" s="6" t="str">
        <f t="shared" si="869"/>
        <v>Prof</v>
      </c>
      <c r="U3517" s="6" t="str">
        <f t="shared" si="870"/>
        <v>M</v>
      </c>
      <c r="V3517" s="6" t="str">
        <f t="shared" si="871"/>
        <v>90</v>
      </c>
      <c r="W3517" s="6" t="str">
        <f t="shared" si="872"/>
        <v>Pedlars Walk</v>
      </c>
      <c r="X3517" s="6" t="str">
        <f t="shared" si="873"/>
        <v>lk</v>
      </c>
      <c r="Y3517" s="6" t="str">
        <f t="shared" si="874"/>
        <v>Pedlars Walk</v>
      </c>
      <c r="Z3517" s="6" t="str">
        <f t="shared" si="875"/>
        <v>Trefriw</v>
      </c>
      <c r="AA3517" s="6" t="str">
        <f t="shared" si="876"/>
        <v>WC</v>
      </c>
      <c r="AB3517" s="7" t="str">
        <f t="shared" si="877"/>
        <v>43749</v>
      </c>
      <c r="AC3517" s="6" t="str">
        <f t="shared" si="878"/>
        <v>5</v>
      </c>
      <c r="AD3517" s="6" t="str">
        <f t="shared" si="879"/>
        <v>D</v>
      </c>
      <c r="AE3517" s="8" t="str">
        <f t="shared" si="880"/>
        <v/>
      </c>
    </row>
    <row r="3518" spans="1:31" x14ac:dyDescent="0.25">
      <c r="A3518" s="9">
        <v>3602</v>
      </c>
      <c r="B3518" s="10" t="s">
        <v>6176</v>
      </c>
      <c r="C3518" s="10" t="s">
        <v>35</v>
      </c>
      <c r="D3518" s="10" t="s">
        <v>28</v>
      </c>
      <c r="E3518" s="10" t="s">
        <v>29</v>
      </c>
      <c r="F3518" s="10">
        <v>60</v>
      </c>
      <c r="G3518" s="10" t="s">
        <v>8300</v>
      </c>
      <c r="H3518" s="10" t="s">
        <v>6648</v>
      </c>
      <c r="I3518" s="10" t="s">
        <v>32</v>
      </c>
      <c r="J3518" s="11">
        <v>44213</v>
      </c>
      <c r="K3518" s="10">
        <v>42</v>
      </c>
      <c r="L3518" s="10" t="s">
        <v>39</v>
      </c>
      <c r="M3518" s="12"/>
      <c r="O3518">
        <f t="shared" si="881"/>
        <v>0</v>
      </c>
      <c r="Q3518" s="9" t="str">
        <f t="shared" si="866"/>
        <v>3602</v>
      </c>
      <c r="R3518" s="10" t="str">
        <f t="shared" si="867"/>
        <v>Malik</v>
      </c>
      <c r="S3518" s="10" t="str">
        <f t="shared" si="868"/>
        <v>Rangel</v>
      </c>
      <c r="T3518" s="10" t="str">
        <f t="shared" si="869"/>
        <v>Mr</v>
      </c>
      <c r="U3518" s="10" t="str">
        <f t="shared" si="870"/>
        <v>M</v>
      </c>
      <c r="V3518" s="10" t="str">
        <f t="shared" si="871"/>
        <v>60</v>
      </c>
      <c r="W3518" s="10" t="str">
        <f t="shared" si="872"/>
        <v>Peel Alley</v>
      </c>
      <c r="X3518" s="10" t="str">
        <f t="shared" si="873"/>
        <v>ey</v>
      </c>
      <c r="Y3518" s="10" t="str">
        <f t="shared" si="874"/>
        <v>Peel Alley</v>
      </c>
      <c r="Z3518" s="10" t="str">
        <f t="shared" si="875"/>
        <v>Wimborne</v>
      </c>
      <c r="AA3518" s="10" t="str">
        <f t="shared" si="876"/>
        <v>WC</v>
      </c>
      <c r="AB3518" s="11" t="str">
        <f t="shared" si="877"/>
        <v>44213</v>
      </c>
      <c r="AC3518" s="10" t="str">
        <f t="shared" si="878"/>
        <v>42</v>
      </c>
      <c r="AD3518" s="10" t="str">
        <f t="shared" si="879"/>
        <v>C1</v>
      </c>
      <c r="AE3518" s="12" t="str">
        <f t="shared" si="880"/>
        <v/>
      </c>
    </row>
    <row r="3519" spans="1:31" x14ac:dyDescent="0.25">
      <c r="A3519" s="5">
        <v>3603</v>
      </c>
      <c r="B3519" s="6" t="s">
        <v>2361</v>
      </c>
      <c r="C3519" s="6" t="s">
        <v>665</v>
      </c>
      <c r="D3519" s="6" t="s">
        <v>28</v>
      </c>
      <c r="E3519" s="6" t="s">
        <v>29</v>
      </c>
      <c r="F3519" s="6">
        <v>60</v>
      </c>
      <c r="G3519" s="6" t="s">
        <v>8301</v>
      </c>
      <c r="H3519" s="6" t="s">
        <v>4834</v>
      </c>
      <c r="I3519" s="6" t="s">
        <v>2533</v>
      </c>
      <c r="J3519" s="7">
        <v>44416</v>
      </c>
      <c r="K3519" s="6">
        <v>80</v>
      </c>
      <c r="L3519" s="6" t="s">
        <v>33</v>
      </c>
      <c r="M3519" s="8"/>
      <c r="O3519">
        <f t="shared" si="881"/>
        <v>0</v>
      </c>
      <c r="Q3519" s="5" t="str">
        <f t="shared" si="866"/>
        <v>3603</v>
      </c>
      <c r="R3519" s="6" t="str">
        <f t="shared" si="867"/>
        <v>Whitney</v>
      </c>
      <c r="S3519" s="6" t="str">
        <f t="shared" si="868"/>
        <v>Bird</v>
      </c>
      <c r="T3519" s="6" t="str">
        <f t="shared" si="869"/>
        <v>Mr</v>
      </c>
      <c r="U3519" s="6" t="str">
        <f t="shared" si="870"/>
        <v>M</v>
      </c>
      <c r="V3519" s="6" t="str">
        <f t="shared" si="871"/>
        <v>60</v>
      </c>
      <c r="W3519" s="6" t="str">
        <f t="shared" si="872"/>
        <v>Pelham Villas</v>
      </c>
      <c r="X3519" s="6" t="str">
        <f t="shared" si="873"/>
        <v>as</v>
      </c>
      <c r="Y3519" s="6" t="str">
        <f t="shared" si="874"/>
        <v>Pelham Villas</v>
      </c>
      <c r="Z3519" s="6" t="str">
        <f t="shared" si="875"/>
        <v>Beith</v>
      </c>
      <c r="AA3519" s="6" t="str">
        <f t="shared" si="876"/>
        <v>MK</v>
      </c>
      <c r="AB3519" s="7" t="str">
        <f t="shared" si="877"/>
        <v>44416</v>
      </c>
      <c r="AC3519" s="6" t="str">
        <f t="shared" si="878"/>
        <v>80</v>
      </c>
      <c r="AD3519" s="6" t="str">
        <f t="shared" si="879"/>
        <v>A3</v>
      </c>
      <c r="AE3519" s="8" t="str">
        <f t="shared" si="880"/>
        <v/>
      </c>
    </row>
    <row r="3520" spans="1:31" x14ac:dyDescent="0.25">
      <c r="A3520" s="9">
        <v>3604</v>
      </c>
      <c r="B3520" s="10" t="s">
        <v>230</v>
      </c>
      <c r="C3520" s="10" t="s">
        <v>6338</v>
      </c>
      <c r="D3520" s="10" t="s">
        <v>28</v>
      </c>
      <c r="E3520" s="10" t="s">
        <v>29</v>
      </c>
      <c r="F3520" s="10">
        <v>90</v>
      </c>
      <c r="G3520" s="10" t="s">
        <v>8302</v>
      </c>
      <c r="H3520" s="10" t="s">
        <v>2331</v>
      </c>
      <c r="I3520" s="10" t="s">
        <v>2332</v>
      </c>
      <c r="J3520" s="11">
        <v>43469</v>
      </c>
      <c r="K3520" s="10">
        <v>4</v>
      </c>
      <c r="L3520" s="10" t="s">
        <v>157</v>
      </c>
      <c r="M3520" s="12"/>
      <c r="O3520">
        <f t="shared" si="881"/>
        <v>0</v>
      </c>
      <c r="Q3520" s="9" t="str">
        <f t="shared" si="866"/>
        <v>3604</v>
      </c>
      <c r="R3520" s="10" t="str">
        <f t="shared" si="867"/>
        <v>Cody</v>
      </c>
      <c r="S3520" s="10" t="str">
        <f t="shared" si="868"/>
        <v>Bouchard</v>
      </c>
      <c r="T3520" s="10" t="str">
        <f t="shared" si="869"/>
        <v>Mr</v>
      </c>
      <c r="U3520" s="10" t="str">
        <f t="shared" si="870"/>
        <v>M</v>
      </c>
      <c r="V3520" s="10" t="str">
        <f t="shared" si="871"/>
        <v>90</v>
      </c>
      <c r="W3520" s="10" t="str">
        <f t="shared" si="872"/>
        <v>Pellatt Grove</v>
      </c>
      <c r="X3520" s="10" t="str">
        <f t="shared" si="873"/>
        <v>ve</v>
      </c>
      <c r="Y3520" s="10" t="str">
        <f t="shared" si="874"/>
        <v>Pellatt Grove</v>
      </c>
      <c r="Z3520" s="10" t="str">
        <f t="shared" si="875"/>
        <v>Barnsley</v>
      </c>
      <c r="AA3520" s="10" t="str">
        <f t="shared" si="876"/>
        <v>DN</v>
      </c>
      <c r="AB3520" s="11" t="str">
        <f t="shared" si="877"/>
        <v>43469</v>
      </c>
      <c r="AC3520" s="10" t="str">
        <f t="shared" si="878"/>
        <v>4</v>
      </c>
      <c r="AD3520" s="10" t="str">
        <f t="shared" si="879"/>
        <v>C3</v>
      </c>
      <c r="AE3520" s="12" t="str">
        <f t="shared" si="880"/>
        <v/>
      </c>
    </row>
    <row r="3521" spans="1:31" x14ac:dyDescent="0.25">
      <c r="A3521" s="5">
        <v>3605</v>
      </c>
      <c r="B3521" s="6" t="s">
        <v>4018</v>
      </c>
      <c r="C3521" s="6" t="s">
        <v>688</v>
      </c>
      <c r="D3521" s="6" t="s">
        <v>28</v>
      </c>
      <c r="E3521" s="6" t="s">
        <v>29</v>
      </c>
      <c r="F3521" s="6">
        <v>30</v>
      </c>
      <c r="G3521" s="6" t="s">
        <v>8303</v>
      </c>
      <c r="H3521" s="6" t="s">
        <v>3412</v>
      </c>
      <c r="I3521" s="6" t="s">
        <v>32</v>
      </c>
      <c r="J3521" s="7">
        <v>44395</v>
      </c>
      <c r="K3521" s="6">
        <v>25</v>
      </c>
      <c r="L3521" s="6" t="s">
        <v>44</v>
      </c>
      <c r="M3521" s="8"/>
      <c r="O3521">
        <f t="shared" si="881"/>
        <v>0</v>
      </c>
      <c r="Q3521" s="5" t="str">
        <f t="shared" si="866"/>
        <v>3605</v>
      </c>
      <c r="R3521" s="6" t="str">
        <f t="shared" si="867"/>
        <v>Wilfredo</v>
      </c>
      <c r="S3521" s="6" t="str">
        <f t="shared" si="868"/>
        <v>Daniel</v>
      </c>
      <c r="T3521" s="6" t="str">
        <f t="shared" si="869"/>
        <v>Mr</v>
      </c>
      <c r="U3521" s="6" t="str">
        <f t="shared" si="870"/>
        <v>M</v>
      </c>
      <c r="V3521" s="6" t="str">
        <f t="shared" si="871"/>
        <v>30</v>
      </c>
      <c r="W3521" s="6" t="str">
        <f t="shared" si="872"/>
        <v>Pellerin Road</v>
      </c>
      <c r="X3521" s="6" t="str">
        <f t="shared" si="873"/>
        <v>ad</v>
      </c>
      <c r="Y3521" s="6" t="str">
        <f t="shared" si="874"/>
        <v>Pellerin Road</v>
      </c>
      <c r="Z3521" s="6" t="str">
        <f t="shared" si="875"/>
        <v>Todmorden</v>
      </c>
      <c r="AA3521" s="6" t="str">
        <f t="shared" si="876"/>
        <v>WC</v>
      </c>
      <c r="AB3521" s="7" t="str">
        <f t="shared" si="877"/>
        <v>44395</v>
      </c>
      <c r="AC3521" s="6" t="str">
        <f t="shared" si="878"/>
        <v>25</v>
      </c>
      <c r="AD3521" s="6" t="str">
        <f t="shared" si="879"/>
        <v>D</v>
      </c>
      <c r="AE3521" s="8" t="str">
        <f t="shared" si="880"/>
        <v/>
      </c>
    </row>
    <row r="3522" spans="1:31" x14ac:dyDescent="0.25">
      <c r="A3522" s="9">
        <v>3606</v>
      </c>
      <c r="B3522" s="10" t="s">
        <v>864</v>
      </c>
      <c r="C3522" s="10" t="s">
        <v>3790</v>
      </c>
      <c r="D3522" s="10" t="s">
        <v>28</v>
      </c>
      <c r="E3522" s="10" t="s">
        <v>29</v>
      </c>
      <c r="F3522" s="10">
        <v>60</v>
      </c>
      <c r="G3522" s="10" t="s">
        <v>8304</v>
      </c>
      <c r="H3522" s="10" t="s">
        <v>912</v>
      </c>
      <c r="I3522" s="10" t="s">
        <v>32</v>
      </c>
      <c r="J3522" s="11">
        <v>44440</v>
      </c>
      <c r="K3522" s="10">
        <v>6</v>
      </c>
      <c r="L3522" s="10" t="s">
        <v>78</v>
      </c>
      <c r="M3522" s="12"/>
      <c r="O3522">
        <f t="shared" si="881"/>
        <v>0</v>
      </c>
      <c r="Q3522" s="9" t="str">
        <f t="shared" si="866"/>
        <v>3606</v>
      </c>
      <c r="R3522" s="10" t="str">
        <f t="shared" si="867"/>
        <v>Otis</v>
      </c>
      <c r="S3522" s="10" t="str">
        <f t="shared" si="868"/>
        <v>Lujan</v>
      </c>
      <c r="T3522" s="10" t="str">
        <f t="shared" si="869"/>
        <v>Mr</v>
      </c>
      <c r="U3522" s="10" t="str">
        <f t="shared" si="870"/>
        <v>M</v>
      </c>
      <c r="V3522" s="10" t="str">
        <f t="shared" si="871"/>
        <v>60</v>
      </c>
      <c r="W3522" s="10" t="str">
        <f t="shared" si="872"/>
        <v>Pellipar Close</v>
      </c>
      <c r="X3522" s="10" t="str">
        <f t="shared" si="873"/>
        <v>se</v>
      </c>
      <c r="Y3522" s="10" t="str">
        <f t="shared" si="874"/>
        <v>Pellipar Close</v>
      </c>
      <c r="Z3522" s="10" t="str">
        <f t="shared" si="875"/>
        <v>Norfolk</v>
      </c>
      <c r="AA3522" s="10" t="str">
        <f t="shared" si="876"/>
        <v>WC</v>
      </c>
      <c r="AB3522" s="11" t="str">
        <f t="shared" si="877"/>
        <v>44440</v>
      </c>
      <c r="AC3522" s="10" t="str">
        <f t="shared" si="878"/>
        <v>6</v>
      </c>
      <c r="AD3522" s="10" t="str">
        <f t="shared" si="879"/>
        <v>C2</v>
      </c>
      <c r="AE3522" s="12" t="str">
        <f t="shared" si="880"/>
        <v/>
      </c>
    </row>
    <row r="3523" spans="1:31" x14ac:dyDescent="0.25">
      <c r="A3523" s="5">
        <v>3607</v>
      </c>
      <c r="B3523" s="6" t="s">
        <v>5548</v>
      </c>
      <c r="C3523" s="6" t="s">
        <v>5142</v>
      </c>
      <c r="D3523" s="6" t="s">
        <v>28</v>
      </c>
      <c r="E3523" s="6" t="s">
        <v>29</v>
      </c>
      <c r="F3523" s="6">
        <v>30</v>
      </c>
      <c r="G3523" s="6" t="s">
        <v>8305</v>
      </c>
      <c r="H3523" s="6" t="s">
        <v>3869</v>
      </c>
      <c r="I3523" s="6" t="s">
        <v>38</v>
      </c>
      <c r="J3523" s="7">
        <v>44335</v>
      </c>
      <c r="K3523" s="6">
        <v>44</v>
      </c>
      <c r="L3523" s="6" t="s">
        <v>20</v>
      </c>
      <c r="M3523" s="8"/>
      <c r="O3523">
        <f t="shared" si="881"/>
        <v>0</v>
      </c>
      <c r="Q3523" s="5" t="str">
        <f t="shared" si="866"/>
        <v>3607</v>
      </c>
      <c r="R3523" s="6" t="str">
        <f t="shared" si="867"/>
        <v>Lowell</v>
      </c>
      <c r="S3523" s="6" t="str">
        <f t="shared" si="868"/>
        <v>Glenn</v>
      </c>
      <c r="T3523" s="6" t="str">
        <f t="shared" si="869"/>
        <v>Mr</v>
      </c>
      <c r="U3523" s="6" t="str">
        <f t="shared" si="870"/>
        <v>M</v>
      </c>
      <c r="V3523" s="6" t="str">
        <f t="shared" si="871"/>
        <v>30</v>
      </c>
      <c r="W3523" s="6" t="str">
        <f t="shared" si="872"/>
        <v>Pellipar Road</v>
      </c>
      <c r="X3523" s="6" t="str">
        <f t="shared" si="873"/>
        <v>ad</v>
      </c>
      <c r="Y3523" s="6" t="str">
        <f t="shared" si="874"/>
        <v>Pellipar Road</v>
      </c>
      <c r="Z3523" s="6" t="str">
        <f t="shared" si="875"/>
        <v>Denbigh</v>
      </c>
      <c r="AA3523" s="6" t="str">
        <f t="shared" si="876"/>
        <v>RM</v>
      </c>
      <c r="AB3523" s="7" t="str">
        <f t="shared" si="877"/>
        <v>44335</v>
      </c>
      <c r="AC3523" s="6" t="str">
        <f t="shared" si="878"/>
        <v>44</v>
      </c>
      <c r="AD3523" s="6" t="str">
        <f t="shared" si="879"/>
        <v>B</v>
      </c>
      <c r="AE3523" s="8" t="str">
        <f t="shared" si="880"/>
        <v/>
      </c>
    </row>
    <row r="3524" spans="1:31" x14ac:dyDescent="0.25">
      <c r="A3524" s="9">
        <v>3608</v>
      </c>
      <c r="B3524" s="10" t="s">
        <v>8306</v>
      </c>
      <c r="C3524" s="10" t="s">
        <v>8307</v>
      </c>
      <c r="D3524" s="10" t="s">
        <v>41</v>
      </c>
      <c r="E3524" s="10" t="s">
        <v>16</v>
      </c>
      <c r="F3524" s="10">
        <v>60</v>
      </c>
      <c r="G3524" s="10" t="s">
        <v>8308</v>
      </c>
      <c r="H3524" s="10" t="s">
        <v>2202</v>
      </c>
      <c r="I3524" s="10" t="s">
        <v>32</v>
      </c>
      <c r="J3524" s="11">
        <v>44091</v>
      </c>
      <c r="K3524" s="10">
        <v>82</v>
      </c>
      <c r="L3524" s="10" t="s">
        <v>44</v>
      </c>
      <c r="M3524" s="12"/>
      <c r="O3524">
        <f t="shared" si="881"/>
        <v>0</v>
      </c>
      <c r="Q3524" s="9" t="str">
        <f t="shared" si="866"/>
        <v>3608</v>
      </c>
      <c r="R3524" s="10" t="str">
        <f t="shared" si="867"/>
        <v>Janene</v>
      </c>
      <c r="S3524" s="10" t="str">
        <f t="shared" si="868"/>
        <v>Huff</v>
      </c>
      <c r="T3524" s="10" t="str">
        <f t="shared" si="869"/>
        <v>Ms</v>
      </c>
      <c r="U3524" s="10" t="str">
        <f t="shared" si="870"/>
        <v>F</v>
      </c>
      <c r="V3524" s="10" t="str">
        <f t="shared" si="871"/>
        <v>60</v>
      </c>
      <c r="W3524" s="10" t="str">
        <f t="shared" si="872"/>
        <v>Pelly Road</v>
      </c>
      <c r="X3524" s="10" t="str">
        <f t="shared" si="873"/>
        <v>ad</v>
      </c>
      <c r="Y3524" s="10" t="str">
        <f t="shared" si="874"/>
        <v>Pelly Road</v>
      </c>
      <c r="Z3524" s="10" t="str">
        <f t="shared" si="875"/>
        <v>Portland</v>
      </c>
      <c r="AA3524" s="10" t="str">
        <f t="shared" si="876"/>
        <v>WC</v>
      </c>
      <c r="AB3524" s="11" t="str">
        <f t="shared" si="877"/>
        <v>44091</v>
      </c>
      <c r="AC3524" s="10" t="str">
        <f t="shared" si="878"/>
        <v>82</v>
      </c>
      <c r="AD3524" s="10" t="str">
        <f t="shared" si="879"/>
        <v>D</v>
      </c>
      <c r="AE3524" s="12" t="str">
        <f t="shared" si="880"/>
        <v/>
      </c>
    </row>
    <row r="3525" spans="1:31" x14ac:dyDescent="0.25">
      <c r="A3525" s="5">
        <v>3609</v>
      </c>
      <c r="B3525" s="6" t="s">
        <v>5954</v>
      </c>
      <c r="C3525" s="6" t="s">
        <v>5646</v>
      </c>
      <c r="D3525" s="6" t="s">
        <v>28</v>
      </c>
      <c r="E3525" s="6" t="s">
        <v>29</v>
      </c>
      <c r="F3525" s="6">
        <v>90</v>
      </c>
      <c r="G3525" s="6" t="s">
        <v>8309</v>
      </c>
      <c r="H3525" s="6" t="s">
        <v>5624</v>
      </c>
      <c r="I3525" s="6" t="s">
        <v>881</v>
      </c>
      <c r="J3525" s="7">
        <v>43964</v>
      </c>
      <c r="K3525" s="6">
        <v>90</v>
      </c>
      <c r="L3525" s="6" t="s">
        <v>33</v>
      </c>
      <c r="M3525" s="8"/>
      <c r="O3525">
        <f t="shared" si="881"/>
        <v>0</v>
      </c>
      <c r="Q3525" s="5" t="str">
        <f t="shared" si="866"/>
        <v>3609</v>
      </c>
      <c r="R3525" s="6" t="str">
        <f t="shared" si="867"/>
        <v>Brenton</v>
      </c>
      <c r="S3525" s="6" t="str">
        <f t="shared" si="868"/>
        <v>Dougherty</v>
      </c>
      <c r="T3525" s="6" t="str">
        <f t="shared" si="869"/>
        <v>Mr</v>
      </c>
      <c r="U3525" s="6" t="str">
        <f t="shared" si="870"/>
        <v>M</v>
      </c>
      <c r="V3525" s="6" t="str">
        <f t="shared" si="871"/>
        <v>90</v>
      </c>
      <c r="W3525" s="6" t="str">
        <f t="shared" si="872"/>
        <v>Pemberton Terrace</v>
      </c>
      <c r="X3525" s="6" t="str">
        <f t="shared" si="873"/>
        <v>ce</v>
      </c>
      <c r="Y3525" s="6" t="str">
        <f t="shared" si="874"/>
        <v>Pemberton Terrace</v>
      </c>
      <c r="Z3525" s="6" t="str">
        <f t="shared" si="875"/>
        <v>Immingham</v>
      </c>
      <c r="AA3525" s="6" t="str">
        <f t="shared" si="876"/>
        <v>LS</v>
      </c>
      <c r="AB3525" s="7" t="str">
        <f t="shared" si="877"/>
        <v>43964</v>
      </c>
      <c r="AC3525" s="6" t="str">
        <f t="shared" si="878"/>
        <v>90</v>
      </c>
      <c r="AD3525" s="6" t="str">
        <f t="shared" si="879"/>
        <v>A3</v>
      </c>
      <c r="AE3525" s="8" t="str">
        <f t="shared" si="880"/>
        <v/>
      </c>
    </row>
    <row r="3526" spans="1:31" x14ac:dyDescent="0.25">
      <c r="A3526" s="9">
        <v>3610</v>
      </c>
      <c r="B3526" s="10" t="s">
        <v>7976</v>
      </c>
      <c r="C3526" s="10" t="s">
        <v>109</v>
      </c>
      <c r="D3526" s="10" t="s">
        <v>28</v>
      </c>
      <c r="E3526" s="10" t="s">
        <v>29</v>
      </c>
      <c r="F3526" s="10">
        <v>30</v>
      </c>
      <c r="G3526" s="10" t="s">
        <v>8310</v>
      </c>
      <c r="H3526" s="10" t="s">
        <v>6974</v>
      </c>
      <c r="I3526" s="10" t="s">
        <v>32</v>
      </c>
      <c r="J3526" s="11">
        <v>44382</v>
      </c>
      <c r="K3526" s="10">
        <v>51</v>
      </c>
      <c r="L3526" s="10" t="s">
        <v>52</v>
      </c>
      <c r="M3526" s="12"/>
      <c r="O3526">
        <f t="shared" si="881"/>
        <v>0</v>
      </c>
      <c r="Q3526" s="9" t="str">
        <f t="shared" ref="Q3526:Q3589" si="882">TRIM(A3526)</f>
        <v>3610</v>
      </c>
      <c r="R3526" s="10" t="str">
        <f t="shared" ref="R3526:R3589" si="883">TRIM(B3526)</f>
        <v>Alphonse</v>
      </c>
      <c r="S3526" s="10" t="str">
        <f t="shared" ref="S3526:S3589" si="884">TRIM(C3526)</f>
        <v>Felix</v>
      </c>
      <c r="T3526" s="10" t="str">
        <f t="shared" ref="T3526:T3589" si="885">TRIM(D3526)</f>
        <v>Mr</v>
      </c>
      <c r="U3526" s="10" t="str">
        <f t="shared" ref="U3526:U3589" si="886">IF(ISNUMBER(SEARCH("f",TRIM(E3526))),"F","M")</f>
        <v>M</v>
      </c>
      <c r="V3526" s="10" t="str">
        <f t="shared" ref="V3526:V3589" si="887">TRIM(F3526)</f>
        <v>30</v>
      </c>
      <c r="W3526" s="10" t="str">
        <f t="shared" ref="W3526:W3589" si="888">SUBSTITUTE(SUBSTITUTE(SUBSTITUTE(PROPER(TRIM(G3526)),"(?)","")," (No",""),"'S","'s")</f>
        <v>Pembridge Square</v>
      </c>
      <c r="X3526" s="10" t="str">
        <f t="shared" ref="X3526:X3589" si="889">RIGHT(W3526,2)</f>
        <v>re</v>
      </c>
      <c r="Y3526" s="10" t="str">
        <f t="shared" ref="Y3526:Y3589" si="890">IF(OR(X3526="St",X3526="Av",X3526="Pl"),SUBSTITUTE(SUBSTITUTE(SUBSTITUTE(SUBSTITUTE(SUBSTITUTE(SUBSTITUTE(SUBSTITUTE(W3526,"Rd","Road"),"St","Street"),"Cls", "Close"),"Plc","Place"),"Bldgs","Buildings"),"Av","Avenue"),"Pl","Place"),SUBSTITUTE(SUBSTITUTE(SUBSTITUTE(SUBSTITUTE(SUBSTITUTE(W3526,"Rd","Road"),"Cls", "Close"),"Plc","Place"),"Bldgs","Buildings"),"Crt","Court"))</f>
        <v>Pembridge Square</v>
      </c>
      <c r="Z3526" s="10" t="str">
        <f t="shared" ref="Z3526:Z3589" si="891">TRIM(H3526)</f>
        <v>Totland Bay</v>
      </c>
      <c r="AA3526" s="10" t="str">
        <f t="shared" ref="AA3526:AA3589" si="892">TRIM(I3526)</f>
        <v>WC</v>
      </c>
      <c r="AB3526" s="11" t="str">
        <f t="shared" ref="AB3526:AB3589" si="893">TRIM(J3526)</f>
        <v>44382</v>
      </c>
      <c r="AC3526" s="10" t="str">
        <f t="shared" ref="AC3526:AC3589" si="894">TRIM(K3526)</f>
        <v>51</v>
      </c>
      <c r="AD3526" s="10" t="str">
        <f t="shared" ref="AD3526:AD3589" si="895">TRIM(L3526)</f>
        <v>A1</v>
      </c>
      <c r="AE3526" s="12" t="str">
        <f t="shared" ref="AE3526:AE3589" si="896">TRIM(M3526)</f>
        <v/>
      </c>
    </row>
    <row r="3527" spans="1:31" x14ac:dyDescent="0.25">
      <c r="A3527" s="5">
        <v>3611</v>
      </c>
      <c r="B3527" s="6" t="s">
        <v>4422</v>
      </c>
      <c r="C3527" s="6" t="s">
        <v>4350</v>
      </c>
      <c r="D3527" s="6" t="s">
        <v>28</v>
      </c>
      <c r="E3527" s="6" t="s">
        <v>29</v>
      </c>
      <c r="F3527" s="6">
        <v>30</v>
      </c>
      <c r="G3527" s="6" t="s">
        <v>8311</v>
      </c>
      <c r="H3527" s="6" t="s">
        <v>290</v>
      </c>
      <c r="I3527" s="6" t="s">
        <v>291</v>
      </c>
      <c r="J3527" s="7">
        <v>44499</v>
      </c>
      <c r="K3527" s="6">
        <v>98</v>
      </c>
      <c r="L3527" s="6" t="s">
        <v>39</v>
      </c>
      <c r="M3527" s="8"/>
      <c r="O3527">
        <f t="shared" si="881"/>
        <v>0</v>
      </c>
      <c r="Q3527" s="5" t="str">
        <f t="shared" si="882"/>
        <v>3611</v>
      </c>
      <c r="R3527" s="6" t="str">
        <f t="shared" si="883"/>
        <v>Elisha</v>
      </c>
      <c r="S3527" s="6" t="str">
        <f t="shared" si="884"/>
        <v>Hawk</v>
      </c>
      <c r="T3527" s="6" t="str">
        <f t="shared" si="885"/>
        <v>Mr</v>
      </c>
      <c r="U3527" s="6" t="str">
        <f t="shared" si="886"/>
        <v>M</v>
      </c>
      <c r="V3527" s="6" t="str">
        <f t="shared" si="887"/>
        <v>30</v>
      </c>
      <c r="W3527" s="6" t="str">
        <f t="shared" si="888"/>
        <v>Pembroke Close</v>
      </c>
      <c r="X3527" s="6" t="str">
        <f t="shared" si="889"/>
        <v>se</v>
      </c>
      <c r="Y3527" s="6" t="str">
        <f t="shared" si="890"/>
        <v>Pembroke Close</v>
      </c>
      <c r="Z3527" s="6" t="str">
        <f t="shared" si="891"/>
        <v>Kirknewton</v>
      </c>
      <c r="AA3527" s="6" t="str">
        <f t="shared" si="892"/>
        <v>HS</v>
      </c>
      <c r="AB3527" s="7" t="str">
        <f t="shared" si="893"/>
        <v>44499</v>
      </c>
      <c r="AC3527" s="6" t="str">
        <f t="shared" si="894"/>
        <v>98</v>
      </c>
      <c r="AD3527" s="6" t="str">
        <f t="shared" si="895"/>
        <v>C1</v>
      </c>
      <c r="AE3527" s="8" t="str">
        <f t="shared" si="896"/>
        <v/>
      </c>
    </row>
    <row r="3528" spans="1:31" x14ac:dyDescent="0.25">
      <c r="A3528" s="9">
        <v>3612</v>
      </c>
      <c r="B3528" s="10" t="s">
        <v>1761</v>
      </c>
      <c r="C3528" s="10" t="s">
        <v>2981</v>
      </c>
      <c r="D3528" s="10" t="s">
        <v>28</v>
      </c>
      <c r="E3528" s="10" t="s">
        <v>29</v>
      </c>
      <c r="F3528" s="10">
        <v>90</v>
      </c>
      <c r="G3528" s="10" t="s">
        <v>8312</v>
      </c>
      <c r="H3528" s="10" t="s">
        <v>2255</v>
      </c>
      <c r="I3528" s="10" t="s">
        <v>1078</v>
      </c>
      <c r="J3528" s="11">
        <v>44002</v>
      </c>
      <c r="K3528" s="10">
        <v>93</v>
      </c>
      <c r="L3528" s="10" t="s">
        <v>20</v>
      </c>
      <c r="M3528" s="12"/>
      <c r="O3528">
        <f t="shared" si="881"/>
        <v>0</v>
      </c>
      <c r="Q3528" s="9" t="str">
        <f t="shared" si="882"/>
        <v>3612</v>
      </c>
      <c r="R3528" s="10" t="str">
        <f t="shared" si="883"/>
        <v>Raymundo</v>
      </c>
      <c r="S3528" s="10" t="str">
        <f t="shared" si="884"/>
        <v>Drake</v>
      </c>
      <c r="T3528" s="10" t="str">
        <f t="shared" si="885"/>
        <v>Mr</v>
      </c>
      <c r="U3528" s="10" t="str">
        <f t="shared" si="886"/>
        <v>M</v>
      </c>
      <c r="V3528" s="10" t="str">
        <f t="shared" si="887"/>
        <v>90</v>
      </c>
      <c r="W3528" s="10" t="str">
        <f t="shared" si="888"/>
        <v>Pembroke Square</v>
      </c>
      <c r="X3528" s="10" t="str">
        <f t="shared" si="889"/>
        <v>re</v>
      </c>
      <c r="Y3528" s="10" t="str">
        <f t="shared" si="890"/>
        <v>Pembroke Square</v>
      </c>
      <c r="Z3528" s="10" t="str">
        <f t="shared" si="891"/>
        <v>Bridge Of Weir</v>
      </c>
      <c r="AA3528" s="10" t="str">
        <f t="shared" si="892"/>
        <v>LD</v>
      </c>
      <c r="AB3528" s="11" t="str">
        <f t="shared" si="893"/>
        <v>44002</v>
      </c>
      <c r="AC3528" s="10" t="str">
        <f t="shared" si="894"/>
        <v>93</v>
      </c>
      <c r="AD3528" s="10" t="str">
        <f t="shared" si="895"/>
        <v>B</v>
      </c>
      <c r="AE3528" s="12" t="str">
        <f t="shared" si="896"/>
        <v/>
      </c>
    </row>
    <row r="3529" spans="1:31" x14ac:dyDescent="0.25">
      <c r="A3529" s="5">
        <v>3613</v>
      </c>
      <c r="B3529" s="6" t="s">
        <v>8313</v>
      </c>
      <c r="C3529" s="6" t="s">
        <v>3515</v>
      </c>
      <c r="D3529" s="6" t="s">
        <v>15</v>
      </c>
      <c r="E3529" s="6" t="s">
        <v>16</v>
      </c>
      <c r="F3529" s="6">
        <v>60</v>
      </c>
      <c r="G3529" s="6" t="s">
        <v>8314</v>
      </c>
      <c r="H3529" s="6" t="s">
        <v>3214</v>
      </c>
      <c r="I3529" s="6" t="s">
        <v>2012</v>
      </c>
      <c r="J3529" s="7">
        <v>43973</v>
      </c>
      <c r="K3529" s="6">
        <v>22</v>
      </c>
      <c r="L3529" s="6" t="s">
        <v>44</v>
      </c>
      <c r="M3529" s="8"/>
      <c r="O3529">
        <f t="shared" si="881"/>
        <v>0</v>
      </c>
      <c r="Q3529" s="5" t="str">
        <f t="shared" si="882"/>
        <v>3613</v>
      </c>
      <c r="R3529" s="6" t="str">
        <f t="shared" si="883"/>
        <v>Cherlyn</v>
      </c>
      <c r="S3529" s="6" t="str">
        <f t="shared" si="884"/>
        <v>Parson</v>
      </c>
      <c r="T3529" s="6" t="str">
        <f t="shared" si="885"/>
        <v>Mrs</v>
      </c>
      <c r="U3529" s="6" t="str">
        <f t="shared" si="886"/>
        <v>F</v>
      </c>
      <c r="V3529" s="6" t="str">
        <f t="shared" si="887"/>
        <v>60</v>
      </c>
      <c r="W3529" s="6" t="str">
        <f t="shared" si="888"/>
        <v>Pembroke Villas</v>
      </c>
      <c r="X3529" s="6" t="str">
        <f t="shared" si="889"/>
        <v>as</v>
      </c>
      <c r="Y3529" s="6" t="str">
        <f t="shared" si="890"/>
        <v>Pembroke Villas</v>
      </c>
      <c r="Z3529" s="6" t="str">
        <f t="shared" si="891"/>
        <v>Braunton</v>
      </c>
      <c r="AA3529" s="6" t="str">
        <f t="shared" si="892"/>
        <v>NN</v>
      </c>
      <c r="AB3529" s="7" t="str">
        <f t="shared" si="893"/>
        <v>43973</v>
      </c>
      <c r="AC3529" s="6" t="str">
        <f t="shared" si="894"/>
        <v>22</v>
      </c>
      <c r="AD3529" s="6" t="str">
        <f t="shared" si="895"/>
        <v>D</v>
      </c>
      <c r="AE3529" s="8" t="str">
        <f t="shared" si="896"/>
        <v/>
      </c>
    </row>
    <row r="3530" spans="1:31" x14ac:dyDescent="0.25">
      <c r="A3530" s="9">
        <v>3614</v>
      </c>
      <c r="B3530" s="10" t="s">
        <v>4619</v>
      </c>
      <c r="C3530" s="10" t="s">
        <v>8315</v>
      </c>
      <c r="D3530" s="10" t="s">
        <v>15</v>
      </c>
      <c r="E3530" s="10" t="s">
        <v>16</v>
      </c>
      <c r="F3530" s="10">
        <v>30</v>
      </c>
      <c r="G3530" s="10" t="s">
        <v>8316</v>
      </c>
      <c r="H3530" s="10" t="s">
        <v>2281</v>
      </c>
      <c r="I3530" s="10" t="s">
        <v>25</v>
      </c>
      <c r="J3530" s="11">
        <v>44130</v>
      </c>
      <c r="K3530" s="10">
        <v>56</v>
      </c>
      <c r="L3530" s="10" t="s">
        <v>20</v>
      </c>
      <c r="M3530" s="12"/>
      <c r="O3530">
        <f t="shared" ref="O3530:O3593" si="897">COUNTBLANK(A3530:L3530)+COUNTIF(K3530,0)</f>
        <v>0</v>
      </c>
      <c r="Q3530" s="9" t="str">
        <f t="shared" si="882"/>
        <v>3614</v>
      </c>
      <c r="R3530" s="10" t="str">
        <f t="shared" si="883"/>
        <v>Madison</v>
      </c>
      <c r="S3530" s="10" t="str">
        <f t="shared" si="884"/>
        <v>Rojas</v>
      </c>
      <c r="T3530" s="10" t="str">
        <f t="shared" si="885"/>
        <v>Mrs</v>
      </c>
      <c r="U3530" s="10" t="str">
        <f t="shared" si="886"/>
        <v>F</v>
      </c>
      <c r="V3530" s="10" t="str">
        <f t="shared" si="887"/>
        <v>30</v>
      </c>
      <c r="W3530" s="10" t="str">
        <f t="shared" si="888"/>
        <v>Pembroke Walk</v>
      </c>
      <c r="X3530" s="10" t="str">
        <f t="shared" si="889"/>
        <v>lk</v>
      </c>
      <c r="Y3530" s="10" t="str">
        <f t="shared" si="890"/>
        <v>Pembroke Walk</v>
      </c>
      <c r="Z3530" s="10" t="str">
        <f t="shared" si="891"/>
        <v>Hexham</v>
      </c>
      <c r="AA3530" s="10" t="str">
        <f t="shared" si="892"/>
        <v>HG</v>
      </c>
      <c r="AB3530" s="11" t="str">
        <f t="shared" si="893"/>
        <v>44130</v>
      </c>
      <c r="AC3530" s="10" t="str">
        <f t="shared" si="894"/>
        <v>56</v>
      </c>
      <c r="AD3530" s="10" t="str">
        <f t="shared" si="895"/>
        <v>B</v>
      </c>
      <c r="AE3530" s="12" t="str">
        <f t="shared" si="896"/>
        <v/>
      </c>
    </row>
    <row r="3531" spans="1:31" x14ac:dyDescent="0.25">
      <c r="A3531" s="5">
        <v>3615</v>
      </c>
      <c r="B3531" s="6" t="s">
        <v>8317</v>
      </c>
      <c r="C3531" s="6" t="s">
        <v>4404</v>
      </c>
      <c r="D3531" s="6" t="s">
        <v>15</v>
      </c>
      <c r="E3531" s="6" t="s">
        <v>16</v>
      </c>
      <c r="F3531" s="6">
        <v>90</v>
      </c>
      <c r="G3531" s="6" t="s">
        <v>8318</v>
      </c>
      <c r="H3531" s="6" t="s">
        <v>4501</v>
      </c>
      <c r="I3531" s="6" t="s">
        <v>171</v>
      </c>
      <c r="J3531" s="7">
        <v>43995</v>
      </c>
      <c r="K3531" s="6">
        <v>43</v>
      </c>
      <c r="L3531" s="6" t="s">
        <v>157</v>
      </c>
      <c r="M3531" s="8"/>
      <c r="O3531">
        <f t="shared" si="897"/>
        <v>0</v>
      </c>
      <c r="Q3531" s="5" t="str">
        <f t="shared" si="882"/>
        <v>3615</v>
      </c>
      <c r="R3531" s="6" t="str">
        <f t="shared" si="883"/>
        <v>Cleora</v>
      </c>
      <c r="S3531" s="6" t="str">
        <f t="shared" si="884"/>
        <v>Samuels</v>
      </c>
      <c r="T3531" s="6" t="str">
        <f t="shared" si="885"/>
        <v>Mrs</v>
      </c>
      <c r="U3531" s="6" t="str">
        <f t="shared" si="886"/>
        <v>F</v>
      </c>
      <c r="V3531" s="6" t="str">
        <f t="shared" si="887"/>
        <v>90</v>
      </c>
      <c r="W3531" s="6" t="str">
        <f t="shared" si="888"/>
        <v>Pembury Close</v>
      </c>
      <c r="X3531" s="6" t="str">
        <f t="shared" si="889"/>
        <v>se</v>
      </c>
      <c r="Y3531" s="6" t="str">
        <f t="shared" si="890"/>
        <v>Pembury Close</v>
      </c>
      <c r="Z3531" s="6" t="str">
        <f t="shared" si="891"/>
        <v>Clitheroe</v>
      </c>
      <c r="AA3531" s="6" t="str">
        <f t="shared" si="892"/>
        <v>PR</v>
      </c>
      <c r="AB3531" s="7" t="str">
        <f t="shared" si="893"/>
        <v>43995</v>
      </c>
      <c r="AC3531" s="6" t="str">
        <f t="shared" si="894"/>
        <v>43</v>
      </c>
      <c r="AD3531" s="6" t="str">
        <f t="shared" si="895"/>
        <v>C3</v>
      </c>
      <c r="AE3531" s="8" t="str">
        <f t="shared" si="896"/>
        <v/>
      </c>
    </row>
    <row r="3532" spans="1:31" x14ac:dyDescent="0.25">
      <c r="A3532" s="9">
        <v>3616</v>
      </c>
      <c r="B3532" s="10" t="s">
        <v>5345</v>
      </c>
      <c r="C3532" s="10" t="s">
        <v>7387</v>
      </c>
      <c r="D3532" s="10" t="s">
        <v>28</v>
      </c>
      <c r="E3532" s="10" t="s">
        <v>29</v>
      </c>
      <c r="F3532" s="10">
        <v>30</v>
      </c>
      <c r="G3532" s="10" t="s">
        <v>8319</v>
      </c>
      <c r="H3532" s="10" t="s">
        <v>6760</v>
      </c>
      <c r="I3532" s="10" t="s">
        <v>1030</v>
      </c>
      <c r="J3532" s="11">
        <v>43616</v>
      </c>
      <c r="K3532" s="10">
        <v>2</v>
      </c>
      <c r="L3532" s="10" t="s">
        <v>39</v>
      </c>
      <c r="M3532" s="12"/>
      <c r="O3532">
        <f t="shared" si="897"/>
        <v>0</v>
      </c>
      <c r="Q3532" s="9" t="str">
        <f t="shared" si="882"/>
        <v>3616</v>
      </c>
      <c r="R3532" s="10" t="str">
        <f t="shared" si="883"/>
        <v>Rueben</v>
      </c>
      <c r="S3532" s="10" t="str">
        <f t="shared" si="884"/>
        <v>Fry</v>
      </c>
      <c r="T3532" s="10" t="str">
        <f t="shared" si="885"/>
        <v>Mr</v>
      </c>
      <c r="U3532" s="10" t="str">
        <f t="shared" si="886"/>
        <v>M</v>
      </c>
      <c r="V3532" s="10" t="str">
        <f t="shared" si="887"/>
        <v>30</v>
      </c>
      <c r="W3532" s="10" t="str">
        <f t="shared" si="888"/>
        <v>Pendle Road</v>
      </c>
      <c r="X3532" s="10" t="str">
        <f t="shared" si="889"/>
        <v>ad</v>
      </c>
      <c r="Y3532" s="10" t="str">
        <f t="shared" si="890"/>
        <v>Pendle Road</v>
      </c>
      <c r="Z3532" s="10" t="str">
        <f t="shared" si="891"/>
        <v>Beauly</v>
      </c>
      <c r="AA3532" s="10" t="str">
        <f t="shared" si="892"/>
        <v>DT</v>
      </c>
      <c r="AB3532" s="11" t="str">
        <f t="shared" si="893"/>
        <v>43616</v>
      </c>
      <c r="AC3532" s="10" t="str">
        <f t="shared" si="894"/>
        <v>2</v>
      </c>
      <c r="AD3532" s="10" t="str">
        <f t="shared" si="895"/>
        <v>C1</v>
      </c>
      <c r="AE3532" s="12" t="str">
        <f t="shared" si="896"/>
        <v/>
      </c>
    </row>
    <row r="3533" spans="1:31" x14ac:dyDescent="0.25">
      <c r="A3533" s="5">
        <v>3617</v>
      </c>
      <c r="B3533" s="6" t="s">
        <v>2108</v>
      </c>
      <c r="C3533" s="6" t="s">
        <v>931</v>
      </c>
      <c r="D3533" s="6" t="s">
        <v>28</v>
      </c>
      <c r="E3533" s="6" t="s">
        <v>29</v>
      </c>
      <c r="F3533" s="6">
        <v>90</v>
      </c>
      <c r="G3533" s="6" t="s">
        <v>8320</v>
      </c>
      <c r="H3533" s="6" t="s">
        <v>2408</v>
      </c>
      <c r="I3533" s="6" t="s">
        <v>32</v>
      </c>
      <c r="J3533" s="7">
        <v>43497</v>
      </c>
      <c r="K3533" s="6">
        <v>54</v>
      </c>
      <c r="L3533" s="6" t="s">
        <v>39</v>
      </c>
      <c r="M3533" s="8"/>
      <c r="O3533">
        <f t="shared" si="897"/>
        <v>0</v>
      </c>
      <c r="Q3533" s="5" t="str">
        <f t="shared" si="882"/>
        <v>3617</v>
      </c>
      <c r="R3533" s="6" t="str">
        <f t="shared" si="883"/>
        <v>Columbus</v>
      </c>
      <c r="S3533" s="6" t="str">
        <f t="shared" si="884"/>
        <v>Justice</v>
      </c>
      <c r="T3533" s="6" t="str">
        <f t="shared" si="885"/>
        <v>Mr</v>
      </c>
      <c r="U3533" s="6" t="str">
        <f t="shared" si="886"/>
        <v>M</v>
      </c>
      <c r="V3533" s="6" t="str">
        <f t="shared" si="887"/>
        <v>90</v>
      </c>
      <c r="W3533" s="6" t="str">
        <f t="shared" si="888"/>
        <v>Pendlestone Road</v>
      </c>
      <c r="X3533" s="6" t="str">
        <f t="shared" si="889"/>
        <v>ad</v>
      </c>
      <c r="Y3533" s="6" t="str">
        <f t="shared" si="890"/>
        <v>Pendlestone Road</v>
      </c>
      <c r="Z3533" s="6" t="str">
        <f t="shared" si="891"/>
        <v>Orpington</v>
      </c>
      <c r="AA3533" s="6" t="str">
        <f t="shared" si="892"/>
        <v>WC</v>
      </c>
      <c r="AB3533" s="7" t="str">
        <f t="shared" si="893"/>
        <v>43497</v>
      </c>
      <c r="AC3533" s="6" t="str">
        <f t="shared" si="894"/>
        <v>54</v>
      </c>
      <c r="AD3533" s="6" t="str">
        <f t="shared" si="895"/>
        <v>C1</v>
      </c>
      <c r="AE3533" s="8" t="str">
        <f t="shared" si="896"/>
        <v/>
      </c>
    </row>
    <row r="3534" spans="1:31" x14ac:dyDescent="0.25">
      <c r="A3534" s="9">
        <v>3618</v>
      </c>
      <c r="B3534" s="10" t="s">
        <v>3611</v>
      </c>
      <c r="C3534" s="10" t="s">
        <v>5776</v>
      </c>
      <c r="D3534" s="10" t="s">
        <v>28</v>
      </c>
      <c r="E3534" s="10" t="s">
        <v>29</v>
      </c>
      <c r="F3534" s="10">
        <v>90</v>
      </c>
      <c r="G3534" s="10" t="s">
        <v>8321</v>
      </c>
      <c r="H3534" s="10" t="s">
        <v>5782</v>
      </c>
      <c r="I3534" s="10" t="s">
        <v>291</v>
      </c>
      <c r="J3534" s="11">
        <v>44294</v>
      </c>
      <c r="K3534" s="10">
        <v>90</v>
      </c>
      <c r="L3534" s="10" t="s">
        <v>78</v>
      </c>
      <c r="M3534" s="12"/>
      <c r="O3534">
        <f t="shared" si="897"/>
        <v>0</v>
      </c>
      <c r="Q3534" s="9" t="str">
        <f t="shared" si="882"/>
        <v>3618</v>
      </c>
      <c r="R3534" s="10" t="str">
        <f t="shared" si="883"/>
        <v>Nathanial</v>
      </c>
      <c r="S3534" s="10" t="str">
        <f t="shared" si="884"/>
        <v>Charles</v>
      </c>
      <c r="T3534" s="10" t="str">
        <f t="shared" si="885"/>
        <v>Mr</v>
      </c>
      <c r="U3534" s="10" t="str">
        <f t="shared" si="886"/>
        <v>M</v>
      </c>
      <c r="V3534" s="10" t="str">
        <f t="shared" si="887"/>
        <v>90</v>
      </c>
      <c r="W3534" s="10" t="str">
        <f t="shared" si="888"/>
        <v>Pendrell St</v>
      </c>
      <c r="X3534" s="10" t="str">
        <f t="shared" si="889"/>
        <v>St</v>
      </c>
      <c r="Y3534" s="10" t="str">
        <f t="shared" si="890"/>
        <v>Pendrell Street</v>
      </c>
      <c r="Z3534" s="10" t="str">
        <f t="shared" si="891"/>
        <v>Kilmarnock</v>
      </c>
      <c r="AA3534" s="10" t="str">
        <f t="shared" si="892"/>
        <v>HS</v>
      </c>
      <c r="AB3534" s="11" t="str">
        <f t="shared" si="893"/>
        <v>44294</v>
      </c>
      <c r="AC3534" s="10" t="str">
        <f t="shared" si="894"/>
        <v>90</v>
      </c>
      <c r="AD3534" s="10" t="str">
        <f t="shared" si="895"/>
        <v>C2</v>
      </c>
      <c r="AE3534" s="12" t="str">
        <f t="shared" si="896"/>
        <v/>
      </c>
    </row>
    <row r="3535" spans="1:31" x14ac:dyDescent="0.25">
      <c r="A3535" s="9">
        <v>3620</v>
      </c>
      <c r="B3535" s="10" t="s">
        <v>3098</v>
      </c>
      <c r="C3535" s="10" t="s">
        <v>173</v>
      </c>
      <c r="D3535" s="10" t="s">
        <v>15</v>
      </c>
      <c r="E3535" s="10" t="s">
        <v>16</v>
      </c>
      <c r="F3535" s="10">
        <v>90</v>
      </c>
      <c r="G3535" s="10" t="s">
        <v>8322</v>
      </c>
      <c r="H3535" s="10" t="s">
        <v>1017</v>
      </c>
      <c r="I3535" s="10" t="s">
        <v>162</v>
      </c>
      <c r="J3535" s="11">
        <v>43546</v>
      </c>
      <c r="K3535" s="10">
        <v>21</v>
      </c>
      <c r="L3535" s="10" t="s">
        <v>62</v>
      </c>
      <c r="M3535" s="12"/>
      <c r="O3535">
        <f t="shared" si="897"/>
        <v>0</v>
      </c>
      <c r="Q3535" s="9" t="str">
        <f t="shared" si="882"/>
        <v>3620</v>
      </c>
      <c r="R3535" s="10" t="str">
        <f t="shared" si="883"/>
        <v>Rosella</v>
      </c>
      <c r="S3535" s="10" t="str">
        <f t="shared" si="884"/>
        <v>Hendrickson</v>
      </c>
      <c r="T3535" s="10" t="str">
        <f t="shared" si="885"/>
        <v>Mrs</v>
      </c>
      <c r="U3535" s="10" t="str">
        <f t="shared" si="886"/>
        <v>F</v>
      </c>
      <c r="V3535" s="10" t="str">
        <f t="shared" si="887"/>
        <v>90</v>
      </c>
      <c r="W3535" s="10" t="str">
        <f t="shared" si="888"/>
        <v>Pendrell Street</v>
      </c>
      <c r="X3535" s="10" t="str">
        <f t="shared" si="889"/>
        <v>et</v>
      </c>
      <c r="Y3535" s="10" t="str">
        <f t="shared" si="890"/>
        <v>Pendrell Street</v>
      </c>
      <c r="Z3535" s="10" t="str">
        <f t="shared" si="891"/>
        <v>Alnwick</v>
      </c>
      <c r="AA3535" s="10" t="str">
        <f t="shared" si="892"/>
        <v>FK</v>
      </c>
      <c r="AB3535" s="11" t="str">
        <f t="shared" si="893"/>
        <v>43546</v>
      </c>
      <c r="AC3535" s="10" t="str">
        <f t="shared" si="894"/>
        <v>21</v>
      </c>
      <c r="AD3535" s="10" t="str">
        <f t="shared" si="895"/>
        <v>C4</v>
      </c>
      <c r="AE3535" s="12" t="str">
        <f t="shared" si="896"/>
        <v/>
      </c>
    </row>
    <row r="3536" spans="1:31" x14ac:dyDescent="0.25">
      <c r="A3536" s="5">
        <v>3621</v>
      </c>
      <c r="B3536" s="6" t="s">
        <v>8323</v>
      </c>
      <c r="C3536" s="6" t="s">
        <v>1210</v>
      </c>
      <c r="D3536" s="6" t="s">
        <v>49</v>
      </c>
      <c r="E3536" s="6" t="s">
        <v>16</v>
      </c>
      <c r="F3536" s="6">
        <v>90</v>
      </c>
      <c r="G3536" s="6" t="s">
        <v>8322</v>
      </c>
      <c r="H3536" s="6" t="s">
        <v>7990</v>
      </c>
      <c r="I3536" s="6" t="s">
        <v>291</v>
      </c>
      <c r="J3536" s="7">
        <v>43531</v>
      </c>
      <c r="K3536" s="6">
        <v>42</v>
      </c>
      <c r="L3536" s="6" t="s">
        <v>52</v>
      </c>
      <c r="M3536" s="8"/>
      <c r="O3536">
        <f t="shared" si="897"/>
        <v>0</v>
      </c>
      <c r="Q3536" s="5" t="str">
        <f t="shared" si="882"/>
        <v>3621</v>
      </c>
      <c r="R3536" s="6" t="str">
        <f t="shared" si="883"/>
        <v>Joanna</v>
      </c>
      <c r="S3536" s="6" t="str">
        <f t="shared" si="884"/>
        <v>Valencia</v>
      </c>
      <c r="T3536" s="6" t="str">
        <f t="shared" si="885"/>
        <v>Miss</v>
      </c>
      <c r="U3536" s="6" t="str">
        <f t="shared" si="886"/>
        <v>F</v>
      </c>
      <c r="V3536" s="6" t="str">
        <f t="shared" si="887"/>
        <v>90</v>
      </c>
      <c r="W3536" s="6" t="str">
        <f t="shared" si="888"/>
        <v>Pendrell Street</v>
      </c>
      <c r="X3536" s="6" t="str">
        <f t="shared" si="889"/>
        <v>et</v>
      </c>
      <c r="Y3536" s="6" t="str">
        <f t="shared" si="890"/>
        <v>Pendrell Street</v>
      </c>
      <c r="Z3536" s="6" t="str">
        <f t="shared" si="891"/>
        <v>Isle Of Harris</v>
      </c>
      <c r="AA3536" s="6" t="str">
        <f t="shared" si="892"/>
        <v>HS</v>
      </c>
      <c r="AB3536" s="7" t="str">
        <f t="shared" si="893"/>
        <v>43531</v>
      </c>
      <c r="AC3536" s="6" t="str">
        <f t="shared" si="894"/>
        <v>42</v>
      </c>
      <c r="AD3536" s="6" t="str">
        <f t="shared" si="895"/>
        <v>A1</v>
      </c>
      <c r="AE3536" s="8" t="str">
        <f t="shared" si="896"/>
        <v/>
      </c>
    </row>
    <row r="3537" spans="1:31" x14ac:dyDescent="0.25">
      <c r="A3537" s="5">
        <v>3623</v>
      </c>
      <c r="B3537" s="6" t="s">
        <v>3714</v>
      </c>
      <c r="C3537" s="6" t="s">
        <v>910</v>
      </c>
      <c r="D3537" s="6" t="s">
        <v>15</v>
      </c>
      <c r="E3537" s="6" t="s">
        <v>16</v>
      </c>
      <c r="F3537" s="6">
        <v>30</v>
      </c>
      <c r="G3537" s="6" t="s">
        <v>8324</v>
      </c>
      <c r="H3537" s="6" t="s">
        <v>3813</v>
      </c>
      <c r="I3537" s="6" t="s">
        <v>20</v>
      </c>
      <c r="J3537" s="7">
        <v>43534</v>
      </c>
      <c r="K3537" s="6">
        <v>78</v>
      </c>
      <c r="L3537" s="6" t="s">
        <v>78</v>
      </c>
      <c r="M3537" s="8"/>
      <c r="O3537">
        <f t="shared" si="897"/>
        <v>0</v>
      </c>
      <c r="Q3537" s="5" t="str">
        <f t="shared" si="882"/>
        <v>3623</v>
      </c>
      <c r="R3537" s="6" t="str">
        <f t="shared" si="883"/>
        <v>Jenna</v>
      </c>
      <c r="S3537" s="6" t="str">
        <f t="shared" si="884"/>
        <v>Haines</v>
      </c>
      <c r="T3537" s="6" t="str">
        <f t="shared" si="885"/>
        <v>Mrs</v>
      </c>
      <c r="U3537" s="6" t="str">
        <f t="shared" si="886"/>
        <v>F</v>
      </c>
      <c r="V3537" s="6" t="str">
        <f t="shared" si="887"/>
        <v>30</v>
      </c>
      <c r="W3537" s="6" t="str">
        <f t="shared" si="888"/>
        <v>Penfolds Cottages</v>
      </c>
      <c r="X3537" s="6" t="str">
        <f t="shared" si="889"/>
        <v>es</v>
      </c>
      <c r="Y3537" s="6" t="str">
        <f t="shared" si="890"/>
        <v>Penfolds Cottages</v>
      </c>
      <c r="Z3537" s="6" t="str">
        <f t="shared" si="891"/>
        <v>Aldeburgh</v>
      </c>
      <c r="AA3537" s="6" t="str">
        <f t="shared" si="892"/>
        <v>B</v>
      </c>
      <c r="AB3537" s="7" t="str">
        <f t="shared" si="893"/>
        <v>43534</v>
      </c>
      <c r="AC3537" s="6" t="str">
        <f t="shared" si="894"/>
        <v>78</v>
      </c>
      <c r="AD3537" s="6" t="str">
        <f t="shared" si="895"/>
        <v>C2</v>
      </c>
      <c r="AE3537" s="8" t="str">
        <f t="shared" si="896"/>
        <v/>
      </c>
    </row>
    <row r="3538" spans="1:31" x14ac:dyDescent="0.25">
      <c r="A3538" s="9">
        <v>3624</v>
      </c>
      <c r="B3538" s="10" t="s">
        <v>2026</v>
      </c>
      <c r="C3538" s="10" t="s">
        <v>1883</v>
      </c>
      <c r="D3538" s="10" t="s">
        <v>15</v>
      </c>
      <c r="E3538" s="10" t="s">
        <v>16</v>
      </c>
      <c r="F3538" s="10">
        <v>90</v>
      </c>
      <c r="G3538" s="10" t="s">
        <v>8325</v>
      </c>
      <c r="H3538" s="10" t="s">
        <v>1077</v>
      </c>
      <c r="I3538" s="10" t="s">
        <v>1078</v>
      </c>
      <c r="J3538" s="11">
        <v>43605</v>
      </c>
      <c r="K3538" s="10">
        <v>33</v>
      </c>
      <c r="L3538" s="10" t="s">
        <v>157</v>
      </c>
      <c r="M3538" s="12"/>
      <c r="O3538">
        <f t="shared" si="897"/>
        <v>0</v>
      </c>
      <c r="Q3538" s="9" t="str">
        <f t="shared" si="882"/>
        <v>3624</v>
      </c>
      <c r="R3538" s="10" t="str">
        <f t="shared" si="883"/>
        <v>Alishia</v>
      </c>
      <c r="S3538" s="10" t="str">
        <f t="shared" si="884"/>
        <v>Correa</v>
      </c>
      <c r="T3538" s="10" t="str">
        <f t="shared" si="885"/>
        <v>Mrs</v>
      </c>
      <c r="U3538" s="10" t="str">
        <f t="shared" si="886"/>
        <v>F</v>
      </c>
      <c r="V3538" s="10" t="str">
        <f t="shared" si="887"/>
        <v>90</v>
      </c>
      <c r="W3538" s="10" t="str">
        <f t="shared" si="888"/>
        <v>Penmartin Road</v>
      </c>
      <c r="X3538" s="10" t="str">
        <f t="shared" si="889"/>
        <v>ad</v>
      </c>
      <c r="Y3538" s="10" t="str">
        <f t="shared" si="890"/>
        <v>Penmartin Road</v>
      </c>
      <c r="Z3538" s="10" t="str">
        <f t="shared" si="891"/>
        <v>Brentwood</v>
      </c>
      <c r="AA3538" s="10" t="str">
        <f t="shared" si="892"/>
        <v>LD</v>
      </c>
      <c r="AB3538" s="11" t="str">
        <f t="shared" si="893"/>
        <v>43605</v>
      </c>
      <c r="AC3538" s="10" t="str">
        <f t="shared" si="894"/>
        <v>33</v>
      </c>
      <c r="AD3538" s="10" t="str">
        <f t="shared" si="895"/>
        <v>C3</v>
      </c>
      <c r="AE3538" s="12" t="str">
        <f t="shared" si="896"/>
        <v/>
      </c>
    </row>
    <row r="3539" spans="1:31" x14ac:dyDescent="0.25">
      <c r="A3539" s="5">
        <v>3625</v>
      </c>
      <c r="B3539" s="6" t="s">
        <v>2740</v>
      </c>
      <c r="C3539" s="6" t="s">
        <v>2389</v>
      </c>
      <c r="D3539" s="6" t="s">
        <v>28</v>
      </c>
      <c r="E3539" s="6" t="s">
        <v>29</v>
      </c>
      <c r="F3539" s="6">
        <v>30</v>
      </c>
      <c r="G3539" s="6" t="s">
        <v>8326</v>
      </c>
      <c r="H3539" s="6" t="s">
        <v>637</v>
      </c>
      <c r="I3539" s="6" t="s">
        <v>291</v>
      </c>
      <c r="J3539" s="7">
        <v>43843</v>
      </c>
      <c r="K3539" s="6">
        <v>68</v>
      </c>
      <c r="L3539" s="6" t="s">
        <v>52</v>
      </c>
      <c r="M3539" s="8"/>
      <c r="O3539">
        <f t="shared" si="897"/>
        <v>0</v>
      </c>
      <c r="Q3539" s="5" t="str">
        <f t="shared" si="882"/>
        <v>3625</v>
      </c>
      <c r="R3539" s="6" t="str">
        <f t="shared" si="883"/>
        <v>Ali</v>
      </c>
      <c r="S3539" s="6" t="str">
        <f t="shared" si="884"/>
        <v>Carroll</v>
      </c>
      <c r="T3539" s="6" t="str">
        <f t="shared" si="885"/>
        <v>Mr</v>
      </c>
      <c r="U3539" s="6" t="str">
        <f t="shared" si="886"/>
        <v>M</v>
      </c>
      <c r="V3539" s="6" t="str">
        <f t="shared" si="887"/>
        <v>30</v>
      </c>
      <c r="W3539" s="6" t="str">
        <f t="shared" si="888"/>
        <v>Pennell's Court</v>
      </c>
      <c r="X3539" s="6" t="str">
        <f t="shared" si="889"/>
        <v>rt</v>
      </c>
      <c r="Y3539" s="6" t="str">
        <f t="shared" si="890"/>
        <v>Pennell's Court</v>
      </c>
      <c r="Z3539" s="6" t="str">
        <f t="shared" si="891"/>
        <v>Kent</v>
      </c>
      <c r="AA3539" s="6" t="str">
        <f t="shared" si="892"/>
        <v>HS</v>
      </c>
      <c r="AB3539" s="7" t="str">
        <f t="shared" si="893"/>
        <v>43843</v>
      </c>
      <c r="AC3539" s="6" t="str">
        <f t="shared" si="894"/>
        <v>68</v>
      </c>
      <c r="AD3539" s="6" t="str">
        <f t="shared" si="895"/>
        <v>A1</v>
      </c>
      <c r="AE3539" s="8" t="str">
        <f t="shared" si="896"/>
        <v/>
      </c>
    </row>
    <row r="3540" spans="1:31" x14ac:dyDescent="0.25">
      <c r="A3540" s="9">
        <v>3626</v>
      </c>
      <c r="B3540" s="10" t="s">
        <v>8327</v>
      </c>
      <c r="C3540" s="10" t="s">
        <v>4811</v>
      </c>
      <c r="D3540" s="10" t="s">
        <v>41</v>
      </c>
      <c r="E3540" s="10" t="s">
        <v>16</v>
      </c>
      <c r="F3540" s="10">
        <v>90</v>
      </c>
      <c r="G3540" s="10" t="s">
        <v>8326</v>
      </c>
      <c r="H3540" s="10" t="s">
        <v>4713</v>
      </c>
      <c r="I3540" s="10" t="s">
        <v>32</v>
      </c>
      <c r="J3540" s="11">
        <v>43940</v>
      </c>
      <c r="K3540" s="10">
        <v>90</v>
      </c>
      <c r="L3540" s="10" t="s">
        <v>157</v>
      </c>
      <c r="M3540" s="12"/>
      <c r="O3540">
        <f t="shared" si="897"/>
        <v>0</v>
      </c>
      <c r="Q3540" s="9" t="str">
        <f t="shared" si="882"/>
        <v>3626</v>
      </c>
      <c r="R3540" s="10" t="str">
        <f t="shared" si="883"/>
        <v>Chantay</v>
      </c>
      <c r="S3540" s="10" t="str">
        <f t="shared" si="884"/>
        <v>Lawrence</v>
      </c>
      <c r="T3540" s="10" t="str">
        <f t="shared" si="885"/>
        <v>Ms</v>
      </c>
      <c r="U3540" s="10" t="str">
        <f t="shared" si="886"/>
        <v>F</v>
      </c>
      <c r="V3540" s="10" t="str">
        <f t="shared" si="887"/>
        <v>90</v>
      </c>
      <c r="W3540" s="10" t="str">
        <f t="shared" si="888"/>
        <v>Pennell's Court</v>
      </c>
      <c r="X3540" s="10" t="str">
        <f t="shared" si="889"/>
        <v>rt</v>
      </c>
      <c r="Y3540" s="10" t="str">
        <f t="shared" si="890"/>
        <v>Pennell's Court</v>
      </c>
      <c r="Z3540" s="10" t="str">
        <f t="shared" si="891"/>
        <v>Romney Marsh</v>
      </c>
      <c r="AA3540" s="10" t="str">
        <f t="shared" si="892"/>
        <v>WC</v>
      </c>
      <c r="AB3540" s="11" t="str">
        <f t="shared" si="893"/>
        <v>43940</v>
      </c>
      <c r="AC3540" s="10" t="str">
        <f t="shared" si="894"/>
        <v>90</v>
      </c>
      <c r="AD3540" s="10" t="str">
        <f t="shared" si="895"/>
        <v>C3</v>
      </c>
      <c r="AE3540" s="12" t="str">
        <f t="shared" si="896"/>
        <v/>
      </c>
    </row>
    <row r="3541" spans="1:31" x14ac:dyDescent="0.25">
      <c r="A3541" s="5">
        <v>3627</v>
      </c>
      <c r="B3541" s="6" t="s">
        <v>608</v>
      </c>
      <c r="C3541" s="6" t="s">
        <v>4619</v>
      </c>
      <c r="D3541" s="6" t="s">
        <v>28</v>
      </c>
      <c r="E3541" s="6" t="s">
        <v>29</v>
      </c>
      <c r="F3541" s="6">
        <v>30</v>
      </c>
      <c r="G3541" s="6" t="s">
        <v>8328</v>
      </c>
      <c r="H3541" s="6" t="s">
        <v>630</v>
      </c>
      <c r="I3541" s="6" t="s">
        <v>32</v>
      </c>
      <c r="J3541" s="7">
        <v>43813</v>
      </c>
      <c r="K3541" s="6">
        <v>35</v>
      </c>
      <c r="L3541" s="6" t="s">
        <v>52</v>
      </c>
      <c r="M3541" s="8"/>
      <c r="O3541">
        <f t="shared" si="897"/>
        <v>0</v>
      </c>
      <c r="Q3541" s="5" t="str">
        <f t="shared" si="882"/>
        <v>3627</v>
      </c>
      <c r="R3541" s="6" t="str">
        <f t="shared" si="883"/>
        <v>Joey</v>
      </c>
      <c r="S3541" s="6" t="str">
        <f t="shared" si="884"/>
        <v>Madison</v>
      </c>
      <c r="T3541" s="6" t="str">
        <f t="shared" si="885"/>
        <v>Mr</v>
      </c>
      <c r="U3541" s="6" t="str">
        <f t="shared" si="886"/>
        <v>M</v>
      </c>
      <c r="V3541" s="6" t="str">
        <f t="shared" si="887"/>
        <v>30</v>
      </c>
      <c r="W3541" s="6" t="str">
        <f t="shared" si="888"/>
        <v>Pennethorne Close</v>
      </c>
      <c r="X3541" s="6" t="str">
        <f t="shared" si="889"/>
        <v>se</v>
      </c>
      <c r="Y3541" s="6" t="str">
        <f t="shared" si="890"/>
        <v>Pennethorne Close</v>
      </c>
      <c r="Z3541" s="6" t="str">
        <f t="shared" si="891"/>
        <v>Prescot</v>
      </c>
      <c r="AA3541" s="6" t="str">
        <f t="shared" si="892"/>
        <v>WC</v>
      </c>
      <c r="AB3541" s="7" t="str">
        <f t="shared" si="893"/>
        <v>43813</v>
      </c>
      <c r="AC3541" s="6" t="str">
        <f t="shared" si="894"/>
        <v>35</v>
      </c>
      <c r="AD3541" s="6" t="str">
        <f t="shared" si="895"/>
        <v>A1</v>
      </c>
      <c r="AE3541" s="8" t="str">
        <f t="shared" si="896"/>
        <v/>
      </c>
    </row>
    <row r="3542" spans="1:31" x14ac:dyDescent="0.25">
      <c r="A3542" s="9">
        <v>3628</v>
      </c>
      <c r="B3542" s="10" t="s">
        <v>959</v>
      </c>
      <c r="C3542" s="10" t="s">
        <v>3359</v>
      </c>
      <c r="D3542" s="10" t="s">
        <v>28</v>
      </c>
      <c r="E3542" s="10" t="s">
        <v>29</v>
      </c>
      <c r="F3542" s="10">
        <v>30</v>
      </c>
      <c r="G3542" s="10" t="s">
        <v>8329</v>
      </c>
      <c r="H3542" s="10" t="s">
        <v>7868</v>
      </c>
      <c r="I3542" s="10" t="s">
        <v>421</v>
      </c>
      <c r="J3542" s="11">
        <v>43529</v>
      </c>
      <c r="K3542" s="10">
        <v>33</v>
      </c>
      <c r="L3542" s="10" t="s">
        <v>99</v>
      </c>
      <c r="M3542" s="12"/>
      <c r="O3542">
        <f t="shared" si="897"/>
        <v>0</v>
      </c>
      <c r="Q3542" s="9" t="str">
        <f t="shared" si="882"/>
        <v>3628</v>
      </c>
      <c r="R3542" s="10" t="str">
        <f t="shared" si="883"/>
        <v>Willian</v>
      </c>
      <c r="S3542" s="10" t="str">
        <f t="shared" si="884"/>
        <v>Grove</v>
      </c>
      <c r="T3542" s="10" t="str">
        <f t="shared" si="885"/>
        <v>Mr</v>
      </c>
      <c r="U3542" s="10" t="str">
        <f t="shared" si="886"/>
        <v>M</v>
      </c>
      <c r="V3542" s="10" t="str">
        <f t="shared" si="887"/>
        <v>30</v>
      </c>
      <c r="W3542" s="10" t="str">
        <f t="shared" si="888"/>
        <v>Pennifields</v>
      </c>
      <c r="X3542" s="10" t="str">
        <f t="shared" si="889"/>
        <v>ds</v>
      </c>
      <c r="Y3542" s="10" t="str">
        <f t="shared" si="890"/>
        <v>Pennifields</v>
      </c>
      <c r="Z3542" s="10" t="str">
        <f t="shared" si="891"/>
        <v>Augher</v>
      </c>
      <c r="AA3542" s="10" t="str">
        <f t="shared" si="892"/>
        <v>NR</v>
      </c>
      <c r="AB3542" s="11" t="str">
        <f t="shared" si="893"/>
        <v>43529</v>
      </c>
      <c r="AC3542" s="10" t="str">
        <f t="shared" si="894"/>
        <v>33</v>
      </c>
      <c r="AD3542" s="10" t="str">
        <f t="shared" si="895"/>
        <v>E</v>
      </c>
      <c r="AE3542" s="12" t="str">
        <f t="shared" si="896"/>
        <v/>
      </c>
    </row>
    <row r="3543" spans="1:31" x14ac:dyDescent="0.25">
      <c r="A3543" s="5">
        <v>3629</v>
      </c>
      <c r="B3543" s="6" t="s">
        <v>3873</v>
      </c>
      <c r="C3543" s="6" t="s">
        <v>4380</v>
      </c>
      <c r="D3543" s="6" t="s">
        <v>49</v>
      </c>
      <c r="E3543" s="6" t="s">
        <v>16</v>
      </c>
      <c r="F3543" s="6">
        <v>60</v>
      </c>
      <c r="G3543" s="6" t="s">
        <v>8330</v>
      </c>
      <c r="H3543" s="6" t="s">
        <v>4017</v>
      </c>
      <c r="I3543" s="6" t="s">
        <v>32</v>
      </c>
      <c r="J3543" s="7">
        <v>43651</v>
      </c>
      <c r="K3543" s="6">
        <v>54</v>
      </c>
      <c r="L3543" s="6" t="s">
        <v>44</v>
      </c>
      <c r="M3543" s="8"/>
      <c r="O3543">
        <f t="shared" si="897"/>
        <v>0</v>
      </c>
      <c r="Q3543" s="5" t="str">
        <f t="shared" si="882"/>
        <v>3629</v>
      </c>
      <c r="R3543" s="6" t="str">
        <f t="shared" si="883"/>
        <v>Belia</v>
      </c>
      <c r="S3543" s="6" t="str">
        <f t="shared" si="884"/>
        <v>Atkinson</v>
      </c>
      <c r="T3543" s="6" t="str">
        <f t="shared" si="885"/>
        <v>Miss</v>
      </c>
      <c r="U3543" s="6" t="str">
        <f t="shared" si="886"/>
        <v>F</v>
      </c>
      <c r="V3543" s="6" t="str">
        <f t="shared" si="887"/>
        <v>60</v>
      </c>
      <c r="W3543" s="6" t="str">
        <f t="shared" si="888"/>
        <v>Pennington Cottages</v>
      </c>
      <c r="X3543" s="6" t="str">
        <f t="shared" si="889"/>
        <v>es</v>
      </c>
      <c r="Y3543" s="6" t="str">
        <f t="shared" si="890"/>
        <v>Pennington Cottages</v>
      </c>
      <c r="Z3543" s="6" t="str">
        <f t="shared" si="891"/>
        <v>Whyteleafe</v>
      </c>
      <c r="AA3543" s="6" t="str">
        <f t="shared" si="892"/>
        <v>WC</v>
      </c>
      <c r="AB3543" s="7" t="str">
        <f t="shared" si="893"/>
        <v>43651</v>
      </c>
      <c r="AC3543" s="6" t="str">
        <f t="shared" si="894"/>
        <v>54</v>
      </c>
      <c r="AD3543" s="6" t="str">
        <f t="shared" si="895"/>
        <v>D</v>
      </c>
      <c r="AE3543" s="8" t="str">
        <f t="shared" si="896"/>
        <v/>
      </c>
    </row>
    <row r="3544" spans="1:31" x14ac:dyDescent="0.25">
      <c r="A3544" s="9">
        <v>3630</v>
      </c>
      <c r="B3544" s="10" t="s">
        <v>8331</v>
      </c>
      <c r="C3544" s="10" t="s">
        <v>4781</v>
      </c>
      <c r="D3544" s="10" t="s">
        <v>41</v>
      </c>
      <c r="E3544" s="10" t="s">
        <v>16</v>
      </c>
      <c r="F3544" s="10">
        <v>90</v>
      </c>
      <c r="G3544" s="10" t="s">
        <v>8332</v>
      </c>
      <c r="H3544" s="10" t="s">
        <v>570</v>
      </c>
      <c r="I3544" s="10" t="s">
        <v>571</v>
      </c>
      <c r="J3544" s="11">
        <v>43537</v>
      </c>
      <c r="K3544" s="10">
        <v>15</v>
      </c>
      <c r="L3544" s="10" t="s">
        <v>78</v>
      </c>
      <c r="M3544" s="12"/>
      <c r="O3544">
        <f t="shared" si="897"/>
        <v>0</v>
      </c>
      <c r="Q3544" s="9" t="str">
        <f t="shared" si="882"/>
        <v>3630</v>
      </c>
      <c r="R3544" s="10" t="str">
        <f t="shared" si="883"/>
        <v>Julianne</v>
      </c>
      <c r="S3544" s="10" t="str">
        <f t="shared" si="884"/>
        <v>Gould</v>
      </c>
      <c r="T3544" s="10" t="str">
        <f t="shared" si="885"/>
        <v>Ms</v>
      </c>
      <c r="U3544" s="10" t="str">
        <f t="shared" si="886"/>
        <v>F</v>
      </c>
      <c r="V3544" s="10" t="str">
        <f t="shared" si="887"/>
        <v>90</v>
      </c>
      <c r="W3544" s="10" t="str">
        <f t="shared" si="888"/>
        <v>Pennington Way</v>
      </c>
      <c r="X3544" s="10" t="str">
        <f t="shared" si="889"/>
        <v>ay</v>
      </c>
      <c r="Y3544" s="10" t="str">
        <f t="shared" si="890"/>
        <v>Pennington Way</v>
      </c>
      <c r="Z3544" s="10" t="str">
        <f t="shared" si="891"/>
        <v>Aberlour</v>
      </c>
      <c r="AA3544" s="10" t="str">
        <f t="shared" si="892"/>
        <v>NP</v>
      </c>
      <c r="AB3544" s="11" t="str">
        <f t="shared" si="893"/>
        <v>43537</v>
      </c>
      <c r="AC3544" s="10" t="str">
        <f t="shared" si="894"/>
        <v>15</v>
      </c>
      <c r="AD3544" s="10" t="str">
        <f t="shared" si="895"/>
        <v>C2</v>
      </c>
      <c r="AE3544" s="12" t="str">
        <f t="shared" si="896"/>
        <v/>
      </c>
    </row>
    <row r="3545" spans="1:31" x14ac:dyDescent="0.25">
      <c r="A3545" s="5">
        <v>3631</v>
      </c>
      <c r="B3545" s="6" t="s">
        <v>8333</v>
      </c>
      <c r="C3545" s="6" t="s">
        <v>2421</v>
      </c>
      <c r="D3545" s="6" t="s">
        <v>49</v>
      </c>
      <c r="E3545" s="6" t="s">
        <v>16</v>
      </c>
      <c r="F3545" s="6">
        <v>30</v>
      </c>
      <c r="G3545" s="6" t="s">
        <v>8334</v>
      </c>
      <c r="H3545" s="6" t="s">
        <v>599</v>
      </c>
      <c r="I3545" s="6" t="s">
        <v>185</v>
      </c>
      <c r="J3545" s="7">
        <v>44400</v>
      </c>
      <c r="K3545" s="6">
        <v>53</v>
      </c>
      <c r="L3545" s="6" t="s">
        <v>157</v>
      </c>
      <c r="M3545" s="8"/>
      <c r="O3545">
        <f t="shared" si="897"/>
        <v>0</v>
      </c>
      <c r="Q3545" s="5" t="str">
        <f t="shared" si="882"/>
        <v>3631</v>
      </c>
      <c r="R3545" s="6" t="str">
        <f t="shared" si="883"/>
        <v>Maryam</v>
      </c>
      <c r="S3545" s="6" t="str">
        <f t="shared" si="884"/>
        <v>Forbes</v>
      </c>
      <c r="T3545" s="6" t="str">
        <f t="shared" si="885"/>
        <v>Miss</v>
      </c>
      <c r="U3545" s="6" t="str">
        <f t="shared" si="886"/>
        <v>F</v>
      </c>
      <c r="V3545" s="6" t="str">
        <f t="shared" si="887"/>
        <v>30</v>
      </c>
      <c r="W3545" s="6" t="str">
        <f t="shared" si="888"/>
        <v>Penrhyn Grove</v>
      </c>
      <c r="X3545" s="6" t="str">
        <f t="shared" si="889"/>
        <v>ve</v>
      </c>
      <c r="Y3545" s="6" t="str">
        <f t="shared" si="890"/>
        <v>Penrhyn Grove</v>
      </c>
      <c r="Z3545" s="6" t="str">
        <f t="shared" si="891"/>
        <v>Goole</v>
      </c>
      <c r="AA3545" s="6" t="str">
        <f t="shared" si="892"/>
        <v>HX</v>
      </c>
      <c r="AB3545" s="7" t="str">
        <f t="shared" si="893"/>
        <v>44400</v>
      </c>
      <c r="AC3545" s="6" t="str">
        <f t="shared" si="894"/>
        <v>53</v>
      </c>
      <c r="AD3545" s="6" t="str">
        <f t="shared" si="895"/>
        <v>C3</v>
      </c>
      <c r="AE3545" s="8" t="str">
        <f t="shared" si="896"/>
        <v/>
      </c>
    </row>
    <row r="3546" spans="1:31" x14ac:dyDescent="0.25">
      <c r="A3546" s="9">
        <v>3632</v>
      </c>
      <c r="B3546" s="10" t="s">
        <v>5895</v>
      </c>
      <c r="C3546" s="10" t="s">
        <v>944</v>
      </c>
      <c r="D3546" s="10" t="s">
        <v>28</v>
      </c>
      <c r="E3546" s="10" t="s">
        <v>29</v>
      </c>
      <c r="F3546" s="10">
        <v>90</v>
      </c>
      <c r="G3546" s="10" t="s">
        <v>8335</v>
      </c>
      <c r="H3546" s="10" t="s">
        <v>6059</v>
      </c>
      <c r="I3546" s="10" t="s">
        <v>32</v>
      </c>
      <c r="J3546" s="11">
        <v>43804</v>
      </c>
      <c r="K3546" s="10">
        <v>34</v>
      </c>
      <c r="L3546" s="10" t="s">
        <v>20</v>
      </c>
      <c r="M3546" s="12"/>
      <c r="O3546">
        <f t="shared" si="897"/>
        <v>0</v>
      </c>
      <c r="Q3546" s="9" t="str">
        <f t="shared" si="882"/>
        <v>3632</v>
      </c>
      <c r="R3546" s="10" t="str">
        <f t="shared" si="883"/>
        <v>Hugh</v>
      </c>
      <c r="S3546" s="10" t="str">
        <f t="shared" si="884"/>
        <v>Booth</v>
      </c>
      <c r="T3546" s="10" t="str">
        <f t="shared" si="885"/>
        <v>Mr</v>
      </c>
      <c r="U3546" s="10" t="str">
        <f t="shared" si="886"/>
        <v>M</v>
      </c>
      <c r="V3546" s="10" t="str">
        <f t="shared" si="887"/>
        <v>90</v>
      </c>
      <c r="W3546" s="10" t="str">
        <f t="shared" si="888"/>
        <v>Pensbury Avenue</v>
      </c>
      <c r="X3546" s="10" t="str">
        <f t="shared" si="889"/>
        <v>ue</v>
      </c>
      <c r="Y3546" s="10" t="str">
        <f t="shared" si="890"/>
        <v>Pensbury Avenue</v>
      </c>
      <c r="Z3546" s="10" t="str">
        <f t="shared" si="891"/>
        <v>Solihull</v>
      </c>
      <c r="AA3546" s="10" t="str">
        <f t="shared" si="892"/>
        <v>WC</v>
      </c>
      <c r="AB3546" s="11" t="str">
        <f t="shared" si="893"/>
        <v>43804</v>
      </c>
      <c r="AC3546" s="10" t="str">
        <f t="shared" si="894"/>
        <v>34</v>
      </c>
      <c r="AD3546" s="10" t="str">
        <f t="shared" si="895"/>
        <v>B</v>
      </c>
      <c r="AE3546" s="12" t="str">
        <f t="shared" si="896"/>
        <v/>
      </c>
    </row>
    <row r="3547" spans="1:31" x14ac:dyDescent="0.25">
      <c r="A3547" s="5">
        <v>3633</v>
      </c>
      <c r="B3547" s="6" t="s">
        <v>5857</v>
      </c>
      <c r="C3547" s="6" t="s">
        <v>2368</v>
      </c>
      <c r="D3547" s="6" t="s">
        <v>28</v>
      </c>
      <c r="E3547" s="6" t="s">
        <v>29</v>
      </c>
      <c r="F3547" s="6">
        <v>90</v>
      </c>
      <c r="G3547" s="6" t="s">
        <v>8336</v>
      </c>
      <c r="H3547" s="6" t="s">
        <v>6687</v>
      </c>
      <c r="I3547" s="6" t="s">
        <v>127</v>
      </c>
      <c r="J3547" s="7">
        <v>44369</v>
      </c>
      <c r="K3547" s="6">
        <v>61</v>
      </c>
      <c r="L3547" s="6" t="s">
        <v>157</v>
      </c>
      <c r="M3547" s="8"/>
      <c r="O3547">
        <f t="shared" si="897"/>
        <v>0</v>
      </c>
      <c r="Q3547" s="5" t="str">
        <f t="shared" si="882"/>
        <v>3633</v>
      </c>
      <c r="R3547" s="6" t="str">
        <f t="shared" si="883"/>
        <v>Elroy</v>
      </c>
      <c r="S3547" s="6" t="str">
        <f t="shared" si="884"/>
        <v>Wheeler</v>
      </c>
      <c r="T3547" s="6" t="str">
        <f t="shared" si="885"/>
        <v>Mr</v>
      </c>
      <c r="U3547" s="6" t="str">
        <f t="shared" si="886"/>
        <v>M</v>
      </c>
      <c r="V3547" s="6" t="str">
        <f t="shared" si="887"/>
        <v>90</v>
      </c>
      <c r="W3547" s="6" t="str">
        <f t="shared" si="888"/>
        <v>Pensbury Terrace</v>
      </c>
      <c r="X3547" s="6" t="str">
        <f t="shared" si="889"/>
        <v>ce</v>
      </c>
      <c r="Y3547" s="6" t="str">
        <f t="shared" si="890"/>
        <v>Pensbury Terrace</v>
      </c>
      <c r="Z3547" s="6" t="str">
        <f t="shared" si="891"/>
        <v>Caledon</v>
      </c>
      <c r="AA3547" s="6" t="str">
        <f t="shared" si="892"/>
        <v>WS</v>
      </c>
      <c r="AB3547" s="7" t="str">
        <f t="shared" si="893"/>
        <v>44369</v>
      </c>
      <c r="AC3547" s="6" t="str">
        <f t="shared" si="894"/>
        <v>61</v>
      </c>
      <c r="AD3547" s="6" t="str">
        <f t="shared" si="895"/>
        <v>C3</v>
      </c>
      <c r="AE3547" s="8" t="str">
        <f t="shared" si="896"/>
        <v/>
      </c>
    </row>
    <row r="3548" spans="1:31" x14ac:dyDescent="0.25">
      <c r="A3548" s="9">
        <v>3634</v>
      </c>
      <c r="B3548" s="10" t="s">
        <v>6530</v>
      </c>
      <c r="C3548" s="10" t="s">
        <v>6636</v>
      </c>
      <c r="D3548" s="10" t="s">
        <v>28</v>
      </c>
      <c r="E3548" s="10" t="s">
        <v>29</v>
      </c>
      <c r="F3548" s="10">
        <v>90</v>
      </c>
      <c r="G3548" s="10" t="s">
        <v>8337</v>
      </c>
      <c r="H3548" s="10" t="s">
        <v>3196</v>
      </c>
      <c r="I3548" s="10" t="s">
        <v>1194</v>
      </c>
      <c r="J3548" s="11">
        <v>43984</v>
      </c>
      <c r="K3548" s="10">
        <v>92</v>
      </c>
      <c r="L3548" s="10" t="s">
        <v>62</v>
      </c>
      <c r="M3548" s="12"/>
      <c r="O3548">
        <f t="shared" si="897"/>
        <v>0</v>
      </c>
      <c r="Q3548" s="9" t="str">
        <f t="shared" si="882"/>
        <v>3634</v>
      </c>
      <c r="R3548" s="10" t="str">
        <f t="shared" si="883"/>
        <v>Salvador</v>
      </c>
      <c r="S3548" s="10" t="str">
        <f t="shared" si="884"/>
        <v>Mcgrath</v>
      </c>
      <c r="T3548" s="10" t="str">
        <f t="shared" si="885"/>
        <v>Mr</v>
      </c>
      <c r="U3548" s="10" t="str">
        <f t="shared" si="886"/>
        <v>M</v>
      </c>
      <c r="V3548" s="10" t="str">
        <f t="shared" si="887"/>
        <v>90</v>
      </c>
      <c r="W3548" s="10" t="str">
        <f t="shared" si="888"/>
        <v>Penshurst Road</v>
      </c>
      <c r="X3548" s="10" t="str">
        <f t="shared" si="889"/>
        <v>ad</v>
      </c>
      <c r="Y3548" s="10" t="str">
        <f t="shared" si="890"/>
        <v>Penshurst Road</v>
      </c>
      <c r="Z3548" s="10" t="str">
        <f t="shared" si="891"/>
        <v>East Sussex</v>
      </c>
      <c r="AA3548" s="10" t="str">
        <f t="shared" si="892"/>
        <v>LU</v>
      </c>
      <c r="AB3548" s="11" t="str">
        <f t="shared" si="893"/>
        <v>43984</v>
      </c>
      <c r="AC3548" s="10" t="str">
        <f t="shared" si="894"/>
        <v>92</v>
      </c>
      <c r="AD3548" s="10" t="str">
        <f t="shared" si="895"/>
        <v>C4</v>
      </c>
      <c r="AE3548" s="12" t="str">
        <f t="shared" si="896"/>
        <v/>
      </c>
    </row>
    <row r="3549" spans="1:31" x14ac:dyDescent="0.25">
      <c r="A3549" s="5">
        <v>3635</v>
      </c>
      <c r="B3549" s="6" t="s">
        <v>8338</v>
      </c>
      <c r="C3549" s="6" t="s">
        <v>8339</v>
      </c>
      <c r="D3549" s="6" t="s">
        <v>49</v>
      </c>
      <c r="E3549" s="6" t="s">
        <v>16</v>
      </c>
      <c r="F3549" s="6">
        <v>60</v>
      </c>
      <c r="G3549" s="6" t="s">
        <v>8340</v>
      </c>
      <c r="H3549" s="6" t="s">
        <v>903</v>
      </c>
      <c r="I3549" s="6" t="s">
        <v>571</v>
      </c>
      <c r="J3549" s="7">
        <v>43679</v>
      </c>
      <c r="K3549" s="6">
        <v>51</v>
      </c>
      <c r="L3549" s="6" t="s">
        <v>62</v>
      </c>
      <c r="M3549" s="8"/>
      <c r="O3549">
        <f t="shared" si="897"/>
        <v>0</v>
      </c>
      <c r="Q3549" s="5" t="str">
        <f t="shared" si="882"/>
        <v>3635</v>
      </c>
      <c r="R3549" s="6" t="str">
        <f t="shared" si="883"/>
        <v>Hildred</v>
      </c>
      <c r="S3549" s="6" t="str">
        <f t="shared" si="884"/>
        <v>Frey</v>
      </c>
      <c r="T3549" s="6" t="str">
        <f t="shared" si="885"/>
        <v>Miss</v>
      </c>
      <c r="U3549" s="6" t="str">
        <f t="shared" si="886"/>
        <v>F</v>
      </c>
      <c r="V3549" s="6" t="str">
        <f t="shared" si="887"/>
        <v>60</v>
      </c>
      <c r="W3549" s="6" t="str">
        <f t="shared" si="888"/>
        <v>Pentland Gardens</v>
      </c>
      <c r="X3549" s="6" t="str">
        <f t="shared" si="889"/>
        <v>ns</v>
      </c>
      <c r="Y3549" s="6" t="str">
        <f t="shared" si="890"/>
        <v>Pentland Gardens</v>
      </c>
      <c r="Z3549" s="6" t="str">
        <f t="shared" si="891"/>
        <v>Abertillery</v>
      </c>
      <c r="AA3549" s="6" t="str">
        <f t="shared" si="892"/>
        <v>NP</v>
      </c>
      <c r="AB3549" s="7" t="str">
        <f t="shared" si="893"/>
        <v>43679</v>
      </c>
      <c r="AC3549" s="6" t="str">
        <f t="shared" si="894"/>
        <v>51</v>
      </c>
      <c r="AD3549" s="6" t="str">
        <f t="shared" si="895"/>
        <v>C4</v>
      </c>
      <c r="AE3549" s="8" t="str">
        <f t="shared" si="896"/>
        <v/>
      </c>
    </row>
    <row r="3550" spans="1:31" x14ac:dyDescent="0.25">
      <c r="A3550" s="9">
        <v>3636</v>
      </c>
      <c r="B3550" s="10" t="s">
        <v>8341</v>
      </c>
      <c r="C3550" s="10" t="s">
        <v>766</v>
      </c>
      <c r="D3550" s="10" t="s">
        <v>15</v>
      </c>
      <c r="E3550" s="10" t="s">
        <v>16</v>
      </c>
      <c r="F3550" s="10">
        <v>90</v>
      </c>
      <c r="G3550" s="10" t="s">
        <v>8342</v>
      </c>
      <c r="H3550" s="10" t="s">
        <v>170</v>
      </c>
      <c r="I3550" s="10" t="s">
        <v>171</v>
      </c>
      <c r="J3550" s="11">
        <v>44231</v>
      </c>
      <c r="K3550" s="10">
        <v>16</v>
      </c>
      <c r="L3550" s="10" t="s">
        <v>20</v>
      </c>
      <c r="M3550" s="12"/>
      <c r="O3550">
        <f t="shared" si="897"/>
        <v>0</v>
      </c>
      <c r="Q3550" s="9" t="str">
        <f t="shared" si="882"/>
        <v>3636</v>
      </c>
      <c r="R3550" s="10" t="str">
        <f t="shared" si="883"/>
        <v>Karisa</v>
      </c>
      <c r="S3550" s="10" t="str">
        <f t="shared" si="884"/>
        <v>Clinton</v>
      </c>
      <c r="T3550" s="10" t="str">
        <f t="shared" si="885"/>
        <v>Mrs</v>
      </c>
      <c r="U3550" s="10" t="str">
        <f t="shared" si="886"/>
        <v>F</v>
      </c>
      <c r="V3550" s="10" t="str">
        <f t="shared" si="887"/>
        <v>90</v>
      </c>
      <c r="W3550" s="10" t="str">
        <f t="shared" si="888"/>
        <v>Penton Green</v>
      </c>
      <c r="X3550" s="10" t="str">
        <f t="shared" si="889"/>
        <v>en</v>
      </c>
      <c r="Y3550" s="10" t="str">
        <f t="shared" si="890"/>
        <v>Penton Green</v>
      </c>
      <c r="Z3550" s="10" t="str">
        <f t="shared" si="891"/>
        <v>Cleator Moor</v>
      </c>
      <c r="AA3550" s="10" t="str">
        <f t="shared" si="892"/>
        <v>PR</v>
      </c>
      <c r="AB3550" s="11" t="str">
        <f t="shared" si="893"/>
        <v>44231</v>
      </c>
      <c r="AC3550" s="10" t="str">
        <f t="shared" si="894"/>
        <v>16</v>
      </c>
      <c r="AD3550" s="10" t="str">
        <f t="shared" si="895"/>
        <v>B</v>
      </c>
      <c r="AE3550" s="12" t="str">
        <f t="shared" si="896"/>
        <v/>
      </c>
    </row>
    <row r="3551" spans="1:31" x14ac:dyDescent="0.25">
      <c r="A3551" s="5">
        <v>3637</v>
      </c>
      <c r="B3551" s="6" t="s">
        <v>6690</v>
      </c>
      <c r="C3551" s="6" t="s">
        <v>4292</v>
      </c>
      <c r="D3551" s="6" t="s">
        <v>49</v>
      </c>
      <c r="E3551" s="6" t="s">
        <v>16</v>
      </c>
      <c r="F3551" s="6">
        <v>90</v>
      </c>
      <c r="G3551" s="6" t="s">
        <v>8343</v>
      </c>
      <c r="H3551" s="6" t="s">
        <v>4906</v>
      </c>
      <c r="I3551" s="6" t="s">
        <v>32</v>
      </c>
      <c r="J3551" s="7">
        <v>43753</v>
      </c>
      <c r="K3551" s="6">
        <v>10</v>
      </c>
      <c r="L3551" s="6" t="s">
        <v>39</v>
      </c>
      <c r="M3551" s="8"/>
      <c r="O3551">
        <f t="shared" si="897"/>
        <v>0</v>
      </c>
      <c r="Q3551" s="5" t="str">
        <f t="shared" si="882"/>
        <v>3637</v>
      </c>
      <c r="R3551" s="6" t="str">
        <f t="shared" si="883"/>
        <v>Roseanna</v>
      </c>
      <c r="S3551" s="6" t="str">
        <f t="shared" si="884"/>
        <v>Jackson</v>
      </c>
      <c r="T3551" s="6" t="str">
        <f t="shared" si="885"/>
        <v>Miss</v>
      </c>
      <c r="U3551" s="6" t="str">
        <f t="shared" si="886"/>
        <v>F</v>
      </c>
      <c r="V3551" s="6" t="str">
        <f t="shared" si="887"/>
        <v>90</v>
      </c>
      <c r="W3551" s="6" t="str">
        <f t="shared" si="888"/>
        <v>Penton Rise</v>
      </c>
      <c r="X3551" s="6" t="str">
        <f t="shared" si="889"/>
        <v>se</v>
      </c>
      <c r="Y3551" s="6" t="str">
        <f t="shared" si="890"/>
        <v>Penton Rise</v>
      </c>
      <c r="Z3551" s="6" t="str">
        <f t="shared" si="891"/>
        <v>Sutton</v>
      </c>
      <c r="AA3551" s="6" t="str">
        <f t="shared" si="892"/>
        <v>WC</v>
      </c>
      <c r="AB3551" s="7" t="str">
        <f t="shared" si="893"/>
        <v>43753</v>
      </c>
      <c r="AC3551" s="6" t="str">
        <f t="shared" si="894"/>
        <v>10</v>
      </c>
      <c r="AD3551" s="6" t="str">
        <f t="shared" si="895"/>
        <v>C1</v>
      </c>
      <c r="AE3551" s="8" t="str">
        <f t="shared" si="896"/>
        <v/>
      </c>
    </row>
    <row r="3552" spans="1:31" x14ac:dyDescent="0.25">
      <c r="A3552" s="9">
        <v>3638</v>
      </c>
      <c r="B3552" s="10" t="s">
        <v>2912</v>
      </c>
      <c r="C3552" s="10" t="s">
        <v>853</v>
      </c>
      <c r="D3552" s="10" t="s">
        <v>15</v>
      </c>
      <c r="E3552" s="10" t="s">
        <v>16</v>
      </c>
      <c r="F3552" s="10">
        <v>60</v>
      </c>
      <c r="G3552" s="10" t="s">
        <v>8344</v>
      </c>
      <c r="H3552" s="10" t="s">
        <v>242</v>
      </c>
      <c r="I3552" s="10" t="s">
        <v>238</v>
      </c>
      <c r="J3552" s="11">
        <v>43650</v>
      </c>
      <c r="K3552" s="10">
        <v>51</v>
      </c>
      <c r="L3552" s="10" t="s">
        <v>33</v>
      </c>
      <c r="M3552" s="12"/>
      <c r="O3552">
        <f t="shared" si="897"/>
        <v>0</v>
      </c>
      <c r="Q3552" s="9" t="str">
        <f t="shared" si="882"/>
        <v>3638</v>
      </c>
      <c r="R3552" s="10" t="str">
        <f t="shared" si="883"/>
        <v>Yu</v>
      </c>
      <c r="S3552" s="10" t="str">
        <f t="shared" si="884"/>
        <v>Mccormick</v>
      </c>
      <c r="T3552" s="10" t="str">
        <f t="shared" si="885"/>
        <v>Mrs</v>
      </c>
      <c r="U3552" s="10" t="str">
        <f t="shared" si="886"/>
        <v>F</v>
      </c>
      <c r="V3552" s="10" t="str">
        <f t="shared" si="887"/>
        <v>60</v>
      </c>
      <c r="W3552" s="10" t="str">
        <f t="shared" si="888"/>
        <v>Penton Villas</v>
      </c>
      <c r="X3552" s="10" t="str">
        <f t="shared" si="889"/>
        <v>as</v>
      </c>
      <c r="Y3552" s="10" t="str">
        <f t="shared" si="890"/>
        <v>Penton Villas</v>
      </c>
      <c r="Z3552" s="10" t="str">
        <f t="shared" si="891"/>
        <v>Cheltenham</v>
      </c>
      <c r="AA3552" s="10" t="str">
        <f t="shared" si="892"/>
        <v>CR</v>
      </c>
      <c r="AB3552" s="11" t="str">
        <f t="shared" si="893"/>
        <v>43650</v>
      </c>
      <c r="AC3552" s="10" t="str">
        <f t="shared" si="894"/>
        <v>51</v>
      </c>
      <c r="AD3552" s="10" t="str">
        <f t="shared" si="895"/>
        <v>A3</v>
      </c>
      <c r="AE3552" s="12" t="str">
        <f t="shared" si="896"/>
        <v/>
      </c>
    </row>
    <row r="3553" spans="1:31" x14ac:dyDescent="0.25">
      <c r="A3553" s="5">
        <v>3639</v>
      </c>
      <c r="B3553" s="6" t="s">
        <v>2154</v>
      </c>
      <c r="C3553" s="6" t="s">
        <v>3423</v>
      </c>
      <c r="D3553" s="6" t="s">
        <v>49</v>
      </c>
      <c r="E3553" s="6" t="s">
        <v>16</v>
      </c>
      <c r="F3553" s="6">
        <v>90</v>
      </c>
      <c r="G3553" s="6" t="s">
        <v>8345</v>
      </c>
      <c r="H3553" s="6" t="s">
        <v>7568</v>
      </c>
      <c r="I3553" s="6" t="s">
        <v>185</v>
      </c>
      <c r="J3553" s="7">
        <v>43521</v>
      </c>
      <c r="K3553" s="6">
        <v>85</v>
      </c>
      <c r="L3553" s="6" t="s">
        <v>68</v>
      </c>
      <c r="M3553" s="8"/>
      <c r="O3553">
        <f t="shared" si="897"/>
        <v>0</v>
      </c>
      <c r="Q3553" s="5" t="str">
        <f t="shared" si="882"/>
        <v>3639</v>
      </c>
      <c r="R3553" s="6" t="str">
        <f t="shared" si="883"/>
        <v>Cecilia</v>
      </c>
      <c r="S3553" s="6" t="str">
        <f t="shared" si="884"/>
        <v>Oneal</v>
      </c>
      <c r="T3553" s="6" t="str">
        <f t="shared" si="885"/>
        <v>Miss</v>
      </c>
      <c r="U3553" s="6" t="str">
        <f t="shared" si="886"/>
        <v>F</v>
      </c>
      <c r="V3553" s="6" t="str">
        <f t="shared" si="887"/>
        <v>90</v>
      </c>
      <c r="W3553" s="6" t="str">
        <f t="shared" si="888"/>
        <v>Penwortham Road</v>
      </c>
      <c r="X3553" s="6" t="str">
        <f t="shared" si="889"/>
        <v>ad</v>
      </c>
      <c r="Y3553" s="6" t="str">
        <f t="shared" si="890"/>
        <v>Penwortham Road</v>
      </c>
      <c r="Z3553" s="6" t="str">
        <f t="shared" si="891"/>
        <v>Felixstowe</v>
      </c>
      <c r="AA3553" s="6" t="str">
        <f t="shared" si="892"/>
        <v>HX</v>
      </c>
      <c r="AB3553" s="7" t="str">
        <f t="shared" si="893"/>
        <v>43521</v>
      </c>
      <c r="AC3553" s="6" t="str">
        <f t="shared" si="894"/>
        <v>85</v>
      </c>
      <c r="AD3553" s="6" t="str">
        <f t="shared" si="895"/>
        <v>A2</v>
      </c>
      <c r="AE3553" s="8" t="str">
        <f t="shared" si="896"/>
        <v/>
      </c>
    </row>
    <row r="3554" spans="1:31" x14ac:dyDescent="0.25">
      <c r="A3554" s="5">
        <v>3641</v>
      </c>
      <c r="B3554" s="6" t="s">
        <v>3792</v>
      </c>
      <c r="C3554" s="6" t="s">
        <v>1207</v>
      </c>
      <c r="D3554" s="6" t="s">
        <v>28</v>
      </c>
      <c r="E3554" s="6" t="s">
        <v>29</v>
      </c>
      <c r="F3554" s="6">
        <v>60</v>
      </c>
      <c r="G3554" s="6" t="s">
        <v>8345</v>
      </c>
      <c r="H3554" s="6" t="s">
        <v>952</v>
      </c>
      <c r="I3554" s="6" t="s">
        <v>93</v>
      </c>
      <c r="J3554" s="7">
        <v>44518</v>
      </c>
      <c r="K3554" s="6">
        <v>57</v>
      </c>
      <c r="L3554" s="6" t="s">
        <v>78</v>
      </c>
      <c r="M3554" s="8"/>
      <c r="O3554">
        <f t="shared" si="897"/>
        <v>0</v>
      </c>
      <c r="Q3554" s="5" t="str">
        <f t="shared" si="882"/>
        <v>3641</v>
      </c>
      <c r="R3554" s="6" t="str">
        <f t="shared" si="883"/>
        <v>Bobbie</v>
      </c>
      <c r="S3554" s="6" t="str">
        <f t="shared" si="884"/>
        <v>Ritchie</v>
      </c>
      <c r="T3554" s="6" t="str">
        <f t="shared" si="885"/>
        <v>Mr</v>
      </c>
      <c r="U3554" s="6" t="str">
        <f t="shared" si="886"/>
        <v>M</v>
      </c>
      <c r="V3554" s="6" t="str">
        <f t="shared" si="887"/>
        <v>60</v>
      </c>
      <c r="W3554" s="6" t="str">
        <f t="shared" si="888"/>
        <v>Penwortham Road</v>
      </c>
      <c r="X3554" s="6" t="str">
        <f t="shared" si="889"/>
        <v>ad</v>
      </c>
      <c r="Y3554" s="6" t="str">
        <f t="shared" si="890"/>
        <v>Penwortham Road</v>
      </c>
      <c r="Z3554" s="6" t="str">
        <f t="shared" si="891"/>
        <v>Buckinghamshire</v>
      </c>
      <c r="AA3554" s="6" t="str">
        <f t="shared" si="892"/>
        <v>TF</v>
      </c>
      <c r="AB3554" s="7" t="str">
        <f t="shared" si="893"/>
        <v>44518</v>
      </c>
      <c r="AC3554" s="6" t="str">
        <f t="shared" si="894"/>
        <v>57</v>
      </c>
      <c r="AD3554" s="6" t="str">
        <f t="shared" si="895"/>
        <v>C2</v>
      </c>
      <c r="AE3554" s="8" t="str">
        <f t="shared" si="896"/>
        <v/>
      </c>
    </row>
    <row r="3555" spans="1:31" x14ac:dyDescent="0.25">
      <c r="A3555" s="9">
        <v>3642</v>
      </c>
      <c r="B3555" s="10" t="s">
        <v>6397</v>
      </c>
      <c r="C3555" s="10" t="s">
        <v>2236</v>
      </c>
      <c r="D3555" s="10" t="s">
        <v>28</v>
      </c>
      <c r="E3555" s="10" t="s">
        <v>29</v>
      </c>
      <c r="F3555" s="10">
        <v>90</v>
      </c>
      <c r="G3555" s="10" t="s">
        <v>8346</v>
      </c>
      <c r="H3555" s="10" t="s">
        <v>690</v>
      </c>
      <c r="I3555" s="10" t="s">
        <v>32</v>
      </c>
      <c r="J3555" s="11">
        <v>44508</v>
      </c>
      <c r="K3555" s="10">
        <v>61</v>
      </c>
      <c r="L3555" s="10" t="s">
        <v>20</v>
      </c>
      <c r="M3555" s="12"/>
      <c r="O3555">
        <f t="shared" si="897"/>
        <v>0</v>
      </c>
      <c r="Q3555" s="9" t="str">
        <f t="shared" si="882"/>
        <v>3642</v>
      </c>
      <c r="R3555" s="10" t="str">
        <f t="shared" si="883"/>
        <v>Carl</v>
      </c>
      <c r="S3555" s="10" t="str">
        <f t="shared" si="884"/>
        <v>Doyle</v>
      </c>
      <c r="T3555" s="10" t="str">
        <f t="shared" si="885"/>
        <v>Mr</v>
      </c>
      <c r="U3555" s="10" t="str">
        <f t="shared" si="886"/>
        <v>M</v>
      </c>
      <c r="V3555" s="10" t="str">
        <f t="shared" si="887"/>
        <v>90</v>
      </c>
      <c r="W3555" s="10" t="str">
        <f t="shared" si="888"/>
        <v>Penynance Place</v>
      </c>
      <c r="X3555" s="10" t="str">
        <f t="shared" si="889"/>
        <v>ce</v>
      </c>
      <c r="Y3555" s="10" t="str">
        <f t="shared" si="890"/>
        <v>Penynance Place</v>
      </c>
      <c r="Z3555" s="10" t="str">
        <f t="shared" si="891"/>
        <v>Nethy Bridge</v>
      </c>
      <c r="AA3555" s="10" t="str">
        <f t="shared" si="892"/>
        <v>WC</v>
      </c>
      <c r="AB3555" s="11" t="str">
        <f t="shared" si="893"/>
        <v>44508</v>
      </c>
      <c r="AC3555" s="10" t="str">
        <f t="shared" si="894"/>
        <v>61</v>
      </c>
      <c r="AD3555" s="10" t="str">
        <f t="shared" si="895"/>
        <v>B</v>
      </c>
      <c r="AE3555" s="12" t="str">
        <f t="shared" si="896"/>
        <v/>
      </c>
    </row>
    <row r="3556" spans="1:31" x14ac:dyDescent="0.25">
      <c r="A3556" s="5">
        <v>3643</v>
      </c>
      <c r="B3556" s="6" t="s">
        <v>3507</v>
      </c>
      <c r="C3556" s="6" t="s">
        <v>8347</v>
      </c>
      <c r="D3556" s="6" t="s">
        <v>28</v>
      </c>
      <c r="E3556" s="6" t="s">
        <v>29</v>
      </c>
      <c r="F3556" s="6">
        <v>90</v>
      </c>
      <c r="G3556" s="6" t="s">
        <v>8348</v>
      </c>
      <c r="H3556" s="6" t="s">
        <v>5408</v>
      </c>
      <c r="I3556" s="6" t="s">
        <v>32</v>
      </c>
      <c r="J3556" s="7">
        <v>43970</v>
      </c>
      <c r="K3556" s="6">
        <v>39</v>
      </c>
      <c r="L3556" s="6" t="s">
        <v>39</v>
      </c>
      <c r="M3556" s="8"/>
      <c r="O3556">
        <f t="shared" si="897"/>
        <v>0</v>
      </c>
      <c r="Q3556" s="5" t="str">
        <f t="shared" si="882"/>
        <v>3643</v>
      </c>
      <c r="R3556" s="6" t="str">
        <f t="shared" si="883"/>
        <v>Vernon</v>
      </c>
      <c r="S3556" s="6" t="str">
        <f t="shared" si="884"/>
        <v>Crump</v>
      </c>
      <c r="T3556" s="6" t="str">
        <f t="shared" si="885"/>
        <v>Mr</v>
      </c>
      <c r="U3556" s="6" t="str">
        <f t="shared" si="886"/>
        <v>M</v>
      </c>
      <c r="V3556" s="6" t="str">
        <f t="shared" si="887"/>
        <v>90</v>
      </c>
      <c r="W3556" s="6" t="str">
        <f t="shared" si="888"/>
        <v>Penywern Road</v>
      </c>
      <c r="X3556" s="6" t="str">
        <f t="shared" si="889"/>
        <v>ad</v>
      </c>
      <c r="Y3556" s="6" t="str">
        <f t="shared" si="890"/>
        <v>Penywern Road</v>
      </c>
      <c r="Z3556" s="6" t="str">
        <f t="shared" si="891"/>
        <v>Watchet</v>
      </c>
      <c r="AA3556" s="6" t="str">
        <f t="shared" si="892"/>
        <v>WC</v>
      </c>
      <c r="AB3556" s="7" t="str">
        <f t="shared" si="893"/>
        <v>43970</v>
      </c>
      <c r="AC3556" s="6" t="str">
        <f t="shared" si="894"/>
        <v>39</v>
      </c>
      <c r="AD3556" s="6" t="str">
        <f t="shared" si="895"/>
        <v>C1</v>
      </c>
      <c r="AE3556" s="8" t="str">
        <f t="shared" si="896"/>
        <v/>
      </c>
    </row>
    <row r="3557" spans="1:31" x14ac:dyDescent="0.25">
      <c r="A3557" s="9">
        <v>3644</v>
      </c>
      <c r="B3557" s="10" t="s">
        <v>608</v>
      </c>
      <c r="C3557" s="10" t="s">
        <v>967</v>
      </c>
      <c r="D3557" s="10" t="s">
        <v>15</v>
      </c>
      <c r="E3557" s="10" t="s">
        <v>16</v>
      </c>
      <c r="F3557" s="10">
        <v>90</v>
      </c>
      <c r="G3557" s="10" t="s">
        <v>8349</v>
      </c>
      <c r="H3557" s="10" t="s">
        <v>4615</v>
      </c>
      <c r="I3557" s="10" t="s">
        <v>185</v>
      </c>
      <c r="J3557" s="11">
        <v>44208</v>
      </c>
      <c r="K3557" s="10">
        <v>86</v>
      </c>
      <c r="L3557" s="10" t="s">
        <v>20</v>
      </c>
      <c r="M3557" s="12"/>
      <c r="O3557">
        <f t="shared" si="897"/>
        <v>0</v>
      </c>
      <c r="Q3557" s="9" t="str">
        <f t="shared" si="882"/>
        <v>3644</v>
      </c>
      <c r="R3557" s="10" t="str">
        <f t="shared" si="883"/>
        <v>Joey</v>
      </c>
      <c r="S3557" s="10" t="str">
        <f t="shared" si="884"/>
        <v>Michael</v>
      </c>
      <c r="T3557" s="10" t="str">
        <f t="shared" si="885"/>
        <v>Mrs</v>
      </c>
      <c r="U3557" s="10" t="str">
        <f t="shared" si="886"/>
        <v>F</v>
      </c>
      <c r="V3557" s="10" t="str">
        <f t="shared" si="887"/>
        <v>90</v>
      </c>
      <c r="W3557" s="10" t="str">
        <f t="shared" si="888"/>
        <v>Peregrine Way</v>
      </c>
      <c r="X3557" s="10" t="str">
        <f t="shared" si="889"/>
        <v>ay</v>
      </c>
      <c r="Y3557" s="10" t="str">
        <f t="shared" si="890"/>
        <v>Peregrine Way</v>
      </c>
      <c r="Z3557" s="10" t="str">
        <f t="shared" si="891"/>
        <v>Gairloch</v>
      </c>
      <c r="AA3557" s="10" t="str">
        <f t="shared" si="892"/>
        <v>HX</v>
      </c>
      <c r="AB3557" s="11" t="str">
        <f t="shared" si="893"/>
        <v>44208</v>
      </c>
      <c r="AC3557" s="10" t="str">
        <f t="shared" si="894"/>
        <v>86</v>
      </c>
      <c r="AD3557" s="10" t="str">
        <f t="shared" si="895"/>
        <v>B</v>
      </c>
      <c r="AE3557" s="12" t="str">
        <f t="shared" si="896"/>
        <v/>
      </c>
    </row>
    <row r="3558" spans="1:31" x14ac:dyDescent="0.25">
      <c r="A3558" s="9">
        <v>3646</v>
      </c>
      <c r="B3558" s="10" t="s">
        <v>8350</v>
      </c>
      <c r="C3558" s="10" t="s">
        <v>5412</v>
      </c>
      <c r="D3558" s="10" t="s">
        <v>49</v>
      </c>
      <c r="E3558" s="10" t="s">
        <v>16</v>
      </c>
      <c r="F3558" s="10">
        <v>30</v>
      </c>
      <c r="G3558" s="10" t="s">
        <v>8351</v>
      </c>
      <c r="H3558" s="10" t="s">
        <v>6227</v>
      </c>
      <c r="I3558" s="10" t="s">
        <v>38</v>
      </c>
      <c r="J3558" s="11">
        <v>44132</v>
      </c>
      <c r="K3558" s="10">
        <v>50</v>
      </c>
      <c r="L3558" s="10" t="s">
        <v>99</v>
      </c>
      <c r="M3558" s="12"/>
      <c r="O3558">
        <f t="shared" si="897"/>
        <v>0</v>
      </c>
      <c r="Q3558" s="9" t="str">
        <f t="shared" si="882"/>
        <v>3646</v>
      </c>
      <c r="R3558" s="10" t="str">
        <f t="shared" si="883"/>
        <v>Eddie</v>
      </c>
      <c r="S3558" s="10" t="str">
        <f t="shared" si="884"/>
        <v>Shepherd</v>
      </c>
      <c r="T3558" s="10" t="str">
        <f t="shared" si="885"/>
        <v>Miss</v>
      </c>
      <c r="U3558" s="10" t="str">
        <f t="shared" si="886"/>
        <v>F</v>
      </c>
      <c r="V3558" s="10" t="str">
        <f t="shared" si="887"/>
        <v>30</v>
      </c>
      <c r="W3558" s="10" t="str">
        <f t="shared" si="888"/>
        <v>Perrymead Street</v>
      </c>
      <c r="X3558" s="10" t="str">
        <f t="shared" si="889"/>
        <v>et</v>
      </c>
      <c r="Y3558" s="10" t="str">
        <f t="shared" si="890"/>
        <v>Perrymead Street</v>
      </c>
      <c r="Z3558" s="10" t="str">
        <f t="shared" si="891"/>
        <v>Denny</v>
      </c>
      <c r="AA3558" s="10" t="str">
        <f t="shared" si="892"/>
        <v>RM</v>
      </c>
      <c r="AB3558" s="11" t="str">
        <f t="shared" si="893"/>
        <v>44132</v>
      </c>
      <c r="AC3558" s="10" t="str">
        <f t="shared" si="894"/>
        <v>50</v>
      </c>
      <c r="AD3558" s="10" t="str">
        <f t="shared" si="895"/>
        <v>E</v>
      </c>
      <c r="AE3558" s="12" t="str">
        <f t="shared" si="896"/>
        <v/>
      </c>
    </row>
    <row r="3559" spans="1:31" x14ac:dyDescent="0.25">
      <c r="A3559" s="5">
        <v>3647</v>
      </c>
      <c r="B3559" s="6" t="s">
        <v>3798</v>
      </c>
      <c r="C3559" s="6" t="s">
        <v>2819</v>
      </c>
      <c r="D3559" s="6" t="s">
        <v>28</v>
      </c>
      <c r="E3559" s="6" t="s">
        <v>29</v>
      </c>
      <c r="F3559" s="6">
        <v>30</v>
      </c>
      <c r="G3559" s="6" t="s">
        <v>8352</v>
      </c>
      <c r="H3559" s="6" t="s">
        <v>3421</v>
      </c>
      <c r="I3559" s="6" t="s">
        <v>1194</v>
      </c>
      <c r="J3559" s="7">
        <v>44305</v>
      </c>
      <c r="K3559" s="6">
        <v>8</v>
      </c>
      <c r="L3559" s="6" t="s">
        <v>62</v>
      </c>
      <c r="M3559" s="8"/>
      <c r="O3559">
        <f t="shared" si="897"/>
        <v>0</v>
      </c>
      <c r="Q3559" s="5" t="str">
        <f t="shared" si="882"/>
        <v>3647</v>
      </c>
      <c r="R3559" s="6" t="str">
        <f t="shared" si="883"/>
        <v>Bert</v>
      </c>
      <c r="S3559" s="6" t="str">
        <f t="shared" si="884"/>
        <v>Hollis</v>
      </c>
      <c r="T3559" s="6" t="str">
        <f t="shared" si="885"/>
        <v>Mr</v>
      </c>
      <c r="U3559" s="6" t="str">
        <f t="shared" si="886"/>
        <v>M</v>
      </c>
      <c r="V3559" s="6" t="str">
        <f t="shared" si="887"/>
        <v>30</v>
      </c>
      <c r="W3559" s="6" t="str">
        <f t="shared" si="888"/>
        <v>Peterborough Road</v>
      </c>
      <c r="X3559" s="6" t="str">
        <f t="shared" si="889"/>
        <v>ad</v>
      </c>
      <c r="Y3559" s="6" t="str">
        <f t="shared" si="890"/>
        <v>Peterborough Road</v>
      </c>
      <c r="Z3559" s="6" t="str">
        <f t="shared" si="891"/>
        <v>Eastleigh</v>
      </c>
      <c r="AA3559" s="6" t="str">
        <f t="shared" si="892"/>
        <v>LU</v>
      </c>
      <c r="AB3559" s="7" t="str">
        <f t="shared" si="893"/>
        <v>44305</v>
      </c>
      <c r="AC3559" s="6" t="str">
        <f t="shared" si="894"/>
        <v>8</v>
      </c>
      <c r="AD3559" s="6" t="str">
        <f t="shared" si="895"/>
        <v>C4</v>
      </c>
      <c r="AE3559" s="8" t="str">
        <f t="shared" si="896"/>
        <v/>
      </c>
    </row>
    <row r="3560" spans="1:31" x14ac:dyDescent="0.25">
      <c r="A3560" s="5">
        <v>3649</v>
      </c>
      <c r="B3560" s="6" t="s">
        <v>653</v>
      </c>
      <c r="C3560" s="6" t="s">
        <v>8339</v>
      </c>
      <c r="D3560" s="6" t="s">
        <v>28</v>
      </c>
      <c r="E3560" s="6" t="s">
        <v>29</v>
      </c>
      <c r="F3560" s="6">
        <v>30</v>
      </c>
      <c r="G3560" s="6" t="s">
        <v>8353</v>
      </c>
      <c r="H3560" s="6" t="s">
        <v>8354</v>
      </c>
      <c r="I3560" s="6" t="s">
        <v>32</v>
      </c>
      <c r="J3560" s="7">
        <v>43585</v>
      </c>
      <c r="K3560" s="6">
        <v>9</v>
      </c>
      <c r="L3560" s="6" t="s">
        <v>39</v>
      </c>
      <c r="M3560" s="8"/>
      <c r="O3560">
        <f t="shared" si="897"/>
        <v>0</v>
      </c>
      <c r="Q3560" s="5" t="str">
        <f t="shared" si="882"/>
        <v>3649</v>
      </c>
      <c r="R3560" s="6" t="str">
        <f t="shared" si="883"/>
        <v>Foster</v>
      </c>
      <c r="S3560" s="6" t="str">
        <f t="shared" si="884"/>
        <v>Frey</v>
      </c>
      <c r="T3560" s="6" t="str">
        <f t="shared" si="885"/>
        <v>Mr</v>
      </c>
      <c r="U3560" s="6" t="str">
        <f t="shared" si="886"/>
        <v>M</v>
      </c>
      <c r="V3560" s="6" t="str">
        <f t="shared" si="887"/>
        <v>30</v>
      </c>
      <c r="W3560" s="6" t="str">
        <f t="shared" si="888"/>
        <v>Petherton Road</v>
      </c>
      <c r="X3560" s="6" t="str">
        <f t="shared" si="889"/>
        <v>ad</v>
      </c>
      <c r="Y3560" s="6" t="str">
        <f t="shared" si="890"/>
        <v>Petherton Road</v>
      </c>
      <c r="Z3560" s="6" t="str">
        <f t="shared" si="891"/>
        <v>Pontypridd</v>
      </c>
      <c r="AA3560" s="6" t="str">
        <f t="shared" si="892"/>
        <v>WC</v>
      </c>
      <c r="AB3560" s="7" t="str">
        <f t="shared" si="893"/>
        <v>43585</v>
      </c>
      <c r="AC3560" s="6" t="str">
        <f t="shared" si="894"/>
        <v>9</v>
      </c>
      <c r="AD3560" s="6" t="str">
        <f t="shared" si="895"/>
        <v>C1</v>
      </c>
      <c r="AE3560" s="8" t="str">
        <f t="shared" si="896"/>
        <v/>
      </c>
    </row>
    <row r="3561" spans="1:31" x14ac:dyDescent="0.25">
      <c r="A3561" s="9">
        <v>3650</v>
      </c>
      <c r="B3561" s="10" t="s">
        <v>8355</v>
      </c>
      <c r="C3561" s="10" t="s">
        <v>1692</v>
      </c>
      <c r="D3561" s="10" t="s">
        <v>49</v>
      </c>
      <c r="E3561" s="10" t="s">
        <v>16</v>
      </c>
      <c r="F3561" s="10">
        <v>60</v>
      </c>
      <c r="G3561" s="10" t="s">
        <v>8356</v>
      </c>
      <c r="H3561" s="10" t="s">
        <v>4937</v>
      </c>
      <c r="I3561" s="10" t="s">
        <v>641</v>
      </c>
      <c r="J3561" s="11">
        <v>43652</v>
      </c>
      <c r="K3561" s="10">
        <v>52</v>
      </c>
      <c r="L3561" s="10" t="s">
        <v>33</v>
      </c>
      <c r="M3561" s="12"/>
      <c r="O3561">
        <f t="shared" si="897"/>
        <v>0</v>
      </c>
      <c r="Q3561" s="9" t="str">
        <f t="shared" si="882"/>
        <v>3650</v>
      </c>
      <c r="R3561" s="10" t="str">
        <f t="shared" si="883"/>
        <v>Brinda</v>
      </c>
      <c r="S3561" s="10" t="str">
        <f t="shared" si="884"/>
        <v>Dorsey</v>
      </c>
      <c r="T3561" s="10" t="str">
        <f t="shared" si="885"/>
        <v>Miss</v>
      </c>
      <c r="U3561" s="10" t="str">
        <f t="shared" si="886"/>
        <v>F</v>
      </c>
      <c r="V3561" s="10" t="str">
        <f t="shared" si="887"/>
        <v>60</v>
      </c>
      <c r="W3561" s="10" t="str">
        <f t="shared" si="888"/>
        <v>Tintern Avenue</v>
      </c>
      <c r="X3561" s="10" t="str">
        <f t="shared" si="889"/>
        <v>ue</v>
      </c>
      <c r="Y3561" s="10" t="str">
        <f t="shared" si="890"/>
        <v>Tintern Avenue</v>
      </c>
      <c r="Z3561" s="10" t="str">
        <f t="shared" si="891"/>
        <v>Boscastle</v>
      </c>
      <c r="AA3561" s="10" t="str">
        <f t="shared" si="892"/>
        <v>L</v>
      </c>
      <c r="AB3561" s="11" t="str">
        <f t="shared" si="893"/>
        <v>43652</v>
      </c>
      <c r="AC3561" s="10" t="str">
        <f t="shared" si="894"/>
        <v>52</v>
      </c>
      <c r="AD3561" s="10" t="str">
        <f t="shared" si="895"/>
        <v>A3</v>
      </c>
      <c r="AE3561" s="12" t="str">
        <f t="shared" si="896"/>
        <v/>
      </c>
    </row>
    <row r="3562" spans="1:31" x14ac:dyDescent="0.25">
      <c r="A3562" s="5">
        <v>3651</v>
      </c>
      <c r="B3562" s="6" t="s">
        <v>6578</v>
      </c>
      <c r="C3562" s="6" t="s">
        <v>835</v>
      </c>
      <c r="D3562" s="6" t="s">
        <v>28</v>
      </c>
      <c r="E3562" s="6" t="s">
        <v>29</v>
      </c>
      <c r="F3562" s="6">
        <v>90</v>
      </c>
      <c r="G3562" s="6" t="s">
        <v>8357</v>
      </c>
      <c r="H3562" s="6" t="s">
        <v>522</v>
      </c>
      <c r="I3562" s="6" t="s">
        <v>32</v>
      </c>
      <c r="J3562" s="7">
        <v>44013</v>
      </c>
      <c r="K3562" s="6">
        <v>43</v>
      </c>
      <c r="L3562" s="6" t="s">
        <v>157</v>
      </c>
      <c r="M3562" s="8"/>
      <c r="O3562">
        <f t="shared" si="897"/>
        <v>0</v>
      </c>
      <c r="Q3562" s="5" t="str">
        <f t="shared" si="882"/>
        <v>3651</v>
      </c>
      <c r="R3562" s="6" t="str">
        <f t="shared" si="883"/>
        <v>Antione</v>
      </c>
      <c r="S3562" s="6" t="str">
        <f t="shared" si="884"/>
        <v>Burt</v>
      </c>
      <c r="T3562" s="6" t="str">
        <f t="shared" si="885"/>
        <v>Mr</v>
      </c>
      <c r="U3562" s="6" t="str">
        <f t="shared" si="886"/>
        <v>M</v>
      </c>
      <c r="V3562" s="6" t="str">
        <f t="shared" si="887"/>
        <v>90</v>
      </c>
      <c r="W3562" s="6" t="str">
        <f t="shared" si="888"/>
        <v>Tisbury Court</v>
      </c>
      <c r="X3562" s="6" t="str">
        <f t="shared" si="889"/>
        <v>rt</v>
      </c>
      <c r="Y3562" s="6" t="str">
        <f t="shared" si="890"/>
        <v>Tisbury Court</v>
      </c>
      <c r="Z3562" s="6" t="str">
        <f t="shared" si="891"/>
        <v>West Sussex</v>
      </c>
      <c r="AA3562" s="6" t="str">
        <f t="shared" si="892"/>
        <v>WC</v>
      </c>
      <c r="AB3562" s="7" t="str">
        <f t="shared" si="893"/>
        <v>44013</v>
      </c>
      <c r="AC3562" s="6" t="str">
        <f t="shared" si="894"/>
        <v>43</v>
      </c>
      <c r="AD3562" s="6" t="str">
        <f t="shared" si="895"/>
        <v>C3</v>
      </c>
      <c r="AE3562" s="8" t="str">
        <f t="shared" si="896"/>
        <v/>
      </c>
    </row>
    <row r="3563" spans="1:31" x14ac:dyDescent="0.25">
      <c r="A3563" s="9">
        <v>3652</v>
      </c>
      <c r="B3563" s="10" t="s">
        <v>7960</v>
      </c>
      <c r="C3563" s="10" t="s">
        <v>129</v>
      </c>
      <c r="D3563" s="10" t="s">
        <v>28</v>
      </c>
      <c r="E3563" s="10" t="s">
        <v>29</v>
      </c>
      <c r="F3563" s="10">
        <v>90</v>
      </c>
      <c r="G3563" s="10" t="s">
        <v>8358</v>
      </c>
      <c r="H3563" s="10" t="s">
        <v>2223</v>
      </c>
      <c r="I3563" s="10" t="s">
        <v>185</v>
      </c>
      <c r="J3563" s="11">
        <v>44011</v>
      </c>
      <c r="K3563" s="10">
        <v>44</v>
      </c>
      <c r="L3563" s="10" t="s">
        <v>157</v>
      </c>
      <c r="M3563" s="12"/>
      <c r="O3563">
        <f t="shared" si="897"/>
        <v>0</v>
      </c>
      <c r="Q3563" s="9" t="str">
        <f t="shared" si="882"/>
        <v>3652</v>
      </c>
      <c r="R3563" s="10" t="str">
        <f t="shared" si="883"/>
        <v>Samual</v>
      </c>
      <c r="S3563" s="10" t="str">
        <f t="shared" si="884"/>
        <v>Rubio</v>
      </c>
      <c r="T3563" s="10" t="str">
        <f t="shared" si="885"/>
        <v>Mr</v>
      </c>
      <c r="U3563" s="10" t="str">
        <f t="shared" si="886"/>
        <v>M</v>
      </c>
      <c r="V3563" s="10" t="str">
        <f t="shared" si="887"/>
        <v>90</v>
      </c>
      <c r="W3563" s="10" t="str">
        <f t="shared" si="888"/>
        <v>Tithe Court</v>
      </c>
      <c r="X3563" s="10" t="str">
        <f t="shared" si="889"/>
        <v>rt</v>
      </c>
      <c r="Y3563" s="10" t="str">
        <f t="shared" si="890"/>
        <v>Tithe Court</v>
      </c>
      <c r="Z3563" s="10" t="str">
        <f t="shared" si="891"/>
        <v>Fareham</v>
      </c>
      <c r="AA3563" s="10" t="str">
        <f t="shared" si="892"/>
        <v>HX</v>
      </c>
      <c r="AB3563" s="11" t="str">
        <f t="shared" si="893"/>
        <v>44011</v>
      </c>
      <c r="AC3563" s="10" t="str">
        <f t="shared" si="894"/>
        <v>44</v>
      </c>
      <c r="AD3563" s="10" t="str">
        <f t="shared" si="895"/>
        <v>C3</v>
      </c>
      <c r="AE3563" s="12" t="str">
        <f t="shared" si="896"/>
        <v/>
      </c>
    </row>
    <row r="3564" spans="1:31" x14ac:dyDescent="0.25">
      <c r="A3564" s="5">
        <v>3653</v>
      </c>
      <c r="B3564" s="6" t="s">
        <v>8359</v>
      </c>
      <c r="C3564" s="6" t="s">
        <v>3404</v>
      </c>
      <c r="D3564" s="6" t="s">
        <v>49</v>
      </c>
      <c r="E3564" s="6" t="s">
        <v>16</v>
      </c>
      <c r="F3564" s="6">
        <v>60</v>
      </c>
      <c r="G3564" s="6" t="s">
        <v>8360</v>
      </c>
      <c r="H3564" s="6" t="s">
        <v>1811</v>
      </c>
      <c r="I3564" s="6" t="s">
        <v>87</v>
      </c>
      <c r="J3564" s="7">
        <v>43648</v>
      </c>
      <c r="K3564" s="6">
        <v>50</v>
      </c>
      <c r="L3564" s="6" t="s">
        <v>157</v>
      </c>
      <c r="M3564" s="8"/>
      <c r="O3564">
        <f t="shared" si="897"/>
        <v>0</v>
      </c>
      <c r="Q3564" s="5" t="str">
        <f t="shared" si="882"/>
        <v>3653</v>
      </c>
      <c r="R3564" s="6" t="str">
        <f t="shared" si="883"/>
        <v>Tifany</v>
      </c>
      <c r="S3564" s="6" t="str">
        <f t="shared" si="884"/>
        <v>Greene</v>
      </c>
      <c r="T3564" s="6" t="str">
        <f t="shared" si="885"/>
        <v>Miss</v>
      </c>
      <c r="U3564" s="6" t="str">
        <f t="shared" si="886"/>
        <v>F</v>
      </c>
      <c r="V3564" s="6" t="str">
        <f t="shared" si="887"/>
        <v>60</v>
      </c>
      <c r="W3564" s="6" t="str">
        <f t="shared" si="888"/>
        <v>Toby Lane</v>
      </c>
      <c r="X3564" s="6" t="str">
        <f t="shared" si="889"/>
        <v>ne</v>
      </c>
      <c r="Y3564" s="6" t="str">
        <f t="shared" si="890"/>
        <v>Toby Lane</v>
      </c>
      <c r="Z3564" s="6" t="str">
        <f t="shared" si="891"/>
        <v>Blyth</v>
      </c>
      <c r="AA3564" s="6" t="str">
        <f t="shared" si="892"/>
        <v>FY</v>
      </c>
      <c r="AB3564" s="7" t="str">
        <f t="shared" si="893"/>
        <v>43648</v>
      </c>
      <c r="AC3564" s="6" t="str">
        <f t="shared" si="894"/>
        <v>50</v>
      </c>
      <c r="AD3564" s="6" t="str">
        <f t="shared" si="895"/>
        <v>C3</v>
      </c>
      <c r="AE3564" s="8" t="str">
        <f t="shared" si="896"/>
        <v/>
      </c>
    </row>
    <row r="3565" spans="1:31" x14ac:dyDescent="0.25">
      <c r="A3565" s="9">
        <v>3654</v>
      </c>
      <c r="B3565" s="10" t="s">
        <v>5643</v>
      </c>
      <c r="C3565" s="10" t="s">
        <v>625</v>
      </c>
      <c r="D3565" s="10" t="s">
        <v>28</v>
      </c>
      <c r="E3565" s="10" t="s">
        <v>29</v>
      </c>
      <c r="F3565" s="10">
        <v>90</v>
      </c>
      <c r="G3565" s="10" t="s">
        <v>8361</v>
      </c>
      <c r="H3565" s="10" t="s">
        <v>3718</v>
      </c>
      <c r="I3565" s="10" t="s">
        <v>32</v>
      </c>
      <c r="J3565" s="11">
        <v>44482</v>
      </c>
      <c r="K3565" s="10">
        <v>82</v>
      </c>
      <c r="L3565" s="10" t="s">
        <v>33</v>
      </c>
      <c r="M3565" s="12"/>
      <c r="O3565">
        <f t="shared" si="897"/>
        <v>0</v>
      </c>
      <c r="Q3565" s="9" t="str">
        <f t="shared" si="882"/>
        <v>3654</v>
      </c>
      <c r="R3565" s="10" t="str">
        <f t="shared" si="883"/>
        <v>Alden</v>
      </c>
      <c r="S3565" s="10" t="str">
        <f t="shared" si="884"/>
        <v>Lanier</v>
      </c>
      <c r="T3565" s="10" t="str">
        <f t="shared" si="885"/>
        <v>Mr</v>
      </c>
      <c r="U3565" s="10" t="str">
        <f t="shared" si="886"/>
        <v>M</v>
      </c>
      <c r="V3565" s="10" t="str">
        <f t="shared" si="887"/>
        <v>90</v>
      </c>
      <c r="W3565" s="10" t="str">
        <f t="shared" si="888"/>
        <v>Tolhurst Street</v>
      </c>
      <c r="X3565" s="10" t="str">
        <f t="shared" si="889"/>
        <v>et</v>
      </c>
      <c r="Y3565" s="10" t="str">
        <f t="shared" si="890"/>
        <v>Tolhurst Street</v>
      </c>
      <c r="Z3565" s="10" t="str">
        <f t="shared" si="891"/>
        <v>Newcastleton</v>
      </c>
      <c r="AA3565" s="10" t="str">
        <f t="shared" si="892"/>
        <v>WC</v>
      </c>
      <c r="AB3565" s="11" t="str">
        <f t="shared" si="893"/>
        <v>44482</v>
      </c>
      <c r="AC3565" s="10" t="str">
        <f t="shared" si="894"/>
        <v>82</v>
      </c>
      <c r="AD3565" s="10" t="str">
        <f t="shared" si="895"/>
        <v>A3</v>
      </c>
      <c r="AE3565" s="12" t="str">
        <f t="shared" si="896"/>
        <v/>
      </c>
    </row>
    <row r="3566" spans="1:31" x14ac:dyDescent="0.25">
      <c r="A3566" s="5">
        <v>3655</v>
      </c>
      <c r="B3566" s="6" t="s">
        <v>8362</v>
      </c>
      <c r="C3566" s="6" t="s">
        <v>2044</v>
      </c>
      <c r="D3566" s="6" t="s">
        <v>28</v>
      </c>
      <c r="E3566" s="6" t="s">
        <v>29</v>
      </c>
      <c r="F3566" s="6">
        <v>30</v>
      </c>
      <c r="G3566" s="6" t="s">
        <v>8363</v>
      </c>
      <c r="H3566" s="6" t="s">
        <v>4017</v>
      </c>
      <c r="I3566" s="6" t="s">
        <v>32</v>
      </c>
      <c r="J3566" s="7">
        <v>44200</v>
      </c>
      <c r="K3566" s="6">
        <v>93</v>
      </c>
      <c r="L3566" s="6" t="s">
        <v>68</v>
      </c>
      <c r="M3566" s="8"/>
      <c r="O3566">
        <f t="shared" si="897"/>
        <v>0</v>
      </c>
      <c r="Q3566" s="5" t="str">
        <f t="shared" si="882"/>
        <v>3655</v>
      </c>
      <c r="R3566" s="6" t="str">
        <f t="shared" si="883"/>
        <v>Edmund</v>
      </c>
      <c r="S3566" s="6" t="str">
        <f t="shared" si="884"/>
        <v>Lilly</v>
      </c>
      <c r="T3566" s="6" t="str">
        <f t="shared" si="885"/>
        <v>Mr</v>
      </c>
      <c r="U3566" s="6" t="str">
        <f t="shared" si="886"/>
        <v>M</v>
      </c>
      <c r="V3566" s="6" t="str">
        <f t="shared" si="887"/>
        <v>30</v>
      </c>
      <c r="W3566" s="6" t="str">
        <f t="shared" si="888"/>
        <v>Tollbridge Close</v>
      </c>
      <c r="X3566" s="6" t="str">
        <f t="shared" si="889"/>
        <v>se</v>
      </c>
      <c r="Y3566" s="6" t="str">
        <f t="shared" si="890"/>
        <v>Tollbridge Close</v>
      </c>
      <c r="Z3566" s="6" t="str">
        <f t="shared" si="891"/>
        <v>Whyteleafe</v>
      </c>
      <c r="AA3566" s="6" t="str">
        <f t="shared" si="892"/>
        <v>WC</v>
      </c>
      <c r="AB3566" s="7" t="str">
        <f t="shared" si="893"/>
        <v>44200</v>
      </c>
      <c r="AC3566" s="6" t="str">
        <f t="shared" si="894"/>
        <v>93</v>
      </c>
      <c r="AD3566" s="6" t="str">
        <f t="shared" si="895"/>
        <v>A2</v>
      </c>
      <c r="AE3566" s="8" t="str">
        <f t="shared" si="896"/>
        <v/>
      </c>
    </row>
    <row r="3567" spans="1:31" x14ac:dyDescent="0.25">
      <c r="A3567" s="9">
        <v>3656</v>
      </c>
      <c r="B3567" s="10" t="s">
        <v>2736</v>
      </c>
      <c r="C3567" s="10" t="s">
        <v>1126</v>
      </c>
      <c r="D3567" s="10" t="s">
        <v>49</v>
      </c>
      <c r="E3567" s="10" t="s">
        <v>16</v>
      </c>
      <c r="F3567" s="10">
        <v>60</v>
      </c>
      <c r="G3567" s="10" t="s">
        <v>8364</v>
      </c>
      <c r="H3567" s="10" t="s">
        <v>1826</v>
      </c>
      <c r="I3567" s="10" t="s">
        <v>32</v>
      </c>
      <c r="J3567" s="11">
        <v>43849</v>
      </c>
      <c r="K3567" s="10">
        <v>14</v>
      </c>
      <c r="L3567" s="10" t="s">
        <v>44</v>
      </c>
      <c r="M3567" s="12"/>
      <c r="O3567">
        <f t="shared" si="897"/>
        <v>0</v>
      </c>
      <c r="Q3567" s="9" t="str">
        <f t="shared" si="882"/>
        <v>3656</v>
      </c>
      <c r="R3567" s="10" t="str">
        <f t="shared" si="883"/>
        <v>Bernice</v>
      </c>
      <c r="S3567" s="10" t="str">
        <f t="shared" si="884"/>
        <v>Poole</v>
      </c>
      <c r="T3567" s="10" t="str">
        <f t="shared" si="885"/>
        <v>Miss</v>
      </c>
      <c r="U3567" s="10" t="str">
        <f t="shared" si="886"/>
        <v>F</v>
      </c>
      <c r="V3567" s="10" t="str">
        <f t="shared" si="887"/>
        <v>60</v>
      </c>
      <c r="W3567" s="10" t="str">
        <f t="shared" si="888"/>
        <v>Tollgate Drive</v>
      </c>
      <c r="X3567" s="10" t="str">
        <f t="shared" si="889"/>
        <v>ve</v>
      </c>
      <c r="Y3567" s="10" t="str">
        <f t="shared" si="890"/>
        <v>Tollgate Drive</v>
      </c>
      <c r="Z3567" s="10" t="str">
        <f t="shared" si="891"/>
        <v>Troon</v>
      </c>
      <c r="AA3567" s="10" t="str">
        <f t="shared" si="892"/>
        <v>WC</v>
      </c>
      <c r="AB3567" s="11" t="str">
        <f t="shared" si="893"/>
        <v>43849</v>
      </c>
      <c r="AC3567" s="10" t="str">
        <f t="shared" si="894"/>
        <v>14</v>
      </c>
      <c r="AD3567" s="10" t="str">
        <f t="shared" si="895"/>
        <v>D</v>
      </c>
      <c r="AE3567" s="12" t="str">
        <f t="shared" si="896"/>
        <v/>
      </c>
    </row>
    <row r="3568" spans="1:31" x14ac:dyDescent="0.25">
      <c r="A3568" s="5">
        <v>3657</v>
      </c>
      <c r="B3568" s="6" t="s">
        <v>8365</v>
      </c>
      <c r="C3568" s="6" t="s">
        <v>1832</v>
      </c>
      <c r="D3568" s="6" t="s">
        <v>49</v>
      </c>
      <c r="E3568" s="6" t="s">
        <v>16</v>
      </c>
      <c r="F3568" s="6">
        <v>30</v>
      </c>
      <c r="G3568" s="6" t="s">
        <v>8366</v>
      </c>
      <c r="H3568" s="6" t="s">
        <v>1618</v>
      </c>
      <c r="I3568" s="6" t="s">
        <v>32</v>
      </c>
      <c r="J3568" s="7">
        <v>43783</v>
      </c>
      <c r="K3568" s="6">
        <v>14</v>
      </c>
      <c r="L3568" s="6" t="s">
        <v>62</v>
      </c>
      <c r="M3568" s="8"/>
      <c r="O3568">
        <f t="shared" si="897"/>
        <v>0</v>
      </c>
      <c r="Q3568" s="5" t="str">
        <f t="shared" si="882"/>
        <v>3657</v>
      </c>
      <c r="R3568" s="6" t="str">
        <f t="shared" si="883"/>
        <v>Eneida</v>
      </c>
      <c r="S3568" s="6" t="str">
        <f t="shared" si="884"/>
        <v>Rosales</v>
      </c>
      <c r="T3568" s="6" t="str">
        <f t="shared" si="885"/>
        <v>Miss</v>
      </c>
      <c r="U3568" s="6" t="str">
        <f t="shared" si="886"/>
        <v>F</v>
      </c>
      <c r="V3568" s="6" t="str">
        <f t="shared" si="887"/>
        <v>30</v>
      </c>
      <c r="W3568" s="6" t="str">
        <f t="shared" si="888"/>
        <v>Tollington Villas</v>
      </c>
      <c r="X3568" s="6" t="str">
        <f t="shared" si="889"/>
        <v>as</v>
      </c>
      <c r="Y3568" s="6" t="str">
        <f t="shared" si="890"/>
        <v>Tollington Villas</v>
      </c>
      <c r="Z3568" s="6" t="str">
        <f t="shared" si="891"/>
        <v>Matlock</v>
      </c>
      <c r="AA3568" s="6" t="str">
        <f t="shared" si="892"/>
        <v>WC</v>
      </c>
      <c r="AB3568" s="7" t="str">
        <f t="shared" si="893"/>
        <v>43783</v>
      </c>
      <c r="AC3568" s="6" t="str">
        <f t="shared" si="894"/>
        <v>14</v>
      </c>
      <c r="AD3568" s="6" t="str">
        <f t="shared" si="895"/>
        <v>C4</v>
      </c>
      <c r="AE3568" s="8" t="str">
        <f t="shared" si="896"/>
        <v/>
      </c>
    </row>
    <row r="3569" spans="1:31" x14ac:dyDescent="0.25">
      <c r="A3569" s="9">
        <v>3658</v>
      </c>
      <c r="B3569" s="10" t="s">
        <v>8367</v>
      </c>
      <c r="C3569" s="10" t="s">
        <v>5765</v>
      </c>
      <c r="D3569" s="10" t="s">
        <v>15</v>
      </c>
      <c r="E3569" s="10" t="s">
        <v>16</v>
      </c>
      <c r="F3569" s="10">
        <v>60</v>
      </c>
      <c r="G3569" s="10" t="s">
        <v>8368</v>
      </c>
      <c r="H3569" s="10" t="s">
        <v>3251</v>
      </c>
      <c r="I3569" s="10" t="s">
        <v>122</v>
      </c>
      <c r="J3569" s="11">
        <v>44377</v>
      </c>
      <c r="K3569" s="10">
        <v>25</v>
      </c>
      <c r="L3569" s="10" t="s">
        <v>39</v>
      </c>
      <c r="M3569" s="12"/>
      <c r="O3569">
        <f t="shared" si="897"/>
        <v>0</v>
      </c>
      <c r="Q3569" s="9" t="str">
        <f t="shared" si="882"/>
        <v>3658</v>
      </c>
      <c r="R3569" s="10" t="str">
        <f t="shared" si="883"/>
        <v>Janette</v>
      </c>
      <c r="S3569" s="10" t="str">
        <f t="shared" si="884"/>
        <v>Spaulding</v>
      </c>
      <c r="T3569" s="10" t="str">
        <f t="shared" si="885"/>
        <v>Mrs</v>
      </c>
      <c r="U3569" s="10" t="str">
        <f t="shared" si="886"/>
        <v>F</v>
      </c>
      <c r="V3569" s="10" t="str">
        <f t="shared" si="887"/>
        <v>60</v>
      </c>
      <c r="W3569" s="10" t="str">
        <f t="shared" si="888"/>
        <v>Tom Smith</v>
      </c>
      <c r="X3569" s="10" t="str">
        <f t="shared" si="889"/>
        <v>th</v>
      </c>
      <c r="Y3569" s="10" t="str">
        <f t="shared" si="890"/>
        <v>Tom Smith</v>
      </c>
      <c r="Z3569" s="10" t="str">
        <f t="shared" si="891"/>
        <v>Linlithgow</v>
      </c>
      <c r="AA3569" s="10" t="str">
        <f t="shared" si="892"/>
        <v>WN</v>
      </c>
      <c r="AB3569" s="11" t="str">
        <f t="shared" si="893"/>
        <v>44377</v>
      </c>
      <c r="AC3569" s="10" t="str">
        <f t="shared" si="894"/>
        <v>25</v>
      </c>
      <c r="AD3569" s="10" t="str">
        <f t="shared" si="895"/>
        <v>C1</v>
      </c>
      <c r="AE3569" s="12" t="str">
        <f t="shared" si="896"/>
        <v/>
      </c>
    </row>
    <row r="3570" spans="1:31" x14ac:dyDescent="0.25">
      <c r="A3570" s="5">
        <v>3659</v>
      </c>
      <c r="B3570" s="6" t="s">
        <v>8369</v>
      </c>
      <c r="C3570" s="6" t="s">
        <v>1387</v>
      </c>
      <c r="D3570" s="6" t="s">
        <v>28</v>
      </c>
      <c r="E3570" s="6" t="s">
        <v>29</v>
      </c>
      <c r="F3570" s="6">
        <v>90</v>
      </c>
      <c r="G3570" s="6" t="s">
        <v>8370</v>
      </c>
      <c r="H3570" s="6" t="s">
        <v>789</v>
      </c>
      <c r="I3570" s="6" t="s">
        <v>176</v>
      </c>
      <c r="J3570" s="7">
        <v>43926</v>
      </c>
      <c r="K3570" s="6">
        <v>44</v>
      </c>
      <c r="L3570" s="6" t="s">
        <v>52</v>
      </c>
      <c r="M3570" s="8"/>
      <c r="O3570">
        <f t="shared" si="897"/>
        <v>0</v>
      </c>
      <c r="Q3570" s="5" t="str">
        <f t="shared" si="882"/>
        <v>3659</v>
      </c>
      <c r="R3570" s="6" t="str">
        <f t="shared" si="883"/>
        <v>Victor</v>
      </c>
      <c r="S3570" s="6" t="str">
        <f t="shared" si="884"/>
        <v>Santos</v>
      </c>
      <c r="T3570" s="6" t="str">
        <f t="shared" si="885"/>
        <v>Mr</v>
      </c>
      <c r="U3570" s="6" t="str">
        <f t="shared" si="886"/>
        <v>M</v>
      </c>
      <c r="V3570" s="6" t="str">
        <f t="shared" si="887"/>
        <v>90</v>
      </c>
      <c r="W3570" s="6" t="str">
        <f t="shared" si="888"/>
        <v>Tomlins Grove</v>
      </c>
      <c r="X3570" s="6" t="str">
        <f t="shared" si="889"/>
        <v>ve</v>
      </c>
      <c r="Y3570" s="6" t="str">
        <f t="shared" si="890"/>
        <v>Tomlins Grove</v>
      </c>
      <c r="Z3570" s="6" t="str">
        <f t="shared" si="891"/>
        <v>Consett</v>
      </c>
      <c r="AA3570" s="6" t="str">
        <f t="shared" si="892"/>
        <v>CW</v>
      </c>
      <c r="AB3570" s="7" t="str">
        <f t="shared" si="893"/>
        <v>43926</v>
      </c>
      <c r="AC3570" s="6" t="str">
        <f t="shared" si="894"/>
        <v>44</v>
      </c>
      <c r="AD3570" s="6" t="str">
        <f t="shared" si="895"/>
        <v>A1</v>
      </c>
      <c r="AE3570" s="8" t="str">
        <f t="shared" si="896"/>
        <v/>
      </c>
    </row>
    <row r="3571" spans="1:31" x14ac:dyDescent="0.25">
      <c r="A3571" s="9">
        <v>3660</v>
      </c>
      <c r="B3571" s="10" t="s">
        <v>6356</v>
      </c>
      <c r="C3571" s="10" t="s">
        <v>6401</v>
      </c>
      <c r="D3571" s="10" t="s">
        <v>28</v>
      </c>
      <c r="E3571" s="10" t="s">
        <v>29</v>
      </c>
      <c r="F3571" s="10">
        <v>90</v>
      </c>
      <c r="G3571" s="10" t="s">
        <v>8371</v>
      </c>
      <c r="H3571" s="10" t="s">
        <v>3841</v>
      </c>
      <c r="I3571" s="10" t="s">
        <v>38</v>
      </c>
      <c r="J3571" s="11">
        <v>43998</v>
      </c>
      <c r="K3571" s="10">
        <v>17</v>
      </c>
      <c r="L3571" s="10" t="s">
        <v>33</v>
      </c>
      <c r="M3571" s="12"/>
      <c r="O3571">
        <f t="shared" si="897"/>
        <v>0</v>
      </c>
      <c r="Q3571" s="9" t="str">
        <f t="shared" si="882"/>
        <v>3660</v>
      </c>
      <c r="R3571" s="10" t="str">
        <f t="shared" si="883"/>
        <v>Elden</v>
      </c>
      <c r="S3571" s="10" t="str">
        <f t="shared" si="884"/>
        <v>Mckay</v>
      </c>
      <c r="T3571" s="10" t="str">
        <f t="shared" si="885"/>
        <v>Mr</v>
      </c>
      <c r="U3571" s="10" t="str">
        <f t="shared" si="886"/>
        <v>M</v>
      </c>
      <c r="V3571" s="10" t="str">
        <f t="shared" si="887"/>
        <v>90</v>
      </c>
      <c r="W3571" s="10" t="str">
        <f t="shared" si="888"/>
        <v>Top House</v>
      </c>
      <c r="X3571" s="10" t="str">
        <f t="shared" si="889"/>
        <v>se</v>
      </c>
      <c r="Y3571" s="10" t="str">
        <f t="shared" si="890"/>
        <v>Top House</v>
      </c>
      <c r="Z3571" s="10" t="str">
        <f t="shared" si="891"/>
        <v>Dumfries</v>
      </c>
      <c r="AA3571" s="10" t="str">
        <f t="shared" si="892"/>
        <v>RM</v>
      </c>
      <c r="AB3571" s="11" t="str">
        <f t="shared" si="893"/>
        <v>43998</v>
      </c>
      <c r="AC3571" s="10" t="str">
        <f t="shared" si="894"/>
        <v>17</v>
      </c>
      <c r="AD3571" s="10" t="str">
        <f t="shared" si="895"/>
        <v>A3</v>
      </c>
      <c r="AE3571" s="12" t="str">
        <f t="shared" si="896"/>
        <v/>
      </c>
    </row>
    <row r="3572" spans="1:31" x14ac:dyDescent="0.25">
      <c r="A3572" s="5">
        <v>3661</v>
      </c>
      <c r="B3572" s="6" t="s">
        <v>8372</v>
      </c>
      <c r="C3572" s="6" t="s">
        <v>5907</v>
      </c>
      <c r="D3572" s="6" t="s">
        <v>49</v>
      </c>
      <c r="E3572" s="6" t="s">
        <v>16</v>
      </c>
      <c r="F3572" s="6">
        <v>90</v>
      </c>
      <c r="G3572" s="6" t="s">
        <v>8373</v>
      </c>
      <c r="H3572" s="6" t="s">
        <v>1065</v>
      </c>
      <c r="I3572" s="6" t="s">
        <v>32</v>
      </c>
      <c r="J3572" s="7">
        <v>43472</v>
      </c>
      <c r="K3572" s="6">
        <v>45</v>
      </c>
      <c r="L3572" s="6" t="s">
        <v>52</v>
      </c>
      <c r="M3572" s="8"/>
      <c r="O3572">
        <f t="shared" si="897"/>
        <v>0</v>
      </c>
      <c r="Q3572" s="5" t="str">
        <f t="shared" si="882"/>
        <v>3661</v>
      </c>
      <c r="R3572" s="6" t="str">
        <f t="shared" si="883"/>
        <v>Vasiliki</v>
      </c>
      <c r="S3572" s="6" t="str">
        <f t="shared" si="884"/>
        <v>Jarvis</v>
      </c>
      <c r="T3572" s="6" t="str">
        <f t="shared" si="885"/>
        <v>Miss</v>
      </c>
      <c r="U3572" s="6" t="str">
        <f t="shared" si="886"/>
        <v>F</v>
      </c>
      <c r="V3572" s="6" t="str">
        <f t="shared" si="887"/>
        <v>90</v>
      </c>
      <c r="W3572" s="6" t="str">
        <f t="shared" si="888"/>
        <v>Topaz Street</v>
      </c>
      <c r="X3572" s="6" t="str">
        <f t="shared" si="889"/>
        <v>et</v>
      </c>
      <c r="Y3572" s="6" t="str">
        <f t="shared" si="890"/>
        <v>Topaz Street</v>
      </c>
      <c r="Z3572" s="6" t="str">
        <f t="shared" si="891"/>
        <v>North Ferriby</v>
      </c>
      <c r="AA3572" s="6" t="str">
        <f t="shared" si="892"/>
        <v>WC</v>
      </c>
      <c r="AB3572" s="7" t="str">
        <f t="shared" si="893"/>
        <v>43472</v>
      </c>
      <c r="AC3572" s="6" t="str">
        <f t="shared" si="894"/>
        <v>45</v>
      </c>
      <c r="AD3572" s="6" t="str">
        <f t="shared" si="895"/>
        <v>A1</v>
      </c>
      <c r="AE3572" s="8" t="str">
        <f t="shared" si="896"/>
        <v/>
      </c>
    </row>
    <row r="3573" spans="1:31" x14ac:dyDescent="0.25">
      <c r="A3573" s="9">
        <v>3662</v>
      </c>
      <c r="B3573" s="10" t="s">
        <v>7660</v>
      </c>
      <c r="C3573" s="10" t="s">
        <v>8374</v>
      </c>
      <c r="D3573" s="10" t="s">
        <v>28</v>
      </c>
      <c r="E3573" s="10" t="s">
        <v>29</v>
      </c>
      <c r="F3573" s="10">
        <v>60</v>
      </c>
      <c r="G3573" s="10" t="s">
        <v>8375</v>
      </c>
      <c r="H3573" s="10" t="s">
        <v>5846</v>
      </c>
      <c r="I3573" s="10" t="s">
        <v>32</v>
      </c>
      <c r="J3573" s="11">
        <v>43943</v>
      </c>
      <c r="K3573" s="10">
        <v>85</v>
      </c>
      <c r="L3573" s="10" t="s">
        <v>33</v>
      </c>
      <c r="M3573" s="12"/>
      <c r="O3573">
        <f t="shared" si="897"/>
        <v>0</v>
      </c>
      <c r="Q3573" s="9" t="str">
        <f t="shared" si="882"/>
        <v>3662</v>
      </c>
      <c r="R3573" s="10" t="str">
        <f t="shared" si="883"/>
        <v>Josh</v>
      </c>
      <c r="S3573" s="10" t="str">
        <f t="shared" si="884"/>
        <v>Hickman</v>
      </c>
      <c r="T3573" s="10" t="str">
        <f t="shared" si="885"/>
        <v>Mr</v>
      </c>
      <c r="U3573" s="10" t="str">
        <f t="shared" si="886"/>
        <v>M</v>
      </c>
      <c r="V3573" s="10" t="str">
        <f t="shared" si="887"/>
        <v>60</v>
      </c>
      <c r="W3573" s="10" t="str">
        <f t="shared" si="888"/>
        <v>Topp Walk</v>
      </c>
      <c r="X3573" s="10" t="str">
        <f t="shared" si="889"/>
        <v>lk</v>
      </c>
      <c r="Y3573" s="10" t="str">
        <f t="shared" si="890"/>
        <v>Topp Walk</v>
      </c>
      <c r="Z3573" s="10" t="str">
        <f t="shared" si="891"/>
        <v>Roy Bridge</v>
      </c>
      <c r="AA3573" s="10" t="str">
        <f t="shared" si="892"/>
        <v>WC</v>
      </c>
      <c r="AB3573" s="11" t="str">
        <f t="shared" si="893"/>
        <v>43943</v>
      </c>
      <c r="AC3573" s="10" t="str">
        <f t="shared" si="894"/>
        <v>85</v>
      </c>
      <c r="AD3573" s="10" t="str">
        <f t="shared" si="895"/>
        <v>A3</v>
      </c>
      <c r="AE3573" s="12" t="str">
        <f t="shared" si="896"/>
        <v/>
      </c>
    </row>
    <row r="3574" spans="1:31" x14ac:dyDescent="0.25">
      <c r="A3574" s="5">
        <v>3663</v>
      </c>
      <c r="B3574" s="6" t="s">
        <v>1609</v>
      </c>
      <c r="C3574" s="6" t="s">
        <v>676</v>
      </c>
      <c r="D3574" s="6" t="s">
        <v>15</v>
      </c>
      <c r="E3574" s="6" t="s">
        <v>16</v>
      </c>
      <c r="F3574" s="6">
        <v>30</v>
      </c>
      <c r="G3574" s="6" t="s">
        <v>8376</v>
      </c>
      <c r="H3574" s="6" t="s">
        <v>1417</v>
      </c>
      <c r="I3574" s="6" t="s">
        <v>571</v>
      </c>
      <c r="J3574" s="7">
        <v>43573</v>
      </c>
      <c r="K3574" s="6">
        <v>15</v>
      </c>
      <c r="L3574" s="6" t="s">
        <v>33</v>
      </c>
      <c r="M3574" s="8"/>
      <c r="O3574">
        <f t="shared" si="897"/>
        <v>0</v>
      </c>
      <c r="Q3574" s="5" t="str">
        <f t="shared" si="882"/>
        <v>3663</v>
      </c>
      <c r="R3574" s="6" t="str">
        <f t="shared" si="883"/>
        <v>Jesusita</v>
      </c>
      <c r="S3574" s="6" t="str">
        <f t="shared" si="884"/>
        <v>Culver</v>
      </c>
      <c r="T3574" s="6" t="str">
        <f t="shared" si="885"/>
        <v>Mrs</v>
      </c>
      <c r="U3574" s="6" t="str">
        <f t="shared" si="886"/>
        <v>F</v>
      </c>
      <c r="V3574" s="6" t="str">
        <f t="shared" si="887"/>
        <v>30</v>
      </c>
      <c r="W3574" s="6" t="str">
        <f t="shared" si="888"/>
        <v>Topsfield Parade</v>
      </c>
      <c r="X3574" s="6" t="str">
        <f t="shared" si="889"/>
        <v>de</v>
      </c>
      <c r="Y3574" s="6" t="str">
        <f t="shared" si="890"/>
        <v>Topsfield Parade</v>
      </c>
      <c r="Z3574" s="6" t="str">
        <f t="shared" si="891"/>
        <v>Abergele</v>
      </c>
      <c r="AA3574" s="6" t="str">
        <f t="shared" si="892"/>
        <v>NP</v>
      </c>
      <c r="AB3574" s="7" t="str">
        <f t="shared" si="893"/>
        <v>43573</v>
      </c>
      <c r="AC3574" s="6" t="str">
        <f t="shared" si="894"/>
        <v>15</v>
      </c>
      <c r="AD3574" s="6" t="str">
        <f t="shared" si="895"/>
        <v>A3</v>
      </c>
      <c r="AE3574" s="8" t="str">
        <f t="shared" si="896"/>
        <v/>
      </c>
    </row>
    <row r="3575" spans="1:31" x14ac:dyDescent="0.25">
      <c r="A3575" s="9">
        <v>3664</v>
      </c>
      <c r="B3575" s="10" t="s">
        <v>8377</v>
      </c>
      <c r="C3575" s="10" t="s">
        <v>351</v>
      </c>
      <c r="D3575" s="10" t="s">
        <v>41</v>
      </c>
      <c r="E3575" s="10" t="s">
        <v>16</v>
      </c>
      <c r="F3575" s="10">
        <v>30</v>
      </c>
      <c r="G3575" s="10" t="s">
        <v>8378</v>
      </c>
      <c r="H3575" s="10" t="s">
        <v>1287</v>
      </c>
      <c r="I3575" s="10" t="s">
        <v>32</v>
      </c>
      <c r="J3575" s="11">
        <v>43685</v>
      </c>
      <c r="K3575" s="10">
        <v>51</v>
      </c>
      <c r="L3575" s="10" t="s">
        <v>52</v>
      </c>
      <c r="M3575" s="12"/>
      <c r="O3575">
        <f t="shared" si="897"/>
        <v>0</v>
      </c>
      <c r="Q3575" s="9" t="str">
        <f t="shared" si="882"/>
        <v>3664</v>
      </c>
      <c r="R3575" s="10" t="str">
        <f t="shared" si="883"/>
        <v>Veta</v>
      </c>
      <c r="S3575" s="10" t="str">
        <f t="shared" si="884"/>
        <v>Stapleton</v>
      </c>
      <c r="T3575" s="10" t="str">
        <f t="shared" si="885"/>
        <v>Ms</v>
      </c>
      <c r="U3575" s="10" t="str">
        <f t="shared" si="886"/>
        <v>F</v>
      </c>
      <c r="V3575" s="10" t="str">
        <f t="shared" si="887"/>
        <v>30</v>
      </c>
      <c r="W3575" s="10" t="str">
        <f t="shared" si="888"/>
        <v>Torriano Terrace</v>
      </c>
      <c r="X3575" s="10" t="str">
        <f t="shared" si="889"/>
        <v>ce</v>
      </c>
      <c r="Y3575" s="10" t="str">
        <f t="shared" si="890"/>
        <v>Torriano Terrace</v>
      </c>
      <c r="Z3575" s="10" t="str">
        <f t="shared" si="891"/>
        <v>Menai Bridge</v>
      </c>
      <c r="AA3575" s="10" t="str">
        <f t="shared" si="892"/>
        <v>WC</v>
      </c>
      <c r="AB3575" s="11" t="str">
        <f t="shared" si="893"/>
        <v>43685</v>
      </c>
      <c r="AC3575" s="10" t="str">
        <f t="shared" si="894"/>
        <v>51</v>
      </c>
      <c r="AD3575" s="10" t="str">
        <f t="shared" si="895"/>
        <v>A1</v>
      </c>
      <c r="AE3575" s="12" t="str">
        <f t="shared" si="896"/>
        <v/>
      </c>
    </row>
    <row r="3576" spans="1:31" x14ac:dyDescent="0.25">
      <c r="A3576" s="5">
        <v>3665</v>
      </c>
      <c r="B3576" s="6" t="s">
        <v>4243</v>
      </c>
      <c r="C3576" s="6" t="s">
        <v>1680</v>
      </c>
      <c r="D3576" s="6" t="s">
        <v>28</v>
      </c>
      <c r="E3576" s="6" t="s">
        <v>29</v>
      </c>
      <c r="F3576" s="6">
        <v>30</v>
      </c>
      <c r="G3576" s="6" t="s">
        <v>8379</v>
      </c>
      <c r="H3576" s="6" t="s">
        <v>5454</v>
      </c>
      <c r="I3576" s="6" t="s">
        <v>238</v>
      </c>
      <c r="J3576" s="7">
        <v>43523</v>
      </c>
      <c r="K3576" s="6">
        <v>7</v>
      </c>
      <c r="L3576" s="6" t="s">
        <v>44</v>
      </c>
      <c r="M3576" s="8"/>
      <c r="O3576">
        <f t="shared" si="897"/>
        <v>0</v>
      </c>
      <c r="Q3576" s="5" t="str">
        <f t="shared" si="882"/>
        <v>3665</v>
      </c>
      <c r="R3576" s="6" t="str">
        <f t="shared" si="883"/>
        <v>Wilbert</v>
      </c>
      <c r="S3576" s="6" t="str">
        <f t="shared" si="884"/>
        <v>Blevins</v>
      </c>
      <c r="T3576" s="6" t="str">
        <f t="shared" si="885"/>
        <v>Mr</v>
      </c>
      <c r="U3576" s="6" t="str">
        <f t="shared" si="886"/>
        <v>M</v>
      </c>
      <c r="V3576" s="6" t="str">
        <f t="shared" si="887"/>
        <v>30</v>
      </c>
      <c r="W3576" s="6" t="str">
        <f t="shared" si="888"/>
        <v>Torridge Gdns</v>
      </c>
      <c r="X3576" s="6" t="str">
        <f t="shared" si="889"/>
        <v>ns</v>
      </c>
      <c r="Y3576" s="6" t="str">
        <f t="shared" si="890"/>
        <v>Torridge Gdns</v>
      </c>
      <c r="Z3576" s="6" t="str">
        <f t="shared" si="891"/>
        <v>Cheshire</v>
      </c>
      <c r="AA3576" s="6" t="str">
        <f t="shared" si="892"/>
        <v>CR</v>
      </c>
      <c r="AB3576" s="7" t="str">
        <f t="shared" si="893"/>
        <v>43523</v>
      </c>
      <c r="AC3576" s="6" t="str">
        <f t="shared" si="894"/>
        <v>7</v>
      </c>
      <c r="AD3576" s="6" t="str">
        <f t="shared" si="895"/>
        <v>D</v>
      </c>
      <c r="AE3576" s="8" t="str">
        <f t="shared" si="896"/>
        <v/>
      </c>
    </row>
    <row r="3577" spans="1:31" x14ac:dyDescent="0.25">
      <c r="A3577" s="9">
        <v>3666</v>
      </c>
      <c r="B3577" s="10" t="s">
        <v>8380</v>
      </c>
      <c r="C3577" s="10" t="s">
        <v>8381</v>
      </c>
      <c r="D3577" s="10" t="s">
        <v>28</v>
      </c>
      <c r="E3577" s="10" t="s">
        <v>29</v>
      </c>
      <c r="F3577" s="10">
        <v>30</v>
      </c>
      <c r="G3577" s="10" t="s">
        <v>8382</v>
      </c>
      <c r="H3577" s="10" t="s">
        <v>6059</v>
      </c>
      <c r="I3577" s="10" t="s">
        <v>32</v>
      </c>
      <c r="J3577" s="11">
        <v>43512</v>
      </c>
      <c r="K3577" s="10">
        <v>43</v>
      </c>
      <c r="L3577" s="10" t="s">
        <v>157</v>
      </c>
      <c r="M3577" s="12"/>
      <c r="O3577">
        <f t="shared" si="897"/>
        <v>0</v>
      </c>
      <c r="Q3577" s="9" t="str">
        <f t="shared" si="882"/>
        <v>3666</v>
      </c>
      <c r="R3577" s="10" t="str">
        <f t="shared" si="883"/>
        <v>Ralph</v>
      </c>
      <c r="S3577" s="10" t="str">
        <f t="shared" si="884"/>
        <v>Hollingsworth</v>
      </c>
      <c r="T3577" s="10" t="str">
        <f t="shared" si="885"/>
        <v>Mr</v>
      </c>
      <c r="U3577" s="10" t="str">
        <f t="shared" si="886"/>
        <v>M</v>
      </c>
      <c r="V3577" s="10" t="str">
        <f t="shared" si="887"/>
        <v>30</v>
      </c>
      <c r="W3577" s="10" t="str">
        <f t="shared" si="888"/>
        <v>Torrington Square</v>
      </c>
      <c r="X3577" s="10" t="str">
        <f t="shared" si="889"/>
        <v>re</v>
      </c>
      <c r="Y3577" s="10" t="str">
        <f t="shared" si="890"/>
        <v>Torrington Square</v>
      </c>
      <c r="Z3577" s="10" t="str">
        <f t="shared" si="891"/>
        <v>Solihull</v>
      </c>
      <c r="AA3577" s="10" t="str">
        <f t="shared" si="892"/>
        <v>WC</v>
      </c>
      <c r="AB3577" s="11" t="str">
        <f t="shared" si="893"/>
        <v>43512</v>
      </c>
      <c r="AC3577" s="10" t="str">
        <f t="shared" si="894"/>
        <v>43</v>
      </c>
      <c r="AD3577" s="10" t="str">
        <f t="shared" si="895"/>
        <v>C3</v>
      </c>
      <c r="AE3577" s="12" t="str">
        <f t="shared" si="896"/>
        <v/>
      </c>
    </row>
    <row r="3578" spans="1:31" x14ac:dyDescent="0.25">
      <c r="A3578" s="5">
        <v>3667</v>
      </c>
      <c r="B3578" s="6" t="s">
        <v>8383</v>
      </c>
      <c r="C3578" s="6" t="s">
        <v>6452</v>
      </c>
      <c r="D3578" s="6" t="s">
        <v>15</v>
      </c>
      <c r="E3578" s="6" t="s">
        <v>16</v>
      </c>
      <c r="F3578" s="6">
        <v>60</v>
      </c>
      <c r="G3578" s="6" t="s">
        <v>8382</v>
      </c>
      <c r="H3578" s="6" t="s">
        <v>8384</v>
      </c>
      <c r="I3578" s="6" t="s">
        <v>32</v>
      </c>
      <c r="J3578" s="7">
        <v>43469</v>
      </c>
      <c r="K3578" s="6">
        <v>31</v>
      </c>
      <c r="L3578" s="6" t="s">
        <v>39</v>
      </c>
      <c r="M3578" s="8"/>
      <c r="O3578">
        <f t="shared" si="897"/>
        <v>0</v>
      </c>
      <c r="Q3578" s="5" t="str">
        <f t="shared" si="882"/>
        <v>3667</v>
      </c>
      <c r="R3578" s="6" t="str">
        <f t="shared" si="883"/>
        <v>Taisha</v>
      </c>
      <c r="S3578" s="6" t="str">
        <f t="shared" si="884"/>
        <v>Witherspoon</v>
      </c>
      <c r="T3578" s="6" t="str">
        <f t="shared" si="885"/>
        <v>Mrs</v>
      </c>
      <c r="U3578" s="6" t="str">
        <f t="shared" si="886"/>
        <v>F</v>
      </c>
      <c r="V3578" s="6" t="str">
        <f t="shared" si="887"/>
        <v>60</v>
      </c>
      <c r="W3578" s="6" t="str">
        <f t="shared" si="888"/>
        <v>Torrington Square</v>
      </c>
      <c r="X3578" s="6" t="str">
        <f t="shared" si="889"/>
        <v>re</v>
      </c>
      <c r="Y3578" s="6" t="str">
        <f t="shared" si="890"/>
        <v>Torrington Square</v>
      </c>
      <c r="Z3578" s="6" t="str">
        <f t="shared" si="891"/>
        <v>Winchelsea</v>
      </c>
      <c r="AA3578" s="6" t="str">
        <f t="shared" si="892"/>
        <v>WC</v>
      </c>
      <c r="AB3578" s="7" t="str">
        <f t="shared" si="893"/>
        <v>43469</v>
      </c>
      <c r="AC3578" s="6" t="str">
        <f t="shared" si="894"/>
        <v>31</v>
      </c>
      <c r="AD3578" s="6" t="str">
        <f t="shared" si="895"/>
        <v>C1</v>
      </c>
      <c r="AE3578" s="8" t="str">
        <f t="shared" si="896"/>
        <v/>
      </c>
    </row>
    <row r="3579" spans="1:31" x14ac:dyDescent="0.25">
      <c r="A3579" s="9">
        <v>3668</v>
      </c>
      <c r="B3579" s="10" t="s">
        <v>5604</v>
      </c>
      <c r="C3579" s="10" t="s">
        <v>2041</v>
      </c>
      <c r="D3579" s="10" t="s">
        <v>28</v>
      </c>
      <c r="E3579" s="10" t="s">
        <v>29</v>
      </c>
      <c r="F3579" s="10">
        <v>60</v>
      </c>
      <c r="G3579" s="10" t="s">
        <v>8385</v>
      </c>
      <c r="H3579" s="10" t="s">
        <v>510</v>
      </c>
      <c r="I3579" s="10" t="s">
        <v>19</v>
      </c>
      <c r="J3579" s="11">
        <v>44143</v>
      </c>
      <c r="K3579" s="10">
        <v>92</v>
      </c>
      <c r="L3579" s="10" t="s">
        <v>39</v>
      </c>
      <c r="M3579" s="12"/>
      <c r="O3579">
        <f t="shared" si="897"/>
        <v>0</v>
      </c>
      <c r="Q3579" s="9" t="str">
        <f t="shared" si="882"/>
        <v>3668</v>
      </c>
      <c r="R3579" s="10" t="str">
        <f t="shared" si="883"/>
        <v>Millard</v>
      </c>
      <c r="S3579" s="10" t="str">
        <f t="shared" si="884"/>
        <v>Louis</v>
      </c>
      <c r="T3579" s="10" t="str">
        <f t="shared" si="885"/>
        <v>Mr</v>
      </c>
      <c r="U3579" s="10" t="str">
        <f t="shared" si="886"/>
        <v>M</v>
      </c>
      <c r="V3579" s="10" t="str">
        <f t="shared" si="887"/>
        <v>60</v>
      </c>
      <c r="W3579" s="10" t="str">
        <f t="shared" si="888"/>
        <v>Torrs Terrace</v>
      </c>
      <c r="X3579" s="10" t="str">
        <f t="shared" si="889"/>
        <v>ce</v>
      </c>
      <c r="Y3579" s="10" t="str">
        <f t="shared" si="890"/>
        <v>Torrs Terrace</v>
      </c>
      <c r="Z3579" s="10" t="str">
        <f t="shared" si="891"/>
        <v>Ballachulish</v>
      </c>
      <c r="AA3579" s="10" t="str">
        <f t="shared" si="892"/>
        <v>CH</v>
      </c>
      <c r="AB3579" s="11" t="str">
        <f t="shared" si="893"/>
        <v>44143</v>
      </c>
      <c r="AC3579" s="10" t="str">
        <f t="shared" si="894"/>
        <v>92</v>
      </c>
      <c r="AD3579" s="10" t="str">
        <f t="shared" si="895"/>
        <v>C1</v>
      </c>
      <c r="AE3579" s="12" t="str">
        <f t="shared" si="896"/>
        <v/>
      </c>
    </row>
    <row r="3580" spans="1:31" x14ac:dyDescent="0.25">
      <c r="A3580" s="5">
        <v>3669</v>
      </c>
      <c r="B3580" s="6" t="s">
        <v>4478</v>
      </c>
      <c r="C3580" s="6" t="s">
        <v>5855</v>
      </c>
      <c r="D3580" s="6" t="s">
        <v>115</v>
      </c>
      <c r="E3580" s="6" t="s">
        <v>29</v>
      </c>
      <c r="F3580" s="6">
        <v>90</v>
      </c>
      <c r="G3580" s="6" t="s">
        <v>8386</v>
      </c>
      <c r="H3580" s="6" t="s">
        <v>3437</v>
      </c>
      <c r="I3580" s="6" t="s">
        <v>185</v>
      </c>
      <c r="J3580" s="7">
        <v>43688</v>
      </c>
      <c r="K3580" s="6">
        <v>82</v>
      </c>
      <c r="L3580" s="6" t="s">
        <v>52</v>
      </c>
      <c r="M3580" s="8"/>
      <c r="O3580">
        <f t="shared" si="897"/>
        <v>0</v>
      </c>
      <c r="Q3580" s="5" t="str">
        <f t="shared" si="882"/>
        <v>3669</v>
      </c>
      <c r="R3580" s="6" t="str">
        <f t="shared" si="883"/>
        <v>Bart</v>
      </c>
      <c r="S3580" s="6" t="str">
        <f t="shared" si="884"/>
        <v>Dickinson</v>
      </c>
      <c r="T3580" s="6" t="str">
        <f t="shared" si="885"/>
        <v>Prof</v>
      </c>
      <c r="U3580" s="6" t="str">
        <f t="shared" si="886"/>
        <v>M</v>
      </c>
      <c r="V3580" s="6" t="str">
        <f t="shared" si="887"/>
        <v>90</v>
      </c>
      <c r="W3580" s="6" t="str">
        <f t="shared" si="888"/>
        <v>Torwood Road</v>
      </c>
      <c r="X3580" s="6" t="str">
        <f t="shared" si="889"/>
        <v>ad</v>
      </c>
      <c r="Y3580" s="6" t="str">
        <f t="shared" si="890"/>
        <v>Torwood Road</v>
      </c>
      <c r="Z3580" s="6" t="str">
        <f t="shared" si="891"/>
        <v>Fortrose</v>
      </c>
      <c r="AA3580" s="6" t="str">
        <f t="shared" si="892"/>
        <v>HX</v>
      </c>
      <c r="AB3580" s="7" t="str">
        <f t="shared" si="893"/>
        <v>43688</v>
      </c>
      <c r="AC3580" s="6" t="str">
        <f t="shared" si="894"/>
        <v>82</v>
      </c>
      <c r="AD3580" s="6" t="str">
        <f t="shared" si="895"/>
        <v>A1</v>
      </c>
      <c r="AE3580" s="8" t="str">
        <f t="shared" si="896"/>
        <v/>
      </c>
    </row>
    <row r="3581" spans="1:31" x14ac:dyDescent="0.25">
      <c r="A3581" s="9">
        <v>3670</v>
      </c>
      <c r="B3581" s="10" t="s">
        <v>8387</v>
      </c>
      <c r="C3581" s="10" t="s">
        <v>8388</v>
      </c>
      <c r="D3581" s="10" t="s">
        <v>15</v>
      </c>
      <c r="E3581" s="10" t="s">
        <v>16</v>
      </c>
      <c r="F3581" s="10">
        <v>30</v>
      </c>
      <c r="G3581" s="10" t="s">
        <v>8389</v>
      </c>
      <c r="H3581" s="10" t="s">
        <v>408</v>
      </c>
      <c r="I3581" s="10" t="s">
        <v>185</v>
      </c>
      <c r="J3581" s="11">
        <v>43887</v>
      </c>
      <c r="K3581" s="10">
        <v>44</v>
      </c>
      <c r="L3581" s="10" t="s">
        <v>62</v>
      </c>
      <c r="M3581" s="12"/>
      <c r="O3581">
        <f t="shared" si="897"/>
        <v>0</v>
      </c>
      <c r="Q3581" s="9" t="str">
        <f t="shared" si="882"/>
        <v>3670</v>
      </c>
      <c r="R3581" s="10" t="str">
        <f t="shared" si="883"/>
        <v>Veronique</v>
      </c>
      <c r="S3581" s="10" t="str">
        <f t="shared" si="884"/>
        <v>Sizemore</v>
      </c>
      <c r="T3581" s="10" t="str">
        <f t="shared" si="885"/>
        <v>Mrs</v>
      </c>
      <c r="U3581" s="10" t="str">
        <f t="shared" si="886"/>
        <v>F</v>
      </c>
      <c r="V3581" s="10" t="str">
        <f t="shared" si="887"/>
        <v>30</v>
      </c>
      <c r="W3581" s="10" t="str">
        <f t="shared" si="888"/>
        <v>Totbill Side</v>
      </c>
      <c r="X3581" s="10" t="str">
        <f t="shared" si="889"/>
        <v>de</v>
      </c>
      <c r="Y3581" s="10" t="str">
        <f t="shared" si="890"/>
        <v>Totbill Side</v>
      </c>
      <c r="Z3581" s="10" t="str">
        <f t="shared" si="891"/>
        <v>Essex</v>
      </c>
      <c r="AA3581" s="10" t="str">
        <f t="shared" si="892"/>
        <v>HX</v>
      </c>
      <c r="AB3581" s="11" t="str">
        <f t="shared" si="893"/>
        <v>43887</v>
      </c>
      <c r="AC3581" s="10" t="str">
        <f t="shared" si="894"/>
        <v>44</v>
      </c>
      <c r="AD3581" s="10" t="str">
        <f t="shared" si="895"/>
        <v>C4</v>
      </c>
      <c r="AE3581" s="12" t="str">
        <f t="shared" si="896"/>
        <v/>
      </c>
    </row>
    <row r="3582" spans="1:31" x14ac:dyDescent="0.25">
      <c r="A3582" s="5">
        <v>3671</v>
      </c>
      <c r="B3582" s="6" t="s">
        <v>8390</v>
      </c>
      <c r="C3582" s="6" t="s">
        <v>3291</v>
      </c>
      <c r="D3582" s="6" t="s">
        <v>49</v>
      </c>
      <c r="E3582" s="6" t="s">
        <v>16</v>
      </c>
      <c r="F3582" s="6">
        <v>90</v>
      </c>
      <c r="G3582" s="6" t="s">
        <v>8391</v>
      </c>
      <c r="H3582" s="6" t="s">
        <v>2987</v>
      </c>
      <c r="I3582" s="6" t="s">
        <v>32</v>
      </c>
      <c r="J3582" s="7">
        <v>44391</v>
      </c>
      <c r="K3582" s="6">
        <v>22</v>
      </c>
      <c r="L3582" s="6" t="s">
        <v>78</v>
      </c>
      <c r="M3582" s="8"/>
      <c r="O3582">
        <f t="shared" si="897"/>
        <v>0</v>
      </c>
      <c r="Q3582" s="5" t="str">
        <f t="shared" si="882"/>
        <v>3671</v>
      </c>
      <c r="R3582" s="6" t="str">
        <f t="shared" si="883"/>
        <v>Kristine</v>
      </c>
      <c r="S3582" s="6" t="str">
        <f t="shared" si="884"/>
        <v>Benoit</v>
      </c>
      <c r="T3582" s="6" t="str">
        <f t="shared" si="885"/>
        <v>Miss</v>
      </c>
      <c r="U3582" s="6" t="str">
        <f t="shared" si="886"/>
        <v>F</v>
      </c>
      <c r="V3582" s="6" t="str">
        <f t="shared" si="887"/>
        <v>90</v>
      </c>
      <c r="W3582" s="6" t="str">
        <f t="shared" si="888"/>
        <v>Tottenham Street</v>
      </c>
      <c r="X3582" s="6" t="str">
        <f t="shared" si="889"/>
        <v>et</v>
      </c>
      <c r="Y3582" s="6" t="str">
        <f t="shared" si="890"/>
        <v>Tottenham Street</v>
      </c>
      <c r="Z3582" s="6" t="str">
        <f t="shared" si="891"/>
        <v>North Berwick</v>
      </c>
      <c r="AA3582" s="6" t="str">
        <f t="shared" si="892"/>
        <v>WC</v>
      </c>
      <c r="AB3582" s="7" t="str">
        <f t="shared" si="893"/>
        <v>44391</v>
      </c>
      <c r="AC3582" s="6" t="str">
        <f t="shared" si="894"/>
        <v>22</v>
      </c>
      <c r="AD3582" s="6" t="str">
        <f t="shared" si="895"/>
        <v>C2</v>
      </c>
      <c r="AE3582" s="8" t="str">
        <f t="shared" si="896"/>
        <v/>
      </c>
    </row>
    <row r="3583" spans="1:31" x14ac:dyDescent="0.25">
      <c r="A3583" s="9">
        <v>3672</v>
      </c>
      <c r="B3583" s="10" t="s">
        <v>3891</v>
      </c>
      <c r="C3583" s="10" t="s">
        <v>1167</v>
      </c>
      <c r="D3583" s="10" t="s">
        <v>15</v>
      </c>
      <c r="E3583" s="10" t="s">
        <v>16</v>
      </c>
      <c r="F3583" s="10">
        <v>30</v>
      </c>
      <c r="G3583" s="10" t="s">
        <v>8392</v>
      </c>
      <c r="H3583" s="10" t="s">
        <v>4852</v>
      </c>
      <c r="I3583" s="10" t="s">
        <v>144</v>
      </c>
      <c r="J3583" s="11">
        <v>43485</v>
      </c>
      <c r="K3583" s="10">
        <v>43</v>
      </c>
      <c r="L3583" s="10" t="s">
        <v>68</v>
      </c>
      <c r="M3583" s="12"/>
      <c r="O3583">
        <f t="shared" si="897"/>
        <v>0</v>
      </c>
      <c r="Q3583" s="9" t="str">
        <f t="shared" si="882"/>
        <v>3672</v>
      </c>
      <c r="R3583" s="10" t="str">
        <f t="shared" si="883"/>
        <v>Petrina</v>
      </c>
      <c r="S3583" s="10" t="str">
        <f t="shared" si="884"/>
        <v>Hale</v>
      </c>
      <c r="T3583" s="10" t="str">
        <f t="shared" si="885"/>
        <v>Mrs</v>
      </c>
      <c r="U3583" s="10" t="str">
        <f t="shared" si="886"/>
        <v>F</v>
      </c>
      <c r="V3583" s="10" t="str">
        <f t="shared" si="887"/>
        <v>30</v>
      </c>
      <c r="W3583" s="10" t="str">
        <f t="shared" si="888"/>
        <v>Totty Street</v>
      </c>
      <c r="X3583" s="10" t="str">
        <f t="shared" si="889"/>
        <v>et</v>
      </c>
      <c r="Y3583" s="10" t="str">
        <f t="shared" si="890"/>
        <v>Totty Street</v>
      </c>
      <c r="Z3583" s="10" t="str">
        <f t="shared" si="891"/>
        <v>Hailsham</v>
      </c>
      <c r="AA3583" s="10" t="str">
        <f t="shared" si="892"/>
        <v>UB</v>
      </c>
      <c r="AB3583" s="11" t="str">
        <f t="shared" si="893"/>
        <v>43485</v>
      </c>
      <c r="AC3583" s="10" t="str">
        <f t="shared" si="894"/>
        <v>43</v>
      </c>
      <c r="AD3583" s="10" t="str">
        <f t="shared" si="895"/>
        <v>A2</v>
      </c>
      <c r="AE3583" s="12" t="str">
        <f t="shared" si="896"/>
        <v/>
      </c>
    </row>
    <row r="3584" spans="1:31" x14ac:dyDescent="0.25">
      <c r="A3584" s="5">
        <v>3673</v>
      </c>
      <c r="B3584" s="6" t="s">
        <v>7216</v>
      </c>
      <c r="C3584" s="6" t="s">
        <v>2967</v>
      </c>
      <c r="D3584" s="6" t="s">
        <v>15</v>
      </c>
      <c r="E3584" s="6" t="s">
        <v>16</v>
      </c>
      <c r="F3584" s="6">
        <v>60</v>
      </c>
      <c r="G3584" s="6" t="s">
        <v>8393</v>
      </c>
      <c r="H3584" s="6" t="s">
        <v>1568</v>
      </c>
      <c r="I3584" s="6" t="s">
        <v>1569</v>
      </c>
      <c r="J3584" s="7">
        <v>44496</v>
      </c>
      <c r="K3584" s="6">
        <v>50</v>
      </c>
      <c r="L3584" s="6" t="s">
        <v>157</v>
      </c>
      <c r="M3584" s="8"/>
      <c r="O3584">
        <f t="shared" si="897"/>
        <v>0</v>
      </c>
      <c r="Q3584" s="5" t="str">
        <f t="shared" si="882"/>
        <v>3673</v>
      </c>
      <c r="R3584" s="6" t="str">
        <f t="shared" si="883"/>
        <v>Guillermina</v>
      </c>
      <c r="S3584" s="6" t="str">
        <f t="shared" si="884"/>
        <v>Sprague</v>
      </c>
      <c r="T3584" s="6" t="str">
        <f t="shared" si="885"/>
        <v>Mrs</v>
      </c>
      <c r="U3584" s="6" t="str">
        <f t="shared" si="886"/>
        <v>F</v>
      </c>
      <c r="V3584" s="6" t="str">
        <f t="shared" si="887"/>
        <v>60</v>
      </c>
      <c r="W3584" s="6" t="str">
        <f t="shared" si="888"/>
        <v>Tower Mews</v>
      </c>
      <c r="X3584" s="6" t="str">
        <f t="shared" si="889"/>
        <v>ws</v>
      </c>
      <c r="Y3584" s="6" t="str">
        <f t="shared" si="890"/>
        <v>Tower Mews</v>
      </c>
      <c r="Z3584" s="6" t="str">
        <f t="shared" si="891"/>
        <v>Gravesend</v>
      </c>
      <c r="AA3584" s="6" t="str">
        <f t="shared" si="892"/>
        <v>NG</v>
      </c>
      <c r="AB3584" s="7" t="str">
        <f t="shared" si="893"/>
        <v>44496</v>
      </c>
      <c r="AC3584" s="6" t="str">
        <f t="shared" si="894"/>
        <v>50</v>
      </c>
      <c r="AD3584" s="6" t="str">
        <f t="shared" si="895"/>
        <v>C3</v>
      </c>
      <c r="AE3584" s="8" t="str">
        <f t="shared" si="896"/>
        <v/>
      </c>
    </row>
    <row r="3585" spans="1:31" x14ac:dyDescent="0.25">
      <c r="A3585" s="9">
        <v>3674</v>
      </c>
      <c r="B3585" s="10" t="s">
        <v>8394</v>
      </c>
      <c r="C3585" s="10" t="s">
        <v>3163</v>
      </c>
      <c r="D3585" s="10" t="s">
        <v>41</v>
      </c>
      <c r="E3585" s="10" t="s">
        <v>16</v>
      </c>
      <c r="F3585" s="10">
        <v>30</v>
      </c>
      <c r="G3585" s="10" t="s">
        <v>8395</v>
      </c>
      <c r="H3585" s="10" t="s">
        <v>5458</v>
      </c>
      <c r="I3585" s="10" t="s">
        <v>185</v>
      </c>
      <c r="J3585" s="11">
        <v>44201</v>
      </c>
      <c r="K3585" s="10">
        <v>98</v>
      </c>
      <c r="L3585" s="10" t="s">
        <v>44</v>
      </c>
      <c r="M3585" s="12"/>
      <c r="O3585">
        <f t="shared" si="897"/>
        <v>0</v>
      </c>
      <c r="Q3585" s="9" t="str">
        <f t="shared" si="882"/>
        <v>3674</v>
      </c>
      <c r="R3585" s="10" t="str">
        <f t="shared" si="883"/>
        <v>Tomiko</v>
      </c>
      <c r="S3585" s="10" t="str">
        <f t="shared" si="884"/>
        <v>Parra</v>
      </c>
      <c r="T3585" s="10" t="str">
        <f t="shared" si="885"/>
        <v>Ms</v>
      </c>
      <c r="U3585" s="10" t="str">
        <f t="shared" si="886"/>
        <v>F</v>
      </c>
      <c r="V3585" s="10" t="str">
        <f t="shared" si="887"/>
        <v>30</v>
      </c>
      <c r="W3585" s="10" t="str">
        <f t="shared" si="888"/>
        <v>Tower Road</v>
      </c>
      <c r="X3585" s="10" t="str">
        <f t="shared" si="889"/>
        <v>ad</v>
      </c>
      <c r="Y3585" s="10" t="str">
        <f t="shared" si="890"/>
        <v>Tower Road</v>
      </c>
      <c r="Z3585" s="10" t="str">
        <f t="shared" si="891"/>
        <v>Fishguard</v>
      </c>
      <c r="AA3585" s="10" t="str">
        <f t="shared" si="892"/>
        <v>HX</v>
      </c>
      <c r="AB3585" s="11" t="str">
        <f t="shared" si="893"/>
        <v>44201</v>
      </c>
      <c r="AC3585" s="10" t="str">
        <f t="shared" si="894"/>
        <v>98</v>
      </c>
      <c r="AD3585" s="10" t="str">
        <f t="shared" si="895"/>
        <v>D</v>
      </c>
      <c r="AE3585" s="12" t="str">
        <f t="shared" si="896"/>
        <v/>
      </c>
    </row>
    <row r="3586" spans="1:31" x14ac:dyDescent="0.25">
      <c r="A3586" s="5">
        <v>3675</v>
      </c>
      <c r="B3586" s="6" t="s">
        <v>4233</v>
      </c>
      <c r="C3586" s="6" t="s">
        <v>577</v>
      </c>
      <c r="D3586" s="6" t="s">
        <v>49</v>
      </c>
      <c r="E3586" s="6" t="s">
        <v>16</v>
      </c>
      <c r="F3586" s="6">
        <v>30</v>
      </c>
      <c r="G3586" s="6" t="s">
        <v>8396</v>
      </c>
      <c r="H3586" s="6" t="s">
        <v>734</v>
      </c>
      <c r="I3586" s="6" t="s">
        <v>38</v>
      </c>
      <c r="J3586" s="7">
        <v>44016</v>
      </c>
      <c r="K3586" s="6">
        <v>14</v>
      </c>
      <c r="L3586" s="6" t="s">
        <v>33</v>
      </c>
      <c r="M3586" s="8"/>
      <c r="O3586">
        <f t="shared" si="897"/>
        <v>0</v>
      </c>
      <c r="Q3586" s="5" t="str">
        <f t="shared" si="882"/>
        <v>3675</v>
      </c>
      <c r="R3586" s="6" t="str">
        <f t="shared" si="883"/>
        <v>Cleotilde</v>
      </c>
      <c r="S3586" s="6" t="str">
        <f t="shared" si="884"/>
        <v>Ayala</v>
      </c>
      <c r="T3586" s="6" t="str">
        <f t="shared" si="885"/>
        <v>Miss</v>
      </c>
      <c r="U3586" s="6" t="str">
        <f t="shared" si="886"/>
        <v>F</v>
      </c>
      <c r="V3586" s="6" t="str">
        <f t="shared" si="887"/>
        <v>30</v>
      </c>
      <c r="W3586" s="6" t="str">
        <f t="shared" si="888"/>
        <v>Town Court</v>
      </c>
      <c r="X3586" s="6" t="str">
        <f t="shared" si="889"/>
        <v>rt</v>
      </c>
      <c r="Y3586" s="6" t="str">
        <f t="shared" si="890"/>
        <v>Town Court</v>
      </c>
      <c r="Z3586" s="6" t="str">
        <f t="shared" si="891"/>
        <v>Dolgellau</v>
      </c>
      <c r="AA3586" s="6" t="str">
        <f t="shared" si="892"/>
        <v>RM</v>
      </c>
      <c r="AB3586" s="7" t="str">
        <f t="shared" si="893"/>
        <v>44016</v>
      </c>
      <c r="AC3586" s="6" t="str">
        <f t="shared" si="894"/>
        <v>14</v>
      </c>
      <c r="AD3586" s="6" t="str">
        <f t="shared" si="895"/>
        <v>A3</v>
      </c>
      <c r="AE3586" s="8" t="str">
        <f t="shared" si="896"/>
        <v/>
      </c>
    </row>
    <row r="3587" spans="1:31" x14ac:dyDescent="0.25">
      <c r="A3587" s="9">
        <v>3676</v>
      </c>
      <c r="B3587" s="10" t="s">
        <v>5268</v>
      </c>
      <c r="C3587" s="10" t="s">
        <v>3992</v>
      </c>
      <c r="D3587" s="10" t="s">
        <v>49</v>
      </c>
      <c r="E3587" s="10" t="s">
        <v>16</v>
      </c>
      <c r="F3587" s="10">
        <v>30</v>
      </c>
      <c r="G3587" s="10" t="s">
        <v>8397</v>
      </c>
      <c r="H3587" s="10" t="s">
        <v>5129</v>
      </c>
      <c r="I3587" s="10" t="s">
        <v>32</v>
      </c>
      <c r="J3587" s="11">
        <v>44210</v>
      </c>
      <c r="K3587" s="10">
        <v>49</v>
      </c>
      <c r="L3587" s="10" t="s">
        <v>39</v>
      </c>
      <c r="M3587" s="12"/>
      <c r="O3587">
        <f t="shared" si="897"/>
        <v>0</v>
      </c>
      <c r="Q3587" s="9" t="str">
        <f t="shared" si="882"/>
        <v>3676</v>
      </c>
      <c r="R3587" s="10" t="str">
        <f t="shared" si="883"/>
        <v>Maye</v>
      </c>
      <c r="S3587" s="10" t="str">
        <f t="shared" si="884"/>
        <v>Newman</v>
      </c>
      <c r="T3587" s="10" t="str">
        <f t="shared" si="885"/>
        <v>Miss</v>
      </c>
      <c r="U3587" s="10" t="str">
        <f t="shared" si="886"/>
        <v>F</v>
      </c>
      <c r="V3587" s="10" t="str">
        <f t="shared" si="887"/>
        <v>30</v>
      </c>
      <c r="W3587" s="10" t="str">
        <f t="shared" si="888"/>
        <v>Townley Court</v>
      </c>
      <c r="X3587" s="10" t="str">
        <f t="shared" si="889"/>
        <v>rt</v>
      </c>
      <c r="Y3587" s="10" t="str">
        <f t="shared" si="890"/>
        <v>Townley Court</v>
      </c>
      <c r="Z3587" s="10" t="str">
        <f t="shared" si="891"/>
        <v>Worksop</v>
      </c>
      <c r="AA3587" s="10" t="str">
        <f t="shared" si="892"/>
        <v>WC</v>
      </c>
      <c r="AB3587" s="11" t="str">
        <f t="shared" si="893"/>
        <v>44210</v>
      </c>
      <c r="AC3587" s="10" t="str">
        <f t="shared" si="894"/>
        <v>49</v>
      </c>
      <c r="AD3587" s="10" t="str">
        <f t="shared" si="895"/>
        <v>C1</v>
      </c>
      <c r="AE3587" s="12" t="str">
        <f t="shared" si="896"/>
        <v/>
      </c>
    </row>
    <row r="3588" spans="1:31" x14ac:dyDescent="0.25">
      <c r="A3588" s="5">
        <v>3677</v>
      </c>
      <c r="B3588" s="6" t="s">
        <v>1400</v>
      </c>
      <c r="C3588" s="6" t="s">
        <v>1104</v>
      </c>
      <c r="D3588" s="6" t="s">
        <v>28</v>
      </c>
      <c r="E3588" s="6" t="s">
        <v>29</v>
      </c>
      <c r="F3588" s="6">
        <v>60</v>
      </c>
      <c r="G3588" s="6" t="s">
        <v>8398</v>
      </c>
      <c r="H3588" s="6" t="s">
        <v>3198</v>
      </c>
      <c r="I3588" s="6" t="s">
        <v>32</v>
      </c>
      <c r="J3588" s="7">
        <v>43574</v>
      </c>
      <c r="K3588" s="6">
        <v>60</v>
      </c>
      <c r="L3588" s="6" t="s">
        <v>52</v>
      </c>
      <c r="M3588" s="8"/>
      <c r="O3588">
        <f t="shared" si="897"/>
        <v>0</v>
      </c>
      <c r="Q3588" s="5" t="str">
        <f t="shared" si="882"/>
        <v>3677</v>
      </c>
      <c r="R3588" s="6" t="str">
        <f t="shared" si="883"/>
        <v>Connie</v>
      </c>
      <c r="S3588" s="6" t="str">
        <f t="shared" si="884"/>
        <v>Bauer</v>
      </c>
      <c r="T3588" s="6" t="str">
        <f t="shared" si="885"/>
        <v>Mr</v>
      </c>
      <c r="U3588" s="6" t="str">
        <f t="shared" si="886"/>
        <v>M</v>
      </c>
      <c r="V3588" s="6" t="str">
        <f t="shared" si="887"/>
        <v>60</v>
      </c>
      <c r="W3588" s="6" t="str">
        <f t="shared" si="888"/>
        <v>Townsend Avenue</v>
      </c>
      <c r="X3588" s="6" t="str">
        <f t="shared" si="889"/>
        <v>ue</v>
      </c>
      <c r="Y3588" s="6" t="str">
        <f t="shared" si="890"/>
        <v>Townsend Avenue</v>
      </c>
      <c r="Z3588" s="6" t="str">
        <f t="shared" si="891"/>
        <v>Taynuilt</v>
      </c>
      <c r="AA3588" s="6" t="str">
        <f t="shared" si="892"/>
        <v>WC</v>
      </c>
      <c r="AB3588" s="7" t="str">
        <f t="shared" si="893"/>
        <v>43574</v>
      </c>
      <c r="AC3588" s="6" t="str">
        <f t="shared" si="894"/>
        <v>60</v>
      </c>
      <c r="AD3588" s="6" t="str">
        <f t="shared" si="895"/>
        <v>A1</v>
      </c>
      <c r="AE3588" s="8" t="str">
        <f t="shared" si="896"/>
        <v/>
      </c>
    </row>
    <row r="3589" spans="1:31" x14ac:dyDescent="0.25">
      <c r="A3589" s="9">
        <v>3678</v>
      </c>
      <c r="B3589" s="10" t="s">
        <v>5128</v>
      </c>
      <c r="C3589" s="10" t="s">
        <v>5515</v>
      </c>
      <c r="D3589" s="10" t="s">
        <v>28</v>
      </c>
      <c r="E3589" s="10" t="s">
        <v>29</v>
      </c>
      <c r="F3589" s="10">
        <v>60</v>
      </c>
      <c r="G3589" s="10" t="s">
        <v>8399</v>
      </c>
      <c r="H3589" s="10" t="s">
        <v>3386</v>
      </c>
      <c r="I3589" s="10" t="s">
        <v>32</v>
      </c>
      <c r="J3589" s="11">
        <v>43958</v>
      </c>
      <c r="K3589" s="10">
        <v>54</v>
      </c>
      <c r="L3589" s="10" t="s">
        <v>62</v>
      </c>
      <c r="M3589" s="12"/>
      <c r="O3589">
        <f t="shared" si="897"/>
        <v>0</v>
      </c>
      <c r="Q3589" s="9" t="str">
        <f t="shared" si="882"/>
        <v>3678</v>
      </c>
      <c r="R3589" s="10" t="str">
        <f t="shared" si="883"/>
        <v>Steve</v>
      </c>
      <c r="S3589" s="10" t="str">
        <f t="shared" si="884"/>
        <v>Snell</v>
      </c>
      <c r="T3589" s="10" t="str">
        <f t="shared" si="885"/>
        <v>Mr</v>
      </c>
      <c r="U3589" s="10" t="str">
        <f t="shared" si="886"/>
        <v>M</v>
      </c>
      <c r="V3589" s="10" t="str">
        <f t="shared" si="887"/>
        <v>60</v>
      </c>
      <c r="W3589" s="10" t="str">
        <f t="shared" si="888"/>
        <v>Townshend Estate</v>
      </c>
      <c r="X3589" s="10" t="str">
        <f t="shared" si="889"/>
        <v>te</v>
      </c>
      <c r="Y3589" s="10" t="str">
        <f t="shared" si="890"/>
        <v>Townshend Estate</v>
      </c>
      <c r="Z3589" s="10" t="str">
        <f t="shared" si="891"/>
        <v>North Walsham</v>
      </c>
      <c r="AA3589" s="10" t="str">
        <f t="shared" si="892"/>
        <v>WC</v>
      </c>
      <c r="AB3589" s="11" t="str">
        <f t="shared" si="893"/>
        <v>43958</v>
      </c>
      <c r="AC3589" s="10" t="str">
        <f t="shared" si="894"/>
        <v>54</v>
      </c>
      <c r="AD3589" s="10" t="str">
        <f t="shared" si="895"/>
        <v>C4</v>
      </c>
      <c r="AE3589" s="12" t="str">
        <f t="shared" si="896"/>
        <v/>
      </c>
    </row>
    <row r="3590" spans="1:31" x14ac:dyDescent="0.25">
      <c r="A3590" s="5">
        <v>3679</v>
      </c>
      <c r="B3590" s="6" t="s">
        <v>398</v>
      </c>
      <c r="C3590" s="6" t="s">
        <v>1100</v>
      </c>
      <c r="D3590" s="6" t="s">
        <v>15</v>
      </c>
      <c r="E3590" s="6" t="s">
        <v>16</v>
      </c>
      <c r="F3590" s="6">
        <v>60</v>
      </c>
      <c r="G3590" s="6" t="s">
        <v>8399</v>
      </c>
      <c r="H3590" s="6" t="s">
        <v>5080</v>
      </c>
      <c r="I3590" s="6" t="s">
        <v>32</v>
      </c>
      <c r="J3590" s="7">
        <v>43985</v>
      </c>
      <c r="K3590" s="6">
        <v>38</v>
      </c>
      <c r="L3590" s="6" t="s">
        <v>62</v>
      </c>
      <c r="M3590" s="8"/>
      <c r="O3590">
        <f t="shared" si="897"/>
        <v>0</v>
      </c>
      <c r="Q3590" s="5" t="str">
        <f t="shared" ref="Q3590:Q3653" si="898">TRIM(A3590)</f>
        <v>3679</v>
      </c>
      <c r="R3590" s="6" t="str">
        <f t="shared" ref="R3590:R3653" si="899">TRIM(B3590)</f>
        <v>Cherish</v>
      </c>
      <c r="S3590" s="6" t="str">
        <f t="shared" ref="S3590:S3653" si="900">TRIM(C3590)</f>
        <v>Butler</v>
      </c>
      <c r="T3590" s="6" t="str">
        <f t="shared" ref="T3590:T3653" si="901">TRIM(D3590)</f>
        <v>Mrs</v>
      </c>
      <c r="U3590" s="6" t="str">
        <f t="shared" ref="U3590:U3653" si="902">IF(ISNUMBER(SEARCH("f",TRIM(E3590))),"F","M")</f>
        <v>F</v>
      </c>
      <c r="V3590" s="6" t="str">
        <f t="shared" ref="V3590:V3653" si="903">TRIM(F3590)</f>
        <v>60</v>
      </c>
      <c r="W3590" s="6" t="str">
        <f t="shared" ref="W3590:W3653" si="904">SUBSTITUTE(SUBSTITUTE(SUBSTITUTE(PROPER(TRIM(G3590)),"(?)","")," (No",""),"'S","'s")</f>
        <v>Townshend Estate</v>
      </c>
      <c r="X3590" s="6" t="str">
        <f t="shared" ref="X3590:X3653" si="905">RIGHT(W3590,2)</f>
        <v>te</v>
      </c>
      <c r="Y3590" s="6" t="str">
        <f t="shared" ref="Y3590:Y3653" si="906">IF(OR(X3590="St",X3590="Av",X3590="Pl"),SUBSTITUTE(SUBSTITUTE(SUBSTITUTE(SUBSTITUTE(SUBSTITUTE(SUBSTITUTE(SUBSTITUTE(W3590,"Rd","Road"),"St","Street"),"Cls", "Close"),"Plc","Place"),"Bldgs","Buildings"),"Av","Avenue"),"Pl","Place"),SUBSTITUTE(SUBSTITUTE(SUBSTITUTE(SUBSTITUTE(SUBSTITUTE(W3590,"Rd","Road"),"Cls", "Close"),"Plc","Place"),"Bldgs","Buildings"),"Crt","Court"))</f>
        <v>Townshend Estate</v>
      </c>
      <c r="Z3590" s="6" t="str">
        <f t="shared" ref="Z3590:Z3653" si="907">TRIM(H3590)</f>
        <v>Purley</v>
      </c>
      <c r="AA3590" s="6" t="str">
        <f t="shared" ref="AA3590:AA3653" si="908">TRIM(I3590)</f>
        <v>WC</v>
      </c>
      <c r="AB3590" s="7" t="str">
        <f t="shared" ref="AB3590:AB3653" si="909">TRIM(J3590)</f>
        <v>43985</v>
      </c>
      <c r="AC3590" s="6" t="str">
        <f t="shared" ref="AC3590:AC3653" si="910">TRIM(K3590)</f>
        <v>38</v>
      </c>
      <c r="AD3590" s="6" t="str">
        <f t="shared" ref="AD3590:AD3653" si="911">TRIM(L3590)</f>
        <v>C4</v>
      </c>
      <c r="AE3590" s="8" t="str">
        <f t="shared" ref="AE3590:AE3653" si="912">TRIM(M3590)</f>
        <v/>
      </c>
    </row>
    <row r="3591" spans="1:31" x14ac:dyDescent="0.25">
      <c r="A3591" s="9">
        <v>3680</v>
      </c>
      <c r="B3591" s="10" t="s">
        <v>8400</v>
      </c>
      <c r="C3591" s="10" t="s">
        <v>3609</v>
      </c>
      <c r="D3591" s="10" t="s">
        <v>49</v>
      </c>
      <c r="E3591" s="10" t="s">
        <v>16</v>
      </c>
      <c r="F3591" s="10">
        <v>60</v>
      </c>
      <c r="G3591" s="10" t="s">
        <v>8401</v>
      </c>
      <c r="H3591" s="10" t="s">
        <v>2173</v>
      </c>
      <c r="I3591" s="10" t="s">
        <v>122</v>
      </c>
      <c r="J3591" s="11">
        <v>44085</v>
      </c>
      <c r="K3591" s="10">
        <v>41</v>
      </c>
      <c r="L3591" s="10" t="s">
        <v>44</v>
      </c>
      <c r="M3591" s="12"/>
      <c r="O3591">
        <f t="shared" si="897"/>
        <v>0</v>
      </c>
      <c r="Q3591" s="9" t="str">
        <f t="shared" si="898"/>
        <v>3680</v>
      </c>
      <c r="R3591" s="10" t="str">
        <f t="shared" si="899"/>
        <v>Audra</v>
      </c>
      <c r="S3591" s="10" t="str">
        <f t="shared" si="900"/>
        <v>Marrero</v>
      </c>
      <c r="T3591" s="10" t="str">
        <f t="shared" si="901"/>
        <v>Miss</v>
      </c>
      <c r="U3591" s="10" t="str">
        <f t="shared" si="902"/>
        <v>F</v>
      </c>
      <c r="V3591" s="10" t="str">
        <f t="shared" si="903"/>
        <v>60</v>
      </c>
      <c r="W3591" s="10" t="str">
        <f t="shared" si="904"/>
        <v>Townshend Road</v>
      </c>
      <c r="X3591" s="10" t="str">
        <f t="shared" si="905"/>
        <v>ad</v>
      </c>
      <c r="Y3591" s="10" t="str">
        <f t="shared" si="906"/>
        <v>Townshend Road</v>
      </c>
      <c r="Z3591" s="10" t="str">
        <f t="shared" si="907"/>
        <v>Llandrindod Wells</v>
      </c>
      <c r="AA3591" s="10" t="str">
        <f t="shared" si="908"/>
        <v>WN</v>
      </c>
      <c r="AB3591" s="11" t="str">
        <f t="shared" si="909"/>
        <v>44085</v>
      </c>
      <c r="AC3591" s="10" t="str">
        <f t="shared" si="910"/>
        <v>41</v>
      </c>
      <c r="AD3591" s="10" t="str">
        <f t="shared" si="911"/>
        <v>D</v>
      </c>
      <c r="AE3591" s="12" t="str">
        <f t="shared" si="912"/>
        <v/>
      </c>
    </row>
    <row r="3592" spans="1:31" x14ac:dyDescent="0.25">
      <c r="A3592" s="5">
        <v>3681</v>
      </c>
      <c r="B3592" s="6" t="s">
        <v>1328</v>
      </c>
      <c r="C3592" s="6" t="s">
        <v>4956</v>
      </c>
      <c r="D3592" s="6" t="s">
        <v>28</v>
      </c>
      <c r="E3592" s="6" t="s">
        <v>29</v>
      </c>
      <c r="F3592" s="6">
        <v>30</v>
      </c>
      <c r="G3592" s="6" t="s">
        <v>8402</v>
      </c>
      <c r="H3592" s="6" t="s">
        <v>789</v>
      </c>
      <c r="I3592" s="6" t="s">
        <v>176</v>
      </c>
      <c r="J3592" s="7">
        <v>43744</v>
      </c>
      <c r="K3592" s="6">
        <v>70</v>
      </c>
      <c r="L3592" s="6" t="s">
        <v>33</v>
      </c>
      <c r="M3592" s="8"/>
      <c r="O3592">
        <f t="shared" si="897"/>
        <v>0</v>
      </c>
      <c r="Q3592" s="5" t="str">
        <f t="shared" si="898"/>
        <v>3681</v>
      </c>
      <c r="R3592" s="6" t="str">
        <f t="shared" si="899"/>
        <v>Keith</v>
      </c>
      <c r="S3592" s="6" t="str">
        <f t="shared" si="900"/>
        <v>Hines</v>
      </c>
      <c r="T3592" s="6" t="str">
        <f t="shared" si="901"/>
        <v>Mr</v>
      </c>
      <c r="U3592" s="6" t="str">
        <f t="shared" si="902"/>
        <v>M</v>
      </c>
      <c r="V3592" s="6" t="str">
        <f t="shared" si="903"/>
        <v>30</v>
      </c>
      <c r="W3592" s="6" t="str">
        <f t="shared" si="904"/>
        <v>Toyne Way</v>
      </c>
      <c r="X3592" s="6" t="str">
        <f t="shared" si="905"/>
        <v>ay</v>
      </c>
      <c r="Y3592" s="6" t="str">
        <f t="shared" si="906"/>
        <v>Toyne Way</v>
      </c>
      <c r="Z3592" s="6" t="str">
        <f t="shared" si="907"/>
        <v>Consett</v>
      </c>
      <c r="AA3592" s="6" t="str">
        <f t="shared" si="908"/>
        <v>CW</v>
      </c>
      <c r="AB3592" s="7" t="str">
        <f t="shared" si="909"/>
        <v>43744</v>
      </c>
      <c r="AC3592" s="6" t="str">
        <f t="shared" si="910"/>
        <v>70</v>
      </c>
      <c r="AD3592" s="6" t="str">
        <f t="shared" si="911"/>
        <v>A3</v>
      </c>
      <c r="AE3592" s="8" t="str">
        <f t="shared" si="912"/>
        <v/>
      </c>
    </row>
    <row r="3593" spans="1:31" x14ac:dyDescent="0.25">
      <c r="A3593" s="9">
        <v>3682</v>
      </c>
      <c r="B3593" s="10" t="s">
        <v>8403</v>
      </c>
      <c r="C3593" s="10" t="s">
        <v>5949</v>
      </c>
      <c r="D3593" s="10" t="s">
        <v>15</v>
      </c>
      <c r="E3593" s="10" t="s">
        <v>16</v>
      </c>
      <c r="F3593" s="10">
        <v>30</v>
      </c>
      <c r="G3593" s="10" t="s">
        <v>8404</v>
      </c>
      <c r="H3593" s="10" t="s">
        <v>6059</v>
      </c>
      <c r="I3593" s="10" t="s">
        <v>32</v>
      </c>
      <c r="J3593" s="11">
        <v>43621</v>
      </c>
      <c r="K3593" s="10">
        <v>44</v>
      </c>
      <c r="L3593" s="10" t="s">
        <v>62</v>
      </c>
      <c r="M3593" s="12"/>
      <c r="O3593">
        <f t="shared" si="897"/>
        <v>0</v>
      </c>
      <c r="Q3593" s="9" t="str">
        <f t="shared" si="898"/>
        <v>3682</v>
      </c>
      <c r="R3593" s="10" t="str">
        <f t="shared" si="899"/>
        <v>Sherryl</v>
      </c>
      <c r="S3593" s="10" t="str">
        <f t="shared" si="900"/>
        <v>Corbett</v>
      </c>
      <c r="T3593" s="10" t="str">
        <f t="shared" si="901"/>
        <v>Mrs</v>
      </c>
      <c r="U3593" s="10" t="str">
        <f t="shared" si="902"/>
        <v>F</v>
      </c>
      <c r="V3593" s="10" t="str">
        <f t="shared" si="903"/>
        <v>30</v>
      </c>
      <c r="W3593" s="10" t="str">
        <f t="shared" si="904"/>
        <v>Trading Estate</v>
      </c>
      <c r="X3593" s="10" t="str">
        <f t="shared" si="905"/>
        <v>te</v>
      </c>
      <c r="Y3593" s="10" t="str">
        <f t="shared" si="906"/>
        <v>Trading Estate</v>
      </c>
      <c r="Z3593" s="10" t="str">
        <f t="shared" si="907"/>
        <v>Solihull</v>
      </c>
      <c r="AA3593" s="10" t="str">
        <f t="shared" si="908"/>
        <v>WC</v>
      </c>
      <c r="AB3593" s="11" t="str">
        <f t="shared" si="909"/>
        <v>43621</v>
      </c>
      <c r="AC3593" s="10" t="str">
        <f t="shared" si="910"/>
        <v>44</v>
      </c>
      <c r="AD3593" s="10" t="str">
        <f t="shared" si="911"/>
        <v>C4</v>
      </c>
      <c r="AE3593" s="12" t="str">
        <f t="shared" si="912"/>
        <v/>
      </c>
    </row>
    <row r="3594" spans="1:31" x14ac:dyDescent="0.25">
      <c r="A3594" s="5">
        <v>3683</v>
      </c>
      <c r="B3594" s="6" t="s">
        <v>2432</v>
      </c>
      <c r="C3594" s="6" t="s">
        <v>5192</v>
      </c>
      <c r="D3594" s="6" t="s">
        <v>49</v>
      </c>
      <c r="E3594" s="6" t="s">
        <v>16</v>
      </c>
      <c r="F3594" s="6">
        <v>90</v>
      </c>
      <c r="G3594" s="6" t="s">
        <v>8405</v>
      </c>
      <c r="H3594" s="6" t="s">
        <v>2341</v>
      </c>
      <c r="I3594" s="6" t="s">
        <v>32</v>
      </c>
      <c r="J3594" s="7">
        <v>43760</v>
      </c>
      <c r="K3594" s="6">
        <v>54</v>
      </c>
      <c r="L3594" s="6" t="s">
        <v>39</v>
      </c>
      <c r="M3594" s="8"/>
      <c r="O3594">
        <f t="shared" ref="O3594:O3657" si="913">COUNTBLANK(A3594:L3594)+COUNTIF(K3594,0)</f>
        <v>0</v>
      </c>
      <c r="Q3594" s="5" t="str">
        <f t="shared" si="898"/>
        <v>3683</v>
      </c>
      <c r="R3594" s="6" t="str">
        <f t="shared" si="899"/>
        <v>Cathey</v>
      </c>
      <c r="S3594" s="6" t="str">
        <f t="shared" si="900"/>
        <v>Napier</v>
      </c>
      <c r="T3594" s="6" t="str">
        <f t="shared" si="901"/>
        <v>Miss</v>
      </c>
      <c r="U3594" s="6" t="str">
        <f t="shared" si="902"/>
        <v>F</v>
      </c>
      <c r="V3594" s="6" t="str">
        <f t="shared" si="903"/>
        <v>90</v>
      </c>
      <c r="W3594" s="6" t="str">
        <f t="shared" si="904"/>
        <v>Trafalgar Close</v>
      </c>
      <c r="X3594" s="6" t="str">
        <f t="shared" si="905"/>
        <v>se</v>
      </c>
      <c r="Y3594" s="6" t="str">
        <f t="shared" si="906"/>
        <v>Trafalgar Close</v>
      </c>
      <c r="Z3594" s="6" t="str">
        <f t="shared" si="907"/>
        <v>Melrose</v>
      </c>
      <c r="AA3594" s="6" t="str">
        <f t="shared" si="908"/>
        <v>WC</v>
      </c>
      <c r="AB3594" s="7" t="str">
        <f t="shared" si="909"/>
        <v>43760</v>
      </c>
      <c r="AC3594" s="6" t="str">
        <f t="shared" si="910"/>
        <v>54</v>
      </c>
      <c r="AD3594" s="6" t="str">
        <f t="shared" si="911"/>
        <v>C1</v>
      </c>
      <c r="AE3594" s="8" t="str">
        <f t="shared" si="912"/>
        <v/>
      </c>
    </row>
    <row r="3595" spans="1:31" x14ac:dyDescent="0.25">
      <c r="A3595" s="9">
        <v>3684</v>
      </c>
      <c r="B3595" s="10" t="s">
        <v>3368</v>
      </c>
      <c r="C3595" s="10" t="s">
        <v>5248</v>
      </c>
      <c r="D3595" s="10" t="s">
        <v>15</v>
      </c>
      <c r="E3595" s="10" t="s">
        <v>16</v>
      </c>
      <c r="F3595" s="10">
        <v>30</v>
      </c>
      <c r="G3595" s="10" t="s">
        <v>8406</v>
      </c>
      <c r="H3595" s="10" t="s">
        <v>655</v>
      </c>
      <c r="I3595" s="10" t="s">
        <v>32</v>
      </c>
      <c r="J3595" s="11">
        <v>43475</v>
      </c>
      <c r="K3595" s="10">
        <v>59</v>
      </c>
      <c r="L3595" s="10" t="s">
        <v>62</v>
      </c>
      <c r="M3595" s="12"/>
      <c r="O3595">
        <f t="shared" si="913"/>
        <v>0</v>
      </c>
      <c r="Q3595" s="9" t="str">
        <f t="shared" si="898"/>
        <v>3684</v>
      </c>
      <c r="R3595" s="10" t="str">
        <f t="shared" si="899"/>
        <v>Florentina</v>
      </c>
      <c r="S3595" s="10" t="str">
        <f t="shared" si="900"/>
        <v>Bolden</v>
      </c>
      <c r="T3595" s="10" t="str">
        <f t="shared" si="901"/>
        <v>Mrs</v>
      </c>
      <c r="U3595" s="10" t="str">
        <f t="shared" si="902"/>
        <v>F</v>
      </c>
      <c r="V3595" s="10" t="str">
        <f t="shared" si="903"/>
        <v>30</v>
      </c>
      <c r="W3595" s="10" t="str">
        <f t="shared" si="904"/>
        <v>Trafalgar Square</v>
      </c>
      <c r="X3595" s="10" t="str">
        <f t="shared" si="905"/>
        <v>re</v>
      </c>
      <c r="Y3595" s="10" t="str">
        <f t="shared" si="906"/>
        <v>Trafalgar Square</v>
      </c>
      <c r="Z3595" s="10" t="str">
        <f t="shared" si="907"/>
        <v>Tighnabruaich</v>
      </c>
      <c r="AA3595" s="10" t="str">
        <f t="shared" si="908"/>
        <v>WC</v>
      </c>
      <c r="AB3595" s="11" t="str">
        <f t="shared" si="909"/>
        <v>43475</v>
      </c>
      <c r="AC3595" s="10" t="str">
        <f t="shared" si="910"/>
        <v>59</v>
      </c>
      <c r="AD3595" s="10" t="str">
        <f t="shared" si="911"/>
        <v>C4</v>
      </c>
      <c r="AE3595" s="12" t="str">
        <f t="shared" si="912"/>
        <v/>
      </c>
    </row>
    <row r="3596" spans="1:31" x14ac:dyDescent="0.25">
      <c r="A3596" s="5">
        <v>3685</v>
      </c>
      <c r="B3596" s="6" t="s">
        <v>2813</v>
      </c>
      <c r="C3596" s="6" t="s">
        <v>4168</v>
      </c>
      <c r="D3596" s="6" t="s">
        <v>90</v>
      </c>
      <c r="E3596" s="6" t="s">
        <v>29</v>
      </c>
      <c r="F3596" s="6">
        <v>30</v>
      </c>
      <c r="G3596" s="6" t="s">
        <v>8407</v>
      </c>
      <c r="H3596" s="6" t="s">
        <v>5051</v>
      </c>
      <c r="I3596" s="6" t="s">
        <v>32</v>
      </c>
      <c r="J3596" s="7">
        <v>43606</v>
      </c>
      <c r="K3596" s="6">
        <v>50</v>
      </c>
      <c r="L3596" s="6" t="s">
        <v>39</v>
      </c>
      <c r="M3596" s="8"/>
      <c r="O3596">
        <f t="shared" si="913"/>
        <v>0</v>
      </c>
      <c r="Q3596" s="5" t="str">
        <f t="shared" si="898"/>
        <v>3685</v>
      </c>
      <c r="R3596" s="6" t="str">
        <f t="shared" si="899"/>
        <v>Chung</v>
      </c>
      <c r="S3596" s="6" t="str">
        <f t="shared" si="900"/>
        <v>Shea</v>
      </c>
      <c r="T3596" s="6" t="str">
        <f t="shared" si="901"/>
        <v>Dr</v>
      </c>
      <c r="U3596" s="6" t="str">
        <f t="shared" si="902"/>
        <v>M</v>
      </c>
      <c r="V3596" s="6" t="str">
        <f t="shared" si="903"/>
        <v>30</v>
      </c>
      <c r="W3596" s="6" t="str">
        <f t="shared" si="904"/>
        <v>Transwell Street</v>
      </c>
      <c r="X3596" s="6" t="str">
        <f t="shared" si="905"/>
        <v>et</v>
      </c>
      <c r="Y3596" s="6" t="str">
        <f t="shared" si="906"/>
        <v>Transwell Street</v>
      </c>
      <c r="Z3596" s="6" t="str">
        <f t="shared" si="907"/>
        <v>Tewkesbury</v>
      </c>
      <c r="AA3596" s="6" t="str">
        <f t="shared" si="908"/>
        <v>WC</v>
      </c>
      <c r="AB3596" s="7" t="str">
        <f t="shared" si="909"/>
        <v>43606</v>
      </c>
      <c r="AC3596" s="6" t="str">
        <f t="shared" si="910"/>
        <v>50</v>
      </c>
      <c r="AD3596" s="6" t="str">
        <f t="shared" si="911"/>
        <v>C1</v>
      </c>
      <c r="AE3596" s="8" t="str">
        <f t="shared" si="912"/>
        <v/>
      </c>
    </row>
    <row r="3597" spans="1:31" x14ac:dyDescent="0.25">
      <c r="A3597" s="9">
        <v>3686</v>
      </c>
      <c r="B3597" s="10" t="s">
        <v>7287</v>
      </c>
      <c r="C3597" s="10" t="s">
        <v>5696</v>
      </c>
      <c r="D3597" s="10" t="s">
        <v>28</v>
      </c>
      <c r="E3597" s="10" t="s">
        <v>29</v>
      </c>
      <c r="F3597" s="10">
        <v>90</v>
      </c>
      <c r="G3597" s="10" t="s">
        <v>8408</v>
      </c>
      <c r="H3597" s="10" t="s">
        <v>980</v>
      </c>
      <c r="I3597" s="10" t="s">
        <v>38</v>
      </c>
      <c r="J3597" s="11">
        <v>43480</v>
      </c>
      <c r="K3597" s="10">
        <v>79</v>
      </c>
      <c r="L3597" s="10" t="s">
        <v>44</v>
      </c>
      <c r="M3597" s="12"/>
      <c r="O3597">
        <f t="shared" si="913"/>
        <v>0</v>
      </c>
      <c r="Q3597" s="9" t="str">
        <f t="shared" si="898"/>
        <v>3686</v>
      </c>
      <c r="R3597" s="10" t="str">
        <f t="shared" si="899"/>
        <v>Hugo</v>
      </c>
      <c r="S3597" s="10" t="str">
        <f t="shared" si="900"/>
        <v>Diaz</v>
      </c>
      <c r="T3597" s="10" t="str">
        <f t="shared" si="901"/>
        <v>Mr</v>
      </c>
      <c r="U3597" s="10" t="str">
        <f t="shared" si="902"/>
        <v>M</v>
      </c>
      <c r="V3597" s="10" t="str">
        <f t="shared" si="903"/>
        <v>90</v>
      </c>
      <c r="W3597" s="10" t="str">
        <f t="shared" si="904"/>
        <v>Travers Road</v>
      </c>
      <c r="X3597" s="10" t="str">
        <f t="shared" si="905"/>
        <v>ad</v>
      </c>
      <c r="Y3597" s="10" t="str">
        <f t="shared" si="906"/>
        <v>Travers Road</v>
      </c>
      <c r="Z3597" s="10" t="str">
        <f t="shared" si="907"/>
        <v>Dalkeith</v>
      </c>
      <c r="AA3597" s="10" t="str">
        <f t="shared" si="908"/>
        <v>RM</v>
      </c>
      <c r="AB3597" s="11" t="str">
        <f t="shared" si="909"/>
        <v>43480</v>
      </c>
      <c r="AC3597" s="10" t="str">
        <f t="shared" si="910"/>
        <v>79</v>
      </c>
      <c r="AD3597" s="10" t="str">
        <f t="shared" si="911"/>
        <v>D</v>
      </c>
      <c r="AE3597" s="12" t="str">
        <f t="shared" si="912"/>
        <v/>
      </c>
    </row>
    <row r="3598" spans="1:31" x14ac:dyDescent="0.25">
      <c r="A3598" s="5">
        <v>3687</v>
      </c>
      <c r="B3598" s="6" t="s">
        <v>546</v>
      </c>
      <c r="C3598" s="6" t="s">
        <v>1766</v>
      </c>
      <c r="D3598" s="6" t="s">
        <v>28</v>
      </c>
      <c r="E3598" s="6" t="s">
        <v>29</v>
      </c>
      <c r="F3598" s="6">
        <v>90</v>
      </c>
      <c r="G3598" s="6" t="s">
        <v>8409</v>
      </c>
      <c r="H3598" s="6" t="s">
        <v>4578</v>
      </c>
      <c r="I3598" s="6" t="s">
        <v>38</v>
      </c>
      <c r="J3598" s="7">
        <v>44473</v>
      </c>
      <c r="K3598" s="6">
        <v>96</v>
      </c>
      <c r="L3598" s="6" t="s">
        <v>78</v>
      </c>
      <c r="M3598" s="8"/>
      <c r="O3598">
        <f t="shared" si="913"/>
        <v>0</v>
      </c>
      <c r="Q3598" s="5" t="str">
        <f t="shared" si="898"/>
        <v>3687</v>
      </c>
      <c r="R3598" s="6" t="str">
        <f t="shared" si="899"/>
        <v>Frances</v>
      </c>
      <c r="S3598" s="6" t="str">
        <f t="shared" si="900"/>
        <v>Sims</v>
      </c>
      <c r="T3598" s="6" t="str">
        <f t="shared" si="901"/>
        <v>Mr</v>
      </c>
      <c r="U3598" s="6" t="str">
        <f t="shared" si="902"/>
        <v>M</v>
      </c>
      <c r="V3598" s="6" t="str">
        <f t="shared" si="903"/>
        <v>90</v>
      </c>
      <c r="W3598" s="6" t="str">
        <f t="shared" si="904"/>
        <v>Tredeqar Square</v>
      </c>
      <c r="X3598" s="6" t="str">
        <f t="shared" si="905"/>
        <v>re</v>
      </c>
      <c r="Y3598" s="6" t="str">
        <f t="shared" si="906"/>
        <v>Tredeqar Square</v>
      </c>
      <c r="Z3598" s="6" t="str">
        <f t="shared" si="907"/>
        <v>Dulverton</v>
      </c>
      <c r="AA3598" s="6" t="str">
        <f t="shared" si="908"/>
        <v>RM</v>
      </c>
      <c r="AB3598" s="7" t="str">
        <f t="shared" si="909"/>
        <v>44473</v>
      </c>
      <c r="AC3598" s="6" t="str">
        <f t="shared" si="910"/>
        <v>96</v>
      </c>
      <c r="AD3598" s="6" t="str">
        <f t="shared" si="911"/>
        <v>C2</v>
      </c>
      <c r="AE3598" s="8" t="str">
        <f t="shared" si="912"/>
        <v/>
      </c>
    </row>
    <row r="3599" spans="1:31" x14ac:dyDescent="0.25">
      <c r="A3599" s="9">
        <v>3688</v>
      </c>
      <c r="B3599" s="10" t="s">
        <v>1351</v>
      </c>
      <c r="C3599" s="10" t="s">
        <v>7141</v>
      </c>
      <c r="D3599" s="10" t="s">
        <v>28</v>
      </c>
      <c r="E3599" s="10" t="s">
        <v>29</v>
      </c>
      <c r="F3599" s="10">
        <v>30</v>
      </c>
      <c r="G3599" s="10" t="s">
        <v>8410</v>
      </c>
      <c r="H3599" s="10" t="s">
        <v>5139</v>
      </c>
      <c r="I3599" s="10" t="s">
        <v>5140</v>
      </c>
      <c r="J3599" s="11">
        <v>44186</v>
      </c>
      <c r="K3599" s="10">
        <v>63</v>
      </c>
      <c r="L3599" s="10" t="s">
        <v>20</v>
      </c>
      <c r="M3599" s="12"/>
      <c r="O3599">
        <f t="shared" si="913"/>
        <v>0</v>
      </c>
      <c r="Q3599" s="9" t="str">
        <f t="shared" si="898"/>
        <v>3688</v>
      </c>
      <c r="R3599" s="10" t="str">
        <f t="shared" si="899"/>
        <v>Parker</v>
      </c>
      <c r="S3599" s="10" t="str">
        <f t="shared" si="900"/>
        <v>Pereira</v>
      </c>
      <c r="T3599" s="10" t="str">
        <f t="shared" si="901"/>
        <v>Mr</v>
      </c>
      <c r="U3599" s="10" t="str">
        <f t="shared" si="902"/>
        <v>M</v>
      </c>
      <c r="V3599" s="10" t="str">
        <f t="shared" si="903"/>
        <v>30</v>
      </c>
      <c r="W3599" s="10" t="str">
        <f t="shared" si="904"/>
        <v>Trederwen Road</v>
      </c>
      <c r="X3599" s="10" t="str">
        <f t="shared" si="905"/>
        <v>ad</v>
      </c>
      <c r="Y3599" s="10" t="str">
        <f t="shared" si="906"/>
        <v>Trederwen Road</v>
      </c>
      <c r="Z3599" s="10" t="str">
        <f t="shared" si="907"/>
        <v>Bathgate</v>
      </c>
      <c r="AA3599" s="10" t="str">
        <f t="shared" si="908"/>
        <v>BA</v>
      </c>
      <c r="AB3599" s="11" t="str">
        <f t="shared" si="909"/>
        <v>44186</v>
      </c>
      <c r="AC3599" s="10" t="str">
        <f t="shared" si="910"/>
        <v>63</v>
      </c>
      <c r="AD3599" s="10" t="str">
        <f t="shared" si="911"/>
        <v>B</v>
      </c>
      <c r="AE3599" s="12" t="str">
        <f t="shared" si="912"/>
        <v/>
      </c>
    </row>
    <row r="3600" spans="1:31" x14ac:dyDescent="0.25">
      <c r="A3600" s="5">
        <v>3689</v>
      </c>
      <c r="B3600" s="6" t="s">
        <v>2503</v>
      </c>
      <c r="C3600" s="6" t="s">
        <v>4160</v>
      </c>
      <c r="D3600" s="6" t="s">
        <v>28</v>
      </c>
      <c r="E3600" s="6" t="s">
        <v>29</v>
      </c>
      <c r="F3600" s="6">
        <v>60</v>
      </c>
      <c r="G3600" s="6" t="s">
        <v>8411</v>
      </c>
      <c r="H3600" s="6" t="s">
        <v>2686</v>
      </c>
      <c r="I3600" s="6" t="s">
        <v>93</v>
      </c>
      <c r="J3600" s="7">
        <v>43551</v>
      </c>
      <c r="K3600" s="6">
        <v>18</v>
      </c>
      <c r="L3600" s="6" t="s">
        <v>39</v>
      </c>
      <c r="M3600" s="8"/>
      <c r="O3600">
        <f t="shared" si="913"/>
        <v>0</v>
      </c>
      <c r="Q3600" s="5" t="str">
        <f t="shared" si="898"/>
        <v>3689</v>
      </c>
      <c r="R3600" s="6" t="str">
        <f t="shared" si="899"/>
        <v>Dorian</v>
      </c>
      <c r="S3600" s="6" t="str">
        <f t="shared" si="900"/>
        <v>Chin</v>
      </c>
      <c r="T3600" s="6" t="str">
        <f t="shared" si="901"/>
        <v>Mr</v>
      </c>
      <c r="U3600" s="6" t="str">
        <f t="shared" si="902"/>
        <v>M</v>
      </c>
      <c r="V3600" s="6" t="str">
        <f t="shared" si="903"/>
        <v>60</v>
      </c>
      <c r="W3600" s="6" t="str">
        <f t="shared" si="904"/>
        <v>Tregenna Close</v>
      </c>
      <c r="X3600" s="6" t="str">
        <f t="shared" si="905"/>
        <v>se</v>
      </c>
      <c r="Y3600" s="6" t="str">
        <f t="shared" si="906"/>
        <v>Tregenna Close</v>
      </c>
      <c r="Z3600" s="6" t="str">
        <f t="shared" si="907"/>
        <v>Brynteg</v>
      </c>
      <c r="AA3600" s="6" t="str">
        <f t="shared" si="908"/>
        <v>TF</v>
      </c>
      <c r="AB3600" s="7" t="str">
        <f t="shared" si="909"/>
        <v>43551</v>
      </c>
      <c r="AC3600" s="6" t="str">
        <f t="shared" si="910"/>
        <v>18</v>
      </c>
      <c r="AD3600" s="6" t="str">
        <f t="shared" si="911"/>
        <v>C1</v>
      </c>
      <c r="AE3600" s="8" t="str">
        <f t="shared" si="912"/>
        <v/>
      </c>
    </row>
    <row r="3601" spans="1:31" x14ac:dyDescent="0.25">
      <c r="A3601" s="9">
        <v>3690</v>
      </c>
      <c r="B3601" s="10" t="s">
        <v>1366</v>
      </c>
      <c r="C3601" s="10" t="s">
        <v>1818</v>
      </c>
      <c r="D3601" s="10" t="s">
        <v>28</v>
      </c>
      <c r="E3601" s="10" t="s">
        <v>29</v>
      </c>
      <c r="F3601" s="10">
        <v>90</v>
      </c>
      <c r="G3601" s="10" t="s">
        <v>8412</v>
      </c>
      <c r="H3601" s="10" t="s">
        <v>1331</v>
      </c>
      <c r="I3601" s="10" t="s">
        <v>127</v>
      </c>
      <c r="J3601" s="11">
        <v>43508</v>
      </c>
      <c r="K3601" s="10">
        <v>76</v>
      </c>
      <c r="L3601" s="10" t="s">
        <v>157</v>
      </c>
      <c r="M3601" s="12"/>
      <c r="O3601">
        <f t="shared" si="913"/>
        <v>0</v>
      </c>
      <c r="Q3601" s="9" t="str">
        <f t="shared" si="898"/>
        <v>3690</v>
      </c>
      <c r="R3601" s="10" t="str">
        <f t="shared" si="899"/>
        <v>Alonzo</v>
      </c>
      <c r="S3601" s="10" t="str">
        <f t="shared" si="900"/>
        <v>Banks</v>
      </c>
      <c r="T3601" s="10" t="str">
        <f t="shared" si="901"/>
        <v>Mr</v>
      </c>
      <c r="U3601" s="10" t="str">
        <f t="shared" si="902"/>
        <v>M</v>
      </c>
      <c r="V3601" s="10" t="str">
        <f t="shared" si="903"/>
        <v>90</v>
      </c>
      <c r="W3601" s="10" t="str">
        <f t="shared" si="904"/>
        <v>Trelawn Road</v>
      </c>
      <c r="X3601" s="10" t="str">
        <f t="shared" si="905"/>
        <v>ad</v>
      </c>
      <c r="Y3601" s="10" t="str">
        <f t="shared" si="906"/>
        <v>Trelawn Road</v>
      </c>
      <c r="Z3601" s="10" t="str">
        <f t="shared" si="907"/>
        <v>Callington</v>
      </c>
      <c r="AA3601" s="10" t="str">
        <f t="shared" si="908"/>
        <v>WS</v>
      </c>
      <c r="AB3601" s="11" t="str">
        <f t="shared" si="909"/>
        <v>43508</v>
      </c>
      <c r="AC3601" s="10" t="str">
        <f t="shared" si="910"/>
        <v>76</v>
      </c>
      <c r="AD3601" s="10" t="str">
        <f t="shared" si="911"/>
        <v>C3</v>
      </c>
      <c r="AE3601" s="12" t="str">
        <f t="shared" si="912"/>
        <v/>
      </c>
    </row>
    <row r="3602" spans="1:31" x14ac:dyDescent="0.25">
      <c r="A3602" s="5">
        <v>3691</v>
      </c>
      <c r="B3602" s="6" t="s">
        <v>8413</v>
      </c>
      <c r="C3602" s="6" t="s">
        <v>1217</v>
      </c>
      <c r="D3602" s="6" t="s">
        <v>15</v>
      </c>
      <c r="E3602" s="6" t="s">
        <v>16</v>
      </c>
      <c r="F3602" s="6">
        <v>30</v>
      </c>
      <c r="G3602" s="6" t="s">
        <v>8414</v>
      </c>
      <c r="H3602" s="6" t="s">
        <v>1760</v>
      </c>
      <c r="I3602" s="6" t="s">
        <v>32</v>
      </c>
      <c r="J3602" s="7">
        <v>44390</v>
      </c>
      <c r="K3602" s="6">
        <v>42</v>
      </c>
      <c r="L3602" s="6" t="s">
        <v>68</v>
      </c>
      <c r="M3602" s="8"/>
      <c r="O3602">
        <f t="shared" si="913"/>
        <v>0</v>
      </c>
      <c r="Q3602" s="5" t="str">
        <f t="shared" si="898"/>
        <v>3691</v>
      </c>
      <c r="R3602" s="6" t="str">
        <f t="shared" si="899"/>
        <v>Roxana</v>
      </c>
      <c r="S3602" s="6" t="str">
        <f t="shared" si="900"/>
        <v>Short</v>
      </c>
      <c r="T3602" s="6" t="str">
        <f t="shared" si="901"/>
        <v>Mrs</v>
      </c>
      <c r="U3602" s="6" t="str">
        <f t="shared" si="902"/>
        <v>F</v>
      </c>
      <c r="V3602" s="6" t="str">
        <f t="shared" si="903"/>
        <v>30</v>
      </c>
      <c r="W3602" s="6" t="str">
        <f t="shared" si="904"/>
        <v>Trelieck Place</v>
      </c>
      <c r="X3602" s="6" t="str">
        <f t="shared" si="905"/>
        <v>ce</v>
      </c>
      <c r="Y3602" s="6" t="str">
        <f t="shared" si="906"/>
        <v>Trelieck Place</v>
      </c>
      <c r="Z3602" s="6" t="str">
        <f t="shared" si="907"/>
        <v>Newton Aycliffe</v>
      </c>
      <c r="AA3602" s="6" t="str">
        <f t="shared" si="908"/>
        <v>WC</v>
      </c>
      <c r="AB3602" s="7" t="str">
        <f t="shared" si="909"/>
        <v>44390</v>
      </c>
      <c r="AC3602" s="6" t="str">
        <f t="shared" si="910"/>
        <v>42</v>
      </c>
      <c r="AD3602" s="6" t="str">
        <f t="shared" si="911"/>
        <v>A2</v>
      </c>
      <c r="AE3602" s="8" t="str">
        <f t="shared" si="912"/>
        <v/>
      </c>
    </row>
    <row r="3603" spans="1:31" x14ac:dyDescent="0.25">
      <c r="A3603" s="9">
        <v>3692</v>
      </c>
      <c r="B3603" s="10" t="s">
        <v>8415</v>
      </c>
      <c r="C3603" s="10" t="s">
        <v>35</v>
      </c>
      <c r="D3603" s="10" t="s">
        <v>115</v>
      </c>
      <c r="E3603" s="10" t="s">
        <v>16</v>
      </c>
      <c r="F3603" s="10">
        <v>90</v>
      </c>
      <c r="G3603" s="10" t="s">
        <v>8416</v>
      </c>
      <c r="H3603" s="10" t="s">
        <v>2523</v>
      </c>
      <c r="I3603" s="10" t="s">
        <v>2524</v>
      </c>
      <c r="J3603" s="11">
        <v>44284</v>
      </c>
      <c r="K3603" s="10">
        <v>22</v>
      </c>
      <c r="L3603" s="10" t="s">
        <v>39</v>
      </c>
      <c r="M3603" s="12"/>
      <c r="O3603">
        <f t="shared" si="913"/>
        <v>0</v>
      </c>
      <c r="Q3603" s="9" t="str">
        <f t="shared" si="898"/>
        <v>3692</v>
      </c>
      <c r="R3603" s="10" t="str">
        <f t="shared" si="899"/>
        <v>Maddie</v>
      </c>
      <c r="S3603" s="10" t="str">
        <f t="shared" si="900"/>
        <v>Rangel</v>
      </c>
      <c r="T3603" s="10" t="str">
        <f t="shared" si="901"/>
        <v>Prof</v>
      </c>
      <c r="U3603" s="10" t="str">
        <f t="shared" si="902"/>
        <v>F</v>
      </c>
      <c r="V3603" s="10" t="str">
        <f t="shared" si="903"/>
        <v>90</v>
      </c>
      <c r="W3603" s="10" t="str">
        <f t="shared" si="904"/>
        <v>Trellick Place</v>
      </c>
      <c r="X3603" s="10" t="str">
        <f t="shared" si="905"/>
        <v>ce</v>
      </c>
      <c r="Y3603" s="10" t="str">
        <f t="shared" si="906"/>
        <v>Trellick Place</v>
      </c>
      <c r="Z3603" s="10" t="str">
        <f t="shared" si="907"/>
        <v>Billingshurst</v>
      </c>
      <c r="AA3603" s="10" t="str">
        <f t="shared" si="908"/>
        <v>TS</v>
      </c>
      <c r="AB3603" s="11" t="str">
        <f t="shared" si="909"/>
        <v>44284</v>
      </c>
      <c r="AC3603" s="10" t="str">
        <f t="shared" si="910"/>
        <v>22</v>
      </c>
      <c r="AD3603" s="10" t="str">
        <f t="shared" si="911"/>
        <v>C1</v>
      </c>
      <c r="AE3603" s="12" t="str">
        <f t="shared" si="912"/>
        <v/>
      </c>
    </row>
    <row r="3604" spans="1:31" x14ac:dyDescent="0.25">
      <c r="A3604" s="5">
        <v>3693</v>
      </c>
      <c r="B3604" s="6" t="s">
        <v>8417</v>
      </c>
      <c r="C3604" s="6" t="s">
        <v>5995</v>
      </c>
      <c r="D3604" s="6" t="s">
        <v>15</v>
      </c>
      <c r="E3604" s="6" t="s">
        <v>16</v>
      </c>
      <c r="F3604" s="6">
        <v>30</v>
      </c>
      <c r="G3604" s="6" t="s">
        <v>8418</v>
      </c>
      <c r="H3604" s="6" t="s">
        <v>2756</v>
      </c>
      <c r="I3604" s="6" t="s">
        <v>291</v>
      </c>
      <c r="J3604" s="7">
        <v>44498</v>
      </c>
      <c r="K3604" s="6">
        <v>47</v>
      </c>
      <c r="L3604" s="6" t="s">
        <v>99</v>
      </c>
      <c r="M3604" s="8"/>
      <c r="O3604">
        <f t="shared" si="913"/>
        <v>0</v>
      </c>
      <c r="Q3604" s="5" t="str">
        <f t="shared" si="898"/>
        <v>3693</v>
      </c>
      <c r="R3604" s="6" t="str">
        <f t="shared" si="899"/>
        <v>Windy</v>
      </c>
      <c r="S3604" s="6" t="str">
        <f t="shared" si="900"/>
        <v>Kidd</v>
      </c>
      <c r="T3604" s="6" t="str">
        <f t="shared" si="901"/>
        <v>Mrs</v>
      </c>
      <c r="U3604" s="6" t="str">
        <f t="shared" si="902"/>
        <v>F</v>
      </c>
      <c r="V3604" s="6" t="str">
        <f t="shared" si="903"/>
        <v>30</v>
      </c>
      <c r="W3604" s="6" t="str">
        <f t="shared" si="904"/>
        <v>Trellis Square</v>
      </c>
      <c r="X3604" s="6" t="str">
        <f t="shared" si="905"/>
        <v>re</v>
      </c>
      <c r="Y3604" s="6" t="str">
        <f t="shared" si="906"/>
        <v>Trellis Square</v>
      </c>
      <c r="Z3604" s="6" t="str">
        <f t="shared" si="907"/>
        <v>Knaresborough</v>
      </c>
      <c r="AA3604" s="6" t="str">
        <f t="shared" si="908"/>
        <v>HS</v>
      </c>
      <c r="AB3604" s="7" t="str">
        <f t="shared" si="909"/>
        <v>44498</v>
      </c>
      <c r="AC3604" s="6" t="str">
        <f t="shared" si="910"/>
        <v>47</v>
      </c>
      <c r="AD3604" s="6" t="str">
        <f t="shared" si="911"/>
        <v>E</v>
      </c>
      <c r="AE3604" s="8" t="str">
        <f t="shared" si="912"/>
        <v/>
      </c>
    </row>
    <row r="3605" spans="1:31" x14ac:dyDescent="0.25">
      <c r="A3605" s="9">
        <v>3694</v>
      </c>
      <c r="B3605" s="10" t="s">
        <v>754</v>
      </c>
      <c r="C3605" s="10" t="s">
        <v>649</v>
      </c>
      <c r="D3605" s="10" t="s">
        <v>15</v>
      </c>
      <c r="E3605" s="10" t="s">
        <v>16</v>
      </c>
      <c r="F3605" s="10">
        <v>30</v>
      </c>
      <c r="G3605" s="10" t="s">
        <v>8419</v>
      </c>
      <c r="H3605" s="10" t="s">
        <v>4015</v>
      </c>
      <c r="I3605" s="10" t="s">
        <v>32</v>
      </c>
      <c r="J3605" s="11">
        <v>43536</v>
      </c>
      <c r="K3605" s="10">
        <v>29</v>
      </c>
      <c r="L3605" s="10" t="s">
        <v>157</v>
      </c>
      <c r="M3605" s="12"/>
      <c r="O3605">
        <f t="shared" si="913"/>
        <v>0</v>
      </c>
      <c r="Q3605" s="9" t="str">
        <f t="shared" si="898"/>
        <v>3694</v>
      </c>
      <c r="R3605" s="10" t="str">
        <f t="shared" si="899"/>
        <v>Rubi</v>
      </c>
      <c r="S3605" s="10" t="str">
        <f t="shared" si="900"/>
        <v>Barton</v>
      </c>
      <c r="T3605" s="10" t="str">
        <f t="shared" si="901"/>
        <v>Mrs</v>
      </c>
      <c r="U3605" s="10" t="str">
        <f t="shared" si="902"/>
        <v>F</v>
      </c>
      <c r="V3605" s="10" t="str">
        <f t="shared" si="903"/>
        <v>30</v>
      </c>
      <c r="W3605" s="10" t="str">
        <f t="shared" si="904"/>
        <v>Tremaine Road</v>
      </c>
      <c r="X3605" s="10" t="str">
        <f t="shared" si="905"/>
        <v>ad</v>
      </c>
      <c r="Y3605" s="10" t="str">
        <f t="shared" si="906"/>
        <v>Tremaine Road</v>
      </c>
      <c r="Z3605" s="10" t="str">
        <f t="shared" si="907"/>
        <v>Ringwood</v>
      </c>
      <c r="AA3605" s="10" t="str">
        <f t="shared" si="908"/>
        <v>WC</v>
      </c>
      <c r="AB3605" s="11" t="str">
        <f t="shared" si="909"/>
        <v>43536</v>
      </c>
      <c r="AC3605" s="10" t="str">
        <f t="shared" si="910"/>
        <v>29</v>
      </c>
      <c r="AD3605" s="10" t="str">
        <f t="shared" si="911"/>
        <v>C3</v>
      </c>
      <c r="AE3605" s="12" t="str">
        <f t="shared" si="912"/>
        <v/>
      </c>
    </row>
    <row r="3606" spans="1:31" x14ac:dyDescent="0.25">
      <c r="A3606" s="5">
        <v>3695</v>
      </c>
      <c r="B3606" s="6" t="s">
        <v>8420</v>
      </c>
      <c r="C3606" s="6" t="s">
        <v>468</v>
      </c>
      <c r="D3606" s="6" t="s">
        <v>90</v>
      </c>
      <c r="E3606" s="6" t="s">
        <v>16</v>
      </c>
      <c r="F3606" s="6">
        <v>60</v>
      </c>
      <c r="G3606" s="6" t="s">
        <v>8421</v>
      </c>
      <c r="H3606" s="6" t="s">
        <v>8422</v>
      </c>
      <c r="I3606" s="6" t="s">
        <v>19</v>
      </c>
      <c r="J3606" s="7">
        <v>44124</v>
      </c>
      <c r="K3606" s="6">
        <v>53</v>
      </c>
      <c r="L3606" s="6" t="s">
        <v>33</v>
      </c>
      <c r="M3606" s="8"/>
      <c r="O3606">
        <f t="shared" si="913"/>
        <v>0</v>
      </c>
      <c r="Q3606" s="5" t="str">
        <f t="shared" si="898"/>
        <v>3695</v>
      </c>
      <c r="R3606" s="6" t="str">
        <f t="shared" si="899"/>
        <v>Nettie</v>
      </c>
      <c r="S3606" s="6" t="str">
        <f t="shared" si="900"/>
        <v>Andrade</v>
      </c>
      <c r="T3606" s="6" t="str">
        <f t="shared" si="901"/>
        <v>Dr</v>
      </c>
      <c r="U3606" s="6" t="str">
        <f t="shared" si="902"/>
        <v>F</v>
      </c>
      <c r="V3606" s="6" t="str">
        <f t="shared" si="903"/>
        <v>60</v>
      </c>
      <c r="W3606" s="6" t="str">
        <f t="shared" si="904"/>
        <v>Trematon Place</v>
      </c>
      <c r="X3606" s="6" t="str">
        <f t="shared" si="905"/>
        <v>ce</v>
      </c>
      <c r="Y3606" s="6" t="str">
        <f t="shared" si="906"/>
        <v>Trematon Place</v>
      </c>
      <c r="Z3606" s="6" t="str">
        <f t="shared" si="907"/>
        <v>Banbridge</v>
      </c>
      <c r="AA3606" s="6" t="str">
        <f t="shared" si="908"/>
        <v>CH</v>
      </c>
      <c r="AB3606" s="7" t="str">
        <f t="shared" si="909"/>
        <v>44124</v>
      </c>
      <c r="AC3606" s="6" t="str">
        <f t="shared" si="910"/>
        <v>53</v>
      </c>
      <c r="AD3606" s="6" t="str">
        <f t="shared" si="911"/>
        <v>A3</v>
      </c>
      <c r="AE3606" s="8" t="str">
        <f t="shared" si="912"/>
        <v/>
      </c>
    </row>
    <row r="3607" spans="1:31" x14ac:dyDescent="0.25">
      <c r="A3607" s="9">
        <v>3696</v>
      </c>
      <c r="B3607" s="10" t="s">
        <v>8423</v>
      </c>
      <c r="C3607" s="10" t="s">
        <v>3056</v>
      </c>
      <c r="D3607" s="10" t="s">
        <v>49</v>
      </c>
      <c r="E3607" s="10" t="s">
        <v>16</v>
      </c>
      <c r="F3607" s="10">
        <v>30</v>
      </c>
      <c r="G3607" s="10" t="s">
        <v>8424</v>
      </c>
      <c r="H3607" s="10" t="s">
        <v>1721</v>
      </c>
      <c r="I3607" s="10" t="s">
        <v>32</v>
      </c>
      <c r="J3607" s="11">
        <v>43846</v>
      </c>
      <c r="K3607" s="10">
        <v>77</v>
      </c>
      <c r="L3607" s="10" t="s">
        <v>62</v>
      </c>
      <c r="M3607" s="12"/>
      <c r="O3607">
        <f t="shared" si="913"/>
        <v>0</v>
      </c>
      <c r="Q3607" s="9" t="str">
        <f t="shared" si="898"/>
        <v>3696</v>
      </c>
      <c r="R3607" s="10" t="str">
        <f t="shared" si="899"/>
        <v>Tamatha</v>
      </c>
      <c r="S3607" s="10" t="str">
        <f t="shared" si="900"/>
        <v>Malone</v>
      </c>
      <c r="T3607" s="10" t="str">
        <f t="shared" si="901"/>
        <v>Miss</v>
      </c>
      <c r="U3607" s="10" t="str">
        <f t="shared" si="902"/>
        <v>F</v>
      </c>
      <c r="V3607" s="10" t="str">
        <f t="shared" si="903"/>
        <v>30</v>
      </c>
      <c r="W3607" s="10" t="str">
        <f t="shared" si="904"/>
        <v>Tremlett Grove</v>
      </c>
      <c r="X3607" s="10" t="str">
        <f t="shared" si="905"/>
        <v>ve</v>
      </c>
      <c r="Y3607" s="10" t="str">
        <f t="shared" si="906"/>
        <v>Tremlett Grove</v>
      </c>
      <c r="Z3607" s="10" t="str">
        <f t="shared" si="907"/>
        <v>Saxmundham</v>
      </c>
      <c r="AA3607" s="10" t="str">
        <f t="shared" si="908"/>
        <v>WC</v>
      </c>
      <c r="AB3607" s="11" t="str">
        <f t="shared" si="909"/>
        <v>43846</v>
      </c>
      <c r="AC3607" s="10" t="str">
        <f t="shared" si="910"/>
        <v>77</v>
      </c>
      <c r="AD3607" s="10" t="str">
        <f t="shared" si="911"/>
        <v>C4</v>
      </c>
      <c r="AE3607" s="12" t="str">
        <f t="shared" si="912"/>
        <v/>
      </c>
    </row>
    <row r="3608" spans="1:31" x14ac:dyDescent="0.25">
      <c r="A3608" s="5">
        <v>3697</v>
      </c>
      <c r="B3608" s="6" t="s">
        <v>7613</v>
      </c>
      <c r="C3608" s="6" t="s">
        <v>5340</v>
      </c>
      <c r="D3608" s="6" t="s">
        <v>28</v>
      </c>
      <c r="E3608" s="6" t="s">
        <v>29</v>
      </c>
      <c r="F3608" s="6">
        <v>30</v>
      </c>
      <c r="G3608" s="6" t="s">
        <v>8425</v>
      </c>
      <c r="H3608" s="6" t="s">
        <v>777</v>
      </c>
      <c r="I3608" s="6" t="s">
        <v>291</v>
      </c>
      <c r="J3608" s="7">
        <v>43550</v>
      </c>
      <c r="K3608" s="6">
        <v>61</v>
      </c>
      <c r="L3608" s="6" t="s">
        <v>20</v>
      </c>
      <c r="M3608" s="8"/>
      <c r="O3608">
        <f t="shared" si="913"/>
        <v>0</v>
      </c>
      <c r="Q3608" s="5" t="str">
        <f t="shared" si="898"/>
        <v>3697</v>
      </c>
      <c r="R3608" s="6" t="str">
        <f t="shared" si="899"/>
        <v>Rigoberto</v>
      </c>
      <c r="S3608" s="6" t="str">
        <f t="shared" si="900"/>
        <v>Hogan</v>
      </c>
      <c r="T3608" s="6" t="str">
        <f t="shared" si="901"/>
        <v>Mr</v>
      </c>
      <c r="U3608" s="6" t="str">
        <f t="shared" si="902"/>
        <v>M</v>
      </c>
      <c r="V3608" s="6" t="str">
        <f t="shared" si="903"/>
        <v>30</v>
      </c>
      <c r="W3608" s="6" t="str">
        <f t="shared" si="904"/>
        <v>Trenholme Close</v>
      </c>
      <c r="X3608" s="6" t="str">
        <f t="shared" si="905"/>
        <v>se</v>
      </c>
      <c r="Y3608" s="6" t="str">
        <f t="shared" si="906"/>
        <v>Trenholme Close</v>
      </c>
      <c r="Z3608" s="6" t="str">
        <f t="shared" si="907"/>
        <v>Isle Of Canna</v>
      </c>
      <c r="AA3608" s="6" t="str">
        <f t="shared" si="908"/>
        <v>HS</v>
      </c>
      <c r="AB3608" s="7" t="str">
        <f t="shared" si="909"/>
        <v>43550</v>
      </c>
      <c r="AC3608" s="6" t="str">
        <f t="shared" si="910"/>
        <v>61</v>
      </c>
      <c r="AD3608" s="6" t="str">
        <f t="shared" si="911"/>
        <v>B</v>
      </c>
      <c r="AE3608" s="8" t="str">
        <f t="shared" si="912"/>
        <v/>
      </c>
    </row>
    <row r="3609" spans="1:31" x14ac:dyDescent="0.25">
      <c r="A3609" s="9">
        <v>3698</v>
      </c>
      <c r="B3609" s="10" t="s">
        <v>8426</v>
      </c>
      <c r="C3609" s="10" t="s">
        <v>3917</v>
      </c>
      <c r="D3609" s="10" t="s">
        <v>15</v>
      </c>
      <c r="E3609" s="10" t="s">
        <v>16</v>
      </c>
      <c r="F3609" s="10">
        <v>60</v>
      </c>
      <c r="G3609" s="10" t="s">
        <v>8427</v>
      </c>
      <c r="H3609" s="10" t="s">
        <v>268</v>
      </c>
      <c r="I3609" s="10" t="s">
        <v>185</v>
      </c>
      <c r="J3609" s="11">
        <v>44129</v>
      </c>
      <c r="K3609" s="10">
        <v>10</v>
      </c>
      <c r="L3609" s="10" t="s">
        <v>44</v>
      </c>
      <c r="M3609" s="12"/>
      <c r="O3609">
        <f t="shared" si="913"/>
        <v>0</v>
      </c>
      <c r="Q3609" s="9" t="str">
        <f t="shared" si="898"/>
        <v>3698</v>
      </c>
      <c r="R3609" s="10" t="str">
        <f t="shared" si="899"/>
        <v>Shizuko</v>
      </c>
      <c r="S3609" s="10" t="str">
        <f t="shared" si="900"/>
        <v>Parr</v>
      </c>
      <c r="T3609" s="10" t="str">
        <f t="shared" si="901"/>
        <v>Mrs</v>
      </c>
      <c r="U3609" s="10" t="str">
        <f t="shared" si="902"/>
        <v>F</v>
      </c>
      <c r="V3609" s="10" t="str">
        <f t="shared" si="903"/>
        <v>60</v>
      </c>
      <c r="W3609" s="10" t="str">
        <f t="shared" si="904"/>
        <v>Trenmar Gardens</v>
      </c>
      <c r="X3609" s="10" t="str">
        <f t="shared" si="905"/>
        <v>ns</v>
      </c>
      <c r="Y3609" s="10" t="str">
        <f t="shared" si="906"/>
        <v>Trenmar Gardens</v>
      </c>
      <c r="Z3609" s="10" t="str">
        <f t="shared" si="907"/>
        <v>Glenfinnan</v>
      </c>
      <c r="AA3609" s="10" t="str">
        <f t="shared" si="908"/>
        <v>HX</v>
      </c>
      <c r="AB3609" s="11" t="str">
        <f t="shared" si="909"/>
        <v>44129</v>
      </c>
      <c r="AC3609" s="10" t="str">
        <f t="shared" si="910"/>
        <v>10</v>
      </c>
      <c r="AD3609" s="10" t="str">
        <f t="shared" si="911"/>
        <v>D</v>
      </c>
      <c r="AE3609" s="12" t="str">
        <f t="shared" si="912"/>
        <v/>
      </c>
    </row>
    <row r="3610" spans="1:31" x14ac:dyDescent="0.25">
      <c r="A3610" s="5">
        <v>3699</v>
      </c>
      <c r="B3610" s="6" t="s">
        <v>8428</v>
      </c>
      <c r="C3610" s="6" t="s">
        <v>8429</v>
      </c>
      <c r="D3610" s="6" t="s">
        <v>49</v>
      </c>
      <c r="E3610" s="6" t="s">
        <v>16</v>
      </c>
      <c r="F3610" s="6">
        <v>90</v>
      </c>
      <c r="G3610" s="6" t="s">
        <v>8430</v>
      </c>
      <c r="H3610" s="6" t="s">
        <v>1163</v>
      </c>
      <c r="I3610" s="6" t="s">
        <v>32</v>
      </c>
      <c r="J3610" s="7">
        <v>43771</v>
      </c>
      <c r="K3610" s="6">
        <v>12</v>
      </c>
      <c r="L3610" s="6" t="s">
        <v>39</v>
      </c>
      <c r="M3610" s="8"/>
      <c r="O3610">
        <f t="shared" si="913"/>
        <v>0</v>
      </c>
      <c r="Q3610" s="5" t="str">
        <f t="shared" si="898"/>
        <v>3699</v>
      </c>
      <c r="R3610" s="6" t="str">
        <f t="shared" si="899"/>
        <v>Etsuko</v>
      </c>
      <c r="S3610" s="6" t="str">
        <f t="shared" si="900"/>
        <v>Curry</v>
      </c>
      <c r="T3610" s="6" t="str">
        <f t="shared" si="901"/>
        <v>Miss</v>
      </c>
      <c r="U3610" s="6" t="str">
        <f t="shared" si="902"/>
        <v>F</v>
      </c>
      <c r="V3610" s="6" t="str">
        <f t="shared" si="903"/>
        <v>90</v>
      </c>
      <c r="W3610" s="6" t="str">
        <f t="shared" si="904"/>
        <v>Tretawn Park</v>
      </c>
      <c r="X3610" s="6" t="str">
        <f t="shared" si="905"/>
        <v>rk</v>
      </c>
      <c r="Y3610" s="6" t="str">
        <f t="shared" si="906"/>
        <v>Tretawn Park</v>
      </c>
      <c r="Z3610" s="6" t="str">
        <f t="shared" si="907"/>
        <v>Newport</v>
      </c>
      <c r="AA3610" s="6" t="str">
        <f t="shared" si="908"/>
        <v>WC</v>
      </c>
      <c r="AB3610" s="7" t="str">
        <f t="shared" si="909"/>
        <v>43771</v>
      </c>
      <c r="AC3610" s="6" t="str">
        <f t="shared" si="910"/>
        <v>12</v>
      </c>
      <c r="AD3610" s="6" t="str">
        <f t="shared" si="911"/>
        <v>C1</v>
      </c>
      <c r="AE3610" s="8" t="str">
        <f t="shared" si="912"/>
        <v/>
      </c>
    </row>
    <row r="3611" spans="1:31" x14ac:dyDescent="0.25">
      <c r="A3611" s="9">
        <v>3700</v>
      </c>
      <c r="B3611" s="10" t="s">
        <v>794</v>
      </c>
      <c r="C3611" s="10" t="s">
        <v>2054</v>
      </c>
      <c r="D3611" s="10" t="s">
        <v>28</v>
      </c>
      <c r="E3611" s="10" t="s">
        <v>29</v>
      </c>
      <c r="F3611" s="10">
        <v>60</v>
      </c>
      <c r="G3611" s="10" t="s">
        <v>8431</v>
      </c>
      <c r="H3611" s="10" t="s">
        <v>2387</v>
      </c>
      <c r="I3611" s="10" t="s">
        <v>185</v>
      </c>
      <c r="J3611" s="11">
        <v>44420</v>
      </c>
      <c r="K3611" s="10">
        <v>50</v>
      </c>
      <c r="L3611" s="10" t="s">
        <v>52</v>
      </c>
      <c r="M3611" s="12"/>
      <c r="O3611">
        <f t="shared" si="913"/>
        <v>0</v>
      </c>
      <c r="Q3611" s="9" t="str">
        <f t="shared" si="898"/>
        <v>3700</v>
      </c>
      <c r="R3611" s="10" t="str">
        <f t="shared" si="899"/>
        <v>Bradley</v>
      </c>
      <c r="S3611" s="10" t="str">
        <f t="shared" si="900"/>
        <v>Mayo</v>
      </c>
      <c r="T3611" s="10" t="str">
        <f t="shared" si="901"/>
        <v>Mr</v>
      </c>
      <c r="U3611" s="10" t="str">
        <f t="shared" si="902"/>
        <v>M</v>
      </c>
      <c r="V3611" s="10" t="str">
        <f t="shared" si="903"/>
        <v>60</v>
      </c>
      <c r="W3611" s="10" t="str">
        <f t="shared" si="904"/>
        <v>Trevelyan Gardens</v>
      </c>
      <c r="X3611" s="10" t="str">
        <f t="shared" si="905"/>
        <v>ns</v>
      </c>
      <c r="Y3611" s="10" t="str">
        <f t="shared" si="906"/>
        <v>Trevelyan Gardens</v>
      </c>
      <c r="Z3611" s="10" t="str">
        <f t="shared" si="907"/>
        <v>Fleetwood</v>
      </c>
      <c r="AA3611" s="10" t="str">
        <f t="shared" si="908"/>
        <v>HX</v>
      </c>
      <c r="AB3611" s="11" t="str">
        <f t="shared" si="909"/>
        <v>44420</v>
      </c>
      <c r="AC3611" s="10" t="str">
        <f t="shared" si="910"/>
        <v>50</v>
      </c>
      <c r="AD3611" s="10" t="str">
        <f t="shared" si="911"/>
        <v>A1</v>
      </c>
      <c r="AE3611" s="12" t="str">
        <f t="shared" si="912"/>
        <v/>
      </c>
    </row>
    <row r="3612" spans="1:31" x14ac:dyDescent="0.25">
      <c r="A3612" s="5">
        <v>3701</v>
      </c>
      <c r="B3612" s="6" t="s">
        <v>4391</v>
      </c>
      <c r="C3612" s="6" t="s">
        <v>5721</v>
      </c>
      <c r="D3612" s="6" t="s">
        <v>15</v>
      </c>
      <c r="E3612" s="6" t="s">
        <v>16</v>
      </c>
      <c r="F3612" s="6">
        <v>30</v>
      </c>
      <c r="G3612" s="6" t="s">
        <v>8432</v>
      </c>
      <c r="H3612" s="6" t="s">
        <v>514</v>
      </c>
      <c r="I3612" s="6" t="s">
        <v>32</v>
      </c>
      <c r="J3612" s="7">
        <v>43483</v>
      </c>
      <c r="K3612" s="6">
        <v>43</v>
      </c>
      <c r="L3612" s="6" t="s">
        <v>68</v>
      </c>
      <c r="M3612" s="8"/>
      <c r="O3612">
        <f t="shared" si="913"/>
        <v>0</v>
      </c>
      <c r="Q3612" s="5" t="str">
        <f t="shared" si="898"/>
        <v>3701</v>
      </c>
      <c r="R3612" s="6" t="str">
        <f t="shared" si="899"/>
        <v>Rosita</v>
      </c>
      <c r="S3612" s="6" t="str">
        <f t="shared" si="900"/>
        <v>Eason</v>
      </c>
      <c r="T3612" s="6" t="str">
        <f t="shared" si="901"/>
        <v>Mrs</v>
      </c>
      <c r="U3612" s="6" t="str">
        <f t="shared" si="902"/>
        <v>F</v>
      </c>
      <c r="V3612" s="6" t="str">
        <f t="shared" si="903"/>
        <v>30</v>
      </c>
      <c r="W3612" s="6" t="str">
        <f t="shared" si="904"/>
        <v>Trevelyan Terrace</v>
      </c>
      <c r="X3612" s="6" t="str">
        <f t="shared" si="905"/>
        <v>ce</v>
      </c>
      <c r="Y3612" s="6" t="str">
        <f t="shared" si="906"/>
        <v>Trevelyan Terrace</v>
      </c>
      <c r="Z3612" s="6" t="str">
        <f t="shared" si="907"/>
        <v>Tadcaster</v>
      </c>
      <c r="AA3612" s="6" t="str">
        <f t="shared" si="908"/>
        <v>WC</v>
      </c>
      <c r="AB3612" s="7" t="str">
        <f t="shared" si="909"/>
        <v>43483</v>
      </c>
      <c r="AC3612" s="6" t="str">
        <f t="shared" si="910"/>
        <v>43</v>
      </c>
      <c r="AD3612" s="6" t="str">
        <f t="shared" si="911"/>
        <v>A2</v>
      </c>
      <c r="AE3612" s="8" t="str">
        <f t="shared" si="912"/>
        <v/>
      </c>
    </row>
    <row r="3613" spans="1:31" x14ac:dyDescent="0.25">
      <c r="A3613" s="9">
        <v>3702</v>
      </c>
      <c r="B3613" s="10" t="s">
        <v>824</v>
      </c>
      <c r="C3613" s="10" t="s">
        <v>1096</v>
      </c>
      <c r="D3613" s="10" t="s">
        <v>28</v>
      </c>
      <c r="E3613" s="10" t="s">
        <v>29</v>
      </c>
      <c r="F3613" s="10">
        <v>30</v>
      </c>
      <c r="G3613" s="10" t="s">
        <v>8433</v>
      </c>
      <c r="H3613" s="10" t="s">
        <v>3978</v>
      </c>
      <c r="I3613" s="10" t="s">
        <v>32</v>
      </c>
      <c r="J3613" s="11">
        <v>43500</v>
      </c>
      <c r="K3613" s="10">
        <v>23</v>
      </c>
      <c r="L3613" s="10" t="s">
        <v>99</v>
      </c>
      <c r="M3613" s="12"/>
      <c r="O3613">
        <f t="shared" si="913"/>
        <v>0</v>
      </c>
      <c r="Q3613" s="9" t="str">
        <f t="shared" si="898"/>
        <v>3702</v>
      </c>
      <c r="R3613" s="10" t="str">
        <f t="shared" si="899"/>
        <v>Loren</v>
      </c>
      <c r="S3613" s="10" t="str">
        <f t="shared" si="900"/>
        <v>Dennison</v>
      </c>
      <c r="T3613" s="10" t="str">
        <f t="shared" si="901"/>
        <v>Mr</v>
      </c>
      <c r="U3613" s="10" t="str">
        <f t="shared" si="902"/>
        <v>M</v>
      </c>
      <c r="V3613" s="10" t="str">
        <f t="shared" si="903"/>
        <v>30</v>
      </c>
      <c r="W3613" s="10" t="str">
        <f t="shared" si="904"/>
        <v>Trident Place</v>
      </c>
      <c r="X3613" s="10" t="str">
        <f t="shared" si="905"/>
        <v>ce</v>
      </c>
      <c r="Y3613" s="10" t="str">
        <f t="shared" si="906"/>
        <v>Trident Place</v>
      </c>
      <c r="Z3613" s="10" t="str">
        <f t="shared" si="907"/>
        <v>Merthyr Tydfil</v>
      </c>
      <c r="AA3613" s="10" t="str">
        <f t="shared" si="908"/>
        <v>WC</v>
      </c>
      <c r="AB3613" s="11" t="str">
        <f t="shared" si="909"/>
        <v>43500</v>
      </c>
      <c r="AC3613" s="10" t="str">
        <f t="shared" si="910"/>
        <v>23</v>
      </c>
      <c r="AD3613" s="10" t="str">
        <f t="shared" si="911"/>
        <v>E</v>
      </c>
      <c r="AE3613" s="12" t="str">
        <f t="shared" si="912"/>
        <v/>
      </c>
    </row>
    <row r="3614" spans="1:31" x14ac:dyDescent="0.25">
      <c r="A3614" s="5">
        <v>3703</v>
      </c>
      <c r="B3614" s="6" t="s">
        <v>8434</v>
      </c>
      <c r="C3614" s="6" t="s">
        <v>1207</v>
      </c>
      <c r="D3614" s="6" t="s">
        <v>28</v>
      </c>
      <c r="E3614" s="6" t="s">
        <v>29</v>
      </c>
      <c r="F3614" s="6">
        <v>30</v>
      </c>
      <c r="G3614" s="6" t="s">
        <v>8435</v>
      </c>
      <c r="H3614" s="6" t="s">
        <v>2542</v>
      </c>
      <c r="I3614" s="6" t="s">
        <v>32</v>
      </c>
      <c r="J3614" s="7">
        <v>44364</v>
      </c>
      <c r="K3614" s="6">
        <v>55</v>
      </c>
      <c r="L3614" s="6" t="s">
        <v>78</v>
      </c>
      <c r="M3614" s="8"/>
      <c r="O3614">
        <f t="shared" si="913"/>
        <v>0</v>
      </c>
      <c r="Q3614" s="5" t="str">
        <f t="shared" si="898"/>
        <v>3703</v>
      </c>
      <c r="R3614" s="6" t="str">
        <f t="shared" si="899"/>
        <v>Jasper</v>
      </c>
      <c r="S3614" s="6" t="str">
        <f t="shared" si="900"/>
        <v>Ritchie</v>
      </c>
      <c r="T3614" s="6" t="str">
        <f t="shared" si="901"/>
        <v>Mr</v>
      </c>
      <c r="U3614" s="6" t="str">
        <f t="shared" si="902"/>
        <v>M</v>
      </c>
      <c r="V3614" s="6" t="str">
        <f t="shared" si="903"/>
        <v>30</v>
      </c>
      <c r="W3614" s="6" t="str">
        <f t="shared" si="904"/>
        <v>Trigon Terrace</v>
      </c>
      <c r="X3614" s="6" t="str">
        <f t="shared" si="905"/>
        <v>ce</v>
      </c>
      <c r="Y3614" s="6" t="str">
        <f t="shared" si="906"/>
        <v>Trigon Terrace</v>
      </c>
      <c r="Z3614" s="6" t="str">
        <f t="shared" si="907"/>
        <v>Northallerton</v>
      </c>
      <c r="AA3614" s="6" t="str">
        <f t="shared" si="908"/>
        <v>WC</v>
      </c>
      <c r="AB3614" s="7" t="str">
        <f t="shared" si="909"/>
        <v>44364</v>
      </c>
      <c r="AC3614" s="6" t="str">
        <f t="shared" si="910"/>
        <v>55</v>
      </c>
      <c r="AD3614" s="6" t="str">
        <f t="shared" si="911"/>
        <v>C2</v>
      </c>
      <c r="AE3614" s="8" t="str">
        <f t="shared" si="912"/>
        <v/>
      </c>
    </row>
    <row r="3615" spans="1:31" x14ac:dyDescent="0.25">
      <c r="A3615" s="9">
        <v>3704</v>
      </c>
      <c r="B3615" s="10" t="s">
        <v>8436</v>
      </c>
      <c r="C3615" s="10" t="s">
        <v>3161</v>
      </c>
      <c r="D3615" s="10" t="s">
        <v>49</v>
      </c>
      <c r="E3615" s="10" t="s">
        <v>16</v>
      </c>
      <c r="F3615" s="10">
        <v>60</v>
      </c>
      <c r="G3615" s="10" t="s">
        <v>8437</v>
      </c>
      <c r="H3615" s="10" t="s">
        <v>958</v>
      </c>
      <c r="I3615" s="10" t="s">
        <v>25</v>
      </c>
      <c r="J3615" s="11">
        <v>44282</v>
      </c>
      <c r="K3615" s="10">
        <v>71</v>
      </c>
      <c r="L3615" s="10" t="s">
        <v>62</v>
      </c>
      <c r="M3615" s="12"/>
      <c r="O3615">
        <f t="shared" si="913"/>
        <v>0</v>
      </c>
      <c r="Q3615" s="9" t="str">
        <f t="shared" si="898"/>
        <v>3704</v>
      </c>
      <c r="R3615" s="10" t="str">
        <f t="shared" si="899"/>
        <v>Dionna</v>
      </c>
      <c r="S3615" s="10" t="str">
        <f t="shared" si="900"/>
        <v>Herring</v>
      </c>
      <c r="T3615" s="10" t="str">
        <f t="shared" si="901"/>
        <v>Miss</v>
      </c>
      <c r="U3615" s="10" t="str">
        <f t="shared" si="902"/>
        <v>F</v>
      </c>
      <c r="V3615" s="10" t="str">
        <f t="shared" si="903"/>
        <v>60</v>
      </c>
      <c r="W3615" s="10" t="str">
        <f t="shared" si="904"/>
        <v>Trinder Road</v>
      </c>
      <c r="X3615" s="10" t="str">
        <f t="shared" si="905"/>
        <v>ad</v>
      </c>
      <c r="Y3615" s="10" t="str">
        <f t="shared" si="906"/>
        <v>Trinder Road</v>
      </c>
      <c r="Z3615" s="10" t="str">
        <f t="shared" si="907"/>
        <v>Hengoed</v>
      </c>
      <c r="AA3615" s="10" t="str">
        <f t="shared" si="908"/>
        <v>HG</v>
      </c>
      <c r="AB3615" s="11" t="str">
        <f t="shared" si="909"/>
        <v>44282</v>
      </c>
      <c r="AC3615" s="10" t="str">
        <f t="shared" si="910"/>
        <v>71</v>
      </c>
      <c r="AD3615" s="10" t="str">
        <f t="shared" si="911"/>
        <v>C4</v>
      </c>
      <c r="AE3615" s="12" t="str">
        <f t="shared" si="912"/>
        <v/>
      </c>
    </row>
    <row r="3616" spans="1:31" x14ac:dyDescent="0.25">
      <c r="A3616" s="5">
        <v>3705</v>
      </c>
      <c r="B3616" s="6" t="s">
        <v>2513</v>
      </c>
      <c r="C3616" s="6" t="s">
        <v>4488</v>
      </c>
      <c r="D3616" s="6" t="s">
        <v>28</v>
      </c>
      <c r="E3616" s="6" t="s">
        <v>29</v>
      </c>
      <c r="F3616" s="6">
        <v>60</v>
      </c>
      <c r="G3616" s="6" t="s">
        <v>8438</v>
      </c>
      <c r="H3616" s="6" t="s">
        <v>2883</v>
      </c>
      <c r="I3616" s="6" t="s">
        <v>32</v>
      </c>
      <c r="J3616" s="7">
        <v>43825</v>
      </c>
      <c r="K3616" s="6">
        <v>37</v>
      </c>
      <c r="L3616" s="6" t="s">
        <v>68</v>
      </c>
      <c r="M3616" s="8"/>
      <c r="O3616">
        <f t="shared" si="913"/>
        <v>0</v>
      </c>
      <c r="Q3616" s="5" t="str">
        <f t="shared" si="898"/>
        <v>3705</v>
      </c>
      <c r="R3616" s="6" t="str">
        <f t="shared" si="899"/>
        <v>Danial</v>
      </c>
      <c r="S3616" s="6" t="str">
        <f t="shared" si="900"/>
        <v>Ball</v>
      </c>
      <c r="T3616" s="6" t="str">
        <f t="shared" si="901"/>
        <v>Mr</v>
      </c>
      <c r="U3616" s="6" t="str">
        <f t="shared" si="902"/>
        <v>M</v>
      </c>
      <c r="V3616" s="6" t="str">
        <f t="shared" si="903"/>
        <v>60</v>
      </c>
      <c r="W3616" s="6" t="str">
        <f t="shared" si="904"/>
        <v>Trinity Mews</v>
      </c>
      <c r="X3616" s="6" t="str">
        <f t="shared" si="905"/>
        <v>ws</v>
      </c>
      <c r="Y3616" s="6" t="str">
        <f t="shared" si="906"/>
        <v>Trinity Mews</v>
      </c>
      <c r="Z3616" s="6" t="str">
        <f t="shared" si="907"/>
        <v>Taunton</v>
      </c>
      <c r="AA3616" s="6" t="str">
        <f t="shared" si="908"/>
        <v>WC</v>
      </c>
      <c r="AB3616" s="7" t="str">
        <f t="shared" si="909"/>
        <v>43825</v>
      </c>
      <c r="AC3616" s="6" t="str">
        <f t="shared" si="910"/>
        <v>37</v>
      </c>
      <c r="AD3616" s="6" t="str">
        <f t="shared" si="911"/>
        <v>A2</v>
      </c>
      <c r="AE3616" s="8" t="str">
        <f t="shared" si="912"/>
        <v/>
      </c>
    </row>
    <row r="3617" spans="1:31" x14ac:dyDescent="0.25">
      <c r="A3617" s="9">
        <v>3706</v>
      </c>
      <c r="B3617" s="10" t="s">
        <v>8439</v>
      </c>
      <c r="C3617" s="10" t="s">
        <v>3417</v>
      </c>
      <c r="D3617" s="10" t="s">
        <v>49</v>
      </c>
      <c r="E3617" s="10" t="s">
        <v>16</v>
      </c>
      <c r="F3617" s="10">
        <v>30</v>
      </c>
      <c r="G3617" s="10" t="s">
        <v>8440</v>
      </c>
      <c r="H3617" s="10" t="s">
        <v>2274</v>
      </c>
      <c r="I3617" s="10" t="s">
        <v>32</v>
      </c>
      <c r="J3617" s="11">
        <v>44169</v>
      </c>
      <c r="K3617" s="10">
        <v>62</v>
      </c>
      <c r="L3617" s="10" t="s">
        <v>44</v>
      </c>
      <c r="M3617" s="12"/>
      <c r="O3617">
        <f t="shared" si="913"/>
        <v>0</v>
      </c>
      <c r="Q3617" s="9" t="str">
        <f t="shared" si="898"/>
        <v>3706</v>
      </c>
      <c r="R3617" s="10" t="str">
        <f t="shared" si="899"/>
        <v>Shela</v>
      </c>
      <c r="S3617" s="10" t="str">
        <f t="shared" si="900"/>
        <v>Rudolph</v>
      </c>
      <c r="T3617" s="10" t="str">
        <f t="shared" si="901"/>
        <v>Miss</v>
      </c>
      <c r="U3617" s="10" t="str">
        <f t="shared" si="902"/>
        <v>F</v>
      </c>
      <c r="V3617" s="10" t="str">
        <f t="shared" si="903"/>
        <v>30</v>
      </c>
      <c r="W3617" s="10" t="str">
        <f t="shared" si="904"/>
        <v>Trinity Place</v>
      </c>
      <c r="X3617" s="10" t="str">
        <f t="shared" si="905"/>
        <v>ce</v>
      </c>
      <c r="Y3617" s="10" t="str">
        <f t="shared" si="906"/>
        <v>Trinity Place</v>
      </c>
      <c r="Z3617" s="10" t="str">
        <f t="shared" si="907"/>
        <v>Milltimber</v>
      </c>
      <c r="AA3617" s="10" t="str">
        <f t="shared" si="908"/>
        <v>WC</v>
      </c>
      <c r="AB3617" s="11" t="str">
        <f t="shared" si="909"/>
        <v>44169</v>
      </c>
      <c r="AC3617" s="10" t="str">
        <f t="shared" si="910"/>
        <v>62</v>
      </c>
      <c r="AD3617" s="10" t="str">
        <f t="shared" si="911"/>
        <v>D</v>
      </c>
      <c r="AE3617" s="12" t="str">
        <f t="shared" si="912"/>
        <v/>
      </c>
    </row>
    <row r="3618" spans="1:31" x14ac:dyDescent="0.25">
      <c r="A3618" s="5">
        <v>3707</v>
      </c>
      <c r="B3618" s="6" t="s">
        <v>8441</v>
      </c>
      <c r="C3618" s="6" t="s">
        <v>6608</v>
      </c>
      <c r="D3618" s="6" t="s">
        <v>15</v>
      </c>
      <c r="E3618" s="6" t="s">
        <v>16</v>
      </c>
      <c r="F3618" s="6">
        <v>90</v>
      </c>
      <c r="G3618" s="6" t="s">
        <v>8442</v>
      </c>
      <c r="H3618" s="6" t="s">
        <v>5357</v>
      </c>
      <c r="I3618" s="6" t="s">
        <v>32</v>
      </c>
      <c r="J3618" s="7">
        <v>43583</v>
      </c>
      <c r="K3618" s="6">
        <v>63</v>
      </c>
      <c r="L3618" s="6" t="s">
        <v>157</v>
      </c>
      <c r="M3618" s="8"/>
      <c r="O3618">
        <f t="shared" si="913"/>
        <v>0</v>
      </c>
      <c r="Q3618" s="5" t="str">
        <f t="shared" si="898"/>
        <v>3707</v>
      </c>
      <c r="R3618" s="6" t="str">
        <f t="shared" si="899"/>
        <v>Latarsha</v>
      </c>
      <c r="S3618" s="6" t="str">
        <f t="shared" si="900"/>
        <v>Beal</v>
      </c>
      <c r="T3618" s="6" t="str">
        <f t="shared" si="901"/>
        <v>Mrs</v>
      </c>
      <c r="U3618" s="6" t="str">
        <f t="shared" si="902"/>
        <v>F</v>
      </c>
      <c r="V3618" s="6" t="str">
        <f t="shared" si="903"/>
        <v>90</v>
      </c>
      <c r="W3618" s="6" t="str">
        <f t="shared" si="904"/>
        <v>Trinity Street</v>
      </c>
      <c r="X3618" s="6" t="str">
        <f t="shared" si="905"/>
        <v>et</v>
      </c>
      <c r="Y3618" s="6" t="str">
        <f t="shared" si="906"/>
        <v>Trinity Street</v>
      </c>
      <c r="Z3618" s="6" t="str">
        <f t="shared" si="907"/>
        <v>Mitcheldean</v>
      </c>
      <c r="AA3618" s="6" t="str">
        <f t="shared" si="908"/>
        <v>WC</v>
      </c>
      <c r="AB3618" s="7" t="str">
        <f t="shared" si="909"/>
        <v>43583</v>
      </c>
      <c r="AC3618" s="6" t="str">
        <f t="shared" si="910"/>
        <v>63</v>
      </c>
      <c r="AD3618" s="6" t="str">
        <f t="shared" si="911"/>
        <v>C3</v>
      </c>
      <c r="AE3618" s="8" t="str">
        <f t="shared" si="912"/>
        <v/>
      </c>
    </row>
    <row r="3619" spans="1:31" x14ac:dyDescent="0.25">
      <c r="A3619" s="9">
        <v>3708</v>
      </c>
      <c r="B3619" s="10" t="s">
        <v>8443</v>
      </c>
      <c r="C3619" s="10" t="s">
        <v>372</v>
      </c>
      <c r="D3619" s="10" t="s">
        <v>15</v>
      </c>
      <c r="E3619" s="10" t="s">
        <v>16</v>
      </c>
      <c r="F3619" s="10">
        <v>60</v>
      </c>
      <c r="G3619" s="10" t="s">
        <v>8444</v>
      </c>
      <c r="H3619" s="10" t="s">
        <v>8445</v>
      </c>
      <c r="I3619" s="10" t="s">
        <v>32</v>
      </c>
      <c r="J3619" s="11">
        <v>43745</v>
      </c>
      <c r="K3619" s="10">
        <v>13</v>
      </c>
      <c r="L3619" s="10" t="s">
        <v>44</v>
      </c>
      <c r="M3619" s="12"/>
      <c r="O3619">
        <f t="shared" si="913"/>
        <v>0</v>
      </c>
      <c r="Q3619" s="9" t="str">
        <f t="shared" si="898"/>
        <v>3708</v>
      </c>
      <c r="R3619" s="10" t="str">
        <f t="shared" si="899"/>
        <v>Karmen</v>
      </c>
      <c r="S3619" s="10" t="str">
        <f t="shared" si="900"/>
        <v>Case</v>
      </c>
      <c r="T3619" s="10" t="str">
        <f t="shared" si="901"/>
        <v>Mrs</v>
      </c>
      <c r="U3619" s="10" t="str">
        <f t="shared" si="902"/>
        <v>F</v>
      </c>
      <c r="V3619" s="10" t="str">
        <f t="shared" si="903"/>
        <v>60</v>
      </c>
      <c r="W3619" s="10" t="str">
        <f t="shared" si="904"/>
        <v>Trott Street</v>
      </c>
      <c r="X3619" s="10" t="str">
        <f t="shared" si="905"/>
        <v>et</v>
      </c>
      <c r="Y3619" s="10" t="str">
        <f t="shared" si="906"/>
        <v>Trott Street</v>
      </c>
      <c r="Z3619" s="10" t="str">
        <f t="shared" si="907"/>
        <v>Walton-On-Thames</v>
      </c>
      <c r="AA3619" s="10" t="str">
        <f t="shared" si="908"/>
        <v>WC</v>
      </c>
      <c r="AB3619" s="11" t="str">
        <f t="shared" si="909"/>
        <v>43745</v>
      </c>
      <c r="AC3619" s="10" t="str">
        <f t="shared" si="910"/>
        <v>13</v>
      </c>
      <c r="AD3619" s="10" t="str">
        <f t="shared" si="911"/>
        <v>D</v>
      </c>
      <c r="AE3619" s="12" t="str">
        <f t="shared" si="912"/>
        <v/>
      </c>
    </row>
    <row r="3620" spans="1:31" x14ac:dyDescent="0.25">
      <c r="A3620" s="9">
        <v>3710</v>
      </c>
      <c r="B3620" s="10" t="s">
        <v>8446</v>
      </c>
      <c r="C3620" s="10" t="s">
        <v>8447</v>
      </c>
      <c r="D3620" s="10" t="s">
        <v>49</v>
      </c>
      <c r="E3620" s="10" t="s">
        <v>16</v>
      </c>
      <c r="F3620" s="10">
        <v>90</v>
      </c>
      <c r="G3620" s="10" t="s">
        <v>8448</v>
      </c>
      <c r="H3620" s="10" t="s">
        <v>3090</v>
      </c>
      <c r="I3620" s="10" t="s">
        <v>32</v>
      </c>
      <c r="J3620" s="11">
        <v>44504</v>
      </c>
      <c r="K3620" s="10">
        <v>64</v>
      </c>
      <c r="L3620" s="10" t="s">
        <v>62</v>
      </c>
      <c r="M3620" s="12"/>
      <c r="O3620">
        <f t="shared" si="913"/>
        <v>0</v>
      </c>
      <c r="Q3620" s="9" t="str">
        <f t="shared" si="898"/>
        <v>3710</v>
      </c>
      <c r="R3620" s="10" t="str">
        <f t="shared" si="899"/>
        <v>Renna</v>
      </c>
      <c r="S3620" s="10" t="str">
        <f t="shared" si="900"/>
        <v>Burns</v>
      </c>
      <c r="T3620" s="10" t="str">
        <f t="shared" si="901"/>
        <v>Miss</v>
      </c>
      <c r="U3620" s="10" t="str">
        <f t="shared" si="902"/>
        <v>F</v>
      </c>
      <c r="V3620" s="10" t="str">
        <f t="shared" si="903"/>
        <v>90</v>
      </c>
      <c r="W3620" s="10" t="str">
        <f t="shared" si="904"/>
        <v>Trumans Fields</v>
      </c>
      <c r="X3620" s="10" t="str">
        <f t="shared" si="905"/>
        <v>ds</v>
      </c>
      <c r="Y3620" s="10" t="str">
        <f t="shared" si="906"/>
        <v>Trumans Fields</v>
      </c>
      <c r="Z3620" s="10" t="str">
        <f t="shared" si="907"/>
        <v>Wallingford</v>
      </c>
      <c r="AA3620" s="10" t="str">
        <f t="shared" si="908"/>
        <v>WC</v>
      </c>
      <c r="AB3620" s="11" t="str">
        <f t="shared" si="909"/>
        <v>44504</v>
      </c>
      <c r="AC3620" s="10" t="str">
        <f t="shared" si="910"/>
        <v>64</v>
      </c>
      <c r="AD3620" s="10" t="str">
        <f t="shared" si="911"/>
        <v>C4</v>
      </c>
      <c r="AE3620" s="12" t="str">
        <f t="shared" si="912"/>
        <v/>
      </c>
    </row>
    <row r="3621" spans="1:31" x14ac:dyDescent="0.25">
      <c r="A3621" s="9">
        <v>3712</v>
      </c>
      <c r="B3621" s="10" t="s">
        <v>8450</v>
      </c>
      <c r="C3621" s="10" t="s">
        <v>8451</v>
      </c>
      <c r="D3621" s="10" t="s">
        <v>49</v>
      </c>
      <c r="E3621" s="10" t="s">
        <v>16</v>
      </c>
      <c r="F3621" s="10">
        <v>60</v>
      </c>
      <c r="G3621" s="10" t="s">
        <v>8452</v>
      </c>
      <c r="H3621" s="10" t="s">
        <v>5360</v>
      </c>
      <c r="I3621" s="10" t="s">
        <v>1194</v>
      </c>
      <c r="J3621" s="11">
        <v>43929</v>
      </c>
      <c r="K3621" s="10">
        <v>57</v>
      </c>
      <c r="L3621" s="10" t="s">
        <v>33</v>
      </c>
      <c r="M3621" s="12"/>
      <c r="O3621">
        <f t="shared" si="913"/>
        <v>0</v>
      </c>
      <c r="Q3621" s="9" t="str">
        <f t="shared" si="898"/>
        <v>3712</v>
      </c>
      <c r="R3621" s="10" t="str">
        <f t="shared" si="899"/>
        <v>Mackenzie</v>
      </c>
      <c r="S3621" s="10" t="str">
        <f t="shared" si="900"/>
        <v>Parham</v>
      </c>
      <c r="T3621" s="10" t="str">
        <f t="shared" si="901"/>
        <v>Miss</v>
      </c>
      <c r="U3621" s="10" t="str">
        <f t="shared" si="902"/>
        <v>F</v>
      </c>
      <c r="V3621" s="10" t="str">
        <f t="shared" si="903"/>
        <v>60</v>
      </c>
      <c r="W3621" s="10" t="str">
        <f t="shared" si="904"/>
        <v>Truro Street</v>
      </c>
      <c r="X3621" s="10" t="str">
        <f t="shared" si="905"/>
        <v>et</v>
      </c>
      <c r="Y3621" s="10" t="str">
        <f t="shared" si="906"/>
        <v>Truro Street</v>
      </c>
      <c r="Z3621" s="10" t="str">
        <f t="shared" si="907"/>
        <v>Dyffryn Ardudwy</v>
      </c>
      <c r="AA3621" s="10" t="str">
        <f t="shared" si="908"/>
        <v>LU</v>
      </c>
      <c r="AB3621" s="11" t="str">
        <f t="shared" si="909"/>
        <v>43929</v>
      </c>
      <c r="AC3621" s="10" t="str">
        <f t="shared" si="910"/>
        <v>57</v>
      </c>
      <c r="AD3621" s="10" t="str">
        <f t="shared" si="911"/>
        <v>A3</v>
      </c>
      <c r="AE3621" s="12" t="str">
        <f t="shared" si="912"/>
        <v/>
      </c>
    </row>
    <row r="3622" spans="1:31" x14ac:dyDescent="0.25">
      <c r="A3622" s="5">
        <v>3713</v>
      </c>
      <c r="B3622" s="6" t="s">
        <v>4422</v>
      </c>
      <c r="C3622" s="6" t="s">
        <v>2682</v>
      </c>
      <c r="D3622" s="6" t="s">
        <v>28</v>
      </c>
      <c r="E3622" s="6" t="s">
        <v>29</v>
      </c>
      <c r="F3622" s="6">
        <v>60</v>
      </c>
      <c r="G3622" s="6" t="s">
        <v>8453</v>
      </c>
      <c r="H3622" s="6" t="s">
        <v>4183</v>
      </c>
      <c r="I3622" s="6" t="s">
        <v>238</v>
      </c>
      <c r="J3622" s="7">
        <v>43473</v>
      </c>
      <c r="K3622" s="6">
        <v>56</v>
      </c>
      <c r="L3622" s="6" t="s">
        <v>33</v>
      </c>
      <c r="M3622" s="8"/>
      <c r="O3622">
        <f t="shared" si="913"/>
        <v>0</v>
      </c>
      <c r="Q3622" s="5" t="str">
        <f t="shared" si="898"/>
        <v>3713</v>
      </c>
      <c r="R3622" s="6" t="str">
        <f t="shared" si="899"/>
        <v>Elisha</v>
      </c>
      <c r="S3622" s="6" t="str">
        <f t="shared" si="900"/>
        <v>Robbins</v>
      </c>
      <c r="T3622" s="6" t="str">
        <f t="shared" si="901"/>
        <v>Mr</v>
      </c>
      <c r="U3622" s="6" t="str">
        <f t="shared" si="902"/>
        <v>M</v>
      </c>
      <c r="V3622" s="6" t="str">
        <f t="shared" si="903"/>
        <v>60</v>
      </c>
      <c r="W3622" s="6" t="str">
        <f t="shared" si="904"/>
        <v>Tryon Street</v>
      </c>
      <c r="X3622" s="6" t="str">
        <f t="shared" si="905"/>
        <v>et</v>
      </c>
      <c r="Y3622" s="6" t="str">
        <f t="shared" si="906"/>
        <v>Tryon Street</v>
      </c>
      <c r="Z3622" s="6" t="str">
        <f t="shared" si="907"/>
        <v>Chalfont St. Giles</v>
      </c>
      <c r="AA3622" s="6" t="str">
        <f t="shared" si="908"/>
        <v>CR</v>
      </c>
      <c r="AB3622" s="7" t="str">
        <f t="shared" si="909"/>
        <v>43473</v>
      </c>
      <c r="AC3622" s="6" t="str">
        <f t="shared" si="910"/>
        <v>56</v>
      </c>
      <c r="AD3622" s="6" t="str">
        <f t="shared" si="911"/>
        <v>A3</v>
      </c>
      <c r="AE3622" s="8" t="str">
        <f t="shared" si="912"/>
        <v/>
      </c>
    </row>
    <row r="3623" spans="1:31" x14ac:dyDescent="0.25">
      <c r="A3623" s="9">
        <v>3714</v>
      </c>
      <c r="B3623" s="10" t="s">
        <v>4534</v>
      </c>
      <c r="C3623" s="10" t="s">
        <v>8454</v>
      </c>
      <c r="D3623" s="10" t="s">
        <v>28</v>
      </c>
      <c r="E3623" s="10" t="s">
        <v>29</v>
      </c>
      <c r="F3623" s="10">
        <v>30</v>
      </c>
      <c r="G3623" s="10" t="s">
        <v>8455</v>
      </c>
      <c r="H3623" s="10" t="s">
        <v>2663</v>
      </c>
      <c r="I3623" s="10" t="s">
        <v>19</v>
      </c>
      <c r="J3623" s="11">
        <v>44115</v>
      </c>
      <c r="K3623" s="10">
        <v>62</v>
      </c>
      <c r="L3623" s="10" t="s">
        <v>62</v>
      </c>
      <c r="M3623" s="12"/>
      <c r="O3623">
        <f t="shared" si="913"/>
        <v>0</v>
      </c>
      <c r="Q3623" s="9" t="str">
        <f t="shared" si="898"/>
        <v>3714</v>
      </c>
      <c r="R3623" s="10" t="str">
        <f t="shared" si="899"/>
        <v>Lionel</v>
      </c>
      <c r="S3623" s="10" t="str">
        <f t="shared" si="900"/>
        <v>Rossi</v>
      </c>
      <c r="T3623" s="10" t="str">
        <f t="shared" si="901"/>
        <v>Mr</v>
      </c>
      <c r="U3623" s="10" t="str">
        <f t="shared" si="902"/>
        <v>M</v>
      </c>
      <c r="V3623" s="10" t="str">
        <f t="shared" si="903"/>
        <v>30</v>
      </c>
      <c r="W3623" s="10" t="str">
        <f t="shared" si="904"/>
        <v>Tryons Place</v>
      </c>
      <c r="X3623" s="10" t="str">
        <f t="shared" si="905"/>
        <v>ce</v>
      </c>
      <c r="Y3623" s="10" t="str">
        <f t="shared" si="906"/>
        <v>Tryons Place</v>
      </c>
      <c r="Z3623" s="10" t="str">
        <f t="shared" si="907"/>
        <v>Ballynahinch</v>
      </c>
      <c r="AA3623" s="10" t="str">
        <f t="shared" si="908"/>
        <v>CH</v>
      </c>
      <c r="AB3623" s="11" t="str">
        <f t="shared" si="909"/>
        <v>44115</v>
      </c>
      <c r="AC3623" s="10" t="str">
        <f t="shared" si="910"/>
        <v>62</v>
      </c>
      <c r="AD3623" s="10" t="str">
        <f t="shared" si="911"/>
        <v>C4</v>
      </c>
      <c r="AE3623" s="12" t="str">
        <f t="shared" si="912"/>
        <v/>
      </c>
    </row>
    <row r="3624" spans="1:31" x14ac:dyDescent="0.25">
      <c r="A3624" s="5">
        <v>3715</v>
      </c>
      <c r="B3624" s="6" t="s">
        <v>8456</v>
      </c>
      <c r="C3624" s="6" t="s">
        <v>6567</v>
      </c>
      <c r="D3624" s="6" t="s">
        <v>28</v>
      </c>
      <c r="E3624" s="6" t="s">
        <v>29</v>
      </c>
      <c r="F3624" s="6">
        <v>60</v>
      </c>
      <c r="G3624" s="6" t="s">
        <v>8457</v>
      </c>
      <c r="H3624" s="6" t="s">
        <v>4571</v>
      </c>
      <c r="I3624" s="6" t="s">
        <v>32</v>
      </c>
      <c r="J3624" s="7">
        <v>44256</v>
      </c>
      <c r="K3624" s="6">
        <v>21</v>
      </c>
      <c r="L3624" s="6" t="s">
        <v>52</v>
      </c>
      <c r="M3624" s="8"/>
      <c r="O3624">
        <f t="shared" si="913"/>
        <v>0</v>
      </c>
      <c r="Q3624" s="5" t="str">
        <f t="shared" si="898"/>
        <v>3715</v>
      </c>
      <c r="R3624" s="6" t="str">
        <f t="shared" si="899"/>
        <v>Galen</v>
      </c>
      <c r="S3624" s="6" t="str">
        <f t="shared" si="900"/>
        <v>Saunders</v>
      </c>
      <c r="T3624" s="6" t="str">
        <f t="shared" si="901"/>
        <v>Mr</v>
      </c>
      <c r="U3624" s="6" t="str">
        <f t="shared" si="902"/>
        <v>M</v>
      </c>
      <c r="V3624" s="6" t="str">
        <f t="shared" si="903"/>
        <v>60</v>
      </c>
      <c r="W3624" s="6" t="str">
        <f t="shared" si="904"/>
        <v>Tudor House</v>
      </c>
      <c r="X3624" s="6" t="str">
        <f t="shared" si="905"/>
        <v>se</v>
      </c>
      <c r="Y3624" s="6" t="str">
        <f t="shared" si="906"/>
        <v>Tudor House</v>
      </c>
      <c r="Z3624" s="6" t="str">
        <f t="shared" si="907"/>
        <v>West Bromwich</v>
      </c>
      <c r="AA3624" s="6" t="str">
        <f t="shared" si="908"/>
        <v>WC</v>
      </c>
      <c r="AB3624" s="7" t="str">
        <f t="shared" si="909"/>
        <v>44256</v>
      </c>
      <c r="AC3624" s="6" t="str">
        <f t="shared" si="910"/>
        <v>21</v>
      </c>
      <c r="AD3624" s="6" t="str">
        <f t="shared" si="911"/>
        <v>A1</v>
      </c>
      <c r="AE3624" s="8" t="str">
        <f t="shared" si="912"/>
        <v/>
      </c>
    </row>
    <row r="3625" spans="1:31" x14ac:dyDescent="0.25">
      <c r="A3625" s="9">
        <v>3716</v>
      </c>
      <c r="B3625" s="10" t="s">
        <v>1886</v>
      </c>
      <c r="C3625" s="10" t="s">
        <v>7588</v>
      </c>
      <c r="D3625" s="10" t="s">
        <v>115</v>
      </c>
      <c r="E3625" s="10" t="s">
        <v>29</v>
      </c>
      <c r="F3625" s="10">
        <v>90</v>
      </c>
      <c r="G3625" s="10" t="s">
        <v>8458</v>
      </c>
      <c r="H3625" s="10" t="s">
        <v>5380</v>
      </c>
      <c r="I3625" s="10" t="s">
        <v>32</v>
      </c>
      <c r="J3625" s="11">
        <v>44323</v>
      </c>
      <c r="K3625" s="10">
        <v>65</v>
      </c>
      <c r="L3625" s="10" t="s">
        <v>157</v>
      </c>
      <c r="M3625" s="12"/>
      <c r="O3625">
        <f t="shared" si="913"/>
        <v>0</v>
      </c>
      <c r="Q3625" s="9" t="str">
        <f t="shared" si="898"/>
        <v>3716</v>
      </c>
      <c r="R3625" s="10" t="str">
        <f t="shared" si="899"/>
        <v>Chase</v>
      </c>
      <c r="S3625" s="10" t="str">
        <f t="shared" si="900"/>
        <v>Khan</v>
      </c>
      <c r="T3625" s="10" t="str">
        <f t="shared" si="901"/>
        <v>Prof</v>
      </c>
      <c r="U3625" s="10" t="str">
        <f t="shared" si="902"/>
        <v>M</v>
      </c>
      <c r="V3625" s="10" t="str">
        <f t="shared" si="903"/>
        <v>90</v>
      </c>
      <c r="W3625" s="10" t="str">
        <f t="shared" si="904"/>
        <v>Tufton Street</v>
      </c>
      <c r="X3625" s="10" t="str">
        <f t="shared" si="905"/>
        <v>et</v>
      </c>
      <c r="Y3625" s="10" t="str">
        <f t="shared" si="906"/>
        <v>Tufton Street</v>
      </c>
      <c r="Z3625" s="10" t="str">
        <f t="shared" si="907"/>
        <v>Prestonpans</v>
      </c>
      <c r="AA3625" s="10" t="str">
        <f t="shared" si="908"/>
        <v>WC</v>
      </c>
      <c r="AB3625" s="11" t="str">
        <f t="shared" si="909"/>
        <v>44323</v>
      </c>
      <c r="AC3625" s="10" t="str">
        <f t="shared" si="910"/>
        <v>65</v>
      </c>
      <c r="AD3625" s="10" t="str">
        <f t="shared" si="911"/>
        <v>C3</v>
      </c>
      <c r="AE3625" s="12" t="str">
        <f t="shared" si="912"/>
        <v/>
      </c>
    </row>
    <row r="3626" spans="1:31" x14ac:dyDescent="0.25">
      <c r="A3626" s="5">
        <v>3717</v>
      </c>
      <c r="B3626" s="6" t="s">
        <v>2357</v>
      </c>
      <c r="C3626" s="6" t="s">
        <v>1100</v>
      </c>
      <c r="D3626" s="6" t="s">
        <v>28</v>
      </c>
      <c r="E3626" s="6" t="s">
        <v>29</v>
      </c>
      <c r="F3626" s="6">
        <v>60</v>
      </c>
      <c r="G3626" s="6" t="s">
        <v>8459</v>
      </c>
      <c r="H3626" s="6" t="s">
        <v>3616</v>
      </c>
      <c r="I3626" s="6" t="s">
        <v>32</v>
      </c>
      <c r="J3626" s="7">
        <v>43978</v>
      </c>
      <c r="K3626" s="6">
        <v>4</v>
      </c>
      <c r="L3626" s="6" t="s">
        <v>99</v>
      </c>
      <c r="M3626" s="8"/>
      <c r="O3626">
        <f t="shared" si="913"/>
        <v>0</v>
      </c>
      <c r="Q3626" s="5" t="str">
        <f t="shared" si="898"/>
        <v>3717</v>
      </c>
      <c r="R3626" s="6" t="str">
        <f t="shared" si="899"/>
        <v>Herbert</v>
      </c>
      <c r="S3626" s="6" t="str">
        <f t="shared" si="900"/>
        <v>Butler</v>
      </c>
      <c r="T3626" s="6" t="str">
        <f t="shared" si="901"/>
        <v>Mr</v>
      </c>
      <c r="U3626" s="6" t="str">
        <f t="shared" si="902"/>
        <v>M</v>
      </c>
      <c r="V3626" s="6" t="str">
        <f t="shared" si="903"/>
        <v>60</v>
      </c>
      <c r="W3626" s="6" t="str">
        <f t="shared" si="904"/>
        <v>Tugboat Street</v>
      </c>
      <c r="X3626" s="6" t="str">
        <f t="shared" si="905"/>
        <v>et</v>
      </c>
      <c r="Y3626" s="6" t="str">
        <f t="shared" si="906"/>
        <v>Tugboat Street</v>
      </c>
      <c r="Z3626" s="6" t="str">
        <f t="shared" si="907"/>
        <v>Rochdale</v>
      </c>
      <c r="AA3626" s="6" t="str">
        <f t="shared" si="908"/>
        <v>WC</v>
      </c>
      <c r="AB3626" s="7" t="str">
        <f t="shared" si="909"/>
        <v>43978</v>
      </c>
      <c r="AC3626" s="6" t="str">
        <f t="shared" si="910"/>
        <v>4</v>
      </c>
      <c r="AD3626" s="6" t="str">
        <f t="shared" si="911"/>
        <v>E</v>
      </c>
      <c r="AE3626" s="8" t="str">
        <f t="shared" si="912"/>
        <v/>
      </c>
    </row>
    <row r="3627" spans="1:31" x14ac:dyDescent="0.25">
      <c r="A3627" s="9">
        <v>3718</v>
      </c>
      <c r="B3627" s="10" t="s">
        <v>6051</v>
      </c>
      <c r="C3627" s="10" t="s">
        <v>2486</v>
      </c>
      <c r="D3627" s="10" t="s">
        <v>28</v>
      </c>
      <c r="E3627" s="10" t="s">
        <v>29</v>
      </c>
      <c r="F3627" s="10">
        <v>90</v>
      </c>
      <c r="G3627" s="10" t="s">
        <v>8459</v>
      </c>
      <c r="H3627" s="10" t="s">
        <v>1527</v>
      </c>
      <c r="I3627" s="10" t="s">
        <v>32</v>
      </c>
      <c r="J3627" s="11">
        <v>44450</v>
      </c>
      <c r="K3627" s="10">
        <v>49</v>
      </c>
      <c r="L3627" s="10" t="s">
        <v>62</v>
      </c>
      <c r="M3627" s="12"/>
      <c r="O3627">
        <f t="shared" si="913"/>
        <v>0</v>
      </c>
      <c r="Q3627" s="9" t="str">
        <f t="shared" si="898"/>
        <v>3718</v>
      </c>
      <c r="R3627" s="10" t="str">
        <f t="shared" si="899"/>
        <v>Jerry</v>
      </c>
      <c r="S3627" s="10" t="str">
        <f t="shared" si="900"/>
        <v>Le</v>
      </c>
      <c r="T3627" s="10" t="str">
        <f t="shared" si="901"/>
        <v>Mr</v>
      </c>
      <c r="U3627" s="10" t="str">
        <f t="shared" si="902"/>
        <v>M</v>
      </c>
      <c r="V3627" s="10" t="str">
        <f t="shared" si="903"/>
        <v>90</v>
      </c>
      <c r="W3627" s="10" t="str">
        <f t="shared" si="904"/>
        <v>Tugboat Street</v>
      </c>
      <c r="X3627" s="10" t="str">
        <f t="shared" si="905"/>
        <v>et</v>
      </c>
      <c r="Y3627" s="10" t="str">
        <f t="shared" si="906"/>
        <v>Tugboat Street</v>
      </c>
      <c r="Z3627" s="10" t="str">
        <f t="shared" si="907"/>
        <v>Treorchy</v>
      </c>
      <c r="AA3627" s="10" t="str">
        <f t="shared" si="908"/>
        <v>WC</v>
      </c>
      <c r="AB3627" s="11" t="str">
        <f t="shared" si="909"/>
        <v>44450</v>
      </c>
      <c r="AC3627" s="10" t="str">
        <f t="shared" si="910"/>
        <v>49</v>
      </c>
      <c r="AD3627" s="10" t="str">
        <f t="shared" si="911"/>
        <v>C4</v>
      </c>
      <c r="AE3627" s="12" t="str">
        <f t="shared" si="912"/>
        <v/>
      </c>
    </row>
    <row r="3628" spans="1:31" x14ac:dyDescent="0.25">
      <c r="A3628" s="5">
        <v>3719</v>
      </c>
      <c r="B3628" s="6" t="s">
        <v>8460</v>
      </c>
      <c r="C3628" s="6" t="s">
        <v>5370</v>
      </c>
      <c r="D3628" s="6" t="s">
        <v>15</v>
      </c>
      <c r="E3628" s="6" t="s">
        <v>16</v>
      </c>
      <c r="F3628" s="6">
        <v>90</v>
      </c>
      <c r="G3628" s="6" t="s">
        <v>8461</v>
      </c>
      <c r="H3628" s="6" t="s">
        <v>2983</v>
      </c>
      <c r="I3628" s="6" t="s">
        <v>32</v>
      </c>
      <c r="J3628" s="7">
        <v>43474</v>
      </c>
      <c r="K3628" s="6">
        <v>67</v>
      </c>
      <c r="L3628" s="6" t="s">
        <v>68</v>
      </c>
      <c r="M3628" s="8"/>
      <c r="O3628">
        <f t="shared" si="913"/>
        <v>0</v>
      </c>
      <c r="Q3628" s="5" t="str">
        <f t="shared" si="898"/>
        <v>3719</v>
      </c>
      <c r="R3628" s="6" t="str">
        <f t="shared" si="899"/>
        <v>Veronika</v>
      </c>
      <c r="S3628" s="6" t="str">
        <f t="shared" si="900"/>
        <v>Christensen</v>
      </c>
      <c r="T3628" s="6" t="str">
        <f t="shared" si="901"/>
        <v>Mrs</v>
      </c>
      <c r="U3628" s="6" t="str">
        <f t="shared" si="902"/>
        <v>F</v>
      </c>
      <c r="V3628" s="6" t="str">
        <f t="shared" si="903"/>
        <v>90</v>
      </c>
      <c r="W3628" s="6" t="str">
        <f t="shared" si="904"/>
        <v>Tulletts Yard</v>
      </c>
      <c r="X3628" s="6" t="str">
        <f t="shared" si="905"/>
        <v>rd</v>
      </c>
      <c r="Y3628" s="6" t="str">
        <f t="shared" si="906"/>
        <v>Tulletts Yard</v>
      </c>
      <c r="Z3628" s="6" t="str">
        <f t="shared" si="907"/>
        <v>Wotton-Under-Edge</v>
      </c>
      <c r="AA3628" s="6" t="str">
        <f t="shared" si="908"/>
        <v>WC</v>
      </c>
      <c r="AB3628" s="7" t="str">
        <f t="shared" si="909"/>
        <v>43474</v>
      </c>
      <c r="AC3628" s="6" t="str">
        <f t="shared" si="910"/>
        <v>67</v>
      </c>
      <c r="AD3628" s="6" t="str">
        <f t="shared" si="911"/>
        <v>A2</v>
      </c>
      <c r="AE3628" s="8" t="str">
        <f t="shared" si="912"/>
        <v/>
      </c>
    </row>
    <row r="3629" spans="1:31" x14ac:dyDescent="0.25">
      <c r="A3629" s="9">
        <v>3720</v>
      </c>
      <c r="B3629" s="10" t="s">
        <v>8462</v>
      </c>
      <c r="C3629" s="10" t="s">
        <v>7526</v>
      </c>
      <c r="D3629" s="10" t="s">
        <v>15</v>
      </c>
      <c r="E3629" s="10" t="s">
        <v>16</v>
      </c>
      <c r="F3629" s="10">
        <v>60</v>
      </c>
      <c r="G3629" s="10" t="s">
        <v>8463</v>
      </c>
      <c r="H3629" s="10" t="s">
        <v>1483</v>
      </c>
      <c r="I3629" s="10" t="s">
        <v>291</v>
      </c>
      <c r="J3629" s="11">
        <v>44197</v>
      </c>
      <c r="K3629" s="10">
        <v>68</v>
      </c>
      <c r="L3629" s="10" t="s">
        <v>39</v>
      </c>
      <c r="M3629" s="12"/>
      <c r="O3629">
        <f t="shared" si="913"/>
        <v>0</v>
      </c>
      <c r="Q3629" s="9" t="str">
        <f t="shared" si="898"/>
        <v>3720</v>
      </c>
      <c r="R3629" s="10" t="str">
        <f t="shared" si="899"/>
        <v>Katie</v>
      </c>
      <c r="S3629" s="10" t="str">
        <f t="shared" si="900"/>
        <v>Sparks</v>
      </c>
      <c r="T3629" s="10" t="str">
        <f t="shared" si="901"/>
        <v>Mrs</v>
      </c>
      <c r="U3629" s="10" t="str">
        <f t="shared" si="902"/>
        <v>F</v>
      </c>
      <c r="V3629" s="10" t="str">
        <f t="shared" si="903"/>
        <v>60</v>
      </c>
      <c r="W3629" s="10" t="str">
        <f t="shared" si="904"/>
        <v>Turk Place</v>
      </c>
      <c r="X3629" s="10" t="str">
        <f t="shared" si="905"/>
        <v>ce</v>
      </c>
      <c r="Y3629" s="10" t="str">
        <f t="shared" si="906"/>
        <v>Turk Place</v>
      </c>
      <c r="Z3629" s="10" t="str">
        <f t="shared" si="907"/>
        <v>Kilbirnie</v>
      </c>
      <c r="AA3629" s="10" t="str">
        <f t="shared" si="908"/>
        <v>HS</v>
      </c>
      <c r="AB3629" s="11" t="str">
        <f t="shared" si="909"/>
        <v>44197</v>
      </c>
      <c r="AC3629" s="10" t="str">
        <f t="shared" si="910"/>
        <v>68</v>
      </c>
      <c r="AD3629" s="10" t="str">
        <f t="shared" si="911"/>
        <v>C1</v>
      </c>
      <c r="AE3629" s="12" t="str">
        <f t="shared" si="912"/>
        <v/>
      </c>
    </row>
    <row r="3630" spans="1:31" x14ac:dyDescent="0.25">
      <c r="A3630" s="5">
        <v>3721</v>
      </c>
      <c r="B3630" s="6" t="s">
        <v>1938</v>
      </c>
      <c r="C3630" s="6" t="s">
        <v>1977</v>
      </c>
      <c r="D3630" s="6" t="s">
        <v>28</v>
      </c>
      <c r="E3630" s="6" t="s">
        <v>29</v>
      </c>
      <c r="F3630" s="6">
        <v>60</v>
      </c>
      <c r="G3630" s="6" t="s">
        <v>8464</v>
      </c>
      <c r="H3630" s="6" t="s">
        <v>6632</v>
      </c>
      <c r="I3630" s="6" t="s">
        <v>206</v>
      </c>
      <c r="J3630" s="7">
        <v>44531</v>
      </c>
      <c r="K3630" s="6">
        <v>29</v>
      </c>
      <c r="L3630" s="6" t="s">
        <v>99</v>
      </c>
      <c r="M3630" s="8"/>
      <c r="O3630">
        <f t="shared" si="913"/>
        <v>0</v>
      </c>
      <c r="Q3630" s="5" t="str">
        <f t="shared" si="898"/>
        <v>3721</v>
      </c>
      <c r="R3630" s="6" t="str">
        <f t="shared" si="899"/>
        <v>Harley</v>
      </c>
      <c r="S3630" s="6" t="str">
        <f t="shared" si="900"/>
        <v>Brooks</v>
      </c>
      <c r="T3630" s="6" t="str">
        <f t="shared" si="901"/>
        <v>Mr</v>
      </c>
      <c r="U3630" s="6" t="str">
        <f t="shared" si="902"/>
        <v>M</v>
      </c>
      <c r="V3630" s="6" t="str">
        <f t="shared" si="903"/>
        <v>60</v>
      </c>
      <c r="W3630" s="6" t="str">
        <f t="shared" si="904"/>
        <v>Turk Street</v>
      </c>
      <c r="X3630" s="6" t="str">
        <f t="shared" si="905"/>
        <v>et</v>
      </c>
      <c r="Y3630" s="6" t="str">
        <f t="shared" si="906"/>
        <v>Turk Street</v>
      </c>
      <c r="Z3630" s="6" t="str">
        <f t="shared" si="907"/>
        <v>Chigwell</v>
      </c>
      <c r="AA3630" s="6" t="str">
        <f t="shared" si="908"/>
        <v>DH</v>
      </c>
      <c r="AB3630" s="7" t="str">
        <f t="shared" si="909"/>
        <v>44531</v>
      </c>
      <c r="AC3630" s="6" t="str">
        <f t="shared" si="910"/>
        <v>29</v>
      </c>
      <c r="AD3630" s="6" t="str">
        <f t="shared" si="911"/>
        <v>E</v>
      </c>
      <c r="AE3630" s="8" t="str">
        <f t="shared" si="912"/>
        <v/>
      </c>
    </row>
    <row r="3631" spans="1:31" x14ac:dyDescent="0.25">
      <c r="A3631" s="9">
        <v>3722</v>
      </c>
      <c r="B3631" s="10" t="s">
        <v>8465</v>
      </c>
      <c r="C3631" s="10" t="s">
        <v>3557</v>
      </c>
      <c r="D3631" s="10" t="s">
        <v>49</v>
      </c>
      <c r="E3631" s="10" t="s">
        <v>16</v>
      </c>
      <c r="F3631" s="10">
        <v>30</v>
      </c>
      <c r="G3631" s="10" t="s">
        <v>8466</v>
      </c>
      <c r="H3631" s="10" t="s">
        <v>4058</v>
      </c>
      <c r="I3631" s="10" t="s">
        <v>881</v>
      </c>
      <c r="J3631" s="11">
        <v>44016</v>
      </c>
      <c r="K3631" s="10">
        <v>8</v>
      </c>
      <c r="L3631" s="10" t="s">
        <v>99</v>
      </c>
      <c r="M3631" s="12"/>
      <c r="O3631">
        <f t="shared" si="913"/>
        <v>0</v>
      </c>
      <c r="Q3631" s="9" t="str">
        <f t="shared" si="898"/>
        <v>3722</v>
      </c>
      <c r="R3631" s="10" t="str">
        <f t="shared" si="899"/>
        <v>Inez</v>
      </c>
      <c r="S3631" s="10" t="str">
        <f t="shared" si="900"/>
        <v>Lowry</v>
      </c>
      <c r="T3631" s="10" t="str">
        <f t="shared" si="901"/>
        <v>Miss</v>
      </c>
      <c r="U3631" s="10" t="str">
        <f t="shared" si="902"/>
        <v>F</v>
      </c>
      <c r="V3631" s="10" t="str">
        <f t="shared" si="903"/>
        <v>30</v>
      </c>
      <c r="W3631" s="10" t="str">
        <f t="shared" si="904"/>
        <v>Turley Close</v>
      </c>
      <c r="X3631" s="10" t="str">
        <f t="shared" si="905"/>
        <v>se</v>
      </c>
      <c r="Y3631" s="10" t="str">
        <f t="shared" si="906"/>
        <v>Turley Close</v>
      </c>
      <c r="Z3631" s="10" t="str">
        <f t="shared" si="907"/>
        <v>Inverness-Shire</v>
      </c>
      <c r="AA3631" s="10" t="str">
        <f t="shared" si="908"/>
        <v>LS</v>
      </c>
      <c r="AB3631" s="11" t="str">
        <f t="shared" si="909"/>
        <v>44016</v>
      </c>
      <c r="AC3631" s="10" t="str">
        <f t="shared" si="910"/>
        <v>8</v>
      </c>
      <c r="AD3631" s="10" t="str">
        <f t="shared" si="911"/>
        <v>E</v>
      </c>
      <c r="AE3631" s="12" t="str">
        <f t="shared" si="912"/>
        <v/>
      </c>
    </row>
    <row r="3632" spans="1:31" x14ac:dyDescent="0.25">
      <c r="A3632" s="5">
        <v>3723</v>
      </c>
      <c r="B3632" s="6" t="s">
        <v>7645</v>
      </c>
      <c r="C3632" s="6" t="s">
        <v>1790</v>
      </c>
      <c r="D3632" s="6" t="s">
        <v>49</v>
      </c>
      <c r="E3632" s="6" t="s">
        <v>16</v>
      </c>
      <c r="F3632" s="6">
        <v>90</v>
      </c>
      <c r="G3632" s="6" t="s">
        <v>8467</v>
      </c>
      <c r="H3632" s="6" t="s">
        <v>1168</v>
      </c>
      <c r="I3632" s="6" t="s">
        <v>32</v>
      </c>
      <c r="J3632" s="7">
        <v>43680</v>
      </c>
      <c r="K3632" s="6">
        <v>71</v>
      </c>
      <c r="L3632" s="6" t="s">
        <v>39</v>
      </c>
      <c r="M3632" s="8"/>
      <c r="O3632">
        <f t="shared" si="913"/>
        <v>0</v>
      </c>
      <c r="Q3632" s="5" t="str">
        <f t="shared" si="898"/>
        <v>3723</v>
      </c>
      <c r="R3632" s="6" t="str">
        <f t="shared" si="899"/>
        <v>Estefana</v>
      </c>
      <c r="S3632" s="6" t="str">
        <f t="shared" si="900"/>
        <v>Addison</v>
      </c>
      <c r="T3632" s="6" t="str">
        <f t="shared" si="901"/>
        <v>Miss</v>
      </c>
      <c r="U3632" s="6" t="str">
        <f t="shared" si="902"/>
        <v>F</v>
      </c>
      <c r="V3632" s="6" t="str">
        <f t="shared" si="903"/>
        <v>90</v>
      </c>
      <c r="W3632" s="6" t="str">
        <f t="shared" si="904"/>
        <v>Turner Road</v>
      </c>
      <c r="X3632" s="6" t="str">
        <f t="shared" si="905"/>
        <v>ad</v>
      </c>
      <c r="Y3632" s="6" t="str">
        <f t="shared" si="906"/>
        <v>Turner Road</v>
      </c>
      <c r="Z3632" s="6" t="str">
        <f t="shared" si="907"/>
        <v>Sutton Coldfield</v>
      </c>
      <c r="AA3632" s="6" t="str">
        <f t="shared" si="908"/>
        <v>WC</v>
      </c>
      <c r="AB3632" s="7" t="str">
        <f t="shared" si="909"/>
        <v>43680</v>
      </c>
      <c r="AC3632" s="6" t="str">
        <f t="shared" si="910"/>
        <v>71</v>
      </c>
      <c r="AD3632" s="6" t="str">
        <f t="shared" si="911"/>
        <v>C1</v>
      </c>
      <c r="AE3632" s="8" t="str">
        <f t="shared" si="912"/>
        <v/>
      </c>
    </row>
    <row r="3633" spans="1:31" x14ac:dyDescent="0.25">
      <c r="A3633" s="9">
        <v>3724</v>
      </c>
      <c r="B3633" s="10" t="s">
        <v>4791</v>
      </c>
      <c r="C3633" s="10" t="s">
        <v>1741</v>
      </c>
      <c r="D3633" s="10" t="s">
        <v>15</v>
      </c>
      <c r="E3633" s="10" t="s">
        <v>16</v>
      </c>
      <c r="F3633" s="10">
        <v>60</v>
      </c>
      <c r="G3633" s="10" t="s">
        <v>8468</v>
      </c>
      <c r="H3633" s="10" t="s">
        <v>1777</v>
      </c>
      <c r="I3633" s="10" t="s">
        <v>32</v>
      </c>
      <c r="J3633" s="11">
        <v>44201</v>
      </c>
      <c r="K3633" s="10">
        <v>54</v>
      </c>
      <c r="L3633" s="10" t="s">
        <v>39</v>
      </c>
      <c r="M3633" s="12"/>
      <c r="O3633">
        <f t="shared" si="913"/>
        <v>0</v>
      </c>
      <c r="Q3633" s="9" t="str">
        <f t="shared" si="898"/>
        <v>3724</v>
      </c>
      <c r="R3633" s="10" t="str">
        <f t="shared" si="899"/>
        <v>Sook</v>
      </c>
      <c r="S3633" s="10" t="str">
        <f t="shared" si="900"/>
        <v>Kirkpatrick</v>
      </c>
      <c r="T3633" s="10" t="str">
        <f t="shared" si="901"/>
        <v>Mrs</v>
      </c>
      <c r="U3633" s="10" t="str">
        <f t="shared" si="902"/>
        <v>F</v>
      </c>
      <c r="V3633" s="10" t="str">
        <f t="shared" si="903"/>
        <v>60</v>
      </c>
      <c r="W3633" s="10" t="str">
        <f t="shared" si="904"/>
        <v>Turners Buildings</v>
      </c>
      <c r="X3633" s="10" t="str">
        <f t="shared" si="905"/>
        <v>gs</v>
      </c>
      <c r="Y3633" s="10" t="str">
        <f t="shared" si="906"/>
        <v>Turners Buildings</v>
      </c>
      <c r="Z3633" s="10" t="str">
        <f t="shared" si="907"/>
        <v>Morecambe</v>
      </c>
      <c r="AA3633" s="10" t="str">
        <f t="shared" si="908"/>
        <v>WC</v>
      </c>
      <c r="AB3633" s="11" t="str">
        <f t="shared" si="909"/>
        <v>44201</v>
      </c>
      <c r="AC3633" s="10" t="str">
        <f t="shared" si="910"/>
        <v>54</v>
      </c>
      <c r="AD3633" s="10" t="str">
        <f t="shared" si="911"/>
        <v>C1</v>
      </c>
      <c r="AE3633" s="12" t="str">
        <f t="shared" si="912"/>
        <v/>
      </c>
    </row>
    <row r="3634" spans="1:31" x14ac:dyDescent="0.25">
      <c r="A3634" s="5">
        <v>3725</v>
      </c>
      <c r="B3634" s="6" t="s">
        <v>6940</v>
      </c>
      <c r="C3634" s="6" t="s">
        <v>4457</v>
      </c>
      <c r="D3634" s="6" t="s">
        <v>15</v>
      </c>
      <c r="E3634" s="6" t="s">
        <v>16</v>
      </c>
      <c r="F3634" s="6">
        <v>60</v>
      </c>
      <c r="G3634" s="6" t="s">
        <v>8469</v>
      </c>
      <c r="H3634" s="6" t="s">
        <v>8470</v>
      </c>
      <c r="I3634" s="6" t="s">
        <v>32</v>
      </c>
      <c r="J3634" s="7">
        <v>43914</v>
      </c>
      <c r="K3634" s="6">
        <v>78</v>
      </c>
      <c r="L3634" s="6" t="s">
        <v>62</v>
      </c>
      <c r="M3634" s="8"/>
      <c r="O3634">
        <f t="shared" si="913"/>
        <v>0</v>
      </c>
      <c r="Q3634" s="5" t="str">
        <f t="shared" si="898"/>
        <v>3725</v>
      </c>
      <c r="R3634" s="6" t="str">
        <f t="shared" si="899"/>
        <v>Tashia</v>
      </c>
      <c r="S3634" s="6" t="str">
        <f t="shared" si="900"/>
        <v>Mata</v>
      </c>
      <c r="T3634" s="6" t="str">
        <f t="shared" si="901"/>
        <v>Mrs</v>
      </c>
      <c r="U3634" s="6" t="str">
        <f t="shared" si="902"/>
        <v>F</v>
      </c>
      <c r="V3634" s="6" t="str">
        <f t="shared" si="903"/>
        <v>60</v>
      </c>
      <c r="W3634" s="6" t="str">
        <f t="shared" si="904"/>
        <v>Turners Court</v>
      </c>
      <c r="X3634" s="6" t="str">
        <f t="shared" si="905"/>
        <v>rt</v>
      </c>
      <c r="Y3634" s="6" t="str">
        <f t="shared" si="906"/>
        <v>Turners Court</v>
      </c>
      <c r="Z3634" s="6" t="str">
        <f t="shared" si="907"/>
        <v>Mitcham</v>
      </c>
      <c r="AA3634" s="6" t="str">
        <f t="shared" si="908"/>
        <v>WC</v>
      </c>
      <c r="AB3634" s="7" t="str">
        <f t="shared" si="909"/>
        <v>43914</v>
      </c>
      <c r="AC3634" s="6" t="str">
        <f t="shared" si="910"/>
        <v>78</v>
      </c>
      <c r="AD3634" s="6" t="str">
        <f t="shared" si="911"/>
        <v>C4</v>
      </c>
      <c r="AE3634" s="8" t="str">
        <f t="shared" si="912"/>
        <v/>
      </c>
    </row>
    <row r="3635" spans="1:31" x14ac:dyDescent="0.25">
      <c r="A3635" s="9">
        <v>3726</v>
      </c>
      <c r="B3635" s="10" t="s">
        <v>8471</v>
      </c>
      <c r="C3635" s="10" t="s">
        <v>8472</v>
      </c>
      <c r="D3635" s="10" t="s">
        <v>15</v>
      </c>
      <c r="E3635" s="10" t="s">
        <v>16</v>
      </c>
      <c r="F3635" s="10">
        <v>90</v>
      </c>
      <c r="G3635" s="10" t="s">
        <v>8473</v>
      </c>
      <c r="H3635" s="10" t="s">
        <v>2401</v>
      </c>
      <c r="I3635" s="10" t="s">
        <v>25</v>
      </c>
      <c r="J3635" s="11">
        <v>43761</v>
      </c>
      <c r="K3635" s="10">
        <v>8</v>
      </c>
      <c r="L3635" s="10" t="s">
        <v>68</v>
      </c>
      <c r="M3635" s="12"/>
      <c r="O3635">
        <f t="shared" si="913"/>
        <v>0</v>
      </c>
      <c r="Q3635" s="9" t="str">
        <f t="shared" si="898"/>
        <v>3726</v>
      </c>
      <c r="R3635" s="10" t="str">
        <f t="shared" si="899"/>
        <v>Sherly</v>
      </c>
      <c r="S3635" s="10" t="str">
        <f t="shared" si="900"/>
        <v>Nash</v>
      </c>
      <c r="T3635" s="10" t="str">
        <f t="shared" si="901"/>
        <v>Mrs</v>
      </c>
      <c r="U3635" s="10" t="str">
        <f t="shared" si="902"/>
        <v>F</v>
      </c>
      <c r="V3635" s="10" t="str">
        <f t="shared" si="903"/>
        <v>90</v>
      </c>
      <c r="W3635" s="10" t="str">
        <f t="shared" si="904"/>
        <v>Turrett Grove</v>
      </c>
      <c r="X3635" s="10" t="str">
        <f t="shared" si="905"/>
        <v>ve</v>
      </c>
      <c r="Y3635" s="10" t="str">
        <f t="shared" si="906"/>
        <v>Turrett Grove</v>
      </c>
      <c r="Z3635" s="10" t="str">
        <f t="shared" si="907"/>
        <v>Hayle</v>
      </c>
      <c r="AA3635" s="10" t="str">
        <f t="shared" si="908"/>
        <v>HG</v>
      </c>
      <c r="AB3635" s="11" t="str">
        <f t="shared" si="909"/>
        <v>43761</v>
      </c>
      <c r="AC3635" s="10" t="str">
        <f t="shared" si="910"/>
        <v>8</v>
      </c>
      <c r="AD3635" s="10" t="str">
        <f t="shared" si="911"/>
        <v>A2</v>
      </c>
      <c r="AE3635" s="12" t="str">
        <f t="shared" si="912"/>
        <v/>
      </c>
    </row>
    <row r="3636" spans="1:31" x14ac:dyDescent="0.25">
      <c r="A3636" s="5">
        <v>3727</v>
      </c>
      <c r="B3636" s="6" t="s">
        <v>1202</v>
      </c>
      <c r="C3636" s="6" t="s">
        <v>7051</v>
      </c>
      <c r="D3636" s="6" t="s">
        <v>28</v>
      </c>
      <c r="E3636" s="6" t="s">
        <v>29</v>
      </c>
      <c r="F3636" s="6">
        <v>60</v>
      </c>
      <c r="G3636" s="6" t="s">
        <v>8474</v>
      </c>
      <c r="H3636" s="6" t="s">
        <v>2025</v>
      </c>
      <c r="I3636" s="6" t="s">
        <v>32</v>
      </c>
      <c r="J3636" s="7">
        <v>43933</v>
      </c>
      <c r="K3636" s="6">
        <v>19</v>
      </c>
      <c r="L3636" s="6" t="s">
        <v>39</v>
      </c>
      <c r="M3636" s="8"/>
      <c r="O3636">
        <f t="shared" si="913"/>
        <v>0</v>
      </c>
      <c r="Q3636" s="5" t="str">
        <f t="shared" si="898"/>
        <v>3727</v>
      </c>
      <c r="R3636" s="6" t="str">
        <f t="shared" si="899"/>
        <v>Thaddeus</v>
      </c>
      <c r="S3636" s="6" t="str">
        <f t="shared" si="900"/>
        <v>Oneil</v>
      </c>
      <c r="T3636" s="6" t="str">
        <f t="shared" si="901"/>
        <v>Mr</v>
      </c>
      <c r="U3636" s="6" t="str">
        <f t="shared" si="902"/>
        <v>M</v>
      </c>
      <c r="V3636" s="6" t="str">
        <f t="shared" si="903"/>
        <v>60</v>
      </c>
      <c r="W3636" s="6" t="str">
        <f t="shared" si="904"/>
        <v>Turville Buildings</v>
      </c>
      <c r="X3636" s="6" t="str">
        <f t="shared" si="905"/>
        <v>gs</v>
      </c>
      <c r="Y3636" s="6" t="str">
        <f t="shared" si="906"/>
        <v>Turville Buildings</v>
      </c>
      <c r="Z3636" s="6" t="str">
        <f t="shared" si="907"/>
        <v>Loughborough</v>
      </c>
      <c r="AA3636" s="6" t="str">
        <f t="shared" si="908"/>
        <v>WC</v>
      </c>
      <c r="AB3636" s="7" t="str">
        <f t="shared" si="909"/>
        <v>43933</v>
      </c>
      <c r="AC3636" s="6" t="str">
        <f t="shared" si="910"/>
        <v>19</v>
      </c>
      <c r="AD3636" s="6" t="str">
        <f t="shared" si="911"/>
        <v>C1</v>
      </c>
      <c r="AE3636" s="8" t="str">
        <f t="shared" si="912"/>
        <v/>
      </c>
    </row>
    <row r="3637" spans="1:31" x14ac:dyDescent="0.25">
      <c r="A3637" s="9">
        <v>3728</v>
      </c>
      <c r="B3637" s="10" t="s">
        <v>4059</v>
      </c>
      <c r="C3637" s="10" t="s">
        <v>1321</v>
      </c>
      <c r="D3637" s="10" t="s">
        <v>28</v>
      </c>
      <c r="E3637" s="10" t="s">
        <v>29</v>
      </c>
      <c r="F3637" s="10">
        <v>60</v>
      </c>
      <c r="G3637" s="10" t="s">
        <v>8475</v>
      </c>
      <c r="H3637" s="10" t="s">
        <v>6066</v>
      </c>
      <c r="I3637" s="10" t="s">
        <v>122</v>
      </c>
      <c r="J3637" s="11">
        <v>44157</v>
      </c>
      <c r="K3637" s="10">
        <v>56</v>
      </c>
      <c r="L3637" s="10" t="s">
        <v>157</v>
      </c>
      <c r="M3637" s="12"/>
      <c r="O3637">
        <f t="shared" si="913"/>
        <v>0</v>
      </c>
      <c r="Q3637" s="9" t="str">
        <f t="shared" si="898"/>
        <v>3728</v>
      </c>
      <c r="R3637" s="10" t="str">
        <f t="shared" si="899"/>
        <v>Carol</v>
      </c>
      <c r="S3637" s="10" t="str">
        <f t="shared" si="900"/>
        <v>Brock</v>
      </c>
      <c r="T3637" s="10" t="str">
        <f t="shared" si="901"/>
        <v>Mr</v>
      </c>
      <c r="U3637" s="10" t="str">
        <f t="shared" si="902"/>
        <v>M</v>
      </c>
      <c r="V3637" s="10" t="str">
        <f t="shared" si="903"/>
        <v>60</v>
      </c>
      <c r="W3637" s="10" t="str">
        <f t="shared" si="904"/>
        <v>Tusons Court</v>
      </c>
      <c r="X3637" s="10" t="str">
        <f t="shared" si="905"/>
        <v>rt</v>
      </c>
      <c r="Y3637" s="10" t="str">
        <f t="shared" si="906"/>
        <v>Tusons Court</v>
      </c>
      <c r="Z3637" s="10" t="str">
        <f t="shared" si="907"/>
        <v>Llanbedr</v>
      </c>
      <c r="AA3637" s="10" t="str">
        <f t="shared" si="908"/>
        <v>WN</v>
      </c>
      <c r="AB3637" s="11" t="str">
        <f t="shared" si="909"/>
        <v>44157</v>
      </c>
      <c r="AC3637" s="10" t="str">
        <f t="shared" si="910"/>
        <v>56</v>
      </c>
      <c r="AD3637" s="10" t="str">
        <f t="shared" si="911"/>
        <v>C3</v>
      </c>
      <c r="AE3637" s="12" t="str">
        <f t="shared" si="912"/>
        <v/>
      </c>
    </row>
    <row r="3638" spans="1:31" x14ac:dyDescent="0.25">
      <c r="A3638" s="5">
        <v>3729</v>
      </c>
      <c r="B3638" s="6" t="s">
        <v>6694</v>
      </c>
      <c r="C3638" s="6" t="s">
        <v>1525</v>
      </c>
      <c r="D3638" s="6" t="s">
        <v>15</v>
      </c>
      <c r="E3638" s="6" t="s">
        <v>16</v>
      </c>
      <c r="F3638" s="6">
        <v>90</v>
      </c>
      <c r="G3638" s="6" t="s">
        <v>8476</v>
      </c>
      <c r="H3638" s="6" t="s">
        <v>4306</v>
      </c>
      <c r="I3638" s="6" t="s">
        <v>238</v>
      </c>
      <c r="J3638" s="7">
        <v>44264</v>
      </c>
      <c r="K3638" s="6">
        <v>10</v>
      </c>
      <c r="L3638" s="6" t="s">
        <v>99</v>
      </c>
      <c r="M3638" s="8"/>
      <c r="O3638">
        <f t="shared" si="913"/>
        <v>0</v>
      </c>
      <c r="Q3638" s="5" t="str">
        <f t="shared" si="898"/>
        <v>3729</v>
      </c>
      <c r="R3638" s="6" t="str">
        <f t="shared" si="899"/>
        <v>Jessika</v>
      </c>
      <c r="S3638" s="6" t="str">
        <f t="shared" si="900"/>
        <v>Curran</v>
      </c>
      <c r="T3638" s="6" t="str">
        <f t="shared" si="901"/>
        <v>Mrs</v>
      </c>
      <c r="U3638" s="6" t="str">
        <f t="shared" si="902"/>
        <v>F</v>
      </c>
      <c r="V3638" s="6" t="str">
        <f t="shared" si="903"/>
        <v>90</v>
      </c>
      <c r="W3638" s="6" t="str">
        <f t="shared" si="904"/>
        <v>Tweed Cottages</v>
      </c>
      <c r="X3638" s="6" t="str">
        <f t="shared" si="905"/>
        <v>es</v>
      </c>
      <c r="Y3638" s="6" t="str">
        <f t="shared" si="906"/>
        <v>Tweed Cottages</v>
      </c>
      <c r="Z3638" s="6" t="str">
        <f t="shared" si="907"/>
        <v>Chesham</v>
      </c>
      <c r="AA3638" s="6" t="str">
        <f t="shared" si="908"/>
        <v>CR</v>
      </c>
      <c r="AB3638" s="7" t="str">
        <f t="shared" si="909"/>
        <v>44264</v>
      </c>
      <c r="AC3638" s="6" t="str">
        <f t="shared" si="910"/>
        <v>10</v>
      </c>
      <c r="AD3638" s="6" t="str">
        <f t="shared" si="911"/>
        <v>E</v>
      </c>
      <c r="AE3638" s="8" t="str">
        <f t="shared" si="912"/>
        <v/>
      </c>
    </row>
    <row r="3639" spans="1:31" x14ac:dyDescent="0.25">
      <c r="A3639" s="9">
        <v>3730</v>
      </c>
      <c r="B3639" s="10" t="s">
        <v>4347</v>
      </c>
      <c r="C3639" s="10" t="s">
        <v>2499</v>
      </c>
      <c r="D3639" s="10" t="s">
        <v>28</v>
      </c>
      <c r="E3639" s="10" t="s">
        <v>29</v>
      </c>
      <c r="F3639" s="10">
        <v>30</v>
      </c>
      <c r="G3639" s="10" t="s">
        <v>8477</v>
      </c>
      <c r="H3639" s="10" t="s">
        <v>7091</v>
      </c>
      <c r="I3639" s="10" t="s">
        <v>2012</v>
      </c>
      <c r="J3639" s="11">
        <v>43612</v>
      </c>
      <c r="K3639" s="10">
        <v>76</v>
      </c>
      <c r="L3639" s="10" t="s">
        <v>68</v>
      </c>
      <c r="M3639" s="12"/>
      <c r="O3639">
        <f t="shared" si="913"/>
        <v>0</v>
      </c>
      <c r="Q3639" s="9" t="str">
        <f t="shared" si="898"/>
        <v>3730</v>
      </c>
      <c r="R3639" s="10" t="str">
        <f t="shared" si="899"/>
        <v>Abdul</v>
      </c>
      <c r="S3639" s="10" t="str">
        <f t="shared" si="900"/>
        <v>Stroud</v>
      </c>
      <c r="T3639" s="10" t="str">
        <f t="shared" si="901"/>
        <v>Mr</v>
      </c>
      <c r="U3639" s="10" t="str">
        <f t="shared" si="902"/>
        <v>M</v>
      </c>
      <c r="V3639" s="10" t="str">
        <f t="shared" si="903"/>
        <v>30</v>
      </c>
      <c r="W3639" s="10" t="str">
        <f t="shared" si="904"/>
        <v>Twickenham Road</v>
      </c>
      <c r="X3639" s="10" t="str">
        <f t="shared" si="905"/>
        <v>ad</v>
      </c>
      <c r="Y3639" s="10" t="str">
        <f t="shared" si="906"/>
        <v>Twickenham Road</v>
      </c>
      <c r="Z3639" s="10" t="str">
        <f t="shared" si="907"/>
        <v>Brampton</v>
      </c>
      <c r="AA3639" s="10" t="str">
        <f t="shared" si="908"/>
        <v>NN</v>
      </c>
      <c r="AB3639" s="11" t="str">
        <f t="shared" si="909"/>
        <v>43612</v>
      </c>
      <c r="AC3639" s="10" t="str">
        <f t="shared" si="910"/>
        <v>76</v>
      </c>
      <c r="AD3639" s="10" t="str">
        <f t="shared" si="911"/>
        <v>A2</v>
      </c>
      <c r="AE3639" s="12" t="str">
        <f t="shared" si="912"/>
        <v/>
      </c>
    </row>
    <row r="3640" spans="1:31" x14ac:dyDescent="0.25">
      <c r="A3640" s="5">
        <v>3731</v>
      </c>
      <c r="B3640" s="6" t="s">
        <v>7770</v>
      </c>
      <c r="C3640" s="6" t="s">
        <v>1385</v>
      </c>
      <c r="D3640" s="6" t="s">
        <v>15</v>
      </c>
      <c r="E3640" s="6" t="s">
        <v>16</v>
      </c>
      <c r="F3640" s="6">
        <v>60</v>
      </c>
      <c r="G3640" s="6" t="s">
        <v>8478</v>
      </c>
      <c r="H3640" s="6" t="s">
        <v>7451</v>
      </c>
      <c r="I3640" s="6" t="s">
        <v>127</v>
      </c>
      <c r="J3640" s="7">
        <v>43495</v>
      </c>
      <c r="K3640" s="6">
        <v>16</v>
      </c>
      <c r="L3640" s="6" t="s">
        <v>62</v>
      </c>
      <c r="M3640" s="8"/>
      <c r="O3640">
        <f t="shared" si="913"/>
        <v>0</v>
      </c>
      <c r="Q3640" s="5" t="str">
        <f t="shared" si="898"/>
        <v>3731</v>
      </c>
      <c r="R3640" s="6" t="str">
        <f t="shared" si="899"/>
        <v>Leoma</v>
      </c>
      <c r="S3640" s="6" t="str">
        <f t="shared" si="900"/>
        <v>Duran</v>
      </c>
      <c r="T3640" s="6" t="str">
        <f t="shared" si="901"/>
        <v>Mrs</v>
      </c>
      <c r="U3640" s="6" t="str">
        <f t="shared" si="902"/>
        <v>F</v>
      </c>
      <c r="V3640" s="6" t="str">
        <f t="shared" si="903"/>
        <v>60</v>
      </c>
      <c r="W3640" s="6" t="str">
        <f t="shared" si="904"/>
        <v>Twilley Street</v>
      </c>
      <c r="X3640" s="6" t="str">
        <f t="shared" si="905"/>
        <v>et</v>
      </c>
      <c r="Y3640" s="6" t="str">
        <f t="shared" si="906"/>
        <v>Twilley Street</v>
      </c>
      <c r="Z3640" s="6" t="str">
        <f t="shared" si="907"/>
        <v>Cairndow</v>
      </c>
      <c r="AA3640" s="6" t="str">
        <f t="shared" si="908"/>
        <v>WS</v>
      </c>
      <c r="AB3640" s="7" t="str">
        <f t="shared" si="909"/>
        <v>43495</v>
      </c>
      <c r="AC3640" s="6" t="str">
        <f t="shared" si="910"/>
        <v>16</v>
      </c>
      <c r="AD3640" s="6" t="str">
        <f t="shared" si="911"/>
        <v>C4</v>
      </c>
      <c r="AE3640" s="8" t="str">
        <f t="shared" si="912"/>
        <v/>
      </c>
    </row>
    <row r="3641" spans="1:31" x14ac:dyDescent="0.25">
      <c r="A3641" s="9">
        <v>3732</v>
      </c>
      <c r="B3641" s="10" t="s">
        <v>8479</v>
      </c>
      <c r="C3641" s="10" t="s">
        <v>744</v>
      </c>
      <c r="D3641" s="10" t="s">
        <v>15</v>
      </c>
      <c r="E3641" s="10" t="s">
        <v>16</v>
      </c>
      <c r="F3641" s="10">
        <v>30</v>
      </c>
      <c r="G3641" s="10" t="s">
        <v>8480</v>
      </c>
      <c r="H3641" s="10" t="s">
        <v>5936</v>
      </c>
      <c r="I3641" s="10" t="s">
        <v>185</v>
      </c>
      <c r="J3641" s="11">
        <v>44427</v>
      </c>
      <c r="K3641" s="10">
        <v>57</v>
      </c>
      <c r="L3641" s="10" t="s">
        <v>78</v>
      </c>
      <c r="M3641" s="12"/>
      <c r="O3641">
        <f t="shared" si="913"/>
        <v>0</v>
      </c>
      <c r="Q3641" s="9" t="str">
        <f t="shared" si="898"/>
        <v>3732</v>
      </c>
      <c r="R3641" s="10" t="str">
        <f t="shared" si="899"/>
        <v>Dianna</v>
      </c>
      <c r="S3641" s="10" t="str">
        <f t="shared" si="900"/>
        <v>Fleming</v>
      </c>
      <c r="T3641" s="10" t="str">
        <f t="shared" si="901"/>
        <v>Mrs</v>
      </c>
      <c r="U3641" s="10" t="str">
        <f t="shared" si="902"/>
        <v>F</v>
      </c>
      <c r="V3641" s="10" t="str">
        <f t="shared" si="903"/>
        <v>30</v>
      </c>
      <c r="W3641" s="10" t="str">
        <f t="shared" si="904"/>
        <v>Twineham Green</v>
      </c>
      <c r="X3641" s="10" t="str">
        <f t="shared" si="905"/>
        <v>en</v>
      </c>
      <c r="Y3641" s="10" t="str">
        <f t="shared" si="906"/>
        <v>Twineham Green</v>
      </c>
      <c r="Z3641" s="10" t="str">
        <f t="shared" si="907"/>
        <v>Fakenham</v>
      </c>
      <c r="AA3641" s="10" t="str">
        <f t="shared" si="908"/>
        <v>HX</v>
      </c>
      <c r="AB3641" s="11" t="str">
        <f t="shared" si="909"/>
        <v>44427</v>
      </c>
      <c r="AC3641" s="10" t="str">
        <f t="shared" si="910"/>
        <v>57</v>
      </c>
      <c r="AD3641" s="10" t="str">
        <f t="shared" si="911"/>
        <v>C2</v>
      </c>
      <c r="AE3641" s="12" t="str">
        <f t="shared" si="912"/>
        <v/>
      </c>
    </row>
    <row r="3642" spans="1:31" x14ac:dyDescent="0.25">
      <c r="A3642" s="5">
        <v>3733</v>
      </c>
      <c r="B3642" s="6" t="s">
        <v>3199</v>
      </c>
      <c r="C3642" s="6" t="s">
        <v>1008</v>
      </c>
      <c r="D3642" s="6" t="s">
        <v>49</v>
      </c>
      <c r="E3642" s="6" t="s">
        <v>16</v>
      </c>
      <c r="F3642" s="6">
        <v>90</v>
      </c>
      <c r="G3642" s="6" t="s">
        <v>8481</v>
      </c>
      <c r="H3642" s="6" t="s">
        <v>1753</v>
      </c>
      <c r="I3642" s="6" t="s">
        <v>38</v>
      </c>
      <c r="J3642" s="7">
        <v>43800</v>
      </c>
      <c r="K3642" s="6">
        <v>53</v>
      </c>
      <c r="L3642" s="6" t="s">
        <v>33</v>
      </c>
      <c r="M3642" s="8"/>
      <c r="O3642">
        <f t="shared" si="913"/>
        <v>0</v>
      </c>
      <c r="Q3642" s="5" t="str">
        <f t="shared" si="898"/>
        <v>3733</v>
      </c>
      <c r="R3642" s="6" t="str">
        <f t="shared" si="899"/>
        <v>Shandi</v>
      </c>
      <c r="S3642" s="6" t="str">
        <f t="shared" si="900"/>
        <v>Spivey</v>
      </c>
      <c r="T3642" s="6" t="str">
        <f t="shared" si="901"/>
        <v>Miss</v>
      </c>
      <c r="U3642" s="6" t="str">
        <f t="shared" si="902"/>
        <v>F</v>
      </c>
      <c r="V3642" s="6" t="str">
        <f t="shared" si="903"/>
        <v>90</v>
      </c>
      <c r="W3642" s="6" t="str">
        <f t="shared" si="904"/>
        <v>Twisters Alley</v>
      </c>
      <c r="X3642" s="6" t="str">
        <f t="shared" si="905"/>
        <v>ey</v>
      </c>
      <c r="Y3642" s="6" t="str">
        <f t="shared" si="906"/>
        <v>Twisters Alley</v>
      </c>
      <c r="Z3642" s="6" t="str">
        <f t="shared" si="907"/>
        <v>Dunstable</v>
      </c>
      <c r="AA3642" s="6" t="str">
        <f t="shared" si="908"/>
        <v>RM</v>
      </c>
      <c r="AB3642" s="7" t="str">
        <f t="shared" si="909"/>
        <v>43800</v>
      </c>
      <c r="AC3642" s="6" t="str">
        <f t="shared" si="910"/>
        <v>53</v>
      </c>
      <c r="AD3642" s="6" t="str">
        <f t="shared" si="911"/>
        <v>A3</v>
      </c>
      <c r="AE3642" s="8" t="str">
        <f t="shared" si="912"/>
        <v/>
      </c>
    </row>
    <row r="3643" spans="1:31" x14ac:dyDescent="0.25">
      <c r="A3643" s="9">
        <v>3734</v>
      </c>
      <c r="B3643" s="10" t="s">
        <v>7923</v>
      </c>
      <c r="C3643" s="10" t="s">
        <v>4160</v>
      </c>
      <c r="D3643" s="10" t="s">
        <v>28</v>
      </c>
      <c r="E3643" s="10" t="s">
        <v>29</v>
      </c>
      <c r="F3643" s="10">
        <v>90</v>
      </c>
      <c r="G3643" s="10" t="s">
        <v>8482</v>
      </c>
      <c r="H3643" s="10" t="s">
        <v>3434</v>
      </c>
      <c r="I3643" s="10" t="s">
        <v>32</v>
      </c>
      <c r="J3643" s="11">
        <v>43515</v>
      </c>
      <c r="K3643" s="10">
        <v>20</v>
      </c>
      <c r="L3643" s="10" t="s">
        <v>52</v>
      </c>
      <c r="M3643" s="12"/>
      <c r="O3643">
        <f t="shared" si="913"/>
        <v>0</v>
      </c>
      <c r="Q3643" s="9" t="str">
        <f t="shared" si="898"/>
        <v>3734</v>
      </c>
      <c r="R3643" s="10" t="str">
        <f t="shared" si="899"/>
        <v>Frank</v>
      </c>
      <c r="S3643" s="10" t="str">
        <f t="shared" si="900"/>
        <v>Chin</v>
      </c>
      <c r="T3643" s="10" t="str">
        <f t="shared" si="901"/>
        <v>Mr</v>
      </c>
      <c r="U3643" s="10" t="str">
        <f t="shared" si="902"/>
        <v>M</v>
      </c>
      <c r="V3643" s="10" t="str">
        <f t="shared" si="903"/>
        <v>90</v>
      </c>
      <c r="W3643" s="10" t="str">
        <f t="shared" si="904"/>
        <v>Twyford Crescent</v>
      </c>
      <c r="X3643" s="10" t="str">
        <f t="shared" si="905"/>
        <v>nt</v>
      </c>
      <c r="Y3643" s="10" t="str">
        <f t="shared" si="906"/>
        <v>Twyford Crescent</v>
      </c>
      <c r="Z3643" s="10" t="str">
        <f t="shared" si="907"/>
        <v>Tredegar</v>
      </c>
      <c r="AA3643" s="10" t="str">
        <f t="shared" si="908"/>
        <v>WC</v>
      </c>
      <c r="AB3643" s="11" t="str">
        <f t="shared" si="909"/>
        <v>43515</v>
      </c>
      <c r="AC3643" s="10" t="str">
        <f t="shared" si="910"/>
        <v>20</v>
      </c>
      <c r="AD3643" s="10" t="str">
        <f t="shared" si="911"/>
        <v>A1</v>
      </c>
      <c r="AE3643" s="12" t="str">
        <f t="shared" si="912"/>
        <v/>
      </c>
    </row>
    <row r="3644" spans="1:31" x14ac:dyDescent="0.25">
      <c r="A3644" s="5">
        <v>3735</v>
      </c>
      <c r="B3644" s="6" t="s">
        <v>1654</v>
      </c>
      <c r="C3644" s="6" t="s">
        <v>1489</v>
      </c>
      <c r="D3644" s="6" t="s">
        <v>617</v>
      </c>
      <c r="E3644" s="6" t="s">
        <v>29</v>
      </c>
      <c r="F3644" s="6">
        <v>60</v>
      </c>
      <c r="G3644" s="6" t="s">
        <v>8483</v>
      </c>
      <c r="H3644" s="6" t="s">
        <v>1907</v>
      </c>
      <c r="I3644" s="6" t="s">
        <v>19</v>
      </c>
      <c r="J3644" s="7">
        <v>43558</v>
      </c>
      <c r="K3644" s="6">
        <v>58</v>
      </c>
      <c r="L3644" s="6" t="s">
        <v>62</v>
      </c>
      <c r="M3644" s="8"/>
      <c r="O3644">
        <f t="shared" si="913"/>
        <v>0</v>
      </c>
      <c r="Q3644" s="5" t="str">
        <f t="shared" si="898"/>
        <v>3735</v>
      </c>
      <c r="R3644" s="6" t="str">
        <f t="shared" si="899"/>
        <v>Geraldo</v>
      </c>
      <c r="S3644" s="6" t="str">
        <f t="shared" si="900"/>
        <v>Dahl</v>
      </c>
      <c r="T3644" s="6" t="str">
        <f t="shared" si="901"/>
        <v>Rev</v>
      </c>
      <c r="U3644" s="6" t="str">
        <f t="shared" si="902"/>
        <v>M</v>
      </c>
      <c r="V3644" s="6" t="str">
        <f t="shared" si="903"/>
        <v>60</v>
      </c>
      <c r="W3644" s="6" t="str">
        <f t="shared" si="904"/>
        <v>Tyburn Road</v>
      </c>
      <c r="X3644" s="6" t="str">
        <f t="shared" si="905"/>
        <v>ad</v>
      </c>
      <c r="Y3644" s="6" t="str">
        <f t="shared" si="906"/>
        <v>Tyburn Road</v>
      </c>
      <c r="Z3644" s="6" t="str">
        <f t="shared" si="907"/>
        <v>Ballymoney</v>
      </c>
      <c r="AA3644" s="6" t="str">
        <f t="shared" si="908"/>
        <v>CH</v>
      </c>
      <c r="AB3644" s="7" t="str">
        <f t="shared" si="909"/>
        <v>43558</v>
      </c>
      <c r="AC3644" s="6" t="str">
        <f t="shared" si="910"/>
        <v>58</v>
      </c>
      <c r="AD3644" s="6" t="str">
        <f t="shared" si="911"/>
        <v>C4</v>
      </c>
      <c r="AE3644" s="8" t="str">
        <f t="shared" si="912"/>
        <v/>
      </c>
    </row>
    <row r="3645" spans="1:31" x14ac:dyDescent="0.25">
      <c r="A3645" s="9">
        <v>3736</v>
      </c>
      <c r="B3645" s="10" t="s">
        <v>3867</v>
      </c>
      <c r="C3645" s="10" t="s">
        <v>751</v>
      </c>
      <c r="D3645" s="10" t="s">
        <v>28</v>
      </c>
      <c r="E3645" s="10" t="s">
        <v>29</v>
      </c>
      <c r="F3645" s="10">
        <v>90</v>
      </c>
      <c r="G3645" s="10" t="s">
        <v>8484</v>
      </c>
      <c r="H3645" s="10" t="s">
        <v>1636</v>
      </c>
      <c r="I3645" s="10" t="s">
        <v>122</v>
      </c>
      <c r="J3645" s="11">
        <v>43622</v>
      </c>
      <c r="K3645" s="10">
        <v>41</v>
      </c>
      <c r="L3645" s="10" t="s">
        <v>20</v>
      </c>
      <c r="M3645" s="12"/>
      <c r="O3645">
        <f t="shared" si="913"/>
        <v>0</v>
      </c>
      <c r="Q3645" s="9" t="str">
        <f t="shared" si="898"/>
        <v>3736</v>
      </c>
      <c r="R3645" s="10" t="str">
        <f t="shared" si="899"/>
        <v>Rick</v>
      </c>
      <c r="S3645" s="10" t="str">
        <f t="shared" si="900"/>
        <v>Cole</v>
      </c>
      <c r="T3645" s="10" t="str">
        <f t="shared" si="901"/>
        <v>Mr</v>
      </c>
      <c r="U3645" s="10" t="str">
        <f t="shared" si="902"/>
        <v>M</v>
      </c>
      <c r="V3645" s="10" t="str">
        <f t="shared" si="903"/>
        <v>90</v>
      </c>
      <c r="W3645" s="10" t="str">
        <f t="shared" si="904"/>
        <v>Tyers Estate</v>
      </c>
      <c r="X3645" s="10" t="str">
        <f t="shared" si="905"/>
        <v>te</v>
      </c>
      <c r="Y3645" s="10" t="str">
        <f t="shared" si="906"/>
        <v>Tyers Estate</v>
      </c>
      <c r="Z3645" s="10" t="str">
        <f t="shared" si="907"/>
        <v>Llanerchymedd</v>
      </c>
      <c r="AA3645" s="10" t="str">
        <f t="shared" si="908"/>
        <v>WN</v>
      </c>
      <c r="AB3645" s="11" t="str">
        <f t="shared" si="909"/>
        <v>43622</v>
      </c>
      <c r="AC3645" s="10" t="str">
        <f t="shared" si="910"/>
        <v>41</v>
      </c>
      <c r="AD3645" s="10" t="str">
        <f t="shared" si="911"/>
        <v>B</v>
      </c>
      <c r="AE3645" s="12" t="str">
        <f t="shared" si="912"/>
        <v/>
      </c>
    </row>
    <row r="3646" spans="1:31" x14ac:dyDescent="0.25">
      <c r="A3646" s="5">
        <v>3737</v>
      </c>
      <c r="B3646" s="6" t="s">
        <v>8194</v>
      </c>
      <c r="C3646" s="6" t="s">
        <v>4496</v>
      </c>
      <c r="D3646" s="6" t="s">
        <v>15</v>
      </c>
      <c r="E3646" s="6" t="s">
        <v>16</v>
      </c>
      <c r="F3646" s="6">
        <v>60</v>
      </c>
      <c r="G3646" s="6" t="s">
        <v>8485</v>
      </c>
      <c r="H3646" s="6" t="s">
        <v>2992</v>
      </c>
      <c r="I3646" s="6" t="s">
        <v>32</v>
      </c>
      <c r="J3646" s="7">
        <v>44109</v>
      </c>
      <c r="K3646" s="6">
        <v>58</v>
      </c>
      <c r="L3646" s="6" t="s">
        <v>33</v>
      </c>
      <c r="M3646" s="8"/>
      <c r="O3646">
        <f t="shared" si="913"/>
        <v>0</v>
      </c>
      <c r="Q3646" s="5" t="str">
        <f t="shared" si="898"/>
        <v>3737</v>
      </c>
      <c r="R3646" s="6" t="str">
        <f t="shared" si="899"/>
        <v>Wenona</v>
      </c>
      <c r="S3646" s="6" t="str">
        <f t="shared" si="900"/>
        <v>Kruse</v>
      </c>
      <c r="T3646" s="6" t="str">
        <f t="shared" si="901"/>
        <v>Mrs</v>
      </c>
      <c r="U3646" s="6" t="str">
        <f t="shared" si="902"/>
        <v>F</v>
      </c>
      <c r="V3646" s="6" t="str">
        <f t="shared" si="903"/>
        <v>60</v>
      </c>
      <c r="W3646" s="6" t="str">
        <f t="shared" si="904"/>
        <v>Tyler Close</v>
      </c>
      <c r="X3646" s="6" t="str">
        <f t="shared" si="905"/>
        <v>se</v>
      </c>
      <c r="Y3646" s="6" t="str">
        <f t="shared" si="906"/>
        <v>Tyler Close</v>
      </c>
      <c r="Z3646" s="6" t="str">
        <f t="shared" si="907"/>
        <v>Ravenglass</v>
      </c>
      <c r="AA3646" s="6" t="str">
        <f t="shared" si="908"/>
        <v>WC</v>
      </c>
      <c r="AB3646" s="7" t="str">
        <f t="shared" si="909"/>
        <v>44109</v>
      </c>
      <c r="AC3646" s="6" t="str">
        <f t="shared" si="910"/>
        <v>58</v>
      </c>
      <c r="AD3646" s="6" t="str">
        <f t="shared" si="911"/>
        <v>A3</v>
      </c>
      <c r="AE3646" s="8" t="str">
        <f t="shared" si="912"/>
        <v/>
      </c>
    </row>
    <row r="3647" spans="1:31" x14ac:dyDescent="0.25">
      <c r="A3647" s="9">
        <v>3738</v>
      </c>
      <c r="B3647" s="10" t="s">
        <v>8486</v>
      </c>
      <c r="C3647" s="10" t="s">
        <v>445</v>
      </c>
      <c r="D3647" s="10" t="s">
        <v>15</v>
      </c>
      <c r="E3647" s="10" t="s">
        <v>16</v>
      </c>
      <c r="F3647" s="10">
        <v>30</v>
      </c>
      <c r="G3647" s="10" t="s">
        <v>8487</v>
      </c>
      <c r="H3647" s="10" t="s">
        <v>8078</v>
      </c>
      <c r="I3647" s="10" t="s">
        <v>171</v>
      </c>
      <c r="J3647" s="11">
        <v>43574</v>
      </c>
      <c r="K3647" s="10">
        <v>69</v>
      </c>
      <c r="L3647" s="10" t="s">
        <v>39</v>
      </c>
      <c r="M3647" s="12"/>
      <c r="O3647">
        <f t="shared" si="913"/>
        <v>0</v>
      </c>
      <c r="Q3647" s="9" t="str">
        <f t="shared" si="898"/>
        <v>3738</v>
      </c>
      <c r="R3647" s="10" t="str">
        <f t="shared" si="899"/>
        <v>Yetta</v>
      </c>
      <c r="S3647" s="10" t="str">
        <f t="shared" si="900"/>
        <v>Stephenson</v>
      </c>
      <c r="T3647" s="10" t="str">
        <f t="shared" si="901"/>
        <v>Mrs</v>
      </c>
      <c r="U3647" s="10" t="str">
        <f t="shared" si="902"/>
        <v>F</v>
      </c>
      <c r="V3647" s="10" t="str">
        <f t="shared" si="903"/>
        <v>30</v>
      </c>
      <c r="W3647" s="10" t="str">
        <f t="shared" si="904"/>
        <v>Tyneham Road</v>
      </c>
      <c r="X3647" s="10" t="str">
        <f t="shared" si="905"/>
        <v>ad</v>
      </c>
      <c r="Y3647" s="10" t="str">
        <f t="shared" si="906"/>
        <v>Tyneham Road</v>
      </c>
      <c r="Z3647" s="10" t="str">
        <f t="shared" si="907"/>
        <v>Congleton</v>
      </c>
      <c r="AA3647" s="10" t="str">
        <f t="shared" si="908"/>
        <v>PR</v>
      </c>
      <c r="AB3647" s="11" t="str">
        <f t="shared" si="909"/>
        <v>43574</v>
      </c>
      <c r="AC3647" s="10" t="str">
        <f t="shared" si="910"/>
        <v>69</v>
      </c>
      <c r="AD3647" s="10" t="str">
        <f t="shared" si="911"/>
        <v>C1</v>
      </c>
      <c r="AE3647" s="12" t="str">
        <f t="shared" si="912"/>
        <v/>
      </c>
    </row>
    <row r="3648" spans="1:31" x14ac:dyDescent="0.25">
      <c r="A3648" s="5">
        <v>3739</v>
      </c>
      <c r="B3648" s="6" t="s">
        <v>7757</v>
      </c>
      <c r="C3648" s="6" t="s">
        <v>4118</v>
      </c>
      <c r="D3648" s="6" t="s">
        <v>49</v>
      </c>
      <c r="E3648" s="6" t="s">
        <v>16</v>
      </c>
      <c r="F3648" s="6">
        <v>60</v>
      </c>
      <c r="G3648" s="6" t="s">
        <v>8487</v>
      </c>
      <c r="H3648" s="6" t="s">
        <v>2111</v>
      </c>
      <c r="I3648" s="6" t="s">
        <v>38</v>
      </c>
      <c r="J3648" s="7">
        <v>43697</v>
      </c>
      <c r="K3648" s="6">
        <v>37</v>
      </c>
      <c r="L3648" s="6" t="s">
        <v>39</v>
      </c>
      <c r="M3648" s="8"/>
      <c r="O3648">
        <f t="shared" si="913"/>
        <v>0</v>
      </c>
      <c r="Q3648" s="5" t="str">
        <f t="shared" si="898"/>
        <v>3739</v>
      </c>
      <c r="R3648" s="6" t="str">
        <f t="shared" si="899"/>
        <v>Tori</v>
      </c>
      <c r="S3648" s="6" t="str">
        <f t="shared" si="900"/>
        <v>Conklin</v>
      </c>
      <c r="T3648" s="6" t="str">
        <f t="shared" si="901"/>
        <v>Miss</v>
      </c>
      <c r="U3648" s="6" t="str">
        <f t="shared" si="902"/>
        <v>F</v>
      </c>
      <c r="V3648" s="6" t="str">
        <f t="shared" si="903"/>
        <v>60</v>
      </c>
      <c r="W3648" s="6" t="str">
        <f t="shared" si="904"/>
        <v>Tyneham Road</v>
      </c>
      <c r="X3648" s="6" t="str">
        <f t="shared" si="905"/>
        <v>ad</v>
      </c>
      <c r="Y3648" s="6" t="str">
        <f t="shared" si="906"/>
        <v>Tyneham Road</v>
      </c>
      <c r="Z3648" s="6" t="str">
        <f t="shared" si="907"/>
        <v>Dronfield</v>
      </c>
      <c r="AA3648" s="6" t="str">
        <f t="shared" si="908"/>
        <v>RM</v>
      </c>
      <c r="AB3648" s="7" t="str">
        <f t="shared" si="909"/>
        <v>43697</v>
      </c>
      <c r="AC3648" s="6" t="str">
        <f t="shared" si="910"/>
        <v>37</v>
      </c>
      <c r="AD3648" s="6" t="str">
        <f t="shared" si="911"/>
        <v>C1</v>
      </c>
      <c r="AE3648" s="8" t="str">
        <f t="shared" si="912"/>
        <v/>
      </c>
    </row>
    <row r="3649" spans="1:31" x14ac:dyDescent="0.25">
      <c r="A3649" s="9">
        <v>3740</v>
      </c>
      <c r="B3649" s="10" t="s">
        <v>6306</v>
      </c>
      <c r="C3649" s="10" t="s">
        <v>136</v>
      </c>
      <c r="D3649" s="10" t="s">
        <v>28</v>
      </c>
      <c r="E3649" s="10" t="s">
        <v>29</v>
      </c>
      <c r="F3649" s="10">
        <v>30</v>
      </c>
      <c r="G3649" s="10" t="s">
        <v>8487</v>
      </c>
      <c r="H3649" s="10" t="s">
        <v>1530</v>
      </c>
      <c r="I3649" s="10" t="s">
        <v>291</v>
      </c>
      <c r="J3649" s="11">
        <v>43586</v>
      </c>
      <c r="K3649" s="10">
        <v>75</v>
      </c>
      <c r="L3649" s="10" t="s">
        <v>157</v>
      </c>
      <c r="M3649" s="12"/>
      <c r="O3649">
        <f t="shared" si="913"/>
        <v>0</v>
      </c>
      <c r="Q3649" s="9" t="str">
        <f t="shared" si="898"/>
        <v>3740</v>
      </c>
      <c r="R3649" s="10" t="str">
        <f t="shared" si="899"/>
        <v>Reginald</v>
      </c>
      <c r="S3649" s="10" t="str">
        <f t="shared" si="900"/>
        <v>Kyle</v>
      </c>
      <c r="T3649" s="10" t="str">
        <f t="shared" si="901"/>
        <v>Mr</v>
      </c>
      <c r="U3649" s="10" t="str">
        <f t="shared" si="902"/>
        <v>M</v>
      </c>
      <c r="V3649" s="10" t="str">
        <f t="shared" si="903"/>
        <v>30</v>
      </c>
      <c r="W3649" s="10" t="str">
        <f t="shared" si="904"/>
        <v>Tyneham Road</v>
      </c>
      <c r="X3649" s="10" t="str">
        <f t="shared" si="905"/>
        <v>ad</v>
      </c>
      <c r="Y3649" s="10" t="str">
        <f t="shared" si="906"/>
        <v>Tyneham Road</v>
      </c>
      <c r="Z3649" s="10" t="str">
        <f t="shared" si="907"/>
        <v>Kirkwall</v>
      </c>
      <c r="AA3649" s="10" t="str">
        <f t="shared" si="908"/>
        <v>HS</v>
      </c>
      <c r="AB3649" s="11" t="str">
        <f t="shared" si="909"/>
        <v>43586</v>
      </c>
      <c r="AC3649" s="10" t="str">
        <f t="shared" si="910"/>
        <v>75</v>
      </c>
      <c r="AD3649" s="10" t="str">
        <f t="shared" si="911"/>
        <v>C3</v>
      </c>
      <c r="AE3649" s="12" t="str">
        <f t="shared" si="912"/>
        <v/>
      </c>
    </row>
    <row r="3650" spans="1:31" x14ac:dyDescent="0.25">
      <c r="A3650" s="5">
        <v>3741</v>
      </c>
      <c r="B3650" s="6" t="s">
        <v>5728</v>
      </c>
      <c r="C3650" s="6" t="s">
        <v>3407</v>
      </c>
      <c r="D3650" s="6" t="s">
        <v>28</v>
      </c>
      <c r="E3650" s="6" t="s">
        <v>29</v>
      </c>
      <c r="F3650" s="6">
        <v>60</v>
      </c>
      <c r="G3650" s="6" t="s">
        <v>8488</v>
      </c>
      <c r="H3650" s="6" t="s">
        <v>4662</v>
      </c>
      <c r="I3650" s="6" t="s">
        <v>881</v>
      </c>
      <c r="J3650" s="7">
        <v>44093</v>
      </c>
      <c r="K3650" s="6">
        <v>18</v>
      </c>
      <c r="L3650" s="6" t="s">
        <v>99</v>
      </c>
      <c r="M3650" s="8"/>
      <c r="O3650">
        <f t="shared" si="913"/>
        <v>0</v>
      </c>
      <c r="Q3650" s="5" t="str">
        <f t="shared" si="898"/>
        <v>3741</v>
      </c>
      <c r="R3650" s="6" t="str">
        <f t="shared" si="899"/>
        <v>Walton</v>
      </c>
      <c r="S3650" s="6" t="str">
        <f t="shared" si="900"/>
        <v>Valle</v>
      </c>
      <c r="T3650" s="6" t="str">
        <f t="shared" si="901"/>
        <v>Mr</v>
      </c>
      <c r="U3650" s="6" t="str">
        <f t="shared" si="902"/>
        <v>M</v>
      </c>
      <c r="V3650" s="6" t="str">
        <f t="shared" si="903"/>
        <v>60</v>
      </c>
      <c r="W3650" s="6" t="str">
        <f t="shared" si="904"/>
        <v>Tynemouth Road</v>
      </c>
      <c r="X3650" s="6" t="str">
        <f t="shared" si="905"/>
        <v>ad</v>
      </c>
      <c r="Y3650" s="6" t="str">
        <f t="shared" si="906"/>
        <v>Tynemouth Road</v>
      </c>
      <c r="Z3650" s="6" t="str">
        <f t="shared" si="907"/>
        <v>Innerleithen</v>
      </c>
      <c r="AA3650" s="6" t="str">
        <f t="shared" si="908"/>
        <v>LS</v>
      </c>
      <c r="AB3650" s="7" t="str">
        <f t="shared" si="909"/>
        <v>44093</v>
      </c>
      <c r="AC3650" s="6" t="str">
        <f t="shared" si="910"/>
        <v>18</v>
      </c>
      <c r="AD3650" s="6" t="str">
        <f t="shared" si="911"/>
        <v>E</v>
      </c>
      <c r="AE3650" s="8" t="str">
        <f t="shared" si="912"/>
        <v/>
      </c>
    </row>
    <row r="3651" spans="1:31" x14ac:dyDescent="0.25">
      <c r="A3651" s="9">
        <v>3742</v>
      </c>
      <c r="B3651" s="10" t="s">
        <v>8489</v>
      </c>
      <c r="C3651" s="10" t="s">
        <v>2932</v>
      </c>
      <c r="D3651" s="10" t="s">
        <v>28</v>
      </c>
      <c r="E3651" s="10" t="s">
        <v>29</v>
      </c>
      <c r="F3651" s="10">
        <v>30</v>
      </c>
      <c r="G3651" s="10" t="s">
        <v>8490</v>
      </c>
      <c r="H3651" s="10" t="s">
        <v>859</v>
      </c>
      <c r="I3651" s="10" t="s">
        <v>19</v>
      </c>
      <c r="J3651" s="11">
        <v>44443</v>
      </c>
      <c r="K3651" s="10">
        <v>8</v>
      </c>
      <c r="L3651" s="10" t="s">
        <v>68</v>
      </c>
      <c r="M3651" s="12"/>
      <c r="O3651">
        <f t="shared" si="913"/>
        <v>0</v>
      </c>
      <c r="Q3651" s="9" t="str">
        <f t="shared" si="898"/>
        <v>3742</v>
      </c>
      <c r="R3651" s="10" t="str">
        <f t="shared" si="899"/>
        <v>Emil</v>
      </c>
      <c r="S3651" s="10" t="str">
        <f t="shared" si="900"/>
        <v>Patton</v>
      </c>
      <c r="T3651" s="10" t="str">
        <f t="shared" si="901"/>
        <v>Mr</v>
      </c>
      <c r="U3651" s="10" t="str">
        <f t="shared" si="902"/>
        <v>M</v>
      </c>
      <c r="V3651" s="10" t="str">
        <f t="shared" si="903"/>
        <v>30</v>
      </c>
      <c r="W3651" s="10" t="str">
        <f t="shared" si="904"/>
        <v>Tyrone Road</v>
      </c>
      <c r="X3651" s="10" t="str">
        <f t="shared" si="905"/>
        <v>ad</v>
      </c>
      <c r="Y3651" s="10" t="str">
        <f t="shared" si="906"/>
        <v>Tyrone Road</v>
      </c>
      <c r="Z3651" s="10" t="str">
        <f t="shared" si="907"/>
        <v>Bamburgh</v>
      </c>
      <c r="AA3651" s="10" t="str">
        <f t="shared" si="908"/>
        <v>CH</v>
      </c>
      <c r="AB3651" s="11" t="str">
        <f t="shared" si="909"/>
        <v>44443</v>
      </c>
      <c r="AC3651" s="10" t="str">
        <f t="shared" si="910"/>
        <v>8</v>
      </c>
      <c r="AD3651" s="10" t="str">
        <f t="shared" si="911"/>
        <v>A2</v>
      </c>
      <c r="AE3651" s="12" t="str">
        <f t="shared" si="912"/>
        <v/>
      </c>
    </row>
    <row r="3652" spans="1:31" x14ac:dyDescent="0.25">
      <c r="A3652" s="5">
        <v>3743</v>
      </c>
      <c r="B3652" s="6" t="s">
        <v>6694</v>
      </c>
      <c r="C3652" s="6" t="s">
        <v>4453</v>
      </c>
      <c r="D3652" s="6" t="s">
        <v>15</v>
      </c>
      <c r="E3652" s="6" t="s">
        <v>16</v>
      </c>
      <c r="F3652" s="6">
        <v>60</v>
      </c>
      <c r="G3652" s="6" t="s">
        <v>8491</v>
      </c>
      <c r="H3652" s="6" t="s">
        <v>8492</v>
      </c>
      <c r="I3652" s="6" t="s">
        <v>291</v>
      </c>
      <c r="J3652" s="7">
        <v>43652</v>
      </c>
      <c r="K3652" s="6">
        <v>43</v>
      </c>
      <c r="L3652" s="6" t="s">
        <v>157</v>
      </c>
      <c r="M3652" s="8"/>
      <c r="O3652">
        <f t="shared" si="913"/>
        <v>0</v>
      </c>
      <c r="Q3652" s="5" t="str">
        <f t="shared" si="898"/>
        <v>3743</v>
      </c>
      <c r="R3652" s="6" t="str">
        <f t="shared" si="899"/>
        <v>Jessika</v>
      </c>
      <c r="S3652" s="6" t="str">
        <f t="shared" si="900"/>
        <v>Stacy</v>
      </c>
      <c r="T3652" s="6" t="str">
        <f t="shared" si="901"/>
        <v>Mrs</v>
      </c>
      <c r="U3652" s="6" t="str">
        <f t="shared" si="902"/>
        <v>F</v>
      </c>
      <c r="V3652" s="6" t="str">
        <f t="shared" si="903"/>
        <v>60</v>
      </c>
      <c r="W3652" s="6" t="str">
        <f t="shared" si="904"/>
        <v>Tyrwhitt Rd</v>
      </c>
      <c r="X3652" s="6" t="str">
        <f t="shared" si="905"/>
        <v>Rd</v>
      </c>
      <c r="Y3652" s="6" t="str">
        <f t="shared" si="906"/>
        <v>Tyrwhitt Road</v>
      </c>
      <c r="Z3652" s="6" t="str">
        <f t="shared" si="907"/>
        <v>Knighton</v>
      </c>
      <c r="AA3652" s="6" t="str">
        <f t="shared" si="908"/>
        <v>HS</v>
      </c>
      <c r="AB3652" s="7" t="str">
        <f t="shared" si="909"/>
        <v>43652</v>
      </c>
      <c r="AC3652" s="6" t="str">
        <f t="shared" si="910"/>
        <v>43</v>
      </c>
      <c r="AD3652" s="6" t="str">
        <f t="shared" si="911"/>
        <v>C3</v>
      </c>
      <c r="AE3652" s="8" t="str">
        <f t="shared" si="912"/>
        <v/>
      </c>
    </row>
    <row r="3653" spans="1:31" x14ac:dyDescent="0.25">
      <c r="A3653" s="9">
        <v>3744</v>
      </c>
      <c r="B3653" s="10" t="s">
        <v>5548</v>
      </c>
      <c r="C3653" s="10" t="s">
        <v>7046</v>
      </c>
      <c r="D3653" s="10" t="s">
        <v>28</v>
      </c>
      <c r="E3653" s="10" t="s">
        <v>29</v>
      </c>
      <c r="F3653" s="10">
        <v>60</v>
      </c>
      <c r="G3653" s="10" t="s">
        <v>8493</v>
      </c>
      <c r="H3653" s="10" t="s">
        <v>3683</v>
      </c>
      <c r="I3653" s="10" t="s">
        <v>171</v>
      </c>
      <c r="J3653" s="11">
        <v>43473</v>
      </c>
      <c r="K3653" s="10">
        <v>47</v>
      </c>
      <c r="L3653" s="10" t="s">
        <v>33</v>
      </c>
      <c r="M3653" s="12"/>
      <c r="O3653">
        <f t="shared" si="913"/>
        <v>0</v>
      </c>
      <c r="Q3653" s="9" t="str">
        <f t="shared" si="898"/>
        <v>3744</v>
      </c>
      <c r="R3653" s="10" t="str">
        <f t="shared" si="899"/>
        <v>Lowell</v>
      </c>
      <c r="S3653" s="10" t="str">
        <f t="shared" si="900"/>
        <v>Rice</v>
      </c>
      <c r="T3653" s="10" t="str">
        <f t="shared" si="901"/>
        <v>Mr</v>
      </c>
      <c r="U3653" s="10" t="str">
        <f t="shared" si="902"/>
        <v>M</v>
      </c>
      <c r="V3653" s="10" t="str">
        <f t="shared" si="903"/>
        <v>60</v>
      </c>
      <c r="W3653" s="10" t="str">
        <f t="shared" si="904"/>
        <v>Tyrwhitt Road</v>
      </c>
      <c r="X3653" s="10" t="str">
        <f t="shared" si="905"/>
        <v>ad</v>
      </c>
      <c r="Y3653" s="10" t="str">
        <f t="shared" si="906"/>
        <v>Tyrwhitt Road</v>
      </c>
      <c r="Z3653" s="10" t="str">
        <f t="shared" si="907"/>
        <v>Coldstream</v>
      </c>
      <c r="AA3653" s="10" t="str">
        <f t="shared" si="908"/>
        <v>PR</v>
      </c>
      <c r="AB3653" s="11" t="str">
        <f t="shared" si="909"/>
        <v>43473</v>
      </c>
      <c r="AC3653" s="10" t="str">
        <f t="shared" si="910"/>
        <v>47</v>
      </c>
      <c r="AD3653" s="10" t="str">
        <f t="shared" si="911"/>
        <v>A3</v>
      </c>
      <c r="AE3653" s="12" t="str">
        <f t="shared" si="912"/>
        <v/>
      </c>
    </row>
    <row r="3654" spans="1:31" x14ac:dyDescent="0.25">
      <c r="A3654" s="5">
        <v>3745</v>
      </c>
      <c r="B3654" s="6" t="s">
        <v>3091</v>
      </c>
      <c r="C3654" s="6" t="s">
        <v>6117</v>
      </c>
      <c r="D3654" s="6" t="s">
        <v>28</v>
      </c>
      <c r="E3654" s="6" t="s">
        <v>29</v>
      </c>
      <c r="F3654" s="6">
        <v>30</v>
      </c>
      <c r="G3654" s="6" t="s">
        <v>8494</v>
      </c>
      <c r="H3654" s="6" t="s">
        <v>6594</v>
      </c>
      <c r="I3654" s="6" t="s">
        <v>38</v>
      </c>
      <c r="J3654" s="7">
        <v>44486</v>
      </c>
      <c r="K3654" s="6">
        <v>3</v>
      </c>
      <c r="L3654" s="6" t="s">
        <v>33</v>
      </c>
      <c r="M3654" s="8"/>
      <c r="O3654">
        <f t="shared" si="913"/>
        <v>0</v>
      </c>
      <c r="Q3654" s="5" t="str">
        <f t="shared" ref="Q3654:Q3717" si="914">TRIM(A3654)</f>
        <v>3745</v>
      </c>
      <c r="R3654" s="6" t="str">
        <f t="shared" ref="R3654:R3717" si="915">TRIM(B3654)</f>
        <v>Horacio</v>
      </c>
      <c r="S3654" s="6" t="str">
        <f t="shared" ref="S3654:S3717" si="916">TRIM(C3654)</f>
        <v>Mullen</v>
      </c>
      <c r="T3654" s="6" t="str">
        <f t="shared" ref="T3654:T3717" si="917">TRIM(D3654)</f>
        <v>Mr</v>
      </c>
      <c r="U3654" s="6" t="str">
        <f t="shared" ref="U3654:U3717" si="918">IF(ISNUMBER(SEARCH("f",TRIM(E3654))),"F","M")</f>
        <v>M</v>
      </c>
      <c r="V3654" s="6" t="str">
        <f t="shared" ref="V3654:V3717" si="919">TRIM(F3654)</f>
        <v>30</v>
      </c>
      <c r="W3654" s="6" t="str">
        <f t="shared" ref="W3654:W3717" si="920">SUBSTITUTE(SUBSTITUTE(SUBSTITUTE(PROPER(TRIM(G3654)),"(?)","")," (No",""),"'S","'s")</f>
        <v>Petley Road</v>
      </c>
      <c r="X3654" s="6" t="str">
        <f t="shared" ref="X3654:X3717" si="921">RIGHT(W3654,2)</f>
        <v>ad</v>
      </c>
      <c r="Y3654" s="6" t="str">
        <f t="shared" ref="Y3654:Y3717" si="922">IF(OR(X3654="St",X3654="Av",X3654="Pl"),SUBSTITUTE(SUBSTITUTE(SUBSTITUTE(SUBSTITUTE(SUBSTITUTE(SUBSTITUTE(SUBSTITUTE(W3654,"Rd","Road"),"St","Street"),"Cls", "Close"),"Plc","Place"),"Bldgs","Buildings"),"Av","Avenue"),"Pl","Place"),SUBSTITUTE(SUBSTITUTE(SUBSTITUTE(SUBSTITUTE(SUBSTITUTE(W3654,"Rd","Road"),"Cls", "Close"),"Plc","Place"),"Bldgs","Buildings"),"Crt","Court"))</f>
        <v>Petley Road</v>
      </c>
      <c r="Z3654" s="6" t="str">
        <f t="shared" ref="Z3654:Z3717" si="923">TRIM(H3654)</f>
        <v>Dorking</v>
      </c>
      <c r="AA3654" s="6" t="str">
        <f t="shared" ref="AA3654:AA3717" si="924">TRIM(I3654)</f>
        <v>RM</v>
      </c>
      <c r="AB3654" s="7" t="str">
        <f t="shared" ref="AB3654:AB3717" si="925">TRIM(J3654)</f>
        <v>44486</v>
      </c>
      <c r="AC3654" s="6" t="str">
        <f t="shared" ref="AC3654:AC3717" si="926">TRIM(K3654)</f>
        <v>3</v>
      </c>
      <c r="AD3654" s="6" t="str">
        <f t="shared" ref="AD3654:AD3717" si="927">TRIM(L3654)</f>
        <v>A3</v>
      </c>
      <c r="AE3654" s="8" t="str">
        <f t="shared" ref="AE3654:AE3717" si="928">TRIM(M3654)</f>
        <v/>
      </c>
    </row>
    <row r="3655" spans="1:31" x14ac:dyDescent="0.25">
      <c r="A3655" s="9">
        <v>3746</v>
      </c>
      <c r="B3655" s="10" t="s">
        <v>7149</v>
      </c>
      <c r="C3655" s="10" t="s">
        <v>4567</v>
      </c>
      <c r="D3655" s="10" t="s">
        <v>28</v>
      </c>
      <c r="E3655" s="10" t="s">
        <v>29</v>
      </c>
      <c r="F3655" s="10">
        <v>60</v>
      </c>
      <c r="G3655" s="10" t="s">
        <v>8495</v>
      </c>
      <c r="H3655" s="10" t="s">
        <v>706</v>
      </c>
      <c r="I3655" s="10" t="s">
        <v>185</v>
      </c>
      <c r="J3655" s="11">
        <v>44548</v>
      </c>
      <c r="K3655" s="10">
        <v>62</v>
      </c>
      <c r="L3655" s="10" t="s">
        <v>157</v>
      </c>
      <c r="M3655" s="12"/>
      <c r="O3655">
        <f t="shared" si="913"/>
        <v>0</v>
      </c>
      <c r="Q3655" s="9" t="str">
        <f t="shared" si="914"/>
        <v>3746</v>
      </c>
      <c r="R3655" s="10" t="str">
        <f t="shared" si="915"/>
        <v>Markus</v>
      </c>
      <c r="S3655" s="10" t="str">
        <f t="shared" si="916"/>
        <v>Petersen</v>
      </c>
      <c r="T3655" s="10" t="str">
        <f t="shared" si="917"/>
        <v>Mr</v>
      </c>
      <c r="U3655" s="10" t="str">
        <f t="shared" si="918"/>
        <v>M</v>
      </c>
      <c r="V3655" s="10" t="str">
        <f t="shared" si="919"/>
        <v>60</v>
      </c>
      <c r="W3655" s="10" t="str">
        <f t="shared" si="920"/>
        <v>Pevensey Road</v>
      </c>
      <c r="X3655" s="10" t="str">
        <f t="shared" si="921"/>
        <v>ad</v>
      </c>
      <c r="Y3655" s="10" t="str">
        <f t="shared" si="922"/>
        <v>Pevensey Road</v>
      </c>
      <c r="Z3655" s="10" t="str">
        <f t="shared" si="923"/>
        <v>Gloucestershire</v>
      </c>
      <c r="AA3655" s="10" t="str">
        <f t="shared" si="924"/>
        <v>HX</v>
      </c>
      <c r="AB3655" s="11" t="str">
        <f t="shared" si="925"/>
        <v>44548</v>
      </c>
      <c r="AC3655" s="10" t="str">
        <f t="shared" si="926"/>
        <v>62</v>
      </c>
      <c r="AD3655" s="10" t="str">
        <f t="shared" si="927"/>
        <v>C3</v>
      </c>
      <c r="AE3655" s="12" t="str">
        <f t="shared" si="928"/>
        <v/>
      </c>
    </row>
    <row r="3656" spans="1:31" x14ac:dyDescent="0.25">
      <c r="A3656" s="5">
        <v>3747</v>
      </c>
      <c r="B3656" s="6" t="s">
        <v>1165</v>
      </c>
      <c r="C3656" s="6" t="s">
        <v>5409</v>
      </c>
      <c r="D3656" s="6" t="s">
        <v>28</v>
      </c>
      <c r="E3656" s="6" t="s">
        <v>29</v>
      </c>
      <c r="F3656" s="6">
        <v>60</v>
      </c>
      <c r="G3656" s="6" t="s">
        <v>8496</v>
      </c>
      <c r="H3656" s="6" t="s">
        <v>374</v>
      </c>
      <c r="I3656" s="6" t="s">
        <v>144</v>
      </c>
      <c r="J3656" s="7">
        <v>43951</v>
      </c>
      <c r="K3656" s="6">
        <v>58</v>
      </c>
      <c r="L3656" s="6" t="s">
        <v>20</v>
      </c>
      <c r="M3656" s="8"/>
      <c r="O3656">
        <f t="shared" si="913"/>
        <v>0</v>
      </c>
      <c r="Q3656" s="5" t="str">
        <f t="shared" si="914"/>
        <v>3747</v>
      </c>
      <c r="R3656" s="6" t="str">
        <f t="shared" si="915"/>
        <v>Houston</v>
      </c>
      <c r="S3656" s="6" t="str">
        <f t="shared" si="916"/>
        <v>Light</v>
      </c>
      <c r="T3656" s="6" t="str">
        <f t="shared" si="917"/>
        <v>Mr</v>
      </c>
      <c r="U3656" s="6" t="str">
        <f t="shared" si="918"/>
        <v>M</v>
      </c>
      <c r="V3656" s="6" t="str">
        <f t="shared" si="919"/>
        <v>60</v>
      </c>
      <c r="W3656" s="6" t="str">
        <f t="shared" si="920"/>
        <v>Pewsey Close</v>
      </c>
      <c r="X3656" s="6" t="str">
        <f t="shared" si="921"/>
        <v>se</v>
      </c>
      <c r="Y3656" s="6" t="str">
        <f t="shared" si="922"/>
        <v>Pewsey Close</v>
      </c>
      <c r="Z3656" s="6" t="str">
        <f t="shared" si="923"/>
        <v>Halifax</v>
      </c>
      <c r="AA3656" s="6" t="str">
        <f t="shared" si="924"/>
        <v>UB</v>
      </c>
      <c r="AB3656" s="7" t="str">
        <f t="shared" si="925"/>
        <v>43951</v>
      </c>
      <c r="AC3656" s="6" t="str">
        <f t="shared" si="926"/>
        <v>58</v>
      </c>
      <c r="AD3656" s="6" t="str">
        <f t="shared" si="927"/>
        <v>B</v>
      </c>
      <c r="AE3656" s="8" t="str">
        <f t="shared" si="928"/>
        <v/>
      </c>
    </row>
    <row r="3657" spans="1:31" x14ac:dyDescent="0.25">
      <c r="A3657" s="9">
        <v>3748</v>
      </c>
      <c r="B3657" s="10" t="s">
        <v>8497</v>
      </c>
      <c r="C3657" s="10" t="s">
        <v>4980</v>
      </c>
      <c r="D3657" s="10" t="s">
        <v>15</v>
      </c>
      <c r="E3657" s="10" t="s">
        <v>16</v>
      </c>
      <c r="F3657" s="10">
        <v>90</v>
      </c>
      <c r="G3657" s="10" t="s">
        <v>8498</v>
      </c>
      <c r="H3657" s="10" t="s">
        <v>1711</v>
      </c>
      <c r="I3657" s="10" t="s">
        <v>38</v>
      </c>
      <c r="J3657" s="11">
        <v>44013</v>
      </c>
      <c r="K3657" s="10">
        <v>5</v>
      </c>
      <c r="L3657" s="10" t="s">
        <v>44</v>
      </c>
      <c r="M3657" s="12"/>
      <c r="O3657">
        <f t="shared" si="913"/>
        <v>0</v>
      </c>
      <c r="Q3657" s="9" t="str">
        <f t="shared" si="914"/>
        <v>3748</v>
      </c>
      <c r="R3657" s="10" t="str">
        <f t="shared" si="915"/>
        <v>Natosha</v>
      </c>
      <c r="S3657" s="10" t="str">
        <f t="shared" si="916"/>
        <v>Gross</v>
      </c>
      <c r="T3657" s="10" t="str">
        <f t="shared" si="917"/>
        <v>Mrs</v>
      </c>
      <c r="U3657" s="10" t="str">
        <f t="shared" si="918"/>
        <v>F</v>
      </c>
      <c r="V3657" s="10" t="str">
        <f t="shared" si="919"/>
        <v>90</v>
      </c>
      <c r="W3657" s="10" t="str">
        <f t="shared" si="920"/>
        <v>Phene Street</v>
      </c>
      <c r="X3657" s="10" t="str">
        <f t="shared" si="921"/>
        <v>et</v>
      </c>
      <c r="Y3657" s="10" t="str">
        <f t="shared" si="922"/>
        <v>Phene Street</v>
      </c>
      <c r="Z3657" s="10" t="str">
        <f t="shared" si="923"/>
        <v>Dumbarton</v>
      </c>
      <c r="AA3657" s="10" t="str">
        <f t="shared" si="924"/>
        <v>RM</v>
      </c>
      <c r="AB3657" s="11" t="str">
        <f t="shared" si="925"/>
        <v>44013</v>
      </c>
      <c r="AC3657" s="10" t="str">
        <f t="shared" si="926"/>
        <v>5</v>
      </c>
      <c r="AD3657" s="10" t="str">
        <f t="shared" si="927"/>
        <v>D</v>
      </c>
      <c r="AE3657" s="12" t="str">
        <f t="shared" si="928"/>
        <v/>
      </c>
    </row>
    <row r="3658" spans="1:31" x14ac:dyDescent="0.25">
      <c r="A3658" s="5">
        <v>3749</v>
      </c>
      <c r="B3658" s="6" t="s">
        <v>7797</v>
      </c>
      <c r="C3658" s="6" t="s">
        <v>1254</v>
      </c>
      <c r="D3658" s="6" t="s">
        <v>15</v>
      </c>
      <c r="E3658" s="6" t="s">
        <v>16</v>
      </c>
      <c r="F3658" s="6">
        <v>90</v>
      </c>
      <c r="G3658" s="6" t="s">
        <v>8498</v>
      </c>
      <c r="H3658" s="6" t="s">
        <v>730</v>
      </c>
      <c r="I3658" s="6" t="s">
        <v>32</v>
      </c>
      <c r="J3658" s="7">
        <v>44291</v>
      </c>
      <c r="K3658" s="6">
        <v>36</v>
      </c>
      <c r="L3658" s="6" t="s">
        <v>99</v>
      </c>
      <c r="M3658" s="8"/>
      <c r="O3658">
        <f t="shared" ref="O3658:O3721" si="929">COUNTBLANK(A3658:L3658)+COUNTIF(K3658,0)</f>
        <v>0</v>
      </c>
      <c r="Q3658" s="5" t="str">
        <f t="shared" si="914"/>
        <v>3749</v>
      </c>
      <c r="R3658" s="6" t="str">
        <f t="shared" si="915"/>
        <v>Candis</v>
      </c>
      <c r="S3658" s="6" t="str">
        <f t="shared" si="916"/>
        <v>Mcfadden</v>
      </c>
      <c r="T3658" s="6" t="str">
        <f t="shared" si="917"/>
        <v>Mrs</v>
      </c>
      <c r="U3658" s="6" t="str">
        <f t="shared" si="918"/>
        <v>F</v>
      </c>
      <c r="V3658" s="6" t="str">
        <f t="shared" si="919"/>
        <v>90</v>
      </c>
      <c r="W3658" s="6" t="str">
        <f t="shared" si="920"/>
        <v>Phene Street</v>
      </c>
      <c r="X3658" s="6" t="str">
        <f t="shared" si="921"/>
        <v>et</v>
      </c>
      <c r="Y3658" s="6" t="str">
        <f t="shared" si="922"/>
        <v>Phene Street</v>
      </c>
      <c r="Z3658" s="6" t="str">
        <f t="shared" si="923"/>
        <v>Lynton</v>
      </c>
      <c r="AA3658" s="6" t="str">
        <f t="shared" si="924"/>
        <v>WC</v>
      </c>
      <c r="AB3658" s="7" t="str">
        <f t="shared" si="925"/>
        <v>44291</v>
      </c>
      <c r="AC3658" s="6" t="str">
        <f t="shared" si="926"/>
        <v>36</v>
      </c>
      <c r="AD3658" s="6" t="str">
        <f t="shared" si="927"/>
        <v>E</v>
      </c>
      <c r="AE3658" s="8" t="str">
        <f t="shared" si="928"/>
        <v/>
      </c>
    </row>
    <row r="3659" spans="1:31" x14ac:dyDescent="0.25">
      <c r="A3659" s="9">
        <v>3750</v>
      </c>
      <c r="B3659" s="10" t="s">
        <v>3206</v>
      </c>
      <c r="C3659" s="10" t="s">
        <v>4024</v>
      </c>
      <c r="D3659" s="10" t="s">
        <v>28</v>
      </c>
      <c r="E3659" s="10" t="s">
        <v>29</v>
      </c>
      <c r="F3659" s="10">
        <v>60</v>
      </c>
      <c r="G3659" s="10" t="s">
        <v>8499</v>
      </c>
      <c r="H3659" s="10" t="s">
        <v>1746</v>
      </c>
      <c r="I3659" s="10" t="s">
        <v>25</v>
      </c>
      <c r="J3659" s="11">
        <v>43934</v>
      </c>
      <c r="K3659" s="10">
        <v>65</v>
      </c>
      <c r="L3659" s="10" t="s">
        <v>52</v>
      </c>
      <c r="M3659" s="12"/>
      <c r="O3659">
        <f t="shared" si="929"/>
        <v>0</v>
      </c>
      <c r="Q3659" s="9" t="str">
        <f t="shared" si="914"/>
        <v>3750</v>
      </c>
      <c r="R3659" s="10" t="str">
        <f t="shared" si="915"/>
        <v>Andres</v>
      </c>
      <c r="S3659" s="10" t="str">
        <f t="shared" si="916"/>
        <v>Vasquez</v>
      </c>
      <c r="T3659" s="10" t="str">
        <f t="shared" si="917"/>
        <v>Mr</v>
      </c>
      <c r="U3659" s="10" t="str">
        <f t="shared" si="918"/>
        <v>M</v>
      </c>
      <c r="V3659" s="10" t="str">
        <f t="shared" si="919"/>
        <v>60</v>
      </c>
      <c r="W3659" s="10" t="str">
        <f t="shared" si="920"/>
        <v>Pheonix Place</v>
      </c>
      <c r="X3659" s="10" t="str">
        <f t="shared" si="921"/>
        <v>ce</v>
      </c>
      <c r="Y3659" s="10" t="str">
        <f t="shared" si="922"/>
        <v>Pheonix Place</v>
      </c>
      <c r="Z3659" s="10" t="str">
        <f t="shared" si="923"/>
        <v>Hebden Bridge</v>
      </c>
      <c r="AA3659" s="10" t="str">
        <f t="shared" si="924"/>
        <v>HG</v>
      </c>
      <c r="AB3659" s="11" t="str">
        <f t="shared" si="925"/>
        <v>43934</v>
      </c>
      <c r="AC3659" s="10" t="str">
        <f t="shared" si="926"/>
        <v>65</v>
      </c>
      <c r="AD3659" s="10" t="str">
        <f t="shared" si="927"/>
        <v>A1</v>
      </c>
      <c r="AE3659" s="12" t="str">
        <f t="shared" si="928"/>
        <v/>
      </c>
    </row>
    <row r="3660" spans="1:31" x14ac:dyDescent="0.25">
      <c r="A3660" s="5">
        <v>3751</v>
      </c>
      <c r="B3660" s="6" t="s">
        <v>8500</v>
      </c>
      <c r="C3660" s="6" t="s">
        <v>941</v>
      </c>
      <c r="D3660" s="6" t="s">
        <v>49</v>
      </c>
      <c r="E3660" s="6" t="s">
        <v>16</v>
      </c>
      <c r="F3660" s="6">
        <v>60</v>
      </c>
      <c r="G3660" s="6" t="s">
        <v>8501</v>
      </c>
      <c r="H3660" s="6" t="s">
        <v>7996</v>
      </c>
      <c r="I3660" s="6" t="s">
        <v>291</v>
      </c>
      <c r="J3660" s="7">
        <v>43806</v>
      </c>
      <c r="K3660" s="6">
        <v>44</v>
      </c>
      <c r="L3660" s="6" t="s">
        <v>39</v>
      </c>
      <c r="M3660" s="8"/>
      <c r="O3660">
        <f t="shared" si="929"/>
        <v>0</v>
      </c>
      <c r="Q3660" s="5" t="str">
        <f t="shared" si="914"/>
        <v>3751</v>
      </c>
      <c r="R3660" s="6" t="str">
        <f t="shared" si="915"/>
        <v>Alicia</v>
      </c>
      <c r="S3660" s="6" t="str">
        <f t="shared" si="916"/>
        <v>Alford</v>
      </c>
      <c r="T3660" s="6" t="str">
        <f t="shared" si="917"/>
        <v>Miss</v>
      </c>
      <c r="U3660" s="6" t="str">
        <f t="shared" si="918"/>
        <v>F</v>
      </c>
      <c r="V3660" s="6" t="str">
        <f t="shared" si="919"/>
        <v>60</v>
      </c>
      <c r="W3660" s="6" t="str">
        <f t="shared" si="920"/>
        <v>Philip Terrace</v>
      </c>
      <c r="X3660" s="6" t="str">
        <f t="shared" si="921"/>
        <v>ce</v>
      </c>
      <c r="Y3660" s="6" t="str">
        <f t="shared" si="922"/>
        <v>Philip Terrace</v>
      </c>
      <c r="Z3660" s="6" t="str">
        <f t="shared" si="923"/>
        <v>Kelty</v>
      </c>
      <c r="AA3660" s="6" t="str">
        <f t="shared" si="924"/>
        <v>HS</v>
      </c>
      <c r="AB3660" s="7" t="str">
        <f t="shared" si="925"/>
        <v>43806</v>
      </c>
      <c r="AC3660" s="6" t="str">
        <f t="shared" si="926"/>
        <v>44</v>
      </c>
      <c r="AD3660" s="6" t="str">
        <f t="shared" si="927"/>
        <v>C1</v>
      </c>
      <c r="AE3660" s="8" t="str">
        <f t="shared" si="928"/>
        <v/>
      </c>
    </row>
    <row r="3661" spans="1:31" x14ac:dyDescent="0.25">
      <c r="A3661" s="9">
        <v>3752</v>
      </c>
      <c r="B3661" s="10" t="s">
        <v>3364</v>
      </c>
      <c r="C3661" s="10" t="s">
        <v>8502</v>
      </c>
      <c r="D3661" s="10" t="s">
        <v>15</v>
      </c>
      <c r="E3661" s="10" t="s">
        <v>16</v>
      </c>
      <c r="F3661" s="10">
        <v>30</v>
      </c>
      <c r="G3661" s="10" t="s">
        <v>8503</v>
      </c>
      <c r="H3661" s="10" t="s">
        <v>126</v>
      </c>
      <c r="I3661" s="10" t="s">
        <v>127</v>
      </c>
      <c r="J3661" s="11">
        <v>44502</v>
      </c>
      <c r="K3661" s="10">
        <v>63</v>
      </c>
      <c r="L3661" s="10" t="s">
        <v>20</v>
      </c>
      <c r="M3661" s="12"/>
      <c r="O3661">
        <f t="shared" si="929"/>
        <v>0</v>
      </c>
      <c r="Q3661" s="9" t="str">
        <f t="shared" si="914"/>
        <v>3752</v>
      </c>
      <c r="R3661" s="10" t="str">
        <f t="shared" si="915"/>
        <v>Bok</v>
      </c>
      <c r="S3661" s="10" t="str">
        <f t="shared" si="916"/>
        <v>Brand</v>
      </c>
      <c r="T3661" s="10" t="str">
        <f t="shared" si="917"/>
        <v>Mrs</v>
      </c>
      <c r="U3661" s="10" t="str">
        <f t="shared" si="918"/>
        <v>F</v>
      </c>
      <c r="V3661" s="10" t="str">
        <f t="shared" si="919"/>
        <v>30</v>
      </c>
      <c r="W3661" s="10" t="str">
        <f t="shared" si="920"/>
        <v>Philip Walk</v>
      </c>
      <c r="X3661" s="10" t="str">
        <f t="shared" si="921"/>
        <v>lk</v>
      </c>
      <c r="Y3661" s="10" t="str">
        <f t="shared" si="922"/>
        <v>Philip Walk</v>
      </c>
      <c r="Z3661" s="10" t="str">
        <f t="shared" si="923"/>
        <v>Caersws</v>
      </c>
      <c r="AA3661" s="10" t="str">
        <f t="shared" si="924"/>
        <v>WS</v>
      </c>
      <c r="AB3661" s="11" t="str">
        <f t="shared" si="925"/>
        <v>44502</v>
      </c>
      <c r="AC3661" s="10" t="str">
        <f t="shared" si="926"/>
        <v>63</v>
      </c>
      <c r="AD3661" s="10" t="str">
        <f t="shared" si="927"/>
        <v>B</v>
      </c>
      <c r="AE3661" s="12" t="str">
        <f t="shared" si="928"/>
        <v/>
      </c>
    </row>
    <row r="3662" spans="1:31" x14ac:dyDescent="0.25">
      <c r="A3662" s="5">
        <v>3753</v>
      </c>
      <c r="B3662" s="6" t="s">
        <v>5575</v>
      </c>
      <c r="C3662" s="6" t="s">
        <v>3934</v>
      </c>
      <c r="D3662" s="6" t="s">
        <v>49</v>
      </c>
      <c r="E3662" s="6" t="s">
        <v>16</v>
      </c>
      <c r="F3662" s="6">
        <v>60</v>
      </c>
      <c r="G3662" s="6" t="s">
        <v>8504</v>
      </c>
      <c r="H3662" s="6" t="s">
        <v>8505</v>
      </c>
      <c r="I3662" s="6" t="s">
        <v>32</v>
      </c>
      <c r="J3662" s="7">
        <v>43978</v>
      </c>
      <c r="K3662" s="6">
        <v>7</v>
      </c>
      <c r="L3662" s="6" t="s">
        <v>33</v>
      </c>
      <c r="M3662" s="8"/>
      <c r="O3662">
        <f t="shared" si="929"/>
        <v>0</v>
      </c>
      <c r="Q3662" s="5" t="str">
        <f t="shared" si="914"/>
        <v>3753</v>
      </c>
      <c r="R3662" s="6" t="str">
        <f t="shared" si="915"/>
        <v>Clarence</v>
      </c>
      <c r="S3662" s="6" t="str">
        <f t="shared" si="916"/>
        <v>Nolan</v>
      </c>
      <c r="T3662" s="6" t="str">
        <f t="shared" si="917"/>
        <v>Miss</v>
      </c>
      <c r="U3662" s="6" t="str">
        <f t="shared" si="918"/>
        <v>F</v>
      </c>
      <c r="V3662" s="6" t="str">
        <f t="shared" si="919"/>
        <v>60</v>
      </c>
      <c r="W3662" s="6" t="str">
        <f t="shared" si="920"/>
        <v>Philipot Path</v>
      </c>
      <c r="X3662" s="6" t="str">
        <f t="shared" si="921"/>
        <v>th</v>
      </c>
      <c r="Y3662" s="6" t="str">
        <f t="shared" si="922"/>
        <v>Philipot Path</v>
      </c>
      <c r="Z3662" s="6" t="str">
        <f t="shared" si="923"/>
        <v>Swaffham</v>
      </c>
      <c r="AA3662" s="6" t="str">
        <f t="shared" si="924"/>
        <v>WC</v>
      </c>
      <c r="AB3662" s="7" t="str">
        <f t="shared" si="925"/>
        <v>43978</v>
      </c>
      <c r="AC3662" s="6" t="str">
        <f t="shared" si="926"/>
        <v>7</v>
      </c>
      <c r="AD3662" s="6" t="str">
        <f t="shared" si="927"/>
        <v>A3</v>
      </c>
      <c r="AE3662" s="8" t="str">
        <f t="shared" si="928"/>
        <v/>
      </c>
    </row>
    <row r="3663" spans="1:31" x14ac:dyDescent="0.25">
      <c r="A3663" s="9">
        <v>3754</v>
      </c>
      <c r="B3663" s="10" t="s">
        <v>136</v>
      </c>
      <c r="C3663" s="10" t="s">
        <v>8506</v>
      </c>
      <c r="D3663" s="10" t="s">
        <v>28</v>
      </c>
      <c r="E3663" s="10" t="s">
        <v>29</v>
      </c>
      <c r="F3663" s="10">
        <v>60</v>
      </c>
      <c r="G3663" s="10" t="s">
        <v>8507</v>
      </c>
      <c r="H3663" s="10" t="s">
        <v>2074</v>
      </c>
      <c r="I3663" s="10" t="s">
        <v>291</v>
      </c>
      <c r="J3663" s="11">
        <v>44110</v>
      </c>
      <c r="K3663" s="10">
        <v>27</v>
      </c>
      <c r="L3663" s="10" t="s">
        <v>39</v>
      </c>
      <c r="M3663" s="12"/>
      <c r="O3663">
        <f t="shared" si="929"/>
        <v>0</v>
      </c>
      <c r="Q3663" s="9" t="str">
        <f t="shared" si="914"/>
        <v>3754</v>
      </c>
      <c r="R3663" s="10" t="str">
        <f t="shared" si="915"/>
        <v>Kyle</v>
      </c>
      <c r="S3663" s="10" t="str">
        <f t="shared" si="916"/>
        <v>Ervin</v>
      </c>
      <c r="T3663" s="10" t="str">
        <f t="shared" si="917"/>
        <v>Mr</v>
      </c>
      <c r="U3663" s="10" t="str">
        <f t="shared" si="918"/>
        <v>M</v>
      </c>
      <c r="V3663" s="10" t="str">
        <f t="shared" si="919"/>
        <v>60</v>
      </c>
      <c r="W3663" s="10" t="str">
        <f t="shared" si="920"/>
        <v>Phillimore Gardens</v>
      </c>
      <c r="X3663" s="10" t="str">
        <f t="shared" si="921"/>
        <v>ns</v>
      </c>
      <c r="Y3663" s="10" t="str">
        <f t="shared" si="922"/>
        <v>Phillimore Gardens</v>
      </c>
      <c r="Z3663" s="10" t="str">
        <f t="shared" si="923"/>
        <v>Isle Of Skye</v>
      </c>
      <c r="AA3663" s="10" t="str">
        <f t="shared" si="924"/>
        <v>HS</v>
      </c>
      <c r="AB3663" s="11" t="str">
        <f t="shared" si="925"/>
        <v>44110</v>
      </c>
      <c r="AC3663" s="10" t="str">
        <f t="shared" si="926"/>
        <v>27</v>
      </c>
      <c r="AD3663" s="10" t="str">
        <f t="shared" si="927"/>
        <v>C1</v>
      </c>
      <c r="AE3663" s="12" t="str">
        <f t="shared" si="928"/>
        <v/>
      </c>
    </row>
    <row r="3664" spans="1:31" x14ac:dyDescent="0.25">
      <c r="A3664" s="5">
        <v>3755</v>
      </c>
      <c r="B3664" s="6" t="s">
        <v>5575</v>
      </c>
      <c r="C3664" s="6" t="s">
        <v>1018</v>
      </c>
      <c r="D3664" s="6" t="s">
        <v>28</v>
      </c>
      <c r="E3664" s="6" t="s">
        <v>29</v>
      </c>
      <c r="F3664" s="6">
        <v>60</v>
      </c>
      <c r="G3664" s="6" t="s">
        <v>8507</v>
      </c>
      <c r="H3664" s="6" t="s">
        <v>3190</v>
      </c>
      <c r="I3664" s="6" t="s">
        <v>32</v>
      </c>
      <c r="J3664" s="7">
        <v>44264</v>
      </c>
      <c r="K3664" s="6">
        <v>42</v>
      </c>
      <c r="L3664" s="6" t="s">
        <v>99</v>
      </c>
      <c r="M3664" s="8"/>
      <c r="O3664">
        <f t="shared" si="929"/>
        <v>0</v>
      </c>
      <c r="Q3664" s="5" t="str">
        <f t="shared" si="914"/>
        <v>3755</v>
      </c>
      <c r="R3664" s="6" t="str">
        <f t="shared" si="915"/>
        <v>Clarence</v>
      </c>
      <c r="S3664" s="6" t="str">
        <f t="shared" si="916"/>
        <v>Buck</v>
      </c>
      <c r="T3664" s="6" t="str">
        <f t="shared" si="917"/>
        <v>Mr</v>
      </c>
      <c r="U3664" s="6" t="str">
        <f t="shared" si="918"/>
        <v>M</v>
      </c>
      <c r="V3664" s="6" t="str">
        <f t="shared" si="919"/>
        <v>60</v>
      </c>
      <c r="W3664" s="6" t="str">
        <f t="shared" si="920"/>
        <v>Phillimore Gardens</v>
      </c>
      <c r="X3664" s="6" t="str">
        <f t="shared" si="921"/>
        <v>ns</v>
      </c>
      <c r="Y3664" s="6" t="str">
        <f t="shared" si="922"/>
        <v>Phillimore Gardens</v>
      </c>
      <c r="Z3664" s="6" t="str">
        <f t="shared" si="923"/>
        <v>Sedbergh</v>
      </c>
      <c r="AA3664" s="6" t="str">
        <f t="shared" si="924"/>
        <v>WC</v>
      </c>
      <c r="AB3664" s="7" t="str">
        <f t="shared" si="925"/>
        <v>44264</v>
      </c>
      <c r="AC3664" s="6" t="str">
        <f t="shared" si="926"/>
        <v>42</v>
      </c>
      <c r="AD3664" s="6" t="str">
        <f t="shared" si="927"/>
        <v>E</v>
      </c>
      <c r="AE3664" s="8" t="str">
        <f t="shared" si="928"/>
        <v/>
      </c>
    </row>
    <row r="3665" spans="1:31" x14ac:dyDescent="0.25">
      <c r="A3665" s="9">
        <v>3756</v>
      </c>
      <c r="B3665" s="10" t="s">
        <v>6220</v>
      </c>
      <c r="C3665" s="10" t="s">
        <v>6611</v>
      </c>
      <c r="D3665" s="10" t="s">
        <v>15</v>
      </c>
      <c r="E3665" s="10" t="s">
        <v>16</v>
      </c>
      <c r="F3665" s="10">
        <v>90</v>
      </c>
      <c r="G3665" s="10" t="s">
        <v>8508</v>
      </c>
      <c r="H3665" s="10" t="s">
        <v>2603</v>
      </c>
      <c r="I3665" s="10" t="s">
        <v>32</v>
      </c>
      <c r="J3665" s="11">
        <v>44422</v>
      </c>
      <c r="K3665" s="10">
        <v>91</v>
      </c>
      <c r="L3665" s="10" t="s">
        <v>78</v>
      </c>
      <c r="M3665" s="12"/>
      <c r="O3665">
        <f t="shared" si="929"/>
        <v>0</v>
      </c>
      <c r="Q3665" s="9" t="str">
        <f t="shared" si="914"/>
        <v>3756</v>
      </c>
      <c r="R3665" s="10" t="str">
        <f t="shared" si="915"/>
        <v>Tish</v>
      </c>
      <c r="S3665" s="10" t="str">
        <f t="shared" si="916"/>
        <v>Sheffield</v>
      </c>
      <c r="T3665" s="10" t="str">
        <f t="shared" si="917"/>
        <v>Mrs</v>
      </c>
      <c r="U3665" s="10" t="str">
        <f t="shared" si="918"/>
        <v>F</v>
      </c>
      <c r="V3665" s="10" t="str">
        <f t="shared" si="919"/>
        <v>90</v>
      </c>
      <c r="W3665" s="10" t="str">
        <f t="shared" si="920"/>
        <v>Phillimore Place</v>
      </c>
      <c r="X3665" s="10" t="str">
        <f t="shared" si="921"/>
        <v>ce</v>
      </c>
      <c r="Y3665" s="10" t="str">
        <f t="shared" si="922"/>
        <v>Phillimore Place</v>
      </c>
      <c r="Z3665" s="10" t="str">
        <f t="shared" si="923"/>
        <v>Ullapool</v>
      </c>
      <c r="AA3665" s="10" t="str">
        <f t="shared" si="924"/>
        <v>WC</v>
      </c>
      <c r="AB3665" s="11" t="str">
        <f t="shared" si="925"/>
        <v>44422</v>
      </c>
      <c r="AC3665" s="10" t="str">
        <f t="shared" si="926"/>
        <v>91</v>
      </c>
      <c r="AD3665" s="10" t="str">
        <f t="shared" si="927"/>
        <v>C2</v>
      </c>
      <c r="AE3665" s="12" t="str">
        <f t="shared" si="928"/>
        <v/>
      </c>
    </row>
    <row r="3666" spans="1:31" x14ac:dyDescent="0.25">
      <c r="A3666" s="5">
        <v>3757</v>
      </c>
      <c r="B3666" s="6" t="s">
        <v>6049</v>
      </c>
      <c r="C3666" s="6" t="s">
        <v>8509</v>
      </c>
      <c r="D3666" s="6" t="s">
        <v>49</v>
      </c>
      <c r="E3666" s="6" t="s">
        <v>16</v>
      </c>
      <c r="F3666" s="6">
        <v>60</v>
      </c>
      <c r="G3666" s="6" t="s">
        <v>8510</v>
      </c>
      <c r="H3666" s="6" t="s">
        <v>7990</v>
      </c>
      <c r="I3666" s="6" t="s">
        <v>291</v>
      </c>
      <c r="J3666" s="7">
        <v>44006</v>
      </c>
      <c r="K3666" s="6">
        <v>38</v>
      </c>
      <c r="L3666" s="6" t="s">
        <v>68</v>
      </c>
      <c r="M3666" s="8"/>
      <c r="O3666">
        <f t="shared" si="929"/>
        <v>0</v>
      </c>
      <c r="Q3666" s="5" t="str">
        <f t="shared" si="914"/>
        <v>3757</v>
      </c>
      <c r="R3666" s="6" t="str">
        <f t="shared" si="915"/>
        <v>Ladonna</v>
      </c>
      <c r="S3666" s="6" t="str">
        <f t="shared" si="916"/>
        <v>Bourgeois</v>
      </c>
      <c r="T3666" s="6" t="str">
        <f t="shared" si="917"/>
        <v>Miss</v>
      </c>
      <c r="U3666" s="6" t="str">
        <f t="shared" si="918"/>
        <v>F</v>
      </c>
      <c r="V3666" s="6" t="str">
        <f t="shared" si="919"/>
        <v>60</v>
      </c>
      <c r="W3666" s="6" t="str">
        <f t="shared" si="920"/>
        <v>Phillips Buildings</v>
      </c>
      <c r="X3666" s="6" t="str">
        <f t="shared" si="921"/>
        <v>gs</v>
      </c>
      <c r="Y3666" s="6" t="str">
        <f t="shared" si="922"/>
        <v>Phillips Buildings</v>
      </c>
      <c r="Z3666" s="6" t="str">
        <f t="shared" si="923"/>
        <v>Isle Of Harris</v>
      </c>
      <c r="AA3666" s="6" t="str">
        <f t="shared" si="924"/>
        <v>HS</v>
      </c>
      <c r="AB3666" s="7" t="str">
        <f t="shared" si="925"/>
        <v>44006</v>
      </c>
      <c r="AC3666" s="6" t="str">
        <f t="shared" si="926"/>
        <v>38</v>
      </c>
      <c r="AD3666" s="6" t="str">
        <f t="shared" si="927"/>
        <v>A2</v>
      </c>
      <c r="AE3666" s="8" t="str">
        <f t="shared" si="928"/>
        <v/>
      </c>
    </row>
    <row r="3667" spans="1:31" x14ac:dyDescent="0.25">
      <c r="A3667" s="9">
        <v>3758</v>
      </c>
      <c r="B3667" s="10" t="s">
        <v>8511</v>
      </c>
      <c r="C3667" s="10" t="s">
        <v>8512</v>
      </c>
      <c r="D3667" s="10" t="s">
        <v>15</v>
      </c>
      <c r="E3667" s="10" t="s">
        <v>16</v>
      </c>
      <c r="F3667" s="10">
        <v>60</v>
      </c>
      <c r="G3667" s="10" t="s">
        <v>8513</v>
      </c>
      <c r="H3667" s="10" t="s">
        <v>5148</v>
      </c>
      <c r="I3667" s="10" t="s">
        <v>32</v>
      </c>
      <c r="J3667" s="11">
        <v>43994</v>
      </c>
      <c r="K3667" s="10">
        <v>31</v>
      </c>
      <c r="L3667" s="10" t="s">
        <v>99</v>
      </c>
      <c r="M3667" s="12"/>
      <c r="O3667">
        <f t="shared" si="929"/>
        <v>0</v>
      </c>
      <c r="Q3667" s="9" t="str">
        <f t="shared" si="914"/>
        <v>3758</v>
      </c>
      <c r="R3667" s="10" t="str">
        <f t="shared" si="915"/>
        <v>Leone</v>
      </c>
      <c r="S3667" s="10" t="str">
        <f t="shared" si="916"/>
        <v>Matos</v>
      </c>
      <c r="T3667" s="10" t="str">
        <f t="shared" si="917"/>
        <v>Mrs</v>
      </c>
      <c r="U3667" s="10" t="str">
        <f t="shared" si="918"/>
        <v>F</v>
      </c>
      <c r="V3667" s="10" t="str">
        <f t="shared" si="919"/>
        <v>60</v>
      </c>
      <c r="W3667" s="10" t="str">
        <f t="shared" si="920"/>
        <v>Phillips Court</v>
      </c>
      <c r="X3667" s="10" t="str">
        <f t="shared" si="921"/>
        <v>rt</v>
      </c>
      <c r="Y3667" s="10" t="str">
        <f t="shared" si="922"/>
        <v>Phillips Court</v>
      </c>
      <c r="Z3667" s="10" t="str">
        <f t="shared" si="923"/>
        <v>Strabane</v>
      </c>
      <c r="AA3667" s="10" t="str">
        <f t="shared" si="924"/>
        <v>WC</v>
      </c>
      <c r="AB3667" s="11" t="str">
        <f t="shared" si="925"/>
        <v>43994</v>
      </c>
      <c r="AC3667" s="10" t="str">
        <f t="shared" si="926"/>
        <v>31</v>
      </c>
      <c r="AD3667" s="10" t="str">
        <f t="shared" si="927"/>
        <v>E</v>
      </c>
      <c r="AE3667" s="12" t="str">
        <f t="shared" si="928"/>
        <v/>
      </c>
    </row>
    <row r="3668" spans="1:31" x14ac:dyDescent="0.25">
      <c r="A3668" s="5">
        <v>3759</v>
      </c>
      <c r="B3668" s="6" t="s">
        <v>4687</v>
      </c>
      <c r="C3668" s="6" t="s">
        <v>4554</v>
      </c>
      <c r="D3668" s="6" t="s">
        <v>28</v>
      </c>
      <c r="E3668" s="6" t="s">
        <v>29</v>
      </c>
      <c r="F3668" s="6">
        <v>60</v>
      </c>
      <c r="G3668" s="6" t="s">
        <v>8514</v>
      </c>
      <c r="H3668" s="6" t="s">
        <v>915</v>
      </c>
      <c r="I3668" s="6" t="s">
        <v>176</v>
      </c>
      <c r="J3668" s="7">
        <v>43470</v>
      </c>
      <c r="K3668" s="6">
        <v>30</v>
      </c>
      <c r="L3668" s="6" t="s">
        <v>20</v>
      </c>
      <c r="M3668" s="8"/>
      <c r="O3668">
        <f t="shared" si="929"/>
        <v>0</v>
      </c>
      <c r="Q3668" s="5" t="str">
        <f t="shared" si="914"/>
        <v>3759</v>
      </c>
      <c r="R3668" s="6" t="str">
        <f t="shared" si="915"/>
        <v>Kurtis</v>
      </c>
      <c r="S3668" s="6" t="str">
        <f t="shared" si="916"/>
        <v>Calloway</v>
      </c>
      <c r="T3668" s="6" t="str">
        <f t="shared" si="917"/>
        <v>Mr</v>
      </c>
      <c r="U3668" s="6" t="str">
        <f t="shared" si="918"/>
        <v>M</v>
      </c>
      <c r="V3668" s="6" t="str">
        <f t="shared" si="919"/>
        <v>60</v>
      </c>
      <c r="W3668" s="6" t="str">
        <f t="shared" si="920"/>
        <v>Phillips Place</v>
      </c>
      <c r="X3668" s="6" t="str">
        <f t="shared" si="921"/>
        <v>ce</v>
      </c>
      <c r="Y3668" s="6" t="str">
        <f t="shared" si="922"/>
        <v>Phillips Place</v>
      </c>
      <c r="Z3668" s="6" t="str">
        <f t="shared" si="923"/>
        <v>County Durham</v>
      </c>
      <c r="AA3668" s="6" t="str">
        <f t="shared" si="924"/>
        <v>CW</v>
      </c>
      <c r="AB3668" s="7" t="str">
        <f t="shared" si="925"/>
        <v>43470</v>
      </c>
      <c r="AC3668" s="6" t="str">
        <f t="shared" si="926"/>
        <v>30</v>
      </c>
      <c r="AD3668" s="6" t="str">
        <f t="shared" si="927"/>
        <v>B</v>
      </c>
      <c r="AE3668" s="8" t="str">
        <f t="shared" si="928"/>
        <v/>
      </c>
    </row>
    <row r="3669" spans="1:31" x14ac:dyDescent="0.25">
      <c r="A3669" s="9">
        <v>3760</v>
      </c>
      <c r="B3669" s="10" t="s">
        <v>6389</v>
      </c>
      <c r="C3669" s="10" t="s">
        <v>195</v>
      </c>
      <c r="D3669" s="10" t="s">
        <v>28</v>
      </c>
      <c r="E3669" s="10" t="s">
        <v>29</v>
      </c>
      <c r="F3669" s="10">
        <v>90</v>
      </c>
      <c r="G3669" s="10" t="s">
        <v>8515</v>
      </c>
      <c r="H3669" s="10" t="s">
        <v>3251</v>
      </c>
      <c r="I3669" s="10" t="s">
        <v>122</v>
      </c>
      <c r="J3669" s="11">
        <v>44451</v>
      </c>
      <c r="K3669" s="10">
        <v>74</v>
      </c>
      <c r="L3669" s="10" t="s">
        <v>39</v>
      </c>
      <c r="M3669" s="12"/>
      <c r="O3669">
        <f t="shared" si="929"/>
        <v>0</v>
      </c>
      <c r="Q3669" s="9" t="str">
        <f t="shared" si="914"/>
        <v>3760</v>
      </c>
      <c r="R3669" s="10" t="str">
        <f t="shared" si="915"/>
        <v>Kurt</v>
      </c>
      <c r="S3669" s="10" t="str">
        <f t="shared" si="916"/>
        <v>Key</v>
      </c>
      <c r="T3669" s="10" t="str">
        <f t="shared" si="917"/>
        <v>Mr</v>
      </c>
      <c r="U3669" s="10" t="str">
        <f t="shared" si="918"/>
        <v>M</v>
      </c>
      <c r="V3669" s="10" t="str">
        <f t="shared" si="919"/>
        <v>90</v>
      </c>
      <c r="W3669" s="10" t="str">
        <f t="shared" si="920"/>
        <v>Phoenix Close</v>
      </c>
      <c r="X3669" s="10" t="str">
        <f t="shared" si="921"/>
        <v>se</v>
      </c>
      <c r="Y3669" s="10" t="str">
        <f t="shared" si="922"/>
        <v>Phoenix Close</v>
      </c>
      <c r="Z3669" s="10" t="str">
        <f t="shared" si="923"/>
        <v>Linlithgow</v>
      </c>
      <c r="AA3669" s="10" t="str">
        <f t="shared" si="924"/>
        <v>WN</v>
      </c>
      <c r="AB3669" s="11" t="str">
        <f t="shared" si="925"/>
        <v>44451</v>
      </c>
      <c r="AC3669" s="10" t="str">
        <f t="shared" si="926"/>
        <v>74</v>
      </c>
      <c r="AD3669" s="10" t="str">
        <f t="shared" si="927"/>
        <v>C1</v>
      </c>
      <c r="AE3669" s="12" t="str">
        <f t="shared" si="928"/>
        <v/>
      </c>
    </row>
    <row r="3670" spans="1:31" x14ac:dyDescent="0.25">
      <c r="A3670" s="5">
        <v>3761</v>
      </c>
      <c r="B3670" s="6" t="s">
        <v>8184</v>
      </c>
      <c r="C3670" s="6" t="s">
        <v>406</v>
      </c>
      <c r="D3670" s="6" t="s">
        <v>49</v>
      </c>
      <c r="E3670" s="6" t="s">
        <v>16</v>
      </c>
      <c r="F3670" s="6">
        <v>60</v>
      </c>
      <c r="G3670" s="6" t="s">
        <v>8516</v>
      </c>
      <c r="H3670" s="6" t="s">
        <v>915</v>
      </c>
      <c r="I3670" s="6" t="s">
        <v>176</v>
      </c>
      <c r="J3670" s="7">
        <v>43858</v>
      </c>
      <c r="K3670" s="6">
        <v>7</v>
      </c>
      <c r="L3670" s="6" t="s">
        <v>33</v>
      </c>
      <c r="M3670" s="8"/>
      <c r="O3670">
        <f t="shared" si="929"/>
        <v>0</v>
      </c>
      <c r="Q3670" s="5" t="str">
        <f t="shared" si="914"/>
        <v>3761</v>
      </c>
      <c r="R3670" s="6" t="str">
        <f t="shared" si="915"/>
        <v>Maranda</v>
      </c>
      <c r="S3670" s="6" t="str">
        <f t="shared" si="916"/>
        <v>Best</v>
      </c>
      <c r="T3670" s="6" t="str">
        <f t="shared" si="917"/>
        <v>Miss</v>
      </c>
      <c r="U3670" s="6" t="str">
        <f t="shared" si="918"/>
        <v>F</v>
      </c>
      <c r="V3670" s="6" t="str">
        <f t="shared" si="919"/>
        <v>60</v>
      </c>
      <c r="W3670" s="6" t="str">
        <f t="shared" si="920"/>
        <v>Physic Place</v>
      </c>
      <c r="X3670" s="6" t="str">
        <f t="shared" si="921"/>
        <v>ce</v>
      </c>
      <c r="Y3670" s="6" t="str">
        <f t="shared" si="922"/>
        <v>Physic Place</v>
      </c>
      <c r="Z3670" s="6" t="str">
        <f t="shared" si="923"/>
        <v>County Durham</v>
      </c>
      <c r="AA3670" s="6" t="str">
        <f t="shared" si="924"/>
        <v>CW</v>
      </c>
      <c r="AB3670" s="7" t="str">
        <f t="shared" si="925"/>
        <v>43858</v>
      </c>
      <c r="AC3670" s="6" t="str">
        <f t="shared" si="926"/>
        <v>7</v>
      </c>
      <c r="AD3670" s="6" t="str">
        <f t="shared" si="927"/>
        <v>A3</v>
      </c>
      <c r="AE3670" s="8" t="str">
        <f t="shared" si="928"/>
        <v/>
      </c>
    </row>
    <row r="3671" spans="1:31" x14ac:dyDescent="0.25">
      <c r="A3671" s="9">
        <v>3762</v>
      </c>
      <c r="B3671" s="10" t="s">
        <v>8256</v>
      </c>
      <c r="C3671" s="10" t="s">
        <v>7199</v>
      </c>
      <c r="D3671" s="10" t="s">
        <v>28</v>
      </c>
      <c r="E3671" s="10" t="s">
        <v>29</v>
      </c>
      <c r="F3671" s="10">
        <v>30</v>
      </c>
      <c r="G3671" s="10" t="s">
        <v>8517</v>
      </c>
      <c r="H3671" s="10" t="s">
        <v>2735</v>
      </c>
      <c r="I3671" s="10" t="s">
        <v>32</v>
      </c>
      <c r="J3671" s="11">
        <v>44542</v>
      </c>
      <c r="K3671" s="10">
        <v>9</v>
      </c>
      <c r="L3671" s="10" t="s">
        <v>99</v>
      </c>
      <c r="M3671" s="12"/>
      <c r="O3671">
        <f t="shared" si="929"/>
        <v>0</v>
      </c>
      <c r="Q3671" s="9" t="str">
        <f t="shared" si="914"/>
        <v>3762</v>
      </c>
      <c r="R3671" s="10" t="str">
        <f t="shared" si="915"/>
        <v>Lyle</v>
      </c>
      <c r="S3671" s="10" t="str">
        <f t="shared" si="916"/>
        <v>Davies</v>
      </c>
      <c r="T3671" s="10" t="str">
        <f t="shared" si="917"/>
        <v>Mr</v>
      </c>
      <c r="U3671" s="10" t="str">
        <f t="shared" si="918"/>
        <v>M</v>
      </c>
      <c r="V3671" s="10" t="str">
        <f t="shared" si="919"/>
        <v>30</v>
      </c>
      <c r="W3671" s="10" t="str">
        <f t="shared" si="920"/>
        <v>Piazza</v>
      </c>
      <c r="X3671" s="10" t="str">
        <f t="shared" si="921"/>
        <v>za</v>
      </c>
      <c r="Y3671" s="10" t="str">
        <f t="shared" si="922"/>
        <v>Piazza</v>
      </c>
      <c r="Z3671" s="10" t="str">
        <f t="shared" si="923"/>
        <v>Moreton-In-Marsh</v>
      </c>
      <c r="AA3671" s="10" t="str">
        <f t="shared" si="924"/>
        <v>WC</v>
      </c>
      <c r="AB3671" s="11" t="str">
        <f t="shared" si="925"/>
        <v>44542</v>
      </c>
      <c r="AC3671" s="10" t="str">
        <f t="shared" si="926"/>
        <v>9</v>
      </c>
      <c r="AD3671" s="10" t="str">
        <f t="shared" si="927"/>
        <v>E</v>
      </c>
      <c r="AE3671" s="12" t="str">
        <f t="shared" si="928"/>
        <v/>
      </c>
    </row>
    <row r="3672" spans="1:31" x14ac:dyDescent="0.25">
      <c r="A3672" s="5">
        <v>3763</v>
      </c>
      <c r="B3672" s="6" t="s">
        <v>8518</v>
      </c>
      <c r="C3672" s="6" t="s">
        <v>8519</v>
      </c>
      <c r="D3672" s="6" t="s">
        <v>49</v>
      </c>
      <c r="E3672" s="6" t="s">
        <v>16</v>
      </c>
      <c r="F3672" s="6">
        <v>60</v>
      </c>
      <c r="G3672" s="6" t="s">
        <v>8520</v>
      </c>
      <c r="H3672" s="6" t="s">
        <v>6331</v>
      </c>
      <c r="I3672" s="6" t="s">
        <v>32</v>
      </c>
      <c r="J3672" s="7">
        <v>44200</v>
      </c>
      <c r="K3672" s="6">
        <v>38</v>
      </c>
      <c r="L3672" s="6" t="s">
        <v>33</v>
      </c>
      <c r="M3672" s="8"/>
      <c r="O3672">
        <f t="shared" si="929"/>
        <v>0</v>
      </c>
      <c r="Q3672" s="5" t="str">
        <f t="shared" si="914"/>
        <v>3763</v>
      </c>
      <c r="R3672" s="6" t="str">
        <f t="shared" si="915"/>
        <v>Shirely</v>
      </c>
      <c r="S3672" s="6" t="str">
        <f t="shared" si="916"/>
        <v>Sheets</v>
      </c>
      <c r="T3672" s="6" t="str">
        <f t="shared" si="917"/>
        <v>Miss</v>
      </c>
      <c r="U3672" s="6" t="str">
        <f t="shared" si="918"/>
        <v>F</v>
      </c>
      <c r="V3672" s="6" t="str">
        <f t="shared" si="919"/>
        <v>60</v>
      </c>
      <c r="W3672" s="6" t="str">
        <f t="shared" si="920"/>
        <v>Pickering Mews</v>
      </c>
      <c r="X3672" s="6" t="str">
        <f t="shared" si="921"/>
        <v>ws</v>
      </c>
      <c r="Y3672" s="6" t="str">
        <f t="shared" si="922"/>
        <v>Pickering Mews</v>
      </c>
      <c r="Z3672" s="6" t="str">
        <f t="shared" si="923"/>
        <v>Mauchline</v>
      </c>
      <c r="AA3672" s="6" t="str">
        <f t="shared" si="924"/>
        <v>WC</v>
      </c>
      <c r="AB3672" s="7" t="str">
        <f t="shared" si="925"/>
        <v>44200</v>
      </c>
      <c r="AC3672" s="6" t="str">
        <f t="shared" si="926"/>
        <v>38</v>
      </c>
      <c r="AD3672" s="6" t="str">
        <f t="shared" si="927"/>
        <v>A3</v>
      </c>
      <c r="AE3672" s="8" t="str">
        <f t="shared" si="928"/>
        <v/>
      </c>
    </row>
    <row r="3673" spans="1:31" x14ac:dyDescent="0.25">
      <c r="A3673" s="9">
        <v>3764</v>
      </c>
      <c r="B3673" s="10" t="s">
        <v>5595</v>
      </c>
      <c r="C3673" s="10" t="s">
        <v>8521</v>
      </c>
      <c r="D3673" s="10" t="s">
        <v>28</v>
      </c>
      <c r="E3673" s="10" t="s">
        <v>29</v>
      </c>
      <c r="F3673" s="10">
        <v>90</v>
      </c>
      <c r="G3673" s="10" t="s">
        <v>8522</v>
      </c>
      <c r="H3673" s="10" t="s">
        <v>2387</v>
      </c>
      <c r="I3673" s="10" t="s">
        <v>185</v>
      </c>
      <c r="J3673" s="11">
        <v>44426</v>
      </c>
      <c r="K3673" s="10">
        <v>72</v>
      </c>
      <c r="L3673" s="10" t="s">
        <v>99</v>
      </c>
      <c r="M3673" s="12"/>
      <c r="O3673">
        <f t="shared" si="929"/>
        <v>0</v>
      </c>
      <c r="Q3673" s="9" t="str">
        <f t="shared" si="914"/>
        <v>3764</v>
      </c>
      <c r="R3673" s="10" t="str">
        <f t="shared" si="915"/>
        <v>Rodrick</v>
      </c>
      <c r="S3673" s="10" t="str">
        <f t="shared" si="916"/>
        <v>Draper</v>
      </c>
      <c r="T3673" s="10" t="str">
        <f t="shared" si="917"/>
        <v>Mr</v>
      </c>
      <c r="U3673" s="10" t="str">
        <f t="shared" si="918"/>
        <v>M</v>
      </c>
      <c r="V3673" s="10" t="str">
        <f t="shared" si="919"/>
        <v>90</v>
      </c>
      <c r="W3673" s="10" t="str">
        <f t="shared" si="920"/>
        <v>Pickering Place</v>
      </c>
      <c r="X3673" s="10" t="str">
        <f t="shared" si="921"/>
        <v>ce</v>
      </c>
      <c r="Y3673" s="10" t="str">
        <f t="shared" si="922"/>
        <v>Pickering Place</v>
      </c>
      <c r="Z3673" s="10" t="str">
        <f t="shared" si="923"/>
        <v>Fleetwood</v>
      </c>
      <c r="AA3673" s="10" t="str">
        <f t="shared" si="924"/>
        <v>HX</v>
      </c>
      <c r="AB3673" s="11" t="str">
        <f t="shared" si="925"/>
        <v>44426</v>
      </c>
      <c r="AC3673" s="10" t="str">
        <f t="shared" si="926"/>
        <v>72</v>
      </c>
      <c r="AD3673" s="10" t="str">
        <f t="shared" si="927"/>
        <v>E</v>
      </c>
      <c r="AE3673" s="12" t="str">
        <f t="shared" si="928"/>
        <v/>
      </c>
    </row>
    <row r="3674" spans="1:31" x14ac:dyDescent="0.25">
      <c r="A3674" s="5">
        <v>3765</v>
      </c>
      <c r="B3674" s="6" t="s">
        <v>1052</v>
      </c>
      <c r="C3674" s="6" t="s">
        <v>8523</v>
      </c>
      <c r="D3674" s="6" t="s">
        <v>49</v>
      </c>
      <c r="E3674" s="6" t="s">
        <v>16</v>
      </c>
      <c r="F3674" s="6">
        <v>30</v>
      </c>
      <c r="G3674" s="6" t="s">
        <v>8524</v>
      </c>
      <c r="H3674" s="6" t="s">
        <v>1267</v>
      </c>
      <c r="I3674" s="6" t="s">
        <v>57</v>
      </c>
      <c r="J3674" s="7">
        <v>43690</v>
      </c>
      <c r="K3674" s="6">
        <v>76</v>
      </c>
      <c r="L3674" s="6" t="s">
        <v>39</v>
      </c>
      <c r="M3674" s="8"/>
      <c r="O3674">
        <f t="shared" si="929"/>
        <v>0</v>
      </c>
      <c r="Q3674" s="5" t="str">
        <f t="shared" si="914"/>
        <v>3765</v>
      </c>
      <c r="R3674" s="6" t="str">
        <f t="shared" si="915"/>
        <v>Vernia</v>
      </c>
      <c r="S3674" s="6" t="str">
        <f t="shared" si="916"/>
        <v>Compton</v>
      </c>
      <c r="T3674" s="6" t="str">
        <f t="shared" si="917"/>
        <v>Miss</v>
      </c>
      <c r="U3674" s="6" t="str">
        <f t="shared" si="918"/>
        <v>F</v>
      </c>
      <c r="V3674" s="6" t="str">
        <f t="shared" si="919"/>
        <v>30</v>
      </c>
      <c r="W3674" s="6" t="str">
        <f t="shared" si="920"/>
        <v>Pickets Street</v>
      </c>
      <c r="X3674" s="6" t="str">
        <f t="shared" si="921"/>
        <v>et</v>
      </c>
      <c r="Y3674" s="6" t="str">
        <f t="shared" si="922"/>
        <v>Pickets Street</v>
      </c>
      <c r="Z3674" s="6" t="str">
        <f t="shared" si="923"/>
        <v>Andover</v>
      </c>
      <c r="AA3674" s="6" t="str">
        <f t="shared" si="924"/>
        <v>HP</v>
      </c>
      <c r="AB3674" s="7" t="str">
        <f t="shared" si="925"/>
        <v>43690</v>
      </c>
      <c r="AC3674" s="6" t="str">
        <f t="shared" si="926"/>
        <v>76</v>
      </c>
      <c r="AD3674" s="6" t="str">
        <f t="shared" si="927"/>
        <v>C1</v>
      </c>
      <c r="AE3674" s="8" t="str">
        <f t="shared" si="928"/>
        <v/>
      </c>
    </row>
    <row r="3675" spans="1:31" x14ac:dyDescent="0.25">
      <c r="A3675" s="9">
        <v>3766</v>
      </c>
      <c r="B3675" s="10" t="s">
        <v>1371</v>
      </c>
      <c r="C3675" s="10" t="s">
        <v>5372</v>
      </c>
      <c r="D3675" s="10" t="s">
        <v>90</v>
      </c>
      <c r="E3675" s="10" t="s">
        <v>29</v>
      </c>
      <c r="F3675" s="10">
        <v>90</v>
      </c>
      <c r="G3675" s="10" t="s">
        <v>8524</v>
      </c>
      <c r="H3675" s="10" t="s">
        <v>5913</v>
      </c>
      <c r="I3675" s="10" t="s">
        <v>171</v>
      </c>
      <c r="J3675" s="11">
        <v>44133</v>
      </c>
      <c r="K3675" s="10">
        <v>78</v>
      </c>
      <c r="L3675" s="10" t="s">
        <v>157</v>
      </c>
      <c r="M3675" s="12"/>
      <c r="O3675">
        <f t="shared" si="929"/>
        <v>0</v>
      </c>
      <c r="Q3675" s="9" t="str">
        <f t="shared" si="914"/>
        <v>3766</v>
      </c>
      <c r="R3675" s="10" t="str">
        <f t="shared" si="915"/>
        <v>Irving</v>
      </c>
      <c r="S3675" s="10" t="str">
        <f t="shared" si="916"/>
        <v>Knutson</v>
      </c>
      <c r="T3675" s="10" t="str">
        <f t="shared" si="917"/>
        <v>Dr</v>
      </c>
      <c r="U3675" s="10" t="str">
        <f t="shared" si="918"/>
        <v>M</v>
      </c>
      <c r="V3675" s="10" t="str">
        <f t="shared" si="919"/>
        <v>90</v>
      </c>
      <c r="W3675" s="10" t="str">
        <f t="shared" si="920"/>
        <v>Pickets Street</v>
      </c>
      <c r="X3675" s="10" t="str">
        <f t="shared" si="921"/>
        <v>et</v>
      </c>
      <c r="Y3675" s="10" t="str">
        <f t="shared" si="922"/>
        <v>Pickets Street</v>
      </c>
      <c r="Z3675" s="10" t="str">
        <f t="shared" si="923"/>
        <v>Church Stretton</v>
      </c>
      <c r="AA3675" s="10" t="str">
        <f t="shared" si="924"/>
        <v>PR</v>
      </c>
      <c r="AB3675" s="11" t="str">
        <f t="shared" si="925"/>
        <v>44133</v>
      </c>
      <c r="AC3675" s="10" t="str">
        <f t="shared" si="926"/>
        <v>78</v>
      </c>
      <c r="AD3675" s="10" t="str">
        <f t="shared" si="927"/>
        <v>C3</v>
      </c>
      <c r="AE3675" s="12" t="str">
        <f t="shared" si="928"/>
        <v/>
      </c>
    </row>
    <row r="3676" spans="1:31" x14ac:dyDescent="0.25">
      <c r="A3676" s="5">
        <v>3767</v>
      </c>
      <c r="B3676" s="6" t="s">
        <v>8525</v>
      </c>
      <c r="C3676" s="6" t="s">
        <v>213</v>
      </c>
      <c r="D3676" s="6" t="s">
        <v>15</v>
      </c>
      <c r="E3676" s="6" t="s">
        <v>16</v>
      </c>
      <c r="F3676" s="6">
        <v>90</v>
      </c>
      <c r="G3676" s="6" t="s">
        <v>8526</v>
      </c>
      <c r="H3676" s="6" t="s">
        <v>1110</v>
      </c>
      <c r="I3676" s="6" t="s">
        <v>32</v>
      </c>
      <c r="J3676" s="7">
        <v>43491</v>
      </c>
      <c r="K3676" s="6">
        <v>3</v>
      </c>
      <c r="L3676" s="6" t="s">
        <v>157</v>
      </c>
      <c r="M3676" s="8"/>
      <c r="O3676">
        <f t="shared" si="929"/>
        <v>0</v>
      </c>
      <c r="Q3676" s="5" t="str">
        <f t="shared" si="914"/>
        <v>3767</v>
      </c>
      <c r="R3676" s="6" t="str">
        <f t="shared" si="915"/>
        <v>Jeanie</v>
      </c>
      <c r="S3676" s="6" t="str">
        <f t="shared" si="916"/>
        <v>Mcghee</v>
      </c>
      <c r="T3676" s="6" t="str">
        <f t="shared" si="917"/>
        <v>Mrs</v>
      </c>
      <c r="U3676" s="6" t="str">
        <f t="shared" si="918"/>
        <v>F</v>
      </c>
      <c r="V3676" s="6" t="str">
        <f t="shared" si="919"/>
        <v>90</v>
      </c>
      <c r="W3676" s="6" t="str">
        <f t="shared" si="920"/>
        <v>Pickfords Yard</v>
      </c>
      <c r="X3676" s="6" t="str">
        <f t="shared" si="921"/>
        <v>rd</v>
      </c>
      <c r="Y3676" s="6" t="str">
        <f t="shared" si="922"/>
        <v>Pickfords Yard</v>
      </c>
      <c r="Z3676" s="6" t="str">
        <f t="shared" si="923"/>
        <v>St. Agnes</v>
      </c>
      <c r="AA3676" s="6" t="str">
        <f t="shared" si="924"/>
        <v>WC</v>
      </c>
      <c r="AB3676" s="7" t="str">
        <f t="shared" si="925"/>
        <v>43491</v>
      </c>
      <c r="AC3676" s="6" t="str">
        <f t="shared" si="926"/>
        <v>3</v>
      </c>
      <c r="AD3676" s="6" t="str">
        <f t="shared" si="927"/>
        <v>C3</v>
      </c>
      <c r="AE3676" s="8" t="str">
        <f t="shared" si="928"/>
        <v/>
      </c>
    </row>
    <row r="3677" spans="1:31" x14ac:dyDescent="0.25">
      <c r="A3677" s="9">
        <v>3768</v>
      </c>
      <c r="B3677" s="10" t="s">
        <v>2595</v>
      </c>
      <c r="C3677" s="10" t="s">
        <v>4304</v>
      </c>
      <c r="D3677" s="10" t="s">
        <v>28</v>
      </c>
      <c r="E3677" s="10" t="s">
        <v>29</v>
      </c>
      <c r="F3677" s="10">
        <v>30</v>
      </c>
      <c r="G3677" s="10" t="s">
        <v>8527</v>
      </c>
      <c r="H3677" s="10" t="s">
        <v>1365</v>
      </c>
      <c r="I3677" s="10" t="s">
        <v>32</v>
      </c>
      <c r="J3677" s="11">
        <v>43584</v>
      </c>
      <c r="K3677" s="10">
        <v>71</v>
      </c>
      <c r="L3677" s="10" t="s">
        <v>157</v>
      </c>
      <c r="M3677" s="12"/>
      <c r="O3677">
        <f t="shared" si="929"/>
        <v>0</v>
      </c>
      <c r="Q3677" s="9" t="str">
        <f t="shared" si="914"/>
        <v>3768</v>
      </c>
      <c r="R3677" s="10" t="str">
        <f t="shared" si="915"/>
        <v>Marshall</v>
      </c>
      <c r="S3677" s="10" t="str">
        <f t="shared" si="916"/>
        <v>Lloyd</v>
      </c>
      <c r="T3677" s="10" t="str">
        <f t="shared" si="917"/>
        <v>Mr</v>
      </c>
      <c r="U3677" s="10" t="str">
        <f t="shared" si="918"/>
        <v>M</v>
      </c>
      <c r="V3677" s="10" t="str">
        <f t="shared" si="919"/>
        <v>30</v>
      </c>
      <c r="W3677" s="10" t="str">
        <f t="shared" si="920"/>
        <v>Pier Parade</v>
      </c>
      <c r="X3677" s="10" t="str">
        <f t="shared" si="921"/>
        <v>de</v>
      </c>
      <c r="Y3677" s="10" t="str">
        <f t="shared" si="922"/>
        <v>Pier Parade</v>
      </c>
      <c r="Z3677" s="10" t="str">
        <f t="shared" si="923"/>
        <v>Seaford</v>
      </c>
      <c r="AA3677" s="10" t="str">
        <f t="shared" si="924"/>
        <v>WC</v>
      </c>
      <c r="AB3677" s="11" t="str">
        <f t="shared" si="925"/>
        <v>43584</v>
      </c>
      <c r="AC3677" s="10" t="str">
        <f t="shared" si="926"/>
        <v>71</v>
      </c>
      <c r="AD3677" s="10" t="str">
        <f t="shared" si="927"/>
        <v>C3</v>
      </c>
      <c r="AE3677" s="12" t="str">
        <f t="shared" si="928"/>
        <v/>
      </c>
    </row>
    <row r="3678" spans="1:31" x14ac:dyDescent="0.25">
      <c r="A3678" s="5">
        <v>3769</v>
      </c>
      <c r="B3678" s="6" t="s">
        <v>2724</v>
      </c>
      <c r="C3678" s="6" t="s">
        <v>3955</v>
      </c>
      <c r="D3678" s="6" t="s">
        <v>49</v>
      </c>
      <c r="E3678" s="6" t="s">
        <v>16</v>
      </c>
      <c r="F3678" s="6">
        <v>60</v>
      </c>
      <c r="G3678" s="6" t="s">
        <v>8528</v>
      </c>
      <c r="H3678" s="6" t="s">
        <v>2883</v>
      </c>
      <c r="I3678" s="6" t="s">
        <v>32</v>
      </c>
      <c r="J3678" s="7">
        <v>43569</v>
      </c>
      <c r="K3678" s="6">
        <v>71</v>
      </c>
      <c r="L3678" s="6" t="s">
        <v>44</v>
      </c>
      <c r="M3678" s="8"/>
      <c r="O3678">
        <f t="shared" si="929"/>
        <v>0</v>
      </c>
      <c r="Q3678" s="5" t="str">
        <f t="shared" si="914"/>
        <v>3769</v>
      </c>
      <c r="R3678" s="6" t="str">
        <f t="shared" si="915"/>
        <v>Terese</v>
      </c>
      <c r="S3678" s="6" t="str">
        <f t="shared" si="916"/>
        <v>Ramirez</v>
      </c>
      <c r="T3678" s="6" t="str">
        <f t="shared" si="917"/>
        <v>Miss</v>
      </c>
      <c r="U3678" s="6" t="str">
        <f t="shared" si="918"/>
        <v>F</v>
      </c>
      <c r="V3678" s="6" t="str">
        <f t="shared" si="919"/>
        <v>60</v>
      </c>
      <c r="W3678" s="6" t="str">
        <f t="shared" si="920"/>
        <v>Piermont Green</v>
      </c>
      <c r="X3678" s="6" t="str">
        <f t="shared" si="921"/>
        <v>en</v>
      </c>
      <c r="Y3678" s="6" t="str">
        <f t="shared" si="922"/>
        <v>Piermont Green</v>
      </c>
      <c r="Z3678" s="6" t="str">
        <f t="shared" si="923"/>
        <v>Taunton</v>
      </c>
      <c r="AA3678" s="6" t="str">
        <f t="shared" si="924"/>
        <v>WC</v>
      </c>
      <c r="AB3678" s="7" t="str">
        <f t="shared" si="925"/>
        <v>43569</v>
      </c>
      <c r="AC3678" s="6" t="str">
        <f t="shared" si="926"/>
        <v>71</v>
      </c>
      <c r="AD3678" s="6" t="str">
        <f t="shared" si="927"/>
        <v>D</v>
      </c>
      <c r="AE3678" s="8" t="str">
        <f t="shared" si="928"/>
        <v/>
      </c>
    </row>
    <row r="3679" spans="1:31" x14ac:dyDescent="0.25">
      <c r="A3679" s="9">
        <v>3770</v>
      </c>
      <c r="B3679" s="10" t="s">
        <v>8529</v>
      </c>
      <c r="C3679" s="10" t="s">
        <v>784</v>
      </c>
      <c r="D3679" s="10" t="s">
        <v>49</v>
      </c>
      <c r="E3679" s="10" t="s">
        <v>16</v>
      </c>
      <c r="F3679" s="10">
        <v>30</v>
      </c>
      <c r="G3679" s="10" t="s">
        <v>8530</v>
      </c>
      <c r="H3679" s="10" t="s">
        <v>1287</v>
      </c>
      <c r="I3679" s="10" t="s">
        <v>32</v>
      </c>
      <c r="J3679" s="11">
        <v>43759</v>
      </c>
      <c r="K3679" s="10">
        <v>6</v>
      </c>
      <c r="L3679" s="10" t="s">
        <v>99</v>
      </c>
      <c r="M3679" s="12"/>
      <c r="O3679">
        <f t="shared" si="929"/>
        <v>0</v>
      </c>
      <c r="Q3679" s="9" t="str">
        <f t="shared" si="914"/>
        <v>3770</v>
      </c>
      <c r="R3679" s="10" t="str">
        <f t="shared" si="915"/>
        <v>Nakesha</v>
      </c>
      <c r="S3679" s="10" t="str">
        <f t="shared" si="916"/>
        <v>Costello</v>
      </c>
      <c r="T3679" s="10" t="str">
        <f t="shared" si="917"/>
        <v>Miss</v>
      </c>
      <c r="U3679" s="10" t="str">
        <f t="shared" si="918"/>
        <v>F</v>
      </c>
      <c r="V3679" s="10" t="str">
        <f t="shared" si="919"/>
        <v>30</v>
      </c>
      <c r="W3679" s="10" t="str">
        <f t="shared" si="920"/>
        <v>Pillar Box</v>
      </c>
      <c r="X3679" s="10" t="str">
        <f t="shared" si="921"/>
        <v>ox</v>
      </c>
      <c r="Y3679" s="10" t="str">
        <f t="shared" si="922"/>
        <v>Pillar Box</v>
      </c>
      <c r="Z3679" s="10" t="str">
        <f t="shared" si="923"/>
        <v>Menai Bridge</v>
      </c>
      <c r="AA3679" s="10" t="str">
        <f t="shared" si="924"/>
        <v>WC</v>
      </c>
      <c r="AB3679" s="11" t="str">
        <f t="shared" si="925"/>
        <v>43759</v>
      </c>
      <c r="AC3679" s="10" t="str">
        <f t="shared" si="926"/>
        <v>6</v>
      </c>
      <c r="AD3679" s="10" t="str">
        <f t="shared" si="927"/>
        <v>E</v>
      </c>
      <c r="AE3679" s="12" t="str">
        <f t="shared" si="928"/>
        <v/>
      </c>
    </row>
    <row r="3680" spans="1:31" x14ac:dyDescent="0.25">
      <c r="A3680" s="5">
        <v>3771</v>
      </c>
      <c r="B3680" s="6" t="s">
        <v>8531</v>
      </c>
      <c r="C3680" s="6" t="s">
        <v>891</v>
      </c>
      <c r="D3680" s="6" t="s">
        <v>41</v>
      </c>
      <c r="E3680" s="6" t="s">
        <v>16</v>
      </c>
      <c r="F3680" s="6">
        <v>60</v>
      </c>
      <c r="G3680" s="6" t="s">
        <v>8532</v>
      </c>
      <c r="H3680" s="6" t="s">
        <v>2180</v>
      </c>
      <c r="I3680" s="6" t="s">
        <v>32</v>
      </c>
      <c r="J3680" s="7">
        <v>44403</v>
      </c>
      <c r="K3680" s="6">
        <v>98</v>
      </c>
      <c r="L3680" s="6" t="s">
        <v>39</v>
      </c>
      <c r="M3680" s="8"/>
      <c r="O3680">
        <f t="shared" si="929"/>
        <v>0</v>
      </c>
      <c r="Q3680" s="5" t="str">
        <f t="shared" si="914"/>
        <v>3771</v>
      </c>
      <c r="R3680" s="6" t="str">
        <f t="shared" si="915"/>
        <v>Margarite</v>
      </c>
      <c r="S3680" s="6" t="str">
        <f t="shared" si="916"/>
        <v>Vaughan</v>
      </c>
      <c r="T3680" s="6" t="str">
        <f t="shared" si="917"/>
        <v>Ms</v>
      </c>
      <c r="U3680" s="6" t="str">
        <f t="shared" si="918"/>
        <v>F</v>
      </c>
      <c r="V3680" s="6" t="str">
        <f t="shared" si="919"/>
        <v>60</v>
      </c>
      <c r="W3680" s="6" t="str">
        <f t="shared" si="920"/>
        <v>Pipemaker's Alley</v>
      </c>
      <c r="X3680" s="6" t="str">
        <f t="shared" si="921"/>
        <v>ey</v>
      </c>
      <c r="Y3680" s="6" t="str">
        <f t="shared" si="922"/>
        <v>Pipemaker's Alley</v>
      </c>
      <c r="Z3680" s="6" t="str">
        <f t="shared" si="923"/>
        <v>West Calder</v>
      </c>
      <c r="AA3680" s="6" t="str">
        <f t="shared" si="924"/>
        <v>WC</v>
      </c>
      <c r="AB3680" s="7" t="str">
        <f t="shared" si="925"/>
        <v>44403</v>
      </c>
      <c r="AC3680" s="6" t="str">
        <f t="shared" si="926"/>
        <v>98</v>
      </c>
      <c r="AD3680" s="6" t="str">
        <f t="shared" si="927"/>
        <v>C1</v>
      </c>
      <c r="AE3680" s="8" t="str">
        <f t="shared" si="928"/>
        <v/>
      </c>
    </row>
    <row r="3681" spans="1:31" x14ac:dyDescent="0.25">
      <c r="A3681" s="9">
        <v>3772</v>
      </c>
      <c r="B3681" s="10" t="s">
        <v>2395</v>
      </c>
      <c r="C3681" s="10" t="s">
        <v>8533</v>
      </c>
      <c r="D3681" s="10" t="s">
        <v>28</v>
      </c>
      <c r="E3681" s="10" t="s">
        <v>29</v>
      </c>
      <c r="F3681" s="10">
        <v>30</v>
      </c>
      <c r="G3681" s="10" t="s">
        <v>8534</v>
      </c>
      <c r="H3681" s="10" t="s">
        <v>5691</v>
      </c>
      <c r="I3681" s="10" t="s">
        <v>25</v>
      </c>
      <c r="J3681" s="11">
        <v>44304</v>
      </c>
      <c r="K3681" s="10">
        <v>43</v>
      </c>
      <c r="L3681" s="10" t="s">
        <v>33</v>
      </c>
      <c r="M3681" s="12"/>
      <c r="O3681">
        <f t="shared" si="929"/>
        <v>0</v>
      </c>
      <c r="Q3681" s="9" t="str">
        <f t="shared" si="914"/>
        <v>3772</v>
      </c>
      <c r="R3681" s="10" t="str">
        <f t="shared" si="915"/>
        <v>Orlando</v>
      </c>
      <c r="S3681" s="10" t="str">
        <f t="shared" si="916"/>
        <v>Babb</v>
      </c>
      <c r="T3681" s="10" t="str">
        <f t="shared" si="917"/>
        <v>Mr</v>
      </c>
      <c r="U3681" s="10" t="str">
        <f t="shared" si="918"/>
        <v>M</v>
      </c>
      <c r="V3681" s="10" t="str">
        <f t="shared" si="919"/>
        <v>30</v>
      </c>
      <c r="W3681" s="10" t="str">
        <f t="shared" si="920"/>
        <v>Pirie Street</v>
      </c>
      <c r="X3681" s="10" t="str">
        <f t="shared" si="921"/>
        <v>et</v>
      </c>
      <c r="Y3681" s="10" t="str">
        <f t="shared" si="922"/>
        <v>Pirie Street</v>
      </c>
      <c r="Z3681" s="10" t="str">
        <f t="shared" si="923"/>
        <v>Holmrook</v>
      </c>
      <c r="AA3681" s="10" t="str">
        <f t="shared" si="924"/>
        <v>HG</v>
      </c>
      <c r="AB3681" s="11" t="str">
        <f t="shared" si="925"/>
        <v>44304</v>
      </c>
      <c r="AC3681" s="10" t="str">
        <f t="shared" si="926"/>
        <v>43</v>
      </c>
      <c r="AD3681" s="10" t="str">
        <f t="shared" si="927"/>
        <v>A3</v>
      </c>
      <c r="AE3681" s="12" t="str">
        <f t="shared" si="928"/>
        <v/>
      </c>
    </row>
    <row r="3682" spans="1:31" x14ac:dyDescent="0.25">
      <c r="A3682" s="5">
        <v>3773</v>
      </c>
      <c r="B3682" s="6" t="s">
        <v>5406</v>
      </c>
      <c r="C3682" s="6" t="s">
        <v>8535</v>
      </c>
      <c r="D3682" s="6" t="s">
        <v>49</v>
      </c>
      <c r="E3682" s="6" t="s">
        <v>16</v>
      </c>
      <c r="F3682" s="6">
        <v>90</v>
      </c>
      <c r="G3682" s="6" t="s">
        <v>8536</v>
      </c>
      <c r="H3682" s="6" t="s">
        <v>3232</v>
      </c>
      <c r="I3682" s="6" t="s">
        <v>32</v>
      </c>
      <c r="J3682" s="7">
        <v>43694</v>
      </c>
      <c r="K3682" s="6">
        <v>77</v>
      </c>
      <c r="L3682" s="6" t="s">
        <v>33</v>
      </c>
      <c r="M3682" s="8"/>
      <c r="O3682">
        <f t="shared" si="929"/>
        <v>0</v>
      </c>
      <c r="Q3682" s="5" t="str">
        <f t="shared" si="914"/>
        <v>3773</v>
      </c>
      <c r="R3682" s="6" t="str">
        <f t="shared" si="915"/>
        <v>Tamekia</v>
      </c>
      <c r="S3682" s="6" t="str">
        <f t="shared" si="916"/>
        <v>Call</v>
      </c>
      <c r="T3682" s="6" t="str">
        <f t="shared" si="917"/>
        <v>Miss</v>
      </c>
      <c r="U3682" s="6" t="str">
        <f t="shared" si="918"/>
        <v>F</v>
      </c>
      <c r="V3682" s="6" t="str">
        <f t="shared" si="919"/>
        <v>90</v>
      </c>
      <c r="W3682" s="6" t="str">
        <f t="shared" si="920"/>
        <v>Pitfield Crescent</v>
      </c>
      <c r="X3682" s="6" t="str">
        <f t="shared" si="921"/>
        <v>nt</v>
      </c>
      <c r="Y3682" s="6" t="str">
        <f t="shared" si="922"/>
        <v>Pitfield Crescent</v>
      </c>
      <c r="Z3682" s="6" t="str">
        <f t="shared" si="923"/>
        <v>Montrose</v>
      </c>
      <c r="AA3682" s="6" t="str">
        <f t="shared" si="924"/>
        <v>WC</v>
      </c>
      <c r="AB3682" s="7" t="str">
        <f t="shared" si="925"/>
        <v>43694</v>
      </c>
      <c r="AC3682" s="6" t="str">
        <f t="shared" si="926"/>
        <v>77</v>
      </c>
      <c r="AD3682" s="6" t="str">
        <f t="shared" si="927"/>
        <v>A3</v>
      </c>
      <c r="AE3682" s="8" t="str">
        <f t="shared" si="928"/>
        <v/>
      </c>
    </row>
    <row r="3683" spans="1:31" x14ac:dyDescent="0.25">
      <c r="A3683" s="9">
        <v>3774</v>
      </c>
      <c r="B3683" s="10" t="s">
        <v>584</v>
      </c>
      <c r="C3683" s="10" t="s">
        <v>5409</v>
      </c>
      <c r="D3683" s="10" t="s">
        <v>28</v>
      </c>
      <c r="E3683" s="10" t="s">
        <v>29</v>
      </c>
      <c r="F3683" s="10">
        <v>60</v>
      </c>
      <c r="G3683" s="10" t="s">
        <v>8537</v>
      </c>
      <c r="H3683" s="10" t="s">
        <v>6745</v>
      </c>
      <c r="I3683" s="10" t="s">
        <v>32</v>
      </c>
      <c r="J3683" s="11">
        <v>43779</v>
      </c>
      <c r="K3683" s="10">
        <v>49</v>
      </c>
      <c r="L3683" s="10" t="s">
        <v>157</v>
      </c>
      <c r="M3683" s="12"/>
      <c r="O3683">
        <f t="shared" si="929"/>
        <v>0</v>
      </c>
      <c r="Q3683" s="9" t="str">
        <f t="shared" si="914"/>
        <v>3774</v>
      </c>
      <c r="R3683" s="10" t="str">
        <f t="shared" si="915"/>
        <v>Tracy</v>
      </c>
      <c r="S3683" s="10" t="str">
        <f t="shared" si="916"/>
        <v>Light</v>
      </c>
      <c r="T3683" s="10" t="str">
        <f t="shared" si="917"/>
        <v>Mr</v>
      </c>
      <c r="U3683" s="10" t="str">
        <f t="shared" si="918"/>
        <v>M</v>
      </c>
      <c r="V3683" s="10" t="str">
        <f t="shared" si="919"/>
        <v>60</v>
      </c>
      <c r="W3683" s="10" t="str">
        <f t="shared" si="920"/>
        <v>Pitshanger Park</v>
      </c>
      <c r="X3683" s="10" t="str">
        <f t="shared" si="921"/>
        <v>rk</v>
      </c>
      <c r="Y3683" s="10" t="str">
        <f t="shared" si="922"/>
        <v>Pitshanger Park</v>
      </c>
      <c r="Z3683" s="10" t="str">
        <f t="shared" si="923"/>
        <v>Wallington</v>
      </c>
      <c r="AA3683" s="10" t="str">
        <f t="shared" si="924"/>
        <v>WC</v>
      </c>
      <c r="AB3683" s="11" t="str">
        <f t="shared" si="925"/>
        <v>43779</v>
      </c>
      <c r="AC3683" s="10" t="str">
        <f t="shared" si="926"/>
        <v>49</v>
      </c>
      <c r="AD3683" s="10" t="str">
        <f t="shared" si="927"/>
        <v>C3</v>
      </c>
      <c r="AE3683" s="12" t="str">
        <f t="shared" si="928"/>
        <v/>
      </c>
    </row>
    <row r="3684" spans="1:31" x14ac:dyDescent="0.25">
      <c r="A3684" s="5">
        <v>3775</v>
      </c>
      <c r="B3684" s="6" t="s">
        <v>894</v>
      </c>
      <c r="C3684" s="6" t="s">
        <v>3915</v>
      </c>
      <c r="D3684" s="6" t="s">
        <v>617</v>
      </c>
      <c r="E3684" s="6" t="s">
        <v>29</v>
      </c>
      <c r="F3684" s="6">
        <v>30</v>
      </c>
      <c r="G3684" s="6" t="s">
        <v>8538</v>
      </c>
      <c r="H3684" s="6" t="s">
        <v>3235</v>
      </c>
      <c r="I3684" s="6" t="s">
        <v>32</v>
      </c>
      <c r="J3684" s="7">
        <v>44087</v>
      </c>
      <c r="K3684" s="6">
        <v>25</v>
      </c>
      <c r="L3684" s="6" t="s">
        <v>68</v>
      </c>
      <c r="M3684" s="8"/>
      <c r="O3684">
        <f t="shared" si="929"/>
        <v>0</v>
      </c>
      <c r="Q3684" s="5" t="str">
        <f t="shared" si="914"/>
        <v>3775</v>
      </c>
      <c r="R3684" s="6" t="str">
        <f t="shared" si="915"/>
        <v>Hal</v>
      </c>
      <c r="S3684" s="6" t="str">
        <f t="shared" si="916"/>
        <v>Howe</v>
      </c>
      <c r="T3684" s="6" t="str">
        <f t="shared" si="917"/>
        <v>Rev</v>
      </c>
      <c r="U3684" s="6" t="str">
        <f t="shared" si="918"/>
        <v>M</v>
      </c>
      <c r="V3684" s="6" t="str">
        <f t="shared" si="919"/>
        <v>30</v>
      </c>
      <c r="W3684" s="6" t="str">
        <f t="shared" si="920"/>
        <v>Plant Terrace</v>
      </c>
      <c r="X3684" s="6" t="str">
        <f t="shared" si="921"/>
        <v>ce</v>
      </c>
      <c r="Y3684" s="6" t="str">
        <f t="shared" si="922"/>
        <v>Plant Terrace</v>
      </c>
      <c r="Z3684" s="6" t="str">
        <f t="shared" si="923"/>
        <v>Macduff</v>
      </c>
      <c r="AA3684" s="6" t="str">
        <f t="shared" si="924"/>
        <v>WC</v>
      </c>
      <c r="AB3684" s="7" t="str">
        <f t="shared" si="925"/>
        <v>44087</v>
      </c>
      <c r="AC3684" s="6" t="str">
        <f t="shared" si="926"/>
        <v>25</v>
      </c>
      <c r="AD3684" s="6" t="str">
        <f t="shared" si="927"/>
        <v>A2</v>
      </c>
      <c r="AE3684" s="8" t="str">
        <f t="shared" si="928"/>
        <v/>
      </c>
    </row>
    <row r="3685" spans="1:31" x14ac:dyDescent="0.25">
      <c r="A3685" s="9">
        <v>3776</v>
      </c>
      <c r="B3685" s="10" t="s">
        <v>1366</v>
      </c>
      <c r="C3685" s="10" t="s">
        <v>8539</v>
      </c>
      <c r="D3685" s="10" t="s">
        <v>28</v>
      </c>
      <c r="E3685" s="10" t="s">
        <v>29</v>
      </c>
      <c r="F3685" s="10">
        <v>30</v>
      </c>
      <c r="G3685" s="10" t="s">
        <v>8540</v>
      </c>
      <c r="H3685" s="10" t="s">
        <v>1591</v>
      </c>
      <c r="I3685" s="10" t="s">
        <v>32</v>
      </c>
      <c r="J3685" s="11">
        <v>43763</v>
      </c>
      <c r="K3685" s="10">
        <v>76</v>
      </c>
      <c r="L3685" s="10" t="s">
        <v>20</v>
      </c>
      <c r="M3685" s="12"/>
      <c r="O3685">
        <f t="shared" si="929"/>
        <v>0</v>
      </c>
      <c r="Q3685" s="9" t="str">
        <f t="shared" si="914"/>
        <v>3776</v>
      </c>
      <c r="R3685" s="10" t="str">
        <f t="shared" si="915"/>
        <v>Alonzo</v>
      </c>
      <c r="S3685" s="10" t="str">
        <f t="shared" si="916"/>
        <v>Harmon</v>
      </c>
      <c r="T3685" s="10" t="str">
        <f t="shared" si="917"/>
        <v>Mr</v>
      </c>
      <c r="U3685" s="10" t="str">
        <f t="shared" si="918"/>
        <v>M</v>
      </c>
      <c r="V3685" s="10" t="str">
        <f t="shared" si="919"/>
        <v>30</v>
      </c>
      <c r="W3685" s="10" t="str">
        <f t="shared" si="920"/>
        <v>Plantain Place</v>
      </c>
      <c r="X3685" s="10" t="str">
        <f t="shared" si="921"/>
        <v>ce</v>
      </c>
      <c r="Y3685" s="10" t="str">
        <f t="shared" si="922"/>
        <v>Plantain Place</v>
      </c>
      <c r="Z3685" s="10" t="str">
        <f t="shared" si="923"/>
        <v>Maryport</v>
      </c>
      <c r="AA3685" s="10" t="str">
        <f t="shared" si="924"/>
        <v>WC</v>
      </c>
      <c r="AB3685" s="11" t="str">
        <f t="shared" si="925"/>
        <v>43763</v>
      </c>
      <c r="AC3685" s="10" t="str">
        <f t="shared" si="926"/>
        <v>76</v>
      </c>
      <c r="AD3685" s="10" t="str">
        <f t="shared" si="927"/>
        <v>B</v>
      </c>
      <c r="AE3685" s="12" t="str">
        <f t="shared" si="928"/>
        <v/>
      </c>
    </row>
    <row r="3686" spans="1:31" x14ac:dyDescent="0.25">
      <c r="A3686" s="5">
        <v>3777</v>
      </c>
      <c r="B3686" s="6" t="s">
        <v>8331</v>
      </c>
      <c r="C3686" s="6" t="s">
        <v>4386</v>
      </c>
      <c r="D3686" s="6" t="s">
        <v>15</v>
      </c>
      <c r="E3686" s="6" t="s">
        <v>16</v>
      </c>
      <c r="F3686" s="6">
        <v>90</v>
      </c>
      <c r="G3686" s="6" t="s">
        <v>8541</v>
      </c>
      <c r="H3686" s="6" t="s">
        <v>2488</v>
      </c>
      <c r="I3686" s="6" t="s">
        <v>908</v>
      </c>
      <c r="J3686" s="7">
        <v>43613</v>
      </c>
      <c r="K3686" s="6">
        <v>38</v>
      </c>
      <c r="L3686" s="6" t="s">
        <v>20</v>
      </c>
      <c r="M3686" s="8"/>
      <c r="O3686">
        <f t="shared" si="929"/>
        <v>0</v>
      </c>
      <c r="Q3686" s="5" t="str">
        <f t="shared" si="914"/>
        <v>3777</v>
      </c>
      <c r="R3686" s="6" t="str">
        <f t="shared" si="915"/>
        <v>Julianne</v>
      </c>
      <c r="S3686" s="6" t="str">
        <f t="shared" si="916"/>
        <v>Delarosa</v>
      </c>
      <c r="T3686" s="6" t="str">
        <f t="shared" si="917"/>
        <v>Mrs</v>
      </c>
      <c r="U3686" s="6" t="str">
        <f t="shared" si="918"/>
        <v>F</v>
      </c>
      <c r="V3686" s="6" t="str">
        <f t="shared" si="919"/>
        <v>90</v>
      </c>
      <c r="W3686" s="6" t="str">
        <f t="shared" si="920"/>
        <v>Plashet Grove</v>
      </c>
      <c r="X3686" s="6" t="str">
        <f t="shared" si="921"/>
        <v>ve</v>
      </c>
      <c r="Y3686" s="6" t="str">
        <f t="shared" si="922"/>
        <v>Plashet Grove</v>
      </c>
      <c r="Z3686" s="6" t="str">
        <f t="shared" si="923"/>
        <v>Aberdeenshire</v>
      </c>
      <c r="AA3686" s="6" t="str">
        <f t="shared" si="924"/>
        <v>AB</v>
      </c>
      <c r="AB3686" s="7" t="str">
        <f t="shared" si="925"/>
        <v>43613</v>
      </c>
      <c r="AC3686" s="6" t="str">
        <f t="shared" si="926"/>
        <v>38</v>
      </c>
      <c r="AD3686" s="6" t="str">
        <f t="shared" si="927"/>
        <v>B</v>
      </c>
      <c r="AE3686" s="8" t="str">
        <f t="shared" si="928"/>
        <v/>
      </c>
    </row>
    <row r="3687" spans="1:31" x14ac:dyDescent="0.25">
      <c r="A3687" s="9">
        <v>3778</v>
      </c>
      <c r="B3687" s="10" t="s">
        <v>8542</v>
      </c>
      <c r="C3687" s="10" t="s">
        <v>5309</v>
      </c>
      <c r="D3687" s="10" t="s">
        <v>49</v>
      </c>
      <c r="E3687" s="10" t="s">
        <v>16</v>
      </c>
      <c r="F3687" s="10">
        <v>30</v>
      </c>
      <c r="G3687" s="10" t="s">
        <v>8543</v>
      </c>
      <c r="H3687" s="10" t="s">
        <v>7516</v>
      </c>
      <c r="I3687" s="10" t="s">
        <v>185</v>
      </c>
      <c r="J3687" s="11">
        <v>43798</v>
      </c>
      <c r="K3687" s="10">
        <v>59</v>
      </c>
      <c r="L3687" s="10" t="s">
        <v>20</v>
      </c>
      <c r="M3687" s="12"/>
      <c r="O3687">
        <f t="shared" si="929"/>
        <v>0</v>
      </c>
      <c r="Q3687" s="9" t="str">
        <f t="shared" si="914"/>
        <v>3778</v>
      </c>
      <c r="R3687" s="10" t="str">
        <f t="shared" si="915"/>
        <v>Hien</v>
      </c>
      <c r="S3687" s="10" t="str">
        <f t="shared" si="916"/>
        <v>Buchanan</v>
      </c>
      <c r="T3687" s="10" t="str">
        <f t="shared" si="917"/>
        <v>Miss</v>
      </c>
      <c r="U3687" s="10" t="str">
        <f t="shared" si="918"/>
        <v>F</v>
      </c>
      <c r="V3687" s="10" t="str">
        <f t="shared" si="919"/>
        <v>30</v>
      </c>
      <c r="W3687" s="10" t="str">
        <f t="shared" si="920"/>
        <v>Playfield Crescent</v>
      </c>
      <c r="X3687" s="10" t="str">
        <f t="shared" si="921"/>
        <v>nt</v>
      </c>
      <c r="Y3687" s="10" t="str">
        <f t="shared" si="922"/>
        <v>Playfield Crescent</v>
      </c>
      <c r="Z3687" s="10" t="str">
        <f t="shared" si="923"/>
        <v>Exeter</v>
      </c>
      <c r="AA3687" s="10" t="str">
        <f t="shared" si="924"/>
        <v>HX</v>
      </c>
      <c r="AB3687" s="11" t="str">
        <f t="shared" si="925"/>
        <v>43798</v>
      </c>
      <c r="AC3687" s="10" t="str">
        <f t="shared" si="926"/>
        <v>59</v>
      </c>
      <c r="AD3687" s="10" t="str">
        <f t="shared" si="927"/>
        <v>B</v>
      </c>
      <c r="AE3687" s="12" t="str">
        <f t="shared" si="928"/>
        <v/>
      </c>
    </row>
    <row r="3688" spans="1:31" x14ac:dyDescent="0.25">
      <c r="A3688" s="5">
        <v>3779</v>
      </c>
      <c r="B3688" s="6" t="s">
        <v>8544</v>
      </c>
      <c r="C3688" s="6" t="s">
        <v>7443</v>
      </c>
      <c r="D3688" s="6" t="s">
        <v>28</v>
      </c>
      <c r="E3688" s="6" t="s">
        <v>29</v>
      </c>
      <c r="F3688" s="6">
        <v>60</v>
      </c>
      <c r="G3688" s="6" t="s">
        <v>8545</v>
      </c>
      <c r="H3688" s="6" t="s">
        <v>4551</v>
      </c>
      <c r="I3688" s="6" t="s">
        <v>38</v>
      </c>
      <c r="J3688" s="7">
        <v>43705</v>
      </c>
      <c r="K3688" s="6">
        <v>12</v>
      </c>
      <c r="L3688" s="6" t="s">
        <v>20</v>
      </c>
      <c r="M3688" s="8"/>
      <c r="O3688">
        <f t="shared" si="929"/>
        <v>0</v>
      </c>
      <c r="Q3688" s="5" t="str">
        <f t="shared" si="914"/>
        <v>3779</v>
      </c>
      <c r="R3688" s="6" t="str">
        <f t="shared" si="915"/>
        <v>Luis</v>
      </c>
      <c r="S3688" s="6" t="str">
        <f t="shared" si="916"/>
        <v>Dotson</v>
      </c>
      <c r="T3688" s="6" t="str">
        <f t="shared" si="917"/>
        <v>Mr</v>
      </c>
      <c r="U3688" s="6" t="str">
        <f t="shared" si="918"/>
        <v>M</v>
      </c>
      <c r="V3688" s="6" t="str">
        <f t="shared" si="919"/>
        <v>60</v>
      </c>
      <c r="W3688" s="6" t="str">
        <f t="shared" si="920"/>
        <v>Playford Road</v>
      </c>
      <c r="X3688" s="6" t="str">
        <f t="shared" si="921"/>
        <v>ad</v>
      </c>
      <c r="Y3688" s="6" t="str">
        <f t="shared" si="922"/>
        <v>Playford Road</v>
      </c>
      <c r="Z3688" s="6" t="str">
        <f t="shared" si="923"/>
        <v>Darvel</v>
      </c>
      <c r="AA3688" s="6" t="str">
        <f t="shared" si="924"/>
        <v>RM</v>
      </c>
      <c r="AB3688" s="7" t="str">
        <f t="shared" si="925"/>
        <v>43705</v>
      </c>
      <c r="AC3688" s="6" t="str">
        <f t="shared" si="926"/>
        <v>12</v>
      </c>
      <c r="AD3688" s="6" t="str">
        <f t="shared" si="927"/>
        <v>B</v>
      </c>
      <c r="AE3688" s="8" t="str">
        <f t="shared" si="928"/>
        <v/>
      </c>
    </row>
    <row r="3689" spans="1:31" x14ac:dyDescent="0.25">
      <c r="A3689" s="9">
        <v>3780</v>
      </c>
      <c r="B3689" s="10" t="s">
        <v>8546</v>
      </c>
      <c r="C3689" s="10" t="s">
        <v>302</v>
      </c>
      <c r="D3689" s="10" t="s">
        <v>15</v>
      </c>
      <c r="E3689" s="10" t="s">
        <v>16</v>
      </c>
      <c r="F3689" s="10">
        <v>30</v>
      </c>
      <c r="G3689" s="10" t="s">
        <v>8545</v>
      </c>
      <c r="H3689" s="10" t="s">
        <v>1342</v>
      </c>
      <c r="I3689" s="10" t="s">
        <v>32</v>
      </c>
      <c r="J3689" s="11">
        <v>43971</v>
      </c>
      <c r="K3689" s="10">
        <v>76</v>
      </c>
      <c r="L3689" s="10" t="s">
        <v>157</v>
      </c>
      <c r="M3689" s="12"/>
      <c r="O3689">
        <f t="shared" si="929"/>
        <v>0</v>
      </c>
      <c r="Q3689" s="9" t="str">
        <f t="shared" si="914"/>
        <v>3780</v>
      </c>
      <c r="R3689" s="10" t="str">
        <f t="shared" si="915"/>
        <v>Britany</v>
      </c>
      <c r="S3689" s="10" t="str">
        <f t="shared" si="916"/>
        <v>Sanford</v>
      </c>
      <c r="T3689" s="10" t="str">
        <f t="shared" si="917"/>
        <v>Mrs</v>
      </c>
      <c r="U3689" s="10" t="str">
        <f t="shared" si="918"/>
        <v>F</v>
      </c>
      <c r="V3689" s="10" t="str">
        <f t="shared" si="919"/>
        <v>30</v>
      </c>
      <c r="W3689" s="10" t="str">
        <f t="shared" si="920"/>
        <v>Playford Road</v>
      </c>
      <c r="X3689" s="10" t="str">
        <f t="shared" si="921"/>
        <v>ad</v>
      </c>
      <c r="Y3689" s="10" t="str">
        <f t="shared" si="922"/>
        <v>Playford Road</v>
      </c>
      <c r="Z3689" s="10" t="str">
        <f t="shared" si="923"/>
        <v>Saundersfoot</v>
      </c>
      <c r="AA3689" s="10" t="str">
        <f t="shared" si="924"/>
        <v>WC</v>
      </c>
      <c r="AB3689" s="11" t="str">
        <f t="shared" si="925"/>
        <v>43971</v>
      </c>
      <c r="AC3689" s="10" t="str">
        <f t="shared" si="926"/>
        <v>76</v>
      </c>
      <c r="AD3689" s="10" t="str">
        <f t="shared" si="927"/>
        <v>C3</v>
      </c>
      <c r="AE3689" s="12" t="str">
        <f t="shared" si="928"/>
        <v/>
      </c>
    </row>
    <row r="3690" spans="1:31" x14ac:dyDescent="0.25">
      <c r="A3690" s="5">
        <v>3781</v>
      </c>
      <c r="B3690" s="6" t="s">
        <v>8547</v>
      </c>
      <c r="C3690" s="6" t="s">
        <v>5180</v>
      </c>
      <c r="D3690" s="6" t="s">
        <v>15</v>
      </c>
      <c r="E3690" s="6" t="s">
        <v>16</v>
      </c>
      <c r="F3690" s="6">
        <v>30</v>
      </c>
      <c r="G3690" s="6" t="s">
        <v>8548</v>
      </c>
      <c r="H3690" s="6" t="s">
        <v>595</v>
      </c>
      <c r="I3690" s="6" t="s">
        <v>32</v>
      </c>
      <c r="J3690" s="7">
        <v>43934</v>
      </c>
      <c r="K3690" s="6">
        <v>73</v>
      </c>
      <c r="L3690" s="6" t="s">
        <v>78</v>
      </c>
      <c r="M3690" s="8"/>
      <c r="O3690">
        <f t="shared" si="929"/>
        <v>0</v>
      </c>
      <c r="Q3690" s="5" t="str">
        <f t="shared" si="914"/>
        <v>3781</v>
      </c>
      <c r="R3690" s="6" t="str">
        <f t="shared" si="915"/>
        <v>Gisela</v>
      </c>
      <c r="S3690" s="6" t="str">
        <f t="shared" si="916"/>
        <v>Luna</v>
      </c>
      <c r="T3690" s="6" t="str">
        <f t="shared" si="917"/>
        <v>Mrs</v>
      </c>
      <c r="U3690" s="6" t="str">
        <f t="shared" si="918"/>
        <v>F</v>
      </c>
      <c r="V3690" s="6" t="str">
        <f t="shared" si="919"/>
        <v>30</v>
      </c>
      <c r="W3690" s="6" t="str">
        <f t="shared" si="920"/>
        <v>Pleasant Passage</v>
      </c>
      <c r="X3690" s="6" t="str">
        <f t="shared" si="921"/>
        <v>ge</v>
      </c>
      <c r="Y3690" s="6" t="str">
        <f t="shared" si="922"/>
        <v>Pleasant Passage</v>
      </c>
      <c r="Z3690" s="6" t="str">
        <f t="shared" si="923"/>
        <v>Mallaig</v>
      </c>
      <c r="AA3690" s="6" t="str">
        <f t="shared" si="924"/>
        <v>WC</v>
      </c>
      <c r="AB3690" s="7" t="str">
        <f t="shared" si="925"/>
        <v>43934</v>
      </c>
      <c r="AC3690" s="6" t="str">
        <f t="shared" si="926"/>
        <v>73</v>
      </c>
      <c r="AD3690" s="6" t="str">
        <f t="shared" si="927"/>
        <v>C2</v>
      </c>
      <c r="AE3690" s="8" t="str">
        <f t="shared" si="928"/>
        <v/>
      </c>
    </row>
    <row r="3691" spans="1:31" x14ac:dyDescent="0.25">
      <c r="A3691" s="9">
        <v>3782</v>
      </c>
      <c r="B3691" s="10" t="s">
        <v>8549</v>
      </c>
      <c r="C3691" s="10" t="s">
        <v>4802</v>
      </c>
      <c r="D3691" s="10" t="s">
        <v>41</v>
      </c>
      <c r="E3691" s="10" t="s">
        <v>16</v>
      </c>
      <c r="F3691" s="10">
        <v>60</v>
      </c>
      <c r="G3691" s="10" t="s">
        <v>8550</v>
      </c>
      <c r="H3691" s="10" t="s">
        <v>6880</v>
      </c>
      <c r="I3691" s="10" t="s">
        <v>32</v>
      </c>
      <c r="J3691" s="11">
        <v>44241</v>
      </c>
      <c r="K3691" s="10">
        <v>54</v>
      </c>
      <c r="L3691" s="10" t="s">
        <v>78</v>
      </c>
      <c r="M3691" s="12"/>
      <c r="O3691">
        <f t="shared" si="929"/>
        <v>0</v>
      </c>
      <c r="Q3691" s="9" t="str">
        <f t="shared" si="914"/>
        <v>3782</v>
      </c>
      <c r="R3691" s="10" t="str">
        <f t="shared" si="915"/>
        <v>Kaylee</v>
      </c>
      <c r="S3691" s="10" t="str">
        <f t="shared" si="916"/>
        <v>Page</v>
      </c>
      <c r="T3691" s="10" t="str">
        <f t="shared" si="917"/>
        <v>Ms</v>
      </c>
      <c r="U3691" s="10" t="str">
        <f t="shared" si="918"/>
        <v>F</v>
      </c>
      <c r="V3691" s="10" t="str">
        <f t="shared" si="919"/>
        <v>60</v>
      </c>
      <c r="W3691" s="10" t="str">
        <f t="shared" si="920"/>
        <v>Plevna Road</v>
      </c>
      <c r="X3691" s="10" t="str">
        <f t="shared" si="921"/>
        <v>ad</v>
      </c>
      <c r="Y3691" s="10" t="str">
        <f t="shared" si="922"/>
        <v>Plevna Road</v>
      </c>
      <c r="Z3691" s="10" t="str">
        <f t="shared" si="923"/>
        <v>Studley</v>
      </c>
      <c r="AA3691" s="10" t="str">
        <f t="shared" si="924"/>
        <v>WC</v>
      </c>
      <c r="AB3691" s="11" t="str">
        <f t="shared" si="925"/>
        <v>44241</v>
      </c>
      <c r="AC3691" s="10" t="str">
        <f t="shared" si="926"/>
        <v>54</v>
      </c>
      <c r="AD3691" s="10" t="str">
        <f t="shared" si="927"/>
        <v>C2</v>
      </c>
      <c r="AE3691" s="12" t="str">
        <f t="shared" si="928"/>
        <v/>
      </c>
    </row>
    <row r="3692" spans="1:31" x14ac:dyDescent="0.25">
      <c r="A3692" s="5">
        <v>3783</v>
      </c>
      <c r="B3692" s="6" t="s">
        <v>8551</v>
      </c>
      <c r="C3692" s="6" t="s">
        <v>4032</v>
      </c>
      <c r="D3692" s="6" t="s">
        <v>28</v>
      </c>
      <c r="E3692" s="6" t="s">
        <v>29</v>
      </c>
      <c r="F3692" s="6">
        <v>60</v>
      </c>
      <c r="G3692" s="6" t="s">
        <v>8552</v>
      </c>
      <c r="H3692" s="6" t="s">
        <v>7799</v>
      </c>
      <c r="I3692" s="6" t="s">
        <v>929</v>
      </c>
      <c r="J3692" s="7">
        <v>43732</v>
      </c>
      <c r="K3692" s="6">
        <v>67</v>
      </c>
      <c r="L3692" s="6" t="s">
        <v>157</v>
      </c>
      <c r="M3692" s="8"/>
      <c r="O3692">
        <f t="shared" si="929"/>
        <v>0</v>
      </c>
      <c r="Q3692" s="5" t="str">
        <f t="shared" si="914"/>
        <v>3783</v>
      </c>
      <c r="R3692" s="6" t="str">
        <f t="shared" si="915"/>
        <v>Don</v>
      </c>
      <c r="S3692" s="6" t="str">
        <f t="shared" si="916"/>
        <v>Romano</v>
      </c>
      <c r="T3692" s="6" t="str">
        <f t="shared" si="917"/>
        <v>Mr</v>
      </c>
      <c r="U3692" s="6" t="str">
        <f t="shared" si="918"/>
        <v>M</v>
      </c>
      <c r="V3692" s="6" t="str">
        <f t="shared" si="919"/>
        <v>60</v>
      </c>
      <c r="W3692" s="6" t="str">
        <f t="shared" si="920"/>
        <v>Plough Bridge</v>
      </c>
      <c r="X3692" s="6" t="str">
        <f t="shared" si="921"/>
        <v>ge</v>
      </c>
      <c r="Y3692" s="6" t="str">
        <f t="shared" si="922"/>
        <v>Plough Bridge</v>
      </c>
      <c r="Z3692" s="6" t="str">
        <f t="shared" si="923"/>
        <v>Betws-Y-Coed</v>
      </c>
      <c r="AA3692" s="6" t="str">
        <f t="shared" si="924"/>
        <v>RH</v>
      </c>
      <c r="AB3692" s="7" t="str">
        <f t="shared" si="925"/>
        <v>43732</v>
      </c>
      <c r="AC3692" s="6" t="str">
        <f t="shared" si="926"/>
        <v>67</v>
      </c>
      <c r="AD3692" s="6" t="str">
        <f t="shared" si="927"/>
        <v>C3</v>
      </c>
      <c r="AE3692" s="8" t="str">
        <f t="shared" si="928"/>
        <v/>
      </c>
    </row>
    <row r="3693" spans="1:31" x14ac:dyDescent="0.25">
      <c r="A3693" s="9">
        <v>3784</v>
      </c>
      <c r="B3693" s="10" t="s">
        <v>8553</v>
      </c>
      <c r="C3693" s="10" t="s">
        <v>186</v>
      </c>
      <c r="D3693" s="10" t="s">
        <v>49</v>
      </c>
      <c r="E3693" s="10" t="s">
        <v>16</v>
      </c>
      <c r="F3693" s="10">
        <v>60</v>
      </c>
      <c r="G3693" s="10" t="s">
        <v>8554</v>
      </c>
      <c r="H3693" s="10" t="s">
        <v>139</v>
      </c>
      <c r="I3693" s="10" t="s">
        <v>32</v>
      </c>
      <c r="J3693" s="11">
        <v>43635</v>
      </c>
      <c r="K3693" s="10">
        <v>7</v>
      </c>
      <c r="L3693" s="10" t="s">
        <v>52</v>
      </c>
      <c r="M3693" s="12"/>
      <c r="O3693">
        <f t="shared" si="929"/>
        <v>0</v>
      </c>
      <c r="Q3693" s="9" t="str">
        <f t="shared" si="914"/>
        <v>3784</v>
      </c>
      <c r="R3693" s="10" t="str">
        <f t="shared" si="915"/>
        <v>Joya</v>
      </c>
      <c r="S3693" s="10" t="str">
        <f t="shared" si="916"/>
        <v>Lewis</v>
      </c>
      <c r="T3693" s="10" t="str">
        <f t="shared" si="917"/>
        <v>Miss</v>
      </c>
      <c r="U3693" s="10" t="str">
        <f t="shared" si="918"/>
        <v>F</v>
      </c>
      <c r="V3693" s="10" t="str">
        <f t="shared" si="919"/>
        <v>60</v>
      </c>
      <c r="W3693" s="10" t="str">
        <f t="shared" si="920"/>
        <v>Plummers Cottages</v>
      </c>
      <c r="X3693" s="10" t="str">
        <f t="shared" si="921"/>
        <v>es</v>
      </c>
      <c r="Y3693" s="10" t="str">
        <f t="shared" si="922"/>
        <v>Plummers Cottages</v>
      </c>
      <c r="Z3693" s="10" t="str">
        <f t="shared" si="923"/>
        <v>Somerton</v>
      </c>
      <c r="AA3693" s="10" t="str">
        <f t="shared" si="924"/>
        <v>WC</v>
      </c>
      <c r="AB3693" s="11" t="str">
        <f t="shared" si="925"/>
        <v>43635</v>
      </c>
      <c r="AC3693" s="10" t="str">
        <f t="shared" si="926"/>
        <v>7</v>
      </c>
      <c r="AD3693" s="10" t="str">
        <f t="shared" si="927"/>
        <v>A1</v>
      </c>
      <c r="AE3693" s="12" t="str">
        <f t="shared" si="928"/>
        <v/>
      </c>
    </row>
    <row r="3694" spans="1:31" x14ac:dyDescent="0.25">
      <c r="A3694" s="5">
        <v>3785</v>
      </c>
      <c r="B3694" s="6" t="s">
        <v>1740</v>
      </c>
      <c r="C3694" s="6" t="s">
        <v>2667</v>
      </c>
      <c r="D3694" s="6" t="s">
        <v>28</v>
      </c>
      <c r="E3694" s="6" t="s">
        <v>29</v>
      </c>
      <c r="F3694" s="6">
        <v>90</v>
      </c>
      <c r="G3694" s="6" t="s">
        <v>8555</v>
      </c>
      <c r="H3694" s="6" t="s">
        <v>6743</v>
      </c>
      <c r="I3694" s="6" t="s">
        <v>122</v>
      </c>
      <c r="J3694" s="7">
        <v>43864</v>
      </c>
      <c r="K3694" s="6">
        <v>7</v>
      </c>
      <c r="L3694" s="6" t="s">
        <v>33</v>
      </c>
      <c r="M3694" s="8"/>
      <c r="O3694">
        <f t="shared" si="929"/>
        <v>0</v>
      </c>
      <c r="Q3694" s="5" t="str">
        <f t="shared" si="914"/>
        <v>3785</v>
      </c>
      <c r="R3694" s="6" t="str">
        <f t="shared" si="915"/>
        <v>Craig</v>
      </c>
      <c r="S3694" s="6" t="str">
        <f t="shared" si="916"/>
        <v>Greenwood</v>
      </c>
      <c r="T3694" s="6" t="str">
        <f t="shared" si="917"/>
        <v>Mr</v>
      </c>
      <c r="U3694" s="6" t="str">
        <f t="shared" si="918"/>
        <v>M</v>
      </c>
      <c r="V3694" s="6" t="str">
        <f t="shared" si="919"/>
        <v>90</v>
      </c>
      <c r="W3694" s="6" t="str">
        <f t="shared" si="920"/>
        <v>Plumstead High</v>
      </c>
      <c r="X3694" s="6" t="str">
        <f t="shared" si="921"/>
        <v>gh</v>
      </c>
      <c r="Y3694" s="6" t="str">
        <f t="shared" si="922"/>
        <v>Plumstead High</v>
      </c>
      <c r="Z3694" s="6" t="str">
        <f t="shared" si="923"/>
        <v>Lifton</v>
      </c>
      <c r="AA3694" s="6" t="str">
        <f t="shared" si="924"/>
        <v>WN</v>
      </c>
      <c r="AB3694" s="7" t="str">
        <f t="shared" si="925"/>
        <v>43864</v>
      </c>
      <c r="AC3694" s="6" t="str">
        <f t="shared" si="926"/>
        <v>7</v>
      </c>
      <c r="AD3694" s="6" t="str">
        <f t="shared" si="927"/>
        <v>A3</v>
      </c>
      <c r="AE3694" s="8" t="str">
        <f t="shared" si="928"/>
        <v/>
      </c>
    </row>
    <row r="3695" spans="1:31" x14ac:dyDescent="0.25">
      <c r="A3695" s="9">
        <v>3786</v>
      </c>
      <c r="B3695" s="10" t="s">
        <v>8556</v>
      </c>
      <c r="C3695" s="10" t="s">
        <v>3688</v>
      </c>
      <c r="D3695" s="10" t="s">
        <v>28</v>
      </c>
      <c r="E3695" s="10" t="s">
        <v>29</v>
      </c>
      <c r="F3695" s="10">
        <v>60</v>
      </c>
      <c r="G3695" s="10" t="s">
        <v>8557</v>
      </c>
      <c r="H3695" s="10" t="s">
        <v>5773</v>
      </c>
      <c r="I3695" s="10" t="s">
        <v>291</v>
      </c>
      <c r="J3695" s="11">
        <v>43563</v>
      </c>
      <c r="K3695" s="10">
        <v>32</v>
      </c>
      <c r="L3695" s="10" t="s">
        <v>44</v>
      </c>
      <c r="M3695" s="12"/>
      <c r="O3695">
        <f t="shared" si="929"/>
        <v>0</v>
      </c>
      <c r="Q3695" s="9" t="str">
        <f t="shared" si="914"/>
        <v>3786</v>
      </c>
      <c r="R3695" s="10" t="str">
        <f t="shared" si="915"/>
        <v>Ismael</v>
      </c>
      <c r="S3695" s="10" t="str">
        <f t="shared" si="916"/>
        <v>Foley</v>
      </c>
      <c r="T3695" s="10" t="str">
        <f t="shared" si="917"/>
        <v>Mr</v>
      </c>
      <c r="U3695" s="10" t="str">
        <f t="shared" si="918"/>
        <v>M</v>
      </c>
      <c r="V3695" s="10" t="str">
        <f t="shared" si="919"/>
        <v>60</v>
      </c>
      <c r="W3695" s="10" t="str">
        <f t="shared" si="920"/>
        <v>Plymouth Road</v>
      </c>
      <c r="X3695" s="10" t="str">
        <f t="shared" si="921"/>
        <v>ad</v>
      </c>
      <c r="Y3695" s="10" t="str">
        <f t="shared" si="922"/>
        <v>Plymouth Road</v>
      </c>
      <c r="Z3695" s="10" t="str">
        <f t="shared" si="923"/>
        <v>Juniper Green</v>
      </c>
      <c r="AA3695" s="10" t="str">
        <f t="shared" si="924"/>
        <v>HS</v>
      </c>
      <c r="AB3695" s="11" t="str">
        <f t="shared" si="925"/>
        <v>43563</v>
      </c>
      <c r="AC3695" s="10" t="str">
        <f t="shared" si="926"/>
        <v>32</v>
      </c>
      <c r="AD3695" s="10" t="str">
        <f t="shared" si="927"/>
        <v>D</v>
      </c>
      <c r="AE3695" s="12" t="str">
        <f t="shared" si="928"/>
        <v/>
      </c>
    </row>
    <row r="3696" spans="1:31" x14ac:dyDescent="0.25">
      <c r="A3696" s="5">
        <v>3787</v>
      </c>
      <c r="B3696" s="6" t="s">
        <v>3390</v>
      </c>
      <c r="C3696" s="6" t="s">
        <v>1589</v>
      </c>
      <c r="D3696" s="6" t="s">
        <v>49</v>
      </c>
      <c r="E3696" s="6" t="s">
        <v>16</v>
      </c>
      <c r="F3696" s="6">
        <v>30</v>
      </c>
      <c r="G3696" s="6" t="s">
        <v>8558</v>
      </c>
      <c r="H3696" s="6" t="s">
        <v>1721</v>
      </c>
      <c r="I3696" s="6" t="s">
        <v>32</v>
      </c>
      <c r="J3696" s="7">
        <v>43516</v>
      </c>
      <c r="K3696" s="6">
        <v>54</v>
      </c>
      <c r="L3696" s="6" t="s">
        <v>78</v>
      </c>
      <c r="M3696" s="8"/>
      <c r="O3696">
        <f t="shared" si="929"/>
        <v>0</v>
      </c>
      <c r="Q3696" s="5" t="str">
        <f t="shared" si="914"/>
        <v>3787</v>
      </c>
      <c r="R3696" s="6" t="str">
        <f t="shared" si="915"/>
        <v>Haydee</v>
      </c>
      <c r="S3696" s="6" t="str">
        <f t="shared" si="916"/>
        <v>Snider</v>
      </c>
      <c r="T3696" s="6" t="str">
        <f t="shared" si="917"/>
        <v>Miss</v>
      </c>
      <c r="U3696" s="6" t="str">
        <f t="shared" si="918"/>
        <v>F</v>
      </c>
      <c r="V3696" s="6" t="str">
        <f t="shared" si="919"/>
        <v>30</v>
      </c>
      <c r="W3696" s="6" t="str">
        <f t="shared" si="920"/>
        <v>Plympton Avenue</v>
      </c>
      <c r="X3696" s="6" t="str">
        <f t="shared" si="921"/>
        <v>ue</v>
      </c>
      <c r="Y3696" s="6" t="str">
        <f t="shared" si="922"/>
        <v>Plympton Avenue</v>
      </c>
      <c r="Z3696" s="6" t="str">
        <f t="shared" si="923"/>
        <v>Saxmundham</v>
      </c>
      <c r="AA3696" s="6" t="str">
        <f t="shared" si="924"/>
        <v>WC</v>
      </c>
      <c r="AB3696" s="7" t="str">
        <f t="shared" si="925"/>
        <v>43516</v>
      </c>
      <c r="AC3696" s="6" t="str">
        <f t="shared" si="926"/>
        <v>54</v>
      </c>
      <c r="AD3696" s="6" t="str">
        <f t="shared" si="927"/>
        <v>C2</v>
      </c>
      <c r="AE3696" s="8" t="str">
        <f t="shared" si="928"/>
        <v/>
      </c>
    </row>
    <row r="3697" spans="1:31" x14ac:dyDescent="0.25">
      <c r="A3697" s="9">
        <v>3788</v>
      </c>
      <c r="B3697" s="10" t="s">
        <v>7774</v>
      </c>
      <c r="C3697" s="10" t="s">
        <v>2489</v>
      </c>
      <c r="D3697" s="10" t="s">
        <v>28</v>
      </c>
      <c r="E3697" s="10" t="s">
        <v>29</v>
      </c>
      <c r="F3697" s="10">
        <v>30</v>
      </c>
      <c r="G3697" s="10" t="s">
        <v>8559</v>
      </c>
      <c r="H3697" s="10" t="s">
        <v>5822</v>
      </c>
      <c r="I3697" s="10" t="s">
        <v>25</v>
      </c>
      <c r="J3697" s="11">
        <v>44288</v>
      </c>
      <c r="K3697" s="10">
        <v>94</v>
      </c>
      <c r="L3697" s="10" t="s">
        <v>62</v>
      </c>
      <c r="M3697" s="12"/>
      <c r="O3697">
        <f t="shared" si="929"/>
        <v>0</v>
      </c>
      <c r="Q3697" s="9" t="str">
        <f t="shared" si="914"/>
        <v>3788</v>
      </c>
      <c r="R3697" s="10" t="str">
        <f t="shared" si="915"/>
        <v>Percy</v>
      </c>
      <c r="S3697" s="10" t="str">
        <f t="shared" si="916"/>
        <v>Turner</v>
      </c>
      <c r="T3697" s="10" t="str">
        <f t="shared" si="917"/>
        <v>Mr</v>
      </c>
      <c r="U3697" s="10" t="str">
        <f t="shared" si="918"/>
        <v>M</v>
      </c>
      <c r="V3697" s="10" t="str">
        <f t="shared" si="919"/>
        <v>30</v>
      </c>
      <c r="W3697" s="10" t="str">
        <f t="shared" si="920"/>
        <v>Poets Road</v>
      </c>
      <c r="X3697" s="10" t="str">
        <f t="shared" si="921"/>
        <v>ad</v>
      </c>
      <c r="Y3697" s="10" t="str">
        <f t="shared" si="922"/>
        <v>Poets Road</v>
      </c>
      <c r="Z3697" s="10" t="str">
        <f t="shared" si="923"/>
        <v>Hartlepool</v>
      </c>
      <c r="AA3697" s="10" t="str">
        <f t="shared" si="924"/>
        <v>HG</v>
      </c>
      <c r="AB3697" s="11" t="str">
        <f t="shared" si="925"/>
        <v>44288</v>
      </c>
      <c r="AC3697" s="10" t="str">
        <f t="shared" si="926"/>
        <v>94</v>
      </c>
      <c r="AD3697" s="10" t="str">
        <f t="shared" si="927"/>
        <v>C4</v>
      </c>
      <c r="AE3697" s="12" t="str">
        <f t="shared" si="928"/>
        <v/>
      </c>
    </row>
    <row r="3698" spans="1:31" x14ac:dyDescent="0.25">
      <c r="A3698" s="5">
        <v>3789</v>
      </c>
      <c r="B3698" s="6" t="s">
        <v>904</v>
      </c>
      <c r="C3698" s="6" t="s">
        <v>270</v>
      </c>
      <c r="D3698" s="6" t="s">
        <v>41</v>
      </c>
      <c r="E3698" s="6" t="s">
        <v>16</v>
      </c>
      <c r="F3698" s="6">
        <v>60</v>
      </c>
      <c r="G3698" s="6" t="s">
        <v>8560</v>
      </c>
      <c r="H3698" s="6" t="s">
        <v>681</v>
      </c>
      <c r="I3698" s="6" t="s">
        <v>682</v>
      </c>
      <c r="J3698" s="7">
        <v>43900</v>
      </c>
      <c r="K3698" s="6">
        <v>77</v>
      </c>
      <c r="L3698" s="6" t="s">
        <v>44</v>
      </c>
      <c r="M3698" s="8"/>
      <c r="O3698">
        <f t="shared" si="929"/>
        <v>0</v>
      </c>
      <c r="Q3698" s="5" t="str">
        <f t="shared" si="914"/>
        <v>3789</v>
      </c>
      <c r="R3698" s="6" t="str">
        <f t="shared" si="915"/>
        <v>Willa</v>
      </c>
      <c r="S3698" s="6" t="str">
        <f t="shared" si="916"/>
        <v>Belanger</v>
      </c>
      <c r="T3698" s="6" t="str">
        <f t="shared" si="917"/>
        <v>Ms</v>
      </c>
      <c r="U3698" s="6" t="str">
        <f t="shared" si="918"/>
        <v>F</v>
      </c>
      <c r="V3698" s="6" t="str">
        <f t="shared" si="919"/>
        <v>60</v>
      </c>
      <c r="W3698" s="6" t="str">
        <f t="shared" si="920"/>
        <v>Point View</v>
      </c>
      <c r="X3698" s="6" t="str">
        <f t="shared" si="921"/>
        <v>ew</v>
      </c>
      <c r="Y3698" s="6" t="str">
        <f t="shared" si="922"/>
        <v>Point View</v>
      </c>
      <c r="Z3698" s="6" t="str">
        <f t="shared" si="923"/>
        <v>Berkshire</v>
      </c>
      <c r="AA3698" s="6" t="str">
        <f t="shared" si="924"/>
        <v>DA</v>
      </c>
      <c r="AB3698" s="7" t="str">
        <f t="shared" si="925"/>
        <v>43900</v>
      </c>
      <c r="AC3698" s="6" t="str">
        <f t="shared" si="926"/>
        <v>77</v>
      </c>
      <c r="AD3698" s="6" t="str">
        <f t="shared" si="927"/>
        <v>D</v>
      </c>
      <c r="AE3698" s="8" t="str">
        <f t="shared" si="928"/>
        <v/>
      </c>
    </row>
    <row r="3699" spans="1:31" x14ac:dyDescent="0.25">
      <c r="A3699" s="9">
        <v>3790</v>
      </c>
      <c r="B3699" s="10" t="s">
        <v>8561</v>
      </c>
      <c r="C3699" s="10" t="s">
        <v>8562</v>
      </c>
      <c r="D3699" s="10" t="s">
        <v>41</v>
      </c>
      <c r="E3699" s="10" t="s">
        <v>16</v>
      </c>
      <c r="F3699" s="10">
        <v>30</v>
      </c>
      <c r="G3699" s="10" t="s">
        <v>8563</v>
      </c>
      <c r="H3699" s="10" t="s">
        <v>637</v>
      </c>
      <c r="I3699" s="10" t="s">
        <v>291</v>
      </c>
      <c r="J3699" s="11">
        <v>43922</v>
      </c>
      <c r="K3699" s="10">
        <v>74</v>
      </c>
      <c r="L3699" s="10" t="s">
        <v>157</v>
      </c>
      <c r="M3699" s="12"/>
      <c r="O3699">
        <f t="shared" si="929"/>
        <v>0</v>
      </c>
      <c r="Q3699" s="9" t="str">
        <f t="shared" si="914"/>
        <v>3790</v>
      </c>
      <c r="R3699" s="10" t="str">
        <f t="shared" si="915"/>
        <v>Kelsie</v>
      </c>
      <c r="S3699" s="10" t="str">
        <f t="shared" si="916"/>
        <v>Chapman</v>
      </c>
      <c r="T3699" s="10" t="str">
        <f t="shared" si="917"/>
        <v>Ms</v>
      </c>
      <c r="U3699" s="10" t="str">
        <f t="shared" si="918"/>
        <v>F</v>
      </c>
      <c r="V3699" s="10" t="str">
        <f t="shared" si="919"/>
        <v>30</v>
      </c>
      <c r="W3699" s="10" t="str">
        <f t="shared" si="920"/>
        <v>Pole Hill</v>
      </c>
      <c r="X3699" s="10" t="str">
        <f t="shared" si="921"/>
        <v>ll</v>
      </c>
      <c r="Y3699" s="10" t="str">
        <f t="shared" si="922"/>
        <v>Pole Hill</v>
      </c>
      <c r="Z3699" s="10" t="str">
        <f t="shared" si="923"/>
        <v>Kent</v>
      </c>
      <c r="AA3699" s="10" t="str">
        <f t="shared" si="924"/>
        <v>HS</v>
      </c>
      <c r="AB3699" s="11" t="str">
        <f t="shared" si="925"/>
        <v>43922</v>
      </c>
      <c r="AC3699" s="10" t="str">
        <f t="shared" si="926"/>
        <v>74</v>
      </c>
      <c r="AD3699" s="10" t="str">
        <f t="shared" si="927"/>
        <v>C3</v>
      </c>
      <c r="AE3699" s="12" t="str">
        <f t="shared" si="928"/>
        <v/>
      </c>
    </row>
    <row r="3700" spans="1:31" x14ac:dyDescent="0.25">
      <c r="A3700" s="5">
        <v>3791</v>
      </c>
      <c r="B3700" s="6" t="s">
        <v>8564</v>
      </c>
      <c r="C3700" s="6" t="s">
        <v>2424</v>
      </c>
      <c r="D3700" s="6" t="s">
        <v>28</v>
      </c>
      <c r="E3700" s="6" t="s">
        <v>29</v>
      </c>
      <c r="F3700" s="6">
        <v>60</v>
      </c>
      <c r="G3700" s="6" t="s">
        <v>8565</v>
      </c>
      <c r="H3700" s="6" t="s">
        <v>3881</v>
      </c>
      <c r="I3700" s="6" t="s">
        <v>108</v>
      </c>
      <c r="J3700" s="7">
        <v>43639</v>
      </c>
      <c r="K3700" s="6">
        <v>75</v>
      </c>
      <c r="L3700" s="6" t="s">
        <v>78</v>
      </c>
      <c r="M3700" s="8"/>
      <c r="O3700">
        <f t="shared" si="929"/>
        <v>0</v>
      </c>
      <c r="Q3700" s="5" t="str">
        <f t="shared" si="914"/>
        <v>3791</v>
      </c>
      <c r="R3700" s="6" t="str">
        <f t="shared" si="915"/>
        <v>Rodrigo</v>
      </c>
      <c r="S3700" s="6" t="str">
        <f t="shared" si="916"/>
        <v>Medrano</v>
      </c>
      <c r="T3700" s="6" t="str">
        <f t="shared" si="917"/>
        <v>Mr</v>
      </c>
      <c r="U3700" s="6" t="str">
        <f t="shared" si="918"/>
        <v>M</v>
      </c>
      <c r="V3700" s="6" t="str">
        <f t="shared" si="919"/>
        <v>60</v>
      </c>
      <c r="W3700" s="6" t="str">
        <f t="shared" si="920"/>
        <v>Polesden Gardens</v>
      </c>
      <c r="X3700" s="6" t="str">
        <f t="shared" si="921"/>
        <v>ns</v>
      </c>
      <c r="Y3700" s="6" t="str">
        <f t="shared" si="922"/>
        <v>Polesden Gardens</v>
      </c>
      <c r="Z3700" s="6" t="str">
        <f t="shared" si="923"/>
        <v>Carmarthen</v>
      </c>
      <c r="AA3700" s="6" t="str">
        <f t="shared" si="924"/>
        <v>CB</v>
      </c>
      <c r="AB3700" s="7" t="str">
        <f t="shared" si="925"/>
        <v>43639</v>
      </c>
      <c r="AC3700" s="6" t="str">
        <f t="shared" si="926"/>
        <v>75</v>
      </c>
      <c r="AD3700" s="6" t="str">
        <f t="shared" si="927"/>
        <v>C2</v>
      </c>
      <c r="AE3700" s="8" t="str">
        <f t="shared" si="928"/>
        <v/>
      </c>
    </row>
    <row r="3701" spans="1:31" x14ac:dyDescent="0.25">
      <c r="A3701" s="9">
        <v>3792</v>
      </c>
      <c r="B3701" s="10" t="s">
        <v>8566</v>
      </c>
      <c r="C3701" s="10" t="s">
        <v>477</v>
      </c>
      <c r="D3701" s="10" t="s">
        <v>49</v>
      </c>
      <c r="E3701" s="10" t="s">
        <v>16</v>
      </c>
      <c r="F3701" s="10">
        <v>60</v>
      </c>
      <c r="G3701" s="10" t="s">
        <v>8567</v>
      </c>
      <c r="H3701" s="10" t="s">
        <v>3654</v>
      </c>
      <c r="I3701" s="10" t="s">
        <v>1476</v>
      </c>
      <c r="J3701" s="11">
        <v>43843</v>
      </c>
      <c r="K3701" s="10">
        <v>17</v>
      </c>
      <c r="L3701" s="10" t="s">
        <v>44</v>
      </c>
      <c r="M3701" s="12"/>
      <c r="O3701">
        <f t="shared" si="929"/>
        <v>0</v>
      </c>
      <c r="Q3701" s="9" t="str">
        <f t="shared" si="914"/>
        <v>3792</v>
      </c>
      <c r="R3701" s="10" t="str">
        <f t="shared" si="915"/>
        <v>Colene</v>
      </c>
      <c r="S3701" s="10" t="str">
        <f t="shared" si="916"/>
        <v>Krause</v>
      </c>
      <c r="T3701" s="10" t="str">
        <f t="shared" si="917"/>
        <v>Miss</v>
      </c>
      <c r="U3701" s="10" t="str">
        <f t="shared" si="918"/>
        <v>F</v>
      </c>
      <c r="V3701" s="10" t="str">
        <f t="shared" si="919"/>
        <v>60</v>
      </c>
      <c r="W3701" s="10" t="str">
        <f t="shared" si="920"/>
        <v>Pollard Houses</v>
      </c>
      <c r="X3701" s="10" t="str">
        <f t="shared" si="921"/>
        <v>es</v>
      </c>
      <c r="Y3701" s="10" t="str">
        <f t="shared" si="922"/>
        <v>Pollard Houses</v>
      </c>
      <c r="Z3701" s="10" t="str">
        <f t="shared" si="923"/>
        <v>Calstock</v>
      </c>
      <c r="AA3701" s="10" t="str">
        <f t="shared" si="924"/>
        <v>SN</v>
      </c>
      <c r="AB3701" s="11" t="str">
        <f t="shared" si="925"/>
        <v>43843</v>
      </c>
      <c r="AC3701" s="10" t="str">
        <f t="shared" si="926"/>
        <v>17</v>
      </c>
      <c r="AD3701" s="10" t="str">
        <f t="shared" si="927"/>
        <v>D</v>
      </c>
      <c r="AE3701" s="12" t="str">
        <f t="shared" si="928"/>
        <v/>
      </c>
    </row>
    <row r="3702" spans="1:31" x14ac:dyDescent="0.25">
      <c r="A3702" s="5">
        <v>3793</v>
      </c>
      <c r="B3702" s="6" t="s">
        <v>7284</v>
      </c>
      <c r="C3702" s="6" t="s">
        <v>2322</v>
      </c>
      <c r="D3702" s="6" t="s">
        <v>49</v>
      </c>
      <c r="E3702" s="6" t="s">
        <v>16</v>
      </c>
      <c r="F3702" s="6">
        <v>30</v>
      </c>
      <c r="G3702" s="6" t="s">
        <v>8568</v>
      </c>
      <c r="H3702" s="6" t="s">
        <v>5913</v>
      </c>
      <c r="I3702" s="6" t="s">
        <v>171</v>
      </c>
      <c r="J3702" s="7">
        <v>44062</v>
      </c>
      <c r="K3702" s="6">
        <v>21</v>
      </c>
      <c r="L3702" s="6" t="s">
        <v>99</v>
      </c>
      <c r="M3702" s="8"/>
      <c r="O3702">
        <f t="shared" si="929"/>
        <v>0</v>
      </c>
      <c r="Q3702" s="5" t="str">
        <f t="shared" si="914"/>
        <v>3793</v>
      </c>
      <c r="R3702" s="6" t="str">
        <f t="shared" si="915"/>
        <v>Jeana</v>
      </c>
      <c r="S3702" s="6" t="str">
        <f t="shared" si="916"/>
        <v>Mckinnon</v>
      </c>
      <c r="T3702" s="6" t="str">
        <f t="shared" si="917"/>
        <v>Miss</v>
      </c>
      <c r="U3702" s="6" t="str">
        <f t="shared" si="918"/>
        <v>F</v>
      </c>
      <c r="V3702" s="6" t="str">
        <f t="shared" si="919"/>
        <v>30</v>
      </c>
      <c r="W3702" s="6" t="str">
        <f t="shared" si="920"/>
        <v>Pollard Street</v>
      </c>
      <c r="X3702" s="6" t="str">
        <f t="shared" si="921"/>
        <v>et</v>
      </c>
      <c r="Y3702" s="6" t="str">
        <f t="shared" si="922"/>
        <v>Pollard Street</v>
      </c>
      <c r="Z3702" s="6" t="str">
        <f t="shared" si="923"/>
        <v>Church Stretton</v>
      </c>
      <c r="AA3702" s="6" t="str">
        <f t="shared" si="924"/>
        <v>PR</v>
      </c>
      <c r="AB3702" s="7" t="str">
        <f t="shared" si="925"/>
        <v>44062</v>
      </c>
      <c r="AC3702" s="6" t="str">
        <f t="shared" si="926"/>
        <v>21</v>
      </c>
      <c r="AD3702" s="6" t="str">
        <f t="shared" si="927"/>
        <v>E</v>
      </c>
      <c r="AE3702" s="8" t="str">
        <f t="shared" si="928"/>
        <v/>
      </c>
    </row>
    <row r="3703" spans="1:31" x14ac:dyDescent="0.25">
      <c r="A3703" s="9">
        <v>3794</v>
      </c>
      <c r="B3703" s="10" t="s">
        <v>437</v>
      </c>
      <c r="C3703" s="10" t="s">
        <v>3455</v>
      </c>
      <c r="D3703" s="10" t="s">
        <v>28</v>
      </c>
      <c r="E3703" s="10" t="s">
        <v>29</v>
      </c>
      <c r="F3703" s="10">
        <v>60</v>
      </c>
      <c r="G3703" s="10" t="s">
        <v>8569</v>
      </c>
      <c r="H3703" s="10" t="s">
        <v>1851</v>
      </c>
      <c r="I3703" s="10" t="s">
        <v>87</v>
      </c>
      <c r="J3703" s="11">
        <v>43769</v>
      </c>
      <c r="K3703" s="10">
        <v>10</v>
      </c>
      <c r="L3703" s="10" t="s">
        <v>157</v>
      </c>
      <c r="M3703" s="12"/>
      <c r="O3703">
        <f t="shared" si="929"/>
        <v>0</v>
      </c>
      <c r="Q3703" s="9" t="str">
        <f t="shared" si="914"/>
        <v>3794</v>
      </c>
      <c r="R3703" s="10" t="str">
        <f t="shared" si="915"/>
        <v>Kelley</v>
      </c>
      <c r="S3703" s="10" t="str">
        <f t="shared" si="916"/>
        <v>Goodwin</v>
      </c>
      <c r="T3703" s="10" t="str">
        <f t="shared" si="917"/>
        <v>Mr</v>
      </c>
      <c r="U3703" s="10" t="str">
        <f t="shared" si="918"/>
        <v>M</v>
      </c>
      <c r="V3703" s="10" t="str">
        <f t="shared" si="919"/>
        <v>60</v>
      </c>
      <c r="W3703" s="10" t="str">
        <f t="shared" si="920"/>
        <v>Polworth Road</v>
      </c>
      <c r="X3703" s="10" t="str">
        <f t="shared" si="921"/>
        <v>ad</v>
      </c>
      <c r="Y3703" s="10" t="str">
        <f t="shared" si="922"/>
        <v>Polworth Road</v>
      </c>
      <c r="Z3703" s="10" t="str">
        <f t="shared" si="923"/>
        <v>Blaenau Ffestiniog</v>
      </c>
      <c r="AA3703" s="10" t="str">
        <f t="shared" si="924"/>
        <v>FY</v>
      </c>
      <c r="AB3703" s="11" t="str">
        <f t="shared" si="925"/>
        <v>43769</v>
      </c>
      <c r="AC3703" s="10" t="str">
        <f t="shared" si="926"/>
        <v>10</v>
      </c>
      <c r="AD3703" s="10" t="str">
        <f t="shared" si="927"/>
        <v>C3</v>
      </c>
      <c r="AE3703" s="12" t="str">
        <f t="shared" si="928"/>
        <v/>
      </c>
    </row>
    <row r="3704" spans="1:31" x14ac:dyDescent="0.25">
      <c r="A3704" s="5">
        <v>3795</v>
      </c>
      <c r="B3704" s="6" t="s">
        <v>8570</v>
      </c>
      <c r="C3704" s="6" t="s">
        <v>1843</v>
      </c>
      <c r="D3704" s="6" t="s">
        <v>49</v>
      </c>
      <c r="E3704" s="6" t="s">
        <v>16</v>
      </c>
      <c r="F3704" s="6">
        <v>90</v>
      </c>
      <c r="G3704" s="6" t="s">
        <v>8569</v>
      </c>
      <c r="H3704" s="6" t="s">
        <v>1377</v>
      </c>
      <c r="I3704" s="6" t="s">
        <v>32</v>
      </c>
      <c r="J3704" s="7">
        <v>44339</v>
      </c>
      <c r="K3704" s="6">
        <v>94</v>
      </c>
      <c r="L3704" s="6" t="s">
        <v>99</v>
      </c>
      <c r="M3704" s="8"/>
      <c r="O3704">
        <f t="shared" si="929"/>
        <v>0</v>
      </c>
      <c r="Q3704" s="5" t="str">
        <f t="shared" si="914"/>
        <v>3795</v>
      </c>
      <c r="R3704" s="6" t="str">
        <f t="shared" si="915"/>
        <v>Jaymie</v>
      </c>
      <c r="S3704" s="6" t="str">
        <f t="shared" si="916"/>
        <v>Lee</v>
      </c>
      <c r="T3704" s="6" t="str">
        <f t="shared" si="917"/>
        <v>Miss</v>
      </c>
      <c r="U3704" s="6" t="str">
        <f t="shared" si="918"/>
        <v>F</v>
      </c>
      <c r="V3704" s="6" t="str">
        <f t="shared" si="919"/>
        <v>90</v>
      </c>
      <c r="W3704" s="6" t="str">
        <f t="shared" si="920"/>
        <v>Polworth Road</v>
      </c>
      <c r="X3704" s="6" t="str">
        <f t="shared" si="921"/>
        <v>ad</v>
      </c>
      <c r="Y3704" s="6" t="str">
        <f t="shared" si="922"/>
        <v>Polworth Road</v>
      </c>
      <c r="Z3704" s="6" t="str">
        <f t="shared" si="923"/>
        <v>Stowmarket</v>
      </c>
      <c r="AA3704" s="6" t="str">
        <f t="shared" si="924"/>
        <v>WC</v>
      </c>
      <c r="AB3704" s="7" t="str">
        <f t="shared" si="925"/>
        <v>44339</v>
      </c>
      <c r="AC3704" s="6" t="str">
        <f t="shared" si="926"/>
        <v>94</v>
      </c>
      <c r="AD3704" s="6" t="str">
        <f t="shared" si="927"/>
        <v>E</v>
      </c>
      <c r="AE3704" s="8" t="str">
        <f t="shared" si="928"/>
        <v/>
      </c>
    </row>
    <row r="3705" spans="1:31" x14ac:dyDescent="0.25">
      <c r="A3705" s="9">
        <v>3796</v>
      </c>
      <c r="B3705" s="10" t="s">
        <v>7594</v>
      </c>
      <c r="C3705" s="10" t="s">
        <v>5014</v>
      </c>
      <c r="D3705" s="10" t="s">
        <v>15</v>
      </c>
      <c r="E3705" s="10" t="s">
        <v>16</v>
      </c>
      <c r="F3705" s="10">
        <v>90</v>
      </c>
      <c r="G3705" s="10" t="s">
        <v>8571</v>
      </c>
      <c r="H3705" s="10" t="s">
        <v>1072</v>
      </c>
      <c r="I3705" s="10" t="s">
        <v>1073</v>
      </c>
      <c r="J3705" s="11">
        <v>44498</v>
      </c>
      <c r="K3705" s="10">
        <v>97</v>
      </c>
      <c r="L3705" s="10" t="s">
        <v>52</v>
      </c>
      <c r="M3705" s="12"/>
      <c r="O3705">
        <f t="shared" si="929"/>
        <v>0</v>
      </c>
      <c r="Q3705" s="9" t="str">
        <f t="shared" si="914"/>
        <v>3796</v>
      </c>
      <c r="R3705" s="10" t="str">
        <f t="shared" si="915"/>
        <v>Alline</v>
      </c>
      <c r="S3705" s="10" t="str">
        <f t="shared" si="916"/>
        <v>Cooper</v>
      </c>
      <c r="T3705" s="10" t="str">
        <f t="shared" si="917"/>
        <v>Mrs</v>
      </c>
      <c r="U3705" s="10" t="str">
        <f t="shared" si="918"/>
        <v>F</v>
      </c>
      <c r="V3705" s="10" t="str">
        <f t="shared" si="919"/>
        <v>90</v>
      </c>
      <c r="W3705" s="10" t="str">
        <f t="shared" si="920"/>
        <v>Polygon Row</v>
      </c>
      <c r="X3705" s="10" t="str">
        <f t="shared" si="921"/>
        <v>ow</v>
      </c>
      <c r="Y3705" s="10" t="str">
        <f t="shared" si="922"/>
        <v>Polygon Row</v>
      </c>
      <c r="Z3705" s="10" t="str">
        <f t="shared" si="923"/>
        <v>Bacup</v>
      </c>
      <c r="AA3705" s="10" t="str">
        <f t="shared" si="924"/>
        <v>ME</v>
      </c>
      <c r="AB3705" s="11" t="str">
        <f t="shared" si="925"/>
        <v>44498</v>
      </c>
      <c r="AC3705" s="10" t="str">
        <f t="shared" si="926"/>
        <v>97</v>
      </c>
      <c r="AD3705" s="10" t="str">
        <f t="shared" si="927"/>
        <v>A1</v>
      </c>
      <c r="AE3705" s="12" t="str">
        <f t="shared" si="928"/>
        <v/>
      </c>
    </row>
    <row r="3706" spans="1:31" x14ac:dyDescent="0.25">
      <c r="A3706" s="5">
        <v>3797</v>
      </c>
      <c r="B3706" s="6" t="s">
        <v>5828</v>
      </c>
      <c r="C3706" s="6" t="s">
        <v>836</v>
      </c>
      <c r="D3706" s="6" t="s">
        <v>28</v>
      </c>
      <c r="E3706" s="6" t="s">
        <v>29</v>
      </c>
      <c r="F3706" s="6">
        <v>90</v>
      </c>
      <c r="G3706" s="6" t="s">
        <v>8572</v>
      </c>
      <c r="H3706" s="6" t="s">
        <v>4068</v>
      </c>
      <c r="I3706" s="6" t="s">
        <v>32</v>
      </c>
      <c r="J3706" s="7">
        <v>43867</v>
      </c>
      <c r="K3706" s="6">
        <v>20</v>
      </c>
      <c r="L3706" s="6" t="s">
        <v>33</v>
      </c>
      <c r="M3706" s="8"/>
      <c r="O3706">
        <f t="shared" si="929"/>
        <v>0</v>
      </c>
      <c r="Q3706" s="5" t="str">
        <f t="shared" si="914"/>
        <v>3797</v>
      </c>
      <c r="R3706" s="6" t="str">
        <f t="shared" si="915"/>
        <v>Dario</v>
      </c>
      <c r="S3706" s="6" t="str">
        <f t="shared" si="916"/>
        <v>Haskins</v>
      </c>
      <c r="T3706" s="6" t="str">
        <f t="shared" si="917"/>
        <v>Mr</v>
      </c>
      <c r="U3706" s="6" t="str">
        <f t="shared" si="918"/>
        <v>M</v>
      </c>
      <c r="V3706" s="6" t="str">
        <f t="shared" si="919"/>
        <v>90</v>
      </c>
      <c r="W3706" s="6" t="str">
        <f t="shared" si="920"/>
        <v>Pomell Way</v>
      </c>
      <c r="X3706" s="6" t="str">
        <f t="shared" si="921"/>
        <v>ay</v>
      </c>
      <c r="Y3706" s="6" t="str">
        <f t="shared" si="922"/>
        <v>Pomell Way</v>
      </c>
      <c r="Z3706" s="6" t="str">
        <f t="shared" si="923"/>
        <v>Trowbridge</v>
      </c>
      <c r="AA3706" s="6" t="str">
        <f t="shared" si="924"/>
        <v>WC</v>
      </c>
      <c r="AB3706" s="7" t="str">
        <f t="shared" si="925"/>
        <v>43867</v>
      </c>
      <c r="AC3706" s="6" t="str">
        <f t="shared" si="926"/>
        <v>20</v>
      </c>
      <c r="AD3706" s="6" t="str">
        <f t="shared" si="927"/>
        <v>A3</v>
      </c>
      <c r="AE3706" s="8" t="str">
        <f t="shared" si="928"/>
        <v/>
      </c>
    </row>
    <row r="3707" spans="1:31" x14ac:dyDescent="0.25">
      <c r="A3707" s="9">
        <v>3798</v>
      </c>
      <c r="B3707" s="10" t="s">
        <v>8573</v>
      </c>
      <c r="C3707" s="10" t="s">
        <v>1049</v>
      </c>
      <c r="D3707" s="10" t="s">
        <v>49</v>
      </c>
      <c r="E3707" s="10" t="s">
        <v>16</v>
      </c>
      <c r="F3707" s="10">
        <v>30</v>
      </c>
      <c r="G3707" s="10" t="s">
        <v>8574</v>
      </c>
      <c r="H3707" s="10" t="s">
        <v>848</v>
      </c>
      <c r="I3707" s="10" t="s">
        <v>32</v>
      </c>
      <c r="J3707" s="11">
        <v>43676</v>
      </c>
      <c r="K3707" s="10">
        <v>42</v>
      </c>
      <c r="L3707" s="10" t="s">
        <v>52</v>
      </c>
      <c r="M3707" s="12"/>
      <c r="O3707">
        <f t="shared" si="929"/>
        <v>0</v>
      </c>
      <c r="Q3707" s="9" t="str">
        <f t="shared" si="914"/>
        <v>3798</v>
      </c>
      <c r="R3707" s="10" t="str">
        <f t="shared" si="915"/>
        <v>Darline</v>
      </c>
      <c r="S3707" s="10" t="str">
        <f t="shared" si="916"/>
        <v>Estes</v>
      </c>
      <c r="T3707" s="10" t="str">
        <f t="shared" si="917"/>
        <v>Miss</v>
      </c>
      <c r="U3707" s="10" t="str">
        <f t="shared" si="918"/>
        <v>F</v>
      </c>
      <c r="V3707" s="10" t="str">
        <f t="shared" si="919"/>
        <v>30</v>
      </c>
      <c r="W3707" s="10" t="str">
        <f t="shared" si="920"/>
        <v>Pond Farm</v>
      </c>
      <c r="X3707" s="10" t="str">
        <f t="shared" si="921"/>
        <v>rm</v>
      </c>
      <c r="Y3707" s="10" t="str">
        <f t="shared" si="922"/>
        <v>Pond Farm</v>
      </c>
      <c r="Z3707" s="10" t="str">
        <f t="shared" si="923"/>
        <v>Ty Croes</v>
      </c>
      <c r="AA3707" s="10" t="str">
        <f t="shared" si="924"/>
        <v>WC</v>
      </c>
      <c r="AB3707" s="11" t="str">
        <f t="shared" si="925"/>
        <v>43676</v>
      </c>
      <c r="AC3707" s="10" t="str">
        <f t="shared" si="926"/>
        <v>42</v>
      </c>
      <c r="AD3707" s="10" t="str">
        <f t="shared" si="927"/>
        <v>A1</v>
      </c>
      <c r="AE3707" s="12" t="str">
        <f t="shared" si="928"/>
        <v/>
      </c>
    </row>
    <row r="3708" spans="1:31" x14ac:dyDescent="0.25">
      <c r="A3708" s="5">
        <v>3799</v>
      </c>
      <c r="B3708" s="6" t="s">
        <v>8575</v>
      </c>
      <c r="C3708" s="6" t="s">
        <v>95</v>
      </c>
      <c r="D3708" s="6" t="s">
        <v>49</v>
      </c>
      <c r="E3708" s="6" t="s">
        <v>16</v>
      </c>
      <c r="F3708" s="6">
        <v>90</v>
      </c>
      <c r="G3708" s="6" t="s">
        <v>8576</v>
      </c>
      <c r="H3708" s="6" t="s">
        <v>5703</v>
      </c>
      <c r="I3708" s="6" t="s">
        <v>185</v>
      </c>
      <c r="J3708" s="7">
        <v>43628</v>
      </c>
      <c r="K3708" s="6">
        <v>80</v>
      </c>
      <c r="L3708" s="6" t="s">
        <v>33</v>
      </c>
      <c r="M3708" s="8"/>
      <c r="O3708">
        <f t="shared" si="929"/>
        <v>0</v>
      </c>
      <c r="Q3708" s="5" t="str">
        <f t="shared" si="914"/>
        <v>3799</v>
      </c>
      <c r="R3708" s="6" t="str">
        <f t="shared" si="915"/>
        <v>Liana</v>
      </c>
      <c r="S3708" s="6" t="str">
        <f t="shared" si="916"/>
        <v>Velasquez</v>
      </c>
      <c r="T3708" s="6" t="str">
        <f t="shared" si="917"/>
        <v>Miss</v>
      </c>
      <c r="U3708" s="6" t="str">
        <f t="shared" si="918"/>
        <v>F</v>
      </c>
      <c r="V3708" s="6" t="str">
        <f t="shared" si="919"/>
        <v>90</v>
      </c>
      <c r="W3708" s="6" t="str">
        <f t="shared" si="920"/>
        <v>Pond Terrace</v>
      </c>
      <c r="X3708" s="6" t="str">
        <f t="shared" si="921"/>
        <v>ce</v>
      </c>
      <c r="Y3708" s="6" t="str">
        <f t="shared" si="922"/>
        <v>Pond Terrace</v>
      </c>
      <c r="Z3708" s="6" t="str">
        <f t="shared" si="923"/>
        <v>Golspie</v>
      </c>
      <c r="AA3708" s="6" t="str">
        <f t="shared" si="924"/>
        <v>HX</v>
      </c>
      <c r="AB3708" s="7" t="str">
        <f t="shared" si="925"/>
        <v>43628</v>
      </c>
      <c r="AC3708" s="6" t="str">
        <f t="shared" si="926"/>
        <v>80</v>
      </c>
      <c r="AD3708" s="6" t="str">
        <f t="shared" si="927"/>
        <v>A3</v>
      </c>
      <c r="AE3708" s="8" t="str">
        <f t="shared" si="928"/>
        <v/>
      </c>
    </row>
    <row r="3709" spans="1:31" x14ac:dyDescent="0.25">
      <c r="A3709" s="5">
        <v>3801</v>
      </c>
      <c r="B3709" s="6" t="s">
        <v>3911</v>
      </c>
      <c r="C3709" s="6" t="s">
        <v>7830</v>
      </c>
      <c r="D3709" s="6" t="s">
        <v>15</v>
      </c>
      <c r="E3709" s="6" t="s">
        <v>16</v>
      </c>
      <c r="F3709" s="6">
        <v>60</v>
      </c>
      <c r="G3709" s="6" t="s">
        <v>8577</v>
      </c>
      <c r="H3709" s="6" t="s">
        <v>4571</v>
      </c>
      <c r="I3709" s="6" t="s">
        <v>32</v>
      </c>
      <c r="J3709" s="7">
        <v>44222</v>
      </c>
      <c r="K3709" s="6">
        <v>66</v>
      </c>
      <c r="L3709" s="6" t="s">
        <v>99</v>
      </c>
      <c r="M3709" s="8"/>
      <c r="O3709">
        <f t="shared" si="929"/>
        <v>0</v>
      </c>
      <c r="Q3709" s="5" t="str">
        <f t="shared" si="914"/>
        <v>3801</v>
      </c>
      <c r="R3709" s="6" t="str">
        <f t="shared" si="915"/>
        <v>Ozella</v>
      </c>
      <c r="S3709" s="6" t="str">
        <f t="shared" si="916"/>
        <v>Hampton</v>
      </c>
      <c r="T3709" s="6" t="str">
        <f t="shared" si="917"/>
        <v>Mrs</v>
      </c>
      <c r="U3709" s="6" t="str">
        <f t="shared" si="918"/>
        <v>F</v>
      </c>
      <c r="V3709" s="6" t="str">
        <f t="shared" si="919"/>
        <v>60</v>
      </c>
      <c r="W3709" s="6" t="str">
        <f t="shared" si="920"/>
        <v>Ponsard Road</v>
      </c>
      <c r="X3709" s="6" t="str">
        <f t="shared" si="921"/>
        <v>ad</v>
      </c>
      <c r="Y3709" s="6" t="str">
        <f t="shared" si="922"/>
        <v>Ponsard Road</v>
      </c>
      <c r="Z3709" s="6" t="str">
        <f t="shared" si="923"/>
        <v>West Bromwich</v>
      </c>
      <c r="AA3709" s="6" t="str">
        <f t="shared" si="924"/>
        <v>WC</v>
      </c>
      <c r="AB3709" s="7" t="str">
        <f t="shared" si="925"/>
        <v>44222</v>
      </c>
      <c r="AC3709" s="6" t="str">
        <f t="shared" si="926"/>
        <v>66</v>
      </c>
      <c r="AD3709" s="6" t="str">
        <f t="shared" si="927"/>
        <v>E</v>
      </c>
      <c r="AE3709" s="8" t="str">
        <f t="shared" si="928"/>
        <v/>
      </c>
    </row>
    <row r="3710" spans="1:31" x14ac:dyDescent="0.25">
      <c r="A3710" s="9">
        <v>3802</v>
      </c>
      <c r="B3710" s="10" t="s">
        <v>4236</v>
      </c>
      <c r="C3710" s="10" t="s">
        <v>266</v>
      </c>
      <c r="D3710" s="10" t="s">
        <v>41</v>
      </c>
      <c r="E3710" s="10" t="s">
        <v>16</v>
      </c>
      <c r="F3710" s="10">
        <v>90</v>
      </c>
      <c r="G3710" s="10" t="s">
        <v>8578</v>
      </c>
      <c r="H3710" s="10" t="s">
        <v>6321</v>
      </c>
      <c r="I3710" s="10" t="s">
        <v>32</v>
      </c>
      <c r="J3710" s="11">
        <v>44560</v>
      </c>
      <c r="K3710" s="10">
        <v>26</v>
      </c>
      <c r="L3710" s="10" t="s">
        <v>78</v>
      </c>
      <c r="M3710" s="12"/>
      <c r="O3710">
        <f t="shared" si="929"/>
        <v>0</v>
      </c>
      <c r="Q3710" s="9" t="str">
        <f t="shared" si="914"/>
        <v>3802</v>
      </c>
      <c r="R3710" s="10" t="str">
        <f t="shared" si="915"/>
        <v>Joan</v>
      </c>
      <c r="S3710" s="10" t="str">
        <f t="shared" si="916"/>
        <v>Walsh</v>
      </c>
      <c r="T3710" s="10" t="str">
        <f t="shared" si="917"/>
        <v>Ms</v>
      </c>
      <c r="U3710" s="10" t="str">
        <f t="shared" si="918"/>
        <v>F</v>
      </c>
      <c r="V3710" s="10" t="str">
        <f t="shared" si="919"/>
        <v>90</v>
      </c>
      <c r="W3710" s="10" t="str">
        <f t="shared" si="920"/>
        <v>Pont Street</v>
      </c>
      <c r="X3710" s="10" t="str">
        <f t="shared" si="921"/>
        <v>et</v>
      </c>
      <c r="Y3710" s="10" t="str">
        <f t="shared" si="922"/>
        <v>Pont Street</v>
      </c>
      <c r="Z3710" s="10" t="str">
        <f t="shared" si="923"/>
        <v>Ottery St. Mary</v>
      </c>
      <c r="AA3710" s="10" t="str">
        <f t="shared" si="924"/>
        <v>WC</v>
      </c>
      <c r="AB3710" s="11" t="str">
        <f t="shared" si="925"/>
        <v>44560</v>
      </c>
      <c r="AC3710" s="10" t="str">
        <f t="shared" si="926"/>
        <v>26</v>
      </c>
      <c r="AD3710" s="10" t="str">
        <f t="shared" si="927"/>
        <v>C2</v>
      </c>
      <c r="AE3710" s="12" t="str">
        <f t="shared" si="928"/>
        <v/>
      </c>
    </row>
    <row r="3711" spans="1:31" x14ac:dyDescent="0.25">
      <c r="A3711" s="5">
        <v>3803</v>
      </c>
      <c r="B3711" s="6" t="s">
        <v>8579</v>
      </c>
      <c r="C3711" s="6" t="s">
        <v>5412</v>
      </c>
      <c r="D3711" s="6" t="s">
        <v>28</v>
      </c>
      <c r="E3711" s="6" t="s">
        <v>29</v>
      </c>
      <c r="F3711" s="6">
        <v>60</v>
      </c>
      <c r="G3711" s="6" t="s">
        <v>8580</v>
      </c>
      <c r="H3711" s="6" t="s">
        <v>1961</v>
      </c>
      <c r="I3711" s="6" t="s">
        <v>32</v>
      </c>
      <c r="J3711" s="7">
        <v>44131</v>
      </c>
      <c r="K3711" s="6">
        <v>14</v>
      </c>
      <c r="L3711" s="6" t="s">
        <v>39</v>
      </c>
      <c r="M3711" s="8"/>
      <c r="O3711">
        <f t="shared" si="929"/>
        <v>0</v>
      </c>
      <c r="Q3711" s="5" t="str">
        <f t="shared" si="914"/>
        <v>3803</v>
      </c>
      <c r="R3711" s="6" t="str">
        <f t="shared" si="915"/>
        <v>Damon</v>
      </c>
      <c r="S3711" s="6" t="str">
        <f t="shared" si="916"/>
        <v>Shepherd</v>
      </c>
      <c r="T3711" s="6" t="str">
        <f t="shared" si="917"/>
        <v>Mr</v>
      </c>
      <c r="U3711" s="6" t="str">
        <f t="shared" si="918"/>
        <v>M</v>
      </c>
      <c r="V3711" s="6" t="str">
        <f t="shared" si="919"/>
        <v>60</v>
      </c>
      <c r="W3711" s="6" t="str">
        <f t="shared" si="920"/>
        <v>Pooah Road</v>
      </c>
      <c r="X3711" s="6" t="str">
        <f t="shared" si="921"/>
        <v>ad</v>
      </c>
      <c r="Y3711" s="6" t="str">
        <f t="shared" si="922"/>
        <v>Pooah Road</v>
      </c>
      <c r="Z3711" s="6" t="str">
        <f t="shared" si="923"/>
        <v>Sheringham</v>
      </c>
      <c r="AA3711" s="6" t="str">
        <f t="shared" si="924"/>
        <v>WC</v>
      </c>
      <c r="AB3711" s="7" t="str">
        <f t="shared" si="925"/>
        <v>44131</v>
      </c>
      <c r="AC3711" s="6" t="str">
        <f t="shared" si="926"/>
        <v>14</v>
      </c>
      <c r="AD3711" s="6" t="str">
        <f t="shared" si="927"/>
        <v>C1</v>
      </c>
      <c r="AE3711" s="8" t="str">
        <f t="shared" si="928"/>
        <v/>
      </c>
    </row>
    <row r="3712" spans="1:31" x14ac:dyDescent="0.25">
      <c r="A3712" s="9">
        <v>3804</v>
      </c>
      <c r="B3712" s="10" t="s">
        <v>8581</v>
      </c>
      <c r="C3712" s="10" t="s">
        <v>601</v>
      </c>
      <c r="D3712" s="10" t="s">
        <v>49</v>
      </c>
      <c r="E3712" s="10" t="s">
        <v>16</v>
      </c>
      <c r="F3712" s="10">
        <v>60</v>
      </c>
      <c r="G3712" s="10" t="s">
        <v>8582</v>
      </c>
      <c r="H3712" s="10" t="s">
        <v>659</v>
      </c>
      <c r="I3712" s="10" t="s">
        <v>32</v>
      </c>
      <c r="J3712" s="11">
        <v>43596</v>
      </c>
      <c r="K3712" s="10">
        <v>81</v>
      </c>
      <c r="L3712" s="10" t="s">
        <v>157</v>
      </c>
      <c r="M3712" s="12"/>
      <c r="O3712">
        <f t="shared" si="929"/>
        <v>0</v>
      </c>
      <c r="Q3712" s="9" t="str">
        <f t="shared" si="914"/>
        <v>3804</v>
      </c>
      <c r="R3712" s="10" t="str">
        <f t="shared" si="915"/>
        <v>Concepcion</v>
      </c>
      <c r="S3712" s="10" t="str">
        <f t="shared" si="916"/>
        <v>Rosado</v>
      </c>
      <c r="T3712" s="10" t="str">
        <f t="shared" si="917"/>
        <v>Miss</v>
      </c>
      <c r="U3712" s="10" t="str">
        <f t="shared" si="918"/>
        <v>F</v>
      </c>
      <c r="V3712" s="10" t="str">
        <f t="shared" si="919"/>
        <v>60</v>
      </c>
      <c r="W3712" s="10" t="str">
        <f t="shared" si="920"/>
        <v>Pooles Lane</v>
      </c>
      <c r="X3712" s="10" t="str">
        <f t="shared" si="921"/>
        <v>ne</v>
      </c>
      <c r="Y3712" s="10" t="str">
        <f t="shared" si="922"/>
        <v>Pooles Lane</v>
      </c>
      <c r="Z3712" s="10" t="str">
        <f t="shared" si="923"/>
        <v>Middlewich</v>
      </c>
      <c r="AA3712" s="10" t="str">
        <f t="shared" si="924"/>
        <v>WC</v>
      </c>
      <c r="AB3712" s="11" t="str">
        <f t="shared" si="925"/>
        <v>43596</v>
      </c>
      <c r="AC3712" s="10" t="str">
        <f t="shared" si="926"/>
        <v>81</v>
      </c>
      <c r="AD3712" s="10" t="str">
        <f t="shared" si="927"/>
        <v>C3</v>
      </c>
      <c r="AE3712" s="12" t="str">
        <f t="shared" si="928"/>
        <v/>
      </c>
    </row>
    <row r="3713" spans="1:31" x14ac:dyDescent="0.25">
      <c r="A3713" s="5">
        <v>3805</v>
      </c>
      <c r="B3713" s="6" t="s">
        <v>7536</v>
      </c>
      <c r="C3713" s="6" t="s">
        <v>8583</v>
      </c>
      <c r="D3713" s="6" t="s">
        <v>28</v>
      </c>
      <c r="E3713" s="6" t="s">
        <v>29</v>
      </c>
      <c r="F3713" s="6">
        <v>90</v>
      </c>
      <c r="G3713" s="6" t="s">
        <v>8584</v>
      </c>
      <c r="H3713" s="6" t="s">
        <v>2173</v>
      </c>
      <c r="I3713" s="6" t="s">
        <v>122</v>
      </c>
      <c r="J3713" s="7">
        <v>44380</v>
      </c>
      <c r="K3713" s="6">
        <v>98</v>
      </c>
      <c r="L3713" s="6" t="s">
        <v>52</v>
      </c>
      <c r="M3713" s="8"/>
      <c r="O3713">
        <f t="shared" si="929"/>
        <v>0</v>
      </c>
      <c r="Q3713" s="5" t="str">
        <f t="shared" si="914"/>
        <v>3805</v>
      </c>
      <c r="R3713" s="6" t="str">
        <f t="shared" si="915"/>
        <v>Derick</v>
      </c>
      <c r="S3713" s="6" t="str">
        <f t="shared" si="916"/>
        <v>Shaver</v>
      </c>
      <c r="T3713" s="6" t="str">
        <f t="shared" si="917"/>
        <v>Mr</v>
      </c>
      <c r="U3713" s="6" t="str">
        <f t="shared" si="918"/>
        <v>M</v>
      </c>
      <c r="V3713" s="6" t="str">
        <f t="shared" si="919"/>
        <v>90</v>
      </c>
      <c r="W3713" s="6" t="str">
        <f t="shared" si="920"/>
        <v>Popes Head</v>
      </c>
      <c r="X3713" s="6" t="str">
        <f t="shared" si="921"/>
        <v>ad</v>
      </c>
      <c r="Y3713" s="6" t="str">
        <f t="shared" si="922"/>
        <v>Popes Head</v>
      </c>
      <c r="Z3713" s="6" t="str">
        <f t="shared" si="923"/>
        <v>Llandrindod Wells</v>
      </c>
      <c r="AA3713" s="6" t="str">
        <f t="shared" si="924"/>
        <v>WN</v>
      </c>
      <c r="AB3713" s="7" t="str">
        <f t="shared" si="925"/>
        <v>44380</v>
      </c>
      <c r="AC3713" s="6" t="str">
        <f t="shared" si="926"/>
        <v>98</v>
      </c>
      <c r="AD3713" s="6" t="str">
        <f t="shared" si="927"/>
        <v>A1</v>
      </c>
      <c r="AE3713" s="8" t="str">
        <f t="shared" si="928"/>
        <v/>
      </c>
    </row>
    <row r="3714" spans="1:31" x14ac:dyDescent="0.25">
      <c r="A3714" s="9">
        <v>3806</v>
      </c>
      <c r="B3714" s="10" t="s">
        <v>6181</v>
      </c>
      <c r="C3714" s="10" t="s">
        <v>3540</v>
      </c>
      <c r="D3714" s="10" t="s">
        <v>28</v>
      </c>
      <c r="E3714" s="10" t="s">
        <v>29</v>
      </c>
      <c r="F3714" s="10">
        <v>90</v>
      </c>
      <c r="G3714" s="10" t="s">
        <v>8585</v>
      </c>
      <c r="H3714" s="10" t="s">
        <v>1310</v>
      </c>
      <c r="I3714" s="10" t="s">
        <v>32</v>
      </c>
      <c r="J3714" s="11">
        <v>43654</v>
      </c>
      <c r="K3714" s="10">
        <v>62</v>
      </c>
      <c r="L3714" s="10" t="s">
        <v>78</v>
      </c>
      <c r="M3714" s="12"/>
      <c r="O3714">
        <f t="shared" si="929"/>
        <v>0</v>
      </c>
      <c r="Q3714" s="9" t="str">
        <f t="shared" si="914"/>
        <v>3806</v>
      </c>
      <c r="R3714" s="10" t="str">
        <f t="shared" si="915"/>
        <v>Elliot</v>
      </c>
      <c r="S3714" s="10" t="str">
        <f t="shared" si="916"/>
        <v>Cline</v>
      </c>
      <c r="T3714" s="10" t="str">
        <f t="shared" si="917"/>
        <v>Mr</v>
      </c>
      <c r="U3714" s="10" t="str">
        <f t="shared" si="918"/>
        <v>M</v>
      </c>
      <c r="V3714" s="10" t="str">
        <f t="shared" si="919"/>
        <v>90</v>
      </c>
      <c r="W3714" s="10" t="str">
        <f t="shared" si="920"/>
        <v>Poplar Close</v>
      </c>
      <c r="X3714" s="10" t="str">
        <f t="shared" si="921"/>
        <v>se</v>
      </c>
      <c r="Y3714" s="10" t="str">
        <f t="shared" si="922"/>
        <v>Poplar Close</v>
      </c>
      <c r="Z3714" s="10" t="str">
        <f t="shared" si="923"/>
        <v>Nuneaton</v>
      </c>
      <c r="AA3714" s="10" t="str">
        <f t="shared" si="924"/>
        <v>WC</v>
      </c>
      <c r="AB3714" s="11" t="str">
        <f t="shared" si="925"/>
        <v>43654</v>
      </c>
      <c r="AC3714" s="10" t="str">
        <f t="shared" si="926"/>
        <v>62</v>
      </c>
      <c r="AD3714" s="10" t="str">
        <f t="shared" si="927"/>
        <v>C2</v>
      </c>
      <c r="AE3714" s="12" t="str">
        <f t="shared" si="928"/>
        <v/>
      </c>
    </row>
    <row r="3715" spans="1:31" x14ac:dyDescent="0.25">
      <c r="A3715" s="5">
        <v>3807</v>
      </c>
      <c r="B3715" s="6" t="s">
        <v>8586</v>
      </c>
      <c r="C3715" s="6" t="s">
        <v>5983</v>
      </c>
      <c r="D3715" s="6" t="s">
        <v>15</v>
      </c>
      <c r="E3715" s="6" t="s">
        <v>16</v>
      </c>
      <c r="F3715" s="6">
        <v>60</v>
      </c>
      <c r="G3715" s="6" t="s">
        <v>8587</v>
      </c>
      <c r="H3715" s="6" t="s">
        <v>1248</v>
      </c>
      <c r="I3715" s="6" t="s">
        <v>32</v>
      </c>
      <c r="J3715" s="7">
        <v>43887</v>
      </c>
      <c r="K3715" s="6">
        <v>50</v>
      </c>
      <c r="L3715" s="6" t="s">
        <v>20</v>
      </c>
      <c r="M3715" s="8"/>
      <c r="O3715">
        <f t="shared" si="929"/>
        <v>0</v>
      </c>
      <c r="Q3715" s="5" t="str">
        <f t="shared" si="914"/>
        <v>3807</v>
      </c>
      <c r="R3715" s="6" t="str">
        <f t="shared" si="915"/>
        <v>Lu</v>
      </c>
      <c r="S3715" s="6" t="str">
        <f t="shared" si="916"/>
        <v>Longoria</v>
      </c>
      <c r="T3715" s="6" t="str">
        <f t="shared" si="917"/>
        <v>Mrs</v>
      </c>
      <c r="U3715" s="6" t="str">
        <f t="shared" si="918"/>
        <v>F</v>
      </c>
      <c r="V3715" s="6" t="str">
        <f t="shared" si="919"/>
        <v>60</v>
      </c>
      <c r="W3715" s="6" t="str">
        <f t="shared" si="920"/>
        <v>Poplar Mews</v>
      </c>
      <c r="X3715" s="6" t="str">
        <f t="shared" si="921"/>
        <v>ws</v>
      </c>
      <c r="Y3715" s="6" t="str">
        <f t="shared" si="922"/>
        <v>Poplar Mews</v>
      </c>
      <c r="Z3715" s="6" t="str">
        <f t="shared" si="923"/>
        <v>Marianglas</v>
      </c>
      <c r="AA3715" s="6" t="str">
        <f t="shared" si="924"/>
        <v>WC</v>
      </c>
      <c r="AB3715" s="7" t="str">
        <f t="shared" si="925"/>
        <v>43887</v>
      </c>
      <c r="AC3715" s="6" t="str">
        <f t="shared" si="926"/>
        <v>50</v>
      </c>
      <c r="AD3715" s="6" t="str">
        <f t="shared" si="927"/>
        <v>B</v>
      </c>
      <c r="AE3715" s="8" t="str">
        <f t="shared" si="928"/>
        <v/>
      </c>
    </row>
    <row r="3716" spans="1:31" x14ac:dyDescent="0.25">
      <c r="A3716" s="5">
        <v>3809</v>
      </c>
      <c r="B3716" s="6" t="s">
        <v>2164</v>
      </c>
      <c r="C3716" s="6" t="s">
        <v>8588</v>
      </c>
      <c r="D3716" s="6" t="s">
        <v>28</v>
      </c>
      <c r="E3716" s="6" t="s">
        <v>29</v>
      </c>
      <c r="F3716" s="6">
        <v>90</v>
      </c>
      <c r="G3716" s="6" t="s">
        <v>8589</v>
      </c>
      <c r="H3716" s="6" t="s">
        <v>8590</v>
      </c>
      <c r="I3716" s="6" t="s">
        <v>32</v>
      </c>
      <c r="J3716" s="7">
        <v>44131</v>
      </c>
      <c r="K3716" s="6">
        <v>86</v>
      </c>
      <c r="L3716" s="6" t="s">
        <v>20</v>
      </c>
      <c r="M3716" s="8"/>
      <c r="O3716">
        <f t="shared" si="929"/>
        <v>0</v>
      </c>
      <c r="Q3716" s="5" t="str">
        <f t="shared" si="914"/>
        <v>3809</v>
      </c>
      <c r="R3716" s="6" t="str">
        <f t="shared" si="915"/>
        <v>Walter</v>
      </c>
      <c r="S3716" s="6" t="str">
        <f t="shared" si="916"/>
        <v>Kimball</v>
      </c>
      <c r="T3716" s="6" t="str">
        <f t="shared" si="917"/>
        <v>Mr</v>
      </c>
      <c r="U3716" s="6" t="str">
        <f t="shared" si="918"/>
        <v>M</v>
      </c>
      <c r="V3716" s="6" t="str">
        <f t="shared" si="919"/>
        <v>90</v>
      </c>
      <c r="W3716" s="6" t="str">
        <f t="shared" si="920"/>
        <v>Poppin's Court</v>
      </c>
      <c r="X3716" s="6" t="str">
        <f t="shared" si="921"/>
        <v>rt</v>
      </c>
      <c r="Y3716" s="6" t="str">
        <f t="shared" si="922"/>
        <v>Poppin's Court</v>
      </c>
      <c r="Z3716" s="6" t="str">
        <f t="shared" si="923"/>
        <v>Swanley</v>
      </c>
      <c r="AA3716" s="6" t="str">
        <f t="shared" si="924"/>
        <v>WC</v>
      </c>
      <c r="AB3716" s="7" t="str">
        <f t="shared" si="925"/>
        <v>44131</v>
      </c>
      <c r="AC3716" s="6" t="str">
        <f t="shared" si="926"/>
        <v>86</v>
      </c>
      <c r="AD3716" s="6" t="str">
        <f t="shared" si="927"/>
        <v>B</v>
      </c>
      <c r="AE3716" s="8" t="str">
        <f t="shared" si="928"/>
        <v/>
      </c>
    </row>
    <row r="3717" spans="1:31" x14ac:dyDescent="0.25">
      <c r="A3717" s="9">
        <v>3810</v>
      </c>
      <c r="B3717" s="10" t="s">
        <v>7772</v>
      </c>
      <c r="C3717" s="10" t="s">
        <v>8003</v>
      </c>
      <c r="D3717" s="10" t="s">
        <v>41</v>
      </c>
      <c r="E3717" s="10" t="s">
        <v>16</v>
      </c>
      <c r="F3717" s="10">
        <v>90</v>
      </c>
      <c r="G3717" s="10" t="s">
        <v>8591</v>
      </c>
      <c r="H3717" s="10" t="s">
        <v>4657</v>
      </c>
      <c r="I3717" s="10" t="s">
        <v>291</v>
      </c>
      <c r="J3717" s="11">
        <v>44017</v>
      </c>
      <c r="K3717" s="10">
        <v>13</v>
      </c>
      <c r="L3717" s="10" t="s">
        <v>39</v>
      </c>
      <c r="M3717" s="12"/>
      <c r="O3717">
        <f t="shared" si="929"/>
        <v>0</v>
      </c>
      <c r="Q3717" s="9" t="str">
        <f t="shared" si="914"/>
        <v>3810</v>
      </c>
      <c r="R3717" s="10" t="str">
        <f t="shared" si="915"/>
        <v>Eartha</v>
      </c>
      <c r="S3717" s="10" t="str">
        <f t="shared" si="916"/>
        <v>Lambert</v>
      </c>
      <c r="T3717" s="10" t="str">
        <f t="shared" si="917"/>
        <v>Ms</v>
      </c>
      <c r="U3717" s="10" t="str">
        <f t="shared" si="918"/>
        <v>F</v>
      </c>
      <c r="V3717" s="10" t="str">
        <f t="shared" si="919"/>
        <v>90</v>
      </c>
      <c r="W3717" s="10" t="str">
        <f t="shared" si="920"/>
        <v>Port Street</v>
      </c>
      <c r="X3717" s="10" t="str">
        <f t="shared" si="921"/>
        <v>et</v>
      </c>
      <c r="Y3717" s="10" t="str">
        <f t="shared" si="922"/>
        <v>Port Street</v>
      </c>
      <c r="Z3717" s="10" t="str">
        <f t="shared" si="923"/>
        <v>Knebworth</v>
      </c>
      <c r="AA3717" s="10" t="str">
        <f t="shared" si="924"/>
        <v>HS</v>
      </c>
      <c r="AB3717" s="11" t="str">
        <f t="shared" si="925"/>
        <v>44017</v>
      </c>
      <c r="AC3717" s="10" t="str">
        <f t="shared" si="926"/>
        <v>13</v>
      </c>
      <c r="AD3717" s="10" t="str">
        <f t="shared" si="927"/>
        <v>C1</v>
      </c>
      <c r="AE3717" s="12" t="str">
        <f t="shared" si="928"/>
        <v/>
      </c>
    </row>
    <row r="3718" spans="1:31" x14ac:dyDescent="0.25">
      <c r="A3718" s="5">
        <v>3811</v>
      </c>
      <c r="B3718" s="6" t="s">
        <v>8592</v>
      </c>
      <c r="C3718" s="6" t="s">
        <v>4340</v>
      </c>
      <c r="D3718" s="6" t="s">
        <v>41</v>
      </c>
      <c r="E3718" s="6" t="s">
        <v>16</v>
      </c>
      <c r="F3718" s="6">
        <v>90</v>
      </c>
      <c r="G3718" s="6" t="s">
        <v>8593</v>
      </c>
      <c r="H3718" s="6" t="s">
        <v>1216</v>
      </c>
      <c r="I3718" s="6" t="s">
        <v>122</v>
      </c>
      <c r="J3718" s="7">
        <v>43526</v>
      </c>
      <c r="K3718" s="6">
        <v>71</v>
      </c>
      <c r="L3718" s="6" t="s">
        <v>44</v>
      </c>
      <c r="M3718" s="8"/>
      <c r="O3718">
        <f t="shared" si="929"/>
        <v>0</v>
      </c>
      <c r="Q3718" s="5" t="str">
        <f t="shared" ref="Q3718:Q3781" si="930">TRIM(A3718)</f>
        <v>3811</v>
      </c>
      <c r="R3718" s="6" t="str">
        <f t="shared" ref="R3718:R3781" si="931">TRIM(B3718)</f>
        <v>Ona</v>
      </c>
      <c r="S3718" s="6" t="str">
        <f t="shared" ref="S3718:S3781" si="932">TRIM(C3718)</f>
        <v>Platt</v>
      </c>
      <c r="T3718" s="6" t="str">
        <f t="shared" ref="T3718:T3781" si="933">TRIM(D3718)</f>
        <v>Ms</v>
      </c>
      <c r="U3718" s="6" t="str">
        <f t="shared" ref="U3718:U3781" si="934">IF(ISNUMBER(SEARCH("f",TRIM(E3718))),"F","M")</f>
        <v>F</v>
      </c>
      <c r="V3718" s="6" t="str">
        <f t="shared" ref="V3718:V3781" si="935">TRIM(F3718)</f>
        <v>90</v>
      </c>
      <c r="W3718" s="6" t="str">
        <f t="shared" ref="W3718:W3781" si="936">SUBSTITUTE(SUBSTITUTE(SUBSTITUTE(PROPER(TRIM(G3718)),"(?)","")," (No",""),"'S","'s")</f>
        <v>Porters Place</v>
      </c>
      <c r="X3718" s="6" t="str">
        <f t="shared" ref="X3718:X3781" si="937">RIGHT(W3718,2)</f>
        <v>ce</v>
      </c>
      <c r="Y3718" s="6" t="str">
        <f t="shared" ref="Y3718:Y3781" si="938">IF(OR(X3718="St",X3718="Av",X3718="Pl"),SUBSTITUTE(SUBSTITUTE(SUBSTITUTE(SUBSTITUTE(SUBSTITUTE(SUBSTITUTE(SUBSTITUTE(W3718,"Rd","Road"),"St","Street"),"Cls", "Close"),"Plc","Place"),"Bldgs","Buildings"),"Av","Avenue"),"Pl","Place"),SUBSTITUTE(SUBSTITUTE(SUBSTITUTE(SUBSTITUTE(SUBSTITUTE(W3718,"Rd","Road"),"Cls", "Close"),"Plc","Place"),"Bldgs","Buildings"),"Crt","Court"))</f>
        <v>Porters Place</v>
      </c>
      <c r="Z3718" s="6" t="str">
        <f t="shared" ref="Z3718:Z3781" si="939">TRIM(H3718)</f>
        <v>Llanwrtyd Wells</v>
      </c>
      <c r="AA3718" s="6" t="str">
        <f t="shared" ref="AA3718:AA3781" si="940">TRIM(I3718)</f>
        <v>WN</v>
      </c>
      <c r="AB3718" s="7" t="str">
        <f t="shared" ref="AB3718:AB3781" si="941">TRIM(J3718)</f>
        <v>43526</v>
      </c>
      <c r="AC3718" s="6" t="str">
        <f t="shared" ref="AC3718:AC3781" si="942">TRIM(K3718)</f>
        <v>71</v>
      </c>
      <c r="AD3718" s="6" t="str">
        <f t="shared" ref="AD3718:AD3781" si="943">TRIM(L3718)</f>
        <v>D</v>
      </c>
      <c r="AE3718" s="8" t="str">
        <f t="shared" ref="AE3718:AE3781" si="944">TRIM(M3718)</f>
        <v/>
      </c>
    </row>
    <row r="3719" spans="1:31" x14ac:dyDescent="0.25">
      <c r="A3719" s="9">
        <v>3812</v>
      </c>
      <c r="B3719" s="10" t="s">
        <v>4705</v>
      </c>
      <c r="C3719" s="10" t="s">
        <v>3590</v>
      </c>
      <c r="D3719" s="10" t="s">
        <v>28</v>
      </c>
      <c r="E3719" s="10" t="s">
        <v>29</v>
      </c>
      <c r="F3719" s="10">
        <v>90</v>
      </c>
      <c r="G3719" s="10" t="s">
        <v>8594</v>
      </c>
      <c r="H3719" s="10" t="s">
        <v>4871</v>
      </c>
      <c r="I3719" s="10" t="s">
        <v>108</v>
      </c>
      <c r="J3719" s="11">
        <v>44420</v>
      </c>
      <c r="K3719" s="10">
        <v>77</v>
      </c>
      <c r="L3719" s="10" t="s">
        <v>99</v>
      </c>
      <c r="M3719" s="12"/>
      <c r="O3719">
        <f t="shared" si="929"/>
        <v>0</v>
      </c>
      <c r="Q3719" s="9" t="str">
        <f t="shared" si="930"/>
        <v>3812</v>
      </c>
      <c r="R3719" s="10" t="str">
        <f t="shared" si="931"/>
        <v>Brett</v>
      </c>
      <c r="S3719" s="10" t="str">
        <f t="shared" si="932"/>
        <v>Moss</v>
      </c>
      <c r="T3719" s="10" t="str">
        <f t="shared" si="933"/>
        <v>Mr</v>
      </c>
      <c r="U3719" s="10" t="str">
        <f t="shared" si="934"/>
        <v>M</v>
      </c>
      <c r="V3719" s="10" t="str">
        <f t="shared" si="935"/>
        <v>90</v>
      </c>
      <c r="W3719" s="10" t="str">
        <f t="shared" si="936"/>
        <v>Portland Street</v>
      </c>
      <c r="X3719" s="10" t="str">
        <f t="shared" si="937"/>
        <v>et</v>
      </c>
      <c r="Y3719" s="10" t="str">
        <f t="shared" si="938"/>
        <v>Portland Street</v>
      </c>
      <c r="Z3719" s="10" t="str">
        <f t="shared" si="939"/>
        <v>Campbeltown</v>
      </c>
      <c r="AA3719" s="10" t="str">
        <f t="shared" si="940"/>
        <v>CB</v>
      </c>
      <c r="AB3719" s="11" t="str">
        <f t="shared" si="941"/>
        <v>44420</v>
      </c>
      <c r="AC3719" s="10" t="str">
        <f t="shared" si="942"/>
        <v>77</v>
      </c>
      <c r="AD3719" s="10" t="str">
        <f t="shared" si="943"/>
        <v>E</v>
      </c>
      <c r="AE3719" s="12" t="str">
        <f t="shared" si="944"/>
        <v/>
      </c>
    </row>
    <row r="3720" spans="1:31" x14ac:dyDescent="0.25">
      <c r="A3720" s="5">
        <v>3813</v>
      </c>
      <c r="B3720" s="6" t="s">
        <v>4210</v>
      </c>
      <c r="C3720" s="6" t="s">
        <v>3108</v>
      </c>
      <c r="D3720" s="6" t="s">
        <v>28</v>
      </c>
      <c r="E3720" s="6" t="s">
        <v>29</v>
      </c>
      <c r="F3720" s="6">
        <v>90</v>
      </c>
      <c r="G3720" s="6" t="s">
        <v>8595</v>
      </c>
      <c r="H3720" s="6" t="s">
        <v>1466</v>
      </c>
      <c r="I3720" s="6" t="s">
        <v>38</v>
      </c>
      <c r="J3720" s="7">
        <v>43598</v>
      </c>
      <c r="K3720" s="6">
        <v>5</v>
      </c>
      <c r="L3720" s="6" t="s">
        <v>99</v>
      </c>
      <c r="M3720" s="8"/>
      <c r="O3720">
        <f t="shared" si="929"/>
        <v>0</v>
      </c>
      <c r="Q3720" s="5" t="str">
        <f t="shared" si="930"/>
        <v>3813</v>
      </c>
      <c r="R3720" s="6" t="str">
        <f t="shared" si="931"/>
        <v>Howard</v>
      </c>
      <c r="S3720" s="6" t="str">
        <f t="shared" si="932"/>
        <v>Camacho</v>
      </c>
      <c r="T3720" s="6" t="str">
        <f t="shared" si="933"/>
        <v>Mr</v>
      </c>
      <c r="U3720" s="6" t="str">
        <f t="shared" si="934"/>
        <v>M</v>
      </c>
      <c r="V3720" s="6" t="str">
        <f t="shared" si="935"/>
        <v>90</v>
      </c>
      <c r="W3720" s="6" t="str">
        <f t="shared" si="936"/>
        <v>Portobello Court</v>
      </c>
      <c r="X3720" s="6" t="str">
        <f t="shared" si="937"/>
        <v>rt</v>
      </c>
      <c r="Y3720" s="6" t="str">
        <f t="shared" si="938"/>
        <v>Portobello Court</v>
      </c>
      <c r="Z3720" s="6" t="str">
        <f t="shared" si="939"/>
        <v>Didcot</v>
      </c>
      <c r="AA3720" s="6" t="str">
        <f t="shared" si="940"/>
        <v>RM</v>
      </c>
      <c r="AB3720" s="7" t="str">
        <f t="shared" si="941"/>
        <v>43598</v>
      </c>
      <c r="AC3720" s="6" t="str">
        <f t="shared" si="942"/>
        <v>5</v>
      </c>
      <c r="AD3720" s="6" t="str">
        <f t="shared" si="943"/>
        <v>E</v>
      </c>
      <c r="AE3720" s="8" t="str">
        <f t="shared" si="944"/>
        <v/>
      </c>
    </row>
    <row r="3721" spans="1:31" x14ac:dyDescent="0.25">
      <c r="A3721" s="9">
        <v>3814</v>
      </c>
      <c r="B3721" s="10" t="s">
        <v>8596</v>
      </c>
      <c r="C3721" s="10" t="s">
        <v>2828</v>
      </c>
      <c r="D3721" s="10" t="s">
        <v>49</v>
      </c>
      <c r="E3721" s="10" t="s">
        <v>16</v>
      </c>
      <c r="F3721" s="10">
        <v>90</v>
      </c>
      <c r="G3721" s="10" t="s">
        <v>8597</v>
      </c>
      <c r="H3721" s="10" t="s">
        <v>8598</v>
      </c>
      <c r="I3721" s="10" t="s">
        <v>291</v>
      </c>
      <c r="J3721" s="11">
        <v>43965</v>
      </c>
      <c r="K3721" s="10">
        <v>29</v>
      </c>
      <c r="L3721" s="10" t="s">
        <v>99</v>
      </c>
      <c r="M3721" s="12"/>
      <c r="O3721">
        <f t="shared" si="929"/>
        <v>0</v>
      </c>
      <c r="Q3721" s="9" t="str">
        <f t="shared" si="930"/>
        <v>3814</v>
      </c>
      <c r="R3721" s="10" t="str">
        <f t="shared" si="931"/>
        <v>Anjelica</v>
      </c>
      <c r="S3721" s="10" t="str">
        <f t="shared" si="932"/>
        <v>Mcknight</v>
      </c>
      <c r="T3721" s="10" t="str">
        <f t="shared" si="933"/>
        <v>Miss</v>
      </c>
      <c r="U3721" s="10" t="str">
        <f t="shared" si="934"/>
        <v>F</v>
      </c>
      <c r="V3721" s="10" t="str">
        <f t="shared" si="935"/>
        <v>90</v>
      </c>
      <c r="W3721" s="10" t="str">
        <f t="shared" si="936"/>
        <v>Portobello Mews</v>
      </c>
      <c r="X3721" s="10" t="str">
        <f t="shared" si="937"/>
        <v>ws</v>
      </c>
      <c r="Y3721" s="10" t="str">
        <f t="shared" si="938"/>
        <v>Portobello Mews</v>
      </c>
      <c r="Z3721" s="10" t="str">
        <f t="shared" si="939"/>
        <v>Isle Of Gigha</v>
      </c>
      <c r="AA3721" s="10" t="str">
        <f t="shared" si="940"/>
        <v>HS</v>
      </c>
      <c r="AB3721" s="11" t="str">
        <f t="shared" si="941"/>
        <v>43965</v>
      </c>
      <c r="AC3721" s="10" t="str">
        <f t="shared" si="942"/>
        <v>29</v>
      </c>
      <c r="AD3721" s="10" t="str">
        <f t="shared" si="943"/>
        <v>E</v>
      </c>
      <c r="AE3721" s="12" t="str">
        <f t="shared" si="944"/>
        <v/>
      </c>
    </row>
    <row r="3722" spans="1:31" x14ac:dyDescent="0.25">
      <c r="A3722" s="5">
        <v>3815</v>
      </c>
      <c r="B3722" s="6" t="s">
        <v>1398</v>
      </c>
      <c r="C3722" s="6" t="s">
        <v>8599</v>
      </c>
      <c r="D3722" s="6" t="s">
        <v>28</v>
      </c>
      <c r="E3722" s="6" t="s">
        <v>29</v>
      </c>
      <c r="F3722" s="6">
        <v>60</v>
      </c>
      <c r="G3722" s="6" t="s">
        <v>8600</v>
      </c>
      <c r="H3722" s="6" t="s">
        <v>7065</v>
      </c>
      <c r="I3722" s="6" t="s">
        <v>32</v>
      </c>
      <c r="J3722" s="7">
        <v>43628</v>
      </c>
      <c r="K3722" s="6">
        <v>63</v>
      </c>
      <c r="L3722" s="6" t="s">
        <v>99</v>
      </c>
      <c r="M3722" s="8"/>
      <c r="O3722">
        <f t="shared" ref="O3722:O3785" si="945">COUNTBLANK(A3722:L3722)+COUNTIF(K3722,0)</f>
        <v>0</v>
      </c>
      <c r="Q3722" s="5" t="str">
        <f t="shared" si="930"/>
        <v>3815</v>
      </c>
      <c r="R3722" s="6" t="str">
        <f t="shared" si="931"/>
        <v>Dante</v>
      </c>
      <c r="S3722" s="6" t="str">
        <f t="shared" si="932"/>
        <v>Rutledge</v>
      </c>
      <c r="T3722" s="6" t="str">
        <f t="shared" si="933"/>
        <v>Mr</v>
      </c>
      <c r="U3722" s="6" t="str">
        <f t="shared" si="934"/>
        <v>M</v>
      </c>
      <c r="V3722" s="6" t="str">
        <f t="shared" si="935"/>
        <v>60</v>
      </c>
      <c r="W3722" s="6" t="str">
        <f t="shared" si="936"/>
        <v>Portree Close</v>
      </c>
      <c r="X3722" s="6" t="str">
        <f t="shared" si="937"/>
        <v>se</v>
      </c>
      <c r="Y3722" s="6" t="str">
        <f t="shared" si="938"/>
        <v>Portree Close</v>
      </c>
      <c r="Z3722" s="6" t="str">
        <f t="shared" si="939"/>
        <v>Uttoxeter</v>
      </c>
      <c r="AA3722" s="6" t="str">
        <f t="shared" si="940"/>
        <v>WC</v>
      </c>
      <c r="AB3722" s="7" t="str">
        <f t="shared" si="941"/>
        <v>43628</v>
      </c>
      <c r="AC3722" s="6" t="str">
        <f t="shared" si="942"/>
        <v>63</v>
      </c>
      <c r="AD3722" s="6" t="str">
        <f t="shared" si="943"/>
        <v>E</v>
      </c>
      <c r="AE3722" s="8" t="str">
        <f t="shared" si="944"/>
        <v/>
      </c>
    </row>
    <row r="3723" spans="1:31" x14ac:dyDescent="0.25">
      <c r="A3723" s="9">
        <v>3816</v>
      </c>
      <c r="B3723" s="10" t="s">
        <v>2901</v>
      </c>
      <c r="C3723" s="10" t="s">
        <v>6547</v>
      </c>
      <c r="D3723" s="10" t="s">
        <v>15</v>
      </c>
      <c r="E3723" s="10" t="s">
        <v>16</v>
      </c>
      <c r="F3723" s="10">
        <v>60</v>
      </c>
      <c r="G3723" s="10" t="s">
        <v>8601</v>
      </c>
      <c r="H3723" s="10" t="s">
        <v>5737</v>
      </c>
      <c r="I3723" s="10" t="s">
        <v>32</v>
      </c>
      <c r="J3723" s="11">
        <v>44532</v>
      </c>
      <c r="K3723" s="10">
        <v>76</v>
      </c>
      <c r="L3723" s="10" t="s">
        <v>33</v>
      </c>
      <c r="M3723" s="12"/>
      <c r="O3723">
        <f t="shared" si="945"/>
        <v>0</v>
      </c>
      <c r="Q3723" s="9" t="str">
        <f t="shared" si="930"/>
        <v>3816</v>
      </c>
      <c r="R3723" s="10" t="str">
        <f t="shared" si="931"/>
        <v>Shawanda</v>
      </c>
      <c r="S3723" s="10" t="str">
        <f t="shared" si="932"/>
        <v>Crockett</v>
      </c>
      <c r="T3723" s="10" t="str">
        <f t="shared" si="933"/>
        <v>Mrs</v>
      </c>
      <c r="U3723" s="10" t="str">
        <f t="shared" si="934"/>
        <v>F</v>
      </c>
      <c r="V3723" s="10" t="str">
        <f t="shared" si="935"/>
        <v>60</v>
      </c>
      <c r="W3723" s="10" t="str">
        <f t="shared" si="936"/>
        <v>Portree Street</v>
      </c>
      <c r="X3723" s="10" t="str">
        <f t="shared" si="937"/>
        <v>et</v>
      </c>
      <c r="Y3723" s="10" t="str">
        <f t="shared" si="938"/>
        <v>Portree Street</v>
      </c>
      <c r="Z3723" s="10" t="str">
        <f t="shared" si="939"/>
        <v>Wincanton</v>
      </c>
      <c r="AA3723" s="10" t="str">
        <f t="shared" si="940"/>
        <v>WC</v>
      </c>
      <c r="AB3723" s="11" t="str">
        <f t="shared" si="941"/>
        <v>44532</v>
      </c>
      <c r="AC3723" s="10" t="str">
        <f t="shared" si="942"/>
        <v>76</v>
      </c>
      <c r="AD3723" s="10" t="str">
        <f t="shared" si="943"/>
        <v>A3</v>
      </c>
      <c r="AE3723" s="12" t="str">
        <f t="shared" si="944"/>
        <v/>
      </c>
    </row>
    <row r="3724" spans="1:31" x14ac:dyDescent="0.25">
      <c r="A3724" s="5">
        <v>3817</v>
      </c>
      <c r="B3724" s="6" t="s">
        <v>4031</v>
      </c>
      <c r="C3724" s="6" t="s">
        <v>711</v>
      </c>
      <c r="D3724" s="6" t="s">
        <v>49</v>
      </c>
      <c r="E3724" s="6" t="s">
        <v>16</v>
      </c>
      <c r="F3724" s="6">
        <v>30</v>
      </c>
      <c r="G3724" s="6" t="s">
        <v>8602</v>
      </c>
      <c r="H3724" s="6" t="s">
        <v>1840</v>
      </c>
      <c r="I3724" s="6" t="s">
        <v>834</v>
      </c>
      <c r="J3724" s="7">
        <v>44281</v>
      </c>
      <c r="K3724" s="6">
        <v>46</v>
      </c>
      <c r="L3724" s="6" t="s">
        <v>157</v>
      </c>
      <c r="M3724" s="8"/>
      <c r="O3724">
        <f t="shared" si="945"/>
        <v>0</v>
      </c>
      <c r="Q3724" s="5" t="str">
        <f t="shared" si="930"/>
        <v>3817</v>
      </c>
      <c r="R3724" s="6" t="str">
        <f t="shared" si="931"/>
        <v>Loralee</v>
      </c>
      <c r="S3724" s="6" t="str">
        <f t="shared" si="932"/>
        <v>Gutierrez</v>
      </c>
      <c r="T3724" s="6" t="str">
        <f t="shared" si="933"/>
        <v>Miss</v>
      </c>
      <c r="U3724" s="6" t="str">
        <f t="shared" si="934"/>
        <v>F</v>
      </c>
      <c r="V3724" s="6" t="str">
        <f t="shared" si="935"/>
        <v>30</v>
      </c>
      <c r="W3724" s="6" t="str">
        <f t="shared" si="936"/>
        <v>Portsdown Road</v>
      </c>
      <c r="X3724" s="6" t="str">
        <f t="shared" si="937"/>
        <v>ad</v>
      </c>
      <c r="Y3724" s="6" t="str">
        <f t="shared" si="938"/>
        <v>Portsdown Road</v>
      </c>
      <c r="Z3724" s="6" t="str">
        <f t="shared" si="939"/>
        <v>Arrochar</v>
      </c>
      <c r="AA3724" s="6" t="str">
        <f t="shared" si="940"/>
        <v>SG</v>
      </c>
      <c r="AB3724" s="7" t="str">
        <f t="shared" si="941"/>
        <v>44281</v>
      </c>
      <c r="AC3724" s="6" t="str">
        <f t="shared" si="942"/>
        <v>46</v>
      </c>
      <c r="AD3724" s="6" t="str">
        <f t="shared" si="943"/>
        <v>C3</v>
      </c>
      <c r="AE3724" s="8" t="str">
        <f t="shared" si="944"/>
        <v/>
      </c>
    </row>
    <row r="3725" spans="1:31" x14ac:dyDescent="0.25">
      <c r="A3725" s="9">
        <v>3818</v>
      </c>
      <c r="B3725" s="10" t="s">
        <v>8603</v>
      </c>
      <c r="C3725" s="10" t="s">
        <v>1510</v>
      </c>
      <c r="D3725" s="10" t="s">
        <v>28</v>
      </c>
      <c r="E3725" s="10" t="s">
        <v>29</v>
      </c>
      <c r="F3725" s="10">
        <v>90</v>
      </c>
      <c r="G3725" s="10" t="s">
        <v>8604</v>
      </c>
      <c r="H3725" s="10" t="s">
        <v>3043</v>
      </c>
      <c r="I3725" s="10" t="s">
        <v>32</v>
      </c>
      <c r="J3725" s="11">
        <v>44116</v>
      </c>
      <c r="K3725" s="10">
        <v>42</v>
      </c>
      <c r="L3725" s="10" t="s">
        <v>39</v>
      </c>
      <c r="M3725" s="12"/>
      <c r="O3725">
        <f t="shared" si="945"/>
        <v>0</v>
      </c>
      <c r="Q3725" s="9" t="str">
        <f t="shared" si="930"/>
        <v>3818</v>
      </c>
      <c r="R3725" s="10" t="str">
        <f t="shared" si="931"/>
        <v>Tracey</v>
      </c>
      <c r="S3725" s="10" t="str">
        <f t="shared" si="932"/>
        <v>Brewster</v>
      </c>
      <c r="T3725" s="10" t="str">
        <f t="shared" si="933"/>
        <v>Mr</v>
      </c>
      <c r="U3725" s="10" t="str">
        <f t="shared" si="934"/>
        <v>M</v>
      </c>
      <c r="V3725" s="10" t="str">
        <f t="shared" si="935"/>
        <v>90</v>
      </c>
      <c r="W3725" s="10" t="str">
        <f t="shared" si="936"/>
        <v>Portsmouth Road</v>
      </c>
      <c r="X3725" s="10" t="str">
        <f t="shared" si="937"/>
        <v>ad</v>
      </c>
      <c r="Y3725" s="10" t="str">
        <f t="shared" si="938"/>
        <v>Portsmouth Road</v>
      </c>
      <c r="Z3725" s="10" t="str">
        <f t="shared" si="939"/>
        <v>Waterlooville</v>
      </c>
      <c r="AA3725" s="10" t="str">
        <f t="shared" si="940"/>
        <v>WC</v>
      </c>
      <c r="AB3725" s="11" t="str">
        <f t="shared" si="941"/>
        <v>44116</v>
      </c>
      <c r="AC3725" s="10" t="str">
        <f t="shared" si="942"/>
        <v>42</v>
      </c>
      <c r="AD3725" s="10" t="str">
        <f t="shared" si="943"/>
        <v>C1</v>
      </c>
      <c r="AE3725" s="12" t="str">
        <f t="shared" si="944"/>
        <v/>
      </c>
    </row>
    <row r="3726" spans="1:31" x14ac:dyDescent="0.25">
      <c r="A3726" s="5">
        <v>3819</v>
      </c>
      <c r="B3726" s="6" t="s">
        <v>8605</v>
      </c>
      <c r="C3726" s="6" t="s">
        <v>8606</v>
      </c>
      <c r="D3726" s="6" t="s">
        <v>49</v>
      </c>
      <c r="E3726" s="6" t="s">
        <v>16</v>
      </c>
      <c r="F3726" s="6">
        <v>30</v>
      </c>
      <c r="G3726" s="6" t="s">
        <v>8607</v>
      </c>
      <c r="H3726" s="6" t="s">
        <v>4551</v>
      </c>
      <c r="I3726" s="6" t="s">
        <v>38</v>
      </c>
      <c r="J3726" s="7">
        <v>44178</v>
      </c>
      <c r="K3726" s="6">
        <v>6</v>
      </c>
      <c r="L3726" s="6" t="s">
        <v>39</v>
      </c>
      <c r="M3726" s="8"/>
      <c r="O3726">
        <f t="shared" si="945"/>
        <v>0</v>
      </c>
      <c r="Q3726" s="5" t="str">
        <f t="shared" si="930"/>
        <v>3819</v>
      </c>
      <c r="R3726" s="6" t="str">
        <f t="shared" si="931"/>
        <v>Alene</v>
      </c>
      <c r="S3726" s="6" t="str">
        <f t="shared" si="932"/>
        <v>Rush</v>
      </c>
      <c r="T3726" s="6" t="str">
        <f t="shared" si="933"/>
        <v>Miss</v>
      </c>
      <c r="U3726" s="6" t="str">
        <f t="shared" si="934"/>
        <v>F</v>
      </c>
      <c r="V3726" s="6" t="str">
        <f t="shared" si="935"/>
        <v>30</v>
      </c>
      <c r="W3726" s="6" t="str">
        <f t="shared" si="936"/>
        <v>Potier Street</v>
      </c>
      <c r="X3726" s="6" t="str">
        <f t="shared" si="937"/>
        <v>et</v>
      </c>
      <c r="Y3726" s="6" t="str">
        <f t="shared" si="938"/>
        <v>Potier Street</v>
      </c>
      <c r="Z3726" s="6" t="str">
        <f t="shared" si="939"/>
        <v>Darvel</v>
      </c>
      <c r="AA3726" s="6" t="str">
        <f t="shared" si="940"/>
        <v>RM</v>
      </c>
      <c r="AB3726" s="7" t="str">
        <f t="shared" si="941"/>
        <v>44178</v>
      </c>
      <c r="AC3726" s="6" t="str">
        <f t="shared" si="942"/>
        <v>6</v>
      </c>
      <c r="AD3726" s="6" t="str">
        <f t="shared" si="943"/>
        <v>C1</v>
      </c>
      <c r="AE3726" s="8" t="str">
        <f t="shared" si="944"/>
        <v/>
      </c>
    </row>
    <row r="3727" spans="1:31" x14ac:dyDescent="0.25">
      <c r="A3727" s="9">
        <v>3820</v>
      </c>
      <c r="B3727" s="10" t="s">
        <v>3021</v>
      </c>
      <c r="C3727" s="10" t="s">
        <v>2242</v>
      </c>
      <c r="D3727" s="10" t="s">
        <v>49</v>
      </c>
      <c r="E3727" s="10" t="s">
        <v>16</v>
      </c>
      <c r="F3727" s="10">
        <v>30</v>
      </c>
      <c r="G3727" s="10" t="s">
        <v>8608</v>
      </c>
      <c r="H3727" s="10" t="s">
        <v>2581</v>
      </c>
      <c r="I3727" s="10" t="s">
        <v>38</v>
      </c>
      <c r="J3727" s="11">
        <v>43664</v>
      </c>
      <c r="K3727" s="10">
        <v>67</v>
      </c>
      <c r="L3727" s="10" t="s">
        <v>99</v>
      </c>
      <c r="M3727" s="12"/>
      <c r="O3727">
        <f t="shared" si="945"/>
        <v>0</v>
      </c>
      <c r="Q3727" s="9" t="str">
        <f t="shared" si="930"/>
        <v>3820</v>
      </c>
      <c r="R3727" s="10" t="str">
        <f t="shared" si="931"/>
        <v>Bambi</v>
      </c>
      <c r="S3727" s="10" t="str">
        <f t="shared" si="932"/>
        <v>Rose</v>
      </c>
      <c r="T3727" s="10" t="str">
        <f t="shared" si="933"/>
        <v>Miss</v>
      </c>
      <c r="U3727" s="10" t="str">
        <f t="shared" si="934"/>
        <v>F</v>
      </c>
      <c r="V3727" s="10" t="str">
        <f t="shared" si="935"/>
        <v>30</v>
      </c>
      <c r="W3727" s="10" t="str">
        <f t="shared" si="936"/>
        <v>Potters Court</v>
      </c>
      <c r="X3727" s="10" t="str">
        <f t="shared" si="937"/>
        <v>rt</v>
      </c>
      <c r="Y3727" s="10" t="str">
        <f t="shared" si="938"/>
        <v>Potters Court</v>
      </c>
      <c r="Z3727" s="10" t="str">
        <f t="shared" si="939"/>
        <v>Dollar</v>
      </c>
      <c r="AA3727" s="10" t="str">
        <f t="shared" si="940"/>
        <v>RM</v>
      </c>
      <c r="AB3727" s="11" t="str">
        <f t="shared" si="941"/>
        <v>43664</v>
      </c>
      <c r="AC3727" s="10" t="str">
        <f t="shared" si="942"/>
        <v>67</v>
      </c>
      <c r="AD3727" s="10" t="str">
        <f t="shared" si="943"/>
        <v>E</v>
      </c>
      <c r="AE3727" s="12" t="str">
        <f t="shared" si="944"/>
        <v/>
      </c>
    </row>
    <row r="3728" spans="1:31" x14ac:dyDescent="0.25">
      <c r="A3728" s="5">
        <v>3821</v>
      </c>
      <c r="B3728" s="6" t="s">
        <v>3966</v>
      </c>
      <c r="C3728" s="6" t="s">
        <v>3036</v>
      </c>
      <c r="D3728" s="6" t="s">
        <v>15</v>
      </c>
      <c r="E3728" s="6" t="s">
        <v>16</v>
      </c>
      <c r="F3728" s="6">
        <v>90</v>
      </c>
      <c r="G3728" s="6" t="s">
        <v>8609</v>
      </c>
      <c r="H3728" s="6" t="s">
        <v>5584</v>
      </c>
      <c r="I3728" s="6" t="s">
        <v>32</v>
      </c>
      <c r="J3728" s="7">
        <v>44209</v>
      </c>
      <c r="K3728" s="6">
        <v>46</v>
      </c>
      <c r="L3728" s="6" t="s">
        <v>99</v>
      </c>
      <c r="M3728" s="8"/>
      <c r="O3728">
        <f t="shared" si="945"/>
        <v>0</v>
      </c>
      <c r="Q3728" s="5" t="str">
        <f t="shared" si="930"/>
        <v>3821</v>
      </c>
      <c r="R3728" s="6" t="str">
        <f t="shared" si="931"/>
        <v>Kyoko</v>
      </c>
      <c r="S3728" s="6" t="str">
        <f t="shared" si="932"/>
        <v>Phelps</v>
      </c>
      <c r="T3728" s="6" t="str">
        <f t="shared" si="933"/>
        <v>Mrs</v>
      </c>
      <c r="U3728" s="6" t="str">
        <f t="shared" si="934"/>
        <v>F</v>
      </c>
      <c r="V3728" s="6" t="str">
        <f t="shared" si="935"/>
        <v>90</v>
      </c>
      <c r="W3728" s="6" t="str">
        <f t="shared" si="936"/>
        <v>Potters Fields</v>
      </c>
      <c r="X3728" s="6" t="str">
        <f t="shared" si="937"/>
        <v>ds</v>
      </c>
      <c r="Y3728" s="6" t="str">
        <f t="shared" si="938"/>
        <v>Potters Fields</v>
      </c>
      <c r="Z3728" s="6" t="str">
        <f t="shared" si="939"/>
        <v>Wylam</v>
      </c>
      <c r="AA3728" s="6" t="str">
        <f t="shared" si="940"/>
        <v>WC</v>
      </c>
      <c r="AB3728" s="7" t="str">
        <f t="shared" si="941"/>
        <v>44209</v>
      </c>
      <c r="AC3728" s="6" t="str">
        <f t="shared" si="942"/>
        <v>46</v>
      </c>
      <c r="AD3728" s="6" t="str">
        <f t="shared" si="943"/>
        <v>E</v>
      </c>
      <c r="AE3728" s="8" t="str">
        <f t="shared" si="944"/>
        <v/>
      </c>
    </row>
    <row r="3729" spans="1:31" x14ac:dyDescent="0.25">
      <c r="A3729" s="9">
        <v>3822</v>
      </c>
      <c r="B3729" s="10" t="s">
        <v>2374</v>
      </c>
      <c r="C3729" s="10" t="s">
        <v>8610</v>
      </c>
      <c r="D3729" s="10" t="s">
        <v>28</v>
      </c>
      <c r="E3729" s="10" t="s">
        <v>29</v>
      </c>
      <c r="F3729" s="10">
        <v>60</v>
      </c>
      <c r="G3729" s="10" t="s">
        <v>8611</v>
      </c>
      <c r="H3729" s="10" t="s">
        <v>205</v>
      </c>
      <c r="I3729" s="10" t="s">
        <v>206</v>
      </c>
      <c r="J3729" s="11">
        <v>44006</v>
      </c>
      <c r="K3729" s="10">
        <v>85</v>
      </c>
      <c r="L3729" s="10" t="s">
        <v>78</v>
      </c>
      <c r="M3729" s="12"/>
      <c r="O3729">
        <f t="shared" si="945"/>
        <v>0</v>
      </c>
      <c r="Q3729" s="9" t="str">
        <f t="shared" si="930"/>
        <v>3822</v>
      </c>
      <c r="R3729" s="10" t="str">
        <f t="shared" si="931"/>
        <v>Rupert</v>
      </c>
      <c r="S3729" s="10" t="str">
        <f t="shared" si="932"/>
        <v>Spangler</v>
      </c>
      <c r="T3729" s="10" t="str">
        <f t="shared" si="933"/>
        <v>Mr</v>
      </c>
      <c r="U3729" s="10" t="str">
        <f t="shared" si="934"/>
        <v>M</v>
      </c>
      <c r="V3729" s="10" t="str">
        <f t="shared" si="935"/>
        <v>60</v>
      </c>
      <c r="W3729" s="10" t="str">
        <f t="shared" si="936"/>
        <v>Potters Place</v>
      </c>
      <c r="X3729" s="10" t="str">
        <f t="shared" si="937"/>
        <v>ce</v>
      </c>
      <c r="Y3729" s="10" t="str">
        <f t="shared" si="938"/>
        <v>Potters Place</v>
      </c>
      <c r="Z3729" s="10" t="str">
        <f t="shared" si="939"/>
        <v>Chorley</v>
      </c>
      <c r="AA3729" s="10" t="str">
        <f t="shared" si="940"/>
        <v>DH</v>
      </c>
      <c r="AB3729" s="11" t="str">
        <f t="shared" si="941"/>
        <v>44006</v>
      </c>
      <c r="AC3729" s="10" t="str">
        <f t="shared" si="942"/>
        <v>85</v>
      </c>
      <c r="AD3729" s="10" t="str">
        <f t="shared" si="943"/>
        <v>C2</v>
      </c>
      <c r="AE3729" s="12" t="str">
        <f t="shared" si="944"/>
        <v/>
      </c>
    </row>
    <row r="3730" spans="1:31" x14ac:dyDescent="0.25">
      <c r="A3730" s="5">
        <v>3823</v>
      </c>
      <c r="B3730" s="6" t="s">
        <v>6139</v>
      </c>
      <c r="C3730" s="6" t="s">
        <v>5206</v>
      </c>
      <c r="D3730" s="6" t="s">
        <v>49</v>
      </c>
      <c r="E3730" s="6" t="s">
        <v>16</v>
      </c>
      <c r="F3730" s="6">
        <v>90</v>
      </c>
      <c r="G3730" s="6" t="s">
        <v>8612</v>
      </c>
      <c r="H3730" s="6" t="s">
        <v>46</v>
      </c>
      <c r="I3730" s="6" t="s">
        <v>25</v>
      </c>
      <c r="J3730" s="7">
        <v>43613</v>
      </c>
      <c r="K3730" s="6">
        <v>48</v>
      </c>
      <c r="L3730" s="6" t="s">
        <v>157</v>
      </c>
      <c r="M3730" s="8"/>
      <c r="O3730">
        <f t="shared" si="945"/>
        <v>0</v>
      </c>
      <c r="Q3730" s="5" t="str">
        <f t="shared" si="930"/>
        <v>3823</v>
      </c>
      <c r="R3730" s="6" t="str">
        <f t="shared" si="931"/>
        <v>Lai</v>
      </c>
      <c r="S3730" s="6" t="str">
        <f t="shared" si="932"/>
        <v>Richardson</v>
      </c>
      <c r="T3730" s="6" t="str">
        <f t="shared" si="933"/>
        <v>Miss</v>
      </c>
      <c r="U3730" s="6" t="str">
        <f t="shared" si="934"/>
        <v>F</v>
      </c>
      <c r="V3730" s="6" t="str">
        <f t="shared" si="935"/>
        <v>90</v>
      </c>
      <c r="W3730" s="6" t="str">
        <f t="shared" si="936"/>
        <v>Pottery Cottage</v>
      </c>
      <c r="X3730" s="6" t="str">
        <f t="shared" si="937"/>
        <v>ge</v>
      </c>
      <c r="Y3730" s="6" t="str">
        <f t="shared" si="938"/>
        <v>Pottery Cottage</v>
      </c>
      <c r="Z3730" s="6" t="str">
        <f t="shared" si="939"/>
        <v>Ilfracombe</v>
      </c>
      <c r="AA3730" s="6" t="str">
        <f t="shared" si="940"/>
        <v>HG</v>
      </c>
      <c r="AB3730" s="7" t="str">
        <f t="shared" si="941"/>
        <v>43613</v>
      </c>
      <c r="AC3730" s="6" t="str">
        <f t="shared" si="942"/>
        <v>48</v>
      </c>
      <c r="AD3730" s="6" t="str">
        <f t="shared" si="943"/>
        <v>C3</v>
      </c>
      <c r="AE3730" s="8" t="str">
        <f t="shared" si="944"/>
        <v/>
      </c>
    </row>
    <row r="3731" spans="1:31" x14ac:dyDescent="0.25">
      <c r="A3731" s="9">
        <v>3824</v>
      </c>
      <c r="B3731" s="10" t="s">
        <v>8613</v>
      </c>
      <c r="C3731" s="10" t="s">
        <v>8614</v>
      </c>
      <c r="D3731" s="10" t="s">
        <v>28</v>
      </c>
      <c r="E3731" s="10" t="s">
        <v>29</v>
      </c>
      <c r="F3731" s="10">
        <v>60</v>
      </c>
      <c r="G3731" s="10" t="s">
        <v>8615</v>
      </c>
      <c r="H3731" s="10" t="s">
        <v>2324</v>
      </c>
      <c r="I3731" s="10" t="s">
        <v>32</v>
      </c>
      <c r="J3731" s="11">
        <v>43639</v>
      </c>
      <c r="K3731" s="10">
        <v>66</v>
      </c>
      <c r="L3731" s="10" t="s">
        <v>78</v>
      </c>
      <c r="M3731" s="12"/>
      <c r="O3731">
        <f t="shared" si="945"/>
        <v>0</v>
      </c>
      <c r="Q3731" s="9" t="str">
        <f t="shared" si="930"/>
        <v>3824</v>
      </c>
      <c r="R3731" s="10" t="str">
        <f t="shared" si="931"/>
        <v>Dwayne</v>
      </c>
      <c r="S3731" s="10" t="str">
        <f t="shared" si="932"/>
        <v>Hagen</v>
      </c>
      <c r="T3731" s="10" t="str">
        <f t="shared" si="933"/>
        <v>Mr</v>
      </c>
      <c r="U3731" s="10" t="str">
        <f t="shared" si="934"/>
        <v>M</v>
      </c>
      <c r="V3731" s="10" t="str">
        <f t="shared" si="935"/>
        <v>60</v>
      </c>
      <c r="W3731" s="10" t="str">
        <f t="shared" si="936"/>
        <v>Pound Park</v>
      </c>
      <c r="X3731" s="10" t="str">
        <f t="shared" si="937"/>
        <v>rk</v>
      </c>
      <c r="Y3731" s="10" t="str">
        <f t="shared" si="938"/>
        <v>Pound Park</v>
      </c>
      <c r="Z3731" s="10" t="str">
        <f t="shared" si="939"/>
        <v>Petersfield</v>
      </c>
      <c r="AA3731" s="10" t="str">
        <f t="shared" si="940"/>
        <v>WC</v>
      </c>
      <c r="AB3731" s="11" t="str">
        <f t="shared" si="941"/>
        <v>43639</v>
      </c>
      <c r="AC3731" s="10" t="str">
        <f t="shared" si="942"/>
        <v>66</v>
      </c>
      <c r="AD3731" s="10" t="str">
        <f t="shared" si="943"/>
        <v>C2</v>
      </c>
      <c r="AE3731" s="12" t="str">
        <f t="shared" si="944"/>
        <v/>
      </c>
    </row>
    <row r="3732" spans="1:31" x14ac:dyDescent="0.25">
      <c r="A3732" s="5">
        <v>3825</v>
      </c>
      <c r="B3732" s="6" t="s">
        <v>8616</v>
      </c>
      <c r="C3732" s="6" t="s">
        <v>2741</v>
      </c>
      <c r="D3732" s="6" t="s">
        <v>15</v>
      </c>
      <c r="E3732" s="6" t="s">
        <v>16</v>
      </c>
      <c r="F3732" s="6">
        <v>30</v>
      </c>
      <c r="G3732" s="6" t="s">
        <v>8617</v>
      </c>
      <c r="H3732" s="6" t="s">
        <v>1598</v>
      </c>
      <c r="I3732" s="6" t="s">
        <v>32</v>
      </c>
      <c r="J3732" s="7">
        <v>43956</v>
      </c>
      <c r="K3732" s="6">
        <v>17</v>
      </c>
      <c r="L3732" s="6" t="s">
        <v>33</v>
      </c>
      <c r="M3732" s="8"/>
      <c r="O3732">
        <f t="shared" si="945"/>
        <v>0</v>
      </c>
      <c r="Q3732" s="5" t="str">
        <f t="shared" si="930"/>
        <v>3825</v>
      </c>
      <c r="R3732" s="6" t="str">
        <f t="shared" si="931"/>
        <v>Beatriz</v>
      </c>
      <c r="S3732" s="6" t="str">
        <f t="shared" si="932"/>
        <v>Gill</v>
      </c>
      <c r="T3732" s="6" t="str">
        <f t="shared" si="933"/>
        <v>Mrs</v>
      </c>
      <c r="U3732" s="6" t="str">
        <f t="shared" si="934"/>
        <v>F</v>
      </c>
      <c r="V3732" s="6" t="str">
        <f t="shared" si="935"/>
        <v>30</v>
      </c>
      <c r="W3732" s="6" t="str">
        <f t="shared" si="936"/>
        <v>Povidence Cottages</v>
      </c>
      <c r="X3732" s="6" t="str">
        <f t="shared" si="937"/>
        <v>es</v>
      </c>
      <c r="Y3732" s="6" t="str">
        <f t="shared" si="938"/>
        <v>Povidence Cottages</v>
      </c>
      <c r="Z3732" s="6" t="str">
        <f t="shared" si="939"/>
        <v>Montacute</v>
      </c>
      <c r="AA3732" s="6" t="str">
        <f t="shared" si="940"/>
        <v>WC</v>
      </c>
      <c r="AB3732" s="7" t="str">
        <f t="shared" si="941"/>
        <v>43956</v>
      </c>
      <c r="AC3732" s="6" t="str">
        <f t="shared" si="942"/>
        <v>17</v>
      </c>
      <c r="AD3732" s="6" t="str">
        <f t="shared" si="943"/>
        <v>A3</v>
      </c>
      <c r="AE3732" s="8" t="str">
        <f t="shared" si="944"/>
        <v/>
      </c>
    </row>
    <row r="3733" spans="1:31" x14ac:dyDescent="0.25">
      <c r="A3733" s="9">
        <v>3826</v>
      </c>
      <c r="B3733" s="10" t="s">
        <v>1789</v>
      </c>
      <c r="C3733" s="10" t="s">
        <v>3799</v>
      </c>
      <c r="D3733" s="10" t="s">
        <v>41</v>
      </c>
      <c r="E3733" s="10" t="s">
        <v>16</v>
      </c>
      <c r="F3733" s="10">
        <v>30</v>
      </c>
      <c r="G3733" s="10" t="s">
        <v>8618</v>
      </c>
      <c r="H3733" s="10" t="s">
        <v>5188</v>
      </c>
      <c r="I3733" s="10" t="s">
        <v>38</v>
      </c>
      <c r="J3733" s="11">
        <v>43624</v>
      </c>
      <c r="K3733" s="10">
        <v>61</v>
      </c>
      <c r="L3733" s="10" t="s">
        <v>33</v>
      </c>
      <c r="M3733" s="12"/>
      <c r="O3733">
        <f t="shared" si="945"/>
        <v>0</v>
      </c>
      <c r="Q3733" s="9" t="str">
        <f t="shared" si="930"/>
        <v>3826</v>
      </c>
      <c r="R3733" s="10" t="str">
        <f t="shared" si="931"/>
        <v>Eladia</v>
      </c>
      <c r="S3733" s="10" t="str">
        <f t="shared" si="932"/>
        <v>Velazquez</v>
      </c>
      <c r="T3733" s="10" t="str">
        <f t="shared" si="933"/>
        <v>Ms</v>
      </c>
      <c r="U3733" s="10" t="str">
        <f t="shared" si="934"/>
        <v>F</v>
      </c>
      <c r="V3733" s="10" t="str">
        <f t="shared" si="935"/>
        <v>30</v>
      </c>
      <c r="W3733" s="10" t="str">
        <f t="shared" si="936"/>
        <v>Powes Place</v>
      </c>
      <c r="X3733" s="10" t="str">
        <f t="shared" si="937"/>
        <v>ce</v>
      </c>
      <c r="Y3733" s="10" t="str">
        <f t="shared" si="938"/>
        <v>Powes Place</v>
      </c>
      <c r="Z3733" s="10" t="str">
        <f t="shared" si="939"/>
        <v>Donaghadee</v>
      </c>
      <c r="AA3733" s="10" t="str">
        <f t="shared" si="940"/>
        <v>RM</v>
      </c>
      <c r="AB3733" s="11" t="str">
        <f t="shared" si="941"/>
        <v>43624</v>
      </c>
      <c r="AC3733" s="10" t="str">
        <f t="shared" si="942"/>
        <v>61</v>
      </c>
      <c r="AD3733" s="10" t="str">
        <f t="shared" si="943"/>
        <v>A3</v>
      </c>
      <c r="AE3733" s="12" t="str">
        <f t="shared" si="944"/>
        <v/>
      </c>
    </row>
    <row r="3734" spans="1:31" x14ac:dyDescent="0.25">
      <c r="A3734" s="5">
        <v>3827</v>
      </c>
      <c r="B3734" s="6" t="s">
        <v>634</v>
      </c>
      <c r="C3734" s="6" t="s">
        <v>7588</v>
      </c>
      <c r="D3734" s="6" t="s">
        <v>15</v>
      </c>
      <c r="E3734" s="6" t="s">
        <v>16</v>
      </c>
      <c r="F3734" s="6">
        <v>60</v>
      </c>
      <c r="G3734" s="6" t="s">
        <v>8619</v>
      </c>
      <c r="H3734" s="6" t="s">
        <v>1583</v>
      </c>
      <c r="I3734" s="6" t="s">
        <v>32</v>
      </c>
      <c r="J3734" s="7">
        <v>43573</v>
      </c>
      <c r="K3734" s="6">
        <v>63</v>
      </c>
      <c r="L3734" s="6" t="s">
        <v>99</v>
      </c>
      <c r="M3734" s="8"/>
      <c r="O3734">
        <f t="shared" si="945"/>
        <v>0</v>
      </c>
      <c r="Q3734" s="5" t="str">
        <f t="shared" si="930"/>
        <v>3827</v>
      </c>
      <c r="R3734" s="6" t="str">
        <f t="shared" si="931"/>
        <v>Loretta</v>
      </c>
      <c r="S3734" s="6" t="str">
        <f t="shared" si="932"/>
        <v>Khan</v>
      </c>
      <c r="T3734" s="6" t="str">
        <f t="shared" si="933"/>
        <v>Mrs</v>
      </c>
      <c r="U3734" s="6" t="str">
        <f t="shared" si="934"/>
        <v>F</v>
      </c>
      <c r="V3734" s="6" t="str">
        <f t="shared" si="935"/>
        <v>60</v>
      </c>
      <c r="W3734" s="6" t="str">
        <f t="shared" si="936"/>
        <v>Powis Mews</v>
      </c>
      <c r="X3734" s="6" t="str">
        <f t="shared" si="937"/>
        <v>ws</v>
      </c>
      <c r="Y3734" s="6" t="str">
        <f t="shared" si="938"/>
        <v>Powis Mews</v>
      </c>
      <c r="Z3734" s="6" t="str">
        <f t="shared" si="939"/>
        <v>St. Ives</v>
      </c>
      <c r="AA3734" s="6" t="str">
        <f t="shared" si="940"/>
        <v>WC</v>
      </c>
      <c r="AB3734" s="7" t="str">
        <f t="shared" si="941"/>
        <v>43573</v>
      </c>
      <c r="AC3734" s="6" t="str">
        <f t="shared" si="942"/>
        <v>63</v>
      </c>
      <c r="AD3734" s="6" t="str">
        <f t="shared" si="943"/>
        <v>E</v>
      </c>
      <c r="AE3734" s="8" t="str">
        <f t="shared" si="944"/>
        <v/>
      </c>
    </row>
    <row r="3735" spans="1:31" x14ac:dyDescent="0.25">
      <c r="A3735" s="9">
        <v>3828</v>
      </c>
      <c r="B3735" s="10" t="s">
        <v>8620</v>
      </c>
      <c r="C3735" s="10" t="s">
        <v>1802</v>
      </c>
      <c r="D3735" s="10" t="s">
        <v>49</v>
      </c>
      <c r="E3735" s="10" t="s">
        <v>16</v>
      </c>
      <c r="F3735" s="10">
        <v>30</v>
      </c>
      <c r="G3735" s="10" t="s">
        <v>8621</v>
      </c>
      <c r="H3735" s="10" t="s">
        <v>7690</v>
      </c>
      <c r="I3735" s="10" t="s">
        <v>38</v>
      </c>
      <c r="J3735" s="11">
        <v>43896</v>
      </c>
      <c r="K3735" s="10">
        <v>17</v>
      </c>
      <c r="L3735" s="10" t="s">
        <v>68</v>
      </c>
      <c r="M3735" s="12"/>
      <c r="O3735">
        <f t="shared" si="945"/>
        <v>0</v>
      </c>
      <c r="Q3735" s="9" t="str">
        <f t="shared" si="930"/>
        <v>3828</v>
      </c>
      <c r="R3735" s="10" t="str">
        <f t="shared" si="931"/>
        <v>Yon</v>
      </c>
      <c r="S3735" s="10" t="str">
        <f t="shared" si="932"/>
        <v>Cervantes</v>
      </c>
      <c r="T3735" s="10" t="str">
        <f t="shared" si="933"/>
        <v>Miss</v>
      </c>
      <c r="U3735" s="10" t="str">
        <f t="shared" si="934"/>
        <v>F</v>
      </c>
      <c r="V3735" s="10" t="str">
        <f t="shared" si="935"/>
        <v>30</v>
      </c>
      <c r="W3735" s="10" t="str">
        <f t="shared" si="936"/>
        <v>Pragnell Road</v>
      </c>
      <c r="X3735" s="10" t="str">
        <f t="shared" si="937"/>
        <v>ad</v>
      </c>
      <c r="Y3735" s="10" t="str">
        <f t="shared" si="938"/>
        <v>Pragnell Road</v>
      </c>
      <c r="Z3735" s="10" t="str">
        <f t="shared" si="939"/>
        <v>Drybrook</v>
      </c>
      <c r="AA3735" s="10" t="str">
        <f t="shared" si="940"/>
        <v>RM</v>
      </c>
      <c r="AB3735" s="11" t="str">
        <f t="shared" si="941"/>
        <v>43896</v>
      </c>
      <c r="AC3735" s="10" t="str">
        <f t="shared" si="942"/>
        <v>17</v>
      </c>
      <c r="AD3735" s="10" t="str">
        <f t="shared" si="943"/>
        <v>A2</v>
      </c>
      <c r="AE3735" s="12" t="str">
        <f t="shared" si="944"/>
        <v/>
      </c>
    </row>
    <row r="3736" spans="1:31" x14ac:dyDescent="0.25">
      <c r="A3736" s="9">
        <v>3830</v>
      </c>
      <c r="B3736" s="10" t="s">
        <v>4453</v>
      </c>
      <c r="C3736" s="10" t="s">
        <v>7420</v>
      </c>
      <c r="D3736" s="10" t="s">
        <v>115</v>
      </c>
      <c r="E3736" s="10" t="s">
        <v>29</v>
      </c>
      <c r="F3736" s="10">
        <v>90</v>
      </c>
      <c r="G3736" s="10" t="s">
        <v>8621</v>
      </c>
      <c r="H3736" s="10" t="s">
        <v>3333</v>
      </c>
      <c r="I3736" s="10" t="s">
        <v>1194</v>
      </c>
      <c r="J3736" s="11">
        <v>43495</v>
      </c>
      <c r="K3736" s="10">
        <v>23</v>
      </c>
      <c r="L3736" s="10" t="s">
        <v>52</v>
      </c>
      <c r="M3736" s="12"/>
      <c r="O3736">
        <f t="shared" si="945"/>
        <v>0</v>
      </c>
      <c r="Q3736" s="9" t="str">
        <f t="shared" si="930"/>
        <v>3830</v>
      </c>
      <c r="R3736" s="10" t="str">
        <f t="shared" si="931"/>
        <v>Stacy</v>
      </c>
      <c r="S3736" s="10" t="str">
        <f t="shared" si="932"/>
        <v>Marsh</v>
      </c>
      <c r="T3736" s="10" t="str">
        <f t="shared" si="933"/>
        <v>Prof</v>
      </c>
      <c r="U3736" s="10" t="str">
        <f t="shared" si="934"/>
        <v>M</v>
      </c>
      <c r="V3736" s="10" t="str">
        <f t="shared" si="935"/>
        <v>90</v>
      </c>
      <c r="W3736" s="10" t="str">
        <f t="shared" si="936"/>
        <v>Pragnell Road</v>
      </c>
      <c r="X3736" s="10" t="str">
        <f t="shared" si="937"/>
        <v>ad</v>
      </c>
      <c r="Y3736" s="10" t="str">
        <f t="shared" si="938"/>
        <v>Pragnell Road</v>
      </c>
      <c r="Z3736" s="10" t="str">
        <f t="shared" si="939"/>
        <v>East Cowes</v>
      </c>
      <c r="AA3736" s="10" t="str">
        <f t="shared" si="940"/>
        <v>LU</v>
      </c>
      <c r="AB3736" s="11" t="str">
        <f t="shared" si="941"/>
        <v>43495</v>
      </c>
      <c r="AC3736" s="10" t="str">
        <f t="shared" si="942"/>
        <v>23</v>
      </c>
      <c r="AD3736" s="10" t="str">
        <f t="shared" si="943"/>
        <v>A1</v>
      </c>
      <c r="AE3736" s="12" t="str">
        <f t="shared" si="944"/>
        <v/>
      </c>
    </row>
    <row r="3737" spans="1:31" x14ac:dyDescent="0.25">
      <c r="A3737" s="9">
        <v>3832</v>
      </c>
      <c r="B3737" s="10" t="s">
        <v>8622</v>
      </c>
      <c r="C3737" s="10" t="s">
        <v>1669</v>
      </c>
      <c r="D3737" s="10" t="s">
        <v>41</v>
      </c>
      <c r="E3737" s="10" t="s">
        <v>16</v>
      </c>
      <c r="F3737" s="10">
        <v>30</v>
      </c>
      <c r="G3737" s="10" t="s">
        <v>8623</v>
      </c>
      <c r="H3737" s="10" t="s">
        <v>1530</v>
      </c>
      <c r="I3737" s="10" t="s">
        <v>291</v>
      </c>
      <c r="J3737" s="11">
        <v>44361</v>
      </c>
      <c r="K3737" s="10">
        <v>68</v>
      </c>
      <c r="L3737" s="10" t="s">
        <v>62</v>
      </c>
      <c r="M3737" s="12"/>
      <c r="O3737">
        <f t="shared" si="945"/>
        <v>0</v>
      </c>
      <c r="Q3737" s="9" t="str">
        <f t="shared" si="930"/>
        <v>3832</v>
      </c>
      <c r="R3737" s="10" t="str">
        <f t="shared" si="931"/>
        <v>Kandace</v>
      </c>
      <c r="S3737" s="10" t="str">
        <f t="shared" si="932"/>
        <v>Norman</v>
      </c>
      <c r="T3737" s="10" t="str">
        <f t="shared" si="933"/>
        <v>Ms</v>
      </c>
      <c r="U3737" s="10" t="str">
        <f t="shared" si="934"/>
        <v>F</v>
      </c>
      <c r="V3737" s="10" t="str">
        <f t="shared" si="935"/>
        <v>30</v>
      </c>
      <c r="W3737" s="10" t="str">
        <f t="shared" si="936"/>
        <v>Pratt Walk</v>
      </c>
      <c r="X3737" s="10" t="str">
        <f t="shared" si="937"/>
        <v>lk</v>
      </c>
      <c r="Y3737" s="10" t="str">
        <f t="shared" si="938"/>
        <v>Pratt Walk</v>
      </c>
      <c r="Z3737" s="10" t="str">
        <f t="shared" si="939"/>
        <v>Kirkwall</v>
      </c>
      <c r="AA3737" s="10" t="str">
        <f t="shared" si="940"/>
        <v>HS</v>
      </c>
      <c r="AB3737" s="11" t="str">
        <f t="shared" si="941"/>
        <v>44361</v>
      </c>
      <c r="AC3737" s="10" t="str">
        <f t="shared" si="942"/>
        <v>68</v>
      </c>
      <c r="AD3737" s="10" t="str">
        <f t="shared" si="943"/>
        <v>C4</v>
      </c>
      <c r="AE3737" s="12" t="str">
        <f t="shared" si="944"/>
        <v/>
      </c>
    </row>
    <row r="3738" spans="1:31" x14ac:dyDescent="0.25">
      <c r="A3738" s="5">
        <v>3833</v>
      </c>
      <c r="B3738" s="6" t="s">
        <v>4293</v>
      </c>
      <c r="C3738" s="6" t="s">
        <v>8624</v>
      </c>
      <c r="D3738" s="6" t="s">
        <v>15</v>
      </c>
      <c r="E3738" s="6" t="s">
        <v>16</v>
      </c>
      <c r="F3738" s="6">
        <v>90</v>
      </c>
      <c r="G3738" s="6" t="s">
        <v>8623</v>
      </c>
      <c r="H3738" s="6" t="s">
        <v>5408</v>
      </c>
      <c r="I3738" s="6" t="s">
        <v>32</v>
      </c>
      <c r="J3738" s="7">
        <v>43904</v>
      </c>
      <c r="K3738" s="6">
        <v>38</v>
      </c>
      <c r="L3738" s="6" t="s">
        <v>33</v>
      </c>
      <c r="M3738" s="8"/>
      <c r="O3738">
        <f t="shared" si="945"/>
        <v>0</v>
      </c>
      <c r="Q3738" s="5" t="str">
        <f t="shared" si="930"/>
        <v>3833</v>
      </c>
      <c r="R3738" s="6" t="str">
        <f t="shared" si="931"/>
        <v>Christie</v>
      </c>
      <c r="S3738" s="6" t="str">
        <f t="shared" si="932"/>
        <v>Jennings</v>
      </c>
      <c r="T3738" s="6" t="str">
        <f t="shared" si="933"/>
        <v>Mrs</v>
      </c>
      <c r="U3738" s="6" t="str">
        <f t="shared" si="934"/>
        <v>F</v>
      </c>
      <c r="V3738" s="6" t="str">
        <f t="shared" si="935"/>
        <v>90</v>
      </c>
      <c r="W3738" s="6" t="str">
        <f t="shared" si="936"/>
        <v>Pratt Walk</v>
      </c>
      <c r="X3738" s="6" t="str">
        <f t="shared" si="937"/>
        <v>lk</v>
      </c>
      <c r="Y3738" s="6" t="str">
        <f t="shared" si="938"/>
        <v>Pratt Walk</v>
      </c>
      <c r="Z3738" s="6" t="str">
        <f t="shared" si="939"/>
        <v>Watchet</v>
      </c>
      <c r="AA3738" s="6" t="str">
        <f t="shared" si="940"/>
        <v>WC</v>
      </c>
      <c r="AB3738" s="7" t="str">
        <f t="shared" si="941"/>
        <v>43904</v>
      </c>
      <c r="AC3738" s="6" t="str">
        <f t="shared" si="942"/>
        <v>38</v>
      </c>
      <c r="AD3738" s="6" t="str">
        <f t="shared" si="943"/>
        <v>A3</v>
      </c>
      <c r="AE3738" s="8" t="str">
        <f t="shared" si="944"/>
        <v/>
      </c>
    </row>
    <row r="3739" spans="1:31" x14ac:dyDescent="0.25">
      <c r="A3739" s="9">
        <v>3834</v>
      </c>
      <c r="B3739" s="10" t="s">
        <v>8625</v>
      </c>
      <c r="C3739" s="10" t="s">
        <v>4931</v>
      </c>
      <c r="D3739" s="10" t="s">
        <v>49</v>
      </c>
      <c r="E3739" s="10" t="s">
        <v>16</v>
      </c>
      <c r="F3739" s="10">
        <v>90</v>
      </c>
      <c r="G3739" s="10" t="s">
        <v>8626</v>
      </c>
      <c r="H3739" s="10" t="s">
        <v>2542</v>
      </c>
      <c r="I3739" s="10" t="s">
        <v>32</v>
      </c>
      <c r="J3739" s="11">
        <v>43964</v>
      </c>
      <c r="K3739" s="10">
        <v>68</v>
      </c>
      <c r="L3739" s="10" t="s">
        <v>62</v>
      </c>
      <c r="M3739" s="12"/>
      <c r="O3739">
        <f t="shared" si="945"/>
        <v>0</v>
      </c>
      <c r="Q3739" s="9" t="str">
        <f t="shared" si="930"/>
        <v>3834</v>
      </c>
      <c r="R3739" s="10" t="str">
        <f t="shared" si="931"/>
        <v>Casie</v>
      </c>
      <c r="S3739" s="10" t="str">
        <f t="shared" si="932"/>
        <v>Cassidy</v>
      </c>
      <c r="T3739" s="10" t="str">
        <f t="shared" si="933"/>
        <v>Miss</v>
      </c>
      <c r="U3739" s="10" t="str">
        <f t="shared" si="934"/>
        <v>F</v>
      </c>
      <c r="V3739" s="10" t="str">
        <f t="shared" si="935"/>
        <v>90</v>
      </c>
      <c r="W3739" s="10" t="str">
        <f t="shared" si="936"/>
        <v>Precinct Of</v>
      </c>
      <c r="X3739" s="10" t="str">
        <f t="shared" si="937"/>
        <v>Of</v>
      </c>
      <c r="Y3739" s="10" t="str">
        <f t="shared" si="938"/>
        <v>Precinct Of</v>
      </c>
      <c r="Z3739" s="10" t="str">
        <f t="shared" si="939"/>
        <v>Northallerton</v>
      </c>
      <c r="AA3739" s="10" t="str">
        <f t="shared" si="940"/>
        <v>WC</v>
      </c>
      <c r="AB3739" s="11" t="str">
        <f t="shared" si="941"/>
        <v>43964</v>
      </c>
      <c r="AC3739" s="10" t="str">
        <f t="shared" si="942"/>
        <v>68</v>
      </c>
      <c r="AD3739" s="10" t="str">
        <f t="shared" si="943"/>
        <v>C4</v>
      </c>
      <c r="AE3739" s="12" t="str">
        <f t="shared" si="944"/>
        <v/>
      </c>
    </row>
    <row r="3740" spans="1:31" x14ac:dyDescent="0.25">
      <c r="A3740" s="5">
        <v>3835</v>
      </c>
      <c r="B3740" s="6" t="s">
        <v>8627</v>
      </c>
      <c r="C3740" s="6" t="s">
        <v>6415</v>
      </c>
      <c r="D3740" s="6" t="s">
        <v>15</v>
      </c>
      <c r="E3740" s="6" t="s">
        <v>16</v>
      </c>
      <c r="F3740" s="6">
        <v>30</v>
      </c>
      <c r="G3740" s="6" t="s">
        <v>8628</v>
      </c>
      <c r="H3740" s="6" t="s">
        <v>6683</v>
      </c>
      <c r="I3740" s="6" t="s">
        <v>32</v>
      </c>
      <c r="J3740" s="7">
        <v>44446</v>
      </c>
      <c r="K3740" s="6">
        <v>78</v>
      </c>
      <c r="L3740" s="6" t="s">
        <v>78</v>
      </c>
      <c r="M3740" s="8"/>
      <c r="O3740">
        <f t="shared" si="945"/>
        <v>0</v>
      </c>
      <c r="Q3740" s="5" t="str">
        <f t="shared" si="930"/>
        <v>3835</v>
      </c>
      <c r="R3740" s="6" t="str">
        <f t="shared" si="931"/>
        <v>Cristy</v>
      </c>
      <c r="S3740" s="6" t="str">
        <f t="shared" si="932"/>
        <v>Manuel</v>
      </c>
      <c r="T3740" s="6" t="str">
        <f t="shared" si="933"/>
        <v>Mrs</v>
      </c>
      <c r="U3740" s="6" t="str">
        <f t="shared" si="934"/>
        <v>F</v>
      </c>
      <c r="V3740" s="6" t="str">
        <f t="shared" si="935"/>
        <v>30</v>
      </c>
      <c r="W3740" s="6" t="str">
        <f t="shared" si="936"/>
        <v>Preston Road</v>
      </c>
      <c r="X3740" s="6" t="str">
        <f t="shared" si="937"/>
        <v>ad</v>
      </c>
      <c r="Y3740" s="6" t="str">
        <f t="shared" si="938"/>
        <v>Preston Road</v>
      </c>
      <c r="Z3740" s="6" t="str">
        <f t="shared" si="939"/>
        <v>Stansted</v>
      </c>
      <c r="AA3740" s="6" t="str">
        <f t="shared" si="940"/>
        <v>WC</v>
      </c>
      <c r="AB3740" s="7" t="str">
        <f t="shared" si="941"/>
        <v>44446</v>
      </c>
      <c r="AC3740" s="6" t="str">
        <f t="shared" si="942"/>
        <v>78</v>
      </c>
      <c r="AD3740" s="6" t="str">
        <f t="shared" si="943"/>
        <v>C2</v>
      </c>
      <c r="AE3740" s="8" t="str">
        <f t="shared" si="944"/>
        <v/>
      </c>
    </row>
    <row r="3741" spans="1:31" x14ac:dyDescent="0.25">
      <c r="A3741" s="9">
        <v>3836</v>
      </c>
      <c r="B3741" s="10" t="s">
        <v>8629</v>
      </c>
      <c r="C3741" s="10" t="s">
        <v>265</v>
      </c>
      <c r="D3741" s="10" t="s">
        <v>28</v>
      </c>
      <c r="E3741" s="10" t="s">
        <v>29</v>
      </c>
      <c r="F3741" s="10">
        <v>90</v>
      </c>
      <c r="G3741" s="10" t="s">
        <v>8630</v>
      </c>
      <c r="H3741" s="10" t="s">
        <v>3264</v>
      </c>
      <c r="I3741" s="10" t="s">
        <v>32</v>
      </c>
      <c r="J3741" s="11">
        <v>44414</v>
      </c>
      <c r="K3741" s="10">
        <v>27</v>
      </c>
      <c r="L3741" s="10" t="s">
        <v>52</v>
      </c>
      <c r="M3741" s="12"/>
      <c r="O3741">
        <f t="shared" si="945"/>
        <v>0</v>
      </c>
      <c r="Q3741" s="9" t="str">
        <f t="shared" si="930"/>
        <v>3836</v>
      </c>
      <c r="R3741" s="10" t="str">
        <f t="shared" si="931"/>
        <v>Giuseppe</v>
      </c>
      <c r="S3741" s="10" t="str">
        <f t="shared" si="932"/>
        <v>Martin</v>
      </c>
      <c r="T3741" s="10" t="str">
        <f t="shared" si="933"/>
        <v>Mr</v>
      </c>
      <c r="U3741" s="10" t="str">
        <f t="shared" si="934"/>
        <v>M</v>
      </c>
      <c r="V3741" s="10" t="str">
        <f t="shared" si="935"/>
        <v>90</v>
      </c>
      <c r="W3741" s="10" t="str">
        <f t="shared" si="936"/>
        <v>Price's Street</v>
      </c>
      <c r="X3741" s="10" t="str">
        <f t="shared" si="937"/>
        <v>et</v>
      </c>
      <c r="Y3741" s="10" t="str">
        <f t="shared" si="938"/>
        <v>Price's Street</v>
      </c>
      <c r="Z3741" s="10" t="str">
        <f t="shared" si="939"/>
        <v>Wisbech</v>
      </c>
      <c r="AA3741" s="10" t="str">
        <f t="shared" si="940"/>
        <v>WC</v>
      </c>
      <c r="AB3741" s="11" t="str">
        <f t="shared" si="941"/>
        <v>44414</v>
      </c>
      <c r="AC3741" s="10" t="str">
        <f t="shared" si="942"/>
        <v>27</v>
      </c>
      <c r="AD3741" s="10" t="str">
        <f t="shared" si="943"/>
        <v>A1</v>
      </c>
      <c r="AE3741" s="12" t="str">
        <f t="shared" si="944"/>
        <v/>
      </c>
    </row>
    <row r="3742" spans="1:31" x14ac:dyDescent="0.25">
      <c r="A3742" s="5">
        <v>3837</v>
      </c>
      <c r="B3742" s="6" t="s">
        <v>6278</v>
      </c>
      <c r="C3742" s="6" t="s">
        <v>2873</v>
      </c>
      <c r="D3742" s="6" t="s">
        <v>49</v>
      </c>
      <c r="E3742" s="6" t="s">
        <v>16</v>
      </c>
      <c r="F3742" s="6">
        <v>90</v>
      </c>
      <c r="G3742" s="6" t="s">
        <v>8631</v>
      </c>
      <c r="H3742" s="6" t="s">
        <v>4468</v>
      </c>
      <c r="I3742" s="6" t="s">
        <v>32</v>
      </c>
      <c r="J3742" s="7">
        <v>44194</v>
      </c>
      <c r="K3742" s="6">
        <v>75</v>
      </c>
      <c r="L3742" s="6" t="s">
        <v>20</v>
      </c>
      <c r="M3742" s="8"/>
      <c r="O3742">
        <f t="shared" si="945"/>
        <v>0</v>
      </c>
      <c r="Q3742" s="5" t="str">
        <f t="shared" si="930"/>
        <v>3837</v>
      </c>
      <c r="R3742" s="6" t="str">
        <f t="shared" si="931"/>
        <v>Leesa</v>
      </c>
      <c r="S3742" s="6" t="str">
        <f t="shared" si="932"/>
        <v>Marin</v>
      </c>
      <c r="T3742" s="6" t="str">
        <f t="shared" si="933"/>
        <v>Miss</v>
      </c>
      <c r="U3742" s="6" t="str">
        <f t="shared" si="934"/>
        <v>F</v>
      </c>
      <c r="V3742" s="6" t="str">
        <f t="shared" si="935"/>
        <v>90</v>
      </c>
      <c r="W3742" s="6" t="str">
        <f t="shared" si="936"/>
        <v>Priestley Close</v>
      </c>
      <c r="X3742" s="6" t="str">
        <f t="shared" si="937"/>
        <v>se</v>
      </c>
      <c r="Y3742" s="6" t="str">
        <f t="shared" si="938"/>
        <v>Priestley Close</v>
      </c>
      <c r="Z3742" s="6" t="str">
        <f t="shared" si="939"/>
        <v>Wiltshire</v>
      </c>
      <c r="AA3742" s="6" t="str">
        <f t="shared" si="940"/>
        <v>WC</v>
      </c>
      <c r="AB3742" s="7" t="str">
        <f t="shared" si="941"/>
        <v>44194</v>
      </c>
      <c r="AC3742" s="6" t="str">
        <f t="shared" si="942"/>
        <v>75</v>
      </c>
      <c r="AD3742" s="6" t="str">
        <f t="shared" si="943"/>
        <v>B</v>
      </c>
      <c r="AE3742" s="8" t="str">
        <f t="shared" si="944"/>
        <v/>
      </c>
    </row>
    <row r="3743" spans="1:31" x14ac:dyDescent="0.25">
      <c r="A3743" s="9">
        <v>3838</v>
      </c>
      <c r="B3743" s="10" t="s">
        <v>8632</v>
      </c>
      <c r="C3743" s="10" t="s">
        <v>6507</v>
      </c>
      <c r="D3743" s="10" t="s">
        <v>28</v>
      </c>
      <c r="E3743" s="10" t="s">
        <v>29</v>
      </c>
      <c r="F3743" s="10">
        <v>30</v>
      </c>
      <c r="G3743" s="10" t="s">
        <v>8633</v>
      </c>
      <c r="H3743" s="10" t="s">
        <v>256</v>
      </c>
      <c r="I3743" s="10" t="s">
        <v>32</v>
      </c>
      <c r="J3743" s="11">
        <v>44509</v>
      </c>
      <c r="K3743" s="10">
        <v>91</v>
      </c>
      <c r="L3743" s="10" t="s">
        <v>78</v>
      </c>
      <c r="M3743" s="12"/>
      <c r="O3743">
        <f t="shared" si="945"/>
        <v>0</v>
      </c>
      <c r="Q3743" s="9" t="str">
        <f t="shared" si="930"/>
        <v>3838</v>
      </c>
      <c r="R3743" s="10" t="str">
        <f t="shared" si="931"/>
        <v>Brain</v>
      </c>
      <c r="S3743" s="10" t="str">
        <f t="shared" si="932"/>
        <v>North</v>
      </c>
      <c r="T3743" s="10" t="str">
        <f t="shared" si="933"/>
        <v>Mr</v>
      </c>
      <c r="U3743" s="10" t="str">
        <f t="shared" si="934"/>
        <v>M</v>
      </c>
      <c r="V3743" s="10" t="str">
        <f t="shared" si="935"/>
        <v>30</v>
      </c>
      <c r="W3743" s="10" t="str">
        <f t="shared" si="936"/>
        <v>Priest's Bridge</v>
      </c>
      <c r="X3743" s="10" t="str">
        <f t="shared" si="937"/>
        <v>ge</v>
      </c>
      <c r="Y3743" s="10" t="str">
        <f t="shared" si="938"/>
        <v>Priest's Bridge</v>
      </c>
      <c r="Z3743" s="10" t="str">
        <f t="shared" si="939"/>
        <v>Wells</v>
      </c>
      <c r="AA3743" s="10" t="str">
        <f t="shared" si="940"/>
        <v>WC</v>
      </c>
      <c r="AB3743" s="11" t="str">
        <f t="shared" si="941"/>
        <v>44509</v>
      </c>
      <c r="AC3743" s="10" t="str">
        <f t="shared" si="942"/>
        <v>91</v>
      </c>
      <c r="AD3743" s="10" t="str">
        <f t="shared" si="943"/>
        <v>C2</v>
      </c>
      <c r="AE3743" s="12" t="str">
        <f t="shared" si="944"/>
        <v/>
      </c>
    </row>
    <row r="3744" spans="1:31" x14ac:dyDescent="0.25">
      <c r="A3744" s="5">
        <v>3839</v>
      </c>
      <c r="B3744" s="6" t="s">
        <v>2640</v>
      </c>
      <c r="C3744" s="6" t="s">
        <v>8634</v>
      </c>
      <c r="D3744" s="6" t="s">
        <v>28</v>
      </c>
      <c r="E3744" s="6" t="s">
        <v>3075</v>
      </c>
      <c r="F3744" s="6">
        <v>30</v>
      </c>
      <c r="G3744" s="6" t="s">
        <v>8635</v>
      </c>
      <c r="H3744" s="6" t="s">
        <v>1888</v>
      </c>
      <c r="I3744" s="6" t="s">
        <v>291</v>
      </c>
      <c r="J3744" s="7">
        <v>44457</v>
      </c>
      <c r="K3744" s="6">
        <v>10</v>
      </c>
      <c r="L3744" s="6" t="s">
        <v>157</v>
      </c>
      <c r="M3744" s="8"/>
      <c r="O3744">
        <f t="shared" si="945"/>
        <v>0</v>
      </c>
      <c r="Q3744" s="5" t="str">
        <f t="shared" si="930"/>
        <v>3839</v>
      </c>
      <c r="R3744" s="6" t="str">
        <f t="shared" si="931"/>
        <v>Cornelius</v>
      </c>
      <c r="S3744" s="6" t="str">
        <f t="shared" si="932"/>
        <v>Mcnally</v>
      </c>
      <c r="T3744" s="6" t="str">
        <f t="shared" si="933"/>
        <v>Mr</v>
      </c>
      <c r="U3744" s="6" t="str">
        <f t="shared" si="934"/>
        <v>M</v>
      </c>
      <c r="V3744" s="6" t="str">
        <f t="shared" si="935"/>
        <v>30</v>
      </c>
      <c r="W3744" s="6" t="str">
        <f t="shared" si="936"/>
        <v>Primrose Cottages</v>
      </c>
      <c r="X3744" s="6" t="str">
        <f t="shared" si="937"/>
        <v>es</v>
      </c>
      <c r="Y3744" s="6" t="str">
        <f t="shared" si="938"/>
        <v>Primrose Cottages</v>
      </c>
      <c r="Z3744" s="6" t="str">
        <f t="shared" si="939"/>
        <v>Isle Of Jura</v>
      </c>
      <c r="AA3744" s="6" t="str">
        <f t="shared" si="940"/>
        <v>HS</v>
      </c>
      <c r="AB3744" s="7" t="str">
        <f t="shared" si="941"/>
        <v>44457</v>
      </c>
      <c r="AC3744" s="6" t="str">
        <f t="shared" si="942"/>
        <v>10</v>
      </c>
      <c r="AD3744" s="6" t="str">
        <f t="shared" si="943"/>
        <v>C3</v>
      </c>
      <c r="AE3744" s="8" t="str">
        <f t="shared" si="944"/>
        <v/>
      </c>
    </row>
    <row r="3745" spans="1:31" x14ac:dyDescent="0.25">
      <c r="A3745" s="9">
        <v>3840</v>
      </c>
      <c r="B3745" s="10" t="s">
        <v>8636</v>
      </c>
      <c r="C3745" s="10" t="s">
        <v>1702</v>
      </c>
      <c r="D3745" s="10" t="s">
        <v>49</v>
      </c>
      <c r="E3745" s="10" t="s">
        <v>16</v>
      </c>
      <c r="F3745" s="10">
        <v>90</v>
      </c>
      <c r="G3745" s="10" t="s">
        <v>8637</v>
      </c>
      <c r="H3745" s="10" t="s">
        <v>5007</v>
      </c>
      <c r="I3745" s="10" t="s">
        <v>32</v>
      </c>
      <c r="J3745" s="11">
        <v>43690</v>
      </c>
      <c r="K3745" s="10">
        <v>47</v>
      </c>
      <c r="L3745" s="10" t="s">
        <v>78</v>
      </c>
      <c r="M3745" s="12"/>
      <c r="O3745">
        <f t="shared" si="945"/>
        <v>0</v>
      </c>
      <c r="Q3745" s="9" t="str">
        <f t="shared" si="930"/>
        <v>3840</v>
      </c>
      <c r="R3745" s="10" t="str">
        <f t="shared" si="931"/>
        <v>Adrianna</v>
      </c>
      <c r="S3745" s="10" t="str">
        <f t="shared" si="932"/>
        <v>Whaley</v>
      </c>
      <c r="T3745" s="10" t="str">
        <f t="shared" si="933"/>
        <v>Miss</v>
      </c>
      <c r="U3745" s="10" t="str">
        <f t="shared" si="934"/>
        <v>F</v>
      </c>
      <c r="V3745" s="10" t="str">
        <f t="shared" si="935"/>
        <v>90</v>
      </c>
      <c r="W3745" s="10" t="str">
        <f t="shared" si="936"/>
        <v>Prince Road</v>
      </c>
      <c r="X3745" s="10" t="str">
        <f t="shared" si="937"/>
        <v>ad</v>
      </c>
      <c r="Y3745" s="10" t="str">
        <f t="shared" si="938"/>
        <v>Prince Road</v>
      </c>
      <c r="Z3745" s="10" t="str">
        <f t="shared" si="939"/>
        <v>Romsey</v>
      </c>
      <c r="AA3745" s="10" t="str">
        <f t="shared" si="940"/>
        <v>WC</v>
      </c>
      <c r="AB3745" s="11" t="str">
        <f t="shared" si="941"/>
        <v>43690</v>
      </c>
      <c r="AC3745" s="10" t="str">
        <f t="shared" si="942"/>
        <v>47</v>
      </c>
      <c r="AD3745" s="10" t="str">
        <f t="shared" si="943"/>
        <v>C2</v>
      </c>
      <c r="AE3745" s="12" t="str">
        <f t="shared" si="944"/>
        <v/>
      </c>
    </row>
    <row r="3746" spans="1:31" x14ac:dyDescent="0.25">
      <c r="A3746" s="9">
        <v>3842</v>
      </c>
      <c r="B3746" s="10" t="s">
        <v>3011</v>
      </c>
      <c r="C3746" s="10" t="s">
        <v>6061</v>
      </c>
      <c r="D3746" s="10" t="s">
        <v>28</v>
      </c>
      <c r="E3746" s="10" t="s">
        <v>29</v>
      </c>
      <c r="F3746" s="10">
        <v>30</v>
      </c>
      <c r="G3746" s="10" t="s">
        <v>8638</v>
      </c>
      <c r="H3746" s="10" t="s">
        <v>166</v>
      </c>
      <c r="I3746" s="10" t="s">
        <v>32</v>
      </c>
      <c r="J3746" s="11">
        <v>43997</v>
      </c>
      <c r="K3746" s="10">
        <v>94</v>
      </c>
      <c r="L3746" s="10" t="s">
        <v>52</v>
      </c>
      <c r="M3746" s="12"/>
      <c r="O3746">
        <f t="shared" si="945"/>
        <v>0</v>
      </c>
      <c r="Q3746" s="9" t="str">
        <f t="shared" si="930"/>
        <v>3842</v>
      </c>
      <c r="R3746" s="10" t="str">
        <f t="shared" si="931"/>
        <v>Jewell</v>
      </c>
      <c r="S3746" s="10" t="str">
        <f t="shared" si="932"/>
        <v>Boyd</v>
      </c>
      <c r="T3746" s="10" t="str">
        <f t="shared" si="933"/>
        <v>Mr</v>
      </c>
      <c r="U3746" s="10" t="str">
        <f t="shared" si="934"/>
        <v>M</v>
      </c>
      <c r="V3746" s="10" t="str">
        <f t="shared" si="935"/>
        <v>30</v>
      </c>
      <c r="W3746" s="10" t="str">
        <f t="shared" si="936"/>
        <v>Prince's Mews</v>
      </c>
      <c r="X3746" s="10" t="str">
        <f t="shared" si="937"/>
        <v>ws</v>
      </c>
      <c r="Y3746" s="10" t="str">
        <f t="shared" si="938"/>
        <v>Prince's Mews</v>
      </c>
      <c r="Z3746" s="10" t="str">
        <f t="shared" si="939"/>
        <v>Sandown</v>
      </c>
      <c r="AA3746" s="10" t="str">
        <f t="shared" si="940"/>
        <v>WC</v>
      </c>
      <c r="AB3746" s="11" t="str">
        <f t="shared" si="941"/>
        <v>43997</v>
      </c>
      <c r="AC3746" s="10" t="str">
        <f t="shared" si="942"/>
        <v>94</v>
      </c>
      <c r="AD3746" s="10" t="str">
        <f t="shared" si="943"/>
        <v>A1</v>
      </c>
      <c r="AE3746" s="12" t="str">
        <f t="shared" si="944"/>
        <v/>
      </c>
    </row>
    <row r="3747" spans="1:31" x14ac:dyDescent="0.25">
      <c r="A3747" s="5">
        <v>3843</v>
      </c>
      <c r="B3747" s="6" t="s">
        <v>4628</v>
      </c>
      <c r="C3747" s="6" t="s">
        <v>7096</v>
      </c>
      <c r="D3747" s="6" t="s">
        <v>28</v>
      </c>
      <c r="E3747" s="6" t="s">
        <v>29</v>
      </c>
      <c r="F3747" s="6">
        <v>90</v>
      </c>
      <c r="G3747" s="6" t="s">
        <v>8639</v>
      </c>
      <c r="H3747" s="6" t="s">
        <v>358</v>
      </c>
      <c r="I3747" s="6" t="s">
        <v>25</v>
      </c>
      <c r="J3747" s="7">
        <v>44405</v>
      </c>
      <c r="K3747" s="6">
        <v>40</v>
      </c>
      <c r="L3747" s="6" t="s">
        <v>33</v>
      </c>
      <c r="M3747" s="8"/>
      <c r="O3747">
        <f t="shared" si="945"/>
        <v>0</v>
      </c>
      <c r="Q3747" s="5" t="str">
        <f t="shared" si="930"/>
        <v>3843</v>
      </c>
      <c r="R3747" s="6" t="str">
        <f t="shared" si="931"/>
        <v>Randall</v>
      </c>
      <c r="S3747" s="6" t="str">
        <f t="shared" si="932"/>
        <v>Sosa</v>
      </c>
      <c r="T3747" s="6" t="str">
        <f t="shared" si="933"/>
        <v>Mr</v>
      </c>
      <c r="U3747" s="6" t="str">
        <f t="shared" si="934"/>
        <v>M</v>
      </c>
      <c r="V3747" s="6" t="str">
        <f t="shared" si="935"/>
        <v>90</v>
      </c>
      <c r="W3747" s="6" t="str">
        <f t="shared" si="936"/>
        <v>Prince's Street</v>
      </c>
      <c r="X3747" s="6" t="str">
        <f t="shared" si="937"/>
        <v>et</v>
      </c>
      <c r="Y3747" s="6" t="str">
        <f t="shared" si="938"/>
        <v>Prince's Street</v>
      </c>
      <c r="Z3747" s="6" t="str">
        <f t="shared" si="939"/>
        <v>Hyde</v>
      </c>
      <c r="AA3747" s="6" t="str">
        <f t="shared" si="940"/>
        <v>HG</v>
      </c>
      <c r="AB3747" s="7" t="str">
        <f t="shared" si="941"/>
        <v>44405</v>
      </c>
      <c r="AC3747" s="6" t="str">
        <f t="shared" si="942"/>
        <v>40</v>
      </c>
      <c r="AD3747" s="6" t="str">
        <f t="shared" si="943"/>
        <v>A3</v>
      </c>
      <c r="AE3747" s="8" t="str">
        <f t="shared" si="944"/>
        <v/>
      </c>
    </row>
    <row r="3748" spans="1:31" x14ac:dyDescent="0.25">
      <c r="A3748" s="9">
        <v>3844</v>
      </c>
      <c r="B3748" s="10" t="s">
        <v>7510</v>
      </c>
      <c r="C3748" s="10" t="s">
        <v>8640</v>
      </c>
      <c r="D3748" s="10" t="s">
        <v>28</v>
      </c>
      <c r="E3748" s="10" t="s">
        <v>29</v>
      </c>
      <c r="F3748" s="10">
        <v>60</v>
      </c>
      <c r="G3748" s="10" t="s">
        <v>8641</v>
      </c>
      <c r="H3748" s="10" t="s">
        <v>3607</v>
      </c>
      <c r="I3748" s="10" t="s">
        <v>571</v>
      </c>
      <c r="J3748" s="11">
        <v>43798</v>
      </c>
      <c r="K3748" s="10">
        <v>17</v>
      </c>
      <c r="L3748" s="10" t="s">
        <v>62</v>
      </c>
      <c r="M3748" s="12"/>
      <c r="O3748">
        <f t="shared" si="945"/>
        <v>0</v>
      </c>
      <c r="Q3748" s="9" t="str">
        <f t="shared" si="930"/>
        <v>3844</v>
      </c>
      <c r="R3748" s="10" t="str">
        <f t="shared" si="931"/>
        <v>Jim</v>
      </c>
      <c r="S3748" s="10" t="str">
        <f t="shared" si="932"/>
        <v>Schulz</v>
      </c>
      <c r="T3748" s="10" t="str">
        <f t="shared" si="933"/>
        <v>Mr</v>
      </c>
      <c r="U3748" s="10" t="str">
        <f t="shared" si="934"/>
        <v>M</v>
      </c>
      <c r="V3748" s="10" t="str">
        <f t="shared" si="935"/>
        <v>60</v>
      </c>
      <c r="W3748" s="10" t="str">
        <f t="shared" si="936"/>
        <v>Princess May</v>
      </c>
      <c r="X3748" s="10" t="str">
        <f t="shared" si="937"/>
        <v>ay</v>
      </c>
      <c r="Y3748" s="10" t="str">
        <f t="shared" si="938"/>
        <v>Princess May</v>
      </c>
      <c r="Z3748" s="10" t="str">
        <f t="shared" si="939"/>
        <v>Abingdon</v>
      </c>
      <c r="AA3748" s="10" t="str">
        <f t="shared" si="940"/>
        <v>NP</v>
      </c>
      <c r="AB3748" s="11" t="str">
        <f t="shared" si="941"/>
        <v>43798</v>
      </c>
      <c r="AC3748" s="10" t="str">
        <f t="shared" si="942"/>
        <v>17</v>
      </c>
      <c r="AD3748" s="10" t="str">
        <f t="shared" si="943"/>
        <v>C4</v>
      </c>
      <c r="AE3748" s="12" t="str">
        <f t="shared" si="944"/>
        <v/>
      </c>
    </row>
    <row r="3749" spans="1:31" x14ac:dyDescent="0.25">
      <c r="A3749" s="5">
        <v>3845</v>
      </c>
      <c r="B3749" s="6" t="s">
        <v>7010</v>
      </c>
      <c r="C3749" s="6" t="s">
        <v>8642</v>
      </c>
      <c r="D3749" s="6" t="s">
        <v>28</v>
      </c>
      <c r="E3749" s="6" t="s">
        <v>29</v>
      </c>
      <c r="F3749" s="6">
        <v>90</v>
      </c>
      <c r="G3749" s="6" t="s">
        <v>8643</v>
      </c>
      <c r="H3749" s="6" t="s">
        <v>4906</v>
      </c>
      <c r="I3749" s="6" t="s">
        <v>32</v>
      </c>
      <c r="J3749" s="7">
        <v>44055</v>
      </c>
      <c r="K3749" s="6">
        <v>90</v>
      </c>
      <c r="L3749" s="6" t="s">
        <v>39</v>
      </c>
      <c r="M3749" s="8"/>
      <c r="O3749">
        <f t="shared" si="945"/>
        <v>0</v>
      </c>
      <c r="Q3749" s="5" t="str">
        <f t="shared" si="930"/>
        <v>3845</v>
      </c>
      <c r="R3749" s="6" t="str">
        <f t="shared" si="931"/>
        <v>Lindsay</v>
      </c>
      <c r="S3749" s="6" t="str">
        <f t="shared" si="932"/>
        <v>Bender</v>
      </c>
      <c r="T3749" s="6" t="str">
        <f t="shared" si="933"/>
        <v>Mr</v>
      </c>
      <c r="U3749" s="6" t="str">
        <f t="shared" si="934"/>
        <v>M</v>
      </c>
      <c r="V3749" s="6" t="str">
        <f t="shared" si="935"/>
        <v>90</v>
      </c>
      <c r="W3749" s="6" t="str">
        <f t="shared" si="936"/>
        <v>Printers Place</v>
      </c>
      <c r="X3749" s="6" t="str">
        <f t="shared" si="937"/>
        <v>ce</v>
      </c>
      <c r="Y3749" s="6" t="str">
        <f t="shared" si="938"/>
        <v>Printers Place</v>
      </c>
      <c r="Z3749" s="6" t="str">
        <f t="shared" si="939"/>
        <v>Sutton</v>
      </c>
      <c r="AA3749" s="6" t="str">
        <f t="shared" si="940"/>
        <v>WC</v>
      </c>
      <c r="AB3749" s="7" t="str">
        <f t="shared" si="941"/>
        <v>44055</v>
      </c>
      <c r="AC3749" s="6" t="str">
        <f t="shared" si="942"/>
        <v>90</v>
      </c>
      <c r="AD3749" s="6" t="str">
        <f t="shared" si="943"/>
        <v>C1</v>
      </c>
      <c r="AE3749" s="8" t="str">
        <f t="shared" si="944"/>
        <v/>
      </c>
    </row>
    <row r="3750" spans="1:31" x14ac:dyDescent="0.25">
      <c r="A3750" s="9">
        <v>3846</v>
      </c>
      <c r="B3750" s="10" t="s">
        <v>8644</v>
      </c>
      <c r="C3750" s="10" t="s">
        <v>6041</v>
      </c>
      <c r="D3750" s="10" t="s">
        <v>49</v>
      </c>
      <c r="E3750" s="10" t="s">
        <v>16</v>
      </c>
      <c r="F3750" s="10">
        <v>90</v>
      </c>
      <c r="G3750" s="10" t="s">
        <v>8645</v>
      </c>
      <c r="H3750" s="10" t="s">
        <v>5154</v>
      </c>
      <c r="I3750" s="10" t="s">
        <v>682</v>
      </c>
      <c r="J3750" s="11">
        <v>43895</v>
      </c>
      <c r="K3750" s="10">
        <v>11</v>
      </c>
      <c r="L3750" s="10" t="s">
        <v>62</v>
      </c>
      <c r="M3750" s="12"/>
      <c r="O3750">
        <f t="shared" si="945"/>
        <v>0</v>
      </c>
      <c r="Q3750" s="9" t="str">
        <f t="shared" si="930"/>
        <v>3846</v>
      </c>
      <c r="R3750" s="10" t="str">
        <f t="shared" si="931"/>
        <v>Annalee</v>
      </c>
      <c r="S3750" s="10" t="str">
        <f t="shared" si="932"/>
        <v>Schmidt</v>
      </c>
      <c r="T3750" s="10" t="str">
        <f t="shared" si="933"/>
        <v>Miss</v>
      </c>
      <c r="U3750" s="10" t="str">
        <f t="shared" si="934"/>
        <v>F</v>
      </c>
      <c r="V3750" s="10" t="str">
        <f t="shared" si="935"/>
        <v>90</v>
      </c>
      <c r="W3750" s="10" t="str">
        <f t="shared" si="936"/>
        <v>Printinghouse Lane</v>
      </c>
      <c r="X3750" s="10" t="str">
        <f t="shared" si="937"/>
        <v>ne</v>
      </c>
      <c r="Y3750" s="10" t="str">
        <f t="shared" si="938"/>
        <v>Printinghouse Lane</v>
      </c>
      <c r="Z3750" s="10" t="str">
        <f t="shared" si="939"/>
        <v>Berkhamsted</v>
      </c>
      <c r="AA3750" s="10" t="str">
        <f t="shared" si="940"/>
        <v>DA</v>
      </c>
      <c r="AB3750" s="11" t="str">
        <f t="shared" si="941"/>
        <v>43895</v>
      </c>
      <c r="AC3750" s="10" t="str">
        <f t="shared" si="942"/>
        <v>11</v>
      </c>
      <c r="AD3750" s="10" t="str">
        <f t="shared" si="943"/>
        <v>C4</v>
      </c>
      <c r="AE3750" s="12" t="str">
        <f t="shared" si="944"/>
        <v/>
      </c>
    </row>
    <row r="3751" spans="1:31" x14ac:dyDescent="0.25">
      <c r="A3751" s="5">
        <v>3847</v>
      </c>
      <c r="B3751" s="6" t="s">
        <v>3489</v>
      </c>
      <c r="C3751" s="6" t="s">
        <v>8032</v>
      </c>
      <c r="D3751" s="6" t="s">
        <v>28</v>
      </c>
      <c r="E3751" s="6" t="s">
        <v>29</v>
      </c>
      <c r="F3751" s="6">
        <v>90</v>
      </c>
      <c r="G3751" s="6" t="s">
        <v>8646</v>
      </c>
      <c r="H3751" s="6" t="s">
        <v>331</v>
      </c>
      <c r="I3751" s="6" t="s">
        <v>122</v>
      </c>
      <c r="J3751" s="7">
        <v>44282</v>
      </c>
      <c r="K3751" s="6">
        <v>3</v>
      </c>
      <c r="L3751" s="6" t="s">
        <v>68</v>
      </c>
      <c r="M3751" s="8"/>
      <c r="O3751">
        <f t="shared" si="945"/>
        <v>0</v>
      </c>
      <c r="Q3751" s="5" t="str">
        <f t="shared" si="930"/>
        <v>3847</v>
      </c>
      <c r="R3751" s="6" t="str">
        <f t="shared" si="931"/>
        <v>Ted</v>
      </c>
      <c r="S3751" s="6" t="str">
        <f t="shared" si="932"/>
        <v>Stein</v>
      </c>
      <c r="T3751" s="6" t="str">
        <f t="shared" si="933"/>
        <v>Mr</v>
      </c>
      <c r="U3751" s="6" t="str">
        <f t="shared" si="934"/>
        <v>M</v>
      </c>
      <c r="V3751" s="6" t="str">
        <f t="shared" si="935"/>
        <v>90</v>
      </c>
      <c r="W3751" s="6" t="str">
        <f t="shared" si="936"/>
        <v>Prior Street</v>
      </c>
      <c r="X3751" s="6" t="str">
        <f t="shared" si="937"/>
        <v>et</v>
      </c>
      <c r="Y3751" s="6" t="str">
        <f t="shared" si="938"/>
        <v>Prior Street</v>
      </c>
      <c r="Z3751" s="6" t="str">
        <f t="shared" si="939"/>
        <v>Llanarth</v>
      </c>
      <c r="AA3751" s="6" t="str">
        <f t="shared" si="940"/>
        <v>WN</v>
      </c>
      <c r="AB3751" s="7" t="str">
        <f t="shared" si="941"/>
        <v>44282</v>
      </c>
      <c r="AC3751" s="6" t="str">
        <f t="shared" si="942"/>
        <v>3</v>
      </c>
      <c r="AD3751" s="6" t="str">
        <f t="shared" si="943"/>
        <v>A2</v>
      </c>
      <c r="AE3751" s="8" t="str">
        <f t="shared" si="944"/>
        <v/>
      </c>
    </row>
    <row r="3752" spans="1:31" x14ac:dyDescent="0.25">
      <c r="A3752" s="9">
        <v>3848</v>
      </c>
      <c r="B3752" s="10" t="s">
        <v>824</v>
      </c>
      <c r="C3752" s="10" t="s">
        <v>8606</v>
      </c>
      <c r="D3752" s="10" t="s">
        <v>28</v>
      </c>
      <c r="E3752" s="10" t="s">
        <v>29</v>
      </c>
      <c r="F3752" s="10">
        <v>30</v>
      </c>
      <c r="G3752" s="10" t="s">
        <v>8647</v>
      </c>
      <c r="H3752" s="10" t="s">
        <v>3701</v>
      </c>
      <c r="I3752" s="10" t="s">
        <v>32</v>
      </c>
      <c r="J3752" s="11">
        <v>43602</v>
      </c>
      <c r="K3752" s="10">
        <v>85</v>
      </c>
      <c r="L3752" s="10" t="s">
        <v>39</v>
      </c>
      <c r="M3752" s="12"/>
      <c r="O3752">
        <f t="shared" si="945"/>
        <v>0</v>
      </c>
      <c r="Q3752" s="9" t="str">
        <f t="shared" si="930"/>
        <v>3848</v>
      </c>
      <c r="R3752" s="10" t="str">
        <f t="shared" si="931"/>
        <v>Loren</v>
      </c>
      <c r="S3752" s="10" t="str">
        <f t="shared" si="932"/>
        <v>Rush</v>
      </c>
      <c r="T3752" s="10" t="str">
        <f t="shared" si="933"/>
        <v>Mr</v>
      </c>
      <c r="U3752" s="10" t="str">
        <f t="shared" si="934"/>
        <v>M</v>
      </c>
      <c r="V3752" s="10" t="str">
        <f t="shared" si="935"/>
        <v>30</v>
      </c>
      <c r="W3752" s="10" t="str">
        <f t="shared" si="936"/>
        <v>Priors Dean</v>
      </c>
      <c r="X3752" s="10" t="str">
        <f t="shared" si="937"/>
        <v>an</v>
      </c>
      <c r="Y3752" s="10" t="str">
        <f t="shared" si="938"/>
        <v>Priors Dean</v>
      </c>
      <c r="Z3752" s="10" t="str">
        <f t="shared" si="939"/>
        <v>Yeovil</v>
      </c>
      <c r="AA3752" s="10" t="str">
        <f t="shared" si="940"/>
        <v>WC</v>
      </c>
      <c r="AB3752" s="11" t="str">
        <f t="shared" si="941"/>
        <v>43602</v>
      </c>
      <c r="AC3752" s="10" t="str">
        <f t="shared" si="942"/>
        <v>85</v>
      </c>
      <c r="AD3752" s="10" t="str">
        <f t="shared" si="943"/>
        <v>C1</v>
      </c>
      <c r="AE3752" s="12" t="str">
        <f t="shared" si="944"/>
        <v/>
      </c>
    </row>
    <row r="3753" spans="1:31" x14ac:dyDescent="0.25">
      <c r="A3753" s="5">
        <v>3849</v>
      </c>
      <c r="B3753" s="6" t="s">
        <v>6810</v>
      </c>
      <c r="C3753" s="6" t="s">
        <v>3130</v>
      </c>
      <c r="D3753" s="6" t="s">
        <v>28</v>
      </c>
      <c r="E3753" s="6" t="s">
        <v>29</v>
      </c>
      <c r="F3753" s="6">
        <v>90</v>
      </c>
      <c r="G3753" s="6" t="s">
        <v>8648</v>
      </c>
      <c r="H3753" s="6" t="s">
        <v>5698</v>
      </c>
      <c r="I3753" s="6" t="s">
        <v>291</v>
      </c>
      <c r="J3753" s="7">
        <v>43547</v>
      </c>
      <c r="K3753" s="6">
        <v>67</v>
      </c>
      <c r="L3753" s="6" t="s">
        <v>52</v>
      </c>
      <c r="M3753" s="8"/>
      <c r="O3753">
        <f t="shared" si="945"/>
        <v>0</v>
      </c>
      <c r="Q3753" s="5" t="str">
        <f t="shared" si="930"/>
        <v>3849</v>
      </c>
      <c r="R3753" s="6" t="str">
        <f t="shared" si="931"/>
        <v>Tad</v>
      </c>
      <c r="S3753" s="6" t="str">
        <f t="shared" si="932"/>
        <v>Logan</v>
      </c>
      <c r="T3753" s="6" t="str">
        <f t="shared" si="933"/>
        <v>Mr</v>
      </c>
      <c r="U3753" s="6" t="str">
        <f t="shared" si="934"/>
        <v>M</v>
      </c>
      <c r="V3753" s="6" t="str">
        <f t="shared" si="935"/>
        <v>90</v>
      </c>
      <c r="W3753" s="6" t="str">
        <f t="shared" si="936"/>
        <v>Priory Avenue</v>
      </c>
      <c r="X3753" s="6" t="str">
        <f t="shared" si="937"/>
        <v>ue</v>
      </c>
      <c r="Y3753" s="6" t="str">
        <f t="shared" si="938"/>
        <v>Priory Avenue</v>
      </c>
      <c r="Z3753" s="6" t="str">
        <f t="shared" si="939"/>
        <v>Isle Of Bute</v>
      </c>
      <c r="AA3753" s="6" t="str">
        <f t="shared" si="940"/>
        <v>HS</v>
      </c>
      <c r="AB3753" s="7" t="str">
        <f t="shared" si="941"/>
        <v>43547</v>
      </c>
      <c r="AC3753" s="6" t="str">
        <f t="shared" si="942"/>
        <v>67</v>
      </c>
      <c r="AD3753" s="6" t="str">
        <f t="shared" si="943"/>
        <v>A1</v>
      </c>
      <c r="AE3753" s="8" t="str">
        <f t="shared" si="944"/>
        <v/>
      </c>
    </row>
    <row r="3754" spans="1:31" x14ac:dyDescent="0.25">
      <c r="A3754" s="9">
        <v>3850</v>
      </c>
      <c r="B3754" s="10" t="s">
        <v>2150</v>
      </c>
      <c r="C3754" s="10" t="s">
        <v>3336</v>
      </c>
      <c r="D3754" s="10" t="s">
        <v>15</v>
      </c>
      <c r="E3754" s="10" t="s">
        <v>16</v>
      </c>
      <c r="F3754" s="10">
        <v>30</v>
      </c>
      <c r="G3754" s="10" t="s">
        <v>8649</v>
      </c>
      <c r="H3754" s="10" t="s">
        <v>7968</v>
      </c>
      <c r="I3754" s="10" t="s">
        <v>32</v>
      </c>
      <c r="J3754" s="11">
        <v>44340</v>
      </c>
      <c r="K3754" s="10">
        <v>44</v>
      </c>
      <c r="L3754" s="10" t="s">
        <v>52</v>
      </c>
      <c r="M3754" s="12"/>
      <c r="O3754">
        <f t="shared" si="945"/>
        <v>0</v>
      </c>
      <c r="Q3754" s="9" t="str">
        <f t="shared" si="930"/>
        <v>3850</v>
      </c>
      <c r="R3754" s="10" t="str">
        <f t="shared" si="931"/>
        <v>Rosena</v>
      </c>
      <c r="S3754" s="10" t="str">
        <f t="shared" si="932"/>
        <v>Bonner</v>
      </c>
      <c r="T3754" s="10" t="str">
        <f t="shared" si="933"/>
        <v>Mrs</v>
      </c>
      <c r="U3754" s="10" t="str">
        <f t="shared" si="934"/>
        <v>F</v>
      </c>
      <c r="V3754" s="10" t="str">
        <f t="shared" si="935"/>
        <v>30</v>
      </c>
      <c r="W3754" s="10" t="str">
        <f t="shared" si="936"/>
        <v>Priory Drive</v>
      </c>
      <c r="X3754" s="10" t="str">
        <f t="shared" si="937"/>
        <v>ve</v>
      </c>
      <c r="Y3754" s="10" t="str">
        <f t="shared" si="938"/>
        <v>Priory Drive</v>
      </c>
      <c r="Z3754" s="10" t="str">
        <f t="shared" si="939"/>
        <v>South Queensferry</v>
      </c>
      <c r="AA3754" s="10" t="str">
        <f t="shared" si="940"/>
        <v>WC</v>
      </c>
      <c r="AB3754" s="11" t="str">
        <f t="shared" si="941"/>
        <v>44340</v>
      </c>
      <c r="AC3754" s="10" t="str">
        <f t="shared" si="942"/>
        <v>44</v>
      </c>
      <c r="AD3754" s="10" t="str">
        <f t="shared" si="943"/>
        <v>A1</v>
      </c>
      <c r="AE3754" s="12" t="str">
        <f t="shared" si="944"/>
        <v/>
      </c>
    </row>
    <row r="3755" spans="1:31" x14ac:dyDescent="0.25">
      <c r="A3755" s="5">
        <v>3851</v>
      </c>
      <c r="B3755" s="6" t="s">
        <v>8650</v>
      </c>
      <c r="C3755" s="6" t="s">
        <v>4204</v>
      </c>
      <c r="D3755" s="6" t="s">
        <v>28</v>
      </c>
      <c r="E3755" s="6" t="s">
        <v>29</v>
      </c>
      <c r="F3755" s="6">
        <v>60</v>
      </c>
      <c r="G3755" s="6" t="s">
        <v>8651</v>
      </c>
      <c r="H3755" s="6" t="s">
        <v>6355</v>
      </c>
      <c r="I3755" s="6" t="s">
        <v>162</v>
      </c>
      <c r="J3755" s="7">
        <v>43572</v>
      </c>
      <c r="K3755" s="6">
        <v>38</v>
      </c>
      <c r="L3755" s="6" t="s">
        <v>39</v>
      </c>
      <c r="M3755" s="8"/>
      <c r="O3755">
        <f t="shared" si="945"/>
        <v>0</v>
      </c>
      <c r="Q3755" s="5" t="str">
        <f t="shared" si="930"/>
        <v>3851</v>
      </c>
      <c r="R3755" s="6" t="str">
        <f t="shared" si="931"/>
        <v>Lonny</v>
      </c>
      <c r="S3755" s="6" t="str">
        <f t="shared" si="932"/>
        <v>Murray</v>
      </c>
      <c r="T3755" s="6" t="str">
        <f t="shared" si="933"/>
        <v>Mr</v>
      </c>
      <c r="U3755" s="6" t="str">
        <f t="shared" si="934"/>
        <v>M</v>
      </c>
      <c r="V3755" s="6" t="str">
        <f t="shared" si="935"/>
        <v>60</v>
      </c>
      <c r="W3755" s="6" t="str">
        <f t="shared" si="936"/>
        <v>Priory Green</v>
      </c>
      <c r="X3755" s="6" t="str">
        <f t="shared" si="937"/>
        <v>en</v>
      </c>
      <c r="Y3755" s="6" t="str">
        <f t="shared" si="938"/>
        <v>Priory Green</v>
      </c>
      <c r="Z3755" s="6" t="str">
        <f t="shared" si="939"/>
        <v>Alness</v>
      </c>
      <c r="AA3755" s="6" t="str">
        <f t="shared" si="940"/>
        <v>FK</v>
      </c>
      <c r="AB3755" s="7" t="str">
        <f t="shared" si="941"/>
        <v>43572</v>
      </c>
      <c r="AC3755" s="6" t="str">
        <f t="shared" si="942"/>
        <v>38</v>
      </c>
      <c r="AD3755" s="6" t="str">
        <f t="shared" si="943"/>
        <v>C1</v>
      </c>
      <c r="AE3755" s="8" t="str">
        <f t="shared" si="944"/>
        <v/>
      </c>
    </row>
    <row r="3756" spans="1:31" x14ac:dyDescent="0.25">
      <c r="A3756" s="9">
        <v>3852</v>
      </c>
      <c r="B3756" s="10" t="s">
        <v>7223</v>
      </c>
      <c r="C3756" s="10" t="s">
        <v>6818</v>
      </c>
      <c r="D3756" s="10" t="s">
        <v>49</v>
      </c>
      <c r="E3756" s="10" t="s">
        <v>16</v>
      </c>
      <c r="F3756" s="10">
        <v>90</v>
      </c>
      <c r="G3756" s="10" t="s">
        <v>8652</v>
      </c>
      <c r="H3756" s="10" t="s">
        <v>382</v>
      </c>
      <c r="I3756" s="10" t="s">
        <v>291</v>
      </c>
      <c r="J3756" s="11">
        <v>44239</v>
      </c>
      <c r="K3756" s="10">
        <v>81</v>
      </c>
      <c r="L3756" s="10" t="s">
        <v>44</v>
      </c>
      <c r="M3756" s="12"/>
      <c r="O3756">
        <f t="shared" si="945"/>
        <v>0</v>
      </c>
      <c r="Q3756" s="9" t="str">
        <f t="shared" si="930"/>
        <v>3852</v>
      </c>
      <c r="R3756" s="10" t="str">
        <f t="shared" si="931"/>
        <v>Augustina</v>
      </c>
      <c r="S3756" s="10" t="str">
        <f t="shared" si="932"/>
        <v>May</v>
      </c>
      <c r="T3756" s="10" t="str">
        <f t="shared" si="933"/>
        <v>Miss</v>
      </c>
      <c r="U3756" s="10" t="str">
        <f t="shared" si="934"/>
        <v>F</v>
      </c>
      <c r="V3756" s="10" t="str">
        <f t="shared" si="935"/>
        <v>90</v>
      </c>
      <c r="W3756" s="10" t="str">
        <f t="shared" si="936"/>
        <v>Priory Lodge</v>
      </c>
      <c r="X3756" s="10" t="str">
        <f t="shared" si="937"/>
        <v>ge</v>
      </c>
      <c r="Y3756" s="10" t="str">
        <f t="shared" si="938"/>
        <v>Priory Lodge</v>
      </c>
      <c r="Z3756" s="10" t="str">
        <f t="shared" si="939"/>
        <v>Leatherhead</v>
      </c>
      <c r="AA3756" s="10" t="str">
        <f t="shared" si="940"/>
        <v>HS</v>
      </c>
      <c r="AB3756" s="11" t="str">
        <f t="shared" si="941"/>
        <v>44239</v>
      </c>
      <c r="AC3756" s="10" t="str">
        <f t="shared" si="942"/>
        <v>81</v>
      </c>
      <c r="AD3756" s="10" t="str">
        <f t="shared" si="943"/>
        <v>D</v>
      </c>
      <c r="AE3756" s="12" t="str">
        <f t="shared" si="944"/>
        <v/>
      </c>
    </row>
    <row r="3757" spans="1:31" x14ac:dyDescent="0.25">
      <c r="A3757" s="5">
        <v>3853</v>
      </c>
      <c r="B3757" s="6" t="s">
        <v>8653</v>
      </c>
      <c r="C3757" s="6" t="s">
        <v>7072</v>
      </c>
      <c r="D3757" s="6" t="s">
        <v>15</v>
      </c>
      <c r="E3757" s="6" t="s">
        <v>16</v>
      </c>
      <c r="F3757" s="6">
        <v>60</v>
      </c>
      <c r="G3757" s="6" t="s">
        <v>8652</v>
      </c>
      <c r="H3757" s="6" t="s">
        <v>3106</v>
      </c>
      <c r="I3757" s="6" t="s">
        <v>32</v>
      </c>
      <c r="J3757" s="7">
        <v>44155</v>
      </c>
      <c r="K3757" s="6">
        <v>6</v>
      </c>
      <c r="L3757" s="6" t="s">
        <v>99</v>
      </c>
      <c r="M3757" s="8"/>
      <c r="O3757">
        <f t="shared" si="945"/>
        <v>0</v>
      </c>
      <c r="Q3757" s="5" t="str">
        <f t="shared" si="930"/>
        <v>3853</v>
      </c>
      <c r="R3757" s="6" t="str">
        <f t="shared" si="931"/>
        <v>Lesa</v>
      </c>
      <c r="S3757" s="6" t="str">
        <f t="shared" si="932"/>
        <v>Spence</v>
      </c>
      <c r="T3757" s="6" t="str">
        <f t="shared" si="933"/>
        <v>Mrs</v>
      </c>
      <c r="U3757" s="6" t="str">
        <f t="shared" si="934"/>
        <v>F</v>
      </c>
      <c r="V3757" s="6" t="str">
        <f t="shared" si="935"/>
        <v>60</v>
      </c>
      <c r="W3757" s="6" t="str">
        <f t="shared" si="936"/>
        <v>Priory Lodge</v>
      </c>
      <c r="X3757" s="6" t="str">
        <f t="shared" si="937"/>
        <v>ge</v>
      </c>
      <c r="Y3757" s="6" t="str">
        <f t="shared" si="938"/>
        <v>Priory Lodge</v>
      </c>
      <c r="Z3757" s="6" t="str">
        <f t="shared" si="939"/>
        <v>Paisley</v>
      </c>
      <c r="AA3757" s="6" t="str">
        <f t="shared" si="940"/>
        <v>WC</v>
      </c>
      <c r="AB3757" s="7" t="str">
        <f t="shared" si="941"/>
        <v>44155</v>
      </c>
      <c r="AC3757" s="6" t="str">
        <f t="shared" si="942"/>
        <v>6</v>
      </c>
      <c r="AD3757" s="6" t="str">
        <f t="shared" si="943"/>
        <v>E</v>
      </c>
      <c r="AE3757" s="8" t="str">
        <f t="shared" si="944"/>
        <v/>
      </c>
    </row>
    <row r="3758" spans="1:31" x14ac:dyDescent="0.25">
      <c r="A3758" s="9">
        <v>3854</v>
      </c>
      <c r="B3758" s="10" t="s">
        <v>8654</v>
      </c>
      <c r="C3758" s="10" t="s">
        <v>4561</v>
      </c>
      <c r="D3758" s="10" t="s">
        <v>49</v>
      </c>
      <c r="E3758" s="10" t="s">
        <v>16</v>
      </c>
      <c r="F3758" s="10">
        <v>90</v>
      </c>
      <c r="G3758" s="10" t="s">
        <v>8655</v>
      </c>
      <c r="H3758" s="10" t="s">
        <v>5258</v>
      </c>
      <c r="I3758" s="10" t="s">
        <v>32</v>
      </c>
      <c r="J3758" s="11">
        <v>44435</v>
      </c>
      <c r="K3758" s="10">
        <v>102</v>
      </c>
      <c r="L3758" s="10" t="s">
        <v>52</v>
      </c>
      <c r="M3758" s="12"/>
      <c r="O3758">
        <f t="shared" si="945"/>
        <v>0</v>
      </c>
      <c r="Q3758" s="9" t="str">
        <f t="shared" si="930"/>
        <v>3854</v>
      </c>
      <c r="R3758" s="10" t="str">
        <f t="shared" si="931"/>
        <v>Elouise</v>
      </c>
      <c r="S3758" s="10" t="str">
        <f t="shared" si="932"/>
        <v>Robison</v>
      </c>
      <c r="T3758" s="10" t="str">
        <f t="shared" si="933"/>
        <v>Miss</v>
      </c>
      <c r="U3758" s="10" t="str">
        <f t="shared" si="934"/>
        <v>F</v>
      </c>
      <c r="V3758" s="10" t="str">
        <f t="shared" si="935"/>
        <v>90</v>
      </c>
      <c r="W3758" s="10" t="str">
        <f t="shared" si="936"/>
        <v>Priscilla Street</v>
      </c>
      <c r="X3758" s="10" t="str">
        <f t="shared" si="937"/>
        <v>et</v>
      </c>
      <c r="Y3758" s="10" t="str">
        <f t="shared" si="938"/>
        <v>Priscilla Street</v>
      </c>
      <c r="Z3758" s="10" t="str">
        <f t="shared" si="939"/>
        <v>Strathcarron</v>
      </c>
      <c r="AA3758" s="10" t="str">
        <f t="shared" si="940"/>
        <v>WC</v>
      </c>
      <c r="AB3758" s="11" t="str">
        <f t="shared" si="941"/>
        <v>44435</v>
      </c>
      <c r="AC3758" s="10" t="str">
        <f t="shared" si="942"/>
        <v>102</v>
      </c>
      <c r="AD3758" s="10" t="str">
        <f t="shared" si="943"/>
        <v>A1</v>
      </c>
      <c r="AE3758" s="12" t="str">
        <f t="shared" si="944"/>
        <v/>
      </c>
    </row>
    <row r="3759" spans="1:31" x14ac:dyDescent="0.25">
      <c r="A3759" s="5">
        <v>3855</v>
      </c>
      <c r="B3759" s="6" t="s">
        <v>2282</v>
      </c>
      <c r="C3759" s="6" t="s">
        <v>1238</v>
      </c>
      <c r="D3759" s="6" t="s">
        <v>28</v>
      </c>
      <c r="E3759" s="6" t="s">
        <v>29</v>
      </c>
      <c r="F3759" s="6">
        <v>60</v>
      </c>
      <c r="G3759" s="6" t="s">
        <v>8656</v>
      </c>
      <c r="H3759" s="6" t="s">
        <v>2940</v>
      </c>
      <c r="I3759" s="6" t="s">
        <v>38</v>
      </c>
      <c r="J3759" s="7">
        <v>44551</v>
      </c>
      <c r="K3759" s="6">
        <v>33</v>
      </c>
      <c r="L3759" s="6" t="s">
        <v>39</v>
      </c>
      <c r="M3759" s="8"/>
      <c r="O3759">
        <f t="shared" si="945"/>
        <v>0</v>
      </c>
      <c r="Q3759" s="5" t="str">
        <f t="shared" si="930"/>
        <v>3855</v>
      </c>
      <c r="R3759" s="6" t="str">
        <f t="shared" si="931"/>
        <v>Boris</v>
      </c>
      <c r="S3759" s="6" t="str">
        <f t="shared" si="932"/>
        <v>Clayton</v>
      </c>
      <c r="T3759" s="6" t="str">
        <f t="shared" si="933"/>
        <v>Mr</v>
      </c>
      <c r="U3759" s="6" t="str">
        <f t="shared" si="934"/>
        <v>M</v>
      </c>
      <c r="V3759" s="6" t="str">
        <f t="shared" si="935"/>
        <v>60</v>
      </c>
      <c r="W3759" s="6" t="str">
        <f t="shared" si="936"/>
        <v>Pritchard's Road</v>
      </c>
      <c r="X3759" s="6" t="str">
        <f t="shared" si="937"/>
        <v>ad</v>
      </c>
      <c r="Y3759" s="6" t="str">
        <f t="shared" si="938"/>
        <v>Pritchard's Road</v>
      </c>
      <c r="Z3759" s="6" t="str">
        <f t="shared" si="939"/>
        <v>Dunblane</v>
      </c>
      <c r="AA3759" s="6" t="str">
        <f t="shared" si="940"/>
        <v>RM</v>
      </c>
      <c r="AB3759" s="7" t="str">
        <f t="shared" si="941"/>
        <v>44551</v>
      </c>
      <c r="AC3759" s="6" t="str">
        <f t="shared" si="942"/>
        <v>33</v>
      </c>
      <c r="AD3759" s="6" t="str">
        <f t="shared" si="943"/>
        <v>C1</v>
      </c>
      <c r="AE3759" s="8" t="str">
        <f t="shared" si="944"/>
        <v/>
      </c>
    </row>
    <row r="3760" spans="1:31" x14ac:dyDescent="0.25">
      <c r="A3760" s="9">
        <v>3856</v>
      </c>
      <c r="B3760" s="10" t="s">
        <v>8657</v>
      </c>
      <c r="C3760" s="10" t="s">
        <v>5911</v>
      </c>
      <c r="D3760" s="10" t="s">
        <v>15</v>
      </c>
      <c r="E3760" s="10" t="s">
        <v>16</v>
      </c>
      <c r="F3760" s="10">
        <v>90</v>
      </c>
      <c r="G3760" s="10" t="s">
        <v>8658</v>
      </c>
      <c r="H3760" s="10" t="s">
        <v>8470</v>
      </c>
      <c r="I3760" s="10" t="s">
        <v>32</v>
      </c>
      <c r="J3760" s="11">
        <v>44469</v>
      </c>
      <c r="K3760" s="10">
        <v>17</v>
      </c>
      <c r="L3760" s="10" t="s">
        <v>52</v>
      </c>
      <c r="M3760" s="12"/>
      <c r="O3760">
        <f t="shared" si="945"/>
        <v>0</v>
      </c>
      <c r="Q3760" s="9" t="str">
        <f t="shared" si="930"/>
        <v>3856</v>
      </c>
      <c r="R3760" s="10" t="str">
        <f t="shared" si="931"/>
        <v>Ok</v>
      </c>
      <c r="S3760" s="10" t="str">
        <f t="shared" si="932"/>
        <v>Cotton</v>
      </c>
      <c r="T3760" s="10" t="str">
        <f t="shared" si="933"/>
        <v>Mrs</v>
      </c>
      <c r="U3760" s="10" t="str">
        <f t="shared" si="934"/>
        <v>F</v>
      </c>
      <c r="V3760" s="10" t="str">
        <f t="shared" si="935"/>
        <v>90</v>
      </c>
      <c r="W3760" s="10" t="str">
        <f t="shared" si="936"/>
        <v>Prospect Vale</v>
      </c>
      <c r="X3760" s="10" t="str">
        <f t="shared" si="937"/>
        <v>le</v>
      </c>
      <c r="Y3760" s="10" t="str">
        <f t="shared" si="938"/>
        <v>Prospect Vale</v>
      </c>
      <c r="Z3760" s="10" t="str">
        <f t="shared" si="939"/>
        <v>Mitcham</v>
      </c>
      <c r="AA3760" s="10" t="str">
        <f t="shared" si="940"/>
        <v>WC</v>
      </c>
      <c r="AB3760" s="11" t="str">
        <f t="shared" si="941"/>
        <v>44469</v>
      </c>
      <c r="AC3760" s="10" t="str">
        <f t="shared" si="942"/>
        <v>17</v>
      </c>
      <c r="AD3760" s="10" t="str">
        <f t="shared" si="943"/>
        <v>A1</v>
      </c>
      <c r="AE3760" s="12" t="str">
        <f t="shared" si="944"/>
        <v/>
      </c>
    </row>
    <row r="3761" spans="1:31" x14ac:dyDescent="0.25">
      <c r="A3761" s="5">
        <v>3857</v>
      </c>
      <c r="B3761" s="6" t="s">
        <v>8659</v>
      </c>
      <c r="C3761" s="6" t="s">
        <v>6112</v>
      </c>
      <c r="D3761" s="6" t="s">
        <v>49</v>
      </c>
      <c r="E3761" s="6" t="s">
        <v>16</v>
      </c>
      <c r="F3761" s="6">
        <v>90</v>
      </c>
      <c r="G3761" s="6" t="s">
        <v>8660</v>
      </c>
      <c r="H3761" s="6" t="s">
        <v>814</v>
      </c>
      <c r="I3761" s="6" t="s">
        <v>815</v>
      </c>
      <c r="J3761" s="7">
        <v>44401</v>
      </c>
      <c r="K3761" s="6">
        <v>99</v>
      </c>
      <c r="L3761" s="6" t="s">
        <v>99</v>
      </c>
      <c r="M3761" s="8"/>
      <c r="O3761">
        <f t="shared" si="945"/>
        <v>0</v>
      </c>
      <c r="Q3761" s="5" t="str">
        <f t="shared" si="930"/>
        <v>3857</v>
      </c>
      <c r="R3761" s="6" t="str">
        <f t="shared" si="931"/>
        <v>Marna</v>
      </c>
      <c r="S3761" s="6" t="str">
        <f t="shared" si="932"/>
        <v>Rosas</v>
      </c>
      <c r="T3761" s="6" t="str">
        <f t="shared" si="933"/>
        <v>Miss</v>
      </c>
      <c r="U3761" s="6" t="str">
        <f t="shared" si="934"/>
        <v>F</v>
      </c>
      <c r="V3761" s="6" t="str">
        <f t="shared" si="935"/>
        <v>90</v>
      </c>
      <c r="W3761" s="6" t="str">
        <f t="shared" si="936"/>
        <v>Prujean Square</v>
      </c>
      <c r="X3761" s="6" t="str">
        <f t="shared" si="937"/>
        <v>re</v>
      </c>
      <c r="Y3761" s="6" t="str">
        <f t="shared" si="938"/>
        <v>Prujean Square</v>
      </c>
      <c r="Z3761" s="6" t="str">
        <f t="shared" si="939"/>
        <v>Bromsgrove</v>
      </c>
      <c r="AA3761" s="6" t="str">
        <f t="shared" si="940"/>
        <v>WR</v>
      </c>
      <c r="AB3761" s="7" t="str">
        <f t="shared" si="941"/>
        <v>44401</v>
      </c>
      <c r="AC3761" s="6" t="str">
        <f t="shared" si="942"/>
        <v>99</v>
      </c>
      <c r="AD3761" s="6" t="str">
        <f t="shared" si="943"/>
        <v>E</v>
      </c>
      <c r="AE3761" s="8" t="str">
        <f t="shared" si="944"/>
        <v/>
      </c>
    </row>
    <row r="3762" spans="1:31" x14ac:dyDescent="0.25">
      <c r="A3762" s="9">
        <v>3858</v>
      </c>
      <c r="B3762" s="10" t="s">
        <v>3058</v>
      </c>
      <c r="C3762" s="10" t="s">
        <v>2291</v>
      </c>
      <c r="D3762" s="10" t="s">
        <v>15</v>
      </c>
      <c r="E3762" s="10" t="s">
        <v>16</v>
      </c>
      <c r="F3762" s="10">
        <v>60</v>
      </c>
      <c r="G3762" s="10" t="s">
        <v>8661</v>
      </c>
      <c r="H3762" s="10" t="s">
        <v>3747</v>
      </c>
      <c r="I3762" s="10" t="s">
        <v>3748</v>
      </c>
      <c r="J3762" s="11">
        <v>44348</v>
      </c>
      <c r="K3762" s="10">
        <v>89</v>
      </c>
      <c r="L3762" s="10" t="s">
        <v>78</v>
      </c>
      <c r="M3762" s="12"/>
      <c r="O3762">
        <f t="shared" si="945"/>
        <v>0</v>
      </c>
      <c r="Q3762" s="9" t="str">
        <f t="shared" si="930"/>
        <v>3858</v>
      </c>
      <c r="R3762" s="10" t="str">
        <f t="shared" si="931"/>
        <v>Lilian</v>
      </c>
      <c r="S3762" s="10" t="str">
        <f t="shared" si="932"/>
        <v>Maher</v>
      </c>
      <c r="T3762" s="10" t="str">
        <f t="shared" si="933"/>
        <v>Mrs</v>
      </c>
      <c r="U3762" s="10" t="str">
        <f t="shared" si="934"/>
        <v>F</v>
      </c>
      <c r="V3762" s="10" t="str">
        <f t="shared" si="935"/>
        <v>60</v>
      </c>
      <c r="W3762" s="10" t="str">
        <f t="shared" si="936"/>
        <v>Prusom Street</v>
      </c>
      <c r="X3762" s="10" t="str">
        <f t="shared" si="937"/>
        <v>et</v>
      </c>
      <c r="Y3762" s="10" t="str">
        <f t="shared" si="938"/>
        <v>Prusom Street</v>
      </c>
      <c r="Z3762" s="10" t="str">
        <f t="shared" si="939"/>
        <v>Barnet</v>
      </c>
      <c r="AA3762" s="10" t="str">
        <f t="shared" si="940"/>
        <v>DL</v>
      </c>
      <c r="AB3762" s="11" t="str">
        <f t="shared" si="941"/>
        <v>44348</v>
      </c>
      <c r="AC3762" s="10" t="str">
        <f t="shared" si="942"/>
        <v>89</v>
      </c>
      <c r="AD3762" s="10" t="str">
        <f t="shared" si="943"/>
        <v>C2</v>
      </c>
      <c r="AE3762" s="12" t="str">
        <f t="shared" si="944"/>
        <v/>
      </c>
    </row>
    <row r="3763" spans="1:31" x14ac:dyDescent="0.25">
      <c r="A3763" s="5">
        <v>3859</v>
      </c>
      <c r="B3763" s="6" t="s">
        <v>6284</v>
      </c>
      <c r="C3763" s="6" t="s">
        <v>4394</v>
      </c>
      <c r="D3763" s="6" t="s">
        <v>28</v>
      </c>
      <c r="E3763" s="6" t="s">
        <v>29</v>
      </c>
      <c r="F3763" s="6">
        <v>90</v>
      </c>
      <c r="G3763" s="6" t="s">
        <v>8662</v>
      </c>
      <c r="H3763" s="6" t="s">
        <v>2654</v>
      </c>
      <c r="I3763" s="6" t="s">
        <v>32</v>
      </c>
      <c r="J3763" s="7">
        <v>43795</v>
      </c>
      <c r="K3763" s="6">
        <v>74</v>
      </c>
      <c r="L3763" s="6" t="s">
        <v>39</v>
      </c>
      <c r="M3763" s="8"/>
      <c r="O3763">
        <f t="shared" si="945"/>
        <v>0</v>
      </c>
      <c r="Q3763" s="5" t="str">
        <f t="shared" si="930"/>
        <v>3859</v>
      </c>
      <c r="R3763" s="6" t="str">
        <f t="shared" si="931"/>
        <v>Modesto</v>
      </c>
      <c r="S3763" s="6" t="str">
        <f t="shared" si="932"/>
        <v>Schultz</v>
      </c>
      <c r="T3763" s="6" t="str">
        <f t="shared" si="933"/>
        <v>Mr</v>
      </c>
      <c r="U3763" s="6" t="str">
        <f t="shared" si="934"/>
        <v>M</v>
      </c>
      <c r="V3763" s="6" t="str">
        <f t="shared" si="935"/>
        <v>90</v>
      </c>
      <c r="W3763" s="6" t="str">
        <f t="shared" si="936"/>
        <v>Pulham Avenue</v>
      </c>
      <c r="X3763" s="6" t="str">
        <f t="shared" si="937"/>
        <v>ue</v>
      </c>
      <c r="Y3763" s="6" t="str">
        <f t="shared" si="938"/>
        <v>Pulham Avenue</v>
      </c>
      <c r="Z3763" s="6" t="str">
        <f t="shared" si="939"/>
        <v>Newmarket</v>
      </c>
      <c r="AA3763" s="6" t="str">
        <f t="shared" si="940"/>
        <v>WC</v>
      </c>
      <c r="AB3763" s="7" t="str">
        <f t="shared" si="941"/>
        <v>43795</v>
      </c>
      <c r="AC3763" s="6" t="str">
        <f t="shared" si="942"/>
        <v>74</v>
      </c>
      <c r="AD3763" s="6" t="str">
        <f t="shared" si="943"/>
        <v>C1</v>
      </c>
      <c r="AE3763" s="8" t="str">
        <f t="shared" si="944"/>
        <v/>
      </c>
    </row>
    <row r="3764" spans="1:31" x14ac:dyDescent="0.25">
      <c r="A3764" s="9">
        <v>3860</v>
      </c>
      <c r="B3764" s="10" t="s">
        <v>8663</v>
      </c>
      <c r="C3764" s="10" t="s">
        <v>2171</v>
      </c>
      <c r="D3764" s="10" t="s">
        <v>49</v>
      </c>
      <c r="E3764" s="10" t="s">
        <v>16</v>
      </c>
      <c r="F3764" s="10">
        <v>30</v>
      </c>
      <c r="G3764" s="10" t="s">
        <v>8664</v>
      </c>
      <c r="H3764" s="10" t="s">
        <v>2654</v>
      </c>
      <c r="I3764" s="10" t="s">
        <v>32</v>
      </c>
      <c r="J3764" s="11">
        <v>44058</v>
      </c>
      <c r="K3764" s="10">
        <v>65</v>
      </c>
      <c r="L3764" s="10" t="s">
        <v>157</v>
      </c>
      <c r="M3764" s="12"/>
      <c r="O3764">
        <f t="shared" si="945"/>
        <v>0</v>
      </c>
      <c r="Q3764" s="9" t="str">
        <f t="shared" si="930"/>
        <v>3860</v>
      </c>
      <c r="R3764" s="10" t="str">
        <f t="shared" si="931"/>
        <v>Randa</v>
      </c>
      <c r="S3764" s="10" t="str">
        <f t="shared" si="932"/>
        <v>Doherty</v>
      </c>
      <c r="T3764" s="10" t="str">
        <f t="shared" si="933"/>
        <v>Miss</v>
      </c>
      <c r="U3764" s="10" t="str">
        <f t="shared" si="934"/>
        <v>F</v>
      </c>
      <c r="V3764" s="10" t="str">
        <f t="shared" si="935"/>
        <v>30</v>
      </c>
      <c r="W3764" s="10" t="str">
        <f t="shared" si="936"/>
        <v>Purelake Mews</v>
      </c>
      <c r="X3764" s="10" t="str">
        <f t="shared" si="937"/>
        <v>ws</v>
      </c>
      <c r="Y3764" s="10" t="str">
        <f t="shared" si="938"/>
        <v>Purelake Mews</v>
      </c>
      <c r="Z3764" s="10" t="str">
        <f t="shared" si="939"/>
        <v>Newmarket</v>
      </c>
      <c r="AA3764" s="10" t="str">
        <f t="shared" si="940"/>
        <v>WC</v>
      </c>
      <c r="AB3764" s="11" t="str">
        <f t="shared" si="941"/>
        <v>44058</v>
      </c>
      <c r="AC3764" s="10" t="str">
        <f t="shared" si="942"/>
        <v>65</v>
      </c>
      <c r="AD3764" s="10" t="str">
        <f t="shared" si="943"/>
        <v>C3</v>
      </c>
      <c r="AE3764" s="12" t="str">
        <f t="shared" si="944"/>
        <v/>
      </c>
    </row>
    <row r="3765" spans="1:31" x14ac:dyDescent="0.25">
      <c r="A3765" s="5">
        <v>3861</v>
      </c>
      <c r="B3765" s="6" t="s">
        <v>897</v>
      </c>
      <c r="C3765" s="6" t="s">
        <v>8610</v>
      </c>
      <c r="D3765" s="6" t="s">
        <v>90</v>
      </c>
      <c r="E3765" s="6" t="s">
        <v>29</v>
      </c>
      <c r="F3765" s="6">
        <v>60</v>
      </c>
      <c r="G3765" s="6" t="s">
        <v>8665</v>
      </c>
      <c r="H3765" s="6" t="s">
        <v>2356</v>
      </c>
      <c r="I3765" s="6" t="s">
        <v>1362</v>
      </c>
      <c r="J3765" s="7">
        <v>43490</v>
      </c>
      <c r="K3765" s="6">
        <v>81</v>
      </c>
      <c r="L3765" s="6" t="s">
        <v>44</v>
      </c>
      <c r="M3765" s="8"/>
      <c r="O3765">
        <f t="shared" si="945"/>
        <v>0</v>
      </c>
      <c r="Q3765" s="5" t="str">
        <f t="shared" si="930"/>
        <v>3861</v>
      </c>
      <c r="R3765" s="6" t="str">
        <f t="shared" si="931"/>
        <v>Britt</v>
      </c>
      <c r="S3765" s="6" t="str">
        <f t="shared" si="932"/>
        <v>Spangler</v>
      </c>
      <c r="T3765" s="6" t="str">
        <f t="shared" si="933"/>
        <v>Dr</v>
      </c>
      <c r="U3765" s="6" t="str">
        <f t="shared" si="934"/>
        <v>M</v>
      </c>
      <c r="V3765" s="6" t="str">
        <f t="shared" si="935"/>
        <v>60</v>
      </c>
      <c r="W3765" s="6" t="str">
        <f t="shared" si="936"/>
        <v>Pursewardens Close</v>
      </c>
      <c r="X3765" s="6" t="str">
        <f t="shared" si="937"/>
        <v>se</v>
      </c>
      <c r="Y3765" s="6" t="str">
        <f t="shared" si="938"/>
        <v>Pursewardens Close</v>
      </c>
      <c r="Z3765" s="6" t="str">
        <f t="shared" si="939"/>
        <v>Arisaig</v>
      </c>
      <c r="AA3765" s="6" t="str">
        <f t="shared" si="940"/>
        <v>KA</v>
      </c>
      <c r="AB3765" s="7" t="str">
        <f t="shared" si="941"/>
        <v>43490</v>
      </c>
      <c r="AC3765" s="6" t="str">
        <f t="shared" si="942"/>
        <v>81</v>
      </c>
      <c r="AD3765" s="6" t="str">
        <f t="shared" si="943"/>
        <v>D</v>
      </c>
      <c r="AE3765" s="8" t="str">
        <f t="shared" si="944"/>
        <v/>
      </c>
    </row>
    <row r="3766" spans="1:31" x14ac:dyDescent="0.25">
      <c r="A3766" s="9">
        <v>3862</v>
      </c>
      <c r="B3766" s="10" t="s">
        <v>6522</v>
      </c>
      <c r="C3766" s="10" t="s">
        <v>1265</v>
      </c>
      <c r="D3766" s="10" t="s">
        <v>49</v>
      </c>
      <c r="E3766" s="10" t="s">
        <v>16</v>
      </c>
      <c r="F3766" s="10">
        <v>30</v>
      </c>
      <c r="G3766" s="10" t="s">
        <v>8666</v>
      </c>
      <c r="H3766" s="10" t="s">
        <v>3363</v>
      </c>
      <c r="I3766" s="10" t="s">
        <v>32</v>
      </c>
      <c r="J3766" s="11">
        <v>43731</v>
      </c>
      <c r="K3766" s="10">
        <v>66</v>
      </c>
      <c r="L3766" s="10" t="s">
        <v>33</v>
      </c>
      <c r="M3766" s="12"/>
      <c r="O3766">
        <f t="shared" si="945"/>
        <v>0</v>
      </c>
      <c r="Q3766" s="9" t="str">
        <f t="shared" si="930"/>
        <v>3862</v>
      </c>
      <c r="R3766" s="10" t="str">
        <f t="shared" si="931"/>
        <v>Teresita</v>
      </c>
      <c r="S3766" s="10" t="str">
        <f t="shared" si="932"/>
        <v>Dailey</v>
      </c>
      <c r="T3766" s="10" t="str">
        <f t="shared" si="933"/>
        <v>Miss</v>
      </c>
      <c r="U3766" s="10" t="str">
        <f t="shared" si="934"/>
        <v>F</v>
      </c>
      <c r="V3766" s="10" t="str">
        <f t="shared" si="935"/>
        <v>30</v>
      </c>
      <c r="W3766" s="10" t="str">
        <f t="shared" si="936"/>
        <v>Putney High</v>
      </c>
      <c r="X3766" s="10" t="str">
        <f t="shared" si="937"/>
        <v>gh</v>
      </c>
      <c r="Y3766" s="10" t="str">
        <f t="shared" si="938"/>
        <v>Putney High</v>
      </c>
      <c r="Z3766" s="10" t="str">
        <f t="shared" si="939"/>
        <v>Stoke-Sub-Hamdon</v>
      </c>
      <c r="AA3766" s="10" t="str">
        <f t="shared" si="940"/>
        <v>WC</v>
      </c>
      <c r="AB3766" s="11" t="str">
        <f t="shared" si="941"/>
        <v>43731</v>
      </c>
      <c r="AC3766" s="10" t="str">
        <f t="shared" si="942"/>
        <v>66</v>
      </c>
      <c r="AD3766" s="10" t="str">
        <f t="shared" si="943"/>
        <v>A3</v>
      </c>
      <c r="AE3766" s="12" t="str">
        <f t="shared" si="944"/>
        <v/>
      </c>
    </row>
    <row r="3767" spans="1:31" x14ac:dyDescent="0.25">
      <c r="A3767" s="5">
        <v>3863</v>
      </c>
      <c r="B3767" s="6" t="s">
        <v>3290</v>
      </c>
      <c r="C3767" s="6" t="s">
        <v>8667</v>
      </c>
      <c r="D3767" s="6" t="s">
        <v>28</v>
      </c>
      <c r="E3767" s="6" t="s">
        <v>29</v>
      </c>
      <c r="F3767" s="6">
        <v>30</v>
      </c>
      <c r="G3767" s="6" t="s">
        <v>8668</v>
      </c>
      <c r="H3767" s="6" t="s">
        <v>5931</v>
      </c>
      <c r="I3767" s="6" t="s">
        <v>32</v>
      </c>
      <c r="J3767" s="7">
        <v>44182</v>
      </c>
      <c r="K3767" s="6">
        <v>47</v>
      </c>
      <c r="L3767" s="6" t="s">
        <v>68</v>
      </c>
      <c r="M3767" s="8"/>
      <c r="O3767">
        <f t="shared" si="945"/>
        <v>0</v>
      </c>
      <c r="Q3767" s="5" t="str">
        <f t="shared" si="930"/>
        <v>3863</v>
      </c>
      <c r="R3767" s="6" t="str">
        <f t="shared" si="931"/>
        <v>Earl</v>
      </c>
      <c r="S3767" s="6" t="str">
        <f t="shared" si="932"/>
        <v>Koenig</v>
      </c>
      <c r="T3767" s="6" t="str">
        <f t="shared" si="933"/>
        <v>Mr</v>
      </c>
      <c r="U3767" s="6" t="str">
        <f t="shared" si="934"/>
        <v>M</v>
      </c>
      <c r="V3767" s="6" t="str">
        <f t="shared" si="935"/>
        <v>30</v>
      </c>
      <c r="W3767" s="6" t="str">
        <f t="shared" si="936"/>
        <v>Pycroft Way</v>
      </c>
      <c r="X3767" s="6" t="str">
        <f t="shared" si="937"/>
        <v>ay</v>
      </c>
      <c r="Y3767" s="6" t="str">
        <f t="shared" si="938"/>
        <v>Pycroft Way</v>
      </c>
      <c r="Z3767" s="6" t="str">
        <f t="shared" si="939"/>
        <v>Milford Haven</v>
      </c>
      <c r="AA3767" s="6" t="str">
        <f t="shared" si="940"/>
        <v>WC</v>
      </c>
      <c r="AB3767" s="7" t="str">
        <f t="shared" si="941"/>
        <v>44182</v>
      </c>
      <c r="AC3767" s="6" t="str">
        <f t="shared" si="942"/>
        <v>47</v>
      </c>
      <c r="AD3767" s="6" t="str">
        <f t="shared" si="943"/>
        <v>A2</v>
      </c>
      <c r="AE3767" s="8" t="str">
        <f t="shared" si="944"/>
        <v/>
      </c>
    </row>
    <row r="3768" spans="1:31" x14ac:dyDescent="0.25">
      <c r="A3768" s="9">
        <v>3864</v>
      </c>
      <c r="B3768" s="10" t="s">
        <v>8669</v>
      </c>
      <c r="C3768" s="10" t="s">
        <v>2910</v>
      </c>
      <c r="D3768" s="10" t="s">
        <v>49</v>
      </c>
      <c r="E3768" s="10" t="s">
        <v>16</v>
      </c>
      <c r="F3768" s="10">
        <v>90</v>
      </c>
      <c r="G3768" s="10" t="s">
        <v>8670</v>
      </c>
      <c r="H3768" s="10" t="s">
        <v>3196</v>
      </c>
      <c r="I3768" s="10" t="s">
        <v>1194</v>
      </c>
      <c r="J3768" s="11">
        <v>44381</v>
      </c>
      <c r="K3768" s="10">
        <v>97</v>
      </c>
      <c r="L3768" s="10" t="s">
        <v>20</v>
      </c>
      <c r="M3768" s="12"/>
      <c r="O3768">
        <f t="shared" si="945"/>
        <v>0</v>
      </c>
      <c r="Q3768" s="9" t="str">
        <f t="shared" si="930"/>
        <v>3864</v>
      </c>
      <c r="R3768" s="10" t="str">
        <f t="shared" si="931"/>
        <v>Bernetta</v>
      </c>
      <c r="S3768" s="10" t="str">
        <f t="shared" si="932"/>
        <v>Obrien</v>
      </c>
      <c r="T3768" s="10" t="str">
        <f t="shared" si="933"/>
        <v>Miss</v>
      </c>
      <c r="U3768" s="10" t="str">
        <f t="shared" si="934"/>
        <v>F</v>
      </c>
      <c r="V3768" s="10" t="str">
        <f t="shared" si="935"/>
        <v>90</v>
      </c>
      <c r="W3768" s="10" t="str">
        <f t="shared" si="936"/>
        <v>Pyrland Road</v>
      </c>
      <c r="X3768" s="10" t="str">
        <f t="shared" si="937"/>
        <v>ad</v>
      </c>
      <c r="Y3768" s="10" t="str">
        <f t="shared" si="938"/>
        <v>Pyrland Road</v>
      </c>
      <c r="Z3768" s="10" t="str">
        <f t="shared" si="939"/>
        <v>East Sussex</v>
      </c>
      <c r="AA3768" s="10" t="str">
        <f t="shared" si="940"/>
        <v>LU</v>
      </c>
      <c r="AB3768" s="11" t="str">
        <f t="shared" si="941"/>
        <v>44381</v>
      </c>
      <c r="AC3768" s="10" t="str">
        <f t="shared" si="942"/>
        <v>97</v>
      </c>
      <c r="AD3768" s="10" t="str">
        <f t="shared" si="943"/>
        <v>B</v>
      </c>
      <c r="AE3768" s="12" t="str">
        <f t="shared" si="944"/>
        <v/>
      </c>
    </row>
    <row r="3769" spans="1:31" x14ac:dyDescent="0.25">
      <c r="A3769" s="5">
        <v>3865</v>
      </c>
      <c r="B3769" s="6" t="s">
        <v>1713</v>
      </c>
      <c r="C3769" s="6" t="s">
        <v>1996</v>
      </c>
      <c r="D3769" s="6" t="s">
        <v>28</v>
      </c>
      <c r="E3769" s="6" t="s">
        <v>29</v>
      </c>
      <c r="F3769" s="6">
        <v>90</v>
      </c>
      <c r="G3769" s="6" t="s">
        <v>8671</v>
      </c>
      <c r="H3769" s="6" t="s">
        <v>447</v>
      </c>
      <c r="I3769" s="6" t="s">
        <v>291</v>
      </c>
      <c r="J3769" s="7">
        <v>43637</v>
      </c>
      <c r="K3769" s="6">
        <v>42</v>
      </c>
      <c r="L3769" s="6" t="s">
        <v>68</v>
      </c>
      <c r="M3769" s="8"/>
      <c r="O3769">
        <f t="shared" si="945"/>
        <v>0</v>
      </c>
      <c r="Q3769" s="5" t="str">
        <f t="shared" si="930"/>
        <v>3865</v>
      </c>
      <c r="R3769" s="6" t="str">
        <f t="shared" si="931"/>
        <v>Graham</v>
      </c>
      <c r="S3769" s="6" t="str">
        <f t="shared" si="932"/>
        <v>Dugan</v>
      </c>
      <c r="T3769" s="6" t="str">
        <f t="shared" si="933"/>
        <v>Mr</v>
      </c>
      <c r="U3769" s="6" t="str">
        <f t="shared" si="934"/>
        <v>M</v>
      </c>
      <c r="V3769" s="6" t="str">
        <f t="shared" si="935"/>
        <v>90</v>
      </c>
      <c r="W3769" s="6" t="str">
        <f t="shared" si="936"/>
        <v>Quaggy Walk</v>
      </c>
      <c r="X3769" s="6" t="str">
        <f t="shared" si="937"/>
        <v>lk</v>
      </c>
      <c r="Y3769" s="6" t="str">
        <f t="shared" si="938"/>
        <v>Quaggy Walk</v>
      </c>
      <c r="Z3769" s="6" t="str">
        <f t="shared" si="939"/>
        <v>Lanarkshire</v>
      </c>
      <c r="AA3769" s="6" t="str">
        <f t="shared" si="940"/>
        <v>HS</v>
      </c>
      <c r="AB3769" s="7" t="str">
        <f t="shared" si="941"/>
        <v>43637</v>
      </c>
      <c r="AC3769" s="6" t="str">
        <f t="shared" si="942"/>
        <v>42</v>
      </c>
      <c r="AD3769" s="6" t="str">
        <f t="shared" si="943"/>
        <v>A2</v>
      </c>
      <c r="AE3769" s="8" t="str">
        <f t="shared" si="944"/>
        <v/>
      </c>
    </row>
    <row r="3770" spans="1:31" x14ac:dyDescent="0.25">
      <c r="A3770" s="9">
        <v>3866</v>
      </c>
      <c r="B3770" s="10" t="s">
        <v>4079</v>
      </c>
      <c r="C3770" s="10" t="s">
        <v>1423</v>
      </c>
      <c r="D3770" s="10" t="s">
        <v>28</v>
      </c>
      <c r="E3770" s="10" t="s">
        <v>29</v>
      </c>
      <c r="F3770" s="10">
        <v>60</v>
      </c>
      <c r="G3770" s="10" t="s">
        <v>8672</v>
      </c>
      <c r="H3770" s="10" t="s">
        <v>61</v>
      </c>
      <c r="I3770" s="10" t="s">
        <v>32</v>
      </c>
      <c r="J3770" s="11">
        <v>44182</v>
      </c>
      <c r="K3770" s="10">
        <v>54</v>
      </c>
      <c r="L3770" s="10" t="s">
        <v>78</v>
      </c>
      <c r="M3770" s="12"/>
      <c r="O3770">
        <f t="shared" si="945"/>
        <v>0</v>
      </c>
      <c r="Q3770" s="9" t="str">
        <f t="shared" si="930"/>
        <v>3866</v>
      </c>
      <c r="R3770" s="10" t="str">
        <f t="shared" si="931"/>
        <v>Raymond</v>
      </c>
      <c r="S3770" s="10" t="str">
        <f t="shared" si="932"/>
        <v>Silva</v>
      </c>
      <c r="T3770" s="10" t="str">
        <f t="shared" si="933"/>
        <v>Mr</v>
      </c>
      <c r="U3770" s="10" t="str">
        <f t="shared" si="934"/>
        <v>M</v>
      </c>
      <c r="V3770" s="10" t="str">
        <f t="shared" si="935"/>
        <v>60</v>
      </c>
      <c r="W3770" s="10" t="str">
        <f t="shared" si="936"/>
        <v>Quainton Street</v>
      </c>
      <c r="X3770" s="10" t="str">
        <f t="shared" si="937"/>
        <v>et</v>
      </c>
      <c r="Y3770" s="10" t="str">
        <f t="shared" si="938"/>
        <v>Quainton Street</v>
      </c>
      <c r="Z3770" s="10" t="str">
        <f t="shared" si="939"/>
        <v>Lynmouth</v>
      </c>
      <c r="AA3770" s="10" t="str">
        <f t="shared" si="940"/>
        <v>WC</v>
      </c>
      <c r="AB3770" s="11" t="str">
        <f t="shared" si="941"/>
        <v>44182</v>
      </c>
      <c r="AC3770" s="10" t="str">
        <f t="shared" si="942"/>
        <v>54</v>
      </c>
      <c r="AD3770" s="10" t="str">
        <f t="shared" si="943"/>
        <v>C2</v>
      </c>
      <c r="AE3770" s="12" t="str">
        <f t="shared" si="944"/>
        <v/>
      </c>
    </row>
    <row r="3771" spans="1:31" x14ac:dyDescent="0.25">
      <c r="A3771" s="5">
        <v>3867</v>
      </c>
      <c r="B3771" s="6" t="s">
        <v>8130</v>
      </c>
      <c r="C3771" s="6" t="s">
        <v>6327</v>
      </c>
      <c r="D3771" s="6" t="s">
        <v>28</v>
      </c>
      <c r="E3771" s="6" t="s">
        <v>29</v>
      </c>
      <c r="F3771" s="6">
        <v>60</v>
      </c>
      <c r="G3771" s="6" t="s">
        <v>8673</v>
      </c>
      <c r="H3771" s="6" t="s">
        <v>8492</v>
      </c>
      <c r="I3771" s="6" t="s">
        <v>291</v>
      </c>
      <c r="J3771" s="7">
        <v>43799</v>
      </c>
      <c r="K3771" s="6">
        <v>18</v>
      </c>
      <c r="L3771" s="6" t="s">
        <v>44</v>
      </c>
      <c r="M3771" s="8"/>
      <c r="O3771">
        <f t="shared" si="945"/>
        <v>0</v>
      </c>
      <c r="Q3771" s="5" t="str">
        <f t="shared" si="930"/>
        <v>3867</v>
      </c>
      <c r="R3771" s="6" t="str">
        <f t="shared" si="931"/>
        <v>Jonah</v>
      </c>
      <c r="S3771" s="6" t="str">
        <f t="shared" si="932"/>
        <v>Sexton</v>
      </c>
      <c r="T3771" s="6" t="str">
        <f t="shared" si="933"/>
        <v>Mr</v>
      </c>
      <c r="U3771" s="6" t="str">
        <f t="shared" si="934"/>
        <v>M</v>
      </c>
      <c r="V3771" s="6" t="str">
        <f t="shared" si="935"/>
        <v>60</v>
      </c>
      <c r="W3771" s="6" t="str">
        <f t="shared" si="936"/>
        <v>Quakers Walk</v>
      </c>
      <c r="X3771" s="6" t="str">
        <f t="shared" si="937"/>
        <v>lk</v>
      </c>
      <c r="Y3771" s="6" t="str">
        <f t="shared" si="938"/>
        <v>Quakers Walk</v>
      </c>
      <c r="Z3771" s="6" t="str">
        <f t="shared" si="939"/>
        <v>Knighton</v>
      </c>
      <c r="AA3771" s="6" t="str">
        <f t="shared" si="940"/>
        <v>HS</v>
      </c>
      <c r="AB3771" s="7" t="str">
        <f t="shared" si="941"/>
        <v>43799</v>
      </c>
      <c r="AC3771" s="6" t="str">
        <f t="shared" si="942"/>
        <v>18</v>
      </c>
      <c r="AD3771" s="6" t="str">
        <f t="shared" si="943"/>
        <v>D</v>
      </c>
      <c r="AE3771" s="8" t="str">
        <f t="shared" si="944"/>
        <v/>
      </c>
    </row>
    <row r="3772" spans="1:31" x14ac:dyDescent="0.25">
      <c r="A3772" s="9">
        <v>3868</v>
      </c>
      <c r="B3772" s="10" t="s">
        <v>7565</v>
      </c>
      <c r="C3772" s="10" t="s">
        <v>203</v>
      </c>
      <c r="D3772" s="10" t="s">
        <v>115</v>
      </c>
      <c r="E3772" s="10" t="s">
        <v>29</v>
      </c>
      <c r="F3772" s="10">
        <v>90</v>
      </c>
      <c r="G3772" s="10" t="s">
        <v>8674</v>
      </c>
      <c r="H3772" s="10" t="s">
        <v>184</v>
      </c>
      <c r="I3772" s="10" t="s">
        <v>185</v>
      </c>
      <c r="J3772" s="11">
        <v>43986</v>
      </c>
      <c r="K3772" s="10">
        <v>95</v>
      </c>
      <c r="L3772" s="10" t="s">
        <v>20</v>
      </c>
      <c r="M3772" s="12"/>
      <c r="O3772">
        <f t="shared" si="945"/>
        <v>0</v>
      </c>
      <c r="Q3772" s="9" t="str">
        <f t="shared" si="930"/>
        <v>3868</v>
      </c>
      <c r="R3772" s="10" t="str">
        <f t="shared" si="931"/>
        <v>Alfonso</v>
      </c>
      <c r="S3772" s="10" t="str">
        <f t="shared" si="932"/>
        <v>Pierce</v>
      </c>
      <c r="T3772" s="10" t="str">
        <f t="shared" si="933"/>
        <v>Prof</v>
      </c>
      <c r="U3772" s="10" t="str">
        <f t="shared" si="934"/>
        <v>M</v>
      </c>
      <c r="V3772" s="10" t="str">
        <f t="shared" si="935"/>
        <v>90</v>
      </c>
      <c r="W3772" s="10" t="str">
        <f t="shared" si="936"/>
        <v>Quebec Way</v>
      </c>
      <c r="X3772" s="10" t="str">
        <f t="shared" si="937"/>
        <v>ay</v>
      </c>
      <c r="Y3772" s="10" t="str">
        <f t="shared" si="938"/>
        <v>Quebec Way</v>
      </c>
      <c r="Z3772" s="10" t="str">
        <f t="shared" si="939"/>
        <v>Ferndale</v>
      </c>
      <c r="AA3772" s="10" t="str">
        <f t="shared" si="940"/>
        <v>HX</v>
      </c>
      <c r="AB3772" s="11" t="str">
        <f t="shared" si="941"/>
        <v>43986</v>
      </c>
      <c r="AC3772" s="10" t="str">
        <f t="shared" si="942"/>
        <v>95</v>
      </c>
      <c r="AD3772" s="10" t="str">
        <f t="shared" si="943"/>
        <v>B</v>
      </c>
      <c r="AE3772" s="12" t="str">
        <f t="shared" si="944"/>
        <v/>
      </c>
    </row>
    <row r="3773" spans="1:31" x14ac:dyDescent="0.25">
      <c r="A3773" s="5">
        <v>3869</v>
      </c>
      <c r="B3773" s="6" t="s">
        <v>8675</v>
      </c>
      <c r="C3773" s="6" t="s">
        <v>8676</v>
      </c>
      <c r="D3773" s="6" t="s">
        <v>15</v>
      </c>
      <c r="E3773" s="6" t="s">
        <v>16</v>
      </c>
      <c r="F3773" s="6">
        <v>60</v>
      </c>
      <c r="G3773" s="6" t="s">
        <v>8677</v>
      </c>
      <c r="H3773" s="6" t="s">
        <v>1704</v>
      </c>
      <c r="I3773" s="6" t="s">
        <v>185</v>
      </c>
      <c r="J3773" s="7">
        <v>43858</v>
      </c>
      <c r="K3773" s="6">
        <v>33</v>
      </c>
      <c r="L3773" s="6" t="s">
        <v>62</v>
      </c>
      <c r="M3773" s="8"/>
      <c r="O3773">
        <f t="shared" si="945"/>
        <v>0</v>
      </c>
      <c r="Q3773" s="5" t="str">
        <f t="shared" si="930"/>
        <v>3869</v>
      </c>
      <c r="R3773" s="6" t="str">
        <f t="shared" si="931"/>
        <v>Alica</v>
      </c>
      <c r="S3773" s="6" t="str">
        <f t="shared" si="932"/>
        <v>Bautista</v>
      </c>
      <c r="T3773" s="6" t="str">
        <f t="shared" si="933"/>
        <v>Mrs</v>
      </c>
      <c r="U3773" s="6" t="str">
        <f t="shared" si="934"/>
        <v>F</v>
      </c>
      <c r="V3773" s="6" t="str">
        <f t="shared" si="935"/>
        <v>60</v>
      </c>
      <c r="W3773" s="6" t="str">
        <f t="shared" si="936"/>
        <v>Queen Ann</v>
      </c>
      <c r="X3773" s="6" t="str">
        <f t="shared" si="937"/>
        <v>nn</v>
      </c>
      <c r="Y3773" s="6" t="str">
        <f t="shared" si="938"/>
        <v>Queen Ann</v>
      </c>
      <c r="Z3773" s="6" t="str">
        <f t="shared" si="939"/>
        <v>Ferndown</v>
      </c>
      <c r="AA3773" s="6" t="str">
        <f t="shared" si="940"/>
        <v>HX</v>
      </c>
      <c r="AB3773" s="7" t="str">
        <f t="shared" si="941"/>
        <v>43858</v>
      </c>
      <c r="AC3773" s="6" t="str">
        <f t="shared" si="942"/>
        <v>33</v>
      </c>
      <c r="AD3773" s="6" t="str">
        <f t="shared" si="943"/>
        <v>C4</v>
      </c>
      <c r="AE3773" s="8" t="str">
        <f t="shared" si="944"/>
        <v/>
      </c>
    </row>
    <row r="3774" spans="1:31" x14ac:dyDescent="0.25">
      <c r="A3774" s="9">
        <v>3870</v>
      </c>
      <c r="B3774" s="10" t="s">
        <v>2041</v>
      </c>
      <c r="C3774" s="10" t="s">
        <v>8678</v>
      </c>
      <c r="D3774" s="10" t="s">
        <v>28</v>
      </c>
      <c r="E3774" s="10" t="s">
        <v>29</v>
      </c>
      <c r="F3774" s="10">
        <v>30</v>
      </c>
      <c r="G3774" s="10" t="s">
        <v>8679</v>
      </c>
      <c r="H3774" s="10" t="s">
        <v>2675</v>
      </c>
      <c r="I3774" s="10" t="s">
        <v>32</v>
      </c>
      <c r="J3774" s="11">
        <v>43835</v>
      </c>
      <c r="K3774" s="10">
        <v>42</v>
      </c>
      <c r="L3774" s="10" t="s">
        <v>20</v>
      </c>
      <c r="M3774" s="12"/>
      <c r="O3774">
        <f t="shared" si="945"/>
        <v>0</v>
      </c>
      <c r="Q3774" s="9" t="str">
        <f t="shared" si="930"/>
        <v>3870</v>
      </c>
      <c r="R3774" s="10" t="str">
        <f t="shared" si="931"/>
        <v>Louis</v>
      </c>
      <c r="S3774" s="10" t="str">
        <f t="shared" si="932"/>
        <v>Ewing</v>
      </c>
      <c r="T3774" s="10" t="str">
        <f t="shared" si="933"/>
        <v>Mr</v>
      </c>
      <c r="U3774" s="10" t="str">
        <f t="shared" si="934"/>
        <v>M</v>
      </c>
      <c r="V3774" s="10" t="str">
        <f t="shared" si="935"/>
        <v>30</v>
      </c>
      <c r="W3774" s="10" t="str">
        <f t="shared" si="936"/>
        <v>Queen Street</v>
      </c>
      <c r="X3774" s="10" t="str">
        <f t="shared" si="937"/>
        <v>et</v>
      </c>
      <c r="Y3774" s="10" t="str">
        <f t="shared" si="938"/>
        <v>Queen Street</v>
      </c>
      <c r="Z3774" s="10" t="str">
        <f t="shared" si="939"/>
        <v>Perthshire</v>
      </c>
      <c r="AA3774" s="10" t="str">
        <f t="shared" si="940"/>
        <v>WC</v>
      </c>
      <c r="AB3774" s="11" t="str">
        <f t="shared" si="941"/>
        <v>43835</v>
      </c>
      <c r="AC3774" s="10" t="str">
        <f t="shared" si="942"/>
        <v>42</v>
      </c>
      <c r="AD3774" s="10" t="str">
        <f t="shared" si="943"/>
        <v>B</v>
      </c>
      <c r="AE3774" s="12" t="str">
        <f t="shared" si="944"/>
        <v/>
      </c>
    </row>
    <row r="3775" spans="1:31" x14ac:dyDescent="0.25">
      <c r="A3775" s="5">
        <v>3871</v>
      </c>
      <c r="B3775" s="6" t="s">
        <v>8680</v>
      </c>
      <c r="C3775" s="6" t="s">
        <v>3191</v>
      </c>
      <c r="D3775" s="6" t="s">
        <v>28</v>
      </c>
      <c r="E3775" s="6" t="s">
        <v>29</v>
      </c>
      <c r="F3775" s="6">
        <v>60</v>
      </c>
      <c r="G3775" s="6" t="s">
        <v>8681</v>
      </c>
      <c r="H3775" s="6" t="s">
        <v>5258</v>
      </c>
      <c r="I3775" s="6" t="s">
        <v>32</v>
      </c>
      <c r="J3775" s="7">
        <v>44107</v>
      </c>
      <c r="K3775" s="6">
        <v>49</v>
      </c>
      <c r="L3775" s="6" t="s">
        <v>33</v>
      </c>
      <c r="M3775" s="8"/>
      <c r="O3775">
        <f t="shared" si="945"/>
        <v>0</v>
      </c>
      <c r="Q3775" s="5" t="str">
        <f t="shared" si="930"/>
        <v>3871</v>
      </c>
      <c r="R3775" s="6" t="str">
        <f t="shared" si="931"/>
        <v>Marco</v>
      </c>
      <c r="S3775" s="6" t="str">
        <f t="shared" si="932"/>
        <v>Snyder</v>
      </c>
      <c r="T3775" s="6" t="str">
        <f t="shared" si="933"/>
        <v>Mr</v>
      </c>
      <c r="U3775" s="6" t="str">
        <f t="shared" si="934"/>
        <v>M</v>
      </c>
      <c r="V3775" s="6" t="str">
        <f t="shared" si="935"/>
        <v>60</v>
      </c>
      <c r="W3775" s="6" t="str">
        <f t="shared" si="936"/>
        <v>Queens Arms</v>
      </c>
      <c r="X3775" s="6" t="str">
        <f t="shared" si="937"/>
        <v>ms</v>
      </c>
      <c r="Y3775" s="6" t="str">
        <f t="shared" si="938"/>
        <v>Queens Arms</v>
      </c>
      <c r="Z3775" s="6" t="str">
        <f t="shared" si="939"/>
        <v>Strathcarron</v>
      </c>
      <c r="AA3775" s="6" t="str">
        <f t="shared" si="940"/>
        <v>WC</v>
      </c>
      <c r="AB3775" s="7" t="str">
        <f t="shared" si="941"/>
        <v>44107</v>
      </c>
      <c r="AC3775" s="6" t="str">
        <f t="shared" si="942"/>
        <v>49</v>
      </c>
      <c r="AD3775" s="6" t="str">
        <f t="shared" si="943"/>
        <v>A3</v>
      </c>
      <c r="AE3775" s="8" t="str">
        <f t="shared" si="944"/>
        <v/>
      </c>
    </row>
    <row r="3776" spans="1:31" x14ac:dyDescent="0.25">
      <c r="A3776" s="9">
        <v>3872</v>
      </c>
      <c r="B3776" s="10" t="s">
        <v>2174</v>
      </c>
      <c r="C3776" s="10" t="s">
        <v>3497</v>
      </c>
      <c r="D3776" s="10" t="s">
        <v>28</v>
      </c>
      <c r="E3776" s="10" t="s">
        <v>29</v>
      </c>
      <c r="F3776" s="10">
        <v>60</v>
      </c>
      <c r="G3776" s="10" t="s">
        <v>8682</v>
      </c>
      <c r="H3776" s="10" t="s">
        <v>1749</v>
      </c>
      <c r="I3776" s="10" t="s">
        <v>291</v>
      </c>
      <c r="J3776" s="11">
        <v>44463</v>
      </c>
      <c r="K3776" s="10">
        <v>59</v>
      </c>
      <c r="L3776" s="10" t="s">
        <v>52</v>
      </c>
      <c r="M3776" s="12"/>
      <c r="O3776">
        <f t="shared" si="945"/>
        <v>0</v>
      </c>
      <c r="Q3776" s="9" t="str">
        <f t="shared" si="930"/>
        <v>3872</v>
      </c>
      <c r="R3776" s="10" t="str">
        <f t="shared" si="931"/>
        <v>Darron</v>
      </c>
      <c r="S3776" s="10" t="str">
        <f t="shared" si="932"/>
        <v>Kane</v>
      </c>
      <c r="T3776" s="10" t="str">
        <f t="shared" si="933"/>
        <v>Mr</v>
      </c>
      <c r="U3776" s="10" t="str">
        <f t="shared" si="934"/>
        <v>M</v>
      </c>
      <c r="V3776" s="10" t="str">
        <f t="shared" si="935"/>
        <v>60</v>
      </c>
      <c r="W3776" s="10" t="str">
        <f t="shared" si="936"/>
        <v>Queens Crescent</v>
      </c>
      <c r="X3776" s="10" t="str">
        <f t="shared" si="937"/>
        <v>nt</v>
      </c>
      <c r="Y3776" s="10" t="str">
        <f t="shared" si="938"/>
        <v>Queens Crescent</v>
      </c>
      <c r="Z3776" s="10" t="str">
        <f t="shared" si="939"/>
        <v>Leek</v>
      </c>
      <c r="AA3776" s="10" t="str">
        <f t="shared" si="940"/>
        <v>HS</v>
      </c>
      <c r="AB3776" s="11" t="str">
        <f t="shared" si="941"/>
        <v>44463</v>
      </c>
      <c r="AC3776" s="10" t="str">
        <f t="shared" si="942"/>
        <v>59</v>
      </c>
      <c r="AD3776" s="10" t="str">
        <f t="shared" si="943"/>
        <v>A1</v>
      </c>
      <c r="AE3776" s="12" t="str">
        <f t="shared" si="944"/>
        <v/>
      </c>
    </row>
    <row r="3777" spans="1:31" x14ac:dyDescent="0.25">
      <c r="A3777" s="5">
        <v>3873</v>
      </c>
      <c r="B3777" s="6" t="s">
        <v>1099</v>
      </c>
      <c r="C3777" s="6" t="s">
        <v>7251</v>
      </c>
      <c r="D3777" s="6" t="s">
        <v>28</v>
      </c>
      <c r="E3777" s="6" t="s">
        <v>29</v>
      </c>
      <c r="F3777" s="6">
        <v>90</v>
      </c>
      <c r="G3777" s="6" t="s">
        <v>8683</v>
      </c>
      <c r="H3777" s="6" t="s">
        <v>8505</v>
      </c>
      <c r="I3777" s="6" t="s">
        <v>32</v>
      </c>
      <c r="J3777" s="7">
        <v>44272</v>
      </c>
      <c r="K3777" s="6">
        <v>101</v>
      </c>
      <c r="L3777" s="6" t="s">
        <v>99</v>
      </c>
      <c r="M3777" s="8"/>
      <c r="O3777">
        <f t="shared" si="945"/>
        <v>0</v>
      </c>
      <c r="Q3777" s="5" t="str">
        <f t="shared" si="930"/>
        <v>3873</v>
      </c>
      <c r="R3777" s="6" t="str">
        <f t="shared" si="931"/>
        <v>Hong</v>
      </c>
      <c r="S3777" s="6" t="str">
        <f t="shared" si="932"/>
        <v>Swift</v>
      </c>
      <c r="T3777" s="6" t="str">
        <f t="shared" si="933"/>
        <v>Mr</v>
      </c>
      <c r="U3777" s="6" t="str">
        <f t="shared" si="934"/>
        <v>M</v>
      </c>
      <c r="V3777" s="6" t="str">
        <f t="shared" si="935"/>
        <v>90</v>
      </c>
      <c r="W3777" s="6" t="str">
        <f t="shared" si="936"/>
        <v>Queen's Place</v>
      </c>
      <c r="X3777" s="6" t="str">
        <f t="shared" si="937"/>
        <v>ce</v>
      </c>
      <c r="Y3777" s="6" t="str">
        <f t="shared" si="938"/>
        <v>Queen's Place</v>
      </c>
      <c r="Z3777" s="6" t="str">
        <f t="shared" si="939"/>
        <v>Swaffham</v>
      </c>
      <c r="AA3777" s="6" t="str">
        <f t="shared" si="940"/>
        <v>WC</v>
      </c>
      <c r="AB3777" s="7" t="str">
        <f t="shared" si="941"/>
        <v>44272</v>
      </c>
      <c r="AC3777" s="6" t="str">
        <f t="shared" si="942"/>
        <v>101</v>
      </c>
      <c r="AD3777" s="6" t="str">
        <f t="shared" si="943"/>
        <v>E</v>
      </c>
      <c r="AE3777" s="8" t="str">
        <f t="shared" si="944"/>
        <v/>
      </c>
    </row>
    <row r="3778" spans="1:31" x14ac:dyDescent="0.25">
      <c r="A3778" s="9">
        <v>3874</v>
      </c>
      <c r="B3778" s="10" t="s">
        <v>7926</v>
      </c>
      <c r="C3778" s="10" t="s">
        <v>4371</v>
      </c>
      <c r="D3778" s="10" t="s">
        <v>28</v>
      </c>
      <c r="E3778" s="10" t="s">
        <v>29</v>
      </c>
      <c r="F3778" s="10">
        <v>30</v>
      </c>
      <c r="G3778" s="10" t="s">
        <v>8684</v>
      </c>
      <c r="H3778" s="10" t="s">
        <v>1396</v>
      </c>
      <c r="I3778" s="10" t="s">
        <v>1397</v>
      </c>
      <c r="J3778" s="11">
        <v>43687</v>
      </c>
      <c r="K3778" s="10">
        <v>38</v>
      </c>
      <c r="L3778" s="10" t="s">
        <v>62</v>
      </c>
      <c r="M3778" s="12"/>
      <c r="O3778">
        <f t="shared" si="945"/>
        <v>0</v>
      </c>
      <c r="Q3778" s="9" t="str">
        <f t="shared" si="930"/>
        <v>3874</v>
      </c>
      <c r="R3778" s="10" t="str">
        <f t="shared" si="931"/>
        <v>Gregorio</v>
      </c>
      <c r="S3778" s="10" t="str">
        <f t="shared" si="932"/>
        <v>Coker</v>
      </c>
      <c r="T3778" s="10" t="str">
        <f t="shared" si="933"/>
        <v>Mr</v>
      </c>
      <c r="U3778" s="10" t="str">
        <f t="shared" si="934"/>
        <v>M</v>
      </c>
      <c r="V3778" s="10" t="str">
        <f t="shared" si="935"/>
        <v>30</v>
      </c>
      <c r="W3778" s="10" t="str">
        <f t="shared" si="936"/>
        <v>Queens Way</v>
      </c>
      <c r="X3778" s="10" t="str">
        <f t="shared" si="937"/>
        <v>ay</v>
      </c>
      <c r="Y3778" s="10" t="str">
        <f t="shared" si="938"/>
        <v>Queens Way</v>
      </c>
      <c r="Z3778" s="10" t="str">
        <f t="shared" si="939"/>
        <v>Broseley</v>
      </c>
      <c r="AA3778" s="10" t="str">
        <f t="shared" si="940"/>
        <v>HR</v>
      </c>
      <c r="AB3778" s="11" t="str">
        <f t="shared" si="941"/>
        <v>43687</v>
      </c>
      <c r="AC3778" s="10" t="str">
        <f t="shared" si="942"/>
        <v>38</v>
      </c>
      <c r="AD3778" s="10" t="str">
        <f t="shared" si="943"/>
        <v>C4</v>
      </c>
      <c r="AE3778" s="12" t="str">
        <f t="shared" si="944"/>
        <v/>
      </c>
    </row>
    <row r="3779" spans="1:31" x14ac:dyDescent="0.25">
      <c r="A3779" s="5">
        <v>3875</v>
      </c>
      <c r="B3779" s="6" t="s">
        <v>1676</v>
      </c>
      <c r="C3779" s="6" t="s">
        <v>5947</v>
      </c>
      <c r="D3779" s="6" t="s">
        <v>28</v>
      </c>
      <c r="E3779" s="6" t="s">
        <v>29</v>
      </c>
      <c r="F3779" s="6">
        <v>90</v>
      </c>
      <c r="G3779" s="6" t="s">
        <v>8684</v>
      </c>
      <c r="H3779" s="6" t="s">
        <v>3869</v>
      </c>
      <c r="I3779" s="6" t="s">
        <v>38</v>
      </c>
      <c r="J3779" s="7">
        <v>43978</v>
      </c>
      <c r="K3779" s="6">
        <v>36</v>
      </c>
      <c r="L3779" s="6" t="s">
        <v>78</v>
      </c>
      <c r="M3779" s="8"/>
      <c r="O3779">
        <f t="shared" si="945"/>
        <v>0</v>
      </c>
      <c r="Q3779" s="5" t="str">
        <f t="shared" si="930"/>
        <v>3875</v>
      </c>
      <c r="R3779" s="6" t="str">
        <f t="shared" si="931"/>
        <v>Byron</v>
      </c>
      <c r="S3779" s="6" t="str">
        <f t="shared" si="932"/>
        <v>Donaldson</v>
      </c>
      <c r="T3779" s="6" t="str">
        <f t="shared" si="933"/>
        <v>Mr</v>
      </c>
      <c r="U3779" s="6" t="str">
        <f t="shared" si="934"/>
        <v>M</v>
      </c>
      <c r="V3779" s="6" t="str">
        <f t="shared" si="935"/>
        <v>90</v>
      </c>
      <c r="W3779" s="6" t="str">
        <f t="shared" si="936"/>
        <v>Queens Way</v>
      </c>
      <c r="X3779" s="6" t="str">
        <f t="shared" si="937"/>
        <v>ay</v>
      </c>
      <c r="Y3779" s="6" t="str">
        <f t="shared" si="938"/>
        <v>Queens Way</v>
      </c>
      <c r="Z3779" s="6" t="str">
        <f t="shared" si="939"/>
        <v>Denbigh</v>
      </c>
      <c r="AA3779" s="6" t="str">
        <f t="shared" si="940"/>
        <v>RM</v>
      </c>
      <c r="AB3779" s="7" t="str">
        <f t="shared" si="941"/>
        <v>43978</v>
      </c>
      <c r="AC3779" s="6" t="str">
        <f t="shared" si="942"/>
        <v>36</v>
      </c>
      <c r="AD3779" s="6" t="str">
        <f t="shared" si="943"/>
        <v>C2</v>
      </c>
      <c r="AE3779" s="8" t="str">
        <f t="shared" si="944"/>
        <v/>
      </c>
    </row>
    <row r="3780" spans="1:31" x14ac:dyDescent="0.25">
      <c r="A3780" s="9">
        <v>3876</v>
      </c>
      <c r="B3780" s="10" t="s">
        <v>8685</v>
      </c>
      <c r="C3780" s="10" t="s">
        <v>3688</v>
      </c>
      <c r="D3780" s="10" t="s">
        <v>90</v>
      </c>
      <c r="E3780" s="10" t="s">
        <v>29</v>
      </c>
      <c r="F3780" s="10">
        <v>30</v>
      </c>
      <c r="G3780" s="10" t="s">
        <v>8686</v>
      </c>
      <c r="H3780" s="10" t="s">
        <v>7612</v>
      </c>
      <c r="I3780" s="10" t="s">
        <v>32</v>
      </c>
      <c r="J3780" s="11">
        <v>44505</v>
      </c>
      <c r="K3780" s="10">
        <v>49</v>
      </c>
      <c r="L3780" s="10" t="s">
        <v>68</v>
      </c>
      <c r="M3780" s="12"/>
      <c r="O3780">
        <f t="shared" si="945"/>
        <v>0</v>
      </c>
      <c r="Q3780" s="9" t="str">
        <f t="shared" si="930"/>
        <v>3876</v>
      </c>
      <c r="R3780" s="10" t="str">
        <f t="shared" si="931"/>
        <v>Genaro</v>
      </c>
      <c r="S3780" s="10" t="str">
        <f t="shared" si="932"/>
        <v>Foley</v>
      </c>
      <c r="T3780" s="10" t="str">
        <f t="shared" si="933"/>
        <v>Dr</v>
      </c>
      <c r="U3780" s="10" t="str">
        <f t="shared" si="934"/>
        <v>M</v>
      </c>
      <c r="V3780" s="10" t="str">
        <f t="shared" si="935"/>
        <v>30</v>
      </c>
      <c r="W3780" s="10" t="str">
        <f t="shared" si="936"/>
        <v>Queensferry Walk</v>
      </c>
      <c r="X3780" s="10" t="str">
        <f t="shared" si="937"/>
        <v>lk</v>
      </c>
      <c r="Y3780" s="10" t="str">
        <f t="shared" si="938"/>
        <v>Queensferry Walk</v>
      </c>
      <c r="Z3780" s="10" t="str">
        <f t="shared" si="939"/>
        <v>Windlesham</v>
      </c>
      <c r="AA3780" s="10" t="str">
        <f t="shared" si="940"/>
        <v>WC</v>
      </c>
      <c r="AB3780" s="11" t="str">
        <f t="shared" si="941"/>
        <v>44505</v>
      </c>
      <c r="AC3780" s="10" t="str">
        <f t="shared" si="942"/>
        <v>49</v>
      </c>
      <c r="AD3780" s="10" t="str">
        <f t="shared" si="943"/>
        <v>A2</v>
      </c>
      <c r="AE3780" s="12" t="str">
        <f t="shared" si="944"/>
        <v/>
      </c>
    </row>
    <row r="3781" spans="1:31" x14ac:dyDescent="0.25">
      <c r="A3781" s="5">
        <v>3877</v>
      </c>
      <c r="B3781" s="6" t="s">
        <v>8687</v>
      </c>
      <c r="C3781" s="6" t="s">
        <v>3384</v>
      </c>
      <c r="D3781" s="6" t="s">
        <v>28</v>
      </c>
      <c r="E3781" s="6" t="s">
        <v>29</v>
      </c>
      <c r="F3781" s="6">
        <v>30</v>
      </c>
      <c r="G3781" s="6" t="s">
        <v>8688</v>
      </c>
      <c r="H3781" s="6" t="s">
        <v>2251</v>
      </c>
      <c r="I3781" s="6" t="s">
        <v>32</v>
      </c>
      <c r="J3781" s="7">
        <v>44356</v>
      </c>
      <c r="K3781" s="6">
        <v>35</v>
      </c>
      <c r="L3781" s="6" t="s">
        <v>157</v>
      </c>
      <c r="M3781" s="8"/>
      <c r="O3781">
        <f t="shared" si="945"/>
        <v>0</v>
      </c>
      <c r="Q3781" s="5" t="str">
        <f t="shared" si="930"/>
        <v>3877</v>
      </c>
      <c r="R3781" s="6" t="str">
        <f t="shared" si="931"/>
        <v>Chad</v>
      </c>
      <c r="S3781" s="6" t="str">
        <f t="shared" si="932"/>
        <v>Mcgill</v>
      </c>
      <c r="T3781" s="6" t="str">
        <f t="shared" si="933"/>
        <v>Mr</v>
      </c>
      <c r="U3781" s="6" t="str">
        <f t="shared" si="934"/>
        <v>M</v>
      </c>
      <c r="V3781" s="6" t="str">
        <f t="shared" si="935"/>
        <v>30</v>
      </c>
      <c r="W3781" s="6" t="str">
        <f t="shared" si="936"/>
        <v>Queensmere Road</v>
      </c>
      <c r="X3781" s="6" t="str">
        <f t="shared" si="937"/>
        <v>ad</v>
      </c>
      <c r="Y3781" s="6" t="str">
        <f t="shared" si="938"/>
        <v>Queensmere Road</v>
      </c>
      <c r="Z3781" s="6" t="str">
        <f t="shared" si="939"/>
        <v>Towcester</v>
      </c>
      <c r="AA3781" s="6" t="str">
        <f t="shared" si="940"/>
        <v>WC</v>
      </c>
      <c r="AB3781" s="7" t="str">
        <f t="shared" si="941"/>
        <v>44356</v>
      </c>
      <c r="AC3781" s="6" t="str">
        <f t="shared" si="942"/>
        <v>35</v>
      </c>
      <c r="AD3781" s="6" t="str">
        <f t="shared" si="943"/>
        <v>C3</v>
      </c>
      <c r="AE3781" s="8" t="str">
        <f t="shared" si="944"/>
        <v/>
      </c>
    </row>
    <row r="3782" spans="1:31" x14ac:dyDescent="0.25">
      <c r="A3782" s="9">
        <v>3878</v>
      </c>
      <c r="B3782" s="10" t="s">
        <v>2805</v>
      </c>
      <c r="C3782" s="10" t="s">
        <v>6567</v>
      </c>
      <c r="D3782" s="10" t="s">
        <v>28</v>
      </c>
      <c r="E3782" s="10" t="s">
        <v>29</v>
      </c>
      <c r="F3782" s="10">
        <v>60</v>
      </c>
      <c r="G3782" s="10" t="s">
        <v>8689</v>
      </c>
      <c r="H3782" s="10" t="s">
        <v>5590</v>
      </c>
      <c r="I3782" s="10" t="s">
        <v>19</v>
      </c>
      <c r="J3782" s="11">
        <v>43821</v>
      </c>
      <c r="K3782" s="10">
        <v>50</v>
      </c>
      <c r="L3782" s="10" t="s">
        <v>39</v>
      </c>
      <c r="M3782" s="12"/>
      <c r="O3782">
        <f t="shared" si="945"/>
        <v>0</v>
      </c>
      <c r="Q3782" s="9" t="str">
        <f t="shared" ref="Q3782:Q3845" si="946">TRIM(A3782)</f>
        <v>3878</v>
      </c>
      <c r="R3782" s="10" t="str">
        <f t="shared" ref="R3782:R3845" si="947">TRIM(B3782)</f>
        <v>Patrick</v>
      </c>
      <c r="S3782" s="10" t="str">
        <f t="shared" ref="S3782:S3845" si="948">TRIM(C3782)</f>
        <v>Saunders</v>
      </c>
      <c r="T3782" s="10" t="str">
        <f t="shared" ref="T3782:T3845" si="949">TRIM(D3782)</f>
        <v>Mr</v>
      </c>
      <c r="U3782" s="10" t="str">
        <f t="shared" ref="U3782:U3845" si="950">IF(ISNUMBER(SEARCH("f",TRIM(E3782))),"F","M")</f>
        <v>M</v>
      </c>
      <c r="V3782" s="10" t="str">
        <f t="shared" ref="V3782:V3845" si="951">TRIM(F3782)</f>
        <v>60</v>
      </c>
      <c r="W3782" s="10" t="str">
        <f t="shared" ref="W3782:W3845" si="952">SUBSTITUTE(SUBSTITUTE(SUBSTITUTE(PROPER(TRIM(G3782)),"(?)","")," (No",""),"'S","'s")</f>
        <v>Queensway</v>
      </c>
      <c r="X3782" s="10" t="str">
        <f t="shared" ref="X3782:X3845" si="953">RIGHT(W3782,2)</f>
        <v>ay</v>
      </c>
      <c r="Y3782" s="10" t="str">
        <f t="shared" ref="Y3782:Y3845" si="954">IF(OR(X3782="St",X3782="Av",X3782="Pl"),SUBSTITUTE(SUBSTITUTE(SUBSTITUTE(SUBSTITUTE(SUBSTITUTE(SUBSTITUTE(SUBSTITUTE(W3782,"Rd","Road"),"St","Street"),"Cls", "Close"),"Plc","Place"),"Bldgs","Buildings"),"Av","Avenue"),"Pl","Place"),SUBSTITUTE(SUBSTITUTE(SUBSTITUTE(SUBSTITUTE(SUBSTITUTE(W3782,"Rd","Road"),"Cls", "Close"),"Plc","Place"),"Bldgs","Buildings"),"Crt","Court"))</f>
        <v>Queensway</v>
      </c>
      <c r="Z3782" s="10" t="str">
        <f t="shared" ref="Z3782:Z3845" si="955">TRIM(H3782)</f>
        <v>Banstead</v>
      </c>
      <c r="AA3782" s="10" t="str">
        <f t="shared" ref="AA3782:AA3845" si="956">TRIM(I3782)</f>
        <v>CH</v>
      </c>
      <c r="AB3782" s="11" t="str">
        <f t="shared" ref="AB3782:AB3845" si="957">TRIM(J3782)</f>
        <v>43821</v>
      </c>
      <c r="AC3782" s="10" t="str">
        <f t="shared" ref="AC3782:AC3845" si="958">TRIM(K3782)</f>
        <v>50</v>
      </c>
      <c r="AD3782" s="10" t="str">
        <f t="shared" ref="AD3782:AD3845" si="959">TRIM(L3782)</f>
        <v>C1</v>
      </c>
      <c r="AE3782" s="12" t="str">
        <f t="shared" ref="AE3782:AE3845" si="960">TRIM(M3782)</f>
        <v/>
      </c>
    </row>
    <row r="3783" spans="1:31" x14ac:dyDescent="0.25">
      <c r="A3783" s="5">
        <v>3879</v>
      </c>
      <c r="B3783" s="6" t="s">
        <v>8690</v>
      </c>
      <c r="C3783" s="6" t="s">
        <v>5195</v>
      </c>
      <c r="D3783" s="6" t="s">
        <v>49</v>
      </c>
      <c r="E3783" s="6" t="s">
        <v>16</v>
      </c>
      <c r="F3783" s="6">
        <v>90</v>
      </c>
      <c r="G3783" s="6" t="s">
        <v>8691</v>
      </c>
      <c r="H3783" s="6" t="s">
        <v>6227</v>
      </c>
      <c r="I3783" s="6" t="s">
        <v>38</v>
      </c>
      <c r="J3783" s="7">
        <v>44242</v>
      </c>
      <c r="K3783" s="6">
        <v>84</v>
      </c>
      <c r="L3783" s="6" t="s">
        <v>62</v>
      </c>
      <c r="M3783" s="8"/>
      <c r="O3783">
        <f t="shared" si="945"/>
        <v>0</v>
      </c>
      <c r="Q3783" s="5" t="str">
        <f t="shared" si="946"/>
        <v>3879</v>
      </c>
      <c r="R3783" s="6" t="str">
        <f t="shared" si="947"/>
        <v>Louisa</v>
      </c>
      <c r="S3783" s="6" t="str">
        <f t="shared" si="948"/>
        <v>Buckley</v>
      </c>
      <c r="T3783" s="6" t="str">
        <f t="shared" si="949"/>
        <v>Miss</v>
      </c>
      <c r="U3783" s="6" t="str">
        <f t="shared" si="950"/>
        <v>F</v>
      </c>
      <c r="V3783" s="6" t="str">
        <f t="shared" si="951"/>
        <v>90</v>
      </c>
      <c r="W3783" s="6" t="str">
        <f t="shared" si="952"/>
        <v>Quentin Place</v>
      </c>
      <c r="X3783" s="6" t="str">
        <f t="shared" si="953"/>
        <v>ce</v>
      </c>
      <c r="Y3783" s="6" t="str">
        <f t="shared" si="954"/>
        <v>Quentin Place</v>
      </c>
      <c r="Z3783" s="6" t="str">
        <f t="shared" si="955"/>
        <v>Denny</v>
      </c>
      <c r="AA3783" s="6" t="str">
        <f t="shared" si="956"/>
        <v>RM</v>
      </c>
      <c r="AB3783" s="7" t="str">
        <f t="shared" si="957"/>
        <v>44242</v>
      </c>
      <c r="AC3783" s="6" t="str">
        <f t="shared" si="958"/>
        <v>84</v>
      </c>
      <c r="AD3783" s="6" t="str">
        <f t="shared" si="959"/>
        <v>C4</v>
      </c>
      <c r="AE3783" s="8" t="str">
        <f t="shared" si="960"/>
        <v/>
      </c>
    </row>
    <row r="3784" spans="1:31" x14ac:dyDescent="0.25">
      <c r="A3784" s="9">
        <v>3880</v>
      </c>
      <c r="B3784" s="10" t="s">
        <v>8692</v>
      </c>
      <c r="C3784" s="10" t="s">
        <v>1813</v>
      </c>
      <c r="D3784" s="10" t="s">
        <v>15</v>
      </c>
      <c r="E3784" s="10" t="s">
        <v>16</v>
      </c>
      <c r="F3784" s="10">
        <v>60</v>
      </c>
      <c r="G3784" s="10" t="s">
        <v>8693</v>
      </c>
      <c r="H3784" s="10" t="s">
        <v>5730</v>
      </c>
      <c r="I3784" s="10" t="s">
        <v>176</v>
      </c>
      <c r="J3784" s="11">
        <v>44316</v>
      </c>
      <c r="K3784" s="10">
        <v>73</v>
      </c>
      <c r="L3784" s="10" t="s">
        <v>39</v>
      </c>
      <c r="M3784" s="12"/>
      <c r="O3784">
        <f t="shared" si="945"/>
        <v>0</v>
      </c>
      <c r="Q3784" s="9" t="str">
        <f t="shared" si="946"/>
        <v>3880</v>
      </c>
      <c r="R3784" s="10" t="str">
        <f t="shared" si="947"/>
        <v>Shantay</v>
      </c>
      <c r="S3784" s="10" t="str">
        <f t="shared" si="948"/>
        <v>Skinner</v>
      </c>
      <c r="T3784" s="10" t="str">
        <f t="shared" si="949"/>
        <v>Mrs</v>
      </c>
      <c r="U3784" s="10" t="str">
        <f t="shared" si="950"/>
        <v>F</v>
      </c>
      <c r="V3784" s="10" t="str">
        <f t="shared" si="951"/>
        <v>60</v>
      </c>
      <c r="W3784" s="10" t="str">
        <f t="shared" si="952"/>
        <v>Quilter Street</v>
      </c>
      <c r="X3784" s="10" t="str">
        <f t="shared" si="953"/>
        <v>et</v>
      </c>
      <c r="Y3784" s="10" t="str">
        <f t="shared" si="954"/>
        <v>Quilter Street</v>
      </c>
      <c r="Z3784" s="10" t="str">
        <f t="shared" si="955"/>
        <v>County Down</v>
      </c>
      <c r="AA3784" s="10" t="str">
        <f t="shared" si="956"/>
        <v>CW</v>
      </c>
      <c r="AB3784" s="11" t="str">
        <f t="shared" si="957"/>
        <v>44316</v>
      </c>
      <c r="AC3784" s="10" t="str">
        <f t="shared" si="958"/>
        <v>73</v>
      </c>
      <c r="AD3784" s="10" t="str">
        <f t="shared" si="959"/>
        <v>C1</v>
      </c>
      <c r="AE3784" s="12" t="str">
        <f t="shared" si="960"/>
        <v/>
      </c>
    </row>
    <row r="3785" spans="1:31" x14ac:dyDescent="0.25">
      <c r="A3785" s="5">
        <v>3881</v>
      </c>
      <c r="B3785" s="6" t="s">
        <v>4788</v>
      </c>
      <c r="C3785" s="6" t="s">
        <v>1684</v>
      </c>
      <c r="D3785" s="6" t="s">
        <v>28</v>
      </c>
      <c r="E3785" s="6" t="s">
        <v>29</v>
      </c>
      <c r="F3785" s="6">
        <v>60</v>
      </c>
      <c r="G3785" s="6" t="s">
        <v>8694</v>
      </c>
      <c r="H3785" s="6" t="s">
        <v>8695</v>
      </c>
      <c r="I3785" s="6" t="s">
        <v>908</v>
      </c>
      <c r="J3785" s="7">
        <v>43733</v>
      </c>
      <c r="K3785" s="6">
        <v>82</v>
      </c>
      <c r="L3785" s="6" t="s">
        <v>44</v>
      </c>
      <c r="M3785" s="8"/>
      <c r="O3785">
        <f t="shared" si="945"/>
        <v>0</v>
      </c>
      <c r="Q3785" s="5" t="str">
        <f t="shared" si="946"/>
        <v>3881</v>
      </c>
      <c r="R3785" s="6" t="str">
        <f t="shared" si="947"/>
        <v>Billie</v>
      </c>
      <c r="S3785" s="6" t="str">
        <f t="shared" si="948"/>
        <v>Franks</v>
      </c>
      <c r="T3785" s="6" t="str">
        <f t="shared" si="949"/>
        <v>Mr</v>
      </c>
      <c r="U3785" s="6" t="str">
        <f t="shared" si="950"/>
        <v>M</v>
      </c>
      <c r="V3785" s="6" t="str">
        <f t="shared" si="951"/>
        <v>60</v>
      </c>
      <c r="W3785" s="6" t="str">
        <f t="shared" si="952"/>
        <v>Radbourne Road</v>
      </c>
      <c r="X3785" s="6" t="str">
        <f t="shared" si="953"/>
        <v>ad</v>
      </c>
      <c r="Y3785" s="6" t="str">
        <f t="shared" si="954"/>
        <v>Radbourne Road</v>
      </c>
      <c r="Z3785" s="6" t="str">
        <f t="shared" si="955"/>
        <v>Aberdovey</v>
      </c>
      <c r="AA3785" s="6" t="str">
        <f t="shared" si="956"/>
        <v>AB</v>
      </c>
      <c r="AB3785" s="7" t="str">
        <f t="shared" si="957"/>
        <v>43733</v>
      </c>
      <c r="AC3785" s="6" t="str">
        <f t="shared" si="958"/>
        <v>82</v>
      </c>
      <c r="AD3785" s="6" t="str">
        <f t="shared" si="959"/>
        <v>D</v>
      </c>
      <c r="AE3785" s="8" t="str">
        <f t="shared" si="960"/>
        <v/>
      </c>
    </row>
    <row r="3786" spans="1:31" x14ac:dyDescent="0.25">
      <c r="A3786" s="9">
        <v>3882</v>
      </c>
      <c r="B3786" s="10" t="s">
        <v>6242</v>
      </c>
      <c r="C3786" s="10" t="s">
        <v>3101</v>
      </c>
      <c r="D3786" s="10" t="s">
        <v>28</v>
      </c>
      <c r="E3786" s="10" t="s">
        <v>29</v>
      </c>
      <c r="F3786" s="10">
        <v>90</v>
      </c>
      <c r="G3786" s="10" t="s">
        <v>8696</v>
      </c>
      <c r="H3786" s="10" t="s">
        <v>6924</v>
      </c>
      <c r="I3786" s="10" t="s">
        <v>38</v>
      </c>
      <c r="J3786" s="11">
        <v>44185</v>
      </c>
      <c r="K3786" s="10">
        <v>41</v>
      </c>
      <c r="L3786" s="10" t="s">
        <v>62</v>
      </c>
      <c r="M3786" s="12"/>
      <c r="O3786">
        <f t="shared" ref="O3786:O3849" si="961">COUNTBLANK(A3786:L3786)+COUNTIF(K3786,0)</f>
        <v>0</v>
      </c>
      <c r="Q3786" s="9" t="str">
        <f t="shared" si="946"/>
        <v>3882</v>
      </c>
      <c r="R3786" s="10" t="str">
        <f t="shared" si="947"/>
        <v>Stan</v>
      </c>
      <c r="S3786" s="10" t="str">
        <f t="shared" si="948"/>
        <v>Irvin</v>
      </c>
      <c r="T3786" s="10" t="str">
        <f t="shared" si="949"/>
        <v>Mr</v>
      </c>
      <c r="U3786" s="10" t="str">
        <f t="shared" si="950"/>
        <v>M</v>
      </c>
      <c r="V3786" s="10" t="str">
        <f t="shared" si="951"/>
        <v>90</v>
      </c>
      <c r="W3786" s="10" t="str">
        <f t="shared" si="952"/>
        <v>Radlet Avenue</v>
      </c>
      <c r="X3786" s="10" t="str">
        <f t="shared" si="953"/>
        <v>ue</v>
      </c>
      <c r="Y3786" s="10" t="str">
        <f t="shared" si="954"/>
        <v>Radlet Avenue</v>
      </c>
      <c r="Z3786" s="10" t="str">
        <f t="shared" si="955"/>
        <v>Dolwyddelan</v>
      </c>
      <c r="AA3786" s="10" t="str">
        <f t="shared" si="956"/>
        <v>RM</v>
      </c>
      <c r="AB3786" s="11" t="str">
        <f t="shared" si="957"/>
        <v>44185</v>
      </c>
      <c r="AC3786" s="10" t="str">
        <f t="shared" si="958"/>
        <v>41</v>
      </c>
      <c r="AD3786" s="10" t="str">
        <f t="shared" si="959"/>
        <v>C4</v>
      </c>
      <c r="AE3786" s="12" t="str">
        <f t="shared" si="960"/>
        <v/>
      </c>
    </row>
    <row r="3787" spans="1:31" x14ac:dyDescent="0.25">
      <c r="A3787" s="5">
        <v>3883</v>
      </c>
      <c r="B3787" s="6" t="s">
        <v>826</v>
      </c>
      <c r="C3787" s="6" t="s">
        <v>4593</v>
      </c>
      <c r="D3787" s="6" t="s">
        <v>15</v>
      </c>
      <c r="E3787" s="6" t="s">
        <v>16</v>
      </c>
      <c r="F3787" s="6">
        <v>60</v>
      </c>
      <c r="G3787" s="6" t="s">
        <v>8697</v>
      </c>
      <c r="H3787" s="6" t="s">
        <v>5252</v>
      </c>
      <c r="I3787" s="6" t="s">
        <v>185</v>
      </c>
      <c r="J3787" s="7">
        <v>43486</v>
      </c>
      <c r="K3787" s="6">
        <v>21</v>
      </c>
      <c r="L3787" s="6" t="s">
        <v>62</v>
      </c>
      <c r="M3787" s="8"/>
      <c r="O3787">
        <f t="shared" si="961"/>
        <v>0</v>
      </c>
      <c r="Q3787" s="5" t="str">
        <f t="shared" si="946"/>
        <v>3883</v>
      </c>
      <c r="R3787" s="6" t="str">
        <f t="shared" si="947"/>
        <v>Johnnie</v>
      </c>
      <c r="S3787" s="6" t="str">
        <f t="shared" si="948"/>
        <v>Randle</v>
      </c>
      <c r="T3787" s="6" t="str">
        <f t="shared" si="949"/>
        <v>Mrs</v>
      </c>
      <c r="U3787" s="6" t="str">
        <f t="shared" si="950"/>
        <v>F</v>
      </c>
      <c r="V3787" s="6" t="str">
        <f t="shared" si="951"/>
        <v>60</v>
      </c>
      <c r="W3787" s="6" t="str">
        <f t="shared" si="952"/>
        <v>Radnor Pl</v>
      </c>
      <c r="X3787" s="6" t="str">
        <f t="shared" si="953"/>
        <v>Pl</v>
      </c>
      <c r="Y3787" s="6" t="str">
        <f t="shared" si="954"/>
        <v>Radnor Place</v>
      </c>
      <c r="Z3787" s="6" t="str">
        <f t="shared" si="955"/>
        <v>Fife</v>
      </c>
      <c r="AA3787" s="6" t="str">
        <f t="shared" si="956"/>
        <v>HX</v>
      </c>
      <c r="AB3787" s="7" t="str">
        <f t="shared" si="957"/>
        <v>43486</v>
      </c>
      <c r="AC3787" s="6" t="str">
        <f t="shared" si="958"/>
        <v>21</v>
      </c>
      <c r="AD3787" s="6" t="str">
        <f t="shared" si="959"/>
        <v>C4</v>
      </c>
      <c r="AE3787" s="8" t="str">
        <f t="shared" si="960"/>
        <v/>
      </c>
    </row>
    <row r="3788" spans="1:31" x14ac:dyDescent="0.25">
      <c r="A3788" s="9">
        <v>3884</v>
      </c>
      <c r="B3788" s="10" t="s">
        <v>8698</v>
      </c>
      <c r="C3788" s="10" t="s">
        <v>3925</v>
      </c>
      <c r="D3788" s="10" t="s">
        <v>49</v>
      </c>
      <c r="E3788" s="10" t="s">
        <v>16</v>
      </c>
      <c r="F3788" s="10">
        <v>60</v>
      </c>
      <c r="G3788" s="10" t="s">
        <v>8699</v>
      </c>
      <c r="H3788" s="10" t="s">
        <v>3666</v>
      </c>
      <c r="I3788" s="10" t="s">
        <v>32</v>
      </c>
      <c r="J3788" s="11">
        <v>44167</v>
      </c>
      <c r="K3788" s="10">
        <v>8</v>
      </c>
      <c r="L3788" s="10" t="s">
        <v>44</v>
      </c>
      <c r="M3788" s="12"/>
      <c r="O3788">
        <f t="shared" si="961"/>
        <v>0</v>
      </c>
      <c r="Q3788" s="9" t="str">
        <f t="shared" si="946"/>
        <v>3884</v>
      </c>
      <c r="R3788" s="10" t="str">
        <f t="shared" si="947"/>
        <v>Dotty</v>
      </c>
      <c r="S3788" s="10" t="str">
        <f t="shared" si="948"/>
        <v>Paige</v>
      </c>
      <c r="T3788" s="10" t="str">
        <f t="shared" si="949"/>
        <v>Miss</v>
      </c>
      <c r="U3788" s="10" t="str">
        <f t="shared" si="950"/>
        <v>F</v>
      </c>
      <c r="V3788" s="10" t="str">
        <f t="shared" si="951"/>
        <v>60</v>
      </c>
      <c r="W3788" s="10" t="str">
        <f t="shared" si="952"/>
        <v>Raglan Cottage</v>
      </c>
      <c r="X3788" s="10" t="str">
        <f t="shared" si="953"/>
        <v>ge</v>
      </c>
      <c r="Y3788" s="10" t="str">
        <f t="shared" si="954"/>
        <v>Raglan Cottage</v>
      </c>
      <c r="Z3788" s="10" t="str">
        <f t="shared" si="955"/>
        <v>Wilmslow</v>
      </c>
      <c r="AA3788" s="10" t="str">
        <f t="shared" si="956"/>
        <v>WC</v>
      </c>
      <c r="AB3788" s="11" t="str">
        <f t="shared" si="957"/>
        <v>44167</v>
      </c>
      <c r="AC3788" s="10" t="str">
        <f t="shared" si="958"/>
        <v>8</v>
      </c>
      <c r="AD3788" s="10" t="str">
        <f t="shared" si="959"/>
        <v>D</v>
      </c>
      <c r="AE3788" s="12" t="str">
        <f t="shared" si="960"/>
        <v/>
      </c>
    </row>
    <row r="3789" spans="1:31" x14ac:dyDescent="0.25">
      <c r="A3789" s="5">
        <v>3885</v>
      </c>
      <c r="B3789" s="6" t="s">
        <v>8700</v>
      </c>
      <c r="C3789" s="6" t="s">
        <v>8701</v>
      </c>
      <c r="D3789" s="6" t="s">
        <v>15</v>
      </c>
      <c r="E3789" s="6" t="s">
        <v>16</v>
      </c>
      <c r="F3789" s="6">
        <v>30</v>
      </c>
      <c r="G3789" s="6" t="s">
        <v>8702</v>
      </c>
      <c r="H3789" s="6" t="s">
        <v>439</v>
      </c>
      <c r="I3789" s="6" t="s">
        <v>291</v>
      </c>
      <c r="J3789" s="7">
        <v>43962</v>
      </c>
      <c r="K3789" s="6">
        <v>17</v>
      </c>
      <c r="L3789" s="6" t="s">
        <v>78</v>
      </c>
      <c r="M3789" s="8"/>
      <c r="O3789">
        <f t="shared" si="961"/>
        <v>0</v>
      </c>
      <c r="Q3789" s="5" t="str">
        <f t="shared" si="946"/>
        <v>3885</v>
      </c>
      <c r="R3789" s="6" t="str">
        <f t="shared" si="947"/>
        <v>Aleta</v>
      </c>
      <c r="S3789" s="6" t="str">
        <f t="shared" si="948"/>
        <v>Hicks</v>
      </c>
      <c r="T3789" s="6" t="str">
        <f t="shared" si="949"/>
        <v>Mrs</v>
      </c>
      <c r="U3789" s="6" t="str">
        <f t="shared" si="950"/>
        <v>F</v>
      </c>
      <c r="V3789" s="6" t="str">
        <f t="shared" si="951"/>
        <v>30</v>
      </c>
      <c r="W3789" s="6" t="str">
        <f t="shared" si="952"/>
        <v>Raglan Villas</v>
      </c>
      <c r="X3789" s="6" t="str">
        <f t="shared" si="953"/>
        <v>as</v>
      </c>
      <c r="Y3789" s="6" t="str">
        <f t="shared" si="954"/>
        <v>Raglan Villas</v>
      </c>
      <c r="Z3789" s="6" t="str">
        <f t="shared" si="955"/>
        <v>Isle Of Cumbrae</v>
      </c>
      <c r="AA3789" s="6" t="str">
        <f t="shared" si="956"/>
        <v>HS</v>
      </c>
      <c r="AB3789" s="7" t="str">
        <f t="shared" si="957"/>
        <v>43962</v>
      </c>
      <c r="AC3789" s="6" t="str">
        <f t="shared" si="958"/>
        <v>17</v>
      </c>
      <c r="AD3789" s="6" t="str">
        <f t="shared" si="959"/>
        <v>C2</v>
      </c>
      <c r="AE3789" s="8" t="str">
        <f t="shared" si="960"/>
        <v/>
      </c>
    </row>
    <row r="3790" spans="1:31" x14ac:dyDescent="0.25">
      <c r="A3790" s="9">
        <v>3886</v>
      </c>
      <c r="B3790" s="10" t="s">
        <v>2590</v>
      </c>
      <c r="C3790" s="10" t="s">
        <v>8703</v>
      </c>
      <c r="D3790" s="10" t="s">
        <v>49</v>
      </c>
      <c r="E3790" s="10" t="s">
        <v>16</v>
      </c>
      <c r="F3790" s="10">
        <v>60</v>
      </c>
      <c r="G3790" s="10" t="s">
        <v>8704</v>
      </c>
      <c r="H3790" s="10" t="s">
        <v>1756</v>
      </c>
      <c r="I3790" s="10" t="s">
        <v>122</v>
      </c>
      <c r="J3790" s="11">
        <v>44415</v>
      </c>
      <c r="K3790" s="10">
        <v>39</v>
      </c>
      <c r="L3790" s="10" t="s">
        <v>39</v>
      </c>
      <c r="M3790" s="12"/>
      <c r="O3790">
        <f t="shared" si="961"/>
        <v>0</v>
      </c>
      <c r="Q3790" s="9" t="str">
        <f t="shared" si="946"/>
        <v>3886</v>
      </c>
      <c r="R3790" s="10" t="str">
        <f t="shared" si="947"/>
        <v>Maya</v>
      </c>
      <c r="S3790" s="10" t="str">
        <f t="shared" si="948"/>
        <v>Hendrix</v>
      </c>
      <c r="T3790" s="10" t="str">
        <f t="shared" si="949"/>
        <v>Miss</v>
      </c>
      <c r="U3790" s="10" t="str">
        <f t="shared" si="950"/>
        <v>F</v>
      </c>
      <c r="V3790" s="10" t="str">
        <f t="shared" si="951"/>
        <v>60</v>
      </c>
      <c r="W3790" s="10" t="str">
        <f t="shared" si="952"/>
        <v>Rahere Street</v>
      </c>
      <c r="X3790" s="10" t="str">
        <f t="shared" si="953"/>
        <v>et</v>
      </c>
      <c r="Y3790" s="10" t="str">
        <f t="shared" si="954"/>
        <v>Rahere Street</v>
      </c>
      <c r="Z3790" s="10" t="str">
        <f t="shared" si="955"/>
        <v>Llanfairfechan</v>
      </c>
      <c r="AA3790" s="10" t="str">
        <f t="shared" si="956"/>
        <v>WN</v>
      </c>
      <c r="AB3790" s="11" t="str">
        <f t="shared" si="957"/>
        <v>44415</v>
      </c>
      <c r="AC3790" s="10" t="str">
        <f t="shared" si="958"/>
        <v>39</v>
      </c>
      <c r="AD3790" s="10" t="str">
        <f t="shared" si="959"/>
        <v>C1</v>
      </c>
      <c r="AE3790" s="12" t="str">
        <f t="shared" si="960"/>
        <v/>
      </c>
    </row>
    <row r="3791" spans="1:31" x14ac:dyDescent="0.25">
      <c r="A3791" s="5">
        <v>3887</v>
      </c>
      <c r="B3791" s="6" t="s">
        <v>5266</v>
      </c>
      <c r="C3791" s="6" t="s">
        <v>325</v>
      </c>
      <c r="D3791" s="6" t="s">
        <v>90</v>
      </c>
      <c r="E3791" s="6" t="s">
        <v>29</v>
      </c>
      <c r="F3791" s="6">
        <v>90</v>
      </c>
      <c r="G3791" s="6" t="s">
        <v>8705</v>
      </c>
      <c r="H3791" s="6" t="s">
        <v>1189</v>
      </c>
      <c r="I3791" s="6" t="s">
        <v>38</v>
      </c>
      <c r="J3791" s="7">
        <v>44318</v>
      </c>
      <c r="K3791" s="6">
        <v>81</v>
      </c>
      <c r="L3791" s="6" t="s">
        <v>44</v>
      </c>
      <c r="M3791" s="8"/>
      <c r="O3791">
        <f t="shared" si="961"/>
        <v>0</v>
      </c>
      <c r="Q3791" s="5" t="str">
        <f t="shared" si="946"/>
        <v>3887</v>
      </c>
      <c r="R3791" s="6" t="str">
        <f t="shared" si="947"/>
        <v>Francesco</v>
      </c>
      <c r="S3791" s="6" t="str">
        <f t="shared" si="948"/>
        <v>Browne</v>
      </c>
      <c r="T3791" s="6" t="str">
        <f t="shared" si="949"/>
        <v>Dr</v>
      </c>
      <c r="U3791" s="6" t="str">
        <f t="shared" si="950"/>
        <v>M</v>
      </c>
      <c r="V3791" s="6" t="str">
        <f t="shared" si="951"/>
        <v>90</v>
      </c>
      <c r="W3791" s="6" t="str">
        <f t="shared" si="952"/>
        <v>Railway Arcade</v>
      </c>
      <c r="X3791" s="6" t="str">
        <f t="shared" si="953"/>
        <v>de</v>
      </c>
      <c r="Y3791" s="6" t="str">
        <f t="shared" si="954"/>
        <v>Railway Arcade</v>
      </c>
      <c r="Z3791" s="6" t="str">
        <f t="shared" si="955"/>
        <v>Dalbeattie</v>
      </c>
      <c r="AA3791" s="6" t="str">
        <f t="shared" si="956"/>
        <v>RM</v>
      </c>
      <c r="AB3791" s="7" t="str">
        <f t="shared" si="957"/>
        <v>44318</v>
      </c>
      <c r="AC3791" s="6" t="str">
        <f t="shared" si="958"/>
        <v>81</v>
      </c>
      <c r="AD3791" s="6" t="str">
        <f t="shared" si="959"/>
        <v>D</v>
      </c>
      <c r="AE3791" s="8" t="str">
        <f t="shared" si="960"/>
        <v/>
      </c>
    </row>
    <row r="3792" spans="1:31" x14ac:dyDescent="0.25">
      <c r="A3792" s="9">
        <v>3888</v>
      </c>
      <c r="B3792" s="10" t="s">
        <v>8285</v>
      </c>
      <c r="C3792" s="10" t="s">
        <v>4779</v>
      </c>
      <c r="D3792" s="10" t="s">
        <v>28</v>
      </c>
      <c r="E3792" s="10" t="s">
        <v>29</v>
      </c>
      <c r="F3792" s="10">
        <v>90</v>
      </c>
      <c r="G3792" s="10" t="s">
        <v>8706</v>
      </c>
      <c r="H3792" s="10" t="s">
        <v>7234</v>
      </c>
      <c r="I3792" s="10" t="s">
        <v>32</v>
      </c>
      <c r="J3792" s="11">
        <v>43467</v>
      </c>
      <c r="K3792" s="10">
        <v>24</v>
      </c>
      <c r="L3792" s="10" t="s">
        <v>44</v>
      </c>
      <c r="M3792" s="12"/>
      <c r="O3792">
        <f t="shared" si="961"/>
        <v>0</v>
      </c>
      <c r="Q3792" s="9" t="str">
        <f t="shared" si="946"/>
        <v>3888</v>
      </c>
      <c r="R3792" s="10" t="str">
        <f t="shared" si="947"/>
        <v>Billy</v>
      </c>
      <c r="S3792" s="10" t="str">
        <f t="shared" si="948"/>
        <v>Pagan</v>
      </c>
      <c r="T3792" s="10" t="str">
        <f t="shared" si="949"/>
        <v>Mr</v>
      </c>
      <c r="U3792" s="10" t="str">
        <f t="shared" si="950"/>
        <v>M</v>
      </c>
      <c r="V3792" s="10" t="str">
        <f t="shared" si="951"/>
        <v>90</v>
      </c>
      <c r="W3792" s="10" t="str">
        <f t="shared" si="952"/>
        <v>Railway Grove</v>
      </c>
      <c r="X3792" s="10" t="str">
        <f t="shared" si="953"/>
        <v>ve</v>
      </c>
      <c r="Y3792" s="10" t="str">
        <f t="shared" si="954"/>
        <v>Railway Grove</v>
      </c>
      <c r="Z3792" s="10" t="str">
        <f t="shared" si="955"/>
        <v>Longhope</v>
      </c>
      <c r="AA3792" s="10" t="str">
        <f t="shared" si="956"/>
        <v>WC</v>
      </c>
      <c r="AB3792" s="11" t="str">
        <f t="shared" si="957"/>
        <v>43467</v>
      </c>
      <c r="AC3792" s="10" t="str">
        <f t="shared" si="958"/>
        <v>24</v>
      </c>
      <c r="AD3792" s="10" t="str">
        <f t="shared" si="959"/>
        <v>D</v>
      </c>
      <c r="AE3792" s="12" t="str">
        <f t="shared" si="960"/>
        <v/>
      </c>
    </row>
    <row r="3793" spans="1:31" x14ac:dyDescent="0.25">
      <c r="A3793" s="5">
        <v>3889</v>
      </c>
      <c r="B3793" s="6" t="s">
        <v>3335</v>
      </c>
      <c r="C3793" s="6" t="s">
        <v>3315</v>
      </c>
      <c r="D3793" s="6" t="s">
        <v>28</v>
      </c>
      <c r="E3793" s="6" t="s">
        <v>29</v>
      </c>
      <c r="F3793" s="6">
        <v>90</v>
      </c>
      <c r="G3793" s="6" t="s">
        <v>8707</v>
      </c>
      <c r="H3793" s="6" t="s">
        <v>6159</v>
      </c>
      <c r="I3793" s="6" t="s">
        <v>32</v>
      </c>
      <c r="J3793" s="7">
        <v>44307</v>
      </c>
      <c r="K3793" s="6">
        <v>41</v>
      </c>
      <c r="L3793" s="6" t="s">
        <v>68</v>
      </c>
      <c r="M3793" s="8"/>
      <c r="O3793">
        <f t="shared" si="961"/>
        <v>0</v>
      </c>
      <c r="Q3793" s="5" t="str">
        <f t="shared" si="946"/>
        <v>3889</v>
      </c>
      <c r="R3793" s="6" t="str">
        <f t="shared" si="947"/>
        <v>Anthony</v>
      </c>
      <c r="S3793" s="6" t="str">
        <f t="shared" si="948"/>
        <v>Monroe</v>
      </c>
      <c r="T3793" s="6" t="str">
        <f t="shared" si="949"/>
        <v>Mr</v>
      </c>
      <c r="U3793" s="6" t="str">
        <f t="shared" si="950"/>
        <v>M</v>
      </c>
      <c r="V3793" s="6" t="str">
        <f t="shared" si="951"/>
        <v>90</v>
      </c>
      <c r="W3793" s="6" t="str">
        <f t="shared" si="952"/>
        <v>Railway Terrace</v>
      </c>
      <c r="X3793" s="6" t="str">
        <f t="shared" si="953"/>
        <v>ce</v>
      </c>
      <c r="Y3793" s="6" t="str">
        <f t="shared" si="954"/>
        <v>Railway Terrace</v>
      </c>
      <c r="Z3793" s="6" t="str">
        <f t="shared" si="955"/>
        <v>Melksham</v>
      </c>
      <c r="AA3793" s="6" t="str">
        <f t="shared" si="956"/>
        <v>WC</v>
      </c>
      <c r="AB3793" s="7" t="str">
        <f t="shared" si="957"/>
        <v>44307</v>
      </c>
      <c r="AC3793" s="6" t="str">
        <f t="shared" si="958"/>
        <v>41</v>
      </c>
      <c r="AD3793" s="6" t="str">
        <f t="shared" si="959"/>
        <v>A2</v>
      </c>
      <c r="AE3793" s="8" t="str">
        <f t="shared" si="960"/>
        <v/>
      </c>
    </row>
    <row r="3794" spans="1:31" x14ac:dyDescent="0.25">
      <c r="A3794" s="9">
        <v>3890</v>
      </c>
      <c r="B3794" s="10" t="s">
        <v>8708</v>
      </c>
      <c r="C3794" s="10" t="s">
        <v>4178</v>
      </c>
      <c r="D3794" s="10" t="s">
        <v>49</v>
      </c>
      <c r="E3794" s="10" t="s">
        <v>16</v>
      </c>
      <c r="F3794" s="10">
        <v>30</v>
      </c>
      <c r="G3794" s="10" t="s">
        <v>8709</v>
      </c>
      <c r="H3794" s="10" t="s">
        <v>637</v>
      </c>
      <c r="I3794" s="10" t="s">
        <v>291</v>
      </c>
      <c r="J3794" s="11">
        <v>43477</v>
      </c>
      <c r="K3794" s="10">
        <v>78</v>
      </c>
      <c r="L3794" s="10" t="s">
        <v>39</v>
      </c>
      <c r="M3794" s="12"/>
      <c r="O3794">
        <f t="shared" si="961"/>
        <v>0</v>
      </c>
      <c r="Q3794" s="9" t="str">
        <f t="shared" si="946"/>
        <v>3890</v>
      </c>
      <c r="R3794" s="10" t="str">
        <f t="shared" si="947"/>
        <v>Vergie</v>
      </c>
      <c r="S3794" s="10" t="str">
        <f t="shared" si="948"/>
        <v>Pugh</v>
      </c>
      <c r="T3794" s="10" t="str">
        <f t="shared" si="949"/>
        <v>Miss</v>
      </c>
      <c r="U3794" s="10" t="str">
        <f t="shared" si="950"/>
        <v>F</v>
      </c>
      <c r="V3794" s="10" t="str">
        <f t="shared" si="951"/>
        <v>30</v>
      </c>
      <c r="W3794" s="10" t="str">
        <f t="shared" si="952"/>
        <v>Raindeer Court</v>
      </c>
      <c r="X3794" s="10" t="str">
        <f t="shared" si="953"/>
        <v>rt</v>
      </c>
      <c r="Y3794" s="10" t="str">
        <f t="shared" si="954"/>
        <v>Raindeer Court</v>
      </c>
      <c r="Z3794" s="10" t="str">
        <f t="shared" si="955"/>
        <v>Kent</v>
      </c>
      <c r="AA3794" s="10" t="str">
        <f t="shared" si="956"/>
        <v>HS</v>
      </c>
      <c r="AB3794" s="11" t="str">
        <f t="shared" si="957"/>
        <v>43477</v>
      </c>
      <c r="AC3794" s="10" t="str">
        <f t="shared" si="958"/>
        <v>78</v>
      </c>
      <c r="AD3794" s="10" t="str">
        <f t="shared" si="959"/>
        <v>C1</v>
      </c>
      <c r="AE3794" s="12" t="str">
        <f t="shared" si="960"/>
        <v/>
      </c>
    </row>
    <row r="3795" spans="1:31" x14ac:dyDescent="0.25">
      <c r="A3795" s="5">
        <v>3891</v>
      </c>
      <c r="B3795" s="6" t="s">
        <v>8710</v>
      </c>
      <c r="C3795" s="6" t="s">
        <v>1444</v>
      </c>
      <c r="D3795" s="6" t="s">
        <v>28</v>
      </c>
      <c r="E3795" s="6" t="s">
        <v>29</v>
      </c>
      <c r="F3795" s="6">
        <v>90</v>
      </c>
      <c r="G3795" s="6" t="s">
        <v>8711</v>
      </c>
      <c r="H3795" s="6" t="s">
        <v>1003</v>
      </c>
      <c r="I3795" s="6" t="s">
        <v>32</v>
      </c>
      <c r="J3795" s="7">
        <v>43668</v>
      </c>
      <c r="K3795" s="6">
        <v>70</v>
      </c>
      <c r="L3795" s="6" t="s">
        <v>52</v>
      </c>
      <c r="M3795" s="8"/>
      <c r="O3795">
        <f t="shared" si="961"/>
        <v>0</v>
      </c>
      <c r="Q3795" s="5" t="str">
        <f t="shared" si="946"/>
        <v>3891</v>
      </c>
      <c r="R3795" s="6" t="str">
        <f t="shared" si="947"/>
        <v>Zack</v>
      </c>
      <c r="S3795" s="6" t="str">
        <f t="shared" si="948"/>
        <v>Mckenna</v>
      </c>
      <c r="T3795" s="6" t="str">
        <f t="shared" si="949"/>
        <v>Mr</v>
      </c>
      <c r="U3795" s="6" t="str">
        <f t="shared" si="950"/>
        <v>M</v>
      </c>
      <c r="V3795" s="6" t="str">
        <f t="shared" si="951"/>
        <v>90</v>
      </c>
      <c r="W3795" s="6" t="str">
        <f t="shared" si="952"/>
        <v>Ralph Street</v>
      </c>
      <c r="X3795" s="6" t="str">
        <f t="shared" si="953"/>
        <v>et</v>
      </c>
      <c r="Y3795" s="6" t="str">
        <f t="shared" si="954"/>
        <v>Ralph Street</v>
      </c>
      <c r="Z3795" s="6" t="str">
        <f t="shared" si="955"/>
        <v>Markfield</v>
      </c>
      <c r="AA3795" s="6" t="str">
        <f t="shared" si="956"/>
        <v>WC</v>
      </c>
      <c r="AB3795" s="7" t="str">
        <f t="shared" si="957"/>
        <v>43668</v>
      </c>
      <c r="AC3795" s="6" t="str">
        <f t="shared" si="958"/>
        <v>70</v>
      </c>
      <c r="AD3795" s="6" t="str">
        <f t="shared" si="959"/>
        <v>A1</v>
      </c>
      <c r="AE3795" s="8" t="str">
        <f t="shared" si="960"/>
        <v/>
      </c>
    </row>
    <row r="3796" spans="1:31" x14ac:dyDescent="0.25">
      <c r="A3796" s="9">
        <v>3892</v>
      </c>
      <c r="B3796" s="10" t="s">
        <v>5054</v>
      </c>
      <c r="C3796" s="10" t="s">
        <v>8085</v>
      </c>
      <c r="D3796" s="10" t="s">
        <v>28</v>
      </c>
      <c r="E3796" s="10" t="s">
        <v>29</v>
      </c>
      <c r="F3796" s="10">
        <v>90</v>
      </c>
      <c r="G3796" s="10" t="s">
        <v>8712</v>
      </c>
      <c r="H3796" s="10" t="s">
        <v>8713</v>
      </c>
      <c r="I3796" s="10" t="s">
        <v>176</v>
      </c>
      <c r="J3796" s="11">
        <v>44321</v>
      </c>
      <c r="K3796" s="10">
        <v>101</v>
      </c>
      <c r="L3796" s="10" t="s">
        <v>33</v>
      </c>
      <c r="M3796" s="12"/>
      <c r="O3796">
        <f t="shared" si="961"/>
        <v>0</v>
      </c>
      <c r="Q3796" s="9" t="str">
        <f t="shared" si="946"/>
        <v>3892</v>
      </c>
      <c r="R3796" s="10" t="str">
        <f t="shared" si="947"/>
        <v>Bryant</v>
      </c>
      <c r="S3796" s="10" t="str">
        <f t="shared" si="948"/>
        <v>Valenzuela</v>
      </c>
      <c r="T3796" s="10" t="str">
        <f t="shared" si="949"/>
        <v>Mr</v>
      </c>
      <c r="U3796" s="10" t="str">
        <f t="shared" si="950"/>
        <v>M</v>
      </c>
      <c r="V3796" s="10" t="str">
        <f t="shared" si="951"/>
        <v>90</v>
      </c>
      <c r="W3796" s="10" t="str">
        <f t="shared" si="952"/>
        <v>Ram Square</v>
      </c>
      <c r="X3796" s="10" t="str">
        <f t="shared" si="953"/>
        <v>re</v>
      </c>
      <c r="Y3796" s="10" t="str">
        <f t="shared" si="954"/>
        <v>Ram Square</v>
      </c>
      <c r="Z3796" s="10" t="str">
        <f t="shared" si="955"/>
        <v>Cromer</v>
      </c>
      <c r="AA3796" s="10" t="str">
        <f t="shared" si="956"/>
        <v>CW</v>
      </c>
      <c r="AB3796" s="11" t="str">
        <f t="shared" si="957"/>
        <v>44321</v>
      </c>
      <c r="AC3796" s="10" t="str">
        <f t="shared" si="958"/>
        <v>101</v>
      </c>
      <c r="AD3796" s="10" t="str">
        <f t="shared" si="959"/>
        <v>A3</v>
      </c>
      <c r="AE3796" s="12" t="str">
        <f t="shared" si="960"/>
        <v/>
      </c>
    </row>
    <row r="3797" spans="1:31" x14ac:dyDescent="0.25">
      <c r="A3797" s="5">
        <v>3893</v>
      </c>
      <c r="B3797" s="6" t="s">
        <v>8714</v>
      </c>
      <c r="C3797" s="6" t="s">
        <v>8715</v>
      </c>
      <c r="D3797" s="6" t="s">
        <v>28</v>
      </c>
      <c r="E3797" s="6" t="s">
        <v>29</v>
      </c>
      <c r="F3797" s="6">
        <v>60</v>
      </c>
      <c r="G3797" s="6" t="s">
        <v>8716</v>
      </c>
      <c r="H3797" s="6" t="s">
        <v>2123</v>
      </c>
      <c r="I3797" s="6" t="s">
        <v>32</v>
      </c>
      <c r="J3797" s="7">
        <v>43559</v>
      </c>
      <c r="K3797" s="6">
        <v>9</v>
      </c>
      <c r="L3797" s="6" t="s">
        <v>62</v>
      </c>
      <c r="M3797" s="8"/>
      <c r="O3797">
        <f t="shared" si="961"/>
        <v>0</v>
      </c>
      <c r="Q3797" s="5" t="str">
        <f t="shared" si="946"/>
        <v>3893</v>
      </c>
      <c r="R3797" s="6" t="str">
        <f t="shared" si="947"/>
        <v>Ulysses</v>
      </c>
      <c r="S3797" s="6" t="str">
        <f t="shared" si="948"/>
        <v>Hartley</v>
      </c>
      <c r="T3797" s="6" t="str">
        <f t="shared" si="949"/>
        <v>Mr</v>
      </c>
      <c r="U3797" s="6" t="str">
        <f t="shared" si="950"/>
        <v>M</v>
      </c>
      <c r="V3797" s="6" t="str">
        <f t="shared" si="951"/>
        <v>60</v>
      </c>
      <c r="W3797" s="6" t="str">
        <f t="shared" si="952"/>
        <v>Ramillies Street</v>
      </c>
      <c r="X3797" s="6" t="str">
        <f t="shared" si="953"/>
        <v>et</v>
      </c>
      <c r="Y3797" s="6" t="str">
        <f t="shared" si="954"/>
        <v>Ramillies Street</v>
      </c>
      <c r="Z3797" s="6" t="str">
        <f t="shared" si="955"/>
        <v>Yarmouth</v>
      </c>
      <c r="AA3797" s="6" t="str">
        <f t="shared" si="956"/>
        <v>WC</v>
      </c>
      <c r="AB3797" s="7" t="str">
        <f t="shared" si="957"/>
        <v>43559</v>
      </c>
      <c r="AC3797" s="6" t="str">
        <f t="shared" si="958"/>
        <v>9</v>
      </c>
      <c r="AD3797" s="6" t="str">
        <f t="shared" si="959"/>
        <v>C4</v>
      </c>
      <c r="AE3797" s="8" t="str">
        <f t="shared" si="960"/>
        <v/>
      </c>
    </row>
    <row r="3798" spans="1:31" x14ac:dyDescent="0.25">
      <c r="A3798" s="9">
        <v>3894</v>
      </c>
      <c r="B3798" s="10" t="s">
        <v>3555</v>
      </c>
      <c r="C3798" s="10" t="s">
        <v>4383</v>
      </c>
      <c r="D3798" s="10" t="s">
        <v>28</v>
      </c>
      <c r="E3798" s="10" t="s">
        <v>29</v>
      </c>
      <c r="F3798" s="10">
        <v>60</v>
      </c>
      <c r="G3798" s="10" t="s">
        <v>8717</v>
      </c>
      <c r="H3798" s="10" t="s">
        <v>2545</v>
      </c>
      <c r="I3798" s="10" t="s">
        <v>32</v>
      </c>
      <c r="J3798" s="11">
        <v>43512</v>
      </c>
      <c r="K3798" s="10">
        <v>31</v>
      </c>
      <c r="L3798" s="10" t="s">
        <v>39</v>
      </c>
      <c r="M3798" s="12"/>
      <c r="O3798">
        <f t="shared" si="961"/>
        <v>0</v>
      </c>
      <c r="Q3798" s="9" t="str">
        <f t="shared" si="946"/>
        <v>3894</v>
      </c>
      <c r="R3798" s="10" t="str">
        <f t="shared" si="947"/>
        <v>Lupe</v>
      </c>
      <c r="S3798" s="10" t="str">
        <f t="shared" si="948"/>
        <v>Sierra</v>
      </c>
      <c r="T3798" s="10" t="str">
        <f t="shared" si="949"/>
        <v>Mr</v>
      </c>
      <c r="U3798" s="10" t="str">
        <f t="shared" si="950"/>
        <v>M</v>
      </c>
      <c r="V3798" s="10" t="str">
        <f t="shared" si="951"/>
        <v>60</v>
      </c>
      <c r="W3798" s="10" t="str">
        <f t="shared" si="952"/>
        <v>Rampton Close</v>
      </c>
      <c r="X3798" s="10" t="str">
        <f t="shared" si="953"/>
        <v>se</v>
      </c>
      <c r="Y3798" s="10" t="str">
        <f t="shared" si="954"/>
        <v>Rampton Close</v>
      </c>
      <c r="Z3798" s="10" t="str">
        <f t="shared" si="955"/>
        <v>South Petherton</v>
      </c>
      <c r="AA3798" s="10" t="str">
        <f t="shared" si="956"/>
        <v>WC</v>
      </c>
      <c r="AB3798" s="11" t="str">
        <f t="shared" si="957"/>
        <v>43512</v>
      </c>
      <c r="AC3798" s="10" t="str">
        <f t="shared" si="958"/>
        <v>31</v>
      </c>
      <c r="AD3798" s="10" t="str">
        <f t="shared" si="959"/>
        <v>C1</v>
      </c>
      <c r="AE3798" s="12" t="str">
        <f t="shared" si="960"/>
        <v/>
      </c>
    </row>
    <row r="3799" spans="1:31" x14ac:dyDescent="0.25">
      <c r="A3799" s="5">
        <v>3895</v>
      </c>
      <c r="B3799" s="6" t="s">
        <v>8718</v>
      </c>
      <c r="C3799" s="6" t="s">
        <v>6194</v>
      </c>
      <c r="D3799" s="6" t="s">
        <v>49</v>
      </c>
      <c r="E3799" s="6" t="s">
        <v>16</v>
      </c>
      <c r="F3799" s="6">
        <v>90</v>
      </c>
      <c r="G3799" s="6" t="s">
        <v>8719</v>
      </c>
      <c r="H3799" s="6" t="s">
        <v>1201</v>
      </c>
      <c r="I3799" s="6" t="s">
        <v>291</v>
      </c>
      <c r="J3799" s="7">
        <v>43599</v>
      </c>
      <c r="K3799" s="6">
        <v>64</v>
      </c>
      <c r="L3799" s="6" t="s">
        <v>99</v>
      </c>
      <c r="M3799" s="8"/>
      <c r="O3799">
        <f t="shared" si="961"/>
        <v>0</v>
      </c>
      <c r="Q3799" s="5" t="str">
        <f t="shared" si="946"/>
        <v>3895</v>
      </c>
      <c r="R3799" s="6" t="str">
        <f t="shared" si="947"/>
        <v>Tien</v>
      </c>
      <c r="S3799" s="6" t="str">
        <f t="shared" si="948"/>
        <v>Gagnon</v>
      </c>
      <c r="T3799" s="6" t="str">
        <f t="shared" si="949"/>
        <v>Miss</v>
      </c>
      <c r="U3799" s="6" t="str">
        <f t="shared" si="950"/>
        <v>F</v>
      </c>
      <c r="V3799" s="6" t="str">
        <f t="shared" si="951"/>
        <v>90</v>
      </c>
      <c r="W3799" s="6" t="str">
        <f t="shared" si="952"/>
        <v>Ramsay Road</v>
      </c>
      <c r="X3799" s="6" t="str">
        <f t="shared" si="953"/>
        <v>ad</v>
      </c>
      <c r="Y3799" s="6" t="str">
        <f t="shared" si="954"/>
        <v>Ramsay Road</v>
      </c>
      <c r="Z3799" s="6" t="str">
        <f t="shared" si="955"/>
        <v>Lancashire</v>
      </c>
      <c r="AA3799" s="6" t="str">
        <f t="shared" si="956"/>
        <v>HS</v>
      </c>
      <c r="AB3799" s="7" t="str">
        <f t="shared" si="957"/>
        <v>43599</v>
      </c>
      <c r="AC3799" s="6" t="str">
        <f t="shared" si="958"/>
        <v>64</v>
      </c>
      <c r="AD3799" s="6" t="str">
        <f t="shared" si="959"/>
        <v>E</v>
      </c>
      <c r="AE3799" s="8" t="str">
        <f t="shared" si="960"/>
        <v/>
      </c>
    </row>
    <row r="3800" spans="1:31" x14ac:dyDescent="0.25">
      <c r="A3800" s="9">
        <v>3896</v>
      </c>
      <c r="B3800" s="10" t="s">
        <v>6626</v>
      </c>
      <c r="C3800" s="10" t="s">
        <v>1452</v>
      </c>
      <c r="D3800" s="10" t="s">
        <v>15</v>
      </c>
      <c r="E3800" s="10" t="s">
        <v>16</v>
      </c>
      <c r="F3800" s="10">
        <v>90</v>
      </c>
      <c r="G3800" s="10" t="s">
        <v>8720</v>
      </c>
      <c r="H3800" s="10" t="s">
        <v>7968</v>
      </c>
      <c r="I3800" s="10" t="s">
        <v>32</v>
      </c>
      <c r="J3800" s="11">
        <v>44491</v>
      </c>
      <c r="K3800" s="10">
        <v>88</v>
      </c>
      <c r="L3800" s="10" t="s">
        <v>78</v>
      </c>
      <c r="M3800" s="12"/>
      <c r="O3800">
        <f t="shared" si="961"/>
        <v>0</v>
      </c>
      <c r="Q3800" s="9" t="str">
        <f t="shared" si="946"/>
        <v>3896</v>
      </c>
      <c r="R3800" s="10" t="str">
        <f t="shared" si="947"/>
        <v>Tresa</v>
      </c>
      <c r="S3800" s="10" t="str">
        <f t="shared" si="948"/>
        <v>Tuttle</v>
      </c>
      <c r="T3800" s="10" t="str">
        <f t="shared" si="949"/>
        <v>Mrs</v>
      </c>
      <c r="U3800" s="10" t="str">
        <f t="shared" si="950"/>
        <v>F</v>
      </c>
      <c r="V3800" s="10" t="str">
        <f t="shared" si="951"/>
        <v>90</v>
      </c>
      <c r="W3800" s="10" t="str">
        <f t="shared" si="952"/>
        <v>Ramsey Walk</v>
      </c>
      <c r="X3800" s="10" t="str">
        <f t="shared" si="953"/>
        <v>lk</v>
      </c>
      <c r="Y3800" s="10" t="str">
        <f t="shared" si="954"/>
        <v>Ramsey Walk</v>
      </c>
      <c r="Z3800" s="10" t="str">
        <f t="shared" si="955"/>
        <v>South Queensferry</v>
      </c>
      <c r="AA3800" s="10" t="str">
        <f t="shared" si="956"/>
        <v>WC</v>
      </c>
      <c r="AB3800" s="11" t="str">
        <f t="shared" si="957"/>
        <v>44491</v>
      </c>
      <c r="AC3800" s="10" t="str">
        <f t="shared" si="958"/>
        <v>88</v>
      </c>
      <c r="AD3800" s="10" t="str">
        <f t="shared" si="959"/>
        <v>C2</v>
      </c>
      <c r="AE3800" s="12" t="str">
        <f t="shared" si="960"/>
        <v/>
      </c>
    </row>
    <row r="3801" spans="1:31" x14ac:dyDescent="0.25">
      <c r="A3801" s="5">
        <v>3897</v>
      </c>
      <c r="B3801" s="6" t="s">
        <v>8721</v>
      </c>
      <c r="C3801" s="6" t="s">
        <v>547</v>
      </c>
      <c r="D3801" s="6" t="s">
        <v>28</v>
      </c>
      <c r="E3801" s="6" t="s">
        <v>29</v>
      </c>
      <c r="F3801" s="6">
        <v>60</v>
      </c>
      <c r="G3801" s="6" t="s">
        <v>8722</v>
      </c>
      <c r="H3801" s="6" t="s">
        <v>1421</v>
      </c>
      <c r="I3801" s="6" t="s">
        <v>32</v>
      </c>
      <c r="J3801" s="7">
        <v>43730</v>
      </c>
      <c r="K3801" s="6">
        <v>29</v>
      </c>
      <c r="L3801" s="6" t="s">
        <v>52</v>
      </c>
      <c r="M3801" s="8"/>
      <c r="O3801">
        <f t="shared" si="961"/>
        <v>0</v>
      </c>
      <c r="Q3801" s="5" t="str">
        <f t="shared" si="946"/>
        <v>3897</v>
      </c>
      <c r="R3801" s="6" t="str">
        <f t="shared" si="947"/>
        <v>Shane</v>
      </c>
      <c r="S3801" s="6" t="str">
        <f t="shared" si="948"/>
        <v>Winter</v>
      </c>
      <c r="T3801" s="6" t="str">
        <f t="shared" si="949"/>
        <v>Mr</v>
      </c>
      <c r="U3801" s="6" t="str">
        <f t="shared" si="950"/>
        <v>M</v>
      </c>
      <c r="V3801" s="6" t="str">
        <f t="shared" si="951"/>
        <v>60</v>
      </c>
      <c r="W3801" s="6" t="str">
        <f t="shared" si="952"/>
        <v>Randall Avenue</v>
      </c>
      <c r="X3801" s="6" t="str">
        <f t="shared" si="953"/>
        <v>ue</v>
      </c>
      <c r="Y3801" s="6" t="str">
        <f t="shared" si="954"/>
        <v>Randall Avenue</v>
      </c>
      <c r="Z3801" s="6" t="str">
        <f t="shared" si="955"/>
        <v>Minehead</v>
      </c>
      <c r="AA3801" s="6" t="str">
        <f t="shared" si="956"/>
        <v>WC</v>
      </c>
      <c r="AB3801" s="7" t="str">
        <f t="shared" si="957"/>
        <v>43730</v>
      </c>
      <c r="AC3801" s="6" t="str">
        <f t="shared" si="958"/>
        <v>29</v>
      </c>
      <c r="AD3801" s="6" t="str">
        <f t="shared" si="959"/>
        <v>A1</v>
      </c>
      <c r="AE3801" s="8" t="str">
        <f t="shared" si="960"/>
        <v/>
      </c>
    </row>
    <row r="3802" spans="1:31" x14ac:dyDescent="0.25">
      <c r="A3802" s="9">
        <v>3898</v>
      </c>
      <c r="B3802" s="10" t="s">
        <v>1457</v>
      </c>
      <c r="C3802" s="10" t="s">
        <v>2242</v>
      </c>
      <c r="D3802" s="10" t="s">
        <v>28</v>
      </c>
      <c r="E3802" s="10" t="s">
        <v>29</v>
      </c>
      <c r="F3802" s="10">
        <v>60</v>
      </c>
      <c r="G3802" s="10" t="s">
        <v>8722</v>
      </c>
      <c r="H3802" s="10" t="s">
        <v>3226</v>
      </c>
      <c r="I3802" s="10" t="s">
        <v>32</v>
      </c>
      <c r="J3802" s="11">
        <v>44062</v>
      </c>
      <c r="K3802" s="10">
        <v>28</v>
      </c>
      <c r="L3802" s="10" t="s">
        <v>99</v>
      </c>
      <c r="M3802" s="12"/>
      <c r="O3802">
        <f t="shared" si="961"/>
        <v>0</v>
      </c>
      <c r="Q3802" s="9" t="str">
        <f t="shared" si="946"/>
        <v>3898</v>
      </c>
      <c r="R3802" s="10" t="str">
        <f t="shared" si="947"/>
        <v>Santo</v>
      </c>
      <c r="S3802" s="10" t="str">
        <f t="shared" si="948"/>
        <v>Rose</v>
      </c>
      <c r="T3802" s="10" t="str">
        <f t="shared" si="949"/>
        <v>Mr</v>
      </c>
      <c r="U3802" s="10" t="str">
        <f t="shared" si="950"/>
        <v>M</v>
      </c>
      <c r="V3802" s="10" t="str">
        <f t="shared" si="951"/>
        <v>60</v>
      </c>
      <c r="W3802" s="10" t="str">
        <f t="shared" si="952"/>
        <v>Randall Avenue</v>
      </c>
      <c r="X3802" s="10" t="str">
        <f t="shared" si="953"/>
        <v>ue</v>
      </c>
      <c r="Y3802" s="10" t="str">
        <f t="shared" si="954"/>
        <v>Randall Avenue</v>
      </c>
      <c r="Z3802" s="10" t="str">
        <f t="shared" si="955"/>
        <v>Telford</v>
      </c>
      <c r="AA3802" s="10" t="str">
        <f t="shared" si="956"/>
        <v>WC</v>
      </c>
      <c r="AB3802" s="11" t="str">
        <f t="shared" si="957"/>
        <v>44062</v>
      </c>
      <c r="AC3802" s="10" t="str">
        <f t="shared" si="958"/>
        <v>28</v>
      </c>
      <c r="AD3802" s="10" t="str">
        <f t="shared" si="959"/>
        <v>E</v>
      </c>
      <c r="AE3802" s="12" t="str">
        <f t="shared" si="960"/>
        <v/>
      </c>
    </row>
    <row r="3803" spans="1:31" x14ac:dyDescent="0.25">
      <c r="A3803" s="5">
        <v>3899</v>
      </c>
      <c r="B3803" s="6" t="s">
        <v>8723</v>
      </c>
      <c r="C3803" s="6" t="s">
        <v>1738</v>
      </c>
      <c r="D3803" s="6" t="s">
        <v>15</v>
      </c>
      <c r="E3803" s="6" t="s">
        <v>16</v>
      </c>
      <c r="F3803" s="6">
        <v>90</v>
      </c>
      <c r="G3803" s="6" t="s">
        <v>8724</v>
      </c>
      <c r="H3803" s="6" t="s">
        <v>607</v>
      </c>
      <c r="I3803" s="6" t="s">
        <v>32</v>
      </c>
      <c r="J3803" s="7">
        <v>44274</v>
      </c>
      <c r="K3803" s="6">
        <v>90</v>
      </c>
      <c r="L3803" s="6" t="s">
        <v>99</v>
      </c>
      <c r="M3803" s="8"/>
      <c r="O3803">
        <f t="shared" si="961"/>
        <v>0</v>
      </c>
      <c r="Q3803" s="5" t="str">
        <f t="shared" si="946"/>
        <v>3899</v>
      </c>
      <c r="R3803" s="6" t="str">
        <f t="shared" si="947"/>
        <v>Caroll</v>
      </c>
      <c r="S3803" s="6" t="str">
        <f t="shared" si="948"/>
        <v>Rodriguez</v>
      </c>
      <c r="T3803" s="6" t="str">
        <f t="shared" si="949"/>
        <v>Mrs</v>
      </c>
      <c r="U3803" s="6" t="str">
        <f t="shared" si="950"/>
        <v>F</v>
      </c>
      <c r="V3803" s="6" t="str">
        <f t="shared" si="951"/>
        <v>90</v>
      </c>
      <c r="W3803" s="6" t="str">
        <f t="shared" si="952"/>
        <v>Randall Close</v>
      </c>
      <c r="X3803" s="6" t="str">
        <f t="shared" si="953"/>
        <v>se</v>
      </c>
      <c r="Y3803" s="6" t="str">
        <f t="shared" si="954"/>
        <v>Randall Close</v>
      </c>
      <c r="Z3803" s="6" t="str">
        <f t="shared" si="955"/>
        <v>Shotts</v>
      </c>
      <c r="AA3803" s="6" t="str">
        <f t="shared" si="956"/>
        <v>WC</v>
      </c>
      <c r="AB3803" s="7" t="str">
        <f t="shared" si="957"/>
        <v>44274</v>
      </c>
      <c r="AC3803" s="6" t="str">
        <f t="shared" si="958"/>
        <v>90</v>
      </c>
      <c r="AD3803" s="6" t="str">
        <f t="shared" si="959"/>
        <v>E</v>
      </c>
      <c r="AE3803" s="8" t="str">
        <f t="shared" si="960"/>
        <v/>
      </c>
    </row>
    <row r="3804" spans="1:31" x14ac:dyDescent="0.25">
      <c r="A3804" s="9">
        <v>3900</v>
      </c>
      <c r="B3804" s="10" t="s">
        <v>2041</v>
      </c>
      <c r="C3804" s="10" t="s">
        <v>539</v>
      </c>
      <c r="D3804" s="10" t="s">
        <v>28</v>
      </c>
      <c r="E3804" s="10" t="s">
        <v>29</v>
      </c>
      <c r="F3804" s="10">
        <v>30</v>
      </c>
      <c r="G3804" s="10" t="s">
        <v>8725</v>
      </c>
      <c r="H3804" s="10" t="s">
        <v>7728</v>
      </c>
      <c r="I3804" s="10" t="s">
        <v>815</v>
      </c>
      <c r="J3804" s="11">
        <v>43804</v>
      </c>
      <c r="K3804" s="10">
        <v>9</v>
      </c>
      <c r="L3804" s="10" t="s">
        <v>62</v>
      </c>
      <c r="M3804" s="12"/>
      <c r="O3804">
        <f t="shared" si="961"/>
        <v>0</v>
      </c>
      <c r="Q3804" s="9" t="str">
        <f t="shared" si="946"/>
        <v>3900</v>
      </c>
      <c r="R3804" s="10" t="str">
        <f t="shared" si="947"/>
        <v>Louis</v>
      </c>
      <c r="S3804" s="10" t="str">
        <f t="shared" si="948"/>
        <v>Woodward</v>
      </c>
      <c r="T3804" s="10" t="str">
        <f t="shared" si="949"/>
        <v>Mr</v>
      </c>
      <c r="U3804" s="10" t="str">
        <f t="shared" si="950"/>
        <v>M</v>
      </c>
      <c r="V3804" s="10" t="str">
        <f t="shared" si="951"/>
        <v>30</v>
      </c>
      <c r="W3804" s="10" t="str">
        <f t="shared" si="952"/>
        <v>Randall Place</v>
      </c>
      <c r="X3804" s="10" t="str">
        <f t="shared" si="953"/>
        <v>ce</v>
      </c>
      <c r="Y3804" s="10" t="str">
        <f t="shared" si="954"/>
        <v>Randall Place</v>
      </c>
      <c r="Z3804" s="10" t="str">
        <f t="shared" si="955"/>
        <v>Bromley</v>
      </c>
      <c r="AA3804" s="10" t="str">
        <f t="shared" si="956"/>
        <v>WR</v>
      </c>
      <c r="AB3804" s="11" t="str">
        <f t="shared" si="957"/>
        <v>43804</v>
      </c>
      <c r="AC3804" s="10" t="str">
        <f t="shared" si="958"/>
        <v>9</v>
      </c>
      <c r="AD3804" s="10" t="str">
        <f t="shared" si="959"/>
        <v>C4</v>
      </c>
      <c r="AE3804" s="12" t="str">
        <f t="shared" si="960"/>
        <v/>
      </c>
    </row>
    <row r="3805" spans="1:31" x14ac:dyDescent="0.25">
      <c r="A3805" s="5">
        <v>3901</v>
      </c>
      <c r="B3805" s="6" t="s">
        <v>2336</v>
      </c>
      <c r="C3805" s="6" t="s">
        <v>8726</v>
      </c>
      <c r="D3805" s="6" t="s">
        <v>28</v>
      </c>
      <c r="E3805" s="6" t="s">
        <v>29</v>
      </c>
      <c r="F3805" s="6">
        <v>30</v>
      </c>
      <c r="G3805" s="6" t="s">
        <v>8725</v>
      </c>
      <c r="H3805" s="6" t="s">
        <v>534</v>
      </c>
      <c r="I3805" s="6" t="s">
        <v>32</v>
      </c>
      <c r="J3805" s="7">
        <v>44514</v>
      </c>
      <c r="K3805" s="6">
        <v>40</v>
      </c>
      <c r="L3805" s="6" t="s">
        <v>44</v>
      </c>
      <c r="M3805" s="8"/>
      <c r="O3805">
        <f t="shared" si="961"/>
        <v>0</v>
      </c>
      <c r="Q3805" s="5" t="str">
        <f t="shared" si="946"/>
        <v>3901</v>
      </c>
      <c r="R3805" s="6" t="str">
        <f t="shared" si="947"/>
        <v>Lorenzo</v>
      </c>
      <c r="S3805" s="6" t="str">
        <f t="shared" si="948"/>
        <v>Brantley</v>
      </c>
      <c r="T3805" s="6" t="str">
        <f t="shared" si="949"/>
        <v>Mr</v>
      </c>
      <c r="U3805" s="6" t="str">
        <f t="shared" si="950"/>
        <v>M</v>
      </c>
      <c r="V3805" s="6" t="str">
        <f t="shared" si="951"/>
        <v>30</v>
      </c>
      <c r="W3805" s="6" t="str">
        <f t="shared" si="952"/>
        <v>Randall Place</v>
      </c>
      <c r="X3805" s="6" t="str">
        <f t="shared" si="953"/>
        <v>ce</v>
      </c>
      <c r="Y3805" s="6" t="str">
        <f t="shared" si="954"/>
        <v>Randall Place</v>
      </c>
      <c r="Z3805" s="6" t="str">
        <f t="shared" si="955"/>
        <v>Stornoway</v>
      </c>
      <c r="AA3805" s="6" t="str">
        <f t="shared" si="956"/>
        <v>WC</v>
      </c>
      <c r="AB3805" s="7" t="str">
        <f t="shared" si="957"/>
        <v>44514</v>
      </c>
      <c r="AC3805" s="6" t="str">
        <f t="shared" si="958"/>
        <v>40</v>
      </c>
      <c r="AD3805" s="6" t="str">
        <f t="shared" si="959"/>
        <v>D</v>
      </c>
      <c r="AE3805" s="8" t="str">
        <f t="shared" si="960"/>
        <v/>
      </c>
    </row>
    <row r="3806" spans="1:31" x14ac:dyDescent="0.25">
      <c r="A3806" s="9">
        <v>3902</v>
      </c>
      <c r="B3806" s="10" t="s">
        <v>5604</v>
      </c>
      <c r="C3806" s="10" t="s">
        <v>7406</v>
      </c>
      <c r="D3806" s="10" t="s">
        <v>28</v>
      </c>
      <c r="E3806" s="10" t="s">
        <v>29</v>
      </c>
      <c r="F3806" s="10">
        <v>30</v>
      </c>
      <c r="G3806" s="10" t="s">
        <v>8727</v>
      </c>
      <c r="H3806" s="10" t="s">
        <v>1860</v>
      </c>
      <c r="I3806" s="10" t="s">
        <v>1861</v>
      </c>
      <c r="J3806" s="11">
        <v>43992</v>
      </c>
      <c r="K3806" s="10">
        <v>44</v>
      </c>
      <c r="L3806" s="10" t="s">
        <v>62</v>
      </c>
      <c r="M3806" s="12"/>
      <c r="O3806">
        <f t="shared" si="961"/>
        <v>0</v>
      </c>
      <c r="Q3806" s="9" t="str">
        <f t="shared" si="946"/>
        <v>3902</v>
      </c>
      <c r="R3806" s="10" t="str">
        <f t="shared" si="947"/>
        <v>Millard</v>
      </c>
      <c r="S3806" s="10" t="str">
        <f t="shared" si="948"/>
        <v>Cramer</v>
      </c>
      <c r="T3806" s="10" t="str">
        <f t="shared" si="949"/>
        <v>Mr</v>
      </c>
      <c r="U3806" s="10" t="str">
        <f t="shared" si="950"/>
        <v>M</v>
      </c>
      <c r="V3806" s="10" t="str">
        <f t="shared" si="951"/>
        <v>30</v>
      </c>
      <c r="W3806" s="10" t="str">
        <f t="shared" si="952"/>
        <v>Randells Road</v>
      </c>
      <c r="X3806" s="10" t="str">
        <f t="shared" si="953"/>
        <v>ad</v>
      </c>
      <c r="Y3806" s="10" t="str">
        <f t="shared" si="954"/>
        <v>Randells Road</v>
      </c>
      <c r="Z3806" s="10" t="str">
        <f t="shared" si="955"/>
        <v>Aboyne</v>
      </c>
      <c r="AA3806" s="10" t="str">
        <f t="shared" si="956"/>
        <v>OX</v>
      </c>
      <c r="AB3806" s="11" t="str">
        <f t="shared" si="957"/>
        <v>43992</v>
      </c>
      <c r="AC3806" s="10" t="str">
        <f t="shared" si="958"/>
        <v>44</v>
      </c>
      <c r="AD3806" s="10" t="str">
        <f t="shared" si="959"/>
        <v>C4</v>
      </c>
      <c r="AE3806" s="12" t="str">
        <f t="shared" si="960"/>
        <v/>
      </c>
    </row>
    <row r="3807" spans="1:31" x14ac:dyDescent="0.25">
      <c r="A3807" s="5">
        <v>3903</v>
      </c>
      <c r="B3807" s="6" t="s">
        <v>8728</v>
      </c>
      <c r="C3807" s="6" t="s">
        <v>468</v>
      </c>
      <c r="D3807" s="6" t="s">
        <v>15</v>
      </c>
      <c r="E3807" s="6" t="s">
        <v>16</v>
      </c>
      <c r="F3807" s="6">
        <v>30</v>
      </c>
      <c r="G3807" s="6" t="s">
        <v>8729</v>
      </c>
      <c r="H3807" s="6" t="s">
        <v>3324</v>
      </c>
      <c r="I3807" s="6" t="s">
        <v>32</v>
      </c>
      <c r="J3807" s="7">
        <v>43829</v>
      </c>
      <c r="K3807" s="6">
        <v>80</v>
      </c>
      <c r="L3807" s="6" t="s">
        <v>157</v>
      </c>
      <c r="M3807" s="8"/>
      <c r="O3807">
        <f t="shared" si="961"/>
        <v>0</v>
      </c>
      <c r="Q3807" s="5" t="str">
        <f t="shared" si="946"/>
        <v>3903</v>
      </c>
      <c r="R3807" s="6" t="str">
        <f t="shared" si="947"/>
        <v>Iraida</v>
      </c>
      <c r="S3807" s="6" t="str">
        <f t="shared" si="948"/>
        <v>Andrade</v>
      </c>
      <c r="T3807" s="6" t="str">
        <f t="shared" si="949"/>
        <v>Mrs</v>
      </c>
      <c r="U3807" s="6" t="str">
        <f t="shared" si="950"/>
        <v>F</v>
      </c>
      <c r="V3807" s="6" t="str">
        <f t="shared" si="951"/>
        <v>30</v>
      </c>
      <c r="W3807" s="6" t="str">
        <f t="shared" si="952"/>
        <v>Randisbourne Gdns</v>
      </c>
      <c r="X3807" s="6" t="str">
        <f t="shared" si="953"/>
        <v>ns</v>
      </c>
      <c r="Y3807" s="6" t="str">
        <f t="shared" si="954"/>
        <v>Randisbourne Gdns</v>
      </c>
      <c r="Z3807" s="6" t="str">
        <f t="shared" si="955"/>
        <v>Sale</v>
      </c>
      <c r="AA3807" s="6" t="str">
        <f t="shared" si="956"/>
        <v>WC</v>
      </c>
      <c r="AB3807" s="7" t="str">
        <f t="shared" si="957"/>
        <v>43829</v>
      </c>
      <c r="AC3807" s="6" t="str">
        <f t="shared" si="958"/>
        <v>80</v>
      </c>
      <c r="AD3807" s="6" t="str">
        <f t="shared" si="959"/>
        <v>C3</v>
      </c>
      <c r="AE3807" s="8" t="str">
        <f t="shared" si="960"/>
        <v/>
      </c>
    </row>
    <row r="3808" spans="1:31" x14ac:dyDescent="0.25">
      <c r="A3808" s="9">
        <v>3904</v>
      </c>
      <c r="B3808" s="10" t="s">
        <v>4391</v>
      </c>
      <c r="C3808" s="10" t="s">
        <v>4580</v>
      </c>
      <c r="D3808" s="10" t="s">
        <v>15</v>
      </c>
      <c r="E3808" s="10" t="s">
        <v>16</v>
      </c>
      <c r="F3808" s="10">
        <v>30</v>
      </c>
      <c r="G3808" s="10" t="s">
        <v>8730</v>
      </c>
      <c r="H3808" s="10" t="s">
        <v>3869</v>
      </c>
      <c r="I3808" s="10" t="s">
        <v>38</v>
      </c>
      <c r="J3808" s="11">
        <v>44053</v>
      </c>
      <c r="K3808" s="10">
        <v>56</v>
      </c>
      <c r="L3808" s="10" t="s">
        <v>62</v>
      </c>
      <c r="M3808" s="12"/>
      <c r="O3808">
        <f t="shared" si="961"/>
        <v>0</v>
      </c>
      <c r="Q3808" s="9" t="str">
        <f t="shared" si="946"/>
        <v>3904</v>
      </c>
      <c r="R3808" s="10" t="str">
        <f t="shared" si="947"/>
        <v>Rosita</v>
      </c>
      <c r="S3808" s="10" t="str">
        <f t="shared" si="948"/>
        <v>Pierre</v>
      </c>
      <c r="T3808" s="10" t="str">
        <f t="shared" si="949"/>
        <v>Mrs</v>
      </c>
      <c r="U3808" s="10" t="str">
        <f t="shared" si="950"/>
        <v>F</v>
      </c>
      <c r="V3808" s="10" t="str">
        <f t="shared" si="951"/>
        <v>30</v>
      </c>
      <c r="W3808" s="10" t="str">
        <f t="shared" si="952"/>
        <v>Randlesdown Road</v>
      </c>
      <c r="X3808" s="10" t="str">
        <f t="shared" si="953"/>
        <v>ad</v>
      </c>
      <c r="Y3808" s="10" t="str">
        <f t="shared" si="954"/>
        <v>Randlesdown Road</v>
      </c>
      <c r="Z3808" s="10" t="str">
        <f t="shared" si="955"/>
        <v>Denbigh</v>
      </c>
      <c r="AA3808" s="10" t="str">
        <f t="shared" si="956"/>
        <v>RM</v>
      </c>
      <c r="AB3808" s="11" t="str">
        <f t="shared" si="957"/>
        <v>44053</v>
      </c>
      <c r="AC3808" s="10" t="str">
        <f t="shared" si="958"/>
        <v>56</v>
      </c>
      <c r="AD3808" s="10" t="str">
        <f t="shared" si="959"/>
        <v>C4</v>
      </c>
      <c r="AE3808" s="12" t="str">
        <f t="shared" si="960"/>
        <v/>
      </c>
    </row>
    <row r="3809" spans="1:31" x14ac:dyDescent="0.25">
      <c r="A3809" s="5">
        <v>3905</v>
      </c>
      <c r="B3809" s="6" t="s">
        <v>661</v>
      </c>
      <c r="C3809" s="6" t="s">
        <v>3331</v>
      </c>
      <c r="D3809" s="6" t="s">
        <v>28</v>
      </c>
      <c r="E3809" s="6" t="s">
        <v>29</v>
      </c>
      <c r="F3809" s="6">
        <v>60</v>
      </c>
      <c r="G3809" s="6" t="s">
        <v>8730</v>
      </c>
      <c r="H3809" s="6" t="s">
        <v>1847</v>
      </c>
      <c r="I3809" s="6" t="s">
        <v>25</v>
      </c>
      <c r="J3809" s="7">
        <v>44513</v>
      </c>
      <c r="K3809" s="6">
        <v>53</v>
      </c>
      <c r="L3809" s="6" t="s">
        <v>44</v>
      </c>
      <c r="M3809" s="8"/>
      <c r="O3809">
        <f t="shared" si="961"/>
        <v>0</v>
      </c>
      <c r="Q3809" s="5" t="str">
        <f t="shared" si="946"/>
        <v>3905</v>
      </c>
      <c r="R3809" s="6" t="str">
        <f t="shared" si="947"/>
        <v>King</v>
      </c>
      <c r="S3809" s="6" t="str">
        <f t="shared" si="948"/>
        <v>Thompson</v>
      </c>
      <c r="T3809" s="6" t="str">
        <f t="shared" si="949"/>
        <v>Mr</v>
      </c>
      <c r="U3809" s="6" t="str">
        <f t="shared" si="950"/>
        <v>M</v>
      </c>
      <c r="V3809" s="6" t="str">
        <f t="shared" si="951"/>
        <v>60</v>
      </c>
      <c r="W3809" s="6" t="str">
        <f t="shared" si="952"/>
        <v>Randlesdown Road</v>
      </c>
      <c r="X3809" s="6" t="str">
        <f t="shared" si="953"/>
        <v>ad</v>
      </c>
      <c r="Y3809" s="6" t="str">
        <f t="shared" si="954"/>
        <v>Randlesdown Road</v>
      </c>
      <c r="Z3809" s="6" t="str">
        <f t="shared" si="955"/>
        <v>Henley-In-Arden</v>
      </c>
      <c r="AA3809" s="6" t="str">
        <f t="shared" si="956"/>
        <v>HG</v>
      </c>
      <c r="AB3809" s="7" t="str">
        <f t="shared" si="957"/>
        <v>44513</v>
      </c>
      <c r="AC3809" s="6" t="str">
        <f t="shared" si="958"/>
        <v>53</v>
      </c>
      <c r="AD3809" s="6" t="str">
        <f t="shared" si="959"/>
        <v>D</v>
      </c>
      <c r="AE3809" s="8" t="str">
        <f t="shared" si="960"/>
        <v/>
      </c>
    </row>
    <row r="3810" spans="1:31" x14ac:dyDescent="0.25">
      <c r="A3810" s="5">
        <v>3907</v>
      </c>
      <c r="B3810" s="6" t="s">
        <v>4315</v>
      </c>
      <c r="C3810" s="6" t="s">
        <v>1719</v>
      </c>
      <c r="D3810" s="6" t="s">
        <v>49</v>
      </c>
      <c r="E3810" s="6" t="s">
        <v>16</v>
      </c>
      <c r="F3810" s="6">
        <v>60</v>
      </c>
      <c r="G3810" s="6" t="s">
        <v>8732</v>
      </c>
      <c r="H3810" s="6" t="s">
        <v>3205</v>
      </c>
      <c r="I3810" s="6" t="s">
        <v>32</v>
      </c>
      <c r="J3810" s="7">
        <v>43585</v>
      </c>
      <c r="K3810" s="6">
        <v>2</v>
      </c>
      <c r="L3810" s="6" t="s">
        <v>52</v>
      </c>
      <c r="M3810" s="8"/>
      <c r="O3810">
        <f t="shared" si="961"/>
        <v>0</v>
      </c>
      <c r="Q3810" s="5" t="str">
        <f t="shared" si="946"/>
        <v>3907</v>
      </c>
      <c r="R3810" s="6" t="str">
        <f t="shared" si="947"/>
        <v>Marty</v>
      </c>
      <c r="S3810" s="6" t="str">
        <f t="shared" si="948"/>
        <v>Sargent</v>
      </c>
      <c r="T3810" s="6" t="str">
        <f t="shared" si="949"/>
        <v>Miss</v>
      </c>
      <c r="U3810" s="6" t="str">
        <f t="shared" si="950"/>
        <v>F</v>
      </c>
      <c r="V3810" s="6" t="str">
        <f t="shared" si="951"/>
        <v>60</v>
      </c>
      <c r="W3810" s="6" t="str">
        <f t="shared" si="952"/>
        <v>Rankin Close</v>
      </c>
      <c r="X3810" s="6" t="str">
        <f t="shared" si="953"/>
        <v>se</v>
      </c>
      <c r="Y3810" s="6" t="str">
        <f t="shared" si="954"/>
        <v>Rankin Close</v>
      </c>
      <c r="Z3810" s="6" t="str">
        <f t="shared" si="955"/>
        <v>Portrush</v>
      </c>
      <c r="AA3810" s="6" t="str">
        <f t="shared" si="956"/>
        <v>WC</v>
      </c>
      <c r="AB3810" s="7" t="str">
        <f t="shared" si="957"/>
        <v>43585</v>
      </c>
      <c r="AC3810" s="6" t="str">
        <f t="shared" si="958"/>
        <v>2</v>
      </c>
      <c r="AD3810" s="6" t="str">
        <f t="shared" si="959"/>
        <v>A1</v>
      </c>
      <c r="AE3810" s="8" t="str">
        <f t="shared" si="960"/>
        <v/>
      </c>
    </row>
    <row r="3811" spans="1:31" x14ac:dyDescent="0.25">
      <c r="A3811" s="9">
        <v>3908</v>
      </c>
      <c r="B3811" s="10" t="s">
        <v>6920</v>
      </c>
      <c r="C3811" s="10" t="s">
        <v>3572</v>
      </c>
      <c r="D3811" s="10" t="s">
        <v>49</v>
      </c>
      <c r="E3811" s="10" t="s">
        <v>16</v>
      </c>
      <c r="F3811" s="10">
        <v>30</v>
      </c>
      <c r="G3811" s="10" t="s">
        <v>8733</v>
      </c>
      <c r="H3811" s="10" t="s">
        <v>8734</v>
      </c>
      <c r="I3811" s="10" t="s">
        <v>32</v>
      </c>
      <c r="J3811" s="11">
        <v>44508</v>
      </c>
      <c r="K3811" s="10">
        <v>102</v>
      </c>
      <c r="L3811" s="10" t="s">
        <v>68</v>
      </c>
      <c r="M3811" s="12"/>
      <c r="O3811">
        <f t="shared" si="961"/>
        <v>0</v>
      </c>
      <c r="Q3811" s="9" t="str">
        <f t="shared" si="946"/>
        <v>3908</v>
      </c>
      <c r="R3811" s="10" t="str">
        <f t="shared" si="947"/>
        <v>Adaline</v>
      </c>
      <c r="S3811" s="10" t="str">
        <f t="shared" si="948"/>
        <v>Amos</v>
      </c>
      <c r="T3811" s="10" t="str">
        <f t="shared" si="949"/>
        <v>Miss</v>
      </c>
      <c r="U3811" s="10" t="str">
        <f t="shared" si="950"/>
        <v>F</v>
      </c>
      <c r="V3811" s="10" t="str">
        <f t="shared" si="951"/>
        <v>30</v>
      </c>
      <c r="W3811" s="10" t="str">
        <f t="shared" si="952"/>
        <v>Rannell Street</v>
      </c>
      <c r="X3811" s="10" t="str">
        <f t="shared" si="953"/>
        <v>et</v>
      </c>
      <c r="Y3811" s="10" t="str">
        <f t="shared" si="954"/>
        <v>Rannell Street</v>
      </c>
      <c r="Z3811" s="10" t="str">
        <f t="shared" si="955"/>
        <v>St. Neots</v>
      </c>
      <c r="AA3811" s="10" t="str">
        <f t="shared" si="956"/>
        <v>WC</v>
      </c>
      <c r="AB3811" s="11" t="str">
        <f t="shared" si="957"/>
        <v>44508</v>
      </c>
      <c r="AC3811" s="10" t="str">
        <f t="shared" si="958"/>
        <v>102</v>
      </c>
      <c r="AD3811" s="10" t="str">
        <f t="shared" si="959"/>
        <v>A2</v>
      </c>
      <c r="AE3811" s="12" t="str">
        <f t="shared" si="960"/>
        <v/>
      </c>
    </row>
    <row r="3812" spans="1:31" x14ac:dyDescent="0.25">
      <c r="A3812" s="5">
        <v>3909</v>
      </c>
      <c r="B3812" s="6" t="s">
        <v>8735</v>
      </c>
      <c r="C3812" s="6" t="s">
        <v>3243</v>
      </c>
      <c r="D3812" s="6" t="s">
        <v>28</v>
      </c>
      <c r="E3812" s="6" t="s">
        <v>29</v>
      </c>
      <c r="F3812" s="6">
        <v>60</v>
      </c>
      <c r="G3812" s="6" t="s">
        <v>8736</v>
      </c>
      <c r="H3812" s="6" t="s">
        <v>5282</v>
      </c>
      <c r="I3812" s="6" t="s">
        <v>171</v>
      </c>
      <c r="J3812" s="7">
        <v>44078</v>
      </c>
      <c r="K3812" s="6">
        <v>95</v>
      </c>
      <c r="L3812" s="6" t="s">
        <v>52</v>
      </c>
      <c r="M3812" s="8"/>
      <c r="O3812">
        <f t="shared" si="961"/>
        <v>0</v>
      </c>
      <c r="Q3812" s="5" t="str">
        <f t="shared" si="946"/>
        <v>3909</v>
      </c>
      <c r="R3812" s="6" t="str">
        <f t="shared" si="947"/>
        <v>Quinton</v>
      </c>
      <c r="S3812" s="6" t="str">
        <f t="shared" si="948"/>
        <v>Corona</v>
      </c>
      <c r="T3812" s="6" t="str">
        <f t="shared" si="949"/>
        <v>Mr</v>
      </c>
      <c r="U3812" s="6" t="str">
        <f t="shared" si="950"/>
        <v>M</v>
      </c>
      <c r="V3812" s="6" t="str">
        <f t="shared" si="951"/>
        <v>60</v>
      </c>
      <c r="W3812" s="6" t="str">
        <f t="shared" si="952"/>
        <v>Ratcliffe Square</v>
      </c>
      <c r="X3812" s="6" t="str">
        <f t="shared" si="953"/>
        <v>re</v>
      </c>
      <c r="Y3812" s="6" t="str">
        <f t="shared" si="954"/>
        <v>Ratcliffe Square</v>
      </c>
      <c r="Z3812" s="6" t="str">
        <f t="shared" si="955"/>
        <v>Colintraive</v>
      </c>
      <c r="AA3812" s="6" t="str">
        <f t="shared" si="956"/>
        <v>PR</v>
      </c>
      <c r="AB3812" s="7" t="str">
        <f t="shared" si="957"/>
        <v>44078</v>
      </c>
      <c r="AC3812" s="6" t="str">
        <f t="shared" si="958"/>
        <v>95</v>
      </c>
      <c r="AD3812" s="6" t="str">
        <f t="shared" si="959"/>
        <v>A1</v>
      </c>
      <c r="AE3812" s="8" t="str">
        <f t="shared" si="960"/>
        <v/>
      </c>
    </row>
    <row r="3813" spans="1:31" x14ac:dyDescent="0.25">
      <c r="A3813" s="9">
        <v>3910</v>
      </c>
      <c r="B3813" s="10" t="s">
        <v>8737</v>
      </c>
      <c r="C3813" s="10" t="s">
        <v>4665</v>
      </c>
      <c r="D3813" s="10" t="s">
        <v>49</v>
      </c>
      <c r="E3813" s="10" t="s">
        <v>16</v>
      </c>
      <c r="F3813" s="10">
        <v>60</v>
      </c>
      <c r="G3813" s="10" t="s">
        <v>8738</v>
      </c>
      <c r="H3813" s="10" t="s">
        <v>5853</v>
      </c>
      <c r="I3813" s="10" t="s">
        <v>834</v>
      </c>
      <c r="J3813" s="11">
        <v>44344</v>
      </c>
      <c r="K3813" s="10">
        <v>76</v>
      </c>
      <c r="L3813" s="10" t="s">
        <v>99</v>
      </c>
      <c r="M3813" s="12"/>
      <c r="O3813">
        <f t="shared" si="961"/>
        <v>0</v>
      </c>
      <c r="Q3813" s="9" t="str">
        <f t="shared" si="946"/>
        <v>3910</v>
      </c>
      <c r="R3813" s="10" t="str">
        <f t="shared" si="947"/>
        <v>Lashawn</v>
      </c>
      <c r="S3813" s="10" t="str">
        <f t="shared" si="948"/>
        <v>Griffith</v>
      </c>
      <c r="T3813" s="10" t="str">
        <f t="shared" si="949"/>
        <v>Miss</v>
      </c>
      <c r="U3813" s="10" t="str">
        <f t="shared" si="950"/>
        <v>F</v>
      </c>
      <c r="V3813" s="10" t="str">
        <f t="shared" si="951"/>
        <v>60</v>
      </c>
      <c r="W3813" s="10" t="str">
        <f t="shared" si="952"/>
        <v>Rathgar Road</v>
      </c>
      <c r="X3813" s="10" t="str">
        <f t="shared" si="953"/>
        <v>ad</v>
      </c>
      <c r="Y3813" s="10" t="str">
        <f t="shared" si="954"/>
        <v>Rathgar Road</v>
      </c>
      <c r="Z3813" s="10" t="str">
        <f t="shared" si="955"/>
        <v>Arthog</v>
      </c>
      <c r="AA3813" s="10" t="str">
        <f t="shared" si="956"/>
        <v>SG</v>
      </c>
      <c r="AB3813" s="11" t="str">
        <f t="shared" si="957"/>
        <v>44344</v>
      </c>
      <c r="AC3813" s="10" t="str">
        <f t="shared" si="958"/>
        <v>76</v>
      </c>
      <c r="AD3813" s="10" t="str">
        <f t="shared" si="959"/>
        <v>E</v>
      </c>
      <c r="AE3813" s="12" t="str">
        <f t="shared" si="960"/>
        <v/>
      </c>
    </row>
    <row r="3814" spans="1:31" x14ac:dyDescent="0.25">
      <c r="A3814" s="5">
        <v>3911</v>
      </c>
      <c r="B3814" s="6" t="s">
        <v>8739</v>
      </c>
      <c r="C3814" s="6" t="s">
        <v>6608</v>
      </c>
      <c r="D3814" s="6" t="s">
        <v>15</v>
      </c>
      <c r="E3814" s="6" t="s">
        <v>16</v>
      </c>
      <c r="F3814" s="6">
        <v>90</v>
      </c>
      <c r="G3814" s="6" t="s">
        <v>8740</v>
      </c>
      <c r="H3814" s="6" t="s">
        <v>1090</v>
      </c>
      <c r="I3814" s="6" t="s">
        <v>176</v>
      </c>
      <c r="J3814" s="7">
        <v>43873</v>
      </c>
      <c r="K3814" s="6">
        <v>33</v>
      </c>
      <c r="L3814" s="6" t="s">
        <v>157</v>
      </c>
      <c r="M3814" s="8"/>
      <c r="O3814">
        <f t="shared" si="961"/>
        <v>0</v>
      </c>
      <c r="Q3814" s="5" t="str">
        <f t="shared" si="946"/>
        <v>3911</v>
      </c>
      <c r="R3814" s="6" t="str">
        <f t="shared" si="947"/>
        <v>Flor</v>
      </c>
      <c r="S3814" s="6" t="str">
        <f t="shared" si="948"/>
        <v>Beal</v>
      </c>
      <c r="T3814" s="6" t="str">
        <f t="shared" si="949"/>
        <v>Mrs</v>
      </c>
      <c r="U3814" s="6" t="str">
        <f t="shared" si="950"/>
        <v>F</v>
      </c>
      <c r="V3814" s="6" t="str">
        <f t="shared" si="951"/>
        <v>90</v>
      </c>
      <c r="W3814" s="6" t="str">
        <f t="shared" si="952"/>
        <v>Raven Road</v>
      </c>
      <c r="X3814" s="6" t="str">
        <f t="shared" si="953"/>
        <v>ad</v>
      </c>
      <c r="Y3814" s="6" t="str">
        <f t="shared" si="954"/>
        <v>Raven Road</v>
      </c>
      <c r="Z3814" s="6" t="str">
        <f t="shared" si="955"/>
        <v>Criccieth</v>
      </c>
      <c r="AA3814" s="6" t="str">
        <f t="shared" si="956"/>
        <v>CW</v>
      </c>
      <c r="AB3814" s="7" t="str">
        <f t="shared" si="957"/>
        <v>43873</v>
      </c>
      <c r="AC3814" s="6" t="str">
        <f t="shared" si="958"/>
        <v>33</v>
      </c>
      <c r="AD3814" s="6" t="str">
        <f t="shared" si="959"/>
        <v>C3</v>
      </c>
      <c r="AE3814" s="8" t="str">
        <f t="shared" si="960"/>
        <v/>
      </c>
    </row>
    <row r="3815" spans="1:31" x14ac:dyDescent="0.25">
      <c r="A3815" s="9">
        <v>3912</v>
      </c>
      <c r="B3815" s="10" t="s">
        <v>5016</v>
      </c>
      <c r="C3815" s="10" t="s">
        <v>3001</v>
      </c>
      <c r="D3815" s="10" t="s">
        <v>28</v>
      </c>
      <c r="E3815" s="10" t="s">
        <v>29</v>
      </c>
      <c r="F3815" s="10">
        <v>30</v>
      </c>
      <c r="G3815" s="10" t="s">
        <v>8741</v>
      </c>
      <c r="H3815" s="10" t="s">
        <v>1181</v>
      </c>
      <c r="I3815" s="10" t="s">
        <v>32</v>
      </c>
      <c r="J3815" s="11">
        <v>43615</v>
      </c>
      <c r="K3815" s="10">
        <v>62</v>
      </c>
      <c r="L3815" s="10" t="s">
        <v>44</v>
      </c>
      <c r="M3815" s="12"/>
      <c r="O3815">
        <f t="shared" si="961"/>
        <v>0</v>
      </c>
      <c r="Q3815" s="9" t="str">
        <f t="shared" si="946"/>
        <v>3912</v>
      </c>
      <c r="R3815" s="10" t="str">
        <f t="shared" si="947"/>
        <v>Rodolfo</v>
      </c>
      <c r="S3815" s="10" t="str">
        <f t="shared" si="948"/>
        <v>Dickerson</v>
      </c>
      <c r="T3815" s="10" t="str">
        <f t="shared" si="949"/>
        <v>Mr</v>
      </c>
      <c r="U3815" s="10" t="str">
        <f t="shared" si="950"/>
        <v>M</v>
      </c>
      <c r="V3815" s="10" t="str">
        <f t="shared" si="951"/>
        <v>30</v>
      </c>
      <c r="W3815" s="10" t="str">
        <f t="shared" si="952"/>
        <v>Ravensbourne Street</v>
      </c>
      <c r="X3815" s="10" t="str">
        <f t="shared" si="953"/>
        <v>et</v>
      </c>
      <c r="Y3815" s="10" t="str">
        <f t="shared" si="954"/>
        <v>Ravensbourne Street</v>
      </c>
      <c r="Z3815" s="10" t="str">
        <f t="shared" si="955"/>
        <v>Yarm</v>
      </c>
      <c r="AA3815" s="10" t="str">
        <f t="shared" si="956"/>
        <v>WC</v>
      </c>
      <c r="AB3815" s="11" t="str">
        <f t="shared" si="957"/>
        <v>43615</v>
      </c>
      <c r="AC3815" s="10" t="str">
        <f t="shared" si="958"/>
        <v>62</v>
      </c>
      <c r="AD3815" s="10" t="str">
        <f t="shared" si="959"/>
        <v>D</v>
      </c>
      <c r="AE3815" s="12" t="str">
        <f t="shared" si="960"/>
        <v/>
      </c>
    </row>
    <row r="3816" spans="1:31" x14ac:dyDescent="0.25">
      <c r="A3816" s="5">
        <v>3913</v>
      </c>
      <c r="B3816" s="6" t="s">
        <v>8742</v>
      </c>
      <c r="C3816" s="6" t="s">
        <v>4273</v>
      </c>
      <c r="D3816" s="6" t="s">
        <v>28</v>
      </c>
      <c r="E3816" s="6" t="s">
        <v>29</v>
      </c>
      <c r="F3816" s="6">
        <v>60</v>
      </c>
      <c r="G3816" s="6" t="s">
        <v>8743</v>
      </c>
      <c r="H3816" s="6" t="s">
        <v>6084</v>
      </c>
      <c r="I3816" s="6" t="s">
        <v>32</v>
      </c>
      <c r="J3816" s="7">
        <v>44116</v>
      </c>
      <c r="K3816" s="6">
        <v>94</v>
      </c>
      <c r="L3816" s="6" t="s">
        <v>78</v>
      </c>
      <c r="M3816" s="8"/>
      <c r="O3816">
        <f t="shared" si="961"/>
        <v>0</v>
      </c>
      <c r="Q3816" s="5" t="str">
        <f t="shared" si="946"/>
        <v>3913</v>
      </c>
      <c r="R3816" s="6" t="str">
        <f t="shared" si="947"/>
        <v>Linwood</v>
      </c>
      <c r="S3816" s="6" t="str">
        <f t="shared" si="948"/>
        <v>Farrell</v>
      </c>
      <c r="T3816" s="6" t="str">
        <f t="shared" si="949"/>
        <v>Mr</v>
      </c>
      <c r="U3816" s="6" t="str">
        <f t="shared" si="950"/>
        <v>M</v>
      </c>
      <c r="V3816" s="6" t="str">
        <f t="shared" si="951"/>
        <v>60</v>
      </c>
      <c r="W3816" s="6" t="str">
        <f t="shared" si="952"/>
        <v>Ravensdale Road</v>
      </c>
      <c r="X3816" s="6" t="str">
        <f t="shared" si="953"/>
        <v>ad</v>
      </c>
      <c r="Y3816" s="6" t="str">
        <f t="shared" si="954"/>
        <v>Ravensdale Road</v>
      </c>
      <c r="Z3816" s="6" t="str">
        <f t="shared" si="955"/>
        <v>North Tawton</v>
      </c>
      <c r="AA3816" s="6" t="str">
        <f t="shared" si="956"/>
        <v>WC</v>
      </c>
      <c r="AB3816" s="7" t="str">
        <f t="shared" si="957"/>
        <v>44116</v>
      </c>
      <c r="AC3816" s="6" t="str">
        <f t="shared" si="958"/>
        <v>94</v>
      </c>
      <c r="AD3816" s="6" t="str">
        <f t="shared" si="959"/>
        <v>C2</v>
      </c>
      <c r="AE3816" s="8" t="str">
        <f t="shared" si="960"/>
        <v/>
      </c>
    </row>
    <row r="3817" spans="1:31" x14ac:dyDescent="0.25">
      <c r="A3817" s="9">
        <v>3914</v>
      </c>
      <c r="B3817" s="10" t="s">
        <v>8744</v>
      </c>
      <c r="C3817" s="10" t="s">
        <v>3830</v>
      </c>
      <c r="D3817" s="10" t="s">
        <v>15</v>
      </c>
      <c r="E3817" s="10" t="s">
        <v>16</v>
      </c>
      <c r="F3817" s="10">
        <v>60</v>
      </c>
      <c r="G3817" s="10" t="s">
        <v>8745</v>
      </c>
      <c r="H3817" s="10" t="s">
        <v>1421</v>
      </c>
      <c r="I3817" s="10" t="s">
        <v>32</v>
      </c>
      <c r="J3817" s="11">
        <v>43692</v>
      </c>
      <c r="K3817" s="10">
        <v>47</v>
      </c>
      <c r="L3817" s="10" t="s">
        <v>52</v>
      </c>
      <c r="M3817" s="12"/>
      <c r="O3817">
        <f t="shared" si="961"/>
        <v>0</v>
      </c>
      <c r="Q3817" s="9" t="str">
        <f t="shared" si="946"/>
        <v>3914</v>
      </c>
      <c r="R3817" s="10" t="str">
        <f t="shared" si="947"/>
        <v>Keshia</v>
      </c>
      <c r="S3817" s="10" t="str">
        <f t="shared" si="948"/>
        <v>Blanchard</v>
      </c>
      <c r="T3817" s="10" t="str">
        <f t="shared" si="949"/>
        <v>Mrs</v>
      </c>
      <c r="U3817" s="10" t="str">
        <f t="shared" si="950"/>
        <v>F</v>
      </c>
      <c r="V3817" s="10" t="str">
        <f t="shared" si="951"/>
        <v>60</v>
      </c>
      <c r="W3817" s="10" t="str">
        <f t="shared" si="952"/>
        <v>Ravenswood Industrial</v>
      </c>
      <c r="X3817" s="10" t="str">
        <f t="shared" si="953"/>
        <v>al</v>
      </c>
      <c r="Y3817" s="10" t="str">
        <f t="shared" si="954"/>
        <v>Ravenswood Industrial</v>
      </c>
      <c r="Z3817" s="10" t="str">
        <f t="shared" si="955"/>
        <v>Minehead</v>
      </c>
      <c r="AA3817" s="10" t="str">
        <f t="shared" si="956"/>
        <v>WC</v>
      </c>
      <c r="AB3817" s="11" t="str">
        <f t="shared" si="957"/>
        <v>43692</v>
      </c>
      <c r="AC3817" s="10" t="str">
        <f t="shared" si="958"/>
        <v>47</v>
      </c>
      <c r="AD3817" s="10" t="str">
        <f t="shared" si="959"/>
        <v>A1</v>
      </c>
      <c r="AE3817" s="12" t="str">
        <f t="shared" si="960"/>
        <v/>
      </c>
    </row>
    <row r="3818" spans="1:31" x14ac:dyDescent="0.25">
      <c r="A3818" s="5">
        <v>3915</v>
      </c>
      <c r="B3818" s="6" t="s">
        <v>5982</v>
      </c>
      <c r="C3818" s="6" t="s">
        <v>7340</v>
      </c>
      <c r="D3818" s="6" t="s">
        <v>15</v>
      </c>
      <c r="E3818" s="6" t="s">
        <v>16</v>
      </c>
      <c r="F3818" s="6">
        <v>90</v>
      </c>
      <c r="G3818" s="6" t="s">
        <v>8746</v>
      </c>
      <c r="H3818" s="6" t="s">
        <v>3761</v>
      </c>
      <c r="I3818" s="6" t="s">
        <v>185</v>
      </c>
      <c r="J3818" s="7">
        <v>43755</v>
      </c>
      <c r="K3818" s="6">
        <v>83</v>
      </c>
      <c r="L3818" s="6" t="s">
        <v>78</v>
      </c>
      <c r="M3818" s="8"/>
      <c r="O3818">
        <f t="shared" si="961"/>
        <v>0</v>
      </c>
      <c r="Q3818" s="5" t="str">
        <f t="shared" si="946"/>
        <v>3915</v>
      </c>
      <c r="R3818" s="6" t="str">
        <f t="shared" si="947"/>
        <v>Tyler</v>
      </c>
      <c r="S3818" s="6" t="str">
        <f t="shared" si="948"/>
        <v>Lamb</v>
      </c>
      <c r="T3818" s="6" t="str">
        <f t="shared" si="949"/>
        <v>Mrs</v>
      </c>
      <c r="U3818" s="6" t="str">
        <f t="shared" si="950"/>
        <v>F</v>
      </c>
      <c r="V3818" s="6" t="str">
        <f t="shared" si="951"/>
        <v>90</v>
      </c>
      <c r="W3818" s="6" t="str">
        <f t="shared" si="952"/>
        <v>Rawlings St</v>
      </c>
      <c r="X3818" s="6" t="str">
        <f t="shared" si="953"/>
        <v>St</v>
      </c>
      <c r="Y3818" s="6" t="str">
        <f t="shared" si="954"/>
        <v>Rawlings Street</v>
      </c>
      <c r="Z3818" s="6" t="str">
        <f t="shared" si="955"/>
        <v>Gerrards Cross</v>
      </c>
      <c r="AA3818" s="6" t="str">
        <f t="shared" si="956"/>
        <v>HX</v>
      </c>
      <c r="AB3818" s="7" t="str">
        <f t="shared" si="957"/>
        <v>43755</v>
      </c>
      <c r="AC3818" s="6" t="str">
        <f t="shared" si="958"/>
        <v>83</v>
      </c>
      <c r="AD3818" s="6" t="str">
        <f t="shared" si="959"/>
        <v>C2</v>
      </c>
      <c r="AE3818" s="8" t="str">
        <f t="shared" si="960"/>
        <v/>
      </c>
    </row>
    <row r="3819" spans="1:31" x14ac:dyDescent="0.25">
      <c r="A3819" s="9">
        <v>3916</v>
      </c>
      <c r="B3819" s="10" t="s">
        <v>230</v>
      </c>
      <c r="C3819" s="10" t="s">
        <v>613</v>
      </c>
      <c r="D3819" s="10" t="s">
        <v>28</v>
      </c>
      <c r="E3819" s="10" t="s">
        <v>29</v>
      </c>
      <c r="F3819" s="10">
        <v>60</v>
      </c>
      <c r="G3819" s="10" t="s">
        <v>8747</v>
      </c>
      <c r="H3819" s="10" t="s">
        <v>103</v>
      </c>
      <c r="I3819" s="10" t="s">
        <v>32</v>
      </c>
      <c r="J3819" s="11">
        <v>43768</v>
      </c>
      <c r="K3819" s="10">
        <v>11</v>
      </c>
      <c r="L3819" s="10" t="s">
        <v>20</v>
      </c>
      <c r="M3819" s="12"/>
      <c r="O3819">
        <f t="shared" si="961"/>
        <v>0</v>
      </c>
      <c r="Q3819" s="9" t="str">
        <f t="shared" si="946"/>
        <v>3916</v>
      </c>
      <c r="R3819" s="10" t="str">
        <f t="shared" si="947"/>
        <v>Cody</v>
      </c>
      <c r="S3819" s="10" t="str">
        <f t="shared" si="948"/>
        <v>Staples</v>
      </c>
      <c r="T3819" s="10" t="str">
        <f t="shared" si="949"/>
        <v>Mr</v>
      </c>
      <c r="U3819" s="10" t="str">
        <f t="shared" si="950"/>
        <v>M</v>
      </c>
      <c r="V3819" s="10" t="str">
        <f t="shared" si="951"/>
        <v>60</v>
      </c>
      <c r="W3819" s="10" t="str">
        <f t="shared" si="952"/>
        <v>Ray Street</v>
      </c>
      <c r="X3819" s="10" t="str">
        <f t="shared" si="953"/>
        <v>et</v>
      </c>
      <c r="Y3819" s="10" t="str">
        <f t="shared" si="954"/>
        <v>Ray Street</v>
      </c>
      <c r="Z3819" s="10" t="str">
        <f t="shared" si="955"/>
        <v>Wooler</v>
      </c>
      <c r="AA3819" s="10" t="str">
        <f t="shared" si="956"/>
        <v>WC</v>
      </c>
      <c r="AB3819" s="11" t="str">
        <f t="shared" si="957"/>
        <v>43768</v>
      </c>
      <c r="AC3819" s="10" t="str">
        <f t="shared" si="958"/>
        <v>11</v>
      </c>
      <c r="AD3819" s="10" t="str">
        <f t="shared" si="959"/>
        <v>B</v>
      </c>
      <c r="AE3819" s="12" t="str">
        <f t="shared" si="960"/>
        <v/>
      </c>
    </row>
    <row r="3820" spans="1:31" x14ac:dyDescent="0.25">
      <c r="A3820" s="5">
        <v>3917</v>
      </c>
      <c r="B3820" s="6" t="s">
        <v>5604</v>
      </c>
      <c r="C3820" s="6" t="s">
        <v>8748</v>
      </c>
      <c r="D3820" s="6" t="s">
        <v>28</v>
      </c>
      <c r="E3820" s="6" t="s">
        <v>29</v>
      </c>
      <c r="F3820" s="6">
        <v>90</v>
      </c>
      <c r="G3820" s="6" t="s">
        <v>8749</v>
      </c>
      <c r="H3820" s="6" t="s">
        <v>1437</v>
      </c>
      <c r="I3820" s="6" t="s">
        <v>1194</v>
      </c>
      <c r="J3820" s="7">
        <v>44171</v>
      </c>
      <c r="K3820" s="6">
        <v>51</v>
      </c>
      <c r="L3820" s="6" t="s">
        <v>20</v>
      </c>
      <c r="M3820" s="8"/>
      <c r="O3820">
        <f t="shared" si="961"/>
        <v>0</v>
      </c>
      <c r="Q3820" s="5" t="str">
        <f t="shared" si="946"/>
        <v>3917</v>
      </c>
      <c r="R3820" s="6" t="str">
        <f t="shared" si="947"/>
        <v>Millard</v>
      </c>
      <c r="S3820" s="6" t="str">
        <f t="shared" si="948"/>
        <v>Winn</v>
      </c>
      <c r="T3820" s="6" t="str">
        <f t="shared" si="949"/>
        <v>Mr</v>
      </c>
      <c r="U3820" s="6" t="str">
        <f t="shared" si="950"/>
        <v>M</v>
      </c>
      <c r="V3820" s="6" t="str">
        <f t="shared" si="951"/>
        <v>90</v>
      </c>
      <c r="W3820" s="6" t="str">
        <f t="shared" si="952"/>
        <v>Raymond Avenue</v>
      </c>
      <c r="X3820" s="6" t="str">
        <f t="shared" si="953"/>
        <v>ue</v>
      </c>
      <c r="Y3820" s="6" t="str">
        <f t="shared" si="954"/>
        <v>Raymond Avenue</v>
      </c>
      <c r="Z3820" s="6" t="str">
        <f t="shared" si="955"/>
        <v>Edgware</v>
      </c>
      <c r="AA3820" s="6" t="str">
        <f t="shared" si="956"/>
        <v>LU</v>
      </c>
      <c r="AB3820" s="7" t="str">
        <f t="shared" si="957"/>
        <v>44171</v>
      </c>
      <c r="AC3820" s="6" t="str">
        <f t="shared" si="958"/>
        <v>51</v>
      </c>
      <c r="AD3820" s="6" t="str">
        <f t="shared" si="959"/>
        <v>B</v>
      </c>
      <c r="AE3820" s="8" t="str">
        <f t="shared" si="960"/>
        <v/>
      </c>
    </row>
    <row r="3821" spans="1:31" x14ac:dyDescent="0.25">
      <c r="A3821" s="9">
        <v>3918</v>
      </c>
      <c r="B3821" s="10" t="s">
        <v>8750</v>
      </c>
      <c r="C3821" s="10" t="s">
        <v>732</v>
      </c>
      <c r="D3821" s="10" t="s">
        <v>49</v>
      </c>
      <c r="E3821" s="10" t="s">
        <v>16</v>
      </c>
      <c r="F3821" s="10">
        <v>60</v>
      </c>
      <c r="G3821" s="10" t="s">
        <v>8751</v>
      </c>
      <c r="H3821" s="10" t="s">
        <v>1826</v>
      </c>
      <c r="I3821" s="10" t="s">
        <v>32</v>
      </c>
      <c r="J3821" s="11">
        <v>43825</v>
      </c>
      <c r="K3821" s="10">
        <v>33</v>
      </c>
      <c r="L3821" s="10" t="s">
        <v>33</v>
      </c>
      <c r="M3821" s="12"/>
      <c r="O3821">
        <f t="shared" si="961"/>
        <v>0</v>
      </c>
      <c r="Q3821" s="9" t="str">
        <f t="shared" si="946"/>
        <v>3918</v>
      </c>
      <c r="R3821" s="10" t="str">
        <f t="shared" si="947"/>
        <v>Janina</v>
      </c>
      <c r="S3821" s="10" t="str">
        <f t="shared" si="948"/>
        <v>Childers</v>
      </c>
      <c r="T3821" s="10" t="str">
        <f t="shared" si="949"/>
        <v>Miss</v>
      </c>
      <c r="U3821" s="10" t="str">
        <f t="shared" si="950"/>
        <v>F</v>
      </c>
      <c r="V3821" s="10" t="str">
        <f t="shared" si="951"/>
        <v>60</v>
      </c>
      <c r="W3821" s="10" t="str">
        <f t="shared" si="952"/>
        <v>Raymond Buildings</v>
      </c>
      <c r="X3821" s="10" t="str">
        <f t="shared" si="953"/>
        <v>gs</v>
      </c>
      <c r="Y3821" s="10" t="str">
        <f t="shared" si="954"/>
        <v>Raymond Buildings</v>
      </c>
      <c r="Z3821" s="10" t="str">
        <f t="shared" si="955"/>
        <v>Troon</v>
      </c>
      <c r="AA3821" s="10" t="str">
        <f t="shared" si="956"/>
        <v>WC</v>
      </c>
      <c r="AB3821" s="11" t="str">
        <f t="shared" si="957"/>
        <v>43825</v>
      </c>
      <c r="AC3821" s="10" t="str">
        <f t="shared" si="958"/>
        <v>33</v>
      </c>
      <c r="AD3821" s="10" t="str">
        <f t="shared" si="959"/>
        <v>A3</v>
      </c>
      <c r="AE3821" s="12" t="str">
        <f t="shared" si="960"/>
        <v/>
      </c>
    </row>
    <row r="3822" spans="1:31" x14ac:dyDescent="0.25">
      <c r="A3822" s="5">
        <v>3919</v>
      </c>
      <c r="B3822" s="6" t="s">
        <v>8752</v>
      </c>
      <c r="C3822" s="6" t="s">
        <v>2072</v>
      </c>
      <c r="D3822" s="6" t="s">
        <v>49</v>
      </c>
      <c r="E3822" s="6" t="s">
        <v>16</v>
      </c>
      <c r="F3822" s="6">
        <v>30</v>
      </c>
      <c r="G3822" s="6" t="s">
        <v>8753</v>
      </c>
      <c r="H3822" s="6" t="s">
        <v>726</v>
      </c>
      <c r="I3822" s="6" t="s">
        <v>185</v>
      </c>
      <c r="J3822" s="7">
        <v>43740</v>
      </c>
      <c r="K3822" s="6">
        <v>73</v>
      </c>
      <c r="L3822" s="6" t="s">
        <v>62</v>
      </c>
      <c r="M3822" s="8"/>
      <c r="O3822">
        <f t="shared" si="961"/>
        <v>0</v>
      </c>
      <c r="Q3822" s="5" t="str">
        <f t="shared" si="946"/>
        <v>3919</v>
      </c>
      <c r="R3822" s="6" t="str">
        <f t="shared" si="947"/>
        <v>Ludivina</v>
      </c>
      <c r="S3822" s="6" t="str">
        <f t="shared" si="948"/>
        <v>Gilliam</v>
      </c>
      <c r="T3822" s="6" t="str">
        <f t="shared" si="949"/>
        <v>Miss</v>
      </c>
      <c r="U3822" s="6" t="str">
        <f t="shared" si="950"/>
        <v>F</v>
      </c>
      <c r="V3822" s="6" t="str">
        <f t="shared" si="951"/>
        <v>30</v>
      </c>
      <c r="W3822" s="6" t="str">
        <f t="shared" si="952"/>
        <v>Raymouth Road</v>
      </c>
      <c r="X3822" s="6" t="str">
        <f t="shared" si="953"/>
        <v>ad</v>
      </c>
      <c r="Y3822" s="6" t="str">
        <f t="shared" si="954"/>
        <v>Raymouth Road</v>
      </c>
      <c r="Z3822" s="6" t="str">
        <f t="shared" si="955"/>
        <v>Eye</v>
      </c>
      <c r="AA3822" s="6" t="str">
        <f t="shared" si="956"/>
        <v>HX</v>
      </c>
      <c r="AB3822" s="7" t="str">
        <f t="shared" si="957"/>
        <v>43740</v>
      </c>
      <c r="AC3822" s="6" t="str">
        <f t="shared" si="958"/>
        <v>73</v>
      </c>
      <c r="AD3822" s="6" t="str">
        <f t="shared" si="959"/>
        <v>C4</v>
      </c>
      <c r="AE3822" s="8" t="str">
        <f t="shared" si="960"/>
        <v/>
      </c>
    </row>
    <row r="3823" spans="1:31" x14ac:dyDescent="0.25">
      <c r="A3823" s="9">
        <v>3920</v>
      </c>
      <c r="B3823" s="10" t="s">
        <v>3520</v>
      </c>
      <c r="C3823" s="10" t="s">
        <v>2109</v>
      </c>
      <c r="D3823" s="10" t="s">
        <v>28</v>
      </c>
      <c r="E3823" s="10" t="s">
        <v>29</v>
      </c>
      <c r="F3823" s="10">
        <v>90</v>
      </c>
      <c r="G3823" s="10" t="s">
        <v>8754</v>
      </c>
      <c r="H3823" s="10" t="s">
        <v>8755</v>
      </c>
      <c r="I3823" s="10" t="s">
        <v>32</v>
      </c>
      <c r="J3823" s="11">
        <v>44472</v>
      </c>
      <c r="K3823" s="10">
        <v>12</v>
      </c>
      <c r="L3823" s="10" t="s">
        <v>62</v>
      </c>
      <c r="M3823" s="12"/>
      <c r="O3823">
        <f t="shared" si="961"/>
        <v>0</v>
      </c>
      <c r="Q3823" s="9" t="str">
        <f t="shared" si="946"/>
        <v>3920</v>
      </c>
      <c r="R3823" s="10" t="str">
        <f t="shared" si="947"/>
        <v>Tommie</v>
      </c>
      <c r="S3823" s="10" t="str">
        <f t="shared" si="948"/>
        <v>Hogue</v>
      </c>
      <c r="T3823" s="10" t="str">
        <f t="shared" si="949"/>
        <v>Mr</v>
      </c>
      <c r="U3823" s="10" t="str">
        <f t="shared" si="950"/>
        <v>M</v>
      </c>
      <c r="V3823" s="10" t="str">
        <f t="shared" si="951"/>
        <v>90</v>
      </c>
      <c r="W3823" s="10" t="str">
        <f t="shared" si="952"/>
        <v>Rays Avenue</v>
      </c>
      <c r="X3823" s="10" t="str">
        <f t="shared" si="953"/>
        <v>ue</v>
      </c>
      <c r="Y3823" s="10" t="str">
        <f t="shared" si="954"/>
        <v>Rays Avenue</v>
      </c>
      <c r="Z3823" s="10" t="str">
        <f t="shared" si="955"/>
        <v>Rhosgoch</v>
      </c>
      <c r="AA3823" s="10" t="str">
        <f t="shared" si="956"/>
        <v>WC</v>
      </c>
      <c r="AB3823" s="11" t="str">
        <f t="shared" si="957"/>
        <v>44472</v>
      </c>
      <c r="AC3823" s="10" t="str">
        <f t="shared" si="958"/>
        <v>12</v>
      </c>
      <c r="AD3823" s="10" t="str">
        <f t="shared" si="959"/>
        <v>C4</v>
      </c>
      <c r="AE3823" s="12" t="str">
        <f t="shared" si="960"/>
        <v/>
      </c>
    </row>
    <row r="3824" spans="1:31" x14ac:dyDescent="0.25">
      <c r="A3824" s="5">
        <v>3921</v>
      </c>
      <c r="B3824" s="6" t="s">
        <v>4825</v>
      </c>
      <c r="C3824" s="6" t="s">
        <v>1404</v>
      </c>
      <c r="D3824" s="6" t="s">
        <v>28</v>
      </c>
      <c r="E3824" s="6" t="s">
        <v>29</v>
      </c>
      <c r="F3824" s="6">
        <v>30</v>
      </c>
      <c r="G3824" s="6" t="s">
        <v>8756</v>
      </c>
      <c r="H3824" s="6" t="s">
        <v>8757</v>
      </c>
      <c r="I3824" s="6" t="s">
        <v>185</v>
      </c>
      <c r="J3824" s="7">
        <v>44467</v>
      </c>
      <c r="K3824" s="6">
        <v>54</v>
      </c>
      <c r="L3824" s="6" t="s">
        <v>62</v>
      </c>
      <c r="M3824" s="8"/>
      <c r="O3824">
        <f t="shared" si="961"/>
        <v>0</v>
      </c>
      <c r="Q3824" s="5" t="str">
        <f t="shared" si="946"/>
        <v>3921</v>
      </c>
      <c r="R3824" s="6" t="str">
        <f t="shared" si="947"/>
        <v>Dean</v>
      </c>
      <c r="S3824" s="6" t="str">
        <f t="shared" si="948"/>
        <v>Taylor</v>
      </c>
      <c r="T3824" s="6" t="str">
        <f t="shared" si="949"/>
        <v>Mr</v>
      </c>
      <c r="U3824" s="6" t="str">
        <f t="shared" si="950"/>
        <v>M</v>
      </c>
      <c r="V3824" s="6" t="str">
        <f t="shared" si="951"/>
        <v>30</v>
      </c>
      <c r="W3824" s="6" t="str">
        <f t="shared" si="952"/>
        <v>Reachview Close</v>
      </c>
      <c r="X3824" s="6" t="str">
        <f t="shared" si="953"/>
        <v>se</v>
      </c>
      <c r="Y3824" s="6" t="str">
        <f t="shared" si="954"/>
        <v>Reachview Close</v>
      </c>
      <c r="Z3824" s="6" t="str">
        <f t="shared" si="955"/>
        <v>Freshwater</v>
      </c>
      <c r="AA3824" s="6" t="str">
        <f t="shared" si="956"/>
        <v>HX</v>
      </c>
      <c r="AB3824" s="7" t="str">
        <f t="shared" si="957"/>
        <v>44467</v>
      </c>
      <c r="AC3824" s="6" t="str">
        <f t="shared" si="958"/>
        <v>54</v>
      </c>
      <c r="AD3824" s="6" t="str">
        <f t="shared" si="959"/>
        <v>C4</v>
      </c>
      <c r="AE3824" s="8" t="str">
        <f t="shared" si="960"/>
        <v/>
      </c>
    </row>
    <row r="3825" spans="1:31" x14ac:dyDescent="0.25">
      <c r="A3825" s="9">
        <v>3922</v>
      </c>
      <c r="B3825" s="10" t="s">
        <v>3431</v>
      </c>
      <c r="C3825" s="10" t="s">
        <v>6790</v>
      </c>
      <c r="D3825" s="10" t="s">
        <v>28</v>
      </c>
      <c r="E3825" s="10" t="s">
        <v>29</v>
      </c>
      <c r="F3825" s="10">
        <v>60</v>
      </c>
      <c r="G3825" s="10" t="s">
        <v>8758</v>
      </c>
      <c r="H3825" s="10" t="s">
        <v>2921</v>
      </c>
      <c r="I3825" s="10" t="s">
        <v>32</v>
      </c>
      <c r="J3825" s="11">
        <v>44264</v>
      </c>
      <c r="K3825" s="10">
        <v>76</v>
      </c>
      <c r="L3825" s="10" t="s">
        <v>20</v>
      </c>
      <c r="M3825" s="12"/>
      <c r="O3825">
        <f t="shared" si="961"/>
        <v>0</v>
      </c>
      <c r="Q3825" s="9" t="str">
        <f t="shared" si="946"/>
        <v>3922</v>
      </c>
      <c r="R3825" s="10" t="str">
        <f t="shared" si="947"/>
        <v>Alphonso</v>
      </c>
      <c r="S3825" s="10" t="str">
        <f t="shared" si="948"/>
        <v>Dyer</v>
      </c>
      <c r="T3825" s="10" t="str">
        <f t="shared" si="949"/>
        <v>Mr</v>
      </c>
      <c r="U3825" s="10" t="str">
        <f t="shared" si="950"/>
        <v>M</v>
      </c>
      <c r="V3825" s="10" t="str">
        <f t="shared" si="951"/>
        <v>60</v>
      </c>
      <c r="W3825" s="10" t="str">
        <f t="shared" si="952"/>
        <v>Rear Of</v>
      </c>
      <c r="X3825" s="10" t="str">
        <f t="shared" si="953"/>
        <v>Of</v>
      </c>
      <c r="Y3825" s="10" t="str">
        <f t="shared" si="954"/>
        <v>Rear Of</v>
      </c>
      <c r="Z3825" s="10" t="str">
        <f t="shared" si="955"/>
        <v>Welwyn</v>
      </c>
      <c r="AA3825" s="10" t="str">
        <f t="shared" si="956"/>
        <v>WC</v>
      </c>
      <c r="AB3825" s="11" t="str">
        <f t="shared" si="957"/>
        <v>44264</v>
      </c>
      <c r="AC3825" s="10" t="str">
        <f t="shared" si="958"/>
        <v>76</v>
      </c>
      <c r="AD3825" s="10" t="str">
        <f t="shared" si="959"/>
        <v>B</v>
      </c>
      <c r="AE3825" s="12" t="str">
        <f t="shared" si="960"/>
        <v/>
      </c>
    </row>
    <row r="3826" spans="1:31" x14ac:dyDescent="0.25">
      <c r="A3826" s="5">
        <v>3923</v>
      </c>
      <c r="B3826" s="6" t="s">
        <v>302</v>
      </c>
      <c r="C3826" s="6" t="s">
        <v>8195</v>
      </c>
      <c r="D3826" s="6" t="s">
        <v>28</v>
      </c>
      <c r="E3826" s="6" t="s">
        <v>29</v>
      </c>
      <c r="F3826" s="6">
        <v>90</v>
      </c>
      <c r="G3826" s="6" t="s">
        <v>8759</v>
      </c>
      <c r="H3826" s="6" t="s">
        <v>651</v>
      </c>
      <c r="I3826" s="6" t="s">
        <v>32</v>
      </c>
      <c r="J3826" s="7">
        <v>44052</v>
      </c>
      <c r="K3826" s="6">
        <v>51</v>
      </c>
      <c r="L3826" s="6" t="s">
        <v>20</v>
      </c>
      <c r="M3826" s="8"/>
      <c r="O3826">
        <f t="shared" si="961"/>
        <v>0</v>
      </c>
      <c r="Q3826" s="5" t="str">
        <f t="shared" si="946"/>
        <v>3923</v>
      </c>
      <c r="R3826" s="6" t="str">
        <f t="shared" si="947"/>
        <v>Sanford</v>
      </c>
      <c r="S3826" s="6" t="str">
        <f t="shared" si="948"/>
        <v>Strickland</v>
      </c>
      <c r="T3826" s="6" t="str">
        <f t="shared" si="949"/>
        <v>Mr</v>
      </c>
      <c r="U3826" s="6" t="str">
        <f t="shared" si="950"/>
        <v>M</v>
      </c>
      <c r="V3826" s="6" t="str">
        <f t="shared" si="951"/>
        <v>90</v>
      </c>
      <c r="W3826" s="6" t="str">
        <f t="shared" si="952"/>
        <v>Rebecca's Place</v>
      </c>
      <c r="X3826" s="6" t="str">
        <f t="shared" si="953"/>
        <v>ce</v>
      </c>
      <c r="Y3826" s="6" t="str">
        <f t="shared" si="954"/>
        <v>Rebecca's Place</v>
      </c>
      <c r="Z3826" s="6" t="str">
        <f t="shared" si="955"/>
        <v>London</v>
      </c>
      <c r="AA3826" s="6" t="str">
        <f t="shared" si="956"/>
        <v>WC</v>
      </c>
      <c r="AB3826" s="7" t="str">
        <f t="shared" si="957"/>
        <v>44052</v>
      </c>
      <c r="AC3826" s="6" t="str">
        <f t="shared" si="958"/>
        <v>51</v>
      </c>
      <c r="AD3826" s="6" t="str">
        <f t="shared" si="959"/>
        <v>B</v>
      </c>
      <c r="AE3826" s="8" t="str">
        <f t="shared" si="960"/>
        <v/>
      </c>
    </row>
    <row r="3827" spans="1:31" x14ac:dyDescent="0.25">
      <c r="A3827" s="9">
        <v>3924</v>
      </c>
      <c r="B3827" s="10" t="s">
        <v>551</v>
      </c>
      <c r="C3827" s="10" t="s">
        <v>8634</v>
      </c>
      <c r="D3827" s="10" t="s">
        <v>28</v>
      </c>
      <c r="E3827" s="10" t="s">
        <v>29</v>
      </c>
      <c r="F3827" s="10">
        <v>30</v>
      </c>
      <c r="G3827" s="10" t="s">
        <v>8760</v>
      </c>
      <c r="H3827" s="10" t="s">
        <v>670</v>
      </c>
      <c r="I3827" s="10" t="s">
        <v>32</v>
      </c>
      <c r="J3827" s="11">
        <v>44508</v>
      </c>
      <c r="K3827" s="10">
        <v>19</v>
      </c>
      <c r="L3827" s="10" t="s">
        <v>62</v>
      </c>
      <c r="M3827" s="12"/>
      <c r="O3827">
        <f t="shared" si="961"/>
        <v>0</v>
      </c>
      <c r="Q3827" s="9" t="str">
        <f t="shared" si="946"/>
        <v>3924</v>
      </c>
      <c r="R3827" s="10" t="str">
        <f t="shared" si="947"/>
        <v>Len</v>
      </c>
      <c r="S3827" s="10" t="str">
        <f t="shared" si="948"/>
        <v>Mcnally</v>
      </c>
      <c r="T3827" s="10" t="str">
        <f t="shared" si="949"/>
        <v>Mr</v>
      </c>
      <c r="U3827" s="10" t="str">
        <f t="shared" si="950"/>
        <v>M</v>
      </c>
      <c r="V3827" s="10" t="str">
        <f t="shared" si="951"/>
        <v>30</v>
      </c>
      <c r="W3827" s="10" t="str">
        <f t="shared" si="952"/>
        <v>Redcliffe Close</v>
      </c>
      <c r="X3827" s="10" t="str">
        <f t="shared" si="953"/>
        <v>se</v>
      </c>
      <c r="Y3827" s="10" t="str">
        <f t="shared" si="954"/>
        <v>Redcliffe Close</v>
      </c>
      <c r="Z3827" s="10" t="str">
        <f t="shared" si="955"/>
        <v>Tillicoultry</v>
      </c>
      <c r="AA3827" s="10" t="str">
        <f t="shared" si="956"/>
        <v>WC</v>
      </c>
      <c r="AB3827" s="11" t="str">
        <f t="shared" si="957"/>
        <v>44508</v>
      </c>
      <c r="AC3827" s="10" t="str">
        <f t="shared" si="958"/>
        <v>19</v>
      </c>
      <c r="AD3827" s="10" t="str">
        <f t="shared" si="959"/>
        <v>C4</v>
      </c>
      <c r="AE3827" s="12" t="str">
        <f t="shared" si="960"/>
        <v/>
      </c>
    </row>
    <row r="3828" spans="1:31" x14ac:dyDescent="0.25">
      <c r="A3828" s="5">
        <v>3925</v>
      </c>
      <c r="B3828" s="6" t="s">
        <v>4304</v>
      </c>
      <c r="C3828" s="6" t="s">
        <v>2941</v>
      </c>
      <c r="D3828" s="6" t="s">
        <v>28</v>
      </c>
      <c r="E3828" s="6" t="s">
        <v>29</v>
      </c>
      <c r="F3828" s="6">
        <v>60</v>
      </c>
      <c r="G3828" s="6" t="s">
        <v>8761</v>
      </c>
      <c r="H3828" s="6" t="s">
        <v>5159</v>
      </c>
      <c r="I3828" s="6" t="s">
        <v>25</v>
      </c>
      <c r="J3828" s="7">
        <v>44474</v>
      </c>
      <c r="K3828" s="6">
        <v>66</v>
      </c>
      <c r="L3828" s="6" t="s">
        <v>157</v>
      </c>
      <c r="M3828" s="8"/>
      <c r="O3828">
        <f t="shared" si="961"/>
        <v>0</v>
      </c>
      <c r="Q3828" s="5" t="str">
        <f t="shared" si="946"/>
        <v>3925</v>
      </c>
      <c r="R3828" s="6" t="str">
        <f t="shared" si="947"/>
        <v>Lloyd</v>
      </c>
      <c r="S3828" s="6" t="str">
        <f t="shared" si="948"/>
        <v>Shannon</v>
      </c>
      <c r="T3828" s="6" t="str">
        <f t="shared" si="949"/>
        <v>Mr</v>
      </c>
      <c r="U3828" s="6" t="str">
        <f t="shared" si="950"/>
        <v>M</v>
      </c>
      <c r="V3828" s="6" t="str">
        <f t="shared" si="951"/>
        <v>60</v>
      </c>
      <c r="W3828" s="6" t="str">
        <f t="shared" si="952"/>
        <v>Redcliffe Mews</v>
      </c>
      <c r="X3828" s="6" t="str">
        <f t="shared" si="953"/>
        <v>ws</v>
      </c>
      <c r="Y3828" s="6" t="str">
        <f t="shared" si="954"/>
        <v>Redcliffe Mews</v>
      </c>
      <c r="Z3828" s="6" t="str">
        <f t="shared" si="955"/>
        <v>Hereford</v>
      </c>
      <c r="AA3828" s="6" t="str">
        <f t="shared" si="956"/>
        <v>HG</v>
      </c>
      <c r="AB3828" s="7" t="str">
        <f t="shared" si="957"/>
        <v>44474</v>
      </c>
      <c r="AC3828" s="6" t="str">
        <f t="shared" si="958"/>
        <v>66</v>
      </c>
      <c r="AD3828" s="6" t="str">
        <f t="shared" si="959"/>
        <v>C3</v>
      </c>
      <c r="AE3828" s="8" t="str">
        <f t="shared" si="960"/>
        <v/>
      </c>
    </row>
    <row r="3829" spans="1:31" x14ac:dyDescent="0.25">
      <c r="A3829" s="9">
        <v>3926</v>
      </c>
      <c r="B3829" s="10" t="s">
        <v>7396</v>
      </c>
      <c r="C3829" s="10" t="s">
        <v>4212</v>
      </c>
      <c r="D3829" s="10" t="s">
        <v>49</v>
      </c>
      <c r="E3829" s="10" t="s">
        <v>16</v>
      </c>
      <c r="F3829" s="10">
        <v>30</v>
      </c>
      <c r="G3829" s="10" t="s">
        <v>8762</v>
      </c>
      <c r="H3829" s="10" t="s">
        <v>3683</v>
      </c>
      <c r="I3829" s="10" t="s">
        <v>171</v>
      </c>
      <c r="J3829" s="11">
        <v>43880</v>
      </c>
      <c r="K3829" s="10">
        <v>66</v>
      </c>
      <c r="L3829" s="10" t="s">
        <v>99</v>
      </c>
      <c r="M3829" s="12"/>
      <c r="O3829">
        <f t="shared" si="961"/>
        <v>0</v>
      </c>
      <c r="Q3829" s="9" t="str">
        <f t="shared" si="946"/>
        <v>3926</v>
      </c>
      <c r="R3829" s="10" t="str">
        <f t="shared" si="947"/>
        <v>Dusty</v>
      </c>
      <c r="S3829" s="10" t="str">
        <f t="shared" si="948"/>
        <v>Townsend</v>
      </c>
      <c r="T3829" s="10" t="str">
        <f t="shared" si="949"/>
        <v>Miss</v>
      </c>
      <c r="U3829" s="10" t="str">
        <f t="shared" si="950"/>
        <v>F</v>
      </c>
      <c r="V3829" s="10" t="str">
        <f t="shared" si="951"/>
        <v>30</v>
      </c>
      <c r="W3829" s="10" t="str">
        <f t="shared" si="952"/>
        <v>Redcliffe Road</v>
      </c>
      <c r="X3829" s="10" t="str">
        <f t="shared" si="953"/>
        <v>ad</v>
      </c>
      <c r="Y3829" s="10" t="str">
        <f t="shared" si="954"/>
        <v>Redcliffe Road</v>
      </c>
      <c r="Z3829" s="10" t="str">
        <f t="shared" si="955"/>
        <v>Coldstream</v>
      </c>
      <c r="AA3829" s="10" t="str">
        <f t="shared" si="956"/>
        <v>PR</v>
      </c>
      <c r="AB3829" s="11" t="str">
        <f t="shared" si="957"/>
        <v>43880</v>
      </c>
      <c r="AC3829" s="10" t="str">
        <f t="shared" si="958"/>
        <v>66</v>
      </c>
      <c r="AD3829" s="10" t="str">
        <f t="shared" si="959"/>
        <v>E</v>
      </c>
      <c r="AE3829" s="12" t="str">
        <f t="shared" si="960"/>
        <v/>
      </c>
    </row>
    <row r="3830" spans="1:31" x14ac:dyDescent="0.25">
      <c r="A3830" s="5">
        <v>3927</v>
      </c>
      <c r="B3830" s="6" t="s">
        <v>1234</v>
      </c>
      <c r="C3830" s="6" t="s">
        <v>7859</v>
      </c>
      <c r="D3830" s="6" t="s">
        <v>28</v>
      </c>
      <c r="E3830" s="6" t="s">
        <v>29</v>
      </c>
      <c r="F3830" s="6">
        <v>60</v>
      </c>
      <c r="G3830" s="6" t="s">
        <v>8763</v>
      </c>
      <c r="H3830" s="6" t="s">
        <v>837</v>
      </c>
      <c r="I3830" s="6" t="s">
        <v>32</v>
      </c>
      <c r="J3830" s="7">
        <v>44508</v>
      </c>
      <c r="K3830" s="6">
        <v>13</v>
      </c>
      <c r="L3830" s="6" t="s">
        <v>33</v>
      </c>
      <c r="M3830" s="8"/>
      <c r="O3830">
        <f t="shared" si="961"/>
        <v>0</v>
      </c>
      <c r="Q3830" s="5" t="str">
        <f t="shared" si="946"/>
        <v>3927</v>
      </c>
      <c r="R3830" s="6" t="str">
        <f t="shared" si="947"/>
        <v>Olin</v>
      </c>
      <c r="S3830" s="6" t="str">
        <f t="shared" si="948"/>
        <v>Meeks</v>
      </c>
      <c r="T3830" s="6" t="str">
        <f t="shared" si="949"/>
        <v>Mr</v>
      </c>
      <c r="U3830" s="6" t="str">
        <f t="shared" si="950"/>
        <v>M</v>
      </c>
      <c r="V3830" s="6" t="str">
        <f t="shared" si="951"/>
        <v>60</v>
      </c>
      <c r="W3830" s="6" t="str">
        <f t="shared" si="952"/>
        <v>Redcross Street</v>
      </c>
      <c r="X3830" s="6" t="str">
        <f t="shared" si="953"/>
        <v>et</v>
      </c>
      <c r="Y3830" s="6" t="str">
        <f t="shared" si="954"/>
        <v>Redcross Street</v>
      </c>
      <c r="Z3830" s="6" t="str">
        <f t="shared" si="955"/>
        <v>Margate</v>
      </c>
      <c r="AA3830" s="6" t="str">
        <f t="shared" si="956"/>
        <v>WC</v>
      </c>
      <c r="AB3830" s="7" t="str">
        <f t="shared" si="957"/>
        <v>44508</v>
      </c>
      <c r="AC3830" s="6" t="str">
        <f t="shared" si="958"/>
        <v>13</v>
      </c>
      <c r="AD3830" s="6" t="str">
        <f t="shared" si="959"/>
        <v>A3</v>
      </c>
      <c r="AE3830" s="8" t="str">
        <f t="shared" si="960"/>
        <v/>
      </c>
    </row>
    <row r="3831" spans="1:31" x14ac:dyDescent="0.25">
      <c r="A3831" s="9">
        <v>3928</v>
      </c>
      <c r="B3831" s="10" t="s">
        <v>5705</v>
      </c>
      <c r="C3831" s="10" t="s">
        <v>4593</v>
      </c>
      <c r="D3831" s="10" t="s">
        <v>28</v>
      </c>
      <c r="E3831" s="10" t="s">
        <v>29</v>
      </c>
      <c r="F3831" s="10">
        <v>30</v>
      </c>
      <c r="G3831" s="10" t="s">
        <v>8764</v>
      </c>
      <c r="H3831" s="10" t="s">
        <v>2992</v>
      </c>
      <c r="I3831" s="10" t="s">
        <v>32</v>
      </c>
      <c r="J3831" s="11">
        <v>43677</v>
      </c>
      <c r="K3831" s="10">
        <v>51</v>
      </c>
      <c r="L3831" s="10" t="s">
        <v>52</v>
      </c>
      <c r="M3831" s="12"/>
      <c r="O3831">
        <f t="shared" si="961"/>
        <v>0</v>
      </c>
      <c r="Q3831" s="9" t="str">
        <f t="shared" si="946"/>
        <v>3928</v>
      </c>
      <c r="R3831" s="10" t="str">
        <f t="shared" si="947"/>
        <v>Korey</v>
      </c>
      <c r="S3831" s="10" t="str">
        <f t="shared" si="948"/>
        <v>Randle</v>
      </c>
      <c r="T3831" s="10" t="str">
        <f t="shared" si="949"/>
        <v>Mr</v>
      </c>
      <c r="U3831" s="10" t="str">
        <f t="shared" si="950"/>
        <v>M</v>
      </c>
      <c r="V3831" s="10" t="str">
        <f t="shared" si="951"/>
        <v>30</v>
      </c>
      <c r="W3831" s="10" t="str">
        <f t="shared" si="952"/>
        <v>Redhall Terrace</v>
      </c>
      <c r="X3831" s="10" t="str">
        <f t="shared" si="953"/>
        <v>ce</v>
      </c>
      <c r="Y3831" s="10" t="str">
        <f t="shared" si="954"/>
        <v>Redhall Terrace</v>
      </c>
      <c r="Z3831" s="10" t="str">
        <f t="shared" si="955"/>
        <v>Ravenglass</v>
      </c>
      <c r="AA3831" s="10" t="str">
        <f t="shared" si="956"/>
        <v>WC</v>
      </c>
      <c r="AB3831" s="11" t="str">
        <f t="shared" si="957"/>
        <v>43677</v>
      </c>
      <c r="AC3831" s="10" t="str">
        <f t="shared" si="958"/>
        <v>51</v>
      </c>
      <c r="AD3831" s="10" t="str">
        <f t="shared" si="959"/>
        <v>A1</v>
      </c>
      <c r="AE3831" s="12" t="str">
        <f t="shared" si="960"/>
        <v/>
      </c>
    </row>
    <row r="3832" spans="1:31" x14ac:dyDescent="0.25">
      <c r="A3832" s="5">
        <v>3929</v>
      </c>
      <c r="B3832" s="6" t="s">
        <v>5044</v>
      </c>
      <c r="C3832" s="6" t="s">
        <v>8765</v>
      </c>
      <c r="D3832" s="6" t="s">
        <v>28</v>
      </c>
      <c r="E3832" s="6" t="s">
        <v>29</v>
      </c>
      <c r="F3832" s="6">
        <v>30</v>
      </c>
      <c r="G3832" s="6" t="s">
        <v>8766</v>
      </c>
      <c r="H3832" s="6" t="s">
        <v>8001</v>
      </c>
      <c r="I3832" s="6" t="s">
        <v>32</v>
      </c>
      <c r="J3832" s="7">
        <v>44330</v>
      </c>
      <c r="K3832" s="6">
        <v>97</v>
      </c>
      <c r="L3832" s="6" t="s">
        <v>62</v>
      </c>
      <c r="M3832" s="8"/>
      <c r="O3832">
        <f t="shared" si="961"/>
        <v>0</v>
      </c>
      <c r="Q3832" s="5" t="str">
        <f t="shared" si="946"/>
        <v>3929</v>
      </c>
      <c r="R3832" s="6" t="str">
        <f t="shared" si="947"/>
        <v>Ezra</v>
      </c>
      <c r="S3832" s="6" t="str">
        <f t="shared" si="948"/>
        <v>Mccray</v>
      </c>
      <c r="T3832" s="6" t="str">
        <f t="shared" si="949"/>
        <v>Mr</v>
      </c>
      <c r="U3832" s="6" t="str">
        <f t="shared" si="950"/>
        <v>M</v>
      </c>
      <c r="V3832" s="6" t="str">
        <f t="shared" si="951"/>
        <v>30</v>
      </c>
      <c r="W3832" s="6" t="str">
        <f t="shared" si="952"/>
        <v>Redmans Road</v>
      </c>
      <c r="X3832" s="6" t="str">
        <f t="shared" si="953"/>
        <v>ad</v>
      </c>
      <c r="Y3832" s="6" t="str">
        <f t="shared" si="954"/>
        <v>Redmans Road</v>
      </c>
      <c r="Z3832" s="6" t="str">
        <f t="shared" si="955"/>
        <v>Oldbury</v>
      </c>
      <c r="AA3832" s="6" t="str">
        <f t="shared" si="956"/>
        <v>WC</v>
      </c>
      <c r="AB3832" s="7" t="str">
        <f t="shared" si="957"/>
        <v>44330</v>
      </c>
      <c r="AC3832" s="6" t="str">
        <f t="shared" si="958"/>
        <v>97</v>
      </c>
      <c r="AD3832" s="6" t="str">
        <f t="shared" si="959"/>
        <v>C4</v>
      </c>
      <c r="AE3832" s="8" t="str">
        <f t="shared" si="960"/>
        <v/>
      </c>
    </row>
    <row r="3833" spans="1:31" x14ac:dyDescent="0.25">
      <c r="A3833" s="9">
        <v>3930</v>
      </c>
      <c r="B3833" s="10" t="s">
        <v>8767</v>
      </c>
      <c r="C3833" s="10" t="s">
        <v>4168</v>
      </c>
      <c r="D3833" s="10" t="s">
        <v>49</v>
      </c>
      <c r="E3833" s="10" t="s">
        <v>16</v>
      </c>
      <c r="F3833" s="10">
        <v>60</v>
      </c>
      <c r="G3833" s="10" t="s">
        <v>8768</v>
      </c>
      <c r="H3833" s="10" t="s">
        <v>2612</v>
      </c>
      <c r="I3833" s="10" t="s">
        <v>291</v>
      </c>
      <c r="J3833" s="11">
        <v>43748</v>
      </c>
      <c r="K3833" s="10">
        <v>6</v>
      </c>
      <c r="L3833" s="10" t="s">
        <v>68</v>
      </c>
      <c r="M3833" s="12"/>
      <c r="O3833">
        <f t="shared" si="961"/>
        <v>0</v>
      </c>
      <c r="Q3833" s="9" t="str">
        <f t="shared" si="946"/>
        <v>3930</v>
      </c>
      <c r="R3833" s="10" t="str">
        <f t="shared" si="947"/>
        <v>Tamie</v>
      </c>
      <c r="S3833" s="10" t="str">
        <f t="shared" si="948"/>
        <v>Shea</v>
      </c>
      <c r="T3833" s="10" t="str">
        <f t="shared" si="949"/>
        <v>Miss</v>
      </c>
      <c r="U3833" s="10" t="str">
        <f t="shared" si="950"/>
        <v>F</v>
      </c>
      <c r="V3833" s="10" t="str">
        <f t="shared" si="951"/>
        <v>60</v>
      </c>
      <c r="W3833" s="10" t="str">
        <f t="shared" si="952"/>
        <v>Redmead Lane</v>
      </c>
      <c r="X3833" s="10" t="str">
        <f t="shared" si="953"/>
        <v>ne</v>
      </c>
      <c r="Y3833" s="10" t="str">
        <f t="shared" si="954"/>
        <v>Redmead Lane</v>
      </c>
      <c r="Z3833" s="10" t="str">
        <f t="shared" si="955"/>
        <v>Iver</v>
      </c>
      <c r="AA3833" s="10" t="str">
        <f t="shared" si="956"/>
        <v>HS</v>
      </c>
      <c r="AB3833" s="11" t="str">
        <f t="shared" si="957"/>
        <v>43748</v>
      </c>
      <c r="AC3833" s="10" t="str">
        <f t="shared" si="958"/>
        <v>6</v>
      </c>
      <c r="AD3833" s="10" t="str">
        <f t="shared" si="959"/>
        <v>A2</v>
      </c>
      <c r="AE3833" s="12" t="str">
        <f t="shared" si="960"/>
        <v/>
      </c>
    </row>
    <row r="3834" spans="1:31" x14ac:dyDescent="0.25">
      <c r="A3834" s="5">
        <v>3931</v>
      </c>
      <c r="B3834" s="6" t="s">
        <v>4113</v>
      </c>
      <c r="C3834" s="6" t="s">
        <v>8315</v>
      </c>
      <c r="D3834" s="6" t="s">
        <v>28</v>
      </c>
      <c r="E3834" s="6" t="s">
        <v>29</v>
      </c>
      <c r="F3834" s="6">
        <v>90</v>
      </c>
      <c r="G3834" s="6" t="s">
        <v>8769</v>
      </c>
      <c r="H3834" s="6" t="s">
        <v>408</v>
      </c>
      <c r="I3834" s="6" t="s">
        <v>185</v>
      </c>
      <c r="J3834" s="7">
        <v>44409</v>
      </c>
      <c r="K3834" s="6">
        <v>25</v>
      </c>
      <c r="L3834" s="6" t="s">
        <v>99</v>
      </c>
      <c r="M3834" s="8"/>
      <c r="O3834">
        <f t="shared" si="961"/>
        <v>0</v>
      </c>
      <c r="Q3834" s="5" t="str">
        <f t="shared" si="946"/>
        <v>3931</v>
      </c>
      <c r="R3834" s="6" t="str">
        <f t="shared" si="947"/>
        <v>Marquis</v>
      </c>
      <c r="S3834" s="6" t="str">
        <f t="shared" si="948"/>
        <v>Rojas</v>
      </c>
      <c r="T3834" s="6" t="str">
        <f t="shared" si="949"/>
        <v>Mr</v>
      </c>
      <c r="U3834" s="6" t="str">
        <f t="shared" si="950"/>
        <v>M</v>
      </c>
      <c r="V3834" s="6" t="str">
        <f t="shared" si="951"/>
        <v>90</v>
      </c>
      <c r="W3834" s="6" t="str">
        <f t="shared" si="952"/>
        <v>Redvers Road</v>
      </c>
      <c r="X3834" s="6" t="str">
        <f t="shared" si="953"/>
        <v>ad</v>
      </c>
      <c r="Y3834" s="6" t="str">
        <f t="shared" si="954"/>
        <v>Redvers Road</v>
      </c>
      <c r="Z3834" s="6" t="str">
        <f t="shared" si="955"/>
        <v>Essex</v>
      </c>
      <c r="AA3834" s="6" t="str">
        <f t="shared" si="956"/>
        <v>HX</v>
      </c>
      <c r="AB3834" s="7" t="str">
        <f t="shared" si="957"/>
        <v>44409</v>
      </c>
      <c r="AC3834" s="6" t="str">
        <f t="shared" si="958"/>
        <v>25</v>
      </c>
      <c r="AD3834" s="6" t="str">
        <f t="shared" si="959"/>
        <v>E</v>
      </c>
      <c r="AE3834" s="8" t="str">
        <f t="shared" si="960"/>
        <v/>
      </c>
    </row>
    <row r="3835" spans="1:31" x14ac:dyDescent="0.25">
      <c r="A3835" s="9">
        <v>3932</v>
      </c>
      <c r="B3835" s="10" t="s">
        <v>8770</v>
      </c>
      <c r="C3835" s="10" t="s">
        <v>2266</v>
      </c>
      <c r="D3835" s="10" t="s">
        <v>15</v>
      </c>
      <c r="E3835" s="10" t="s">
        <v>16</v>
      </c>
      <c r="F3835" s="10">
        <v>60</v>
      </c>
      <c r="G3835" s="10" t="s">
        <v>8769</v>
      </c>
      <c r="H3835" s="10" t="s">
        <v>651</v>
      </c>
      <c r="I3835" s="10" t="s">
        <v>32</v>
      </c>
      <c r="J3835" s="11">
        <v>43617</v>
      </c>
      <c r="K3835" s="10">
        <v>78</v>
      </c>
      <c r="L3835" s="10" t="s">
        <v>78</v>
      </c>
      <c r="M3835" s="12"/>
      <c r="O3835">
        <f t="shared" si="961"/>
        <v>0</v>
      </c>
      <c r="Q3835" s="9" t="str">
        <f t="shared" si="946"/>
        <v>3932</v>
      </c>
      <c r="R3835" s="10" t="str">
        <f t="shared" si="947"/>
        <v>Mandi</v>
      </c>
      <c r="S3835" s="10" t="str">
        <f t="shared" si="948"/>
        <v>Pitts</v>
      </c>
      <c r="T3835" s="10" t="str">
        <f t="shared" si="949"/>
        <v>Mrs</v>
      </c>
      <c r="U3835" s="10" t="str">
        <f t="shared" si="950"/>
        <v>F</v>
      </c>
      <c r="V3835" s="10" t="str">
        <f t="shared" si="951"/>
        <v>60</v>
      </c>
      <c r="W3835" s="10" t="str">
        <f t="shared" si="952"/>
        <v>Redvers Road</v>
      </c>
      <c r="X3835" s="10" t="str">
        <f t="shared" si="953"/>
        <v>ad</v>
      </c>
      <c r="Y3835" s="10" t="str">
        <f t="shared" si="954"/>
        <v>Redvers Road</v>
      </c>
      <c r="Z3835" s="10" t="str">
        <f t="shared" si="955"/>
        <v>London</v>
      </c>
      <c r="AA3835" s="10" t="str">
        <f t="shared" si="956"/>
        <v>WC</v>
      </c>
      <c r="AB3835" s="11" t="str">
        <f t="shared" si="957"/>
        <v>43617</v>
      </c>
      <c r="AC3835" s="10" t="str">
        <f t="shared" si="958"/>
        <v>78</v>
      </c>
      <c r="AD3835" s="10" t="str">
        <f t="shared" si="959"/>
        <v>C2</v>
      </c>
      <c r="AE3835" s="12" t="str">
        <f t="shared" si="960"/>
        <v/>
      </c>
    </row>
    <row r="3836" spans="1:31" x14ac:dyDescent="0.25">
      <c r="A3836" s="5">
        <v>3933</v>
      </c>
      <c r="B3836" s="6" t="s">
        <v>8771</v>
      </c>
      <c r="C3836" s="6" t="s">
        <v>1481</v>
      </c>
      <c r="D3836" s="6" t="s">
        <v>28</v>
      </c>
      <c r="E3836" s="6" t="s">
        <v>29</v>
      </c>
      <c r="F3836" s="6">
        <v>30</v>
      </c>
      <c r="G3836" s="6" t="s">
        <v>8772</v>
      </c>
      <c r="H3836" s="6" t="s">
        <v>2240</v>
      </c>
      <c r="I3836" s="6" t="s">
        <v>185</v>
      </c>
      <c r="J3836" s="7">
        <v>43752</v>
      </c>
      <c r="K3836" s="6">
        <v>68</v>
      </c>
      <c r="L3836" s="6" t="s">
        <v>33</v>
      </c>
      <c r="M3836" s="8"/>
      <c r="O3836">
        <f t="shared" si="961"/>
        <v>0</v>
      </c>
      <c r="Q3836" s="5" t="str">
        <f t="shared" si="946"/>
        <v>3933</v>
      </c>
      <c r="R3836" s="6" t="str">
        <f t="shared" si="947"/>
        <v>Ellsworth</v>
      </c>
      <c r="S3836" s="6" t="str">
        <f t="shared" si="948"/>
        <v>Nguyen</v>
      </c>
      <c r="T3836" s="6" t="str">
        <f t="shared" si="949"/>
        <v>Mr</v>
      </c>
      <c r="U3836" s="6" t="str">
        <f t="shared" si="950"/>
        <v>M</v>
      </c>
      <c r="V3836" s="6" t="str">
        <f t="shared" si="951"/>
        <v>30</v>
      </c>
      <c r="W3836" s="6" t="str">
        <f t="shared" si="952"/>
        <v>Redwood Close</v>
      </c>
      <c r="X3836" s="6" t="str">
        <f t="shared" si="953"/>
        <v>se</v>
      </c>
      <c r="Y3836" s="6" t="str">
        <f t="shared" si="954"/>
        <v>Redwood Close</v>
      </c>
      <c r="Z3836" s="6" t="str">
        <f t="shared" si="955"/>
        <v>Gorebridge</v>
      </c>
      <c r="AA3836" s="6" t="str">
        <f t="shared" si="956"/>
        <v>HX</v>
      </c>
      <c r="AB3836" s="7" t="str">
        <f t="shared" si="957"/>
        <v>43752</v>
      </c>
      <c r="AC3836" s="6" t="str">
        <f t="shared" si="958"/>
        <v>68</v>
      </c>
      <c r="AD3836" s="6" t="str">
        <f t="shared" si="959"/>
        <v>A3</v>
      </c>
      <c r="AE3836" s="8" t="str">
        <f t="shared" si="960"/>
        <v/>
      </c>
    </row>
    <row r="3837" spans="1:31" x14ac:dyDescent="0.25">
      <c r="A3837" s="9">
        <v>3934</v>
      </c>
      <c r="B3837" s="10" t="s">
        <v>1010</v>
      </c>
      <c r="C3837" s="10" t="s">
        <v>5311</v>
      </c>
      <c r="D3837" s="10" t="s">
        <v>28</v>
      </c>
      <c r="E3837" s="10" t="s">
        <v>29</v>
      </c>
      <c r="F3837" s="10">
        <v>60</v>
      </c>
      <c r="G3837" s="10" t="s">
        <v>8773</v>
      </c>
      <c r="H3837" s="10" t="s">
        <v>3386</v>
      </c>
      <c r="I3837" s="10" t="s">
        <v>32</v>
      </c>
      <c r="J3837" s="11">
        <v>43674</v>
      </c>
      <c r="K3837" s="10">
        <v>84</v>
      </c>
      <c r="L3837" s="10" t="s">
        <v>99</v>
      </c>
      <c r="M3837" s="12"/>
      <c r="O3837">
        <f t="shared" si="961"/>
        <v>0</v>
      </c>
      <c r="Q3837" s="9" t="str">
        <f t="shared" si="946"/>
        <v>3934</v>
      </c>
      <c r="R3837" s="10" t="str">
        <f t="shared" si="947"/>
        <v>German</v>
      </c>
      <c r="S3837" s="10" t="str">
        <f t="shared" si="948"/>
        <v>Oakley</v>
      </c>
      <c r="T3837" s="10" t="str">
        <f t="shared" si="949"/>
        <v>Mr</v>
      </c>
      <c r="U3837" s="10" t="str">
        <f t="shared" si="950"/>
        <v>M</v>
      </c>
      <c r="V3837" s="10" t="str">
        <f t="shared" si="951"/>
        <v>60</v>
      </c>
      <c r="W3837" s="10" t="str">
        <f t="shared" si="952"/>
        <v>Reece Mews</v>
      </c>
      <c r="X3837" s="10" t="str">
        <f t="shared" si="953"/>
        <v>ws</v>
      </c>
      <c r="Y3837" s="10" t="str">
        <f t="shared" si="954"/>
        <v>Reece Mews</v>
      </c>
      <c r="Z3837" s="10" t="str">
        <f t="shared" si="955"/>
        <v>North Walsham</v>
      </c>
      <c r="AA3837" s="10" t="str">
        <f t="shared" si="956"/>
        <v>WC</v>
      </c>
      <c r="AB3837" s="11" t="str">
        <f t="shared" si="957"/>
        <v>43674</v>
      </c>
      <c r="AC3837" s="10" t="str">
        <f t="shared" si="958"/>
        <v>84</v>
      </c>
      <c r="AD3837" s="10" t="str">
        <f t="shared" si="959"/>
        <v>E</v>
      </c>
      <c r="AE3837" s="12" t="str">
        <f t="shared" si="960"/>
        <v/>
      </c>
    </row>
    <row r="3838" spans="1:31" x14ac:dyDescent="0.25">
      <c r="A3838" s="5">
        <v>3935</v>
      </c>
      <c r="B3838" s="6" t="s">
        <v>955</v>
      </c>
      <c r="C3838" s="6" t="s">
        <v>387</v>
      </c>
      <c r="D3838" s="6" t="s">
        <v>28</v>
      </c>
      <c r="E3838" s="6" t="s">
        <v>29</v>
      </c>
      <c r="F3838" s="6">
        <v>30</v>
      </c>
      <c r="G3838" s="6" t="s">
        <v>8774</v>
      </c>
      <c r="H3838" s="6" t="s">
        <v>5715</v>
      </c>
      <c r="I3838" s="6" t="s">
        <v>93</v>
      </c>
      <c r="J3838" s="7">
        <v>43966</v>
      </c>
      <c r="K3838" s="6">
        <v>41</v>
      </c>
      <c r="L3838" s="6" t="s">
        <v>157</v>
      </c>
      <c r="M3838" s="8"/>
      <c r="O3838">
        <f t="shared" si="961"/>
        <v>0</v>
      </c>
      <c r="Q3838" s="5" t="str">
        <f t="shared" si="946"/>
        <v>3935</v>
      </c>
      <c r="R3838" s="6" t="str">
        <f t="shared" si="947"/>
        <v>Reggie</v>
      </c>
      <c r="S3838" s="6" t="str">
        <f t="shared" si="948"/>
        <v>Hurst</v>
      </c>
      <c r="T3838" s="6" t="str">
        <f t="shared" si="949"/>
        <v>Mr</v>
      </c>
      <c r="U3838" s="6" t="str">
        <f t="shared" si="950"/>
        <v>M</v>
      </c>
      <c r="V3838" s="6" t="str">
        <f t="shared" si="951"/>
        <v>30</v>
      </c>
      <c r="W3838" s="6" t="str">
        <f t="shared" si="952"/>
        <v>Reedworth Street</v>
      </c>
      <c r="X3838" s="6" t="str">
        <f t="shared" si="953"/>
        <v>et</v>
      </c>
      <c r="Y3838" s="6" t="str">
        <f t="shared" si="954"/>
        <v>Reedworth Street</v>
      </c>
      <c r="Z3838" s="6" t="str">
        <f t="shared" si="955"/>
        <v>Brough</v>
      </c>
      <c r="AA3838" s="6" t="str">
        <f t="shared" si="956"/>
        <v>TF</v>
      </c>
      <c r="AB3838" s="7" t="str">
        <f t="shared" si="957"/>
        <v>43966</v>
      </c>
      <c r="AC3838" s="6" t="str">
        <f t="shared" si="958"/>
        <v>41</v>
      </c>
      <c r="AD3838" s="6" t="str">
        <f t="shared" si="959"/>
        <v>C3</v>
      </c>
      <c r="AE3838" s="8" t="str">
        <f t="shared" si="960"/>
        <v/>
      </c>
    </row>
    <row r="3839" spans="1:31" x14ac:dyDescent="0.25">
      <c r="A3839" s="9">
        <v>3936</v>
      </c>
      <c r="B3839" s="10" t="s">
        <v>703</v>
      </c>
      <c r="C3839" s="10" t="s">
        <v>1628</v>
      </c>
      <c r="D3839" s="10" t="s">
        <v>28</v>
      </c>
      <c r="E3839" s="10" t="s">
        <v>29</v>
      </c>
      <c r="F3839" s="10">
        <v>60</v>
      </c>
      <c r="G3839" s="10" t="s">
        <v>8774</v>
      </c>
      <c r="H3839" s="10" t="s">
        <v>5822</v>
      </c>
      <c r="I3839" s="10" t="s">
        <v>25</v>
      </c>
      <c r="J3839" s="11">
        <v>44367</v>
      </c>
      <c r="K3839" s="10">
        <v>36</v>
      </c>
      <c r="L3839" s="10" t="s">
        <v>62</v>
      </c>
      <c r="M3839" s="12"/>
      <c r="O3839">
        <f t="shared" si="961"/>
        <v>0</v>
      </c>
      <c r="Q3839" s="9" t="str">
        <f t="shared" si="946"/>
        <v>3936</v>
      </c>
      <c r="R3839" s="10" t="str">
        <f t="shared" si="947"/>
        <v>Trevor</v>
      </c>
      <c r="S3839" s="10" t="str">
        <f t="shared" si="948"/>
        <v>Contreras</v>
      </c>
      <c r="T3839" s="10" t="str">
        <f t="shared" si="949"/>
        <v>Mr</v>
      </c>
      <c r="U3839" s="10" t="str">
        <f t="shared" si="950"/>
        <v>M</v>
      </c>
      <c r="V3839" s="10" t="str">
        <f t="shared" si="951"/>
        <v>60</v>
      </c>
      <c r="W3839" s="10" t="str">
        <f t="shared" si="952"/>
        <v>Reedworth Street</v>
      </c>
      <c r="X3839" s="10" t="str">
        <f t="shared" si="953"/>
        <v>et</v>
      </c>
      <c r="Y3839" s="10" t="str">
        <f t="shared" si="954"/>
        <v>Reedworth Street</v>
      </c>
      <c r="Z3839" s="10" t="str">
        <f t="shared" si="955"/>
        <v>Hartlepool</v>
      </c>
      <c r="AA3839" s="10" t="str">
        <f t="shared" si="956"/>
        <v>HG</v>
      </c>
      <c r="AB3839" s="11" t="str">
        <f t="shared" si="957"/>
        <v>44367</v>
      </c>
      <c r="AC3839" s="10" t="str">
        <f t="shared" si="958"/>
        <v>36</v>
      </c>
      <c r="AD3839" s="10" t="str">
        <f t="shared" si="959"/>
        <v>C4</v>
      </c>
      <c r="AE3839" s="12" t="str">
        <f t="shared" si="960"/>
        <v/>
      </c>
    </row>
    <row r="3840" spans="1:31" x14ac:dyDescent="0.25">
      <c r="A3840" s="5">
        <v>3937</v>
      </c>
      <c r="B3840" s="6" t="s">
        <v>6273</v>
      </c>
      <c r="C3840" s="6" t="s">
        <v>584</v>
      </c>
      <c r="D3840" s="6" t="s">
        <v>28</v>
      </c>
      <c r="E3840" s="6" t="s">
        <v>29</v>
      </c>
      <c r="F3840" s="6">
        <v>30</v>
      </c>
      <c r="G3840" s="6" t="s">
        <v>8775</v>
      </c>
      <c r="H3840" s="6" t="s">
        <v>928</v>
      </c>
      <c r="I3840" s="6" t="s">
        <v>929</v>
      </c>
      <c r="J3840" s="7">
        <v>44233</v>
      </c>
      <c r="K3840" s="6">
        <v>22</v>
      </c>
      <c r="L3840" s="6" t="s">
        <v>52</v>
      </c>
      <c r="M3840" s="8"/>
      <c r="O3840">
        <f t="shared" si="961"/>
        <v>0</v>
      </c>
      <c r="Q3840" s="5" t="str">
        <f t="shared" si="946"/>
        <v>3937</v>
      </c>
      <c r="R3840" s="6" t="str">
        <f t="shared" si="947"/>
        <v>Roland</v>
      </c>
      <c r="S3840" s="6" t="str">
        <f t="shared" si="948"/>
        <v>Tracy</v>
      </c>
      <c r="T3840" s="6" t="str">
        <f t="shared" si="949"/>
        <v>Mr</v>
      </c>
      <c r="U3840" s="6" t="str">
        <f t="shared" si="950"/>
        <v>M</v>
      </c>
      <c r="V3840" s="6" t="str">
        <f t="shared" si="951"/>
        <v>30</v>
      </c>
      <c r="W3840" s="6" t="str">
        <f t="shared" si="952"/>
        <v>Rees Row</v>
      </c>
      <c r="X3840" s="6" t="str">
        <f t="shared" si="953"/>
        <v>ow</v>
      </c>
      <c r="Y3840" s="6" t="str">
        <f t="shared" si="954"/>
        <v>Rees Row</v>
      </c>
      <c r="Z3840" s="6" t="str">
        <f t="shared" si="955"/>
        <v>Beverley</v>
      </c>
      <c r="AA3840" s="6" t="str">
        <f t="shared" si="956"/>
        <v>RH</v>
      </c>
      <c r="AB3840" s="7" t="str">
        <f t="shared" si="957"/>
        <v>44233</v>
      </c>
      <c r="AC3840" s="6" t="str">
        <f t="shared" si="958"/>
        <v>22</v>
      </c>
      <c r="AD3840" s="6" t="str">
        <f t="shared" si="959"/>
        <v>A1</v>
      </c>
      <c r="AE3840" s="8" t="str">
        <f t="shared" si="960"/>
        <v/>
      </c>
    </row>
    <row r="3841" spans="1:31" x14ac:dyDescent="0.25">
      <c r="A3841" s="9">
        <v>3938</v>
      </c>
      <c r="B3841" s="10" t="s">
        <v>8776</v>
      </c>
      <c r="C3841" s="10" t="s">
        <v>1132</v>
      </c>
      <c r="D3841" s="10" t="s">
        <v>15</v>
      </c>
      <c r="E3841" s="10" t="s">
        <v>16</v>
      </c>
      <c r="F3841" s="10">
        <v>60</v>
      </c>
      <c r="G3841" s="10" t="s">
        <v>8777</v>
      </c>
      <c r="H3841" s="10" t="s">
        <v>8778</v>
      </c>
      <c r="I3841" s="10" t="s">
        <v>3885</v>
      </c>
      <c r="J3841" s="11">
        <v>44440</v>
      </c>
      <c r="K3841" s="10">
        <v>45</v>
      </c>
      <c r="L3841" s="10" t="s">
        <v>99</v>
      </c>
      <c r="M3841" s="12"/>
      <c r="O3841">
        <f t="shared" si="961"/>
        <v>0</v>
      </c>
      <c r="Q3841" s="9" t="str">
        <f t="shared" si="946"/>
        <v>3938</v>
      </c>
      <c r="R3841" s="10" t="str">
        <f t="shared" si="947"/>
        <v>Aline</v>
      </c>
      <c r="S3841" s="10" t="str">
        <f t="shared" si="948"/>
        <v>Whitley</v>
      </c>
      <c r="T3841" s="10" t="str">
        <f t="shared" si="949"/>
        <v>Mrs</v>
      </c>
      <c r="U3841" s="10" t="str">
        <f t="shared" si="950"/>
        <v>F</v>
      </c>
      <c r="V3841" s="10" t="str">
        <f t="shared" si="951"/>
        <v>60</v>
      </c>
      <c r="W3841" s="10" t="str">
        <f t="shared" si="952"/>
        <v>Regal Row</v>
      </c>
      <c r="X3841" s="10" t="str">
        <f t="shared" si="953"/>
        <v>ow</v>
      </c>
      <c r="Y3841" s="10" t="str">
        <f t="shared" si="954"/>
        <v>Regal Row</v>
      </c>
      <c r="Z3841" s="10" t="str">
        <f t="shared" si="955"/>
        <v>Leicestershire</v>
      </c>
      <c r="AA3841" s="10" t="str">
        <f t="shared" si="956"/>
        <v>ST</v>
      </c>
      <c r="AB3841" s="11" t="str">
        <f t="shared" si="957"/>
        <v>44440</v>
      </c>
      <c r="AC3841" s="10" t="str">
        <f t="shared" si="958"/>
        <v>45</v>
      </c>
      <c r="AD3841" s="10" t="str">
        <f t="shared" si="959"/>
        <v>E</v>
      </c>
      <c r="AE3841" s="12" t="str">
        <f t="shared" si="960"/>
        <v/>
      </c>
    </row>
    <row r="3842" spans="1:31" x14ac:dyDescent="0.25">
      <c r="A3842" s="5">
        <v>3939</v>
      </c>
      <c r="B3842" s="6" t="s">
        <v>8779</v>
      </c>
      <c r="C3842" s="6" t="s">
        <v>1053</v>
      </c>
      <c r="D3842" s="6" t="s">
        <v>15</v>
      </c>
      <c r="E3842" s="6" t="s">
        <v>16</v>
      </c>
      <c r="F3842" s="6">
        <v>30</v>
      </c>
      <c r="G3842" s="6" t="s">
        <v>8780</v>
      </c>
      <c r="H3842" s="6" t="s">
        <v>201</v>
      </c>
      <c r="I3842" s="6" t="s">
        <v>32</v>
      </c>
      <c r="J3842" s="7">
        <v>43915</v>
      </c>
      <c r="K3842" s="6">
        <v>32</v>
      </c>
      <c r="L3842" s="6" t="s">
        <v>33</v>
      </c>
      <c r="M3842" s="8"/>
      <c r="O3842">
        <f t="shared" si="961"/>
        <v>0</v>
      </c>
      <c r="Q3842" s="5" t="str">
        <f t="shared" si="946"/>
        <v>3939</v>
      </c>
      <c r="R3842" s="6" t="str">
        <f t="shared" si="947"/>
        <v>Carolina</v>
      </c>
      <c r="S3842" s="6" t="str">
        <f t="shared" si="948"/>
        <v>Benjamin</v>
      </c>
      <c r="T3842" s="6" t="str">
        <f t="shared" si="949"/>
        <v>Mrs</v>
      </c>
      <c r="U3842" s="6" t="str">
        <f t="shared" si="950"/>
        <v>F</v>
      </c>
      <c r="V3842" s="6" t="str">
        <f t="shared" si="951"/>
        <v>30</v>
      </c>
      <c r="W3842" s="6" t="str">
        <f t="shared" si="952"/>
        <v>Regan Way</v>
      </c>
      <c r="X3842" s="6" t="str">
        <f t="shared" si="953"/>
        <v>ay</v>
      </c>
      <c r="Y3842" s="6" t="str">
        <f t="shared" si="954"/>
        <v>Regan Way</v>
      </c>
      <c r="Z3842" s="6" t="str">
        <f t="shared" si="955"/>
        <v>Rowley Regis</v>
      </c>
      <c r="AA3842" s="6" t="str">
        <f t="shared" si="956"/>
        <v>WC</v>
      </c>
      <c r="AB3842" s="7" t="str">
        <f t="shared" si="957"/>
        <v>43915</v>
      </c>
      <c r="AC3842" s="6" t="str">
        <f t="shared" si="958"/>
        <v>32</v>
      </c>
      <c r="AD3842" s="6" t="str">
        <f t="shared" si="959"/>
        <v>A3</v>
      </c>
      <c r="AE3842" s="8" t="str">
        <f t="shared" si="960"/>
        <v/>
      </c>
    </row>
    <row r="3843" spans="1:31" x14ac:dyDescent="0.25">
      <c r="A3843" s="9">
        <v>3940</v>
      </c>
      <c r="B3843" s="10" t="s">
        <v>8781</v>
      </c>
      <c r="C3843" s="10" t="s">
        <v>3579</v>
      </c>
      <c r="D3843" s="10" t="s">
        <v>49</v>
      </c>
      <c r="E3843" s="10" t="s">
        <v>16</v>
      </c>
      <c r="F3843" s="10">
        <v>60</v>
      </c>
      <c r="G3843" s="10" t="s">
        <v>8782</v>
      </c>
      <c r="H3843" s="10" t="s">
        <v>1219</v>
      </c>
      <c r="I3843" s="10" t="s">
        <v>25</v>
      </c>
      <c r="J3843" s="11">
        <v>44526</v>
      </c>
      <c r="K3843" s="10">
        <v>22</v>
      </c>
      <c r="L3843" s="10" t="s">
        <v>20</v>
      </c>
      <c r="M3843" s="12"/>
      <c r="O3843">
        <f t="shared" si="961"/>
        <v>0</v>
      </c>
      <c r="Q3843" s="9" t="str">
        <f t="shared" si="946"/>
        <v>3940</v>
      </c>
      <c r="R3843" s="10" t="str">
        <f t="shared" si="947"/>
        <v>Nyla</v>
      </c>
      <c r="S3843" s="10" t="str">
        <f t="shared" si="948"/>
        <v>Nadeau</v>
      </c>
      <c r="T3843" s="10" t="str">
        <f t="shared" si="949"/>
        <v>Miss</v>
      </c>
      <c r="U3843" s="10" t="str">
        <f t="shared" si="950"/>
        <v>F</v>
      </c>
      <c r="V3843" s="10" t="str">
        <f t="shared" si="951"/>
        <v>60</v>
      </c>
      <c r="W3843" s="10" t="str">
        <f t="shared" si="952"/>
        <v>Regency Terrace</v>
      </c>
      <c r="X3843" s="10" t="str">
        <f t="shared" si="953"/>
        <v>ce</v>
      </c>
      <c r="Y3843" s="10" t="str">
        <f t="shared" si="954"/>
        <v>Regency Terrace</v>
      </c>
      <c r="Z3843" s="10" t="str">
        <f t="shared" si="955"/>
        <v>Hornchurch</v>
      </c>
      <c r="AA3843" s="10" t="str">
        <f t="shared" si="956"/>
        <v>HG</v>
      </c>
      <c r="AB3843" s="11" t="str">
        <f t="shared" si="957"/>
        <v>44526</v>
      </c>
      <c r="AC3843" s="10" t="str">
        <f t="shared" si="958"/>
        <v>22</v>
      </c>
      <c r="AD3843" s="10" t="str">
        <f t="shared" si="959"/>
        <v>B</v>
      </c>
      <c r="AE3843" s="12" t="str">
        <f t="shared" si="960"/>
        <v/>
      </c>
    </row>
    <row r="3844" spans="1:31" x14ac:dyDescent="0.25">
      <c r="A3844" s="5">
        <v>3941</v>
      </c>
      <c r="B3844" s="6" t="s">
        <v>1314</v>
      </c>
      <c r="C3844" s="6" t="s">
        <v>4155</v>
      </c>
      <c r="D3844" s="6" t="s">
        <v>41</v>
      </c>
      <c r="E3844" s="6" t="s">
        <v>16</v>
      </c>
      <c r="F3844" s="6">
        <v>60</v>
      </c>
      <c r="G3844" s="6" t="s">
        <v>8783</v>
      </c>
      <c r="H3844" s="6" t="s">
        <v>915</v>
      </c>
      <c r="I3844" s="6" t="s">
        <v>176</v>
      </c>
      <c r="J3844" s="7">
        <v>43876</v>
      </c>
      <c r="K3844" s="6">
        <v>83</v>
      </c>
      <c r="L3844" s="6" t="s">
        <v>157</v>
      </c>
      <c r="M3844" s="8"/>
      <c r="O3844">
        <f t="shared" si="961"/>
        <v>0</v>
      </c>
      <c r="Q3844" s="5" t="str">
        <f t="shared" si="946"/>
        <v>3941</v>
      </c>
      <c r="R3844" s="6" t="str">
        <f t="shared" si="947"/>
        <v>Catina</v>
      </c>
      <c r="S3844" s="6" t="str">
        <f t="shared" si="948"/>
        <v>Crowley</v>
      </c>
      <c r="T3844" s="6" t="str">
        <f t="shared" si="949"/>
        <v>Ms</v>
      </c>
      <c r="U3844" s="6" t="str">
        <f t="shared" si="950"/>
        <v>F</v>
      </c>
      <c r="V3844" s="6" t="str">
        <f t="shared" si="951"/>
        <v>60</v>
      </c>
      <c r="W3844" s="6" t="str">
        <f t="shared" si="952"/>
        <v>Regent Square</v>
      </c>
      <c r="X3844" s="6" t="str">
        <f t="shared" si="953"/>
        <v>re</v>
      </c>
      <c r="Y3844" s="6" t="str">
        <f t="shared" si="954"/>
        <v>Regent Square</v>
      </c>
      <c r="Z3844" s="6" t="str">
        <f t="shared" si="955"/>
        <v>County Durham</v>
      </c>
      <c r="AA3844" s="6" t="str">
        <f t="shared" si="956"/>
        <v>CW</v>
      </c>
      <c r="AB3844" s="7" t="str">
        <f t="shared" si="957"/>
        <v>43876</v>
      </c>
      <c r="AC3844" s="6" t="str">
        <f t="shared" si="958"/>
        <v>83</v>
      </c>
      <c r="AD3844" s="6" t="str">
        <f t="shared" si="959"/>
        <v>C3</v>
      </c>
      <c r="AE3844" s="8" t="str">
        <f t="shared" si="960"/>
        <v/>
      </c>
    </row>
    <row r="3845" spans="1:31" x14ac:dyDescent="0.25">
      <c r="A3845" s="9">
        <v>3942</v>
      </c>
      <c r="B3845" s="10" t="s">
        <v>5969</v>
      </c>
      <c r="C3845" s="10" t="s">
        <v>1025</v>
      </c>
      <c r="D3845" s="10" t="s">
        <v>28</v>
      </c>
      <c r="E3845" s="10" t="s">
        <v>29</v>
      </c>
      <c r="F3845" s="10">
        <v>60</v>
      </c>
      <c r="G3845" s="10" t="s">
        <v>8784</v>
      </c>
      <c r="H3845" s="10" t="s">
        <v>3437</v>
      </c>
      <c r="I3845" s="10" t="s">
        <v>185</v>
      </c>
      <c r="J3845" s="11">
        <v>43917</v>
      </c>
      <c r="K3845" s="10">
        <v>9</v>
      </c>
      <c r="L3845" s="10" t="s">
        <v>33</v>
      </c>
      <c r="M3845" s="12"/>
      <c r="O3845">
        <f t="shared" si="961"/>
        <v>0</v>
      </c>
      <c r="Q3845" s="9" t="str">
        <f t="shared" si="946"/>
        <v>3942</v>
      </c>
      <c r="R3845" s="10" t="str">
        <f t="shared" si="947"/>
        <v>Clifton</v>
      </c>
      <c r="S3845" s="10" t="str">
        <f t="shared" si="948"/>
        <v>Felton</v>
      </c>
      <c r="T3845" s="10" t="str">
        <f t="shared" si="949"/>
        <v>Mr</v>
      </c>
      <c r="U3845" s="10" t="str">
        <f t="shared" si="950"/>
        <v>M</v>
      </c>
      <c r="V3845" s="10" t="str">
        <f t="shared" si="951"/>
        <v>60</v>
      </c>
      <c r="W3845" s="10" t="str">
        <f t="shared" si="952"/>
        <v>Regents Avenue</v>
      </c>
      <c r="X3845" s="10" t="str">
        <f t="shared" si="953"/>
        <v>ue</v>
      </c>
      <c r="Y3845" s="10" t="str">
        <f t="shared" si="954"/>
        <v>Regents Avenue</v>
      </c>
      <c r="Z3845" s="10" t="str">
        <f t="shared" si="955"/>
        <v>Fortrose</v>
      </c>
      <c r="AA3845" s="10" t="str">
        <f t="shared" si="956"/>
        <v>HX</v>
      </c>
      <c r="AB3845" s="11" t="str">
        <f t="shared" si="957"/>
        <v>43917</v>
      </c>
      <c r="AC3845" s="10" t="str">
        <f t="shared" si="958"/>
        <v>9</v>
      </c>
      <c r="AD3845" s="10" t="str">
        <f t="shared" si="959"/>
        <v>A3</v>
      </c>
      <c r="AE3845" s="12" t="str">
        <f t="shared" si="960"/>
        <v/>
      </c>
    </row>
    <row r="3846" spans="1:31" x14ac:dyDescent="0.25">
      <c r="A3846" s="5">
        <v>3943</v>
      </c>
      <c r="B3846" s="6" t="s">
        <v>8785</v>
      </c>
      <c r="C3846" s="6" t="s">
        <v>5507</v>
      </c>
      <c r="D3846" s="6" t="s">
        <v>49</v>
      </c>
      <c r="E3846" s="6" t="s">
        <v>16</v>
      </c>
      <c r="F3846" s="6">
        <v>60</v>
      </c>
      <c r="G3846" s="6" t="s">
        <v>8786</v>
      </c>
      <c r="H3846" s="6" t="s">
        <v>3043</v>
      </c>
      <c r="I3846" s="6" t="s">
        <v>32</v>
      </c>
      <c r="J3846" s="7">
        <v>44374</v>
      </c>
      <c r="K3846" s="6">
        <v>55</v>
      </c>
      <c r="L3846" s="6" t="s">
        <v>33</v>
      </c>
      <c r="M3846" s="8"/>
      <c r="O3846">
        <f t="shared" si="961"/>
        <v>0</v>
      </c>
      <c r="Q3846" s="5" t="str">
        <f t="shared" ref="Q3846:Q3909" si="962">TRIM(A3846)</f>
        <v>3943</v>
      </c>
      <c r="R3846" s="6" t="str">
        <f t="shared" ref="R3846:R3909" si="963">TRIM(B3846)</f>
        <v>Paz</v>
      </c>
      <c r="S3846" s="6" t="str">
        <f t="shared" ref="S3846:S3909" si="964">TRIM(C3846)</f>
        <v>Zamora</v>
      </c>
      <c r="T3846" s="6" t="str">
        <f t="shared" ref="T3846:T3909" si="965">TRIM(D3846)</f>
        <v>Miss</v>
      </c>
      <c r="U3846" s="6" t="str">
        <f t="shared" ref="U3846:U3909" si="966">IF(ISNUMBER(SEARCH("f",TRIM(E3846))),"F","M")</f>
        <v>F</v>
      </c>
      <c r="V3846" s="6" t="str">
        <f t="shared" ref="V3846:V3909" si="967">TRIM(F3846)</f>
        <v>60</v>
      </c>
      <c r="W3846" s="6" t="str">
        <f t="shared" ref="W3846:W3909" si="968">SUBSTITUTE(SUBSTITUTE(SUBSTITUTE(PROPER(TRIM(G3846)),"(?)","")," (No",""),"'S","'s")</f>
        <v>Regents Mews</v>
      </c>
      <c r="X3846" s="6" t="str">
        <f t="shared" ref="X3846:X3909" si="969">RIGHT(W3846,2)</f>
        <v>ws</v>
      </c>
      <c r="Y3846" s="6" t="str">
        <f t="shared" ref="Y3846:Y3909" si="970">IF(OR(X3846="St",X3846="Av",X3846="Pl"),SUBSTITUTE(SUBSTITUTE(SUBSTITUTE(SUBSTITUTE(SUBSTITUTE(SUBSTITUTE(SUBSTITUTE(W3846,"Rd","Road"),"St","Street"),"Cls", "Close"),"Plc","Place"),"Bldgs","Buildings"),"Av","Avenue"),"Pl","Place"),SUBSTITUTE(SUBSTITUTE(SUBSTITUTE(SUBSTITUTE(SUBSTITUTE(W3846,"Rd","Road"),"Cls", "Close"),"Plc","Place"),"Bldgs","Buildings"),"Crt","Court"))</f>
        <v>Regents Mews</v>
      </c>
      <c r="Z3846" s="6" t="str">
        <f t="shared" ref="Z3846:Z3909" si="971">TRIM(H3846)</f>
        <v>Waterlooville</v>
      </c>
      <c r="AA3846" s="6" t="str">
        <f t="shared" ref="AA3846:AA3909" si="972">TRIM(I3846)</f>
        <v>WC</v>
      </c>
      <c r="AB3846" s="7" t="str">
        <f t="shared" ref="AB3846:AB3909" si="973">TRIM(J3846)</f>
        <v>44374</v>
      </c>
      <c r="AC3846" s="6" t="str">
        <f t="shared" ref="AC3846:AC3909" si="974">TRIM(K3846)</f>
        <v>55</v>
      </c>
      <c r="AD3846" s="6" t="str">
        <f t="shared" ref="AD3846:AD3909" si="975">TRIM(L3846)</f>
        <v>A3</v>
      </c>
      <c r="AE3846" s="8" t="str">
        <f t="shared" ref="AE3846:AE3909" si="976">TRIM(M3846)</f>
        <v/>
      </c>
    </row>
    <row r="3847" spans="1:31" x14ac:dyDescent="0.25">
      <c r="A3847" s="9">
        <v>3944</v>
      </c>
      <c r="B3847" s="10" t="s">
        <v>8721</v>
      </c>
      <c r="C3847" s="10" t="s">
        <v>5364</v>
      </c>
      <c r="D3847" s="10" t="s">
        <v>28</v>
      </c>
      <c r="E3847" s="10" t="s">
        <v>29</v>
      </c>
      <c r="F3847" s="10">
        <v>60</v>
      </c>
      <c r="G3847" s="10" t="s">
        <v>8787</v>
      </c>
      <c r="H3847" s="10" t="s">
        <v>2532</v>
      </c>
      <c r="I3847" s="10" t="s">
        <v>2533</v>
      </c>
      <c r="J3847" s="11">
        <v>44128</v>
      </c>
      <c r="K3847" s="10">
        <v>4</v>
      </c>
      <c r="L3847" s="10" t="s">
        <v>33</v>
      </c>
      <c r="M3847" s="12"/>
      <c r="O3847">
        <f t="shared" si="961"/>
        <v>0</v>
      </c>
      <c r="Q3847" s="9" t="str">
        <f t="shared" si="962"/>
        <v>3944</v>
      </c>
      <c r="R3847" s="10" t="str">
        <f t="shared" si="963"/>
        <v>Shane</v>
      </c>
      <c r="S3847" s="10" t="str">
        <f t="shared" si="964"/>
        <v>Negron</v>
      </c>
      <c r="T3847" s="10" t="str">
        <f t="shared" si="965"/>
        <v>Mr</v>
      </c>
      <c r="U3847" s="10" t="str">
        <f t="shared" si="966"/>
        <v>M</v>
      </c>
      <c r="V3847" s="10" t="str">
        <f t="shared" si="967"/>
        <v>60</v>
      </c>
      <c r="W3847" s="10" t="str">
        <f t="shared" si="968"/>
        <v>Regents Row</v>
      </c>
      <c r="X3847" s="10" t="str">
        <f t="shared" si="969"/>
        <v>ow</v>
      </c>
      <c r="Y3847" s="10" t="str">
        <f t="shared" si="970"/>
        <v>Regents Row</v>
      </c>
      <c r="Z3847" s="10" t="str">
        <f t="shared" si="971"/>
        <v>Belford</v>
      </c>
      <c r="AA3847" s="10" t="str">
        <f t="shared" si="972"/>
        <v>MK</v>
      </c>
      <c r="AB3847" s="11" t="str">
        <f t="shared" si="973"/>
        <v>44128</v>
      </c>
      <c r="AC3847" s="10" t="str">
        <f t="shared" si="974"/>
        <v>4</v>
      </c>
      <c r="AD3847" s="10" t="str">
        <f t="shared" si="975"/>
        <v>A3</v>
      </c>
      <c r="AE3847" s="12" t="str">
        <f t="shared" si="976"/>
        <v/>
      </c>
    </row>
    <row r="3848" spans="1:31" x14ac:dyDescent="0.25">
      <c r="A3848" s="5">
        <v>3945</v>
      </c>
      <c r="B3848" s="6" t="s">
        <v>8788</v>
      </c>
      <c r="C3848" s="6" t="s">
        <v>3694</v>
      </c>
      <c r="D3848" s="6" t="s">
        <v>49</v>
      </c>
      <c r="E3848" s="6" t="s">
        <v>16</v>
      </c>
      <c r="F3848" s="6">
        <v>90</v>
      </c>
      <c r="G3848" s="6" t="s">
        <v>8789</v>
      </c>
      <c r="H3848" s="6" t="s">
        <v>3687</v>
      </c>
      <c r="I3848" s="6" t="s">
        <v>2973</v>
      </c>
      <c r="J3848" s="7">
        <v>44206</v>
      </c>
      <c r="K3848" s="6">
        <v>62</v>
      </c>
      <c r="L3848" s="6" t="s">
        <v>39</v>
      </c>
      <c r="M3848" s="8"/>
      <c r="O3848">
        <f t="shared" si="961"/>
        <v>0</v>
      </c>
      <c r="Q3848" s="5" t="str">
        <f t="shared" si="962"/>
        <v>3945</v>
      </c>
      <c r="R3848" s="6" t="str">
        <f t="shared" si="963"/>
        <v>Nelle</v>
      </c>
      <c r="S3848" s="6" t="str">
        <f t="shared" si="964"/>
        <v>Stanford</v>
      </c>
      <c r="T3848" s="6" t="str">
        <f t="shared" si="965"/>
        <v>Miss</v>
      </c>
      <c r="U3848" s="6" t="str">
        <f t="shared" si="966"/>
        <v>F</v>
      </c>
      <c r="V3848" s="6" t="str">
        <f t="shared" si="967"/>
        <v>90</v>
      </c>
      <c r="W3848" s="6" t="str">
        <f t="shared" si="968"/>
        <v>Regents Wharf</v>
      </c>
      <c r="X3848" s="6" t="str">
        <f t="shared" si="969"/>
        <v>rf</v>
      </c>
      <c r="Y3848" s="6" t="str">
        <f t="shared" si="970"/>
        <v>Regents Wharf</v>
      </c>
      <c r="Z3848" s="6" t="str">
        <f t="shared" si="971"/>
        <v>Alva</v>
      </c>
      <c r="AA3848" s="6" t="str">
        <f t="shared" si="972"/>
        <v>WA</v>
      </c>
      <c r="AB3848" s="7" t="str">
        <f t="shared" si="973"/>
        <v>44206</v>
      </c>
      <c r="AC3848" s="6" t="str">
        <f t="shared" si="974"/>
        <v>62</v>
      </c>
      <c r="AD3848" s="6" t="str">
        <f t="shared" si="975"/>
        <v>C1</v>
      </c>
      <c r="AE3848" s="8" t="str">
        <f t="shared" si="976"/>
        <v/>
      </c>
    </row>
    <row r="3849" spans="1:31" x14ac:dyDescent="0.25">
      <c r="A3849" s="9">
        <v>3946</v>
      </c>
      <c r="B3849" s="10" t="s">
        <v>7679</v>
      </c>
      <c r="C3849" s="10" t="s">
        <v>8790</v>
      </c>
      <c r="D3849" s="10" t="s">
        <v>28</v>
      </c>
      <c r="E3849" s="10" t="s">
        <v>29</v>
      </c>
      <c r="F3849" s="10">
        <v>30</v>
      </c>
      <c r="G3849" s="10" t="s">
        <v>8791</v>
      </c>
      <c r="H3849" s="10" t="s">
        <v>2111</v>
      </c>
      <c r="I3849" s="10" t="s">
        <v>38</v>
      </c>
      <c r="J3849" s="11">
        <v>44069</v>
      </c>
      <c r="K3849" s="10">
        <v>74</v>
      </c>
      <c r="L3849" s="10" t="s">
        <v>33</v>
      </c>
      <c r="M3849" s="12"/>
      <c r="O3849">
        <f t="shared" si="961"/>
        <v>0</v>
      </c>
      <c r="Q3849" s="9" t="str">
        <f t="shared" si="962"/>
        <v>3946</v>
      </c>
      <c r="R3849" s="10" t="str">
        <f t="shared" si="963"/>
        <v>Greg</v>
      </c>
      <c r="S3849" s="10" t="str">
        <f t="shared" si="964"/>
        <v>Nava</v>
      </c>
      <c r="T3849" s="10" t="str">
        <f t="shared" si="965"/>
        <v>Mr</v>
      </c>
      <c r="U3849" s="10" t="str">
        <f t="shared" si="966"/>
        <v>M</v>
      </c>
      <c r="V3849" s="10" t="str">
        <f t="shared" si="967"/>
        <v>30</v>
      </c>
      <c r="W3849" s="10" t="str">
        <f t="shared" si="968"/>
        <v>Regina Road</v>
      </c>
      <c r="X3849" s="10" t="str">
        <f t="shared" si="969"/>
        <v>ad</v>
      </c>
      <c r="Y3849" s="10" t="str">
        <f t="shared" si="970"/>
        <v>Regina Road</v>
      </c>
      <c r="Z3849" s="10" t="str">
        <f t="shared" si="971"/>
        <v>Dronfield</v>
      </c>
      <c r="AA3849" s="10" t="str">
        <f t="shared" si="972"/>
        <v>RM</v>
      </c>
      <c r="AB3849" s="11" t="str">
        <f t="shared" si="973"/>
        <v>44069</v>
      </c>
      <c r="AC3849" s="10" t="str">
        <f t="shared" si="974"/>
        <v>74</v>
      </c>
      <c r="AD3849" s="10" t="str">
        <f t="shared" si="975"/>
        <v>A3</v>
      </c>
      <c r="AE3849" s="12" t="str">
        <f t="shared" si="976"/>
        <v/>
      </c>
    </row>
    <row r="3850" spans="1:31" x14ac:dyDescent="0.25">
      <c r="A3850" s="5">
        <v>3947</v>
      </c>
      <c r="B3850" s="6" t="s">
        <v>924</v>
      </c>
      <c r="C3850" s="6" t="s">
        <v>4394</v>
      </c>
      <c r="D3850" s="6" t="s">
        <v>28</v>
      </c>
      <c r="E3850" s="6" t="s">
        <v>29</v>
      </c>
      <c r="F3850" s="6">
        <v>90</v>
      </c>
      <c r="G3850" s="6" t="s">
        <v>8792</v>
      </c>
      <c r="H3850" s="6" t="s">
        <v>6066</v>
      </c>
      <c r="I3850" s="6" t="s">
        <v>122</v>
      </c>
      <c r="J3850" s="7">
        <v>43546</v>
      </c>
      <c r="K3850" s="6">
        <v>78</v>
      </c>
      <c r="L3850" s="6" t="s">
        <v>157</v>
      </c>
      <c r="M3850" s="8"/>
      <c r="O3850">
        <f t="shared" ref="O3850:O3913" si="977">COUNTBLANK(A3850:L3850)+COUNTIF(K3850,0)</f>
        <v>0</v>
      </c>
      <c r="Q3850" s="5" t="str">
        <f t="shared" si="962"/>
        <v>3947</v>
      </c>
      <c r="R3850" s="6" t="str">
        <f t="shared" si="963"/>
        <v>Benton</v>
      </c>
      <c r="S3850" s="6" t="str">
        <f t="shared" si="964"/>
        <v>Schultz</v>
      </c>
      <c r="T3850" s="6" t="str">
        <f t="shared" si="965"/>
        <v>Mr</v>
      </c>
      <c r="U3850" s="6" t="str">
        <f t="shared" si="966"/>
        <v>M</v>
      </c>
      <c r="V3850" s="6" t="str">
        <f t="shared" si="967"/>
        <v>90</v>
      </c>
      <c r="W3850" s="6" t="str">
        <f t="shared" si="968"/>
        <v>Regina Terrace</v>
      </c>
      <c r="X3850" s="6" t="str">
        <f t="shared" si="969"/>
        <v>ce</v>
      </c>
      <c r="Y3850" s="6" t="str">
        <f t="shared" si="970"/>
        <v>Regina Terrace</v>
      </c>
      <c r="Z3850" s="6" t="str">
        <f t="shared" si="971"/>
        <v>Llanbedr</v>
      </c>
      <c r="AA3850" s="6" t="str">
        <f t="shared" si="972"/>
        <v>WN</v>
      </c>
      <c r="AB3850" s="7" t="str">
        <f t="shared" si="973"/>
        <v>43546</v>
      </c>
      <c r="AC3850" s="6" t="str">
        <f t="shared" si="974"/>
        <v>78</v>
      </c>
      <c r="AD3850" s="6" t="str">
        <f t="shared" si="975"/>
        <v>C3</v>
      </c>
      <c r="AE3850" s="8" t="str">
        <f t="shared" si="976"/>
        <v/>
      </c>
    </row>
    <row r="3851" spans="1:31" x14ac:dyDescent="0.25">
      <c r="A3851" s="9">
        <v>3948</v>
      </c>
      <c r="B3851" s="10" t="s">
        <v>917</v>
      </c>
      <c r="C3851" s="10" t="s">
        <v>2144</v>
      </c>
      <c r="D3851" s="10" t="s">
        <v>28</v>
      </c>
      <c r="E3851" s="10" t="s">
        <v>29</v>
      </c>
      <c r="F3851" s="10">
        <v>60</v>
      </c>
      <c r="G3851" s="10" t="s">
        <v>8793</v>
      </c>
      <c r="H3851" s="10" t="s">
        <v>6489</v>
      </c>
      <c r="I3851" s="10" t="s">
        <v>32</v>
      </c>
      <c r="J3851" s="11">
        <v>44272</v>
      </c>
      <c r="K3851" s="10">
        <v>48</v>
      </c>
      <c r="L3851" s="10" t="s">
        <v>78</v>
      </c>
      <c r="M3851" s="12"/>
      <c r="O3851">
        <f t="shared" si="977"/>
        <v>0</v>
      </c>
      <c r="Q3851" s="9" t="str">
        <f t="shared" si="962"/>
        <v>3948</v>
      </c>
      <c r="R3851" s="10" t="str">
        <f t="shared" si="963"/>
        <v>Garland</v>
      </c>
      <c r="S3851" s="10" t="str">
        <f t="shared" si="964"/>
        <v>Livingston</v>
      </c>
      <c r="T3851" s="10" t="str">
        <f t="shared" si="965"/>
        <v>Mr</v>
      </c>
      <c r="U3851" s="10" t="str">
        <f t="shared" si="966"/>
        <v>M</v>
      </c>
      <c r="V3851" s="10" t="str">
        <f t="shared" si="967"/>
        <v>60</v>
      </c>
      <c r="W3851" s="10" t="str">
        <f t="shared" si="968"/>
        <v>Reighton Road</v>
      </c>
      <c r="X3851" s="10" t="str">
        <f t="shared" si="969"/>
        <v>ad</v>
      </c>
      <c r="Y3851" s="10" t="str">
        <f t="shared" si="970"/>
        <v>Reighton Road</v>
      </c>
      <c r="Z3851" s="10" t="str">
        <f t="shared" si="971"/>
        <v>Rosewell</v>
      </c>
      <c r="AA3851" s="10" t="str">
        <f t="shared" si="972"/>
        <v>WC</v>
      </c>
      <c r="AB3851" s="11" t="str">
        <f t="shared" si="973"/>
        <v>44272</v>
      </c>
      <c r="AC3851" s="10" t="str">
        <f t="shared" si="974"/>
        <v>48</v>
      </c>
      <c r="AD3851" s="10" t="str">
        <f t="shared" si="975"/>
        <v>C2</v>
      </c>
      <c r="AE3851" s="12" t="str">
        <f t="shared" si="976"/>
        <v/>
      </c>
    </row>
    <row r="3852" spans="1:31" x14ac:dyDescent="0.25">
      <c r="A3852" s="5">
        <v>3949</v>
      </c>
      <c r="B3852" s="6" t="s">
        <v>8171</v>
      </c>
      <c r="C3852" s="6" t="s">
        <v>2009</v>
      </c>
      <c r="D3852" s="6" t="s">
        <v>28</v>
      </c>
      <c r="E3852" s="6" t="s">
        <v>29</v>
      </c>
      <c r="F3852" s="6">
        <v>30</v>
      </c>
      <c r="G3852" s="6" t="s">
        <v>8794</v>
      </c>
      <c r="H3852" s="6" t="s">
        <v>3974</v>
      </c>
      <c r="I3852" s="6" t="s">
        <v>550</v>
      </c>
      <c r="J3852" s="7">
        <v>43557</v>
      </c>
      <c r="K3852" s="6">
        <v>7</v>
      </c>
      <c r="L3852" s="6" t="s">
        <v>33</v>
      </c>
      <c r="M3852" s="8"/>
      <c r="O3852">
        <f t="shared" si="977"/>
        <v>0</v>
      </c>
      <c r="Q3852" s="5" t="str">
        <f t="shared" si="962"/>
        <v>3949</v>
      </c>
      <c r="R3852" s="6" t="str">
        <f t="shared" si="963"/>
        <v>Dominique</v>
      </c>
      <c r="S3852" s="6" t="str">
        <f t="shared" si="964"/>
        <v>Burch</v>
      </c>
      <c r="T3852" s="6" t="str">
        <f t="shared" si="965"/>
        <v>Mr</v>
      </c>
      <c r="U3852" s="6" t="str">
        <f t="shared" si="966"/>
        <v>M</v>
      </c>
      <c r="V3852" s="6" t="str">
        <f t="shared" si="967"/>
        <v>30</v>
      </c>
      <c r="W3852" s="6" t="str">
        <f t="shared" si="968"/>
        <v>Rendlesham Road</v>
      </c>
      <c r="X3852" s="6" t="str">
        <f t="shared" si="969"/>
        <v>ad</v>
      </c>
      <c r="Y3852" s="6" t="str">
        <f t="shared" si="970"/>
        <v>Rendlesham Road</v>
      </c>
      <c r="Z3852" s="6" t="str">
        <f t="shared" si="971"/>
        <v>Bideford</v>
      </c>
      <c r="AA3852" s="6" t="str">
        <f t="shared" si="972"/>
        <v>DY</v>
      </c>
      <c r="AB3852" s="7" t="str">
        <f t="shared" si="973"/>
        <v>43557</v>
      </c>
      <c r="AC3852" s="6" t="str">
        <f t="shared" si="974"/>
        <v>7</v>
      </c>
      <c r="AD3852" s="6" t="str">
        <f t="shared" si="975"/>
        <v>A3</v>
      </c>
      <c r="AE3852" s="8" t="str">
        <f t="shared" si="976"/>
        <v/>
      </c>
    </row>
    <row r="3853" spans="1:31" x14ac:dyDescent="0.25">
      <c r="A3853" s="9">
        <v>3950</v>
      </c>
      <c r="B3853" s="10" t="s">
        <v>8795</v>
      </c>
      <c r="C3853" s="10" t="s">
        <v>6425</v>
      </c>
      <c r="D3853" s="10" t="s">
        <v>49</v>
      </c>
      <c r="E3853" s="10" t="s">
        <v>16</v>
      </c>
      <c r="F3853" s="10">
        <v>30</v>
      </c>
      <c r="G3853" s="10" t="s">
        <v>8794</v>
      </c>
      <c r="H3853" s="10" t="s">
        <v>6180</v>
      </c>
      <c r="I3853" s="10" t="s">
        <v>291</v>
      </c>
      <c r="J3853" s="11">
        <v>43796</v>
      </c>
      <c r="K3853" s="10">
        <v>40</v>
      </c>
      <c r="L3853" s="10" t="s">
        <v>68</v>
      </c>
      <c r="M3853" s="12"/>
      <c r="O3853">
        <f t="shared" si="977"/>
        <v>0</v>
      </c>
      <c r="Q3853" s="9" t="str">
        <f t="shared" si="962"/>
        <v>3950</v>
      </c>
      <c r="R3853" s="10" t="str">
        <f t="shared" si="963"/>
        <v>Arminda</v>
      </c>
      <c r="S3853" s="10" t="str">
        <f t="shared" si="964"/>
        <v>Pearson</v>
      </c>
      <c r="T3853" s="10" t="str">
        <f t="shared" si="965"/>
        <v>Miss</v>
      </c>
      <c r="U3853" s="10" t="str">
        <f t="shared" si="966"/>
        <v>F</v>
      </c>
      <c r="V3853" s="10" t="str">
        <f t="shared" si="967"/>
        <v>30</v>
      </c>
      <c r="W3853" s="10" t="str">
        <f t="shared" si="968"/>
        <v>Rendlesham Road</v>
      </c>
      <c r="X3853" s="10" t="str">
        <f t="shared" si="969"/>
        <v>ad</v>
      </c>
      <c r="Y3853" s="10" t="str">
        <f t="shared" si="970"/>
        <v>Rendlesham Road</v>
      </c>
      <c r="Z3853" s="10" t="str">
        <f t="shared" si="971"/>
        <v>Kirkcaldy</v>
      </c>
      <c r="AA3853" s="10" t="str">
        <f t="shared" si="972"/>
        <v>HS</v>
      </c>
      <c r="AB3853" s="11" t="str">
        <f t="shared" si="973"/>
        <v>43796</v>
      </c>
      <c r="AC3853" s="10" t="str">
        <f t="shared" si="974"/>
        <v>40</v>
      </c>
      <c r="AD3853" s="10" t="str">
        <f t="shared" si="975"/>
        <v>A2</v>
      </c>
      <c r="AE3853" s="12" t="str">
        <f t="shared" si="976"/>
        <v/>
      </c>
    </row>
    <row r="3854" spans="1:31" x14ac:dyDescent="0.25">
      <c r="A3854" s="5">
        <v>3951</v>
      </c>
      <c r="B3854" s="6" t="s">
        <v>8796</v>
      </c>
      <c r="C3854" s="6" t="s">
        <v>5649</v>
      </c>
      <c r="D3854" s="6" t="s">
        <v>15</v>
      </c>
      <c r="E3854" s="6" t="s">
        <v>16</v>
      </c>
      <c r="F3854" s="6">
        <v>60</v>
      </c>
      <c r="G3854" s="6" t="s">
        <v>8797</v>
      </c>
      <c r="H3854" s="6" t="s">
        <v>615</v>
      </c>
      <c r="I3854" s="6" t="s">
        <v>185</v>
      </c>
      <c r="J3854" s="7">
        <v>44132</v>
      </c>
      <c r="K3854" s="6">
        <v>34</v>
      </c>
      <c r="L3854" s="6" t="s">
        <v>157</v>
      </c>
      <c r="M3854" s="8"/>
      <c r="O3854">
        <f t="shared" si="977"/>
        <v>0</v>
      </c>
      <c r="Q3854" s="5" t="str">
        <f t="shared" si="962"/>
        <v>3951</v>
      </c>
      <c r="R3854" s="6" t="str">
        <f t="shared" si="963"/>
        <v>Simona</v>
      </c>
      <c r="S3854" s="6" t="str">
        <f t="shared" si="964"/>
        <v>Clarke</v>
      </c>
      <c r="T3854" s="6" t="str">
        <f t="shared" si="965"/>
        <v>Mrs</v>
      </c>
      <c r="U3854" s="6" t="str">
        <f t="shared" si="966"/>
        <v>F</v>
      </c>
      <c r="V3854" s="6" t="str">
        <f t="shared" si="967"/>
        <v>60</v>
      </c>
      <c r="W3854" s="6" t="str">
        <f t="shared" si="968"/>
        <v>Renters Avenue</v>
      </c>
      <c r="X3854" s="6" t="str">
        <f t="shared" si="969"/>
        <v>ue</v>
      </c>
      <c r="Y3854" s="6" t="str">
        <f t="shared" si="970"/>
        <v>Renters Avenue</v>
      </c>
      <c r="Z3854" s="6" t="str">
        <f t="shared" si="971"/>
        <v>Gourock</v>
      </c>
      <c r="AA3854" s="6" t="str">
        <f t="shared" si="972"/>
        <v>HX</v>
      </c>
      <c r="AB3854" s="7" t="str">
        <f t="shared" si="973"/>
        <v>44132</v>
      </c>
      <c r="AC3854" s="6" t="str">
        <f t="shared" si="974"/>
        <v>34</v>
      </c>
      <c r="AD3854" s="6" t="str">
        <f t="shared" si="975"/>
        <v>C3</v>
      </c>
      <c r="AE3854" s="8" t="str">
        <f t="shared" si="976"/>
        <v/>
      </c>
    </row>
    <row r="3855" spans="1:31" x14ac:dyDescent="0.25">
      <c r="A3855" s="9">
        <v>3952</v>
      </c>
      <c r="B3855" s="10" t="s">
        <v>1584</v>
      </c>
      <c r="C3855" s="10" t="s">
        <v>363</v>
      </c>
      <c r="D3855" s="10" t="s">
        <v>28</v>
      </c>
      <c r="E3855" s="10" t="s">
        <v>29</v>
      </c>
      <c r="F3855" s="10">
        <v>90</v>
      </c>
      <c r="G3855" s="10" t="s">
        <v>8798</v>
      </c>
      <c r="H3855" s="10" t="s">
        <v>2326</v>
      </c>
      <c r="I3855" s="10" t="s">
        <v>32</v>
      </c>
      <c r="J3855" s="11">
        <v>44071</v>
      </c>
      <c r="K3855" s="10">
        <v>92</v>
      </c>
      <c r="L3855" s="10" t="s">
        <v>157</v>
      </c>
      <c r="M3855" s="12"/>
      <c r="O3855">
        <f t="shared" si="977"/>
        <v>0</v>
      </c>
      <c r="Q3855" s="9" t="str">
        <f t="shared" si="962"/>
        <v>3952</v>
      </c>
      <c r="R3855" s="10" t="str">
        <f t="shared" si="963"/>
        <v>Chris</v>
      </c>
      <c r="S3855" s="10" t="str">
        <f t="shared" si="964"/>
        <v>Leslie</v>
      </c>
      <c r="T3855" s="10" t="str">
        <f t="shared" si="965"/>
        <v>Mr</v>
      </c>
      <c r="U3855" s="10" t="str">
        <f t="shared" si="966"/>
        <v>M</v>
      </c>
      <c r="V3855" s="10" t="str">
        <f t="shared" si="967"/>
        <v>90</v>
      </c>
      <c r="W3855" s="10" t="str">
        <f t="shared" si="968"/>
        <v>Rephidim Street</v>
      </c>
      <c r="X3855" s="10" t="str">
        <f t="shared" si="969"/>
        <v>et</v>
      </c>
      <c r="Y3855" s="10" t="str">
        <f t="shared" si="970"/>
        <v>Rephidim Street</v>
      </c>
      <c r="Z3855" s="10" t="str">
        <f t="shared" si="971"/>
        <v>Richmond</v>
      </c>
      <c r="AA3855" s="10" t="str">
        <f t="shared" si="972"/>
        <v>WC</v>
      </c>
      <c r="AB3855" s="11" t="str">
        <f t="shared" si="973"/>
        <v>44071</v>
      </c>
      <c r="AC3855" s="10" t="str">
        <f t="shared" si="974"/>
        <v>92</v>
      </c>
      <c r="AD3855" s="10" t="str">
        <f t="shared" si="975"/>
        <v>C3</v>
      </c>
      <c r="AE3855" s="12" t="str">
        <f t="shared" si="976"/>
        <v/>
      </c>
    </row>
    <row r="3856" spans="1:31" x14ac:dyDescent="0.25">
      <c r="A3856" s="5">
        <v>3953</v>
      </c>
      <c r="B3856" s="6" t="s">
        <v>8799</v>
      </c>
      <c r="C3856" s="6" t="s">
        <v>4542</v>
      </c>
      <c r="D3856" s="6" t="s">
        <v>41</v>
      </c>
      <c r="E3856" s="6" t="s">
        <v>16</v>
      </c>
      <c r="F3856" s="6">
        <v>90</v>
      </c>
      <c r="G3856" s="6" t="s">
        <v>8800</v>
      </c>
      <c r="H3856" s="6" t="s">
        <v>3389</v>
      </c>
      <c r="I3856" s="6" t="s">
        <v>122</v>
      </c>
      <c r="J3856" s="7">
        <v>43749</v>
      </c>
      <c r="K3856" s="6">
        <v>10</v>
      </c>
      <c r="L3856" s="6" t="s">
        <v>44</v>
      </c>
      <c r="M3856" s="8"/>
      <c r="O3856">
        <f t="shared" si="977"/>
        <v>0</v>
      </c>
      <c r="Q3856" s="5" t="str">
        <f t="shared" si="962"/>
        <v>3953</v>
      </c>
      <c r="R3856" s="6" t="str">
        <f t="shared" si="963"/>
        <v>Fredericka</v>
      </c>
      <c r="S3856" s="6" t="str">
        <f t="shared" si="964"/>
        <v>Mullins</v>
      </c>
      <c r="T3856" s="6" t="str">
        <f t="shared" si="965"/>
        <v>Ms</v>
      </c>
      <c r="U3856" s="6" t="str">
        <f t="shared" si="966"/>
        <v>F</v>
      </c>
      <c r="V3856" s="6" t="str">
        <f t="shared" si="967"/>
        <v>90</v>
      </c>
      <c r="W3856" s="6" t="str">
        <f t="shared" si="968"/>
        <v>Restons Crescent</v>
      </c>
      <c r="X3856" s="6" t="str">
        <f t="shared" si="969"/>
        <v>nt</v>
      </c>
      <c r="Y3856" s="6" t="str">
        <f t="shared" si="970"/>
        <v>Restons Crescent</v>
      </c>
      <c r="Z3856" s="6" t="str">
        <f t="shared" si="971"/>
        <v>Llangammarch Wells</v>
      </c>
      <c r="AA3856" s="6" t="str">
        <f t="shared" si="972"/>
        <v>WN</v>
      </c>
      <c r="AB3856" s="7" t="str">
        <f t="shared" si="973"/>
        <v>43749</v>
      </c>
      <c r="AC3856" s="6" t="str">
        <f t="shared" si="974"/>
        <v>10</v>
      </c>
      <c r="AD3856" s="6" t="str">
        <f t="shared" si="975"/>
        <v>D</v>
      </c>
      <c r="AE3856" s="8" t="str">
        <f t="shared" si="976"/>
        <v/>
      </c>
    </row>
    <row r="3857" spans="1:31" x14ac:dyDescent="0.25">
      <c r="A3857" s="9">
        <v>3954</v>
      </c>
      <c r="B3857" s="10" t="s">
        <v>8801</v>
      </c>
      <c r="C3857" s="10" t="s">
        <v>8802</v>
      </c>
      <c r="D3857" s="10" t="s">
        <v>49</v>
      </c>
      <c r="E3857" s="10" t="s">
        <v>5800</v>
      </c>
      <c r="F3857" s="10">
        <v>60</v>
      </c>
      <c r="G3857" s="10" t="s">
        <v>8803</v>
      </c>
      <c r="H3857" s="10" t="s">
        <v>4285</v>
      </c>
      <c r="I3857" s="10" t="s">
        <v>32</v>
      </c>
      <c r="J3857" s="11">
        <v>44543</v>
      </c>
      <c r="K3857" s="10">
        <v>20</v>
      </c>
      <c r="L3857" s="10" t="s">
        <v>20</v>
      </c>
      <c r="M3857" s="12"/>
      <c r="O3857">
        <f t="shared" si="977"/>
        <v>0</v>
      </c>
      <c r="Q3857" s="9" t="str">
        <f t="shared" si="962"/>
        <v>3954</v>
      </c>
      <c r="R3857" s="10" t="str">
        <f t="shared" si="963"/>
        <v>Karlene</v>
      </c>
      <c r="S3857" s="10" t="str">
        <f t="shared" si="964"/>
        <v>Dillard</v>
      </c>
      <c r="T3857" s="10" t="str">
        <f t="shared" si="965"/>
        <v>Miss</v>
      </c>
      <c r="U3857" s="10" t="str">
        <f t="shared" si="966"/>
        <v>F</v>
      </c>
      <c r="V3857" s="10" t="str">
        <f t="shared" si="967"/>
        <v>60</v>
      </c>
      <c r="W3857" s="10" t="str">
        <f t="shared" si="968"/>
        <v>Reynard Drive</v>
      </c>
      <c r="X3857" s="10" t="str">
        <f t="shared" si="969"/>
        <v>ve</v>
      </c>
      <c r="Y3857" s="10" t="str">
        <f t="shared" si="970"/>
        <v>Reynard Drive</v>
      </c>
      <c r="Z3857" s="10" t="str">
        <f t="shared" si="971"/>
        <v>St. Bees</v>
      </c>
      <c r="AA3857" s="10" t="str">
        <f t="shared" si="972"/>
        <v>WC</v>
      </c>
      <c r="AB3857" s="11" t="str">
        <f t="shared" si="973"/>
        <v>44543</v>
      </c>
      <c r="AC3857" s="10" t="str">
        <f t="shared" si="974"/>
        <v>20</v>
      </c>
      <c r="AD3857" s="10" t="str">
        <f t="shared" si="975"/>
        <v>B</v>
      </c>
      <c r="AE3857" s="12" t="str">
        <f t="shared" si="976"/>
        <v/>
      </c>
    </row>
    <row r="3858" spans="1:31" x14ac:dyDescent="0.25">
      <c r="A3858" s="5">
        <v>3955</v>
      </c>
      <c r="B3858" s="6" t="s">
        <v>8804</v>
      </c>
      <c r="C3858" s="6" t="s">
        <v>4841</v>
      </c>
      <c r="D3858" s="6" t="s">
        <v>15</v>
      </c>
      <c r="E3858" s="6" t="s">
        <v>16</v>
      </c>
      <c r="F3858" s="6">
        <v>60</v>
      </c>
      <c r="G3858" s="6" t="s">
        <v>8805</v>
      </c>
      <c r="H3858" s="6" t="s">
        <v>1907</v>
      </c>
      <c r="I3858" s="6" t="s">
        <v>19</v>
      </c>
      <c r="J3858" s="7">
        <v>43894</v>
      </c>
      <c r="K3858" s="6">
        <v>22</v>
      </c>
      <c r="L3858" s="6" t="s">
        <v>157</v>
      </c>
      <c r="M3858" s="8"/>
      <c r="O3858">
        <f t="shared" si="977"/>
        <v>0</v>
      </c>
      <c r="Q3858" s="5" t="str">
        <f t="shared" si="962"/>
        <v>3955</v>
      </c>
      <c r="R3858" s="6" t="str">
        <f t="shared" si="963"/>
        <v>Tam</v>
      </c>
      <c r="S3858" s="6" t="str">
        <f t="shared" si="964"/>
        <v>Oliver</v>
      </c>
      <c r="T3858" s="6" t="str">
        <f t="shared" si="965"/>
        <v>Mrs</v>
      </c>
      <c r="U3858" s="6" t="str">
        <f t="shared" si="966"/>
        <v>F</v>
      </c>
      <c r="V3858" s="6" t="str">
        <f t="shared" si="967"/>
        <v>60</v>
      </c>
      <c r="W3858" s="6" t="str">
        <f t="shared" si="968"/>
        <v>Reynolds Place</v>
      </c>
      <c r="X3858" s="6" t="str">
        <f t="shared" si="969"/>
        <v>ce</v>
      </c>
      <c r="Y3858" s="6" t="str">
        <f t="shared" si="970"/>
        <v>Reynolds Place</v>
      </c>
      <c r="Z3858" s="6" t="str">
        <f t="shared" si="971"/>
        <v>Ballymoney</v>
      </c>
      <c r="AA3858" s="6" t="str">
        <f t="shared" si="972"/>
        <v>CH</v>
      </c>
      <c r="AB3858" s="7" t="str">
        <f t="shared" si="973"/>
        <v>43894</v>
      </c>
      <c r="AC3858" s="6" t="str">
        <f t="shared" si="974"/>
        <v>22</v>
      </c>
      <c r="AD3858" s="6" t="str">
        <f t="shared" si="975"/>
        <v>C3</v>
      </c>
      <c r="AE3858" s="8" t="str">
        <f t="shared" si="976"/>
        <v/>
      </c>
    </row>
    <row r="3859" spans="1:31" x14ac:dyDescent="0.25">
      <c r="A3859" s="9">
        <v>3956</v>
      </c>
      <c r="B3859" s="10" t="s">
        <v>2513</v>
      </c>
      <c r="C3859" s="10" t="s">
        <v>8806</v>
      </c>
      <c r="D3859" s="10" t="s">
        <v>28</v>
      </c>
      <c r="E3859" s="10" t="s">
        <v>29</v>
      </c>
      <c r="F3859" s="10">
        <v>60</v>
      </c>
      <c r="G3859" s="10" t="s">
        <v>8807</v>
      </c>
      <c r="H3859" s="10" t="s">
        <v>295</v>
      </c>
      <c r="I3859" s="10" t="s">
        <v>25</v>
      </c>
      <c r="J3859" s="11">
        <v>43825</v>
      </c>
      <c r="K3859" s="10">
        <v>32</v>
      </c>
      <c r="L3859" s="10" t="s">
        <v>78</v>
      </c>
      <c r="M3859" s="12"/>
      <c r="O3859">
        <f t="shared" si="977"/>
        <v>0</v>
      </c>
      <c r="Q3859" s="9" t="str">
        <f t="shared" si="962"/>
        <v>3956</v>
      </c>
      <c r="R3859" s="10" t="str">
        <f t="shared" si="963"/>
        <v>Danial</v>
      </c>
      <c r="S3859" s="10" t="str">
        <f t="shared" si="964"/>
        <v>Hodge</v>
      </c>
      <c r="T3859" s="10" t="str">
        <f t="shared" si="965"/>
        <v>Mr</v>
      </c>
      <c r="U3859" s="10" t="str">
        <f t="shared" si="966"/>
        <v>M</v>
      </c>
      <c r="V3859" s="10" t="str">
        <f t="shared" si="967"/>
        <v>60</v>
      </c>
      <c r="W3859" s="10" t="str">
        <f t="shared" si="968"/>
        <v>Reynolds Road</v>
      </c>
      <c r="X3859" s="10" t="str">
        <f t="shared" si="969"/>
        <v>ad</v>
      </c>
      <c r="Y3859" s="10" t="str">
        <f t="shared" si="970"/>
        <v>Reynolds Road</v>
      </c>
      <c r="Z3859" s="10" t="str">
        <f t="shared" si="971"/>
        <v>Holywell</v>
      </c>
      <c r="AA3859" s="10" t="str">
        <f t="shared" si="972"/>
        <v>HG</v>
      </c>
      <c r="AB3859" s="11" t="str">
        <f t="shared" si="973"/>
        <v>43825</v>
      </c>
      <c r="AC3859" s="10" t="str">
        <f t="shared" si="974"/>
        <v>32</v>
      </c>
      <c r="AD3859" s="10" t="str">
        <f t="shared" si="975"/>
        <v>C2</v>
      </c>
      <c r="AE3859" s="12" t="str">
        <f t="shared" si="976"/>
        <v/>
      </c>
    </row>
    <row r="3860" spans="1:31" x14ac:dyDescent="0.25">
      <c r="A3860" s="5">
        <v>3957</v>
      </c>
      <c r="B3860" s="6" t="s">
        <v>7002</v>
      </c>
      <c r="C3860" s="6" t="s">
        <v>4357</v>
      </c>
      <c r="D3860" s="6" t="s">
        <v>28</v>
      </c>
      <c r="E3860" s="6" t="s">
        <v>29</v>
      </c>
      <c r="F3860" s="6">
        <v>90</v>
      </c>
      <c r="G3860" s="6" t="s">
        <v>8808</v>
      </c>
      <c r="H3860" s="6" t="s">
        <v>408</v>
      </c>
      <c r="I3860" s="6" t="s">
        <v>185</v>
      </c>
      <c r="J3860" s="7">
        <v>43528</v>
      </c>
      <c r="K3860" s="6">
        <v>61</v>
      </c>
      <c r="L3860" s="6" t="s">
        <v>157</v>
      </c>
      <c r="M3860" s="8"/>
      <c r="O3860">
        <f t="shared" si="977"/>
        <v>0</v>
      </c>
      <c r="Q3860" s="5" t="str">
        <f t="shared" si="962"/>
        <v>3957</v>
      </c>
      <c r="R3860" s="6" t="str">
        <f t="shared" si="963"/>
        <v>Elwood</v>
      </c>
      <c r="S3860" s="6" t="str">
        <f t="shared" si="964"/>
        <v>Lawson</v>
      </c>
      <c r="T3860" s="6" t="str">
        <f t="shared" si="965"/>
        <v>Mr</v>
      </c>
      <c r="U3860" s="6" t="str">
        <f t="shared" si="966"/>
        <v>M</v>
      </c>
      <c r="V3860" s="6" t="str">
        <f t="shared" si="967"/>
        <v>90</v>
      </c>
      <c r="W3860" s="6" t="str">
        <f t="shared" si="968"/>
        <v>Rezia Place</v>
      </c>
      <c r="X3860" s="6" t="str">
        <f t="shared" si="969"/>
        <v>ce</v>
      </c>
      <c r="Y3860" s="6" t="str">
        <f t="shared" si="970"/>
        <v>Rezia Place</v>
      </c>
      <c r="Z3860" s="6" t="str">
        <f t="shared" si="971"/>
        <v>Essex</v>
      </c>
      <c r="AA3860" s="6" t="str">
        <f t="shared" si="972"/>
        <v>HX</v>
      </c>
      <c r="AB3860" s="7" t="str">
        <f t="shared" si="973"/>
        <v>43528</v>
      </c>
      <c r="AC3860" s="6" t="str">
        <f t="shared" si="974"/>
        <v>61</v>
      </c>
      <c r="AD3860" s="6" t="str">
        <f t="shared" si="975"/>
        <v>C3</v>
      </c>
      <c r="AE3860" s="8" t="str">
        <f t="shared" si="976"/>
        <v/>
      </c>
    </row>
    <row r="3861" spans="1:31" x14ac:dyDescent="0.25">
      <c r="A3861" s="9">
        <v>3958</v>
      </c>
      <c r="B3861" s="10" t="s">
        <v>4299</v>
      </c>
      <c r="C3861" s="10" t="s">
        <v>3931</v>
      </c>
      <c r="D3861" s="10" t="s">
        <v>49</v>
      </c>
      <c r="E3861" s="10" t="s">
        <v>16</v>
      </c>
      <c r="F3861" s="10">
        <v>90</v>
      </c>
      <c r="G3861" s="10" t="s">
        <v>8808</v>
      </c>
      <c r="H3861" s="10" t="s">
        <v>6648</v>
      </c>
      <c r="I3861" s="10" t="s">
        <v>32</v>
      </c>
      <c r="J3861" s="11">
        <v>43931</v>
      </c>
      <c r="K3861" s="10">
        <v>19</v>
      </c>
      <c r="L3861" s="10" t="s">
        <v>33</v>
      </c>
      <c r="M3861" s="12"/>
      <c r="O3861">
        <f t="shared" si="977"/>
        <v>0</v>
      </c>
      <c r="Q3861" s="9" t="str">
        <f t="shared" si="962"/>
        <v>3958</v>
      </c>
      <c r="R3861" s="10" t="str">
        <f t="shared" si="963"/>
        <v>Dayna</v>
      </c>
      <c r="S3861" s="10" t="str">
        <f t="shared" si="964"/>
        <v>Hendricks</v>
      </c>
      <c r="T3861" s="10" t="str">
        <f t="shared" si="965"/>
        <v>Miss</v>
      </c>
      <c r="U3861" s="10" t="str">
        <f t="shared" si="966"/>
        <v>F</v>
      </c>
      <c r="V3861" s="10" t="str">
        <f t="shared" si="967"/>
        <v>90</v>
      </c>
      <c r="W3861" s="10" t="str">
        <f t="shared" si="968"/>
        <v>Rezia Place</v>
      </c>
      <c r="X3861" s="10" t="str">
        <f t="shared" si="969"/>
        <v>ce</v>
      </c>
      <c r="Y3861" s="10" t="str">
        <f t="shared" si="970"/>
        <v>Rezia Place</v>
      </c>
      <c r="Z3861" s="10" t="str">
        <f t="shared" si="971"/>
        <v>Wimborne</v>
      </c>
      <c r="AA3861" s="10" t="str">
        <f t="shared" si="972"/>
        <v>WC</v>
      </c>
      <c r="AB3861" s="11" t="str">
        <f t="shared" si="973"/>
        <v>43931</v>
      </c>
      <c r="AC3861" s="10" t="str">
        <f t="shared" si="974"/>
        <v>19</v>
      </c>
      <c r="AD3861" s="10" t="str">
        <f t="shared" si="975"/>
        <v>A3</v>
      </c>
      <c r="AE3861" s="12" t="str">
        <f t="shared" si="976"/>
        <v/>
      </c>
    </row>
    <row r="3862" spans="1:31" x14ac:dyDescent="0.25">
      <c r="A3862" s="5">
        <v>3959</v>
      </c>
      <c r="B3862" s="6" t="s">
        <v>8809</v>
      </c>
      <c r="C3862" s="6" t="s">
        <v>7096</v>
      </c>
      <c r="D3862" s="6" t="s">
        <v>49</v>
      </c>
      <c r="E3862" s="6" t="s">
        <v>16</v>
      </c>
      <c r="F3862" s="6">
        <v>60</v>
      </c>
      <c r="G3862" s="6" t="s">
        <v>8810</v>
      </c>
      <c r="H3862" s="6" t="s">
        <v>768</v>
      </c>
      <c r="I3862" s="6" t="s">
        <v>32</v>
      </c>
      <c r="J3862" s="7">
        <v>43964</v>
      </c>
      <c r="K3862" s="6">
        <v>13</v>
      </c>
      <c r="L3862" s="6" t="s">
        <v>33</v>
      </c>
      <c r="M3862" s="8"/>
      <c r="O3862">
        <f t="shared" si="977"/>
        <v>0</v>
      </c>
      <c r="Q3862" s="5" t="str">
        <f t="shared" si="962"/>
        <v>3959</v>
      </c>
      <c r="R3862" s="6" t="str">
        <f t="shared" si="963"/>
        <v>Shemika</v>
      </c>
      <c r="S3862" s="6" t="str">
        <f t="shared" si="964"/>
        <v>Sosa</v>
      </c>
      <c r="T3862" s="6" t="str">
        <f t="shared" si="965"/>
        <v>Miss</v>
      </c>
      <c r="U3862" s="6" t="str">
        <f t="shared" si="966"/>
        <v>F</v>
      </c>
      <c r="V3862" s="6" t="str">
        <f t="shared" si="967"/>
        <v>60</v>
      </c>
      <c r="W3862" s="6" t="str">
        <f t="shared" si="968"/>
        <v>Rhodes Well</v>
      </c>
      <c r="X3862" s="6" t="str">
        <f t="shared" si="969"/>
        <v>ll</v>
      </c>
      <c r="Y3862" s="6" t="str">
        <f t="shared" si="970"/>
        <v>Rhodes Well</v>
      </c>
      <c r="Z3862" s="6" t="str">
        <f t="shared" si="971"/>
        <v>Lutterworth</v>
      </c>
      <c r="AA3862" s="6" t="str">
        <f t="shared" si="972"/>
        <v>WC</v>
      </c>
      <c r="AB3862" s="7" t="str">
        <f t="shared" si="973"/>
        <v>43964</v>
      </c>
      <c r="AC3862" s="6" t="str">
        <f t="shared" si="974"/>
        <v>13</v>
      </c>
      <c r="AD3862" s="6" t="str">
        <f t="shared" si="975"/>
        <v>A3</v>
      </c>
      <c r="AE3862" s="8" t="str">
        <f t="shared" si="976"/>
        <v/>
      </c>
    </row>
    <row r="3863" spans="1:31" x14ac:dyDescent="0.25">
      <c r="A3863" s="9">
        <v>3960</v>
      </c>
      <c r="B3863" s="10" t="s">
        <v>8811</v>
      </c>
      <c r="C3863" s="10" t="s">
        <v>8812</v>
      </c>
      <c r="D3863" s="10" t="s">
        <v>49</v>
      </c>
      <c r="E3863" s="10" t="s">
        <v>16</v>
      </c>
      <c r="F3863" s="10">
        <v>30</v>
      </c>
      <c r="G3863" s="10" t="s">
        <v>8813</v>
      </c>
      <c r="H3863" s="10" t="s">
        <v>4926</v>
      </c>
      <c r="I3863" s="10" t="s">
        <v>834</v>
      </c>
      <c r="J3863" s="11">
        <v>44002</v>
      </c>
      <c r="K3863" s="10">
        <v>21</v>
      </c>
      <c r="L3863" s="10" t="s">
        <v>44</v>
      </c>
      <c r="M3863" s="12"/>
      <c r="O3863">
        <f t="shared" si="977"/>
        <v>0</v>
      </c>
      <c r="Q3863" s="9" t="str">
        <f t="shared" si="962"/>
        <v>3960</v>
      </c>
      <c r="R3863" s="10" t="str">
        <f t="shared" si="963"/>
        <v>Edra</v>
      </c>
      <c r="S3863" s="10" t="str">
        <f t="shared" si="964"/>
        <v>Webber</v>
      </c>
      <c r="T3863" s="10" t="str">
        <f t="shared" si="965"/>
        <v>Miss</v>
      </c>
      <c r="U3863" s="10" t="str">
        <f t="shared" si="966"/>
        <v>F</v>
      </c>
      <c r="V3863" s="10" t="str">
        <f t="shared" si="967"/>
        <v>30</v>
      </c>
      <c r="W3863" s="10" t="str">
        <f t="shared" si="968"/>
        <v>Rhondda Grove</v>
      </c>
      <c r="X3863" s="10" t="str">
        <f t="shared" si="969"/>
        <v>ve</v>
      </c>
      <c r="Y3863" s="10" t="str">
        <f t="shared" si="970"/>
        <v>Rhondda Grove</v>
      </c>
      <c r="Z3863" s="10" t="str">
        <f t="shared" si="971"/>
        <v>Armagh</v>
      </c>
      <c r="AA3863" s="10" t="str">
        <f t="shared" si="972"/>
        <v>SG</v>
      </c>
      <c r="AB3863" s="11" t="str">
        <f t="shared" si="973"/>
        <v>44002</v>
      </c>
      <c r="AC3863" s="10" t="str">
        <f t="shared" si="974"/>
        <v>21</v>
      </c>
      <c r="AD3863" s="10" t="str">
        <f t="shared" si="975"/>
        <v>D</v>
      </c>
      <c r="AE3863" s="12" t="str">
        <f t="shared" si="976"/>
        <v/>
      </c>
    </row>
    <row r="3864" spans="1:31" x14ac:dyDescent="0.25">
      <c r="A3864" s="5">
        <v>3961</v>
      </c>
      <c r="B3864" s="6" t="s">
        <v>8814</v>
      </c>
      <c r="C3864" s="6" t="s">
        <v>8509</v>
      </c>
      <c r="D3864" s="6" t="s">
        <v>15</v>
      </c>
      <c r="E3864" s="6" t="s">
        <v>16</v>
      </c>
      <c r="F3864" s="6">
        <v>60</v>
      </c>
      <c r="G3864" s="6" t="s">
        <v>8815</v>
      </c>
      <c r="H3864" s="6" t="s">
        <v>8816</v>
      </c>
      <c r="I3864" s="6" t="s">
        <v>185</v>
      </c>
      <c r="J3864" s="7">
        <v>43590</v>
      </c>
      <c r="K3864" s="6">
        <v>9</v>
      </c>
      <c r="L3864" s="6" t="s">
        <v>157</v>
      </c>
      <c r="M3864" s="8"/>
      <c r="O3864">
        <f t="shared" si="977"/>
        <v>0</v>
      </c>
      <c r="Q3864" s="5" t="str">
        <f t="shared" si="962"/>
        <v>3961</v>
      </c>
      <c r="R3864" s="6" t="str">
        <f t="shared" si="963"/>
        <v>Rosalina</v>
      </c>
      <c r="S3864" s="6" t="str">
        <f t="shared" si="964"/>
        <v>Bourgeois</v>
      </c>
      <c r="T3864" s="6" t="str">
        <f t="shared" si="965"/>
        <v>Mrs</v>
      </c>
      <c r="U3864" s="6" t="str">
        <f t="shared" si="966"/>
        <v>F</v>
      </c>
      <c r="V3864" s="6" t="str">
        <f t="shared" si="967"/>
        <v>60</v>
      </c>
      <c r="W3864" s="6" t="str">
        <f t="shared" si="968"/>
        <v>Ricardo Street</v>
      </c>
      <c r="X3864" s="6" t="str">
        <f t="shared" si="969"/>
        <v>et</v>
      </c>
      <c r="Y3864" s="6" t="str">
        <f t="shared" si="970"/>
        <v>Ricardo Street</v>
      </c>
      <c r="Z3864" s="6" t="str">
        <f t="shared" si="971"/>
        <v>Galashiels</v>
      </c>
      <c r="AA3864" s="6" t="str">
        <f t="shared" si="972"/>
        <v>HX</v>
      </c>
      <c r="AB3864" s="7" t="str">
        <f t="shared" si="973"/>
        <v>43590</v>
      </c>
      <c r="AC3864" s="6" t="str">
        <f t="shared" si="974"/>
        <v>9</v>
      </c>
      <c r="AD3864" s="6" t="str">
        <f t="shared" si="975"/>
        <v>C3</v>
      </c>
      <c r="AE3864" s="8" t="str">
        <f t="shared" si="976"/>
        <v/>
      </c>
    </row>
    <row r="3865" spans="1:31" x14ac:dyDescent="0.25">
      <c r="A3865" s="9">
        <v>3962</v>
      </c>
      <c r="B3865" s="10" t="s">
        <v>8817</v>
      </c>
      <c r="C3865" s="10" t="s">
        <v>2187</v>
      </c>
      <c r="D3865" s="10" t="s">
        <v>15</v>
      </c>
      <c r="E3865" s="10" t="s">
        <v>16</v>
      </c>
      <c r="F3865" s="10">
        <v>30</v>
      </c>
      <c r="G3865" s="10" t="s">
        <v>8818</v>
      </c>
      <c r="H3865" s="10" t="s">
        <v>8819</v>
      </c>
      <c r="I3865" s="10" t="s">
        <v>32</v>
      </c>
      <c r="J3865" s="11">
        <v>44055</v>
      </c>
      <c r="K3865" s="10">
        <v>43</v>
      </c>
      <c r="L3865" s="10" t="s">
        <v>33</v>
      </c>
      <c r="M3865" s="12"/>
      <c r="O3865">
        <f t="shared" si="977"/>
        <v>0</v>
      </c>
      <c r="Q3865" s="9" t="str">
        <f t="shared" si="962"/>
        <v>3962</v>
      </c>
      <c r="R3865" s="10" t="str">
        <f t="shared" si="963"/>
        <v>Manuela</v>
      </c>
      <c r="S3865" s="10" t="str">
        <f t="shared" si="964"/>
        <v>Elliott</v>
      </c>
      <c r="T3865" s="10" t="str">
        <f t="shared" si="965"/>
        <v>Mrs</v>
      </c>
      <c r="U3865" s="10" t="str">
        <f t="shared" si="966"/>
        <v>F</v>
      </c>
      <c r="V3865" s="10" t="str">
        <f t="shared" si="967"/>
        <v>30</v>
      </c>
      <c r="W3865" s="10" t="str">
        <f t="shared" si="968"/>
        <v>Richard Street</v>
      </c>
      <c r="X3865" s="10" t="str">
        <f t="shared" si="969"/>
        <v>et</v>
      </c>
      <c r="Y3865" s="10" t="str">
        <f t="shared" si="970"/>
        <v>Richard Street</v>
      </c>
      <c r="Z3865" s="10" t="str">
        <f t="shared" si="971"/>
        <v>Portree</v>
      </c>
      <c r="AA3865" s="10" t="str">
        <f t="shared" si="972"/>
        <v>WC</v>
      </c>
      <c r="AB3865" s="11" t="str">
        <f t="shared" si="973"/>
        <v>44055</v>
      </c>
      <c r="AC3865" s="10" t="str">
        <f t="shared" si="974"/>
        <v>43</v>
      </c>
      <c r="AD3865" s="10" t="str">
        <f t="shared" si="975"/>
        <v>A3</v>
      </c>
      <c r="AE3865" s="12" t="str">
        <f t="shared" si="976"/>
        <v/>
      </c>
    </row>
    <row r="3866" spans="1:31" x14ac:dyDescent="0.25">
      <c r="A3866" s="5">
        <v>3963</v>
      </c>
      <c r="B3866" s="6" t="s">
        <v>7053</v>
      </c>
      <c r="C3866" s="6" t="s">
        <v>647</v>
      </c>
      <c r="D3866" s="6" t="s">
        <v>49</v>
      </c>
      <c r="E3866" s="6" t="s">
        <v>16</v>
      </c>
      <c r="F3866" s="6">
        <v>30</v>
      </c>
      <c r="G3866" s="6" t="s">
        <v>8820</v>
      </c>
      <c r="H3866" s="6" t="s">
        <v>655</v>
      </c>
      <c r="I3866" s="6" t="s">
        <v>32</v>
      </c>
      <c r="J3866" s="7">
        <v>44507</v>
      </c>
      <c r="K3866" s="6">
        <v>18</v>
      </c>
      <c r="L3866" s="6" t="s">
        <v>52</v>
      </c>
      <c r="M3866" s="8"/>
      <c r="O3866">
        <f t="shared" si="977"/>
        <v>0</v>
      </c>
      <c r="Q3866" s="5" t="str">
        <f t="shared" si="962"/>
        <v>3963</v>
      </c>
      <c r="R3866" s="6" t="str">
        <f t="shared" si="963"/>
        <v>Lue</v>
      </c>
      <c r="S3866" s="6" t="str">
        <f t="shared" si="964"/>
        <v>Gibbs</v>
      </c>
      <c r="T3866" s="6" t="str">
        <f t="shared" si="965"/>
        <v>Miss</v>
      </c>
      <c r="U3866" s="6" t="str">
        <f t="shared" si="966"/>
        <v>F</v>
      </c>
      <c r="V3866" s="6" t="str">
        <f t="shared" si="967"/>
        <v>30</v>
      </c>
      <c r="W3866" s="6" t="str">
        <f t="shared" si="968"/>
        <v>Richmond Grove</v>
      </c>
      <c r="X3866" s="6" t="str">
        <f t="shared" si="969"/>
        <v>ve</v>
      </c>
      <c r="Y3866" s="6" t="str">
        <f t="shared" si="970"/>
        <v>Richmond Grove</v>
      </c>
      <c r="Z3866" s="6" t="str">
        <f t="shared" si="971"/>
        <v>Tighnabruaich</v>
      </c>
      <c r="AA3866" s="6" t="str">
        <f t="shared" si="972"/>
        <v>WC</v>
      </c>
      <c r="AB3866" s="7" t="str">
        <f t="shared" si="973"/>
        <v>44507</v>
      </c>
      <c r="AC3866" s="6" t="str">
        <f t="shared" si="974"/>
        <v>18</v>
      </c>
      <c r="AD3866" s="6" t="str">
        <f t="shared" si="975"/>
        <v>A1</v>
      </c>
      <c r="AE3866" s="8" t="str">
        <f t="shared" si="976"/>
        <v/>
      </c>
    </row>
    <row r="3867" spans="1:31" x14ac:dyDescent="0.25">
      <c r="A3867" s="9">
        <v>3964</v>
      </c>
      <c r="B3867" s="10" t="s">
        <v>8821</v>
      </c>
      <c r="C3867" s="10" t="s">
        <v>3560</v>
      </c>
      <c r="D3867" s="10" t="s">
        <v>49</v>
      </c>
      <c r="E3867" s="10" t="s">
        <v>16</v>
      </c>
      <c r="F3867" s="10">
        <v>90</v>
      </c>
      <c r="G3867" s="10" t="s">
        <v>8822</v>
      </c>
      <c r="H3867" s="10" t="s">
        <v>1260</v>
      </c>
      <c r="I3867" s="10" t="s">
        <v>32</v>
      </c>
      <c r="J3867" s="11">
        <v>44540</v>
      </c>
      <c r="K3867" s="10">
        <v>95</v>
      </c>
      <c r="L3867" s="10" t="s">
        <v>157</v>
      </c>
      <c r="M3867" s="12"/>
      <c r="O3867">
        <f t="shared" si="977"/>
        <v>0</v>
      </c>
      <c r="Q3867" s="9" t="str">
        <f t="shared" si="962"/>
        <v>3964</v>
      </c>
      <c r="R3867" s="10" t="str">
        <f t="shared" si="963"/>
        <v>Lenita</v>
      </c>
      <c r="S3867" s="10" t="str">
        <f t="shared" si="964"/>
        <v>Long</v>
      </c>
      <c r="T3867" s="10" t="str">
        <f t="shared" si="965"/>
        <v>Miss</v>
      </c>
      <c r="U3867" s="10" t="str">
        <f t="shared" si="966"/>
        <v>F</v>
      </c>
      <c r="V3867" s="10" t="str">
        <f t="shared" si="967"/>
        <v>90</v>
      </c>
      <c r="W3867" s="10" t="str">
        <f t="shared" si="968"/>
        <v>Richmond House</v>
      </c>
      <c r="X3867" s="10" t="str">
        <f t="shared" si="969"/>
        <v>se</v>
      </c>
      <c r="Y3867" s="10" t="str">
        <f t="shared" si="970"/>
        <v>Richmond House</v>
      </c>
      <c r="Z3867" s="10" t="str">
        <f t="shared" si="971"/>
        <v>Princes Risborough</v>
      </c>
      <c r="AA3867" s="10" t="str">
        <f t="shared" si="972"/>
        <v>WC</v>
      </c>
      <c r="AB3867" s="11" t="str">
        <f t="shared" si="973"/>
        <v>44540</v>
      </c>
      <c r="AC3867" s="10" t="str">
        <f t="shared" si="974"/>
        <v>95</v>
      </c>
      <c r="AD3867" s="10" t="str">
        <f t="shared" si="975"/>
        <v>C3</v>
      </c>
      <c r="AE3867" s="12" t="str">
        <f t="shared" si="976"/>
        <v/>
      </c>
    </row>
    <row r="3868" spans="1:31" x14ac:dyDescent="0.25">
      <c r="A3868" s="5">
        <v>3965</v>
      </c>
      <c r="B3868" s="6" t="s">
        <v>916</v>
      </c>
      <c r="C3868" s="6" t="s">
        <v>8823</v>
      </c>
      <c r="D3868" s="6" t="s">
        <v>28</v>
      </c>
      <c r="E3868" s="6" t="s">
        <v>29</v>
      </c>
      <c r="F3868" s="6">
        <v>90</v>
      </c>
      <c r="G3868" s="6" t="s">
        <v>8822</v>
      </c>
      <c r="H3868" s="6" t="s">
        <v>1527</v>
      </c>
      <c r="I3868" s="6" t="s">
        <v>32</v>
      </c>
      <c r="J3868" s="7">
        <v>44315</v>
      </c>
      <c r="K3868" s="6">
        <v>74</v>
      </c>
      <c r="L3868" s="6" t="s">
        <v>99</v>
      </c>
      <c r="M3868" s="8"/>
      <c r="O3868">
        <f t="shared" si="977"/>
        <v>0</v>
      </c>
      <c r="Q3868" s="5" t="str">
        <f t="shared" si="962"/>
        <v>3965</v>
      </c>
      <c r="R3868" s="6" t="str">
        <f t="shared" si="963"/>
        <v>Bryan</v>
      </c>
      <c r="S3868" s="6" t="str">
        <f t="shared" si="964"/>
        <v>Edmonds</v>
      </c>
      <c r="T3868" s="6" t="str">
        <f t="shared" si="965"/>
        <v>Mr</v>
      </c>
      <c r="U3868" s="6" t="str">
        <f t="shared" si="966"/>
        <v>M</v>
      </c>
      <c r="V3868" s="6" t="str">
        <f t="shared" si="967"/>
        <v>90</v>
      </c>
      <c r="W3868" s="6" t="str">
        <f t="shared" si="968"/>
        <v>Richmond House</v>
      </c>
      <c r="X3868" s="6" t="str">
        <f t="shared" si="969"/>
        <v>se</v>
      </c>
      <c r="Y3868" s="6" t="str">
        <f t="shared" si="970"/>
        <v>Richmond House</v>
      </c>
      <c r="Z3868" s="6" t="str">
        <f t="shared" si="971"/>
        <v>Treorchy</v>
      </c>
      <c r="AA3868" s="6" t="str">
        <f t="shared" si="972"/>
        <v>WC</v>
      </c>
      <c r="AB3868" s="7" t="str">
        <f t="shared" si="973"/>
        <v>44315</v>
      </c>
      <c r="AC3868" s="6" t="str">
        <f t="shared" si="974"/>
        <v>74</v>
      </c>
      <c r="AD3868" s="6" t="str">
        <f t="shared" si="975"/>
        <v>E</v>
      </c>
      <c r="AE3868" s="8" t="str">
        <f t="shared" si="976"/>
        <v/>
      </c>
    </row>
    <row r="3869" spans="1:31" x14ac:dyDescent="0.25">
      <c r="A3869" s="9">
        <v>3966</v>
      </c>
      <c r="B3869" s="10" t="s">
        <v>8824</v>
      </c>
      <c r="C3869" s="10" t="s">
        <v>1949</v>
      </c>
      <c r="D3869" s="10" t="s">
        <v>49</v>
      </c>
      <c r="E3869" s="10" t="s">
        <v>16</v>
      </c>
      <c r="F3869" s="10">
        <v>90</v>
      </c>
      <c r="G3869" s="10" t="s">
        <v>8825</v>
      </c>
      <c r="H3869" s="10" t="s">
        <v>2696</v>
      </c>
      <c r="I3869" s="10" t="s">
        <v>291</v>
      </c>
      <c r="J3869" s="11">
        <v>44046</v>
      </c>
      <c r="K3869" s="10">
        <v>60</v>
      </c>
      <c r="L3869" s="10" t="s">
        <v>99</v>
      </c>
      <c r="M3869" s="12"/>
      <c r="O3869">
        <f t="shared" si="977"/>
        <v>0</v>
      </c>
      <c r="Q3869" s="9" t="str">
        <f t="shared" si="962"/>
        <v>3966</v>
      </c>
      <c r="R3869" s="10" t="str">
        <f t="shared" si="963"/>
        <v>Julienne</v>
      </c>
      <c r="S3869" s="10" t="str">
        <f t="shared" si="964"/>
        <v>Pina</v>
      </c>
      <c r="T3869" s="10" t="str">
        <f t="shared" si="965"/>
        <v>Miss</v>
      </c>
      <c r="U3869" s="10" t="str">
        <f t="shared" si="966"/>
        <v>F</v>
      </c>
      <c r="V3869" s="10" t="str">
        <f t="shared" si="967"/>
        <v>90</v>
      </c>
      <c r="W3869" s="10" t="str">
        <f t="shared" si="968"/>
        <v>Richmond Villas</v>
      </c>
      <c r="X3869" s="10" t="str">
        <f t="shared" si="969"/>
        <v>as</v>
      </c>
      <c r="Y3869" s="10" t="str">
        <f t="shared" si="970"/>
        <v>Richmond Villas</v>
      </c>
      <c r="Z3869" s="10" t="str">
        <f t="shared" si="971"/>
        <v>Kinlochleven</v>
      </c>
      <c r="AA3869" s="10" t="str">
        <f t="shared" si="972"/>
        <v>HS</v>
      </c>
      <c r="AB3869" s="11" t="str">
        <f t="shared" si="973"/>
        <v>44046</v>
      </c>
      <c r="AC3869" s="10" t="str">
        <f t="shared" si="974"/>
        <v>60</v>
      </c>
      <c r="AD3869" s="10" t="str">
        <f t="shared" si="975"/>
        <v>E</v>
      </c>
      <c r="AE3869" s="12" t="str">
        <f t="shared" si="976"/>
        <v/>
      </c>
    </row>
    <row r="3870" spans="1:31" x14ac:dyDescent="0.25">
      <c r="A3870" s="5">
        <v>3967</v>
      </c>
      <c r="B3870" s="6" t="s">
        <v>8826</v>
      </c>
      <c r="C3870" s="6" t="s">
        <v>4100</v>
      </c>
      <c r="D3870" s="6" t="s">
        <v>15</v>
      </c>
      <c r="E3870" s="6" t="s">
        <v>16</v>
      </c>
      <c r="F3870" s="6">
        <v>30</v>
      </c>
      <c r="G3870" s="6" t="s">
        <v>8827</v>
      </c>
      <c r="H3870" s="6" t="s">
        <v>8828</v>
      </c>
      <c r="I3870" s="6" t="s">
        <v>32</v>
      </c>
      <c r="J3870" s="7">
        <v>43730</v>
      </c>
      <c r="K3870" s="6">
        <v>46</v>
      </c>
      <c r="L3870" s="6" t="s">
        <v>44</v>
      </c>
      <c r="M3870" s="8"/>
      <c r="O3870">
        <f t="shared" si="977"/>
        <v>0</v>
      </c>
      <c r="Q3870" s="5" t="str">
        <f t="shared" si="962"/>
        <v>3967</v>
      </c>
      <c r="R3870" s="6" t="str">
        <f t="shared" si="963"/>
        <v>Sari</v>
      </c>
      <c r="S3870" s="6" t="str">
        <f t="shared" si="964"/>
        <v>Fritz</v>
      </c>
      <c r="T3870" s="6" t="str">
        <f t="shared" si="965"/>
        <v>Mrs</v>
      </c>
      <c r="U3870" s="6" t="str">
        <f t="shared" si="966"/>
        <v>F</v>
      </c>
      <c r="V3870" s="6" t="str">
        <f t="shared" si="967"/>
        <v>30</v>
      </c>
      <c r="W3870" s="6" t="str">
        <f t="shared" si="968"/>
        <v>Richmond Way</v>
      </c>
      <c r="X3870" s="6" t="str">
        <f t="shared" si="969"/>
        <v>ay</v>
      </c>
      <c r="Y3870" s="6" t="str">
        <f t="shared" si="970"/>
        <v>Richmond Way</v>
      </c>
      <c r="Z3870" s="6" t="str">
        <f t="shared" si="971"/>
        <v>Otley</v>
      </c>
      <c r="AA3870" s="6" t="str">
        <f t="shared" si="972"/>
        <v>WC</v>
      </c>
      <c r="AB3870" s="7" t="str">
        <f t="shared" si="973"/>
        <v>43730</v>
      </c>
      <c r="AC3870" s="6" t="str">
        <f t="shared" si="974"/>
        <v>46</v>
      </c>
      <c r="AD3870" s="6" t="str">
        <f t="shared" si="975"/>
        <v>D</v>
      </c>
      <c r="AE3870" s="8" t="str">
        <f t="shared" si="976"/>
        <v/>
      </c>
    </row>
    <row r="3871" spans="1:31" x14ac:dyDescent="0.25">
      <c r="A3871" s="9">
        <v>3968</v>
      </c>
      <c r="B3871" s="10" t="s">
        <v>8829</v>
      </c>
      <c r="C3871" s="10" t="s">
        <v>4811</v>
      </c>
      <c r="D3871" s="10" t="s">
        <v>28</v>
      </c>
      <c r="E3871" s="10" t="s">
        <v>29</v>
      </c>
      <c r="F3871" s="10">
        <v>30</v>
      </c>
      <c r="G3871" s="10" t="s">
        <v>8830</v>
      </c>
      <c r="H3871" s="10" t="s">
        <v>637</v>
      </c>
      <c r="I3871" s="10" t="s">
        <v>291</v>
      </c>
      <c r="J3871" s="11">
        <v>44543</v>
      </c>
      <c r="K3871" s="10">
        <v>55</v>
      </c>
      <c r="L3871" s="10" t="s">
        <v>157</v>
      </c>
      <c r="M3871" s="12"/>
      <c r="O3871">
        <f t="shared" si="977"/>
        <v>0</v>
      </c>
      <c r="Q3871" s="9" t="str">
        <f t="shared" si="962"/>
        <v>3968</v>
      </c>
      <c r="R3871" s="10" t="str">
        <f t="shared" si="963"/>
        <v>Eloy</v>
      </c>
      <c r="S3871" s="10" t="str">
        <f t="shared" si="964"/>
        <v>Lawrence</v>
      </c>
      <c r="T3871" s="10" t="str">
        <f t="shared" si="965"/>
        <v>Mr</v>
      </c>
      <c r="U3871" s="10" t="str">
        <f t="shared" si="966"/>
        <v>M</v>
      </c>
      <c r="V3871" s="10" t="str">
        <f t="shared" si="967"/>
        <v>30</v>
      </c>
      <c r="W3871" s="10" t="str">
        <f t="shared" si="968"/>
        <v>Rickard Close</v>
      </c>
      <c r="X3871" s="10" t="str">
        <f t="shared" si="969"/>
        <v>se</v>
      </c>
      <c r="Y3871" s="10" t="str">
        <f t="shared" si="970"/>
        <v>Rickard Close</v>
      </c>
      <c r="Z3871" s="10" t="str">
        <f t="shared" si="971"/>
        <v>Kent</v>
      </c>
      <c r="AA3871" s="10" t="str">
        <f t="shared" si="972"/>
        <v>HS</v>
      </c>
      <c r="AB3871" s="11" t="str">
        <f t="shared" si="973"/>
        <v>44543</v>
      </c>
      <c r="AC3871" s="10" t="str">
        <f t="shared" si="974"/>
        <v>55</v>
      </c>
      <c r="AD3871" s="10" t="str">
        <f t="shared" si="975"/>
        <v>C3</v>
      </c>
      <c r="AE3871" s="12" t="str">
        <f t="shared" si="976"/>
        <v/>
      </c>
    </row>
    <row r="3872" spans="1:31" x14ac:dyDescent="0.25">
      <c r="A3872" s="5">
        <v>3969</v>
      </c>
      <c r="B3872" s="6" t="s">
        <v>7212</v>
      </c>
      <c r="C3872" s="6" t="s">
        <v>74</v>
      </c>
      <c r="D3872" s="6" t="s">
        <v>28</v>
      </c>
      <c r="E3872" s="6" t="s">
        <v>29</v>
      </c>
      <c r="F3872" s="6">
        <v>90</v>
      </c>
      <c r="G3872" s="6" t="s">
        <v>8831</v>
      </c>
      <c r="H3872" s="6" t="s">
        <v>8832</v>
      </c>
      <c r="I3872" s="6" t="s">
        <v>32</v>
      </c>
      <c r="J3872" s="7">
        <v>43626</v>
      </c>
      <c r="K3872" s="6">
        <v>20</v>
      </c>
      <c r="L3872" s="6" t="s">
        <v>52</v>
      </c>
      <c r="M3872" s="8"/>
      <c r="O3872">
        <f t="shared" si="977"/>
        <v>0</v>
      </c>
      <c r="Q3872" s="5" t="str">
        <f t="shared" si="962"/>
        <v>3969</v>
      </c>
      <c r="R3872" s="6" t="str">
        <f t="shared" si="963"/>
        <v>Rhett</v>
      </c>
      <c r="S3872" s="6" t="str">
        <f t="shared" si="964"/>
        <v>Link</v>
      </c>
      <c r="T3872" s="6" t="str">
        <f t="shared" si="965"/>
        <v>Mr</v>
      </c>
      <c r="U3872" s="6" t="str">
        <f t="shared" si="966"/>
        <v>M</v>
      </c>
      <c r="V3872" s="6" t="str">
        <f t="shared" si="967"/>
        <v>90</v>
      </c>
      <c r="W3872" s="6" t="str">
        <f t="shared" si="968"/>
        <v>Rickyard Path</v>
      </c>
      <c r="X3872" s="6" t="str">
        <f t="shared" si="969"/>
        <v>th</v>
      </c>
      <c r="Y3872" s="6" t="str">
        <f t="shared" si="970"/>
        <v>Rickyard Path</v>
      </c>
      <c r="Z3872" s="6" t="str">
        <f t="shared" si="971"/>
        <v>Much Hadham</v>
      </c>
      <c r="AA3872" s="6" t="str">
        <f t="shared" si="972"/>
        <v>WC</v>
      </c>
      <c r="AB3872" s="7" t="str">
        <f t="shared" si="973"/>
        <v>43626</v>
      </c>
      <c r="AC3872" s="6" t="str">
        <f t="shared" si="974"/>
        <v>20</v>
      </c>
      <c r="AD3872" s="6" t="str">
        <f t="shared" si="975"/>
        <v>A1</v>
      </c>
      <c r="AE3872" s="8" t="str">
        <f t="shared" si="976"/>
        <v/>
      </c>
    </row>
    <row r="3873" spans="1:31" x14ac:dyDescent="0.25">
      <c r="A3873" s="9">
        <v>3970</v>
      </c>
      <c r="B3873" s="10" t="s">
        <v>8833</v>
      </c>
      <c r="C3873" s="10" t="s">
        <v>5886</v>
      </c>
      <c r="D3873" s="10" t="s">
        <v>28</v>
      </c>
      <c r="E3873" s="10" t="s">
        <v>29</v>
      </c>
      <c r="F3873" s="10">
        <v>60</v>
      </c>
      <c r="G3873" s="10" t="s">
        <v>8834</v>
      </c>
      <c r="H3873" s="10" t="s">
        <v>1837</v>
      </c>
      <c r="I3873" s="10" t="s">
        <v>291</v>
      </c>
      <c r="J3873" s="11">
        <v>44337</v>
      </c>
      <c r="K3873" s="10">
        <v>7</v>
      </c>
      <c r="L3873" s="10" t="s">
        <v>62</v>
      </c>
      <c r="M3873" s="12"/>
      <c r="O3873">
        <f t="shared" si="977"/>
        <v>0</v>
      </c>
      <c r="Q3873" s="9" t="str">
        <f t="shared" si="962"/>
        <v>3970</v>
      </c>
      <c r="R3873" s="10" t="str">
        <f t="shared" si="963"/>
        <v>Hubert</v>
      </c>
      <c r="S3873" s="10" t="str">
        <f t="shared" si="964"/>
        <v>Arthur</v>
      </c>
      <c r="T3873" s="10" t="str">
        <f t="shared" si="965"/>
        <v>Mr</v>
      </c>
      <c r="U3873" s="10" t="str">
        <f t="shared" si="966"/>
        <v>M</v>
      </c>
      <c r="V3873" s="10" t="str">
        <f t="shared" si="967"/>
        <v>60</v>
      </c>
      <c r="W3873" s="10" t="str">
        <f t="shared" si="968"/>
        <v>Riddell Street</v>
      </c>
      <c r="X3873" s="10" t="str">
        <f t="shared" si="969"/>
        <v>et</v>
      </c>
      <c r="Y3873" s="10" t="str">
        <f t="shared" si="970"/>
        <v>Riddell Street</v>
      </c>
      <c r="Z3873" s="10" t="str">
        <f t="shared" si="971"/>
        <v>Kinbrace</v>
      </c>
      <c r="AA3873" s="10" t="str">
        <f t="shared" si="972"/>
        <v>HS</v>
      </c>
      <c r="AB3873" s="11" t="str">
        <f t="shared" si="973"/>
        <v>44337</v>
      </c>
      <c r="AC3873" s="10" t="str">
        <f t="shared" si="974"/>
        <v>7</v>
      </c>
      <c r="AD3873" s="10" t="str">
        <f t="shared" si="975"/>
        <v>C4</v>
      </c>
      <c r="AE3873" s="12" t="str">
        <f t="shared" si="976"/>
        <v/>
      </c>
    </row>
    <row r="3874" spans="1:31" x14ac:dyDescent="0.25">
      <c r="A3874" s="5">
        <v>3971</v>
      </c>
      <c r="B3874" s="6" t="s">
        <v>4841</v>
      </c>
      <c r="C3874" s="6" t="s">
        <v>292</v>
      </c>
      <c r="D3874" s="6" t="s">
        <v>28</v>
      </c>
      <c r="E3874" s="6" t="s">
        <v>29</v>
      </c>
      <c r="F3874" s="6">
        <v>30</v>
      </c>
      <c r="G3874" s="6" t="s">
        <v>8835</v>
      </c>
      <c r="H3874" s="6" t="s">
        <v>885</v>
      </c>
      <c r="I3874" s="6" t="s">
        <v>176</v>
      </c>
      <c r="J3874" s="7">
        <v>43472</v>
      </c>
      <c r="K3874" s="6">
        <v>15</v>
      </c>
      <c r="L3874" s="6" t="s">
        <v>52</v>
      </c>
      <c r="M3874" s="8"/>
      <c r="O3874">
        <f t="shared" si="977"/>
        <v>0</v>
      </c>
      <c r="Q3874" s="5" t="str">
        <f t="shared" si="962"/>
        <v>3971</v>
      </c>
      <c r="R3874" s="6" t="str">
        <f t="shared" si="963"/>
        <v>Oliver</v>
      </c>
      <c r="S3874" s="6" t="str">
        <f t="shared" si="964"/>
        <v>Kirk</v>
      </c>
      <c r="T3874" s="6" t="str">
        <f t="shared" si="965"/>
        <v>Mr</v>
      </c>
      <c r="U3874" s="6" t="str">
        <f t="shared" si="966"/>
        <v>M</v>
      </c>
      <c r="V3874" s="6" t="str">
        <f t="shared" si="967"/>
        <v>30</v>
      </c>
      <c r="W3874" s="6" t="str">
        <f t="shared" si="968"/>
        <v>Rider Street</v>
      </c>
      <c r="X3874" s="6" t="str">
        <f t="shared" si="969"/>
        <v>et</v>
      </c>
      <c r="Y3874" s="6" t="str">
        <f t="shared" si="970"/>
        <v>Rider Street</v>
      </c>
      <c r="Z3874" s="6" t="str">
        <f t="shared" si="971"/>
        <v>Crewkerne</v>
      </c>
      <c r="AA3874" s="6" t="str">
        <f t="shared" si="972"/>
        <v>CW</v>
      </c>
      <c r="AB3874" s="7" t="str">
        <f t="shared" si="973"/>
        <v>43472</v>
      </c>
      <c r="AC3874" s="6" t="str">
        <f t="shared" si="974"/>
        <v>15</v>
      </c>
      <c r="AD3874" s="6" t="str">
        <f t="shared" si="975"/>
        <v>A1</v>
      </c>
      <c r="AE3874" s="8" t="str">
        <f t="shared" si="976"/>
        <v/>
      </c>
    </row>
    <row r="3875" spans="1:31" x14ac:dyDescent="0.25">
      <c r="A3875" s="9">
        <v>3972</v>
      </c>
      <c r="B3875" s="10" t="s">
        <v>1574</v>
      </c>
      <c r="C3875" s="10" t="s">
        <v>6777</v>
      </c>
      <c r="D3875" s="10" t="s">
        <v>28</v>
      </c>
      <c r="E3875" s="10" t="s">
        <v>29</v>
      </c>
      <c r="F3875" s="10">
        <v>30</v>
      </c>
      <c r="G3875" s="10" t="s">
        <v>8836</v>
      </c>
      <c r="H3875" s="10" t="s">
        <v>285</v>
      </c>
      <c r="I3875" s="10" t="s">
        <v>32</v>
      </c>
      <c r="J3875" s="11">
        <v>43839</v>
      </c>
      <c r="K3875" s="10">
        <v>10</v>
      </c>
      <c r="L3875" s="10" t="s">
        <v>78</v>
      </c>
      <c r="M3875" s="12"/>
      <c r="O3875">
        <f t="shared" si="977"/>
        <v>0</v>
      </c>
      <c r="Q3875" s="9" t="str">
        <f t="shared" si="962"/>
        <v>3972</v>
      </c>
      <c r="R3875" s="10" t="str">
        <f t="shared" si="963"/>
        <v>Jacob</v>
      </c>
      <c r="S3875" s="10" t="str">
        <f t="shared" si="964"/>
        <v>Shirley</v>
      </c>
      <c r="T3875" s="10" t="str">
        <f t="shared" si="965"/>
        <v>Mr</v>
      </c>
      <c r="U3875" s="10" t="str">
        <f t="shared" si="966"/>
        <v>M</v>
      </c>
      <c r="V3875" s="10" t="str">
        <f t="shared" si="967"/>
        <v>30</v>
      </c>
      <c r="W3875" s="10" t="str">
        <f t="shared" si="968"/>
        <v>Ridgdale Street</v>
      </c>
      <c r="X3875" s="10" t="str">
        <f t="shared" si="969"/>
        <v>et</v>
      </c>
      <c r="Y3875" s="10" t="str">
        <f t="shared" si="970"/>
        <v>Ridgdale Street</v>
      </c>
      <c r="Z3875" s="10" t="str">
        <f t="shared" si="971"/>
        <v>Staffordshire</v>
      </c>
      <c r="AA3875" s="10" t="str">
        <f t="shared" si="972"/>
        <v>WC</v>
      </c>
      <c r="AB3875" s="11" t="str">
        <f t="shared" si="973"/>
        <v>43839</v>
      </c>
      <c r="AC3875" s="10" t="str">
        <f t="shared" si="974"/>
        <v>10</v>
      </c>
      <c r="AD3875" s="10" t="str">
        <f t="shared" si="975"/>
        <v>C2</v>
      </c>
      <c r="AE3875" s="12" t="str">
        <f t="shared" si="976"/>
        <v/>
      </c>
    </row>
    <row r="3876" spans="1:31" x14ac:dyDescent="0.25">
      <c r="A3876" s="5">
        <v>3973</v>
      </c>
      <c r="B3876" s="6" t="s">
        <v>309</v>
      </c>
      <c r="C3876" s="6" t="s">
        <v>2291</v>
      </c>
      <c r="D3876" s="6" t="s">
        <v>15</v>
      </c>
      <c r="E3876" s="6" t="s">
        <v>16</v>
      </c>
      <c r="F3876" s="6">
        <v>90</v>
      </c>
      <c r="G3876" s="6" t="s">
        <v>8837</v>
      </c>
      <c r="H3876" s="6" t="s">
        <v>3869</v>
      </c>
      <c r="I3876" s="6" t="s">
        <v>38</v>
      </c>
      <c r="J3876" s="7">
        <v>44312</v>
      </c>
      <c r="K3876" s="6">
        <v>5</v>
      </c>
      <c r="L3876" s="6" t="s">
        <v>33</v>
      </c>
      <c r="M3876" s="8"/>
      <c r="O3876">
        <f t="shared" si="977"/>
        <v>0</v>
      </c>
      <c r="Q3876" s="5" t="str">
        <f t="shared" si="962"/>
        <v>3973</v>
      </c>
      <c r="R3876" s="6" t="str">
        <f t="shared" si="963"/>
        <v>Willodean</v>
      </c>
      <c r="S3876" s="6" t="str">
        <f t="shared" si="964"/>
        <v>Maher</v>
      </c>
      <c r="T3876" s="6" t="str">
        <f t="shared" si="965"/>
        <v>Mrs</v>
      </c>
      <c r="U3876" s="6" t="str">
        <f t="shared" si="966"/>
        <v>F</v>
      </c>
      <c r="V3876" s="6" t="str">
        <f t="shared" si="967"/>
        <v>90</v>
      </c>
      <c r="W3876" s="6" t="str">
        <f t="shared" si="968"/>
        <v>Ridgemount Close</v>
      </c>
      <c r="X3876" s="6" t="str">
        <f t="shared" si="969"/>
        <v>se</v>
      </c>
      <c r="Y3876" s="6" t="str">
        <f t="shared" si="970"/>
        <v>Ridgemount Close</v>
      </c>
      <c r="Z3876" s="6" t="str">
        <f t="shared" si="971"/>
        <v>Denbigh</v>
      </c>
      <c r="AA3876" s="6" t="str">
        <f t="shared" si="972"/>
        <v>RM</v>
      </c>
      <c r="AB3876" s="7" t="str">
        <f t="shared" si="973"/>
        <v>44312</v>
      </c>
      <c r="AC3876" s="6" t="str">
        <f t="shared" si="974"/>
        <v>5</v>
      </c>
      <c r="AD3876" s="6" t="str">
        <f t="shared" si="975"/>
        <v>A3</v>
      </c>
      <c r="AE3876" s="8" t="str">
        <f t="shared" si="976"/>
        <v/>
      </c>
    </row>
    <row r="3877" spans="1:31" x14ac:dyDescent="0.25">
      <c r="A3877" s="5">
        <v>3975</v>
      </c>
      <c r="B3877" s="6" t="s">
        <v>1584</v>
      </c>
      <c r="C3877" s="6" t="s">
        <v>3080</v>
      </c>
      <c r="D3877" s="6" t="s">
        <v>28</v>
      </c>
      <c r="E3877" s="6" t="s">
        <v>29</v>
      </c>
      <c r="F3877" s="6">
        <v>30</v>
      </c>
      <c r="G3877" s="6" t="s">
        <v>8838</v>
      </c>
      <c r="H3877" s="6" t="s">
        <v>3235</v>
      </c>
      <c r="I3877" s="6" t="s">
        <v>32</v>
      </c>
      <c r="J3877" s="7">
        <v>43653</v>
      </c>
      <c r="K3877" s="6">
        <v>53</v>
      </c>
      <c r="L3877" s="6" t="s">
        <v>39</v>
      </c>
      <c r="M3877" s="8"/>
      <c r="O3877">
        <f t="shared" si="977"/>
        <v>0</v>
      </c>
      <c r="Q3877" s="5" t="str">
        <f t="shared" si="962"/>
        <v>3975</v>
      </c>
      <c r="R3877" s="6" t="str">
        <f t="shared" si="963"/>
        <v>Chris</v>
      </c>
      <c r="S3877" s="6" t="str">
        <f t="shared" si="964"/>
        <v>Talbot</v>
      </c>
      <c r="T3877" s="6" t="str">
        <f t="shared" si="965"/>
        <v>Mr</v>
      </c>
      <c r="U3877" s="6" t="str">
        <f t="shared" si="966"/>
        <v>M</v>
      </c>
      <c r="V3877" s="6" t="str">
        <f t="shared" si="967"/>
        <v>30</v>
      </c>
      <c r="W3877" s="6" t="str">
        <f t="shared" si="968"/>
        <v>Ridings Close</v>
      </c>
      <c r="X3877" s="6" t="str">
        <f t="shared" si="969"/>
        <v>se</v>
      </c>
      <c r="Y3877" s="6" t="str">
        <f t="shared" si="970"/>
        <v>Ridings Close</v>
      </c>
      <c r="Z3877" s="6" t="str">
        <f t="shared" si="971"/>
        <v>Macduff</v>
      </c>
      <c r="AA3877" s="6" t="str">
        <f t="shared" si="972"/>
        <v>WC</v>
      </c>
      <c r="AB3877" s="7" t="str">
        <f t="shared" si="973"/>
        <v>43653</v>
      </c>
      <c r="AC3877" s="6" t="str">
        <f t="shared" si="974"/>
        <v>53</v>
      </c>
      <c r="AD3877" s="6" t="str">
        <f t="shared" si="975"/>
        <v>C1</v>
      </c>
      <c r="AE3877" s="8" t="str">
        <f t="shared" si="976"/>
        <v/>
      </c>
    </row>
    <row r="3878" spans="1:31" x14ac:dyDescent="0.25">
      <c r="A3878" s="9">
        <v>3976</v>
      </c>
      <c r="B3878" s="10" t="s">
        <v>4631</v>
      </c>
      <c r="C3878" s="10" t="s">
        <v>2269</v>
      </c>
      <c r="D3878" s="10" t="s">
        <v>28</v>
      </c>
      <c r="E3878" s="10" t="s">
        <v>29</v>
      </c>
      <c r="F3878" s="10">
        <v>60</v>
      </c>
      <c r="G3878" s="10" t="s">
        <v>8839</v>
      </c>
      <c r="H3878" s="10" t="s">
        <v>8840</v>
      </c>
      <c r="I3878" s="10" t="s">
        <v>1306</v>
      </c>
      <c r="J3878" s="11">
        <v>44241</v>
      </c>
      <c r="K3878" s="10">
        <v>88</v>
      </c>
      <c r="L3878" s="10" t="s">
        <v>52</v>
      </c>
      <c r="M3878" s="12"/>
      <c r="O3878">
        <f t="shared" si="977"/>
        <v>0</v>
      </c>
      <c r="Q3878" s="9" t="str">
        <f t="shared" si="962"/>
        <v>3976</v>
      </c>
      <c r="R3878" s="10" t="str">
        <f t="shared" si="963"/>
        <v>Corey</v>
      </c>
      <c r="S3878" s="10" t="str">
        <f t="shared" si="964"/>
        <v>Crews</v>
      </c>
      <c r="T3878" s="10" t="str">
        <f t="shared" si="965"/>
        <v>Mr</v>
      </c>
      <c r="U3878" s="10" t="str">
        <f t="shared" si="966"/>
        <v>M</v>
      </c>
      <c r="V3878" s="10" t="str">
        <f t="shared" si="967"/>
        <v>60</v>
      </c>
      <c r="W3878" s="10" t="str">
        <f t="shared" si="968"/>
        <v>Ridler Place</v>
      </c>
      <c r="X3878" s="10" t="str">
        <f t="shared" si="969"/>
        <v>ce</v>
      </c>
      <c r="Y3878" s="10" t="str">
        <f t="shared" si="970"/>
        <v>Ridler Place</v>
      </c>
      <c r="Z3878" s="10" t="str">
        <f t="shared" si="971"/>
        <v>Burnley</v>
      </c>
      <c r="AA3878" s="10" t="str">
        <f t="shared" si="972"/>
        <v>CO</v>
      </c>
      <c r="AB3878" s="11" t="str">
        <f t="shared" si="973"/>
        <v>44241</v>
      </c>
      <c r="AC3878" s="10" t="str">
        <f t="shared" si="974"/>
        <v>88</v>
      </c>
      <c r="AD3878" s="10" t="str">
        <f t="shared" si="975"/>
        <v>A1</v>
      </c>
      <c r="AE3878" s="12" t="str">
        <f t="shared" si="976"/>
        <v/>
      </c>
    </row>
    <row r="3879" spans="1:31" x14ac:dyDescent="0.25">
      <c r="A3879" s="5">
        <v>3977</v>
      </c>
      <c r="B3879" s="6" t="s">
        <v>6991</v>
      </c>
      <c r="C3879" s="6" t="s">
        <v>8841</v>
      </c>
      <c r="D3879" s="6" t="s">
        <v>15</v>
      </c>
      <c r="E3879" s="6" t="s">
        <v>16</v>
      </c>
      <c r="F3879" s="6">
        <v>30</v>
      </c>
      <c r="G3879" s="6" t="s">
        <v>8842</v>
      </c>
      <c r="H3879" s="6" t="s">
        <v>922</v>
      </c>
      <c r="I3879" s="6" t="s">
        <v>127</v>
      </c>
      <c r="J3879" s="7">
        <v>44506</v>
      </c>
      <c r="K3879" s="6">
        <v>86</v>
      </c>
      <c r="L3879" s="6" t="s">
        <v>99</v>
      </c>
      <c r="M3879" s="8"/>
      <c r="O3879">
        <f t="shared" si="977"/>
        <v>0</v>
      </c>
      <c r="Q3879" s="5" t="str">
        <f t="shared" si="962"/>
        <v>3977</v>
      </c>
      <c r="R3879" s="6" t="str">
        <f t="shared" si="963"/>
        <v>Renita</v>
      </c>
      <c r="S3879" s="6" t="str">
        <f t="shared" si="964"/>
        <v>Bermudez</v>
      </c>
      <c r="T3879" s="6" t="str">
        <f t="shared" si="965"/>
        <v>Mrs</v>
      </c>
      <c r="U3879" s="6" t="str">
        <f t="shared" si="966"/>
        <v>F</v>
      </c>
      <c r="V3879" s="6" t="str">
        <f t="shared" si="967"/>
        <v>30</v>
      </c>
      <c r="W3879" s="6" t="str">
        <f t="shared" si="968"/>
        <v>Riffel Road</v>
      </c>
      <c r="X3879" s="6" t="str">
        <f t="shared" si="969"/>
        <v>ad</v>
      </c>
      <c r="Y3879" s="6" t="str">
        <f t="shared" si="970"/>
        <v>Riffel Road</v>
      </c>
      <c r="Z3879" s="6" t="str">
        <f t="shared" si="971"/>
        <v>Burry Port</v>
      </c>
      <c r="AA3879" s="6" t="str">
        <f t="shared" si="972"/>
        <v>WS</v>
      </c>
      <c r="AB3879" s="7" t="str">
        <f t="shared" si="973"/>
        <v>44506</v>
      </c>
      <c r="AC3879" s="6" t="str">
        <f t="shared" si="974"/>
        <v>86</v>
      </c>
      <c r="AD3879" s="6" t="str">
        <f t="shared" si="975"/>
        <v>E</v>
      </c>
      <c r="AE3879" s="8" t="str">
        <f t="shared" si="976"/>
        <v/>
      </c>
    </row>
    <row r="3880" spans="1:31" x14ac:dyDescent="0.25">
      <c r="A3880" s="9">
        <v>3978</v>
      </c>
      <c r="B3880" s="10" t="s">
        <v>6984</v>
      </c>
      <c r="C3880" s="10" t="s">
        <v>8204</v>
      </c>
      <c r="D3880" s="10" t="s">
        <v>15</v>
      </c>
      <c r="E3880" s="10" t="s">
        <v>16</v>
      </c>
      <c r="F3880" s="10">
        <v>90</v>
      </c>
      <c r="G3880" s="10" t="s">
        <v>8843</v>
      </c>
      <c r="H3880" s="10" t="s">
        <v>1700</v>
      </c>
      <c r="I3880" s="10" t="s">
        <v>122</v>
      </c>
      <c r="J3880" s="11">
        <v>44099</v>
      </c>
      <c r="K3880" s="10">
        <v>18</v>
      </c>
      <c r="L3880" s="10" t="s">
        <v>62</v>
      </c>
      <c r="M3880" s="12"/>
      <c r="O3880">
        <f t="shared" si="977"/>
        <v>0</v>
      </c>
      <c r="Q3880" s="9" t="str">
        <f t="shared" si="962"/>
        <v>3978</v>
      </c>
      <c r="R3880" s="10" t="str">
        <f t="shared" si="963"/>
        <v>Torrie</v>
      </c>
      <c r="S3880" s="10" t="str">
        <f t="shared" si="964"/>
        <v>Swanson</v>
      </c>
      <c r="T3880" s="10" t="str">
        <f t="shared" si="965"/>
        <v>Mrs</v>
      </c>
      <c r="U3880" s="10" t="str">
        <f t="shared" si="966"/>
        <v>F</v>
      </c>
      <c r="V3880" s="10" t="str">
        <f t="shared" si="967"/>
        <v>90</v>
      </c>
      <c r="W3880" s="10" t="str">
        <f t="shared" si="968"/>
        <v>Rigault Road</v>
      </c>
      <c r="X3880" s="10" t="str">
        <f t="shared" si="969"/>
        <v>ad</v>
      </c>
      <c r="Y3880" s="10" t="str">
        <f t="shared" si="970"/>
        <v>Rigault Road</v>
      </c>
      <c r="Z3880" s="10" t="str">
        <f t="shared" si="971"/>
        <v>Llanelli</v>
      </c>
      <c r="AA3880" s="10" t="str">
        <f t="shared" si="972"/>
        <v>WN</v>
      </c>
      <c r="AB3880" s="11" t="str">
        <f t="shared" si="973"/>
        <v>44099</v>
      </c>
      <c r="AC3880" s="10" t="str">
        <f t="shared" si="974"/>
        <v>18</v>
      </c>
      <c r="AD3880" s="10" t="str">
        <f t="shared" si="975"/>
        <v>C4</v>
      </c>
      <c r="AE3880" s="12" t="str">
        <f t="shared" si="976"/>
        <v/>
      </c>
    </row>
    <row r="3881" spans="1:31" x14ac:dyDescent="0.25">
      <c r="A3881" s="5">
        <v>3979</v>
      </c>
      <c r="B3881" s="6" t="s">
        <v>3185</v>
      </c>
      <c r="C3881" s="6" t="s">
        <v>1458</v>
      </c>
      <c r="D3881" s="6" t="s">
        <v>15</v>
      </c>
      <c r="E3881" s="6" t="s">
        <v>16</v>
      </c>
      <c r="F3881" s="6">
        <v>30</v>
      </c>
      <c r="G3881" s="6" t="s">
        <v>8844</v>
      </c>
      <c r="H3881" s="6" t="s">
        <v>1479</v>
      </c>
      <c r="I3881" s="6" t="s">
        <v>32</v>
      </c>
      <c r="J3881" s="7">
        <v>43900</v>
      </c>
      <c r="K3881" s="6">
        <v>42</v>
      </c>
      <c r="L3881" s="6" t="s">
        <v>99</v>
      </c>
      <c r="M3881" s="8"/>
      <c r="O3881">
        <f t="shared" si="977"/>
        <v>0</v>
      </c>
      <c r="Q3881" s="5" t="str">
        <f t="shared" si="962"/>
        <v>3979</v>
      </c>
      <c r="R3881" s="6" t="str">
        <f t="shared" si="963"/>
        <v>Cherri</v>
      </c>
      <c r="S3881" s="6" t="str">
        <f t="shared" si="964"/>
        <v>Goodrich</v>
      </c>
      <c r="T3881" s="6" t="str">
        <f t="shared" si="965"/>
        <v>Mrs</v>
      </c>
      <c r="U3881" s="6" t="str">
        <f t="shared" si="966"/>
        <v>F</v>
      </c>
      <c r="V3881" s="6" t="str">
        <f t="shared" si="967"/>
        <v>30</v>
      </c>
      <c r="W3881" s="6" t="str">
        <f t="shared" si="968"/>
        <v>Rigg Approach</v>
      </c>
      <c r="X3881" s="6" t="str">
        <f t="shared" si="969"/>
        <v>ch</v>
      </c>
      <c r="Y3881" s="6" t="str">
        <f t="shared" si="970"/>
        <v>Rigg Approach</v>
      </c>
      <c r="Z3881" s="6" t="str">
        <f t="shared" si="971"/>
        <v>Wrexham</v>
      </c>
      <c r="AA3881" s="6" t="str">
        <f t="shared" si="972"/>
        <v>WC</v>
      </c>
      <c r="AB3881" s="7" t="str">
        <f t="shared" si="973"/>
        <v>43900</v>
      </c>
      <c r="AC3881" s="6" t="str">
        <f t="shared" si="974"/>
        <v>42</v>
      </c>
      <c r="AD3881" s="6" t="str">
        <f t="shared" si="975"/>
        <v>E</v>
      </c>
      <c r="AE3881" s="8" t="str">
        <f t="shared" si="976"/>
        <v/>
      </c>
    </row>
    <row r="3882" spans="1:31" x14ac:dyDescent="0.25">
      <c r="A3882" s="9">
        <v>3980</v>
      </c>
      <c r="B3882" s="10" t="s">
        <v>8845</v>
      </c>
      <c r="C3882" s="10" t="s">
        <v>3407</v>
      </c>
      <c r="D3882" s="10" t="s">
        <v>49</v>
      </c>
      <c r="E3882" s="10" t="s">
        <v>16</v>
      </c>
      <c r="F3882" s="10">
        <v>30</v>
      </c>
      <c r="G3882" s="10" t="s">
        <v>8846</v>
      </c>
      <c r="H3882" s="10" t="s">
        <v>1819</v>
      </c>
      <c r="I3882" s="10" t="s">
        <v>25</v>
      </c>
      <c r="J3882" s="11">
        <v>44484</v>
      </c>
      <c r="K3882" s="10">
        <v>56</v>
      </c>
      <c r="L3882" s="10" t="s">
        <v>78</v>
      </c>
      <c r="M3882" s="12"/>
      <c r="O3882">
        <f t="shared" si="977"/>
        <v>0</v>
      </c>
      <c r="Q3882" s="9" t="str">
        <f t="shared" si="962"/>
        <v>3980</v>
      </c>
      <c r="R3882" s="10" t="str">
        <f t="shared" si="963"/>
        <v>Laquita</v>
      </c>
      <c r="S3882" s="10" t="str">
        <f t="shared" si="964"/>
        <v>Valle</v>
      </c>
      <c r="T3882" s="10" t="str">
        <f t="shared" si="965"/>
        <v>Miss</v>
      </c>
      <c r="U3882" s="10" t="str">
        <f t="shared" si="966"/>
        <v>F</v>
      </c>
      <c r="V3882" s="10" t="str">
        <f t="shared" si="967"/>
        <v>30</v>
      </c>
      <c r="W3882" s="10" t="str">
        <f t="shared" si="968"/>
        <v>Rigge Place</v>
      </c>
      <c r="X3882" s="10" t="str">
        <f t="shared" si="969"/>
        <v>ce</v>
      </c>
      <c r="Y3882" s="10" t="str">
        <f t="shared" si="970"/>
        <v>Rigge Place</v>
      </c>
      <c r="Z3882" s="10" t="str">
        <f t="shared" si="971"/>
        <v>Hawick</v>
      </c>
      <c r="AA3882" s="10" t="str">
        <f t="shared" si="972"/>
        <v>HG</v>
      </c>
      <c r="AB3882" s="11" t="str">
        <f t="shared" si="973"/>
        <v>44484</v>
      </c>
      <c r="AC3882" s="10" t="str">
        <f t="shared" si="974"/>
        <v>56</v>
      </c>
      <c r="AD3882" s="10" t="str">
        <f t="shared" si="975"/>
        <v>C2</v>
      </c>
      <c r="AE3882" s="12" t="str">
        <f t="shared" si="976"/>
        <v/>
      </c>
    </row>
    <row r="3883" spans="1:31" x14ac:dyDescent="0.25">
      <c r="A3883" s="5">
        <v>3981</v>
      </c>
      <c r="B3883" s="6" t="s">
        <v>1005</v>
      </c>
      <c r="C3883" s="6" t="s">
        <v>6423</v>
      </c>
      <c r="D3883" s="6" t="s">
        <v>28</v>
      </c>
      <c r="E3883" s="6" t="s">
        <v>29</v>
      </c>
      <c r="F3883" s="6">
        <v>60</v>
      </c>
      <c r="G3883" s="6" t="s">
        <v>8847</v>
      </c>
      <c r="H3883" s="6" t="s">
        <v>1961</v>
      </c>
      <c r="I3883" s="6" t="s">
        <v>32</v>
      </c>
      <c r="J3883" s="7">
        <v>43735</v>
      </c>
      <c r="K3883" s="6">
        <v>26</v>
      </c>
      <c r="L3883" s="6" t="s">
        <v>62</v>
      </c>
      <c r="M3883" s="8"/>
      <c r="O3883">
        <f t="shared" si="977"/>
        <v>0</v>
      </c>
      <c r="Q3883" s="5" t="str">
        <f t="shared" si="962"/>
        <v>3981</v>
      </c>
      <c r="R3883" s="6" t="str">
        <f t="shared" si="963"/>
        <v>Myles</v>
      </c>
      <c r="S3883" s="6" t="str">
        <f t="shared" si="964"/>
        <v>Baldwin</v>
      </c>
      <c r="T3883" s="6" t="str">
        <f t="shared" si="965"/>
        <v>Mr</v>
      </c>
      <c r="U3883" s="6" t="str">
        <f t="shared" si="966"/>
        <v>M</v>
      </c>
      <c r="V3883" s="6" t="str">
        <f t="shared" si="967"/>
        <v>60</v>
      </c>
      <c r="W3883" s="6" t="str">
        <f t="shared" si="968"/>
        <v>Ring Crescent</v>
      </c>
      <c r="X3883" s="6" t="str">
        <f t="shared" si="969"/>
        <v>nt</v>
      </c>
      <c r="Y3883" s="6" t="str">
        <f t="shared" si="970"/>
        <v>Ring Crescent</v>
      </c>
      <c r="Z3883" s="6" t="str">
        <f t="shared" si="971"/>
        <v>Sheringham</v>
      </c>
      <c r="AA3883" s="6" t="str">
        <f t="shared" si="972"/>
        <v>WC</v>
      </c>
      <c r="AB3883" s="7" t="str">
        <f t="shared" si="973"/>
        <v>43735</v>
      </c>
      <c r="AC3883" s="6" t="str">
        <f t="shared" si="974"/>
        <v>26</v>
      </c>
      <c r="AD3883" s="6" t="str">
        <f t="shared" si="975"/>
        <v>C4</v>
      </c>
      <c r="AE3883" s="8" t="str">
        <f t="shared" si="976"/>
        <v/>
      </c>
    </row>
    <row r="3884" spans="1:31" x14ac:dyDescent="0.25">
      <c r="A3884" s="9">
        <v>3982</v>
      </c>
      <c r="B3884" s="10" t="s">
        <v>6818</v>
      </c>
      <c r="C3884" s="10" t="s">
        <v>8472</v>
      </c>
      <c r="D3884" s="10" t="s">
        <v>49</v>
      </c>
      <c r="E3884" s="10" t="s">
        <v>16</v>
      </c>
      <c r="F3884" s="10">
        <v>90</v>
      </c>
      <c r="G3884" s="10" t="s">
        <v>8848</v>
      </c>
      <c r="H3884" s="10" t="s">
        <v>4021</v>
      </c>
      <c r="I3884" s="10" t="s">
        <v>176</v>
      </c>
      <c r="J3884" s="11">
        <v>43685</v>
      </c>
      <c r="K3884" s="10">
        <v>54</v>
      </c>
      <c r="L3884" s="10" t="s">
        <v>44</v>
      </c>
      <c r="M3884" s="12"/>
      <c r="O3884">
        <f t="shared" si="977"/>
        <v>0</v>
      </c>
      <c r="Q3884" s="9" t="str">
        <f t="shared" si="962"/>
        <v>3982</v>
      </c>
      <c r="R3884" s="10" t="str">
        <f t="shared" si="963"/>
        <v>May</v>
      </c>
      <c r="S3884" s="10" t="str">
        <f t="shared" si="964"/>
        <v>Nash</v>
      </c>
      <c r="T3884" s="10" t="str">
        <f t="shared" si="965"/>
        <v>Miss</v>
      </c>
      <c r="U3884" s="10" t="str">
        <f t="shared" si="966"/>
        <v>F</v>
      </c>
      <c r="V3884" s="10" t="str">
        <f t="shared" si="967"/>
        <v>90</v>
      </c>
      <c r="W3884" s="10" t="str">
        <f t="shared" si="968"/>
        <v>Ringmer Avenue</v>
      </c>
      <c r="X3884" s="10" t="str">
        <f t="shared" si="969"/>
        <v>ue</v>
      </c>
      <c r="Y3884" s="10" t="str">
        <f t="shared" si="970"/>
        <v>Ringmer Avenue</v>
      </c>
      <c r="Z3884" s="10" t="str">
        <f t="shared" si="971"/>
        <v>Cranbrook</v>
      </c>
      <c r="AA3884" s="10" t="str">
        <f t="shared" si="972"/>
        <v>CW</v>
      </c>
      <c r="AB3884" s="11" t="str">
        <f t="shared" si="973"/>
        <v>43685</v>
      </c>
      <c r="AC3884" s="10" t="str">
        <f t="shared" si="974"/>
        <v>54</v>
      </c>
      <c r="AD3884" s="10" t="str">
        <f t="shared" si="975"/>
        <v>D</v>
      </c>
      <c r="AE3884" s="12" t="str">
        <f t="shared" si="976"/>
        <v/>
      </c>
    </row>
    <row r="3885" spans="1:31" x14ac:dyDescent="0.25">
      <c r="A3885" s="5">
        <v>3983</v>
      </c>
      <c r="B3885" s="6" t="s">
        <v>6306</v>
      </c>
      <c r="C3885" s="6" t="s">
        <v>8640</v>
      </c>
      <c r="D3885" s="6" t="s">
        <v>28</v>
      </c>
      <c r="E3885" s="6" t="s">
        <v>29</v>
      </c>
      <c r="F3885" s="6">
        <v>90</v>
      </c>
      <c r="G3885" s="6" t="s">
        <v>8849</v>
      </c>
      <c r="H3885" s="6" t="s">
        <v>2865</v>
      </c>
      <c r="I3885" s="6" t="s">
        <v>32</v>
      </c>
      <c r="J3885" s="7">
        <v>43521</v>
      </c>
      <c r="K3885" s="6">
        <v>37</v>
      </c>
      <c r="L3885" s="6" t="s">
        <v>68</v>
      </c>
      <c r="M3885" s="8"/>
      <c r="O3885">
        <f t="shared" si="977"/>
        <v>0</v>
      </c>
      <c r="Q3885" s="5" t="str">
        <f t="shared" si="962"/>
        <v>3983</v>
      </c>
      <c r="R3885" s="6" t="str">
        <f t="shared" si="963"/>
        <v>Reginald</v>
      </c>
      <c r="S3885" s="6" t="str">
        <f t="shared" si="964"/>
        <v>Schulz</v>
      </c>
      <c r="T3885" s="6" t="str">
        <f t="shared" si="965"/>
        <v>Mr</v>
      </c>
      <c r="U3885" s="6" t="str">
        <f t="shared" si="966"/>
        <v>M</v>
      </c>
      <c r="V3885" s="6" t="str">
        <f t="shared" si="967"/>
        <v>90</v>
      </c>
      <c r="W3885" s="6" t="str">
        <f t="shared" si="968"/>
        <v>Ringmer Gardens</v>
      </c>
      <c r="X3885" s="6" t="str">
        <f t="shared" si="969"/>
        <v>ns</v>
      </c>
      <c r="Y3885" s="6" t="str">
        <f t="shared" si="970"/>
        <v>Ringmer Gardens</v>
      </c>
      <c r="Z3885" s="6" t="str">
        <f t="shared" si="971"/>
        <v>Tyne And Wear</v>
      </c>
      <c r="AA3885" s="6" t="str">
        <f t="shared" si="972"/>
        <v>WC</v>
      </c>
      <c r="AB3885" s="7" t="str">
        <f t="shared" si="973"/>
        <v>43521</v>
      </c>
      <c r="AC3885" s="6" t="str">
        <f t="shared" si="974"/>
        <v>37</v>
      </c>
      <c r="AD3885" s="6" t="str">
        <f t="shared" si="975"/>
        <v>A2</v>
      </c>
      <c r="AE3885" s="8" t="str">
        <f t="shared" si="976"/>
        <v/>
      </c>
    </row>
    <row r="3886" spans="1:31" x14ac:dyDescent="0.25">
      <c r="A3886" s="9">
        <v>3984</v>
      </c>
      <c r="B3886" s="10" t="s">
        <v>1153</v>
      </c>
      <c r="C3886" s="10" t="s">
        <v>8850</v>
      </c>
      <c r="D3886" s="10" t="s">
        <v>28</v>
      </c>
      <c r="E3886" s="10" t="s">
        <v>29</v>
      </c>
      <c r="F3886" s="10">
        <v>60</v>
      </c>
      <c r="G3886" s="10" t="s">
        <v>8851</v>
      </c>
      <c r="H3886" s="10" t="s">
        <v>3147</v>
      </c>
      <c r="I3886" s="10" t="s">
        <v>32</v>
      </c>
      <c r="J3886" s="11">
        <v>44498</v>
      </c>
      <c r="K3886" s="10">
        <v>38</v>
      </c>
      <c r="L3886" s="10" t="s">
        <v>62</v>
      </c>
      <c r="M3886" s="12"/>
      <c r="O3886">
        <f t="shared" si="977"/>
        <v>0</v>
      </c>
      <c r="Q3886" s="9" t="str">
        <f t="shared" si="962"/>
        <v>3984</v>
      </c>
      <c r="R3886" s="10" t="str">
        <f t="shared" si="963"/>
        <v>Matthew</v>
      </c>
      <c r="S3886" s="10" t="str">
        <f t="shared" si="964"/>
        <v>Pearce</v>
      </c>
      <c r="T3886" s="10" t="str">
        <f t="shared" si="965"/>
        <v>Mr</v>
      </c>
      <c r="U3886" s="10" t="str">
        <f t="shared" si="966"/>
        <v>M</v>
      </c>
      <c r="V3886" s="10" t="str">
        <f t="shared" si="967"/>
        <v>60</v>
      </c>
      <c r="W3886" s="10" t="str">
        <f t="shared" si="968"/>
        <v>Ringwood Gardens</v>
      </c>
      <c r="X3886" s="10" t="str">
        <f t="shared" si="969"/>
        <v>ns</v>
      </c>
      <c r="Y3886" s="10" t="str">
        <f t="shared" si="970"/>
        <v>Ringwood Gardens</v>
      </c>
      <c r="Z3886" s="10" t="str">
        <f t="shared" si="971"/>
        <v>Usk</v>
      </c>
      <c r="AA3886" s="10" t="str">
        <f t="shared" si="972"/>
        <v>WC</v>
      </c>
      <c r="AB3886" s="11" t="str">
        <f t="shared" si="973"/>
        <v>44498</v>
      </c>
      <c r="AC3886" s="10" t="str">
        <f t="shared" si="974"/>
        <v>38</v>
      </c>
      <c r="AD3886" s="10" t="str">
        <f t="shared" si="975"/>
        <v>C4</v>
      </c>
      <c r="AE3886" s="12" t="str">
        <f t="shared" si="976"/>
        <v/>
      </c>
    </row>
    <row r="3887" spans="1:31" x14ac:dyDescent="0.25">
      <c r="A3887" s="5">
        <v>3985</v>
      </c>
      <c r="B3887" s="6" t="s">
        <v>1750</v>
      </c>
      <c r="C3887" s="6" t="s">
        <v>4976</v>
      </c>
      <c r="D3887" s="6" t="s">
        <v>15</v>
      </c>
      <c r="E3887" s="6" t="s">
        <v>16</v>
      </c>
      <c r="F3887" s="6">
        <v>30</v>
      </c>
      <c r="G3887" s="6" t="s">
        <v>8852</v>
      </c>
      <c r="H3887" s="6" t="s">
        <v>3654</v>
      </c>
      <c r="I3887" s="6" t="s">
        <v>1476</v>
      </c>
      <c r="J3887" s="7">
        <v>43702</v>
      </c>
      <c r="K3887" s="6">
        <v>17</v>
      </c>
      <c r="L3887" s="6" t="s">
        <v>68</v>
      </c>
      <c r="M3887" s="8"/>
      <c r="O3887">
        <f t="shared" si="977"/>
        <v>0</v>
      </c>
      <c r="Q3887" s="5" t="str">
        <f t="shared" si="962"/>
        <v>3985</v>
      </c>
      <c r="R3887" s="6" t="str">
        <f t="shared" si="963"/>
        <v>Refugio</v>
      </c>
      <c r="S3887" s="6" t="str">
        <f t="shared" si="964"/>
        <v>Pope</v>
      </c>
      <c r="T3887" s="6" t="str">
        <f t="shared" si="965"/>
        <v>Mrs</v>
      </c>
      <c r="U3887" s="6" t="str">
        <f t="shared" si="966"/>
        <v>F</v>
      </c>
      <c r="V3887" s="6" t="str">
        <f t="shared" si="967"/>
        <v>30</v>
      </c>
      <c r="W3887" s="6" t="str">
        <f t="shared" si="968"/>
        <v>Ripley Villas</v>
      </c>
      <c r="X3887" s="6" t="str">
        <f t="shared" si="969"/>
        <v>as</v>
      </c>
      <c r="Y3887" s="6" t="str">
        <f t="shared" si="970"/>
        <v>Ripley Villas</v>
      </c>
      <c r="Z3887" s="6" t="str">
        <f t="shared" si="971"/>
        <v>Calstock</v>
      </c>
      <c r="AA3887" s="6" t="str">
        <f t="shared" si="972"/>
        <v>SN</v>
      </c>
      <c r="AB3887" s="7" t="str">
        <f t="shared" si="973"/>
        <v>43702</v>
      </c>
      <c r="AC3887" s="6" t="str">
        <f t="shared" si="974"/>
        <v>17</v>
      </c>
      <c r="AD3887" s="6" t="str">
        <f t="shared" si="975"/>
        <v>A2</v>
      </c>
      <c r="AE3887" s="8" t="str">
        <f t="shared" si="976"/>
        <v/>
      </c>
    </row>
    <row r="3888" spans="1:31" x14ac:dyDescent="0.25">
      <c r="A3888" s="9">
        <v>3986</v>
      </c>
      <c r="B3888" s="10" t="s">
        <v>8853</v>
      </c>
      <c r="C3888" s="10" t="s">
        <v>1053</v>
      </c>
      <c r="D3888" s="10" t="s">
        <v>15</v>
      </c>
      <c r="E3888" s="10" t="s">
        <v>16</v>
      </c>
      <c r="F3888" s="10">
        <v>60</v>
      </c>
      <c r="G3888" s="10" t="s">
        <v>8854</v>
      </c>
      <c r="H3888" s="10" t="s">
        <v>1666</v>
      </c>
      <c r="I3888" s="10" t="s">
        <v>25</v>
      </c>
      <c r="J3888" s="11">
        <v>44304</v>
      </c>
      <c r="K3888" s="10">
        <v>18</v>
      </c>
      <c r="L3888" s="10" t="s">
        <v>78</v>
      </c>
      <c r="M3888" s="12"/>
      <c r="O3888">
        <f t="shared" si="977"/>
        <v>0</v>
      </c>
      <c r="Q3888" s="9" t="str">
        <f t="shared" si="962"/>
        <v>3986</v>
      </c>
      <c r="R3888" s="10" t="str">
        <f t="shared" si="963"/>
        <v>Natashia</v>
      </c>
      <c r="S3888" s="10" t="str">
        <f t="shared" si="964"/>
        <v>Benjamin</v>
      </c>
      <c r="T3888" s="10" t="str">
        <f t="shared" si="965"/>
        <v>Mrs</v>
      </c>
      <c r="U3888" s="10" t="str">
        <f t="shared" si="966"/>
        <v>F</v>
      </c>
      <c r="V3888" s="10" t="str">
        <f t="shared" si="967"/>
        <v>60</v>
      </c>
      <c r="W3888" s="10" t="str">
        <f t="shared" si="968"/>
        <v>Ripplevale Grove</v>
      </c>
      <c r="X3888" s="10" t="str">
        <f t="shared" si="969"/>
        <v>ve</v>
      </c>
      <c r="Y3888" s="10" t="str">
        <f t="shared" si="970"/>
        <v>Ripplevale Grove</v>
      </c>
      <c r="Z3888" s="10" t="str">
        <f t="shared" si="971"/>
        <v>Huntly</v>
      </c>
      <c r="AA3888" s="10" t="str">
        <f t="shared" si="972"/>
        <v>HG</v>
      </c>
      <c r="AB3888" s="11" t="str">
        <f t="shared" si="973"/>
        <v>44304</v>
      </c>
      <c r="AC3888" s="10" t="str">
        <f t="shared" si="974"/>
        <v>18</v>
      </c>
      <c r="AD3888" s="10" t="str">
        <f t="shared" si="975"/>
        <v>C2</v>
      </c>
      <c r="AE3888" s="12" t="str">
        <f t="shared" si="976"/>
        <v/>
      </c>
    </row>
    <row r="3889" spans="1:31" x14ac:dyDescent="0.25">
      <c r="A3889" s="5">
        <v>3987</v>
      </c>
      <c r="B3889" s="6" t="s">
        <v>6513</v>
      </c>
      <c r="C3889" s="6" t="s">
        <v>355</v>
      </c>
      <c r="D3889" s="6" t="s">
        <v>28</v>
      </c>
      <c r="E3889" s="6" t="s">
        <v>29</v>
      </c>
      <c r="F3889" s="6">
        <v>90</v>
      </c>
      <c r="G3889" s="6" t="s">
        <v>8855</v>
      </c>
      <c r="H3889" s="6" t="s">
        <v>5953</v>
      </c>
      <c r="I3889" s="6" t="s">
        <v>19</v>
      </c>
      <c r="J3889" s="7">
        <v>43874</v>
      </c>
      <c r="K3889" s="6">
        <v>94</v>
      </c>
      <c r="L3889" s="6" t="s">
        <v>99</v>
      </c>
      <c r="M3889" s="8"/>
      <c r="O3889">
        <f t="shared" si="977"/>
        <v>0</v>
      </c>
      <c r="Q3889" s="5" t="str">
        <f t="shared" si="962"/>
        <v>3987</v>
      </c>
      <c r="R3889" s="6" t="str">
        <f t="shared" si="963"/>
        <v>Rey</v>
      </c>
      <c r="S3889" s="6" t="str">
        <f t="shared" si="964"/>
        <v>Gleason</v>
      </c>
      <c r="T3889" s="6" t="str">
        <f t="shared" si="965"/>
        <v>Mr</v>
      </c>
      <c r="U3889" s="6" t="str">
        <f t="shared" si="966"/>
        <v>M</v>
      </c>
      <c r="V3889" s="6" t="str">
        <f t="shared" si="967"/>
        <v>90</v>
      </c>
      <c r="W3889" s="6" t="str">
        <f t="shared" si="968"/>
        <v>Ritson Road</v>
      </c>
      <c r="X3889" s="6" t="str">
        <f t="shared" si="969"/>
        <v>ad</v>
      </c>
      <c r="Y3889" s="6" t="str">
        <f t="shared" si="970"/>
        <v>Ritson Road</v>
      </c>
      <c r="Z3889" s="6" t="str">
        <f t="shared" si="971"/>
        <v>Bakewell</v>
      </c>
      <c r="AA3889" s="6" t="str">
        <f t="shared" si="972"/>
        <v>CH</v>
      </c>
      <c r="AB3889" s="7" t="str">
        <f t="shared" si="973"/>
        <v>43874</v>
      </c>
      <c r="AC3889" s="6" t="str">
        <f t="shared" si="974"/>
        <v>94</v>
      </c>
      <c r="AD3889" s="6" t="str">
        <f t="shared" si="975"/>
        <v>E</v>
      </c>
      <c r="AE3889" s="8" t="str">
        <f t="shared" si="976"/>
        <v/>
      </c>
    </row>
    <row r="3890" spans="1:31" x14ac:dyDescent="0.25">
      <c r="A3890" s="9">
        <v>3988</v>
      </c>
      <c r="B3890" s="10" t="s">
        <v>6597</v>
      </c>
      <c r="C3890" s="10" t="s">
        <v>399</v>
      </c>
      <c r="D3890" s="10" t="s">
        <v>49</v>
      </c>
      <c r="E3890" s="10" t="s">
        <v>16</v>
      </c>
      <c r="F3890" s="10">
        <v>90</v>
      </c>
      <c r="G3890" s="10" t="s">
        <v>8855</v>
      </c>
      <c r="H3890" s="10" t="s">
        <v>522</v>
      </c>
      <c r="I3890" s="10" t="s">
        <v>32</v>
      </c>
      <c r="J3890" s="11">
        <v>43844</v>
      </c>
      <c r="K3890" s="10">
        <v>47</v>
      </c>
      <c r="L3890" s="10" t="s">
        <v>39</v>
      </c>
      <c r="M3890" s="12"/>
      <c r="O3890">
        <f t="shared" si="977"/>
        <v>0</v>
      </c>
      <c r="Q3890" s="9" t="str">
        <f t="shared" si="962"/>
        <v>3988</v>
      </c>
      <c r="R3890" s="10" t="str">
        <f t="shared" si="963"/>
        <v>Claudia</v>
      </c>
      <c r="S3890" s="10" t="str">
        <f t="shared" si="964"/>
        <v>Tripp</v>
      </c>
      <c r="T3890" s="10" t="str">
        <f t="shared" si="965"/>
        <v>Miss</v>
      </c>
      <c r="U3890" s="10" t="str">
        <f t="shared" si="966"/>
        <v>F</v>
      </c>
      <c r="V3890" s="10" t="str">
        <f t="shared" si="967"/>
        <v>90</v>
      </c>
      <c r="W3890" s="10" t="str">
        <f t="shared" si="968"/>
        <v>Ritson Road</v>
      </c>
      <c r="X3890" s="10" t="str">
        <f t="shared" si="969"/>
        <v>ad</v>
      </c>
      <c r="Y3890" s="10" t="str">
        <f t="shared" si="970"/>
        <v>Ritson Road</v>
      </c>
      <c r="Z3890" s="10" t="str">
        <f t="shared" si="971"/>
        <v>West Sussex</v>
      </c>
      <c r="AA3890" s="10" t="str">
        <f t="shared" si="972"/>
        <v>WC</v>
      </c>
      <c r="AB3890" s="11" t="str">
        <f t="shared" si="973"/>
        <v>43844</v>
      </c>
      <c r="AC3890" s="10" t="str">
        <f t="shared" si="974"/>
        <v>47</v>
      </c>
      <c r="AD3890" s="10" t="str">
        <f t="shared" si="975"/>
        <v>C1</v>
      </c>
      <c r="AE3890" s="12" t="str">
        <f t="shared" si="976"/>
        <v/>
      </c>
    </row>
    <row r="3891" spans="1:31" x14ac:dyDescent="0.25">
      <c r="A3891" s="5">
        <v>3989</v>
      </c>
      <c r="B3891" s="6" t="s">
        <v>4352</v>
      </c>
      <c r="C3891" s="6" t="s">
        <v>4453</v>
      </c>
      <c r="D3891" s="6" t="s">
        <v>115</v>
      </c>
      <c r="E3891" s="6" t="s">
        <v>29</v>
      </c>
      <c r="F3891" s="6">
        <v>60</v>
      </c>
      <c r="G3891" s="6" t="s">
        <v>8856</v>
      </c>
      <c r="H3891" s="6" t="s">
        <v>7612</v>
      </c>
      <c r="I3891" s="6" t="s">
        <v>32</v>
      </c>
      <c r="J3891" s="7">
        <v>43998</v>
      </c>
      <c r="K3891" s="6">
        <v>94</v>
      </c>
      <c r="L3891" s="6" t="s">
        <v>99</v>
      </c>
      <c r="M3891" s="8"/>
      <c r="O3891">
        <f t="shared" si="977"/>
        <v>0</v>
      </c>
      <c r="Q3891" s="5" t="str">
        <f t="shared" si="962"/>
        <v>3989</v>
      </c>
      <c r="R3891" s="6" t="str">
        <f t="shared" si="963"/>
        <v>Darwin</v>
      </c>
      <c r="S3891" s="6" t="str">
        <f t="shared" si="964"/>
        <v>Stacy</v>
      </c>
      <c r="T3891" s="6" t="str">
        <f t="shared" si="965"/>
        <v>Prof</v>
      </c>
      <c r="U3891" s="6" t="str">
        <f t="shared" si="966"/>
        <v>M</v>
      </c>
      <c r="V3891" s="6" t="str">
        <f t="shared" si="967"/>
        <v>60</v>
      </c>
      <c r="W3891" s="6" t="str">
        <f t="shared" si="968"/>
        <v>River Close</v>
      </c>
      <c r="X3891" s="6" t="str">
        <f t="shared" si="969"/>
        <v>se</v>
      </c>
      <c r="Y3891" s="6" t="str">
        <f t="shared" si="970"/>
        <v>River Close</v>
      </c>
      <c r="Z3891" s="6" t="str">
        <f t="shared" si="971"/>
        <v>Windlesham</v>
      </c>
      <c r="AA3891" s="6" t="str">
        <f t="shared" si="972"/>
        <v>WC</v>
      </c>
      <c r="AB3891" s="7" t="str">
        <f t="shared" si="973"/>
        <v>43998</v>
      </c>
      <c r="AC3891" s="6" t="str">
        <f t="shared" si="974"/>
        <v>94</v>
      </c>
      <c r="AD3891" s="6" t="str">
        <f t="shared" si="975"/>
        <v>E</v>
      </c>
      <c r="AE3891" s="8" t="str">
        <f t="shared" si="976"/>
        <v/>
      </c>
    </row>
    <row r="3892" spans="1:31" x14ac:dyDescent="0.25">
      <c r="A3892" s="9">
        <v>3990</v>
      </c>
      <c r="B3892" s="10" t="s">
        <v>1224</v>
      </c>
      <c r="C3892" s="10" t="s">
        <v>4130</v>
      </c>
      <c r="D3892" s="10" t="s">
        <v>28</v>
      </c>
      <c r="E3892" s="10" t="s">
        <v>29</v>
      </c>
      <c r="F3892" s="10">
        <v>60</v>
      </c>
      <c r="G3892" s="10" t="s">
        <v>8857</v>
      </c>
      <c r="H3892" s="10" t="s">
        <v>7733</v>
      </c>
      <c r="I3892" s="10" t="s">
        <v>127</v>
      </c>
      <c r="J3892" s="11">
        <v>44417</v>
      </c>
      <c r="K3892" s="10">
        <v>56</v>
      </c>
      <c r="L3892" s="10" t="s">
        <v>62</v>
      </c>
      <c r="M3892" s="12"/>
      <c r="O3892">
        <f t="shared" si="977"/>
        <v>0</v>
      </c>
      <c r="Q3892" s="9" t="str">
        <f t="shared" si="962"/>
        <v>3990</v>
      </c>
      <c r="R3892" s="10" t="str">
        <f t="shared" si="963"/>
        <v>Oren</v>
      </c>
      <c r="S3892" s="10" t="str">
        <f t="shared" si="964"/>
        <v>Baird</v>
      </c>
      <c r="T3892" s="10" t="str">
        <f t="shared" si="965"/>
        <v>Mr</v>
      </c>
      <c r="U3892" s="10" t="str">
        <f t="shared" si="966"/>
        <v>M</v>
      </c>
      <c r="V3892" s="10" t="str">
        <f t="shared" si="967"/>
        <v>60</v>
      </c>
      <c r="W3892" s="10" t="str">
        <f t="shared" si="968"/>
        <v>Riverside</v>
      </c>
      <c r="X3892" s="10" t="str">
        <f t="shared" si="969"/>
        <v>de</v>
      </c>
      <c r="Y3892" s="10" t="str">
        <f t="shared" si="970"/>
        <v>Riverside</v>
      </c>
      <c r="Z3892" s="10" t="str">
        <f t="shared" si="971"/>
        <v>Burton-On-Trent</v>
      </c>
      <c r="AA3892" s="10" t="str">
        <f t="shared" si="972"/>
        <v>WS</v>
      </c>
      <c r="AB3892" s="11" t="str">
        <f t="shared" si="973"/>
        <v>44417</v>
      </c>
      <c r="AC3892" s="10" t="str">
        <f t="shared" si="974"/>
        <v>56</v>
      </c>
      <c r="AD3892" s="10" t="str">
        <f t="shared" si="975"/>
        <v>C4</v>
      </c>
      <c r="AE3892" s="12" t="str">
        <f t="shared" si="976"/>
        <v/>
      </c>
    </row>
    <row r="3893" spans="1:31" x14ac:dyDescent="0.25">
      <c r="A3893" s="5">
        <v>3991</v>
      </c>
      <c r="B3893" s="6" t="s">
        <v>5768</v>
      </c>
      <c r="C3893" s="6" t="s">
        <v>4976</v>
      </c>
      <c r="D3893" s="6" t="s">
        <v>28</v>
      </c>
      <c r="E3893" s="6" t="s">
        <v>29</v>
      </c>
      <c r="F3893" s="6">
        <v>90</v>
      </c>
      <c r="G3893" s="6" t="s">
        <v>8858</v>
      </c>
      <c r="H3893" s="6" t="s">
        <v>6981</v>
      </c>
      <c r="I3893" s="6" t="s">
        <v>25</v>
      </c>
      <c r="J3893" s="7">
        <v>44516</v>
      </c>
      <c r="K3893" s="6">
        <v>7</v>
      </c>
      <c r="L3893" s="6" t="s">
        <v>44</v>
      </c>
      <c r="M3893" s="8"/>
      <c r="O3893">
        <f t="shared" si="977"/>
        <v>0</v>
      </c>
      <c r="Q3893" s="5" t="str">
        <f t="shared" si="962"/>
        <v>3991</v>
      </c>
      <c r="R3893" s="6" t="str">
        <f t="shared" si="963"/>
        <v>Chet</v>
      </c>
      <c r="S3893" s="6" t="str">
        <f t="shared" si="964"/>
        <v>Pope</v>
      </c>
      <c r="T3893" s="6" t="str">
        <f t="shared" si="965"/>
        <v>Mr</v>
      </c>
      <c r="U3893" s="6" t="str">
        <f t="shared" si="966"/>
        <v>M</v>
      </c>
      <c r="V3893" s="6" t="str">
        <f t="shared" si="967"/>
        <v>90</v>
      </c>
      <c r="W3893" s="6" t="str">
        <f t="shared" si="968"/>
        <v>Riverside Business</v>
      </c>
      <c r="X3893" s="6" t="str">
        <f t="shared" si="969"/>
        <v>ss</v>
      </c>
      <c r="Y3893" s="6" t="str">
        <f t="shared" si="970"/>
        <v>Riverside Business</v>
      </c>
      <c r="Z3893" s="6" t="str">
        <f t="shared" si="971"/>
        <v>High Wycombe</v>
      </c>
      <c r="AA3893" s="6" t="str">
        <f t="shared" si="972"/>
        <v>HG</v>
      </c>
      <c r="AB3893" s="7" t="str">
        <f t="shared" si="973"/>
        <v>44516</v>
      </c>
      <c r="AC3893" s="6" t="str">
        <f t="shared" si="974"/>
        <v>7</v>
      </c>
      <c r="AD3893" s="6" t="str">
        <f t="shared" si="975"/>
        <v>D</v>
      </c>
      <c r="AE3893" s="8" t="str">
        <f t="shared" si="976"/>
        <v/>
      </c>
    </row>
    <row r="3894" spans="1:31" x14ac:dyDescent="0.25">
      <c r="A3894" s="9">
        <v>3992</v>
      </c>
      <c r="B3894" s="10" t="s">
        <v>3525</v>
      </c>
      <c r="C3894" s="10" t="s">
        <v>7111</v>
      </c>
      <c r="D3894" s="10" t="s">
        <v>15</v>
      </c>
      <c r="E3894" s="10" t="s">
        <v>16</v>
      </c>
      <c r="F3894" s="10">
        <v>60</v>
      </c>
      <c r="G3894" s="10" t="s">
        <v>8859</v>
      </c>
      <c r="H3894" s="10" t="s">
        <v>8860</v>
      </c>
      <c r="I3894" s="10" t="s">
        <v>238</v>
      </c>
      <c r="J3894" s="11">
        <v>43628</v>
      </c>
      <c r="K3894" s="10">
        <v>3</v>
      </c>
      <c r="L3894" s="10" t="s">
        <v>62</v>
      </c>
      <c r="M3894" s="12"/>
      <c r="O3894">
        <f t="shared" si="977"/>
        <v>0</v>
      </c>
      <c r="Q3894" s="9" t="str">
        <f t="shared" si="962"/>
        <v>3992</v>
      </c>
      <c r="R3894" s="10" t="str">
        <f t="shared" si="963"/>
        <v>Shayne</v>
      </c>
      <c r="S3894" s="10" t="str">
        <f t="shared" si="964"/>
        <v>Hinkle</v>
      </c>
      <c r="T3894" s="10" t="str">
        <f t="shared" si="965"/>
        <v>Mrs</v>
      </c>
      <c r="U3894" s="10" t="str">
        <f t="shared" si="966"/>
        <v>F</v>
      </c>
      <c r="V3894" s="10" t="str">
        <f t="shared" si="967"/>
        <v>60</v>
      </c>
      <c r="W3894" s="10" t="str">
        <f t="shared" si="968"/>
        <v>Rlsdon Street</v>
      </c>
      <c r="X3894" s="10" t="str">
        <f t="shared" si="969"/>
        <v>et</v>
      </c>
      <c r="Y3894" s="10" t="str">
        <f t="shared" si="970"/>
        <v>Rlsdon Street</v>
      </c>
      <c r="Z3894" s="10" t="str">
        <f t="shared" si="971"/>
        <v>Chatham</v>
      </c>
      <c r="AA3894" s="10" t="str">
        <f t="shared" si="972"/>
        <v>CR</v>
      </c>
      <c r="AB3894" s="11" t="str">
        <f t="shared" si="973"/>
        <v>43628</v>
      </c>
      <c r="AC3894" s="10" t="str">
        <f t="shared" si="974"/>
        <v>3</v>
      </c>
      <c r="AD3894" s="10" t="str">
        <f t="shared" si="975"/>
        <v>C4</v>
      </c>
      <c r="AE3894" s="12" t="str">
        <f t="shared" si="976"/>
        <v/>
      </c>
    </row>
    <row r="3895" spans="1:31" x14ac:dyDescent="0.25">
      <c r="A3895" s="9">
        <v>3994</v>
      </c>
      <c r="B3895" s="10" t="s">
        <v>8861</v>
      </c>
      <c r="C3895" s="10" t="s">
        <v>477</v>
      </c>
      <c r="D3895" s="10" t="s">
        <v>15</v>
      </c>
      <c r="E3895" s="10" t="s">
        <v>16</v>
      </c>
      <c r="F3895" s="10">
        <v>30</v>
      </c>
      <c r="G3895" s="10" t="s">
        <v>8862</v>
      </c>
      <c r="H3895" s="10" t="s">
        <v>912</v>
      </c>
      <c r="I3895" s="10" t="s">
        <v>32</v>
      </c>
      <c r="J3895" s="11">
        <v>44280</v>
      </c>
      <c r="K3895" s="10">
        <v>6</v>
      </c>
      <c r="L3895" s="10" t="s">
        <v>44</v>
      </c>
      <c r="M3895" s="12"/>
      <c r="O3895">
        <f t="shared" si="977"/>
        <v>0</v>
      </c>
      <c r="Q3895" s="9" t="str">
        <f t="shared" si="962"/>
        <v>3994</v>
      </c>
      <c r="R3895" s="10" t="str">
        <f t="shared" si="963"/>
        <v>Zaida</v>
      </c>
      <c r="S3895" s="10" t="str">
        <f t="shared" si="964"/>
        <v>Krause</v>
      </c>
      <c r="T3895" s="10" t="str">
        <f t="shared" si="965"/>
        <v>Mrs</v>
      </c>
      <c r="U3895" s="10" t="str">
        <f t="shared" si="966"/>
        <v>F</v>
      </c>
      <c r="V3895" s="10" t="str">
        <f t="shared" si="967"/>
        <v>30</v>
      </c>
      <c r="W3895" s="10" t="str">
        <f t="shared" si="968"/>
        <v>Roberts Terrace</v>
      </c>
      <c r="X3895" s="10" t="str">
        <f t="shared" si="969"/>
        <v>ce</v>
      </c>
      <c r="Y3895" s="10" t="str">
        <f t="shared" si="970"/>
        <v>Roberts Terrace</v>
      </c>
      <c r="Z3895" s="10" t="str">
        <f t="shared" si="971"/>
        <v>Norfolk</v>
      </c>
      <c r="AA3895" s="10" t="str">
        <f t="shared" si="972"/>
        <v>WC</v>
      </c>
      <c r="AB3895" s="11" t="str">
        <f t="shared" si="973"/>
        <v>44280</v>
      </c>
      <c r="AC3895" s="10" t="str">
        <f t="shared" si="974"/>
        <v>6</v>
      </c>
      <c r="AD3895" s="10" t="str">
        <f t="shared" si="975"/>
        <v>D</v>
      </c>
      <c r="AE3895" s="12" t="str">
        <f t="shared" si="976"/>
        <v/>
      </c>
    </row>
    <row r="3896" spans="1:31" x14ac:dyDescent="0.25">
      <c r="A3896" s="5">
        <v>3995</v>
      </c>
      <c r="B3896" s="6" t="s">
        <v>8863</v>
      </c>
      <c r="C3896" s="6" t="s">
        <v>2763</v>
      </c>
      <c r="D3896" s="6" t="s">
        <v>15</v>
      </c>
      <c r="E3896" s="6" t="s">
        <v>16</v>
      </c>
      <c r="F3896" s="6">
        <v>60</v>
      </c>
      <c r="G3896" s="6" t="s">
        <v>8862</v>
      </c>
      <c r="H3896" s="6" t="s">
        <v>6799</v>
      </c>
      <c r="I3896" s="6" t="s">
        <v>32</v>
      </c>
      <c r="J3896" s="7">
        <v>44072</v>
      </c>
      <c r="K3896" s="6">
        <v>68</v>
      </c>
      <c r="L3896" s="6" t="s">
        <v>99</v>
      </c>
      <c r="M3896" s="8"/>
      <c r="O3896">
        <f t="shared" si="977"/>
        <v>0</v>
      </c>
      <c r="Q3896" s="5" t="str">
        <f t="shared" si="962"/>
        <v>3995</v>
      </c>
      <c r="R3896" s="6" t="str">
        <f t="shared" si="963"/>
        <v>Agnes</v>
      </c>
      <c r="S3896" s="6" t="str">
        <f t="shared" si="964"/>
        <v>Hairston</v>
      </c>
      <c r="T3896" s="6" t="str">
        <f t="shared" si="965"/>
        <v>Mrs</v>
      </c>
      <c r="U3896" s="6" t="str">
        <f t="shared" si="966"/>
        <v>F</v>
      </c>
      <c r="V3896" s="6" t="str">
        <f t="shared" si="967"/>
        <v>60</v>
      </c>
      <c r="W3896" s="6" t="str">
        <f t="shared" si="968"/>
        <v>Roberts Terrace</v>
      </c>
      <c r="X3896" s="6" t="str">
        <f t="shared" si="969"/>
        <v>ce</v>
      </c>
      <c r="Y3896" s="6" t="str">
        <f t="shared" si="970"/>
        <v>Roberts Terrace</v>
      </c>
      <c r="Z3896" s="6" t="str">
        <f t="shared" si="971"/>
        <v>Smethwick</v>
      </c>
      <c r="AA3896" s="6" t="str">
        <f t="shared" si="972"/>
        <v>WC</v>
      </c>
      <c r="AB3896" s="7" t="str">
        <f t="shared" si="973"/>
        <v>44072</v>
      </c>
      <c r="AC3896" s="6" t="str">
        <f t="shared" si="974"/>
        <v>68</v>
      </c>
      <c r="AD3896" s="6" t="str">
        <f t="shared" si="975"/>
        <v>E</v>
      </c>
      <c r="AE3896" s="8" t="str">
        <f t="shared" si="976"/>
        <v/>
      </c>
    </row>
    <row r="3897" spans="1:31" x14ac:dyDescent="0.25">
      <c r="A3897" s="9">
        <v>3996</v>
      </c>
      <c r="B3897" s="10" t="s">
        <v>8864</v>
      </c>
      <c r="C3897" s="10" t="s">
        <v>7199</v>
      </c>
      <c r="D3897" s="10" t="s">
        <v>28</v>
      </c>
      <c r="E3897" s="10" t="s">
        <v>29</v>
      </c>
      <c r="F3897" s="10">
        <v>30</v>
      </c>
      <c r="G3897" s="10" t="s">
        <v>8865</v>
      </c>
      <c r="H3897" s="10" t="s">
        <v>2370</v>
      </c>
      <c r="I3897" s="10" t="s">
        <v>171</v>
      </c>
      <c r="J3897" s="11">
        <v>43937</v>
      </c>
      <c r="K3897" s="10">
        <v>3</v>
      </c>
      <c r="L3897" s="10" t="s">
        <v>62</v>
      </c>
      <c r="M3897" s="12"/>
      <c r="O3897">
        <f t="shared" si="977"/>
        <v>0</v>
      </c>
      <c r="Q3897" s="9" t="str">
        <f t="shared" si="962"/>
        <v>3996</v>
      </c>
      <c r="R3897" s="10" t="str">
        <f t="shared" si="963"/>
        <v>Federico</v>
      </c>
      <c r="S3897" s="10" t="str">
        <f t="shared" si="964"/>
        <v>Davies</v>
      </c>
      <c r="T3897" s="10" t="str">
        <f t="shared" si="965"/>
        <v>Mr</v>
      </c>
      <c r="U3897" s="10" t="str">
        <f t="shared" si="966"/>
        <v>M</v>
      </c>
      <c r="V3897" s="10" t="str">
        <f t="shared" si="967"/>
        <v>30</v>
      </c>
      <c r="W3897" s="10" t="str">
        <f t="shared" si="968"/>
        <v>Robertson Cottages</v>
      </c>
      <c r="X3897" s="10" t="str">
        <f t="shared" si="969"/>
        <v>es</v>
      </c>
      <c r="Y3897" s="10" t="str">
        <f t="shared" si="970"/>
        <v>Robertson Cottages</v>
      </c>
      <c r="Z3897" s="10" t="str">
        <f t="shared" si="971"/>
        <v>Cleator</v>
      </c>
      <c r="AA3897" s="10" t="str">
        <f t="shared" si="972"/>
        <v>PR</v>
      </c>
      <c r="AB3897" s="11" t="str">
        <f t="shared" si="973"/>
        <v>43937</v>
      </c>
      <c r="AC3897" s="10" t="str">
        <f t="shared" si="974"/>
        <v>3</v>
      </c>
      <c r="AD3897" s="10" t="str">
        <f t="shared" si="975"/>
        <v>C4</v>
      </c>
      <c r="AE3897" s="12" t="str">
        <f t="shared" si="976"/>
        <v/>
      </c>
    </row>
    <row r="3898" spans="1:31" x14ac:dyDescent="0.25">
      <c r="A3898" s="5">
        <v>3997</v>
      </c>
      <c r="B3898" s="6" t="s">
        <v>1977</v>
      </c>
      <c r="C3898" s="6" t="s">
        <v>8866</v>
      </c>
      <c r="D3898" s="6" t="s">
        <v>28</v>
      </c>
      <c r="E3898" s="6" t="s">
        <v>29</v>
      </c>
      <c r="F3898" s="6">
        <v>60</v>
      </c>
      <c r="G3898" s="6" t="s">
        <v>8865</v>
      </c>
      <c r="H3898" s="6" t="s">
        <v>404</v>
      </c>
      <c r="I3898" s="6" t="s">
        <v>25</v>
      </c>
      <c r="J3898" s="7">
        <v>43672</v>
      </c>
      <c r="K3898" s="6">
        <v>78</v>
      </c>
      <c r="L3898" s="6" t="s">
        <v>99</v>
      </c>
      <c r="M3898" s="8"/>
      <c r="O3898">
        <f t="shared" si="977"/>
        <v>0</v>
      </c>
      <c r="Q3898" s="5" t="str">
        <f t="shared" si="962"/>
        <v>3997</v>
      </c>
      <c r="R3898" s="6" t="str">
        <f t="shared" si="963"/>
        <v>Brooks</v>
      </c>
      <c r="S3898" s="6" t="str">
        <f t="shared" si="964"/>
        <v>Chatman</v>
      </c>
      <c r="T3898" s="6" t="str">
        <f t="shared" si="965"/>
        <v>Mr</v>
      </c>
      <c r="U3898" s="6" t="str">
        <f t="shared" si="966"/>
        <v>M</v>
      </c>
      <c r="V3898" s="6" t="str">
        <f t="shared" si="967"/>
        <v>60</v>
      </c>
      <c r="W3898" s="6" t="str">
        <f t="shared" si="968"/>
        <v>Robertson Cottages</v>
      </c>
      <c r="X3898" s="6" t="str">
        <f t="shared" si="969"/>
        <v>es</v>
      </c>
      <c r="Y3898" s="6" t="str">
        <f t="shared" si="970"/>
        <v>Robertson Cottages</v>
      </c>
      <c r="Z3898" s="6" t="str">
        <f t="shared" si="971"/>
        <v>Hassocks</v>
      </c>
      <c r="AA3898" s="6" t="str">
        <f t="shared" si="972"/>
        <v>HG</v>
      </c>
      <c r="AB3898" s="7" t="str">
        <f t="shared" si="973"/>
        <v>43672</v>
      </c>
      <c r="AC3898" s="6" t="str">
        <f t="shared" si="974"/>
        <v>78</v>
      </c>
      <c r="AD3898" s="6" t="str">
        <f t="shared" si="975"/>
        <v>E</v>
      </c>
      <c r="AE3898" s="8" t="str">
        <f t="shared" si="976"/>
        <v/>
      </c>
    </row>
    <row r="3899" spans="1:31" x14ac:dyDescent="0.25">
      <c r="A3899" s="9">
        <v>3998</v>
      </c>
      <c r="B3899" s="10" t="s">
        <v>8867</v>
      </c>
      <c r="C3899" s="10" t="s">
        <v>8868</v>
      </c>
      <c r="D3899" s="10" t="s">
        <v>49</v>
      </c>
      <c r="E3899" s="10" t="s">
        <v>16</v>
      </c>
      <c r="F3899" s="10">
        <v>90</v>
      </c>
      <c r="G3899" s="10" t="s">
        <v>8869</v>
      </c>
      <c r="H3899" s="10" t="s">
        <v>6709</v>
      </c>
      <c r="I3899" s="10" t="s">
        <v>32</v>
      </c>
      <c r="J3899" s="11">
        <v>43750</v>
      </c>
      <c r="K3899" s="10">
        <v>77</v>
      </c>
      <c r="L3899" s="10" t="s">
        <v>157</v>
      </c>
      <c r="M3899" s="12"/>
      <c r="O3899">
        <f t="shared" si="977"/>
        <v>0</v>
      </c>
      <c r="Q3899" s="9" t="str">
        <f t="shared" si="962"/>
        <v>3998</v>
      </c>
      <c r="R3899" s="10" t="str">
        <f t="shared" si="963"/>
        <v>Tonya</v>
      </c>
      <c r="S3899" s="10" t="str">
        <f t="shared" si="964"/>
        <v>Dupree</v>
      </c>
      <c r="T3899" s="10" t="str">
        <f t="shared" si="965"/>
        <v>Miss</v>
      </c>
      <c r="U3899" s="10" t="str">
        <f t="shared" si="966"/>
        <v>F</v>
      </c>
      <c r="V3899" s="10" t="str">
        <f t="shared" si="967"/>
        <v>90</v>
      </c>
      <c r="W3899" s="10" t="str">
        <f t="shared" si="968"/>
        <v>Robertsons Place</v>
      </c>
      <c r="X3899" s="10" t="str">
        <f t="shared" si="969"/>
        <v>ce</v>
      </c>
      <c r="Y3899" s="10" t="str">
        <f t="shared" si="970"/>
        <v>Robertsons Place</v>
      </c>
      <c r="Z3899" s="10" t="str">
        <f t="shared" si="971"/>
        <v>Rogart</v>
      </c>
      <c r="AA3899" s="10" t="str">
        <f t="shared" si="972"/>
        <v>WC</v>
      </c>
      <c r="AB3899" s="11" t="str">
        <f t="shared" si="973"/>
        <v>43750</v>
      </c>
      <c r="AC3899" s="10" t="str">
        <f t="shared" si="974"/>
        <v>77</v>
      </c>
      <c r="AD3899" s="10" t="str">
        <f t="shared" si="975"/>
        <v>C3</v>
      </c>
      <c r="AE3899" s="12" t="str">
        <f t="shared" si="976"/>
        <v/>
      </c>
    </row>
    <row r="3900" spans="1:31" x14ac:dyDescent="0.25">
      <c r="A3900" s="5">
        <v>3999</v>
      </c>
      <c r="B3900" s="6" t="s">
        <v>2640</v>
      </c>
      <c r="C3900" s="6" t="s">
        <v>8870</v>
      </c>
      <c r="D3900" s="6" t="s">
        <v>28</v>
      </c>
      <c r="E3900" s="6" t="s">
        <v>29</v>
      </c>
      <c r="F3900" s="6">
        <v>90</v>
      </c>
      <c r="G3900" s="6" t="s">
        <v>8871</v>
      </c>
      <c r="H3900" s="6" t="s">
        <v>2153</v>
      </c>
      <c r="I3900" s="6" t="s">
        <v>1816</v>
      </c>
      <c r="J3900" s="7">
        <v>43646</v>
      </c>
      <c r="K3900" s="6">
        <v>45</v>
      </c>
      <c r="L3900" s="6" t="s">
        <v>39</v>
      </c>
      <c r="M3900" s="8"/>
      <c r="O3900">
        <f t="shared" si="977"/>
        <v>0</v>
      </c>
      <c r="Q3900" s="5" t="str">
        <f t="shared" si="962"/>
        <v>3999</v>
      </c>
      <c r="R3900" s="6" t="str">
        <f t="shared" si="963"/>
        <v>Cornelius</v>
      </c>
      <c r="S3900" s="6" t="str">
        <f t="shared" si="964"/>
        <v>French</v>
      </c>
      <c r="T3900" s="6" t="str">
        <f t="shared" si="965"/>
        <v>Mr</v>
      </c>
      <c r="U3900" s="6" t="str">
        <f t="shared" si="966"/>
        <v>M</v>
      </c>
      <c r="V3900" s="6" t="str">
        <f t="shared" si="967"/>
        <v>90</v>
      </c>
      <c r="W3900" s="6" t="str">
        <f t="shared" si="968"/>
        <v>Robsart Street</v>
      </c>
      <c r="X3900" s="6" t="str">
        <f t="shared" si="969"/>
        <v>et</v>
      </c>
      <c r="Y3900" s="6" t="str">
        <f t="shared" si="970"/>
        <v>Robsart Street</v>
      </c>
      <c r="Z3900" s="6" t="str">
        <f t="shared" si="971"/>
        <v>Bodorgan</v>
      </c>
      <c r="AA3900" s="6" t="str">
        <f t="shared" si="972"/>
        <v>PL</v>
      </c>
      <c r="AB3900" s="7" t="str">
        <f t="shared" si="973"/>
        <v>43646</v>
      </c>
      <c r="AC3900" s="6" t="str">
        <f t="shared" si="974"/>
        <v>45</v>
      </c>
      <c r="AD3900" s="6" t="str">
        <f t="shared" si="975"/>
        <v>C1</v>
      </c>
      <c r="AE3900" s="8" t="str">
        <f t="shared" si="976"/>
        <v/>
      </c>
    </row>
    <row r="3901" spans="1:31" x14ac:dyDescent="0.25">
      <c r="A3901" s="9">
        <v>4000</v>
      </c>
      <c r="B3901" s="10" t="s">
        <v>8872</v>
      </c>
      <c r="C3901" s="10" t="s">
        <v>7455</v>
      </c>
      <c r="D3901" s="10" t="s">
        <v>15</v>
      </c>
      <c r="E3901" s="10" t="s">
        <v>16</v>
      </c>
      <c r="F3901" s="10">
        <v>60</v>
      </c>
      <c r="G3901" s="10" t="s">
        <v>8873</v>
      </c>
      <c r="H3901" s="10" t="s">
        <v>6760</v>
      </c>
      <c r="I3901" s="10" t="s">
        <v>1030</v>
      </c>
      <c r="J3901" s="11">
        <v>43697</v>
      </c>
      <c r="K3901" s="10">
        <v>59</v>
      </c>
      <c r="L3901" s="10" t="s">
        <v>33</v>
      </c>
      <c r="M3901" s="12"/>
      <c r="O3901">
        <f t="shared" si="977"/>
        <v>0</v>
      </c>
      <c r="Q3901" s="9" t="str">
        <f t="shared" si="962"/>
        <v>4000</v>
      </c>
      <c r="R3901" s="10" t="str">
        <f t="shared" si="963"/>
        <v>Sun</v>
      </c>
      <c r="S3901" s="10" t="str">
        <f t="shared" si="964"/>
        <v>Kramer</v>
      </c>
      <c r="T3901" s="10" t="str">
        <f t="shared" si="965"/>
        <v>Mrs</v>
      </c>
      <c r="U3901" s="10" t="str">
        <f t="shared" si="966"/>
        <v>F</v>
      </c>
      <c r="V3901" s="10" t="str">
        <f t="shared" si="967"/>
        <v>60</v>
      </c>
      <c r="W3901" s="10" t="str">
        <f t="shared" si="968"/>
        <v>Robson Road</v>
      </c>
      <c r="X3901" s="10" t="str">
        <f t="shared" si="969"/>
        <v>ad</v>
      </c>
      <c r="Y3901" s="10" t="str">
        <f t="shared" si="970"/>
        <v>Robson Road</v>
      </c>
      <c r="Z3901" s="10" t="str">
        <f t="shared" si="971"/>
        <v>Beauly</v>
      </c>
      <c r="AA3901" s="10" t="str">
        <f t="shared" si="972"/>
        <v>DT</v>
      </c>
      <c r="AB3901" s="11" t="str">
        <f t="shared" si="973"/>
        <v>43697</v>
      </c>
      <c r="AC3901" s="10" t="str">
        <f t="shared" si="974"/>
        <v>59</v>
      </c>
      <c r="AD3901" s="10" t="str">
        <f t="shared" si="975"/>
        <v>A3</v>
      </c>
      <c r="AE3901" s="12" t="str">
        <f t="shared" si="976"/>
        <v/>
      </c>
    </row>
    <row r="3902" spans="1:31" x14ac:dyDescent="0.25">
      <c r="A3902" s="5">
        <v>4001</v>
      </c>
      <c r="B3902" s="6" t="s">
        <v>5540</v>
      </c>
      <c r="C3902" s="6" t="s">
        <v>3259</v>
      </c>
      <c r="D3902" s="6" t="s">
        <v>28</v>
      </c>
      <c r="E3902" s="6" t="s">
        <v>29</v>
      </c>
      <c r="F3902" s="6">
        <v>60</v>
      </c>
      <c r="G3902" s="6" t="s">
        <v>8874</v>
      </c>
      <c r="H3902" s="6" t="s">
        <v>4064</v>
      </c>
      <c r="I3902" s="6" t="s">
        <v>550</v>
      </c>
      <c r="J3902" s="7">
        <v>43536</v>
      </c>
      <c r="K3902" s="6">
        <v>11</v>
      </c>
      <c r="L3902" s="6" t="s">
        <v>78</v>
      </c>
      <c r="M3902" s="8"/>
      <c r="O3902">
        <f t="shared" si="977"/>
        <v>0</v>
      </c>
      <c r="Q3902" s="5" t="str">
        <f t="shared" si="962"/>
        <v>4001</v>
      </c>
      <c r="R3902" s="6" t="str">
        <f t="shared" si="963"/>
        <v>Johnie</v>
      </c>
      <c r="S3902" s="6" t="str">
        <f t="shared" si="964"/>
        <v>Bellamy</v>
      </c>
      <c r="T3902" s="6" t="str">
        <f t="shared" si="965"/>
        <v>Mr</v>
      </c>
      <c r="U3902" s="6" t="str">
        <f t="shared" si="966"/>
        <v>M</v>
      </c>
      <c r="V3902" s="6" t="str">
        <f t="shared" si="967"/>
        <v>60</v>
      </c>
      <c r="W3902" s="6" t="str">
        <f t="shared" si="968"/>
        <v>Rock And</v>
      </c>
      <c r="X3902" s="6" t="str">
        <f t="shared" si="969"/>
        <v>nd</v>
      </c>
      <c r="Y3902" s="6" t="str">
        <f t="shared" si="970"/>
        <v>Rock And</v>
      </c>
      <c r="Z3902" s="6" t="str">
        <f t="shared" si="971"/>
        <v>Bexleyheath</v>
      </c>
      <c r="AA3902" s="6" t="str">
        <f t="shared" si="972"/>
        <v>DY</v>
      </c>
      <c r="AB3902" s="7" t="str">
        <f t="shared" si="973"/>
        <v>43536</v>
      </c>
      <c r="AC3902" s="6" t="str">
        <f t="shared" si="974"/>
        <v>11</v>
      </c>
      <c r="AD3902" s="6" t="str">
        <f t="shared" si="975"/>
        <v>C2</v>
      </c>
      <c r="AE3902" s="8" t="str">
        <f t="shared" si="976"/>
        <v/>
      </c>
    </row>
    <row r="3903" spans="1:31" x14ac:dyDescent="0.25">
      <c r="A3903" s="9">
        <v>4002</v>
      </c>
      <c r="B3903" s="10" t="s">
        <v>3684</v>
      </c>
      <c r="C3903" s="10" t="s">
        <v>7122</v>
      </c>
      <c r="D3903" s="10" t="s">
        <v>41</v>
      </c>
      <c r="E3903" s="10" t="s">
        <v>16</v>
      </c>
      <c r="F3903" s="10">
        <v>30</v>
      </c>
      <c r="G3903" s="10" t="s">
        <v>8875</v>
      </c>
      <c r="H3903" s="10" t="s">
        <v>912</v>
      </c>
      <c r="I3903" s="10" t="s">
        <v>32</v>
      </c>
      <c r="J3903" s="11">
        <v>44538</v>
      </c>
      <c r="K3903" s="10">
        <v>73</v>
      </c>
      <c r="L3903" s="10" t="s">
        <v>39</v>
      </c>
      <c r="M3903" s="12"/>
      <c r="O3903">
        <f t="shared" si="977"/>
        <v>0</v>
      </c>
      <c r="Q3903" s="9" t="str">
        <f t="shared" si="962"/>
        <v>4002</v>
      </c>
      <c r="R3903" s="10" t="str">
        <f t="shared" si="963"/>
        <v>Dawn</v>
      </c>
      <c r="S3903" s="10" t="str">
        <f t="shared" si="964"/>
        <v>Purcell</v>
      </c>
      <c r="T3903" s="10" t="str">
        <f t="shared" si="965"/>
        <v>Ms</v>
      </c>
      <c r="U3903" s="10" t="str">
        <f t="shared" si="966"/>
        <v>F</v>
      </c>
      <c r="V3903" s="10" t="str">
        <f t="shared" si="967"/>
        <v>30</v>
      </c>
      <c r="W3903" s="10" t="str">
        <f t="shared" si="968"/>
        <v>Rock Hill</v>
      </c>
      <c r="X3903" s="10" t="str">
        <f t="shared" si="969"/>
        <v>ll</v>
      </c>
      <c r="Y3903" s="10" t="str">
        <f t="shared" si="970"/>
        <v>Rock Hill</v>
      </c>
      <c r="Z3903" s="10" t="str">
        <f t="shared" si="971"/>
        <v>Norfolk</v>
      </c>
      <c r="AA3903" s="10" t="str">
        <f t="shared" si="972"/>
        <v>WC</v>
      </c>
      <c r="AB3903" s="11" t="str">
        <f t="shared" si="973"/>
        <v>44538</v>
      </c>
      <c r="AC3903" s="10" t="str">
        <f t="shared" si="974"/>
        <v>73</v>
      </c>
      <c r="AD3903" s="10" t="str">
        <f t="shared" si="975"/>
        <v>C1</v>
      </c>
      <c r="AE3903" s="12" t="str">
        <f t="shared" si="976"/>
        <v/>
      </c>
    </row>
    <row r="3904" spans="1:31" x14ac:dyDescent="0.25">
      <c r="A3904" s="5">
        <v>4003</v>
      </c>
      <c r="B3904" s="6" t="s">
        <v>8876</v>
      </c>
      <c r="C3904" s="6" t="s">
        <v>1757</v>
      </c>
      <c r="D3904" s="6" t="s">
        <v>49</v>
      </c>
      <c r="E3904" s="6" t="s">
        <v>16</v>
      </c>
      <c r="F3904" s="6">
        <v>90</v>
      </c>
      <c r="G3904" s="6" t="s">
        <v>8877</v>
      </c>
      <c r="H3904" s="6" t="s">
        <v>2883</v>
      </c>
      <c r="I3904" s="6" t="s">
        <v>32</v>
      </c>
      <c r="J3904" s="7">
        <v>44420</v>
      </c>
      <c r="K3904" s="6">
        <v>46</v>
      </c>
      <c r="L3904" s="6" t="s">
        <v>78</v>
      </c>
      <c r="M3904" s="8"/>
      <c r="O3904">
        <f t="shared" si="977"/>
        <v>0</v>
      </c>
      <c r="Q3904" s="5" t="str">
        <f t="shared" si="962"/>
        <v>4003</v>
      </c>
      <c r="R3904" s="6" t="str">
        <f t="shared" si="963"/>
        <v>Lashonda</v>
      </c>
      <c r="S3904" s="6" t="str">
        <f t="shared" si="964"/>
        <v>Numbers</v>
      </c>
      <c r="T3904" s="6" t="str">
        <f t="shared" si="965"/>
        <v>Miss</v>
      </c>
      <c r="U3904" s="6" t="str">
        <f t="shared" si="966"/>
        <v>F</v>
      </c>
      <c r="V3904" s="6" t="str">
        <f t="shared" si="967"/>
        <v>90</v>
      </c>
      <c r="W3904" s="6" t="str">
        <f t="shared" si="968"/>
        <v>Rock Street</v>
      </c>
      <c r="X3904" s="6" t="str">
        <f t="shared" si="969"/>
        <v>et</v>
      </c>
      <c r="Y3904" s="6" t="str">
        <f t="shared" si="970"/>
        <v>Rock Street</v>
      </c>
      <c r="Z3904" s="6" t="str">
        <f t="shared" si="971"/>
        <v>Taunton</v>
      </c>
      <c r="AA3904" s="6" t="str">
        <f t="shared" si="972"/>
        <v>WC</v>
      </c>
      <c r="AB3904" s="7" t="str">
        <f t="shared" si="973"/>
        <v>44420</v>
      </c>
      <c r="AC3904" s="6" t="str">
        <f t="shared" si="974"/>
        <v>46</v>
      </c>
      <c r="AD3904" s="6" t="str">
        <f t="shared" si="975"/>
        <v>C2</v>
      </c>
      <c r="AE3904" s="8" t="str">
        <f t="shared" si="976"/>
        <v/>
      </c>
    </row>
    <row r="3905" spans="1:31" x14ac:dyDescent="0.25">
      <c r="A3905" s="9">
        <v>4004</v>
      </c>
      <c r="B3905" s="10" t="s">
        <v>4444</v>
      </c>
      <c r="C3905" s="10" t="s">
        <v>387</v>
      </c>
      <c r="D3905" s="10" t="s">
        <v>28</v>
      </c>
      <c r="E3905" s="10" t="s">
        <v>29</v>
      </c>
      <c r="F3905" s="10">
        <v>30</v>
      </c>
      <c r="G3905" s="10" t="s">
        <v>8878</v>
      </c>
      <c r="H3905" s="10" t="s">
        <v>1267</v>
      </c>
      <c r="I3905" s="10" t="s">
        <v>57</v>
      </c>
      <c r="J3905" s="11">
        <v>43847</v>
      </c>
      <c r="K3905" s="10">
        <v>16</v>
      </c>
      <c r="L3905" s="10" t="s">
        <v>68</v>
      </c>
      <c r="M3905" s="12"/>
      <c r="O3905">
        <f t="shared" si="977"/>
        <v>0</v>
      </c>
      <c r="Q3905" s="9" t="str">
        <f t="shared" si="962"/>
        <v>4004</v>
      </c>
      <c r="R3905" s="10" t="str">
        <f t="shared" si="963"/>
        <v>Curt</v>
      </c>
      <c r="S3905" s="10" t="str">
        <f t="shared" si="964"/>
        <v>Hurst</v>
      </c>
      <c r="T3905" s="10" t="str">
        <f t="shared" si="965"/>
        <v>Mr</v>
      </c>
      <c r="U3905" s="10" t="str">
        <f t="shared" si="966"/>
        <v>M</v>
      </c>
      <c r="V3905" s="10" t="str">
        <f t="shared" si="967"/>
        <v>30</v>
      </c>
      <c r="W3905" s="10" t="str">
        <f t="shared" si="968"/>
        <v>Rockbourne Road</v>
      </c>
      <c r="X3905" s="10" t="str">
        <f t="shared" si="969"/>
        <v>ad</v>
      </c>
      <c r="Y3905" s="10" t="str">
        <f t="shared" si="970"/>
        <v>Rockbourne Road</v>
      </c>
      <c r="Z3905" s="10" t="str">
        <f t="shared" si="971"/>
        <v>Andover</v>
      </c>
      <c r="AA3905" s="10" t="str">
        <f t="shared" si="972"/>
        <v>HP</v>
      </c>
      <c r="AB3905" s="11" t="str">
        <f t="shared" si="973"/>
        <v>43847</v>
      </c>
      <c r="AC3905" s="10" t="str">
        <f t="shared" si="974"/>
        <v>16</v>
      </c>
      <c r="AD3905" s="10" t="str">
        <f t="shared" si="975"/>
        <v>A2</v>
      </c>
      <c r="AE3905" s="12" t="str">
        <f t="shared" si="976"/>
        <v/>
      </c>
    </row>
    <row r="3906" spans="1:31" x14ac:dyDescent="0.25">
      <c r="A3906" s="5">
        <v>4005</v>
      </c>
      <c r="B3906" s="6" t="s">
        <v>8879</v>
      </c>
      <c r="C3906" s="6" t="s">
        <v>1805</v>
      </c>
      <c r="D3906" s="6" t="s">
        <v>49</v>
      </c>
      <c r="E3906" s="6" t="s">
        <v>16</v>
      </c>
      <c r="F3906" s="6">
        <v>60</v>
      </c>
      <c r="G3906" s="6" t="s">
        <v>8878</v>
      </c>
      <c r="H3906" s="6" t="s">
        <v>2066</v>
      </c>
      <c r="I3906" s="6" t="s">
        <v>2067</v>
      </c>
      <c r="J3906" s="7">
        <v>43875</v>
      </c>
      <c r="K3906" s="6">
        <v>11</v>
      </c>
      <c r="L3906" s="6" t="s">
        <v>68</v>
      </c>
      <c r="M3906" s="8"/>
      <c r="O3906">
        <f t="shared" si="977"/>
        <v>0</v>
      </c>
      <c r="Q3906" s="5" t="str">
        <f t="shared" si="962"/>
        <v>4005</v>
      </c>
      <c r="R3906" s="6" t="str">
        <f t="shared" si="963"/>
        <v>Marica</v>
      </c>
      <c r="S3906" s="6" t="str">
        <f t="shared" si="964"/>
        <v>Ash</v>
      </c>
      <c r="T3906" s="6" t="str">
        <f t="shared" si="965"/>
        <v>Miss</v>
      </c>
      <c r="U3906" s="6" t="str">
        <f t="shared" si="966"/>
        <v>F</v>
      </c>
      <c r="V3906" s="6" t="str">
        <f t="shared" si="967"/>
        <v>60</v>
      </c>
      <c r="W3906" s="6" t="str">
        <f t="shared" si="968"/>
        <v>Rockbourne Road</v>
      </c>
      <c r="X3906" s="6" t="str">
        <f t="shared" si="969"/>
        <v>ad</v>
      </c>
      <c r="Y3906" s="6" t="str">
        <f t="shared" si="970"/>
        <v>Rockbourne Road</v>
      </c>
      <c r="Z3906" s="6" t="str">
        <f t="shared" si="971"/>
        <v>Bath</v>
      </c>
      <c r="AA3906" s="6" t="str">
        <f t="shared" si="972"/>
        <v>RG</v>
      </c>
      <c r="AB3906" s="7" t="str">
        <f t="shared" si="973"/>
        <v>43875</v>
      </c>
      <c r="AC3906" s="6" t="str">
        <f t="shared" si="974"/>
        <v>11</v>
      </c>
      <c r="AD3906" s="6" t="str">
        <f t="shared" si="975"/>
        <v>A2</v>
      </c>
      <c r="AE3906" s="8" t="str">
        <f t="shared" si="976"/>
        <v/>
      </c>
    </row>
    <row r="3907" spans="1:31" x14ac:dyDescent="0.25">
      <c r="A3907" s="9">
        <v>4006</v>
      </c>
      <c r="B3907" s="10" t="s">
        <v>7704</v>
      </c>
      <c r="C3907" s="10" t="s">
        <v>8102</v>
      </c>
      <c r="D3907" s="10" t="s">
        <v>15</v>
      </c>
      <c r="E3907" s="10" t="s">
        <v>16</v>
      </c>
      <c r="F3907" s="10">
        <v>90</v>
      </c>
      <c r="G3907" s="10" t="s">
        <v>8880</v>
      </c>
      <c r="H3907" s="10" t="s">
        <v>2821</v>
      </c>
      <c r="I3907" s="10" t="s">
        <v>32</v>
      </c>
      <c r="J3907" s="11">
        <v>43975</v>
      </c>
      <c r="K3907" s="10">
        <v>72</v>
      </c>
      <c r="L3907" s="10" t="s">
        <v>33</v>
      </c>
      <c r="M3907" s="12"/>
      <c r="O3907">
        <f t="shared" si="977"/>
        <v>0</v>
      </c>
      <c r="Q3907" s="9" t="str">
        <f t="shared" si="962"/>
        <v>4006</v>
      </c>
      <c r="R3907" s="10" t="str">
        <f t="shared" si="963"/>
        <v>Angelo</v>
      </c>
      <c r="S3907" s="10" t="str">
        <f t="shared" si="964"/>
        <v>Benson</v>
      </c>
      <c r="T3907" s="10" t="str">
        <f t="shared" si="965"/>
        <v>Mrs</v>
      </c>
      <c r="U3907" s="10" t="str">
        <f t="shared" si="966"/>
        <v>F</v>
      </c>
      <c r="V3907" s="10" t="str">
        <f t="shared" si="967"/>
        <v>90</v>
      </c>
      <c r="W3907" s="10" t="str">
        <f t="shared" si="968"/>
        <v>Rockhall Road</v>
      </c>
      <c r="X3907" s="10" t="str">
        <f t="shared" si="969"/>
        <v>ad</v>
      </c>
      <c r="Y3907" s="10" t="str">
        <f t="shared" si="970"/>
        <v>Rockhall Road</v>
      </c>
      <c r="Z3907" s="10" t="str">
        <f t="shared" si="971"/>
        <v>Newcastle Emlyn</v>
      </c>
      <c r="AA3907" s="10" t="str">
        <f t="shared" si="972"/>
        <v>WC</v>
      </c>
      <c r="AB3907" s="11" t="str">
        <f t="shared" si="973"/>
        <v>43975</v>
      </c>
      <c r="AC3907" s="10" t="str">
        <f t="shared" si="974"/>
        <v>72</v>
      </c>
      <c r="AD3907" s="10" t="str">
        <f t="shared" si="975"/>
        <v>A3</v>
      </c>
      <c r="AE3907" s="12" t="str">
        <f t="shared" si="976"/>
        <v/>
      </c>
    </row>
    <row r="3908" spans="1:31" x14ac:dyDescent="0.25">
      <c r="A3908" s="5">
        <v>4007</v>
      </c>
      <c r="B3908" s="6" t="s">
        <v>7866</v>
      </c>
      <c r="C3908" s="6" t="s">
        <v>2470</v>
      </c>
      <c r="D3908" s="6" t="s">
        <v>90</v>
      </c>
      <c r="E3908" s="6" t="s">
        <v>16</v>
      </c>
      <c r="F3908" s="6">
        <v>30</v>
      </c>
      <c r="G3908" s="6" t="s">
        <v>8881</v>
      </c>
      <c r="H3908" s="6" t="s">
        <v>7659</v>
      </c>
      <c r="I3908" s="6" t="s">
        <v>38</v>
      </c>
      <c r="J3908" s="7">
        <v>44387</v>
      </c>
      <c r="K3908" s="6">
        <v>41</v>
      </c>
      <c r="L3908" s="6" t="s">
        <v>39</v>
      </c>
      <c r="M3908" s="8"/>
      <c r="O3908">
        <f t="shared" si="977"/>
        <v>0</v>
      </c>
      <c r="Q3908" s="5" t="str">
        <f t="shared" si="962"/>
        <v>4007</v>
      </c>
      <c r="R3908" s="6" t="str">
        <f t="shared" si="963"/>
        <v>Kyong</v>
      </c>
      <c r="S3908" s="6" t="str">
        <f t="shared" si="964"/>
        <v>Gary</v>
      </c>
      <c r="T3908" s="6" t="str">
        <f t="shared" si="965"/>
        <v>Dr</v>
      </c>
      <c r="U3908" s="6" t="str">
        <f t="shared" si="966"/>
        <v>F</v>
      </c>
      <c r="V3908" s="6" t="str">
        <f t="shared" si="967"/>
        <v>30</v>
      </c>
      <c r="W3908" s="6" t="str">
        <f t="shared" si="968"/>
        <v>Rockingham Close</v>
      </c>
      <c r="X3908" s="6" t="str">
        <f t="shared" si="969"/>
        <v>se</v>
      </c>
      <c r="Y3908" s="6" t="str">
        <f t="shared" si="970"/>
        <v>Rockingham Close</v>
      </c>
      <c r="Z3908" s="6" t="str">
        <f t="shared" si="971"/>
        <v>Dunmow</v>
      </c>
      <c r="AA3908" s="6" t="str">
        <f t="shared" si="972"/>
        <v>RM</v>
      </c>
      <c r="AB3908" s="7" t="str">
        <f t="shared" si="973"/>
        <v>44387</v>
      </c>
      <c r="AC3908" s="6" t="str">
        <f t="shared" si="974"/>
        <v>41</v>
      </c>
      <c r="AD3908" s="6" t="str">
        <f t="shared" si="975"/>
        <v>C1</v>
      </c>
      <c r="AE3908" s="8" t="str">
        <f t="shared" si="976"/>
        <v/>
      </c>
    </row>
    <row r="3909" spans="1:31" x14ac:dyDescent="0.25">
      <c r="A3909" s="5">
        <v>4009</v>
      </c>
      <c r="B3909" s="6" t="s">
        <v>8882</v>
      </c>
      <c r="C3909" s="6" t="s">
        <v>2115</v>
      </c>
      <c r="D3909" s="6" t="s">
        <v>49</v>
      </c>
      <c r="E3909" s="6" t="s">
        <v>16</v>
      </c>
      <c r="F3909" s="6">
        <v>60</v>
      </c>
      <c r="G3909" s="6" t="s">
        <v>8883</v>
      </c>
      <c r="H3909" s="6" t="s">
        <v>268</v>
      </c>
      <c r="I3909" s="6" t="s">
        <v>185</v>
      </c>
      <c r="J3909" s="7">
        <v>43595</v>
      </c>
      <c r="K3909" s="6">
        <v>23</v>
      </c>
      <c r="L3909" s="6" t="s">
        <v>39</v>
      </c>
      <c r="M3909" s="8"/>
      <c r="O3909">
        <f t="shared" si="977"/>
        <v>0</v>
      </c>
      <c r="Q3909" s="5" t="str">
        <f t="shared" si="962"/>
        <v>4009</v>
      </c>
      <c r="R3909" s="6" t="str">
        <f t="shared" si="963"/>
        <v>Janna</v>
      </c>
      <c r="S3909" s="6" t="str">
        <f t="shared" si="964"/>
        <v>Johns</v>
      </c>
      <c r="T3909" s="6" t="str">
        <f t="shared" si="965"/>
        <v>Miss</v>
      </c>
      <c r="U3909" s="6" t="str">
        <f t="shared" si="966"/>
        <v>F</v>
      </c>
      <c r="V3909" s="6" t="str">
        <f t="shared" si="967"/>
        <v>60</v>
      </c>
      <c r="W3909" s="6" t="str">
        <f t="shared" si="968"/>
        <v>Rockland Road</v>
      </c>
      <c r="X3909" s="6" t="str">
        <f t="shared" si="969"/>
        <v>ad</v>
      </c>
      <c r="Y3909" s="6" t="str">
        <f t="shared" si="970"/>
        <v>Rockland Road</v>
      </c>
      <c r="Z3909" s="6" t="str">
        <f t="shared" si="971"/>
        <v>Glenfinnan</v>
      </c>
      <c r="AA3909" s="6" t="str">
        <f t="shared" si="972"/>
        <v>HX</v>
      </c>
      <c r="AB3909" s="7" t="str">
        <f t="shared" si="973"/>
        <v>43595</v>
      </c>
      <c r="AC3909" s="6" t="str">
        <f t="shared" si="974"/>
        <v>23</v>
      </c>
      <c r="AD3909" s="6" t="str">
        <f t="shared" si="975"/>
        <v>C1</v>
      </c>
      <c r="AE3909" s="8" t="str">
        <f t="shared" si="976"/>
        <v/>
      </c>
    </row>
    <row r="3910" spans="1:31" x14ac:dyDescent="0.25">
      <c r="A3910" s="9">
        <v>4010</v>
      </c>
      <c r="B3910" s="10" t="s">
        <v>6979</v>
      </c>
      <c r="C3910" s="10" t="s">
        <v>325</v>
      </c>
      <c r="D3910" s="10" t="s">
        <v>28</v>
      </c>
      <c r="E3910" s="10" t="s">
        <v>29</v>
      </c>
      <c r="F3910" s="10">
        <v>90</v>
      </c>
      <c r="G3910" s="10" t="s">
        <v>8884</v>
      </c>
      <c r="H3910" s="10" t="s">
        <v>5757</v>
      </c>
      <c r="I3910" s="10" t="s">
        <v>1306</v>
      </c>
      <c r="J3910" s="11">
        <v>43566</v>
      </c>
      <c r="K3910" s="10">
        <v>7</v>
      </c>
      <c r="L3910" s="10" t="s">
        <v>39</v>
      </c>
      <c r="M3910" s="12"/>
      <c r="O3910">
        <f t="shared" si="977"/>
        <v>0</v>
      </c>
      <c r="Q3910" s="9" t="str">
        <f t="shared" ref="Q3910:Q3973" si="978">TRIM(A3910)</f>
        <v>4010</v>
      </c>
      <c r="R3910" s="10" t="str">
        <f t="shared" ref="R3910:R3973" si="979">TRIM(B3910)</f>
        <v>Ramon</v>
      </c>
      <c r="S3910" s="10" t="str">
        <f t="shared" ref="S3910:S3973" si="980">TRIM(C3910)</f>
        <v>Browne</v>
      </c>
      <c r="T3910" s="10" t="str">
        <f t="shared" ref="T3910:T3973" si="981">TRIM(D3910)</f>
        <v>Mr</v>
      </c>
      <c r="U3910" s="10" t="str">
        <f t="shared" ref="U3910:U3973" si="982">IF(ISNUMBER(SEARCH("f",TRIM(E3910))),"F","M")</f>
        <v>M</v>
      </c>
      <c r="V3910" s="10" t="str">
        <f t="shared" ref="V3910:V3973" si="983">TRIM(F3910)</f>
        <v>90</v>
      </c>
      <c r="W3910" s="10" t="str">
        <f t="shared" ref="W3910:W3973" si="984">SUBSTITUTE(SUBSTITUTE(SUBSTITUTE(PROPER(TRIM(G3910)),"(?)","")," (No",""),"'S","'s")</f>
        <v>Rocks Lane</v>
      </c>
      <c r="X3910" s="10" t="str">
        <f t="shared" ref="X3910:X3973" si="985">RIGHT(W3910,2)</f>
        <v>ne</v>
      </c>
      <c r="Y3910" s="10" t="str">
        <f t="shared" ref="Y3910:Y3973" si="986">IF(OR(X3910="St",X3910="Av",X3910="Pl"),SUBSTITUTE(SUBSTITUTE(SUBSTITUTE(SUBSTITUTE(SUBSTITUTE(SUBSTITUTE(SUBSTITUTE(W3910,"Rd","Road"),"St","Street"),"Cls", "Close"),"Plc","Place"),"Bldgs","Buildings"),"Av","Avenue"),"Pl","Place"),SUBSTITUTE(SUBSTITUTE(SUBSTITUTE(SUBSTITUTE(SUBSTITUTE(W3910,"Rd","Road"),"Cls", "Close"),"Plc","Place"),"Bldgs","Buildings"),"Crt","Court"))</f>
        <v>Rocks Lane</v>
      </c>
      <c r="Z3910" s="10" t="str">
        <f t="shared" ref="Z3910:Z3973" si="987">TRIM(H3910)</f>
        <v>Burford</v>
      </c>
      <c r="AA3910" s="10" t="str">
        <f t="shared" ref="AA3910:AA3973" si="988">TRIM(I3910)</f>
        <v>CO</v>
      </c>
      <c r="AB3910" s="11" t="str">
        <f t="shared" ref="AB3910:AB3973" si="989">TRIM(J3910)</f>
        <v>43566</v>
      </c>
      <c r="AC3910" s="10" t="str">
        <f t="shared" ref="AC3910:AC3973" si="990">TRIM(K3910)</f>
        <v>7</v>
      </c>
      <c r="AD3910" s="10" t="str">
        <f t="shared" ref="AD3910:AD3973" si="991">TRIM(L3910)</f>
        <v>C1</v>
      </c>
      <c r="AE3910" s="12" t="str">
        <f t="shared" ref="AE3910:AE3973" si="992">TRIM(M3910)</f>
        <v/>
      </c>
    </row>
    <row r="3911" spans="1:31" x14ac:dyDescent="0.25">
      <c r="A3911" s="5">
        <v>4011</v>
      </c>
      <c r="B3911" s="6" t="s">
        <v>8885</v>
      </c>
      <c r="C3911" s="6" t="s">
        <v>4310</v>
      </c>
      <c r="D3911" s="6" t="s">
        <v>15</v>
      </c>
      <c r="E3911" s="6" t="s">
        <v>16</v>
      </c>
      <c r="F3911" s="6">
        <v>30</v>
      </c>
      <c r="G3911" s="6" t="s">
        <v>8886</v>
      </c>
      <c r="H3911" s="6" t="s">
        <v>7987</v>
      </c>
      <c r="I3911" s="6" t="s">
        <v>32</v>
      </c>
      <c r="J3911" s="7">
        <v>43671</v>
      </c>
      <c r="K3911" s="6">
        <v>76</v>
      </c>
      <c r="L3911" s="6" t="s">
        <v>33</v>
      </c>
      <c r="M3911" s="8"/>
      <c r="O3911">
        <f t="shared" si="977"/>
        <v>0</v>
      </c>
      <c r="Q3911" s="5" t="str">
        <f t="shared" si="978"/>
        <v>4011</v>
      </c>
      <c r="R3911" s="6" t="str">
        <f t="shared" si="979"/>
        <v>Leeanne</v>
      </c>
      <c r="S3911" s="6" t="str">
        <f t="shared" si="980"/>
        <v>Mackey</v>
      </c>
      <c r="T3911" s="6" t="str">
        <f t="shared" si="981"/>
        <v>Mrs</v>
      </c>
      <c r="U3911" s="6" t="str">
        <f t="shared" si="982"/>
        <v>F</v>
      </c>
      <c r="V3911" s="6" t="str">
        <f t="shared" si="983"/>
        <v>30</v>
      </c>
      <c r="W3911" s="6" t="str">
        <f t="shared" si="984"/>
        <v>Rocliffe Street</v>
      </c>
      <c r="X3911" s="6" t="str">
        <f t="shared" si="985"/>
        <v>et</v>
      </c>
      <c r="Y3911" s="6" t="str">
        <f t="shared" si="986"/>
        <v>Rocliffe Street</v>
      </c>
      <c r="Z3911" s="6" t="str">
        <f t="shared" si="987"/>
        <v>Louth</v>
      </c>
      <c r="AA3911" s="6" t="str">
        <f t="shared" si="988"/>
        <v>WC</v>
      </c>
      <c r="AB3911" s="7" t="str">
        <f t="shared" si="989"/>
        <v>43671</v>
      </c>
      <c r="AC3911" s="6" t="str">
        <f t="shared" si="990"/>
        <v>76</v>
      </c>
      <c r="AD3911" s="6" t="str">
        <f t="shared" si="991"/>
        <v>A3</v>
      </c>
      <c r="AE3911" s="8" t="str">
        <f t="shared" si="992"/>
        <v/>
      </c>
    </row>
    <row r="3912" spans="1:31" x14ac:dyDescent="0.25">
      <c r="A3912" s="9">
        <v>4012</v>
      </c>
      <c r="B3912" s="10" t="s">
        <v>8887</v>
      </c>
      <c r="C3912" s="10" t="s">
        <v>34</v>
      </c>
      <c r="D3912" s="10" t="s">
        <v>49</v>
      </c>
      <c r="E3912" s="10" t="s">
        <v>16</v>
      </c>
      <c r="F3912" s="10">
        <v>60</v>
      </c>
      <c r="G3912" s="10" t="s">
        <v>8888</v>
      </c>
      <c r="H3912" s="10" t="s">
        <v>4662</v>
      </c>
      <c r="I3912" s="10" t="s">
        <v>881</v>
      </c>
      <c r="J3912" s="11">
        <v>44473</v>
      </c>
      <c r="K3912" s="10">
        <v>12</v>
      </c>
      <c r="L3912" s="10" t="s">
        <v>20</v>
      </c>
      <c r="M3912" s="12"/>
      <c r="O3912">
        <f t="shared" si="977"/>
        <v>0</v>
      </c>
      <c r="Q3912" s="9" t="str">
        <f t="shared" si="978"/>
        <v>4012</v>
      </c>
      <c r="R3912" s="10" t="str">
        <f t="shared" si="979"/>
        <v>Lamonica</v>
      </c>
      <c r="S3912" s="10" t="str">
        <f t="shared" si="980"/>
        <v>Barry</v>
      </c>
      <c r="T3912" s="10" t="str">
        <f t="shared" si="981"/>
        <v>Miss</v>
      </c>
      <c r="U3912" s="10" t="str">
        <f t="shared" si="982"/>
        <v>F</v>
      </c>
      <c r="V3912" s="10" t="str">
        <f t="shared" si="983"/>
        <v>60</v>
      </c>
      <c r="W3912" s="10" t="str">
        <f t="shared" si="984"/>
        <v>Roding Mews</v>
      </c>
      <c r="X3912" s="10" t="str">
        <f t="shared" si="985"/>
        <v>ws</v>
      </c>
      <c r="Y3912" s="10" t="str">
        <f t="shared" si="986"/>
        <v>Roding Mews</v>
      </c>
      <c r="Z3912" s="10" t="str">
        <f t="shared" si="987"/>
        <v>Innerleithen</v>
      </c>
      <c r="AA3912" s="10" t="str">
        <f t="shared" si="988"/>
        <v>LS</v>
      </c>
      <c r="AB3912" s="11" t="str">
        <f t="shared" si="989"/>
        <v>44473</v>
      </c>
      <c r="AC3912" s="10" t="str">
        <f t="shared" si="990"/>
        <v>12</v>
      </c>
      <c r="AD3912" s="10" t="str">
        <f t="shared" si="991"/>
        <v>B</v>
      </c>
      <c r="AE3912" s="12" t="str">
        <f t="shared" si="992"/>
        <v/>
      </c>
    </row>
    <row r="3913" spans="1:31" x14ac:dyDescent="0.25">
      <c r="A3913" s="5">
        <v>4013</v>
      </c>
      <c r="B3913" s="6" t="s">
        <v>8889</v>
      </c>
      <c r="C3913" s="6" t="s">
        <v>363</v>
      </c>
      <c r="D3913" s="6" t="s">
        <v>49</v>
      </c>
      <c r="E3913" s="6" t="s">
        <v>16</v>
      </c>
      <c r="F3913" s="6">
        <v>30</v>
      </c>
      <c r="G3913" s="6" t="s">
        <v>8890</v>
      </c>
      <c r="H3913" s="6" t="s">
        <v>4320</v>
      </c>
      <c r="I3913" s="6" t="s">
        <v>1194</v>
      </c>
      <c r="J3913" s="7">
        <v>43996</v>
      </c>
      <c r="K3913" s="6">
        <v>25</v>
      </c>
      <c r="L3913" s="6" t="s">
        <v>99</v>
      </c>
      <c r="M3913" s="8"/>
      <c r="O3913">
        <f t="shared" si="977"/>
        <v>0</v>
      </c>
      <c r="Q3913" s="5" t="str">
        <f t="shared" si="978"/>
        <v>4013</v>
      </c>
      <c r="R3913" s="6" t="str">
        <f t="shared" si="979"/>
        <v>Fannie</v>
      </c>
      <c r="S3913" s="6" t="str">
        <f t="shared" si="980"/>
        <v>Leslie</v>
      </c>
      <c r="T3913" s="6" t="str">
        <f t="shared" si="981"/>
        <v>Miss</v>
      </c>
      <c r="U3913" s="6" t="str">
        <f t="shared" si="982"/>
        <v>F</v>
      </c>
      <c r="V3913" s="6" t="str">
        <f t="shared" si="983"/>
        <v>30</v>
      </c>
      <c r="W3913" s="6" t="str">
        <f t="shared" si="984"/>
        <v>Rodway Road</v>
      </c>
      <c r="X3913" s="6" t="str">
        <f t="shared" si="985"/>
        <v>ad</v>
      </c>
      <c r="Y3913" s="6" t="str">
        <f t="shared" si="986"/>
        <v>Rodway Road</v>
      </c>
      <c r="Z3913" s="6" t="str">
        <f t="shared" si="987"/>
        <v>East Grinstead</v>
      </c>
      <c r="AA3913" s="6" t="str">
        <f t="shared" si="988"/>
        <v>LU</v>
      </c>
      <c r="AB3913" s="7" t="str">
        <f t="shared" si="989"/>
        <v>43996</v>
      </c>
      <c r="AC3913" s="6" t="str">
        <f t="shared" si="990"/>
        <v>25</v>
      </c>
      <c r="AD3913" s="6" t="str">
        <f t="shared" si="991"/>
        <v>E</v>
      </c>
      <c r="AE3913" s="8" t="str">
        <f t="shared" si="992"/>
        <v/>
      </c>
    </row>
    <row r="3914" spans="1:31" x14ac:dyDescent="0.25">
      <c r="A3914" s="9">
        <v>4014</v>
      </c>
      <c r="B3914" s="10" t="s">
        <v>6054</v>
      </c>
      <c r="C3914" s="10" t="s">
        <v>8509</v>
      </c>
      <c r="D3914" s="10" t="s">
        <v>28</v>
      </c>
      <c r="E3914" s="10" t="s">
        <v>29</v>
      </c>
      <c r="F3914" s="10">
        <v>90</v>
      </c>
      <c r="G3914" s="10" t="s">
        <v>8891</v>
      </c>
      <c r="H3914" s="10" t="s">
        <v>2169</v>
      </c>
      <c r="I3914" s="10" t="s">
        <v>291</v>
      </c>
      <c r="J3914" s="11">
        <v>43869</v>
      </c>
      <c r="K3914" s="10">
        <v>62</v>
      </c>
      <c r="L3914" s="10" t="s">
        <v>44</v>
      </c>
      <c r="M3914" s="12"/>
      <c r="O3914">
        <f t="shared" ref="O3914:O3977" si="993">COUNTBLANK(A3914:L3914)+COUNTIF(K3914,0)</f>
        <v>0</v>
      </c>
      <c r="Q3914" s="9" t="str">
        <f t="shared" si="978"/>
        <v>4014</v>
      </c>
      <c r="R3914" s="10" t="str">
        <f t="shared" si="979"/>
        <v>Jerald</v>
      </c>
      <c r="S3914" s="10" t="str">
        <f t="shared" si="980"/>
        <v>Bourgeois</v>
      </c>
      <c r="T3914" s="10" t="str">
        <f t="shared" si="981"/>
        <v>Mr</v>
      </c>
      <c r="U3914" s="10" t="str">
        <f t="shared" si="982"/>
        <v>M</v>
      </c>
      <c r="V3914" s="10" t="str">
        <f t="shared" si="983"/>
        <v>90</v>
      </c>
      <c r="W3914" s="10" t="str">
        <f t="shared" si="984"/>
        <v>Roehampton Vale</v>
      </c>
      <c r="X3914" s="10" t="str">
        <f t="shared" si="985"/>
        <v>le</v>
      </c>
      <c r="Y3914" s="10" t="str">
        <f t="shared" si="986"/>
        <v>Roehampton Vale</v>
      </c>
      <c r="Z3914" s="10" t="str">
        <f t="shared" si="987"/>
        <v>Leamington Spa</v>
      </c>
      <c r="AA3914" s="10" t="str">
        <f t="shared" si="988"/>
        <v>HS</v>
      </c>
      <c r="AB3914" s="11" t="str">
        <f t="shared" si="989"/>
        <v>43869</v>
      </c>
      <c r="AC3914" s="10" t="str">
        <f t="shared" si="990"/>
        <v>62</v>
      </c>
      <c r="AD3914" s="10" t="str">
        <f t="shared" si="991"/>
        <v>D</v>
      </c>
      <c r="AE3914" s="12" t="str">
        <f t="shared" si="992"/>
        <v/>
      </c>
    </row>
    <row r="3915" spans="1:31" x14ac:dyDescent="0.25">
      <c r="A3915" s="5">
        <v>4015</v>
      </c>
      <c r="B3915" s="6" t="s">
        <v>8892</v>
      </c>
      <c r="C3915" s="6" t="s">
        <v>2893</v>
      </c>
      <c r="D3915" s="6" t="s">
        <v>49</v>
      </c>
      <c r="E3915" s="6" t="s">
        <v>16</v>
      </c>
      <c r="F3915" s="6">
        <v>90</v>
      </c>
      <c r="G3915" s="6" t="s">
        <v>8893</v>
      </c>
      <c r="H3915" s="6" t="s">
        <v>1602</v>
      </c>
      <c r="I3915" s="6" t="s">
        <v>32</v>
      </c>
      <c r="J3915" s="7">
        <v>44549</v>
      </c>
      <c r="K3915" s="6">
        <v>65</v>
      </c>
      <c r="L3915" s="6" t="s">
        <v>52</v>
      </c>
      <c r="M3915" s="8"/>
      <c r="O3915">
        <f t="shared" si="993"/>
        <v>0</v>
      </c>
      <c r="Q3915" s="5" t="str">
        <f t="shared" si="978"/>
        <v>4015</v>
      </c>
      <c r="R3915" s="6" t="str">
        <f t="shared" si="979"/>
        <v>Cathleen</v>
      </c>
      <c r="S3915" s="6" t="str">
        <f t="shared" si="980"/>
        <v>Daly</v>
      </c>
      <c r="T3915" s="6" t="str">
        <f t="shared" si="981"/>
        <v>Miss</v>
      </c>
      <c r="U3915" s="6" t="str">
        <f t="shared" si="982"/>
        <v>F</v>
      </c>
      <c r="V3915" s="6" t="str">
        <f t="shared" si="983"/>
        <v>90</v>
      </c>
      <c r="W3915" s="6" t="str">
        <f t="shared" si="984"/>
        <v>Roger Street</v>
      </c>
      <c r="X3915" s="6" t="str">
        <f t="shared" si="985"/>
        <v>et</v>
      </c>
      <c r="Y3915" s="6" t="str">
        <f t="shared" si="986"/>
        <v>Roger Street</v>
      </c>
      <c r="Z3915" s="6" t="str">
        <f t="shared" si="987"/>
        <v>Pembroke Dock</v>
      </c>
      <c r="AA3915" s="6" t="str">
        <f t="shared" si="988"/>
        <v>WC</v>
      </c>
      <c r="AB3915" s="7" t="str">
        <f t="shared" si="989"/>
        <v>44549</v>
      </c>
      <c r="AC3915" s="6" t="str">
        <f t="shared" si="990"/>
        <v>65</v>
      </c>
      <c r="AD3915" s="6" t="str">
        <f t="shared" si="991"/>
        <v>A1</v>
      </c>
      <c r="AE3915" s="8" t="str">
        <f t="shared" si="992"/>
        <v/>
      </c>
    </row>
    <row r="3916" spans="1:31" x14ac:dyDescent="0.25">
      <c r="A3916" s="9">
        <v>4016</v>
      </c>
      <c r="B3916" s="10" t="s">
        <v>5499</v>
      </c>
      <c r="C3916" s="10" t="s">
        <v>661</v>
      </c>
      <c r="D3916" s="10" t="s">
        <v>28</v>
      </c>
      <c r="E3916" s="10" t="s">
        <v>29</v>
      </c>
      <c r="F3916" s="10">
        <v>30</v>
      </c>
      <c r="G3916" s="10" t="s">
        <v>8894</v>
      </c>
      <c r="H3916" s="10" t="s">
        <v>7127</v>
      </c>
      <c r="I3916" s="10" t="s">
        <v>32</v>
      </c>
      <c r="J3916" s="11">
        <v>43954</v>
      </c>
      <c r="K3916" s="10">
        <v>53</v>
      </c>
      <c r="L3916" s="10" t="s">
        <v>33</v>
      </c>
      <c r="M3916" s="12"/>
      <c r="O3916">
        <f t="shared" si="993"/>
        <v>0</v>
      </c>
      <c r="Q3916" s="9" t="str">
        <f t="shared" si="978"/>
        <v>4016</v>
      </c>
      <c r="R3916" s="10" t="str">
        <f t="shared" si="979"/>
        <v>Paris</v>
      </c>
      <c r="S3916" s="10" t="str">
        <f t="shared" si="980"/>
        <v>King</v>
      </c>
      <c r="T3916" s="10" t="str">
        <f t="shared" si="981"/>
        <v>Mr</v>
      </c>
      <c r="U3916" s="10" t="str">
        <f t="shared" si="982"/>
        <v>M</v>
      </c>
      <c r="V3916" s="10" t="str">
        <f t="shared" si="983"/>
        <v>30</v>
      </c>
      <c r="W3916" s="10" t="str">
        <f t="shared" si="984"/>
        <v>Rogers Court</v>
      </c>
      <c r="X3916" s="10" t="str">
        <f t="shared" si="985"/>
        <v>rt</v>
      </c>
      <c r="Y3916" s="10" t="str">
        <f t="shared" si="986"/>
        <v>Rogers Court</v>
      </c>
      <c r="Z3916" s="10" t="str">
        <f t="shared" si="987"/>
        <v>Rowland'S Castle</v>
      </c>
      <c r="AA3916" s="10" t="str">
        <f t="shared" si="988"/>
        <v>WC</v>
      </c>
      <c r="AB3916" s="11" t="str">
        <f t="shared" si="989"/>
        <v>43954</v>
      </c>
      <c r="AC3916" s="10" t="str">
        <f t="shared" si="990"/>
        <v>53</v>
      </c>
      <c r="AD3916" s="10" t="str">
        <f t="shared" si="991"/>
        <v>A3</v>
      </c>
      <c r="AE3916" s="12" t="str">
        <f t="shared" si="992"/>
        <v/>
      </c>
    </row>
    <row r="3917" spans="1:31" x14ac:dyDescent="0.25">
      <c r="A3917" s="5">
        <v>4017</v>
      </c>
      <c r="B3917" s="6" t="s">
        <v>8895</v>
      </c>
      <c r="C3917" s="6" t="s">
        <v>8429</v>
      </c>
      <c r="D3917" s="6" t="s">
        <v>28</v>
      </c>
      <c r="E3917" s="6" t="s">
        <v>29</v>
      </c>
      <c r="F3917" s="6">
        <v>60</v>
      </c>
      <c r="G3917" s="6" t="s">
        <v>8896</v>
      </c>
      <c r="H3917" s="6" t="s">
        <v>42</v>
      </c>
      <c r="I3917" s="6" t="s">
        <v>43</v>
      </c>
      <c r="J3917" s="7">
        <v>44072</v>
      </c>
      <c r="K3917" s="6">
        <v>91</v>
      </c>
      <c r="L3917" s="6" t="s">
        <v>68</v>
      </c>
      <c r="M3917" s="8"/>
      <c r="O3917">
        <f t="shared" si="993"/>
        <v>0</v>
      </c>
      <c r="Q3917" s="5" t="str">
        <f t="shared" si="978"/>
        <v>4017</v>
      </c>
      <c r="R3917" s="6" t="str">
        <f t="shared" si="979"/>
        <v>Deshawn</v>
      </c>
      <c r="S3917" s="6" t="str">
        <f t="shared" si="980"/>
        <v>Curry</v>
      </c>
      <c r="T3917" s="6" t="str">
        <f t="shared" si="981"/>
        <v>Mr</v>
      </c>
      <c r="U3917" s="6" t="str">
        <f t="shared" si="982"/>
        <v>M</v>
      </c>
      <c r="V3917" s="6" t="str">
        <f t="shared" si="983"/>
        <v>60</v>
      </c>
      <c r="W3917" s="6" t="str">
        <f t="shared" si="984"/>
        <v>Roland Grove</v>
      </c>
      <c r="X3917" s="6" t="str">
        <f t="shared" si="985"/>
        <v>ve</v>
      </c>
      <c r="Y3917" s="6" t="str">
        <f t="shared" si="986"/>
        <v>Roland Grove</v>
      </c>
      <c r="Z3917" s="6" t="str">
        <f t="shared" si="987"/>
        <v>Appleby-In-Westmorland</v>
      </c>
      <c r="AA3917" s="6" t="str">
        <f t="shared" si="988"/>
        <v>KY</v>
      </c>
      <c r="AB3917" s="7" t="str">
        <f t="shared" si="989"/>
        <v>44072</v>
      </c>
      <c r="AC3917" s="6" t="str">
        <f t="shared" si="990"/>
        <v>91</v>
      </c>
      <c r="AD3917" s="6" t="str">
        <f t="shared" si="991"/>
        <v>A2</v>
      </c>
      <c r="AE3917" s="8" t="str">
        <f t="shared" si="992"/>
        <v/>
      </c>
    </row>
    <row r="3918" spans="1:31" x14ac:dyDescent="0.25">
      <c r="A3918" s="9">
        <v>4018</v>
      </c>
      <c r="B3918" s="10" t="s">
        <v>8897</v>
      </c>
      <c r="C3918" s="10" t="s">
        <v>1381</v>
      </c>
      <c r="D3918" s="10" t="s">
        <v>41</v>
      </c>
      <c r="E3918" s="10" t="s">
        <v>16</v>
      </c>
      <c r="F3918" s="10">
        <v>60</v>
      </c>
      <c r="G3918" s="10" t="s">
        <v>8898</v>
      </c>
      <c r="H3918" s="10" t="s">
        <v>8899</v>
      </c>
      <c r="I3918" s="10" t="s">
        <v>93</v>
      </c>
      <c r="J3918" s="11">
        <v>43897</v>
      </c>
      <c r="K3918" s="10">
        <v>35</v>
      </c>
      <c r="L3918" s="10" t="s">
        <v>62</v>
      </c>
      <c r="M3918" s="12"/>
      <c r="O3918">
        <f t="shared" si="993"/>
        <v>0</v>
      </c>
      <c r="Q3918" s="9" t="str">
        <f t="shared" si="978"/>
        <v>4018</v>
      </c>
      <c r="R3918" s="10" t="str">
        <f t="shared" si="979"/>
        <v>Lynne</v>
      </c>
      <c r="S3918" s="10" t="str">
        <f t="shared" si="980"/>
        <v>Burnette</v>
      </c>
      <c r="T3918" s="10" t="str">
        <f t="shared" si="981"/>
        <v>Ms</v>
      </c>
      <c r="U3918" s="10" t="str">
        <f t="shared" si="982"/>
        <v>F</v>
      </c>
      <c r="V3918" s="10" t="str">
        <f t="shared" si="983"/>
        <v>60</v>
      </c>
      <c r="W3918" s="10" t="str">
        <f t="shared" si="984"/>
        <v>Roland Road</v>
      </c>
      <c r="X3918" s="10" t="str">
        <f t="shared" si="985"/>
        <v>ad</v>
      </c>
      <c r="Y3918" s="10" t="str">
        <f t="shared" si="986"/>
        <v>Roland Road</v>
      </c>
      <c r="Z3918" s="10" t="str">
        <f t="shared" si="987"/>
        <v>Buckhurst Hill</v>
      </c>
      <c r="AA3918" s="10" t="str">
        <f t="shared" si="988"/>
        <v>TF</v>
      </c>
      <c r="AB3918" s="11" t="str">
        <f t="shared" si="989"/>
        <v>43897</v>
      </c>
      <c r="AC3918" s="10" t="str">
        <f t="shared" si="990"/>
        <v>35</v>
      </c>
      <c r="AD3918" s="10" t="str">
        <f t="shared" si="991"/>
        <v>C4</v>
      </c>
      <c r="AE3918" s="12" t="str">
        <f t="shared" si="992"/>
        <v/>
      </c>
    </row>
    <row r="3919" spans="1:31" x14ac:dyDescent="0.25">
      <c r="A3919" s="5">
        <v>4019</v>
      </c>
      <c r="B3919" s="6" t="s">
        <v>2941</v>
      </c>
      <c r="C3919" s="6" t="s">
        <v>230</v>
      </c>
      <c r="D3919" s="6" t="s">
        <v>15</v>
      </c>
      <c r="E3919" s="6" t="s">
        <v>16</v>
      </c>
      <c r="F3919" s="6">
        <v>30</v>
      </c>
      <c r="G3919" s="6" t="s">
        <v>8900</v>
      </c>
      <c r="H3919" s="6" t="s">
        <v>760</v>
      </c>
      <c r="I3919" s="6" t="s">
        <v>32</v>
      </c>
      <c r="J3919" s="7">
        <v>43568</v>
      </c>
      <c r="K3919" s="6">
        <v>71</v>
      </c>
      <c r="L3919" s="6" t="s">
        <v>20</v>
      </c>
      <c r="M3919" s="8"/>
      <c r="O3919">
        <f t="shared" si="993"/>
        <v>0</v>
      </c>
      <c r="Q3919" s="5" t="str">
        <f t="shared" si="978"/>
        <v>4019</v>
      </c>
      <c r="R3919" s="6" t="str">
        <f t="shared" si="979"/>
        <v>Shannon</v>
      </c>
      <c r="S3919" s="6" t="str">
        <f t="shared" si="980"/>
        <v>Cody</v>
      </c>
      <c r="T3919" s="6" t="str">
        <f t="shared" si="981"/>
        <v>Mrs</v>
      </c>
      <c r="U3919" s="6" t="str">
        <f t="shared" si="982"/>
        <v>F</v>
      </c>
      <c r="V3919" s="6" t="str">
        <f t="shared" si="983"/>
        <v>30</v>
      </c>
      <c r="W3919" s="6" t="str">
        <f t="shared" si="984"/>
        <v>Rolleston Terrace</v>
      </c>
      <c r="X3919" s="6" t="str">
        <f t="shared" si="985"/>
        <v>ce</v>
      </c>
      <c r="Y3919" s="6" t="str">
        <f t="shared" si="986"/>
        <v>Rolleston Terrace</v>
      </c>
      <c r="Z3919" s="6" t="str">
        <f t="shared" si="987"/>
        <v>Southwold</v>
      </c>
      <c r="AA3919" s="6" t="str">
        <f t="shared" si="988"/>
        <v>WC</v>
      </c>
      <c r="AB3919" s="7" t="str">
        <f t="shared" si="989"/>
        <v>43568</v>
      </c>
      <c r="AC3919" s="6" t="str">
        <f t="shared" si="990"/>
        <v>71</v>
      </c>
      <c r="AD3919" s="6" t="str">
        <f t="shared" si="991"/>
        <v>B</v>
      </c>
      <c r="AE3919" s="8" t="str">
        <f t="shared" si="992"/>
        <v/>
      </c>
    </row>
    <row r="3920" spans="1:31" x14ac:dyDescent="0.25">
      <c r="A3920" s="9">
        <v>4020</v>
      </c>
      <c r="B3920" s="10" t="s">
        <v>3986</v>
      </c>
      <c r="C3920" s="10" t="s">
        <v>846</v>
      </c>
      <c r="D3920" s="10" t="s">
        <v>28</v>
      </c>
      <c r="E3920" s="10" t="s">
        <v>29</v>
      </c>
      <c r="F3920" s="10">
        <v>30</v>
      </c>
      <c r="G3920" s="10" t="s">
        <v>8901</v>
      </c>
      <c r="H3920" s="10" t="s">
        <v>5154</v>
      </c>
      <c r="I3920" s="10" t="s">
        <v>682</v>
      </c>
      <c r="J3920" s="11">
        <v>44342</v>
      </c>
      <c r="K3920" s="10">
        <v>44</v>
      </c>
      <c r="L3920" s="10" t="s">
        <v>52</v>
      </c>
      <c r="M3920" s="12"/>
      <c r="O3920">
        <f t="shared" si="993"/>
        <v>0</v>
      </c>
      <c r="Q3920" s="9" t="str">
        <f t="shared" si="978"/>
        <v>4020</v>
      </c>
      <c r="R3920" s="10" t="str">
        <f t="shared" si="979"/>
        <v>Reinaldo</v>
      </c>
      <c r="S3920" s="10" t="str">
        <f t="shared" si="980"/>
        <v>Engel</v>
      </c>
      <c r="T3920" s="10" t="str">
        <f t="shared" si="981"/>
        <v>Mr</v>
      </c>
      <c r="U3920" s="10" t="str">
        <f t="shared" si="982"/>
        <v>M</v>
      </c>
      <c r="V3920" s="10" t="str">
        <f t="shared" si="983"/>
        <v>30</v>
      </c>
      <c r="W3920" s="10" t="str">
        <f t="shared" si="984"/>
        <v>Rollscourt Avenue</v>
      </c>
      <c r="X3920" s="10" t="str">
        <f t="shared" si="985"/>
        <v>ue</v>
      </c>
      <c r="Y3920" s="10" t="str">
        <f t="shared" si="986"/>
        <v>Rollscourt Avenue</v>
      </c>
      <c r="Z3920" s="10" t="str">
        <f t="shared" si="987"/>
        <v>Berkhamsted</v>
      </c>
      <c r="AA3920" s="10" t="str">
        <f t="shared" si="988"/>
        <v>DA</v>
      </c>
      <c r="AB3920" s="11" t="str">
        <f t="shared" si="989"/>
        <v>44342</v>
      </c>
      <c r="AC3920" s="10" t="str">
        <f t="shared" si="990"/>
        <v>44</v>
      </c>
      <c r="AD3920" s="10" t="str">
        <f t="shared" si="991"/>
        <v>A1</v>
      </c>
      <c r="AE3920" s="12" t="str">
        <f t="shared" si="992"/>
        <v/>
      </c>
    </row>
    <row r="3921" spans="1:31" x14ac:dyDescent="0.25">
      <c r="A3921" s="5">
        <v>4021</v>
      </c>
      <c r="B3921" s="6" t="s">
        <v>8902</v>
      </c>
      <c r="C3921" s="6" t="s">
        <v>4140</v>
      </c>
      <c r="D3921" s="6" t="s">
        <v>15</v>
      </c>
      <c r="E3921" s="6" t="s">
        <v>16</v>
      </c>
      <c r="F3921" s="6">
        <v>30</v>
      </c>
      <c r="G3921" s="6" t="s">
        <v>8901</v>
      </c>
      <c r="H3921" s="6" t="s">
        <v>1313</v>
      </c>
      <c r="I3921" s="6" t="s">
        <v>32</v>
      </c>
      <c r="J3921" s="7">
        <v>43567</v>
      </c>
      <c r="K3921" s="6">
        <v>82</v>
      </c>
      <c r="L3921" s="6" t="s">
        <v>20</v>
      </c>
      <c r="M3921" s="8"/>
      <c r="O3921">
        <f t="shared" si="993"/>
        <v>0</v>
      </c>
      <c r="Q3921" s="5" t="str">
        <f t="shared" si="978"/>
        <v>4021</v>
      </c>
      <c r="R3921" s="6" t="str">
        <f t="shared" si="979"/>
        <v>Claretha</v>
      </c>
      <c r="S3921" s="6" t="str">
        <f t="shared" si="980"/>
        <v>Wilson</v>
      </c>
      <c r="T3921" s="6" t="str">
        <f t="shared" si="981"/>
        <v>Mrs</v>
      </c>
      <c r="U3921" s="6" t="str">
        <f t="shared" si="982"/>
        <v>F</v>
      </c>
      <c r="V3921" s="6" t="str">
        <f t="shared" si="983"/>
        <v>30</v>
      </c>
      <c r="W3921" s="6" t="str">
        <f t="shared" si="984"/>
        <v>Rollscourt Avenue</v>
      </c>
      <c r="X3921" s="6" t="str">
        <f t="shared" si="985"/>
        <v>ue</v>
      </c>
      <c r="Y3921" s="6" t="str">
        <f t="shared" si="986"/>
        <v>Rollscourt Avenue</v>
      </c>
      <c r="Z3921" s="6" t="str">
        <f t="shared" si="987"/>
        <v>Settle</v>
      </c>
      <c r="AA3921" s="6" t="str">
        <f t="shared" si="988"/>
        <v>WC</v>
      </c>
      <c r="AB3921" s="7" t="str">
        <f t="shared" si="989"/>
        <v>43567</v>
      </c>
      <c r="AC3921" s="6" t="str">
        <f t="shared" si="990"/>
        <v>82</v>
      </c>
      <c r="AD3921" s="6" t="str">
        <f t="shared" si="991"/>
        <v>B</v>
      </c>
      <c r="AE3921" s="8" t="str">
        <f t="shared" si="992"/>
        <v/>
      </c>
    </row>
    <row r="3922" spans="1:31" x14ac:dyDescent="0.25">
      <c r="A3922" s="9">
        <v>4022</v>
      </c>
      <c r="B3922" s="10" t="s">
        <v>8903</v>
      </c>
      <c r="C3922" s="10" t="s">
        <v>2918</v>
      </c>
      <c r="D3922" s="10" t="s">
        <v>28</v>
      </c>
      <c r="E3922" s="10" t="s">
        <v>29</v>
      </c>
      <c r="F3922" s="10">
        <v>30</v>
      </c>
      <c r="G3922" s="10" t="s">
        <v>8904</v>
      </c>
      <c r="H3922" s="10" t="s">
        <v>385</v>
      </c>
      <c r="I3922" s="10" t="s">
        <v>32</v>
      </c>
      <c r="J3922" s="11">
        <v>44066</v>
      </c>
      <c r="K3922" s="10">
        <v>41</v>
      </c>
      <c r="L3922" s="10" t="s">
        <v>78</v>
      </c>
      <c r="M3922" s="12"/>
      <c r="O3922">
        <f t="shared" si="993"/>
        <v>0</v>
      </c>
      <c r="Q3922" s="9" t="str">
        <f t="shared" si="978"/>
        <v>4022</v>
      </c>
      <c r="R3922" s="10" t="str">
        <f t="shared" si="979"/>
        <v>Colin</v>
      </c>
      <c r="S3922" s="10" t="str">
        <f t="shared" si="980"/>
        <v>Mcclellan</v>
      </c>
      <c r="T3922" s="10" t="str">
        <f t="shared" si="981"/>
        <v>Mr</v>
      </c>
      <c r="U3922" s="10" t="str">
        <f t="shared" si="982"/>
        <v>M</v>
      </c>
      <c r="V3922" s="10" t="str">
        <f t="shared" si="983"/>
        <v>30</v>
      </c>
      <c r="W3922" s="10" t="str">
        <f t="shared" si="984"/>
        <v>Roman Catholic</v>
      </c>
      <c r="X3922" s="10" t="str">
        <f t="shared" si="985"/>
        <v>ic</v>
      </c>
      <c r="Y3922" s="10" t="str">
        <f t="shared" si="986"/>
        <v>Roman Catholic</v>
      </c>
      <c r="Z3922" s="10" t="str">
        <f t="shared" si="987"/>
        <v>South Yorkshire</v>
      </c>
      <c r="AA3922" s="10" t="str">
        <f t="shared" si="988"/>
        <v>WC</v>
      </c>
      <c r="AB3922" s="11" t="str">
        <f t="shared" si="989"/>
        <v>44066</v>
      </c>
      <c r="AC3922" s="10" t="str">
        <f t="shared" si="990"/>
        <v>41</v>
      </c>
      <c r="AD3922" s="10" t="str">
        <f t="shared" si="991"/>
        <v>C2</v>
      </c>
      <c r="AE3922" s="12" t="str">
        <f t="shared" si="992"/>
        <v/>
      </c>
    </row>
    <row r="3923" spans="1:31" x14ac:dyDescent="0.25">
      <c r="A3923" s="5">
        <v>4023</v>
      </c>
      <c r="B3923" s="6" t="s">
        <v>6075</v>
      </c>
      <c r="C3923" s="6" t="s">
        <v>1207</v>
      </c>
      <c r="D3923" s="6" t="s">
        <v>28</v>
      </c>
      <c r="E3923" s="6" t="s">
        <v>29</v>
      </c>
      <c r="F3923" s="6">
        <v>60</v>
      </c>
      <c r="G3923" s="6" t="s">
        <v>8905</v>
      </c>
      <c r="H3923" s="6" t="s">
        <v>6048</v>
      </c>
      <c r="I3923" s="6" t="s">
        <v>291</v>
      </c>
      <c r="J3923" s="7">
        <v>44124</v>
      </c>
      <c r="K3923" s="6">
        <v>83</v>
      </c>
      <c r="L3923" s="6" t="s">
        <v>99</v>
      </c>
      <c r="M3923" s="8"/>
      <c r="O3923">
        <f t="shared" si="993"/>
        <v>0</v>
      </c>
      <c r="Q3923" s="5" t="str">
        <f t="shared" si="978"/>
        <v>4023</v>
      </c>
      <c r="R3923" s="6" t="str">
        <f t="shared" si="979"/>
        <v>Milton</v>
      </c>
      <c r="S3923" s="6" t="str">
        <f t="shared" si="980"/>
        <v>Ritchie</v>
      </c>
      <c r="T3923" s="6" t="str">
        <f t="shared" si="981"/>
        <v>Mr</v>
      </c>
      <c r="U3923" s="6" t="str">
        <f t="shared" si="982"/>
        <v>M</v>
      </c>
      <c r="V3923" s="6" t="str">
        <f t="shared" si="983"/>
        <v>60</v>
      </c>
      <c r="W3923" s="6" t="str">
        <f t="shared" si="984"/>
        <v>Roman Close</v>
      </c>
      <c r="X3923" s="6" t="str">
        <f t="shared" si="985"/>
        <v>se</v>
      </c>
      <c r="Y3923" s="6" t="str">
        <f t="shared" si="986"/>
        <v>Roman Close</v>
      </c>
      <c r="Z3923" s="6" t="str">
        <f t="shared" si="987"/>
        <v>Isle Of Lewis</v>
      </c>
      <c r="AA3923" s="6" t="str">
        <f t="shared" si="988"/>
        <v>HS</v>
      </c>
      <c r="AB3923" s="7" t="str">
        <f t="shared" si="989"/>
        <v>44124</v>
      </c>
      <c r="AC3923" s="6" t="str">
        <f t="shared" si="990"/>
        <v>83</v>
      </c>
      <c r="AD3923" s="6" t="str">
        <f t="shared" si="991"/>
        <v>E</v>
      </c>
      <c r="AE3923" s="8" t="str">
        <f t="shared" si="992"/>
        <v/>
      </c>
    </row>
    <row r="3924" spans="1:31" x14ac:dyDescent="0.25">
      <c r="A3924" s="9">
        <v>4024</v>
      </c>
      <c r="B3924" s="10" t="s">
        <v>1999</v>
      </c>
      <c r="C3924" s="10" t="s">
        <v>3928</v>
      </c>
      <c r="D3924" s="10" t="s">
        <v>28</v>
      </c>
      <c r="E3924" s="10" t="s">
        <v>29</v>
      </c>
      <c r="F3924" s="10">
        <v>90</v>
      </c>
      <c r="G3924" s="10" t="s">
        <v>8906</v>
      </c>
      <c r="H3924" s="10" t="s">
        <v>5645</v>
      </c>
      <c r="I3924" s="10" t="s">
        <v>185</v>
      </c>
      <c r="J3924" s="11">
        <v>44099</v>
      </c>
      <c r="K3924" s="10">
        <v>16</v>
      </c>
      <c r="L3924" s="10" t="s">
        <v>52</v>
      </c>
      <c r="M3924" s="12"/>
      <c r="O3924">
        <f t="shared" si="993"/>
        <v>0</v>
      </c>
      <c r="Q3924" s="9" t="str">
        <f t="shared" si="978"/>
        <v>4024</v>
      </c>
      <c r="R3924" s="10" t="str">
        <f t="shared" si="979"/>
        <v>Orval</v>
      </c>
      <c r="S3924" s="10" t="str">
        <f t="shared" si="980"/>
        <v>Wolfe</v>
      </c>
      <c r="T3924" s="10" t="str">
        <f t="shared" si="981"/>
        <v>Mr</v>
      </c>
      <c r="U3924" s="10" t="str">
        <f t="shared" si="982"/>
        <v>M</v>
      </c>
      <c r="V3924" s="10" t="str">
        <f t="shared" si="983"/>
        <v>90</v>
      </c>
      <c r="W3924" s="10" t="str">
        <f t="shared" si="984"/>
        <v>Roman Rise</v>
      </c>
      <c r="X3924" s="10" t="str">
        <f t="shared" si="985"/>
        <v>se</v>
      </c>
      <c r="Y3924" s="10" t="str">
        <f t="shared" si="986"/>
        <v>Roman Rise</v>
      </c>
      <c r="Z3924" s="10" t="str">
        <f t="shared" si="987"/>
        <v>Grange-Over-Sands</v>
      </c>
      <c r="AA3924" s="10" t="str">
        <f t="shared" si="988"/>
        <v>HX</v>
      </c>
      <c r="AB3924" s="11" t="str">
        <f t="shared" si="989"/>
        <v>44099</v>
      </c>
      <c r="AC3924" s="10" t="str">
        <f t="shared" si="990"/>
        <v>16</v>
      </c>
      <c r="AD3924" s="10" t="str">
        <f t="shared" si="991"/>
        <v>A1</v>
      </c>
      <c r="AE3924" s="12" t="str">
        <f t="shared" si="992"/>
        <v/>
      </c>
    </row>
    <row r="3925" spans="1:31" x14ac:dyDescent="0.25">
      <c r="A3925" s="5">
        <v>4025</v>
      </c>
      <c r="B3925" s="6" t="s">
        <v>2877</v>
      </c>
      <c r="C3925" s="6" t="s">
        <v>8907</v>
      </c>
      <c r="D3925" s="6" t="s">
        <v>28</v>
      </c>
      <c r="E3925" s="6" t="s">
        <v>29</v>
      </c>
      <c r="F3925" s="6">
        <v>90</v>
      </c>
      <c r="G3925" s="6" t="s">
        <v>8908</v>
      </c>
      <c r="H3925" s="6" t="s">
        <v>933</v>
      </c>
      <c r="I3925" s="6" t="s">
        <v>25</v>
      </c>
      <c r="J3925" s="7">
        <v>44498</v>
      </c>
      <c r="K3925" s="6">
        <v>17</v>
      </c>
      <c r="L3925" s="6" t="s">
        <v>78</v>
      </c>
      <c r="M3925" s="8"/>
      <c r="O3925">
        <f t="shared" si="993"/>
        <v>0</v>
      </c>
      <c r="Q3925" s="5" t="str">
        <f t="shared" si="978"/>
        <v>4025</v>
      </c>
      <c r="R3925" s="6" t="str">
        <f t="shared" si="979"/>
        <v>Leroy</v>
      </c>
      <c r="S3925" s="6" t="str">
        <f t="shared" si="980"/>
        <v>Dow</v>
      </c>
      <c r="T3925" s="6" t="str">
        <f t="shared" si="981"/>
        <v>Mr</v>
      </c>
      <c r="U3925" s="6" t="str">
        <f t="shared" si="982"/>
        <v>M</v>
      </c>
      <c r="V3925" s="6" t="str">
        <f t="shared" si="983"/>
        <v>90</v>
      </c>
      <c r="W3925" s="6" t="str">
        <f t="shared" si="984"/>
        <v>Roman Way</v>
      </c>
      <c r="X3925" s="6" t="str">
        <f t="shared" si="985"/>
        <v>ay</v>
      </c>
      <c r="Y3925" s="6" t="str">
        <f t="shared" si="986"/>
        <v>Roman Way</v>
      </c>
      <c r="Z3925" s="6" t="str">
        <f t="shared" si="987"/>
        <v>Hawes</v>
      </c>
      <c r="AA3925" s="6" t="str">
        <f t="shared" si="988"/>
        <v>HG</v>
      </c>
      <c r="AB3925" s="7" t="str">
        <f t="shared" si="989"/>
        <v>44498</v>
      </c>
      <c r="AC3925" s="6" t="str">
        <f t="shared" si="990"/>
        <v>17</v>
      </c>
      <c r="AD3925" s="6" t="str">
        <f t="shared" si="991"/>
        <v>C2</v>
      </c>
      <c r="AE3925" s="8" t="str">
        <f t="shared" si="992"/>
        <v/>
      </c>
    </row>
    <row r="3926" spans="1:31" x14ac:dyDescent="0.25">
      <c r="A3926" s="9">
        <v>4026</v>
      </c>
      <c r="B3926" s="10" t="s">
        <v>4759</v>
      </c>
      <c r="C3926" s="10" t="s">
        <v>4983</v>
      </c>
      <c r="D3926" s="10" t="s">
        <v>28</v>
      </c>
      <c r="E3926" s="10" t="s">
        <v>29</v>
      </c>
      <c r="F3926" s="10">
        <v>60</v>
      </c>
      <c r="G3926" s="10" t="s">
        <v>8909</v>
      </c>
      <c r="H3926" s="10" t="s">
        <v>8598</v>
      </c>
      <c r="I3926" s="10" t="s">
        <v>291</v>
      </c>
      <c r="J3926" s="11">
        <v>44338</v>
      </c>
      <c r="K3926" s="10">
        <v>105</v>
      </c>
      <c r="L3926" s="10" t="s">
        <v>39</v>
      </c>
      <c r="M3926" s="12"/>
      <c r="O3926">
        <f t="shared" si="993"/>
        <v>0</v>
      </c>
      <c r="Q3926" s="9" t="str">
        <f t="shared" si="978"/>
        <v>4026</v>
      </c>
      <c r="R3926" s="10" t="str">
        <f t="shared" si="979"/>
        <v>Felipe</v>
      </c>
      <c r="S3926" s="10" t="str">
        <f t="shared" si="980"/>
        <v>Curtis</v>
      </c>
      <c r="T3926" s="10" t="str">
        <f t="shared" si="981"/>
        <v>Mr</v>
      </c>
      <c r="U3926" s="10" t="str">
        <f t="shared" si="982"/>
        <v>M</v>
      </c>
      <c r="V3926" s="10" t="str">
        <f t="shared" si="983"/>
        <v>60</v>
      </c>
      <c r="W3926" s="10" t="str">
        <f t="shared" si="984"/>
        <v>Romney Mews</v>
      </c>
      <c r="X3926" s="10" t="str">
        <f t="shared" si="985"/>
        <v>ws</v>
      </c>
      <c r="Y3926" s="10" t="str">
        <f t="shared" si="986"/>
        <v>Romney Mews</v>
      </c>
      <c r="Z3926" s="10" t="str">
        <f t="shared" si="987"/>
        <v>Isle Of Gigha</v>
      </c>
      <c r="AA3926" s="10" t="str">
        <f t="shared" si="988"/>
        <v>HS</v>
      </c>
      <c r="AB3926" s="11" t="str">
        <f t="shared" si="989"/>
        <v>44338</v>
      </c>
      <c r="AC3926" s="10" t="str">
        <f t="shared" si="990"/>
        <v>105</v>
      </c>
      <c r="AD3926" s="10" t="str">
        <f t="shared" si="991"/>
        <v>C1</v>
      </c>
      <c r="AE3926" s="12" t="str">
        <f t="shared" si="992"/>
        <v/>
      </c>
    </row>
    <row r="3927" spans="1:31" x14ac:dyDescent="0.25">
      <c r="A3927" s="5">
        <v>4027</v>
      </c>
      <c r="B3927" s="6" t="s">
        <v>3489</v>
      </c>
      <c r="C3927" s="6" t="s">
        <v>4103</v>
      </c>
      <c r="D3927" s="6" t="s">
        <v>28</v>
      </c>
      <c r="E3927" s="6" t="s">
        <v>29</v>
      </c>
      <c r="F3927" s="6">
        <v>30</v>
      </c>
      <c r="G3927" s="6" t="s">
        <v>8910</v>
      </c>
      <c r="H3927" s="6" t="s">
        <v>385</v>
      </c>
      <c r="I3927" s="6" t="s">
        <v>32</v>
      </c>
      <c r="J3927" s="7">
        <v>43493</v>
      </c>
      <c r="K3927" s="6">
        <v>20</v>
      </c>
      <c r="L3927" s="6" t="s">
        <v>78</v>
      </c>
      <c r="M3927" s="8"/>
      <c r="O3927">
        <f t="shared" si="993"/>
        <v>0</v>
      </c>
      <c r="Q3927" s="5" t="str">
        <f t="shared" si="978"/>
        <v>4027</v>
      </c>
      <c r="R3927" s="6" t="str">
        <f t="shared" si="979"/>
        <v>Ted</v>
      </c>
      <c r="S3927" s="6" t="str">
        <f t="shared" si="980"/>
        <v>Sumner</v>
      </c>
      <c r="T3927" s="6" t="str">
        <f t="shared" si="981"/>
        <v>Mr</v>
      </c>
      <c r="U3927" s="6" t="str">
        <f t="shared" si="982"/>
        <v>M</v>
      </c>
      <c r="V3927" s="6" t="str">
        <f t="shared" si="983"/>
        <v>30</v>
      </c>
      <c r="W3927" s="6" t="str">
        <f t="shared" si="984"/>
        <v>Romola Road</v>
      </c>
      <c r="X3927" s="6" t="str">
        <f t="shared" si="985"/>
        <v>ad</v>
      </c>
      <c r="Y3927" s="6" t="str">
        <f t="shared" si="986"/>
        <v>Romola Road</v>
      </c>
      <c r="Z3927" s="6" t="str">
        <f t="shared" si="987"/>
        <v>South Yorkshire</v>
      </c>
      <c r="AA3927" s="6" t="str">
        <f t="shared" si="988"/>
        <v>WC</v>
      </c>
      <c r="AB3927" s="7" t="str">
        <f t="shared" si="989"/>
        <v>43493</v>
      </c>
      <c r="AC3927" s="6" t="str">
        <f t="shared" si="990"/>
        <v>20</v>
      </c>
      <c r="AD3927" s="6" t="str">
        <f t="shared" si="991"/>
        <v>C2</v>
      </c>
      <c r="AE3927" s="8" t="str">
        <f t="shared" si="992"/>
        <v/>
      </c>
    </row>
    <row r="3928" spans="1:31" x14ac:dyDescent="0.25">
      <c r="A3928" s="9">
        <v>4028</v>
      </c>
      <c r="B3928" s="10" t="s">
        <v>3551</v>
      </c>
      <c r="C3928" s="10" t="s">
        <v>6269</v>
      </c>
      <c r="D3928" s="10" t="s">
        <v>28</v>
      </c>
      <c r="E3928" s="10" t="s">
        <v>29</v>
      </c>
      <c r="F3928" s="10">
        <v>30</v>
      </c>
      <c r="G3928" s="10" t="s">
        <v>8911</v>
      </c>
      <c r="H3928" s="10" t="s">
        <v>392</v>
      </c>
      <c r="I3928" s="10" t="s">
        <v>32</v>
      </c>
      <c r="J3928" s="11">
        <v>43918</v>
      </c>
      <c r="K3928" s="10">
        <v>46</v>
      </c>
      <c r="L3928" s="10" t="s">
        <v>39</v>
      </c>
      <c r="M3928" s="12"/>
      <c r="O3928">
        <f t="shared" si="993"/>
        <v>0</v>
      </c>
      <c r="Q3928" s="9" t="str">
        <f t="shared" si="978"/>
        <v>4028</v>
      </c>
      <c r="R3928" s="10" t="str">
        <f t="shared" si="979"/>
        <v>Herb</v>
      </c>
      <c r="S3928" s="10" t="str">
        <f t="shared" si="980"/>
        <v>Goldman</v>
      </c>
      <c r="T3928" s="10" t="str">
        <f t="shared" si="981"/>
        <v>Mr</v>
      </c>
      <c r="U3928" s="10" t="str">
        <f t="shared" si="982"/>
        <v>M</v>
      </c>
      <c r="V3928" s="10" t="str">
        <f t="shared" si="983"/>
        <v>30</v>
      </c>
      <c r="W3928" s="10" t="str">
        <f t="shared" si="984"/>
        <v>Ron Leighton</v>
      </c>
      <c r="X3928" s="10" t="str">
        <f t="shared" si="985"/>
        <v>on</v>
      </c>
      <c r="Y3928" s="10" t="str">
        <f t="shared" si="986"/>
        <v>Ron Leighton</v>
      </c>
      <c r="Z3928" s="10" t="str">
        <f t="shared" si="987"/>
        <v>Westgate-On-Sea</v>
      </c>
      <c r="AA3928" s="10" t="str">
        <f t="shared" si="988"/>
        <v>WC</v>
      </c>
      <c r="AB3928" s="11" t="str">
        <f t="shared" si="989"/>
        <v>43918</v>
      </c>
      <c r="AC3928" s="10" t="str">
        <f t="shared" si="990"/>
        <v>46</v>
      </c>
      <c r="AD3928" s="10" t="str">
        <f t="shared" si="991"/>
        <v>C1</v>
      </c>
      <c r="AE3928" s="12" t="str">
        <f t="shared" si="992"/>
        <v/>
      </c>
    </row>
    <row r="3929" spans="1:31" x14ac:dyDescent="0.25">
      <c r="A3929" s="5">
        <v>4029</v>
      </c>
      <c r="B3929" s="6" t="s">
        <v>8912</v>
      </c>
      <c r="C3929" s="6" t="s">
        <v>3061</v>
      </c>
      <c r="D3929" s="6" t="s">
        <v>49</v>
      </c>
      <c r="E3929" s="6" t="s">
        <v>16</v>
      </c>
      <c r="F3929" s="6">
        <v>60</v>
      </c>
      <c r="G3929" s="6" t="s">
        <v>8913</v>
      </c>
      <c r="H3929" s="6" t="s">
        <v>4085</v>
      </c>
      <c r="I3929" s="6" t="s">
        <v>1881</v>
      </c>
      <c r="J3929" s="7">
        <v>44304</v>
      </c>
      <c r="K3929" s="6">
        <v>82</v>
      </c>
      <c r="L3929" s="6" t="s">
        <v>62</v>
      </c>
      <c r="M3929" s="8"/>
      <c r="O3929">
        <f t="shared" si="993"/>
        <v>0</v>
      </c>
      <c r="Q3929" s="5" t="str">
        <f t="shared" si="978"/>
        <v>4029</v>
      </c>
      <c r="R3929" s="6" t="str">
        <f t="shared" si="979"/>
        <v>Maxine</v>
      </c>
      <c r="S3929" s="6" t="str">
        <f t="shared" si="980"/>
        <v>Webb</v>
      </c>
      <c r="T3929" s="6" t="str">
        <f t="shared" si="981"/>
        <v>Miss</v>
      </c>
      <c r="U3929" s="6" t="str">
        <f t="shared" si="982"/>
        <v>F</v>
      </c>
      <c r="V3929" s="6" t="str">
        <f t="shared" si="983"/>
        <v>60</v>
      </c>
      <c r="W3929" s="6" t="str">
        <f t="shared" si="984"/>
        <v>Rookery Close</v>
      </c>
      <c r="X3929" s="6" t="str">
        <f t="shared" si="985"/>
        <v>se</v>
      </c>
      <c r="Y3929" s="6" t="str">
        <f t="shared" si="986"/>
        <v>Rookery Close</v>
      </c>
      <c r="Z3929" s="6" t="str">
        <f t="shared" si="987"/>
        <v>Bishop'S Stortford</v>
      </c>
      <c r="AA3929" s="6" t="str">
        <f t="shared" si="988"/>
        <v>CT</v>
      </c>
      <c r="AB3929" s="7" t="str">
        <f t="shared" si="989"/>
        <v>44304</v>
      </c>
      <c r="AC3929" s="6" t="str">
        <f t="shared" si="990"/>
        <v>82</v>
      </c>
      <c r="AD3929" s="6" t="str">
        <f t="shared" si="991"/>
        <v>C4</v>
      </c>
      <c r="AE3929" s="8" t="str">
        <f t="shared" si="992"/>
        <v/>
      </c>
    </row>
    <row r="3930" spans="1:31" x14ac:dyDescent="0.25">
      <c r="A3930" s="9">
        <v>4030</v>
      </c>
      <c r="B3930" s="10" t="s">
        <v>6710</v>
      </c>
      <c r="C3930" s="10" t="s">
        <v>6766</v>
      </c>
      <c r="D3930" s="10" t="s">
        <v>49</v>
      </c>
      <c r="E3930" s="10" t="s">
        <v>16</v>
      </c>
      <c r="F3930" s="10">
        <v>30</v>
      </c>
      <c r="G3930" s="10" t="s">
        <v>8914</v>
      </c>
      <c r="H3930" s="10" t="s">
        <v>3184</v>
      </c>
      <c r="I3930" s="10" t="s">
        <v>815</v>
      </c>
      <c r="J3930" s="11">
        <v>43977</v>
      </c>
      <c r="K3930" s="10">
        <v>12</v>
      </c>
      <c r="L3930" s="10" t="s">
        <v>39</v>
      </c>
      <c r="M3930" s="12"/>
      <c r="O3930">
        <f t="shared" si="993"/>
        <v>0</v>
      </c>
      <c r="Q3930" s="9" t="str">
        <f t="shared" si="978"/>
        <v>4030</v>
      </c>
      <c r="R3930" s="10" t="str">
        <f t="shared" si="979"/>
        <v>Tammy</v>
      </c>
      <c r="S3930" s="10" t="str">
        <f t="shared" si="980"/>
        <v>Metcalf</v>
      </c>
      <c r="T3930" s="10" t="str">
        <f t="shared" si="981"/>
        <v>Miss</v>
      </c>
      <c r="U3930" s="10" t="str">
        <f t="shared" si="982"/>
        <v>F</v>
      </c>
      <c r="V3930" s="10" t="str">
        <f t="shared" si="983"/>
        <v>30</v>
      </c>
      <c r="W3930" s="10" t="str">
        <f t="shared" si="984"/>
        <v>Rope Walk</v>
      </c>
      <c r="X3930" s="10" t="str">
        <f t="shared" si="985"/>
        <v>lk</v>
      </c>
      <c r="Y3930" s="10" t="str">
        <f t="shared" si="986"/>
        <v>Rope Walk</v>
      </c>
      <c r="Z3930" s="10" t="str">
        <f t="shared" si="987"/>
        <v>Brockenhurst</v>
      </c>
      <c r="AA3930" s="10" t="str">
        <f t="shared" si="988"/>
        <v>WR</v>
      </c>
      <c r="AB3930" s="11" t="str">
        <f t="shared" si="989"/>
        <v>43977</v>
      </c>
      <c r="AC3930" s="10" t="str">
        <f t="shared" si="990"/>
        <v>12</v>
      </c>
      <c r="AD3930" s="10" t="str">
        <f t="shared" si="991"/>
        <v>C1</v>
      </c>
      <c r="AE3930" s="12" t="str">
        <f t="shared" si="992"/>
        <v/>
      </c>
    </row>
    <row r="3931" spans="1:31" x14ac:dyDescent="0.25">
      <c r="A3931" s="5">
        <v>4031</v>
      </c>
      <c r="B3931" s="6" t="s">
        <v>6505</v>
      </c>
      <c r="C3931" s="6" t="s">
        <v>2740</v>
      </c>
      <c r="D3931" s="6" t="s">
        <v>28</v>
      </c>
      <c r="E3931" s="6" t="s">
        <v>29</v>
      </c>
      <c r="F3931" s="6">
        <v>30</v>
      </c>
      <c r="G3931" s="6" t="s">
        <v>8915</v>
      </c>
      <c r="H3931" s="6" t="s">
        <v>4077</v>
      </c>
      <c r="I3931" s="6" t="s">
        <v>32</v>
      </c>
      <c r="J3931" s="7">
        <v>44258</v>
      </c>
      <c r="K3931" s="6">
        <v>63</v>
      </c>
      <c r="L3931" s="6" t="s">
        <v>99</v>
      </c>
      <c r="M3931" s="8"/>
      <c r="O3931">
        <f t="shared" si="993"/>
        <v>0</v>
      </c>
      <c r="Q3931" s="5" t="str">
        <f t="shared" si="978"/>
        <v>4031</v>
      </c>
      <c r="R3931" s="6" t="str">
        <f t="shared" si="979"/>
        <v>Xavier</v>
      </c>
      <c r="S3931" s="6" t="str">
        <f t="shared" si="980"/>
        <v>Ali</v>
      </c>
      <c r="T3931" s="6" t="str">
        <f t="shared" si="981"/>
        <v>Mr</v>
      </c>
      <c r="U3931" s="6" t="str">
        <f t="shared" si="982"/>
        <v>M</v>
      </c>
      <c r="V3931" s="6" t="str">
        <f t="shared" si="983"/>
        <v>30</v>
      </c>
      <c r="W3931" s="6" t="str">
        <f t="shared" si="984"/>
        <v>Ropery Street</v>
      </c>
      <c r="X3931" s="6" t="str">
        <f t="shared" si="985"/>
        <v>et</v>
      </c>
      <c r="Y3931" s="6" t="str">
        <f t="shared" si="986"/>
        <v>Ropery Street</v>
      </c>
      <c r="Z3931" s="6" t="str">
        <f t="shared" si="987"/>
        <v>Uckfield</v>
      </c>
      <c r="AA3931" s="6" t="str">
        <f t="shared" si="988"/>
        <v>WC</v>
      </c>
      <c r="AB3931" s="7" t="str">
        <f t="shared" si="989"/>
        <v>44258</v>
      </c>
      <c r="AC3931" s="6" t="str">
        <f t="shared" si="990"/>
        <v>63</v>
      </c>
      <c r="AD3931" s="6" t="str">
        <f t="shared" si="991"/>
        <v>E</v>
      </c>
      <c r="AE3931" s="8" t="str">
        <f t="shared" si="992"/>
        <v/>
      </c>
    </row>
    <row r="3932" spans="1:31" x14ac:dyDescent="0.25">
      <c r="A3932" s="9">
        <v>4032</v>
      </c>
      <c r="B3932" s="10" t="s">
        <v>4589</v>
      </c>
      <c r="C3932" s="10" t="s">
        <v>3572</v>
      </c>
      <c r="D3932" s="10" t="s">
        <v>28</v>
      </c>
      <c r="E3932" s="10" t="s">
        <v>29</v>
      </c>
      <c r="F3932" s="10">
        <v>60</v>
      </c>
      <c r="G3932" s="10" t="s">
        <v>8916</v>
      </c>
      <c r="H3932" s="10" t="s">
        <v>4893</v>
      </c>
      <c r="I3932" s="10" t="s">
        <v>93</v>
      </c>
      <c r="J3932" s="11">
        <v>44402</v>
      </c>
      <c r="K3932" s="10">
        <v>48</v>
      </c>
      <c r="L3932" s="10" t="s">
        <v>44</v>
      </c>
      <c r="M3932" s="12"/>
      <c r="O3932">
        <f t="shared" si="993"/>
        <v>0</v>
      </c>
      <c r="Q3932" s="9" t="str">
        <f t="shared" si="978"/>
        <v>4032</v>
      </c>
      <c r="R3932" s="10" t="str">
        <f t="shared" si="979"/>
        <v>Bobby</v>
      </c>
      <c r="S3932" s="10" t="str">
        <f t="shared" si="980"/>
        <v>Amos</v>
      </c>
      <c r="T3932" s="10" t="str">
        <f t="shared" si="981"/>
        <v>Mr</v>
      </c>
      <c r="U3932" s="10" t="str">
        <f t="shared" si="982"/>
        <v>M</v>
      </c>
      <c r="V3932" s="10" t="str">
        <f t="shared" si="983"/>
        <v>60</v>
      </c>
      <c r="W3932" s="10" t="str">
        <f t="shared" si="984"/>
        <v>Rose Cottages</v>
      </c>
      <c r="X3932" s="10" t="str">
        <f t="shared" si="985"/>
        <v>es</v>
      </c>
      <c r="Y3932" s="10" t="str">
        <f t="shared" si="986"/>
        <v>Rose Cottages</v>
      </c>
      <c r="Z3932" s="10" t="str">
        <f t="shared" si="987"/>
        <v>Broxburn</v>
      </c>
      <c r="AA3932" s="10" t="str">
        <f t="shared" si="988"/>
        <v>TF</v>
      </c>
      <c r="AB3932" s="11" t="str">
        <f t="shared" si="989"/>
        <v>44402</v>
      </c>
      <c r="AC3932" s="10" t="str">
        <f t="shared" si="990"/>
        <v>48</v>
      </c>
      <c r="AD3932" s="10" t="str">
        <f t="shared" si="991"/>
        <v>D</v>
      </c>
      <c r="AE3932" s="12" t="str">
        <f t="shared" si="992"/>
        <v/>
      </c>
    </row>
    <row r="3933" spans="1:31" x14ac:dyDescent="0.25">
      <c r="A3933" s="5">
        <v>4033</v>
      </c>
      <c r="B3933" s="6" t="s">
        <v>8917</v>
      </c>
      <c r="C3933" s="6" t="s">
        <v>8124</v>
      </c>
      <c r="D3933" s="6" t="s">
        <v>49</v>
      </c>
      <c r="E3933" s="6" t="s">
        <v>16</v>
      </c>
      <c r="F3933" s="6">
        <v>30</v>
      </c>
      <c r="G3933" s="6" t="s">
        <v>8918</v>
      </c>
      <c r="H3933" s="6" t="s">
        <v>1441</v>
      </c>
      <c r="I3933" s="6" t="s">
        <v>1442</v>
      </c>
      <c r="J3933" s="7">
        <v>44195</v>
      </c>
      <c r="K3933" s="6">
        <v>23</v>
      </c>
      <c r="L3933" s="6" t="s">
        <v>99</v>
      </c>
      <c r="M3933" s="8"/>
      <c r="O3933">
        <f t="shared" si="993"/>
        <v>0</v>
      </c>
      <c r="Q3933" s="5" t="str">
        <f t="shared" si="978"/>
        <v>4033</v>
      </c>
      <c r="R3933" s="6" t="str">
        <f t="shared" si="979"/>
        <v>Jen</v>
      </c>
      <c r="S3933" s="6" t="str">
        <f t="shared" si="980"/>
        <v>Huynh</v>
      </c>
      <c r="T3933" s="6" t="str">
        <f t="shared" si="981"/>
        <v>Miss</v>
      </c>
      <c r="U3933" s="6" t="str">
        <f t="shared" si="982"/>
        <v>F</v>
      </c>
      <c r="V3933" s="6" t="str">
        <f t="shared" si="983"/>
        <v>30</v>
      </c>
      <c r="W3933" s="6" t="str">
        <f t="shared" si="984"/>
        <v>Rose Court</v>
      </c>
      <c r="X3933" s="6" t="str">
        <f t="shared" si="985"/>
        <v>rt</v>
      </c>
      <c r="Y3933" s="6" t="str">
        <f t="shared" si="986"/>
        <v>Rose Court</v>
      </c>
      <c r="Z3933" s="6" t="str">
        <f t="shared" si="987"/>
        <v>Askam-In-Furness</v>
      </c>
      <c r="AA3933" s="6" t="str">
        <f t="shared" si="988"/>
        <v>OL</v>
      </c>
      <c r="AB3933" s="7" t="str">
        <f t="shared" si="989"/>
        <v>44195</v>
      </c>
      <c r="AC3933" s="6" t="str">
        <f t="shared" si="990"/>
        <v>23</v>
      </c>
      <c r="AD3933" s="6" t="str">
        <f t="shared" si="991"/>
        <v>E</v>
      </c>
      <c r="AE3933" s="8" t="str">
        <f t="shared" si="992"/>
        <v/>
      </c>
    </row>
    <row r="3934" spans="1:31" x14ac:dyDescent="0.25">
      <c r="A3934" s="9">
        <v>4034</v>
      </c>
      <c r="B3934" s="10" t="s">
        <v>6389</v>
      </c>
      <c r="C3934" s="10" t="s">
        <v>8919</v>
      </c>
      <c r="D3934" s="10" t="s">
        <v>28</v>
      </c>
      <c r="E3934" s="10" t="s">
        <v>29</v>
      </c>
      <c r="F3934" s="10">
        <v>60</v>
      </c>
      <c r="G3934" s="10" t="s">
        <v>8920</v>
      </c>
      <c r="H3934" s="10" t="s">
        <v>3333</v>
      </c>
      <c r="I3934" s="10" t="s">
        <v>1194</v>
      </c>
      <c r="J3934" s="11">
        <v>43870</v>
      </c>
      <c r="K3934" s="10">
        <v>90</v>
      </c>
      <c r="L3934" s="10" t="s">
        <v>78</v>
      </c>
      <c r="M3934" s="12"/>
      <c r="O3934">
        <f t="shared" si="993"/>
        <v>0</v>
      </c>
      <c r="Q3934" s="9" t="str">
        <f t="shared" si="978"/>
        <v>4034</v>
      </c>
      <c r="R3934" s="10" t="str">
        <f t="shared" si="979"/>
        <v>Kurt</v>
      </c>
      <c r="S3934" s="10" t="str">
        <f t="shared" si="980"/>
        <v>Lowery</v>
      </c>
      <c r="T3934" s="10" t="str">
        <f t="shared" si="981"/>
        <v>Mr</v>
      </c>
      <c r="U3934" s="10" t="str">
        <f t="shared" si="982"/>
        <v>M</v>
      </c>
      <c r="V3934" s="10" t="str">
        <f t="shared" si="983"/>
        <v>60</v>
      </c>
      <c r="W3934" s="10" t="str">
        <f t="shared" si="984"/>
        <v>Rose Terrace</v>
      </c>
      <c r="X3934" s="10" t="str">
        <f t="shared" si="985"/>
        <v>ce</v>
      </c>
      <c r="Y3934" s="10" t="str">
        <f t="shared" si="986"/>
        <v>Rose Terrace</v>
      </c>
      <c r="Z3934" s="10" t="str">
        <f t="shared" si="987"/>
        <v>East Cowes</v>
      </c>
      <c r="AA3934" s="10" t="str">
        <f t="shared" si="988"/>
        <v>LU</v>
      </c>
      <c r="AB3934" s="11" t="str">
        <f t="shared" si="989"/>
        <v>43870</v>
      </c>
      <c r="AC3934" s="10" t="str">
        <f t="shared" si="990"/>
        <v>90</v>
      </c>
      <c r="AD3934" s="10" t="str">
        <f t="shared" si="991"/>
        <v>C2</v>
      </c>
      <c r="AE3934" s="12" t="str">
        <f t="shared" si="992"/>
        <v/>
      </c>
    </row>
    <row r="3935" spans="1:31" x14ac:dyDescent="0.25">
      <c r="A3935" s="5">
        <v>4035</v>
      </c>
      <c r="B3935" s="6" t="s">
        <v>7168</v>
      </c>
      <c r="C3935" s="6" t="s">
        <v>978</v>
      </c>
      <c r="D3935" s="6" t="s">
        <v>49</v>
      </c>
      <c r="E3935" s="6" t="s">
        <v>16</v>
      </c>
      <c r="F3935" s="6">
        <v>60</v>
      </c>
      <c r="G3935" s="6" t="s">
        <v>8921</v>
      </c>
      <c r="H3935" s="6" t="s">
        <v>8123</v>
      </c>
      <c r="I3935" s="6" t="s">
        <v>32</v>
      </c>
      <c r="J3935" s="7">
        <v>43954</v>
      </c>
      <c r="K3935" s="6">
        <v>6</v>
      </c>
      <c r="L3935" s="6" t="s">
        <v>39</v>
      </c>
      <c r="M3935" s="8"/>
      <c r="O3935">
        <f t="shared" si="993"/>
        <v>0</v>
      </c>
      <c r="Q3935" s="5" t="str">
        <f t="shared" si="978"/>
        <v>4035</v>
      </c>
      <c r="R3935" s="6" t="str">
        <f t="shared" si="979"/>
        <v>Colby</v>
      </c>
      <c r="S3935" s="6" t="str">
        <f t="shared" si="980"/>
        <v>Olsen</v>
      </c>
      <c r="T3935" s="6" t="str">
        <f t="shared" si="981"/>
        <v>Miss</v>
      </c>
      <c r="U3935" s="6" t="str">
        <f t="shared" si="982"/>
        <v>F</v>
      </c>
      <c r="V3935" s="6" t="str">
        <f t="shared" si="983"/>
        <v>60</v>
      </c>
      <c r="W3935" s="6" t="str">
        <f t="shared" si="984"/>
        <v>Rosebank Road</v>
      </c>
      <c r="X3935" s="6" t="str">
        <f t="shared" si="985"/>
        <v>ad</v>
      </c>
      <c r="Y3935" s="6" t="str">
        <f t="shared" si="986"/>
        <v>Rosebank Road</v>
      </c>
      <c r="Z3935" s="6" t="str">
        <f t="shared" si="987"/>
        <v>Omagh</v>
      </c>
      <c r="AA3935" s="6" t="str">
        <f t="shared" si="988"/>
        <v>WC</v>
      </c>
      <c r="AB3935" s="7" t="str">
        <f t="shared" si="989"/>
        <v>43954</v>
      </c>
      <c r="AC3935" s="6" t="str">
        <f t="shared" si="990"/>
        <v>6</v>
      </c>
      <c r="AD3935" s="6" t="str">
        <f t="shared" si="991"/>
        <v>C1</v>
      </c>
      <c r="AE3935" s="8" t="str">
        <f t="shared" si="992"/>
        <v/>
      </c>
    </row>
    <row r="3936" spans="1:31" x14ac:dyDescent="0.25">
      <c r="A3936" s="9">
        <v>4036</v>
      </c>
      <c r="B3936" s="10" t="s">
        <v>5024</v>
      </c>
      <c r="C3936" s="10" t="s">
        <v>6</v>
      </c>
      <c r="D3936" s="10" t="s">
        <v>28</v>
      </c>
      <c r="E3936" s="10" t="s">
        <v>29</v>
      </c>
      <c r="F3936" s="10">
        <v>30</v>
      </c>
      <c r="G3936" s="10" t="s">
        <v>8922</v>
      </c>
      <c r="H3936" s="10" t="s">
        <v>4605</v>
      </c>
      <c r="I3936" s="10" t="s">
        <v>176</v>
      </c>
      <c r="J3936" s="11">
        <v>43718</v>
      </c>
      <c r="K3936" s="10">
        <v>76</v>
      </c>
      <c r="L3936" s="10" t="s">
        <v>78</v>
      </c>
      <c r="M3936" s="12"/>
      <c r="O3936">
        <f t="shared" si="993"/>
        <v>0</v>
      </c>
      <c r="Q3936" s="9" t="str">
        <f t="shared" si="978"/>
        <v>4036</v>
      </c>
      <c r="R3936" s="10" t="str">
        <f t="shared" si="979"/>
        <v>Christoper</v>
      </c>
      <c r="S3936" s="10" t="str">
        <f t="shared" si="980"/>
        <v>Street</v>
      </c>
      <c r="T3936" s="10" t="str">
        <f t="shared" si="981"/>
        <v>Mr</v>
      </c>
      <c r="U3936" s="10" t="str">
        <f t="shared" si="982"/>
        <v>M</v>
      </c>
      <c r="V3936" s="10" t="str">
        <f t="shared" si="983"/>
        <v>30</v>
      </c>
      <c r="W3936" s="10" t="str">
        <f t="shared" si="984"/>
        <v>Rosebank Walk</v>
      </c>
      <c r="X3936" s="10" t="str">
        <f t="shared" si="985"/>
        <v>lk</v>
      </c>
      <c r="Y3936" s="10" t="str">
        <f t="shared" si="986"/>
        <v>Rosebank Walk</v>
      </c>
      <c r="Z3936" s="10" t="str">
        <f t="shared" si="987"/>
        <v>Coventry</v>
      </c>
      <c r="AA3936" s="10" t="str">
        <f t="shared" si="988"/>
        <v>CW</v>
      </c>
      <c r="AB3936" s="11" t="str">
        <f t="shared" si="989"/>
        <v>43718</v>
      </c>
      <c r="AC3936" s="10" t="str">
        <f t="shared" si="990"/>
        <v>76</v>
      </c>
      <c r="AD3936" s="10" t="str">
        <f t="shared" si="991"/>
        <v>C2</v>
      </c>
      <c r="AE3936" s="12" t="str">
        <f t="shared" si="992"/>
        <v/>
      </c>
    </row>
    <row r="3937" spans="1:31" x14ac:dyDescent="0.25">
      <c r="A3937" s="5">
        <v>4037</v>
      </c>
      <c r="B3937" s="6" t="s">
        <v>1139</v>
      </c>
      <c r="C3937" s="6" t="s">
        <v>8923</v>
      </c>
      <c r="D3937" s="6" t="s">
        <v>15</v>
      </c>
      <c r="E3937" s="6" t="s">
        <v>16</v>
      </c>
      <c r="F3937" s="6">
        <v>30</v>
      </c>
      <c r="G3937" s="6" t="s">
        <v>8924</v>
      </c>
      <c r="H3937" s="6" t="s">
        <v>2083</v>
      </c>
      <c r="I3937" s="6" t="s">
        <v>32</v>
      </c>
      <c r="J3937" s="7">
        <v>44418</v>
      </c>
      <c r="K3937" s="6">
        <v>42</v>
      </c>
      <c r="L3937" s="6" t="s">
        <v>52</v>
      </c>
      <c r="M3937" s="8"/>
      <c r="O3937">
        <f t="shared" si="993"/>
        <v>0</v>
      </c>
      <c r="Q3937" s="5" t="str">
        <f t="shared" si="978"/>
        <v>4037</v>
      </c>
      <c r="R3937" s="6" t="str">
        <f t="shared" si="979"/>
        <v>Katia</v>
      </c>
      <c r="S3937" s="6" t="str">
        <f t="shared" si="980"/>
        <v>Wilcox</v>
      </c>
      <c r="T3937" s="6" t="str">
        <f t="shared" si="981"/>
        <v>Mrs</v>
      </c>
      <c r="U3937" s="6" t="str">
        <f t="shared" si="982"/>
        <v>F</v>
      </c>
      <c r="V3937" s="6" t="str">
        <f t="shared" si="983"/>
        <v>30</v>
      </c>
      <c r="W3937" s="6" t="str">
        <f t="shared" si="984"/>
        <v>Roseberry Villas</v>
      </c>
      <c r="X3937" s="6" t="str">
        <f t="shared" si="985"/>
        <v>as</v>
      </c>
      <c r="Y3937" s="6" t="str">
        <f t="shared" si="986"/>
        <v>Roseberry Villas</v>
      </c>
      <c r="Z3937" s="6" t="str">
        <f t="shared" si="987"/>
        <v>Riding Mill</v>
      </c>
      <c r="AA3937" s="6" t="str">
        <f t="shared" si="988"/>
        <v>WC</v>
      </c>
      <c r="AB3937" s="7" t="str">
        <f t="shared" si="989"/>
        <v>44418</v>
      </c>
      <c r="AC3937" s="6" t="str">
        <f t="shared" si="990"/>
        <v>42</v>
      </c>
      <c r="AD3937" s="6" t="str">
        <f t="shared" si="991"/>
        <v>A1</v>
      </c>
      <c r="AE3937" s="8" t="str">
        <f t="shared" si="992"/>
        <v/>
      </c>
    </row>
    <row r="3938" spans="1:31" x14ac:dyDescent="0.25">
      <c r="A3938" s="9">
        <v>4038</v>
      </c>
      <c r="B3938" s="10" t="s">
        <v>6614</v>
      </c>
      <c r="C3938" s="10" t="s">
        <v>8806</v>
      </c>
      <c r="D3938" s="10" t="s">
        <v>28</v>
      </c>
      <c r="E3938" s="10" t="s">
        <v>29</v>
      </c>
      <c r="F3938" s="10">
        <v>30</v>
      </c>
      <c r="G3938" s="10" t="s">
        <v>8925</v>
      </c>
      <c r="H3938" s="10" t="s">
        <v>7371</v>
      </c>
      <c r="I3938" s="10" t="s">
        <v>176</v>
      </c>
      <c r="J3938" s="11">
        <v>43716</v>
      </c>
      <c r="K3938" s="10">
        <v>14</v>
      </c>
      <c r="L3938" s="10" t="s">
        <v>39</v>
      </c>
      <c r="M3938" s="12"/>
      <c r="O3938">
        <f t="shared" si="993"/>
        <v>0</v>
      </c>
      <c r="Q3938" s="9" t="str">
        <f t="shared" si="978"/>
        <v>4038</v>
      </c>
      <c r="R3938" s="10" t="str">
        <f t="shared" si="979"/>
        <v>Riley</v>
      </c>
      <c r="S3938" s="10" t="str">
        <f t="shared" si="980"/>
        <v>Hodge</v>
      </c>
      <c r="T3938" s="10" t="str">
        <f t="shared" si="981"/>
        <v>Mr</v>
      </c>
      <c r="U3938" s="10" t="str">
        <f t="shared" si="982"/>
        <v>M</v>
      </c>
      <c r="V3938" s="10" t="str">
        <f t="shared" si="983"/>
        <v>30</v>
      </c>
      <c r="W3938" s="10" t="str">
        <f t="shared" si="984"/>
        <v>Rosebery Court</v>
      </c>
      <c r="X3938" s="10" t="str">
        <f t="shared" si="985"/>
        <v>rt</v>
      </c>
      <c r="Y3938" s="10" t="str">
        <f t="shared" si="986"/>
        <v>Rosebery Court</v>
      </c>
      <c r="Z3938" s="10" t="str">
        <f t="shared" si="987"/>
        <v>Craigavon</v>
      </c>
      <c r="AA3938" s="10" t="str">
        <f t="shared" si="988"/>
        <v>CW</v>
      </c>
      <c r="AB3938" s="11" t="str">
        <f t="shared" si="989"/>
        <v>43716</v>
      </c>
      <c r="AC3938" s="10" t="str">
        <f t="shared" si="990"/>
        <v>14</v>
      </c>
      <c r="AD3938" s="10" t="str">
        <f t="shared" si="991"/>
        <v>C1</v>
      </c>
      <c r="AE3938" s="12" t="str">
        <f t="shared" si="992"/>
        <v/>
      </c>
    </row>
    <row r="3939" spans="1:31" x14ac:dyDescent="0.25">
      <c r="A3939" s="5">
        <v>4039</v>
      </c>
      <c r="B3939" s="6" t="s">
        <v>6242</v>
      </c>
      <c r="C3939" s="6" t="s">
        <v>8715</v>
      </c>
      <c r="D3939" s="6" t="s">
        <v>28</v>
      </c>
      <c r="E3939" s="6" t="s">
        <v>29</v>
      </c>
      <c r="F3939" s="6">
        <v>60</v>
      </c>
      <c r="G3939" s="6" t="s">
        <v>8925</v>
      </c>
      <c r="H3939" s="6" t="s">
        <v>4949</v>
      </c>
      <c r="I3939" s="6" t="s">
        <v>32</v>
      </c>
      <c r="J3939" s="7">
        <v>43659</v>
      </c>
      <c r="K3939" s="6">
        <v>70</v>
      </c>
      <c r="L3939" s="6" t="s">
        <v>52</v>
      </c>
      <c r="M3939" s="8"/>
      <c r="O3939">
        <f t="shared" si="993"/>
        <v>0</v>
      </c>
      <c r="Q3939" s="5" t="str">
        <f t="shared" si="978"/>
        <v>4039</v>
      </c>
      <c r="R3939" s="6" t="str">
        <f t="shared" si="979"/>
        <v>Stan</v>
      </c>
      <c r="S3939" s="6" t="str">
        <f t="shared" si="980"/>
        <v>Hartley</v>
      </c>
      <c r="T3939" s="6" t="str">
        <f t="shared" si="981"/>
        <v>Mr</v>
      </c>
      <c r="U3939" s="6" t="str">
        <f t="shared" si="982"/>
        <v>M</v>
      </c>
      <c r="V3939" s="6" t="str">
        <f t="shared" si="983"/>
        <v>60</v>
      </c>
      <c r="W3939" s="6" t="str">
        <f t="shared" si="984"/>
        <v>Rosebery Court</v>
      </c>
      <c r="X3939" s="6" t="str">
        <f t="shared" si="985"/>
        <v>rt</v>
      </c>
      <c r="Y3939" s="6" t="str">
        <f t="shared" si="986"/>
        <v>Rosebery Court</v>
      </c>
      <c r="Z3939" s="6" t="str">
        <f t="shared" si="987"/>
        <v>Porthcawl</v>
      </c>
      <c r="AA3939" s="6" t="str">
        <f t="shared" si="988"/>
        <v>WC</v>
      </c>
      <c r="AB3939" s="7" t="str">
        <f t="shared" si="989"/>
        <v>43659</v>
      </c>
      <c r="AC3939" s="6" t="str">
        <f t="shared" si="990"/>
        <v>70</v>
      </c>
      <c r="AD3939" s="6" t="str">
        <f t="shared" si="991"/>
        <v>A1</v>
      </c>
      <c r="AE3939" s="8" t="str">
        <f t="shared" si="992"/>
        <v/>
      </c>
    </row>
    <row r="3940" spans="1:31" x14ac:dyDescent="0.25">
      <c r="A3940" s="9">
        <v>4040</v>
      </c>
      <c r="B3940" s="10" t="s">
        <v>3095</v>
      </c>
      <c r="C3940" s="10" t="s">
        <v>5276</v>
      </c>
      <c r="D3940" s="10" t="s">
        <v>15</v>
      </c>
      <c r="E3940" s="10" t="s">
        <v>16</v>
      </c>
      <c r="F3940" s="10">
        <v>90</v>
      </c>
      <c r="G3940" s="10" t="s">
        <v>8926</v>
      </c>
      <c r="H3940" s="10" t="s">
        <v>416</v>
      </c>
      <c r="I3940" s="10" t="s">
        <v>32</v>
      </c>
      <c r="J3940" s="11">
        <v>43572</v>
      </c>
      <c r="K3940" s="10">
        <v>53</v>
      </c>
      <c r="L3940" s="10" t="s">
        <v>68</v>
      </c>
      <c r="M3940" s="12"/>
      <c r="O3940">
        <f t="shared" si="993"/>
        <v>0</v>
      </c>
      <c r="Q3940" s="9" t="str">
        <f t="shared" si="978"/>
        <v>4040</v>
      </c>
      <c r="R3940" s="10" t="str">
        <f t="shared" si="979"/>
        <v>Luba</v>
      </c>
      <c r="S3940" s="10" t="str">
        <f t="shared" si="980"/>
        <v>Rowell</v>
      </c>
      <c r="T3940" s="10" t="str">
        <f t="shared" si="981"/>
        <v>Mrs</v>
      </c>
      <c r="U3940" s="10" t="str">
        <f t="shared" si="982"/>
        <v>F</v>
      </c>
      <c r="V3940" s="10" t="str">
        <f t="shared" si="983"/>
        <v>90</v>
      </c>
      <c r="W3940" s="10" t="str">
        <f t="shared" si="984"/>
        <v>Rosebery Mews</v>
      </c>
      <c r="X3940" s="10" t="str">
        <f t="shared" si="985"/>
        <v>ws</v>
      </c>
      <c r="Y3940" s="10" t="str">
        <f t="shared" si="986"/>
        <v>Rosebery Mews</v>
      </c>
      <c r="Z3940" s="10" t="str">
        <f t="shared" si="987"/>
        <v>Manningtree</v>
      </c>
      <c r="AA3940" s="10" t="str">
        <f t="shared" si="988"/>
        <v>WC</v>
      </c>
      <c r="AB3940" s="11" t="str">
        <f t="shared" si="989"/>
        <v>43572</v>
      </c>
      <c r="AC3940" s="10" t="str">
        <f t="shared" si="990"/>
        <v>53</v>
      </c>
      <c r="AD3940" s="10" t="str">
        <f t="shared" si="991"/>
        <v>A2</v>
      </c>
      <c r="AE3940" s="12" t="str">
        <f t="shared" si="992"/>
        <v/>
      </c>
    </row>
    <row r="3941" spans="1:31" x14ac:dyDescent="0.25">
      <c r="A3941" s="5">
        <v>4041</v>
      </c>
      <c r="B3941" s="6" t="s">
        <v>1744</v>
      </c>
      <c r="C3941" s="6" t="s">
        <v>4848</v>
      </c>
      <c r="D3941" s="6" t="s">
        <v>28</v>
      </c>
      <c r="E3941" s="6" t="s">
        <v>29</v>
      </c>
      <c r="F3941" s="6">
        <v>90</v>
      </c>
      <c r="G3941" s="6" t="s">
        <v>8927</v>
      </c>
      <c r="H3941" s="6" t="s">
        <v>3758</v>
      </c>
      <c r="I3941" s="6" t="s">
        <v>32</v>
      </c>
      <c r="J3941" s="7">
        <v>44196</v>
      </c>
      <c r="K3941" s="6">
        <v>72</v>
      </c>
      <c r="L3941" s="6" t="s">
        <v>44</v>
      </c>
      <c r="M3941" s="8"/>
      <c r="O3941">
        <f t="shared" si="993"/>
        <v>0</v>
      </c>
      <c r="Q3941" s="5" t="str">
        <f t="shared" si="978"/>
        <v>4041</v>
      </c>
      <c r="R3941" s="6" t="str">
        <f t="shared" si="979"/>
        <v>Jimmie</v>
      </c>
      <c r="S3941" s="6" t="str">
        <f t="shared" si="980"/>
        <v>Wynn</v>
      </c>
      <c r="T3941" s="6" t="str">
        <f t="shared" si="981"/>
        <v>Mr</v>
      </c>
      <c r="U3941" s="6" t="str">
        <f t="shared" si="982"/>
        <v>M</v>
      </c>
      <c r="V3941" s="6" t="str">
        <f t="shared" si="983"/>
        <v>90</v>
      </c>
      <c r="W3941" s="6" t="str">
        <f t="shared" si="984"/>
        <v>Rosehill Road</v>
      </c>
      <c r="X3941" s="6" t="str">
        <f t="shared" si="985"/>
        <v>ad</v>
      </c>
      <c r="Y3941" s="6" t="str">
        <f t="shared" si="986"/>
        <v>Rosehill Road</v>
      </c>
      <c r="Z3941" s="6" t="str">
        <f t="shared" si="987"/>
        <v>Turriff</v>
      </c>
      <c r="AA3941" s="6" t="str">
        <f t="shared" si="988"/>
        <v>WC</v>
      </c>
      <c r="AB3941" s="7" t="str">
        <f t="shared" si="989"/>
        <v>44196</v>
      </c>
      <c r="AC3941" s="6" t="str">
        <f t="shared" si="990"/>
        <v>72</v>
      </c>
      <c r="AD3941" s="6" t="str">
        <f t="shared" si="991"/>
        <v>D</v>
      </c>
      <c r="AE3941" s="8" t="str">
        <f t="shared" si="992"/>
        <v/>
      </c>
    </row>
    <row r="3942" spans="1:31" x14ac:dyDescent="0.25">
      <c r="A3942" s="9">
        <v>4044</v>
      </c>
      <c r="B3942" s="10" t="s">
        <v>7218</v>
      </c>
      <c r="C3942" s="10" t="s">
        <v>2988</v>
      </c>
      <c r="D3942" s="10" t="s">
        <v>15</v>
      </c>
      <c r="E3942" s="10" t="s">
        <v>16</v>
      </c>
      <c r="F3942" s="10">
        <v>60</v>
      </c>
      <c r="G3942" s="10" t="s">
        <v>8928</v>
      </c>
      <c r="H3942" s="10" t="s">
        <v>5609</v>
      </c>
      <c r="I3942" s="10" t="s">
        <v>32</v>
      </c>
      <c r="J3942" s="11">
        <v>43912</v>
      </c>
      <c r="K3942" s="10">
        <v>29</v>
      </c>
      <c r="L3942" s="10" t="s">
        <v>68</v>
      </c>
      <c r="M3942" s="12"/>
      <c r="O3942">
        <f t="shared" si="993"/>
        <v>0</v>
      </c>
      <c r="Q3942" s="9" t="str">
        <f t="shared" si="978"/>
        <v>4044</v>
      </c>
      <c r="R3942" s="10" t="str">
        <f t="shared" si="979"/>
        <v>Louella</v>
      </c>
      <c r="S3942" s="10" t="str">
        <f t="shared" si="980"/>
        <v>Gibbons</v>
      </c>
      <c r="T3942" s="10" t="str">
        <f t="shared" si="981"/>
        <v>Mrs</v>
      </c>
      <c r="U3942" s="10" t="str">
        <f t="shared" si="982"/>
        <v>F</v>
      </c>
      <c r="V3942" s="10" t="str">
        <f t="shared" si="983"/>
        <v>60</v>
      </c>
      <c r="W3942" s="10" t="str">
        <f t="shared" si="984"/>
        <v>Roseleys Terrace</v>
      </c>
      <c r="X3942" s="10" t="str">
        <f t="shared" si="985"/>
        <v>ce</v>
      </c>
      <c r="Y3942" s="10" t="str">
        <f t="shared" si="986"/>
        <v>Roseleys Terrace</v>
      </c>
      <c r="Z3942" s="10" t="str">
        <f t="shared" si="987"/>
        <v>Martock</v>
      </c>
      <c r="AA3942" s="10" t="str">
        <f t="shared" si="988"/>
        <v>WC</v>
      </c>
      <c r="AB3942" s="11" t="str">
        <f t="shared" si="989"/>
        <v>43912</v>
      </c>
      <c r="AC3942" s="10" t="str">
        <f t="shared" si="990"/>
        <v>29</v>
      </c>
      <c r="AD3942" s="10" t="str">
        <f t="shared" si="991"/>
        <v>A2</v>
      </c>
      <c r="AE3942" s="12" t="str">
        <f t="shared" si="992"/>
        <v/>
      </c>
    </row>
    <row r="3943" spans="1:31" x14ac:dyDescent="0.25">
      <c r="A3943" s="9">
        <v>4046</v>
      </c>
      <c r="B3943" s="10" t="s">
        <v>8117</v>
      </c>
      <c r="C3943" s="10" t="s">
        <v>1111</v>
      </c>
      <c r="D3943" s="10" t="s">
        <v>28</v>
      </c>
      <c r="E3943" s="10" t="s">
        <v>29</v>
      </c>
      <c r="F3943" s="10">
        <v>90</v>
      </c>
      <c r="G3943" s="10" t="s">
        <v>8929</v>
      </c>
      <c r="H3943" s="10" t="s">
        <v>8930</v>
      </c>
      <c r="I3943" s="10" t="s">
        <v>32</v>
      </c>
      <c r="J3943" s="11">
        <v>44460</v>
      </c>
      <c r="K3943" s="10">
        <v>19</v>
      </c>
      <c r="L3943" s="10" t="s">
        <v>68</v>
      </c>
      <c r="M3943" s="12"/>
      <c r="O3943">
        <f t="shared" si="993"/>
        <v>0</v>
      </c>
      <c r="Q3943" s="9" t="str">
        <f t="shared" si="978"/>
        <v>4046</v>
      </c>
      <c r="R3943" s="10" t="str">
        <f t="shared" si="979"/>
        <v>Glen</v>
      </c>
      <c r="S3943" s="10" t="str">
        <f t="shared" si="980"/>
        <v>Walker</v>
      </c>
      <c r="T3943" s="10" t="str">
        <f t="shared" si="981"/>
        <v>Mr</v>
      </c>
      <c r="U3943" s="10" t="str">
        <f t="shared" si="982"/>
        <v>M</v>
      </c>
      <c r="V3943" s="10" t="str">
        <f t="shared" si="983"/>
        <v>90</v>
      </c>
      <c r="W3943" s="10" t="str">
        <f t="shared" si="984"/>
        <v>Rosemary Court</v>
      </c>
      <c r="X3943" s="10" t="str">
        <f t="shared" si="985"/>
        <v>rt</v>
      </c>
      <c r="Y3943" s="10" t="str">
        <f t="shared" si="986"/>
        <v>Rosemary Court</v>
      </c>
      <c r="Z3943" s="10" t="str">
        <f t="shared" si="987"/>
        <v>New Malden</v>
      </c>
      <c r="AA3943" s="10" t="str">
        <f t="shared" si="988"/>
        <v>WC</v>
      </c>
      <c r="AB3943" s="11" t="str">
        <f t="shared" si="989"/>
        <v>44460</v>
      </c>
      <c r="AC3943" s="10" t="str">
        <f t="shared" si="990"/>
        <v>19</v>
      </c>
      <c r="AD3943" s="10" t="str">
        <f t="shared" si="991"/>
        <v>A2</v>
      </c>
      <c r="AE3943" s="12" t="str">
        <f t="shared" si="992"/>
        <v/>
      </c>
    </row>
    <row r="3944" spans="1:31" x14ac:dyDescent="0.25">
      <c r="A3944" s="9">
        <v>4048</v>
      </c>
      <c r="B3944" s="10" t="s">
        <v>3719</v>
      </c>
      <c r="C3944" s="10" t="s">
        <v>7661</v>
      </c>
      <c r="D3944" s="10" t="s">
        <v>28</v>
      </c>
      <c r="E3944" s="10" t="s">
        <v>29</v>
      </c>
      <c r="F3944" s="10">
        <v>90</v>
      </c>
      <c r="G3944" s="10" t="s">
        <v>8931</v>
      </c>
      <c r="H3944" s="10" t="s">
        <v>5605</v>
      </c>
      <c r="I3944" s="10" t="s">
        <v>32</v>
      </c>
      <c r="J3944" s="11">
        <v>44161</v>
      </c>
      <c r="K3944" s="10">
        <v>57</v>
      </c>
      <c r="L3944" s="10" t="s">
        <v>62</v>
      </c>
      <c r="M3944" s="12"/>
      <c r="O3944">
        <f t="shared" si="993"/>
        <v>0</v>
      </c>
      <c r="Q3944" s="9" t="str">
        <f t="shared" si="978"/>
        <v>4048</v>
      </c>
      <c r="R3944" s="10" t="str">
        <f t="shared" si="979"/>
        <v>Roosevelt</v>
      </c>
      <c r="S3944" s="10" t="str">
        <f t="shared" si="980"/>
        <v>Head</v>
      </c>
      <c r="T3944" s="10" t="str">
        <f t="shared" si="981"/>
        <v>Mr</v>
      </c>
      <c r="U3944" s="10" t="str">
        <f t="shared" si="982"/>
        <v>M</v>
      </c>
      <c r="V3944" s="10" t="str">
        <f t="shared" si="983"/>
        <v>90</v>
      </c>
      <c r="W3944" s="10" t="str">
        <f t="shared" si="984"/>
        <v>Rosemead</v>
      </c>
      <c r="X3944" s="10" t="str">
        <f t="shared" si="985"/>
        <v>ad</v>
      </c>
      <c r="Y3944" s="10" t="str">
        <f t="shared" si="986"/>
        <v>Rosemead</v>
      </c>
      <c r="Z3944" s="10" t="str">
        <f t="shared" si="987"/>
        <v>Washington</v>
      </c>
      <c r="AA3944" s="10" t="str">
        <f t="shared" si="988"/>
        <v>WC</v>
      </c>
      <c r="AB3944" s="11" t="str">
        <f t="shared" si="989"/>
        <v>44161</v>
      </c>
      <c r="AC3944" s="10" t="str">
        <f t="shared" si="990"/>
        <v>57</v>
      </c>
      <c r="AD3944" s="10" t="str">
        <f t="shared" si="991"/>
        <v>C4</v>
      </c>
      <c r="AE3944" s="12" t="str">
        <f t="shared" si="992"/>
        <v/>
      </c>
    </row>
    <row r="3945" spans="1:31" x14ac:dyDescent="0.25">
      <c r="A3945" s="5">
        <v>4049</v>
      </c>
      <c r="B3945" s="6" t="s">
        <v>6692</v>
      </c>
      <c r="C3945" s="6" t="s">
        <v>2553</v>
      </c>
      <c r="D3945" s="6" t="s">
        <v>15</v>
      </c>
      <c r="E3945" s="6" t="s">
        <v>16</v>
      </c>
      <c r="F3945" s="6">
        <v>90</v>
      </c>
      <c r="G3945" s="6" t="s">
        <v>8932</v>
      </c>
      <c r="H3945" s="6" t="s">
        <v>5790</v>
      </c>
      <c r="I3945" s="6" t="s">
        <v>291</v>
      </c>
      <c r="J3945" s="7">
        <v>44078</v>
      </c>
      <c r="K3945" s="6">
        <v>94</v>
      </c>
      <c r="L3945" s="6" t="s">
        <v>44</v>
      </c>
      <c r="M3945" s="8"/>
      <c r="O3945">
        <f t="shared" si="993"/>
        <v>0</v>
      </c>
      <c r="Q3945" s="5" t="str">
        <f t="shared" si="978"/>
        <v>4049</v>
      </c>
      <c r="R3945" s="6" t="str">
        <f t="shared" si="979"/>
        <v>Diamond</v>
      </c>
      <c r="S3945" s="6" t="str">
        <f t="shared" si="980"/>
        <v>Gee</v>
      </c>
      <c r="T3945" s="6" t="str">
        <f t="shared" si="981"/>
        <v>Mrs</v>
      </c>
      <c r="U3945" s="6" t="str">
        <f t="shared" si="982"/>
        <v>F</v>
      </c>
      <c r="V3945" s="6" t="str">
        <f t="shared" si="983"/>
        <v>90</v>
      </c>
      <c r="W3945" s="6" t="str">
        <f t="shared" si="984"/>
        <v>Rosemont Avenue</v>
      </c>
      <c r="X3945" s="6" t="str">
        <f t="shared" si="985"/>
        <v>ue</v>
      </c>
      <c r="Y3945" s="6" t="str">
        <f t="shared" si="986"/>
        <v>Rosemont Avenue</v>
      </c>
      <c r="Z3945" s="6" t="str">
        <f t="shared" si="987"/>
        <v>Lairg</v>
      </c>
      <c r="AA3945" s="6" t="str">
        <f t="shared" si="988"/>
        <v>HS</v>
      </c>
      <c r="AB3945" s="7" t="str">
        <f t="shared" si="989"/>
        <v>44078</v>
      </c>
      <c r="AC3945" s="6" t="str">
        <f t="shared" si="990"/>
        <v>94</v>
      </c>
      <c r="AD3945" s="6" t="str">
        <f t="shared" si="991"/>
        <v>D</v>
      </c>
      <c r="AE3945" s="8" t="str">
        <f t="shared" si="992"/>
        <v/>
      </c>
    </row>
    <row r="3946" spans="1:31" x14ac:dyDescent="0.25">
      <c r="A3946" s="9">
        <v>4050</v>
      </c>
      <c r="B3946" s="10" t="s">
        <v>4612</v>
      </c>
      <c r="C3946" s="10" t="s">
        <v>2822</v>
      </c>
      <c r="D3946" s="10" t="s">
        <v>28</v>
      </c>
      <c r="E3946" s="10" t="s">
        <v>29</v>
      </c>
      <c r="F3946" s="10">
        <v>30</v>
      </c>
      <c r="G3946" s="10" t="s">
        <v>8933</v>
      </c>
      <c r="H3946" s="10" t="s">
        <v>3184</v>
      </c>
      <c r="I3946" s="10" t="s">
        <v>815</v>
      </c>
      <c r="J3946" s="11">
        <v>44088</v>
      </c>
      <c r="K3946" s="10">
        <v>14</v>
      </c>
      <c r="L3946" s="10" t="s">
        <v>78</v>
      </c>
      <c r="M3946" s="12"/>
      <c r="O3946">
        <f t="shared" si="993"/>
        <v>0</v>
      </c>
      <c r="Q3946" s="9" t="str">
        <f t="shared" si="978"/>
        <v>4050</v>
      </c>
      <c r="R3946" s="10" t="str">
        <f t="shared" si="979"/>
        <v>Isreal</v>
      </c>
      <c r="S3946" s="10" t="str">
        <f t="shared" si="980"/>
        <v>Helton</v>
      </c>
      <c r="T3946" s="10" t="str">
        <f t="shared" si="981"/>
        <v>Mr</v>
      </c>
      <c r="U3946" s="10" t="str">
        <f t="shared" si="982"/>
        <v>M</v>
      </c>
      <c r="V3946" s="10" t="str">
        <f t="shared" si="983"/>
        <v>30</v>
      </c>
      <c r="W3946" s="10" t="str">
        <f t="shared" si="984"/>
        <v>Rosemount Road</v>
      </c>
      <c r="X3946" s="10" t="str">
        <f t="shared" si="985"/>
        <v>ad</v>
      </c>
      <c r="Y3946" s="10" t="str">
        <f t="shared" si="986"/>
        <v>Rosemount Road</v>
      </c>
      <c r="Z3946" s="10" t="str">
        <f t="shared" si="987"/>
        <v>Brockenhurst</v>
      </c>
      <c r="AA3946" s="10" t="str">
        <f t="shared" si="988"/>
        <v>WR</v>
      </c>
      <c r="AB3946" s="11" t="str">
        <f t="shared" si="989"/>
        <v>44088</v>
      </c>
      <c r="AC3946" s="10" t="str">
        <f t="shared" si="990"/>
        <v>14</v>
      </c>
      <c r="AD3946" s="10" t="str">
        <f t="shared" si="991"/>
        <v>C2</v>
      </c>
      <c r="AE3946" s="12" t="str">
        <f t="shared" si="992"/>
        <v/>
      </c>
    </row>
    <row r="3947" spans="1:31" x14ac:dyDescent="0.25">
      <c r="A3947" s="5">
        <v>4051</v>
      </c>
      <c r="B3947" s="6" t="s">
        <v>5345</v>
      </c>
      <c r="C3947" s="6" t="s">
        <v>5510</v>
      </c>
      <c r="D3947" s="6" t="s">
        <v>28</v>
      </c>
      <c r="E3947" s="6" t="s">
        <v>29</v>
      </c>
      <c r="F3947" s="6">
        <v>90</v>
      </c>
      <c r="G3947" s="6" t="s">
        <v>8934</v>
      </c>
      <c r="H3947" s="6" t="s">
        <v>4085</v>
      </c>
      <c r="I3947" s="6" t="s">
        <v>1881</v>
      </c>
      <c r="J3947" s="7">
        <v>44268</v>
      </c>
      <c r="K3947" s="6">
        <v>102</v>
      </c>
      <c r="L3947" s="6" t="s">
        <v>99</v>
      </c>
      <c r="M3947" s="8"/>
      <c r="O3947">
        <f t="shared" si="993"/>
        <v>0</v>
      </c>
      <c r="Q3947" s="5" t="str">
        <f t="shared" si="978"/>
        <v>4051</v>
      </c>
      <c r="R3947" s="6" t="str">
        <f t="shared" si="979"/>
        <v>Rueben</v>
      </c>
      <c r="S3947" s="6" t="str">
        <f t="shared" si="980"/>
        <v>Vaughn</v>
      </c>
      <c r="T3947" s="6" t="str">
        <f t="shared" si="981"/>
        <v>Mr</v>
      </c>
      <c r="U3947" s="6" t="str">
        <f t="shared" si="982"/>
        <v>M</v>
      </c>
      <c r="V3947" s="6" t="str">
        <f t="shared" si="983"/>
        <v>90</v>
      </c>
      <c r="W3947" s="6" t="str">
        <f t="shared" si="984"/>
        <v>Rosewood Gardens</v>
      </c>
      <c r="X3947" s="6" t="str">
        <f t="shared" si="985"/>
        <v>ns</v>
      </c>
      <c r="Y3947" s="6" t="str">
        <f t="shared" si="986"/>
        <v>Rosewood Gardens</v>
      </c>
      <c r="Z3947" s="6" t="str">
        <f t="shared" si="987"/>
        <v>Bishop'S Stortford</v>
      </c>
      <c r="AA3947" s="6" t="str">
        <f t="shared" si="988"/>
        <v>CT</v>
      </c>
      <c r="AB3947" s="7" t="str">
        <f t="shared" si="989"/>
        <v>44268</v>
      </c>
      <c r="AC3947" s="6" t="str">
        <f t="shared" si="990"/>
        <v>102</v>
      </c>
      <c r="AD3947" s="6" t="str">
        <f t="shared" si="991"/>
        <v>E</v>
      </c>
      <c r="AE3947" s="8" t="str">
        <f t="shared" si="992"/>
        <v/>
      </c>
    </row>
    <row r="3948" spans="1:31" x14ac:dyDescent="0.25">
      <c r="A3948" s="9">
        <v>4052</v>
      </c>
      <c r="B3948" s="10" t="s">
        <v>3503</v>
      </c>
      <c r="C3948" s="10" t="s">
        <v>5951</v>
      </c>
      <c r="D3948" s="10" t="s">
        <v>28</v>
      </c>
      <c r="E3948" s="10" t="s">
        <v>29</v>
      </c>
      <c r="F3948" s="10">
        <v>60</v>
      </c>
      <c r="G3948" s="10" t="s">
        <v>8935</v>
      </c>
      <c r="H3948" s="10" t="s">
        <v>587</v>
      </c>
      <c r="I3948" s="10" t="s">
        <v>32</v>
      </c>
      <c r="J3948" s="11">
        <v>43848</v>
      </c>
      <c r="K3948" s="10">
        <v>73</v>
      </c>
      <c r="L3948" s="10" t="s">
        <v>78</v>
      </c>
      <c r="M3948" s="12"/>
      <c r="O3948">
        <f t="shared" si="993"/>
        <v>0</v>
      </c>
      <c r="Q3948" s="9" t="str">
        <f t="shared" si="978"/>
        <v>4052</v>
      </c>
      <c r="R3948" s="10" t="str">
        <f t="shared" si="979"/>
        <v>Christian</v>
      </c>
      <c r="S3948" s="10" t="str">
        <f t="shared" si="980"/>
        <v>Sherwood</v>
      </c>
      <c r="T3948" s="10" t="str">
        <f t="shared" si="981"/>
        <v>Mr</v>
      </c>
      <c r="U3948" s="10" t="str">
        <f t="shared" si="982"/>
        <v>M</v>
      </c>
      <c r="V3948" s="10" t="str">
        <f t="shared" si="983"/>
        <v>60</v>
      </c>
      <c r="W3948" s="10" t="str">
        <f t="shared" si="984"/>
        <v>Roslyn Terrace</v>
      </c>
      <c r="X3948" s="10" t="str">
        <f t="shared" si="985"/>
        <v>ce</v>
      </c>
      <c r="Y3948" s="10" t="str">
        <f t="shared" si="986"/>
        <v>Roslyn Terrace</v>
      </c>
      <c r="Z3948" s="10" t="str">
        <f t="shared" si="987"/>
        <v>Rossendale</v>
      </c>
      <c r="AA3948" s="10" t="str">
        <f t="shared" si="988"/>
        <v>WC</v>
      </c>
      <c r="AB3948" s="11" t="str">
        <f t="shared" si="989"/>
        <v>43848</v>
      </c>
      <c r="AC3948" s="10" t="str">
        <f t="shared" si="990"/>
        <v>73</v>
      </c>
      <c r="AD3948" s="10" t="str">
        <f t="shared" si="991"/>
        <v>C2</v>
      </c>
      <c r="AE3948" s="12" t="str">
        <f t="shared" si="992"/>
        <v/>
      </c>
    </row>
    <row r="3949" spans="1:31" x14ac:dyDescent="0.25">
      <c r="A3949" s="5">
        <v>4053</v>
      </c>
      <c r="B3949" s="6" t="s">
        <v>8936</v>
      </c>
      <c r="C3949" s="6" t="s">
        <v>5811</v>
      </c>
      <c r="D3949" s="6" t="s">
        <v>15</v>
      </c>
      <c r="E3949" s="6" t="s">
        <v>16</v>
      </c>
      <c r="F3949" s="6">
        <v>90</v>
      </c>
      <c r="G3949" s="6" t="s">
        <v>8937</v>
      </c>
      <c r="H3949" s="6" t="s">
        <v>479</v>
      </c>
      <c r="I3949" s="6" t="s">
        <v>32</v>
      </c>
      <c r="J3949" s="7">
        <v>44228</v>
      </c>
      <c r="K3949" s="6">
        <v>10</v>
      </c>
      <c r="L3949" s="6" t="s">
        <v>157</v>
      </c>
      <c r="M3949" s="8"/>
      <c r="O3949">
        <f t="shared" si="993"/>
        <v>0</v>
      </c>
      <c r="Q3949" s="5" t="str">
        <f t="shared" si="978"/>
        <v>4053</v>
      </c>
      <c r="R3949" s="6" t="str">
        <f t="shared" si="979"/>
        <v>Mikaela</v>
      </c>
      <c r="S3949" s="6" t="str">
        <f t="shared" si="980"/>
        <v>Drummond</v>
      </c>
      <c r="T3949" s="6" t="str">
        <f t="shared" si="981"/>
        <v>Mrs</v>
      </c>
      <c r="U3949" s="6" t="str">
        <f t="shared" si="982"/>
        <v>F</v>
      </c>
      <c r="V3949" s="6" t="str">
        <f t="shared" si="983"/>
        <v>90</v>
      </c>
      <c r="W3949" s="6" t="str">
        <f t="shared" si="984"/>
        <v>Rossitter Terrace</v>
      </c>
      <c r="X3949" s="6" t="str">
        <f t="shared" si="985"/>
        <v>ce</v>
      </c>
      <c r="Y3949" s="6" t="str">
        <f t="shared" si="986"/>
        <v>Rossitter Terrace</v>
      </c>
      <c r="Z3949" s="6" t="str">
        <f t="shared" si="987"/>
        <v>Skelmorlie</v>
      </c>
      <c r="AA3949" s="6" t="str">
        <f t="shared" si="988"/>
        <v>WC</v>
      </c>
      <c r="AB3949" s="7" t="str">
        <f t="shared" si="989"/>
        <v>44228</v>
      </c>
      <c r="AC3949" s="6" t="str">
        <f t="shared" si="990"/>
        <v>10</v>
      </c>
      <c r="AD3949" s="6" t="str">
        <f t="shared" si="991"/>
        <v>C3</v>
      </c>
      <c r="AE3949" s="8" t="str">
        <f t="shared" si="992"/>
        <v/>
      </c>
    </row>
    <row r="3950" spans="1:31" x14ac:dyDescent="0.25">
      <c r="A3950" s="9">
        <v>4054</v>
      </c>
      <c r="B3950" s="10" t="s">
        <v>8938</v>
      </c>
      <c r="C3950" s="10" t="s">
        <v>3047</v>
      </c>
      <c r="D3950" s="10" t="s">
        <v>15</v>
      </c>
      <c r="E3950" s="10" t="s">
        <v>16</v>
      </c>
      <c r="F3950" s="10">
        <v>30</v>
      </c>
      <c r="G3950" s="10" t="s">
        <v>8939</v>
      </c>
      <c r="H3950" s="10" t="s">
        <v>3483</v>
      </c>
      <c r="I3950" s="10" t="s">
        <v>1078</v>
      </c>
      <c r="J3950" s="11">
        <v>43765</v>
      </c>
      <c r="K3950" s="10">
        <v>43</v>
      </c>
      <c r="L3950" s="10" t="s">
        <v>99</v>
      </c>
      <c r="M3950" s="12"/>
      <c r="O3950">
        <f t="shared" si="993"/>
        <v>0</v>
      </c>
      <c r="Q3950" s="9" t="str">
        <f t="shared" si="978"/>
        <v>4054</v>
      </c>
      <c r="R3950" s="10" t="str">
        <f t="shared" si="979"/>
        <v>Nia</v>
      </c>
      <c r="S3950" s="10" t="str">
        <f t="shared" si="980"/>
        <v>Youngblood</v>
      </c>
      <c r="T3950" s="10" t="str">
        <f t="shared" si="981"/>
        <v>Mrs</v>
      </c>
      <c r="U3950" s="10" t="str">
        <f t="shared" si="982"/>
        <v>F</v>
      </c>
      <c r="V3950" s="10" t="str">
        <f t="shared" si="983"/>
        <v>30</v>
      </c>
      <c r="W3950" s="10" t="str">
        <f t="shared" si="984"/>
        <v>Roupell Road</v>
      </c>
      <c r="X3950" s="10" t="str">
        <f t="shared" si="985"/>
        <v>ad</v>
      </c>
      <c r="Y3950" s="10" t="str">
        <f t="shared" si="986"/>
        <v>Roupell Road</v>
      </c>
      <c r="Z3950" s="10" t="str">
        <f t="shared" si="987"/>
        <v>Bridgwater</v>
      </c>
      <c r="AA3950" s="10" t="str">
        <f t="shared" si="988"/>
        <v>LD</v>
      </c>
      <c r="AB3950" s="11" t="str">
        <f t="shared" si="989"/>
        <v>43765</v>
      </c>
      <c r="AC3950" s="10" t="str">
        <f t="shared" si="990"/>
        <v>43</v>
      </c>
      <c r="AD3950" s="10" t="str">
        <f t="shared" si="991"/>
        <v>E</v>
      </c>
      <c r="AE3950" s="12" t="str">
        <f t="shared" si="992"/>
        <v/>
      </c>
    </row>
    <row r="3951" spans="1:31" x14ac:dyDescent="0.25">
      <c r="A3951" s="5">
        <v>4055</v>
      </c>
      <c r="B3951" s="6" t="s">
        <v>5295</v>
      </c>
      <c r="C3951" s="6" t="s">
        <v>4394</v>
      </c>
      <c r="D3951" s="6" t="s">
        <v>28</v>
      </c>
      <c r="E3951" s="6" t="s">
        <v>29</v>
      </c>
      <c r="F3951" s="6">
        <v>90</v>
      </c>
      <c r="G3951" s="6" t="s">
        <v>8939</v>
      </c>
      <c r="H3951" s="6" t="s">
        <v>3314</v>
      </c>
      <c r="I3951" s="6" t="s">
        <v>32</v>
      </c>
      <c r="J3951" s="7">
        <v>44515</v>
      </c>
      <c r="K3951" s="6">
        <v>26</v>
      </c>
      <c r="L3951" s="6" t="s">
        <v>62</v>
      </c>
      <c r="M3951" s="8"/>
      <c r="O3951">
        <f t="shared" si="993"/>
        <v>0</v>
      </c>
      <c r="Q3951" s="5" t="str">
        <f t="shared" si="978"/>
        <v>4055</v>
      </c>
      <c r="R3951" s="6" t="str">
        <f t="shared" si="979"/>
        <v>Cristobal</v>
      </c>
      <c r="S3951" s="6" t="str">
        <f t="shared" si="980"/>
        <v>Schultz</v>
      </c>
      <c r="T3951" s="6" t="str">
        <f t="shared" si="981"/>
        <v>Mr</v>
      </c>
      <c r="U3951" s="6" t="str">
        <f t="shared" si="982"/>
        <v>M</v>
      </c>
      <c r="V3951" s="6" t="str">
        <f t="shared" si="983"/>
        <v>90</v>
      </c>
      <c r="W3951" s="6" t="str">
        <f t="shared" si="984"/>
        <v>Roupell Road</v>
      </c>
      <c r="X3951" s="6" t="str">
        <f t="shared" si="985"/>
        <v>ad</v>
      </c>
      <c r="Y3951" s="6" t="str">
        <f t="shared" si="986"/>
        <v>Roupell Road</v>
      </c>
      <c r="Z3951" s="6" t="str">
        <f t="shared" si="987"/>
        <v>Midhurst</v>
      </c>
      <c r="AA3951" s="6" t="str">
        <f t="shared" si="988"/>
        <v>WC</v>
      </c>
      <c r="AB3951" s="7" t="str">
        <f t="shared" si="989"/>
        <v>44515</v>
      </c>
      <c r="AC3951" s="6" t="str">
        <f t="shared" si="990"/>
        <v>26</v>
      </c>
      <c r="AD3951" s="6" t="str">
        <f t="shared" si="991"/>
        <v>C4</v>
      </c>
      <c r="AE3951" s="8" t="str">
        <f t="shared" si="992"/>
        <v/>
      </c>
    </row>
    <row r="3952" spans="1:31" x14ac:dyDescent="0.25">
      <c r="A3952" s="9">
        <v>4056</v>
      </c>
      <c r="B3952" s="10" t="s">
        <v>523</v>
      </c>
      <c r="C3952" s="10" t="s">
        <v>6787</v>
      </c>
      <c r="D3952" s="10" t="s">
        <v>28</v>
      </c>
      <c r="E3952" s="10" t="s">
        <v>29</v>
      </c>
      <c r="F3952" s="10">
        <v>30</v>
      </c>
      <c r="G3952" s="10" t="s">
        <v>8940</v>
      </c>
      <c r="H3952" s="10" t="s">
        <v>6743</v>
      </c>
      <c r="I3952" s="10" t="s">
        <v>122</v>
      </c>
      <c r="J3952" s="11">
        <v>43839</v>
      </c>
      <c r="K3952" s="10">
        <v>67</v>
      </c>
      <c r="L3952" s="10" t="s">
        <v>68</v>
      </c>
      <c r="M3952" s="12"/>
      <c r="O3952">
        <f t="shared" si="993"/>
        <v>0</v>
      </c>
      <c r="Q3952" s="9" t="str">
        <f t="shared" si="978"/>
        <v>4056</v>
      </c>
      <c r="R3952" s="10" t="str">
        <f t="shared" si="979"/>
        <v>Rickey</v>
      </c>
      <c r="S3952" s="10" t="str">
        <f t="shared" si="980"/>
        <v>Barnes</v>
      </c>
      <c r="T3952" s="10" t="str">
        <f t="shared" si="981"/>
        <v>Mr</v>
      </c>
      <c r="U3952" s="10" t="str">
        <f t="shared" si="982"/>
        <v>M</v>
      </c>
      <c r="V3952" s="10" t="str">
        <f t="shared" si="983"/>
        <v>30</v>
      </c>
      <c r="W3952" s="10" t="str">
        <f t="shared" si="984"/>
        <v>Roupell Street</v>
      </c>
      <c r="X3952" s="10" t="str">
        <f t="shared" si="985"/>
        <v>et</v>
      </c>
      <c r="Y3952" s="10" t="str">
        <f t="shared" si="986"/>
        <v>Roupell Street</v>
      </c>
      <c r="Z3952" s="10" t="str">
        <f t="shared" si="987"/>
        <v>Lifton</v>
      </c>
      <c r="AA3952" s="10" t="str">
        <f t="shared" si="988"/>
        <v>WN</v>
      </c>
      <c r="AB3952" s="11" t="str">
        <f t="shared" si="989"/>
        <v>43839</v>
      </c>
      <c r="AC3952" s="10" t="str">
        <f t="shared" si="990"/>
        <v>67</v>
      </c>
      <c r="AD3952" s="10" t="str">
        <f t="shared" si="991"/>
        <v>A2</v>
      </c>
      <c r="AE3952" s="12" t="str">
        <f t="shared" si="992"/>
        <v/>
      </c>
    </row>
    <row r="3953" spans="1:31" x14ac:dyDescent="0.25">
      <c r="A3953" s="5">
        <v>4057</v>
      </c>
      <c r="B3953" s="6" t="s">
        <v>8941</v>
      </c>
      <c r="C3953" s="6" t="s">
        <v>5196</v>
      </c>
      <c r="D3953" s="6" t="s">
        <v>49</v>
      </c>
      <c r="E3953" s="6" t="s">
        <v>16</v>
      </c>
      <c r="F3953" s="6">
        <v>30</v>
      </c>
      <c r="G3953" s="6" t="s">
        <v>8942</v>
      </c>
      <c r="H3953" s="6" t="s">
        <v>7799</v>
      </c>
      <c r="I3953" s="6" t="s">
        <v>929</v>
      </c>
      <c r="J3953" s="7">
        <v>43561</v>
      </c>
      <c r="K3953" s="6">
        <v>51</v>
      </c>
      <c r="L3953" s="6" t="s">
        <v>78</v>
      </c>
      <c r="M3953" s="8"/>
      <c r="O3953">
        <f t="shared" si="993"/>
        <v>0</v>
      </c>
      <c r="Q3953" s="5" t="str">
        <f t="shared" si="978"/>
        <v>4057</v>
      </c>
      <c r="R3953" s="6" t="str">
        <f t="shared" si="979"/>
        <v>Jaleesa</v>
      </c>
      <c r="S3953" s="6" t="str">
        <f t="shared" si="980"/>
        <v>Ortega</v>
      </c>
      <c r="T3953" s="6" t="str">
        <f t="shared" si="981"/>
        <v>Miss</v>
      </c>
      <c r="U3953" s="6" t="str">
        <f t="shared" si="982"/>
        <v>F</v>
      </c>
      <c r="V3953" s="6" t="str">
        <f t="shared" si="983"/>
        <v>30</v>
      </c>
      <c r="W3953" s="6" t="str">
        <f t="shared" si="984"/>
        <v>Routh Street</v>
      </c>
      <c r="X3953" s="6" t="str">
        <f t="shared" si="985"/>
        <v>et</v>
      </c>
      <c r="Y3953" s="6" t="str">
        <f t="shared" si="986"/>
        <v>Routh Street</v>
      </c>
      <c r="Z3953" s="6" t="str">
        <f t="shared" si="987"/>
        <v>Betws-Y-Coed</v>
      </c>
      <c r="AA3953" s="6" t="str">
        <f t="shared" si="988"/>
        <v>RH</v>
      </c>
      <c r="AB3953" s="7" t="str">
        <f t="shared" si="989"/>
        <v>43561</v>
      </c>
      <c r="AC3953" s="6" t="str">
        <f t="shared" si="990"/>
        <v>51</v>
      </c>
      <c r="AD3953" s="6" t="str">
        <f t="shared" si="991"/>
        <v>C2</v>
      </c>
      <c r="AE3953" s="8" t="str">
        <f t="shared" si="992"/>
        <v/>
      </c>
    </row>
    <row r="3954" spans="1:31" x14ac:dyDescent="0.25">
      <c r="A3954" s="9">
        <v>4058</v>
      </c>
      <c r="B3954" s="10" t="s">
        <v>7276</v>
      </c>
      <c r="C3954" s="10" t="s">
        <v>3379</v>
      </c>
      <c r="D3954" s="10" t="s">
        <v>28</v>
      </c>
      <c r="E3954" s="10" t="s">
        <v>29</v>
      </c>
      <c r="F3954" s="10">
        <v>90</v>
      </c>
      <c r="G3954" s="10" t="s">
        <v>8943</v>
      </c>
      <c r="H3954" s="10" t="s">
        <v>3863</v>
      </c>
      <c r="I3954" s="10" t="s">
        <v>32</v>
      </c>
      <c r="J3954" s="11">
        <v>43711</v>
      </c>
      <c r="K3954" s="10">
        <v>68</v>
      </c>
      <c r="L3954" s="10" t="s">
        <v>78</v>
      </c>
      <c r="M3954" s="12"/>
      <c r="O3954">
        <f t="shared" si="993"/>
        <v>0</v>
      </c>
      <c r="Q3954" s="9" t="str">
        <f t="shared" si="978"/>
        <v>4058</v>
      </c>
      <c r="R3954" s="10" t="str">
        <f t="shared" si="979"/>
        <v>Zachery</v>
      </c>
      <c r="S3954" s="10" t="str">
        <f t="shared" si="980"/>
        <v>Vick</v>
      </c>
      <c r="T3954" s="10" t="str">
        <f t="shared" si="981"/>
        <v>Mr</v>
      </c>
      <c r="U3954" s="10" t="str">
        <f t="shared" si="982"/>
        <v>M</v>
      </c>
      <c r="V3954" s="10" t="str">
        <f t="shared" si="983"/>
        <v>90</v>
      </c>
      <c r="W3954" s="10" t="str">
        <f t="shared" si="984"/>
        <v>Rowan Close</v>
      </c>
      <c r="X3954" s="10" t="str">
        <f t="shared" si="985"/>
        <v>se</v>
      </c>
      <c r="Y3954" s="10" t="str">
        <f t="shared" si="986"/>
        <v>Rowan Close</v>
      </c>
      <c r="Z3954" s="10" t="str">
        <f t="shared" si="987"/>
        <v>Looe</v>
      </c>
      <c r="AA3954" s="10" t="str">
        <f t="shared" si="988"/>
        <v>WC</v>
      </c>
      <c r="AB3954" s="11" t="str">
        <f t="shared" si="989"/>
        <v>43711</v>
      </c>
      <c r="AC3954" s="10" t="str">
        <f t="shared" si="990"/>
        <v>68</v>
      </c>
      <c r="AD3954" s="10" t="str">
        <f t="shared" si="991"/>
        <v>C2</v>
      </c>
      <c r="AE3954" s="12" t="str">
        <f t="shared" si="992"/>
        <v/>
      </c>
    </row>
    <row r="3955" spans="1:31" x14ac:dyDescent="0.25">
      <c r="A3955" s="5">
        <v>4059</v>
      </c>
      <c r="B3955" s="6" t="s">
        <v>4045</v>
      </c>
      <c r="C3955" s="6" t="s">
        <v>4124</v>
      </c>
      <c r="D3955" s="6" t="s">
        <v>15</v>
      </c>
      <c r="E3955" s="6" t="s">
        <v>16</v>
      </c>
      <c r="F3955" s="6">
        <v>90</v>
      </c>
      <c r="G3955" s="6" t="s">
        <v>8944</v>
      </c>
      <c r="H3955" s="6" t="s">
        <v>1313</v>
      </c>
      <c r="I3955" s="6" t="s">
        <v>32</v>
      </c>
      <c r="J3955" s="7">
        <v>43895</v>
      </c>
      <c r="K3955" s="6">
        <v>6</v>
      </c>
      <c r="L3955" s="6" t="s">
        <v>78</v>
      </c>
      <c r="M3955" s="8"/>
      <c r="O3955">
        <f t="shared" si="993"/>
        <v>0</v>
      </c>
      <c r="Q3955" s="5" t="str">
        <f t="shared" si="978"/>
        <v>4059</v>
      </c>
      <c r="R3955" s="6" t="str">
        <f t="shared" si="979"/>
        <v>Anissa</v>
      </c>
      <c r="S3955" s="6" t="str">
        <f t="shared" si="980"/>
        <v>Temple</v>
      </c>
      <c r="T3955" s="6" t="str">
        <f t="shared" si="981"/>
        <v>Mrs</v>
      </c>
      <c r="U3955" s="6" t="str">
        <f t="shared" si="982"/>
        <v>F</v>
      </c>
      <c r="V3955" s="6" t="str">
        <f t="shared" si="983"/>
        <v>90</v>
      </c>
      <c r="W3955" s="6" t="str">
        <f t="shared" si="984"/>
        <v>Rowland Grove</v>
      </c>
      <c r="X3955" s="6" t="str">
        <f t="shared" si="985"/>
        <v>ve</v>
      </c>
      <c r="Y3955" s="6" t="str">
        <f t="shared" si="986"/>
        <v>Rowland Grove</v>
      </c>
      <c r="Z3955" s="6" t="str">
        <f t="shared" si="987"/>
        <v>Settle</v>
      </c>
      <c r="AA3955" s="6" t="str">
        <f t="shared" si="988"/>
        <v>WC</v>
      </c>
      <c r="AB3955" s="7" t="str">
        <f t="shared" si="989"/>
        <v>43895</v>
      </c>
      <c r="AC3955" s="6" t="str">
        <f t="shared" si="990"/>
        <v>6</v>
      </c>
      <c r="AD3955" s="6" t="str">
        <f t="shared" si="991"/>
        <v>C2</v>
      </c>
      <c r="AE3955" s="8" t="str">
        <f t="shared" si="992"/>
        <v/>
      </c>
    </row>
    <row r="3956" spans="1:31" x14ac:dyDescent="0.25">
      <c r="A3956" s="9">
        <v>4060</v>
      </c>
      <c r="B3956" s="10" t="s">
        <v>2381</v>
      </c>
      <c r="C3956" s="10" t="s">
        <v>998</v>
      </c>
      <c r="D3956" s="10" t="s">
        <v>49</v>
      </c>
      <c r="E3956" s="10" t="s">
        <v>16</v>
      </c>
      <c r="F3956" s="10">
        <v>30</v>
      </c>
      <c r="G3956" s="10" t="s">
        <v>8945</v>
      </c>
      <c r="H3956" s="10" t="s">
        <v>5282</v>
      </c>
      <c r="I3956" s="10" t="s">
        <v>171</v>
      </c>
      <c r="J3956" s="11">
        <v>44042</v>
      </c>
      <c r="K3956" s="10">
        <v>44</v>
      </c>
      <c r="L3956" s="10" t="s">
        <v>99</v>
      </c>
      <c r="M3956" s="12"/>
      <c r="O3956">
        <f t="shared" si="993"/>
        <v>0</v>
      </c>
      <c r="Q3956" s="9" t="str">
        <f t="shared" si="978"/>
        <v>4060</v>
      </c>
      <c r="R3956" s="10" t="str">
        <f t="shared" si="979"/>
        <v>Jerlene</v>
      </c>
      <c r="S3956" s="10" t="str">
        <f t="shared" si="980"/>
        <v>Petty</v>
      </c>
      <c r="T3956" s="10" t="str">
        <f t="shared" si="981"/>
        <v>Miss</v>
      </c>
      <c r="U3956" s="10" t="str">
        <f t="shared" si="982"/>
        <v>F</v>
      </c>
      <c r="V3956" s="10" t="str">
        <f t="shared" si="983"/>
        <v>30</v>
      </c>
      <c r="W3956" s="10" t="str">
        <f t="shared" si="984"/>
        <v>Rowland Row</v>
      </c>
      <c r="X3956" s="10" t="str">
        <f t="shared" si="985"/>
        <v>ow</v>
      </c>
      <c r="Y3956" s="10" t="str">
        <f t="shared" si="986"/>
        <v>Rowland Row</v>
      </c>
      <c r="Z3956" s="10" t="str">
        <f t="shared" si="987"/>
        <v>Colintraive</v>
      </c>
      <c r="AA3956" s="10" t="str">
        <f t="shared" si="988"/>
        <v>PR</v>
      </c>
      <c r="AB3956" s="11" t="str">
        <f t="shared" si="989"/>
        <v>44042</v>
      </c>
      <c r="AC3956" s="10" t="str">
        <f t="shared" si="990"/>
        <v>44</v>
      </c>
      <c r="AD3956" s="10" t="str">
        <f t="shared" si="991"/>
        <v>E</v>
      </c>
      <c r="AE3956" s="12" t="str">
        <f t="shared" si="992"/>
        <v/>
      </c>
    </row>
    <row r="3957" spans="1:31" x14ac:dyDescent="0.25">
      <c r="A3957" s="5">
        <v>4061</v>
      </c>
      <c r="B3957" s="6" t="s">
        <v>118</v>
      </c>
      <c r="C3957" s="6" t="s">
        <v>3915</v>
      </c>
      <c r="D3957" s="6" t="s">
        <v>15</v>
      </c>
      <c r="E3957" s="6" t="s">
        <v>16</v>
      </c>
      <c r="F3957" s="6">
        <v>60</v>
      </c>
      <c r="G3957" s="6" t="s">
        <v>8946</v>
      </c>
      <c r="H3957" s="6" t="s">
        <v>3670</v>
      </c>
      <c r="I3957" s="6" t="s">
        <v>176</v>
      </c>
      <c r="J3957" s="7">
        <v>43697</v>
      </c>
      <c r="K3957" s="6">
        <v>32</v>
      </c>
      <c r="L3957" s="6" t="s">
        <v>33</v>
      </c>
      <c r="M3957" s="8"/>
      <c r="O3957">
        <f t="shared" si="993"/>
        <v>0</v>
      </c>
      <c r="Q3957" s="5" t="str">
        <f t="shared" si="978"/>
        <v>4061</v>
      </c>
      <c r="R3957" s="6" t="str">
        <f t="shared" si="979"/>
        <v>Janice</v>
      </c>
      <c r="S3957" s="6" t="str">
        <f t="shared" si="980"/>
        <v>Howe</v>
      </c>
      <c r="T3957" s="6" t="str">
        <f t="shared" si="981"/>
        <v>Mrs</v>
      </c>
      <c r="U3957" s="6" t="str">
        <f t="shared" si="982"/>
        <v>F</v>
      </c>
      <c r="V3957" s="6" t="str">
        <f t="shared" si="983"/>
        <v>60</v>
      </c>
      <c r="W3957" s="6" t="str">
        <f t="shared" si="984"/>
        <v>Rowley Street</v>
      </c>
      <c r="X3957" s="6" t="str">
        <f t="shared" si="985"/>
        <v>et</v>
      </c>
      <c r="Y3957" s="6" t="str">
        <f t="shared" si="986"/>
        <v>Rowley Street</v>
      </c>
      <c r="Z3957" s="6" t="str">
        <f t="shared" si="987"/>
        <v>Crook</v>
      </c>
      <c r="AA3957" s="6" t="str">
        <f t="shared" si="988"/>
        <v>CW</v>
      </c>
      <c r="AB3957" s="7" t="str">
        <f t="shared" si="989"/>
        <v>43697</v>
      </c>
      <c r="AC3957" s="6" t="str">
        <f t="shared" si="990"/>
        <v>32</v>
      </c>
      <c r="AD3957" s="6" t="str">
        <f t="shared" si="991"/>
        <v>A3</v>
      </c>
      <c r="AE3957" s="8" t="str">
        <f t="shared" si="992"/>
        <v/>
      </c>
    </row>
    <row r="3958" spans="1:31" x14ac:dyDescent="0.25">
      <c r="A3958" s="9">
        <v>4062</v>
      </c>
      <c r="B3958" s="10" t="s">
        <v>3954</v>
      </c>
      <c r="C3958" s="10" t="s">
        <v>5398</v>
      </c>
      <c r="D3958" s="10" t="s">
        <v>28</v>
      </c>
      <c r="E3958" s="10" t="s">
        <v>29</v>
      </c>
      <c r="F3958" s="10">
        <v>60</v>
      </c>
      <c r="G3958" s="10" t="s">
        <v>8947</v>
      </c>
      <c r="H3958" s="10" t="s">
        <v>4732</v>
      </c>
      <c r="I3958" s="10" t="s">
        <v>32</v>
      </c>
      <c r="J3958" s="11">
        <v>44077</v>
      </c>
      <c r="K3958" s="10">
        <v>25</v>
      </c>
      <c r="L3958" s="10" t="s">
        <v>99</v>
      </c>
      <c r="M3958" s="12"/>
      <c r="O3958">
        <f t="shared" si="993"/>
        <v>0</v>
      </c>
      <c r="Q3958" s="9" t="str">
        <f t="shared" si="978"/>
        <v>4062</v>
      </c>
      <c r="R3958" s="10" t="str">
        <f t="shared" si="979"/>
        <v>Lynwood</v>
      </c>
      <c r="S3958" s="10" t="str">
        <f t="shared" si="980"/>
        <v>Askew</v>
      </c>
      <c r="T3958" s="10" t="str">
        <f t="shared" si="981"/>
        <v>Mr</v>
      </c>
      <c r="U3958" s="10" t="str">
        <f t="shared" si="982"/>
        <v>M</v>
      </c>
      <c r="V3958" s="10" t="str">
        <f t="shared" si="983"/>
        <v>60</v>
      </c>
      <c r="W3958" s="10" t="str">
        <f t="shared" si="984"/>
        <v>Rowley Way</v>
      </c>
      <c r="X3958" s="10" t="str">
        <f t="shared" si="985"/>
        <v>ay</v>
      </c>
      <c r="Y3958" s="10" t="str">
        <f t="shared" si="986"/>
        <v>Rowley Way</v>
      </c>
      <c r="Z3958" s="10" t="str">
        <f t="shared" si="987"/>
        <v>Malmesbury</v>
      </c>
      <c r="AA3958" s="10" t="str">
        <f t="shared" si="988"/>
        <v>WC</v>
      </c>
      <c r="AB3958" s="11" t="str">
        <f t="shared" si="989"/>
        <v>44077</v>
      </c>
      <c r="AC3958" s="10" t="str">
        <f t="shared" si="990"/>
        <v>25</v>
      </c>
      <c r="AD3958" s="10" t="str">
        <f t="shared" si="991"/>
        <v>E</v>
      </c>
      <c r="AE3958" s="12" t="str">
        <f t="shared" si="992"/>
        <v/>
      </c>
    </row>
    <row r="3959" spans="1:31" x14ac:dyDescent="0.25">
      <c r="A3959" s="5">
        <v>4063</v>
      </c>
      <c r="B3959" s="6" t="s">
        <v>8742</v>
      </c>
      <c r="C3959" s="6" t="s">
        <v>1977</v>
      </c>
      <c r="D3959" s="6" t="s">
        <v>28</v>
      </c>
      <c r="E3959" s="6" t="s">
        <v>29</v>
      </c>
      <c r="F3959" s="6">
        <v>90</v>
      </c>
      <c r="G3959" s="6" t="s">
        <v>8947</v>
      </c>
      <c r="H3959" s="6" t="s">
        <v>1783</v>
      </c>
      <c r="I3959" s="6" t="s">
        <v>32</v>
      </c>
      <c r="J3959" s="7">
        <v>44061</v>
      </c>
      <c r="K3959" s="6">
        <v>89</v>
      </c>
      <c r="L3959" s="6" t="s">
        <v>157</v>
      </c>
      <c r="M3959" s="8"/>
      <c r="O3959">
        <f t="shared" si="993"/>
        <v>0</v>
      </c>
      <c r="Q3959" s="5" t="str">
        <f t="shared" si="978"/>
        <v>4063</v>
      </c>
      <c r="R3959" s="6" t="str">
        <f t="shared" si="979"/>
        <v>Linwood</v>
      </c>
      <c r="S3959" s="6" t="str">
        <f t="shared" si="980"/>
        <v>Brooks</v>
      </c>
      <c r="T3959" s="6" t="str">
        <f t="shared" si="981"/>
        <v>Mr</v>
      </c>
      <c r="U3959" s="6" t="str">
        <f t="shared" si="982"/>
        <v>M</v>
      </c>
      <c r="V3959" s="6" t="str">
        <f t="shared" si="983"/>
        <v>90</v>
      </c>
      <c r="W3959" s="6" t="str">
        <f t="shared" si="984"/>
        <v>Rowley Way</v>
      </c>
      <c r="X3959" s="6" t="str">
        <f t="shared" si="985"/>
        <v>ay</v>
      </c>
      <c r="Y3959" s="6" t="str">
        <f t="shared" si="986"/>
        <v>Rowley Way</v>
      </c>
      <c r="Z3959" s="6" t="str">
        <f t="shared" si="987"/>
        <v>Poulton-Le-Fylde</v>
      </c>
      <c r="AA3959" s="6" t="str">
        <f t="shared" si="988"/>
        <v>WC</v>
      </c>
      <c r="AB3959" s="7" t="str">
        <f t="shared" si="989"/>
        <v>44061</v>
      </c>
      <c r="AC3959" s="6" t="str">
        <f t="shared" si="990"/>
        <v>89</v>
      </c>
      <c r="AD3959" s="6" t="str">
        <f t="shared" si="991"/>
        <v>C3</v>
      </c>
      <c r="AE3959" s="8" t="str">
        <f t="shared" si="992"/>
        <v/>
      </c>
    </row>
    <row r="3960" spans="1:31" x14ac:dyDescent="0.25">
      <c r="A3960" s="9">
        <v>4064</v>
      </c>
      <c r="B3960" s="10" t="s">
        <v>2213</v>
      </c>
      <c r="C3960" s="10" t="s">
        <v>1845</v>
      </c>
      <c r="D3960" s="10" t="s">
        <v>28</v>
      </c>
      <c r="E3960" s="10" t="s">
        <v>29</v>
      </c>
      <c r="F3960" s="10">
        <v>60</v>
      </c>
      <c r="G3960" s="10" t="s">
        <v>8947</v>
      </c>
      <c r="H3960" s="10" t="s">
        <v>3412</v>
      </c>
      <c r="I3960" s="10" t="s">
        <v>32</v>
      </c>
      <c r="J3960" s="11">
        <v>43783</v>
      </c>
      <c r="K3960" s="10">
        <v>18</v>
      </c>
      <c r="L3960" s="10" t="s">
        <v>68</v>
      </c>
      <c r="M3960" s="12"/>
      <c r="O3960">
        <f t="shared" si="993"/>
        <v>0</v>
      </c>
      <c r="Q3960" s="9" t="str">
        <f t="shared" si="978"/>
        <v>4064</v>
      </c>
      <c r="R3960" s="10" t="str">
        <f t="shared" si="979"/>
        <v>Jefferson</v>
      </c>
      <c r="S3960" s="10" t="str">
        <f t="shared" si="980"/>
        <v>Fischer</v>
      </c>
      <c r="T3960" s="10" t="str">
        <f t="shared" si="981"/>
        <v>Mr</v>
      </c>
      <c r="U3960" s="10" t="str">
        <f t="shared" si="982"/>
        <v>M</v>
      </c>
      <c r="V3960" s="10" t="str">
        <f t="shared" si="983"/>
        <v>60</v>
      </c>
      <c r="W3960" s="10" t="str">
        <f t="shared" si="984"/>
        <v>Rowley Way</v>
      </c>
      <c r="X3960" s="10" t="str">
        <f t="shared" si="985"/>
        <v>ay</v>
      </c>
      <c r="Y3960" s="10" t="str">
        <f t="shared" si="986"/>
        <v>Rowley Way</v>
      </c>
      <c r="Z3960" s="10" t="str">
        <f t="shared" si="987"/>
        <v>Todmorden</v>
      </c>
      <c r="AA3960" s="10" t="str">
        <f t="shared" si="988"/>
        <v>WC</v>
      </c>
      <c r="AB3960" s="11" t="str">
        <f t="shared" si="989"/>
        <v>43783</v>
      </c>
      <c r="AC3960" s="10" t="str">
        <f t="shared" si="990"/>
        <v>18</v>
      </c>
      <c r="AD3960" s="10" t="str">
        <f t="shared" si="991"/>
        <v>A2</v>
      </c>
      <c r="AE3960" s="12" t="str">
        <f t="shared" si="992"/>
        <v/>
      </c>
    </row>
    <row r="3961" spans="1:31" x14ac:dyDescent="0.25">
      <c r="A3961" s="5">
        <v>4065</v>
      </c>
      <c r="B3961" s="6" t="s">
        <v>974</v>
      </c>
      <c r="C3961" s="6" t="s">
        <v>2218</v>
      </c>
      <c r="D3961" s="6" t="s">
        <v>28</v>
      </c>
      <c r="E3961" s="6" t="s">
        <v>29</v>
      </c>
      <c r="F3961" s="6">
        <v>60</v>
      </c>
      <c r="G3961" s="6" t="s">
        <v>8948</v>
      </c>
      <c r="H3961" s="6" t="s">
        <v>3351</v>
      </c>
      <c r="I3961" s="6" t="s">
        <v>93</v>
      </c>
      <c r="J3961" s="7">
        <v>43562</v>
      </c>
      <c r="K3961" s="6">
        <v>16</v>
      </c>
      <c r="L3961" s="6" t="s">
        <v>99</v>
      </c>
      <c r="M3961" s="8"/>
      <c r="O3961">
        <f t="shared" si="993"/>
        <v>0</v>
      </c>
      <c r="Q3961" s="5" t="str">
        <f t="shared" si="978"/>
        <v>4065</v>
      </c>
      <c r="R3961" s="6" t="str">
        <f t="shared" si="979"/>
        <v>Claud</v>
      </c>
      <c r="S3961" s="6" t="str">
        <f t="shared" si="980"/>
        <v>Wilkins</v>
      </c>
      <c r="T3961" s="6" t="str">
        <f t="shared" si="981"/>
        <v>Mr</v>
      </c>
      <c r="U3961" s="6" t="str">
        <f t="shared" si="982"/>
        <v>M</v>
      </c>
      <c r="V3961" s="6" t="str">
        <f t="shared" si="983"/>
        <v>60</v>
      </c>
      <c r="W3961" s="6" t="str">
        <f t="shared" si="984"/>
        <v>Rowton Road</v>
      </c>
      <c r="X3961" s="6" t="str">
        <f t="shared" si="985"/>
        <v>ad</v>
      </c>
      <c r="Y3961" s="6" t="str">
        <f t="shared" si="986"/>
        <v>Rowton Road</v>
      </c>
      <c r="Z3961" s="6" t="str">
        <f t="shared" si="987"/>
        <v>Broughton-In-Furness</v>
      </c>
      <c r="AA3961" s="6" t="str">
        <f t="shared" si="988"/>
        <v>TF</v>
      </c>
      <c r="AB3961" s="7" t="str">
        <f t="shared" si="989"/>
        <v>43562</v>
      </c>
      <c r="AC3961" s="6" t="str">
        <f t="shared" si="990"/>
        <v>16</v>
      </c>
      <c r="AD3961" s="6" t="str">
        <f t="shared" si="991"/>
        <v>E</v>
      </c>
      <c r="AE3961" s="8" t="str">
        <f t="shared" si="992"/>
        <v/>
      </c>
    </row>
    <row r="3962" spans="1:31" x14ac:dyDescent="0.25">
      <c r="A3962" s="9">
        <v>4066</v>
      </c>
      <c r="B3962" s="10" t="s">
        <v>8949</v>
      </c>
      <c r="C3962" s="10" t="s">
        <v>384</v>
      </c>
      <c r="D3962" s="10" t="s">
        <v>41</v>
      </c>
      <c r="E3962" s="10" t="s">
        <v>16</v>
      </c>
      <c r="F3962" s="10">
        <v>60</v>
      </c>
      <c r="G3962" s="10" t="s">
        <v>8950</v>
      </c>
      <c r="H3962" s="10" t="s">
        <v>2808</v>
      </c>
      <c r="I3962" s="10" t="s">
        <v>32</v>
      </c>
      <c r="J3962" s="11">
        <v>43848</v>
      </c>
      <c r="K3962" s="10">
        <v>48</v>
      </c>
      <c r="L3962" s="10" t="s">
        <v>157</v>
      </c>
      <c r="M3962" s="12"/>
      <c r="O3962">
        <f t="shared" si="993"/>
        <v>0</v>
      </c>
      <c r="Q3962" s="9" t="str">
        <f t="shared" si="978"/>
        <v>4066</v>
      </c>
      <c r="R3962" s="10" t="str">
        <f t="shared" si="979"/>
        <v>Gala</v>
      </c>
      <c r="S3962" s="10" t="str">
        <f t="shared" si="980"/>
        <v>Boudreaux</v>
      </c>
      <c r="T3962" s="10" t="str">
        <f t="shared" si="981"/>
        <v>Ms</v>
      </c>
      <c r="U3962" s="10" t="str">
        <f t="shared" si="982"/>
        <v>F</v>
      </c>
      <c r="V3962" s="10" t="str">
        <f t="shared" si="983"/>
        <v>60</v>
      </c>
      <c r="W3962" s="10" t="str">
        <f t="shared" si="984"/>
        <v>Roxburgh Terrace</v>
      </c>
      <c r="X3962" s="10" t="str">
        <f t="shared" si="985"/>
        <v>ce</v>
      </c>
      <c r="Y3962" s="10" t="str">
        <f t="shared" si="986"/>
        <v>Roxburgh Terrace</v>
      </c>
      <c r="Z3962" s="10" t="str">
        <f t="shared" si="987"/>
        <v>Seaton</v>
      </c>
      <c r="AA3962" s="10" t="str">
        <f t="shared" si="988"/>
        <v>WC</v>
      </c>
      <c r="AB3962" s="11" t="str">
        <f t="shared" si="989"/>
        <v>43848</v>
      </c>
      <c r="AC3962" s="10" t="str">
        <f t="shared" si="990"/>
        <v>48</v>
      </c>
      <c r="AD3962" s="10" t="str">
        <f t="shared" si="991"/>
        <v>C3</v>
      </c>
      <c r="AE3962" s="12" t="str">
        <f t="shared" si="992"/>
        <v/>
      </c>
    </row>
    <row r="3963" spans="1:31" x14ac:dyDescent="0.25">
      <c r="A3963" s="5">
        <v>4067</v>
      </c>
      <c r="B3963" s="6" t="s">
        <v>2405</v>
      </c>
      <c r="C3963" s="6" t="s">
        <v>1771</v>
      </c>
      <c r="D3963" s="6" t="s">
        <v>90</v>
      </c>
      <c r="E3963" s="6" t="s">
        <v>29</v>
      </c>
      <c r="F3963" s="6">
        <v>60</v>
      </c>
      <c r="G3963" s="6" t="s">
        <v>8951</v>
      </c>
      <c r="H3963" s="6" t="s">
        <v>51</v>
      </c>
      <c r="I3963" s="6" t="s">
        <v>32</v>
      </c>
      <c r="J3963" s="7">
        <v>44198</v>
      </c>
      <c r="K3963" s="6">
        <v>93</v>
      </c>
      <c r="L3963" s="6" t="s">
        <v>99</v>
      </c>
      <c r="M3963" s="8"/>
      <c r="O3963">
        <f t="shared" si="993"/>
        <v>0</v>
      </c>
      <c r="Q3963" s="5" t="str">
        <f t="shared" si="978"/>
        <v>4067</v>
      </c>
      <c r="R3963" s="6" t="str">
        <f t="shared" si="979"/>
        <v>Milford</v>
      </c>
      <c r="S3963" s="6" t="str">
        <f t="shared" si="980"/>
        <v>Bright</v>
      </c>
      <c r="T3963" s="6" t="str">
        <f t="shared" si="981"/>
        <v>Dr</v>
      </c>
      <c r="U3963" s="6" t="str">
        <f t="shared" si="982"/>
        <v>M</v>
      </c>
      <c r="V3963" s="6" t="str">
        <f t="shared" si="983"/>
        <v>60</v>
      </c>
      <c r="W3963" s="6" t="str">
        <f t="shared" si="984"/>
        <v>Roxby Place</v>
      </c>
      <c r="X3963" s="6" t="str">
        <f t="shared" si="985"/>
        <v>ce</v>
      </c>
      <c r="Y3963" s="6" t="str">
        <f t="shared" si="986"/>
        <v>Roxby Place</v>
      </c>
      <c r="Z3963" s="6" t="str">
        <f t="shared" si="987"/>
        <v>Tadworth</v>
      </c>
      <c r="AA3963" s="6" t="str">
        <f t="shared" si="988"/>
        <v>WC</v>
      </c>
      <c r="AB3963" s="7" t="str">
        <f t="shared" si="989"/>
        <v>44198</v>
      </c>
      <c r="AC3963" s="6" t="str">
        <f t="shared" si="990"/>
        <v>93</v>
      </c>
      <c r="AD3963" s="6" t="str">
        <f t="shared" si="991"/>
        <v>E</v>
      </c>
      <c r="AE3963" s="8" t="str">
        <f t="shared" si="992"/>
        <v/>
      </c>
    </row>
    <row r="3964" spans="1:31" x14ac:dyDescent="0.25">
      <c r="A3964" s="9">
        <v>4068</v>
      </c>
      <c r="B3964" s="10" t="s">
        <v>3203</v>
      </c>
      <c r="C3964" s="10" t="s">
        <v>4915</v>
      </c>
      <c r="D3964" s="10" t="s">
        <v>15</v>
      </c>
      <c r="E3964" s="10" t="s">
        <v>16</v>
      </c>
      <c r="F3964" s="10">
        <v>60</v>
      </c>
      <c r="G3964" s="10" t="s">
        <v>8952</v>
      </c>
      <c r="H3964" s="10" t="s">
        <v>136</v>
      </c>
      <c r="I3964" s="10" t="s">
        <v>291</v>
      </c>
      <c r="J3964" s="11">
        <v>44410</v>
      </c>
      <c r="K3964" s="10">
        <v>2</v>
      </c>
      <c r="L3964" s="10" t="s">
        <v>20</v>
      </c>
      <c r="M3964" s="12"/>
      <c r="O3964">
        <f t="shared" si="993"/>
        <v>0</v>
      </c>
      <c r="Q3964" s="9" t="str">
        <f t="shared" si="978"/>
        <v>4068</v>
      </c>
      <c r="R3964" s="10" t="str">
        <f t="shared" si="979"/>
        <v>Rhoda</v>
      </c>
      <c r="S3964" s="10" t="str">
        <f t="shared" si="980"/>
        <v>Clemons</v>
      </c>
      <c r="T3964" s="10" t="str">
        <f t="shared" si="981"/>
        <v>Mrs</v>
      </c>
      <c r="U3964" s="10" t="str">
        <f t="shared" si="982"/>
        <v>F</v>
      </c>
      <c r="V3964" s="10" t="str">
        <f t="shared" si="983"/>
        <v>60</v>
      </c>
      <c r="W3964" s="10" t="str">
        <f t="shared" si="984"/>
        <v>Roxley Road</v>
      </c>
      <c r="X3964" s="10" t="str">
        <f t="shared" si="985"/>
        <v>ad</v>
      </c>
      <c r="Y3964" s="10" t="str">
        <f t="shared" si="986"/>
        <v>Roxley Road</v>
      </c>
      <c r="Z3964" s="10" t="str">
        <f t="shared" si="987"/>
        <v>Kyle</v>
      </c>
      <c r="AA3964" s="10" t="str">
        <f t="shared" si="988"/>
        <v>HS</v>
      </c>
      <c r="AB3964" s="11" t="str">
        <f t="shared" si="989"/>
        <v>44410</v>
      </c>
      <c r="AC3964" s="10" t="str">
        <f t="shared" si="990"/>
        <v>2</v>
      </c>
      <c r="AD3964" s="10" t="str">
        <f t="shared" si="991"/>
        <v>B</v>
      </c>
      <c r="AE3964" s="12" t="str">
        <f t="shared" si="992"/>
        <v/>
      </c>
    </row>
    <row r="3965" spans="1:31" x14ac:dyDescent="0.25">
      <c r="A3965" s="5">
        <v>4069</v>
      </c>
      <c r="B3965" s="6" t="s">
        <v>8261</v>
      </c>
      <c r="C3965" s="6" t="s">
        <v>5239</v>
      </c>
      <c r="D3965" s="6" t="s">
        <v>15</v>
      </c>
      <c r="E3965" s="6" t="s">
        <v>16</v>
      </c>
      <c r="F3965" s="6">
        <v>30</v>
      </c>
      <c r="G3965" s="6" t="s">
        <v>8953</v>
      </c>
      <c r="H3965" s="6" t="s">
        <v>5170</v>
      </c>
      <c r="I3965" s="6" t="s">
        <v>32</v>
      </c>
      <c r="J3965" s="7">
        <v>43636</v>
      </c>
      <c r="K3965" s="6">
        <v>12</v>
      </c>
      <c r="L3965" s="6" t="s">
        <v>68</v>
      </c>
      <c r="M3965" s="8"/>
      <c r="O3965">
        <f t="shared" si="993"/>
        <v>0</v>
      </c>
      <c r="Q3965" s="5" t="str">
        <f t="shared" si="978"/>
        <v>4069</v>
      </c>
      <c r="R3965" s="6" t="str">
        <f t="shared" si="979"/>
        <v>Toya</v>
      </c>
      <c r="S3965" s="6" t="str">
        <f t="shared" si="980"/>
        <v>Thacker</v>
      </c>
      <c r="T3965" s="6" t="str">
        <f t="shared" si="981"/>
        <v>Mrs</v>
      </c>
      <c r="U3965" s="6" t="str">
        <f t="shared" si="982"/>
        <v>F</v>
      </c>
      <c r="V3965" s="6" t="str">
        <f t="shared" si="983"/>
        <v>30</v>
      </c>
      <c r="W3965" s="6" t="str">
        <f t="shared" si="984"/>
        <v>Roxwell Road</v>
      </c>
      <c r="X3965" s="6" t="str">
        <f t="shared" si="985"/>
        <v>ad</v>
      </c>
      <c r="Y3965" s="6" t="str">
        <f t="shared" si="986"/>
        <v>Roxwell Road</v>
      </c>
      <c r="Z3965" s="6" t="str">
        <f t="shared" si="987"/>
        <v>Suffolk</v>
      </c>
      <c r="AA3965" s="6" t="str">
        <f t="shared" si="988"/>
        <v>WC</v>
      </c>
      <c r="AB3965" s="7" t="str">
        <f t="shared" si="989"/>
        <v>43636</v>
      </c>
      <c r="AC3965" s="6" t="str">
        <f t="shared" si="990"/>
        <v>12</v>
      </c>
      <c r="AD3965" s="6" t="str">
        <f t="shared" si="991"/>
        <v>A2</v>
      </c>
      <c r="AE3965" s="8" t="str">
        <f t="shared" si="992"/>
        <v/>
      </c>
    </row>
    <row r="3966" spans="1:31" x14ac:dyDescent="0.25">
      <c r="A3966" s="9">
        <v>4070</v>
      </c>
      <c r="B3966" s="10" t="s">
        <v>3704</v>
      </c>
      <c r="C3966" s="10" t="s">
        <v>8954</v>
      </c>
      <c r="D3966" s="10" t="s">
        <v>49</v>
      </c>
      <c r="E3966" s="10" t="s">
        <v>16</v>
      </c>
      <c r="F3966" s="10">
        <v>30</v>
      </c>
      <c r="G3966" s="10" t="s">
        <v>8955</v>
      </c>
      <c r="H3966" s="10" t="s">
        <v>6206</v>
      </c>
      <c r="I3966" s="10" t="s">
        <v>185</v>
      </c>
      <c r="J3966" s="11">
        <v>44082</v>
      </c>
      <c r="K3966" s="10">
        <v>29</v>
      </c>
      <c r="L3966" s="10" t="s">
        <v>78</v>
      </c>
      <c r="M3966" s="12"/>
      <c r="O3966">
        <f t="shared" si="993"/>
        <v>0</v>
      </c>
      <c r="Q3966" s="9" t="str">
        <f t="shared" si="978"/>
        <v>4070</v>
      </c>
      <c r="R3966" s="10" t="str">
        <f t="shared" si="979"/>
        <v>Alfreda</v>
      </c>
      <c r="S3966" s="10" t="str">
        <f t="shared" si="980"/>
        <v>Meyer</v>
      </c>
      <c r="T3966" s="10" t="str">
        <f t="shared" si="981"/>
        <v>Miss</v>
      </c>
      <c r="U3966" s="10" t="str">
        <f t="shared" si="982"/>
        <v>F</v>
      </c>
      <c r="V3966" s="10" t="str">
        <f t="shared" si="983"/>
        <v>30</v>
      </c>
      <c r="W3966" s="10" t="str">
        <f t="shared" si="984"/>
        <v>Roxwell Trading</v>
      </c>
      <c r="X3966" s="10" t="str">
        <f t="shared" si="985"/>
        <v>ng</v>
      </c>
      <c r="Y3966" s="10" t="str">
        <f t="shared" si="986"/>
        <v>Roxwell Trading</v>
      </c>
      <c r="Z3966" s="10" t="str">
        <f t="shared" si="987"/>
        <v>Erskine</v>
      </c>
      <c r="AA3966" s="10" t="str">
        <f t="shared" si="988"/>
        <v>HX</v>
      </c>
      <c r="AB3966" s="11" t="str">
        <f t="shared" si="989"/>
        <v>44082</v>
      </c>
      <c r="AC3966" s="10" t="str">
        <f t="shared" si="990"/>
        <v>29</v>
      </c>
      <c r="AD3966" s="10" t="str">
        <f t="shared" si="991"/>
        <v>C2</v>
      </c>
      <c r="AE3966" s="12" t="str">
        <f t="shared" si="992"/>
        <v/>
      </c>
    </row>
    <row r="3967" spans="1:31" x14ac:dyDescent="0.25">
      <c r="A3967" s="5">
        <v>4071</v>
      </c>
      <c r="B3967" s="6" t="s">
        <v>4138</v>
      </c>
      <c r="C3967" s="6" t="s">
        <v>2834</v>
      </c>
      <c r="D3967" s="6" t="s">
        <v>49</v>
      </c>
      <c r="E3967" s="6" t="s">
        <v>16</v>
      </c>
      <c r="F3967" s="6">
        <v>60</v>
      </c>
      <c r="G3967" s="6" t="s">
        <v>8956</v>
      </c>
      <c r="H3967" s="6" t="s">
        <v>6709</v>
      </c>
      <c r="I3967" s="6" t="s">
        <v>32</v>
      </c>
      <c r="J3967" s="7">
        <v>44158</v>
      </c>
      <c r="K3967" s="6">
        <v>17</v>
      </c>
      <c r="L3967" s="6" t="s">
        <v>33</v>
      </c>
      <c r="M3967" s="8"/>
      <c r="O3967">
        <f t="shared" si="993"/>
        <v>0</v>
      </c>
      <c r="Q3967" s="5" t="str">
        <f t="shared" si="978"/>
        <v>4071</v>
      </c>
      <c r="R3967" s="6" t="str">
        <f t="shared" si="979"/>
        <v>Audrie</v>
      </c>
      <c r="S3967" s="6" t="str">
        <f t="shared" si="980"/>
        <v>Lockwood</v>
      </c>
      <c r="T3967" s="6" t="str">
        <f t="shared" si="981"/>
        <v>Miss</v>
      </c>
      <c r="U3967" s="6" t="str">
        <f t="shared" si="982"/>
        <v>F</v>
      </c>
      <c r="V3967" s="6" t="str">
        <f t="shared" si="983"/>
        <v>60</v>
      </c>
      <c r="W3967" s="6" t="str">
        <f t="shared" si="984"/>
        <v>Roy Square</v>
      </c>
      <c r="X3967" s="6" t="str">
        <f t="shared" si="985"/>
        <v>re</v>
      </c>
      <c r="Y3967" s="6" t="str">
        <f t="shared" si="986"/>
        <v>Roy Square</v>
      </c>
      <c r="Z3967" s="6" t="str">
        <f t="shared" si="987"/>
        <v>Rogart</v>
      </c>
      <c r="AA3967" s="6" t="str">
        <f t="shared" si="988"/>
        <v>WC</v>
      </c>
      <c r="AB3967" s="7" t="str">
        <f t="shared" si="989"/>
        <v>44158</v>
      </c>
      <c r="AC3967" s="6" t="str">
        <f t="shared" si="990"/>
        <v>17</v>
      </c>
      <c r="AD3967" s="6" t="str">
        <f t="shared" si="991"/>
        <v>A3</v>
      </c>
      <c r="AE3967" s="8" t="str">
        <f t="shared" si="992"/>
        <v/>
      </c>
    </row>
    <row r="3968" spans="1:31" x14ac:dyDescent="0.25">
      <c r="A3968" s="9">
        <v>4072</v>
      </c>
      <c r="B3968" s="10" t="s">
        <v>2574</v>
      </c>
      <c r="C3968" s="10" t="s">
        <v>3552</v>
      </c>
      <c r="D3968" s="10" t="s">
        <v>28</v>
      </c>
      <c r="E3968" s="10" t="s">
        <v>29</v>
      </c>
      <c r="F3968" s="10">
        <v>60</v>
      </c>
      <c r="G3968" s="10" t="s">
        <v>8957</v>
      </c>
      <c r="H3968" s="10" t="s">
        <v>2189</v>
      </c>
      <c r="I3968" s="10" t="s">
        <v>32</v>
      </c>
      <c r="J3968" s="11">
        <v>43765</v>
      </c>
      <c r="K3968" s="10">
        <v>4</v>
      </c>
      <c r="L3968" s="10" t="s">
        <v>62</v>
      </c>
      <c r="M3968" s="12"/>
      <c r="O3968">
        <f t="shared" si="993"/>
        <v>0</v>
      </c>
      <c r="Q3968" s="9" t="str">
        <f t="shared" si="978"/>
        <v>4072</v>
      </c>
      <c r="R3968" s="10" t="str">
        <f t="shared" si="979"/>
        <v>Ferdinand</v>
      </c>
      <c r="S3968" s="10" t="str">
        <f t="shared" si="980"/>
        <v>Lyons</v>
      </c>
      <c r="T3968" s="10" t="str">
        <f t="shared" si="981"/>
        <v>Mr</v>
      </c>
      <c r="U3968" s="10" t="str">
        <f t="shared" si="982"/>
        <v>M</v>
      </c>
      <c r="V3968" s="10" t="str">
        <f t="shared" si="983"/>
        <v>60</v>
      </c>
      <c r="W3968" s="10" t="str">
        <f t="shared" si="984"/>
        <v>Royal College</v>
      </c>
      <c r="X3968" s="10" t="str">
        <f t="shared" si="985"/>
        <v>ge</v>
      </c>
      <c r="Y3968" s="10" t="str">
        <f t="shared" si="986"/>
        <v>Royal College</v>
      </c>
      <c r="Z3968" s="10" t="str">
        <f t="shared" si="987"/>
        <v>Wadebridge</v>
      </c>
      <c r="AA3968" s="10" t="str">
        <f t="shared" si="988"/>
        <v>WC</v>
      </c>
      <c r="AB3968" s="11" t="str">
        <f t="shared" si="989"/>
        <v>43765</v>
      </c>
      <c r="AC3968" s="10" t="str">
        <f t="shared" si="990"/>
        <v>4</v>
      </c>
      <c r="AD3968" s="10" t="str">
        <f t="shared" si="991"/>
        <v>C4</v>
      </c>
      <c r="AE3968" s="12" t="str">
        <f t="shared" si="992"/>
        <v/>
      </c>
    </row>
    <row r="3969" spans="1:31" x14ac:dyDescent="0.25">
      <c r="A3969" s="5">
        <v>4073</v>
      </c>
      <c r="B3969" s="6" t="s">
        <v>3562</v>
      </c>
      <c r="C3969" s="6" t="s">
        <v>1268</v>
      </c>
      <c r="D3969" s="6" t="s">
        <v>15</v>
      </c>
      <c r="E3969" s="6" t="s">
        <v>16</v>
      </c>
      <c r="F3969" s="6">
        <v>90</v>
      </c>
      <c r="G3969" s="6" t="s">
        <v>8958</v>
      </c>
      <c r="H3969" s="6" t="s">
        <v>8959</v>
      </c>
      <c r="I3969" s="6" t="s">
        <v>32</v>
      </c>
      <c r="J3969" s="7">
        <v>44304</v>
      </c>
      <c r="K3969" s="6">
        <v>75</v>
      </c>
      <c r="L3969" s="6" t="s">
        <v>78</v>
      </c>
      <c r="M3969" s="8"/>
      <c r="O3969">
        <f t="shared" si="993"/>
        <v>0</v>
      </c>
      <c r="Q3969" s="5" t="str">
        <f t="shared" si="978"/>
        <v>4073</v>
      </c>
      <c r="R3969" s="6" t="str">
        <f t="shared" si="979"/>
        <v>Johnsie</v>
      </c>
      <c r="S3969" s="6" t="str">
        <f t="shared" si="980"/>
        <v>Wyatt</v>
      </c>
      <c r="T3969" s="6" t="str">
        <f t="shared" si="981"/>
        <v>Mrs</v>
      </c>
      <c r="U3969" s="6" t="str">
        <f t="shared" si="982"/>
        <v>F</v>
      </c>
      <c r="V3969" s="6" t="str">
        <f t="shared" si="983"/>
        <v>90</v>
      </c>
      <c r="W3969" s="6" t="str">
        <f t="shared" si="984"/>
        <v>Royal Mews</v>
      </c>
      <c r="X3969" s="6" t="str">
        <f t="shared" si="985"/>
        <v>ws</v>
      </c>
      <c r="Y3969" s="6" t="str">
        <f t="shared" si="986"/>
        <v>Royal Mews</v>
      </c>
      <c r="Z3969" s="6" t="str">
        <f t="shared" si="987"/>
        <v>Spilsby</v>
      </c>
      <c r="AA3969" s="6" t="str">
        <f t="shared" si="988"/>
        <v>WC</v>
      </c>
      <c r="AB3969" s="7" t="str">
        <f t="shared" si="989"/>
        <v>44304</v>
      </c>
      <c r="AC3969" s="6" t="str">
        <f t="shared" si="990"/>
        <v>75</v>
      </c>
      <c r="AD3969" s="6" t="str">
        <f t="shared" si="991"/>
        <v>C2</v>
      </c>
      <c r="AE3969" s="8" t="str">
        <f t="shared" si="992"/>
        <v/>
      </c>
    </row>
    <row r="3970" spans="1:31" x14ac:dyDescent="0.25">
      <c r="A3970" s="9">
        <v>4074</v>
      </c>
      <c r="B3970" s="10" t="s">
        <v>8960</v>
      </c>
      <c r="C3970" s="10" t="s">
        <v>293</v>
      </c>
      <c r="D3970" s="10" t="s">
        <v>49</v>
      </c>
      <c r="E3970" s="10" t="s">
        <v>16</v>
      </c>
      <c r="F3970" s="10">
        <v>90</v>
      </c>
      <c r="G3970" s="10" t="s">
        <v>8961</v>
      </c>
      <c r="H3970" s="10" t="s">
        <v>1425</v>
      </c>
      <c r="I3970" s="10" t="s">
        <v>32</v>
      </c>
      <c r="J3970" s="11">
        <v>43935</v>
      </c>
      <c r="K3970" s="10">
        <v>40</v>
      </c>
      <c r="L3970" s="10" t="s">
        <v>52</v>
      </c>
      <c r="M3970" s="12"/>
      <c r="O3970">
        <f t="shared" si="993"/>
        <v>0</v>
      </c>
      <c r="Q3970" s="9" t="str">
        <f t="shared" si="978"/>
        <v>4074</v>
      </c>
      <c r="R3970" s="10" t="str">
        <f t="shared" si="979"/>
        <v>Lillie</v>
      </c>
      <c r="S3970" s="10" t="str">
        <f t="shared" si="980"/>
        <v>Poe</v>
      </c>
      <c r="T3970" s="10" t="str">
        <f t="shared" si="981"/>
        <v>Miss</v>
      </c>
      <c r="U3970" s="10" t="str">
        <f t="shared" si="982"/>
        <v>F</v>
      </c>
      <c r="V3970" s="10" t="str">
        <f t="shared" si="983"/>
        <v>90</v>
      </c>
      <c r="W3970" s="10" t="str">
        <f t="shared" si="984"/>
        <v>Royal Naval</v>
      </c>
      <c r="X3970" s="10" t="str">
        <f t="shared" si="985"/>
        <v>al</v>
      </c>
      <c r="Y3970" s="10" t="str">
        <f t="shared" si="986"/>
        <v>Royal Naval</v>
      </c>
      <c r="Z3970" s="10" t="str">
        <f t="shared" si="987"/>
        <v>Sidcup</v>
      </c>
      <c r="AA3970" s="10" t="str">
        <f t="shared" si="988"/>
        <v>WC</v>
      </c>
      <c r="AB3970" s="11" t="str">
        <f t="shared" si="989"/>
        <v>43935</v>
      </c>
      <c r="AC3970" s="10" t="str">
        <f t="shared" si="990"/>
        <v>40</v>
      </c>
      <c r="AD3970" s="10" t="str">
        <f t="shared" si="991"/>
        <v>A1</v>
      </c>
      <c r="AE3970" s="12" t="str">
        <f t="shared" si="992"/>
        <v/>
      </c>
    </row>
    <row r="3971" spans="1:31" x14ac:dyDescent="0.25">
      <c r="A3971" s="5">
        <v>4075</v>
      </c>
      <c r="B3971" s="6" t="s">
        <v>1257</v>
      </c>
      <c r="C3971" s="6" t="s">
        <v>3241</v>
      </c>
      <c r="D3971" s="6" t="s">
        <v>15</v>
      </c>
      <c r="E3971" s="6" t="s">
        <v>16</v>
      </c>
      <c r="F3971" s="6">
        <v>60</v>
      </c>
      <c r="G3971" s="6" t="s">
        <v>8962</v>
      </c>
      <c r="H3971" s="6" t="s">
        <v>4883</v>
      </c>
      <c r="I3971" s="6" t="s">
        <v>32</v>
      </c>
      <c r="J3971" s="7">
        <v>43650</v>
      </c>
      <c r="K3971" s="6">
        <v>81</v>
      </c>
      <c r="L3971" s="6" t="s">
        <v>20</v>
      </c>
      <c r="M3971" s="8"/>
      <c r="O3971">
        <f t="shared" si="993"/>
        <v>0</v>
      </c>
      <c r="Q3971" s="5" t="str">
        <f t="shared" si="978"/>
        <v>4075</v>
      </c>
      <c r="R3971" s="6" t="str">
        <f t="shared" si="979"/>
        <v>Lesley</v>
      </c>
      <c r="S3971" s="6" t="str">
        <f t="shared" si="980"/>
        <v>Perez</v>
      </c>
      <c r="T3971" s="6" t="str">
        <f t="shared" si="981"/>
        <v>Mrs</v>
      </c>
      <c r="U3971" s="6" t="str">
        <f t="shared" si="982"/>
        <v>F</v>
      </c>
      <c r="V3971" s="6" t="str">
        <f t="shared" si="983"/>
        <v>60</v>
      </c>
      <c r="W3971" s="6" t="str">
        <f t="shared" si="984"/>
        <v>Royal Opera</v>
      </c>
      <c r="X3971" s="6" t="str">
        <f t="shared" si="985"/>
        <v>ra</v>
      </c>
      <c r="Y3971" s="6" t="str">
        <f t="shared" si="986"/>
        <v>Royal Opera</v>
      </c>
      <c r="Z3971" s="6" t="str">
        <f t="shared" si="987"/>
        <v>Moor Row</v>
      </c>
      <c r="AA3971" s="6" t="str">
        <f t="shared" si="988"/>
        <v>WC</v>
      </c>
      <c r="AB3971" s="7" t="str">
        <f t="shared" si="989"/>
        <v>43650</v>
      </c>
      <c r="AC3971" s="6" t="str">
        <f t="shared" si="990"/>
        <v>81</v>
      </c>
      <c r="AD3971" s="6" t="str">
        <f t="shared" si="991"/>
        <v>B</v>
      </c>
      <c r="AE3971" s="8" t="str">
        <f t="shared" si="992"/>
        <v/>
      </c>
    </row>
    <row r="3972" spans="1:31" x14ac:dyDescent="0.25">
      <c r="A3972" s="9">
        <v>4076</v>
      </c>
      <c r="B3972" s="10" t="s">
        <v>1830</v>
      </c>
      <c r="C3972" s="10" t="s">
        <v>8963</v>
      </c>
      <c r="D3972" s="10" t="s">
        <v>28</v>
      </c>
      <c r="E3972" s="10" t="s">
        <v>29</v>
      </c>
      <c r="F3972" s="10">
        <v>30</v>
      </c>
      <c r="G3972" s="10" t="s">
        <v>8964</v>
      </c>
      <c r="H3972" s="10" t="s">
        <v>952</v>
      </c>
      <c r="I3972" s="10" t="s">
        <v>93</v>
      </c>
      <c r="J3972" s="11">
        <v>43798</v>
      </c>
      <c r="K3972" s="10">
        <v>41</v>
      </c>
      <c r="L3972" s="10" t="s">
        <v>62</v>
      </c>
      <c r="M3972" s="12"/>
      <c r="O3972">
        <f t="shared" si="993"/>
        <v>0</v>
      </c>
      <c r="Q3972" s="9" t="str">
        <f t="shared" si="978"/>
        <v>4076</v>
      </c>
      <c r="R3972" s="10" t="str">
        <f t="shared" si="979"/>
        <v>Ruben</v>
      </c>
      <c r="S3972" s="10" t="str">
        <f t="shared" si="980"/>
        <v>Lund</v>
      </c>
      <c r="T3972" s="10" t="str">
        <f t="shared" si="981"/>
        <v>Mr</v>
      </c>
      <c r="U3972" s="10" t="str">
        <f t="shared" si="982"/>
        <v>M</v>
      </c>
      <c r="V3972" s="10" t="str">
        <f t="shared" si="983"/>
        <v>30</v>
      </c>
      <c r="W3972" s="10" t="str">
        <f t="shared" si="984"/>
        <v>Royal Road</v>
      </c>
      <c r="X3972" s="10" t="str">
        <f t="shared" si="985"/>
        <v>ad</v>
      </c>
      <c r="Y3972" s="10" t="str">
        <f t="shared" si="986"/>
        <v>Royal Road</v>
      </c>
      <c r="Z3972" s="10" t="str">
        <f t="shared" si="987"/>
        <v>Buckinghamshire</v>
      </c>
      <c r="AA3972" s="10" t="str">
        <f t="shared" si="988"/>
        <v>TF</v>
      </c>
      <c r="AB3972" s="11" t="str">
        <f t="shared" si="989"/>
        <v>43798</v>
      </c>
      <c r="AC3972" s="10" t="str">
        <f t="shared" si="990"/>
        <v>41</v>
      </c>
      <c r="AD3972" s="10" t="str">
        <f t="shared" si="991"/>
        <v>C4</v>
      </c>
      <c r="AE3972" s="12" t="str">
        <f t="shared" si="992"/>
        <v/>
      </c>
    </row>
    <row r="3973" spans="1:31" x14ac:dyDescent="0.25">
      <c r="A3973" s="5">
        <v>4077</v>
      </c>
      <c r="B3973" s="6" t="s">
        <v>8965</v>
      </c>
      <c r="C3973" s="6" t="s">
        <v>4766</v>
      </c>
      <c r="D3973" s="6" t="s">
        <v>49</v>
      </c>
      <c r="E3973" s="6" t="s">
        <v>16</v>
      </c>
      <c r="F3973" s="6">
        <v>90</v>
      </c>
      <c r="G3973" s="6" t="s">
        <v>8966</v>
      </c>
      <c r="H3973" s="6" t="s">
        <v>1163</v>
      </c>
      <c r="I3973" s="6" t="s">
        <v>32</v>
      </c>
      <c r="J3973" s="7">
        <v>43965</v>
      </c>
      <c r="K3973" s="6">
        <v>40</v>
      </c>
      <c r="L3973" s="6" t="s">
        <v>39</v>
      </c>
      <c r="M3973" s="8"/>
      <c r="O3973">
        <f t="shared" si="993"/>
        <v>0</v>
      </c>
      <c r="Q3973" s="5" t="str">
        <f t="shared" si="978"/>
        <v>4077</v>
      </c>
      <c r="R3973" s="6" t="str">
        <f t="shared" si="979"/>
        <v>Shala</v>
      </c>
      <c r="S3973" s="6" t="str">
        <f t="shared" si="980"/>
        <v>Peacock</v>
      </c>
      <c r="T3973" s="6" t="str">
        <f t="shared" si="981"/>
        <v>Miss</v>
      </c>
      <c r="U3973" s="6" t="str">
        <f t="shared" si="982"/>
        <v>F</v>
      </c>
      <c r="V3973" s="6" t="str">
        <f t="shared" si="983"/>
        <v>90</v>
      </c>
      <c r="W3973" s="6" t="str">
        <f t="shared" si="984"/>
        <v>Royal Victor</v>
      </c>
      <c r="X3973" s="6" t="str">
        <f t="shared" si="985"/>
        <v>or</v>
      </c>
      <c r="Y3973" s="6" t="str">
        <f t="shared" si="986"/>
        <v>Royal Victor</v>
      </c>
      <c r="Z3973" s="6" t="str">
        <f t="shared" si="987"/>
        <v>Newport</v>
      </c>
      <c r="AA3973" s="6" t="str">
        <f t="shared" si="988"/>
        <v>WC</v>
      </c>
      <c r="AB3973" s="7" t="str">
        <f t="shared" si="989"/>
        <v>43965</v>
      </c>
      <c r="AC3973" s="6" t="str">
        <f t="shared" si="990"/>
        <v>40</v>
      </c>
      <c r="AD3973" s="6" t="str">
        <f t="shared" si="991"/>
        <v>C1</v>
      </c>
      <c r="AE3973" s="8" t="str">
        <f t="shared" si="992"/>
        <v/>
      </c>
    </row>
    <row r="3974" spans="1:31" x14ac:dyDescent="0.25">
      <c r="A3974" s="9">
        <v>4078</v>
      </c>
      <c r="B3974" s="10" t="s">
        <v>8967</v>
      </c>
      <c r="C3974" s="10" t="s">
        <v>1628</v>
      </c>
      <c r="D3974" s="10" t="s">
        <v>15</v>
      </c>
      <c r="E3974" s="10" t="s">
        <v>16</v>
      </c>
      <c r="F3974" s="10">
        <v>90</v>
      </c>
      <c r="G3974" s="10" t="s">
        <v>8968</v>
      </c>
      <c r="H3974" s="10" t="s">
        <v>4808</v>
      </c>
      <c r="I3974" s="10" t="s">
        <v>32</v>
      </c>
      <c r="J3974" s="11">
        <v>44291</v>
      </c>
      <c r="K3974" s="10">
        <v>81</v>
      </c>
      <c r="L3974" s="10" t="s">
        <v>20</v>
      </c>
      <c r="M3974" s="12"/>
      <c r="O3974">
        <f t="shared" si="993"/>
        <v>0</v>
      </c>
      <c r="Q3974" s="9" t="str">
        <f t="shared" ref="Q3974:Q4037" si="994">TRIM(A3974)</f>
        <v>4078</v>
      </c>
      <c r="R3974" s="10" t="str">
        <f t="shared" ref="R3974:R4037" si="995">TRIM(B3974)</f>
        <v>Yoshiko</v>
      </c>
      <c r="S3974" s="10" t="str">
        <f t="shared" ref="S3974:S4037" si="996">TRIM(C3974)</f>
        <v>Contreras</v>
      </c>
      <c r="T3974" s="10" t="str">
        <f t="shared" ref="T3974:T4037" si="997">TRIM(D3974)</f>
        <v>Mrs</v>
      </c>
      <c r="U3974" s="10" t="str">
        <f t="shared" ref="U3974:U4037" si="998">IF(ISNUMBER(SEARCH("f",TRIM(E3974))),"F","M")</f>
        <v>F</v>
      </c>
      <c r="V3974" s="10" t="str">
        <f t="shared" ref="V3974:V4037" si="999">TRIM(F3974)</f>
        <v>90</v>
      </c>
      <c r="W3974" s="10" t="str">
        <f t="shared" ref="W3974:W4037" si="1000">SUBSTITUTE(SUBSTITUTE(SUBSTITUTE(PROPER(TRIM(G3974)),"(?)","")," (No",""),"'S","'s")</f>
        <v>Royalty Mews</v>
      </c>
      <c r="X3974" s="10" t="str">
        <f t="shared" ref="X3974:X4037" si="1001">RIGHT(W3974,2)</f>
        <v>ws</v>
      </c>
      <c r="Y3974" s="10" t="str">
        <f t="shared" ref="Y3974:Y4037" si="1002">IF(OR(X3974="St",X3974="Av",X3974="Pl"),SUBSTITUTE(SUBSTITUTE(SUBSTITUTE(SUBSTITUTE(SUBSTITUTE(SUBSTITUTE(SUBSTITUTE(W3974,"Rd","Road"),"St","Street"),"Cls", "Close"),"Plc","Place"),"Bldgs","Buildings"),"Av","Avenue"),"Pl","Place"),SUBSTITUTE(SUBSTITUTE(SUBSTITUTE(SUBSTITUTE(SUBSTITUTE(W3974,"Rd","Road"),"Cls", "Close"),"Plc","Place"),"Bldgs","Buildings"),"Crt","Court"))</f>
        <v>Royalty Mews</v>
      </c>
      <c r="Z3974" s="10" t="str">
        <f t="shared" ref="Z3974:Z4037" si="1003">TRIM(H3974)</f>
        <v>Skipton</v>
      </c>
      <c r="AA3974" s="10" t="str">
        <f t="shared" ref="AA3974:AA4037" si="1004">TRIM(I3974)</f>
        <v>WC</v>
      </c>
      <c r="AB3974" s="11" t="str">
        <f t="shared" ref="AB3974:AB4037" si="1005">TRIM(J3974)</f>
        <v>44291</v>
      </c>
      <c r="AC3974" s="10" t="str">
        <f t="shared" ref="AC3974:AC4037" si="1006">TRIM(K3974)</f>
        <v>81</v>
      </c>
      <c r="AD3974" s="10" t="str">
        <f t="shared" ref="AD3974:AD4037" si="1007">TRIM(L3974)</f>
        <v>B</v>
      </c>
      <c r="AE3974" s="12" t="str">
        <f t="shared" ref="AE3974:AE4037" si="1008">TRIM(M3974)</f>
        <v/>
      </c>
    </row>
    <row r="3975" spans="1:31" x14ac:dyDescent="0.25">
      <c r="A3975" s="5">
        <v>4079</v>
      </c>
      <c r="B3975" s="6" t="s">
        <v>8969</v>
      </c>
      <c r="C3975" s="6" t="s">
        <v>318</v>
      </c>
      <c r="D3975" s="6" t="s">
        <v>49</v>
      </c>
      <c r="E3975" s="6" t="s">
        <v>16</v>
      </c>
      <c r="F3975" s="6">
        <v>90</v>
      </c>
      <c r="G3975" s="6" t="s">
        <v>8970</v>
      </c>
      <c r="H3975" s="6" t="s">
        <v>720</v>
      </c>
      <c r="I3975" s="6" t="s">
        <v>238</v>
      </c>
      <c r="J3975" s="7">
        <v>44220</v>
      </c>
      <c r="K3975" s="6">
        <v>46</v>
      </c>
      <c r="L3975" s="6" t="s">
        <v>68</v>
      </c>
      <c r="M3975" s="8"/>
      <c r="O3975">
        <f t="shared" si="993"/>
        <v>0</v>
      </c>
      <c r="Q3975" s="5" t="str">
        <f t="shared" si="994"/>
        <v>4079</v>
      </c>
      <c r="R3975" s="6" t="str">
        <f t="shared" si="995"/>
        <v>Misha</v>
      </c>
      <c r="S3975" s="6" t="str">
        <f t="shared" si="996"/>
        <v>Colvin</v>
      </c>
      <c r="T3975" s="6" t="str">
        <f t="shared" si="997"/>
        <v>Miss</v>
      </c>
      <c r="U3975" s="6" t="str">
        <f t="shared" si="998"/>
        <v>F</v>
      </c>
      <c r="V3975" s="6" t="str">
        <f t="shared" si="999"/>
        <v>90</v>
      </c>
      <c r="W3975" s="6" t="str">
        <f t="shared" si="1000"/>
        <v>Royle Crescent</v>
      </c>
      <c r="X3975" s="6" t="str">
        <f t="shared" si="1001"/>
        <v>nt</v>
      </c>
      <c r="Y3975" s="6" t="str">
        <f t="shared" si="1002"/>
        <v>Royle Crescent</v>
      </c>
      <c r="Z3975" s="6" t="str">
        <f t="shared" si="1003"/>
        <v>Chard</v>
      </c>
      <c r="AA3975" s="6" t="str">
        <f t="shared" si="1004"/>
        <v>CR</v>
      </c>
      <c r="AB3975" s="7" t="str">
        <f t="shared" si="1005"/>
        <v>44220</v>
      </c>
      <c r="AC3975" s="6" t="str">
        <f t="shared" si="1006"/>
        <v>46</v>
      </c>
      <c r="AD3975" s="6" t="str">
        <f t="shared" si="1007"/>
        <v>A2</v>
      </c>
      <c r="AE3975" s="8" t="str">
        <f t="shared" si="1008"/>
        <v/>
      </c>
    </row>
    <row r="3976" spans="1:31" x14ac:dyDescent="0.25">
      <c r="A3976" s="9">
        <v>4080</v>
      </c>
      <c r="B3976" s="10" t="s">
        <v>8971</v>
      </c>
      <c r="C3976" s="10" t="s">
        <v>6181</v>
      </c>
      <c r="D3976" s="10" t="s">
        <v>15</v>
      </c>
      <c r="E3976" s="10" t="s">
        <v>16</v>
      </c>
      <c r="F3976" s="10">
        <v>90</v>
      </c>
      <c r="G3976" s="10" t="s">
        <v>8972</v>
      </c>
      <c r="H3976" s="10" t="s">
        <v>8973</v>
      </c>
      <c r="I3976" s="10" t="s">
        <v>185</v>
      </c>
      <c r="J3976" s="11">
        <v>43912</v>
      </c>
      <c r="K3976" s="10">
        <v>26</v>
      </c>
      <c r="L3976" s="10" t="s">
        <v>78</v>
      </c>
      <c r="M3976" s="12"/>
      <c r="O3976">
        <f t="shared" si="993"/>
        <v>0</v>
      </c>
      <c r="Q3976" s="9" t="str">
        <f t="shared" si="994"/>
        <v>4080</v>
      </c>
      <c r="R3976" s="10" t="str">
        <f t="shared" si="995"/>
        <v>Rowena</v>
      </c>
      <c r="S3976" s="10" t="str">
        <f t="shared" si="996"/>
        <v>Elliot</v>
      </c>
      <c r="T3976" s="10" t="str">
        <f t="shared" si="997"/>
        <v>Mrs</v>
      </c>
      <c r="U3976" s="10" t="str">
        <f t="shared" si="998"/>
        <v>F</v>
      </c>
      <c r="V3976" s="10" t="str">
        <f t="shared" si="999"/>
        <v>90</v>
      </c>
      <c r="W3976" s="10" t="str">
        <f t="shared" si="1000"/>
        <v>Royston Street</v>
      </c>
      <c r="X3976" s="10" t="str">
        <f t="shared" si="1001"/>
        <v>et</v>
      </c>
      <c r="Y3976" s="10" t="str">
        <f t="shared" si="1002"/>
        <v>Royston Street</v>
      </c>
      <c r="Z3976" s="10" t="str">
        <f t="shared" si="1003"/>
        <v>Etchingham</v>
      </c>
      <c r="AA3976" s="10" t="str">
        <f t="shared" si="1004"/>
        <v>HX</v>
      </c>
      <c r="AB3976" s="11" t="str">
        <f t="shared" si="1005"/>
        <v>43912</v>
      </c>
      <c r="AC3976" s="10" t="str">
        <f t="shared" si="1006"/>
        <v>26</v>
      </c>
      <c r="AD3976" s="10" t="str">
        <f t="shared" si="1007"/>
        <v>C2</v>
      </c>
      <c r="AE3976" s="12" t="str">
        <f t="shared" si="1008"/>
        <v/>
      </c>
    </row>
    <row r="3977" spans="1:31" x14ac:dyDescent="0.25">
      <c r="A3977" s="5">
        <v>4081</v>
      </c>
      <c r="B3977" s="6" t="s">
        <v>5238</v>
      </c>
      <c r="C3977" s="6" t="s">
        <v>3335</v>
      </c>
      <c r="D3977" s="6" t="s">
        <v>49</v>
      </c>
      <c r="E3977" s="6" t="s">
        <v>16</v>
      </c>
      <c r="F3977" s="6">
        <v>90</v>
      </c>
      <c r="G3977" s="6" t="s">
        <v>8974</v>
      </c>
      <c r="H3977" s="6" t="s">
        <v>8078</v>
      </c>
      <c r="I3977" s="6" t="s">
        <v>171</v>
      </c>
      <c r="J3977" s="7">
        <v>44241</v>
      </c>
      <c r="K3977" s="6">
        <v>5</v>
      </c>
      <c r="L3977" s="6" t="s">
        <v>99</v>
      </c>
      <c r="M3977" s="8"/>
      <c r="O3977">
        <f t="shared" si="993"/>
        <v>0</v>
      </c>
      <c r="Q3977" s="5" t="str">
        <f t="shared" si="994"/>
        <v>4081</v>
      </c>
      <c r="R3977" s="6" t="str">
        <f t="shared" si="995"/>
        <v>Joycelyn</v>
      </c>
      <c r="S3977" s="6" t="str">
        <f t="shared" si="996"/>
        <v>Anthony</v>
      </c>
      <c r="T3977" s="6" t="str">
        <f t="shared" si="997"/>
        <v>Miss</v>
      </c>
      <c r="U3977" s="6" t="str">
        <f t="shared" si="998"/>
        <v>F</v>
      </c>
      <c r="V3977" s="6" t="str">
        <f t="shared" si="999"/>
        <v>90</v>
      </c>
      <c r="W3977" s="6" t="str">
        <f t="shared" si="1000"/>
        <v>Ruckholt Close</v>
      </c>
      <c r="X3977" s="6" t="str">
        <f t="shared" si="1001"/>
        <v>se</v>
      </c>
      <c r="Y3977" s="6" t="str">
        <f t="shared" si="1002"/>
        <v>Ruckholt Close</v>
      </c>
      <c r="Z3977" s="6" t="str">
        <f t="shared" si="1003"/>
        <v>Congleton</v>
      </c>
      <c r="AA3977" s="6" t="str">
        <f t="shared" si="1004"/>
        <v>PR</v>
      </c>
      <c r="AB3977" s="7" t="str">
        <f t="shared" si="1005"/>
        <v>44241</v>
      </c>
      <c r="AC3977" s="6" t="str">
        <f t="shared" si="1006"/>
        <v>5</v>
      </c>
      <c r="AD3977" s="6" t="str">
        <f t="shared" si="1007"/>
        <v>E</v>
      </c>
      <c r="AE3977" s="8" t="str">
        <f t="shared" si="1008"/>
        <v/>
      </c>
    </row>
    <row r="3978" spans="1:31" x14ac:dyDescent="0.25">
      <c r="A3978" s="9">
        <v>4082</v>
      </c>
      <c r="B3978" s="10" t="s">
        <v>8975</v>
      </c>
      <c r="C3978" s="10" t="s">
        <v>133</v>
      </c>
      <c r="D3978" s="10" t="s">
        <v>28</v>
      </c>
      <c r="E3978" s="10" t="s">
        <v>29</v>
      </c>
      <c r="F3978" s="10">
        <v>90</v>
      </c>
      <c r="G3978" s="10" t="s">
        <v>8976</v>
      </c>
      <c r="H3978" s="10" t="s">
        <v>637</v>
      </c>
      <c r="I3978" s="10" t="s">
        <v>291</v>
      </c>
      <c r="J3978" s="11">
        <v>44007</v>
      </c>
      <c r="K3978" s="10">
        <v>42</v>
      </c>
      <c r="L3978" s="10" t="s">
        <v>157</v>
      </c>
      <c r="M3978" s="12"/>
      <c r="O3978">
        <f t="shared" ref="O3978:O4041" si="1009">COUNTBLANK(A3978:L3978)+COUNTIF(K3978,0)</f>
        <v>0</v>
      </c>
      <c r="Q3978" s="9" t="str">
        <f t="shared" si="994"/>
        <v>4082</v>
      </c>
      <c r="R3978" s="10" t="str">
        <f t="shared" si="995"/>
        <v>Phillip</v>
      </c>
      <c r="S3978" s="10" t="str">
        <f t="shared" si="996"/>
        <v>Gomes</v>
      </c>
      <c r="T3978" s="10" t="str">
        <f t="shared" si="997"/>
        <v>Mr</v>
      </c>
      <c r="U3978" s="10" t="str">
        <f t="shared" si="998"/>
        <v>M</v>
      </c>
      <c r="V3978" s="10" t="str">
        <f t="shared" si="999"/>
        <v>90</v>
      </c>
      <c r="W3978" s="10" t="str">
        <f t="shared" si="1000"/>
        <v>Ruckholt Road</v>
      </c>
      <c r="X3978" s="10" t="str">
        <f t="shared" si="1001"/>
        <v>ad</v>
      </c>
      <c r="Y3978" s="10" t="str">
        <f t="shared" si="1002"/>
        <v>Ruckholt Road</v>
      </c>
      <c r="Z3978" s="10" t="str">
        <f t="shared" si="1003"/>
        <v>Kent</v>
      </c>
      <c r="AA3978" s="10" t="str">
        <f t="shared" si="1004"/>
        <v>HS</v>
      </c>
      <c r="AB3978" s="11" t="str">
        <f t="shared" si="1005"/>
        <v>44007</v>
      </c>
      <c r="AC3978" s="10" t="str">
        <f t="shared" si="1006"/>
        <v>42</v>
      </c>
      <c r="AD3978" s="10" t="str">
        <f t="shared" si="1007"/>
        <v>C3</v>
      </c>
      <c r="AE3978" s="12" t="str">
        <f t="shared" si="1008"/>
        <v/>
      </c>
    </row>
    <row r="3979" spans="1:31" x14ac:dyDescent="0.25">
      <c r="A3979" s="5">
        <v>4083</v>
      </c>
      <c r="B3979" s="6" t="s">
        <v>1691</v>
      </c>
      <c r="C3979" s="6" t="s">
        <v>4310</v>
      </c>
      <c r="D3979" s="6" t="s">
        <v>28</v>
      </c>
      <c r="E3979" s="6" t="s">
        <v>29</v>
      </c>
      <c r="F3979" s="6">
        <v>90</v>
      </c>
      <c r="G3979" s="6" t="s">
        <v>8977</v>
      </c>
      <c r="H3979" s="6" t="s">
        <v>1594</v>
      </c>
      <c r="I3979" s="6" t="s">
        <v>32</v>
      </c>
      <c r="J3979" s="7">
        <v>44266</v>
      </c>
      <c r="K3979" s="6">
        <v>67</v>
      </c>
      <c r="L3979" s="6" t="s">
        <v>44</v>
      </c>
      <c r="M3979" s="8"/>
      <c r="O3979">
        <f t="shared" si="1009"/>
        <v>0</v>
      </c>
      <c r="Q3979" s="5" t="str">
        <f t="shared" si="994"/>
        <v>4083</v>
      </c>
      <c r="R3979" s="6" t="str">
        <f t="shared" si="995"/>
        <v>Dirk</v>
      </c>
      <c r="S3979" s="6" t="str">
        <f t="shared" si="996"/>
        <v>Mackey</v>
      </c>
      <c r="T3979" s="6" t="str">
        <f t="shared" si="997"/>
        <v>Mr</v>
      </c>
      <c r="U3979" s="6" t="str">
        <f t="shared" si="998"/>
        <v>M</v>
      </c>
      <c r="V3979" s="6" t="str">
        <f t="shared" si="999"/>
        <v>90</v>
      </c>
      <c r="W3979" s="6" t="str">
        <f t="shared" si="1000"/>
        <v>Rugby Chambers</v>
      </c>
      <c r="X3979" s="6" t="str">
        <f t="shared" si="1001"/>
        <v>rs</v>
      </c>
      <c r="Y3979" s="6" t="str">
        <f t="shared" si="1002"/>
        <v>Rugby Chambers</v>
      </c>
      <c r="Z3979" s="6" t="str">
        <f t="shared" si="1003"/>
        <v>Romford</v>
      </c>
      <c r="AA3979" s="6" t="str">
        <f t="shared" si="1004"/>
        <v>WC</v>
      </c>
      <c r="AB3979" s="7" t="str">
        <f t="shared" si="1005"/>
        <v>44266</v>
      </c>
      <c r="AC3979" s="6" t="str">
        <f t="shared" si="1006"/>
        <v>67</v>
      </c>
      <c r="AD3979" s="6" t="str">
        <f t="shared" si="1007"/>
        <v>D</v>
      </c>
      <c r="AE3979" s="8" t="str">
        <f t="shared" si="1008"/>
        <v/>
      </c>
    </row>
    <row r="3980" spans="1:31" x14ac:dyDescent="0.25">
      <c r="A3980" s="9">
        <v>4084</v>
      </c>
      <c r="B3980" s="10" t="s">
        <v>94</v>
      </c>
      <c r="C3980" s="10" t="s">
        <v>5145</v>
      </c>
      <c r="D3980" s="10" t="s">
        <v>28</v>
      </c>
      <c r="E3980" s="10" t="s">
        <v>29</v>
      </c>
      <c r="F3980" s="10">
        <v>30</v>
      </c>
      <c r="G3980" s="10" t="s">
        <v>8978</v>
      </c>
      <c r="H3980" s="10" t="s">
        <v>323</v>
      </c>
      <c r="I3980" s="10" t="s">
        <v>25</v>
      </c>
      <c r="J3980" s="11">
        <v>43529</v>
      </c>
      <c r="K3980" s="10">
        <v>41</v>
      </c>
      <c r="L3980" s="10" t="s">
        <v>33</v>
      </c>
      <c r="M3980" s="12"/>
      <c r="O3980">
        <f t="shared" si="1009"/>
        <v>0</v>
      </c>
      <c r="Q3980" s="9" t="str">
        <f t="shared" si="994"/>
        <v>4084</v>
      </c>
      <c r="R3980" s="10" t="str">
        <f t="shared" si="995"/>
        <v>Erik</v>
      </c>
      <c r="S3980" s="10" t="str">
        <f t="shared" si="996"/>
        <v>Lyon</v>
      </c>
      <c r="T3980" s="10" t="str">
        <f t="shared" si="997"/>
        <v>Mr</v>
      </c>
      <c r="U3980" s="10" t="str">
        <f t="shared" si="998"/>
        <v>M</v>
      </c>
      <c r="V3980" s="10" t="str">
        <f t="shared" si="999"/>
        <v>30</v>
      </c>
      <c r="W3980" s="10" t="str">
        <f t="shared" si="1000"/>
        <v>Rumsey Mews</v>
      </c>
      <c r="X3980" s="10" t="str">
        <f t="shared" si="1001"/>
        <v>ws</v>
      </c>
      <c r="Y3980" s="10" t="str">
        <f t="shared" si="1002"/>
        <v>Rumsey Mews</v>
      </c>
      <c r="Z3980" s="10" t="str">
        <f t="shared" si="1003"/>
        <v>Hope Valley</v>
      </c>
      <c r="AA3980" s="10" t="str">
        <f t="shared" si="1004"/>
        <v>HG</v>
      </c>
      <c r="AB3980" s="11" t="str">
        <f t="shared" si="1005"/>
        <v>43529</v>
      </c>
      <c r="AC3980" s="10" t="str">
        <f t="shared" si="1006"/>
        <v>41</v>
      </c>
      <c r="AD3980" s="10" t="str">
        <f t="shared" si="1007"/>
        <v>A3</v>
      </c>
      <c r="AE3980" s="12" t="str">
        <f t="shared" si="1008"/>
        <v/>
      </c>
    </row>
    <row r="3981" spans="1:31" x14ac:dyDescent="0.25">
      <c r="A3981" s="5">
        <v>4085</v>
      </c>
      <c r="B3981" s="6" t="s">
        <v>584</v>
      </c>
      <c r="C3981" s="6" t="s">
        <v>8979</v>
      </c>
      <c r="D3981" s="6" t="s">
        <v>49</v>
      </c>
      <c r="E3981" s="6" t="s">
        <v>16</v>
      </c>
      <c r="F3981" s="6">
        <v>90</v>
      </c>
      <c r="G3981" s="6" t="s">
        <v>8980</v>
      </c>
      <c r="H3981" s="6" t="s">
        <v>4591</v>
      </c>
      <c r="I3981" s="6" t="s">
        <v>25</v>
      </c>
      <c r="J3981" s="7">
        <v>43616</v>
      </c>
      <c r="K3981" s="6">
        <v>85</v>
      </c>
      <c r="L3981" s="6" t="s">
        <v>157</v>
      </c>
      <c r="M3981" s="8"/>
      <c r="O3981">
        <f t="shared" si="1009"/>
        <v>0</v>
      </c>
      <c r="Q3981" s="5" t="str">
        <f t="shared" si="994"/>
        <v>4085</v>
      </c>
      <c r="R3981" s="6" t="str">
        <f t="shared" si="995"/>
        <v>Tracy</v>
      </c>
      <c r="S3981" s="6" t="str">
        <f t="shared" si="996"/>
        <v>Flanagan</v>
      </c>
      <c r="T3981" s="6" t="str">
        <f t="shared" si="997"/>
        <v>Miss</v>
      </c>
      <c r="U3981" s="6" t="str">
        <f t="shared" si="998"/>
        <v>F</v>
      </c>
      <c r="V3981" s="6" t="str">
        <f t="shared" si="999"/>
        <v>90</v>
      </c>
      <c r="W3981" s="6" t="str">
        <f t="shared" si="1000"/>
        <v>Rupert Road</v>
      </c>
      <c r="X3981" s="6" t="str">
        <f t="shared" si="1001"/>
        <v>ad</v>
      </c>
      <c r="Y3981" s="6" t="str">
        <f t="shared" si="1002"/>
        <v>Rupert Road</v>
      </c>
      <c r="Z3981" s="6" t="str">
        <f t="shared" si="1003"/>
        <v>Harwich</v>
      </c>
      <c r="AA3981" s="6" t="str">
        <f t="shared" si="1004"/>
        <v>HG</v>
      </c>
      <c r="AB3981" s="7" t="str">
        <f t="shared" si="1005"/>
        <v>43616</v>
      </c>
      <c r="AC3981" s="6" t="str">
        <f t="shared" si="1006"/>
        <v>85</v>
      </c>
      <c r="AD3981" s="6" t="str">
        <f t="shared" si="1007"/>
        <v>C3</v>
      </c>
      <c r="AE3981" s="8" t="str">
        <f t="shared" si="1008"/>
        <v/>
      </c>
    </row>
    <row r="3982" spans="1:31" x14ac:dyDescent="0.25">
      <c r="A3982" s="9">
        <v>4086</v>
      </c>
      <c r="B3982" s="10" t="s">
        <v>8981</v>
      </c>
      <c r="C3982" s="10" t="s">
        <v>2551</v>
      </c>
      <c r="D3982" s="10" t="s">
        <v>49</v>
      </c>
      <c r="E3982" s="10" t="s">
        <v>16</v>
      </c>
      <c r="F3982" s="10">
        <v>90</v>
      </c>
      <c r="G3982" s="10" t="s">
        <v>8982</v>
      </c>
      <c r="H3982" s="10" t="s">
        <v>802</v>
      </c>
      <c r="I3982" s="10" t="s">
        <v>176</v>
      </c>
      <c r="J3982" s="11">
        <v>43650</v>
      </c>
      <c r="K3982" s="10">
        <v>42</v>
      </c>
      <c r="L3982" s="10" t="s">
        <v>68</v>
      </c>
      <c r="M3982" s="12"/>
      <c r="O3982">
        <f t="shared" si="1009"/>
        <v>0</v>
      </c>
      <c r="Q3982" s="9" t="str">
        <f t="shared" si="994"/>
        <v>4086</v>
      </c>
      <c r="R3982" s="10" t="str">
        <f t="shared" si="995"/>
        <v>Cassie</v>
      </c>
      <c r="S3982" s="10" t="str">
        <f t="shared" si="996"/>
        <v>Sweet</v>
      </c>
      <c r="T3982" s="10" t="str">
        <f t="shared" si="997"/>
        <v>Miss</v>
      </c>
      <c r="U3982" s="10" t="str">
        <f t="shared" si="998"/>
        <v>F</v>
      </c>
      <c r="V3982" s="10" t="str">
        <f t="shared" si="999"/>
        <v>90</v>
      </c>
      <c r="W3982" s="10" t="str">
        <f t="shared" si="1000"/>
        <v>Rush Hill</v>
      </c>
      <c r="X3982" s="10" t="str">
        <f t="shared" si="1001"/>
        <v>ll</v>
      </c>
      <c r="Y3982" s="10" t="str">
        <f t="shared" si="1002"/>
        <v>Rush Hill</v>
      </c>
      <c r="Z3982" s="10" t="str">
        <f t="shared" si="1003"/>
        <v>Crowborough</v>
      </c>
      <c r="AA3982" s="10" t="str">
        <f t="shared" si="1004"/>
        <v>CW</v>
      </c>
      <c r="AB3982" s="11" t="str">
        <f t="shared" si="1005"/>
        <v>43650</v>
      </c>
      <c r="AC3982" s="10" t="str">
        <f t="shared" si="1006"/>
        <v>42</v>
      </c>
      <c r="AD3982" s="10" t="str">
        <f t="shared" si="1007"/>
        <v>A2</v>
      </c>
      <c r="AE3982" s="12" t="str">
        <f t="shared" si="1008"/>
        <v/>
      </c>
    </row>
    <row r="3983" spans="1:31" x14ac:dyDescent="0.25">
      <c r="A3983" s="5">
        <v>4087</v>
      </c>
      <c r="B3983" s="6" t="s">
        <v>4436</v>
      </c>
      <c r="C3983" s="6" t="s">
        <v>2640</v>
      </c>
      <c r="D3983" s="6" t="s">
        <v>90</v>
      </c>
      <c r="E3983" s="6" t="s">
        <v>29</v>
      </c>
      <c r="F3983" s="6">
        <v>60</v>
      </c>
      <c r="G3983" s="6" t="s">
        <v>8983</v>
      </c>
      <c r="H3983" s="6" t="s">
        <v>1034</v>
      </c>
      <c r="I3983" s="6" t="s">
        <v>25</v>
      </c>
      <c r="J3983" s="7">
        <v>44222</v>
      </c>
      <c r="K3983" s="6">
        <v>100</v>
      </c>
      <c r="L3983" s="6" t="s">
        <v>52</v>
      </c>
      <c r="M3983" s="8"/>
      <c r="O3983">
        <f t="shared" si="1009"/>
        <v>0</v>
      </c>
      <c r="Q3983" s="5" t="str">
        <f t="shared" si="994"/>
        <v>4087</v>
      </c>
      <c r="R3983" s="6" t="str">
        <f t="shared" si="995"/>
        <v>Jeremy</v>
      </c>
      <c r="S3983" s="6" t="str">
        <f t="shared" si="996"/>
        <v>Cornelius</v>
      </c>
      <c r="T3983" s="6" t="str">
        <f t="shared" si="997"/>
        <v>Dr</v>
      </c>
      <c r="U3983" s="6" t="str">
        <f t="shared" si="998"/>
        <v>M</v>
      </c>
      <c r="V3983" s="6" t="str">
        <f t="shared" si="999"/>
        <v>60</v>
      </c>
      <c r="W3983" s="6" t="str">
        <f t="shared" si="1000"/>
        <v>Rusham Road</v>
      </c>
      <c r="X3983" s="6" t="str">
        <f t="shared" si="1001"/>
        <v>ad</v>
      </c>
      <c r="Y3983" s="6" t="str">
        <f t="shared" si="1002"/>
        <v>Rusham Road</v>
      </c>
      <c r="Z3983" s="6" t="str">
        <f t="shared" si="1003"/>
        <v>Hayling Island</v>
      </c>
      <c r="AA3983" s="6" t="str">
        <f t="shared" si="1004"/>
        <v>HG</v>
      </c>
      <c r="AB3983" s="7" t="str">
        <f t="shared" si="1005"/>
        <v>44222</v>
      </c>
      <c r="AC3983" s="6" t="str">
        <f t="shared" si="1006"/>
        <v>100</v>
      </c>
      <c r="AD3983" s="6" t="str">
        <f t="shared" si="1007"/>
        <v>A1</v>
      </c>
      <c r="AE3983" s="8" t="str">
        <f t="shared" si="1008"/>
        <v/>
      </c>
    </row>
    <row r="3984" spans="1:31" x14ac:dyDescent="0.25">
      <c r="A3984" s="9">
        <v>4088</v>
      </c>
      <c r="B3984" s="10" t="s">
        <v>6532</v>
      </c>
      <c r="C3984" s="10" t="s">
        <v>3790</v>
      </c>
      <c r="D3984" s="10" t="s">
        <v>15</v>
      </c>
      <c r="E3984" s="10" t="s">
        <v>16</v>
      </c>
      <c r="F3984" s="10">
        <v>90</v>
      </c>
      <c r="G3984" s="10" t="s">
        <v>8984</v>
      </c>
      <c r="H3984" s="10" t="s">
        <v>952</v>
      </c>
      <c r="I3984" s="10" t="s">
        <v>93</v>
      </c>
      <c r="J3984" s="11">
        <v>44459</v>
      </c>
      <c r="K3984" s="10">
        <v>103</v>
      </c>
      <c r="L3984" s="10" t="s">
        <v>99</v>
      </c>
      <c r="M3984" s="12"/>
      <c r="O3984">
        <f t="shared" si="1009"/>
        <v>0</v>
      </c>
      <c r="Q3984" s="9" t="str">
        <f t="shared" si="994"/>
        <v>4088</v>
      </c>
      <c r="R3984" s="10" t="str">
        <f t="shared" si="995"/>
        <v>Jacinda</v>
      </c>
      <c r="S3984" s="10" t="str">
        <f t="shared" si="996"/>
        <v>Lujan</v>
      </c>
      <c r="T3984" s="10" t="str">
        <f t="shared" si="997"/>
        <v>Mrs</v>
      </c>
      <c r="U3984" s="10" t="str">
        <f t="shared" si="998"/>
        <v>F</v>
      </c>
      <c r="V3984" s="10" t="str">
        <f t="shared" si="999"/>
        <v>90</v>
      </c>
      <c r="W3984" s="10" t="str">
        <f t="shared" si="1000"/>
        <v>Rushdene</v>
      </c>
      <c r="X3984" s="10" t="str">
        <f t="shared" si="1001"/>
        <v>ne</v>
      </c>
      <c r="Y3984" s="10" t="str">
        <f t="shared" si="1002"/>
        <v>Rushdene</v>
      </c>
      <c r="Z3984" s="10" t="str">
        <f t="shared" si="1003"/>
        <v>Buckinghamshire</v>
      </c>
      <c r="AA3984" s="10" t="str">
        <f t="shared" si="1004"/>
        <v>TF</v>
      </c>
      <c r="AB3984" s="11" t="str">
        <f t="shared" si="1005"/>
        <v>44459</v>
      </c>
      <c r="AC3984" s="10" t="str">
        <f t="shared" si="1006"/>
        <v>103</v>
      </c>
      <c r="AD3984" s="10" t="str">
        <f t="shared" si="1007"/>
        <v>E</v>
      </c>
      <c r="AE3984" s="12" t="str">
        <f t="shared" si="1008"/>
        <v/>
      </c>
    </row>
    <row r="3985" spans="1:31" x14ac:dyDescent="0.25">
      <c r="A3985" s="5">
        <v>4089</v>
      </c>
      <c r="B3985" s="6" t="s">
        <v>1103</v>
      </c>
      <c r="C3985" s="6" t="s">
        <v>3928</v>
      </c>
      <c r="D3985" s="6" t="s">
        <v>28</v>
      </c>
      <c r="E3985" s="6" t="s">
        <v>29</v>
      </c>
      <c r="F3985" s="6">
        <v>30</v>
      </c>
      <c r="G3985" s="6" t="s">
        <v>8985</v>
      </c>
      <c r="H3985" s="6" t="s">
        <v>451</v>
      </c>
      <c r="I3985" s="6" t="s">
        <v>185</v>
      </c>
      <c r="J3985" s="7">
        <v>44017</v>
      </c>
      <c r="K3985" s="6">
        <v>5</v>
      </c>
      <c r="L3985" s="6" t="s">
        <v>157</v>
      </c>
      <c r="M3985" s="8"/>
      <c r="O3985">
        <f t="shared" si="1009"/>
        <v>0</v>
      </c>
      <c r="Q3985" s="5" t="str">
        <f t="shared" si="994"/>
        <v>4089</v>
      </c>
      <c r="R3985" s="6" t="str">
        <f t="shared" si="995"/>
        <v>Hung</v>
      </c>
      <c r="S3985" s="6" t="str">
        <f t="shared" si="996"/>
        <v>Wolfe</v>
      </c>
      <c r="T3985" s="6" t="str">
        <f t="shared" si="997"/>
        <v>Mr</v>
      </c>
      <c r="U3985" s="6" t="str">
        <f t="shared" si="998"/>
        <v>M</v>
      </c>
      <c r="V3985" s="6" t="str">
        <f t="shared" si="999"/>
        <v>30</v>
      </c>
      <c r="W3985" s="6" t="str">
        <f t="shared" si="1000"/>
        <v>Rushey Green</v>
      </c>
      <c r="X3985" s="6" t="str">
        <f t="shared" si="1001"/>
        <v>en</v>
      </c>
      <c r="Y3985" s="6" t="str">
        <f t="shared" si="1002"/>
        <v>Rushey Green</v>
      </c>
      <c r="Z3985" s="6" t="str">
        <f t="shared" si="1003"/>
        <v>Fleet</v>
      </c>
      <c r="AA3985" s="6" t="str">
        <f t="shared" si="1004"/>
        <v>HX</v>
      </c>
      <c r="AB3985" s="7" t="str">
        <f t="shared" si="1005"/>
        <v>44017</v>
      </c>
      <c r="AC3985" s="6" t="str">
        <f t="shared" si="1006"/>
        <v>5</v>
      </c>
      <c r="AD3985" s="6" t="str">
        <f t="shared" si="1007"/>
        <v>C3</v>
      </c>
      <c r="AE3985" s="8" t="str">
        <f t="shared" si="1008"/>
        <v/>
      </c>
    </row>
    <row r="3986" spans="1:31" x14ac:dyDescent="0.25">
      <c r="A3986" s="9">
        <v>4090</v>
      </c>
      <c r="B3986" s="10" t="s">
        <v>1999</v>
      </c>
      <c r="C3986" s="10" t="s">
        <v>2999</v>
      </c>
      <c r="D3986" s="10" t="s">
        <v>28</v>
      </c>
      <c r="E3986" s="10" t="s">
        <v>29</v>
      </c>
      <c r="F3986" s="10">
        <v>60</v>
      </c>
      <c r="G3986" s="10" t="s">
        <v>8986</v>
      </c>
      <c r="H3986" s="10" t="s">
        <v>2727</v>
      </c>
      <c r="I3986" s="10" t="s">
        <v>32</v>
      </c>
      <c r="J3986" s="11">
        <v>43507</v>
      </c>
      <c r="K3986" s="10">
        <v>39</v>
      </c>
      <c r="L3986" s="10" t="s">
        <v>62</v>
      </c>
      <c r="M3986" s="12"/>
      <c r="O3986">
        <f t="shared" si="1009"/>
        <v>0</v>
      </c>
      <c r="Q3986" s="9" t="str">
        <f t="shared" si="994"/>
        <v>4090</v>
      </c>
      <c r="R3986" s="10" t="str">
        <f t="shared" si="995"/>
        <v>Orval</v>
      </c>
      <c r="S3986" s="10" t="str">
        <f t="shared" si="996"/>
        <v>Daley</v>
      </c>
      <c r="T3986" s="10" t="str">
        <f t="shared" si="997"/>
        <v>Mr</v>
      </c>
      <c r="U3986" s="10" t="str">
        <f t="shared" si="998"/>
        <v>M</v>
      </c>
      <c r="V3986" s="10" t="str">
        <f t="shared" si="999"/>
        <v>60</v>
      </c>
      <c r="W3986" s="10" t="str">
        <f t="shared" si="1000"/>
        <v>Rushmead</v>
      </c>
      <c r="X3986" s="10" t="str">
        <f t="shared" si="1001"/>
        <v>ad</v>
      </c>
      <c r="Y3986" s="10" t="str">
        <f t="shared" si="1002"/>
        <v>Rushmead</v>
      </c>
      <c r="Z3986" s="10" t="str">
        <f t="shared" si="1003"/>
        <v>Sandwich</v>
      </c>
      <c r="AA3986" s="10" t="str">
        <f t="shared" si="1004"/>
        <v>WC</v>
      </c>
      <c r="AB3986" s="11" t="str">
        <f t="shared" si="1005"/>
        <v>43507</v>
      </c>
      <c r="AC3986" s="10" t="str">
        <f t="shared" si="1006"/>
        <v>39</v>
      </c>
      <c r="AD3986" s="10" t="str">
        <f t="shared" si="1007"/>
        <v>C4</v>
      </c>
      <c r="AE3986" s="12" t="str">
        <f t="shared" si="1008"/>
        <v/>
      </c>
    </row>
    <row r="3987" spans="1:31" x14ac:dyDescent="0.25">
      <c r="A3987" s="5">
        <v>4091</v>
      </c>
      <c r="B3987" s="6" t="s">
        <v>8987</v>
      </c>
      <c r="C3987" s="6" t="s">
        <v>1104</v>
      </c>
      <c r="D3987" s="6" t="s">
        <v>15</v>
      </c>
      <c r="E3987" s="6" t="s">
        <v>16</v>
      </c>
      <c r="F3987" s="6">
        <v>30</v>
      </c>
      <c r="G3987" s="6" t="s">
        <v>8988</v>
      </c>
      <c r="H3987" s="6" t="s">
        <v>3670</v>
      </c>
      <c r="I3987" s="6" t="s">
        <v>176</v>
      </c>
      <c r="J3987" s="7">
        <v>44207</v>
      </c>
      <c r="K3987" s="6">
        <v>10</v>
      </c>
      <c r="L3987" s="6" t="s">
        <v>33</v>
      </c>
      <c r="M3987" s="8"/>
      <c r="O3987">
        <f t="shared" si="1009"/>
        <v>0</v>
      </c>
      <c r="Q3987" s="5" t="str">
        <f t="shared" si="994"/>
        <v>4091</v>
      </c>
      <c r="R3987" s="6" t="str">
        <f t="shared" si="995"/>
        <v>Robyn</v>
      </c>
      <c r="S3987" s="6" t="str">
        <f t="shared" si="996"/>
        <v>Bauer</v>
      </c>
      <c r="T3987" s="6" t="str">
        <f t="shared" si="997"/>
        <v>Mrs</v>
      </c>
      <c r="U3987" s="6" t="str">
        <f t="shared" si="998"/>
        <v>F</v>
      </c>
      <c r="V3987" s="6" t="str">
        <f t="shared" si="999"/>
        <v>30</v>
      </c>
      <c r="W3987" s="6" t="str">
        <f t="shared" si="1000"/>
        <v>Rushy Green</v>
      </c>
      <c r="X3987" s="6" t="str">
        <f t="shared" si="1001"/>
        <v>en</v>
      </c>
      <c r="Y3987" s="6" t="str">
        <f t="shared" si="1002"/>
        <v>Rushy Green</v>
      </c>
      <c r="Z3987" s="6" t="str">
        <f t="shared" si="1003"/>
        <v>Crook</v>
      </c>
      <c r="AA3987" s="6" t="str">
        <f t="shared" si="1004"/>
        <v>CW</v>
      </c>
      <c r="AB3987" s="7" t="str">
        <f t="shared" si="1005"/>
        <v>44207</v>
      </c>
      <c r="AC3987" s="6" t="str">
        <f t="shared" si="1006"/>
        <v>10</v>
      </c>
      <c r="AD3987" s="6" t="str">
        <f t="shared" si="1007"/>
        <v>A3</v>
      </c>
      <c r="AE3987" s="8" t="str">
        <f t="shared" si="1008"/>
        <v/>
      </c>
    </row>
    <row r="3988" spans="1:31" x14ac:dyDescent="0.25">
      <c r="A3988" s="9">
        <v>4092</v>
      </c>
      <c r="B3988" s="10" t="s">
        <v>8989</v>
      </c>
      <c r="C3988" s="10" t="s">
        <v>8748</v>
      </c>
      <c r="D3988" s="10" t="s">
        <v>15</v>
      </c>
      <c r="E3988" s="10" t="s">
        <v>16</v>
      </c>
      <c r="F3988" s="10">
        <v>30</v>
      </c>
      <c r="G3988" s="10" t="s">
        <v>8990</v>
      </c>
      <c r="H3988" s="10" t="s">
        <v>2408</v>
      </c>
      <c r="I3988" s="10" t="s">
        <v>32</v>
      </c>
      <c r="J3988" s="11">
        <v>44094</v>
      </c>
      <c r="K3988" s="10">
        <v>59</v>
      </c>
      <c r="L3988" s="10" t="s">
        <v>44</v>
      </c>
      <c r="M3988" s="12"/>
      <c r="O3988">
        <f t="shared" si="1009"/>
        <v>0</v>
      </c>
      <c r="Q3988" s="9" t="str">
        <f t="shared" si="994"/>
        <v>4092</v>
      </c>
      <c r="R3988" s="10" t="str">
        <f t="shared" si="995"/>
        <v>Mayra</v>
      </c>
      <c r="S3988" s="10" t="str">
        <f t="shared" si="996"/>
        <v>Winn</v>
      </c>
      <c r="T3988" s="10" t="str">
        <f t="shared" si="997"/>
        <v>Mrs</v>
      </c>
      <c r="U3988" s="10" t="str">
        <f t="shared" si="998"/>
        <v>F</v>
      </c>
      <c r="V3988" s="10" t="str">
        <f t="shared" si="999"/>
        <v>30</v>
      </c>
      <c r="W3988" s="10" t="str">
        <f t="shared" si="1000"/>
        <v>Ruskin Road</v>
      </c>
      <c r="X3988" s="10" t="str">
        <f t="shared" si="1001"/>
        <v>ad</v>
      </c>
      <c r="Y3988" s="10" t="str">
        <f t="shared" si="1002"/>
        <v>Ruskin Road</v>
      </c>
      <c r="Z3988" s="10" t="str">
        <f t="shared" si="1003"/>
        <v>Orpington</v>
      </c>
      <c r="AA3988" s="10" t="str">
        <f t="shared" si="1004"/>
        <v>WC</v>
      </c>
      <c r="AB3988" s="11" t="str">
        <f t="shared" si="1005"/>
        <v>44094</v>
      </c>
      <c r="AC3988" s="10" t="str">
        <f t="shared" si="1006"/>
        <v>59</v>
      </c>
      <c r="AD3988" s="10" t="str">
        <f t="shared" si="1007"/>
        <v>D</v>
      </c>
      <c r="AE3988" s="12" t="str">
        <f t="shared" si="1008"/>
        <v/>
      </c>
    </row>
    <row r="3989" spans="1:31" x14ac:dyDescent="0.25">
      <c r="A3989" s="5">
        <v>4093</v>
      </c>
      <c r="B3989" s="6" t="s">
        <v>45</v>
      </c>
      <c r="C3989" s="6" t="s">
        <v>371</v>
      </c>
      <c r="D3989" s="6" t="s">
        <v>28</v>
      </c>
      <c r="E3989" s="6" t="s">
        <v>29</v>
      </c>
      <c r="F3989" s="6">
        <v>60</v>
      </c>
      <c r="G3989" s="6" t="s">
        <v>8991</v>
      </c>
      <c r="H3989" s="6" t="s">
        <v>3147</v>
      </c>
      <c r="I3989" s="6" t="s">
        <v>32</v>
      </c>
      <c r="J3989" s="7">
        <v>44429</v>
      </c>
      <c r="K3989" s="6">
        <v>38</v>
      </c>
      <c r="L3989" s="6" t="s">
        <v>20</v>
      </c>
      <c r="M3989" s="8"/>
      <c r="O3989">
        <f t="shared" si="1009"/>
        <v>0</v>
      </c>
      <c r="Q3989" s="5" t="str">
        <f t="shared" si="994"/>
        <v>4093</v>
      </c>
      <c r="R3989" s="6" t="str">
        <f t="shared" si="995"/>
        <v>Lamont</v>
      </c>
      <c r="S3989" s="6" t="str">
        <f t="shared" si="996"/>
        <v>Boyce</v>
      </c>
      <c r="T3989" s="6" t="str">
        <f t="shared" si="997"/>
        <v>Mr</v>
      </c>
      <c r="U3989" s="6" t="str">
        <f t="shared" si="998"/>
        <v>M</v>
      </c>
      <c r="V3989" s="6" t="str">
        <f t="shared" si="999"/>
        <v>60</v>
      </c>
      <c r="W3989" s="6" t="str">
        <f t="shared" si="1000"/>
        <v>Ruskin Street</v>
      </c>
      <c r="X3989" s="6" t="str">
        <f t="shared" si="1001"/>
        <v>et</v>
      </c>
      <c r="Y3989" s="6" t="str">
        <f t="shared" si="1002"/>
        <v>Ruskin Street</v>
      </c>
      <c r="Z3989" s="6" t="str">
        <f t="shared" si="1003"/>
        <v>Usk</v>
      </c>
      <c r="AA3989" s="6" t="str">
        <f t="shared" si="1004"/>
        <v>WC</v>
      </c>
      <c r="AB3989" s="7" t="str">
        <f t="shared" si="1005"/>
        <v>44429</v>
      </c>
      <c r="AC3989" s="6" t="str">
        <f t="shared" si="1006"/>
        <v>38</v>
      </c>
      <c r="AD3989" s="6" t="str">
        <f t="shared" si="1007"/>
        <v>B</v>
      </c>
      <c r="AE3989" s="8" t="str">
        <f t="shared" si="1008"/>
        <v/>
      </c>
    </row>
    <row r="3990" spans="1:31" x14ac:dyDescent="0.25">
      <c r="A3990" s="9">
        <v>4094</v>
      </c>
      <c r="B3990" s="10" t="s">
        <v>8992</v>
      </c>
      <c r="C3990" s="10" t="s">
        <v>3410</v>
      </c>
      <c r="D3990" s="10" t="s">
        <v>115</v>
      </c>
      <c r="E3990" s="10" t="s">
        <v>16</v>
      </c>
      <c r="F3990" s="10">
        <v>90</v>
      </c>
      <c r="G3990" s="10" t="s">
        <v>8993</v>
      </c>
      <c r="H3990" s="10" t="s">
        <v>893</v>
      </c>
      <c r="I3990" s="10" t="s">
        <v>32</v>
      </c>
      <c r="J3990" s="11">
        <v>44060</v>
      </c>
      <c r="K3990" s="10">
        <v>78</v>
      </c>
      <c r="L3990" s="10" t="s">
        <v>44</v>
      </c>
      <c r="M3990" s="12"/>
      <c r="O3990">
        <f t="shared" si="1009"/>
        <v>0</v>
      </c>
      <c r="Q3990" s="9" t="str">
        <f t="shared" si="994"/>
        <v>4094</v>
      </c>
      <c r="R3990" s="10" t="str">
        <f t="shared" si="995"/>
        <v>Nona</v>
      </c>
      <c r="S3990" s="10" t="str">
        <f t="shared" si="996"/>
        <v>Leal</v>
      </c>
      <c r="T3990" s="10" t="str">
        <f t="shared" si="997"/>
        <v>Prof</v>
      </c>
      <c r="U3990" s="10" t="str">
        <f t="shared" si="998"/>
        <v>F</v>
      </c>
      <c r="V3990" s="10" t="str">
        <f t="shared" si="999"/>
        <v>90</v>
      </c>
      <c r="W3990" s="10" t="str">
        <f t="shared" si="1000"/>
        <v>Russel Court</v>
      </c>
      <c r="X3990" s="10" t="str">
        <f t="shared" si="1001"/>
        <v>rt</v>
      </c>
      <c r="Y3990" s="10" t="str">
        <f t="shared" si="1002"/>
        <v>Russel Court</v>
      </c>
      <c r="Z3990" s="10" t="str">
        <f t="shared" si="1003"/>
        <v>Sanquhar</v>
      </c>
      <c r="AA3990" s="10" t="str">
        <f t="shared" si="1004"/>
        <v>WC</v>
      </c>
      <c r="AB3990" s="11" t="str">
        <f t="shared" si="1005"/>
        <v>44060</v>
      </c>
      <c r="AC3990" s="10" t="str">
        <f t="shared" si="1006"/>
        <v>78</v>
      </c>
      <c r="AD3990" s="10" t="str">
        <f t="shared" si="1007"/>
        <v>D</v>
      </c>
      <c r="AE3990" s="12" t="str">
        <f t="shared" si="1008"/>
        <v/>
      </c>
    </row>
    <row r="3991" spans="1:31" x14ac:dyDescent="0.25">
      <c r="A3991" s="5">
        <v>4095</v>
      </c>
      <c r="B3991" s="6" t="s">
        <v>5929</v>
      </c>
      <c r="C3991" s="6" t="s">
        <v>5094</v>
      </c>
      <c r="D3991" s="6" t="s">
        <v>49</v>
      </c>
      <c r="E3991" s="6" t="s">
        <v>16</v>
      </c>
      <c r="F3991" s="6">
        <v>60</v>
      </c>
      <c r="G3991" s="6" t="s">
        <v>8994</v>
      </c>
      <c r="H3991" s="6" t="s">
        <v>82</v>
      </c>
      <c r="I3991" s="6" t="s">
        <v>32</v>
      </c>
      <c r="J3991" s="7">
        <v>43494</v>
      </c>
      <c r="K3991" s="6">
        <v>60</v>
      </c>
      <c r="L3991" s="6" t="s">
        <v>52</v>
      </c>
      <c r="M3991" s="8"/>
      <c r="O3991">
        <f t="shared" si="1009"/>
        <v>0</v>
      </c>
      <c r="Q3991" s="5" t="str">
        <f t="shared" si="994"/>
        <v>4095</v>
      </c>
      <c r="R3991" s="6" t="str">
        <f t="shared" si="995"/>
        <v>Cathryn</v>
      </c>
      <c r="S3991" s="6" t="str">
        <f t="shared" si="996"/>
        <v>Friend</v>
      </c>
      <c r="T3991" s="6" t="str">
        <f t="shared" si="997"/>
        <v>Miss</v>
      </c>
      <c r="U3991" s="6" t="str">
        <f t="shared" si="998"/>
        <v>F</v>
      </c>
      <c r="V3991" s="6" t="str">
        <f t="shared" si="999"/>
        <v>60</v>
      </c>
      <c r="W3991" s="6" t="str">
        <f t="shared" si="1000"/>
        <v>Russel Street</v>
      </c>
      <c r="X3991" s="6" t="str">
        <f t="shared" si="1001"/>
        <v>et</v>
      </c>
      <c r="Y3991" s="6" t="str">
        <f t="shared" si="1002"/>
        <v>Russel Street</v>
      </c>
      <c r="Z3991" s="6" t="str">
        <f t="shared" si="1003"/>
        <v>Peebles</v>
      </c>
      <c r="AA3991" s="6" t="str">
        <f t="shared" si="1004"/>
        <v>WC</v>
      </c>
      <c r="AB3991" s="7" t="str">
        <f t="shared" si="1005"/>
        <v>43494</v>
      </c>
      <c r="AC3991" s="6" t="str">
        <f t="shared" si="1006"/>
        <v>60</v>
      </c>
      <c r="AD3991" s="6" t="str">
        <f t="shared" si="1007"/>
        <v>A1</v>
      </c>
      <c r="AE3991" s="8" t="str">
        <f t="shared" si="1008"/>
        <v/>
      </c>
    </row>
    <row r="3992" spans="1:31" x14ac:dyDescent="0.25">
      <c r="A3992" s="9">
        <v>4096</v>
      </c>
      <c r="B3992" s="10" t="s">
        <v>981</v>
      </c>
      <c r="C3992" s="10" t="s">
        <v>1096</v>
      </c>
      <c r="D3992" s="10" t="s">
        <v>28</v>
      </c>
      <c r="E3992" s="10" t="s">
        <v>29</v>
      </c>
      <c r="F3992" s="10">
        <v>60</v>
      </c>
      <c r="G3992" s="10" t="s">
        <v>8995</v>
      </c>
      <c r="H3992" s="10" t="s">
        <v>7314</v>
      </c>
      <c r="I3992" s="10" t="s">
        <v>1121</v>
      </c>
      <c r="J3992" s="11">
        <v>44244</v>
      </c>
      <c r="K3992" s="10">
        <v>105</v>
      </c>
      <c r="L3992" s="10" t="s">
        <v>20</v>
      </c>
      <c r="M3992" s="12"/>
      <c r="O3992">
        <f t="shared" si="1009"/>
        <v>0</v>
      </c>
      <c r="Q3992" s="9" t="str">
        <f t="shared" si="994"/>
        <v>4096</v>
      </c>
      <c r="R3992" s="10" t="str">
        <f t="shared" si="995"/>
        <v>Robt</v>
      </c>
      <c r="S3992" s="10" t="str">
        <f t="shared" si="996"/>
        <v>Dennison</v>
      </c>
      <c r="T3992" s="10" t="str">
        <f t="shared" si="997"/>
        <v>Mr</v>
      </c>
      <c r="U3992" s="10" t="str">
        <f t="shared" si="998"/>
        <v>M</v>
      </c>
      <c r="V3992" s="10" t="str">
        <f t="shared" si="999"/>
        <v>60</v>
      </c>
      <c r="W3992" s="10" t="str">
        <f t="shared" si="1000"/>
        <v>Russell Avenue</v>
      </c>
      <c r="X3992" s="10" t="str">
        <f t="shared" si="1001"/>
        <v>ue</v>
      </c>
      <c r="Y3992" s="10" t="str">
        <f t="shared" si="1002"/>
        <v>Russell Avenue</v>
      </c>
      <c r="Z3992" s="10" t="str">
        <f t="shared" si="1003"/>
        <v>Broadstone</v>
      </c>
      <c r="AA3992" s="10" t="str">
        <f t="shared" si="1004"/>
        <v>TQ</v>
      </c>
      <c r="AB3992" s="11" t="str">
        <f t="shared" si="1005"/>
        <v>44244</v>
      </c>
      <c r="AC3992" s="10" t="str">
        <f t="shared" si="1006"/>
        <v>105</v>
      </c>
      <c r="AD3992" s="10" t="str">
        <f t="shared" si="1007"/>
        <v>B</v>
      </c>
      <c r="AE3992" s="12" t="str">
        <f t="shared" si="1008"/>
        <v/>
      </c>
    </row>
    <row r="3993" spans="1:31" x14ac:dyDescent="0.25">
      <c r="A3993" s="5">
        <v>4097</v>
      </c>
      <c r="B3993" s="6" t="s">
        <v>7007</v>
      </c>
      <c r="C3993" s="6" t="s">
        <v>3904</v>
      </c>
      <c r="D3993" s="6" t="s">
        <v>28</v>
      </c>
      <c r="E3993" s="6" t="s">
        <v>29</v>
      </c>
      <c r="F3993" s="6">
        <v>60</v>
      </c>
      <c r="G3993" s="6" t="s">
        <v>8996</v>
      </c>
      <c r="H3993" s="6" t="s">
        <v>458</v>
      </c>
      <c r="I3993" s="6" t="s">
        <v>32</v>
      </c>
      <c r="J3993" s="7">
        <v>44264</v>
      </c>
      <c r="K3993" s="6">
        <v>32</v>
      </c>
      <c r="L3993" s="6" t="s">
        <v>157</v>
      </c>
      <c r="M3993" s="8"/>
      <c r="O3993">
        <f t="shared" si="1009"/>
        <v>0</v>
      </c>
      <c r="Q3993" s="5" t="str">
        <f t="shared" si="994"/>
        <v>4097</v>
      </c>
      <c r="R3993" s="6" t="str">
        <f t="shared" si="995"/>
        <v>Johnathon</v>
      </c>
      <c r="S3993" s="6" t="str">
        <f t="shared" si="996"/>
        <v>Champagne</v>
      </c>
      <c r="T3993" s="6" t="str">
        <f t="shared" si="997"/>
        <v>Mr</v>
      </c>
      <c r="U3993" s="6" t="str">
        <f t="shared" si="998"/>
        <v>M</v>
      </c>
      <c r="V3993" s="6" t="str">
        <f t="shared" si="999"/>
        <v>60</v>
      </c>
      <c r="W3993" s="6" t="str">
        <f t="shared" si="1000"/>
        <v>Russell Garderns</v>
      </c>
      <c r="X3993" s="6" t="str">
        <f t="shared" si="1001"/>
        <v>ns</v>
      </c>
      <c r="Y3993" s="6" t="str">
        <f t="shared" si="1002"/>
        <v>Russell Garderns</v>
      </c>
      <c r="Z3993" s="6" t="str">
        <f t="shared" si="1003"/>
        <v>Tregaron</v>
      </c>
      <c r="AA3993" s="6" t="str">
        <f t="shared" si="1004"/>
        <v>WC</v>
      </c>
      <c r="AB3993" s="7" t="str">
        <f t="shared" si="1005"/>
        <v>44264</v>
      </c>
      <c r="AC3993" s="6" t="str">
        <f t="shared" si="1006"/>
        <v>32</v>
      </c>
      <c r="AD3993" s="6" t="str">
        <f t="shared" si="1007"/>
        <v>C3</v>
      </c>
      <c r="AE3993" s="8" t="str">
        <f t="shared" si="1008"/>
        <v/>
      </c>
    </row>
    <row r="3994" spans="1:31" x14ac:dyDescent="0.25">
      <c r="A3994" s="9">
        <v>4098</v>
      </c>
      <c r="B3994" s="10" t="s">
        <v>8997</v>
      </c>
      <c r="C3994" s="10" t="s">
        <v>1468</v>
      </c>
      <c r="D3994" s="10" t="s">
        <v>28</v>
      </c>
      <c r="E3994" s="10" t="s">
        <v>29</v>
      </c>
      <c r="F3994" s="10">
        <v>60</v>
      </c>
      <c r="G3994" s="10" t="s">
        <v>8998</v>
      </c>
      <c r="H3994" s="10" t="s">
        <v>5730</v>
      </c>
      <c r="I3994" s="10" t="s">
        <v>176</v>
      </c>
      <c r="J3994" s="11">
        <v>44437</v>
      </c>
      <c r="K3994" s="10">
        <v>56</v>
      </c>
      <c r="L3994" s="10" t="s">
        <v>99</v>
      </c>
      <c r="M3994" s="12"/>
      <c r="O3994">
        <f t="shared" si="1009"/>
        <v>0</v>
      </c>
      <c r="Q3994" s="9" t="str">
        <f t="shared" si="994"/>
        <v>4098</v>
      </c>
      <c r="R3994" s="10" t="str">
        <f t="shared" si="995"/>
        <v>Emilio</v>
      </c>
      <c r="S3994" s="10" t="str">
        <f t="shared" si="996"/>
        <v>Edwards</v>
      </c>
      <c r="T3994" s="10" t="str">
        <f t="shared" si="997"/>
        <v>Mr</v>
      </c>
      <c r="U3994" s="10" t="str">
        <f t="shared" si="998"/>
        <v>M</v>
      </c>
      <c r="V3994" s="10" t="str">
        <f t="shared" si="999"/>
        <v>60</v>
      </c>
      <c r="W3994" s="10" t="str">
        <f t="shared" si="1000"/>
        <v>Russell Lane</v>
      </c>
      <c r="X3994" s="10" t="str">
        <f t="shared" si="1001"/>
        <v>ne</v>
      </c>
      <c r="Y3994" s="10" t="str">
        <f t="shared" si="1002"/>
        <v>Russell Lane</v>
      </c>
      <c r="Z3994" s="10" t="str">
        <f t="shared" si="1003"/>
        <v>County Down</v>
      </c>
      <c r="AA3994" s="10" t="str">
        <f t="shared" si="1004"/>
        <v>CW</v>
      </c>
      <c r="AB3994" s="11" t="str">
        <f t="shared" si="1005"/>
        <v>44437</v>
      </c>
      <c r="AC3994" s="10" t="str">
        <f t="shared" si="1006"/>
        <v>56</v>
      </c>
      <c r="AD3994" s="10" t="str">
        <f t="shared" si="1007"/>
        <v>E</v>
      </c>
      <c r="AE3994" s="12" t="str">
        <f t="shared" si="1008"/>
        <v/>
      </c>
    </row>
    <row r="3995" spans="1:31" x14ac:dyDescent="0.25">
      <c r="A3995" s="5">
        <v>4099</v>
      </c>
      <c r="B3995" s="6" t="s">
        <v>7531</v>
      </c>
      <c r="C3995" s="6" t="s">
        <v>3085</v>
      </c>
      <c r="D3995" s="6" t="s">
        <v>28</v>
      </c>
      <c r="E3995" s="6" t="s">
        <v>29</v>
      </c>
      <c r="F3995" s="6">
        <v>30</v>
      </c>
      <c r="G3995" s="6" t="s">
        <v>8999</v>
      </c>
      <c r="H3995" s="6" t="s">
        <v>8089</v>
      </c>
      <c r="I3995" s="6" t="s">
        <v>43</v>
      </c>
      <c r="J3995" s="7">
        <v>43669</v>
      </c>
      <c r="K3995" s="6">
        <v>42</v>
      </c>
      <c r="L3995" s="6" t="s">
        <v>44</v>
      </c>
      <c r="M3995" s="8"/>
      <c r="O3995">
        <f t="shared" si="1009"/>
        <v>0</v>
      </c>
      <c r="Q3995" s="5" t="str">
        <f t="shared" si="994"/>
        <v>4099</v>
      </c>
      <c r="R3995" s="6" t="str">
        <f t="shared" si="995"/>
        <v>Marcel</v>
      </c>
      <c r="S3995" s="6" t="str">
        <f t="shared" si="996"/>
        <v>Mclean</v>
      </c>
      <c r="T3995" s="6" t="str">
        <f t="shared" si="997"/>
        <v>Mr</v>
      </c>
      <c r="U3995" s="6" t="str">
        <f t="shared" si="998"/>
        <v>M</v>
      </c>
      <c r="V3995" s="6" t="str">
        <f t="shared" si="999"/>
        <v>30</v>
      </c>
      <c r="W3995" s="6" t="str">
        <f t="shared" si="1000"/>
        <v>Russia Court</v>
      </c>
      <c r="X3995" s="6" t="str">
        <f t="shared" si="1001"/>
        <v>rt</v>
      </c>
      <c r="Y3995" s="6" t="str">
        <f t="shared" si="1002"/>
        <v>Russia Court</v>
      </c>
      <c r="Z3995" s="6" t="str">
        <f t="shared" si="1003"/>
        <v>Antrim</v>
      </c>
      <c r="AA3995" s="6" t="str">
        <f t="shared" si="1004"/>
        <v>KY</v>
      </c>
      <c r="AB3995" s="7" t="str">
        <f t="shared" si="1005"/>
        <v>43669</v>
      </c>
      <c r="AC3995" s="6" t="str">
        <f t="shared" si="1006"/>
        <v>42</v>
      </c>
      <c r="AD3995" s="6" t="str">
        <f t="shared" si="1007"/>
        <v>D</v>
      </c>
      <c r="AE3995" s="8" t="str">
        <f t="shared" si="1008"/>
        <v/>
      </c>
    </row>
    <row r="3996" spans="1:31" x14ac:dyDescent="0.25">
      <c r="A3996" s="9">
        <v>4100</v>
      </c>
      <c r="B3996" s="10" t="s">
        <v>807</v>
      </c>
      <c r="C3996" s="10" t="s">
        <v>1920</v>
      </c>
      <c r="D3996" s="10" t="s">
        <v>28</v>
      </c>
      <c r="E3996" s="10" t="s">
        <v>29</v>
      </c>
      <c r="F3996" s="10">
        <v>30</v>
      </c>
      <c r="G3996" s="10" t="s">
        <v>9000</v>
      </c>
      <c r="H3996" s="10" t="s">
        <v>9001</v>
      </c>
      <c r="I3996" s="10" t="s">
        <v>32</v>
      </c>
      <c r="J3996" s="11">
        <v>44222</v>
      </c>
      <c r="K3996" s="10">
        <v>64</v>
      </c>
      <c r="L3996" s="10" t="s">
        <v>44</v>
      </c>
      <c r="M3996" s="12"/>
      <c r="O3996">
        <f t="shared" si="1009"/>
        <v>0</v>
      </c>
      <c r="Q3996" s="9" t="str">
        <f t="shared" si="994"/>
        <v>4100</v>
      </c>
      <c r="R3996" s="10" t="str">
        <f t="shared" si="995"/>
        <v>Arturo</v>
      </c>
      <c r="S3996" s="10" t="str">
        <f t="shared" si="996"/>
        <v>Aaron</v>
      </c>
      <c r="T3996" s="10" t="str">
        <f t="shared" si="997"/>
        <v>Mr</v>
      </c>
      <c r="U3996" s="10" t="str">
        <f t="shared" si="998"/>
        <v>M</v>
      </c>
      <c r="V3996" s="10" t="str">
        <f t="shared" si="999"/>
        <v>30</v>
      </c>
      <c r="W3996" s="10" t="str">
        <f t="shared" si="1000"/>
        <v>Russia Row</v>
      </c>
      <c r="X3996" s="10" t="str">
        <f t="shared" si="1001"/>
        <v>ow</v>
      </c>
      <c r="Y3996" s="10" t="str">
        <f t="shared" si="1002"/>
        <v>Russia Row</v>
      </c>
      <c r="Z3996" s="10" t="str">
        <f t="shared" si="1003"/>
        <v>Sunderland</v>
      </c>
      <c r="AA3996" s="10" t="str">
        <f t="shared" si="1004"/>
        <v>WC</v>
      </c>
      <c r="AB3996" s="11" t="str">
        <f t="shared" si="1005"/>
        <v>44222</v>
      </c>
      <c r="AC3996" s="10" t="str">
        <f t="shared" si="1006"/>
        <v>64</v>
      </c>
      <c r="AD3996" s="10" t="str">
        <f t="shared" si="1007"/>
        <v>D</v>
      </c>
      <c r="AE3996" s="12" t="str">
        <f t="shared" si="1008"/>
        <v/>
      </c>
    </row>
    <row r="3997" spans="1:31" x14ac:dyDescent="0.25">
      <c r="A3997" s="5">
        <v>4101</v>
      </c>
      <c r="B3997" s="6" t="s">
        <v>9002</v>
      </c>
      <c r="C3997" s="6" t="s">
        <v>7526</v>
      </c>
      <c r="D3997" s="6" t="s">
        <v>15</v>
      </c>
      <c r="E3997" s="6" t="s">
        <v>16</v>
      </c>
      <c r="F3997" s="6">
        <v>60</v>
      </c>
      <c r="G3997" s="6" t="s">
        <v>9003</v>
      </c>
      <c r="H3997" s="6" t="s">
        <v>3184</v>
      </c>
      <c r="I3997" s="6" t="s">
        <v>815</v>
      </c>
      <c r="J3997" s="7">
        <v>44126</v>
      </c>
      <c r="K3997" s="6">
        <v>54</v>
      </c>
      <c r="L3997" s="6" t="s">
        <v>44</v>
      </c>
      <c r="M3997" s="8"/>
      <c r="O3997">
        <f t="shared" si="1009"/>
        <v>0</v>
      </c>
      <c r="Q3997" s="5" t="str">
        <f t="shared" si="994"/>
        <v>4101</v>
      </c>
      <c r="R3997" s="6" t="str">
        <f t="shared" si="995"/>
        <v>Laine</v>
      </c>
      <c r="S3997" s="6" t="str">
        <f t="shared" si="996"/>
        <v>Sparks</v>
      </c>
      <c r="T3997" s="6" t="str">
        <f t="shared" si="997"/>
        <v>Mrs</v>
      </c>
      <c r="U3997" s="6" t="str">
        <f t="shared" si="998"/>
        <v>F</v>
      </c>
      <c r="V3997" s="6" t="str">
        <f t="shared" si="999"/>
        <v>60</v>
      </c>
      <c r="W3997" s="6" t="str">
        <f t="shared" si="1000"/>
        <v>Rustic Walk</v>
      </c>
      <c r="X3997" s="6" t="str">
        <f t="shared" si="1001"/>
        <v>lk</v>
      </c>
      <c r="Y3997" s="6" t="str">
        <f t="shared" si="1002"/>
        <v>Rustic Walk</v>
      </c>
      <c r="Z3997" s="6" t="str">
        <f t="shared" si="1003"/>
        <v>Brockenhurst</v>
      </c>
      <c r="AA3997" s="6" t="str">
        <f t="shared" si="1004"/>
        <v>WR</v>
      </c>
      <c r="AB3997" s="7" t="str">
        <f t="shared" si="1005"/>
        <v>44126</v>
      </c>
      <c r="AC3997" s="6" t="str">
        <f t="shared" si="1006"/>
        <v>54</v>
      </c>
      <c r="AD3997" s="6" t="str">
        <f t="shared" si="1007"/>
        <v>D</v>
      </c>
      <c r="AE3997" s="8" t="str">
        <f t="shared" si="1008"/>
        <v/>
      </c>
    </row>
    <row r="3998" spans="1:31" x14ac:dyDescent="0.25">
      <c r="A3998" s="9">
        <v>4102</v>
      </c>
      <c r="B3998" s="10" t="s">
        <v>6915</v>
      </c>
      <c r="C3998" s="10" t="s">
        <v>1005</v>
      </c>
      <c r="D3998" s="10" t="s">
        <v>28</v>
      </c>
      <c r="E3998" s="10" t="s">
        <v>29</v>
      </c>
      <c r="F3998" s="10">
        <v>30</v>
      </c>
      <c r="G3998" s="10" t="s">
        <v>9004</v>
      </c>
      <c r="H3998" s="10" t="s">
        <v>2824</v>
      </c>
      <c r="I3998" s="10" t="s">
        <v>19</v>
      </c>
      <c r="J3998" s="11">
        <v>43484</v>
      </c>
      <c r="K3998" s="10">
        <v>28</v>
      </c>
      <c r="L3998" s="10" t="s">
        <v>33</v>
      </c>
      <c r="M3998" s="12"/>
      <c r="O3998">
        <f t="shared" si="1009"/>
        <v>0</v>
      </c>
      <c r="Q3998" s="9" t="str">
        <f t="shared" si="994"/>
        <v>4102</v>
      </c>
      <c r="R3998" s="10" t="str">
        <f t="shared" si="995"/>
        <v>Tanner</v>
      </c>
      <c r="S3998" s="10" t="str">
        <f t="shared" si="996"/>
        <v>Myles</v>
      </c>
      <c r="T3998" s="10" t="str">
        <f t="shared" si="997"/>
        <v>Mr</v>
      </c>
      <c r="U3998" s="10" t="str">
        <f t="shared" si="998"/>
        <v>M</v>
      </c>
      <c r="V3998" s="10" t="str">
        <f t="shared" si="999"/>
        <v>30</v>
      </c>
      <c r="W3998" s="10" t="str">
        <f t="shared" si="1000"/>
        <v>Ruston Street</v>
      </c>
      <c r="X3998" s="10" t="str">
        <f t="shared" si="1001"/>
        <v>et</v>
      </c>
      <c r="Y3998" s="10" t="str">
        <f t="shared" si="1002"/>
        <v>Ruston Street</v>
      </c>
      <c r="Z3998" s="10" t="str">
        <f t="shared" si="1003"/>
        <v>Balerno</v>
      </c>
      <c r="AA3998" s="10" t="str">
        <f t="shared" si="1004"/>
        <v>CH</v>
      </c>
      <c r="AB3998" s="11" t="str">
        <f t="shared" si="1005"/>
        <v>43484</v>
      </c>
      <c r="AC3998" s="10" t="str">
        <f t="shared" si="1006"/>
        <v>28</v>
      </c>
      <c r="AD3998" s="10" t="str">
        <f t="shared" si="1007"/>
        <v>A3</v>
      </c>
      <c r="AE3998" s="12" t="str">
        <f t="shared" si="1008"/>
        <v/>
      </c>
    </row>
    <row r="3999" spans="1:31" x14ac:dyDescent="0.25">
      <c r="A3999" s="5">
        <v>4103</v>
      </c>
      <c r="B3999" s="6" t="s">
        <v>9005</v>
      </c>
      <c r="C3999" s="6" t="s">
        <v>9006</v>
      </c>
      <c r="D3999" s="6" t="s">
        <v>15</v>
      </c>
      <c r="E3999" s="6" t="s">
        <v>16</v>
      </c>
      <c r="F3999" s="6">
        <v>60</v>
      </c>
      <c r="G3999" s="6" t="s">
        <v>9007</v>
      </c>
      <c r="H3999" s="6" t="s">
        <v>2496</v>
      </c>
      <c r="I3999" s="6" t="s">
        <v>32</v>
      </c>
      <c r="J3999" s="7">
        <v>43516</v>
      </c>
      <c r="K3999" s="6">
        <v>55</v>
      </c>
      <c r="L3999" s="6" t="s">
        <v>33</v>
      </c>
      <c r="M3999" s="8"/>
      <c r="O3999">
        <f t="shared" si="1009"/>
        <v>0</v>
      </c>
      <c r="Q3999" s="5" t="str">
        <f t="shared" si="994"/>
        <v>4103</v>
      </c>
      <c r="R3999" s="6" t="str">
        <f t="shared" si="995"/>
        <v>Eloise</v>
      </c>
      <c r="S3999" s="6" t="str">
        <f t="shared" si="996"/>
        <v>Mcgowan</v>
      </c>
      <c r="T3999" s="6" t="str">
        <f t="shared" si="997"/>
        <v>Mrs</v>
      </c>
      <c r="U3999" s="6" t="str">
        <f t="shared" si="998"/>
        <v>F</v>
      </c>
      <c r="V3999" s="6" t="str">
        <f t="shared" si="999"/>
        <v>60</v>
      </c>
      <c r="W3999" s="6" t="str">
        <f t="shared" si="1000"/>
        <v>Rutland Road</v>
      </c>
      <c r="X3999" s="6" t="str">
        <f t="shared" si="1001"/>
        <v>ad</v>
      </c>
      <c r="Y3999" s="6" t="str">
        <f t="shared" si="1002"/>
        <v>Rutland Road</v>
      </c>
      <c r="Z3999" s="6" t="str">
        <f t="shared" si="1003"/>
        <v>Pathhead</v>
      </c>
      <c r="AA3999" s="6" t="str">
        <f t="shared" si="1004"/>
        <v>WC</v>
      </c>
      <c r="AB3999" s="7" t="str">
        <f t="shared" si="1005"/>
        <v>43516</v>
      </c>
      <c r="AC3999" s="6" t="str">
        <f t="shared" si="1006"/>
        <v>55</v>
      </c>
      <c r="AD3999" s="6" t="str">
        <f t="shared" si="1007"/>
        <v>A3</v>
      </c>
      <c r="AE3999" s="8" t="str">
        <f t="shared" si="1008"/>
        <v/>
      </c>
    </row>
    <row r="4000" spans="1:31" x14ac:dyDescent="0.25">
      <c r="A4000" s="9">
        <v>4104</v>
      </c>
      <c r="B4000" s="10" t="s">
        <v>5069</v>
      </c>
      <c r="C4000" s="10" t="s">
        <v>5155</v>
      </c>
      <c r="D4000" s="10" t="s">
        <v>28</v>
      </c>
      <c r="E4000" s="10" t="s">
        <v>29</v>
      </c>
      <c r="F4000" s="10">
        <v>60</v>
      </c>
      <c r="G4000" s="10" t="s">
        <v>9008</v>
      </c>
      <c r="H4000" s="10" t="s">
        <v>5941</v>
      </c>
      <c r="I4000" s="10" t="s">
        <v>32</v>
      </c>
      <c r="J4000" s="11">
        <v>44413</v>
      </c>
      <c r="K4000" s="10">
        <v>94</v>
      </c>
      <c r="L4000" s="10" t="s">
        <v>39</v>
      </c>
      <c r="M4000" s="12"/>
      <c r="O4000">
        <f t="shared" si="1009"/>
        <v>0</v>
      </c>
      <c r="Q4000" s="9" t="str">
        <f t="shared" si="994"/>
        <v>4104</v>
      </c>
      <c r="R4000" s="10" t="str">
        <f t="shared" si="995"/>
        <v>Marlon</v>
      </c>
      <c r="S4000" s="10" t="str">
        <f t="shared" si="996"/>
        <v>Holland</v>
      </c>
      <c r="T4000" s="10" t="str">
        <f t="shared" si="997"/>
        <v>Mr</v>
      </c>
      <c r="U4000" s="10" t="str">
        <f t="shared" si="998"/>
        <v>M</v>
      </c>
      <c r="V4000" s="10" t="str">
        <f t="shared" si="999"/>
        <v>60</v>
      </c>
      <c r="W4000" s="10" t="str">
        <f t="shared" si="1000"/>
        <v>Rutland Villas</v>
      </c>
      <c r="X4000" s="10" t="str">
        <f t="shared" si="1001"/>
        <v>as</v>
      </c>
      <c r="Y4000" s="10" t="str">
        <f t="shared" si="1002"/>
        <v>Rutland Villas</v>
      </c>
      <c r="Z4000" s="10" t="str">
        <f t="shared" si="1003"/>
        <v>Strathdon</v>
      </c>
      <c r="AA4000" s="10" t="str">
        <f t="shared" si="1004"/>
        <v>WC</v>
      </c>
      <c r="AB4000" s="11" t="str">
        <f t="shared" si="1005"/>
        <v>44413</v>
      </c>
      <c r="AC4000" s="10" t="str">
        <f t="shared" si="1006"/>
        <v>94</v>
      </c>
      <c r="AD4000" s="10" t="str">
        <f t="shared" si="1007"/>
        <v>C1</v>
      </c>
      <c r="AE4000" s="12" t="str">
        <f t="shared" si="1008"/>
        <v/>
      </c>
    </row>
    <row r="4001" spans="1:31" x14ac:dyDescent="0.25">
      <c r="A4001" s="5">
        <v>4105</v>
      </c>
      <c r="B4001" s="6" t="s">
        <v>9009</v>
      </c>
      <c r="C4001" s="6" t="s">
        <v>4160</v>
      </c>
      <c r="D4001" s="6" t="s">
        <v>15</v>
      </c>
      <c r="E4001" s="6" t="s">
        <v>16</v>
      </c>
      <c r="F4001" s="6">
        <v>60</v>
      </c>
      <c r="G4001" s="6" t="s">
        <v>9010</v>
      </c>
      <c r="H4001" s="6" t="s">
        <v>6015</v>
      </c>
      <c r="I4001" s="6" t="s">
        <v>32</v>
      </c>
      <c r="J4001" s="7">
        <v>43735</v>
      </c>
      <c r="K4001" s="6">
        <v>68</v>
      </c>
      <c r="L4001" s="6" t="s">
        <v>20</v>
      </c>
      <c r="M4001" s="8"/>
      <c r="O4001">
        <f t="shared" si="1009"/>
        <v>0</v>
      </c>
      <c r="Q4001" s="5" t="str">
        <f t="shared" si="994"/>
        <v>4105</v>
      </c>
      <c r="R4001" s="6" t="str">
        <f t="shared" si="995"/>
        <v>Albertina</v>
      </c>
      <c r="S4001" s="6" t="str">
        <f t="shared" si="996"/>
        <v>Chin</v>
      </c>
      <c r="T4001" s="6" t="str">
        <f t="shared" si="997"/>
        <v>Mrs</v>
      </c>
      <c r="U4001" s="6" t="str">
        <f t="shared" si="998"/>
        <v>F</v>
      </c>
      <c r="V4001" s="6" t="str">
        <f t="shared" si="999"/>
        <v>60</v>
      </c>
      <c r="W4001" s="6" t="str">
        <f t="shared" si="1000"/>
        <v>Rutland Walk</v>
      </c>
      <c r="X4001" s="6" t="str">
        <f t="shared" si="1001"/>
        <v>lk</v>
      </c>
      <c r="Y4001" s="6" t="str">
        <f t="shared" si="1002"/>
        <v>Rutland Walk</v>
      </c>
      <c r="Z4001" s="6" t="str">
        <f t="shared" si="1003"/>
        <v>Peacehaven</v>
      </c>
      <c r="AA4001" s="6" t="str">
        <f t="shared" si="1004"/>
        <v>WC</v>
      </c>
      <c r="AB4001" s="7" t="str">
        <f t="shared" si="1005"/>
        <v>43735</v>
      </c>
      <c r="AC4001" s="6" t="str">
        <f t="shared" si="1006"/>
        <v>68</v>
      </c>
      <c r="AD4001" s="6" t="str">
        <f t="shared" si="1007"/>
        <v>B</v>
      </c>
      <c r="AE4001" s="8" t="str">
        <f t="shared" si="1008"/>
        <v/>
      </c>
    </row>
    <row r="4002" spans="1:31" x14ac:dyDescent="0.25">
      <c r="A4002" s="9">
        <v>4106</v>
      </c>
      <c r="B4002" s="10" t="s">
        <v>9011</v>
      </c>
      <c r="C4002" s="10" t="s">
        <v>3227</v>
      </c>
      <c r="D4002" s="10" t="s">
        <v>49</v>
      </c>
      <c r="E4002" s="10" t="s">
        <v>16</v>
      </c>
      <c r="F4002" s="10">
        <v>30</v>
      </c>
      <c r="G4002" s="10" t="s">
        <v>9012</v>
      </c>
      <c r="H4002" s="10" t="s">
        <v>103</v>
      </c>
      <c r="I4002" s="10" t="s">
        <v>32</v>
      </c>
      <c r="J4002" s="11">
        <v>43962</v>
      </c>
      <c r="K4002" s="10">
        <v>53</v>
      </c>
      <c r="L4002" s="10" t="s">
        <v>78</v>
      </c>
      <c r="M4002" s="12"/>
      <c r="O4002">
        <f t="shared" si="1009"/>
        <v>0</v>
      </c>
      <c r="Q4002" s="9" t="str">
        <f t="shared" si="994"/>
        <v>4106</v>
      </c>
      <c r="R4002" s="10" t="str">
        <f t="shared" si="995"/>
        <v>Anisa</v>
      </c>
      <c r="S4002" s="10" t="str">
        <f t="shared" si="996"/>
        <v>Church</v>
      </c>
      <c r="T4002" s="10" t="str">
        <f t="shared" si="997"/>
        <v>Miss</v>
      </c>
      <c r="U4002" s="10" t="str">
        <f t="shared" si="998"/>
        <v>F</v>
      </c>
      <c r="V4002" s="10" t="str">
        <f t="shared" si="999"/>
        <v>30</v>
      </c>
      <c r="W4002" s="10" t="str">
        <f t="shared" si="1000"/>
        <v>Rutland Wharf</v>
      </c>
      <c r="X4002" s="10" t="str">
        <f t="shared" si="1001"/>
        <v>rf</v>
      </c>
      <c r="Y4002" s="10" t="str">
        <f t="shared" si="1002"/>
        <v>Rutland Wharf</v>
      </c>
      <c r="Z4002" s="10" t="str">
        <f t="shared" si="1003"/>
        <v>Wooler</v>
      </c>
      <c r="AA4002" s="10" t="str">
        <f t="shared" si="1004"/>
        <v>WC</v>
      </c>
      <c r="AB4002" s="11" t="str">
        <f t="shared" si="1005"/>
        <v>43962</v>
      </c>
      <c r="AC4002" s="10" t="str">
        <f t="shared" si="1006"/>
        <v>53</v>
      </c>
      <c r="AD4002" s="10" t="str">
        <f t="shared" si="1007"/>
        <v>C2</v>
      </c>
      <c r="AE4002" s="12" t="str">
        <f t="shared" si="1008"/>
        <v/>
      </c>
    </row>
    <row r="4003" spans="1:31" x14ac:dyDescent="0.25">
      <c r="A4003" s="5">
        <v>4107</v>
      </c>
      <c r="B4003" s="6" t="s">
        <v>9013</v>
      </c>
      <c r="C4003" s="6" t="s">
        <v>3576</v>
      </c>
      <c r="D4003" s="6" t="s">
        <v>49</v>
      </c>
      <c r="E4003" s="6" t="s">
        <v>16</v>
      </c>
      <c r="F4003" s="6">
        <v>30</v>
      </c>
      <c r="G4003" s="6" t="s">
        <v>9014</v>
      </c>
      <c r="H4003" s="6" t="s">
        <v>6745</v>
      </c>
      <c r="I4003" s="6" t="s">
        <v>32</v>
      </c>
      <c r="J4003" s="7">
        <v>43789</v>
      </c>
      <c r="K4003" s="6">
        <v>55</v>
      </c>
      <c r="L4003" s="6" t="s">
        <v>62</v>
      </c>
      <c r="M4003" s="8"/>
      <c r="O4003">
        <f t="shared" si="1009"/>
        <v>0</v>
      </c>
      <c r="Q4003" s="5" t="str">
        <f t="shared" si="994"/>
        <v>4107</v>
      </c>
      <c r="R4003" s="6" t="str">
        <f t="shared" si="995"/>
        <v>Roma</v>
      </c>
      <c r="S4003" s="6" t="str">
        <f t="shared" si="996"/>
        <v>Erwin</v>
      </c>
      <c r="T4003" s="6" t="str">
        <f t="shared" si="997"/>
        <v>Miss</v>
      </c>
      <c r="U4003" s="6" t="str">
        <f t="shared" si="998"/>
        <v>F</v>
      </c>
      <c r="V4003" s="6" t="str">
        <f t="shared" si="999"/>
        <v>30</v>
      </c>
      <c r="W4003" s="6" t="str">
        <f t="shared" si="1000"/>
        <v>Rutley Gardens</v>
      </c>
      <c r="X4003" s="6" t="str">
        <f t="shared" si="1001"/>
        <v>ns</v>
      </c>
      <c r="Y4003" s="6" t="str">
        <f t="shared" si="1002"/>
        <v>Rutley Gardens</v>
      </c>
      <c r="Z4003" s="6" t="str">
        <f t="shared" si="1003"/>
        <v>Wallington</v>
      </c>
      <c r="AA4003" s="6" t="str">
        <f t="shared" si="1004"/>
        <v>WC</v>
      </c>
      <c r="AB4003" s="7" t="str">
        <f t="shared" si="1005"/>
        <v>43789</v>
      </c>
      <c r="AC4003" s="6" t="str">
        <f t="shared" si="1006"/>
        <v>55</v>
      </c>
      <c r="AD4003" s="6" t="str">
        <f t="shared" si="1007"/>
        <v>C4</v>
      </c>
      <c r="AE4003" s="8" t="str">
        <f t="shared" si="1008"/>
        <v/>
      </c>
    </row>
    <row r="4004" spans="1:31" x14ac:dyDescent="0.25">
      <c r="A4004" s="9">
        <v>4108</v>
      </c>
      <c r="B4004" s="10" t="s">
        <v>9015</v>
      </c>
      <c r="C4004" s="10" t="s">
        <v>2276</v>
      </c>
      <c r="D4004" s="10" t="s">
        <v>28</v>
      </c>
      <c r="E4004" s="10" t="s">
        <v>29</v>
      </c>
      <c r="F4004" s="10">
        <v>60</v>
      </c>
      <c r="G4004" s="10" t="s">
        <v>9016</v>
      </c>
      <c r="H4004" s="10" t="s">
        <v>4659</v>
      </c>
      <c r="I4004" s="10" t="s">
        <v>176</v>
      </c>
      <c r="J4004" s="11">
        <v>44521</v>
      </c>
      <c r="K4004" s="10">
        <v>68</v>
      </c>
      <c r="L4004" s="10" t="s">
        <v>62</v>
      </c>
      <c r="M4004" s="12"/>
      <c r="O4004">
        <f t="shared" si="1009"/>
        <v>0</v>
      </c>
      <c r="Q4004" s="9" t="str">
        <f t="shared" si="994"/>
        <v>4108</v>
      </c>
      <c r="R4004" s="10" t="str">
        <f t="shared" si="995"/>
        <v>Bernardo</v>
      </c>
      <c r="S4004" s="10" t="str">
        <f t="shared" si="996"/>
        <v>Mueller</v>
      </c>
      <c r="T4004" s="10" t="str">
        <f t="shared" si="997"/>
        <v>Mr</v>
      </c>
      <c r="U4004" s="10" t="str">
        <f t="shared" si="998"/>
        <v>M</v>
      </c>
      <c r="V4004" s="10" t="str">
        <f t="shared" si="999"/>
        <v>60</v>
      </c>
      <c r="W4004" s="10" t="str">
        <f t="shared" si="1000"/>
        <v>Rydal Lodge</v>
      </c>
      <c r="X4004" s="10" t="str">
        <f t="shared" si="1001"/>
        <v>ge</v>
      </c>
      <c r="Y4004" s="10" t="str">
        <f t="shared" si="1002"/>
        <v>Rydal Lodge</v>
      </c>
      <c r="Z4004" s="10" t="str">
        <f t="shared" si="1003"/>
        <v>Crumlin</v>
      </c>
      <c r="AA4004" s="10" t="str">
        <f t="shared" si="1004"/>
        <v>CW</v>
      </c>
      <c r="AB4004" s="11" t="str">
        <f t="shared" si="1005"/>
        <v>44521</v>
      </c>
      <c r="AC4004" s="10" t="str">
        <f t="shared" si="1006"/>
        <v>68</v>
      </c>
      <c r="AD4004" s="10" t="str">
        <f t="shared" si="1007"/>
        <v>C4</v>
      </c>
      <c r="AE4004" s="12" t="str">
        <f t="shared" si="1008"/>
        <v/>
      </c>
    </row>
    <row r="4005" spans="1:31" x14ac:dyDescent="0.25">
      <c r="A4005" s="5">
        <v>4109</v>
      </c>
      <c r="B4005" s="6" t="s">
        <v>182</v>
      </c>
      <c r="C4005" s="6" t="s">
        <v>9017</v>
      </c>
      <c r="D4005" s="6" t="s">
        <v>28</v>
      </c>
      <c r="E4005" s="6" t="s">
        <v>29</v>
      </c>
      <c r="F4005" s="6">
        <v>30</v>
      </c>
      <c r="G4005" s="6" t="s">
        <v>9018</v>
      </c>
      <c r="H4005" s="6" t="s">
        <v>570</v>
      </c>
      <c r="I4005" s="6" t="s">
        <v>571</v>
      </c>
      <c r="J4005" s="7">
        <v>44394</v>
      </c>
      <c r="K4005" s="6">
        <v>103</v>
      </c>
      <c r="L4005" s="6" t="s">
        <v>68</v>
      </c>
      <c r="M4005" s="8"/>
      <c r="O4005">
        <f t="shared" si="1009"/>
        <v>0</v>
      </c>
      <c r="Q4005" s="5" t="str">
        <f t="shared" si="994"/>
        <v>4109</v>
      </c>
      <c r="R4005" s="6" t="str">
        <f t="shared" si="995"/>
        <v>Darnell</v>
      </c>
      <c r="S4005" s="6" t="str">
        <f t="shared" si="996"/>
        <v>Gallo</v>
      </c>
      <c r="T4005" s="6" t="str">
        <f t="shared" si="997"/>
        <v>Mr</v>
      </c>
      <c r="U4005" s="6" t="str">
        <f t="shared" si="998"/>
        <v>M</v>
      </c>
      <c r="V4005" s="6" t="str">
        <f t="shared" si="999"/>
        <v>30</v>
      </c>
      <c r="W4005" s="6" t="str">
        <f t="shared" si="1000"/>
        <v>Ryde Terrace</v>
      </c>
      <c r="X4005" s="6" t="str">
        <f t="shared" si="1001"/>
        <v>ce</v>
      </c>
      <c r="Y4005" s="6" t="str">
        <f t="shared" si="1002"/>
        <v>Ryde Terrace</v>
      </c>
      <c r="Z4005" s="6" t="str">
        <f t="shared" si="1003"/>
        <v>Aberlour</v>
      </c>
      <c r="AA4005" s="6" t="str">
        <f t="shared" si="1004"/>
        <v>NP</v>
      </c>
      <c r="AB4005" s="7" t="str">
        <f t="shared" si="1005"/>
        <v>44394</v>
      </c>
      <c r="AC4005" s="6" t="str">
        <f t="shared" si="1006"/>
        <v>103</v>
      </c>
      <c r="AD4005" s="6" t="str">
        <f t="shared" si="1007"/>
        <v>A2</v>
      </c>
      <c r="AE4005" s="8" t="str">
        <f t="shared" si="1008"/>
        <v/>
      </c>
    </row>
    <row r="4006" spans="1:31" x14ac:dyDescent="0.25">
      <c r="A4006" s="9">
        <v>4110</v>
      </c>
      <c r="B4006" s="10" t="s">
        <v>2416</v>
      </c>
      <c r="C4006" s="10" t="s">
        <v>235</v>
      </c>
      <c r="D4006" s="10" t="s">
        <v>28</v>
      </c>
      <c r="E4006" s="10" t="s">
        <v>29</v>
      </c>
      <c r="F4006" s="10">
        <v>60</v>
      </c>
      <c r="G4006" s="10" t="s">
        <v>9019</v>
      </c>
      <c r="H4006" s="10" t="s">
        <v>5297</v>
      </c>
      <c r="I4006" s="10" t="s">
        <v>25</v>
      </c>
      <c r="J4006" s="11">
        <v>44351</v>
      </c>
      <c r="K4006" s="10">
        <v>4</v>
      </c>
      <c r="L4006" s="10" t="s">
        <v>20</v>
      </c>
      <c r="M4006" s="12"/>
      <c r="O4006">
        <f t="shared" si="1009"/>
        <v>0</v>
      </c>
      <c r="Q4006" s="9" t="str">
        <f t="shared" si="994"/>
        <v>4110</v>
      </c>
      <c r="R4006" s="10" t="str">
        <f t="shared" si="995"/>
        <v>Brian</v>
      </c>
      <c r="S4006" s="10" t="str">
        <f t="shared" si="996"/>
        <v>Quinn</v>
      </c>
      <c r="T4006" s="10" t="str">
        <f t="shared" si="997"/>
        <v>Mr</v>
      </c>
      <c r="U4006" s="10" t="str">
        <f t="shared" si="998"/>
        <v>M</v>
      </c>
      <c r="V4006" s="10" t="str">
        <f t="shared" si="999"/>
        <v>60</v>
      </c>
      <c r="W4006" s="10" t="str">
        <f t="shared" si="1000"/>
        <v>Ryder Street</v>
      </c>
      <c r="X4006" s="10" t="str">
        <f t="shared" si="1001"/>
        <v>et</v>
      </c>
      <c r="Y4006" s="10" t="str">
        <f t="shared" si="1002"/>
        <v>Ryder Street</v>
      </c>
      <c r="Z4006" s="10" t="str">
        <f t="shared" si="1003"/>
        <v>Hunstanton</v>
      </c>
      <c r="AA4006" s="10" t="str">
        <f t="shared" si="1004"/>
        <v>HG</v>
      </c>
      <c r="AB4006" s="11" t="str">
        <f t="shared" si="1005"/>
        <v>44351</v>
      </c>
      <c r="AC4006" s="10" t="str">
        <f t="shared" si="1006"/>
        <v>4</v>
      </c>
      <c r="AD4006" s="10" t="str">
        <f t="shared" si="1007"/>
        <v>B</v>
      </c>
      <c r="AE4006" s="12" t="str">
        <f t="shared" si="1008"/>
        <v/>
      </c>
    </row>
    <row r="4007" spans="1:31" x14ac:dyDescent="0.25">
      <c r="A4007" s="5">
        <v>4111</v>
      </c>
      <c r="B4007" s="6" t="s">
        <v>3063</v>
      </c>
      <c r="C4007" s="6" t="s">
        <v>7744</v>
      </c>
      <c r="D4007" s="6" t="s">
        <v>28</v>
      </c>
      <c r="E4007" s="6" t="s">
        <v>29</v>
      </c>
      <c r="F4007" s="6">
        <v>60</v>
      </c>
      <c r="G4007" s="6" t="s">
        <v>9020</v>
      </c>
      <c r="H4007" s="6" t="s">
        <v>1622</v>
      </c>
      <c r="I4007" s="6" t="s">
        <v>32</v>
      </c>
      <c r="J4007" s="7">
        <v>44069</v>
      </c>
      <c r="K4007" s="6">
        <v>66</v>
      </c>
      <c r="L4007" s="6" t="s">
        <v>62</v>
      </c>
      <c r="M4007" s="8"/>
      <c r="O4007">
        <f t="shared" si="1009"/>
        <v>0</v>
      </c>
      <c r="Q4007" s="5" t="str">
        <f t="shared" si="994"/>
        <v>4111</v>
      </c>
      <c r="R4007" s="6" t="str">
        <f t="shared" si="995"/>
        <v>Tod</v>
      </c>
      <c r="S4007" s="6" t="str">
        <f t="shared" si="996"/>
        <v>Crouch</v>
      </c>
      <c r="T4007" s="6" t="str">
        <f t="shared" si="997"/>
        <v>Mr</v>
      </c>
      <c r="U4007" s="6" t="str">
        <f t="shared" si="998"/>
        <v>M</v>
      </c>
      <c r="V4007" s="6" t="str">
        <f t="shared" si="999"/>
        <v>60</v>
      </c>
      <c r="W4007" s="6" t="str">
        <f t="shared" si="1000"/>
        <v>Ryders Terrace</v>
      </c>
      <c r="X4007" s="6" t="str">
        <f t="shared" si="1001"/>
        <v>ce</v>
      </c>
      <c r="Y4007" s="6" t="str">
        <f t="shared" si="1002"/>
        <v>Ryders Terrace</v>
      </c>
      <c r="Z4007" s="6" t="str">
        <f t="shared" si="1003"/>
        <v>Sturminster Newton</v>
      </c>
      <c r="AA4007" s="6" t="str">
        <f t="shared" si="1004"/>
        <v>WC</v>
      </c>
      <c r="AB4007" s="7" t="str">
        <f t="shared" si="1005"/>
        <v>44069</v>
      </c>
      <c r="AC4007" s="6" t="str">
        <f t="shared" si="1006"/>
        <v>66</v>
      </c>
      <c r="AD4007" s="6" t="str">
        <f t="shared" si="1007"/>
        <v>C4</v>
      </c>
      <c r="AE4007" s="8" t="str">
        <f t="shared" si="1008"/>
        <v/>
      </c>
    </row>
    <row r="4008" spans="1:31" x14ac:dyDescent="0.25">
      <c r="A4008" s="9">
        <v>4112</v>
      </c>
      <c r="B4008" s="10" t="s">
        <v>5109</v>
      </c>
      <c r="C4008" s="10" t="s">
        <v>2935</v>
      </c>
      <c r="D4008" s="10" t="s">
        <v>28</v>
      </c>
      <c r="E4008" s="10" t="s">
        <v>29</v>
      </c>
      <c r="F4008" s="10">
        <v>30</v>
      </c>
      <c r="G4008" s="10" t="s">
        <v>9021</v>
      </c>
      <c r="H4008" s="10" t="s">
        <v>6227</v>
      </c>
      <c r="I4008" s="10" t="s">
        <v>38</v>
      </c>
      <c r="J4008" s="11">
        <v>43925</v>
      </c>
      <c r="K4008" s="10">
        <v>16</v>
      </c>
      <c r="L4008" s="10" t="s">
        <v>20</v>
      </c>
      <c r="M4008" s="12"/>
      <c r="O4008">
        <f t="shared" si="1009"/>
        <v>0</v>
      </c>
      <c r="Q4008" s="9" t="str">
        <f t="shared" si="994"/>
        <v>4112</v>
      </c>
      <c r="R4008" s="10" t="str">
        <f t="shared" si="995"/>
        <v>Emerson</v>
      </c>
      <c r="S4008" s="10" t="str">
        <f t="shared" si="996"/>
        <v>Flint</v>
      </c>
      <c r="T4008" s="10" t="str">
        <f t="shared" si="997"/>
        <v>Mr</v>
      </c>
      <c r="U4008" s="10" t="str">
        <f t="shared" si="998"/>
        <v>M</v>
      </c>
      <c r="V4008" s="10" t="str">
        <f t="shared" si="999"/>
        <v>30</v>
      </c>
      <c r="W4008" s="10" t="str">
        <f t="shared" si="1000"/>
        <v>Rydon St</v>
      </c>
      <c r="X4008" s="10" t="str">
        <f t="shared" si="1001"/>
        <v>St</v>
      </c>
      <c r="Y4008" s="10" t="str">
        <f t="shared" si="1002"/>
        <v>Rydon Street</v>
      </c>
      <c r="Z4008" s="10" t="str">
        <f t="shared" si="1003"/>
        <v>Denny</v>
      </c>
      <c r="AA4008" s="10" t="str">
        <f t="shared" si="1004"/>
        <v>RM</v>
      </c>
      <c r="AB4008" s="11" t="str">
        <f t="shared" si="1005"/>
        <v>43925</v>
      </c>
      <c r="AC4008" s="10" t="str">
        <f t="shared" si="1006"/>
        <v>16</v>
      </c>
      <c r="AD4008" s="10" t="str">
        <f t="shared" si="1007"/>
        <v>B</v>
      </c>
      <c r="AE4008" s="12" t="str">
        <f t="shared" si="1008"/>
        <v/>
      </c>
    </row>
    <row r="4009" spans="1:31" x14ac:dyDescent="0.25">
      <c r="A4009" s="5">
        <v>4113</v>
      </c>
      <c r="B4009" s="6" t="s">
        <v>500</v>
      </c>
      <c r="C4009" s="6" t="s">
        <v>6430</v>
      </c>
      <c r="D4009" s="6" t="s">
        <v>28</v>
      </c>
      <c r="E4009" s="6" t="s">
        <v>29</v>
      </c>
      <c r="F4009" s="6">
        <v>30</v>
      </c>
      <c r="G4009" s="6" t="s">
        <v>9022</v>
      </c>
      <c r="H4009" s="6" t="s">
        <v>2162</v>
      </c>
      <c r="I4009" s="6" t="s">
        <v>32</v>
      </c>
      <c r="J4009" s="7">
        <v>44496</v>
      </c>
      <c r="K4009" s="6">
        <v>54</v>
      </c>
      <c r="L4009" s="6" t="s">
        <v>33</v>
      </c>
      <c r="M4009" s="8"/>
      <c r="O4009">
        <f t="shared" si="1009"/>
        <v>0</v>
      </c>
      <c r="Q4009" s="5" t="str">
        <f t="shared" si="994"/>
        <v>4113</v>
      </c>
      <c r="R4009" s="6" t="str">
        <f t="shared" si="995"/>
        <v>Roy</v>
      </c>
      <c r="S4009" s="6" t="str">
        <f t="shared" si="996"/>
        <v>Sellers</v>
      </c>
      <c r="T4009" s="6" t="str">
        <f t="shared" si="997"/>
        <v>Mr</v>
      </c>
      <c r="U4009" s="6" t="str">
        <f t="shared" si="998"/>
        <v>M</v>
      </c>
      <c r="V4009" s="6" t="str">
        <f t="shared" si="999"/>
        <v>30</v>
      </c>
      <c r="W4009" s="6" t="str">
        <f t="shared" si="1000"/>
        <v>Ryfold Road</v>
      </c>
      <c r="X4009" s="6" t="str">
        <f t="shared" si="1001"/>
        <v>ad</v>
      </c>
      <c r="Y4009" s="6" t="str">
        <f t="shared" si="1002"/>
        <v>Ryfold Road</v>
      </c>
      <c r="Z4009" s="6" t="str">
        <f t="shared" si="1003"/>
        <v>Stevenage</v>
      </c>
      <c r="AA4009" s="6" t="str">
        <f t="shared" si="1004"/>
        <v>WC</v>
      </c>
      <c r="AB4009" s="7" t="str">
        <f t="shared" si="1005"/>
        <v>44496</v>
      </c>
      <c r="AC4009" s="6" t="str">
        <f t="shared" si="1006"/>
        <v>54</v>
      </c>
      <c r="AD4009" s="6" t="str">
        <f t="shared" si="1007"/>
        <v>A3</v>
      </c>
      <c r="AE4009" s="8" t="str">
        <f t="shared" si="1008"/>
        <v/>
      </c>
    </row>
    <row r="4010" spans="1:31" x14ac:dyDescent="0.25">
      <c r="A4010" s="9">
        <v>4114</v>
      </c>
      <c r="B4010" s="10" t="s">
        <v>9023</v>
      </c>
      <c r="C4010" s="10" t="s">
        <v>2556</v>
      </c>
      <c r="D4010" s="10" t="s">
        <v>28</v>
      </c>
      <c r="E4010" s="10" t="s">
        <v>29</v>
      </c>
      <c r="F4010" s="10">
        <v>60</v>
      </c>
      <c r="G4010" s="10" t="s">
        <v>9024</v>
      </c>
      <c r="H4010" s="10" t="s">
        <v>3978</v>
      </c>
      <c r="I4010" s="10" t="s">
        <v>32</v>
      </c>
      <c r="J4010" s="11">
        <v>44024</v>
      </c>
      <c r="K4010" s="10">
        <v>25</v>
      </c>
      <c r="L4010" s="10" t="s">
        <v>99</v>
      </c>
      <c r="M4010" s="12"/>
      <c r="O4010">
        <f t="shared" si="1009"/>
        <v>0</v>
      </c>
      <c r="Q4010" s="9" t="str">
        <f t="shared" si="994"/>
        <v>4114</v>
      </c>
      <c r="R4010" s="10" t="str">
        <f t="shared" si="995"/>
        <v>Mauro</v>
      </c>
      <c r="S4010" s="10" t="str">
        <f t="shared" si="996"/>
        <v>George</v>
      </c>
      <c r="T4010" s="10" t="str">
        <f t="shared" si="997"/>
        <v>Mr</v>
      </c>
      <c r="U4010" s="10" t="str">
        <f t="shared" si="998"/>
        <v>M</v>
      </c>
      <c r="V4010" s="10" t="str">
        <f t="shared" si="999"/>
        <v>60</v>
      </c>
      <c r="W4010" s="10" t="str">
        <f t="shared" si="1000"/>
        <v>Rylett Crescent</v>
      </c>
      <c r="X4010" s="10" t="str">
        <f t="shared" si="1001"/>
        <v>nt</v>
      </c>
      <c r="Y4010" s="10" t="str">
        <f t="shared" si="1002"/>
        <v>Rylett Crescent</v>
      </c>
      <c r="Z4010" s="10" t="str">
        <f t="shared" si="1003"/>
        <v>Merthyr Tydfil</v>
      </c>
      <c r="AA4010" s="10" t="str">
        <f t="shared" si="1004"/>
        <v>WC</v>
      </c>
      <c r="AB4010" s="11" t="str">
        <f t="shared" si="1005"/>
        <v>44024</v>
      </c>
      <c r="AC4010" s="10" t="str">
        <f t="shared" si="1006"/>
        <v>25</v>
      </c>
      <c r="AD4010" s="10" t="str">
        <f t="shared" si="1007"/>
        <v>E</v>
      </c>
      <c r="AE4010" s="12" t="str">
        <f t="shared" si="1008"/>
        <v/>
      </c>
    </row>
    <row r="4011" spans="1:31" x14ac:dyDescent="0.25">
      <c r="A4011" s="5">
        <v>4115</v>
      </c>
      <c r="B4011" s="6" t="s">
        <v>9025</v>
      </c>
      <c r="C4011" s="6" t="s">
        <v>1790</v>
      </c>
      <c r="D4011" s="6" t="s">
        <v>15</v>
      </c>
      <c r="E4011" s="6" t="s">
        <v>16</v>
      </c>
      <c r="F4011" s="6">
        <v>30</v>
      </c>
      <c r="G4011" s="6" t="s">
        <v>9026</v>
      </c>
      <c r="H4011" s="6" t="s">
        <v>4435</v>
      </c>
      <c r="I4011" s="6" t="s">
        <v>32</v>
      </c>
      <c r="J4011" s="7">
        <v>44457</v>
      </c>
      <c r="K4011" s="6">
        <v>84</v>
      </c>
      <c r="L4011" s="6" t="s">
        <v>78</v>
      </c>
      <c r="M4011" s="8"/>
      <c r="O4011">
        <f t="shared" si="1009"/>
        <v>0</v>
      </c>
      <c r="Q4011" s="5" t="str">
        <f t="shared" si="994"/>
        <v>4115</v>
      </c>
      <c r="R4011" s="6" t="str">
        <f t="shared" si="995"/>
        <v>Lilla</v>
      </c>
      <c r="S4011" s="6" t="str">
        <f t="shared" si="996"/>
        <v>Addison</v>
      </c>
      <c r="T4011" s="6" t="str">
        <f t="shared" si="997"/>
        <v>Mrs</v>
      </c>
      <c r="U4011" s="6" t="str">
        <f t="shared" si="998"/>
        <v>F</v>
      </c>
      <c r="V4011" s="6" t="str">
        <f t="shared" si="999"/>
        <v>30</v>
      </c>
      <c r="W4011" s="6" t="str">
        <f t="shared" si="1000"/>
        <v>Rylett Road</v>
      </c>
      <c r="X4011" s="6" t="str">
        <f t="shared" si="1001"/>
        <v>ad</v>
      </c>
      <c r="Y4011" s="6" t="str">
        <f t="shared" si="1002"/>
        <v>Rylett Road</v>
      </c>
      <c r="Z4011" s="6" t="str">
        <f t="shared" si="1003"/>
        <v>Tilbury</v>
      </c>
      <c r="AA4011" s="6" t="str">
        <f t="shared" si="1004"/>
        <v>WC</v>
      </c>
      <c r="AB4011" s="7" t="str">
        <f t="shared" si="1005"/>
        <v>44457</v>
      </c>
      <c r="AC4011" s="6" t="str">
        <f t="shared" si="1006"/>
        <v>84</v>
      </c>
      <c r="AD4011" s="6" t="str">
        <f t="shared" si="1007"/>
        <v>C2</v>
      </c>
      <c r="AE4011" s="8" t="str">
        <f t="shared" si="1008"/>
        <v/>
      </c>
    </row>
    <row r="4012" spans="1:31" x14ac:dyDescent="0.25">
      <c r="A4012" s="9">
        <v>4116</v>
      </c>
      <c r="B4012" s="10" t="s">
        <v>2552</v>
      </c>
      <c r="C4012" s="10" t="s">
        <v>2495</v>
      </c>
      <c r="D4012" s="10" t="s">
        <v>28</v>
      </c>
      <c r="E4012" s="10" t="s">
        <v>29</v>
      </c>
      <c r="F4012" s="10">
        <v>60</v>
      </c>
      <c r="G4012" s="10" t="s">
        <v>9027</v>
      </c>
      <c r="H4012" s="10" t="s">
        <v>2016</v>
      </c>
      <c r="I4012" s="10" t="s">
        <v>1073</v>
      </c>
      <c r="J4012" s="11">
        <v>43909</v>
      </c>
      <c r="K4012" s="10">
        <v>64</v>
      </c>
      <c r="L4012" s="10" t="s">
        <v>78</v>
      </c>
      <c r="M4012" s="12"/>
      <c r="O4012">
        <f t="shared" si="1009"/>
        <v>0</v>
      </c>
      <c r="Q4012" s="9" t="str">
        <f t="shared" si="994"/>
        <v>4116</v>
      </c>
      <c r="R4012" s="10" t="str">
        <f t="shared" si="995"/>
        <v>Jame</v>
      </c>
      <c r="S4012" s="10" t="str">
        <f t="shared" si="996"/>
        <v>Bond</v>
      </c>
      <c r="T4012" s="10" t="str">
        <f t="shared" si="997"/>
        <v>Mr</v>
      </c>
      <c r="U4012" s="10" t="str">
        <f t="shared" si="998"/>
        <v>M</v>
      </c>
      <c r="V4012" s="10" t="str">
        <f t="shared" si="999"/>
        <v>60</v>
      </c>
      <c r="W4012" s="10" t="str">
        <f t="shared" si="1000"/>
        <v>Rymer Street</v>
      </c>
      <c r="X4012" s="10" t="str">
        <f t="shared" si="1001"/>
        <v>et</v>
      </c>
      <c r="Y4012" s="10" t="str">
        <f t="shared" si="1002"/>
        <v>Rymer Street</v>
      </c>
      <c r="Z4012" s="10" t="str">
        <f t="shared" si="1003"/>
        <v>Badminton</v>
      </c>
      <c r="AA4012" s="10" t="str">
        <f t="shared" si="1004"/>
        <v>ME</v>
      </c>
      <c r="AB4012" s="11" t="str">
        <f t="shared" si="1005"/>
        <v>43909</v>
      </c>
      <c r="AC4012" s="10" t="str">
        <f t="shared" si="1006"/>
        <v>64</v>
      </c>
      <c r="AD4012" s="10" t="str">
        <f t="shared" si="1007"/>
        <v>C2</v>
      </c>
      <c r="AE4012" s="12" t="str">
        <f t="shared" si="1008"/>
        <v/>
      </c>
    </row>
    <row r="4013" spans="1:31" x14ac:dyDescent="0.25">
      <c r="A4013" s="5">
        <v>4117</v>
      </c>
      <c r="B4013" s="6" t="s">
        <v>9028</v>
      </c>
      <c r="C4013" s="6" t="s">
        <v>5889</v>
      </c>
      <c r="D4013" s="6" t="s">
        <v>15</v>
      </c>
      <c r="E4013" s="6" t="s">
        <v>16</v>
      </c>
      <c r="F4013" s="6">
        <v>30</v>
      </c>
      <c r="G4013" s="6" t="s">
        <v>9029</v>
      </c>
      <c r="H4013" s="6" t="s">
        <v>4551</v>
      </c>
      <c r="I4013" s="6" t="s">
        <v>38</v>
      </c>
      <c r="J4013" s="7">
        <v>43569</v>
      </c>
      <c r="K4013" s="6">
        <v>33</v>
      </c>
      <c r="L4013" s="6" t="s">
        <v>39</v>
      </c>
      <c r="M4013" s="8"/>
      <c r="O4013">
        <f t="shared" si="1009"/>
        <v>0</v>
      </c>
      <c r="Q4013" s="5" t="str">
        <f t="shared" si="994"/>
        <v>4117</v>
      </c>
      <c r="R4013" s="6" t="str">
        <f t="shared" si="995"/>
        <v>Alona</v>
      </c>
      <c r="S4013" s="6" t="str">
        <f t="shared" si="996"/>
        <v>Sandoval</v>
      </c>
      <c r="T4013" s="6" t="str">
        <f t="shared" si="997"/>
        <v>Mrs</v>
      </c>
      <c r="U4013" s="6" t="str">
        <f t="shared" si="998"/>
        <v>F</v>
      </c>
      <c r="V4013" s="6" t="str">
        <f t="shared" si="999"/>
        <v>30</v>
      </c>
      <c r="W4013" s="6" t="str">
        <f t="shared" si="1000"/>
        <v>Saddlers Mews</v>
      </c>
      <c r="X4013" s="6" t="str">
        <f t="shared" si="1001"/>
        <v>ws</v>
      </c>
      <c r="Y4013" s="6" t="str">
        <f t="shared" si="1002"/>
        <v>Saddlers Mews</v>
      </c>
      <c r="Z4013" s="6" t="str">
        <f t="shared" si="1003"/>
        <v>Darvel</v>
      </c>
      <c r="AA4013" s="6" t="str">
        <f t="shared" si="1004"/>
        <v>RM</v>
      </c>
      <c r="AB4013" s="7" t="str">
        <f t="shared" si="1005"/>
        <v>43569</v>
      </c>
      <c r="AC4013" s="6" t="str">
        <f t="shared" si="1006"/>
        <v>33</v>
      </c>
      <c r="AD4013" s="6" t="str">
        <f t="shared" si="1007"/>
        <v>C1</v>
      </c>
      <c r="AE4013" s="8" t="str">
        <f t="shared" si="1008"/>
        <v/>
      </c>
    </row>
    <row r="4014" spans="1:31" x14ac:dyDescent="0.25">
      <c r="A4014" s="9">
        <v>4118</v>
      </c>
      <c r="B4014" s="10" t="s">
        <v>701</v>
      </c>
      <c r="C4014" s="10" t="s">
        <v>6401</v>
      </c>
      <c r="D4014" s="10" t="s">
        <v>28</v>
      </c>
      <c r="E4014" s="10" t="s">
        <v>29</v>
      </c>
      <c r="F4014" s="10">
        <v>60</v>
      </c>
      <c r="G4014" s="10" t="s">
        <v>9030</v>
      </c>
      <c r="H4014" s="10" t="s">
        <v>1168</v>
      </c>
      <c r="I4014" s="10" t="s">
        <v>32</v>
      </c>
      <c r="J4014" s="11">
        <v>43693</v>
      </c>
      <c r="K4014" s="10">
        <v>12</v>
      </c>
      <c r="L4014" s="10" t="s">
        <v>39</v>
      </c>
      <c r="M4014" s="12"/>
      <c r="O4014">
        <f t="shared" si="1009"/>
        <v>0</v>
      </c>
      <c r="Q4014" s="9" t="str">
        <f t="shared" si="994"/>
        <v>4118</v>
      </c>
      <c r="R4014" s="10" t="str">
        <f t="shared" si="995"/>
        <v>Henry</v>
      </c>
      <c r="S4014" s="10" t="str">
        <f t="shared" si="996"/>
        <v>Mckay</v>
      </c>
      <c r="T4014" s="10" t="str">
        <f t="shared" si="997"/>
        <v>Mr</v>
      </c>
      <c r="U4014" s="10" t="str">
        <f t="shared" si="998"/>
        <v>M</v>
      </c>
      <c r="V4014" s="10" t="str">
        <f t="shared" si="999"/>
        <v>60</v>
      </c>
      <c r="W4014" s="10" t="str">
        <f t="shared" si="1000"/>
        <v>Salem Road</v>
      </c>
      <c r="X4014" s="10" t="str">
        <f t="shared" si="1001"/>
        <v>ad</v>
      </c>
      <c r="Y4014" s="10" t="str">
        <f t="shared" si="1002"/>
        <v>Salem Road</v>
      </c>
      <c r="Z4014" s="10" t="str">
        <f t="shared" si="1003"/>
        <v>Sutton Coldfield</v>
      </c>
      <c r="AA4014" s="10" t="str">
        <f t="shared" si="1004"/>
        <v>WC</v>
      </c>
      <c r="AB4014" s="11" t="str">
        <f t="shared" si="1005"/>
        <v>43693</v>
      </c>
      <c r="AC4014" s="10" t="str">
        <f t="shared" si="1006"/>
        <v>12</v>
      </c>
      <c r="AD4014" s="10" t="str">
        <f t="shared" si="1007"/>
        <v>C1</v>
      </c>
      <c r="AE4014" s="12" t="str">
        <f t="shared" si="1008"/>
        <v/>
      </c>
    </row>
    <row r="4015" spans="1:31" x14ac:dyDescent="0.25">
      <c r="A4015" s="5">
        <v>4119</v>
      </c>
      <c r="B4015" s="6" t="s">
        <v>2858</v>
      </c>
      <c r="C4015" s="6" t="s">
        <v>7350</v>
      </c>
      <c r="D4015" s="6" t="s">
        <v>49</v>
      </c>
      <c r="E4015" s="6" t="s">
        <v>16</v>
      </c>
      <c r="F4015" s="6">
        <v>60</v>
      </c>
      <c r="G4015" s="6" t="s">
        <v>9031</v>
      </c>
      <c r="H4015" s="6" t="s">
        <v>6418</v>
      </c>
      <c r="I4015" s="6" t="s">
        <v>291</v>
      </c>
      <c r="J4015" s="7">
        <v>44343</v>
      </c>
      <c r="K4015" s="6">
        <v>83</v>
      </c>
      <c r="L4015" s="6" t="s">
        <v>78</v>
      </c>
      <c r="M4015" s="8"/>
      <c r="O4015">
        <f t="shared" si="1009"/>
        <v>0</v>
      </c>
      <c r="Q4015" s="5" t="str">
        <f t="shared" si="994"/>
        <v>4119</v>
      </c>
      <c r="R4015" s="6" t="str">
        <f t="shared" si="995"/>
        <v>Jenette</v>
      </c>
      <c r="S4015" s="6" t="str">
        <f t="shared" si="996"/>
        <v>Haynes</v>
      </c>
      <c r="T4015" s="6" t="str">
        <f t="shared" si="997"/>
        <v>Miss</v>
      </c>
      <c r="U4015" s="6" t="str">
        <f t="shared" si="998"/>
        <v>F</v>
      </c>
      <c r="V4015" s="6" t="str">
        <f t="shared" si="999"/>
        <v>60</v>
      </c>
      <c r="W4015" s="6" t="str">
        <f t="shared" si="1000"/>
        <v>Salisbury Crescent</v>
      </c>
      <c r="X4015" s="6" t="str">
        <f t="shared" si="1001"/>
        <v>nt</v>
      </c>
      <c r="Y4015" s="6" t="str">
        <f t="shared" si="1002"/>
        <v>Salisbury Crescent</v>
      </c>
      <c r="Z4015" s="6" t="str">
        <f t="shared" si="1003"/>
        <v>Isles Of Scilly</v>
      </c>
      <c r="AA4015" s="6" t="str">
        <f t="shared" si="1004"/>
        <v>HS</v>
      </c>
      <c r="AB4015" s="7" t="str">
        <f t="shared" si="1005"/>
        <v>44343</v>
      </c>
      <c r="AC4015" s="6" t="str">
        <f t="shared" si="1006"/>
        <v>83</v>
      </c>
      <c r="AD4015" s="6" t="str">
        <f t="shared" si="1007"/>
        <v>C2</v>
      </c>
      <c r="AE4015" s="8" t="str">
        <f t="shared" si="1008"/>
        <v/>
      </c>
    </row>
    <row r="4016" spans="1:31" x14ac:dyDescent="0.25">
      <c r="A4016" s="9">
        <v>4120</v>
      </c>
      <c r="B4016" s="10" t="s">
        <v>9032</v>
      </c>
      <c r="C4016" s="10" t="s">
        <v>2763</v>
      </c>
      <c r="D4016" s="10" t="s">
        <v>28</v>
      </c>
      <c r="E4016" s="10" t="s">
        <v>29</v>
      </c>
      <c r="F4016" s="10">
        <v>60</v>
      </c>
      <c r="G4016" s="10" t="s">
        <v>9033</v>
      </c>
      <c r="H4016" s="10" t="s">
        <v>2635</v>
      </c>
      <c r="I4016" s="10" t="s">
        <v>32</v>
      </c>
      <c r="J4016" s="11">
        <v>44527</v>
      </c>
      <c r="K4016" s="10">
        <v>76</v>
      </c>
      <c r="L4016" s="10" t="s">
        <v>52</v>
      </c>
      <c r="M4016" s="12"/>
      <c r="O4016">
        <f t="shared" si="1009"/>
        <v>0</v>
      </c>
      <c r="Q4016" s="9" t="str">
        <f t="shared" si="994"/>
        <v>4120</v>
      </c>
      <c r="R4016" s="10" t="str">
        <f t="shared" si="995"/>
        <v>Julius</v>
      </c>
      <c r="S4016" s="10" t="str">
        <f t="shared" si="996"/>
        <v>Hairston</v>
      </c>
      <c r="T4016" s="10" t="str">
        <f t="shared" si="997"/>
        <v>Mr</v>
      </c>
      <c r="U4016" s="10" t="str">
        <f t="shared" si="998"/>
        <v>M</v>
      </c>
      <c r="V4016" s="10" t="str">
        <f t="shared" si="999"/>
        <v>60</v>
      </c>
      <c r="W4016" s="10" t="str">
        <f t="shared" si="1000"/>
        <v>Salisbury Promenade</v>
      </c>
      <c r="X4016" s="10" t="str">
        <f t="shared" si="1001"/>
        <v>de</v>
      </c>
      <c r="Y4016" s="10" t="str">
        <f t="shared" si="1002"/>
        <v>Salisbury Promenade</v>
      </c>
      <c r="Z4016" s="10" t="str">
        <f t="shared" si="1003"/>
        <v>Stanford-Le-Hope</v>
      </c>
      <c r="AA4016" s="10" t="str">
        <f t="shared" si="1004"/>
        <v>WC</v>
      </c>
      <c r="AB4016" s="11" t="str">
        <f t="shared" si="1005"/>
        <v>44527</v>
      </c>
      <c r="AC4016" s="10" t="str">
        <f t="shared" si="1006"/>
        <v>76</v>
      </c>
      <c r="AD4016" s="10" t="str">
        <f t="shared" si="1007"/>
        <v>A1</v>
      </c>
      <c r="AE4016" s="12" t="str">
        <f t="shared" si="1008"/>
        <v/>
      </c>
    </row>
    <row r="4017" spans="1:31" x14ac:dyDescent="0.25">
      <c r="A4017" s="5">
        <v>4121</v>
      </c>
      <c r="B4017" s="6" t="s">
        <v>4734</v>
      </c>
      <c r="C4017" s="6" t="s">
        <v>104</v>
      </c>
      <c r="D4017" s="6" t="s">
        <v>28</v>
      </c>
      <c r="E4017" s="6" t="s">
        <v>29</v>
      </c>
      <c r="F4017" s="6">
        <v>30</v>
      </c>
      <c r="G4017" s="6" t="s">
        <v>9034</v>
      </c>
      <c r="H4017" s="6" t="s">
        <v>3712</v>
      </c>
      <c r="I4017" s="6" t="s">
        <v>1073</v>
      </c>
      <c r="J4017" s="7">
        <v>43501</v>
      </c>
      <c r="K4017" s="6">
        <v>59</v>
      </c>
      <c r="L4017" s="6" t="s">
        <v>68</v>
      </c>
      <c r="M4017" s="8"/>
      <c r="O4017">
        <f t="shared" si="1009"/>
        <v>0</v>
      </c>
      <c r="Q4017" s="5" t="str">
        <f t="shared" si="994"/>
        <v>4121</v>
      </c>
      <c r="R4017" s="6" t="str">
        <f t="shared" si="995"/>
        <v>Morton</v>
      </c>
      <c r="S4017" s="6" t="str">
        <f t="shared" si="996"/>
        <v>Bernard</v>
      </c>
      <c r="T4017" s="6" t="str">
        <f t="shared" si="997"/>
        <v>Mr</v>
      </c>
      <c r="U4017" s="6" t="str">
        <f t="shared" si="998"/>
        <v>M</v>
      </c>
      <c r="V4017" s="6" t="str">
        <f t="shared" si="999"/>
        <v>30</v>
      </c>
      <c r="W4017" s="6" t="str">
        <f t="shared" si="1000"/>
        <v>Salisbury Road</v>
      </c>
      <c r="X4017" s="6" t="str">
        <f t="shared" si="1001"/>
        <v>ad</v>
      </c>
      <c r="Y4017" s="6" t="str">
        <f t="shared" si="1002"/>
        <v>Salisbury Road</v>
      </c>
      <c r="Z4017" s="6" t="str">
        <f t="shared" si="1003"/>
        <v>Ayrshire</v>
      </c>
      <c r="AA4017" s="6" t="str">
        <f t="shared" si="1004"/>
        <v>ME</v>
      </c>
      <c r="AB4017" s="7" t="str">
        <f t="shared" si="1005"/>
        <v>43501</v>
      </c>
      <c r="AC4017" s="6" t="str">
        <f t="shared" si="1006"/>
        <v>59</v>
      </c>
      <c r="AD4017" s="6" t="str">
        <f t="shared" si="1007"/>
        <v>A2</v>
      </c>
      <c r="AE4017" s="8" t="str">
        <f t="shared" si="1008"/>
        <v/>
      </c>
    </row>
    <row r="4018" spans="1:31" x14ac:dyDescent="0.25">
      <c r="A4018" s="9">
        <v>4122</v>
      </c>
      <c r="B4018" s="10" t="s">
        <v>6763</v>
      </c>
      <c r="C4018" s="10" t="s">
        <v>6714</v>
      </c>
      <c r="D4018" s="10" t="s">
        <v>28</v>
      </c>
      <c r="E4018" s="10" t="s">
        <v>29</v>
      </c>
      <c r="F4018" s="10">
        <v>90</v>
      </c>
      <c r="G4018" s="10" t="s">
        <v>9035</v>
      </c>
      <c r="H4018" s="10" t="s">
        <v>2955</v>
      </c>
      <c r="I4018" s="10" t="s">
        <v>25</v>
      </c>
      <c r="J4018" s="11">
        <v>43567</v>
      </c>
      <c r="K4018" s="10">
        <v>62</v>
      </c>
      <c r="L4018" s="10" t="s">
        <v>62</v>
      </c>
      <c r="M4018" s="12"/>
      <c r="O4018">
        <f t="shared" si="1009"/>
        <v>0</v>
      </c>
      <c r="Q4018" s="9" t="str">
        <f t="shared" si="994"/>
        <v>4122</v>
      </c>
      <c r="R4018" s="10" t="str">
        <f t="shared" si="995"/>
        <v>Garret</v>
      </c>
      <c r="S4018" s="10" t="str">
        <f t="shared" si="996"/>
        <v>Nickerson</v>
      </c>
      <c r="T4018" s="10" t="str">
        <f t="shared" si="997"/>
        <v>Mr</v>
      </c>
      <c r="U4018" s="10" t="str">
        <f t="shared" si="998"/>
        <v>M</v>
      </c>
      <c r="V4018" s="10" t="str">
        <f t="shared" si="999"/>
        <v>90</v>
      </c>
      <c r="W4018" s="10" t="str">
        <f t="shared" si="1000"/>
        <v>Salisbury Terrace</v>
      </c>
      <c r="X4018" s="10" t="str">
        <f t="shared" si="1001"/>
        <v>ce</v>
      </c>
      <c r="Y4018" s="10" t="str">
        <f t="shared" si="1002"/>
        <v>Salisbury Terrace</v>
      </c>
      <c r="Z4018" s="10" t="str">
        <f t="shared" si="1003"/>
        <v>Hythe</v>
      </c>
      <c r="AA4018" s="10" t="str">
        <f t="shared" si="1004"/>
        <v>HG</v>
      </c>
      <c r="AB4018" s="11" t="str">
        <f t="shared" si="1005"/>
        <v>43567</v>
      </c>
      <c r="AC4018" s="10" t="str">
        <f t="shared" si="1006"/>
        <v>62</v>
      </c>
      <c r="AD4018" s="10" t="str">
        <f t="shared" si="1007"/>
        <v>C4</v>
      </c>
      <c r="AE4018" s="12" t="str">
        <f t="shared" si="1008"/>
        <v/>
      </c>
    </row>
    <row r="4019" spans="1:31" x14ac:dyDescent="0.25">
      <c r="A4019" s="9">
        <v>4124</v>
      </c>
      <c r="B4019" s="10" t="s">
        <v>9036</v>
      </c>
      <c r="C4019" s="10" t="s">
        <v>3835</v>
      </c>
      <c r="D4019" s="10" t="s">
        <v>15</v>
      </c>
      <c r="E4019" s="10" t="s">
        <v>16</v>
      </c>
      <c r="F4019" s="10">
        <v>30</v>
      </c>
      <c r="G4019" s="10" t="s">
        <v>9037</v>
      </c>
      <c r="H4019" s="10" t="s">
        <v>3389</v>
      </c>
      <c r="I4019" s="10" t="s">
        <v>122</v>
      </c>
      <c r="J4019" s="11">
        <v>43571</v>
      </c>
      <c r="K4019" s="10">
        <v>61</v>
      </c>
      <c r="L4019" s="10" t="s">
        <v>44</v>
      </c>
      <c r="M4019" s="12"/>
      <c r="O4019">
        <f t="shared" si="1009"/>
        <v>0</v>
      </c>
      <c r="Q4019" s="9" t="str">
        <f t="shared" si="994"/>
        <v>4124</v>
      </c>
      <c r="R4019" s="10" t="str">
        <f t="shared" si="995"/>
        <v>Cathy</v>
      </c>
      <c r="S4019" s="10" t="str">
        <f t="shared" si="996"/>
        <v>Timmons</v>
      </c>
      <c r="T4019" s="10" t="str">
        <f t="shared" si="997"/>
        <v>Mrs</v>
      </c>
      <c r="U4019" s="10" t="str">
        <f t="shared" si="998"/>
        <v>F</v>
      </c>
      <c r="V4019" s="10" t="str">
        <f t="shared" si="999"/>
        <v>30</v>
      </c>
      <c r="W4019" s="10" t="str">
        <f t="shared" si="1000"/>
        <v>Salmon Street</v>
      </c>
      <c r="X4019" s="10" t="str">
        <f t="shared" si="1001"/>
        <v>et</v>
      </c>
      <c r="Y4019" s="10" t="str">
        <f t="shared" si="1002"/>
        <v>Salmon Street</v>
      </c>
      <c r="Z4019" s="10" t="str">
        <f t="shared" si="1003"/>
        <v>Llangammarch Wells</v>
      </c>
      <c r="AA4019" s="10" t="str">
        <f t="shared" si="1004"/>
        <v>WN</v>
      </c>
      <c r="AB4019" s="11" t="str">
        <f t="shared" si="1005"/>
        <v>43571</v>
      </c>
      <c r="AC4019" s="10" t="str">
        <f t="shared" si="1006"/>
        <v>61</v>
      </c>
      <c r="AD4019" s="10" t="str">
        <f t="shared" si="1007"/>
        <v>D</v>
      </c>
      <c r="AE4019" s="12" t="str">
        <f t="shared" si="1008"/>
        <v/>
      </c>
    </row>
    <row r="4020" spans="1:31" x14ac:dyDescent="0.25">
      <c r="A4020" s="5">
        <v>4125</v>
      </c>
      <c r="B4020" s="6" t="s">
        <v>9038</v>
      </c>
      <c r="C4020" s="6" t="s">
        <v>2339</v>
      </c>
      <c r="D4020" s="6" t="s">
        <v>15</v>
      </c>
      <c r="E4020" s="6" t="s">
        <v>16</v>
      </c>
      <c r="F4020" s="6">
        <v>30</v>
      </c>
      <c r="G4020" s="6" t="s">
        <v>9039</v>
      </c>
      <c r="H4020" s="6" t="s">
        <v>706</v>
      </c>
      <c r="I4020" s="6" t="s">
        <v>185</v>
      </c>
      <c r="J4020" s="7">
        <v>44048</v>
      </c>
      <c r="K4020" s="6">
        <v>55</v>
      </c>
      <c r="L4020" s="6" t="s">
        <v>52</v>
      </c>
      <c r="M4020" s="8"/>
      <c r="O4020">
        <f t="shared" si="1009"/>
        <v>0</v>
      </c>
      <c r="Q4020" s="5" t="str">
        <f t="shared" si="994"/>
        <v>4125</v>
      </c>
      <c r="R4020" s="6" t="str">
        <f t="shared" si="995"/>
        <v>Judi</v>
      </c>
      <c r="S4020" s="6" t="str">
        <f t="shared" si="996"/>
        <v>Oleary</v>
      </c>
      <c r="T4020" s="6" t="str">
        <f t="shared" si="997"/>
        <v>Mrs</v>
      </c>
      <c r="U4020" s="6" t="str">
        <f t="shared" si="998"/>
        <v>F</v>
      </c>
      <c r="V4020" s="6" t="str">
        <f t="shared" si="999"/>
        <v>30</v>
      </c>
      <c r="W4020" s="6" t="str">
        <f t="shared" si="1000"/>
        <v>Saltwood Grove</v>
      </c>
      <c r="X4020" s="6" t="str">
        <f t="shared" si="1001"/>
        <v>ve</v>
      </c>
      <c r="Y4020" s="6" t="str">
        <f t="shared" si="1002"/>
        <v>Saltwood Grove</v>
      </c>
      <c r="Z4020" s="6" t="str">
        <f t="shared" si="1003"/>
        <v>Gloucestershire</v>
      </c>
      <c r="AA4020" s="6" t="str">
        <f t="shared" si="1004"/>
        <v>HX</v>
      </c>
      <c r="AB4020" s="7" t="str">
        <f t="shared" si="1005"/>
        <v>44048</v>
      </c>
      <c r="AC4020" s="6" t="str">
        <f t="shared" si="1006"/>
        <v>55</v>
      </c>
      <c r="AD4020" s="6" t="str">
        <f t="shared" si="1007"/>
        <v>A1</v>
      </c>
      <c r="AE4020" s="8" t="str">
        <f t="shared" si="1008"/>
        <v/>
      </c>
    </row>
    <row r="4021" spans="1:31" x14ac:dyDescent="0.25">
      <c r="A4021" s="9">
        <v>4126</v>
      </c>
      <c r="B4021" s="10" t="s">
        <v>1419</v>
      </c>
      <c r="C4021" s="10" t="s">
        <v>1254</v>
      </c>
      <c r="D4021" s="10" t="s">
        <v>28</v>
      </c>
      <c r="E4021" s="10" t="s">
        <v>29</v>
      </c>
      <c r="F4021" s="10">
        <v>30</v>
      </c>
      <c r="G4021" s="10" t="s">
        <v>9040</v>
      </c>
      <c r="H4021" s="10" t="s">
        <v>3770</v>
      </c>
      <c r="I4021" s="10" t="s">
        <v>122</v>
      </c>
      <c r="J4021" s="11">
        <v>43924</v>
      </c>
      <c r="K4021" s="10">
        <v>39</v>
      </c>
      <c r="L4021" s="10" t="s">
        <v>78</v>
      </c>
      <c r="M4021" s="12"/>
      <c r="O4021">
        <f t="shared" si="1009"/>
        <v>0</v>
      </c>
      <c r="Q4021" s="9" t="str">
        <f t="shared" si="994"/>
        <v>4126</v>
      </c>
      <c r="R4021" s="10" t="str">
        <f t="shared" si="995"/>
        <v>Kenny</v>
      </c>
      <c r="S4021" s="10" t="str">
        <f t="shared" si="996"/>
        <v>Mcfadden</v>
      </c>
      <c r="T4021" s="10" t="str">
        <f t="shared" si="997"/>
        <v>Mr</v>
      </c>
      <c r="U4021" s="10" t="str">
        <f t="shared" si="998"/>
        <v>M</v>
      </c>
      <c r="V4021" s="10" t="str">
        <f t="shared" si="999"/>
        <v>30</v>
      </c>
      <c r="W4021" s="10" t="str">
        <f t="shared" si="1000"/>
        <v>Salusbury Road</v>
      </c>
      <c r="X4021" s="10" t="str">
        <f t="shared" si="1001"/>
        <v>ad</v>
      </c>
      <c r="Y4021" s="10" t="str">
        <f t="shared" si="1002"/>
        <v>Salusbury Road</v>
      </c>
      <c r="Z4021" s="10" t="str">
        <f t="shared" si="1003"/>
        <v>Leiston</v>
      </c>
      <c r="AA4021" s="10" t="str">
        <f t="shared" si="1004"/>
        <v>WN</v>
      </c>
      <c r="AB4021" s="11" t="str">
        <f t="shared" si="1005"/>
        <v>43924</v>
      </c>
      <c r="AC4021" s="10" t="str">
        <f t="shared" si="1006"/>
        <v>39</v>
      </c>
      <c r="AD4021" s="10" t="str">
        <f t="shared" si="1007"/>
        <v>C2</v>
      </c>
      <c r="AE4021" s="12" t="str">
        <f t="shared" si="1008"/>
        <v/>
      </c>
    </row>
    <row r="4022" spans="1:31" x14ac:dyDescent="0.25">
      <c r="A4022" s="5">
        <v>4127</v>
      </c>
      <c r="B4022" s="6" t="s">
        <v>1747</v>
      </c>
      <c r="C4022" s="6" t="s">
        <v>7414</v>
      </c>
      <c r="D4022" s="6" t="s">
        <v>28</v>
      </c>
      <c r="E4022" s="6" t="s">
        <v>29</v>
      </c>
      <c r="F4022" s="6">
        <v>30</v>
      </c>
      <c r="G4022" s="6" t="s">
        <v>9041</v>
      </c>
      <c r="H4022" s="6" t="s">
        <v>3801</v>
      </c>
      <c r="I4022" s="6" t="s">
        <v>32</v>
      </c>
      <c r="J4022" s="7">
        <v>44234</v>
      </c>
      <c r="K4022" s="6">
        <v>92</v>
      </c>
      <c r="L4022" s="6" t="s">
        <v>157</v>
      </c>
      <c r="M4022" s="8"/>
      <c r="O4022">
        <f t="shared" si="1009"/>
        <v>0</v>
      </c>
      <c r="Q4022" s="5" t="str">
        <f t="shared" si="994"/>
        <v>4127</v>
      </c>
      <c r="R4022" s="6" t="str">
        <f t="shared" si="995"/>
        <v>Danilo</v>
      </c>
      <c r="S4022" s="6" t="str">
        <f t="shared" si="996"/>
        <v>Wesley</v>
      </c>
      <c r="T4022" s="6" t="str">
        <f t="shared" si="997"/>
        <v>Mr</v>
      </c>
      <c r="U4022" s="6" t="str">
        <f t="shared" si="998"/>
        <v>M</v>
      </c>
      <c r="V4022" s="6" t="str">
        <f t="shared" si="999"/>
        <v>30</v>
      </c>
      <c r="W4022" s="6" t="str">
        <f t="shared" si="1000"/>
        <v>Salutation Alley</v>
      </c>
      <c r="X4022" s="6" t="str">
        <f t="shared" si="1001"/>
        <v>ey</v>
      </c>
      <c r="Y4022" s="6" t="str">
        <f t="shared" si="1002"/>
        <v>Salutation Alley</v>
      </c>
      <c r="Z4022" s="6" t="str">
        <f t="shared" si="1003"/>
        <v>Oxted</v>
      </c>
      <c r="AA4022" s="6" t="str">
        <f t="shared" si="1004"/>
        <v>WC</v>
      </c>
      <c r="AB4022" s="7" t="str">
        <f t="shared" si="1005"/>
        <v>44234</v>
      </c>
      <c r="AC4022" s="6" t="str">
        <f t="shared" si="1006"/>
        <v>92</v>
      </c>
      <c r="AD4022" s="6" t="str">
        <f t="shared" si="1007"/>
        <v>C3</v>
      </c>
      <c r="AE4022" s="8" t="str">
        <f t="shared" si="1008"/>
        <v/>
      </c>
    </row>
    <row r="4023" spans="1:31" x14ac:dyDescent="0.25">
      <c r="A4023" s="9">
        <v>4128</v>
      </c>
      <c r="B4023" s="10" t="s">
        <v>1374</v>
      </c>
      <c r="C4023" s="10" t="s">
        <v>3530</v>
      </c>
      <c r="D4023" s="10" t="s">
        <v>115</v>
      </c>
      <c r="E4023" s="10" t="s">
        <v>29</v>
      </c>
      <c r="F4023" s="10">
        <v>60</v>
      </c>
      <c r="G4023" s="10" t="s">
        <v>9042</v>
      </c>
      <c r="H4023" s="10" t="s">
        <v>777</v>
      </c>
      <c r="I4023" s="10" t="s">
        <v>291</v>
      </c>
      <c r="J4023" s="11">
        <v>44441</v>
      </c>
      <c r="K4023" s="10">
        <v>63</v>
      </c>
      <c r="L4023" s="10" t="s">
        <v>78</v>
      </c>
      <c r="M4023" s="12"/>
      <c r="O4023">
        <f t="shared" si="1009"/>
        <v>0</v>
      </c>
      <c r="Q4023" s="9" t="str">
        <f t="shared" si="994"/>
        <v>4128</v>
      </c>
      <c r="R4023" s="10" t="str">
        <f t="shared" si="995"/>
        <v>Dave</v>
      </c>
      <c r="S4023" s="10" t="str">
        <f t="shared" si="996"/>
        <v>Jeffers</v>
      </c>
      <c r="T4023" s="10" t="str">
        <f t="shared" si="997"/>
        <v>Prof</v>
      </c>
      <c r="U4023" s="10" t="str">
        <f t="shared" si="998"/>
        <v>M</v>
      </c>
      <c r="V4023" s="10" t="str">
        <f t="shared" si="999"/>
        <v>60</v>
      </c>
      <c r="W4023" s="10" t="str">
        <f t="shared" si="1000"/>
        <v>Samantha Close</v>
      </c>
      <c r="X4023" s="10" t="str">
        <f t="shared" si="1001"/>
        <v>se</v>
      </c>
      <c r="Y4023" s="10" t="str">
        <f t="shared" si="1002"/>
        <v>Samantha Close</v>
      </c>
      <c r="Z4023" s="10" t="str">
        <f t="shared" si="1003"/>
        <v>Isle Of Canna</v>
      </c>
      <c r="AA4023" s="10" t="str">
        <f t="shared" si="1004"/>
        <v>HS</v>
      </c>
      <c r="AB4023" s="11" t="str">
        <f t="shared" si="1005"/>
        <v>44441</v>
      </c>
      <c r="AC4023" s="10" t="str">
        <f t="shared" si="1006"/>
        <v>63</v>
      </c>
      <c r="AD4023" s="10" t="str">
        <f t="shared" si="1007"/>
        <v>C2</v>
      </c>
      <c r="AE4023" s="12" t="str">
        <f t="shared" si="1008"/>
        <v/>
      </c>
    </row>
    <row r="4024" spans="1:31" x14ac:dyDescent="0.25">
      <c r="A4024" s="5">
        <v>4129</v>
      </c>
      <c r="B4024" s="6" t="s">
        <v>824</v>
      </c>
      <c r="C4024" s="6" t="s">
        <v>1419</v>
      </c>
      <c r="D4024" s="6" t="s">
        <v>28</v>
      </c>
      <c r="E4024" s="6" t="s">
        <v>29</v>
      </c>
      <c r="F4024" s="6">
        <v>30</v>
      </c>
      <c r="G4024" s="6" t="s">
        <v>9043</v>
      </c>
      <c r="H4024" s="6" t="s">
        <v>5782</v>
      </c>
      <c r="I4024" s="6" t="s">
        <v>291</v>
      </c>
      <c r="J4024" s="7">
        <v>44270</v>
      </c>
      <c r="K4024" s="6">
        <v>78</v>
      </c>
      <c r="L4024" s="6" t="s">
        <v>68</v>
      </c>
      <c r="M4024" s="8"/>
      <c r="O4024">
        <f t="shared" si="1009"/>
        <v>0</v>
      </c>
      <c r="Q4024" s="5" t="str">
        <f t="shared" si="994"/>
        <v>4129</v>
      </c>
      <c r="R4024" s="6" t="str">
        <f t="shared" si="995"/>
        <v>Loren</v>
      </c>
      <c r="S4024" s="6" t="str">
        <f t="shared" si="996"/>
        <v>Kenny</v>
      </c>
      <c r="T4024" s="6" t="str">
        <f t="shared" si="997"/>
        <v>Mr</v>
      </c>
      <c r="U4024" s="6" t="str">
        <f t="shared" si="998"/>
        <v>M</v>
      </c>
      <c r="V4024" s="6" t="str">
        <f t="shared" si="999"/>
        <v>30</v>
      </c>
      <c r="W4024" s="6" t="str">
        <f t="shared" si="1000"/>
        <v>Samuel Johnson</v>
      </c>
      <c r="X4024" s="6" t="str">
        <f t="shared" si="1001"/>
        <v>on</v>
      </c>
      <c r="Y4024" s="6" t="str">
        <f t="shared" si="1002"/>
        <v>Samuel Johnson</v>
      </c>
      <c r="Z4024" s="6" t="str">
        <f t="shared" si="1003"/>
        <v>Kilmarnock</v>
      </c>
      <c r="AA4024" s="6" t="str">
        <f t="shared" si="1004"/>
        <v>HS</v>
      </c>
      <c r="AB4024" s="7" t="str">
        <f t="shared" si="1005"/>
        <v>44270</v>
      </c>
      <c r="AC4024" s="6" t="str">
        <f t="shared" si="1006"/>
        <v>78</v>
      </c>
      <c r="AD4024" s="6" t="str">
        <f t="shared" si="1007"/>
        <v>A2</v>
      </c>
      <c r="AE4024" s="8" t="str">
        <f t="shared" si="1008"/>
        <v/>
      </c>
    </row>
    <row r="4025" spans="1:31" x14ac:dyDescent="0.25">
      <c r="A4025" s="9">
        <v>4130</v>
      </c>
      <c r="B4025" s="10" t="s">
        <v>9044</v>
      </c>
      <c r="C4025" s="10" t="s">
        <v>2547</v>
      </c>
      <c r="D4025" s="10" t="s">
        <v>15</v>
      </c>
      <c r="E4025" s="10" t="s">
        <v>7609</v>
      </c>
      <c r="F4025" s="10">
        <v>90</v>
      </c>
      <c r="G4025" s="10" t="s">
        <v>9045</v>
      </c>
      <c r="H4025" s="10" t="s">
        <v>9046</v>
      </c>
      <c r="I4025" s="10" t="s">
        <v>32</v>
      </c>
      <c r="J4025" s="11">
        <v>44375</v>
      </c>
      <c r="K4025" s="10">
        <v>33</v>
      </c>
      <c r="L4025" s="10" t="s">
        <v>44</v>
      </c>
      <c r="M4025" s="12"/>
      <c r="O4025">
        <f t="shared" si="1009"/>
        <v>0</v>
      </c>
      <c r="Q4025" s="9" t="str">
        <f t="shared" si="994"/>
        <v>4130</v>
      </c>
      <c r="R4025" s="10" t="str">
        <f t="shared" si="995"/>
        <v>Allena</v>
      </c>
      <c r="S4025" s="10" t="str">
        <f t="shared" si="996"/>
        <v>Vigil</v>
      </c>
      <c r="T4025" s="10" t="str">
        <f t="shared" si="997"/>
        <v>Mrs</v>
      </c>
      <c r="U4025" s="10" t="str">
        <f t="shared" si="998"/>
        <v>F</v>
      </c>
      <c r="V4025" s="10" t="str">
        <f t="shared" si="999"/>
        <v>90</v>
      </c>
      <c r="W4025" s="10" t="str">
        <f t="shared" si="1000"/>
        <v>Sanctuary Buildings</v>
      </c>
      <c r="X4025" s="10" t="str">
        <f t="shared" si="1001"/>
        <v>gs</v>
      </c>
      <c r="Y4025" s="10" t="str">
        <f t="shared" si="1002"/>
        <v>Sanctuary Buildings</v>
      </c>
      <c r="Z4025" s="10" t="str">
        <f t="shared" si="1003"/>
        <v>Nairn</v>
      </c>
      <c r="AA4025" s="10" t="str">
        <f t="shared" si="1004"/>
        <v>WC</v>
      </c>
      <c r="AB4025" s="11" t="str">
        <f t="shared" si="1005"/>
        <v>44375</v>
      </c>
      <c r="AC4025" s="10" t="str">
        <f t="shared" si="1006"/>
        <v>33</v>
      </c>
      <c r="AD4025" s="10" t="str">
        <f t="shared" si="1007"/>
        <v>D</v>
      </c>
      <c r="AE4025" s="12" t="str">
        <f t="shared" si="1008"/>
        <v/>
      </c>
    </row>
    <row r="4026" spans="1:31" x14ac:dyDescent="0.25">
      <c r="A4026" s="5">
        <v>4131</v>
      </c>
      <c r="B4026" s="6" t="s">
        <v>9047</v>
      </c>
      <c r="C4026" s="6" t="s">
        <v>1238</v>
      </c>
      <c r="D4026" s="6" t="s">
        <v>15</v>
      </c>
      <c r="E4026" s="6" t="s">
        <v>16</v>
      </c>
      <c r="F4026" s="6">
        <v>30</v>
      </c>
      <c r="G4026" s="6" t="s">
        <v>9048</v>
      </c>
      <c r="H4026" s="6" t="s">
        <v>9049</v>
      </c>
      <c r="I4026" s="6" t="s">
        <v>38</v>
      </c>
      <c r="J4026" s="7">
        <v>44310</v>
      </c>
      <c r="K4026" s="6">
        <v>29</v>
      </c>
      <c r="L4026" s="6" t="s">
        <v>33</v>
      </c>
      <c r="M4026" s="8"/>
      <c r="O4026">
        <f t="shared" si="1009"/>
        <v>0</v>
      </c>
      <c r="Q4026" s="5" t="str">
        <f t="shared" si="994"/>
        <v>4131</v>
      </c>
      <c r="R4026" s="6" t="str">
        <f t="shared" si="995"/>
        <v>Pauline</v>
      </c>
      <c r="S4026" s="6" t="str">
        <f t="shared" si="996"/>
        <v>Clayton</v>
      </c>
      <c r="T4026" s="6" t="str">
        <f t="shared" si="997"/>
        <v>Mrs</v>
      </c>
      <c r="U4026" s="6" t="str">
        <f t="shared" si="998"/>
        <v>F</v>
      </c>
      <c r="V4026" s="6" t="str">
        <f t="shared" si="999"/>
        <v>30</v>
      </c>
      <c r="W4026" s="6" t="str">
        <f t="shared" si="1000"/>
        <v>Sandbrook Road</v>
      </c>
      <c r="X4026" s="6" t="str">
        <f t="shared" si="1001"/>
        <v>ad</v>
      </c>
      <c r="Y4026" s="6" t="str">
        <f t="shared" si="1002"/>
        <v>Sandbrook Road</v>
      </c>
      <c r="Z4026" s="6" t="str">
        <f t="shared" si="1003"/>
        <v>Dorset</v>
      </c>
      <c r="AA4026" s="6" t="str">
        <f t="shared" si="1004"/>
        <v>RM</v>
      </c>
      <c r="AB4026" s="7" t="str">
        <f t="shared" si="1005"/>
        <v>44310</v>
      </c>
      <c r="AC4026" s="6" t="str">
        <f t="shared" si="1006"/>
        <v>29</v>
      </c>
      <c r="AD4026" s="6" t="str">
        <f t="shared" si="1007"/>
        <v>A3</v>
      </c>
      <c r="AE4026" s="8" t="str">
        <f t="shared" si="1008"/>
        <v/>
      </c>
    </row>
    <row r="4027" spans="1:31" x14ac:dyDescent="0.25">
      <c r="A4027" s="9">
        <v>4132</v>
      </c>
      <c r="B4027" s="10" t="s">
        <v>6576</v>
      </c>
      <c r="C4027" s="10" t="s">
        <v>9050</v>
      </c>
      <c r="D4027" s="10" t="s">
        <v>49</v>
      </c>
      <c r="E4027" s="10" t="s">
        <v>16</v>
      </c>
      <c r="F4027" s="10">
        <v>90</v>
      </c>
      <c r="G4027" s="10" t="s">
        <v>9051</v>
      </c>
      <c r="H4027" s="10" t="s">
        <v>1659</v>
      </c>
      <c r="I4027" s="10" t="s">
        <v>32</v>
      </c>
      <c r="J4027" s="11">
        <v>43724</v>
      </c>
      <c r="K4027" s="10">
        <v>32</v>
      </c>
      <c r="L4027" s="10" t="s">
        <v>68</v>
      </c>
      <c r="M4027" s="12"/>
      <c r="O4027">
        <f t="shared" si="1009"/>
        <v>0</v>
      </c>
      <c r="Q4027" s="9" t="str">
        <f t="shared" si="994"/>
        <v>4132</v>
      </c>
      <c r="R4027" s="10" t="str">
        <f t="shared" si="995"/>
        <v>Ardis</v>
      </c>
      <c r="S4027" s="10" t="str">
        <f t="shared" si="996"/>
        <v>Bloom</v>
      </c>
      <c r="T4027" s="10" t="str">
        <f t="shared" si="997"/>
        <v>Miss</v>
      </c>
      <c r="U4027" s="10" t="str">
        <f t="shared" si="998"/>
        <v>F</v>
      </c>
      <c r="V4027" s="10" t="str">
        <f t="shared" si="999"/>
        <v>90</v>
      </c>
      <c r="W4027" s="10" t="str">
        <f t="shared" si="1000"/>
        <v>Sandell Street</v>
      </c>
      <c r="X4027" s="10" t="str">
        <f t="shared" si="1001"/>
        <v>et</v>
      </c>
      <c r="Y4027" s="10" t="str">
        <f t="shared" si="1002"/>
        <v>Sandell Street</v>
      </c>
      <c r="Z4027" s="10" t="str">
        <f t="shared" si="1003"/>
        <v>North Humberside</v>
      </c>
      <c r="AA4027" s="10" t="str">
        <f t="shared" si="1004"/>
        <v>WC</v>
      </c>
      <c r="AB4027" s="11" t="str">
        <f t="shared" si="1005"/>
        <v>43724</v>
      </c>
      <c r="AC4027" s="10" t="str">
        <f t="shared" si="1006"/>
        <v>32</v>
      </c>
      <c r="AD4027" s="10" t="str">
        <f t="shared" si="1007"/>
        <v>A2</v>
      </c>
      <c r="AE4027" s="12" t="str">
        <f t="shared" si="1008"/>
        <v/>
      </c>
    </row>
    <row r="4028" spans="1:31" x14ac:dyDescent="0.25">
      <c r="A4028" s="5">
        <v>4133</v>
      </c>
      <c r="B4028" s="6" t="s">
        <v>1784</v>
      </c>
      <c r="C4028" s="6" t="s">
        <v>4841</v>
      </c>
      <c r="D4028" s="6" t="s">
        <v>28</v>
      </c>
      <c r="E4028" s="6" t="s">
        <v>29</v>
      </c>
      <c r="F4028" s="6">
        <v>90</v>
      </c>
      <c r="G4028" s="6" t="s">
        <v>9052</v>
      </c>
      <c r="H4028" s="6" t="s">
        <v>3494</v>
      </c>
      <c r="I4028" s="6" t="s">
        <v>122</v>
      </c>
      <c r="J4028" s="7">
        <v>43572</v>
      </c>
      <c r="K4028" s="6">
        <v>48</v>
      </c>
      <c r="L4028" s="6" t="s">
        <v>68</v>
      </c>
      <c r="M4028" s="8"/>
      <c r="O4028">
        <f t="shared" si="1009"/>
        <v>0</v>
      </c>
      <c r="Q4028" s="5" t="str">
        <f t="shared" si="994"/>
        <v>4133</v>
      </c>
      <c r="R4028" s="6" t="str">
        <f t="shared" si="995"/>
        <v>Chadwick</v>
      </c>
      <c r="S4028" s="6" t="str">
        <f t="shared" si="996"/>
        <v>Oliver</v>
      </c>
      <c r="T4028" s="6" t="str">
        <f t="shared" si="997"/>
        <v>Mr</v>
      </c>
      <c r="U4028" s="6" t="str">
        <f t="shared" si="998"/>
        <v>M</v>
      </c>
      <c r="V4028" s="6" t="str">
        <f t="shared" si="999"/>
        <v>90</v>
      </c>
      <c r="W4028" s="6" t="str">
        <f t="shared" si="1000"/>
        <v>Sanders Terrace</v>
      </c>
      <c r="X4028" s="6" t="str">
        <f t="shared" si="1001"/>
        <v>ce</v>
      </c>
      <c r="Y4028" s="6" t="str">
        <f t="shared" si="1002"/>
        <v>Sanders Terrace</v>
      </c>
      <c r="Z4028" s="6" t="str">
        <f t="shared" si="1003"/>
        <v>Liskeard</v>
      </c>
      <c r="AA4028" s="6" t="str">
        <f t="shared" si="1004"/>
        <v>WN</v>
      </c>
      <c r="AB4028" s="7" t="str">
        <f t="shared" si="1005"/>
        <v>43572</v>
      </c>
      <c r="AC4028" s="6" t="str">
        <f t="shared" si="1006"/>
        <v>48</v>
      </c>
      <c r="AD4028" s="6" t="str">
        <f t="shared" si="1007"/>
        <v>A2</v>
      </c>
      <c r="AE4028" s="8" t="str">
        <f t="shared" si="1008"/>
        <v/>
      </c>
    </row>
    <row r="4029" spans="1:31" x14ac:dyDescent="0.25">
      <c r="A4029" s="9">
        <v>4134</v>
      </c>
      <c r="B4029" s="10" t="s">
        <v>9053</v>
      </c>
      <c r="C4029" s="10" t="s">
        <v>6681</v>
      </c>
      <c r="D4029" s="10" t="s">
        <v>28</v>
      </c>
      <c r="E4029" s="10" t="s">
        <v>29</v>
      </c>
      <c r="F4029" s="10">
        <v>30</v>
      </c>
      <c r="G4029" s="10" t="s">
        <v>9054</v>
      </c>
      <c r="H4029" s="10" t="s">
        <v>2189</v>
      </c>
      <c r="I4029" s="10" t="s">
        <v>32</v>
      </c>
      <c r="J4029" s="11">
        <v>43511</v>
      </c>
      <c r="K4029" s="10">
        <v>69</v>
      </c>
      <c r="L4029" s="10" t="s">
        <v>68</v>
      </c>
      <c r="M4029" s="12"/>
      <c r="O4029">
        <f t="shared" si="1009"/>
        <v>0</v>
      </c>
      <c r="Q4029" s="9" t="str">
        <f t="shared" si="994"/>
        <v>4134</v>
      </c>
      <c r="R4029" s="10" t="str">
        <f t="shared" si="995"/>
        <v>Leopoldo</v>
      </c>
      <c r="S4029" s="10" t="str">
        <f t="shared" si="996"/>
        <v>Latham</v>
      </c>
      <c r="T4029" s="10" t="str">
        <f t="shared" si="997"/>
        <v>Mr</v>
      </c>
      <c r="U4029" s="10" t="str">
        <f t="shared" si="998"/>
        <v>M</v>
      </c>
      <c r="V4029" s="10" t="str">
        <f t="shared" si="999"/>
        <v>30</v>
      </c>
      <c r="W4029" s="10" t="str">
        <f t="shared" si="1000"/>
        <v>Sandfield Terrace</v>
      </c>
      <c r="X4029" s="10" t="str">
        <f t="shared" si="1001"/>
        <v>ce</v>
      </c>
      <c r="Y4029" s="10" t="str">
        <f t="shared" si="1002"/>
        <v>Sandfield Terrace</v>
      </c>
      <c r="Z4029" s="10" t="str">
        <f t="shared" si="1003"/>
        <v>Wadebridge</v>
      </c>
      <c r="AA4029" s="10" t="str">
        <f t="shared" si="1004"/>
        <v>WC</v>
      </c>
      <c r="AB4029" s="11" t="str">
        <f t="shared" si="1005"/>
        <v>43511</v>
      </c>
      <c r="AC4029" s="10" t="str">
        <f t="shared" si="1006"/>
        <v>69</v>
      </c>
      <c r="AD4029" s="10" t="str">
        <f t="shared" si="1007"/>
        <v>A2</v>
      </c>
      <c r="AE4029" s="12" t="str">
        <f t="shared" si="1008"/>
        <v/>
      </c>
    </row>
    <row r="4030" spans="1:31" x14ac:dyDescent="0.25">
      <c r="A4030" s="5">
        <v>4135</v>
      </c>
      <c r="B4030" s="6" t="s">
        <v>9055</v>
      </c>
      <c r="C4030" s="6" t="s">
        <v>7404</v>
      </c>
      <c r="D4030" s="6" t="s">
        <v>15</v>
      </c>
      <c r="E4030" s="6" t="s">
        <v>16</v>
      </c>
      <c r="F4030" s="6">
        <v>30</v>
      </c>
      <c r="G4030" s="6" t="s">
        <v>9056</v>
      </c>
      <c r="H4030" s="6" t="s">
        <v>2056</v>
      </c>
      <c r="I4030" s="6" t="s">
        <v>291</v>
      </c>
      <c r="J4030" s="7">
        <v>44502</v>
      </c>
      <c r="K4030" s="6">
        <v>98</v>
      </c>
      <c r="L4030" s="6" t="s">
        <v>44</v>
      </c>
      <c r="M4030" s="8"/>
      <c r="O4030">
        <f t="shared" si="1009"/>
        <v>0</v>
      </c>
      <c r="Q4030" s="5" t="str">
        <f t="shared" si="994"/>
        <v>4135</v>
      </c>
      <c r="R4030" s="6" t="str">
        <f t="shared" si="995"/>
        <v>Deadra</v>
      </c>
      <c r="S4030" s="6" t="str">
        <f t="shared" si="996"/>
        <v>Marquez</v>
      </c>
      <c r="T4030" s="6" t="str">
        <f t="shared" si="997"/>
        <v>Mrs</v>
      </c>
      <c r="U4030" s="6" t="str">
        <f t="shared" si="998"/>
        <v>F</v>
      </c>
      <c r="V4030" s="6" t="str">
        <f t="shared" si="999"/>
        <v>30</v>
      </c>
      <c r="W4030" s="6" t="str">
        <f t="shared" si="1000"/>
        <v>Sandgate Street</v>
      </c>
      <c r="X4030" s="6" t="str">
        <f t="shared" si="1001"/>
        <v>et</v>
      </c>
      <c r="Y4030" s="6" t="str">
        <f t="shared" si="1002"/>
        <v>Sandgate Street</v>
      </c>
      <c r="Z4030" s="6" t="str">
        <f t="shared" si="1003"/>
        <v>Isle Of Coll</v>
      </c>
      <c r="AA4030" s="6" t="str">
        <f t="shared" si="1004"/>
        <v>HS</v>
      </c>
      <c r="AB4030" s="7" t="str">
        <f t="shared" si="1005"/>
        <v>44502</v>
      </c>
      <c r="AC4030" s="6" t="str">
        <f t="shared" si="1006"/>
        <v>98</v>
      </c>
      <c r="AD4030" s="6" t="str">
        <f t="shared" si="1007"/>
        <v>D</v>
      </c>
      <c r="AE4030" s="8" t="str">
        <f t="shared" si="1008"/>
        <v/>
      </c>
    </row>
    <row r="4031" spans="1:31" x14ac:dyDescent="0.25">
      <c r="A4031" s="9">
        <v>4136</v>
      </c>
      <c r="B4031" s="10" t="s">
        <v>5106</v>
      </c>
      <c r="C4031" s="10" t="s">
        <v>456</v>
      </c>
      <c r="D4031" s="10" t="s">
        <v>28</v>
      </c>
      <c r="E4031" s="10" t="s">
        <v>29</v>
      </c>
      <c r="F4031" s="10">
        <v>30</v>
      </c>
      <c r="G4031" s="10" t="s">
        <v>9056</v>
      </c>
      <c r="H4031" s="10" t="s">
        <v>2220</v>
      </c>
      <c r="I4031" s="10" t="s">
        <v>32</v>
      </c>
      <c r="J4031" s="11">
        <v>43627</v>
      </c>
      <c r="K4031" s="10">
        <v>39</v>
      </c>
      <c r="L4031" s="10" t="s">
        <v>52</v>
      </c>
      <c r="M4031" s="12"/>
      <c r="O4031">
        <f t="shared" si="1009"/>
        <v>0</v>
      </c>
      <c r="Q4031" s="9" t="str">
        <f t="shared" si="994"/>
        <v>4136</v>
      </c>
      <c r="R4031" s="10" t="str">
        <f t="shared" si="995"/>
        <v>Donny</v>
      </c>
      <c r="S4031" s="10" t="str">
        <f t="shared" si="996"/>
        <v>Mckinley</v>
      </c>
      <c r="T4031" s="10" t="str">
        <f t="shared" si="997"/>
        <v>Mr</v>
      </c>
      <c r="U4031" s="10" t="str">
        <f t="shared" si="998"/>
        <v>M</v>
      </c>
      <c r="V4031" s="10" t="str">
        <f t="shared" si="999"/>
        <v>30</v>
      </c>
      <c r="W4031" s="10" t="str">
        <f t="shared" si="1000"/>
        <v>Sandgate Street</v>
      </c>
      <c r="X4031" s="10" t="str">
        <f t="shared" si="1001"/>
        <v>et</v>
      </c>
      <c r="Y4031" s="10" t="str">
        <f t="shared" si="1002"/>
        <v>Sandgate Street</v>
      </c>
      <c r="Z4031" s="10" t="str">
        <f t="shared" si="1003"/>
        <v>Radstock</v>
      </c>
      <c r="AA4031" s="10" t="str">
        <f t="shared" si="1004"/>
        <v>WC</v>
      </c>
      <c r="AB4031" s="11" t="str">
        <f t="shared" si="1005"/>
        <v>43627</v>
      </c>
      <c r="AC4031" s="10" t="str">
        <f t="shared" si="1006"/>
        <v>39</v>
      </c>
      <c r="AD4031" s="10" t="str">
        <f t="shared" si="1007"/>
        <v>A1</v>
      </c>
      <c r="AE4031" s="12" t="str">
        <f t="shared" si="1008"/>
        <v/>
      </c>
    </row>
    <row r="4032" spans="1:31" x14ac:dyDescent="0.25">
      <c r="A4032" s="5">
        <v>4137</v>
      </c>
      <c r="B4032" s="6" t="s">
        <v>5548</v>
      </c>
      <c r="C4032" s="6" t="s">
        <v>119</v>
      </c>
      <c r="D4032" s="6" t="s">
        <v>28</v>
      </c>
      <c r="E4032" s="6" t="s">
        <v>29</v>
      </c>
      <c r="F4032" s="6">
        <v>90</v>
      </c>
      <c r="G4032" s="6" t="s">
        <v>9057</v>
      </c>
      <c r="H4032" s="6" t="s">
        <v>5103</v>
      </c>
      <c r="I4032" s="6" t="s">
        <v>25</v>
      </c>
      <c r="J4032" s="7">
        <v>43716</v>
      </c>
      <c r="K4032" s="6">
        <v>82</v>
      </c>
      <c r="L4032" s="6" t="s">
        <v>39</v>
      </c>
      <c r="M4032" s="8"/>
      <c r="O4032">
        <f t="shared" si="1009"/>
        <v>0</v>
      </c>
      <c r="Q4032" s="5" t="str">
        <f t="shared" si="994"/>
        <v>4137</v>
      </c>
      <c r="R4032" s="6" t="str">
        <f t="shared" si="995"/>
        <v>Lowell</v>
      </c>
      <c r="S4032" s="6" t="str">
        <f t="shared" si="996"/>
        <v>Mann</v>
      </c>
      <c r="T4032" s="6" t="str">
        <f t="shared" si="997"/>
        <v>Mr</v>
      </c>
      <c r="U4032" s="6" t="str">
        <f t="shared" si="998"/>
        <v>M</v>
      </c>
      <c r="V4032" s="6" t="str">
        <f t="shared" si="999"/>
        <v>90</v>
      </c>
      <c r="W4032" s="6" t="str">
        <f t="shared" si="1000"/>
        <v>Sandhurst Parade</v>
      </c>
      <c r="X4032" s="6" t="str">
        <f t="shared" si="1001"/>
        <v>de</v>
      </c>
      <c r="Y4032" s="6" t="str">
        <f t="shared" si="1002"/>
        <v>Sandhurst Parade</v>
      </c>
      <c r="Z4032" s="6" t="str">
        <f t="shared" si="1003"/>
        <v>Hemel Hempstead</v>
      </c>
      <c r="AA4032" s="6" t="str">
        <f t="shared" si="1004"/>
        <v>HG</v>
      </c>
      <c r="AB4032" s="7" t="str">
        <f t="shared" si="1005"/>
        <v>43716</v>
      </c>
      <c r="AC4032" s="6" t="str">
        <f t="shared" si="1006"/>
        <v>82</v>
      </c>
      <c r="AD4032" s="6" t="str">
        <f t="shared" si="1007"/>
        <v>C1</v>
      </c>
      <c r="AE4032" s="8" t="str">
        <f t="shared" si="1008"/>
        <v/>
      </c>
    </row>
    <row r="4033" spans="1:31" x14ac:dyDescent="0.25">
      <c r="A4033" s="9">
        <v>4138</v>
      </c>
      <c r="B4033" s="10" t="s">
        <v>9058</v>
      </c>
      <c r="C4033" s="10" t="s">
        <v>2392</v>
      </c>
      <c r="D4033" s="10" t="s">
        <v>15</v>
      </c>
      <c r="E4033" s="10" t="s">
        <v>16</v>
      </c>
      <c r="F4033" s="10">
        <v>90</v>
      </c>
      <c r="G4033" s="10" t="s">
        <v>9057</v>
      </c>
      <c r="H4033" s="10" t="s">
        <v>2714</v>
      </c>
      <c r="I4033" s="10" t="s">
        <v>32</v>
      </c>
      <c r="J4033" s="11">
        <v>43939</v>
      </c>
      <c r="K4033" s="10">
        <v>48</v>
      </c>
      <c r="L4033" s="10" t="s">
        <v>157</v>
      </c>
      <c r="M4033" s="12"/>
      <c r="O4033">
        <f t="shared" si="1009"/>
        <v>0</v>
      </c>
      <c r="Q4033" s="9" t="str">
        <f t="shared" si="994"/>
        <v>4138</v>
      </c>
      <c r="R4033" s="10" t="str">
        <f t="shared" si="995"/>
        <v>Merissa</v>
      </c>
      <c r="S4033" s="10" t="str">
        <f t="shared" si="996"/>
        <v>Donovan</v>
      </c>
      <c r="T4033" s="10" t="str">
        <f t="shared" si="997"/>
        <v>Mrs</v>
      </c>
      <c r="U4033" s="10" t="str">
        <f t="shared" si="998"/>
        <v>F</v>
      </c>
      <c r="V4033" s="10" t="str">
        <f t="shared" si="999"/>
        <v>90</v>
      </c>
      <c r="W4033" s="10" t="str">
        <f t="shared" si="1000"/>
        <v>Sandhurst Parade</v>
      </c>
      <c r="X4033" s="10" t="str">
        <f t="shared" si="1001"/>
        <v>de</v>
      </c>
      <c r="Y4033" s="10" t="str">
        <f t="shared" si="1002"/>
        <v>Sandhurst Parade</v>
      </c>
      <c r="Z4033" s="10" t="str">
        <f t="shared" si="1003"/>
        <v>Spalding</v>
      </c>
      <c r="AA4033" s="10" t="str">
        <f t="shared" si="1004"/>
        <v>WC</v>
      </c>
      <c r="AB4033" s="11" t="str">
        <f t="shared" si="1005"/>
        <v>43939</v>
      </c>
      <c r="AC4033" s="10" t="str">
        <f t="shared" si="1006"/>
        <v>48</v>
      </c>
      <c r="AD4033" s="10" t="str">
        <f t="shared" si="1007"/>
        <v>C3</v>
      </c>
      <c r="AE4033" s="12" t="str">
        <f t="shared" si="1008"/>
        <v/>
      </c>
    </row>
    <row r="4034" spans="1:31" x14ac:dyDescent="0.25">
      <c r="A4034" s="5">
        <v>4139</v>
      </c>
      <c r="B4034" s="6" t="s">
        <v>6495</v>
      </c>
      <c r="C4034" s="6" t="s">
        <v>2985</v>
      </c>
      <c r="D4034" s="6" t="s">
        <v>28</v>
      </c>
      <c r="E4034" s="6" t="s">
        <v>29</v>
      </c>
      <c r="F4034" s="6">
        <v>60</v>
      </c>
      <c r="G4034" s="6" t="s">
        <v>9059</v>
      </c>
      <c r="H4034" s="6" t="s">
        <v>2319</v>
      </c>
      <c r="I4034" s="6" t="s">
        <v>2320</v>
      </c>
      <c r="J4034" s="7">
        <v>43637</v>
      </c>
      <c r="K4034" s="6">
        <v>52</v>
      </c>
      <c r="L4034" s="6" t="s">
        <v>157</v>
      </c>
      <c r="M4034" s="8"/>
      <c r="O4034">
        <f t="shared" si="1009"/>
        <v>0</v>
      </c>
      <c r="Q4034" s="5" t="str">
        <f t="shared" si="994"/>
        <v>4139</v>
      </c>
      <c r="R4034" s="6" t="str">
        <f t="shared" si="995"/>
        <v>Charley</v>
      </c>
      <c r="S4034" s="6" t="str">
        <f t="shared" si="996"/>
        <v>Dwyer</v>
      </c>
      <c r="T4034" s="6" t="str">
        <f t="shared" si="997"/>
        <v>Mr</v>
      </c>
      <c r="U4034" s="6" t="str">
        <f t="shared" si="998"/>
        <v>M</v>
      </c>
      <c r="V4034" s="6" t="str">
        <f t="shared" si="999"/>
        <v>60</v>
      </c>
      <c r="W4034" s="6" t="str">
        <f t="shared" si="1000"/>
        <v>Sandhurst Road</v>
      </c>
      <c r="X4034" s="6" t="str">
        <f t="shared" si="1001"/>
        <v>ad</v>
      </c>
      <c r="Y4034" s="6" t="str">
        <f t="shared" si="1002"/>
        <v>Sandhurst Road</v>
      </c>
      <c r="Z4034" s="6" t="str">
        <f t="shared" si="1003"/>
        <v>Ardrossan</v>
      </c>
      <c r="AA4034" s="6" t="str">
        <f t="shared" si="1004"/>
        <v>DD</v>
      </c>
      <c r="AB4034" s="7" t="str">
        <f t="shared" si="1005"/>
        <v>43637</v>
      </c>
      <c r="AC4034" s="6" t="str">
        <f t="shared" si="1006"/>
        <v>52</v>
      </c>
      <c r="AD4034" s="6" t="str">
        <f t="shared" si="1007"/>
        <v>C3</v>
      </c>
      <c r="AE4034" s="8" t="str">
        <f t="shared" si="1008"/>
        <v/>
      </c>
    </row>
    <row r="4035" spans="1:31" x14ac:dyDescent="0.25">
      <c r="A4035" s="9">
        <v>4140</v>
      </c>
      <c r="B4035" s="10" t="s">
        <v>9060</v>
      </c>
      <c r="C4035" s="10" t="s">
        <v>9061</v>
      </c>
      <c r="D4035" s="10" t="s">
        <v>49</v>
      </c>
      <c r="E4035" s="10" t="s">
        <v>16</v>
      </c>
      <c r="F4035" s="10">
        <v>60</v>
      </c>
      <c r="G4035" s="10" t="s">
        <v>9062</v>
      </c>
      <c r="H4035" s="10" t="s">
        <v>299</v>
      </c>
      <c r="I4035" s="10" t="s">
        <v>300</v>
      </c>
      <c r="J4035" s="11">
        <v>43516</v>
      </c>
      <c r="K4035" s="10">
        <v>68</v>
      </c>
      <c r="L4035" s="10" t="s">
        <v>68</v>
      </c>
      <c r="M4035" s="12"/>
      <c r="O4035">
        <f t="shared" si="1009"/>
        <v>0</v>
      </c>
      <c r="Q4035" s="9" t="str">
        <f t="shared" si="994"/>
        <v>4140</v>
      </c>
      <c r="R4035" s="10" t="str">
        <f t="shared" si="995"/>
        <v>Elise</v>
      </c>
      <c r="S4035" s="10" t="str">
        <f t="shared" si="996"/>
        <v>Little</v>
      </c>
      <c r="T4035" s="10" t="str">
        <f t="shared" si="997"/>
        <v>Miss</v>
      </c>
      <c r="U4035" s="10" t="str">
        <f t="shared" si="998"/>
        <v>F</v>
      </c>
      <c r="V4035" s="10" t="str">
        <f t="shared" si="999"/>
        <v>60</v>
      </c>
      <c r="W4035" s="10" t="str">
        <f t="shared" si="1000"/>
        <v>Sandringham Avenue</v>
      </c>
      <c r="X4035" s="10" t="str">
        <f t="shared" si="1001"/>
        <v>ue</v>
      </c>
      <c r="Y4035" s="10" t="str">
        <f t="shared" si="1002"/>
        <v>Sandringham Avenue</v>
      </c>
      <c r="Z4035" s="10" t="str">
        <f t="shared" si="1003"/>
        <v>Barking</v>
      </c>
      <c r="AA4035" s="10" t="str">
        <f t="shared" si="1004"/>
        <v>SM</v>
      </c>
      <c r="AB4035" s="11" t="str">
        <f t="shared" si="1005"/>
        <v>43516</v>
      </c>
      <c r="AC4035" s="10" t="str">
        <f t="shared" si="1006"/>
        <v>68</v>
      </c>
      <c r="AD4035" s="10" t="str">
        <f t="shared" si="1007"/>
        <v>A2</v>
      </c>
      <c r="AE4035" s="12" t="str">
        <f t="shared" si="1008"/>
        <v/>
      </c>
    </row>
    <row r="4036" spans="1:31" x14ac:dyDescent="0.25">
      <c r="A4036" s="5">
        <v>4141</v>
      </c>
      <c r="B4036" s="6" t="s">
        <v>6746</v>
      </c>
      <c r="C4036" s="6" t="s">
        <v>6341</v>
      </c>
      <c r="D4036" s="6" t="s">
        <v>49</v>
      </c>
      <c r="E4036" s="6" t="s">
        <v>16</v>
      </c>
      <c r="F4036" s="6">
        <v>90</v>
      </c>
      <c r="G4036" s="6" t="s">
        <v>9063</v>
      </c>
      <c r="H4036" s="6" t="s">
        <v>4754</v>
      </c>
      <c r="I4036" s="6" t="s">
        <v>291</v>
      </c>
      <c r="J4036" s="7">
        <v>44018</v>
      </c>
      <c r="K4036" s="6">
        <v>24</v>
      </c>
      <c r="L4036" s="6" t="s">
        <v>20</v>
      </c>
      <c r="M4036" s="8"/>
      <c r="O4036">
        <f t="shared" si="1009"/>
        <v>0</v>
      </c>
      <c r="Q4036" s="5" t="str">
        <f t="shared" si="994"/>
        <v>4141</v>
      </c>
      <c r="R4036" s="6" t="str">
        <f t="shared" si="995"/>
        <v>Venessa</v>
      </c>
      <c r="S4036" s="6" t="str">
        <f t="shared" si="996"/>
        <v>Meier</v>
      </c>
      <c r="T4036" s="6" t="str">
        <f t="shared" si="997"/>
        <v>Miss</v>
      </c>
      <c r="U4036" s="6" t="str">
        <f t="shared" si="998"/>
        <v>F</v>
      </c>
      <c r="V4036" s="6" t="str">
        <f t="shared" si="999"/>
        <v>90</v>
      </c>
      <c r="W4036" s="6" t="str">
        <f t="shared" si="1000"/>
        <v>Sandstone Road</v>
      </c>
      <c r="X4036" s="6" t="str">
        <f t="shared" si="1001"/>
        <v>ad</v>
      </c>
      <c r="Y4036" s="6" t="str">
        <f t="shared" si="1002"/>
        <v>Sandstone Road</v>
      </c>
      <c r="Z4036" s="6" t="str">
        <f t="shared" si="1003"/>
        <v>Kendal</v>
      </c>
      <c r="AA4036" s="6" t="str">
        <f t="shared" si="1004"/>
        <v>HS</v>
      </c>
      <c r="AB4036" s="7" t="str">
        <f t="shared" si="1005"/>
        <v>44018</v>
      </c>
      <c r="AC4036" s="6" t="str">
        <f t="shared" si="1006"/>
        <v>24</v>
      </c>
      <c r="AD4036" s="6" t="str">
        <f t="shared" si="1007"/>
        <v>B</v>
      </c>
      <c r="AE4036" s="8" t="str">
        <f t="shared" si="1008"/>
        <v/>
      </c>
    </row>
    <row r="4037" spans="1:31" x14ac:dyDescent="0.25">
      <c r="A4037" s="5">
        <v>4143</v>
      </c>
      <c r="B4037" s="6" t="s">
        <v>9064</v>
      </c>
      <c r="C4037" s="6" t="s">
        <v>5155</v>
      </c>
      <c r="D4037" s="6" t="s">
        <v>49</v>
      </c>
      <c r="E4037" s="6" t="s">
        <v>16</v>
      </c>
      <c r="F4037" s="6">
        <v>60</v>
      </c>
      <c r="G4037" s="6" t="s">
        <v>9063</v>
      </c>
      <c r="H4037" s="6" t="s">
        <v>9065</v>
      </c>
      <c r="I4037" s="6" t="s">
        <v>291</v>
      </c>
      <c r="J4037" s="7">
        <v>44155</v>
      </c>
      <c r="K4037" s="6">
        <v>47</v>
      </c>
      <c r="L4037" s="6" t="s">
        <v>68</v>
      </c>
      <c r="M4037" s="8"/>
      <c r="O4037">
        <f t="shared" si="1009"/>
        <v>0</v>
      </c>
      <c r="Q4037" s="5" t="str">
        <f t="shared" si="994"/>
        <v>4143</v>
      </c>
      <c r="R4037" s="6" t="str">
        <f t="shared" si="995"/>
        <v>Parthenia</v>
      </c>
      <c r="S4037" s="6" t="str">
        <f t="shared" si="996"/>
        <v>Holland</v>
      </c>
      <c r="T4037" s="6" t="str">
        <f t="shared" si="997"/>
        <v>Miss</v>
      </c>
      <c r="U4037" s="6" t="str">
        <f t="shared" si="998"/>
        <v>F</v>
      </c>
      <c r="V4037" s="6" t="str">
        <f t="shared" si="999"/>
        <v>60</v>
      </c>
      <c r="W4037" s="6" t="str">
        <f t="shared" si="1000"/>
        <v>Sandstone Road</v>
      </c>
      <c r="X4037" s="6" t="str">
        <f t="shared" si="1001"/>
        <v>ad</v>
      </c>
      <c r="Y4037" s="6" t="str">
        <f t="shared" si="1002"/>
        <v>Sandstone Road</v>
      </c>
      <c r="Z4037" s="6" t="str">
        <f t="shared" si="1003"/>
        <v>King'S Lynn</v>
      </c>
      <c r="AA4037" s="6" t="str">
        <f t="shared" si="1004"/>
        <v>HS</v>
      </c>
      <c r="AB4037" s="7" t="str">
        <f t="shared" si="1005"/>
        <v>44155</v>
      </c>
      <c r="AC4037" s="6" t="str">
        <f t="shared" si="1006"/>
        <v>47</v>
      </c>
      <c r="AD4037" s="6" t="str">
        <f t="shared" si="1007"/>
        <v>A2</v>
      </c>
      <c r="AE4037" s="8" t="str">
        <f t="shared" si="1008"/>
        <v/>
      </c>
    </row>
    <row r="4038" spans="1:31" x14ac:dyDescent="0.25">
      <c r="A4038" s="9">
        <v>4144</v>
      </c>
      <c r="B4038" s="10" t="s">
        <v>2646</v>
      </c>
      <c r="C4038" s="10" t="s">
        <v>7698</v>
      </c>
      <c r="D4038" s="10" t="s">
        <v>49</v>
      </c>
      <c r="E4038" s="10" t="s">
        <v>5800</v>
      </c>
      <c r="F4038" s="10">
        <v>90</v>
      </c>
      <c r="G4038" s="10" t="s">
        <v>9066</v>
      </c>
      <c r="H4038" s="10" t="s">
        <v>1260</v>
      </c>
      <c r="I4038" s="10" t="s">
        <v>32</v>
      </c>
      <c r="J4038" s="11">
        <v>44072</v>
      </c>
      <c r="K4038" s="10">
        <v>80</v>
      </c>
      <c r="L4038" s="10" t="s">
        <v>62</v>
      </c>
      <c r="M4038" s="12"/>
      <c r="O4038">
        <f t="shared" si="1009"/>
        <v>0</v>
      </c>
      <c r="Q4038" s="9" t="str">
        <f t="shared" ref="Q4038:Q4101" si="1010">TRIM(A4038)</f>
        <v>4144</v>
      </c>
      <c r="R4038" s="10" t="str">
        <f t="shared" ref="R4038:R4101" si="1011">TRIM(B4038)</f>
        <v>Sharron</v>
      </c>
      <c r="S4038" s="10" t="str">
        <f t="shared" ref="S4038:S4101" si="1012">TRIM(C4038)</f>
        <v>Goff</v>
      </c>
      <c r="T4038" s="10" t="str">
        <f t="shared" ref="T4038:T4101" si="1013">TRIM(D4038)</f>
        <v>Miss</v>
      </c>
      <c r="U4038" s="10" t="str">
        <f t="shared" ref="U4038:U4101" si="1014">IF(ISNUMBER(SEARCH("f",TRIM(E4038))),"F","M")</f>
        <v>F</v>
      </c>
      <c r="V4038" s="10" t="str">
        <f t="shared" ref="V4038:V4101" si="1015">TRIM(F4038)</f>
        <v>90</v>
      </c>
      <c r="W4038" s="10" t="str">
        <f t="shared" ref="W4038:W4101" si="1016">SUBSTITUTE(SUBSTITUTE(SUBSTITUTE(PROPER(TRIM(G4038)),"(?)","")," (No",""),"'S","'s")</f>
        <v>Sandycroft</v>
      </c>
      <c r="X4038" s="10" t="str">
        <f t="shared" ref="X4038:X4101" si="1017">RIGHT(W4038,2)</f>
        <v>ft</v>
      </c>
      <c r="Y4038" s="10" t="str">
        <f t="shared" ref="Y4038:Y4101" si="1018">IF(OR(X4038="St",X4038="Av",X4038="Pl"),SUBSTITUTE(SUBSTITUTE(SUBSTITUTE(SUBSTITUTE(SUBSTITUTE(SUBSTITUTE(SUBSTITUTE(W4038,"Rd","Road"),"St","Street"),"Cls", "Close"),"Plc","Place"),"Bldgs","Buildings"),"Av","Avenue"),"Pl","Place"),SUBSTITUTE(SUBSTITUTE(SUBSTITUTE(SUBSTITUTE(SUBSTITUTE(W4038,"Rd","Road"),"Cls", "Close"),"Plc","Place"),"Bldgs","Buildings"),"Crt","Court"))</f>
        <v>Sandycroft</v>
      </c>
      <c r="Z4038" s="10" t="str">
        <f t="shared" ref="Z4038:Z4101" si="1019">TRIM(H4038)</f>
        <v>Princes Risborough</v>
      </c>
      <c r="AA4038" s="10" t="str">
        <f t="shared" ref="AA4038:AA4101" si="1020">TRIM(I4038)</f>
        <v>WC</v>
      </c>
      <c r="AB4038" s="11" t="str">
        <f t="shared" ref="AB4038:AB4101" si="1021">TRIM(J4038)</f>
        <v>44072</v>
      </c>
      <c r="AC4038" s="10" t="str">
        <f t="shared" ref="AC4038:AC4101" si="1022">TRIM(K4038)</f>
        <v>80</v>
      </c>
      <c r="AD4038" s="10" t="str">
        <f t="shared" ref="AD4038:AD4101" si="1023">TRIM(L4038)</f>
        <v>C4</v>
      </c>
      <c r="AE4038" s="12" t="str">
        <f t="shared" ref="AE4038:AE4101" si="1024">TRIM(M4038)</f>
        <v/>
      </c>
    </row>
    <row r="4039" spans="1:31" x14ac:dyDescent="0.25">
      <c r="A4039" s="5">
        <v>4145</v>
      </c>
      <c r="B4039" s="6" t="s">
        <v>9067</v>
      </c>
      <c r="C4039" s="6" t="s">
        <v>7691</v>
      </c>
      <c r="D4039" s="6" t="s">
        <v>49</v>
      </c>
      <c r="E4039" s="6" t="s">
        <v>16</v>
      </c>
      <c r="F4039" s="6">
        <v>60</v>
      </c>
      <c r="G4039" s="6" t="s">
        <v>9068</v>
      </c>
      <c r="H4039" s="6" t="s">
        <v>5628</v>
      </c>
      <c r="I4039" s="6" t="s">
        <v>38</v>
      </c>
      <c r="J4039" s="7">
        <v>44388</v>
      </c>
      <c r="K4039" s="6">
        <v>45</v>
      </c>
      <c r="L4039" s="6" t="s">
        <v>44</v>
      </c>
      <c r="M4039" s="8"/>
      <c r="O4039">
        <f t="shared" si="1009"/>
        <v>0</v>
      </c>
      <c r="Q4039" s="5" t="str">
        <f t="shared" si="1010"/>
        <v>4145</v>
      </c>
      <c r="R4039" s="6" t="str">
        <f t="shared" si="1011"/>
        <v>Clotilde</v>
      </c>
      <c r="S4039" s="6" t="str">
        <f t="shared" si="1012"/>
        <v>Goldberg</v>
      </c>
      <c r="T4039" s="6" t="str">
        <f t="shared" si="1013"/>
        <v>Miss</v>
      </c>
      <c r="U4039" s="6" t="str">
        <f t="shared" si="1014"/>
        <v>F</v>
      </c>
      <c r="V4039" s="6" t="str">
        <f t="shared" si="1015"/>
        <v>60</v>
      </c>
      <c r="W4039" s="6" t="str">
        <f t="shared" si="1016"/>
        <v>Sangora Road</v>
      </c>
      <c r="X4039" s="6" t="str">
        <f t="shared" si="1017"/>
        <v>ad</v>
      </c>
      <c r="Y4039" s="6" t="str">
        <f t="shared" si="1018"/>
        <v>Sangora Road</v>
      </c>
      <c r="Z4039" s="6" t="str">
        <f t="shared" si="1019"/>
        <v>Dunkeld</v>
      </c>
      <c r="AA4039" s="6" t="str">
        <f t="shared" si="1020"/>
        <v>RM</v>
      </c>
      <c r="AB4039" s="7" t="str">
        <f t="shared" si="1021"/>
        <v>44388</v>
      </c>
      <c r="AC4039" s="6" t="str">
        <f t="shared" si="1022"/>
        <v>45</v>
      </c>
      <c r="AD4039" s="6" t="str">
        <f t="shared" si="1023"/>
        <v>D</v>
      </c>
      <c r="AE4039" s="8" t="str">
        <f t="shared" si="1024"/>
        <v/>
      </c>
    </row>
    <row r="4040" spans="1:31" x14ac:dyDescent="0.25">
      <c r="A4040" s="9">
        <v>4146</v>
      </c>
      <c r="B4040" s="10" t="s">
        <v>6064</v>
      </c>
      <c r="C4040" s="10" t="s">
        <v>1112</v>
      </c>
      <c r="D4040" s="10" t="s">
        <v>28</v>
      </c>
      <c r="E4040" s="10" t="s">
        <v>29</v>
      </c>
      <c r="F4040" s="10">
        <v>30</v>
      </c>
      <c r="G4040" s="10" t="s">
        <v>9069</v>
      </c>
      <c r="H4040" s="10" t="s">
        <v>2686</v>
      </c>
      <c r="I4040" s="10" t="s">
        <v>93</v>
      </c>
      <c r="J4040" s="11">
        <v>44263</v>
      </c>
      <c r="K4040" s="10">
        <v>46</v>
      </c>
      <c r="L4040" s="10" t="s">
        <v>44</v>
      </c>
      <c r="M4040" s="12"/>
      <c r="O4040">
        <f t="shared" si="1009"/>
        <v>0</v>
      </c>
      <c r="Q4040" s="9" t="str">
        <f t="shared" si="1010"/>
        <v>4146</v>
      </c>
      <c r="R4040" s="10" t="str">
        <f t="shared" si="1011"/>
        <v>Fletcher</v>
      </c>
      <c r="S4040" s="10" t="str">
        <f t="shared" si="1012"/>
        <v>Pruitt</v>
      </c>
      <c r="T4040" s="10" t="str">
        <f t="shared" si="1013"/>
        <v>Mr</v>
      </c>
      <c r="U4040" s="10" t="str">
        <f t="shared" si="1014"/>
        <v>M</v>
      </c>
      <c r="V4040" s="10" t="str">
        <f t="shared" si="1015"/>
        <v>30</v>
      </c>
      <c r="W4040" s="10" t="str">
        <f t="shared" si="1016"/>
        <v>Sansom Street</v>
      </c>
      <c r="X4040" s="10" t="str">
        <f t="shared" si="1017"/>
        <v>et</v>
      </c>
      <c r="Y4040" s="10" t="str">
        <f t="shared" si="1018"/>
        <v>Sansom Street</v>
      </c>
      <c r="Z4040" s="10" t="str">
        <f t="shared" si="1019"/>
        <v>Brynteg</v>
      </c>
      <c r="AA4040" s="10" t="str">
        <f t="shared" si="1020"/>
        <v>TF</v>
      </c>
      <c r="AB4040" s="11" t="str">
        <f t="shared" si="1021"/>
        <v>44263</v>
      </c>
      <c r="AC4040" s="10" t="str">
        <f t="shared" si="1022"/>
        <v>46</v>
      </c>
      <c r="AD4040" s="10" t="str">
        <f t="shared" si="1023"/>
        <v>D</v>
      </c>
      <c r="AE4040" s="12" t="str">
        <f t="shared" si="1024"/>
        <v/>
      </c>
    </row>
    <row r="4041" spans="1:31" x14ac:dyDescent="0.25">
      <c r="A4041" s="5">
        <v>4147</v>
      </c>
      <c r="B4041" s="6" t="s">
        <v>9070</v>
      </c>
      <c r="C4041" s="6" t="s">
        <v>5433</v>
      </c>
      <c r="D4041" s="6" t="s">
        <v>15</v>
      </c>
      <c r="E4041" s="6" t="s">
        <v>16</v>
      </c>
      <c r="F4041" s="6">
        <v>60</v>
      </c>
      <c r="G4041" s="6" t="s">
        <v>9071</v>
      </c>
      <c r="H4041" s="6" t="s">
        <v>1475</v>
      </c>
      <c r="I4041" s="6" t="s">
        <v>1476</v>
      </c>
      <c r="J4041" s="7">
        <v>44174</v>
      </c>
      <c r="K4041" s="6">
        <v>12</v>
      </c>
      <c r="L4041" s="6" t="s">
        <v>44</v>
      </c>
      <c r="M4041" s="8"/>
      <c r="O4041">
        <f t="shared" si="1009"/>
        <v>0</v>
      </c>
      <c r="Q4041" s="5" t="str">
        <f t="shared" si="1010"/>
        <v>4147</v>
      </c>
      <c r="R4041" s="6" t="str">
        <f t="shared" si="1011"/>
        <v>Jill</v>
      </c>
      <c r="S4041" s="6" t="str">
        <f t="shared" si="1012"/>
        <v>Pack</v>
      </c>
      <c r="T4041" s="6" t="str">
        <f t="shared" si="1013"/>
        <v>Mrs</v>
      </c>
      <c r="U4041" s="6" t="str">
        <f t="shared" si="1014"/>
        <v>F</v>
      </c>
      <c r="V4041" s="6" t="str">
        <f t="shared" si="1015"/>
        <v>60</v>
      </c>
      <c r="W4041" s="6" t="str">
        <f t="shared" si="1016"/>
        <v>Santos Road</v>
      </c>
      <c r="X4041" s="6" t="str">
        <f t="shared" si="1017"/>
        <v>ad</v>
      </c>
      <c r="Y4041" s="6" t="str">
        <f t="shared" si="1018"/>
        <v>Santos Road</v>
      </c>
      <c r="Z4041" s="6" t="str">
        <f t="shared" si="1019"/>
        <v>Camborne</v>
      </c>
      <c r="AA4041" s="6" t="str">
        <f t="shared" si="1020"/>
        <v>SN</v>
      </c>
      <c r="AB4041" s="7" t="str">
        <f t="shared" si="1021"/>
        <v>44174</v>
      </c>
      <c r="AC4041" s="6" t="str">
        <f t="shared" si="1022"/>
        <v>12</v>
      </c>
      <c r="AD4041" s="6" t="str">
        <f t="shared" si="1023"/>
        <v>D</v>
      </c>
      <c r="AE4041" s="8" t="str">
        <f t="shared" si="1024"/>
        <v/>
      </c>
    </row>
    <row r="4042" spans="1:31" x14ac:dyDescent="0.25">
      <c r="A4042" s="9">
        <v>4148</v>
      </c>
      <c r="B4042" s="10" t="s">
        <v>9072</v>
      </c>
      <c r="C4042" s="10" t="s">
        <v>3481</v>
      </c>
      <c r="D4042" s="10" t="s">
        <v>49</v>
      </c>
      <c r="E4042" s="10" t="s">
        <v>16</v>
      </c>
      <c r="F4042" s="10">
        <v>30</v>
      </c>
      <c r="G4042" s="10" t="s">
        <v>9073</v>
      </c>
      <c r="H4042" s="10" t="s">
        <v>4852</v>
      </c>
      <c r="I4042" s="10" t="s">
        <v>144</v>
      </c>
      <c r="J4042" s="11">
        <v>43469</v>
      </c>
      <c r="K4042" s="10">
        <v>49</v>
      </c>
      <c r="L4042" s="10" t="s">
        <v>62</v>
      </c>
      <c r="M4042" s="12"/>
      <c r="O4042">
        <f t="shared" ref="O4042:O4105" si="1025">COUNTBLANK(A4042:L4042)+COUNTIF(K4042,0)</f>
        <v>0</v>
      </c>
      <c r="Q4042" s="9" t="str">
        <f t="shared" si="1010"/>
        <v>4148</v>
      </c>
      <c r="R4042" s="10" t="str">
        <f t="shared" si="1011"/>
        <v>Delphine</v>
      </c>
      <c r="S4042" s="10" t="str">
        <f t="shared" si="1012"/>
        <v>Hopper</v>
      </c>
      <c r="T4042" s="10" t="str">
        <f t="shared" si="1013"/>
        <v>Miss</v>
      </c>
      <c r="U4042" s="10" t="str">
        <f t="shared" si="1014"/>
        <v>F</v>
      </c>
      <c r="V4042" s="10" t="str">
        <f t="shared" si="1015"/>
        <v>30</v>
      </c>
      <c r="W4042" s="10" t="str">
        <f t="shared" si="1016"/>
        <v>Sarah Street</v>
      </c>
      <c r="X4042" s="10" t="str">
        <f t="shared" si="1017"/>
        <v>et</v>
      </c>
      <c r="Y4042" s="10" t="str">
        <f t="shared" si="1018"/>
        <v>Sarah Street</v>
      </c>
      <c r="Z4042" s="10" t="str">
        <f t="shared" si="1019"/>
        <v>Hailsham</v>
      </c>
      <c r="AA4042" s="10" t="str">
        <f t="shared" si="1020"/>
        <v>UB</v>
      </c>
      <c r="AB4042" s="11" t="str">
        <f t="shared" si="1021"/>
        <v>43469</v>
      </c>
      <c r="AC4042" s="10" t="str">
        <f t="shared" si="1022"/>
        <v>49</v>
      </c>
      <c r="AD4042" s="10" t="str">
        <f t="shared" si="1023"/>
        <v>C4</v>
      </c>
      <c r="AE4042" s="12" t="str">
        <f t="shared" si="1024"/>
        <v/>
      </c>
    </row>
    <row r="4043" spans="1:31" x14ac:dyDescent="0.25">
      <c r="A4043" s="5">
        <v>4149</v>
      </c>
      <c r="B4043" s="6" t="s">
        <v>731</v>
      </c>
      <c r="C4043" s="6" t="s">
        <v>3212</v>
      </c>
      <c r="D4043" s="6" t="s">
        <v>28</v>
      </c>
      <c r="E4043" s="6" t="s">
        <v>29</v>
      </c>
      <c r="F4043" s="6">
        <v>60</v>
      </c>
      <c r="G4043" s="6" t="s">
        <v>9074</v>
      </c>
      <c r="H4043" s="6" t="s">
        <v>5953</v>
      </c>
      <c r="I4043" s="6" t="s">
        <v>19</v>
      </c>
      <c r="J4043" s="7">
        <v>43985</v>
      </c>
      <c r="K4043" s="6">
        <v>26</v>
      </c>
      <c r="L4043" s="6" t="s">
        <v>62</v>
      </c>
      <c r="M4043" s="8"/>
      <c r="O4043">
        <f t="shared" si="1025"/>
        <v>0</v>
      </c>
      <c r="Q4043" s="5" t="str">
        <f t="shared" si="1010"/>
        <v>4149</v>
      </c>
      <c r="R4043" s="6" t="str">
        <f t="shared" si="1011"/>
        <v>Bradly</v>
      </c>
      <c r="S4043" s="6" t="str">
        <f t="shared" si="1012"/>
        <v>Park</v>
      </c>
      <c r="T4043" s="6" t="str">
        <f t="shared" si="1013"/>
        <v>Mr</v>
      </c>
      <c r="U4043" s="6" t="str">
        <f t="shared" si="1014"/>
        <v>M</v>
      </c>
      <c r="V4043" s="6" t="str">
        <f t="shared" si="1015"/>
        <v>60</v>
      </c>
      <c r="W4043" s="6" t="str">
        <f t="shared" si="1016"/>
        <v>Sarah Terrace</v>
      </c>
      <c r="X4043" s="6" t="str">
        <f t="shared" si="1017"/>
        <v>ce</v>
      </c>
      <c r="Y4043" s="6" t="str">
        <f t="shared" si="1018"/>
        <v>Sarah Terrace</v>
      </c>
      <c r="Z4043" s="6" t="str">
        <f t="shared" si="1019"/>
        <v>Bakewell</v>
      </c>
      <c r="AA4043" s="6" t="str">
        <f t="shared" si="1020"/>
        <v>CH</v>
      </c>
      <c r="AB4043" s="7" t="str">
        <f t="shared" si="1021"/>
        <v>43985</v>
      </c>
      <c r="AC4043" s="6" t="str">
        <f t="shared" si="1022"/>
        <v>26</v>
      </c>
      <c r="AD4043" s="6" t="str">
        <f t="shared" si="1023"/>
        <v>C4</v>
      </c>
      <c r="AE4043" s="8" t="str">
        <f t="shared" si="1024"/>
        <v/>
      </c>
    </row>
    <row r="4044" spans="1:31" x14ac:dyDescent="0.25">
      <c r="A4044" s="9">
        <v>4150</v>
      </c>
      <c r="B4044" s="10" t="s">
        <v>6831</v>
      </c>
      <c r="C4044" s="10" t="s">
        <v>5195</v>
      </c>
      <c r="D4044" s="10" t="s">
        <v>28</v>
      </c>
      <c r="E4044" s="10" t="s">
        <v>29</v>
      </c>
      <c r="F4044" s="10">
        <v>90</v>
      </c>
      <c r="G4044" s="10" t="s">
        <v>9075</v>
      </c>
      <c r="H4044" s="10" t="s">
        <v>3881</v>
      </c>
      <c r="I4044" s="10" t="s">
        <v>108</v>
      </c>
      <c r="J4044" s="11">
        <v>44420</v>
      </c>
      <c r="K4044" s="10">
        <v>51</v>
      </c>
      <c r="L4044" s="10" t="s">
        <v>44</v>
      </c>
      <c r="M4044" s="12"/>
      <c r="O4044">
        <f t="shared" si="1025"/>
        <v>0</v>
      </c>
      <c r="Q4044" s="9" t="str">
        <f t="shared" si="1010"/>
        <v>4150</v>
      </c>
      <c r="R4044" s="10" t="str">
        <f t="shared" si="1011"/>
        <v>Floyd</v>
      </c>
      <c r="S4044" s="10" t="str">
        <f t="shared" si="1012"/>
        <v>Buckley</v>
      </c>
      <c r="T4044" s="10" t="str">
        <f t="shared" si="1013"/>
        <v>Mr</v>
      </c>
      <c r="U4044" s="10" t="str">
        <f t="shared" si="1014"/>
        <v>M</v>
      </c>
      <c r="V4044" s="10" t="str">
        <f t="shared" si="1015"/>
        <v>90</v>
      </c>
      <c r="W4044" s="10" t="str">
        <f t="shared" si="1016"/>
        <v>Sarah's Place</v>
      </c>
      <c r="X4044" s="10" t="str">
        <f t="shared" si="1017"/>
        <v>ce</v>
      </c>
      <c r="Y4044" s="10" t="str">
        <f t="shared" si="1018"/>
        <v>Sarah's Place</v>
      </c>
      <c r="Z4044" s="10" t="str">
        <f t="shared" si="1019"/>
        <v>Carmarthen</v>
      </c>
      <c r="AA4044" s="10" t="str">
        <f t="shared" si="1020"/>
        <v>CB</v>
      </c>
      <c r="AB4044" s="11" t="str">
        <f t="shared" si="1021"/>
        <v>44420</v>
      </c>
      <c r="AC4044" s="10" t="str">
        <f t="shared" si="1022"/>
        <v>51</v>
      </c>
      <c r="AD4044" s="10" t="str">
        <f t="shared" si="1023"/>
        <v>D</v>
      </c>
      <c r="AE4044" s="12" t="str">
        <f t="shared" si="1024"/>
        <v/>
      </c>
    </row>
    <row r="4045" spans="1:31" x14ac:dyDescent="0.25">
      <c r="A4045" s="5">
        <v>4151</v>
      </c>
      <c r="B4045" s="6" t="s">
        <v>4563</v>
      </c>
      <c r="C4045" s="6" t="s">
        <v>2737</v>
      </c>
      <c r="D4045" s="6" t="s">
        <v>15</v>
      </c>
      <c r="E4045" s="6" t="s">
        <v>16</v>
      </c>
      <c r="F4045" s="6">
        <v>30</v>
      </c>
      <c r="G4045" s="6" t="s">
        <v>9075</v>
      </c>
      <c r="H4045" s="6" t="s">
        <v>2499</v>
      </c>
      <c r="I4045" s="6" t="s">
        <v>32</v>
      </c>
      <c r="J4045" s="7">
        <v>43727</v>
      </c>
      <c r="K4045" s="6">
        <v>7</v>
      </c>
      <c r="L4045" s="6" t="s">
        <v>39</v>
      </c>
      <c r="M4045" s="8"/>
      <c r="O4045">
        <f t="shared" si="1025"/>
        <v>0</v>
      </c>
      <c r="Q4045" s="5" t="str">
        <f t="shared" si="1010"/>
        <v>4151</v>
      </c>
      <c r="R4045" s="6" t="str">
        <f t="shared" si="1011"/>
        <v>Geri</v>
      </c>
      <c r="S4045" s="6" t="str">
        <f t="shared" si="1012"/>
        <v>Gorman</v>
      </c>
      <c r="T4045" s="6" t="str">
        <f t="shared" si="1013"/>
        <v>Mrs</v>
      </c>
      <c r="U4045" s="6" t="str">
        <f t="shared" si="1014"/>
        <v>F</v>
      </c>
      <c r="V4045" s="6" t="str">
        <f t="shared" si="1015"/>
        <v>30</v>
      </c>
      <c r="W4045" s="6" t="str">
        <f t="shared" si="1016"/>
        <v>Sarah's Place</v>
      </c>
      <c r="X4045" s="6" t="str">
        <f t="shared" si="1017"/>
        <v>ce</v>
      </c>
      <c r="Y4045" s="6" t="str">
        <f t="shared" si="1018"/>
        <v>Sarah's Place</v>
      </c>
      <c r="Z4045" s="6" t="str">
        <f t="shared" si="1019"/>
        <v>Stroud</v>
      </c>
      <c r="AA4045" s="6" t="str">
        <f t="shared" si="1020"/>
        <v>WC</v>
      </c>
      <c r="AB4045" s="7" t="str">
        <f t="shared" si="1021"/>
        <v>43727</v>
      </c>
      <c r="AC4045" s="6" t="str">
        <f t="shared" si="1022"/>
        <v>7</v>
      </c>
      <c r="AD4045" s="6" t="str">
        <f t="shared" si="1023"/>
        <v>C1</v>
      </c>
      <c r="AE4045" s="8" t="str">
        <f t="shared" si="1024"/>
        <v/>
      </c>
    </row>
    <row r="4046" spans="1:31" x14ac:dyDescent="0.25">
      <c r="A4046" s="9">
        <v>4152</v>
      </c>
      <c r="B4046" s="10" t="s">
        <v>9076</v>
      </c>
      <c r="C4046" s="10" t="s">
        <v>4001</v>
      </c>
      <c r="D4046" s="10" t="s">
        <v>49</v>
      </c>
      <c r="E4046" s="10" t="s">
        <v>16</v>
      </c>
      <c r="F4046" s="10">
        <v>60</v>
      </c>
      <c r="G4046" s="10" t="s">
        <v>9077</v>
      </c>
      <c r="H4046" s="10" t="s">
        <v>215</v>
      </c>
      <c r="I4046" s="10" t="s">
        <v>122</v>
      </c>
      <c r="J4046" s="11">
        <v>43840</v>
      </c>
      <c r="K4046" s="10">
        <v>47</v>
      </c>
      <c r="L4046" s="10" t="s">
        <v>20</v>
      </c>
      <c r="M4046" s="12"/>
      <c r="O4046">
        <f t="shared" si="1025"/>
        <v>0</v>
      </c>
      <c r="Q4046" s="9" t="str">
        <f t="shared" si="1010"/>
        <v>4152</v>
      </c>
      <c r="R4046" s="10" t="str">
        <f t="shared" si="1011"/>
        <v>Mathilde</v>
      </c>
      <c r="S4046" s="10" t="str">
        <f t="shared" si="1012"/>
        <v>Haley</v>
      </c>
      <c r="T4046" s="10" t="str">
        <f t="shared" si="1013"/>
        <v>Miss</v>
      </c>
      <c r="U4046" s="10" t="str">
        <f t="shared" si="1014"/>
        <v>F</v>
      </c>
      <c r="V4046" s="10" t="str">
        <f t="shared" si="1015"/>
        <v>60</v>
      </c>
      <c r="W4046" s="10" t="str">
        <f t="shared" si="1016"/>
        <v>Sardinia Street</v>
      </c>
      <c r="X4046" s="10" t="str">
        <f t="shared" si="1017"/>
        <v>et</v>
      </c>
      <c r="Y4046" s="10" t="str">
        <f t="shared" si="1018"/>
        <v>Sardinia Street</v>
      </c>
      <c r="Z4046" s="10" t="str">
        <f t="shared" si="1019"/>
        <v>Lightwater</v>
      </c>
      <c r="AA4046" s="10" t="str">
        <f t="shared" si="1020"/>
        <v>WN</v>
      </c>
      <c r="AB4046" s="11" t="str">
        <f t="shared" si="1021"/>
        <v>43840</v>
      </c>
      <c r="AC4046" s="10" t="str">
        <f t="shared" si="1022"/>
        <v>47</v>
      </c>
      <c r="AD4046" s="10" t="str">
        <f t="shared" si="1023"/>
        <v>B</v>
      </c>
      <c r="AE4046" s="12" t="str">
        <f t="shared" si="1024"/>
        <v/>
      </c>
    </row>
    <row r="4047" spans="1:31" x14ac:dyDescent="0.25">
      <c r="A4047" s="5">
        <v>4153</v>
      </c>
      <c r="B4047" s="6" t="s">
        <v>6288</v>
      </c>
      <c r="C4047" s="6" t="s">
        <v>7153</v>
      </c>
      <c r="D4047" s="6" t="s">
        <v>28</v>
      </c>
      <c r="E4047" s="6" t="s">
        <v>29</v>
      </c>
      <c r="F4047" s="6">
        <v>30</v>
      </c>
      <c r="G4047" s="6" t="s">
        <v>9078</v>
      </c>
      <c r="H4047" s="6" t="s">
        <v>1219</v>
      </c>
      <c r="I4047" s="6" t="s">
        <v>25</v>
      </c>
      <c r="J4047" s="7">
        <v>43584</v>
      </c>
      <c r="K4047" s="6">
        <v>73</v>
      </c>
      <c r="L4047" s="6" t="s">
        <v>157</v>
      </c>
      <c r="M4047" s="8"/>
      <c r="O4047">
        <f t="shared" si="1025"/>
        <v>0</v>
      </c>
      <c r="Q4047" s="5" t="str">
        <f t="shared" si="1010"/>
        <v>4153</v>
      </c>
      <c r="R4047" s="6" t="str">
        <f t="shared" si="1011"/>
        <v>Issac</v>
      </c>
      <c r="S4047" s="6" t="str">
        <f t="shared" si="1012"/>
        <v>Arnold</v>
      </c>
      <c r="T4047" s="6" t="str">
        <f t="shared" si="1013"/>
        <v>Mr</v>
      </c>
      <c r="U4047" s="6" t="str">
        <f t="shared" si="1014"/>
        <v>M</v>
      </c>
      <c r="V4047" s="6" t="str">
        <f t="shared" si="1015"/>
        <v>30</v>
      </c>
      <c r="W4047" s="6" t="str">
        <f t="shared" si="1016"/>
        <v>Sark Walk</v>
      </c>
      <c r="X4047" s="6" t="str">
        <f t="shared" si="1017"/>
        <v>lk</v>
      </c>
      <c r="Y4047" s="6" t="str">
        <f t="shared" si="1018"/>
        <v>Sark Walk</v>
      </c>
      <c r="Z4047" s="6" t="str">
        <f t="shared" si="1019"/>
        <v>Hornchurch</v>
      </c>
      <c r="AA4047" s="6" t="str">
        <f t="shared" si="1020"/>
        <v>HG</v>
      </c>
      <c r="AB4047" s="7" t="str">
        <f t="shared" si="1021"/>
        <v>43584</v>
      </c>
      <c r="AC4047" s="6" t="str">
        <f t="shared" si="1022"/>
        <v>73</v>
      </c>
      <c r="AD4047" s="6" t="str">
        <f t="shared" si="1023"/>
        <v>C3</v>
      </c>
      <c r="AE4047" s="8" t="str">
        <f t="shared" si="1024"/>
        <v/>
      </c>
    </row>
    <row r="4048" spans="1:31" x14ac:dyDescent="0.25">
      <c r="A4048" s="9">
        <v>4154</v>
      </c>
      <c r="B4048" s="10" t="s">
        <v>9079</v>
      </c>
      <c r="C4048" s="10" t="s">
        <v>8866</v>
      </c>
      <c r="D4048" s="10" t="s">
        <v>15</v>
      </c>
      <c r="E4048" s="10" t="s">
        <v>16</v>
      </c>
      <c r="F4048" s="10">
        <v>30</v>
      </c>
      <c r="G4048" s="10" t="s">
        <v>9080</v>
      </c>
      <c r="H4048" s="10" t="s">
        <v>458</v>
      </c>
      <c r="I4048" s="10" t="s">
        <v>32</v>
      </c>
      <c r="J4048" s="11">
        <v>44157</v>
      </c>
      <c r="K4048" s="10">
        <v>84</v>
      </c>
      <c r="L4048" s="10" t="s">
        <v>52</v>
      </c>
      <c r="M4048" s="12"/>
      <c r="O4048">
        <f t="shared" si="1025"/>
        <v>0</v>
      </c>
      <c r="Q4048" s="9" t="str">
        <f t="shared" si="1010"/>
        <v>4154</v>
      </c>
      <c r="R4048" s="10" t="str">
        <f t="shared" si="1011"/>
        <v>Necole</v>
      </c>
      <c r="S4048" s="10" t="str">
        <f t="shared" si="1012"/>
        <v>Chatman</v>
      </c>
      <c r="T4048" s="10" t="str">
        <f t="shared" si="1013"/>
        <v>Mrs</v>
      </c>
      <c r="U4048" s="10" t="str">
        <f t="shared" si="1014"/>
        <v>F</v>
      </c>
      <c r="V4048" s="10" t="str">
        <f t="shared" si="1015"/>
        <v>30</v>
      </c>
      <c r="W4048" s="10" t="str">
        <f t="shared" si="1016"/>
        <v>Sarnell's Court</v>
      </c>
      <c r="X4048" s="10" t="str">
        <f t="shared" si="1017"/>
        <v>rt</v>
      </c>
      <c r="Y4048" s="10" t="str">
        <f t="shared" si="1018"/>
        <v>Sarnell's Court</v>
      </c>
      <c r="Z4048" s="10" t="str">
        <f t="shared" si="1019"/>
        <v>Tregaron</v>
      </c>
      <c r="AA4048" s="10" t="str">
        <f t="shared" si="1020"/>
        <v>WC</v>
      </c>
      <c r="AB4048" s="11" t="str">
        <f t="shared" si="1021"/>
        <v>44157</v>
      </c>
      <c r="AC4048" s="10" t="str">
        <f t="shared" si="1022"/>
        <v>84</v>
      </c>
      <c r="AD4048" s="10" t="str">
        <f t="shared" si="1023"/>
        <v>A1</v>
      </c>
      <c r="AE4048" s="12" t="str">
        <f t="shared" si="1024"/>
        <v/>
      </c>
    </row>
    <row r="4049" spans="1:31" x14ac:dyDescent="0.25">
      <c r="A4049" s="5">
        <v>4155</v>
      </c>
      <c r="B4049" s="6" t="s">
        <v>2984</v>
      </c>
      <c r="C4049" s="6" t="s">
        <v>1738</v>
      </c>
      <c r="D4049" s="6" t="s">
        <v>28</v>
      </c>
      <c r="E4049" s="6" t="s">
        <v>29</v>
      </c>
      <c r="F4049" s="6">
        <v>30</v>
      </c>
      <c r="G4049" s="6" t="s">
        <v>9081</v>
      </c>
      <c r="H4049" s="6" t="s">
        <v>2095</v>
      </c>
      <c r="I4049" s="6" t="s">
        <v>108</v>
      </c>
      <c r="J4049" s="7">
        <v>44113</v>
      </c>
      <c r="K4049" s="6">
        <v>31</v>
      </c>
      <c r="L4049" s="6" t="s">
        <v>33</v>
      </c>
      <c r="M4049" s="8"/>
      <c r="O4049">
        <f t="shared" si="1025"/>
        <v>0</v>
      </c>
      <c r="Q4049" s="5" t="str">
        <f t="shared" si="1010"/>
        <v>4155</v>
      </c>
      <c r="R4049" s="6" t="str">
        <f t="shared" si="1011"/>
        <v>Chang</v>
      </c>
      <c r="S4049" s="6" t="str">
        <f t="shared" si="1012"/>
        <v>Rodriguez</v>
      </c>
      <c r="T4049" s="6" t="str">
        <f t="shared" si="1013"/>
        <v>Mr</v>
      </c>
      <c r="U4049" s="6" t="str">
        <f t="shared" si="1014"/>
        <v>M</v>
      </c>
      <c r="V4049" s="6" t="str">
        <f t="shared" si="1015"/>
        <v>30</v>
      </c>
      <c r="W4049" s="6" t="str">
        <f t="shared" si="1016"/>
        <v>Saunders Ness</v>
      </c>
      <c r="X4049" s="6" t="str">
        <f t="shared" si="1017"/>
        <v>ss</v>
      </c>
      <c r="Y4049" s="6" t="str">
        <f t="shared" si="1018"/>
        <v>Saunders Ness</v>
      </c>
      <c r="Z4049" s="6" t="str">
        <f t="shared" si="1019"/>
        <v>Canterbury</v>
      </c>
      <c r="AA4049" s="6" t="str">
        <f t="shared" si="1020"/>
        <v>CB</v>
      </c>
      <c r="AB4049" s="7" t="str">
        <f t="shared" si="1021"/>
        <v>44113</v>
      </c>
      <c r="AC4049" s="6" t="str">
        <f t="shared" si="1022"/>
        <v>31</v>
      </c>
      <c r="AD4049" s="6" t="str">
        <f t="shared" si="1023"/>
        <v>A3</v>
      </c>
      <c r="AE4049" s="8" t="str">
        <f t="shared" si="1024"/>
        <v/>
      </c>
    </row>
    <row r="4050" spans="1:31" x14ac:dyDescent="0.25">
      <c r="A4050" s="9">
        <v>4156</v>
      </c>
      <c r="B4050" s="10" t="s">
        <v>9082</v>
      </c>
      <c r="C4050" s="10" t="s">
        <v>9083</v>
      </c>
      <c r="D4050" s="10" t="s">
        <v>49</v>
      </c>
      <c r="E4050" s="10" t="s">
        <v>16</v>
      </c>
      <c r="F4050" s="10">
        <v>90</v>
      </c>
      <c r="G4050" s="10" t="s">
        <v>9084</v>
      </c>
      <c r="H4050" s="10" t="s">
        <v>2184</v>
      </c>
      <c r="I4050" s="10" t="s">
        <v>32</v>
      </c>
      <c r="J4050" s="11">
        <v>44004</v>
      </c>
      <c r="K4050" s="10">
        <v>43</v>
      </c>
      <c r="L4050" s="10" t="s">
        <v>99</v>
      </c>
      <c r="M4050" s="12"/>
      <c r="O4050">
        <f t="shared" si="1025"/>
        <v>0</v>
      </c>
      <c r="Q4050" s="9" t="str">
        <f t="shared" si="1010"/>
        <v>4156</v>
      </c>
      <c r="R4050" s="10" t="str">
        <f t="shared" si="1011"/>
        <v>Emilia</v>
      </c>
      <c r="S4050" s="10" t="str">
        <f t="shared" si="1012"/>
        <v>Rudd</v>
      </c>
      <c r="T4050" s="10" t="str">
        <f t="shared" si="1013"/>
        <v>Miss</v>
      </c>
      <c r="U4050" s="10" t="str">
        <f t="shared" si="1014"/>
        <v>F</v>
      </c>
      <c r="V4050" s="10" t="str">
        <f t="shared" si="1015"/>
        <v>90</v>
      </c>
      <c r="W4050" s="10" t="str">
        <f t="shared" si="1016"/>
        <v>Saunders Place</v>
      </c>
      <c r="X4050" s="10" t="str">
        <f t="shared" si="1017"/>
        <v>ce</v>
      </c>
      <c r="Y4050" s="10" t="str">
        <f t="shared" si="1018"/>
        <v>Saunders Place</v>
      </c>
      <c r="Z4050" s="10" t="str">
        <f t="shared" si="1019"/>
        <v>Pulborough</v>
      </c>
      <c r="AA4050" s="10" t="str">
        <f t="shared" si="1020"/>
        <v>WC</v>
      </c>
      <c r="AB4050" s="11" t="str">
        <f t="shared" si="1021"/>
        <v>44004</v>
      </c>
      <c r="AC4050" s="10" t="str">
        <f t="shared" si="1022"/>
        <v>43</v>
      </c>
      <c r="AD4050" s="10" t="str">
        <f t="shared" si="1023"/>
        <v>E</v>
      </c>
      <c r="AE4050" s="12" t="str">
        <f t="shared" si="1024"/>
        <v/>
      </c>
    </row>
    <row r="4051" spans="1:31" x14ac:dyDescent="0.25">
      <c r="A4051" s="5">
        <v>4157</v>
      </c>
      <c r="B4051" s="6" t="s">
        <v>3599</v>
      </c>
      <c r="C4051" s="6" t="s">
        <v>9085</v>
      </c>
      <c r="D4051" s="6" t="s">
        <v>28</v>
      </c>
      <c r="E4051" s="6" t="s">
        <v>29</v>
      </c>
      <c r="F4051" s="6">
        <v>30</v>
      </c>
      <c r="G4051" s="6" t="s">
        <v>9086</v>
      </c>
      <c r="H4051" s="6" t="s">
        <v>256</v>
      </c>
      <c r="I4051" s="6" t="s">
        <v>32</v>
      </c>
      <c r="J4051" s="7">
        <v>43860</v>
      </c>
      <c r="K4051" s="6">
        <v>40</v>
      </c>
      <c r="L4051" s="6" t="s">
        <v>78</v>
      </c>
      <c r="M4051" s="8"/>
      <c r="O4051">
        <f t="shared" si="1025"/>
        <v>0</v>
      </c>
      <c r="Q4051" s="5" t="str">
        <f t="shared" si="1010"/>
        <v>4157</v>
      </c>
      <c r="R4051" s="6" t="str">
        <f t="shared" si="1011"/>
        <v>Peter</v>
      </c>
      <c r="S4051" s="6" t="str">
        <f t="shared" si="1012"/>
        <v>Rivera</v>
      </c>
      <c r="T4051" s="6" t="str">
        <f t="shared" si="1013"/>
        <v>Mr</v>
      </c>
      <c r="U4051" s="6" t="str">
        <f t="shared" si="1014"/>
        <v>M</v>
      </c>
      <c r="V4051" s="6" t="str">
        <f t="shared" si="1015"/>
        <v>30</v>
      </c>
      <c r="W4051" s="6" t="str">
        <f t="shared" si="1016"/>
        <v>Saville Place</v>
      </c>
      <c r="X4051" s="6" t="str">
        <f t="shared" si="1017"/>
        <v>ce</v>
      </c>
      <c r="Y4051" s="6" t="str">
        <f t="shared" si="1018"/>
        <v>Saville Place</v>
      </c>
      <c r="Z4051" s="6" t="str">
        <f t="shared" si="1019"/>
        <v>Wells</v>
      </c>
      <c r="AA4051" s="6" t="str">
        <f t="shared" si="1020"/>
        <v>WC</v>
      </c>
      <c r="AB4051" s="7" t="str">
        <f t="shared" si="1021"/>
        <v>43860</v>
      </c>
      <c r="AC4051" s="6" t="str">
        <f t="shared" si="1022"/>
        <v>40</v>
      </c>
      <c r="AD4051" s="6" t="str">
        <f t="shared" si="1023"/>
        <v>C2</v>
      </c>
      <c r="AE4051" s="8" t="str">
        <f t="shared" si="1024"/>
        <v/>
      </c>
    </row>
    <row r="4052" spans="1:31" x14ac:dyDescent="0.25">
      <c r="A4052" s="9">
        <v>4158</v>
      </c>
      <c r="B4052" s="10" t="s">
        <v>9087</v>
      </c>
      <c r="C4052" s="10" t="s">
        <v>9088</v>
      </c>
      <c r="D4052" s="10" t="s">
        <v>15</v>
      </c>
      <c r="E4052" s="10" t="s">
        <v>16</v>
      </c>
      <c r="F4052" s="10">
        <v>60</v>
      </c>
      <c r="G4052" s="10" t="s">
        <v>9089</v>
      </c>
      <c r="H4052" s="10" t="s">
        <v>4527</v>
      </c>
      <c r="I4052" s="10" t="s">
        <v>171</v>
      </c>
      <c r="J4052" s="11">
        <v>43878</v>
      </c>
      <c r="K4052" s="10">
        <v>75</v>
      </c>
      <c r="L4052" s="10" t="s">
        <v>20</v>
      </c>
      <c r="M4052" s="12"/>
      <c r="O4052">
        <f t="shared" si="1025"/>
        <v>0</v>
      </c>
      <c r="Q4052" s="9" t="str">
        <f t="shared" si="1010"/>
        <v>4158</v>
      </c>
      <c r="R4052" s="10" t="str">
        <f t="shared" si="1011"/>
        <v>Fredricka</v>
      </c>
      <c r="S4052" s="10" t="str">
        <f t="shared" si="1012"/>
        <v>Holcomb</v>
      </c>
      <c r="T4052" s="10" t="str">
        <f t="shared" si="1013"/>
        <v>Mrs</v>
      </c>
      <c r="U4052" s="10" t="str">
        <f t="shared" si="1014"/>
        <v>F</v>
      </c>
      <c r="V4052" s="10" t="str">
        <f t="shared" si="1015"/>
        <v>60</v>
      </c>
      <c r="W4052" s="10" t="str">
        <f t="shared" si="1016"/>
        <v>Savoy Street</v>
      </c>
      <c r="X4052" s="10" t="str">
        <f t="shared" si="1017"/>
        <v>et</v>
      </c>
      <c r="Y4052" s="10" t="str">
        <f t="shared" si="1018"/>
        <v>Savoy Street</v>
      </c>
      <c r="Z4052" s="10" t="str">
        <f t="shared" si="1019"/>
        <v>Cleckheaton</v>
      </c>
      <c r="AA4052" s="10" t="str">
        <f t="shared" si="1020"/>
        <v>PR</v>
      </c>
      <c r="AB4052" s="11" t="str">
        <f t="shared" si="1021"/>
        <v>43878</v>
      </c>
      <c r="AC4052" s="10" t="str">
        <f t="shared" si="1022"/>
        <v>75</v>
      </c>
      <c r="AD4052" s="10" t="str">
        <f t="shared" si="1023"/>
        <v>B</v>
      </c>
      <c r="AE4052" s="12" t="str">
        <f t="shared" si="1024"/>
        <v/>
      </c>
    </row>
    <row r="4053" spans="1:31" x14ac:dyDescent="0.25">
      <c r="A4053" s="5">
        <v>4159</v>
      </c>
      <c r="B4053" s="6" t="s">
        <v>7630</v>
      </c>
      <c r="C4053" s="6" t="s">
        <v>2970</v>
      </c>
      <c r="D4053" s="6" t="s">
        <v>115</v>
      </c>
      <c r="E4053" s="6" t="s">
        <v>16</v>
      </c>
      <c r="F4053" s="6">
        <v>60</v>
      </c>
      <c r="G4053" s="6" t="s">
        <v>9090</v>
      </c>
      <c r="H4053" s="6" t="s">
        <v>5213</v>
      </c>
      <c r="I4053" s="6" t="s">
        <v>144</v>
      </c>
      <c r="J4053" s="7">
        <v>43845</v>
      </c>
      <c r="K4053" s="6">
        <v>76</v>
      </c>
      <c r="L4053" s="6" t="s">
        <v>44</v>
      </c>
      <c r="M4053" s="8"/>
      <c r="O4053">
        <f t="shared" si="1025"/>
        <v>0</v>
      </c>
      <c r="Q4053" s="5" t="str">
        <f t="shared" si="1010"/>
        <v>4159</v>
      </c>
      <c r="R4053" s="6" t="str">
        <f t="shared" si="1011"/>
        <v>Anne</v>
      </c>
      <c r="S4053" s="6" t="str">
        <f t="shared" si="1012"/>
        <v>Burton</v>
      </c>
      <c r="T4053" s="6" t="str">
        <f t="shared" si="1013"/>
        <v>Prof</v>
      </c>
      <c r="U4053" s="6" t="str">
        <f t="shared" si="1014"/>
        <v>F</v>
      </c>
      <c r="V4053" s="6" t="str">
        <f t="shared" si="1015"/>
        <v>60</v>
      </c>
      <c r="W4053" s="6" t="str">
        <f t="shared" si="1016"/>
        <v>Sawley Road</v>
      </c>
      <c r="X4053" s="6" t="str">
        <f t="shared" si="1017"/>
        <v>ad</v>
      </c>
      <c r="Y4053" s="6" t="str">
        <f t="shared" si="1018"/>
        <v>Sawley Road</v>
      </c>
      <c r="Z4053" s="6" t="str">
        <f t="shared" si="1019"/>
        <v>Harleston</v>
      </c>
      <c r="AA4053" s="6" t="str">
        <f t="shared" si="1020"/>
        <v>UB</v>
      </c>
      <c r="AB4053" s="7" t="str">
        <f t="shared" si="1021"/>
        <v>43845</v>
      </c>
      <c r="AC4053" s="6" t="str">
        <f t="shared" si="1022"/>
        <v>76</v>
      </c>
      <c r="AD4053" s="6" t="str">
        <f t="shared" si="1023"/>
        <v>D</v>
      </c>
      <c r="AE4053" s="8" t="str">
        <f t="shared" si="1024"/>
        <v/>
      </c>
    </row>
    <row r="4054" spans="1:31" x14ac:dyDescent="0.25">
      <c r="A4054" s="9">
        <v>4160</v>
      </c>
      <c r="B4054" s="10" t="s">
        <v>4583</v>
      </c>
      <c r="C4054" s="10" t="s">
        <v>1758</v>
      </c>
      <c r="D4054" s="10" t="s">
        <v>28</v>
      </c>
      <c r="E4054" s="10" t="s">
        <v>29</v>
      </c>
      <c r="F4054" s="10">
        <v>60</v>
      </c>
      <c r="G4054" s="10" t="s">
        <v>9091</v>
      </c>
      <c r="H4054" s="10" t="s">
        <v>8930</v>
      </c>
      <c r="I4054" s="10" t="s">
        <v>32</v>
      </c>
      <c r="J4054" s="11">
        <v>44104</v>
      </c>
      <c r="K4054" s="10">
        <v>47</v>
      </c>
      <c r="L4054" s="10" t="s">
        <v>52</v>
      </c>
      <c r="M4054" s="12"/>
      <c r="O4054">
        <f t="shared" si="1025"/>
        <v>0</v>
      </c>
      <c r="Q4054" s="9" t="str">
        <f t="shared" si="1010"/>
        <v>4160</v>
      </c>
      <c r="R4054" s="10" t="str">
        <f t="shared" si="1011"/>
        <v>Timothy</v>
      </c>
      <c r="S4054" s="10" t="str">
        <f t="shared" si="1012"/>
        <v>Giles</v>
      </c>
      <c r="T4054" s="10" t="str">
        <f t="shared" si="1013"/>
        <v>Mr</v>
      </c>
      <c r="U4054" s="10" t="str">
        <f t="shared" si="1014"/>
        <v>M</v>
      </c>
      <c r="V4054" s="10" t="str">
        <f t="shared" si="1015"/>
        <v>60</v>
      </c>
      <c r="W4054" s="10" t="str">
        <f t="shared" si="1016"/>
        <v>Saxfield Street</v>
      </c>
      <c r="X4054" s="10" t="str">
        <f t="shared" si="1017"/>
        <v>et</v>
      </c>
      <c r="Y4054" s="10" t="str">
        <f t="shared" si="1018"/>
        <v>Saxfield Street</v>
      </c>
      <c r="Z4054" s="10" t="str">
        <f t="shared" si="1019"/>
        <v>New Malden</v>
      </c>
      <c r="AA4054" s="10" t="str">
        <f t="shared" si="1020"/>
        <v>WC</v>
      </c>
      <c r="AB4054" s="11" t="str">
        <f t="shared" si="1021"/>
        <v>44104</v>
      </c>
      <c r="AC4054" s="10" t="str">
        <f t="shared" si="1022"/>
        <v>47</v>
      </c>
      <c r="AD4054" s="10" t="str">
        <f t="shared" si="1023"/>
        <v>A1</v>
      </c>
      <c r="AE4054" s="12" t="str">
        <f t="shared" si="1024"/>
        <v/>
      </c>
    </row>
    <row r="4055" spans="1:31" x14ac:dyDescent="0.25">
      <c r="A4055" s="5">
        <v>4161</v>
      </c>
      <c r="B4055" s="6" t="s">
        <v>9092</v>
      </c>
      <c r="C4055" s="6" t="s">
        <v>3233</v>
      </c>
      <c r="D4055" s="6" t="s">
        <v>49</v>
      </c>
      <c r="E4055" s="6" t="s">
        <v>16</v>
      </c>
      <c r="F4055" s="6">
        <v>30</v>
      </c>
      <c r="G4055" s="6" t="s">
        <v>9093</v>
      </c>
      <c r="H4055" s="6" t="s">
        <v>655</v>
      </c>
      <c r="I4055" s="6" t="s">
        <v>32</v>
      </c>
      <c r="J4055" s="7">
        <v>44555</v>
      </c>
      <c r="K4055" s="6">
        <v>81</v>
      </c>
      <c r="L4055" s="6" t="s">
        <v>39</v>
      </c>
      <c r="M4055" s="8"/>
      <c r="O4055">
        <f t="shared" si="1025"/>
        <v>0</v>
      </c>
      <c r="Q4055" s="5" t="str">
        <f t="shared" si="1010"/>
        <v>4161</v>
      </c>
      <c r="R4055" s="6" t="str">
        <f t="shared" si="1011"/>
        <v>Junie</v>
      </c>
      <c r="S4055" s="6" t="str">
        <f t="shared" si="1012"/>
        <v>Eddy</v>
      </c>
      <c r="T4055" s="6" t="str">
        <f t="shared" si="1013"/>
        <v>Miss</v>
      </c>
      <c r="U4055" s="6" t="str">
        <f t="shared" si="1014"/>
        <v>F</v>
      </c>
      <c r="V4055" s="6" t="str">
        <f t="shared" si="1015"/>
        <v>30</v>
      </c>
      <c r="W4055" s="6" t="str">
        <f t="shared" si="1016"/>
        <v>Sayer Street</v>
      </c>
      <c r="X4055" s="6" t="str">
        <f t="shared" si="1017"/>
        <v>et</v>
      </c>
      <c r="Y4055" s="6" t="str">
        <f t="shared" si="1018"/>
        <v>Sayer Street</v>
      </c>
      <c r="Z4055" s="6" t="str">
        <f t="shared" si="1019"/>
        <v>Tighnabruaich</v>
      </c>
      <c r="AA4055" s="6" t="str">
        <f t="shared" si="1020"/>
        <v>WC</v>
      </c>
      <c r="AB4055" s="7" t="str">
        <f t="shared" si="1021"/>
        <v>44555</v>
      </c>
      <c r="AC4055" s="6" t="str">
        <f t="shared" si="1022"/>
        <v>81</v>
      </c>
      <c r="AD4055" s="6" t="str">
        <f t="shared" si="1023"/>
        <v>C1</v>
      </c>
      <c r="AE4055" s="8" t="str">
        <f t="shared" si="1024"/>
        <v/>
      </c>
    </row>
    <row r="4056" spans="1:31" x14ac:dyDescent="0.25">
      <c r="A4056" s="9">
        <v>4162</v>
      </c>
      <c r="B4056" s="10" t="s">
        <v>9094</v>
      </c>
      <c r="C4056" s="10" t="s">
        <v>2388</v>
      </c>
      <c r="D4056" s="10" t="s">
        <v>49</v>
      </c>
      <c r="E4056" s="10" t="s">
        <v>7609</v>
      </c>
      <c r="F4056" s="10">
        <v>60</v>
      </c>
      <c r="G4056" s="10" t="s">
        <v>9095</v>
      </c>
      <c r="H4056" s="10" t="s">
        <v>3031</v>
      </c>
      <c r="I4056" s="10" t="s">
        <v>122</v>
      </c>
      <c r="J4056" s="11">
        <v>44107</v>
      </c>
      <c r="K4056" s="10">
        <v>64</v>
      </c>
      <c r="L4056" s="10" t="s">
        <v>78</v>
      </c>
      <c r="M4056" s="12"/>
      <c r="O4056">
        <f t="shared" si="1025"/>
        <v>0</v>
      </c>
      <c r="Q4056" s="9" t="str">
        <f t="shared" si="1010"/>
        <v>4162</v>
      </c>
      <c r="R4056" s="10" t="str">
        <f t="shared" si="1011"/>
        <v>Sindy</v>
      </c>
      <c r="S4056" s="10" t="str">
        <f t="shared" si="1012"/>
        <v>Avery</v>
      </c>
      <c r="T4056" s="10" t="str">
        <f t="shared" si="1013"/>
        <v>Miss</v>
      </c>
      <c r="U4056" s="10" t="str">
        <f t="shared" si="1014"/>
        <v>F</v>
      </c>
      <c r="V4056" s="10" t="str">
        <f t="shared" si="1015"/>
        <v>60</v>
      </c>
      <c r="W4056" s="10" t="str">
        <f t="shared" si="1016"/>
        <v>Sayes Street</v>
      </c>
      <c r="X4056" s="10" t="str">
        <f t="shared" si="1017"/>
        <v>et</v>
      </c>
      <c r="Y4056" s="10" t="str">
        <f t="shared" si="1018"/>
        <v>Sayes Street</v>
      </c>
      <c r="Z4056" s="10" t="str">
        <f t="shared" si="1019"/>
        <v>Llanbedrgoch</v>
      </c>
      <c r="AA4056" s="10" t="str">
        <f t="shared" si="1020"/>
        <v>WN</v>
      </c>
      <c r="AB4056" s="11" t="str">
        <f t="shared" si="1021"/>
        <v>44107</v>
      </c>
      <c r="AC4056" s="10" t="str">
        <f t="shared" si="1022"/>
        <v>64</v>
      </c>
      <c r="AD4056" s="10" t="str">
        <f t="shared" si="1023"/>
        <v>C2</v>
      </c>
      <c r="AE4056" s="12" t="str">
        <f t="shared" si="1024"/>
        <v/>
      </c>
    </row>
    <row r="4057" spans="1:31" x14ac:dyDescent="0.25">
      <c r="A4057" s="5">
        <v>4163</v>
      </c>
      <c r="B4057" s="6" t="s">
        <v>9096</v>
      </c>
      <c r="C4057" s="6" t="s">
        <v>4819</v>
      </c>
      <c r="D4057" s="6" t="s">
        <v>15</v>
      </c>
      <c r="E4057" s="6" t="s">
        <v>16</v>
      </c>
      <c r="F4057" s="6">
        <v>60</v>
      </c>
      <c r="G4057" s="6" t="s">
        <v>9097</v>
      </c>
      <c r="H4057" s="6" t="s">
        <v>2295</v>
      </c>
      <c r="I4057" s="6" t="s">
        <v>25</v>
      </c>
      <c r="J4057" s="7">
        <v>44115</v>
      </c>
      <c r="K4057" s="6">
        <v>67</v>
      </c>
      <c r="L4057" s="6" t="s">
        <v>68</v>
      </c>
      <c r="M4057" s="8"/>
      <c r="O4057">
        <f t="shared" si="1025"/>
        <v>0</v>
      </c>
      <c r="Q4057" s="5" t="str">
        <f t="shared" si="1010"/>
        <v>4163</v>
      </c>
      <c r="R4057" s="6" t="str">
        <f t="shared" si="1011"/>
        <v>Marti</v>
      </c>
      <c r="S4057" s="6" t="str">
        <f t="shared" si="1012"/>
        <v>Jones</v>
      </c>
      <c r="T4057" s="6" t="str">
        <f t="shared" si="1013"/>
        <v>Mrs</v>
      </c>
      <c r="U4057" s="6" t="str">
        <f t="shared" si="1014"/>
        <v>F</v>
      </c>
      <c r="V4057" s="6" t="str">
        <f t="shared" si="1015"/>
        <v>60</v>
      </c>
      <c r="W4057" s="6" t="str">
        <f t="shared" si="1016"/>
        <v>Scala Street</v>
      </c>
      <c r="X4057" s="6" t="str">
        <f t="shared" si="1017"/>
        <v>et</v>
      </c>
      <c r="Y4057" s="6" t="str">
        <f t="shared" si="1018"/>
        <v>Scala Street</v>
      </c>
      <c r="Z4057" s="6" t="str">
        <f t="shared" si="1019"/>
        <v>Huddersfield</v>
      </c>
      <c r="AA4057" s="6" t="str">
        <f t="shared" si="1020"/>
        <v>HG</v>
      </c>
      <c r="AB4057" s="7" t="str">
        <f t="shared" si="1021"/>
        <v>44115</v>
      </c>
      <c r="AC4057" s="6" t="str">
        <f t="shared" si="1022"/>
        <v>67</v>
      </c>
      <c r="AD4057" s="6" t="str">
        <f t="shared" si="1023"/>
        <v>A2</v>
      </c>
      <c r="AE4057" s="8" t="str">
        <f t="shared" si="1024"/>
        <v/>
      </c>
    </row>
    <row r="4058" spans="1:31" x14ac:dyDescent="0.25">
      <c r="A4058" s="9">
        <v>4164</v>
      </c>
      <c r="B4058" s="10" t="s">
        <v>9098</v>
      </c>
      <c r="C4058" s="10" t="s">
        <v>2596</v>
      </c>
      <c r="D4058" s="10" t="s">
        <v>49</v>
      </c>
      <c r="E4058" s="10" t="s">
        <v>16</v>
      </c>
      <c r="F4058" s="10">
        <v>90</v>
      </c>
      <c r="G4058" s="10" t="s">
        <v>9099</v>
      </c>
      <c r="H4058" s="10" t="s">
        <v>1201</v>
      </c>
      <c r="I4058" s="10" t="s">
        <v>291</v>
      </c>
      <c r="J4058" s="11">
        <v>44453</v>
      </c>
      <c r="K4058" s="10">
        <v>34</v>
      </c>
      <c r="L4058" s="10" t="s">
        <v>62</v>
      </c>
      <c r="M4058" s="12"/>
      <c r="O4058">
        <f t="shared" si="1025"/>
        <v>0</v>
      </c>
      <c r="Q4058" s="9" t="str">
        <f t="shared" si="1010"/>
        <v>4164</v>
      </c>
      <c r="R4058" s="10" t="str">
        <f t="shared" si="1011"/>
        <v>Josie</v>
      </c>
      <c r="S4058" s="10" t="str">
        <f t="shared" si="1012"/>
        <v>Hackett</v>
      </c>
      <c r="T4058" s="10" t="str">
        <f t="shared" si="1013"/>
        <v>Miss</v>
      </c>
      <c r="U4058" s="10" t="str">
        <f t="shared" si="1014"/>
        <v>F</v>
      </c>
      <c r="V4058" s="10" t="str">
        <f t="shared" si="1015"/>
        <v>90</v>
      </c>
      <c r="W4058" s="10" t="str">
        <f t="shared" si="1016"/>
        <v>Scarborough Street</v>
      </c>
      <c r="X4058" s="10" t="str">
        <f t="shared" si="1017"/>
        <v>et</v>
      </c>
      <c r="Y4058" s="10" t="str">
        <f t="shared" si="1018"/>
        <v>Scarborough Street</v>
      </c>
      <c r="Z4058" s="10" t="str">
        <f t="shared" si="1019"/>
        <v>Lancashire</v>
      </c>
      <c r="AA4058" s="10" t="str">
        <f t="shared" si="1020"/>
        <v>HS</v>
      </c>
      <c r="AB4058" s="11" t="str">
        <f t="shared" si="1021"/>
        <v>44453</v>
      </c>
      <c r="AC4058" s="10" t="str">
        <f t="shared" si="1022"/>
        <v>34</v>
      </c>
      <c r="AD4058" s="10" t="str">
        <f t="shared" si="1023"/>
        <v>C4</v>
      </c>
      <c r="AE4058" s="12" t="str">
        <f t="shared" si="1024"/>
        <v/>
      </c>
    </row>
    <row r="4059" spans="1:31" x14ac:dyDescent="0.25">
      <c r="A4059" s="5">
        <v>4165</v>
      </c>
      <c r="B4059" s="6" t="s">
        <v>9100</v>
      </c>
      <c r="C4059" s="6" t="s">
        <v>5556</v>
      </c>
      <c r="D4059" s="6" t="s">
        <v>49</v>
      </c>
      <c r="E4059" s="6" t="s">
        <v>16</v>
      </c>
      <c r="F4059" s="6">
        <v>30</v>
      </c>
      <c r="G4059" s="6" t="s">
        <v>9101</v>
      </c>
      <c r="H4059" s="6" t="s">
        <v>4744</v>
      </c>
      <c r="I4059" s="6" t="s">
        <v>32</v>
      </c>
      <c r="J4059" s="7">
        <v>44453</v>
      </c>
      <c r="K4059" s="6">
        <v>74</v>
      </c>
      <c r="L4059" s="6" t="s">
        <v>157</v>
      </c>
      <c r="M4059" s="8"/>
      <c r="O4059">
        <f t="shared" si="1025"/>
        <v>0</v>
      </c>
      <c r="Q4059" s="5" t="str">
        <f t="shared" si="1010"/>
        <v>4165</v>
      </c>
      <c r="R4059" s="6" t="str">
        <f t="shared" si="1011"/>
        <v>Zelda</v>
      </c>
      <c r="S4059" s="6" t="str">
        <f t="shared" si="1012"/>
        <v>Mckenzie</v>
      </c>
      <c r="T4059" s="6" t="str">
        <f t="shared" si="1013"/>
        <v>Miss</v>
      </c>
      <c r="U4059" s="6" t="str">
        <f t="shared" si="1014"/>
        <v>F</v>
      </c>
      <c r="V4059" s="6" t="str">
        <f t="shared" si="1015"/>
        <v>30</v>
      </c>
      <c r="W4059" s="6" t="str">
        <f t="shared" si="1016"/>
        <v>Scawen Road</v>
      </c>
      <c r="X4059" s="6" t="str">
        <f t="shared" si="1017"/>
        <v>ad</v>
      </c>
      <c r="Y4059" s="6" t="str">
        <f t="shared" si="1018"/>
        <v>Scawen Road</v>
      </c>
      <c r="Z4059" s="6" t="str">
        <f t="shared" si="1019"/>
        <v>Welling</v>
      </c>
      <c r="AA4059" s="6" t="str">
        <f t="shared" si="1020"/>
        <v>WC</v>
      </c>
      <c r="AB4059" s="7" t="str">
        <f t="shared" si="1021"/>
        <v>44453</v>
      </c>
      <c r="AC4059" s="6" t="str">
        <f t="shared" si="1022"/>
        <v>74</v>
      </c>
      <c r="AD4059" s="6" t="str">
        <f t="shared" si="1023"/>
        <v>C3</v>
      </c>
      <c r="AE4059" s="8" t="str">
        <f t="shared" si="1024"/>
        <v/>
      </c>
    </row>
    <row r="4060" spans="1:31" x14ac:dyDescent="0.25">
      <c r="A4060" s="9">
        <v>4166</v>
      </c>
      <c r="B4060" s="10" t="s">
        <v>6136</v>
      </c>
      <c r="C4060" s="10" t="s">
        <v>2385</v>
      </c>
      <c r="D4060" s="10" t="s">
        <v>49</v>
      </c>
      <c r="E4060" s="10" t="s">
        <v>16</v>
      </c>
      <c r="F4060" s="10">
        <v>30</v>
      </c>
      <c r="G4060" s="10" t="s">
        <v>9102</v>
      </c>
      <c r="H4060" s="10" t="s">
        <v>3205</v>
      </c>
      <c r="I4060" s="10" t="s">
        <v>32</v>
      </c>
      <c r="J4060" s="11">
        <v>43772</v>
      </c>
      <c r="K4060" s="10">
        <v>11</v>
      </c>
      <c r="L4060" s="10" t="s">
        <v>78</v>
      </c>
      <c r="M4060" s="12"/>
      <c r="O4060">
        <f t="shared" si="1025"/>
        <v>0</v>
      </c>
      <c r="Q4060" s="9" t="str">
        <f t="shared" si="1010"/>
        <v>4166</v>
      </c>
      <c r="R4060" s="10" t="str">
        <f t="shared" si="1011"/>
        <v>Wanda</v>
      </c>
      <c r="S4060" s="10" t="str">
        <f t="shared" si="1012"/>
        <v>Barron</v>
      </c>
      <c r="T4060" s="10" t="str">
        <f t="shared" si="1013"/>
        <v>Miss</v>
      </c>
      <c r="U4060" s="10" t="str">
        <f t="shared" si="1014"/>
        <v>F</v>
      </c>
      <c r="V4060" s="10" t="str">
        <f t="shared" si="1015"/>
        <v>30</v>
      </c>
      <c r="W4060" s="10" t="str">
        <f t="shared" si="1016"/>
        <v>Scerapis</v>
      </c>
      <c r="X4060" s="10" t="str">
        <f t="shared" si="1017"/>
        <v>is</v>
      </c>
      <c r="Y4060" s="10" t="str">
        <f t="shared" si="1018"/>
        <v>Scerapis</v>
      </c>
      <c r="Z4060" s="10" t="str">
        <f t="shared" si="1019"/>
        <v>Portrush</v>
      </c>
      <c r="AA4060" s="10" t="str">
        <f t="shared" si="1020"/>
        <v>WC</v>
      </c>
      <c r="AB4060" s="11" t="str">
        <f t="shared" si="1021"/>
        <v>43772</v>
      </c>
      <c r="AC4060" s="10" t="str">
        <f t="shared" si="1022"/>
        <v>11</v>
      </c>
      <c r="AD4060" s="10" t="str">
        <f t="shared" si="1023"/>
        <v>C2</v>
      </c>
      <c r="AE4060" s="12" t="str">
        <f t="shared" si="1024"/>
        <v/>
      </c>
    </row>
    <row r="4061" spans="1:31" x14ac:dyDescent="0.25">
      <c r="A4061" s="5">
        <v>4167</v>
      </c>
      <c r="B4061" s="6" t="s">
        <v>6737</v>
      </c>
      <c r="C4061" s="6" t="s">
        <v>9103</v>
      </c>
      <c r="D4061" s="6" t="s">
        <v>28</v>
      </c>
      <c r="E4061" s="6" t="s">
        <v>29</v>
      </c>
      <c r="F4061" s="6">
        <v>90</v>
      </c>
      <c r="G4061" s="6" t="s">
        <v>9104</v>
      </c>
      <c r="H4061" s="6" t="s">
        <v>912</v>
      </c>
      <c r="I4061" s="6" t="s">
        <v>32</v>
      </c>
      <c r="J4061" s="7">
        <v>43553</v>
      </c>
      <c r="K4061" s="6">
        <v>82</v>
      </c>
      <c r="L4061" s="6" t="s">
        <v>20</v>
      </c>
      <c r="M4061" s="8"/>
      <c r="O4061">
        <f t="shared" si="1025"/>
        <v>0</v>
      </c>
      <c r="Q4061" s="5" t="str">
        <f t="shared" si="1010"/>
        <v>4167</v>
      </c>
      <c r="R4061" s="6" t="str">
        <f t="shared" si="1011"/>
        <v>Philip</v>
      </c>
      <c r="S4061" s="6" t="str">
        <f t="shared" si="1012"/>
        <v>Guevara</v>
      </c>
      <c r="T4061" s="6" t="str">
        <f t="shared" si="1013"/>
        <v>Mr</v>
      </c>
      <c r="U4061" s="6" t="str">
        <f t="shared" si="1014"/>
        <v>M</v>
      </c>
      <c r="V4061" s="6" t="str">
        <f t="shared" si="1015"/>
        <v>90</v>
      </c>
      <c r="W4061" s="6" t="str">
        <f t="shared" si="1016"/>
        <v>School: William</v>
      </c>
      <c r="X4061" s="6" t="str">
        <f t="shared" si="1017"/>
        <v>am</v>
      </c>
      <c r="Y4061" s="6" t="str">
        <f t="shared" si="1018"/>
        <v>School: William</v>
      </c>
      <c r="Z4061" s="6" t="str">
        <f t="shared" si="1019"/>
        <v>Norfolk</v>
      </c>
      <c r="AA4061" s="6" t="str">
        <f t="shared" si="1020"/>
        <v>WC</v>
      </c>
      <c r="AB4061" s="7" t="str">
        <f t="shared" si="1021"/>
        <v>43553</v>
      </c>
      <c r="AC4061" s="6" t="str">
        <f t="shared" si="1022"/>
        <v>82</v>
      </c>
      <c r="AD4061" s="6" t="str">
        <f t="shared" si="1023"/>
        <v>B</v>
      </c>
      <c r="AE4061" s="8" t="str">
        <f t="shared" si="1024"/>
        <v/>
      </c>
    </row>
    <row r="4062" spans="1:31" x14ac:dyDescent="0.25">
      <c r="A4062" s="9">
        <v>4168</v>
      </c>
      <c r="B4062" s="10" t="s">
        <v>9105</v>
      </c>
      <c r="C4062" s="10" t="s">
        <v>6215</v>
      </c>
      <c r="D4062" s="10" t="s">
        <v>49</v>
      </c>
      <c r="E4062" s="10" t="s">
        <v>16</v>
      </c>
      <c r="F4062" s="10">
        <v>60</v>
      </c>
      <c r="G4062" s="10" t="s">
        <v>9106</v>
      </c>
      <c r="H4062" s="10" t="s">
        <v>4653</v>
      </c>
      <c r="I4062" s="10" t="s">
        <v>185</v>
      </c>
      <c r="J4062" s="11">
        <v>43672</v>
      </c>
      <c r="K4062" s="10">
        <v>41</v>
      </c>
      <c r="L4062" s="10" t="s">
        <v>33</v>
      </c>
      <c r="M4062" s="12"/>
      <c r="O4062">
        <f t="shared" si="1025"/>
        <v>0</v>
      </c>
      <c r="Q4062" s="9" t="str">
        <f t="shared" si="1010"/>
        <v>4168</v>
      </c>
      <c r="R4062" s="10" t="str">
        <f t="shared" si="1011"/>
        <v>Quiana</v>
      </c>
      <c r="S4062" s="10" t="str">
        <f t="shared" si="1012"/>
        <v>Mccord</v>
      </c>
      <c r="T4062" s="10" t="str">
        <f t="shared" si="1013"/>
        <v>Miss</v>
      </c>
      <c r="U4062" s="10" t="str">
        <f t="shared" si="1014"/>
        <v>F</v>
      </c>
      <c r="V4062" s="10" t="str">
        <f t="shared" si="1015"/>
        <v>60</v>
      </c>
      <c r="W4062" s="10" t="str">
        <f t="shared" si="1016"/>
        <v>Scotch Court</v>
      </c>
      <c r="X4062" s="10" t="str">
        <f t="shared" si="1017"/>
        <v>rt</v>
      </c>
      <c r="Y4062" s="10" t="str">
        <f t="shared" si="1018"/>
        <v>Scotch Court</v>
      </c>
      <c r="Z4062" s="10" t="str">
        <f t="shared" si="1019"/>
        <v>Grantham</v>
      </c>
      <c r="AA4062" s="10" t="str">
        <f t="shared" si="1020"/>
        <v>HX</v>
      </c>
      <c r="AB4062" s="11" t="str">
        <f t="shared" si="1021"/>
        <v>43672</v>
      </c>
      <c r="AC4062" s="10" t="str">
        <f t="shared" si="1022"/>
        <v>41</v>
      </c>
      <c r="AD4062" s="10" t="str">
        <f t="shared" si="1023"/>
        <v>A3</v>
      </c>
      <c r="AE4062" s="12" t="str">
        <f t="shared" si="1024"/>
        <v/>
      </c>
    </row>
    <row r="4063" spans="1:31" x14ac:dyDescent="0.25">
      <c r="A4063" s="5">
        <v>4169</v>
      </c>
      <c r="B4063" s="6" t="s">
        <v>123</v>
      </c>
      <c r="C4063" s="6" t="s">
        <v>3811</v>
      </c>
      <c r="D4063" s="6" t="s">
        <v>49</v>
      </c>
      <c r="E4063" s="6" t="s">
        <v>16</v>
      </c>
      <c r="F4063" s="6">
        <v>60</v>
      </c>
      <c r="G4063" s="6" t="s">
        <v>9107</v>
      </c>
      <c r="H4063" s="6" t="s">
        <v>579</v>
      </c>
      <c r="I4063" s="6" t="s">
        <v>32</v>
      </c>
      <c r="J4063" s="7">
        <v>44341</v>
      </c>
      <c r="K4063" s="6">
        <v>77</v>
      </c>
      <c r="L4063" s="6" t="s">
        <v>33</v>
      </c>
      <c r="M4063" s="8"/>
      <c r="O4063">
        <f t="shared" si="1025"/>
        <v>0</v>
      </c>
      <c r="Q4063" s="5" t="str">
        <f t="shared" si="1010"/>
        <v>4169</v>
      </c>
      <c r="R4063" s="6" t="str">
        <f t="shared" si="1011"/>
        <v>Jody</v>
      </c>
      <c r="S4063" s="6" t="str">
        <f t="shared" si="1012"/>
        <v>Burroughs</v>
      </c>
      <c r="T4063" s="6" t="str">
        <f t="shared" si="1013"/>
        <v>Miss</v>
      </c>
      <c r="U4063" s="6" t="str">
        <f t="shared" si="1014"/>
        <v>F</v>
      </c>
      <c r="V4063" s="6" t="str">
        <f t="shared" si="1015"/>
        <v>60</v>
      </c>
      <c r="W4063" s="6" t="str">
        <f t="shared" si="1016"/>
        <v>Scotland Green</v>
      </c>
      <c r="X4063" s="6" t="str">
        <f t="shared" si="1017"/>
        <v>en</v>
      </c>
      <c r="Y4063" s="6" t="str">
        <f t="shared" si="1018"/>
        <v>Scotland Green</v>
      </c>
      <c r="Z4063" s="6" t="str">
        <f t="shared" si="1019"/>
        <v>Prestatyn</v>
      </c>
      <c r="AA4063" s="6" t="str">
        <f t="shared" si="1020"/>
        <v>WC</v>
      </c>
      <c r="AB4063" s="7" t="str">
        <f t="shared" si="1021"/>
        <v>44341</v>
      </c>
      <c r="AC4063" s="6" t="str">
        <f t="shared" si="1022"/>
        <v>77</v>
      </c>
      <c r="AD4063" s="6" t="str">
        <f t="shared" si="1023"/>
        <v>A3</v>
      </c>
      <c r="AE4063" s="8" t="str">
        <f t="shared" si="1024"/>
        <v/>
      </c>
    </row>
    <row r="4064" spans="1:31" x14ac:dyDescent="0.25">
      <c r="A4064" s="9">
        <v>4170</v>
      </c>
      <c r="B4064" s="10" t="s">
        <v>4959</v>
      </c>
      <c r="C4064" s="10" t="s">
        <v>1719</v>
      </c>
      <c r="D4064" s="10" t="s">
        <v>41</v>
      </c>
      <c r="E4064" s="10" t="s">
        <v>16</v>
      </c>
      <c r="F4064" s="10">
        <v>60</v>
      </c>
      <c r="G4064" s="10" t="s">
        <v>9108</v>
      </c>
      <c r="H4064" s="10" t="s">
        <v>4370</v>
      </c>
      <c r="I4064" s="10" t="s">
        <v>32</v>
      </c>
      <c r="J4064" s="11">
        <v>43602</v>
      </c>
      <c r="K4064" s="10">
        <v>55</v>
      </c>
      <c r="L4064" s="10" t="s">
        <v>68</v>
      </c>
      <c r="M4064" s="12"/>
      <c r="O4064">
        <f t="shared" si="1025"/>
        <v>0</v>
      </c>
      <c r="Q4064" s="9" t="str">
        <f t="shared" si="1010"/>
        <v>4170</v>
      </c>
      <c r="R4064" s="10" t="str">
        <f t="shared" si="1011"/>
        <v>Denisse</v>
      </c>
      <c r="S4064" s="10" t="str">
        <f t="shared" si="1012"/>
        <v>Sargent</v>
      </c>
      <c r="T4064" s="10" t="str">
        <f t="shared" si="1013"/>
        <v>Ms</v>
      </c>
      <c r="U4064" s="10" t="str">
        <f t="shared" si="1014"/>
        <v>F</v>
      </c>
      <c r="V4064" s="10" t="str">
        <f t="shared" si="1015"/>
        <v>60</v>
      </c>
      <c r="W4064" s="10" t="str">
        <f t="shared" si="1016"/>
        <v>Scottwell Drive</v>
      </c>
      <c r="X4064" s="10" t="str">
        <f t="shared" si="1017"/>
        <v>ve</v>
      </c>
      <c r="Y4064" s="10" t="str">
        <f t="shared" si="1018"/>
        <v>Scottwell Drive</v>
      </c>
      <c r="Z4064" s="10" t="str">
        <f t="shared" si="1019"/>
        <v>Port Glasgow</v>
      </c>
      <c r="AA4064" s="10" t="str">
        <f t="shared" si="1020"/>
        <v>WC</v>
      </c>
      <c r="AB4064" s="11" t="str">
        <f t="shared" si="1021"/>
        <v>43602</v>
      </c>
      <c r="AC4064" s="10" t="str">
        <f t="shared" si="1022"/>
        <v>55</v>
      </c>
      <c r="AD4064" s="10" t="str">
        <f t="shared" si="1023"/>
        <v>A2</v>
      </c>
      <c r="AE4064" s="12" t="str">
        <f t="shared" si="1024"/>
        <v/>
      </c>
    </row>
    <row r="4065" spans="1:31" x14ac:dyDescent="0.25">
      <c r="A4065" s="5">
        <v>4171</v>
      </c>
      <c r="B4065" s="6" t="s">
        <v>2105</v>
      </c>
      <c r="C4065" s="6" t="s">
        <v>2031</v>
      </c>
      <c r="D4065" s="6" t="s">
        <v>28</v>
      </c>
      <c r="E4065" s="6" t="s">
        <v>29</v>
      </c>
      <c r="F4065" s="6">
        <v>30</v>
      </c>
      <c r="G4065" s="6" t="s">
        <v>9109</v>
      </c>
      <c r="H4065" s="6" t="s">
        <v>385</v>
      </c>
      <c r="I4065" s="6" t="s">
        <v>32</v>
      </c>
      <c r="J4065" s="7">
        <v>43902</v>
      </c>
      <c r="K4065" s="6">
        <v>11</v>
      </c>
      <c r="L4065" s="6" t="s">
        <v>39</v>
      </c>
      <c r="M4065" s="8"/>
      <c r="O4065">
        <f t="shared" si="1025"/>
        <v>0</v>
      </c>
      <c r="Q4065" s="5" t="str">
        <f t="shared" si="1010"/>
        <v>4171</v>
      </c>
      <c r="R4065" s="6" t="str">
        <f t="shared" si="1011"/>
        <v>Olen</v>
      </c>
      <c r="S4065" s="6" t="str">
        <f t="shared" si="1012"/>
        <v>Hinton</v>
      </c>
      <c r="T4065" s="6" t="str">
        <f t="shared" si="1013"/>
        <v>Mr</v>
      </c>
      <c r="U4065" s="6" t="str">
        <f t="shared" si="1014"/>
        <v>M</v>
      </c>
      <c r="V4065" s="6" t="str">
        <f t="shared" si="1015"/>
        <v>30</v>
      </c>
      <c r="W4065" s="6" t="str">
        <f t="shared" si="1016"/>
        <v>Scrubs Lane</v>
      </c>
      <c r="X4065" s="6" t="str">
        <f t="shared" si="1017"/>
        <v>ne</v>
      </c>
      <c r="Y4065" s="6" t="str">
        <f t="shared" si="1018"/>
        <v>Scrubs Lane</v>
      </c>
      <c r="Z4065" s="6" t="str">
        <f t="shared" si="1019"/>
        <v>South Yorkshire</v>
      </c>
      <c r="AA4065" s="6" t="str">
        <f t="shared" si="1020"/>
        <v>WC</v>
      </c>
      <c r="AB4065" s="7" t="str">
        <f t="shared" si="1021"/>
        <v>43902</v>
      </c>
      <c r="AC4065" s="6" t="str">
        <f t="shared" si="1022"/>
        <v>11</v>
      </c>
      <c r="AD4065" s="6" t="str">
        <f t="shared" si="1023"/>
        <v>C1</v>
      </c>
      <c r="AE4065" s="8" t="str">
        <f t="shared" si="1024"/>
        <v/>
      </c>
    </row>
    <row r="4066" spans="1:31" x14ac:dyDescent="0.25">
      <c r="A4066" s="9">
        <v>4172</v>
      </c>
      <c r="B4066" s="10" t="s">
        <v>1115</v>
      </c>
      <c r="C4066" s="10" t="s">
        <v>8806</v>
      </c>
      <c r="D4066" s="10" t="s">
        <v>28</v>
      </c>
      <c r="E4066" s="10" t="s">
        <v>29</v>
      </c>
      <c r="F4066" s="10">
        <v>30</v>
      </c>
      <c r="G4066" s="10" t="s">
        <v>9110</v>
      </c>
      <c r="H4066" s="10" t="s">
        <v>2824</v>
      </c>
      <c r="I4066" s="10" t="s">
        <v>19</v>
      </c>
      <c r="J4066" s="11">
        <v>44438</v>
      </c>
      <c r="K4066" s="10">
        <v>11</v>
      </c>
      <c r="L4066" s="10" t="s">
        <v>62</v>
      </c>
      <c r="M4066" s="12"/>
      <c r="O4066">
        <f t="shared" si="1025"/>
        <v>0</v>
      </c>
      <c r="Q4066" s="9" t="str">
        <f t="shared" si="1010"/>
        <v>4172</v>
      </c>
      <c r="R4066" s="10" t="str">
        <f t="shared" si="1011"/>
        <v>Dane</v>
      </c>
      <c r="S4066" s="10" t="str">
        <f t="shared" si="1012"/>
        <v>Hodge</v>
      </c>
      <c r="T4066" s="10" t="str">
        <f t="shared" si="1013"/>
        <v>Mr</v>
      </c>
      <c r="U4066" s="10" t="str">
        <f t="shared" si="1014"/>
        <v>M</v>
      </c>
      <c r="V4066" s="10" t="str">
        <f t="shared" si="1015"/>
        <v>30</v>
      </c>
      <c r="W4066" s="10" t="str">
        <f t="shared" si="1016"/>
        <v>Sea Witch</v>
      </c>
      <c r="X4066" s="10" t="str">
        <f t="shared" si="1017"/>
        <v>ch</v>
      </c>
      <c r="Y4066" s="10" t="str">
        <f t="shared" si="1018"/>
        <v>Sea Witch</v>
      </c>
      <c r="Z4066" s="10" t="str">
        <f t="shared" si="1019"/>
        <v>Balerno</v>
      </c>
      <c r="AA4066" s="10" t="str">
        <f t="shared" si="1020"/>
        <v>CH</v>
      </c>
      <c r="AB4066" s="11" t="str">
        <f t="shared" si="1021"/>
        <v>44438</v>
      </c>
      <c r="AC4066" s="10" t="str">
        <f t="shared" si="1022"/>
        <v>11</v>
      </c>
      <c r="AD4066" s="10" t="str">
        <f t="shared" si="1023"/>
        <v>C4</v>
      </c>
      <c r="AE4066" s="12" t="str">
        <f t="shared" si="1024"/>
        <v/>
      </c>
    </row>
    <row r="4067" spans="1:31" x14ac:dyDescent="0.25">
      <c r="A4067" s="5">
        <v>4173</v>
      </c>
      <c r="B4067" s="6" t="s">
        <v>1011</v>
      </c>
      <c r="C4067" s="6" t="s">
        <v>5062</v>
      </c>
      <c r="D4067" s="6" t="s">
        <v>49</v>
      </c>
      <c r="E4067" s="6" t="s">
        <v>16</v>
      </c>
      <c r="F4067" s="6">
        <v>90</v>
      </c>
      <c r="G4067" s="6" t="s">
        <v>9111</v>
      </c>
      <c r="H4067" s="6" t="s">
        <v>343</v>
      </c>
      <c r="I4067" s="6" t="s">
        <v>32</v>
      </c>
      <c r="J4067" s="7">
        <v>43701</v>
      </c>
      <c r="K4067" s="6">
        <v>7</v>
      </c>
      <c r="L4067" s="6" t="s">
        <v>68</v>
      </c>
      <c r="M4067" s="8"/>
      <c r="O4067">
        <f t="shared" si="1025"/>
        <v>0</v>
      </c>
      <c r="Q4067" s="5" t="str">
        <f t="shared" si="1010"/>
        <v>4173</v>
      </c>
      <c r="R4067" s="6" t="str">
        <f t="shared" si="1011"/>
        <v>Miranda</v>
      </c>
      <c r="S4067" s="6" t="str">
        <f t="shared" si="1012"/>
        <v>Woodard</v>
      </c>
      <c r="T4067" s="6" t="str">
        <f t="shared" si="1013"/>
        <v>Miss</v>
      </c>
      <c r="U4067" s="6" t="str">
        <f t="shared" si="1014"/>
        <v>F</v>
      </c>
      <c r="V4067" s="6" t="str">
        <f t="shared" si="1015"/>
        <v>90</v>
      </c>
      <c r="W4067" s="6" t="str">
        <f t="shared" si="1016"/>
        <v>Searle Place</v>
      </c>
      <c r="X4067" s="6" t="str">
        <f t="shared" si="1017"/>
        <v>ce</v>
      </c>
      <c r="Y4067" s="6" t="str">
        <f t="shared" si="1018"/>
        <v>Searle Place</v>
      </c>
      <c r="Z4067" s="6" t="str">
        <f t="shared" si="1019"/>
        <v>Shropshire</v>
      </c>
      <c r="AA4067" s="6" t="str">
        <f t="shared" si="1020"/>
        <v>WC</v>
      </c>
      <c r="AB4067" s="7" t="str">
        <f t="shared" si="1021"/>
        <v>43701</v>
      </c>
      <c r="AC4067" s="6" t="str">
        <f t="shared" si="1022"/>
        <v>7</v>
      </c>
      <c r="AD4067" s="6" t="str">
        <f t="shared" si="1023"/>
        <v>A2</v>
      </c>
      <c r="AE4067" s="8" t="str">
        <f t="shared" si="1024"/>
        <v/>
      </c>
    </row>
    <row r="4068" spans="1:31" x14ac:dyDescent="0.25">
      <c r="A4068" s="9">
        <v>4174</v>
      </c>
      <c r="B4068" s="10" t="s">
        <v>7765</v>
      </c>
      <c r="C4068" s="10" t="s">
        <v>9112</v>
      </c>
      <c r="D4068" s="10" t="s">
        <v>28</v>
      </c>
      <c r="E4068" s="10" t="s">
        <v>29</v>
      </c>
      <c r="F4068" s="10">
        <v>30</v>
      </c>
      <c r="G4068" s="10" t="s">
        <v>9113</v>
      </c>
      <c r="H4068" s="10" t="s">
        <v>4279</v>
      </c>
      <c r="I4068" s="10" t="s">
        <v>38</v>
      </c>
      <c r="J4068" s="11">
        <v>44101</v>
      </c>
      <c r="K4068" s="10">
        <v>59</v>
      </c>
      <c r="L4068" s="10" t="s">
        <v>68</v>
      </c>
      <c r="M4068" s="12"/>
      <c r="O4068">
        <f t="shared" si="1025"/>
        <v>0</v>
      </c>
      <c r="Q4068" s="9" t="str">
        <f t="shared" si="1010"/>
        <v>4174</v>
      </c>
      <c r="R4068" s="10" t="str">
        <f t="shared" si="1011"/>
        <v>Sergio</v>
      </c>
      <c r="S4068" s="10" t="str">
        <f t="shared" si="1012"/>
        <v>Schwartz</v>
      </c>
      <c r="T4068" s="10" t="str">
        <f t="shared" si="1013"/>
        <v>Mr</v>
      </c>
      <c r="U4068" s="10" t="str">
        <f t="shared" si="1014"/>
        <v>M</v>
      </c>
      <c r="V4068" s="10" t="str">
        <f t="shared" si="1015"/>
        <v>30</v>
      </c>
      <c r="W4068" s="10" t="str">
        <f t="shared" si="1016"/>
        <v>Searls Terrace</v>
      </c>
      <c r="X4068" s="10" t="str">
        <f t="shared" si="1017"/>
        <v>ce</v>
      </c>
      <c r="Y4068" s="10" t="str">
        <f t="shared" si="1018"/>
        <v>Searls Terrace</v>
      </c>
      <c r="Z4068" s="10" t="str">
        <f t="shared" si="1019"/>
        <v>Duns</v>
      </c>
      <c r="AA4068" s="10" t="str">
        <f t="shared" si="1020"/>
        <v>RM</v>
      </c>
      <c r="AB4068" s="11" t="str">
        <f t="shared" si="1021"/>
        <v>44101</v>
      </c>
      <c r="AC4068" s="10" t="str">
        <f t="shared" si="1022"/>
        <v>59</v>
      </c>
      <c r="AD4068" s="10" t="str">
        <f t="shared" si="1023"/>
        <v>A2</v>
      </c>
      <c r="AE4068" s="12" t="str">
        <f t="shared" si="1024"/>
        <v/>
      </c>
    </row>
    <row r="4069" spans="1:31" x14ac:dyDescent="0.25">
      <c r="A4069" s="5">
        <v>4175</v>
      </c>
      <c r="B4069" s="6" t="s">
        <v>8450</v>
      </c>
      <c r="C4069" s="6" t="s">
        <v>2981</v>
      </c>
      <c r="D4069" s="6" t="s">
        <v>49</v>
      </c>
      <c r="E4069" s="6" t="s">
        <v>16</v>
      </c>
      <c r="F4069" s="6">
        <v>90</v>
      </c>
      <c r="G4069" s="6" t="s">
        <v>9114</v>
      </c>
      <c r="H4069" s="6" t="s">
        <v>4132</v>
      </c>
      <c r="I4069" s="6" t="s">
        <v>32</v>
      </c>
      <c r="J4069" s="7">
        <v>44460</v>
      </c>
      <c r="K4069" s="6">
        <v>94</v>
      </c>
      <c r="L4069" s="6" t="s">
        <v>52</v>
      </c>
      <c r="M4069" s="8"/>
      <c r="O4069">
        <f t="shared" si="1025"/>
        <v>0</v>
      </c>
      <c r="Q4069" s="5" t="str">
        <f t="shared" si="1010"/>
        <v>4175</v>
      </c>
      <c r="R4069" s="6" t="str">
        <f t="shared" si="1011"/>
        <v>Mackenzie</v>
      </c>
      <c r="S4069" s="6" t="str">
        <f t="shared" si="1012"/>
        <v>Drake</v>
      </c>
      <c r="T4069" s="6" t="str">
        <f t="shared" si="1013"/>
        <v>Miss</v>
      </c>
      <c r="U4069" s="6" t="str">
        <f t="shared" si="1014"/>
        <v>F</v>
      </c>
      <c r="V4069" s="6" t="str">
        <f t="shared" si="1015"/>
        <v>90</v>
      </c>
      <c r="W4069" s="6" t="str">
        <f t="shared" si="1016"/>
        <v>Sebert Road</v>
      </c>
      <c r="X4069" s="6" t="str">
        <f t="shared" si="1017"/>
        <v>ad</v>
      </c>
      <c r="Y4069" s="6" t="str">
        <f t="shared" si="1018"/>
        <v>Sebert Road</v>
      </c>
      <c r="Z4069" s="6" t="str">
        <f t="shared" si="1019"/>
        <v>Northamptonshire</v>
      </c>
      <c r="AA4069" s="6" t="str">
        <f t="shared" si="1020"/>
        <v>WC</v>
      </c>
      <c r="AB4069" s="7" t="str">
        <f t="shared" si="1021"/>
        <v>44460</v>
      </c>
      <c r="AC4069" s="6" t="str">
        <f t="shared" si="1022"/>
        <v>94</v>
      </c>
      <c r="AD4069" s="6" t="str">
        <f t="shared" si="1023"/>
        <v>A1</v>
      </c>
      <c r="AE4069" s="8" t="str">
        <f t="shared" si="1024"/>
        <v/>
      </c>
    </row>
    <row r="4070" spans="1:31" x14ac:dyDescent="0.25">
      <c r="A4070" s="9">
        <v>4176</v>
      </c>
      <c r="B4070" s="10" t="s">
        <v>8949</v>
      </c>
      <c r="C4070" s="10" t="s">
        <v>3127</v>
      </c>
      <c r="D4070" s="10" t="s">
        <v>49</v>
      </c>
      <c r="E4070" s="10" t="s">
        <v>16</v>
      </c>
      <c r="F4070" s="10">
        <v>60</v>
      </c>
      <c r="G4070" s="10" t="s">
        <v>9115</v>
      </c>
      <c r="H4070" s="10" t="s">
        <v>3293</v>
      </c>
      <c r="I4070" s="10" t="s">
        <v>291</v>
      </c>
      <c r="J4070" s="11">
        <v>43920</v>
      </c>
      <c r="K4070" s="10">
        <v>89</v>
      </c>
      <c r="L4070" s="10" t="s">
        <v>157</v>
      </c>
      <c r="M4070" s="12"/>
      <c r="O4070">
        <f t="shared" si="1025"/>
        <v>0</v>
      </c>
      <c r="Q4070" s="9" t="str">
        <f t="shared" si="1010"/>
        <v>4176</v>
      </c>
      <c r="R4070" s="10" t="str">
        <f t="shared" si="1011"/>
        <v>Gala</v>
      </c>
      <c r="S4070" s="10" t="str">
        <f t="shared" si="1012"/>
        <v>Ferreira</v>
      </c>
      <c r="T4070" s="10" t="str">
        <f t="shared" si="1013"/>
        <v>Miss</v>
      </c>
      <c r="U4070" s="10" t="str">
        <f t="shared" si="1014"/>
        <v>F</v>
      </c>
      <c r="V4070" s="10" t="str">
        <f t="shared" si="1015"/>
        <v>60</v>
      </c>
      <c r="W4070" s="10" t="str">
        <f t="shared" si="1016"/>
        <v>Seeley Drive</v>
      </c>
      <c r="X4070" s="10" t="str">
        <f t="shared" si="1017"/>
        <v>ve</v>
      </c>
      <c r="Y4070" s="10" t="str">
        <f t="shared" si="1018"/>
        <v>Seeley Drive</v>
      </c>
      <c r="Z4070" s="10" t="str">
        <f t="shared" si="1019"/>
        <v>Jarrow</v>
      </c>
      <c r="AA4070" s="10" t="str">
        <f t="shared" si="1020"/>
        <v>HS</v>
      </c>
      <c r="AB4070" s="11" t="str">
        <f t="shared" si="1021"/>
        <v>43920</v>
      </c>
      <c r="AC4070" s="10" t="str">
        <f t="shared" si="1022"/>
        <v>89</v>
      </c>
      <c r="AD4070" s="10" t="str">
        <f t="shared" si="1023"/>
        <v>C3</v>
      </c>
      <c r="AE4070" s="12" t="str">
        <f t="shared" si="1024"/>
        <v/>
      </c>
    </row>
    <row r="4071" spans="1:31" x14ac:dyDescent="0.25">
      <c r="A4071" s="5">
        <v>4177</v>
      </c>
      <c r="B4071" s="6" t="s">
        <v>7322</v>
      </c>
      <c r="C4071" s="6" t="s">
        <v>3006</v>
      </c>
      <c r="D4071" s="6" t="s">
        <v>49</v>
      </c>
      <c r="E4071" s="6" t="s">
        <v>16</v>
      </c>
      <c r="F4071" s="6">
        <v>60</v>
      </c>
      <c r="G4071" s="6" t="s">
        <v>9116</v>
      </c>
      <c r="H4071" s="6" t="s">
        <v>9117</v>
      </c>
      <c r="I4071" s="6" t="s">
        <v>32</v>
      </c>
      <c r="J4071" s="7">
        <v>44032</v>
      </c>
      <c r="K4071" s="6">
        <v>5</v>
      </c>
      <c r="L4071" s="6" t="s">
        <v>99</v>
      </c>
      <c r="M4071" s="8"/>
      <c r="O4071">
        <f t="shared" si="1025"/>
        <v>0</v>
      </c>
      <c r="Q4071" s="5" t="str">
        <f t="shared" si="1010"/>
        <v>4177</v>
      </c>
      <c r="R4071" s="6" t="str">
        <f t="shared" si="1011"/>
        <v>Deandrea</v>
      </c>
      <c r="S4071" s="6" t="str">
        <f t="shared" si="1012"/>
        <v>Ladd</v>
      </c>
      <c r="T4071" s="6" t="str">
        <f t="shared" si="1013"/>
        <v>Miss</v>
      </c>
      <c r="U4071" s="6" t="str">
        <f t="shared" si="1014"/>
        <v>F</v>
      </c>
      <c r="V4071" s="6" t="str">
        <f t="shared" si="1015"/>
        <v>60</v>
      </c>
      <c r="W4071" s="6" t="str">
        <f t="shared" si="1016"/>
        <v>Seeley Drv</v>
      </c>
      <c r="X4071" s="6" t="str">
        <f t="shared" si="1017"/>
        <v>rv</v>
      </c>
      <c r="Y4071" s="6" t="str">
        <f t="shared" si="1018"/>
        <v>Seeley Drv</v>
      </c>
      <c r="Z4071" s="6" t="str">
        <f t="shared" si="1019"/>
        <v>Spennymoor</v>
      </c>
      <c r="AA4071" s="6" t="str">
        <f t="shared" si="1020"/>
        <v>WC</v>
      </c>
      <c r="AB4071" s="7" t="str">
        <f t="shared" si="1021"/>
        <v>44032</v>
      </c>
      <c r="AC4071" s="6" t="str">
        <f t="shared" si="1022"/>
        <v>5</v>
      </c>
      <c r="AD4071" s="6" t="str">
        <f t="shared" si="1023"/>
        <v>E</v>
      </c>
      <c r="AE4071" s="8" t="str">
        <f t="shared" si="1024"/>
        <v/>
      </c>
    </row>
    <row r="4072" spans="1:31" x14ac:dyDescent="0.25">
      <c r="A4072" s="9">
        <v>4178</v>
      </c>
      <c r="B4072" s="10" t="s">
        <v>4264</v>
      </c>
      <c r="C4072" s="10" t="s">
        <v>1547</v>
      </c>
      <c r="D4072" s="10" t="s">
        <v>28</v>
      </c>
      <c r="E4072" s="10" t="s">
        <v>29</v>
      </c>
      <c r="F4072" s="10">
        <v>90</v>
      </c>
      <c r="G4072" s="10" t="s">
        <v>9118</v>
      </c>
      <c r="H4072" s="10" t="s">
        <v>2311</v>
      </c>
      <c r="I4072" s="10" t="s">
        <v>127</v>
      </c>
      <c r="J4072" s="11">
        <v>44425</v>
      </c>
      <c r="K4072" s="10">
        <v>91</v>
      </c>
      <c r="L4072" s="10" t="s">
        <v>99</v>
      </c>
      <c r="M4072" s="12"/>
      <c r="O4072">
        <f t="shared" si="1025"/>
        <v>0</v>
      </c>
      <c r="Q4072" s="9" t="str">
        <f t="shared" si="1010"/>
        <v>4178</v>
      </c>
      <c r="R4072" s="10" t="str">
        <f t="shared" si="1011"/>
        <v>Daren</v>
      </c>
      <c r="S4072" s="10" t="str">
        <f t="shared" si="1012"/>
        <v>Stanley</v>
      </c>
      <c r="T4072" s="10" t="str">
        <f t="shared" si="1013"/>
        <v>Mr</v>
      </c>
      <c r="U4072" s="10" t="str">
        <f t="shared" si="1014"/>
        <v>M</v>
      </c>
      <c r="V4072" s="10" t="str">
        <f t="shared" si="1015"/>
        <v>90</v>
      </c>
      <c r="W4072" s="10" t="str">
        <f t="shared" si="1016"/>
        <v>Sefton Street</v>
      </c>
      <c r="X4072" s="10" t="str">
        <f t="shared" si="1017"/>
        <v>et</v>
      </c>
      <c r="Y4072" s="10" t="str">
        <f t="shared" si="1018"/>
        <v>Sefton Street</v>
      </c>
      <c r="Z4072" s="10" t="str">
        <f t="shared" si="1019"/>
        <v>Calne</v>
      </c>
      <c r="AA4072" s="10" t="str">
        <f t="shared" si="1020"/>
        <v>WS</v>
      </c>
      <c r="AB4072" s="11" t="str">
        <f t="shared" si="1021"/>
        <v>44425</v>
      </c>
      <c r="AC4072" s="10" t="str">
        <f t="shared" si="1022"/>
        <v>91</v>
      </c>
      <c r="AD4072" s="10" t="str">
        <f t="shared" si="1023"/>
        <v>E</v>
      </c>
      <c r="AE4072" s="12" t="str">
        <f t="shared" si="1024"/>
        <v/>
      </c>
    </row>
    <row r="4073" spans="1:31" x14ac:dyDescent="0.25">
      <c r="A4073" s="5">
        <v>4179</v>
      </c>
      <c r="B4073" s="6" t="s">
        <v>1667</v>
      </c>
      <c r="C4073" s="6" t="s">
        <v>3101</v>
      </c>
      <c r="D4073" s="6" t="s">
        <v>49</v>
      </c>
      <c r="E4073" s="6" t="s">
        <v>16</v>
      </c>
      <c r="F4073" s="6">
        <v>90</v>
      </c>
      <c r="G4073" s="6" t="s">
        <v>9119</v>
      </c>
      <c r="H4073" s="6" t="s">
        <v>6202</v>
      </c>
      <c r="I4073" s="6" t="s">
        <v>291</v>
      </c>
      <c r="J4073" s="7">
        <v>44078</v>
      </c>
      <c r="K4073" s="6">
        <v>34</v>
      </c>
      <c r="L4073" s="6" t="s">
        <v>62</v>
      </c>
      <c r="M4073" s="8"/>
      <c r="O4073">
        <f t="shared" si="1025"/>
        <v>0</v>
      </c>
      <c r="Q4073" s="5" t="str">
        <f t="shared" si="1010"/>
        <v>4179</v>
      </c>
      <c r="R4073" s="6" t="str">
        <f t="shared" si="1011"/>
        <v>Cherryl</v>
      </c>
      <c r="S4073" s="6" t="str">
        <f t="shared" si="1012"/>
        <v>Irvin</v>
      </c>
      <c r="T4073" s="6" t="str">
        <f t="shared" si="1013"/>
        <v>Miss</v>
      </c>
      <c r="U4073" s="6" t="str">
        <f t="shared" si="1014"/>
        <v>F</v>
      </c>
      <c r="V4073" s="6" t="str">
        <f t="shared" si="1015"/>
        <v>90</v>
      </c>
      <c r="W4073" s="6" t="str">
        <f t="shared" si="1016"/>
        <v>Selbie Avenue</v>
      </c>
      <c r="X4073" s="6" t="str">
        <f t="shared" si="1017"/>
        <v>ue</v>
      </c>
      <c r="Y4073" s="6" t="str">
        <f t="shared" si="1018"/>
        <v>Selbie Avenue</v>
      </c>
      <c r="Z4073" s="6" t="str">
        <f t="shared" si="1019"/>
        <v>Isle Of Benbecula</v>
      </c>
      <c r="AA4073" s="6" t="str">
        <f t="shared" si="1020"/>
        <v>HS</v>
      </c>
      <c r="AB4073" s="7" t="str">
        <f t="shared" si="1021"/>
        <v>44078</v>
      </c>
      <c r="AC4073" s="6" t="str">
        <f t="shared" si="1022"/>
        <v>34</v>
      </c>
      <c r="AD4073" s="6" t="str">
        <f t="shared" si="1023"/>
        <v>C4</v>
      </c>
      <c r="AE4073" s="8" t="str">
        <f t="shared" si="1024"/>
        <v/>
      </c>
    </row>
    <row r="4074" spans="1:31" x14ac:dyDescent="0.25">
      <c r="A4074" s="9">
        <v>4180</v>
      </c>
      <c r="B4074" s="10" t="s">
        <v>3933</v>
      </c>
      <c r="C4074" s="10" t="s">
        <v>2358</v>
      </c>
      <c r="D4074" s="10" t="s">
        <v>28</v>
      </c>
      <c r="E4074" s="10" t="s">
        <v>29</v>
      </c>
      <c r="F4074" s="10">
        <v>90</v>
      </c>
      <c r="G4074" s="10" t="s">
        <v>9120</v>
      </c>
      <c r="H4074" s="10" t="s">
        <v>2614</v>
      </c>
      <c r="I4074" s="10" t="s">
        <v>32</v>
      </c>
      <c r="J4074" s="11">
        <v>44388</v>
      </c>
      <c r="K4074" s="10">
        <v>87</v>
      </c>
      <c r="L4074" s="10" t="s">
        <v>62</v>
      </c>
      <c r="M4074" s="12"/>
      <c r="O4074">
        <f t="shared" si="1025"/>
        <v>0</v>
      </c>
      <c r="Q4074" s="9" t="str">
        <f t="shared" si="1010"/>
        <v>4180</v>
      </c>
      <c r="R4074" s="10" t="str">
        <f t="shared" si="1011"/>
        <v>Orville</v>
      </c>
      <c r="S4074" s="10" t="str">
        <f t="shared" si="1012"/>
        <v>Pryor</v>
      </c>
      <c r="T4074" s="10" t="str">
        <f t="shared" si="1013"/>
        <v>Mr</v>
      </c>
      <c r="U4074" s="10" t="str">
        <f t="shared" si="1014"/>
        <v>M</v>
      </c>
      <c r="V4074" s="10" t="str">
        <f t="shared" si="1015"/>
        <v>90</v>
      </c>
      <c r="W4074" s="10" t="str">
        <f t="shared" si="1016"/>
        <v>Selborne Gardens</v>
      </c>
      <c r="X4074" s="10" t="str">
        <f t="shared" si="1017"/>
        <v>ns</v>
      </c>
      <c r="Y4074" s="10" t="str">
        <f t="shared" si="1018"/>
        <v>Selborne Gardens</v>
      </c>
      <c r="Z4074" s="10" t="str">
        <f t="shared" si="1019"/>
        <v>Ventnor</v>
      </c>
      <c r="AA4074" s="10" t="str">
        <f t="shared" si="1020"/>
        <v>WC</v>
      </c>
      <c r="AB4074" s="11" t="str">
        <f t="shared" si="1021"/>
        <v>44388</v>
      </c>
      <c r="AC4074" s="10" t="str">
        <f t="shared" si="1022"/>
        <v>87</v>
      </c>
      <c r="AD4074" s="10" t="str">
        <f t="shared" si="1023"/>
        <v>C4</v>
      </c>
      <c r="AE4074" s="12" t="str">
        <f t="shared" si="1024"/>
        <v/>
      </c>
    </row>
    <row r="4075" spans="1:31" x14ac:dyDescent="0.25">
      <c r="A4075" s="5">
        <v>4181</v>
      </c>
      <c r="B4075" s="6" t="s">
        <v>3925</v>
      </c>
      <c r="C4075" s="6" t="s">
        <v>9121</v>
      </c>
      <c r="D4075" s="6" t="s">
        <v>49</v>
      </c>
      <c r="E4075" s="6" t="s">
        <v>16</v>
      </c>
      <c r="F4075" s="6">
        <v>60</v>
      </c>
      <c r="G4075" s="6" t="s">
        <v>9122</v>
      </c>
      <c r="H4075" s="6" t="s">
        <v>242</v>
      </c>
      <c r="I4075" s="6" t="s">
        <v>238</v>
      </c>
      <c r="J4075" s="7">
        <v>43817</v>
      </c>
      <c r="K4075" s="6">
        <v>58</v>
      </c>
      <c r="L4075" s="6" t="s">
        <v>39</v>
      </c>
      <c r="M4075" s="8"/>
      <c r="O4075">
        <f t="shared" si="1025"/>
        <v>0</v>
      </c>
      <c r="Q4075" s="5" t="str">
        <f t="shared" si="1010"/>
        <v>4181</v>
      </c>
      <c r="R4075" s="6" t="str">
        <f t="shared" si="1011"/>
        <v>Paige</v>
      </c>
      <c r="S4075" s="6" t="str">
        <f t="shared" si="1012"/>
        <v>Bonilla</v>
      </c>
      <c r="T4075" s="6" t="str">
        <f t="shared" si="1013"/>
        <v>Miss</v>
      </c>
      <c r="U4075" s="6" t="str">
        <f t="shared" si="1014"/>
        <v>F</v>
      </c>
      <c r="V4075" s="6" t="str">
        <f t="shared" si="1015"/>
        <v>60</v>
      </c>
      <c r="W4075" s="6" t="str">
        <f t="shared" si="1016"/>
        <v>Selborne Walk</v>
      </c>
      <c r="X4075" s="6" t="str">
        <f t="shared" si="1017"/>
        <v>lk</v>
      </c>
      <c r="Y4075" s="6" t="str">
        <f t="shared" si="1018"/>
        <v>Selborne Walk</v>
      </c>
      <c r="Z4075" s="6" t="str">
        <f t="shared" si="1019"/>
        <v>Cheltenham</v>
      </c>
      <c r="AA4075" s="6" t="str">
        <f t="shared" si="1020"/>
        <v>CR</v>
      </c>
      <c r="AB4075" s="7" t="str">
        <f t="shared" si="1021"/>
        <v>43817</v>
      </c>
      <c r="AC4075" s="6" t="str">
        <f t="shared" si="1022"/>
        <v>58</v>
      </c>
      <c r="AD4075" s="6" t="str">
        <f t="shared" si="1023"/>
        <v>C1</v>
      </c>
      <c r="AE4075" s="8" t="str">
        <f t="shared" si="1024"/>
        <v/>
      </c>
    </row>
    <row r="4076" spans="1:31" x14ac:dyDescent="0.25">
      <c r="A4076" s="9">
        <v>4182</v>
      </c>
      <c r="B4076" s="10" t="s">
        <v>959</v>
      </c>
      <c r="C4076" s="10" t="s">
        <v>9123</v>
      </c>
      <c r="D4076" s="10" t="s">
        <v>28</v>
      </c>
      <c r="E4076" s="10" t="s">
        <v>29</v>
      </c>
      <c r="F4076" s="10">
        <v>90</v>
      </c>
      <c r="G4076" s="10" t="s">
        <v>9124</v>
      </c>
      <c r="H4076" s="10" t="s">
        <v>2331</v>
      </c>
      <c r="I4076" s="10" t="s">
        <v>2332</v>
      </c>
      <c r="J4076" s="11">
        <v>44003</v>
      </c>
      <c r="K4076" s="10">
        <v>93</v>
      </c>
      <c r="L4076" s="10" t="s">
        <v>99</v>
      </c>
      <c r="M4076" s="12"/>
      <c r="O4076">
        <f t="shared" si="1025"/>
        <v>0</v>
      </c>
      <c r="Q4076" s="9" t="str">
        <f t="shared" si="1010"/>
        <v>4182</v>
      </c>
      <c r="R4076" s="10" t="str">
        <f t="shared" si="1011"/>
        <v>Willian</v>
      </c>
      <c r="S4076" s="10" t="str">
        <f t="shared" si="1012"/>
        <v>Hewitt</v>
      </c>
      <c r="T4076" s="10" t="str">
        <f t="shared" si="1013"/>
        <v>Mr</v>
      </c>
      <c r="U4076" s="10" t="str">
        <f t="shared" si="1014"/>
        <v>M</v>
      </c>
      <c r="V4076" s="10" t="str">
        <f t="shared" si="1015"/>
        <v>90</v>
      </c>
      <c r="W4076" s="10" t="str">
        <f t="shared" si="1016"/>
        <v>Selby Close</v>
      </c>
      <c r="X4076" s="10" t="str">
        <f t="shared" si="1017"/>
        <v>se</v>
      </c>
      <c r="Y4076" s="10" t="str">
        <f t="shared" si="1018"/>
        <v>Selby Close</v>
      </c>
      <c r="Z4076" s="10" t="str">
        <f t="shared" si="1019"/>
        <v>Barnsley</v>
      </c>
      <c r="AA4076" s="10" t="str">
        <f t="shared" si="1020"/>
        <v>DN</v>
      </c>
      <c r="AB4076" s="11" t="str">
        <f t="shared" si="1021"/>
        <v>44003</v>
      </c>
      <c r="AC4076" s="10" t="str">
        <f t="shared" si="1022"/>
        <v>93</v>
      </c>
      <c r="AD4076" s="10" t="str">
        <f t="shared" si="1023"/>
        <v>E</v>
      </c>
      <c r="AE4076" s="12" t="str">
        <f t="shared" si="1024"/>
        <v/>
      </c>
    </row>
    <row r="4077" spans="1:31" x14ac:dyDescent="0.25">
      <c r="A4077" s="5">
        <v>4183</v>
      </c>
      <c r="B4077" s="6" t="s">
        <v>9125</v>
      </c>
      <c r="C4077" s="6" t="s">
        <v>4479</v>
      </c>
      <c r="D4077" s="6" t="s">
        <v>49</v>
      </c>
      <c r="E4077" s="6" t="s">
        <v>16</v>
      </c>
      <c r="F4077" s="6">
        <v>60</v>
      </c>
      <c r="G4077" s="6" t="s">
        <v>9126</v>
      </c>
      <c r="H4077" s="6" t="s">
        <v>7354</v>
      </c>
      <c r="I4077" s="6" t="s">
        <v>108</v>
      </c>
      <c r="J4077" s="7">
        <v>43950</v>
      </c>
      <c r="K4077" s="6">
        <v>84</v>
      </c>
      <c r="L4077" s="6" t="s">
        <v>78</v>
      </c>
      <c r="M4077" s="8"/>
      <c r="O4077">
        <f t="shared" si="1025"/>
        <v>0</v>
      </c>
      <c r="Q4077" s="5" t="str">
        <f t="shared" si="1010"/>
        <v>4183</v>
      </c>
      <c r="R4077" s="6" t="str">
        <f t="shared" si="1011"/>
        <v>Donita</v>
      </c>
      <c r="S4077" s="6" t="str">
        <f t="shared" si="1012"/>
        <v>Schmitt</v>
      </c>
      <c r="T4077" s="6" t="str">
        <f t="shared" si="1013"/>
        <v>Miss</v>
      </c>
      <c r="U4077" s="6" t="str">
        <f t="shared" si="1014"/>
        <v>F</v>
      </c>
      <c r="V4077" s="6" t="str">
        <f t="shared" si="1015"/>
        <v>60</v>
      </c>
      <c r="W4077" s="6" t="str">
        <f t="shared" si="1016"/>
        <v>Selby Mews</v>
      </c>
      <c r="X4077" s="6" t="str">
        <f t="shared" si="1017"/>
        <v>ws</v>
      </c>
      <c r="Y4077" s="6" t="str">
        <f t="shared" si="1018"/>
        <v>Selby Mews</v>
      </c>
      <c r="Z4077" s="6" t="str">
        <f t="shared" si="1019"/>
        <v>Castlewellan</v>
      </c>
      <c r="AA4077" s="6" t="str">
        <f t="shared" si="1020"/>
        <v>CB</v>
      </c>
      <c r="AB4077" s="7" t="str">
        <f t="shared" si="1021"/>
        <v>43950</v>
      </c>
      <c r="AC4077" s="6" t="str">
        <f t="shared" si="1022"/>
        <v>84</v>
      </c>
      <c r="AD4077" s="6" t="str">
        <f t="shared" si="1023"/>
        <v>C2</v>
      </c>
      <c r="AE4077" s="8" t="str">
        <f t="shared" si="1024"/>
        <v/>
      </c>
    </row>
    <row r="4078" spans="1:31" x14ac:dyDescent="0.25">
      <c r="A4078" s="9">
        <v>4184</v>
      </c>
      <c r="B4078" s="10" t="s">
        <v>9127</v>
      </c>
      <c r="C4078" s="10" t="s">
        <v>5049</v>
      </c>
      <c r="D4078" s="10" t="s">
        <v>15</v>
      </c>
      <c r="E4078" s="10" t="s">
        <v>16</v>
      </c>
      <c r="F4078" s="10">
        <v>90</v>
      </c>
      <c r="G4078" s="10" t="s">
        <v>9128</v>
      </c>
      <c r="H4078" s="10" t="s">
        <v>8731</v>
      </c>
      <c r="I4078" s="10" t="s">
        <v>291</v>
      </c>
      <c r="J4078" s="11">
        <v>43842</v>
      </c>
      <c r="K4078" s="10">
        <v>8</v>
      </c>
      <c r="L4078" s="10" t="s">
        <v>62</v>
      </c>
      <c r="M4078" s="12"/>
      <c r="O4078">
        <f t="shared" si="1025"/>
        <v>0</v>
      </c>
      <c r="Q4078" s="9" t="str">
        <f t="shared" si="1010"/>
        <v>4184</v>
      </c>
      <c r="R4078" s="10" t="str">
        <f t="shared" si="1011"/>
        <v>Shaunta</v>
      </c>
      <c r="S4078" s="10" t="str">
        <f t="shared" si="1012"/>
        <v>Chen</v>
      </c>
      <c r="T4078" s="10" t="str">
        <f t="shared" si="1013"/>
        <v>Mrs</v>
      </c>
      <c r="U4078" s="10" t="str">
        <f t="shared" si="1014"/>
        <v>F</v>
      </c>
      <c r="V4078" s="10" t="str">
        <f t="shared" si="1015"/>
        <v>90</v>
      </c>
      <c r="W4078" s="10" t="str">
        <f t="shared" si="1016"/>
        <v>Seldons Street</v>
      </c>
      <c r="X4078" s="10" t="str">
        <f t="shared" si="1017"/>
        <v>et</v>
      </c>
      <c r="Y4078" s="10" t="str">
        <f t="shared" si="1018"/>
        <v>Seldons Street</v>
      </c>
      <c r="Z4078" s="10" t="str">
        <f t="shared" si="1019"/>
        <v>Kenilworth</v>
      </c>
      <c r="AA4078" s="10" t="str">
        <f t="shared" si="1020"/>
        <v>HS</v>
      </c>
      <c r="AB4078" s="11" t="str">
        <f t="shared" si="1021"/>
        <v>43842</v>
      </c>
      <c r="AC4078" s="10" t="str">
        <f t="shared" si="1022"/>
        <v>8</v>
      </c>
      <c r="AD4078" s="10" t="str">
        <f t="shared" si="1023"/>
        <v>C4</v>
      </c>
      <c r="AE4078" s="12" t="str">
        <f t="shared" si="1024"/>
        <v/>
      </c>
    </row>
    <row r="4079" spans="1:31" x14ac:dyDescent="0.25">
      <c r="A4079" s="5">
        <v>4185</v>
      </c>
      <c r="B4079" s="6" t="s">
        <v>3459</v>
      </c>
      <c r="C4079" s="6" t="s">
        <v>7394</v>
      </c>
      <c r="D4079" s="6" t="s">
        <v>15</v>
      </c>
      <c r="E4079" s="6" t="s">
        <v>16</v>
      </c>
      <c r="F4079" s="6">
        <v>60</v>
      </c>
      <c r="G4079" s="6" t="s">
        <v>9129</v>
      </c>
      <c r="H4079" s="6" t="s">
        <v>4937</v>
      </c>
      <c r="I4079" s="6" t="s">
        <v>641</v>
      </c>
      <c r="J4079" s="7">
        <v>44069</v>
      </c>
      <c r="K4079" s="6">
        <v>80</v>
      </c>
      <c r="L4079" s="6" t="s">
        <v>99</v>
      </c>
      <c r="M4079" s="8"/>
      <c r="O4079">
        <f t="shared" si="1025"/>
        <v>0</v>
      </c>
      <c r="Q4079" s="5" t="str">
        <f t="shared" si="1010"/>
        <v>4185</v>
      </c>
      <c r="R4079" s="6" t="str">
        <f t="shared" si="1011"/>
        <v>Valeri</v>
      </c>
      <c r="S4079" s="6" t="str">
        <f t="shared" si="1012"/>
        <v>Guzman</v>
      </c>
      <c r="T4079" s="6" t="str">
        <f t="shared" si="1013"/>
        <v>Mrs</v>
      </c>
      <c r="U4079" s="6" t="str">
        <f t="shared" si="1014"/>
        <v>F</v>
      </c>
      <c r="V4079" s="6" t="str">
        <f t="shared" si="1015"/>
        <v>60</v>
      </c>
      <c r="W4079" s="6" t="str">
        <f t="shared" si="1016"/>
        <v>Selhurst Close</v>
      </c>
      <c r="X4079" s="6" t="str">
        <f t="shared" si="1017"/>
        <v>se</v>
      </c>
      <c r="Y4079" s="6" t="str">
        <f t="shared" si="1018"/>
        <v>Selhurst Close</v>
      </c>
      <c r="Z4079" s="6" t="str">
        <f t="shared" si="1019"/>
        <v>Boscastle</v>
      </c>
      <c r="AA4079" s="6" t="str">
        <f t="shared" si="1020"/>
        <v>L</v>
      </c>
      <c r="AB4079" s="7" t="str">
        <f t="shared" si="1021"/>
        <v>44069</v>
      </c>
      <c r="AC4079" s="6" t="str">
        <f t="shared" si="1022"/>
        <v>80</v>
      </c>
      <c r="AD4079" s="6" t="str">
        <f t="shared" si="1023"/>
        <v>E</v>
      </c>
      <c r="AE4079" s="8" t="str">
        <f t="shared" si="1024"/>
        <v/>
      </c>
    </row>
    <row r="4080" spans="1:31" x14ac:dyDescent="0.25">
      <c r="A4080" s="9">
        <v>4186</v>
      </c>
      <c r="B4080" s="10" t="s">
        <v>4887</v>
      </c>
      <c r="C4080" s="10" t="s">
        <v>4160</v>
      </c>
      <c r="D4080" s="10" t="s">
        <v>28</v>
      </c>
      <c r="E4080" s="10" t="s">
        <v>29</v>
      </c>
      <c r="F4080" s="10">
        <v>60</v>
      </c>
      <c r="G4080" s="10" t="s">
        <v>9130</v>
      </c>
      <c r="H4080" s="10" t="s">
        <v>870</v>
      </c>
      <c r="I4080" s="10" t="s">
        <v>185</v>
      </c>
      <c r="J4080" s="11">
        <v>43498</v>
      </c>
      <c r="K4080" s="10">
        <v>11</v>
      </c>
      <c r="L4080" s="10" t="s">
        <v>68</v>
      </c>
      <c r="M4080" s="12"/>
      <c r="O4080">
        <f t="shared" si="1025"/>
        <v>0</v>
      </c>
      <c r="Q4080" s="9" t="str">
        <f t="shared" si="1010"/>
        <v>4186</v>
      </c>
      <c r="R4080" s="10" t="str">
        <f t="shared" si="1011"/>
        <v>Hipolito</v>
      </c>
      <c r="S4080" s="10" t="str">
        <f t="shared" si="1012"/>
        <v>Chin</v>
      </c>
      <c r="T4080" s="10" t="str">
        <f t="shared" si="1013"/>
        <v>Mr</v>
      </c>
      <c r="U4080" s="10" t="str">
        <f t="shared" si="1014"/>
        <v>M</v>
      </c>
      <c r="V4080" s="10" t="str">
        <f t="shared" si="1015"/>
        <v>60</v>
      </c>
      <c r="W4080" s="10" t="str">
        <f t="shared" si="1016"/>
        <v>Selina Place</v>
      </c>
      <c r="X4080" s="10" t="str">
        <f t="shared" si="1017"/>
        <v>ce</v>
      </c>
      <c r="Y4080" s="10" t="str">
        <f t="shared" si="1018"/>
        <v>Selina Place</v>
      </c>
      <c r="Z4080" s="10" t="str">
        <f t="shared" si="1019"/>
        <v>Frome</v>
      </c>
      <c r="AA4080" s="10" t="str">
        <f t="shared" si="1020"/>
        <v>HX</v>
      </c>
      <c r="AB4080" s="11" t="str">
        <f t="shared" si="1021"/>
        <v>43498</v>
      </c>
      <c r="AC4080" s="10" t="str">
        <f t="shared" si="1022"/>
        <v>11</v>
      </c>
      <c r="AD4080" s="10" t="str">
        <f t="shared" si="1023"/>
        <v>A2</v>
      </c>
      <c r="AE4080" s="12" t="str">
        <f t="shared" si="1024"/>
        <v/>
      </c>
    </row>
    <row r="4081" spans="1:31" x14ac:dyDescent="0.25">
      <c r="A4081" s="5">
        <v>4187</v>
      </c>
      <c r="B4081" s="6" t="s">
        <v>4811</v>
      </c>
      <c r="C4081" s="6" t="s">
        <v>3347</v>
      </c>
      <c r="D4081" s="6" t="s">
        <v>41</v>
      </c>
      <c r="E4081" s="6" t="s">
        <v>16</v>
      </c>
      <c r="F4081" s="6">
        <v>30</v>
      </c>
      <c r="G4081" s="6" t="s">
        <v>9131</v>
      </c>
      <c r="H4081" s="6" t="s">
        <v>726</v>
      </c>
      <c r="I4081" s="6" t="s">
        <v>185</v>
      </c>
      <c r="J4081" s="7">
        <v>43639</v>
      </c>
      <c r="K4081" s="6">
        <v>25</v>
      </c>
      <c r="L4081" s="6" t="s">
        <v>39</v>
      </c>
      <c r="M4081" s="8"/>
      <c r="O4081">
        <f t="shared" si="1025"/>
        <v>0</v>
      </c>
      <c r="Q4081" s="5" t="str">
        <f t="shared" si="1010"/>
        <v>4187</v>
      </c>
      <c r="R4081" s="6" t="str">
        <f t="shared" si="1011"/>
        <v>Lawrence</v>
      </c>
      <c r="S4081" s="6" t="str">
        <f t="shared" si="1012"/>
        <v>Guerra</v>
      </c>
      <c r="T4081" s="6" t="str">
        <f t="shared" si="1013"/>
        <v>Ms</v>
      </c>
      <c r="U4081" s="6" t="str">
        <f t="shared" si="1014"/>
        <v>F</v>
      </c>
      <c r="V4081" s="6" t="str">
        <f t="shared" si="1015"/>
        <v>30</v>
      </c>
      <c r="W4081" s="6" t="str">
        <f t="shared" si="1016"/>
        <v>Selkirk Road</v>
      </c>
      <c r="X4081" s="6" t="str">
        <f t="shared" si="1017"/>
        <v>ad</v>
      </c>
      <c r="Y4081" s="6" t="str">
        <f t="shared" si="1018"/>
        <v>Selkirk Road</v>
      </c>
      <c r="Z4081" s="6" t="str">
        <f t="shared" si="1019"/>
        <v>Eye</v>
      </c>
      <c r="AA4081" s="6" t="str">
        <f t="shared" si="1020"/>
        <v>HX</v>
      </c>
      <c r="AB4081" s="7" t="str">
        <f t="shared" si="1021"/>
        <v>43639</v>
      </c>
      <c r="AC4081" s="6" t="str">
        <f t="shared" si="1022"/>
        <v>25</v>
      </c>
      <c r="AD4081" s="6" t="str">
        <f t="shared" si="1023"/>
        <v>C1</v>
      </c>
      <c r="AE4081" s="8" t="str">
        <f t="shared" si="1024"/>
        <v/>
      </c>
    </row>
    <row r="4082" spans="1:31" x14ac:dyDescent="0.25">
      <c r="A4082" s="9">
        <v>4188</v>
      </c>
      <c r="B4082" s="10" t="s">
        <v>332</v>
      </c>
      <c r="C4082" s="10" t="s">
        <v>3976</v>
      </c>
      <c r="D4082" s="10" t="s">
        <v>28</v>
      </c>
      <c r="E4082" s="10" t="s">
        <v>29</v>
      </c>
      <c r="F4082" s="10">
        <v>30</v>
      </c>
      <c r="G4082" s="10" t="s">
        <v>9132</v>
      </c>
      <c r="H4082" s="10" t="s">
        <v>587</v>
      </c>
      <c r="I4082" s="10" t="s">
        <v>32</v>
      </c>
      <c r="J4082" s="11">
        <v>44402</v>
      </c>
      <c r="K4082" s="10">
        <v>51</v>
      </c>
      <c r="L4082" s="10" t="s">
        <v>20</v>
      </c>
      <c r="M4082" s="12"/>
      <c r="O4082">
        <f t="shared" si="1025"/>
        <v>0</v>
      </c>
      <c r="Q4082" s="9" t="str">
        <f t="shared" si="1010"/>
        <v>4188</v>
      </c>
      <c r="R4082" s="10" t="str">
        <f t="shared" si="1011"/>
        <v>Miles</v>
      </c>
      <c r="S4082" s="10" t="str">
        <f t="shared" si="1012"/>
        <v>Barnett</v>
      </c>
      <c r="T4082" s="10" t="str">
        <f t="shared" si="1013"/>
        <v>Mr</v>
      </c>
      <c r="U4082" s="10" t="str">
        <f t="shared" si="1014"/>
        <v>M</v>
      </c>
      <c r="V4082" s="10" t="str">
        <f t="shared" si="1015"/>
        <v>30</v>
      </c>
      <c r="W4082" s="10" t="str">
        <f t="shared" si="1016"/>
        <v>Sennen Walk</v>
      </c>
      <c r="X4082" s="10" t="str">
        <f t="shared" si="1017"/>
        <v>lk</v>
      </c>
      <c r="Y4082" s="10" t="str">
        <f t="shared" si="1018"/>
        <v>Sennen Walk</v>
      </c>
      <c r="Z4082" s="10" t="str">
        <f t="shared" si="1019"/>
        <v>Rossendale</v>
      </c>
      <c r="AA4082" s="10" t="str">
        <f t="shared" si="1020"/>
        <v>WC</v>
      </c>
      <c r="AB4082" s="11" t="str">
        <f t="shared" si="1021"/>
        <v>44402</v>
      </c>
      <c r="AC4082" s="10" t="str">
        <f t="shared" si="1022"/>
        <v>51</v>
      </c>
      <c r="AD4082" s="10" t="str">
        <f t="shared" si="1023"/>
        <v>B</v>
      </c>
      <c r="AE4082" s="12" t="str">
        <f t="shared" si="1024"/>
        <v/>
      </c>
    </row>
    <row r="4083" spans="1:31" x14ac:dyDescent="0.25">
      <c r="A4083" s="5">
        <v>4189</v>
      </c>
      <c r="B4083" s="6" t="s">
        <v>1115</v>
      </c>
      <c r="C4083" s="6" t="s">
        <v>6147</v>
      </c>
      <c r="D4083" s="6" t="s">
        <v>28</v>
      </c>
      <c r="E4083" s="6" t="s">
        <v>29</v>
      </c>
      <c r="F4083" s="6">
        <v>60</v>
      </c>
      <c r="G4083" s="6" t="s">
        <v>9133</v>
      </c>
      <c r="H4083" s="6" t="s">
        <v>7738</v>
      </c>
      <c r="I4083" s="6" t="s">
        <v>19</v>
      </c>
      <c r="J4083" s="7">
        <v>44002</v>
      </c>
      <c r="K4083" s="6">
        <v>31</v>
      </c>
      <c r="L4083" s="6" t="s">
        <v>33</v>
      </c>
      <c r="M4083" s="8"/>
      <c r="O4083">
        <f t="shared" si="1025"/>
        <v>0</v>
      </c>
      <c r="Q4083" s="5" t="str">
        <f t="shared" si="1010"/>
        <v>4189</v>
      </c>
      <c r="R4083" s="6" t="str">
        <f t="shared" si="1011"/>
        <v>Dane</v>
      </c>
      <c r="S4083" s="6" t="str">
        <f t="shared" si="1012"/>
        <v>Gentry</v>
      </c>
      <c r="T4083" s="6" t="str">
        <f t="shared" si="1013"/>
        <v>Mr</v>
      </c>
      <c r="U4083" s="6" t="str">
        <f t="shared" si="1014"/>
        <v>M</v>
      </c>
      <c r="V4083" s="6" t="str">
        <f t="shared" si="1015"/>
        <v>60</v>
      </c>
      <c r="W4083" s="6" t="str">
        <f t="shared" si="1016"/>
        <v>Serbin Close</v>
      </c>
      <c r="X4083" s="6" t="str">
        <f t="shared" si="1017"/>
        <v>se</v>
      </c>
      <c r="Y4083" s="6" t="str">
        <f t="shared" si="1018"/>
        <v>Serbin Close</v>
      </c>
      <c r="Z4083" s="6" t="str">
        <f t="shared" si="1019"/>
        <v>Bala</v>
      </c>
      <c r="AA4083" s="6" t="str">
        <f t="shared" si="1020"/>
        <v>CH</v>
      </c>
      <c r="AB4083" s="7" t="str">
        <f t="shared" si="1021"/>
        <v>44002</v>
      </c>
      <c r="AC4083" s="6" t="str">
        <f t="shared" si="1022"/>
        <v>31</v>
      </c>
      <c r="AD4083" s="6" t="str">
        <f t="shared" si="1023"/>
        <v>A3</v>
      </c>
      <c r="AE4083" s="8" t="str">
        <f t="shared" si="1024"/>
        <v/>
      </c>
    </row>
    <row r="4084" spans="1:31" x14ac:dyDescent="0.25">
      <c r="A4084" s="9">
        <v>4190</v>
      </c>
      <c r="B4084" s="10" t="s">
        <v>9134</v>
      </c>
      <c r="C4084" s="10" t="s">
        <v>5025</v>
      </c>
      <c r="D4084" s="10" t="s">
        <v>49</v>
      </c>
      <c r="E4084" s="10" t="s">
        <v>16</v>
      </c>
      <c r="F4084" s="10">
        <v>90</v>
      </c>
      <c r="G4084" s="10" t="s">
        <v>9135</v>
      </c>
      <c r="H4084" s="10" t="s">
        <v>750</v>
      </c>
      <c r="I4084" s="10" t="s">
        <v>25</v>
      </c>
      <c r="J4084" s="11">
        <v>43622</v>
      </c>
      <c r="K4084" s="10">
        <v>33</v>
      </c>
      <c r="L4084" s="10" t="s">
        <v>52</v>
      </c>
      <c r="M4084" s="12"/>
      <c r="O4084">
        <f t="shared" si="1025"/>
        <v>0</v>
      </c>
      <c r="Q4084" s="9" t="str">
        <f t="shared" si="1010"/>
        <v>4190</v>
      </c>
      <c r="R4084" s="10" t="str">
        <f t="shared" si="1011"/>
        <v>Milagro</v>
      </c>
      <c r="S4084" s="10" t="str">
        <f t="shared" si="1012"/>
        <v>Adkins</v>
      </c>
      <c r="T4084" s="10" t="str">
        <f t="shared" si="1013"/>
        <v>Miss</v>
      </c>
      <c r="U4084" s="10" t="str">
        <f t="shared" si="1014"/>
        <v>F</v>
      </c>
      <c r="V4084" s="10" t="str">
        <f t="shared" si="1015"/>
        <v>90</v>
      </c>
      <c r="W4084" s="10" t="str">
        <f t="shared" si="1016"/>
        <v>Setchell Road</v>
      </c>
      <c r="X4084" s="10" t="str">
        <f t="shared" si="1017"/>
        <v>ad</v>
      </c>
      <c r="Y4084" s="10" t="str">
        <f t="shared" si="1018"/>
        <v>Setchell Road</v>
      </c>
      <c r="Z4084" s="10" t="str">
        <f t="shared" si="1019"/>
        <v>Havant</v>
      </c>
      <c r="AA4084" s="10" t="str">
        <f t="shared" si="1020"/>
        <v>HG</v>
      </c>
      <c r="AB4084" s="11" t="str">
        <f t="shared" si="1021"/>
        <v>43622</v>
      </c>
      <c r="AC4084" s="10" t="str">
        <f t="shared" si="1022"/>
        <v>33</v>
      </c>
      <c r="AD4084" s="10" t="str">
        <f t="shared" si="1023"/>
        <v>A1</v>
      </c>
      <c r="AE4084" s="12" t="str">
        <f t="shared" si="1024"/>
        <v/>
      </c>
    </row>
    <row r="4085" spans="1:31" x14ac:dyDescent="0.25">
      <c r="A4085" s="5">
        <v>4191</v>
      </c>
      <c r="B4085" s="6" t="s">
        <v>2721</v>
      </c>
      <c r="C4085" s="6" t="s">
        <v>402</v>
      </c>
      <c r="D4085" s="6" t="s">
        <v>49</v>
      </c>
      <c r="E4085" s="6" t="s">
        <v>16</v>
      </c>
      <c r="F4085" s="6">
        <v>30</v>
      </c>
      <c r="G4085" s="6" t="s">
        <v>9136</v>
      </c>
      <c r="H4085" s="6" t="s">
        <v>1682</v>
      </c>
      <c r="I4085" s="6" t="s">
        <v>206</v>
      </c>
      <c r="J4085" s="7">
        <v>44009</v>
      </c>
      <c r="K4085" s="6">
        <v>35</v>
      </c>
      <c r="L4085" s="6" t="s">
        <v>44</v>
      </c>
      <c r="M4085" s="8"/>
      <c r="O4085">
        <f t="shared" si="1025"/>
        <v>0</v>
      </c>
      <c r="Q4085" s="5" t="str">
        <f t="shared" si="1010"/>
        <v>4191</v>
      </c>
      <c r="R4085" s="6" t="str">
        <f t="shared" si="1011"/>
        <v>Valentine</v>
      </c>
      <c r="S4085" s="6" t="str">
        <f t="shared" si="1012"/>
        <v>Martinez</v>
      </c>
      <c r="T4085" s="6" t="str">
        <f t="shared" si="1013"/>
        <v>Miss</v>
      </c>
      <c r="U4085" s="6" t="str">
        <f t="shared" si="1014"/>
        <v>F</v>
      </c>
      <c r="V4085" s="6" t="str">
        <f t="shared" si="1015"/>
        <v>30</v>
      </c>
      <c r="W4085" s="6" t="str">
        <f t="shared" si="1016"/>
        <v>Sewardstone Road</v>
      </c>
      <c r="X4085" s="6" t="str">
        <f t="shared" si="1017"/>
        <v>ad</v>
      </c>
      <c r="Y4085" s="6" t="str">
        <f t="shared" si="1018"/>
        <v>Sewardstone Road</v>
      </c>
      <c r="Z4085" s="6" t="str">
        <f t="shared" si="1019"/>
        <v>Chinnor</v>
      </c>
      <c r="AA4085" s="6" t="str">
        <f t="shared" si="1020"/>
        <v>DH</v>
      </c>
      <c r="AB4085" s="7" t="str">
        <f t="shared" si="1021"/>
        <v>44009</v>
      </c>
      <c r="AC4085" s="6" t="str">
        <f t="shared" si="1022"/>
        <v>35</v>
      </c>
      <c r="AD4085" s="6" t="str">
        <f t="shared" si="1023"/>
        <v>D</v>
      </c>
      <c r="AE4085" s="8" t="str">
        <f t="shared" si="1024"/>
        <v/>
      </c>
    </row>
    <row r="4086" spans="1:31" x14ac:dyDescent="0.25">
      <c r="A4086" s="9">
        <v>4192</v>
      </c>
      <c r="B4086" s="10" t="s">
        <v>257</v>
      </c>
      <c r="C4086" s="10" t="s">
        <v>3755</v>
      </c>
      <c r="D4086" s="10" t="s">
        <v>90</v>
      </c>
      <c r="E4086" s="10" t="s">
        <v>29</v>
      </c>
      <c r="F4086" s="10">
        <v>30</v>
      </c>
      <c r="G4086" s="10" t="s">
        <v>9137</v>
      </c>
      <c r="H4086" s="10" t="s">
        <v>833</v>
      </c>
      <c r="I4086" s="10" t="s">
        <v>834</v>
      </c>
      <c r="J4086" s="11">
        <v>43945</v>
      </c>
      <c r="K4086" s="10">
        <v>48</v>
      </c>
      <c r="L4086" s="10" t="s">
        <v>62</v>
      </c>
      <c r="M4086" s="12"/>
      <c r="O4086">
        <f t="shared" si="1025"/>
        <v>0</v>
      </c>
      <c r="Q4086" s="9" t="str">
        <f t="shared" si="1010"/>
        <v>4192</v>
      </c>
      <c r="R4086" s="10" t="str">
        <f t="shared" si="1011"/>
        <v>Ray</v>
      </c>
      <c r="S4086" s="10" t="str">
        <f t="shared" si="1012"/>
        <v>Stinson</v>
      </c>
      <c r="T4086" s="10" t="str">
        <f t="shared" si="1013"/>
        <v>Dr</v>
      </c>
      <c r="U4086" s="10" t="str">
        <f t="shared" si="1014"/>
        <v>M</v>
      </c>
      <c r="V4086" s="10" t="str">
        <f t="shared" si="1015"/>
        <v>30</v>
      </c>
      <c r="W4086" s="10" t="str">
        <f t="shared" si="1016"/>
        <v>Seyer Road</v>
      </c>
      <c r="X4086" s="10" t="str">
        <f t="shared" si="1017"/>
        <v>ad</v>
      </c>
      <c r="Y4086" s="10" t="str">
        <f t="shared" si="1018"/>
        <v>Seyer Road</v>
      </c>
      <c r="Z4086" s="10" t="str">
        <f t="shared" si="1019"/>
        <v>Arundel</v>
      </c>
      <c r="AA4086" s="10" t="str">
        <f t="shared" si="1020"/>
        <v>SG</v>
      </c>
      <c r="AB4086" s="11" t="str">
        <f t="shared" si="1021"/>
        <v>43945</v>
      </c>
      <c r="AC4086" s="10" t="str">
        <f t="shared" si="1022"/>
        <v>48</v>
      </c>
      <c r="AD4086" s="10" t="str">
        <f t="shared" si="1023"/>
        <v>C4</v>
      </c>
      <c r="AE4086" s="12" t="str">
        <f t="shared" si="1024"/>
        <v/>
      </c>
    </row>
    <row r="4087" spans="1:31" x14ac:dyDescent="0.25">
      <c r="A4087" s="5">
        <v>4193</v>
      </c>
      <c r="B4087" s="6" t="s">
        <v>9138</v>
      </c>
      <c r="C4087" s="6" t="s">
        <v>4825</v>
      </c>
      <c r="D4087" s="6" t="s">
        <v>49</v>
      </c>
      <c r="E4087" s="6" t="s">
        <v>16</v>
      </c>
      <c r="F4087" s="6">
        <v>60</v>
      </c>
      <c r="G4087" s="6" t="s">
        <v>9139</v>
      </c>
      <c r="H4087" s="6" t="s">
        <v>6489</v>
      </c>
      <c r="I4087" s="6" t="s">
        <v>32</v>
      </c>
      <c r="J4087" s="7">
        <v>44204</v>
      </c>
      <c r="K4087" s="6">
        <v>74</v>
      </c>
      <c r="L4087" s="6" t="s">
        <v>99</v>
      </c>
      <c r="M4087" s="8"/>
      <c r="O4087">
        <f t="shared" si="1025"/>
        <v>0</v>
      </c>
      <c r="Q4087" s="5" t="str">
        <f t="shared" si="1010"/>
        <v>4193</v>
      </c>
      <c r="R4087" s="6" t="str">
        <f t="shared" si="1011"/>
        <v>Lorita</v>
      </c>
      <c r="S4087" s="6" t="str">
        <f t="shared" si="1012"/>
        <v>Dean</v>
      </c>
      <c r="T4087" s="6" t="str">
        <f t="shared" si="1013"/>
        <v>Miss</v>
      </c>
      <c r="U4087" s="6" t="str">
        <f t="shared" si="1014"/>
        <v>F</v>
      </c>
      <c r="V4087" s="6" t="str">
        <f t="shared" si="1015"/>
        <v>60</v>
      </c>
      <c r="W4087" s="6" t="str">
        <f t="shared" si="1016"/>
        <v>Shacklewell Green</v>
      </c>
      <c r="X4087" s="6" t="str">
        <f t="shared" si="1017"/>
        <v>en</v>
      </c>
      <c r="Y4087" s="6" t="str">
        <f t="shared" si="1018"/>
        <v>Shacklewell Green</v>
      </c>
      <c r="Z4087" s="6" t="str">
        <f t="shared" si="1019"/>
        <v>Rosewell</v>
      </c>
      <c r="AA4087" s="6" t="str">
        <f t="shared" si="1020"/>
        <v>WC</v>
      </c>
      <c r="AB4087" s="7" t="str">
        <f t="shared" si="1021"/>
        <v>44204</v>
      </c>
      <c r="AC4087" s="6" t="str">
        <f t="shared" si="1022"/>
        <v>74</v>
      </c>
      <c r="AD4087" s="6" t="str">
        <f t="shared" si="1023"/>
        <v>E</v>
      </c>
      <c r="AE4087" s="8" t="str">
        <f t="shared" si="1024"/>
        <v/>
      </c>
    </row>
    <row r="4088" spans="1:31" x14ac:dyDescent="0.25">
      <c r="A4088" s="9">
        <v>4194</v>
      </c>
      <c r="B4088" s="10" t="s">
        <v>9140</v>
      </c>
      <c r="C4088" s="10" t="s">
        <v>6514</v>
      </c>
      <c r="D4088" s="10" t="s">
        <v>90</v>
      </c>
      <c r="E4088" s="10" t="s">
        <v>29</v>
      </c>
      <c r="F4088" s="10">
        <v>90</v>
      </c>
      <c r="G4088" s="10" t="s">
        <v>9139</v>
      </c>
      <c r="H4088" s="10" t="s">
        <v>3542</v>
      </c>
      <c r="I4088" s="10" t="s">
        <v>32</v>
      </c>
      <c r="J4088" s="11">
        <v>44191</v>
      </c>
      <c r="K4088" s="10">
        <v>7</v>
      </c>
      <c r="L4088" s="10" t="s">
        <v>33</v>
      </c>
      <c r="M4088" s="12"/>
      <c r="O4088">
        <f t="shared" si="1025"/>
        <v>0</v>
      </c>
      <c r="Q4088" s="9" t="str">
        <f t="shared" si="1010"/>
        <v>4194</v>
      </c>
      <c r="R4088" s="10" t="str">
        <f t="shared" si="1011"/>
        <v>Scot</v>
      </c>
      <c r="S4088" s="10" t="str">
        <f t="shared" si="1012"/>
        <v>Hooker</v>
      </c>
      <c r="T4088" s="10" t="str">
        <f t="shared" si="1013"/>
        <v>Dr</v>
      </c>
      <c r="U4088" s="10" t="str">
        <f t="shared" si="1014"/>
        <v>M</v>
      </c>
      <c r="V4088" s="10" t="str">
        <f t="shared" si="1015"/>
        <v>90</v>
      </c>
      <c r="W4088" s="10" t="str">
        <f t="shared" si="1016"/>
        <v>Shacklewell Green</v>
      </c>
      <c r="X4088" s="10" t="str">
        <f t="shared" si="1017"/>
        <v>en</v>
      </c>
      <c r="Y4088" s="10" t="str">
        <f t="shared" si="1018"/>
        <v>Shacklewell Green</v>
      </c>
      <c r="Z4088" s="10" t="str">
        <f t="shared" si="1019"/>
        <v>Thame</v>
      </c>
      <c r="AA4088" s="10" t="str">
        <f t="shared" si="1020"/>
        <v>WC</v>
      </c>
      <c r="AB4088" s="11" t="str">
        <f t="shared" si="1021"/>
        <v>44191</v>
      </c>
      <c r="AC4088" s="10" t="str">
        <f t="shared" si="1022"/>
        <v>7</v>
      </c>
      <c r="AD4088" s="10" t="str">
        <f t="shared" si="1023"/>
        <v>A3</v>
      </c>
      <c r="AE4088" s="12" t="str">
        <f t="shared" si="1024"/>
        <v/>
      </c>
    </row>
    <row r="4089" spans="1:31" x14ac:dyDescent="0.25">
      <c r="A4089" s="5">
        <v>4195</v>
      </c>
      <c r="B4089" s="6" t="s">
        <v>5435</v>
      </c>
      <c r="C4089" s="6" t="s">
        <v>9141</v>
      </c>
      <c r="D4089" s="6" t="s">
        <v>49</v>
      </c>
      <c r="E4089" s="6" t="s">
        <v>16</v>
      </c>
      <c r="F4089" s="6">
        <v>30</v>
      </c>
      <c r="G4089" s="6" t="s">
        <v>9142</v>
      </c>
      <c r="H4089" s="6" t="s">
        <v>2987</v>
      </c>
      <c r="I4089" s="6" t="s">
        <v>32</v>
      </c>
      <c r="J4089" s="7">
        <v>43860</v>
      </c>
      <c r="K4089" s="6">
        <v>23</v>
      </c>
      <c r="L4089" s="6" t="s">
        <v>20</v>
      </c>
      <c r="M4089" s="8"/>
      <c r="O4089">
        <f t="shared" si="1025"/>
        <v>0</v>
      </c>
      <c r="Q4089" s="5" t="str">
        <f t="shared" si="1010"/>
        <v>4195</v>
      </c>
      <c r="R4089" s="6" t="str">
        <f t="shared" si="1011"/>
        <v>Janita</v>
      </c>
      <c r="S4089" s="6" t="str">
        <f t="shared" si="1012"/>
        <v>Patel</v>
      </c>
      <c r="T4089" s="6" t="str">
        <f t="shared" si="1013"/>
        <v>Miss</v>
      </c>
      <c r="U4089" s="6" t="str">
        <f t="shared" si="1014"/>
        <v>F</v>
      </c>
      <c r="V4089" s="6" t="str">
        <f t="shared" si="1015"/>
        <v>30</v>
      </c>
      <c r="W4089" s="6" t="str">
        <f t="shared" si="1016"/>
        <v>Shacklewell Lane</v>
      </c>
      <c r="X4089" s="6" t="str">
        <f t="shared" si="1017"/>
        <v>ne</v>
      </c>
      <c r="Y4089" s="6" t="str">
        <f t="shared" si="1018"/>
        <v>Shacklewell Lane</v>
      </c>
      <c r="Z4089" s="6" t="str">
        <f t="shared" si="1019"/>
        <v>North Berwick</v>
      </c>
      <c r="AA4089" s="6" t="str">
        <f t="shared" si="1020"/>
        <v>WC</v>
      </c>
      <c r="AB4089" s="7" t="str">
        <f t="shared" si="1021"/>
        <v>43860</v>
      </c>
      <c r="AC4089" s="6" t="str">
        <f t="shared" si="1022"/>
        <v>23</v>
      </c>
      <c r="AD4089" s="6" t="str">
        <f t="shared" si="1023"/>
        <v>B</v>
      </c>
      <c r="AE4089" s="8" t="str">
        <f t="shared" si="1024"/>
        <v/>
      </c>
    </row>
    <row r="4090" spans="1:31" x14ac:dyDescent="0.25">
      <c r="A4090" s="9">
        <v>4196</v>
      </c>
      <c r="B4090" s="10" t="s">
        <v>4003</v>
      </c>
      <c r="C4090" s="10" t="s">
        <v>7043</v>
      </c>
      <c r="D4090" s="10" t="s">
        <v>28</v>
      </c>
      <c r="E4090" s="10" t="s">
        <v>29</v>
      </c>
      <c r="F4090" s="10">
        <v>30</v>
      </c>
      <c r="G4090" s="10" t="s">
        <v>9143</v>
      </c>
      <c r="H4090" s="10" t="s">
        <v>170</v>
      </c>
      <c r="I4090" s="10" t="s">
        <v>171</v>
      </c>
      <c r="J4090" s="11">
        <v>44501</v>
      </c>
      <c r="K4090" s="10">
        <v>31</v>
      </c>
      <c r="L4090" s="10" t="s">
        <v>20</v>
      </c>
      <c r="M4090" s="12"/>
      <c r="O4090">
        <f t="shared" si="1025"/>
        <v>0</v>
      </c>
      <c r="Q4090" s="9" t="str">
        <f t="shared" si="1010"/>
        <v>4196</v>
      </c>
      <c r="R4090" s="10" t="str">
        <f t="shared" si="1011"/>
        <v>Jayson</v>
      </c>
      <c r="S4090" s="10" t="str">
        <f t="shared" si="1012"/>
        <v>Lugo</v>
      </c>
      <c r="T4090" s="10" t="str">
        <f t="shared" si="1013"/>
        <v>Mr</v>
      </c>
      <c r="U4090" s="10" t="str">
        <f t="shared" si="1014"/>
        <v>M</v>
      </c>
      <c r="V4090" s="10" t="str">
        <f t="shared" si="1015"/>
        <v>30</v>
      </c>
      <c r="W4090" s="10" t="str">
        <f t="shared" si="1016"/>
        <v>Shad Thames</v>
      </c>
      <c r="X4090" s="10" t="str">
        <f t="shared" si="1017"/>
        <v>es</v>
      </c>
      <c r="Y4090" s="10" t="str">
        <f t="shared" si="1018"/>
        <v>Shad Thames</v>
      </c>
      <c r="Z4090" s="10" t="str">
        <f t="shared" si="1019"/>
        <v>Cleator Moor</v>
      </c>
      <c r="AA4090" s="10" t="str">
        <f t="shared" si="1020"/>
        <v>PR</v>
      </c>
      <c r="AB4090" s="11" t="str">
        <f t="shared" si="1021"/>
        <v>44501</v>
      </c>
      <c r="AC4090" s="10" t="str">
        <f t="shared" si="1022"/>
        <v>31</v>
      </c>
      <c r="AD4090" s="10" t="str">
        <f t="shared" si="1023"/>
        <v>B</v>
      </c>
      <c r="AE4090" s="12" t="str">
        <f t="shared" si="1024"/>
        <v/>
      </c>
    </row>
    <row r="4091" spans="1:31" x14ac:dyDescent="0.25">
      <c r="A4091" s="5">
        <v>4197</v>
      </c>
      <c r="B4091" s="6" t="s">
        <v>9144</v>
      </c>
      <c r="C4091" s="6" t="s">
        <v>3216</v>
      </c>
      <c r="D4091" s="6" t="s">
        <v>28</v>
      </c>
      <c r="E4091" s="6" t="s">
        <v>29</v>
      </c>
      <c r="F4091" s="6">
        <v>60</v>
      </c>
      <c r="G4091" s="6" t="s">
        <v>9145</v>
      </c>
      <c r="H4091" s="6" t="s">
        <v>3938</v>
      </c>
      <c r="I4091" s="6" t="s">
        <v>1569</v>
      </c>
      <c r="J4091" s="7">
        <v>43951</v>
      </c>
      <c r="K4091" s="6">
        <v>47</v>
      </c>
      <c r="L4091" s="6" t="s">
        <v>62</v>
      </c>
      <c r="M4091" s="8"/>
      <c r="O4091">
        <f t="shared" si="1025"/>
        <v>0</v>
      </c>
      <c r="Q4091" s="5" t="str">
        <f t="shared" si="1010"/>
        <v>4197</v>
      </c>
      <c r="R4091" s="6" t="str">
        <f t="shared" si="1011"/>
        <v>Hai</v>
      </c>
      <c r="S4091" s="6" t="str">
        <f t="shared" si="1012"/>
        <v>Sheppard</v>
      </c>
      <c r="T4091" s="6" t="str">
        <f t="shared" si="1013"/>
        <v>Mr</v>
      </c>
      <c r="U4091" s="6" t="str">
        <f t="shared" si="1014"/>
        <v>M</v>
      </c>
      <c r="V4091" s="6" t="str">
        <f t="shared" si="1015"/>
        <v>60</v>
      </c>
      <c r="W4091" s="6" t="str">
        <f t="shared" si="1016"/>
        <v>Shadwell Gardens</v>
      </c>
      <c r="X4091" s="6" t="str">
        <f t="shared" si="1017"/>
        <v>ns</v>
      </c>
      <c r="Y4091" s="6" t="str">
        <f t="shared" si="1018"/>
        <v>Shadwell Gardens</v>
      </c>
      <c r="Z4091" s="6" t="str">
        <f t="shared" si="1019"/>
        <v>Grantown-On-Spey</v>
      </c>
      <c r="AA4091" s="6" t="str">
        <f t="shared" si="1020"/>
        <v>NG</v>
      </c>
      <c r="AB4091" s="7" t="str">
        <f t="shared" si="1021"/>
        <v>43951</v>
      </c>
      <c r="AC4091" s="6" t="str">
        <f t="shared" si="1022"/>
        <v>47</v>
      </c>
      <c r="AD4091" s="6" t="str">
        <f t="shared" si="1023"/>
        <v>C4</v>
      </c>
      <c r="AE4091" s="8" t="str">
        <f t="shared" si="1024"/>
        <v/>
      </c>
    </row>
    <row r="4092" spans="1:31" x14ac:dyDescent="0.25">
      <c r="A4092" s="9">
        <v>4198</v>
      </c>
      <c r="B4092" s="10" t="s">
        <v>9146</v>
      </c>
      <c r="C4092" s="10" t="s">
        <v>3826</v>
      </c>
      <c r="D4092" s="10" t="s">
        <v>49</v>
      </c>
      <c r="E4092" s="10" t="s">
        <v>16</v>
      </c>
      <c r="F4092" s="10">
        <v>60</v>
      </c>
      <c r="G4092" s="10" t="s">
        <v>9147</v>
      </c>
      <c r="H4092" s="10" t="s">
        <v>2488</v>
      </c>
      <c r="I4092" s="10" t="s">
        <v>908</v>
      </c>
      <c r="J4092" s="11">
        <v>43702</v>
      </c>
      <c r="K4092" s="10">
        <v>29</v>
      </c>
      <c r="L4092" s="10" t="s">
        <v>68</v>
      </c>
      <c r="M4092" s="12"/>
      <c r="O4092">
        <f t="shared" si="1025"/>
        <v>0</v>
      </c>
      <c r="Q4092" s="9" t="str">
        <f t="shared" si="1010"/>
        <v>4198</v>
      </c>
      <c r="R4092" s="10" t="str">
        <f t="shared" si="1011"/>
        <v>Neomi</v>
      </c>
      <c r="S4092" s="10" t="str">
        <f t="shared" si="1012"/>
        <v>Mcmullen</v>
      </c>
      <c r="T4092" s="10" t="str">
        <f t="shared" si="1013"/>
        <v>Miss</v>
      </c>
      <c r="U4092" s="10" t="str">
        <f t="shared" si="1014"/>
        <v>F</v>
      </c>
      <c r="V4092" s="10" t="str">
        <f t="shared" si="1015"/>
        <v>60</v>
      </c>
      <c r="W4092" s="10" t="str">
        <f t="shared" si="1016"/>
        <v>Shakespeare Road</v>
      </c>
      <c r="X4092" s="10" t="str">
        <f t="shared" si="1017"/>
        <v>ad</v>
      </c>
      <c r="Y4092" s="10" t="str">
        <f t="shared" si="1018"/>
        <v>Shakespeare Road</v>
      </c>
      <c r="Z4092" s="10" t="str">
        <f t="shared" si="1019"/>
        <v>Aberdeenshire</v>
      </c>
      <c r="AA4092" s="10" t="str">
        <f t="shared" si="1020"/>
        <v>AB</v>
      </c>
      <c r="AB4092" s="11" t="str">
        <f t="shared" si="1021"/>
        <v>43702</v>
      </c>
      <c r="AC4092" s="10" t="str">
        <f t="shared" si="1022"/>
        <v>29</v>
      </c>
      <c r="AD4092" s="10" t="str">
        <f t="shared" si="1023"/>
        <v>A2</v>
      </c>
      <c r="AE4092" s="12" t="str">
        <f t="shared" si="1024"/>
        <v/>
      </c>
    </row>
    <row r="4093" spans="1:31" x14ac:dyDescent="0.25">
      <c r="A4093" s="5">
        <v>4199</v>
      </c>
      <c r="B4093" s="6" t="s">
        <v>7557</v>
      </c>
      <c r="C4093" s="6" t="s">
        <v>3579</v>
      </c>
      <c r="D4093" s="6" t="s">
        <v>49</v>
      </c>
      <c r="E4093" s="6" t="s">
        <v>16</v>
      </c>
      <c r="F4093" s="6">
        <v>60</v>
      </c>
      <c r="G4093" s="6" t="s">
        <v>9148</v>
      </c>
      <c r="H4093" s="6" t="s">
        <v>2059</v>
      </c>
      <c r="I4093" s="6" t="s">
        <v>1030</v>
      </c>
      <c r="J4093" s="7">
        <v>43551</v>
      </c>
      <c r="K4093" s="6">
        <v>29</v>
      </c>
      <c r="L4093" s="6" t="s">
        <v>157</v>
      </c>
      <c r="M4093" s="8"/>
      <c r="O4093">
        <f t="shared" si="1025"/>
        <v>0</v>
      </c>
      <c r="Q4093" s="5" t="str">
        <f t="shared" si="1010"/>
        <v>4199</v>
      </c>
      <c r="R4093" s="6" t="str">
        <f t="shared" si="1011"/>
        <v>Adrianne</v>
      </c>
      <c r="S4093" s="6" t="str">
        <f t="shared" si="1012"/>
        <v>Nadeau</v>
      </c>
      <c r="T4093" s="6" t="str">
        <f t="shared" si="1013"/>
        <v>Miss</v>
      </c>
      <c r="U4093" s="6" t="str">
        <f t="shared" si="1014"/>
        <v>F</v>
      </c>
      <c r="V4093" s="6" t="str">
        <f t="shared" si="1015"/>
        <v>60</v>
      </c>
      <c r="W4093" s="6" t="str">
        <f t="shared" si="1016"/>
        <v>Shakespeare Road</v>
      </c>
      <c r="X4093" s="6" t="str">
        <f t="shared" si="1017"/>
        <v>ad</v>
      </c>
      <c r="Y4093" s="6" t="str">
        <f t="shared" si="1018"/>
        <v>Shakespeare Road</v>
      </c>
      <c r="Z4093" s="6" t="str">
        <f t="shared" si="1019"/>
        <v>Beaumaris</v>
      </c>
      <c r="AA4093" s="6" t="str">
        <f t="shared" si="1020"/>
        <v>DT</v>
      </c>
      <c r="AB4093" s="7" t="str">
        <f t="shared" si="1021"/>
        <v>43551</v>
      </c>
      <c r="AC4093" s="6" t="str">
        <f t="shared" si="1022"/>
        <v>29</v>
      </c>
      <c r="AD4093" s="6" t="str">
        <f t="shared" si="1023"/>
        <v>C3</v>
      </c>
      <c r="AE4093" s="8" t="str">
        <f t="shared" si="1024"/>
        <v/>
      </c>
    </row>
    <row r="4094" spans="1:31" x14ac:dyDescent="0.25">
      <c r="A4094" s="9">
        <v>4200</v>
      </c>
      <c r="B4094" s="10" t="s">
        <v>9149</v>
      </c>
      <c r="C4094" s="10" t="s">
        <v>150</v>
      </c>
      <c r="D4094" s="10" t="s">
        <v>49</v>
      </c>
      <c r="E4094" s="10" t="s">
        <v>16</v>
      </c>
      <c r="F4094" s="10">
        <v>90</v>
      </c>
      <c r="G4094" s="10" t="s">
        <v>9150</v>
      </c>
      <c r="H4094" s="10" t="s">
        <v>4393</v>
      </c>
      <c r="I4094" s="10" t="s">
        <v>291</v>
      </c>
      <c r="J4094" s="11">
        <v>44360</v>
      </c>
      <c r="K4094" s="10">
        <v>28</v>
      </c>
      <c r="L4094" s="10" t="s">
        <v>99</v>
      </c>
      <c r="M4094" s="12"/>
      <c r="O4094">
        <f t="shared" si="1025"/>
        <v>0</v>
      </c>
      <c r="Q4094" s="9" t="str">
        <f t="shared" si="1010"/>
        <v>4200</v>
      </c>
      <c r="R4094" s="10" t="str">
        <f t="shared" si="1011"/>
        <v>Roslyn</v>
      </c>
      <c r="S4094" s="10" t="str">
        <f t="shared" si="1012"/>
        <v>Durham</v>
      </c>
      <c r="T4094" s="10" t="str">
        <f t="shared" si="1013"/>
        <v>Miss</v>
      </c>
      <c r="U4094" s="10" t="str">
        <f t="shared" si="1014"/>
        <v>F</v>
      </c>
      <c r="V4094" s="10" t="str">
        <f t="shared" si="1015"/>
        <v>90</v>
      </c>
      <c r="W4094" s="10" t="str">
        <f t="shared" si="1016"/>
        <v>Shalfleet Drive</v>
      </c>
      <c r="X4094" s="10" t="str">
        <f t="shared" si="1017"/>
        <v>ve</v>
      </c>
      <c r="Y4094" s="10" t="str">
        <f t="shared" si="1018"/>
        <v>Shalfleet Drive</v>
      </c>
      <c r="Z4094" s="10" t="str">
        <f t="shared" si="1019"/>
        <v>Kilmacolm</v>
      </c>
      <c r="AA4094" s="10" t="str">
        <f t="shared" si="1020"/>
        <v>HS</v>
      </c>
      <c r="AB4094" s="11" t="str">
        <f t="shared" si="1021"/>
        <v>44360</v>
      </c>
      <c r="AC4094" s="10" t="str">
        <f t="shared" si="1022"/>
        <v>28</v>
      </c>
      <c r="AD4094" s="10" t="str">
        <f t="shared" si="1023"/>
        <v>E</v>
      </c>
      <c r="AE4094" s="12" t="str">
        <f t="shared" si="1024"/>
        <v/>
      </c>
    </row>
    <row r="4095" spans="1:31" x14ac:dyDescent="0.25">
      <c r="A4095" s="5">
        <v>4201</v>
      </c>
      <c r="B4095" s="6" t="s">
        <v>3571</v>
      </c>
      <c r="C4095" s="6" t="s">
        <v>5982</v>
      </c>
      <c r="D4095" s="6" t="s">
        <v>28</v>
      </c>
      <c r="E4095" s="6" t="s">
        <v>29</v>
      </c>
      <c r="F4095" s="6">
        <v>60</v>
      </c>
      <c r="G4095" s="6" t="s">
        <v>9151</v>
      </c>
      <c r="H4095" s="6" t="s">
        <v>1237</v>
      </c>
      <c r="I4095" s="6" t="s">
        <v>38</v>
      </c>
      <c r="J4095" s="7">
        <v>44214</v>
      </c>
      <c r="K4095" s="6">
        <v>39</v>
      </c>
      <c r="L4095" s="6" t="s">
        <v>78</v>
      </c>
      <c r="M4095" s="8"/>
      <c r="O4095">
        <f t="shared" si="1025"/>
        <v>0</v>
      </c>
      <c r="Q4095" s="5" t="str">
        <f t="shared" si="1010"/>
        <v>4201</v>
      </c>
      <c r="R4095" s="6" t="str">
        <f t="shared" si="1011"/>
        <v>Sung</v>
      </c>
      <c r="S4095" s="6" t="str">
        <f t="shared" si="1012"/>
        <v>Tyler</v>
      </c>
      <c r="T4095" s="6" t="str">
        <f t="shared" si="1013"/>
        <v>Mr</v>
      </c>
      <c r="U4095" s="6" t="str">
        <f t="shared" si="1014"/>
        <v>M</v>
      </c>
      <c r="V4095" s="6" t="str">
        <f t="shared" si="1015"/>
        <v>60</v>
      </c>
      <c r="W4095" s="6" t="str">
        <f t="shared" si="1016"/>
        <v>Shand Street</v>
      </c>
      <c r="X4095" s="6" t="str">
        <f t="shared" si="1017"/>
        <v>et</v>
      </c>
      <c r="Y4095" s="6" t="str">
        <f t="shared" si="1018"/>
        <v>Shand Street</v>
      </c>
      <c r="Z4095" s="6" t="str">
        <f t="shared" si="1019"/>
        <v>Dundee</v>
      </c>
      <c r="AA4095" s="6" t="str">
        <f t="shared" si="1020"/>
        <v>RM</v>
      </c>
      <c r="AB4095" s="7" t="str">
        <f t="shared" si="1021"/>
        <v>44214</v>
      </c>
      <c r="AC4095" s="6" t="str">
        <f t="shared" si="1022"/>
        <v>39</v>
      </c>
      <c r="AD4095" s="6" t="str">
        <f t="shared" si="1023"/>
        <v>C2</v>
      </c>
      <c r="AE4095" s="8" t="str">
        <f t="shared" si="1024"/>
        <v/>
      </c>
    </row>
    <row r="4096" spans="1:31" x14ac:dyDescent="0.25">
      <c r="A4096" s="9">
        <v>4202</v>
      </c>
      <c r="B4096" s="10" t="s">
        <v>5438</v>
      </c>
      <c r="C4096" s="10" t="s">
        <v>173</v>
      </c>
      <c r="D4096" s="10" t="s">
        <v>49</v>
      </c>
      <c r="E4096" s="10" t="s">
        <v>16</v>
      </c>
      <c r="F4096" s="10">
        <v>30</v>
      </c>
      <c r="G4096" s="10" t="s">
        <v>9152</v>
      </c>
      <c r="H4096" s="10" t="s">
        <v>651</v>
      </c>
      <c r="I4096" s="10" t="s">
        <v>32</v>
      </c>
      <c r="J4096" s="11">
        <v>43551</v>
      </c>
      <c r="K4096" s="10">
        <v>19</v>
      </c>
      <c r="L4096" s="10" t="s">
        <v>157</v>
      </c>
      <c r="M4096" s="12"/>
      <c r="O4096">
        <f t="shared" si="1025"/>
        <v>0</v>
      </c>
      <c r="Q4096" s="9" t="str">
        <f t="shared" si="1010"/>
        <v>4202</v>
      </c>
      <c r="R4096" s="10" t="str">
        <f t="shared" si="1011"/>
        <v>Jesse</v>
      </c>
      <c r="S4096" s="10" t="str">
        <f t="shared" si="1012"/>
        <v>Hendrickson</v>
      </c>
      <c r="T4096" s="10" t="str">
        <f t="shared" si="1013"/>
        <v>Miss</v>
      </c>
      <c r="U4096" s="10" t="str">
        <f t="shared" si="1014"/>
        <v>F</v>
      </c>
      <c r="V4096" s="10" t="str">
        <f t="shared" si="1015"/>
        <v>30</v>
      </c>
      <c r="W4096" s="10" t="str">
        <f t="shared" si="1016"/>
        <v>Shannon Close</v>
      </c>
      <c r="X4096" s="10" t="str">
        <f t="shared" si="1017"/>
        <v>se</v>
      </c>
      <c r="Y4096" s="10" t="str">
        <f t="shared" si="1018"/>
        <v>Shannon Close</v>
      </c>
      <c r="Z4096" s="10" t="str">
        <f t="shared" si="1019"/>
        <v>London</v>
      </c>
      <c r="AA4096" s="10" t="str">
        <f t="shared" si="1020"/>
        <v>WC</v>
      </c>
      <c r="AB4096" s="11" t="str">
        <f t="shared" si="1021"/>
        <v>43551</v>
      </c>
      <c r="AC4096" s="10" t="str">
        <f t="shared" si="1022"/>
        <v>19</v>
      </c>
      <c r="AD4096" s="10" t="str">
        <f t="shared" si="1023"/>
        <v>C3</v>
      </c>
      <c r="AE4096" s="12" t="str">
        <f t="shared" si="1024"/>
        <v/>
      </c>
    </row>
    <row r="4097" spans="1:31" x14ac:dyDescent="0.25">
      <c r="A4097" s="5">
        <v>4203</v>
      </c>
      <c r="B4097" s="6" t="s">
        <v>781</v>
      </c>
      <c r="C4097" s="6" t="s">
        <v>1539</v>
      </c>
      <c r="D4097" s="6" t="s">
        <v>28</v>
      </c>
      <c r="E4097" s="6" t="s">
        <v>29</v>
      </c>
      <c r="F4097" s="6">
        <v>90</v>
      </c>
      <c r="G4097" s="6" t="s">
        <v>9153</v>
      </c>
      <c r="H4097" s="6" t="s">
        <v>6406</v>
      </c>
      <c r="I4097" s="6" t="s">
        <v>32</v>
      </c>
      <c r="J4097" s="7">
        <v>43542</v>
      </c>
      <c r="K4097" s="6">
        <v>32</v>
      </c>
      <c r="L4097" s="6" t="s">
        <v>39</v>
      </c>
      <c r="M4097" s="8"/>
      <c r="O4097">
        <f t="shared" si="1025"/>
        <v>0</v>
      </c>
      <c r="Q4097" s="5" t="str">
        <f t="shared" si="1010"/>
        <v>4203</v>
      </c>
      <c r="R4097" s="6" t="str">
        <f t="shared" si="1011"/>
        <v>Julian</v>
      </c>
      <c r="S4097" s="6" t="str">
        <f t="shared" si="1012"/>
        <v>Bland</v>
      </c>
      <c r="T4097" s="6" t="str">
        <f t="shared" si="1013"/>
        <v>Mr</v>
      </c>
      <c r="U4097" s="6" t="str">
        <f t="shared" si="1014"/>
        <v>M</v>
      </c>
      <c r="V4097" s="6" t="str">
        <f t="shared" si="1015"/>
        <v>90</v>
      </c>
      <c r="W4097" s="6" t="str">
        <f t="shared" si="1016"/>
        <v>Shannon Place</v>
      </c>
      <c r="X4097" s="6" t="str">
        <f t="shared" si="1017"/>
        <v>ce</v>
      </c>
      <c r="Y4097" s="6" t="str">
        <f t="shared" si="1018"/>
        <v>Shannon Place</v>
      </c>
      <c r="Z4097" s="6" t="str">
        <f t="shared" si="1019"/>
        <v>Newton Stewart</v>
      </c>
      <c r="AA4097" s="6" t="str">
        <f t="shared" si="1020"/>
        <v>WC</v>
      </c>
      <c r="AB4097" s="7" t="str">
        <f t="shared" si="1021"/>
        <v>43542</v>
      </c>
      <c r="AC4097" s="6" t="str">
        <f t="shared" si="1022"/>
        <v>32</v>
      </c>
      <c r="AD4097" s="6" t="str">
        <f t="shared" si="1023"/>
        <v>C1</v>
      </c>
      <c r="AE4097" s="8" t="str">
        <f t="shared" si="1024"/>
        <v/>
      </c>
    </row>
    <row r="4098" spans="1:31" x14ac:dyDescent="0.25">
      <c r="A4098" s="9">
        <v>4204</v>
      </c>
      <c r="B4098" s="10" t="s">
        <v>4764</v>
      </c>
      <c r="C4098" s="10" t="s">
        <v>4971</v>
      </c>
      <c r="D4098" s="10" t="s">
        <v>115</v>
      </c>
      <c r="E4098" s="10" t="s">
        <v>29</v>
      </c>
      <c r="F4098" s="10">
        <v>30</v>
      </c>
      <c r="G4098" s="10" t="s">
        <v>9154</v>
      </c>
      <c r="H4098" s="10" t="s">
        <v>4659</v>
      </c>
      <c r="I4098" s="10" t="s">
        <v>176</v>
      </c>
      <c r="J4098" s="11">
        <v>44045</v>
      </c>
      <c r="K4098" s="10">
        <v>2</v>
      </c>
      <c r="L4098" s="10" t="s">
        <v>68</v>
      </c>
      <c r="M4098" s="12"/>
      <c r="O4098">
        <f t="shared" si="1025"/>
        <v>0</v>
      </c>
      <c r="Q4098" s="9" t="str">
        <f t="shared" si="1010"/>
        <v>4204</v>
      </c>
      <c r="R4098" s="10" t="str">
        <f t="shared" si="1011"/>
        <v>Jae</v>
      </c>
      <c r="S4098" s="10" t="str">
        <f t="shared" si="1012"/>
        <v>Wilder</v>
      </c>
      <c r="T4098" s="10" t="str">
        <f t="shared" si="1013"/>
        <v>Prof</v>
      </c>
      <c r="U4098" s="10" t="str">
        <f t="shared" si="1014"/>
        <v>M</v>
      </c>
      <c r="V4098" s="10" t="str">
        <f t="shared" si="1015"/>
        <v>30</v>
      </c>
      <c r="W4098" s="10" t="str">
        <f t="shared" si="1016"/>
        <v>Sharon Road</v>
      </c>
      <c r="X4098" s="10" t="str">
        <f t="shared" si="1017"/>
        <v>ad</v>
      </c>
      <c r="Y4098" s="10" t="str">
        <f t="shared" si="1018"/>
        <v>Sharon Road</v>
      </c>
      <c r="Z4098" s="10" t="str">
        <f t="shared" si="1019"/>
        <v>Crumlin</v>
      </c>
      <c r="AA4098" s="10" t="str">
        <f t="shared" si="1020"/>
        <v>CW</v>
      </c>
      <c r="AB4098" s="11" t="str">
        <f t="shared" si="1021"/>
        <v>44045</v>
      </c>
      <c r="AC4098" s="10" t="str">
        <f t="shared" si="1022"/>
        <v>2</v>
      </c>
      <c r="AD4098" s="10" t="str">
        <f t="shared" si="1023"/>
        <v>A2</v>
      </c>
      <c r="AE4098" s="12" t="str">
        <f t="shared" si="1024"/>
        <v/>
      </c>
    </row>
    <row r="4099" spans="1:31" x14ac:dyDescent="0.25">
      <c r="A4099" s="5">
        <v>4205</v>
      </c>
      <c r="B4099" s="6" t="s">
        <v>3991</v>
      </c>
      <c r="C4099" s="6" t="s">
        <v>2388</v>
      </c>
      <c r="D4099" s="6" t="s">
        <v>28</v>
      </c>
      <c r="E4099" s="6" t="s">
        <v>29</v>
      </c>
      <c r="F4099" s="6">
        <v>60</v>
      </c>
      <c r="G4099" s="6" t="s">
        <v>9155</v>
      </c>
      <c r="H4099" s="6" t="s">
        <v>1731</v>
      </c>
      <c r="I4099" s="6" t="s">
        <v>32</v>
      </c>
      <c r="J4099" s="7">
        <v>43814</v>
      </c>
      <c r="K4099" s="6">
        <v>34</v>
      </c>
      <c r="L4099" s="6" t="s">
        <v>44</v>
      </c>
      <c r="M4099" s="8"/>
      <c r="O4099">
        <f t="shared" si="1025"/>
        <v>0</v>
      </c>
      <c r="Q4099" s="5" t="str">
        <f t="shared" si="1010"/>
        <v>4205</v>
      </c>
      <c r="R4099" s="6" t="str">
        <f t="shared" si="1011"/>
        <v>Marcellus</v>
      </c>
      <c r="S4099" s="6" t="str">
        <f t="shared" si="1012"/>
        <v>Avery</v>
      </c>
      <c r="T4099" s="6" t="str">
        <f t="shared" si="1013"/>
        <v>Mr</v>
      </c>
      <c r="U4099" s="6" t="str">
        <f t="shared" si="1014"/>
        <v>M</v>
      </c>
      <c r="V4099" s="6" t="str">
        <f t="shared" si="1015"/>
        <v>60</v>
      </c>
      <c r="W4099" s="6" t="str">
        <f t="shared" si="1016"/>
        <v>Sharsted Street</v>
      </c>
      <c r="X4099" s="6" t="str">
        <f t="shared" si="1017"/>
        <v>et</v>
      </c>
      <c r="Y4099" s="6" t="str">
        <f t="shared" si="1018"/>
        <v>Sharsted Street</v>
      </c>
      <c r="Z4099" s="6" t="str">
        <f t="shared" si="1019"/>
        <v>Mexborough</v>
      </c>
      <c r="AA4099" s="6" t="str">
        <f t="shared" si="1020"/>
        <v>WC</v>
      </c>
      <c r="AB4099" s="7" t="str">
        <f t="shared" si="1021"/>
        <v>43814</v>
      </c>
      <c r="AC4099" s="6" t="str">
        <f t="shared" si="1022"/>
        <v>34</v>
      </c>
      <c r="AD4099" s="6" t="str">
        <f t="shared" si="1023"/>
        <v>D</v>
      </c>
      <c r="AE4099" s="8" t="str">
        <f t="shared" si="1024"/>
        <v/>
      </c>
    </row>
    <row r="4100" spans="1:31" x14ac:dyDescent="0.25">
      <c r="A4100" s="9">
        <v>4206</v>
      </c>
      <c r="B4100" s="10" t="s">
        <v>9156</v>
      </c>
      <c r="C4100" s="10" t="s">
        <v>2676</v>
      </c>
      <c r="D4100" s="10" t="s">
        <v>15</v>
      </c>
      <c r="E4100" s="10" t="s">
        <v>16</v>
      </c>
      <c r="F4100" s="10">
        <v>60</v>
      </c>
      <c r="G4100" s="10" t="s">
        <v>9157</v>
      </c>
      <c r="H4100" s="10" t="s">
        <v>3902</v>
      </c>
      <c r="I4100" s="10" t="s">
        <v>171</v>
      </c>
      <c r="J4100" s="11">
        <v>43524</v>
      </c>
      <c r="K4100" s="10">
        <v>3</v>
      </c>
      <c r="L4100" s="10" t="s">
        <v>157</v>
      </c>
      <c r="M4100" s="12"/>
      <c r="O4100">
        <f t="shared" si="1025"/>
        <v>0</v>
      </c>
      <c r="Q4100" s="9" t="str">
        <f t="shared" si="1010"/>
        <v>4206</v>
      </c>
      <c r="R4100" s="10" t="str">
        <f t="shared" si="1011"/>
        <v>Latricia</v>
      </c>
      <c r="S4100" s="10" t="str">
        <f t="shared" si="1012"/>
        <v>Weiss</v>
      </c>
      <c r="T4100" s="10" t="str">
        <f t="shared" si="1013"/>
        <v>Mrs</v>
      </c>
      <c r="U4100" s="10" t="str">
        <f t="shared" si="1014"/>
        <v>F</v>
      </c>
      <c r="V4100" s="10" t="str">
        <f t="shared" si="1015"/>
        <v>60</v>
      </c>
      <c r="W4100" s="10" t="str">
        <f t="shared" si="1016"/>
        <v>Sharsted Villas</v>
      </c>
      <c r="X4100" s="10" t="str">
        <f t="shared" si="1017"/>
        <v>as</v>
      </c>
      <c r="Y4100" s="10" t="str">
        <f t="shared" si="1018"/>
        <v>Sharsted Villas</v>
      </c>
      <c r="Z4100" s="10" t="str">
        <f t="shared" si="1019"/>
        <v>Colwyn Bay</v>
      </c>
      <c r="AA4100" s="10" t="str">
        <f t="shared" si="1020"/>
        <v>PR</v>
      </c>
      <c r="AB4100" s="11" t="str">
        <f t="shared" si="1021"/>
        <v>43524</v>
      </c>
      <c r="AC4100" s="10" t="str">
        <f t="shared" si="1022"/>
        <v>3</v>
      </c>
      <c r="AD4100" s="10" t="str">
        <f t="shared" si="1023"/>
        <v>C3</v>
      </c>
      <c r="AE4100" s="12" t="str">
        <f t="shared" si="1024"/>
        <v/>
      </c>
    </row>
    <row r="4101" spans="1:31" x14ac:dyDescent="0.25">
      <c r="A4101" s="5">
        <v>4207</v>
      </c>
      <c r="B4101" s="6" t="s">
        <v>4304</v>
      </c>
      <c r="C4101" s="6" t="s">
        <v>8094</v>
      </c>
      <c r="D4101" s="6" t="s">
        <v>28</v>
      </c>
      <c r="E4101" s="6" t="s">
        <v>29</v>
      </c>
      <c r="F4101" s="6">
        <v>60</v>
      </c>
      <c r="G4101" s="6" t="s">
        <v>9158</v>
      </c>
      <c r="H4101" s="6" t="s">
        <v>3218</v>
      </c>
      <c r="I4101" s="6" t="s">
        <v>291</v>
      </c>
      <c r="J4101" s="7">
        <v>43504</v>
      </c>
      <c r="K4101" s="6">
        <v>21</v>
      </c>
      <c r="L4101" s="6" t="s">
        <v>33</v>
      </c>
      <c r="M4101" s="8"/>
      <c r="O4101">
        <f t="shared" si="1025"/>
        <v>0</v>
      </c>
      <c r="Q4101" s="5" t="str">
        <f t="shared" si="1010"/>
        <v>4207</v>
      </c>
      <c r="R4101" s="6" t="str">
        <f t="shared" si="1011"/>
        <v>Lloyd</v>
      </c>
      <c r="S4101" s="6" t="str">
        <f t="shared" si="1012"/>
        <v>Kearney</v>
      </c>
      <c r="T4101" s="6" t="str">
        <f t="shared" si="1013"/>
        <v>Mr</v>
      </c>
      <c r="U4101" s="6" t="str">
        <f t="shared" si="1014"/>
        <v>M</v>
      </c>
      <c r="V4101" s="6" t="str">
        <f t="shared" si="1015"/>
        <v>60</v>
      </c>
      <c r="W4101" s="6" t="str">
        <f t="shared" si="1016"/>
        <v>Sheen Common</v>
      </c>
      <c r="X4101" s="6" t="str">
        <f t="shared" si="1017"/>
        <v>on</v>
      </c>
      <c r="Y4101" s="6" t="str">
        <f t="shared" si="1018"/>
        <v>Sheen Common</v>
      </c>
      <c r="Z4101" s="6" t="str">
        <f t="shared" si="1019"/>
        <v>Kilgetty</v>
      </c>
      <c r="AA4101" s="6" t="str">
        <f t="shared" si="1020"/>
        <v>HS</v>
      </c>
      <c r="AB4101" s="7" t="str">
        <f t="shared" si="1021"/>
        <v>43504</v>
      </c>
      <c r="AC4101" s="6" t="str">
        <f t="shared" si="1022"/>
        <v>21</v>
      </c>
      <c r="AD4101" s="6" t="str">
        <f t="shared" si="1023"/>
        <v>A3</v>
      </c>
      <c r="AE4101" s="8" t="str">
        <f t="shared" si="1024"/>
        <v/>
      </c>
    </row>
    <row r="4102" spans="1:31" x14ac:dyDescent="0.25">
      <c r="A4102" s="9">
        <v>4208</v>
      </c>
      <c r="B4102" s="10" t="s">
        <v>904</v>
      </c>
      <c r="C4102" s="10" t="s">
        <v>6703</v>
      </c>
      <c r="D4102" s="10" t="s">
        <v>15</v>
      </c>
      <c r="E4102" s="10" t="s">
        <v>280</v>
      </c>
      <c r="F4102" s="10">
        <v>30</v>
      </c>
      <c r="G4102" s="10" t="s">
        <v>9159</v>
      </c>
      <c r="H4102" s="10" t="s">
        <v>3165</v>
      </c>
      <c r="I4102" s="10" t="s">
        <v>1228</v>
      </c>
      <c r="J4102" s="11">
        <v>43938</v>
      </c>
      <c r="K4102" s="10">
        <v>85</v>
      </c>
      <c r="L4102" s="10" t="s">
        <v>44</v>
      </c>
      <c r="M4102" s="12"/>
      <c r="O4102">
        <f t="shared" si="1025"/>
        <v>0</v>
      </c>
      <c r="Q4102" s="9" t="str">
        <f t="shared" ref="Q4102:Q4165" si="1026">TRIM(A4102)</f>
        <v>4208</v>
      </c>
      <c r="R4102" s="10" t="str">
        <f t="shared" ref="R4102:R4165" si="1027">TRIM(B4102)</f>
        <v>Willa</v>
      </c>
      <c r="S4102" s="10" t="str">
        <f t="shared" ref="S4102:S4165" si="1028">TRIM(C4102)</f>
        <v>Cano</v>
      </c>
      <c r="T4102" s="10" t="str">
        <f t="shared" ref="T4102:T4165" si="1029">TRIM(D4102)</f>
        <v>Mrs</v>
      </c>
      <c r="U4102" s="10" t="str">
        <f t="shared" ref="U4102:U4165" si="1030">IF(ISNUMBER(SEARCH("f",TRIM(E4102))),"F","M")</f>
        <v>F</v>
      </c>
      <c r="V4102" s="10" t="str">
        <f t="shared" ref="V4102:V4165" si="1031">TRIM(F4102)</f>
        <v>30</v>
      </c>
      <c r="W4102" s="10" t="str">
        <f t="shared" ref="W4102:W4165" si="1032">SUBSTITUTE(SUBSTITUTE(SUBSTITUTE(PROPER(TRIM(G4102)),"(?)","")," (No",""),"'S","'s")</f>
        <v>Sheen Grove</v>
      </c>
      <c r="X4102" s="10" t="str">
        <f t="shared" ref="X4102:X4165" si="1033">RIGHT(W4102,2)</f>
        <v>ve</v>
      </c>
      <c r="Y4102" s="10" t="str">
        <f t="shared" ref="Y4102:Y4165" si="1034">IF(OR(X4102="St",X4102="Av",X4102="Pl"),SUBSTITUTE(SUBSTITUTE(SUBSTITUTE(SUBSTITUTE(SUBSTITUTE(SUBSTITUTE(SUBSTITUTE(W4102,"Rd","Road"),"St","Street"),"Cls", "Close"),"Plc","Place"),"Bldgs","Buildings"),"Av","Avenue"),"Pl","Place"),SUBSTITUTE(SUBSTITUTE(SUBSTITUTE(SUBSTITUTE(SUBSTITUTE(W4102,"Rd","Road"),"Cls", "Close"),"Plc","Place"),"Bldgs","Buildings"),"Crt","Court"))</f>
        <v>Sheen Grove</v>
      </c>
      <c r="Z4102" s="10" t="str">
        <f t="shared" ref="Z4102:Z4165" si="1035">TRIM(H4102)</f>
        <v>Egremont</v>
      </c>
      <c r="AA4102" s="10" t="str">
        <f t="shared" ref="AA4102:AA4165" si="1036">TRIM(I4102)</f>
        <v>HA</v>
      </c>
      <c r="AB4102" s="11" t="str">
        <f t="shared" ref="AB4102:AB4165" si="1037">TRIM(J4102)</f>
        <v>43938</v>
      </c>
      <c r="AC4102" s="10" t="str">
        <f t="shared" ref="AC4102:AC4165" si="1038">TRIM(K4102)</f>
        <v>85</v>
      </c>
      <c r="AD4102" s="10" t="str">
        <f t="shared" ref="AD4102:AD4165" si="1039">TRIM(L4102)</f>
        <v>D</v>
      </c>
      <c r="AE4102" s="12" t="str">
        <f t="shared" ref="AE4102:AE4165" si="1040">TRIM(M4102)</f>
        <v/>
      </c>
    </row>
    <row r="4103" spans="1:31" x14ac:dyDescent="0.25">
      <c r="A4103" s="5">
        <v>4209</v>
      </c>
      <c r="B4103" s="6" t="s">
        <v>371</v>
      </c>
      <c r="C4103" s="6" t="s">
        <v>4545</v>
      </c>
      <c r="D4103" s="6" t="s">
        <v>28</v>
      </c>
      <c r="E4103" s="6" t="s">
        <v>29</v>
      </c>
      <c r="F4103" s="6">
        <v>60</v>
      </c>
      <c r="G4103" s="6" t="s">
        <v>9159</v>
      </c>
      <c r="H4103" s="6" t="s">
        <v>9160</v>
      </c>
      <c r="I4103" s="6" t="s">
        <v>32</v>
      </c>
      <c r="J4103" s="7">
        <v>44396</v>
      </c>
      <c r="K4103" s="6">
        <v>15</v>
      </c>
      <c r="L4103" s="6" t="s">
        <v>20</v>
      </c>
      <c r="M4103" s="8"/>
      <c r="O4103">
        <f t="shared" si="1025"/>
        <v>0</v>
      </c>
      <c r="Q4103" s="5" t="str">
        <f t="shared" si="1026"/>
        <v>4209</v>
      </c>
      <c r="R4103" s="6" t="str">
        <f t="shared" si="1027"/>
        <v>Boyce</v>
      </c>
      <c r="S4103" s="6" t="str">
        <f t="shared" si="1028"/>
        <v>Cote</v>
      </c>
      <c r="T4103" s="6" t="str">
        <f t="shared" si="1029"/>
        <v>Mr</v>
      </c>
      <c r="U4103" s="6" t="str">
        <f t="shared" si="1030"/>
        <v>M</v>
      </c>
      <c r="V4103" s="6" t="str">
        <f t="shared" si="1031"/>
        <v>60</v>
      </c>
      <c r="W4103" s="6" t="str">
        <f t="shared" si="1032"/>
        <v>Sheen Grove</v>
      </c>
      <c r="X4103" s="6" t="str">
        <f t="shared" si="1033"/>
        <v>ve</v>
      </c>
      <c r="Y4103" s="6" t="str">
        <f t="shared" si="1034"/>
        <v>Sheen Grove</v>
      </c>
      <c r="Z4103" s="6" t="str">
        <f t="shared" si="1035"/>
        <v>Woodstock</v>
      </c>
      <c r="AA4103" s="6" t="str">
        <f t="shared" si="1036"/>
        <v>WC</v>
      </c>
      <c r="AB4103" s="7" t="str">
        <f t="shared" si="1037"/>
        <v>44396</v>
      </c>
      <c r="AC4103" s="6" t="str">
        <f t="shared" si="1038"/>
        <v>15</v>
      </c>
      <c r="AD4103" s="6" t="str">
        <f t="shared" si="1039"/>
        <v>B</v>
      </c>
      <c r="AE4103" s="8" t="str">
        <f t="shared" si="1040"/>
        <v/>
      </c>
    </row>
    <row r="4104" spans="1:31" x14ac:dyDescent="0.25">
      <c r="A4104" s="9">
        <v>4210</v>
      </c>
      <c r="B4104" s="10" t="s">
        <v>3149</v>
      </c>
      <c r="C4104" s="10" t="s">
        <v>1971</v>
      </c>
      <c r="D4104" s="10" t="s">
        <v>28</v>
      </c>
      <c r="E4104" s="10" t="s">
        <v>29</v>
      </c>
      <c r="F4104" s="10">
        <v>60</v>
      </c>
      <c r="G4104" s="10" t="s">
        <v>9161</v>
      </c>
      <c r="H4104" s="10" t="s">
        <v>2398</v>
      </c>
      <c r="I4104" s="10" t="s">
        <v>185</v>
      </c>
      <c r="J4104" s="11">
        <v>43929</v>
      </c>
      <c r="K4104" s="10">
        <v>89</v>
      </c>
      <c r="L4104" s="10" t="s">
        <v>157</v>
      </c>
      <c r="M4104" s="12"/>
      <c r="O4104">
        <f t="shared" si="1025"/>
        <v>0</v>
      </c>
      <c r="Q4104" s="9" t="str">
        <f t="shared" si="1026"/>
        <v>4210</v>
      </c>
      <c r="R4104" s="10" t="str">
        <f t="shared" si="1027"/>
        <v>Cortez</v>
      </c>
      <c r="S4104" s="10" t="str">
        <f t="shared" si="1028"/>
        <v>Carson</v>
      </c>
      <c r="T4104" s="10" t="str">
        <f t="shared" si="1029"/>
        <v>Mr</v>
      </c>
      <c r="U4104" s="10" t="str">
        <f t="shared" si="1030"/>
        <v>M</v>
      </c>
      <c r="V4104" s="10" t="str">
        <f t="shared" si="1031"/>
        <v>60</v>
      </c>
      <c r="W4104" s="10" t="str">
        <f t="shared" si="1032"/>
        <v>Sheldon Road</v>
      </c>
      <c r="X4104" s="10" t="str">
        <f t="shared" si="1033"/>
        <v>ad</v>
      </c>
      <c r="Y4104" s="10" t="str">
        <f t="shared" si="1034"/>
        <v>Sheldon Road</v>
      </c>
      <c r="Z4104" s="10" t="str">
        <f t="shared" si="1035"/>
        <v>Gatwick</v>
      </c>
      <c r="AA4104" s="10" t="str">
        <f t="shared" si="1036"/>
        <v>HX</v>
      </c>
      <c r="AB4104" s="11" t="str">
        <f t="shared" si="1037"/>
        <v>43929</v>
      </c>
      <c r="AC4104" s="10" t="str">
        <f t="shared" si="1038"/>
        <v>89</v>
      </c>
      <c r="AD4104" s="10" t="str">
        <f t="shared" si="1039"/>
        <v>C3</v>
      </c>
      <c r="AE4104" s="12" t="str">
        <f t="shared" si="1040"/>
        <v/>
      </c>
    </row>
    <row r="4105" spans="1:31" x14ac:dyDescent="0.25">
      <c r="A4105" s="5">
        <v>4211</v>
      </c>
      <c r="B4105" s="6" t="s">
        <v>3330</v>
      </c>
      <c r="C4105" s="6" t="s">
        <v>2269</v>
      </c>
      <c r="D4105" s="6" t="s">
        <v>28</v>
      </c>
      <c r="E4105" s="6" t="s">
        <v>29</v>
      </c>
      <c r="F4105" s="6">
        <v>90</v>
      </c>
      <c r="G4105" s="6" t="s">
        <v>9161</v>
      </c>
      <c r="H4105" s="6" t="s">
        <v>1792</v>
      </c>
      <c r="I4105" s="6" t="s">
        <v>32</v>
      </c>
      <c r="J4105" s="7">
        <v>44097</v>
      </c>
      <c r="K4105" s="6">
        <v>77</v>
      </c>
      <c r="L4105" s="6" t="s">
        <v>99</v>
      </c>
      <c r="M4105" s="8"/>
      <c r="O4105">
        <f t="shared" si="1025"/>
        <v>0</v>
      </c>
      <c r="Q4105" s="5" t="str">
        <f t="shared" si="1026"/>
        <v>4211</v>
      </c>
      <c r="R4105" s="6" t="str">
        <f t="shared" si="1027"/>
        <v>Rory</v>
      </c>
      <c r="S4105" s="6" t="str">
        <f t="shared" si="1028"/>
        <v>Crews</v>
      </c>
      <c r="T4105" s="6" t="str">
        <f t="shared" si="1029"/>
        <v>Mr</v>
      </c>
      <c r="U4105" s="6" t="str">
        <f t="shared" si="1030"/>
        <v>M</v>
      </c>
      <c r="V4105" s="6" t="str">
        <f t="shared" si="1031"/>
        <v>90</v>
      </c>
      <c r="W4105" s="6" t="str">
        <f t="shared" si="1032"/>
        <v>Sheldon Road</v>
      </c>
      <c r="X4105" s="6" t="str">
        <f t="shared" si="1033"/>
        <v>ad</v>
      </c>
      <c r="Y4105" s="6" t="str">
        <f t="shared" si="1034"/>
        <v>Sheldon Road</v>
      </c>
      <c r="Z4105" s="6" t="str">
        <f t="shared" si="1035"/>
        <v>Weston-Super-Mare</v>
      </c>
      <c r="AA4105" s="6" t="str">
        <f t="shared" si="1036"/>
        <v>WC</v>
      </c>
      <c r="AB4105" s="7" t="str">
        <f t="shared" si="1037"/>
        <v>44097</v>
      </c>
      <c r="AC4105" s="6" t="str">
        <f t="shared" si="1038"/>
        <v>77</v>
      </c>
      <c r="AD4105" s="6" t="str">
        <f t="shared" si="1039"/>
        <v>E</v>
      </c>
      <c r="AE4105" s="8" t="str">
        <f t="shared" si="1040"/>
        <v/>
      </c>
    </row>
    <row r="4106" spans="1:31" x14ac:dyDescent="0.25">
      <c r="A4106" s="9">
        <v>4212</v>
      </c>
      <c r="B4106" s="10" t="s">
        <v>3520</v>
      </c>
      <c r="C4106" s="10" t="s">
        <v>1832</v>
      </c>
      <c r="D4106" s="10" t="s">
        <v>28</v>
      </c>
      <c r="E4106" s="10" t="s">
        <v>29</v>
      </c>
      <c r="F4106" s="10">
        <v>30</v>
      </c>
      <c r="G4106" s="10" t="s">
        <v>9162</v>
      </c>
      <c r="H4106" s="10" t="s">
        <v>1155</v>
      </c>
      <c r="I4106" s="10" t="s">
        <v>25</v>
      </c>
      <c r="J4106" s="11">
        <v>44077</v>
      </c>
      <c r="K4106" s="10">
        <v>44</v>
      </c>
      <c r="L4106" s="10" t="s">
        <v>52</v>
      </c>
      <c r="M4106" s="12"/>
      <c r="O4106">
        <f t="shared" ref="O4106:O4169" si="1041">COUNTBLANK(A4106:L4106)+COUNTIF(K4106,0)</f>
        <v>0</v>
      </c>
      <c r="Q4106" s="9" t="str">
        <f t="shared" si="1026"/>
        <v>4212</v>
      </c>
      <c r="R4106" s="10" t="str">
        <f t="shared" si="1027"/>
        <v>Tommie</v>
      </c>
      <c r="S4106" s="10" t="str">
        <f t="shared" si="1028"/>
        <v>Rosales</v>
      </c>
      <c r="T4106" s="10" t="str">
        <f t="shared" si="1029"/>
        <v>Mr</v>
      </c>
      <c r="U4106" s="10" t="str">
        <f t="shared" si="1030"/>
        <v>M</v>
      </c>
      <c r="V4106" s="10" t="str">
        <f t="shared" si="1031"/>
        <v>30</v>
      </c>
      <c r="W4106" s="10" t="str">
        <f t="shared" si="1032"/>
        <v>Sheldrake Place</v>
      </c>
      <c r="X4106" s="10" t="str">
        <f t="shared" si="1033"/>
        <v>ce</v>
      </c>
      <c r="Y4106" s="10" t="str">
        <f t="shared" si="1034"/>
        <v>Sheldrake Place</v>
      </c>
      <c r="Z4106" s="10" t="str">
        <f t="shared" si="1035"/>
        <v>Henfield</v>
      </c>
      <c r="AA4106" s="10" t="str">
        <f t="shared" si="1036"/>
        <v>HG</v>
      </c>
      <c r="AB4106" s="11" t="str">
        <f t="shared" si="1037"/>
        <v>44077</v>
      </c>
      <c r="AC4106" s="10" t="str">
        <f t="shared" si="1038"/>
        <v>44</v>
      </c>
      <c r="AD4106" s="10" t="str">
        <f t="shared" si="1039"/>
        <v>A1</v>
      </c>
      <c r="AE4106" s="12" t="str">
        <f t="shared" si="1040"/>
        <v/>
      </c>
    </row>
    <row r="4107" spans="1:31" x14ac:dyDescent="0.25">
      <c r="A4107" s="5">
        <v>4213</v>
      </c>
      <c r="B4107" s="6" t="s">
        <v>8744</v>
      </c>
      <c r="C4107" s="6" t="s">
        <v>3618</v>
      </c>
      <c r="D4107" s="6" t="s">
        <v>41</v>
      </c>
      <c r="E4107" s="6" t="s">
        <v>16</v>
      </c>
      <c r="F4107" s="6">
        <v>30</v>
      </c>
      <c r="G4107" s="6" t="s">
        <v>9163</v>
      </c>
      <c r="H4107" s="6" t="s">
        <v>750</v>
      </c>
      <c r="I4107" s="6" t="s">
        <v>25</v>
      </c>
      <c r="J4107" s="7">
        <v>44389</v>
      </c>
      <c r="K4107" s="6">
        <v>98</v>
      </c>
      <c r="L4107" s="6" t="s">
        <v>68</v>
      </c>
      <c r="M4107" s="8"/>
      <c r="O4107">
        <f t="shared" si="1041"/>
        <v>0</v>
      </c>
      <c r="Q4107" s="5" t="str">
        <f t="shared" si="1026"/>
        <v>4213</v>
      </c>
      <c r="R4107" s="6" t="str">
        <f t="shared" si="1027"/>
        <v>Keshia</v>
      </c>
      <c r="S4107" s="6" t="str">
        <f t="shared" si="1028"/>
        <v>Arias</v>
      </c>
      <c r="T4107" s="6" t="str">
        <f t="shared" si="1029"/>
        <v>Ms</v>
      </c>
      <c r="U4107" s="6" t="str">
        <f t="shared" si="1030"/>
        <v>F</v>
      </c>
      <c r="V4107" s="6" t="str">
        <f t="shared" si="1031"/>
        <v>30</v>
      </c>
      <c r="W4107" s="6" t="str">
        <f t="shared" si="1032"/>
        <v>Shenlay Road</v>
      </c>
      <c r="X4107" s="6" t="str">
        <f t="shared" si="1033"/>
        <v>ad</v>
      </c>
      <c r="Y4107" s="6" t="str">
        <f t="shared" si="1034"/>
        <v>Shenlay Road</v>
      </c>
      <c r="Z4107" s="6" t="str">
        <f t="shared" si="1035"/>
        <v>Havant</v>
      </c>
      <c r="AA4107" s="6" t="str">
        <f t="shared" si="1036"/>
        <v>HG</v>
      </c>
      <c r="AB4107" s="7" t="str">
        <f t="shared" si="1037"/>
        <v>44389</v>
      </c>
      <c r="AC4107" s="6" t="str">
        <f t="shared" si="1038"/>
        <v>98</v>
      </c>
      <c r="AD4107" s="6" t="str">
        <f t="shared" si="1039"/>
        <v>A2</v>
      </c>
      <c r="AE4107" s="8" t="str">
        <f t="shared" si="1040"/>
        <v/>
      </c>
    </row>
    <row r="4108" spans="1:31" x14ac:dyDescent="0.25">
      <c r="A4108" s="9">
        <v>4214</v>
      </c>
      <c r="B4108" s="10" t="s">
        <v>9164</v>
      </c>
      <c r="C4108" s="10" t="s">
        <v>2967</v>
      </c>
      <c r="D4108" s="10" t="s">
        <v>49</v>
      </c>
      <c r="E4108" s="10" t="s">
        <v>16</v>
      </c>
      <c r="F4108" s="10">
        <v>30</v>
      </c>
      <c r="G4108" s="10" t="s">
        <v>9163</v>
      </c>
      <c r="H4108" s="10" t="s">
        <v>1197</v>
      </c>
      <c r="I4108" s="10" t="s">
        <v>32</v>
      </c>
      <c r="J4108" s="11">
        <v>43650</v>
      </c>
      <c r="K4108" s="10">
        <v>61</v>
      </c>
      <c r="L4108" s="10" t="s">
        <v>52</v>
      </c>
      <c r="M4108" s="12"/>
      <c r="O4108">
        <f t="shared" si="1041"/>
        <v>0</v>
      </c>
      <c r="Q4108" s="9" t="str">
        <f t="shared" si="1026"/>
        <v>4214</v>
      </c>
      <c r="R4108" s="10" t="str">
        <f t="shared" si="1027"/>
        <v>Sunni</v>
      </c>
      <c r="S4108" s="10" t="str">
        <f t="shared" si="1028"/>
        <v>Sprague</v>
      </c>
      <c r="T4108" s="10" t="str">
        <f t="shared" si="1029"/>
        <v>Miss</v>
      </c>
      <c r="U4108" s="10" t="str">
        <f t="shared" si="1030"/>
        <v>F</v>
      </c>
      <c r="V4108" s="10" t="str">
        <f t="shared" si="1031"/>
        <v>30</v>
      </c>
      <c r="W4108" s="10" t="str">
        <f t="shared" si="1032"/>
        <v>Shenlay Road</v>
      </c>
      <c r="X4108" s="10" t="str">
        <f t="shared" si="1033"/>
        <v>ad</v>
      </c>
      <c r="Y4108" s="10" t="str">
        <f t="shared" si="1034"/>
        <v>Shenlay Road</v>
      </c>
      <c r="Z4108" s="10" t="str">
        <f t="shared" si="1035"/>
        <v>West Linton</v>
      </c>
      <c r="AA4108" s="10" t="str">
        <f t="shared" si="1036"/>
        <v>WC</v>
      </c>
      <c r="AB4108" s="11" t="str">
        <f t="shared" si="1037"/>
        <v>43650</v>
      </c>
      <c r="AC4108" s="10" t="str">
        <f t="shared" si="1038"/>
        <v>61</v>
      </c>
      <c r="AD4108" s="10" t="str">
        <f t="shared" si="1039"/>
        <v>A1</v>
      </c>
      <c r="AE4108" s="12" t="str">
        <f t="shared" si="1040"/>
        <v/>
      </c>
    </row>
    <row r="4109" spans="1:31" x14ac:dyDescent="0.25">
      <c r="A4109" s="5">
        <v>4215</v>
      </c>
      <c r="B4109" s="6" t="s">
        <v>9165</v>
      </c>
      <c r="C4109" s="6" t="s">
        <v>1554</v>
      </c>
      <c r="D4109" s="6" t="s">
        <v>28</v>
      </c>
      <c r="E4109" s="6" t="s">
        <v>29</v>
      </c>
      <c r="F4109" s="6">
        <v>30</v>
      </c>
      <c r="G4109" s="6" t="s">
        <v>9166</v>
      </c>
      <c r="H4109" s="6" t="s">
        <v>479</v>
      </c>
      <c r="I4109" s="6" t="s">
        <v>32</v>
      </c>
      <c r="J4109" s="7">
        <v>43904</v>
      </c>
      <c r="K4109" s="6">
        <v>82</v>
      </c>
      <c r="L4109" s="6" t="s">
        <v>62</v>
      </c>
      <c r="M4109" s="8"/>
      <c r="O4109">
        <f t="shared" si="1041"/>
        <v>0</v>
      </c>
      <c r="Q4109" s="5" t="str">
        <f t="shared" si="1026"/>
        <v>4215</v>
      </c>
      <c r="R4109" s="6" t="str">
        <f t="shared" si="1027"/>
        <v>Tristan</v>
      </c>
      <c r="S4109" s="6" t="str">
        <f t="shared" si="1028"/>
        <v>Beck</v>
      </c>
      <c r="T4109" s="6" t="str">
        <f t="shared" si="1029"/>
        <v>Mr</v>
      </c>
      <c r="U4109" s="6" t="str">
        <f t="shared" si="1030"/>
        <v>M</v>
      </c>
      <c r="V4109" s="6" t="str">
        <f t="shared" si="1031"/>
        <v>30</v>
      </c>
      <c r="W4109" s="6" t="str">
        <f t="shared" si="1032"/>
        <v>Shenley Road</v>
      </c>
      <c r="X4109" s="6" t="str">
        <f t="shared" si="1033"/>
        <v>ad</v>
      </c>
      <c r="Y4109" s="6" t="str">
        <f t="shared" si="1034"/>
        <v>Shenley Road</v>
      </c>
      <c r="Z4109" s="6" t="str">
        <f t="shared" si="1035"/>
        <v>Skelmorlie</v>
      </c>
      <c r="AA4109" s="6" t="str">
        <f t="shared" si="1036"/>
        <v>WC</v>
      </c>
      <c r="AB4109" s="7" t="str">
        <f t="shared" si="1037"/>
        <v>43904</v>
      </c>
      <c r="AC4109" s="6" t="str">
        <f t="shared" si="1038"/>
        <v>82</v>
      </c>
      <c r="AD4109" s="6" t="str">
        <f t="shared" si="1039"/>
        <v>C4</v>
      </c>
      <c r="AE4109" s="8" t="str">
        <f t="shared" si="1040"/>
        <v/>
      </c>
    </row>
    <row r="4110" spans="1:31" x14ac:dyDescent="0.25">
      <c r="A4110" s="9">
        <v>4216</v>
      </c>
      <c r="B4110" s="10" t="s">
        <v>7499</v>
      </c>
      <c r="C4110" s="10" t="s">
        <v>7340</v>
      </c>
      <c r="D4110" s="10" t="s">
        <v>49</v>
      </c>
      <c r="E4110" s="10" t="s">
        <v>16</v>
      </c>
      <c r="F4110" s="10">
        <v>30</v>
      </c>
      <c r="G4110" s="10" t="s">
        <v>9167</v>
      </c>
      <c r="H4110" s="10" t="s">
        <v>522</v>
      </c>
      <c r="I4110" s="10" t="s">
        <v>32</v>
      </c>
      <c r="J4110" s="11">
        <v>43486</v>
      </c>
      <c r="K4110" s="10">
        <v>40</v>
      </c>
      <c r="L4110" s="10" t="s">
        <v>44</v>
      </c>
      <c r="M4110" s="12"/>
      <c r="O4110">
        <f t="shared" si="1041"/>
        <v>0</v>
      </c>
      <c r="Q4110" s="9" t="str">
        <f t="shared" si="1026"/>
        <v>4216</v>
      </c>
      <c r="R4110" s="10" t="str">
        <f t="shared" si="1027"/>
        <v>Sherill</v>
      </c>
      <c r="S4110" s="10" t="str">
        <f t="shared" si="1028"/>
        <v>Lamb</v>
      </c>
      <c r="T4110" s="10" t="str">
        <f t="shared" si="1029"/>
        <v>Miss</v>
      </c>
      <c r="U4110" s="10" t="str">
        <f t="shared" si="1030"/>
        <v>F</v>
      </c>
      <c r="V4110" s="10" t="str">
        <f t="shared" si="1031"/>
        <v>30</v>
      </c>
      <c r="W4110" s="10" t="str">
        <f t="shared" si="1032"/>
        <v>Shepherdess Place</v>
      </c>
      <c r="X4110" s="10" t="str">
        <f t="shared" si="1033"/>
        <v>ce</v>
      </c>
      <c r="Y4110" s="10" t="str">
        <f t="shared" si="1034"/>
        <v>Shepherdess Place</v>
      </c>
      <c r="Z4110" s="10" t="str">
        <f t="shared" si="1035"/>
        <v>West Sussex</v>
      </c>
      <c r="AA4110" s="10" t="str">
        <f t="shared" si="1036"/>
        <v>WC</v>
      </c>
      <c r="AB4110" s="11" t="str">
        <f t="shared" si="1037"/>
        <v>43486</v>
      </c>
      <c r="AC4110" s="10" t="str">
        <f t="shared" si="1038"/>
        <v>40</v>
      </c>
      <c r="AD4110" s="10" t="str">
        <f t="shared" si="1039"/>
        <v>D</v>
      </c>
      <c r="AE4110" s="12" t="str">
        <f t="shared" si="1040"/>
        <v/>
      </c>
    </row>
    <row r="4111" spans="1:31" x14ac:dyDescent="0.25">
      <c r="A4111" s="5">
        <v>4217</v>
      </c>
      <c r="B4111" s="6" t="s">
        <v>5478</v>
      </c>
      <c r="C4111" s="6" t="s">
        <v>1532</v>
      </c>
      <c r="D4111" s="6" t="s">
        <v>28</v>
      </c>
      <c r="E4111" s="6" t="s">
        <v>29</v>
      </c>
      <c r="F4111" s="6">
        <v>90</v>
      </c>
      <c r="G4111" s="6" t="s">
        <v>9168</v>
      </c>
      <c r="H4111" s="6" t="s">
        <v>3499</v>
      </c>
      <c r="I4111" s="6" t="s">
        <v>32</v>
      </c>
      <c r="J4111" s="7">
        <v>44170</v>
      </c>
      <c r="K4111" s="6">
        <v>80</v>
      </c>
      <c r="L4111" s="6" t="s">
        <v>78</v>
      </c>
      <c r="M4111" s="8"/>
      <c r="O4111">
        <f t="shared" si="1041"/>
        <v>0</v>
      </c>
      <c r="Q4111" s="5" t="str">
        <f t="shared" si="1026"/>
        <v>4217</v>
      </c>
      <c r="R4111" s="6" t="str">
        <f t="shared" si="1027"/>
        <v>Garfield</v>
      </c>
      <c r="S4111" s="6" t="str">
        <f t="shared" si="1028"/>
        <v>Deleon</v>
      </c>
      <c r="T4111" s="6" t="str">
        <f t="shared" si="1029"/>
        <v>Mr</v>
      </c>
      <c r="U4111" s="6" t="str">
        <f t="shared" si="1030"/>
        <v>M</v>
      </c>
      <c r="V4111" s="6" t="str">
        <f t="shared" si="1031"/>
        <v>90</v>
      </c>
      <c r="W4111" s="6" t="str">
        <f t="shared" si="1032"/>
        <v>Shepherd's Leas</v>
      </c>
      <c r="X4111" s="6" t="str">
        <f t="shared" si="1033"/>
        <v>as</v>
      </c>
      <c r="Y4111" s="6" t="str">
        <f t="shared" si="1034"/>
        <v>Shepherd's Leas</v>
      </c>
      <c r="Z4111" s="6" t="str">
        <f t="shared" si="1035"/>
        <v>Maybole</v>
      </c>
      <c r="AA4111" s="6" t="str">
        <f t="shared" si="1036"/>
        <v>WC</v>
      </c>
      <c r="AB4111" s="7" t="str">
        <f t="shared" si="1037"/>
        <v>44170</v>
      </c>
      <c r="AC4111" s="6" t="str">
        <f t="shared" si="1038"/>
        <v>80</v>
      </c>
      <c r="AD4111" s="6" t="str">
        <f t="shared" si="1039"/>
        <v>C2</v>
      </c>
      <c r="AE4111" s="8" t="str">
        <f t="shared" si="1040"/>
        <v/>
      </c>
    </row>
    <row r="4112" spans="1:31" x14ac:dyDescent="0.25">
      <c r="A4112" s="9">
        <v>4218</v>
      </c>
      <c r="B4112" s="10" t="s">
        <v>1744</v>
      </c>
      <c r="C4112" s="10" t="s">
        <v>9169</v>
      </c>
      <c r="D4112" s="10" t="s">
        <v>28</v>
      </c>
      <c r="E4112" s="10" t="s">
        <v>29</v>
      </c>
      <c r="F4112" s="10">
        <v>30</v>
      </c>
      <c r="G4112" s="10" t="s">
        <v>9170</v>
      </c>
      <c r="H4112" s="10" t="s">
        <v>2569</v>
      </c>
      <c r="I4112" s="10" t="s">
        <v>421</v>
      </c>
      <c r="J4112" s="11">
        <v>44031</v>
      </c>
      <c r="K4112" s="10">
        <v>52</v>
      </c>
      <c r="L4112" s="10" t="s">
        <v>33</v>
      </c>
      <c r="M4112" s="12"/>
      <c r="O4112">
        <f t="shared" si="1041"/>
        <v>0</v>
      </c>
      <c r="Q4112" s="9" t="str">
        <f t="shared" si="1026"/>
        <v>4218</v>
      </c>
      <c r="R4112" s="10" t="str">
        <f t="shared" si="1027"/>
        <v>Jimmie</v>
      </c>
      <c r="S4112" s="10" t="str">
        <f t="shared" si="1028"/>
        <v>Cohen</v>
      </c>
      <c r="T4112" s="10" t="str">
        <f t="shared" si="1029"/>
        <v>Mr</v>
      </c>
      <c r="U4112" s="10" t="str">
        <f t="shared" si="1030"/>
        <v>M</v>
      </c>
      <c r="V4112" s="10" t="str">
        <f t="shared" si="1031"/>
        <v>30</v>
      </c>
      <c r="W4112" s="10" t="str">
        <f t="shared" si="1032"/>
        <v>Shepperton Place</v>
      </c>
      <c r="X4112" s="10" t="str">
        <f t="shared" si="1033"/>
        <v>ce</v>
      </c>
      <c r="Y4112" s="10" t="str">
        <f t="shared" si="1034"/>
        <v>Shepperton Place</v>
      </c>
      <c r="Z4112" s="10" t="str">
        <f t="shared" si="1035"/>
        <v>Aughnacloy</v>
      </c>
      <c r="AA4112" s="10" t="str">
        <f t="shared" si="1036"/>
        <v>NR</v>
      </c>
      <c r="AB4112" s="11" t="str">
        <f t="shared" si="1037"/>
        <v>44031</v>
      </c>
      <c r="AC4112" s="10" t="str">
        <f t="shared" si="1038"/>
        <v>52</v>
      </c>
      <c r="AD4112" s="10" t="str">
        <f t="shared" si="1039"/>
        <v>A3</v>
      </c>
      <c r="AE4112" s="12" t="str">
        <f t="shared" si="1040"/>
        <v/>
      </c>
    </row>
    <row r="4113" spans="1:31" x14ac:dyDescent="0.25">
      <c r="A4113" s="5">
        <v>4219</v>
      </c>
      <c r="B4113" s="6" t="s">
        <v>8362</v>
      </c>
      <c r="C4113" s="6" t="s">
        <v>8454</v>
      </c>
      <c r="D4113" s="6" t="s">
        <v>28</v>
      </c>
      <c r="E4113" s="6" t="s">
        <v>29</v>
      </c>
      <c r="F4113" s="6">
        <v>60</v>
      </c>
      <c r="G4113" s="6" t="s">
        <v>9171</v>
      </c>
      <c r="H4113" s="6" t="s">
        <v>2062</v>
      </c>
      <c r="I4113" s="6" t="s">
        <v>32</v>
      </c>
      <c r="J4113" s="7">
        <v>44245</v>
      </c>
      <c r="K4113" s="6">
        <v>65</v>
      </c>
      <c r="L4113" s="6" t="s">
        <v>68</v>
      </c>
      <c r="M4113" s="8"/>
      <c r="O4113">
        <f t="shared" si="1041"/>
        <v>0</v>
      </c>
      <c r="Q4113" s="5" t="str">
        <f t="shared" si="1026"/>
        <v>4219</v>
      </c>
      <c r="R4113" s="6" t="str">
        <f t="shared" si="1027"/>
        <v>Edmund</v>
      </c>
      <c r="S4113" s="6" t="str">
        <f t="shared" si="1028"/>
        <v>Rossi</v>
      </c>
      <c r="T4113" s="6" t="str">
        <f t="shared" si="1029"/>
        <v>Mr</v>
      </c>
      <c r="U4113" s="6" t="str">
        <f t="shared" si="1030"/>
        <v>M</v>
      </c>
      <c r="V4113" s="6" t="str">
        <f t="shared" si="1031"/>
        <v>60</v>
      </c>
      <c r="W4113" s="6" t="str">
        <f t="shared" si="1032"/>
        <v>Sherrard Road</v>
      </c>
      <c r="X4113" s="6" t="str">
        <f t="shared" si="1033"/>
        <v>ad</v>
      </c>
      <c r="Y4113" s="6" t="str">
        <f t="shared" si="1034"/>
        <v>Sherrard Road</v>
      </c>
      <c r="Z4113" s="6" t="str">
        <f t="shared" si="1035"/>
        <v>Sherborne</v>
      </c>
      <c r="AA4113" s="6" t="str">
        <f t="shared" si="1036"/>
        <v>WC</v>
      </c>
      <c r="AB4113" s="7" t="str">
        <f t="shared" si="1037"/>
        <v>44245</v>
      </c>
      <c r="AC4113" s="6" t="str">
        <f t="shared" si="1038"/>
        <v>65</v>
      </c>
      <c r="AD4113" s="6" t="str">
        <f t="shared" si="1039"/>
        <v>A2</v>
      </c>
      <c r="AE4113" s="8" t="str">
        <f t="shared" si="1040"/>
        <v/>
      </c>
    </row>
    <row r="4114" spans="1:31" x14ac:dyDescent="0.25">
      <c r="A4114" s="9">
        <v>4220</v>
      </c>
      <c r="B4114" s="10" t="s">
        <v>5010</v>
      </c>
      <c r="C4114" s="10" t="s">
        <v>2975</v>
      </c>
      <c r="D4114" s="10" t="s">
        <v>28</v>
      </c>
      <c r="E4114" s="10" t="s">
        <v>29</v>
      </c>
      <c r="F4114" s="10">
        <v>30</v>
      </c>
      <c r="G4114" s="10" t="s">
        <v>9172</v>
      </c>
      <c r="H4114" s="10" t="s">
        <v>5188</v>
      </c>
      <c r="I4114" s="10" t="s">
        <v>38</v>
      </c>
      <c r="J4114" s="11">
        <v>43754</v>
      </c>
      <c r="K4114" s="10">
        <v>33</v>
      </c>
      <c r="L4114" s="10" t="s">
        <v>52</v>
      </c>
      <c r="M4114" s="12"/>
      <c r="O4114">
        <f t="shared" si="1041"/>
        <v>0</v>
      </c>
      <c r="Q4114" s="9" t="str">
        <f t="shared" si="1026"/>
        <v>4220</v>
      </c>
      <c r="R4114" s="10" t="str">
        <f t="shared" si="1027"/>
        <v>Darrick</v>
      </c>
      <c r="S4114" s="10" t="str">
        <f t="shared" si="1028"/>
        <v>Singer</v>
      </c>
      <c r="T4114" s="10" t="str">
        <f t="shared" si="1029"/>
        <v>Mr</v>
      </c>
      <c r="U4114" s="10" t="str">
        <f t="shared" si="1030"/>
        <v>M</v>
      </c>
      <c r="V4114" s="10" t="str">
        <f t="shared" si="1031"/>
        <v>30</v>
      </c>
      <c r="W4114" s="10" t="str">
        <f t="shared" si="1032"/>
        <v>Sherriff Road</v>
      </c>
      <c r="X4114" s="10" t="str">
        <f t="shared" si="1033"/>
        <v>ad</v>
      </c>
      <c r="Y4114" s="10" t="str">
        <f t="shared" si="1034"/>
        <v>Sherriff Road</v>
      </c>
      <c r="Z4114" s="10" t="str">
        <f t="shared" si="1035"/>
        <v>Donaghadee</v>
      </c>
      <c r="AA4114" s="10" t="str">
        <f t="shared" si="1036"/>
        <v>RM</v>
      </c>
      <c r="AB4114" s="11" t="str">
        <f t="shared" si="1037"/>
        <v>43754</v>
      </c>
      <c r="AC4114" s="10" t="str">
        <f t="shared" si="1038"/>
        <v>33</v>
      </c>
      <c r="AD4114" s="10" t="str">
        <f t="shared" si="1039"/>
        <v>A1</v>
      </c>
      <c r="AE4114" s="12" t="str">
        <f t="shared" si="1040"/>
        <v/>
      </c>
    </row>
    <row r="4115" spans="1:31" x14ac:dyDescent="0.25">
      <c r="A4115" s="5">
        <v>4221</v>
      </c>
      <c r="B4115" s="6" t="s">
        <v>5414</v>
      </c>
      <c r="C4115" s="6" t="s">
        <v>9173</v>
      </c>
      <c r="D4115" s="6" t="s">
        <v>90</v>
      </c>
      <c r="E4115" s="6" t="s">
        <v>29</v>
      </c>
      <c r="F4115" s="6">
        <v>30</v>
      </c>
      <c r="G4115" s="6" t="s">
        <v>9174</v>
      </c>
      <c r="H4115" s="6" t="s">
        <v>3744</v>
      </c>
      <c r="I4115" s="6" t="s">
        <v>176</v>
      </c>
      <c r="J4115" s="7">
        <v>43712</v>
      </c>
      <c r="K4115" s="6">
        <v>84</v>
      </c>
      <c r="L4115" s="6" t="s">
        <v>44</v>
      </c>
      <c r="M4115" s="8"/>
      <c r="O4115">
        <f t="shared" si="1041"/>
        <v>0</v>
      </c>
      <c r="Q4115" s="5" t="str">
        <f t="shared" si="1026"/>
        <v>4221</v>
      </c>
      <c r="R4115" s="6" t="str">
        <f t="shared" si="1027"/>
        <v>Tuan</v>
      </c>
      <c r="S4115" s="6" t="str">
        <f t="shared" si="1028"/>
        <v>Vinson</v>
      </c>
      <c r="T4115" s="6" t="str">
        <f t="shared" si="1029"/>
        <v>Dr</v>
      </c>
      <c r="U4115" s="6" t="str">
        <f t="shared" si="1030"/>
        <v>M</v>
      </c>
      <c r="V4115" s="6" t="str">
        <f t="shared" si="1031"/>
        <v>30</v>
      </c>
      <c r="W4115" s="6" t="str">
        <f t="shared" si="1032"/>
        <v>Sherry Square</v>
      </c>
      <c r="X4115" s="6" t="str">
        <f t="shared" si="1033"/>
        <v>re</v>
      </c>
      <c r="Y4115" s="6" t="str">
        <f t="shared" si="1034"/>
        <v>Sherry Square</v>
      </c>
      <c r="Z4115" s="6" t="str">
        <f t="shared" si="1035"/>
        <v>Cookstown</v>
      </c>
      <c r="AA4115" s="6" t="str">
        <f t="shared" si="1036"/>
        <v>CW</v>
      </c>
      <c r="AB4115" s="7" t="str">
        <f t="shared" si="1037"/>
        <v>43712</v>
      </c>
      <c r="AC4115" s="6" t="str">
        <f t="shared" si="1038"/>
        <v>84</v>
      </c>
      <c r="AD4115" s="6" t="str">
        <f t="shared" si="1039"/>
        <v>D</v>
      </c>
      <c r="AE4115" s="8" t="str">
        <f t="shared" si="1040"/>
        <v/>
      </c>
    </row>
    <row r="4116" spans="1:31" x14ac:dyDescent="0.25">
      <c r="A4116" s="9">
        <v>4222</v>
      </c>
      <c r="B4116" s="10" t="s">
        <v>7971</v>
      </c>
      <c r="C4116" s="10" t="s">
        <v>3952</v>
      </c>
      <c r="D4116" s="10" t="s">
        <v>28</v>
      </c>
      <c r="E4116" s="10" t="s">
        <v>29</v>
      </c>
      <c r="F4116" s="10">
        <v>90</v>
      </c>
      <c r="G4116" s="10" t="s">
        <v>9175</v>
      </c>
      <c r="H4116" s="10" t="s">
        <v>3235</v>
      </c>
      <c r="I4116" s="10" t="s">
        <v>32</v>
      </c>
      <c r="J4116" s="11">
        <v>43845</v>
      </c>
      <c r="K4116" s="10">
        <v>67</v>
      </c>
      <c r="L4116" s="10" t="s">
        <v>52</v>
      </c>
      <c r="M4116" s="12"/>
      <c r="O4116">
        <f t="shared" si="1041"/>
        <v>0</v>
      </c>
      <c r="Q4116" s="9" t="str">
        <f t="shared" si="1026"/>
        <v>4222</v>
      </c>
      <c r="R4116" s="10" t="str">
        <f t="shared" si="1027"/>
        <v>Judson</v>
      </c>
      <c r="S4116" s="10" t="str">
        <f t="shared" si="1028"/>
        <v>Tran</v>
      </c>
      <c r="T4116" s="10" t="str">
        <f t="shared" si="1029"/>
        <v>Mr</v>
      </c>
      <c r="U4116" s="10" t="str">
        <f t="shared" si="1030"/>
        <v>M</v>
      </c>
      <c r="V4116" s="10" t="str">
        <f t="shared" si="1031"/>
        <v>90</v>
      </c>
      <c r="W4116" s="10" t="str">
        <f t="shared" si="1032"/>
        <v>Shetland Road</v>
      </c>
      <c r="X4116" s="10" t="str">
        <f t="shared" si="1033"/>
        <v>ad</v>
      </c>
      <c r="Y4116" s="10" t="str">
        <f t="shared" si="1034"/>
        <v>Shetland Road</v>
      </c>
      <c r="Z4116" s="10" t="str">
        <f t="shared" si="1035"/>
        <v>Macduff</v>
      </c>
      <c r="AA4116" s="10" t="str">
        <f t="shared" si="1036"/>
        <v>WC</v>
      </c>
      <c r="AB4116" s="11" t="str">
        <f t="shared" si="1037"/>
        <v>43845</v>
      </c>
      <c r="AC4116" s="10" t="str">
        <f t="shared" si="1038"/>
        <v>67</v>
      </c>
      <c r="AD4116" s="10" t="str">
        <f t="shared" si="1039"/>
        <v>A1</v>
      </c>
      <c r="AE4116" s="12" t="str">
        <f t="shared" si="1040"/>
        <v/>
      </c>
    </row>
    <row r="4117" spans="1:31" x14ac:dyDescent="0.25">
      <c r="A4117" s="5">
        <v>4223</v>
      </c>
      <c r="B4117" s="6" t="s">
        <v>9176</v>
      </c>
      <c r="C4117" s="6" t="s">
        <v>2553</v>
      </c>
      <c r="D4117" s="6" t="s">
        <v>49</v>
      </c>
      <c r="E4117" s="6" t="s">
        <v>16</v>
      </c>
      <c r="F4117" s="6">
        <v>60</v>
      </c>
      <c r="G4117" s="6" t="s">
        <v>9177</v>
      </c>
      <c r="H4117" s="6" t="s">
        <v>3499</v>
      </c>
      <c r="I4117" s="6" t="s">
        <v>32</v>
      </c>
      <c r="J4117" s="7">
        <v>43733</v>
      </c>
      <c r="K4117" s="6">
        <v>30</v>
      </c>
      <c r="L4117" s="6" t="s">
        <v>157</v>
      </c>
      <c r="M4117" s="8"/>
      <c r="O4117">
        <f t="shared" si="1041"/>
        <v>0</v>
      </c>
      <c r="Q4117" s="5" t="str">
        <f t="shared" si="1026"/>
        <v>4223</v>
      </c>
      <c r="R4117" s="6" t="str">
        <f t="shared" si="1027"/>
        <v>Caron</v>
      </c>
      <c r="S4117" s="6" t="str">
        <f t="shared" si="1028"/>
        <v>Gee</v>
      </c>
      <c r="T4117" s="6" t="str">
        <f t="shared" si="1029"/>
        <v>Miss</v>
      </c>
      <c r="U4117" s="6" t="str">
        <f t="shared" si="1030"/>
        <v>F</v>
      </c>
      <c r="V4117" s="6" t="str">
        <f t="shared" si="1031"/>
        <v>60</v>
      </c>
      <c r="W4117" s="6" t="str">
        <f t="shared" si="1032"/>
        <v>Shillingford Street</v>
      </c>
      <c r="X4117" s="6" t="str">
        <f t="shared" si="1033"/>
        <v>et</v>
      </c>
      <c r="Y4117" s="6" t="str">
        <f t="shared" si="1034"/>
        <v>Shillingford Street</v>
      </c>
      <c r="Z4117" s="6" t="str">
        <f t="shared" si="1035"/>
        <v>Maybole</v>
      </c>
      <c r="AA4117" s="6" t="str">
        <f t="shared" si="1036"/>
        <v>WC</v>
      </c>
      <c r="AB4117" s="7" t="str">
        <f t="shared" si="1037"/>
        <v>43733</v>
      </c>
      <c r="AC4117" s="6" t="str">
        <f t="shared" si="1038"/>
        <v>30</v>
      </c>
      <c r="AD4117" s="6" t="str">
        <f t="shared" si="1039"/>
        <v>C3</v>
      </c>
      <c r="AE4117" s="8" t="str">
        <f t="shared" si="1040"/>
        <v/>
      </c>
    </row>
    <row r="4118" spans="1:31" x14ac:dyDescent="0.25">
      <c r="A4118" s="9">
        <v>4224</v>
      </c>
      <c r="B4118" s="10" t="s">
        <v>9178</v>
      </c>
      <c r="C4118" s="10" t="s">
        <v>2355</v>
      </c>
      <c r="D4118" s="10" t="s">
        <v>115</v>
      </c>
      <c r="E4118" s="10" t="s">
        <v>16</v>
      </c>
      <c r="F4118" s="10">
        <v>60</v>
      </c>
      <c r="G4118" s="10" t="s">
        <v>9179</v>
      </c>
      <c r="H4118" s="10" t="s">
        <v>2520</v>
      </c>
      <c r="I4118" s="10" t="s">
        <v>32</v>
      </c>
      <c r="J4118" s="11">
        <v>44356</v>
      </c>
      <c r="K4118" s="10">
        <v>19</v>
      </c>
      <c r="L4118" s="10" t="s">
        <v>44</v>
      </c>
      <c r="M4118" s="12"/>
      <c r="O4118">
        <f t="shared" si="1041"/>
        <v>0</v>
      </c>
      <c r="Q4118" s="9" t="str">
        <f t="shared" si="1026"/>
        <v>4224</v>
      </c>
      <c r="R4118" s="10" t="str">
        <f t="shared" si="1027"/>
        <v>Shantel</v>
      </c>
      <c r="S4118" s="10" t="str">
        <f t="shared" si="1028"/>
        <v>Montoya</v>
      </c>
      <c r="T4118" s="10" t="str">
        <f t="shared" si="1029"/>
        <v>Prof</v>
      </c>
      <c r="U4118" s="10" t="str">
        <f t="shared" si="1030"/>
        <v>F</v>
      </c>
      <c r="V4118" s="10" t="str">
        <f t="shared" si="1031"/>
        <v>60</v>
      </c>
      <c r="W4118" s="10" t="str">
        <f t="shared" si="1032"/>
        <v>Ship Court</v>
      </c>
      <c r="X4118" s="10" t="str">
        <f t="shared" si="1033"/>
        <v>rt</v>
      </c>
      <c r="Y4118" s="10" t="str">
        <f t="shared" si="1034"/>
        <v>Ship Court</v>
      </c>
      <c r="Z4118" s="10" t="str">
        <f t="shared" si="1035"/>
        <v>Malpas</v>
      </c>
      <c r="AA4118" s="10" t="str">
        <f t="shared" si="1036"/>
        <v>WC</v>
      </c>
      <c r="AB4118" s="11" t="str">
        <f t="shared" si="1037"/>
        <v>44356</v>
      </c>
      <c r="AC4118" s="10" t="str">
        <f t="shared" si="1038"/>
        <v>19</v>
      </c>
      <c r="AD4118" s="10" t="str">
        <f t="shared" si="1039"/>
        <v>D</v>
      </c>
      <c r="AE4118" s="12" t="str">
        <f t="shared" si="1040"/>
        <v/>
      </c>
    </row>
    <row r="4119" spans="1:31" x14ac:dyDescent="0.25">
      <c r="A4119" s="5">
        <v>4225</v>
      </c>
      <c r="B4119" s="6" t="s">
        <v>2521</v>
      </c>
      <c r="C4119" s="6" t="s">
        <v>3455</v>
      </c>
      <c r="D4119" s="6" t="s">
        <v>15</v>
      </c>
      <c r="E4119" s="6" t="s">
        <v>16</v>
      </c>
      <c r="F4119" s="6">
        <v>90</v>
      </c>
      <c r="G4119" s="6" t="s">
        <v>9180</v>
      </c>
      <c r="H4119" s="6" t="s">
        <v>2867</v>
      </c>
      <c r="I4119" s="6" t="s">
        <v>2868</v>
      </c>
      <c r="J4119" s="7">
        <v>43467</v>
      </c>
      <c r="K4119" s="6">
        <v>71</v>
      </c>
      <c r="L4119" s="6" t="s">
        <v>33</v>
      </c>
      <c r="M4119" s="8"/>
      <c r="O4119">
        <f t="shared" si="1041"/>
        <v>0</v>
      </c>
      <c r="Q4119" s="5" t="str">
        <f t="shared" si="1026"/>
        <v>4225</v>
      </c>
      <c r="R4119" s="6" t="str">
        <f t="shared" si="1027"/>
        <v>Berenice</v>
      </c>
      <c r="S4119" s="6" t="str">
        <f t="shared" si="1028"/>
        <v>Goodwin</v>
      </c>
      <c r="T4119" s="6" t="str">
        <f t="shared" si="1029"/>
        <v>Mrs</v>
      </c>
      <c r="U4119" s="6" t="str">
        <f t="shared" si="1030"/>
        <v>F</v>
      </c>
      <c r="V4119" s="6" t="str">
        <f t="shared" si="1031"/>
        <v>90</v>
      </c>
      <c r="W4119" s="6" t="str">
        <f t="shared" si="1032"/>
        <v>Shirehall Lane</v>
      </c>
      <c r="X4119" s="6" t="str">
        <f t="shared" si="1033"/>
        <v>ne</v>
      </c>
      <c r="Y4119" s="6" t="str">
        <f t="shared" si="1034"/>
        <v>Shirehall Lane</v>
      </c>
      <c r="Z4119" s="6" t="str">
        <f t="shared" si="1035"/>
        <v>Bourne</v>
      </c>
      <c r="AA4119" s="6" t="str">
        <f t="shared" si="1036"/>
        <v>PE</v>
      </c>
      <c r="AB4119" s="7" t="str">
        <f t="shared" si="1037"/>
        <v>43467</v>
      </c>
      <c r="AC4119" s="6" t="str">
        <f t="shared" si="1038"/>
        <v>71</v>
      </c>
      <c r="AD4119" s="6" t="str">
        <f t="shared" si="1039"/>
        <v>A3</v>
      </c>
      <c r="AE4119" s="8" t="str">
        <f t="shared" si="1040"/>
        <v/>
      </c>
    </row>
    <row r="4120" spans="1:31" x14ac:dyDescent="0.25">
      <c r="A4120" s="9">
        <v>4226</v>
      </c>
      <c r="B4120" s="10" t="s">
        <v>1044</v>
      </c>
      <c r="C4120" s="10" t="s">
        <v>926</v>
      </c>
      <c r="D4120" s="10" t="s">
        <v>28</v>
      </c>
      <c r="E4120" s="10" t="s">
        <v>29</v>
      </c>
      <c r="F4120" s="10">
        <v>60</v>
      </c>
      <c r="G4120" s="10" t="s">
        <v>9180</v>
      </c>
      <c r="H4120" s="10" t="s">
        <v>1622</v>
      </c>
      <c r="I4120" s="10" t="s">
        <v>32</v>
      </c>
      <c r="J4120" s="11">
        <v>43813</v>
      </c>
      <c r="K4120" s="10">
        <v>9</v>
      </c>
      <c r="L4120" s="10" t="s">
        <v>39</v>
      </c>
      <c r="M4120" s="12"/>
      <c r="O4120">
        <f t="shared" si="1041"/>
        <v>0</v>
      </c>
      <c r="Q4120" s="9" t="str">
        <f t="shared" si="1026"/>
        <v>4226</v>
      </c>
      <c r="R4120" s="10" t="str">
        <f t="shared" si="1027"/>
        <v>Fabian</v>
      </c>
      <c r="S4120" s="10" t="str">
        <f t="shared" si="1028"/>
        <v>Higgins</v>
      </c>
      <c r="T4120" s="10" t="str">
        <f t="shared" si="1029"/>
        <v>Mr</v>
      </c>
      <c r="U4120" s="10" t="str">
        <f t="shared" si="1030"/>
        <v>M</v>
      </c>
      <c r="V4120" s="10" t="str">
        <f t="shared" si="1031"/>
        <v>60</v>
      </c>
      <c r="W4120" s="10" t="str">
        <f t="shared" si="1032"/>
        <v>Shirehall Lane</v>
      </c>
      <c r="X4120" s="10" t="str">
        <f t="shared" si="1033"/>
        <v>ne</v>
      </c>
      <c r="Y4120" s="10" t="str">
        <f t="shared" si="1034"/>
        <v>Shirehall Lane</v>
      </c>
      <c r="Z4120" s="10" t="str">
        <f t="shared" si="1035"/>
        <v>Sturminster Newton</v>
      </c>
      <c r="AA4120" s="10" t="str">
        <f t="shared" si="1036"/>
        <v>WC</v>
      </c>
      <c r="AB4120" s="11" t="str">
        <f t="shared" si="1037"/>
        <v>43813</v>
      </c>
      <c r="AC4120" s="10" t="str">
        <f t="shared" si="1038"/>
        <v>9</v>
      </c>
      <c r="AD4120" s="10" t="str">
        <f t="shared" si="1039"/>
        <v>C1</v>
      </c>
      <c r="AE4120" s="12" t="str">
        <f t="shared" si="1040"/>
        <v/>
      </c>
    </row>
    <row r="4121" spans="1:31" x14ac:dyDescent="0.25">
      <c r="A4121" s="5">
        <v>4227</v>
      </c>
      <c r="B4121" s="6" t="s">
        <v>5725</v>
      </c>
      <c r="C4121" s="6" t="s">
        <v>4909</v>
      </c>
      <c r="D4121" s="6" t="s">
        <v>49</v>
      </c>
      <c r="E4121" s="6" t="s">
        <v>16</v>
      </c>
      <c r="F4121" s="6">
        <v>90</v>
      </c>
      <c r="G4121" s="6" t="s">
        <v>9181</v>
      </c>
      <c r="H4121" s="6" t="s">
        <v>5874</v>
      </c>
      <c r="I4121" s="6" t="s">
        <v>32</v>
      </c>
      <c r="J4121" s="7">
        <v>44457</v>
      </c>
      <c r="K4121" s="6">
        <v>68</v>
      </c>
      <c r="L4121" s="6" t="s">
        <v>39</v>
      </c>
      <c r="M4121" s="8"/>
      <c r="O4121">
        <f t="shared" si="1041"/>
        <v>0</v>
      </c>
      <c r="Q4121" s="5" t="str">
        <f t="shared" si="1026"/>
        <v>4227</v>
      </c>
      <c r="R4121" s="6" t="str">
        <f t="shared" si="1027"/>
        <v>Kenyetta</v>
      </c>
      <c r="S4121" s="6" t="str">
        <f t="shared" si="1028"/>
        <v>Covington</v>
      </c>
      <c r="T4121" s="6" t="str">
        <f t="shared" si="1029"/>
        <v>Miss</v>
      </c>
      <c r="U4121" s="6" t="str">
        <f t="shared" si="1030"/>
        <v>F</v>
      </c>
      <c r="V4121" s="6" t="str">
        <f t="shared" si="1031"/>
        <v>90</v>
      </c>
      <c r="W4121" s="6" t="str">
        <f t="shared" si="1032"/>
        <v>Shirland Mews</v>
      </c>
      <c r="X4121" s="6" t="str">
        <f t="shared" si="1033"/>
        <v>ws</v>
      </c>
      <c r="Y4121" s="6" t="str">
        <f t="shared" si="1034"/>
        <v>Shirland Mews</v>
      </c>
      <c r="Z4121" s="6" t="str">
        <f t="shared" si="1035"/>
        <v>Stourport-On-Severn</v>
      </c>
      <c r="AA4121" s="6" t="str">
        <f t="shared" si="1036"/>
        <v>WC</v>
      </c>
      <c r="AB4121" s="7" t="str">
        <f t="shared" si="1037"/>
        <v>44457</v>
      </c>
      <c r="AC4121" s="6" t="str">
        <f t="shared" si="1038"/>
        <v>68</v>
      </c>
      <c r="AD4121" s="6" t="str">
        <f t="shared" si="1039"/>
        <v>C1</v>
      </c>
      <c r="AE4121" s="8" t="str">
        <f t="shared" si="1040"/>
        <v/>
      </c>
    </row>
    <row r="4122" spans="1:31" x14ac:dyDescent="0.25">
      <c r="A4122" s="9">
        <v>4228</v>
      </c>
      <c r="B4122" s="10" t="s">
        <v>6172</v>
      </c>
      <c r="C4122" s="10" t="s">
        <v>1359</v>
      </c>
      <c r="D4122" s="10" t="s">
        <v>49</v>
      </c>
      <c r="E4122" s="10" t="s">
        <v>16</v>
      </c>
      <c r="F4122" s="10">
        <v>30</v>
      </c>
      <c r="G4122" s="10" t="s">
        <v>9182</v>
      </c>
      <c r="H4122" s="10" t="s">
        <v>6745</v>
      </c>
      <c r="I4122" s="10" t="s">
        <v>32</v>
      </c>
      <c r="J4122" s="11">
        <v>43795</v>
      </c>
      <c r="K4122" s="10">
        <v>73</v>
      </c>
      <c r="L4122" s="10" t="s">
        <v>157</v>
      </c>
      <c r="M4122" s="12"/>
      <c r="O4122">
        <f t="shared" si="1041"/>
        <v>0</v>
      </c>
      <c r="Q4122" s="9" t="str">
        <f t="shared" si="1026"/>
        <v>4228</v>
      </c>
      <c r="R4122" s="10" t="str">
        <f t="shared" si="1027"/>
        <v>Margeret</v>
      </c>
      <c r="S4122" s="10" t="str">
        <f t="shared" si="1028"/>
        <v>Nicholson</v>
      </c>
      <c r="T4122" s="10" t="str">
        <f t="shared" si="1029"/>
        <v>Miss</v>
      </c>
      <c r="U4122" s="10" t="str">
        <f t="shared" si="1030"/>
        <v>F</v>
      </c>
      <c r="V4122" s="10" t="str">
        <f t="shared" si="1031"/>
        <v>30</v>
      </c>
      <c r="W4122" s="10" t="str">
        <f t="shared" si="1032"/>
        <v>Shirland Villas</v>
      </c>
      <c r="X4122" s="10" t="str">
        <f t="shared" si="1033"/>
        <v>as</v>
      </c>
      <c r="Y4122" s="10" t="str">
        <f t="shared" si="1034"/>
        <v>Shirland Villas</v>
      </c>
      <c r="Z4122" s="10" t="str">
        <f t="shared" si="1035"/>
        <v>Wallington</v>
      </c>
      <c r="AA4122" s="10" t="str">
        <f t="shared" si="1036"/>
        <v>WC</v>
      </c>
      <c r="AB4122" s="11" t="str">
        <f t="shared" si="1037"/>
        <v>43795</v>
      </c>
      <c r="AC4122" s="10" t="str">
        <f t="shared" si="1038"/>
        <v>73</v>
      </c>
      <c r="AD4122" s="10" t="str">
        <f t="shared" si="1039"/>
        <v>C3</v>
      </c>
      <c r="AE4122" s="12" t="str">
        <f t="shared" si="1040"/>
        <v/>
      </c>
    </row>
    <row r="4123" spans="1:31" x14ac:dyDescent="0.25">
      <c r="A4123" s="5">
        <v>4229</v>
      </c>
      <c r="B4123" s="6" t="s">
        <v>1224</v>
      </c>
      <c r="C4123" s="6" t="s">
        <v>7552</v>
      </c>
      <c r="D4123" s="6" t="s">
        <v>28</v>
      </c>
      <c r="E4123" s="6" t="s">
        <v>29</v>
      </c>
      <c r="F4123" s="6">
        <v>90</v>
      </c>
      <c r="G4123" s="6" t="s">
        <v>9183</v>
      </c>
      <c r="H4123" s="6" t="s">
        <v>9184</v>
      </c>
      <c r="I4123" s="6" t="s">
        <v>32</v>
      </c>
      <c r="J4123" s="7">
        <v>43760</v>
      </c>
      <c r="K4123" s="6">
        <v>64</v>
      </c>
      <c r="L4123" s="6" t="s">
        <v>52</v>
      </c>
      <c r="M4123" s="8"/>
      <c r="O4123">
        <f t="shared" si="1041"/>
        <v>0</v>
      </c>
      <c r="Q4123" s="5" t="str">
        <f t="shared" si="1026"/>
        <v>4229</v>
      </c>
      <c r="R4123" s="6" t="str">
        <f t="shared" si="1027"/>
        <v>Oren</v>
      </c>
      <c r="S4123" s="6" t="str">
        <f t="shared" si="1028"/>
        <v>Reed</v>
      </c>
      <c r="T4123" s="6" t="str">
        <f t="shared" si="1029"/>
        <v>Mr</v>
      </c>
      <c r="U4123" s="6" t="str">
        <f t="shared" si="1030"/>
        <v>M</v>
      </c>
      <c r="V4123" s="6" t="str">
        <f t="shared" si="1031"/>
        <v>90</v>
      </c>
      <c r="W4123" s="6" t="str">
        <f t="shared" si="1032"/>
        <v>Shirley Gardens</v>
      </c>
      <c r="X4123" s="6" t="str">
        <f t="shared" si="1033"/>
        <v>ns</v>
      </c>
      <c r="Y4123" s="6" t="str">
        <f t="shared" si="1034"/>
        <v>Shirley Gardens</v>
      </c>
      <c r="Z4123" s="6" t="str">
        <f t="shared" si="1035"/>
        <v>Stocksfield</v>
      </c>
      <c r="AA4123" s="6" t="str">
        <f t="shared" si="1036"/>
        <v>WC</v>
      </c>
      <c r="AB4123" s="7" t="str">
        <f t="shared" si="1037"/>
        <v>43760</v>
      </c>
      <c r="AC4123" s="6" t="str">
        <f t="shared" si="1038"/>
        <v>64</v>
      </c>
      <c r="AD4123" s="6" t="str">
        <f t="shared" si="1039"/>
        <v>A1</v>
      </c>
      <c r="AE4123" s="8" t="str">
        <f t="shared" si="1040"/>
        <v/>
      </c>
    </row>
    <row r="4124" spans="1:31" x14ac:dyDescent="0.25">
      <c r="A4124" s="9">
        <v>4230</v>
      </c>
      <c r="B4124" s="10" t="s">
        <v>6220</v>
      </c>
      <c r="C4124" s="10" t="s">
        <v>256</v>
      </c>
      <c r="D4124" s="10" t="s">
        <v>49</v>
      </c>
      <c r="E4124" s="10" t="s">
        <v>16</v>
      </c>
      <c r="F4124" s="10">
        <v>30</v>
      </c>
      <c r="G4124" s="10" t="s">
        <v>9185</v>
      </c>
      <c r="H4124" s="10" t="s">
        <v>5802</v>
      </c>
      <c r="I4124" s="10" t="s">
        <v>108</v>
      </c>
      <c r="J4124" s="11">
        <v>44276</v>
      </c>
      <c r="K4124" s="10">
        <v>9</v>
      </c>
      <c r="L4124" s="10" t="s">
        <v>99</v>
      </c>
      <c r="M4124" s="12"/>
      <c r="O4124">
        <f t="shared" si="1041"/>
        <v>0</v>
      </c>
      <c r="Q4124" s="9" t="str">
        <f t="shared" si="1026"/>
        <v>4230</v>
      </c>
      <c r="R4124" s="10" t="str">
        <f t="shared" si="1027"/>
        <v>Tish</v>
      </c>
      <c r="S4124" s="10" t="str">
        <f t="shared" si="1028"/>
        <v>Wells</v>
      </c>
      <c r="T4124" s="10" t="str">
        <f t="shared" si="1029"/>
        <v>Miss</v>
      </c>
      <c r="U4124" s="10" t="str">
        <f t="shared" si="1030"/>
        <v>F</v>
      </c>
      <c r="V4124" s="10" t="str">
        <f t="shared" si="1031"/>
        <v>30</v>
      </c>
      <c r="W4124" s="10" t="str">
        <f t="shared" si="1032"/>
        <v>Shirley Villas</v>
      </c>
      <c r="X4124" s="10" t="str">
        <f t="shared" si="1033"/>
        <v>as</v>
      </c>
      <c r="Y4124" s="10" t="str">
        <f t="shared" si="1034"/>
        <v>Shirley Villas</v>
      </c>
      <c r="Z4124" s="10" t="str">
        <f t="shared" si="1035"/>
        <v>Canonbie</v>
      </c>
      <c r="AA4124" s="10" t="str">
        <f t="shared" si="1036"/>
        <v>CB</v>
      </c>
      <c r="AB4124" s="11" t="str">
        <f t="shared" si="1037"/>
        <v>44276</v>
      </c>
      <c r="AC4124" s="10" t="str">
        <f t="shared" si="1038"/>
        <v>9</v>
      </c>
      <c r="AD4124" s="10" t="str">
        <f t="shared" si="1039"/>
        <v>E</v>
      </c>
      <c r="AE4124" s="12" t="str">
        <f t="shared" si="1040"/>
        <v/>
      </c>
    </row>
    <row r="4125" spans="1:31" x14ac:dyDescent="0.25">
      <c r="A4125" s="5">
        <v>4231</v>
      </c>
      <c r="B4125" s="6" t="s">
        <v>3457</v>
      </c>
      <c r="C4125" s="6" t="s">
        <v>2181</v>
      </c>
      <c r="D4125" s="6" t="s">
        <v>28</v>
      </c>
      <c r="E4125" s="6" t="s">
        <v>29</v>
      </c>
      <c r="F4125" s="6">
        <v>30</v>
      </c>
      <c r="G4125" s="6" t="s">
        <v>9185</v>
      </c>
      <c r="H4125" s="6" t="s">
        <v>3777</v>
      </c>
      <c r="I4125" s="6" t="s">
        <v>32</v>
      </c>
      <c r="J4125" s="7">
        <v>44317</v>
      </c>
      <c r="K4125" s="6">
        <v>69</v>
      </c>
      <c r="L4125" s="6" t="s">
        <v>157</v>
      </c>
      <c r="M4125" s="8"/>
      <c r="O4125">
        <f t="shared" si="1041"/>
        <v>0</v>
      </c>
      <c r="Q4125" s="5" t="str">
        <f t="shared" si="1026"/>
        <v>4231</v>
      </c>
      <c r="R4125" s="6" t="str">
        <f t="shared" si="1027"/>
        <v>Paul</v>
      </c>
      <c r="S4125" s="6" t="str">
        <f t="shared" si="1028"/>
        <v>Hayden</v>
      </c>
      <c r="T4125" s="6" t="str">
        <f t="shared" si="1029"/>
        <v>Mr</v>
      </c>
      <c r="U4125" s="6" t="str">
        <f t="shared" si="1030"/>
        <v>M</v>
      </c>
      <c r="V4125" s="6" t="str">
        <f t="shared" si="1031"/>
        <v>30</v>
      </c>
      <c r="W4125" s="6" t="str">
        <f t="shared" si="1032"/>
        <v>Shirley Villas</v>
      </c>
      <c r="X4125" s="6" t="str">
        <f t="shared" si="1033"/>
        <v>as</v>
      </c>
      <c r="Y4125" s="6" t="str">
        <f t="shared" si="1034"/>
        <v>Shirley Villas</v>
      </c>
      <c r="Z4125" s="6" t="str">
        <f t="shared" si="1035"/>
        <v>South Brent</v>
      </c>
      <c r="AA4125" s="6" t="str">
        <f t="shared" si="1036"/>
        <v>WC</v>
      </c>
      <c r="AB4125" s="7" t="str">
        <f t="shared" si="1037"/>
        <v>44317</v>
      </c>
      <c r="AC4125" s="6" t="str">
        <f t="shared" si="1038"/>
        <v>69</v>
      </c>
      <c r="AD4125" s="6" t="str">
        <f t="shared" si="1039"/>
        <v>C3</v>
      </c>
      <c r="AE4125" s="8" t="str">
        <f t="shared" si="1040"/>
        <v/>
      </c>
    </row>
    <row r="4126" spans="1:31" x14ac:dyDescent="0.25">
      <c r="A4126" s="9">
        <v>4232</v>
      </c>
      <c r="B4126" s="10" t="s">
        <v>2937</v>
      </c>
      <c r="C4126" s="10" t="s">
        <v>1692</v>
      </c>
      <c r="D4126" s="10" t="s">
        <v>28</v>
      </c>
      <c r="E4126" s="10" t="s">
        <v>29</v>
      </c>
      <c r="F4126" s="10">
        <v>60</v>
      </c>
      <c r="G4126" s="10" t="s">
        <v>9186</v>
      </c>
      <c r="H4126" s="10" t="s">
        <v>1163</v>
      </c>
      <c r="I4126" s="10" t="s">
        <v>32</v>
      </c>
      <c r="J4126" s="11">
        <v>43654</v>
      </c>
      <c r="K4126" s="10">
        <v>64</v>
      </c>
      <c r="L4126" s="10" t="s">
        <v>62</v>
      </c>
      <c r="M4126" s="12"/>
      <c r="O4126">
        <f t="shared" si="1041"/>
        <v>0</v>
      </c>
      <c r="Q4126" s="9" t="str">
        <f t="shared" si="1026"/>
        <v>4232</v>
      </c>
      <c r="R4126" s="10" t="str">
        <f t="shared" si="1027"/>
        <v>Sonny</v>
      </c>
      <c r="S4126" s="10" t="str">
        <f t="shared" si="1028"/>
        <v>Dorsey</v>
      </c>
      <c r="T4126" s="10" t="str">
        <f t="shared" si="1029"/>
        <v>Mr</v>
      </c>
      <c r="U4126" s="10" t="str">
        <f t="shared" si="1030"/>
        <v>M</v>
      </c>
      <c r="V4126" s="10" t="str">
        <f t="shared" si="1031"/>
        <v>60</v>
      </c>
      <c r="W4126" s="10" t="str">
        <f t="shared" si="1032"/>
        <v>Shirlock Road</v>
      </c>
      <c r="X4126" s="10" t="str">
        <f t="shared" si="1033"/>
        <v>ad</v>
      </c>
      <c r="Y4126" s="10" t="str">
        <f t="shared" si="1034"/>
        <v>Shirlock Road</v>
      </c>
      <c r="Z4126" s="10" t="str">
        <f t="shared" si="1035"/>
        <v>Newport</v>
      </c>
      <c r="AA4126" s="10" t="str">
        <f t="shared" si="1036"/>
        <v>WC</v>
      </c>
      <c r="AB4126" s="11" t="str">
        <f t="shared" si="1037"/>
        <v>43654</v>
      </c>
      <c r="AC4126" s="10" t="str">
        <f t="shared" si="1038"/>
        <v>64</v>
      </c>
      <c r="AD4126" s="10" t="str">
        <f t="shared" si="1039"/>
        <v>C4</v>
      </c>
      <c r="AE4126" s="12" t="str">
        <f t="shared" si="1040"/>
        <v/>
      </c>
    </row>
    <row r="4127" spans="1:31" x14ac:dyDescent="0.25">
      <c r="A4127" s="5">
        <v>4233</v>
      </c>
      <c r="B4127" s="6" t="s">
        <v>265</v>
      </c>
      <c r="C4127" s="6" t="s">
        <v>2020</v>
      </c>
      <c r="D4127" s="6" t="s">
        <v>28</v>
      </c>
      <c r="E4127" s="6" t="s">
        <v>29</v>
      </c>
      <c r="F4127" s="6">
        <v>90</v>
      </c>
      <c r="G4127" s="6" t="s">
        <v>9187</v>
      </c>
      <c r="H4127" s="6" t="s">
        <v>8505</v>
      </c>
      <c r="I4127" s="6" t="s">
        <v>32</v>
      </c>
      <c r="J4127" s="7">
        <v>44357</v>
      </c>
      <c r="K4127" s="6">
        <v>27</v>
      </c>
      <c r="L4127" s="6" t="s">
        <v>33</v>
      </c>
      <c r="M4127" s="8"/>
      <c r="O4127">
        <f t="shared" si="1041"/>
        <v>0</v>
      </c>
      <c r="Q4127" s="5" t="str">
        <f t="shared" si="1026"/>
        <v>4233</v>
      </c>
      <c r="R4127" s="6" t="str">
        <f t="shared" si="1027"/>
        <v>Martin</v>
      </c>
      <c r="S4127" s="6" t="str">
        <f t="shared" si="1028"/>
        <v>Eubanks</v>
      </c>
      <c r="T4127" s="6" t="str">
        <f t="shared" si="1029"/>
        <v>Mr</v>
      </c>
      <c r="U4127" s="6" t="str">
        <f t="shared" si="1030"/>
        <v>M</v>
      </c>
      <c r="V4127" s="6" t="str">
        <f t="shared" si="1031"/>
        <v>90</v>
      </c>
      <c r="W4127" s="6" t="str">
        <f t="shared" si="1032"/>
        <v>Shore Road</v>
      </c>
      <c r="X4127" s="6" t="str">
        <f t="shared" si="1033"/>
        <v>ad</v>
      </c>
      <c r="Y4127" s="6" t="str">
        <f t="shared" si="1034"/>
        <v>Shore Road</v>
      </c>
      <c r="Z4127" s="6" t="str">
        <f t="shared" si="1035"/>
        <v>Swaffham</v>
      </c>
      <c r="AA4127" s="6" t="str">
        <f t="shared" si="1036"/>
        <v>WC</v>
      </c>
      <c r="AB4127" s="7" t="str">
        <f t="shared" si="1037"/>
        <v>44357</v>
      </c>
      <c r="AC4127" s="6" t="str">
        <f t="shared" si="1038"/>
        <v>27</v>
      </c>
      <c r="AD4127" s="6" t="str">
        <f t="shared" si="1039"/>
        <v>A3</v>
      </c>
      <c r="AE4127" s="8" t="str">
        <f t="shared" si="1040"/>
        <v/>
      </c>
    </row>
    <row r="4128" spans="1:31" x14ac:dyDescent="0.25">
      <c r="A4128" s="9">
        <v>4234</v>
      </c>
      <c r="B4128" s="10" t="s">
        <v>9188</v>
      </c>
      <c r="C4128" s="10" t="s">
        <v>5394</v>
      </c>
      <c r="D4128" s="10" t="s">
        <v>49</v>
      </c>
      <c r="E4128" s="10" t="s">
        <v>16</v>
      </c>
      <c r="F4128" s="10">
        <v>30</v>
      </c>
      <c r="G4128" s="10" t="s">
        <v>9189</v>
      </c>
      <c r="H4128" s="10" t="s">
        <v>3658</v>
      </c>
      <c r="I4128" s="10" t="s">
        <v>3659</v>
      </c>
      <c r="J4128" s="11">
        <v>44197</v>
      </c>
      <c r="K4128" s="10">
        <v>17</v>
      </c>
      <c r="L4128" s="10" t="s">
        <v>157</v>
      </c>
      <c r="M4128" s="12"/>
      <c r="O4128">
        <f t="shared" si="1041"/>
        <v>0</v>
      </c>
      <c r="Q4128" s="9" t="str">
        <f t="shared" si="1026"/>
        <v>4234</v>
      </c>
      <c r="R4128" s="10" t="str">
        <f t="shared" si="1027"/>
        <v>Elene</v>
      </c>
      <c r="S4128" s="10" t="str">
        <f t="shared" si="1028"/>
        <v>Franco</v>
      </c>
      <c r="T4128" s="10" t="str">
        <f t="shared" si="1029"/>
        <v>Miss</v>
      </c>
      <c r="U4128" s="10" t="str">
        <f t="shared" si="1030"/>
        <v>F</v>
      </c>
      <c r="V4128" s="10" t="str">
        <f t="shared" si="1031"/>
        <v>30</v>
      </c>
      <c r="W4128" s="10" t="str">
        <f t="shared" si="1032"/>
        <v>Shorrolds Road</v>
      </c>
      <c r="X4128" s="10" t="str">
        <f t="shared" si="1033"/>
        <v>ad</v>
      </c>
      <c r="Y4128" s="10" t="str">
        <f t="shared" si="1034"/>
        <v>Shorrolds Road</v>
      </c>
      <c r="Z4128" s="10" t="str">
        <f t="shared" si="1035"/>
        <v>Alloa</v>
      </c>
      <c r="AA4128" s="10" t="str">
        <f t="shared" si="1036"/>
        <v>DE</v>
      </c>
      <c r="AB4128" s="11" t="str">
        <f t="shared" si="1037"/>
        <v>44197</v>
      </c>
      <c r="AC4128" s="10" t="str">
        <f t="shared" si="1038"/>
        <v>17</v>
      </c>
      <c r="AD4128" s="10" t="str">
        <f t="shared" si="1039"/>
        <v>C3</v>
      </c>
      <c r="AE4128" s="12" t="str">
        <f t="shared" si="1040"/>
        <v/>
      </c>
    </row>
    <row r="4129" spans="1:31" x14ac:dyDescent="0.25">
      <c r="A4129" s="5">
        <v>4235</v>
      </c>
      <c r="B4129" s="6" t="s">
        <v>6885</v>
      </c>
      <c r="C4129" s="6" t="s">
        <v>6034</v>
      </c>
      <c r="D4129" s="6" t="s">
        <v>15</v>
      </c>
      <c r="E4129" s="6" t="s">
        <v>16</v>
      </c>
      <c r="F4129" s="6">
        <v>30</v>
      </c>
      <c r="G4129" s="6" t="s">
        <v>9190</v>
      </c>
      <c r="H4129" s="6" t="s">
        <v>2703</v>
      </c>
      <c r="I4129" s="6" t="s">
        <v>38</v>
      </c>
      <c r="J4129" s="7">
        <v>44240</v>
      </c>
      <c r="K4129" s="6">
        <v>5</v>
      </c>
      <c r="L4129" s="6" t="s">
        <v>44</v>
      </c>
      <c r="M4129" s="8"/>
      <c r="O4129">
        <f t="shared" si="1041"/>
        <v>0</v>
      </c>
      <c r="Q4129" s="5" t="str">
        <f t="shared" si="1026"/>
        <v>4235</v>
      </c>
      <c r="R4129" s="6" t="str">
        <f t="shared" si="1027"/>
        <v>Clarita</v>
      </c>
      <c r="S4129" s="6" t="str">
        <f t="shared" si="1028"/>
        <v>Morrison</v>
      </c>
      <c r="T4129" s="6" t="str">
        <f t="shared" si="1029"/>
        <v>Mrs</v>
      </c>
      <c r="U4129" s="6" t="str">
        <f t="shared" si="1030"/>
        <v>F</v>
      </c>
      <c r="V4129" s="6" t="str">
        <f t="shared" si="1031"/>
        <v>30</v>
      </c>
      <c r="W4129" s="6" t="str">
        <f t="shared" si="1032"/>
        <v>Shorter's Court</v>
      </c>
      <c r="X4129" s="6" t="str">
        <f t="shared" si="1033"/>
        <v>rt</v>
      </c>
      <c r="Y4129" s="6" t="str">
        <f t="shared" si="1034"/>
        <v>Shorter's Court</v>
      </c>
      <c r="Z4129" s="6" t="str">
        <f t="shared" si="1035"/>
        <v>Dalry</v>
      </c>
      <c r="AA4129" s="6" t="str">
        <f t="shared" si="1036"/>
        <v>RM</v>
      </c>
      <c r="AB4129" s="7" t="str">
        <f t="shared" si="1037"/>
        <v>44240</v>
      </c>
      <c r="AC4129" s="6" t="str">
        <f t="shared" si="1038"/>
        <v>5</v>
      </c>
      <c r="AD4129" s="6" t="str">
        <f t="shared" si="1039"/>
        <v>D</v>
      </c>
      <c r="AE4129" s="8" t="str">
        <f t="shared" si="1040"/>
        <v/>
      </c>
    </row>
    <row r="4130" spans="1:31" x14ac:dyDescent="0.25">
      <c r="A4130" s="9">
        <v>4236</v>
      </c>
      <c r="B4130" s="10" t="s">
        <v>9191</v>
      </c>
      <c r="C4130" s="10" t="s">
        <v>7744</v>
      </c>
      <c r="D4130" s="10" t="s">
        <v>41</v>
      </c>
      <c r="E4130" s="10" t="s">
        <v>16</v>
      </c>
      <c r="F4130" s="10">
        <v>30</v>
      </c>
      <c r="G4130" s="10" t="s">
        <v>9192</v>
      </c>
      <c r="H4130" s="10" t="s">
        <v>4856</v>
      </c>
      <c r="I4130" s="10" t="s">
        <v>32</v>
      </c>
      <c r="J4130" s="11">
        <v>43849</v>
      </c>
      <c r="K4130" s="10">
        <v>92</v>
      </c>
      <c r="L4130" s="10" t="s">
        <v>44</v>
      </c>
      <c r="M4130" s="12"/>
      <c r="O4130">
        <f t="shared" si="1041"/>
        <v>0</v>
      </c>
      <c r="Q4130" s="9" t="str">
        <f t="shared" si="1026"/>
        <v>4236</v>
      </c>
      <c r="R4130" s="10" t="str">
        <f t="shared" si="1027"/>
        <v>Patty</v>
      </c>
      <c r="S4130" s="10" t="str">
        <f t="shared" si="1028"/>
        <v>Crouch</v>
      </c>
      <c r="T4130" s="10" t="str">
        <f t="shared" si="1029"/>
        <v>Ms</v>
      </c>
      <c r="U4130" s="10" t="str">
        <f t="shared" si="1030"/>
        <v>F</v>
      </c>
      <c r="V4130" s="10" t="str">
        <f t="shared" si="1031"/>
        <v>30</v>
      </c>
      <c r="W4130" s="10" t="str">
        <f t="shared" si="1032"/>
        <v>Shrapnel Road</v>
      </c>
      <c r="X4130" s="10" t="str">
        <f t="shared" si="1033"/>
        <v>ad</v>
      </c>
      <c r="Y4130" s="10" t="str">
        <f t="shared" si="1034"/>
        <v>Shrapnel Road</v>
      </c>
      <c r="Z4130" s="10" t="str">
        <f t="shared" si="1035"/>
        <v>South Humberside</v>
      </c>
      <c r="AA4130" s="10" t="str">
        <f t="shared" si="1036"/>
        <v>WC</v>
      </c>
      <c r="AB4130" s="11" t="str">
        <f t="shared" si="1037"/>
        <v>43849</v>
      </c>
      <c r="AC4130" s="10" t="str">
        <f t="shared" si="1038"/>
        <v>92</v>
      </c>
      <c r="AD4130" s="10" t="str">
        <f t="shared" si="1039"/>
        <v>D</v>
      </c>
      <c r="AE4130" s="12" t="str">
        <f t="shared" si="1040"/>
        <v/>
      </c>
    </row>
    <row r="4131" spans="1:31" x14ac:dyDescent="0.25">
      <c r="A4131" s="5">
        <v>4237</v>
      </c>
      <c r="B4131" s="6" t="s">
        <v>5425</v>
      </c>
      <c r="C4131" s="6" t="s">
        <v>1853</v>
      </c>
      <c r="D4131" s="6" t="s">
        <v>49</v>
      </c>
      <c r="E4131" s="6" t="s">
        <v>16</v>
      </c>
      <c r="F4131" s="6">
        <v>30</v>
      </c>
      <c r="G4131" s="6" t="s">
        <v>9193</v>
      </c>
      <c r="H4131" s="6" t="s">
        <v>6261</v>
      </c>
      <c r="I4131" s="6" t="s">
        <v>32</v>
      </c>
      <c r="J4131" s="7">
        <v>43820</v>
      </c>
      <c r="K4131" s="6">
        <v>82</v>
      </c>
      <c r="L4131" s="6" t="s">
        <v>20</v>
      </c>
      <c r="M4131" s="8"/>
      <c r="O4131">
        <f t="shared" si="1041"/>
        <v>0</v>
      </c>
      <c r="Q4131" s="5" t="str">
        <f t="shared" si="1026"/>
        <v>4237</v>
      </c>
      <c r="R4131" s="6" t="str">
        <f t="shared" si="1027"/>
        <v>Shelby</v>
      </c>
      <c r="S4131" s="6" t="str">
        <f t="shared" si="1028"/>
        <v>Bledsoe</v>
      </c>
      <c r="T4131" s="6" t="str">
        <f t="shared" si="1029"/>
        <v>Miss</v>
      </c>
      <c r="U4131" s="6" t="str">
        <f t="shared" si="1030"/>
        <v>F</v>
      </c>
      <c r="V4131" s="6" t="str">
        <f t="shared" si="1031"/>
        <v>30</v>
      </c>
      <c r="W4131" s="6" t="str">
        <f t="shared" si="1032"/>
        <v>Shrewsbury Villas</v>
      </c>
      <c r="X4131" s="6" t="str">
        <f t="shared" si="1033"/>
        <v>as</v>
      </c>
      <c r="Y4131" s="6" t="str">
        <f t="shared" si="1034"/>
        <v>Shrewsbury Villas</v>
      </c>
      <c r="Z4131" s="6" t="str">
        <f t="shared" si="1035"/>
        <v>Tenterden</v>
      </c>
      <c r="AA4131" s="6" t="str">
        <f t="shared" si="1036"/>
        <v>WC</v>
      </c>
      <c r="AB4131" s="7" t="str">
        <f t="shared" si="1037"/>
        <v>43820</v>
      </c>
      <c r="AC4131" s="6" t="str">
        <f t="shared" si="1038"/>
        <v>82</v>
      </c>
      <c r="AD4131" s="6" t="str">
        <f t="shared" si="1039"/>
        <v>B</v>
      </c>
      <c r="AE4131" s="8" t="str">
        <f t="shared" si="1040"/>
        <v/>
      </c>
    </row>
    <row r="4132" spans="1:31" x14ac:dyDescent="0.25">
      <c r="A4132" s="9">
        <v>4238</v>
      </c>
      <c r="B4132" s="10" t="s">
        <v>2030</v>
      </c>
      <c r="C4132" s="10" t="s">
        <v>9194</v>
      </c>
      <c r="D4132" s="10" t="s">
        <v>15</v>
      </c>
      <c r="E4132" s="10" t="s">
        <v>16</v>
      </c>
      <c r="F4132" s="10">
        <v>90</v>
      </c>
      <c r="G4132" s="10" t="s">
        <v>9195</v>
      </c>
      <c r="H4132" s="10" t="s">
        <v>5007</v>
      </c>
      <c r="I4132" s="10" t="s">
        <v>32</v>
      </c>
      <c r="J4132" s="11">
        <v>43960</v>
      </c>
      <c r="K4132" s="10">
        <v>9</v>
      </c>
      <c r="L4132" s="10" t="s">
        <v>68</v>
      </c>
      <c r="M4132" s="12"/>
      <c r="O4132">
        <f t="shared" si="1041"/>
        <v>0</v>
      </c>
      <c r="Q4132" s="9" t="str">
        <f t="shared" si="1026"/>
        <v>4238</v>
      </c>
      <c r="R4132" s="10" t="str">
        <f t="shared" si="1027"/>
        <v>Maggie</v>
      </c>
      <c r="S4132" s="10" t="str">
        <f t="shared" si="1028"/>
        <v>Gillespie</v>
      </c>
      <c r="T4132" s="10" t="str">
        <f t="shared" si="1029"/>
        <v>Mrs</v>
      </c>
      <c r="U4132" s="10" t="str">
        <f t="shared" si="1030"/>
        <v>F</v>
      </c>
      <c r="V4132" s="10" t="str">
        <f t="shared" si="1031"/>
        <v>90</v>
      </c>
      <c r="W4132" s="10" t="str">
        <f t="shared" si="1032"/>
        <v>Shroton Street</v>
      </c>
      <c r="X4132" s="10" t="str">
        <f t="shared" si="1033"/>
        <v>et</v>
      </c>
      <c r="Y4132" s="10" t="str">
        <f t="shared" si="1034"/>
        <v>Shroton Street</v>
      </c>
      <c r="Z4132" s="10" t="str">
        <f t="shared" si="1035"/>
        <v>Romsey</v>
      </c>
      <c r="AA4132" s="10" t="str">
        <f t="shared" si="1036"/>
        <v>WC</v>
      </c>
      <c r="AB4132" s="11" t="str">
        <f t="shared" si="1037"/>
        <v>43960</v>
      </c>
      <c r="AC4132" s="10" t="str">
        <f t="shared" si="1038"/>
        <v>9</v>
      </c>
      <c r="AD4132" s="10" t="str">
        <f t="shared" si="1039"/>
        <v>A2</v>
      </c>
      <c r="AE4132" s="12" t="str">
        <f t="shared" si="1040"/>
        <v/>
      </c>
    </row>
    <row r="4133" spans="1:31" x14ac:dyDescent="0.25">
      <c r="A4133" s="5">
        <v>4239</v>
      </c>
      <c r="B4133" s="6" t="s">
        <v>2388</v>
      </c>
      <c r="C4133" s="6" t="s">
        <v>1942</v>
      </c>
      <c r="D4133" s="6" t="s">
        <v>28</v>
      </c>
      <c r="E4133" s="6" t="s">
        <v>29</v>
      </c>
      <c r="F4133" s="6">
        <v>30</v>
      </c>
      <c r="G4133" s="6" t="s">
        <v>9196</v>
      </c>
      <c r="H4133" s="6" t="s">
        <v>4778</v>
      </c>
      <c r="I4133" s="6" t="s">
        <v>32</v>
      </c>
      <c r="J4133" s="7">
        <v>44091</v>
      </c>
      <c r="K4133" s="6">
        <v>70</v>
      </c>
      <c r="L4133" s="6" t="s">
        <v>44</v>
      </c>
      <c r="M4133" s="8"/>
      <c r="O4133">
        <f t="shared" si="1041"/>
        <v>0</v>
      </c>
      <c r="Q4133" s="5" t="str">
        <f t="shared" si="1026"/>
        <v>4239</v>
      </c>
      <c r="R4133" s="6" t="str">
        <f t="shared" si="1027"/>
        <v>Avery</v>
      </c>
      <c r="S4133" s="6" t="str">
        <f t="shared" si="1028"/>
        <v>Hatcher</v>
      </c>
      <c r="T4133" s="6" t="str">
        <f t="shared" si="1029"/>
        <v>Mr</v>
      </c>
      <c r="U4133" s="6" t="str">
        <f t="shared" si="1030"/>
        <v>M</v>
      </c>
      <c r="V4133" s="6" t="str">
        <f t="shared" si="1031"/>
        <v>30</v>
      </c>
      <c r="W4133" s="6" t="str">
        <f t="shared" si="1032"/>
        <v>Shrubbery Close</v>
      </c>
      <c r="X4133" s="6" t="str">
        <f t="shared" si="1033"/>
        <v>se</v>
      </c>
      <c r="Y4133" s="6" t="str">
        <f t="shared" si="1034"/>
        <v>Shrubbery Close</v>
      </c>
      <c r="Z4133" s="6" t="str">
        <f t="shared" si="1035"/>
        <v>Waltham Abbey</v>
      </c>
      <c r="AA4133" s="6" t="str">
        <f t="shared" si="1036"/>
        <v>WC</v>
      </c>
      <c r="AB4133" s="7" t="str">
        <f t="shared" si="1037"/>
        <v>44091</v>
      </c>
      <c r="AC4133" s="6" t="str">
        <f t="shared" si="1038"/>
        <v>70</v>
      </c>
      <c r="AD4133" s="6" t="str">
        <f t="shared" si="1039"/>
        <v>D</v>
      </c>
      <c r="AE4133" s="8" t="str">
        <f t="shared" si="1040"/>
        <v/>
      </c>
    </row>
    <row r="4134" spans="1:31" x14ac:dyDescent="0.25">
      <c r="A4134" s="9">
        <v>4240</v>
      </c>
      <c r="B4134" s="10" t="s">
        <v>2721</v>
      </c>
      <c r="C4134" s="10" t="s">
        <v>2421</v>
      </c>
      <c r="D4134" s="10" t="s">
        <v>28</v>
      </c>
      <c r="E4134" s="10" t="s">
        <v>29</v>
      </c>
      <c r="F4134" s="10">
        <v>60</v>
      </c>
      <c r="G4134" s="10" t="s">
        <v>9197</v>
      </c>
      <c r="H4134" s="10" t="s">
        <v>8173</v>
      </c>
      <c r="I4134" s="10" t="s">
        <v>25</v>
      </c>
      <c r="J4134" s="11">
        <v>43934</v>
      </c>
      <c r="K4134" s="10">
        <v>31</v>
      </c>
      <c r="L4134" s="10" t="s">
        <v>62</v>
      </c>
      <c r="M4134" s="12"/>
      <c r="O4134">
        <f t="shared" si="1041"/>
        <v>0</v>
      </c>
      <c r="Q4134" s="9" t="str">
        <f t="shared" si="1026"/>
        <v>4240</v>
      </c>
      <c r="R4134" s="10" t="str">
        <f t="shared" si="1027"/>
        <v>Valentine</v>
      </c>
      <c r="S4134" s="10" t="str">
        <f t="shared" si="1028"/>
        <v>Forbes</v>
      </c>
      <c r="T4134" s="10" t="str">
        <f t="shared" si="1029"/>
        <v>Mr</v>
      </c>
      <c r="U4134" s="10" t="str">
        <f t="shared" si="1030"/>
        <v>M</v>
      </c>
      <c r="V4134" s="10" t="str">
        <f t="shared" si="1031"/>
        <v>60</v>
      </c>
      <c r="W4134" s="10" t="str">
        <f t="shared" si="1032"/>
        <v>Shrublands Close</v>
      </c>
      <c r="X4134" s="10" t="str">
        <f t="shared" si="1033"/>
        <v>se</v>
      </c>
      <c r="Y4134" s="10" t="str">
        <f t="shared" si="1034"/>
        <v>Shrublands Close</v>
      </c>
      <c r="Z4134" s="10" t="str">
        <f t="shared" si="1035"/>
        <v>Hitchin</v>
      </c>
      <c r="AA4134" s="10" t="str">
        <f t="shared" si="1036"/>
        <v>HG</v>
      </c>
      <c r="AB4134" s="11" t="str">
        <f t="shared" si="1037"/>
        <v>43934</v>
      </c>
      <c r="AC4134" s="10" t="str">
        <f t="shared" si="1038"/>
        <v>31</v>
      </c>
      <c r="AD4134" s="10" t="str">
        <f t="shared" si="1039"/>
        <v>C4</v>
      </c>
      <c r="AE4134" s="12" t="str">
        <f t="shared" si="1040"/>
        <v/>
      </c>
    </row>
    <row r="4135" spans="1:31" x14ac:dyDescent="0.25">
      <c r="A4135" s="5">
        <v>4241</v>
      </c>
      <c r="B4135" s="6" t="s">
        <v>4126</v>
      </c>
      <c r="C4135" s="6" t="s">
        <v>2438</v>
      </c>
      <c r="D4135" s="6" t="s">
        <v>49</v>
      </c>
      <c r="E4135" s="6" t="s">
        <v>16</v>
      </c>
      <c r="F4135" s="6">
        <v>60</v>
      </c>
      <c r="G4135" s="6" t="s">
        <v>9198</v>
      </c>
      <c r="H4135" s="6" t="s">
        <v>1965</v>
      </c>
      <c r="I4135" s="6" t="s">
        <v>108</v>
      </c>
      <c r="J4135" s="7">
        <v>43657</v>
      </c>
      <c r="K4135" s="6">
        <v>45</v>
      </c>
      <c r="L4135" s="6" t="s">
        <v>157</v>
      </c>
      <c r="M4135" s="8"/>
      <c r="O4135">
        <f t="shared" si="1041"/>
        <v>0</v>
      </c>
      <c r="Q4135" s="5" t="str">
        <f t="shared" si="1026"/>
        <v>4241</v>
      </c>
      <c r="R4135" s="6" t="str">
        <f t="shared" si="1027"/>
        <v>Shayla</v>
      </c>
      <c r="S4135" s="6" t="str">
        <f t="shared" si="1028"/>
        <v>Carter</v>
      </c>
      <c r="T4135" s="6" t="str">
        <f t="shared" si="1029"/>
        <v>Miss</v>
      </c>
      <c r="U4135" s="6" t="str">
        <f t="shared" si="1030"/>
        <v>F</v>
      </c>
      <c r="V4135" s="6" t="str">
        <f t="shared" si="1031"/>
        <v>60</v>
      </c>
      <c r="W4135" s="6" t="str">
        <f t="shared" si="1032"/>
        <v>Sibella Road</v>
      </c>
      <c r="X4135" s="6" t="str">
        <f t="shared" si="1033"/>
        <v>ad</v>
      </c>
      <c r="Y4135" s="6" t="str">
        <f t="shared" si="1034"/>
        <v>Sibella Road</v>
      </c>
      <c r="Z4135" s="6" t="str">
        <f t="shared" si="1035"/>
        <v>Castle Cary</v>
      </c>
      <c r="AA4135" s="6" t="str">
        <f t="shared" si="1036"/>
        <v>CB</v>
      </c>
      <c r="AB4135" s="7" t="str">
        <f t="shared" si="1037"/>
        <v>43657</v>
      </c>
      <c r="AC4135" s="6" t="str">
        <f t="shared" si="1038"/>
        <v>45</v>
      </c>
      <c r="AD4135" s="6" t="str">
        <f t="shared" si="1039"/>
        <v>C3</v>
      </c>
      <c r="AE4135" s="8" t="str">
        <f t="shared" si="1040"/>
        <v/>
      </c>
    </row>
    <row r="4136" spans="1:31" x14ac:dyDescent="0.25">
      <c r="A4136" s="9">
        <v>4242</v>
      </c>
      <c r="B4136" s="10" t="s">
        <v>612</v>
      </c>
      <c r="C4136" s="10" t="s">
        <v>4915</v>
      </c>
      <c r="D4136" s="10" t="s">
        <v>28</v>
      </c>
      <c r="E4136" s="10" t="s">
        <v>29</v>
      </c>
      <c r="F4136" s="10">
        <v>60</v>
      </c>
      <c r="G4136" s="10" t="s">
        <v>9199</v>
      </c>
      <c r="H4136" s="10" t="s">
        <v>1213</v>
      </c>
      <c r="I4136" s="10" t="s">
        <v>291</v>
      </c>
      <c r="J4136" s="11">
        <v>43685</v>
      </c>
      <c r="K4136" s="10">
        <v>56</v>
      </c>
      <c r="L4136" s="10" t="s">
        <v>68</v>
      </c>
      <c r="M4136" s="12"/>
      <c r="O4136">
        <f t="shared" si="1041"/>
        <v>0</v>
      </c>
      <c r="Q4136" s="9" t="str">
        <f t="shared" si="1026"/>
        <v>4242</v>
      </c>
      <c r="R4136" s="10" t="str">
        <f t="shared" si="1027"/>
        <v>Sol</v>
      </c>
      <c r="S4136" s="10" t="str">
        <f t="shared" si="1028"/>
        <v>Clemons</v>
      </c>
      <c r="T4136" s="10" t="str">
        <f t="shared" si="1029"/>
        <v>Mr</v>
      </c>
      <c r="U4136" s="10" t="str">
        <f t="shared" si="1030"/>
        <v>M</v>
      </c>
      <c r="V4136" s="10" t="str">
        <f t="shared" si="1031"/>
        <v>60</v>
      </c>
      <c r="W4136" s="10" t="str">
        <f t="shared" si="1032"/>
        <v>Sidcup Road</v>
      </c>
      <c r="X4136" s="10" t="str">
        <f t="shared" si="1033"/>
        <v>ad</v>
      </c>
      <c r="Y4136" s="10" t="str">
        <f t="shared" si="1034"/>
        <v>Sidcup Road</v>
      </c>
      <c r="Z4136" s="10" t="str">
        <f t="shared" si="1035"/>
        <v>Jedburgh</v>
      </c>
      <c r="AA4136" s="10" t="str">
        <f t="shared" si="1036"/>
        <v>HS</v>
      </c>
      <c r="AB4136" s="11" t="str">
        <f t="shared" si="1037"/>
        <v>43685</v>
      </c>
      <c r="AC4136" s="10" t="str">
        <f t="shared" si="1038"/>
        <v>56</v>
      </c>
      <c r="AD4136" s="10" t="str">
        <f t="shared" si="1039"/>
        <v>A2</v>
      </c>
      <c r="AE4136" s="12" t="str">
        <f t="shared" si="1040"/>
        <v/>
      </c>
    </row>
    <row r="4137" spans="1:31" x14ac:dyDescent="0.25">
      <c r="A4137" s="5">
        <v>4243</v>
      </c>
      <c r="B4137" s="6" t="s">
        <v>4403</v>
      </c>
      <c r="C4137" s="6" t="s">
        <v>512</v>
      </c>
      <c r="D4137" s="6" t="s">
        <v>28</v>
      </c>
      <c r="E4137" s="6" t="s">
        <v>29</v>
      </c>
      <c r="F4137" s="6">
        <v>30</v>
      </c>
      <c r="G4137" s="6" t="s">
        <v>9200</v>
      </c>
      <c r="H4137" s="6" t="s">
        <v>3023</v>
      </c>
      <c r="I4137" s="6" t="s">
        <v>32</v>
      </c>
      <c r="J4137" s="7">
        <v>44073</v>
      </c>
      <c r="K4137" s="6">
        <v>26</v>
      </c>
      <c r="L4137" s="6" t="s">
        <v>99</v>
      </c>
      <c r="M4137" s="8"/>
      <c r="O4137">
        <f t="shared" si="1041"/>
        <v>0</v>
      </c>
      <c r="Q4137" s="5" t="str">
        <f t="shared" si="1026"/>
        <v>4243</v>
      </c>
      <c r="R4137" s="6" t="str">
        <f t="shared" si="1027"/>
        <v>Marlin</v>
      </c>
      <c r="S4137" s="6" t="str">
        <f t="shared" si="1028"/>
        <v>Haywood</v>
      </c>
      <c r="T4137" s="6" t="str">
        <f t="shared" si="1029"/>
        <v>Mr</v>
      </c>
      <c r="U4137" s="6" t="str">
        <f t="shared" si="1030"/>
        <v>M</v>
      </c>
      <c r="V4137" s="6" t="str">
        <f t="shared" si="1031"/>
        <v>30</v>
      </c>
      <c r="W4137" s="6" t="str">
        <f t="shared" si="1032"/>
        <v>Sidney Grove</v>
      </c>
      <c r="X4137" s="6" t="str">
        <f t="shared" si="1033"/>
        <v>ve</v>
      </c>
      <c r="Y4137" s="6" t="str">
        <f t="shared" si="1034"/>
        <v>Sidney Grove</v>
      </c>
      <c r="Z4137" s="6" t="str">
        <f t="shared" si="1035"/>
        <v>Torrington</v>
      </c>
      <c r="AA4137" s="6" t="str">
        <f t="shared" si="1036"/>
        <v>WC</v>
      </c>
      <c r="AB4137" s="7" t="str">
        <f t="shared" si="1037"/>
        <v>44073</v>
      </c>
      <c r="AC4137" s="6" t="str">
        <f t="shared" si="1038"/>
        <v>26</v>
      </c>
      <c r="AD4137" s="6" t="str">
        <f t="shared" si="1039"/>
        <v>E</v>
      </c>
      <c r="AE4137" s="8" t="str">
        <f t="shared" si="1040"/>
        <v/>
      </c>
    </row>
    <row r="4138" spans="1:31" x14ac:dyDescent="0.25">
      <c r="A4138" s="5">
        <v>4245</v>
      </c>
      <c r="B4138" s="6" t="s">
        <v>4086</v>
      </c>
      <c r="C4138" s="6" t="s">
        <v>1336</v>
      </c>
      <c r="D4138" s="6" t="s">
        <v>28</v>
      </c>
      <c r="E4138" s="6" t="s">
        <v>29</v>
      </c>
      <c r="F4138" s="6">
        <v>90</v>
      </c>
      <c r="G4138" s="6" t="s">
        <v>9201</v>
      </c>
      <c r="H4138" s="6" t="s">
        <v>1185</v>
      </c>
      <c r="I4138" s="6" t="s">
        <v>171</v>
      </c>
      <c r="J4138" s="7">
        <v>44130</v>
      </c>
      <c r="K4138" s="6">
        <v>15</v>
      </c>
      <c r="L4138" s="6" t="s">
        <v>44</v>
      </c>
      <c r="M4138" s="8"/>
      <c r="O4138">
        <f t="shared" si="1041"/>
        <v>0</v>
      </c>
      <c r="Q4138" s="5" t="str">
        <f t="shared" si="1026"/>
        <v>4245</v>
      </c>
      <c r="R4138" s="6" t="str">
        <f t="shared" si="1027"/>
        <v>Kasey</v>
      </c>
      <c r="S4138" s="6" t="str">
        <f t="shared" si="1028"/>
        <v>Williams</v>
      </c>
      <c r="T4138" s="6" t="str">
        <f t="shared" si="1029"/>
        <v>Mr</v>
      </c>
      <c r="U4138" s="6" t="str">
        <f t="shared" si="1030"/>
        <v>M</v>
      </c>
      <c r="V4138" s="6" t="str">
        <f t="shared" si="1031"/>
        <v>90</v>
      </c>
      <c r="W4138" s="6" t="str">
        <f t="shared" si="1032"/>
        <v>Sidney Miller</v>
      </c>
      <c r="X4138" s="6" t="str">
        <f t="shared" si="1033"/>
        <v>er</v>
      </c>
      <c r="Y4138" s="6" t="str">
        <f t="shared" si="1034"/>
        <v>Sidney Miller</v>
      </c>
      <c r="Z4138" s="6" t="str">
        <f t="shared" si="1035"/>
        <v>Coatbridge</v>
      </c>
      <c r="AA4138" s="6" t="str">
        <f t="shared" si="1036"/>
        <v>PR</v>
      </c>
      <c r="AB4138" s="7" t="str">
        <f t="shared" si="1037"/>
        <v>44130</v>
      </c>
      <c r="AC4138" s="6" t="str">
        <f t="shared" si="1038"/>
        <v>15</v>
      </c>
      <c r="AD4138" s="6" t="str">
        <f t="shared" si="1039"/>
        <v>D</v>
      </c>
      <c r="AE4138" s="8" t="str">
        <f t="shared" si="1040"/>
        <v/>
      </c>
    </row>
    <row r="4139" spans="1:31" x14ac:dyDescent="0.25">
      <c r="A4139" s="9">
        <v>4246</v>
      </c>
      <c r="B4139" s="10" t="s">
        <v>1220</v>
      </c>
      <c r="C4139" s="10" t="s">
        <v>1835</v>
      </c>
      <c r="D4139" s="10" t="s">
        <v>28</v>
      </c>
      <c r="E4139" s="10" t="s">
        <v>29</v>
      </c>
      <c r="F4139" s="10">
        <v>60</v>
      </c>
      <c r="G4139" s="10" t="s">
        <v>9202</v>
      </c>
      <c r="H4139" s="10" t="s">
        <v>5618</v>
      </c>
      <c r="I4139" s="10" t="s">
        <v>32</v>
      </c>
      <c r="J4139" s="11">
        <v>43676</v>
      </c>
      <c r="K4139" s="10">
        <v>50</v>
      </c>
      <c r="L4139" s="10" t="s">
        <v>44</v>
      </c>
      <c r="M4139" s="12"/>
      <c r="O4139">
        <f t="shared" si="1041"/>
        <v>0</v>
      </c>
      <c r="Q4139" s="9" t="str">
        <f t="shared" si="1026"/>
        <v>4246</v>
      </c>
      <c r="R4139" s="10" t="str">
        <f t="shared" si="1027"/>
        <v>Ernest</v>
      </c>
      <c r="S4139" s="10" t="str">
        <f t="shared" si="1028"/>
        <v>Velez</v>
      </c>
      <c r="T4139" s="10" t="str">
        <f t="shared" si="1029"/>
        <v>Mr</v>
      </c>
      <c r="U4139" s="10" t="str">
        <f t="shared" si="1030"/>
        <v>M</v>
      </c>
      <c r="V4139" s="10" t="str">
        <f t="shared" si="1031"/>
        <v>60</v>
      </c>
      <c r="W4139" s="10" t="str">
        <f t="shared" si="1032"/>
        <v>Silk Street</v>
      </c>
      <c r="X4139" s="10" t="str">
        <f t="shared" si="1033"/>
        <v>et</v>
      </c>
      <c r="Y4139" s="10" t="str">
        <f t="shared" si="1034"/>
        <v>Silk Street</v>
      </c>
      <c r="Z4139" s="10" t="str">
        <f t="shared" si="1035"/>
        <v>Woolacombe</v>
      </c>
      <c r="AA4139" s="10" t="str">
        <f t="shared" si="1036"/>
        <v>WC</v>
      </c>
      <c r="AB4139" s="11" t="str">
        <f t="shared" si="1037"/>
        <v>43676</v>
      </c>
      <c r="AC4139" s="10" t="str">
        <f t="shared" si="1038"/>
        <v>50</v>
      </c>
      <c r="AD4139" s="10" t="str">
        <f t="shared" si="1039"/>
        <v>D</v>
      </c>
      <c r="AE4139" s="12" t="str">
        <f t="shared" si="1040"/>
        <v/>
      </c>
    </row>
    <row r="4140" spans="1:31" x14ac:dyDescent="0.25">
      <c r="A4140" s="5">
        <v>4247</v>
      </c>
      <c r="B4140" s="6" t="s">
        <v>9203</v>
      </c>
      <c r="C4140" s="6" t="s">
        <v>9204</v>
      </c>
      <c r="D4140" s="6" t="s">
        <v>41</v>
      </c>
      <c r="E4140" s="6" t="s">
        <v>16</v>
      </c>
      <c r="F4140" s="6">
        <v>90</v>
      </c>
      <c r="G4140" s="6" t="s">
        <v>9205</v>
      </c>
      <c r="H4140" s="6" t="s">
        <v>2696</v>
      </c>
      <c r="I4140" s="6" t="s">
        <v>291</v>
      </c>
      <c r="J4140" s="7">
        <v>43621</v>
      </c>
      <c r="K4140" s="6">
        <v>48</v>
      </c>
      <c r="L4140" s="6" t="s">
        <v>99</v>
      </c>
      <c r="M4140" s="8"/>
      <c r="O4140">
        <f t="shared" si="1041"/>
        <v>0</v>
      </c>
      <c r="Q4140" s="5" t="str">
        <f t="shared" si="1026"/>
        <v>4247</v>
      </c>
      <c r="R4140" s="6" t="str">
        <f t="shared" si="1027"/>
        <v>Gertha</v>
      </c>
      <c r="S4140" s="6" t="str">
        <f t="shared" si="1028"/>
        <v>Dukes</v>
      </c>
      <c r="T4140" s="6" t="str">
        <f t="shared" si="1029"/>
        <v>Ms</v>
      </c>
      <c r="U4140" s="6" t="str">
        <f t="shared" si="1030"/>
        <v>F</v>
      </c>
      <c r="V4140" s="6" t="str">
        <f t="shared" si="1031"/>
        <v>90</v>
      </c>
      <c r="W4140" s="6" t="str">
        <f t="shared" si="1032"/>
        <v>Silver Birch</v>
      </c>
      <c r="X4140" s="6" t="str">
        <f t="shared" si="1033"/>
        <v>ch</v>
      </c>
      <c r="Y4140" s="6" t="str">
        <f t="shared" si="1034"/>
        <v>Silver Birch</v>
      </c>
      <c r="Z4140" s="6" t="str">
        <f t="shared" si="1035"/>
        <v>Kinlochleven</v>
      </c>
      <c r="AA4140" s="6" t="str">
        <f t="shared" si="1036"/>
        <v>HS</v>
      </c>
      <c r="AB4140" s="7" t="str">
        <f t="shared" si="1037"/>
        <v>43621</v>
      </c>
      <c r="AC4140" s="6" t="str">
        <f t="shared" si="1038"/>
        <v>48</v>
      </c>
      <c r="AD4140" s="6" t="str">
        <f t="shared" si="1039"/>
        <v>E</v>
      </c>
      <c r="AE4140" s="8" t="str">
        <f t="shared" si="1040"/>
        <v/>
      </c>
    </row>
    <row r="4141" spans="1:31" x14ac:dyDescent="0.25">
      <c r="A4141" s="9">
        <v>4248</v>
      </c>
      <c r="B4141" s="10" t="s">
        <v>9206</v>
      </c>
      <c r="C4141" s="10" t="s">
        <v>1566</v>
      </c>
      <c r="D4141" s="10" t="s">
        <v>15</v>
      </c>
      <c r="E4141" s="10" t="s">
        <v>16</v>
      </c>
      <c r="F4141" s="10">
        <v>90</v>
      </c>
      <c r="G4141" s="10" t="s">
        <v>9207</v>
      </c>
      <c r="H4141" s="10" t="s">
        <v>4864</v>
      </c>
      <c r="I4141" s="10" t="s">
        <v>144</v>
      </c>
      <c r="J4141" s="11">
        <v>43975</v>
      </c>
      <c r="K4141" s="10">
        <v>43</v>
      </c>
      <c r="L4141" s="10" t="s">
        <v>68</v>
      </c>
      <c r="M4141" s="12"/>
      <c r="O4141">
        <f t="shared" si="1041"/>
        <v>0</v>
      </c>
      <c r="Q4141" s="9" t="str">
        <f t="shared" si="1026"/>
        <v>4248</v>
      </c>
      <c r="R4141" s="10" t="str">
        <f t="shared" si="1027"/>
        <v>Kaycee</v>
      </c>
      <c r="S4141" s="10" t="str">
        <f t="shared" si="1028"/>
        <v>Arrington</v>
      </c>
      <c r="T4141" s="10" t="str">
        <f t="shared" si="1029"/>
        <v>Mrs</v>
      </c>
      <c r="U4141" s="10" t="str">
        <f t="shared" si="1030"/>
        <v>F</v>
      </c>
      <c r="V4141" s="10" t="str">
        <f t="shared" si="1031"/>
        <v>90</v>
      </c>
      <c r="W4141" s="10" t="str">
        <f t="shared" si="1032"/>
        <v>Simpson Place</v>
      </c>
      <c r="X4141" s="10" t="str">
        <f t="shared" si="1033"/>
        <v>ce</v>
      </c>
      <c r="Y4141" s="10" t="str">
        <f t="shared" si="1034"/>
        <v>Simpson Place</v>
      </c>
      <c r="Z4141" s="10" t="str">
        <f t="shared" si="1035"/>
        <v>Gunnislake</v>
      </c>
      <c r="AA4141" s="10" t="str">
        <f t="shared" si="1036"/>
        <v>UB</v>
      </c>
      <c r="AB4141" s="11" t="str">
        <f t="shared" si="1037"/>
        <v>43975</v>
      </c>
      <c r="AC4141" s="10" t="str">
        <f t="shared" si="1038"/>
        <v>43</v>
      </c>
      <c r="AD4141" s="10" t="str">
        <f t="shared" si="1039"/>
        <v>A2</v>
      </c>
      <c r="AE4141" s="12" t="str">
        <f t="shared" si="1040"/>
        <v/>
      </c>
    </row>
    <row r="4142" spans="1:31" x14ac:dyDescent="0.25">
      <c r="A4142" s="5">
        <v>4249</v>
      </c>
      <c r="B4142" s="6" t="s">
        <v>2733</v>
      </c>
      <c r="C4142" s="6" t="s">
        <v>2403</v>
      </c>
      <c r="D4142" s="6" t="s">
        <v>28</v>
      </c>
      <c r="E4142" s="6" t="s">
        <v>29</v>
      </c>
      <c r="F4142" s="6">
        <v>60</v>
      </c>
      <c r="G4142" s="6" t="s">
        <v>9208</v>
      </c>
      <c r="H4142" s="6" t="s">
        <v>1512</v>
      </c>
      <c r="I4142" s="6" t="s">
        <v>32</v>
      </c>
      <c r="J4142" s="7">
        <v>43673</v>
      </c>
      <c r="K4142" s="6">
        <v>48</v>
      </c>
      <c r="L4142" s="6" t="s">
        <v>68</v>
      </c>
      <c r="M4142" s="8"/>
      <c r="O4142">
        <f t="shared" si="1041"/>
        <v>0</v>
      </c>
      <c r="Q4142" s="5" t="str">
        <f t="shared" si="1026"/>
        <v>4249</v>
      </c>
      <c r="R4142" s="6" t="str">
        <f t="shared" si="1027"/>
        <v>Damion</v>
      </c>
      <c r="S4142" s="6" t="str">
        <f t="shared" si="1028"/>
        <v>Langston</v>
      </c>
      <c r="T4142" s="6" t="str">
        <f t="shared" si="1029"/>
        <v>Mr</v>
      </c>
      <c r="U4142" s="6" t="str">
        <f t="shared" si="1030"/>
        <v>M</v>
      </c>
      <c r="V4142" s="6" t="str">
        <f t="shared" si="1031"/>
        <v>60</v>
      </c>
      <c r="W4142" s="6" t="str">
        <f t="shared" si="1032"/>
        <v>Simpson Street</v>
      </c>
      <c r="X4142" s="6" t="str">
        <f t="shared" si="1033"/>
        <v>et</v>
      </c>
      <c r="Y4142" s="6" t="str">
        <f t="shared" si="1034"/>
        <v>Simpson Street</v>
      </c>
      <c r="Z4142" s="6" t="str">
        <f t="shared" si="1035"/>
        <v>Merseyside</v>
      </c>
      <c r="AA4142" s="6" t="str">
        <f t="shared" si="1036"/>
        <v>WC</v>
      </c>
      <c r="AB4142" s="7" t="str">
        <f t="shared" si="1037"/>
        <v>43673</v>
      </c>
      <c r="AC4142" s="6" t="str">
        <f t="shared" si="1038"/>
        <v>48</v>
      </c>
      <c r="AD4142" s="6" t="str">
        <f t="shared" si="1039"/>
        <v>A2</v>
      </c>
      <c r="AE4142" s="8" t="str">
        <f t="shared" si="1040"/>
        <v/>
      </c>
    </row>
    <row r="4143" spans="1:31" x14ac:dyDescent="0.25">
      <c r="A4143" s="9">
        <v>4250</v>
      </c>
      <c r="B4143" s="10" t="s">
        <v>9209</v>
      </c>
      <c r="C4143" s="10" t="s">
        <v>1754</v>
      </c>
      <c r="D4143" s="10" t="s">
        <v>15</v>
      </c>
      <c r="E4143" s="10" t="s">
        <v>16</v>
      </c>
      <c r="F4143" s="10">
        <v>30</v>
      </c>
      <c r="G4143" s="10" t="s">
        <v>9210</v>
      </c>
      <c r="H4143" s="10" t="s">
        <v>7904</v>
      </c>
      <c r="I4143" s="10" t="s">
        <v>32</v>
      </c>
      <c r="J4143" s="11">
        <v>43605</v>
      </c>
      <c r="K4143" s="10">
        <v>77</v>
      </c>
      <c r="L4143" s="10" t="s">
        <v>78</v>
      </c>
      <c r="M4143" s="12"/>
      <c r="O4143">
        <f t="shared" si="1041"/>
        <v>0</v>
      </c>
      <c r="Q4143" s="9" t="str">
        <f t="shared" si="1026"/>
        <v>4250</v>
      </c>
      <c r="R4143" s="10" t="str">
        <f t="shared" si="1027"/>
        <v>Gabriela</v>
      </c>
      <c r="S4143" s="10" t="str">
        <f t="shared" si="1028"/>
        <v>Mendez</v>
      </c>
      <c r="T4143" s="10" t="str">
        <f t="shared" si="1029"/>
        <v>Mrs</v>
      </c>
      <c r="U4143" s="10" t="str">
        <f t="shared" si="1030"/>
        <v>F</v>
      </c>
      <c r="V4143" s="10" t="str">
        <f t="shared" si="1031"/>
        <v>30</v>
      </c>
      <c r="W4143" s="10" t="str">
        <f t="shared" si="1032"/>
        <v>Sims Walk</v>
      </c>
      <c r="X4143" s="10" t="str">
        <f t="shared" si="1033"/>
        <v>lk</v>
      </c>
      <c r="Y4143" s="10" t="str">
        <f t="shared" si="1034"/>
        <v>Sims Walk</v>
      </c>
      <c r="Z4143" s="10" t="str">
        <f t="shared" si="1035"/>
        <v>Stirling</v>
      </c>
      <c r="AA4143" s="10" t="str">
        <f t="shared" si="1036"/>
        <v>WC</v>
      </c>
      <c r="AB4143" s="11" t="str">
        <f t="shared" si="1037"/>
        <v>43605</v>
      </c>
      <c r="AC4143" s="10" t="str">
        <f t="shared" si="1038"/>
        <v>77</v>
      </c>
      <c r="AD4143" s="10" t="str">
        <f t="shared" si="1039"/>
        <v>C2</v>
      </c>
      <c r="AE4143" s="12" t="str">
        <f t="shared" si="1040"/>
        <v/>
      </c>
    </row>
    <row r="4144" spans="1:31" x14ac:dyDescent="0.25">
      <c r="A4144" s="5">
        <v>4251</v>
      </c>
      <c r="B4144" s="6" t="s">
        <v>9211</v>
      </c>
      <c r="C4144" s="6" t="s">
        <v>4223</v>
      </c>
      <c r="D4144" s="6" t="s">
        <v>15</v>
      </c>
      <c r="E4144" s="6" t="s">
        <v>16</v>
      </c>
      <c r="F4144" s="6">
        <v>30</v>
      </c>
      <c r="G4144" s="6" t="s">
        <v>9212</v>
      </c>
      <c r="H4144" s="6" t="s">
        <v>2886</v>
      </c>
      <c r="I4144" s="6" t="s">
        <v>108</v>
      </c>
      <c r="J4144" s="7">
        <v>44428</v>
      </c>
      <c r="K4144" s="6">
        <v>62</v>
      </c>
      <c r="L4144" s="6" t="s">
        <v>78</v>
      </c>
      <c r="M4144" s="8"/>
      <c r="O4144">
        <f t="shared" si="1041"/>
        <v>0</v>
      </c>
      <c r="Q4144" s="5" t="str">
        <f t="shared" si="1026"/>
        <v>4251</v>
      </c>
      <c r="R4144" s="6" t="str">
        <f t="shared" si="1027"/>
        <v>Ellyn</v>
      </c>
      <c r="S4144" s="6" t="str">
        <f t="shared" si="1028"/>
        <v>Mora</v>
      </c>
      <c r="T4144" s="6" t="str">
        <f t="shared" si="1029"/>
        <v>Mrs</v>
      </c>
      <c r="U4144" s="6" t="str">
        <f t="shared" si="1030"/>
        <v>F</v>
      </c>
      <c r="V4144" s="6" t="str">
        <f t="shared" si="1031"/>
        <v>30</v>
      </c>
      <c r="W4144" s="6" t="str">
        <f t="shared" si="1032"/>
        <v>Single Place</v>
      </c>
      <c r="X4144" s="6" t="str">
        <f t="shared" si="1033"/>
        <v>ce</v>
      </c>
      <c r="Y4144" s="6" t="str">
        <f t="shared" si="1034"/>
        <v>Single Place</v>
      </c>
      <c r="Z4144" s="6" t="str">
        <f t="shared" si="1035"/>
        <v>Carterton</v>
      </c>
      <c r="AA4144" s="6" t="str">
        <f t="shared" si="1036"/>
        <v>CB</v>
      </c>
      <c r="AB4144" s="7" t="str">
        <f t="shared" si="1037"/>
        <v>44428</v>
      </c>
      <c r="AC4144" s="6" t="str">
        <f t="shared" si="1038"/>
        <v>62</v>
      </c>
      <c r="AD4144" s="6" t="str">
        <f t="shared" si="1039"/>
        <v>C2</v>
      </c>
      <c r="AE4144" s="8" t="str">
        <f t="shared" si="1040"/>
        <v/>
      </c>
    </row>
    <row r="4145" spans="1:31" x14ac:dyDescent="0.25">
      <c r="A4145" s="9">
        <v>4252</v>
      </c>
      <c r="B4145" s="10" t="s">
        <v>500</v>
      </c>
      <c r="C4145" s="10" t="s">
        <v>9088</v>
      </c>
      <c r="D4145" s="10" t="s">
        <v>28</v>
      </c>
      <c r="E4145" s="10" t="s">
        <v>29</v>
      </c>
      <c r="F4145" s="10">
        <v>30</v>
      </c>
      <c r="G4145" s="10" t="s">
        <v>9213</v>
      </c>
      <c r="H4145" s="10" t="s">
        <v>1715</v>
      </c>
      <c r="I4145" s="10" t="s">
        <v>171</v>
      </c>
      <c r="J4145" s="11">
        <v>44274</v>
      </c>
      <c r="K4145" s="10">
        <v>11</v>
      </c>
      <c r="L4145" s="10" t="s">
        <v>99</v>
      </c>
      <c r="M4145" s="12"/>
      <c r="O4145">
        <f t="shared" si="1041"/>
        <v>0</v>
      </c>
      <c r="Q4145" s="9" t="str">
        <f t="shared" si="1026"/>
        <v>4252</v>
      </c>
      <c r="R4145" s="10" t="str">
        <f t="shared" si="1027"/>
        <v>Roy</v>
      </c>
      <c r="S4145" s="10" t="str">
        <f t="shared" si="1028"/>
        <v>Holcomb</v>
      </c>
      <c r="T4145" s="10" t="str">
        <f t="shared" si="1029"/>
        <v>Mr</v>
      </c>
      <c r="U4145" s="10" t="str">
        <f t="shared" si="1030"/>
        <v>M</v>
      </c>
      <c r="V4145" s="10" t="str">
        <f t="shared" si="1031"/>
        <v>30</v>
      </c>
      <c r="W4145" s="10" t="str">
        <f t="shared" si="1032"/>
        <v>Singleton Street</v>
      </c>
      <c r="X4145" s="10" t="str">
        <f t="shared" si="1033"/>
        <v>et</v>
      </c>
      <c r="Y4145" s="10" t="str">
        <f t="shared" si="1034"/>
        <v>Singleton Street</v>
      </c>
      <c r="Z4145" s="10" t="str">
        <f t="shared" si="1035"/>
        <v>Clevedon</v>
      </c>
      <c r="AA4145" s="10" t="str">
        <f t="shared" si="1036"/>
        <v>PR</v>
      </c>
      <c r="AB4145" s="11" t="str">
        <f t="shared" si="1037"/>
        <v>44274</v>
      </c>
      <c r="AC4145" s="10" t="str">
        <f t="shared" si="1038"/>
        <v>11</v>
      </c>
      <c r="AD4145" s="10" t="str">
        <f t="shared" si="1039"/>
        <v>E</v>
      </c>
      <c r="AE4145" s="12" t="str">
        <f t="shared" si="1040"/>
        <v/>
      </c>
    </row>
    <row r="4146" spans="1:31" x14ac:dyDescent="0.25">
      <c r="A4146" s="5">
        <v>4253</v>
      </c>
      <c r="B4146" s="6" t="s">
        <v>9214</v>
      </c>
      <c r="C4146" s="6" t="s">
        <v>6863</v>
      </c>
      <c r="D4146" s="6" t="s">
        <v>15</v>
      </c>
      <c r="E4146" s="6" t="s">
        <v>16</v>
      </c>
      <c r="F4146" s="6">
        <v>90</v>
      </c>
      <c r="G4146" s="6" t="s">
        <v>9215</v>
      </c>
      <c r="H4146" s="6" t="s">
        <v>896</v>
      </c>
      <c r="I4146" s="6" t="s">
        <v>144</v>
      </c>
      <c r="J4146" s="7">
        <v>44070</v>
      </c>
      <c r="K4146" s="6">
        <v>54</v>
      </c>
      <c r="L4146" s="6" t="s">
        <v>157</v>
      </c>
      <c r="M4146" s="8"/>
      <c r="O4146">
        <f t="shared" si="1041"/>
        <v>0</v>
      </c>
      <c r="Q4146" s="5" t="str">
        <f t="shared" si="1026"/>
        <v>4253</v>
      </c>
      <c r="R4146" s="6" t="str">
        <f t="shared" si="1027"/>
        <v>Cecile</v>
      </c>
      <c r="S4146" s="6" t="str">
        <f t="shared" si="1028"/>
        <v>Evans</v>
      </c>
      <c r="T4146" s="6" t="str">
        <f t="shared" si="1029"/>
        <v>Mrs</v>
      </c>
      <c r="U4146" s="6" t="str">
        <f t="shared" si="1030"/>
        <v>F</v>
      </c>
      <c r="V4146" s="6" t="str">
        <f t="shared" si="1031"/>
        <v>90</v>
      </c>
      <c r="W4146" s="6" t="str">
        <f t="shared" si="1032"/>
        <v>Sinnott Road</v>
      </c>
      <c r="X4146" s="6" t="str">
        <f t="shared" si="1033"/>
        <v>ad</v>
      </c>
      <c r="Y4146" s="6" t="str">
        <f t="shared" si="1034"/>
        <v>Sinnott Road</v>
      </c>
      <c r="Z4146" s="6" t="str">
        <f t="shared" si="1035"/>
        <v>Gretna</v>
      </c>
      <c r="AA4146" s="6" t="str">
        <f t="shared" si="1036"/>
        <v>UB</v>
      </c>
      <c r="AB4146" s="7" t="str">
        <f t="shared" si="1037"/>
        <v>44070</v>
      </c>
      <c r="AC4146" s="6" t="str">
        <f t="shared" si="1038"/>
        <v>54</v>
      </c>
      <c r="AD4146" s="6" t="str">
        <f t="shared" si="1039"/>
        <v>C3</v>
      </c>
      <c r="AE4146" s="8" t="str">
        <f t="shared" si="1040"/>
        <v/>
      </c>
    </row>
    <row r="4147" spans="1:31" x14ac:dyDescent="0.25">
      <c r="A4147" s="9">
        <v>4254</v>
      </c>
      <c r="B4147" s="10" t="s">
        <v>2121</v>
      </c>
      <c r="C4147" s="10" t="s">
        <v>2895</v>
      </c>
      <c r="D4147" s="10" t="s">
        <v>49</v>
      </c>
      <c r="E4147" s="10" t="s">
        <v>16</v>
      </c>
      <c r="F4147" s="10">
        <v>30</v>
      </c>
      <c r="G4147" s="10" t="s">
        <v>9216</v>
      </c>
      <c r="H4147" s="10" t="s">
        <v>6038</v>
      </c>
      <c r="I4147" s="10" t="s">
        <v>32</v>
      </c>
      <c r="J4147" s="11">
        <v>43897</v>
      </c>
      <c r="K4147" s="10">
        <v>9</v>
      </c>
      <c r="L4147" s="10" t="s">
        <v>33</v>
      </c>
      <c r="M4147" s="12"/>
      <c r="O4147">
        <f t="shared" si="1041"/>
        <v>0</v>
      </c>
      <c r="Q4147" s="9" t="str">
        <f t="shared" si="1026"/>
        <v>4254</v>
      </c>
      <c r="R4147" s="10" t="str">
        <f t="shared" si="1027"/>
        <v>Nelda</v>
      </c>
      <c r="S4147" s="10" t="str">
        <f t="shared" si="1028"/>
        <v>Hobbs</v>
      </c>
      <c r="T4147" s="10" t="str">
        <f t="shared" si="1029"/>
        <v>Miss</v>
      </c>
      <c r="U4147" s="10" t="str">
        <f t="shared" si="1030"/>
        <v>F</v>
      </c>
      <c r="V4147" s="10" t="str">
        <f t="shared" si="1031"/>
        <v>30</v>
      </c>
      <c r="W4147" s="10" t="str">
        <f t="shared" si="1032"/>
        <v>Sir Alexander</v>
      </c>
      <c r="X4147" s="10" t="str">
        <f t="shared" si="1033"/>
        <v>er</v>
      </c>
      <c r="Y4147" s="10" t="str">
        <f t="shared" si="1034"/>
        <v>Sir Alexander</v>
      </c>
      <c r="Z4147" s="10" t="str">
        <f t="shared" si="1035"/>
        <v>Southminster</v>
      </c>
      <c r="AA4147" s="10" t="str">
        <f t="shared" si="1036"/>
        <v>WC</v>
      </c>
      <c r="AB4147" s="11" t="str">
        <f t="shared" si="1037"/>
        <v>43897</v>
      </c>
      <c r="AC4147" s="10" t="str">
        <f t="shared" si="1038"/>
        <v>9</v>
      </c>
      <c r="AD4147" s="10" t="str">
        <f t="shared" si="1039"/>
        <v>A3</v>
      </c>
      <c r="AE4147" s="12" t="str">
        <f t="shared" si="1040"/>
        <v/>
      </c>
    </row>
    <row r="4148" spans="1:31" x14ac:dyDescent="0.25">
      <c r="A4148" s="5">
        <v>4255</v>
      </c>
      <c r="B4148" s="6" t="s">
        <v>9217</v>
      </c>
      <c r="C4148" s="6" t="s">
        <v>2144</v>
      </c>
      <c r="D4148" s="6" t="s">
        <v>49</v>
      </c>
      <c r="E4148" s="6" t="s">
        <v>16</v>
      </c>
      <c r="F4148" s="6">
        <v>60</v>
      </c>
      <c r="G4148" s="6" t="s">
        <v>9218</v>
      </c>
      <c r="H4148" s="6" t="s">
        <v>1159</v>
      </c>
      <c r="I4148" s="6" t="s">
        <v>87</v>
      </c>
      <c r="J4148" s="7">
        <v>44516</v>
      </c>
      <c r="K4148" s="6">
        <v>71</v>
      </c>
      <c r="L4148" s="6" t="s">
        <v>39</v>
      </c>
      <c r="M4148" s="8"/>
      <c r="O4148">
        <f t="shared" si="1041"/>
        <v>0</v>
      </c>
      <c r="Q4148" s="5" t="str">
        <f t="shared" si="1026"/>
        <v>4255</v>
      </c>
      <c r="R4148" s="6" t="str">
        <f t="shared" si="1027"/>
        <v>Theda</v>
      </c>
      <c r="S4148" s="6" t="str">
        <f t="shared" si="1028"/>
        <v>Livingston</v>
      </c>
      <c r="T4148" s="6" t="str">
        <f t="shared" si="1029"/>
        <v>Miss</v>
      </c>
      <c r="U4148" s="6" t="str">
        <f t="shared" si="1030"/>
        <v>F</v>
      </c>
      <c r="V4148" s="6" t="str">
        <f t="shared" si="1031"/>
        <v>60</v>
      </c>
      <c r="W4148" s="6" t="str">
        <f t="shared" si="1032"/>
        <v>Sispara Gardens</v>
      </c>
      <c r="X4148" s="6" t="str">
        <f t="shared" si="1033"/>
        <v>ns</v>
      </c>
      <c r="Y4148" s="6" t="str">
        <f t="shared" si="1034"/>
        <v>Sispara Gardens</v>
      </c>
      <c r="Z4148" s="6" t="str">
        <f t="shared" si="1035"/>
        <v>Blakeney</v>
      </c>
      <c r="AA4148" s="6" t="str">
        <f t="shared" si="1036"/>
        <v>FY</v>
      </c>
      <c r="AB4148" s="7" t="str">
        <f t="shared" si="1037"/>
        <v>44516</v>
      </c>
      <c r="AC4148" s="6" t="str">
        <f t="shared" si="1038"/>
        <v>71</v>
      </c>
      <c r="AD4148" s="6" t="str">
        <f t="shared" si="1039"/>
        <v>C1</v>
      </c>
      <c r="AE4148" s="8" t="str">
        <f t="shared" si="1040"/>
        <v/>
      </c>
    </row>
    <row r="4149" spans="1:31" x14ac:dyDescent="0.25">
      <c r="A4149" s="9">
        <v>4256</v>
      </c>
      <c r="B4149" s="10" t="s">
        <v>9219</v>
      </c>
      <c r="C4149" s="10" t="s">
        <v>874</v>
      </c>
      <c r="D4149" s="10" t="s">
        <v>15</v>
      </c>
      <c r="E4149" s="10" t="s">
        <v>16</v>
      </c>
      <c r="F4149" s="10">
        <v>30</v>
      </c>
      <c r="G4149" s="10" t="s">
        <v>9220</v>
      </c>
      <c r="H4149" s="10" t="s">
        <v>9160</v>
      </c>
      <c r="I4149" s="10" t="s">
        <v>32</v>
      </c>
      <c r="J4149" s="11">
        <v>43734</v>
      </c>
      <c r="K4149" s="10">
        <v>23</v>
      </c>
      <c r="L4149" s="10" t="s">
        <v>78</v>
      </c>
      <c r="M4149" s="12"/>
      <c r="O4149">
        <f t="shared" si="1041"/>
        <v>0</v>
      </c>
      <c r="Q4149" s="9" t="str">
        <f t="shared" si="1026"/>
        <v>4256</v>
      </c>
      <c r="R4149" s="10" t="str">
        <f t="shared" si="1027"/>
        <v>Hiedi</v>
      </c>
      <c r="S4149" s="10" t="str">
        <f t="shared" si="1028"/>
        <v>Jean</v>
      </c>
      <c r="T4149" s="10" t="str">
        <f t="shared" si="1029"/>
        <v>Mrs</v>
      </c>
      <c r="U4149" s="10" t="str">
        <f t="shared" si="1030"/>
        <v>F</v>
      </c>
      <c r="V4149" s="10" t="str">
        <f t="shared" si="1031"/>
        <v>30</v>
      </c>
      <c r="W4149" s="10" t="str">
        <f t="shared" si="1032"/>
        <v>Six Acres</v>
      </c>
      <c r="X4149" s="10" t="str">
        <f t="shared" si="1033"/>
        <v>es</v>
      </c>
      <c r="Y4149" s="10" t="str">
        <f t="shared" si="1034"/>
        <v>Six Acres</v>
      </c>
      <c r="Z4149" s="10" t="str">
        <f t="shared" si="1035"/>
        <v>Woodstock</v>
      </c>
      <c r="AA4149" s="10" t="str">
        <f t="shared" si="1036"/>
        <v>WC</v>
      </c>
      <c r="AB4149" s="11" t="str">
        <f t="shared" si="1037"/>
        <v>43734</v>
      </c>
      <c r="AC4149" s="10" t="str">
        <f t="shared" si="1038"/>
        <v>23</v>
      </c>
      <c r="AD4149" s="10" t="str">
        <f t="shared" si="1039"/>
        <v>C2</v>
      </c>
      <c r="AE4149" s="12" t="str">
        <f t="shared" si="1040"/>
        <v/>
      </c>
    </row>
    <row r="4150" spans="1:31" x14ac:dyDescent="0.25">
      <c r="A4150" s="5">
        <v>4257</v>
      </c>
      <c r="B4150" s="6" t="s">
        <v>9221</v>
      </c>
      <c r="C4150" s="6" t="s">
        <v>4005</v>
      </c>
      <c r="D4150" s="6" t="s">
        <v>15</v>
      </c>
      <c r="E4150" s="6" t="s">
        <v>16</v>
      </c>
      <c r="F4150" s="6">
        <v>30</v>
      </c>
      <c r="G4150" s="6" t="s">
        <v>9222</v>
      </c>
      <c r="H4150" s="6" t="s">
        <v>1715</v>
      </c>
      <c r="I4150" s="6" t="s">
        <v>171</v>
      </c>
      <c r="J4150" s="7">
        <v>43580</v>
      </c>
      <c r="K4150" s="6">
        <v>66</v>
      </c>
      <c r="L4150" s="6" t="s">
        <v>52</v>
      </c>
      <c r="M4150" s="8"/>
      <c r="O4150">
        <f t="shared" si="1041"/>
        <v>0</v>
      </c>
      <c r="Q4150" s="5" t="str">
        <f t="shared" si="1026"/>
        <v>4257</v>
      </c>
      <c r="R4150" s="6" t="str">
        <f t="shared" si="1027"/>
        <v>Sandra</v>
      </c>
      <c r="S4150" s="6" t="str">
        <f t="shared" si="1028"/>
        <v>Blair</v>
      </c>
      <c r="T4150" s="6" t="str">
        <f t="shared" si="1029"/>
        <v>Mrs</v>
      </c>
      <c r="U4150" s="6" t="str">
        <f t="shared" si="1030"/>
        <v>F</v>
      </c>
      <c r="V4150" s="6" t="str">
        <f t="shared" si="1031"/>
        <v>30</v>
      </c>
      <c r="W4150" s="6" t="str">
        <f t="shared" si="1032"/>
        <v>Skeena Hill</v>
      </c>
      <c r="X4150" s="6" t="str">
        <f t="shared" si="1033"/>
        <v>ll</v>
      </c>
      <c r="Y4150" s="6" t="str">
        <f t="shared" si="1034"/>
        <v>Skeena Hill</v>
      </c>
      <c r="Z4150" s="6" t="str">
        <f t="shared" si="1035"/>
        <v>Clevedon</v>
      </c>
      <c r="AA4150" s="6" t="str">
        <f t="shared" si="1036"/>
        <v>PR</v>
      </c>
      <c r="AB4150" s="7" t="str">
        <f t="shared" si="1037"/>
        <v>43580</v>
      </c>
      <c r="AC4150" s="6" t="str">
        <f t="shared" si="1038"/>
        <v>66</v>
      </c>
      <c r="AD4150" s="6" t="str">
        <f t="shared" si="1039"/>
        <v>A1</v>
      </c>
      <c r="AE4150" s="8" t="str">
        <f t="shared" si="1040"/>
        <v/>
      </c>
    </row>
    <row r="4151" spans="1:31" x14ac:dyDescent="0.25">
      <c r="A4151" s="9">
        <v>4258</v>
      </c>
      <c r="B4151" s="10" t="s">
        <v>8625</v>
      </c>
      <c r="C4151" s="10" t="s">
        <v>4599</v>
      </c>
      <c r="D4151" s="10" t="s">
        <v>15</v>
      </c>
      <c r="E4151" s="10" t="s">
        <v>16</v>
      </c>
      <c r="F4151" s="10">
        <v>30</v>
      </c>
      <c r="G4151" s="10" t="s">
        <v>9223</v>
      </c>
      <c r="H4151" s="10" t="s">
        <v>1856</v>
      </c>
      <c r="I4151" s="10" t="s">
        <v>291</v>
      </c>
      <c r="J4151" s="11">
        <v>44486</v>
      </c>
      <c r="K4151" s="10">
        <v>7</v>
      </c>
      <c r="L4151" s="10" t="s">
        <v>44</v>
      </c>
      <c r="M4151" s="12"/>
      <c r="O4151">
        <f t="shared" si="1041"/>
        <v>0</v>
      </c>
      <c r="Q4151" s="9" t="str">
        <f t="shared" si="1026"/>
        <v>4258</v>
      </c>
      <c r="R4151" s="10" t="str">
        <f t="shared" si="1027"/>
        <v>Casie</v>
      </c>
      <c r="S4151" s="10" t="str">
        <f t="shared" si="1028"/>
        <v>Raines</v>
      </c>
      <c r="T4151" s="10" t="str">
        <f t="shared" si="1029"/>
        <v>Mrs</v>
      </c>
      <c r="U4151" s="10" t="str">
        <f t="shared" si="1030"/>
        <v>F</v>
      </c>
      <c r="V4151" s="10" t="str">
        <f t="shared" si="1031"/>
        <v>30</v>
      </c>
      <c r="W4151" s="10" t="str">
        <f t="shared" si="1032"/>
        <v>Skelton Court</v>
      </c>
      <c r="X4151" s="10" t="str">
        <f t="shared" si="1033"/>
        <v>rt</v>
      </c>
      <c r="Y4151" s="10" t="str">
        <f t="shared" si="1034"/>
        <v>Skelton Court</v>
      </c>
      <c r="Z4151" s="10" t="str">
        <f t="shared" si="1035"/>
        <v>Larkhall</v>
      </c>
      <c r="AA4151" s="10" t="str">
        <f t="shared" si="1036"/>
        <v>HS</v>
      </c>
      <c r="AB4151" s="11" t="str">
        <f t="shared" si="1037"/>
        <v>44486</v>
      </c>
      <c r="AC4151" s="10" t="str">
        <f t="shared" si="1038"/>
        <v>7</v>
      </c>
      <c r="AD4151" s="10" t="str">
        <f t="shared" si="1039"/>
        <v>D</v>
      </c>
      <c r="AE4151" s="12" t="str">
        <f t="shared" si="1040"/>
        <v/>
      </c>
    </row>
    <row r="4152" spans="1:31" x14ac:dyDescent="0.25">
      <c r="A4152" s="5">
        <v>4259</v>
      </c>
      <c r="B4152" s="6" t="s">
        <v>9224</v>
      </c>
      <c r="C4152" s="6" t="s">
        <v>7072</v>
      </c>
      <c r="D4152" s="6" t="s">
        <v>49</v>
      </c>
      <c r="E4152" s="6" t="s">
        <v>16</v>
      </c>
      <c r="F4152" s="6">
        <v>30</v>
      </c>
      <c r="G4152" s="6" t="s">
        <v>9225</v>
      </c>
      <c r="H4152" s="6" t="s">
        <v>233</v>
      </c>
      <c r="I4152" s="6" t="s">
        <v>144</v>
      </c>
      <c r="J4152" s="7">
        <v>43722</v>
      </c>
      <c r="K4152" s="6">
        <v>28</v>
      </c>
      <c r="L4152" s="6" t="s">
        <v>20</v>
      </c>
      <c r="M4152" s="8"/>
      <c r="O4152">
        <f t="shared" si="1041"/>
        <v>0</v>
      </c>
      <c r="Q4152" s="5" t="str">
        <f t="shared" si="1026"/>
        <v>4259</v>
      </c>
      <c r="R4152" s="6" t="str">
        <f t="shared" si="1027"/>
        <v>Camellia</v>
      </c>
      <c r="S4152" s="6" t="str">
        <f t="shared" si="1028"/>
        <v>Spence</v>
      </c>
      <c r="T4152" s="6" t="str">
        <f t="shared" si="1029"/>
        <v>Miss</v>
      </c>
      <c r="U4152" s="6" t="str">
        <f t="shared" si="1030"/>
        <v>F</v>
      </c>
      <c r="V4152" s="6" t="str">
        <f t="shared" si="1031"/>
        <v>30</v>
      </c>
      <c r="W4152" s="6" t="str">
        <f t="shared" si="1032"/>
        <v>Sketchley Gardens</v>
      </c>
      <c r="X4152" s="6" t="str">
        <f t="shared" si="1033"/>
        <v>ns</v>
      </c>
      <c r="Y4152" s="6" t="str">
        <f t="shared" si="1034"/>
        <v>Sketchley Gardens</v>
      </c>
      <c r="Z4152" s="6" t="str">
        <f t="shared" si="1035"/>
        <v>Harpenden</v>
      </c>
      <c r="AA4152" s="6" t="str">
        <f t="shared" si="1036"/>
        <v>UB</v>
      </c>
      <c r="AB4152" s="7" t="str">
        <f t="shared" si="1037"/>
        <v>43722</v>
      </c>
      <c r="AC4152" s="6" t="str">
        <f t="shared" si="1038"/>
        <v>28</v>
      </c>
      <c r="AD4152" s="6" t="str">
        <f t="shared" si="1039"/>
        <v>B</v>
      </c>
      <c r="AE4152" s="8" t="str">
        <f t="shared" si="1040"/>
        <v/>
      </c>
    </row>
    <row r="4153" spans="1:31" x14ac:dyDescent="0.25">
      <c r="A4153" s="9">
        <v>4260</v>
      </c>
      <c r="B4153" s="10" t="s">
        <v>6888</v>
      </c>
      <c r="C4153" s="10" t="s">
        <v>1578</v>
      </c>
      <c r="D4153" s="10" t="s">
        <v>617</v>
      </c>
      <c r="E4153" s="10" t="s">
        <v>29</v>
      </c>
      <c r="F4153" s="10">
        <v>90</v>
      </c>
      <c r="G4153" s="10" t="s">
        <v>9225</v>
      </c>
      <c r="H4153" s="10" t="s">
        <v>2526</v>
      </c>
      <c r="I4153" s="10" t="s">
        <v>122</v>
      </c>
      <c r="J4153" s="11">
        <v>44557</v>
      </c>
      <c r="K4153" s="10">
        <v>35</v>
      </c>
      <c r="L4153" s="10" t="s">
        <v>78</v>
      </c>
      <c r="M4153" s="12"/>
      <c r="O4153">
        <f t="shared" si="1041"/>
        <v>0</v>
      </c>
      <c r="Q4153" s="9" t="str">
        <f t="shared" si="1026"/>
        <v>4260</v>
      </c>
      <c r="R4153" s="10" t="str">
        <f t="shared" si="1027"/>
        <v>Jeffry</v>
      </c>
      <c r="S4153" s="10" t="str">
        <f t="shared" si="1028"/>
        <v>Leblanc</v>
      </c>
      <c r="T4153" s="10" t="str">
        <f t="shared" si="1029"/>
        <v>Rev</v>
      </c>
      <c r="U4153" s="10" t="str">
        <f t="shared" si="1030"/>
        <v>M</v>
      </c>
      <c r="V4153" s="10" t="str">
        <f t="shared" si="1031"/>
        <v>90</v>
      </c>
      <c r="W4153" s="10" t="str">
        <f t="shared" si="1032"/>
        <v>Sketchley Gardens</v>
      </c>
      <c r="X4153" s="10" t="str">
        <f t="shared" si="1033"/>
        <v>ns</v>
      </c>
      <c r="Y4153" s="10" t="str">
        <f t="shared" si="1034"/>
        <v>Sketchley Gardens</v>
      </c>
      <c r="Z4153" s="10" t="str">
        <f t="shared" si="1035"/>
        <v>Llangefni</v>
      </c>
      <c r="AA4153" s="10" t="str">
        <f t="shared" si="1036"/>
        <v>WN</v>
      </c>
      <c r="AB4153" s="11" t="str">
        <f t="shared" si="1037"/>
        <v>44557</v>
      </c>
      <c r="AC4153" s="10" t="str">
        <f t="shared" si="1038"/>
        <v>35</v>
      </c>
      <c r="AD4153" s="10" t="str">
        <f t="shared" si="1039"/>
        <v>C2</v>
      </c>
      <c r="AE4153" s="12" t="str">
        <f t="shared" si="1040"/>
        <v/>
      </c>
    </row>
    <row r="4154" spans="1:31" x14ac:dyDescent="0.25">
      <c r="A4154" s="5">
        <v>4261</v>
      </c>
      <c r="B4154" s="6" t="s">
        <v>9226</v>
      </c>
      <c r="C4154" s="6" t="s">
        <v>5707</v>
      </c>
      <c r="D4154" s="6" t="s">
        <v>41</v>
      </c>
      <c r="E4154" s="6" t="s">
        <v>16</v>
      </c>
      <c r="F4154" s="6">
        <v>60</v>
      </c>
      <c r="G4154" s="6" t="s">
        <v>9227</v>
      </c>
      <c r="H4154" s="6" t="s">
        <v>980</v>
      </c>
      <c r="I4154" s="6" t="s">
        <v>38</v>
      </c>
      <c r="J4154" s="7">
        <v>43649</v>
      </c>
      <c r="K4154" s="6">
        <v>74</v>
      </c>
      <c r="L4154" s="6" t="s">
        <v>68</v>
      </c>
      <c r="M4154" s="8"/>
      <c r="O4154">
        <f t="shared" si="1041"/>
        <v>0</v>
      </c>
      <c r="Q4154" s="5" t="str">
        <f t="shared" si="1026"/>
        <v>4261</v>
      </c>
      <c r="R4154" s="6" t="str">
        <f t="shared" si="1027"/>
        <v>Melina</v>
      </c>
      <c r="S4154" s="6" t="str">
        <f t="shared" si="1028"/>
        <v>Thayer</v>
      </c>
      <c r="T4154" s="6" t="str">
        <f t="shared" si="1029"/>
        <v>Ms</v>
      </c>
      <c r="U4154" s="6" t="str">
        <f t="shared" si="1030"/>
        <v>F</v>
      </c>
      <c r="V4154" s="6" t="str">
        <f t="shared" si="1031"/>
        <v>60</v>
      </c>
      <c r="W4154" s="6" t="str">
        <f t="shared" si="1032"/>
        <v>Skiffington Close</v>
      </c>
      <c r="X4154" s="6" t="str">
        <f t="shared" si="1033"/>
        <v>se</v>
      </c>
      <c r="Y4154" s="6" t="str">
        <f t="shared" si="1034"/>
        <v>Skiffington Close</v>
      </c>
      <c r="Z4154" s="6" t="str">
        <f t="shared" si="1035"/>
        <v>Dalkeith</v>
      </c>
      <c r="AA4154" s="6" t="str">
        <f t="shared" si="1036"/>
        <v>RM</v>
      </c>
      <c r="AB4154" s="7" t="str">
        <f t="shared" si="1037"/>
        <v>43649</v>
      </c>
      <c r="AC4154" s="6" t="str">
        <f t="shared" si="1038"/>
        <v>74</v>
      </c>
      <c r="AD4154" s="6" t="str">
        <f t="shared" si="1039"/>
        <v>A2</v>
      </c>
      <c r="AE4154" s="8" t="str">
        <f t="shared" si="1040"/>
        <v/>
      </c>
    </row>
    <row r="4155" spans="1:31" x14ac:dyDescent="0.25">
      <c r="A4155" s="9">
        <v>4262</v>
      </c>
      <c r="B4155" s="10" t="s">
        <v>9228</v>
      </c>
      <c r="C4155" s="10" t="s">
        <v>9229</v>
      </c>
      <c r="D4155" s="10" t="s">
        <v>15</v>
      </c>
      <c r="E4155" s="10" t="s">
        <v>16</v>
      </c>
      <c r="F4155" s="10">
        <v>30</v>
      </c>
      <c r="G4155" s="10" t="s">
        <v>9227</v>
      </c>
      <c r="H4155" s="10" t="s">
        <v>9230</v>
      </c>
      <c r="I4155" s="10" t="s">
        <v>32</v>
      </c>
      <c r="J4155" s="11">
        <v>43967</v>
      </c>
      <c r="K4155" s="10">
        <v>60</v>
      </c>
      <c r="L4155" s="10" t="s">
        <v>44</v>
      </c>
      <c r="M4155" s="12"/>
      <c r="O4155">
        <f t="shared" si="1041"/>
        <v>0</v>
      </c>
      <c r="Q4155" s="9" t="str">
        <f t="shared" si="1026"/>
        <v>4262</v>
      </c>
      <c r="R4155" s="10" t="str">
        <f t="shared" si="1027"/>
        <v>Roselyn</v>
      </c>
      <c r="S4155" s="10" t="str">
        <f t="shared" si="1028"/>
        <v>Godfrey</v>
      </c>
      <c r="T4155" s="10" t="str">
        <f t="shared" si="1029"/>
        <v>Mrs</v>
      </c>
      <c r="U4155" s="10" t="str">
        <f t="shared" si="1030"/>
        <v>F</v>
      </c>
      <c r="V4155" s="10" t="str">
        <f t="shared" si="1031"/>
        <v>30</v>
      </c>
      <c r="W4155" s="10" t="str">
        <f t="shared" si="1032"/>
        <v>Skiffington Close</v>
      </c>
      <c r="X4155" s="10" t="str">
        <f t="shared" si="1033"/>
        <v>se</v>
      </c>
      <c r="Y4155" s="10" t="str">
        <f t="shared" si="1034"/>
        <v>Skiffington Close</v>
      </c>
      <c r="Z4155" s="10" t="str">
        <f t="shared" si="1035"/>
        <v>Petworth</v>
      </c>
      <c r="AA4155" s="10" t="str">
        <f t="shared" si="1036"/>
        <v>WC</v>
      </c>
      <c r="AB4155" s="11" t="str">
        <f t="shared" si="1037"/>
        <v>43967</v>
      </c>
      <c r="AC4155" s="10" t="str">
        <f t="shared" si="1038"/>
        <v>60</v>
      </c>
      <c r="AD4155" s="10" t="str">
        <f t="shared" si="1039"/>
        <v>D</v>
      </c>
      <c r="AE4155" s="12" t="str">
        <f t="shared" si="1040"/>
        <v/>
      </c>
    </row>
    <row r="4156" spans="1:31" x14ac:dyDescent="0.25">
      <c r="A4156" s="5">
        <v>4263</v>
      </c>
      <c r="B4156" s="6" t="s">
        <v>3702</v>
      </c>
      <c r="C4156" s="6" t="s">
        <v>9231</v>
      </c>
      <c r="D4156" s="6" t="s">
        <v>28</v>
      </c>
      <c r="E4156" s="6" t="s">
        <v>29</v>
      </c>
      <c r="F4156" s="6">
        <v>60</v>
      </c>
      <c r="G4156" s="6" t="s">
        <v>9232</v>
      </c>
      <c r="H4156" s="6" t="s">
        <v>4320</v>
      </c>
      <c r="I4156" s="6" t="s">
        <v>1194</v>
      </c>
      <c r="J4156" s="7">
        <v>43895</v>
      </c>
      <c r="K4156" s="6">
        <v>65</v>
      </c>
      <c r="L4156" s="6" t="s">
        <v>157</v>
      </c>
      <c r="M4156" s="8"/>
      <c r="O4156">
        <f t="shared" si="1041"/>
        <v>0</v>
      </c>
      <c r="Q4156" s="5" t="str">
        <f t="shared" si="1026"/>
        <v>4263</v>
      </c>
      <c r="R4156" s="6" t="str">
        <f t="shared" si="1027"/>
        <v>Ricardo</v>
      </c>
      <c r="S4156" s="6" t="str">
        <f t="shared" si="1028"/>
        <v>Camp</v>
      </c>
      <c r="T4156" s="6" t="str">
        <f t="shared" si="1029"/>
        <v>Mr</v>
      </c>
      <c r="U4156" s="6" t="str">
        <f t="shared" si="1030"/>
        <v>M</v>
      </c>
      <c r="V4156" s="6" t="str">
        <f t="shared" si="1031"/>
        <v>60</v>
      </c>
      <c r="W4156" s="6" t="str">
        <f t="shared" si="1032"/>
        <v>Skipsey Avenue</v>
      </c>
      <c r="X4156" s="6" t="str">
        <f t="shared" si="1033"/>
        <v>ue</v>
      </c>
      <c r="Y4156" s="6" t="str">
        <f t="shared" si="1034"/>
        <v>Skipsey Avenue</v>
      </c>
      <c r="Z4156" s="6" t="str">
        <f t="shared" si="1035"/>
        <v>East Grinstead</v>
      </c>
      <c r="AA4156" s="6" t="str">
        <f t="shared" si="1036"/>
        <v>LU</v>
      </c>
      <c r="AB4156" s="7" t="str">
        <f t="shared" si="1037"/>
        <v>43895</v>
      </c>
      <c r="AC4156" s="6" t="str">
        <f t="shared" si="1038"/>
        <v>65</v>
      </c>
      <c r="AD4156" s="6" t="str">
        <f t="shared" si="1039"/>
        <v>C3</v>
      </c>
      <c r="AE4156" s="8" t="str">
        <f t="shared" si="1040"/>
        <v/>
      </c>
    </row>
    <row r="4157" spans="1:31" x14ac:dyDescent="0.25">
      <c r="A4157" s="5">
        <v>4265</v>
      </c>
      <c r="B4157" s="6" t="s">
        <v>3520</v>
      </c>
      <c r="C4157" s="6" t="s">
        <v>2975</v>
      </c>
      <c r="D4157" s="6" t="s">
        <v>28</v>
      </c>
      <c r="E4157" s="6" t="s">
        <v>29</v>
      </c>
      <c r="F4157" s="6">
        <v>30</v>
      </c>
      <c r="G4157" s="6" t="s">
        <v>9233</v>
      </c>
      <c r="H4157" s="6" t="s">
        <v>9234</v>
      </c>
      <c r="I4157" s="6" t="s">
        <v>176</v>
      </c>
      <c r="J4157" s="7">
        <v>44025</v>
      </c>
      <c r="K4157" s="6">
        <v>38</v>
      </c>
      <c r="L4157" s="6" t="s">
        <v>62</v>
      </c>
      <c r="M4157" s="8"/>
      <c r="O4157">
        <f t="shared" si="1041"/>
        <v>0</v>
      </c>
      <c r="Q4157" s="5" t="str">
        <f t="shared" si="1026"/>
        <v>4265</v>
      </c>
      <c r="R4157" s="6" t="str">
        <f t="shared" si="1027"/>
        <v>Tommie</v>
      </c>
      <c r="S4157" s="6" t="str">
        <f t="shared" si="1028"/>
        <v>Singer</v>
      </c>
      <c r="T4157" s="6" t="str">
        <f t="shared" si="1029"/>
        <v>Mr</v>
      </c>
      <c r="U4157" s="6" t="str">
        <f t="shared" si="1030"/>
        <v>M</v>
      </c>
      <c r="V4157" s="6" t="str">
        <f t="shared" si="1031"/>
        <v>30</v>
      </c>
      <c r="W4157" s="6" t="str">
        <f t="shared" si="1032"/>
        <v>Slade Gardens</v>
      </c>
      <c r="X4157" s="6" t="str">
        <f t="shared" si="1033"/>
        <v>ns</v>
      </c>
      <c r="Y4157" s="6" t="str">
        <f t="shared" si="1034"/>
        <v>Slade Gardens</v>
      </c>
      <c r="Z4157" s="6" t="str">
        <f t="shared" si="1035"/>
        <v>Cranleigh</v>
      </c>
      <c r="AA4157" s="6" t="str">
        <f t="shared" si="1036"/>
        <v>CW</v>
      </c>
      <c r="AB4157" s="7" t="str">
        <f t="shared" si="1037"/>
        <v>44025</v>
      </c>
      <c r="AC4157" s="6" t="str">
        <f t="shared" si="1038"/>
        <v>38</v>
      </c>
      <c r="AD4157" s="6" t="str">
        <f t="shared" si="1039"/>
        <v>C4</v>
      </c>
      <c r="AE4157" s="8" t="str">
        <f t="shared" si="1040"/>
        <v/>
      </c>
    </row>
    <row r="4158" spans="1:31" x14ac:dyDescent="0.25">
      <c r="A4158" s="9">
        <v>4266</v>
      </c>
      <c r="B4158" s="10" t="s">
        <v>2348</v>
      </c>
      <c r="C4158" s="10" t="s">
        <v>5515</v>
      </c>
      <c r="D4158" s="10" t="s">
        <v>28</v>
      </c>
      <c r="E4158" s="10" t="s">
        <v>29</v>
      </c>
      <c r="F4158" s="10">
        <v>90</v>
      </c>
      <c r="G4158" s="10" t="s">
        <v>9235</v>
      </c>
      <c r="H4158" s="10" t="s">
        <v>655</v>
      </c>
      <c r="I4158" s="10" t="s">
        <v>32</v>
      </c>
      <c r="J4158" s="11">
        <v>43496</v>
      </c>
      <c r="K4158" s="10">
        <v>70</v>
      </c>
      <c r="L4158" s="10" t="s">
        <v>52</v>
      </c>
      <c r="M4158" s="12"/>
      <c r="O4158">
        <f t="shared" si="1041"/>
        <v>0</v>
      </c>
      <c r="Q4158" s="9" t="str">
        <f t="shared" si="1026"/>
        <v>4266</v>
      </c>
      <c r="R4158" s="10" t="str">
        <f t="shared" si="1027"/>
        <v>Erin</v>
      </c>
      <c r="S4158" s="10" t="str">
        <f t="shared" si="1028"/>
        <v>Snell</v>
      </c>
      <c r="T4158" s="10" t="str">
        <f t="shared" si="1029"/>
        <v>Mr</v>
      </c>
      <c r="U4158" s="10" t="str">
        <f t="shared" si="1030"/>
        <v>M</v>
      </c>
      <c r="V4158" s="10" t="str">
        <f t="shared" si="1031"/>
        <v>90</v>
      </c>
      <c r="W4158" s="10" t="str">
        <f t="shared" si="1032"/>
        <v>Sladedale Road</v>
      </c>
      <c r="X4158" s="10" t="str">
        <f t="shared" si="1033"/>
        <v>ad</v>
      </c>
      <c r="Y4158" s="10" t="str">
        <f t="shared" si="1034"/>
        <v>Sladedale Road</v>
      </c>
      <c r="Z4158" s="10" t="str">
        <f t="shared" si="1035"/>
        <v>Tighnabruaich</v>
      </c>
      <c r="AA4158" s="10" t="str">
        <f t="shared" si="1036"/>
        <v>WC</v>
      </c>
      <c r="AB4158" s="11" t="str">
        <f t="shared" si="1037"/>
        <v>43496</v>
      </c>
      <c r="AC4158" s="10" t="str">
        <f t="shared" si="1038"/>
        <v>70</v>
      </c>
      <c r="AD4158" s="10" t="str">
        <f t="shared" si="1039"/>
        <v>A1</v>
      </c>
      <c r="AE4158" s="12" t="str">
        <f t="shared" si="1040"/>
        <v/>
      </c>
    </row>
    <row r="4159" spans="1:31" x14ac:dyDescent="0.25">
      <c r="A4159" s="5">
        <v>4267</v>
      </c>
      <c r="B4159" s="6" t="s">
        <v>235</v>
      </c>
      <c r="C4159" s="6" t="s">
        <v>638</v>
      </c>
      <c r="D4159" s="6" t="s">
        <v>15</v>
      </c>
      <c r="E4159" s="6" t="s">
        <v>16</v>
      </c>
      <c r="F4159" s="6">
        <v>60</v>
      </c>
      <c r="G4159" s="6" t="s">
        <v>9236</v>
      </c>
      <c r="H4159" s="6" t="s">
        <v>1271</v>
      </c>
      <c r="I4159" s="6" t="s">
        <v>32</v>
      </c>
      <c r="J4159" s="7">
        <v>44167</v>
      </c>
      <c r="K4159" s="6">
        <v>72</v>
      </c>
      <c r="L4159" s="6" t="s">
        <v>78</v>
      </c>
      <c r="M4159" s="8"/>
      <c r="O4159">
        <f t="shared" si="1041"/>
        <v>0</v>
      </c>
      <c r="Q4159" s="5" t="str">
        <f t="shared" si="1026"/>
        <v>4267</v>
      </c>
      <c r="R4159" s="6" t="str">
        <f t="shared" si="1027"/>
        <v>Quinn</v>
      </c>
      <c r="S4159" s="6" t="str">
        <f t="shared" si="1028"/>
        <v>Courtney</v>
      </c>
      <c r="T4159" s="6" t="str">
        <f t="shared" si="1029"/>
        <v>Mrs</v>
      </c>
      <c r="U4159" s="6" t="str">
        <f t="shared" si="1030"/>
        <v>F</v>
      </c>
      <c r="V4159" s="6" t="str">
        <f t="shared" si="1031"/>
        <v>60</v>
      </c>
      <c r="W4159" s="6" t="str">
        <f t="shared" si="1032"/>
        <v>Slades Passage</v>
      </c>
      <c r="X4159" s="6" t="str">
        <f t="shared" si="1033"/>
        <v>ge</v>
      </c>
      <c r="Y4159" s="6" t="str">
        <f t="shared" si="1034"/>
        <v>Slades Passage</v>
      </c>
      <c r="Z4159" s="6" t="str">
        <f t="shared" si="1035"/>
        <v>Wigston</v>
      </c>
      <c r="AA4159" s="6" t="str">
        <f t="shared" si="1036"/>
        <v>WC</v>
      </c>
      <c r="AB4159" s="7" t="str">
        <f t="shared" si="1037"/>
        <v>44167</v>
      </c>
      <c r="AC4159" s="6" t="str">
        <f t="shared" si="1038"/>
        <v>72</v>
      </c>
      <c r="AD4159" s="6" t="str">
        <f t="shared" si="1039"/>
        <v>C2</v>
      </c>
      <c r="AE4159" s="8" t="str">
        <f t="shared" si="1040"/>
        <v/>
      </c>
    </row>
    <row r="4160" spans="1:31" x14ac:dyDescent="0.25">
      <c r="A4160" s="9">
        <v>4268</v>
      </c>
      <c r="B4160" s="10" t="s">
        <v>616</v>
      </c>
      <c r="C4160" s="10" t="s">
        <v>3088</v>
      </c>
      <c r="D4160" s="10" t="s">
        <v>28</v>
      </c>
      <c r="E4160" s="10" t="s">
        <v>29</v>
      </c>
      <c r="F4160" s="10">
        <v>30</v>
      </c>
      <c r="G4160" s="10" t="s">
        <v>9237</v>
      </c>
      <c r="H4160" s="10" t="s">
        <v>3274</v>
      </c>
      <c r="I4160" s="10" t="s">
        <v>32</v>
      </c>
      <c r="J4160" s="11">
        <v>44283</v>
      </c>
      <c r="K4160" s="10">
        <v>63</v>
      </c>
      <c r="L4160" s="10" t="s">
        <v>99</v>
      </c>
      <c r="M4160" s="12"/>
      <c r="O4160">
        <f t="shared" si="1041"/>
        <v>0</v>
      </c>
      <c r="Q4160" s="9" t="str">
        <f t="shared" si="1026"/>
        <v>4268</v>
      </c>
      <c r="R4160" s="10" t="str">
        <f t="shared" si="1027"/>
        <v>Russell</v>
      </c>
      <c r="S4160" s="10" t="str">
        <f t="shared" si="1028"/>
        <v>Conway</v>
      </c>
      <c r="T4160" s="10" t="str">
        <f t="shared" si="1029"/>
        <v>Mr</v>
      </c>
      <c r="U4160" s="10" t="str">
        <f t="shared" si="1030"/>
        <v>M</v>
      </c>
      <c r="V4160" s="10" t="str">
        <f t="shared" si="1031"/>
        <v>30</v>
      </c>
      <c r="W4160" s="10" t="str">
        <f t="shared" si="1032"/>
        <v>Slaughterhouse Lane</v>
      </c>
      <c r="X4160" s="10" t="str">
        <f t="shared" si="1033"/>
        <v>ne</v>
      </c>
      <c r="Y4160" s="10" t="str">
        <f t="shared" si="1034"/>
        <v>Slaughterhouse Lane</v>
      </c>
      <c r="Z4160" s="10" t="str">
        <f t="shared" si="1035"/>
        <v>Tyn-Y-Gongl</v>
      </c>
      <c r="AA4160" s="10" t="str">
        <f t="shared" si="1036"/>
        <v>WC</v>
      </c>
      <c r="AB4160" s="11" t="str">
        <f t="shared" si="1037"/>
        <v>44283</v>
      </c>
      <c r="AC4160" s="10" t="str">
        <f t="shared" si="1038"/>
        <v>63</v>
      </c>
      <c r="AD4160" s="10" t="str">
        <f t="shared" si="1039"/>
        <v>E</v>
      </c>
      <c r="AE4160" s="12" t="str">
        <f t="shared" si="1040"/>
        <v/>
      </c>
    </row>
    <row r="4161" spans="1:31" x14ac:dyDescent="0.25">
      <c r="A4161" s="5">
        <v>4269</v>
      </c>
      <c r="B4161" s="6" t="s">
        <v>7393</v>
      </c>
      <c r="C4161" s="6" t="s">
        <v>1116</v>
      </c>
      <c r="D4161" s="6" t="s">
        <v>28</v>
      </c>
      <c r="E4161" s="6" t="s">
        <v>29</v>
      </c>
      <c r="F4161" s="6">
        <v>30</v>
      </c>
      <c r="G4161" s="6" t="s">
        <v>9238</v>
      </c>
      <c r="H4161" s="6" t="s">
        <v>2520</v>
      </c>
      <c r="I4161" s="6" t="s">
        <v>32</v>
      </c>
      <c r="J4161" s="7">
        <v>44537</v>
      </c>
      <c r="K4161" s="6">
        <v>46</v>
      </c>
      <c r="L4161" s="6" t="s">
        <v>52</v>
      </c>
      <c r="M4161" s="8"/>
      <c r="O4161">
        <f t="shared" si="1041"/>
        <v>0</v>
      </c>
      <c r="Q4161" s="5" t="str">
        <f t="shared" si="1026"/>
        <v>4269</v>
      </c>
      <c r="R4161" s="6" t="str">
        <f t="shared" si="1027"/>
        <v>Wilford</v>
      </c>
      <c r="S4161" s="6" t="str">
        <f t="shared" si="1028"/>
        <v>Hilliard</v>
      </c>
      <c r="T4161" s="6" t="str">
        <f t="shared" si="1029"/>
        <v>Mr</v>
      </c>
      <c r="U4161" s="6" t="str">
        <f t="shared" si="1030"/>
        <v>M</v>
      </c>
      <c r="V4161" s="6" t="str">
        <f t="shared" si="1031"/>
        <v>30</v>
      </c>
      <c r="W4161" s="6" t="str">
        <f t="shared" si="1032"/>
        <v>Slough Court</v>
      </c>
      <c r="X4161" s="6" t="str">
        <f t="shared" si="1033"/>
        <v>rt</v>
      </c>
      <c r="Y4161" s="6" t="str">
        <f t="shared" si="1034"/>
        <v>Slough Court</v>
      </c>
      <c r="Z4161" s="6" t="str">
        <f t="shared" si="1035"/>
        <v>Malpas</v>
      </c>
      <c r="AA4161" s="6" t="str">
        <f t="shared" si="1036"/>
        <v>WC</v>
      </c>
      <c r="AB4161" s="7" t="str">
        <f t="shared" si="1037"/>
        <v>44537</v>
      </c>
      <c r="AC4161" s="6" t="str">
        <f t="shared" si="1038"/>
        <v>46</v>
      </c>
      <c r="AD4161" s="6" t="str">
        <f t="shared" si="1039"/>
        <v>A1</v>
      </c>
      <c r="AE4161" s="8" t="str">
        <f t="shared" si="1040"/>
        <v/>
      </c>
    </row>
    <row r="4162" spans="1:31" x14ac:dyDescent="0.25">
      <c r="A4162" s="9">
        <v>4270</v>
      </c>
      <c r="B4162" s="10" t="s">
        <v>2877</v>
      </c>
      <c r="C4162" s="10" t="s">
        <v>804</v>
      </c>
      <c r="D4162" s="10" t="s">
        <v>28</v>
      </c>
      <c r="E4162" s="10" t="s">
        <v>29</v>
      </c>
      <c r="F4162" s="10">
        <v>60</v>
      </c>
      <c r="G4162" s="10" t="s">
        <v>9239</v>
      </c>
      <c r="H4162" s="10" t="s">
        <v>5029</v>
      </c>
      <c r="I4162" s="10" t="s">
        <v>176</v>
      </c>
      <c r="J4162" s="11">
        <v>43945</v>
      </c>
      <c r="K4162" s="10">
        <v>6</v>
      </c>
      <c r="L4162" s="10" t="s">
        <v>44</v>
      </c>
      <c r="M4162" s="12"/>
      <c r="O4162">
        <f t="shared" si="1041"/>
        <v>0</v>
      </c>
      <c r="Q4162" s="9" t="str">
        <f t="shared" si="1026"/>
        <v>4270</v>
      </c>
      <c r="R4162" s="10" t="str">
        <f t="shared" si="1027"/>
        <v>Leroy</v>
      </c>
      <c r="S4162" s="10" t="str">
        <f t="shared" si="1028"/>
        <v>Hayes</v>
      </c>
      <c r="T4162" s="10" t="str">
        <f t="shared" si="1029"/>
        <v>Mr</v>
      </c>
      <c r="U4162" s="10" t="str">
        <f t="shared" si="1030"/>
        <v>M</v>
      </c>
      <c r="V4162" s="10" t="str">
        <f t="shared" si="1031"/>
        <v>60</v>
      </c>
      <c r="W4162" s="10" t="str">
        <f t="shared" si="1032"/>
        <v>Slough Lane</v>
      </c>
      <c r="X4162" s="10" t="str">
        <f t="shared" si="1033"/>
        <v>ne</v>
      </c>
      <c r="Y4162" s="10" t="str">
        <f t="shared" si="1034"/>
        <v>Slough Lane</v>
      </c>
      <c r="Z4162" s="10" t="str">
        <f t="shared" si="1035"/>
        <v>Cowes</v>
      </c>
      <c r="AA4162" s="10" t="str">
        <f t="shared" si="1036"/>
        <v>CW</v>
      </c>
      <c r="AB4162" s="11" t="str">
        <f t="shared" si="1037"/>
        <v>43945</v>
      </c>
      <c r="AC4162" s="10" t="str">
        <f t="shared" si="1038"/>
        <v>6</v>
      </c>
      <c r="AD4162" s="10" t="str">
        <f t="shared" si="1039"/>
        <v>D</v>
      </c>
      <c r="AE4162" s="12" t="str">
        <f t="shared" si="1040"/>
        <v/>
      </c>
    </row>
    <row r="4163" spans="1:31" x14ac:dyDescent="0.25">
      <c r="A4163" s="5">
        <v>4271</v>
      </c>
      <c r="B4163" s="6" t="s">
        <v>559</v>
      </c>
      <c r="C4163" s="6" t="s">
        <v>3700</v>
      </c>
      <c r="D4163" s="6" t="s">
        <v>28</v>
      </c>
      <c r="E4163" s="6" t="s">
        <v>29</v>
      </c>
      <c r="F4163" s="6">
        <v>60</v>
      </c>
      <c r="G4163" s="6" t="s">
        <v>9240</v>
      </c>
      <c r="H4163" s="6" t="s">
        <v>587</v>
      </c>
      <c r="I4163" s="6" t="s">
        <v>32</v>
      </c>
      <c r="J4163" s="7">
        <v>44218</v>
      </c>
      <c r="K4163" s="6">
        <v>53</v>
      </c>
      <c r="L4163" s="6" t="s">
        <v>44</v>
      </c>
      <c r="M4163" s="8"/>
      <c r="O4163">
        <f t="shared" si="1041"/>
        <v>0</v>
      </c>
      <c r="Q4163" s="5" t="str">
        <f t="shared" si="1026"/>
        <v>4271</v>
      </c>
      <c r="R4163" s="6" t="str">
        <f t="shared" si="1027"/>
        <v>Bernie</v>
      </c>
      <c r="S4163" s="6" t="str">
        <f t="shared" si="1028"/>
        <v>Boykin</v>
      </c>
      <c r="T4163" s="6" t="str">
        <f t="shared" si="1029"/>
        <v>Mr</v>
      </c>
      <c r="U4163" s="6" t="str">
        <f t="shared" si="1030"/>
        <v>M</v>
      </c>
      <c r="V4163" s="6" t="str">
        <f t="shared" si="1031"/>
        <v>60</v>
      </c>
      <c r="W4163" s="6" t="str">
        <f t="shared" si="1032"/>
        <v>Smart Street</v>
      </c>
      <c r="X4163" s="6" t="str">
        <f t="shared" si="1033"/>
        <v>et</v>
      </c>
      <c r="Y4163" s="6" t="str">
        <f t="shared" si="1034"/>
        <v>Smart Street</v>
      </c>
      <c r="Z4163" s="6" t="str">
        <f t="shared" si="1035"/>
        <v>Rossendale</v>
      </c>
      <c r="AA4163" s="6" t="str">
        <f t="shared" si="1036"/>
        <v>WC</v>
      </c>
      <c r="AB4163" s="7" t="str">
        <f t="shared" si="1037"/>
        <v>44218</v>
      </c>
      <c r="AC4163" s="6" t="str">
        <f t="shared" si="1038"/>
        <v>53</v>
      </c>
      <c r="AD4163" s="6" t="str">
        <f t="shared" si="1039"/>
        <v>D</v>
      </c>
      <c r="AE4163" s="8" t="str">
        <f t="shared" si="1040"/>
        <v/>
      </c>
    </row>
    <row r="4164" spans="1:31" x14ac:dyDescent="0.25">
      <c r="A4164" s="9">
        <v>4272</v>
      </c>
      <c r="B4164" s="10" t="s">
        <v>9241</v>
      </c>
      <c r="C4164" s="10" t="s">
        <v>2945</v>
      </c>
      <c r="D4164" s="10" t="s">
        <v>15</v>
      </c>
      <c r="E4164" s="10" t="s">
        <v>16</v>
      </c>
      <c r="F4164" s="10">
        <v>30</v>
      </c>
      <c r="G4164" s="10" t="s">
        <v>9242</v>
      </c>
      <c r="H4164" s="10" t="s">
        <v>2573</v>
      </c>
      <c r="I4164" s="10" t="s">
        <v>32</v>
      </c>
      <c r="J4164" s="11">
        <v>43813</v>
      </c>
      <c r="K4164" s="10">
        <v>9</v>
      </c>
      <c r="L4164" s="10" t="s">
        <v>157</v>
      </c>
      <c r="M4164" s="12"/>
      <c r="O4164">
        <f t="shared" si="1041"/>
        <v>0</v>
      </c>
      <c r="Q4164" s="9" t="str">
        <f t="shared" si="1026"/>
        <v>4272</v>
      </c>
      <c r="R4164" s="10" t="str">
        <f t="shared" si="1027"/>
        <v>Laci</v>
      </c>
      <c r="S4164" s="10" t="str">
        <f t="shared" si="1028"/>
        <v>Snow</v>
      </c>
      <c r="T4164" s="10" t="str">
        <f t="shared" si="1029"/>
        <v>Mrs</v>
      </c>
      <c r="U4164" s="10" t="str">
        <f t="shared" si="1030"/>
        <v>F</v>
      </c>
      <c r="V4164" s="10" t="str">
        <f t="shared" si="1031"/>
        <v>30</v>
      </c>
      <c r="W4164" s="10" t="str">
        <f t="shared" si="1032"/>
        <v>Smeaton Street</v>
      </c>
      <c r="X4164" s="10" t="str">
        <f t="shared" si="1033"/>
        <v>et</v>
      </c>
      <c r="Y4164" s="10" t="str">
        <f t="shared" si="1034"/>
        <v>Smeaton Street</v>
      </c>
      <c r="Z4164" s="10" t="str">
        <f t="shared" si="1035"/>
        <v>Walkerburn</v>
      </c>
      <c r="AA4164" s="10" t="str">
        <f t="shared" si="1036"/>
        <v>WC</v>
      </c>
      <c r="AB4164" s="11" t="str">
        <f t="shared" si="1037"/>
        <v>43813</v>
      </c>
      <c r="AC4164" s="10" t="str">
        <f t="shared" si="1038"/>
        <v>9</v>
      </c>
      <c r="AD4164" s="10" t="str">
        <f t="shared" si="1039"/>
        <v>C3</v>
      </c>
      <c r="AE4164" s="12" t="str">
        <f t="shared" si="1040"/>
        <v/>
      </c>
    </row>
    <row r="4165" spans="1:31" x14ac:dyDescent="0.25">
      <c r="A4165" s="5">
        <v>4273</v>
      </c>
      <c r="B4165" s="6" t="s">
        <v>770</v>
      </c>
      <c r="C4165" s="6" t="s">
        <v>4404</v>
      </c>
      <c r="D4165" s="6" t="s">
        <v>15</v>
      </c>
      <c r="E4165" s="6" t="s">
        <v>16</v>
      </c>
      <c r="F4165" s="6">
        <v>30</v>
      </c>
      <c r="G4165" s="6" t="s">
        <v>9243</v>
      </c>
      <c r="H4165" s="6" t="s">
        <v>2710</v>
      </c>
      <c r="I4165" s="6" t="s">
        <v>32</v>
      </c>
      <c r="J4165" s="7">
        <v>43916</v>
      </c>
      <c r="K4165" s="6">
        <v>94</v>
      </c>
      <c r="L4165" s="6" t="s">
        <v>44</v>
      </c>
      <c r="M4165" s="8"/>
      <c r="O4165">
        <f t="shared" si="1041"/>
        <v>0</v>
      </c>
      <c r="Q4165" s="5" t="str">
        <f t="shared" si="1026"/>
        <v>4273</v>
      </c>
      <c r="R4165" s="6" t="str">
        <f t="shared" si="1027"/>
        <v>Albert</v>
      </c>
      <c r="S4165" s="6" t="str">
        <f t="shared" si="1028"/>
        <v>Samuels</v>
      </c>
      <c r="T4165" s="6" t="str">
        <f t="shared" si="1029"/>
        <v>Mrs</v>
      </c>
      <c r="U4165" s="6" t="str">
        <f t="shared" si="1030"/>
        <v>F</v>
      </c>
      <c r="V4165" s="6" t="str">
        <f t="shared" si="1031"/>
        <v>30</v>
      </c>
      <c r="W4165" s="6" t="str">
        <f t="shared" si="1032"/>
        <v>Smith Close</v>
      </c>
      <c r="X4165" s="6" t="str">
        <f t="shared" si="1033"/>
        <v>se</v>
      </c>
      <c r="Y4165" s="6" t="str">
        <f t="shared" si="1034"/>
        <v>Smith Close</v>
      </c>
      <c r="Z4165" s="6" t="str">
        <f t="shared" si="1035"/>
        <v>Thornton-Cleveleys</v>
      </c>
      <c r="AA4165" s="6" t="str">
        <f t="shared" si="1036"/>
        <v>WC</v>
      </c>
      <c r="AB4165" s="7" t="str">
        <f t="shared" si="1037"/>
        <v>43916</v>
      </c>
      <c r="AC4165" s="6" t="str">
        <f t="shared" si="1038"/>
        <v>94</v>
      </c>
      <c r="AD4165" s="6" t="str">
        <f t="shared" si="1039"/>
        <v>D</v>
      </c>
      <c r="AE4165" s="8" t="str">
        <f t="shared" si="1040"/>
        <v/>
      </c>
    </row>
    <row r="4166" spans="1:31" x14ac:dyDescent="0.25">
      <c r="A4166" s="9">
        <v>4274</v>
      </c>
      <c r="B4166" s="10" t="s">
        <v>5776</v>
      </c>
      <c r="C4166" s="10" t="s">
        <v>6225</v>
      </c>
      <c r="D4166" s="10" t="s">
        <v>28</v>
      </c>
      <c r="E4166" s="10" t="s">
        <v>29</v>
      </c>
      <c r="F4166" s="10">
        <v>60</v>
      </c>
      <c r="G4166" s="10" t="s">
        <v>9244</v>
      </c>
      <c r="H4166" s="10" t="s">
        <v>3539</v>
      </c>
      <c r="I4166" s="10" t="s">
        <v>32</v>
      </c>
      <c r="J4166" s="11">
        <v>44224</v>
      </c>
      <c r="K4166" s="10">
        <v>6</v>
      </c>
      <c r="L4166" s="10" t="s">
        <v>20</v>
      </c>
      <c r="M4166" s="12"/>
      <c r="O4166">
        <f t="shared" si="1041"/>
        <v>0</v>
      </c>
      <c r="Q4166" s="9" t="str">
        <f t="shared" ref="Q4166:Q4229" si="1042">TRIM(A4166)</f>
        <v>4274</v>
      </c>
      <c r="R4166" s="10" t="str">
        <f t="shared" ref="R4166:R4229" si="1043">TRIM(B4166)</f>
        <v>Charles</v>
      </c>
      <c r="S4166" s="10" t="str">
        <f t="shared" ref="S4166:S4229" si="1044">TRIM(C4166)</f>
        <v>Michaud</v>
      </c>
      <c r="T4166" s="10" t="str">
        <f t="shared" ref="T4166:T4229" si="1045">TRIM(D4166)</f>
        <v>Mr</v>
      </c>
      <c r="U4166" s="10" t="str">
        <f t="shared" ref="U4166:U4229" si="1046">IF(ISNUMBER(SEARCH("f",TRIM(E4166))),"F","M")</f>
        <v>M</v>
      </c>
      <c r="V4166" s="10" t="str">
        <f t="shared" ref="V4166:V4229" si="1047">TRIM(F4166)</f>
        <v>60</v>
      </c>
      <c r="W4166" s="10" t="str">
        <f t="shared" ref="W4166:W4229" si="1048">SUBSTITUTE(SUBSTITUTE(SUBSTITUTE(PROPER(TRIM(G4166)),"(?)","")," (No",""),"'S","'s")</f>
        <v>Smithfield Market</v>
      </c>
      <c r="X4166" s="10" t="str">
        <f t="shared" ref="X4166:X4229" si="1049">RIGHT(W4166,2)</f>
        <v>et</v>
      </c>
      <c r="Y4166" s="10" t="str">
        <f t="shared" ref="Y4166:Y4229" si="1050">IF(OR(X4166="St",X4166="Av",X4166="Pl"),SUBSTITUTE(SUBSTITUTE(SUBSTITUTE(SUBSTITUTE(SUBSTITUTE(SUBSTITUTE(SUBSTITUTE(W4166,"Rd","Road"),"St","Street"),"Cls", "Close"),"Plc","Place"),"Bldgs","Buildings"),"Av","Avenue"),"Pl","Place"),SUBSTITUTE(SUBSTITUTE(SUBSTITUTE(SUBSTITUTE(SUBSTITUTE(W4166,"Rd","Road"),"Cls", "Close"),"Plc","Place"),"Bldgs","Buildings"),"Crt","Court"))</f>
        <v>Smithfield Market</v>
      </c>
      <c r="Z4166" s="10" t="str">
        <f t="shared" ref="Z4166:Z4229" si="1051">TRIM(H4166)</f>
        <v>West Midlands</v>
      </c>
      <c r="AA4166" s="10" t="str">
        <f t="shared" ref="AA4166:AA4229" si="1052">TRIM(I4166)</f>
        <v>WC</v>
      </c>
      <c r="AB4166" s="11" t="str">
        <f t="shared" ref="AB4166:AB4229" si="1053">TRIM(J4166)</f>
        <v>44224</v>
      </c>
      <c r="AC4166" s="10" t="str">
        <f t="shared" ref="AC4166:AC4229" si="1054">TRIM(K4166)</f>
        <v>6</v>
      </c>
      <c r="AD4166" s="10" t="str">
        <f t="shared" ref="AD4166:AD4229" si="1055">TRIM(L4166)</f>
        <v>B</v>
      </c>
      <c r="AE4166" s="12" t="str">
        <f t="shared" ref="AE4166:AE4229" si="1056">TRIM(M4166)</f>
        <v/>
      </c>
    </row>
    <row r="4167" spans="1:31" x14ac:dyDescent="0.25">
      <c r="A4167" s="5">
        <v>4275</v>
      </c>
      <c r="B4167" s="6" t="s">
        <v>9245</v>
      </c>
      <c r="C4167" s="6" t="s">
        <v>5682</v>
      </c>
      <c r="D4167" s="6" t="s">
        <v>28</v>
      </c>
      <c r="E4167" s="6" t="s">
        <v>29</v>
      </c>
      <c r="F4167" s="6">
        <v>60</v>
      </c>
      <c r="G4167" s="6" t="s">
        <v>9246</v>
      </c>
      <c r="H4167" s="6" t="s">
        <v>7349</v>
      </c>
      <c r="I4167" s="6" t="s">
        <v>176</v>
      </c>
      <c r="J4167" s="7">
        <v>43723</v>
      </c>
      <c r="K4167" s="6">
        <v>73</v>
      </c>
      <c r="L4167" s="6" t="s">
        <v>68</v>
      </c>
      <c r="M4167" s="8"/>
      <c r="O4167">
        <f t="shared" si="1041"/>
        <v>0</v>
      </c>
      <c r="Q4167" s="5" t="str">
        <f t="shared" si="1042"/>
        <v>4275</v>
      </c>
      <c r="R4167" s="6" t="str">
        <f t="shared" si="1043"/>
        <v>Hershel</v>
      </c>
      <c r="S4167" s="6" t="str">
        <f t="shared" si="1044"/>
        <v>Dennis</v>
      </c>
      <c r="T4167" s="6" t="str">
        <f t="shared" si="1045"/>
        <v>Mr</v>
      </c>
      <c r="U4167" s="6" t="str">
        <f t="shared" si="1046"/>
        <v>M</v>
      </c>
      <c r="V4167" s="6" t="str">
        <f t="shared" si="1047"/>
        <v>60</v>
      </c>
      <c r="W4167" s="6" t="str">
        <f t="shared" si="1048"/>
        <v>Smithies Road</v>
      </c>
      <c r="X4167" s="6" t="str">
        <f t="shared" si="1049"/>
        <v>ad</v>
      </c>
      <c r="Y4167" s="6" t="str">
        <f t="shared" si="1050"/>
        <v>Smithies Road</v>
      </c>
      <c r="Z4167" s="6" t="str">
        <f t="shared" si="1051"/>
        <v>Coulsdon</v>
      </c>
      <c r="AA4167" s="6" t="str">
        <f t="shared" si="1052"/>
        <v>CW</v>
      </c>
      <c r="AB4167" s="7" t="str">
        <f t="shared" si="1053"/>
        <v>43723</v>
      </c>
      <c r="AC4167" s="6" t="str">
        <f t="shared" si="1054"/>
        <v>73</v>
      </c>
      <c r="AD4167" s="6" t="str">
        <f t="shared" si="1055"/>
        <v>A2</v>
      </c>
      <c r="AE4167" s="8" t="str">
        <f t="shared" si="1056"/>
        <v/>
      </c>
    </row>
    <row r="4168" spans="1:31" x14ac:dyDescent="0.25">
      <c r="A4168" s="9">
        <v>4276</v>
      </c>
      <c r="B4168" s="10" t="s">
        <v>2825</v>
      </c>
      <c r="C4168" s="10" t="s">
        <v>9247</v>
      </c>
      <c r="D4168" s="10" t="s">
        <v>28</v>
      </c>
      <c r="E4168" s="10" t="s">
        <v>29</v>
      </c>
      <c r="F4168" s="10">
        <v>60</v>
      </c>
      <c r="G4168" s="10" t="s">
        <v>9248</v>
      </c>
      <c r="H4168" s="10" t="s">
        <v>360</v>
      </c>
      <c r="I4168" s="10" t="s">
        <v>108</v>
      </c>
      <c r="J4168" s="11">
        <v>44009</v>
      </c>
      <c r="K4168" s="10">
        <v>23</v>
      </c>
      <c r="L4168" s="10" t="s">
        <v>20</v>
      </c>
      <c r="M4168" s="12"/>
      <c r="O4168">
        <f t="shared" si="1041"/>
        <v>0</v>
      </c>
      <c r="Q4168" s="9" t="str">
        <f t="shared" si="1042"/>
        <v>4276</v>
      </c>
      <c r="R4168" s="10" t="str">
        <f t="shared" si="1043"/>
        <v>Mel</v>
      </c>
      <c r="S4168" s="10" t="str">
        <f t="shared" si="1044"/>
        <v>Larson</v>
      </c>
      <c r="T4168" s="10" t="str">
        <f t="shared" si="1045"/>
        <v>Mr</v>
      </c>
      <c r="U4168" s="10" t="str">
        <f t="shared" si="1046"/>
        <v>M</v>
      </c>
      <c r="V4168" s="10" t="str">
        <f t="shared" si="1047"/>
        <v>60</v>
      </c>
      <c r="W4168" s="10" t="str">
        <f t="shared" si="1048"/>
        <v>Smith's Square</v>
      </c>
      <c r="X4168" s="10" t="str">
        <f t="shared" si="1049"/>
        <v>re</v>
      </c>
      <c r="Y4168" s="10" t="str">
        <f t="shared" si="1050"/>
        <v>Smith's Square</v>
      </c>
      <c r="Z4168" s="10" t="str">
        <f t="shared" si="1051"/>
        <v>Castlederg</v>
      </c>
      <c r="AA4168" s="10" t="str">
        <f t="shared" si="1052"/>
        <v>CB</v>
      </c>
      <c r="AB4168" s="11" t="str">
        <f t="shared" si="1053"/>
        <v>44009</v>
      </c>
      <c r="AC4168" s="10" t="str">
        <f t="shared" si="1054"/>
        <v>23</v>
      </c>
      <c r="AD4168" s="10" t="str">
        <f t="shared" si="1055"/>
        <v>B</v>
      </c>
      <c r="AE4168" s="12" t="str">
        <f t="shared" si="1056"/>
        <v/>
      </c>
    </row>
    <row r="4169" spans="1:31" x14ac:dyDescent="0.25">
      <c r="A4169" s="5">
        <v>4277</v>
      </c>
      <c r="B4169" s="6" t="s">
        <v>3927</v>
      </c>
      <c r="C4169" s="6" t="s">
        <v>6787</v>
      </c>
      <c r="D4169" s="6" t="s">
        <v>28</v>
      </c>
      <c r="E4169" s="6" t="s">
        <v>29</v>
      </c>
      <c r="F4169" s="6">
        <v>30</v>
      </c>
      <c r="G4169" s="6" t="s">
        <v>9249</v>
      </c>
      <c r="H4169" s="6" t="s">
        <v>2598</v>
      </c>
      <c r="I4169" s="6" t="s">
        <v>38</v>
      </c>
      <c r="J4169" s="7">
        <v>43731</v>
      </c>
      <c r="K4169" s="6">
        <v>65</v>
      </c>
      <c r="L4169" s="6" t="s">
        <v>157</v>
      </c>
      <c r="M4169" s="8"/>
      <c r="O4169">
        <f t="shared" si="1041"/>
        <v>0</v>
      </c>
      <c r="Q4169" s="5" t="str">
        <f t="shared" si="1042"/>
        <v>4277</v>
      </c>
      <c r="R4169" s="6" t="str">
        <f t="shared" si="1043"/>
        <v>Lester</v>
      </c>
      <c r="S4169" s="6" t="str">
        <f t="shared" si="1044"/>
        <v>Barnes</v>
      </c>
      <c r="T4169" s="6" t="str">
        <f t="shared" si="1045"/>
        <v>Mr</v>
      </c>
      <c r="U4169" s="6" t="str">
        <f t="shared" si="1046"/>
        <v>M</v>
      </c>
      <c r="V4169" s="6" t="str">
        <f t="shared" si="1047"/>
        <v>30</v>
      </c>
      <c r="W4169" s="6" t="str">
        <f t="shared" si="1048"/>
        <v>Snead Street</v>
      </c>
      <c r="X4169" s="6" t="str">
        <f t="shared" si="1049"/>
        <v>et</v>
      </c>
      <c r="Y4169" s="6" t="str">
        <f t="shared" si="1050"/>
        <v>Snead Street</v>
      </c>
      <c r="Z4169" s="6" t="str">
        <f t="shared" si="1051"/>
        <v>Dunoon</v>
      </c>
      <c r="AA4169" s="6" t="str">
        <f t="shared" si="1052"/>
        <v>RM</v>
      </c>
      <c r="AB4169" s="7" t="str">
        <f t="shared" si="1053"/>
        <v>43731</v>
      </c>
      <c r="AC4169" s="6" t="str">
        <f t="shared" si="1054"/>
        <v>65</v>
      </c>
      <c r="AD4169" s="6" t="str">
        <f t="shared" si="1055"/>
        <v>C3</v>
      </c>
      <c r="AE4169" s="8" t="str">
        <f t="shared" si="1056"/>
        <v/>
      </c>
    </row>
    <row r="4170" spans="1:31" x14ac:dyDescent="0.25">
      <c r="A4170" s="9">
        <v>4278</v>
      </c>
      <c r="B4170" s="10" t="s">
        <v>5897</v>
      </c>
      <c r="C4170" s="10" t="s">
        <v>6004</v>
      </c>
      <c r="D4170" s="10" t="s">
        <v>115</v>
      </c>
      <c r="E4170" s="10" t="s">
        <v>29</v>
      </c>
      <c r="F4170" s="10">
        <v>60</v>
      </c>
      <c r="G4170" s="10" t="s">
        <v>9250</v>
      </c>
      <c r="H4170" s="10" t="s">
        <v>4615</v>
      </c>
      <c r="I4170" s="10" t="s">
        <v>185</v>
      </c>
      <c r="J4170" s="11">
        <v>43898</v>
      </c>
      <c r="K4170" s="10">
        <v>26</v>
      </c>
      <c r="L4170" s="10" t="s">
        <v>99</v>
      </c>
      <c r="M4170" s="12"/>
      <c r="O4170">
        <f t="shared" ref="O4170:O4233" si="1057">COUNTBLANK(A4170:L4170)+COUNTIF(K4170,0)</f>
        <v>0</v>
      </c>
      <c r="Q4170" s="9" t="str">
        <f t="shared" si="1042"/>
        <v>4278</v>
      </c>
      <c r="R4170" s="10" t="str">
        <f t="shared" si="1043"/>
        <v>Nicholas</v>
      </c>
      <c r="S4170" s="10" t="str">
        <f t="shared" si="1044"/>
        <v>Conley</v>
      </c>
      <c r="T4170" s="10" t="str">
        <f t="shared" si="1045"/>
        <v>Prof</v>
      </c>
      <c r="U4170" s="10" t="str">
        <f t="shared" si="1046"/>
        <v>M</v>
      </c>
      <c r="V4170" s="10" t="str">
        <f t="shared" si="1047"/>
        <v>60</v>
      </c>
      <c r="W4170" s="10" t="str">
        <f t="shared" si="1048"/>
        <v>Snells Park</v>
      </c>
      <c r="X4170" s="10" t="str">
        <f t="shared" si="1049"/>
        <v>rk</v>
      </c>
      <c r="Y4170" s="10" t="str">
        <f t="shared" si="1050"/>
        <v>Snells Park</v>
      </c>
      <c r="Z4170" s="10" t="str">
        <f t="shared" si="1051"/>
        <v>Gairloch</v>
      </c>
      <c r="AA4170" s="10" t="str">
        <f t="shared" si="1052"/>
        <v>HX</v>
      </c>
      <c r="AB4170" s="11" t="str">
        <f t="shared" si="1053"/>
        <v>43898</v>
      </c>
      <c r="AC4170" s="10" t="str">
        <f t="shared" si="1054"/>
        <v>26</v>
      </c>
      <c r="AD4170" s="10" t="str">
        <f t="shared" si="1055"/>
        <v>E</v>
      </c>
      <c r="AE4170" s="12" t="str">
        <f t="shared" si="1056"/>
        <v/>
      </c>
    </row>
    <row r="4171" spans="1:31" x14ac:dyDescent="0.25">
      <c r="A4171" s="5">
        <v>4279</v>
      </c>
      <c r="B4171" s="6" t="s">
        <v>1674</v>
      </c>
      <c r="C4171" s="6" t="s">
        <v>4616</v>
      </c>
      <c r="D4171" s="6" t="s">
        <v>28</v>
      </c>
      <c r="E4171" s="6" t="s">
        <v>29</v>
      </c>
      <c r="F4171" s="6">
        <v>30</v>
      </c>
      <c r="G4171" s="6" t="s">
        <v>9251</v>
      </c>
      <c r="H4171" s="6" t="s">
        <v>1583</v>
      </c>
      <c r="I4171" s="6" t="s">
        <v>32</v>
      </c>
      <c r="J4171" s="7">
        <v>43858</v>
      </c>
      <c r="K4171" s="6">
        <v>12</v>
      </c>
      <c r="L4171" s="6" t="s">
        <v>62</v>
      </c>
      <c r="M4171" s="8"/>
      <c r="O4171">
        <f t="shared" si="1057"/>
        <v>0</v>
      </c>
      <c r="Q4171" s="5" t="str">
        <f t="shared" si="1042"/>
        <v>4279</v>
      </c>
      <c r="R4171" s="6" t="str">
        <f t="shared" si="1043"/>
        <v>Clay</v>
      </c>
      <c r="S4171" s="6" t="str">
        <f t="shared" si="1044"/>
        <v>Kraft</v>
      </c>
      <c r="T4171" s="6" t="str">
        <f t="shared" si="1045"/>
        <v>Mr</v>
      </c>
      <c r="U4171" s="6" t="str">
        <f t="shared" si="1046"/>
        <v>M</v>
      </c>
      <c r="V4171" s="6" t="str">
        <f t="shared" si="1047"/>
        <v>30</v>
      </c>
      <c r="W4171" s="6" t="str">
        <f t="shared" si="1048"/>
        <v>Snowdon Place</v>
      </c>
      <c r="X4171" s="6" t="str">
        <f t="shared" si="1049"/>
        <v>ce</v>
      </c>
      <c r="Y4171" s="6" t="str">
        <f t="shared" si="1050"/>
        <v>Snowdon Place</v>
      </c>
      <c r="Z4171" s="6" t="str">
        <f t="shared" si="1051"/>
        <v>St. Ives</v>
      </c>
      <c r="AA4171" s="6" t="str">
        <f t="shared" si="1052"/>
        <v>WC</v>
      </c>
      <c r="AB4171" s="7" t="str">
        <f t="shared" si="1053"/>
        <v>43858</v>
      </c>
      <c r="AC4171" s="6" t="str">
        <f t="shared" si="1054"/>
        <v>12</v>
      </c>
      <c r="AD4171" s="6" t="str">
        <f t="shared" si="1055"/>
        <v>C4</v>
      </c>
      <c r="AE4171" s="8" t="str">
        <f t="shared" si="1056"/>
        <v/>
      </c>
    </row>
    <row r="4172" spans="1:31" x14ac:dyDescent="0.25">
      <c r="A4172" s="9">
        <v>4280</v>
      </c>
      <c r="B4172" s="10" t="s">
        <v>9252</v>
      </c>
      <c r="C4172" s="10" t="s">
        <v>4308</v>
      </c>
      <c r="D4172" s="10" t="s">
        <v>15</v>
      </c>
      <c r="E4172" s="10" t="s">
        <v>16</v>
      </c>
      <c r="F4172" s="10">
        <v>30</v>
      </c>
      <c r="G4172" s="10" t="s">
        <v>9253</v>
      </c>
      <c r="H4172" s="10" t="s">
        <v>408</v>
      </c>
      <c r="I4172" s="10" t="s">
        <v>185</v>
      </c>
      <c r="J4172" s="11">
        <v>44364</v>
      </c>
      <c r="K4172" s="10">
        <v>32</v>
      </c>
      <c r="L4172" s="10" t="s">
        <v>52</v>
      </c>
      <c r="M4172" s="12"/>
      <c r="O4172">
        <f t="shared" si="1057"/>
        <v>0</v>
      </c>
      <c r="Q4172" s="9" t="str">
        <f t="shared" si="1042"/>
        <v>4280</v>
      </c>
      <c r="R4172" s="10" t="str">
        <f t="shared" si="1043"/>
        <v>Dung</v>
      </c>
      <c r="S4172" s="10" t="str">
        <f t="shared" si="1044"/>
        <v>Stern</v>
      </c>
      <c r="T4172" s="10" t="str">
        <f t="shared" si="1045"/>
        <v>Mrs</v>
      </c>
      <c r="U4172" s="10" t="str">
        <f t="shared" si="1046"/>
        <v>F</v>
      </c>
      <c r="V4172" s="10" t="str">
        <f t="shared" si="1047"/>
        <v>30</v>
      </c>
      <c r="W4172" s="10" t="str">
        <f t="shared" si="1048"/>
        <v>Snowdown Close</v>
      </c>
      <c r="X4172" s="10" t="str">
        <f t="shared" si="1049"/>
        <v>se</v>
      </c>
      <c r="Y4172" s="10" t="str">
        <f t="shared" si="1050"/>
        <v>Snowdown Close</v>
      </c>
      <c r="Z4172" s="10" t="str">
        <f t="shared" si="1051"/>
        <v>Essex</v>
      </c>
      <c r="AA4172" s="10" t="str">
        <f t="shared" si="1052"/>
        <v>HX</v>
      </c>
      <c r="AB4172" s="11" t="str">
        <f t="shared" si="1053"/>
        <v>44364</v>
      </c>
      <c r="AC4172" s="10" t="str">
        <f t="shared" si="1054"/>
        <v>32</v>
      </c>
      <c r="AD4172" s="10" t="str">
        <f t="shared" si="1055"/>
        <v>A1</v>
      </c>
      <c r="AE4172" s="12" t="str">
        <f t="shared" si="1056"/>
        <v/>
      </c>
    </row>
    <row r="4173" spans="1:31" x14ac:dyDescent="0.25">
      <c r="A4173" s="5">
        <v>4281</v>
      </c>
      <c r="B4173" s="6" t="s">
        <v>9254</v>
      </c>
      <c r="C4173" s="6" t="s">
        <v>2392</v>
      </c>
      <c r="D4173" s="6" t="s">
        <v>49</v>
      </c>
      <c r="E4173" s="6" t="s">
        <v>16</v>
      </c>
      <c r="F4173" s="6">
        <v>90</v>
      </c>
      <c r="G4173" s="6" t="s">
        <v>9255</v>
      </c>
      <c r="H4173" s="6" t="s">
        <v>7303</v>
      </c>
      <c r="I4173" s="6" t="s">
        <v>5799</v>
      </c>
      <c r="J4173" s="7">
        <v>44122</v>
      </c>
      <c r="K4173" s="6">
        <v>40</v>
      </c>
      <c r="L4173" s="6" t="s">
        <v>52</v>
      </c>
      <c r="M4173" s="8"/>
      <c r="O4173">
        <f t="shared" si="1057"/>
        <v>0</v>
      </c>
      <c r="Q4173" s="5" t="str">
        <f t="shared" si="1042"/>
        <v>4281</v>
      </c>
      <c r="R4173" s="6" t="str">
        <f t="shared" si="1043"/>
        <v>Deetta</v>
      </c>
      <c r="S4173" s="6" t="str">
        <f t="shared" si="1044"/>
        <v>Donovan</v>
      </c>
      <c r="T4173" s="6" t="str">
        <f t="shared" si="1045"/>
        <v>Miss</v>
      </c>
      <c r="U4173" s="6" t="str">
        <f t="shared" si="1046"/>
        <v>F</v>
      </c>
      <c r="V4173" s="6" t="str">
        <f t="shared" si="1047"/>
        <v>90</v>
      </c>
      <c r="W4173" s="6" t="str">
        <f t="shared" si="1048"/>
        <v>Snowsfields</v>
      </c>
      <c r="X4173" s="6" t="str">
        <f t="shared" si="1049"/>
        <v>ds</v>
      </c>
      <c r="Y4173" s="6" t="str">
        <f t="shared" si="1050"/>
        <v>Snowsfields</v>
      </c>
      <c r="Z4173" s="6" t="str">
        <f t="shared" si="1051"/>
        <v>Barmouth</v>
      </c>
      <c r="AA4173" s="6" t="str">
        <f t="shared" si="1052"/>
        <v>IG</v>
      </c>
      <c r="AB4173" s="7" t="str">
        <f t="shared" si="1053"/>
        <v>44122</v>
      </c>
      <c r="AC4173" s="6" t="str">
        <f t="shared" si="1054"/>
        <v>40</v>
      </c>
      <c r="AD4173" s="6" t="str">
        <f t="shared" si="1055"/>
        <v>A1</v>
      </c>
      <c r="AE4173" s="8" t="str">
        <f t="shared" si="1056"/>
        <v/>
      </c>
    </row>
    <row r="4174" spans="1:31" x14ac:dyDescent="0.25">
      <c r="A4174" s="9">
        <v>4282</v>
      </c>
      <c r="B4174" s="10" t="s">
        <v>8687</v>
      </c>
      <c r="C4174" s="10" t="s">
        <v>2253</v>
      </c>
      <c r="D4174" s="10" t="s">
        <v>28</v>
      </c>
      <c r="E4174" s="10" t="s">
        <v>29</v>
      </c>
      <c r="F4174" s="10">
        <v>60</v>
      </c>
      <c r="G4174" s="10" t="s">
        <v>9256</v>
      </c>
      <c r="H4174" s="10" t="s">
        <v>810</v>
      </c>
      <c r="I4174" s="10" t="s">
        <v>122</v>
      </c>
      <c r="J4174" s="11">
        <v>44164</v>
      </c>
      <c r="K4174" s="10">
        <v>19</v>
      </c>
      <c r="L4174" s="10" t="s">
        <v>33</v>
      </c>
      <c r="M4174" s="12"/>
      <c r="O4174">
        <f t="shared" si="1057"/>
        <v>0</v>
      </c>
      <c r="Q4174" s="9" t="str">
        <f t="shared" si="1042"/>
        <v>4282</v>
      </c>
      <c r="R4174" s="10" t="str">
        <f t="shared" si="1043"/>
        <v>Chad</v>
      </c>
      <c r="S4174" s="10" t="str">
        <f t="shared" si="1044"/>
        <v>Lindsey</v>
      </c>
      <c r="T4174" s="10" t="str">
        <f t="shared" si="1045"/>
        <v>Mr</v>
      </c>
      <c r="U4174" s="10" t="str">
        <f t="shared" si="1046"/>
        <v>M</v>
      </c>
      <c r="V4174" s="10" t="str">
        <f t="shared" si="1047"/>
        <v>60</v>
      </c>
      <c r="W4174" s="10" t="str">
        <f t="shared" si="1048"/>
        <v>Socrates Place</v>
      </c>
      <c r="X4174" s="10" t="str">
        <f t="shared" si="1049"/>
        <v>ce</v>
      </c>
      <c r="Y4174" s="10" t="str">
        <f t="shared" si="1050"/>
        <v>Socrates Place</v>
      </c>
      <c r="Z4174" s="10" t="str">
        <f t="shared" si="1051"/>
        <v>Littlehampton</v>
      </c>
      <c r="AA4174" s="10" t="str">
        <f t="shared" si="1052"/>
        <v>WN</v>
      </c>
      <c r="AB4174" s="11" t="str">
        <f t="shared" si="1053"/>
        <v>44164</v>
      </c>
      <c r="AC4174" s="10" t="str">
        <f t="shared" si="1054"/>
        <v>19</v>
      </c>
      <c r="AD4174" s="10" t="str">
        <f t="shared" si="1055"/>
        <v>A3</v>
      </c>
      <c r="AE4174" s="12" t="str">
        <f t="shared" si="1056"/>
        <v/>
      </c>
    </row>
    <row r="4175" spans="1:31" x14ac:dyDescent="0.25">
      <c r="A4175" s="5">
        <v>4283</v>
      </c>
      <c r="B4175" s="6" t="s">
        <v>1785</v>
      </c>
      <c r="C4175" s="6" t="s">
        <v>3795</v>
      </c>
      <c r="D4175" s="6" t="s">
        <v>28</v>
      </c>
      <c r="E4175" s="6" t="s">
        <v>29</v>
      </c>
      <c r="F4175" s="6">
        <v>90</v>
      </c>
      <c r="G4175" s="6" t="s">
        <v>9257</v>
      </c>
      <c r="H4175" s="6" t="s">
        <v>1213</v>
      </c>
      <c r="I4175" s="6" t="s">
        <v>291</v>
      </c>
      <c r="J4175" s="7">
        <v>44560</v>
      </c>
      <c r="K4175" s="6">
        <v>27</v>
      </c>
      <c r="L4175" s="6" t="s">
        <v>33</v>
      </c>
      <c r="M4175" s="8"/>
      <c r="O4175">
        <f t="shared" si="1057"/>
        <v>0</v>
      </c>
      <c r="Q4175" s="5" t="str">
        <f t="shared" si="1042"/>
        <v>4283</v>
      </c>
      <c r="R4175" s="6" t="str">
        <f t="shared" si="1043"/>
        <v>Hilton</v>
      </c>
      <c r="S4175" s="6" t="str">
        <f t="shared" si="1044"/>
        <v>Rivas</v>
      </c>
      <c r="T4175" s="6" t="str">
        <f t="shared" si="1045"/>
        <v>Mr</v>
      </c>
      <c r="U4175" s="6" t="str">
        <f t="shared" si="1046"/>
        <v>M</v>
      </c>
      <c r="V4175" s="6" t="str">
        <f t="shared" si="1047"/>
        <v>90</v>
      </c>
      <c r="W4175" s="6" t="str">
        <f t="shared" si="1048"/>
        <v>Solent Road</v>
      </c>
      <c r="X4175" s="6" t="str">
        <f t="shared" si="1049"/>
        <v>ad</v>
      </c>
      <c r="Y4175" s="6" t="str">
        <f t="shared" si="1050"/>
        <v>Solent Road</v>
      </c>
      <c r="Z4175" s="6" t="str">
        <f t="shared" si="1051"/>
        <v>Jedburgh</v>
      </c>
      <c r="AA4175" s="6" t="str">
        <f t="shared" si="1052"/>
        <v>HS</v>
      </c>
      <c r="AB4175" s="7" t="str">
        <f t="shared" si="1053"/>
        <v>44560</v>
      </c>
      <c r="AC4175" s="6" t="str">
        <f t="shared" si="1054"/>
        <v>27</v>
      </c>
      <c r="AD4175" s="6" t="str">
        <f t="shared" si="1055"/>
        <v>A3</v>
      </c>
      <c r="AE4175" s="8" t="str">
        <f t="shared" si="1056"/>
        <v/>
      </c>
    </row>
    <row r="4176" spans="1:31" x14ac:dyDescent="0.25">
      <c r="A4176" s="9">
        <v>4284</v>
      </c>
      <c r="B4176" s="10" t="s">
        <v>3792</v>
      </c>
      <c r="C4176" s="10" t="s">
        <v>1039</v>
      </c>
      <c r="D4176" s="10" t="s">
        <v>28</v>
      </c>
      <c r="E4176" s="10" t="s">
        <v>29</v>
      </c>
      <c r="F4176" s="10">
        <v>90</v>
      </c>
      <c r="G4176" s="10" t="s">
        <v>9258</v>
      </c>
      <c r="H4176" s="10" t="s">
        <v>1345</v>
      </c>
      <c r="I4176" s="10" t="s">
        <v>32</v>
      </c>
      <c r="J4176" s="11">
        <v>43814</v>
      </c>
      <c r="K4176" s="10">
        <v>64</v>
      </c>
      <c r="L4176" s="10" t="s">
        <v>39</v>
      </c>
      <c r="M4176" s="12"/>
      <c r="O4176">
        <f t="shared" si="1057"/>
        <v>0</v>
      </c>
      <c r="Q4176" s="9" t="str">
        <f t="shared" si="1042"/>
        <v>4284</v>
      </c>
      <c r="R4176" s="10" t="str">
        <f t="shared" si="1043"/>
        <v>Bobbie</v>
      </c>
      <c r="S4176" s="10" t="str">
        <f t="shared" si="1044"/>
        <v>Pratt</v>
      </c>
      <c r="T4176" s="10" t="str">
        <f t="shared" si="1045"/>
        <v>Mr</v>
      </c>
      <c r="U4176" s="10" t="str">
        <f t="shared" si="1046"/>
        <v>M</v>
      </c>
      <c r="V4176" s="10" t="str">
        <f t="shared" si="1047"/>
        <v>90</v>
      </c>
      <c r="W4176" s="10" t="str">
        <f t="shared" si="1048"/>
        <v>Soley Terrace</v>
      </c>
      <c r="X4176" s="10" t="str">
        <f t="shared" si="1049"/>
        <v>ce</v>
      </c>
      <c r="Y4176" s="10" t="str">
        <f t="shared" si="1050"/>
        <v>Soley Terrace</v>
      </c>
      <c r="Z4176" s="10" t="str">
        <f t="shared" si="1051"/>
        <v>Torpoint</v>
      </c>
      <c r="AA4176" s="10" t="str">
        <f t="shared" si="1052"/>
        <v>WC</v>
      </c>
      <c r="AB4176" s="11" t="str">
        <f t="shared" si="1053"/>
        <v>43814</v>
      </c>
      <c r="AC4176" s="10" t="str">
        <f t="shared" si="1054"/>
        <v>64</v>
      </c>
      <c r="AD4176" s="10" t="str">
        <f t="shared" si="1055"/>
        <v>C1</v>
      </c>
      <c r="AE4176" s="12" t="str">
        <f t="shared" si="1056"/>
        <v/>
      </c>
    </row>
    <row r="4177" spans="1:31" x14ac:dyDescent="0.25">
      <c r="A4177" s="5">
        <v>4285</v>
      </c>
      <c r="B4177" s="6" t="s">
        <v>5988</v>
      </c>
      <c r="C4177" s="6" t="s">
        <v>9121</v>
      </c>
      <c r="D4177" s="6" t="s">
        <v>90</v>
      </c>
      <c r="E4177" s="6" t="s">
        <v>16</v>
      </c>
      <c r="F4177" s="6">
        <v>90</v>
      </c>
      <c r="G4177" s="6" t="s">
        <v>9259</v>
      </c>
      <c r="H4177" s="6" t="s">
        <v>1739</v>
      </c>
      <c r="I4177" s="6" t="s">
        <v>291</v>
      </c>
      <c r="J4177" s="7">
        <v>44549</v>
      </c>
      <c r="K4177" s="6">
        <v>51</v>
      </c>
      <c r="L4177" s="6" t="s">
        <v>78</v>
      </c>
      <c r="M4177" s="8"/>
      <c r="O4177">
        <f t="shared" si="1057"/>
        <v>0</v>
      </c>
      <c r="Q4177" s="5" t="str">
        <f t="shared" si="1042"/>
        <v>4285</v>
      </c>
      <c r="R4177" s="6" t="str">
        <f t="shared" si="1043"/>
        <v>Katharine</v>
      </c>
      <c r="S4177" s="6" t="str">
        <f t="shared" si="1044"/>
        <v>Bonilla</v>
      </c>
      <c r="T4177" s="6" t="str">
        <f t="shared" si="1045"/>
        <v>Dr</v>
      </c>
      <c r="U4177" s="6" t="str">
        <f t="shared" si="1046"/>
        <v>F</v>
      </c>
      <c r="V4177" s="6" t="str">
        <f t="shared" si="1047"/>
        <v>90</v>
      </c>
      <c r="W4177" s="6" t="str">
        <f t="shared" si="1048"/>
        <v>Solomon Avenue</v>
      </c>
      <c r="X4177" s="6" t="str">
        <f t="shared" si="1049"/>
        <v>ue</v>
      </c>
      <c r="Y4177" s="6" t="str">
        <f t="shared" si="1050"/>
        <v>Solomon Avenue</v>
      </c>
      <c r="Z4177" s="6" t="str">
        <f t="shared" si="1051"/>
        <v>Keighley</v>
      </c>
      <c r="AA4177" s="6" t="str">
        <f t="shared" si="1052"/>
        <v>HS</v>
      </c>
      <c r="AB4177" s="7" t="str">
        <f t="shared" si="1053"/>
        <v>44549</v>
      </c>
      <c r="AC4177" s="6" t="str">
        <f t="shared" si="1054"/>
        <v>51</v>
      </c>
      <c r="AD4177" s="6" t="str">
        <f t="shared" si="1055"/>
        <v>C2</v>
      </c>
      <c r="AE4177" s="8" t="str">
        <f t="shared" si="1056"/>
        <v/>
      </c>
    </row>
    <row r="4178" spans="1:31" x14ac:dyDescent="0.25">
      <c r="A4178" s="9">
        <v>4286</v>
      </c>
      <c r="B4178" s="10" t="s">
        <v>747</v>
      </c>
      <c r="C4178" s="10" t="s">
        <v>5372</v>
      </c>
      <c r="D4178" s="10" t="s">
        <v>28</v>
      </c>
      <c r="E4178" s="10" t="s">
        <v>29</v>
      </c>
      <c r="F4178" s="10">
        <v>90</v>
      </c>
      <c r="G4178" s="10" t="s">
        <v>9259</v>
      </c>
      <c r="H4178" s="10" t="s">
        <v>7722</v>
      </c>
      <c r="I4178" s="10" t="s">
        <v>32</v>
      </c>
      <c r="J4178" s="11">
        <v>43939</v>
      </c>
      <c r="K4178" s="10">
        <v>12</v>
      </c>
      <c r="L4178" s="10" t="s">
        <v>78</v>
      </c>
      <c r="M4178" s="12"/>
      <c r="O4178">
        <f t="shared" si="1057"/>
        <v>0</v>
      </c>
      <c r="Q4178" s="9" t="str">
        <f t="shared" si="1042"/>
        <v>4286</v>
      </c>
      <c r="R4178" s="10" t="str">
        <f t="shared" si="1043"/>
        <v>Aurelio</v>
      </c>
      <c r="S4178" s="10" t="str">
        <f t="shared" si="1044"/>
        <v>Knutson</v>
      </c>
      <c r="T4178" s="10" t="str">
        <f t="shared" si="1045"/>
        <v>Mr</v>
      </c>
      <c r="U4178" s="10" t="str">
        <f t="shared" si="1046"/>
        <v>M</v>
      </c>
      <c r="V4178" s="10" t="str">
        <f t="shared" si="1047"/>
        <v>90</v>
      </c>
      <c r="W4178" s="10" t="str">
        <f t="shared" si="1048"/>
        <v>Solomon Avenue</v>
      </c>
      <c r="X4178" s="10" t="str">
        <f t="shared" si="1049"/>
        <v>ue</v>
      </c>
      <c r="Y4178" s="10" t="str">
        <f t="shared" si="1050"/>
        <v>Solomon Avenue</v>
      </c>
      <c r="Z4178" s="10" t="str">
        <f t="shared" si="1051"/>
        <v>Muir Of Ord</v>
      </c>
      <c r="AA4178" s="10" t="str">
        <f t="shared" si="1052"/>
        <v>WC</v>
      </c>
      <c r="AB4178" s="11" t="str">
        <f t="shared" si="1053"/>
        <v>43939</v>
      </c>
      <c r="AC4178" s="10" t="str">
        <f t="shared" si="1054"/>
        <v>12</v>
      </c>
      <c r="AD4178" s="10" t="str">
        <f t="shared" si="1055"/>
        <v>C2</v>
      </c>
      <c r="AE4178" s="12" t="str">
        <f t="shared" si="1056"/>
        <v/>
      </c>
    </row>
    <row r="4179" spans="1:31" x14ac:dyDescent="0.25">
      <c r="A4179" s="5">
        <v>4287</v>
      </c>
      <c r="B4179" s="6" t="s">
        <v>2423</v>
      </c>
      <c r="C4179" s="6" t="s">
        <v>9260</v>
      </c>
      <c r="D4179" s="6" t="s">
        <v>49</v>
      </c>
      <c r="E4179" s="6" t="s">
        <v>16</v>
      </c>
      <c r="F4179" s="6">
        <v>60</v>
      </c>
      <c r="G4179" s="6" t="s">
        <v>9261</v>
      </c>
      <c r="H4179" s="6" t="s">
        <v>2997</v>
      </c>
      <c r="I4179" s="6" t="s">
        <v>550</v>
      </c>
      <c r="J4179" s="7">
        <v>44288</v>
      </c>
      <c r="K4179" s="6">
        <v>53</v>
      </c>
      <c r="L4179" s="6" t="s">
        <v>62</v>
      </c>
      <c r="M4179" s="8"/>
      <c r="O4179">
        <f t="shared" si="1057"/>
        <v>0</v>
      </c>
      <c r="Q4179" s="5" t="str">
        <f t="shared" si="1042"/>
        <v>4287</v>
      </c>
      <c r="R4179" s="6" t="str">
        <f t="shared" si="1043"/>
        <v>Carolyn</v>
      </c>
      <c r="S4179" s="6" t="str">
        <f t="shared" si="1044"/>
        <v>Coulter</v>
      </c>
      <c r="T4179" s="6" t="str">
        <f t="shared" si="1045"/>
        <v>Miss</v>
      </c>
      <c r="U4179" s="6" t="str">
        <f t="shared" si="1046"/>
        <v>F</v>
      </c>
      <c r="V4179" s="6" t="str">
        <f t="shared" si="1047"/>
        <v>60</v>
      </c>
      <c r="W4179" s="6" t="str">
        <f t="shared" si="1048"/>
        <v>Solomons Buildings</v>
      </c>
      <c r="X4179" s="6" t="str">
        <f t="shared" si="1049"/>
        <v>gs</v>
      </c>
      <c r="Y4179" s="6" t="str">
        <f t="shared" si="1050"/>
        <v>Solomons Buildings</v>
      </c>
      <c r="Z4179" s="6" t="str">
        <f t="shared" si="1051"/>
        <v>Biggar</v>
      </c>
      <c r="AA4179" s="6" t="str">
        <f t="shared" si="1052"/>
        <v>DY</v>
      </c>
      <c r="AB4179" s="7" t="str">
        <f t="shared" si="1053"/>
        <v>44288</v>
      </c>
      <c r="AC4179" s="6" t="str">
        <f t="shared" si="1054"/>
        <v>53</v>
      </c>
      <c r="AD4179" s="6" t="str">
        <f t="shared" si="1055"/>
        <v>C4</v>
      </c>
      <c r="AE4179" s="8" t="str">
        <f t="shared" si="1056"/>
        <v/>
      </c>
    </row>
    <row r="4180" spans="1:31" x14ac:dyDescent="0.25">
      <c r="A4180" s="9">
        <v>4288</v>
      </c>
      <c r="B4180" s="10" t="s">
        <v>2268</v>
      </c>
      <c r="C4180" s="10" t="s">
        <v>5389</v>
      </c>
      <c r="D4180" s="10" t="s">
        <v>28</v>
      </c>
      <c r="E4180" s="10" t="s">
        <v>29</v>
      </c>
      <c r="F4180" s="10">
        <v>60</v>
      </c>
      <c r="G4180" s="10" t="s">
        <v>9262</v>
      </c>
      <c r="H4180" s="10" t="s">
        <v>264</v>
      </c>
      <c r="I4180" s="10" t="s">
        <v>32</v>
      </c>
      <c r="J4180" s="11">
        <v>43581</v>
      </c>
      <c r="K4180" s="10">
        <v>34</v>
      </c>
      <c r="L4180" s="10" t="s">
        <v>68</v>
      </c>
      <c r="M4180" s="12"/>
      <c r="O4180">
        <f t="shared" si="1057"/>
        <v>0</v>
      </c>
      <c r="Q4180" s="9" t="str">
        <f t="shared" si="1042"/>
        <v>4288</v>
      </c>
      <c r="R4180" s="10" t="str">
        <f t="shared" si="1043"/>
        <v>Fidel</v>
      </c>
      <c r="S4180" s="10" t="str">
        <f t="shared" si="1044"/>
        <v>Lay</v>
      </c>
      <c r="T4180" s="10" t="str">
        <f t="shared" si="1045"/>
        <v>Mr</v>
      </c>
      <c r="U4180" s="10" t="str">
        <f t="shared" si="1046"/>
        <v>M</v>
      </c>
      <c r="V4180" s="10" t="str">
        <f t="shared" si="1047"/>
        <v>60</v>
      </c>
      <c r="W4180" s="10" t="str">
        <f t="shared" si="1048"/>
        <v>Somerford Street</v>
      </c>
      <c r="X4180" s="10" t="str">
        <f t="shared" si="1049"/>
        <v>et</v>
      </c>
      <c r="Y4180" s="10" t="str">
        <f t="shared" si="1050"/>
        <v>Somerford Street</v>
      </c>
      <c r="Z4180" s="10" t="str">
        <f t="shared" si="1051"/>
        <v>Pinner</v>
      </c>
      <c r="AA4180" s="10" t="str">
        <f t="shared" si="1052"/>
        <v>WC</v>
      </c>
      <c r="AB4180" s="11" t="str">
        <f t="shared" si="1053"/>
        <v>43581</v>
      </c>
      <c r="AC4180" s="10" t="str">
        <f t="shared" si="1054"/>
        <v>34</v>
      </c>
      <c r="AD4180" s="10" t="str">
        <f t="shared" si="1055"/>
        <v>A2</v>
      </c>
      <c r="AE4180" s="12" t="str">
        <f t="shared" si="1056"/>
        <v/>
      </c>
    </row>
    <row r="4181" spans="1:31" x14ac:dyDescent="0.25">
      <c r="A4181" s="5">
        <v>4289</v>
      </c>
      <c r="B4181" s="6" t="s">
        <v>9263</v>
      </c>
      <c r="C4181" s="6" t="s">
        <v>1663</v>
      </c>
      <c r="D4181" s="6" t="s">
        <v>15</v>
      </c>
      <c r="E4181" s="6" t="s">
        <v>16</v>
      </c>
      <c r="F4181" s="6">
        <v>90</v>
      </c>
      <c r="G4181" s="6" t="s">
        <v>9264</v>
      </c>
      <c r="H4181" s="6" t="s">
        <v>3218</v>
      </c>
      <c r="I4181" s="6" t="s">
        <v>291</v>
      </c>
      <c r="J4181" s="7">
        <v>44425</v>
      </c>
      <c r="K4181" s="6">
        <v>21</v>
      </c>
      <c r="L4181" s="6" t="s">
        <v>99</v>
      </c>
      <c r="M4181" s="8"/>
      <c r="O4181">
        <f t="shared" si="1057"/>
        <v>0</v>
      </c>
      <c r="Q4181" s="5" t="str">
        <f t="shared" si="1042"/>
        <v>4289</v>
      </c>
      <c r="R4181" s="6" t="str">
        <f t="shared" si="1043"/>
        <v>Rayna</v>
      </c>
      <c r="S4181" s="6" t="str">
        <f t="shared" si="1044"/>
        <v>Wallace</v>
      </c>
      <c r="T4181" s="6" t="str">
        <f t="shared" si="1045"/>
        <v>Mrs</v>
      </c>
      <c r="U4181" s="6" t="str">
        <f t="shared" si="1046"/>
        <v>F</v>
      </c>
      <c r="V4181" s="6" t="str">
        <f t="shared" si="1047"/>
        <v>90</v>
      </c>
      <c r="W4181" s="6" t="str">
        <f t="shared" si="1048"/>
        <v>Somers Villas</v>
      </c>
      <c r="X4181" s="6" t="str">
        <f t="shared" si="1049"/>
        <v>as</v>
      </c>
      <c r="Y4181" s="6" t="str">
        <f t="shared" si="1050"/>
        <v>Somers Villas</v>
      </c>
      <c r="Z4181" s="6" t="str">
        <f t="shared" si="1051"/>
        <v>Kilgetty</v>
      </c>
      <c r="AA4181" s="6" t="str">
        <f t="shared" si="1052"/>
        <v>HS</v>
      </c>
      <c r="AB4181" s="7" t="str">
        <f t="shared" si="1053"/>
        <v>44425</v>
      </c>
      <c r="AC4181" s="6" t="str">
        <f t="shared" si="1054"/>
        <v>21</v>
      </c>
      <c r="AD4181" s="6" t="str">
        <f t="shared" si="1055"/>
        <v>E</v>
      </c>
      <c r="AE4181" s="8" t="str">
        <f t="shared" si="1056"/>
        <v/>
      </c>
    </row>
    <row r="4182" spans="1:31" x14ac:dyDescent="0.25">
      <c r="A4182" s="9">
        <v>4290</v>
      </c>
      <c r="B4182" s="10" t="s">
        <v>361</v>
      </c>
      <c r="C4182" s="10" t="s">
        <v>2044</v>
      </c>
      <c r="D4182" s="10" t="s">
        <v>15</v>
      </c>
      <c r="E4182" s="10" t="s">
        <v>16</v>
      </c>
      <c r="F4182" s="10">
        <v>30</v>
      </c>
      <c r="G4182" s="10" t="s">
        <v>9265</v>
      </c>
      <c r="H4182" s="10" t="s">
        <v>9234</v>
      </c>
      <c r="I4182" s="10" t="s">
        <v>176</v>
      </c>
      <c r="J4182" s="11">
        <v>43700</v>
      </c>
      <c r="K4182" s="10">
        <v>78</v>
      </c>
      <c r="L4182" s="10" t="s">
        <v>52</v>
      </c>
      <c r="M4182" s="12"/>
      <c r="O4182">
        <f t="shared" si="1057"/>
        <v>0</v>
      </c>
      <c r="Q4182" s="9" t="str">
        <f t="shared" si="1042"/>
        <v>4290</v>
      </c>
      <c r="R4182" s="10" t="str">
        <f t="shared" si="1043"/>
        <v>Franchesca</v>
      </c>
      <c r="S4182" s="10" t="str">
        <f t="shared" si="1044"/>
        <v>Lilly</v>
      </c>
      <c r="T4182" s="10" t="str">
        <f t="shared" si="1045"/>
        <v>Mrs</v>
      </c>
      <c r="U4182" s="10" t="str">
        <f t="shared" si="1046"/>
        <v>F</v>
      </c>
      <c r="V4182" s="10" t="str">
        <f t="shared" si="1047"/>
        <v>30</v>
      </c>
      <c r="W4182" s="10" t="str">
        <f t="shared" si="1048"/>
        <v>Somerset Cottages</v>
      </c>
      <c r="X4182" s="10" t="str">
        <f t="shared" si="1049"/>
        <v>es</v>
      </c>
      <c r="Y4182" s="10" t="str">
        <f t="shared" si="1050"/>
        <v>Somerset Cottages</v>
      </c>
      <c r="Z4182" s="10" t="str">
        <f t="shared" si="1051"/>
        <v>Cranleigh</v>
      </c>
      <c r="AA4182" s="10" t="str">
        <f t="shared" si="1052"/>
        <v>CW</v>
      </c>
      <c r="AB4182" s="11" t="str">
        <f t="shared" si="1053"/>
        <v>43700</v>
      </c>
      <c r="AC4182" s="10" t="str">
        <f t="shared" si="1054"/>
        <v>78</v>
      </c>
      <c r="AD4182" s="10" t="str">
        <f t="shared" si="1055"/>
        <v>A1</v>
      </c>
      <c r="AE4182" s="12" t="str">
        <f t="shared" si="1056"/>
        <v/>
      </c>
    </row>
    <row r="4183" spans="1:31" x14ac:dyDescent="0.25">
      <c r="A4183" s="5">
        <v>4291</v>
      </c>
      <c r="B4183" s="6" t="s">
        <v>7441</v>
      </c>
      <c r="C4183" s="6" t="s">
        <v>7771</v>
      </c>
      <c r="D4183" s="6" t="s">
        <v>49</v>
      </c>
      <c r="E4183" s="6" t="s">
        <v>16</v>
      </c>
      <c r="F4183" s="6">
        <v>60</v>
      </c>
      <c r="G4183" s="6" t="s">
        <v>9266</v>
      </c>
      <c r="H4183" s="6" t="s">
        <v>1256</v>
      </c>
      <c r="I4183" s="6" t="s">
        <v>32</v>
      </c>
      <c r="J4183" s="7">
        <v>43537</v>
      </c>
      <c r="K4183" s="6">
        <v>71</v>
      </c>
      <c r="L4183" s="6" t="s">
        <v>20</v>
      </c>
      <c r="M4183" s="8"/>
      <c r="O4183">
        <f t="shared" si="1057"/>
        <v>0</v>
      </c>
      <c r="Q4183" s="5" t="str">
        <f t="shared" si="1042"/>
        <v>4291</v>
      </c>
      <c r="R4183" s="6" t="str">
        <f t="shared" si="1043"/>
        <v>Chelsie</v>
      </c>
      <c r="S4183" s="6" t="str">
        <f t="shared" si="1044"/>
        <v>Chacon</v>
      </c>
      <c r="T4183" s="6" t="str">
        <f t="shared" si="1045"/>
        <v>Miss</v>
      </c>
      <c r="U4183" s="6" t="str">
        <f t="shared" si="1046"/>
        <v>F</v>
      </c>
      <c r="V4183" s="6" t="str">
        <f t="shared" si="1047"/>
        <v>60</v>
      </c>
      <c r="W4183" s="6" t="str">
        <f t="shared" si="1048"/>
        <v>Somerset Estate</v>
      </c>
      <c r="X4183" s="6" t="str">
        <f t="shared" si="1049"/>
        <v>te</v>
      </c>
      <c r="Y4183" s="6" t="str">
        <f t="shared" si="1050"/>
        <v>Somerset Estate</v>
      </c>
      <c r="Z4183" s="6" t="str">
        <f t="shared" si="1051"/>
        <v>Sleaford</v>
      </c>
      <c r="AA4183" s="6" t="str">
        <f t="shared" si="1052"/>
        <v>WC</v>
      </c>
      <c r="AB4183" s="7" t="str">
        <f t="shared" si="1053"/>
        <v>43537</v>
      </c>
      <c r="AC4183" s="6" t="str">
        <f t="shared" si="1054"/>
        <v>71</v>
      </c>
      <c r="AD4183" s="6" t="str">
        <f t="shared" si="1055"/>
        <v>B</v>
      </c>
      <c r="AE4183" s="8" t="str">
        <f t="shared" si="1056"/>
        <v/>
      </c>
    </row>
    <row r="4184" spans="1:31" x14ac:dyDescent="0.25">
      <c r="A4184" s="9">
        <v>4292</v>
      </c>
      <c r="B4184" s="10" t="s">
        <v>8497</v>
      </c>
      <c r="C4184" s="10" t="s">
        <v>2747</v>
      </c>
      <c r="D4184" s="10" t="s">
        <v>49</v>
      </c>
      <c r="E4184" s="10" t="s">
        <v>16</v>
      </c>
      <c r="F4184" s="10">
        <v>90</v>
      </c>
      <c r="G4184" s="10" t="s">
        <v>9267</v>
      </c>
      <c r="H4184" s="10" t="s">
        <v>4897</v>
      </c>
      <c r="I4184" s="10" t="s">
        <v>32</v>
      </c>
      <c r="J4184" s="11">
        <v>44062</v>
      </c>
      <c r="K4184" s="10">
        <v>54</v>
      </c>
      <c r="L4184" s="10" t="s">
        <v>99</v>
      </c>
      <c r="M4184" s="12"/>
      <c r="O4184">
        <f t="shared" si="1057"/>
        <v>0</v>
      </c>
      <c r="Q4184" s="9" t="str">
        <f t="shared" si="1042"/>
        <v>4292</v>
      </c>
      <c r="R4184" s="10" t="str">
        <f t="shared" si="1043"/>
        <v>Natosha</v>
      </c>
      <c r="S4184" s="10" t="str">
        <f t="shared" si="1044"/>
        <v>Dickens</v>
      </c>
      <c r="T4184" s="10" t="str">
        <f t="shared" si="1045"/>
        <v>Miss</v>
      </c>
      <c r="U4184" s="10" t="str">
        <f t="shared" si="1046"/>
        <v>F</v>
      </c>
      <c r="V4184" s="10" t="str">
        <f t="shared" si="1047"/>
        <v>90</v>
      </c>
      <c r="W4184" s="10" t="str">
        <f t="shared" si="1048"/>
        <v>Somerset Road</v>
      </c>
      <c r="X4184" s="10" t="str">
        <f t="shared" si="1049"/>
        <v>ad</v>
      </c>
      <c r="Y4184" s="10" t="str">
        <f t="shared" si="1050"/>
        <v>Somerset Road</v>
      </c>
      <c r="Z4184" s="10" t="str">
        <f t="shared" si="1051"/>
        <v>Olney</v>
      </c>
      <c r="AA4184" s="10" t="str">
        <f t="shared" si="1052"/>
        <v>WC</v>
      </c>
      <c r="AB4184" s="11" t="str">
        <f t="shared" si="1053"/>
        <v>44062</v>
      </c>
      <c r="AC4184" s="10" t="str">
        <f t="shared" si="1054"/>
        <v>54</v>
      </c>
      <c r="AD4184" s="10" t="str">
        <f t="shared" si="1055"/>
        <v>E</v>
      </c>
      <c r="AE4184" s="12" t="str">
        <f t="shared" si="1056"/>
        <v/>
      </c>
    </row>
    <row r="4185" spans="1:31" x14ac:dyDescent="0.25">
      <c r="A4185" s="5">
        <v>4293</v>
      </c>
      <c r="B4185" s="6" t="s">
        <v>8714</v>
      </c>
      <c r="C4185" s="6" t="s">
        <v>9268</v>
      </c>
      <c r="D4185" s="6" t="s">
        <v>28</v>
      </c>
      <c r="E4185" s="6" t="s">
        <v>29</v>
      </c>
      <c r="F4185" s="6">
        <v>90</v>
      </c>
      <c r="G4185" s="6" t="s">
        <v>9269</v>
      </c>
      <c r="H4185" s="6" t="s">
        <v>2645</v>
      </c>
      <c r="I4185" s="6" t="s">
        <v>1078</v>
      </c>
      <c r="J4185" s="7">
        <v>44389</v>
      </c>
      <c r="K4185" s="6">
        <v>49</v>
      </c>
      <c r="L4185" s="6" t="s">
        <v>20</v>
      </c>
      <c r="M4185" s="8"/>
      <c r="O4185">
        <f t="shared" si="1057"/>
        <v>0</v>
      </c>
      <c r="Q4185" s="5" t="str">
        <f t="shared" si="1042"/>
        <v>4293</v>
      </c>
      <c r="R4185" s="6" t="str">
        <f t="shared" si="1043"/>
        <v>Ulysses</v>
      </c>
      <c r="S4185" s="6" t="str">
        <f t="shared" si="1044"/>
        <v>Lin</v>
      </c>
      <c r="T4185" s="6" t="str">
        <f t="shared" si="1045"/>
        <v>Mr</v>
      </c>
      <c r="U4185" s="6" t="str">
        <f t="shared" si="1046"/>
        <v>M</v>
      </c>
      <c r="V4185" s="6" t="str">
        <f t="shared" si="1047"/>
        <v>90</v>
      </c>
      <c r="W4185" s="6" t="str">
        <f t="shared" si="1048"/>
        <v>Somerset Street</v>
      </c>
      <c r="X4185" s="6" t="str">
        <f t="shared" si="1049"/>
        <v>et</v>
      </c>
      <c r="Y4185" s="6" t="str">
        <f t="shared" si="1050"/>
        <v>Somerset Street</v>
      </c>
      <c r="Z4185" s="6" t="str">
        <f t="shared" si="1051"/>
        <v>Bridgend</v>
      </c>
      <c r="AA4185" s="6" t="str">
        <f t="shared" si="1052"/>
        <v>LD</v>
      </c>
      <c r="AB4185" s="7" t="str">
        <f t="shared" si="1053"/>
        <v>44389</v>
      </c>
      <c r="AC4185" s="6" t="str">
        <f t="shared" si="1054"/>
        <v>49</v>
      </c>
      <c r="AD4185" s="6" t="str">
        <f t="shared" si="1055"/>
        <v>B</v>
      </c>
      <c r="AE4185" s="8" t="str">
        <f t="shared" si="1056"/>
        <v/>
      </c>
    </row>
    <row r="4186" spans="1:31" x14ac:dyDescent="0.25">
      <c r="A4186" s="9">
        <v>4294</v>
      </c>
      <c r="B4186" s="10" t="s">
        <v>9270</v>
      </c>
      <c r="C4186" s="10" t="s">
        <v>7179</v>
      </c>
      <c r="D4186" s="10" t="s">
        <v>15</v>
      </c>
      <c r="E4186" s="10" t="s">
        <v>16</v>
      </c>
      <c r="F4186" s="10">
        <v>90</v>
      </c>
      <c r="G4186" s="10" t="s">
        <v>9271</v>
      </c>
      <c r="H4186" s="10" t="s">
        <v>1746</v>
      </c>
      <c r="I4186" s="10" t="s">
        <v>25</v>
      </c>
      <c r="J4186" s="11">
        <v>43630</v>
      </c>
      <c r="K4186" s="10">
        <v>8</v>
      </c>
      <c r="L4186" s="10" t="s">
        <v>44</v>
      </c>
      <c r="M4186" s="12"/>
      <c r="O4186">
        <f t="shared" si="1057"/>
        <v>0</v>
      </c>
      <c r="Q4186" s="9" t="str">
        <f t="shared" si="1042"/>
        <v>4294</v>
      </c>
      <c r="R4186" s="10" t="str">
        <f t="shared" si="1043"/>
        <v>Nohemi</v>
      </c>
      <c r="S4186" s="10" t="str">
        <f t="shared" si="1044"/>
        <v>Gipson</v>
      </c>
      <c r="T4186" s="10" t="str">
        <f t="shared" si="1045"/>
        <v>Mrs</v>
      </c>
      <c r="U4186" s="10" t="str">
        <f t="shared" si="1046"/>
        <v>F</v>
      </c>
      <c r="V4186" s="10" t="str">
        <f t="shared" si="1047"/>
        <v>90</v>
      </c>
      <c r="W4186" s="10" t="str">
        <f t="shared" si="1048"/>
        <v>Somerville Road</v>
      </c>
      <c r="X4186" s="10" t="str">
        <f t="shared" si="1049"/>
        <v>ad</v>
      </c>
      <c r="Y4186" s="10" t="str">
        <f t="shared" si="1050"/>
        <v>Somerville Road</v>
      </c>
      <c r="Z4186" s="10" t="str">
        <f t="shared" si="1051"/>
        <v>Hebden Bridge</v>
      </c>
      <c r="AA4186" s="10" t="str">
        <f t="shared" si="1052"/>
        <v>HG</v>
      </c>
      <c r="AB4186" s="11" t="str">
        <f t="shared" si="1053"/>
        <v>43630</v>
      </c>
      <c r="AC4186" s="10" t="str">
        <f t="shared" si="1054"/>
        <v>8</v>
      </c>
      <c r="AD4186" s="10" t="str">
        <f t="shared" si="1055"/>
        <v>D</v>
      </c>
      <c r="AE4186" s="12" t="str">
        <f t="shared" si="1056"/>
        <v/>
      </c>
    </row>
    <row r="4187" spans="1:31" x14ac:dyDescent="0.25">
      <c r="A4187" s="5">
        <v>4295</v>
      </c>
      <c r="B4187" s="6" t="s">
        <v>6737</v>
      </c>
      <c r="C4187" s="6" t="s">
        <v>6801</v>
      </c>
      <c r="D4187" s="6" t="s">
        <v>617</v>
      </c>
      <c r="E4187" s="6" t="s">
        <v>29</v>
      </c>
      <c r="F4187" s="6">
        <v>30</v>
      </c>
      <c r="G4187" s="6" t="s">
        <v>9272</v>
      </c>
      <c r="H4187" s="6" t="s">
        <v>933</v>
      </c>
      <c r="I4187" s="6" t="s">
        <v>25</v>
      </c>
      <c r="J4187" s="7">
        <v>43809</v>
      </c>
      <c r="K4187" s="6">
        <v>26</v>
      </c>
      <c r="L4187" s="6" t="s">
        <v>33</v>
      </c>
      <c r="M4187" s="8"/>
      <c r="O4187">
        <f t="shared" si="1057"/>
        <v>0</v>
      </c>
      <c r="Q4187" s="5" t="str">
        <f t="shared" si="1042"/>
        <v>4295</v>
      </c>
      <c r="R4187" s="6" t="str">
        <f t="shared" si="1043"/>
        <v>Philip</v>
      </c>
      <c r="S4187" s="6" t="str">
        <f t="shared" si="1044"/>
        <v>Sams</v>
      </c>
      <c r="T4187" s="6" t="str">
        <f t="shared" si="1045"/>
        <v>Rev</v>
      </c>
      <c r="U4187" s="6" t="str">
        <f t="shared" si="1046"/>
        <v>M</v>
      </c>
      <c r="V4187" s="6" t="str">
        <f t="shared" si="1047"/>
        <v>30</v>
      </c>
      <c r="W4187" s="6" t="str">
        <f t="shared" si="1048"/>
        <v>Sounding Alley</v>
      </c>
      <c r="X4187" s="6" t="str">
        <f t="shared" si="1049"/>
        <v>ey</v>
      </c>
      <c r="Y4187" s="6" t="str">
        <f t="shared" si="1050"/>
        <v>Sounding Alley</v>
      </c>
      <c r="Z4187" s="6" t="str">
        <f t="shared" si="1051"/>
        <v>Hawes</v>
      </c>
      <c r="AA4187" s="6" t="str">
        <f t="shared" si="1052"/>
        <v>HG</v>
      </c>
      <c r="AB4187" s="7" t="str">
        <f t="shared" si="1053"/>
        <v>43809</v>
      </c>
      <c r="AC4187" s="6" t="str">
        <f t="shared" si="1054"/>
        <v>26</v>
      </c>
      <c r="AD4187" s="6" t="str">
        <f t="shared" si="1055"/>
        <v>A3</v>
      </c>
      <c r="AE4187" s="8" t="str">
        <f t="shared" si="1056"/>
        <v/>
      </c>
    </row>
    <row r="4188" spans="1:31" x14ac:dyDescent="0.25">
      <c r="A4188" s="9">
        <v>4296</v>
      </c>
      <c r="B4188" s="10" t="s">
        <v>8644</v>
      </c>
      <c r="C4188" s="10" t="s">
        <v>5977</v>
      </c>
      <c r="D4188" s="10" t="s">
        <v>49</v>
      </c>
      <c r="E4188" s="10" t="s">
        <v>16</v>
      </c>
      <c r="F4188" s="10">
        <v>30</v>
      </c>
      <c r="G4188" s="10" t="s">
        <v>9273</v>
      </c>
      <c r="H4188" s="10" t="s">
        <v>7349</v>
      </c>
      <c r="I4188" s="10" t="s">
        <v>176</v>
      </c>
      <c r="J4188" s="11">
        <v>44235</v>
      </c>
      <c r="K4188" s="10">
        <v>58</v>
      </c>
      <c r="L4188" s="10" t="s">
        <v>33</v>
      </c>
      <c r="M4188" s="12"/>
      <c r="O4188">
        <f t="shared" si="1057"/>
        <v>0</v>
      </c>
      <c r="Q4188" s="9" t="str">
        <f t="shared" si="1042"/>
        <v>4296</v>
      </c>
      <c r="R4188" s="10" t="str">
        <f t="shared" si="1043"/>
        <v>Annalee</v>
      </c>
      <c r="S4188" s="10" t="str">
        <f t="shared" si="1044"/>
        <v>Rocha</v>
      </c>
      <c r="T4188" s="10" t="str">
        <f t="shared" si="1045"/>
        <v>Miss</v>
      </c>
      <c r="U4188" s="10" t="str">
        <f t="shared" si="1046"/>
        <v>F</v>
      </c>
      <c r="V4188" s="10" t="str">
        <f t="shared" si="1047"/>
        <v>30</v>
      </c>
      <c r="W4188" s="10" t="str">
        <f t="shared" si="1048"/>
        <v>South Africa</v>
      </c>
      <c r="X4188" s="10" t="str">
        <f t="shared" si="1049"/>
        <v>ca</v>
      </c>
      <c r="Y4188" s="10" t="str">
        <f t="shared" si="1050"/>
        <v>South Africa</v>
      </c>
      <c r="Z4188" s="10" t="str">
        <f t="shared" si="1051"/>
        <v>Coulsdon</v>
      </c>
      <c r="AA4188" s="10" t="str">
        <f t="shared" si="1052"/>
        <v>CW</v>
      </c>
      <c r="AB4188" s="11" t="str">
        <f t="shared" si="1053"/>
        <v>44235</v>
      </c>
      <c r="AC4188" s="10" t="str">
        <f t="shared" si="1054"/>
        <v>58</v>
      </c>
      <c r="AD4188" s="10" t="str">
        <f t="shared" si="1055"/>
        <v>A3</v>
      </c>
      <c r="AE4188" s="12" t="str">
        <f t="shared" si="1056"/>
        <v/>
      </c>
    </row>
    <row r="4189" spans="1:31" x14ac:dyDescent="0.25">
      <c r="A4189" s="5">
        <v>4297</v>
      </c>
      <c r="B4189" s="6" t="s">
        <v>523</v>
      </c>
      <c r="C4189" s="6" t="s">
        <v>2375</v>
      </c>
      <c r="D4189" s="6" t="s">
        <v>28</v>
      </c>
      <c r="E4189" s="6" t="s">
        <v>29</v>
      </c>
      <c r="F4189" s="6">
        <v>90</v>
      </c>
      <c r="G4189" s="6" t="s">
        <v>9273</v>
      </c>
      <c r="H4189" s="6" t="s">
        <v>2762</v>
      </c>
      <c r="I4189" s="6" t="s">
        <v>32</v>
      </c>
      <c r="J4189" s="7">
        <v>44331</v>
      </c>
      <c r="K4189" s="6">
        <v>83</v>
      </c>
      <c r="L4189" s="6" t="s">
        <v>62</v>
      </c>
      <c r="M4189" s="8"/>
      <c r="O4189">
        <f t="shared" si="1057"/>
        <v>0</v>
      </c>
      <c r="Q4189" s="5" t="str">
        <f t="shared" si="1042"/>
        <v>4297</v>
      </c>
      <c r="R4189" s="6" t="str">
        <f t="shared" si="1043"/>
        <v>Rickey</v>
      </c>
      <c r="S4189" s="6" t="str">
        <f t="shared" si="1044"/>
        <v>Braun</v>
      </c>
      <c r="T4189" s="6" t="str">
        <f t="shared" si="1045"/>
        <v>Mr</v>
      </c>
      <c r="U4189" s="6" t="str">
        <f t="shared" si="1046"/>
        <v>M</v>
      </c>
      <c r="V4189" s="6" t="str">
        <f t="shared" si="1047"/>
        <v>90</v>
      </c>
      <c r="W4189" s="6" t="str">
        <f t="shared" si="1048"/>
        <v>South Africa</v>
      </c>
      <c r="X4189" s="6" t="str">
        <f t="shared" si="1049"/>
        <v>ca</v>
      </c>
      <c r="Y4189" s="6" t="str">
        <f t="shared" si="1050"/>
        <v>South Africa</v>
      </c>
      <c r="Z4189" s="6" t="str">
        <f t="shared" si="1051"/>
        <v>Much Wenlock</v>
      </c>
      <c r="AA4189" s="6" t="str">
        <f t="shared" si="1052"/>
        <v>WC</v>
      </c>
      <c r="AB4189" s="7" t="str">
        <f t="shared" si="1053"/>
        <v>44331</v>
      </c>
      <c r="AC4189" s="6" t="str">
        <f t="shared" si="1054"/>
        <v>83</v>
      </c>
      <c r="AD4189" s="6" t="str">
        <f t="shared" si="1055"/>
        <v>C4</v>
      </c>
      <c r="AE4189" s="8" t="str">
        <f t="shared" si="1056"/>
        <v/>
      </c>
    </row>
    <row r="4190" spans="1:31" x14ac:dyDescent="0.25">
      <c r="A4190" s="9">
        <v>4298</v>
      </c>
      <c r="B4190" s="10" t="s">
        <v>7087</v>
      </c>
      <c r="C4190" s="10" t="s">
        <v>9274</v>
      </c>
      <c r="D4190" s="10" t="s">
        <v>28</v>
      </c>
      <c r="E4190" s="10" t="s">
        <v>29</v>
      </c>
      <c r="F4190" s="10">
        <v>30</v>
      </c>
      <c r="G4190" s="10" t="s">
        <v>9275</v>
      </c>
      <c r="H4190" s="10" t="s">
        <v>5577</v>
      </c>
      <c r="I4190" s="10" t="s">
        <v>32</v>
      </c>
      <c r="J4190" s="11">
        <v>44206</v>
      </c>
      <c r="K4190" s="10">
        <v>58</v>
      </c>
      <c r="L4190" s="10" t="s">
        <v>62</v>
      </c>
      <c r="M4190" s="12"/>
      <c r="O4190">
        <f t="shared" si="1057"/>
        <v>0</v>
      </c>
      <c r="Q4190" s="9" t="str">
        <f t="shared" si="1042"/>
        <v>4298</v>
      </c>
      <c r="R4190" s="10" t="str">
        <f t="shared" si="1043"/>
        <v>Kermit</v>
      </c>
      <c r="S4190" s="10" t="str">
        <f t="shared" si="1044"/>
        <v>Kaplan</v>
      </c>
      <c r="T4190" s="10" t="str">
        <f t="shared" si="1045"/>
        <v>Mr</v>
      </c>
      <c r="U4190" s="10" t="str">
        <f t="shared" si="1046"/>
        <v>M</v>
      </c>
      <c r="V4190" s="10" t="str">
        <f t="shared" si="1047"/>
        <v>30</v>
      </c>
      <c r="W4190" s="10" t="str">
        <f t="shared" si="1048"/>
        <v>South Close</v>
      </c>
      <c r="X4190" s="10" t="str">
        <f t="shared" si="1049"/>
        <v>se</v>
      </c>
      <c r="Y4190" s="10" t="str">
        <f t="shared" si="1050"/>
        <v>South Close</v>
      </c>
      <c r="Z4190" s="10" t="str">
        <f t="shared" si="1051"/>
        <v>Peterlee</v>
      </c>
      <c r="AA4190" s="10" t="str">
        <f t="shared" si="1052"/>
        <v>WC</v>
      </c>
      <c r="AB4190" s="11" t="str">
        <f t="shared" si="1053"/>
        <v>44206</v>
      </c>
      <c r="AC4190" s="10" t="str">
        <f t="shared" si="1054"/>
        <v>58</v>
      </c>
      <c r="AD4190" s="10" t="str">
        <f t="shared" si="1055"/>
        <v>C4</v>
      </c>
      <c r="AE4190" s="12" t="str">
        <f t="shared" si="1056"/>
        <v/>
      </c>
    </row>
    <row r="4191" spans="1:31" x14ac:dyDescent="0.25">
      <c r="A4191" s="5">
        <v>4299</v>
      </c>
      <c r="B4191" s="6" t="s">
        <v>9276</v>
      </c>
      <c r="C4191" s="6" t="s">
        <v>2856</v>
      </c>
      <c r="D4191" s="6" t="s">
        <v>15</v>
      </c>
      <c r="E4191" s="6" t="s">
        <v>16</v>
      </c>
      <c r="F4191" s="6">
        <v>30</v>
      </c>
      <c r="G4191" s="6" t="s">
        <v>9277</v>
      </c>
      <c r="H4191" s="6" t="s">
        <v>3744</v>
      </c>
      <c r="I4191" s="6" t="s">
        <v>176</v>
      </c>
      <c r="J4191" s="7">
        <v>43969</v>
      </c>
      <c r="K4191" s="6">
        <v>44</v>
      </c>
      <c r="L4191" s="6" t="s">
        <v>20</v>
      </c>
      <c r="M4191" s="8"/>
      <c r="O4191">
        <f t="shared" si="1057"/>
        <v>0</v>
      </c>
      <c r="Q4191" s="5" t="str">
        <f t="shared" si="1042"/>
        <v>4299</v>
      </c>
      <c r="R4191" s="6" t="str">
        <f t="shared" si="1043"/>
        <v>Izetta</v>
      </c>
      <c r="S4191" s="6" t="str">
        <f t="shared" si="1044"/>
        <v>Nelson</v>
      </c>
      <c r="T4191" s="6" t="str">
        <f t="shared" si="1045"/>
        <v>Mrs</v>
      </c>
      <c r="U4191" s="6" t="str">
        <f t="shared" si="1046"/>
        <v>F</v>
      </c>
      <c r="V4191" s="6" t="str">
        <f t="shared" si="1047"/>
        <v>30</v>
      </c>
      <c r="W4191" s="6" t="str">
        <f t="shared" si="1048"/>
        <v>South Crescent</v>
      </c>
      <c r="X4191" s="6" t="str">
        <f t="shared" si="1049"/>
        <v>nt</v>
      </c>
      <c r="Y4191" s="6" t="str">
        <f t="shared" si="1050"/>
        <v>South Crescent</v>
      </c>
      <c r="Z4191" s="6" t="str">
        <f t="shared" si="1051"/>
        <v>Cookstown</v>
      </c>
      <c r="AA4191" s="6" t="str">
        <f t="shared" si="1052"/>
        <v>CW</v>
      </c>
      <c r="AB4191" s="7" t="str">
        <f t="shared" si="1053"/>
        <v>43969</v>
      </c>
      <c r="AC4191" s="6" t="str">
        <f t="shared" si="1054"/>
        <v>44</v>
      </c>
      <c r="AD4191" s="6" t="str">
        <f t="shared" si="1055"/>
        <v>B</v>
      </c>
      <c r="AE4191" s="8" t="str">
        <f t="shared" si="1056"/>
        <v/>
      </c>
    </row>
    <row r="4192" spans="1:31" x14ac:dyDescent="0.25">
      <c r="A4192" s="9">
        <v>4300</v>
      </c>
      <c r="B4192" s="10" t="s">
        <v>4548</v>
      </c>
      <c r="C4192" s="10" t="s">
        <v>3726</v>
      </c>
      <c r="D4192" s="10" t="s">
        <v>49</v>
      </c>
      <c r="E4192" s="10" t="s">
        <v>16</v>
      </c>
      <c r="F4192" s="10">
        <v>30</v>
      </c>
      <c r="G4192" s="10" t="s">
        <v>9278</v>
      </c>
      <c r="H4192" s="10" t="s">
        <v>6663</v>
      </c>
      <c r="I4192" s="10" t="s">
        <v>291</v>
      </c>
      <c r="J4192" s="11">
        <v>44311</v>
      </c>
      <c r="K4192" s="10">
        <v>34</v>
      </c>
      <c r="L4192" s="10" t="s">
        <v>99</v>
      </c>
      <c r="M4192" s="12"/>
      <c r="O4192">
        <f t="shared" si="1057"/>
        <v>0</v>
      </c>
      <c r="Q4192" s="9" t="str">
        <f t="shared" si="1042"/>
        <v>4300</v>
      </c>
      <c r="R4192" s="10" t="str">
        <f t="shared" si="1043"/>
        <v>Asha</v>
      </c>
      <c r="S4192" s="10" t="str">
        <f t="shared" si="1044"/>
        <v>Serrano</v>
      </c>
      <c r="T4192" s="10" t="str">
        <f t="shared" si="1045"/>
        <v>Miss</v>
      </c>
      <c r="U4192" s="10" t="str">
        <f t="shared" si="1046"/>
        <v>F</v>
      </c>
      <c r="V4192" s="10" t="str">
        <f t="shared" si="1047"/>
        <v>30</v>
      </c>
      <c r="W4192" s="10" t="str">
        <f t="shared" si="1048"/>
        <v>South Elder</v>
      </c>
      <c r="X4192" s="10" t="str">
        <f t="shared" si="1049"/>
        <v>er</v>
      </c>
      <c r="Y4192" s="10" t="str">
        <f t="shared" si="1050"/>
        <v>South Elder</v>
      </c>
      <c r="Z4192" s="10" t="str">
        <f t="shared" si="1051"/>
        <v>Kettering</v>
      </c>
      <c r="AA4192" s="10" t="str">
        <f t="shared" si="1052"/>
        <v>HS</v>
      </c>
      <c r="AB4192" s="11" t="str">
        <f t="shared" si="1053"/>
        <v>44311</v>
      </c>
      <c r="AC4192" s="10" t="str">
        <f t="shared" si="1054"/>
        <v>34</v>
      </c>
      <c r="AD4192" s="10" t="str">
        <f t="shared" si="1055"/>
        <v>E</v>
      </c>
      <c r="AE4192" s="12" t="str">
        <f t="shared" si="1056"/>
        <v/>
      </c>
    </row>
    <row r="4193" spans="1:31" x14ac:dyDescent="0.25">
      <c r="A4193" s="5">
        <v>4301</v>
      </c>
      <c r="B4193" s="6" t="s">
        <v>7160</v>
      </c>
      <c r="C4193" s="6" t="s">
        <v>208</v>
      </c>
      <c r="D4193" s="6" t="s">
        <v>28</v>
      </c>
      <c r="E4193" s="6" t="s">
        <v>29</v>
      </c>
      <c r="F4193" s="6">
        <v>30</v>
      </c>
      <c r="G4193" s="6" t="s">
        <v>9279</v>
      </c>
      <c r="H4193" s="6" t="s">
        <v>86</v>
      </c>
      <c r="I4193" s="6" t="s">
        <v>87</v>
      </c>
      <c r="J4193" s="7">
        <v>44483</v>
      </c>
      <c r="K4193" s="6">
        <v>19</v>
      </c>
      <c r="L4193" s="6" t="s">
        <v>33</v>
      </c>
      <c r="M4193" s="8"/>
      <c r="O4193">
        <f t="shared" si="1057"/>
        <v>0</v>
      </c>
      <c r="Q4193" s="5" t="str">
        <f t="shared" si="1042"/>
        <v>4301</v>
      </c>
      <c r="R4193" s="6" t="str">
        <f t="shared" si="1043"/>
        <v>Major</v>
      </c>
      <c r="S4193" s="6" t="str">
        <f t="shared" si="1044"/>
        <v>Hawkins</v>
      </c>
      <c r="T4193" s="6" t="str">
        <f t="shared" si="1045"/>
        <v>Mr</v>
      </c>
      <c r="U4193" s="6" t="str">
        <f t="shared" si="1046"/>
        <v>M</v>
      </c>
      <c r="V4193" s="6" t="str">
        <f t="shared" si="1047"/>
        <v>30</v>
      </c>
      <c r="W4193" s="6" t="str">
        <f t="shared" si="1048"/>
        <v>South Hill</v>
      </c>
      <c r="X4193" s="6" t="str">
        <f t="shared" si="1049"/>
        <v>ll</v>
      </c>
      <c r="Y4193" s="6" t="str">
        <f t="shared" si="1050"/>
        <v>South Hill</v>
      </c>
      <c r="Z4193" s="6" t="str">
        <f t="shared" si="1051"/>
        <v>Blandford Forum</v>
      </c>
      <c r="AA4193" s="6" t="str">
        <f t="shared" si="1052"/>
        <v>FY</v>
      </c>
      <c r="AB4193" s="7" t="str">
        <f t="shared" si="1053"/>
        <v>44483</v>
      </c>
      <c r="AC4193" s="6" t="str">
        <f t="shared" si="1054"/>
        <v>19</v>
      </c>
      <c r="AD4193" s="6" t="str">
        <f t="shared" si="1055"/>
        <v>A3</v>
      </c>
      <c r="AE4193" s="8" t="str">
        <f t="shared" si="1056"/>
        <v/>
      </c>
    </row>
    <row r="4194" spans="1:31" x14ac:dyDescent="0.25">
      <c r="A4194" s="9">
        <v>4302</v>
      </c>
      <c r="B4194" s="10" t="s">
        <v>9280</v>
      </c>
      <c r="C4194" s="10" t="s">
        <v>5119</v>
      </c>
      <c r="D4194" s="10" t="s">
        <v>28</v>
      </c>
      <c r="E4194" s="10" t="s">
        <v>29</v>
      </c>
      <c r="F4194" s="10">
        <v>90</v>
      </c>
      <c r="G4194" s="10" t="s">
        <v>2366</v>
      </c>
      <c r="H4194" s="10" t="s">
        <v>922</v>
      </c>
      <c r="I4194" s="10" t="s">
        <v>127</v>
      </c>
      <c r="J4194" s="11">
        <v>43716</v>
      </c>
      <c r="K4194" s="10">
        <v>44</v>
      </c>
      <c r="L4194" s="10" t="s">
        <v>68</v>
      </c>
      <c r="M4194" s="12"/>
      <c r="O4194">
        <f t="shared" si="1057"/>
        <v>0</v>
      </c>
      <c r="Q4194" s="9" t="str">
        <f t="shared" si="1042"/>
        <v>4302</v>
      </c>
      <c r="R4194" s="10" t="str">
        <f t="shared" si="1043"/>
        <v>Moises</v>
      </c>
      <c r="S4194" s="10" t="str">
        <f t="shared" si="1044"/>
        <v>Connelly</v>
      </c>
      <c r="T4194" s="10" t="str">
        <f t="shared" si="1045"/>
        <v>Mr</v>
      </c>
      <c r="U4194" s="10" t="str">
        <f t="shared" si="1046"/>
        <v>M</v>
      </c>
      <c r="V4194" s="10" t="str">
        <f t="shared" si="1047"/>
        <v>90</v>
      </c>
      <c r="W4194" s="10" t="str">
        <f t="shared" si="1048"/>
        <v>South Molton</v>
      </c>
      <c r="X4194" s="10" t="str">
        <f t="shared" si="1049"/>
        <v>on</v>
      </c>
      <c r="Y4194" s="10" t="str">
        <f t="shared" si="1050"/>
        <v>South Molton</v>
      </c>
      <c r="Z4194" s="10" t="str">
        <f t="shared" si="1051"/>
        <v>Burry Port</v>
      </c>
      <c r="AA4194" s="10" t="str">
        <f t="shared" si="1052"/>
        <v>WS</v>
      </c>
      <c r="AB4194" s="11" t="str">
        <f t="shared" si="1053"/>
        <v>43716</v>
      </c>
      <c r="AC4194" s="10" t="str">
        <f t="shared" si="1054"/>
        <v>44</v>
      </c>
      <c r="AD4194" s="10" t="str">
        <f t="shared" si="1055"/>
        <v>A2</v>
      </c>
      <c r="AE4194" s="12" t="str">
        <f t="shared" si="1056"/>
        <v/>
      </c>
    </row>
    <row r="4195" spans="1:31" x14ac:dyDescent="0.25">
      <c r="A4195" s="5">
        <v>4303</v>
      </c>
      <c r="B4195" s="6" t="s">
        <v>6855</v>
      </c>
      <c r="C4195" s="6" t="s">
        <v>1729</v>
      </c>
      <c r="D4195" s="6" t="s">
        <v>28</v>
      </c>
      <c r="E4195" s="6" t="s">
        <v>29</v>
      </c>
      <c r="F4195" s="6">
        <v>90</v>
      </c>
      <c r="G4195" s="6" t="s">
        <v>9281</v>
      </c>
      <c r="H4195" s="6" t="s">
        <v>112</v>
      </c>
      <c r="I4195" s="6" t="s">
        <v>38</v>
      </c>
      <c r="J4195" s="7">
        <v>44167</v>
      </c>
      <c r="K4195" s="6">
        <v>22</v>
      </c>
      <c r="L4195" s="6" t="s">
        <v>99</v>
      </c>
      <c r="M4195" s="8"/>
      <c r="O4195">
        <f t="shared" si="1057"/>
        <v>0</v>
      </c>
      <c r="Q4195" s="5" t="str">
        <f t="shared" si="1042"/>
        <v>4303</v>
      </c>
      <c r="R4195" s="6" t="str">
        <f t="shared" si="1043"/>
        <v>Ian</v>
      </c>
      <c r="S4195" s="6" t="str">
        <f t="shared" si="1044"/>
        <v>Villalobos</v>
      </c>
      <c r="T4195" s="6" t="str">
        <f t="shared" si="1045"/>
        <v>Mr</v>
      </c>
      <c r="U4195" s="6" t="str">
        <f t="shared" si="1046"/>
        <v>M</v>
      </c>
      <c r="V4195" s="6" t="str">
        <f t="shared" si="1047"/>
        <v>90</v>
      </c>
      <c r="W4195" s="6" t="str">
        <f t="shared" si="1048"/>
        <v>South Place</v>
      </c>
      <c r="X4195" s="6" t="str">
        <f t="shared" si="1049"/>
        <v>ce</v>
      </c>
      <c r="Y4195" s="6" t="str">
        <f t="shared" si="1050"/>
        <v>South Place</v>
      </c>
      <c r="Z4195" s="6" t="str">
        <f t="shared" si="1051"/>
        <v>Dalwhinnie</v>
      </c>
      <c r="AA4195" s="6" t="str">
        <f t="shared" si="1052"/>
        <v>RM</v>
      </c>
      <c r="AB4195" s="7" t="str">
        <f t="shared" si="1053"/>
        <v>44167</v>
      </c>
      <c r="AC4195" s="6" t="str">
        <f t="shared" si="1054"/>
        <v>22</v>
      </c>
      <c r="AD4195" s="6" t="str">
        <f t="shared" si="1055"/>
        <v>E</v>
      </c>
      <c r="AE4195" s="8" t="str">
        <f t="shared" si="1056"/>
        <v/>
      </c>
    </row>
    <row r="4196" spans="1:31" x14ac:dyDescent="0.25">
      <c r="A4196" s="9">
        <v>4304</v>
      </c>
      <c r="B4196" s="10" t="s">
        <v>8179</v>
      </c>
      <c r="C4196" s="10" t="s">
        <v>835</v>
      </c>
      <c r="D4196" s="10" t="s">
        <v>28</v>
      </c>
      <c r="E4196" s="10" t="s">
        <v>29</v>
      </c>
      <c r="F4196" s="10">
        <v>30</v>
      </c>
      <c r="G4196" s="10" t="s">
        <v>9282</v>
      </c>
      <c r="H4196" s="10" t="s">
        <v>1618</v>
      </c>
      <c r="I4196" s="10" t="s">
        <v>32</v>
      </c>
      <c r="J4196" s="11">
        <v>43954</v>
      </c>
      <c r="K4196" s="10">
        <v>69</v>
      </c>
      <c r="L4196" s="10" t="s">
        <v>39</v>
      </c>
      <c r="M4196" s="12"/>
      <c r="O4196">
        <f t="shared" si="1057"/>
        <v>0</v>
      </c>
      <c r="Q4196" s="9" t="str">
        <f t="shared" si="1042"/>
        <v>4304</v>
      </c>
      <c r="R4196" s="10" t="str">
        <f t="shared" si="1043"/>
        <v>Delmar</v>
      </c>
      <c r="S4196" s="10" t="str">
        <f t="shared" si="1044"/>
        <v>Burt</v>
      </c>
      <c r="T4196" s="10" t="str">
        <f t="shared" si="1045"/>
        <v>Mr</v>
      </c>
      <c r="U4196" s="10" t="str">
        <f t="shared" si="1046"/>
        <v>M</v>
      </c>
      <c r="V4196" s="10" t="str">
        <f t="shared" si="1047"/>
        <v>30</v>
      </c>
      <c r="W4196" s="10" t="str">
        <f t="shared" si="1048"/>
        <v>South Road</v>
      </c>
      <c r="X4196" s="10" t="str">
        <f t="shared" si="1049"/>
        <v>ad</v>
      </c>
      <c r="Y4196" s="10" t="str">
        <f t="shared" si="1050"/>
        <v>South Road</v>
      </c>
      <c r="Z4196" s="10" t="str">
        <f t="shared" si="1051"/>
        <v>Matlock</v>
      </c>
      <c r="AA4196" s="10" t="str">
        <f t="shared" si="1052"/>
        <v>WC</v>
      </c>
      <c r="AB4196" s="11" t="str">
        <f t="shared" si="1053"/>
        <v>43954</v>
      </c>
      <c r="AC4196" s="10" t="str">
        <f t="shared" si="1054"/>
        <v>69</v>
      </c>
      <c r="AD4196" s="10" t="str">
        <f t="shared" si="1055"/>
        <v>C1</v>
      </c>
      <c r="AE4196" s="12" t="str">
        <f t="shared" si="1056"/>
        <v/>
      </c>
    </row>
    <row r="4197" spans="1:31" x14ac:dyDescent="0.25">
      <c r="A4197" s="5">
        <v>4305</v>
      </c>
      <c r="B4197" s="6" t="s">
        <v>9283</v>
      </c>
      <c r="C4197" s="6" t="s">
        <v>2103</v>
      </c>
      <c r="D4197" s="6" t="s">
        <v>15</v>
      </c>
      <c r="E4197" s="6" t="s">
        <v>16</v>
      </c>
      <c r="F4197" s="6">
        <v>60</v>
      </c>
      <c r="G4197" s="6" t="s">
        <v>9284</v>
      </c>
      <c r="H4197" s="6" t="s">
        <v>915</v>
      </c>
      <c r="I4197" s="6" t="s">
        <v>176</v>
      </c>
      <c r="J4197" s="7">
        <v>43957</v>
      </c>
      <c r="K4197" s="6">
        <v>16</v>
      </c>
      <c r="L4197" s="6" t="s">
        <v>52</v>
      </c>
      <c r="M4197" s="8"/>
      <c r="O4197">
        <f t="shared" si="1057"/>
        <v>0</v>
      </c>
      <c r="Q4197" s="5" t="str">
        <f t="shared" si="1042"/>
        <v>4305</v>
      </c>
      <c r="R4197" s="6" t="str">
        <f t="shared" si="1043"/>
        <v>Treasa</v>
      </c>
      <c r="S4197" s="6" t="str">
        <f t="shared" si="1044"/>
        <v>Winkler</v>
      </c>
      <c r="T4197" s="6" t="str">
        <f t="shared" si="1045"/>
        <v>Mrs</v>
      </c>
      <c r="U4197" s="6" t="str">
        <f t="shared" si="1046"/>
        <v>F</v>
      </c>
      <c r="V4197" s="6" t="str">
        <f t="shared" si="1047"/>
        <v>60</v>
      </c>
      <c r="W4197" s="6" t="str">
        <f t="shared" si="1048"/>
        <v>South Tenter</v>
      </c>
      <c r="X4197" s="6" t="str">
        <f t="shared" si="1049"/>
        <v>er</v>
      </c>
      <c r="Y4197" s="6" t="str">
        <f t="shared" si="1050"/>
        <v>South Tenter</v>
      </c>
      <c r="Z4197" s="6" t="str">
        <f t="shared" si="1051"/>
        <v>County Durham</v>
      </c>
      <c r="AA4197" s="6" t="str">
        <f t="shared" si="1052"/>
        <v>CW</v>
      </c>
      <c r="AB4197" s="7" t="str">
        <f t="shared" si="1053"/>
        <v>43957</v>
      </c>
      <c r="AC4197" s="6" t="str">
        <f t="shared" si="1054"/>
        <v>16</v>
      </c>
      <c r="AD4197" s="6" t="str">
        <f t="shared" si="1055"/>
        <v>A1</v>
      </c>
      <c r="AE4197" s="8" t="str">
        <f t="shared" si="1056"/>
        <v/>
      </c>
    </row>
    <row r="4198" spans="1:31" x14ac:dyDescent="0.25">
      <c r="A4198" s="9">
        <v>4306</v>
      </c>
      <c r="B4198" s="10" t="s">
        <v>5067</v>
      </c>
      <c r="C4198" s="10" t="s">
        <v>9006</v>
      </c>
      <c r="D4198" s="10" t="s">
        <v>28</v>
      </c>
      <c r="E4198" s="10" t="s">
        <v>29</v>
      </c>
      <c r="F4198" s="10">
        <v>30</v>
      </c>
      <c r="G4198" s="10" t="s">
        <v>9284</v>
      </c>
      <c r="H4198" s="10" t="s">
        <v>4883</v>
      </c>
      <c r="I4198" s="10" t="s">
        <v>32</v>
      </c>
      <c r="J4198" s="11">
        <v>44138</v>
      </c>
      <c r="K4198" s="10">
        <v>63</v>
      </c>
      <c r="L4198" s="10" t="s">
        <v>99</v>
      </c>
      <c r="M4198" s="12"/>
      <c r="O4198">
        <f t="shared" si="1057"/>
        <v>0</v>
      </c>
      <c r="Q4198" s="9" t="str">
        <f t="shared" si="1042"/>
        <v>4306</v>
      </c>
      <c r="R4198" s="10" t="str">
        <f t="shared" si="1043"/>
        <v>Ronny</v>
      </c>
      <c r="S4198" s="10" t="str">
        <f t="shared" si="1044"/>
        <v>Mcgowan</v>
      </c>
      <c r="T4198" s="10" t="str">
        <f t="shared" si="1045"/>
        <v>Mr</v>
      </c>
      <c r="U4198" s="10" t="str">
        <f t="shared" si="1046"/>
        <v>M</v>
      </c>
      <c r="V4198" s="10" t="str">
        <f t="shared" si="1047"/>
        <v>30</v>
      </c>
      <c r="W4198" s="10" t="str">
        <f t="shared" si="1048"/>
        <v>South Tenter</v>
      </c>
      <c r="X4198" s="10" t="str">
        <f t="shared" si="1049"/>
        <v>er</v>
      </c>
      <c r="Y4198" s="10" t="str">
        <f t="shared" si="1050"/>
        <v>South Tenter</v>
      </c>
      <c r="Z4198" s="10" t="str">
        <f t="shared" si="1051"/>
        <v>Moor Row</v>
      </c>
      <c r="AA4198" s="10" t="str">
        <f t="shared" si="1052"/>
        <v>WC</v>
      </c>
      <c r="AB4198" s="11" t="str">
        <f t="shared" si="1053"/>
        <v>44138</v>
      </c>
      <c r="AC4198" s="10" t="str">
        <f t="shared" si="1054"/>
        <v>63</v>
      </c>
      <c r="AD4198" s="10" t="str">
        <f t="shared" si="1055"/>
        <v>E</v>
      </c>
      <c r="AE4198" s="12" t="str">
        <f t="shared" si="1056"/>
        <v/>
      </c>
    </row>
    <row r="4199" spans="1:31" x14ac:dyDescent="0.25">
      <c r="A4199" s="5">
        <v>4307</v>
      </c>
      <c r="B4199" s="6" t="s">
        <v>2128</v>
      </c>
      <c r="C4199" s="6" t="s">
        <v>402</v>
      </c>
      <c r="D4199" s="6" t="s">
        <v>28</v>
      </c>
      <c r="E4199" s="6" t="s">
        <v>29</v>
      </c>
      <c r="F4199" s="6">
        <v>60</v>
      </c>
      <c r="G4199" s="6" t="s">
        <v>9285</v>
      </c>
      <c r="H4199" s="6" t="s">
        <v>7270</v>
      </c>
      <c r="I4199" s="6" t="s">
        <v>176</v>
      </c>
      <c r="J4199" s="7">
        <v>43766</v>
      </c>
      <c r="K4199" s="6">
        <v>69</v>
      </c>
      <c r="L4199" s="6" t="s">
        <v>44</v>
      </c>
      <c r="M4199" s="8"/>
      <c r="O4199">
        <f t="shared" si="1057"/>
        <v>0</v>
      </c>
      <c r="Q4199" s="5" t="str">
        <f t="shared" si="1042"/>
        <v>4307</v>
      </c>
      <c r="R4199" s="6" t="str">
        <f t="shared" si="1043"/>
        <v>Landon</v>
      </c>
      <c r="S4199" s="6" t="str">
        <f t="shared" si="1044"/>
        <v>Martinez</v>
      </c>
      <c r="T4199" s="6" t="str">
        <f t="shared" si="1045"/>
        <v>Mr</v>
      </c>
      <c r="U4199" s="6" t="str">
        <f t="shared" si="1046"/>
        <v>M</v>
      </c>
      <c r="V4199" s="6" t="str">
        <f t="shared" si="1047"/>
        <v>60</v>
      </c>
      <c r="W4199" s="6" t="str">
        <f t="shared" si="1048"/>
        <v>South Terrace</v>
      </c>
      <c r="X4199" s="6" t="str">
        <f t="shared" si="1049"/>
        <v>ce</v>
      </c>
      <c r="Y4199" s="6" t="str">
        <f t="shared" si="1050"/>
        <v>South Terrace</v>
      </c>
      <c r="Z4199" s="6" t="str">
        <f t="shared" si="1051"/>
        <v>Cullompton</v>
      </c>
      <c r="AA4199" s="6" t="str">
        <f t="shared" si="1052"/>
        <v>CW</v>
      </c>
      <c r="AB4199" s="7" t="str">
        <f t="shared" si="1053"/>
        <v>43766</v>
      </c>
      <c r="AC4199" s="6" t="str">
        <f t="shared" si="1054"/>
        <v>69</v>
      </c>
      <c r="AD4199" s="6" t="str">
        <f t="shared" si="1055"/>
        <v>D</v>
      </c>
      <c r="AE4199" s="8" t="str">
        <f t="shared" si="1056"/>
        <v/>
      </c>
    </row>
    <row r="4200" spans="1:31" x14ac:dyDescent="0.25">
      <c r="A4200" s="9">
        <v>4308</v>
      </c>
      <c r="B4200" s="10" t="s">
        <v>9286</v>
      </c>
      <c r="C4200" s="10" t="s">
        <v>1748</v>
      </c>
      <c r="D4200" s="10" t="s">
        <v>41</v>
      </c>
      <c r="E4200" s="10" t="s">
        <v>16</v>
      </c>
      <c r="F4200" s="10">
        <v>90</v>
      </c>
      <c r="G4200" s="10" t="s">
        <v>9287</v>
      </c>
      <c r="H4200" s="10" t="s">
        <v>1034</v>
      </c>
      <c r="I4200" s="10" t="s">
        <v>25</v>
      </c>
      <c r="J4200" s="11">
        <v>43905</v>
      </c>
      <c r="K4200" s="10">
        <v>30</v>
      </c>
      <c r="L4200" s="10" t="s">
        <v>157</v>
      </c>
      <c r="M4200" s="12"/>
      <c r="O4200">
        <f t="shared" si="1057"/>
        <v>0</v>
      </c>
      <c r="Q4200" s="9" t="str">
        <f t="shared" si="1042"/>
        <v>4308</v>
      </c>
      <c r="R4200" s="10" t="str">
        <f t="shared" si="1043"/>
        <v>Shaquana</v>
      </c>
      <c r="S4200" s="10" t="str">
        <f t="shared" si="1044"/>
        <v>Biggs</v>
      </c>
      <c r="T4200" s="10" t="str">
        <f t="shared" si="1045"/>
        <v>Ms</v>
      </c>
      <c r="U4200" s="10" t="str">
        <f t="shared" si="1046"/>
        <v>F</v>
      </c>
      <c r="V4200" s="10" t="str">
        <f t="shared" si="1047"/>
        <v>90</v>
      </c>
      <c r="W4200" s="10" t="str">
        <f t="shared" si="1048"/>
        <v>Southampton Mews</v>
      </c>
      <c r="X4200" s="10" t="str">
        <f t="shared" si="1049"/>
        <v>ws</v>
      </c>
      <c r="Y4200" s="10" t="str">
        <f t="shared" si="1050"/>
        <v>Southampton Mews</v>
      </c>
      <c r="Z4200" s="10" t="str">
        <f t="shared" si="1051"/>
        <v>Hayling Island</v>
      </c>
      <c r="AA4200" s="10" t="str">
        <f t="shared" si="1052"/>
        <v>HG</v>
      </c>
      <c r="AB4200" s="11" t="str">
        <f t="shared" si="1053"/>
        <v>43905</v>
      </c>
      <c r="AC4200" s="10" t="str">
        <f t="shared" si="1054"/>
        <v>30</v>
      </c>
      <c r="AD4200" s="10" t="str">
        <f t="shared" si="1055"/>
        <v>C3</v>
      </c>
      <c r="AE4200" s="12" t="str">
        <f t="shared" si="1056"/>
        <v/>
      </c>
    </row>
    <row r="4201" spans="1:31" x14ac:dyDescent="0.25">
      <c r="A4201" s="5">
        <v>4309</v>
      </c>
      <c r="B4201" s="6" t="s">
        <v>8369</v>
      </c>
      <c r="C4201" s="6" t="s">
        <v>8979</v>
      </c>
      <c r="D4201" s="6" t="s">
        <v>28</v>
      </c>
      <c r="E4201" s="6" t="s">
        <v>29</v>
      </c>
      <c r="F4201" s="6">
        <v>60</v>
      </c>
      <c r="G4201" s="6" t="s">
        <v>9288</v>
      </c>
      <c r="H4201" s="6" t="s">
        <v>353</v>
      </c>
      <c r="I4201" s="6" t="s">
        <v>176</v>
      </c>
      <c r="J4201" s="7">
        <v>44115</v>
      </c>
      <c r="K4201" s="6">
        <v>31</v>
      </c>
      <c r="L4201" s="6" t="s">
        <v>52</v>
      </c>
      <c r="M4201" s="8"/>
      <c r="O4201">
        <f t="shared" si="1057"/>
        <v>0</v>
      </c>
      <c r="Q4201" s="5" t="str">
        <f t="shared" si="1042"/>
        <v>4309</v>
      </c>
      <c r="R4201" s="6" t="str">
        <f t="shared" si="1043"/>
        <v>Victor</v>
      </c>
      <c r="S4201" s="6" t="str">
        <f t="shared" si="1044"/>
        <v>Flanagan</v>
      </c>
      <c r="T4201" s="6" t="str">
        <f t="shared" si="1045"/>
        <v>Mr</v>
      </c>
      <c r="U4201" s="6" t="str">
        <f t="shared" si="1046"/>
        <v>M</v>
      </c>
      <c r="V4201" s="6" t="str">
        <f t="shared" si="1047"/>
        <v>60</v>
      </c>
      <c r="W4201" s="6" t="str">
        <f t="shared" si="1048"/>
        <v>Southampton Place</v>
      </c>
      <c r="X4201" s="6" t="str">
        <f t="shared" si="1049"/>
        <v>ce</v>
      </c>
      <c r="Y4201" s="6" t="str">
        <f t="shared" si="1050"/>
        <v>Southampton Place</v>
      </c>
      <c r="Z4201" s="6" t="str">
        <f t="shared" si="1051"/>
        <v>County Fermanagh</v>
      </c>
      <c r="AA4201" s="6" t="str">
        <f t="shared" si="1052"/>
        <v>CW</v>
      </c>
      <c r="AB4201" s="7" t="str">
        <f t="shared" si="1053"/>
        <v>44115</v>
      </c>
      <c r="AC4201" s="6" t="str">
        <f t="shared" si="1054"/>
        <v>31</v>
      </c>
      <c r="AD4201" s="6" t="str">
        <f t="shared" si="1055"/>
        <v>A1</v>
      </c>
      <c r="AE4201" s="8" t="str">
        <f t="shared" si="1056"/>
        <v/>
      </c>
    </row>
    <row r="4202" spans="1:31" x14ac:dyDescent="0.25">
      <c r="A4202" s="9">
        <v>4310</v>
      </c>
      <c r="B4202" s="10" t="s">
        <v>2140</v>
      </c>
      <c r="C4202" s="10" t="s">
        <v>5983</v>
      </c>
      <c r="D4202" s="10" t="s">
        <v>49</v>
      </c>
      <c r="E4202" s="10" t="s">
        <v>16</v>
      </c>
      <c r="F4202" s="10">
        <v>30</v>
      </c>
      <c r="G4202" s="10" t="s">
        <v>9289</v>
      </c>
      <c r="H4202" s="10" t="s">
        <v>6080</v>
      </c>
      <c r="I4202" s="10" t="s">
        <v>32</v>
      </c>
      <c r="J4202" s="11">
        <v>44227</v>
      </c>
      <c r="K4202" s="10">
        <v>85</v>
      </c>
      <c r="L4202" s="10" t="s">
        <v>20</v>
      </c>
      <c r="M4202" s="12"/>
      <c r="O4202">
        <f t="shared" si="1057"/>
        <v>0</v>
      </c>
      <c r="Q4202" s="9" t="str">
        <f t="shared" si="1042"/>
        <v>4310</v>
      </c>
      <c r="R4202" s="10" t="str">
        <f t="shared" si="1043"/>
        <v>Lizabeth</v>
      </c>
      <c r="S4202" s="10" t="str">
        <f t="shared" si="1044"/>
        <v>Longoria</v>
      </c>
      <c r="T4202" s="10" t="str">
        <f t="shared" si="1045"/>
        <v>Miss</v>
      </c>
      <c r="U4202" s="10" t="str">
        <f t="shared" si="1046"/>
        <v>F</v>
      </c>
      <c r="V4202" s="10" t="str">
        <f t="shared" si="1047"/>
        <v>30</v>
      </c>
      <c r="W4202" s="10" t="str">
        <f t="shared" si="1048"/>
        <v>Southborough Terrace</v>
      </c>
      <c r="X4202" s="10" t="str">
        <f t="shared" si="1049"/>
        <v>ce</v>
      </c>
      <c r="Y4202" s="10" t="str">
        <f t="shared" si="1050"/>
        <v>Southborough Terrace</v>
      </c>
      <c r="Z4202" s="10" t="str">
        <f t="shared" si="1051"/>
        <v>Penicuik</v>
      </c>
      <c r="AA4202" s="10" t="str">
        <f t="shared" si="1052"/>
        <v>WC</v>
      </c>
      <c r="AB4202" s="11" t="str">
        <f t="shared" si="1053"/>
        <v>44227</v>
      </c>
      <c r="AC4202" s="10" t="str">
        <f t="shared" si="1054"/>
        <v>85</v>
      </c>
      <c r="AD4202" s="10" t="str">
        <f t="shared" si="1055"/>
        <v>B</v>
      </c>
      <c r="AE4202" s="12" t="str">
        <f t="shared" si="1056"/>
        <v/>
      </c>
    </row>
    <row r="4203" spans="1:31" x14ac:dyDescent="0.25">
      <c r="A4203" s="5">
        <v>4311</v>
      </c>
      <c r="B4203" s="6" t="s">
        <v>9290</v>
      </c>
      <c r="C4203" s="6" t="s">
        <v>4928</v>
      </c>
      <c r="D4203" s="6" t="s">
        <v>49</v>
      </c>
      <c r="E4203" s="6" t="s">
        <v>16</v>
      </c>
      <c r="F4203" s="6">
        <v>90</v>
      </c>
      <c r="G4203" s="6" t="s">
        <v>9291</v>
      </c>
      <c r="H4203" s="6" t="s">
        <v>2426</v>
      </c>
      <c r="I4203" s="6" t="s">
        <v>291</v>
      </c>
      <c r="J4203" s="7">
        <v>43868</v>
      </c>
      <c r="K4203" s="6">
        <v>74</v>
      </c>
      <c r="L4203" s="6" t="s">
        <v>39</v>
      </c>
      <c r="M4203" s="8"/>
      <c r="O4203">
        <f t="shared" si="1057"/>
        <v>0</v>
      </c>
      <c r="Q4203" s="5" t="str">
        <f t="shared" si="1042"/>
        <v>4311</v>
      </c>
      <c r="R4203" s="6" t="str">
        <f t="shared" si="1043"/>
        <v>Donnetta</v>
      </c>
      <c r="S4203" s="6" t="str">
        <f t="shared" si="1044"/>
        <v>Coleman</v>
      </c>
      <c r="T4203" s="6" t="str">
        <f t="shared" si="1045"/>
        <v>Miss</v>
      </c>
      <c r="U4203" s="6" t="str">
        <f t="shared" si="1046"/>
        <v>F</v>
      </c>
      <c r="V4203" s="6" t="str">
        <f t="shared" si="1047"/>
        <v>90</v>
      </c>
      <c r="W4203" s="6" t="str">
        <f t="shared" si="1048"/>
        <v>Southbrook Road</v>
      </c>
      <c r="X4203" s="6" t="str">
        <f t="shared" si="1049"/>
        <v>ad</v>
      </c>
      <c r="Y4203" s="6" t="str">
        <f t="shared" si="1050"/>
        <v>Southbrook Road</v>
      </c>
      <c r="Z4203" s="6" t="str">
        <f t="shared" si="1051"/>
        <v>Lampeter</v>
      </c>
      <c r="AA4203" s="6" t="str">
        <f t="shared" si="1052"/>
        <v>HS</v>
      </c>
      <c r="AB4203" s="7" t="str">
        <f t="shared" si="1053"/>
        <v>43868</v>
      </c>
      <c r="AC4203" s="6" t="str">
        <f t="shared" si="1054"/>
        <v>74</v>
      </c>
      <c r="AD4203" s="6" t="str">
        <f t="shared" si="1055"/>
        <v>C1</v>
      </c>
      <c r="AE4203" s="8" t="str">
        <f t="shared" si="1056"/>
        <v/>
      </c>
    </row>
    <row r="4204" spans="1:31" x14ac:dyDescent="0.25">
      <c r="A4204" s="9">
        <v>4312</v>
      </c>
      <c r="B4204" s="10" t="s">
        <v>8285</v>
      </c>
      <c r="C4204" s="10" t="s">
        <v>6398</v>
      </c>
      <c r="D4204" s="10" t="s">
        <v>28</v>
      </c>
      <c r="E4204" s="10" t="s">
        <v>29</v>
      </c>
      <c r="F4204" s="10">
        <v>90</v>
      </c>
      <c r="G4204" s="10" t="s">
        <v>9292</v>
      </c>
      <c r="H4204" s="10" t="s">
        <v>1256</v>
      </c>
      <c r="I4204" s="10" t="s">
        <v>32</v>
      </c>
      <c r="J4204" s="11">
        <v>44047</v>
      </c>
      <c r="K4204" s="10">
        <v>53</v>
      </c>
      <c r="L4204" s="10" t="s">
        <v>20</v>
      </c>
      <c r="M4204" s="12"/>
      <c r="O4204">
        <f t="shared" si="1057"/>
        <v>0</v>
      </c>
      <c r="Q4204" s="9" t="str">
        <f t="shared" si="1042"/>
        <v>4312</v>
      </c>
      <c r="R4204" s="10" t="str">
        <f t="shared" si="1043"/>
        <v>Billy</v>
      </c>
      <c r="S4204" s="10" t="str">
        <f t="shared" si="1044"/>
        <v>Ochoa</v>
      </c>
      <c r="T4204" s="10" t="str">
        <f t="shared" si="1045"/>
        <v>Mr</v>
      </c>
      <c r="U4204" s="10" t="str">
        <f t="shared" si="1046"/>
        <v>M</v>
      </c>
      <c r="V4204" s="10" t="str">
        <f t="shared" si="1047"/>
        <v>90</v>
      </c>
      <c r="W4204" s="10" t="str">
        <f t="shared" si="1048"/>
        <v>Southdown Drive</v>
      </c>
      <c r="X4204" s="10" t="str">
        <f t="shared" si="1049"/>
        <v>ve</v>
      </c>
      <c r="Y4204" s="10" t="str">
        <f t="shared" si="1050"/>
        <v>Southdown Drive</v>
      </c>
      <c r="Z4204" s="10" t="str">
        <f t="shared" si="1051"/>
        <v>Sleaford</v>
      </c>
      <c r="AA4204" s="10" t="str">
        <f t="shared" si="1052"/>
        <v>WC</v>
      </c>
      <c r="AB4204" s="11" t="str">
        <f t="shared" si="1053"/>
        <v>44047</v>
      </c>
      <c r="AC4204" s="10" t="str">
        <f t="shared" si="1054"/>
        <v>53</v>
      </c>
      <c r="AD4204" s="10" t="str">
        <f t="shared" si="1055"/>
        <v>B</v>
      </c>
      <c r="AE4204" s="12" t="str">
        <f t="shared" si="1056"/>
        <v/>
      </c>
    </row>
    <row r="4205" spans="1:31" x14ac:dyDescent="0.25">
      <c r="A4205" s="5">
        <v>4313</v>
      </c>
      <c r="B4205" s="6" t="s">
        <v>2399</v>
      </c>
      <c r="C4205" s="6" t="s">
        <v>2682</v>
      </c>
      <c r="D4205" s="6" t="s">
        <v>28</v>
      </c>
      <c r="E4205" s="6" t="s">
        <v>29</v>
      </c>
      <c r="F4205" s="6">
        <v>30</v>
      </c>
      <c r="G4205" s="6" t="s">
        <v>9293</v>
      </c>
      <c r="H4205" s="6" t="s">
        <v>4697</v>
      </c>
      <c r="I4205" s="6" t="s">
        <v>291</v>
      </c>
      <c r="J4205" s="7">
        <v>43917</v>
      </c>
      <c r="K4205" s="6">
        <v>15</v>
      </c>
      <c r="L4205" s="6" t="s">
        <v>62</v>
      </c>
      <c r="M4205" s="8"/>
      <c r="O4205">
        <f t="shared" si="1057"/>
        <v>0</v>
      </c>
      <c r="Q4205" s="5" t="str">
        <f t="shared" si="1042"/>
        <v>4313</v>
      </c>
      <c r="R4205" s="6" t="str">
        <f t="shared" si="1043"/>
        <v>Hunter</v>
      </c>
      <c r="S4205" s="6" t="str">
        <f t="shared" si="1044"/>
        <v>Robbins</v>
      </c>
      <c r="T4205" s="6" t="str">
        <f t="shared" si="1045"/>
        <v>Mr</v>
      </c>
      <c r="U4205" s="6" t="str">
        <f t="shared" si="1046"/>
        <v>M</v>
      </c>
      <c r="V4205" s="6" t="str">
        <f t="shared" si="1047"/>
        <v>30</v>
      </c>
      <c r="W4205" s="6" t="str">
        <f t="shared" si="1048"/>
        <v>Southern Road</v>
      </c>
      <c r="X4205" s="6" t="str">
        <f t="shared" si="1049"/>
        <v>ad</v>
      </c>
      <c r="Y4205" s="6" t="str">
        <f t="shared" si="1050"/>
        <v>Southern Road</v>
      </c>
      <c r="Z4205" s="6" t="str">
        <f t="shared" si="1051"/>
        <v>Kingston Upon Thames</v>
      </c>
      <c r="AA4205" s="6" t="str">
        <f t="shared" si="1052"/>
        <v>HS</v>
      </c>
      <c r="AB4205" s="7" t="str">
        <f t="shared" si="1053"/>
        <v>43917</v>
      </c>
      <c r="AC4205" s="6" t="str">
        <f t="shared" si="1054"/>
        <v>15</v>
      </c>
      <c r="AD4205" s="6" t="str">
        <f t="shared" si="1055"/>
        <v>C4</v>
      </c>
      <c r="AE4205" s="8" t="str">
        <f t="shared" si="1056"/>
        <v/>
      </c>
    </row>
    <row r="4206" spans="1:31" x14ac:dyDescent="0.25">
      <c r="A4206" s="9">
        <v>4314</v>
      </c>
      <c r="B4206" s="10" t="s">
        <v>5152</v>
      </c>
      <c r="C4206" s="10" t="s">
        <v>3593</v>
      </c>
      <c r="D4206" s="10" t="s">
        <v>15</v>
      </c>
      <c r="E4206" s="10" t="s">
        <v>16</v>
      </c>
      <c r="F4206" s="10">
        <v>90</v>
      </c>
      <c r="G4206" s="10" t="s">
        <v>9294</v>
      </c>
      <c r="H4206" s="10" t="s">
        <v>919</v>
      </c>
      <c r="I4206" s="10" t="s">
        <v>32</v>
      </c>
      <c r="J4206" s="11">
        <v>44487</v>
      </c>
      <c r="K4206" s="10">
        <v>7</v>
      </c>
      <c r="L4206" s="10" t="s">
        <v>52</v>
      </c>
      <c r="M4206" s="12"/>
      <c r="O4206">
        <f t="shared" si="1057"/>
        <v>0</v>
      </c>
      <c r="Q4206" s="9" t="str">
        <f t="shared" si="1042"/>
        <v>4314</v>
      </c>
      <c r="R4206" s="10" t="str">
        <f t="shared" si="1043"/>
        <v>Sherlene</v>
      </c>
      <c r="S4206" s="10" t="str">
        <f t="shared" si="1044"/>
        <v>Wang</v>
      </c>
      <c r="T4206" s="10" t="str">
        <f t="shared" si="1045"/>
        <v>Mrs</v>
      </c>
      <c r="U4206" s="10" t="str">
        <f t="shared" si="1046"/>
        <v>F</v>
      </c>
      <c r="V4206" s="10" t="str">
        <f t="shared" si="1047"/>
        <v>90</v>
      </c>
      <c r="W4206" s="10" t="str">
        <f t="shared" si="1048"/>
        <v>Southern Row</v>
      </c>
      <c r="X4206" s="10" t="str">
        <f t="shared" si="1049"/>
        <v>ow</v>
      </c>
      <c r="Y4206" s="10" t="str">
        <f t="shared" si="1050"/>
        <v>Southern Row</v>
      </c>
      <c r="Z4206" s="10" t="str">
        <f t="shared" si="1051"/>
        <v>Rye</v>
      </c>
      <c r="AA4206" s="10" t="str">
        <f t="shared" si="1052"/>
        <v>WC</v>
      </c>
      <c r="AB4206" s="11" t="str">
        <f t="shared" si="1053"/>
        <v>44487</v>
      </c>
      <c r="AC4206" s="10" t="str">
        <f t="shared" si="1054"/>
        <v>7</v>
      </c>
      <c r="AD4206" s="10" t="str">
        <f t="shared" si="1055"/>
        <v>A1</v>
      </c>
      <c r="AE4206" s="12" t="str">
        <f t="shared" si="1056"/>
        <v/>
      </c>
    </row>
    <row r="4207" spans="1:31" x14ac:dyDescent="0.25">
      <c r="A4207" s="5">
        <v>4315</v>
      </c>
      <c r="B4207" s="6" t="s">
        <v>710</v>
      </c>
      <c r="C4207" s="6" t="s">
        <v>2148</v>
      </c>
      <c r="D4207" s="6" t="s">
        <v>28</v>
      </c>
      <c r="E4207" s="6" t="s">
        <v>3075</v>
      </c>
      <c r="F4207" s="6">
        <v>90</v>
      </c>
      <c r="G4207" s="6" t="s">
        <v>9295</v>
      </c>
      <c r="H4207" s="6" t="s">
        <v>5648</v>
      </c>
      <c r="I4207" s="6" t="s">
        <v>32</v>
      </c>
      <c r="J4207" s="7">
        <v>44105</v>
      </c>
      <c r="K4207" s="6">
        <v>2</v>
      </c>
      <c r="L4207" s="6" t="s">
        <v>62</v>
      </c>
      <c r="M4207" s="8"/>
      <c r="O4207">
        <f t="shared" si="1057"/>
        <v>0</v>
      </c>
      <c r="Q4207" s="5" t="str">
        <f t="shared" si="1042"/>
        <v>4315</v>
      </c>
      <c r="R4207" s="6" t="str">
        <f t="shared" si="1043"/>
        <v>Devon</v>
      </c>
      <c r="S4207" s="6" t="str">
        <f t="shared" si="1044"/>
        <v>Aragon</v>
      </c>
      <c r="T4207" s="6" t="str">
        <f t="shared" si="1045"/>
        <v>Mr</v>
      </c>
      <c r="U4207" s="6" t="str">
        <f t="shared" si="1046"/>
        <v>M</v>
      </c>
      <c r="V4207" s="6" t="str">
        <f t="shared" si="1047"/>
        <v>90</v>
      </c>
      <c r="W4207" s="6" t="str">
        <f t="shared" si="1048"/>
        <v>Southmoor Way</v>
      </c>
      <c r="X4207" s="6" t="str">
        <f t="shared" si="1049"/>
        <v>ay</v>
      </c>
      <c r="Y4207" s="6" t="str">
        <f t="shared" si="1050"/>
        <v>Southmoor Way</v>
      </c>
      <c r="Z4207" s="6" t="str">
        <f t="shared" si="1051"/>
        <v>Rhosneigr</v>
      </c>
      <c r="AA4207" s="6" t="str">
        <f t="shared" si="1052"/>
        <v>WC</v>
      </c>
      <c r="AB4207" s="7" t="str">
        <f t="shared" si="1053"/>
        <v>44105</v>
      </c>
      <c r="AC4207" s="6" t="str">
        <f t="shared" si="1054"/>
        <v>2</v>
      </c>
      <c r="AD4207" s="6" t="str">
        <f t="shared" si="1055"/>
        <v>C4</v>
      </c>
      <c r="AE4207" s="8" t="str">
        <f t="shared" si="1056"/>
        <v/>
      </c>
    </row>
    <row r="4208" spans="1:31" x14ac:dyDescent="0.25">
      <c r="A4208" s="9">
        <v>4316</v>
      </c>
      <c r="B4208" s="10" t="s">
        <v>132</v>
      </c>
      <c r="C4208" s="10" t="s">
        <v>1356</v>
      </c>
      <c r="D4208" s="10" t="s">
        <v>28</v>
      </c>
      <c r="E4208" s="10" t="s">
        <v>29</v>
      </c>
      <c r="F4208" s="10">
        <v>30</v>
      </c>
      <c r="G4208" s="10" t="s">
        <v>9296</v>
      </c>
      <c r="H4208" s="10" t="s">
        <v>6146</v>
      </c>
      <c r="I4208" s="10" t="s">
        <v>291</v>
      </c>
      <c r="J4208" s="11">
        <v>43961</v>
      </c>
      <c r="K4208" s="10">
        <v>5</v>
      </c>
      <c r="L4208" s="10" t="s">
        <v>44</v>
      </c>
      <c r="M4208" s="12"/>
      <c r="O4208">
        <f t="shared" si="1057"/>
        <v>0</v>
      </c>
      <c r="Q4208" s="9" t="str">
        <f t="shared" si="1042"/>
        <v>4316</v>
      </c>
      <c r="R4208" s="10" t="str">
        <f t="shared" si="1043"/>
        <v>Anderson</v>
      </c>
      <c r="S4208" s="10" t="str">
        <f t="shared" si="1044"/>
        <v>Dove</v>
      </c>
      <c r="T4208" s="10" t="str">
        <f t="shared" si="1045"/>
        <v>Mr</v>
      </c>
      <c r="U4208" s="10" t="str">
        <f t="shared" si="1046"/>
        <v>M</v>
      </c>
      <c r="V4208" s="10" t="str">
        <f t="shared" si="1047"/>
        <v>30</v>
      </c>
      <c r="W4208" s="10" t="str">
        <f t="shared" si="1048"/>
        <v>Southover</v>
      </c>
      <c r="X4208" s="10" t="str">
        <f t="shared" si="1049"/>
        <v>er</v>
      </c>
      <c r="Y4208" s="10" t="str">
        <f t="shared" si="1050"/>
        <v>Southover</v>
      </c>
      <c r="Z4208" s="10" t="str">
        <f t="shared" si="1051"/>
        <v>Kelso</v>
      </c>
      <c r="AA4208" s="10" t="str">
        <f t="shared" si="1052"/>
        <v>HS</v>
      </c>
      <c r="AB4208" s="11" t="str">
        <f t="shared" si="1053"/>
        <v>43961</v>
      </c>
      <c r="AC4208" s="10" t="str">
        <f t="shared" si="1054"/>
        <v>5</v>
      </c>
      <c r="AD4208" s="10" t="str">
        <f t="shared" si="1055"/>
        <v>D</v>
      </c>
      <c r="AE4208" s="12" t="str">
        <f t="shared" si="1056"/>
        <v/>
      </c>
    </row>
    <row r="4209" spans="1:31" x14ac:dyDescent="0.25">
      <c r="A4209" s="5">
        <v>4317</v>
      </c>
      <c r="B4209" s="6" t="s">
        <v>9297</v>
      </c>
      <c r="C4209" s="6" t="s">
        <v>9274</v>
      </c>
      <c r="D4209" s="6" t="s">
        <v>28</v>
      </c>
      <c r="E4209" s="6" t="s">
        <v>29</v>
      </c>
      <c r="F4209" s="6">
        <v>90</v>
      </c>
      <c r="G4209" s="6" t="s">
        <v>9298</v>
      </c>
      <c r="H4209" s="6" t="s">
        <v>5360</v>
      </c>
      <c r="I4209" s="6" t="s">
        <v>1194</v>
      </c>
      <c r="J4209" s="7">
        <v>44462</v>
      </c>
      <c r="K4209" s="6">
        <v>45</v>
      </c>
      <c r="L4209" s="6" t="s">
        <v>157</v>
      </c>
      <c r="M4209" s="8"/>
      <c r="O4209">
        <f t="shared" si="1057"/>
        <v>0</v>
      </c>
      <c r="Q4209" s="5" t="str">
        <f t="shared" si="1042"/>
        <v>4317</v>
      </c>
      <c r="R4209" s="6" t="str">
        <f t="shared" si="1043"/>
        <v>Armando</v>
      </c>
      <c r="S4209" s="6" t="str">
        <f t="shared" si="1044"/>
        <v>Kaplan</v>
      </c>
      <c r="T4209" s="6" t="str">
        <f t="shared" si="1045"/>
        <v>Mr</v>
      </c>
      <c r="U4209" s="6" t="str">
        <f t="shared" si="1046"/>
        <v>M</v>
      </c>
      <c r="V4209" s="6" t="str">
        <f t="shared" si="1047"/>
        <v>90</v>
      </c>
      <c r="W4209" s="6" t="str">
        <f t="shared" si="1048"/>
        <v>Southridge Place</v>
      </c>
      <c r="X4209" s="6" t="str">
        <f t="shared" si="1049"/>
        <v>ce</v>
      </c>
      <c r="Y4209" s="6" t="str">
        <f t="shared" si="1050"/>
        <v>Southridge Place</v>
      </c>
      <c r="Z4209" s="6" t="str">
        <f t="shared" si="1051"/>
        <v>Dyffryn Ardudwy</v>
      </c>
      <c r="AA4209" s="6" t="str">
        <f t="shared" si="1052"/>
        <v>LU</v>
      </c>
      <c r="AB4209" s="7" t="str">
        <f t="shared" si="1053"/>
        <v>44462</v>
      </c>
      <c r="AC4209" s="6" t="str">
        <f t="shared" si="1054"/>
        <v>45</v>
      </c>
      <c r="AD4209" s="6" t="str">
        <f t="shared" si="1055"/>
        <v>C3</v>
      </c>
      <c r="AE4209" s="8" t="str">
        <f t="shared" si="1056"/>
        <v/>
      </c>
    </row>
    <row r="4210" spans="1:31" x14ac:dyDescent="0.25">
      <c r="A4210" s="9">
        <v>4318</v>
      </c>
      <c r="B4210" s="10" t="s">
        <v>3525</v>
      </c>
      <c r="C4210" s="10" t="s">
        <v>9299</v>
      </c>
      <c r="D4210" s="10" t="s">
        <v>28</v>
      </c>
      <c r="E4210" s="10" t="s">
        <v>29</v>
      </c>
      <c r="F4210" s="10">
        <v>90</v>
      </c>
      <c r="G4210" s="10" t="s">
        <v>9300</v>
      </c>
      <c r="H4210" s="10" t="s">
        <v>1034</v>
      </c>
      <c r="I4210" s="10" t="s">
        <v>25</v>
      </c>
      <c r="J4210" s="11">
        <v>44016</v>
      </c>
      <c r="K4210" s="10">
        <v>32</v>
      </c>
      <c r="L4210" s="10" t="s">
        <v>62</v>
      </c>
      <c r="M4210" s="12"/>
      <c r="O4210">
        <f t="shared" si="1057"/>
        <v>0</v>
      </c>
      <c r="Q4210" s="9" t="str">
        <f t="shared" si="1042"/>
        <v>4318</v>
      </c>
      <c r="R4210" s="10" t="str">
        <f t="shared" si="1043"/>
        <v>Shayne</v>
      </c>
      <c r="S4210" s="10" t="str">
        <f t="shared" si="1044"/>
        <v>Koch</v>
      </c>
      <c r="T4210" s="10" t="str">
        <f t="shared" si="1045"/>
        <v>Mr</v>
      </c>
      <c r="U4210" s="10" t="str">
        <f t="shared" si="1046"/>
        <v>M</v>
      </c>
      <c r="V4210" s="10" t="str">
        <f t="shared" si="1047"/>
        <v>90</v>
      </c>
      <c r="W4210" s="10" t="str">
        <f t="shared" si="1048"/>
        <v>Southwick Yard</v>
      </c>
      <c r="X4210" s="10" t="str">
        <f t="shared" si="1049"/>
        <v>rd</v>
      </c>
      <c r="Y4210" s="10" t="str">
        <f t="shared" si="1050"/>
        <v>Southwick Yard</v>
      </c>
      <c r="Z4210" s="10" t="str">
        <f t="shared" si="1051"/>
        <v>Hayling Island</v>
      </c>
      <c r="AA4210" s="10" t="str">
        <f t="shared" si="1052"/>
        <v>HG</v>
      </c>
      <c r="AB4210" s="11" t="str">
        <f t="shared" si="1053"/>
        <v>44016</v>
      </c>
      <c r="AC4210" s="10" t="str">
        <f t="shared" si="1054"/>
        <v>32</v>
      </c>
      <c r="AD4210" s="10" t="str">
        <f t="shared" si="1055"/>
        <v>C4</v>
      </c>
      <c r="AE4210" s="12" t="str">
        <f t="shared" si="1056"/>
        <v/>
      </c>
    </row>
    <row r="4211" spans="1:31" x14ac:dyDescent="0.25">
      <c r="A4211" s="5">
        <v>4319</v>
      </c>
      <c r="B4211" s="6" t="s">
        <v>9301</v>
      </c>
      <c r="C4211" s="6" t="s">
        <v>1525</v>
      </c>
      <c r="D4211" s="6" t="s">
        <v>49</v>
      </c>
      <c r="E4211" s="6" t="s">
        <v>16</v>
      </c>
      <c r="F4211" s="6">
        <v>30</v>
      </c>
      <c r="G4211" s="6" t="s">
        <v>9302</v>
      </c>
      <c r="H4211" s="6" t="s">
        <v>1193</v>
      </c>
      <c r="I4211" s="6" t="s">
        <v>1194</v>
      </c>
      <c r="J4211" s="7">
        <v>43742</v>
      </c>
      <c r="K4211" s="6">
        <v>70</v>
      </c>
      <c r="L4211" s="6" t="s">
        <v>33</v>
      </c>
      <c r="M4211" s="8"/>
      <c r="O4211">
        <f t="shared" si="1057"/>
        <v>0</v>
      </c>
      <c r="Q4211" s="5" t="str">
        <f t="shared" si="1042"/>
        <v>4319</v>
      </c>
      <c r="R4211" s="6" t="str">
        <f t="shared" si="1043"/>
        <v>Inger</v>
      </c>
      <c r="S4211" s="6" t="str">
        <f t="shared" si="1044"/>
        <v>Curran</v>
      </c>
      <c r="T4211" s="6" t="str">
        <f t="shared" si="1045"/>
        <v>Miss</v>
      </c>
      <c r="U4211" s="6" t="str">
        <f t="shared" si="1046"/>
        <v>F</v>
      </c>
      <c r="V4211" s="6" t="str">
        <f t="shared" si="1047"/>
        <v>30</v>
      </c>
      <c r="W4211" s="6" t="str">
        <f t="shared" si="1048"/>
        <v>Southwold Road</v>
      </c>
      <c r="X4211" s="6" t="str">
        <f t="shared" si="1049"/>
        <v>ad</v>
      </c>
      <c r="Y4211" s="6" t="str">
        <f t="shared" si="1050"/>
        <v>Southwold Road</v>
      </c>
      <c r="Z4211" s="6" t="str">
        <f t="shared" si="1051"/>
        <v>Dursley</v>
      </c>
      <c r="AA4211" s="6" t="str">
        <f t="shared" si="1052"/>
        <v>LU</v>
      </c>
      <c r="AB4211" s="7" t="str">
        <f t="shared" si="1053"/>
        <v>43742</v>
      </c>
      <c r="AC4211" s="6" t="str">
        <f t="shared" si="1054"/>
        <v>70</v>
      </c>
      <c r="AD4211" s="6" t="str">
        <f t="shared" si="1055"/>
        <v>A3</v>
      </c>
      <c r="AE4211" s="8" t="str">
        <f t="shared" si="1056"/>
        <v/>
      </c>
    </row>
    <row r="4212" spans="1:31" x14ac:dyDescent="0.25">
      <c r="A4212" s="9">
        <v>4320</v>
      </c>
      <c r="B4212" s="10" t="s">
        <v>2221</v>
      </c>
      <c r="C4212" s="10" t="s">
        <v>4304</v>
      </c>
      <c r="D4212" s="10" t="s">
        <v>28</v>
      </c>
      <c r="E4212" s="10" t="s">
        <v>29</v>
      </c>
      <c r="F4212" s="10">
        <v>90</v>
      </c>
      <c r="G4212" s="10" t="s">
        <v>9303</v>
      </c>
      <c r="H4212" s="10" t="s">
        <v>3306</v>
      </c>
      <c r="I4212" s="10" t="s">
        <v>32</v>
      </c>
      <c r="J4212" s="11">
        <v>44064</v>
      </c>
      <c r="K4212" s="10">
        <v>26</v>
      </c>
      <c r="L4212" s="10" t="s">
        <v>39</v>
      </c>
      <c r="M4212" s="12"/>
      <c r="O4212">
        <f t="shared" si="1057"/>
        <v>0</v>
      </c>
      <c r="Q4212" s="9" t="str">
        <f t="shared" si="1042"/>
        <v>4320</v>
      </c>
      <c r="R4212" s="10" t="str">
        <f t="shared" si="1043"/>
        <v>Jordon</v>
      </c>
      <c r="S4212" s="10" t="str">
        <f t="shared" si="1044"/>
        <v>Lloyd</v>
      </c>
      <c r="T4212" s="10" t="str">
        <f t="shared" si="1045"/>
        <v>Mr</v>
      </c>
      <c r="U4212" s="10" t="str">
        <f t="shared" si="1046"/>
        <v>M</v>
      </c>
      <c r="V4212" s="10" t="str">
        <f t="shared" si="1047"/>
        <v>90</v>
      </c>
      <c r="W4212" s="10" t="str">
        <f t="shared" si="1048"/>
        <v>Spa Terrace</v>
      </c>
      <c r="X4212" s="10" t="str">
        <f t="shared" si="1049"/>
        <v>ce</v>
      </c>
      <c r="Y4212" s="10" t="str">
        <f t="shared" si="1050"/>
        <v>Spa Terrace</v>
      </c>
      <c r="Z4212" s="10" t="str">
        <f t="shared" si="1051"/>
        <v>Skegness</v>
      </c>
      <c r="AA4212" s="10" t="str">
        <f t="shared" si="1052"/>
        <v>WC</v>
      </c>
      <c r="AB4212" s="11" t="str">
        <f t="shared" si="1053"/>
        <v>44064</v>
      </c>
      <c r="AC4212" s="10" t="str">
        <f t="shared" si="1054"/>
        <v>26</v>
      </c>
      <c r="AD4212" s="10" t="str">
        <f t="shared" si="1055"/>
        <v>C1</v>
      </c>
      <c r="AE4212" s="12" t="str">
        <f t="shared" si="1056"/>
        <v/>
      </c>
    </row>
    <row r="4213" spans="1:31" x14ac:dyDescent="0.25">
      <c r="A4213" s="5">
        <v>4321</v>
      </c>
      <c r="B4213" s="6" t="s">
        <v>9304</v>
      </c>
      <c r="C4213" s="6" t="s">
        <v>3900</v>
      </c>
      <c r="D4213" s="6" t="s">
        <v>15</v>
      </c>
      <c r="E4213" s="6" t="s">
        <v>16</v>
      </c>
      <c r="F4213" s="6">
        <v>60</v>
      </c>
      <c r="G4213" s="6" t="s">
        <v>9305</v>
      </c>
      <c r="H4213" s="6" t="s">
        <v>7733</v>
      </c>
      <c r="I4213" s="6" t="s">
        <v>127</v>
      </c>
      <c r="J4213" s="7">
        <v>44026</v>
      </c>
      <c r="K4213" s="6">
        <v>88</v>
      </c>
      <c r="L4213" s="6" t="s">
        <v>44</v>
      </c>
      <c r="M4213" s="8"/>
      <c r="O4213">
        <f t="shared" si="1057"/>
        <v>0</v>
      </c>
      <c r="Q4213" s="5" t="str">
        <f t="shared" si="1042"/>
        <v>4321</v>
      </c>
      <c r="R4213" s="6" t="str">
        <f t="shared" si="1043"/>
        <v>Galina</v>
      </c>
      <c r="S4213" s="6" t="str">
        <f t="shared" si="1044"/>
        <v>Horne</v>
      </c>
      <c r="T4213" s="6" t="str">
        <f t="shared" si="1045"/>
        <v>Mrs</v>
      </c>
      <c r="U4213" s="6" t="str">
        <f t="shared" si="1046"/>
        <v>F</v>
      </c>
      <c r="V4213" s="6" t="str">
        <f t="shared" si="1047"/>
        <v>60</v>
      </c>
      <c r="W4213" s="6" t="str">
        <f t="shared" si="1048"/>
        <v>Spalding Road</v>
      </c>
      <c r="X4213" s="6" t="str">
        <f t="shared" si="1049"/>
        <v>ad</v>
      </c>
      <c r="Y4213" s="6" t="str">
        <f t="shared" si="1050"/>
        <v>Spalding Road</v>
      </c>
      <c r="Z4213" s="6" t="str">
        <f t="shared" si="1051"/>
        <v>Burton-On-Trent</v>
      </c>
      <c r="AA4213" s="6" t="str">
        <f t="shared" si="1052"/>
        <v>WS</v>
      </c>
      <c r="AB4213" s="7" t="str">
        <f t="shared" si="1053"/>
        <v>44026</v>
      </c>
      <c r="AC4213" s="6" t="str">
        <f t="shared" si="1054"/>
        <v>88</v>
      </c>
      <c r="AD4213" s="6" t="str">
        <f t="shared" si="1055"/>
        <v>D</v>
      </c>
      <c r="AE4213" s="8" t="str">
        <f t="shared" si="1056"/>
        <v/>
      </c>
    </row>
    <row r="4214" spans="1:31" x14ac:dyDescent="0.25">
      <c r="A4214" s="9">
        <v>4322</v>
      </c>
      <c r="B4214" s="10" t="s">
        <v>7342</v>
      </c>
      <c r="C4214" s="10" t="s">
        <v>4360</v>
      </c>
      <c r="D4214" s="10" t="s">
        <v>15</v>
      </c>
      <c r="E4214" s="10" t="s">
        <v>16</v>
      </c>
      <c r="F4214" s="10">
        <v>30</v>
      </c>
      <c r="G4214" s="10" t="s">
        <v>9306</v>
      </c>
      <c r="H4214" s="10" t="s">
        <v>3159</v>
      </c>
      <c r="I4214" s="10" t="s">
        <v>108</v>
      </c>
      <c r="J4214" s="11">
        <v>44352</v>
      </c>
      <c r="K4214" s="10">
        <v>75</v>
      </c>
      <c r="L4214" s="10" t="s">
        <v>68</v>
      </c>
      <c r="M4214" s="12"/>
      <c r="O4214">
        <f t="shared" si="1057"/>
        <v>0</v>
      </c>
      <c r="Q4214" s="9" t="str">
        <f t="shared" si="1042"/>
        <v>4322</v>
      </c>
      <c r="R4214" s="10" t="str">
        <f t="shared" si="1043"/>
        <v>Maisie</v>
      </c>
      <c r="S4214" s="10" t="str">
        <f t="shared" si="1044"/>
        <v>Cartwright</v>
      </c>
      <c r="T4214" s="10" t="str">
        <f t="shared" si="1045"/>
        <v>Mrs</v>
      </c>
      <c r="U4214" s="10" t="str">
        <f t="shared" si="1046"/>
        <v>F</v>
      </c>
      <c r="V4214" s="10" t="str">
        <f t="shared" si="1047"/>
        <v>30</v>
      </c>
      <c r="W4214" s="10" t="str">
        <f t="shared" si="1048"/>
        <v>Spaniards Close</v>
      </c>
      <c r="X4214" s="10" t="str">
        <f t="shared" si="1049"/>
        <v>se</v>
      </c>
      <c r="Y4214" s="10" t="str">
        <f t="shared" si="1050"/>
        <v>Spaniards Close</v>
      </c>
      <c r="Z4214" s="10" t="str">
        <f t="shared" si="1051"/>
        <v>Cambridgeshire</v>
      </c>
      <c r="AA4214" s="10" t="str">
        <f t="shared" si="1052"/>
        <v>CB</v>
      </c>
      <c r="AB4214" s="11" t="str">
        <f t="shared" si="1053"/>
        <v>44352</v>
      </c>
      <c r="AC4214" s="10" t="str">
        <f t="shared" si="1054"/>
        <v>75</v>
      </c>
      <c r="AD4214" s="10" t="str">
        <f t="shared" si="1055"/>
        <v>A2</v>
      </c>
      <c r="AE4214" s="12" t="str">
        <f t="shared" si="1056"/>
        <v/>
      </c>
    </row>
    <row r="4215" spans="1:31" x14ac:dyDescent="0.25">
      <c r="A4215" s="5">
        <v>4323</v>
      </c>
      <c r="B4215" s="6" t="s">
        <v>3335</v>
      </c>
      <c r="C4215" s="6" t="s">
        <v>2218</v>
      </c>
      <c r="D4215" s="6" t="s">
        <v>28</v>
      </c>
      <c r="E4215" s="6" t="s">
        <v>29</v>
      </c>
      <c r="F4215" s="6">
        <v>60</v>
      </c>
      <c r="G4215" s="6" t="s">
        <v>9307</v>
      </c>
      <c r="H4215" s="6" t="s">
        <v>4323</v>
      </c>
      <c r="I4215" s="6" t="s">
        <v>25</v>
      </c>
      <c r="J4215" s="7">
        <v>43888</v>
      </c>
      <c r="K4215" s="6">
        <v>82</v>
      </c>
      <c r="L4215" s="6" t="s">
        <v>78</v>
      </c>
      <c r="M4215" s="8"/>
      <c r="O4215">
        <f t="shared" si="1057"/>
        <v>0</v>
      </c>
      <c r="Q4215" s="5" t="str">
        <f t="shared" si="1042"/>
        <v>4323</v>
      </c>
      <c r="R4215" s="6" t="str">
        <f t="shared" si="1043"/>
        <v>Anthony</v>
      </c>
      <c r="S4215" s="6" t="str">
        <f t="shared" si="1044"/>
        <v>Wilkins</v>
      </c>
      <c r="T4215" s="6" t="str">
        <f t="shared" si="1045"/>
        <v>Mr</v>
      </c>
      <c r="U4215" s="6" t="str">
        <f t="shared" si="1046"/>
        <v>M</v>
      </c>
      <c r="V4215" s="6" t="str">
        <f t="shared" si="1047"/>
        <v>60</v>
      </c>
      <c r="W4215" s="6" t="str">
        <f t="shared" si="1048"/>
        <v>Spanish Close</v>
      </c>
      <c r="X4215" s="6" t="str">
        <f t="shared" si="1049"/>
        <v>se</v>
      </c>
      <c r="Y4215" s="6" t="str">
        <f t="shared" si="1050"/>
        <v>Spanish Close</v>
      </c>
      <c r="Z4215" s="6" t="str">
        <f t="shared" si="1051"/>
        <v>Hungerford</v>
      </c>
      <c r="AA4215" s="6" t="str">
        <f t="shared" si="1052"/>
        <v>HG</v>
      </c>
      <c r="AB4215" s="7" t="str">
        <f t="shared" si="1053"/>
        <v>43888</v>
      </c>
      <c r="AC4215" s="6" t="str">
        <f t="shared" si="1054"/>
        <v>82</v>
      </c>
      <c r="AD4215" s="6" t="str">
        <f t="shared" si="1055"/>
        <v>C2</v>
      </c>
      <c r="AE4215" s="8" t="str">
        <f t="shared" si="1056"/>
        <v/>
      </c>
    </row>
    <row r="4216" spans="1:31" x14ac:dyDescent="0.25">
      <c r="A4216" s="9">
        <v>4324</v>
      </c>
      <c r="B4216" s="10" t="s">
        <v>7653</v>
      </c>
      <c r="C4216" s="10" t="s">
        <v>80</v>
      </c>
      <c r="D4216" s="10" t="s">
        <v>28</v>
      </c>
      <c r="E4216" s="10" t="s">
        <v>29</v>
      </c>
      <c r="F4216" s="10">
        <v>30</v>
      </c>
      <c r="G4216" s="10" t="s">
        <v>9308</v>
      </c>
      <c r="H4216" s="10" t="s">
        <v>833</v>
      </c>
      <c r="I4216" s="10" t="s">
        <v>834</v>
      </c>
      <c r="J4216" s="11">
        <v>44352</v>
      </c>
      <c r="K4216" s="10">
        <v>43</v>
      </c>
      <c r="L4216" s="10" t="s">
        <v>157</v>
      </c>
      <c r="M4216" s="12"/>
      <c r="O4216">
        <f t="shared" si="1057"/>
        <v>0</v>
      </c>
      <c r="Q4216" s="9" t="str">
        <f t="shared" si="1042"/>
        <v>4324</v>
      </c>
      <c r="R4216" s="10" t="str">
        <f t="shared" si="1043"/>
        <v>Malcom</v>
      </c>
      <c r="S4216" s="10" t="str">
        <f t="shared" si="1044"/>
        <v>Willis</v>
      </c>
      <c r="T4216" s="10" t="str">
        <f t="shared" si="1045"/>
        <v>Mr</v>
      </c>
      <c r="U4216" s="10" t="str">
        <f t="shared" si="1046"/>
        <v>M</v>
      </c>
      <c r="V4216" s="10" t="str">
        <f t="shared" si="1047"/>
        <v>30</v>
      </c>
      <c r="W4216" s="10" t="str">
        <f t="shared" si="1048"/>
        <v>Sparrows Row</v>
      </c>
      <c r="X4216" s="10" t="str">
        <f t="shared" si="1049"/>
        <v>ow</v>
      </c>
      <c r="Y4216" s="10" t="str">
        <f t="shared" si="1050"/>
        <v>Sparrows Row</v>
      </c>
      <c r="Z4216" s="10" t="str">
        <f t="shared" si="1051"/>
        <v>Arundel</v>
      </c>
      <c r="AA4216" s="10" t="str">
        <f t="shared" si="1052"/>
        <v>SG</v>
      </c>
      <c r="AB4216" s="11" t="str">
        <f t="shared" si="1053"/>
        <v>44352</v>
      </c>
      <c r="AC4216" s="10" t="str">
        <f t="shared" si="1054"/>
        <v>43</v>
      </c>
      <c r="AD4216" s="10" t="str">
        <f t="shared" si="1055"/>
        <v>C3</v>
      </c>
      <c r="AE4216" s="12" t="str">
        <f t="shared" si="1056"/>
        <v/>
      </c>
    </row>
    <row r="4217" spans="1:31" x14ac:dyDescent="0.25">
      <c r="A4217" s="5">
        <v>4325</v>
      </c>
      <c r="B4217" s="6" t="s">
        <v>4598</v>
      </c>
      <c r="C4217" s="6" t="s">
        <v>5579</v>
      </c>
      <c r="D4217" s="6" t="s">
        <v>49</v>
      </c>
      <c r="E4217" s="6" t="s">
        <v>16</v>
      </c>
      <c r="F4217" s="6">
        <v>60</v>
      </c>
      <c r="G4217" s="6" t="s">
        <v>9309</v>
      </c>
      <c r="H4217" s="6" t="s">
        <v>637</v>
      </c>
      <c r="I4217" s="6" t="s">
        <v>291</v>
      </c>
      <c r="J4217" s="7">
        <v>43969</v>
      </c>
      <c r="K4217" s="6">
        <v>45</v>
      </c>
      <c r="L4217" s="6" t="s">
        <v>20</v>
      </c>
      <c r="M4217" s="8"/>
      <c r="O4217">
        <f t="shared" si="1057"/>
        <v>0</v>
      </c>
      <c r="Q4217" s="5" t="str">
        <f t="shared" si="1042"/>
        <v>4325</v>
      </c>
      <c r="R4217" s="6" t="str">
        <f t="shared" si="1043"/>
        <v>Anastacia</v>
      </c>
      <c r="S4217" s="6" t="str">
        <f t="shared" si="1044"/>
        <v>Escobar</v>
      </c>
      <c r="T4217" s="6" t="str">
        <f t="shared" si="1045"/>
        <v>Miss</v>
      </c>
      <c r="U4217" s="6" t="str">
        <f t="shared" si="1046"/>
        <v>F</v>
      </c>
      <c r="V4217" s="6" t="str">
        <f t="shared" si="1047"/>
        <v>60</v>
      </c>
      <c r="W4217" s="6" t="str">
        <f t="shared" si="1048"/>
        <v>Sparta Street</v>
      </c>
      <c r="X4217" s="6" t="str">
        <f t="shared" si="1049"/>
        <v>et</v>
      </c>
      <c r="Y4217" s="6" t="str">
        <f t="shared" si="1050"/>
        <v>Sparta Street</v>
      </c>
      <c r="Z4217" s="6" t="str">
        <f t="shared" si="1051"/>
        <v>Kent</v>
      </c>
      <c r="AA4217" s="6" t="str">
        <f t="shared" si="1052"/>
        <v>HS</v>
      </c>
      <c r="AB4217" s="7" t="str">
        <f t="shared" si="1053"/>
        <v>43969</v>
      </c>
      <c r="AC4217" s="6" t="str">
        <f t="shared" si="1054"/>
        <v>45</v>
      </c>
      <c r="AD4217" s="6" t="str">
        <f t="shared" si="1055"/>
        <v>B</v>
      </c>
      <c r="AE4217" s="8" t="str">
        <f t="shared" si="1056"/>
        <v/>
      </c>
    </row>
    <row r="4218" spans="1:31" x14ac:dyDescent="0.25">
      <c r="A4218" s="9">
        <v>4326</v>
      </c>
      <c r="B4218" s="10" t="s">
        <v>5982</v>
      </c>
      <c r="C4218" s="10" t="s">
        <v>3352</v>
      </c>
      <c r="D4218" s="10" t="s">
        <v>28</v>
      </c>
      <c r="E4218" s="10" t="s">
        <v>29</v>
      </c>
      <c r="F4218" s="10">
        <v>60</v>
      </c>
      <c r="G4218" s="10" t="s">
        <v>9310</v>
      </c>
      <c r="H4218" s="10" t="s">
        <v>8078</v>
      </c>
      <c r="I4218" s="10" t="s">
        <v>171</v>
      </c>
      <c r="J4218" s="11">
        <v>43593</v>
      </c>
      <c r="K4218" s="10">
        <v>82</v>
      </c>
      <c r="L4218" s="10" t="s">
        <v>157</v>
      </c>
      <c r="M4218" s="12"/>
      <c r="O4218">
        <f t="shared" si="1057"/>
        <v>0</v>
      </c>
      <c r="Q4218" s="9" t="str">
        <f t="shared" si="1042"/>
        <v>4326</v>
      </c>
      <c r="R4218" s="10" t="str">
        <f t="shared" si="1043"/>
        <v>Tyler</v>
      </c>
      <c r="S4218" s="10" t="str">
        <f t="shared" si="1044"/>
        <v>Casey</v>
      </c>
      <c r="T4218" s="10" t="str">
        <f t="shared" si="1045"/>
        <v>Mr</v>
      </c>
      <c r="U4218" s="10" t="str">
        <f t="shared" si="1046"/>
        <v>M</v>
      </c>
      <c r="V4218" s="10" t="str">
        <f t="shared" si="1047"/>
        <v>60</v>
      </c>
      <c r="W4218" s="10" t="str">
        <f t="shared" si="1048"/>
        <v>Spence Close</v>
      </c>
      <c r="X4218" s="10" t="str">
        <f t="shared" si="1049"/>
        <v>se</v>
      </c>
      <c r="Y4218" s="10" t="str">
        <f t="shared" si="1050"/>
        <v>Spence Close</v>
      </c>
      <c r="Z4218" s="10" t="str">
        <f t="shared" si="1051"/>
        <v>Congleton</v>
      </c>
      <c r="AA4218" s="10" t="str">
        <f t="shared" si="1052"/>
        <v>PR</v>
      </c>
      <c r="AB4218" s="11" t="str">
        <f t="shared" si="1053"/>
        <v>43593</v>
      </c>
      <c r="AC4218" s="10" t="str">
        <f t="shared" si="1054"/>
        <v>82</v>
      </c>
      <c r="AD4218" s="10" t="str">
        <f t="shared" si="1055"/>
        <v>C3</v>
      </c>
      <c r="AE4218" s="12" t="str">
        <f t="shared" si="1056"/>
        <v/>
      </c>
    </row>
    <row r="4219" spans="1:31" x14ac:dyDescent="0.25">
      <c r="A4219" s="5">
        <v>4327</v>
      </c>
      <c r="B4219" s="6" t="s">
        <v>243</v>
      </c>
      <c r="C4219" s="6" t="s">
        <v>4191</v>
      </c>
      <c r="D4219" s="6" t="s">
        <v>28</v>
      </c>
      <c r="E4219" s="6" t="s">
        <v>29</v>
      </c>
      <c r="F4219" s="6">
        <v>90</v>
      </c>
      <c r="G4219" s="6" t="s">
        <v>9311</v>
      </c>
      <c r="H4219" s="6" t="s">
        <v>1260</v>
      </c>
      <c r="I4219" s="6" t="s">
        <v>32</v>
      </c>
      <c r="J4219" s="7">
        <v>44083</v>
      </c>
      <c r="K4219" s="6">
        <v>62</v>
      </c>
      <c r="L4219" s="6" t="s">
        <v>68</v>
      </c>
      <c r="M4219" s="8"/>
      <c r="O4219">
        <f t="shared" si="1057"/>
        <v>0</v>
      </c>
      <c r="Q4219" s="5" t="str">
        <f t="shared" si="1042"/>
        <v>4327</v>
      </c>
      <c r="R4219" s="6" t="str">
        <f t="shared" si="1043"/>
        <v>Kenneth</v>
      </c>
      <c r="S4219" s="6" t="str">
        <f t="shared" si="1044"/>
        <v>Hall</v>
      </c>
      <c r="T4219" s="6" t="str">
        <f t="shared" si="1045"/>
        <v>Mr</v>
      </c>
      <c r="U4219" s="6" t="str">
        <f t="shared" si="1046"/>
        <v>M</v>
      </c>
      <c r="V4219" s="6" t="str">
        <f t="shared" si="1047"/>
        <v>90</v>
      </c>
      <c r="W4219" s="6" t="str">
        <f t="shared" si="1048"/>
        <v>Spezia Road</v>
      </c>
      <c r="X4219" s="6" t="str">
        <f t="shared" si="1049"/>
        <v>ad</v>
      </c>
      <c r="Y4219" s="6" t="str">
        <f t="shared" si="1050"/>
        <v>Spezia Road</v>
      </c>
      <c r="Z4219" s="6" t="str">
        <f t="shared" si="1051"/>
        <v>Princes Risborough</v>
      </c>
      <c r="AA4219" s="6" t="str">
        <f t="shared" si="1052"/>
        <v>WC</v>
      </c>
      <c r="AB4219" s="7" t="str">
        <f t="shared" si="1053"/>
        <v>44083</v>
      </c>
      <c r="AC4219" s="6" t="str">
        <f t="shared" si="1054"/>
        <v>62</v>
      </c>
      <c r="AD4219" s="6" t="str">
        <f t="shared" si="1055"/>
        <v>A2</v>
      </c>
      <c r="AE4219" s="8" t="str">
        <f t="shared" si="1056"/>
        <v/>
      </c>
    </row>
    <row r="4220" spans="1:31" x14ac:dyDescent="0.25">
      <c r="A4220" s="9">
        <v>4328</v>
      </c>
      <c r="B4220" s="10" t="s">
        <v>181</v>
      </c>
      <c r="C4220" s="10" t="s">
        <v>349</v>
      </c>
      <c r="D4220" s="10" t="s">
        <v>28</v>
      </c>
      <c r="E4220" s="10" t="s">
        <v>29</v>
      </c>
      <c r="F4220" s="10">
        <v>90</v>
      </c>
      <c r="G4220" s="10" t="s">
        <v>9312</v>
      </c>
      <c r="H4220" s="10" t="s">
        <v>1256</v>
      </c>
      <c r="I4220" s="10" t="s">
        <v>32</v>
      </c>
      <c r="J4220" s="11">
        <v>43723</v>
      </c>
      <c r="K4220" s="10">
        <v>6</v>
      </c>
      <c r="L4220" s="10" t="s">
        <v>62</v>
      </c>
      <c r="M4220" s="12"/>
      <c r="O4220">
        <f t="shared" si="1057"/>
        <v>0</v>
      </c>
      <c r="Q4220" s="9" t="str">
        <f t="shared" si="1042"/>
        <v>4328</v>
      </c>
      <c r="R4220" s="10" t="str">
        <f t="shared" si="1043"/>
        <v>Sammy</v>
      </c>
      <c r="S4220" s="10" t="str">
        <f t="shared" si="1044"/>
        <v>Ledbetter</v>
      </c>
      <c r="T4220" s="10" t="str">
        <f t="shared" si="1045"/>
        <v>Mr</v>
      </c>
      <c r="U4220" s="10" t="str">
        <f t="shared" si="1046"/>
        <v>M</v>
      </c>
      <c r="V4220" s="10" t="str">
        <f t="shared" si="1047"/>
        <v>90</v>
      </c>
      <c r="W4220" s="10" t="str">
        <f t="shared" si="1048"/>
        <v>Spindrift Avenue</v>
      </c>
      <c r="X4220" s="10" t="str">
        <f t="shared" si="1049"/>
        <v>ue</v>
      </c>
      <c r="Y4220" s="10" t="str">
        <f t="shared" si="1050"/>
        <v>Spindrift Avenue</v>
      </c>
      <c r="Z4220" s="10" t="str">
        <f t="shared" si="1051"/>
        <v>Sleaford</v>
      </c>
      <c r="AA4220" s="10" t="str">
        <f t="shared" si="1052"/>
        <v>WC</v>
      </c>
      <c r="AB4220" s="11" t="str">
        <f t="shared" si="1053"/>
        <v>43723</v>
      </c>
      <c r="AC4220" s="10" t="str">
        <f t="shared" si="1054"/>
        <v>6</v>
      </c>
      <c r="AD4220" s="10" t="str">
        <f t="shared" si="1055"/>
        <v>C4</v>
      </c>
      <c r="AE4220" s="12" t="str">
        <f t="shared" si="1056"/>
        <v/>
      </c>
    </row>
    <row r="4221" spans="1:31" x14ac:dyDescent="0.25">
      <c r="A4221" s="5">
        <v>4329</v>
      </c>
      <c r="B4221" s="6" t="s">
        <v>688</v>
      </c>
      <c r="C4221" s="6" t="s">
        <v>3832</v>
      </c>
      <c r="D4221" s="6" t="s">
        <v>28</v>
      </c>
      <c r="E4221" s="6" t="s">
        <v>29</v>
      </c>
      <c r="F4221" s="6">
        <v>90</v>
      </c>
      <c r="G4221" s="6" t="s">
        <v>9313</v>
      </c>
      <c r="H4221" s="6" t="s">
        <v>3607</v>
      </c>
      <c r="I4221" s="6" t="s">
        <v>571</v>
      </c>
      <c r="J4221" s="7">
        <v>43746</v>
      </c>
      <c r="K4221" s="6">
        <v>72</v>
      </c>
      <c r="L4221" s="6" t="s">
        <v>52</v>
      </c>
      <c r="M4221" s="8"/>
      <c r="O4221">
        <f t="shared" si="1057"/>
        <v>0</v>
      </c>
      <c r="Q4221" s="5" t="str">
        <f t="shared" si="1042"/>
        <v>4329</v>
      </c>
      <c r="R4221" s="6" t="str">
        <f t="shared" si="1043"/>
        <v>Daniel</v>
      </c>
      <c r="S4221" s="6" t="str">
        <f t="shared" si="1044"/>
        <v>Dodson</v>
      </c>
      <c r="T4221" s="6" t="str">
        <f t="shared" si="1045"/>
        <v>Mr</v>
      </c>
      <c r="U4221" s="6" t="str">
        <f t="shared" si="1046"/>
        <v>M</v>
      </c>
      <c r="V4221" s="6" t="str">
        <f t="shared" si="1047"/>
        <v>90</v>
      </c>
      <c r="W4221" s="6" t="str">
        <f t="shared" si="1048"/>
        <v>Spirit Quay</v>
      </c>
      <c r="X4221" s="6" t="str">
        <f t="shared" si="1049"/>
        <v>ay</v>
      </c>
      <c r="Y4221" s="6" t="str">
        <f t="shared" si="1050"/>
        <v>Spirit Quay</v>
      </c>
      <c r="Z4221" s="6" t="str">
        <f t="shared" si="1051"/>
        <v>Abingdon</v>
      </c>
      <c r="AA4221" s="6" t="str">
        <f t="shared" si="1052"/>
        <v>NP</v>
      </c>
      <c r="AB4221" s="7" t="str">
        <f t="shared" si="1053"/>
        <v>43746</v>
      </c>
      <c r="AC4221" s="6" t="str">
        <f t="shared" si="1054"/>
        <v>72</v>
      </c>
      <c r="AD4221" s="6" t="str">
        <f t="shared" si="1055"/>
        <v>A1</v>
      </c>
      <c r="AE4221" s="8" t="str">
        <f t="shared" si="1056"/>
        <v/>
      </c>
    </row>
    <row r="4222" spans="1:31" x14ac:dyDescent="0.25">
      <c r="A4222" s="9">
        <v>4330</v>
      </c>
      <c r="B4222" s="10" t="s">
        <v>9314</v>
      </c>
      <c r="C4222" s="10" t="s">
        <v>6041</v>
      </c>
      <c r="D4222" s="10" t="s">
        <v>15</v>
      </c>
      <c r="E4222" s="10" t="s">
        <v>16</v>
      </c>
      <c r="F4222" s="10">
        <v>90</v>
      </c>
      <c r="G4222" s="10" t="s">
        <v>9315</v>
      </c>
      <c r="H4222" s="10" t="s">
        <v>7722</v>
      </c>
      <c r="I4222" s="10" t="s">
        <v>32</v>
      </c>
      <c r="J4222" s="11">
        <v>43570</v>
      </c>
      <c r="K4222" s="10">
        <v>75</v>
      </c>
      <c r="L4222" s="10" t="s">
        <v>157</v>
      </c>
      <c r="M4222" s="12"/>
      <c r="O4222">
        <f t="shared" si="1057"/>
        <v>0</v>
      </c>
      <c r="Q4222" s="9" t="str">
        <f t="shared" si="1042"/>
        <v>4330</v>
      </c>
      <c r="R4222" s="10" t="str">
        <f t="shared" si="1043"/>
        <v>Anja</v>
      </c>
      <c r="S4222" s="10" t="str">
        <f t="shared" si="1044"/>
        <v>Schmidt</v>
      </c>
      <c r="T4222" s="10" t="str">
        <f t="shared" si="1045"/>
        <v>Mrs</v>
      </c>
      <c r="U4222" s="10" t="str">
        <f t="shared" si="1046"/>
        <v>F</v>
      </c>
      <c r="V4222" s="10" t="str">
        <f t="shared" si="1047"/>
        <v>90</v>
      </c>
      <c r="W4222" s="10" t="str">
        <f t="shared" si="1048"/>
        <v>Splendour Walk</v>
      </c>
      <c r="X4222" s="10" t="str">
        <f t="shared" si="1049"/>
        <v>lk</v>
      </c>
      <c r="Y4222" s="10" t="str">
        <f t="shared" si="1050"/>
        <v>Splendour Walk</v>
      </c>
      <c r="Z4222" s="10" t="str">
        <f t="shared" si="1051"/>
        <v>Muir Of Ord</v>
      </c>
      <c r="AA4222" s="10" t="str">
        <f t="shared" si="1052"/>
        <v>WC</v>
      </c>
      <c r="AB4222" s="11" t="str">
        <f t="shared" si="1053"/>
        <v>43570</v>
      </c>
      <c r="AC4222" s="10" t="str">
        <f t="shared" si="1054"/>
        <v>75</v>
      </c>
      <c r="AD4222" s="10" t="str">
        <f t="shared" si="1055"/>
        <v>C3</v>
      </c>
      <c r="AE4222" s="12" t="str">
        <f t="shared" si="1056"/>
        <v/>
      </c>
    </row>
    <row r="4223" spans="1:31" x14ac:dyDescent="0.25">
      <c r="A4223" s="5">
        <v>4331</v>
      </c>
      <c r="B4223" s="6" t="s">
        <v>5982</v>
      </c>
      <c r="C4223" s="6" t="s">
        <v>332</v>
      </c>
      <c r="D4223" s="6" t="s">
        <v>41</v>
      </c>
      <c r="E4223" s="6" t="s">
        <v>16</v>
      </c>
      <c r="F4223" s="6">
        <v>90</v>
      </c>
      <c r="G4223" s="6" t="s">
        <v>9316</v>
      </c>
      <c r="H4223" s="6" t="s">
        <v>6297</v>
      </c>
      <c r="I4223" s="6" t="s">
        <v>32</v>
      </c>
      <c r="J4223" s="7">
        <v>43761</v>
      </c>
      <c r="K4223" s="6">
        <v>9</v>
      </c>
      <c r="L4223" s="6" t="s">
        <v>44</v>
      </c>
      <c r="M4223" s="8"/>
      <c r="O4223">
        <f t="shared" si="1057"/>
        <v>0</v>
      </c>
      <c r="Q4223" s="5" t="str">
        <f t="shared" si="1042"/>
        <v>4331</v>
      </c>
      <c r="R4223" s="6" t="str">
        <f t="shared" si="1043"/>
        <v>Tyler</v>
      </c>
      <c r="S4223" s="6" t="str">
        <f t="shared" si="1044"/>
        <v>Miles</v>
      </c>
      <c r="T4223" s="6" t="str">
        <f t="shared" si="1045"/>
        <v>Ms</v>
      </c>
      <c r="U4223" s="6" t="str">
        <f t="shared" si="1046"/>
        <v>F</v>
      </c>
      <c r="V4223" s="6" t="str">
        <f t="shared" si="1047"/>
        <v>90</v>
      </c>
      <c r="W4223" s="6" t="str">
        <f t="shared" si="1048"/>
        <v>Spondon Villas</v>
      </c>
      <c r="X4223" s="6" t="str">
        <f t="shared" si="1049"/>
        <v>as</v>
      </c>
      <c r="Y4223" s="6" t="str">
        <f t="shared" si="1050"/>
        <v>Spondon Villas</v>
      </c>
      <c r="Z4223" s="6" t="str">
        <f t="shared" si="1051"/>
        <v>Polegate</v>
      </c>
      <c r="AA4223" s="6" t="str">
        <f t="shared" si="1052"/>
        <v>WC</v>
      </c>
      <c r="AB4223" s="7" t="str">
        <f t="shared" si="1053"/>
        <v>43761</v>
      </c>
      <c r="AC4223" s="6" t="str">
        <f t="shared" si="1054"/>
        <v>9</v>
      </c>
      <c r="AD4223" s="6" t="str">
        <f t="shared" si="1055"/>
        <v>D</v>
      </c>
      <c r="AE4223" s="8" t="str">
        <f t="shared" si="1056"/>
        <v/>
      </c>
    </row>
    <row r="4224" spans="1:31" x14ac:dyDescent="0.25">
      <c r="A4224" s="9">
        <v>4332</v>
      </c>
      <c r="B4224" s="10" t="s">
        <v>2221</v>
      </c>
      <c r="C4224" s="10" t="s">
        <v>5364</v>
      </c>
      <c r="D4224" s="10" t="s">
        <v>28</v>
      </c>
      <c r="E4224" s="10" t="s">
        <v>29</v>
      </c>
      <c r="F4224" s="10">
        <v>60</v>
      </c>
      <c r="G4224" s="10" t="s">
        <v>9317</v>
      </c>
      <c r="H4224" s="10" t="s">
        <v>1583</v>
      </c>
      <c r="I4224" s="10" t="s">
        <v>32</v>
      </c>
      <c r="J4224" s="11">
        <v>44290</v>
      </c>
      <c r="K4224" s="10">
        <v>99</v>
      </c>
      <c r="L4224" s="10" t="s">
        <v>39</v>
      </c>
      <c r="M4224" s="12"/>
      <c r="O4224">
        <f t="shared" si="1057"/>
        <v>0</v>
      </c>
      <c r="Q4224" s="9" t="str">
        <f t="shared" si="1042"/>
        <v>4332</v>
      </c>
      <c r="R4224" s="10" t="str">
        <f t="shared" si="1043"/>
        <v>Jordon</v>
      </c>
      <c r="S4224" s="10" t="str">
        <f t="shared" si="1044"/>
        <v>Negron</v>
      </c>
      <c r="T4224" s="10" t="str">
        <f t="shared" si="1045"/>
        <v>Mr</v>
      </c>
      <c r="U4224" s="10" t="str">
        <f t="shared" si="1046"/>
        <v>M</v>
      </c>
      <c r="V4224" s="10" t="str">
        <f t="shared" si="1047"/>
        <v>60</v>
      </c>
      <c r="W4224" s="10" t="str">
        <f t="shared" si="1048"/>
        <v>Spring Row</v>
      </c>
      <c r="X4224" s="10" t="str">
        <f t="shared" si="1049"/>
        <v>ow</v>
      </c>
      <c r="Y4224" s="10" t="str">
        <f t="shared" si="1050"/>
        <v>Spring Row</v>
      </c>
      <c r="Z4224" s="10" t="str">
        <f t="shared" si="1051"/>
        <v>St. Ives</v>
      </c>
      <c r="AA4224" s="10" t="str">
        <f t="shared" si="1052"/>
        <v>WC</v>
      </c>
      <c r="AB4224" s="11" t="str">
        <f t="shared" si="1053"/>
        <v>44290</v>
      </c>
      <c r="AC4224" s="10" t="str">
        <f t="shared" si="1054"/>
        <v>99</v>
      </c>
      <c r="AD4224" s="10" t="str">
        <f t="shared" si="1055"/>
        <v>C1</v>
      </c>
      <c r="AE4224" s="12" t="str">
        <f t="shared" si="1056"/>
        <v/>
      </c>
    </row>
    <row r="4225" spans="1:31" x14ac:dyDescent="0.25">
      <c r="A4225" s="5">
        <v>4333</v>
      </c>
      <c r="B4225" s="6" t="s">
        <v>9318</v>
      </c>
      <c r="C4225" s="6" t="s">
        <v>4512</v>
      </c>
      <c r="D4225" s="6" t="s">
        <v>15</v>
      </c>
      <c r="E4225" s="6" t="s">
        <v>16</v>
      </c>
      <c r="F4225" s="6">
        <v>60</v>
      </c>
      <c r="G4225" s="6" t="s">
        <v>9319</v>
      </c>
      <c r="H4225" s="6" t="s">
        <v>3488</v>
      </c>
      <c r="I4225" s="6" t="s">
        <v>25</v>
      </c>
      <c r="J4225" s="7">
        <v>43737</v>
      </c>
      <c r="K4225" s="6">
        <v>3</v>
      </c>
      <c r="L4225" s="6" t="s">
        <v>44</v>
      </c>
      <c r="M4225" s="8"/>
      <c r="O4225">
        <f t="shared" si="1057"/>
        <v>0</v>
      </c>
      <c r="Q4225" s="5" t="str">
        <f t="shared" si="1042"/>
        <v>4333</v>
      </c>
      <c r="R4225" s="6" t="str">
        <f t="shared" si="1043"/>
        <v>Lavona</v>
      </c>
      <c r="S4225" s="6" t="str">
        <f t="shared" si="1044"/>
        <v>Woody</v>
      </c>
      <c r="T4225" s="6" t="str">
        <f t="shared" si="1045"/>
        <v>Mrs</v>
      </c>
      <c r="U4225" s="6" t="str">
        <f t="shared" si="1046"/>
        <v>F</v>
      </c>
      <c r="V4225" s="6" t="str">
        <f t="shared" si="1047"/>
        <v>60</v>
      </c>
      <c r="W4225" s="6" t="str">
        <f t="shared" si="1048"/>
        <v>Spring Street</v>
      </c>
      <c r="X4225" s="6" t="str">
        <f t="shared" si="1049"/>
        <v>et</v>
      </c>
      <c r="Y4225" s="6" t="str">
        <f t="shared" si="1050"/>
        <v>Spring Street</v>
      </c>
      <c r="Z4225" s="6" t="str">
        <f t="shared" si="1051"/>
        <v>Hastings</v>
      </c>
      <c r="AA4225" s="6" t="str">
        <f t="shared" si="1052"/>
        <v>HG</v>
      </c>
      <c r="AB4225" s="7" t="str">
        <f t="shared" si="1053"/>
        <v>43737</v>
      </c>
      <c r="AC4225" s="6" t="str">
        <f t="shared" si="1054"/>
        <v>3</v>
      </c>
      <c r="AD4225" s="6" t="str">
        <f t="shared" si="1055"/>
        <v>D</v>
      </c>
      <c r="AE4225" s="8" t="str">
        <f t="shared" si="1056"/>
        <v/>
      </c>
    </row>
    <row r="4226" spans="1:31" x14ac:dyDescent="0.25">
      <c r="A4226" s="5">
        <v>4335</v>
      </c>
      <c r="B4226" s="6" t="s">
        <v>4983</v>
      </c>
      <c r="C4226" s="6" t="s">
        <v>8472</v>
      </c>
      <c r="D4226" s="6" t="s">
        <v>49</v>
      </c>
      <c r="E4226" s="6" t="s">
        <v>16</v>
      </c>
      <c r="F4226" s="6">
        <v>90</v>
      </c>
      <c r="G4226" s="6" t="s">
        <v>9320</v>
      </c>
      <c r="H4226" s="6" t="s">
        <v>1379</v>
      </c>
      <c r="I4226" s="6" t="s">
        <v>32</v>
      </c>
      <c r="J4226" s="7">
        <v>43840</v>
      </c>
      <c r="K4226" s="6">
        <v>17</v>
      </c>
      <c r="L4226" s="6" t="s">
        <v>99</v>
      </c>
      <c r="M4226" s="8"/>
      <c r="O4226">
        <f t="shared" si="1057"/>
        <v>0</v>
      </c>
      <c r="Q4226" s="5" t="str">
        <f t="shared" si="1042"/>
        <v>4335</v>
      </c>
      <c r="R4226" s="6" t="str">
        <f t="shared" si="1043"/>
        <v>Curtis</v>
      </c>
      <c r="S4226" s="6" t="str">
        <f t="shared" si="1044"/>
        <v>Nash</v>
      </c>
      <c r="T4226" s="6" t="str">
        <f t="shared" si="1045"/>
        <v>Miss</v>
      </c>
      <c r="U4226" s="6" t="str">
        <f t="shared" si="1046"/>
        <v>F</v>
      </c>
      <c r="V4226" s="6" t="str">
        <f t="shared" si="1047"/>
        <v>90</v>
      </c>
      <c r="W4226" s="6" t="str">
        <f t="shared" si="1048"/>
        <v>Springfield Road</v>
      </c>
      <c r="X4226" s="6" t="str">
        <f t="shared" si="1049"/>
        <v>ad</v>
      </c>
      <c r="Y4226" s="6" t="str">
        <f t="shared" si="1050"/>
        <v>Springfield Road</v>
      </c>
      <c r="Z4226" s="6" t="str">
        <f t="shared" si="1051"/>
        <v>Tipton</v>
      </c>
      <c r="AA4226" s="6" t="str">
        <f t="shared" si="1052"/>
        <v>WC</v>
      </c>
      <c r="AB4226" s="7" t="str">
        <f t="shared" si="1053"/>
        <v>43840</v>
      </c>
      <c r="AC4226" s="6" t="str">
        <f t="shared" si="1054"/>
        <v>17</v>
      </c>
      <c r="AD4226" s="6" t="str">
        <f t="shared" si="1055"/>
        <v>E</v>
      </c>
      <c r="AE4226" s="8" t="str">
        <f t="shared" si="1056"/>
        <v/>
      </c>
    </row>
    <row r="4227" spans="1:31" x14ac:dyDescent="0.25">
      <c r="A4227" s="9">
        <v>4336</v>
      </c>
      <c r="B4227" s="10" t="s">
        <v>9321</v>
      </c>
      <c r="C4227" s="10" t="s">
        <v>8521</v>
      </c>
      <c r="D4227" s="10" t="s">
        <v>15</v>
      </c>
      <c r="E4227" s="10" t="s">
        <v>16</v>
      </c>
      <c r="F4227" s="10">
        <v>30</v>
      </c>
      <c r="G4227" s="10" t="s">
        <v>9322</v>
      </c>
      <c r="H4227" s="10" t="s">
        <v>4551</v>
      </c>
      <c r="I4227" s="10" t="s">
        <v>38</v>
      </c>
      <c r="J4227" s="11">
        <v>43505</v>
      </c>
      <c r="K4227" s="10">
        <v>53</v>
      </c>
      <c r="L4227" s="10" t="s">
        <v>99</v>
      </c>
      <c r="M4227" s="12"/>
      <c r="O4227">
        <f t="shared" si="1057"/>
        <v>0</v>
      </c>
      <c r="Q4227" s="9" t="str">
        <f t="shared" si="1042"/>
        <v>4336</v>
      </c>
      <c r="R4227" s="10" t="str">
        <f t="shared" si="1043"/>
        <v>Marvella</v>
      </c>
      <c r="S4227" s="10" t="str">
        <f t="shared" si="1044"/>
        <v>Draper</v>
      </c>
      <c r="T4227" s="10" t="str">
        <f t="shared" si="1045"/>
        <v>Mrs</v>
      </c>
      <c r="U4227" s="10" t="str">
        <f t="shared" si="1046"/>
        <v>F</v>
      </c>
      <c r="V4227" s="10" t="str">
        <f t="shared" si="1047"/>
        <v>30</v>
      </c>
      <c r="W4227" s="10" t="str">
        <f t="shared" si="1048"/>
        <v>Springfield Walk</v>
      </c>
      <c r="X4227" s="10" t="str">
        <f t="shared" si="1049"/>
        <v>lk</v>
      </c>
      <c r="Y4227" s="10" t="str">
        <f t="shared" si="1050"/>
        <v>Springfield Walk</v>
      </c>
      <c r="Z4227" s="10" t="str">
        <f t="shared" si="1051"/>
        <v>Darvel</v>
      </c>
      <c r="AA4227" s="10" t="str">
        <f t="shared" si="1052"/>
        <v>RM</v>
      </c>
      <c r="AB4227" s="11" t="str">
        <f t="shared" si="1053"/>
        <v>43505</v>
      </c>
      <c r="AC4227" s="10" t="str">
        <f t="shared" si="1054"/>
        <v>53</v>
      </c>
      <c r="AD4227" s="10" t="str">
        <f t="shared" si="1055"/>
        <v>E</v>
      </c>
      <c r="AE4227" s="12" t="str">
        <f t="shared" si="1056"/>
        <v/>
      </c>
    </row>
    <row r="4228" spans="1:31" x14ac:dyDescent="0.25">
      <c r="A4228" s="5">
        <v>4337</v>
      </c>
      <c r="B4228" s="6" t="s">
        <v>9323</v>
      </c>
      <c r="C4228" s="6" t="s">
        <v>9324</v>
      </c>
      <c r="D4228" s="6" t="s">
        <v>49</v>
      </c>
      <c r="E4228" s="6" t="s">
        <v>16</v>
      </c>
      <c r="F4228" s="6">
        <v>60</v>
      </c>
      <c r="G4228" s="6" t="s">
        <v>9325</v>
      </c>
      <c r="H4228" s="6" t="s">
        <v>4525</v>
      </c>
      <c r="I4228" s="6" t="s">
        <v>87</v>
      </c>
      <c r="J4228" s="7">
        <v>44018</v>
      </c>
      <c r="K4228" s="6">
        <v>32</v>
      </c>
      <c r="L4228" s="6" t="s">
        <v>44</v>
      </c>
      <c r="M4228" s="8"/>
      <c r="O4228">
        <f t="shared" si="1057"/>
        <v>0</v>
      </c>
      <c r="Q4228" s="5" t="str">
        <f t="shared" si="1042"/>
        <v>4337</v>
      </c>
      <c r="R4228" s="6" t="str">
        <f t="shared" si="1043"/>
        <v>Kacy</v>
      </c>
      <c r="S4228" s="6" t="str">
        <f t="shared" si="1044"/>
        <v>Quintana</v>
      </c>
      <c r="T4228" s="6" t="str">
        <f t="shared" si="1045"/>
        <v>Miss</v>
      </c>
      <c r="U4228" s="6" t="str">
        <f t="shared" si="1046"/>
        <v>F</v>
      </c>
      <c r="V4228" s="6" t="str">
        <f t="shared" si="1047"/>
        <v>60</v>
      </c>
      <c r="W4228" s="6" t="str">
        <f t="shared" si="1048"/>
        <v>Spur Road</v>
      </c>
      <c r="X4228" s="6" t="str">
        <f t="shared" si="1049"/>
        <v>ad</v>
      </c>
      <c r="Y4228" s="6" t="str">
        <f t="shared" si="1050"/>
        <v>Spur Road</v>
      </c>
      <c r="Z4228" s="6" t="str">
        <f t="shared" si="1051"/>
        <v>Blaydon-On-Tyne</v>
      </c>
      <c r="AA4228" s="6" t="str">
        <f t="shared" si="1052"/>
        <v>FY</v>
      </c>
      <c r="AB4228" s="7" t="str">
        <f t="shared" si="1053"/>
        <v>44018</v>
      </c>
      <c r="AC4228" s="6" t="str">
        <f t="shared" si="1054"/>
        <v>32</v>
      </c>
      <c r="AD4228" s="6" t="str">
        <f t="shared" si="1055"/>
        <v>D</v>
      </c>
      <c r="AE4228" s="8" t="str">
        <f t="shared" si="1056"/>
        <v/>
      </c>
    </row>
    <row r="4229" spans="1:31" x14ac:dyDescent="0.25">
      <c r="A4229" s="9">
        <v>4338</v>
      </c>
      <c r="B4229" s="10" t="s">
        <v>9326</v>
      </c>
      <c r="C4229" s="10" t="s">
        <v>5239</v>
      </c>
      <c r="D4229" s="10" t="s">
        <v>90</v>
      </c>
      <c r="E4229" s="10" t="s">
        <v>16</v>
      </c>
      <c r="F4229" s="10">
        <v>90</v>
      </c>
      <c r="G4229" s="10" t="s">
        <v>9327</v>
      </c>
      <c r="H4229" s="10" t="s">
        <v>1888</v>
      </c>
      <c r="I4229" s="10" t="s">
        <v>291</v>
      </c>
      <c r="J4229" s="11">
        <v>43814</v>
      </c>
      <c r="K4229" s="10">
        <v>41</v>
      </c>
      <c r="L4229" s="10" t="s">
        <v>99</v>
      </c>
      <c r="M4229" s="12"/>
      <c r="O4229">
        <f t="shared" si="1057"/>
        <v>0</v>
      </c>
      <c r="Q4229" s="9" t="str">
        <f t="shared" si="1042"/>
        <v>4338</v>
      </c>
      <c r="R4229" s="10" t="str">
        <f t="shared" si="1043"/>
        <v>Raina</v>
      </c>
      <c r="S4229" s="10" t="str">
        <f t="shared" si="1044"/>
        <v>Thacker</v>
      </c>
      <c r="T4229" s="10" t="str">
        <f t="shared" si="1045"/>
        <v>Dr</v>
      </c>
      <c r="U4229" s="10" t="str">
        <f t="shared" si="1046"/>
        <v>F</v>
      </c>
      <c r="V4229" s="10" t="str">
        <f t="shared" si="1047"/>
        <v>90</v>
      </c>
      <c r="W4229" s="10" t="str">
        <f t="shared" si="1048"/>
        <v>Squirrels Close</v>
      </c>
      <c r="X4229" s="10" t="str">
        <f t="shared" si="1049"/>
        <v>se</v>
      </c>
      <c r="Y4229" s="10" t="str">
        <f t="shared" si="1050"/>
        <v>Squirrels Close</v>
      </c>
      <c r="Z4229" s="10" t="str">
        <f t="shared" si="1051"/>
        <v>Isle Of Jura</v>
      </c>
      <c r="AA4229" s="10" t="str">
        <f t="shared" si="1052"/>
        <v>HS</v>
      </c>
      <c r="AB4229" s="11" t="str">
        <f t="shared" si="1053"/>
        <v>43814</v>
      </c>
      <c r="AC4229" s="10" t="str">
        <f t="shared" si="1054"/>
        <v>41</v>
      </c>
      <c r="AD4229" s="10" t="str">
        <f t="shared" si="1055"/>
        <v>E</v>
      </c>
      <c r="AE4229" s="12" t="str">
        <f t="shared" si="1056"/>
        <v/>
      </c>
    </row>
    <row r="4230" spans="1:31" x14ac:dyDescent="0.25">
      <c r="A4230" s="5">
        <v>4339</v>
      </c>
      <c r="B4230" s="6" t="s">
        <v>2546</v>
      </c>
      <c r="C4230" s="6" t="s">
        <v>1719</v>
      </c>
      <c r="D4230" s="6" t="s">
        <v>28</v>
      </c>
      <c r="E4230" s="6" t="s">
        <v>29</v>
      </c>
      <c r="F4230" s="6">
        <v>90</v>
      </c>
      <c r="G4230" s="6" t="s">
        <v>9328</v>
      </c>
      <c r="H4230" s="6" t="s">
        <v>1743</v>
      </c>
      <c r="I4230" s="6" t="s">
        <v>32</v>
      </c>
      <c r="J4230" s="7">
        <v>44290</v>
      </c>
      <c r="K4230" s="6">
        <v>37</v>
      </c>
      <c r="L4230" s="6" t="s">
        <v>33</v>
      </c>
      <c r="M4230" s="8"/>
      <c r="O4230">
        <f t="shared" si="1057"/>
        <v>0</v>
      </c>
      <c r="Q4230" s="5" t="str">
        <f t="shared" ref="Q4230:Q4293" si="1058">TRIM(A4230)</f>
        <v>4339</v>
      </c>
      <c r="R4230" s="6" t="str">
        <f t="shared" ref="R4230:R4293" si="1059">TRIM(B4230)</f>
        <v>Duane</v>
      </c>
      <c r="S4230" s="6" t="str">
        <f t="shared" ref="S4230:S4293" si="1060">TRIM(C4230)</f>
        <v>Sargent</v>
      </c>
      <c r="T4230" s="6" t="str">
        <f t="shared" ref="T4230:T4293" si="1061">TRIM(D4230)</f>
        <v>Mr</v>
      </c>
      <c r="U4230" s="6" t="str">
        <f t="shared" ref="U4230:U4293" si="1062">IF(ISNUMBER(SEARCH("f",TRIM(E4230))),"F","M")</f>
        <v>M</v>
      </c>
      <c r="V4230" s="6" t="str">
        <f t="shared" ref="V4230:V4293" si="1063">TRIM(F4230)</f>
        <v>90</v>
      </c>
      <c r="W4230" s="6" t="str">
        <f t="shared" ref="W4230:W4293" si="1064">SUBSTITUTE(SUBSTITUTE(SUBSTITUTE(PROPER(TRIM(G4230)),"(?)","")," (No",""),"'S","'s")</f>
        <v>St Albans</v>
      </c>
      <c r="X4230" s="6" t="str">
        <f t="shared" ref="X4230:X4293" si="1065">RIGHT(W4230,2)</f>
        <v>ns</v>
      </c>
      <c r="Y4230" s="6" t="str">
        <f t="shared" ref="Y4230:Y4293" si="1066">IF(OR(X4230="St",X4230="Av",X4230="Pl"),SUBSTITUTE(SUBSTITUTE(SUBSTITUTE(SUBSTITUTE(SUBSTITUTE(SUBSTITUTE(SUBSTITUTE(W4230,"Rd","Road"),"St","Street"),"Cls", "Close"),"Plc","Place"),"Bldgs","Buildings"),"Av","Avenue"),"Pl","Place"),SUBSTITUTE(SUBSTITUTE(SUBSTITUTE(SUBSTITUTE(SUBSTITUTE(W4230,"Rd","Road"),"Cls", "Close"),"Plc","Place"),"Bldgs","Buildings"),"Crt","Court"))</f>
        <v>St Albans</v>
      </c>
      <c r="Z4230" s="6" t="str">
        <f t="shared" ref="Z4230:Z4293" si="1067">TRIM(H4230)</f>
        <v>Warwick</v>
      </c>
      <c r="AA4230" s="6" t="str">
        <f t="shared" ref="AA4230:AA4293" si="1068">TRIM(I4230)</f>
        <v>WC</v>
      </c>
      <c r="AB4230" s="7" t="str">
        <f t="shared" ref="AB4230:AB4293" si="1069">TRIM(J4230)</f>
        <v>44290</v>
      </c>
      <c r="AC4230" s="6" t="str">
        <f t="shared" ref="AC4230:AC4293" si="1070">TRIM(K4230)</f>
        <v>37</v>
      </c>
      <c r="AD4230" s="6" t="str">
        <f t="shared" ref="AD4230:AD4293" si="1071">TRIM(L4230)</f>
        <v>A3</v>
      </c>
      <c r="AE4230" s="8" t="str">
        <f t="shared" ref="AE4230:AE4293" si="1072">TRIM(M4230)</f>
        <v/>
      </c>
    </row>
    <row r="4231" spans="1:31" x14ac:dyDescent="0.25">
      <c r="A4231" s="9">
        <v>4340</v>
      </c>
      <c r="B4231" s="10" t="s">
        <v>9329</v>
      </c>
      <c r="C4231" s="10" t="s">
        <v>2412</v>
      </c>
      <c r="D4231" s="10" t="s">
        <v>49</v>
      </c>
      <c r="E4231" s="10" t="s">
        <v>16</v>
      </c>
      <c r="F4231" s="10">
        <v>90</v>
      </c>
      <c r="G4231" s="10" t="s">
        <v>9330</v>
      </c>
      <c r="H4231" s="10" t="s">
        <v>3454</v>
      </c>
      <c r="I4231" s="10" t="s">
        <v>32</v>
      </c>
      <c r="J4231" s="11">
        <v>43932</v>
      </c>
      <c r="K4231" s="10">
        <v>13</v>
      </c>
      <c r="L4231" s="10" t="s">
        <v>44</v>
      </c>
      <c r="M4231" s="12"/>
      <c r="O4231">
        <f t="shared" si="1057"/>
        <v>0</v>
      </c>
      <c r="Q4231" s="9" t="str">
        <f t="shared" si="1058"/>
        <v>4340</v>
      </c>
      <c r="R4231" s="10" t="str">
        <f t="shared" si="1059"/>
        <v>Annice</v>
      </c>
      <c r="S4231" s="10" t="str">
        <f t="shared" si="1060"/>
        <v>Dunlap</v>
      </c>
      <c r="T4231" s="10" t="str">
        <f t="shared" si="1061"/>
        <v>Miss</v>
      </c>
      <c r="U4231" s="10" t="str">
        <f t="shared" si="1062"/>
        <v>F</v>
      </c>
      <c r="V4231" s="10" t="str">
        <f t="shared" si="1063"/>
        <v>90</v>
      </c>
      <c r="W4231" s="10" t="str">
        <f t="shared" si="1064"/>
        <v>St Albans's</v>
      </c>
      <c r="X4231" s="10" t="str">
        <f t="shared" si="1065"/>
        <v>'s</v>
      </c>
      <c r="Y4231" s="10" t="str">
        <f t="shared" si="1066"/>
        <v>St Albans's</v>
      </c>
      <c r="Z4231" s="10" t="str">
        <f t="shared" si="1067"/>
        <v>Newton Abbot</v>
      </c>
      <c r="AA4231" s="10" t="str">
        <f t="shared" si="1068"/>
        <v>WC</v>
      </c>
      <c r="AB4231" s="11" t="str">
        <f t="shared" si="1069"/>
        <v>43932</v>
      </c>
      <c r="AC4231" s="10" t="str">
        <f t="shared" si="1070"/>
        <v>13</v>
      </c>
      <c r="AD4231" s="10" t="str">
        <f t="shared" si="1071"/>
        <v>D</v>
      </c>
      <c r="AE4231" s="12" t="str">
        <f t="shared" si="1072"/>
        <v/>
      </c>
    </row>
    <row r="4232" spans="1:31" x14ac:dyDescent="0.25">
      <c r="A4232" s="5">
        <v>4341</v>
      </c>
      <c r="B4232" s="6" t="s">
        <v>8556</v>
      </c>
      <c r="C4232" s="6" t="s">
        <v>3816</v>
      </c>
      <c r="D4232" s="6" t="s">
        <v>90</v>
      </c>
      <c r="E4232" s="6" t="s">
        <v>29</v>
      </c>
      <c r="F4232" s="6">
        <v>60</v>
      </c>
      <c r="G4232" s="6" t="s">
        <v>9331</v>
      </c>
      <c r="H4232" s="6" t="s">
        <v>3399</v>
      </c>
      <c r="I4232" s="6" t="s">
        <v>93</v>
      </c>
      <c r="J4232" s="7">
        <v>43524</v>
      </c>
      <c r="K4232" s="6">
        <v>42</v>
      </c>
      <c r="L4232" s="6" t="s">
        <v>157</v>
      </c>
      <c r="M4232" s="8"/>
      <c r="O4232">
        <f t="shared" si="1057"/>
        <v>0</v>
      </c>
      <c r="Q4232" s="5" t="str">
        <f t="shared" si="1058"/>
        <v>4341</v>
      </c>
      <c r="R4232" s="6" t="str">
        <f t="shared" si="1059"/>
        <v>Ismael</v>
      </c>
      <c r="S4232" s="6" t="str">
        <f t="shared" si="1060"/>
        <v>Cornett</v>
      </c>
      <c r="T4232" s="6" t="str">
        <f t="shared" si="1061"/>
        <v>Dr</v>
      </c>
      <c r="U4232" s="6" t="str">
        <f t="shared" si="1062"/>
        <v>M</v>
      </c>
      <c r="V4232" s="6" t="str">
        <f t="shared" si="1063"/>
        <v>60</v>
      </c>
      <c r="W4232" s="6" t="str">
        <f t="shared" si="1064"/>
        <v>St Alphege</v>
      </c>
      <c r="X4232" s="6" t="str">
        <f t="shared" si="1065"/>
        <v>ge</v>
      </c>
      <c r="Y4232" s="6" t="str">
        <f t="shared" si="1066"/>
        <v>St Alphege</v>
      </c>
      <c r="Z4232" s="6" t="str">
        <f t="shared" si="1067"/>
        <v>Buckfastleigh</v>
      </c>
      <c r="AA4232" s="6" t="str">
        <f t="shared" si="1068"/>
        <v>TF</v>
      </c>
      <c r="AB4232" s="7" t="str">
        <f t="shared" si="1069"/>
        <v>43524</v>
      </c>
      <c r="AC4232" s="6" t="str">
        <f t="shared" si="1070"/>
        <v>42</v>
      </c>
      <c r="AD4232" s="6" t="str">
        <f t="shared" si="1071"/>
        <v>C3</v>
      </c>
      <c r="AE4232" s="8" t="str">
        <f t="shared" si="1072"/>
        <v/>
      </c>
    </row>
    <row r="4233" spans="1:31" x14ac:dyDescent="0.25">
      <c r="A4233" s="9">
        <v>4342</v>
      </c>
      <c r="B4233" s="10" t="s">
        <v>4414</v>
      </c>
      <c r="C4233" s="10" t="s">
        <v>1589</v>
      </c>
      <c r="D4233" s="10" t="s">
        <v>28</v>
      </c>
      <c r="E4233" s="10" t="s">
        <v>29</v>
      </c>
      <c r="F4233" s="10">
        <v>90</v>
      </c>
      <c r="G4233" s="10" t="s">
        <v>9332</v>
      </c>
      <c r="H4233" s="10" t="s">
        <v>768</v>
      </c>
      <c r="I4233" s="10" t="s">
        <v>32</v>
      </c>
      <c r="J4233" s="11">
        <v>43868</v>
      </c>
      <c r="K4233" s="10">
        <v>73</v>
      </c>
      <c r="L4233" s="10" t="s">
        <v>44</v>
      </c>
      <c r="M4233" s="12"/>
      <c r="O4233">
        <f t="shared" si="1057"/>
        <v>0</v>
      </c>
      <c r="Q4233" s="9" t="str">
        <f t="shared" si="1058"/>
        <v>4342</v>
      </c>
      <c r="R4233" s="10" t="str">
        <f t="shared" si="1059"/>
        <v>Blaine</v>
      </c>
      <c r="S4233" s="10" t="str">
        <f t="shared" si="1060"/>
        <v>Snider</v>
      </c>
      <c r="T4233" s="10" t="str">
        <f t="shared" si="1061"/>
        <v>Mr</v>
      </c>
      <c r="U4233" s="10" t="str">
        <f t="shared" si="1062"/>
        <v>M</v>
      </c>
      <c r="V4233" s="10" t="str">
        <f t="shared" si="1063"/>
        <v>90</v>
      </c>
      <c r="W4233" s="10" t="str">
        <f t="shared" si="1064"/>
        <v>St Antonys</v>
      </c>
      <c r="X4233" s="10" t="str">
        <f t="shared" si="1065"/>
        <v>ys</v>
      </c>
      <c r="Y4233" s="10" t="str">
        <f t="shared" si="1066"/>
        <v>St Antonys</v>
      </c>
      <c r="Z4233" s="10" t="str">
        <f t="shared" si="1067"/>
        <v>Lutterworth</v>
      </c>
      <c r="AA4233" s="10" t="str">
        <f t="shared" si="1068"/>
        <v>WC</v>
      </c>
      <c r="AB4233" s="11" t="str">
        <f t="shared" si="1069"/>
        <v>43868</v>
      </c>
      <c r="AC4233" s="10" t="str">
        <f t="shared" si="1070"/>
        <v>73</v>
      </c>
      <c r="AD4233" s="10" t="str">
        <f t="shared" si="1071"/>
        <v>D</v>
      </c>
      <c r="AE4233" s="12" t="str">
        <f t="shared" si="1072"/>
        <v/>
      </c>
    </row>
    <row r="4234" spans="1:31" x14ac:dyDescent="0.25">
      <c r="A4234" s="5">
        <v>4343</v>
      </c>
      <c r="B4234" s="6" t="s">
        <v>4631</v>
      </c>
      <c r="C4234" s="6" t="s">
        <v>5640</v>
      </c>
      <c r="D4234" s="6" t="s">
        <v>28</v>
      </c>
      <c r="E4234" s="6" t="s">
        <v>29</v>
      </c>
      <c r="F4234" s="6">
        <v>30</v>
      </c>
      <c r="G4234" s="6" t="s">
        <v>9333</v>
      </c>
      <c r="H4234" s="6" t="s">
        <v>566</v>
      </c>
      <c r="I4234" s="6" t="s">
        <v>185</v>
      </c>
      <c r="J4234" s="7">
        <v>44024</v>
      </c>
      <c r="K4234" s="6">
        <v>19</v>
      </c>
      <c r="L4234" s="6" t="s">
        <v>44</v>
      </c>
      <c r="M4234" s="8"/>
      <c r="O4234">
        <f t="shared" ref="O4234:O4297" si="1073">COUNTBLANK(A4234:L4234)+COUNTIF(K4234,0)</f>
        <v>0</v>
      </c>
      <c r="Q4234" s="5" t="str">
        <f t="shared" si="1058"/>
        <v>4343</v>
      </c>
      <c r="R4234" s="6" t="str">
        <f t="shared" si="1059"/>
        <v>Corey</v>
      </c>
      <c r="S4234" s="6" t="str">
        <f t="shared" si="1060"/>
        <v>Allison</v>
      </c>
      <c r="T4234" s="6" t="str">
        <f t="shared" si="1061"/>
        <v>Mr</v>
      </c>
      <c r="U4234" s="6" t="str">
        <f t="shared" si="1062"/>
        <v>M</v>
      </c>
      <c r="V4234" s="6" t="str">
        <f t="shared" si="1063"/>
        <v>30</v>
      </c>
      <c r="W4234" s="6" t="str">
        <f t="shared" si="1064"/>
        <v>St Austell</v>
      </c>
      <c r="X4234" s="6" t="str">
        <f t="shared" si="1065"/>
        <v>ll</v>
      </c>
      <c r="Y4234" s="6" t="str">
        <f t="shared" si="1066"/>
        <v>St Austell</v>
      </c>
      <c r="Z4234" s="6" t="str">
        <f t="shared" si="1067"/>
        <v>Falmouth</v>
      </c>
      <c r="AA4234" s="6" t="str">
        <f t="shared" si="1068"/>
        <v>HX</v>
      </c>
      <c r="AB4234" s="7" t="str">
        <f t="shared" si="1069"/>
        <v>44024</v>
      </c>
      <c r="AC4234" s="6" t="str">
        <f t="shared" si="1070"/>
        <v>19</v>
      </c>
      <c r="AD4234" s="6" t="str">
        <f t="shared" si="1071"/>
        <v>D</v>
      </c>
      <c r="AE4234" s="8" t="str">
        <f t="shared" si="1072"/>
        <v/>
      </c>
    </row>
    <row r="4235" spans="1:31" x14ac:dyDescent="0.25">
      <c r="A4235" s="9">
        <v>4344</v>
      </c>
      <c r="B4235" s="10" t="s">
        <v>2909</v>
      </c>
      <c r="C4235" s="10" t="s">
        <v>7150</v>
      </c>
      <c r="D4235" s="10" t="s">
        <v>28</v>
      </c>
      <c r="E4235" s="10" t="s">
        <v>29</v>
      </c>
      <c r="F4235" s="10">
        <v>90</v>
      </c>
      <c r="G4235" s="10" t="s">
        <v>9334</v>
      </c>
      <c r="H4235" s="10" t="s">
        <v>170</v>
      </c>
      <c r="I4235" s="10" t="s">
        <v>171</v>
      </c>
      <c r="J4235" s="11">
        <v>44177</v>
      </c>
      <c r="K4235" s="10">
        <v>7</v>
      </c>
      <c r="L4235" s="10" t="s">
        <v>20</v>
      </c>
      <c r="M4235" s="12"/>
      <c r="O4235">
        <f t="shared" si="1073"/>
        <v>0</v>
      </c>
      <c r="Q4235" s="9" t="str">
        <f t="shared" si="1058"/>
        <v>4344</v>
      </c>
      <c r="R4235" s="10" t="str">
        <f t="shared" si="1059"/>
        <v>Malcolm</v>
      </c>
      <c r="S4235" s="10" t="str">
        <f t="shared" si="1060"/>
        <v>Mobley</v>
      </c>
      <c r="T4235" s="10" t="str">
        <f t="shared" si="1061"/>
        <v>Mr</v>
      </c>
      <c r="U4235" s="10" t="str">
        <f t="shared" si="1062"/>
        <v>M</v>
      </c>
      <c r="V4235" s="10" t="str">
        <f t="shared" si="1063"/>
        <v>90</v>
      </c>
      <c r="W4235" s="10" t="str">
        <f t="shared" si="1064"/>
        <v>St Benet</v>
      </c>
      <c r="X4235" s="10" t="str">
        <f t="shared" si="1065"/>
        <v>et</v>
      </c>
      <c r="Y4235" s="10" t="str">
        <f t="shared" si="1066"/>
        <v>St Benet</v>
      </c>
      <c r="Z4235" s="10" t="str">
        <f t="shared" si="1067"/>
        <v>Cleator Moor</v>
      </c>
      <c r="AA4235" s="10" t="str">
        <f t="shared" si="1068"/>
        <v>PR</v>
      </c>
      <c r="AB4235" s="11" t="str">
        <f t="shared" si="1069"/>
        <v>44177</v>
      </c>
      <c r="AC4235" s="10" t="str">
        <f t="shared" si="1070"/>
        <v>7</v>
      </c>
      <c r="AD4235" s="10" t="str">
        <f t="shared" si="1071"/>
        <v>B</v>
      </c>
      <c r="AE4235" s="12" t="str">
        <f t="shared" si="1072"/>
        <v/>
      </c>
    </row>
    <row r="4236" spans="1:31" x14ac:dyDescent="0.25">
      <c r="A4236" s="5">
        <v>4345</v>
      </c>
      <c r="B4236" s="6" t="s">
        <v>5331</v>
      </c>
      <c r="C4236" s="6" t="s">
        <v>7117</v>
      </c>
      <c r="D4236" s="6" t="s">
        <v>15</v>
      </c>
      <c r="E4236" s="6" t="s">
        <v>16</v>
      </c>
      <c r="F4236" s="6">
        <v>30</v>
      </c>
      <c r="G4236" s="6" t="s">
        <v>9335</v>
      </c>
      <c r="H4236" s="6" t="s">
        <v>9336</v>
      </c>
      <c r="I4236" s="6" t="s">
        <v>32</v>
      </c>
      <c r="J4236" s="7">
        <v>44062</v>
      </c>
      <c r="K4236" s="6">
        <v>6</v>
      </c>
      <c r="L4236" s="6" t="s">
        <v>20</v>
      </c>
      <c r="M4236" s="8"/>
      <c r="O4236">
        <f t="shared" si="1073"/>
        <v>0</v>
      </c>
      <c r="Q4236" s="5" t="str">
        <f t="shared" si="1058"/>
        <v>4345</v>
      </c>
      <c r="R4236" s="6" t="str">
        <f t="shared" si="1059"/>
        <v>Shawn</v>
      </c>
      <c r="S4236" s="6" t="str">
        <f t="shared" si="1060"/>
        <v>Harden</v>
      </c>
      <c r="T4236" s="6" t="str">
        <f t="shared" si="1061"/>
        <v>Mrs</v>
      </c>
      <c r="U4236" s="6" t="str">
        <f t="shared" si="1062"/>
        <v>F</v>
      </c>
      <c r="V4236" s="6" t="str">
        <f t="shared" si="1063"/>
        <v>30</v>
      </c>
      <c r="W4236" s="6" t="str">
        <f t="shared" si="1064"/>
        <v>St Ermins</v>
      </c>
      <c r="X4236" s="6" t="str">
        <f t="shared" si="1065"/>
        <v>ns</v>
      </c>
      <c r="Y4236" s="6" t="str">
        <f t="shared" si="1066"/>
        <v>St Ermins</v>
      </c>
      <c r="Z4236" s="6" t="str">
        <f t="shared" si="1067"/>
        <v>Totnes</v>
      </c>
      <c r="AA4236" s="6" t="str">
        <f t="shared" si="1068"/>
        <v>WC</v>
      </c>
      <c r="AB4236" s="7" t="str">
        <f t="shared" si="1069"/>
        <v>44062</v>
      </c>
      <c r="AC4236" s="6" t="str">
        <f t="shared" si="1070"/>
        <v>6</v>
      </c>
      <c r="AD4236" s="6" t="str">
        <f t="shared" si="1071"/>
        <v>B</v>
      </c>
      <c r="AE4236" s="8" t="str">
        <f t="shared" si="1072"/>
        <v/>
      </c>
    </row>
    <row r="4237" spans="1:31" x14ac:dyDescent="0.25">
      <c r="A4237" s="9">
        <v>4346</v>
      </c>
      <c r="B4237" s="10" t="s">
        <v>9337</v>
      </c>
      <c r="C4237" s="10" t="s">
        <v>1813</v>
      </c>
      <c r="D4237" s="10" t="s">
        <v>49</v>
      </c>
      <c r="E4237" s="10" t="s">
        <v>16</v>
      </c>
      <c r="F4237" s="10">
        <v>90</v>
      </c>
      <c r="G4237" s="10" t="s">
        <v>9338</v>
      </c>
      <c r="H4237" s="10" t="s">
        <v>3742</v>
      </c>
      <c r="I4237" s="10" t="s">
        <v>122</v>
      </c>
      <c r="J4237" s="11">
        <v>44124</v>
      </c>
      <c r="K4237" s="10">
        <v>71</v>
      </c>
      <c r="L4237" s="10" t="s">
        <v>44</v>
      </c>
      <c r="M4237" s="12"/>
      <c r="O4237">
        <f t="shared" si="1073"/>
        <v>0</v>
      </c>
      <c r="Q4237" s="9" t="str">
        <f t="shared" si="1058"/>
        <v>4346</v>
      </c>
      <c r="R4237" s="10" t="str">
        <f t="shared" si="1059"/>
        <v>Shona</v>
      </c>
      <c r="S4237" s="10" t="str">
        <f t="shared" si="1060"/>
        <v>Skinner</v>
      </c>
      <c r="T4237" s="10" t="str">
        <f t="shared" si="1061"/>
        <v>Miss</v>
      </c>
      <c r="U4237" s="10" t="str">
        <f t="shared" si="1062"/>
        <v>F</v>
      </c>
      <c r="V4237" s="10" t="str">
        <f t="shared" si="1063"/>
        <v>90</v>
      </c>
      <c r="W4237" s="10" t="str">
        <f t="shared" si="1064"/>
        <v>St Ewen's</v>
      </c>
      <c r="X4237" s="10" t="str">
        <f t="shared" si="1065"/>
        <v>'s</v>
      </c>
      <c r="Y4237" s="10" t="str">
        <f t="shared" si="1066"/>
        <v>St Ewen's</v>
      </c>
      <c r="Z4237" s="10" t="str">
        <f t="shared" si="1067"/>
        <v>Llanwrda</v>
      </c>
      <c r="AA4237" s="10" t="str">
        <f t="shared" si="1068"/>
        <v>WN</v>
      </c>
      <c r="AB4237" s="11" t="str">
        <f t="shared" si="1069"/>
        <v>44124</v>
      </c>
      <c r="AC4237" s="10" t="str">
        <f t="shared" si="1070"/>
        <v>71</v>
      </c>
      <c r="AD4237" s="10" t="str">
        <f t="shared" si="1071"/>
        <v>D</v>
      </c>
      <c r="AE4237" s="12" t="str">
        <f t="shared" si="1072"/>
        <v/>
      </c>
    </row>
    <row r="4238" spans="1:31" x14ac:dyDescent="0.25">
      <c r="A4238" s="5">
        <v>4347</v>
      </c>
      <c r="B4238" s="6" t="s">
        <v>1307</v>
      </c>
      <c r="C4238" s="6" t="s">
        <v>8096</v>
      </c>
      <c r="D4238" s="6" t="s">
        <v>28</v>
      </c>
      <c r="E4238" s="6" t="s">
        <v>29</v>
      </c>
      <c r="F4238" s="6">
        <v>90</v>
      </c>
      <c r="G4238" s="6" t="s">
        <v>9339</v>
      </c>
      <c r="H4238" s="6" t="s">
        <v>5592</v>
      </c>
      <c r="I4238" s="6" t="s">
        <v>32</v>
      </c>
      <c r="J4238" s="7">
        <v>44156</v>
      </c>
      <c r="K4238" s="6">
        <v>88</v>
      </c>
      <c r="L4238" s="6" t="s">
        <v>99</v>
      </c>
      <c r="M4238" s="8"/>
      <c r="O4238">
        <f t="shared" si="1073"/>
        <v>0</v>
      </c>
      <c r="Q4238" s="5" t="str">
        <f t="shared" si="1058"/>
        <v>4347</v>
      </c>
      <c r="R4238" s="6" t="str">
        <f t="shared" si="1059"/>
        <v>Willy</v>
      </c>
      <c r="S4238" s="6" t="str">
        <f t="shared" si="1060"/>
        <v>Roe</v>
      </c>
      <c r="T4238" s="6" t="str">
        <f t="shared" si="1061"/>
        <v>Mr</v>
      </c>
      <c r="U4238" s="6" t="str">
        <f t="shared" si="1062"/>
        <v>M</v>
      </c>
      <c r="V4238" s="6" t="str">
        <f t="shared" si="1063"/>
        <v>90</v>
      </c>
      <c r="W4238" s="6" t="str">
        <f t="shared" si="1064"/>
        <v>St Fillan's</v>
      </c>
      <c r="X4238" s="6" t="str">
        <f t="shared" si="1065"/>
        <v>'s</v>
      </c>
      <c r="Y4238" s="6" t="str">
        <f t="shared" si="1066"/>
        <v>St Fillan's</v>
      </c>
      <c r="Z4238" s="6" t="str">
        <f t="shared" si="1067"/>
        <v>Newport-On-Tay</v>
      </c>
      <c r="AA4238" s="6" t="str">
        <f t="shared" si="1068"/>
        <v>WC</v>
      </c>
      <c r="AB4238" s="7" t="str">
        <f t="shared" si="1069"/>
        <v>44156</v>
      </c>
      <c r="AC4238" s="6" t="str">
        <f t="shared" si="1070"/>
        <v>88</v>
      </c>
      <c r="AD4238" s="6" t="str">
        <f t="shared" si="1071"/>
        <v>E</v>
      </c>
      <c r="AE4238" s="8" t="str">
        <f t="shared" si="1072"/>
        <v/>
      </c>
    </row>
    <row r="4239" spans="1:31" x14ac:dyDescent="0.25">
      <c r="A4239" s="9">
        <v>4348</v>
      </c>
      <c r="B4239" s="10" t="s">
        <v>1060</v>
      </c>
      <c r="C4239" s="10" t="s">
        <v>2103</v>
      </c>
      <c r="D4239" s="10" t="s">
        <v>28</v>
      </c>
      <c r="E4239" s="10" t="s">
        <v>29</v>
      </c>
      <c r="F4239" s="10">
        <v>30</v>
      </c>
      <c r="G4239" s="10" t="s">
        <v>9340</v>
      </c>
      <c r="H4239" s="10" t="s">
        <v>5170</v>
      </c>
      <c r="I4239" s="10" t="s">
        <v>32</v>
      </c>
      <c r="J4239" s="11">
        <v>43808</v>
      </c>
      <c r="K4239" s="10">
        <v>72</v>
      </c>
      <c r="L4239" s="10" t="s">
        <v>68</v>
      </c>
      <c r="M4239" s="12"/>
      <c r="O4239">
        <f t="shared" si="1073"/>
        <v>0</v>
      </c>
      <c r="Q4239" s="9" t="str">
        <f t="shared" si="1058"/>
        <v>4348</v>
      </c>
      <c r="R4239" s="10" t="str">
        <f t="shared" si="1059"/>
        <v>Jarrod</v>
      </c>
      <c r="S4239" s="10" t="str">
        <f t="shared" si="1060"/>
        <v>Winkler</v>
      </c>
      <c r="T4239" s="10" t="str">
        <f t="shared" si="1061"/>
        <v>Mr</v>
      </c>
      <c r="U4239" s="10" t="str">
        <f t="shared" si="1062"/>
        <v>M</v>
      </c>
      <c r="V4239" s="10" t="str">
        <f t="shared" si="1063"/>
        <v>30</v>
      </c>
      <c r="W4239" s="10" t="str">
        <f t="shared" si="1064"/>
        <v>St Gabriels</v>
      </c>
      <c r="X4239" s="10" t="str">
        <f t="shared" si="1065"/>
        <v>ls</v>
      </c>
      <c r="Y4239" s="10" t="str">
        <f t="shared" si="1066"/>
        <v>St Gabriels</v>
      </c>
      <c r="Z4239" s="10" t="str">
        <f t="shared" si="1067"/>
        <v>Suffolk</v>
      </c>
      <c r="AA4239" s="10" t="str">
        <f t="shared" si="1068"/>
        <v>WC</v>
      </c>
      <c r="AB4239" s="11" t="str">
        <f t="shared" si="1069"/>
        <v>43808</v>
      </c>
      <c r="AC4239" s="10" t="str">
        <f t="shared" si="1070"/>
        <v>72</v>
      </c>
      <c r="AD4239" s="10" t="str">
        <f t="shared" si="1071"/>
        <v>A2</v>
      </c>
      <c r="AE4239" s="12" t="str">
        <f t="shared" si="1072"/>
        <v/>
      </c>
    </row>
    <row r="4240" spans="1:31" x14ac:dyDescent="0.25">
      <c r="A4240" s="5">
        <v>4349</v>
      </c>
      <c r="B4240" s="6" t="s">
        <v>9341</v>
      </c>
      <c r="C4240" s="6" t="s">
        <v>923</v>
      </c>
      <c r="D4240" s="6" t="s">
        <v>28</v>
      </c>
      <c r="E4240" s="6" t="s">
        <v>29</v>
      </c>
      <c r="F4240" s="6">
        <v>90</v>
      </c>
      <c r="G4240" s="6" t="s">
        <v>9342</v>
      </c>
      <c r="H4240" s="6" t="s">
        <v>5628</v>
      </c>
      <c r="I4240" s="6" t="s">
        <v>38</v>
      </c>
      <c r="J4240" s="7">
        <v>44071</v>
      </c>
      <c r="K4240" s="6">
        <v>74</v>
      </c>
      <c r="L4240" s="6" t="s">
        <v>39</v>
      </c>
      <c r="M4240" s="8"/>
      <c r="O4240">
        <f t="shared" si="1073"/>
        <v>0</v>
      </c>
      <c r="Q4240" s="5" t="str">
        <f t="shared" si="1058"/>
        <v>4349</v>
      </c>
      <c r="R4240" s="6" t="str">
        <f t="shared" si="1059"/>
        <v>Zachary</v>
      </c>
      <c r="S4240" s="6" t="str">
        <f t="shared" si="1060"/>
        <v>Dudley</v>
      </c>
      <c r="T4240" s="6" t="str">
        <f t="shared" si="1061"/>
        <v>Mr</v>
      </c>
      <c r="U4240" s="6" t="str">
        <f t="shared" si="1062"/>
        <v>M</v>
      </c>
      <c r="V4240" s="6" t="str">
        <f t="shared" si="1063"/>
        <v>90</v>
      </c>
      <c r="W4240" s="6" t="str">
        <f t="shared" si="1064"/>
        <v>St Goar</v>
      </c>
      <c r="X4240" s="6" t="str">
        <f t="shared" si="1065"/>
        <v>ar</v>
      </c>
      <c r="Y4240" s="6" t="str">
        <f t="shared" si="1066"/>
        <v>St Goar</v>
      </c>
      <c r="Z4240" s="6" t="str">
        <f t="shared" si="1067"/>
        <v>Dunkeld</v>
      </c>
      <c r="AA4240" s="6" t="str">
        <f t="shared" si="1068"/>
        <v>RM</v>
      </c>
      <c r="AB4240" s="7" t="str">
        <f t="shared" si="1069"/>
        <v>44071</v>
      </c>
      <c r="AC4240" s="6" t="str">
        <f t="shared" si="1070"/>
        <v>74</v>
      </c>
      <c r="AD4240" s="6" t="str">
        <f t="shared" si="1071"/>
        <v>C1</v>
      </c>
      <c r="AE4240" s="8" t="str">
        <f t="shared" si="1072"/>
        <v/>
      </c>
    </row>
    <row r="4241" spans="1:31" x14ac:dyDescent="0.25">
      <c r="A4241" s="9">
        <v>4350</v>
      </c>
      <c r="B4241" s="10" t="s">
        <v>1595</v>
      </c>
      <c r="C4241" s="10" t="s">
        <v>9343</v>
      </c>
      <c r="D4241" s="10" t="s">
        <v>28</v>
      </c>
      <c r="E4241" s="10" t="s">
        <v>29</v>
      </c>
      <c r="F4241" s="10">
        <v>30</v>
      </c>
      <c r="G4241" s="10" t="s">
        <v>9342</v>
      </c>
      <c r="H4241" s="10" t="s">
        <v>7722</v>
      </c>
      <c r="I4241" s="10" t="s">
        <v>32</v>
      </c>
      <c r="J4241" s="11">
        <v>43791</v>
      </c>
      <c r="K4241" s="10">
        <v>78</v>
      </c>
      <c r="L4241" s="10" t="s">
        <v>44</v>
      </c>
      <c r="M4241" s="12"/>
      <c r="O4241">
        <f t="shared" si="1073"/>
        <v>0</v>
      </c>
      <c r="Q4241" s="9" t="str">
        <f t="shared" si="1058"/>
        <v>4350</v>
      </c>
      <c r="R4241" s="10" t="str">
        <f t="shared" si="1059"/>
        <v>Yong</v>
      </c>
      <c r="S4241" s="10" t="str">
        <f t="shared" si="1060"/>
        <v>Carlisle</v>
      </c>
      <c r="T4241" s="10" t="str">
        <f t="shared" si="1061"/>
        <v>Mr</v>
      </c>
      <c r="U4241" s="10" t="str">
        <f t="shared" si="1062"/>
        <v>M</v>
      </c>
      <c r="V4241" s="10" t="str">
        <f t="shared" si="1063"/>
        <v>30</v>
      </c>
      <c r="W4241" s="10" t="str">
        <f t="shared" si="1064"/>
        <v>St Goar</v>
      </c>
      <c r="X4241" s="10" t="str">
        <f t="shared" si="1065"/>
        <v>ar</v>
      </c>
      <c r="Y4241" s="10" t="str">
        <f t="shared" si="1066"/>
        <v>St Goar</v>
      </c>
      <c r="Z4241" s="10" t="str">
        <f t="shared" si="1067"/>
        <v>Muir Of Ord</v>
      </c>
      <c r="AA4241" s="10" t="str">
        <f t="shared" si="1068"/>
        <v>WC</v>
      </c>
      <c r="AB4241" s="11" t="str">
        <f t="shared" si="1069"/>
        <v>43791</v>
      </c>
      <c r="AC4241" s="10" t="str">
        <f t="shared" si="1070"/>
        <v>78</v>
      </c>
      <c r="AD4241" s="10" t="str">
        <f t="shared" si="1071"/>
        <v>D</v>
      </c>
      <c r="AE4241" s="12" t="str">
        <f t="shared" si="1072"/>
        <v/>
      </c>
    </row>
    <row r="4242" spans="1:31" x14ac:dyDescent="0.25">
      <c r="A4242" s="5">
        <v>4351</v>
      </c>
      <c r="B4242" s="6" t="s">
        <v>5643</v>
      </c>
      <c r="C4242" s="6" t="s">
        <v>1225</v>
      </c>
      <c r="D4242" s="6" t="s">
        <v>28</v>
      </c>
      <c r="E4242" s="6" t="s">
        <v>29</v>
      </c>
      <c r="F4242" s="6">
        <v>30</v>
      </c>
      <c r="G4242" s="6" t="s">
        <v>9344</v>
      </c>
      <c r="H4242" s="6" t="s">
        <v>750</v>
      </c>
      <c r="I4242" s="6" t="s">
        <v>25</v>
      </c>
      <c r="J4242" s="7">
        <v>43809</v>
      </c>
      <c r="K4242" s="6">
        <v>73</v>
      </c>
      <c r="L4242" s="6" t="s">
        <v>68</v>
      </c>
      <c r="M4242" s="8"/>
      <c r="O4242">
        <f t="shared" si="1073"/>
        <v>0</v>
      </c>
      <c r="Q4242" s="5" t="str">
        <f t="shared" si="1058"/>
        <v>4351</v>
      </c>
      <c r="R4242" s="6" t="str">
        <f t="shared" si="1059"/>
        <v>Alden</v>
      </c>
      <c r="S4242" s="6" t="str">
        <f t="shared" si="1060"/>
        <v>Funk</v>
      </c>
      <c r="T4242" s="6" t="str">
        <f t="shared" si="1061"/>
        <v>Mr</v>
      </c>
      <c r="U4242" s="6" t="str">
        <f t="shared" si="1062"/>
        <v>M</v>
      </c>
      <c r="V4242" s="6" t="str">
        <f t="shared" si="1063"/>
        <v>30</v>
      </c>
      <c r="W4242" s="6" t="str">
        <f t="shared" si="1064"/>
        <v>St James'</v>
      </c>
      <c r="X4242" s="6" t="str">
        <f t="shared" si="1065"/>
        <v>s'</v>
      </c>
      <c r="Y4242" s="6" t="str">
        <f t="shared" si="1066"/>
        <v>St James'</v>
      </c>
      <c r="Z4242" s="6" t="str">
        <f t="shared" si="1067"/>
        <v>Havant</v>
      </c>
      <c r="AA4242" s="6" t="str">
        <f t="shared" si="1068"/>
        <v>HG</v>
      </c>
      <c r="AB4242" s="7" t="str">
        <f t="shared" si="1069"/>
        <v>43809</v>
      </c>
      <c r="AC4242" s="6" t="str">
        <f t="shared" si="1070"/>
        <v>73</v>
      </c>
      <c r="AD4242" s="6" t="str">
        <f t="shared" si="1071"/>
        <v>A2</v>
      </c>
      <c r="AE4242" s="8" t="str">
        <f t="shared" si="1072"/>
        <v/>
      </c>
    </row>
    <row r="4243" spans="1:31" x14ac:dyDescent="0.25">
      <c r="A4243" s="9">
        <v>4352</v>
      </c>
      <c r="B4243" s="10" t="s">
        <v>9345</v>
      </c>
      <c r="C4243" s="10" t="s">
        <v>7369</v>
      </c>
      <c r="D4243" s="10" t="s">
        <v>28</v>
      </c>
      <c r="E4243" s="10" t="s">
        <v>29</v>
      </c>
      <c r="F4243" s="10">
        <v>90</v>
      </c>
      <c r="G4243" s="10" t="s">
        <v>9346</v>
      </c>
      <c r="H4243" s="10" t="s">
        <v>2940</v>
      </c>
      <c r="I4243" s="10" t="s">
        <v>38</v>
      </c>
      <c r="J4243" s="11">
        <v>44458</v>
      </c>
      <c r="K4243" s="10">
        <v>21</v>
      </c>
      <c r="L4243" s="10" t="s">
        <v>62</v>
      </c>
      <c r="M4243" s="12"/>
      <c r="O4243">
        <f t="shared" si="1073"/>
        <v>0</v>
      </c>
      <c r="Q4243" s="9" t="str">
        <f t="shared" si="1058"/>
        <v>4352</v>
      </c>
      <c r="R4243" s="10" t="str">
        <f t="shared" si="1059"/>
        <v>Ignacio</v>
      </c>
      <c r="S4243" s="10" t="str">
        <f t="shared" si="1060"/>
        <v>Sands</v>
      </c>
      <c r="T4243" s="10" t="str">
        <f t="shared" si="1061"/>
        <v>Mr</v>
      </c>
      <c r="U4243" s="10" t="str">
        <f t="shared" si="1062"/>
        <v>M</v>
      </c>
      <c r="V4243" s="10" t="str">
        <f t="shared" si="1063"/>
        <v>90</v>
      </c>
      <c r="W4243" s="10" t="str">
        <f t="shared" si="1064"/>
        <v>St John</v>
      </c>
      <c r="X4243" s="10" t="str">
        <f t="shared" si="1065"/>
        <v>hn</v>
      </c>
      <c r="Y4243" s="10" t="str">
        <f t="shared" si="1066"/>
        <v>St John</v>
      </c>
      <c r="Z4243" s="10" t="str">
        <f t="shared" si="1067"/>
        <v>Dunblane</v>
      </c>
      <c r="AA4243" s="10" t="str">
        <f t="shared" si="1068"/>
        <v>RM</v>
      </c>
      <c r="AB4243" s="11" t="str">
        <f t="shared" si="1069"/>
        <v>44458</v>
      </c>
      <c r="AC4243" s="10" t="str">
        <f t="shared" si="1070"/>
        <v>21</v>
      </c>
      <c r="AD4243" s="10" t="str">
        <f t="shared" si="1071"/>
        <v>C4</v>
      </c>
      <c r="AE4243" s="12" t="str">
        <f t="shared" si="1072"/>
        <v/>
      </c>
    </row>
    <row r="4244" spans="1:31" x14ac:dyDescent="0.25">
      <c r="A4244" s="5">
        <v>4353</v>
      </c>
      <c r="B4244" s="6" t="s">
        <v>4724</v>
      </c>
      <c r="C4244" s="6" t="s">
        <v>3700</v>
      </c>
      <c r="D4244" s="6" t="s">
        <v>15</v>
      </c>
      <c r="E4244" s="6" t="s">
        <v>16</v>
      </c>
      <c r="F4244" s="6">
        <v>30</v>
      </c>
      <c r="G4244" s="6" t="s">
        <v>9347</v>
      </c>
      <c r="H4244" s="6" t="s">
        <v>215</v>
      </c>
      <c r="I4244" s="6" t="s">
        <v>122</v>
      </c>
      <c r="J4244" s="7">
        <v>44071</v>
      </c>
      <c r="K4244" s="6">
        <v>34</v>
      </c>
      <c r="L4244" s="6" t="s">
        <v>44</v>
      </c>
      <c r="M4244" s="8"/>
      <c r="O4244">
        <f t="shared" si="1073"/>
        <v>0</v>
      </c>
      <c r="Q4244" s="5" t="str">
        <f t="shared" si="1058"/>
        <v>4353</v>
      </c>
      <c r="R4244" s="6" t="str">
        <f t="shared" si="1059"/>
        <v>Drusilla</v>
      </c>
      <c r="S4244" s="6" t="str">
        <f t="shared" si="1060"/>
        <v>Boykin</v>
      </c>
      <c r="T4244" s="6" t="str">
        <f t="shared" si="1061"/>
        <v>Mrs</v>
      </c>
      <c r="U4244" s="6" t="str">
        <f t="shared" si="1062"/>
        <v>F</v>
      </c>
      <c r="V4244" s="6" t="str">
        <f t="shared" si="1063"/>
        <v>30</v>
      </c>
      <c r="W4244" s="6" t="str">
        <f t="shared" si="1064"/>
        <v>St Louis</v>
      </c>
      <c r="X4244" s="6" t="str">
        <f t="shared" si="1065"/>
        <v>is</v>
      </c>
      <c r="Y4244" s="6" t="str">
        <f t="shared" si="1066"/>
        <v>St Louis</v>
      </c>
      <c r="Z4244" s="6" t="str">
        <f t="shared" si="1067"/>
        <v>Lightwater</v>
      </c>
      <c r="AA4244" s="6" t="str">
        <f t="shared" si="1068"/>
        <v>WN</v>
      </c>
      <c r="AB4244" s="7" t="str">
        <f t="shared" si="1069"/>
        <v>44071</v>
      </c>
      <c r="AC4244" s="6" t="str">
        <f t="shared" si="1070"/>
        <v>34</v>
      </c>
      <c r="AD4244" s="6" t="str">
        <f t="shared" si="1071"/>
        <v>D</v>
      </c>
      <c r="AE4244" s="8" t="str">
        <f t="shared" si="1072"/>
        <v/>
      </c>
    </row>
    <row r="4245" spans="1:31" x14ac:dyDescent="0.25">
      <c r="A4245" s="9">
        <v>4354</v>
      </c>
      <c r="B4245" s="10" t="s">
        <v>2253</v>
      </c>
      <c r="C4245" s="10" t="s">
        <v>1381</v>
      </c>
      <c r="D4245" s="10" t="s">
        <v>617</v>
      </c>
      <c r="E4245" s="10" t="s">
        <v>29</v>
      </c>
      <c r="F4245" s="10">
        <v>90</v>
      </c>
      <c r="G4245" s="10" t="s">
        <v>9348</v>
      </c>
      <c r="H4245" s="10" t="s">
        <v>404</v>
      </c>
      <c r="I4245" s="10" t="s">
        <v>25</v>
      </c>
      <c r="J4245" s="11">
        <v>43616</v>
      </c>
      <c r="K4245" s="10">
        <v>30</v>
      </c>
      <c r="L4245" s="10" t="s">
        <v>39</v>
      </c>
      <c r="M4245" s="12"/>
      <c r="O4245">
        <f t="shared" si="1073"/>
        <v>0</v>
      </c>
      <c r="Q4245" s="9" t="str">
        <f t="shared" si="1058"/>
        <v>4354</v>
      </c>
      <c r="R4245" s="10" t="str">
        <f t="shared" si="1059"/>
        <v>Lindsey</v>
      </c>
      <c r="S4245" s="10" t="str">
        <f t="shared" si="1060"/>
        <v>Burnette</v>
      </c>
      <c r="T4245" s="10" t="str">
        <f t="shared" si="1061"/>
        <v>Rev</v>
      </c>
      <c r="U4245" s="10" t="str">
        <f t="shared" si="1062"/>
        <v>M</v>
      </c>
      <c r="V4245" s="10" t="str">
        <f t="shared" si="1063"/>
        <v>90</v>
      </c>
      <c r="W4245" s="10" t="str">
        <f t="shared" si="1064"/>
        <v>St Loys</v>
      </c>
      <c r="X4245" s="10" t="str">
        <f t="shared" si="1065"/>
        <v>ys</v>
      </c>
      <c r="Y4245" s="10" t="str">
        <f t="shared" si="1066"/>
        <v>St Loys</v>
      </c>
      <c r="Z4245" s="10" t="str">
        <f t="shared" si="1067"/>
        <v>Hassocks</v>
      </c>
      <c r="AA4245" s="10" t="str">
        <f t="shared" si="1068"/>
        <v>HG</v>
      </c>
      <c r="AB4245" s="11" t="str">
        <f t="shared" si="1069"/>
        <v>43616</v>
      </c>
      <c r="AC4245" s="10" t="str">
        <f t="shared" si="1070"/>
        <v>30</v>
      </c>
      <c r="AD4245" s="10" t="str">
        <f t="shared" si="1071"/>
        <v>C1</v>
      </c>
      <c r="AE4245" s="12" t="str">
        <f t="shared" si="1072"/>
        <v/>
      </c>
    </row>
    <row r="4246" spans="1:31" x14ac:dyDescent="0.25">
      <c r="A4246" s="9">
        <v>4356</v>
      </c>
      <c r="B4246" s="10" t="s">
        <v>3611</v>
      </c>
      <c r="C4246" s="10" t="s">
        <v>4515</v>
      </c>
      <c r="D4246" s="10" t="s">
        <v>28</v>
      </c>
      <c r="E4246" s="10" t="s">
        <v>29</v>
      </c>
      <c r="F4246" s="10">
        <v>30</v>
      </c>
      <c r="G4246" s="10" t="s">
        <v>9349</v>
      </c>
      <c r="H4246" s="10" t="s">
        <v>973</v>
      </c>
      <c r="I4246" s="10" t="s">
        <v>291</v>
      </c>
      <c r="J4246" s="11">
        <v>44364</v>
      </c>
      <c r="K4246" s="10">
        <v>95</v>
      </c>
      <c r="L4246" s="10" t="s">
        <v>157</v>
      </c>
      <c r="M4246" s="12"/>
      <c r="O4246">
        <f t="shared" si="1073"/>
        <v>0</v>
      </c>
      <c r="Q4246" s="9" t="str">
        <f t="shared" si="1058"/>
        <v>4356</v>
      </c>
      <c r="R4246" s="10" t="str">
        <f t="shared" si="1059"/>
        <v>Nathanial</v>
      </c>
      <c r="S4246" s="10" t="str">
        <f t="shared" si="1060"/>
        <v>Ashby</v>
      </c>
      <c r="T4246" s="10" t="str">
        <f t="shared" si="1061"/>
        <v>Mr</v>
      </c>
      <c r="U4246" s="10" t="str">
        <f t="shared" si="1062"/>
        <v>M</v>
      </c>
      <c r="V4246" s="10" t="str">
        <f t="shared" si="1063"/>
        <v>30</v>
      </c>
      <c r="W4246" s="10" t="str">
        <f t="shared" si="1064"/>
        <v>St Marks</v>
      </c>
      <c r="X4246" s="10" t="str">
        <f t="shared" si="1065"/>
        <v>ks</v>
      </c>
      <c r="Y4246" s="10" t="str">
        <f t="shared" si="1066"/>
        <v>St Marks</v>
      </c>
      <c r="Z4246" s="10" t="str">
        <f t="shared" si="1067"/>
        <v>Isle Of Eigg</v>
      </c>
      <c r="AA4246" s="10" t="str">
        <f t="shared" si="1068"/>
        <v>HS</v>
      </c>
      <c r="AB4246" s="11" t="str">
        <f t="shared" si="1069"/>
        <v>44364</v>
      </c>
      <c r="AC4246" s="10" t="str">
        <f t="shared" si="1070"/>
        <v>95</v>
      </c>
      <c r="AD4246" s="10" t="str">
        <f t="shared" si="1071"/>
        <v>C3</v>
      </c>
      <c r="AE4246" s="12" t="str">
        <f t="shared" si="1072"/>
        <v/>
      </c>
    </row>
    <row r="4247" spans="1:31" x14ac:dyDescent="0.25">
      <c r="A4247" s="5">
        <v>4357</v>
      </c>
      <c r="B4247" s="6" t="s">
        <v>9350</v>
      </c>
      <c r="C4247" s="6" t="s">
        <v>5196</v>
      </c>
      <c r="D4247" s="6" t="s">
        <v>15</v>
      </c>
      <c r="E4247" s="6" t="s">
        <v>16</v>
      </c>
      <c r="F4247" s="6">
        <v>60</v>
      </c>
      <c r="G4247" s="6" t="s">
        <v>9351</v>
      </c>
      <c r="H4247" s="6" t="s">
        <v>4120</v>
      </c>
      <c r="I4247" s="6" t="s">
        <v>32</v>
      </c>
      <c r="J4247" s="7">
        <v>43491</v>
      </c>
      <c r="K4247" s="6">
        <v>47</v>
      </c>
      <c r="L4247" s="6" t="s">
        <v>44</v>
      </c>
      <c r="M4247" s="8"/>
      <c r="O4247">
        <f t="shared" si="1073"/>
        <v>0</v>
      </c>
      <c r="Q4247" s="5" t="str">
        <f t="shared" si="1058"/>
        <v>4357</v>
      </c>
      <c r="R4247" s="6" t="str">
        <f t="shared" si="1059"/>
        <v>Macy</v>
      </c>
      <c r="S4247" s="6" t="str">
        <f t="shared" si="1060"/>
        <v>Ortega</v>
      </c>
      <c r="T4247" s="6" t="str">
        <f t="shared" si="1061"/>
        <v>Mrs</v>
      </c>
      <c r="U4247" s="6" t="str">
        <f t="shared" si="1062"/>
        <v>F</v>
      </c>
      <c r="V4247" s="6" t="str">
        <f t="shared" si="1063"/>
        <v>60</v>
      </c>
      <c r="W4247" s="6" t="str">
        <f t="shared" si="1064"/>
        <v>St Martin</v>
      </c>
      <c r="X4247" s="6" t="str">
        <f t="shared" si="1065"/>
        <v>in</v>
      </c>
      <c r="Y4247" s="6" t="str">
        <f t="shared" si="1066"/>
        <v>St Martin</v>
      </c>
      <c r="Z4247" s="6" t="str">
        <f t="shared" si="1067"/>
        <v>Renfrew</v>
      </c>
      <c r="AA4247" s="6" t="str">
        <f t="shared" si="1068"/>
        <v>WC</v>
      </c>
      <c r="AB4247" s="7" t="str">
        <f t="shared" si="1069"/>
        <v>43491</v>
      </c>
      <c r="AC4247" s="6" t="str">
        <f t="shared" si="1070"/>
        <v>47</v>
      </c>
      <c r="AD4247" s="6" t="str">
        <f t="shared" si="1071"/>
        <v>D</v>
      </c>
      <c r="AE4247" s="8" t="str">
        <f t="shared" si="1072"/>
        <v/>
      </c>
    </row>
    <row r="4248" spans="1:31" x14ac:dyDescent="0.25">
      <c r="A4248" s="9">
        <v>4358</v>
      </c>
      <c r="B4248" s="10" t="s">
        <v>5460</v>
      </c>
      <c r="C4248" s="10" t="s">
        <v>1698</v>
      </c>
      <c r="D4248" s="10" t="s">
        <v>28</v>
      </c>
      <c r="E4248" s="10" t="s">
        <v>29</v>
      </c>
      <c r="F4248" s="10">
        <v>30</v>
      </c>
      <c r="G4248" s="10" t="s">
        <v>9352</v>
      </c>
      <c r="H4248" s="10" t="s">
        <v>4571</v>
      </c>
      <c r="I4248" s="10" t="s">
        <v>32</v>
      </c>
      <c r="J4248" s="11">
        <v>44277</v>
      </c>
      <c r="K4248" s="10">
        <v>100</v>
      </c>
      <c r="L4248" s="10" t="s">
        <v>62</v>
      </c>
      <c r="M4248" s="12"/>
      <c r="O4248">
        <f t="shared" si="1073"/>
        <v>0</v>
      </c>
      <c r="Q4248" s="9" t="str">
        <f t="shared" si="1058"/>
        <v>4358</v>
      </c>
      <c r="R4248" s="10" t="str">
        <f t="shared" si="1059"/>
        <v>Jarod</v>
      </c>
      <c r="S4248" s="10" t="str">
        <f t="shared" si="1060"/>
        <v>Stevens</v>
      </c>
      <c r="T4248" s="10" t="str">
        <f t="shared" si="1061"/>
        <v>Mr</v>
      </c>
      <c r="U4248" s="10" t="str">
        <f t="shared" si="1062"/>
        <v>M</v>
      </c>
      <c r="V4248" s="10" t="str">
        <f t="shared" si="1063"/>
        <v>30</v>
      </c>
      <c r="W4248" s="10" t="str">
        <f t="shared" si="1064"/>
        <v>St Nicholas</v>
      </c>
      <c r="X4248" s="10" t="str">
        <f t="shared" si="1065"/>
        <v>as</v>
      </c>
      <c r="Y4248" s="10" t="str">
        <f t="shared" si="1066"/>
        <v>St Nicholas</v>
      </c>
      <c r="Z4248" s="10" t="str">
        <f t="shared" si="1067"/>
        <v>West Bromwich</v>
      </c>
      <c r="AA4248" s="10" t="str">
        <f t="shared" si="1068"/>
        <v>WC</v>
      </c>
      <c r="AB4248" s="11" t="str">
        <f t="shared" si="1069"/>
        <v>44277</v>
      </c>
      <c r="AC4248" s="10" t="str">
        <f t="shared" si="1070"/>
        <v>100</v>
      </c>
      <c r="AD4248" s="10" t="str">
        <f t="shared" si="1071"/>
        <v>C4</v>
      </c>
      <c r="AE4248" s="12" t="str">
        <f t="shared" si="1072"/>
        <v/>
      </c>
    </row>
    <row r="4249" spans="1:31" x14ac:dyDescent="0.25">
      <c r="A4249" s="5">
        <v>4359</v>
      </c>
      <c r="B4249" s="6" t="s">
        <v>3417</v>
      </c>
      <c r="C4249" s="6" t="s">
        <v>341</v>
      </c>
      <c r="D4249" s="6" t="s">
        <v>28</v>
      </c>
      <c r="E4249" s="6" t="s">
        <v>29</v>
      </c>
      <c r="F4249" s="6">
        <v>30</v>
      </c>
      <c r="G4249" s="6" t="s">
        <v>9353</v>
      </c>
      <c r="H4249" s="6" t="s">
        <v>637</v>
      </c>
      <c r="I4249" s="6" t="s">
        <v>291</v>
      </c>
      <c r="J4249" s="7">
        <v>43531</v>
      </c>
      <c r="K4249" s="6">
        <v>55</v>
      </c>
      <c r="L4249" s="6" t="s">
        <v>39</v>
      </c>
      <c r="M4249" s="8"/>
      <c r="O4249">
        <f t="shared" si="1073"/>
        <v>0</v>
      </c>
      <c r="Q4249" s="5" t="str">
        <f t="shared" si="1058"/>
        <v>4359</v>
      </c>
      <c r="R4249" s="6" t="str">
        <f t="shared" si="1059"/>
        <v>Rudolph</v>
      </c>
      <c r="S4249" s="6" t="str">
        <f t="shared" si="1060"/>
        <v>Stringer</v>
      </c>
      <c r="T4249" s="6" t="str">
        <f t="shared" si="1061"/>
        <v>Mr</v>
      </c>
      <c r="U4249" s="6" t="str">
        <f t="shared" si="1062"/>
        <v>M</v>
      </c>
      <c r="V4249" s="6" t="str">
        <f t="shared" si="1063"/>
        <v>30</v>
      </c>
      <c r="W4249" s="6" t="str">
        <f t="shared" si="1064"/>
        <v>St Olives</v>
      </c>
      <c r="X4249" s="6" t="str">
        <f t="shared" si="1065"/>
        <v>es</v>
      </c>
      <c r="Y4249" s="6" t="str">
        <f t="shared" si="1066"/>
        <v>St Olives</v>
      </c>
      <c r="Z4249" s="6" t="str">
        <f t="shared" si="1067"/>
        <v>Kent</v>
      </c>
      <c r="AA4249" s="6" t="str">
        <f t="shared" si="1068"/>
        <v>HS</v>
      </c>
      <c r="AB4249" s="7" t="str">
        <f t="shared" si="1069"/>
        <v>43531</v>
      </c>
      <c r="AC4249" s="6" t="str">
        <f t="shared" si="1070"/>
        <v>55</v>
      </c>
      <c r="AD4249" s="6" t="str">
        <f t="shared" si="1071"/>
        <v>C1</v>
      </c>
      <c r="AE4249" s="8" t="str">
        <f t="shared" si="1072"/>
        <v/>
      </c>
    </row>
    <row r="4250" spans="1:31" x14ac:dyDescent="0.25">
      <c r="A4250" s="9">
        <v>4360</v>
      </c>
      <c r="B4250" s="10" t="s">
        <v>9354</v>
      </c>
      <c r="C4250" s="10" t="s">
        <v>6520</v>
      </c>
      <c r="D4250" s="10" t="s">
        <v>49</v>
      </c>
      <c r="E4250" s="10" t="s">
        <v>16</v>
      </c>
      <c r="F4250" s="10">
        <v>30</v>
      </c>
      <c r="G4250" s="10" t="s">
        <v>9355</v>
      </c>
      <c r="H4250" s="10" t="s">
        <v>1047</v>
      </c>
      <c r="I4250" s="10" t="s">
        <v>32</v>
      </c>
      <c r="J4250" s="11">
        <v>44353</v>
      </c>
      <c r="K4250" s="10">
        <v>3</v>
      </c>
      <c r="L4250" s="10" t="s">
        <v>99</v>
      </c>
      <c r="M4250" s="12"/>
      <c r="O4250">
        <f t="shared" si="1073"/>
        <v>0</v>
      </c>
      <c r="Q4250" s="9" t="str">
        <f t="shared" si="1058"/>
        <v>4360</v>
      </c>
      <c r="R4250" s="10" t="str">
        <f t="shared" si="1059"/>
        <v>Tameka</v>
      </c>
      <c r="S4250" s="10" t="str">
        <f t="shared" si="1060"/>
        <v>Grant</v>
      </c>
      <c r="T4250" s="10" t="str">
        <f t="shared" si="1061"/>
        <v>Miss</v>
      </c>
      <c r="U4250" s="10" t="str">
        <f t="shared" si="1062"/>
        <v>F</v>
      </c>
      <c r="V4250" s="10" t="str">
        <f t="shared" si="1063"/>
        <v>30</v>
      </c>
      <c r="W4250" s="10" t="str">
        <f t="shared" si="1064"/>
        <v>St Oswalds</v>
      </c>
      <c r="X4250" s="10" t="str">
        <f t="shared" si="1065"/>
        <v>ds</v>
      </c>
      <c r="Y4250" s="10" t="str">
        <f t="shared" si="1066"/>
        <v>St Oswalds</v>
      </c>
      <c r="Z4250" s="10" t="str">
        <f t="shared" si="1067"/>
        <v>Talybont</v>
      </c>
      <c r="AA4250" s="10" t="str">
        <f t="shared" si="1068"/>
        <v>WC</v>
      </c>
      <c r="AB4250" s="11" t="str">
        <f t="shared" si="1069"/>
        <v>44353</v>
      </c>
      <c r="AC4250" s="10" t="str">
        <f t="shared" si="1070"/>
        <v>3</v>
      </c>
      <c r="AD4250" s="10" t="str">
        <f t="shared" si="1071"/>
        <v>E</v>
      </c>
      <c r="AE4250" s="12" t="str">
        <f t="shared" si="1072"/>
        <v/>
      </c>
    </row>
    <row r="4251" spans="1:31" x14ac:dyDescent="0.25">
      <c r="A4251" s="5">
        <v>4361</v>
      </c>
      <c r="B4251" s="6" t="s">
        <v>9356</v>
      </c>
      <c r="C4251" s="6" t="s">
        <v>2157</v>
      </c>
      <c r="D4251" s="6" t="s">
        <v>49</v>
      </c>
      <c r="E4251" s="6" t="s">
        <v>16</v>
      </c>
      <c r="F4251" s="6">
        <v>90</v>
      </c>
      <c r="G4251" s="6" t="s">
        <v>9357</v>
      </c>
      <c r="H4251" s="6" t="s">
        <v>1733</v>
      </c>
      <c r="I4251" s="6" t="s">
        <v>171</v>
      </c>
      <c r="J4251" s="7">
        <v>43642</v>
      </c>
      <c r="K4251" s="6">
        <v>80</v>
      </c>
      <c r="L4251" s="6" t="s">
        <v>33</v>
      </c>
      <c r="M4251" s="8"/>
      <c r="O4251">
        <f t="shared" si="1073"/>
        <v>0</v>
      </c>
      <c r="Q4251" s="5" t="str">
        <f t="shared" si="1058"/>
        <v>4361</v>
      </c>
      <c r="R4251" s="6" t="str">
        <f t="shared" si="1059"/>
        <v>Monet</v>
      </c>
      <c r="S4251" s="6" t="str">
        <f t="shared" si="1060"/>
        <v>Erickson</v>
      </c>
      <c r="T4251" s="6" t="str">
        <f t="shared" si="1061"/>
        <v>Miss</v>
      </c>
      <c r="U4251" s="6" t="str">
        <f t="shared" si="1062"/>
        <v>F</v>
      </c>
      <c r="V4251" s="6" t="str">
        <f t="shared" si="1063"/>
        <v>90</v>
      </c>
      <c r="W4251" s="6" t="str">
        <f t="shared" si="1064"/>
        <v>St Paul's</v>
      </c>
      <c r="X4251" s="6" t="str">
        <f t="shared" si="1065"/>
        <v>'s</v>
      </c>
      <c r="Y4251" s="6" t="str">
        <f t="shared" si="1066"/>
        <v>St Paul's</v>
      </c>
      <c r="Z4251" s="6" t="str">
        <f t="shared" si="1067"/>
        <v>Cleveland</v>
      </c>
      <c r="AA4251" s="6" t="str">
        <f t="shared" si="1068"/>
        <v>PR</v>
      </c>
      <c r="AB4251" s="7" t="str">
        <f t="shared" si="1069"/>
        <v>43642</v>
      </c>
      <c r="AC4251" s="6" t="str">
        <f t="shared" si="1070"/>
        <v>80</v>
      </c>
      <c r="AD4251" s="6" t="str">
        <f t="shared" si="1071"/>
        <v>A3</v>
      </c>
      <c r="AE4251" s="8" t="str">
        <f t="shared" si="1072"/>
        <v/>
      </c>
    </row>
    <row r="4252" spans="1:31" x14ac:dyDescent="0.25">
      <c r="A4252" s="9">
        <v>4362</v>
      </c>
      <c r="B4252" s="10" t="s">
        <v>5142</v>
      </c>
      <c r="C4252" s="10" t="s">
        <v>6398</v>
      </c>
      <c r="D4252" s="10" t="s">
        <v>115</v>
      </c>
      <c r="E4252" s="10" t="s">
        <v>29</v>
      </c>
      <c r="F4252" s="10">
        <v>60</v>
      </c>
      <c r="G4252" s="10" t="s">
        <v>9358</v>
      </c>
      <c r="H4252" s="10" t="s">
        <v>3389</v>
      </c>
      <c r="I4252" s="10" t="s">
        <v>122</v>
      </c>
      <c r="J4252" s="11">
        <v>44421</v>
      </c>
      <c r="K4252" s="10">
        <v>33</v>
      </c>
      <c r="L4252" s="10" t="s">
        <v>78</v>
      </c>
      <c r="M4252" s="12"/>
      <c r="O4252">
        <f t="shared" si="1073"/>
        <v>0</v>
      </c>
      <c r="Q4252" s="9" t="str">
        <f t="shared" si="1058"/>
        <v>4362</v>
      </c>
      <c r="R4252" s="10" t="str">
        <f t="shared" si="1059"/>
        <v>Glenn</v>
      </c>
      <c r="S4252" s="10" t="str">
        <f t="shared" si="1060"/>
        <v>Ochoa</v>
      </c>
      <c r="T4252" s="10" t="str">
        <f t="shared" si="1061"/>
        <v>Prof</v>
      </c>
      <c r="U4252" s="10" t="str">
        <f t="shared" si="1062"/>
        <v>M</v>
      </c>
      <c r="V4252" s="10" t="str">
        <f t="shared" si="1063"/>
        <v>60</v>
      </c>
      <c r="W4252" s="10" t="str">
        <f t="shared" si="1064"/>
        <v>St Silas</v>
      </c>
      <c r="X4252" s="10" t="str">
        <f t="shared" si="1065"/>
        <v>as</v>
      </c>
      <c r="Y4252" s="10" t="str">
        <f t="shared" si="1066"/>
        <v>St Silas</v>
      </c>
      <c r="Z4252" s="10" t="str">
        <f t="shared" si="1067"/>
        <v>Llangammarch Wells</v>
      </c>
      <c r="AA4252" s="10" t="str">
        <f t="shared" si="1068"/>
        <v>WN</v>
      </c>
      <c r="AB4252" s="11" t="str">
        <f t="shared" si="1069"/>
        <v>44421</v>
      </c>
      <c r="AC4252" s="10" t="str">
        <f t="shared" si="1070"/>
        <v>33</v>
      </c>
      <c r="AD4252" s="10" t="str">
        <f t="shared" si="1071"/>
        <v>C2</v>
      </c>
      <c r="AE4252" s="12" t="str">
        <f t="shared" si="1072"/>
        <v/>
      </c>
    </row>
    <row r="4253" spans="1:31" x14ac:dyDescent="0.25">
      <c r="A4253" s="5">
        <v>4363</v>
      </c>
      <c r="B4253" s="6" t="s">
        <v>5044</v>
      </c>
      <c r="C4253" s="6" t="s">
        <v>329</v>
      </c>
      <c r="D4253" s="6" t="s">
        <v>28</v>
      </c>
      <c r="E4253" s="6" t="s">
        <v>29</v>
      </c>
      <c r="F4253" s="6">
        <v>90</v>
      </c>
      <c r="G4253" s="6" t="s">
        <v>9359</v>
      </c>
      <c r="H4253" s="6" t="s">
        <v>3112</v>
      </c>
      <c r="I4253" s="6" t="s">
        <v>1030</v>
      </c>
      <c r="J4253" s="7">
        <v>44002</v>
      </c>
      <c r="K4253" s="6">
        <v>34</v>
      </c>
      <c r="L4253" s="6" t="s">
        <v>52</v>
      </c>
      <c r="M4253" s="8"/>
      <c r="O4253">
        <f t="shared" si="1073"/>
        <v>0</v>
      </c>
      <c r="Q4253" s="5" t="str">
        <f t="shared" si="1058"/>
        <v>4363</v>
      </c>
      <c r="R4253" s="6" t="str">
        <f t="shared" si="1059"/>
        <v>Ezra</v>
      </c>
      <c r="S4253" s="6" t="str">
        <f t="shared" si="1060"/>
        <v>Mcbride</v>
      </c>
      <c r="T4253" s="6" t="str">
        <f t="shared" si="1061"/>
        <v>Mr</v>
      </c>
      <c r="U4253" s="6" t="str">
        <f t="shared" si="1062"/>
        <v>M</v>
      </c>
      <c r="V4253" s="6" t="str">
        <f t="shared" si="1063"/>
        <v>90</v>
      </c>
      <c r="W4253" s="6" t="str">
        <f t="shared" si="1064"/>
        <v>St Thomas's</v>
      </c>
      <c r="X4253" s="6" t="str">
        <f t="shared" si="1065"/>
        <v>'s</v>
      </c>
      <c r="Y4253" s="6" t="str">
        <f t="shared" si="1066"/>
        <v>St Thomas's</v>
      </c>
      <c r="Z4253" s="6" t="str">
        <f t="shared" si="1067"/>
        <v>Beaworthy</v>
      </c>
      <c r="AA4253" s="6" t="str">
        <f t="shared" si="1068"/>
        <v>DT</v>
      </c>
      <c r="AB4253" s="7" t="str">
        <f t="shared" si="1069"/>
        <v>44002</v>
      </c>
      <c r="AC4253" s="6" t="str">
        <f t="shared" si="1070"/>
        <v>34</v>
      </c>
      <c r="AD4253" s="6" t="str">
        <f t="shared" si="1071"/>
        <v>A1</v>
      </c>
      <c r="AE4253" s="8" t="str">
        <f t="shared" si="1072"/>
        <v/>
      </c>
    </row>
    <row r="4254" spans="1:31" x14ac:dyDescent="0.25">
      <c r="A4254" s="9">
        <v>4364</v>
      </c>
      <c r="B4254" s="10" t="s">
        <v>9360</v>
      </c>
      <c r="C4254" s="10" t="s">
        <v>5276</v>
      </c>
      <c r="D4254" s="10" t="s">
        <v>49</v>
      </c>
      <c r="E4254" s="10" t="s">
        <v>16</v>
      </c>
      <c r="F4254" s="10">
        <v>30</v>
      </c>
      <c r="G4254" s="10" t="s">
        <v>9361</v>
      </c>
      <c r="H4254" s="10" t="s">
        <v>9362</v>
      </c>
      <c r="I4254" s="10" t="s">
        <v>32</v>
      </c>
      <c r="J4254" s="11">
        <v>44164</v>
      </c>
      <c r="K4254" s="10">
        <v>77</v>
      </c>
      <c r="L4254" s="10" t="s">
        <v>62</v>
      </c>
      <c r="M4254" s="12"/>
      <c r="O4254">
        <f t="shared" si="1073"/>
        <v>0</v>
      </c>
      <c r="Q4254" s="9" t="str">
        <f t="shared" si="1058"/>
        <v>4364</v>
      </c>
      <c r="R4254" s="10" t="str">
        <f t="shared" si="1059"/>
        <v>Heidy</v>
      </c>
      <c r="S4254" s="10" t="str">
        <f t="shared" si="1060"/>
        <v>Rowell</v>
      </c>
      <c r="T4254" s="10" t="str">
        <f t="shared" si="1061"/>
        <v>Miss</v>
      </c>
      <c r="U4254" s="10" t="str">
        <f t="shared" si="1062"/>
        <v>F</v>
      </c>
      <c r="V4254" s="10" t="str">
        <f t="shared" si="1063"/>
        <v>30</v>
      </c>
      <c r="W4254" s="10" t="str">
        <f t="shared" si="1064"/>
        <v>Stables</v>
      </c>
      <c r="X4254" s="10" t="str">
        <f t="shared" si="1065"/>
        <v>es</v>
      </c>
      <c r="Y4254" s="10" t="str">
        <f t="shared" si="1066"/>
        <v>Stables</v>
      </c>
      <c r="Z4254" s="10" t="str">
        <f t="shared" si="1067"/>
        <v>Mablethorpe</v>
      </c>
      <c r="AA4254" s="10" t="str">
        <f t="shared" si="1068"/>
        <v>WC</v>
      </c>
      <c r="AB4254" s="11" t="str">
        <f t="shared" si="1069"/>
        <v>44164</v>
      </c>
      <c r="AC4254" s="10" t="str">
        <f t="shared" si="1070"/>
        <v>77</v>
      </c>
      <c r="AD4254" s="10" t="str">
        <f t="shared" si="1071"/>
        <v>C4</v>
      </c>
      <c r="AE4254" s="12" t="str">
        <f t="shared" si="1072"/>
        <v/>
      </c>
    </row>
    <row r="4255" spans="1:31" x14ac:dyDescent="0.25">
      <c r="A4255" s="5">
        <v>4365</v>
      </c>
      <c r="B4255" s="6" t="s">
        <v>6885</v>
      </c>
      <c r="C4255" s="6" t="s">
        <v>266</v>
      </c>
      <c r="D4255" s="6" t="s">
        <v>15</v>
      </c>
      <c r="E4255" s="6" t="s">
        <v>16</v>
      </c>
      <c r="F4255" s="6">
        <v>60</v>
      </c>
      <c r="G4255" s="6" t="s">
        <v>9361</v>
      </c>
      <c r="H4255" s="6" t="s">
        <v>5666</v>
      </c>
      <c r="I4255" s="6" t="s">
        <v>32</v>
      </c>
      <c r="J4255" s="7">
        <v>44456</v>
      </c>
      <c r="K4255" s="6">
        <v>32</v>
      </c>
      <c r="L4255" s="6" t="s">
        <v>52</v>
      </c>
      <c r="M4255" s="8"/>
      <c r="O4255">
        <f t="shared" si="1073"/>
        <v>0</v>
      </c>
      <c r="Q4255" s="5" t="str">
        <f t="shared" si="1058"/>
        <v>4365</v>
      </c>
      <c r="R4255" s="6" t="str">
        <f t="shared" si="1059"/>
        <v>Clarita</v>
      </c>
      <c r="S4255" s="6" t="str">
        <f t="shared" si="1060"/>
        <v>Walsh</v>
      </c>
      <c r="T4255" s="6" t="str">
        <f t="shared" si="1061"/>
        <v>Mrs</v>
      </c>
      <c r="U4255" s="6" t="str">
        <f t="shared" si="1062"/>
        <v>F</v>
      </c>
      <c r="V4255" s="6" t="str">
        <f t="shared" si="1063"/>
        <v>60</v>
      </c>
      <c r="W4255" s="6" t="str">
        <f t="shared" si="1064"/>
        <v>Stables</v>
      </c>
      <c r="X4255" s="6" t="str">
        <f t="shared" si="1065"/>
        <v>es</v>
      </c>
      <c r="Y4255" s="6" t="str">
        <f t="shared" si="1066"/>
        <v>Stables</v>
      </c>
      <c r="Z4255" s="6" t="str">
        <f t="shared" si="1067"/>
        <v>Surbiton</v>
      </c>
      <c r="AA4255" s="6" t="str">
        <f t="shared" si="1068"/>
        <v>WC</v>
      </c>
      <c r="AB4255" s="7" t="str">
        <f t="shared" si="1069"/>
        <v>44456</v>
      </c>
      <c r="AC4255" s="6" t="str">
        <f t="shared" si="1070"/>
        <v>32</v>
      </c>
      <c r="AD4255" s="6" t="str">
        <f t="shared" si="1071"/>
        <v>A1</v>
      </c>
      <c r="AE4255" s="8" t="str">
        <f t="shared" si="1072"/>
        <v/>
      </c>
    </row>
    <row r="4256" spans="1:31" x14ac:dyDescent="0.25">
      <c r="A4256" s="9">
        <v>4366</v>
      </c>
      <c r="B4256" s="10" t="s">
        <v>6684</v>
      </c>
      <c r="C4256" s="10" t="s">
        <v>137</v>
      </c>
      <c r="D4256" s="10" t="s">
        <v>49</v>
      </c>
      <c r="E4256" s="10" t="s">
        <v>16</v>
      </c>
      <c r="F4256" s="10">
        <v>60</v>
      </c>
      <c r="G4256" s="10" t="s">
        <v>9363</v>
      </c>
      <c r="H4256" s="10" t="s">
        <v>3734</v>
      </c>
      <c r="I4256" s="10" t="s">
        <v>32</v>
      </c>
      <c r="J4256" s="11">
        <v>43696</v>
      </c>
      <c r="K4256" s="10">
        <v>52</v>
      </c>
      <c r="L4256" s="10" t="s">
        <v>52</v>
      </c>
      <c r="M4256" s="12"/>
      <c r="O4256">
        <f t="shared" si="1073"/>
        <v>0</v>
      </c>
      <c r="Q4256" s="9" t="str">
        <f t="shared" si="1058"/>
        <v>4366</v>
      </c>
      <c r="R4256" s="10" t="str">
        <f t="shared" si="1059"/>
        <v>Marva</v>
      </c>
      <c r="S4256" s="10" t="str">
        <f t="shared" si="1060"/>
        <v>Alston</v>
      </c>
      <c r="T4256" s="10" t="str">
        <f t="shared" si="1061"/>
        <v>Miss</v>
      </c>
      <c r="U4256" s="10" t="str">
        <f t="shared" si="1062"/>
        <v>F</v>
      </c>
      <c r="V4256" s="10" t="str">
        <f t="shared" si="1063"/>
        <v>60</v>
      </c>
      <c r="W4256" s="10" t="str">
        <f t="shared" si="1064"/>
        <v>Staces Terrace</v>
      </c>
      <c r="X4256" s="10" t="str">
        <f t="shared" si="1065"/>
        <v>ce</v>
      </c>
      <c r="Y4256" s="10" t="str">
        <f t="shared" si="1066"/>
        <v>Staces Terrace</v>
      </c>
      <c r="Z4256" s="10" t="str">
        <f t="shared" si="1067"/>
        <v>Newent</v>
      </c>
      <c r="AA4256" s="10" t="str">
        <f t="shared" si="1068"/>
        <v>WC</v>
      </c>
      <c r="AB4256" s="11" t="str">
        <f t="shared" si="1069"/>
        <v>43696</v>
      </c>
      <c r="AC4256" s="10" t="str">
        <f t="shared" si="1070"/>
        <v>52</v>
      </c>
      <c r="AD4256" s="10" t="str">
        <f t="shared" si="1071"/>
        <v>A1</v>
      </c>
      <c r="AE4256" s="12" t="str">
        <f t="shared" si="1072"/>
        <v/>
      </c>
    </row>
    <row r="4257" spans="1:31" x14ac:dyDescent="0.25">
      <c r="A4257" s="5">
        <v>4367</v>
      </c>
      <c r="B4257" s="6" t="s">
        <v>6638</v>
      </c>
      <c r="C4257" s="6" t="s">
        <v>2438</v>
      </c>
      <c r="D4257" s="6" t="s">
        <v>49</v>
      </c>
      <c r="E4257" s="6" t="s">
        <v>16</v>
      </c>
      <c r="F4257" s="6">
        <v>30</v>
      </c>
      <c r="G4257" s="6" t="s">
        <v>9364</v>
      </c>
      <c r="H4257" s="6" t="s">
        <v>9365</v>
      </c>
      <c r="I4257" s="6" t="s">
        <v>1881</v>
      </c>
      <c r="J4257" s="7">
        <v>43931</v>
      </c>
      <c r="K4257" s="6">
        <v>86</v>
      </c>
      <c r="L4257" s="6" t="s">
        <v>44</v>
      </c>
      <c r="M4257" s="8"/>
      <c r="O4257">
        <f t="shared" si="1073"/>
        <v>0</v>
      </c>
      <c r="Q4257" s="5" t="str">
        <f t="shared" si="1058"/>
        <v>4367</v>
      </c>
      <c r="R4257" s="6" t="str">
        <f t="shared" si="1059"/>
        <v>Rosenda</v>
      </c>
      <c r="S4257" s="6" t="str">
        <f t="shared" si="1060"/>
        <v>Carter</v>
      </c>
      <c r="T4257" s="6" t="str">
        <f t="shared" si="1061"/>
        <v>Miss</v>
      </c>
      <c r="U4257" s="6" t="str">
        <f t="shared" si="1062"/>
        <v>F</v>
      </c>
      <c r="V4257" s="6" t="str">
        <f t="shared" si="1063"/>
        <v>30</v>
      </c>
      <c r="W4257" s="6" t="str">
        <f t="shared" si="1064"/>
        <v>Stafford Street</v>
      </c>
      <c r="X4257" s="6" t="str">
        <f t="shared" si="1065"/>
        <v>et</v>
      </c>
      <c r="Y4257" s="6" t="str">
        <f t="shared" si="1066"/>
        <v>Stafford Street</v>
      </c>
      <c r="Z4257" s="6" t="str">
        <f t="shared" si="1067"/>
        <v>Bishops Castle</v>
      </c>
      <c r="AA4257" s="6" t="str">
        <f t="shared" si="1068"/>
        <v>CT</v>
      </c>
      <c r="AB4257" s="7" t="str">
        <f t="shared" si="1069"/>
        <v>43931</v>
      </c>
      <c r="AC4257" s="6" t="str">
        <f t="shared" si="1070"/>
        <v>86</v>
      </c>
      <c r="AD4257" s="6" t="str">
        <f t="shared" si="1071"/>
        <v>D</v>
      </c>
      <c r="AE4257" s="8" t="str">
        <f t="shared" si="1072"/>
        <v/>
      </c>
    </row>
    <row r="4258" spans="1:31" x14ac:dyDescent="0.25">
      <c r="A4258" s="9">
        <v>4368</v>
      </c>
      <c r="B4258" s="10" t="s">
        <v>207</v>
      </c>
      <c r="C4258" s="10" t="s">
        <v>948</v>
      </c>
      <c r="D4258" s="10" t="s">
        <v>28</v>
      </c>
      <c r="E4258" s="10" t="s">
        <v>29</v>
      </c>
      <c r="F4258" s="10">
        <v>90</v>
      </c>
      <c r="G4258" s="10" t="s">
        <v>9366</v>
      </c>
      <c r="H4258" s="10" t="s">
        <v>1961</v>
      </c>
      <c r="I4258" s="10" t="s">
        <v>32</v>
      </c>
      <c r="J4258" s="11">
        <v>44441</v>
      </c>
      <c r="K4258" s="10">
        <v>34</v>
      </c>
      <c r="L4258" s="10" t="s">
        <v>68</v>
      </c>
      <c r="M4258" s="12"/>
      <c r="O4258">
        <f t="shared" si="1073"/>
        <v>0</v>
      </c>
      <c r="Q4258" s="9" t="str">
        <f t="shared" si="1058"/>
        <v>4368</v>
      </c>
      <c r="R4258" s="10" t="str">
        <f t="shared" si="1059"/>
        <v>Terrance</v>
      </c>
      <c r="S4258" s="10" t="str">
        <f t="shared" si="1060"/>
        <v>Eastman</v>
      </c>
      <c r="T4258" s="10" t="str">
        <f t="shared" si="1061"/>
        <v>Mr</v>
      </c>
      <c r="U4258" s="10" t="str">
        <f t="shared" si="1062"/>
        <v>M</v>
      </c>
      <c r="V4258" s="10" t="str">
        <f t="shared" si="1063"/>
        <v>90</v>
      </c>
      <c r="W4258" s="10" t="str">
        <f t="shared" si="1064"/>
        <v>Stamford Grove</v>
      </c>
      <c r="X4258" s="10" t="str">
        <f t="shared" si="1065"/>
        <v>ve</v>
      </c>
      <c r="Y4258" s="10" t="str">
        <f t="shared" si="1066"/>
        <v>Stamford Grove</v>
      </c>
      <c r="Z4258" s="10" t="str">
        <f t="shared" si="1067"/>
        <v>Sheringham</v>
      </c>
      <c r="AA4258" s="10" t="str">
        <f t="shared" si="1068"/>
        <v>WC</v>
      </c>
      <c r="AB4258" s="11" t="str">
        <f t="shared" si="1069"/>
        <v>44441</v>
      </c>
      <c r="AC4258" s="10" t="str">
        <f t="shared" si="1070"/>
        <v>34</v>
      </c>
      <c r="AD4258" s="10" t="str">
        <f t="shared" si="1071"/>
        <v>A2</v>
      </c>
      <c r="AE4258" s="12" t="str">
        <f t="shared" si="1072"/>
        <v/>
      </c>
    </row>
    <row r="4259" spans="1:31" x14ac:dyDescent="0.25">
      <c r="A4259" s="5">
        <v>4369</v>
      </c>
      <c r="B4259" s="6" t="s">
        <v>9367</v>
      </c>
      <c r="C4259" s="6" t="s">
        <v>6034</v>
      </c>
      <c r="D4259" s="6" t="s">
        <v>15</v>
      </c>
      <c r="E4259" s="6" t="s">
        <v>16</v>
      </c>
      <c r="F4259" s="6">
        <v>90</v>
      </c>
      <c r="G4259" s="6" t="s">
        <v>9368</v>
      </c>
      <c r="H4259" s="6" t="s">
        <v>7091</v>
      </c>
      <c r="I4259" s="6" t="s">
        <v>2012</v>
      </c>
      <c r="J4259" s="7">
        <v>44187</v>
      </c>
      <c r="K4259" s="6">
        <v>11</v>
      </c>
      <c r="L4259" s="6" t="s">
        <v>52</v>
      </c>
      <c r="M4259" s="8"/>
      <c r="O4259">
        <f t="shared" si="1073"/>
        <v>0</v>
      </c>
      <c r="Q4259" s="5" t="str">
        <f t="shared" si="1058"/>
        <v>4369</v>
      </c>
      <c r="R4259" s="6" t="str">
        <f t="shared" si="1059"/>
        <v>Tamera</v>
      </c>
      <c r="S4259" s="6" t="str">
        <f t="shared" si="1060"/>
        <v>Morrison</v>
      </c>
      <c r="T4259" s="6" t="str">
        <f t="shared" si="1061"/>
        <v>Mrs</v>
      </c>
      <c r="U4259" s="6" t="str">
        <f t="shared" si="1062"/>
        <v>F</v>
      </c>
      <c r="V4259" s="6" t="str">
        <f t="shared" si="1063"/>
        <v>90</v>
      </c>
      <c r="W4259" s="6" t="str">
        <f t="shared" si="1064"/>
        <v>Stamp Place</v>
      </c>
      <c r="X4259" s="6" t="str">
        <f t="shared" si="1065"/>
        <v>ce</v>
      </c>
      <c r="Y4259" s="6" t="str">
        <f t="shared" si="1066"/>
        <v>Stamp Place</v>
      </c>
      <c r="Z4259" s="6" t="str">
        <f t="shared" si="1067"/>
        <v>Brampton</v>
      </c>
      <c r="AA4259" s="6" t="str">
        <f t="shared" si="1068"/>
        <v>NN</v>
      </c>
      <c r="AB4259" s="7" t="str">
        <f t="shared" si="1069"/>
        <v>44187</v>
      </c>
      <c r="AC4259" s="6" t="str">
        <f t="shared" si="1070"/>
        <v>11</v>
      </c>
      <c r="AD4259" s="6" t="str">
        <f t="shared" si="1071"/>
        <v>A1</v>
      </c>
      <c r="AE4259" s="8" t="str">
        <f t="shared" si="1072"/>
        <v/>
      </c>
    </row>
    <row r="4260" spans="1:31" x14ac:dyDescent="0.25">
      <c r="A4260" s="9">
        <v>4370</v>
      </c>
      <c r="B4260" s="10" t="s">
        <v>9369</v>
      </c>
      <c r="C4260" s="10" t="s">
        <v>8032</v>
      </c>
      <c r="D4260" s="10" t="s">
        <v>15</v>
      </c>
      <c r="E4260" s="10" t="s">
        <v>16</v>
      </c>
      <c r="F4260" s="10">
        <v>90</v>
      </c>
      <c r="G4260" s="10" t="s">
        <v>9370</v>
      </c>
      <c r="H4260" s="10" t="s">
        <v>4646</v>
      </c>
      <c r="I4260" s="10" t="s">
        <v>32</v>
      </c>
      <c r="J4260" s="11">
        <v>43901</v>
      </c>
      <c r="K4260" s="10">
        <v>40</v>
      </c>
      <c r="L4260" s="10" t="s">
        <v>33</v>
      </c>
      <c r="M4260" s="12"/>
      <c r="O4260">
        <f t="shared" si="1073"/>
        <v>0</v>
      </c>
      <c r="Q4260" s="9" t="str">
        <f t="shared" si="1058"/>
        <v>4370</v>
      </c>
      <c r="R4260" s="10" t="str">
        <f t="shared" si="1059"/>
        <v>Devorah</v>
      </c>
      <c r="S4260" s="10" t="str">
        <f t="shared" si="1060"/>
        <v>Stein</v>
      </c>
      <c r="T4260" s="10" t="str">
        <f t="shared" si="1061"/>
        <v>Mrs</v>
      </c>
      <c r="U4260" s="10" t="str">
        <f t="shared" si="1062"/>
        <v>F</v>
      </c>
      <c r="V4260" s="10" t="str">
        <f t="shared" si="1063"/>
        <v>90</v>
      </c>
      <c r="W4260" s="10" t="str">
        <f t="shared" si="1064"/>
        <v>Stanard Close</v>
      </c>
      <c r="X4260" s="10" t="str">
        <f t="shared" si="1065"/>
        <v>se</v>
      </c>
      <c r="Y4260" s="10" t="str">
        <f t="shared" si="1066"/>
        <v>Stanard Close</v>
      </c>
      <c r="Z4260" s="10" t="str">
        <f t="shared" si="1067"/>
        <v>Thatcham</v>
      </c>
      <c r="AA4260" s="10" t="str">
        <f t="shared" si="1068"/>
        <v>WC</v>
      </c>
      <c r="AB4260" s="11" t="str">
        <f t="shared" si="1069"/>
        <v>43901</v>
      </c>
      <c r="AC4260" s="10" t="str">
        <f t="shared" si="1070"/>
        <v>40</v>
      </c>
      <c r="AD4260" s="10" t="str">
        <f t="shared" si="1071"/>
        <v>A3</v>
      </c>
      <c r="AE4260" s="12" t="str">
        <f t="shared" si="1072"/>
        <v/>
      </c>
    </row>
    <row r="4261" spans="1:31" x14ac:dyDescent="0.25">
      <c r="A4261" s="5">
        <v>4371</v>
      </c>
      <c r="B4261" s="6" t="s">
        <v>40</v>
      </c>
      <c r="C4261" s="6" t="s">
        <v>9371</v>
      </c>
      <c r="D4261" s="6" t="s">
        <v>49</v>
      </c>
      <c r="E4261" s="6" t="s">
        <v>16</v>
      </c>
      <c r="F4261" s="6">
        <v>90</v>
      </c>
      <c r="G4261" s="6" t="s">
        <v>9372</v>
      </c>
      <c r="H4261" s="6" t="s">
        <v>7242</v>
      </c>
      <c r="I4261" s="6" t="s">
        <v>185</v>
      </c>
      <c r="J4261" s="7">
        <v>44379</v>
      </c>
      <c r="K4261" s="6">
        <v>35</v>
      </c>
      <c r="L4261" s="6" t="s">
        <v>68</v>
      </c>
      <c r="M4261" s="8"/>
      <c r="O4261">
        <f t="shared" si="1073"/>
        <v>0</v>
      </c>
      <c r="Q4261" s="5" t="str">
        <f t="shared" si="1058"/>
        <v>4371</v>
      </c>
      <c r="R4261" s="6" t="str">
        <f t="shared" si="1059"/>
        <v>Misti</v>
      </c>
      <c r="S4261" s="6" t="str">
        <f t="shared" si="1060"/>
        <v>Black</v>
      </c>
      <c r="T4261" s="6" t="str">
        <f t="shared" si="1061"/>
        <v>Miss</v>
      </c>
      <c r="U4261" s="6" t="str">
        <f t="shared" si="1062"/>
        <v>F</v>
      </c>
      <c r="V4261" s="6" t="str">
        <f t="shared" si="1063"/>
        <v>90</v>
      </c>
      <c r="W4261" s="6" t="str">
        <f t="shared" si="1064"/>
        <v>Stanbridge Road</v>
      </c>
      <c r="X4261" s="6" t="str">
        <f t="shared" si="1065"/>
        <v>ad</v>
      </c>
      <c r="Y4261" s="6" t="str">
        <f t="shared" si="1066"/>
        <v>Stanbridge Road</v>
      </c>
      <c r="Z4261" s="6" t="str">
        <f t="shared" si="1067"/>
        <v>Fowey</v>
      </c>
      <c r="AA4261" s="6" t="str">
        <f t="shared" si="1068"/>
        <v>HX</v>
      </c>
      <c r="AB4261" s="7" t="str">
        <f t="shared" si="1069"/>
        <v>44379</v>
      </c>
      <c r="AC4261" s="6" t="str">
        <f t="shared" si="1070"/>
        <v>35</v>
      </c>
      <c r="AD4261" s="6" t="str">
        <f t="shared" si="1071"/>
        <v>A2</v>
      </c>
      <c r="AE4261" s="8" t="str">
        <f t="shared" si="1072"/>
        <v/>
      </c>
    </row>
    <row r="4262" spans="1:31" x14ac:dyDescent="0.25">
      <c r="A4262" s="9">
        <v>4372</v>
      </c>
      <c r="B4262" s="10" t="s">
        <v>2420</v>
      </c>
      <c r="C4262" s="10" t="s">
        <v>9121</v>
      </c>
      <c r="D4262" s="10" t="s">
        <v>28</v>
      </c>
      <c r="E4262" s="10" t="s">
        <v>29</v>
      </c>
      <c r="F4262" s="10">
        <v>30</v>
      </c>
      <c r="G4262" s="10" t="s">
        <v>9373</v>
      </c>
      <c r="H4262" s="10" t="s">
        <v>2074</v>
      </c>
      <c r="I4262" s="10" t="s">
        <v>291</v>
      </c>
      <c r="J4262" s="11">
        <v>43622</v>
      </c>
      <c r="K4262" s="10">
        <v>59</v>
      </c>
      <c r="L4262" s="10" t="s">
        <v>157</v>
      </c>
      <c r="M4262" s="12"/>
      <c r="O4262">
        <f t="shared" si="1073"/>
        <v>0</v>
      </c>
      <c r="Q4262" s="9" t="str">
        <f t="shared" si="1058"/>
        <v>4372</v>
      </c>
      <c r="R4262" s="10" t="str">
        <f t="shared" si="1059"/>
        <v>Devin</v>
      </c>
      <c r="S4262" s="10" t="str">
        <f t="shared" si="1060"/>
        <v>Bonilla</v>
      </c>
      <c r="T4262" s="10" t="str">
        <f t="shared" si="1061"/>
        <v>Mr</v>
      </c>
      <c r="U4262" s="10" t="str">
        <f t="shared" si="1062"/>
        <v>M</v>
      </c>
      <c r="V4262" s="10" t="str">
        <f t="shared" si="1063"/>
        <v>30</v>
      </c>
      <c r="W4262" s="10" t="str">
        <f t="shared" si="1064"/>
        <v>Stanhope Row</v>
      </c>
      <c r="X4262" s="10" t="str">
        <f t="shared" si="1065"/>
        <v>ow</v>
      </c>
      <c r="Y4262" s="10" t="str">
        <f t="shared" si="1066"/>
        <v>Stanhope Row</v>
      </c>
      <c r="Z4262" s="10" t="str">
        <f t="shared" si="1067"/>
        <v>Isle Of Skye</v>
      </c>
      <c r="AA4262" s="10" t="str">
        <f t="shared" si="1068"/>
        <v>HS</v>
      </c>
      <c r="AB4262" s="11" t="str">
        <f t="shared" si="1069"/>
        <v>43622</v>
      </c>
      <c r="AC4262" s="10" t="str">
        <f t="shared" si="1070"/>
        <v>59</v>
      </c>
      <c r="AD4262" s="10" t="str">
        <f t="shared" si="1071"/>
        <v>C3</v>
      </c>
      <c r="AE4262" s="12" t="str">
        <f t="shared" si="1072"/>
        <v/>
      </c>
    </row>
    <row r="4263" spans="1:31" x14ac:dyDescent="0.25">
      <c r="A4263" s="5">
        <v>4373</v>
      </c>
      <c r="B4263" s="6" t="s">
        <v>2279</v>
      </c>
      <c r="C4263" s="6" t="s">
        <v>4100</v>
      </c>
      <c r="D4263" s="6" t="s">
        <v>15</v>
      </c>
      <c r="E4263" s="6" t="s">
        <v>16</v>
      </c>
      <c r="F4263" s="6">
        <v>90</v>
      </c>
      <c r="G4263" s="6" t="s">
        <v>9374</v>
      </c>
      <c r="H4263" s="6" t="s">
        <v>201</v>
      </c>
      <c r="I4263" s="6" t="s">
        <v>32</v>
      </c>
      <c r="J4263" s="7">
        <v>44115</v>
      </c>
      <c r="K4263" s="6">
        <v>23</v>
      </c>
      <c r="L4263" s="6" t="s">
        <v>33</v>
      </c>
      <c r="M4263" s="8"/>
      <c r="O4263">
        <f t="shared" si="1073"/>
        <v>0</v>
      </c>
      <c r="Q4263" s="5" t="str">
        <f t="shared" si="1058"/>
        <v>4373</v>
      </c>
      <c r="R4263" s="6" t="str">
        <f t="shared" si="1059"/>
        <v>Tony</v>
      </c>
      <c r="S4263" s="6" t="str">
        <f t="shared" si="1060"/>
        <v>Fritz</v>
      </c>
      <c r="T4263" s="6" t="str">
        <f t="shared" si="1061"/>
        <v>Mrs</v>
      </c>
      <c r="U4263" s="6" t="str">
        <f t="shared" si="1062"/>
        <v>F</v>
      </c>
      <c r="V4263" s="6" t="str">
        <f t="shared" si="1063"/>
        <v>90</v>
      </c>
      <c r="W4263" s="6" t="str">
        <f t="shared" si="1064"/>
        <v>Stanhope Villas</v>
      </c>
      <c r="X4263" s="6" t="str">
        <f t="shared" si="1065"/>
        <v>as</v>
      </c>
      <c r="Y4263" s="6" t="str">
        <f t="shared" si="1066"/>
        <v>Stanhope Villas</v>
      </c>
      <c r="Z4263" s="6" t="str">
        <f t="shared" si="1067"/>
        <v>Rowley Regis</v>
      </c>
      <c r="AA4263" s="6" t="str">
        <f t="shared" si="1068"/>
        <v>WC</v>
      </c>
      <c r="AB4263" s="7" t="str">
        <f t="shared" si="1069"/>
        <v>44115</v>
      </c>
      <c r="AC4263" s="6" t="str">
        <f t="shared" si="1070"/>
        <v>23</v>
      </c>
      <c r="AD4263" s="6" t="str">
        <f t="shared" si="1071"/>
        <v>A3</v>
      </c>
      <c r="AE4263" s="8" t="str">
        <f t="shared" si="1072"/>
        <v/>
      </c>
    </row>
    <row r="4264" spans="1:31" x14ac:dyDescent="0.25">
      <c r="A4264" s="9">
        <v>4374</v>
      </c>
      <c r="B4264" s="10" t="s">
        <v>9375</v>
      </c>
      <c r="C4264" s="10" t="s">
        <v>9376</v>
      </c>
      <c r="D4264" s="10" t="s">
        <v>15</v>
      </c>
      <c r="E4264" s="10" t="s">
        <v>16</v>
      </c>
      <c r="F4264" s="10">
        <v>60</v>
      </c>
      <c r="G4264" s="10" t="s">
        <v>9377</v>
      </c>
      <c r="H4264" s="10" t="s">
        <v>7148</v>
      </c>
      <c r="I4264" s="10" t="s">
        <v>32</v>
      </c>
      <c r="J4264" s="11">
        <v>43878</v>
      </c>
      <c r="K4264" s="10">
        <v>68</v>
      </c>
      <c r="L4264" s="10" t="s">
        <v>20</v>
      </c>
      <c r="M4264" s="12"/>
      <c r="O4264">
        <f t="shared" si="1073"/>
        <v>0</v>
      </c>
      <c r="Q4264" s="9" t="str">
        <f t="shared" si="1058"/>
        <v>4374</v>
      </c>
      <c r="R4264" s="10" t="str">
        <f t="shared" si="1059"/>
        <v>Dessie</v>
      </c>
      <c r="S4264" s="10" t="str">
        <f t="shared" si="1060"/>
        <v>Cormier</v>
      </c>
      <c r="T4264" s="10" t="str">
        <f t="shared" si="1061"/>
        <v>Mrs</v>
      </c>
      <c r="U4264" s="10" t="str">
        <f t="shared" si="1062"/>
        <v>F</v>
      </c>
      <c r="V4264" s="10" t="str">
        <f t="shared" si="1063"/>
        <v>60</v>
      </c>
      <c r="W4264" s="10" t="str">
        <f t="shared" si="1064"/>
        <v>Stanlake Villas</v>
      </c>
      <c r="X4264" s="10" t="str">
        <f t="shared" si="1065"/>
        <v>as</v>
      </c>
      <c r="Y4264" s="10" t="str">
        <f t="shared" si="1066"/>
        <v>Stanlake Villas</v>
      </c>
      <c r="Z4264" s="10" t="str">
        <f t="shared" si="1067"/>
        <v>Porthmadog</v>
      </c>
      <c r="AA4264" s="10" t="str">
        <f t="shared" si="1068"/>
        <v>WC</v>
      </c>
      <c r="AB4264" s="11" t="str">
        <f t="shared" si="1069"/>
        <v>43878</v>
      </c>
      <c r="AC4264" s="10" t="str">
        <f t="shared" si="1070"/>
        <v>68</v>
      </c>
      <c r="AD4264" s="10" t="str">
        <f t="shared" si="1071"/>
        <v>B</v>
      </c>
      <c r="AE4264" s="12" t="str">
        <f t="shared" si="1072"/>
        <v/>
      </c>
    </row>
    <row r="4265" spans="1:31" x14ac:dyDescent="0.25">
      <c r="A4265" s="5">
        <v>4375</v>
      </c>
      <c r="B4265" s="6" t="s">
        <v>476</v>
      </c>
      <c r="C4265" s="6" t="s">
        <v>9121</v>
      </c>
      <c r="D4265" s="6" t="s">
        <v>49</v>
      </c>
      <c r="E4265" s="6" t="s">
        <v>16</v>
      </c>
      <c r="F4265" s="6">
        <v>90</v>
      </c>
      <c r="G4265" s="6" t="s">
        <v>9378</v>
      </c>
      <c r="H4265" s="6" t="s">
        <v>651</v>
      </c>
      <c r="I4265" s="6" t="s">
        <v>32</v>
      </c>
      <c r="J4265" s="7">
        <v>43976</v>
      </c>
      <c r="K4265" s="6">
        <v>89</v>
      </c>
      <c r="L4265" s="6" t="s">
        <v>44</v>
      </c>
      <c r="M4265" s="8"/>
      <c r="O4265">
        <f t="shared" si="1073"/>
        <v>0</v>
      </c>
      <c r="Q4265" s="5" t="str">
        <f t="shared" si="1058"/>
        <v>4375</v>
      </c>
      <c r="R4265" s="6" t="str">
        <f t="shared" si="1059"/>
        <v>Leilani</v>
      </c>
      <c r="S4265" s="6" t="str">
        <f t="shared" si="1060"/>
        <v>Bonilla</v>
      </c>
      <c r="T4265" s="6" t="str">
        <f t="shared" si="1061"/>
        <v>Miss</v>
      </c>
      <c r="U4265" s="6" t="str">
        <f t="shared" si="1062"/>
        <v>F</v>
      </c>
      <c r="V4265" s="6" t="str">
        <f t="shared" si="1063"/>
        <v>90</v>
      </c>
      <c r="W4265" s="6" t="str">
        <f t="shared" si="1064"/>
        <v>Stannard Road</v>
      </c>
      <c r="X4265" s="6" t="str">
        <f t="shared" si="1065"/>
        <v>ad</v>
      </c>
      <c r="Y4265" s="6" t="str">
        <f t="shared" si="1066"/>
        <v>Stannard Road</v>
      </c>
      <c r="Z4265" s="6" t="str">
        <f t="shared" si="1067"/>
        <v>London</v>
      </c>
      <c r="AA4265" s="6" t="str">
        <f t="shared" si="1068"/>
        <v>WC</v>
      </c>
      <c r="AB4265" s="7" t="str">
        <f t="shared" si="1069"/>
        <v>43976</v>
      </c>
      <c r="AC4265" s="6" t="str">
        <f t="shared" si="1070"/>
        <v>89</v>
      </c>
      <c r="AD4265" s="6" t="str">
        <f t="shared" si="1071"/>
        <v>D</v>
      </c>
      <c r="AE4265" s="8" t="str">
        <f t="shared" si="1072"/>
        <v/>
      </c>
    </row>
    <row r="4266" spans="1:31" x14ac:dyDescent="0.25">
      <c r="A4266" s="5">
        <v>4377</v>
      </c>
      <c r="B4266" s="6" t="s">
        <v>9379</v>
      </c>
      <c r="C4266" s="6" t="s">
        <v>6182</v>
      </c>
      <c r="D4266" s="6" t="s">
        <v>49</v>
      </c>
      <c r="E4266" s="6" t="s">
        <v>16</v>
      </c>
      <c r="F4266" s="6">
        <v>30</v>
      </c>
      <c r="G4266" s="6" t="s">
        <v>9380</v>
      </c>
      <c r="H4266" s="6" t="s">
        <v>1937</v>
      </c>
      <c r="I4266" s="6" t="s">
        <v>32</v>
      </c>
      <c r="J4266" s="7">
        <v>44028</v>
      </c>
      <c r="K4266" s="6">
        <v>64</v>
      </c>
      <c r="L4266" s="6" t="s">
        <v>33</v>
      </c>
      <c r="M4266" s="8"/>
      <c r="O4266">
        <f t="shared" si="1073"/>
        <v>0</v>
      </c>
      <c r="Q4266" s="5" t="str">
        <f t="shared" si="1058"/>
        <v>4377</v>
      </c>
      <c r="R4266" s="6" t="str">
        <f t="shared" si="1059"/>
        <v>Cori</v>
      </c>
      <c r="S4266" s="6" t="str">
        <f t="shared" si="1060"/>
        <v>Staton</v>
      </c>
      <c r="T4266" s="6" t="str">
        <f t="shared" si="1061"/>
        <v>Miss</v>
      </c>
      <c r="U4266" s="6" t="str">
        <f t="shared" si="1062"/>
        <v>F</v>
      </c>
      <c r="V4266" s="6" t="str">
        <f t="shared" si="1063"/>
        <v>30</v>
      </c>
      <c r="W4266" s="6" t="str">
        <f t="shared" si="1064"/>
        <v>Stanstead Grove</v>
      </c>
      <c r="X4266" s="6" t="str">
        <f t="shared" si="1065"/>
        <v>ve</v>
      </c>
      <c r="Y4266" s="6" t="str">
        <f t="shared" si="1066"/>
        <v>Stanstead Grove</v>
      </c>
      <c r="Z4266" s="6" t="str">
        <f t="shared" si="1067"/>
        <v>Royston</v>
      </c>
      <c r="AA4266" s="6" t="str">
        <f t="shared" si="1068"/>
        <v>WC</v>
      </c>
      <c r="AB4266" s="7" t="str">
        <f t="shared" si="1069"/>
        <v>44028</v>
      </c>
      <c r="AC4266" s="6" t="str">
        <f t="shared" si="1070"/>
        <v>64</v>
      </c>
      <c r="AD4266" s="6" t="str">
        <f t="shared" si="1071"/>
        <v>A3</v>
      </c>
      <c r="AE4266" s="8" t="str">
        <f t="shared" si="1072"/>
        <v/>
      </c>
    </row>
    <row r="4267" spans="1:31" x14ac:dyDescent="0.25">
      <c r="A4267" s="9">
        <v>4378</v>
      </c>
      <c r="B4267" s="10" t="s">
        <v>8603</v>
      </c>
      <c r="C4267" s="10" t="s">
        <v>5287</v>
      </c>
      <c r="D4267" s="10" t="s">
        <v>49</v>
      </c>
      <c r="E4267" s="10" t="s">
        <v>16</v>
      </c>
      <c r="F4267" s="10">
        <v>30</v>
      </c>
      <c r="G4267" s="10" t="s">
        <v>9381</v>
      </c>
      <c r="H4267" s="10" t="s">
        <v>3683</v>
      </c>
      <c r="I4267" s="10" t="s">
        <v>171</v>
      </c>
      <c r="J4267" s="11">
        <v>44045</v>
      </c>
      <c r="K4267" s="10">
        <v>75</v>
      </c>
      <c r="L4267" s="10" t="s">
        <v>99</v>
      </c>
      <c r="M4267" s="12"/>
      <c r="O4267">
        <f t="shared" si="1073"/>
        <v>0</v>
      </c>
      <c r="Q4267" s="9" t="str">
        <f t="shared" si="1058"/>
        <v>4378</v>
      </c>
      <c r="R4267" s="10" t="str">
        <f t="shared" si="1059"/>
        <v>Tracey</v>
      </c>
      <c r="S4267" s="10" t="str">
        <f t="shared" si="1060"/>
        <v>Finn</v>
      </c>
      <c r="T4267" s="10" t="str">
        <f t="shared" si="1061"/>
        <v>Miss</v>
      </c>
      <c r="U4267" s="10" t="str">
        <f t="shared" si="1062"/>
        <v>F</v>
      </c>
      <c r="V4267" s="10" t="str">
        <f t="shared" si="1063"/>
        <v>30</v>
      </c>
      <c r="W4267" s="10" t="str">
        <f t="shared" si="1064"/>
        <v>Staple Court</v>
      </c>
      <c r="X4267" s="10" t="str">
        <f t="shared" si="1065"/>
        <v>rt</v>
      </c>
      <c r="Y4267" s="10" t="str">
        <f t="shared" si="1066"/>
        <v>Staple Court</v>
      </c>
      <c r="Z4267" s="10" t="str">
        <f t="shared" si="1067"/>
        <v>Coldstream</v>
      </c>
      <c r="AA4267" s="10" t="str">
        <f t="shared" si="1068"/>
        <v>PR</v>
      </c>
      <c r="AB4267" s="11" t="str">
        <f t="shared" si="1069"/>
        <v>44045</v>
      </c>
      <c r="AC4267" s="10" t="str">
        <f t="shared" si="1070"/>
        <v>75</v>
      </c>
      <c r="AD4267" s="10" t="str">
        <f t="shared" si="1071"/>
        <v>E</v>
      </c>
      <c r="AE4267" s="12" t="str">
        <f t="shared" si="1072"/>
        <v/>
      </c>
    </row>
    <row r="4268" spans="1:31" x14ac:dyDescent="0.25">
      <c r="A4268" s="5">
        <v>4379</v>
      </c>
      <c r="B4268" s="6" t="s">
        <v>9382</v>
      </c>
      <c r="C4268" s="6" t="s">
        <v>2931</v>
      </c>
      <c r="D4268" s="6" t="s">
        <v>15</v>
      </c>
      <c r="E4268" s="6" t="s">
        <v>16</v>
      </c>
      <c r="F4268" s="6">
        <v>60</v>
      </c>
      <c r="G4268" s="6" t="s">
        <v>9383</v>
      </c>
      <c r="H4268" s="6" t="s">
        <v>1598</v>
      </c>
      <c r="I4268" s="6" t="s">
        <v>32</v>
      </c>
      <c r="J4268" s="7">
        <v>43869</v>
      </c>
      <c r="K4268" s="6">
        <v>61</v>
      </c>
      <c r="L4268" s="6" t="s">
        <v>52</v>
      </c>
      <c r="M4268" s="8"/>
      <c r="O4268">
        <f t="shared" si="1073"/>
        <v>0</v>
      </c>
      <c r="Q4268" s="5" t="str">
        <f t="shared" si="1058"/>
        <v>4379</v>
      </c>
      <c r="R4268" s="6" t="str">
        <f t="shared" si="1059"/>
        <v>Camilla</v>
      </c>
      <c r="S4268" s="6" t="str">
        <f t="shared" si="1060"/>
        <v>Harris</v>
      </c>
      <c r="T4268" s="6" t="str">
        <f t="shared" si="1061"/>
        <v>Mrs</v>
      </c>
      <c r="U4268" s="6" t="str">
        <f t="shared" si="1062"/>
        <v>F</v>
      </c>
      <c r="V4268" s="6" t="str">
        <f t="shared" si="1063"/>
        <v>60</v>
      </c>
      <c r="W4268" s="6" t="str">
        <f t="shared" si="1064"/>
        <v>Staple Inn</v>
      </c>
      <c r="X4268" s="6" t="str">
        <f t="shared" si="1065"/>
        <v>nn</v>
      </c>
      <c r="Y4268" s="6" t="str">
        <f t="shared" si="1066"/>
        <v>Staple Inn</v>
      </c>
      <c r="Z4268" s="6" t="str">
        <f t="shared" si="1067"/>
        <v>Montacute</v>
      </c>
      <c r="AA4268" s="6" t="str">
        <f t="shared" si="1068"/>
        <v>WC</v>
      </c>
      <c r="AB4268" s="7" t="str">
        <f t="shared" si="1069"/>
        <v>43869</v>
      </c>
      <c r="AC4268" s="6" t="str">
        <f t="shared" si="1070"/>
        <v>61</v>
      </c>
      <c r="AD4268" s="6" t="str">
        <f t="shared" si="1071"/>
        <v>A1</v>
      </c>
      <c r="AE4268" s="8" t="str">
        <f t="shared" si="1072"/>
        <v/>
      </c>
    </row>
    <row r="4269" spans="1:31" x14ac:dyDescent="0.25">
      <c r="A4269" s="9">
        <v>4380</v>
      </c>
      <c r="B4269" s="10" t="s">
        <v>9384</v>
      </c>
      <c r="C4269" s="10" t="s">
        <v>6771</v>
      </c>
      <c r="D4269" s="10" t="s">
        <v>28</v>
      </c>
      <c r="E4269" s="10" t="s">
        <v>29</v>
      </c>
      <c r="F4269" s="10">
        <v>30</v>
      </c>
      <c r="G4269" s="10" t="s">
        <v>9385</v>
      </c>
      <c r="H4269" s="10" t="s">
        <v>1047</v>
      </c>
      <c r="I4269" s="10" t="s">
        <v>32</v>
      </c>
      <c r="J4269" s="11">
        <v>43648</v>
      </c>
      <c r="K4269" s="10">
        <v>57</v>
      </c>
      <c r="L4269" s="10" t="s">
        <v>39</v>
      </c>
      <c r="M4269" s="12"/>
      <c r="O4269">
        <f t="shared" si="1073"/>
        <v>0</v>
      </c>
      <c r="Q4269" s="9" t="str">
        <f t="shared" si="1058"/>
        <v>4380</v>
      </c>
      <c r="R4269" s="10" t="str">
        <f t="shared" si="1059"/>
        <v>Geoffrey</v>
      </c>
      <c r="S4269" s="10" t="str">
        <f t="shared" si="1060"/>
        <v>Burke</v>
      </c>
      <c r="T4269" s="10" t="str">
        <f t="shared" si="1061"/>
        <v>Mr</v>
      </c>
      <c r="U4269" s="10" t="str">
        <f t="shared" si="1062"/>
        <v>M</v>
      </c>
      <c r="V4269" s="10" t="str">
        <f t="shared" si="1063"/>
        <v>30</v>
      </c>
      <c r="W4269" s="10" t="str">
        <f t="shared" si="1064"/>
        <v>Staple Street</v>
      </c>
      <c r="X4269" s="10" t="str">
        <f t="shared" si="1065"/>
        <v>et</v>
      </c>
      <c r="Y4269" s="10" t="str">
        <f t="shared" si="1066"/>
        <v>Staple Street</v>
      </c>
      <c r="Z4269" s="10" t="str">
        <f t="shared" si="1067"/>
        <v>Talybont</v>
      </c>
      <c r="AA4269" s="10" t="str">
        <f t="shared" si="1068"/>
        <v>WC</v>
      </c>
      <c r="AB4269" s="11" t="str">
        <f t="shared" si="1069"/>
        <v>43648</v>
      </c>
      <c r="AC4269" s="10" t="str">
        <f t="shared" si="1070"/>
        <v>57</v>
      </c>
      <c r="AD4269" s="10" t="str">
        <f t="shared" si="1071"/>
        <v>C1</v>
      </c>
      <c r="AE4269" s="12" t="str">
        <f t="shared" si="1072"/>
        <v/>
      </c>
    </row>
    <row r="4270" spans="1:31" x14ac:dyDescent="0.25">
      <c r="A4270" s="5">
        <v>4381</v>
      </c>
      <c r="B4270" s="6" t="s">
        <v>4237</v>
      </c>
      <c r="C4270" s="6" t="s">
        <v>1713</v>
      </c>
      <c r="D4270" s="6" t="s">
        <v>28</v>
      </c>
      <c r="E4270" s="6" t="s">
        <v>29</v>
      </c>
      <c r="F4270" s="6">
        <v>30</v>
      </c>
      <c r="G4270" s="6" t="s">
        <v>9386</v>
      </c>
      <c r="H4270" s="6" t="s">
        <v>1796</v>
      </c>
      <c r="I4270" s="6" t="s">
        <v>32</v>
      </c>
      <c r="J4270" s="7">
        <v>44103</v>
      </c>
      <c r="K4270" s="6">
        <v>41</v>
      </c>
      <c r="L4270" s="6" t="s">
        <v>99</v>
      </c>
      <c r="M4270" s="8"/>
      <c r="O4270">
        <f t="shared" si="1073"/>
        <v>0</v>
      </c>
      <c r="Q4270" s="5" t="str">
        <f t="shared" si="1058"/>
        <v>4381</v>
      </c>
      <c r="R4270" s="6" t="str">
        <f t="shared" si="1059"/>
        <v>Kendrick</v>
      </c>
      <c r="S4270" s="6" t="str">
        <f t="shared" si="1060"/>
        <v>Graham</v>
      </c>
      <c r="T4270" s="6" t="str">
        <f t="shared" si="1061"/>
        <v>Mr</v>
      </c>
      <c r="U4270" s="6" t="str">
        <f t="shared" si="1062"/>
        <v>M</v>
      </c>
      <c r="V4270" s="6" t="str">
        <f t="shared" si="1063"/>
        <v>30</v>
      </c>
      <c r="W4270" s="6" t="str">
        <f t="shared" si="1064"/>
        <v>Staplehurst Rd</v>
      </c>
      <c r="X4270" s="6" t="str">
        <f t="shared" si="1065"/>
        <v>Rd</v>
      </c>
      <c r="Y4270" s="6" t="str">
        <f t="shared" si="1066"/>
        <v>Staplehurst Road</v>
      </c>
      <c r="Z4270" s="6" t="str">
        <f t="shared" si="1067"/>
        <v>Okehampton</v>
      </c>
      <c r="AA4270" s="6" t="str">
        <f t="shared" si="1068"/>
        <v>WC</v>
      </c>
      <c r="AB4270" s="7" t="str">
        <f t="shared" si="1069"/>
        <v>44103</v>
      </c>
      <c r="AC4270" s="6" t="str">
        <f t="shared" si="1070"/>
        <v>41</v>
      </c>
      <c r="AD4270" s="6" t="str">
        <f t="shared" si="1071"/>
        <v>E</v>
      </c>
      <c r="AE4270" s="8" t="str">
        <f t="shared" si="1072"/>
        <v/>
      </c>
    </row>
    <row r="4271" spans="1:31" x14ac:dyDescent="0.25">
      <c r="A4271" s="9">
        <v>4382</v>
      </c>
      <c r="B4271" s="10" t="s">
        <v>1182</v>
      </c>
      <c r="C4271" s="10" t="s">
        <v>5123</v>
      </c>
      <c r="D4271" s="10" t="s">
        <v>28</v>
      </c>
      <c r="E4271" s="10" t="s">
        <v>29</v>
      </c>
      <c r="F4271" s="10">
        <v>60</v>
      </c>
      <c r="G4271" s="10" t="s">
        <v>9387</v>
      </c>
      <c r="H4271" s="10" t="s">
        <v>5454</v>
      </c>
      <c r="I4271" s="10" t="s">
        <v>238</v>
      </c>
      <c r="J4271" s="11">
        <v>44385</v>
      </c>
      <c r="K4271" s="10">
        <v>55</v>
      </c>
      <c r="L4271" s="10" t="s">
        <v>78</v>
      </c>
      <c r="M4271" s="12"/>
      <c r="O4271">
        <f t="shared" si="1073"/>
        <v>0</v>
      </c>
      <c r="Q4271" s="9" t="str">
        <f t="shared" si="1058"/>
        <v>4382</v>
      </c>
      <c r="R4271" s="10" t="str">
        <f t="shared" si="1059"/>
        <v>Danny</v>
      </c>
      <c r="S4271" s="10" t="str">
        <f t="shared" si="1060"/>
        <v>Phillips</v>
      </c>
      <c r="T4271" s="10" t="str">
        <f t="shared" si="1061"/>
        <v>Mr</v>
      </c>
      <c r="U4271" s="10" t="str">
        <f t="shared" si="1062"/>
        <v>M</v>
      </c>
      <c r="V4271" s="10" t="str">
        <f t="shared" si="1063"/>
        <v>60</v>
      </c>
      <c r="W4271" s="10" t="str">
        <f t="shared" si="1064"/>
        <v>Staples Corner</v>
      </c>
      <c r="X4271" s="10" t="str">
        <f t="shared" si="1065"/>
        <v>er</v>
      </c>
      <c r="Y4271" s="10" t="str">
        <f t="shared" si="1066"/>
        <v>Staples Corner</v>
      </c>
      <c r="Z4271" s="10" t="str">
        <f t="shared" si="1067"/>
        <v>Cheshire</v>
      </c>
      <c r="AA4271" s="10" t="str">
        <f t="shared" si="1068"/>
        <v>CR</v>
      </c>
      <c r="AB4271" s="11" t="str">
        <f t="shared" si="1069"/>
        <v>44385</v>
      </c>
      <c r="AC4271" s="10" t="str">
        <f t="shared" si="1070"/>
        <v>55</v>
      </c>
      <c r="AD4271" s="10" t="str">
        <f t="shared" si="1071"/>
        <v>C2</v>
      </c>
      <c r="AE4271" s="12" t="str">
        <f t="shared" si="1072"/>
        <v/>
      </c>
    </row>
    <row r="4272" spans="1:31" x14ac:dyDescent="0.25">
      <c r="A4272" s="5">
        <v>4383</v>
      </c>
      <c r="B4272" s="6" t="s">
        <v>9388</v>
      </c>
      <c r="C4272" s="6" t="s">
        <v>6989</v>
      </c>
      <c r="D4272" s="6" t="s">
        <v>15</v>
      </c>
      <c r="E4272" s="6" t="s">
        <v>16</v>
      </c>
      <c r="F4272" s="6">
        <v>90</v>
      </c>
      <c r="G4272" s="6" t="s">
        <v>9389</v>
      </c>
      <c r="H4272" s="6" t="s">
        <v>6227</v>
      </c>
      <c r="I4272" s="6" t="s">
        <v>38</v>
      </c>
      <c r="J4272" s="7">
        <v>44010</v>
      </c>
      <c r="K4272" s="6">
        <v>78</v>
      </c>
      <c r="L4272" s="6" t="s">
        <v>20</v>
      </c>
      <c r="M4272" s="8"/>
      <c r="O4272">
        <f t="shared" si="1073"/>
        <v>0</v>
      </c>
      <c r="Q4272" s="5" t="str">
        <f t="shared" si="1058"/>
        <v>4383</v>
      </c>
      <c r="R4272" s="6" t="str">
        <f t="shared" si="1059"/>
        <v>Reatha</v>
      </c>
      <c r="S4272" s="6" t="str">
        <f t="shared" si="1060"/>
        <v>Rouse</v>
      </c>
      <c r="T4272" s="6" t="str">
        <f t="shared" si="1061"/>
        <v>Mrs</v>
      </c>
      <c r="U4272" s="6" t="str">
        <f t="shared" si="1062"/>
        <v>F</v>
      </c>
      <c r="V4272" s="6" t="str">
        <f t="shared" si="1063"/>
        <v>90</v>
      </c>
      <c r="W4272" s="6" t="str">
        <f t="shared" si="1064"/>
        <v>Star Alley</v>
      </c>
      <c r="X4272" s="6" t="str">
        <f t="shared" si="1065"/>
        <v>ey</v>
      </c>
      <c r="Y4272" s="6" t="str">
        <f t="shared" si="1066"/>
        <v>Star Alley</v>
      </c>
      <c r="Z4272" s="6" t="str">
        <f t="shared" si="1067"/>
        <v>Denny</v>
      </c>
      <c r="AA4272" s="6" t="str">
        <f t="shared" si="1068"/>
        <v>RM</v>
      </c>
      <c r="AB4272" s="7" t="str">
        <f t="shared" si="1069"/>
        <v>44010</v>
      </c>
      <c r="AC4272" s="6" t="str">
        <f t="shared" si="1070"/>
        <v>78</v>
      </c>
      <c r="AD4272" s="6" t="str">
        <f t="shared" si="1071"/>
        <v>B</v>
      </c>
      <c r="AE4272" s="8" t="str">
        <f t="shared" si="1072"/>
        <v/>
      </c>
    </row>
    <row r="4273" spans="1:31" x14ac:dyDescent="0.25">
      <c r="A4273" s="9">
        <v>4384</v>
      </c>
      <c r="B4273" s="10" t="s">
        <v>2842</v>
      </c>
      <c r="C4273" s="10" t="s">
        <v>668</v>
      </c>
      <c r="D4273" s="10" t="s">
        <v>15</v>
      </c>
      <c r="E4273" s="10" t="s">
        <v>16</v>
      </c>
      <c r="F4273" s="10">
        <v>90</v>
      </c>
      <c r="G4273" s="10" t="s">
        <v>9390</v>
      </c>
      <c r="H4273" s="10" t="s">
        <v>9391</v>
      </c>
      <c r="I4273" s="10" t="s">
        <v>1447</v>
      </c>
      <c r="J4273" s="11">
        <v>43467</v>
      </c>
      <c r="K4273" s="10">
        <v>21</v>
      </c>
      <c r="L4273" s="10" t="s">
        <v>99</v>
      </c>
      <c r="M4273" s="12"/>
      <c r="O4273">
        <f t="shared" si="1073"/>
        <v>0</v>
      </c>
      <c r="Q4273" s="9" t="str">
        <f t="shared" si="1058"/>
        <v>4384</v>
      </c>
      <c r="R4273" s="10" t="str">
        <f t="shared" si="1059"/>
        <v>Heide</v>
      </c>
      <c r="S4273" s="10" t="str">
        <f t="shared" si="1060"/>
        <v>Barrett</v>
      </c>
      <c r="T4273" s="10" t="str">
        <f t="shared" si="1061"/>
        <v>Mrs</v>
      </c>
      <c r="U4273" s="10" t="str">
        <f t="shared" si="1062"/>
        <v>F</v>
      </c>
      <c r="V4273" s="10" t="str">
        <f t="shared" si="1063"/>
        <v>90</v>
      </c>
      <c r="W4273" s="10" t="str">
        <f t="shared" si="1064"/>
        <v>Star Of</v>
      </c>
      <c r="X4273" s="10" t="str">
        <f t="shared" si="1065"/>
        <v>Of</v>
      </c>
      <c r="Y4273" s="10" t="str">
        <f t="shared" si="1066"/>
        <v>Star Of</v>
      </c>
      <c r="Z4273" s="10" t="str">
        <f t="shared" si="1067"/>
        <v>Barrow-In-Furness</v>
      </c>
      <c r="AA4273" s="10" t="str">
        <f t="shared" si="1068"/>
        <v>S</v>
      </c>
      <c r="AB4273" s="11" t="str">
        <f t="shared" si="1069"/>
        <v>43467</v>
      </c>
      <c r="AC4273" s="10" t="str">
        <f t="shared" si="1070"/>
        <v>21</v>
      </c>
      <c r="AD4273" s="10" t="str">
        <f t="shared" si="1071"/>
        <v>E</v>
      </c>
      <c r="AE4273" s="12" t="str">
        <f t="shared" si="1072"/>
        <v/>
      </c>
    </row>
    <row r="4274" spans="1:31" x14ac:dyDescent="0.25">
      <c r="A4274" s="5">
        <v>4385</v>
      </c>
      <c r="B4274" s="6" t="s">
        <v>9392</v>
      </c>
      <c r="C4274" s="6" t="s">
        <v>292</v>
      </c>
      <c r="D4274" s="6" t="s">
        <v>15</v>
      </c>
      <c r="E4274" s="6" t="s">
        <v>16</v>
      </c>
      <c r="F4274" s="6">
        <v>30</v>
      </c>
      <c r="G4274" s="6" t="s">
        <v>9393</v>
      </c>
      <c r="H4274" s="6" t="s">
        <v>2391</v>
      </c>
      <c r="I4274" s="6" t="s">
        <v>176</v>
      </c>
      <c r="J4274" s="7">
        <v>43978</v>
      </c>
      <c r="K4274" s="6">
        <v>55</v>
      </c>
      <c r="L4274" s="6" t="s">
        <v>44</v>
      </c>
      <c r="M4274" s="8"/>
      <c r="O4274">
        <f t="shared" si="1073"/>
        <v>0</v>
      </c>
      <c r="Q4274" s="5" t="str">
        <f t="shared" si="1058"/>
        <v>4385</v>
      </c>
      <c r="R4274" s="6" t="str">
        <f t="shared" si="1059"/>
        <v>Joeann</v>
      </c>
      <c r="S4274" s="6" t="str">
        <f t="shared" si="1060"/>
        <v>Kirk</v>
      </c>
      <c r="T4274" s="6" t="str">
        <f t="shared" si="1061"/>
        <v>Mrs</v>
      </c>
      <c r="U4274" s="6" t="str">
        <f t="shared" si="1062"/>
        <v>F</v>
      </c>
      <c r="V4274" s="6" t="str">
        <f t="shared" si="1063"/>
        <v>30</v>
      </c>
      <c r="W4274" s="6" t="str">
        <f t="shared" si="1064"/>
        <v>Star Yard</v>
      </c>
      <c r="X4274" s="6" t="str">
        <f t="shared" si="1065"/>
        <v>rd</v>
      </c>
      <c r="Y4274" s="6" t="str">
        <f t="shared" si="1066"/>
        <v>Star Yard</v>
      </c>
      <c r="Z4274" s="6" t="str">
        <f t="shared" si="1067"/>
        <v>Crowthorne</v>
      </c>
      <c r="AA4274" s="6" t="str">
        <f t="shared" si="1068"/>
        <v>CW</v>
      </c>
      <c r="AB4274" s="7" t="str">
        <f t="shared" si="1069"/>
        <v>43978</v>
      </c>
      <c r="AC4274" s="6" t="str">
        <f t="shared" si="1070"/>
        <v>55</v>
      </c>
      <c r="AD4274" s="6" t="str">
        <f t="shared" si="1071"/>
        <v>D</v>
      </c>
      <c r="AE4274" s="8" t="str">
        <f t="shared" si="1072"/>
        <v/>
      </c>
    </row>
    <row r="4275" spans="1:31" x14ac:dyDescent="0.25">
      <c r="A4275" s="9">
        <v>4386</v>
      </c>
      <c r="B4275" s="10" t="s">
        <v>9394</v>
      </c>
      <c r="C4275" s="10" t="s">
        <v>6989</v>
      </c>
      <c r="D4275" s="10" t="s">
        <v>49</v>
      </c>
      <c r="E4275" s="10" t="s">
        <v>16</v>
      </c>
      <c r="F4275" s="10">
        <v>30</v>
      </c>
      <c r="G4275" s="10" t="s">
        <v>9395</v>
      </c>
      <c r="H4275" s="10" t="s">
        <v>1456</v>
      </c>
      <c r="I4275" s="10" t="s">
        <v>19</v>
      </c>
      <c r="J4275" s="11">
        <v>43897</v>
      </c>
      <c r="K4275" s="10">
        <v>28</v>
      </c>
      <c r="L4275" s="10" t="s">
        <v>39</v>
      </c>
      <c r="M4275" s="12"/>
      <c r="O4275">
        <f t="shared" si="1073"/>
        <v>0</v>
      </c>
      <c r="Q4275" s="9" t="str">
        <f t="shared" si="1058"/>
        <v>4386</v>
      </c>
      <c r="R4275" s="10" t="str">
        <f t="shared" si="1059"/>
        <v>Genie</v>
      </c>
      <c r="S4275" s="10" t="str">
        <f t="shared" si="1060"/>
        <v>Rouse</v>
      </c>
      <c r="T4275" s="10" t="str">
        <f t="shared" si="1061"/>
        <v>Miss</v>
      </c>
      <c r="U4275" s="10" t="str">
        <f t="shared" si="1062"/>
        <v>F</v>
      </c>
      <c r="V4275" s="10" t="str">
        <f t="shared" si="1063"/>
        <v>30</v>
      </c>
      <c r="W4275" s="10" t="str">
        <f t="shared" si="1064"/>
        <v>Starfield Road</v>
      </c>
      <c r="X4275" s="10" t="str">
        <f t="shared" si="1065"/>
        <v>ad</v>
      </c>
      <c r="Y4275" s="10" t="str">
        <f t="shared" si="1066"/>
        <v>Starfield Road</v>
      </c>
      <c r="Z4275" s="10" t="str">
        <f t="shared" si="1067"/>
        <v>Banff</v>
      </c>
      <c r="AA4275" s="10" t="str">
        <f t="shared" si="1068"/>
        <v>CH</v>
      </c>
      <c r="AB4275" s="11" t="str">
        <f t="shared" si="1069"/>
        <v>43897</v>
      </c>
      <c r="AC4275" s="10" t="str">
        <f t="shared" si="1070"/>
        <v>28</v>
      </c>
      <c r="AD4275" s="10" t="str">
        <f t="shared" si="1071"/>
        <v>C1</v>
      </c>
      <c r="AE4275" s="12" t="str">
        <f t="shared" si="1072"/>
        <v/>
      </c>
    </row>
    <row r="4276" spans="1:31" x14ac:dyDescent="0.25">
      <c r="A4276" s="5">
        <v>4387</v>
      </c>
      <c r="B4276" s="6" t="s">
        <v>9396</v>
      </c>
      <c r="C4276" s="6" t="s">
        <v>1566</v>
      </c>
      <c r="D4276" s="6" t="s">
        <v>49</v>
      </c>
      <c r="E4276" s="6" t="s">
        <v>16</v>
      </c>
      <c r="F4276" s="6">
        <v>60</v>
      </c>
      <c r="G4276" s="6" t="s">
        <v>9397</v>
      </c>
      <c r="H4276" s="6" t="s">
        <v>1271</v>
      </c>
      <c r="I4276" s="6" t="s">
        <v>32</v>
      </c>
      <c r="J4276" s="7">
        <v>43625</v>
      </c>
      <c r="K4276" s="6">
        <v>40</v>
      </c>
      <c r="L4276" s="6" t="s">
        <v>78</v>
      </c>
      <c r="M4276" s="8"/>
      <c r="O4276">
        <f t="shared" si="1073"/>
        <v>0</v>
      </c>
      <c r="Q4276" s="5" t="str">
        <f t="shared" si="1058"/>
        <v>4387</v>
      </c>
      <c r="R4276" s="6" t="str">
        <f t="shared" si="1059"/>
        <v>Basilia</v>
      </c>
      <c r="S4276" s="6" t="str">
        <f t="shared" si="1060"/>
        <v>Arrington</v>
      </c>
      <c r="T4276" s="6" t="str">
        <f t="shared" si="1061"/>
        <v>Miss</v>
      </c>
      <c r="U4276" s="6" t="str">
        <f t="shared" si="1062"/>
        <v>F</v>
      </c>
      <c r="V4276" s="6" t="str">
        <f t="shared" si="1063"/>
        <v>60</v>
      </c>
      <c r="W4276" s="6" t="str">
        <f t="shared" si="1064"/>
        <v>States Court</v>
      </c>
      <c r="X4276" s="6" t="str">
        <f t="shared" si="1065"/>
        <v>rt</v>
      </c>
      <c r="Y4276" s="6" t="str">
        <f t="shared" si="1066"/>
        <v>States Court</v>
      </c>
      <c r="Z4276" s="6" t="str">
        <f t="shared" si="1067"/>
        <v>Wigston</v>
      </c>
      <c r="AA4276" s="6" t="str">
        <f t="shared" si="1068"/>
        <v>WC</v>
      </c>
      <c r="AB4276" s="7" t="str">
        <f t="shared" si="1069"/>
        <v>43625</v>
      </c>
      <c r="AC4276" s="6" t="str">
        <f t="shared" si="1070"/>
        <v>40</v>
      </c>
      <c r="AD4276" s="6" t="str">
        <f t="shared" si="1071"/>
        <v>C2</v>
      </c>
      <c r="AE4276" s="8" t="str">
        <f t="shared" si="1072"/>
        <v/>
      </c>
    </row>
    <row r="4277" spans="1:31" x14ac:dyDescent="0.25">
      <c r="A4277" s="9">
        <v>4388</v>
      </c>
      <c r="B4277" s="10" t="s">
        <v>4572</v>
      </c>
      <c r="C4277" s="10" t="s">
        <v>1269</v>
      </c>
      <c r="D4277" s="10" t="s">
        <v>49</v>
      </c>
      <c r="E4277" s="10" t="s">
        <v>16</v>
      </c>
      <c r="F4277" s="10">
        <v>60</v>
      </c>
      <c r="G4277" s="10" t="s">
        <v>9398</v>
      </c>
      <c r="H4277" s="10" t="s">
        <v>8044</v>
      </c>
      <c r="I4277" s="10" t="s">
        <v>176</v>
      </c>
      <c r="J4277" s="11">
        <v>44349</v>
      </c>
      <c r="K4277" s="10">
        <v>14</v>
      </c>
      <c r="L4277" s="10" t="s">
        <v>20</v>
      </c>
      <c r="M4277" s="12"/>
      <c r="O4277">
        <f t="shared" si="1073"/>
        <v>0</v>
      </c>
      <c r="Q4277" s="9" t="str">
        <f t="shared" si="1058"/>
        <v>4388</v>
      </c>
      <c r="R4277" s="10" t="str">
        <f t="shared" si="1059"/>
        <v>Taina</v>
      </c>
      <c r="S4277" s="10" t="str">
        <f t="shared" si="1060"/>
        <v>Engle</v>
      </c>
      <c r="T4277" s="10" t="str">
        <f t="shared" si="1061"/>
        <v>Miss</v>
      </c>
      <c r="U4277" s="10" t="str">
        <f t="shared" si="1062"/>
        <v>F</v>
      </c>
      <c r="V4277" s="10" t="str">
        <f t="shared" si="1063"/>
        <v>60</v>
      </c>
      <c r="W4277" s="10" t="str">
        <f t="shared" si="1064"/>
        <v>Station Chambers</v>
      </c>
      <c r="X4277" s="10" t="str">
        <f t="shared" si="1065"/>
        <v>rs</v>
      </c>
      <c r="Y4277" s="10" t="str">
        <f t="shared" si="1066"/>
        <v>Station Chambers</v>
      </c>
      <c r="Z4277" s="10" t="str">
        <f t="shared" si="1067"/>
        <v>Conwy</v>
      </c>
      <c r="AA4277" s="10" t="str">
        <f t="shared" si="1068"/>
        <v>CW</v>
      </c>
      <c r="AB4277" s="11" t="str">
        <f t="shared" si="1069"/>
        <v>44349</v>
      </c>
      <c r="AC4277" s="10" t="str">
        <f t="shared" si="1070"/>
        <v>14</v>
      </c>
      <c r="AD4277" s="10" t="str">
        <f t="shared" si="1071"/>
        <v>B</v>
      </c>
      <c r="AE4277" s="12" t="str">
        <f t="shared" si="1072"/>
        <v/>
      </c>
    </row>
    <row r="4278" spans="1:31" x14ac:dyDescent="0.25">
      <c r="A4278" s="5">
        <v>4389</v>
      </c>
      <c r="B4278" s="6" t="s">
        <v>5460</v>
      </c>
      <c r="C4278" s="6" t="s">
        <v>6444</v>
      </c>
      <c r="D4278" s="6" t="s">
        <v>28</v>
      </c>
      <c r="E4278" s="6" t="s">
        <v>29</v>
      </c>
      <c r="F4278" s="6">
        <v>60</v>
      </c>
      <c r="G4278" s="6" t="s">
        <v>9399</v>
      </c>
      <c r="H4278" s="6" t="s">
        <v>6793</v>
      </c>
      <c r="I4278" s="6" t="s">
        <v>291</v>
      </c>
      <c r="J4278" s="7">
        <v>44221</v>
      </c>
      <c r="K4278" s="6">
        <v>49</v>
      </c>
      <c r="L4278" s="6" t="s">
        <v>62</v>
      </c>
      <c r="M4278" s="8"/>
      <c r="O4278">
        <f t="shared" si="1073"/>
        <v>0</v>
      </c>
      <c r="Q4278" s="5" t="str">
        <f t="shared" si="1058"/>
        <v>4389</v>
      </c>
      <c r="R4278" s="6" t="str">
        <f t="shared" si="1059"/>
        <v>Jarod</v>
      </c>
      <c r="S4278" s="6" t="str">
        <f t="shared" si="1060"/>
        <v>Joiner</v>
      </c>
      <c r="T4278" s="6" t="str">
        <f t="shared" si="1061"/>
        <v>Mr</v>
      </c>
      <c r="U4278" s="6" t="str">
        <f t="shared" si="1062"/>
        <v>M</v>
      </c>
      <c r="V4278" s="6" t="str">
        <f t="shared" si="1063"/>
        <v>60</v>
      </c>
      <c r="W4278" s="6" t="str">
        <f t="shared" si="1064"/>
        <v>Station Estate</v>
      </c>
      <c r="X4278" s="6" t="str">
        <f t="shared" si="1065"/>
        <v>te</v>
      </c>
      <c r="Y4278" s="6" t="str">
        <f t="shared" si="1066"/>
        <v>Station Estate</v>
      </c>
      <c r="Z4278" s="6" t="str">
        <f t="shared" si="1067"/>
        <v>Kilwinning</v>
      </c>
      <c r="AA4278" s="6" t="str">
        <f t="shared" si="1068"/>
        <v>HS</v>
      </c>
      <c r="AB4278" s="7" t="str">
        <f t="shared" si="1069"/>
        <v>44221</v>
      </c>
      <c r="AC4278" s="6" t="str">
        <f t="shared" si="1070"/>
        <v>49</v>
      </c>
      <c r="AD4278" s="6" t="str">
        <f t="shared" si="1071"/>
        <v>C4</v>
      </c>
      <c r="AE4278" s="8" t="str">
        <f t="shared" si="1072"/>
        <v/>
      </c>
    </row>
    <row r="4279" spans="1:31" x14ac:dyDescent="0.25">
      <c r="A4279" s="9">
        <v>4390</v>
      </c>
      <c r="B4279" s="10" t="s">
        <v>250</v>
      </c>
      <c r="C4279" s="10" t="s">
        <v>9400</v>
      </c>
      <c r="D4279" s="10" t="s">
        <v>15</v>
      </c>
      <c r="E4279" s="10" t="s">
        <v>16</v>
      </c>
      <c r="F4279" s="10">
        <v>30</v>
      </c>
      <c r="G4279" s="10" t="s">
        <v>9401</v>
      </c>
      <c r="H4279" s="10" t="s">
        <v>4536</v>
      </c>
      <c r="I4279" s="10" t="s">
        <v>38</v>
      </c>
      <c r="J4279" s="11">
        <v>44556</v>
      </c>
      <c r="K4279" s="10">
        <v>68</v>
      </c>
      <c r="L4279" s="10" t="s">
        <v>62</v>
      </c>
      <c r="M4279" s="12"/>
      <c r="O4279">
        <f t="shared" si="1073"/>
        <v>0</v>
      </c>
      <c r="Q4279" s="9" t="str">
        <f t="shared" si="1058"/>
        <v>4390</v>
      </c>
      <c r="R4279" s="10" t="str">
        <f t="shared" si="1059"/>
        <v>Ailene</v>
      </c>
      <c r="S4279" s="10" t="str">
        <f t="shared" si="1060"/>
        <v>Stover</v>
      </c>
      <c r="T4279" s="10" t="str">
        <f t="shared" si="1061"/>
        <v>Mrs</v>
      </c>
      <c r="U4279" s="10" t="str">
        <f t="shared" si="1062"/>
        <v>F</v>
      </c>
      <c r="V4279" s="10" t="str">
        <f t="shared" si="1063"/>
        <v>30</v>
      </c>
      <c r="W4279" s="10" t="str">
        <f t="shared" si="1064"/>
        <v>Station Garage</v>
      </c>
      <c r="X4279" s="10" t="str">
        <f t="shared" si="1065"/>
        <v>ge</v>
      </c>
      <c r="Y4279" s="10" t="str">
        <f t="shared" si="1066"/>
        <v>Station Garage</v>
      </c>
      <c r="Z4279" s="10" t="str">
        <f t="shared" si="1067"/>
        <v>Downham Market</v>
      </c>
      <c r="AA4279" s="10" t="str">
        <f t="shared" si="1068"/>
        <v>RM</v>
      </c>
      <c r="AB4279" s="11" t="str">
        <f t="shared" si="1069"/>
        <v>44556</v>
      </c>
      <c r="AC4279" s="10" t="str">
        <f t="shared" si="1070"/>
        <v>68</v>
      </c>
      <c r="AD4279" s="10" t="str">
        <f t="shared" si="1071"/>
        <v>C4</v>
      </c>
      <c r="AE4279" s="12" t="str">
        <f t="shared" si="1072"/>
        <v/>
      </c>
    </row>
    <row r="4280" spans="1:31" x14ac:dyDescent="0.25">
      <c r="A4280" s="5">
        <v>4391</v>
      </c>
      <c r="B4280" s="6" t="s">
        <v>5186</v>
      </c>
      <c r="C4280" s="6" t="s">
        <v>1303</v>
      </c>
      <c r="D4280" s="6" t="s">
        <v>49</v>
      </c>
      <c r="E4280" s="6" t="s">
        <v>16</v>
      </c>
      <c r="F4280" s="6">
        <v>60</v>
      </c>
      <c r="G4280" s="6" t="s">
        <v>9401</v>
      </c>
      <c r="H4280" s="6" t="s">
        <v>3470</v>
      </c>
      <c r="I4280" s="6" t="s">
        <v>25</v>
      </c>
      <c r="J4280" s="7">
        <v>44528</v>
      </c>
      <c r="K4280" s="6">
        <v>28</v>
      </c>
      <c r="L4280" s="6" t="s">
        <v>20</v>
      </c>
      <c r="M4280" s="8"/>
      <c r="O4280">
        <f t="shared" si="1073"/>
        <v>0</v>
      </c>
      <c r="Q4280" s="5" t="str">
        <f t="shared" si="1058"/>
        <v>4391</v>
      </c>
      <c r="R4280" s="6" t="str">
        <f t="shared" si="1059"/>
        <v>Ardath</v>
      </c>
      <c r="S4280" s="6" t="str">
        <f t="shared" si="1060"/>
        <v>Peters</v>
      </c>
      <c r="T4280" s="6" t="str">
        <f t="shared" si="1061"/>
        <v>Miss</v>
      </c>
      <c r="U4280" s="6" t="str">
        <f t="shared" si="1062"/>
        <v>F</v>
      </c>
      <c r="V4280" s="6" t="str">
        <f t="shared" si="1063"/>
        <v>60</v>
      </c>
      <c r="W4280" s="6" t="str">
        <f t="shared" si="1064"/>
        <v>Station Garage</v>
      </c>
      <c r="X4280" s="6" t="str">
        <f t="shared" si="1065"/>
        <v>ge</v>
      </c>
      <c r="Y4280" s="6" t="str">
        <f t="shared" si="1066"/>
        <v>Station Garage</v>
      </c>
      <c r="Z4280" s="6" t="str">
        <f t="shared" si="1067"/>
        <v>Hockley</v>
      </c>
      <c r="AA4280" s="6" t="str">
        <f t="shared" si="1068"/>
        <v>HG</v>
      </c>
      <c r="AB4280" s="7" t="str">
        <f t="shared" si="1069"/>
        <v>44528</v>
      </c>
      <c r="AC4280" s="6" t="str">
        <f t="shared" si="1070"/>
        <v>28</v>
      </c>
      <c r="AD4280" s="6" t="str">
        <f t="shared" si="1071"/>
        <v>B</v>
      </c>
      <c r="AE4280" s="8" t="str">
        <f t="shared" si="1072"/>
        <v/>
      </c>
    </row>
    <row r="4281" spans="1:31" x14ac:dyDescent="0.25">
      <c r="A4281" s="9">
        <v>4392</v>
      </c>
      <c r="B4281" s="10" t="s">
        <v>9402</v>
      </c>
      <c r="C4281" s="10" t="s">
        <v>564</v>
      </c>
      <c r="D4281" s="10" t="s">
        <v>49</v>
      </c>
      <c r="E4281" s="10" t="s">
        <v>16</v>
      </c>
      <c r="F4281" s="10">
        <v>90</v>
      </c>
      <c r="G4281" s="10" t="s">
        <v>9403</v>
      </c>
      <c r="H4281" s="10" t="s">
        <v>2347</v>
      </c>
      <c r="I4281" s="10" t="s">
        <v>32</v>
      </c>
      <c r="J4281" s="11">
        <v>44112</v>
      </c>
      <c r="K4281" s="10">
        <v>75</v>
      </c>
      <c r="L4281" s="10" t="s">
        <v>99</v>
      </c>
      <c r="M4281" s="12"/>
      <c r="O4281">
        <f t="shared" si="1073"/>
        <v>0</v>
      </c>
      <c r="Q4281" s="9" t="str">
        <f t="shared" si="1058"/>
        <v>4392</v>
      </c>
      <c r="R4281" s="10" t="str">
        <f t="shared" si="1059"/>
        <v>Leila</v>
      </c>
      <c r="S4281" s="10" t="str">
        <f t="shared" si="1060"/>
        <v>Brandon</v>
      </c>
      <c r="T4281" s="10" t="str">
        <f t="shared" si="1061"/>
        <v>Miss</v>
      </c>
      <c r="U4281" s="10" t="str">
        <f t="shared" si="1062"/>
        <v>F</v>
      </c>
      <c r="V4281" s="10" t="str">
        <f t="shared" si="1063"/>
        <v>90</v>
      </c>
      <c r="W4281" s="10" t="str">
        <f t="shared" si="1064"/>
        <v>Station Parade</v>
      </c>
      <c r="X4281" s="10" t="str">
        <f t="shared" si="1065"/>
        <v>de</v>
      </c>
      <c r="Y4281" s="10" t="str">
        <f t="shared" si="1066"/>
        <v>Station Parade</v>
      </c>
      <c r="Z4281" s="10" t="str">
        <f t="shared" si="1067"/>
        <v>Shefford</v>
      </c>
      <c r="AA4281" s="10" t="str">
        <f t="shared" si="1068"/>
        <v>WC</v>
      </c>
      <c r="AB4281" s="11" t="str">
        <f t="shared" si="1069"/>
        <v>44112</v>
      </c>
      <c r="AC4281" s="10" t="str">
        <f t="shared" si="1070"/>
        <v>75</v>
      </c>
      <c r="AD4281" s="10" t="str">
        <f t="shared" si="1071"/>
        <v>E</v>
      </c>
      <c r="AE4281" s="12" t="str">
        <f t="shared" si="1072"/>
        <v/>
      </c>
    </row>
    <row r="4282" spans="1:31" x14ac:dyDescent="0.25">
      <c r="A4282" s="9">
        <v>4394</v>
      </c>
      <c r="B4282" s="10" t="s">
        <v>9404</v>
      </c>
      <c r="C4282" s="10" t="s">
        <v>3163</v>
      </c>
      <c r="D4282" s="10" t="s">
        <v>15</v>
      </c>
      <c r="E4282" s="10" t="s">
        <v>16</v>
      </c>
      <c r="F4282" s="10">
        <v>90</v>
      </c>
      <c r="G4282" s="10" t="s">
        <v>9405</v>
      </c>
      <c r="H4282" s="10" t="s">
        <v>4868</v>
      </c>
      <c r="I4282" s="10" t="s">
        <v>32</v>
      </c>
      <c r="J4282" s="11">
        <v>43868</v>
      </c>
      <c r="K4282" s="10">
        <v>33</v>
      </c>
      <c r="L4282" s="10" t="s">
        <v>39</v>
      </c>
      <c r="M4282" s="12"/>
      <c r="O4282">
        <f t="shared" si="1073"/>
        <v>0</v>
      </c>
      <c r="Q4282" s="9" t="str">
        <f t="shared" si="1058"/>
        <v>4394</v>
      </c>
      <c r="R4282" s="10" t="str">
        <f t="shared" si="1059"/>
        <v>Jacqui</v>
      </c>
      <c r="S4282" s="10" t="str">
        <f t="shared" si="1060"/>
        <v>Parra</v>
      </c>
      <c r="T4282" s="10" t="str">
        <f t="shared" si="1061"/>
        <v>Mrs</v>
      </c>
      <c r="U4282" s="10" t="str">
        <f t="shared" si="1062"/>
        <v>F</v>
      </c>
      <c r="V4282" s="10" t="str">
        <f t="shared" si="1063"/>
        <v>90</v>
      </c>
      <c r="W4282" s="10" t="str">
        <f t="shared" si="1064"/>
        <v>Station Place</v>
      </c>
      <c r="X4282" s="10" t="str">
        <f t="shared" si="1065"/>
        <v>ce</v>
      </c>
      <c r="Y4282" s="10" t="str">
        <f t="shared" si="1066"/>
        <v>Station Place</v>
      </c>
      <c r="Z4282" s="10" t="str">
        <f t="shared" si="1067"/>
        <v>Northwich</v>
      </c>
      <c r="AA4282" s="10" t="str">
        <f t="shared" si="1068"/>
        <v>WC</v>
      </c>
      <c r="AB4282" s="11" t="str">
        <f t="shared" si="1069"/>
        <v>43868</v>
      </c>
      <c r="AC4282" s="10" t="str">
        <f t="shared" si="1070"/>
        <v>33</v>
      </c>
      <c r="AD4282" s="10" t="str">
        <f t="shared" si="1071"/>
        <v>C1</v>
      </c>
      <c r="AE4282" s="12" t="str">
        <f t="shared" si="1072"/>
        <v/>
      </c>
    </row>
    <row r="4283" spans="1:31" x14ac:dyDescent="0.25">
      <c r="A4283" s="5">
        <v>4395</v>
      </c>
      <c r="B4283" s="6" t="s">
        <v>8549</v>
      </c>
      <c r="C4283" s="6" t="s">
        <v>9406</v>
      </c>
      <c r="D4283" s="6" t="s">
        <v>41</v>
      </c>
      <c r="E4283" s="6" t="s">
        <v>16</v>
      </c>
      <c r="F4283" s="6">
        <v>90</v>
      </c>
      <c r="G4283" s="6" t="s">
        <v>9407</v>
      </c>
      <c r="H4283" s="6" t="s">
        <v>863</v>
      </c>
      <c r="I4283" s="6" t="s">
        <v>32</v>
      </c>
      <c r="J4283" s="7">
        <v>43774</v>
      </c>
      <c r="K4283" s="6">
        <v>57</v>
      </c>
      <c r="L4283" s="6" t="s">
        <v>39</v>
      </c>
      <c r="M4283" s="8"/>
      <c r="O4283">
        <f t="shared" si="1073"/>
        <v>0</v>
      </c>
      <c r="Q4283" s="5" t="str">
        <f t="shared" si="1058"/>
        <v>4395</v>
      </c>
      <c r="R4283" s="6" t="str">
        <f t="shared" si="1059"/>
        <v>Kaylee</v>
      </c>
      <c r="S4283" s="6" t="str">
        <f t="shared" si="1060"/>
        <v>Robertson</v>
      </c>
      <c r="T4283" s="6" t="str">
        <f t="shared" si="1061"/>
        <v>Ms</v>
      </c>
      <c r="U4283" s="6" t="str">
        <f t="shared" si="1062"/>
        <v>F</v>
      </c>
      <c r="V4283" s="6" t="str">
        <f t="shared" si="1063"/>
        <v>90</v>
      </c>
      <c r="W4283" s="6" t="str">
        <f t="shared" si="1064"/>
        <v>Station Rise</v>
      </c>
      <c r="X4283" s="6" t="str">
        <f t="shared" si="1065"/>
        <v>se</v>
      </c>
      <c r="Y4283" s="6" t="str">
        <f t="shared" si="1066"/>
        <v>Station Rise</v>
      </c>
      <c r="Z4283" s="6" t="str">
        <f t="shared" si="1067"/>
        <v>Spean Bridge</v>
      </c>
      <c r="AA4283" s="6" t="str">
        <f t="shared" si="1068"/>
        <v>WC</v>
      </c>
      <c r="AB4283" s="7" t="str">
        <f t="shared" si="1069"/>
        <v>43774</v>
      </c>
      <c r="AC4283" s="6" t="str">
        <f t="shared" si="1070"/>
        <v>57</v>
      </c>
      <c r="AD4283" s="6" t="str">
        <f t="shared" si="1071"/>
        <v>C1</v>
      </c>
      <c r="AE4283" s="8" t="str">
        <f t="shared" si="1072"/>
        <v/>
      </c>
    </row>
    <row r="4284" spans="1:31" x14ac:dyDescent="0.25">
      <c r="A4284" s="9">
        <v>4396</v>
      </c>
      <c r="B4284" s="10" t="s">
        <v>2384</v>
      </c>
      <c r="C4284" s="10" t="s">
        <v>9408</v>
      </c>
      <c r="D4284" s="10" t="s">
        <v>41</v>
      </c>
      <c r="E4284" s="10" t="s">
        <v>16</v>
      </c>
      <c r="F4284" s="10">
        <v>90</v>
      </c>
      <c r="G4284" s="10" t="s">
        <v>9409</v>
      </c>
      <c r="H4284" s="10" t="s">
        <v>7776</v>
      </c>
      <c r="I4284" s="10" t="s">
        <v>291</v>
      </c>
      <c r="J4284" s="11">
        <v>44489</v>
      </c>
      <c r="K4284" s="10">
        <v>32</v>
      </c>
      <c r="L4284" s="10" t="s">
        <v>157</v>
      </c>
      <c r="M4284" s="12"/>
      <c r="O4284">
        <f t="shared" si="1073"/>
        <v>0</v>
      </c>
      <c r="Q4284" s="9" t="str">
        <f t="shared" si="1058"/>
        <v>4396</v>
      </c>
      <c r="R4284" s="10" t="str">
        <f t="shared" si="1059"/>
        <v>Jasmine</v>
      </c>
      <c r="S4284" s="10" t="str">
        <f t="shared" si="1060"/>
        <v>Hoover</v>
      </c>
      <c r="T4284" s="10" t="str">
        <f t="shared" si="1061"/>
        <v>Ms</v>
      </c>
      <c r="U4284" s="10" t="str">
        <f t="shared" si="1062"/>
        <v>F</v>
      </c>
      <c r="V4284" s="10" t="str">
        <f t="shared" si="1063"/>
        <v>90</v>
      </c>
      <c r="W4284" s="10" t="str">
        <f t="shared" si="1064"/>
        <v>Station Street</v>
      </c>
      <c r="X4284" s="10" t="str">
        <f t="shared" si="1065"/>
        <v>et</v>
      </c>
      <c r="Y4284" s="10" t="str">
        <f t="shared" si="1066"/>
        <v>Station Street</v>
      </c>
      <c r="Z4284" s="10" t="str">
        <f t="shared" si="1067"/>
        <v>Lauder</v>
      </c>
      <c r="AA4284" s="10" t="str">
        <f t="shared" si="1068"/>
        <v>HS</v>
      </c>
      <c r="AB4284" s="11" t="str">
        <f t="shared" si="1069"/>
        <v>44489</v>
      </c>
      <c r="AC4284" s="10" t="str">
        <f t="shared" si="1070"/>
        <v>32</v>
      </c>
      <c r="AD4284" s="10" t="str">
        <f t="shared" si="1071"/>
        <v>C3</v>
      </c>
      <c r="AE4284" s="12" t="str">
        <f t="shared" si="1072"/>
        <v/>
      </c>
    </row>
    <row r="4285" spans="1:31" x14ac:dyDescent="0.25">
      <c r="A4285" s="5">
        <v>4397</v>
      </c>
      <c r="B4285" s="6" t="s">
        <v>136</v>
      </c>
      <c r="C4285" s="6" t="s">
        <v>70</v>
      </c>
      <c r="D4285" s="6" t="s">
        <v>28</v>
      </c>
      <c r="E4285" s="6" t="s">
        <v>29</v>
      </c>
      <c r="F4285" s="6">
        <v>30</v>
      </c>
      <c r="G4285" s="6" t="s">
        <v>9409</v>
      </c>
      <c r="H4285" s="6" t="s">
        <v>5666</v>
      </c>
      <c r="I4285" s="6" t="s">
        <v>32</v>
      </c>
      <c r="J4285" s="7">
        <v>44128</v>
      </c>
      <c r="K4285" s="6">
        <v>81</v>
      </c>
      <c r="L4285" s="6" t="s">
        <v>33</v>
      </c>
      <c r="M4285" s="8"/>
      <c r="O4285">
        <f t="shared" si="1073"/>
        <v>0</v>
      </c>
      <c r="Q4285" s="5" t="str">
        <f t="shared" si="1058"/>
        <v>4397</v>
      </c>
      <c r="R4285" s="6" t="str">
        <f t="shared" si="1059"/>
        <v>Kyle</v>
      </c>
      <c r="S4285" s="6" t="str">
        <f t="shared" si="1060"/>
        <v>Clark</v>
      </c>
      <c r="T4285" s="6" t="str">
        <f t="shared" si="1061"/>
        <v>Mr</v>
      </c>
      <c r="U4285" s="6" t="str">
        <f t="shared" si="1062"/>
        <v>M</v>
      </c>
      <c r="V4285" s="6" t="str">
        <f t="shared" si="1063"/>
        <v>30</v>
      </c>
      <c r="W4285" s="6" t="str">
        <f t="shared" si="1064"/>
        <v>Station Street</v>
      </c>
      <c r="X4285" s="6" t="str">
        <f t="shared" si="1065"/>
        <v>et</v>
      </c>
      <c r="Y4285" s="6" t="str">
        <f t="shared" si="1066"/>
        <v>Station Street</v>
      </c>
      <c r="Z4285" s="6" t="str">
        <f t="shared" si="1067"/>
        <v>Surbiton</v>
      </c>
      <c r="AA4285" s="6" t="str">
        <f t="shared" si="1068"/>
        <v>WC</v>
      </c>
      <c r="AB4285" s="7" t="str">
        <f t="shared" si="1069"/>
        <v>44128</v>
      </c>
      <c r="AC4285" s="6" t="str">
        <f t="shared" si="1070"/>
        <v>81</v>
      </c>
      <c r="AD4285" s="6" t="str">
        <f t="shared" si="1071"/>
        <v>A3</v>
      </c>
      <c r="AE4285" s="8" t="str">
        <f t="shared" si="1072"/>
        <v/>
      </c>
    </row>
    <row r="4286" spans="1:31" x14ac:dyDescent="0.25">
      <c r="A4286" s="9">
        <v>4398</v>
      </c>
      <c r="B4286" s="10" t="s">
        <v>9410</v>
      </c>
      <c r="C4286" s="10" t="s">
        <v>1167</v>
      </c>
      <c r="D4286" s="10" t="s">
        <v>15</v>
      </c>
      <c r="E4286" s="10" t="s">
        <v>16</v>
      </c>
      <c r="F4286" s="10">
        <v>60</v>
      </c>
      <c r="G4286" s="10" t="s">
        <v>9411</v>
      </c>
      <c r="H4286" s="10" t="s">
        <v>3190</v>
      </c>
      <c r="I4286" s="10" t="s">
        <v>32</v>
      </c>
      <c r="J4286" s="11">
        <v>43884</v>
      </c>
      <c r="K4286" s="10">
        <v>81</v>
      </c>
      <c r="L4286" s="10" t="s">
        <v>33</v>
      </c>
      <c r="M4286" s="12"/>
      <c r="O4286">
        <f t="shared" si="1073"/>
        <v>0</v>
      </c>
      <c r="Q4286" s="9" t="str">
        <f t="shared" si="1058"/>
        <v>4398</v>
      </c>
      <c r="R4286" s="10" t="str">
        <f t="shared" si="1059"/>
        <v>Leatha</v>
      </c>
      <c r="S4286" s="10" t="str">
        <f t="shared" si="1060"/>
        <v>Hale</v>
      </c>
      <c r="T4286" s="10" t="str">
        <f t="shared" si="1061"/>
        <v>Mrs</v>
      </c>
      <c r="U4286" s="10" t="str">
        <f t="shared" si="1062"/>
        <v>F</v>
      </c>
      <c r="V4286" s="10" t="str">
        <f t="shared" si="1063"/>
        <v>60</v>
      </c>
      <c r="W4286" s="10" t="str">
        <f t="shared" si="1064"/>
        <v>Station Way</v>
      </c>
      <c r="X4286" s="10" t="str">
        <f t="shared" si="1065"/>
        <v>ay</v>
      </c>
      <c r="Y4286" s="10" t="str">
        <f t="shared" si="1066"/>
        <v>Station Way</v>
      </c>
      <c r="Z4286" s="10" t="str">
        <f t="shared" si="1067"/>
        <v>Sedbergh</v>
      </c>
      <c r="AA4286" s="10" t="str">
        <f t="shared" si="1068"/>
        <v>WC</v>
      </c>
      <c r="AB4286" s="11" t="str">
        <f t="shared" si="1069"/>
        <v>43884</v>
      </c>
      <c r="AC4286" s="10" t="str">
        <f t="shared" si="1070"/>
        <v>81</v>
      </c>
      <c r="AD4286" s="10" t="str">
        <f t="shared" si="1071"/>
        <v>A3</v>
      </c>
      <c r="AE4286" s="12" t="str">
        <f t="shared" si="1072"/>
        <v/>
      </c>
    </row>
    <row r="4287" spans="1:31" x14ac:dyDescent="0.25">
      <c r="A4287" s="5">
        <v>4399</v>
      </c>
      <c r="B4287" s="6" t="s">
        <v>9412</v>
      </c>
      <c r="C4287" s="6" t="s">
        <v>2144</v>
      </c>
      <c r="D4287" s="6" t="s">
        <v>15</v>
      </c>
      <c r="E4287" s="6" t="s">
        <v>16</v>
      </c>
      <c r="F4287" s="6">
        <v>30</v>
      </c>
      <c r="G4287" s="6" t="s">
        <v>9411</v>
      </c>
      <c r="H4287" s="6" t="s">
        <v>4856</v>
      </c>
      <c r="I4287" s="6" t="s">
        <v>32</v>
      </c>
      <c r="J4287" s="7">
        <v>43926</v>
      </c>
      <c r="K4287" s="6">
        <v>41</v>
      </c>
      <c r="L4287" s="6" t="s">
        <v>44</v>
      </c>
      <c r="M4287" s="8"/>
      <c r="O4287">
        <f t="shared" si="1073"/>
        <v>0</v>
      </c>
      <c r="Q4287" s="5" t="str">
        <f t="shared" si="1058"/>
        <v>4399</v>
      </c>
      <c r="R4287" s="6" t="str">
        <f t="shared" si="1059"/>
        <v>Malia</v>
      </c>
      <c r="S4287" s="6" t="str">
        <f t="shared" si="1060"/>
        <v>Livingston</v>
      </c>
      <c r="T4287" s="6" t="str">
        <f t="shared" si="1061"/>
        <v>Mrs</v>
      </c>
      <c r="U4287" s="6" t="str">
        <f t="shared" si="1062"/>
        <v>F</v>
      </c>
      <c r="V4287" s="6" t="str">
        <f t="shared" si="1063"/>
        <v>30</v>
      </c>
      <c r="W4287" s="6" t="str">
        <f t="shared" si="1064"/>
        <v>Station Way</v>
      </c>
      <c r="X4287" s="6" t="str">
        <f t="shared" si="1065"/>
        <v>ay</v>
      </c>
      <c r="Y4287" s="6" t="str">
        <f t="shared" si="1066"/>
        <v>Station Way</v>
      </c>
      <c r="Z4287" s="6" t="str">
        <f t="shared" si="1067"/>
        <v>South Humberside</v>
      </c>
      <c r="AA4287" s="6" t="str">
        <f t="shared" si="1068"/>
        <v>WC</v>
      </c>
      <c r="AB4287" s="7" t="str">
        <f t="shared" si="1069"/>
        <v>43926</v>
      </c>
      <c r="AC4287" s="6" t="str">
        <f t="shared" si="1070"/>
        <v>41</v>
      </c>
      <c r="AD4287" s="6" t="str">
        <f t="shared" si="1071"/>
        <v>D</v>
      </c>
      <c r="AE4287" s="8" t="str">
        <f t="shared" si="1072"/>
        <v/>
      </c>
    </row>
    <row r="4288" spans="1:31" x14ac:dyDescent="0.25">
      <c r="A4288" s="9">
        <v>4400</v>
      </c>
      <c r="B4288" s="10" t="s">
        <v>9413</v>
      </c>
      <c r="C4288" s="10" t="s">
        <v>5918</v>
      </c>
      <c r="D4288" s="10" t="s">
        <v>15</v>
      </c>
      <c r="E4288" s="10" t="s">
        <v>16</v>
      </c>
      <c r="F4288" s="10">
        <v>60</v>
      </c>
      <c r="G4288" s="10" t="s">
        <v>9414</v>
      </c>
      <c r="H4288" s="10" t="s">
        <v>6632</v>
      </c>
      <c r="I4288" s="10" t="s">
        <v>206</v>
      </c>
      <c r="J4288" s="11">
        <v>44488</v>
      </c>
      <c r="K4288" s="10">
        <v>40</v>
      </c>
      <c r="L4288" s="10" t="s">
        <v>52</v>
      </c>
      <c r="M4288" s="12"/>
      <c r="O4288">
        <f t="shared" si="1073"/>
        <v>0</v>
      </c>
      <c r="Q4288" s="9" t="str">
        <f t="shared" si="1058"/>
        <v>4400</v>
      </c>
      <c r="R4288" s="10" t="str">
        <f t="shared" si="1059"/>
        <v>Jacinta</v>
      </c>
      <c r="S4288" s="10" t="str">
        <f t="shared" si="1060"/>
        <v>Hutchins</v>
      </c>
      <c r="T4288" s="10" t="str">
        <f t="shared" si="1061"/>
        <v>Mrs</v>
      </c>
      <c r="U4288" s="10" t="str">
        <f t="shared" si="1062"/>
        <v>F</v>
      </c>
      <c r="V4288" s="10" t="str">
        <f t="shared" si="1063"/>
        <v>60</v>
      </c>
      <c r="W4288" s="10" t="str">
        <f t="shared" si="1064"/>
        <v>Steeds Road</v>
      </c>
      <c r="X4288" s="10" t="str">
        <f t="shared" si="1065"/>
        <v>ad</v>
      </c>
      <c r="Y4288" s="10" t="str">
        <f t="shared" si="1066"/>
        <v>Steeds Road</v>
      </c>
      <c r="Z4288" s="10" t="str">
        <f t="shared" si="1067"/>
        <v>Chigwell</v>
      </c>
      <c r="AA4288" s="10" t="str">
        <f t="shared" si="1068"/>
        <v>DH</v>
      </c>
      <c r="AB4288" s="11" t="str">
        <f t="shared" si="1069"/>
        <v>44488</v>
      </c>
      <c r="AC4288" s="10" t="str">
        <f t="shared" si="1070"/>
        <v>40</v>
      </c>
      <c r="AD4288" s="10" t="str">
        <f t="shared" si="1071"/>
        <v>A1</v>
      </c>
      <c r="AE4288" s="12" t="str">
        <f t="shared" si="1072"/>
        <v/>
      </c>
    </row>
    <row r="4289" spans="1:31" x14ac:dyDescent="0.25">
      <c r="A4289" s="5">
        <v>4401</v>
      </c>
      <c r="B4289" s="6" t="s">
        <v>9415</v>
      </c>
      <c r="C4289" s="6" t="s">
        <v>9416</v>
      </c>
      <c r="D4289" s="6" t="s">
        <v>49</v>
      </c>
      <c r="E4289" s="6" t="s">
        <v>16</v>
      </c>
      <c r="F4289" s="6">
        <v>90</v>
      </c>
      <c r="G4289" s="6" t="s">
        <v>9417</v>
      </c>
      <c r="H4289" s="6" t="s">
        <v>3389</v>
      </c>
      <c r="I4289" s="6" t="s">
        <v>122</v>
      </c>
      <c r="J4289" s="7">
        <v>43945</v>
      </c>
      <c r="K4289" s="6">
        <v>5</v>
      </c>
      <c r="L4289" s="6" t="s">
        <v>157</v>
      </c>
      <c r="M4289" s="8"/>
      <c r="O4289">
        <f t="shared" si="1073"/>
        <v>0</v>
      </c>
      <c r="Q4289" s="5" t="str">
        <f t="shared" si="1058"/>
        <v>4401</v>
      </c>
      <c r="R4289" s="6" t="str">
        <f t="shared" si="1059"/>
        <v>Eboni</v>
      </c>
      <c r="S4289" s="6" t="str">
        <f t="shared" si="1060"/>
        <v>Fulton</v>
      </c>
      <c r="T4289" s="6" t="str">
        <f t="shared" si="1061"/>
        <v>Miss</v>
      </c>
      <c r="U4289" s="6" t="str">
        <f t="shared" si="1062"/>
        <v>F</v>
      </c>
      <c r="V4289" s="6" t="str">
        <f t="shared" si="1063"/>
        <v>90</v>
      </c>
      <c r="W4289" s="6" t="str">
        <f t="shared" si="1064"/>
        <v>Steeles Road</v>
      </c>
      <c r="X4289" s="6" t="str">
        <f t="shared" si="1065"/>
        <v>ad</v>
      </c>
      <c r="Y4289" s="6" t="str">
        <f t="shared" si="1066"/>
        <v>Steeles Road</v>
      </c>
      <c r="Z4289" s="6" t="str">
        <f t="shared" si="1067"/>
        <v>Llangammarch Wells</v>
      </c>
      <c r="AA4289" s="6" t="str">
        <f t="shared" si="1068"/>
        <v>WN</v>
      </c>
      <c r="AB4289" s="7" t="str">
        <f t="shared" si="1069"/>
        <v>43945</v>
      </c>
      <c r="AC4289" s="6" t="str">
        <f t="shared" si="1070"/>
        <v>5</v>
      </c>
      <c r="AD4289" s="6" t="str">
        <f t="shared" si="1071"/>
        <v>C3</v>
      </c>
      <c r="AE4289" s="8" t="str">
        <f t="shared" si="1072"/>
        <v/>
      </c>
    </row>
    <row r="4290" spans="1:31" x14ac:dyDescent="0.25">
      <c r="A4290" s="9">
        <v>4402</v>
      </c>
      <c r="B4290" s="10" t="s">
        <v>2877</v>
      </c>
      <c r="C4290" s="10" t="s">
        <v>4610</v>
      </c>
      <c r="D4290" s="10" t="s">
        <v>28</v>
      </c>
      <c r="E4290" s="10" t="s">
        <v>29</v>
      </c>
      <c r="F4290" s="10">
        <v>90</v>
      </c>
      <c r="G4290" s="10" t="s">
        <v>9418</v>
      </c>
      <c r="H4290" s="10" t="s">
        <v>1519</v>
      </c>
      <c r="I4290" s="10" t="s">
        <v>171</v>
      </c>
      <c r="J4290" s="11">
        <v>43762</v>
      </c>
      <c r="K4290" s="10">
        <v>79</v>
      </c>
      <c r="L4290" s="10" t="s">
        <v>157</v>
      </c>
      <c r="M4290" s="12"/>
      <c r="O4290">
        <f t="shared" si="1073"/>
        <v>0</v>
      </c>
      <c r="Q4290" s="9" t="str">
        <f t="shared" si="1058"/>
        <v>4402</v>
      </c>
      <c r="R4290" s="10" t="str">
        <f t="shared" si="1059"/>
        <v>Leroy</v>
      </c>
      <c r="S4290" s="10" t="str">
        <f t="shared" si="1060"/>
        <v>Proctor</v>
      </c>
      <c r="T4290" s="10" t="str">
        <f t="shared" si="1061"/>
        <v>Mr</v>
      </c>
      <c r="U4290" s="10" t="str">
        <f t="shared" si="1062"/>
        <v>M</v>
      </c>
      <c r="V4290" s="10" t="str">
        <f t="shared" si="1063"/>
        <v>90</v>
      </c>
      <c r="W4290" s="10" t="str">
        <f t="shared" si="1064"/>
        <v>Steer Cottages</v>
      </c>
      <c r="X4290" s="10" t="str">
        <f t="shared" si="1065"/>
        <v>es</v>
      </c>
      <c r="Y4290" s="10" t="str">
        <f t="shared" si="1066"/>
        <v>Steer Cottages</v>
      </c>
      <c r="Z4290" s="10" t="str">
        <f t="shared" si="1067"/>
        <v>Clacton-On-Sea</v>
      </c>
      <c r="AA4290" s="10" t="str">
        <f t="shared" si="1068"/>
        <v>PR</v>
      </c>
      <c r="AB4290" s="11" t="str">
        <f t="shared" si="1069"/>
        <v>43762</v>
      </c>
      <c r="AC4290" s="10" t="str">
        <f t="shared" si="1070"/>
        <v>79</v>
      </c>
      <c r="AD4290" s="10" t="str">
        <f t="shared" si="1071"/>
        <v>C3</v>
      </c>
      <c r="AE4290" s="12" t="str">
        <f t="shared" si="1072"/>
        <v/>
      </c>
    </row>
    <row r="4291" spans="1:31" x14ac:dyDescent="0.25">
      <c r="A4291" s="5">
        <v>4403</v>
      </c>
      <c r="B4291" s="6" t="s">
        <v>5144</v>
      </c>
      <c r="C4291" s="6" t="s">
        <v>9419</v>
      </c>
      <c r="D4291" s="6" t="s">
        <v>28</v>
      </c>
      <c r="E4291" s="6" t="s">
        <v>29</v>
      </c>
      <c r="F4291" s="6">
        <v>60</v>
      </c>
      <c r="G4291" s="6" t="s">
        <v>9420</v>
      </c>
      <c r="H4291" s="6" t="s">
        <v>3023</v>
      </c>
      <c r="I4291" s="6" t="s">
        <v>32</v>
      </c>
      <c r="J4291" s="7">
        <v>44152</v>
      </c>
      <c r="K4291" s="6">
        <v>67</v>
      </c>
      <c r="L4291" s="6" t="s">
        <v>99</v>
      </c>
      <c r="M4291" s="8"/>
      <c r="O4291">
        <f t="shared" si="1073"/>
        <v>0</v>
      </c>
      <c r="Q4291" s="5" t="str">
        <f t="shared" si="1058"/>
        <v>4403</v>
      </c>
      <c r="R4291" s="6" t="str">
        <f t="shared" si="1059"/>
        <v>Russel</v>
      </c>
      <c r="S4291" s="6" t="str">
        <f t="shared" si="1060"/>
        <v>Price</v>
      </c>
      <c r="T4291" s="6" t="str">
        <f t="shared" si="1061"/>
        <v>Mr</v>
      </c>
      <c r="U4291" s="6" t="str">
        <f t="shared" si="1062"/>
        <v>M</v>
      </c>
      <c r="V4291" s="6" t="str">
        <f t="shared" si="1063"/>
        <v>60</v>
      </c>
      <c r="W4291" s="6" t="str">
        <f t="shared" si="1064"/>
        <v>Stephen Court</v>
      </c>
      <c r="X4291" s="6" t="str">
        <f t="shared" si="1065"/>
        <v>rt</v>
      </c>
      <c r="Y4291" s="6" t="str">
        <f t="shared" si="1066"/>
        <v>Stephen Court</v>
      </c>
      <c r="Z4291" s="6" t="str">
        <f t="shared" si="1067"/>
        <v>Torrington</v>
      </c>
      <c r="AA4291" s="6" t="str">
        <f t="shared" si="1068"/>
        <v>WC</v>
      </c>
      <c r="AB4291" s="7" t="str">
        <f t="shared" si="1069"/>
        <v>44152</v>
      </c>
      <c r="AC4291" s="6" t="str">
        <f t="shared" si="1070"/>
        <v>67</v>
      </c>
      <c r="AD4291" s="6" t="str">
        <f t="shared" si="1071"/>
        <v>E</v>
      </c>
      <c r="AE4291" s="8" t="str">
        <f t="shared" si="1072"/>
        <v/>
      </c>
    </row>
    <row r="4292" spans="1:31" x14ac:dyDescent="0.25">
      <c r="A4292" s="9">
        <v>4404</v>
      </c>
      <c r="B4292" s="10" t="s">
        <v>8380</v>
      </c>
      <c r="C4292" s="10" t="s">
        <v>9421</v>
      </c>
      <c r="D4292" s="10" t="s">
        <v>28</v>
      </c>
      <c r="E4292" s="10" t="s">
        <v>29</v>
      </c>
      <c r="F4292" s="10">
        <v>90</v>
      </c>
      <c r="G4292" s="10" t="s">
        <v>9422</v>
      </c>
      <c r="H4292" s="10" t="s">
        <v>2274</v>
      </c>
      <c r="I4292" s="10" t="s">
        <v>32</v>
      </c>
      <c r="J4292" s="11">
        <v>43533</v>
      </c>
      <c r="K4292" s="10">
        <v>43</v>
      </c>
      <c r="L4292" s="10" t="s">
        <v>62</v>
      </c>
      <c r="M4292" s="12"/>
      <c r="O4292">
        <f t="shared" si="1073"/>
        <v>0</v>
      </c>
      <c r="Q4292" s="9" t="str">
        <f t="shared" si="1058"/>
        <v>4404</v>
      </c>
      <c r="R4292" s="10" t="str">
        <f t="shared" si="1059"/>
        <v>Ralph</v>
      </c>
      <c r="S4292" s="10" t="str">
        <f t="shared" si="1060"/>
        <v>Koehler</v>
      </c>
      <c r="T4292" s="10" t="str">
        <f t="shared" si="1061"/>
        <v>Mr</v>
      </c>
      <c r="U4292" s="10" t="str">
        <f t="shared" si="1062"/>
        <v>M</v>
      </c>
      <c r="V4292" s="10" t="str">
        <f t="shared" si="1063"/>
        <v>90</v>
      </c>
      <c r="W4292" s="10" t="str">
        <f t="shared" si="1064"/>
        <v>Sterndale Place</v>
      </c>
      <c r="X4292" s="10" t="str">
        <f t="shared" si="1065"/>
        <v>ce</v>
      </c>
      <c r="Y4292" s="10" t="str">
        <f t="shared" si="1066"/>
        <v>Sterndale Place</v>
      </c>
      <c r="Z4292" s="10" t="str">
        <f t="shared" si="1067"/>
        <v>Milltimber</v>
      </c>
      <c r="AA4292" s="10" t="str">
        <f t="shared" si="1068"/>
        <v>WC</v>
      </c>
      <c r="AB4292" s="11" t="str">
        <f t="shared" si="1069"/>
        <v>43533</v>
      </c>
      <c r="AC4292" s="10" t="str">
        <f t="shared" si="1070"/>
        <v>43</v>
      </c>
      <c r="AD4292" s="10" t="str">
        <f t="shared" si="1071"/>
        <v>C4</v>
      </c>
      <c r="AE4292" s="12" t="str">
        <f t="shared" si="1072"/>
        <v/>
      </c>
    </row>
    <row r="4293" spans="1:31" x14ac:dyDescent="0.25">
      <c r="A4293" s="9">
        <v>4406</v>
      </c>
      <c r="B4293" s="10" t="s">
        <v>7389</v>
      </c>
      <c r="C4293" s="10" t="s">
        <v>3347</v>
      </c>
      <c r="D4293" s="10" t="s">
        <v>28</v>
      </c>
      <c r="E4293" s="10" t="s">
        <v>29</v>
      </c>
      <c r="F4293" s="10">
        <v>60</v>
      </c>
      <c r="G4293" s="10" t="s">
        <v>9423</v>
      </c>
      <c r="H4293" s="10" t="s">
        <v>2210</v>
      </c>
      <c r="I4293" s="10" t="s">
        <v>1881</v>
      </c>
      <c r="J4293" s="11">
        <v>44356</v>
      </c>
      <c r="K4293" s="10">
        <v>66</v>
      </c>
      <c r="L4293" s="10" t="s">
        <v>33</v>
      </c>
      <c r="M4293" s="12"/>
      <c r="O4293">
        <f t="shared" si="1073"/>
        <v>0</v>
      </c>
      <c r="Q4293" s="9" t="str">
        <f t="shared" si="1058"/>
        <v>4406</v>
      </c>
      <c r="R4293" s="10" t="str">
        <f t="shared" si="1059"/>
        <v>Alvin</v>
      </c>
      <c r="S4293" s="10" t="str">
        <f t="shared" si="1060"/>
        <v>Guerra</v>
      </c>
      <c r="T4293" s="10" t="str">
        <f t="shared" si="1061"/>
        <v>Mr</v>
      </c>
      <c r="U4293" s="10" t="str">
        <f t="shared" si="1062"/>
        <v>M</v>
      </c>
      <c r="V4293" s="10" t="str">
        <f t="shared" si="1063"/>
        <v>60</v>
      </c>
      <c r="W4293" s="10" t="str">
        <f t="shared" si="1064"/>
        <v>Sternhill Lane</v>
      </c>
      <c r="X4293" s="10" t="str">
        <f t="shared" si="1065"/>
        <v>ne</v>
      </c>
      <c r="Y4293" s="10" t="str">
        <f t="shared" si="1066"/>
        <v>Sternhill Lane</v>
      </c>
      <c r="Z4293" s="10" t="str">
        <f t="shared" si="1067"/>
        <v>Blackburn</v>
      </c>
      <c r="AA4293" s="10" t="str">
        <f t="shared" si="1068"/>
        <v>CT</v>
      </c>
      <c r="AB4293" s="11" t="str">
        <f t="shared" si="1069"/>
        <v>44356</v>
      </c>
      <c r="AC4293" s="10" t="str">
        <f t="shared" si="1070"/>
        <v>66</v>
      </c>
      <c r="AD4293" s="10" t="str">
        <f t="shared" si="1071"/>
        <v>A3</v>
      </c>
      <c r="AE4293" s="12" t="str">
        <f t="shared" si="1072"/>
        <v/>
      </c>
    </row>
    <row r="4294" spans="1:31" x14ac:dyDescent="0.25">
      <c r="A4294" s="5">
        <v>4407</v>
      </c>
      <c r="B4294" s="6" t="s">
        <v>4154</v>
      </c>
      <c r="C4294" s="6" t="s">
        <v>3879</v>
      </c>
      <c r="D4294" s="6" t="s">
        <v>28</v>
      </c>
      <c r="E4294" s="6" t="s">
        <v>29</v>
      </c>
      <c r="F4294" s="6">
        <v>30</v>
      </c>
      <c r="G4294" s="6" t="s">
        <v>9424</v>
      </c>
      <c r="H4294" s="6" t="s">
        <v>9184</v>
      </c>
      <c r="I4294" s="6" t="s">
        <v>32</v>
      </c>
      <c r="J4294" s="7">
        <v>44208</v>
      </c>
      <c r="K4294" s="6">
        <v>6</v>
      </c>
      <c r="L4294" s="6" t="s">
        <v>20</v>
      </c>
      <c r="M4294" s="8"/>
      <c r="O4294">
        <f t="shared" si="1073"/>
        <v>0</v>
      </c>
      <c r="Q4294" s="5" t="str">
        <f t="shared" ref="Q4294:Q4357" si="1074">TRIM(A4294)</f>
        <v>4407</v>
      </c>
      <c r="R4294" s="6" t="str">
        <f t="shared" ref="R4294:R4357" si="1075">TRIM(B4294)</f>
        <v>Laverne</v>
      </c>
      <c r="S4294" s="6" t="str">
        <f t="shared" ref="S4294:S4357" si="1076">TRIM(C4294)</f>
        <v>Herndon</v>
      </c>
      <c r="T4294" s="6" t="str">
        <f t="shared" ref="T4294:T4357" si="1077">TRIM(D4294)</f>
        <v>Mr</v>
      </c>
      <c r="U4294" s="6" t="str">
        <f t="shared" ref="U4294:U4357" si="1078">IF(ISNUMBER(SEARCH("f",TRIM(E4294))),"F","M")</f>
        <v>M</v>
      </c>
      <c r="V4294" s="6" t="str">
        <f t="shared" ref="V4294:V4357" si="1079">TRIM(F4294)</f>
        <v>30</v>
      </c>
      <c r="W4294" s="6" t="str">
        <f t="shared" ref="W4294:W4357" si="1080">SUBSTITUTE(SUBSTITUTE(SUBSTITUTE(PROPER(TRIM(G4294)),"(?)","")," (No",""),"'S","'s")</f>
        <v>Stevedore Street</v>
      </c>
      <c r="X4294" s="6" t="str">
        <f t="shared" ref="X4294:X4357" si="1081">RIGHT(W4294,2)</f>
        <v>et</v>
      </c>
      <c r="Y4294" s="6" t="str">
        <f t="shared" ref="Y4294:Y4357" si="1082">IF(OR(X4294="St",X4294="Av",X4294="Pl"),SUBSTITUTE(SUBSTITUTE(SUBSTITUTE(SUBSTITUTE(SUBSTITUTE(SUBSTITUTE(SUBSTITUTE(W4294,"Rd","Road"),"St","Street"),"Cls", "Close"),"Plc","Place"),"Bldgs","Buildings"),"Av","Avenue"),"Pl","Place"),SUBSTITUTE(SUBSTITUTE(SUBSTITUTE(SUBSTITUTE(SUBSTITUTE(W4294,"Rd","Road"),"Cls", "Close"),"Plc","Place"),"Bldgs","Buildings"),"Crt","Court"))</f>
        <v>Stevedore Street</v>
      </c>
      <c r="Z4294" s="6" t="str">
        <f t="shared" ref="Z4294:Z4357" si="1083">TRIM(H4294)</f>
        <v>Stocksfield</v>
      </c>
      <c r="AA4294" s="6" t="str">
        <f t="shared" ref="AA4294:AA4357" si="1084">TRIM(I4294)</f>
        <v>WC</v>
      </c>
      <c r="AB4294" s="7" t="str">
        <f t="shared" ref="AB4294:AB4357" si="1085">TRIM(J4294)</f>
        <v>44208</v>
      </c>
      <c r="AC4294" s="6" t="str">
        <f t="shared" ref="AC4294:AC4357" si="1086">TRIM(K4294)</f>
        <v>6</v>
      </c>
      <c r="AD4294" s="6" t="str">
        <f t="shared" ref="AD4294:AD4357" si="1087">TRIM(L4294)</f>
        <v>B</v>
      </c>
      <c r="AE4294" s="8" t="str">
        <f t="shared" ref="AE4294:AE4357" si="1088">TRIM(M4294)</f>
        <v/>
      </c>
    </row>
    <row r="4295" spans="1:31" x14ac:dyDescent="0.25">
      <c r="A4295" s="9">
        <v>4408</v>
      </c>
      <c r="B4295" s="10" t="s">
        <v>5743</v>
      </c>
      <c r="C4295" s="10" t="s">
        <v>5019</v>
      </c>
      <c r="D4295" s="10" t="s">
        <v>28</v>
      </c>
      <c r="E4295" s="10" t="s">
        <v>29</v>
      </c>
      <c r="F4295" s="10">
        <v>90</v>
      </c>
      <c r="G4295" s="10" t="s">
        <v>9425</v>
      </c>
      <c r="H4295" s="10" t="s">
        <v>7624</v>
      </c>
      <c r="I4295" s="10" t="s">
        <v>32</v>
      </c>
      <c r="J4295" s="11">
        <v>44047</v>
      </c>
      <c r="K4295" s="10">
        <v>39</v>
      </c>
      <c r="L4295" s="10" t="s">
        <v>68</v>
      </c>
      <c r="M4295" s="12"/>
      <c r="O4295">
        <f t="shared" si="1073"/>
        <v>0</v>
      </c>
      <c r="Q4295" s="9" t="str">
        <f t="shared" si="1074"/>
        <v>4408</v>
      </c>
      <c r="R4295" s="10" t="str">
        <f t="shared" si="1075"/>
        <v>Garrett</v>
      </c>
      <c r="S4295" s="10" t="str">
        <f t="shared" si="1076"/>
        <v>Finch</v>
      </c>
      <c r="T4295" s="10" t="str">
        <f t="shared" si="1077"/>
        <v>Mr</v>
      </c>
      <c r="U4295" s="10" t="str">
        <f t="shared" si="1078"/>
        <v>M</v>
      </c>
      <c r="V4295" s="10" t="str">
        <f t="shared" si="1079"/>
        <v>90</v>
      </c>
      <c r="W4295" s="10" t="str">
        <f t="shared" si="1080"/>
        <v>Stevenson Crescent</v>
      </c>
      <c r="X4295" s="10" t="str">
        <f t="shared" si="1081"/>
        <v>nt</v>
      </c>
      <c r="Y4295" s="10" t="str">
        <f t="shared" si="1082"/>
        <v>Stevenson Crescent</v>
      </c>
      <c r="Z4295" s="10" t="str">
        <f t="shared" si="1083"/>
        <v>Meifod</v>
      </c>
      <c r="AA4295" s="10" t="str">
        <f t="shared" si="1084"/>
        <v>WC</v>
      </c>
      <c r="AB4295" s="11" t="str">
        <f t="shared" si="1085"/>
        <v>44047</v>
      </c>
      <c r="AC4295" s="10" t="str">
        <f t="shared" si="1086"/>
        <v>39</v>
      </c>
      <c r="AD4295" s="10" t="str">
        <f t="shared" si="1087"/>
        <v>A2</v>
      </c>
      <c r="AE4295" s="12" t="str">
        <f t="shared" si="1088"/>
        <v/>
      </c>
    </row>
    <row r="4296" spans="1:31" x14ac:dyDescent="0.25">
      <c r="A4296" s="5">
        <v>4409</v>
      </c>
      <c r="B4296" s="6" t="s">
        <v>637</v>
      </c>
      <c r="C4296" s="6" t="s">
        <v>4423</v>
      </c>
      <c r="D4296" s="6" t="s">
        <v>28</v>
      </c>
      <c r="E4296" s="6" t="s">
        <v>29</v>
      </c>
      <c r="F4296" s="6">
        <v>60</v>
      </c>
      <c r="G4296" s="6" t="s">
        <v>9426</v>
      </c>
      <c r="H4296" s="6" t="s">
        <v>323</v>
      </c>
      <c r="I4296" s="6" t="s">
        <v>25</v>
      </c>
      <c r="J4296" s="7">
        <v>44495</v>
      </c>
      <c r="K4296" s="6">
        <v>73</v>
      </c>
      <c r="L4296" s="6" t="s">
        <v>78</v>
      </c>
      <c r="M4296" s="8"/>
      <c r="O4296">
        <f t="shared" si="1073"/>
        <v>0</v>
      </c>
      <c r="Q4296" s="5" t="str">
        <f t="shared" si="1074"/>
        <v>4409</v>
      </c>
      <c r="R4296" s="6" t="str">
        <f t="shared" si="1075"/>
        <v>Kent</v>
      </c>
      <c r="S4296" s="6" t="str">
        <f t="shared" si="1076"/>
        <v>Roark</v>
      </c>
      <c r="T4296" s="6" t="str">
        <f t="shared" si="1077"/>
        <v>Mr</v>
      </c>
      <c r="U4296" s="6" t="str">
        <f t="shared" si="1078"/>
        <v>M</v>
      </c>
      <c r="V4296" s="6" t="str">
        <f t="shared" si="1079"/>
        <v>60</v>
      </c>
      <c r="W4296" s="6" t="str">
        <f t="shared" si="1080"/>
        <v>Steventon Road</v>
      </c>
      <c r="X4296" s="6" t="str">
        <f t="shared" si="1081"/>
        <v>ad</v>
      </c>
      <c r="Y4296" s="6" t="str">
        <f t="shared" si="1082"/>
        <v>Steventon Road</v>
      </c>
      <c r="Z4296" s="6" t="str">
        <f t="shared" si="1083"/>
        <v>Hope Valley</v>
      </c>
      <c r="AA4296" s="6" t="str">
        <f t="shared" si="1084"/>
        <v>HG</v>
      </c>
      <c r="AB4296" s="7" t="str">
        <f t="shared" si="1085"/>
        <v>44495</v>
      </c>
      <c r="AC4296" s="6" t="str">
        <f t="shared" si="1086"/>
        <v>73</v>
      </c>
      <c r="AD4296" s="6" t="str">
        <f t="shared" si="1087"/>
        <v>C2</v>
      </c>
      <c r="AE4296" s="8" t="str">
        <f t="shared" si="1088"/>
        <v/>
      </c>
    </row>
    <row r="4297" spans="1:31" x14ac:dyDescent="0.25">
      <c r="A4297" s="9">
        <v>4410</v>
      </c>
      <c r="B4297" s="10" t="s">
        <v>8542</v>
      </c>
      <c r="C4297" s="10" t="s">
        <v>6955</v>
      </c>
      <c r="D4297" s="10" t="s">
        <v>15</v>
      </c>
      <c r="E4297" s="10" t="s">
        <v>5800</v>
      </c>
      <c r="F4297" s="10">
        <v>90</v>
      </c>
      <c r="G4297" s="10" t="s">
        <v>9427</v>
      </c>
      <c r="H4297" s="10" t="s">
        <v>2743</v>
      </c>
      <c r="I4297" s="10" t="s">
        <v>122</v>
      </c>
      <c r="J4297" s="11">
        <v>44263</v>
      </c>
      <c r="K4297" s="10">
        <v>22</v>
      </c>
      <c r="L4297" s="10" t="s">
        <v>68</v>
      </c>
      <c r="M4297" s="12"/>
      <c r="O4297">
        <f t="shared" si="1073"/>
        <v>0</v>
      </c>
      <c r="Q4297" s="9" t="str">
        <f t="shared" si="1074"/>
        <v>4410</v>
      </c>
      <c r="R4297" s="10" t="str">
        <f t="shared" si="1075"/>
        <v>Hien</v>
      </c>
      <c r="S4297" s="10" t="str">
        <f t="shared" si="1076"/>
        <v>Bailey</v>
      </c>
      <c r="T4297" s="10" t="str">
        <f t="shared" si="1077"/>
        <v>Mrs</v>
      </c>
      <c r="U4297" s="10" t="str">
        <f t="shared" si="1078"/>
        <v>F</v>
      </c>
      <c r="V4297" s="10" t="str">
        <f t="shared" si="1079"/>
        <v>90</v>
      </c>
      <c r="W4297" s="10" t="str">
        <f t="shared" si="1080"/>
        <v>Steward Road</v>
      </c>
      <c r="X4297" s="10" t="str">
        <f t="shared" si="1081"/>
        <v>ad</v>
      </c>
      <c r="Y4297" s="10" t="str">
        <f t="shared" si="1082"/>
        <v>Steward Road</v>
      </c>
      <c r="Z4297" s="10" t="str">
        <f t="shared" si="1083"/>
        <v>Llanfyrnach</v>
      </c>
      <c r="AA4297" s="10" t="str">
        <f t="shared" si="1084"/>
        <v>WN</v>
      </c>
      <c r="AB4297" s="11" t="str">
        <f t="shared" si="1085"/>
        <v>44263</v>
      </c>
      <c r="AC4297" s="10" t="str">
        <f t="shared" si="1086"/>
        <v>22</v>
      </c>
      <c r="AD4297" s="10" t="str">
        <f t="shared" si="1087"/>
        <v>A2</v>
      </c>
      <c r="AE4297" s="12" t="str">
        <f t="shared" si="1088"/>
        <v/>
      </c>
    </row>
    <row r="4298" spans="1:31" x14ac:dyDescent="0.25">
      <c r="A4298" s="5">
        <v>4411</v>
      </c>
      <c r="B4298" s="6" t="s">
        <v>4347</v>
      </c>
      <c r="C4298" s="6" t="s">
        <v>9428</v>
      </c>
      <c r="D4298" s="6" t="s">
        <v>28</v>
      </c>
      <c r="E4298" s="6" t="s">
        <v>29</v>
      </c>
      <c r="F4298" s="6">
        <v>90</v>
      </c>
      <c r="G4298" s="6" t="s">
        <v>9427</v>
      </c>
      <c r="H4298" s="6" t="s">
        <v>5148</v>
      </c>
      <c r="I4298" s="6" t="s">
        <v>32</v>
      </c>
      <c r="J4298" s="7">
        <v>44275</v>
      </c>
      <c r="K4298" s="6">
        <v>30</v>
      </c>
      <c r="L4298" s="6" t="s">
        <v>20</v>
      </c>
      <c r="M4298" s="8"/>
      <c r="O4298">
        <f t="shared" ref="O4298:O4361" si="1089">COUNTBLANK(A4298:L4298)+COUNTIF(K4298,0)</f>
        <v>0</v>
      </c>
      <c r="Q4298" s="5" t="str">
        <f t="shared" si="1074"/>
        <v>4411</v>
      </c>
      <c r="R4298" s="6" t="str">
        <f t="shared" si="1075"/>
        <v>Abdul</v>
      </c>
      <c r="S4298" s="6" t="str">
        <f t="shared" si="1076"/>
        <v>Hager</v>
      </c>
      <c r="T4298" s="6" t="str">
        <f t="shared" si="1077"/>
        <v>Mr</v>
      </c>
      <c r="U4298" s="6" t="str">
        <f t="shared" si="1078"/>
        <v>M</v>
      </c>
      <c r="V4298" s="6" t="str">
        <f t="shared" si="1079"/>
        <v>90</v>
      </c>
      <c r="W4298" s="6" t="str">
        <f t="shared" si="1080"/>
        <v>Steward Road</v>
      </c>
      <c r="X4298" s="6" t="str">
        <f t="shared" si="1081"/>
        <v>ad</v>
      </c>
      <c r="Y4298" s="6" t="str">
        <f t="shared" si="1082"/>
        <v>Steward Road</v>
      </c>
      <c r="Z4298" s="6" t="str">
        <f t="shared" si="1083"/>
        <v>Strabane</v>
      </c>
      <c r="AA4298" s="6" t="str">
        <f t="shared" si="1084"/>
        <v>WC</v>
      </c>
      <c r="AB4298" s="7" t="str">
        <f t="shared" si="1085"/>
        <v>44275</v>
      </c>
      <c r="AC4298" s="6" t="str">
        <f t="shared" si="1086"/>
        <v>30</v>
      </c>
      <c r="AD4298" s="6" t="str">
        <f t="shared" si="1087"/>
        <v>B</v>
      </c>
      <c r="AE4298" s="8" t="str">
        <f t="shared" si="1088"/>
        <v/>
      </c>
    </row>
    <row r="4299" spans="1:31" x14ac:dyDescent="0.25">
      <c r="A4299" s="9">
        <v>4412</v>
      </c>
      <c r="B4299" s="10" t="s">
        <v>701</v>
      </c>
      <c r="C4299" s="10" t="s">
        <v>6423</v>
      </c>
      <c r="D4299" s="10" t="s">
        <v>28</v>
      </c>
      <c r="E4299" s="10" t="s">
        <v>29</v>
      </c>
      <c r="F4299" s="10">
        <v>90</v>
      </c>
      <c r="G4299" s="10" t="s">
        <v>9429</v>
      </c>
      <c r="H4299" s="10" t="s">
        <v>2315</v>
      </c>
      <c r="I4299" s="10" t="s">
        <v>171</v>
      </c>
      <c r="J4299" s="11">
        <v>43896</v>
      </c>
      <c r="K4299" s="10">
        <v>56</v>
      </c>
      <c r="L4299" s="10" t="s">
        <v>68</v>
      </c>
      <c r="M4299" s="12"/>
      <c r="O4299">
        <f t="shared" si="1089"/>
        <v>0</v>
      </c>
      <c r="Q4299" s="9" t="str">
        <f t="shared" si="1074"/>
        <v>4412</v>
      </c>
      <c r="R4299" s="10" t="str">
        <f t="shared" si="1075"/>
        <v>Henry</v>
      </c>
      <c r="S4299" s="10" t="str">
        <f t="shared" si="1076"/>
        <v>Baldwin</v>
      </c>
      <c r="T4299" s="10" t="str">
        <f t="shared" si="1077"/>
        <v>Mr</v>
      </c>
      <c r="U4299" s="10" t="str">
        <f t="shared" si="1078"/>
        <v>M</v>
      </c>
      <c r="V4299" s="10" t="str">
        <f t="shared" si="1079"/>
        <v>90</v>
      </c>
      <c r="W4299" s="10" t="str">
        <f t="shared" si="1080"/>
        <v>Stewards Place</v>
      </c>
      <c r="X4299" s="10" t="str">
        <f t="shared" si="1081"/>
        <v>ce</v>
      </c>
      <c r="Y4299" s="10" t="str">
        <f t="shared" si="1082"/>
        <v>Stewards Place</v>
      </c>
      <c r="Z4299" s="10" t="str">
        <f t="shared" si="1083"/>
        <v>Cleethorpes</v>
      </c>
      <c r="AA4299" s="10" t="str">
        <f t="shared" si="1084"/>
        <v>PR</v>
      </c>
      <c r="AB4299" s="11" t="str">
        <f t="shared" si="1085"/>
        <v>43896</v>
      </c>
      <c r="AC4299" s="10" t="str">
        <f t="shared" si="1086"/>
        <v>56</v>
      </c>
      <c r="AD4299" s="10" t="str">
        <f t="shared" si="1087"/>
        <v>A2</v>
      </c>
      <c r="AE4299" s="12" t="str">
        <f t="shared" si="1088"/>
        <v/>
      </c>
    </row>
    <row r="4300" spans="1:31" x14ac:dyDescent="0.25">
      <c r="A4300" s="5">
        <v>4413</v>
      </c>
      <c r="B4300" s="6" t="s">
        <v>492</v>
      </c>
      <c r="C4300" s="6" t="s">
        <v>2981</v>
      </c>
      <c r="D4300" s="6" t="s">
        <v>28</v>
      </c>
      <c r="E4300" s="6" t="s">
        <v>29</v>
      </c>
      <c r="F4300" s="6">
        <v>30</v>
      </c>
      <c r="G4300" s="6" t="s">
        <v>9430</v>
      </c>
      <c r="H4300" s="6" t="s">
        <v>5698</v>
      </c>
      <c r="I4300" s="6" t="s">
        <v>291</v>
      </c>
      <c r="J4300" s="7">
        <v>43749</v>
      </c>
      <c r="K4300" s="6">
        <v>80</v>
      </c>
      <c r="L4300" s="6" t="s">
        <v>62</v>
      </c>
      <c r="M4300" s="8"/>
      <c r="O4300">
        <f t="shared" si="1089"/>
        <v>0</v>
      </c>
      <c r="Q4300" s="5" t="str">
        <f t="shared" si="1074"/>
        <v>4413</v>
      </c>
      <c r="R4300" s="6" t="str">
        <f t="shared" si="1075"/>
        <v>Kevin</v>
      </c>
      <c r="S4300" s="6" t="str">
        <f t="shared" si="1076"/>
        <v>Drake</v>
      </c>
      <c r="T4300" s="6" t="str">
        <f t="shared" si="1077"/>
        <v>Mr</v>
      </c>
      <c r="U4300" s="6" t="str">
        <f t="shared" si="1078"/>
        <v>M</v>
      </c>
      <c r="V4300" s="6" t="str">
        <f t="shared" si="1079"/>
        <v>30</v>
      </c>
      <c r="W4300" s="6" t="str">
        <f t="shared" si="1080"/>
        <v>Stewart Green</v>
      </c>
      <c r="X4300" s="6" t="str">
        <f t="shared" si="1081"/>
        <v>en</v>
      </c>
      <c r="Y4300" s="6" t="str">
        <f t="shared" si="1082"/>
        <v>Stewart Green</v>
      </c>
      <c r="Z4300" s="6" t="str">
        <f t="shared" si="1083"/>
        <v>Isle Of Bute</v>
      </c>
      <c r="AA4300" s="6" t="str">
        <f t="shared" si="1084"/>
        <v>HS</v>
      </c>
      <c r="AB4300" s="7" t="str">
        <f t="shared" si="1085"/>
        <v>43749</v>
      </c>
      <c r="AC4300" s="6" t="str">
        <f t="shared" si="1086"/>
        <v>80</v>
      </c>
      <c r="AD4300" s="6" t="str">
        <f t="shared" si="1087"/>
        <v>C4</v>
      </c>
      <c r="AE4300" s="8" t="str">
        <f t="shared" si="1088"/>
        <v/>
      </c>
    </row>
    <row r="4301" spans="1:31" x14ac:dyDescent="0.25">
      <c r="A4301" s="9">
        <v>4414</v>
      </c>
      <c r="B4301" s="10" t="s">
        <v>4051</v>
      </c>
      <c r="C4301" s="10" t="s">
        <v>4980</v>
      </c>
      <c r="D4301" s="10" t="s">
        <v>49</v>
      </c>
      <c r="E4301" s="10" t="s">
        <v>16</v>
      </c>
      <c r="F4301" s="10">
        <v>30</v>
      </c>
      <c r="G4301" s="10" t="s">
        <v>9431</v>
      </c>
      <c r="H4301" s="10" t="s">
        <v>1937</v>
      </c>
      <c r="I4301" s="10" t="s">
        <v>32</v>
      </c>
      <c r="J4301" s="11">
        <v>43701</v>
      </c>
      <c r="K4301" s="10">
        <v>18</v>
      </c>
      <c r="L4301" s="10" t="s">
        <v>39</v>
      </c>
      <c r="M4301" s="12"/>
      <c r="O4301">
        <f t="shared" si="1089"/>
        <v>0</v>
      </c>
      <c r="Q4301" s="9" t="str">
        <f t="shared" si="1074"/>
        <v>4414</v>
      </c>
      <c r="R4301" s="10" t="str">
        <f t="shared" si="1075"/>
        <v>Alvera</v>
      </c>
      <c r="S4301" s="10" t="str">
        <f t="shared" si="1076"/>
        <v>Gross</v>
      </c>
      <c r="T4301" s="10" t="str">
        <f t="shared" si="1077"/>
        <v>Miss</v>
      </c>
      <c r="U4301" s="10" t="str">
        <f t="shared" si="1078"/>
        <v>F</v>
      </c>
      <c r="V4301" s="10" t="str">
        <f t="shared" si="1079"/>
        <v>30</v>
      </c>
      <c r="W4301" s="10" t="str">
        <f t="shared" si="1080"/>
        <v>Stewarts Buildings</v>
      </c>
      <c r="X4301" s="10" t="str">
        <f t="shared" si="1081"/>
        <v>gs</v>
      </c>
      <c r="Y4301" s="10" t="str">
        <f t="shared" si="1082"/>
        <v>Stewarts Buildings</v>
      </c>
      <c r="Z4301" s="10" t="str">
        <f t="shared" si="1083"/>
        <v>Royston</v>
      </c>
      <c r="AA4301" s="10" t="str">
        <f t="shared" si="1084"/>
        <v>WC</v>
      </c>
      <c r="AB4301" s="11" t="str">
        <f t="shared" si="1085"/>
        <v>43701</v>
      </c>
      <c r="AC4301" s="10" t="str">
        <f t="shared" si="1086"/>
        <v>18</v>
      </c>
      <c r="AD4301" s="10" t="str">
        <f t="shared" si="1087"/>
        <v>C1</v>
      </c>
      <c r="AE4301" s="12" t="str">
        <f t="shared" si="1088"/>
        <v/>
      </c>
    </row>
    <row r="4302" spans="1:31" x14ac:dyDescent="0.25">
      <c r="A4302" s="9">
        <v>4416</v>
      </c>
      <c r="B4302" s="10" t="s">
        <v>9432</v>
      </c>
      <c r="C4302" s="10" t="s">
        <v>2357</v>
      </c>
      <c r="D4302" s="10" t="s">
        <v>49</v>
      </c>
      <c r="E4302" s="10" t="s">
        <v>16</v>
      </c>
      <c r="F4302" s="10">
        <v>60</v>
      </c>
      <c r="G4302" s="10" t="s">
        <v>9433</v>
      </c>
      <c r="H4302" s="10" t="s">
        <v>1969</v>
      </c>
      <c r="I4302" s="10" t="s">
        <v>122</v>
      </c>
      <c r="J4302" s="11">
        <v>44317</v>
      </c>
      <c r="K4302" s="10">
        <v>58</v>
      </c>
      <c r="L4302" s="10" t="s">
        <v>78</v>
      </c>
      <c r="M4302" s="12"/>
      <c r="O4302">
        <f t="shared" si="1089"/>
        <v>0</v>
      </c>
      <c r="Q4302" s="9" t="str">
        <f t="shared" si="1074"/>
        <v>4416</v>
      </c>
      <c r="R4302" s="10" t="str">
        <f t="shared" si="1075"/>
        <v>Alethea</v>
      </c>
      <c r="S4302" s="10" t="str">
        <f t="shared" si="1076"/>
        <v>Herbert</v>
      </c>
      <c r="T4302" s="10" t="str">
        <f t="shared" si="1077"/>
        <v>Miss</v>
      </c>
      <c r="U4302" s="10" t="str">
        <f t="shared" si="1078"/>
        <v>F</v>
      </c>
      <c r="V4302" s="10" t="str">
        <f t="shared" si="1079"/>
        <v>60</v>
      </c>
      <c r="W4302" s="10" t="str">
        <f t="shared" si="1080"/>
        <v>Stewartsby Close</v>
      </c>
      <c r="X4302" s="10" t="str">
        <f t="shared" si="1081"/>
        <v>se</v>
      </c>
      <c r="Y4302" s="10" t="str">
        <f t="shared" si="1082"/>
        <v>Stewartsby Close</v>
      </c>
      <c r="Z4302" s="10" t="str">
        <f t="shared" si="1083"/>
        <v>Lingfield</v>
      </c>
      <c r="AA4302" s="10" t="str">
        <f t="shared" si="1084"/>
        <v>WN</v>
      </c>
      <c r="AB4302" s="11" t="str">
        <f t="shared" si="1085"/>
        <v>44317</v>
      </c>
      <c r="AC4302" s="10" t="str">
        <f t="shared" si="1086"/>
        <v>58</v>
      </c>
      <c r="AD4302" s="10" t="str">
        <f t="shared" si="1087"/>
        <v>C2</v>
      </c>
      <c r="AE4302" s="12" t="str">
        <f t="shared" si="1088"/>
        <v/>
      </c>
    </row>
    <row r="4303" spans="1:31" x14ac:dyDescent="0.25">
      <c r="A4303" s="5">
        <v>4417</v>
      </c>
      <c r="B4303" s="6" t="s">
        <v>849</v>
      </c>
      <c r="C4303" s="6" t="s">
        <v>9434</v>
      </c>
      <c r="D4303" s="6" t="s">
        <v>15</v>
      </c>
      <c r="E4303" s="6" t="s">
        <v>16</v>
      </c>
      <c r="F4303" s="6">
        <v>60</v>
      </c>
      <c r="G4303" s="6" t="s">
        <v>9435</v>
      </c>
      <c r="H4303" s="6" t="s">
        <v>5430</v>
      </c>
      <c r="I4303" s="6" t="s">
        <v>32</v>
      </c>
      <c r="J4303" s="7">
        <v>43706</v>
      </c>
      <c r="K4303" s="6">
        <v>54</v>
      </c>
      <c r="L4303" s="6" t="s">
        <v>99</v>
      </c>
      <c r="M4303" s="8"/>
      <c r="O4303">
        <f t="shared" si="1089"/>
        <v>0</v>
      </c>
      <c r="Q4303" s="5" t="str">
        <f t="shared" si="1074"/>
        <v>4417</v>
      </c>
      <c r="R4303" s="6" t="str">
        <f t="shared" si="1075"/>
        <v>Kena</v>
      </c>
      <c r="S4303" s="6" t="str">
        <f t="shared" si="1076"/>
        <v>Murillo</v>
      </c>
      <c r="T4303" s="6" t="str">
        <f t="shared" si="1077"/>
        <v>Mrs</v>
      </c>
      <c r="U4303" s="6" t="str">
        <f t="shared" si="1078"/>
        <v>F</v>
      </c>
      <c r="V4303" s="6" t="str">
        <f t="shared" si="1079"/>
        <v>60</v>
      </c>
      <c r="W4303" s="6" t="str">
        <f t="shared" si="1080"/>
        <v>Stockfield Road</v>
      </c>
      <c r="X4303" s="6" t="str">
        <f t="shared" si="1081"/>
        <v>ad</v>
      </c>
      <c r="Y4303" s="6" t="str">
        <f t="shared" si="1082"/>
        <v>Stockfield Road</v>
      </c>
      <c r="Z4303" s="6" t="str">
        <f t="shared" si="1083"/>
        <v>Tarporley</v>
      </c>
      <c r="AA4303" s="6" t="str">
        <f t="shared" si="1084"/>
        <v>WC</v>
      </c>
      <c r="AB4303" s="7" t="str">
        <f t="shared" si="1085"/>
        <v>43706</v>
      </c>
      <c r="AC4303" s="6" t="str">
        <f t="shared" si="1086"/>
        <v>54</v>
      </c>
      <c r="AD4303" s="6" t="str">
        <f t="shared" si="1087"/>
        <v>E</v>
      </c>
      <c r="AE4303" s="8" t="str">
        <f t="shared" si="1088"/>
        <v/>
      </c>
    </row>
    <row r="4304" spans="1:31" x14ac:dyDescent="0.25">
      <c r="A4304" s="9">
        <v>4418</v>
      </c>
      <c r="B4304" s="10" t="s">
        <v>7168</v>
      </c>
      <c r="C4304" s="10" t="s">
        <v>1199</v>
      </c>
      <c r="D4304" s="10" t="s">
        <v>28</v>
      </c>
      <c r="E4304" s="10" t="s">
        <v>29</v>
      </c>
      <c r="F4304" s="10">
        <v>60</v>
      </c>
      <c r="G4304" s="10" t="s">
        <v>9436</v>
      </c>
      <c r="H4304" s="10" t="s">
        <v>9437</v>
      </c>
      <c r="I4304" s="10" t="s">
        <v>32</v>
      </c>
      <c r="J4304" s="11">
        <v>44058</v>
      </c>
      <c r="K4304" s="10">
        <v>78</v>
      </c>
      <c r="L4304" s="10" t="s">
        <v>62</v>
      </c>
      <c r="M4304" s="12"/>
      <c r="O4304">
        <f t="shared" si="1089"/>
        <v>0</v>
      </c>
      <c r="Q4304" s="9" t="str">
        <f t="shared" si="1074"/>
        <v>4418</v>
      </c>
      <c r="R4304" s="10" t="str">
        <f t="shared" si="1075"/>
        <v>Colby</v>
      </c>
      <c r="S4304" s="10" t="str">
        <f t="shared" si="1076"/>
        <v>Reeder</v>
      </c>
      <c r="T4304" s="10" t="str">
        <f t="shared" si="1077"/>
        <v>Mr</v>
      </c>
      <c r="U4304" s="10" t="str">
        <f t="shared" si="1078"/>
        <v>M</v>
      </c>
      <c r="V4304" s="10" t="str">
        <f t="shared" si="1079"/>
        <v>60</v>
      </c>
      <c r="W4304" s="10" t="str">
        <f t="shared" si="1080"/>
        <v>Stockwell Lane</v>
      </c>
      <c r="X4304" s="10" t="str">
        <f t="shared" si="1081"/>
        <v>ne</v>
      </c>
      <c r="Y4304" s="10" t="str">
        <f t="shared" si="1082"/>
        <v>Stockwell Lane</v>
      </c>
      <c r="Z4304" s="10" t="str">
        <f t="shared" si="1083"/>
        <v>Wellington</v>
      </c>
      <c r="AA4304" s="10" t="str">
        <f t="shared" si="1084"/>
        <v>WC</v>
      </c>
      <c r="AB4304" s="11" t="str">
        <f t="shared" si="1085"/>
        <v>44058</v>
      </c>
      <c r="AC4304" s="10" t="str">
        <f t="shared" si="1086"/>
        <v>78</v>
      </c>
      <c r="AD4304" s="10" t="str">
        <f t="shared" si="1087"/>
        <v>C4</v>
      </c>
      <c r="AE4304" s="12" t="str">
        <f t="shared" si="1088"/>
        <v/>
      </c>
    </row>
    <row r="4305" spans="1:31" x14ac:dyDescent="0.25">
      <c r="A4305" s="5">
        <v>4419</v>
      </c>
      <c r="B4305" s="6" t="s">
        <v>3730</v>
      </c>
      <c r="C4305" s="6" t="s">
        <v>1559</v>
      </c>
      <c r="D4305" s="6" t="s">
        <v>28</v>
      </c>
      <c r="E4305" s="6" t="s">
        <v>29</v>
      </c>
      <c r="F4305" s="6">
        <v>90</v>
      </c>
      <c r="G4305" s="6" t="s">
        <v>9438</v>
      </c>
      <c r="H4305" s="6" t="s">
        <v>1568</v>
      </c>
      <c r="I4305" s="6" t="s">
        <v>1569</v>
      </c>
      <c r="J4305" s="7">
        <v>44456</v>
      </c>
      <c r="K4305" s="6">
        <v>21</v>
      </c>
      <c r="L4305" s="6" t="s">
        <v>33</v>
      </c>
      <c r="M4305" s="8"/>
      <c r="O4305">
        <f t="shared" si="1089"/>
        <v>0</v>
      </c>
      <c r="Q4305" s="5" t="str">
        <f t="shared" si="1074"/>
        <v>4419</v>
      </c>
      <c r="R4305" s="6" t="str">
        <f t="shared" si="1075"/>
        <v>Erasmo</v>
      </c>
      <c r="S4305" s="6" t="str">
        <f t="shared" si="1076"/>
        <v>Tapia</v>
      </c>
      <c r="T4305" s="6" t="str">
        <f t="shared" si="1077"/>
        <v>Mr</v>
      </c>
      <c r="U4305" s="6" t="str">
        <f t="shared" si="1078"/>
        <v>M</v>
      </c>
      <c r="V4305" s="6" t="str">
        <f t="shared" si="1079"/>
        <v>90</v>
      </c>
      <c r="W4305" s="6" t="str">
        <f t="shared" si="1080"/>
        <v>Stokes Road</v>
      </c>
      <c r="X4305" s="6" t="str">
        <f t="shared" si="1081"/>
        <v>ad</v>
      </c>
      <c r="Y4305" s="6" t="str">
        <f t="shared" si="1082"/>
        <v>Stokes Road</v>
      </c>
      <c r="Z4305" s="6" t="str">
        <f t="shared" si="1083"/>
        <v>Gravesend</v>
      </c>
      <c r="AA4305" s="6" t="str">
        <f t="shared" si="1084"/>
        <v>NG</v>
      </c>
      <c r="AB4305" s="7" t="str">
        <f t="shared" si="1085"/>
        <v>44456</v>
      </c>
      <c r="AC4305" s="6" t="str">
        <f t="shared" si="1086"/>
        <v>21</v>
      </c>
      <c r="AD4305" s="6" t="str">
        <f t="shared" si="1087"/>
        <v>A3</v>
      </c>
      <c r="AE4305" s="8" t="str">
        <f t="shared" si="1088"/>
        <v/>
      </c>
    </row>
    <row r="4306" spans="1:31" x14ac:dyDescent="0.25">
      <c r="A4306" s="9">
        <v>4420</v>
      </c>
      <c r="B4306" s="10" t="s">
        <v>53</v>
      </c>
      <c r="C4306" s="10" t="s">
        <v>6333</v>
      </c>
      <c r="D4306" s="10" t="s">
        <v>28</v>
      </c>
      <c r="E4306" s="10" t="s">
        <v>29</v>
      </c>
      <c r="F4306" s="10">
        <v>90</v>
      </c>
      <c r="G4306" s="10" t="s">
        <v>9439</v>
      </c>
      <c r="H4306" s="10" t="s">
        <v>6519</v>
      </c>
      <c r="I4306" s="10" t="s">
        <v>2533</v>
      </c>
      <c r="J4306" s="11">
        <v>44031</v>
      </c>
      <c r="K4306" s="10">
        <v>60</v>
      </c>
      <c r="L4306" s="10" t="s">
        <v>62</v>
      </c>
      <c r="M4306" s="12"/>
      <c r="O4306">
        <f t="shared" si="1089"/>
        <v>0</v>
      </c>
      <c r="Q4306" s="9" t="str">
        <f t="shared" si="1074"/>
        <v>4420</v>
      </c>
      <c r="R4306" s="10" t="str">
        <f t="shared" si="1075"/>
        <v>Benito</v>
      </c>
      <c r="S4306" s="10" t="str">
        <f t="shared" si="1076"/>
        <v>Hart</v>
      </c>
      <c r="T4306" s="10" t="str">
        <f t="shared" si="1077"/>
        <v>Mr</v>
      </c>
      <c r="U4306" s="10" t="str">
        <f t="shared" si="1078"/>
        <v>M</v>
      </c>
      <c r="V4306" s="10" t="str">
        <f t="shared" si="1079"/>
        <v>90</v>
      </c>
      <c r="W4306" s="10" t="str">
        <f t="shared" si="1080"/>
        <v>Stone Hall</v>
      </c>
      <c r="X4306" s="10" t="str">
        <f t="shared" si="1081"/>
        <v>ll</v>
      </c>
      <c r="Y4306" s="10" t="str">
        <f t="shared" si="1082"/>
        <v>Stone Hall</v>
      </c>
      <c r="Z4306" s="10" t="str">
        <f t="shared" si="1083"/>
        <v>Belvedere</v>
      </c>
      <c r="AA4306" s="10" t="str">
        <f t="shared" si="1084"/>
        <v>MK</v>
      </c>
      <c r="AB4306" s="11" t="str">
        <f t="shared" si="1085"/>
        <v>44031</v>
      </c>
      <c r="AC4306" s="10" t="str">
        <f t="shared" si="1086"/>
        <v>60</v>
      </c>
      <c r="AD4306" s="10" t="str">
        <f t="shared" si="1087"/>
        <v>C4</v>
      </c>
      <c r="AE4306" s="12" t="str">
        <f t="shared" si="1088"/>
        <v/>
      </c>
    </row>
    <row r="4307" spans="1:31" x14ac:dyDescent="0.25">
      <c r="A4307" s="5">
        <v>4421</v>
      </c>
      <c r="B4307" s="6" t="s">
        <v>9369</v>
      </c>
      <c r="C4307" s="6" t="s">
        <v>8533</v>
      </c>
      <c r="D4307" s="6" t="s">
        <v>49</v>
      </c>
      <c r="E4307" s="6" t="s">
        <v>16</v>
      </c>
      <c r="F4307" s="6">
        <v>30</v>
      </c>
      <c r="G4307" s="6" t="s">
        <v>9439</v>
      </c>
      <c r="H4307" s="6" t="s">
        <v>4393</v>
      </c>
      <c r="I4307" s="6" t="s">
        <v>291</v>
      </c>
      <c r="J4307" s="7">
        <v>43894</v>
      </c>
      <c r="K4307" s="6">
        <v>77</v>
      </c>
      <c r="L4307" s="6" t="s">
        <v>39</v>
      </c>
      <c r="M4307" s="8"/>
      <c r="O4307">
        <f t="shared" si="1089"/>
        <v>0</v>
      </c>
      <c r="Q4307" s="5" t="str">
        <f t="shared" si="1074"/>
        <v>4421</v>
      </c>
      <c r="R4307" s="6" t="str">
        <f t="shared" si="1075"/>
        <v>Devorah</v>
      </c>
      <c r="S4307" s="6" t="str">
        <f t="shared" si="1076"/>
        <v>Babb</v>
      </c>
      <c r="T4307" s="6" t="str">
        <f t="shared" si="1077"/>
        <v>Miss</v>
      </c>
      <c r="U4307" s="6" t="str">
        <f t="shared" si="1078"/>
        <v>F</v>
      </c>
      <c r="V4307" s="6" t="str">
        <f t="shared" si="1079"/>
        <v>30</v>
      </c>
      <c r="W4307" s="6" t="str">
        <f t="shared" si="1080"/>
        <v>Stone Hall</v>
      </c>
      <c r="X4307" s="6" t="str">
        <f t="shared" si="1081"/>
        <v>ll</v>
      </c>
      <c r="Y4307" s="6" t="str">
        <f t="shared" si="1082"/>
        <v>Stone Hall</v>
      </c>
      <c r="Z4307" s="6" t="str">
        <f t="shared" si="1083"/>
        <v>Kilmacolm</v>
      </c>
      <c r="AA4307" s="6" t="str">
        <f t="shared" si="1084"/>
        <v>HS</v>
      </c>
      <c r="AB4307" s="7" t="str">
        <f t="shared" si="1085"/>
        <v>43894</v>
      </c>
      <c r="AC4307" s="6" t="str">
        <f t="shared" si="1086"/>
        <v>77</v>
      </c>
      <c r="AD4307" s="6" t="str">
        <f t="shared" si="1087"/>
        <v>C1</v>
      </c>
      <c r="AE4307" s="8" t="str">
        <f t="shared" si="1088"/>
        <v/>
      </c>
    </row>
    <row r="4308" spans="1:31" x14ac:dyDescent="0.25">
      <c r="A4308" s="9">
        <v>4422</v>
      </c>
      <c r="B4308" s="10" t="s">
        <v>9440</v>
      </c>
      <c r="C4308" s="10" t="s">
        <v>7369</v>
      </c>
      <c r="D4308" s="10" t="s">
        <v>49</v>
      </c>
      <c r="E4308" s="10" t="s">
        <v>16</v>
      </c>
      <c r="F4308" s="10">
        <v>90</v>
      </c>
      <c r="G4308" s="10" t="s">
        <v>9441</v>
      </c>
      <c r="H4308" s="10" t="s">
        <v>3437</v>
      </c>
      <c r="I4308" s="10" t="s">
        <v>185</v>
      </c>
      <c r="J4308" s="11">
        <v>44185</v>
      </c>
      <c r="K4308" s="10">
        <v>24</v>
      </c>
      <c r="L4308" s="10" t="s">
        <v>33</v>
      </c>
      <c r="M4308" s="12"/>
      <c r="O4308">
        <f t="shared" si="1089"/>
        <v>0</v>
      </c>
      <c r="Q4308" s="9" t="str">
        <f t="shared" si="1074"/>
        <v>4422</v>
      </c>
      <c r="R4308" s="10" t="str">
        <f t="shared" si="1075"/>
        <v>Tonja</v>
      </c>
      <c r="S4308" s="10" t="str">
        <f t="shared" si="1076"/>
        <v>Sands</v>
      </c>
      <c r="T4308" s="10" t="str">
        <f t="shared" si="1077"/>
        <v>Miss</v>
      </c>
      <c r="U4308" s="10" t="str">
        <f t="shared" si="1078"/>
        <v>F</v>
      </c>
      <c r="V4308" s="10" t="str">
        <f t="shared" si="1079"/>
        <v>90</v>
      </c>
      <c r="W4308" s="10" t="str">
        <f t="shared" si="1080"/>
        <v>Stonechat Square</v>
      </c>
      <c r="X4308" s="10" t="str">
        <f t="shared" si="1081"/>
        <v>re</v>
      </c>
      <c r="Y4308" s="10" t="str">
        <f t="shared" si="1082"/>
        <v>Stonechat Square</v>
      </c>
      <c r="Z4308" s="10" t="str">
        <f t="shared" si="1083"/>
        <v>Fortrose</v>
      </c>
      <c r="AA4308" s="10" t="str">
        <f t="shared" si="1084"/>
        <v>HX</v>
      </c>
      <c r="AB4308" s="11" t="str">
        <f t="shared" si="1085"/>
        <v>44185</v>
      </c>
      <c r="AC4308" s="10" t="str">
        <f t="shared" si="1086"/>
        <v>24</v>
      </c>
      <c r="AD4308" s="10" t="str">
        <f t="shared" si="1087"/>
        <v>A3</v>
      </c>
      <c r="AE4308" s="12" t="str">
        <f t="shared" si="1088"/>
        <v/>
      </c>
    </row>
    <row r="4309" spans="1:31" x14ac:dyDescent="0.25">
      <c r="A4309" s="5">
        <v>4423</v>
      </c>
      <c r="B4309" s="6" t="s">
        <v>9442</v>
      </c>
      <c r="C4309" s="6" t="s">
        <v>6535</v>
      </c>
      <c r="D4309" s="6" t="s">
        <v>28</v>
      </c>
      <c r="E4309" s="6" t="s">
        <v>29</v>
      </c>
      <c r="F4309" s="6">
        <v>60</v>
      </c>
      <c r="G4309" s="6" t="s">
        <v>9443</v>
      </c>
      <c r="H4309" s="6" t="s">
        <v>4388</v>
      </c>
      <c r="I4309" s="6" t="s">
        <v>32</v>
      </c>
      <c r="J4309" s="7">
        <v>44307</v>
      </c>
      <c r="K4309" s="6">
        <v>46</v>
      </c>
      <c r="L4309" s="6" t="s">
        <v>157</v>
      </c>
      <c r="M4309" s="8"/>
      <c r="O4309">
        <f t="shared" si="1089"/>
        <v>0</v>
      </c>
      <c r="Q4309" s="5" t="str">
        <f t="shared" si="1074"/>
        <v>4423</v>
      </c>
      <c r="R4309" s="6" t="str">
        <f t="shared" si="1075"/>
        <v>Burl</v>
      </c>
      <c r="S4309" s="6" t="str">
        <f t="shared" si="1076"/>
        <v>Roberson</v>
      </c>
      <c r="T4309" s="6" t="str">
        <f t="shared" si="1077"/>
        <v>Mr</v>
      </c>
      <c r="U4309" s="6" t="str">
        <f t="shared" si="1078"/>
        <v>M</v>
      </c>
      <c r="V4309" s="6" t="str">
        <f t="shared" si="1079"/>
        <v>60</v>
      </c>
      <c r="W4309" s="6" t="str">
        <f t="shared" si="1080"/>
        <v>Stonells Road</v>
      </c>
      <c r="X4309" s="6" t="str">
        <f t="shared" si="1081"/>
        <v>ad</v>
      </c>
      <c r="Y4309" s="6" t="str">
        <f t="shared" si="1082"/>
        <v>Stonells Road</v>
      </c>
      <c r="Z4309" s="6" t="str">
        <f t="shared" si="1083"/>
        <v>Lydney</v>
      </c>
      <c r="AA4309" s="6" t="str">
        <f t="shared" si="1084"/>
        <v>WC</v>
      </c>
      <c r="AB4309" s="7" t="str">
        <f t="shared" si="1085"/>
        <v>44307</v>
      </c>
      <c r="AC4309" s="6" t="str">
        <f t="shared" si="1086"/>
        <v>46</v>
      </c>
      <c r="AD4309" s="6" t="str">
        <f t="shared" si="1087"/>
        <v>C3</v>
      </c>
      <c r="AE4309" s="8" t="str">
        <f t="shared" si="1088"/>
        <v/>
      </c>
    </row>
    <row r="4310" spans="1:31" x14ac:dyDescent="0.25">
      <c r="A4310" s="5">
        <v>4425</v>
      </c>
      <c r="B4310" s="6" t="s">
        <v>9444</v>
      </c>
      <c r="C4310" s="6" t="s">
        <v>1578</v>
      </c>
      <c r="D4310" s="6" t="s">
        <v>41</v>
      </c>
      <c r="E4310" s="6" t="s">
        <v>16</v>
      </c>
      <c r="F4310" s="6">
        <v>60</v>
      </c>
      <c r="G4310" s="6" t="s">
        <v>9445</v>
      </c>
      <c r="H4310" s="6" t="s">
        <v>408</v>
      </c>
      <c r="I4310" s="6" t="s">
        <v>185</v>
      </c>
      <c r="J4310" s="7">
        <v>44207</v>
      </c>
      <c r="K4310" s="6">
        <v>6</v>
      </c>
      <c r="L4310" s="6" t="s">
        <v>39</v>
      </c>
      <c r="M4310" s="8"/>
      <c r="O4310">
        <f t="shared" si="1089"/>
        <v>0</v>
      </c>
      <c r="Q4310" s="5" t="str">
        <f t="shared" si="1074"/>
        <v>4425</v>
      </c>
      <c r="R4310" s="6" t="str">
        <f t="shared" si="1075"/>
        <v>Dalila</v>
      </c>
      <c r="S4310" s="6" t="str">
        <f t="shared" si="1076"/>
        <v>Leblanc</v>
      </c>
      <c r="T4310" s="6" t="str">
        <f t="shared" si="1077"/>
        <v>Ms</v>
      </c>
      <c r="U4310" s="6" t="str">
        <f t="shared" si="1078"/>
        <v>F</v>
      </c>
      <c r="V4310" s="6" t="str">
        <f t="shared" si="1079"/>
        <v>60</v>
      </c>
      <c r="W4310" s="6" t="str">
        <f t="shared" si="1080"/>
        <v>Stork Road</v>
      </c>
      <c r="X4310" s="6" t="str">
        <f t="shared" si="1081"/>
        <v>ad</v>
      </c>
      <c r="Y4310" s="6" t="str">
        <f t="shared" si="1082"/>
        <v>Stork Road</v>
      </c>
      <c r="Z4310" s="6" t="str">
        <f t="shared" si="1083"/>
        <v>Essex</v>
      </c>
      <c r="AA4310" s="6" t="str">
        <f t="shared" si="1084"/>
        <v>HX</v>
      </c>
      <c r="AB4310" s="7" t="str">
        <f t="shared" si="1085"/>
        <v>44207</v>
      </c>
      <c r="AC4310" s="6" t="str">
        <f t="shared" si="1086"/>
        <v>6</v>
      </c>
      <c r="AD4310" s="6" t="str">
        <f t="shared" si="1087"/>
        <v>C1</v>
      </c>
      <c r="AE4310" s="8" t="str">
        <f t="shared" si="1088"/>
        <v/>
      </c>
    </row>
    <row r="4311" spans="1:31" x14ac:dyDescent="0.25">
      <c r="A4311" s="9">
        <v>4426</v>
      </c>
      <c r="B4311" s="10" t="s">
        <v>9446</v>
      </c>
      <c r="C4311" s="10" t="s">
        <v>1140</v>
      </c>
      <c r="D4311" s="10" t="s">
        <v>15</v>
      </c>
      <c r="E4311" s="10" t="s">
        <v>16</v>
      </c>
      <c r="F4311" s="10">
        <v>30</v>
      </c>
      <c r="G4311" s="10" t="s">
        <v>9447</v>
      </c>
      <c r="H4311" s="10" t="s">
        <v>690</v>
      </c>
      <c r="I4311" s="10" t="s">
        <v>32</v>
      </c>
      <c r="J4311" s="11">
        <v>44425</v>
      </c>
      <c r="K4311" s="10">
        <v>30</v>
      </c>
      <c r="L4311" s="10" t="s">
        <v>52</v>
      </c>
      <c r="M4311" s="12"/>
      <c r="O4311">
        <f t="shared" si="1089"/>
        <v>0</v>
      </c>
      <c r="Q4311" s="9" t="str">
        <f t="shared" si="1074"/>
        <v>4426</v>
      </c>
      <c r="R4311" s="10" t="str">
        <f t="shared" si="1075"/>
        <v>Adeline</v>
      </c>
      <c r="S4311" s="10" t="str">
        <f t="shared" si="1076"/>
        <v>Simpson</v>
      </c>
      <c r="T4311" s="10" t="str">
        <f t="shared" si="1077"/>
        <v>Mrs</v>
      </c>
      <c r="U4311" s="10" t="str">
        <f t="shared" si="1078"/>
        <v>F</v>
      </c>
      <c r="V4311" s="10" t="str">
        <f t="shared" si="1079"/>
        <v>30</v>
      </c>
      <c r="W4311" s="10" t="str">
        <f t="shared" si="1080"/>
        <v>Stoughton Close</v>
      </c>
      <c r="X4311" s="10" t="str">
        <f t="shared" si="1081"/>
        <v>se</v>
      </c>
      <c r="Y4311" s="10" t="str">
        <f t="shared" si="1082"/>
        <v>Stoughton Close</v>
      </c>
      <c r="Z4311" s="10" t="str">
        <f t="shared" si="1083"/>
        <v>Nethy Bridge</v>
      </c>
      <c r="AA4311" s="10" t="str">
        <f t="shared" si="1084"/>
        <v>WC</v>
      </c>
      <c r="AB4311" s="11" t="str">
        <f t="shared" si="1085"/>
        <v>44425</v>
      </c>
      <c r="AC4311" s="10" t="str">
        <f t="shared" si="1086"/>
        <v>30</v>
      </c>
      <c r="AD4311" s="10" t="str">
        <f t="shared" si="1087"/>
        <v>A1</v>
      </c>
      <c r="AE4311" s="12" t="str">
        <f t="shared" si="1088"/>
        <v/>
      </c>
    </row>
    <row r="4312" spans="1:31" x14ac:dyDescent="0.25">
      <c r="A4312" s="5">
        <v>4427</v>
      </c>
      <c r="B4312" s="6" t="s">
        <v>9448</v>
      </c>
      <c r="C4312" s="6" t="s">
        <v>402</v>
      </c>
      <c r="D4312" s="6" t="s">
        <v>15</v>
      </c>
      <c r="E4312" s="6" t="s">
        <v>16</v>
      </c>
      <c r="F4312" s="6">
        <v>30</v>
      </c>
      <c r="G4312" s="6" t="s">
        <v>9449</v>
      </c>
      <c r="H4312" s="6" t="s">
        <v>893</v>
      </c>
      <c r="I4312" s="6" t="s">
        <v>32</v>
      </c>
      <c r="J4312" s="7">
        <v>44039</v>
      </c>
      <c r="K4312" s="6">
        <v>6</v>
      </c>
      <c r="L4312" s="6" t="s">
        <v>68</v>
      </c>
      <c r="M4312" s="8"/>
      <c r="O4312">
        <f t="shared" si="1089"/>
        <v>0</v>
      </c>
      <c r="Q4312" s="5" t="str">
        <f t="shared" si="1074"/>
        <v>4427</v>
      </c>
      <c r="R4312" s="6" t="str">
        <f t="shared" si="1075"/>
        <v>Karissa</v>
      </c>
      <c r="S4312" s="6" t="str">
        <f t="shared" si="1076"/>
        <v>Martinez</v>
      </c>
      <c r="T4312" s="6" t="str">
        <f t="shared" si="1077"/>
        <v>Mrs</v>
      </c>
      <c r="U4312" s="6" t="str">
        <f t="shared" si="1078"/>
        <v>F</v>
      </c>
      <c r="V4312" s="6" t="str">
        <f t="shared" si="1079"/>
        <v>30</v>
      </c>
      <c r="W4312" s="6" t="str">
        <f t="shared" si="1080"/>
        <v>Stowe Road</v>
      </c>
      <c r="X4312" s="6" t="str">
        <f t="shared" si="1081"/>
        <v>ad</v>
      </c>
      <c r="Y4312" s="6" t="str">
        <f t="shared" si="1082"/>
        <v>Stowe Road</v>
      </c>
      <c r="Z4312" s="6" t="str">
        <f t="shared" si="1083"/>
        <v>Sanquhar</v>
      </c>
      <c r="AA4312" s="6" t="str">
        <f t="shared" si="1084"/>
        <v>WC</v>
      </c>
      <c r="AB4312" s="7" t="str">
        <f t="shared" si="1085"/>
        <v>44039</v>
      </c>
      <c r="AC4312" s="6" t="str">
        <f t="shared" si="1086"/>
        <v>6</v>
      </c>
      <c r="AD4312" s="6" t="str">
        <f t="shared" si="1087"/>
        <v>A2</v>
      </c>
      <c r="AE4312" s="8" t="str">
        <f t="shared" si="1088"/>
        <v/>
      </c>
    </row>
    <row r="4313" spans="1:31" x14ac:dyDescent="0.25">
      <c r="A4313" s="9">
        <v>4428</v>
      </c>
      <c r="B4313" s="10" t="s">
        <v>9450</v>
      </c>
      <c r="C4313" s="10" t="s">
        <v>3061</v>
      </c>
      <c r="D4313" s="10" t="s">
        <v>49</v>
      </c>
      <c r="E4313" s="10" t="s">
        <v>16</v>
      </c>
      <c r="F4313" s="10">
        <v>90</v>
      </c>
      <c r="G4313" s="10" t="s">
        <v>9451</v>
      </c>
      <c r="H4313" s="10" t="s">
        <v>7612</v>
      </c>
      <c r="I4313" s="10" t="s">
        <v>32</v>
      </c>
      <c r="J4313" s="11">
        <v>44193</v>
      </c>
      <c r="K4313" s="10">
        <v>88</v>
      </c>
      <c r="L4313" s="10" t="s">
        <v>157</v>
      </c>
      <c r="M4313" s="12"/>
      <c r="O4313">
        <f t="shared" si="1089"/>
        <v>0</v>
      </c>
      <c r="Q4313" s="9" t="str">
        <f t="shared" si="1074"/>
        <v>4428</v>
      </c>
      <c r="R4313" s="10" t="str">
        <f t="shared" si="1075"/>
        <v>Sybil</v>
      </c>
      <c r="S4313" s="10" t="str">
        <f t="shared" si="1076"/>
        <v>Webb</v>
      </c>
      <c r="T4313" s="10" t="str">
        <f t="shared" si="1077"/>
        <v>Miss</v>
      </c>
      <c r="U4313" s="10" t="str">
        <f t="shared" si="1078"/>
        <v>F</v>
      </c>
      <c r="V4313" s="10" t="str">
        <f t="shared" si="1079"/>
        <v>90</v>
      </c>
      <c r="W4313" s="10" t="str">
        <f t="shared" si="1080"/>
        <v>Stradbroke Road</v>
      </c>
      <c r="X4313" s="10" t="str">
        <f t="shared" si="1081"/>
        <v>ad</v>
      </c>
      <c r="Y4313" s="10" t="str">
        <f t="shared" si="1082"/>
        <v>Stradbroke Road</v>
      </c>
      <c r="Z4313" s="10" t="str">
        <f t="shared" si="1083"/>
        <v>Windlesham</v>
      </c>
      <c r="AA4313" s="10" t="str">
        <f t="shared" si="1084"/>
        <v>WC</v>
      </c>
      <c r="AB4313" s="11" t="str">
        <f t="shared" si="1085"/>
        <v>44193</v>
      </c>
      <c r="AC4313" s="10" t="str">
        <f t="shared" si="1086"/>
        <v>88</v>
      </c>
      <c r="AD4313" s="10" t="str">
        <f t="shared" si="1087"/>
        <v>C3</v>
      </c>
      <c r="AE4313" s="12" t="str">
        <f t="shared" si="1088"/>
        <v/>
      </c>
    </row>
    <row r="4314" spans="1:31" x14ac:dyDescent="0.25">
      <c r="A4314" s="5">
        <v>4429</v>
      </c>
      <c r="B4314" s="6" t="s">
        <v>9452</v>
      </c>
      <c r="C4314" s="6" t="s">
        <v>5014</v>
      </c>
      <c r="D4314" s="6" t="s">
        <v>15</v>
      </c>
      <c r="E4314" s="6" t="s">
        <v>16</v>
      </c>
      <c r="F4314" s="6">
        <v>60</v>
      </c>
      <c r="G4314" s="6" t="s">
        <v>9453</v>
      </c>
      <c r="H4314" s="6" t="s">
        <v>1756</v>
      </c>
      <c r="I4314" s="6" t="s">
        <v>122</v>
      </c>
      <c r="J4314" s="7">
        <v>44542</v>
      </c>
      <c r="K4314" s="6">
        <v>33</v>
      </c>
      <c r="L4314" s="6" t="s">
        <v>99</v>
      </c>
      <c r="M4314" s="8"/>
      <c r="O4314">
        <f t="shared" si="1089"/>
        <v>0</v>
      </c>
      <c r="Q4314" s="5" t="str">
        <f t="shared" si="1074"/>
        <v>4429</v>
      </c>
      <c r="R4314" s="6" t="str">
        <f t="shared" si="1075"/>
        <v>Ammie</v>
      </c>
      <c r="S4314" s="6" t="str">
        <f t="shared" si="1076"/>
        <v>Cooper</v>
      </c>
      <c r="T4314" s="6" t="str">
        <f t="shared" si="1077"/>
        <v>Mrs</v>
      </c>
      <c r="U4314" s="6" t="str">
        <f t="shared" si="1078"/>
        <v>F</v>
      </c>
      <c r="V4314" s="6" t="str">
        <f t="shared" si="1079"/>
        <v>60</v>
      </c>
      <c r="W4314" s="6" t="str">
        <f t="shared" si="1080"/>
        <v>Stradella Road</v>
      </c>
      <c r="X4314" s="6" t="str">
        <f t="shared" si="1081"/>
        <v>ad</v>
      </c>
      <c r="Y4314" s="6" t="str">
        <f t="shared" si="1082"/>
        <v>Stradella Road</v>
      </c>
      <c r="Z4314" s="6" t="str">
        <f t="shared" si="1083"/>
        <v>Llanfairfechan</v>
      </c>
      <c r="AA4314" s="6" t="str">
        <f t="shared" si="1084"/>
        <v>WN</v>
      </c>
      <c r="AB4314" s="7" t="str">
        <f t="shared" si="1085"/>
        <v>44542</v>
      </c>
      <c r="AC4314" s="6" t="str">
        <f t="shared" si="1086"/>
        <v>33</v>
      </c>
      <c r="AD4314" s="6" t="str">
        <f t="shared" si="1087"/>
        <v>E</v>
      </c>
      <c r="AE4314" s="8" t="str">
        <f t="shared" si="1088"/>
        <v/>
      </c>
    </row>
    <row r="4315" spans="1:31" x14ac:dyDescent="0.25">
      <c r="A4315" s="9">
        <v>4430</v>
      </c>
      <c r="B4315" s="10" t="s">
        <v>2984</v>
      </c>
      <c r="C4315" s="10" t="s">
        <v>649</v>
      </c>
      <c r="D4315" s="10" t="s">
        <v>28</v>
      </c>
      <c r="E4315" s="10" t="s">
        <v>29</v>
      </c>
      <c r="F4315" s="10">
        <v>30</v>
      </c>
      <c r="G4315" s="10" t="s">
        <v>9454</v>
      </c>
      <c r="H4315" s="10" t="s">
        <v>768</v>
      </c>
      <c r="I4315" s="10" t="s">
        <v>32</v>
      </c>
      <c r="J4315" s="11">
        <v>44239</v>
      </c>
      <c r="K4315" s="10">
        <v>26</v>
      </c>
      <c r="L4315" s="10" t="s">
        <v>39</v>
      </c>
      <c r="M4315" s="12"/>
      <c r="O4315">
        <f t="shared" si="1089"/>
        <v>0</v>
      </c>
      <c r="Q4315" s="9" t="str">
        <f t="shared" si="1074"/>
        <v>4430</v>
      </c>
      <c r="R4315" s="10" t="str">
        <f t="shared" si="1075"/>
        <v>Chang</v>
      </c>
      <c r="S4315" s="10" t="str">
        <f t="shared" si="1076"/>
        <v>Barton</v>
      </c>
      <c r="T4315" s="10" t="str">
        <f t="shared" si="1077"/>
        <v>Mr</v>
      </c>
      <c r="U4315" s="10" t="str">
        <f t="shared" si="1078"/>
        <v>M</v>
      </c>
      <c r="V4315" s="10" t="str">
        <f t="shared" si="1079"/>
        <v>30</v>
      </c>
      <c r="W4315" s="10" t="str">
        <f t="shared" si="1080"/>
        <v>Straightsmouth</v>
      </c>
      <c r="X4315" s="10" t="str">
        <f t="shared" si="1081"/>
        <v>th</v>
      </c>
      <c r="Y4315" s="10" t="str">
        <f t="shared" si="1082"/>
        <v>Straightsmouth</v>
      </c>
      <c r="Z4315" s="10" t="str">
        <f t="shared" si="1083"/>
        <v>Lutterworth</v>
      </c>
      <c r="AA4315" s="10" t="str">
        <f t="shared" si="1084"/>
        <v>WC</v>
      </c>
      <c r="AB4315" s="11" t="str">
        <f t="shared" si="1085"/>
        <v>44239</v>
      </c>
      <c r="AC4315" s="10" t="str">
        <f t="shared" si="1086"/>
        <v>26</v>
      </c>
      <c r="AD4315" s="10" t="str">
        <f t="shared" si="1087"/>
        <v>C1</v>
      </c>
      <c r="AE4315" s="12" t="str">
        <f t="shared" si="1088"/>
        <v/>
      </c>
    </row>
    <row r="4316" spans="1:31" x14ac:dyDescent="0.25">
      <c r="A4316" s="5">
        <v>4431</v>
      </c>
      <c r="B4316" s="6" t="s">
        <v>9455</v>
      </c>
      <c r="C4316" s="6" t="s">
        <v>4787</v>
      </c>
      <c r="D4316" s="6" t="s">
        <v>15</v>
      </c>
      <c r="E4316" s="6" t="s">
        <v>16</v>
      </c>
      <c r="F4316" s="6">
        <v>90</v>
      </c>
      <c r="G4316" s="6" t="s">
        <v>9456</v>
      </c>
      <c r="H4316" s="6" t="s">
        <v>7516</v>
      </c>
      <c r="I4316" s="6" t="s">
        <v>185</v>
      </c>
      <c r="J4316" s="7">
        <v>44083</v>
      </c>
      <c r="K4316" s="6">
        <v>61</v>
      </c>
      <c r="L4316" s="6" t="s">
        <v>44</v>
      </c>
      <c r="M4316" s="8"/>
      <c r="O4316">
        <f t="shared" si="1089"/>
        <v>0</v>
      </c>
      <c r="Q4316" s="5" t="str">
        <f t="shared" si="1074"/>
        <v>4431</v>
      </c>
      <c r="R4316" s="6" t="str">
        <f t="shared" si="1075"/>
        <v>Marcy</v>
      </c>
      <c r="S4316" s="6" t="str">
        <f t="shared" si="1076"/>
        <v>Cruz</v>
      </c>
      <c r="T4316" s="6" t="str">
        <f t="shared" si="1077"/>
        <v>Mrs</v>
      </c>
      <c r="U4316" s="6" t="str">
        <f t="shared" si="1078"/>
        <v>F</v>
      </c>
      <c r="V4316" s="6" t="str">
        <f t="shared" si="1079"/>
        <v>90</v>
      </c>
      <c r="W4316" s="6" t="str">
        <f t="shared" si="1080"/>
        <v>Strand On</v>
      </c>
      <c r="X4316" s="6" t="str">
        <f t="shared" si="1081"/>
        <v>On</v>
      </c>
      <c r="Y4316" s="6" t="str">
        <f t="shared" si="1082"/>
        <v>Strand On</v>
      </c>
      <c r="Z4316" s="6" t="str">
        <f t="shared" si="1083"/>
        <v>Exeter</v>
      </c>
      <c r="AA4316" s="6" t="str">
        <f t="shared" si="1084"/>
        <v>HX</v>
      </c>
      <c r="AB4316" s="7" t="str">
        <f t="shared" si="1085"/>
        <v>44083</v>
      </c>
      <c r="AC4316" s="6" t="str">
        <f t="shared" si="1086"/>
        <v>61</v>
      </c>
      <c r="AD4316" s="6" t="str">
        <f t="shared" si="1087"/>
        <v>D</v>
      </c>
      <c r="AE4316" s="8" t="str">
        <f t="shared" si="1088"/>
        <v/>
      </c>
    </row>
    <row r="4317" spans="1:31" x14ac:dyDescent="0.25">
      <c r="A4317" s="9">
        <v>4432</v>
      </c>
      <c r="B4317" s="10" t="s">
        <v>4798</v>
      </c>
      <c r="C4317" s="10" t="s">
        <v>6703</v>
      </c>
      <c r="D4317" s="10" t="s">
        <v>28</v>
      </c>
      <c r="E4317" s="10" t="s">
        <v>29</v>
      </c>
      <c r="F4317" s="10">
        <v>90</v>
      </c>
      <c r="G4317" s="10" t="s">
        <v>9456</v>
      </c>
      <c r="H4317" s="10" t="s">
        <v>1163</v>
      </c>
      <c r="I4317" s="10" t="s">
        <v>32</v>
      </c>
      <c r="J4317" s="11">
        <v>43917</v>
      </c>
      <c r="K4317" s="10">
        <v>42</v>
      </c>
      <c r="L4317" s="10" t="s">
        <v>68</v>
      </c>
      <c r="M4317" s="12"/>
      <c r="O4317">
        <f t="shared" si="1089"/>
        <v>0</v>
      </c>
      <c r="Q4317" s="9" t="str">
        <f t="shared" si="1074"/>
        <v>4432</v>
      </c>
      <c r="R4317" s="10" t="str">
        <f t="shared" si="1075"/>
        <v>Lucius</v>
      </c>
      <c r="S4317" s="10" t="str">
        <f t="shared" si="1076"/>
        <v>Cano</v>
      </c>
      <c r="T4317" s="10" t="str">
        <f t="shared" si="1077"/>
        <v>Mr</v>
      </c>
      <c r="U4317" s="10" t="str">
        <f t="shared" si="1078"/>
        <v>M</v>
      </c>
      <c r="V4317" s="10" t="str">
        <f t="shared" si="1079"/>
        <v>90</v>
      </c>
      <c r="W4317" s="10" t="str">
        <f t="shared" si="1080"/>
        <v>Strand On</v>
      </c>
      <c r="X4317" s="10" t="str">
        <f t="shared" si="1081"/>
        <v>On</v>
      </c>
      <c r="Y4317" s="10" t="str">
        <f t="shared" si="1082"/>
        <v>Strand On</v>
      </c>
      <c r="Z4317" s="10" t="str">
        <f t="shared" si="1083"/>
        <v>Newport</v>
      </c>
      <c r="AA4317" s="10" t="str">
        <f t="shared" si="1084"/>
        <v>WC</v>
      </c>
      <c r="AB4317" s="11" t="str">
        <f t="shared" si="1085"/>
        <v>43917</v>
      </c>
      <c r="AC4317" s="10" t="str">
        <f t="shared" si="1086"/>
        <v>42</v>
      </c>
      <c r="AD4317" s="10" t="str">
        <f t="shared" si="1087"/>
        <v>A2</v>
      </c>
      <c r="AE4317" s="12" t="str">
        <f t="shared" si="1088"/>
        <v/>
      </c>
    </row>
    <row r="4318" spans="1:31" x14ac:dyDescent="0.25">
      <c r="A4318" s="5">
        <v>4433</v>
      </c>
      <c r="B4318" s="6" t="s">
        <v>5710</v>
      </c>
      <c r="C4318" s="6" t="s">
        <v>8449</v>
      </c>
      <c r="D4318" s="6" t="s">
        <v>49</v>
      </c>
      <c r="E4318" s="6" t="s">
        <v>16</v>
      </c>
      <c r="F4318" s="6">
        <v>30</v>
      </c>
      <c r="G4318" s="6" t="s">
        <v>9457</v>
      </c>
      <c r="H4318" s="6" t="s">
        <v>2526</v>
      </c>
      <c r="I4318" s="6" t="s">
        <v>122</v>
      </c>
      <c r="J4318" s="7">
        <v>44341</v>
      </c>
      <c r="K4318" s="6">
        <v>15</v>
      </c>
      <c r="L4318" s="6" t="s">
        <v>78</v>
      </c>
      <c r="M4318" s="8"/>
      <c r="O4318">
        <f t="shared" si="1089"/>
        <v>0</v>
      </c>
      <c r="Q4318" s="5" t="str">
        <f t="shared" si="1074"/>
        <v>4433</v>
      </c>
      <c r="R4318" s="6" t="str">
        <f t="shared" si="1075"/>
        <v>Armanda</v>
      </c>
      <c r="S4318" s="6" t="str">
        <f t="shared" si="1076"/>
        <v>Hutchison</v>
      </c>
      <c r="T4318" s="6" t="str">
        <f t="shared" si="1077"/>
        <v>Miss</v>
      </c>
      <c r="U4318" s="6" t="str">
        <f t="shared" si="1078"/>
        <v>F</v>
      </c>
      <c r="V4318" s="6" t="str">
        <f t="shared" si="1079"/>
        <v>30</v>
      </c>
      <c r="W4318" s="6" t="str">
        <f t="shared" si="1080"/>
        <v>Strand West</v>
      </c>
      <c r="X4318" s="6" t="str">
        <f t="shared" si="1081"/>
        <v>st</v>
      </c>
      <c r="Y4318" s="6" t="str">
        <f t="shared" si="1082"/>
        <v>Streetrand West</v>
      </c>
      <c r="Z4318" s="6" t="str">
        <f t="shared" si="1083"/>
        <v>Llangefni</v>
      </c>
      <c r="AA4318" s="6" t="str">
        <f t="shared" si="1084"/>
        <v>WN</v>
      </c>
      <c r="AB4318" s="7" t="str">
        <f t="shared" si="1085"/>
        <v>44341</v>
      </c>
      <c r="AC4318" s="6" t="str">
        <f t="shared" si="1086"/>
        <v>15</v>
      </c>
      <c r="AD4318" s="6" t="str">
        <f t="shared" si="1087"/>
        <v>C2</v>
      </c>
      <c r="AE4318" s="8" t="str">
        <f t="shared" si="1088"/>
        <v/>
      </c>
    </row>
    <row r="4319" spans="1:31" x14ac:dyDescent="0.25">
      <c r="A4319" s="9">
        <v>4434</v>
      </c>
      <c r="B4319" s="10" t="s">
        <v>9458</v>
      </c>
      <c r="C4319" s="10" t="s">
        <v>7859</v>
      </c>
      <c r="D4319" s="10" t="s">
        <v>49</v>
      </c>
      <c r="E4319" s="10" t="s">
        <v>16</v>
      </c>
      <c r="F4319" s="10">
        <v>30</v>
      </c>
      <c r="G4319" s="10" t="s">
        <v>9459</v>
      </c>
      <c r="H4319" s="10" t="s">
        <v>5502</v>
      </c>
      <c r="I4319" s="10" t="s">
        <v>25</v>
      </c>
      <c r="J4319" s="11">
        <v>44116</v>
      </c>
      <c r="K4319" s="10">
        <v>13</v>
      </c>
      <c r="L4319" s="10" t="s">
        <v>20</v>
      </c>
      <c r="M4319" s="12"/>
      <c r="O4319">
        <f t="shared" si="1089"/>
        <v>0</v>
      </c>
      <c r="Q4319" s="9" t="str">
        <f t="shared" si="1074"/>
        <v>4434</v>
      </c>
      <c r="R4319" s="10" t="str">
        <f t="shared" si="1075"/>
        <v>Lorriane</v>
      </c>
      <c r="S4319" s="10" t="str">
        <f t="shared" si="1076"/>
        <v>Meeks</v>
      </c>
      <c r="T4319" s="10" t="str">
        <f t="shared" si="1077"/>
        <v>Miss</v>
      </c>
      <c r="U4319" s="10" t="str">
        <f t="shared" si="1078"/>
        <v>F</v>
      </c>
      <c r="V4319" s="10" t="str">
        <f t="shared" si="1079"/>
        <v>30</v>
      </c>
      <c r="W4319" s="10" t="str">
        <f t="shared" si="1080"/>
        <v>Strangways Terrace</v>
      </c>
      <c r="X4319" s="10" t="str">
        <f t="shared" si="1081"/>
        <v>ce</v>
      </c>
      <c r="Y4319" s="10" t="str">
        <f t="shared" si="1082"/>
        <v>Strangways Terrace</v>
      </c>
      <c r="Z4319" s="10" t="str">
        <f t="shared" si="1083"/>
        <v>Hillsborough</v>
      </c>
      <c r="AA4319" s="10" t="str">
        <f t="shared" si="1084"/>
        <v>HG</v>
      </c>
      <c r="AB4319" s="11" t="str">
        <f t="shared" si="1085"/>
        <v>44116</v>
      </c>
      <c r="AC4319" s="10" t="str">
        <f t="shared" si="1086"/>
        <v>13</v>
      </c>
      <c r="AD4319" s="10" t="str">
        <f t="shared" si="1087"/>
        <v>B</v>
      </c>
      <c r="AE4319" s="12" t="str">
        <f t="shared" si="1088"/>
        <v/>
      </c>
    </row>
    <row r="4320" spans="1:31" x14ac:dyDescent="0.25">
      <c r="A4320" s="5">
        <v>4435</v>
      </c>
      <c r="B4320" s="6" t="s">
        <v>9460</v>
      </c>
      <c r="C4320" s="6" t="s">
        <v>2910</v>
      </c>
      <c r="D4320" s="6" t="s">
        <v>28</v>
      </c>
      <c r="E4320" s="6" t="s">
        <v>29</v>
      </c>
      <c r="F4320" s="6">
        <v>30</v>
      </c>
      <c r="G4320" s="6" t="s">
        <v>9461</v>
      </c>
      <c r="H4320" s="6" t="s">
        <v>5252</v>
      </c>
      <c r="I4320" s="6" t="s">
        <v>185</v>
      </c>
      <c r="J4320" s="7">
        <v>44418</v>
      </c>
      <c r="K4320" s="6">
        <v>54</v>
      </c>
      <c r="L4320" s="6" t="s">
        <v>20</v>
      </c>
      <c r="M4320" s="8"/>
      <c r="O4320">
        <f t="shared" si="1089"/>
        <v>0</v>
      </c>
      <c r="Q4320" s="5" t="str">
        <f t="shared" si="1074"/>
        <v>4435</v>
      </c>
      <c r="R4320" s="6" t="str">
        <f t="shared" si="1075"/>
        <v>Rolando</v>
      </c>
      <c r="S4320" s="6" t="str">
        <f t="shared" si="1076"/>
        <v>Obrien</v>
      </c>
      <c r="T4320" s="6" t="str">
        <f t="shared" si="1077"/>
        <v>Mr</v>
      </c>
      <c r="U4320" s="6" t="str">
        <f t="shared" si="1078"/>
        <v>M</v>
      </c>
      <c r="V4320" s="6" t="str">
        <f t="shared" si="1079"/>
        <v>30</v>
      </c>
      <c r="W4320" s="6" t="str">
        <f t="shared" si="1080"/>
        <v>Stratford Road</v>
      </c>
      <c r="X4320" s="6" t="str">
        <f t="shared" si="1081"/>
        <v>ad</v>
      </c>
      <c r="Y4320" s="6" t="str">
        <f t="shared" si="1082"/>
        <v>Stratford Road</v>
      </c>
      <c r="Z4320" s="6" t="str">
        <f t="shared" si="1083"/>
        <v>Fife</v>
      </c>
      <c r="AA4320" s="6" t="str">
        <f t="shared" si="1084"/>
        <v>HX</v>
      </c>
      <c r="AB4320" s="7" t="str">
        <f t="shared" si="1085"/>
        <v>44418</v>
      </c>
      <c r="AC4320" s="6" t="str">
        <f t="shared" si="1086"/>
        <v>54</v>
      </c>
      <c r="AD4320" s="6" t="str">
        <f t="shared" si="1087"/>
        <v>B</v>
      </c>
      <c r="AE4320" s="8" t="str">
        <f t="shared" si="1088"/>
        <v/>
      </c>
    </row>
    <row r="4321" spans="1:31" x14ac:dyDescent="0.25">
      <c r="A4321" s="9">
        <v>4436</v>
      </c>
      <c r="B4321" s="10" t="s">
        <v>9462</v>
      </c>
      <c r="C4321" s="10" t="s">
        <v>4350</v>
      </c>
      <c r="D4321" s="10" t="s">
        <v>49</v>
      </c>
      <c r="E4321" s="10" t="s">
        <v>16</v>
      </c>
      <c r="F4321" s="10">
        <v>60</v>
      </c>
      <c r="G4321" s="10" t="s">
        <v>9463</v>
      </c>
      <c r="H4321" s="10" t="s">
        <v>4269</v>
      </c>
      <c r="I4321" s="10" t="s">
        <v>176</v>
      </c>
      <c r="J4321" s="11">
        <v>44087</v>
      </c>
      <c r="K4321" s="10">
        <v>7</v>
      </c>
      <c r="L4321" s="10" t="s">
        <v>20</v>
      </c>
      <c r="M4321" s="12"/>
      <c r="O4321">
        <f t="shared" si="1089"/>
        <v>0</v>
      </c>
      <c r="Q4321" s="9" t="str">
        <f t="shared" si="1074"/>
        <v>4436</v>
      </c>
      <c r="R4321" s="10" t="str">
        <f t="shared" si="1075"/>
        <v>Charlena</v>
      </c>
      <c r="S4321" s="10" t="str">
        <f t="shared" si="1076"/>
        <v>Hawk</v>
      </c>
      <c r="T4321" s="10" t="str">
        <f t="shared" si="1077"/>
        <v>Miss</v>
      </c>
      <c r="U4321" s="10" t="str">
        <f t="shared" si="1078"/>
        <v>F</v>
      </c>
      <c r="V4321" s="10" t="str">
        <f t="shared" si="1079"/>
        <v>60</v>
      </c>
      <c r="W4321" s="10" t="str">
        <f t="shared" si="1080"/>
        <v>Strathearn Cottages</v>
      </c>
      <c r="X4321" s="10" t="str">
        <f t="shared" si="1081"/>
        <v>es</v>
      </c>
      <c r="Y4321" s="10" t="str">
        <f t="shared" si="1082"/>
        <v>Strathearn Cottages</v>
      </c>
      <c r="Z4321" s="10" t="str">
        <f t="shared" si="1083"/>
        <v>Cwmbran</v>
      </c>
      <c r="AA4321" s="10" t="str">
        <f t="shared" si="1084"/>
        <v>CW</v>
      </c>
      <c r="AB4321" s="11" t="str">
        <f t="shared" si="1085"/>
        <v>44087</v>
      </c>
      <c r="AC4321" s="10" t="str">
        <f t="shared" si="1086"/>
        <v>7</v>
      </c>
      <c r="AD4321" s="10" t="str">
        <f t="shared" si="1087"/>
        <v>B</v>
      </c>
      <c r="AE4321" s="12" t="str">
        <f t="shared" si="1088"/>
        <v/>
      </c>
    </row>
    <row r="4322" spans="1:31" x14ac:dyDescent="0.25">
      <c r="A4322" s="5">
        <v>4437</v>
      </c>
      <c r="B4322" s="6" t="s">
        <v>6176</v>
      </c>
      <c r="C4322" s="6" t="s">
        <v>3720</v>
      </c>
      <c r="D4322" s="6" t="s">
        <v>28</v>
      </c>
      <c r="E4322" s="6" t="s">
        <v>29</v>
      </c>
      <c r="F4322" s="6">
        <v>30</v>
      </c>
      <c r="G4322" s="6" t="s">
        <v>9464</v>
      </c>
      <c r="H4322" s="6" t="s">
        <v>97</v>
      </c>
      <c r="I4322" s="6" t="s">
        <v>98</v>
      </c>
      <c r="J4322" s="7">
        <v>44067</v>
      </c>
      <c r="K4322" s="6">
        <v>15</v>
      </c>
      <c r="L4322" s="6" t="s">
        <v>52</v>
      </c>
      <c r="M4322" s="8"/>
      <c r="O4322">
        <f t="shared" si="1089"/>
        <v>0</v>
      </c>
      <c r="Q4322" s="5" t="str">
        <f t="shared" si="1074"/>
        <v>4437</v>
      </c>
      <c r="R4322" s="6" t="str">
        <f t="shared" si="1075"/>
        <v>Malik</v>
      </c>
      <c r="S4322" s="6" t="str">
        <f t="shared" si="1076"/>
        <v>Byrd</v>
      </c>
      <c r="T4322" s="6" t="str">
        <f t="shared" si="1077"/>
        <v>Mr</v>
      </c>
      <c r="U4322" s="6" t="str">
        <f t="shared" si="1078"/>
        <v>M</v>
      </c>
      <c r="V4322" s="6" t="str">
        <f t="shared" si="1079"/>
        <v>30</v>
      </c>
      <c r="W4322" s="6" t="str">
        <f t="shared" si="1080"/>
        <v>Stratheden House</v>
      </c>
      <c r="X4322" s="6" t="str">
        <f t="shared" si="1081"/>
        <v>se</v>
      </c>
      <c r="Y4322" s="6" t="str">
        <f t="shared" si="1082"/>
        <v>Stratheden House</v>
      </c>
      <c r="Z4322" s="6" t="str">
        <f t="shared" si="1083"/>
        <v>Bonnybridge</v>
      </c>
      <c r="AA4322" s="6" t="str">
        <f t="shared" si="1084"/>
        <v>BL</v>
      </c>
      <c r="AB4322" s="7" t="str">
        <f t="shared" si="1085"/>
        <v>44067</v>
      </c>
      <c r="AC4322" s="6" t="str">
        <f t="shared" si="1086"/>
        <v>15</v>
      </c>
      <c r="AD4322" s="6" t="str">
        <f t="shared" si="1087"/>
        <v>A1</v>
      </c>
      <c r="AE4322" s="8" t="str">
        <f t="shared" si="1088"/>
        <v/>
      </c>
    </row>
    <row r="4323" spans="1:31" x14ac:dyDescent="0.25">
      <c r="A4323" s="9">
        <v>4438</v>
      </c>
      <c r="B4323" s="10" t="s">
        <v>7656</v>
      </c>
      <c r="C4323" s="10" t="s">
        <v>254</v>
      </c>
      <c r="D4323" s="10" t="s">
        <v>15</v>
      </c>
      <c r="E4323" s="10" t="s">
        <v>16</v>
      </c>
      <c r="F4323" s="10">
        <v>60</v>
      </c>
      <c r="G4323" s="10" t="s">
        <v>9465</v>
      </c>
      <c r="H4323" s="10" t="s">
        <v>451</v>
      </c>
      <c r="I4323" s="10" t="s">
        <v>185</v>
      </c>
      <c r="J4323" s="11">
        <v>43701</v>
      </c>
      <c r="K4323" s="10">
        <v>56</v>
      </c>
      <c r="L4323" s="10" t="s">
        <v>52</v>
      </c>
      <c r="M4323" s="12"/>
      <c r="O4323">
        <f t="shared" si="1089"/>
        <v>0</v>
      </c>
      <c r="Q4323" s="9" t="str">
        <f t="shared" si="1074"/>
        <v>4438</v>
      </c>
      <c r="R4323" s="10" t="str">
        <f t="shared" si="1075"/>
        <v>Regine</v>
      </c>
      <c r="S4323" s="10" t="str">
        <f t="shared" si="1076"/>
        <v>Odell</v>
      </c>
      <c r="T4323" s="10" t="str">
        <f t="shared" si="1077"/>
        <v>Mrs</v>
      </c>
      <c r="U4323" s="10" t="str">
        <f t="shared" si="1078"/>
        <v>F</v>
      </c>
      <c r="V4323" s="10" t="str">
        <f t="shared" si="1079"/>
        <v>60</v>
      </c>
      <c r="W4323" s="10" t="str">
        <f t="shared" si="1080"/>
        <v>Stratheden Villas</v>
      </c>
      <c r="X4323" s="10" t="str">
        <f t="shared" si="1081"/>
        <v>as</v>
      </c>
      <c r="Y4323" s="10" t="str">
        <f t="shared" si="1082"/>
        <v>Stratheden Villas</v>
      </c>
      <c r="Z4323" s="10" t="str">
        <f t="shared" si="1083"/>
        <v>Fleet</v>
      </c>
      <c r="AA4323" s="10" t="str">
        <f t="shared" si="1084"/>
        <v>HX</v>
      </c>
      <c r="AB4323" s="11" t="str">
        <f t="shared" si="1085"/>
        <v>43701</v>
      </c>
      <c r="AC4323" s="10" t="str">
        <f t="shared" si="1086"/>
        <v>56</v>
      </c>
      <c r="AD4323" s="10" t="str">
        <f t="shared" si="1087"/>
        <v>A1</v>
      </c>
      <c r="AE4323" s="12" t="str">
        <f t="shared" si="1088"/>
        <v/>
      </c>
    </row>
    <row r="4324" spans="1:31" x14ac:dyDescent="0.25">
      <c r="A4324" s="5">
        <v>4439</v>
      </c>
      <c r="B4324" s="6" t="s">
        <v>9466</v>
      </c>
      <c r="C4324" s="6" t="s">
        <v>4019</v>
      </c>
      <c r="D4324" s="6" t="s">
        <v>49</v>
      </c>
      <c r="E4324" s="6" t="s">
        <v>16</v>
      </c>
      <c r="F4324" s="6">
        <v>60</v>
      </c>
      <c r="G4324" s="6" t="s">
        <v>9467</v>
      </c>
      <c r="H4324" s="6" t="s">
        <v>5612</v>
      </c>
      <c r="I4324" s="6" t="s">
        <v>127</v>
      </c>
      <c r="J4324" s="7">
        <v>44519</v>
      </c>
      <c r="K4324" s="6">
        <v>103</v>
      </c>
      <c r="L4324" s="6" t="s">
        <v>99</v>
      </c>
      <c r="M4324" s="8"/>
      <c r="O4324">
        <f t="shared" si="1089"/>
        <v>0</v>
      </c>
      <c r="Q4324" s="5" t="str">
        <f t="shared" si="1074"/>
        <v>4439</v>
      </c>
      <c r="R4324" s="6" t="str">
        <f t="shared" si="1075"/>
        <v>Mitsuko</v>
      </c>
      <c r="S4324" s="6" t="str">
        <f t="shared" si="1076"/>
        <v>Peterson</v>
      </c>
      <c r="T4324" s="6" t="str">
        <f t="shared" si="1077"/>
        <v>Miss</v>
      </c>
      <c r="U4324" s="6" t="str">
        <f t="shared" si="1078"/>
        <v>F</v>
      </c>
      <c r="V4324" s="6" t="str">
        <f t="shared" si="1079"/>
        <v>60</v>
      </c>
      <c r="W4324" s="6" t="str">
        <f t="shared" si="1080"/>
        <v>Strathmore Terrace</v>
      </c>
      <c r="X4324" s="6" t="str">
        <f t="shared" si="1081"/>
        <v>ce</v>
      </c>
      <c r="Y4324" s="6" t="str">
        <f t="shared" si="1082"/>
        <v>Strathmore Terrace</v>
      </c>
      <c r="Z4324" s="6" t="str">
        <f t="shared" si="1083"/>
        <v>Buxton</v>
      </c>
      <c r="AA4324" s="6" t="str">
        <f t="shared" si="1084"/>
        <v>WS</v>
      </c>
      <c r="AB4324" s="7" t="str">
        <f t="shared" si="1085"/>
        <v>44519</v>
      </c>
      <c r="AC4324" s="6" t="str">
        <f t="shared" si="1086"/>
        <v>103</v>
      </c>
      <c r="AD4324" s="6" t="str">
        <f t="shared" si="1087"/>
        <v>E</v>
      </c>
      <c r="AE4324" s="8" t="str">
        <f t="shared" si="1088"/>
        <v/>
      </c>
    </row>
    <row r="4325" spans="1:31" x14ac:dyDescent="0.25">
      <c r="A4325" s="9">
        <v>4440</v>
      </c>
      <c r="B4325" s="10" t="s">
        <v>2500</v>
      </c>
      <c r="C4325" s="10" t="s">
        <v>3304</v>
      </c>
      <c r="D4325" s="10" t="s">
        <v>49</v>
      </c>
      <c r="E4325" s="10" t="s">
        <v>16</v>
      </c>
      <c r="F4325" s="10">
        <v>30</v>
      </c>
      <c r="G4325" s="10" t="s">
        <v>9468</v>
      </c>
      <c r="H4325" s="10" t="s">
        <v>5894</v>
      </c>
      <c r="I4325" s="10" t="s">
        <v>32</v>
      </c>
      <c r="J4325" s="11">
        <v>44381</v>
      </c>
      <c r="K4325" s="10">
        <v>19</v>
      </c>
      <c r="L4325" s="10" t="s">
        <v>157</v>
      </c>
      <c r="M4325" s="12"/>
      <c r="O4325">
        <f t="shared" si="1089"/>
        <v>0</v>
      </c>
      <c r="Q4325" s="9" t="str">
        <f t="shared" si="1074"/>
        <v>4440</v>
      </c>
      <c r="R4325" s="10" t="str">
        <f t="shared" si="1075"/>
        <v>Theo</v>
      </c>
      <c r="S4325" s="10" t="str">
        <f t="shared" si="1076"/>
        <v>Hammond</v>
      </c>
      <c r="T4325" s="10" t="str">
        <f t="shared" si="1077"/>
        <v>Miss</v>
      </c>
      <c r="U4325" s="10" t="str">
        <f t="shared" si="1078"/>
        <v>F</v>
      </c>
      <c r="V4325" s="10" t="str">
        <f t="shared" si="1079"/>
        <v>30</v>
      </c>
      <c r="W4325" s="10" t="str">
        <f t="shared" si="1080"/>
        <v>Strathnairn Street</v>
      </c>
      <c r="X4325" s="10" t="str">
        <f t="shared" si="1081"/>
        <v>et</v>
      </c>
      <c r="Y4325" s="10" t="str">
        <f t="shared" si="1082"/>
        <v>Strathnairn Street</v>
      </c>
      <c r="Z4325" s="10" t="str">
        <f t="shared" si="1083"/>
        <v>Lytham St. Annes</v>
      </c>
      <c r="AA4325" s="10" t="str">
        <f t="shared" si="1084"/>
        <v>WC</v>
      </c>
      <c r="AB4325" s="11" t="str">
        <f t="shared" si="1085"/>
        <v>44381</v>
      </c>
      <c r="AC4325" s="10" t="str">
        <f t="shared" si="1086"/>
        <v>19</v>
      </c>
      <c r="AD4325" s="10" t="str">
        <f t="shared" si="1087"/>
        <v>C3</v>
      </c>
      <c r="AE4325" s="12" t="str">
        <f t="shared" si="1088"/>
        <v/>
      </c>
    </row>
    <row r="4326" spans="1:31" x14ac:dyDescent="0.25">
      <c r="A4326" s="5">
        <v>4441</v>
      </c>
      <c r="B4326" s="6" t="s">
        <v>9469</v>
      </c>
      <c r="C4326" s="6" t="s">
        <v>266</v>
      </c>
      <c r="D4326" s="6" t="s">
        <v>15</v>
      </c>
      <c r="E4326" s="6" t="s">
        <v>16</v>
      </c>
      <c r="F4326" s="6">
        <v>60</v>
      </c>
      <c r="G4326" s="6" t="s">
        <v>9470</v>
      </c>
      <c r="H4326" s="6" t="s">
        <v>4072</v>
      </c>
      <c r="I4326" s="6" t="s">
        <v>238</v>
      </c>
      <c r="J4326" s="7">
        <v>43592</v>
      </c>
      <c r="K4326" s="6">
        <v>62</v>
      </c>
      <c r="L4326" s="6" t="s">
        <v>33</v>
      </c>
      <c r="M4326" s="8"/>
      <c r="O4326">
        <f t="shared" si="1089"/>
        <v>0</v>
      </c>
      <c r="Q4326" s="5" t="str">
        <f t="shared" si="1074"/>
        <v>4441</v>
      </c>
      <c r="R4326" s="6" t="str">
        <f t="shared" si="1075"/>
        <v>Tena</v>
      </c>
      <c r="S4326" s="6" t="str">
        <f t="shared" si="1076"/>
        <v>Walsh</v>
      </c>
      <c r="T4326" s="6" t="str">
        <f t="shared" si="1077"/>
        <v>Mrs</v>
      </c>
      <c r="U4326" s="6" t="str">
        <f t="shared" si="1078"/>
        <v>F</v>
      </c>
      <c r="V4326" s="6" t="str">
        <f t="shared" si="1079"/>
        <v>60</v>
      </c>
      <c r="W4326" s="6" t="str">
        <f t="shared" si="1080"/>
        <v>Stratton Street</v>
      </c>
      <c r="X4326" s="6" t="str">
        <f t="shared" si="1081"/>
        <v>et</v>
      </c>
      <c r="Y4326" s="6" t="str">
        <f t="shared" si="1082"/>
        <v>Stratton Street</v>
      </c>
      <c r="Z4326" s="6" t="str">
        <f t="shared" si="1083"/>
        <v>Cheadle</v>
      </c>
      <c r="AA4326" s="6" t="str">
        <f t="shared" si="1084"/>
        <v>CR</v>
      </c>
      <c r="AB4326" s="7" t="str">
        <f t="shared" si="1085"/>
        <v>43592</v>
      </c>
      <c r="AC4326" s="6" t="str">
        <f t="shared" si="1086"/>
        <v>62</v>
      </c>
      <c r="AD4326" s="6" t="str">
        <f t="shared" si="1087"/>
        <v>A3</v>
      </c>
      <c r="AE4326" s="8" t="str">
        <f t="shared" si="1088"/>
        <v/>
      </c>
    </row>
    <row r="4327" spans="1:31" x14ac:dyDescent="0.25">
      <c r="A4327" s="9">
        <v>4442</v>
      </c>
      <c r="B4327" s="10" t="s">
        <v>4800</v>
      </c>
      <c r="C4327" s="10" t="s">
        <v>2985</v>
      </c>
      <c r="D4327" s="10" t="s">
        <v>41</v>
      </c>
      <c r="E4327" s="10" t="s">
        <v>16</v>
      </c>
      <c r="F4327" s="10">
        <v>30</v>
      </c>
      <c r="G4327" s="10" t="s">
        <v>9471</v>
      </c>
      <c r="H4327" s="10" t="s">
        <v>396</v>
      </c>
      <c r="I4327" s="10" t="s">
        <v>397</v>
      </c>
      <c r="J4327" s="11">
        <v>43647</v>
      </c>
      <c r="K4327" s="10">
        <v>38</v>
      </c>
      <c r="L4327" s="10" t="s">
        <v>78</v>
      </c>
      <c r="M4327" s="12"/>
      <c r="O4327">
        <f t="shared" si="1089"/>
        <v>0</v>
      </c>
      <c r="Q4327" s="9" t="str">
        <f t="shared" si="1074"/>
        <v>4442</v>
      </c>
      <c r="R4327" s="10" t="str">
        <f t="shared" si="1075"/>
        <v>Venita</v>
      </c>
      <c r="S4327" s="10" t="str">
        <f t="shared" si="1076"/>
        <v>Dwyer</v>
      </c>
      <c r="T4327" s="10" t="str">
        <f t="shared" si="1077"/>
        <v>Ms</v>
      </c>
      <c r="U4327" s="10" t="str">
        <f t="shared" si="1078"/>
        <v>F</v>
      </c>
      <c r="V4327" s="10" t="str">
        <f t="shared" si="1079"/>
        <v>30</v>
      </c>
      <c r="W4327" s="10" t="str">
        <f t="shared" si="1080"/>
        <v>Streatfield Ave</v>
      </c>
      <c r="X4327" s="10" t="str">
        <f t="shared" si="1081"/>
        <v>ve</v>
      </c>
      <c r="Y4327" s="10" t="str">
        <f t="shared" si="1082"/>
        <v>Streatfield Ave</v>
      </c>
      <c r="Z4327" s="10" t="str">
        <f t="shared" si="1083"/>
        <v>Aldershot</v>
      </c>
      <c r="AA4327" s="10" t="str">
        <f t="shared" si="1084"/>
        <v>SK</v>
      </c>
      <c r="AB4327" s="11" t="str">
        <f t="shared" si="1085"/>
        <v>43647</v>
      </c>
      <c r="AC4327" s="10" t="str">
        <f t="shared" si="1086"/>
        <v>38</v>
      </c>
      <c r="AD4327" s="10" t="str">
        <f t="shared" si="1087"/>
        <v>C2</v>
      </c>
      <c r="AE4327" s="12" t="str">
        <f t="shared" si="1088"/>
        <v/>
      </c>
    </row>
    <row r="4328" spans="1:31" x14ac:dyDescent="0.25">
      <c r="A4328" s="5">
        <v>4443</v>
      </c>
      <c r="B4328" s="6" t="s">
        <v>9472</v>
      </c>
      <c r="C4328" s="6" t="s">
        <v>827</v>
      </c>
      <c r="D4328" s="6" t="s">
        <v>49</v>
      </c>
      <c r="E4328" s="6" t="s">
        <v>16</v>
      </c>
      <c r="F4328" s="6">
        <v>60</v>
      </c>
      <c r="G4328" s="6" t="s">
        <v>9473</v>
      </c>
      <c r="H4328" s="6" t="s">
        <v>1342</v>
      </c>
      <c r="I4328" s="6" t="s">
        <v>32</v>
      </c>
      <c r="J4328" s="7">
        <v>44103</v>
      </c>
      <c r="K4328" s="6">
        <v>90</v>
      </c>
      <c r="L4328" s="6" t="s">
        <v>52</v>
      </c>
      <c r="M4328" s="8"/>
      <c r="O4328">
        <f t="shared" si="1089"/>
        <v>0</v>
      </c>
      <c r="Q4328" s="5" t="str">
        <f t="shared" si="1074"/>
        <v>4443</v>
      </c>
      <c r="R4328" s="6" t="str">
        <f t="shared" si="1075"/>
        <v>Phoebe</v>
      </c>
      <c r="S4328" s="6" t="str">
        <f t="shared" si="1076"/>
        <v>Calhoun</v>
      </c>
      <c r="T4328" s="6" t="str">
        <f t="shared" si="1077"/>
        <v>Miss</v>
      </c>
      <c r="U4328" s="6" t="str">
        <f t="shared" si="1078"/>
        <v>F</v>
      </c>
      <c r="V4328" s="6" t="str">
        <f t="shared" si="1079"/>
        <v>60</v>
      </c>
      <c r="W4328" s="6" t="str">
        <f t="shared" si="1080"/>
        <v>Streatham Park</v>
      </c>
      <c r="X4328" s="6" t="str">
        <f t="shared" si="1081"/>
        <v>rk</v>
      </c>
      <c r="Y4328" s="6" t="str">
        <f t="shared" si="1082"/>
        <v>Streatham Park</v>
      </c>
      <c r="Z4328" s="6" t="str">
        <f t="shared" si="1083"/>
        <v>Saundersfoot</v>
      </c>
      <c r="AA4328" s="6" t="str">
        <f t="shared" si="1084"/>
        <v>WC</v>
      </c>
      <c r="AB4328" s="7" t="str">
        <f t="shared" si="1085"/>
        <v>44103</v>
      </c>
      <c r="AC4328" s="6" t="str">
        <f t="shared" si="1086"/>
        <v>90</v>
      </c>
      <c r="AD4328" s="6" t="str">
        <f t="shared" si="1087"/>
        <v>A1</v>
      </c>
      <c r="AE4328" s="8" t="str">
        <f t="shared" si="1088"/>
        <v/>
      </c>
    </row>
    <row r="4329" spans="1:31" x14ac:dyDescent="0.25">
      <c r="A4329" s="9">
        <v>4444</v>
      </c>
      <c r="B4329" s="10" t="s">
        <v>8369</v>
      </c>
      <c r="C4329" s="10" t="s">
        <v>3799</v>
      </c>
      <c r="D4329" s="10" t="s">
        <v>28</v>
      </c>
      <c r="E4329" s="10" t="s">
        <v>29</v>
      </c>
      <c r="F4329" s="10">
        <v>60</v>
      </c>
      <c r="G4329" s="10" t="s">
        <v>9474</v>
      </c>
      <c r="H4329" s="10" t="s">
        <v>18</v>
      </c>
      <c r="I4329" s="10" t="s">
        <v>19</v>
      </c>
      <c r="J4329" s="11">
        <v>44328</v>
      </c>
      <c r="K4329" s="10">
        <v>17</v>
      </c>
      <c r="L4329" s="10" t="s">
        <v>62</v>
      </c>
      <c r="M4329" s="12"/>
      <c r="O4329">
        <f t="shared" si="1089"/>
        <v>0</v>
      </c>
      <c r="Q4329" s="9" t="str">
        <f t="shared" si="1074"/>
        <v>4444</v>
      </c>
      <c r="R4329" s="10" t="str">
        <f t="shared" si="1075"/>
        <v>Victor</v>
      </c>
      <c r="S4329" s="10" t="str">
        <f t="shared" si="1076"/>
        <v>Velazquez</v>
      </c>
      <c r="T4329" s="10" t="str">
        <f t="shared" si="1077"/>
        <v>Mr</v>
      </c>
      <c r="U4329" s="10" t="str">
        <f t="shared" si="1078"/>
        <v>M</v>
      </c>
      <c r="V4329" s="10" t="str">
        <f t="shared" si="1079"/>
        <v>60</v>
      </c>
      <c r="W4329" s="10" t="str">
        <f t="shared" si="1080"/>
        <v>Streatham Place</v>
      </c>
      <c r="X4329" s="10" t="str">
        <f t="shared" si="1081"/>
        <v>ce</v>
      </c>
      <c r="Y4329" s="10" t="str">
        <f t="shared" si="1082"/>
        <v>Streatham Place</v>
      </c>
      <c r="Z4329" s="10" t="str">
        <f t="shared" si="1083"/>
        <v>Ballyclare</v>
      </c>
      <c r="AA4329" s="10" t="str">
        <f t="shared" si="1084"/>
        <v>CH</v>
      </c>
      <c r="AB4329" s="11" t="str">
        <f t="shared" si="1085"/>
        <v>44328</v>
      </c>
      <c r="AC4329" s="10" t="str">
        <f t="shared" si="1086"/>
        <v>17</v>
      </c>
      <c r="AD4329" s="10" t="str">
        <f t="shared" si="1087"/>
        <v>C4</v>
      </c>
      <c r="AE4329" s="12" t="str">
        <f t="shared" si="1088"/>
        <v/>
      </c>
    </row>
    <row r="4330" spans="1:31" x14ac:dyDescent="0.25">
      <c r="A4330" s="5">
        <v>4445</v>
      </c>
      <c r="B4330" s="6" t="s">
        <v>9475</v>
      </c>
      <c r="C4330" s="6" t="s">
        <v>2775</v>
      </c>
      <c r="D4330" s="6" t="s">
        <v>15</v>
      </c>
      <c r="E4330" s="6" t="s">
        <v>16</v>
      </c>
      <c r="F4330" s="6">
        <v>90</v>
      </c>
      <c r="G4330" s="6" t="s">
        <v>9476</v>
      </c>
      <c r="H4330" s="6" t="s">
        <v>1244</v>
      </c>
      <c r="I4330" s="6" t="s">
        <v>144</v>
      </c>
      <c r="J4330" s="7">
        <v>44043</v>
      </c>
      <c r="K4330" s="6">
        <v>8</v>
      </c>
      <c r="L4330" s="6" t="s">
        <v>52</v>
      </c>
      <c r="M4330" s="8"/>
      <c r="O4330">
        <f t="shared" si="1089"/>
        <v>0</v>
      </c>
      <c r="Q4330" s="5" t="str">
        <f t="shared" si="1074"/>
        <v>4445</v>
      </c>
      <c r="R4330" s="6" t="str">
        <f t="shared" si="1075"/>
        <v>Lore</v>
      </c>
      <c r="S4330" s="6" t="str">
        <f t="shared" si="1076"/>
        <v>Hathaway</v>
      </c>
      <c r="T4330" s="6" t="str">
        <f t="shared" si="1077"/>
        <v>Mrs</v>
      </c>
      <c r="U4330" s="6" t="str">
        <f t="shared" si="1078"/>
        <v>F</v>
      </c>
      <c r="V4330" s="6" t="str">
        <f t="shared" si="1079"/>
        <v>90</v>
      </c>
      <c r="W4330" s="6" t="str">
        <f t="shared" si="1080"/>
        <v>Streetfield Mews</v>
      </c>
      <c r="X4330" s="6" t="str">
        <f t="shared" si="1081"/>
        <v>ws</v>
      </c>
      <c r="Y4330" s="6" t="str">
        <f t="shared" si="1082"/>
        <v>Streetfield Mews</v>
      </c>
      <c r="Z4330" s="6" t="str">
        <f t="shared" si="1083"/>
        <v>Harlech</v>
      </c>
      <c r="AA4330" s="6" t="str">
        <f t="shared" si="1084"/>
        <v>UB</v>
      </c>
      <c r="AB4330" s="7" t="str">
        <f t="shared" si="1085"/>
        <v>44043</v>
      </c>
      <c r="AC4330" s="6" t="str">
        <f t="shared" si="1086"/>
        <v>8</v>
      </c>
      <c r="AD4330" s="6" t="str">
        <f t="shared" si="1087"/>
        <v>A1</v>
      </c>
      <c r="AE4330" s="8" t="str">
        <f t="shared" si="1088"/>
        <v/>
      </c>
    </row>
    <row r="4331" spans="1:31" x14ac:dyDescent="0.25">
      <c r="A4331" s="9">
        <v>4446</v>
      </c>
      <c r="B4331" s="10" t="s">
        <v>2249</v>
      </c>
      <c r="C4331" s="10" t="s">
        <v>488</v>
      </c>
      <c r="D4331" s="10" t="s">
        <v>28</v>
      </c>
      <c r="E4331" s="10" t="s">
        <v>29</v>
      </c>
      <c r="F4331" s="10">
        <v>30</v>
      </c>
      <c r="G4331" s="10" t="s">
        <v>9477</v>
      </c>
      <c r="H4331" s="10" t="s">
        <v>1583</v>
      </c>
      <c r="I4331" s="10" t="s">
        <v>32</v>
      </c>
      <c r="J4331" s="11">
        <v>44342</v>
      </c>
      <c r="K4331" s="10">
        <v>25</v>
      </c>
      <c r="L4331" s="10" t="s">
        <v>99</v>
      </c>
      <c r="M4331" s="12"/>
      <c r="O4331">
        <f t="shared" si="1089"/>
        <v>0</v>
      </c>
      <c r="Q4331" s="9" t="str">
        <f t="shared" si="1074"/>
        <v>4446</v>
      </c>
      <c r="R4331" s="10" t="str">
        <f t="shared" si="1075"/>
        <v>Rolf</v>
      </c>
      <c r="S4331" s="10" t="str">
        <f t="shared" si="1076"/>
        <v>James</v>
      </c>
      <c r="T4331" s="10" t="str">
        <f t="shared" si="1077"/>
        <v>Mr</v>
      </c>
      <c r="U4331" s="10" t="str">
        <f t="shared" si="1078"/>
        <v>M</v>
      </c>
      <c r="V4331" s="10" t="str">
        <f t="shared" si="1079"/>
        <v>30</v>
      </c>
      <c r="W4331" s="10" t="str">
        <f t="shared" si="1080"/>
        <v>Strode Close</v>
      </c>
      <c r="X4331" s="10" t="str">
        <f t="shared" si="1081"/>
        <v>se</v>
      </c>
      <c r="Y4331" s="10" t="str">
        <f t="shared" si="1082"/>
        <v>Strode Close</v>
      </c>
      <c r="Z4331" s="10" t="str">
        <f t="shared" si="1083"/>
        <v>St. Ives</v>
      </c>
      <c r="AA4331" s="10" t="str">
        <f t="shared" si="1084"/>
        <v>WC</v>
      </c>
      <c r="AB4331" s="11" t="str">
        <f t="shared" si="1085"/>
        <v>44342</v>
      </c>
      <c r="AC4331" s="10" t="str">
        <f t="shared" si="1086"/>
        <v>25</v>
      </c>
      <c r="AD4331" s="10" t="str">
        <f t="shared" si="1087"/>
        <v>E</v>
      </c>
      <c r="AE4331" s="12" t="str">
        <f t="shared" si="1088"/>
        <v/>
      </c>
    </row>
    <row r="4332" spans="1:31" x14ac:dyDescent="0.25">
      <c r="A4332" s="5">
        <v>4447</v>
      </c>
      <c r="B4332" s="6" t="s">
        <v>3181</v>
      </c>
      <c r="C4332" s="6" t="s">
        <v>9478</v>
      </c>
      <c r="D4332" s="6" t="s">
        <v>15</v>
      </c>
      <c r="E4332" s="6" t="s">
        <v>16</v>
      </c>
      <c r="F4332" s="6">
        <v>60</v>
      </c>
      <c r="G4332" s="6" t="s">
        <v>9479</v>
      </c>
      <c r="H4332" s="6" t="s">
        <v>9480</v>
      </c>
      <c r="I4332" s="6" t="s">
        <v>32</v>
      </c>
      <c r="J4332" s="7">
        <v>43539</v>
      </c>
      <c r="K4332" s="6">
        <v>34</v>
      </c>
      <c r="L4332" s="6" t="s">
        <v>62</v>
      </c>
      <c r="M4332" s="8"/>
      <c r="O4332">
        <f t="shared" si="1089"/>
        <v>0</v>
      </c>
      <c r="Q4332" s="5" t="str">
        <f t="shared" si="1074"/>
        <v>4447</v>
      </c>
      <c r="R4332" s="6" t="str">
        <f t="shared" si="1075"/>
        <v>Dawna</v>
      </c>
      <c r="S4332" s="6" t="str">
        <f t="shared" si="1076"/>
        <v>Zimmerman</v>
      </c>
      <c r="T4332" s="6" t="str">
        <f t="shared" si="1077"/>
        <v>Mrs</v>
      </c>
      <c r="U4332" s="6" t="str">
        <f t="shared" si="1078"/>
        <v>F</v>
      </c>
      <c r="V4332" s="6" t="str">
        <f t="shared" si="1079"/>
        <v>60</v>
      </c>
      <c r="W4332" s="6" t="str">
        <f t="shared" si="1080"/>
        <v>Strode Road</v>
      </c>
      <c r="X4332" s="6" t="str">
        <f t="shared" si="1081"/>
        <v>ad</v>
      </c>
      <c r="Y4332" s="6" t="str">
        <f t="shared" si="1082"/>
        <v>Strode Road</v>
      </c>
      <c r="Z4332" s="6" t="str">
        <f t="shared" si="1083"/>
        <v>Tywyn</v>
      </c>
      <c r="AA4332" s="6" t="str">
        <f t="shared" si="1084"/>
        <v>WC</v>
      </c>
      <c r="AB4332" s="7" t="str">
        <f t="shared" si="1085"/>
        <v>43539</v>
      </c>
      <c r="AC4332" s="6" t="str">
        <f t="shared" si="1086"/>
        <v>34</v>
      </c>
      <c r="AD4332" s="6" t="str">
        <f t="shared" si="1087"/>
        <v>C4</v>
      </c>
      <c r="AE4332" s="8" t="str">
        <f t="shared" si="1088"/>
        <v/>
      </c>
    </row>
    <row r="4333" spans="1:31" x14ac:dyDescent="0.25">
      <c r="A4333" s="9">
        <v>4448</v>
      </c>
      <c r="B4333" s="10" t="s">
        <v>9481</v>
      </c>
      <c r="C4333" s="10" t="s">
        <v>3216</v>
      </c>
      <c r="D4333" s="10" t="s">
        <v>49</v>
      </c>
      <c r="E4333" s="10" t="s">
        <v>16</v>
      </c>
      <c r="F4333" s="10">
        <v>60</v>
      </c>
      <c r="G4333" s="10" t="s">
        <v>9482</v>
      </c>
      <c r="H4333" s="10" t="s">
        <v>1013</v>
      </c>
      <c r="I4333" s="10" t="s">
        <v>291</v>
      </c>
      <c r="J4333" s="11">
        <v>44223</v>
      </c>
      <c r="K4333" s="10">
        <v>43</v>
      </c>
      <c r="L4333" s="10" t="s">
        <v>39</v>
      </c>
      <c r="M4333" s="12"/>
      <c r="O4333">
        <f t="shared" si="1089"/>
        <v>0</v>
      </c>
      <c r="Q4333" s="9" t="str">
        <f t="shared" si="1074"/>
        <v>4448</v>
      </c>
      <c r="R4333" s="10" t="str">
        <f t="shared" si="1075"/>
        <v>Un</v>
      </c>
      <c r="S4333" s="10" t="str">
        <f t="shared" si="1076"/>
        <v>Sheppard</v>
      </c>
      <c r="T4333" s="10" t="str">
        <f t="shared" si="1077"/>
        <v>Miss</v>
      </c>
      <c r="U4333" s="10" t="str">
        <f t="shared" si="1078"/>
        <v>F</v>
      </c>
      <c r="V4333" s="10" t="str">
        <f t="shared" si="1079"/>
        <v>60</v>
      </c>
      <c r="W4333" s="10" t="str">
        <f t="shared" si="1080"/>
        <v>Strone Road</v>
      </c>
      <c r="X4333" s="10" t="str">
        <f t="shared" si="1081"/>
        <v>ad</v>
      </c>
      <c r="Y4333" s="10" t="str">
        <f t="shared" si="1082"/>
        <v>Strone Road</v>
      </c>
      <c r="Z4333" s="10" t="str">
        <f t="shared" si="1083"/>
        <v>Kidlington</v>
      </c>
      <c r="AA4333" s="10" t="str">
        <f t="shared" si="1084"/>
        <v>HS</v>
      </c>
      <c r="AB4333" s="11" t="str">
        <f t="shared" si="1085"/>
        <v>44223</v>
      </c>
      <c r="AC4333" s="10" t="str">
        <f t="shared" si="1086"/>
        <v>43</v>
      </c>
      <c r="AD4333" s="10" t="str">
        <f t="shared" si="1087"/>
        <v>C1</v>
      </c>
      <c r="AE4333" s="12" t="str">
        <f t="shared" si="1088"/>
        <v/>
      </c>
    </row>
    <row r="4334" spans="1:31" x14ac:dyDescent="0.25">
      <c r="A4334" s="5">
        <v>4449</v>
      </c>
      <c r="B4334" s="6" t="s">
        <v>4788</v>
      </c>
      <c r="C4334" s="6" t="s">
        <v>1191</v>
      </c>
      <c r="D4334" s="6" t="s">
        <v>15</v>
      </c>
      <c r="E4334" s="6" t="s">
        <v>16</v>
      </c>
      <c r="F4334" s="6">
        <v>30</v>
      </c>
      <c r="G4334" s="6" t="s">
        <v>9482</v>
      </c>
      <c r="H4334" s="6" t="s">
        <v>378</v>
      </c>
      <c r="I4334" s="6" t="s">
        <v>32</v>
      </c>
      <c r="J4334" s="7">
        <v>43626</v>
      </c>
      <c r="K4334" s="6">
        <v>67</v>
      </c>
      <c r="L4334" s="6" t="s">
        <v>68</v>
      </c>
      <c r="M4334" s="8"/>
      <c r="O4334">
        <f t="shared" si="1089"/>
        <v>0</v>
      </c>
      <c r="Q4334" s="5" t="str">
        <f t="shared" si="1074"/>
        <v>4449</v>
      </c>
      <c r="R4334" s="6" t="str">
        <f t="shared" si="1075"/>
        <v>Billie</v>
      </c>
      <c r="S4334" s="6" t="str">
        <f t="shared" si="1076"/>
        <v>Hardin</v>
      </c>
      <c r="T4334" s="6" t="str">
        <f t="shared" si="1077"/>
        <v>Mrs</v>
      </c>
      <c r="U4334" s="6" t="str">
        <f t="shared" si="1078"/>
        <v>F</v>
      </c>
      <c r="V4334" s="6" t="str">
        <f t="shared" si="1079"/>
        <v>30</v>
      </c>
      <c r="W4334" s="6" t="str">
        <f t="shared" si="1080"/>
        <v>Strone Road</v>
      </c>
      <c r="X4334" s="6" t="str">
        <f t="shared" si="1081"/>
        <v>ad</v>
      </c>
      <c r="Y4334" s="6" t="str">
        <f t="shared" si="1082"/>
        <v>Strone Road</v>
      </c>
      <c r="Z4334" s="6" t="str">
        <f t="shared" si="1083"/>
        <v>Tranent</v>
      </c>
      <c r="AA4334" s="6" t="str">
        <f t="shared" si="1084"/>
        <v>WC</v>
      </c>
      <c r="AB4334" s="7" t="str">
        <f t="shared" si="1085"/>
        <v>43626</v>
      </c>
      <c r="AC4334" s="6" t="str">
        <f t="shared" si="1086"/>
        <v>67</v>
      </c>
      <c r="AD4334" s="6" t="str">
        <f t="shared" si="1087"/>
        <v>A2</v>
      </c>
      <c r="AE4334" s="8" t="str">
        <f t="shared" si="1088"/>
        <v/>
      </c>
    </row>
    <row r="4335" spans="1:31" x14ac:dyDescent="0.25">
      <c r="A4335" s="9">
        <v>4450</v>
      </c>
      <c r="B4335" s="10" t="s">
        <v>2378</v>
      </c>
      <c r="C4335" s="10" t="s">
        <v>1775</v>
      </c>
      <c r="D4335" s="10" t="s">
        <v>28</v>
      </c>
      <c r="E4335" s="10" t="s">
        <v>29</v>
      </c>
      <c r="F4335" s="10">
        <v>60</v>
      </c>
      <c r="G4335" s="10" t="s">
        <v>9483</v>
      </c>
      <c r="H4335" s="10" t="s">
        <v>2466</v>
      </c>
      <c r="I4335" s="10" t="s">
        <v>38</v>
      </c>
      <c r="J4335" s="11">
        <v>44368</v>
      </c>
      <c r="K4335" s="10">
        <v>105</v>
      </c>
      <c r="L4335" s="10" t="s">
        <v>20</v>
      </c>
      <c r="M4335" s="12"/>
      <c r="O4335">
        <f t="shared" si="1089"/>
        <v>0</v>
      </c>
      <c r="Q4335" s="9" t="str">
        <f t="shared" si="1074"/>
        <v>4450</v>
      </c>
      <c r="R4335" s="10" t="str">
        <f t="shared" si="1075"/>
        <v>Rufus</v>
      </c>
      <c r="S4335" s="10" t="str">
        <f t="shared" si="1076"/>
        <v>Perkins</v>
      </c>
      <c r="T4335" s="10" t="str">
        <f t="shared" si="1077"/>
        <v>Mr</v>
      </c>
      <c r="U4335" s="10" t="str">
        <f t="shared" si="1078"/>
        <v>M</v>
      </c>
      <c r="V4335" s="10" t="str">
        <f t="shared" si="1079"/>
        <v>60</v>
      </c>
      <c r="W4335" s="10" t="str">
        <f t="shared" si="1080"/>
        <v>Stroud Road</v>
      </c>
      <c r="X4335" s="10" t="str">
        <f t="shared" si="1081"/>
        <v>ad</v>
      </c>
      <c r="Y4335" s="10" t="str">
        <f t="shared" si="1082"/>
        <v>Stroud Road</v>
      </c>
      <c r="Z4335" s="10" t="str">
        <f t="shared" si="1083"/>
        <v>Dromore</v>
      </c>
      <c r="AA4335" s="10" t="str">
        <f t="shared" si="1084"/>
        <v>RM</v>
      </c>
      <c r="AB4335" s="11" t="str">
        <f t="shared" si="1085"/>
        <v>44368</v>
      </c>
      <c r="AC4335" s="10" t="str">
        <f t="shared" si="1086"/>
        <v>105</v>
      </c>
      <c r="AD4335" s="10" t="str">
        <f t="shared" si="1087"/>
        <v>B</v>
      </c>
      <c r="AE4335" s="12" t="str">
        <f t="shared" si="1088"/>
        <v/>
      </c>
    </row>
    <row r="4336" spans="1:31" x14ac:dyDescent="0.25">
      <c r="A4336" s="5">
        <v>4451</v>
      </c>
      <c r="B4336" s="6" t="s">
        <v>9484</v>
      </c>
      <c r="C4336" s="6" t="s">
        <v>1853</v>
      </c>
      <c r="D4336" s="6" t="s">
        <v>49</v>
      </c>
      <c r="E4336" s="6" t="s">
        <v>16</v>
      </c>
      <c r="F4336" s="6">
        <v>90</v>
      </c>
      <c r="G4336" s="6" t="s">
        <v>9485</v>
      </c>
      <c r="H4336" s="6" t="s">
        <v>1437</v>
      </c>
      <c r="I4336" s="6" t="s">
        <v>1194</v>
      </c>
      <c r="J4336" s="7">
        <v>43644</v>
      </c>
      <c r="K4336" s="6">
        <v>78</v>
      </c>
      <c r="L4336" s="6" t="s">
        <v>99</v>
      </c>
      <c r="M4336" s="8"/>
      <c r="O4336">
        <f t="shared" si="1089"/>
        <v>0</v>
      </c>
      <c r="Q4336" s="5" t="str">
        <f t="shared" si="1074"/>
        <v>4451</v>
      </c>
      <c r="R4336" s="6" t="str">
        <f t="shared" si="1075"/>
        <v>Antionette</v>
      </c>
      <c r="S4336" s="6" t="str">
        <f t="shared" si="1076"/>
        <v>Bledsoe</v>
      </c>
      <c r="T4336" s="6" t="str">
        <f t="shared" si="1077"/>
        <v>Miss</v>
      </c>
      <c r="U4336" s="6" t="str">
        <f t="shared" si="1078"/>
        <v>F</v>
      </c>
      <c r="V4336" s="6" t="str">
        <f t="shared" si="1079"/>
        <v>90</v>
      </c>
      <c r="W4336" s="6" t="str">
        <f t="shared" si="1080"/>
        <v>Stuart Avenue</v>
      </c>
      <c r="X4336" s="6" t="str">
        <f t="shared" si="1081"/>
        <v>ue</v>
      </c>
      <c r="Y4336" s="6" t="str">
        <f t="shared" si="1082"/>
        <v>Stuart Avenue</v>
      </c>
      <c r="Z4336" s="6" t="str">
        <f t="shared" si="1083"/>
        <v>Edgware</v>
      </c>
      <c r="AA4336" s="6" t="str">
        <f t="shared" si="1084"/>
        <v>LU</v>
      </c>
      <c r="AB4336" s="7" t="str">
        <f t="shared" si="1085"/>
        <v>43644</v>
      </c>
      <c r="AC4336" s="6" t="str">
        <f t="shared" si="1086"/>
        <v>78</v>
      </c>
      <c r="AD4336" s="6" t="str">
        <f t="shared" si="1087"/>
        <v>E</v>
      </c>
      <c r="AE4336" s="8" t="str">
        <f t="shared" si="1088"/>
        <v/>
      </c>
    </row>
    <row r="4337" spans="1:31" x14ac:dyDescent="0.25">
      <c r="A4337" s="9">
        <v>4452</v>
      </c>
      <c r="B4337" s="10" t="s">
        <v>9486</v>
      </c>
      <c r="C4337" s="10" t="s">
        <v>2399</v>
      </c>
      <c r="D4337" s="10" t="s">
        <v>15</v>
      </c>
      <c r="E4337" s="10" t="s">
        <v>16</v>
      </c>
      <c r="F4337" s="10">
        <v>90</v>
      </c>
      <c r="G4337" s="10" t="s">
        <v>9487</v>
      </c>
      <c r="H4337" s="10" t="s">
        <v>6297</v>
      </c>
      <c r="I4337" s="10" t="s">
        <v>32</v>
      </c>
      <c r="J4337" s="11">
        <v>44346</v>
      </c>
      <c r="K4337" s="10">
        <v>69</v>
      </c>
      <c r="L4337" s="10" t="s">
        <v>39</v>
      </c>
      <c r="M4337" s="12"/>
      <c r="O4337">
        <f t="shared" si="1089"/>
        <v>0</v>
      </c>
      <c r="Q4337" s="9" t="str">
        <f t="shared" si="1074"/>
        <v>4452</v>
      </c>
      <c r="R4337" s="10" t="str">
        <f t="shared" si="1075"/>
        <v>Melba</v>
      </c>
      <c r="S4337" s="10" t="str">
        <f t="shared" si="1076"/>
        <v>Hunter</v>
      </c>
      <c r="T4337" s="10" t="str">
        <f t="shared" si="1077"/>
        <v>Mrs</v>
      </c>
      <c r="U4337" s="10" t="str">
        <f t="shared" si="1078"/>
        <v>F</v>
      </c>
      <c r="V4337" s="10" t="str">
        <f t="shared" si="1079"/>
        <v>90</v>
      </c>
      <c r="W4337" s="10" t="str">
        <f t="shared" si="1080"/>
        <v>Stucley Place</v>
      </c>
      <c r="X4337" s="10" t="str">
        <f t="shared" si="1081"/>
        <v>ce</v>
      </c>
      <c r="Y4337" s="10" t="str">
        <f t="shared" si="1082"/>
        <v>Stucley Place</v>
      </c>
      <c r="Z4337" s="10" t="str">
        <f t="shared" si="1083"/>
        <v>Polegate</v>
      </c>
      <c r="AA4337" s="10" t="str">
        <f t="shared" si="1084"/>
        <v>WC</v>
      </c>
      <c r="AB4337" s="11" t="str">
        <f t="shared" si="1085"/>
        <v>44346</v>
      </c>
      <c r="AC4337" s="10" t="str">
        <f t="shared" si="1086"/>
        <v>69</v>
      </c>
      <c r="AD4337" s="10" t="str">
        <f t="shared" si="1087"/>
        <v>C1</v>
      </c>
      <c r="AE4337" s="12" t="str">
        <f t="shared" si="1088"/>
        <v/>
      </c>
    </row>
    <row r="4338" spans="1:31" x14ac:dyDescent="0.25">
      <c r="A4338" s="5">
        <v>4453</v>
      </c>
      <c r="B4338" s="6" t="s">
        <v>4376</v>
      </c>
      <c r="C4338" s="6" t="s">
        <v>1167</v>
      </c>
      <c r="D4338" s="6" t="s">
        <v>28</v>
      </c>
      <c r="E4338" s="6" t="s">
        <v>29</v>
      </c>
      <c r="F4338" s="6">
        <v>30</v>
      </c>
      <c r="G4338" s="6" t="s">
        <v>9488</v>
      </c>
      <c r="H4338" s="6" t="s">
        <v>312</v>
      </c>
      <c r="I4338" s="6" t="s">
        <v>32</v>
      </c>
      <c r="J4338" s="7">
        <v>44069</v>
      </c>
      <c r="K4338" s="6">
        <v>11</v>
      </c>
      <c r="L4338" s="6" t="s">
        <v>20</v>
      </c>
      <c r="M4338" s="8"/>
      <c r="O4338">
        <f t="shared" si="1089"/>
        <v>0</v>
      </c>
      <c r="Q4338" s="5" t="str">
        <f t="shared" si="1074"/>
        <v>4453</v>
      </c>
      <c r="R4338" s="6" t="str">
        <f t="shared" si="1075"/>
        <v>Robbie</v>
      </c>
      <c r="S4338" s="6" t="str">
        <f t="shared" si="1076"/>
        <v>Hale</v>
      </c>
      <c r="T4338" s="6" t="str">
        <f t="shared" si="1077"/>
        <v>Mr</v>
      </c>
      <c r="U4338" s="6" t="str">
        <f t="shared" si="1078"/>
        <v>M</v>
      </c>
      <c r="V4338" s="6" t="str">
        <f t="shared" si="1079"/>
        <v>30</v>
      </c>
      <c r="W4338" s="6" t="str">
        <f t="shared" si="1080"/>
        <v>Studio Place</v>
      </c>
      <c r="X4338" s="6" t="str">
        <f t="shared" si="1081"/>
        <v>ce</v>
      </c>
      <c r="Y4338" s="6" t="str">
        <f t="shared" si="1082"/>
        <v>Studio Place</v>
      </c>
      <c r="Z4338" s="6" t="str">
        <f t="shared" si="1083"/>
        <v>South Croydon</v>
      </c>
      <c r="AA4338" s="6" t="str">
        <f t="shared" si="1084"/>
        <v>WC</v>
      </c>
      <c r="AB4338" s="7" t="str">
        <f t="shared" si="1085"/>
        <v>44069</v>
      </c>
      <c r="AC4338" s="6" t="str">
        <f t="shared" si="1086"/>
        <v>11</v>
      </c>
      <c r="AD4338" s="6" t="str">
        <f t="shared" si="1087"/>
        <v>B</v>
      </c>
      <c r="AE4338" s="8" t="str">
        <f t="shared" si="1088"/>
        <v/>
      </c>
    </row>
    <row r="4339" spans="1:31" x14ac:dyDescent="0.25">
      <c r="A4339" s="9">
        <v>4454</v>
      </c>
      <c r="B4339" s="10" t="s">
        <v>6610</v>
      </c>
      <c r="C4339" s="10" t="s">
        <v>649</v>
      </c>
      <c r="D4339" s="10" t="s">
        <v>49</v>
      </c>
      <c r="E4339" s="10" t="s">
        <v>16</v>
      </c>
      <c r="F4339" s="10">
        <v>60</v>
      </c>
      <c r="G4339" s="10" t="s">
        <v>9489</v>
      </c>
      <c r="H4339" s="10" t="s">
        <v>3314</v>
      </c>
      <c r="I4339" s="10" t="s">
        <v>32</v>
      </c>
      <c r="J4339" s="11">
        <v>43576</v>
      </c>
      <c r="K4339" s="10">
        <v>65</v>
      </c>
      <c r="L4339" s="10" t="s">
        <v>33</v>
      </c>
      <c r="M4339" s="12"/>
      <c r="O4339">
        <f t="shared" si="1089"/>
        <v>0</v>
      </c>
      <c r="Q4339" s="9" t="str">
        <f t="shared" si="1074"/>
        <v>4454</v>
      </c>
      <c r="R4339" s="10" t="str">
        <f t="shared" si="1075"/>
        <v>Milda</v>
      </c>
      <c r="S4339" s="10" t="str">
        <f t="shared" si="1076"/>
        <v>Barton</v>
      </c>
      <c r="T4339" s="10" t="str">
        <f t="shared" si="1077"/>
        <v>Miss</v>
      </c>
      <c r="U4339" s="10" t="str">
        <f t="shared" si="1078"/>
        <v>F</v>
      </c>
      <c r="V4339" s="10" t="str">
        <f t="shared" si="1079"/>
        <v>60</v>
      </c>
      <c r="W4339" s="10" t="str">
        <f t="shared" si="1080"/>
        <v>Studley Avenue</v>
      </c>
      <c r="X4339" s="10" t="str">
        <f t="shared" si="1081"/>
        <v>ue</v>
      </c>
      <c r="Y4339" s="10" t="str">
        <f t="shared" si="1082"/>
        <v>Studley Avenue</v>
      </c>
      <c r="Z4339" s="10" t="str">
        <f t="shared" si="1083"/>
        <v>Midhurst</v>
      </c>
      <c r="AA4339" s="10" t="str">
        <f t="shared" si="1084"/>
        <v>WC</v>
      </c>
      <c r="AB4339" s="11" t="str">
        <f t="shared" si="1085"/>
        <v>43576</v>
      </c>
      <c r="AC4339" s="10" t="str">
        <f t="shared" si="1086"/>
        <v>65</v>
      </c>
      <c r="AD4339" s="10" t="str">
        <f t="shared" si="1087"/>
        <v>A3</v>
      </c>
      <c r="AE4339" s="12" t="str">
        <f t="shared" si="1088"/>
        <v/>
      </c>
    </row>
    <row r="4340" spans="1:31" x14ac:dyDescent="0.25">
      <c r="A4340" s="5">
        <v>4455</v>
      </c>
      <c r="B4340" s="6" t="s">
        <v>9455</v>
      </c>
      <c r="C4340" s="6" t="s">
        <v>2272</v>
      </c>
      <c r="D4340" s="6" t="s">
        <v>49</v>
      </c>
      <c r="E4340" s="6" t="s">
        <v>16</v>
      </c>
      <c r="F4340" s="6">
        <v>60</v>
      </c>
      <c r="G4340" s="6" t="s">
        <v>9490</v>
      </c>
      <c r="H4340" s="6" t="s">
        <v>6321</v>
      </c>
      <c r="I4340" s="6" t="s">
        <v>32</v>
      </c>
      <c r="J4340" s="7">
        <v>43749</v>
      </c>
      <c r="K4340" s="6">
        <v>16</v>
      </c>
      <c r="L4340" s="6" t="s">
        <v>52</v>
      </c>
      <c r="M4340" s="8"/>
      <c r="O4340">
        <f t="shared" si="1089"/>
        <v>0</v>
      </c>
      <c r="Q4340" s="5" t="str">
        <f t="shared" si="1074"/>
        <v>4455</v>
      </c>
      <c r="R4340" s="6" t="str">
        <f t="shared" si="1075"/>
        <v>Marcy</v>
      </c>
      <c r="S4340" s="6" t="str">
        <f t="shared" si="1076"/>
        <v>Land</v>
      </c>
      <c r="T4340" s="6" t="str">
        <f t="shared" si="1077"/>
        <v>Miss</v>
      </c>
      <c r="U4340" s="6" t="str">
        <f t="shared" si="1078"/>
        <v>F</v>
      </c>
      <c r="V4340" s="6" t="str">
        <f t="shared" si="1079"/>
        <v>60</v>
      </c>
      <c r="W4340" s="6" t="str">
        <f t="shared" si="1080"/>
        <v>Sturdy Road</v>
      </c>
      <c r="X4340" s="6" t="str">
        <f t="shared" si="1081"/>
        <v>ad</v>
      </c>
      <c r="Y4340" s="6" t="str">
        <f t="shared" si="1082"/>
        <v>Sturdy Road</v>
      </c>
      <c r="Z4340" s="6" t="str">
        <f t="shared" si="1083"/>
        <v>Ottery St. Mary</v>
      </c>
      <c r="AA4340" s="6" t="str">
        <f t="shared" si="1084"/>
        <v>WC</v>
      </c>
      <c r="AB4340" s="7" t="str">
        <f t="shared" si="1085"/>
        <v>43749</v>
      </c>
      <c r="AC4340" s="6" t="str">
        <f t="shared" si="1086"/>
        <v>16</v>
      </c>
      <c r="AD4340" s="6" t="str">
        <f t="shared" si="1087"/>
        <v>A1</v>
      </c>
      <c r="AE4340" s="8" t="str">
        <f t="shared" si="1088"/>
        <v/>
      </c>
    </row>
    <row r="4341" spans="1:31" x14ac:dyDescent="0.25">
      <c r="A4341" s="9">
        <v>4456</v>
      </c>
      <c r="B4341" s="10" t="s">
        <v>8155</v>
      </c>
      <c r="C4341" s="10" t="s">
        <v>3943</v>
      </c>
      <c r="D4341" s="10" t="s">
        <v>28</v>
      </c>
      <c r="E4341" s="10" t="s">
        <v>29</v>
      </c>
      <c r="F4341" s="10">
        <v>60</v>
      </c>
      <c r="G4341" s="10" t="s">
        <v>9491</v>
      </c>
      <c r="H4341" s="10" t="s">
        <v>1746</v>
      </c>
      <c r="I4341" s="10" t="s">
        <v>25</v>
      </c>
      <c r="J4341" s="11">
        <v>44257</v>
      </c>
      <c r="K4341" s="10">
        <v>4</v>
      </c>
      <c r="L4341" s="10" t="s">
        <v>99</v>
      </c>
      <c r="M4341" s="12"/>
      <c r="O4341">
        <f t="shared" si="1089"/>
        <v>0</v>
      </c>
      <c r="Q4341" s="9" t="str">
        <f t="shared" si="1074"/>
        <v>4456</v>
      </c>
      <c r="R4341" s="10" t="str">
        <f t="shared" si="1075"/>
        <v>Jospeh</v>
      </c>
      <c r="S4341" s="10" t="str">
        <f t="shared" si="1076"/>
        <v>Womack</v>
      </c>
      <c r="T4341" s="10" t="str">
        <f t="shared" si="1077"/>
        <v>Mr</v>
      </c>
      <c r="U4341" s="10" t="str">
        <f t="shared" si="1078"/>
        <v>M</v>
      </c>
      <c r="V4341" s="10" t="str">
        <f t="shared" si="1079"/>
        <v>60</v>
      </c>
      <c r="W4341" s="10" t="str">
        <f t="shared" si="1080"/>
        <v>Sturge Street</v>
      </c>
      <c r="X4341" s="10" t="str">
        <f t="shared" si="1081"/>
        <v>et</v>
      </c>
      <c r="Y4341" s="10" t="str">
        <f t="shared" si="1082"/>
        <v>Sturge Street</v>
      </c>
      <c r="Z4341" s="10" t="str">
        <f t="shared" si="1083"/>
        <v>Hebden Bridge</v>
      </c>
      <c r="AA4341" s="10" t="str">
        <f t="shared" si="1084"/>
        <v>HG</v>
      </c>
      <c r="AB4341" s="11" t="str">
        <f t="shared" si="1085"/>
        <v>44257</v>
      </c>
      <c r="AC4341" s="10" t="str">
        <f t="shared" si="1086"/>
        <v>4</v>
      </c>
      <c r="AD4341" s="10" t="str">
        <f t="shared" si="1087"/>
        <v>E</v>
      </c>
      <c r="AE4341" s="12" t="str">
        <f t="shared" si="1088"/>
        <v/>
      </c>
    </row>
    <row r="4342" spans="1:31" x14ac:dyDescent="0.25">
      <c r="A4342" s="5">
        <v>4457</v>
      </c>
      <c r="B4342" s="6" t="s">
        <v>1740</v>
      </c>
      <c r="C4342" s="6" t="s">
        <v>923</v>
      </c>
      <c r="D4342" s="6" t="s">
        <v>28</v>
      </c>
      <c r="E4342" s="6" t="s">
        <v>29</v>
      </c>
      <c r="F4342" s="6">
        <v>30</v>
      </c>
      <c r="G4342" s="6" t="s">
        <v>9492</v>
      </c>
      <c r="H4342" s="6" t="s">
        <v>1403</v>
      </c>
      <c r="I4342" s="6" t="s">
        <v>1078</v>
      </c>
      <c r="J4342" s="7">
        <v>43609</v>
      </c>
      <c r="K4342" s="6">
        <v>54</v>
      </c>
      <c r="L4342" s="6" t="s">
        <v>62</v>
      </c>
      <c r="M4342" s="8"/>
      <c r="O4342">
        <f t="shared" si="1089"/>
        <v>0</v>
      </c>
      <c r="Q4342" s="5" t="str">
        <f t="shared" si="1074"/>
        <v>4457</v>
      </c>
      <c r="R4342" s="6" t="str">
        <f t="shared" si="1075"/>
        <v>Craig</v>
      </c>
      <c r="S4342" s="6" t="str">
        <f t="shared" si="1076"/>
        <v>Dudley</v>
      </c>
      <c r="T4342" s="6" t="str">
        <f t="shared" si="1077"/>
        <v>Mr</v>
      </c>
      <c r="U4342" s="6" t="str">
        <f t="shared" si="1078"/>
        <v>M</v>
      </c>
      <c r="V4342" s="6" t="str">
        <f t="shared" si="1079"/>
        <v>30</v>
      </c>
      <c r="W4342" s="6" t="str">
        <f t="shared" si="1080"/>
        <v>Sturry Street</v>
      </c>
      <c r="X4342" s="6" t="str">
        <f t="shared" si="1081"/>
        <v>et</v>
      </c>
      <c r="Y4342" s="6" t="str">
        <f t="shared" si="1082"/>
        <v>Sturry Street</v>
      </c>
      <c r="Z4342" s="6" t="str">
        <f t="shared" si="1083"/>
        <v>Bridge Of Orchy</v>
      </c>
      <c r="AA4342" s="6" t="str">
        <f t="shared" si="1084"/>
        <v>LD</v>
      </c>
      <c r="AB4342" s="7" t="str">
        <f t="shared" si="1085"/>
        <v>43609</v>
      </c>
      <c r="AC4342" s="6" t="str">
        <f t="shared" si="1086"/>
        <v>54</v>
      </c>
      <c r="AD4342" s="6" t="str">
        <f t="shared" si="1087"/>
        <v>C4</v>
      </c>
      <c r="AE4342" s="8" t="str">
        <f t="shared" si="1088"/>
        <v/>
      </c>
    </row>
    <row r="4343" spans="1:31" x14ac:dyDescent="0.25">
      <c r="A4343" s="9">
        <v>4458</v>
      </c>
      <c r="B4343" s="10" t="s">
        <v>3400</v>
      </c>
      <c r="C4343" s="10" t="s">
        <v>5327</v>
      </c>
      <c r="D4343" s="10" t="s">
        <v>28</v>
      </c>
      <c r="E4343" s="10" t="s">
        <v>29</v>
      </c>
      <c r="F4343" s="10">
        <v>60</v>
      </c>
      <c r="G4343" s="10" t="s">
        <v>9493</v>
      </c>
      <c r="H4343" s="10" t="s">
        <v>2173</v>
      </c>
      <c r="I4343" s="10" t="s">
        <v>122</v>
      </c>
      <c r="J4343" s="11">
        <v>44261</v>
      </c>
      <c r="K4343" s="10">
        <v>23</v>
      </c>
      <c r="L4343" s="10" t="s">
        <v>39</v>
      </c>
      <c r="M4343" s="12"/>
      <c r="O4343">
        <f t="shared" si="1089"/>
        <v>0</v>
      </c>
      <c r="Q4343" s="9" t="str">
        <f t="shared" si="1074"/>
        <v>4458</v>
      </c>
      <c r="R4343" s="10" t="str">
        <f t="shared" si="1075"/>
        <v>Rolland</v>
      </c>
      <c r="S4343" s="10" t="str">
        <f t="shared" si="1076"/>
        <v>Corbin</v>
      </c>
      <c r="T4343" s="10" t="str">
        <f t="shared" si="1077"/>
        <v>Mr</v>
      </c>
      <c r="U4343" s="10" t="str">
        <f t="shared" si="1078"/>
        <v>M</v>
      </c>
      <c r="V4343" s="10" t="str">
        <f t="shared" si="1079"/>
        <v>60</v>
      </c>
      <c r="W4343" s="10" t="str">
        <f t="shared" si="1080"/>
        <v>Sudbourne Road</v>
      </c>
      <c r="X4343" s="10" t="str">
        <f t="shared" si="1081"/>
        <v>ad</v>
      </c>
      <c r="Y4343" s="10" t="str">
        <f t="shared" si="1082"/>
        <v>Sudbourne Road</v>
      </c>
      <c r="Z4343" s="10" t="str">
        <f t="shared" si="1083"/>
        <v>Llandrindod Wells</v>
      </c>
      <c r="AA4343" s="10" t="str">
        <f t="shared" si="1084"/>
        <v>WN</v>
      </c>
      <c r="AB4343" s="11" t="str">
        <f t="shared" si="1085"/>
        <v>44261</v>
      </c>
      <c r="AC4343" s="10" t="str">
        <f t="shared" si="1086"/>
        <v>23</v>
      </c>
      <c r="AD4343" s="10" t="str">
        <f t="shared" si="1087"/>
        <v>C1</v>
      </c>
      <c r="AE4343" s="12" t="str">
        <f t="shared" si="1088"/>
        <v/>
      </c>
    </row>
    <row r="4344" spans="1:31" x14ac:dyDescent="0.25">
      <c r="A4344" s="5">
        <v>4459</v>
      </c>
      <c r="B4344" s="6" t="s">
        <v>2517</v>
      </c>
      <c r="C4344" s="6" t="s">
        <v>7239</v>
      </c>
      <c r="D4344" s="6" t="s">
        <v>28</v>
      </c>
      <c r="E4344" s="6" t="s">
        <v>29</v>
      </c>
      <c r="F4344" s="6">
        <v>60</v>
      </c>
      <c r="G4344" s="6" t="s">
        <v>2502</v>
      </c>
      <c r="H4344" s="6" t="s">
        <v>335</v>
      </c>
      <c r="I4344" s="6" t="s">
        <v>171</v>
      </c>
      <c r="J4344" s="7">
        <v>43991</v>
      </c>
      <c r="K4344" s="6">
        <v>89</v>
      </c>
      <c r="L4344" s="6" t="s">
        <v>52</v>
      </c>
      <c r="M4344" s="8"/>
      <c r="O4344">
        <f t="shared" si="1089"/>
        <v>0</v>
      </c>
      <c r="Q4344" s="5" t="str">
        <f t="shared" si="1074"/>
        <v>4459</v>
      </c>
      <c r="R4344" s="6" t="str">
        <f t="shared" si="1075"/>
        <v>Joesph</v>
      </c>
      <c r="S4344" s="6" t="str">
        <f t="shared" si="1076"/>
        <v>Bartley</v>
      </c>
      <c r="T4344" s="6" t="str">
        <f t="shared" si="1077"/>
        <v>Mr</v>
      </c>
      <c r="U4344" s="6" t="str">
        <f t="shared" si="1078"/>
        <v>M</v>
      </c>
      <c r="V4344" s="6" t="str">
        <f t="shared" si="1079"/>
        <v>60</v>
      </c>
      <c r="W4344" s="6" t="str">
        <f t="shared" si="1080"/>
        <v>Sudbury</v>
      </c>
      <c r="X4344" s="6" t="str">
        <f t="shared" si="1081"/>
        <v>ry</v>
      </c>
      <c r="Y4344" s="6" t="str">
        <f t="shared" si="1082"/>
        <v>Sudbury</v>
      </c>
      <c r="Z4344" s="6" t="str">
        <f t="shared" si="1083"/>
        <v>Cinderford</v>
      </c>
      <c r="AA4344" s="6" t="str">
        <f t="shared" si="1084"/>
        <v>PR</v>
      </c>
      <c r="AB4344" s="7" t="str">
        <f t="shared" si="1085"/>
        <v>43991</v>
      </c>
      <c r="AC4344" s="6" t="str">
        <f t="shared" si="1086"/>
        <v>89</v>
      </c>
      <c r="AD4344" s="6" t="str">
        <f t="shared" si="1087"/>
        <v>A1</v>
      </c>
      <c r="AE4344" s="8" t="str">
        <f t="shared" si="1088"/>
        <v/>
      </c>
    </row>
    <row r="4345" spans="1:31" x14ac:dyDescent="0.25">
      <c r="A4345" s="9">
        <v>4460</v>
      </c>
      <c r="B4345" s="10" t="s">
        <v>9494</v>
      </c>
      <c r="C4345" s="10" t="s">
        <v>1510</v>
      </c>
      <c r="D4345" s="10" t="s">
        <v>15</v>
      </c>
      <c r="E4345" s="10" t="s">
        <v>16</v>
      </c>
      <c r="F4345" s="10">
        <v>60</v>
      </c>
      <c r="G4345" s="10" t="s">
        <v>9495</v>
      </c>
      <c r="H4345" s="10" t="s">
        <v>1929</v>
      </c>
      <c r="I4345" s="10" t="s">
        <v>25</v>
      </c>
      <c r="J4345" s="11">
        <v>44508</v>
      </c>
      <c r="K4345" s="10">
        <v>41</v>
      </c>
      <c r="L4345" s="10" t="s">
        <v>99</v>
      </c>
      <c r="M4345" s="12"/>
      <c r="O4345">
        <f t="shared" si="1089"/>
        <v>0</v>
      </c>
      <c r="Q4345" s="9" t="str">
        <f t="shared" si="1074"/>
        <v>4460</v>
      </c>
      <c r="R4345" s="10" t="str">
        <f t="shared" si="1075"/>
        <v>Thresa</v>
      </c>
      <c r="S4345" s="10" t="str">
        <f t="shared" si="1076"/>
        <v>Brewster</v>
      </c>
      <c r="T4345" s="10" t="str">
        <f t="shared" si="1077"/>
        <v>Mrs</v>
      </c>
      <c r="U4345" s="10" t="str">
        <f t="shared" si="1078"/>
        <v>F</v>
      </c>
      <c r="V4345" s="10" t="str">
        <f t="shared" si="1079"/>
        <v>60</v>
      </c>
      <c r="W4345" s="10" t="str">
        <f t="shared" si="1080"/>
        <v>Suez Terrace</v>
      </c>
      <c r="X4345" s="10" t="str">
        <f t="shared" si="1081"/>
        <v>ce</v>
      </c>
      <c r="Y4345" s="10" t="str">
        <f t="shared" si="1082"/>
        <v>Suez Terrace</v>
      </c>
      <c r="Z4345" s="10" t="str">
        <f t="shared" si="1083"/>
        <v>Ilkley</v>
      </c>
      <c r="AA4345" s="10" t="str">
        <f t="shared" si="1084"/>
        <v>HG</v>
      </c>
      <c r="AB4345" s="11" t="str">
        <f t="shared" si="1085"/>
        <v>44508</v>
      </c>
      <c r="AC4345" s="10" t="str">
        <f t="shared" si="1086"/>
        <v>41</v>
      </c>
      <c r="AD4345" s="10" t="str">
        <f t="shared" si="1087"/>
        <v>E</v>
      </c>
      <c r="AE4345" s="12" t="str">
        <f t="shared" si="1088"/>
        <v/>
      </c>
    </row>
    <row r="4346" spans="1:31" x14ac:dyDescent="0.25">
      <c r="A4346" s="5">
        <v>4461</v>
      </c>
      <c r="B4346" s="6" t="s">
        <v>9496</v>
      </c>
      <c r="C4346" s="6" t="s">
        <v>80</v>
      </c>
      <c r="D4346" s="6" t="s">
        <v>28</v>
      </c>
      <c r="E4346" s="6" t="s">
        <v>29</v>
      </c>
      <c r="F4346" s="6">
        <v>90</v>
      </c>
      <c r="G4346" s="6" t="s">
        <v>9497</v>
      </c>
      <c r="H4346" s="6" t="s">
        <v>1815</v>
      </c>
      <c r="I4346" s="6" t="s">
        <v>1816</v>
      </c>
      <c r="J4346" s="7">
        <v>44528</v>
      </c>
      <c r="K4346" s="6">
        <v>26</v>
      </c>
      <c r="L4346" s="6" t="s">
        <v>62</v>
      </c>
      <c r="M4346" s="8"/>
      <c r="O4346">
        <f t="shared" si="1089"/>
        <v>0</v>
      </c>
      <c r="Q4346" s="5" t="str">
        <f t="shared" si="1074"/>
        <v>4461</v>
      </c>
      <c r="R4346" s="6" t="str">
        <f t="shared" si="1075"/>
        <v>Ezekiel</v>
      </c>
      <c r="S4346" s="6" t="str">
        <f t="shared" si="1076"/>
        <v>Willis</v>
      </c>
      <c r="T4346" s="6" t="str">
        <f t="shared" si="1077"/>
        <v>Mr</v>
      </c>
      <c r="U4346" s="6" t="str">
        <f t="shared" si="1078"/>
        <v>M</v>
      </c>
      <c r="V4346" s="6" t="str">
        <f t="shared" si="1079"/>
        <v>90</v>
      </c>
      <c r="W4346" s="6" t="str">
        <f t="shared" si="1080"/>
        <v>Suffolk Park</v>
      </c>
      <c r="X4346" s="6" t="str">
        <f t="shared" si="1081"/>
        <v>rk</v>
      </c>
      <c r="Y4346" s="6" t="str">
        <f t="shared" si="1082"/>
        <v>Suffolk Park</v>
      </c>
      <c r="Z4346" s="6" t="str">
        <f t="shared" si="1083"/>
        <v>Bognor Regis</v>
      </c>
      <c r="AA4346" s="6" t="str">
        <f t="shared" si="1084"/>
        <v>PL</v>
      </c>
      <c r="AB4346" s="7" t="str">
        <f t="shared" si="1085"/>
        <v>44528</v>
      </c>
      <c r="AC4346" s="6" t="str">
        <f t="shared" si="1086"/>
        <v>26</v>
      </c>
      <c r="AD4346" s="6" t="str">
        <f t="shared" si="1087"/>
        <v>C4</v>
      </c>
      <c r="AE4346" s="8" t="str">
        <f t="shared" si="1088"/>
        <v/>
      </c>
    </row>
    <row r="4347" spans="1:31" x14ac:dyDescent="0.25">
      <c r="A4347" s="9">
        <v>4462</v>
      </c>
      <c r="B4347" s="10" t="s">
        <v>9498</v>
      </c>
      <c r="C4347" s="10" t="s">
        <v>1858</v>
      </c>
      <c r="D4347" s="10" t="s">
        <v>15</v>
      </c>
      <c r="E4347" s="10" t="s">
        <v>16</v>
      </c>
      <c r="F4347" s="10">
        <v>30</v>
      </c>
      <c r="G4347" s="10" t="s">
        <v>9499</v>
      </c>
      <c r="H4347" s="10" t="s">
        <v>1181</v>
      </c>
      <c r="I4347" s="10" t="s">
        <v>32</v>
      </c>
      <c r="J4347" s="11">
        <v>43602</v>
      </c>
      <c r="K4347" s="10">
        <v>68</v>
      </c>
      <c r="L4347" s="10" t="s">
        <v>78</v>
      </c>
      <c r="M4347" s="12"/>
      <c r="O4347">
        <f t="shared" si="1089"/>
        <v>0</v>
      </c>
      <c r="Q4347" s="9" t="str">
        <f t="shared" si="1074"/>
        <v>4462</v>
      </c>
      <c r="R4347" s="10" t="str">
        <f t="shared" si="1075"/>
        <v>Mozell</v>
      </c>
      <c r="S4347" s="10" t="str">
        <f t="shared" si="1076"/>
        <v>Holder</v>
      </c>
      <c r="T4347" s="10" t="str">
        <f t="shared" si="1077"/>
        <v>Mrs</v>
      </c>
      <c r="U4347" s="10" t="str">
        <f t="shared" si="1078"/>
        <v>F</v>
      </c>
      <c r="V4347" s="10" t="str">
        <f t="shared" si="1079"/>
        <v>30</v>
      </c>
      <c r="W4347" s="10" t="str">
        <f t="shared" si="1080"/>
        <v>Suffolk Road</v>
      </c>
      <c r="X4347" s="10" t="str">
        <f t="shared" si="1081"/>
        <v>ad</v>
      </c>
      <c r="Y4347" s="10" t="str">
        <f t="shared" si="1082"/>
        <v>Suffolk Road</v>
      </c>
      <c r="Z4347" s="10" t="str">
        <f t="shared" si="1083"/>
        <v>Yarm</v>
      </c>
      <c r="AA4347" s="10" t="str">
        <f t="shared" si="1084"/>
        <v>WC</v>
      </c>
      <c r="AB4347" s="11" t="str">
        <f t="shared" si="1085"/>
        <v>43602</v>
      </c>
      <c r="AC4347" s="10" t="str">
        <f t="shared" si="1086"/>
        <v>68</v>
      </c>
      <c r="AD4347" s="10" t="str">
        <f t="shared" si="1087"/>
        <v>C2</v>
      </c>
      <c r="AE4347" s="12" t="str">
        <f t="shared" si="1088"/>
        <v/>
      </c>
    </row>
    <row r="4348" spans="1:31" x14ac:dyDescent="0.25">
      <c r="A4348" s="5">
        <v>4463</v>
      </c>
      <c r="B4348" s="6" t="s">
        <v>7320</v>
      </c>
      <c r="C4348" s="6" t="s">
        <v>3342</v>
      </c>
      <c r="D4348" s="6" t="s">
        <v>28</v>
      </c>
      <c r="E4348" s="6" t="s">
        <v>29</v>
      </c>
      <c r="F4348" s="6">
        <v>30</v>
      </c>
      <c r="G4348" s="6" t="s">
        <v>9500</v>
      </c>
      <c r="H4348" s="6" t="s">
        <v>6132</v>
      </c>
      <c r="I4348" s="6" t="s">
        <v>38</v>
      </c>
      <c r="J4348" s="7">
        <v>43524</v>
      </c>
      <c r="K4348" s="6">
        <v>16</v>
      </c>
      <c r="L4348" s="6" t="s">
        <v>62</v>
      </c>
      <c r="M4348" s="8"/>
      <c r="O4348">
        <f t="shared" si="1089"/>
        <v>0</v>
      </c>
      <c r="Q4348" s="5" t="str">
        <f t="shared" si="1074"/>
        <v>4463</v>
      </c>
      <c r="R4348" s="6" t="str">
        <f t="shared" si="1075"/>
        <v>Dwight</v>
      </c>
      <c r="S4348" s="6" t="str">
        <f t="shared" si="1076"/>
        <v>Herrera</v>
      </c>
      <c r="T4348" s="6" t="str">
        <f t="shared" si="1077"/>
        <v>Mr</v>
      </c>
      <c r="U4348" s="6" t="str">
        <f t="shared" si="1078"/>
        <v>M</v>
      </c>
      <c r="V4348" s="6" t="str">
        <f t="shared" si="1079"/>
        <v>30</v>
      </c>
      <c r="W4348" s="6" t="str">
        <f t="shared" si="1080"/>
        <v>Sugar Loaf</v>
      </c>
      <c r="X4348" s="6" t="str">
        <f t="shared" si="1081"/>
        <v>af</v>
      </c>
      <c r="Y4348" s="6" t="str">
        <f t="shared" si="1082"/>
        <v>Sugar Loaf</v>
      </c>
      <c r="Z4348" s="6" t="str">
        <f t="shared" si="1083"/>
        <v>Deeside</v>
      </c>
      <c r="AA4348" s="6" t="str">
        <f t="shared" si="1084"/>
        <v>RM</v>
      </c>
      <c r="AB4348" s="7" t="str">
        <f t="shared" si="1085"/>
        <v>43524</v>
      </c>
      <c r="AC4348" s="6" t="str">
        <f t="shared" si="1086"/>
        <v>16</v>
      </c>
      <c r="AD4348" s="6" t="str">
        <f t="shared" si="1087"/>
        <v>C4</v>
      </c>
      <c r="AE4348" s="8" t="str">
        <f t="shared" si="1088"/>
        <v/>
      </c>
    </row>
    <row r="4349" spans="1:31" x14ac:dyDescent="0.25">
      <c r="A4349" s="9">
        <v>4464</v>
      </c>
      <c r="B4349" s="10" t="s">
        <v>2290</v>
      </c>
      <c r="C4349" s="10" t="s">
        <v>7419</v>
      </c>
      <c r="D4349" s="10" t="s">
        <v>28</v>
      </c>
      <c r="E4349" s="10" t="s">
        <v>29</v>
      </c>
      <c r="F4349" s="10">
        <v>90</v>
      </c>
      <c r="G4349" s="10" t="s">
        <v>9501</v>
      </c>
      <c r="H4349" s="10" t="s">
        <v>8819</v>
      </c>
      <c r="I4349" s="10" t="s">
        <v>32</v>
      </c>
      <c r="J4349" s="11">
        <v>44287</v>
      </c>
      <c r="K4349" s="10">
        <v>84</v>
      </c>
      <c r="L4349" s="10" t="s">
        <v>33</v>
      </c>
      <c r="M4349" s="12"/>
      <c r="O4349">
        <f t="shared" si="1089"/>
        <v>0</v>
      </c>
      <c r="Q4349" s="9" t="str">
        <f t="shared" si="1074"/>
        <v>4464</v>
      </c>
      <c r="R4349" s="10" t="str">
        <f t="shared" si="1075"/>
        <v>Willie</v>
      </c>
      <c r="S4349" s="10" t="str">
        <f t="shared" si="1076"/>
        <v>Mcgraw</v>
      </c>
      <c r="T4349" s="10" t="str">
        <f t="shared" si="1077"/>
        <v>Mr</v>
      </c>
      <c r="U4349" s="10" t="str">
        <f t="shared" si="1078"/>
        <v>M</v>
      </c>
      <c r="V4349" s="10" t="str">
        <f t="shared" si="1079"/>
        <v>90</v>
      </c>
      <c r="W4349" s="10" t="str">
        <f t="shared" si="1080"/>
        <v>Sultan Road</v>
      </c>
      <c r="X4349" s="10" t="str">
        <f t="shared" si="1081"/>
        <v>ad</v>
      </c>
      <c r="Y4349" s="10" t="str">
        <f t="shared" si="1082"/>
        <v>Sultan Road</v>
      </c>
      <c r="Z4349" s="10" t="str">
        <f t="shared" si="1083"/>
        <v>Portree</v>
      </c>
      <c r="AA4349" s="10" t="str">
        <f t="shared" si="1084"/>
        <v>WC</v>
      </c>
      <c r="AB4349" s="11" t="str">
        <f t="shared" si="1085"/>
        <v>44287</v>
      </c>
      <c r="AC4349" s="10" t="str">
        <f t="shared" si="1086"/>
        <v>84</v>
      </c>
      <c r="AD4349" s="10" t="str">
        <f t="shared" si="1087"/>
        <v>A3</v>
      </c>
      <c r="AE4349" s="12" t="str">
        <f t="shared" si="1088"/>
        <v/>
      </c>
    </row>
    <row r="4350" spans="1:31" x14ac:dyDescent="0.25">
      <c r="A4350" s="5">
        <v>4465</v>
      </c>
      <c r="B4350" s="6" t="s">
        <v>7772</v>
      </c>
      <c r="C4350" s="6" t="s">
        <v>1781</v>
      </c>
      <c r="D4350" s="6" t="s">
        <v>15</v>
      </c>
      <c r="E4350" s="6" t="s">
        <v>16</v>
      </c>
      <c r="F4350" s="6">
        <v>30</v>
      </c>
      <c r="G4350" s="6" t="s">
        <v>9502</v>
      </c>
      <c r="H4350" s="6" t="s">
        <v>928</v>
      </c>
      <c r="I4350" s="6" t="s">
        <v>929</v>
      </c>
      <c r="J4350" s="7">
        <v>44545</v>
      </c>
      <c r="K4350" s="6">
        <v>78</v>
      </c>
      <c r="L4350" s="6" t="s">
        <v>78</v>
      </c>
      <c r="M4350" s="8"/>
      <c r="O4350">
        <f t="shared" si="1089"/>
        <v>0</v>
      </c>
      <c r="Q4350" s="5" t="str">
        <f t="shared" si="1074"/>
        <v>4465</v>
      </c>
      <c r="R4350" s="6" t="str">
        <f t="shared" si="1075"/>
        <v>Eartha</v>
      </c>
      <c r="S4350" s="6" t="str">
        <f t="shared" si="1076"/>
        <v>Hyatt</v>
      </c>
      <c r="T4350" s="6" t="str">
        <f t="shared" si="1077"/>
        <v>Mrs</v>
      </c>
      <c r="U4350" s="6" t="str">
        <f t="shared" si="1078"/>
        <v>F</v>
      </c>
      <c r="V4350" s="6" t="str">
        <f t="shared" si="1079"/>
        <v>30</v>
      </c>
      <c r="W4350" s="6" t="str">
        <f t="shared" si="1080"/>
        <v>Sumatra Road</v>
      </c>
      <c r="X4350" s="6" t="str">
        <f t="shared" si="1081"/>
        <v>ad</v>
      </c>
      <c r="Y4350" s="6" t="str">
        <f t="shared" si="1082"/>
        <v>Sumatra Road</v>
      </c>
      <c r="Z4350" s="6" t="str">
        <f t="shared" si="1083"/>
        <v>Beverley</v>
      </c>
      <c r="AA4350" s="6" t="str">
        <f t="shared" si="1084"/>
        <v>RH</v>
      </c>
      <c r="AB4350" s="7" t="str">
        <f t="shared" si="1085"/>
        <v>44545</v>
      </c>
      <c r="AC4350" s="6" t="str">
        <f t="shared" si="1086"/>
        <v>78</v>
      </c>
      <c r="AD4350" s="6" t="str">
        <f t="shared" si="1087"/>
        <v>C2</v>
      </c>
      <c r="AE4350" s="8" t="str">
        <f t="shared" si="1088"/>
        <v/>
      </c>
    </row>
    <row r="4351" spans="1:31" x14ac:dyDescent="0.25">
      <c r="A4351" s="5">
        <v>4467</v>
      </c>
      <c r="B4351" s="6" t="s">
        <v>7565</v>
      </c>
      <c r="C4351" s="6" t="s">
        <v>9061</v>
      </c>
      <c r="D4351" s="6" t="s">
        <v>28</v>
      </c>
      <c r="E4351" s="6" t="s">
        <v>29</v>
      </c>
      <c r="F4351" s="6">
        <v>90</v>
      </c>
      <c r="G4351" s="6" t="s">
        <v>9503</v>
      </c>
      <c r="H4351" s="6" t="s">
        <v>651</v>
      </c>
      <c r="I4351" s="6" t="s">
        <v>32</v>
      </c>
      <c r="J4351" s="7">
        <v>44192</v>
      </c>
      <c r="K4351" s="6">
        <v>26</v>
      </c>
      <c r="L4351" s="6" t="s">
        <v>68</v>
      </c>
      <c r="M4351" s="8"/>
      <c r="O4351">
        <f t="shared" si="1089"/>
        <v>0</v>
      </c>
      <c r="Q4351" s="5" t="str">
        <f t="shared" si="1074"/>
        <v>4467</v>
      </c>
      <c r="R4351" s="6" t="str">
        <f t="shared" si="1075"/>
        <v>Alfonso</v>
      </c>
      <c r="S4351" s="6" t="str">
        <f t="shared" si="1076"/>
        <v>Little</v>
      </c>
      <c r="T4351" s="6" t="str">
        <f t="shared" si="1077"/>
        <v>Mr</v>
      </c>
      <c r="U4351" s="6" t="str">
        <f t="shared" si="1078"/>
        <v>M</v>
      </c>
      <c r="V4351" s="6" t="str">
        <f t="shared" si="1079"/>
        <v>90</v>
      </c>
      <c r="W4351" s="6" t="str">
        <f t="shared" si="1080"/>
        <v>Summerfield Street</v>
      </c>
      <c r="X4351" s="6" t="str">
        <f t="shared" si="1081"/>
        <v>et</v>
      </c>
      <c r="Y4351" s="6" t="str">
        <f t="shared" si="1082"/>
        <v>Summerfield Street</v>
      </c>
      <c r="Z4351" s="6" t="str">
        <f t="shared" si="1083"/>
        <v>London</v>
      </c>
      <c r="AA4351" s="6" t="str">
        <f t="shared" si="1084"/>
        <v>WC</v>
      </c>
      <c r="AB4351" s="7" t="str">
        <f t="shared" si="1085"/>
        <v>44192</v>
      </c>
      <c r="AC4351" s="6" t="str">
        <f t="shared" si="1086"/>
        <v>26</v>
      </c>
      <c r="AD4351" s="6" t="str">
        <f t="shared" si="1087"/>
        <v>A2</v>
      </c>
      <c r="AE4351" s="8" t="str">
        <f t="shared" si="1088"/>
        <v/>
      </c>
    </row>
    <row r="4352" spans="1:31" x14ac:dyDescent="0.25">
      <c r="A4352" s="9">
        <v>4468</v>
      </c>
      <c r="B4352" s="10" t="s">
        <v>4414</v>
      </c>
      <c r="C4352" s="10" t="s">
        <v>5522</v>
      </c>
      <c r="D4352" s="10" t="s">
        <v>28</v>
      </c>
      <c r="E4352" s="10" t="s">
        <v>29</v>
      </c>
      <c r="F4352" s="10">
        <v>90</v>
      </c>
      <c r="G4352" s="10" t="s">
        <v>9504</v>
      </c>
      <c r="H4352" s="10" t="s">
        <v>9505</v>
      </c>
      <c r="I4352" s="10" t="s">
        <v>908</v>
      </c>
      <c r="J4352" s="11">
        <v>44527</v>
      </c>
      <c r="K4352" s="10">
        <v>42</v>
      </c>
      <c r="L4352" s="10" t="s">
        <v>157</v>
      </c>
      <c r="M4352" s="12"/>
      <c r="O4352">
        <f t="shared" si="1089"/>
        <v>0</v>
      </c>
      <c r="Q4352" s="9" t="str">
        <f t="shared" si="1074"/>
        <v>4468</v>
      </c>
      <c r="R4352" s="10" t="str">
        <f t="shared" si="1075"/>
        <v>Blaine</v>
      </c>
      <c r="S4352" s="10" t="str">
        <f t="shared" si="1076"/>
        <v>Putnam</v>
      </c>
      <c r="T4352" s="10" t="str">
        <f t="shared" si="1077"/>
        <v>Mr</v>
      </c>
      <c r="U4352" s="10" t="str">
        <f t="shared" si="1078"/>
        <v>M</v>
      </c>
      <c r="V4352" s="10" t="str">
        <f t="shared" si="1079"/>
        <v>90</v>
      </c>
      <c r="W4352" s="10" t="str">
        <f t="shared" si="1080"/>
        <v>Summers Row</v>
      </c>
      <c r="X4352" s="10" t="str">
        <f t="shared" si="1081"/>
        <v>ow</v>
      </c>
      <c r="Y4352" s="10" t="str">
        <f t="shared" si="1082"/>
        <v>Summers Row</v>
      </c>
      <c r="Z4352" s="10" t="str">
        <f t="shared" si="1083"/>
        <v>Aberfeldy</v>
      </c>
      <c r="AA4352" s="10" t="str">
        <f t="shared" si="1084"/>
        <v>AB</v>
      </c>
      <c r="AB4352" s="11" t="str">
        <f t="shared" si="1085"/>
        <v>44527</v>
      </c>
      <c r="AC4352" s="10" t="str">
        <f t="shared" si="1086"/>
        <v>42</v>
      </c>
      <c r="AD4352" s="10" t="str">
        <f t="shared" si="1087"/>
        <v>C3</v>
      </c>
      <c r="AE4352" s="12" t="str">
        <f t="shared" si="1088"/>
        <v/>
      </c>
    </row>
    <row r="4353" spans="1:31" x14ac:dyDescent="0.25">
      <c r="A4353" s="5">
        <v>4469</v>
      </c>
      <c r="B4353" s="6" t="s">
        <v>1022</v>
      </c>
      <c r="C4353" s="6" t="s">
        <v>2339</v>
      </c>
      <c r="D4353" s="6" t="s">
        <v>28</v>
      </c>
      <c r="E4353" s="6" t="s">
        <v>29</v>
      </c>
      <c r="F4353" s="6">
        <v>90</v>
      </c>
      <c r="G4353" s="6" t="s">
        <v>9506</v>
      </c>
      <c r="H4353" s="6" t="s">
        <v>3377</v>
      </c>
      <c r="I4353" s="6" t="s">
        <v>2868</v>
      </c>
      <c r="J4353" s="7">
        <v>43881</v>
      </c>
      <c r="K4353" s="6">
        <v>87</v>
      </c>
      <c r="L4353" s="6" t="s">
        <v>52</v>
      </c>
      <c r="M4353" s="8"/>
      <c r="O4353">
        <f t="shared" si="1089"/>
        <v>0</v>
      </c>
      <c r="Q4353" s="5" t="str">
        <f t="shared" si="1074"/>
        <v>4469</v>
      </c>
      <c r="R4353" s="6" t="str">
        <f t="shared" si="1075"/>
        <v>Cesar</v>
      </c>
      <c r="S4353" s="6" t="str">
        <f t="shared" si="1076"/>
        <v>Oleary</v>
      </c>
      <c r="T4353" s="6" t="str">
        <f t="shared" si="1077"/>
        <v>Mr</v>
      </c>
      <c r="U4353" s="6" t="str">
        <f t="shared" si="1078"/>
        <v>M</v>
      </c>
      <c r="V4353" s="6" t="str">
        <f t="shared" si="1079"/>
        <v>90</v>
      </c>
      <c r="W4353" s="6" t="str">
        <f t="shared" si="1080"/>
        <v>Summers Town</v>
      </c>
      <c r="X4353" s="6" t="str">
        <f t="shared" si="1081"/>
        <v>wn</v>
      </c>
      <c r="Y4353" s="6" t="str">
        <f t="shared" si="1082"/>
        <v>Summers Town</v>
      </c>
      <c r="Z4353" s="6" t="str">
        <f t="shared" si="1083"/>
        <v>Bourne End</v>
      </c>
      <c r="AA4353" s="6" t="str">
        <f t="shared" si="1084"/>
        <v>PE</v>
      </c>
      <c r="AB4353" s="7" t="str">
        <f t="shared" si="1085"/>
        <v>43881</v>
      </c>
      <c r="AC4353" s="6" t="str">
        <f t="shared" si="1086"/>
        <v>87</v>
      </c>
      <c r="AD4353" s="6" t="str">
        <f t="shared" si="1087"/>
        <v>A1</v>
      </c>
      <c r="AE4353" s="8" t="str">
        <f t="shared" si="1088"/>
        <v/>
      </c>
    </row>
    <row r="4354" spans="1:31" x14ac:dyDescent="0.25">
      <c r="A4354" s="9">
        <v>4470</v>
      </c>
      <c r="B4354" s="10" t="s">
        <v>9507</v>
      </c>
      <c r="C4354" s="10" t="s">
        <v>5180</v>
      </c>
      <c r="D4354" s="10" t="s">
        <v>15</v>
      </c>
      <c r="E4354" s="10" t="s">
        <v>16</v>
      </c>
      <c r="F4354" s="10">
        <v>90</v>
      </c>
      <c r="G4354" s="10" t="s">
        <v>9508</v>
      </c>
      <c r="H4354" s="10" t="s">
        <v>4836</v>
      </c>
      <c r="I4354" s="10" t="s">
        <v>176</v>
      </c>
      <c r="J4354" s="11">
        <v>43623</v>
      </c>
      <c r="K4354" s="10">
        <v>62</v>
      </c>
      <c r="L4354" s="10" t="s">
        <v>44</v>
      </c>
      <c r="M4354" s="12"/>
      <c r="O4354">
        <f t="shared" si="1089"/>
        <v>0</v>
      </c>
      <c r="Q4354" s="9" t="str">
        <f t="shared" si="1074"/>
        <v>4470</v>
      </c>
      <c r="R4354" s="10" t="str">
        <f t="shared" si="1075"/>
        <v>Rena</v>
      </c>
      <c r="S4354" s="10" t="str">
        <f t="shared" si="1076"/>
        <v>Luna</v>
      </c>
      <c r="T4354" s="10" t="str">
        <f t="shared" si="1077"/>
        <v>Mrs</v>
      </c>
      <c r="U4354" s="10" t="str">
        <f t="shared" si="1078"/>
        <v>F</v>
      </c>
      <c r="V4354" s="10" t="str">
        <f t="shared" si="1079"/>
        <v>90</v>
      </c>
      <c r="W4354" s="10" t="str">
        <f t="shared" si="1080"/>
        <v>Summerstown</v>
      </c>
      <c r="X4354" s="10" t="str">
        <f t="shared" si="1081"/>
        <v>wn</v>
      </c>
      <c r="Y4354" s="10" t="str">
        <f t="shared" si="1082"/>
        <v>Summerstown</v>
      </c>
      <c r="Z4354" s="10" t="str">
        <f t="shared" si="1083"/>
        <v>Cornwall</v>
      </c>
      <c r="AA4354" s="10" t="str">
        <f t="shared" si="1084"/>
        <v>CW</v>
      </c>
      <c r="AB4354" s="11" t="str">
        <f t="shared" si="1085"/>
        <v>43623</v>
      </c>
      <c r="AC4354" s="10" t="str">
        <f t="shared" si="1086"/>
        <v>62</v>
      </c>
      <c r="AD4354" s="10" t="str">
        <f t="shared" si="1087"/>
        <v>D</v>
      </c>
      <c r="AE4354" s="12" t="str">
        <f t="shared" si="1088"/>
        <v/>
      </c>
    </row>
    <row r="4355" spans="1:31" x14ac:dyDescent="0.25">
      <c r="A4355" s="5">
        <v>4471</v>
      </c>
      <c r="B4355" s="6" t="s">
        <v>9509</v>
      </c>
      <c r="C4355" s="6" t="s">
        <v>1096</v>
      </c>
      <c r="D4355" s="6" t="s">
        <v>28</v>
      </c>
      <c r="E4355" s="6" t="s">
        <v>29</v>
      </c>
      <c r="F4355" s="6">
        <v>30</v>
      </c>
      <c r="G4355" s="6" t="s">
        <v>9510</v>
      </c>
      <c r="H4355" s="6" t="s">
        <v>1294</v>
      </c>
      <c r="I4355" s="6" t="s">
        <v>1194</v>
      </c>
      <c r="J4355" s="7">
        <v>44059</v>
      </c>
      <c r="K4355" s="6">
        <v>13</v>
      </c>
      <c r="L4355" s="6" t="s">
        <v>39</v>
      </c>
      <c r="M4355" s="8"/>
      <c r="O4355">
        <f t="shared" si="1089"/>
        <v>0</v>
      </c>
      <c r="Q4355" s="5" t="str">
        <f t="shared" si="1074"/>
        <v>4471</v>
      </c>
      <c r="R4355" s="6" t="str">
        <f t="shared" si="1075"/>
        <v>Woodrow</v>
      </c>
      <c r="S4355" s="6" t="str">
        <f t="shared" si="1076"/>
        <v>Dennison</v>
      </c>
      <c r="T4355" s="6" t="str">
        <f t="shared" si="1077"/>
        <v>Mr</v>
      </c>
      <c r="U4355" s="6" t="str">
        <f t="shared" si="1078"/>
        <v>M</v>
      </c>
      <c r="V4355" s="6" t="str">
        <f t="shared" si="1079"/>
        <v>30</v>
      </c>
      <c r="W4355" s="6" t="str">
        <f t="shared" si="1080"/>
        <v>Sumner Avenue</v>
      </c>
      <c r="X4355" s="6" t="str">
        <f t="shared" si="1081"/>
        <v>ue</v>
      </c>
      <c r="Y4355" s="6" t="str">
        <f t="shared" si="1082"/>
        <v>Sumner Avenue</v>
      </c>
      <c r="Z4355" s="6" t="str">
        <f t="shared" si="1083"/>
        <v>Dymock</v>
      </c>
      <c r="AA4355" s="6" t="str">
        <f t="shared" si="1084"/>
        <v>LU</v>
      </c>
      <c r="AB4355" s="7" t="str">
        <f t="shared" si="1085"/>
        <v>44059</v>
      </c>
      <c r="AC4355" s="6" t="str">
        <f t="shared" si="1086"/>
        <v>13</v>
      </c>
      <c r="AD4355" s="6" t="str">
        <f t="shared" si="1087"/>
        <v>C1</v>
      </c>
      <c r="AE4355" s="8" t="str">
        <f t="shared" si="1088"/>
        <v/>
      </c>
    </row>
    <row r="4356" spans="1:31" x14ac:dyDescent="0.25">
      <c r="A4356" s="9">
        <v>4472</v>
      </c>
      <c r="B4356" s="10" t="s">
        <v>6168</v>
      </c>
      <c r="C4356" s="10" t="s">
        <v>1281</v>
      </c>
      <c r="D4356" s="10" t="s">
        <v>28</v>
      </c>
      <c r="E4356" s="10" t="s">
        <v>29</v>
      </c>
      <c r="F4356" s="10">
        <v>90</v>
      </c>
      <c r="G4356" s="10" t="s">
        <v>9511</v>
      </c>
      <c r="H4356" s="10" t="s">
        <v>3809</v>
      </c>
      <c r="I4356" s="10" t="s">
        <v>1447</v>
      </c>
      <c r="J4356" s="11">
        <v>43675</v>
      </c>
      <c r="K4356" s="10">
        <v>18</v>
      </c>
      <c r="L4356" s="10" t="s">
        <v>68</v>
      </c>
      <c r="M4356" s="12"/>
      <c r="O4356">
        <f t="shared" si="1089"/>
        <v>0</v>
      </c>
      <c r="Q4356" s="9" t="str">
        <f t="shared" si="1074"/>
        <v>4472</v>
      </c>
      <c r="R4356" s="10" t="str">
        <f t="shared" si="1075"/>
        <v>Mitchell</v>
      </c>
      <c r="S4356" s="10" t="str">
        <f t="shared" si="1076"/>
        <v>Moyer</v>
      </c>
      <c r="T4356" s="10" t="str">
        <f t="shared" si="1077"/>
        <v>Mr</v>
      </c>
      <c r="U4356" s="10" t="str">
        <f t="shared" si="1078"/>
        <v>M</v>
      </c>
      <c r="V4356" s="10" t="str">
        <f t="shared" si="1079"/>
        <v>90</v>
      </c>
      <c r="W4356" s="10" t="str">
        <f t="shared" si="1080"/>
        <v>Sumner Estate</v>
      </c>
      <c r="X4356" s="10" t="str">
        <f t="shared" si="1081"/>
        <v>te</v>
      </c>
      <c r="Y4356" s="10" t="str">
        <f t="shared" si="1082"/>
        <v>Sumner Estate</v>
      </c>
      <c r="Z4356" s="10" t="str">
        <f t="shared" si="1083"/>
        <v>Barton-Upon-Humber</v>
      </c>
      <c r="AA4356" s="10" t="str">
        <f t="shared" si="1084"/>
        <v>S</v>
      </c>
      <c r="AB4356" s="11" t="str">
        <f t="shared" si="1085"/>
        <v>43675</v>
      </c>
      <c r="AC4356" s="10" t="str">
        <f t="shared" si="1086"/>
        <v>18</v>
      </c>
      <c r="AD4356" s="10" t="str">
        <f t="shared" si="1087"/>
        <v>A2</v>
      </c>
      <c r="AE4356" s="12" t="str">
        <f t="shared" si="1088"/>
        <v/>
      </c>
    </row>
    <row r="4357" spans="1:31" x14ac:dyDescent="0.25">
      <c r="A4357" s="5">
        <v>4473</v>
      </c>
      <c r="B4357" s="6" t="s">
        <v>1740</v>
      </c>
      <c r="C4357" s="6" t="s">
        <v>1754</v>
      </c>
      <c r="D4357" s="6" t="s">
        <v>28</v>
      </c>
      <c r="E4357" s="6" t="s">
        <v>29</v>
      </c>
      <c r="F4357" s="6">
        <v>60</v>
      </c>
      <c r="G4357" s="6" t="s">
        <v>9512</v>
      </c>
      <c r="H4357" s="6" t="s">
        <v>1412</v>
      </c>
      <c r="I4357" s="6" t="s">
        <v>32</v>
      </c>
      <c r="J4357" s="7">
        <v>44477</v>
      </c>
      <c r="K4357" s="6">
        <v>70</v>
      </c>
      <c r="L4357" s="6" t="s">
        <v>20</v>
      </c>
      <c r="M4357" s="8"/>
      <c r="O4357">
        <f t="shared" si="1089"/>
        <v>0</v>
      </c>
      <c r="Q4357" s="5" t="str">
        <f t="shared" si="1074"/>
        <v>4473</v>
      </c>
      <c r="R4357" s="6" t="str">
        <f t="shared" si="1075"/>
        <v>Craig</v>
      </c>
      <c r="S4357" s="6" t="str">
        <f t="shared" si="1076"/>
        <v>Mendez</v>
      </c>
      <c r="T4357" s="6" t="str">
        <f t="shared" si="1077"/>
        <v>Mr</v>
      </c>
      <c r="U4357" s="6" t="str">
        <f t="shared" si="1078"/>
        <v>M</v>
      </c>
      <c r="V4357" s="6" t="str">
        <f t="shared" si="1079"/>
        <v>60</v>
      </c>
      <c r="W4357" s="6" t="str">
        <f t="shared" si="1080"/>
        <v>Sumner Street</v>
      </c>
      <c r="X4357" s="6" t="str">
        <f t="shared" si="1081"/>
        <v>et</v>
      </c>
      <c r="Y4357" s="6" t="str">
        <f t="shared" si="1082"/>
        <v>Sumner Street</v>
      </c>
      <c r="Z4357" s="6" t="str">
        <f t="shared" si="1083"/>
        <v>Winchester</v>
      </c>
      <c r="AA4357" s="6" t="str">
        <f t="shared" si="1084"/>
        <v>WC</v>
      </c>
      <c r="AB4357" s="7" t="str">
        <f t="shared" si="1085"/>
        <v>44477</v>
      </c>
      <c r="AC4357" s="6" t="str">
        <f t="shared" si="1086"/>
        <v>70</v>
      </c>
      <c r="AD4357" s="6" t="str">
        <f t="shared" si="1087"/>
        <v>B</v>
      </c>
      <c r="AE4357" s="8" t="str">
        <f t="shared" si="1088"/>
        <v/>
      </c>
    </row>
    <row r="4358" spans="1:31" x14ac:dyDescent="0.25">
      <c r="A4358" s="9">
        <v>4474</v>
      </c>
      <c r="B4358" s="10" t="s">
        <v>9513</v>
      </c>
      <c r="C4358" s="10" t="s">
        <v>8104</v>
      </c>
      <c r="D4358" s="10" t="s">
        <v>49</v>
      </c>
      <c r="E4358" s="10" t="s">
        <v>16</v>
      </c>
      <c r="F4358" s="10">
        <v>30</v>
      </c>
      <c r="G4358" s="10" t="s">
        <v>9514</v>
      </c>
      <c r="H4358" s="10" t="s">
        <v>3863</v>
      </c>
      <c r="I4358" s="10" t="s">
        <v>32</v>
      </c>
      <c r="J4358" s="11">
        <v>44528</v>
      </c>
      <c r="K4358" s="10">
        <v>88</v>
      </c>
      <c r="L4358" s="10" t="s">
        <v>68</v>
      </c>
      <c r="M4358" s="12"/>
      <c r="O4358">
        <f t="shared" si="1089"/>
        <v>0</v>
      </c>
      <c r="Q4358" s="9" t="str">
        <f t="shared" ref="Q4358:Q4421" si="1090">TRIM(A4358)</f>
        <v>4474</v>
      </c>
      <c r="R4358" s="10" t="str">
        <f t="shared" ref="R4358:R4421" si="1091">TRIM(B4358)</f>
        <v>Evie</v>
      </c>
      <c r="S4358" s="10" t="str">
        <f t="shared" ref="S4358:S4421" si="1092">TRIM(C4358)</f>
        <v>Piper</v>
      </c>
      <c r="T4358" s="10" t="str">
        <f t="shared" ref="T4358:T4421" si="1093">TRIM(D4358)</f>
        <v>Miss</v>
      </c>
      <c r="U4358" s="10" t="str">
        <f t="shared" ref="U4358:U4421" si="1094">IF(ISNUMBER(SEARCH("f",TRIM(E4358))),"F","M")</f>
        <v>F</v>
      </c>
      <c r="V4358" s="10" t="str">
        <f t="shared" ref="V4358:V4421" si="1095">TRIM(F4358)</f>
        <v>30</v>
      </c>
      <c r="W4358" s="10" t="str">
        <f t="shared" ref="W4358:W4421" si="1096">SUBSTITUTE(SUBSTITUTE(SUBSTITUTE(PROPER(TRIM(G4358)),"(?)","")," (No",""),"'S","'s")</f>
        <v>Sun Cottages</v>
      </c>
      <c r="X4358" s="10" t="str">
        <f t="shared" ref="X4358:X4421" si="1097">RIGHT(W4358,2)</f>
        <v>es</v>
      </c>
      <c r="Y4358" s="10" t="str">
        <f t="shared" ref="Y4358:Y4421" si="1098">IF(OR(X4358="St",X4358="Av",X4358="Pl"),SUBSTITUTE(SUBSTITUTE(SUBSTITUTE(SUBSTITUTE(SUBSTITUTE(SUBSTITUTE(SUBSTITUTE(W4358,"Rd","Road"),"St","Street"),"Cls", "Close"),"Plc","Place"),"Bldgs","Buildings"),"Av","Avenue"),"Pl","Place"),SUBSTITUTE(SUBSTITUTE(SUBSTITUTE(SUBSTITUTE(SUBSTITUTE(W4358,"Rd","Road"),"Cls", "Close"),"Plc","Place"),"Bldgs","Buildings"),"Crt","Court"))</f>
        <v>Sun Cottages</v>
      </c>
      <c r="Z4358" s="10" t="str">
        <f t="shared" ref="Z4358:Z4421" si="1099">TRIM(H4358)</f>
        <v>Looe</v>
      </c>
      <c r="AA4358" s="10" t="str">
        <f t="shared" ref="AA4358:AA4421" si="1100">TRIM(I4358)</f>
        <v>WC</v>
      </c>
      <c r="AB4358" s="11" t="str">
        <f t="shared" ref="AB4358:AB4421" si="1101">TRIM(J4358)</f>
        <v>44528</v>
      </c>
      <c r="AC4358" s="10" t="str">
        <f t="shared" ref="AC4358:AC4421" si="1102">TRIM(K4358)</f>
        <v>88</v>
      </c>
      <c r="AD4358" s="10" t="str">
        <f t="shared" ref="AD4358:AD4421" si="1103">TRIM(L4358)</f>
        <v>A2</v>
      </c>
      <c r="AE4358" s="12" t="str">
        <f t="shared" ref="AE4358:AE4421" si="1104">TRIM(M4358)</f>
        <v/>
      </c>
    </row>
    <row r="4359" spans="1:31" x14ac:dyDescent="0.25">
      <c r="A4359" s="5">
        <v>4475</v>
      </c>
      <c r="B4359" s="6" t="s">
        <v>6520</v>
      </c>
      <c r="C4359" s="6" t="s">
        <v>9515</v>
      </c>
      <c r="D4359" s="6" t="s">
        <v>28</v>
      </c>
      <c r="E4359" s="6" t="s">
        <v>29</v>
      </c>
      <c r="F4359" s="6">
        <v>60</v>
      </c>
      <c r="G4359" s="6" t="s">
        <v>9516</v>
      </c>
      <c r="H4359" s="6" t="s">
        <v>126</v>
      </c>
      <c r="I4359" s="6" t="s">
        <v>127</v>
      </c>
      <c r="J4359" s="7">
        <v>43982</v>
      </c>
      <c r="K4359" s="6">
        <v>79</v>
      </c>
      <c r="L4359" s="6" t="s">
        <v>68</v>
      </c>
      <c r="M4359" s="8"/>
      <c r="O4359">
        <f t="shared" si="1089"/>
        <v>0</v>
      </c>
      <c r="Q4359" s="5" t="str">
        <f t="shared" si="1090"/>
        <v>4475</v>
      </c>
      <c r="R4359" s="6" t="str">
        <f t="shared" si="1091"/>
        <v>Grant</v>
      </c>
      <c r="S4359" s="6" t="str">
        <f t="shared" si="1092"/>
        <v>Bonds</v>
      </c>
      <c r="T4359" s="6" t="str">
        <f t="shared" si="1093"/>
        <v>Mr</v>
      </c>
      <c r="U4359" s="6" t="str">
        <f t="shared" si="1094"/>
        <v>M</v>
      </c>
      <c r="V4359" s="6" t="str">
        <f t="shared" si="1095"/>
        <v>60</v>
      </c>
      <c r="W4359" s="6" t="str">
        <f t="shared" si="1096"/>
        <v>Sun Lane</v>
      </c>
      <c r="X4359" s="6" t="str">
        <f t="shared" si="1097"/>
        <v>ne</v>
      </c>
      <c r="Y4359" s="6" t="str">
        <f t="shared" si="1098"/>
        <v>Sun Lane</v>
      </c>
      <c r="Z4359" s="6" t="str">
        <f t="shared" si="1099"/>
        <v>Caersws</v>
      </c>
      <c r="AA4359" s="6" t="str">
        <f t="shared" si="1100"/>
        <v>WS</v>
      </c>
      <c r="AB4359" s="7" t="str">
        <f t="shared" si="1101"/>
        <v>43982</v>
      </c>
      <c r="AC4359" s="6" t="str">
        <f t="shared" si="1102"/>
        <v>79</v>
      </c>
      <c r="AD4359" s="6" t="str">
        <f t="shared" si="1103"/>
        <v>A2</v>
      </c>
      <c r="AE4359" s="8" t="str">
        <f t="shared" si="1104"/>
        <v/>
      </c>
    </row>
    <row r="4360" spans="1:31" x14ac:dyDescent="0.25">
      <c r="A4360" s="9">
        <v>4476</v>
      </c>
      <c r="B4360" s="10" t="s">
        <v>9517</v>
      </c>
      <c r="C4360" s="10" t="s">
        <v>9121</v>
      </c>
      <c r="D4360" s="10" t="s">
        <v>49</v>
      </c>
      <c r="E4360" s="10" t="s">
        <v>16</v>
      </c>
      <c r="F4360" s="10">
        <v>90</v>
      </c>
      <c r="G4360" s="10" t="s">
        <v>9518</v>
      </c>
      <c r="H4360" s="10" t="s">
        <v>1753</v>
      </c>
      <c r="I4360" s="10" t="s">
        <v>38</v>
      </c>
      <c r="J4360" s="11">
        <v>44338</v>
      </c>
      <c r="K4360" s="10">
        <v>72</v>
      </c>
      <c r="L4360" s="10" t="s">
        <v>39</v>
      </c>
      <c r="M4360" s="12"/>
      <c r="O4360">
        <f t="shared" si="1089"/>
        <v>0</v>
      </c>
      <c r="Q4360" s="9" t="str">
        <f t="shared" si="1090"/>
        <v>4476</v>
      </c>
      <c r="R4360" s="10" t="str">
        <f t="shared" si="1091"/>
        <v>Jeanmarie</v>
      </c>
      <c r="S4360" s="10" t="str">
        <f t="shared" si="1092"/>
        <v>Bonilla</v>
      </c>
      <c r="T4360" s="10" t="str">
        <f t="shared" si="1093"/>
        <v>Miss</v>
      </c>
      <c r="U4360" s="10" t="str">
        <f t="shared" si="1094"/>
        <v>F</v>
      </c>
      <c r="V4360" s="10" t="str">
        <f t="shared" si="1095"/>
        <v>90</v>
      </c>
      <c r="W4360" s="10" t="str">
        <f t="shared" si="1096"/>
        <v>Sun Road</v>
      </c>
      <c r="X4360" s="10" t="str">
        <f t="shared" si="1097"/>
        <v>ad</v>
      </c>
      <c r="Y4360" s="10" t="str">
        <f t="shared" si="1098"/>
        <v>Sun Road</v>
      </c>
      <c r="Z4360" s="10" t="str">
        <f t="shared" si="1099"/>
        <v>Dunstable</v>
      </c>
      <c r="AA4360" s="10" t="str">
        <f t="shared" si="1100"/>
        <v>RM</v>
      </c>
      <c r="AB4360" s="11" t="str">
        <f t="shared" si="1101"/>
        <v>44338</v>
      </c>
      <c r="AC4360" s="10" t="str">
        <f t="shared" si="1102"/>
        <v>72</v>
      </c>
      <c r="AD4360" s="10" t="str">
        <f t="shared" si="1103"/>
        <v>C1</v>
      </c>
      <c r="AE4360" s="12" t="str">
        <f t="shared" si="1104"/>
        <v/>
      </c>
    </row>
    <row r="4361" spans="1:31" x14ac:dyDescent="0.25">
      <c r="A4361" s="5">
        <v>4477</v>
      </c>
      <c r="B4361" s="6" t="s">
        <v>235</v>
      </c>
      <c r="C4361" s="6" t="s">
        <v>704</v>
      </c>
      <c r="D4361" s="6" t="s">
        <v>28</v>
      </c>
      <c r="E4361" s="6" t="s">
        <v>29</v>
      </c>
      <c r="F4361" s="6">
        <v>60</v>
      </c>
      <c r="G4361" s="6" t="s">
        <v>9519</v>
      </c>
      <c r="H4361" s="6" t="s">
        <v>1777</v>
      </c>
      <c r="I4361" s="6" t="s">
        <v>32</v>
      </c>
      <c r="J4361" s="7">
        <v>43899</v>
      </c>
      <c r="K4361" s="6">
        <v>40</v>
      </c>
      <c r="L4361" s="6" t="s">
        <v>62</v>
      </c>
      <c r="M4361" s="8"/>
      <c r="O4361">
        <f t="shared" si="1089"/>
        <v>0</v>
      </c>
      <c r="Q4361" s="5" t="str">
        <f t="shared" si="1090"/>
        <v>4477</v>
      </c>
      <c r="R4361" s="6" t="str">
        <f t="shared" si="1091"/>
        <v>Quinn</v>
      </c>
      <c r="S4361" s="6" t="str">
        <f t="shared" si="1092"/>
        <v>Lancaster</v>
      </c>
      <c r="T4361" s="6" t="str">
        <f t="shared" si="1093"/>
        <v>Mr</v>
      </c>
      <c r="U4361" s="6" t="str">
        <f t="shared" si="1094"/>
        <v>M</v>
      </c>
      <c r="V4361" s="6" t="str">
        <f t="shared" si="1095"/>
        <v>60</v>
      </c>
      <c r="W4361" s="6" t="str">
        <f t="shared" si="1096"/>
        <v>Sun Tavern</v>
      </c>
      <c r="X4361" s="6" t="str">
        <f t="shared" si="1097"/>
        <v>rn</v>
      </c>
      <c r="Y4361" s="6" t="str">
        <f t="shared" si="1098"/>
        <v>Sun Tavern</v>
      </c>
      <c r="Z4361" s="6" t="str">
        <f t="shared" si="1099"/>
        <v>Morecambe</v>
      </c>
      <c r="AA4361" s="6" t="str">
        <f t="shared" si="1100"/>
        <v>WC</v>
      </c>
      <c r="AB4361" s="7" t="str">
        <f t="shared" si="1101"/>
        <v>43899</v>
      </c>
      <c r="AC4361" s="6" t="str">
        <f t="shared" si="1102"/>
        <v>40</v>
      </c>
      <c r="AD4361" s="6" t="str">
        <f t="shared" si="1103"/>
        <v>C4</v>
      </c>
      <c r="AE4361" s="8" t="str">
        <f t="shared" si="1104"/>
        <v/>
      </c>
    </row>
    <row r="4362" spans="1:31" x14ac:dyDescent="0.25">
      <c r="A4362" s="9">
        <v>4478</v>
      </c>
      <c r="B4362" s="10" t="s">
        <v>6316</v>
      </c>
      <c r="C4362" s="10" t="s">
        <v>1042</v>
      </c>
      <c r="D4362" s="10" t="s">
        <v>49</v>
      </c>
      <c r="E4362" s="10" t="s">
        <v>16</v>
      </c>
      <c r="F4362" s="10">
        <v>30</v>
      </c>
      <c r="G4362" s="10" t="s">
        <v>9519</v>
      </c>
      <c r="H4362" s="10" t="s">
        <v>385</v>
      </c>
      <c r="I4362" s="10" t="s">
        <v>32</v>
      </c>
      <c r="J4362" s="11">
        <v>44508</v>
      </c>
      <c r="K4362" s="10">
        <v>25</v>
      </c>
      <c r="L4362" s="10" t="s">
        <v>33</v>
      </c>
      <c r="M4362" s="12"/>
      <c r="O4362">
        <f t="shared" ref="O4362:O4425" si="1105">COUNTBLANK(A4362:L4362)+COUNTIF(K4362,0)</f>
        <v>0</v>
      </c>
      <c r="Q4362" s="9" t="str">
        <f t="shared" si="1090"/>
        <v>4478</v>
      </c>
      <c r="R4362" s="10" t="str">
        <f t="shared" si="1091"/>
        <v>Ivana</v>
      </c>
      <c r="S4362" s="10" t="str">
        <f t="shared" si="1092"/>
        <v>Stout</v>
      </c>
      <c r="T4362" s="10" t="str">
        <f t="shared" si="1093"/>
        <v>Miss</v>
      </c>
      <c r="U4362" s="10" t="str">
        <f t="shared" si="1094"/>
        <v>F</v>
      </c>
      <c r="V4362" s="10" t="str">
        <f t="shared" si="1095"/>
        <v>30</v>
      </c>
      <c r="W4362" s="10" t="str">
        <f t="shared" si="1096"/>
        <v>Sun Tavern</v>
      </c>
      <c r="X4362" s="10" t="str">
        <f t="shared" si="1097"/>
        <v>rn</v>
      </c>
      <c r="Y4362" s="10" t="str">
        <f t="shared" si="1098"/>
        <v>Sun Tavern</v>
      </c>
      <c r="Z4362" s="10" t="str">
        <f t="shared" si="1099"/>
        <v>South Yorkshire</v>
      </c>
      <c r="AA4362" s="10" t="str">
        <f t="shared" si="1100"/>
        <v>WC</v>
      </c>
      <c r="AB4362" s="11" t="str">
        <f t="shared" si="1101"/>
        <v>44508</v>
      </c>
      <c r="AC4362" s="10" t="str">
        <f t="shared" si="1102"/>
        <v>25</v>
      </c>
      <c r="AD4362" s="10" t="str">
        <f t="shared" si="1103"/>
        <v>A3</v>
      </c>
      <c r="AE4362" s="12" t="str">
        <f t="shared" si="1104"/>
        <v/>
      </c>
    </row>
    <row r="4363" spans="1:31" x14ac:dyDescent="0.25">
      <c r="A4363" s="9">
        <v>4480</v>
      </c>
      <c r="B4363" s="10" t="s">
        <v>9520</v>
      </c>
      <c r="C4363" s="10" t="s">
        <v>6535</v>
      </c>
      <c r="D4363" s="10" t="s">
        <v>41</v>
      </c>
      <c r="E4363" s="10" t="s">
        <v>16</v>
      </c>
      <c r="F4363" s="10">
        <v>90</v>
      </c>
      <c r="G4363" s="10" t="s">
        <v>9521</v>
      </c>
      <c r="H4363" s="10" t="s">
        <v>3902</v>
      </c>
      <c r="I4363" s="10" t="s">
        <v>171</v>
      </c>
      <c r="J4363" s="11">
        <v>44485</v>
      </c>
      <c r="K4363" s="10">
        <v>67</v>
      </c>
      <c r="L4363" s="10" t="s">
        <v>39</v>
      </c>
      <c r="M4363" s="12"/>
      <c r="O4363">
        <f t="shared" si="1105"/>
        <v>0</v>
      </c>
      <c r="Q4363" s="9" t="str">
        <f t="shared" si="1090"/>
        <v>4480</v>
      </c>
      <c r="R4363" s="10" t="str">
        <f t="shared" si="1091"/>
        <v>Wonda</v>
      </c>
      <c r="S4363" s="10" t="str">
        <f t="shared" si="1092"/>
        <v>Roberson</v>
      </c>
      <c r="T4363" s="10" t="str">
        <f t="shared" si="1093"/>
        <v>Ms</v>
      </c>
      <c r="U4363" s="10" t="str">
        <f t="shared" si="1094"/>
        <v>F</v>
      </c>
      <c r="V4363" s="10" t="str">
        <f t="shared" si="1095"/>
        <v>90</v>
      </c>
      <c r="W4363" s="10" t="str">
        <f t="shared" si="1096"/>
        <v>Sun Terrace</v>
      </c>
      <c r="X4363" s="10" t="str">
        <f t="shared" si="1097"/>
        <v>ce</v>
      </c>
      <c r="Y4363" s="10" t="str">
        <f t="shared" si="1098"/>
        <v>Sun Terrace</v>
      </c>
      <c r="Z4363" s="10" t="str">
        <f t="shared" si="1099"/>
        <v>Colwyn Bay</v>
      </c>
      <c r="AA4363" s="10" t="str">
        <f t="shared" si="1100"/>
        <v>PR</v>
      </c>
      <c r="AB4363" s="11" t="str">
        <f t="shared" si="1101"/>
        <v>44485</v>
      </c>
      <c r="AC4363" s="10" t="str">
        <f t="shared" si="1102"/>
        <v>67</v>
      </c>
      <c r="AD4363" s="10" t="str">
        <f t="shared" si="1103"/>
        <v>C1</v>
      </c>
      <c r="AE4363" s="12" t="str">
        <f t="shared" si="1104"/>
        <v/>
      </c>
    </row>
    <row r="4364" spans="1:31" x14ac:dyDescent="0.25">
      <c r="A4364" s="5">
        <v>4481</v>
      </c>
      <c r="B4364" s="6" t="s">
        <v>429</v>
      </c>
      <c r="C4364" s="6" t="s">
        <v>564</v>
      </c>
      <c r="D4364" s="6" t="s">
        <v>28</v>
      </c>
      <c r="E4364" s="6" t="s">
        <v>29</v>
      </c>
      <c r="F4364" s="6">
        <v>90</v>
      </c>
      <c r="G4364" s="6" t="s">
        <v>9522</v>
      </c>
      <c r="H4364" s="6" t="s">
        <v>3138</v>
      </c>
      <c r="I4364" s="6" t="s">
        <v>144</v>
      </c>
      <c r="J4364" s="7">
        <v>44145</v>
      </c>
      <c r="K4364" s="6">
        <v>81</v>
      </c>
      <c r="L4364" s="6" t="s">
        <v>20</v>
      </c>
      <c r="M4364" s="8"/>
      <c r="O4364">
        <f t="shared" si="1105"/>
        <v>0</v>
      </c>
      <c r="Q4364" s="5" t="str">
        <f t="shared" si="1090"/>
        <v>4481</v>
      </c>
      <c r="R4364" s="6" t="str">
        <f t="shared" si="1091"/>
        <v>Micah</v>
      </c>
      <c r="S4364" s="6" t="str">
        <f t="shared" si="1092"/>
        <v>Brandon</v>
      </c>
      <c r="T4364" s="6" t="str">
        <f t="shared" si="1093"/>
        <v>Mr</v>
      </c>
      <c r="U4364" s="6" t="str">
        <f t="shared" si="1094"/>
        <v>M</v>
      </c>
      <c r="V4364" s="6" t="str">
        <f t="shared" si="1095"/>
        <v>90</v>
      </c>
      <c r="W4364" s="6" t="str">
        <f t="shared" si="1096"/>
        <v>Sunbury Avenue</v>
      </c>
      <c r="X4364" s="6" t="str">
        <f t="shared" si="1097"/>
        <v>ue</v>
      </c>
      <c r="Y4364" s="6" t="str">
        <f t="shared" si="1098"/>
        <v>Sunbury Avenue</v>
      </c>
      <c r="Z4364" s="6" t="str">
        <f t="shared" si="1099"/>
        <v>Halkirk</v>
      </c>
      <c r="AA4364" s="6" t="str">
        <f t="shared" si="1100"/>
        <v>UB</v>
      </c>
      <c r="AB4364" s="7" t="str">
        <f t="shared" si="1101"/>
        <v>44145</v>
      </c>
      <c r="AC4364" s="6" t="str">
        <f t="shared" si="1102"/>
        <v>81</v>
      </c>
      <c r="AD4364" s="6" t="str">
        <f t="shared" si="1103"/>
        <v>B</v>
      </c>
      <c r="AE4364" s="8" t="str">
        <f t="shared" si="1104"/>
        <v/>
      </c>
    </row>
    <row r="4365" spans="1:31" x14ac:dyDescent="0.25">
      <c r="A4365" s="9">
        <v>4482</v>
      </c>
      <c r="B4365" s="10" t="s">
        <v>9523</v>
      </c>
      <c r="C4365" s="10" t="s">
        <v>4906</v>
      </c>
      <c r="D4365" s="10" t="s">
        <v>28</v>
      </c>
      <c r="E4365" s="10" t="s">
        <v>29</v>
      </c>
      <c r="F4365" s="10">
        <v>90</v>
      </c>
      <c r="G4365" s="10" t="s">
        <v>9524</v>
      </c>
      <c r="H4365" s="10" t="s">
        <v>6977</v>
      </c>
      <c r="I4365" s="10" t="s">
        <v>206</v>
      </c>
      <c r="J4365" s="11">
        <v>43922</v>
      </c>
      <c r="K4365" s="10">
        <v>91</v>
      </c>
      <c r="L4365" s="10" t="s">
        <v>68</v>
      </c>
      <c r="M4365" s="12"/>
      <c r="O4365">
        <f t="shared" si="1105"/>
        <v>0</v>
      </c>
      <c r="Q4365" s="9" t="str">
        <f t="shared" si="1090"/>
        <v>4482</v>
      </c>
      <c r="R4365" s="10" t="str">
        <f t="shared" si="1091"/>
        <v>Pete</v>
      </c>
      <c r="S4365" s="10" t="str">
        <f t="shared" si="1092"/>
        <v>Sutton</v>
      </c>
      <c r="T4365" s="10" t="str">
        <f t="shared" si="1093"/>
        <v>Mr</v>
      </c>
      <c r="U4365" s="10" t="str">
        <f t="shared" si="1094"/>
        <v>M</v>
      </c>
      <c r="V4365" s="10" t="str">
        <f t="shared" si="1095"/>
        <v>90</v>
      </c>
      <c r="W4365" s="10" t="str">
        <f t="shared" si="1096"/>
        <v>Sunbury Workshops</v>
      </c>
      <c r="X4365" s="10" t="str">
        <f t="shared" si="1097"/>
        <v>ps</v>
      </c>
      <c r="Y4365" s="10" t="str">
        <f t="shared" si="1098"/>
        <v>Sunbury Workshops</v>
      </c>
      <c r="Z4365" s="10" t="str">
        <f t="shared" si="1099"/>
        <v>Choppington</v>
      </c>
      <c r="AA4365" s="10" t="str">
        <f t="shared" si="1100"/>
        <v>DH</v>
      </c>
      <c r="AB4365" s="11" t="str">
        <f t="shared" si="1101"/>
        <v>43922</v>
      </c>
      <c r="AC4365" s="10" t="str">
        <f t="shared" si="1102"/>
        <v>91</v>
      </c>
      <c r="AD4365" s="10" t="str">
        <f t="shared" si="1103"/>
        <v>A2</v>
      </c>
      <c r="AE4365" s="12" t="str">
        <f t="shared" si="1104"/>
        <v/>
      </c>
    </row>
    <row r="4366" spans="1:31" x14ac:dyDescent="0.25">
      <c r="A4366" s="5">
        <v>4483</v>
      </c>
      <c r="B4366" s="6" t="s">
        <v>5866</v>
      </c>
      <c r="C4366" s="6" t="s">
        <v>9006</v>
      </c>
      <c r="D4366" s="6" t="s">
        <v>28</v>
      </c>
      <c r="E4366" s="6" t="s">
        <v>29</v>
      </c>
      <c r="F4366" s="6">
        <v>30</v>
      </c>
      <c r="G4366" s="6" t="s">
        <v>9525</v>
      </c>
      <c r="H4366" s="6" t="s">
        <v>1534</v>
      </c>
      <c r="I4366" s="6" t="s">
        <v>32</v>
      </c>
      <c r="J4366" s="7">
        <v>44044</v>
      </c>
      <c r="K4366" s="6">
        <v>38</v>
      </c>
      <c r="L4366" s="6" t="s">
        <v>157</v>
      </c>
      <c r="M4366" s="8"/>
      <c r="O4366">
        <f t="shared" si="1105"/>
        <v>0</v>
      </c>
      <c r="Q4366" s="5" t="str">
        <f t="shared" si="1090"/>
        <v>4483</v>
      </c>
      <c r="R4366" s="6" t="str">
        <f t="shared" si="1091"/>
        <v>Antony</v>
      </c>
      <c r="S4366" s="6" t="str">
        <f t="shared" si="1092"/>
        <v>Mcgowan</v>
      </c>
      <c r="T4366" s="6" t="str">
        <f t="shared" si="1093"/>
        <v>Mr</v>
      </c>
      <c r="U4366" s="6" t="str">
        <f t="shared" si="1094"/>
        <v>M</v>
      </c>
      <c r="V4366" s="6" t="str">
        <f t="shared" si="1095"/>
        <v>30</v>
      </c>
      <c r="W4366" s="6" t="str">
        <f t="shared" si="1096"/>
        <v>Sundew Ave</v>
      </c>
      <c r="X4366" s="6" t="str">
        <f t="shared" si="1097"/>
        <v>ve</v>
      </c>
      <c r="Y4366" s="6" t="str">
        <f t="shared" si="1098"/>
        <v>Sundew Ave</v>
      </c>
      <c r="Z4366" s="6" t="str">
        <f t="shared" si="1099"/>
        <v>Stevenston</v>
      </c>
      <c r="AA4366" s="6" t="str">
        <f t="shared" si="1100"/>
        <v>WC</v>
      </c>
      <c r="AB4366" s="7" t="str">
        <f t="shared" si="1101"/>
        <v>44044</v>
      </c>
      <c r="AC4366" s="6" t="str">
        <f t="shared" si="1102"/>
        <v>38</v>
      </c>
      <c r="AD4366" s="6" t="str">
        <f t="shared" si="1103"/>
        <v>C3</v>
      </c>
      <c r="AE4366" s="8" t="str">
        <f t="shared" si="1104"/>
        <v/>
      </c>
    </row>
    <row r="4367" spans="1:31" x14ac:dyDescent="0.25">
      <c r="A4367" s="9">
        <v>4484</v>
      </c>
      <c r="B4367" s="10" t="s">
        <v>7191</v>
      </c>
      <c r="C4367" s="10" t="s">
        <v>4273</v>
      </c>
      <c r="D4367" s="10" t="s">
        <v>28</v>
      </c>
      <c r="E4367" s="10" t="s">
        <v>29</v>
      </c>
      <c r="F4367" s="10">
        <v>90</v>
      </c>
      <c r="G4367" s="10" t="s">
        <v>9526</v>
      </c>
      <c r="H4367" s="10" t="s">
        <v>4578</v>
      </c>
      <c r="I4367" s="10" t="s">
        <v>38</v>
      </c>
      <c r="J4367" s="11">
        <v>43809</v>
      </c>
      <c r="K4367" s="10">
        <v>47</v>
      </c>
      <c r="L4367" s="10" t="s">
        <v>33</v>
      </c>
      <c r="M4367" s="12"/>
      <c r="O4367">
        <f t="shared" si="1105"/>
        <v>0</v>
      </c>
      <c r="Q4367" s="9" t="str">
        <f t="shared" si="1090"/>
        <v>4484</v>
      </c>
      <c r="R4367" s="10" t="str">
        <f t="shared" si="1091"/>
        <v>Cristopher</v>
      </c>
      <c r="S4367" s="10" t="str">
        <f t="shared" si="1092"/>
        <v>Farrell</v>
      </c>
      <c r="T4367" s="10" t="str">
        <f t="shared" si="1093"/>
        <v>Mr</v>
      </c>
      <c r="U4367" s="10" t="str">
        <f t="shared" si="1094"/>
        <v>M</v>
      </c>
      <c r="V4367" s="10" t="str">
        <f t="shared" si="1095"/>
        <v>90</v>
      </c>
      <c r="W4367" s="10" t="str">
        <f t="shared" si="1096"/>
        <v>Sunfield Cottages</v>
      </c>
      <c r="X4367" s="10" t="str">
        <f t="shared" si="1097"/>
        <v>es</v>
      </c>
      <c r="Y4367" s="10" t="str">
        <f t="shared" si="1098"/>
        <v>Sunfield Cottages</v>
      </c>
      <c r="Z4367" s="10" t="str">
        <f t="shared" si="1099"/>
        <v>Dulverton</v>
      </c>
      <c r="AA4367" s="10" t="str">
        <f t="shared" si="1100"/>
        <v>RM</v>
      </c>
      <c r="AB4367" s="11" t="str">
        <f t="shared" si="1101"/>
        <v>43809</v>
      </c>
      <c r="AC4367" s="10" t="str">
        <f t="shared" si="1102"/>
        <v>47</v>
      </c>
      <c r="AD4367" s="10" t="str">
        <f t="shared" si="1103"/>
        <v>A3</v>
      </c>
      <c r="AE4367" s="12" t="str">
        <f t="shared" si="1104"/>
        <v/>
      </c>
    </row>
    <row r="4368" spans="1:31" x14ac:dyDescent="0.25">
      <c r="A4368" s="5">
        <v>4485</v>
      </c>
      <c r="B4368" s="6" t="s">
        <v>2246</v>
      </c>
      <c r="C4368" s="6" t="s">
        <v>3402</v>
      </c>
      <c r="D4368" s="6" t="s">
        <v>28</v>
      </c>
      <c r="E4368" s="6" t="s">
        <v>29</v>
      </c>
      <c r="F4368" s="6">
        <v>30</v>
      </c>
      <c r="G4368" s="6" t="s">
        <v>9527</v>
      </c>
      <c r="H4368" s="6" t="s">
        <v>2039</v>
      </c>
      <c r="I4368" s="6" t="s">
        <v>32</v>
      </c>
      <c r="J4368" s="7">
        <v>43702</v>
      </c>
      <c r="K4368" s="6">
        <v>63</v>
      </c>
      <c r="L4368" s="6" t="s">
        <v>39</v>
      </c>
      <c r="M4368" s="8"/>
      <c r="O4368">
        <f t="shared" si="1105"/>
        <v>0</v>
      </c>
      <c r="Q4368" s="5" t="str">
        <f t="shared" si="1090"/>
        <v>4485</v>
      </c>
      <c r="R4368" s="6" t="str">
        <f t="shared" si="1091"/>
        <v>Kristopher</v>
      </c>
      <c r="S4368" s="6" t="str">
        <f t="shared" si="1092"/>
        <v>Riddle</v>
      </c>
      <c r="T4368" s="6" t="str">
        <f t="shared" si="1093"/>
        <v>Mr</v>
      </c>
      <c r="U4368" s="6" t="str">
        <f t="shared" si="1094"/>
        <v>M</v>
      </c>
      <c r="V4368" s="6" t="str">
        <f t="shared" si="1095"/>
        <v>30</v>
      </c>
      <c r="W4368" s="6" t="str">
        <f t="shared" si="1096"/>
        <v>Sunny Crescent</v>
      </c>
      <c r="X4368" s="6" t="str">
        <f t="shared" si="1097"/>
        <v>nt</v>
      </c>
      <c r="Y4368" s="6" t="str">
        <f t="shared" si="1098"/>
        <v>Sunny Crescent</v>
      </c>
      <c r="Z4368" s="6" t="str">
        <f t="shared" si="1099"/>
        <v>Warminster</v>
      </c>
      <c r="AA4368" s="6" t="str">
        <f t="shared" si="1100"/>
        <v>WC</v>
      </c>
      <c r="AB4368" s="7" t="str">
        <f t="shared" si="1101"/>
        <v>43702</v>
      </c>
      <c r="AC4368" s="6" t="str">
        <f t="shared" si="1102"/>
        <v>63</v>
      </c>
      <c r="AD4368" s="6" t="str">
        <f t="shared" si="1103"/>
        <v>C1</v>
      </c>
      <c r="AE4368" s="8" t="str">
        <f t="shared" si="1104"/>
        <v/>
      </c>
    </row>
    <row r="4369" spans="1:31" x14ac:dyDescent="0.25">
      <c r="A4369" s="9">
        <v>4486</v>
      </c>
      <c r="B4369" s="10" t="s">
        <v>6250</v>
      </c>
      <c r="C4369" s="10" t="s">
        <v>3515</v>
      </c>
      <c r="D4369" s="10" t="s">
        <v>15</v>
      </c>
      <c r="E4369" s="10" t="s">
        <v>16</v>
      </c>
      <c r="F4369" s="10">
        <v>90</v>
      </c>
      <c r="G4369" s="10" t="s">
        <v>9528</v>
      </c>
      <c r="H4369" s="10" t="s">
        <v>3853</v>
      </c>
      <c r="I4369" s="10" t="s">
        <v>32</v>
      </c>
      <c r="J4369" s="11">
        <v>43864</v>
      </c>
      <c r="K4369" s="10">
        <v>61</v>
      </c>
      <c r="L4369" s="10" t="s">
        <v>157</v>
      </c>
      <c r="M4369" s="12"/>
      <c r="O4369">
        <f t="shared" si="1105"/>
        <v>0</v>
      </c>
      <c r="Q4369" s="9" t="str">
        <f t="shared" si="1090"/>
        <v>4486</v>
      </c>
      <c r="R4369" s="10" t="str">
        <f t="shared" si="1091"/>
        <v>Darby</v>
      </c>
      <c r="S4369" s="10" t="str">
        <f t="shared" si="1092"/>
        <v>Parson</v>
      </c>
      <c r="T4369" s="10" t="str">
        <f t="shared" si="1093"/>
        <v>Mrs</v>
      </c>
      <c r="U4369" s="10" t="str">
        <f t="shared" si="1094"/>
        <v>F</v>
      </c>
      <c r="V4369" s="10" t="str">
        <f t="shared" si="1095"/>
        <v>90</v>
      </c>
      <c r="W4369" s="10" t="str">
        <f t="shared" si="1096"/>
        <v>Sunnycroft</v>
      </c>
      <c r="X4369" s="10" t="str">
        <f t="shared" si="1097"/>
        <v>ft</v>
      </c>
      <c r="Y4369" s="10" t="str">
        <f t="shared" si="1098"/>
        <v>Sunnycroft</v>
      </c>
      <c r="Z4369" s="10" t="str">
        <f t="shared" si="1099"/>
        <v>Middlesbrough</v>
      </c>
      <c r="AA4369" s="10" t="str">
        <f t="shared" si="1100"/>
        <v>WC</v>
      </c>
      <c r="AB4369" s="11" t="str">
        <f t="shared" si="1101"/>
        <v>43864</v>
      </c>
      <c r="AC4369" s="10" t="str">
        <f t="shared" si="1102"/>
        <v>61</v>
      </c>
      <c r="AD4369" s="10" t="str">
        <f t="shared" si="1103"/>
        <v>C3</v>
      </c>
      <c r="AE4369" s="12" t="str">
        <f t="shared" si="1104"/>
        <v/>
      </c>
    </row>
    <row r="4370" spans="1:31" x14ac:dyDescent="0.25">
      <c r="A4370" s="5">
        <v>4487</v>
      </c>
      <c r="B4370" s="6" t="s">
        <v>9178</v>
      </c>
      <c r="C4370" s="6" t="s">
        <v>3200</v>
      </c>
      <c r="D4370" s="6" t="s">
        <v>15</v>
      </c>
      <c r="E4370" s="6" t="s">
        <v>16</v>
      </c>
      <c r="F4370" s="6">
        <v>30</v>
      </c>
      <c r="G4370" s="6" t="s">
        <v>9529</v>
      </c>
      <c r="H4370" s="6" t="s">
        <v>1753</v>
      </c>
      <c r="I4370" s="6" t="s">
        <v>38</v>
      </c>
      <c r="J4370" s="7">
        <v>43501</v>
      </c>
      <c r="K4370" s="6">
        <v>44</v>
      </c>
      <c r="L4370" s="6" t="s">
        <v>157</v>
      </c>
      <c r="M4370" s="8"/>
      <c r="O4370">
        <f t="shared" si="1105"/>
        <v>0</v>
      </c>
      <c r="Q4370" s="5" t="str">
        <f t="shared" si="1090"/>
        <v>4487</v>
      </c>
      <c r="R4370" s="6" t="str">
        <f t="shared" si="1091"/>
        <v>Shantel</v>
      </c>
      <c r="S4370" s="6" t="str">
        <f t="shared" si="1092"/>
        <v>Houser</v>
      </c>
      <c r="T4370" s="6" t="str">
        <f t="shared" si="1093"/>
        <v>Mrs</v>
      </c>
      <c r="U4370" s="6" t="str">
        <f t="shared" si="1094"/>
        <v>F</v>
      </c>
      <c r="V4370" s="6" t="str">
        <f t="shared" si="1095"/>
        <v>30</v>
      </c>
      <c r="W4370" s="6" t="str">
        <f t="shared" si="1096"/>
        <v>Sunnycroft Rd</v>
      </c>
      <c r="X4370" s="6" t="str">
        <f t="shared" si="1097"/>
        <v>Rd</v>
      </c>
      <c r="Y4370" s="6" t="str">
        <f t="shared" si="1098"/>
        <v>Sunnycroft Road</v>
      </c>
      <c r="Z4370" s="6" t="str">
        <f t="shared" si="1099"/>
        <v>Dunstable</v>
      </c>
      <c r="AA4370" s="6" t="str">
        <f t="shared" si="1100"/>
        <v>RM</v>
      </c>
      <c r="AB4370" s="7" t="str">
        <f t="shared" si="1101"/>
        <v>43501</v>
      </c>
      <c r="AC4370" s="6" t="str">
        <f t="shared" si="1102"/>
        <v>44</v>
      </c>
      <c r="AD4370" s="6" t="str">
        <f t="shared" si="1103"/>
        <v>C3</v>
      </c>
      <c r="AE4370" s="8" t="str">
        <f t="shared" si="1104"/>
        <v/>
      </c>
    </row>
    <row r="4371" spans="1:31" x14ac:dyDescent="0.25">
      <c r="A4371" s="9">
        <v>4488</v>
      </c>
      <c r="B4371" s="10" t="s">
        <v>9530</v>
      </c>
      <c r="C4371" s="10" t="s">
        <v>7452</v>
      </c>
      <c r="D4371" s="10" t="s">
        <v>15</v>
      </c>
      <c r="E4371" s="10" t="s">
        <v>16</v>
      </c>
      <c r="F4371" s="10">
        <v>30</v>
      </c>
      <c r="G4371" s="10" t="s">
        <v>9531</v>
      </c>
      <c r="H4371" s="10" t="s">
        <v>4468</v>
      </c>
      <c r="I4371" s="10" t="s">
        <v>32</v>
      </c>
      <c r="J4371" s="11">
        <v>44513</v>
      </c>
      <c r="K4371" s="10">
        <v>57</v>
      </c>
      <c r="L4371" s="10" t="s">
        <v>62</v>
      </c>
      <c r="M4371" s="12"/>
      <c r="O4371">
        <f t="shared" si="1105"/>
        <v>0</v>
      </c>
      <c r="Q4371" s="9" t="str">
        <f t="shared" si="1090"/>
        <v>4488</v>
      </c>
      <c r="R4371" s="10" t="str">
        <f t="shared" si="1091"/>
        <v>Zella</v>
      </c>
      <c r="S4371" s="10" t="str">
        <f t="shared" si="1092"/>
        <v>Granger</v>
      </c>
      <c r="T4371" s="10" t="str">
        <f t="shared" si="1093"/>
        <v>Mrs</v>
      </c>
      <c r="U4371" s="10" t="str">
        <f t="shared" si="1094"/>
        <v>F</v>
      </c>
      <c r="V4371" s="10" t="str">
        <f t="shared" si="1095"/>
        <v>30</v>
      </c>
      <c r="W4371" s="10" t="str">
        <f t="shared" si="1096"/>
        <v>Sunnydene Street</v>
      </c>
      <c r="X4371" s="10" t="str">
        <f t="shared" si="1097"/>
        <v>et</v>
      </c>
      <c r="Y4371" s="10" t="str">
        <f t="shared" si="1098"/>
        <v>Sunnydene Street</v>
      </c>
      <c r="Z4371" s="10" t="str">
        <f t="shared" si="1099"/>
        <v>Wiltshire</v>
      </c>
      <c r="AA4371" s="10" t="str">
        <f t="shared" si="1100"/>
        <v>WC</v>
      </c>
      <c r="AB4371" s="11" t="str">
        <f t="shared" si="1101"/>
        <v>44513</v>
      </c>
      <c r="AC4371" s="10" t="str">
        <f t="shared" si="1102"/>
        <v>57</v>
      </c>
      <c r="AD4371" s="10" t="str">
        <f t="shared" si="1103"/>
        <v>C4</v>
      </c>
      <c r="AE4371" s="12" t="str">
        <f t="shared" si="1104"/>
        <v/>
      </c>
    </row>
    <row r="4372" spans="1:31" x14ac:dyDescent="0.25">
      <c r="A4372" s="5">
        <v>4489</v>
      </c>
      <c r="B4372" s="6" t="s">
        <v>2517</v>
      </c>
      <c r="C4372" s="6" t="s">
        <v>804</v>
      </c>
      <c r="D4372" s="6" t="s">
        <v>28</v>
      </c>
      <c r="E4372" s="6" t="s">
        <v>29</v>
      </c>
      <c r="F4372" s="6">
        <v>30</v>
      </c>
      <c r="G4372" s="6" t="s">
        <v>9532</v>
      </c>
      <c r="H4372" s="6" t="s">
        <v>1130</v>
      </c>
      <c r="I4372" s="6" t="s">
        <v>38</v>
      </c>
      <c r="J4372" s="7">
        <v>44149</v>
      </c>
      <c r="K4372" s="6">
        <v>57</v>
      </c>
      <c r="L4372" s="6" t="s">
        <v>33</v>
      </c>
      <c r="M4372" s="8"/>
      <c r="O4372">
        <f t="shared" si="1105"/>
        <v>0</v>
      </c>
      <c r="Q4372" s="5" t="str">
        <f t="shared" si="1090"/>
        <v>4489</v>
      </c>
      <c r="R4372" s="6" t="str">
        <f t="shared" si="1091"/>
        <v>Joesph</v>
      </c>
      <c r="S4372" s="6" t="str">
        <f t="shared" si="1092"/>
        <v>Hayes</v>
      </c>
      <c r="T4372" s="6" t="str">
        <f t="shared" si="1093"/>
        <v>Mr</v>
      </c>
      <c r="U4372" s="6" t="str">
        <f t="shared" si="1094"/>
        <v>M</v>
      </c>
      <c r="V4372" s="6" t="str">
        <f t="shared" si="1095"/>
        <v>30</v>
      </c>
      <c r="W4372" s="6" t="str">
        <f t="shared" si="1096"/>
        <v>Sunnyhill Road</v>
      </c>
      <c r="X4372" s="6" t="str">
        <f t="shared" si="1097"/>
        <v>ad</v>
      </c>
      <c r="Y4372" s="6" t="str">
        <f t="shared" si="1098"/>
        <v>Sunnyhill Road</v>
      </c>
      <c r="Z4372" s="6" t="str">
        <f t="shared" si="1099"/>
        <v>Darlington</v>
      </c>
      <c r="AA4372" s="6" t="str">
        <f t="shared" si="1100"/>
        <v>RM</v>
      </c>
      <c r="AB4372" s="7" t="str">
        <f t="shared" si="1101"/>
        <v>44149</v>
      </c>
      <c r="AC4372" s="6" t="str">
        <f t="shared" si="1102"/>
        <v>57</v>
      </c>
      <c r="AD4372" s="6" t="str">
        <f t="shared" si="1103"/>
        <v>A3</v>
      </c>
      <c r="AE4372" s="8" t="str">
        <f t="shared" si="1104"/>
        <v/>
      </c>
    </row>
    <row r="4373" spans="1:31" x14ac:dyDescent="0.25">
      <c r="A4373" s="9">
        <v>4490</v>
      </c>
      <c r="B4373" s="10" t="s">
        <v>2697</v>
      </c>
      <c r="C4373" s="10" t="s">
        <v>1521</v>
      </c>
      <c r="D4373" s="10" t="s">
        <v>41</v>
      </c>
      <c r="E4373" s="10" t="s">
        <v>16</v>
      </c>
      <c r="F4373" s="10">
        <v>90</v>
      </c>
      <c r="G4373" s="10" t="s">
        <v>9533</v>
      </c>
      <c r="H4373" s="10" t="s">
        <v>764</v>
      </c>
      <c r="I4373" s="10" t="s">
        <v>122</v>
      </c>
      <c r="J4373" s="11">
        <v>43583</v>
      </c>
      <c r="K4373" s="10">
        <v>68</v>
      </c>
      <c r="L4373" s="10" t="s">
        <v>99</v>
      </c>
      <c r="M4373" s="12"/>
      <c r="O4373">
        <f t="shared" si="1105"/>
        <v>0</v>
      </c>
      <c r="Q4373" s="9" t="str">
        <f t="shared" si="1090"/>
        <v>4490</v>
      </c>
      <c r="R4373" s="10" t="str">
        <f t="shared" si="1091"/>
        <v>Chery</v>
      </c>
      <c r="S4373" s="10" t="str">
        <f t="shared" si="1092"/>
        <v>Maddox</v>
      </c>
      <c r="T4373" s="10" t="str">
        <f t="shared" si="1093"/>
        <v>Ms</v>
      </c>
      <c r="U4373" s="10" t="str">
        <f t="shared" si="1094"/>
        <v>F</v>
      </c>
      <c r="V4373" s="10" t="str">
        <f t="shared" si="1095"/>
        <v>90</v>
      </c>
      <c r="W4373" s="10" t="str">
        <f t="shared" si="1096"/>
        <v>Sunnyside</v>
      </c>
      <c r="X4373" s="10" t="str">
        <f t="shared" si="1097"/>
        <v>de</v>
      </c>
      <c r="Y4373" s="10" t="str">
        <f t="shared" si="1098"/>
        <v>Sunnyside</v>
      </c>
      <c r="Z4373" s="10" t="str">
        <f t="shared" si="1099"/>
        <v>Lochgilphead</v>
      </c>
      <c r="AA4373" s="10" t="str">
        <f t="shared" si="1100"/>
        <v>WN</v>
      </c>
      <c r="AB4373" s="11" t="str">
        <f t="shared" si="1101"/>
        <v>43583</v>
      </c>
      <c r="AC4373" s="10" t="str">
        <f t="shared" si="1102"/>
        <v>68</v>
      </c>
      <c r="AD4373" s="10" t="str">
        <f t="shared" si="1103"/>
        <v>E</v>
      </c>
      <c r="AE4373" s="12" t="str">
        <f t="shared" si="1104"/>
        <v/>
      </c>
    </row>
    <row r="4374" spans="1:31" x14ac:dyDescent="0.25">
      <c r="A4374" s="5">
        <v>4491</v>
      </c>
      <c r="B4374" s="6" t="s">
        <v>9534</v>
      </c>
      <c r="C4374" s="6" t="s">
        <v>2475</v>
      </c>
      <c r="D4374" s="6" t="s">
        <v>49</v>
      </c>
      <c r="E4374" s="6" t="s">
        <v>16</v>
      </c>
      <c r="F4374" s="6">
        <v>90</v>
      </c>
      <c r="G4374" s="6" t="s">
        <v>9535</v>
      </c>
      <c r="H4374" s="6" t="s">
        <v>5447</v>
      </c>
      <c r="I4374" s="6" t="s">
        <v>93</v>
      </c>
      <c r="J4374" s="7">
        <v>44238</v>
      </c>
      <c r="K4374" s="6">
        <v>12</v>
      </c>
      <c r="L4374" s="6" t="s">
        <v>62</v>
      </c>
      <c r="M4374" s="8"/>
      <c r="O4374">
        <f t="shared" si="1105"/>
        <v>0</v>
      </c>
      <c r="Q4374" s="5" t="str">
        <f t="shared" si="1090"/>
        <v>4491</v>
      </c>
      <c r="R4374" s="6" t="str">
        <f t="shared" si="1091"/>
        <v>Pearlene</v>
      </c>
      <c r="S4374" s="6" t="str">
        <f t="shared" si="1092"/>
        <v>Armstrong</v>
      </c>
      <c r="T4374" s="6" t="str">
        <f t="shared" si="1093"/>
        <v>Miss</v>
      </c>
      <c r="U4374" s="6" t="str">
        <f t="shared" si="1094"/>
        <v>F</v>
      </c>
      <c r="V4374" s="6" t="str">
        <f t="shared" si="1095"/>
        <v>90</v>
      </c>
      <c r="W4374" s="6" t="str">
        <f t="shared" si="1096"/>
        <v>Sunnyside Cottages</v>
      </c>
      <c r="X4374" s="6" t="str">
        <f t="shared" si="1097"/>
        <v>es</v>
      </c>
      <c r="Y4374" s="6" t="str">
        <f t="shared" si="1098"/>
        <v>Sunnyside Cottages</v>
      </c>
      <c r="Z4374" s="6" t="str">
        <f t="shared" si="1099"/>
        <v>Buckingham</v>
      </c>
      <c r="AA4374" s="6" t="str">
        <f t="shared" si="1100"/>
        <v>TF</v>
      </c>
      <c r="AB4374" s="7" t="str">
        <f t="shared" si="1101"/>
        <v>44238</v>
      </c>
      <c r="AC4374" s="6" t="str">
        <f t="shared" si="1102"/>
        <v>12</v>
      </c>
      <c r="AD4374" s="6" t="str">
        <f t="shared" si="1103"/>
        <v>C4</v>
      </c>
      <c r="AE4374" s="8" t="str">
        <f t="shared" si="1104"/>
        <v/>
      </c>
    </row>
    <row r="4375" spans="1:31" x14ac:dyDescent="0.25">
      <c r="A4375" s="9">
        <v>4492</v>
      </c>
      <c r="B4375" s="10" t="s">
        <v>4204</v>
      </c>
      <c r="C4375" s="10" t="s">
        <v>1070</v>
      </c>
      <c r="D4375" s="10" t="s">
        <v>28</v>
      </c>
      <c r="E4375" s="10" t="s">
        <v>29</v>
      </c>
      <c r="F4375" s="10">
        <v>90</v>
      </c>
      <c r="G4375" s="10" t="s">
        <v>9536</v>
      </c>
      <c r="H4375" s="10" t="s">
        <v>1749</v>
      </c>
      <c r="I4375" s="10" t="s">
        <v>291</v>
      </c>
      <c r="J4375" s="11">
        <v>44046</v>
      </c>
      <c r="K4375" s="10">
        <v>56</v>
      </c>
      <c r="L4375" s="10" t="s">
        <v>52</v>
      </c>
      <c r="M4375" s="12"/>
      <c r="O4375">
        <f t="shared" si="1105"/>
        <v>0</v>
      </c>
      <c r="Q4375" s="9" t="str">
        <f t="shared" si="1090"/>
        <v>4492</v>
      </c>
      <c r="R4375" s="10" t="str">
        <f t="shared" si="1091"/>
        <v>Murray</v>
      </c>
      <c r="S4375" s="10" t="str">
        <f t="shared" si="1092"/>
        <v>Plummer</v>
      </c>
      <c r="T4375" s="10" t="str">
        <f t="shared" si="1093"/>
        <v>Mr</v>
      </c>
      <c r="U4375" s="10" t="str">
        <f t="shared" si="1094"/>
        <v>M</v>
      </c>
      <c r="V4375" s="10" t="str">
        <f t="shared" si="1095"/>
        <v>90</v>
      </c>
      <c r="W4375" s="10" t="str">
        <f t="shared" si="1096"/>
        <v>Sunset Road</v>
      </c>
      <c r="X4375" s="10" t="str">
        <f t="shared" si="1097"/>
        <v>ad</v>
      </c>
      <c r="Y4375" s="10" t="str">
        <f t="shared" si="1098"/>
        <v>Sunset Road</v>
      </c>
      <c r="Z4375" s="10" t="str">
        <f t="shared" si="1099"/>
        <v>Leek</v>
      </c>
      <c r="AA4375" s="10" t="str">
        <f t="shared" si="1100"/>
        <v>HS</v>
      </c>
      <c r="AB4375" s="11" t="str">
        <f t="shared" si="1101"/>
        <v>44046</v>
      </c>
      <c r="AC4375" s="10" t="str">
        <f t="shared" si="1102"/>
        <v>56</v>
      </c>
      <c r="AD4375" s="10" t="str">
        <f t="shared" si="1103"/>
        <v>A1</v>
      </c>
      <c r="AE4375" s="12" t="str">
        <f t="shared" si="1104"/>
        <v/>
      </c>
    </row>
    <row r="4376" spans="1:31" x14ac:dyDescent="0.25">
      <c r="A4376" s="5">
        <v>4493</v>
      </c>
      <c r="B4376" s="6" t="s">
        <v>959</v>
      </c>
      <c r="C4376" s="6" t="s">
        <v>2814</v>
      </c>
      <c r="D4376" s="6" t="s">
        <v>28</v>
      </c>
      <c r="E4376" s="6" t="s">
        <v>29</v>
      </c>
      <c r="F4376" s="6">
        <v>60</v>
      </c>
      <c r="G4376" s="6" t="s">
        <v>9537</v>
      </c>
      <c r="H4376" s="6" t="s">
        <v>530</v>
      </c>
      <c r="I4376" s="6" t="s">
        <v>32</v>
      </c>
      <c r="J4376" s="7">
        <v>44275</v>
      </c>
      <c r="K4376" s="6">
        <v>56</v>
      </c>
      <c r="L4376" s="6" t="s">
        <v>62</v>
      </c>
      <c r="M4376" s="8"/>
      <c r="O4376">
        <f t="shared" si="1105"/>
        <v>0</v>
      </c>
      <c r="Q4376" s="5" t="str">
        <f t="shared" si="1090"/>
        <v>4493</v>
      </c>
      <c r="R4376" s="6" t="str">
        <f t="shared" si="1091"/>
        <v>Willian</v>
      </c>
      <c r="S4376" s="6" t="str">
        <f t="shared" si="1092"/>
        <v>Keller</v>
      </c>
      <c r="T4376" s="6" t="str">
        <f t="shared" si="1093"/>
        <v>Mr</v>
      </c>
      <c r="U4376" s="6" t="str">
        <f t="shared" si="1094"/>
        <v>M</v>
      </c>
      <c r="V4376" s="6" t="str">
        <f t="shared" si="1095"/>
        <v>60</v>
      </c>
      <c r="W4376" s="6" t="str">
        <f t="shared" si="1096"/>
        <v>Surrey Commercial</v>
      </c>
      <c r="X4376" s="6" t="str">
        <f t="shared" si="1097"/>
        <v>al</v>
      </c>
      <c r="Y4376" s="6" t="str">
        <f t="shared" si="1098"/>
        <v>Surrey Commercial</v>
      </c>
      <c r="Z4376" s="6" t="str">
        <f t="shared" si="1099"/>
        <v>Moelfre</v>
      </c>
      <c r="AA4376" s="6" t="str">
        <f t="shared" si="1100"/>
        <v>WC</v>
      </c>
      <c r="AB4376" s="7" t="str">
        <f t="shared" si="1101"/>
        <v>44275</v>
      </c>
      <c r="AC4376" s="6" t="str">
        <f t="shared" si="1102"/>
        <v>56</v>
      </c>
      <c r="AD4376" s="6" t="str">
        <f t="shared" si="1103"/>
        <v>C4</v>
      </c>
      <c r="AE4376" s="8" t="str">
        <f t="shared" si="1104"/>
        <v/>
      </c>
    </row>
    <row r="4377" spans="1:31" x14ac:dyDescent="0.25">
      <c r="A4377" s="9">
        <v>4494</v>
      </c>
      <c r="B4377" s="10" t="s">
        <v>9538</v>
      </c>
      <c r="C4377" s="10" t="s">
        <v>4293</v>
      </c>
      <c r="D4377" s="10" t="s">
        <v>28</v>
      </c>
      <c r="E4377" s="10" t="s">
        <v>29</v>
      </c>
      <c r="F4377" s="10">
        <v>90</v>
      </c>
      <c r="G4377" s="10" t="s">
        <v>9539</v>
      </c>
      <c r="H4377" s="10" t="s">
        <v>710</v>
      </c>
      <c r="I4377" s="10" t="s">
        <v>38</v>
      </c>
      <c r="J4377" s="11">
        <v>44514</v>
      </c>
      <c r="K4377" s="10">
        <v>97</v>
      </c>
      <c r="L4377" s="10" t="s">
        <v>157</v>
      </c>
      <c r="M4377" s="12"/>
      <c r="O4377">
        <f t="shared" si="1105"/>
        <v>0</v>
      </c>
      <c r="Q4377" s="9" t="str">
        <f t="shared" si="1090"/>
        <v>4494</v>
      </c>
      <c r="R4377" s="10" t="str">
        <f t="shared" si="1091"/>
        <v>Mariano</v>
      </c>
      <c r="S4377" s="10" t="str">
        <f t="shared" si="1092"/>
        <v>Christie</v>
      </c>
      <c r="T4377" s="10" t="str">
        <f t="shared" si="1093"/>
        <v>Mr</v>
      </c>
      <c r="U4377" s="10" t="str">
        <f t="shared" si="1094"/>
        <v>M</v>
      </c>
      <c r="V4377" s="10" t="str">
        <f t="shared" si="1095"/>
        <v>90</v>
      </c>
      <c r="W4377" s="10" t="str">
        <f t="shared" si="1096"/>
        <v>Surrey Cottage</v>
      </c>
      <c r="X4377" s="10" t="str">
        <f t="shared" si="1097"/>
        <v>ge</v>
      </c>
      <c r="Y4377" s="10" t="str">
        <f t="shared" si="1098"/>
        <v>Surrey Cottage</v>
      </c>
      <c r="Z4377" s="10" t="str">
        <f t="shared" si="1099"/>
        <v>Devon</v>
      </c>
      <c r="AA4377" s="10" t="str">
        <f t="shared" si="1100"/>
        <v>RM</v>
      </c>
      <c r="AB4377" s="11" t="str">
        <f t="shared" si="1101"/>
        <v>44514</v>
      </c>
      <c r="AC4377" s="10" t="str">
        <f t="shared" si="1102"/>
        <v>97</v>
      </c>
      <c r="AD4377" s="10" t="str">
        <f t="shared" si="1103"/>
        <v>C3</v>
      </c>
      <c r="AE4377" s="12" t="str">
        <f t="shared" si="1104"/>
        <v/>
      </c>
    </row>
    <row r="4378" spans="1:31" x14ac:dyDescent="0.25">
      <c r="A4378" s="5">
        <v>4495</v>
      </c>
      <c r="B4378" s="6" t="s">
        <v>8012</v>
      </c>
      <c r="C4378" s="6" t="s">
        <v>5362</v>
      </c>
      <c r="D4378" s="6" t="s">
        <v>41</v>
      </c>
      <c r="E4378" s="6" t="s">
        <v>16</v>
      </c>
      <c r="F4378" s="6">
        <v>60</v>
      </c>
      <c r="G4378" s="6" t="s">
        <v>9540</v>
      </c>
      <c r="H4378" s="6" t="s">
        <v>640</v>
      </c>
      <c r="I4378" s="6" t="s">
        <v>641</v>
      </c>
      <c r="J4378" s="7">
        <v>43879</v>
      </c>
      <c r="K4378" s="6">
        <v>86</v>
      </c>
      <c r="L4378" s="6" t="s">
        <v>33</v>
      </c>
      <c r="M4378" s="8"/>
      <c r="O4378">
        <f t="shared" si="1105"/>
        <v>0</v>
      </c>
      <c r="Q4378" s="5" t="str">
        <f t="shared" si="1090"/>
        <v>4495</v>
      </c>
      <c r="R4378" s="6" t="str">
        <f t="shared" si="1091"/>
        <v>Tomika</v>
      </c>
      <c r="S4378" s="6" t="str">
        <f t="shared" si="1092"/>
        <v>Odonnell</v>
      </c>
      <c r="T4378" s="6" t="str">
        <f t="shared" si="1093"/>
        <v>Ms</v>
      </c>
      <c r="U4378" s="6" t="str">
        <f t="shared" si="1094"/>
        <v>F</v>
      </c>
      <c r="V4378" s="6" t="str">
        <f t="shared" si="1095"/>
        <v>60</v>
      </c>
      <c r="W4378" s="6" t="str">
        <f t="shared" si="1096"/>
        <v>Surrey Mews</v>
      </c>
      <c r="X4378" s="6" t="str">
        <f t="shared" si="1097"/>
        <v>ws</v>
      </c>
      <c r="Y4378" s="6" t="str">
        <f t="shared" si="1098"/>
        <v>Surrey Mews</v>
      </c>
      <c r="Z4378" s="6" t="str">
        <f t="shared" si="1099"/>
        <v>Boston</v>
      </c>
      <c r="AA4378" s="6" t="str">
        <f t="shared" si="1100"/>
        <v>L</v>
      </c>
      <c r="AB4378" s="7" t="str">
        <f t="shared" si="1101"/>
        <v>43879</v>
      </c>
      <c r="AC4378" s="6" t="str">
        <f t="shared" si="1102"/>
        <v>86</v>
      </c>
      <c r="AD4378" s="6" t="str">
        <f t="shared" si="1103"/>
        <v>A3</v>
      </c>
      <c r="AE4378" s="8" t="str">
        <f t="shared" si="1104"/>
        <v/>
      </c>
    </row>
    <row r="4379" spans="1:31" x14ac:dyDescent="0.25">
      <c r="A4379" s="5">
        <v>4497</v>
      </c>
      <c r="B4379" s="6" t="s">
        <v>1224</v>
      </c>
      <c r="C4379" s="6" t="s">
        <v>978</v>
      </c>
      <c r="D4379" s="6" t="s">
        <v>28</v>
      </c>
      <c r="E4379" s="6" t="s">
        <v>29</v>
      </c>
      <c r="F4379" s="6">
        <v>90</v>
      </c>
      <c r="G4379" s="6" t="s">
        <v>9541</v>
      </c>
      <c r="H4379" s="6" t="s">
        <v>6524</v>
      </c>
      <c r="I4379" s="6" t="s">
        <v>176</v>
      </c>
      <c r="J4379" s="7">
        <v>43640</v>
      </c>
      <c r="K4379" s="6">
        <v>50</v>
      </c>
      <c r="L4379" s="6" t="s">
        <v>62</v>
      </c>
      <c r="M4379" s="8"/>
      <c r="O4379">
        <f t="shared" si="1105"/>
        <v>0</v>
      </c>
      <c r="Q4379" s="5" t="str">
        <f t="shared" si="1090"/>
        <v>4497</v>
      </c>
      <c r="R4379" s="6" t="str">
        <f t="shared" si="1091"/>
        <v>Oren</v>
      </c>
      <c r="S4379" s="6" t="str">
        <f t="shared" si="1092"/>
        <v>Olsen</v>
      </c>
      <c r="T4379" s="6" t="str">
        <f t="shared" si="1093"/>
        <v>Mr</v>
      </c>
      <c r="U4379" s="6" t="str">
        <f t="shared" si="1094"/>
        <v>M</v>
      </c>
      <c r="V4379" s="6" t="str">
        <f t="shared" si="1095"/>
        <v>90</v>
      </c>
      <c r="W4379" s="6" t="str">
        <f t="shared" si="1096"/>
        <v>Sussex Gardens</v>
      </c>
      <c r="X4379" s="6" t="str">
        <f t="shared" si="1097"/>
        <v>ns</v>
      </c>
      <c r="Y4379" s="6" t="str">
        <f t="shared" si="1098"/>
        <v>Sussex Gardens</v>
      </c>
      <c r="Z4379" s="6" t="str">
        <f t="shared" si="1099"/>
        <v>Cradley Heath</v>
      </c>
      <c r="AA4379" s="6" t="str">
        <f t="shared" si="1100"/>
        <v>CW</v>
      </c>
      <c r="AB4379" s="7" t="str">
        <f t="shared" si="1101"/>
        <v>43640</v>
      </c>
      <c r="AC4379" s="6" t="str">
        <f t="shared" si="1102"/>
        <v>50</v>
      </c>
      <c r="AD4379" s="6" t="str">
        <f t="shared" si="1103"/>
        <v>C4</v>
      </c>
      <c r="AE4379" s="8" t="str">
        <f t="shared" si="1104"/>
        <v/>
      </c>
    </row>
    <row r="4380" spans="1:31" x14ac:dyDescent="0.25">
      <c r="A4380" s="5">
        <v>4499</v>
      </c>
      <c r="B4380" s="6" t="s">
        <v>5160</v>
      </c>
      <c r="C4380" s="6" t="s">
        <v>9542</v>
      </c>
      <c r="D4380" s="6" t="s">
        <v>15</v>
      </c>
      <c r="E4380" s="6" t="s">
        <v>16</v>
      </c>
      <c r="F4380" s="6">
        <v>30</v>
      </c>
      <c r="G4380" s="6" t="s">
        <v>9543</v>
      </c>
      <c r="H4380" s="6" t="s">
        <v>3857</v>
      </c>
      <c r="I4380" s="6" t="s">
        <v>122</v>
      </c>
      <c r="J4380" s="7">
        <v>43492</v>
      </c>
      <c r="K4380" s="6">
        <v>18</v>
      </c>
      <c r="L4380" s="6" t="s">
        <v>20</v>
      </c>
      <c r="M4380" s="8"/>
      <c r="O4380">
        <f t="shared" si="1105"/>
        <v>0</v>
      </c>
      <c r="Q4380" s="5" t="str">
        <f t="shared" si="1090"/>
        <v>4499</v>
      </c>
      <c r="R4380" s="6" t="str">
        <f t="shared" si="1091"/>
        <v>Estella</v>
      </c>
      <c r="S4380" s="6" t="str">
        <f t="shared" si="1092"/>
        <v>Ragland</v>
      </c>
      <c r="T4380" s="6" t="str">
        <f t="shared" si="1093"/>
        <v>Mrs</v>
      </c>
      <c r="U4380" s="6" t="str">
        <f t="shared" si="1094"/>
        <v>F</v>
      </c>
      <c r="V4380" s="6" t="str">
        <f t="shared" si="1095"/>
        <v>30</v>
      </c>
      <c r="W4380" s="6" t="str">
        <f t="shared" si="1096"/>
        <v>Sussex Terrace</v>
      </c>
      <c r="X4380" s="6" t="str">
        <f t="shared" si="1097"/>
        <v>ce</v>
      </c>
      <c r="Y4380" s="6" t="str">
        <f t="shared" si="1098"/>
        <v>Sussex Terrace</v>
      </c>
      <c r="Z4380" s="6" t="str">
        <f t="shared" si="1099"/>
        <v>Liss</v>
      </c>
      <c r="AA4380" s="6" t="str">
        <f t="shared" si="1100"/>
        <v>WN</v>
      </c>
      <c r="AB4380" s="7" t="str">
        <f t="shared" si="1101"/>
        <v>43492</v>
      </c>
      <c r="AC4380" s="6" t="str">
        <f t="shared" si="1102"/>
        <v>18</v>
      </c>
      <c r="AD4380" s="6" t="str">
        <f t="shared" si="1103"/>
        <v>B</v>
      </c>
      <c r="AE4380" s="8" t="str">
        <f t="shared" si="1104"/>
        <v/>
      </c>
    </row>
    <row r="4381" spans="1:31" x14ac:dyDescent="0.25">
      <c r="A4381" s="9">
        <v>4500</v>
      </c>
      <c r="B4381" s="10" t="s">
        <v>3940</v>
      </c>
      <c r="C4381" s="10" t="s">
        <v>4024</v>
      </c>
      <c r="D4381" s="10" t="s">
        <v>28</v>
      </c>
      <c r="E4381" s="10" t="s">
        <v>29</v>
      </c>
      <c r="F4381" s="10">
        <v>60</v>
      </c>
      <c r="G4381" s="10" t="s">
        <v>9544</v>
      </c>
      <c r="H4381" s="10" t="s">
        <v>9545</v>
      </c>
      <c r="I4381" s="10" t="s">
        <v>32</v>
      </c>
      <c r="J4381" s="11">
        <v>44325</v>
      </c>
      <c r="K4381" s="10">
        <v>63</v>
      </c>
      <c r="L4381" s="10" t="s">
        <v>39</v>
      </c>
      <c r="M4381" s="12"/>
      <c r="O4381">
        <f t="shared" si="1105"/>
        <v>0</v>
      </c>
      <c r="Q4381" s="9" t="str">
        <f t="shared" si="1090"/>
        <v>4500</v>
      </c>
      <c r="R4381" s="10" t="str">
        <f t="shared" si="1091"/>
        <v>Marcus</v>
      </c>
      <c r="S4381" s="10" t="str">
        <f t="shared" si="1092"/>
        <v>Vasquez</v>
      </c>
      <c r="T4381" s="10" t="str">
        <f t="shared" si="1093"/>
        <v>Mr</v>
      </c>
      <c r="U4381" s="10" t="str">
        <f t="shared" si="1094"/>
        <v>M</v>
      </c>
      <c r="V4381" s="10" t="str">
        <f t="shared" si="1095"/>
        <v>60</v>
      </c>
      <c r="W4381" s="10" t="str">
        <f t="shared" si="1096"/>
        <v>Sutherland Gardens</v>
      </c>
      <c r="X4381" s="10" t="str">
        <f t="shared" si="1097"/>
        <v>ns</v>
      </c>
      <c r="Y4381" s="10" t="str">
        <f t="shared" si="1098"/>
        <v>Sutherland Gardens</v>
      </c>
      <c r="Z4381" s="10" t="str">
        <f t="shared" si="1099"/>
        <v>Weybridge</v>
      </c>
      <c r="AA4381" s="10" t="str">
        <f t="shared" si="1100"/>
        <v>WC</v>
      </c>
      <c r="AB4381" s="11" t="str">
        <f t="shared" si="1101"/>
        <v>44325</v>
      </c>
      <c r="AC4381" s="10" t="str">
        <f t="shared" si="1102"/>
        <v>63</v>
      </c>
      <c r="AD4381" s="10" t="str">
        <f t="shared" si="1103"/>
        <v>C1</v>
      </c>
      <c r="AE4381" s="12" t="str">
        <f t="shared" si="1104"/>
        <v/>
      </c>
    </row>
    <row r="4382" spans="1:31" x14ac:dyDescent="0.25">
      <c r="A4382" s="5">
        <v>4501</v>
      </c>
      <c r="B4382" s="6" t="s">
        <v>9546</v>
      </c>
      <c r="C4382" s="6" t="s">
        <v>613</v>
      </c>
      <c r="D4382" s="6" t="s">
        <v>15</v>
      </c>
      <c r="E4382" s="6" t="s">
        <v>16</v>
      </c>
      <c r="F4382" s="6">
        <v>90</v>
      </c>
      <c r="G4382" s="6" t="s">
        <v>9547</v>
      </c>
      <c r="H4382" s="6" t="s">
        <v>1876</v>
      </c>
      <c r="I4382" s="6" t="s">
        <v>1877</v>
      </c>
      <c r="J4382" s="7">
        <v>43707</v>
      </c>
      <c r="K4382" s="6">
        <v>23</v>
      </c>
      <c r="L4382" s="6" t="s">
        <v>20</v>
      </c>
      <c r="M4382" s="8"/>
      <c r="O4382">
        <f t="shared" si="1105"/>
        <v>0</v>
      </c>
      <c r="Q4382" s="5" t="str">
        <f t="shared" si="1090"/>
        <v>4501</v>
      </c>
      <c r="R4382" s="6" t="str">
        <f t="shared" si="1091"/>
        <v>Alycia</v>
      </c>
      <c r="S4382" s="6" t="str">
        <f t="shared" si="1092"/>
        <v>Staples</v>
      </c>
      <c r="T4382" s="6" t="str">
        <f t="shared" si="1093"/>
        <v>Mrs</v>
      </c>
      <c r="U4382" s="6" t="str">
        <f t="shared" si="1094"/>
        <v>F</v>
      </c>
      <c r="V4382" s="6" t="str">
        <f t="shared" si="1095"/>
        <v>90</v>
      </c>
      <c r="W4382" s="6" t="str">
        <f t="shared" si="1096"/>
        <v>Sutherland Street</v>
      </c>
      <c r="X4382" s="6" t="str">
        <f t="shared" si="1097"/>
        <v>et</v>
      </c>
      <c r="Y4382" s="6" t="str">
        <f t="shared" si="1098"/>
        <v>Sutherland Street</v>
      </c>
      <c r="Z4382" s="6" t="str">
        <f t="shared" si="1099"/>
        <v>Ashby-De-La-Zouch</v>
      </c>
      <c r="AA4382" s="6" t="str">
        <f t="shared" si="1100"/>
        <v>SL</v>
      </c>
      <c r="AB4382" s="7" t="str">
        <f t="shared" si="1101"/>
        <v>43707</v>
      </c>
      <c r="AC4382" s="6" t="str">
        <f t="shared" si="1102"/>
        <v>23</v>
      </c>
      <c r="AD4382" s="6" t="str">
        <f t="shared" si="1103"/>
        <v>B</v>
      </c>
      <c r="AE4382" s="8" t="str">
        <f t="shared" si="1104"/>
        <v/>
      </c>
    </row>
    <row r="4383" spans="1:31" x14ac:dyDescent="0.25">
      <c r="A4383" s="9">
        <v>4502</v>
      </c>
      <c r="B4383" s="10" t="s">
        <v>278</v>
      </c>
      <c r="C4383" s="10" t="s">
        <v>4089</v>
      </c>
      <c r="D4383" s="10" t="s">
        <v>41</v>
      </c>
      <c r="E4383" s="10" t="s">
        <v>16</v>
      </c>
      <c r="F4383" s="10">
        <v>90</v>
      </c>
      <c r="G4383" s="10" t="s">
        <v>9548</v>
      </c>
      <c r="H4383" s="10" t="s">
        <v>353</v>
      </c>
      <c r="I4383" s="10" t="s">
        <v>176</v>
      </c>
      <c r="J4383" s="11">
        <v>43870</v>
      </c>
      <c r="K4383" s="10">
        <v>27</v>
      </c>
      <c r="L4383" s="10" t="s">
        <v>39</v>
      </c>
      <c r="M4383" s="12"/>
      <c r="O4383">
        <f t="shared" si="1105"/>
        <v>0</v>
      </c>
      <c r="Q4383" s="9" t="str">
        <f t="shared" si="1090"/>
        <v>4502</v>
      </c>
      <c r="R4383" s="10" t="str">
        <f t="shared" si="1091"/>
        <v>Emmy</v>
      </c>
      <c r="S4383" s="10" t="str">
        <f t="shared" si="1092"/>
        <v>Ferguson</v>
      </c>
      <c r="T4383" s="10" t="str">
        <f t="shared" si="1093"/>
        <v>Ms</v>
      </c>
      <c r="U4383" s="10" t="str">
        <f t="shared" si="1094"/>
        <v>F</v>
      </c>
      <c r="V4383" s="10" t="str">
        <f t="shared" si="1095"/>
        <v>90</v>
      </c>
      <c r="W4383" s="10" t="str">
        <f t="shared" si="1096"/>
        <v>Sutton C+F931Rt</v>
      </c>
      <c r="X4383" s="10" t="str">
        <f t="shared" si="1097"/>
        <v>Rt</v>
      </c>
      <c r="Y4383" s="10" t="str">
        <f t="shared" si="1098"/>
        <v>Sutton C+F931Rt</v>
      </c>
      <c r="Z4383" s="10" t="str">
        <f t="shared" si="1099"/>
        <v>County Fermanagh</v>
      </c>
      <c r="AA4383" s="10" t="str">
        <f t="shared" si="1100"/>
        <v>CW</v>
      </c>
      <c r="AB4383" s="11" t="str">
        <f t="shared" si="1101"/>
        <v>43870</v>
      </c>
      <c r="AC4383" s="10" t="str">
        <f t="shared" si="1102"/>
        <v>27</v>
      </c>
      <c r="AD4383" s="10" t="str">
        <f t="shared" si="1103"/>
        <v>C1</v>
      </c>
      <c r="AE4383" s="12" t="str">
        <f t="shared" si="1104"/>
        <v/>
      </c>
    </row>
    <row r="4384" spans="1:31" x14ac:dyDescent="0.25">
      <c r="A4384" s="5">
        <v>4503</v>
      </c>
      <c r="B4384" s="6" t="s">
        <v>371</v>
      </c>
      <c r="C4384" s="6" t="s">
        <v>536</v>
      </c>
      <c r="D4384" s="6" t="s">
        <v>28</v>
      </c>
      <c r="E4384" s="6" t="s">
        <v>29</v>
      </c>
      <c r="F4384" s="6">
        <v>30</v>
      </c>
      <c r="G4384" s="6" t="s">
        <v>9549</v>
      </c>
      <c r="H4384" s="6" t="s">
        <v>2657</v>
      </c>
      <c r="I4384" s="6" t="s">
        <v>185</v>
      </c>
      <c r="J4384" s="7">
        <v>43872</v>
      </c>
      <c r="K4384" s="6">
        <v>38</v>
      </c>
      <c r="L4384" s="6" t="s">
        <v>78</v>
      </c>
      <c r="M4384" s="8"/>
      <c r="O4384">
        <f t="shared" si="1105"/>
        <v>0</v>
      </c>
      <c r="Q4384" s="5" t="str">
        <f t="shared" si="1090"/>
        <v>4503</v>
      </c>
      <c r="R4384" s="6" t="str">
        <f t="shared" si="1091"/>
        <v>Boyce</v>
      </c>
      <c r="S4384" s="6" t="str">
        <f t="shared" si="1092"/>
        <v>Tyson</v>
      </c>
      <c r="T4384" s="6" t="str">
        <f t="shared" si="1093"/>
        <v>Mr</v>
      </c>
      <c r="U4384" s="6" t="str">
        <f t="shared" si="1094"/>
        <v>M</v>
      </c>
      <c r="V4384" s="6" t="str">
        <f t="shared" si="1095"/>
        <v>30</v>
      </c>
      <c r="W4384" s="6" t="str">
        <f t="shared" si="1096"/>
        <v>Sutton Estate</v>
      </c>
      <c r="X4384" s="6" t="str">
        <f t="shared" si="1097"/>
        <v>te</v>
      </c>
      <c r="Y4384" s="6" t="str">
        <f t="shared" si="1098"/>
        <v>Sutton Estate</v>
      </c>
      <c r="Z4384" s="6" t="str">
        <f t="shared" si="1099"/>
        <v>Fort Augustus</v>
      </c>
      <c r="AA4384" s="6" t="str">
        <f t="shared" si="1100"/>
        <v>HX</v>
      </c>
      <c r="AB4384" s="7" t="str">
        <f t="shared" si="1101"/>
        <v>43872</v>
      </c>
      <c r="AC4384" s="6" t="str">
        <f t="shared" si="1102"/>
        <v>38</v>
      </c>
      <c r="AD4384" s="6" t="str">
        <f t="shared" si="1103"/>
        <v>C2</v>
      </c>
      <c r="AE4384" s="8" t="str">
        <f t="shared" si="1104"/>
        <v/>
      </c>
    </row>
    <row r="4385" spans="1:31" x14ac:dyDescent="0.25">
      <c r="A4385" s="9">
        <v>4504</v>
      </c>
      <c r="B4385" s="10" t="s">
        <v>3991</v>
      </c>
      <c r="C4385" s="10" t="s">
        <v>1154</v>
      </c>
      <c r="D4385" s="10" t="s">
        <v>28</v>
      </c>
      <c r="E4385" s="10" t="s">
        <v>29</v>
      </c>
      <c r="F4385" s="10">
        <v>90</v>
      </c>
      <c r="G4385" s="10" t="s">
        <v>9550</v>
      </c>
      <c r="H4385" s="10" t="s">
        <v>9551</v>
      </c>
      <c r="I4385" s="10" t="s">
        <v>19</v>
      </c>
      <c r="J4385" s="11">
        <v>43774</v>
      </c>
      <c r="K4385" s="10">
        <v>21</v>
      </c>
      <c r="L4385" s="10" t="s">
        <v>20</v>
      </c>
      <c r="M4385" s="12"/>
      <c r="O4385">
        <f t="shared" si="1105"/>
        <v>0</v>
      </c>
      <c r="Q4385" s="9" t="str">
        <f t="shared" si="1090"/>
        <v>4504</v>
      </c>
      <c r="R4385" s="10" t="str">
        <f t="shared" si="1091"/>
        <v>Marcellus</v>
      </c>
      <c r="S4385" s="10" t="str">
        <f t="shared" si="1092"/>
        <v>John</v>
      </c>
      <c r="T4385" s="10" t="str">
        <f t="shared" si="1093"/>
        <v>Mr</v>
      </c>
      <c r="U4385" s="10" t="str">
        <f t="shared" si="1094"/>
        <v>M</v>
      </c>
      <c r="V4385" s="10" t="str">
        <f t="shared" si="1095"/>
        <v>90</v>
      </c>
      <c r="W4385" s="10" t="str">
        <f t="shared" si="1096"/>
        <v>Sutton Row</v>
      </c>
      <c r="X4385" s="10" t="str">
        <f t="shared" si="1097"/>
        <v>ow</v>
      </c>
      <c r="Y4385" s="10" t="str">
        <f t="shared" si="1098"/>
        <v>Sutton Row</v>
      </c>
      <c r="Z4385" s="10" t="str">
        <f t="shared" si="1099"/>
        <v>Ballycastle</v>
      </c>
      <c r="AA4385" s="10" t="str">
        <f t="shared" si="1100"/>
        <v>CH</v>
      </c>
      <c r="AB4385" s="11" t="str">
        <f t="shared" si="1101"/>
        <v>43774</v>
      </c>
      <c r="AC4385" s="10" t="str">
        <f t="shared" si="1102"/>
        <v>21</v>
      </c>
      <c r="AD4385" s="10" t="str">
        <f t="shared" si="1103"/>
        <v>B</v>
      </c>
      <c r="AE4385" s="12" t="str">
        <f t="shared" si="1104"/>
        <v/>
      </c>
    </row>
    <row r="4386" spans="1:31" x14ac:dyDescent="0.25">
      <c r="A4386" s="5">
        <v>4505</v>
      </c>
      <c r="B4386" s="6" t="s">
        <v>6888</v>
      </c>
      <c r="C4386" s="6" t="s">
        <v>1778</v>
      </c>
      <c r="D4386" s="6" t="s">
        <v>28</v>
      </c>
      <c r="E4386" s="6" t="s">
        <v>29</v>
      </c>
      <c r="F4386" s="6">
        <v>60</v>
      </c>
      <c r="G4386" s="6" t="s">
        <v>9552</v>
      </c>
      <c r="H4386" s="6" t="s">
        <v>8778</v>
      </c>
      <c r="I4386" s="6" t="s">
        <v>3885</v>
      </c>
      <c r="J4386" s="7">
        <v>43875</v>
      </c>
      <c r="K4386" s="6">
        <v>2</v>
      </c>
      <c r="L4386" s="6" t="s">
        <v>78</v>
      </c>
      <c r="M4386" s="8"/>
      <c r="O4386">
        <f t="shared" si="1105"/>
        <v>0</v>
      </c>
      <c r="Q4386" s="5" t="str">
        <f t="shared" si="1090"/>
        <v>4505</v>
      </c>
      <c r="R4386" s="6" t="str">
        <f t="shared" si="1091"/>
        <v>Jeffry</v>
      </c>
      <c r="S4386" s="6" t="str">
        <f t="shared" si="1092"/>
        <v>Childs</v>
      </c>
      <c r="T4386" s="6" t="str">
        <f t="shared" si="1093"/>
        <v>Mr</v>
      </c>
      <c r="U4386" s="6" t="str">
        <f t="shared" si="1094"/>
        <v>M</v>
      </c>
      <c r="V4386" s="6" t="str">
        <f t="shared" si="1095"/>
        <v>60</v>
      </c>
      <c r="W4386" s="6" t="str">
        <f t="shared" si="1096"/>
        <v>Swady Hill</v>
      </c>
      <c r="X4386" s="6" t="str">
        <f t="shared" si="1097"/>
        <v>ll</v>
      </c>
      <c r="Y4386" s="6" t="str">
        <f t="shared" si="1098"/>
        <v>Swady Hill</v>
      </c>
      <c r="Z4386" s="6" t="str">
        <f t="shared" si="1099"/>
        <v>Leicestershire</v>
      </c>
      <c r="AA4386" s="6" t="str">
        <f t="shared" si="1100"/>
        <v>ST</v>
      </c>
      <c r="AB4386" s="7" t="str">
        <f t="shared" si="1101"/>
        <v>43875</v>
      </c>
      <c r="AC4386" s="6" t="str">
        <f t="shared" si="1102"/>
        <v>2</v>
      </c>
      <c r="AD4386" s="6" t="str">
        <f t="shared" si="1103"/>
        <v>C2</v>
      </c>
      <c r="AE4386" s="8" t="str">
        <f t="shared" si="1104"/>
        <v/>
      </c>
    </row>
    <row r="4387" spans="1:31" x14ac:dyDescent="0.25">
      <c r="A4387" s="9">
        <v>4506</v>
      </c>
      <c r="B4387" s="10" t="s">
        <v>9553</v>
      </c>
      <c r="C4387" s="10" t="s">
        <v>891</v>
      </c>
      <c r="D4387" s="10" t="s">
        <v>15</v>
      </c>
      <c r="E4387" s="10" t="s">
        <v>16</v>
      </c>
      <c r="F4387" s="10">
        <v>90</v>
      </c>
      <c r="G4387" s="10" t="s">
        <v>9554</v>
      </c>
      <c r="H4387" s="10" t="s">
        <v>3198</v>
      </c>
      <c r="I4387" s="10" t="s">
        <v>32</v>
      </c>
      <c r="J4387" s="11">
        <v>44083</v>
      </c>
      <c r="K4387" s="10">
        <v>52</v>
      </c>
      <c r="L4387" s="10" t="s">
        <v>99</v>
      </c>
      <c r="M4387" s="12"/>
      <c r="O4387">
        <f t="shared" si="1105"/>
        <v>0</v>
      </c>
      <c r="Q4387" s="9" t="str">
        <f t="shared" si="1090"/>
        <v>4506</v>
      </c>
      <c r="R4387" s="10" t="str">
        <f t="shared" si="1091"/>
        <v>Jennell</v>
      </c>
      <c r="S4387" s="10" t="str">
        <f t="shared" si="1092"/>
        <v>Vaughan</v>
      </c>
      <c r="T4387" s="10" t="str">
        <f t="shared" si="1093"/>
        <v>Mrs</v>
      </c>
      <c r="U4387" s="10" t="str">
        <f t="shared" si="1094"/>
        <v>F</v>
      </c>
      <c r="V4387" s="10" t="str">
        <f t="shared" si="1095"/>
        <v>90</v>
      </c>
      <c r="W4387" s="10" t="str">
        <f t="shared" si="1096"/>
        <v>Swains Road</v>
      </c>
      <c r="X4387" s="10" t="str">
        <f t="shared" si="1097"/>
        <v>ad</v>
      </c>
      <c r="Y4387" s="10" t="str">
        <f t="shared" si="1098"/>
        <v>Swains Road</v>
      </c>
      <c r="Z4387" s="10" t="str">
        <f t="shared" si="1099"/>
        <v>Taynuilt</v>
      </c>
      <c r="AA4387" s="10" t="str">
        <f t="shared" si="1100"/>
        <v>WC</v>
      </c>
      <c r="AB4387" s="11" t="str">
        <f t="shared" si="1101"/>
        <v>44083</v>
      </c>
      <c r="AC4387" s="10" t="str">
        <f t="shared" si="1102"/>
        <v>52</v>
      </c>
      <c r="AD4387" s="10" t="str">
        <f t="shared" si="1103"/>
        <v>E</v>
      </c>
      <c r="AE4387" s="12" t="str">
        <f t="shared" si="1104"/>
        <v/>
      </c>
    </row>
    <row r="4388" spans="1:31" x14ac:dyDescent="0.25">
      <c r="A4388" s="5">
        <v>4507</v>
      </c>
      <c r="B4388" s="6" t="s">
        <v>2941</v>
      </c>
      <c r="C4388" s="6" t="s">
        <v>8523</v>
      </c>
      <c r="D4388" s="6" t="s">
        <v>28</v>
      </c>
      <c r="E4388" s="6" t="s">
        <v>29</v>
      </c>
      <c r="F4388" s="6">
        <v>60</v>
      </c>
      <c r="G4388" s="6" t="s">
        <v>9555</v>
      </c>
      <c r="H4388" s="6" t="s">
        <v>9556</v>
      </c>
      <c r="I4388" s="6" t="s">
        <v>291</v>
      </c>
      <c r="J4388" s="7">
        <v>44368</v>
      </c>
      <c r="K4388" s="6">
        <v>33</v>
      </c>
      <c r="L4388" s="6" t="s">
        <v>52</v>
      </c>
      <c r="M4388" s="8"/>
      <c r="O4388">
        <f t="shared" si="1105"/>
        <v>0</v>
      </c>
      <c r="Q4388" s="5" t="str">
        <f t="shared" si="1090"/>
        <v>4507</v>
      </c>
      <c r="R4388" s="6" t="str">
        <f t="shared" si="1091"/>
        <v>Shannon</v>
      </c>
      <c r="S4388" s="6" t="str">
        <f t="shared" si="1092"/>
        <v>Compton</v>
      </c>
      <c r="T4388" s="6" t="str">
        <f t="shared" si="1093"/>
        <v>Mr</v>
      </c>
      <c r="U4388" s="6" t="str">
        <f t="shared" si="1094"/>
        <v>M</v>
      </c>
      <c r="V4388" s="6" t="str">
        <f t="shared" si="1095"/>
        <v>60</v>
      </c>
      <c r="W4388" s="6" t="str">
        <f t="shared" si="1096"/>
        <v>Swallow Close</v>
      </c>
      <c r="X4388" s="6" t="str">
        <f t="shared" si="1097"/>
        <v>se</v>
      </c>
      <c r="Y4388" s="6" t="str">
        <f t="shared" si="1098"/>
        <v>Swallow Close</v>
      </c>
      <c r="Z4388" s="6" t="str">
        <f t="shared" si="1099"/>
        <v>Kenley</v>
      </c>
      <c r="AA4388" s="6" t="str">
        <f t="shared" si="1100"/>
        <v>HS</v>
      </c>
      <c r="AB4388" s="7" t="str">
        <f t="shared" si="1101"/>
        <v>44368</v>
      </c>
      <c r="AC4388" s="6" t="str">
        <f t="shared" si="1102"/>
        <v>33</v>
      </c>
      <c r="AD4388" s="6" t="str">
        <f t="shared" si="1103"/>
        <v>A1</v>
      </c>
      <c r="AE4388" s="8" t="str">
        <f t="shared" si="1104"/>
        <v/>
      </c>
    </row>
    <row r="4389" spans="1:31" x14ac:dyDescent="0.25">
      <c r="A4389" s="9">
        <v>4508</v>
      </c>
      <c r="B4389" s="10" t="s">
        <v>3503</v>
      </c>
      <c r="C4389" s="10" t="s">
        <v>6440</v>
      </c>
      <c r="D4389" s="10" t="s">
        <v>15</v>
      </c>
      <c r="E4389" s="10" t="s">
        <v>16</v>
      </c>
      <c r="F4389" s="10">
        <v>30</v>
      </c>
      <c r="G4389" s="10" t="s">
        <v>9557</v>
      </c>
      <c r="H4389" s="10" t="s">
        <v>2678</v>
      </c>
      <c r="I4389" s="10" t="s">
        <v>1194</v>
      </c>
      <c r="J4389" s="11">
        <v>44542</v>
      </c>
      <c r="K4389" s="10">
        <v>11</v>
      </c>
      <c r="L4389" s="10" t="s">
        <v>99</v>
      </c>
      <c r="M4389" s="12"/>
      <c r="O4389">
        <f t="shared" si="1105"/>
        <v>0</v>
      </c>
      <c r="Q4389" s="9" t="str">
        <f t="shared" si="1090"/>
        <v>4508</v>
      </c>
      <c r="R4389" s="10" t="str">
        <f t="shared" si="1091"/>
        <v>Christian</v>
      </c>
      <c r="S4389" s="10" t="str">
        <f t="shared" si="1092"/>
        <v>Lara</v>
      </c>
      <c r="T4389" s="10" t="str">
        <f t="shared" si="1093"/>
        <v>Mrs</v>
      </c>
      <c r="U4389" s="10" t="str">
        <f t="shared" si="1094"/>
        <v>F</v>
      </c>
      <c r="V4389" s="10" t="str">
        <f t="shared" si="1095"/>
        <v>30</v>
      </c>
      <c r="W4389" s="10" t="str">
        <f t="shared" si="1096"/>
        <v>Swallow Drive</v>
      </c>
      <c r="X4389" s="10" t="str">
        <f t="shared" si="1097"/>
        <v>ve</v>
      </c>
      <c r="Y4389" s="10" t="str">
        <f t="shared" si="1098"/>
        <v>Swallow Drive</v>
      </c>
      <c r="Z4389" s="10" t="str">
        <f t="shared" si="1099"/>
        <v>Ebbw Vale</v>
      </c>
      <c r="AA4389" s="10" t="str">
        <f t="shared" si="1100"/>
        <v>LU</v>
      </c>
      <c r="AB4389" s="11" t="str">
        <f t="shared" si="1101"/>
        <v>44542</v>
      </c>
      <c r="AC4389" s="10" t="str">
        <f t="shared" si="1102"/>
        <v>11</v>
      </c>
      <c r="AD4389" s="10" t="str">
        <f t="shared" si="1103"/>
        <v>E</v>
      </c>
      <c r="AE4389" s="12" t="str">
        <f t="shared" si="1104"/>
        <v/>
      </c>
    </row>
    <row r="4390" spans="1:31" x14ac:dyDescent="0.25">
      <c r="A4390" s="5">
        <v>4509</v>
      </c>
      <c r="B4390" s="6" t="s">
        <v>7191</v>
      </c>
      <c r="C4390" s="6" t="s">
        <v>3484</v>
      </c>
      <c r="D4390" s="6" t="s">
        <v>28</v>
      </c>
      <c r="E4390" s="6" t="s">
        <v>29</v>
      </c>
      <c r="F4390" s="6">
        <v>30</v>
      </c>
      <c r="G4390" s="6" t="s">
        <v>9558</v>
      </c>
      <c r="H4390" s="6" t="s">
        <v>1425</v>
      </c>
      <c r="I4390" s="6" t="s">
        <v>32</v>
      </c>
      <c r="J4390" s="7">
        <v>44170</v>
      </c>
      <c r="K4390" s="6">
        <v>13</v>
      </c>
      <c r="L4390" s="6" t="s">
        <v>44</v>
      </c>
      <c r="M4390" s="8"/>
      <c r="O4390">
        <f t="shared" si="1105"/>
        <v>0</v>
      </c>
      <c r="Q4390" s="5" t="str">
        <f t="shared" si="1090"/>
        <v>4509</v>
      </c>
      <c r="R4390" s="6" t="str">
        <f t="shared" si="1091"/>
        <v>Cristopher</v>
      </c>
      <c r="S4390" s="6" t="str">
        <f t="shared" si="1092"/>
        <v>Stanton</v>
      </c>
      <c r="T4390" s="6" t="str">
        <f t="shared" si="1093"/>
        <v>Mr</v>
      </c>
      <c r="U4390" s="6" t="str">
        <f t="shared" si="1094"/>
        <v>M</v>
      </c>
      <c r="V4390" s="6" t="str">
        <f t="shared" si="1095"/>
        <v>30</v>
      </c>
      <c r="W4390" s="6" t="str">
        <f t="shared" si="1096"/>
        <v>Swallow Gardens</v>
      </c>
      <c r="X4390" s="6" t="str">
        <f t="shared" si="1097"/>
        <v>ns</v>
      </c>
      <c r="Y4390" s="6" t="str">
        <f t="shared" si="1098"/>
        <v>Swallow Gardens</v>
      </c>
      <c r="Z4390" s="6" t="str">
        <f t="shared" si="1099"/>
        <v>Sidcup</v>
      </c>
      <c r="AA4390" s="6" t="str">
        <f t="shared" si="1100"/>
        <v>WC</v>
      </c>
      <c r="AB4390" s="7" t="str">
        <f t="shared" si="1101"/>
        <v>44170</v>
      </c>
      <c r="AC4390" s="6" t="str">
        <f t="shared" si="1102"/>
        <v>13</v>
      </c>
      <c r="AD4390" s="6" t="str">
        <f t="shared" si="1103"/>
        <v>D</v>
      </c>
      <c r="AE4390" s="8" t="str">
        <f t="shared" si="1104"/>
        <v/>
      </c>
    </row>
    <row r="4391" spans="1:31" x14ac:dyDescent="0.25">
      <c r="A4391" s="9">
        <v>4510</v>
      </c>
      <c r="B4391" s="10" t="s">
        <v>2236</v>
      </c>
      <c r="C4391" s="10" t="s">
        <v>718</v>
      </c>
      <c r="D4391" s="10" t="s">
        <v>28</v>
      </c>
      <c r="E4391" s="10" t="s">
        <v>29</v>
      </c>
      <c r="F4391" s="10">
        <v>60</v>
      </c>
      <c r="G4391" s="10" t="s">
        <v>9559</v>
      </c>
      <c r="H4391" s="10" t="s">
        <v>4525</v>
      </c>
      <c r="I4391" s="10" t="s">
        <v>87</v>
      </c>
      <c r="J4391" s="11">
        <v>44392</v>
      </c>
      <c r="K4391" s="10">
        <v>43</v>
      </c>
      <c r="L4391" s="10" t="s">
        <v>99</v>
      </c>
      <c r="M4391" s="12"/>
      <c r="O4391">
        <f t="shared" si="1105"/>
        <v>0</v>
      </c>
      <c r="Q4391" s="9" t="str">
        <f t="shared" si="1090"/>
        <v>4510</v>
      </c>
      <c r="R4391" s="10" t="str">
        <f t="shared" si="1091"/>
        <v>Doyle</v>
      </c>
      <c r="S4391" s="10" t="str">
        <f t="shared" si="1092"/>
        <v>Kessler</v>
      </c>
      <c r="T4391" s="10" t="str">
        <f t="shared" si="1093"/>
        <v>Mr</v>
      </c>
      <c r="U4391" s="10" t="str">
        <f t="shared" si="1094"/>
        <v>M</v>
      </c>
      <c r="V4391" s="10" t="str">
        <f t="shared" si="1095"/>
        <v>60</v>
      </c>
      <c r="W4391" s="10" t="str">
        <f t="shared" si="1096"/>
        <v>Swan Alley</v>
      </c>
      <c r="X4391" s="10" t="str">
        <f t="shared" si="1097"/>
        <v>ey</v>
      </c>
      <c r="Y4391" s="10" t="str">
        <f t="shared" si="1098"/>
        <v>Swan Alley</v>
      </c>
      <c r="Z4391" s="10" t="str">
        <f t="shared" si="1099"/>
        <v>Blaydon-On-Tyne</v>
      </c>
      <c r="AA4391" s="10" t="str">
        <f t="shared" si="1100"/>
        <v>FY</v>
      </c>
      <c r="AB4391" s="11" t="str">
        <f t="shared" si="1101"/>
        <v>44392</v>
      </c>
      <c r="AC4391" s="10" t="str">
        <f t="shared" si="1102"/>
        <v>43</v>
      </c>
      <c r="AD4391" s="10" t="str">
        <f t="shared" si="1103"/>
        <v>E</v>
      </c>
      <c r="AE4391" s="12" t="str">
        <f t="shared" si="1104"/>
        <v/>
      </c>
    </row>
    <row r="4392" spans="1:31" x14ac:dyDescent="0.25">
      <c r="A4392" s="5">
        <v>4511</v>
      </c>
      <c r="B4392" s="6" t="s">
        <v>1757</v>
      </c>
      <c r="C4392" s="6" t="s">
        <v>337</v>
      </c>
      <c r="D4392" s="6" t="s">
        <v>28</v>
      </c>
      <c r="E4392" s="6" t="s">
        <v>29</v>
      </c>
      <c r="F4392" s="6">
        <v>90</v>
      </c>
      <c r="G4392" s="6" t="s">
        <v>9560</v>
      </c>
      <c r="H4392" s="6" t="s">
        <v>205</v>
      </c>
      <c r="I4392" s="6" t="s">
        <v>206</v>
      </c>
      <c r="J4392" s="7">
        <v>43704</v>
      </c>
      <c r="K4392" s="6">
        <v>46</v>
      </c>
      <c r="L4392" s="6" t="s">
        <v>68</v>
      </c>
      <c r="M4392" s="8"/>
      <c r="O4392">
        <f t="shared" si="1105"/>
        <v>0</v>
      </c>
      <c r="Q4392" s="5" t="str">
        <f t="shared" si="1090"/>
        <v>4511</v>
      </c>
      <c r="R4392" s="6" t="str">
        <f t="shared" si="1091"/>
        <v>Numbers</v>
      </c>
      <c r="S4392" s="6" t="str">
        <f t="shared" si="1092"/>
        <v>Soto</v>
      </c>
      <c r="T4392" s="6" t="str">
        <f t="shared" si="1093"/>
        <v>Mr</v>
      </c>
      <c r="U4392" s="6" t="str">
        <f t="shared" si="1094"/>
        <v>M</v>
      </c>
      <c r="V4392" s="6" t="str">
        <f t="shared" si="1095"/>
        <v>90</v>
      </c>
      <c r="W4392" s="6" t="str">
        <f t="shared" si="1096"/>
        <v>Swan Lane</v>
      </c>
      <c r="X4392" s="6" t="str">
        <f t="shared" si="1097"/>
        <v>ne</v>
      </c>
      <c r="Y4392" s="6" t="str">
        <f t="shared" si="1098"/>
        <v>Swan Lane</v>
      </c>
      <c r="Z4392" s="6" t="str">
        <f t="shared" si="1099"/>
        <v>Chorley</v>
      </c>
      <c r="AA4392" s="6" t="str">
        <f t="shared" si="1100"/>
        <v>DH</v>
      </c>
      <c r="AB4392" s="7" t="str">
        <f t="shared" si="1101"/>
        <v>43704</v>
      </c>
      <c r="AC4392" s="6" t="str">
        <f t="shared" si="1102"/>
        <v>46</v>
      </c>
      <c r="AD4392" s="6" t="str">
        <f t="shared" si="1103"/>
        <v>A2</v>
      </c>
      <c r="AE4392" s="8" t="str">
        <f t="shared" si="1104"/>
        <v/>
      </c>
    </row>
    <row r="4393" spans="1:31" x14ac:dyDescent="0.25">
      <c r="A4393" s="9">
        <v>4512</v>
      </c>
      <c r="B4393" s="10" t="s">
        <v>4039</v>
      </c>
      <c r="C4393" s="10" t="s">
        <v>9561</v>
      </c>
      <c r="D4393" s="10" t="s">
        <v>28</v>
      </c>
      <c r="E4393" s="10" t="s">
        <v>29</v>
      </c>
      <c r="F4393" s="10">
        <v>30</v>
      </c>
      <c r="G4393" s="10" t="s">
        <v>9562</v>
      </c>
      <c r="H4393" s="10" t="s">
        <v>3786</v>
      </c>
      <c r="I4393" s="10" t="s">
        <v>32</v>
      </c>
      <c r="J4393" s="11">
        <v>44414</v>
      </c>
      <c r="K4393" s="10">
        <v>80</v>
      </c>
      <c r="L4393" s="10" t="s">
        <v>62</v>
      </c>
      <c r="M4393" s="12"/>
      <c r="O4393">
        <f t="shared" si="1105"/>
        <v>0</v>
      </c>
      <c r="Q4393" s="9" t="str">
        <f t="shared" si="1090"/>
        <v>4512</v>
      </c>
      <c r="R4393" s="10" t="str">
        <f t="shared" si="1091"/>
        <v>Elmo</v>
      </c>
      <c r="S4393" s="10" t="str">
        <f t="shared" si="1092"/>
        <v>Mclaughlin</v>
      </c>
      <c r="T4393" s="10" t="str">
        <f t="shared" si="1093"/>
        <v>Mr</v>
      </c>
      <c r="U4393" s="10" t="str">
        <f t="shared" si="1094"/>
        <v>M</v>
      </c>
      <c r="V4393" s="10" t="str">
        <f t="shared" si="1095"/>
        <v>30</v>
      </c>
      <c r="W4393" s="10" t="str">
        <f t="shared" si="1096"/>
        <v>Swan Yard</v>
      </c>
      <c r="X4393" s="10" t="str">
        <f t="shared" si="1097"/>
        <v>rd</v>
      </c>
      <c r="Y4393" s="10" t="str">
        <f t="shared" si="1098"/>
        <v>Swan Yard</v>
      </c>
      <c r="Z4393" s="10" t="str">
        <f t="shared" si="1099"/>
        <v>Mayfield</v>
      </c>
      <c r="AA4393" s="10" t="str">
        <f t="shared" si="1100"/>
        <v>WC</v>
      </c>
      <c r="AB4393" s="11" t="str">
        <f t="shared" si="1101"/>
        <v>44414</v>
      </c>
      <c r="AC4393" s="10" t="str">
        <f t="shared" si="1102"/>
        <v>80</v>
      </c>
      <c r="AD4393" s="10" t="str">
        <f t="shared" si="1103"/>
        <v>C4</v>
      </c>
      <c r="AE4393" s="12" t="str">
        <f t="shared" si="1104"/>
        <v/>
      </c>
    </row>
    <row r="4394" spans="1:31" x14ac:dyDescent="0.25">
      <c r="A4394" s="5">
        <v>4513</v>
      </c>
      <c r="B4394" s="6" t="s">
        <v>9563</v>
      </c>
      <c r="C4394" s="6" t="s">
        <v>8588</v>
      </c>
      <c r="D4394" s="6" t="s">
        <v>15</v>
      </c>
      <c r="E4394" s="6" t="s">
        <v>16</v>
      </c>
      <c r="F4394" s="6">
        <v>60</v>
      </c>
      <c r="G4394" s="6" t="s">
        <v>9564</v>
      </c>
      <c r="H4394" s="6" t="s">
        <v>2131</v>
      </c>
      <c r="I4394" s="6" t="s">
        <v>1073</v>
      </c>
      <c r="J4394" s="7">
        <v>43903</v>
      </c>
      <c r="K4394" s="6">
        <v>58</v>
      </c>
      <c r="L4394" s="6" t="s">
        <v>20</v>
      </c>
      <c r="M4394" s="8"/>
      <c r="O4394">
        <f t="shared" si="1105"/>
        <v>0</v>
      </c>
      <c r="Q4394" s="5" t="str">
        <f t="shared" si="1090"/>
        <v>4513</v>
      </c>
      <c r="R4394" s="6" t="str">
        <f t="shared" si="1091"/>
        <v>Ja</v>
      </c>
      <c r="S4394" s="6" t="str">
        <f t="shared" si="1092"/>
        <v>Kimball</v>
      </c>
      <c r="T4394" s="6" t="str">
        <f t="shared" si="1093"/>
        <v>Mrs</v>
      </c>
      <c r="U4394" s="6" t="str">
        <f t="shared" si="1094"/>
        <v>F</v>
      </c>
      <c r="V4394" s="6" t="str">
        <f t="shared" si="1095"/>
        <v>60</v>
      </c>
      <c r="W4394" s="6" t="str">
        <f t="shared" si="1096"/>
        <v>Swansland Gardens</v>
      </c>
      <c r="X4394" s="6" t="str">
        <f t="shared" si="1097"/>
        <v>ns</v>
      </c>
      <c r="Y4394" s="6" t="str">
        <f t="shared" si="1098"/>
        <v>Swansland Gardens</v>
      </c>
      <c r="Z4394" s="6" t="str">
        <f t="shared" si="1099"/>
        <v>Ayr</v>
      </c>
      <c r="AA4394" s="6" t="str">
        <f t="shared" si="1100"/>
        <v>ME</v>
      </c>
      <c r="AB4394" s="7" t="str">
        <f t="shared" si="1101"/>
        <v>43903</v>
      </c>
      <c r="AC4394" s="6" t="str">
        <f t="shared" si="1102"/>
        <v>58</v>
      </c>
      <c r="AD4394" s="6" t="str">
        <f t="shared" si="1103"/>
        <v>B</v>
      </c>
      <c r="AE4394" s="8" t="str">
        <f t="shared" si="1104"/>
        <v/>
      </c>
    </row>
    <row r="4395" spans="1:31" x14ac:dyDescent="0.25">
      <c r="A4395" s="9">
        <v>4514</v>
      </c>
      <c r="B4395" s="10" t="s">
        <v>9565</v>
      </c>
      <c r="C4395" s="10" t="s">
        <v>9566</v>
      </c>
      <c r="D4395" s="10" t="s">
        <v>15</v>
      </c>
      <c r="E4395" s="10" t="s">
        <v>16</v>
      </c>
      <c r="F4395" s="10">
        <v>90</v>
      </c>
      <c r="G4395" s="10" t="s">
        <v>9564</v>
      </c>
      <c r="H4395" s="10" t="s">
        <v>107</v>
      </c>
      <c r="I4395" s="10" t="s">
        <v>108</v>
      </c>
      <c r="J4395" s="11">
        <v>44111</v>
      </c>
      <c r="K4395" s="10">
        <v>48</v>
      </c>
      <c r="L4395" s="10" t="s">
        <v>62</v>
      </c>
      <c r="M4395" s="12"/>
      <c r="O4395">
        <f t="shared" si="1105"/>
        <v>0</v>
      </c>
      <c r="Q4395" s="9" t="str">
        <f t="shared" si="1090"/>
        <v>4514</v>
      </c>
      <c r="R4395" s="10" t="str">
        <f t="shared" si="1091"/>
        <v>Regina</v>
      </c>
      <c r="S4395" s="10" t="str">
        <f t="shared" si="1092"/>
        <v>Scruggs</v>
      </c>
      <c r="T4395" s="10" t="str">
        <f t="shared" si="1093"/>
        <v>Mrs</v>
      </c>
      <c r="U4395" s="10" t="str">
        <f t="shared" si="1094"/>
        <v>F</v>
      </c>
      <c r="V4395" s="10" t="str">
        <f t="shared" si="1095"/>
        <v>90</v>
      </c>
      <c r="W4395" s="10" t="str">
        <f t="shared" si="1096"/>
        <v>Swansland Gardens</v>
      </c>
      <c r="X4395" s="10" t="str">
        <f t="shared" si="1097"/>
        <v>ns</v>
      </c>
      <c r="Y4395" s="10" t="str">
        <f t="shared" si="1098"/>
        <v>Swansland Gardens</v>
      </c>
      <c r="Z4395" s="10" t="str">
        <f t="shared" si="1099"/>
        <v>Caterham</v>
      </c>
      <c r="AA4395" s="10" t="str">
        <f t="shared" si="1100"/>
        <v>CB</v>
      </c>
      <c r="AB4395" s="11" t="str">
        <f t="shared" si="1101"/>
        <v>44111</v>
      </c>
      <c r="AC4395" s="10" t="str">
        <f t="shared" si="1102"/>
        <v>48</v>
      </c>
      <c r="AD4395" s="10" t="str">
        <f t="shared" si="1103"/>
        <v>C4</v>
      </c>
      <c r="AE4395" s="12" t="str">
        <f t="shared" si="1104"/>
        <v/>
      </c>
    </row>
    <row r="4396" spans="1:31" x14ac:dyDescent="0.25">
      <c r="A4396" s="5">
        <v>4515</v>
      </c>
      <c r="B4396" s="6" t="s">
        <v>2196</v>
      </c>
      <c r="C4396" s="6" t="s">
        <v>4716</v>
      </c>
      <c r="D4396" s="6" t="s">
        <v>28</v>
      </c>
      <c r="E4396" s="6" t="s">
        <v>29</v>
      </c>
      <c r="F4396" s="6">
        <v>90</v>
      </c>
      <c r="G4396" s="6" t="s">
        <v>9567</v>
      </c>
      <c r="H4396" s="6" t="s">
        <v>2391</v>
      </c>
      <c r="I4396" s="6" t="s">
        <v>176</v>
      </c>
      <c r="J4396" s="7">
        <v>43907</v>
      </c>
      <c r="K4396" s="6">
        <v>57</v>
      </c>
      <c r="L4396" s="6" t="s">
        <v>39</v>
      </c>
      <c r="M4396" s="8"/>
      <c r="O4396">
        <f t="shared" si="1105"/>
        <v>0</v>
      </c>
      <c r="Q4396" s="5" t="str">
        <f t="shared" si="1090"/>
        <v>4515</v>
      </c>
      <c r="R4396" s="6" t="str">
        <f t="shared" si="1091"/>
        <v>Rodney</v>
      </c>
      <c r="S4396" s="6" t="str">
        <f t="shared" si="1092"/>
        <v>Begay</v>
      </c>
      <c r="T4396" s="6" t="str">
        <f t="shared" si="1093"/>
        <v>Mr</v>
      </c>
      <c r="U4396" s="6" t="str">
        <f t="shared" si="1094"/>
        <v>M</v>
      </c>
      <c r="V4396" s="6" t="str">
        <f t="shared" si="1095"/>
        <v>90</v>
      </c>
      <c r="W4396" s="6" t="str">
        <f t="shared" si="1096"/>
        <v>Sweden Gate</v>
      </c>
      <c r="X4396" s="6" t="str">
        <f t="shared" si="1097"/>
        <v>te</v>
      </c>
      <c r="Y4396" s="6" t="str">
        <f t="shared" si="1098"/>
        <v>Sweden Gate</v>
      </c>
      <c r="Z4396" s="6" t="str">
        <f t="shared" si="1099"/>
        <v>Crowthorne</v>
      </c>
      <c r="AA4396" s="6" t="str">
        <f t="shared" si="1100"/>
        <v>CW</v>
      </c>
      <c r="AB4396" s="7" t="str">
        <f t="shared" si="1101"/>
        <v>43907</v>
      </c>
      <c r="AC4396" s="6" t="str">
        <f t="shared" si="1102"/>
        <v>57</v>
      </c>
      <c r="AD4396" s="6" t="str">
        <f t="shared" si="1103"/>
        <v>C1</v>
      </c>
      <c r="AE4396" s="8" t="str">
        <f t="shared" si="1104"/>
        <v/>
      </c>
    </row>
    <row r="4397" spans="1:31" x14ac:dyDescent="0.25">
      <c r="A4397" s="9">
        <v>4516</v>
      </c>
      <c r="B4397" s="10" t="s">
        <v>9568</v>
      </c>
      <c r="C4397" s="10" t="s">
        <v>7941</v>
      </c>
      <c r="D4397" s="10" t="s">
        <v>49</v>
      </c>
      <c r="E4397" s="10" t="s">
        <v>16</v>
      </c>
      <c r="F4397" s="10">
        <v>30</v>
      </c>
      <c r="G4397" s="10" t="s">
        <v>9569</v>
      </c>
      <c r="H4397" s="10" t="s">
        <v>722</v>
      </c>
      <c r="I4397" s="10" t="s">
        <v>32</v>
      </c>
      <c r="J4397" s="11">
        <v>43821</v>
      </c>
      <c r="K4397" s="10">
        <v>7</v>
      </c>
      <c r="L4397" s="10" t="s">
        <v>52</v>
      </c>
      <c r="M4397" s="12"/>
      <c r="O4397">
        <f t="shared" si="1105"/>
        <v>0</v>
      </c>
      <c r="Q4397" s="9" t="str">
        <f t="shared" si="1090"/>
        <v>4516</v>
      </c>
      <c r="R4397" s="10" t="str">
        <f t="shared" si="1091"/>
        <v>Zelma</v>
      </c>
      <c r="S4397" s="10" t="str">
        <f t="shared" si="1092"/>
        <v>Romero</v>
      </c>
      <c r="T4397" s="10" t="str">
        <f t="shared" si="1093"/>
        <v>Miss</v>
      </c>
      <c r="U4397" s="10" t="str">
        <f t="shared" si="1094"/>
        <v>F</v>
      </c>
      <c r="V4397" s="10" t="str">
        <f t="shared" si="1095"/>
        <v>30</v>
      </c>
      <c r="W4397" s="10" t="str">
        <f t="shared" si="1096"/>
        <v>Sweedland Court</v>
      </c>
      <c r="X4397" s="10" t="str">
        <f t="shared" si="1097"/>
        <v>rt</v>
      </c>
      <c r="Y4397" s="10" t="str">
        <f t="shared" si="1098"/>
        <v>Sweedland Court</v>
      </c>
      <c r="Z4397" s="10" t="str">
        <f t="shared" si="1099"/>
        <v>Tintagel</v>
      </c>
      <c r="AA4397" s="10" t="str">
        <f t="shared" si="1100"/>
        <v>WC</v>
      </c>
      <c r="AB4397" s="11" t="str">
        <f t="shared" si="1101"/>
        <v>43821</v>
      </c>
      <c r="AC4397" s="10" t="str">
        <f t="shared" si="1102"/>
        <v>7</v>
      </c>
      <c r="AD4397" s="10" t="str">
        <f t="shared" si="1103"/>
        <v>A1</v>
      </c>
      <c r="AE4397" s="12" t="str">
        <f t="shared" si="1104"/>
        <v/>
      </c>
    </row>
    <row r="4398" spans="1:31" x14ac:dyDescent="0.25">
      <c r="A4398" s="5">
        <v>4517</v>
      </c>
      <c r="B4398" s="6" t="s">
        <v>8117</v>
      </c>
      <c r="C4398" s="6" t="s">
        <v>6677</v>
      </c>
      <c r="D4398" s="6" t="s">
        <v>90</v>
      </c>
      <c r="E4398" s="6" t="s">
        <v>29</v>
      </c>
      <c r="F4398" s="6">
        <v>90</v>
      </c>
      <c r="G4398" s="6" t="s">
        <v>9570</v>
      </c>
      <c r="H4398" s="6" t="s">
        <v>764</v>
      </c>
      <c r="I4398" s="6" t="s">
        <v>122</v>
      </c>
      <c r="J4398" s="7">
        <v>44494</v>
      </c>
      <c r="K4398" s="6">
        <v>21</v>
      </c>
      <c r="L4398" s="6" t="s">
        <v>99</v>
      </c>
      <c r="M4398" s="8"/>
      <c r="O4398">
        <f t="shared" si="1105"/>
        <v>0</v>
      </c>
      <c r="Q4398" s="5" t="str">
        <f t="shared" si="1090"/>
        <v>4517</v>
      </c>
      <c r="R4398" s="6" t="str">
        <f t="shared" si="1091"/>
        <v>Glen</v>
      </c>
      <c r="S4398" s="6" t="str">
        <f t="shared" si="1092"/>
        <v>Mccoy</v>
      </c>
      <c r="T4398" s="6" t="str">
        <f t="shared" si="1093"/>
        <v>Dr</v>
      </c>
      <c r="U4398" s="6" t="str">
        <f t="shared" si="1094"/>
        <v>M</v>
      </c>
      <c r="V4398" s="6" t="str">
        <f t="shared" si="1095"/>
        <v>90</v>
      </c>
      <c r="W4398" s="6" t="str">
        <f t="shared" si="1096"/>
        <v>Swiss Villas</v>
      </c>
      <c r="X4398" s="6" t="str">
        <f t="shared" si="1097"/>
        <v>as</v>
      </c>
      <c r="Y4398" s="6" t="str">
        <f t="shared" si="1098"/>
        <v>Swiss Villas</v>
      </c>
      <c r="Z4398" s="6" t="str">
        <f t="shared" si="1099"/>
        <v>Lochgilphead</v>
      </c>
      <c r="AA4398" s="6" t="str">
        <f t="shared" si="1100"/>
        <v>WN</v>
      </c>
      <c r="AB4398" s="7" t="str">
        <f t="shared" si="1101"/>
        <v>44494</v>
      </c>
      <c r="AC4398" s="6" t="str">
        <f t="shared" si="1102"/>
        <v>21</v>
      </c>
      <c r="AD4398" s="6" t="str">
        <f t="shared" si="1103"/>
        <v>E</v>
      </c>
      <c r="AE4398" s="8" t="str">
        <f t="shared" si="1104"/>
        <v/>
      </c>
    </row>
    <row r="4399" spans="1:31" x14ac:dyDescent="0.25">
      <c r="A4399" s="9">
        <v>4518</v>
      </c>
      <c r="B4399" s="10" t="s">
        <v>6336</v>
      </c>
      <c r="C4399" s="10" t="s">
        <v>944</v>
      </c>
      <c r="D4399" s="10" t="s">
        <v>28</v>
      </c>
      <c r="E4399" s="10" t="s">
        <v>29</v>
      </c>
      <c r="F4399" s="10">
        <v>60</v>
      </c>
      <c r="G4399" s="10" t="s">
        <v>9571</v>
      </c>
      <c r="H4399" s="10" t="s">
        <v>408</v>
      </c>
      <c r="I4399" s="10" t="s">
        <v>185</v>
      </c>
      <c r="J4399" s="11">
        <v>43919</v>
      </c>
      <c r="K4399" s="10">
        <v>95</v>
      </c>
      <c r="L4399" s="10" t="s">
        <v>52</v>
      </c>
      <c r="M4399" s="12"/>
      <c r="O4399">
        <f t="shared" si="1105"/>
        <v>0</v>
      </c>
      <c r="Q4399" s="9" t="str">
        <f t="shared" si="1090"/>
        <v>4518</v>
      </c>
      <c r="R4399" s="10" t="str">
        <f t="shared" si="1091"/>
        <v>Randy</v>
      </c>
      <c r="S4399" s="10" t="str">
        <f t="shared" si="1092"/>
        <v>Booth</v>
      </c>
      <c r="T4399" s="10" t="str">
        <f t="shared" si="1093"/>
        <v>Mr</v>
      </c>
      <c r="U4399" s="10" t="str">
        <f t="shared" si="1094"/>
        <v>M</v>
      </c>
      <c r="V4399" s="10" t="str">
        <f t="shared" si="1095"/>
        <v>60</v>
      </c>
      <c r="W4399" s="10" t="str">
        <f t="shared" si="1096"/>
        <v>Sycamore Close</v>
      </c>
      <c r="X4399" s="10" t="str">
        <f t="shared" si="1097"/>
        <v>se</v>
      </c>
      <c r="Y4399" s="10" t="str">
        <f t="shared" si="1098"/>
        <v>Sycamore Close</v>
      </c>
      <c r="Z4399" s="10" t="str">
        <f t="shared" si="1099"/>
        <v>Essex</v>
      </c>
      <c r="AA4399" s="10" t="str">
        <f t="shared" si="1100"/>
        <v>HX</v>
      </c>
      <c r="AB4399" s="11" t="str">
        <f t="shared" si="1101"/>
        <v>43919</v>
      </c>
      <c r="AC4399" s="10" t="str">
        <f t="shared" si="1102"/>
        <v>95</v>
      </c>
      <c r="AD4399" s="10" t="str">
        <f t="shared" si="1103"/>
        <v>A1</v>
      </c>
      <c r="AE4399" s="12" t="str">
        <f t="shared" si="1104"/>
        <v/>
      </c>
    </row>
    <row r="4400" spans="1:31" x14ac:dyDescent="0.25">
      <c r="A4400" s="5">
        <v>4519</v>
      </c>
      <c r="B4400" s="6" t="s">
        <v>8620</v>
      </c>
      <c r="C4400" s="6" t="s">
        <v>6233</v>
      </c>
      <c r="D4400" s="6" t="s">
        <v>49</v>
      </c>
      <c r="E4400" s="6" t="s">
        <v>16</v>
      </c>
      <c r="F4400" s="6">
        <v>30</v>
      </c>
      <c r="G4400" s="6" t="s">
        <v>9572</v>
      </c>
      <c r="H4400" s="6" t="s">
        <v>1094</v>
      </c>
      <c r="I4400" s="6" t="s">
        <v>25</v>
      </c>
      <c r="J4400" s="7">
        <v>44326</v>
      </c>
      <c r="K4400" s="6">
        <v>74</v>
      </c>
      <c r="L4400" s="6" t="s">
        <v>157</v>
      </c>
      <c r="M4400" s="8"/>
      <c r="O4400">
        <f t="shared" si="1105"/>
        <v>0</v>
      </c>
      <c r="Q4400" s="5" t="str">
        <f t="shared" si="1090"/>
        <v>4519</v>
      </c>
      <c r="R4400" s="6" t="str">
        <f t="shared" si="1091"/>
        <v>Yon</v>
      </c>
      <c r="S4400" s="6" t="str">
        <f t="shared" si="1092"/>
        <v>Costa</v>
      </c>
      <c r="T4400" s="6" t="str">
        <f t="shared" si="1093"/>
        <v>Miss</v>
      </c>
      <c r="U4400" s="6" t="str">
        <f t="shared" si="1094"/>
        <v>F</v>
      </c>
      <c r="V4400" s="6" t="str">
        <f t="shared" si="1095"/>
        <v>30</v>
      </c>
      <c r="W4400" s="6" t="str">
        <f t="shared" si="1096"/>
        <v>Sydney Cottages</v>
      </c>
      <c r="X4400" s="6" t="str">
        <f t="shared" si="1097"/>
        <v>es</v>
      </c>
      <c r="Y4400" s="6" t="str">
        <f t="shared" si="1098"/>
        <v>Sydney Cottages</v>
      </c>
      <c r="Z4400" s="6" t="str">
        <f t="shared" si="1099"/>
        <v>Humbie</v>
      </c>
      <c r="AA4400" s="6" t="str">
        <f t="shared" si="1100"/>
        <v>HG</v>
      </c>
      <c r="AB4400" s="7" t="str">
        <f t="shared" si="1101"/>
        <v>44326</v>
      </c>
      <c r="AC4400" s="6" t="str">
        <f t="shared" si="1102"/>
        <v>74</v>
      </c>
      <c r="AD4400" s="6" t="str">
        <f t="shared" si="1103"/>
        <v>C3</v>
      </c>
      <c r="AE4400" s="8" t="str">
        <f t="shared" si="1104"/>
        <v/>
      </c>
    </row>
    <row r="4401" spans="1:31" x14ac:dyDescent="0.25">
      <c r="A4401" s="9">
        <v>4520</v>
      </c>
      <c r="B4401" s="10" t="s">
        <v>5402</v>
      </c>
      <c r="C4401" s="10" t="s">
        <v>3517</v>
      </c>
      <c r="D4401" s="10" t="s">
        <v>28</v>
      </c>
      <c r="E4401" s="10" t="s">
        <v>29</v>
      </c>
      <c r="F4401" s="10">
        <v>60</v>
      </c>
      <c r="G4401" s="10" t="s">
        <v>9573</v>
      </c>
      <c r="H4401" s="10" t="s">
        <v>1594</v>
      </c>
      <c r="I4401" s="10" t="s">
        <v>32</v>
      </c>
      <c r="J4401" s="11">
        <v>43803</v>
      </c>
      <c r="K4401" s="10">
        <v>5</v>
      </c>
      <c r="L4401" s="10" t="s">
        <v>78</v>
      </c>
      <c r="M4401" s="12"/>
      <c r="O4401">
        <f t="shared" si="1105"/>
        <v>0</v>
      </c>
      <c r="Q4401" s="9" t="str">
        <f t="shared" si="1090"/>
        <v>4520</v>
      </c>
      <c r="R4401" s="10" t="str">
        <f t="shared" si="1091"/>
        <v>Garth</v>
      </c>
      <c r="S4401" s="10" t="str">
        <f t="shared" si="1092"/>
        <v>Sharpe</v>
      </c>
      <c r="T4401" s="10" t="str">
        <f t="shared" si="1093"/>
        <v>Mr</v>
      </c>
      <c r="U4401" s="10" t="str">
        <f t="shared" si="1094"/>
        <v>M</v>
      </c>
      <c r="V4401" s="10" t="str">
        <f t="shared" si="1095"/>
        <v>60</v>
      </c>
      <c r="W4401" s="10" t="str">
        <f t="shared" si="1096"/>
        <v>Sydney Street</v>
      </c>
      <c r="X4401" s="10" t="str">
        <f t="shared" si="1097"/>
        <v>et</v>
      </c>
      <c r="Y4401" s="10" t="str">
        <f t="shared" si="1098"/>
        <v>Sydney Street</v>
      </c>
      <c r="Z4401" s="10" t="str">
        <f t="shared" si="1099"/>
        <v>Romford</v>
      </c>
      <c r="AA4401" s="10" t="str">
        <f t="shared" si="1100"/>
        <v>WC</v>
      </c>
      <c r="AB4401" s="11" t="str">
        <f t="shared" si="1101"/>
        <v>43803</v>
      </c>
      <c r="AC4401" s="10" t="str">
        <f t="shared" si="1102"/>
        <v>5</v>
      </c>
      <c r="AD4401" s="10" t="str">
        <f t="shared" si="1103"/>
        <v>C2</v>
      </c>
      <c r="AE4401" s="12" t="str">
        <f t="shared" si="1104"/>
        <v/>
      </c>
    </row>
    <row r="4402" spans="1:31" x14ac:dyDescent="0.25">
      <c r="A4402" s="5">
        <v>4521</v>
      </c>
      <c r="B4402" s="6" t="s">
        <v>2819</v>
      </c>
      <c r="C4402" s="6" t="s">
        <v>1183</v>
      </c>
      <c r="D4402" s="6" t="s">
        <v>28</v>
      </c>
      <c r="E4402" s="6" t="s">
        <v>29</v>
      </c>
      <c r="F4402" s="6">
        <v>60</v>
      </c>
      <c r="G4402" s="6" t="s">
        <v>9574</v>
      </c>
      <c r="H4402" s="6" t="s">
        <v>1000</v>
      </c>
      <c r="I4402" s="6" t="s">
        <v>176</v>
      </c>
      <c r="J4402" s="7">
        <v>44548</v>
      </c>
      <c r="K4402" s="6">
        <v>33</v>
      </c>
      <c r="L4402" s="6" t="s">
        <v>33</v>
      </c>
      <c r="M4402" s="8"/>
      <c r="O4402">
        <f t="shared" si="1105"/>
        <v>0</v>
      </c>
      <c r="Q4402" s="5" t="str">
        <f t="shared" si="1090"/>
        <v>4521</v>
      </c>
      <c r="R4402" s="6" t="str">
        <f t="shared" si="1091"/>
        <v>Hollis</v>
      </c>
      <c r="S4402" s="6" t="str">
        <f t="shared" si="1092"/>
        <v>Sheehan</v>
      </c>
      <c r="T4402" s="6" t="str">
        <f t="shared" si="1093"/>
        <v>Mr</v>
      </c>
      <c r="U4402" s="6" t="str">
        <f t="shared" si="1094"/>
        <v>M</v>
      </c>
      <c r="V4402" s="6" t="str">
        <f t="shared" si="1095"/>
        <v>60</v>
      </c>
      <c r="W4402" s="6" t="str">
        <f t="shared" si="1096"/>
        <v>Symons Street</v>
      </c>
      <c r="X4402" s="6" t="str">
        <f t="shared" si="1097"/>
        <v>et</v>
      </c>
      <c r="Y4402" s="6" t="str">
        <f t="shared" si="1098"/>
        <v>Symons Street</v>
      </c>
      <c r="Z4402" s="6" t="str">
        <f t="shared" si="1099"/>
        <v>County Antrim</v>
      </c>
      <c r="AA4402" s="6" t="str">
        <f t="shared" si="1100"/>
        <v>CW</v>
      </c>
      <c r="AB4402" s="7" t="str">
        <f t="shared" si="1101"/>
        <v>44548</v>
      </c>
      <c r="AC4402" s="6" t="str">
        <f t="shared" si="1102"/>
        <v>33</v>
      </c>
      <c r="AD4402" s="6" t="str">
        <f t="shared" si="1103"/>
        <v>A3</v>
      </c>
      <c r="AE4402" s="8" t="str">
        <f t="shared" si="1104"/>
        <v/>
      </c>
    </row>
    <row r="4403" spans="1:31" x14ac:dyDescent="0.25">
      <c r="A4403" s="9">
        <v>4522</v>
      </c>
      <c r="B4403" s="10" t="s">
        <v>500</v>
      </c>
      <c r="C4403" s="10" t="s">
        <v>605</v>
      </c>
      <c r="D4403" s="10" t="s">
        <v>49</v>
      </c>
      <c r="E4403" s="10" t="s">
        <v>16</v>
      </c>
      <c r="F4403" s="10">
        <v>90</v>
      </c>
      <c r="G4403" s="10" t="s">
        <v>9575</v>
      </c>
      <c r="H4403" s="10" t="s">
        <v>2710</v>
      </c>
      <c r="I4403" s="10" t="s">
        <v>32</v>
      </c>
      <c r="J4403" s="11">
        <v>43565</v>
      </c>
      <c r="K4403" s="10">
        <v>45</v>
      </c>
      <c r="L4403" s="10" t="s">
        <v>157</v>
      </c>
      <c r="M4403" s="12"/>
      <c r="O4403">
        <f t="shared" si="1105"/>
        <v>0</v>
      </c>
      <c r="Q4403" s="9" t="str">
        <f t="shared" si="1090"/>
        <v>4522</v>
      </c>
      <c r="R4403" s="10" t="str">
        <f t="shared" si="1091"/>
        <v>Roy</v>
      </c>
      <c r="S4403" s="10" t="str">
        <f t="shared" si="1092"/>
        <v>Cowan</v>
      </c>
      <c r="T4403" s="10" t="str">
        <f t="shared" si="1093"/>
        <v>Miss</v>
      </c>
      <c r="U4403" s="10" t="str">
        <f t="shared" si="1094"/>
        <v>F</v>
      </c>
      <c r="V4403" s="10" t="str">
        <f t="shared" si="1095"/>
        <v>90</v>
      </c>
      <c r="W4403" s="10" t="str">
        <f t="shared" si="1096"/>
        <v>Synagogue</v>
      </c>
      <c r="X4403" s="10" t="str">
        <f t="shared" si="1097"/>
        <v>ue</v>
      </c>
      <c r="Y4403" s="10" t="str">
        <f t="shared" si="1098"/>
        <v>Synagogue</v>
      </c>
      <c r="Z4403" s="10" t="str">
        <f t="shared" si="1099"/>
        <v>Thornton-Cleveleys</v>
      </c>
      <c r="AA4403" s="10" t="str">
        <f t="shared" si="1100"/>
        <v>WC</v>
      </c>
      <c r="AB4403" s="11" t="str">
        <f t="shared" si="1101"/>
        <v>43565</v>
      </c>
      <c r="AC4403" s="10" t="str">
        <f t="shared" si="1102"/>
        <v>45</v>
      </c>
      <c r="AD4403" s="10" t="str">
        <f t="shared" si="1103"/>
        <v>C3</v>
      </c>
      <c r="AE4403" s="12" t="str">
        <f t="shared" si="1104"/>
        <v/>
      </c>
    </row>
    <row r="4404" spans="1:31" x14ac:dyDescent="0.25">
      <c r="A4404" s="5">
        <v>4523</v>
      </c>
      <c r="B4404" s="6" t="s">
        <v>8119</v>
      </c>
      <c r="C4404" s="6" t="s">
        <v>2843</v>
      </c>
      <c r="D4404" s="6" t="s">
        <v>28</v>
      </c>
      <c r="E4404" s="6" t="s">
        <v>29</v>
      </c>
      <c r="F4404" s="6">
        <v>60</v>
      </c>
      <c r="G4404" s="6" t="s">
        <v>9576</v>
      </c>
      <c r="H4404" s="6" t="s">
        <v>1301</v>
      </c>
      <c r="I4404" s="6" t="s">
        <v>32</v>
      </c>
      <c r="J4404" s="7">
        <v>44195</v>
      </c>
      <c r="K4404" s="6">
        <v>61</v>
      </c>
      <c r="L4404" s="6" t="s">
        <v>39</v>
      </c>
      <c r="M4404" s="8"/>
      <c r="O4404">
        <f t="shared" si="1105"/>
        <v>0</v>
      </c>
      <c r="Q4404" s="5" t="str">
        <f t="shared" si="1090"/>
        <v>4523</v>
      </c>
      <c r="R4404" s="6" t="str">
        <f t="shared" si="1091"/>
        <v>Sang</v>
      </c>
      <c r="S4404" s="6" t="str">
        <f t="shared" si="1092"/>
        <v>Simon</v>
      </c>
      <c r="T4404" s="6" t="str">
        <f t="shared" si="1093"/>
        <v>Mr</v>
      </c>
      <c r="U4404" s="6" t="str">
        <f t="shared" si="1094"/>
        <v>M</v>
      </c>
      <c r="V4404" s="6" t="str">
        <f t="shared" si="1095"/>
        <v>60</v>
      </c>
      <c r="W4404" s="6" t="str">
        <f t="shared" si="1096"/>
        <v>Tabernacle Square</v>
      </c>
      <c r="X4404" s="6" t="str">
        <f t="shared" si="1097"/>
        <v>re</v>
      </c>
      <c r="Y4404" s="6" t="str">
        <f t="shared" si="1098"/>
        <v>Tabernacle Square</v>
      </c>
      <c r="Z4404" s="6" t="str">
        <f t="shared" si="1099"/>
        <v>Ulverston</v>
      </c>
      <c r="AA4404" s="6" t="str">
        <f t="shared" si="1100"/>
        <v>WC</v>
      </c>
      <c r="AB4404" s="7" t="str">
        <f t="shared" si="1101"/>
        <v>44195</v>
      </c>
      <c r="AC4404" s="6" t="str">
        <f t="shared" si="1102"/>
        <v>61</v>
      </c>
      <c r="AD4404" s="6" t="str">
        <f t="shared" si="1103"/>
        <v>C1</v>
      </c>
      <c r="AE4404" s="8" t="str">
        <f t="shared" si="1104"/>
        <v/>
      </c>
    </row>
    <row r="4405" spans="1:31" x14ac:dyDescent="0.25">
      <c r="A4405" s="9">
        <v>4524</v>
      </c>
      <c r="B4405" s="10" t="s">
        <v>3484</v>
      </c>
      <c r="C4405" s="10" t="s">
        <v>9577</v>
      </c>
      <c r="D4405" s="10" t="s">
        <v>28</v>
      </c>
      <c r="E4405" s="10" t="s">
        <v>29</v>
      </c>
      <c r="F4405" s="10">
        <v>90</v>
      </c>
      <c r="G4405" s="10" t="s">
        <v>9578</v>
      </c>
      <c r="H4405" s="10" t="s">
        <v>1248</v>
      </c>
      <c r="I4405" s="10" t="s">
        <v>32</v>
      </c>
      <c r="J4405" s="11">
        <v>44065</v>
      </c>
      <c r="K4405" s="10">
        <v>5</v>
      </c>
      <c r="L4405" s="10" t="s">
        <v>33</v>
      </c>
      <c r="M4405" s="12"/>
      <c r="O4405">
        <f t="shared" si="1105"/>
        <v>0</v>
      </c>
      <c r="Q4405" s="9" t="str">
        <f t="shared" si="1090"/>
        <v>4524</v>
      </c>
      <c r="R4405" s="10" t="str">
        <f t="shared" si="1091"/>
        <v>Stanton</v>
      </c>
      <c r="S4405" s="10" t="str">
        <f t="shared" si="1092"/>
        <v>Mcnair</v>
      </c>
      <c r="T4405" s="10" t="str">
        <f t="shared" si="1093"/>
        <v>Mr</v>
      </c>
      <c r="U4405" s="10" t="str">
        <f t="shared" si="1094"/>
        <v>M</v>
      </c>
      <c r="V4405" s="10" t="str">
        <f t="shared" si="1095"/>
        <v>90</v>
      </c>
      <c r="W4405" s="10" t="str">
        <f t="shared" si="1096"/>
        <v>Tachbrook Mews</v>
      </c>
      <c r="X4405" s="10" t="str">
        <f t="shared" si="1097"/>
        <v>ws</v>
      </c>
      <c r="Y4405" s="10" t="str">
        <f t="shared" si="1098"/>
        <v>Tachbrook Mews</v>
      </c>
      <c r="Z4405" s="10" t="str">
        <f t="shared" si="1099"/>
        <v>Marianglas</v>
      </c>
      <c r="AA4405" s="10" t="str">
        <f t="shared" si="1100"/>
        <v>WC</v>
      </c>
      <c r="AB4405" s="11" t="str">
        <f t="shared" si="1101"/>
        <v>44065</v>
      </c>
      <c r="AC4405" s="10" t="str">
        <f t="shared" si="1102"/>
        <v>5</v>
      </c>
      <c r="AD4405" s="10" t="str">
        <f t="shared" si="1103"/>
        <v>A3</v>
      </c>
      <c r="AE4405" s="12" t="str">
        <f t="shared" si="1104"/>
        <v/>
      </c>
    </row>
    <row r="4406" spans="1:31" x14ac:dyDescent="0.25">
      <c r="A4406" s="5">
        <v>4525</v>
      </c>
      <c r="B4406" s="6" t="s">
        <v>9579</v>
      </c>
      <c r="C4406" s="6" t="s">
        <v>3900</v>
      </c>
      <c r="D4406" s="6" t="s">
        <v>15</v>
      </c>
      <c r="E4406" s="6" t="s">
        <v>16</v>
      </c>
      <c r="F4406" s="6">
        <v>90</v>
      </c>
      <c r="G4406" s="6" t="s">
        <v>9580</v>
      </c>
      <c r="H4406" s="6" t="s">
        <v>1133</v>
      </c>
      <c r="I4406" s="6" t="s">
        <v>122</v>
      </c>
      <c r="J4406" s="7">
        <v>43674</v>
      </c>
      <c r="K4406" s="6">
        <v>50</v>
      </c>
      <c r="L4406" s="6" t="s">
        <v>20</v>
      </c>
      <c r="M4406" s="8"/>
      <c r="O4406">
        <f t="shared" si="1105"/>
        <v>0</v>
      </c>
      <c r="Q4406" s="5" t="str">
        <f t="shared" si="1090"/>
        <v>4525</v>
      </c>
      <c r="R4406" s="6" t="str">
        <f t="shared" si="1091"/>
        <v>Eura</v>
      </c>
      <c r="S4406" s="6" t="str">
        <f t="shared" si="1092"/>
        <v>Horne</v>
      </c>
      <c r="T4406" s="6" t="str">
        <f t="shared" si="1093"/>
        <v>Mrs</v>
      </c>
      <c r="U4406" s="6" t="str">
        <f t="shared" si="1094"/>
        <v>F</v>
      </c>
      <c r="V4406" s="6" t="str">
        <f t="shared" si="1095"/>
        <v>90</v>
      </c>
      <c r="W4406" s="6" t="str">
        <f t="shared" si="1096"/>
        <v>Tailworth Street</v>
      </c>
      <c r="X4406" s="6" t="str">
        <f t="shared" si="1097"/>
        <v>et</v>
      </c>
      <c r="Y4406" s="6" t="str">
        <f t="shared" si="1098"/>
        <v>Tailworth Street</v>
      </c>
      <c r="Z4406" s="6" t="str">
        <f t="shared" si="1099"/>
        <v>Llandeilo</v>
      </c>
      <c r="AA4406" s="6" t="str">
        <f t="shared" si="1100"/>
        <v>WN</v>
      </c>
      <c r="AB4406" s="7" t="str">
        <f t="shared" si="1101"/>
        <v>43674</v>
      </c>
      <c r="AC4406" s="6" t="str">
        <f t="shared" si="1102"/>
        <v>50</v>
      </c>
      <c r="AD4406" s="6" t="str">
        <f t="shared" si="1103"/>
        <v>B</v>
      </c>
      <c r="AE4406" s="8" t="str">
        <f t="shared" si="1104"/>
        <v/>
      </c>
    </row>
    <row r="4407" spans="1:31" x14ac:dyDescent="0.25">
      <c r="A4407" s="9">
        <v>4526</v>
      </c>
      <c r="B4407" s="10" t="s">
        <v>2952</v>
      </c>
      <c r="C4407" s="10" t="s">
        <v>3442</v>
      </c>
      <c r="D4407" s="10" t="s">
        <v>28</v>
      </c>
      <c r="E4407" s="10" t="s">
        <v>29</v>
      </c>
      <c r="F4407" s="10">
        <v>60</v>
      </c>
      <c r="G4407" s="10" t="s">
        <v>9581</v>
      </c>
      <c r="H4407" s="10" t="s">
        <v>823</v>
      </c>
      <c r="I4407" s="10" t="s">
        <v>122</v>
      </c>
      <c r="J4407" s="11">
        <v>43959</v>
      </c>
      <c r="K4407" s="10">
        <v>47</v>
      </c>
      <c r="L4407" s="10" t="s">
        <v>39</v>
      </c>
      <c r="M4407" s="12"/>
      <c r="O4407">
        <f t="shared" si="1105"/>
        <v>0</v>
      </c>
      <c r="Q4407" s="9" t="str">
        <f t="shared" si="1090"/>
        <v>4526</v>
      </c>
      <c r="R4407" s="10" t="str">
        <f t="shared" si="1091"/>
        <v>Jere</v>
      </c>
      <c r="S4407" s="10" t="str">
        <f t="shared" si="1092"/>
        <v>Geiger</v>
      </c>
      <c r="T4407" s="10" t="str">
        <f t="shared" si="1093"/>
        <v>Mr</v>
      </c>
      <c r="U4407" s="10" t="str">
        <f t="shared" si="1094"/>
        <v>M</v>
      </c>
      <c r="V4407" s="10" t="str">
        <f t="shared" si="1095"/>
        <v>60</v>
      </c>
      <c r="W4407" s="10" t="str">
        <f t="shared" si="1096"/>
        <v>Talfour Road</v>
      </c>
      <c r="X4407" s="10" t="str">
        <f t="shared" si="1097"/>
        <v>ad</v>
      </c>
      <c r="Y4407" s="10" t="str">
        <f t="shared" si="1098"/>
        <v>Talfour Road</v>
      </c>
      <c r="Z4407" s="10" t="str">
        <f t="shared" si="1099"/>
        <v>Llanrhystud</v>
      </c>
      <c r="AA4407" s="10" t="str">
        <f t="shared" si="1100"/>
        <v>WN</v>
      </c>
      <c r="AB4407" s="11" t="str">
        <f t="shared" si="1101"/>
        <v>43959</v>
      </c>
      <c r="AC4407" s="10" t="str">
        <f t="shared" si="1102"/>
        <v>47</v>
      </c>
      <c r="AD4407" s="10" t="str">
        <f t="shared" si="1103"/>
        <v>C1</v>
      </c>
      <c r="AE4407" s="12" t="str">
        <f t="shared" si="1104"/>
        <v/>
      </c>
    </row>
    <row r="4408" spans="1:31" x14ac:dyDescent="0.25">
      <c r="A4408" s="5">
        <v>4527</v>
      </c>
      <c r="B4408" s="6" t="s">
        <v>1457</v>
      </c>
      <c r="C4408" s="6" t="s">
        <v>5832</v>
      </c>
      <c r="D4408" s="6" t="s">
        <v>28</v>
      </c>
      <c r="E4408" s="6" t="s">
        <v>29</v>
      </c>
      <c r="F4408" s="6">
        <v>30</v>
      </c>
      <c r="G4408" s="6" t="s">
        <v>9582</v>
      </c>
      <c r="H4408" s="6" t="s">
        <v>3584</v>
      </c>
      <c r="I4408" s="6" t="s">
        <v>32</v>
      </c>
      <c r="J4408" s="7">
        <v>43619</v>
      </c>
      <c r="K4408" s="6">
        <v>34</v>
      </c>
      <c r="L4408" s="6" t="s">
        <v>44</v>
      </c>
      <c r="M4408" s="8"/>
      <c r="O4408">
        <f t="shared" si="1105"/>
        <v>0</v>
      </c>
      <c r="Q4408" s="5" t="str">
        <f t="shared" si="1090"/>
        <v>4527</v>
      </c>
      <c r="R4408" s="6" t="str">
        <f t="shared" si="1091"/>
        <v>Santo</v>
      </c>
      <c r="S4408" s="6" t="str">
        <f t="shared" si="1092"/>
        <v>Bates</v>
      </c>
      <c r="T4408" s="6" t="str">
        <f t="shared" si="1093"/>
        <v>Mr</v>
      </c>
      <c r="U4408" s="6" t="str">
        <f t="shared" si="1094"/>
        <v>M</v>
      </c>
      <c r="V4408" s="6" t="str">
        <f t="shared" si="1095"/>
        <v>30</v>
      </c>
      <c r="W4408" s="6" t="str">
        <f t="shared" si="1096"/>
        <v>Tamar Street</v>
      </c>
      <c r="X4408" s="6" t="str">
        <f t="shared" si="1097"/>
        <v>et</v>
      </c>
      <c r="Y4408" s="6" t="str">
        <f t="shared" si="1098"/>
        <v>Tamar Street</v>
      </c>
      <c r="Z4408" s="6" t="str">
        <f t="shared" si="1099"/>
        <v>South Ockendon</v>
      </c>
      <c r="AA4408" s="6" t="str">
        <f t="shared" si="1100"/>
        <v>WC</v>
      </c>
      <c r="AB4408" s="7" t="str">
        <f t="shared" si="1101"/>
        <v>43619</v>
      </c>
      <c r="AC4408" s="6" t="str">
        <f t="shared" si="1102"/>
        <v>34</v>
      </c>
      <c r="AD4408" s="6" t="str">
        <f t="shared" si="1103"/>
        <v>D</v>
      </c>
      <c r="AE4408" s="8" t="str">
        <f t="shared" si="1104"/>
        <v/>
      </c>
    </row>
    <row r="4409" spans="1:31" x14ac:dyDescent="0.25">
      <c r="A4409" s="9">
        <v>4528</v>
      </c>
      <c r="B4409" s="10" t="s">
        <v>7752</v>
      </c>
      <c r="C4409" s="10" t="s">
        <v>3331</v>
      </c>
      <c r="D4409" s="10" t="s">
        <v>49</v>
      </c>
      <c r="E4409" s="10" t="s">
        <v>16</v>
      </c>
      <c r="F4409" s="10">
        <v>30</v>
      </c>
      <c r="G4409" s="10" t="s">
        <v>9583</v>
      </c>
      <c r="H4409" s="10" t="s">
        <v>1338</v>
      </c>
      <c r="I4409" s="10" t="s">
        <v>291</v>
      </c>
      <c r="J4409" s="11">
        <v>44271</v>
      </c>
      <c r="K4409" s="10">
        <v>76</v>
      </c>
      <c r="L4409" s="10" t="s">
        <v>78</v>
      </c>
      <c r="M4409" s="12"/>
      <c r="O4409">
        <f t="shared" si="1105"/>
        <v>0</v>
      </c>
      <c r="Q4409" s="9" t="str">
        <f t="shared" si="1090"/>
        <v>4528</v>
      </c>
      <c r="R4409" s="10" t="str">
        <f t="shared" si="1091"/>
        <v>Winifred</v>
      </c>
      <c r="S4409" s="10" t="str">
        <f t="shared" si="1092"/>
        <v>Thompson</v>
      </c>
      <c r="T4409" s="10" t="str">
        <f t="shared" si="1093"/>
        <v>Miss</v>
      </c>
      <c r="U4409" s="10" t="str">
        <f t="shared" si="1094"/>
        <v>F</v>
      </c>
      <c r="V4409" s="10" t="str">
        <f t="shared" si="1095"/>
        <v>30</v>
      </c>
      <c r="W4409" s="10" t="str">
        <f t="shared" si="1096"/>
        <v>Tanfield Court</v>
      </c>
      <c r="X4409" s="10" t="str">
        <f t="shared" si="1097"/>
        <v>rt</v>
      </c>
      <c r="Y4409" s="10" t="str">
        <f t="shared" si="1098"/>
        <v>Tanfield Court</v>
      </c>
      <c r="Z4409" s="10" t="str">
        <f t="shared" si="1099"/>
        <v>Isle Of Colonsay</v>
      </c>
      <c r="AA4409" s="10" t="str">
        <f t="shared" si="1100"/>
        <v>HS</v>
      </c>
      <c r="AB4409" s="11" t="str">
        <f t="shared" si="1101"/>
        <v>44271</v>
      </c>
      <c r="AC4409" s="10" t="str">
        <f t="shared" si="1102"/>
        <v>76</v>
      </c>
      <c r="AD4409" s="10" t="str">
        <f t="shared" si="1103"/>
        <v>C2</v>
      </c>
      <c r="AE4409" s="12" t="str">
        <f t="shared" si="1104"/>
        <v/>
      </c>
    </row>
    <row r="4410" spans="1:31" x14ac:dyDescent="0.25">
      <c r="A4410" s="5">
        <v>4529</v>
      </c>
      <c r="B4410" s="6" t="s">
        <v>2905</v>
      </c>
      <c r="C4410" s="6" t="s">
        <v>5094</v>
      </c>
      <c r="D4410" s="6" t="s">
        <v>28</v>
      </c>
      <c r="E4410" s="6" t="s">
        <v>29</v>
      </c>
      <c r="F4410" s="6">
        <v>90</v>
      </c>
      <c r="G4410" s="6" t="s">
        <v>9584</v>
      </c>
      <c r="H4410" s="6" t="s">
        <v>6727</v>
      </c>
      <c r="I4410" s="6" t="s">
        <v>32</v>
      </c>
      <c r="J4410" s="7">
        <v>44485</v>
      </c>
      <c r="K4410" s="6">
        <v>43</v>
      </c>
      <c r="L4410" s="6" t="s">
        <v>78</v>
      </c>
      <c r="M4410" s="8"/>
      <c r="O4410">
        <f t="shared" si="1105"/>
        <v>0</v>
      </c>
      <c r="Q4410" s="5" t="str">
        <f t="shared" si="1090"/>
        <v>4529</v>
      </c>
      <c r="R4410" s="6" t="str">
        <f t="shared" si="1091"/>
        <v>Solomon</v>
      </c>
      <c r="S4410" s="6" t="str">
        <f t="shared" si="1092"/>
        <v>Friend</v>
      </c>
      <c r="T4410" s="6" t="str">
        <f t="shared" si="1093"/>
        <v>Mr</v>
      </c>
      <c r="U4410" s="6" t="str">
        <f t="shared" si="1094"/>
        <v>M</v>
      </c>
      <c r="V4410" s="6" t="str">
        <f t="shared" si="1095"/>
        <v>90</v>
      </c>
      <c r="W4410" s="6" t="str">
        <f t="shared" si="1096"/>
        <v>Tangle Tree</v>
      </c>
      <c r="X4410" s="6" t="str">
        <f t="shared" si="1097"/>
        <v>ee</v>
      </c>
      <c r="Y4410" s="6" t="str">
        <f t="shared" si="1098"/>
        <v>Tangle Tree</v>
      </c>
      <c r="Z4410" s="6" t="str">
        <f t="shared" si="1099"/>
        <v>Redruth</v>
      </c>
      <c r="AA4410" s="6" t="str">
        <f t="shared" si="1100"/>
        <v>WC</v>
      </c>
      <c r="AB4410" s="7" t="str">
        <f t="shared" si="1101"/>
        <v>44485</v>
      </c>
      <c r="AC4410" s="6" t="str">
        <f t="shared" si="1102"/>
        <v>43</v>
      </c>
      <c r="AD4410" s="6" t="str">
        <f t="shared" si="1103"/>
        <v>C2</v>
      </c>
      <c r="AE4410" s="8" t="str">
        <f t="shared" si="1104"/>
        <v/>
      </c>
    </row>
    <row r="4411" spans="1:31" x14ac:dyDescent="0.25">
      <c r="A4411" s="9">
        <v>4530</v>
      </c>
      <c r="B4411" s="10" t="s">
        <v>9585</v>
      </c>
      <c r="C4411" s="10" t="s">
        <v>3108</v>
      </c>
      <c r="D4411" s="10" t="s">
        <v>115</v>
      </c>
      <c r="E4411" s="10" t="s">
        <v>16</v>
      </c>
      <c r="F4411" s="10">
        <v>60</v>
      </c>
      <c r="G4411" s="10" t="s">
        <v>9586</v>
      </c>
      <c r="H4411" s="10" t="s">
        <v>872</v>
      </c>
      <c r="I4411" s="10" t="s">
        <v>32</v>
      </c>
      <c r="J4411" s="11">
        <v>43857</v>
      </c>
      <c r="K4411" s="10">
        <v>88</v>
      </c>
      <c r="L4411" s="10" t="s">
        <v>62</v>
      </c>
      <c r="M4411" s="12"/>
      <c r="O4411">
        <f t="shared" si="1105"/>
        <v>0</v>
      </c>
      <c r="Q4411" s="9" t="str">
        <f t="shared" si="1090"/>
        <v>4530</v>
      </c>
      <c r="R4411" s="10" t="str">
        <f t="shared" si="1091"/>
        <v>Daphne</v>
      </c>
      <c r="S4411" s="10" t="str">
        <f t="shared" si="1092"/>
        <v>Camacho</v>
      </c>
      <c r="T4411" s="10" t="str">
        <f t="shared" si="1093"/>
        <v>Prof</v>
      </c>
      <c r="U4411" s="10" t="str">
        <f t="shared" si="1094"/>
        <v>F</v>
      </c>
      <c r="V4411" s="10" t="str">
        <f t="shared" si="1095"/>
        <v>60</v>
      </c>
      <c r="W4411" s="10" t="str">
        <f t="shared" si="1096"/>
        <v>Tanhurst Walk</v>
      </c>
      <c r="X4411" s="10" t="str">
        <f t="shared" si="1097"/>
        <v>lk</v>
      </c>
      <c r="Y4411" s="10" t="str">
        <f t="shared" si="1098"/>
        <v>Tanhurst Walk</v>
      </c>
      <c r="Z4411" s="10" t="str">
        <f t="shared" si="1099"/>
        <v>Motherwell</v>
      </c>
      <c r="AA4411" s="10" t="str">
        <f t="shared" si="1100"/>
        <v>WC</v>
      </c>
      <c r="AB4411" s="11" t="str">
        <f t="shared" si="1101"/>
        <v>43857</v>
      </c>
      <c r="AC4411" s="10" t="str">
        <f t="shared" si="1102"/>
        <v>88</v>
      </c>
      <c r="AD4411" s="10" t="str">
        <f t="shared" si="1103"/>
        <v>C4</v>
      </c>
      <c r="AE4411" s="12" t="str">
        <f t="shared" si="1104"/>
        <v/>
      </c>
    </row>
    <row r="4412" spans="1:31" x14ac:dyDescent="0.25">
      <c r="A4412" s="5">
        <v>4531</v>
      </c>
      <c r="B4412" s="6" t="s">
        <v>7212</v>
      </c>
      <c r="C4412" s="6" t="s">
        <v>9587</v>
      </c>
      <c r="D4412" s="6" t="s">
        <v>28</v>
      </c>
      <c r="E4412" s="6" t="s">
        <v>29</v>
      </c>
      <c r="F4412" s="6">
        <v>30</v>
      </c>
      <c r="G4412" s="6" t="s">
        <v>9588</v>
      </c>
      <c r="H4412" s="6" t="s">
        <v>3701</v>
      </c>
      <c r="I4412" s="6" t="s">
        <v>32</v>
      </c>
      <c r="J4412" s="7">
        <v>44542</v>
      </c>
      <c r="K4412" s="6">
        <v>52</v>
      </c>
      <c r="L4412" s="6" t="s">
        <v>99</v>
      </c>
      <c r="M4412" s="8"/>
      <c r="O4412">
        <f t="shared" si="1105"/>
        <v>0</v>
      </c>
      <c r="Q4412" s="5" t="str">
        <f t="shared" si="1090"/>
        <v>4531</v>
      </c>
      <c r="R4412" s="6" t="str">
        <f t="shared" si="1091"/>
        <v>Rhett</v>
      </c>
      <c r="S4412" s="6" t="str">
        <f t="shared" si="1092"/>
        <v>Harrington</v>
      </c>
      <c r="T4412" s="6" t="str">
        <f t="shared" si="1093"/>
        <v>Mr</v>
      </c>
      <c r="U4412" s="6" t="str">
        <f t="shared" si="1094"/>
        <v>M</v>
      </c>
      <c r="V4412" s="6" t="str">
        <f t="shared" si="1095"/>
        <v>30</v>
      </c>
      <c r="W4412" s="6" t="str">
        <f t="shared" si="1096"/>
        <v>Tankerton Houses</v>
      </c>
      <c r="X4412" s="6" t="str">
        <f t="shared" si="1097"/>
        <v>es</v>
      </c>
      <c r="Y4412" s="6" t="str">
        <f t="shared" si="1098"/>
        <v>Tankerton Houses</v>
      </c>
      <c r="Z4412" s="6" t="str">
        <f t="shared" si="1099"/>
        <v>Yeovil</v>
      </c>
      <c r="AA4412" s="6" t="str">
        <f t="shared" si="1100"/>
        <v>WC</v>
      </c>
      <c r="AB4412" s="7" t="str">
        <f t="shared" si="1101"/>
        <v>44542</v>
      </c>
      <c r="AC4412" s="6" t="str">
        <f t="shared" si="1102"/>
        <v>52</v>
      </c>
      <c r="AD4412" s="6" t="str">
        <f t="shared" si="1103"/>
        <v>E</v>
      </c>
      <c r="AE4412" s="8" t="str">
        <f t="shared" si="1104"/>
        <v/>
      </c>
    </row>
    <row r="4413" spans="1:31" x14ac:dyDescent="0.25">
      <c r="A4413" s="9">
        <v>4532</v>
      </c>
      <c r="B4413" s="10" t="s">
        <v>9589</v>
      </c>
      <c r="C4413" s="10" t="s">
        <v>3738</v>
      </c>
      <c r="D4413" s="10" t="s">
        <v>15</v>
      </c>
      <c r="E4413" s="10" t="s">
        <v>16</v>
      </c>
      <c r="F4413" s="10">
        <v>90</v>
      </c>
      <c r="G4413" s="10" t="s">
        <v>9590</v>
      </c>
      <c r="H4413" s="10" t="s">
        <v>889</v>
      </c>
      <c r="I4413" s="10" t="s">
        <v>38</v>
      </c>
      <c r="J4413" s="11">
        <v>44034</v>
      </c>
      <c r="K4413" s="10">
        <v>79</v>
      </c>
      <c r="L4413" s="10" t="s">
        <v>157</v>
      </c>
      <c r="M4413" s="12"/>
      <c r="O4413">
        <f t="shared" si="1105"/>
        <v>0</v>
      </c>
      <c r="Q4413" s="9" t="str">
        <f t="shared" si="1090"/>
        <v>4532</v>
      </c>
      <c r="R4413" s="10" t="str">
        <f t="shared" si="1091"/>
        <v>Yee</v>
      </c>
      <c r="S4413" s="10" t="str">
        <f t="shared" si="1092"/>
        <v>Albright</v>
      </c>
      <c r="T4413" s="10" t="str">
        <f t="shared" si="1093"/>
        <v>Mrs</v>
      </c>
      <c r="U4413" s="10" t="str">
        <f t="shared" si="1094"/>
        <v>F</v>
      </c>
      <c r="V4413" s="10" t="str">
        <f t="shared" si="1095"/>
        <v>90</v>
      </c>
      <c r="W4413" s="10" t="str">
        <f t="shared" si="1096"/>
        <v>Tankerville Road</v>
      </c>
      <c r="X4413" s="10" t="str">
        <f t="shared" si="1097"/>
        <v>ad</v>
      </c>
      <c r="Y4413" s="10" t="str">
        <f t="shared" si="1098"/>
        <v>Tankerville Road</v>
      </c>
      <c r="Z4413" s="10" t="str">
        <f t="shared" si="1099"/>
        <v>Dalmally</v>
      </c>
      <c r="AA4413" s="10" t="str">
        <f t="shared" si="1100"/>
        <v>RM</v>
      </c>
      <c r="AB4413" s="11" t="str">
        <f t="shared" si="1101"/>
        <v>44034</v>
      </c>
      <c r="AC4413" s="10" t="str">
        <f t="shared" si="1102"/>
        <v>79</v>
      </c>
      <c r="AD4413" s="10" t="str">
        <f t="shared" si="1103"/>
        <v>C3</v>
      </c>
      <c r="AE4413" s="12" t="str">
        <f t="shared" si="1104"/>
        <v/>
      </c>
    </row>
    <row r="4414" spans="1:31" x14ac:dyDescent="0.25">
      <c r="A4414" s="5">
        <v>4533</v>
      </c>
      <c r="B4414" s="6" t="s">
        <v>9591</v>
      </c>
      <c r="C4414" s="6" t="s">
        <v>576</v>
      </c>
      <c r="D4414" s="6" t="s">
        <v>28</v>
      </c>
      <c r="E4414" s="6" t="s">
        <v>29</v>
      </c>
      <c r="F4414" s="6">
        <v>90</v>
      </c>
      <c r="G4414" s="6" t="s">
        <v>9592</v>
      </c>
      <c r="H4414" s="6" t="s">
        <v>4615</v>
      </c>
      <c r="I4414" s="6" t="s">
        <v>185</v>
      </c>
      <c r="J4414" s="7">
        <v>43540</v>
      </c>
      <c r="K4414" s="6">
        <v>73</v>
      </c>
      <c r="L4414" s="6" t="s">
        <v>39</v>
      </c>
      <c r="M4414" s="8"/>
      <c r="O4414">
        <f t="shared" si="1105"/>
        <v>0</v>
      </c>
      <c r="Q4414" s="5" t="str">
        <f t="shared" si="1090"/>
        <v>4533</v>
      </c>
      <c r="R4414" s="6" t="str">
        <f t="shared" si="1091"/>
        <v>Delmer</v>
      </c>
      <c r="S4414" s="6" t="str">
        <f t="shared" si="1092"/>
        <v>Drew</v>
      </c>
      <c r="T4414" s="6" t="str">
        <f t="shared" si="1093"/>
        <v>Mr</v>
      </c>
      <c r="U4414" s="6" t="str">
        <f t="shared" si="1094"/>
        <v>M</v>
      </c>
      <c r="V4414" s="6" t="str">
        <f t="shared" si="1095"/>
        <v>90</v>
      </c>
      <c r="W4414" s="6" t="str">
        <f t="shared" si="1096"/>
        <v>Tant Avenue</v>
      </c>
      <c r="X4414" s="6" t="str">
        <f t="shared" si="1097"/>
        <v>ue</v>
      </c>
      <c r="Y4414" s="6" t="str">
        <f t="shared" si="1098"/>
        <v>Tant Avenue</v>
      </c>
      <c r="Z4414" s="6" t="str">
        <f t="shared" si="1099"/>
        <v>Gairloch</v>
      </c>
      <c r="AA4414" s="6" t="str">
        <f t="shared" si="1100"/>
        <v>HX</v>
      </c>
      <c r="AB4414" s="7" t="str">
        <f t="shared" si="1101"/>
        <v>43540</v>
      </c>
      <c r="AC4414" s="6" t="str">
        <f t="shared" si="1102"/>
        <v>73</v>
      </c>
      <c r="AD4414" s="6" t="str">
        <f t="shared" si="1103"/>
        <v>C1</v>
      </c>
      <c r="AE4414" s="8" t="str">
        <f t="shared" si="1104"/>
        <v/>
      </c>
    </row>
    <row r="4415" spans="1:31" x14ac:dyDescent="0.25">
      <c r="A4415" s="5">
        <v>4535</v>
      </c>
      <c r="B4415" s="6" t="s">
        <v>6300</v>
      </c>
      <c r="C4415" s="6" t="s">
        <v>3276</v>
      </c>
      <c r="D4415" s="6" t="s">
        <v>28</v>
      </c>
      <c r="E4415" s="6" t="s">
        <v>29</v>
      </c>
      <c r="F4415" s="6">
        <v>90</v>
      </c>
      <c r="G4415" s="6" t="s">
        <v>9593</v>
      </c>
      <c r="H4415" s="6" t="s">
        <v>3389</v>
      </c>
      <c r="I4415" s="6" t="s">
        <v>122</v>
      </c>
      <c r="J4415" s="7">
        <v>44244</v>
      </c>
      <c r="K4415" s="6">
        <v>96</v>
      </c>
      <c r="L4415" s="6" t="s">
        <v>39</v>
      </c>
      <c r="M4415" s="8"/>
      <c r="O4415">
        <f t="shared" si="1105"/>
        <v>0</v>
      </c>
      <c r="Q4415" s="5" t="str">
        <f t="shared" si="1090"/>
        <v>4535</v>
      </c>
      <c r="R4415" s="6" t="str">
        <f t="shared" si="1091"/>
        <v>Guy</v>
      </c>
      <c r="S4415" s="6" t="str">
        <f t="shared" si="1092"/>
        <v>Ibarra</v>
      </c>
      <c r="T4415" s="6" t="str">
        <f t="shared" si="1093"/>
        <v>Mr</v>
      </c>
      <c r="U4415" s="6" t="str">
        <f t="shared" si="1094"/>
        <v>M</v>
      </c>
      <c r="V4415" s="6" t="str">
        <f t="shared" si="1095"/>
        <v>90</v>
      </c>
      <c r="W4415" s="6" t="str">
        <f t="shared" si="1096"/>
        <v>Tariff Road</v>
      </c>
      <c r="X4415" s="6" t="str">
        <f t="shared" si="1097"/>
        <v>ad</v>
      </c>
      <c r="Y4415" s="6" t="str">
        <f t="shared" si="1098"/>
        <v>Tariff Road</v>
      </c>
      <c r="Z4415" s="6" t="str">
        <f t="shared" si="1099"/>
        <v>Llangammarch Wells</v>
      </c>
      <c r="AA4415" s="6" t="str">
        <f t="shared" si="1100"/>
        <v>WN</v>
      </c>
      <c r="AB4415" s="7" t="str">
        <f t="shared" si="1101"/>
        <v>44244</v>
      </c>
      <c r="AC4415" s="6" t="str">
        <f t="shared" si="1102"/>
        <v>96</v>
      </c>
      <c r="AD4415" s="6" t="str">
        <f t="shared" si="1103"/>
        <v>C1</v>
      </c>
      <c r="AE4415" s="8" t="str">
        <f t="shared" si="1104"/>
        <v/>
      </c>
    </row>
    <row r="4416" spans="1:31" x14ac:dyDescent="0.25">
      <c r="A4416" s="9">
        <v>4536</v>
      </c>
      <c r="B4416" s="10" t="s">
        <v>2813</v>
      </c>
      <c r="C4416" s="10" t="s">
        <v>6333</v>
      </c>
      <c r="D4416" s="10" t="s">
        <v>28</v>
      </c>
      <c r="E4416" s="10" t="s">
        <v>29</v>
      </c>
      <c r="F4416" s="10">
        <v>90</v>
      </c>
      <c r="G4416" s="10" t="s">
        <v>9594</v>
      </c>
      <c r="H4416" s="10" t="s">
        <v>4683</v>
      </c>
      <c r="I4416" s="10" t="s">
        <v>32</v>
      </c>
      <c r="J4416" s="11">
        <v>44490</v>
      </c>
      <c r="K4416" s="10">
        <v>56</v>
      </c>
      <c r="L4416" s="10" t="s">
        <v>78</v>
      </c>
      <c r="M4416" s="12"/>
      <c r="O4416">
        <f t="shared" si="1105"/>
        <v>0</v>
      </c>
      <c r="Q4416" s="9" t="str">
        <f t="shared" si="1090"/>
        <v>4536</v>
      </c>
      <c r="R4416" s="10" t="str">
        <f t="shared" si="1091"/>
        <v>Chung</v>
      </c>
      <c r="S4416" s="10" t="str">
        <f t="shared" si="1092"/>
        <v>Hart</v>
      </c>
      <c r="T4416" s="10" t="str">
        <f t="shared" si="1093"/>
        <v>Mr</v>
      </c>
      <c r="U4416" s="10" t="str">
        <f t="shared" si="1094"/>
        <v>M</v>
      </c>
      <c r="V4416" s="10" t="str">
        <f t="shared" si="1095"/>
        <v>90</v>
      </c>
      <c r="W4416" s="10" t="str">
        <f t="shared" si="1096"/>
        <v>Tarnwood Park</v>
      </c>
      <c r="X4416" s="10" t="str">
        <f t="shared" si="1097"/>
        <v>rk</v>
      </c>
      <c r="Y4416" s="10" t="str">
        <f t="shared" si="1098"/>
        <v>Tarnwood Park</v>
      </c>
      <c r="Z4416" s="10" t="str">
        <f t="shared" si="1099"/>
        <v>Musselburgh</v>
      </c>
      <c r="AA4416" s="10" t="str">
        <f t="shared" si="1100"/>
        <v>WC</v>
      </c>
      <c r="AB4416" s="11" t="str">
        <f t="shared" si="1101"/>
        <v>44490</v>
      </c>
      <c r="AC4416" s="10" t="str">
        <f t="shared" si="1102"/>
        <v>56</v>
      </c>
      <c r="AD4416" s="10" t="str">
        <f t="shared" si="1103"/>
        <v>C2</v>
      </c>
      <c r="AE4416" s="12" t="str">
        <f t="shared" si="1104"/>
        <v/>
      </c>
    </row>
    <row r="4417" spans="1:31" x14ac:dyDescent="0.25">
      <c r="A4417" s="5">
        <v>4537</v>
      </c>
      <c r="B4417" s="6" t="s">
        <v>2795</v>
      </c>
      <c r="C4417" s="6" t="s">
        <v>1510</v>
      </c>
      <c r="D4417" s="6" t="s">
        <v>28</v>
      </c>
      <c r="E4417" s="6" t="s">
        <v>29</v>
      </c>
      <c r="F4417" s="6">
        <v>30</v>
      </c>
      <c r="G4417" s="6" t="s">
        <v>9595</v>
      </c>
      <c r="H4417" s="6" t="s">
        <v>1498</v>
      </c>
      <c r="I4417" s="6" t="s">
        <v>32</v>
      </c>
      <c r="J4417" s="7">
        <v>43924</v>
      </c>
      <c r="K4417" s="6">
        <v>93</v>
      </c>
      <c r="L4417" s="6" t="s">
        <v>33</v>
      </c>
      <c r="M4417" s="8"/>
      <c r="O4417">
        <f t="shared" si="1105"/>
        <v>0</v>
      </c>
      <c r="Q4417" s="5" t="str">
        <f t="shared" si="1090"/>
        <v>4537</v>
      </c>
      <c r="R4417" s="6" t="str">
        <f t="shared" si="1091"/>
        <v>Brendon</v>
      </c>
      <c r="S4417" s="6" t="str">
        <f t="shared" si="1092"/>
        <v>Brewster</v>
      </c>
      <c r="T4417" s="6" t="str">
        <f t="shared" si="1093"/>
        <v>Mr</v>
      </c>
      <c r="U4417" s="6" t="str">
        <f t="shared" si="1094"/>
        <v>M</v>
      </c>
      <c r="V4417" s="6" t="str">
        <f t="shared" si="1095"/>
        <v>30</v>
      </c>
      <c r="W4417" s="6" t="str">
        <f t="shared" si="1096"/>
        <v>Tarragon Close</v>
      </c>
      <c r="X4417" s="6" t="str">
        <f t="shared" si="1097"/>
        <v>se</v>
      </c>
      <c r="Y4417" s="6" t="str">
        <f t="shared" si="1098"/>
        <v>Tarragon Close</v>
      </c>
      <c r="Z4417" s="6" t="str">
        <f t="shared" si="1099"/>
        <v>New Tredegar</v>
      </c>
      <c r="AA4417" s="6" t="str">
        <f t="shared" si="1100"/>
        <v>WC</v>
      </c>
      <c r="AB4417" s="7" t="str">
        <f t="shared" si="1101"/>
        <v>43924</v>
      </c>
      <c r="AC4417" s="6" t="str">
        <f t="shared" si="1102"/>
        <v>93</v>
      </c>
      <c r="AD4417" s="6" t="str">
        <f t="shared" si="1103"/>
        <v>A3</v>
      </c>
      <c r="AE4417" s="8" t="str">
        <f t="shared" si="1104"/>
        <v/>
      </c>
    </row>
    <row r="4418" spans="1:31" x14ac:dyDescent="0.25">
      <c r="A4418" s="9">
        <v>4538</v>
      </c>
      <c r="B4418" s="10" t="s">
        <v>9596</v>
      </c>
      <c r="C4418" s="10" t="s">
        <v>5803</v>
      </c>
      <c r="D4418" s="10" t="s">
        <v>49</v>
      </c>
      <c r="E4418" s="10" t="s">
        <v>16</v>
      </c>
      <c r="F4418" s="10">
        <v>90</v>
      </c>
      <c r="G4418" s="10" t="s">
        <v>9597</v>
      </c>
      <c r="H4418" s="10" t="s">
        <v>1328</v>
      </c>
      <c r="I4418" s="10" t="s">
        <v>291</v>
      </c>
      <c r="J4418" s="11">
        <v>43605</v>
      </c>
      <c r="K4418" s="10">
        <v>72</v>
      </c>
      <c r="L4418" s="10" t="s">
        <v>39</v>
      </c>
      <c r="M4418" s="12"/>
      <c r="O4418">
        <f t="shared" si="1105"/>
        <v>0</v>
      </c>
      <c r="Q4418" s="9" t="str">
        <f t="shared" si="1090"/>
        <v>4538</v>
      </c>
      <c r="R4418" s="10" t="str">
        <f t="shared" si="1091"/>
        <v>Ashanti</v>
      </c>
      <c r="S4418" s="10" t="str">
        <f t="shared" si="1092"/>
        <v>Knox</v>
      </c>
      <c r="T4418" s="10" t="str">
        <f t="shared" si="1093"/>
        <v>Miss</v>
      </c>
      <c r="U4418" s="10" t="str">
        <f t="shared" si="1094"/>
        <v>F</v>
      </c>
      <c r="V4418" s="10" t="str">
        <f t="shared" si="1095"/>
        <v>90</v>
      </c>
      <c r="W4418" s="10" t="str">
        <f t="shared" si="1096"/>
        <v>Tarver Road</v>
      </c>
      <c r="X4418" s="10" t="str">
        <f t="shared" si="1097"/>
        <v>ad</v>
      </c>
      <c r="Y4418" s="10" t="str">
        <f t="shared" si="1098"/>
        <v>Tarver Road</v>
      </c>
      <c r="Z4418" s="10" t="str">
        <f t="shared" si="1099"/>
        <v>Keith</v>
      </c>
      <c r="AA4418" s="10" t="str">
        <f t="shared" si="1100"/>
        <v>HS</v>
      </c>
      <c r="AB4418" s="11" t="str">
        <f t="shared" si="1101"/>
        <v>43605</v>
      </c>
      <c r="AC4418" s="10" t="str">
        <f t="shared" si="1102"/>
        <v>72</v>
      </c>
      <c r="AD4418" s="10" t="str">
        <f t="shared" si="1103"/>
        <v>C1</v>
      </c>
      <c r="AE4418" s="12" t="str">
        <f t="shared" si="1104"/>
        <v/>
      </c>
    </row>
    <row r="4419" spans="1:31" x14ac:dyDescent="0.25">
      <c r="A4419" s="5">
        <v>4539</v>
      </c>
      <c r="B4419" s="6" t="s">
        <v>9598</v>
      </c>
      <c r="C4419" s="6" t="s">
        <v>6109</v>
      </c>
      <c r="D4419" s="6" t="s">
        <v>41</v>
      </c>
      <c r="E4419" s="6" t="s">
        <v>16</v>
      </c>
      <c r="F4419" s="6">
        <v>60</v>
      </c>
      <c r="G4419" s="6" t="s">
        <v>9599</v>
      </c>
      <c r="H4419" s="6" t="s">
        <v>416</v>
      </c>
      <c r="I4419" s="6" t="s">
        <v>32</v>
      </c>
      <c r="J4419" s="7">
        <v>43667</v>
      </c>
      <c r="K4419" s="6">
        <v>9</v>
      </c>
      <c r="L4419" s="6" t="s">
        <v>78</v>
      </c>
      <c r="M4419" s="8"/>
      <c r="O4419">
        <f t="shared" si="1105"/>
        <v>0</v>
      </c>
      <c r="Q4419" s="5" t="str">
        <f t="shared" si="1090"/>
        <v>4539</v>
      </c>
      <c r="R4419" s="6" t="str">
        <f t="shared" si="1091"/>
        <v>Belinda</v>
      </c>
      <c r="S4419" s="6" t="str">
        <f t="shared" si="1092"/>
        <v>Hobson</v>
      </c>
      <c r="T4419" s="6" t="str">
        <f t="shared" si="1093"/>
        <v>Ms</v>
      </c>
      <c r="U4419" s="6" t="str">
        <f t="shared" si="1094"/>
        <v>F</v>
      </c>
      <c r="V4419" s="6" t="str">
        <f t="shared" si="1095"/>
        <v>60</v>
      </c>
      <c r="W4419" s="6" t="str">
        <f t="shared" si="1096"/>
        <v>Tash Street</v>
      </c>
      <c r="X4419" s="6" t="str">
        <f t="shared" si="1097"/>
        <v>et</v>
      </c>
      <c r="Y4419" s="6" t="str">
        <f t="shared" si="1098"/>
        <v>Tash Street</v>
      </c>
      <c r="Z4419" s="6" t="str">
        <f t="shared" si="1099"/>
        <v>Manningtree</v>
      </c>
      <c r="AA4419" s="6" t="str">
        <f t="shared" si="1100"/>
        <v>WC</v>
      </c>
      <c r="AB4419" s="7" t="str">
        <f t="shared" si="1101"/>
        <v>43667</v>
      </c>
      <c r="AC4419" s="6" t="str">
        <f t="shared" si="1102"/>
        <v>9</v>
      </c>
      <c r="AD4419" s="6" t="str">
        <f t="shared" si="1103"/>
        <v>C2</v>
      </c>
      <c r="AE4419" s="8" t="str">
        <f t="shared" si="1104"/>
        <v/>
      </c>
    </row>
    <row r="4420" spans="1:31" x14ac:dyDescent="0.25">
      <c r="A4420" s="9">
        <v>4540</v>
      </c>
      <c r="B4420" s="10" t="s">
        <v>7816</v>
      </c>
      <c r="C4420" s="10" t="s">
        <v>1143</v>
      </c>
      <c r="D4420" s="10" t="s">
        <v>49</v>
      </c>
      <c r="E4420" s="10" t="s">
        <v>16</v>
      </c>
      <c r="F4420" s="10">
        <v>90</v>
      </c>
      <c r="G4420" s="10" t="s">
        <v>9600</v>
      </c>
      <c r="H4420" s="10" t="s">
        <v>4501</v>
      </c>
      <c r="I4420" s="10" t="s">
        <v>171</v>
      </c>
      <c r="J4420" s="11">
        <v>43546</v>
      </c>
      <c r="K4420" s="10">
        <v>46</v>
      </c>
      <c r="L4420" s="10" t="s">
        <v>99</v>
      </c>
      <c r="M4420" s="12"/>
      <c r="O4420">
        <f t="shared" si="1105"/>
        <v>0</v>
      </c>
      <c r="Q4420" s="9" t="str">
        <f t="shared" si="1090"/>
        <v>4540</v>
      </c>
      <c r="R4420" s="10" t="str">
        <f t="shared" si="1091"/>
        <v>Michelle</v>
      </c>
      <c r="S4420" s="10" t="str">
        <f t="shared" si="1092"/>
        <v>Kerr</v>
      </c>
      <c r="T4420" s="10" t="str">
        <f t="shared" si="1093"/>
        <v>Miss</v>
      </c>
      <c r="U4420" s="10" t="str">
        <f t="shared" si="1094"/>
        <v>F</v>
      </c>
      <c r="V4420" s="10" t="str">
        <f t="shared" si="1095"/>
        <v>90</v>
      </c>
      <c r="W4420" s="10" t="str">
        <f t="shared" si="1096"/>
        <v>Tatnell Rd</v>
      </c>
      <c r="X4420" s="10" t="str">
        <f t="shared" si="1097"/>
        <v>Rd</v>
      </c>
      <c r="Y4420" s="10" t="str">
        <f t="shared" si="1098"/>
        <v>Tatnell Road</v>
      </c>
      <c r="Z4420" s="10" t="str">
        <f t="shared" si="1099"/>
        <v>Clitheroe</v>
      </c>
      <c r="AA4420" s="10" t="str">
        <f t="shared" si="1100"/>
        <v>PR</v>
      </c>
      <c r="AB4420" s="11" t="str">
        <f t="shared" si="1101"/>
        <v>43546</v>
      </c>
      <c r="AC4420" s="10" t="str">
        <f t="shared" si="1102"/>
        <v>46</v>
      </c>
      <c r="AD4420" s="10" t="str">
        <f t="shared" si="1103"/>
        <v>E</v>
      </c>
      <c r="AE4420" s="12" t="str">
        <f t="shared" si="1104"/>
        <v/>
      </c>
    </row>
    <row r="4421" spans="1:31" x14ac:dyDescent="0.25">
      <c r="A4421" s="5">
        <v>4541</v>
      </c>
      <c r="B4421" s="6" t="s">
        <v>3055</v>
      </c>
      <c r="C4421" s="6" t="s">
        <v>1187</v>
      </c>
      <c r="D4421" s="6" t="s">
        <v>28</v>
      </c>
      <c r="E4421" s="6" t="s">
        <v>29</v>
      </c>
      <c r="F4421" s="6">
        <v>90</v>
      </c>
      <c r="G4421" s="6" t="s">
        <v>9601</v>
      </c>
      <c r="H4421" s="6" t="s">
        <v>2785</v>
      </c>
      <c r="I4421" s="6" t="s">
        <v>38</v>
      </c>
      <c r="J4421" s="7">
        <v>44516</v>
      </c>
      <c r="K4421" s="6">
        <v>72</v>
      </c>
      <c r="L4421" s="6" t="s">
        <v>44</v>
      </c>
      <c r="M4421" s="8"/>
      <c r="O4421">
        <f t="shared" si="1105"/>
        <v>0</v>
      </c>
      <c r="Q4421" s="5" t="str">
        <f t="shared" si="1090"/>
        <v>4541</v>
      </c>
      <c r="R4421" s="6" t="str">
        <f t="shared" si="1091"/>
        <v>Wayne</v>
      </c>
      <c r="S4421" s="6" t="str">
        <f t="shared" si="1092"/>
        <v>Parsons</v>
      </c>
      <c r="T4421" s="6" t="str">
        <f t="shared" si="1093"/>
        <v>Mr</v>
      </c>
      <c r="U4421" s="6" t="str">
        <f t="shared" si="1094"/>
        <v>M</v>
      </c>
      <c r="V4421" s="6" t="str">
        <f t="shared" si="1095"/>
        <v>90</v>
      </c>
      <c r="W4421" s="6" t="str">
        <f t="shared" si="1096"/>
        <v>Tatnell Road</v>
      </c>
      <c r="X4421" s="6" t="str">
        <f t="shared" si="1097"/>
        <v>ad</v>
      </c>
      <c r="Y4421" s="6" t="str">
        <f t="shared" si="1098"/>
        <v>Tatnell Road</v>
      </c>
      <c r="Z4421" s="6" t="str">
        <f t="shared" si="1099"/>
        <v>Deal</v>
      </c>
      <c r="AA4421" s="6" t="str">
        <f t="shared" si="1100"/>
        <v>RM</v>
      </c>
      <c r="AB4421" s="7" t="str">
        <f t="shared" si="1101"/>
        <v>44516</v>
      </c>
      <c r="AC4421" s="6" t="str">
        <f t="shared" si="1102"/>
        <v>72</v>
      </c>
      <c r="AD4421" s="6" t="str">
        <f t="shared" si="1103"/>
        <v>D</v>
      </c>
      <c r="AE4421" s="8" t="str">
        <f t="shared" si="1104"/>
        <v/>
      </c>
    </row>
    <row r="4422" spans="1:31" x14ac:dyDescent="0.25">
      <c r="A4422" s="5">
        <v>4543</v>
      </c>
      <c r="B4422" s="6" t="s">
        <v>9602</v>
      </c>
      <c r="C4422" s="6" t="s">
        <v>258</v>
      </c>
      <c r="D4422" s="6" t="s">
        <v>15</v>
      </c>
      <c r="E4422" s="6" t="s">
        <v>16</v>
      </c>
      <c r="F4422" s="6">
        <v>60</v>
      </c>
      <c r="G4422" s="6" t="s">
        <v>9603</v>
      </c>
      <c r="H4422" s="6" t="s">
        <v>3857</v>
      </c>
      <c r="I4422" s="6" t="s">
        <v>122</v>
      </c>
      <c r="J4422" s="7">
        <v>44366</v>
      </c>
      <c r="K4422" s="6">
        <v>84</v>
      </c>
      <c r="L4422" s="6" t="s">
        <v>39</v>
      </c>
      <c r="M4422" s="8"/>
      <c r="O4422">
        <f t="shared" si="1105"/>
        <v>0</v>
      </c>
      <c r="Q4422" s="5" t="str">
        <f t="shared" ref="Q4422:Q4485" si="1106">TRIM(A4422)</f>
        <v>4543</v>
      </c>
      <c r="R4422" s="6" t="str">
        <f t="shared" ref="R4422:R4485" si="1107">TRIM(B4422)</f>
        <v>Lorena</v>
      </c>
      <c r="S4422" s="6" t="str">
        <f t="shared" ref="S4422:S4485" si="1108">TRIM(C4422)</f>
        <v>Navarro</v>
      </c>
      <c r="T4422" s="6" t="str">
        <f t="shared" ref="T4422:T4485" si="1109">TRIM(D4422)</f>
        <v>Mrs</v>
      </c>
      <c r="U4422" s="6" t="str">
        <f t="shared" ref="U4422:U4485" si="1110">IF(ISNUMBER(SEARCH("f",TRIM(E4422))),"F","M")</f>
        <v>F</v>
      </c>
      <c r="V4422" s="6" t="str">
        <f t="shared" ref="V4422:V4485" si="1111">TRIM(F4422)</f>
        <v>60</v>
      </c>
      <c r="W4422" s="6" t="str">
        <f t="shared" ref="W4422:W4485" si="1112">SUBSTITUTE(SUBSTITUTE(SUBSTITUTE(PROPER(TRIM(G4422)),"(?)","")," (No",""),"'S","'s")</f>
        <v>Tattersall Close</v>
      </c>
      <c r="X4422" s="6" t="str">
        <f t="shared" ref="X4422:X4485" si="1113">RIGHT(W4422,2)</f>
        <v>se</v>
      </c>
      <c r="Y4422" s="6" t="str">
        <f t="shared" ref="Y4422:Y4485" si="1114">IF(OR(X4422="St",X4422="Av",X4422="Pl"),SUBSTITUTE(SUBSTITUTE(SUBSTITUTE(SUBSTITUTE(SUBSTITUTE(SUBSTITUTE(SUBSTITUTE(W4422,"Rd","Road"),"St","Street"),"Cls", "Close"),"Plc","Place"),"Bldgs","Buildings"),"Av","Avenue"),"Pl","Place"),SUBSTITUTE(SUBSTITUTE(SUBSTITUTE(SUBSTITUTE(SUBSTITUTE(W4422,"Rd","Road"),"Cls", "Close"),"Plc","Place"),"Bldgs","Buildings"),"Crt","Court"))</f>
        <v>Tattersall Close</v>
      </c>
      <c r="Z4422" s="6" t="str">
        <f t="shared" ref="Z4422:Z4485" si="1115">TRIM(H4422)</f>
        <v>Liss</v>
      </c>
      <c r="AA4422" s="6" t="str">
        <f t="shared" ref="AA4422:AA4485" si="1116">TRIM(I4422)</f>
        <v>WN</v>
      </c>
      <c r="AB4422" s="7" t="str">
        <f t="shared" ref="AB4422:AB4485" si="1117">TRIM(J4422)</f>
        <v>44366</v>
      </c>
      <c r="AC4422" s="6" t="str">
        <f t="shared" ref="AC4422:AC4485" si="1118">TRIM(K4422)</f>
        <v>84</v>
      </c>
      <c r="AD4422" s="6" t="str">
        <f t="shared" ref="AD4422:AD4485" si="1119">TRIM(L4422)</f>
        <v>C1</v>
      </c>
      <c r="AE4422" s="8" t="str">
        <f t="shared" ref="AE4422:AE4485" si="1120">TRIM(M4422)</f>
        <v/>
      </c>
    </row>
    <row r="4423" spans="1:31" x14ac:dyDescent="0.25">
      <c r="A4423" s="9">
        <v>4544</v>
      </c>
      <c r="B4423" s="10" t="s">
        <v>9604</v>
      </c>
      <c r="C4423" s="10" t="s">
        <v>7224</v>
      </c>
      <c r="D4423" s="10" t="s">
        <v>15</v>
      </c>
      <c r="E4423" s="10" t="s">
        <v>16</v>
      </c>
      <c r="F4423" s="10">
        <v>60</v>
      </c>
      <c r="G4423" s="10" t="s">
        <v>9605</v>
      </c>
      <c r="H4423" s="10" t="s">
        <v>591</v>
      </c>
      <c r="I4423" s="10" t="s">
        <v>122</v>
      </c>
      <c r="J4423" s="11">
        <v>44539</v>
      </c>
      <c r="K4423" s="10">
        <v>3</v>
      </c>
      <c r="L4423" s="10" t="s">
        <v>62</v>
      </c>
      <c r="M4423" s="12"/>
      <c r="O4423">
        <f t="shared" si="1105"/>
        <v>0</v>
      </c>
      <c r="Q4423" s="9" t="str">
        <f t="shared" si="1106"/>
        <v>4544</v>
      </c>
      <c r="R4423" s="10" t="str">
        <f t="shared" si="1107"/>
        <v>Jenni</v>
      </c>
      <c r="S4423" s="10" t="str">
        <f t="shared" si="1108"/>
        <v>Wooten</v>
      </c>
      <c r="T4423" s="10" t="str">
        <f t="shared" si="1109"/>
        <v>Mrs</v>
      </c>
      <c r="U4423" s="10" t="str">
        <f t="shared" si="1110"/>
        <v>F</v>
      </c>
      <c r="V4423" s="10" t="str">
        <f t="shared" si="1111"/>
        <v>60</v>
      </c>
      <c r="W4423" s="10" t="str">
        <f t="shared" si="1112"/>
        <v>Tattle Court</v>
      </c>
      <c r="X4423" s="10" t="str">
        <f t="shared" si="1113"/>
        <v>rt</v>
      </c>
      <c r="Y4423" s="10" t="str">
        <f t="shared" si="1114"/>
        <v>Tattle Court</v>
      </c>
      <c r="Z4423" s="10" t="str">
        <f t="shared" si="1115"/>
        <v>Llangollen</v>
      </c>
      <c r="AA4423" s="10" t="str">
        <f t="shared" si="1116"/>
        <v>WN</v>
      </c>
      <c r="AB4423" s="11" t="str">
        <f t="shared" si="1117"/>
        <v>44539</v>
      </c>
      <c r="AC4423" s="10" t="str">
        <f t="shared" si="1118"/>
        <v>3</v>
      </c>
      <c r="AD4423" s="10" t="str">
        <f t="shared" si="1119"/>
        <v>C4</v>
      </c>
      <c r="AE4423" s="12" t="str">
        <f t="shared" si="1120"/>
        <v/>
      </c>
    </row>
    <row r="4424" spans="1:31" x14ac:dyDescent="0.25">
      <c r="A4424" s="5">
        <v>4545</v>
      </c>
      <c r="B4424" s="6" t="s">
        <v>3055</v>
      </c>
      <c r="C4424" s="6" t="s">
        <v>9606</v>
      </c>
      <c r="D4424" s="6" t="s">
        <v>28</v>
      </c>
      <c r="E4424" s="6" t="s">
        <v>29</v>
      </c>
      <c r="F4424" s="6">
        <v>60</v>
      </c>
      <c r="G4424" s="6" t="s">
        <v>9607</v>
      </c>
      <c r="H4424" s="6" t="s">
        <v>3777</v>
      </c>
      <c r="I4424" s="6" t="s">
        <v>32</v>
      </c>
      <c r="J4424" s="7">
        <v>43563</v>
      </c>
      <c r="K4424" s="6">
        <v>14</v>
      </c>
      <c r="L4424" s="6" t="s">
        <v>62</v>
      </c>
      <c r="M4424" s="8"/>
      <c r="O4424">
        <f t="shared" si="1105"/>
        <v>0</v>
      </c>
      <c r="Q4424" s="5" t="str">
        <f t="shared" si="1106"/>
        <v>4545</v>
      </c>
      <c r="R4424" s="6" t="str">
        <f t="shared" si="1107"/>
        <v>Wayne</v>
      </c>
      <c r="S4424" s="6" t="str">
        <f t="shared" si="1108"/>
        <v>Hamm</v>
      </c>
      <c r="T4424" s="6" t="str">
        <f t="shared" si="1109"/>
        <v>Mr</v>
      </c>
      <c r="U4424" s="6" t="str">
        <f t="shared" si="1110"/>
        <v>M</v>
      </c>
      <c r="V4424" s="6" t="str">
        <f t="shared" si="1111"/>
        <v>60</v>
      </c>
      <c r="W4424" s="6" t="str">
        <f t="shared" si="1112"/>
        <v>Taunton Avenue</v>
      </c>
      <c r="X4424" s="6" t="str">
        <f t="shared" si="1113"/>
        <v>ue</v>
      </c>
      <c r="Y4424" s="6" t="str">
        <f t="shared" si="1114"/>
        <v>Taunton Avenue</v>
      </c>
      <c r="Z4424" s="6" t="str">
        <f t="shared" si="1115"/>
        <v>South Brent</v>
      </c>
      <c r="AA4424" s="6" t="str">
        <f t="shared" si="1116"/>
        <v>WC</v>
      </c>
      <c r="AB4424" s="7" t="str">
        <f t="shared" si="1117"/>
        <v>43563</v>
      </c>
      <c r="AC4424" s="6" t="str">
        <f t="shared" si="1118"/>
        <v>14</v>
      </c>
      <c r="AD4424" s="6" t="str">
        <f t="shared" si="1119"/>
        <v>C4</v>
      </c>
      <c r="AE4424" s="8" t="str">
        <f t="shared" si="1120"/>
        <v/>
      </c>
    </row>
    <row r="4425" spans="1:31" x14ac:dyDescent="0.25">
      <c r="A4425" s="9">
        <v>4546</v>
      </c>
      <c r="B4425" s="10" t="s">
        <v>1630</v>
      </c>
      <c r="C4425" s="10" t="s">
        <v>1663</v>
      </c>
      <c r="D4425" s="10" t="s">
        <v>28</v>
      </c>
      <c r="E4425" s="10" t="s">
        <v>29</v>
      </c>
      <c r="F4425" s="10">
        <v>60</v>
      </c>
      <c r="G4425" s="10" t="s">
        <v>9608</v>
      </c>
      <c r="H4425" s="10" t="s">
        <v>3159</v>
      </c>
      <c r="I4425" s="10" t="s">
        <v>108</v>
      </c>
      <c r="J4425" s="11">
        <v>43516</v>
      </c>
      <c r="K4425" s="10">
        <v>36</v>
      </c>
      <c r="L4425" s="10" t="s">
        <v>39</v>
      </c>
      <c r="M4425" s="12"/>
      <c r="O4425">
        <f t="shared" si="1105"/>
        <v>0</v>
      </c>
      <c r="Q4425" s="9" t="str">
        <f t="shared" si="1106"/>
        <v>4546</v>
      </c>
      <c r="R4425" s="10" t="str">
        <f t="shared" si="1107"/>
        <v>Terrell</v>
      </c>
      <c r="S4425" s="10" t="str">
        <f t="shared" si="1108"/>
        <v>Wallace</v>
      </c>
      <c r="T4425" s="10" t="str">
        <f t="shared" si="1109"/>
        <v>Mr</v>
      </c>
      <c r="U4425" s="10" t="str">
        <f t="shared" si="1110"/>
        <v>M</v>
      </c>
      <c r="V4425" s="10" t="str">
        <f t="shared" si="1111"/>
        <v>60</v>
      </c>
      <c r="W4425" s="10" t="str">
        <f t="shared" si="1112"/>
        <v>Taunton Place</v>
      </c>
      <c r="X4425" s="10" t="str">
        <f t="shared" si="1113"/>
        <v>ce</v>
      </c>
      <c r="Y4425" s="10" t="str">
        <f t="shared" si="1114"/>
        <v>Taunton Place</v>
      </c>
      <c r="Z4425" s="10" t="str">
        <f t="shared" si="1115"/>
        <v>Cambridgeshire</v>
      </c>
      <c r="AA4425" s="10" t="str">
        <f t="shared" si="1116"/>
        <v>CB</v>
      </c>
      <c r="AB4425" s="11" t="str">
        <f t="shared" si="1117"/>
        <v>43516</v>
      </c>
      <c r="AC4425" s="10" t="str">
        <f t="shared" si="1118"/>
        <v>36</v>
      </c>
      <c r="AD4425" s="10" t="str">
        <f t="shared" si="1119"/>
        <v>C1</v>
      </c>
      <c r="AE4425" s="12" t="str">
        <f t="shared" si="1120"/>
        <v/>
      </c>
    </row>
    <row r="4426" spans="1:31" x14ac:dyDescent="0.25">
      <c r="A4426" s="5">
        <v>4547</v>
      </c>
      <c r="B4426" s="6" t="s">
        <v>3632</v>
      </c>
      <c r="C4426" s="6" t="s">
        <v>337</v>
      </c>
      <c r="D4426" s="6" t="s">
        <v>28</v>
      </c>
      <c r="E4426" s="6" t="s">
        <v>29</v>
      </c>
      <c r="F4426" s="6">
        <v>90</v>
      </c>
      <c r="G4426" s="6" t="s">
        <v>9609</v>
      </c>
      <c r="H4426" s="6" t="s">
        <v>9610</v>
      </c>
      <c r="I4426" s="6" t="s">
        <v>176</v>
      </c>
      <c r="J4426" s="7">
        <v>43682</v>
      </c>
      <c r="K4426" s="6">
        <v>78</v>
      </c>
      <c r="L4426" s="6" t="s">
        <v>157</v>
      </c>
      <c r="M4426" s="8"/>
      <c r="O4426">
        <f t="shared" ref="O4426:O4489" si="1121">COUNTBLANK(A4426:L4426)+COUNTIF(K4426,0)</f>
        <v>0</v>
      </c>
      <c r="Q4426" s="5" t="str">
        <f t="shared" si="1106"/>
        <v>4547</v>
      </c>
      <c r="R4426" s="6" t="str">
        <f t="shared" si="1107"/>
        <v>Hobert</v>
      </c>
      <c r="S4426" s="6" t="str">
        <f t="shared" si="1108"/>
        <v>Soto</v>
      </c>
      <c r="T4426" s="6" t="str">
        <f t="shared" si="1109"/>
        <v>Mr</v>
      </c>
      <c r="U4426" s="6" t="str">
        <f t="shared" si="1110"/>
        <v>M</v>
      </c>
      <c r="V4426" s="6" t="str">
        <f t="shared" si="1111"/>
        <v>90</v>
      </c>
      <c r="W4426" s="6" t="str">
        <f t="shared" si="1112"/>
        <v>Taverners Way</v>
      </c>
      <c r="X4426" s="6" t="str">
        <f t="shared" si="1113"/>
        <v>ay</v>
      </c>
      <c r="Y4426" s="6" t="str">
        <f t="shared" si="1114"/>
        <v>Taverners Way</v>
      </c>
      <c r="Z4426" s="6" t="str">
        <f t="shared" si="1115"/>
        <v>Corsham</v>
      </c>
      <c r="AA4426" s="6" t="str">
        <f t="shared" si="1116"/>
        <v>CW</v>
      </c>
      <c r="AB4426" s="7" t="str">
        <f t="shared" si="1117"/>
        <v>43682</v>
      </c>
      <c r="AC4426" s="6" t="str">
        <f t="shared" si="1118"/>
        <v>78</v>
      </c>
      <c r="AD4426" s="6" t="str">
        <f t="shared" si="1119"/>
        <v>C3</v>
      </c>
      <c r="AE4426" s="8" t="str">
        <f t="shared" si="1120"/>
        <v/>
      </c>
    </row>
    <row r="4427" spans="1:31" x14ac:dyDescent="0.25">
      <c r="A4427" s="9">
        <v>4548</v>
      </c>
      <c r="B4427" s="10" t="s">
        <v>3936</v>
      </c>
      <c r="C4427" s="10" t="s">
        <v>5707</v>
      </c>
      <c r="D4427" s="10" t="s">
        <v>49</v>
      </c>
      <c r="E4427" s="10" t="s">
        <v>16</v>
      </c>
      <c r="F4427" s="10">
        <v>90</v>
      </c>
      <c r="G4427" s="10" t="s">
        <v>9611</v>
      </c>
      <c r="H4427" s="10" t="s">
        <v>2180</v>
      </c>
      <c r="I4427" s="10" t="s">
        <v>32</v>
      </c>
      <c r="J4427" s="11">
        <v>44469</v>
      </c>
      <c r="K4427" s="10">
        <v>9</v>
      </c>
      <c r="L4427" s="10" t="s">
        <v>78</v>
      </c>
      <c r="M4427" s="12"/>
      <c r="O4427">
        <f t="shared" si="1121"/>
        <v>0</v>
      </c>
      <c r="Q4427" s="9" t="str">
        <f t="shared" si="1106"/>
        <v>4548</v>
      </c>
      <c r="R4427" s="10" t="str">
        <f t="shared" si="1107"/>
        <v>Alyse</v>
      </c>
      <c r="S4427" s="10" t="str">
        <f t="shared" si="1108"/>
        <v>Thayer</v>
      </c>
      <c r="T4427" s="10" t="str">
        <f t="shared" si="1109"/>
        <v>Miss</v>
      </c>
      <c r="U4427" s="10" t="str">
        <f t="shared" si="1110"/>
        <v>F</v>
      </c>
      <c r="V4427" s="10" t="str">
        <f t="shared" si="1111"/>
        <v>90</v>
      </c>
      <c r="W4427" s="10" t="str">
        <f t="shared" si="1112"/>
        <v>Taybridge Road</v>
      </c>
      <c r="X4427" s="10" t="str">
        <f t="shared" si="1113"/>
        <v>ad</v>
      </c>
      <c r="Y4427" s="10" t="str">
        <f t="shared" si="1114"/>
        <v>Taybridge Road</v>
      </c>
      <c r="Z4427" s="10" t="str">
        <f t="shared" si="1115"/>
        <v>West Calder</v>
      </c>
      <c r="AA4427" s="10" t="str">
        <f t="shared" si="1116"/>
        <v>WC</v>
      </c>
      <c r="AB4427" s="11" t="str">
        <f t="shared" si="1117"/>
        <v>44469</v>
      </c>
      <c r="AC4427" s="10" t="str">
        <f t="shared" si="1118"/>
        <v>9</v>
      </c>
      <c r="AD4427" s="10" t="str">
        <f t="shared" si="1119"/>
        <v>C2</v>
      </c>
      <c r="AE4427" s="12" t="str">
        <f t="shared" si="1120"/>
        <v/>
      </c>
    </row>
    <row r="4428" spans="1:31" x14ac:dyDescent="0.25">
      <c r="A4428" s="5">
        <v>4549</v>
      </c>
      <c r="B4428" s="6" t="s">
        <v>9612</v>
      </c>
      <c r="C4428" s="6" t="s">
        <v>5949</v>
      </c>
      <c r="D4428" s="6" t="s">
        <v>49</v>
      </c>
      <c r="E4428" s="6" t="s">
        <v>16</v>
      </c>
      <c r="F4428" s="6">
        <v>30</v>
      </c>
      <c r="G4428" s="6" t="s">
        <v>9613</v>
      </c>
      <c r="H4428" s="6" t="s">
        <v>4189</v>
      </c>
      <c r="I4428" s="6" t="s">
        <v>206</v>
      </c>
      <c r="J4428" s="7">
        <v>43904</v>
      </c>
      <c r="K4428" s="6">
        <v>50</v>
      </c>
      <c r="L4428" s="6" t="s">
        <v>33</v>
      </c>
      <c r="M4428" s="8"/>
      <c r="O4428">
        <f t="shared" si="1121"/>
        <v>0</v>
      </c>
      <c r="Q4428" s="5" t="str">
        <f t="shared" si="1106"/>
        <v>4549</v>
      </c>
      <c r="R4428" s="6" t="str">
        <f t="shared" si="1107"/>
        <v>Latia</v>
      </c>
      <c r="S4428" s="6" t="str">
        <f t="shared" si="1108"/>
        <v>Corbett</v>
      </c>
      <c r="T4428" s="6" t="str">
        <f t="shared" si="1109"/>
        <v>Miss</v>
      </c>
      <c r="U4428" s="6" t="str">
        <f t="shared" si="1110"/>
        <v>F</v>
      </c>
      <c r="V4428" s="6" t="str">
        <f t="shared" si="1111"/>
        <v>30</v>
      </c>
      <c r="W4428" s="6" t="str">
        <f t="shared" si="1112"/>
        <v>Taylor Cls</v>
      </c>
      <c r="X4428" s="6" t="str">
        <f t="shared" si="1113"/>
        <v>ls</v>
      </c>
      <c r="Y4428" s="6" t="str">
        <f t="shared" si="1114"/>
        <v>Taylor Close</v>
      </c>
      <c r="Z4428" s="6" t="str">
        <f t="shared" si="1115"/>
        <v>Chipping Norton</v>
      </c>
      <c r="AA4428" s="6" t="str">
        <f t="shared" si="1116"/>
        <v>DH</v>
      </c>
      <c r="AB4428" s="7" t="str">
        <f t="shared" si="1117"/>
        <v>43904</v>
      </c>
      <c r="AC4428" s="6" t="str">
        <f t="shared" si="1118"/>
        <v>50</v>
      </c>
      <c r="AD4428" s="6" t="str">
        <f t="shared" si="1119"/>
        <v>A3</v>
      </c>
      <c r="AE4428" s="8" t="str">
        <f t="shared" si="1120"/>
        <v/>
      </c>
    </row>
    <row r="4429" spans="1:31" x14ac:dyDescent="0.25">
      <c r="A4429" s="9">
        <v>4550</v>
      </c>
      <c r="B4429" s="10" t="s">
        <v>9614</v>
      </c>
      <c r="C4429" s="10" t="s">
        <v>2852</v>
      </c>
      <c r="D4429" s="10" t="s">
        <v>28</v>
      </c>
      <c r="E4429" s="10" t="s">
        <v>29</v>
      </c>
      <c r="F4429" s="10">
        <v>30</v>
      </c>
      <c r="G4429" s="10" t="s">
        <v>9615</v>
      </c>
      <c r="H4429" s="10" t="s">
        <v>2743</v>
      </c>
      <c r="I4429" s="10" t="s">
        <v>122</v>
      </c>
      <c r="J4429" s="11">
        <v>44012</v>
      </c>
      <c r="K4429" s="10">
        <v>55</v>
      </c>
      <c r="L4429" s="10" t="s">
        <v>52</v>
      </c>
      <c r="M4429" s="12"/>
      <c r="O4429">
        <f t="shared" si="1121"/>
        <v>0</v>
      </c>
      <c r="Q4429" s="9" t="str">
        <f t="shared" si="1106"/>
        <v>4550</v>
      </c>
      <c r="R4429" s="10" t="str">
        <f t="shared" si="1107"/>
        <v>Kelvin</v>
      </c>
      <c r="S4429" s="10" t="str">
        <f t="shared" si="1108"/>
        <v>Hanson</v>
      </c>
      <c r="T4429" s="10" t="str">
        <f t="shared" si="1109"/>
        <v>Mr</v>
      </c>
      <c r="U4429" s="10" t="str">
        <f t="shared" si="1110"/>
        <v>M</v>
      </c>
      <c r="V4429" s="10" t="str">
        <f t="shared" si="1111"/>
        <v>30</v>
      </c>
      <c r="W4429" s="10" t="str">
        <f t="shared" si="1112"/>
        <v>Taylors Buildings</v>
      </c>
      <c r="X4429" s="10" t="str">
        <f t="shared" si="1113"/>
        <v>gs</v>
      </c>
      <c r="Y4429" s="10" t="str">
        <f t="shared" si="1114"/>
        <v>Taylors Buildings</v>
      </c>
      <c r="Z4429" s="10" t="str">
        <f t="shared" si="1115"/>
        <v>Llanfyrnach</v>
      </c>
      <c r="AA4429" s="10" t="str">
        <f t="shared" si="1116"/>
        <v>WN</v>
      </c>
      <c r="AB4429" s="11" t="str">
        <f t="shared" si="1117"/>
        <v>44012</v>
      </c>
      <c r="AC4429" s="10" t="str">
        <f t="shared" si="1118"/>
        <v>55</v>
      </c>
      <c r="AD4429" s="10" t="str">
        <f t="shared" si="1119"/>
        <v>A1</v>
      </c>
      <c r="AE4429" s="12" t="str">
        <f t="shared" si="1120"/>
        <v/>
      </c>
    </row>
    <row r="4430" spans="1:31" x14ac:dyDescent="0.25">
      <c r="A4430" s="5">
        <v>4551</v>
      </c>
      <c r="B4430" s="6" t="s">
        <v>2937</v>
      </c>
      <c r="C4430" s="6" t="s">
        <v>2091</v>
      </c>
      <c r="D4430" s="6" t="s">
        <v>28</v>
      </c>
      <c r="E4430" s="6" t="s">
        <v>29</v>
      </c>
      <c r="F4430" s="6">
        <v>30</v>
      </c>
      <c r="G4430" s="6" t="s">
        <v>9616</v>
      </c>
      <c r="H4430" s="6" t="s">
        <v>6</v>
      </c>
      <c r="I4430" s="6" t="s">
        <v>32</v>
      </c>
      <c r="J4430" s="7">
        <v>43694</v>
      </c>
      <c r="K4430" s="6">
        <v>33</v>
      </c>
      <c r="L4430" s="6" t="s">
        <v>44</v>
      </c>
      <c r="M4430" s="8"/>
      <c r="O4430">
        <f t="shared" si="1121"/>
        <v>0</v>
      </c>
      <c r="Q4430" s="5" t="str">
        <f t="shared" si="1106"/>
        <v>4551</v>
      </c>
      <c r="R4430" s="6" t="str">
        <f t="shared" si="1107"/>
        <v>Sonny</v>
      </c>
      <c r="S4430" s="6" t="str">
        <f t="shared" si="1108"/>
        <v>Bruno</v>
      </c>
      <c r="T4430" s="6" t="str">
        <f t="shared" si="1109"/>
        <v>Mr</v>
      </c>
      <c r="U4430" s="6" t="str">
        <f t="shared" si="1110"/>
        <v>M</v>
      </c>
      <c r="V4430" s="6" t="str">
        <f t="shared" si="1111"/>
        <v>30</v>
      </c>
      <c r="W4430" s="6" t="str">
        <f t="shared" si="1112"/>
        <v>Taylors Cottages</v>
      </c>
      <c r="X4430" s="6" t="str">
        <f t="shared" si="1113"/>
        <v>es</v>
      </c>
      <c r="Y4430" s="6" t="str">
        <f t="shared" si="1114"/>
        <v>Taylors Cottages</v>
      </c>
      <c r="Z4430" s="6" t="str">
        <f t="shared" si="1115"/>
        <v>Street</v>
      </c>
      <c r="AA4430" s="6" t="str">
        <f t="shared" si="1116"/>
        <v>WC</v>
      </c>
      <c r="AB4430" s="7" t="str">
        <f t="shared" si="1117"/>
        <v>43694</v>
      </c>
      <c r="AC4430" s="6" t="str">
        <f t="shared" si="1118"/>
        <v>33</v>
      </c>
      <c r="AD4430" s="6" t="str">
        <f t="shared" si="1119"/>
        <v>D</v>
      </c>
      <c r="AE4430" s="8" t="str">
        <f t="shared" si="1120"/>
        <v/>
      </c>
    </row>
    <row r="4431" spans="1:31" x14ac:dyDescent="0.25">
      <c r="A4431" s="9">
        <v>4552</v>
      </c>
      <c r="B4431" s="10" t="s">
        <v>9617</v>
      </c>
      <c r="C4431" s="10" t="s">
        <v>6323</v>
      </c>
      <c r="D4431" s="10" t="s">
        <v>49</v>
      </c>
      <c r="E4431" s="10" t="s">
        <v>16</v>
      </c>
      <c r="F4431" s="10">
        <v>30</v>
      </c>
      <c r="G4431" s="10" t="s">
        <v>9618</v>
      </c>
      <c r="H4431" s="10" t="s">
        <v>4961</v>
      </c>
      <c r="I4431" s="10" t="s">
        <v>291</v>
      </c>
      <c r="J4431" s="11">
        <v>43692</v>
      </c>
      <c r="K4431" s="10">
        <v>18</v>
      </c>
      <c r="L4431" s="10" t="s">
        <v>33</v>
      </c>
      <c r="M4431" s="12"/>
      <c r="O4431">
        <f t="shared" si="1121"/>
        <v>0</v>
      </c>
      <c r="Q4431" s="9" t="str">
        <f t="shared" si="1106"/>
        <v>4552</v>
      </c>
      <c r="R4431" s="10" t="str">
        <f t="shared" si="1107"/>
        <v>Lashawnda</v>
      </c>
      <c r="S4431" s="10" t="str">
        <f t="shared" si="1108"/>
        <v>Ladner</v>
      </c>
      <c r="T4431" s="10" t="str">
        <f t="shared" si="1109"/>
        <v>Miss</v>
      </c>
      <c r="U4431" s="10" t="str">
        <f t="shared" si="1110"/>
        <v>F</v>
      </c>
      <c r="V4431" s="10" t="str">
        <f t="shared" si="1111"/>
        <v>30</v>
      </c>
      <c r="W4431" s="10" t="str">
        <f t="shared" si="1112"/>
        <v>Tayport Close</v>
      </c>
      <c r="X4431" s="10" t="str">
        <f t="shared" si="1113"/>
        <v>se</v>
      </c>
      <c r="Y4431" s="10" t="str">
        <f t="shared" si="1114"/>
        <v>Tayport Close</v>
      </c>
      <c r="Z4431" s="10" t="str">
        <f t="shared" si="1115"/>
        <v>Kidderminster</v>
      </c>
      <c r="AA4431" s="10" t="str">
        <f t="shared" si="1116"/>
        <v>HS</v>
      </c>
      <c r="AB4431" s="11" t="str">
        <f t="shared" si="1117"/>
        <v>43692</v>
      </c>
      <c r="AC4431" s="10" t="str">
        <f t="shared" si="1118"/>
        <v>18</v>
      </c>
      <c r="AD4431" s="10" t="str">
        <f t="shared" si="1119"/>
        <v>A3</v>
      </c>
      <c r="AE4431" s="12" t="str">
        <f t="shared" si="1120"/>
        <v/>
      </c>
    </row>
    <row r="4432" spans="1:31" x14ac:dyDescent="0.25">
      <c r="A4432" s="5">
        <v>4553</v>
      </c>
      <c r="B4432" s="6" t="s">
        <v>9619</v>
      </c>
      <c r="C4432" s="6" t="s">
        <v>321</v>
      </c>
      <c r="D4432" s="6" t="s">
        <v>49</v>
      </c>
      <c r="E4432" s="6" t="s">
        <v>16</v>
      </c>
      <c r="F4432" s="6">
        <v>60</v>
      </c>
      <c r="G4432" s="6" t="s">
        <v>9620</v>
      </c>
      <c r="H4432" s="6" t="s">
        <v>1168</v>
      </c>
      <c r="I4432" s="6" t="s">
        <v>32</v>
      </c>
      <c r="J4432" s="7">
        <v>43925</v>
      </c>
      <c r="K4432" s="6">
        <v>83</v>
      </c>
      <c r="L4432" s="6" t="s">
        <v>52</v>
      </c>
      <c r="M4432" s="8"/>
      <c r="O4432">
        <f t="shared" si="1121"/>
        <v>0</v>
      </c>
      <c r="Q4432" s="5" t="str">
        <f t="shared" si="1106"/>
        <v>4553</v>
      </c>
      <c r="R4432" s="6" t="str">
        <f t="shared" si="1107"/>
        <v>Vivien</v>
      </c>
      <c r="S4432" s="6" t="str">
        <f t="shared" si="1108"/>
        <v>Downs</v>
      </c>
      <c r="T4432" s="6" t="str">
        <f t="shared" si="1109"/>
        <v>Miss</v>
      </c>
      <c r="U4432" s="6" t="str">
        <f t="shared" si="1110"/>
        <v>F</v>
      </c>
      <c r="V4432" s="6" t="str">
        <f t="shared" si="1111"/>
        <v>60</v>
      </c>
      <c r="W4432" s="6" t="str">
        <f t="shared" si="1112"/>
        <v>Teale Street</v>
      </c>
      <c r="X4432" s="6" t="str">
        <f t="shared" si="1113"/>
        <v>et</v>
      </c>
      <c r="Y4432" s="6" t="str">
        <f t="shared" si="1114"/>
        <v>Teale Street</v>
      </c>
      <c r="Z4432" s="6" t="str">
        <f t="shared" si="1115"/>
        <v>Sutton Coldfield</v>
      </c>
      <c r="AA4432" s="6" t="str">
        <f t="shared" si="1116"/>
        <v>WC</v>
      </c>
      <c r="AB4432" s="7" t="str">
        <f t="shared" si="1117"/>
        <v>43925</v>
      </c>
      <c r="AC4432" s="6" t="str">
        <f t="shared" si="1118"/>
        <v>83</v>
      </c>
      <c r="AD4432" s="6" t="str">
        <f t="shared" si="1119"/>
        <v>A1</v>
      </c>
      <c r="AE4432" s="8" t="str">
        <f t="shared" si="1120"/>
        <v/>
      </c>
    </row>
    <row r="4433" spans="1:31" x14ac:dyDescent="0.25">
      <c r="A4433" s="9">
        <v>4554</v>
      </c>
      <c r="B4433" s="10" t="s">
        <v>9621</v>
      </c>
      <c r="C4433" s="10" t="s">
        <v>1343</v>
      </c>
      <c r="D4433" s="10" t="s">
        <v>15</v>
      </c>
      <c r="E4433" s="10" t="s">
        <v>16</v>
      </c>
      <c r="F4433" s="10">
        <v>60</v>
      </c>
      <c r="G4433" s="10" t="s">
        <v>9622</v>
      </c>
      <c r="H4433" s="10" t="s">
        <v>4061</v>
      </c>
      <c r="I4433" s="10" t="s">
        <v>19</v>
      </c>
      <c r="J4433" s="11">
        <v>43525</v>
      </c>
      <c r="K4433" s="10">
        <v>66</v>
      </c>
      <c r="L4433" s="10" t="s">
        <v>39</v>
      </c>
      <c r="M4433" s="12"/>
      <c r="O4433">
        <f t="shared" si="1121"/>
        <v>0</v>
      </c>
      <c r="Q4433" s="9" t="str">
        <f t="shared" si="1106"/>
        <v>4554</v>
      </c>
      <c r="R4433" s="10" t="str">
        <f t="shared" si="1107"/>
        <v>Debbie</v>
      </c>
      <c r="S4433" s="10" t="str">
        <f t="shared" si="1108"/>
        <v>Stafford</v>
      </c>
      <c r="T4433" s="10" t="str">
        <f t="shared" si="1109"/>
        <v>Mrs</v>
      </c>
      <c r="U4433" s="10" t="str">
        <f t="shared" si="1110"/>
        <v>F</v>
      </c>
      <c r="V4433" s="10" t="str">
        <f t="shared" si="1111"/>
        <v>60</v>
      </c>
      <c r="W4433" s="10" t="str">
        <f t="shared" si="1112"/>
        <v>Tehidy Villas</v>
      </c>
      <c r="X4433" s="10" t="str">
        <f t="shared" si="1113"/>
        <v>as</v>
      </c>
      <c r="Y4433" s="10" t="str">
        <f t="shared" si="1114"/>
        <v>Tehidy Villas</v>
      </c>
      <c r="Z4433" s="10" t="str">
        <f t="shared" si="1115"/>
        <v>Banchory</v>
      </c>
      <c r="AA4433" s="10" t="str">
        <f t="shared" si="1116"/>
        <v>CH</v>
      </c>
      <c r="AB4433" s="11" t="str">
        <f t="shared" si="1117"/>
        <v>43525</v>
      </c>
      <c r="AC4433" s="10" t="str">
        <f t="shared" si="1118"/>
        <v>66</v>
      </c>
      <c r="AD4433" s="10" t="str">
        <f t="shared" si="1119"/>
        <v>C1</v>
      </c>
      <c r="AE4433" s="12" t="str">
        <f t="shared" si="1120"/>
        <v/>
      </c>
    </row>
    <row r="4434" spans="1:31" x14ac:dyDescent="0.25">
      <c r="A4434" s="5">
        <v>4555</v>
      </c>
      <c r="B4434" s="6" t="s">
        <v>9623</v>
      </c>
      <c r="C4434" s="6" t="s">
        <v>5306</v>
      </c>
      <c r="D4434" s="6" t="s">
        <v>41</v>
      </c>
      <c r="E4434" s="6" t="s">
        <v>16</v>
      </c>
      <c r="F4434" s="6">
        <v>30</v>
      </c>
      <c r="G4434" s="6" t="s">
        <v>9624</v>
      </c>
      <c r="H4434" s="6" t="s">
        <v>3974</v>
      </c>
      <c r="I4434" s="6" t="s">
        <v>550</v>
      </c>
      <c r="J4434" s="7">
        <v>44014</v>
      </c>
      <c r="K4434" s="6">
        <v>8</v>
      </c>
      <c r="L4434" s="6" t="s">
        <v>99</v>
      </c>
      <c r="M4434" s="8"/>
      <c r="O4434">
        <f t="shared" si="1121"/>
        <v>0</v>
      </c>
      <c r="Q4434" s="5" t="str">
        <f t="shared" si="1106"/>
        <v>4555</v>
      </c>
      <c r="R4434" s="6" t="str">
        <f t="shared" si="1107"/>
        <v>Racquel</v>
      </c>
      <c r="S4434" s="6" t="str">
        <f t="shared" si="1108"/>
        <v>Hemphill</v>
      </c>
      <c r="T4434" s="6" t="str">
        <f t="shared" si="1109"/>
        <v>Ms</v>
      </c>
      <c r="U4434" s="6" t="str">
        <f t="shared" si="1110"/>
        <v>F</v>
      </c>
      <c r="V4434" s="6" t="str">
        <f t="shared" si="1111"/>
        <v>30</v>
      </c>
      <c r="W4434" s="6" t="str">
        <f t="shared" si="1112"/>
        <v>Teignmouth Close</v>
      </c>
      <c r="X4434" s="6" t="str">
        <f t="shared" si="1113"/>
        <v>se</v>
      </c>
      <c r="Y4434" s="6" t="str">
        <f t="shared" si="1114"/>
        <v>Teignmouth Close</v>
      </c>
      <c r="Z4434" s="6" t="str">
        <f t="shared" si="1115"/>
        <v>Bideford</v>
      </c>
      <c r="AA4434" s="6" t="str">
        <f t="shared" si="1116"/>
        <v>DY</v>
      </c>
      <c r="AB4434" s="7" t="str">
        <f t="shared" si="1117"/>
        <v>44014</v>
      </c>
      <c r="AC4434" s="6" t="str">
        <f t="shared" si="1118"/>
        <v>8</v>
      </c>
      <c r="AD4434" s="6" t="str">
        <f t="shared" si="1119"/>
        <v>E</v>
      </c>
      <c r="AE4434" s="8" t="str">
        <f t="shared" si="1120"/>
        <v/>
      </c>
    </row>
    <row r="4435" spans="1:31" x14ac:dyDescent="0.25">
      <c r="A4435" s="9">
        <v>4556</v>
      </c>
      <c r="B4435" s="10" t="s">
        <v>9625</v>
      </c>
      <c r="C4435" s="10" t="s">
        <v>6567</v>
      </c>
      <c r="D4435" s="10" t="s">
        <v>49</v>
      </c>
      <c r="E4435" s="10" t="s">
        <v>16</v>
      </c>
      <c r="F4435" s="10">
        <v>90</v>
      </c>
      <c r="G4435" s="10" t="s">
        <v>9626</v>
      </c>
      <c r="H4435" s="10" t="s">
        <v>5380</v>
      </c>
      <c r="I4435" s="10" t="s">
        <v>32</v>
      </c>
      <c r="J4435" s="11">
        <v>43989</v>
      </c>
      <c r="K4435" s="10">
        <v>30</v>
      </c>
      <c r="L4435" s="10" t="s">
        <v>78</v>
      </c>
      <c r="M4435" s="12"/>
      <c r="O4435">
        <f t="shared" si="1121"/>
        <v>0</v>
      </c>
      <c r="Q4435" s="9" t="str">
        <f t="shared" si="1106"/>
        <v>4556</v>
      </c>
      <c r="R4435" s="10" t="str">
        <f t="shared" si="1107"/>
        <v>Linsey</v>
      </c>
      <c r="S4435" s="10" t="str">
        <f t="shared" si="1108"/>
        <v>Saunders</v>
      </c>
      <c r="T4435" s="10" t="str">
        <f t="shared" si="1109"/>
        <v>Miss</v>
      </c>
      <c r="U4435" s="10" t="str">
        <f t="shared" si="1110"/>
        <v>F</v>
      </c>
      <c r="V4435" s="10" t="str">
        <f t="shared" si="1111"/>
        <v>90</v>
      </c>
      <c r="W4435" s="10" t="str">
        <f t="shared" si="1112"/>
        <v>Telfer Close</v>
      </c>
      <c r="X4435" s="10" t="str">
        <f t="shared" si="1113"/>
        <v>se</v>
      </c>
      <c r="Y4435" s="10" t="str">
        <f t="shared" si="1114"/>
        <v>Telfer Close</v>
      </c>
      <c r="Z4435" s="10" t="str">
        <f t="shared" si="1115"/>
        <v>Prestonpans</v>
      </c>
      <c r="AA4435" s="10" t="str">
        <f t="shared" si="1116"/>
        <v>WC</v>
      </c>
      <c r="AB4435" s="11" t="str">
        <f t="shared" si="1117"/>
        <v>43989</v>
      </c>
      <c r="AC4435" s="10" t="str">
        <f t="shared" si="1118"/>
        <v>30</v>
      </c>
      <c r="AD4435" s="10" t="str">
        <f t="shared" si="1119"/>
        <v>C2</v>
      </c>
      <c r="AE4435" s="12" t="str">
        <f t="shared" si="1120"/>
        <v/>
      </c>
    </row>
    <row r="4436" spans="1:31" x14ac:dyDescent="0.25">
      <c r="A4436" s="5">
        <v>4557</v>
      </c>
      <c r="B4436" s="6" t="s">
        <v>9627</v>
      </c>
      <c r="C4436" s="6" t="s">
        <v>1858</v>
      </c>
      <c r="D4436" s="6" t="s">
        <v>15</v>
      </c>
      <c r="E4436" s="6" t="s">
        <v>16</v>
      </c>
      <c r="F4436" s="6">
        <v>60</v>
      </c>
      <c r="G4436" s="6" t="s">
        <v>9628</v>
      </c>
      <c r="H4436" s="6" t="s">
        <v>117</v>
      </c>
      <c r="I4436" s="6" t="s">
        <v>32</v>
      </c>
      <c r="J4436" s="7">
        <v>43534</v>
      </c>
      <c r="K4436" s="6">
        <v>38</v>
      </c>
      <c r="L4436" s="6" t="s">
        <v>52</v>
      </c>
      <c r="M4436" s="8"/>
      <c r="O4436">
        <f t="shared" si="1121"/>
        <v>0</v>
      </c>
      <c r="Q4436" s="5" t="str">
        <f t="shared" si="1106"/>
        <v>4557</v>
      </c>
      <c r="R4436" s="6" t="str">
        <f t="shared" si="1107"/>
        <v>Jung</v>
      </c>
      <c r="S4436" s="6" t="str">
        <f t="shared" si="1108"/>
        <v>Holder</v>
      </c>
      <c r="T4436" s="6" t="str">
        <f t="shared" si="1109"/>
        <v>Mrs</v>
      </c>
      <c r="U4436" s="6" t="str">
        <f t="shared" si="1110"/>
        <v>F</v>
      </c>
      <c r="V4436" s="6" t="str">
        <f t="shared" si="1111"/>
        <v>60</v>
      </c>
      <c r="W4436" s="6" t="str">
        <f t="shared" si="1112"/>
        <v>Templar Street</v>
      </c>
      <c r="X4436" s="6" t="str">
        <f t="shared" si="1113"/>
        <v>et</v>
      </c>
      <c r="Y4436" s="6" t="str">
        <f t="shared" si="1114"/>
        <v>Templar Street</v>
      </c>
      <c r="Z4436" s="6" t="str">
        <f t="shared" si="1115"/>
        <v>Wishaw</v>
      </c>
      <c r="AA4436" s="6" t="str">
        <f t="shared" si="1116"/>
        <v>WC</v>
      </c>
      <c r="AB4436" s="7" t="str">
        <f t="shared" si="1117"/>
        <v>43534</v>
      </c>
      <c r="AC4436" s="6" t="str">
        <f t="shared" si="1118"/>
        <v>38</v>
      </c>
      <c r="AD4436" s="6" t="str">
        <f t="shared" si="1119"/>
        <v>A1</v>
      </c>
      <c r="AE4436" s="8" t="str">
        <f t="shared" si="1120"/>
        <v/>
      </c>
    </row>
    <row r="4437" spans="1:31" x14ac:dyDescent="0.25">
      <c r="A4437" s="9">
        <v>4558</v>
      </c>
      <c r="B4437" s="10" t="s">
        <v>8290</v>
      </c>
      <c r="C4437" s="10" t="s">
        <v>9629</v>
      </c>
      <c r="D4437" s="10" t="s">
        <v>15</v>
      </c>
      <c r="E4437" s="10" t="s">
        <v>16</v>
      </c>
      <c r="F4437" s="10">
        <v>30</v>
      </c>
      <c r="G4437" s="10" t="s">
        <v>9630</v>
      </c>
      <c r="H4437" s="10" t="s">
        <v>8840</v>
      </c>
      <c r="I4437" s="10" t="s">
        <v>1306</v>
      </c>
      <c r="J4437" s="11">
        <v>44187</v>
      </c>
      <c r="K4437" s="10">
        <v>13</v>
      </c>
      <c r="L4437" s="10" t="s">
        <v>62</v>
      </c>
      <c r="M4437" s="12"/>
      <c r="O4437">
        <f t="shared" si="1121"/>
        <v>0</v>
      </c>
      <c r="Q4437" s="9" t="str">
        <f t="shared" si="1106"/>
        <v>4558</v>
      </c>
      <c r="R4437" s="10" t="str">
        <f t="shared" si="1107"/>
        <v>Trudi</v>
      </c>
      <c r="S4437" s="10" t="str">
        <f t="shared" si="1108"/>
        <v>Hardy</v>
      </c>
      <c r="T4437" s="10" t="str">
        <f t="shared" si="1109"/>
        <v>Mrs</v>
      </c>
      <c r="U4437" s="10" t="str">
        <f t="shared" si="1110"/>
        <v>F</v>
      </c>
      <c r="V4437" s="10" t="str">
        <f t="shared" si="1111"/>
        <v>30</v>
      </c>
      <c r="W4437" s="10" t="str">
        <f t="shared" si="1112"/>
        <v>Temple Buildings</v>
      </c>
      <c r="X4437" s="10" t="str">
        <f t="shared" si="1113"/>
        <v>gs</v>
      </c>
      <c r="Y4437" s="10" t="str">
        <f t="shared" si="1114"/>
        <v>Temple Buildings</v>
      </c>
      <c r="Z4437" s="10" t="str">
        <f t="shared" si="1115"/>
        <v>Burnley</v>
      </c>
      <c r="AA4437" s="10" t="str">
        <f t="shared" si="1116"/>
        <v>CO</v>
      </c>
      <c r="AB4437" s="11" t="str">
        <f t="shared" si="1117"/>
        <v>44187</v>
      </c>
      <c r="AC4437" s="10" t="str">
        <f t="shared" si="1118"/>
        <v>13</v>
      </c>
      <c r="AD4437" s="10" t="str">
        <f t="shared" si="1119"/>
        <v>C4</v>
      </c>
      <c r="AE4437" s="12" t="str">
        <f t="shared" si="1120"/>
        <v/>
      </c>
    </row>
    <row r="4438" spans="1:31" x14ac:dyDescent="0.25">
      <c r="A4438" s="5">
        <v>4559</v>
      </c>
      <c r="B4438" s="6" t="s">
        <v>9631</v>
      </c>
      <c r="C4438" s="6" t="s">
        <v>853</v>
      </c>
      <c r="D4438" s="6" t="s">
        <v>49</v>
      </c>
      <c r="E4438" s="6" t="s">
        <v>16</v>
      </c>
      <c r="F4438" s="6">
        <v>90</v>
      </c>
      <c r="G4438" s="6" t="s">
        <v>9632</v>
      </c>
      <c r="H4438" s="6" t="s">
        <v>9633</v>
      </c>
      <c r="I4438" s="6" t="s">
        <v>32</v>
      </c>
      <c r="J4438" s="7">
        <v>44094</v>
      </c>
      <c r="K4438" s="6">
        <v>50</v>
      </c>
      <c r="L4438" s="6" t="s">
        <v>33</v>
      </c>
      <c r="M4438" s="8"/>
      <c r="O4438">
        <f t="shared" si="1121"/>
        <v>0</v>
      </c>
      <c r="Q4438" s="5" t="str">
        <f t="shared" si="1106"/>
        <v>4559</v>
      </c>
      <c r="R4438" s="6" t="str">
        <f t="shared" si="1107"/>
        <v>Shonda</v>
      </c>
      <c r="S4438" s="6" t="str">
        <f t="shared" si="1108"/>
        <v>Mccormick</v>
      </c>
      <c r="T4438" s="6" t="str">
        <f t="shared" si="1109"/>
        <v>Miss</v>
      </c>
      <c r="U4438" s="6" t="str">
        <f t="shared" si="1110"/>
        <v>F</v>
      </c>
      <c r="V4438" s="6" t="str">
        <f t="shared" si="1111"/>
        <v>90</v>
      </c>
      <c r="W4438" s="6" t="str">
        <f t="shared" si="1112"/>
        <v>Temple Place</v>
      </c>
      <c r="X4438" s="6" t="str">
        <f t="shared" si="1113"/>
        <v>ce</v>
      </c>
      <c r="Y4438" s="6" t="str">
        <f t="shared" si="1114"/>
        <v>Temple Place</v>
      </c>
      <c r="Z4438" s="6" t="str">
        <f t="shared" si="1115"/>
        <v>Verwood</v>
      </c>
      <c r="AA4438" s="6" t="str">
        <f t="shared" si="1116"/>
        <v>WC</v>
      </c>
      <c r="AB4438" s="7" t="str">
        <f t="shared" si="1117"/>
        <v>44094</v>
      </c>
      <c r="AC4438" s="6" t="str">
        <f t="shared" si="1118"/>
        <v>50</v>
      </c>
      <c r="AD4438" s="6" t="str">
        <f t="shared" si="1119"/>
        <v>A3</v>
      </c>
      <c r="AE4438" s="8" t="str">
        <f t="shared" si="1120"/>
        <v/>
      </c>
    </row>
    <row r="4439" spans="1:31" x14ac:dyDescent="0.25">
      <c r="A4439" s="9">
        <v>4560</v>
      </c>
      <c r="B4439" s="10" t="s">
        <v>4636</v>
      </c>
      <c r="C4439" s="10" t="s">
        <v>2041</v>
      </c>
      <c r="D4439" s="10" t="s">
        <v>28</v>
      </c>
      <c r="E4439" s="10" t="s">
        <v>29</v>
      </c>
      <c r="F4439" s="10">
        <v>60</v>
      </c>
      <c r="G4439" s="10" t="s">
        <v>9634</v>
      </c>
      <c r="H4439" s="10" t="s">
        <v>1450</v>
      </c>
      <c r="I4439" s="10" t="s">
        <v>185</v>
      </c>
      <c r="J4439" s="11">
        <v>44151</v>
      </c>
      <c r="K4439" s="10">
        <v>5</v>
      </c>
      <c r="L4439" s="10" t="s">
        <v>68</v>
      </c>
      <c r="M4439" s="12"/>
      <c r="O4439">
        <f t="shared" si="1121"/>
        <v>0</v>
      </c>
      <c r="Q4439" s="9" t="str">
        <f t="shared" si="1106"/>
        <v>4560</v>
      </c>
      <c r="R4439" s="10" t="str">
        <f t="shared" si="1107"/>
        <v>Margarito</v>
      </c>
      <c r="S4439" s="10" t="str">
        <f t="shared" si="1108"/>
        <v>Louis</v>
      </c>
      <c r="T4439" s="10" t="str">
        <f t="shared" si="1109"/>
        <v>Mr</v>
      </c>
      <c r="U4439" s="10" t="str">
        <f t="shared" si="1110"/>
        <v>M</v>
      </c>
      <c r="V4439" s="10" t="str">
        <f t="shared" si="1111"/>
        <v>60</v>
      </c>
      <c r="W4439" s="10" t="str">
        <f t="shared" si="1112"/>
        <v>Temple Villas</v>
      </c>
      <c r="X4439" s="10" t="str">
        <f t="shared" si="1113"/>
        <v>as</v>
      </c>
      <c r="Y4439" s="10" t="str">
        <f t="shared" si="1114"/>
        <v>Temple Villas</v>
      </c>
      <c r="Z4439" s="10" t="str">
        <f t="shared" si="1115"/>
        <v>Forest Row</v>
      </c>
      <c r="AA4439" s="10" t="str">
        <f t="shared" si="1116"/>
        <v>HX</v>
      </c>
      <c r="AB4439" s="11" t="str">
        <f t="shared" si="1117"/>
        <v>44151</v>
      </c>
      <c r="AC4439" s="10" t="str">
        <f t="shared" si="1118"/>
        <v>5</v>
      </c>
      <c r="AD4439" s="10" t="str">
        <f t="shared" si="1119"/>
        <v>A2</v>
      </c>
      <c r="AE4439" s="12" t="str">
        <f t="shared" si="1120"/>
        <v/>
      </c>
    </row>
    <row r="4440" spans="1:31" x14ac:dyDescent="0.25">
      <c r="A4440" s="5">
        <v>4561</v>
      </c>
      <c r="B4440" s="6" t="s">
        <v>9635</v>
      </c>
      <c r="C4440" s="6" t="s">
        <v>6124</v>
      </c>
      <c r="D4440" s="6" t="s">
        <v>15</v>
      </c>
      <c r="E4440" s="6" t="s">
        <v>16</v>
      </c>
      <c r="F4440" s="6">
        <v>30</v>
      </c>
      <c r="G4440" s="6" t="s">
        <v>9636</v>
      </c>
      <c r="H4440" s="6" t="s">
        <v>896</v>
      </c>
      <c r="I4440" s="6" t="s">
        <v>144</v>
      </c>
      <c r="J4440" s="7">
        <v>43894</v>
      </c>
      <c r="K4440" s="6">
        <v>39</v>
      </c>
      <c r="L4440" s="6" t="s">
        <v>20</v>
      </c>
      <c r="M4440" s="8"/>
      <c r="O4440">
        <f t="shared" si="1121"/>
        <v>0</v>
      </c>
      <c r="Q4440" s="5" t="str">
        <f t="shared" si="1106"/>
        <v>4561</v>
      </c>
      <c r="R4440" s="6" t="str">
        <f t="shared" si="1107"/>
        <v>Lisandra</v>
      </c>
      <c r="S4440" s="6" t="str">
        <f t="shared" si="1108"/>
        <v>Arroyo</v>
      </c>
      <c r="T4440" s="6" t="str">
        <f t="shared" si="1109"/>
        <v>Mrs</v>
      </c>
      <c r="U4440" s="6" t="str">
        <f t="shared" si="1110"/>
        <v>F</v>
      </c>
      <c r="V4440" s="6" t="str">
        <f t="shared" si="1111"/>
        <v>30</v>
      </c>
      <c r="W4440" s="6" t="str">
        <f t="shared" si="1112"/>
        <v>Templeman Road</v>
      </c>
      <c r="X4440" s="6" t="str">
        <f t="shared" si="1113"/>
        <v>ad</v>
      </c>
      <c r="Y4440" s="6" t="str">
        <f t="shared" si="1114"/>
        <v>Templeman Road</v>
      </c>
      <c r="Z4440" s="6" t="str">
        <f t="shared" si="1115"/>
        <v>Gretna</v>
      </c>
      <c r="AA4440" s="6" t="str">
        <f t="shared" si="1116"/>
        <v>UB</v>
      </c>
      <c r="AB4440" s="7" t="str">
        <f t="shared" si="1117"/>
        <v>43894</v>
      </c>
      <c r="AC4440" s="6" t="str">
        <f t="shared" si="1118"/>
        <v>39</v>
      </c>
      <c r="AD4440" s="6" t="str">
        <f t="shared" si="1119"/>
        <v>B</v>
      </c>
      <c r="AE4440" s="8" t="str">
        <f t="shared" si="1120"/>
        <v/>
      </c>
    </row>
    <row r="4441" spans="1:31" x14ac:dyDescent="0.25">
      <c r="A4441" s="9">
        <v>4562</v>
      </c>
      <c r="B4441" s="10" t="s">
        <v>687</v>
      </c>
      <c r="C4441" s="10" t="s">
        <v>9637</v>
      </c>
      <c r="D4441" s="10" t="s">
        <v>28</v>
      </c>
      <c r="E4441" s="10" t="s">
        <v>29</v>
      </c>
      <c r="F4441" s="10">
        <v>90</v>
      </c>
      <c r="G4441" s="10" t="s">
        <v>9638</v>
      </c>
      <c r="H4441" s="10" t="s">
        <v>1885</v>
      </c>
      <c r="I4441" s="10" t="s">
        <v>291</v>
      </c>
      <c r="J4441" s="11">
        <v>44089</v>
      </c>
      <c r="K4441" s="10">
        <v>76</v>
      </c>
      <c r="L4441" s="10" t="s">
        <v>52</v>
      </c>
      <c r="M4441" s="12"/>
      <c r="O4441">
        <f t="shared" si="1121"/>
        <v>0</v>
      </c>
      <c r="Q4441" s="9" t="str">
        <f t="shared" si="1106"/>
        <v>4562</v>
      </c>
      <c r="R4441" s="10" t="str">
        <f t="shared" si="1107"/>
        <v>Ronald</v>
      </c>
      <c r="S4441" s="10" t="str">
        <f t="shared" si="1108"/>
        <v>Mckinney</v>
      </c>
      <c r="T4441" s="10" t="str">
        <f t="shared" si="1109"/>
        <v>Mr</v>
      </c>
      <c r="U4441" s="10" t="str">
        <f t="shared" si="1110"/>
        <v>M</v>
      </c>
      <c r="V4441" s="10" t="str">
        <f t="shared" si="1111"/>
        <v>90</v>
      </c>
      <c r="W4441" s="10" t="str">
        <f t="shared" si="1112"/>
        <v>Tenby Close</v>
      </c>
      <c r="X4441" s="10" t="str">
        <f t="shared" si="1113"/>
        <v>se</v>
      </c>
      <c r="Y4441" s="10" t="str">
        <f t="shared" si="1114"/>
        <v>Tenby Close</v>
      </c>
      <c r="Z4441" s="10" t="str">
        <f t="shared" si="1115"/>
        <v>Kingsbridge</v>
      </c>
      <c r="AA4441" s="10" t="str">
        <f t="shared" si="1116"/>
        <v>HS</v>
      </c>
      <c r="AB4441" s="11" t="str">
        <f t="shared" si="1117"/>
        <v>44089</v>
      </c>
      <c r="AC4441" s="10" t="str">
        <f t="shared" si="1118"/>
        <v>76</v>
      </c>
      <c r="AD4441" s="10" t="str">
        <f t="shared" si="1119"/>
        <v>A1</v>
      </c>
      <c r="AE4441" s="12" t="str">
        <f t="shared" si="1120"/>
        <v/>
      </c>
    </row>
    <row r="4442" spans="1:31" x14ac:dyDescent="0.25">
      <c r="A4442" s="9">
        <v>4564</v>
      </c>
      <c r="B4442" s="10" t="s">
        <v>864</v>
      </c>
      <c r="C4442" s="10" t="s">
        <v>2499</v>
      </c>
      <c r="D4442" s="10" t="s">
        <v>28</v>
      </c>
      <c r="E4442" s="10" t="s">
        <v>29</v>
      </c>
      <c r="F4442" s="10">
        <v>90</v>
      </c>
      <c r="G4442" s="10" t="s">
        <v>9639</v>
      </c>
      <c r="H4442" s="10" t="s">
        <v>3355</v>
      </c>
      <c r="I4442" s="10" t="s">
        <v>144</v>
      </c>
      <c r="J4442" s="11">
        <v>44202</v>
      </c>
      <c r="K4442" s="10">
        <v>95</v>
      </c>
      <c r="L4442" s="10" t="s">
        <v>39</v>
      </c>
      <c r="M4442" s="12"/>
      <c r="O4442">
        <f t="shared" si="1121"/>
        <v>0</v>
      </c>
      <c r="Q4442" s="9" t="str">
        <f t="shared" si="1106"/>
        <v>4564</v>
      </c>
      <c r="R4442" s="10" t="str">
        <f t="shared" si="1107"/>
        <v>Otis</v>
      </c>
      <c r="S4442" s="10" t="str">
        <f t="shared" si="1108"/>
        <v>Stroud</v>
      </c>
      <c r="T4442" s="10" t="str">
        <f t="shared" si="1109"/>
        <v>Mr</v>
      </c>
      <c r="U4442" s="10" t="str">
        <f t="shared" si="1110"/>
        <v>M</v>
      </c>
      <c r="V4442" s="10" t="str">
        <f t="shared" si="1111"/>
        <v>90</v>
      </c>
      <c r="W4442" s="10" t="str">
        <f t="shared" si="1112"/>
        <v>Tenby Road</v>
      </c>
      <c r="X4442" s="10" t="str">
        <f t="shared" si="1113"/>
        <v>ad</v>
      </c>
      <c r="Y4442" s="10" t="str">
        <f t="shared" si="1114"/>
        <v>Tenby Road</v>
      </c>
      <c r="Z4442" s="10" t="str">
        <f t="shared" si="1115"/>
        <v>Hamilton</v>
      </c>
      <c r="AA4442" s="10" t="str">
        <f t="shared" si="1116"/>
        <v>UB</v>
      </c>
      <c r="AB4442" s="11" t="str">
        <f t="shared" si="1117"/>
        <v>44202</v>
      </c>
      <c r="AC4442" s="10" t="str">
        <f t="shared" si="1118"/>
        <v>95</v>
      </c>
      <c r="AD4442" s="10" t="str">
        <f t="shared" si="1119"/>
        <v>C1</v>
      </c>
      <c r="AE4442" s="12" t="str">
        <f t="shared" si="1120"/>
        <v/>
      </c>
    </row>
    <row r="4443" spans="1:31" x14ac:dyDescent="0.25">
      <c r="A4443" s="9">
        <v>4566</v>
      </c>
      <c r="B4443" s="10" t="s">
        <v>9509</v>
      </c>
      <c r="C4443" s="10" t="s">
        <v>6520</v>
      </c>
      <c r="D4443" s="10" t="s">
        <v>28</v>
      </c>
      <c r="E4443" s="10" t="s">
        <v>29</v>
      </c>
      <c r="F4443" s="10">
        <v>60</v>
      </c>
      <c r="G4443" s="10" t="s">
        <v>9640</v>
      </c>
      <c r="H4443" s="10" t="s">
        <v>3333</v>
      </c>
      <c r="I4443" s="10" t="s">
        <v>1194</v>
      </c>
      <c r="J4443" s="11">
        <v>44330</v>
      </c>
      <c r="K4443" s="10">
        <v>33</v>
      </c>
      <c r="L4443" s="10" t="s">
        <v>52</v>
      </c>
      <c r="M4443" s="12"/>
      <c r="O4443">
        <f t="shared" si="1121"/>
        <v>0</v>
      </c>
      <c r="Q4443" s="9" t="str">
        <f t="shared" si="1106"/>
        <v>4566</v>
      </c>
      <c r="R4443" s="10" t="str">
        <f t="shared" si="1107"/>
        <v>Woodrow</v>
      </c>
      <c r="S4443" s="10" t="str">
        <f t="shared" si="1108"/>
        <v>Grant</v>
      </c>
      <c r="T4443" s="10" t="str">
        <f t="shared" si="1109"/>
        <v>Mr</v>
      </c>
      <c r="U4443" s="10" t="str">
        <f t="shared" si="1110"/>
        <v>M</v>
      </c>
      <c r="V4443" s="10" t="str">
        <f t="shared" si="1111"/>
        <v>60</v>
      </c>
      <c r="W4443" s="10" t="str">
        <f t="shared" si="1112"/>
        <v>Tench Street</v>
      </c>
      <c r="X4443" s="10" t="str">
        <f t="shared" si="1113"/>
        <v>et</v>
      </c>
      <c r="Y4443" s="10" t="str">
        <f t="shared" si="1114"/>
        <v>Tench Street</v>
      </c>
      <c r="Z4443" s="10" t="str">
        <f t="shared" si="1115"/>
        <v>East Cowes</v>
      </c>
      <c r="AA4443" s="10" t="str">
        <f t="shared" si="1116"/>
        <v>LU</v>
      </c>
      <c r="AB4443" s="11" t="str">
        <f t="shared" si="1117"/>
        <v>44330</v>
      </c>
      <c r="AC4443" s="10" t="str">
        <f t="shared" si="1118"/>
        <v>33</v>
      </c>
      <c r="AD4443" s="10" t="str">
        <f t="shared" si="1119"/>
        <v>A1</v>
      </c>
      <c r="AE4443" s="12" t="str">
        <f t="shared" si="1120"/>
        <v/>
      </c>
    </row>
    <row r="4444" spans="1:31" x14ac:dyDescent="0.25">
      <c r="A4444" s="5">
        <v>4567</v>
      </c>
      <c r="B4444" s="6" t="s">
        <v>257</v>
      </c>
      <c r="C4444" s="6" t="s">
        <v>5198</v>
      </c>
      <c r="D4444" s="6" t="s">
        <v>28</v>
      </c>
      <c r="E4444" s="6" t="s">
        <v>29</v>
      </c>
      <c r="F4444" s="6">
        <v>90</v>
      </c>
      <c r="G4444" s="6" t="s">
        <v>9641</v>
      </c>
      <c r="H4444" s="6" t="s">
        <v>996</v>
      </c>
      <c r="I4444" s="6" t="s">
        <v>32</v>
      </c>
      <c r="J4444" s="7">
        <v>43839</v>
      </c>
      <c r="K4444" s="6">
        <v>61</v>
      </c>
      <c r="L4444" s="6" t="s">
        <v>39</v>
      </c>
      <c r="M4444" s="8"/>
      <c r="O4444">
        <f t="shared" si="1121"/>
        <v>0</v>
      </c>
      <c r="Q4444" s="5" t="str">
        <f t="shared" si="1106"/>
        <v>4567</v>
      </c>
      <c r="R4444" s="6" t="str">
        <f t="shared" si="1107"/>
        <v>Ray</v>
      </c>
      <c r="S4444" s="6" t="str">
        <f t="shared" si="1108"/>
        <v>Horton</v>
      </c>
      <c r="T4444" s="6" t="str">
        <f t="shared" si="1109"/>
        <v>Mr</v>
      </c>
      <c r="U4444" s="6" t="str">
        <f t="shared" si="1110"/>
        <v>M</v>
      </c>
      <c r="V4444" s="6" t="str">
        <f t="shared" si="1111"/>
        <v>90</v>
      </c>
      <c r="W4444" s="6" t="str">
        <f t="shared" si="1112"/>
        <v>Tenison Court</v>
      </c>
      <c r="X4444" s="6" t="str">
        <f t="shared" si="1113"/>
        <v>rt</v>
      </c>
      <c r="Y4444" s="6" t="str">
        <f t="shared" si="1114"/>
        <v>Tenison Court</v>
      </c>
      <c r="Z4444" s="6" t="str">
        <f t="shared" si="1115"/>
        <v>Oswestry</v>
      </c>
      <c r="AA4444" s="6" t="str">
        <f t="shared" si="1116"/>
        <v>WC</v>
      </c>
      <c r="AB4444" s="7" t="str">
        <f t="shared" si="1117"/>
        <v>43839</v>
      </c>
      <c r="AC4444" s="6" t="str">
        <f t="shared" si="1118"/>
        <v>61</v>
      </c>
      <c r="AD4444" s="6" t="str">
        <f t="shared" si="1119"/>
        <v>C1</v>
      </c>
      <c r="AE4444" s="8" t="str">
        <f t="shared" si="1120"/>
        <v/>
      </c>
    </row>
    <row r="4445" spans="1:31" x14ac:dyDescent="0.25">
      <c r="A4445" s="9">
        <v>4568</v>
      </c>
      <c r="B4445" s="10" t="s">
        <v>9642</v>
      </c>
      <c r="C4445" s="10" t="s">
        <v>1485</v>
      </c>
      <c r="D4445" s="10" t="s">
        <v>49</v>
      </c>
      <c r="E4445" s="10" t="s">
        <v>16</v>
      </c>
      <c r="F4445" s="10">
        <v>90</v>
      </c>
      <c r="G4445" s="10" t="s">
        <v>9643</v>
      </c>
      <c r="H4445" s="10" t="s">
        <v>1653</v>
      </c>
      <c r="I4445" s="10" t="s">
        <v>32</v>
      </c>
      <c r="J4445" s="11">
        <v>44283</v>
      </c>
      <c r="K4445" s="10">
        <v>87</v>
      </c>
      <c r="L4445" s="10" t="s">
        <v>157</v>
      </c>
      <c r="M4445" s="12"/>
      <c r="O4445">
        <f t="shared" si="1121"/>
        <v>0</v>
      </c>
      <c r="Q4445" s="9" t="str">
        <f t="shared" si="1106"/>
        <v>4568</v>
      </c>
      <c r="R4445" s="10" t="str">
        <f t="shared" si="1107"/>
        <v>Sabrina</v>
      </c>
      <c r="S4445" s="10" t="str">
        <f t="shared" si="1108"/>
        <v>Crowe</v>
      </c>
      <c r="T4445" s="10" t="str">
        <f t="shared" si="1109"/>
        <v>Miss</v>
      </c>
      <c r="U4445" s="10" t="str">
        <f t="shared" si="1110"/>
        <v>F</v>
      </c>
      <c r="V4445" s="10" t="str">
        <f t="shared" si="1111"/>
        <v>90</v>
      </c>
      <c r="W4445" s="10" t="str">
        <f t="shared" si="1112"/>
        <v>Tenter Ground</v>
      </c>
      <c r="X4445" s="10" t="str">
        <f t="shared" si="1113"/>
        <v>nd</v>
      </c>
      <c r="Y4445" s="10" t="str">
        <f t="shared" si="1114"/>
        <v>Tenter Ground</v>
      </c>
      <c r="Z4445" s="10" t="str">
        <f t="shared" si="1115"/>
        <v>Surrey</v>
      </c>
      <c r="AA4445" s="10" t="str">
        <f t="shared" si="1116"/>
        <v>WC</v>
      </c>
      <c r="AB4445" s="11" t="str">
        <f t="shared" si="1117"/>
        <v>44283</v>
      </c>
      <c r="AC4445" s="10" t="str">
        <f t="shared" si="1118"/>
        <v>87</v>
      </c>
      <c r="AD4445" s="10" t="str">
        <f t="shared" si="1119"/>
        <v>C3</v>
      </c>
      <c r="AE4445" s="12" t="str">
        <f t="shared" si="1120"/>
        <v/>
      </c>
    </row>
    <row r="4446" spans="1:31" x14ac:dyDescent="0.25">
      <c r="A4446" s="5">
        <v>4569</v>
      </c>
      <c r="B4446" s="6" t="s">
        <v>5466</v>
      </c>
      <c r="C4446" s="6" t="s">
        <v>4310</v>
      </c>
      <c r="D4446" s="6" t="s">
        <v>28</v>
      </c>
      <c r="E4446" s="6" t="s">
        <v>29</v>
      </c>
      <c r="F4446" s="6">
        <v>30</v>
      </c>
      <c r="G4446" s="6" t="s">
        <v>9644</v>
      </c>
      <c r="H4446" s="6" t="s">
        <v>1549</v>
      </c>
      <c r="I4446" s="6" t="s">
        <v>1306</v>
      </c>
      <c r="J4446" s="7">
        <v>43533</v>
      </c>
      <c r="K4446" s="6">
        <v>24</v>
      </c>
      <c r="L4446" s="6" t="s">
        <v>20</v>
      </c>
      <c r="M4446" s="8"/>
      <c r="O4446">
        <f t="shared" si="1121"/>
        <v>0</v>
      </c>
      <c r="Q4446" s="5" t="str">
        <f t="shared" si="1106"/>
        <v>4569</v>
      </c>
      <c r="R4446" s="6" t="str">
        <f t="shared" si="1107"/>
        <v>Doug</v>
      </c>
      <c r="S4446" s="6" t="str">
        <f t="shared" si="1108"/>
        <v>Mackey</v>
      </c>
      <c r="T4446" s="6" t="str">
        <f t="shared" si="1109"/>
        <v>Mr</v>
      </c>
      <c r="U4446" s="6" t="str">
        <f t="shared" si="1110"/>
        <v>M</v>
      </c>
      <c r="V4446" s="6" t="str">
        <f t="shared" si="1111"/>
        <v>30</v>
      </c>
      <c r="W4446" s="6" t="str">
        <f t="shared" si="1112"/>
        <v>Tenterden Gardens</v>
      </c>
      <c r="X4446" s="6" t="str">
        <f t="shared" si="1113"/>
        <v>ns</v>
      </c>
      <c r="Y4446" s="6" t="str">
        <f t="shared" si="1114"/>
        <v>Tenterden Gardens</v>
      </c>
      <c r="Z4446" s="6" t="str">
        <f t="shared" si="1115"/>
        <v>Burntisland</v>
      </c>
      <c r="AA4446" s="6" t="str">
        <f t="shared" si="1116"/>
        <v>CO</v>
      </c>
      <c r="AB4446" s="7" t="str">
        <f t="shared" si="1117"/>
        <v>43533</v>
      </c>
      <c r="AC4446" s="6" t="str">
        <f t="shared" si="1118"/>
        <v>24</v>
      </c>
      <c r="AD4446" s="6" t="str">
        <f t="shared" si="1119"/>
        <v>B</v>
      </c>
      <c r="AE4446" s="8" t="str">
        <f t="shared" si="1120"/>
        <v/>
      </c>
    </row>
    <row r="4447" spans="1:31" x14ac:dyDescent="0.25">
      <c r="A4447" s="9">
        <v>4570</v>
      </c>
      <c r="B4447" s="10" t="s">
        <v>492</v>
      </c>
      <c r="C4447" s="10" t="s">
        <v>1959</v>
      </c>
      <c r="D4447" s="10" t="s">
        <v>28</v>
      </c>
      <c r="E4447" s="10" t="s">
        <v>29</v>
      </c>
      <c r="F4447" s="10">
        <v>60</v>
      </c>
      <c r="G4447" s="10" t="s">
        <v>9645</v>
      </c>
      <c r="H4447" s="10" t="s">
        <v>1017</v>
      </c>
      <c r="I4447" s="10" t="s">
        <v>162</v>
      </c>
      <c r="J4447" s="11">
        <v>43466</v>
      </c>
      <c r="K4447" s="10">
        <v>16</v>
      </c>
      <c r="L4447" s="10" t="s">
        <v>33</v>
      </c>
      <c r="M4447" s="12"/>
      <c r="O4447">
        <f t="shared" si="1121"/>
        <v>0</v>
      </c>
      <c r="Q4447" s="9" t="str">
        <f t="shared" si="1106"/>
        <v>4570</v>
      </c>
      <c r="R4447" s="10" t="str">
        <f t="shared" si="1107"/>
        <v>Kevin</v>
      </c>
      <c r="S4447" s="10" t="str">
        <f t="shared" si="1108"/>
        <v>Coffman</v>
      </c>
      <c r="T4447" s="10" t="str">
        <f t="shared" si="1109"/>
        <v>Mr</v>
      </c>
      <c r="U4447" s="10" t="str">
        <f t="shared" si="1110"/>
        <v>M</v>
      </c>
      <c r="V4447" s="10" t="str">
        <f t="shared" si="1111"/>
        <v>60</v>
      </c>
      <c r="W4447" s="10" t="str">
        <f t="shared" si="1112"/>
        <v>Teresa Walk</v>
      </c>
      <c r="X4447" s="10" t="str">
        <f t="shared" si="1113"/>
        <v>lk</v>
      </c>
      <c r="Y4447" s="10" t="str">
        <f t="shared" si="1114"/>
        <v>Teresa Walk</v>
      </c>
      <c r="Z4447" s="10" t="str">
        <f t="shared" si="1115"/>
        <v>Alnwick</v>
      </c>
      <c r="AA4447" s="10" t="str">
        <f t="shared" si="1116"/>
        <v>FK</v>
      </c>
      <c r="AB4447" s="11" t="str">
        <f t="shared" si="1117"/>
        <v>43466</v>
      </c>
      <c r="AC4447" s="10" t="str">
        <f t="shared" si="1118"/>
        <v>16</v>
      </c>
      <c r="AD4447" s="10" t="str">
        <f t="shared" si="1119"/>
        <v>A3</v>
      </c>
      <c r="AE4447" s="12" t="str">
        <f t="shared" si="1120"/>
        <v/>
      </c>
    </row>
    <row r="4448" spans="1:31" x14ac:dyDescent="0.25">
      <c r="A4448" s="5">
        <v>4571</v>
      </c>
      <c r="B4448" s="6" t="s">
        <v>5751</v>
      </c>
      <c r="C4448" s="6" t="s">
        <v>532</v>
      </c>
      <c r="D4448" s="6" t="s">
        <v>28</v>
      </c>
      <c r="E4448" s="6" t="s">
        <v>29</v>
      </c>
      <c r="F4448" s="6">
        <v>30</v>
      </c>
      <c r="G4448" s="6" t="s">
        <v>9646</v>
      </c>
      <c r="H4448" s="6" t="s">
        <v>915</v>
      </c>
      <c r="I4448" s="6" t="s">
        <v>176</v>
      </c>
      <c r="J4448" s="7">
        <v>44559</v>
      </c>
      <c r="K4448" s="6">
        <v>93</v>
      </c>
      <c r="L4448" s="6" t="s">
        <v>157</v>
      </c>
      <c r="M4448" s="8"/>
      <c r="O4448">
        <f t="shared" si="1121"/>
        <v>0</v>
      </c>
      <c r="Q4448" s="5" t="str">
        <f t="shared" si="1106"/>
        <v>4571</v>
      </c>
      <c r="R4448" s="6" t="str">
        <f t="shared" si="1107"/>
        <v>Kendall</v>
      </c>
      <c r="S4448" s="6" t="str">
        <f t="shared" si="1108"/>
        <v>Fournier</v>
      </c>
      <c r="T4448" s="6" t="str">
        <f t="shared" si="1109"/>
        <v>Mr</v>
      </c>
      <c r="U4448" s="6" t="str">
        <f t="shared" si="1110"/>
        <v>M</v>
      </c>
      <c r="V4448" s="6" t="str">
        <f t="shared" si="1111"/>
        <v>30</v>
      </c>
      <c r="W4448" s="6" t="str">
        <f t="shared" si="1112"/>
        <v>Terrace Houses</v>
      </c>
      <c r="X4448" s="6" t="str">
        <f t="shared" si="1113"/>
        <v>es</v>
      </c>
      <c r="Y4448" s="6" t="str">
        <f t="shared" si="1114"/>
        <v>Terrace Houses</v>
      </c>
      <c r="Z4448" s="6" t="str">
        <f t="shared" si="1115"/>
        <v>County Durham</v>
      </c>
      <c r="AA4448" s="6" t="str">
        <f t="shared" si="1116"/>
        <v>CW</v>
      </c>
      <c r="AB4448" s="7" t="str">
        <f t="shared" si="1117"/>
        <v>44559</v>
      </c>
      <c r="AC4448" s="6" t="str">
        <f t="shared" si="1118"/>
        <v>93</v>
      </c>
      <c r="AD4448" s="6" t="str">
        <f t="shared" si="1119"/>
        <v>C3</v>
      </c>
      <c r="AE4448" s="8" t="str">
        <f t="shared" si="1120"/>
        <v/>
      </c>
    </row>
    <row r="4449" spans="1:31" x14ac:dyDescent="0.25">
      <c r="A4449" s="9">
        <v>4572</v>
      </c>
      <c r="B4449" s="10" t="s">
        <v>2253</v>
      </c>
      <c r="C4449" s="10" t="s">
        <v>9647</v>
      </c>
      <c r="D4449" s="10" t="s">
        <v>15</v>
      </c>
      <c r="E4449" s="10" t="s">
        <v>16</v>
      </c>
      <c r="F4449" s="10">
        <v>90</v>
      </c>
      <c r="G4449" s="10" t="s">
        <v>9648</v>
      </c>
      <c r="H4449" s="10" t="s">
        <v>2437</v>
      </c>
      <c r="I4449" s="10" t="s">
        <v>1861</v>
      </c>
      <c r="J4449" s="11">
        <v>44456</v>
      </c>
      <c r="K4449" s="10">
        <v>98</v>
      </c>
      <c r="L4449" s="10" t="s">
        <v>99</v>
      </c>
      <c r="M4449" s="12"/>
      <c r="O4449">
        <f t="shared" si="1121"/>
        <v>0</v>
      </c>
      <c r="Q4449" s="9" t="str">
        <f t="shared" si="1106"/>
        <v>4572</v>
      </c>
      <c r="R4449" s="10" t="str">
        <f t="shared" si="1107"/>
        <v>Lindsey</v>
      </c>
      <c r="S4449" s="10" t="str">
        <f t="shared" si="1108"/>
        <v>Moser</v>
      </c>
      <c r="T4449" s="10" t="str">
        <f t="shared" si="1109"/>
        <v>Mrs</v>
      </c>
      <c r="U4449" s="10" t="str">
        <f t="shared" si="1110"/>
        <v>F</v>
      </c>
      <c r="V4449" s="10" t="str">
        <f t="shared" si="1111"/>
        <v>90</v>
      </c>
      <c r="W4449" s="10" t="str">
        <f t="shared" si="1112"/>
        <v>Terrace Villas</v>
      </c>
      <c r="X4449" s="10" t="str">
        <f t="shared" si="1113"/>
        <v>as</v>
      </c>
      <c r="Y4449" s="10" t="str">
        <f t="shared" si="1114"/>
        <v>Terrace Villas</v>
      </c>
      <c r="Z4449" s="10" t="str">
        <f t="shared" si="1115"/>
        <v>Accrington</v>
      </c>
      <c r="AA4449" s="10" t="str">
        <f t="shared" si="1116"/>
        <v>OX</v>
      </c>
      <c r="AB4449" s="11" t="str">
        <f t="shared" si="1117"/>
        <v>44456</v>
      </c>
      <c r="AC4449" s="10" t="str">
        <f t="shared" si="1118"/>
        <v>98</v>
      </c>
      <c r="AD4449" s="10" t="str">
        <f t="shared" si="1119"/>
        <v>E</v>
      </c>
      <c r="AE4449" s="12" t="str">
        <f t="shared" si="1120"/>
        <v/>
      </c>
    </row>
    <row r="4450" spans="1:31" x14ac:dyDescent="0.25">
      <c r="A4450" s="5">
        <v>4573</v>
      </c>
      <c r="B4450" s="6" t="s">
        <v>7218</v>
      </c>
      <c r="C4450" s="6" t="s">
        <v>605</v>
      </c>
      <c r="D4450" s="6" t="s">
        <v>15</v>
      </c>
      <c r="E4450" s="6" t="s">
        <v>16</v>
      </c>
      <c r="F4450" s="6">
        <v>30</v>
      </c>
      <c r="G4450" s="6" t="s">
        <v>9649</v>
      </c>
      <c r="H4450" s="6" t="s">
        <v>2059</v>
      </c>
      <c r="I4450" s="6" t="s">
        <v>1030</v>
      </c>
      <c r="J4450" s="7">
        <v>44186</v>
      </c>
      <c r="K4450" s="6">
        <v>11</v>
      </c>
      <c r="L4450" s="6" t="s">
        <v>52</v>
      </c>
      <c r="M4450" s="8"/>
      <c r="O4450">
        <f t="shared" si="1121"/>
        <v>0</v>
      </c>
      <c r="Q4450" s="5" t="str">
        <f t="shared" si="1106"/>
        <v>4573</v>
      </c>
      <c r="R4450" s="6" t="str">
        <f t="shared" si="1107"/>
        <v>Louella</v>
      </c>
      <c r="S4450" s="6" t="str">
        <f t="shared" si="1108"/>
        <v>Cowan</v>
      </c>
      <c r="T4450" s="6" t="str">
        <f t="shared" si="1109"/>
        <v>Mrs</v>
      </c>
      <c r="U4450" s="6" t="str">
        <f t="shared" si="1110"/>
        <v>F</v>
      </c>
      <c r="V4450" s="6" t="str">
        <f t="shared" si="1111"/>
        <v>30</v>
      </c>
      <c r="W4450" s="6" t="str">
        <f t="shared" si="1112"/>
        <v>Terrapin Road</v>
      </c>
      <c r="X4450" s="6" t="str">
        <f t="shared" si="1113"/>
        <v>ad</v>
      </c>
      <c r="Y4450" s="6" t="str">
        <f t="shared" si="1114"/>
        <v>Terrapin Road</v>
      </c>
      <c r="Z4450" s="6" t="str">
        <f t="shared" si="1115"/>
        <v>Beaumaris</v>
      </c>
      <c r="AA4450" s="6" t="str">
        <f t="shared" si="1116"/>
        <v>DT</v>
      </c>
      <c r="AB4450" s="7" t="str">
        <f t="shared" si="1117"/>
        <v>44186</v>
      </c>
      <c r="AC4450" s="6" t="str">
        <f t="shared" si="1118"/>
        <v>11</v>
      </c>
      <c r="AD4450" s="6" t="str">
        <f t="shared" si="1119"/>
        <v>A1</v>
      </c>
      <c r="AE4450" s="8" t="str">
        <f t="shared" si="1120"/>
        <v/>
      </c>
    </row>
    <row r="4451" spans="1:31" x14ac:dyDescent="0.25">
      <c r="A4451" s="9">
        <v>4574</v>
      </c>
      <c r="B4451" s="10" t="s">
        <v>5675</v>
      </c>
      <c r="C4451" s="10" t="s">
        <v>6608</v>
      </c>
      <c r="D4451" s="10" t="s">
        <v>28</v>
      </c>
      <c r="E4451" s="10" t="s">
        <v>3266</v>
      </c>
      <c r="F4451" s="10">
        <v>90</v>
      </c>
      <c r="G4451" s="10" t="s">
        <v>9650</v>
      </c>
      <c r="H4451" s="10" t="s">
        <v>7148</v>
      </c>
      <c r="I4451" s="10" t="s">
        <v>32</v>
      </c>
      <c r="J4451" s="11">
        <v>43664</v>
      </c>
      <c r="K4451" s="10">
        <v>43</v>
      </c>
      <c r="L4451" s="10" t="s">
        <v>39</v>
      </c>
      <c r="M4451" s="12"/>
      <c r="O4451">
        <f t="shared" si="1121"/>
        <v>0</v>
      </c>
      <c r="Q4451" s="9" t="str">
        <f t="shared" si="1106"/>
        <v>4574</v>
      </c>
      <c r="R4451" s="10" t="str">
        <f t="shared" si="1107"/>
        <v>Kareem</v>
      </c>
      <c r="S4451" s="10" t="str">
        <f t="shared" si="1108"/>
        <v>Beal</v>
      </c>
      <c r="T4451" s="10" t="str">
        <f t="shared" si="1109"/>
        <v>Mr</v>
      </c>
      <c r="U4451" s="10" t="str">
        <f t="shared" si="1110"/>
        <v>M</v>
      </c>
      <c r="V4451" s="10" t="str">
        <f t="shared" si="1111"/>
        <v>90</v>
      </c>
      <c r="W4451" s="10" t="str">
        <f t="shared" si="1112"/>
        <v>Tewkesbury Road</v>
      </c>
      <c r="X4451" s="10" t="str">
        <f t="shared" si="1113"/>
        <v>ad</v>
      </c>
      <c r="Y4451" s="10" t="str">
        <f t="shared" si="1114"/>
        <v>Tewkesbury Road</v>
      </c>
      <c r="Z4451" s="10" t="str">
        <f t="shared" si="1115"/>
        <v>Porthmadog</v>
      </c>
      <c r="AA4451" s="10" t="str">
        <f t="shared" si="1116"/>
        <v>WC</v>
      </c>
      <c r="AB4451" s="11" t="str">
        <f t="shared" si="1117"/>
        <v>43664</v>
      </c>
      <c r="AC4451" s="10" t="str">
        <f t="shared" si="1118"/>
        <v>43</v>
      </c>
      <c r="AD4451" s="10" t="str">
        <f t="shared" si="1119"/>
        <v>C1</v>
      </c>
      <c r="AE4451" s="12" t="str">
        <f t="shared" si="1120"/>
        <v/>
      </c>
    </row>
    <row r="4452" spans="1:31" x14ac:dyDescent="0.25">
      <c r="A4452" s="5">
        <v>4575</v>
      </c>
      <c r="B4452" s="6" t="s">
        <v>2040</v>
      </c>
      <c r="C4452" s="6" t="s">
        <v>7599</v>
      </c>
      <c r="D4452" s="6" t="s">
        <v>28</v>
      </c>
      <c r="E4452" s="6" t="s">
        <v>29</v>
      </c>
      <c r="F4452" s="6">
        <v>30</v>
      </c>
      <c r="G4452" s="6" t="s">
        <v>9650</v>
      </c>
      <c r="H4452" s="6" t="s">
        <v>253</v>
      </c>
      <c r="I4452" s="6" t="s">
        <v>32</v>
      </c>
      <c r="J4452" s="7">
        <v>43690</v>
      </c>
      <c r="K4452" s="6">
        <v>66</v>
      </c>
      <c r="L4452" s="6" t="s">
        <v>44</v>
      </c>
      <c r="M4452" s="8"/>
      <c r="O4452">
        <f t="shared" si="1121"/>
        <v>0</v>
      </c>
      <c r="Q4452" s="5" t="str">
        <f t="shared" si="1106"/>
        <v>4575</v>
      </c>
      <c r="R4452" s="6" t="str">
        <f t="shared" si="1107"/>
        <v>Jon</v>
      </c>
      <c r="S4452" s="6" t="str">
        <f t="shared" si="1108"/>
        <v>Fitch</v>
      </c>
      <c r="T4452" s="6" t="str">
        <f t="shared" si="1109"/>
        <v>Mr</v>
      </c>
      <c r="U4452" s="6" t="str">
        <f t="shared" si="1110"/>
        <v>M</v>
      </c>
      <c r="V4452" s="6" t="str">
        <f t="shared" si="1111"/>
        <v>30</v>
      </c>
      <c r="W4452" s="6" t="str">
        <f t="shared" si="1112"/>
        <v>Tewkesbury Road</v>
      </c>
      <c r="X4452" s="6" t="str">
        <f t="shared" si="1113"/>
        <v>ad</v>
      </c>
      <c r="Y4452" s="6" t="str">
        <f t="shared" si="1114"/>
        <v>Tewkesbury Road</v>
      </c>
      <c r="Z4452" s="6" t="str">
        <f t="shared" si="1115"/>
        <v>Portsmouth</v>
      </c>
      <c r="AA4452" s="6" t="str">
        <f t="shared" si="1116"/>
        <v>WC</v>
      </c>
      <c r="AB4452" s="7" t="str">
        <f t="shared" si="1117"/>
        <v>43690</v>
      </c>
      <c r="AC4452" s="6" t="str">
        <f t="shared" si="1118"/>
        <v>66</v>
      </c>
      <c r="AD4452" s="6" t="str">
        <f t="shared" si="1119"/>
        <v>D</v>
      </c>
      <c r="AE4452" s="8" t="str">
        <f t="shared" si="1120"/>
        <v/>
      </c>
    </row>
    <row r="4453" spans="1:31" x14ac:dyDescent="0.25">
      <c r="A4453" s="9">
        <v>4576</v>
      </c>
      <c r="B4453" s="10" t="s">
        <v>1220</v>
      </c>
      <c r="C4453" s="10" t="s">
        <v>376</v>
      </c>
      <c r="D4453" s="10" t="s">
        <v>28</v>
      </c>
      <c r="E4453" s="10" t="s">
        <v>29</v>
      </c>
      <c r="F4453" s="10">
        <v>30</v>
      </c>
      <c r="G4453" s="10" t="s">
        <v>9651</v>
      </c>
      <c r="H4453" s="10" t="s">
        <v>6482</v>
      </c>
      <c r="I4453" s="10" t="s">
        <v>185</v>
      </c>
      <c r="J4453" s="11">
        <v>44362</v>
      </c>
      <c r="K4453" s="10">
        <v>74</v>
      </c>
      <c r="L4453" s="10" t="s">
        <v>20</v>
      </c>
      <c r="M4453" s="12"/>
      <c r="O4453">
        <f t="shared" si="1121"/>
        <v>0</v>
      </c>
      <c r="Q4453" s="9" t="str">
        <f t="shared" si="1106"/>
        <v>4576</v>
      </c>
      <c r="R4453" s="10" t="str">
        <f t="shared" si="1107"/>
        <v>Ernest</v>
      </c>
      <c r="S4453" s="10" t="str">
        <f t="shared" si="1108"/>
        <v>Gabriel</v>
      </c>
      <c r="T4453" s="10" t="str">
        <f t="shared" si="1109"/>
        <v>Mr</v>
      </c>
      <c r="U4453" s="10" t="str">
        <f t="shared" si="1110"/>
        <v>M</v>
      </c>
      <c r="V4453" s="10" t="str">
        <f t="shared" si="1111"/>
        <v>30</v>
      </c>
      <c r="W4453" s="10" t="str">
        <f t="shared" si="1112"/>
        <v>Tewkesbury Terrace</v>
      </c>
      <c r="X4453" s="10" t="str">
        <f t="shared" si="1113"/>
        <v>ce</v>
      </c>
      <c r="Y4453" s="10" t="str">
        <f t="shared" si="1114"/>
        <v>Tewkesbury Terrace</v>
      </c>
      <c r="Z4453" s="10" t="str">
        <f t="shared" si="1115"/>
        <v>Faversham</v>
      </c>
      <c r="AA4453" s="10" t="str">
        <f t="shared" si="1116"/>
        <v>HX</v>
      </c>
      <c r="AB4453" s="11" t="str">
        <f t="shared" si="1117"/>
        <v>44362</v>
      </c>
      <c r="AC4453" s="10" t="str">
        <f t="shared" si="1118"/>
        <v>74</v>
      </c>
      <c r="AD4453" s="10" t="str">
        <f t="shared" si="1119"/>
        <v>B</v>
      </c>
      <c r="AE4453" s="12" t="str">
        <f t="shared" si="1120"/>
        <v/>
      </c>
    </row>
    <row r="4454" spans="1:31" x14ac:dyDescent="0.25">
      <c r="A4454" s="5">
        <v>4577</v>
      </c>
      <c r="B4454" s="6" t="s">
        <v>9652</v>
      </c>
      <c r="C4454" s="6" t="s">
        <v>5556</v>
      </c>
      <c r="D4454" s="6" t="s">
        <v>49</v>
      </c>
      <c r="E4454" s="6" t="s">
        <v>16</v>
      </c>
      <c r="F4454" s="6">
        <v>30</v>
      </c>
      <c r="G4454" s="6" t="s">
        <v>9653</v>
      </c>
      <c r="H4454" s="6" t="s">
        <v>2173</v>
      </c>
      <c r="I4454" s="6" t="s">
        <v>122</v>
      </c>
      <c r="J4454" s="7">
        <v>44189</v>
      </c>
      <c r="K4454" s="6">
        <v>22</v>
      </c>
      <c r="L4454" s="6" t="s">
        <v>52</v>
      </c>
      <c r="M4454" s="8"/>
      <c r="O4454">
        <f t="shared" si="1121"/>
        <v>0</v>
      </c>
      <c r="Q4454" s="5" t="str">
        <f t="shared" si="1106"/>
        <v>4577</v>
      </c>
      <c r="R4454" s="6" t="str">
        <f t="shared" si="1107"/>
        <v>Laura</v>
      </c>
      <c r="S4454" s="6" t="str">
        <f t="shared" si="1108"/>
        <v>Mckenzie</v>
      </c>
      <c r="T4454" s="6" t="str">
        <f t="shared" si="1109"/>
        <v>Miss</v>
      </c>
      <c r="U4454" s="6" t="str">
        <f t="shared" si="1110"/>
        <v>F</v>
      </c>
      <c r="V4454" s="6" t="str">
        <f t="shared" si="1111"/>
        <v>30</v>
      </c>
      <c r="W4454" s="6" t="str">
        <f t="shared" si="1112"/>
        <v>Thackeray Avenue</v>
      </c>
      <c r="X4454" s="6" t="str">
        <f t="shared" si="1113"/>
        <v>ue</v>
      </c>
      <c r="Y4454" s="6" t="str">
        <f t="shared" si="1114"/>
        <v>Thackeray Avenue</v>
      </c>
      <c r="Z4454" s="6" t="str">
        <f t="shared" si="1115"/>
        <v>Llandrindod Wells</v>
      </c>
      <c r="AA4454" s="6" t="str">
        <f t="shared" si="1116"/>
        <v>WN</v>
      </c>
      <c r="AB4454" s="7" t="str">
        <f t="shared" si="1117"/>
        <v>44189</v>
      </c>
      <c r="AC4454" s="6" t="str">
        <f t="shared" si="1118"/>
        <v>22</v>
      </c>
      <c r="AD4454" s="6" t="str">
        <f t="shared" si="1119"/>
        <v>A1</v>
      </c>
      <c r="AE4454" s="8" t="str">
        <f t="shared" si="1120"/>
        <v/>
      </c>
    </row>
    <row r="4455" spans="1:31" x14ac:dyDescent="0.25">
      <c r="A4455" s="9">
        <v>4578</v>
      </c>
      <c r="B4455" s="10" t="s">
        <v>9654</v>
      </c>
      <c r="C4455" s="10" t="s">
        <v>3200</v>
      </c>
      <c r="D4455" s="10" t="s">
        <v>15</v>
      </c>
      <c r="E4455" s="10" t="s">
        <v>16</v>
      </c>
      <c r="F4455" s="10">
        <v>30</v>
      </c>
      <c r="G4455" s="10" t="s">
        <v>9655</v>
      </c>
      <c r="H4455" s="10" t="s">
        <v>760</v>
      </c>
      <c r="I4455" s="10" t="s">
        <v>32</v>
      </c>
      <c r="J4455" s="11">
        <v>44249</v>
      </c>
      <c r="K4455" s="10">
        <v>25</v>
      </c>
      <c r="L4455" s="10" t="s">
        <v>52</v>
      </c>
      <c r="M4455" s="12"/>
      <c r="O4455">
        <f t="shared" si="1121"/>
        <v>0</v>
      </c>
      <c r="Q4455" s="9" t="str">
        <f t="shared" si="1106"/>
        <v>4578</v>
      </c>
      <c r="R4455" s="10" t="str">
        <f t="shared" si="1107"/>
        <v>Tomoko</v>
      </c>
      <c r="S4455" s="10" t="str">
        <f t="shared" si="1108"/>
        <v>Houser</v>
      </c>
      <c r="T4455" s="10" t="str">
        <f t="shared" si="1109"/>
        <v>Mrs</v>
      </c>
      <c r="U4455" s="10" t="str">
        <f t="shared" si="1110"/>
        <v>F</v>
      </c>
      <c r="V4455" s="10" t="str">
        <f t="shared" si="1111"/>
        <v>30</v>
      </c>
      <c r="W4455" s="10" t="str">
        <f t="shared" si="1112"/>
        <v>Thackeray Close</v>
      </c>
      <c r="X4455" s="10" t="str">
        <f t="shared" si="1113"/>
        <v>se</v>
      </c>
      <c r="Y4455" s="10" t="str">
        <f t="shared" si="1114"/>
        <v>Thackeray Close</v>
      </c>
      <c r="Z4455" s="10" t="str">
        <f t="shared" si="1115"/>
        <v>Southwold</v>
      </c>
      <c r="AA4455" s="10" t="str">
        <f t="shared" si="1116"/>
        <v>WC</v>
      </c>
      <c r="AB4455" s="11" t="str">
        <f t="shared" si="1117"/>
        <v>44249</v>
      </c>
      <c r="AC4455" s="10" t="str">
        <f t="shared" si="1118"/>
        <v>25</v>
      </c>
      <c r="AD4455" s="10" t="str">
        <f t="shared" si="1119"/>
        <v>A1</v>
      </c>
      <c r="AE4455" s="12" t="str">
        <f t="shared" si="1120"/>
        <v/>
      </c>
    </row>
    <row r="4456" spans="1:31" x14ac:dyDescent="0.25">
      <c r="A4456" s="5">
        <v>4579</v>
      </c>
      <c r="B4456" s="6" t="s">
        <v>7971</v>
      </c>
      <c r="C4456" s="6" t="s">
        <v>3243</v>
      </c>
      <c r="D4456" s="6" t="s">
        <v>28</v>
      </c>
      <c r="E4456" s="6" t="s">
        <v>29</v>
      </c>
      <c r="F4456" s="6">
        <v>30</v>
      </c>
      <c r="G4456" s="6" t="s">
        <v>9656</v>
      </c>
      <c r="H4456" s="6" t="s">
        <v>7814</v>
      </c>
      <c r="I4456" s="6" t="s">
        <v>122</v>
      </c>
      <c r="J4456" s="7">
        <v>44033</v>
      </c>
      <c r="K4456" s="6">
        <v>72</v>
      </c>
      <c r="L4456" s="6" t="s">
        <v>39</v>
      </c>
      <c r="M4456" s="8"/>
      <c r="O4456">
        <f t="shared" si="1121"/>
        <v>0</v>
      </c>
      <c r="Q4456" s="5" t="str">
        <f t="shared" si="1106"/>
        <v>4579</v>
      </c>
      <c r="R4456" s="6" t="str">
        <f t="shared" si="1107"/>
        <v>Judson</v>
      </c>
      <c r="S4456" s="6" t="str">
        <f t="shared" si="1108"/>
        <v>Corona</v>
      </c>
      <c r="T4456" s="6" t="str">
        <f t="shared" si="1109"/>
        <v>Mr</v>
      </c>
      <c r="U4456" s="6" t="str">
        <f t="shared" si="1110"/>
        <v>M</v>
      </c>
      <c r="V4456" s="6" t="str">
        <f t="shared" si="1111"/>
        <v>30</v>
      </c>
      <c r="W4456" s="6" t="str">
        <f t="shared" si="1112"/>
        <v>Thames Street</v>
      </c>
      <c r="X4456" s="6" t="str">
        <f t="shared" si="1113"/>
        <v>et</v>
      </c>
      <c r="Y4456" s="6" t="str">
        <f t="shared" si="1114"/>
        <v>Thames Street</v>
      </c>
      <c r="Z4456" s="6" t="str">
        <f t="shared" si="1115"/>
        <v>Llanfyllin</v>
      </c>
      <c r="AA4456" s="6" t="str">
        <f t="shared" si="1116"/>
        <v>WN</v>
      </c>
      <c r="AB4456" s="7" t="str">
        <f t="shared" si="1117"/>
        <v>44033</v>
      </c>
      <c r="AC4456" s="6" t="str">
        <f t="shared" si="1118"/>
        <v>72</v>
      </c>
      <c r="AD4456" s="6" t="str">
        <f t="shared" si="1119"/>
        <v>C1</v>
      </c>
      <c r="AE4456" s="8" t="str">
        <f t="shared" si="1120"/>
        <v/>
      </c>
    </row>
    <row r="4457" spans="1:31" x14ac:dyDescent="0.25">
      <c r="A4457" s="9">
        <v>4580</v>
      </c>
      <c r="B4457" s="10" t="s">
        <v>4352</v>
      </c>
      <c r="C4457" s="10" t="s">
        <v>3540</v>
      </c>
      <c r="D4457" s="10" t="s">
        <v>28</v>
      </c>
      <c r="E4457" s="10" t="s">
        <v>29</v>
      </c>
      <c r="F4457" s="10">
        <v>60</v>
      </c>
      <c r="G4457" s="10" t="s">
        <v>9656</v>
      </c>
      <c r="H4457" s="10" t="s">
        <v>1209</v>
      </c>
      <c r="I4457" s="10" t="s">
        <v>32</v>
      </c>
      <c r="J4457" s="11">
        <v>43590</v>
      </c>
      <c r="K4457" s="10">
        <v>70</v>
      </c>
      <c r="L4457" s="10" t="s">
        <v>68</v>
      </c>
      <c r="M4457" s="12"/>
      <c r="O4457">
        <f t="shared" si="1121"/>
        <v>0</v>
      </c>
      <c r="Q4457" s="9" t="str">
        <f t="shared" si="1106"/>
        <v>4580</v>
      </c>
      <c r="R4457" s="10" t="str">
        <f t="shared" si="1107"/>
        <v>Darwin</v>
      </c>
      <c r="S4457" s="10" t="str">
        <f t="shared" si="1108"/>
        <v>Cline</v>
      </c>
      <c r="T4457" s="10" t="str">
        <f t="shared" si="1109"/>
        <v>Mr</v>
      </c>
      <c r="U4457" s="10" t="str">
        <f t="shared" si="1110"/>
        <v>M</v>
      </c>
      <c r="V4457" s="10" t="str">
        <f t="shared" si="1111"/>
        <v>60</v>
      </c>
      <c r="W4457" s="10" t="str">
        <f t="shared" si="1112"/>
        <v>Thames Street</v>
      </c>
      <c r="X4457" s="10" t="str">
        <f t="shared" si="1113"/>
        <v>et</v>
      </c>
      <c r="Y4457" s="10" t="str">
        <f t="shared" si="1114"/>
        <v>Thames Street</v>
      </c>
      <c r="Z4457" s="10" t="str">
        <f t="shared" si="1115"/>
        <v>Stone</v>
      </c>
      <c r="AA4457" s="10" t="str">
        <f t="shared" si="1116"/>
        <v>WC</v>
      </c>
      <c r="AB4457" s="11" t="str">
        <f t="shared" si="1117"/>
        <v>43590</v>
      </c>
      <c r="AC4457" s="10" t="str">
        <f t="shared" si="1118"/>
        <v>70</v>
      </c>
      <c r="AD4457" s="10" t="str">
        <f t="shared" si="1119"/>
        <v>A2</v>
      </c>
      <c r="AE4457" s="12" t="str">
        <f t="shared" si="1120"/>
        <v/>
      </c>
    </row>
    <row r="4458" spans="1:31" x14ac:dyDescent="0.25">
      <c r="A4458" s="5">
        <v>4581</v>
      </c>
      <c r="B4458" s="6" t="s">
        <v>2091</v>
      </c>
      <c r="C4458" s="6" t="s">
        <v>9657</v>
      </c>
      <c r="D4458" s="6" t="s">
        <v>28</v>
      </c>
      <c r="E4458" s="6" t="s">
        <v>29</v>
      </c>
      <c r="F4458" s="6">
        <v>30</v>
      </c>
      <c r="G4458" s="6" t="s">
        <v>9658</v>
      </c>
      <c r="H4458" s="6" t="s">
        <v>184</v>
      </c>
      <c r="I4458" s="6" t="s">
        <v>185</v>
      </c>
      <c r="J4458" s="7">
        <v>43794</v>
      </c>
      <c r="K4458" s="6">
        <v>57</v>
      </c>
      <c r="L4458" s="6" t="s">
        <v>52</v>
      </c>
      <c r="M4458" s="8"/>
      <c r="O4458">
        <f t="shared" si="1121"/>
        <v>0</v>
      </c>
      <c r="Q4458" s="5" t="str">
        <f t="shared" si="1106"/>
        <v>4581</v>
      </c>
      <c r="R4458" s="6" t="str">
        <f t="shared" si="1107"/>
        <v>Bruno</v>
      </c>
      <c r="S4458" s="6" t="str">
        <f t="shared" si="1108"/>
        <v>Cummins</v>
      </c>
      <c r="T4458" s="6" t="str">
        <f t="shared" si="1109"/>
        <v>Mr</v>
      </c>
      <c r="U4458" s="6" t="str">
        <f t="shared" si="1110"/>
        <v>M</v>
      </c>
      <c r="V4458" s="6" t="str">
        <f t="shared" si="1111"/>
        <v>30</v>
      </c>
      <c r="W4458" s="6" t="str">
        <f t="shared" si="1112"/>
        <v>Thameside Industrial</v>
      </c>
      <c r="X4458" s="6" t="str">
        <f t="shared" si="1113"/>
        <v>al</v>
      </c>
      <c r="Y4458" s="6" t="str">
        <f t="shared" si="1114"/>
        <v>Thameside Industrial</v>
      </c>
      <c r="Z4458" s="6" t="str">
        <f t="shared" si="1115"/>
        <v>Ferndale</v>
      </c>
      <c r="AA4458" s="6" t="str">
        <f t="shared" si="1116"/>
        <v>HX</v>
      </c>
      <c r="AB4458" s="7" t="str">
        <f t="shared" si="1117"/>
        <v>43794</v>
      </c>
      <c r="AC4458" s="6" t="str">
        <f t="shared" si="1118"/>
        <v>57</v>
      </c>
      <c r="AD4458" s="6" t="str">
        <f t="shared" si="1119"/>
        <v>A1</v>
      </c>
      <c r="AE4458" s="8" t="str">
        <f t="shared" si="1120"/>
        <v/>
      </c>
    </row>
    <row r="4459" spans="1:31" x14ac:dyDescent="0.25">
      <c r="A4459" s="9">
        <v>4582</v>
      </c>
      <c r="B4459" s="10" t="s">
        <v>3520</v>
      </c>
      <c r="C4459" s="10" t="s">
        <v>1209</v>
      </c>
      <c r="D4459" s="10" t="s">
        <v>28</v>
      </c>
      <c r="E4459" s="10" t="s">
        <v>29</v>
      </c>
      <c r="F4459" s="10">
        <v>30</v>
      </c>
      <c r="G4459" s="10" t="s">
        <v>9659</v>
      </c>
      <c r="H4459" s="10" t="s">
        <v>3821</v>
      </c>
      <c r="I4459" s="10" t="s">
        <v>32</v>
      </c>
      <c r="J4459" s="11">
        <v>44218</v>
      </c>
      <c r="K4459" s="10">
        <v>26</v>
      </c>
      <c r="L4459" s="10" t="s">
        <v>39</v>
      </c>
      <c r="M4459" s="12"/>
      <c r="O4459">
        <f t="shared" si="1121"/>
        <v>0</v>
      </c>
      <c r="Q4459" s="9" t="str">
        <f t="shared" si="1106"/>
        <v>4582</v>
      </c>
      <c r="R4459" s="10" t="str">
        <f t="shared" si="1107"/>
        <v>Tommie</v>
      </c>
      <c r="S4459" s="10" t="str">
        <f t="shared" si="1108"/>
        <v>Stone</v>
      </c>
      <c r="T4459" s="10" t="str">
        <f t="shared" si="1109"/>
        <v>Mr</v>
      </c>
      <c r="U4459" s="10" t="str">
        <f t="shared" si="1110"/>
        <v>M</v>
      </c>
      <c r="V4459" s="10" t="str">
        <f t="shared" si="1111"/>
        <v>30</v>
      </c>
      <c r="W4459" s="10" t="str">
        <f t="shared" si="1112"/>
        <v>Thane Villas</v>
      </c>
      <c r="X4459" s="10" t="str">
        <f t="shared" si="1113"/>
        <v>as</v>
      </c>
      <c r="Y4459" s="10" t="str">
        <f t="shared" si="1114"/>
        <v>Thane Villas</v>
      </c>
      <c r="Z4459" s="10" t="str">
        <f t="shared" si="1115"/>
        <v>Pentre</v>
      </c>
      <c r="AA4459" s="10" t="str">
        <f t="shared" si="1116"/>
        <v>WC</v>
      </c>
      <c r="AB4459" s="11" t="str">
        <f t="shared" si="1117"/>
        <v>44218</v>
      </c>
      <c r="AC4459" s="10" t="str">
        <f t="shared" si="1118"/>
        <v>26</v>
      </c>
      <c r="AD4459" s="10" t="str">
        <f t="shared" si="1119"/>
        <v>C1</v>
      </c>
      <c r="AE4459" s="12" t="str">
        <f t="shared" si="1120"/>
        <v/>
      </c>
    </row>
    <row r="4460" spans="1:31" x14ac:dyDescent="0.25">
      <c r="A4460" s="5">
        <v>4583</v>
      </c>
      <c r="B4460" s="6" t="s">
        <v>2873</v>
      </c>
      <c r="C4460" s="6" t="s">
        <v>9660</v>
      </c>
      <c r="D4460" s="6" t="s">
        <v>49</v>
      </c>
      <c r="E4460" s="6" t="s">
        <v>16</v>
      </c>
      <c r="F4460" s="6">
        <v>90</v>
      </c>
      <c r="G4460" s="6" t="s">
        <v>9661</v>
      </c>
      <c r="H4460" s="6" t="s">
        <v>1034</v>
      </c>
      <c r="I4460" s="6" t="s">
        <v>25</v>
      </c>
      <c r="J4460" s="7">
        <v>43655</v>
      </c>
      <c r="K4460" s="6">
        <v>79</v>
      </c>
      <c r="L4460" s="6" t="s">
        <v>33</v>
      </c>
      <c r="M4460" s="8"/>
      <c r="O4460">
        <f t="shared" si="1121"/>
        <v>0</v>
      </c>
      <c r="Q4460" s="5" t="str">
        <f t="shared" si="1106"/>
        <v>4583</v>
      </c>
      <c r="R4460" s="6" t="str">
        <f t="shared" si="1107"/>
        <v>Marin</v>
      </c>
      <c r="S4460" s="6" t="str">
        <f t="shared" si="1108"/>
        <v>Washburn</v>
      </c>
      <c r="T4460" s="6" t="str">
        <f t="shared" si="1109"/>
        <v>Miss</v>
      </c>
      <c r="U4460" s="6" t="str">
        <f t="shared" si="1110"/>
        <v>F</v>
      </c>
      <c r="V4460" s="6" t="str">
        <f t="shared" si="1111"/>
        <v>90</v>
      </c>
      <c r="W4460" s="6" t="str">
        <f t="shared" si="1112"/>
        <v>Thanet Cottages</v>
      </c>
      <c r="X4460" s="6" t="str">
        <f t="shared" si="1113"/>
        <v>es</v>
      </c>
      <c r="Y4460" s="6" t="str">
        <f t="shared" si="1114"/>
        <v>Thanet Cottages</v>
      </c>
      <c r="Z4460" s="6" t="str">
        <f t="shared" si="1115"/>
        <v>Hayling Island</v>
      </c>
      <c r="AA4460" s="6" t="str">
        <f t="shared" si="1116"/>
        <v>HG</v>
      </c>
      <c r="AB4460" s="7" t="str">
        <f t="shared" si="1117"/>
        <v>43655</v>
      </c>
      <c r="AC4460" s="6" t="str">
        <f t="shared" si="1118"/>
        <v>79</v>
      </c>
      <c r="AD4460" s="6" t="str">
        <f t="shared" si="1119"/>
        <v>A3</v>
      </c>
      <c r="AE4460" s="8" t="str">
        <f t="shared" si="1120"/>
        <v/>
      </c>
    </row>
    <row r="4461" spans="1:31" x14ac:dyDescent="0.25">
      <c r="A4461" s="9">
        <v>4584</v>
      </c>
      <c r="B4461" s="10" t="s">
        <v>9662</v>
      </c>
      <c r="C4461" s="10" t="s">
        <v>4750</v>
      </c>
      <c r="D4461" s="10" t="s">
        <v>49</v>
      </c>
      <c r="E4461" s="10" t="s">
        <v>16</v>
      </c>
      <c r="F4461" s="10">
        <v>30</v>
      </c>
      <c r="G4461" s="10" t="s">
        <v>9663</v>
      </c>
      <c r="H4461" s="10" t="s">
        <v>360</v>
      </c>
      <c r="I4461" s="10" t="s">
        <v>108</v>
      </c>
      <c r="J4461" s="11">
        <v>44243</v>
      </c>
      <c r="K4461" s="10">
        <v>74</v>
      </c>
      <c r="L4461" s="10" t="s">
        <v>20</v>
      </c>
      <c r="M4461" s="12"/>
      <c r="O4461">
        <f t="shared" si="1121"/>
        <v>0</v>
      </c>
      <c r="Q4461" s="9" t="str">
        <f t="shared" si="1106"/>
        <v>4584</v>
      </c>
      <c r="R4461" s="10" t="str">
        <f t="shared" si="1107"/>
        <v>Minta</v>
      </c>
      <c r="S4461" s="10" t="str">
        <f t="shared" si="1108"/>
        <v>Hess</v>
      </c>
      <c r="T4461" s="10" t="str">
        <f t="shared" si="1109"/>
        <v>Miss</v>
      </c>
      <c r="U4461" s="10" t="str">
        <f t="shared" si="1110"/>
        <v>F</v>
      </c>
      <c r="V4461" s="10" t="str">
        <f t="shared" si="1111"/>
        <v>30</v>
      </c>
      <c r="W4461" s="10" t="str">
        <f t="shared" si="1112"/>
        <v>Thanet Street</v>
      </c>
      <c r="X4461" s="10" t="str">
        <f t="shared" si="1113"/>
        <v>et</v>
      </c>
      <c r="Y4461" s="10" t="str">
        <f t="shared" si="1114"/>
        <v>Thanet Street</v>
      </c>
      <c r="Z4461" s="10" t="str">
        <f t="shared" si="1115"/>
        <v>Castlederg</v>
      </c>
      <c r="AA4461" s="10" t="str">
        <f t="shared" si="1116"/>
        <v>CB</v>
      </c>
      <c r="AB4461" s="11" t="str">
        <f t="shared" si="1117"/>
        <v>44243</v>
      </c>
      <c r="AC4461" s="10" t="str">
        <f t="shared" si="1118"/>
        <v>74</v>
      </c>
      <c r="AD4461" s="10" t="str">
        <f t="shared" si="1119"/>
        <v>B</v>
      </c>
      <c r="AE4461" s="12" t="str">
        <f t="shared" si="1120"/>
        <v/>
      </c>
    </row>
    <row r="4462" spans="1:31" x14ac:dyDescent="0.25">
      <c r="A4462" s="5">
        <v>4585</v>
      </c>
      <c r="B4462" s="6" t="s">
        <v>9664</v>
      </c>
      <c r="C4462" s="6" t="s">
        <v>9665</v>
      </c>
      <c r="D4462" s="6" t="s">
        <v>15</v>
      </c>
      <c r="E4462" s="6" t="s">
        <v>16</v>
      </c>
      <c r="F4462" s="6">
        <v>60</v>
      </c>
      <c r="G4462" s="6" t="s">
        <v>9666</v>
      </c>
      <c r="H4462" s="6" t="s">
        <v>5979</v>
      </c>
      <c r="I4462" s="6" t="s">
        <v>176</v>
      </c>
      <c r="J4462" s="7">
        <v>43499</v>
      </c>
      <c r="K4462" s="6">
        <v>44</v>
      </c>
      <c r="L4462" s="6" t="s">
        <v>68</v>
      </c>
      <c r="M4462" s="8"/>
      <c r="O4462">
        <f t="shared" si="1121"/>
        <v>0</v>
      </c>
      <c r="Q4462" s="5" t="str">
        <f t="shared" si="1106"/>
        <v>4585</v>
      </c>
      <c r="R4462" s="6" t="str">
        <f t="shared" si="1107"/>
        <v>Margart</v>
      </c>
      <c r="S4462" s="6" t="str">
        <f t="shared" si="1108"/>
        <v>Summers</v>
      </c>
      <c r="T4462" s="6" t="str">
        <f t="shared" si="1109"/>
        <v>Mrs</v>
      </c>
      <c r="U4462" s="6" t="str">
        <f t="shared" si="1110"/>
        <v>F</v>
      </c>
      <c r="V4462" s="6" t="str">
        <f t="shared" si="1111"/>
        <v>60</v>
      </c>
      <c r="W4462" s="6" t="str">
        <f t="shared" si="1112"/>
        <v>Thatchouse Court</v>
      </c>
      <c r="X4462" s="6" t="str">
        <f t="shared" si="1113"/>
        <v>rt</v>
      </c>
      <c r="Y4462" s="6" t="str">
        <f t="shared" si="1114"/>
        <v>Thatchouse Court</v>
      </c>
      <c r="Z4462" s="6" t="str">
        <f t="shared" si="1115"/>
        <v>Crediton</v>
      </c>
      <c r="AA4462" s="6" t="str">
        <f t="shared" si="1116"/>
        <v>CW</v>
      </c>
      <c r="AB4462" s="7" t="str">
        <f t="shared" si="1117"/>
        <v>43499</v>
      </c>
      <c r="AC4462" s="6" t="str">
        <f t="shared" si="1118"/>
        <v>44</v>
      </c>
      <c r="AD4462" s="6" t="str">
        <f t="shared" si="1119"/>
        <v>A2</v>
      </c>
      <c r="AE4462" s="8" t="str">
        <f t="shared" si="1120"/>
        <v/>
      </c>
    </row>
    <row r="4463" spans="1:31" x14ac:dyDescent="0.25">
      <c r="A4463" s="5">
        <v>4587</v>
      </c>
      <c r="B4463" s="6" t="s">
        <v>6181</v>
      </c>
      <c r="C4463" s="6" t="s">
        <v>1741</v>
      </c>
      <c r="D4463" s="6" t="s">
        <v>28</v>
      </c>
      <c r="E4463" s="6" t="s">
        <v>29</v>
      </c>
      <c r="F4463" s="6">
        <v>30</v>
      </c>
      <c r="G4463" s="6" t="s">
        <v>9666</v>
      </c>
      <c r="H4463" s="6" t="s">
        <v>4646</v>
      </c>
      <c r="I4463" s="6" t="s">
        <v>32</v>
      </c>
      <c r="J4463" s="7">
        <v>44347</v>
      </c>
      <c r="K4463" s="6">
        <v>76</v>
      </c>
      <c r="L4463" s="6" t="s">
        <v>78</v>
      </c>
      <c r="M4463" s="8"/>
      <c r="O4463">
        <f t="shared" si="1121"/>
        <v>0</v>
      </c>
      <c r="Q4463" s="5" t="str">
        <f t="shared" si="1106"/>
        <v>4587</v>
      </c>
      <c r="R4463" s="6" t="str">
        <f t="shared" si="1107"/>
        <v>Elliot</v>
      </c>
      <c r="S4463" s="6" t="str">
        <f t="shared" si="1108"/>
        <v>Kirkpatrick</v>
      </c>
      <c r="T4463" s="6" t="str">
        <f t="shared" si="1109"/>
        <v>Mr</v>
      </c>
      <c r="U4463" s="6" t="str">
        <f t="shared" si="1110"/>
        <v>M</v>
      </c>
      <c r="V4463" s="6" t="str">
        <f t="shared" si="1111"/>
        <v>30</v>
      </c>
      <c r="W4463" s="6" t="str">
        <f t="shared" si="1112"/>
        <v>Thatchouse Court</v>
      </c>
      <c r="X4463" s="6" t="str">
        <f t="shared" si="1113"/>
        <v>rt</v>
      </c>
      <c r="Y4463" s="6" t="str">
        <f t="shared" si="1114"/>
        <v>Thatchouse Court</v>
      </c>
      <c r="Z4463" s="6" t="str">
        <f t="shared" si="1115"/>
        <v>Thatcham</v>
      </c>
      <c r="AA4463" s="6" t="str">
        <f t="shared" si="1116"/>
        <v>WC</v>
      </c>
      <c r="AB4463" s="7" t="str">
        <f t="shared" si="1117"/>
        <v>44347</v>
      </c>
      <c r="AC4463" s="6" t="str">
        <f t="shared" si="1118"/>
        <v>76</v>
      </c>
      <c r="AD4463" s="6" t="str">
        <f t="shared" si="1119"/>
        <v>C2</v>
      </c>
      <c r="AE4463" s="8" t="str">
        <f t="shared" si="1120"/>
        <v/>
      </c>
    </row>
    <row r="4464" spans="1:31" x14ac:dyDescent="0.25">
      <c r="A4464" s="9">
        <v>4588</v>
      </c>
      <c r="B4464" s="10" t="s">
        <v>5939</v>
      </c>
      <c r="C4464" s="10" t="s">
        <v>133</v>
      </c>
      <c r="D4464" s="10" t="s">
        <v>28</v>
      </c>
      <c r="E4464" s="10" t="s">
        <v>29</v>
      </c>
      <c r="F4464" s="10">
        <v>60</v>
      </c>
      <c r="G4464" s="10" t="s">
        <v>9667</v>
      </c>
      <c r="H4464" s="10" t="s">
        <v>6793</v>
      </c>
      <c r="I4464" s="10" t="s">
        <v>291</v>
      </c>
      <c r="J4464" s="11">
        <v>43606</v>
      </c>
      <c r="K4464" s="10">
        <v>49</v>
      </c>
      <c r="L4464" s="10" t="s">
        <v>44</v>
      </c>
      <c r="M4464" s="12"/>
      <c r="O4464">
        <f t="shared" si="1121"/>
        <v>0</v>
      </c>
      <c r="Q4464" s="9" t="str">
        <f t="shared" si="1106"/>
        <v>4588</v>
      </c>
      <c r="R4464" s="10" t="str">
        <f t="shared" si="1107"/>
        <v>Elton</v>
      </c>
      <c r="S4464" s="10" t="str">
        <f t="shared" si="1108"/>
        <v>Gomes</v>
      </c>
      <c r="T4464" s="10" t="str">
        <f t="shared" si="1109"/>
        <v>Mr</v>
      </c>
      <c r="U4464" s="10" t="str">
        <f t="shared" si="1110"/>
        <v>M</v>
      </c>
      <c r="V4464" s="10" t="str">
        <f t="shared" si="1111"/>
        <v>60</v>
      </c>
      <c r="W4464" s="10" t="str">
        <f t="shared" si="1112"/>
        <v>Thaxted Road</v>
      </c>
      <c r="X4464" s="10" t="str">
        <f t="shared" si="1113"/>
        <v>ad</v>
      </c>
      <c r="Y4464" s="10" t="str">
        <f t="shared" si="1114"/>
        <v>Thaxted Road</v>
      </c>
      <c r="Z4464" s="10" t="str">
        <f t="shared" si="1115"/>
        <v>Kilwinning</v>
      </c>
      <c r="AA4464" s="10" t="str">
        <f t="shared" si="1116"/>
        <v>HS</v>
      </c>
      <c r="AB4464" s="11" t="str">
        <f t="shared" si="1117"/>
        <v>43606</v>
      </c>
      <c r="AC4464" s="10" t="str">
        <f t="shared" si="1118"/>
        <v>49</v>
      </c>
      <c r="AD4464" s="10" t="str">
        <f t="shared" si="1119"/>
        <v>D</v>
      </c>
      <c r="AE4464" s="12" t="str">
        <f t="shared" si="1120"/>
        <v/>
      </c>
    </row>
    <row r="4465" spans="1:31" x14ac:dyDescent="0.25">
      <c r="A4465" s="5">
        <v>4589</v>
      </c>
      <c r="B4465" s="6" t="s">
        <v>7856</v>
      </c>
      <c r="C4465" s="6" t="s">
        <v>552</v>
      </c>
      <c r="D4465" s="6" t="s">
        <v>28</v>
      </c>
      <c r="E4465" s="6" t="s">
        <v>29</v>
      </c>
      <c r="F4465" s="6">
        <v>30</v>
      </c>
      <c r="G4465" s="6" t="s">
        <v>9668</v>
      </c>
      <c r="H4465" s="6" t="s">
        <v>9669</v>
      </c>
      <c r="I4465" s="6" t="s">
        <v>32</v>
      </c>
      <c r="J4465" s="7">
        <v>43903</v>
      </c>
      <c r="K4465" s="6">
        <v>81</v>
      </c>
      <c r="L4465" s="6" t="s">
        <v>62</v>
      </c>
      <c r="M4465" s="8"/>
      <c r="O4465">
        <f t="shared" si="1121"/>
        <v>0</v>
      </c>
      <c r="Q4465" s="5" t="str">
        <f t="shared" si="1106"/>
        <v>4589</v>
      </c>
      <c r="R4465" s="6" t="str">
        <f t="shared" si="1107"/>
        <v>Humberto</v>
      </c>
      <c r="S4465" s="6" t="str">
        <f t="shared" si="1108"/>
        <v>Frye</v>
      </c>
      <c r="T4465" s="6" t="str">
        <f t="shared" si="1109"/>
        <v>Mr</v>
      </c>
      <c r="U4465" s="6" t="str">
        <f t="shared" si="1110"/>
        <v>M</v>
      </c>
      <c r="V4465" s="6" t="str">
        <f t="shared" si="1111"/>
        <v>30</v>
      </c>
      <c r="W4465" s="6" t="str">
        <f t="shared" si="1112"/>
        <v>Thayer Street</v>
      </c>
      <c r="X4465" s="6" t="str">
        <f t="shared" si="1113"/>
        <v>et</v>
      </c>
      <c r="Y4465" s="6" t="str">
        <f t="shared" si="1114"/>
        <v>Thayer Street</v>
      </c>
      <c r="Z4465" s="6" t="str">
        <f t="shared" si="1115"/>
        <v>Machynlleth</v>
      </c>
      <c r="AA4465" s="6" t="str">
        <f t="shared" si="1116"/>
        <v>WC</v>
      </c>
      <c r="AB4465" s="7" t="str">
        <f t="shared" si="1117"/>
        <v>43903</v>
      </c>
      <c r="AC4465" s="6" t="str">
        <f t="shared" si="1118"/>
        <v>81</v>
      </c>
      <c r="AD4465" s="6" t="str">
        <f t="shared" si="1119"/>
        <v>C4</v>
      </c>
      <c r="AE4465" s="8" t="str">
        <f t="shared" si="1120"/>
        <v/>
      </c>
    </row>
    <row r="4466" spans="1:31" x14ac:dyDescent="0.25">
      <c r="A4466" s="9">
        <v>4590</v>
      </c>
      <c r="B4466" s="10" t="s">
        <v>5152</v>
      </c>
      <c r="C4466" s="10" t="s">
        <v>5811</v>
      </c>
      <c r="D4466" s="10" t="s">
        <v>49</v>
      </c>
      <c r="E4466" s="10" t="s">
        <v>16</v>
      </c>
      <c r="F4466" s="10">
        <v>30</v>
      </c>
      <c r="G4466" s="10" t="s">
        <v>9670</v>
      </c>
      <c r="H4466" s="10" t="s">
        <v>5113</v>
      </c>
      <c r="I4466" s="10" t="s">
        <v>32</v>
      </c>
      <c r="J4466" s="11">
        <v>44210</v>
      </c>
      <c r="K4466" s="10">
        <v>69</v>
      </c>
      <c r="L4466" s="10" t="s">
        <v>33</v>
      </c>
      <c r="M4466" s="12"/>
      <c r="O4466">
        <f t="shared" si="1121"/>
        <v>0</v>
      </c>
      <c r="Q4466" s="9" t="str">
        <f t="shared" si="1106"/>
        <v>4590</v>
      </c>
      <c r="R4466" s="10" t="str">
        <f t="shared" si="1107"/>
        <v>Sherlene</v>
      </c>
      <c r="S4466" s="10" t="str">
        <f t="shared" si="1108"/>
        <v>Drummond</v>
      </c>
      <c r="T4466" s="10" t="str">
        <f t="shared" si="1109"/>
        <v>Miss</v>
      </c>
      <c r="U4466" s="10" t="str">
        <f t="shared" si="1110"/>
        <v>F</v>
      </c>
      <c r="V4466" s="10" t="str">
        <f t="shared" si="1111"/>
        <v>30</v>
      </c>
      <c r="W4466" s="10" t="str">
        <f t="shared" si="1112"/>
        <v>The Alders</v>
      </c>
      <c r="X4466" s="10" t="str">
        <f t="shared" si="1113"/>
        <v>rs</v>
      </c>
      <c r="Y4466" s="10" t="str">
        <f t="shared" si="1114"/>
        <v>The Alders</v>
      </c>
      <c r="Z4466" s="10" t="str">
        <f t="shared" si="1115"/>
        <v>Tetbury</v>
      </c>
      <c r="AA4466" s="10" t="str">
        <f t="shared" si="1116"/>
        <v>WC</v>
      </c>
      <c r="AB4466" s="11" t="str">
        <f t="shared" si="1117"/>
        <v>44210</v>
      </c>
      <c r="AC4466" s="10" t="str">
        <f t="shared" si="1118"/>
        <v>69</v>
      </c>
      <c r="AD4466" s="10" t="str">
        <f t="shared" si="1119"/>
        <v>A3</v>
      </c>
      <c r="AE4466" s="12" t="str">
        <f t="shared" si="1120"/>
        <v/>
      </c>
    </row>
    <row r="4467" spans="1:31" x14ac:dyDescent="0.25">
      <c r="A4467" s="5">
        <v>4591</v>
      </c>
      <c r="B4467" s="6" t="s">
        <v>2000</v>
      </c>
      <c r="C4467" s="6" t="s">
        <v>868</v>
      </c>
      <c r="D4467" s="6" t="s">
        <v>28</v>
      </c>
      <c r="E4467" s="6" t="s">
        <v>29</v>
      </c>
      <c r="F4467" s="6">
        <v>30</v>
      </c>
      <c r="G4467" s="6" t="s">
        <v>9671</v>
      </c>
      <c r="H4467" s="6" t="s">
        <v>1310</v>
      </c>
      <c r="I4467" s="6" t="s">
        <v>32</v>
      </c>
      <c r="J4467" s="7">
        <v>43720</v>
      </c>
      <c r="K4467" s="6">
        <v>74</v>
      </c>
      <c r="L4467" s="6" t="s">
        <v>157</v>
      </c>
      <c r="M4467" s="8"/>
      <c r="O4467">
        <f t="shared" si="1121"/>
        <v>0</v>
      </c>
      <c r="Q4467" s="5" t="str">
        <f t="shared" si="1106"/>
        <v>4591</v>
      </c>
      <c r="R4467" s="6" t="str">
        <f t="shared" si="1107"/>
        <v>Dick</v>
      </c>
      <c r="S4467" s="6" t="str">
        <f t="shared" si="1108"/>
        <v>Copeland</v>
      </c>
      <c r="T4467" s="6" t="str">
        <f t="shared" si="1109"/>
        <v>Mr</v>
      </c>
      <c r="U4467" s="6" t="str">
        <f t="shared" si="1110"/>
        <v>M</v>
      </c>
      <c r="V4467" s="6" t="str">
        <f t="shared" si="1111"/>
        <v>30</v>
      </c>
      <c r="W4467" s="6" t="str">
        <f t="shared" si="1112"/>
        <v>The Brookdales</v>
      </c>
      <c r="X4467" s="6" t="str">
        <f t="shared" si="1113"/>
        <v>es</v>
      </c>
      <c r="Y4467" s="6" t="str">
        <f t="shared" si="1114"/>
        <v>The Brookdales</v>
      </c>
      <c r="Z4467" s="6" t="str">
        <f t="shared" si="1115"/>
        <v>Nuneaton</v>
      </c>
      <c r="AA4467" s="6" t="str">
        <f t="shared" si="1116"/>
        <v>WC</v>
      </c>
      <c r="AB4467" s="7" t="str">
        <f t="shared" si="1117"/>
        <v>43720</v>
      </c>
      <c r="AC4467" s="6" t="str">
        <f t="shared" si="1118"/>
        <v>74</v>
      </c>
      <c r="AD4467" s="6" t="str">
        <f t="shared" si="1119"/>
        <v>C3</v>
      </c>
      <c r="AE4467" s="8" t="str">
        <f t="shared" si="1120"/>
        <v/>
      </c>
    </row>
    <row r="4468" spans="1:31" x14ac:dyDescent="0.25">
      <c r="A4468" s="9">
        <v>4592</v>
      </c>
      <c r="B4468" s="10" t="s">
        <v>7888</v>
      </c>
      <c r="C4468" s="10" t="s">
        <v>74</v>
      </c>
      <c r="D4468" s="10" t="s">
        <v>15</v>
      </c>
      <c r="E4468" s="10" t="s">
        <v>16</v>
      </c>
      <c r="F4468" s="10">
        <v>60</v>
      </c>
      <c r="G4468" s="10" t="s">
        <v>9672</v>
      </c>
      <c r="H4468" s="10" t="s">
        <v>899</v>
      </c>
      <c r="I4468" s="10" t="s">
        <v>32</v>
      </c>
      <c r="J4468" s="11">
        <v>43647</v>
      </c>
      <c r="K4468" s="10">
        <v>36</v>
      </c>
      <c r="L4468" s="10" t="s">
        <v>39</v>
      </c>
      <c r="M4468" s="12"/>
      <c r="O4468">
        <f t="shared" si="1121"/>
        <v>0</v>
      </c>
      <c r="Q4468" s="9" t="str">
        <f t="shared" si="1106"/>
        <v>4592</v>
      </c>
      <c r="R4468" s="10" t="str">
        <f t="shared" si="1107"/>
        <v>Randi</v>
      </c>
      <c r="S4468" s="10" t="str">
        <f t="shared" si="1108"/>
        <v>Link</v>
      </c>
      <c r="T4468" s="10" t="str">
        <f t="shared" si="1109"/>
        <v>Mrs</v>
      </c>
      <c r="U4468" s="10" t="str">
        <f t="shared" si="1110"/>
        <v>F</v>
      </c>
      <c r="V4468" s="10" t="str">
        <f t="shared" si="1111"/>
        <v>60</v>
      </c>
      <c r="W4468" s="10" t="str">
        <f t="shared" si="1112"/>
        <v>The Byeway</v>
      </c>
      <c r="X4468" s="10" t="str">
        <f t="shared" si="1113"/>
        <v>ay</v>
      </c>
      <c r="Y4468" s="10" t="str">
        <f t="shared" si="1114"/>
        <v>The Byeway</v>
      </c>
      <c r="Z4468" s="10" t="str">
        <f t="shared" si="1115"/>
        <v>Strome Ferry</v>
      </c>
      <c r="AA4468" s="10" t="str">
        <f t="shared" si="1116"/>
        <v>WC</v>
      </c>
      <c r="AB4468" s="11" t="str">
        <f t="shared" si="1117"/>
        <v>43647</v>
      </c>
      <c r="AC4468" s="10" t="str">
        <f t="shared" si="1118"/>
        <v>36</v>
      </c>
      <c r="AD4468" s="10" t="str">
        <f t="shared" si="1119"/>
        <v>C1</v>
      </c>
      <c r="AE4468" s="12" t="str">
        <f t="shared" si="1120"/>
        <v/>
      </c>
    </row>
    <row r="4469" spans="1:31" x14ac:dyDescent="0.25">
      <c r="A4469" s="5">
        <v>4593</v>
      </c>
      <c r="B4469" s="6" t="s">
        <v>9345</v>
      </c>
      <c r="C4469" s="6" t="s">
        <v>2256</v>
      </c>
      <c r="D4469" s="6" t="s">
        <v>28</v>
      </c>
      <c r="E4469" s="6" t="s">
        <v>29</v>
      </c>
      <c r="F4469" s="6">
        <v>60</v>
      </c>
      <c r="G4469" s="6" t="s">
        <v>9673</v>
      </c>
      <c r="H4469" s="6" t="s">
        <v>3470</v>
      </c>
      <c r="I4469" s="6" t="s">
        <v>25</v>
      </c>
      <c r="J4469" s="7">
        <v>43767</v>
      </c>
      <c r="K4469" s="6">
        <v>47</v>
      </c>
      <c r="L4469" s="6" t="s">
        <v>39</v>
      </c>
      <c r="M4469" s="8"/>
      <c r="O4469">
        <f t="shared" si="1121"/>
        <v>0</v>
      </c>
      <c r="Q4469" s="5" t="str">
        <f t="shared" si="1106"/>
        <v>4593</v>
      </c>
      <c r="R4469" s="6" t="str">
        <f t="shared" si="1107"/>
        <v>Ignacio</v>
      </c>
      <c r="S4469" s="6" t="str">
        <f t="shared" si="1108"/>
        <v>Connors</v>
      </c>
      <c r="T4469" s="6" t="str">
        <f t="shared" si="1109"/>
        <v>Mr</v>
      </c>
      <c r="U4469" s="6" t="str">
        <f t="shared" si="1110"/>
        <v>M</v>
      </c>
      <c r="V4469" s="6" t="str">
        <f t="shared" si="1111"/>
        <v>60</v>
      </c>
      <c r="W4469" s="6" t="str">
        <f t="shared" si="1112"/>
        <v>The Castle</v>
      </c>
      <c r="X4469" s="6" t="str">
        <f t="shared" si="1113"/>
        <v>le</v>
      </c>
      <c r="Y4469" s="6" t="str">
        <f t="shared" si="1114"/>
        <v>The Castle</v>
      </c>
      <c r="Z4469" s="6" t="str">
        <f t="shared" si="1115"/>
        <v>Hockley</v>
      </c>
      <c r="AA4469" s="6" t="str">
        <f t="shared" si="1116"/>
        <v>HG</v>
      </c>
      <c r="AB4469" s="7" t="str">
        <f t="shared" si="1117"/>
        <v>43767</v>
      </c>
      <c r="AC4469" s="6" t="str">
        <f t="shared" si="1118"/>
        <v>47</v>
      </c>
      <c r="AD4469" s="6" t="str">
        <f t="shared" si="1119"/>
        <v>C1</v>
      </c>
      <c r="AE4469" s="8" t="str">
        <f t="shared" si="1120"/>
        <v/>
      </c>
    </row>
    <row r="4470" spans="1:31" x14ac:dyDescent="0.25">
      <c r="A4470" s="9">
        <v>4594</v>
      </c>
      <c r="B4470" s="10" t="s">
        <v>9674</v>
      </c>
      <c r="C4470" s="10" t="s">
        <v>3530</v>
      </c>
      <c r="D4470" s="10" t="s">
        <v>49</v>
      </c>
      <c r="E4470" s="10" t="s">
        <v>16</v>
      </c>
      <c r="F4470" s="10">
        <v>60</v>
      </c>
      <c r="G4470" s="10" t="s">
        <v>9675</v>
      </c>
      <c r="H4470" s="10" t="s">
        <v>1396</v>
      </c>
      <c r="I4470" s="10" t="s">
        <v>1397</v>
      </c>
      <c r="J4470" s="11">
        <v>44188</v>
      </c>
      <c r="K4470" s="10">
        <v>43</v>
      </c>
      <c r="L4470" s="10" t="s">
        <v>20</v>
      </c>
      <c r="M4470" s="12"/>
      <c r="O4470">
        <f t="shared" si="1121"/>
        <v>0</v>
      </c>
      <c r="Q4470" s="9" t="str">
        <f t="shared" si="1106"/>
        <v>4594</v>
      </c>
      <c r="R4470" s="10" t="str">
        <f t="shared" si="1107"/>
        <v>Glayds</v>
      </c>
      <c r="S4470" s="10" t="str">
        <f t="shared" si="1108"/>
        <v>Jeffers</v>
      </c>
      <c r="T4470" s="10" t="str">
        <f t="shared" si="1109"/>
        <v>Miss</v>
      </c>
      <c r="U4470" s="10" t="str">
        <f t="shared" si="1110"/>
        <v>F</v>
      </c>
      <c r="V4470" s="10" t="str">
        <f t="shared" si="1111"/>
        <v>60</v>
      </c>
      <c r="W4470" s="10" t="str">
        <f t="shared" si="1112"/>
        <v>The Causeway</v>
      </c>
      <c r="X4470" s="10" t="str">
        <f t="shared" si="1113"/>
        <v>ay</v>
      </c>
      <c r="Y4470" s="10" t="str">
        <f t="shared" si="1114"/>
        <v>The Causeway</v>
      </c>
      <c r="Z4470" s="10" t="str">
        <f t="shared" si="1115"/>
        <v>Broseley</v>
      </c>
      <c r="AA4470" s="10" t="str">
        <f t="shared" si="1116"/>
        <v>HR</v>
      </c>
      <c r="AB4470" s="11" t="str">
        <f t="shared" si="1117"/>
        <v>44188</v>
      </c>
      <c r="AC4470" s="10" t="str">
        <f t="shared" si="1118"/>
        <v>43</v>
      </c>
      <c r="AD4470" s="10" t="str">
        <f t="shared" si="1119"/>
        <v>B</v>
      </c>
      <c r="AE4470" s="12" t="str">
        <f t="shared" si="1120"/>
        <v/>
      </c>
    </row>
    <row r="4471" spans="1:31" x14ac:dyDescent="0.25">
      <c r="A4471" s="5">
        <v>4595</v>
      </c>
      <c r="B4471" s="6" t="s">
        <v>4459</v>
      </c>
      <c r="C4471" s="6" t="s">
        <v>9676</v>
      </c>
      <c r="D4471" s="6" t="s">
        <v>49</v>
      </c>
      <c r="E4471" s="6" t="s">
        <v>16</v>
      </c>
      <c r="F4471" s="6">
        <v>60</v>
      </c>
      <c r="G4471" s="6" t="s">
        <v>9677</v>
      </c>
      <c r="H4471" s="6" t="s">
        <v>844</v>
      </c>
      <c r="I4471" s="6" t="s">
        <v>122</v>
      </c>
      <c r="J4471" s="7">
        <v>43488</v>
      </c>
      <c r="K4471" s="6">
        <v>23</v>
      </c>
      <c r="L4471" s="6" t="s">
        <v>20</v>
      </c>
      <c r="M4471" s="8"/>
      <c r="O4471">
        <f t="shared" si="1121"/>
        <v>0</v>
      </c>
      <c r="Q4471" s="5" t="str">
        <f t="shared" si="1106"/>
        <v>4595</v>
      </c>
      <c r="R4471" s="6" t="str">
        <f t="shared" si="1107"/>
        <v>Jama</v>
      </c>
      <c r="S4471" s="6" t="str">
        <f t="shared" si="1108"/>
        <v>Heller</v>
      </c>
      <c r="T4471" s="6" t="str">
        <f t="shared" si="1109"/>
        <v>Miss</v>
      </c>
      <c r="U4471" s="6" t="str">
        <f t="shared" si="1110"/>
        <v>F</v>
      </c>
      <c r="V4471" s="6" t="str">
        <f t="shared" si="1111"/>
        <v>60</v>
      </c>
      <c r="W4471" s="6" t="str">
        <f t="shared" si="1112"/>
        <v>The City</v>
      </c>
      <c r="X4471" s="6" t="str">
        <f t="shared" si="1113"/>
        <v>ty</v>
      </c>
      <c r="Y4471" s="6" t="str">
        <f t="shared" si="1114"/>
        <v>The City</v>
      </c>
      <c r="Z4471" s="6" t="str">
        <f t="shared" si="1115"/>
        <v>Llanidloes</v>
      </c>
      <c r="AA4471" s="6" t="str">
        <f t="shared" si="1116"/>
        <v>WN</v>
      </c>
      <c r="AB4471" s="7" t="str">
        <f t="shared" si="1117"/>
        <v>43488</v>
      </c>
      <c r="AC4471" s="6" t="str">
        <f t="shared" si="1118"/>
        <v>23</v>
      </c>
      <c r="AD4471" s="6" t="str">
        <f t="shared" si="1119"/>
        <v>B</v>
      </c>
      <c r="AE4471" s="8" t="str">
        <f t="shared" si="1120"/>
        <v/>
      </c>
    </row>
    <row r="4472" spans="1:31" x14ac:dyDescent="0.25">
      <c r="A4472" s="9">
        <v>4596</v>
      </c>
      <c r="B4472" s="10" t="s">
        <v>7383</v>
      </c>
      <c r="C4472" s="10" t="s">
        <v>5585</v>
      </c>
      <c r="D4472" s="10" t="s">
        <v>49</v>
      </c>
      <c r="E4472" s="10" t="s">
        <v>16</v>
      </c>
      <c r="F4472" s="10">
        <v>30</v>
      </c>
      <c r="G4472" s="10" t="s">
        <v>9678</v>
      </c>
      <c r="H4472" s="10" t="s">
        <v>1541</v>
      </c>
      <c r="I4472" s="10" t="s">
        <v>1542</v>
      </c>
      <c r="J4472" s="11">
        <v>43481</v>
      </c>
      <c r="K4472" s="10">
        <v>63</v>
      </c>
      <c r="L4472" s="10" t="s">
        <v>157</v>
      </c>
      <c r="M4472" s="12"/>
      <c r="O4472">
        <f t="shared" si="1121"/>
        <v>0</v>
      </c>
      <c r="Q4472" s="9" t="str">
        <f t="shared" si="1106"/>
        <v>4596</v>
      </c>
      <c r="R4472" s="10" t="str">
        <f t="shared" si="1107"/>
        <v>Ellis</v>
      </c>
      <c r="S4472" s="10" t="str">
        <f t="shared" si="1108"/>
        <v>Harvey</v>
      </c>
      <c r="T4472" s="10" t="str">
        <f t="shared" si="1109"/>
        <v>Miss</v>
      </c>
      <c r="U4472" s="10" t="str">
        <f t="shared" si="1110"/>
        <v>F</v>
      </c>
      <c r="V4472" s="10" t="str">
        <f t="shared" si="1111"/>
        <v>30</v>
      </c>
      <c r="W4472" s="10" t="str">
        <f t="shared" si="1112"/>
        <v>The Concourse</v>
      </c>
      <c r="X4472" s="10" t="str">
        <f t="shared" si="1113"/>
        <v>se</v>
      </c>
      <c r="Y4472" s="10" t="str">
        <f t="shared" si="1114"/>
        <v>The Concourse</v>
      </c>
      <c r="Z4472" s="10" t="str">
        <f t="shared" si="1115"/>
        <v>Bewdley</v>
      </c>
      <c r="AA4472" s="10" t="str">
        <f t="shared" si="1116"/>
        <v>HU</v>
      </c>
      <c r="AB4472" s="11" t="str">
        <f t="shared" si="1117"/>
        <v>43481</v>
      </c>
      <c r="AC4472" s="10" t="str">
        <f t="shared" si="1118"/>
        <v>63</v>
      </c>
      <c r="AD4472" s="10" t="str">
        <f t="shared" si="1119"/>
        <v>C3</v>
      </c>
      <c r="AE4472" s="12" t="str">
        <f t="shared" si="1120"/>
        <v/>
      </c>
    </row>
    <row r="4473" spans="1:31" x14ac:dyDescent="0.25">
      <c r="A4473" s="5">
        <v>4597</v>
      </c>
      <c r="B4473" s="6" t="s">
        <v>8331</v>
      </c>
      <c r="C4473" s="6" t="s">
        <v>9679</v>
      </c>
      <c r="D4473" s="6" t="s">
        <v>49</v>
      </c>
      <c r="E4473" s="6" t="s">
        <v>16</v>
      </c>
      <c r="F4473" s="6">
        <v>60</v>
      </c>
      <c r="G4473" s="6" t="s">
        <v>9680</v>
      </c>
      <c r="H4473" s="6" t="s">
        <v>46</v>
      </c>
      <c r="I4473" s="6" t="s">
        <v>25</v>
      </c>
      <c r="J4473" s="7">
        <v>43974</v>
      </c>
      <c r="K4473" s="6">
        <v>33</v>
      </c>
      <c r="L4473" s="6" t="s">
        <v>62</v>
      </c>
      <c r="M4473" s="8"/>
      <c r="O4473">
        <f t="shared" si="1121"/>
        <v>0</v>
      </c>
      <c r="Q4473" s="5" t="str">
        <f t="shared" si="1106"/>
        <v>4597</v>
      </c>
      <c r="R4473" s="6" t="str">
        <f t="shared" si="1107"/>
        <v>Julianne</v>
      </c>
      <c r="S4473" s="6" t="str">
        <f t="shared" si="1108"/>
        <v>Vargas</v>
      </c>
      <c r="T4473" s="6" t="str">
        <f t="shared" si="1109"/>
        <v>Miss</v>
      </c>
      <c r="U4473" s="6" t="str">
        <f t="shared" si="1110"/>
        <v>F</v>
      </c>
      <c r="V4473" s="6" t="str">
        <f t="shared" si="1111"/>
        <v>60</v>
      </c>
      <c r="W4473" s="6" t="str">
        <f t="shared" si="1112"/>
        <v>The Curiosities</v>
      </c>
      <c r="X4473" s="6" t="str">
        <f t="shared" si="1113"/>
        <v>es</v>
      </c>
      <c r="Y4473" s="6" t="str">
        <f t="shared" si="1114"/>
        <v>The Curiosities</v>
      </c>
      <c r="Z4473" s="6" t="str">
        <f t="shared" si="1115"/>
        <v>Ilfracombe</v>
      </c>
      <c r="AA4473" s="6" t="str">
        <f t="shared" si="1116"/>
        <v>HG</v>
      </c>
      <c r="AB4473" s="7" t="str">
        <f t="shared" si="1117"/>
        <v>43974</v>
      </c>
      <c r="AC4473" s="6" t="str">
        <f t="shared" si="1118"/>
        <v>33</v>
      </c>
      <c r="AD4473" s="6" t="str">
        <f t="shared" si="1119"/>
        <v>C4</v>
      </c>
      <c r="AE4473" s="8" t="str">
        <f t="shared" si="1120"/>
        <v/>
      </c>
    </row>
    <row r="4474" spans="1:31" x14ac:dyDescent="0.25">
      <c r="A4474" s="9">
        <v>4598</v>
      </c>
      <c r="B4474" s="10" t="s">
        <v>1229</v>
      </c>
      <c r="C4474" s="10" t="s">
        <v>1335</v>
      </c>
      <c r="D4474" s="10" t="s">
        <v>15</v>
      </c>
      <c r="E4474" s="10" t="s">
        <v>16</v>
      </c>
      <c r="F4474" s="10">
        <v>60</v>
      </c>
      <c r="G4474" s="10" t="s">
        <v>9681</v>
      </c>
      <c r="H4474" s="10" t="s">
        <v>2940</v>
      </c>
      <c r="I4474" s="10" t="s">
        <v>38</v>
      </c>
      <c r="J4474" s="11">
        <v>44431</v>
      </c>
      <c r="K4474" s="10">
        <v>24</v>
      </c>
      <c r="L4474" s="10" t="s">
        <v>33</v>
      </c>
      <c r="M4474" s="12"/>
      <c r="O4474">
        <f t="shared" si="1121"/>
        <v>0</v>
      </c>
      <c r="Q4474" s="9" t="str">
        <f t="shared" si="1106"/>
        <v>4598</v>
      </c>
      <c r="R4474" s="10" t="str">
        <f t="shared" si="1107"/>
        <v>Virgil</v>
      </c>
      <c r="S4474" s="10" t="str">
        <f t="shared" si="1108"/>
        <v>Joyce</v>
      </c>
      <c r="T4474" s="10" t="str">
        <f t="shared" si="1109"/>
        <v>Mrs</v>
      </c>
      <c r="U4474" s="10" t="str">
        <f t="shared" si="1110"/>
        <v>F</v>
      </c>
      <c r="V4474" s="10" t="str">
        <f t="shared" si="1111"/>
        <v>60</v>
      </c>
      <c r="W4474" s="10" t="str">
        <f t="shared" si="1112"/>
        <v>The Dell</v>
      </c>
      <c r="X4474" s="10" t="str">
        <f t="shared" si="1113"/>
        <v>ll</v>
      </c>
      <c r="Y4474" s="10" t="str">
        <f t="shared" si="1114"/>
        <v>The Dell</v>
      </c>
      <c r="Z4474" s="10" t="str">
        <f t="shared" si="1115"/>
        <v>Dunblane</v>
      </c>
      <c r="AA4474" s="10" t="str">
        <f t="shared" si="1116"/>
        <v>RM</v>
      </c>
      <c r="AB4474" s="11" t="str">
        <f t="shared" si="1117"/>
        <v>44431</v>
      </c>
      <c r="AC4474" s="10" t="str">
        <f t="shared" si="1118"/>
        <v>24</v>
      </c>
      <c r="AD4474" s="10" t="str">
        <f t="shared" si="1119"/>
        <v>A3</v>
      </c>
      <c r="AE4474" s="12" t="str">
        <f t="shared" si="1120"/>
        <v/>
      </c>
    </row>
    <row r="4475" spans="1:31" x14ac:dyDescent="0.25">
      <c r="A4475" s="5">
        <v>4599</v>
      </c>
      <c r="B4475" s="6" t="s">
        <v>1398</v>
      </c>
      <c r="C4475" s="6" t="s">
        <v>3894</v>
      </c>
      <c r="D4475" s="6" t="s">
        <v>28</v>
      </c>
      <c r="E4475" s="6" t="s">
        <v>29</v>
      </c>
      <c r="F4475" s="6">
        <v>90</v>
      </c>
      <c r="G4475" s="6" t="s">
        <v>9682</v>
      </c>
      <c r="H4475" s="6" t="s">
        <v>2526</v>
      </c>
      <c r="I4475" s="6" t="s">
        <v>122</v>
      </c>
      <c r="J4475" s="7">
        <v>44055</v>
      </c>
      <c r="K4475" s="6">
        <v>67</v>
      </c>
      <c r="L4475" s="6" t="s">
        <v>78</v>
      </c>
      <c r="M4475" s="8"/>
      <c r="O4475">
        <f t="shared" si="1121"/>
        <v>0</v>
      </c>
      <c r="Q4475" s="5" t="str">
        <f t="shared" si="1106"/>
        <v>4599</v>
      </c>
      <c r="R4475" s="6" t="str">
        <f t="shared" si="1107"/>
        <v>Dante</v>
      </c>
      <c r="S4475" s="6" t="str">
        <f t="shared" si="1108"/>
        <v>Wise</v>
      </c>
      <c r="T4475" s="6" t="str">
        <f t="shared" si="1109"/>
        <v>Mr</v>
      </c>
      <c r="U4475" s="6" t="str">
        <f t="shared" si="1110"/>
        <v>M</v>
      </c>
      <c r="V4475" s="6" t="str">
        <f t="shared" si="1111"/>
        <v>90</v>
      </c>
      <c r="W4475" s="6" t="str">
        <f t="shared" si="1112"/>
        <v>The Galleries</v>
      </c>
      <c r="X4475" s="6" t="str">
        <f t="shared" si="1113"/>
        <v>es</v>
      </c>
      <c r="Y4475" s="6" t="str">
        <f t="shared" si="1114"/>
        <v>The Galleries</v>
      </c>
      <c r="Z4475" s="6" t="str">
        <f t="shared" si="1115"/>
        <v>Llangefni</v>
      </c>
      <c r="AA4475" s="6" t="str">
        <f t="shared" si="1116"/>
        <v>WN</v>
      </c>
      <c r="AB4475" s="7" t="str">
        <f t="shared" si="1117"/>
        <v>44055</v>
      </c>
      <c r="AC4475" s="6" t="str">
        <f t="shared" si="1118"/>
        <v>67</v>
      </c>
      <c r="AD4475" s="6" t="str">
        <f t="shared" si="1119"/>
        <v>C2</v>
      </c>
      <c r="AE4475" s="8" t="str">
        <f t="shared" si="1120"/>
        <v/>
      </c>
    </row>
    <row r="4476" spans="1:31" x14ac:dyDescent="0.25">
      <c r="A4476" s="9">
        <v>4600</v>
      </c>
      <c r="B4476" s="10" t="s">
        <v>9683</v>
      </c>
      <c r="C4476" s="10" t="s">
        <v>4761</v>
      </c>
      <c r="D4476" s="10" t="s">
        <v>49</v>
      </c>
      <c r="E4476" s="10" t="s">
        <v>7609</v>
      </c>
      <c r="F4476" s="10">
        <v>30</v>
      </c>
      <c r="G4476" s="10" t="s">
        <v>9684</v>
      </c>
      <c r="H4476" s="10" t="s">
        <v>3909</v>
      </c>
      <c r="I4476" s="10" t="s">
        <v>32</v>
      </c>
      <c r="J4476" s="11">
        <v>43764</v>
      </c>
      <c r="K4476" s="10">
        <v>61</v>
      </c>
      <c r="L4476" s="10" t="s">
        <v>33</v>
      </c>
      <c r="M4476" s="12"/>
      <c r="O4476">
        <f t="shared" si="1121"/>
        <v>0</v>
      </c>
      <c r="Q4476" s="9" t="str">
        <f t="shared" si="1106"/>
        <v>4600</v>
      </c>
      <c r="R4476" s="10" t="str">
        <f t="shared" si="1107"/>
        <v>Nereida</v>
      </c>
      <c r="S4476" s="10" t="str">
        <f t="shared" si="1108"/>
        <v>Nance</v>
      </c>
      <c r="T4476" s="10" t="str">
        <f t="shared" si="1109"/>
        <v>Miss</v>
      </c>
      <c r="U4476" s="10" t="str">
        <f t="shared" si="1110"/>
        <v>F</v>
      </c>
      <c r="V4476" s="10" t="str">
        <f t="shared" si="1111"/>
        <v>30</v>
      </c>
      <c r="W4476" s="10" t="str">
        <f t="shared" si="1112"/>
        <v>The Grangeway</v>
      </c>
      <c r="X4476" s="10" t="str">
        <f t="shared" si="1113"/>
        <v>ay</v>
      </c>
      <c r="Y4476" s="10" t="str">
        <f t="shared" si="1114"/>
        <v>The Grangeway</v>
      </c>
      <c r="Z4476" s="10" t="str">
        <f t="shared" si="1115"/>
        <v>Ware</v>
      </c>
      <c r="AA4476" s="10" t="str">
        <f t="shared" si="1116"/>
        <v>WC</v>
      </c>
      <c r="AB4476" s="11" t="str">
        <f t="shared" si="1117"/>
        <v>43764</v>
      </c>
      <c r="AC4476" s="10" t="str">
        <f t="shared" si="1118"/>
        <v>61</v>
      </c>
      <c r="AD4476" s="10" t="str">
        <f t="shared" si="1119"/>
        <v>A3</v>
      </c>
      <c r="AE4476" s="12" t="str">
        <f t="shared" si="1120"/>
        <v/>
      </c>
    </row>
    <row r="4477" spans="1:31" x14ac:dyDescent="0.25">
      <c r="A4477" s="5">
        <v>4601</v>
      </c>
      <c r="B4477" s="6" t="s">
        <v>512</v>
      </c>
      <c r="C4477" s="6" t="s">
        <v>2596</v>
      </c>
      <c r="D4477" s="6" t="s">
        <v>28</v>
      </c>
      <c r="E4477" s="6" t="s">
        <v>29</v>
      </c>
      <c r="F4477" s="6">
        <v>30</v>
      </c>
      <c r="G4477" s="6" t="s">
        <v>9685</v>
      </c>
      <c r="H4477" s="6" t="s">
        <v>9686</v>
      </c>
      <c r="I4477" s="6" t="s">
        <v>185</v>
      </c>
      <c r="J4477" s="7">
        <v>43843</v>
      </c>
      <c r="K4477" s="6">
        <v>78</v>
      </c>
      <c r="L4477" s="6" t="s">
        <v>52</v>
      </c>
      <c r="M4477" s="8"/>
      <c r="O4477">
        <f t="shared" si="1121"/>
        <v>0</v>
      </c>
      <c r="Q4477" s="5" t="str">
        <f t="shared" si="1106"/>
        <v>4601</v>
      </c>
      <c r="R4477" s="6" t="str">
        <f t="shared" si="1107"/>
        <v>Haywood</v>
      </c>
      <c r="S4477" s="6" t="str">
        <f t="shared" si="1108"/>
        <v>Hackett</v>
      </c>
      <c r="T4477" s="6" t="str">
        <f t="shared" si="1109"/>
        <v>Mr</v>
      </c>
      <c r="U4477" s="6" t="str">
        <f t="shared" si="1110"/>
        <v>M</v>
      </c>
      <c r="V4477" s="6" t="str">
        <f t="shared" si="1111"/>
        <v>30</v>
      </c>
      <c r="W4477" s="6" t="str">
        <f t="shared" si="1112"/>
        <v>The Hale</v>
      </c>
      <c r="X4477" s="6" t="str">
        <f t="shared" si="1113"/>
        <v>le</v>
      </c>
      <c r="Y4477" s="6" t="str">
        <f t="shared" si="1114"/>
        <v>The Hale</v>
      </c>
      <c r="Z4477" s="6" t="str">
        <f t="shared" si="1115"/>
        <v>Glossop</v>
      </c>
      <c r="AA4477" s="6" t="str">
        <f t="shared" si="1116"/>
        <v>HX</v>
      </c>
      <c r="AB4477" s="7" t="str">
        <f t="shared" si="1117"/>
        <v>43843</v>
      </c>
      <c r="AC4477" s="6" t="str">
        <f t="shared" si="1118"/>
        <v>78</v>
      </c>
      <c r="AD4477" s="6" t="str">
        <f t="shared" si="1119"/>
        <v>A1</v>
      </c>
      <c r="AE4477" s="8" t="str">
        <f t="shared" si="1120"/>
        <v/>
      </c>
    </row>
    <row r="4478" spans="1:31" x14ac:dyDescent="0.25">
      <c r="A4478" s="9">
        <v>4602</v>
      </c>
      <c r="B4478" s="10" t="s">
        <v>9687</v>
      </c>
      <c r="C4478" s="10" t="s">
        <v>341</v>
      </c>
      <c r="D4478" s="10" t="s">
        <v>28</v>
      </c>
      <c r="E4478" s="10" t="s">
        <v>29</v>
      </c>
      <c r="F4478" s="10">
        <v>30</v>
      </c>
      <c r="G4478" s="10" t="s">
        <v>9688</v>
      </c>
      <c r="H4478" s="10" t="s">
        <v>1094</v>
      </c>
      <c r="I4478" s="10" t="s">
        <v>25</v>
      </c>
      <c r="J4478" s="11">
        <v>43632</v>
      </c>
      <c r="K4478" s="10">
        <v>85</v>
      </c>
      <c r="L4478" s="10" t="s">
        <v>52</v>
      </c>
      <c r="M4478" s="12"/>
      <c r="O4478">
        <f t="shared" si="1121"/>
        <v>0</v>
      </c>
      <c r="Q4478" s="9" t="str">
        <f t="shared" si="1106"/>
        <v>4602</v>
      </c>
      <c r="R4478" s="10" t="str">
        <f t="shared" si="1107"/>
        <v>Freddie</v>
      </c>
      <c r="S4478" s="10" t="str">
        <f t="shared" si="1108"/>
        <v>Stringer</v>
      </c>
      <c r="T4478" s="10" t="str">
        <f t="shared" si="1109"/>
        <v>Mr</v>
      </c>
      <c r="U4478" s="10" t="str">
        <f t="shared" si="1110"/>
        <v>M</v>
      </c>
      <c r="V4478" s="10" t="str">
        <f t="shared" si="1111"/>
        <v>30</v>
      </c>
      <c r="W4478" s="10" t="str">
        <f t="shared" si="1112"/>
        <v>The Hawthorns</v>
      </c>
      <c r="X4478" s="10" t="str">
        <f t="shared" si="1113"/>
        <v>ns</v>
      </c>
      <c r="Y4478" s="10" t="str">
        <f t="shared" si="1114"/>
        <v>The Hawthorns</v>
      </c>
      <c r="Z4478" s="10" t="str">
        <f t="shared" si="1115"/>
        <v>Humbie</v>
      </c>
      <c r="AA4478" s="10" t="str">
        <f t="shared" si="1116"/>
        <v>HG</v>
      </c>
      <c r="AB4478" s="11" t="str">
        <f t="shared" si="1117"/>
        <v>43632</v>
      </c>
      <c r="AC4478" s="10" t="str">
        <f t="shared" si="1118"/>
        <v>85</v>
      </c>
      <c r="AD4478" s="10" t="str">
        <f t="shared" si="1119"/>
        <v>A1</v>
      </c>
      <c r="AE4478" s="12" t="str">
        <f t="shared" si="1120"/>
        <v/>
      </c>
    </row>
    <row r="4479" spans="1:31" x14ac:dyDescent="0.25">
      <c r="A4479" s="5">
        <v>4603</v>
      </c>
      <c r="B4479" s="6" t="s">
        <v>6725</v>
      </c>
      <c r="C4479" s="6" t="s">
        <v>3161</v>
      </c>
      <c r="D4479" s="6" t="s">
        <v>28</v>
      </c>
      <c r="E4479" s="6" t="s">
        <v>29</v>
      </c>
      <c r="F4479" s="6">
        <v>90</v>
      </c>
      <c r="G4479" s="6" t="s">
        <v>9689</v>
      </c>
      <c r="H4479" s="6" t="s">
        <v>6660</v>
      </c>
      <c r="I4479" s="6" t="s">
        <v>32</v>
      </c>
      <c r="J4479" s="7">
        <v>44229</v>
      </c>
      <c r="K4479" s="6">
        <v>59</v>
      </c>
      <c r="L4479" s="6" t="s">
        <v>44</v>
      </c>
      <c r="M4479" s="8"/>
      <c r="O4479">
        <f t="shared" si="1121"/>
        <v>0</v>
      </c>
      <c r="Q4479" s="5" t="str">
        <f t="shared" si="1106"/>
        <v>4603</v>
      </c>
      <c r="R4479" s="6" t="str">
        <f t="shared" si="1107"/>
        <v>Berry</v>
      </c>
      <c r="S4479" s="6" t="str">
        <f t="shared" si="1108"/>
        <v>Herring</v>
      </c>
      <c r="T4479" s="6" t="str">
        <f t="shared" si="1109"/>
        <v>Mr</v>
      </c>
      <c r="U4479" s="6" t="str">
        <f t="shared" si="1110"/>
        <v>M</v>
      </c>
      <c r="V4479" s="6" t="str">
        <f t="shared" si="1111"/>
        <v>90</v>
      </c>
      <c r="W4479" s="6" t="str">
        <f t="shared" si="1112"/>
        <v>The Homesteads</v>
      </c>
      <c r="X4479" s="6" t="str">
        <f t="shared" si="1113"/>
        <v>ds</v>
      </c>
      <c r="Y4479" s="6" t="str">
        <f t="shared" si="1114"/>
        <v>The Homesteads</v>
      </c>
      <c r="Z4479" s="6" t="str">
        <f t="shared" si="1115"/>
        <v>Melton Mowbray</v>
      </c>
      <c r="AA4479" s="6" t="str">
        <f t="shared" si="1116"/>
        <v>WC</v>
      </c>
      <c r="AB4479" s="7" t="str">
        <f t="shared" si="1117"/>
        <v>44229</v>
      </c>
      <c r="AC4479" s="6" t="str">
        <f t="shared" si="1118"/>
        <v>59</v>
      </c>
      <c r="AD4479" s="6" t="str">
        <f t="shared" si="1119"/>
        <v>D</v>
      </c>
      <c r="AE4479" s="8" t="str">
        <f t="shared" si="1120"/>
        <v/>
      </c>
    </row>
    <row r="4480" spans="1:31" x14ac:dyDescent="0.25">
      <c r="A4480" s="9">
        <v>4604</v>
      </c>
      <c r="B4480" s="10" t="s">
        <v>2325</v>
      </c>
      <c r="C4480" s="10" t="s">
        <v>2004</v>
      </c>
      <c r="D4480" s="10" t="s">
        <v>28</v>
      </c>
      <c r="E4480" s="10" t="s">
        <v>29</v>
      </c>
      <c r="F4480" s="10">
        <v>60</v>
      </c>
      <c r="G4480" s="10" t="s">
        <v>9690</v>
      </c>
      <c r="H4480" s="10" t="s">
        <v>9691</v>
      </c>
      <c r="I4480" s="10" t="s">
        <v>38</v>
      </c>
      <c r="J4480" s="11">
        <v>43531</v>
      </c>
      <c r="K4480" s="10">
        <v>10</v>
      </c>
      <c r="L4480" s="10" t="s">
        <v>44</v>
      </c>
      <c r="M4480" s="12"/>
      <c r="O4480">
        <f t="shared" si="1121"/>
        <v>0</v>
      </c>
      <c r="Q4480" s="9" t="str">
        <f t="shared" si="1106"/>
        <v>4604</v>
      </c>
      <c r="R4480" s="10" t="str">
        <f t="shared" si="1107"/>
        <v>Brad</v>
      </c>
      <c r="S4480" s="10" t="str">
        <f t="shared" si="1108"/>
        <v>Hughes</v>
      </c>
      <c r="T4480" s="10" t="str">
        <f t="shared" si="1109"/>
        <v>Mr</v>
      </c>
      <c r="U4480" s="10" t="str">
        <f t="shared" si="1110"/>
        <v>M</v>
      </c>
      <c r="V4480" s="10" t="str">
        <f t="shared" si="1111"/>
        <v>60</v>
      </c>
      <c r="W4480" s="10" t="str">
        <f t="shared" si="1112"/>
        <v>The Keep</v>
      </c>
      <c r="X4480" s="10" t="str">
        <f t="shared" si="1113"/>
        <v>ep</v>
      </c>
      <c r="Y4480" s="10" t="str">
        <f t="shared" si="1114"/>
        <v>The Keep</v>
      </c>
      <c r="Z4480" s="10" t="str">
        <f t="shared" si="1115"/>
        <v>Dulas</v>
      </c>
      <c r="AA4480" s="10" t="str">
        <f t="shared" si="1116"/>
        <v>RM</v>
      </c>
      <c r="AB4480" s="11" t="str">
        <f t="shared" si="1117"/>
        <v>43531</v>
      </c>
      <c r="AC4480" s="10" t="str">
        <f t="shared" si="1118"/>
        <v>10</v>
      </c>
      <c r="AD4480" s="10" t="str">
        <f t="shared" si="1119"/>
        <v>D</v>
      </c>
      <c r="AE4480" s="12" t="str">
        <f t="shared" si="1120"/>
        <v/>
      </c>
    </row>
    <row r="4481" spans="1:31" x14ac:dyDescent="0.25">
      <c r="A4481" s="5">
        <v>4605</v>
      </c>
      <c r="B4481" s="6" t="s">
        <v>551</v>
      </c>
      <c r="C4481" s="6" t="s">
        <v>9434</v>
      </c>
      <c r="D4481" s="6" t="s">
        <v>28</v>
      </c>
      <c r="E4481" s="6" t="s">
        <v>29</v>
      </c>
      <c r="F4481" s="6">
        <v>30</v>
      </c>
      <c r="G4481" s="6" t="s">
        <v>9692</v>
      </c>
      <c r="H4481" s="6" t="s">
        <v>1256</v>
      </c>
      <c r="I4481" s="6" t="s">
        <v>32</v>
      </c>
      <c r="J4481" s="7">
        <v>43622</v>
      </c>
      <c r="K4481" s="6">
        <v>42</v>
      </c>
      <c r="L4481" s="6" t="s">
        <v>20</v>
      </c>
      <c r="M4481" s="8"/>
      <c r="O4481">
        <f t="shared" si="1121"/>
        <v>0</v>
      </c>
      <c r="Q4481" s="5" t="str">
        <f t="shared" si="1106"/>
        <v>4605</v>
      </c>
      <c r="R4481" s="6" t="str">
        <f t="shared" si="1107"/>
        <v>Len</v>
      </c>
      <c r="S4481" s="6" t="str">
        <f t="shared" si="1108"/>
        <v>Murillo</v>
      </c>
      <c r="T4481" s="6" t="str">
        <f t="shared" si="1109"/>
        <v>Mr</v>
      </c>
      <c r="U4481" s="6" t="str">
        <f t="shared" si="1110"/>
        <v>M</v>
      </c>
      <c r="V4481" s="6" t="str">
        <f t="shared" si="1111"/>
        <v>30</v>
      </c>
      <c r="W4481" s="6" t="str">
        <f t="shared" si="1112"/>
        <v>The Larches</v>
      </c>
      <c r="X4481" s="6" t="str">
        <f t="shared" si="1113"/>
        <v>es</v>
      </c>
      <c r="Y4481" s="6" t="str">
        <f t="shared" si="1114"/>
        <v>The Larches</v>
      </c>
      <c r="Z4481" s="6" t="str">
        <f t="shared" si="1115"/>
        <v>Sleaford</v>
      </c>
      <c r="AA4481" s="6" t="str">
        <f t="shared" si="1116"/>
        <v>WC</v>
      </c>
      <c r="AB4481" s="7" t="str">
        <f t="shared" si="1117"/>
        <v>43622</v>
      </c>
      <c r="AC4481" s="6" t="str">
        <f t="shared" si="1118"/>
        <v>42</v>
      </c>
      <c r="AD4481" s="6" t="str">
        <f t="shared" si="1119"/>
        <v>B</v>
      </c>
      <c r="AE4481" s="8" t="str">
        <f t="shared" si="1120"/>
        <v/>
      </c>
    </row>
    <row r="4482" spans="1:31" x14ac:dyDescent="0.25">
      <c r="A4482" s="9">
        <v>4606</v>
      </c>
      <c r="B4482" s="10" t="s">
        <v>7742</v>
      </c>
      <c r="C4482" s="10" t="s">
        <v>621</v>
      </c>
      <c r="D4482" s="10" t="s">
        <v>90</v>
      </c>
      <c r="E4482" s="10" t="s">
        <v>16</v>
      </c>
      <c r="F4482" s="10">
        <v>60</v>
      </c>
      <c r="G4482" s="10" t="s">
        <v>9693</v>
      </c>
      <c r="H4482" s="10" t="s">
        <v>1940</v>
      </c>
      <c r="I4482" s="10" t="s">
        <v>25</v>
      </c>
      <c r="J4482" s="11">
        <v>44292</v>
      </c>
      <c r="K4482" s="10">
        <v>33</v>
      </c>
      <c r="L4482" s="10" t="s">
        <v>44</v>
      </c>
      <c r="M4482" s="12"/>
      <c r="O4482">
        <f t="shared" si="1121"/>
        <v>0</v>
      </c>
      <c r="Q4482" s="9" t="str">
        <f t="shared" si="1106"/>
        <v>4606</v>
      </c>
      <c r="R4482" s="10" t="str">
        <f t="shared" si="1107"/>
        <v>Shakita</v>
      </c>
      <c r="S4482" s="10" t="str">
        <f t="shared" si="1108"/>
        <v>Newell</v>
      </c>
      <c r="T4482" s="10" t="str">
        <f t="shared" si="1109"/>
        <v>Dr</v>
      </c>
      <c r="U4482" s="10" t="str">
        <f t="shared" si="1110"/>
        <v>F</v>
      </c>
      <c r="V4482" s="10" t="str">
        <f t="shared" si="1111"/>
        <v>60</v>
      </c>
      <c r="W4482" s="10" t="str">
        <f t="shared" si="1112"/>
        <v>The Laurels</v>
      </c>
      <c r="X4482" s="10" t="str">
        <f t="shared" si="1113"/>
        <v>ls</v>
      </c>
      <c r="Y4482" s="10" t="str">
        <f t="shared" si="1114"/>
        <v>The Laurels</v>
      </c>
      <c r="Z4482" s="10" t="str">
        <f t="shared" si="1115"/>
        <v>Henlow</v>
      </c>
      <c r="AA4482" s="10" t="str">
        <f t="shared" si="1116"/>
        <v>HG</v>
      </c>
      <c r="AB4482" s="11" t="str">
        <f t="shared" si="1117"/>
        <v>44292</v>
      </c>
      <c r="AC4482" s="10" t="str">
        <f t="shared" si="1118"/>
        <v>33</v>
      </c>
      <c r="AD4482" s="10" t="str">
        <f t="shared" si="1119"/>
        <v>D</v>
      </c>
      <c r="AE4482" s="12" t="str">
        <f t="shared" si="1120"/>
        <v/>
      </c>
    </row>
    <row r="4483" spans="1:31" x14ac:dyDescent="0.25">
      <c r="A4483" s="5">
        <v>4607</v>
      </c>
      <c r="B4483" s="6" t="s">
        <v>8092</v>
      </c>
      <c r="C4483" s="6" t="s">
        <v>1610</v>
      </c>
      <c r="D4483" s="6" t="s">
        <v>28</v>
      </c>
      <c r="E4483" s="6" t="s">
        <v>29</v>
      </c>
      <c r="F4483" s="6">
        <v>90</v>
      </c>
      <c r="G4483" s="6" t="s">
        <v>9693</v>
      </c>
      <c r="H4483" s="6" t="s">
        <v>2735</v>
      </c>
      <c r="I4483" s="6" t="s">
        <v>32</v>
      </c>
      <c r="J4483" s="7">
        <v>44209</v>
      </c>
      <c r="K4483" s="6">
        <v>16</v>
      </c>
      <c r="L4483" s="6" t="s">
        <v>39</v>
      </c>
      <c r="M4483" s="8"/>
      <c r="O4483">
        <f t="shared" si="1121"/>
        <v>0</v>
      </c>
      <c r="Q4483" s="5" t="str">
        <f t="shared" si="1106"/>
        <v>4607</v>
      </c>
      <c r="R4483" s="6" t="str">
        <f t="shared" si="1107"/>
        <v>Jude</v>
      </c>
      <c r="S4483" s="6" t="str">
        <f t="shared" si="1108"/>
        <v>Sutherland</v>
      </c>
      <c r="T4483" s="6" t="str">
        <f t="shared" si="1109"/>
        <v>Mr</v>
      </c>
      <c r="U4483" s="6" t="str">
        <f t="shared" si="1110"/>
        <v>M</v>
      </c>
      <c r="V4483" s="6" t="str">
        <f t="shared" si="1111"/>
        <v>90</v>
      </c>
      <c r="W4483" s="6" t="str">
        <f t="shared" si="1112"/>
        <v>The Laurels</v>
      </c>
      <c r="X4483" s="6" t="str">
        <f t="shared" si="1113"/>
        <v>ls</v>
      </c>
      <c r="Y4483" s="6" t="str">
        <f t="shared" si="1114"/>
        <v>The Laurels</v>
      </c>
      <c r="Z4483" s="6" t="str">
        <f t="shared" si="1115"/>
        <v>Moreton-In-Marsh</v>
      </c>
      <c r="AA4483" s="6" t="str">
        <f t="shared" si="1116"/>
        <v>WC</v>
      </c>
      <c r="AB4483" s="7" t="str">
        <f t="shared" si="1117"/>
        <v>44209</v>
      </c>
      <c r="AC4483" s="6" t="str">
        <f t="shared" si="1118"/>
        <v>16</v>
      </c>
      <c r="AD4483" s="6" t="str">
        <f t="shared" si="1119"/>
        <v>C1</v>
      </c>
      <c r="AE4483" s="8" t="str">
        <f t="shared" si="1120"/>
        <v/>
      </c>
    </row>
    <row r="4484" spans="1:31" x14ac:dyDescent="0.25">
      <c r="A4484" s="9">
        <v>4608</v>
      </c>
      <c r="B4484" s="10" t="s">
        <v>5042</v>
      </c>
      <c r="C4484" s="10" t="s">
        <v>9694</v>
      </c>
      <c r="D4484" s="10" t="s">
        <v>28</v>
      </c>
      <c r="E4484" s="10" t="s">
        <v>29</v>
      </c>
      <c r="F4484" s="10">
        <v>90</v>
      </c>
      <c r="G4484" s="10" t="s">
        <v>9695</v>
      </c>
      <c r="H4484" s="10" t="s">
        <v>6271</v>
      </c>
      <c r="I4484" s="10" t="s">
        <v>32</v>
      </c>
      <c r="J4484" s="11">
        <v>43542</v>
      </c>
      <c r="K4484" s="10">
        <v>65</v>
      </c>
      <c r="L4484" s="10" t="s">
        <v>78</v>
      </c>
      <c r="M4484" s="12"/>
      <c r="O4484">
        <f t="shared" si="1121"/>
        <v>0</v>
      </c>
      <c r="Q4484" s="9" t="str">
        <f t="shared" si="1106"/>
        <v>4608</v>
      </c>
      <c r="R4484" s="10" t="str">
        <f t="shared" si="1107"/>
        <v>Coy</v>
      </c>
      <c r="S4484" s="10" t="str">
        <f t="shared" si="1108"/>
        <v>Reese</v>
      </c>
      <c r="T4484" s="10" t="str">
        <f t="shared" si="1109"/>
        <v>Mr</v>
      </c>
      <c r="U4484" s="10" t="str">
        <f t="shared" si="1110"/>
        <v>M</v>
      </c>
      <c r="V4484" s="10" t="str">
        <f t="shared" si="1111"/>
        <v>90</v>
      </c>
      <c r="W4484" s="10" t="str">
        <f t="shared" si="1112"/>
        <v>The Lincolns</v>
      </c>
      <c r="X4484" s="10" t="str">
        <f t="shared" si="1113"/>
        <v>ns</v>
      </c>
      <c r="Y4484" s="10" t="str">
        <f t="shared" si="1114"/>
        <v>The Lincolns</v>
      </c>
      <c r="Z4484" s="10" t="str">
        <f t="shared" si="1115"/>
        <v>Walton On The Naze</v>
      </c>
      <c r="AA4484" s="10" t="str">
        <f t="shared" si="1116"/>
        <v>WC</v>
      </c>
      <c r="AB4484" s="11" t="str">
        <f t="shared" si="1117"/>
        <v>43542</v>
      </c>
      <c r="AC4484" s="10" t="str">
        <f t="shared" si="1118"/>
        <v>65</v>
      </c>
      <c r="AD4484" s="10" t="str">
        <f t="shared" si="1119"/>
        <v>C2</v>
      </c>
      <c r="AE4484" s="12" t="str">
        <f t="shared" si="1120"/>
        <v/>
      </c>
    </row>
    <row r="4485" spans="1:31" x14ac:dyDescent="0.25">
      <c r="A4485" s="5">
        <v>4609</v>
      </c>
      <c r="B4485" s="6" t="s">
        <v>5243</v>
      </c>
      <c r="C4485" s="6" t="s">
        <v>1634</v>
      </c>
      <c r="D4485" s="6" t="s">
        <v>28</v>
      </c>
      <c r="E4485" s="6" t="s">
        <v>29</v>
      </c>
      <c r="F4485" s="6">
        <v>60</v>
      </c>
      <c r="G4485" s="6" t="s">
        <v>9696</v>
      </c>
      <c r="H4485" s="6" t="s">
        <v>3623</v>
      </c>
      <c r="I4485" s="6" t="s">
        <v>1152</v>
      </c>
      <c r="J4485" s="7">
        <v>43633</v>
      </c>
      <c r="K4485" s="6">
        <v>13</v>
      </c>
      <c r="L4485" s="6" t="s">
        <v>52</v>
      </c>
      <c r="M4485" s="8"/>
      <c r="O4485">
        <f t="shared" si="1121"/>
        <v>0</v>
      </c>
      <c r="Q4485" s="5" t="str">
        <f t="shared" si="1106"/>
        <v>4609</v>
      </c>
      <c r="R4485" s="6" t="str">
        <f t="shared" si="1107"/>
        <v>Heath</v>
      </c>
      <c r="S4485" s="6" t="str">
        <f t="shared" si="1108"/>
        <v>Donahue</v>
      </c>
      <c r="T4485" s="6" t="str">
        <f t="shared" si="1109"/>
        <v>Mr</v>
      </c>
      <c r="U4485" s="6" t="str">
        <f t="shared" si="1110"/>
        <v>M</v>
      </c>
      <c r="V4485" s="6" t="str">
        <f t="shared" si="1111"/>
        <v>60</v>
      </c>
      <c r="W4485" s="6" t="str">
        <f t="shared" si="1112"/>
        <v>The London</v>
      </c>
      <c r="X4485" s="6" t="str">
        <f t="shared" si="1113"/>
        <v>on</v>
      </c>
      <c r="Y4485" s="6" t="str">
        <f t="shared" si="1114"/>
        <v>The London</v>
      </c>
      <c r="Z4485" s="6" t="str">
        <f t="shared" si="1115"/>
        <v>Bedale</v>
      </c>
      <c r="AA4485" s="6" t="str">
        <f t="shared" si="1116"/>
        <v>BR</v>
      </c>
      <c r="AB4485" s="7" t="str">
        <f t="shared" si="1117"/>
        <v>43633</v>
      </c>
      <c r="AC4485" s="6" t="str">
        <f t="shared" si="1118"/>
        <v>13</v>
      </c>
      <c r="AD4485" s="6" t="str">
        <f t="shared" si="1119"/>
        <v>A1</v>
      </c>
      <c r="AE4485" s="8" t="str">
        <f t="shared" si="1120"/>
        <v/>
      </c>
    </row>
    <row r="4486" spans="1:31" x14ac:dyDescent="0.25">
      <c r="A4486" s="9">
        <v>4610</v>
      </c>
      <c r="B4486" s="10" t="s">
        <v>2078</v>
      </c>
      <c r="C4486" s="10" t="s">
        <v>4448</v>
      </c>
      <c r="D4486" s="10" t="s">
        <v>28</v>
      </c>
      <c r="E4486" s="10" t="s">
        <v>29</v>
      </c>
      <c r="F4486" s="10">
        <v>60</v>
      </c>
      <c r="G4486" s="10" t="s">
        <v>9697</v>
      </c>
      <c r="H4486" s="10" t="s">
        <v>3813</v>
      </c>
      <c r="I4486" s="10" t="s">
        <v>20</v>
      </c>
      <c r="J4486" s="11">
        <v>43935</v>
      </c>
      <c r="K4486" s="10">
        <v>69</v>
      </c>
      <c r="L4486" s="10" t="s">
        <v>39</v>
      </c>
      <c r="M4486" s="12"/>
      <c r="O4486">
        <f t="shared" si="1121"/>
        <v>0</v>
      </c>
      <c r="Q4486" s="9" t="str">
        <f t="shared" ref="Q4486:Q4549" si="1122">TRIM(A4486)</f>
        <v>4610</v>
      </c>
      <c r="R4486" s="10" t="str">
        <f t="shared" ref="R4486:R4549" si="1123">TRIM(B4486)</f>
        <v>Ira</v>
      </c>
      <c r="S4486" s="10" t="str">
        <f t="shared" ref="S4486:S4549" si="1124">TRIM(C4486)</f>
        <v>Busby</v>
      </c>
      <c r="T4486" s="10" t="str">
        <f t="shared" ref="T4486:T4549" si="1125">TRIM(D4486)</f>
        <v>Mr</v>
      </c>
      <c r="U4486" s="10" t="str">
        <f t="shared" ref="U4486:U4549" si="1126">IF(ISNUMBER(SEARCH("f",TRIM(E4486))),"F","M")</f>
        <v>M</v>
      </c>
      <c r="V4486" s="10" t="str">
        <f t="shared" ref="V4486:V4549" si="1127">TRIM(F4486)</f>
        <v>60</v>
      </c>
      <c r="W4486" s="10" t="str">
        <f t="shared" ref="W4486:W4549" si="1128">SUBSTITUTE(SUBSTITUTE(SUBSTITUTE(PROPER(TRIM(G4486)),"(?)","")," (No",""),"'S","'s")</f>
        <v>The Moorings</v>
      </c>
      <c r="X4486" s="10" t="str">
        <f t="shared" ref="X4486:X4549" si="1129">RIGHT(W4486,2)</f>
        <v>gs</v>
      </c>
      <c r="Y4486" s="10" t="str">
        <f t="shared" ref="Y4486:Y4549" si="1130">IF(OR(X4486="St",X4486="Av",X4486="Pl"),SUBSTITUTE(SUBSTITUTE(SUBSTITUTE(SUBSTITUTE(SUBSTITUTE(SUBSTITUTE(SUBSTITUTE(W4486,"Rd","Road"),"St","Street"),"Cls", "Close"),"Plc","Place"),"Bldgs","Buildings"),"Av","Avenue"),"Pl","Place"),SUBSTITUTE(SUBSTITUTE(SUBSTITUTE(SUBSTITUTE(SUBSTITUTE(W4486,"Rd","Road"),"Cls", "Close"),"Plc","Place"),"Bldgs","Buildings"),"Crt","Court"))</f>
        <v>The Moorings</v>
      </c>
      <c r="Z4486" s="10" t="str">
        <f t="shared" ref="Z4486:Z4549" si="1131">TRIM(H4486)</f>
        <v>Aldeburgh</v>
      </c>
      <c r="AA4486" s="10" t="str">
        <f t="shared" ref="AA4486:AA4549" si="1132">TRIM(I4486)</f>
        <v>B</v>
      </c>
      <c r="AB4486" s="11" t="str">
        <f t="shared" ref="AB4486:AB4549" si="1133">TRIM(J4486)</f>
        <v>43935</v>
      </c>
      <c r="AC4486" s="10" t="str">
        <f t="shared" ref="AC4486:AC4549" si="1134">TRIM(K4486)</f>
        <v>69</v>
      </c>
      <c r="AD4486" s="10" t="str">
        <f t="shared" ref="AD4486:AD4549" si="1135">TRIM(L4486)</f>
        <v>C1</v>
      </c>
      <c r="AE4486" s="12" t="str">
        <f t="shared" ref="AE4486:AE4549" si="1136">TRIM(M4486)</f>
        <v/>
      </c>
    </row>
    <row r="4487" spans="1:31" x14ac:dyDescent="0.25">
      <c r="A4487" s="5">
        <v>4611</v>
      </c>
      <c r="B4487" s="6" t="s">
        <v>9698</v>
      </c>
      <c r="C4487" s="6" t="s">
        <v>5522</v>
      </c>
      <c r="D4487" s="6" t="s">
        <v>15</v>
      </c>
      <c r="E4487" s="6" t="s">
        <v>16</v>
      </c>
      <c r="F4487" s="6">
        <v>60</v>
      </c>
      <c r="G4487" s="6" t="s">
        <v>9697</v>
      </c>
      <c r="H4487" s="6" t="s">
        <v>3434</v>
      </c>
      <c r="I4487" s="6" t="s">
        <v>32</v>
      </c>
      <c r="J4487" s="7">
        <v>43950</v>
      </c>
      <c r="K4487" s="6">
        <v>45</v>
      </c>
      <c r="L4487" s="6" t="s">
        <v>68</v>
      </c>
      <c r="M4487" s="8"/>
      <c r="O4487">
        <f t="shared" si="1121"/>
        <v>0</v>
      </c>
      <c r="Q4487" s="5" t="str">
        <f t="shared" si="1122"/>
        <v>4611</v>
      </c>
      <c r="R4487" s="6" t="str">
        <f t="shared" si="1123"/>
        <v>Chae</v>
      </c>
      <c r="S4487" s="6" t="str">
        <f t="shared" si="1124"/>
        <v>Putnam</v>
      </c>
      <c r="T4487" s="6" t="str">
        <f t="shared" si="1125"/>
        <v>Mrs</v>
      </c>
      <c r="U4487" s="6" t="str">
        <f t="shared" si="1126"/>
        <v>F</v>
      </c>
      <c r="V4487" s="6" t="str">
        <f t="shared" si="1127"/>
        <v>60</v>
      </c>
      <c r="W4487" s="6" t="str">
        <f t="shared" si="1128"/>
        <v>The Moorings</v>
      </c>
      <c r="X4487" s="6" t="str">
        <f t="shared" si="1129"/>
        <v>gs</v>
      </c>
      <c r="Y4487" s="6" t="str">
        <f t="shared" si="1130"/>
        <v>The Moorings</v>
      </c>
      <c r="Z4487" s="6" t="str">
        <f t="shared" si="1131"/>
        <v>Tredegar</v>
      </c>
      <c r="AA4487" s="6" t="str">
        <f t="shared" si="1132"/>
        <v>WC</v>
      </c>
      <c r="AB4487" s="7" t="str">
        <f t="shared" si="1133"/>
        <v>43950</v>
      </c>
      <c r="AC4487" s="6" t="str">
        <f t="shared" si="1134"/>
        <v>45</v>
      </c>
      <c r="AD4487" s="6" t="str">
        <f t="shared" si="1135"/>
        <v>A2</v>
      </c>
      <c r="AE4487" s="8" t="str">
        <f t="shared" si="1136"/>
        <v/>
      </c>
    </row>
    <row r="4488" spans="1:31" x14ac:dyDescent="0.25">
      <c r="A4488" s="9">
        <v>4612</v>
      </c>
      <c r="B4488" s="10" t="s">
        <v>9699</v>
      </c>
      <c r="C4488" s="10" t="s">
        <v>3064</v>
      </c>
      <c r="D4488" s="10" t="s">
        <v>15</v>
      </c>
      <c r="E4488" s="10" t="s">
        <v>16</v>
      </c>
      <c r="F4488" s="10">
        <v>90</v>
      </c>
      <c r="G4488" s="10" t="s">
        <v>9700</v>
      </c>
      <c r="H4488" s="10" t="s">
        <v>599</v>
      </c>
      <c r="I4488" s="10" t="s">
        <v>185</v>
      </c>
      <c r="J4488" s="11">
        <v>44399</v>
      </c>
      <c r="K4488" s="10">
        <v>66</v>
      </c>
      <c r="L4488" s="10" t="s">
        <v>78</v>
      </c>
      <c r="M4488" s="12"/>
      <c r="O4488">
        <f t="shared" si="1121"/>
        <v>0</v>
      </c>
      <c r="Q4488" s="9" t="str">
        <f t="shared" si="1122"/>
        <v>4612</v>
      </c>
      <c r="R4488" s="10" t="str">
        <f t="shared" si="1123"/>
        <v>Elizabeth</v>
      </c>
      <c r="S4488" s="10" t="str">
        <f t="shared" si="1124"/>
        <v>Farris</v>
      </c>
      <c r="T4488" s="10" t="str">
        <f t="shared" si="1125"/>
        <v>Mrs</v>
      </c>
      <c r="U4488" s="10" t="str">
        <f t="shared" si="1126"/>
        <v>F</v>
      </c>
      <c r="V4488" s="10" t="str">
        <f t="shared" si="1127"/>
        <v>90</v>
      </c>
      <c r="W4488" s="10" t="str">
        <f t="shared" si="1128"/>
        <v>The Opening</v>
      </c>
      <c r="X4488" s="10" t="str">
        <f t="shared" si="1129"/>
        <v>ng</v>
      </c>
      <c r="Y4488" s="10" t="str">
        <f t="shared" si="1130"/>
        <v>The Opening</v>
      </c>
      <c r="Z4488" s="10" t="str">
        <f t="shared" si="1131"/>
        <v>Goole</v>
      </c>
      <c r="AA4488" s="10" t="str">
        <f t="shared" si="1132"/>
        <v>HX</v>
      </c>
      <c r="AB4488" s="11" t="str">
        <f t="shared" si="1133"/>
        <v>44399</v>
      </c>
      <c r="AC4488" s="10" t="str">
        <f t="shared" si="1134"/>
        <v>66</v>
      </c>
      <c r="AD4488" s="10" t="str">
        <f t="shared" si="1135"/>
        <v>C2</v>
      </c>
      <c r="AE4488" s="12" t="str">
        <f t="shared" si="1136"/>
        <v/>
      </c>
    </row>
    <row r="4489" spans="1:31" x14ac:dyDescent="0.25">
      <c r="A4489" s="5">
        <v>4613</v>
      </c>
      <c r="B4489" s="6" t="s">
        <v>2574</v>
      </c>
      <c r="C4489" s="6" t="s">
        <v>6756</v>
      </c>
      <c r="D4489" s="6" t="s">
        <v>28</v>
      </c>
      <c r="E4489" s="6" t="s">
        <v>29</v>
      </c>
      <c r="F4489" s="6">
        <v>60</v>
      </c>
      <c r="G4489" s="6" t="s">
        <v>9701</v>
      </c>
      <c r="H4489" s="6" t="s">
        <v>4723</v>
      </c>
      <c r="I4489" s="6" t="s">
        <v>57</v>
      </c>
      <c r="J4489" s="7">
        <v>44214</v>
      </c>
      <c r="K4489" s="6">
        <v>55</v>
      </c>
      <c r="L4489" s="6" t="s">
        <v>39</v>
      </c>
      <c r="M4489" s="8"/>
      <c r="O4489">
        <f t="shared" si="1121"/>
        <v>0</v>
      </c>
      <c r="Q4489" s="5" t="str">
        <f t="shared" si="1122"/>
        <v>4613</v>
      </c>
      <c r="R4489" s="6" t="str">
        <f t="shared" si="1123"/>
        <v>Ferdinand</v>
      </c>
      <c r="S4489" s="6" t="str">
        <f t="shared" si="1124"/>
        <v>Rodrigues</v>
      </c>
      <c r="T4489" s="6" t="str">
        <f t="shared" si="1125"/>
        <v>Mr</v>
      </c>
      <c r="U4489" s="6" t="str">
        <f t="shared" si="1126"/>
        <v>M</v>
      </c>
      <c r="V4489" s="6" t="str">
        <f t="shared" si="1127"/>
        <v>60</v>
      </c>
      <c r="W4489" s="6" t="str">
        <f t="shared" si="1128"/>
        <v>The Oval</v>
      </c>
      <c r="X4489" s="6" t="str">
        <f t="shared" si="1129"/>
        <v>al</v>
      </c>
      <c r="Y4489" s="6" t="str">
        <f t="shared" si="1130"/>
        <v>The Oval</v>
      </c>
      <c r="Z4489" s="6" t="str">
        <f t="shared" si="1131"/>
        <v>Amlwch</v>
      </c>
      <c r="AA4489" s="6" t="str">
        <f t="shared" si="1132"/>
        <v>HP</v>
      </c>
      <c r="AB4489" s="7" t="str">
        <f t="shared" si="1133"/>
        <v>44214</v>
      </c>
      <c r="AC4489" s="6" t="str">
        <f t="shared" si="1134"/>
        <v>55</v>
      </c>
      <c r="AD4489" s="6" t="str">
        <f t="shared" si="1135"/>
        <v>C1</v>
      </c>
      <c r="AE4489" s="8" t="str">
        <f t="shared" si="1136"/>
        <v/>
      </c>
    </row>
    <row r="4490" spans="1:31" x14ac:dyDescent="0.25">
      <c r="A4490" s="9">
        <v>4614</v>
      </c>
      <c r="B4490" s="10" t="s">
        <v>9702</v>
      </c>
      <c r="C4490" s="10" t="s">
        <v>7771</v>
      </c>
      <c r="D4490" s="10" t="s">
        <v>49</v>
      </c>
      <c r="E4490" s="10" t="s">
        <v>16</v>
      </c>
      <c r="F4490" s="10">
        <v>60</v>
      </c>
      <c r="G4490" s="10" t="s">
        <v>9703</v>
      </c>
      <c r="H4490" s="10" t="s">
        <v>2408</v>
      </c>
      <c r="I4490" s="10" t="s">
        <v>32</v>
      </c>
      <c r="J4490" s="11">
        <v>43892</v>
      </c>
      <c r="K4490" s="10">
        <v>45</v>
      </c>
      <c r="L4490" s="10" t="s">
        <v>68</v>
      </c>
      <c r="M4490" s="12"/>
      <c r="O4490">
        <f t="shared" ref="O4490:O4553" si="1137">COUNTBLANK(A4490:L4490)+COUNTIF(K4490,0)</f>
        <v>0</v>
      </c>
      <c r="Q4490" s="9" t="str">
        <f t="shared" si="1122"/>
        <v>4614</v>
      </c>
      <c r="R4490" s="10" t="str">
        <f t="shared" si="1123"/>
        <v>Georgetta</v>
      </c>
      <c r="S4490" s="10" t="str">
        <f t="shared" si="1124"/>
        <v>Chacon</v>
      </c>
      <c r="T4490" s="10" t="str">
        <f t="shared" si="1125"/>
        <v>Miss</v>
      </c>
      <c r="U4490" s="10" t="str">
        <f t="shared" si="1126"/>
        <v>F</v>
      </c>
      <c r="V4490" s="10" t="str">
        <f t="shared" si="1127"/>
        <v>60</v>
      </c>
      <c r="W4490" s="10" t="str">
        <f t="shared" si="1128"/>
        <v>The Pavement</v>
      </c>
      <c r="X4490" s="10" t="str">
        <f t="shared" si="1129"/>
        <v>nt</v>
      </c>
      <c r="Y4490" s="10" t="str">
        <f t="shared" si="1130"/>
        <v>The Pavement</v>
      </c>
      <c r="Z4490" s="10" t="str">
        <f t="shared" si="1131"/>
        <v>Orpington</v>
      </c>
      <c r="AA4490" s="10" t="str">
        <f t="shared" si="1132"/>
        <v>WC</v>
      </c>
      <c r="AB4490" s="11" t="str">
        <f t="shared" si="1133"/>
        <v>43892</v>
      </c>
      <c r="AC4490" s="10" t="str">
        <f t="shared" si="1134"/>
        <v>45</v>
      </c>
      <c r="AD4490" s="10" t="str">
        <f t="shared" si="1135"/>
        <v>A2</v>
      </c>
      <c r="AE4490" s="12" t="str">
        <f t="shared" si="1136"/>
        <v/>
      </c>
    </row>
    <row r="4491" spans="1:31" x14ac:dyDescent="0.25">
      <c r="A4491" s="5">
        <v>4615</v>
      </c>
      <c r="B4491" s="6" t="s">
        <v>3822</v>
      </c>
      <c r="C4491" s="6" t="s">
        <v>4811</v>
      </c>
      <c r="D4491" s="6" t="s">
        <v>28</v>
      </c>
      <c r="E4491" s="6" t="s">
        <v>29</v>
      </c>
      <c r="F4491" s="6">
        <v>90</v>
      </c>
      <c r="G4491" s="6" t="s">
        <v>9704</v>
      </c>
      <c r="H4491" s="6" t="s">
        <v>3421</v>
      </c>
      <c r="I4491" s="6" t="s">
        <v>1194</v>
      </c>
      <c r="J4491" s="7">
        <v>44478</v>
      </c>
      <c r="K4491" s="6">
        <v>92</v>
      </c>
      <c r="L4491" s="6" t="s">
        <v>33</v>
      </c>
      <c r="M4491" s="8"/>
      <c r="O4491">
        <f t="shared" si="1137"/>
        <v>0</v>
      </c>
      <c r="Q4491" s="5" t="str">
        <f t="shared" si="1122"/>
        <v>4615</v>
      </c>
      <c r="R4491" s="6" t="str">
        <f t="shared" si="1123"/>
        <v>Dana</v>
      </c>
      <c r="S4491" s="6" t="str">
        <f t="shared" si="1124"/>
        <v>Lawrence</v>
      </c>
      <c r="T4491" s="6" t="str">
        <f t="shared" si="1125"/>
        <v>Mr</v>
      </c>
      <c r="U4491" s="6" t="str">
        <f t="shared" si="1126"/>
        <v>M</v>
      </c>
      <c r="V4491" s="6" t="str">
        <f t="shared" si="1127"/>
        <v>90</v>
      </c>
      <c r="W4491" s="6" t="str">
        <f t="shared" si="1128"/>
        <v>The Platt</v>
      </c>
      <c r="X4491" s="6" t="str">
        <f t="shared" si="1129"/>
        <v>tt</v>
      </c>
      <c r="Y4491" s="6" t="str">
        <f t="shared" si="1130"/>
        <v>The Platt</v>
      </c>
      <c r="Z4491" s="6" t="str">
        <f t="shared" si="1131"/>
        <v>Eastleigh</v>
      </c>
      <c r="AA4491" s="6" t="str">
        <f t="shared" si="1132"/>
        <v>LU</v>
      </c>
      <c r="AB4491" s="7" t="str">
        <f t="shared" si="1133"/>
        <v>44478</v>
      </c>
      <c r="AC4491" s="6" t="str">
        <f t="shared" si="1134"/>
        <v>92</v>
      </c>
      <c r="AD4491" s="6" t="str">
        <f t="shared" si="1135"/>
        <v>A3</v>
      </c>
      <c r="AE4491" s="8" t="str">
        <f t="shared" si="1136"/>
        <v/>
      </c>
    </row>
    <row r="4492" spans="1:31" x14ac:dyDescent="0.25">
      <c r="A4492" s="9">
        <v>4616</v>
      </c>
      <c r="B4492" s="10" t="s">
        <v>1276</v>
      </c>
      <c r="C4492" s="10" t="s">
        <v>4665</v>
      </c>
      <c r="D4492" s="10" t="s">
        <v>28</v>
      </c>
      <c r="E4492" s="10" t="s">
        <v>29</v>
      </c>
      <c r="F4492" s="10">
        <v>60</v>
      </c>
      <c r="G4492" s="10" t="s">
        <v>9705</v>
      </c>
      <c r="H4492" s="10" t="s">
        <v>1287</v>
      </c>
      <c r="I4492" s="10" t="s">
        <v>32</v>
      </c>
      <c r="J4492" s="11">
        <v>43829</v>
      </c>
      <c r="K4492" s="10">
        <v>68</v>
      </c>
      <c r="L4492" s="10" t="s">
        <v>78</v>
      </c>
      <c r="M4492" s="12"/>
      <c r="O4492">
        <f t="shared" si="1137"/>
        <v>0</v>
      </c>
      <c r="Q4492" s="9" t="str">
        <f t="shared" si="1122"/>
        <v>4616</v>
      </c>
      <c r="R4492" s="10" t="str">
        <f t="shared" si="1123"/>
        <v>Dion</v>
      </c>
      <c r="S4492" s="10" t="str">
        <f t="shared" si="1124"/>
        <v>Griffith</v>
      </c>
      <c r="T4492" s="10" t="str">
        <f t="shared" si="1125"/>
        <v>Mr</v>
      </c>
      <c r="U4492" s="10" t="str">
        <f t="shared" si="1126"/>
        <v>M</v>
      </c>
      <c r="V4492" s="10" t="str">
        <f t="shared" si="1127"/>
        <v>60</v>
      </c>
      <c r="W4492" s="10" t="str">
        <f t="shared" si="1128"/>
        <v>The Royal</v>
      </c>
      <c r="X4492" s="10" t="str">
        <f t="shared" si="1129"/>
        <v>al</v>
      </c>
      <c r="Y4492" s="10" t="str">
        <f t="shared" si="1130"/>
        <v>The Royal</v>
      </c>
      <c r="Z4492" s="10" t="str">
        <f t="shared" si="1131"/>
        <v>Menai Bridge</v>
      </c>
      <c r="AA4492" s="10" t="str">
        <f t="shared" si="1132"/>
        <v>WC</v>
      </c>
      <c r="AB4492" s="11" t="str">
        <f t="shared" si="1133"/>
        <v>43829</v>
      </c>
      <c r="AC4492" s="10" t="str">
        <f t="shared" si="1134"/>
        <v>68</v>
      </c>
      <c r="AD4492" s="10" t="str">
        <f t="shared" si="1135"/>
        <v>C2</v>
      </c>
      <c r="AE4492" s="12" t="str">
        <f t="shared" si="1136"/>
        <v/>
      </c>
    </row>
    <row r="4493" spans="1:31" x14ac:dyDescent="0.25">
      <c r="A4493" s="5">
        <v>4617</v>
      </c>
      <c r="B4493" s="6" t="s">
        <v>8110</v>
      </c>
      <c r="C4493" s="6" t="s">
        <v>6838</v>
      </c>
      <c r="D4493" s="6" t="s">
        <v>15</v>
      </c>
      <c r="E4493" s="6" t="s">
        <v>16</v>
      </c>
      <c r="F4493" s="6">
        <v>30</v>
      </c>
      <c r="G4493" s="6" t="s">
        <v>9706</v>
      </c>
      <c r="H4493" s="6" t="s">
        <v>1530</v>
      </c>
      <c r="I4493" s="6" t="s">
        <v>291</v>
      </c>
      <c r="J4493" s="7">
        <v>43877</v>
      </c>
      <c r="K4493" s="6">
        <v>28</v>
      </c>
      <c r="L4493" s="6" t="s">
        <v>44</v>
      </c>
      <c r="M4493" s="8"/>
      <c r="O4493">
        <f t="shared" si="1137"/>
        <v>0</v>
      </c>
      <c r="Q4493" s="5" t="str">
        <f t="shared" si="1122"/>
        <v>4617</v>
      </c>
      <c r="R4493" s="6" t="str">
        <f t="shared" si="1123"/>
        <v>Cinthia</v>
      </c>
      <c r="S4493" s="6" t="str">
        <f t="shared" si="1124"/>
        <v>Mcneal</v>
      </c>
      <c r="T4493" s="6" t="str">
        <f t="shared" si="1125"/>
        <v>Mrs</v>
      </c>
      <c r="U4493" s="6" t="str">
        <f t="shared" si="1126"/>
        <v>F</v>
      </c>
      <c r="V4493" s="6" t="str">
        <f t="shared" si="1127"/>
        <v>30</v>
      </c>
      <c r="W4493" s="6" t="str">
        <f t="shared" si="1128"/>
        <v>The Sanctuary</v>
      </c>
      <c r="X4493" s="6" t="str">
        <f t="shared" si="1129"/>
        <v>ry</v>
      </c>
      <c r="Y4493" s="6" t="str">
        <f t="shared" si="1130"/>
        <v>The Sanctuary</v>
      </c>
      <c r="Z4493" s="6" t="str">
        <f t="shared" si="1131"/>
        <v>Kirkwall</v>
      </c>
      <c r="AA4493" s="6" t="str">
        <f t="shared" si="1132"/>
        <v>HS</v>
      </c>
      <c r="AB4493" s="7" t="str">
        <f t="shared" si="1133"/>
        <v>43877</v>
      </c>
      <c r="AC4493" s="6" t="str">
        <f t="shared" si="1134"/>
        <v>28</v>
      </c>
      <c r="AD4493" s="6" t="str">
        <f t="shared" si="1135"/>
        <v>D</v>
      </c>
      <c r="AE4493" s="8" t="str">
        <f t="shared" si="1136"/>
        <v/>
      </c>
    </row>
    <row r="4494" spans="1:31" x14ac:dyDescent="0.25">
      <c r="A4494" s="9">
        <v>4618</v>
      </c>
      <c r="B4494" s="10" t="s">
        <v>4575</v>
      </c>
      <c r="C4494" s="10" t="s">
        <v>3688</v>
      </c>
      <c r="D4494" s="10" t="s">
        <v>617</v>
      </c>
      <c r="E4494" s="10" t="s">
        <v>29</v>
      </c>
      <c r="F4494" s="10">
        <v>60</v>
      </c>
      <c r="G4494" s="10" t="s">
        <v>9707</v>
      </c>
      <c r="H4494" s="10" t="s">
        <v>4501</v>
      </c>
      <c r="I4494" s="10" t="s">
        <v>171</v>
      </c>
      <c r="J4494" s="11">
        <v>43550</v>
      </c>
      <c r="K4494" s="10">
        <v>12</v>
      </c>
      <c r="L4494" s="10" t="s">
        <v>39</v>
      </c>
      <c r="M4494" s="12"/>
      <c r="O4494">
        <f t="shared" si="1137"/>
        <v>0</v>
      </c>
      <c r="Q4494" s="9" t="str">
        <f t="shared" si="1122"/>
        <v>4618</v>
      </c>
      <c r="R4494" s="10" t="str">
        <f t="shared" si="1123"/>
        <v>Eldridge</v>
      </c>
      <c r="S4494" s="10" t="str">
        <f t="shared" si="1124"/>
        <v>Foley</v>
      </c>
      <c r="T4494" s="10" t="str">
        <f t="shared" si="1125"/>
        <v>Rev</v>
      </c>
      <c r="U4494" s="10" t="str">
        <f t="shared" si="1126"/>
        <v>M</v>
      </c>
      <c r="V4494" s="10" t="str">
        <f t="shared" si="1127"/>
        <v>60</v>
      </c>
      <c r="W4494" s="10" t="str">
        <f t="shared" si="1128"/>
        <v>The Sandlings</v>
      </c>
      <c r="X4494" s="10" t="str">
        <f t="shared" si="1129"/>
        <v>gs</v>
      </c>
      <c r="Y4494" s="10" t="str">
        <f t="shared" si="1130"/>
        <v>The Sandlings</v>
      </c>
      <c r="Z4494" s="10" t="str">
        <f t="shared" si="1131"/>
        <v>Clitheroe</v>
      </c>
      <c r="AA4494" s="10" t="str">
        <f t="shared" si="1132"/>
        <v>PR</v>
      </c>
      <c r="AB4494" s="11" t="str">
        <f t="shared" si="1133"/>
        <v>43550</v>
      </c>
      <c r="AC4494" s="10" t="str">
        <f t="shared" si="1134"/>
        <v>12</v>
      </c>
      <c r="AD4494" s="10" t="str">
        <f t="shared" si="1135"/>
        <v>C1</v>
      </c>
      <c r="AE4494" s="12" t="str">
        <f t="shared" si="1136"/>
        <v/>
      </c>
    </row>
    <row r="4495" spans="1:31" x14ac:dyDescent="0.25">
      <c r="A4495" s="5">
        <v>4619</v>
      </c>
      <c r="B4495" s="6" t="s">
        <v>6129</v>
      </c>
      <c r="C4495" s="6" t="s">
        <v>963</v>
      </c>
      <c r="D4495" s="6" t="s">
        <v>90</v>
      </c>
      <c r="E4495" s="6" t="s">
        <v>29</v>
      </c>
      <c r="F4495" s="6">
        <v>90</v>
      </c>
      <c r="G4495" s="6" t="s">
        <v>9708</v>
      </c>
      <c r="H4495" s="6" t="s">
        <v>4077</v>
      </c>
      <c r="I4495" s="6" t="s">
        <v>32</v>
      </c>
      <c r="J4495" s="7">
        <v>43515</v>
      </c>
      <c r="K4495" s="6">
        <v>47</v>
      </c>
      <c r="L4495" s="6" t="s">
        <v>44</v>
      </c>
      <c r="M4495" s="8"/>
      <c r="O4495">
        <f t="shared" si="1137"/>
        <v>0</v>
      </c>
      <c r="Q4495" s="5" t="str">
        <f t="shared" si="1122"/>
        <v>4619</v>
      </c>
      <c r="R4495" s="6" t="str">
        <f t="shared" si="1123"/>
        <v>Julio</v>
      </c>
      <c r="S4495" s="6" t="str">
        <f t="shared" si="1124"/>
        <v>Shaffer</v>
      </c>
      <c r="T4495" s="6" t="str">
        <f t="shared" si="1125"/>
        <v>Dr</v>
      </c>
      <c r="U4495" s="6" t="str">
        <f t="shared" si="1126"/>
        <v>M</v>
      </c>
      <c r="V4495" s="6" t="str">
        <f t="shared" si="1127"/>
        <v>90</v>
      </c>
      <c r="W4495" s="6" t="str">
        <f t="shared" si="1128"/>
        <v>The View</v>
      </c>
      <c r="X4495" s="6" t="str">
        <f t="shared" si="1129"/>
        <v>ew</v>
      </c>
      <c r="Y4495" s="6" t="str">
        <f t="shared" si="1130"/>
        <v>The View</v>
      </c>
      <c r="Z4495" s="6" t="str">
        <f t="shared" si="1131"/>
        <v>Uckfield</v>
      </c>
      <c r="AA4495" s="6" t="str">
        <f t="shared" si="1132"/>
        <v>WC</v>
      </c>
      <c r="AB4495" s="7" t="str">
        <f t="shared" si="1133"/>
        <v>43515</v>
      </c>
      <c r="AC4495" s="6" t="str">
        <f t="shared" si="1134"/>
        <v>47</v>
      </c>
      <c r="AD4495" s="6" t="str">
        <f t="shared" si="1135"/>
        <v>D</v>
      </c>
      <c r="AE4495" s="8" t="str">
        <f t="shared" si="1136"/>
        <v/>
      </c>
    </row>
    <row r="4496" spans="1:31" x14ac:dyDescent="0.25">
      <c r="A4496" s="9">
        <v>4620</v>
      </c>
      <c r="B4496" s="10" t="s">
        <v>5734</v>
      </c>
      <c r="C4496" s="10" t="s">
        <v>133</v>
      </c>
      <c r="D4496" s="10" t="s">
        <v>28</v>
      </c>
      <c r="E4496" s="10" t="s">
        <v>29</v>
      </c>
      <c r="F4496" s="10">
        <v>30</v>
      </c>
      <c r="G4496" s="10" t="s">
        <v>9709</v>
      </c>
      <c r="H4496" s="10" t="s">
        <v>4929</v>
      </c>
      <c r="I4496" s="10" t="s">
        <v>32</v>
      </c>
      <c r="J4496" s="11">
        <v>43713</v>
      </c>
      <c r="K4496" s="10">
        <v>4</v>
      </c>
      <c r="L4496" s="10" t="s">
        <v>78</v>
      </c>
      <c r="M4496" s="12"/>
      <c r="O4496">
        <f t="shared" si="1137"/>
        <v>0</v>
      </c>
      <c r="Q4496" s="9" t="str">
        <f t="shared" si="1122"/>
        <v>4620</v>
      </c>
      <c r="R4496" s="10" t="str">
        <f t="shared" si="1123"/>
        <v>Dee</v>
      </c>
      <c r="S4496" s="10" t="str">
        <f t="shared" si="1124"/>
        <v>Gomes</v>
      </c>
      <c r="T4496" s="10" t="str">
        <f t="shared" si="1125"/>
        <v>Mr</v>
      </c>
      <c r="U4496" s="10" t="str">
        <f t="shared" si="1126"/>
        <v>M</v>
      </c>
      <c r="V4496" s="10" t="str">
        <f t="shared" si="1127"/>
        <v>30</v>
      </c>
      <c r="W4496" s="10" t="str">
        <f t="shared" si="1128"/>
        <v>The Vineries</v>
      </c>
      <c r="X4496" s="10" t="str">
        <f t="shared" si="1129"/>
        <v>es</v>
      </c>
      <c r="Y4496" s="10" t="str">
        <f t="shared" si="1130"/>
        <v>The Vineries</v>
      </c>
      <c r="Z4496" s="10" t="str">
        <f t="shared" si="1131"/>
        <v>Menstrie</v>
      </c>
      <c r="AA4496" s="10" t="str">
        <f t="shared" si="1132"/>
        <v>WC</v>
      </c>
      <c r="AB4496" s="11" t="str">
        <f t="shared" si="1133"/>
        <v>43713</v>
      </c>
      <c r="AC4496" s="10" t="str">
        <f t="shared" si="1134"/>
        <v>4</v>
      </c>
      <c r="AD4496" s="10" t="str">
        <f t="shared" si="1135"/>
        <v>C2</v>
      </c>
      <c r="AE4496" s="12" t="str">
        <f t="shared" si="1136"/>
        <v/>
      </c>
    </row>
    <row r="4497" spans="1:31" x14ac:dyDescent="0.25">
      <c r="A4497" s="5">
        <v>4621</v>
      </c>
      <c r="B4497" s="6" t="s">
        <v>9710</v>
      </c>
      <c r="C4497" s="6" t="s">
        <v>9711</v>
      </c>
      <c r="D4497" s="6" t="s">
        <v>15</v>
      </c>
      <c r="E4497" s="6" t="s">
        <v>16</v>
      </c>
      <c r="F4497" s="6">
        <v>30</v>
      </c>
      <c r="G4497" s="6" t="s">
        <v>9712</v>
      </c>
      <c r="H4497" s="6" t="s">
        <v>264</v>
      </c>
      <c r="I4497" s="6" t="s">
        <v>32</v>
      </c>
      <c r="J4497" s="7">
        <v>43629</v>
      </c>
      <c r="K4497" s="6">
        <v>23</v>
      </c>
      <c r="L4497" s="6" t="s">
        <v>68</v>
      </c>
      <c r="M4497" s="8"/>
      <c r="O4497">
        <f t="shared" si="1137"/>
        <v>0</v>
      </c>
      <c r="Q4497" s="5" t="str">
        <f t="shared" si="1122"/>
        <v>4621</v>
      </c>
      <c r="R4497" s="6" t="str">
        <f t="shared" si="1123"/>
        <v>Sherie</v>
      </c>
      <c r="S4497" s="6" t="str">
        <f t="shared" si="1124"/>
        <v>Hagan</v>
      </c>
      <c r="T4497" s="6" t="str">
        <f t="shared" si="1125"/>
        <v>Mrs</v>
      </c>
      <c r="U4497" s="6" t="str">
        <f t="shared" si="1126"/>
        <v>F</v>
      </c>
      <c r="V4497" s="6" t="str">
        <f t="shared" si="1127"/>
        <v>30</v>
      </c>
      <c r="W4497" s="6" t="str">
        <f t="shared" si="1128"/>
        <v>The Wells</v>
      </c>
      <c r="X4497" s="6" t="str">
        <f t="shared" si="1129"/>
        <v>ls</v>
      </c>
      <c r="Y4497" s="6" t="str">
        <f t="shared" si="1130"/>
        <v>The Wells</v>
      </c>
      <c r="Z4497" s="6" t="str">
        <f t="shared" si="1131"/>
        <v>Pinner</v>
      </c>
      <c r="AA4497" s="6" t="str">
        <f t="shared" si="1132"/>
        <v>WC</v>
      </c>
      <c r="AB4497" s="7" t="str">
        <f t="shared" si="1133"/>
        <v>43629</v>
      </c>
      <c r="AC4497" s="6" t="str">
        <f t="shared" si="1134"/>
        <v>23</v>
      </c>
      <c r="AD4497" s="6" t="str">
        <f t="shared" si="1135"/>
        <v>A2</v>
      </c>
      <c r="AE4497" s="8" t="str">
        <f t="shared" si="1136"/>
        <v/>
      </c>
    </row>
    <row r="4498" spans="1:31" x14ac:dyDescent="0.25">
      <c r="A4498" s="9">
        <v>4622</v>
      </c>
      <c r="B4498" s="10" t="s">
        <v>1238</v>
      </c>
      <c r="C4498" s="10" t="s">
        <v>9713</v>
      </c>
      <c r="D4498" s="10" t="s">
        <v>28</v>
      </c>
      <c r="E4498" s="10" t="s">
        <v>29</v>
      </c>
      <c r="F4498" s="10">
        <v>90</v>
      </c>
      <c r="G4498" s="10" t="s">
        <v>9714</v>
      </c>
      <c r="H4498" s="10" t="s">
        <v>1965</v>
      </c>
      <c r="I4498" s="10" t="s">
        <v>108</v>
      </c>
      <c r="J4498" s="11">
        <v>44292</v>
      </c>
      <c r="K4498" s="10">
        <v>32</v>
      </c>
      <c r="L4498" s="10" t="s">
        <v>52</v>
      </c>
      <c r="M4498" s="12"/>
      <c r="O4498">
        <f t="shared" si="1137"/>
        <v>0</v>
      </c>
      <c r="Q4498" s="9" t="str">
        <f t="shared" si="1122"/>
        <v>4622</v>
      </c>
      <c r="R4498" s="10" t="str">
        <f t="shared" si="1123"/>
        <v>Clayton</v>
      </c>
      <c r="S4498" s="10" t="str">
        <f t="shared" si="1124"/>
        <v>Hernandez</v>
      </c>
      <c r="T4498" s="10" t="str">
        <f t="shared" si="1125"/>
        <v>Mr</v>
      </c>
      <c r="U4498" s="10" t="str">
        <f t="shared" si="1126"/>
        <v>M</v>
      </c>
      <c r="V4498" s="10" t="str">
        <f t="shared" si="1127"/>
        <v>90</v>
      </c>
      <c r="W4498" s="10" t="str">
        <f t="shared" si="1128"/>
        <v>Theobald Road</v>
      </c>
      <c r="X4498" s="10" t="str">
        <f t="shared" si="1129"/>
        <v>ad</v>
      </c>
      <c r="Y4498" s="10" t="str">
        <f t="shared" si="1130"/>
        <v>Theobald Road</v>
      </c>
      <c r="Z4498" s="10" t="str">
        <f t="shared" si="1131"/>
        <v>Castle Cary</v>
      </c>
      <c r="AA4498" s="10" t="str">
        <f t="shared" si="1132"/>
        <v>CB</v>
      </c>
      <c r="AB4498" s="11" t="str">
        <f t="shared" si="1133"/>
        <v>44292</v>
      </c>
      <c r="AC4498" s="10" t="str">
        <f t="shared" si="1134"/>
        <v>32</v>
      </c>
      <c r="AD4498" s="10" t="str">
        <f t="shared" si="1135"/>
        <v>A1</v>
      </c>
      <c r="AE4498" s="12" t="str">
        <f t="shared" si="1136"/>
        <v/>
      </c>
    </row>
    <row r="4499" spans="1:31" x14ac:dyDescent="0.25">
      <c r="A4499" s="5">
        <v>4623</v>
      </c>
      <c r="B4499" s="6" t="s">
        <v>9715</v>
      </c>
      <c r="C4499" s="6" t="s">
        <v>1423</v>
      </c>
      <c r="D4499" s="6" t="s">
        <v>41</v>
      </c>
      <c r="E4499" s="6" t="s">
        <v>16</v>
      </c>
      <c r="F4499" s="6">
        <v>60</v>
      </c>
      <c r="G4499" s="6" t="s">
        <v>9716</v>
      </c>
      <c r="H4499" s="6" t="s">
        <v>1483</v>
      </c>
      <c r="I4499" s="6" t="s">
        <v>291</v>
      </c>
      <c r="J4499" s="7">
        <v>44302</v>
      </c>
      <c r="K4499" s="6">
        <v>48</v>
      </c>
      <c r="L4499" s="6" t="s">
        <v>157</v>
      </c>
      <c r="M4499" s="8"/>
      <c r="O4499">
        <f t="shared" si="1137"/>
        <v>0</v>
      </c>
      <c r="Q4499" s="5" t="str">
        <f t="shared" si="1122"/>
        <v>4623</v>
      </c>
      <c r="R4499" s="6" t="str">
        <f t="shared" si="1123"/>
        <v>Grisel</v>
      </c>
      <c r="S4499" s="6" t="str">
        <f t="shared" si="1124"/>
        <v>Silva</v>
      </c>
      <c r="T4499" s="6" t="str">
        <f t="shared" si="1125"/>
        <v>Ms</v>
      </c>
      <c r="U4499" s="6" t="str">
        <f t="shared" si="1126"/>
        <v>F</v>
      </c>
      <c r="V4499" s="6" t="str">
        <f t="shared" si="1127"/>
        <v>60</v>
      </c>
      <c r="W4499" s="6" t="str">
        <f t="shared" si="1128"/>
        <v>Theobalds Cottages</v>
      </c>
      <c r="X4499" s="6" t="str">
        <f t="shared" si="1129"/>
        <v>es</v>
      </c>
      <c r="Y4499" s="6" t="str">
        <f t="shared" si="1130"/>
        <v>Theobalds Cottages</v>
      </c>
      <c r="Z4499" s="6" t="str">
        <f t="shared" si="1131"/>
        <v>Kilbirnie</v>
      </c>
      <c r="AA4499" s="6" t="str">
        <f t="shared" si="1132"/>
        <v>HS</v>
      </c>
      <c r="AB4499" s="7" t="str">
        <f t="shared" si="1133"/>
        <v>44302</v>
      </c>
      <c r="AC4499" s="6" t="str">
        <f t="shared" si="1134"/>
        <v>48</v>
      </c>
      <c r="AD4499" s="6" t="str">
        <f t="shared" si="1135"/>
        <v>C3</v>
      </c>
      <c r="AE4499" s="8" t="str">
        <f t="shared" si="1136"/>
        <v/>
      </c>
    </row>
    <row r="4500" spans="1:31" x14ac:dyDescent="0.25">
      <c r="A4500" s="9">
        <v>4624</v>
      </c>
      <c r="B4500" s="10" t="s">
        <v>9717</v>
      </c>
      <c r="C4500" s="10" t="s">
        <v>850</v>
      </c>
      <c r="D4500" s="10" t="s">
        <v>28</v>
      </c>
      <c r="E4500" s="10" t="s">
        <v>29</v>
      </c>
      <c r="F4500" s="10">
        <v>90</v>
      </c>
      <c r="G4500" s="10" t="s">
        <v>9718</v>
      </c>
      <c r="H4500" s="10" t="s">
        <v>2506</v>
      </c>
      <c r="I4500" s="10" t="s">
        <v>32</v>
      </c>
      <c r="J4500" s="11">
        <v>43741</v>
      </c>
      <c r="K4500" s="10">
        <v>22</v>
      </c>
      <c r="L4500" s="10" t="s">
        <v>39</v>
      </c>
      <c r="M4500" s="12"/>
      <c r="O4500">
        <f t="shared" si="1137"/>
        <v>0</v>
      </c>
      <c r="Q4500" s="9" t="str">
        <f t="shared" si="1122"/>
        <v>4624</v>
      </c>
      <c r="R4500" s="10" t="str">
        <f t="shared" si="1123"/>
        <v>Mose</v>
      </c>
      <c r="S4500" s="10" t="str">
        <f t="shared" si="1124"/>
        <v>Gonzales</v>
      </c>
      <c r="T4500" s="10" t="str">
        <f t="shared" si="1125"/>
        <v>Mr</v>
      </c>
      <c r="U4500" s="10" t="str">
        <f t="shared" si="1126"/>
        <v>M</v>
      </c>
      <c r="V4500" s="10" t="str">
        <f t="shared" si="1127"/>
        <v>90</v>
      </c>
      <c r="W4500" s="10" t="str">
        <f t="shared" si="1128"/>
        <v>Theodore Road</v>
      </c>
      <c r="X4500" s="10" t="str">
        <f t="shared" si="1129"/>
        <v>ad</v>
      </c>
      <c r="Y4500" s="10" t="str">
        <f t="shared" si="1130"/>
        <v>Theodore Road</v>
      </c>
      <c r="Z4500" s="10" t="str">
        <f t="shared" si="1131"/>
        <v>Sandringham</v>
      </c>
      <c r="AA4500" s="10" t="str">
        <f t="shared" si="1132"/>
        <v>WC</v>
      </c>
      <c r="AB4500" s="11" t="str">
        <f t="shared" si="1133"/>
        <v>43741</v>
      </c>
      <c r="AC4500" s="10" t="str">
        <f t="shared" si="1134"/>
        <v>22</v>
      </c>
      <c r="AD4500" s="10" t="str">
        <f t="shared" si="1135"/>
        <v>C1</v>
      </c>
      <c r="AE4500" s="12" t="str">
        <f t="shared" si="1136"/>
        <v/>
      </c>
    </row>
    <row r="4501" spans="1:31" x14ac:dyDescent="0.25">
      <c r="A4501" s="5">
        <v>4625</v>
      </c>
      <c r="B4501" s="6" t="s">
        <v>7212</v>
      </c>
      <c r="C4501" s="6" t="s">
        <v>3871</v>
      </c>
      <c r="D4501" s="6" t="s">
        <v>28</v>
      </c>
      <c r="E4501" s="6" t="s">
        <v>29</v>
      </c>
      <c r="F4501" s="6">
        <v>90</v>
      </c>
      <c r="G4501" s="6" t="s">
        <v>9718</v>
      </c>
      <c r="H4501" s="6" t="s">
        <v>1872</v>
      </c>
      <c r="I4501" s="6" t="s">
        <v>32</v>
      </c>
      <c r="J4501" s="7">
        <v>43726</v>
      </c>
      <c r="K4501" s="6">
        <v>43</v>
      </c>
      <c r="L4501" s="6" t="s">
        <v>62</v>
      </c>
      <c r="M4501" s="8"/>
      <c r="O4501">
        <f t="shared" si="1137"/>
        <v>0</v>
      </c>
      <c r="Q4501" s="5" t="str">
        <f t="shared" si="1122"/>
        <v>4625</v>
      </c>
      <c r="R4501" s="6" t="str">
        <f t="shared" si="1123"/>
        <v>Rhett</v>
      </c>
      <c r="S4501" s="6" t="str">
        <f t="shared" si="1124"/>
        <v>Douglas</v>
      </c>
      <c r="T4501" s="6" t="str">
        <f t="shared" si="1125"/>
        <v>Mr</v>
      </c>
      <c r="U4501" s="6" t="str">
        <f t="shared" si="1126"/>
        <v>M</v>
      </c>
      <c r="V4501" s="6" t="str">
        <f t="shared" si="1127"/>
        <v>90</v>
      </c>
      <c r="W4501" s="6" t="str">
        <f t="shared" si="1128"/>
        <v>Theodore Road</v>
      </c>
      <c r="X4501" s="6" t="str">
        <f t="shared" si="1129"/>
        <v>ad</v>
      </c>
      <c r="Y4501" s="6" t="str">
        <f t="shared" si="1130"/>
        <v>Theodore Road</v>
      </c>
      <c r="Z4501" s="6" t="str">
        <f t="shared" si="1131"/>
        <v>Thurso</v>
      </c>
      <c r="AA4501" s="6" t="str">
        <f t="shared" si="1132"/>
        <v>WC</v>
      </c>
      <c r="AB4501" s="7" t="str">
        <f t="shared" si="1133"/>
        <v>43726</v>
      </c>
      <c r="AC4501" s="6" t="str">
        <f t="shared" si="1134"/>
        <v>43</v>
      </c>
      <c r="AD4501" s="6" t="str">
        <f t="shared" si="1135"/>
        <v>C4</v>
      </c>
      <c r="AE4501" s="8" t="str">
        <f t="shared" si="1136"/>
        <v/>
      </c>
    </row>
    <row r="4502" spans="1:31" x14ac:dyDescent="0.25">
      <c r="A4502" s="9">
        <v>4626</v>
      </c>
      <c r="B4502" s="10" t="s">
        <v>9719</v>
      </c>
      <c r="C4502" s="10" t="s">
        <v>5786</v>
      </c>
      <c r="D4502" s="10" t="s">
        <v>28</v>
      </c>
      <c r="E4502" s="10" t="s">
        <v>29</v>
      </c>
      <c r="F4502" s="10">
        <v>30</v>
      </c>
      <c r="G4502" s="10" t="s">
        <v>9720</v>
      </c>
      <c r="H4502" s="10" t="s">
        <v>5730</v>
      </c>
      <c r="I4502" s="10" t="s">
        <v>176</v>
      </c>
      <c r="J4502" s="11">
        <v>43941</v>
      </c>
      <c r="K4502" s="10">
        <v>71</v>
      </c>
      <c r="L4502" s="10" t="s">
        <v>33</v>
      </c>
      <c r="M4502" s="12"/>
      <c r="O4502">
        <f t="shared" si="1137"/>
        <v>0</v>
      </c>
      <c r="Q4502" s="9" t="str">
        <f t="shared" si="1122"/>
        <v>4626</v>
      </c>
      <c r="R4502" s="10" t="str">
        <f t="shared" si="1123"/>
        <v>Nestor</v>
      </c>
      <c r="S4502" s="10" t="str">
        <f t="shared" si="1124"/>
        <v>Guthrie</v>
      </c>
      <c r="T4502" s="10" t="str">
        <f t="shared" si="1125"/>
        <v>Mr</v>
      </c>
      <c r="U4502" s="10" t="str">
        <f t="shared" si="1126"/>
        <v>M</v>
      </c>
      <c r="V4502" s="10" t="str">
        <f t="shared" si="1127"/>
        <v>30</v>
      </c>
      <c r="W4502" s="10" t="str">
        <f t="shared" si="1128"/>
        <v>Theresa Road</v>
      </c>
      <c r="X4502" s="10" t="str">
        <f t="shared" si="1129"/>
        <v>ad</v>
      </c>
      <c r="Y4502" s="10" t="str">
        <f t="shared" si="1130"/>
        <v>Theresa Road</v>
      </c>
      <c r="Z4502" s="10" t="str">
        <f t="shared" si="1131"/>
        <v>County Down</v>
      </c>
      <c r="AA4502" s="10" t="str">
        <f t="shared" si="1132"/>
        <v>CW</v>
      </c>
      <c r="AB4502" s="11" t="str">
        <f t="shared" si="1133"/>
        <v>43941</v>
      </c>
      <c r="AC4502" s="10" t="str">
        <f t="shared" si="1134"/>
        <v>71</v>
      </c>
      <c r="AD4502" s="10" t="str">
        <f t="shared" si="1135"/>
        <v>A3</v>
      </c>
      <c r="AE4502" s="12" t="str">
        <f t="shared" si="1136"/>
        <v/>
      </c>
    </row>
    <row r="4503" spans="1:31" x14ac:dyDescent="0.25">
      <c r="A4503" s="5">
        <v>4627</v>
      </c>
      <c r="B4503" s="6" t="s">
        <v>1044</v>
      </c>
      <c r="C4503" s="6" t="s">
        <v>9721</v>
      </c>
      <c r="D4503" s="6" t="s">
        <v>28</v>
      </c>
      <c r="E4503" s="6" t="s">
        <v>29</v>
      </c>
      <c r="F4503" s="6">
        <v>90</v>
      </c>
      <c r="G4503" s="6" t="s">
        <v>9722</v>
      </c>
      <c r="H4503" s="6" t="s">
        <v>1383</v>
      </c>
      <c r="I4503" s="6" t="s">
        <v>32</v>
      </c>
      <c r="J4503" s="7">
        <v>43804</v>
      </c>
      <c r="K4503" s="6">
        <v>21</v>
      </c>
      <c r="L4503" s="6" t="s">
        <v>39</v>
      </c>
      <c r="M4503" s="8"/>
      <c r="O4503">
        <f t="shared" si="1137"/>
        <v>0</v>
      </c>
      <c r="Q4503" s="5" t="str">
        <f t="shared" si="1122"/>
        <v>4627</v>
      </c>
      <c r="R4503" s="6" t="str">
        <f t="shared" si="1123"/>
        <v>Fabian</v>
      </c>
      <c r="S4503" s="6" t="str">
        <f t="shared" si="1124"/>
        <v>Wood</v>
      </c>
      <c r="T4503" s="6" t="str">
        <f t="shared" si="1125"/>
        <v>Mr</v>
      </c>
      <c r="U4503" s="6" t="str">
        <f t="shared" si="1126"/>
        <v>M</v>
      </c>
      <c r="V4503" s="6" t="str">
        <f t="shared" si="1127"/>
        <v>90</v>
      </c>
      <c r="W4503" s="6" t="str">
        <f t="shared" si="1128"/>
        <v>Thetford Cottages</v>
      </c>
      <c r="X4503" s="6" t="str">
        <f t="shared" si="1129"/>
        <v>es</v>
      </c>
      <c r="Y4503" s="6" t="str">
        <f t="shared" si="1130"/>
        <v>Thetford Cottages</v>
      </c>
      <c r="Z4503" s="6" t="str">
        <f t="shared" si="1131"/>
        <v>Sevenoaks</v>
      </c>
      <c r="AA4503" s="6" t="str">
        <f t="shared" si="1132"/>
        <v>WC</v>
      </c>
      <c r="AB4503" s="7" t="str">
        <f t="shared" si="1133"/>
        <v>43804</v>
      </c>
      <c r="AC4503" s="6" t="str">
        <f t="shared" si="1134"/>
        <v>21</v>
      </c>
      <c r="AD4503" s="6" t="str">
        <f t="shared" si="1135"/>
        <v>C1</v>
      </c>
      <c r="AE4503" s="8" t="str">
        <f t="shared" si="1136"/>
        <v/>
      </c>
    </row>
    <row r="4504" spans="1:31" x14ac:dyDescent="0.25">
      <c r="A4504" s="9">
        <v>4628</v>
      </c>
      <c r="B4504" s="10" t="s">
        <v>9723</v>
      </c>
      <c r="C4504" s="10" t="s">
        <v>1946</v>
      </c>
      <c r="D4504" s="10" t="s">
        <v>15</v>
      </c>
      <c r="E4504" s="10" t="s">
        <v>16</v>
      </c>
      <c r="F4504" s="10">
        <v>60</v>
      </c>
      <c r="G4504" s="10" t="s">
        <v>9724</v>
      </c>
      <c r="H4504" s="10" t="s">
        <v>6683</v>
      </c>
      <c r="I4504" s="10" t="s">
        <v>32</v>
      </c>
      <c r="J4504" s="11">
        <v>43672</v>
      </c>
      <c r="K4504" s="10">
        <v>62</v>
      </c>
      <c r="L4504" s="10" t="s">
        <v>62</v>
      </c>
      <c r="M4504" s="12"/>
      <c r="O4504">
        <f t="shared" si="1137"/>
        <v>0</v>
      </c>
      <c r="Q4504" s="9" t="str">
        <f t="shared" si="1122"/>
        <v>4628</v>
      </c>
      <c r="R4504" s="10" t="str">
        <f t="shared" si="1123"/>
        <v>Carlota</v>
      </c>
      <c r="S4504" s="10" t="str">
        <f t="shared" si="1124"/>
        <v>Inman</v>
      </c>
      <c r="T4504" s="10" t="str">
        <f t="shared" si="1125"/>
        <v>Mrs</v>
      </c>
      <c r="U4504" s="10" t="str">
        <f t="shared" si="1126"/>
        <v>F</v>
      </c>
      <c r="V4504" s="10" t="str">
        <f t="shared" si="1127"/>
        <v>60</v>
      </c>
      <c r="W4504" s="10" t="str">
        <f t="shared" si="1128"/>
        <v>Thirlmere Road</v>
      </c>
      <c r="X4504" s="10" t="str">
        <f t="shared" si="1129"/>
        <v>ad</v>
      </c>
      <c r="Y4504" s="10" t="str">
        <f t="shared" si="1130"/>
        <v>Thirlmere Road</v>
      </c>
      <c r="Z4504" s="10" t="str">
        <f t="shared" si="1131"/>
        <v>Stansted</v>
      </c>
      <c r="AA4504" s="10" t="str">
        <f t="shared" si="1132"/>
        <v>WC</v>
      </c>
      <c r="AB4504" s="11" t="str">
        <f t="shared" si="1133"/>
        <v>43672</v>
      </c>
      <c r="AC4504" s="10" t="str">
        <f t="shared" si="1134"/>
        <v>62</v>
      </c>
      <c r="AD4504" s="10" t="str">
        <f t="shared" si="1135"/>
        <v>C4</v>
      </c>
      <c r="AE4504" s="12" t="str">
        <f t="shared" si="1136"/>
        <v/>
      </c>
    </row>
    <row r="4505" spans="1:31" x14ac:dyDescent="0.25">
      <c r="A4505" s="5">
        <v>4629</v>
      </c>
      <c r="B4505" s="6" t="s">
        <v>3491</v>
      </c>
      <c r="C4505" s="6" t="s">
        <v>1335</v>
      </c>
      <c r="D4505" s="6" t="s">
        <v>15</v>
      </c>
      <c r="E4505" s="6" t="s">
        <v>16</v>
      </c>
      <c r="F4505" s="6">
        <v>60</v>
      </c>
      <c r="G4505" s="6" t="s">
        <v>9725</v>
      </c>
      <c r="H4505" s="6" t="s">
        <v>7525</v>
      </c>
      <c r="I4505" s="6" t="s">
        <v>127</v>
      </c>
      <c r="J4505" s="7">
        <v>43942</v>
      </c>
      <c r="K4505" s="6">
        <v>18</v>
      </c>
      <c r="L4505" s="6" t="s">
        <v>62</v>
      </c>
      <c r="M4505" s="8"/>
      <c r="O4505">
        <f t="shared" si="1137"/>
        <v>0</v>
      </c>
      <c r="Q4505" s="5" t="str">
        <f t="shared" si="1122"/>
        <v>4629</v>
      </c>
      <c r="R4505" s="6" t="str">
        <f t="shared" si="1123"/>
        <v>Juliana</v>
      </c>
      <c r="S4505" s="6" t="str">
        <f t="shared" si="1124"/>
        <v>Joyce</v>
      </c>
      <c r="T4505" s="6" t="str">
        <f t="shared" si="1125"/>
        <v>Mrs</v>
      </c>
      <c r="U4505" s="6" t="str">
        <f t="shared" si="1126"/>
        <v>F</v>
      </c>
      <c r="V4505" s="6" t="str">
        <f t="shared" si="1127"/>
        <v>60</v>
      </c>
      <c r="W4505" s="6" t="str">
        <f t="shared" si="1128"/>
        <v>Thirza Place</v>
      </c>
      <c r="X4505" s="6" t="str">
        <f t="shared" si="1129"/>
        <v>ce</v>
      </c>
      <c r="Y4505" s="6" t="str">
        <f t="shared" si="1130"/>
        <v>Thirza Place</v>
      </c>
      <c r="Z4505" s="6" t="str">
        <f t="shared" si="1131"/>
        <v>Bushmills</v>
      </c>
      <c r="AA4505" s="6" t="str">
        <f t="shared" si="1132"/>
        <v>WS</v>
      </c>
      <c r="AB4505" s="7" t="str">
        <f t="shared" si="1133"/>
        <v>43942</v>
      </c>
      <c r="AC4505" s="6" t="str">
        <f t="shared" si="1134"/>
        <v>18</v>
      </c>
      <c r="AD4505" s="6" t="str">
        <f t="shared" si="1135"/>
        <v>C4</v>
      </c>
      <c r="AE4505" s="8" t="str">
        <f t="shared" si="1136"/>
        <v/>
      </c>
    </row>
    <row r="4506" spans="1:31" x14ac:dyDescent="0.25">
      <c r="A4506" s="9">
        <v>4630</v>
      </c>
      <c r="B4506" s="10" t="s">
        <v>4402</v>
      </c>
      <c r="C4506" s="10" t="s">
        <v>628</v>
      </c>
      <c r="D4506" s="10" t="s">
        <v>49</v>
      </c>
      <c r="E4506" s="10" t="s">
        <v>16</v>
      </c>
      <c r="F4506" s="10">
        <v>90</v>
      </c>
      <c r="G4506" s="10" t="s">
        <v>9726</v>
      </c>
      <c r="H4506" s="10" t="s">
        <v>7113</v>
      </c>
      <c r="I4506" s="10" t="s">
        <v>291</v>
      </c>
      <c r="J4506" s="11">
        <v>43969</v>
      </c>
      <c r="K4506" s="10">
        <v>73</v>
      </c>
      <c r="L4506" s="10" t="s">
        <v>157</v>
      </c>
      <c r="M4506" s="12"/>
      <c r="O4506">
        <f t="shared" si="1137"/>
        <v>0</v>
      </c>
      <c r="Q4506" s="9" t="str">
        <f t="shared" si="1122"/>
        <v>4630</v>
      </c>
      <c r="R4506" s="10" t="str">
        <f t="shared" si="1123"/>
        <v>Coreen</v>
      </c>
      <c r="S4506" s="10" t="str">
        <f t="shared" si="1124"/>
        <v>Britton</v>
      </c>
      <c r="T4506" s="10" t="str">
        <f t="shared" si="1125"/>
        <v>Miss</v>
      </c>
      <c r="U4506" s="10" t="str">
        <f t="shared" si="1126"/>
        <v>F</v>
      </c>
      <c r="V4506" s="10" t="str">
        <f t="shared" si="1127"/>
        <v>90</v>
      </c>
      <c r="W4506" s="10" t="str">
        <f t="shared" si="1128"/>
        <v>Thistlebrook</v>
      </c>
      <c r="X4506" s="10" t="str">
        <f t="shared" si="1129"/>
        <v>ok</v>
      </c>
      <c r="Y4506" s="10" t="str">
        <f t="shared" si="1130"/>
        <v>Thistlebrook</v>
      </c>
      <c r="Z4506" s="10" t="str">
        <f t="shared" si="1131"/>
        <v>Isle Of Islay</v>
      </c>
      <c r="AA4506" s="10" t="str">
        <f t="shared" si="1132"/>
        <v>HS</v>
      </c>
      <c r="AB4506" s="11" t="str">
        <f t="shared" si="1133"/>
        <v>43969</v>
      </c>
      <c r="AC4506" s="10" t="str">
        <f t="shared" si="1134"/>
        <v>73</v>
      </c>
      <c r="AD4506" s="10" t="str">
        <f t="shared" si="1135"/>
        <v>C3</v>
      </c>
      <c r="AE4506" s="12" t="str">
        <f t="shared" si="1136"/>
        <v/>
      </c>
    </row>
    <row r="4507" spans="1:31" x14ac:dyDescent="0.25">
      <c r="A4507" s="5">
        <v>4631</v>
      </c>
      <c r="B4507" s="6" t="s">
        <v>9727</v>
      </c>
      <c r="C4507" s="6" t="s">
        <v>2014</v>
      </c>
      <c r="D4507" s="6" t="s">
        <v>90</v>
      </c>
      <c r="E4507" s="6" t="s">
        <v>16</v>
      </c>
      <c r="F4507" s="6">
        <v>30</v>
      </c>
      <c r="G4507" s="6" t="s">
        <v>9728</v>
      </c>
      <c r="H4507" s="6" t="s">
        <v>8028</v>
      </c>
      <c r="I4507" s="6" t="s">
        <v>32</v>
      </c>
      <c r="J4507" s="7">
        <v>43986</v>
      </c>
      <c r="K4507" s="6">
        <v>60</v>
      </c>
      <c r="L4507" s="6" t="s">
        <v>39</v>
      </c>
      <c r="M4507" s="8"/>
      <c r="O4507">
        <f t="shared" si="1137"/>
        <v>0</v>
      </c>
      <c r="Q4507" s="5" t="str">
        <f t="shared" si="1122"/>
        <v>4631</v>
      </c>
      <c r="R4507" s="6" t="str">
        <f t="shared" si="1123"/>
        <v>Caitlyn</v>
      </c>
      <c r="S4507" s="6" t="str">
        <f t="shared" si="1124"/>
        <v>Joyner</v>
      </c>
      <c r="T4507" s="6" t="str">
        <f t="shared" si="1125"/>
        <v>Dr</v>
      </c>
      <c r="U4507" s="6" t="str">
        <f t="shared" si="1126"/>
        <v>F</v>
      </c>
      <c r="V4507" s="6" t="str">
        <f t="shared" si="1127"/>
        <v>30</v>
      </c>
      <c r="W4507" s="6" t="str">
        <f t="shared" si="1128"/>
        <v>Thistlewaite Road</v>
      </c>
      <c r="X4507" s="6" t="str">
        <f t="shared" si="1129"/>
        <v>ad</v>
      </c>
      <c r="Y4507" s="6" t="str">
        <f t="shared" si="1130"/>
        <v>Thistlewaite Road</v>
      </c>
      <c r="Z4507" s="6" t="str">
        <f t="shared" si="1131"/>
        <v>Talsarnau</v>
      </c>
      <c r="AA4507" s="6" t="str">
        <f t="shared" si="1132"/>
        <v>WC</v>
      </c>
      <c r="AB4507" s="7" t="str">
        <f t="shared" si="1133"/>
        <v>43986</v>
      </c>
      <c r="AC4507" s="6" t="str">
        <f t="shared" si="1134"/>
        <v>60</v>
      </c>
      <c r="AD4507" s="6" t="str">
        <f t="shared" si="1135"/>
        <v>C1</v>
      </c>
      <c r="AE4507" s="8" t="str">
        <f t="shared" si="1136"/>
        <v/>
      </c>
    </row>
    <row r="4508" spans="1:31" x14ac:dyDescent="0.25">
      <c r="A4508" s="9">
        <v>4632</v>
      </c>
      <c r="B4508" s="10" t="s">
        <v>9729</v>
      </c>
      <c r="C4508" s="10" t="s">
        <v>1883</v>
      </c>
      <c r="D4508" s="10" t="s">
        <v>15</v>
      </c>
      <c r="E4508" s="10" t="s">
        <v>16</v>
      </c>
      <c r="F4508" s="10">
        <v>90</v>
      </c>
      <c r="G4508" s="10" t="s">
        <v>9730</v>
      </c>
      <c r="H4508" s="10" t="s">
        <v>4033</v>
      </c>
      <c r="I4508" s="10" t="s">
        <v>171</v>
      </c>
      <c r="J4508" s="11">
        <v>43920</v>
      </c>
      <c r="K4508" s="10">
        <v>62</v>
      </c>
      <c r="L4508" s="10" t="s">
        <v>20</v>
      </c>
      <c r="M4508" s="12"/>
      <c r="O4508">
        <f t="shared" si="1137"/>
        <v>0</v>
      </c>
      <c r="Q4508" s="9" t="str">
        <f t="shared" si="1122"/>
        <v>4632</v>
      </c>
      <c r="R4508" s="10" t="str">
        <f t="shared" si="1123"/>
        <v>Cecille</v>
      </c>
      <c r="S4508" s="10" t="str">
        <f t="shared" si="1124"/>
        <v>Correa</v>
      </c>
      <c r="T4508" s="10" t="str">
        <f t="shared" si="1125"/>
        <v>Mrs</v>
      </c>
      <c r="U4508" s="10" t="str">
        <f t="shared" si="1126"/>
        <v>F</v>
      </c>
      <c r="V4508" s="10" t="str">
        <f t="shared" si="1127"/>
        <v>90</v>
      </c>
      <c r="W4508" s="10" t="str">
        <f t="shared" si="1128"/>
        <v>Thomas Cottages</v>
      </c>
      <c r="X4508" s="10" t="str">
        <f t="shared" si="1129"/>
        <v>es</v>
      </c>
      <c r="Y4508" s="10" t="str">
        <f t="shared" si="1130"/>
        <v>Thomas Cottages</v>
      </c>
      <c r="Z4508" s="10" t="str">
        <f t="shared" si="1131"/>
        <v>Colyton</v>
      </c>
      <c r="AA4508" s="10" t="str">
        <f t="shared" si="1132"/>
        <v>PR</v>
      </c>
      <c r="AB4508" s="11" t="str">
        <f t="shared" si="1133"/>
        <v>43920</v>
      </c>
      <c r="AC4508" s="10" t="str">
        <f t="shared" si="1134"/>
        <v>62</v>
      </c>
      <c r="AD4508" s="10" t="str">
        <f t="shared" si="1135"/>
        <v>B</v>
      </c>
      <c r="AE4508" s="12" t="str">
        <f t="shared" si="1136"/>
        <v/>
      </c>
    </row>
    <row r="4509" spans="1:31" x14ac:dyDescent="0.25">
      <c r="A4509" s="5">
        <v>4633</v>
      </c>
      <c r="B4509" s="6" t="s">
        <v>4548</v>
      </c>
      <c r="C4509" s="6" t="s">
        <v>445</v>
      </c>
      <c r="D4509" s="6" t="s">
        <v>15</v>
      </c>
      <c r="E4509" s="6" t="s">
        <v>16</v>
      </c>
      <c r="F4509" s="6">
        <v>60</v>
      </c>
      <c r="G4509" s="6" t="s">
        <v>9731</v>
      </c>
      <c r="H4509" s="6" t="s">
        <v>5115</v>
      </c>
      <c r="I4509" s="6" t="s">
        <v>32</v>
      </c>
      <c r="J4509" s="7">
        <v>43672</v>
      </c>
      <c r="K4509" s="6">
        <v>47</v>
      </c>
      <c r="L4509" s="6" t="s">
        <v>33</v>
      </c>
      <c r="M4509" s="8"/>
      <c r="O4509">
        <f t="shared" si="1137"/>
        <v>0</v>
      </c>
      <c r="Q4509" s="5" t="str">
        <f t="shared" si="1122"/>
        <v>4633</v>
      </c>
      <c r="R4509" s="6" t="str">
        <f t="shared" si="1123"/>
        <v>Asha</v>
      </c>
      <c r="S4509" s="6" t="str">
        <f t="shared" si="1124"/>
        <v>Stephenson</v>
      </c>
      <c r="T4509" s="6" t="str">
        <f t="shared" si="1125"/>
        <v>Mrs</v>
      </c>
      <c r="U4509" s="6" t="str">
        <f t="shared" si="1126"/>
        <v>F</v>
      </c>
      <c r="V4509" s="6" t="str">
        <f t="shared" si="1127"/>
        <v>60</v>
      </c>
      <c r="W4509" s="6" t="str">
        <f t="shared" si="1128"/>
        <v>Thomas's Passage</v>
      </c>
      <c r="X4509" s="6" t="str">
        <f t="shared" si="1129"/>
        <v>ge</v>
      </c>
      <c r="Y4509" s="6" t="str">
        <f t="shared" si="1130"/>
        <v>Thomas's Passage</v>
      </c>
      <c r="Z4509" s="6" t="str">
        <f t="shared" si="1131"/>
        <v>Newtonmore</v>
      </c>
      <c r="AA4509" s="6" t="str">
        <f t="shared" si="1132"/>
        <v>WC</v>
      </c>
      <c r="AB4509" s="7" t="str">
        <f t="shared" si="1133"/>
        <v>43672</v>
      </c>
      <c r="AC4509" s="6" t="str">
        <f t="shared" si="1134"/>
        <v>47</v>
      </c>
      <c r="AD4509" s="6" t="str">
        <f t="shared" si="1135"/>
        <v>A3</v>
      </c>
      <c r="AE4509" s="8" t="str">
        <f t="shared" si="1136"/>
        <v/>
      </c>
    </row>
    <row r="4510" spans="1:31" x14ac:dyDescent="0.25">
      <c r="A4510" s="9">
        <v>4634</v>
      </c>
      <c r="B4510" s="10" t="s">
        <v>9732</v>
      </c>
      <c r="C4510" s="10" t="s">
        <v>1738</v>
      </c>
      <c r="D4510" s="10" t="s">
        <v>15</v>
      </c>
      <c r="E4510" s="10" t="s">
        <v>16</v>
      </c>
      <c r="F4510" s="10">
        <v>30</v>
      </c>
      <c r="G4510" s="10" t="s">
        <v>9733</v>
      </c>
      <c r="H4510" s="10" t="s">
        <v>1746</v>
      </c>
      <c r="I4510" s="10" t="s">
        <v>25</v>
      </c>
      <c r="J4510" s="11">
        <v>43527</v>
      </c>
      <c r="K4510" s="10">
        <v>14</v>
      </c>
      <c r="L4510" s="10" t="s">
        <v>62</v>
      </c>
      <c r="M4510" s="12"/>
      <c r="O4510">
        <f t="shared" si="1137"/>
        <v>0</v>
      </c>
      <c r="Q4510" s="9" t="str">
        <f t="shared" si="1122"/>
        <v>4634</v>
      </c>
      <c r="R4510" s="10" t="str">
        <f t="shared" si="1123"/>
        <v>Dani</v>
      </c>
      <c r="S4510" s="10" t="str">
        <f t="shared" si="1124"/>
        <v>Rodriguez</v>
      </c>
      <c r="T4510" s="10" t="str">
        <f t="shared" si="1125"/>
        <v>Mrs</v>
      </c>
      <c r="U4510" s="10" t="str">
        <f t="shared" si="1126"/>
        <v>F</v>
      </c>
      <c r="V4510" s="10" t="str">
        <f t="shared" si="1127"/>
        <v>30</v>
      </c>
      <c r="W4510" s="10" t="str">
        <f t="shared" si="1128"/>
        <v>Thornbury</v>
      </c>
      <c r="X4510" s="10" t="str">
        <f t="shared" si="1129"/>
        <v>ry</v>
      </c>
      <c r="Y4510" s="10" t="str">
        <f t="shared" si="1130"/>
        <v>Thornbury</v>
      </c>
      <c r="Z4510" s="10" t="str">
        <f t="shared" si="1131"/>
        <v>Hebden Bridge</v>
      </c>
      <c r="AA4510" s="10" t="str">
        <f t="shared" si="1132"/>
        <v>HG</v>
      </c>
      <c r="AB4510" s="11" t="str">
        <f t="shared" si="1133"/>
        <v>43527</v>
      </c>
      <c r="AC4510" s="10" t="str">
        <f t="shared" si="1134"/>
        <v>14</v>
      </c>
      <c r="AD4510" s="10" t="str">
        <f t="shared" si="1135"/>
        <v>C4</v>
      </c>
      <c r="AE4510" s="12" t="str">
        <f t="shared" si="1136"/>
        <v/>
      </c>
    </row>
    <row r="4511" spans="1:31" x14ac:dyDescent="0.25">
      <c r="A4511" s="9">
        <v>4636</v>
      </c>
      <c r="B4511" s="10" t="s">
        <v>9734</v>
      </c>
      <c r="C4511" s="10" t="s">
        <v>9735</v>
      </c>
      <c r="D4511" s="10" t="s">
        <v>49</v>
      </c>
      <c r="E4511" s="10" t="s">
        <v>16</v>
      </c>
      <c r="F4511" s="10">
        <v>90</v>
      </c>
      <c r="G4511" s="10" t="s">
        <v>9736</v>
      </c>
      <c r="H4511" s="10" t="s">
        <v>3293</v>
      </c>
      <c r="I4511" s="10" t="s">
        <v>291</v>
      </c>
      <c r="J4511" s="11">
        <v>44118</v>
      </c>
      <c r="K4511" s="10">
        <v>81</v>
      </c>
      <c r="L4511" s="10" t="s">
        <v>39</v>
      </c>
      <c r="M4511" s="12"/>
      <c r="O4511">
        <f t="shared" si="1137"/>
        <v>0</v>
      </c>
      <c r="Q4511" s="9" t="str">
        <f t="shared" si="1122"/>
        <v>4636</v>
      </c>
      <c r="R4511" s="10" t="str">
        <f t="shared" si="1123"/>
        <v>Jeanne</v>
      </c>
      <c r="S4511" s="10" t="str">
        <f t="shared" si="1124"/>
        <v>Benavides</v>
      </c>
      <c r="T4511" s="10" t="str">
        <f t="shared" si="1125"/>
        <v>Miss</v>
      </c>
      <c r="U4511" s="10" t="str">
        <f t="shared" si="1126"/>
        <v>F</v>
      </c>
      <c r="V4511" s="10" t="str">
        <f t="shared" si="1127"/>
        <v>90</v>
      </c>
      <c r="W4511" s="10" t="str">
        <f t="shared" si="1128"/>
        <v>Thornbury Close</v>
      </c>
      <c r="X4511" s="10" t="str">
        <f t="shared" si="1129"/>
        <v>se</v>
      </c>
      <c r="Y4511" s="10" t="str">
        <f t="shared" si="1130"/>
        <v>Thornbury Close</v>
      </c>
      <c r="Z4511" s="10" t="str">
        <f t="shared" si="1131"/>
        <v>Jarrow</v>
      </c>
      <c r="AA4511" s="10" t="str">
        <f t="shared" si="1132"/>
        <v>HS</v>
      </c>
      <c r="AB4511" s="11" t="str">
        <f t="shared" si="1133"/>
        <v>44118</v>
      </c>
      <c r="AC4511" s="10" t="str">
        <f t="shared" si="1134"/>
        <v>81</v>
      </c>
      <c r="AD4511" s="10" t="str">
        <f t="shared" si="1135"/>
        <v>C1</v>
      </c>
      <c r="AE4511" s="12" t="str">
        <f t="shared" si="1136"/>
        <v/>
      </c>
    </row>
    <row r="4512" spans="1:31" x14ac:dyDescent="0.25">
      <c r="A4512" s="5">
        <v>4637</v>
      </c>
      <c r="B4512" s="6" t="s">
        <v>212</v>
      </c>
      <c r="C4512" s="6" t="s">
        <v>1706</v>
      </c>
      <c r="D4512" s="6" t="s">
        <v>28</v>
      </c>
      <c r="E4512" s="6" t="s">
        <v>29</v>
      </c>
      <c r="F4512" s="6">
        <v>90</v>
      </c>
      <c r="G4512" s="6" t="s">
        <v>9737</v>
      </c>
      <c r="H4512" s="6" t="s">
        <v>1756</v>
      </c>
      <c r="I4512" s="6" t="s">
        <v>122</v>
      </c>
      <c r="J4512" s="7">
        <v>44038</v>
      </c>
      <c r="K4512" s="6">
        <v>42</v>
      </c>
      <c r="L4512" s="6" t="s">
        <v>68</v>
      </c>
      <c r="M4512" s="8"/>
      <c r="O4512">
        <f t="shared" si="1137"/>
        <v>0</v>
      </c>
      <c r="Q4512" s="5" t="str">
        <f t="shared" si="1122"/>
        <v>4637</v>
      </c>
      <c r="R4512" s="6" t="str">
        <f t="shared" si="1123"/>
        <v>Emile</v>
      </c>
      <c r="S4512" s="6" t="str">
        <f t="shared" si="1124"/>
        <v>Chavez</v>
      </c>
      <c r="T4512" s="6" t="str">
        <f t="shared" si="1125"/>
        <v>Mr</v>
      </c>
      <c r="U4512" s="6" t="str">
        <f t="shared" si="1126"/>
        <v>M</v>
      </c>
      <c r="V4512" s="6" t="str">
        <f t="shared" si="1127"/>
        <v>90</v>
      </c>
      <c r="W4512" s="6" t="str">
        <f t="shared" si="1128"/>
        <v>Thorndike Close</v>
      </c>
      <c r="X4512" s="6" t="str">
        <f t="shared" si="1129"/>
        <v>se</v>
      </c>
      <c r="Y4512" s="6" t="str">
        <f t="shared" si="1130"/>
        <v>Thorndike Close</v>
      </c>
      <c r="Z4512" s="6" t="str">
        <f t="shared" si="1131"/>
        <v>Llanfairfechan</v>
      </c>
      <c r="AA4512" s="6" t="str">
        <f t="shared" si="1132"/>
        <v>WN</v>
      </c>
      <c r="AB4512" s="7" t="str">
        <f t="shared" si="1133"/>
        <v>44038</v>
      </c>
      <c r="AC4512" s="6" t="str">
        <f t="shared" si="1134"/>
        <v>42</v>
      </c>
      <c r="AD4512" s="6" t="str">
        <f t="shared" si="1135"/>
        <v>A2</v>
      </c>
      <c r="AE4512" s="8" t="str">
        <f t="shared" si="1136"/>
        <v/>
      </c>
    </row>
    <row r="4513" spans="1:31" x14ac:dyDescent="0.25">
      <c r="A4513" s="9">
        <v>4638</v>
      </c>
      <c r="B4513" s="10" t="s">
        <v>4847</v>
      </c>
      <c r="C4513" s="10" t="s">
        <v>7117</v>
      </c>
      <c r="D4513" s="10" t="s">
        <v>49</v>
      </c>
      <c r="E4513" s="10" t="s">
        <v>16</v>
      </c>
      <c r="F4513" s="10">
        <v>60</v>
      </c>
      <c r="G4513" s="10" t="s">
        <v>9738</v>
      </c>
      <c r="H4513" s="10" t="s">
        <v>1219</v>
      </c>
      <c r="I4513" s="10" t="s">
        <v>25</v>
      </c>
      <c r="J4513" s="11">
        <v>44261</v>
      </c>
      <c r="K4513" s="10">
        <v>69</v>
      </c>
      <c r="L4513" s="10" t="s">
        <v>62</v>
      </c>
      <c r="M4513" s="12"/>
      <c r="O4513">
        <f t="shared" si="1137"/>
        <v>0</v>
      </c>
      <c r="Q4513" s="9" t="str">
        <f t="shared" si="1122"/>
        <v>4638</v>
      </c>
      <c r="R4513" s="10" t="str">
        <f t="shared" si="1123"/>
        <v>Kera</v>
      </c>
      <c r="S4513" s="10" t="str">
        <f t="shared" si="1124"/>
        <v>Harden</v>
      </c>
      <c r="T4513" s="10" t="str">
        <f t="shared" si="1125"/>
        <v>Miss</v>
      </c>
      <c r="U4513" s="10" t="str">
        <f t="shared" si="1126"/>
        <v>F</v>
      </c>
      <c r="V4513" s="10" t="str">
        <f t="shared" si="1127"/>
        <v>60</v>
      </c>
      <c r="W4513" s="10" t="str">
        <f t="shared" si="1128"/>
        <v>Thorngate Road</v>
      </c>
      <c r="X4513" s="10" t="str">
        <f t="shared" si="1129"/>
        <v>ad</v>
      </c>
      <c r="Y4513" s="10" t="str">
        <f t="shared" si="1130"/>
        <v>Thorngate Road</v>
      </c>
      <c r="Z4513" s="10" t="str">
        <f t="shared" si="1131"/>
        <v>Hornchurch</v>
      </c>
      <c r="AA4513" s="10" t="str">
        <f t="shared" si="1132"/>
        <v>HG</v>
      </c>
      <c r="AB4513" s="11" t="str">
        <f t="shared" si="1133"/>
        <v>44261</v>
      </c>
      <c r="AC4513" s="10" t="str">
        <f t="shared" si="1134"/>
        <v>69</v>
      </c>
      <c r="AD4513" s="10" t="str">
        <f t="shared" si="1135"/>
        <v>C4</v>
      </c>
      <c r="AE4513" s="12" t="str">
        <f t="shared" si="1136"/>
        <v/>
      </c>
    </row>
    <row r="4514" spans="1:31" x14ac:dyDescent="0.25">
      <c r="A4514" s="5">
        <v>4639</v>
      </c>
      <c r="B4514" s="6" t="s">
        <v>4374</v>
      </c>
      <c r="C4514" s="6" t="s">
        <v>2899</v>
      </c>
      <c r="D4514" s="6" t="s">
        <v>28</v>
      </c>
      <c r="E4514" s="6" t="s">
        <v>29</v>
      </c>
      <c r="F4514" s="6">
        <v>90</v>
      </c>
      <c r="G4514" s="6" t="s">
        <v>9739</v>
      </c>
      <c r="H4514" s="6" t="s">
        <v>7659</v>
      </c>
      <c r="I4514" s="6" t="s">
        <v>38</v>
      </c>
      <c r="J4514" s="7">
        <v>43973</v>
      </c>
      <c r="K4514" s="6">
        <v>38</v>
      </c>
      <c r="L4514" s="6" t="s">
        <v>78</v>
      </c>
      <c r="M4514" s="8"/>
      <c r="O4514">
        <f t="shared" si="1137"/>
        <v>0</v>
      </c>
      <c r="Q4514" s="5" t="str">
        <f t="shared" si="1122"/>
        <v>4639</v>
      </c>
      <c r="R4514" s="6" t="str">
        <f t="shared" si="1123"/>
        <v>Donn</v>
      </c>
      <c r="S4514" s="6" t="str">
        <f t="shared" si="1124"/>
        <v>Jorgensen</v>
      </c>
      <c r="T4514" s="6" t="str">
        <f t="shared" si="1125"/>
        <v>Mr</v>
      </c>
      <c r="U4514" s="6" t="str">
        <f t="shared" si="1126"/>
        <v>M</v>
      </c>
      <c r="V4514" s="6" t="str">
        <f t="shared" si="1127"/>
        <v>90</v>
      </c>
      <c r="W4514" s="6" t="str">
        <f t="shared" si="1128"/>
        <v>Thorngrove Road</v>
      </c>
      <c r="X4514" s="6" t="str">
        <f t="shared" si="1129"/>
        <v>ad</v>
      </c>
      <c r="Y4514" s="6" t="str">
        <f t="shared" si="1130"/>
        <v>Thorngrove Road</v>
      </c>
      <c r="Z4514" s="6" t="str">
        <f t="shared" si="1131"/>
        <v>Dunmow</v>
      </c>
      <c r="AA4514" s="6" t="str">
        <f t="shared" si="1132"/>
        <v>RM</v>
      </c>
      <c r="AB4514" s="7" t="str">
        <f t="shared" si="1133"/>
        <v>43973</v>
      </c>
      <c r="AC4514" s="6" t="str">
        <f t="shared" si="1134"/>
        <v>38</v>
      </c>
      <c r="AD4514" s="6" t="str">
        <f t="shared" si="1135"/>
        <v>C2</v>
      </c>
      <c r="AE4514" s="8" t="str">
        <f t="shared" si="1136"/>
        <v/>
      </c>
    </row>
    <row r="4515" spans="1:31" x14ac:dyDescent="0.25">
      <c r="A4515" s="9">
        <v>4640</v>
      </c>
      <c r="B4515" s="10" t="s">
        <v>6459</v>
      </c>
      <c r="C4515" s="10" t="s">
        <v>3291</v>
      </c>
      <c r="D4515" s="10" t="s">
        <v>28</v>
      </c>
      <c r="E4515" s="10" t="s">
        <v>29</v>
      </c>
      <c r="F4515" s="10">
        <v>90</v>
      </c>
      <c r="G4515" s="10" t="s">
        <v>9740</v>
      </c>
      <c r="H4515" s="10" t="s">
        <v>1244</v>
      </c>
      <c r="I4515" s="10" t="s">
        <v>144</v>
      </c>
      <c r="J4515" s="11">
        <v>44379</v>
      </c>
      <c r="K4515" s="10">
        <v>38</v>
      </c>
      <c r="L4515" s="10" t="s">
        <v>68</v>
      </c>
      <c r="M4515" s="12"/>
      <c r="O4515">
        <f t="shared" si="1137"/>
        <v>0</v>
      </c>
      <c r="Q4515" s="9" t="str">
        <f t="shared" si="1122"/>
        <v>4640</v>
      </c>
      <c r="R4515" s="10" t="str">
        <f t="shared" si="1123"/>
        <v>Isiah</v>
      </c>
      <c r="S4515" s="10" t="str">
        <f t="shared" si="1124"/>
        <v>Benoit</v>
      </c>
      <c r="T4515" s="10" t="str">
        <f t="shared" si="1125"/>
        <v>Mr</v>
      </c>
      <c r="U4515" s="10" t="str">
        <f t="shared" si="1126"/>
        <v>M</v>
      </c>
      <c r="V4515" s="10" t="str">
        <f t="shared" si="1127"/>
        <v>90</v>
      </c>
      <c r="W4515" s="10" t="str">
        <f t="shared" si="1128"/>
        <v>Thornhill Street</v>
      </c>
      <c r="X4515" s="10" t="str">
        <f t="shared" si="1129"/>
        <v>et</v>
      </c>
      <c r="Y4515" s="10" t="str">
        <f t="shared" si="1130"/>
        <v>Thornhill Street</v>
      </c>
      <c r="Z4515" s="10" t="str">
        <f t="shared" si="1131"/>
        <v>Harlech</v>
      </c>
      <c r="AA4515" s="10" t="str">
        <f t="shared" si="1132"/>
        <v>UB</v>
      </c>
      <c r="AB4515" s="11" t="str">
        <f t="shared" si="1133"/>
        <v>44379</v>
      </c>
      <c r="AC4515" s="10" t="str">
        <f t="shared" si="1134"/>
        <v>38</v>
      </c>
      <c r="AD4515" s="10" t="str">
        <f t="shared" si="1135"/>
        <v>A2</v>
      </c>
      <c r="AE4515" s="12" t="str">
        <f t="shared" si="1136"/>
        <v/>
      </c>
    </row>
    <row r="4516" spans="1:31" x14ac:dyDescent="0.25">
      <c r="A4516" s="5">
        <v>4641</v>
      </c>
      <c r="B4516" s="6" t="s">
        <v>7298</v>
      </c>
      <c r="C4516" s="6" t="s">
        <v>1862</v>
      </c>
      <c r="D4516" s="6" t="s">
        <v>49</v>
      </c>
      <c r="E4516" s="6" t="s">
        <v>16</v>
      </c>
      <c r="F4516" s="6">
        <v>30</v>
      </c>
      <c r="G4516" s="6" t="s">
        <v>9741</v>
      </c>
      <c r="H4516" s="6" t="s">
        <v>2208</v>
      </c>
      <c r="I4516" s="6" t="s">
        <v>171</v>
      </c>
      <c r="J4516" s="7">
        <v>43641</v>
      </c>
      <c r="K4516" s="6">
        <v>76</v>
      </c>
      <c r="L4516" s="6" t="s">
        <v>52</v>
      </c>
      <c r="M4516" s="8"/>
      <c r="O4516">
        <f t="shared" si="1137"/>
        <v>0</v>
      </c>
      <c r="Q4516" s="5" t="str">
        <f t="shared" si="1122"/>
        <v>4641</v>
      </c>
      <c r="R4516" s="6" t="str">
        <f t="shared" si="1123"/>
        <v>Sanjuana</v>
      </c>
      <c r="S4516" s="6" t="str">
        <f t="shared" si="1124"/>
        <v>Lord</v>
      </c>
      <c r="T4516" s="6" t="str">
        <f t="shared" si="1125"/>
        <v>Miss</v>
      </c>
      <c r="U4516" s="6" t="str">
        <f t="shared" si="1126"/>
        <v>F</v>
      </c>
      <c r="V4516" s="6" t="str">
        <f t="shared" si="1127"/>
        <v>30</v>
      </c>
      <c r="W4516" s="6" t="str">
        <f t="shared" si="1128"/>
        <v>Thornley Place</v>
      </c>
      <c r="X4516" s="6" t="str">
        <f t="shared" si="1129"/>
        <v>ce</v>
      </c>
      <c r="Y4516" s="6" t="str">
        <f t="shared" si="1130"/>
        <v>Thornley Place</v>
      </c>
      <c r="Z4516" s="6" t="str">
        <f t="shared" si="1131"/>
        <v>Colchester</v>
      </c>
      <c r="AA4516" s="6" t="str">
        <f t="shared" si="1132"/>
        <v>PR</v>
      </c>
      <c r="AB4516" s="7" t="str">
        <f t="shared" si="1133"/>
        <v>43641</v>
      </c>
      <c r="AC4516" s="6" t="str">
        <f t="shared" si="1134"/>
        <v>76</v>
      </c>
      <c r="AD4516" s="6" t="str">
        <f t="shared" si="1135"/>
        <v>A1</v>
      </c>
      <c r="AE4516" s="8" t="str">
        <f t="shared" si="1136"/>
        <v/>
      </c>
    </row>
    <row r="4517" spans="1:31" x14ac:dyDescent="0.25">
      <c r="A4517" s="9">
        <v>4642</v>
      </c>
      <c r="B4517" s="10" t="s">
        <v>2624</v>
      </c>
      <c r="C4517" s="10" t="s">
        <v>2846</v>
      </c>
      <c r="D4517" s="10" t="s">
        <v>49</v>
      </c>
      <c r="E4517" s="10" t="s">
        <v>16</v>
      </c>
      <c r="F4517" s="10">
        <v>30</v>
      </c>
      <c r="G4517" s="10" t="s">
        <v>9742</v>
      </c>
      <c r="H4517" s="10" t="s">
        <v>2623</v>
      </c>
      <c r="I4517" s="10" t="s">
        <v>32</v>
      </c>
      <c r="J4517" s="11">
        <v>43703</v>
      </c>
      <c r="K4517" s="10">
        <v>60</v>
      </c>
      <c r="L4517" s="10" t="s">
        <v>78</v>
      </c>
      <c r="M4517" s="12"/>
      <c r="O4517">
        <f t="shared" si="1137"/>
        <v>0</v>
      </c>
      <c r="Q4517" s="9" t="str">
        <f t="shared" si="1122"/>
        <v>4642</v>
      </c>
      <c r="R4517" s="10" t="str">
        <f t="shared" si="1123"/>
        <v>Penelope</v>
      </c>
      <c r="S4517" s="10" t="str">
        <f t="shared" si="1124"/>
        <v>Cook</v>
      </c>
      <c r="T4517" s="10" t="str">
        <f t="shared" si="1125"/>
        <v>Miss</v>
      </c>
      <c r="U4517" s="10" t="str">
        <f t="shared" si="1126"/>
        <v>F</v>
      </c>
      <c r="V4517" s="10" t="str">
        <f t="shared" si="1127"/>
        <v>30</v>
      </c>
      <c r="W4517" s="10" t="str">
        <f t="shared" si="1128"/>
        <v>Thornwood Close</v>
      </c>
      <c r="X4517" s="10" t="str">
        <f t="shared" si="1129"/>
        <v>se</v>
      </c>
      <c r="Y4517" s="10" t="str">
        <f t="shared" si="1130"/>
        <v>Thornwood Close</v>
      </c>
      <c r="Z4517" s="10" t="str">
        <f t="shared" si="1131"/>
        <v>Nottinghamshire</v>
      </c>
      <c r="AA4517" s="10" t="str">
        <f t="shared" si="1132"/>
        <v>WC</v>
      </c>
      <c r="AB4517" s="11" t="str">
        <f t="shared" si="1133"/>
        <v>43703</v>
      </c>
      <c r="AC4517" s="10" t="str">
        <f t="shared" si="1134"/>
        <v>60</v>
      </c>
      <c r="AD4517" s="10" t="str">
        <f t="shared" si="1135"/>
        <v>C2</v>
      </c>
      <c r="AE4517" s="12" t="str">
        <f t="shared" si="1136"/>
        <v/>
      </c>
    </row>
    <row r="4518" spans="1:31" x14ac:dyDescent="0.25">
      <c r="A4518" s="5">
        <v>4643</v>
      </c>
      <c r="B4518" s="6" t="s">
        <v>9743</v>
      </c>
      <c r="C4518" s="6" t="s">
        <v>543</v>
      </c>
      <c r="D4518" s="6" t="s">
        <v>49</v>
      </c>
      <c r="E4518" s="6" t="s">
        <v>16</v>
      </c>
      <c r="F4518" s="6">
        <v>30</v>
      </c>
      <c r="G4518" s="6" t="s">
        <v>9744</v>
      </c>
      <c r="H4518" s="6" t="s">
        <v>6002</v>
      </c>
      <c r="I4518" s="6" t="s">
        <v>32</v>
      </c>
      <c r="J4518" s="7">
        <v>44274</v>
      </c>
      <c r="K4518" s="6">
        <v>79</v>
      </c>
      <c r="L4518" s="6" t="s">
        <v>44</v>
      </c>
      <c r="M4518" s="8"/>
      <c r="O4518">
        <f t="shared" si="1137"/>
        <v>0</v>
      </c>
      <c r="Q4518" s="5" t="str">
        <f t="shared" si="1122"/>
        <v>4643</v>
      </c>
      <c r="R4518" s="6" t="str">
        <f t="shared" si="1123"/>
        <v>Alease</v>
      </c>
      <c r="S4518" s="6" t="str">
        <f t="shared" si="1124"/>
        <v>Betts</v>
      </c>
      <c r="T4518" s="6" t="str">
        <f t="shared" si="1125"/>
        <v>Miss</v>
      </c>
      <c r="U4518" s="6" t="str">
        <f t="shared" si="1126"/>
        <v>F</v>
      </c>
      <c r="V4518" s="6" t="str">
        <f t="shared" si="1127"/>
        <v>30</v>
      </c>
      <c r="W4518" s="6" t="str">
        <f t="shared" si="1128"/>
        <v>Thoydon Road</v>
      </c>
      <c r="X4518" s="6" t="str">
        <f t="shared" si="1129"/>
        <v>ad</v>
      </c>
      <c r="Y4518" s="6" t="str">
        <f t="shared" si="1130"/>
        <v>Thoydon Road</v>
      </c>
      <c r="Z4518" s="6" t="str">
        <f t="shared" si="1131"/>
        <v>Port Isaac</v>
      </c>
      <c r="AA4518" s="6" t="str">
        <f t="shared" si="1132"/>
        <v>WC</v>
      </c>
      <c r="AB4518" s="7" t="str">
        <f t="shared" si="1133"/>
        <v>44274</v>
      </c>
      <c r="AC4518" s="6" t="str">
        <f t="shared" si="1134"/>
        <v>79</v>
      </c>
      <c r="AD4518" s="6" t="str">
        <f t="shared" si="1135"/>
        <v>D</v>
      </c>
      <c r="AE4518" s="8" t="str">
        <f t="shared" si="1136"/>
        <v/>
      </c>
    </row>
    <row r="4519" spans="1:31" x14ac:dyDescent="0.25">
      <c r="A4519" s="9">
        <v>4644</v>
      </c>
      <c r="B4519" s="10" t="s">
        <v>9745</v>
      </c>
      <c r="C4519" s="10" t="s">
        <v>3476</v>
      </c>
      <c r="D4519" s="10" t="s">
        <v>49</v>
      </c>
      <c r="E4519" s="10" t="s">
        <v>16</v>
      </c>
      <c r="F4519" s="10">
        <v>30</v>
      </c>
      <c r="G4519" s="10" t="s">
        <v>9746</v>
      </c>
      <c r="H4519" s="10" t="s">
        <v>7127</v>
      </c>
      <c r="I4519" s="10" t="s">
        <v>32</v>
      </c>
      <c r="J4519" s="11">
        <v>44087</v>
      </c>
      <c r="K4519" s="10">
        <v>8</v>
      </c>
      <c r="L4519" s="10" t="s">
        <v>33</v>
      </c>
      <c r="M4519" s="12"/>
      <c r="O4519">
        <f t="shared" si="1137"/>
        <v>0</v>
      </c>
      <c r="Q4519" s="9" t="str">
        <f t="shared" si="1122"/>
        <v>4644</v>
      </c>
      <c r="R4519" s="10" t="str">
        <f t="shared" si="1123"/>
        <v>Elayne</v>
      </c>
      <c r="S4519" s="10" t="str">
        <f t="shared" si="1124"/>
        <v>Elder</v>
      </c>
      <c r="T4519" s="10" t="str">
        <f t="shared" si="1125"/>
        <v>Miss</v>
      </c>
      <c r="U4519" s="10" t="str">
        <f t="shared" si="1126"/>
        <v>F</v>
      </c>
      <c r="V4519" s="10" t="str">
        <f t="shared" si="1127"/>
        <v>30</v>
      </c>
      <c r="W4519" s="10" t="str">
        <f t="shared" si="1128"/>
        <v>Thrale Street</v>
      </c>
      <c r="X4519" s="10" t="str">
        <f t="shared" si="1129"/>
        <v>et</v>
      </c>
      <c r="Y4519" s="10" t="str">
        <f t="shared" si="1130"/>
        <v>Thrale Street</v>
      </c>
      <c r="Z4519" s="10" t="str">
        <f t="shared" si="1131"/>
        <v>Rowland'S Castle</v>
      </c>
      <c r="AA4519" s="10" t="str">
        <f t="shared" si="1132"/>
        <v>WC</v>
      </c>
      <c r="AB4519" s="11" t="str">
        <f t="shared" si="1133"/>
        <v>44087</v>
      </c>
      <c r="AC4519" s="10" t="str">
        <f t="shared" si="1134"/>
        <v>8</v>
      </c>
      <c r="AD4519" s="10" t="str">
        <f t="shared" si="1135"/>
        <v>A3</v>
      </c>
      <c r="AE4519" s="12" t="str">
        <f t="shared" si="1136"/>
        <v/>
      </c>
    </row>
    <row r="4520" spans="1:31" x14ac:dyDescent="0.25">
      <c r="A4520" s="5">
        <v>4645</v>
      </c>
      <c r="B4520" s="6" t="s">
        <v>7507</v>
      </c>
      <c r="C4520" s="6" t="s">
        <v>4223</v>
      </c>
      <c r="D4520" s="6" t="s">
        <v>28</v>
      </c>
      <c r="E4520" s="6" t="s">
        <v>29</v>
      </c>
      <c r="F4520" s="6">
        <v>90</v>
      </c>
      <c r="G4520" s="6" t="s">
        <v>9747</v>
      </c>
      <c r="H4520" s="6" t="s">
        <v>7990</v>
      </c>
      <c r="I4520" s="6" t="s">
        <v>291</v>
      </c>
      <c r="J4520" s="7">
        <v>43855</v>
      </c>
      <c r="K4520" s="6">
        <v>68</v>
      </c>
      <c r="L4520" s="6" t="s">
        <v>99</v>
      </c>
      <c r="M4520" s="8"/>
      <c r="O4520">
        <f t="shared" si="1137"/>
        <v>0</v>
      </c>
      <c r="Q4520" s="5" t="str">
        <f t="shared" si="1122"/>
        <v>4645</v>
      </c>
      <c r="R4520" s="6" t="str">
        <f t="shared" si="1123"/>
        <v>Chi</v>
      </c>
      <c r="S4520" s="6" t="str">
        <f t="shared" si="1124"/>
        <v>Mora</v>
      </c>
      <c r="T4520" s="6" t="str">
        <f t="shared" si="1125"/>
        <v>Mr</v>
      </c>
      <c r="U4520" s="6" t="str">
        <f t="shared" si="1126"/>
        <v>M</v>
      </c>
      <c r="V4520" s="6" t="str">
        <f t="shared" si="1127"/>
        <v>90</v>
      </c>
      <c r="W4520" s="6" t="str">
        <f t="shared" si="1128"/>
        <v>Thrawl Street</v>
      </c>
      <c r="X4520" s="6" t="str">
        <f t="shared" si="1129"/>
        <v>et</v>
      </c>
      <c r="Y4520" s="6" t="str">
        <f t="shared" si="1130"/>
        <v>Thrawl Street</v>
      </c>
      <c r="Z4520" s="6" t="str">
        <f t="shared" si="1131"/>
        <v>Isle Of Harris</v>
      </c>
      <c r="AA4520" s="6" t="str">
        <f t="shared" si="1132"/>
        <v>HS</v>
      </c>
      <c r="AB4520" s="7" t="str">
        <f t="shared" si="1133"/>
        <v>43855</v>
      </c>
      <c r="AC4520" s="6" t="str">
        <f t="shared" si="1134"/>
        <v>68</v>
      </c>
      <c r="AD4520" s="6" t="str">
        <f t="shared" si="1135"/>
        <v>E</v>
      </c>
      <c r="AE4520" s="8" t="str">
        <f t="shared" si="1136"/>
        <v/>
      </c>
    </row>
    <row r="4521" spans="1:31" x14ac:dyDescent="0.25">
      <c r="A4521" s="9">
        <v>4646</v>
      </c>
      <c r="B4521" s="10" t="s">
        <v>4633</v>
      </c>
      <c r="C4521" s="10" t="s">
        <v>6398</v>
      </c>
      <c r="D4521" s="10" t="s">
        <v>28</v>
      </c>
      <c r="E4521" s="10" t="s">
        <v>29</v>
      </c>
      <c r="F4521" s="10">
        <v>90</v>
      </c>
      <c r="G4521" s="10" t="s">
        <v>9748</v>
      </c>
      <c r="H4521" s="10" t="s">
        <v>2035</v>
      </c>
      <c r="I4521" s="10" t="s">
        <v>38</v>
      </c>
      <c r="J4521" s="11">
        <v>44014</v>
      </c>
      <c r="K4521" s="10">
        <v>37</v>
      </c>
      <c r="L4521" s="10" t="s">
        <v>52</v>
      </c>
      <c r="M4521" s="12"/>
      <c r="O4521">
        <f t="shared" si="1137"/>
        <v>0</v>
      </c>
      <c r="Q4521" s="9" t="str">
        <f t="shared" si="1122"/>
        <v>4646</v>
      </c>
      <c r="R4521" s="10" t="str">
        <f t="shared" si="1123"/>
        <v>Cory</v>
      </c>
      <c r="S4521" s="10" t="str">
        <f t="shared" si="1124"/>
        <v>Ochoa</v>
      </c>
      <c r="T4521" s="10" t="str">
        <f t="shared" si="1125"/>
        <v>Mr</v>
      </c>
      <c r="U4521" s="10" t="str">
        <f t="shared" si="1126"/>
        <v>M</v>
      </c>
      <c r="V4521" s="10" t="str">
        <f t="shared" si="1127"/>
        <v>90</v>
      </c>
      <c r="W4521" s="10" t="str">
        <f t="shared" si="1128"/>
        <v>Three Crane</v>
      </c>
      <c r="X4521" s="10" t="str">
        <f t="shared" si="1129"/>
        <v>ne</v>
      </c>
      <c r="Y4521" s="10" t="str">
        <f t="shared" si="1130"/>
        <v>Three Crane</v>
      </c>
      <c r="Z4521" s="10" t="str">
        <f t="shared" si="1131"/>
        <v>Dungannon</v>
      </c>
      <c r="AA4521" s="10" t="str">
        <f t="shared" si="1132"/>
        <v>RM</v>
      </c>
      <c r="AB4521" s="11" t="str">
        <f t="shared" si="1133"/>
        <v>44014</v>
      </c>
      <c r="AC4521" s="10" t="str">
        <f t="shared" si="1134"/>
        <v>37</v>
      </c>
      <c r="AD4521" s="10" t="str">
        <f t="shared" si="1135"/>
        <v>A1</v>
      </c>
      <c r="AE4521" s="12" t="str">
        <f t="shared" si="1136"/>
        <v/>
      </c>
    </row>
    <row r="4522" spans="1:31" x14ac:dyDescent="0.25">
      <c r="A4522" s="5">
        <v>4647</v>
      </c>
      <c r="B4522" s="6" t="s">
        <v>9749</v>
      </c>
      <c r="C4522" s="6" t="s">
        <v>4603</v>
      </c>
      <c r="D4522" s="6" t="s">
        <v>49</v>
      </c>
      <c r="E4522" s="6" t="s">
        <v>16</v>
      </c>
      <c r="F4522" s="6">
        <v>90</v>
      </c>
      <c r="G4522" s="6" t="s">
        <v>9750</v>
      </c>
      <c r="H4522" s="6" t="s">
        <v>4571</v>
      </c>
      <c r="I4522" s="6" t="s">
        <v>32</v>
      </c>
      <c r="J4522" s="7">
        <v>43886</v>
      </c>
      <c r="K4522" s="6">
        <v>68</v>
      </c>
      <c r="L4522" s="6" t="s">
        <v>39</v>
      </c>
      <c r="M4522" s="8"/>
      <c r="O4522">
        <f t="shared" si="1137"/>
        <v>0</v>
      </c>
      <c r="Q4522" s="5" t="str">
        <f t="shared" si="1122"/>
        <v>4647</v>
      </c>
      <c r="R4522" s="6" t="str">
        <f t="shared" si="1123"/>
        <v>Rivka</v>
      </c>
      <c r="S4522" s="6" t="str">
        <f t="shared" si="1124"/>
        <v>Bridges</v>
      </c>
      <c r="T4522" s="6" t="str">
        <f t="shared" si="1125"/>
        <v>Miss</v>
      </c>
      <c r="U4522" s="6" t="str">
        <f t="shared" si="1126"/>
        <v>F</v>
      </c>
      <c r="V4522" s="6" t="str">
        <f t="shared" si="1127"/>
        <v>90</v>
      </c>
      <c r="W4522" s="6" t="str">
        <f t="shared" si="1128"/>
        <v>Three Cups</v>
      </c>
      <c r="X4522" s="6" t="str">
        <f t="shared" si="1129"/>
        <v>ps</v>
      </c>
      <c r="Y4522" s="6" t="str">
        <f t="shared" si="1130"/>
        <v>Three Cups</v>
      </c>
      <c r="Z4522" s="6" t="str">
        <f t="shared" si="1131"/>
        <v>West Bromwich</v>
      </c>
      <c r="AA4522" s="6" t="str">
        <f t="shared" si="1132"/>
        <v>WC</v>
      </c>
      <c r="AB4522" s="7" t="str">
        <f t="shared" si="1133"/>
        <v>43886</v>
      </c>
      <c r="AC4522" s="6" t="str">
        <f t="shared" si="1134"/>
        <v>68</v>
      </c>
      <c r="AD4522" s="6" t="str">
        <f t="shared" si="1135"/>
        <v>C1</v>
      </c>
      <c r="AE4522" s="8" t="str">
        <f t="shared" si="1136"/>
        <v/>
      </c>
    </row>
    <row r="4523" spans="1:31" x14ac:dyDescent="0.25">
      <c r="A4523" s="9">
        <v>4648</v>
      </c>
      <c r="B4523" s="10" t="s">
        <v>5776</v>
      </c>
      <c r="C4523" s="10" t="s">
        <v>7749</v>
      </c>
      <c r="D4523" s="10" t="s">
        <v>28</v>
      </c>
      <c r="E4523" s="10" t="s">
        <v>29</v>
      </c>
      <c r="F4523" s="10">
        <v>30</v>
      </c>
      <c r="G4523" s="10" t="s">
        <v>9751</v>
      </c>
      <c r="H4523" s="10" t="s">
        <v>5727</v>
      </c>
      <c r="I4523" s="10" t="s">
        <v>122</v>
      </c>
      <c r="J4523" s="11">
        <v>44453</v>
      </c>
      <c r="K4523" s="10">
        <v>55</v>
      </c>
      <c r="L4523" s="10" t="s">
        <v>62</v>
      </c>
      <c r="M4523" s="12"/>
      <c r="O4523">
        <f t="shared" si="1137"/>
        <v>0</v>
      </c>
      <c r="Q4523" s="9" t="str">
        <f t="shared" si="1122"/>
        <v>4648</v>
      </c>
      <c r="R4523" s="10" t="str">
        <f t="shared" si="1123"/>
        <v>Charles</v>
      </c>
      <c r="S4523" s="10" t="str">
        <f t="shared" si="1124"/>
        <v>Holden</v>
      </c>
      <c r="T4523" s="10" t="str">
        <f t="shared" si="1125"/>
        <v>Mr</v>
      </c>
      <c r="U4523" s="10" t="str">
        <f t="shared" si="1126"/>
        <v>M</v>
      </c>
      <c r="V4523" s="10" t="str">
        <f t="shared" si="1127"/>
        <v>30</v>
      </c>
      <c r="W4523" s="10" t="str">
        <f t="shared" si="1128"/>
        <v>Three Tuns</v>
      </c>
      <c r="X4523" s="10" t="str">
        <f t="shared" si="1129"/>
        <v>ns</v>
      </c>
      <c r="Y4523" s="10" t="str">
        <f t="shared" si="1130"/>
        <v>Three Tuns</v>
      </c>
      <c r="Z4523" s="10" t="str">
        <f t="shared" si="1131"/>
        <v>Leigh-On-Sea</v>
      </c>
      <c r="AA4523" s="10" t="str">
        <f t="shared" si="1132"/>
        <v>WN</v>
      </c>
      <c r="AB4523" s="11" t="str">
        <f t="shared" si="1133"/>
        <v>44453</v>
      </c>
      <c r="AC4523" s="10" t="str">
        <f t="shared" si="1134"/>
        <v>55</v>
      </c>
      <c r="AD4523" s="10" t="str">
        <f t="shared" si="1135"/>
        <v>C4</v>
      </c>
      <c r="AE4523" s="12" t="str">
        <f t="shared" si="1136"/>
        <v/>
      </c>
    </row>
    <row r="4524" spans="1:31" x14ac:dyDescent="0.25">
      <c r="A4524" s="5">
        <v>4649</v>
      </c>
      <c r="B4524" s="6" t="s">
        <v>2956</v>
      </c>
      <c r="C4524" s="6" t="s">
        <v>1039</v>
      </c>
      <c r="D4524" s="6" t="s">
        <v>15</v>
      </c>
      <c r="E4524" s="6" t="s">
        <v>16</v>
      </c>
      <c r="F4524" s="6">
        <v>30</v>
      </c>
      <c r="G4524" s="6" t="s">
        <v>9751</v>
      </c>
      <c r="H4524" s="6" t="s">
        <v>2623</v>
      </c>
      <c r="I4524" s="6" t="s">
        <v>32</v>
      </c>
      <c r="J4524" s="7">
        <v>44385</v>
      </c>
      <c r="K4524" s="6">
        <v>13</v>
      </c>
      <c r="L4524" s="6" t="s">
        <v>68</v>
      </c>
      <c r="M4524" s="8"/>
      <c r="O4524">
        <f t="shared" si="1137"/>
        <v>0</v>
      </c>
      <c r="Q4524" s="5" t="str">
        <f t="shared" si="1122"/>
        <v>4649</v>
      </c>
      <c r="R4524" s="6" t="str">
        <f t="shared" si="1123"/>
        <v>Madie</v>
      </c>
      <c r="S4524" s="6" t="str">
        <f t="shared" si="1124"/>
        <v>Pratt</v>
      </c>
      <c r="T4524" s="6" t="str">
        <f t="shared" si="1125"/>
        <v>Mrs</v>
      </c>
      <c r="U4524" s="6" t="str">
        <f t="shared" si="1126"/>
        <v>F</v>
      </c>
      <c r="V4524" s="6" t="str">
        <f t="shared" si="1127"/>
        <v>30</v>
      </c>
      <c r="W4524" s="6" t="str">
        <f t="shared" si="1128"/>
        <v>Three Tuns</v>
      </c>
      <c r="X4524" s="6" t="str">
        <f t="shared" si="1129"/>
        <v>ns</v>
      </c>
      <c r="Y4524" s="6" t="str">
        <f t="shared" si="1130"/>
        <v>Three Tuns</v>
      </c>
      <c r="Z4524" s="6" t="str">
        <f t="shared" si="1131"/>
        <v>Nottinghamshire</v>
      </c>
      <c r="AA4524" s="6" t="str">
        <f t="shared" si="1132"/>
        <v>WC</v>
      </c>
      <c r="AB4524" s="7" t="str">
        <f t="shared" si="1133"/>
        <v>44385</v>
      </c>
      <c r="AC4524" s="6" t="str">
        <f t="shared" si="1134"/>
        <v>13</v>
      </c>
      <c r="AD4524" s="6" t="str">
        <f t="shared" si="1135"/>
        <v>A2</v>
      </c>
      <c r="AE4524" s="8" t="str">
        <f t="shared" si="1136"/>
        <v/>
      </c>
    </row>
    <row r="4525" spans="1:31" x14ac:dyDescent="0.25">
      <c r="A4525" s="9">
        <v>4650</v>
      </c>
      <c r="B4525" s="10" t="s">
        <v>9752</v>
      </c>
      <c r="C4525" s="10" t="s">
        <v>935</v>
      </c>
      <c r="D4525" s="10" t="s">
        <v>49</v>
      </c>
      <c r="E4525" s="10" t="s">
        <v>16</v>
      </c>
      <c r="F4525" s="10">
        <v>60</v>
      </c>
      <c r="G4525" s="10" t="s">
        <v>9753</v>
      </c>
      <c r="H4525" s="10" t="s">
        <v>2589</v>
      </c>
      <c r="I4525" s="10" t="s">
        <v>25</v>
      </c>
      <c r="J4525" s="11">
        <v>44304</v>
      </c>
      <c r="K4525" s="10">
        <v>67</v>
      </c>
      <c r="L4525" s="10" t="s">
        <v>33</v>
      </c>
      <c r="M4525" s="12"/>
      <c r="O4525">
        <f t="shared" si="1137"/>
        <v>0</v>
      </c>
      <c r="Q4525" s="9" t="str">
        <f t="shared" si="1122"/>
        <v>4650</v>
      </c>
      <c r="R4525" s="10" t="str">
        <f t="shared" si="1123"/>
        <v>Alice</v>
      </c>
      <c r="S4525" s="10" t="str">
        <f t="shared" si="1124"/>
        <v>Fontenot</v>
      </c>
      <c r="T4525" s="10" t="str">
        <f t="shared" si="1125"/>
        <v>Miss</v>
      </c>
      <c r="U4525" s="10" t="str">
        <f t="shared" si="1126"/>
        <v>F</v>
      </c>
      <c r="V4525" s="10" t="str">
        <f t="shared" si="1127"/>
        <v>60</v>
      </c>
      <c r="W4525" s="10" t="str">
        <f t="shared" si="1128"/>
        <v>Three Turks</v>
      </c>
      <c r="X4525" s="10" t="str">
        <f t="shared" si="1129"/>
        <v>ks</v>
      </c>
      <c r="Y4525" s="10" t="str">
        <f t="shared" si="1130"/>
        <v>Three Turks</v>
      </c>
      <c r="Z4525" s="10" t="str">
        <f t="shared" si="1131"/>
        <v>Holywood</v>
      </c>
      <c r="AA4525" s="10" t="str">
        <f t="shared" si="1132"/>
        <v>HG</v>
      </c>
      <c r="AB4525" s="11" t="str">
        <f t="shared" si="1133"/>
        <v>44304</v>
      </c>
      <c r="AC4525" s="10" t="str">
        <f t="shared" si="1134"/>
        <v>67</v>
      </c>
      <c r="AD4525" s="10" t="str">
        <f t="shared" si="1135"/>
        <v>A3</v>
      </c>
      <c r="AE4525" s="12" t="str">
        <f t="shared" si="1136"/>
        <v/>
      </c>
    </row>
    <row r="4526" spans="1:31" x14ac:dyDescent="0.25">
      <c r="A4526" s="5">
        <v>4651</v>
      </c>
      <c r="B4526" s="6" t="s">
        <v>9754</v>
      </c>
      <c r="C4526" s="6" t="s">
        <v>3056</v>
      </c>
      <c r="D4526" s="6" t="s">
        <v>15</v>
      </c>
      <c r="E4526" s="6" t="s">
        <v>16</v>
      </c>
      <c r="F4526" s="6">
        <v>90</v>
      </c>
      <c r="G4526" s="6" t="s">
        <v>9755</v>
      </c>
      <c r="H4526" s="6" t="s">
        <v>2217</v>
      </c>
      <c r="I4526" s="6" t="s">
        <v>38</v>
      </c>
      <c r="J4526" s="7">
        <v>43492</v>
      </c>
      <c r="K4526" s="6">
        <v>51</v>
      </c>
      <c r="L4526" s="6" t="s">
        <v>99</v>
      </c>
      <c r="M4526" s="8"/>
      <c r="O4526">
        <f t="shared" si="1137"/>
        <v>0</v>
      </c>
      <c r="Q4526" s="5" t="str">
        <f t="shared" si="1122"/>
        <v>4651</v>
      </c>
      <c r="R4526" s="6" t="str">
        <f t="shared" si="1123"/>
        <v>Chantel</v>
      </c>
      <c r="S4526" s="6" t="str">
        <f t="shared" si="1124"/>
        <v>Malone</v>
      </c>
      <c r="T4526" s="6" t="str">
        <f t="shared" si="1125"/>
        <v>Mrs</v>
      </c>
      <c r="U4526" s="6" t="str">
        <f t="shared" si="1126"/>
        <v>F</v>
      </c>
      <c r="V4526" s="6" t="str">
        <f t="shared" si="1127"/>
        <v>90</v>
      </c>
      <c r="W4526" s="6" t="str">
        <f t="shared" si="1128"/>
        <v>Throgmorton Chambers</v>
      </c>
      <c r="X4526" s="6" t="str">
        <f t="shared" si="1129"/>
        <v>rs</v>
      </c>
      <c r="Y4526" s="6" t="str">
        <f t="shared" si="1130"/>
        <v>Throgmorton Chambers</v>
      </c>
      <c r="Z4526" s="6" t="str">
        <f t="shared" si="1131"/>
        <v>Doune</v>
      </c>
      <c r="AA4526" s="6" t="str">
        <f t="shared" si="1132"/>
        <v>RM</v>
      </c>
      <c r="AB4526" s="7" t="str">
        <f t="shared" si="1133"/>
        <v>43492</v>
      </c>
      <c r="AC4526" s="6" t="str">
        <f t="shared" si="1134"/>
        <v>51</v>
      </c>
      <c r="AD4526" s="6" t="str">
        <f t="shared" si="1135"/>
        <v>E</v>
      </c>
      <c r="AE4526" s="8" t="str">
        <f t="shared" si="1136"/>
        <v/>
      </c>
    </row>
    <row r="4527" spans="1:31" x14ac:dyDescent="0.25">
      <c r="A4527" s="9">
        <v>4652</v>
      </c>
      <c r="B4527" s="10" t="s">
        <v>8119</v>
      </c>
      <c r="C4527" s="10" t="s">
        <v>2932</v>
      </c>
      <c r="D4527" s="10" t="s">
        <v>15</v>
      </c>
      <c r="E4527" s="10" t="s">
        <v>16</v>
      </c>
      <c r="F4527" s="10">
        <v>90</v>
      </c>
      <c r="G4527" s="10" t="s">
        <v>9756</v>
      </c>
      <c r="H4527" s="10" t="s">
        <v>3661</v>
      </c>
      <c r="I4527" s="10" t="s">
        <v>773</v>
      </c>
      <c r="J4527" s="11">
        <v>44514</v>
      </c>
      <c r="K4527" s="10">
        <v>4</v>
      </c>
      <c r="L4527" s="10" t="s">
        <v>157</v>
      </c>
      <c r="M4527" s="12"/>
      <c r="O4527">
        <f t="shared" si="1137"/>
        <v>0</v>
      </c>
      <c r="Q4527" s="9" t="str">
        <f t="shared" si="1122"/>
        <v>4652</v>
      </c>
      <c r="R4527" s="10" t="str">
        <f t="shared" si="1123"/>
        <v>Sang</v>
      </c>
      <c r="S4527" s="10" t="str">
        <f t="shared" si="1124"/>
        <v>Patton</v>
      </c>
      <c r="T4527" s="10" t="str">
        <f t="shared" si="1125"/>
        <v>Mrs</v>
      </c>
      <c r="U4527" s="10" t="str">
        <f t="shared" si="1126"/>
        <v>F</v>
      </c>
      <c r="V4527" s="10" t="str">
        <f t="shared" si="1127"/>
        <v>90</v>
      </c>
      <c r="W4527" s="10" t="str">
        <f t="shared" si="1128"/>
        <v>Throwley Close</v>
      </c>
      <c r="X4527" s="10" t="str">
        <f t="shared" si="1129"/>
        <v>se</v>
      </c>
      <c r="Y4527" s="10" t="str">
        <f t="shared" si="1130"/>
        <v>Throwley Close</v>
      </c>
      <c r="Z4527" s="10" t="str">
        <f t="shared" si="1131"/>
        <v>Battle</v>
      </c>
      <c r="AA4527" s="10" t="str">
        <f t="shared" si="1132"/>
        <v>WF</v>
      </c>
      <c r="AB4527" s="11" t="str">
        <f t="shared" si="1133"/>
        <v>44514</v>
      </c>
      <c r="AC4527" s="10" t="str">
        <f t="shared" si="1134"/>
        <v>4</v>
      </c>
      <c r="AD4527" s="10" t="str">
        <f t="shared" si="1135"/>
        <v>C3</v>
      </c>
      <c r="AE4527" s="12" t="str">
        <f t="shared" si="1136"/>
        <v/>
      </c>
    </row>
    <row r="4528" spans="1:31" x14ac:dyDescent="0.25">
      <c r="A4528" s="5">
        <v>4653</v>
      </c>
      <c r="B4528" s="6" t="s">
        <v>9757</v>
      </c>
      <c r="C4528" s="6" t="s">
        <v>7150</v>
      </c>
      <c r="D4528" s="6" t="s">
        <v>49</v>
      </c>
      <c r="E4528" s="6" t="s">
        <v>16</v>
      </c>
      <c r="F4528" s="6">
        <v>60</v>
      </c>
      <c r="G4528" s="6" t="s">
        <v>9758</v>
      </c>
      <c r="H4528" s="6" t="s">
        <v>2341</v>
      </c>
      <c r="I4528" s="6" t="s">
        <v>32</v>
      </c>
      <c r="J4528" s="7">
        <v>43723</v>
      </c>
      <c r="K4528" s="6">
        <v>19</v>
      </c>
      <c r="L4528" s="6" t="s">
        <v>33</v>
      </c>
      <c r="M4528" s="8"/>
      <c r="O4528">
        <f t="shared" si="1137"/>
        <v>0</v>
      </c>
      <c r="Q4528" s="5" t="str">
        <f t="shared" si="1122"/>
        <v>4653</v>
      </c>
      <c r="R4528" s="6" t="str">
        <f t="shared" si="1123"/>
        <v>Melida</v>
      </c>
      <c r="S4528" s="6" t="str">
        <f t="shared" si="1124"/>
        <v>Mobley</v>
      </c>
      <c r="T4528" s="6" t="str">
        <f t="shared" si="1125"/>
        <v>Miss</v>
      </c>
      <c r="U4528" s="6" t="str">
        <f t="shared" si="1126"/>
        <v>F</v>
      </c>
      <c r="V4528" s="6" t="str">
        <f t="shared" si="1127"/>
        <v>60</v>
      </c>
      <c r="W4528" s="6" t="str">
        <f t="shared" si="1128"/>
        <v>Thurliegh Road</v>
      </c>
      <c r="X4528" s="6" t="str">
        <f t="shared" si="1129"/>
        <v>ad</v>
      </c>
      <c r="Y4528" s="6" t="str">
        <f t="shared" si="1130"/>
        <v>Thurliegh Road</v>
      </c>
      <c r="Z4528" s="6" t="str">
        <f t="shared" si="1131"/>
        <v>Melrose</v>
      </c>
      <c r="AA4528" s="6" t="str">
        <f t="shared" si="1132"/>
        <v>WC</v>
      </c>
      <c r="AB4528" s="7" t="str">
        <f t="shared" si="1133"/>
        <v>43723</v>
      </c>
      <c r="AC4528" s="6" t="str">
        <f t="shared" si="1134"/>
        <v>19</v>
      </c>
      <c r="AD4528" s="6" t="str">
        <f t="shared" si="1135"/>
        <v>A3</v>
      </c>
      <c r="AE4528" s="8" t="str">
        <f t="shared" si="1136"/>
        <v/>
      </c>
    </row>
    <row r="4529" spans="1:31" x14ac:dyDescent="0.25">
      <c r="A4529" s="9">
        <v>4654</v>
      </c>
      <c r="B4529" s="10" t="s">
        <v>9759</v>
      </c>
      <c r="C4529" s="10" t="s">
        <v>1843</v>
      </c>
      <c r="D4529" s="10" t="s">
        <v>49</v>
      </c>
      <c r="E4529" s="10" t="s">
        <v>16</v>
      </c>
      <c r="F4529" s="10">
        <v>30</v>
      </c>
      <c r="G4529" s="10" t="s">
        <v>9758</v>
      </c>
      <c r="H4529" s="10" t="s">
        <v>2883</v>
      </c>
      <c r="I4529" s="10" t="s">
        <v>32</v>
      </c>
      <c r="J4529" s="11">
        <v>44112</v>
      </c>
      <c r="K4529" s="10">
        <v>48</v>
      </c>
      <c r="L4529" s="10" t="s">
        <v>78</v>
      </c>
      <c r="M4529" s="12"/>
      <c r="O4529">
        <f t="shared" si="1137"/>
        <v>0</v>
      </c>
      <c r="Q4529" s="9" t="str">
        <f t="shared" si="1122"/>
        <v>4654</v>
      </c>
      <c r="R4529" s="10" t="str">
        <f t="shared" si="1123"/>
        <v>Phylis</v>
      </c>
      <c r="S4529" s="10" t="str">
        <f t="shared" si="1124"/>
        <v>Lee</v>
      </c>
      <c r="T4529" s="10" t="str">
        <f t="shared" si="1125"/>
        <v>Miss</v>
      </c>
      <c r="U4529" s="10" t="str">
        <f t="shared" si="1126"/>
        <v>F</v>
      </c>
      <c r="V4529" s="10" t="str">
        <f t="shared" si="1127"/>
        <v>30</v>
      </c>
      <c r="W4529" s="10" t="str">
        <f t="shared" si="1128"/>
        <v>Thurliegh Road</v>
      </c>
      <c r="X4529" s="10" t="str">
        <f t="shared" si="1129"/>
        <v>ad</v>
      </c>
      <c r="Y4529" s="10" t="str">
        <f t="shared" si="1130"/>
        <v>Thurliegh Road</v>
      </c>
      <c r="Z4529" s="10" t="str">
        <f t="shared" si="1131"/>
        <v>Taunton</v>
      </c>
      <c r="AA4529" s="10" t="str">
        <f t="shared" si="1132"/>
        <v>WC</v>
      </c>
      <c r="AB4529" s="11" t="str">
        <f t="shared" si="1133"/>
        <v>44112</v>
      </c>
      <c r="AC4529" s="10" t="str">
        <f t="shared" si="1134"/>
        <v>48</v>
      </c>
      <c r="AD4529" s="10" t="str">
        <f t="shared" si="1135"/>
        <v>C2</v>
      </c>
      <c r="AE4529" s="12" t="str">
        <f t="shared" si="1136"/>
        <v/>
      </c>
    </row>
    <row r="4530" spans="1:31" x14ac:dyDescent="0.25">
      <c r="A4530" s="5">
        <v>4655</v>
      </c>
      <c r="B4530" s="6" t="s">
        <v>9760</v>
      </c>
      <c r="C4530" s="6" t="s">
        <v>1461</v>
      </c>
      <c r="D4530" s="6" t="s">
        <v>15</v>
      </c>
      <c r="E4530" s="6" t="s">
        <v>16</v>
      </c>
      <c r="F4530" s="6">
        <v>60</v>
      </c>
      <c r="G4530" s="6" t="s">
        <v>9761</v>
      </c>
      <c r="H4530" s="6" t="s">
        <v>3434</v>
      </c>
      <c r="I4530" s="6" t="s">
        <v>32</v>
      </c>
      <c r="J4530" s="7">
        <v>44134</v>
      </c>
      <c r="K4530" s="6">
        <v>69</v>
      </c>
      <c r="L4530" s="6" t="s">
        <v>39</v>
      </c>
      <c r="M4530" s="8"/>
      <c r="O4530">
        <f t="shared" si="1137"/>
        <v>0</v>
      </c>
      <c r="Q4530" s="5" t="str">
        <f t="shared" si="1122"/>
        <v>4655</v>
      </c>
      <c r="R4530" s="6" t="str">
        <f t="shared" si="1123"/>
        <v>Elanor</v>
      </c>
      <c r="S4530" s="6" t="str">
        <f t="shared" si="1124"/>
        <v>Ambrose</v>
      </c>
      <c r="T4530" s="6" t="str">
        <f t="shared" si="1125"/>
        <v>Mrs</v>
      </c>
      <c r="U4530" s="6" t="str">
        <f t="shared" si="1126"/>
        <v>F</v>
      </c>
      <c r="V4530" s="6" t="str">
        <f t="shared" si="1127"/>
        <v>60</v>
      </c>
      <c r="W4530" s="6" t="str">
        <f t="shared" si="1128"/>
        <v>Thurloe Place</v>
      </c>
      <c r="X4530" s="6" t="str">
        <f t="shared" si="1129"/>
        <v>ce</v>
      </c>
      <c r="Y4530" s="6" t="str">
        <f t="shared" si="1130"/>
        <v>Thurloe Place</v>
      </c>
      <c r="Z4530" s="6" t="str">
        <f t="shared" si="1131"/>
        <v>Tredegar</v>
      </c>
      <c r="AA4530" s="6" t="str">
        <f t="shared" si="1132"/>
        <v>WC</v>
      </c>
      <c r="AB4530" s="7" t="str">
        <f t="shared" si="1133"/>
        <v>44134</v>
      </c>
      <c r="AC4530" s="6" t="str">
        <f t="shared" si="1134"/>
        <v>69</v>
      </c>
      <c r="AD4530" s="6" t="str">
        <f t="shared" si="1135"/>
        <v>C1</v>
      </c>
      <c r="AE4530" s="8" t="str">
        <f t="shared" si="1136"/>
        <v/>
      </c>
    </row>
    <row r="4531" spans="1:31" x14ac:dyDescent="0.25">
      <c r="A4531" s="9">
        <v>4656</v>
      </c>
      <c r="B4531" s="10" t="s">
        <v>8441</v>
      </c>
      <c r="C4531" s="10" t="s">
        <v>231</v>
      </c>
      <c r="D4531" s="10" t="s">
        <v>90</v>
      </c>
      <c r="E4531" s="10" t="s">
        <v>16</v>
      </c>
      <c r="F4531" s="10">
        <v>90</v>
      </c>
      <c r="G4531" s="10" t="s">
        <v>9762</v>
      </c>
      <c r="H4531" s="10" t="s">
        <v>651</v>
      </c>
      <c r="I4531" s="10" t="s">
        <v>32</v>
      </c>
      <c r="J4531" s="11">
        <v>43477</v>
      </c>
      <c r="K4531" s="10">
        <v>57</v>
      </c>
      <c r="L4531" s="10" t="s">
        <v>157</v>
      </c>
      <c r="M4531" s="12"/>
      <c r="O4531">
        <f t="shared" si="1137"/>
        <v>0</v>
      </c>
      <c r="Q4531" s="9" t="str">
        <f t="shared" si="1122"/>
        <v>4656</v>
      </c>
      <c r="R4531" s="10" t="str">
        <f t="shared" si="1123"/>
        <v>Latarsha</v>
      </c>
      <c r="S4531" s="10" t="str">
        <f t="shared" si="1124"/>
        <v>Vogt</v>
      </c>
      <c r="T4531" s="10" t="str">
        <f t="shared" si="1125"/>
        <v>Dr</v>
      </c>
      <c r="U4531" s="10" t="str">
        <f t="shared" si="1126"/>
        <v>F</v>
      </c>
      <c r="V4531" s="10" t="str">
        <f t="shared" si="1127"/>
        <v>90</v>
      </c>
      <c r="W4531" s="10" t="str">
        <f t="shared" si="1128"/>
        <v>Thursa Terrace</v>
      </c>
      <c r="X4531" s="10" t="str">
        <f t="shared" si="1129"/>
        <v>ce</v>
      </c>
      <c r="Y4531" s="10" t="str">
        <f t="shared" si="1130"/>
        <v>Thursa Terrace</v>
      </c>
      <c r="Z4531" s="10" t="str">
        <f t="shared" si="1131"/>
        <v>London</v>
      </c>
      <c r="AA4531" s="10" t="str">
        <f t="shared" si="1132"/>
        <v>WC</v>
      </c>
      <c r="AB4531" s="11" t="str">
        <f t="shared" si="1133"/>
        <v>43477</v>
      </c>
      <c r="AC4531" s="10" t="str">
        <f t="shared" si="1134"/>
        <v>57</v>
      </c>
      <c r="AD4531" s="10" t="str">
        <f t="shared" si="1135"/>
        <v>C3</v>
      </c>
      <c r="AE4531" s="12" t="str">
        <f t="shared" si="1136"/>
        <v/>
      </c>
    </row>
    <row r="4532" spans="1:31" x14ac:dyDescent="0.25">
      <c r="A4532" s="5">
        <v>4657</v>
      </c>
      <c r="B4532" s="6" t="s">
        <v>4752</v>
      </c>
      <c r="C4532" s="6" t="s">
        <v>2178</v>
      </c>
      <c r="D4532" s="6" t="s">
        <v>28</v>
      </c>
      <c r="E4532" s="6" t="s">
        <v>8033</v>
      </c>
      <c r="F4532" s="6">
        <v>90</v>
      </c>
      <c r="G4532" s="6" t="s">
        <v>9763</v>
      </c>
      <c r="H4532" s="6" t="s">
        <v>1788</v>
      </c>
      <c r="I4532" s="6" t="s">
        <v>176</v>
      </c>
      <c r="J4532" s="7">
        <v>44443</v>
      </c>
      <c r="K4532" s="6">
        <v>35</v>
      </c>
      <c r="L4532" s="6" t="s">
        <v>39</v>
      </c>
      <c r="M4532" s="8"/>
      <c r="O4532">
        <f t="shared" si="1137"/>
        <v>0</v>
      </c>
      <c r="Q4532" s="5" t="str">
        <f t="shared" si="1122"/>
        <v>4657</v>
      </c>
      <c r="R4532" s="6" t="str">
        <f t="shared" si="1123"/>
        <v>Oscar</v>
      </c>
      <c r="S4532" s="6" t="str">
        <f t="shared" si="1124"/>
        <v>Sewell</v>
      </c>
      <c r="T4532" s="6" t="str">
        <f t="shared" si="1125"/>
        <v>Mr</v>
      </c>
      <c r="U4532" s="6" t="str">
        <f t="shared" si="1126"/>
        <v>M</v>
      </c>
      <c r="V4532" s="6" t="str">
        <f t="shared" si="1127"/>
        <v>90</v>
      </c>
      <c r="W4532" s="6" t="str">
        <f t="shared" si="1128"/>
        <v>Thurso Street</v>
      </c>
      <c r="X4532" s="6" t="str">
        <f t="shared" si="1129"/>
        <v>et</v>
      </c>
      <c r="Y4532" s="6" t="str">
        <f t="shared" si="1130"/>
        <v>Thurso Street</v>
      </c>
      <c r="Z4532" s="6" t="str">
        <f t="shared" si="1131"/>
        <v>Corby</v>
      </c>
      <c r="AA4532" s="6" t="str">
        <f t="shared" si="1132"/>
        <v>CW</v>
      </c>
      <c r="AB4532" s="7" t="str">
        <f t="shared" si="1133"/>
        <v>44443</v>
      </c>
      <c r="AC4532" s="6" t="str">
        <f t="shared" si="1134"/>
        <v>35</v>
      </c>
      <c r="AD4532" s="6" t="str">
        <f t="shared" si="1135"/>
        <v>C1</v>
      </c>
      <c r="AE4532" s="8" t="str">
        <f t="shared" si="1136"/>
        <v/>
      </c>
    </row>
    <row r="4533" spans="1:31" x14ac:dyDescent="0.25">
      <c r="A4533" s="9">
        <v>4658</v>
      </c>
      <c r="B4533" s="10" t="s">
        <v>8155</v>
      </c>
      <c r="C4533" s="10" t="s">
        <v>9657</v>
      </c>
      <c r="D4533" s="10" t="s">
        <v>28</v>
      </c>
      <c r="E4533" s="10" t="s">
        <v>29</v>
      </c>
      <c r="F4533" s="10">
        <v>30</v>
      </c>
      <c r="G4533" s="10" t="s">
        <v>9764</v>
      </c>
      <c r="H4533" s="10" t="s">
        <v>3392</v>
      </c>
      <c r="I4533" s="10" t="s">
        <v>32</v>
      </c>
      <c r="J4533" s="11">
        <v>44174</v>
      </c>
      <c r="K4533" s="10">
        <v>77</v>
      </c>
      <c r="L4533" s="10" t="s">
        <v>52</v>
      </c>
      <c r="M4533" s="12"/>
      <c r="O4533">
        <f t="shared" si="1137"/>
        <v>0</v>
      </c>
      <c r="Q4533" s="9" t="str">
        <f t="shared" si="1122"/>
        <v>4658</v>
      </c>
      <c r="R4533" s="10" t="str">
        <f t="shared" si="1123"/>
        <v>Jospeh</v>
      </c>
      <c r="S4533" s="10" t="str">
        <f t="shared" si="1124"/>
        <v>Cummins</v>
      </c>
      <c r="T4533" s="10" t="str">
        <f t="shared" si="1125"/>
        <v>Mr</v>
      </c>
      <c r="U4533" s="10" t="str">
        <f t="shared" si="1126"/>
        <v>M</v>
      </c>
      <c r="V4533" s="10" t="str">
        <f t="shared" si="1127"/>
        <v>30</v>
      </c>
      <c r="W4533" s="10" t="str">
        <f t="shared" si="1128"/>
        <v>Thyra Grove</v>
      </c>
      <c r="X4533" s="10" t="str">
        <f t="shared" si="1129"/>
        <v>ve</v>
      </c>
      <c r="Y4533" s="10" t="str">
        <f t="shared" si="1130"/>
        <v>Thyra Grove</v>
      </c>
      <c r="Z4533" s="10" t="str">
        <f t="shared" si="1131"/>
        <v>Y Felinheli</v>
      </c>
      <c r="AA4533" s="10" t="str">
        <f t="shared" si="1132"/>
        <v>WC</v>
      </c>
      <c r="AB4533" s="11" t="str">
        <f t="shared" si="1133"/>
        <v>44174</v>
      </c>
      <c r="AC4533" s="10" t="str">
        <f t="shared" si="1134"/>
        <v>77</v>
      </c>
      <c r="AD4533" s="10" t="str">
        <f t="shared" si="1135"/>
        <v>A1</v>
      </c>
      <c r="AE4533" s="12" t="str">
        <f t="shared" si="1136"/>
        <v/>
      </c>
    </row>
    <row r="4534" spans="1:31" x14ac:dyDescent="0.25">
      <c r="A4534" s="5">
        <v>4659</v>
      </c>
      <c r="B4534" s="6" t="s">
        <v>3079</v>
      </c>
      <c r="C4534" s="6" t="s">
        <v>6300</v>
      </c>
      <c r="D4534" s="6" t="s">
        <v>28</v>
      </c>
      <c r="E4534" s="6" t="s">
        <v>29</v>
      </c>
      <c r="F4534" s="6">
        <v>90</v>
      </c>
      <c r="G4534" s="6" t="s">
        <v>9765</v>
      </c>
      <c r="H4534" s="6" t="s">
        <v>5624</v>
      </c>
      <c r="I4534" s="6" t="s">
        <v>881</v>
      </c>
      <c r="J4534" s="7">
        <v>43702</v>
      </c>
      <c r="K4534" s="6">
        <v>74</v>
      </c>
      <c r="L4534" s="6" t="s">
        <v>33</v>
      </c>
      <c r="M4534" s="8"/>
      <c r="O4534">
        <f t="shared" si="1137"/>
        <v>0</v>
      </c>
      <c r="Q4534" s="5" t="str">
        <f t="shared" si="1122"/>
        <v>4659</v>
      </c>
      <c r="R4534" s="6" t="str">
        <f t="shared" si="1123"/>
        <v>Lane</v>
      </c>
      <c r="S4534" s="6" t="str">
        <f t="shared" si="1124"/>
        <v>Guy</v>
      </c>
      <c r="T4534" s="6" t="str">
        <f t="shared" si="1125"/>
        <v>Mr</v>
      </c>
      <c r="U4534" s="6" t="str">
        <f t="shared" si="1126"/>
        <v>M</v>
      </c>
      <c r="V4534" s="6" t="str">
        <f t="shared" si="1127"/>
        <v>90</v>
      </c>
      <c r="W4534" s="6" t="str">
        <f t="shared" si="1128"/>
        <v>Tichborne Street</v>
      </c>
      <c r="X4534" s="6" t="str">
        <f t="shared" si="1129"/>
        <v>et</v>
      </c>
      <c r="Y4534" s="6" t="str">
        <f t="shared" si="1130"/>
        <v>Tichborne Street</v>
      </c>
      <c r="Z4534" s="6" t="str">
        <f t="shared" si="1131"/>
        <v>Immingham</v>
      </c>
      <c r="AA4534" s="6" t="str">
        <f t="shared" si="1132"/>
        <v>LS</v>
      </c>
      <c r="AB4534" s="7" t="str">
        <f t="shared" si="1133"/>
        <v>43702</v>
      </c>
      <c r="AC4534" s="6" t="str">
        <f t="shared" si="1134"/>
        <v>74</v>
      </c>
      <c r="AD4534" s="6" t="str">
        <f t="shared" si="1135"/>
        <v>A3</v>
      </c>
      <c r="AE4534" s="8" t="str">
        <f t="shared" si="1136"/>
        <v/>
      </c>
    </row>
    <row r="4535" spans="1:31" x14ac:dyDescent="0.25">
      <c r="A4535" s="9">
        <v>4660</v>
      </c>
      <c r="B4535" s="10" t="s">
        <v>8155</v>
      </c>
      <c r="C4535" s="10" t="s">
        <v>1805</v>
      </c>
      <c r="D4535" s="10" t="s">
        <v>28</v>
      </c>
      <c r="E4535" s="10" t="s">
        <v>29</v>
      </c>
      <c r="F4535" s="10">
        <v>60</v>
      </c>
      <c r="G4535" s="10" t="s">
        <v>9765</v>
      </c>
      <c r="H4535" s="10" t="s">
        <v>1377</v>
      </c>
      <c r="I4535" s="10" t="s">
        <v>32</v>
      </c>
      <c r="J4535" s="11">
        <v>43564</v>
      </c>
      <c r="K4535" s="10">
        <v>43</v>
      </c>
      <c r="L4535" s="10" t="s">
        <v>78</v>
      </c>
      <c r="M4535" s="12"/>
      <c r="O4535">
        <f t="shared" si="1137"/>
        <v>0</v>
      </c>
      <c r="Q4535" s="9" t="str">
        <f t="shared" si="1122"/>
        <v>4660</v>
      </c>
      <c r="R4535" s="10" t="str">
        <f t="shared" si="1123"/>
        <v>Jospeh</v>
      </c>
      <c r="S4535" s="10" t="str">
        <f t="shared" si="1124"/>
        <v>Ash</v>
      </c>
      <c r="T4535" s="10" t="str">
        <f t="shared" si="1125"/>
        <v>Mr</v>
      </c>
      <c r="U4535" s="10" t="str">
        <f t="shared" si="1126"/>
        <v>M</v>
      </c>
      <c r="V4535" s="10" t="str">
        <f t="shared" si="1127"/>
        <v>60</v>
      </c>
      <c r="W4535" s="10" t="str">
        <f t="shared" si="1128"/>
        <v>Tichborne Street</v>
      </c>
      <c r="X4535" s="10" t="str">
        <f t="shared" si="1129"/>
        <v>et</v>
      </c>
      <c r="Y4535" s="10" t="str">
        <f t="shared" si="1130"/>
        <v>Tichborne Street</v>
      </c>
      <c r="Z4535" s="10" t="str">
        <f t="shared" si="1131"/>
        <v>Stowmarket</v>
      </c>
      <c r="AA4535" s="10" t="str">
        <f t="shared" si="1132"/>
        <v>WC</v>
      </c>
      <c r="AB4535" s="11" t="str">
        <f t="shared" si="1133"/>
        <v>43564</v>
      </c>
      <c r="AC4535" s="10" t="str">
        <f t="shared" si="1134"/>
        <v>43</v>
      </c>
      <c r="AD4535" s="10" t="str">
        <f t="shared" si="1135"/>
        <v>C2</v>
      </c>
      <c r="AE4535" s="12" t="str">
        <f t="shared" si="1136"/>
        <v/>
      </c>
    </row>
    <row r="4536" spans="1:31" x14ac:dyDescent="0.25">
      <c r="A4536" s="5">
        <v>4661</v>
      </c>
      <c r="B4536" s="6" t="s">
        <v>7094</v>
      </c>
      <c r="C4536" s="6" t="s">
        <v>3359</v>
      </c>
      <c r="D4536" s="6" t="s">
        <v>28</v>
      </c>
      <c r="E4536" s="6" t="s">
        <v>29</v>
      </c>
      <c r="F4536" s="6">
        <v>60</v>
      </c>
      <c r="G4536" s="6" t="s">
        <v>9766</v>
      </c>
      <c r="H4536" s="6" t="s">
        <v>3849</v>
      </c>
      <c r="I4536" s="6" t="s">
        <v>2533</v>
      </c>
      <c r="J4536" s="7">
        <v>43508</v>
      </c>
      <c r="K4536" s="6">
        <v>32</v>
      </c>
      <c r="L4536" s="6" t="s">
        <v>78</v>
      </c>
      <c r="M4536" s="8"/>
      <c r="O4536">
        <f t="shared" si="1137"/>
        <v>0</v>
      </c>
      <c r="Q4536" s="5" t="str">
        <f t="shared" si="1122"/>
        <v>4661</v>
      </c>
      <c r="R4536" s="6" t="str">
        <f t="shared" si="1123"/>
        <v>Will</v>
      </c>
      <c r="S4536" s="6" t="str">
        <f t="shared" si="1124"/>
        <v>Grove</v>
      </c>
      <c r="T4536" s="6" t="str">
        <f t="shared" si="1125"/>
        <v>Mr</v>
      </c>
      <c r="U4536" s="6" t="str">
        <f t="shared" si="1126"/>
        <v>M</v>
      </c>
      <c r="V4536" s="6" t="str">
        <f t="shared" si="1127"/>
        <v>60</v>
      </c>
      <c r="W4536" s="6" t="str">
        <f t="shared" si="1128"/>
        <v>Tidbury Street</v>
      </c>
      <c r="X4536" s="6" t="str">
        <f t="shared" si="1129"/>
        <v>et</v>
      </c>
      <c r="Y4536" s="6" t="str">
        <f t="shared" si="1130"/>
        <v>Tidbury Street</v>
      </c>
      <c r="Z4536" s="6" t="str">
        <f t="shared" si="1131"/>
        <v>Belper</v>
      </c>
      <c r="AA4536" s="6" t="str">
        <f t="shared" si="1132"/>
        <v>MK</v>
      </c>
      <c r="AB4536" s="7" t="str">
        <f t="shared" si="1133"/>
        <v>43508</v>
      </c>
      <c r="AC4536" s="6" t="str">
        <f t="shared" si="1134"/>
        <v>32</v>
      </c>
      <c r="AD4536" s="6" t="str">
        <f t="shared" si="1135"/>
        <v>C2</v>
      </c>
      <c r="AE4536" s="8" t="str">
        <f t="shared" si="1136"/>
        <v/>
      </c>
    </row>
    <row r="4537" spans="1:31" x14ac:dyDescent="0.25">
      <c r="A4537" s="9">
        <v>4662</v>
      </c>
      <c r="B4537" s="10" t="s">
        <v>917</v>
      </c>
      <c r="C4537" s="10" t="s">
        <v>6285</v>
      </c>
      <c r="D4537" s="10" t="s">
        <v>28</v>
      </c>
      <c r="E4537" s="10" t="s">
        <v>29</v>
      </c>
      <c r="F4537" s="10">
        <v>60</v>
      </c>
      <c r="G4537" s="10" t="s">
        <v>9767</v>
      </c>
      <c r="H4537" s="10" t="s">
        <v>2661</v>
      </c>
      <c r="I4537" s="10" t="s">
        <v>1152</v>
      </c>
      <c r="J4537" s="11">
        <v>43471</v>
      </c>
      <c r="K4537" s="10">
        <v>29</v>
      </c>
      <c r="L4537" s="10" t="s">
        <v>39</v>
      </c>
      <c r="M4537" s="12"/>
      <c r="O4537">
        <f t="shared" si="1137"/>
        <v>0</v>
      </c>
      <c r="Q4537" s="9" t="str">
        <f t="shared" si="1122"/>
        <v>4662</v>
      </c>
      <c r="R4537" s="10" t="str">
        <f t="shared" si="1123"/>
        <v>Garland</v>
      </c>
      <c r="S4537" s="10" t="str">
        <f t="shared" si="1124"/>
        <v>Murphy</v>
      </c>
      <c r="T4537" s="10" t="str">
        <f t="shared" si="1125"/>
        <v>Mr</v>
      </c>
      <c r="U4537" s="10" t="str">
        <f t="shared" si="1126"/>
        <v>M</v>
      </c>
      <c r="V4537" s="10" t="str">
        <f t="shared" si="1127"/>
        <v>60</v>
      </c>
      <c r="W4537" s="10" t="str">
        <f t="shared" si="1128"/>
        <v>Tiger Public</v>
      </c>
      <c r="X4537" s="10" t="str">
        <f t="shared" si="1129"/>
        <v>ic</v>
      </c>
      <c r="Y4537" s="10" t="str">
        <f t="shared" si="1130"/>
        <v>Tiger Public</v>
      </c>
      <c r="Z4537" s="10" t="str">
        <f t="shared" si="1131"/>
        <v>Beckermet</v>
      </c>
      <c r="AA4537" s="10" t="str">
        <f t="shared" si="1132"/>
        <v>BR</v>
      </c>
      <c r="AB4537" s="11" t="str">
        <f t="shared" si="1133"/>
        <v>43471</v>
      </c>
      <c r="AC4537" s="10" t="str">
        <f t="shared" si="1134"/>
        <v>29</v>
      </c>
      <c r="AD4537" s="10" t="str">
        <f t="shared" si="1135"/>
        <v>C1</v>
      </c>
      <c r="AE4537" s="12" t="str">
        <f t="shared" si="1136"/>
        <v/>
      </c>
    </row>
    <row r="4538" spans="1:31" x14ac:dyDescent="0.25">
      <c r="A4538" s="5">
        <v>4663</v>
      </c>
      <c r="B4538" s="6" t="s">
        <v>1026</v>
      </c>
      <c r="C4538" s="6" t="s">
        <v>6863</v>
      </c>
      <c r="D4538" s="6" t="s">
        <v>28</v>
      </c>
      <c r="E4538" s="6" t="s">
        <v>29</v>
      </c>
      <c r="F4538" s="6">
        <v>30</v>
      </c>
      <c r="G4538" s="6" t="s">
        <v>9768</v>
      </c>
      <c r="H4538" s="6" t="s">
        <v>4053</v>
      </c>
      <c r="I4538" s="6" t="s">
        <v>4054</v>
      </c>
      <c r="J4538" s="7">
        <v>44343</v>
      </c>
      <c r="K4538" s="6">
        <v>92</v>
      </c>
      <c r="L4538" s="6" t="s">
        <v>62</v>
      </c>
      <c r="M4538" s="8"/>
      <c r="O4538">
        <f t="shared" si="1137"/>
        <v>0</v>
      </c>
      <c r="Q4538" s="5" t="str">
        <f t="shared" si="1122"/>
        <v>4663</v>
      </c>
      <c r="R4538" s="6" t="str">
        <f t="shared" si="1123"/>
        <v>Bo</v>
      </c>
      <c r="S4538" s="6" t="str">
        <f t="shared" si="1124"/>
        <v>Evans</v>
      </c>
      <c r="T4538" s="6" t="str">
        <f t="shared" si="1125"/>
        <v>Mr</v>
      </c>
      <c r="U4538" s="6" t="str">
        <f t="shared" si="1126"/>
        <v>M</v>
      </c>
      <c r="V4538" s="6" t="str">
        <f t="shared" si="1127"/>
        <v>30</v>
      </c>
      <c r="W4538" s="6" t="str">
        <f t="shared" si="1128"/>
        <v>Tilbury Close</v>
      </c>
      <c r="X4538" s="6" t="str">
        <f t="shared" si="1129"/>
        <v>se</v>
      </c>
      <c r="Y4538" s="6" t="str">
        <f t="shared" si="1130"/>
        <v>Tilbury Close</v>
      </c>
      <c r="Z4538" s="6" t="str">
        <f t="shared" si="1131"/>
        <v>Berwick-Upon-Tweed</v>
      </c>
      <c r="AA4538" s="6" t="str">
        <f t="shared" si="1132"/>
        <v>KW</v>
      </c>
      <c r="AB4538" s="7" t="str">
        <f t="shared" si="1133"/>
        <v>44343</v>
      </c>
      <c r="AC4538" s="6" t="str">
        <f t="shared" si="1134"/>
        <v>92</v>
      </c>
      <c r="AD4538" s="6" t="str">
        <f t="shared" si="1135"/>
        <v>C4</v>
      </c>
      <c r="AE4538" s="8" t="str">
        <f t="shared" si="1136"/>
        <v/>
      </c>
    </row>
    <row r="4539" spans="1:31" x14ac:dyDescent="0.25">
      <c r="A4539" s="9">
        <v>4664</v>
      </c>
      <c r="B4539" s="10" t="s">
        <v>6672</v>
      </c>
      <c r="C4539" s="10" t="s">
        <v>3537</v>
      </c>
      <c r="D4539" s="10" t="s">
        <v>28</v>
      </c>
      <c r="E4539" s="10" t="s">
        <v>29</v>
      </c>
      <c r="F4539" s="10">
        <v>60</v>
      </c>
      <c r="G4539" s="10" t="s">
        <v>9769</v>
      </c>
      <c r="H4539" s="10" t="s">
        <v>3780</v>
      </c>
      <c r="I4539" s="10" t="s">
        <v>171</v>
      </c>
      <c r="J4539" s="11">
        <v>44183</v>
      </c>
      <c r="K4539" s="10">
        <v>93</v>
      </c>
      <c r="L4539" s="10" t="s">
        <v>78</v>
      </c>
      <c r="M4539" s="12"/>
      <c r="O4539">
        <f t="shared" si="1137"/>
        <v>0</v>
      </c>
      <c r="Q4539" s="9" t="str">
        <f t="shared" si="1122"/>
        <v>4664</v>
      </c>
      <c r="R4539" s="10" t="str">
        <f t="shared" si="1123"/>
        <v>Emory</v>
      </c>
      <c r="S4539" s="10" t="str">
        <f t="shared" si="1124"/>
        <v>Mendoza</v>
      </c>
      <c r="T4539" s="10" t="str">
        <f t="shared" si="1125"/>
        <v>Mr</v>
      </c>
      <c r="U4539" s="10" t="str">
        <f t="shared" si="1126"/>
        <v>M</v>
      </c>
      <c r="V4539" s="10" t="str">
        <f t="shared" si="1127"/>
        <v>60</v>
      </c>
      <c r="W4539" s="10" t="str">
        <f t="shared" si="1128"/>
        <v>Tilia Walk</v>
      </c>
      <c r="X4539" s="10" t="str">
        <f t="shared" si="1129"/>
        <v>lk</v>
      </c>
      <c r="Y4539" s="10" t="str">
        <f t="shared" si="1130"/>
        <v>Tilia Walk</v>
      </c>
      <c r="Z4539" s="10" t="str">
        <f t="shared" si="1131"/>
        <v>Clackmannan</v>
      </c>
      <c r="AA4539" s="10" t="str">
        <f t="shared" si="1132"/>
        <v>PR</v>
      </c>
      <c r="AB4539" s="11" t="str">
        <f t="shared" si="1133"/>
        <v>44183</v>
      </c>
      <c r="AC4539" s="10" t="str">
        <f t="shared" si="1134"/>
        <v>93</v>
      </c>
      <c r="AD4539" s="10" t="str">
        <f t="shared" si="1135"/>
        <v>C2</v>
      </c>
      <c r="AE4539" s="12" t="str">
        <f t="shared" si="1136"/>
        <v/>
      </c>
    </row>
    <row r="4540" spans="1:31" x14ac:dyDescent="0.25">
      <c r="A4540" s="5">
        <v>4665</v>
      </c>
      <c r="B4540" s="6" t="s">
        <v>985</v>
      </c>
      <c r="C4540" s="6" t="s">
        <v>8521</v>
      </c>
      <c r="D4540" s="6" t="s">
        <v>28</v>
      </c>
      <c r="E4540" s="6" t="s">
        <v>29</v>
      </c>
      <c r="F4540" s="6">
        <v>60</v>
      </c>
      <c r="G4540" s="6" t="s">
        <v>9770</v>
      </c>
      <c r="H4540" s="6" t="s">
        <v>7303</v>
      </c>
      <c r="I4540" s="6" t="s">
        <v>5799</v>
      </c>
      <c r="J4540" s="7">
        <v>44354</v>
      </c>
      <c r="K4540" s="6">
        <v>56</v>
      </c>
      <c r="L4540" s="6" t="s">
        <v>20</v>
      </c>
      <c r="M4540" s="8"/>
      <c r="O4540">
        <f t="shared" si="1137"/>
        <v>0</v>
      </c>
      <c r="Q4540" s="5" t="str">
        <f t="shared" si="1122"/>
        <v>4665</v>
      </c>
      <c r="R4540" s="6" t="str">
        <f t="shared" si="1123"/>
        <v>Mitch</v>
      </c>
      <c r="S4540" s="6" t="str">
        <f t="shared" si="1124"/>
        <v>Draper</v>
      </c>
      <c r="T4540" s="6" t="str">
        <f t="shared" si="1125"/>
        <v>Mr</v>
      </c>
      <c r="U4540" s="6" t="str">
        <f t="shared" si="1126"/>
        <v>M</v>
      </c>
      <c r="V4540" s="6" t="str">
        <f t="shared" si="1127"/>
        <v>60</v>
      </c>
      <c r="W4540" s="6" t="str">
        <f t="shared" si="1128"/>
        <v>Tilice Road</v>
      </c>
      <c r="X4540" s="6" t="str">
        <f t="shared" si="1129"/>
        <v>ad</v>
      </c>
      <c r="Y4540" s="6" t="str">
        <f t="shared" si="1130"/>
        <v>Tilice Road</v>
      </c>
      <c r="Z4540" s="6" t="str">
        <f t="shared" si="1131"/>
        <v>Barmouth</v>
      </c>
      <c r="AA4540" s="6" t="str">
        <f t="shared" si="1132"/>
        <v>IG</v>
      </c>
      <c r="AB4540" s="7" t="str">
        <f t="shared" si="1133"/>
        <v>44354</v>
      </c>
      <c r="AC4540" s="6" t="str">
        <f t="shared" si="1134"/>
        <v>56</v>
      </c>
      <c r="AD4540" s="6" t="str">
        <f t="shared" si="1135"/>
        <v>B</v>
      </c>
      <c r="AE4540" s="8" t="str">
        <f t="shared" si="1136"/>
        <v/>
      </c>
    </row>
    <row r="4541" spans="1:31" x14ac:dyDescent="0.25">
      <c r="A4541" s="9">
        <v>4666</v>
      </c>
      <c r="B4541" s="10" t="s">
        <v>9144</v>
      </c>
      <c r="C4541" s="10" t="s">
        <v>982</v>
      </c>
      <c r="D4541" s="10" t="s">
        <v>617</v>
      </c>
      <c r="E4541" s="10" t="s">
        <v>29</v>
      </c>
      <c r="F4541" s="10">
        <v>30</v>
      </c>
      <c r="G4541" s="10" t="s">
        <v>9771</v>
      </c>
      <c r="H4541" s="10" t="s">
        <v>3399</v>
      </c>
      <c r="I4541" s="10" t="s">
        <v>93</v>
      </c>
      <c r="J4541" s="11">
        <v>43609</v>
      </c>
      <c r="K4541" s="10">
        <v>13</v>
      </c>
      <c r="L4541" s="10" t="s">
        <v>157</v>
      </c>
      <c r="M4541" s="12"/>
      <c r="O4541">
        <f t="shared" si="1137"/>
        <v>0</v>
      </c>
      <c r="Q4541" s="9" t="str">
        <f t="shared" si="1122"/>
        <v>4666</v>
      </c>
      <c r="R4541" s="10" t="str">
        <f t="shared" si="1123"/>
        <v>Hai</v>
      </c>
      <c r="S4541" s="10" t="str">
        <f t="shared" si="1124"/>
        <v>Reyes</v>
      </c>
      <c r="T4541" s="10" t="str">
        <f t="shared" si="1125"/>
        <v>Rev</v>
      </c>
      <c r="U4541" s="10" t="str">
        <f t="shared" si="1126"/>
        <v>M</v>
      </c>
      <c r="V4541" s="10" t="str">
        <f t="shared" si="1127"/>
        <v>30</v>
      </c>
      <c r="W4541" s="10" t="str">
        <f t="shared" si="1128"/>
        <v>Tillett Close</v>
      </c>
      <c r="X4541" s="10" t="str">
        <f t="shared" si="1129"/>
        <v>se</v>
      </c>
      <c r="Y4541" s="10" t="str">
        <f t="shared" si="1130"/>
        <v>Tillett Close</v>
      </c>
      <c r="Z4541" s="10" t="str">
        <f t="shared" si="1131"/>
        <v>Buckfastleigh</v>
      </c>
      <c r="AA4541" s="10" t="str">
        <f t="shared" si="1132"/>
        <v>TF</v>
      </c>
      <c r="AB4541" s="11" t="str">
        <f t="shared" si="1133"/>
        <v>43609</v>
      </c>
      <c r="AC4541" s="10" t="str">
        <f t="shared" si="1134"/>
        <v>13</v>
      </c>
      <c r="AD4541" s="10" t="str">
        <f t="shared" si="1135"/>
        <v>C3</v>
      </c>
      <c r="AE4541" s="12" t="str">
        <f t="shared" si="1136"/>
        <v/>
      </c>
    </row>
    <row r="4542" spans="1:31" x14ac:dyDescent="0.25">
      <c r="A4542" s="5">
        <v>4667</v>
      </c>
      <c r="B4542" s="6" t="s">
        <v>2371</v>
      </c>
      <c r="C4542" s="6" t="s">
        <v>1302</v>
      </c>
      <c r="D4542" s="6" t="s">
        <v>28</v>
      </c>
      <c r="E4542" s="6" t="s">
        <v>29</v>
      </c>
      <c r="F4542" s="6">
        <v>30</v>
      </c>
      <c r="G4542" s="6" t="s">
        <v>9772</v>
      </c>
      <c r="H4542" s="6" t="s">
        <v>3090</v>
      </c>
      <c r="I4542" s="6" t="s">
        <v>32</v>
      </c>
      <c r="J4542" s="7">
        <v>43955</v>
      </c>
      <c r="K4542" s="6">
        <v>46</v>
      </c>
      <c r="L4542" s="6" t="s">
        <v>20</v>
      </c>
      <c r="M4542" s="8"/>
      <c r="O4542">
        <f t="shared" si="1137"/>
        <v>0</v>
      </c>
      <c r="Q4542" s="5" t="str">
        <f t="shared" si="1122"/>
        <v>4667</v>
      </c>
      <c r="R4542" s="6" t="str">
        <f t="shared" si="1123"/>
        <v>Florentino</v>
      </c>
      <c r="S4542" s="6" t="str">
        <f t="shared" si="1124"/>
        <v>Rubin</v>
      </c>
      <c r="T4542" s="6" t="str">
        <f t="shared" si="1125"/>
        <v>Mr</v>
      </c>
      <c r="U4542" s="6" t="str">
        <f t="shared" si="1126"/>
        <v>M</v>
      </c>
      <c r="V4542" s="6" t="str">
        <f t="shared" si="1127"/>
        <v>30</v>
      </c>
      <c r="W4542" s="6" t="str">
        <f t="shared" si="1128"/>
        <v>Tilling Road</v>
      </c>
      <c r="X4542" s="6" t="str">
        <f t="shared" si="1129"/>
        <v>ad</v>
      </c>
      <c r="Y4542" s="6" t="str">
        <f t="shared" si="1130"/>
        <v>Tilling Road</v>
      </c>
      <c r="Z4542" s="6" t="str">
        <f t="shared" si="1131"/>
        <v>Wallingford</v>
      </c>
      <c r="AA4542" s="6" t="str">
        <f t="shared" si="1132"/>
        <v>WC</v>
      </c>
      <c r="AB4542" s="7" t="str">
        <f t="shared" si="1133"/>
        <v>43955</v>
      </c>
      <c r="AC4542" s="6" t="str">
        <f t="shared" si="1134"/>
        <v>46</v>
      </c>
      <c r="AD4542" s="6" t="str">
        <f t="shared" si="1135"/>
        <v>B</v>
      </c>
      <c r="AE4542" s="8" t="str">
        <f t="shared" si="1136"/>
        <v/>
      </c>
    </row>
    <row r="4543" spans="1:31" x14ac:dyDescent="0.25">
      <c r="A4543" s="9">
        <v>4668</v>
      </c>
      <c r="B4543" s="10" t="s">
        <v>9773</v>
      </c>
      <c r="C4543" s="10" t="s">
        <v>3372</v>
      </c>
      <c r="D4543" s="10" t="s">
        <v>15</v>
      </c>
      <c r="E4543" s="10" t="s">
        <v>16</v>
      </c>
      <c r="F4543" s="10">
        <v>30</v>
      </c>
      <c r="G4543" s="10" t="s">
        <v>9774</v>
      </c>
      <c r="H4543" s="10" t="s">
        <v>2743</v>
      </c>
      <c r="I4543" s="10" t="s">
        <v>122</v>
      </c>
      <c r="J4543" s="11">
        <v>44485</v>
      </c>
      <c r="K4543" s="10">
        <v>13</v>
      </c>
      <c r="L4543" s="10" t="s">
        <v>78</v>
      </c>
      <c r="M4543" s="12"/>
      <c r="O4543">
        <f t="shared" si="1137"/>
        <v>0</v>
      </c>
      <c r="Q4543" s="9" t="str">
        <f t="shared" si="1122"/>
        <v>4668</v>
      </c>
      <c r="R4543" s="10" t="str">
        <f t="shared" si="1123"/>
        <v>Brooke</v>
      </c>
      <c r="S4543" s="10" t="str">
        <f t="shared" si="1124"/>
        <v>Vazquez</v>
      </c>
      <c r="T4543" s="10" t="str">
        <f t="shared" si="1125"/>
        <v>Mrs</v>
      </c>
      <c r="U4543" s="10" t="str">
        <f t="shared" si="1126"/>
        <v>F</v>
      </c>
      <c r="V4543" s="10" t="str">
        <f t="shared" si="1127"/>
        <v>30</v>
      </c>
      <c r="W4543" s="10" t="str">
        <f t="shared" si="1128"/>
        <v>Tilney Gardens</v>
      </c>
      <c r="X4543" s="10" t="str">
        <f t="shared" si="1129"/>
        <v>ns</v>
      </c>
      <c r="Y4543" s="10" t="str">
        <f t="shared" si="1130"/>
        <v>Tilney Gardens</v>
      </c>
      <c r="Z4543" s="10" t="str">
        <f t="shared" si="1131"/>
        <v>Llanfyrnach</v>
      </c>
      <c r="AA4543" s="10" t="str">
        <f t="shared" si="1132"/>
        <v>WN</v>
      </c>
      <c r="AB4543" s="11" t="str">
        <f t="shared" si="1133"/>
        <v>44485</v>
      </c>
      <c r="AC4543" s="10" t="str">
        <f t="shared" si="1134"/>
        <v>13</v>
      </c>
      <c r="AD4543" s="10" t="str">
        <f t="shared" si="1135"/>
        <v>C2</v>
      </c>
      <c r="AE4543" s="12" t="str">
        <f t="shared" si="1136"/>
        <v/>
      </c>
    </row>
    <row r="4544" spans="1:31" x14ac:dyDescent="0.25">
      <c r="A4544" s="5">
        <v>4669</v>
      </c>
      <c r="B4544" s="6" t="s">
        <v>6294</v>
      </c>
      <c r="C4544" s="6" t="s">
        <v>9775</v>
      </c>
      <c r="D4544" s="6" t="s">
        <v>15</v>
      </c>
      <c r="E4544" s="6" t="s">
        <v>16</v>
      </c>
      <c r="F4544" s="6">
        <v>30</v>
      </c>
      <c r="G4544" s="6" t="s">
        <v>9776</v>
      </c>
      <c r="H4544" s="6" t="s">
        <v>1783</v>
      </c>
      <c r="I4544" s="6" t="s">
        <v>32</v>
      </c>
      <c r="J4544" s="7">
        <v>43571</v>
      </c>
      <c r="K4544" s="6">
        <v>63</v>
      </c>
      <c r="L4544" s="6" t="s">
        <v>78</v>
      </c>
      <c r="M4544" s="8"/>
      <c r="O4544">
        <f t="shared" si="1137"/>
        <v>0</v>
      </c>
      <c r="Q4544" s="5" t="str">
        <f t="shared" si="1122"/>
        <v>4669</v>
      </c>
      <c r="R4544" s="6" t="str">
        <f t="shared" si="1123"/>
        <v>Estell</v>
      </c>
      <c r="S4544" s="6" t="str">
        <f t="shared" si="1124"/>
        <v>Esposito</v>
      </c>
      <c r="T4544" s="6" t="str">
        <f t="shared" si="1125"/>
        <v>Mrs</v>
      </c>
      <c r="U4544" s="6" t="str">
        <f t="shared" si="1126"/>
        <v>F</v>
      </c>
      <c r="V4544" s="6" t="str">
        <f t="shared" si="1127"/>
        <v>30</v>
      </c>
      <c r="W4544" s="6" t="str">
        <f t="shared" si="1128"/>
        <v>Tilney Street</v>
      </c>
      <c r="X4544" s="6" t="str">
        <f t="shared" si="1129"/>
        <v>et</v>
      </c>
      <c r="Y4544" s="6" t="str">
        <f t="shared" si="1130"/>
        <v>Tilney Street</v>
      </c>
      <c r="Z4544" s="6" t="str">
        <f t="shared" si="1131"/>
        <v>Poulton-Le-Fylde</v>
      </c>
      <c r="AA4544" s="6" t="str">
        <f t="shared" si="1132"/>
        <v>WC</v>
      </c>
      <c r="AB4544" s="7" t="str">
        <f t="shared" si="1133"/>
        <v>43571</v>
      </c>
      <c r="AC4544" s="6" t="str">
        <f t="shared" si="1134"/>
        <v>63</v>
      </c>
      <c r="AD4544" s="6" t="str">
        <f t="shared" si="1135"/>
        <v>C2</v>
      </c>
      <c r="AE4544" s="8" t="str">
        <f t="shared" si="1136"/>
        <v/>
      </c>
    </row>
    <row r="4545" spans="1:31" x14ac:dyDescent="0.25">
      <c r="A4545" s="9">
        <v>4670</v>
      </c>
      <c r="B4545" s="10" t="s">
        <v>6867</v>
      </c>
      <c r="C4545" s="10" t="s">
        <v>2334</v>
      </c>
      <c r="D4545" s="10" t="s">
        <v>15</v>
      </c>
      <c r="E4545" s="10" t="s">
        <v>16</v>
      </c>
      <c r="F4545" s="10">
        <v>90</v>
      </c>
      <c r="G4545" s="10" t="s">
        <v>9777</v>
      </c>
      <c r="H4545" s="10" t="s">
        <v>5029</v>
      </c>
      <c r="I4545" s="10" t="s">
        <v>176</v>
      </c>
      <c r="J4545" s="11">
        <v>44145</v>
      </c>
      <c r="K4545" s="10">
        <v>32</v>
      </c>
      <c r="L4545" s="10" t="s">
        <v>39</v>
      </c>
      <c r="M4545" s="12"/>
      <c r="O4545">
        <f t="shared" si="1137"/>
        <v>0</v>
      </c>
      <c r="Q4545" s="9" t="str">
        <f t="shared" si="1122"/>
        <v>4670</v>
      </c>
      <c r="R4545" s="10" t="str">
        <f t="shared" si="1123"/>
        <v>Kayce</v>
      </c>
      <c r="S4545" s="10" t="str">
        <f t="shared" si="1124"/>
        <v>Weaver</v>
      </c>
      <c r="T4545" s="10" t="str">
        <f t="shared" si="1125"/>
        <v>Mrs</v>
      </c>
      <c r="U4545" s="10" t="str">
        <f t="shared" si="1126"/>
        <v>F</v>
      </c>
      <c r="V4545" s="10" t="str">
        <f t="shared" si="1127"/>
        <v>90</v>
      </c>
      <c r="W4545" s="10" t="str">
        <f t="shared" si="1128"/>
        <v>Tilson Road</v>
      </c>
      <c r="X4545" s="10" t="str">
        <f t="shared" si="1129"/>
        <v>ad</v>
      </c>
      <c r="Y4545" s="10" t="str">
        <f t="shared" si="1130"/>
        <v>Tilson Road</v>
      </c>
      <c r="Z4545" s="10" t="str">
        <f t="shared" si="1131"/>
        <v>Cowes</v>
      </c>
      <c r="AA4545" s="10" t="str">
        <f t="shared" si="1132"/>
        <v>CW</v>
      </c>
      <c r="AB4545" s="11" t="str">
        <f t="shared" si="1133"/>
        <v>44145</v>
      </c>
      <c r="AC4545" s="10" t="str">
        <f t="shared" si="1134"/>
        <v>32</v>
      </c>
      <c r="AD4545" s="10" t="str">
        <f t="shared" si="1135"/>
        <v>C1</v>
      </c>
      <c r="AE4545" s="12" t="str">
        <f t="shared" si="1136"/>
        <v/>
      </c>
    </row>
    <row r="4546" spans="1:31" x14ac:dyDescent="0.25">
      <c r="A4546" s="5">
        <v>4671</v>
      </c>
      <c r="B4546" s="6" t="s">
        <v>503</v>
      </c>
      <c r="C4546" s="6" t="s">
        <v>8765</v>
      </c>
      <c r="D4546" s="6" t="s">
        <v>28</v>
      </c>
      <c r="E4546" s="6" t="s">
        <v>29</v>
      </c>
      <c r="F4546" s="6">
        <v>60</v>
      </c>
      <c r="G4546" s="6" t="s">
        <v>9778</v>
      </c>
      <c r="H4546" s="6" t="s">
        <v>357</v>
      </c>
      <c r="I4546" s="6" t="s">
        <v>25</v>
      </c>
      <c r="J4546" s="7">
        <v>44208</v>
      </c>
      <c r="K4546" s="6">
        <v>60</v>
      </c>
      <c r="L4546" s="6" t="s">
        <v>39</v>
      </c>
      <c r="M4546" s="8"/>
      <c r="O4546">
        <f t="shared" si="1137"/>
        <v>0</v>
      </c>
      <c r="Q4546" s="5" t="str">
        <f t="shared" si="1122"/>
        <v>4671</v>
      </c>
      <c r="R4546" s="6" t="str">
        <f t="shared" si="1123"/>
        <v>Maynard</v>
      </c>
      <c r="S4546" s="6" t="str">
        <f t="shared" si="1124"/>
        <v>Mccray</v>
      </c>
      <c r="T4546" s="6" t="str">
        <f t="shared" si="1125"/>
        <v>Mr</v>
      </c>
      <c r="U4546" s="6" t="str">
        <f t="shared" si="1126"/>
        <v>M</v>
      </c>
      <c r="V4546" s="6" t="str">
        <f t="shared" si="1127"/>
        <v>60</v>
      </c>
      <c r="W4546" s="6" t="str">
        <f t="shared" si="1128"/>
        <v>Tilston Close</v>
      </c>
      <c r="X4546" s="6" t="str">
        <f t="shared" si="1129"/>
        <v>se</v>
      </c>
      <c r="Y4546" s="6" t="str">
        <f t="shared" si="1130"/>
        <v>Tilston Close</v>
      </c>
      <c r="Z4546" s="6" t="str">
        <f t="shared" si="1131"/>
        <v>Highbridge</v>
      </c>
      <c r="AA4546" s="6" t="str">
        <f t="shared" si="1132"/>
        <v>HG</v>
      </c>
      <c r="AB4546" s="7" t="str">
        <f t="shared" si="1133"/>
        <v>44208</v>
      </c>
      <c r="AC4546" s="6" t="str">
        <f t="shared" si="1134"/>
        <v>60</v>
      </c>
      <c r="AD4546" s="6" t="str">
        <f t="shared" si="1135"/>
        <v>C1</v>
      </c>
      <c r="AE4546" s="8" t="str">
        <f t="shared" si="1136"/>
        <v/>
      </c>
    </row>
    <row r="4547" spans="1:31" x14ac:dyDescent="0.25">
      <c r="A4547" s="9">
        <v>4672</v>
      </c>
      <c r="B4547" s="10" t="s">
        <v>6641</v>
      </c>
      <c r="C4547" s="10" t="s">
        <v>3131</v>
      </c>
      <c r="D4547" s="10" t="s">
        <v>28</v>
      </c>
      <c r="E4547" s="10" t="s">
        <v>29</v>
      </c>
      <c r="F4547" s="10">
        <v>30</v>
      </c>
      <c r="G4547" s="10" t="s">
        <v>9779</v>
      </c>
      <c r="H4547" s="10" t="s">
        <v>7124</v>
      </c>
      <c r="I4547" s="10" t="s">
        <v>38</v>
      </c>
      <c r="J4547" s="11">
        <v>43868</v>
      </c>
      <c r="K4547" s="10">
        <v>33</v>
      </c>
      <c r="L4547" s="10" t="s">
        <v>44</v>
      </c>
      <c r="M4547" s="12"/>
      <c r="O4547">
        <f t="shared" si="1137"/>
        <v>0</v>
      </c>
      <c r="Q4547" s="9" t="str">
        <f t="shared" si="1122"/>
        <v>4672</v>
      </c>
      <c r="R4547" s="10" t="str">
        <f t="shared" si="1123"/>
        <v>Ivan</v>
      </c>
      <c r="S4547" s="10" t="str">
        <f t="shared" si="1124"/>
        <v>Milligan</v>
      </c>
      <c r="T4547" s="10" t="str">
        <f t="shared" si="1125"/>
        <v>Mr</v>
      </c>
      <c r="U4547" s="10" t="str">
        <f t="shared" si="1126"/>
        <v>M</v>
      </c>
      <c r="V4547" s="10" t="str">
        <f t="shared" si="1127"/>
        <v>30</v>
      </c>
      <c r="W4547" s="10" t="str">
        <f t="shared" si="1128"/>
        <v>Timber Pond</v>
      </c>
      <c r="X4547" s="10" t="str">
        <f t="shared" si="1129"/>
        <v>nd</v>
      </c>
      <c r="Y4547" s="10" t="str">
        <f t="shared" si="1130"/>
        <v>Timber Pond</v>
      </c>
      <c r="Z4547" s="10" t="str">
        <f t="shared" si="1131"/>
        <v>Dover</v>
      </c>
      <c r="AA4547" s="10" t="str">
        <f t="shared" si="1132"/>
        <v>RM</v>
      </c>
      <c r="AB4547" s="11" t="str">
        <f t="shared" si="1133"/>
        <v>43868</v>
      </c>
      <c r="AC4547" s="10" t="str">
        <f t="shared" si="1134"/>
        <v>33</v>
      </c>
      <c r="AD4547" s="10" t="str">
        <f t="shared" si="1135"/>
        <v>D</v>
      </c>
      <c r="AE4547" s="12" t="str">
        <f t="shared" si="1136"/>
        <v/>
      </c>
    </row>
    <row r="4548" spans="1:31" x14ac:dyDescent="0.25">
      <c r="A4548" s="5">
        <v>4673</v>
      </c>
      <c r="B4548" s="6" t="s">
        <v>803</v>
      </c>
      <c r="C4548" s="6" t="s">
        <v>825</v>
      </c>
      <c r="D4548" s="6" t="s">
        <v>28</v>
      </c>
      <c r="E4548" s="6" t="s">
        <v>29</v>
      </c>
      <c r="F4548" s="6">
        <v>90</v>
      </c>
      <c r="G4548" s="6" t="s">
        <v>9780</v>
      </c>
      <c r="H4548" s="6" t="s">
        <v>2619</v>
      </c>
      <c r="I4548" s="6" t="s">
        <v>93</v>
      </c>
      <c r="J4548" s="7">
        <v>43951</v>
      </c>
      <c r="K4548" s="6">
        <v>31</v>
      </c>
      <c r="L4548" s="6" t="s">
        <v>62</v>
      </c>
      <c r="M4548" s="8"/>
      <c r="O4548">
        <f t="shared" si="1137"/>
        <v>0</v>
      </c>
      <c r="Q4548" s="5" t="str">
        <f t="shared" si="1122"/>
        <v>4673</v>
      </c>
      <c r="R4548" s="6" t="str">
        <f t="shared" si="1123"/>
        <v>Damian</v>
      </c>
      <c r="S4548" s="6" t="str">
        <f t="shared" si="1124"/>
        <v>Downing</v>
      </c>
      <c r="T4548" s="6" t="str">
        <f t="shared" si="1125"/>
        <v>Mr</v>
      </c>
      <c r="U4548" s="6" t="str">
        <f t="shared" si="1126"/>
        <v>M</v>
      </c>
      <c r="V4548" s="6" t="str">
        <f t="shared" si="1127"/>
        <v>90</v>
      </c>
      <c r="W4548" s="6" t="str">
        <f t="shared" si="1128"/>
        <v>Time Square</v>
      </c>
      <c r="X4548" s="6" t="str">
        <f t="shared" si="1129"/>
        <v>re</v>
      </c>
      <c r="Y4548" s="6" t="str">
        <f t="shared" si="1130"/>
        <v>Time Square</v>
      </c>
      <c r="Z4548" s="6" t="str">
        <f t="shared" si="1131"/>
        <v>Bucknell</v>
      </c>
      <c r="AA4548" s="6" t="str">
        <f t="shared" si="1132"/>
        <v>TF</v>
      </c>
      <c r="AB4548" s="7" t="str">
        <f t="shared" si="1133"/>
        <v>43951</v>
      </c>
      <c r="AC4548" s="6" t="str">
        <f t="shared" si="1134"/>
        <v>31</v>
      </c>
      <c r="AD4548" s="6" t="str">
        <f t="shared" si="1135"/>
        <v>C4</v>
      </c>
      <c r="AE4548" s="8" t="str">
        <f t="shared" si="1136"/>
        <v/>
      </c>
    </row>
    <row r="4549" spans="1:31" x14ac:dyDescent="0.25">
      <c r="A4549" s="9">
        <v>4674</v>
      </c>
      <c r="B4549" s="10" t="s">
        <v>9781</v>
      </c>
      <c r="C4549" s="10" t="s">
        <v>2103</v>
      </c>
      <c r="D4549" s="10" t="s">
        <v>15</v>
      </c>
      <c r="E4549" s="10" t="s">
        <v>16</v>
      </c>
      <c r="F4549" s="10">
        <v>60</v>
      </c>
      <c r="G4549" s="10" t="s">
        <v>9782</v>
      </c>
      <c r="H4549" s="10" t="s">
        <v>3082</v>
      </c>
      <c r="I4549" s="10" t="s">
        <v>881</v>
      </c>
      <c r="J4549" s="11">
        <v>44541</v>
      </c>
      <c r="K4549" s="10">
        <v>35</v>
      </c>
      <c r="L4549" s="10" t="s">
        <v>44</v>
      </c>
      <c r="M4549" s="12"/>
      <c r="O4549">
        <f t="shared" si="1137"/>
        <v>0</v>
      </c>
      <c r="Q4549" s="9" t="str">
        <f t="shared" si="1122"/>
        <v>4674</v>
      </c>
      <c r="R4549" s="10" t="str">
        <f t="shared" si="1123"/>
        <v>Micaela</v>
      </c>
      <c r="S4549" s="10" t="str">
        <f t="shared" si="1124"/>
        <v>Winkler</v>
      </c>
      <c r="T4549" s="10" t="str">
        <f t="shared" si="1125"/>
        <v>Mrs</v>
      </c>
      <c r="U4549" s="10" t="str">
        <f t="shared" si="1126"/>
        <v>F</v>
      </c>
      <c r="V4549" s="10" t="str">
        <f t="shared" si="1127"/>
        <v>60</v>
      </c>
      <c r="W4549" s="10" t="str">
        <f t="shared" si="1128"/>
        <v>Timothy Road</v>
      </c>
      <c r="X4549" s="10" t="str">
        <f t="shared" si="1129"/>
        <v>ad</v>
      </c>
      <c r="Y4549" s="10" t="str">
        <f t="shared" si="1130"/>
        <v>Timothy Road</v>
      </c>
      <c r="Z4549" s="10" t="str">
        <f t="shared" si="1131"/>
        <v>Inverkeithing</v>
      </c>
      <c r="AA4549" s="10" t="str">
        <f t="shared" si="1132"/>
        <v>LS</v>
      </c>
      <c r="AB4549" s="11" t="str">
        <f t="shared" si="1133"/>
        <v>44541</v>
      </c>
      <c r="AC4549" s="10" t="str">
        <f t="shared" si="1134"/>
        <v>35</v>
      </c>
      <c r="AD4549" s="10" t="str">
        <f t="shared" si="1135"/>
        <v>D</v>
      </c>
      <c r="AE4549" s="12" t="str">
        <f t="shared" si="1136"/>
        <v/>
      </c>
    </row>
    <row r="4550" spans="1:31" x14ac:dyDescent="0.25">
      <c r="A4550" s="5">
        <v>4675</v>
      </c>
      <c r="B4550" s="6" t="s">
        <v>9783</v>
      </c>
      <c r="C4550" s="6" t="s">
        <v>1433</v>
      </c>
      <c r="D4550" s="6" t="s">
        <v>15</v>
      </c>
      <c r="E4550" s="6" t="s">
        <v>16</v>
      </c>
      <c r="F4550" s="6">
        <v>60</v>
      </c>
      <c r="G4550" s="6" t="s">
        <v>9784</v>
      </c>
      <c r="H4550" s="6" t="s">
        <v>2469</v>
      </c>
      <c r="I4550" s="6" t="s">
        <v>1228</v>
      </c>
      <c r="J4550" s="7">
        <v>43959</v>
      </c>
      <c r="K4550" s="6">
        <v>89</v>
      </c>
      <c r="L4550" s="6" t="s">
        <v>33</v>
      </c>
      <c r="M4550" s="8"/>
      <c r="O4550">
        <f t="shared" si="1137"/>
        <v>0</v>
      </c>
      <c r="Q4550" s="5" t="str">
        <f t="shared" ref="Q4550:Q4613" si="1138">TRIM(A4550)</f>
        <v>4675</v>
      </c>
      <c r="R4550" s="6" t="str">
        <f t="shared" ref="R4550:R4613" si="1139">TRIM(B4550)</f>
        <v>Emilee</v>
      </c>
      <c r="S4550" s="6" t="str">
        <f t="shared" ref="S4550:S4613" si="1140">TRIM(C4550)</f>
        <v>Merrill</v>
      </c>
      <c r="T4550" s="6" t="str">
        <f t="shared" ref="T4550:T4613" si="1141">TRIM(D4550)</f>
        <v>Mrs</v>
      </c>
      <c r="U4550" s="6" t="str">
        <f t="shared" ref="U4550:U4613" si="1142">IF(ISNUMBER(SEARCH("f",TRIM(E4550))),"F","M")</f>
        <v>F</v>
      </c>
      <c r="V4550" s="6" t="str">
        <f t="shared" ref="V4550:V4613" si="1143">TRIM(F4550)</f>
        <v>60</v>
      </c>
      <c r="W4550" s="6" t="str">
        <f t="shared" ref="W4550:W4613" si="1144">SUBSTITUTE(SUBSTITUTE(SUBSTITUTE(PROPER(TRIM(G4550)),"(?)","")," (No",""),"'S","'s")</f>
        <v>Tysons Yard</v>
      </c>
      <c r="X4550" s="6" t="str">
        <f t="shared" ref="X4550:X4613" si="1145">RIGHT(W4550,2)</f>
        <v>rd</v>
      </c>
      <c r="Y4550" s="6" t="str">
        <f t="shared" ref="Y4550:Y4613" si="1146">IF(OR(X4550="St",X4550="Av",X4550="Pl"),SUBSTITUTE(SUBSTITUTE(SUBSTITUTE(SUBSTITUTE(SUBSTITUTE(SUBSTITUTE(SUBSTITUTE(W4550,"Rd","Road"),"St","Street"),"Cls", "Close"),"Plc","Place"),"Bldgs","Buildings"),"Av","Avenue"),"Pl","Place"),SUBSTITUTE(SUBSTITUTE(SUBSTITUTE(SUBSTITUTE(SUBSTITUTE(W4550,"Rd","Road"),"Cls", "Close"),"Plc","Place"),"Bldgs","Buildings"),"Crt","Court"))</f>
        <v>Tysons Yard</v>
      </c>
      <c r="Z4550" s="6" t="str">
        <f t="shared" ref="Z4550:Z4613" si="1147">TRIM(H4550)</f>
        <v>Elland</v>
      </c>
      <c r="AA4550" s="6" t="str">
        <f t="shared" ref="AA4550:AA4613" si="1148">TRIM(I4550)</f>
        <v>HA</v>
      </c>
      <c r="AB4550" s="7" t="str">
        <f t="shared" ref="AB4550:AB4613" si="1149">TRIM(J4550)</f>
        <v>43959</v>
      </c>
      <c r="AC4550" s="6" t="str">
        <f t="shared" ref="AC4550:AC4613" si="1150">TRIM(K4550)</f>
        <v>89</v>
      </c>
      <c r="AD4550" s="6" t="str">
        <f t="shared" ref="AD4550:AD4613" si="1151">TRIM(L4550)</f>
        <v>A3</v>
      </c>
      <c r="AE4550" s="8" t="str">
        <f t="shared" ref="AE4550:AE4613" si="1152">TRIM(M4550)</f>
        <v/>
      </c>
    </row>
    <row r="4551" spans="1:31" x14ac:dyDescent="0.25">
      <c r="A4551" s="9">
        <v>4676</v>
      </c>
      <c r="B4551" s="10" t="s">
        <v>9785</v>
      </c>
      <c r="C4551" s="10" t="s">
        <v>9786</v>
      </c>
      <c r="D4551" s="10" t="s">
        <v>15</v>
      </c>
      <c r="E4551" s="10" t="s">
        <v>16</v>
      </c>
      <c r="F4551" s="10">
        <v>90</v>
      </c>
      <c r="G4551" s="10" t="s">
        <v>9787</v>
      </c>
      <c r="H4551" s="10" t="s">
        <v>5663</v>
      </c>
      <c r="I4551" s="10" t="s">
        <v>171</v>
      </c>
      <c r="J4551" s="11">
        <v>44273</v>
      </c>
      <c r="K4551" s="10">
        <v>22</v>
      </c>
      <c r="L4551" s="10" t="s">
        <v>44</v>
      </c>
      <c r="M4551" s="12"/>
      <c r="O4551">
        <f t="shared" si="1137"/>
        <v>0</v>
      </c>
      <c r="Q4551" s="9" t="str">
        <f t="shared" si="1138"/>
        <v>4676</v>
      </c>
      <c r="R4551" s="10" t="str">
        <f t="shared" si="1139"/>
        <v>Ethelyn</v>
      </c>
      <c r="S4551" s="10" t="str">
        <f t="shared" si="1140"/>
        <v>Cherry</v>
      </c>
      <c r="T4551" s="10" t="str">
        <f t="shared" si="1141"/>
        <v>Mrs</v>
      </c>
      <c r="U4551" s="10" t="str">
        <f t="shared" si="1142"/>
        <v>F</v>
      </c>
      <c r="V4551" s="10" t="str">
        <f t="shared" si="1143"/>
        <v>90</v>
      </c>
      <c r="W4551" s="10" t="str">
        <f t="shared" si="1144"/>
        <v>Tysson Cottages</v>
      </c>
      <c r="X4551" s="10" t="str">
        <f t="shared" si="1145"/>
        <v>es</v>
      </c>
      <c r="Y4551" s="10" t="str">
        <f t="shared" si="1146"/>
        <v>Tysson Cottages</v>
      </c>
      <c r="Z4551" s="10" t="str">
        <f t="shared" si="1147"/>
        <v>Cirencester</v>
      </c>
      <c r="AA4551" s="10" t="str">
        <f t="shared" si="1148"/>
        <v>PR</v>
      </c>
      <c r="AB4551" s="11" t="str">
        <f t="shared" si="1149"/>
        <v>44273</v>
      </c>
      <c r="AC4551" s="10" t="str">
        <f t="shared" si="1150"/>
        <v>22</v>
      </c>
      <c r="AD4551" s="10" t="str">
        <f t="shared" si="1151"/>
        <v>D</v>
      </c>
      <c r="AE4551" s="12" t="str">
        <f t="shared" si="1152"/>
        <v/>
      </c>
    </row>
    <row r="4552" spans="1:31" x14ac:dyDescent="0.25">
      <c r="A4552" s="5">
        <v>4677</v>
      </c>
      <c r="B4552" s="6" t="s">
        <v>6018</v>
      </c>
      <c r="C4552" s="6" t="s">
        <v>5983</v>
      </c>
      <c r="D4552" s="6" t="s">
        <v>49</v>
      </c>
      <c r="E4552" s="6" t="s">
        <v>16</v>
      </c>
      <c r="F4552" s="6">
        <v>60</v>
      </c>
      <c r="G4552" s="6" t="s">
        <v>9788</v>
      </c>
      <c r="H4552" s="6" t="s">
        <v>1133</v>
      </c>
      <c r="I4552" s="6" t="s">
        <v>122</v>
      </c>
      <c r="J4552" s="7">
        <v>44306</v>
      </c>
      <c r="K4552" s="6">
        <v>15</v>
      </c>
      <c r="L4552" s="6" t="s">
        <v>44</v>
      </c>
      <c r="M4552" s="8"/>
      <c r="O4552">
        <f t="shared" si="1137"/>
        <v>0</v>
      </c>
      <c r="Q4552" s="5" t="str">
        <f t="shared" si="1138"/>
        <v>4677</v>
      </c>
      <c r="R4552" s="6" t="str">
        <f t="shared" si="1139"/>
        <v>Cris</v>
      </c>
      <c r="S4552" s="6" t="str">
        <f t="shared" si="1140"/>
        <v>Longoria</v>
      </c>
      <c r="T4552" s="6" t="str">
        <f t="shared" si="1141"/>
        <v>Miss</v>
      </c>
      <c r="U4552" s="6" t="str">
        <f t="shared" si="1142"/>
        <v>F</v>
      </c>
      <c r="V4552" s="6" t="str">
        <f t="shared" si="1143"/>
        <v>60</v>
      </c>
      <c r="W4552" s="6" t="str">
        <f t="shared" si="1144"/>
        <v>Tyville Road</v>
      </c>
      <c r="X4552" s="6" t="str">
        <f t="shared" si="1145"/>
        <v>ad</v>
      </c>
      <c r="Y4552" s="6" t="str">
        <f t="shared" si="1146"/>
        <v>Tyville Road</v>
      </c>
      <c r="Z4552" s="6" t="str">
        <f t="shared" si="1147"/>
        <v>Llandeilo</v>
      </c>
      <c r="AA4552" s="6" t="str">
        <f t="shared" si="1148"/>
        <v>WN</v>
      </c>
      <c r="AB4552" s="7" t="str">
        <f t="shared" si="1149"/>
        <v>44306</v>
      </c>
      <c r="AC4552" s="6" t="str">
        <f t="shared" si="1150"/>
        <v>15</v>
      </c>
      <c r="AD4552" s="6" t="str">
        <f t="shared" si="1151"/>
        <v>D</v>
      </c>
      <c r="AE4552" s="8" t="str">
        <f t="shared" si="1152"/>
        <v/>
      </c>
    </row>
    <row r="4553" spans="1:31" x14ac:dyDescent="0.25">
      <c r="A4553" s="9">
        <v>4678</v>
      </c>
      <c r="B4553" s="10" t="s">
        <v>2513</v>
      </c>
      <c r="C4553" s="10" t="s">
        <v>6341</v>
      </c>
      <c r="D4553" s="10" t="s">
        <v>28</v>
      </c>
      <c r="E4553" s="10" t="s">
        <v>29</v>
      </c>
      <c r="F4553" s="10">
        <v>90</v>
      </c>
      <c r="G4553" s="10" t="s">
        <v>9789</v>
      </c>
      <c r="H4553" s="10" t="s">
        <v>1672</v>
      </c>
      <c r="I4553" s="10" t="s">
        <v>19</v>
      </c>
      <c r="J4553" s="11">
        <v>44543</v>
      </c>
      <c r="K4553" s="10">
        <v>102</v>
      </c>
      <c r="L4553" s="10" t="s">
        <v>33</v>
      </c>
      <c r="M4553" s="12"/>
      <c r="O4553">
        <f t="shared" si="1137"/>
        <v>0</v>
      </c>
      <c r="Q4553" s="9" t="str">
        <f t="shared" si="1138"/>
        <v>4678</v>
      </c>
      <c r="R4553" s="10" t="str">
        <f t="shared" si="1139"/>
        <v>Danial</v>
      </c>
      <c r="S4553" s="10" t="str">
        <f t="shared" si="1140"/>
        <v>Meier</v>
      </c>
      <c r="T4553" s="10" t="str">
        <f t="shared" si="1141"/>
        <v>Mr</v>
      </c>
      <c r="U4553" s="10" t="str">
        <f t="shared" si="1142"/>
        <v>M</v>
      </c>
      <c r="V4553" s="10" t="str">
        <f t="shared" si="1143"/>
        <v>90</v>
      </c>
      <c r="W4553" s="10" t="str">
        <f t="shared" si="1144"/>
        <v>Uamvar Street</v>
      </c>
      <c r="X4553" s="10" t="str">
        <f t="shared" si="1145"/>
        <v>et</v>
      </c>
      <c r="Y4553" s="10" t="str">
        <f t="shared" si="1146"/>
        <v>Uamvar Street</v>
      </c>
      <c r="Z4553" s="10" t="str">
        <f t="shared" si="1147"/>
        <v>Bampton</v>
      </c>
      <c r="AA4553" s="10" t="str">
        <f t="shared" si="1148"/>
        <v>CH</v>
      </c>
      <c r="AB4553" s="11" t="str">
        <f t="shared" si="1149"/>
        <v>44543</v>
      </c>
      <c r="AC4553" s="10" t="str">
        <f t="shared" si="1150"/>
        <v>102</v>
      </c>
      <c r="AD4553" s="10" t="str">
        <f t="shared" si="1151"/>
        <v>A3</v>
      </c>
      <c r="AE4553" s="12" t="str">
        <f t="shared" si="1152"/>
        <v/>
      </c>
    </row>
    <row r="4554" spans="1:31" x14ac:dyDescent="0.25">
      <c r="A4554" s="5">
        <v>4679</v>
      </c>
      <c r="B4554" s="6" t="s">
        <v>9790</v>
      </c>
      <c r="C4554" s="6" t="s">
        <v>6430</v>
      </c>
      <c r="D4554" s="6" t="s">
        <v>15</v>
      </c>
      <c r="E4554" s="6" t="s">
        <v>16</v>
      </c>
      <c r="F4554" s="6">
        <v>90</v>
      </c>
      <c r="G4554" s="6" t="s">
        <v>9791</v>
      </c>
      <c r="H4554" s="6" t="s">
        <v>1773</v>
      </c>
      <c r="I4554" s="6" t="s">
        <v>32</v>
      </c>
      <c r="J4554" s="7">
        <v>43521</v>
      </c>
      <c r="K4554" s="6">
        <v>63</v>
      </c>
      <c r="L4554" s="6" t="s">
        <v>99</v>
      </c>
      <c r="M4554" s="8"/>
      <c r="O4554">
        <f t="shared" ref="O4554:O4617" si="1153">COUNTBLANK(A4554:L4554)+COUNTIF(K4554,0)</f>
        <v>0</v>
      </c>
      <c r="Q4554" s="5" t="str">
        <f t="shared" si="1138"/>
        <v>4679</v>
      </c>
      <c r="R4554" s="6" t="str">
        <f t="shared" si="1139"/>
        <v>Roxann</v>
      </c>
      <c r="S4554" s="6" t="str">
        <f t="shared" si="1140"/>
        <v>Sellers</v>
      </c>
      <c r="T4554" s="6" t="str">
        <f t="shared" si="1141"/>
        <v>Mrs</v>
      </c>
      <c r="U4554" s="6" t="str">
        <f t="shared" si="1142"/>
        <v>F</v>
      </c>
      <c r="V4554" s="6" t="str">
        <f t="shared" si="1143"/>
        <v>90</v>
      </c>
      <c r="W4554" s="6" t="str">
        <f t="shared" si="1144"/>
        <v>Udall Street</v>
      </c>
      <c r="X4554" s="6" t="str">
        <f t="shared" si="1145"/>
        <v>et</v>
      </c>
      <c r="Y4554" s="6" t="str">
        <f t="shared" si="1146"/>
        <v>Udall Street</v>
      </c>
      <c r="Z4554" s="6" t="str">
        <f t="shared" si="1147"/>
        <v>West Glamorgan</v>
      </c>
      <c r="AA4554" s="6" t="str">
        <f t="shared" si="1148"/>
        <v>WC</v>
      </c>
      <c r="AB4554" s="7" t="str">
        <f t="shared" si="1149"/>
        <v>43521</v>
      </c>
      <c r="AC4554" s="6" t="str">
        <f t="shared" si="1150"/>
        <v>63</v>
      </c>
      <c r="AD4554" s="6" t="str">
        <f t="shared" si="1151"/>
        <v>E</v>
      </c>
      <c r="AE4554" s="8" t="str">
        <f t="shared" si="1152"/>
        <v/>
      </c>
    </row>
    <row r="4555" spans="1:31" x14ac:dyDescent="0.25">
      <c r="A4555" s="9">
        <v>4680</v>
      </c>
      <c r="B4555" s="10" t="s">
        <v>9792</v>
      </c>
      <c r="C4555" s="10" t="s">
        <v>2133</v>
      </c>
      <c r="D4555" s="10" t="s">
        <v>49</v>
      </c>
      <c r="E4555" s="10" t="s">
        <v>16</v>
      </c>
      <c r="F4555" s="10">
        <v>60</v>
      </c>
      <c r="G4555" s="10" t="s">
        <v>9793</v>
      </c>
      <c r="H4555" s="10" t="s">
        <v>374</v>
      </c>
      <c r="I4555" s="10" t="s">
        <v>144</v>
      </c>
      <c r="J4555" s="11">
        <v>43956</v>
      </c>
      <c r="K4555" s="10">
        <v>90</v>
      </c>
      <c r="L4555" s="10" t="s">
        <v>68</v>
      </c>
      <c r="M4555" s="12"/>
      <c r="O4555">
        <f t="shared" si="1153"/>
        <v>0</v>
      </c>
      <c r="Q4555" s="9" t="str">
        <f t="shared" si="1138"/>
        <v>4680</v>
      </c>
      <c r="R4555" s="10" t="str">
        <f t="shared" si="1139"/>
        <v>Trena</v>
      </c>
      <c r="S4555" s="10" t="str">
        <f t="shared" si="1140"/>
        <v>Savage</v>
      </c>
      <c r="T4555" s="10" t="str">
        <f t="shared" si="1141"/>
        <v>Miss</v>
      </c>
      <c r="U4555" s="10" t="str">
        <f t="shared" si="1142"/>
        <v>F</v>
      </c>
      <c r="V4555" s="10" t="str">
        <f t="shared" si="1143"/>
        <v>60</v>
      </c>
      <c r="W4555" s="10" t="str">
        <f t="shared" si="1144"/>
        <v>Uffington Road</v>
      </c>
      <c r="X4555" s="10" t="str">
        <f t="shared" si="1145"/>
        <v>ad</v>
      </c>
      <c r="Y4555" s="10" t="str">
        <f t="shared" si="1146"/>
        <v>Uffington Road</v>
      </c>
      <c r="Z4555" s="10" t="str">
        <f t="shared" si="1147"/>
        <v>Halifax</v>
      </c>
      <c r="AA4555" s="10" t="str">
        <f t="shared" si="1148"/>
        <v>UB</v>
      </c>
      <c r="AB4555" s="11" t="str">
        <f t="shared" si="1149"/>
        <v>43956</v>
      </c>
      <c r="AC4555" s="10" t="str">
        <f t="shared" si="1150"/>
        <v>90</v>
      </c>
      <c r="AD4555" s="10" t="str">
        <f t="shared" si="1151"/>
        <v>A2</v>
      </c>
      <c r="AE4555" s="12" t="str">
        <f t="shared" si="1152"/>
        <v/>
      </c>
    </row>
    <row r="4556" spans="1:31" x14ac:dyDescent="0.25">
      <c r="A4556" s="5">
        <v>4681</v>
      </c>
      <c r="B4556" s="6" t="s">
        <v>5290</v>
      </c>
      <c r="C4556" s="6" t="s">
        <v>182</v>
      </c>
      <c r="D4556" s="6" t="s">
        <v>49</v>
      </c>
      <c r="E4556" s="6" t="s">
        <v>16</v>
      </c>
      <c r="F4556" s="6">
        <v>90</v>
      </c>
      <c r="G4556" s="6" t="s">
        <v>9794</v>
      </c>
      <c r="H4556" s="6" t="s">
        <v>3112</v>
      </c>
      <c r="I4556" s="6" t="s">
        <v>1030</v>
      </c>
      <c r="J4556" s="7">
        <v>43791</v>
      </c>
      <c r="K4556" s="6">
        <v>85</v>
      </c>
      <c r="L4556" s="6" t="s">
        <v>39</v>
      </c>
      <c r="M4556" s="8"/>
      <c r="O4556">
        <f t="shared" si="1153"/>
        <v>0</v>
      </c>
      <c r="Q4556" s="5" t="str">
        <f t="shared" si="1138"/>
        <v>4681</v>
      </c>
      <c r="R4556" s="6" t="str">
        <f t="shared" si="1139"/>
        <v>Pauletta</v>
      </c>
      <c r="S4556" s="6" t="str">
        <f t="shared" si="1140"/>
        <v>Darnell</v>
      </c>
      <c r="T4556" s="6" t="str">
        <f t="shared" si="1141"/>
        <v>Miss</v>
      </c>
      <c r="U4556" s="6" t="str">
        <f t="shared" si="1142"/>
        <v>F</v>
      </c>
      <c r="V4556" s="6" t="str">
        <f t="shared" si="1143"/>
        <v>90</v>
      </c>
      <c r="W4556" s="6" t="str">
        <f t="shared" si="1144"/>
        <v>Ulster Place</v>
      </c>
      <c r="X4556" s="6" t="str">
        <f t="shared" si="1145"/>
        <v>ce</v>
      </c>
      <c r="Y4556" s="6" t="str">
        <f t="shared" si="1146"/>
        <v>Ulster Place</v>
      </c>
      <c r="Z4556" s="6" t="str">
        <f t="shared" si="1147"/>
        <v>Beaworthy</v>
      </c>
      <c r="AA4556" s="6" t="str">
        <f t="shared" si="1148"/>
        <v>DT</v>
      </c>
      <c r="AB4556" s="7" t="str">
        <f t="shared" si="1149"/>
        <v>43791</v>
      </c>
      <c r="AC4556" s="6" t="str">
        <f t="shared" si="1150"/>
        <v>85</v>
      </c>
      <c r="AD4556" s="6" t="str">
        <f t="shared" si="1151"/>
        <v>C1</v>
      </c>
      <c r="AE4556" s="8" t="str">
        <f t="shared" si="1152"/>
        <v/>
      </c>
    </row>
    <row r="4557" spans="1:31" x14ac:dyDescent="0.25">
      <c r="A4557" s="9">
        <v>4682</v>
      </c>
      <c r="B4557" s="10" t="s">
        <v>3592</v>
      </c>
      <c r="C4557" s="10" t="s">
        <v>9795</v>
      </c>
      <c r="D4557" s="10" t="s">
        <v>28</v>
      </c>
      <c r="E4557" s="10" t="s">
        <v>29</v>
      </c>
      <c r="F4557" s="10">
        <v>60</v>
      </c>
      <c r="G4557" s="10" t="s">
        <v>9796</v>
      </c>
      <c r="H4557" s="10" t="s">
        <v>479</v>
      </c>
      <c r="I4557" s="10" t="s">
        <v>32</v>
      </c>
      <c r="J4557" s="11">
        <v>44181</v>
      </c>
      <c r="K4557" s="10">
        <v>57</v>
      </c>
      <c r="L4557" s="10" t="s">
        <v>33</v>
      </c>
      <c r="M4557" s="12"/>
      <c r="O4557">
        <f t="shared" si="1153"/>
        <v>0</v>
      </c>
      <c r="Q4557" s="9" t="str">
        <f t="shared" si="1138"/>
        <v>4682</v>
      </c>
      <c r="R4557" s="10" t="str">
        <f t="shared" si="1139"/>
        <v>Sid</v>
      </c>
      <c r="S4557" s="10" t="str">
        <f t="shared" si="1140"/>
        <v>Yazzie</v>
      </c>
      <c r="T4557" s="10" t="str">
        <f t="shared" si="1141"/>
        <v>Mr</v>
      </c>
      <c r="U4557" s="10" t="str">
        <f t="shared" si="1142"/>
        <v>M</v>
      </c>
      <c r="V4557" s="10" t="str">
        <f t="shared" si="1143"/>
        <v>60</v>
      </c>
      <c r="W4557" s="10" t="str">
        <f t="shared" si="1144"/>
        <v>Ulverston Road</v>
      </c>
      <c r="X4557" s="10" t="str">
        <f t="shared" si="1145"/>
        <v>ad</v>
      </c>
      <c r="Y4557" s="10" t="str">
        <f t="shared" si="1146"/>
        <v>Ulverston Road</v>
      </c>
      <c r="Z4557" s="10" t="str">
        <f t="shared" si="1147"/>
        <v>Skelmorlie</v>
      </c>
      <c r="AA4557" s="10" t="str">
        <f t="shared" si="1148"/>
        <v>WC</v>
      </c>
      <c r="AB4557" s="11" t="str">
        <f t="shared" si="1149"/>
        <v>44181</v>
      </c>
      <c r="AC4557" s="10" t="str">
        <f t="shared" si="1150"/>
        <v>57</v>
      </c>
      <c r="AD4557" s="10" t="str">
        <f t="shared" si="1151"/>
        <v>A3</v>
      </c>
      <c r="AE4557" s="12" t="str">
        <f t="shared" si="1152"/>
        <v/>
      </c>
    </row>
    <row r="4558" spans="1:31" x14ac:dyDescent="0.25">
      <c r="A4558" s="5">
        <v>4683</v>
      </c>
      <c r="B4558" s="6" t="s">
        <v>5518</v>
      </c>
      <c r="C4558" s="6" t="s">
        <v>2247</v>
      </c>
      <c r="D4558" s="6" t="s">
        <v>41</v>
      </c>
      <c r="E4558" s="6" t="s">
        <v>16</v>
      </c>
      <c r="F4558" s="6">
        <v>30</v>
      </c>
      <c r="G4558" s="6" t="s">
        <v>9797</v>
      </c>
      <c r="H4558" s="6" t="s">
        <v>6666</v>
      </c>
      <c r="I4558" s="6" t="s">
        <v>25</v>
      </c>
      <c r="J4558" s="7">
        <v>43643</v>
      </c>
      <c r="K4558" s="6">
        <v>53</v>
      </c>
      <c r="L4558" s="6" t="s">
        <v>99</v>
      </c>
      <c r="M4558" s="8"/>
      <c r="O4558">
        <f t="shared" si="1153"/>
        <v>0</v>
      </c>
      <c r="Q4558" s="5" t="str">
        <f t="shared" si="1138"/>
        <v>4683</v>
      </c>
      <c r="R4558" s="6" t="str">
        <f t="shared" si="1139"/>
        <v>Kimi</v>
      </c>
      <c r="S4558" s="6" t="str">
        <f t="shared" si="1140"/>
        <v>Richter</v>
      </c>
      <c r="T4558" s="6" t="str">
        <f t="shared" si="1141"/>
        <v>Ms</v>
      </c>
      <c r="U4558" s="6" t="str">
        <f t="shared" si="1142"/>
        <v>F</v>
      </c>
      <c r="V4558" s="6" t="str">
        <f t="shared" si="1143"/>
        <v>30</v>
      </c>
      <c r="W4558" s="6" t="str">
        <f t="shared" si="1144"/>
        <v>Umbria Street</v>
      </c>
      <c r="X4558" s="6" t="str">
        <f t="shared" si="1145"/>
        <v>et</v>
      </c>
      <c r="Y4558" s="6" t="str">
        <f t="shared" si="1146"/>
        <v>Umbria Street</v>
      </c>
      <c r="Z4558" s="6" t="str">
        <f t="shared" si="1147"/>
        <v>Heywood</v>
      </c>
      <c r="AA4558" s="6" t="str">
        <f t="shared" si="1148"/>
        <v>HG</v>
      </c>
      <c r="AB4558" s="7" t="str">
        <f t="shared" si="1149"/>
        <v>43643</v>
      </c>
      <c r="AC4558" s="6" t="str">
        <f t="shared" si="1150"/>
        <v>53</v>
      </c>
      <c r="AD4558" s="6" t="str">
        <f t="shared" si="1151"/>
        <v>E</v>
      </c>
      <c r="AE4558" s="8" t="str">
        <f t="shared" si="1152"/>
        <v/>
      </c>
    </row>
    <row r="4559" spans="1:31" x14ac:dyDescent="0.25">
      <c r="A4559" s="9">
        <v>4684</v>
      </c>
      <c r="B4559" s="10" t="s">
        <v>3069</v>
      </c>
      <c r="C4559" s="10" t="s">
        <v>1713</v>
      </c>
      <c r="D4559" s="10" t="s">
        <v>28</v>
      </c>
      <c r="E4559" s="10" t="s">
        <v>29</v>
      </c>
      <c r="F4559" s="10">
        <v>60</v>
      </c>
      <c r="G4559" s="10" t="s">
        <v>9798</v>
      </c>
      <c r="H4559" s="10" t="s">
        <v>4120</v>
      </c>
      <c r="I4559" s="10" t="s">
        <v>32</v>
      </c>
      <c r="J4559" s="11">
        <v>43944</v>
      </c>
      <c r="K4559" s="10">
        <v>67</v>
      </c>
      <c r="L4559" s="10" t="s">
        <v>20</v>
      </c>
      <c r="M4559" s="12"/>
      <c r="O4559">
        <f t="shared" si="1153"/>
        <v>0</v>
      </c>
      <c r="Q4559" s="9" t="str">
        <f t="shared" si="1138"/>
        <v>4684</v>
      </c>
      <c r="R4559" s="10" t="str">
        <f t="shared" si="1139"/>
        <v>Michel</v>
      </c>
      <c r="S4559" s="10" t="str">
        <f t="shared" si="1140"/>
        <v>Graham</v>
      </c>
      <c r="T4559" s="10" t="str">
        <f t="shared" si="1141"/>
        <v>Mr</v>
      </c>
      <c r="U4559" s="10" t="str">
        <f t="shared" si="1142"/>
        <v>M</v>
      </c>
      <c r="V4559" s="10" t="str">
        <f t="shared" si="1143"/>
        <v>60</v>
      </c>
      <c r="W4559" s="10" t="str">
        <f t="shared" si="1144"/>
        <v>Underhill Passage</v>
      </c>
      <c r="X4559" s="10" t="str">
        <f t="shared" si="1145"/>
        <v>ge</v>
      </c>
      <c r="Y4559" s="10" t="str">
        <f t="shared" si="1146"/>
        <v>Underhill Passage</v>
      </c>
      <c r="Z4559" s="10" t="str">
        <f t="shared" si="1147"/>
        <v>Renfrew</v>
      </c>
      <c r="AA4559" s="10" t="str">
        <f t="shared" si="1148"/>
        <v>WC</v>
      </c>
      <c r="AB4559" s="11" t="str">
        <f t="shared" si="1149"/>
        <v>43944</v>
      </c>
      <c r="AC4559" s="10" t="str">
        <f t="shared" si="1150"/>
        <v>67</v>
      </c>
      <c r="AD4559" s="10" t="str">
        <f t="shared" si="1151"/>
        <v>B</v>
      </c>
      <c r="AE4559" s="12" t="str">
        <f t="shared" si="1152"/>
        <v/>
      </c>
    </row>
    <row r="4560" spans="1:31" x14ac:dyDescent="0.25">
      <c r="A4560" s="5">
        <v>4685</v>
      </c>
      <c r="B4560" s="6" t="s">
        <v>9799</v>
      </c>
      <c r="C4560" s="6" t="s">
        <v>7374</v>
      </c>
      <c r="D4560" s="6" t="s">
        <v>49</v>
      </c>
      <c r="E4560" s="6" t="s">
        <v>16</v>
      </c>
      <c r="F4560" s="6">
        <v>90</v>
      </c>
      <c r="G4560" s="6" t="s">
        <v>9800</v>
      </c>
      <c r="H4560" s="6" t="s">
        <v>802</v>
      </c>
      <c r="I4560" s="6" t="s">
        <v>176</v>
      </c>
      <c r="J4560" s="7">
        <v>44075</v>
      </c>
      <c r="K4560" s="6">
        <v>28</v>
      </c>
      <c r="L4560" s="6" t="s">
        <v>39</v>
      </c>
      <c r="M4560" s="8"/>
      <c r="O4560">
        <f t="shared" si="1153"/>
        <v>0</v>
      </c>
      <c r="Q4560" s="5" t="str">
        <f t="shared" si="1138"/>
        <v>4685</v>
      </c>
      <c r="R4560" s="6" t="str">
        <f t="shared" si="1139"/>
        <v>Josefine</v>
      </c>
      <c r="S4560" s="6" t="str">
        <f t="shared" si="1140"/>
        <v>Pineda</v>
      </c>
      <c r="T4560" s="6" t="str">
        <f t="shared" si="1141"/>
        <v>Miss</v>
      </c>
      <c r="U4560" s="6" t="str">
        <f t="shared" si="1142"/>
        <v>F</v>
      </c>
      <c r="V4560" s="6" t="str">
        <f t="shared" si="1143"/>
        <v>90</v>
      </c>
      <c r="W4560" s="6" t="str">
        <f t="shared" si="1144"/>
        <v>Undine Street</v>
      </c>
      <c r="X4560" s="6" t="str">
        <f t="shared" si="1145"/>
        <v>et</v>
      </c>
      <c r="Y4560" s="6" t="str">
        <f t="shared" si="1146"/>
        <v>Undine Street</v>
      </c>
      <c r="Z4560" s="6" t="str">
        <f t="shared" si="1147"/>
        <v>Crowborough</v>
      </c>
      <c r="AA4560" s="6" t="str">
        <f t="shared" si="1148"/>
        <v>CW</v>
      </c>
      <c r="AB4560" s="7" t="str">
        <f t="shared" si="1149"/>
        <v>44075</v>
      </c>
      <c r="AC4560" s="6" t="str">
        <f t="shared" si="1150"/>
        <v>28</v>
      </c>
      <c r="AD4560" s="6" t="str">
        <f t="shared" si="1151"/>
        <v>C1</v>
      </c>
      <c r="AE4560" s="8" t="str">
        <f t="shared" si="1152"/>
        <v/>
      </c>
    </row>
    <row r="4561" spans="1:31" x14ac:dyDescent="0.25">
      <c r="A4561" s="9">
        <v>4686</v>
      </c>
      <c r="B4561" s="10" t="s">
        <v>1750</v>
      </c>
      <c r="C4561" s="10" t="s">
        <v>4228</v>
      </c>
      <c r="D4561" s="10" t="s">
        <v>28</v>
      </c>
      <c r="E4561" s="10" t="s">
        <v>29</v>
      </c>
      <c r="F4561" s="10">
        <v>60</v>
      </c>
      <c r="G4561" s="10" t="s">
        <v>9801</v>
      </c>
      <c r="H4561" s="10" t="s">
        <v>9802</v>
      </c>
      <c r="I4561" s="10" t="s">
        <v>38</v>
      </c>
      <c r="J4561" s="11">
        <v>43757</v>
      </c>
      <c r="K4561" s="10">
        <v>45</v>
      </c>
      <c r="L4561" s="10" t="s">
        <v>62</v>
      </c>
      <c r="M4561" s="12"/>
      <c r="O4561">
        <f t="shared" si="1153"/>
        <v>0</v>
      </c>
      <c r="Q4561" s="9" t="str">
        <f t="shared" si="1138"/>
        <v>4686</v>
      </c>
      <c r="R4561" s="10" t="str">
        <f t="shared" si="1139"/>
        <v>Refugio</v>
      </c>
      <c r="S4561" s="10" t="str">
        <f t="shared" si="1140"/>
        <v>Boone</v>
      </c>
      <c r="T4561" s="10" t="str">
        <f t="shared" si="1141"/>
        <v>Mr</v>
      </c>
      <c r="U4561" s="10" t="str">
        <f t="shared" si="1142"/>
        <v>M</v>
      </c>
      <c r="V4561" s="10" t="str">
        <f t="shared" si="1143"/>
        <v>60</v>
      </c>
      <c r="W4561" s="10" t="str">
        <f t="shared" si="1144"/>
        <v>Unicorn Court</v>
      </c>
      <c r="X4561" s="10" t="str">
        <f t="shared" si="1145"/>
        <v>rt</v>
      </c>
      <c r="Y4561" s="10" t="str">
        <f t="shared" si="1146"/>
        <v>Unicorn Court</v>
      </c>
      <c r="Z4561" s="10" t="str">
        <f t="shared" si="1147"/>
        <v>Dukinfield</v>
      </c>
      <c r="AA4561" s="10" t="str">
        <f t="shared" si="1148"/>
        <v>RM</v>
      </c>
      <c r="AB4561" s="11" t="str">
        <f t="shared" si="1149"/>
        <v>43757</v>
      </c>
      <c r="AC4561" s="10" t="str">
        <f t="shared" si="1150"/>
        <v>45</v>
      </c>
      <c r="AD4561" s="10" t="str">
        <f t="shared" si="1151"/>
        <v>C4</v>
      </c>
      <c r="AE4561" s="12" t="str">
        <f t="shared" si="1152"/>
        <v/>
      </c>
    </row>
    <row r="4562" spans="1:31" x14ac:dyDescent="0.25">
      <c r="A4562" s="5">
        <v>4687</v>
      </c>
      <c r="B4562" s="6" t="s">
        <v>9803</v>
      </c>
      <c r="C4562" s="6" t="s">
        <v>6215</v>
      </c>
      <c r="D4562" s="6" t="s">
        <v>15</v>
      </c>
      <c r="E4562" s="6" t="s">
        <v>16</v>
      </c>
      <c r="F4562" s="6">
        <v>60</v>
      </c>
      <c r="G4562" s="6" t="s">
        <v>9804</v>
      </c>
      <c r="H4562" s="6" t="s">
        <v>1594</v>
      </c>
      <c r="I4562" s="6" t="s">
        <v>32</v>
      </c>
      <c r="J4562" s="7">
        <v>43996</v>
      </c>
      <c r="K4562" s="6">
        <v>12</v>
      </c>
      <c r="L4562" s="6" t="s">
        <v>68</v>
      </c>
      <c r="M4562" s="8"/>
      <c r="O4562">
        <f t="shared" si="1153"/>
        <v>0</v>
      </c>
      <c r="Q4562" s="5" t="str">
        <f t="shared" si="1138"/>
        <v>4687</v>
      </c>
      <c r="R4562" s="6" t="str">
        <f t="shared" si="1139"/>
        <v>Tabetha</v>
      </c>
      <c r="S4562" s="6" t="str">
        <f t="shared" si="1140"/>
        <v>Mccord</v>
      </c>
      <c r="T4562" s="6" t="str">
        <f t="shared" si="1141"/>
        <v>Mrs</v>
      </c>
      <c r="U4562" s="6" t="str">
        <f t="shared" si="1142"/>
        <v>F</v>
      </c>
      <c r="V4562" s="6" t="str">
        <f t="shared" si="1143"/>
        <v>60</v>
      </c>
      <c r="W4562" s="6" t="str">
        <f t="shared" si="1144"/>
        <v>Union Cottages</v>
      </c>
      <c r="X4562" s="6" t="str">
        <f t="shared" si="1145"/>
        <v>es</v>
      </c>
      <c r="Y4562" s="6" t="str">
        <f t="shared" si="1146"/>
        <v>Union Cottages</v>
      </c>
      <c r="Z4562" s="6" t="str">
        <f t="shared" si="1147"/>
        <v>Romford</v>
      </c>
      <c r="AA4562" s="6" t="str">
        <f t="shared" si="1148"/>
        <v>WC</v>
      </c>
      <c r="AB4562" s="7" t="str">
        <f t="shared" si="1149"/>
        <v>43996</v>
      </c>
      <c r="AC4562" s="6" t="str">
        <f t="shared" si="1150"/>
        <v>12</v>
      </c>
      <c r="AD4562" s="6" t="str">
        <f t="shared" si="1151"/>
        <v>A2</v>
      </c>
      <c r="AE4562" s="8" t="str">
        <f t="shared" si="1152"/>
        <v/>
      </c>
    </row>
    <row r="4563" spans="1:31" x14ac:dyDescent="0.25">
      <c r="A4563" s="9">
        <v>4688</v>
      </c>
      <c r="B4563" s="10" t="s">
        <v>970</v>
      </c>
      <c r="C4563" s="10" t="s">
        <v>4506</v>
      </c>
      <c r="D4563" s="10" t="s">
        <v>28</v>
      </c>
      <c r="E4563" s="10" t="s">
        <v>29</v>
      </c>
      <c r="F4563" s="10">
        <v>90</v>
      </c>
      <c r="G4563" s="10" t="s">
        <v>9805</v>
      </c>
      <c r="H4563" s="10" t="s">
        <v>3293</v>
      </c>
      <c r="I4563" s="10" t="s">
        <v>291</v>
      </c>
      <c r="J4563" s="11">
        <v>43689</v>
      </c>
      <c r="K4563" s="10">
        <v>49</v>
      </c>
      <c r="L4563" s="10" t="s">
        <v>157</v>
      </c>
      <c r="M4563" s="12"/>
      <c r="O4563">
        <f t="shared" si="1153"/>
        <v>0</v>
      </c>
      <c r="Q4563" s="9" t="str">
        <f t="shared" si="1138"/>
        <v>4688</v>
      </c>
      <c r="R4563" s="10" t="str">
        <f t="shared" si="1139"/>
        <v>Bud</v>
      </c>
      <c r="S4563" s="10" t="str">
        <f t="shared" si="1140"/>
        <v>Dubois</v>
      </c>
      <c r="T4563" s="10" t="str">
        <f t="shared" si="1141"/>
        <v>Mr</v>
      </c>
      <c r="U4563" s="10" t="str">
        <f t="shared" si="1142"/>
        <v>M</v>
      </c>
      <c r="V4563" s="10" t="str">
        <f t="shared" si="1143"/>
        <v>90</v>
      </c>
      <c r="W4563" s="10" t="str">
        <f t="shared" si="1144"/>
        <v>Union Workhouse</v>
      </c>
      <c r="X4563" s="10" t="str">
        <f t="shared" si="1145"/>
        <v>se</v>
      </c>
      <c r="Y4563" s="10" t="str">
        <f t="shared" si="1146"/>
        <v>Union Workhouse</v>
      </c>
      <c r="Z4563" s="10" t="str">
        <f t="shared" si="1147"/>
        <v>Jarrow</v>
      </c>
      <c r="AA4563" s="10" t="str">
        <f t="shared" si="1148"/>
        <v>HS</v>
      </c>
      <c r="AB4563" s="11" t="str">
        <f t="shared" si="1149"/>
        <v>43689</v>
      </c>
      <c r="AC4563" s="10" t="str">
        <f t="shared" si="1150"/>
        <v>49</v>
      </c>
      <c r="AD4563" s="10" t="str">
        <f t="shared" si="1151"/>
        <v>C3</v>
      </c>
      <c r="AE4563" s="12" t="str">
        <f t="shared" si="1152"/>
        <v/>
      </c>
    </row>
    <row r="4564" spans="1:31" x14ac:dyDescent="0.25">
      <c r="A4564" s="5">
        <v>4689</v>
      </c>
      <c r="B4564" s="6" t="s">
        <v>9785</v>
      </c>
      <c r="C4564" s="6" t="s">
        <v>4976</v>
      </c>
      <c r="D4564" s="6" t="s">
        <v>15</v>
      </c>
      <c r="E4564" s="6" t="s">
        <v>16</v>
      </c>
      <c r="F4564" s="6">
        <v>90</v>
      </c>
      <c r="G4564" s="6" t="s">
        <v>9806</v>
      </c>
      <c r="H4564" s="6" t="s">
        <v>615</v>
      </c>
      <c r="I4564" s="6" t="s">
        <v>185</v>
      </c>
      <c r="J4564" s="7">
        <v>43467</v>
      </c>
      <c r="K4564" s="6">
        <v>32</v>
      </c>
      <c r="L4564" s="6" t="s">
        <v>99</v>
      </c>
      <c r="M4564" s="8"/>
      <c r="O4564">
        <f t="shared" si="1153"/>
        <v>0</v>
      </c>
      <c r="Q4564" s="5" t="str">
        <f t="shared" si="1138"/>
        <v>4689</v>
      </c>
      <c r="R4564" s="6" t="str">
        <f t="shared" si="1139"/>
        <v>Ethelyn</v>
      </c>
      <c r="S4564" s="6" t="str">
        <f t="shared" si="1140"/>
        <v>Pope</v>
      </c>
      <c r="T4564" s="6" t="str">
        <f t="shared" si="1141"/>
        <v>Mrs</v>
      </c>
      <c r="U4564" s="6" t="str">
        <f t="shared" si="1142"/>
        <v>F</v>
      </c>
      <c r="V4564" s="6" t="str">
        <f t="shared" si="1143"/>
        <v>90</v>
      </c>
      <c r="W4564" s="6" t="str">
        <f t="shared" si="1144"/>
        <v>Upchurch Close</v>
      </c>
      <c r="X4564" s="6" t="str">
        <f t="shared" si="1145"/>
        <v>se</v>
      </c>
      <c r="Y4564" s="6" t="str">
        <f t="shared" si="1146"/>
        <v>Upchurch Close</v>
      </c>
      <c r="Z4564" s="6" t="str">
        <f t="shared" si="1147"/>
        <v>Gourock</v>
      </c>
      <c r="AA4564" s="6" t="str">
        <f t="shared" si="1148"/>
        <v>HX</v>
      </c>
      <c r="AB4564" s="7" t="str">
        <f t="shared" si="1149"/>
        <v>43467</v>
      </c>
      <c r="AC4564" s="6" t="str">
        <f t="shared" si="1150"/>
        <v>32</v>
      </c>
      <c r="AD4564" s="6" t="str">
        <f t="shared" si="1151"/>
        <v>E</v>
      </c>
      <c r="AE4564" s="8" t="str">
        <f t="shared" si="1152"/>
        <v/>
      </c>
    </row>
    <row r="4565" spans="1:31" x14ac:dyDescent="0.25">
      <c r="A4565" s="9">
        <v>4690</v>
      </c>
      <c r="B4565" s="10" t="s">
        <v>9807</v>
      </c>
      <c r="C4565" s="10" t="s">
        <v>4191</v>
      </c>
      <c r="D4565" s="10" t="s">
        <v>49</v>
      </c>
      <c r="E4565" s="10" t="s">
        <v>16</v>
      </c>
      <c r="F4565" s="10">
        <v>30</v>
      </c>
      <c r="G4565" s="10" t="s">
        <v>9808</v>
      </c>
      <c r="H4565" s="10" t="s">
        <v>3978</v>
      </c>
      <c r="I4565" s="10" t="s">
        <v>32</v>
      </c>
      <c r="J4565" s="11">
        <v>44482</v>
      </c>
      <c r="K4565" s="10">
        <v>93</v>
      </c>
      <c r="L4565" s="10" t="s">
        <v>52</v>
      </c>
      <c r="M4565" s="12"/>
      <c r="O4565">
        <f t="shared" si="1153"/>
        <v>0</v>
      </c>
      <c r="Q4565" s="9" t="str">
        <f t="shared" si="1138"/>
        <v>4690</v>
      </c>
      <c r="R4565" s="10" t="str">
        <f t="shared" si="1139"/>
        <v>Maricruz</v>
      </c>
      <c r="S4565" s="10" t="str">
        <f t="shared" si="1140"/>
        <v>Hall</v>
      </c>
      <c r="T4565" s="10" t="str">
        <f t="shared" si="1141"/>
        <v>Miss</v>
      </c>
      <c r="U4565" s="10" t="str">
        <f t="shared" si="1142"/>
        <v>F</v>
      </c>
      <c r="V4565" s="10" t="str">
        <f t="shared" si="1143"/>
        <v>30</v>
      </c>
      <c r="W4565" s="10" t="str">
        <f t="shared" si="1144"/>
        <v>Upcott Street</v>
      </c>
      <c r="X4565" s="10" t="str">
        <f t="shared" si="1145"/>
        <v>et</v>
      </c>
      <c r="Y4565" s="10" t="str">
        <f t="shared" si="1146"/>
        <v>Upcott Street</v>
      </c>
      <c r="Z4565" s="10" t="str">
        <f t="shared" si="1147"/>
        <v>Merthyr Tydfil</v>
      </c>
      <c r="AA4565" s="10" t="str">
        <f t="shared" si="1148"/>
        <v>WC</v>
      </c>
      <c r="AB4565" s="11" t="str">
        <f t="shared" si="1149"/>
        <v>44482</v>
      </c>
      <c r="AC4565" s="10" t="str">
        <f t="shared" si="1150"/>
        <v>93</v>
      </c>
      <c r="AD4565" s="10" t="str">
        <f t="shared" si="1151"/>
        <v>A1</v>
      </c>
      <c r="AE4565" s="12" t="str">
        <f t="shared" si="1152"/>
        <v/>
      </c>
    </row>
    <row r="4566" spans="1:31" x14ac:dyDescent="0.25">
      <c r="A4566" s="5">
        <v>4691</v>
      </c>
      <c r="B4566" s="6" t="s">
        <v>9809</v>
      </c>
      <c r="C4566" s="6" t="s">
        <v>7414</v>
      </c>
      <c r="D4566" s="6" t="s">
        <v>49</v>
      </c>
      <c r="E4566" s="6" t="s">
        <v>16</v>
      </c>
      <c r="F4566" s="6">
        <v>90</v>
      </c>
      <c r="G4566" s="6" t="s">
        <v>9810</v>
      </c>
      <c r="H4566" s="6" t="s">
        <v>4662</v>
      </c>
      <c r="I4566" s="6" t="s">
        <v>881</v>
      </c>
      <c r="J4566" s="7">
        <v>44058</v>
      </c>
      <c r="K4566" s="6">
        <v>36</v>
      </c>
      <c r="L4566" s="6" t="s">
        <v>68</v>
      </c>
      <c r="M4566" s="8"/>
      <c r="O4566">
        <f t="shared" si="1153"/>
        <v>0</v>
      </c>
      <c r="Q4566" s="5" t="str">
        <f t="shared" si="1138"/>
        <v>4691</v>
      </c>
      <c r="R4566" s="6" t="str">
        <f t="shared" si="1139"/>
        <v>Caren</v>
      </c>
      <c r="S4566" s="6" t="str">
        <f t="shared" si="1140"/>
        <v>Wesley</v>
      </c>
      <c r="T4566" s="6" t="str">
        <f t="shared" si="1141"/>
        <v>Miss</v>
      </c>
      <c r="U4566" s="6" t="str">
        <f t="shared" si="1142"/>
        <v>F</v>
      </c>
      <c r="V4566" s="6" t="str">
        <f t="shared" si="1143"/>
        <v>90</v>
      </c>
      <c r="W4566" s="6" t="str">
        <f t="shared" si="1144"/>
        <v>Upgrove Manor</v>
      </c>
      <c r="X4566" s="6" t="str">
        <f t="shared" si="1145"/>
        <v>or</v>
      </c>
      <c r="Y4566" s="6" t="str">
        <f t="shared" si="1146"/>
        <v>Upgrove Manor</v>
      </c>
      <c r="Z4566" s="6" t="str">
        <f t="shared" si="1147"/>
        <v>Innerleithen</v>
      </c>
      <c r="AA4566" s="6" t="str">
        <f t="shared" si="1148"/>
        <v>LS</v>
      </c>
      <c r="AB4566" s="7" t="str">
        <f t="shared" si="1149"/>
        <v>44058</v>
      </c>
      <c r="AC4566" s="6" t="str">
        <f t="shared" si="1150"/>
        <v>36</v>
      </c>
      <c r="AD4566" s="6" t="str">
        <f t="shared" si="1151"/>
        <v>A2</v>
      </c>
      <c r="AE4566" s="8" t="str">
        <f t="shared" si="1152"/>
        <v/>
      </c>
    </row>
    <row r="4567" spans="1:31" x14ac:dyDescent="0.25">
      <c r="A4567" s="5">
        <v>4693</v>
      </c>
      <c r="B4567" s="6" t="s">
        <v>5122</v>
      </c>
      <c r="C4567" s="6" t="s">
        <v>9811</v>
      </c>
      <c r="D4567" s="6" t="s">
        <v>28</v>
      </c>
      <c r="E4567" s="6" t="s">
        <v>29</v>
      </c>
      <c r="F4567" s="6">
        <v>30</v>
      </c>
      <c r="G4567" s="6" t="s">
        <v>9812</v>
      </c>
      <c r="H4567" s="6" t="s">
        <v>3683</v>
      </c>
      <c r="I4567" s="6" t="s">
        <v>171</v>
      </c>
      <c r="J4567" s="7">
        <v>43984</v>
      </c>
      <c r="K4567" s="6">
        <v>25</v>
      </c>
      <c r="L4567" s="6" t="s">
        <v>20</v>
      </c>
      <c r="M4567" s="8"/>
      <c r="O4567">
        <f t="shared" si="1153"/>
        <v>0</v>
      </c>
      <c r="Q4567" s="5" t="str">
        <f t="shared" si="1138"/>
        <v>4693</v>
      </c>
      <c r="R4567" s="6" t="str">
        <f t="shared" si="1139"/>
        <v>Archie</v>
      </c>
      <c r="S4567" s="6" t="str">
        <f t="shared" si="1140"/>
        <v>Moreland</v>
      </c>
      <c r="T4567" s="6" t="str">
        <f t="shared" si="1141"/>
        <v>Mr</v>
      </c>
      <c r="U4567" s="6" t="str">
        <f t="shared" si="1142"/>
        <v>M</v>
      </c>
      <c r="V4567" s="6" t="str">
        <f t="shared" si="1143"/>
        <v>30</v>
      </c>
      <c r="W4567" s="6" t="str">
        <f t="shared" si="1144"/>
        <v>Upper Avenue</v>
      </c>
      <c r="X4567" s="6" t="str">
        <f t="shared" si="1145"/>
        <v>ue</v>
      </c>
      <c r="Y4567" s="6" t="str">
        <f t="shared" si="1146"/>
        <v>Upper Avenue</v>
      </c>
      <c r="Z4567" s="6" t="str">
        <f t="shared" si="1147"/>
        <v>Coldstream</v>
      </c>
      <c r="AA4567" s="6" t="str">
        <f t="shared" si="1148"/>
        <v>PR</v>
      </c>
      <c r="AB4567" s="7" t="str">
        <f t="shared" si="1149"/>
        <v>43984</v>
      </c>
      <c r="AC4567" s="6" t="str">
        <f t="shared" si="1150"/>
        <v>25</v>
      </c>
      <c r="AD4567" s="6" t="str">
        <f t="shared" si="1151"/>
        <v>B</v>
      </c>
      <c r="AE4567" s="8" t="str">
        <f t="shared" si="1152"/>
        <v/>
      </c>
    </row>
    <row r="4568" spans="1:31" x14ac:dyDescent="0.25">
      <c r="A4568" s="9">
        <v>4694</v>
      </c>
      <c r="B4568" s="10" t="s">
        <v>9813</v>
      </c>
      <c r="C4568" s="10" t="s">
        <v>2103</v>
      </c>
      <c r="D4568" s="10" t="s">
        <v>49</v>
      </c>
      <c r="E4568" s="10" t="s">
        <v>16</v>
      </c>
      <c r="F4568" s="10">
        <v>30</v>
      </c>
      <c r="G4568" s="10" t="s">
        <v>9812</v>
      </c>
      <c r="H4568" s="10" t="s">
        <v>3151</v>
      </c>
      <c r="I4568" s="10" t="s">
        <v>32</v>
      </c>
      <c r="J4568" s="11">
        <v>43707</v>
      </c>
      <c r="K4568" s="10">
        <v>7</v>
      </c>
      <c r="L4568" s="10" t="s">
        <v>20</v>
      </c>
      <c r="M4568" s="12"/>
      <c r="O4568">
        <f t="shared" si="1153"/>
        <v>0</v>
      </c>
      <c r="Q4568" s="9" t="str">
        <f t="shared" si="1138"/>
        <v>4694</v>
      </c>
      <c r="R4568" s="10" t="str">
        <f t="shared" si="1139"/>
        <v>Nenita</v>
      </c>
      <c r="S4568" s="10" t="str">
        <f t="shared" si="1140"/>
        <v>Winkler</v>
      </c>
      <c r="T4568" s="10" t="str">
        <f t="shared" si="1141"/>
        <v>Miss</v>
      </c>
      <c r="U4568" s="10" t="str">
        <f t="shared" si="1142"/>
        <v>F</v>
      </c>
      <c r="V4568" s="10" t="str">
        <f t="shared" si="1143"/>
        <v>30</v>
      </c>
      <c r="W4568" s="10" t="str">
        <f t="shared" si="1144"/>
        <v>Upper Avenue</v>
      </c>
      <c r="X4568" s="10" t="str">
        <f t="shared" si="1145"/>
        <v>ue</v>
      </c>
      <c r="Y4568" s="10" t="str">
        <f t="shared" si="1146"/>
        <v>Upper Avenue</v>
      </c>
      <c r="Z4568" s="10" t="str">
        <f t="shared" si="1147"/>
        <v>Snodland</v>
      </c>
      <c r="AA4568" s="10" t="str">
        <f t="shared" si="1148"/>
        <v>WC</v>
      </c>
      <c r="AB4568" s="11" t="str">
        <f t="shared" si="1149"/>
        <v>43707</v>
      </c>
      <c r="AC4568" s="10" t="str">
        <f t="shared" si="1150"/>
        <v>7</v>
      </c>
      <c r="AD4568" s="10" t="str">
        <f t="shared" si="1151"/>
        <v>B</v>
      </c>
      <c r="AE4568" s="12" t="str">
        <f t="shared" si="1152"/>
        <v/>
      </c>
    </row>
    <row r="4569" spans="1:31" x14ac:dyDescent="0.25">
      <c r="A4569" s="5">
        <v>4695</v>
      </c>
      <c r="B4569" s="6" t="s">
        <v>7007</v>
      </c>
      <c r="C4569" s="6" t="s">
        <v>4220</v>
      </c>
      <c r="D4569" s="6" t="s">
        <v>28</v>
      </c>
      <c r="E4569" s="6" t="s">
        <v>29</v>
      </c>
      <c r="F4569" s="6">
        <v>90</v>
      </c>
      <c r="G4569" s="6" t="s">
        <v>9814</v>
      </c>
      <c r="H4569" s="6" t="s">
        <v>7124</v>
      </c>
      <c r="I4569" s="6" t="s">
        <v>38</v>
      </c>
      <c r="J4569" s="7">
        <v>44314</v>
      </c>
      <c r="K4569" s="6">
        <v>4</v>
      </c>
      <c r="L4569" s="6" t="s">
        <v>62</v>
      </c>
      <c r="M4569" s="8"/>
      <c r="O4569">
        <f t="shared" si="1153"/>
        <v>0</v>
      </c>
      <c r="Q4569" s="5" t="str">
        <f t="shared" si="1138"/>
        <v>4695</v>
      </c>
      <c r="R4569" s="6" t="str">
        <f t="shared" si="1139"/>
        <v>Johnathon</v>
      </c>
      <c r="S4569" s="6" t="str">
        <f t="shared" si="1140"/>
        <v>Choi</v>
      </c>
      <c r="T4569" s="6" t="str">
        <f t="shared" si="1141"/>
        <v>Mr</v>
      </c>
      <c r="U4569" s="6" t="str">
        <f t="shared" si="1142"/>
        <v>M</v>
      </c>
      <c r="V4569" s="6" t="str">
        <f t="shared" si="1143"/>
        <v>90</v>
      </c>
      <c r="W4569" s="6" t="str">
        <f t="shared" si="1144"/>
        <v>Upper Berkeley</v>
      </c>
      <c r="X4569" s="6" t="str">
        <f t="shared" si="1145"/>
        <v>ey</v>
      </c>
      <c r="Y4569" s="6" t="str">
        <f t="shared" si="1146"/>
        <v>Upper Berkeley</v>
      </c>
      <c r="Z4569" s="6" t="str">
        <f t="shared" si="1147"/>
        <v>Dover</v>
      </c>
      <c r="AA4569" s="6" t="str">
        <f t="shared" si="1148"/>
        <v>RM</v>
      </c>
      <c r="AB4569" s="7" t="str">
        <f t="shared" si="1149"/>
        <v>44314</v>
      </c>
      <c r="AC4569" s="6" t="str">
        <f t="shared" si="1150"/>
        <v>4</v>
      </c>
      <c r="AD4569" s="6" t="str">
        <f t="shared" si="1151"/>
        <v>C4</v>
      </c>
      <c r="AE4569" s="8" t="str">
        <f t="shared" si="1152"/>
        <v/>
      </c>
    </row>
    <row r="4570" spans="1:31" x14ac:dyDescent="0.25">
      <c r="A4570" s="9">
        <v>4696</v>
      </c>
      <c r="B4570" s="10" t="s">
        <v>2818</v>
      </c>
      <c r="C4570" s="10" t="s">
        <v>5161</v>
      </c>
      <c r="D4570" s="10" t="s">
        <v>28</v>
      </c>
      <c r="E4570" s="10" t="s">
        <v>29</v>
      </c>
      <c r="F4570" s="10">
        <v>90</v>
      </c>
      <c r="G4570" s="10" t="s">
        <v>9815</v>
      </c>
      <c r="H4570" s="10" t="s">
        <v>6580</v>
      </c>
      <c r="I4570" s="10" t="s">
        <v>32</v>
      </c>
      <c r="J4570" s="11">
        <v>44469</v>
      </c>
      <c r="K4570" s="10">
        <v>3</v>
      </c>
      <c r="L4570" s="10" t="s">
        <v>33</v>
      </c>
      <c r="M4570" s="12"/>
      <c r="O4570">
        <f t="shared" si="1153"/>
        <v>0</v>
      </c>
      <c r="Q4570" s="9" t="str">
        <f t="shared" si="1138"/>
        <v>4696</v>
      </c>
      <c r="R4570" s="10" t="str">
        <f t="shared" si="1139"/>
        <v>Eugene</v>
      </c>
      <c r="S4570" s="10" t="str">
        <f t="shared" si="1140"/>
        <v>Herman</v>
      </c>
      <c r="T4570" s="10" t="str">
        <f t="shared" si="1141"/>
        <v>Mr</v>
      </c>
      <c r="U4570" s="10" t="str">
        <f t="shared" si="1142"/>
        <v>M</v>
      </c>
      <c r="V4570" s="10" t="str">
        <f t="shared" si="1143"/>
        <v>90</v>
      </c>
      <c r="W4570" s="10" t="str">
        <f t="shared" si="1144"/>
        <v>Upper Boston</v>
      </c>
      <c r="X4570" s="10" t="str">
        <f t="shared" si="1145"/>
        <v>on</v>
      </c>
      <c r="Y4570" s="10" t="str">
        <f t="shared" si="1146"/>
        <v>Upper Boston</v>
      </c>
      <c r="Z4570" s="10" t="str">
        <f t="shared" si="1147"/>
        <v>Wadhurst</v>
      </c>
      <c r="AA4570" s="10" t="str">
        <f t="shared" si="1148"/>
        <v>WC</v>
      </c>
      <c r="AB4570" s="11" t="str">
        <f t="shared" si="1149"/>
        <v>44469</v>
      </c>
      <c r="AC4570" s="10" t="str">
        <f t="shared" si="1150"/>
        <v>3</v>
      </c>
      <c r="AD4570" s="10" t="str">
        <f t="shared" si="1151"/>
        <v>A3</v>
      </c>
      <c r="AE4570" s="12" t="str">
        <f t="shared" si="1152"/>
        <v/>
      </c>
    </row>
    <row r="4571" spans="1:31" x14ac:dyDescent="0.25">
      <c r="A4571" s="5">
        <v>4697</v>
      </c>
      <c r="B4571" s="6" t="s">
        <v>6451</v>
      </c>
      <c r="C4571" s="6" t="s">
        <v>1203</v>
      </c>
      <c r="D4571" s="6" t="s">
        <v>28</v>
      </c>
      <c r="E4571" s="6" t="s">
        <v>29</v>
      </c>
      <c r="F4571" s="6">
        <v>60</v>
      </c>
      <c r="G4571" s="6" t="s">
        <v>9816</v>
      </c>
      <c r="H4571" s="6" t="s">
        <v>6924</v>
      </c>
      <c r="I4571" s="6" t="s">
        <v>38</v>
      </c>
      <c r="J4571" s="7">
        <v>43629</v>
      </c>
      <c r="K4571" s="6">
        <v>9</v>
      </c>
      <c r="L4571" s="6" t="s">
        <v>39</v>
      </c>
      <c r="M4571" s="8"/>
      <c r="O4571">
        <f t="shared" si="1153"/>
        <v>0</v>
      </c>
      <c r="Q4571" s="5" t="str">
        <f t="shared" si="1138"/>
        <v>4697</v>
      </c>
      <c r="R4571" s="6" t="str">
        <f t="shared" si="1139"/>
        <v>Tim</v>
      </c>
      <c r="S4571" s="6" t="str">
        <f t="shared" si="1140"/>
        <v>Stuart</v>
      </c>
      <c r="T4571" s="6" t="str">
        <f t="shared" si="1141"/>
        <v>Mr</v>
      </c>
      <c r="U4571" s="6" t="str">
        <f t="shared" si="1142"/>
        <v>M</v>
      </c>
      <c r="V4571" s="6" t="str">
        <f t="shared" si="1143"/>
        <v>60</v>
      </c>
      <c r="W4571" s="6" t="str">
        <f t="shared" si="1144"/>
        <v>Upper Chenies</v>
      </c>
      <c r="X4571" s="6" t="str">
        <f t="shared" si="1145"/>
        <v>es</v>
      </c>
      <c r="Y4571" s="6" t="str">
        <f t="shared" si="1146"/>
        <v>Upper Chenies</v>
      </c>
      <c r="Z4571" s="6" t="str">
        <f t="shared" si="1147"/>
        <v>Dolwyddelan</v>
      </c>
      <c r="AA4571" s="6" t="str">
        <f t="shared" si="1148"/>
        <v>RM</v>
      </c>
      <c r="AB4571" s="7" t="str">
        <f t="shared" si="1149"/>
        <v>43629</v>
      </c>
      <c r="AC4571" s="6" t="str">
        <f t="shared" si="1150"/>
        <v>9</v>
      </c>
      <c r="AD4571" s="6" t="str">
        <f t="shared" si="1151"/>
        <v>C1</v>
      </c>
      <c r="AE4571" s="8" t="str">
        <f t="shared" si="1152"/>
        <v/>
      </c>
    </row>
    <row r="4572" spans="1:31" x14ac:dyDescent="0.25">
      <c r="A4572" s="9">
        <v>4698</v>
      </c>
      <c r="B4572" s="10" t="s">
        <v>8241</v>
      </c>
      <c r="C4572" s="10" t="s">
        <v>7597</v>
      </c>
      <c r="D4572" s="10" t="s">
        <v>49</v>
      </c>
      <c r="E4572" s="10" t="s">
        <v>16</v>
      </c>
      <c r="F4572" s="10">
        <v>60</v>
      </c>
      <c r="G4572" s="10" t="s">
        <v>9816</v>
      </c>
      <c r="H4572" s="10" t="s">
        <v>9817</v>
      </c>
      <c r="I4572" s="10" t="s">
        <v>32</v>
      </c>
      <c r="J4572" s="11">
        <v>44047</v>
      </c>
      <c r="K4572" s="10">
        <v>31</v>
      </c>
      <c r="L4572" s="10" t="s">
        <v>62</v>
      </c>
      <c r="M4572" s="12"/>
      <c r="O4572">
        <f t="shared" si="1153"/>
        <v>0</v>
      </c>
      <c r="Q4572" s="9" t="str">
        <f t="shared" si="1138"/>
        <v>4698</v>
      </c>
      <c r="R4572" s="10" t="str">
        <f t="shared" si="1139"/>
        <v>Nelida</v>
      </c>
      <c r="S4572" s="10" t="str">
        <f t="shared" si="1140"/>
        <v>Gagne</v>
      </c>
      <c r="T4572" s="10" t="str">
        <f t="shared" si="1141"/>
        <v>Miss</v>
      </c>
      <c r="U4572" s="10" t="str">
        <f t="shared" si="1142"/>
        <v>F</v>
      </c>
      <c r="V4572" s="10" t="str">
        <f t="shared" si="1143"/>
        <v>60</v>
      </c>
      <c r="W4572" s="10" t="str">
        <f t="shared" si="1144"/>
        <v>Upper Chenies</v>
      </c>
      <c r="X4572" s="10" t="str">
        <f t="shared" si="1145"/>
        <v>es</v>
      </c>
      <c r="Y4572" s="10" t="str">
        <f t="shared" si="1146"/>
        <v>Upper Chenies</v>
      </c>
      <c r="Z4572" s="10" t="str">
        <f t="shared" si="1147"/>
        <v>Lowestoft</v>
      </c>
      <c r="AA4572" s="10" t="str">
        <f t="shared" si="1148"/>
        <v>WC</v>
      </c>
      <c r="AB4572" s="11" t="str">
        <f t="shared" si="1149"/>
        <v>44047</v>
      </c>
      <c r="AC4572" s="10" t="str">
        <f t="shared" si="1150"/>
        <v>31</v>
      </c>
      <c r="AD4572" s="10" t="str">
        <f t="shared" si="1151"/>
        <v>C4</v>
      </c>
      <c r="AE4572" s="12" t="str">
        <f t="shared" si="1152"/>
        <v/>
      </c>
    </row>
    <row r="4573" spans="1:31" x14ac:dyDescent="0.25">
      <c r="A4573" s="5">
        <v>4699</v>
      </c>
      <c r="B4573" s="6" t="s">
        <v>9818</v>
      </c>
      <c r="C4573" s="6" t="s">
        <v>5918</v>
      </c>
      <c r="D4573" s="6" t="s">
        <v>49</v>
      </c>
      <c r="E4573" s="6" t="s">
        <v>16</v>
      </c>
      <c r="F4573" s="6">
        <v>30</v>
      </c>
      <c r="G4573" s="6" t="s">
        <v>9819</v>
      </c>
      <c r="H4573" s="6" t="s">
        <v>870</v>
      </c>
      <c r="I4573" s="6" t="s">
        <v>185</v>
      </c>
      <c r="J4573" s="7">
        <v>44215</v>
      </c>
      <c r="K4573" s="6">
        <v>99</v>
      </c>
      <c r="L4573" s="6" t="s">
        <v>52</v>
      </c>
      <c r="M4573" s="8"/>
      <c r="O4573">
        <f t="shared" si="1153"/>
        <v>0</v>
      </c>
      <c r="Q4573" s="5" t="str">
        <f t="shared" si="1138"/>
        <v>4699</v>
      </c>
      <c r="R4573" s="6" t="str">
        <f t="shared" si="1139"/>
        <v>Ludie</v>
      </c>
      <c r="S4573" s="6" t="str">
        <f t="shared" si="1140"/>
        <v>Hutchins</v>
      </c>
      <c r="T4573" s="6" t="str">
        <f t="shared" si="1141"/>
        <v>Miss</v>
      </c>
      <c r="U4573" s="6" t="str">
        <f t="shared" si="1142"/>
        <v>F</v>
      </c>
      <c r="V4573" s="6" t="str">
        <f t="shared" si="1143"/>
        <v>30</v>
      </c>
      <c r="W4573" s="6" t="str">
        <f t="shared" si="1144"/>
        <v>Upper Coleshill</v>
      </c>
      <c r="X4573" s="6" t="str">
        <f t="shared" si="1145"/>
        <v>ll</v>
      </c>
      <c r="Y4573" s="6" t="str">
        <f t="shared" si="1146"/>
        <v>Upper Coleshill</v>
      </c>
      <c r="Z4573" s="6" t="str">
        <f t="shared" si="1147"/>
        <v>Frome</v>
      </c>
      <c r="AA4573" s="6" t="str">
        <f t="shared" si="1148"/>
        <v>HX</v>
      </c>
      <c r="AB4573" s="7" t="str">
        <f t="shared" si="1149"/>
        <v>44215</v>
      </c>
      <c r="AC4573" s="6" t="str">
        <f t="shared" si="1150"/>
        <v>99</v>
      </c>
      <c r="AD4573" s="6" t="str">
        <f t="shared" si="1151"/>
        <v>A1</v>
      </c>
      <c r="AE4573" s="8" t="str">
        <f t="shared" si="1152"/>
        <v/>
      </c>
    </row>
    <row r="4574" spans="1:31" x14ac:dyDescent="0.25">
      <c r="A4574" s="9">
        <v>4700</v>
      </c>
      <c r="B4574" s="10" t="s">
        <v>9820</v>
      </c>
      <c r="C4574" s="10" t="s">
        <v>9821</v>
      </c>
      <c r="D4574" s="10" t="s">
        <v>41</v>
      </c>
      <c r="E4574" s="10" t="s">
        <v>16</v>
      </c>
      <c r="F4574" s="10">
        <v>60</v>
      </c>
      <c r="G4574" s="10" t="s">
        <v>9822</v>
      </c>
      <c r="H4574" s="10" t="s">
        <v>1756</v>
      </c>
      <c r="I4574" s="10" t="s">
        <v>122</v>
      </c>
      <c r="J4574" s="11">
        <v>44554</v>
      </c>
      <c r="K4574" s="10">
        <v>39</v>
      </c>
      <c r="L4574" s="10" t="s">
        <v>52</v>
      </c>
      <c r="M4574" s="12"/>
      <c r="O4574">
        <f t="shared" si="1153"/>
        <v>0</v>
      </c>
      <c r="Q4574" s="9" t="str">
        <f t="shared" si="1138"/>
        <v>4700</v>
      </c>
      <c r="R4574" s="10" t="str">
        <f t="shared" si="1139"/>
        <v>Guadalupe</v>
      </c>
      <c r="S4574" s="10" t="str">
        <f t="shared" si="1140"/>
        <v>Block</v>
      </c>
      <c r="T4574" s="10" t="str">
        <f t="shared" si="1141"/>
        <v>Ms</v>
      </c>
      <c r="U4574" s="10" t="str">
        <f t="shared" si="1142"/>
        <v>F</v>
      </c>
      <c r="V4574" s="10" t="str">
        <f t="shared" si="1143"/>
        <v>60</v>
      </c>
      <c r="W4574" s="10" t="str">
        <f t="shared" si="1144"/>
        <v>Upper College</v>
      </c>
      <c r="X4574" s="10" t="str">
        <f t="shared" si="1145"/>
        <v>ge</v>
      </c>
      <c r="Y4574" s="10" t="str">
        <f t="shared" si="1146"/>
        <v>Upper College</v>
      </c>
      <c r="Z4574" s="10" t="str">
        <f t="shared" si="1147"/>
        <v>Llanfairfechan</v>
      </c>
      <c r="AA4574" s="10" t="str">
        <f t="shared" si="1148"/>
        <v>WN</v>
      </c>
      <c r="AB4574" s="11" t="str">
        <f t="shared" si="1149"/>
        <v>44554</v>
      </c>
      <c r="AC4574" s="10" t="str">
        <f t="shared" si="1150"/>
        <v>39</v>
      </c>
      <c r="AD4574" s="10" t="str">
        <f t="shared" si="1151"/>
        <v>A1</v>
      </c>
      <c r="AE4574" s="12" t="str">
        <f t="shared" si="1152"/>
        <v/>
      </c>
    </row>
    <row r="4575" spans="1:31" x14ac:dyDescent="0.25">
      <c r="A4575" s="5">
        <v>4701</v>
      </c>
      <c r="B4575" s="6" t="s">
        <v>8750</v>
      </c>
      <c r="C4575" s="6" t="s">
        <v>7558</v>
      </c>
      <c r="D4575" s="6" t="s">
        <v>15</v>
      </c>
      <c r="E4575" s="6" t="s">
        <v>16</v>
      </c>
      <c r="F4575" s="6">
        <v>90</v>
      </c>
      <c r="G4575" s="6" t="s">
        <v>9823</v>
      </c>
      <c r="H4575" s="6" t="s">
        <v>8713</v>
      </c>
      <c r="I4575" s="6" t="s">
        <v>176</v>
      </c>
      <c r="J4575" s="7">
        <v>43920</v>
      </c>
      <c r="K4575" s="6">
        <v>39</v>
      </c>
      <c r="L4575" s="6" t="s">
        <v>68</v>
      </c>
      <c r="M4575" s="8"/>
      <c r="O4575">
        <f t="shared" si="1153"/>
        <v>0</v>
      </c>
      <c r="Q4575" s="5" t="str">
        <f t="shared" si="1138"/>
        <v>4701</v>
      </c>
      <c r="R4575" s="6" t="str">
        <f t="shared" si="1139"/>
        <v>Janina</v>
      </c>
      <c r="S4575" s="6" t="str">
        <f t="shared" si="1140"/>
        <v>Fair</v>
      </c>
      <c r="T4575" s="6" t="str">
        <f t="shared" si="1141"/>
        <v>Mrs</v>
      </c>
      <c r="U4575" s="6" t="str">
        <f t="shared" si="1142"/>
        <v>F</v>
      </c>
      <c r="V4575" s="6" t="str">
        <f t="shared" si="1143"/>
        <v>90</v>
      </c>
      <c r="W4575" s="6" t="str">
        <f t="shared" si="1144"/>
        <v>Upper Corrington</v>
      </c>
      <c r="X4575" s="6" t="str">
        <f t="shared" si="1145"/>
        <v>on</v>
      </c>
      <c r="Y4575" s="6" t="str">
        <f t="shared" si="1146"/>
        <v>Upper Corrington</v>
      </c>
      <c r="Z4575" s="6" t="str">
        <f t="shared" si="1147"/>
        <v>Cromer</v>
      </c>
      <c r="AA4575" s="6" t="str">
        <f t="shared" si="1148"/>
        <v>CW</v>
      </c>
      <c r="AB4575" s="7" t="str">
        <f t="shared" si="1149"/>
        <v>43920</v>
      </c>
      <c r="AC4575" s="6" t="str">
        <f t="shared" si="1150"/>
        <v>39</v>
      </c>
      <c r="AD4575" s="6" t="str">
        <f t="shared" si="1151"/>
        <v>A2</v>
      </c>
      <c r="AE4575" s="8" t="str">
        <f t="shared" si="1152"/>
        <v/>
      </c>
    </row>
    <row r="4576" spans="1:31" x14ac:dyDescent="0.25">
      <c r="A4576" s="9">
        <v>4702</v>
      </c>
      <c r="B4576" s="10" t="s">
        <v>9824</v>
      </c>
      <c r="C4576" s="10" t="s">
        <v>1268</v>
      </c>
      <c r="D4576" s="10" t="s">
        <v>41</v>
      </c>
      <c r="E4576" s="10" t="s">
        <v>16</v>
      </c>
      <c r="F4576" s="10">
        <v>60</v>
      </c>
      <c r="G4576" s="10" t="s">
        <v>9825</v>
      </c>
      <c r="H4576" s="10" t="s">
        <v>2671</v>
      </c>
      <c r="I4576" s="10" t="s">
        <v>682</v>
      </c>
      <c r="J4576" s="11">
        <v>44525</v>
      </c>
      <c r="K4576" s="10">
        <v>19</v>
      </c>
      <c r="L4576" s="10" t="s">
        <v>68</v>
      </c>
      <c r="M4576" s="12"/>
      <c r="O4576">
        <f t="shared" si="1153"/>
        <v>0</v>
      </c>
      <c r="Q4576" s="9" t="str">
        <f t="shared" si="1138"/>
        <v>4702</v>
      </c>
      <c r="R4576" s="10" t="str">
        <f t="shared" si="1139"/>
        <v>Hang</v>
      </c>
      <c r="S4576" s="10" t="str">
        <f t="shared" si="1140"/>
        <v>Wyatt</v>
      </c>
      <c r="T4576" s="10" t="str">
        <f t="shared" si="1141"/>
        <v>Ms</v>
      </c>
      <c r="U4576" s="10" t="str">
        <f t="shared" si="1142"/>
        <v>F</v>
      </c>
      <c r="V4576" s="10" t="str">
        <f t="shared" si="1143"/>
        <v>60</v>
      </c>
      <c r="W4576" s="10" t="str">
        <f t="shared" si="1144"/>
        <v>Upper Craven</v>
      </c>
      <c r="X4576" s="10" t="str">
        <f t="shared" si="1145"/>
        <v>en</v>
      </c>
      <c r="Y4576" s="10" t="str">
        <f t="shared" si="1146"/>
        <v>Upper Craven</v>
      </c>
      <c r="Z4576" s="10" t="str">
        <f t="shared" si="1147"/>
        <v>Berriedale</v>
      </c>
      <c r="AA4576" s="10" t="str">
        <f t="shared" si="1148"/>
        <v>DA</v>
      </c>
      <c r="AB4576" s="11" t="str">
        <f t="shared" si="1149"/>
        <v>44525</v>
      </c>
      <c r="AC4576" s="10" t="str">
        <f t="shared" si="1150"/>
        <v>19</v>
      </c>
      <c r="AD4576" s="10" t="str">
        <f t="shared" si="1151"/>
        <v>A2</v>
      </c>
      <c r="AE4576" s="12" t="str">
        <f t="shared" si="1152"/>
        <v/>
      </c>
    </row>
    <row r="4577" spans="1:31" x14ac:dyDescent="0.25">
      <c r="A4577" s="5">
        <v>4703</v>
      </c>
      <c r="B4577" s="6" t="s">
        <v>6306</v>
      </c>
      <c r="C4577" s="6" t="s">
        <v>7497</v>
      </c>
      <c r="D4577" s="6" t="s">
        <v>28</v>
      </c>
      <c r="E4577" s="6" t="s">
        <v>29</v>
      </c>
      <c r="F4577" s="6">
        <v>30</v>
      </c>
      <c r="G4577" s="6" t="s">
        <v>9826</v>
      </c>
      <c r="H4577" s="6" t="s">
        <v>2623</v>
      </c>
      <c r="I4577" s="6" t="s">
        <v>32</v>
      </c>
      <c r="J4577" s="7">
        <v>43548</v>
      </c>
      <c r="K4577" s="6">
        <v>17</v>
      </c>
      <c r="L4577" s="6" t="s">
        <v>52</v>
      </c>
      <c r="M4577" s="8"/>
      <c r="O4577">
        <f t="shared" si="1153"/>
        <v>0</v>
      </c>
      <c r="Q4577" s="5" t="str">
        <f t="shared" si="1138"/>
        <v>4703</v>
      </c>
      <c r="R4577" s="6" t="str">
        <f t="shared" si="1139"/>
        <v>Reginald</v>
      </c>
      <c r="S4577" s="6" t="str">
        <f t="shared" si="1140"/>
        <v>Cortes</v>
      </c>
      <c r="T4577" s="6" t="str">
        <f t="shared" si="1141"/>
        <v>Mr</v>
      </c>
      <c r="U4577" s="6" t="str">
        <f t="shared" si="1142"/>
        <v>M</v>
      </c>
      <c r="V4577" s="6" t="str">
        <f t="shared" si="1143"/>
        <v>30</v>
      </c>
      <c r="W4577" s="6" t="str">
        <f t="shared" si="1144"/>
        <v>Upper Gloucester</v>
      </c>
      <c r="X4577" s="6" t="str">
        <f t="shared" si="1145"/>
        <v>er</v>
      </c>
      <c r="Y4577" s="6" t="str">
        <f t="shared" si="1146"/>
        <v>Upper Gloucester</v>
      </c>
      <c r="Z4577" s="6" t="str">
        <f t="shared" si="1147"/>
        <v>Nottinghamshire</v>
      </c>
      <c r="AA4577" s="6" t="str">
        <f t="shared" si="1148"/>
        <v>WC</v>
      </c>
      <c r="AB4577" s="7" t="str">
        <f t="shared" si="1149"/>
        <v>43548</v>
      </c>
      <c r="AC4577" s="6" t="str">
        <f t="shared" si="1150"/>
        <v>17</v>
      </c>
      <c r="AD4577" s="6" t="str">
        <f t="shared" si="1151"/>
        <v>A1</v>
      </c>
      <c r="AE4577" s="8" t="str">
        <f t="shared" si="1152"/>
        <v/>
      </c>
    </row>
    <row r="4578" spans="1:31" x14ac:dyDescent="0.25">
      <c r="A4578" s="9">
        <v>4704</v>
      </c>
      <c r="B4578" s="10" t="s">
        <v>3335</v>
      </c>
      <c r="C4578" s="10" t="s">
        <v>2910</v>
      </c>
      <c r="D4578" s="10" t="s">
        <v>28</v>
      </c>
      <c r="E4578" s="10" t="s">
        <v>29</v>
      </c>
      <c r="F4578" s="10">
        <v>60</v>
      </c>
      <c r="G4578" s="10" t="s">
        <v>9827</v>
      </c>
      <c r="H4578" s="10" t="s">
        <v>3761</v>
      </c>
      <c r="I4578" s="10" t="s">
        <v>185</v>
      </c>
      <c r="J4578" s="11">
        <v>43532</v>
      </c>
      <c r="K4578" s="10">
        <v>7</v>
      </c>
      <c r="L4578" s="10" t="s">
        <v>33</v>
      </c>
      <c r="M4578" s="12"/>
      <c r="O4578">
        <f t="shared" si="1153"/>
        <v>0</v>
      </c>
      <c r="Q4578" s="9" t="str">
        <f t="shared" si="1138"/>
        <v>4704</v>
      </c>
      <c r="R4578" s="10" t="str">
        <f t="shared" si="1139"/>
        <v>Anthony</v>
      </c>
      <c r="S4578" s="10" t="str">
        <f t="shared" si="1140"/>
        <v>Obrien</v>
      </c>
      <c r="T4578" s="10" t="str">
        <f t="shared" si="1141"/>
        <v>Mr</v>
      </c>
      <c r="U4578" s="10" t="str">
        <f t="shared" si="1142"/>
        <v>M</v>
      </c>
      <c r="V4578" s="10" t="str">
        <f t="shared" si="1143"/>
        <v>60</v>
      </c>
      <c r="W4578" s="10" t="str">
        <f t="shared" si="1144"/>
        <v>Upper Grange</v>
      </c>
      <c r="X4578" s="10" t="str">
        <f t="shared" si="1145"/>
        <v>ge</v>
      </c>
      <c r="Y4578" s="10" t="str">
        <f t="shared" si="1146"/>
        <v>Upper Grange</v>
      </c>
      <c r="Z4578" s="10" t="str">
        <f t="shared" si="1147"/>
        <v>Gerrards Cross</v>
      </c>
      <c r="AA4578" s="10" t="str">
        <f t="shared" si="1148"/>
        <v>HX</v>
      </c>
      <c r="AB4578" s="11" t="str">
        <f t="shared" si="1149"/>
        <v>43532</v>
      </c>
      <c r="AC4578" s="10" t="str">
        <f t="shared" si="1150"/>
        <v>7</v>
      </c>
      <c r="AD4578" s="10" t="str">
        <f t="shared" si="1151"/>
        <v>A3</v>
      </c>
      <c r="AE4578" s="12" t="str">
        <f t="shared" si="1152"/>
        <v/>
      </c>
    </row>
    <row r="4579" spans="1:31" x14ac:dyDescent="0.25">
      <c r="A4579" s="9">
        <v>4706</v>
      </c>
      <c r="B4579" s="10" t="s">
        <v>1288</v>
      </c>
      <c r="C4579" s="10" t="s">
        <v>4244</v>
      </c>
      <c r="D4579" s="10" t="s">
        <v>49</v>
      </c>
      <c r="E4579" s="10" t="s">
        <v>16</v>
      </c>
      <c r="F4579" s="10">
        <v>30</v>
      </c>
      <c r="G4579" s="10" t="s">
        <v>9828</v>
      </c>
      <c r="H4579" s="10" t="s">
        <v>9829</v>
      </c>
      <c r="I4579" s="10" t="s">
        <v>32</v>
      </c>
      <c r="J4579" s="11">
        <v>43861</v>
      </c>
      <c r="K4579" s="10">
        <v>4</v>
      </c>
      <c r="L4579" s="10" t="s">
        <v>68</v>
      </c>
      <c r="M4579" s="12"/>
      <c r="O4579">
        <f t="shared" si="1153"/>
        <v>0</v>
      </c>
      <c r="Q4579" s="9" t="str">
        <f t="shared" si="1138"/>
        <v>4706</v>
      </c>
      <c r="R4579" s="10" t="str">
        <f t="shared" si="1139"/>
        <v>Dimple</v>
      </c>
      <c r="S4579" s="10" t="str">
        <f t="shared" si="1140"/>
        <v>Lynch</v>
      </c>
      <c r="T4579" s="10" t="str">
        <f t="shared" si="1141"/>
        <v>Miss</v>
      </c>
      <c r="U4579" s="10" t="str">
        <f t="shared" si="1142"/>
        <v>F</v>
      </c>
      <c r="V4579" s="10" t="str">
        <f t="shared" si="1143"/>
        <v>30</v>
      </c>
      <c r="W4579" s="10" t="str">
        <f t="shared" si="1144"/>
        <v>Upper Hartland</v>
      </c>
      <c r="X4579" s="10" t="str">
        <f t="shared" si="1145"/>
        <v>nd</v>
      </c>
      <c r="Y4579" s="10" t="str">
        <f t="shared" si="1146"/>
        <v>Upper Hartland</v>
      </c>
      <c r="Z4579" s="10" t="str">
        <f t="shared" si="1147"/>
        <v>Stockbridge</v>
      </c>
      <c r="AA4579" s="10" t="str">
        <f t="shared" si="1148"/>
        <v>WC</v>
      </c>
      <c r="AB4579" s="11" t="str">
        <f t="shared" si="1149"/>
        <v>43861</v>
      </c>
      <c r="AC4579" s="10" t="str">
        <f t="shared" si="1150"/>
        <v>4</v>
      </c>
      <c r="AD4579" s="10" t="str">
        <f t="shared" si="1151"/>
        <v>A2</v>
      </c>
      <c r="AE4579" s="12" t="str">
        <f t="shared" si="1152"/>
        <v/>
      </c>
    </row>
    <row r="4580" spans="1:31" x14ac:dyDescent="0.25">
      <c r="A4580" s="5">
        <v>4707</v>
      </c>
      <c r="B4580" s="6" t="s">
        <v>1374</v>
      </c>
      <c r="C4580" s="6" t="s">
        <v>5841</v>
      </c>
      <c r="D4580" s="6" t="s">
        <v>28</v>
      </c>
      <c r="E4580" s="6" t="s">
        <v>29</v>
      </c>
      <c r="F4580" s="6">
        <v>90</v>
      </c>
      <c r="G4580" s="6" t="s">
        <v>9830</v>
      </c>
      <c r="H4580" s="6" t="s">
        <v>2208</v>
      </c>
      <c r="I4580" s="6" t="s">
        <v>171</v>
      </c>
      <c r="J4580" s="7">
        <v>43467</v>
      </c>
      <c r="K4580" s="6">
        <v>41</v>
      </c>
      <c r="L4580" s="6" t="s">
        <v>68</v>
      </c>
      <c r="M4580" s="8"/>
      <c r="O4580">
        <f t="shared" si="1153"/>
        <v>0</v>
      </c>
      <c r="Q4580" s="5" t="str">
        <f t="shared" si="1138"/>
        <v>4707</v>
      </c>
      <c r="R4580" s="6" t="str">
        <f t="shared" si="1139"/>
        <v>Dave</v>
      </c>
      <c r="S4580" s="6" t="str">
        <f t="shared" si="1140"/>
        <v>Nixon</v>
      </c>
      <c r="T4580" s="6" t="str">
        <f t="shared" si="1141"/>
        <v>Mr</v>
      </c>
      <c r="U4580" s="6" t="str">
        <f t="shared" si="1142"/>
        <v>M</v>
      </c>
      <c r="V4580" s="6" t="str">
        <f t="shared" si="1143"/>
        <v>90</v>
      </c>
      <c r="W4580" s="6" t="str">
        <f t="shared" si="1144"/>
        <v>Upper Holland</v>
      </c>
      <c r="X4580" s="6" t="str">
        <f t="shared" si="1145"/>
        <v>nd</v>
      </c>
      <c r="Y4580" s="6" t="str">
        <f t="shared" si="1146"/>
        <v>Upper Holland</v>
      </c>
      <c r="Z4580" s="6" t="str">
        <f t="shared" si="1147"/>
        <v>Colchester</v>
      </c>
      <c r="AA4580" s="6" t="str">
        <f t="shared" si="1148"/>
        <v>PR</v>
      </c>
      <c r="AB4580" s="7" t="str">
        <f t="shared" si="1149"/>
        <v>43467</v>
      </c>
      <c r="AC4580" s="6" t="str">
        <f t="shared" si="1150"/>
        <v>41</v>
      </c>
      <c r="AD4580" s="6" t="str">
        <f t="shared" si="1151"/>
        <v>A2</v>
      </c>
      <c r="AE4580" s="8" t="str">
        <f t="shared" si="1152"/>
        <v/>
      </c>
    </row>
    <row r="4581" spans="1:31" x14ac:dyDescent="0.25">
      <c r="A4581" s="9">
        <v>4708</v>
      </c>
      <c r="B4581" s="10" t="s">
        <v>1202</v>
      </c>
      <c r="C4581" s="10" t="s">
        <v>5340</v>
      </c>
      <c r="D4581" s="10" t="s">
        <v>28</v>
      </c>
      <c r="E4581" s="10" t="s">
        <v>29</v>
      </c>
      <c r="F4581" s="10">
        <v>30</v>
      </c>
      <c r="G4581" s="10" t="s">
        <v>9831</v>
      </c>
      <c r="H4581" s="10" t="s">
        <v>7799</v>
      </c>
      <c r="I4581" s="10" t="s">
        <v>929</v>
      </c>
      <c r="J4581" s="11">
        <v>43479</v>
      </c>
      <c r="K4581" s="10">
        <v>26</v>
      </c>
      <c r="L4581" s="10" t="s">
        <v>20</v>
      </c>
      <c r="M4581" s="12"/>
      <c r="O4581">
        <f t="shared" si="1153"/>
        <v>0</v>
      </c>
      <c r="Q4581" s="9" t="str">
        <f t="shared" si="1138"/>
        <v>4708</v>
      </c>
      <c r="R4581" s="10" t="str">
        <f t="shared" si="1139"/>
        <v>Thaddeus</v>
      </c>
      <c r="S4581" s="10" t="str">
        <f t="shared" si="1140"/>
        <v>Hogan</v>
      </c>
      <c r="T4581" s="10" t="str">
        <f t="shared" si="1141"/>
        <v>Mr</v>
      </c>
      <c r="U4581" s="10" t="str">
        <f t="shared" si="1142"/>
        <v>M</v>
      </c>
      <c r="V4581" s="10" t="str">
        <f t="shared" si="1143"/>
        <v>30</v>
      </c>
      <c r="W4581" s="10" t="str">
        <f t="shared" si="1144"/>
        <v>Upper Islington</v>
      </c>
      <c r="X4581" s="10" t="str">
        <f t="shared" si="1145"/>
        <v>on</v>
      </c>
      <c r="Y4581" s="10" t="str">
        <f t="shared" si="1146"/>
        <v>Upper Islington</v>
      </c>
      <c r="Z4581" s="10" t="str">
        <f t="shared" si="1147"/>
        <v>Betws-Y-Coed</v>
      </c>
      <c r="AA4581" s="10" t="str">
        <f t="shared" si="1148"/>
        <v>RH</v>
      </c>
      <c r="AB4581" s="11" t="str">
        <f t="shared" si="1149"/>
        <v>43479</v>
      </c>
      <c r="AC4581" s="10" t="str">
        <f t="shared" si="1150"/>
        <v>26</v>
      </c>
      <c r="AD4581" s="10" t="str">
        <f t="shared" si="1151"/>
        <v>B</v>
      </c>
      <c r="AE4581" s="12" t="str">
        <f t="shared" si="1152"/>
        <v/>
      </c>
    </row>
    <row r="4582" spans="1:31" x14ac:dyDescent="0.25">
      <c r="A4582" s="5">
        <v>4709</v>
      </c>
      <c r="B4582" s="6" t="s">
        <v>4631</v>
      </c>
      <c r="C4582" s="6" t="s">
        <v>5464</v>
      </c>
      <c r="D4582" s="6" t="s">
        <v>28</v>
      </c>
      <c r="E4582" s="6" t="s">
        <v>29</v>
      </c>
      <c r="F4582" s="6">
        <v>90</v>
      </c>
      <c r="G4582" s="6" t="s">
        <v>9832</v>
      </c>
      <c r="H4582" s="6" t="s">
        <v>4036</v>
      </c>
      <c r="I4582" s="6" t="s">
        <v>32</v>
      </c>
      <c r="J4582" s="7">
        <v>43940</v>
      </c>
      <c r="K4582" s="6">
        <v>92</v>
      </c>
      <c r="L4582" s="6" t="s">
        <v>20</v>
      </c>
      <c r="M4582" s="8"/>
      <c r="O4582">
        <f t="shared" si="1153"/>
        <v>0</v>
      </c>
      <c r="Q4582" s="5" t="str">
        <f t="shared" si="1138"/>
        <v>4709</v>
      </c>
      <c r="R4582" s="6" t="str">
        <f t="shared" si="1139"/>
        <v>Corey</v>
      </c>
      <c r="S4582" s="6" t="str">
        <f t="shared" si="1140"/>
        <v>Byrne</v>
      </c>
      <c r="T4582" s="6" t="str">
        <f t="shared" si="1141"/>
        <v>Mr</v>
      </c>
      <c r="U4582" s="6" t="str">
        <f t="shared" si="1142"/>
        <v>M</v>
      </c>
      <c r="V4582" s="6" t="str">
        <f t="shared" si="1143"/>
        <v>90</v>
      </c>
      <c r="W4582" s="6" t="str">
        <f t="shared" si="1144"/>
        <v>Upper Lismore</v>
      </c>
      <c r="X4582" s="6" t="str">
        <f t="shared" si="1145"/>
        <v>re</v>
      </c>
      <c r="Y4582" s="6" t="str">
        <f t="shared" si="1146"/>
        <v>Upper Lismore</v>
      </c>
      <c r="Z4582" s="6" t="str">
        <f t="shared" si="1147"/>
        <v>Wigton</v>
      </c>
      <c r="AA4582" s="6" t="str">
        <f t="shared" si="1148"/>
        <v>WC</v>
      </c>
      <c r="AB4582" s="7" t="str">
        <f t="shared" si="1149"/>
        <v>43940</v>
      </c>
      <c r="AC4582" s="6" t="str">
        <f t="shared" si="1150"/>
        <v>92</v>
      </c>
      <c r="AD4582" s="6" t="str">
        <f t="shared" si="1151"/>
        <v>B</v>
      </c>
      <c r="AE4582" s="8" t="str">
        <f t="shared" si="1152"/>
        <v/>
      </c>
    </row>
    <row r="4583" spans="1:31" x14ac:dyDescent="0.25">
      <c r="A4583" s="9">
        <v>4710</v>
      </c>
      <c r="B4583" s="10" t="s">
        <v>8369</v>
      </c>
      <c r="C4583" s="10" t="s">
        <v>9833</v>
      </c>
      <c r="D4583" s="10" t="s">
        <v>28</v>
      </c>
      <c r="E4583" s="10" t="s">
        <v>29</v>
      </c>
      <c r="F4583" s="10">
        <v>60</v>
      </c>
      <c r="G4583" s="10" t="s">
        <v>9834</v>
      </c>
      <c r="H4583" s="10" t="s">
        <v>1756</v>
      </c>
      <c r="I4583" s="10" t="s">
        <v>122</v>
      </c>
      <c r="J4583" s="11">
        <v>44261</v>
      </c>
      <c r="K4583" s="10">
        <v>76</v>
      </c>
      <c r="L4583" s="10" t="s">
        <v>68</v>
      </c>
      <c r="M4583" s="12"/>
      <c r="O4583">
        <f t="shared" si="1153"/>
        <v>0</v>
      </c>
      <c r="Q4583" s="9" t="str">
        <f t="shared" si="1138"/>
        <v>4710</v>
      </c>
      <c r="R4583" s="10" t="str">
        <f t="shared" si="1139"/>
        <v>Victor</v>
      </c>
      <c r="S4583" s="10" t="str">
        <f t="shared" si="1140"/>
        <v>Kenney</v>
      </c>
      <c r="T4583" s="10" t="str">
        <f t="shared" si="1141"/>
        <v>Mr</v>
      </c>
      <c r="U4583" s="10" t="str">
        <f t="shared" si="1142"/>
        <v>M</v>
      </c>
      <c r="V4583" s="10" t="str">
        <f t="shared" si="1143"/>
        <v>60</v>
      </c>
      <c r="W4583" s="10" t="str">
        <f t="shared" si="1144"/>
        <v>Upper Market</v>
      </c>
      <c r="X4583" s="10" t="str">
        <f t="shared" si="1145"/>
        <v>et</v>
      </c>
      <c r="Y4583" s="10" t="str">
        <f t="shared" si="1146"/>
        <v>Upper Market</v>
      </c>
      <c r="Z4583" s="10" t="str">
        <f t="shared" si="1147"/>
        <v>Llanfairfechan</v>
      </c>
      <c r="AA4583" s="10" t="str">
        <f t="shared" si="1148"/>
        <v>WN</v>
      </c>
      <c r="AB4583" s="11" t="str">
        <f t="shared" si="1149"/>
        <v>44261</v>
      </c>
      <c r="AC4583" s="10" t="str">
        <f t="shared" si="1150"/>
        <v>76</v>
      </c>
      <c r="AD4583" s="10" t="str">
        <f t="shared" si="1151"/>
        <v>A2</v>
      </c>
      <c r="AE4583" s="12" t="str">
        <f t="shared" si="1152"/>
        <v/>
      </c>
    </row>
    <row r="4584" spans="1:31" x14ac:dyDescent="0.25">
      <c r="A4584" s="5">
        <v>4711</v>
      </c>
      <c r="B4584" s="6" t="s">
        <v>2881</v>
      </c>
      <c r="C4584" s="6" t="s">
        <v>8014</v>
      </c>
      <c r="D4584" s="6" t="s">
        <v>28</v>
      </c>
      <c r="E4584" s="6" t="s">
        <v>29</v>
      </c>
      <c r="F4584" s="6">
        <v>90</v>
      </c>
      <c r="G4584" s="6" t="s">
        <v>9835</v>
      </c>
      <c r="H4584" s="6" t="s">
        <v>2173</v>
      </c>
      <c r="I4584" s="6" t="s">
        <v>122</v>
      </c>
      <c r="J4584" s="7">
        <v>43612</v>
      </c>
      <c r="K4584" s="6">
        <v>65</v>
      </c>
      <c r="L4584" s="6" t="s">
        <v>39</v>
      </c>
      <c r="M4584" s="8"/>
      <c r="O4584">
        <f t="shared" si="1153"/>
        <v>0</v>
      </c>
      <c r="Q4584" s="5" t="str">
        <f t="shared" si="1138"/>
        <v>4711</v>
      </c>
      <c r="R4584" s="6" t="str">
        <f t="shared" si="1139"/>
        <v>Abe</v>
      </c>
      <c r="S4584" s="6" t="str">
        <f t="shared" si="1140"/>
        <v>Macdonald</v>
      </c>
      <c r="T4584" s="6" t="str">
        <f t="shared" si="1141"/>
        <v>Mr</v>
      </c>
      <c r="U4584" s="6" t="str">
        <f t="shared" si="1142"/>
        <v>M</v>
      </c>
      <c r="V4584" s="6" t="str">
        <f t="shared" si="1143"/>
        <v>90</v>
      </c>
      <c r="W4584" s="6" t="str">
        <f t="shared" si="1144"/>
        <v>Upper Montagu</v>
      </c>
      <c r="X4584" s="6" t="str">
        <f t="shared" si="1145"/>
        <v>gu</v>
      </c>
      <c r="Y4584" s="6" t="str">
        <f t="shared" si="1146"/>
        <v>Upper Montagu</v>
      </c>
      <c r="Z4584" s="6" t="str">
        <f t="shared" si="1147"/>
        <v>Llandrindod Wells</v>
      </c>
      <c r="AA4584" s="6" t="str">
        <f t="shared" si="1148"/>
        <v>WN</v>
      </c>
      <c r="AB4584" s="7" t="str">
        <f t="shared" si="1149"/>
        <v>43612</v>
      </c>
      <c r="AC4584" s="6" t="str">
        <f t="shared" si="1150"/>
        <v>65</v>
      </c>
      <c r="AD4584" s="6" t="str">
        <f t="shared" si="1151"/>
        <v>C1</v>
      </c>
      <c r="AE4584" s="8" t="str">
        <f t="shared" si="1152"/>
        <v/>
      </c>
    </row>
    <row r="4585" spans="1:31" x14ac:dyDescent="0.25">
      <c r="A4585" s="9">
        <v>4712</v>
      </c>
      <c r="B4585" s="10" t="s">
        <v>7116</v>
      </c>
      <c r="C4585" s="10" t="s">
        <v>275</v>
      </c>
      <c r="D4585" s="10" t="s">
        <v>15</v>
      </c>
      <c r="E4585" s="10" t="s">
        <v>16</v>
      </c>
      <c r="F4585" s="10">
        <v>30</v>
      </c>
      <c r="G4585" s="10" t="s">
        <v>9836</v>
      </c>
      <c r="H4585" s="10" t="s">
        <v>4167</v>
      </c>
      <c r="I4585" s="10" t="s">
        <v>185</v>
      </c>
      <c r="J4585" s="11">
        <v>43811</v>
      </c>
      <c r="K4585" s="10">
        <v>22</v>
      </c>
      <c r="L4585" s="10" t="s">
        <v>33</v>
      </c>
      <c r="M4585" s="12"/>
      <c r="O4585">
        <f t="shared" si="1153"/>
        <v>0</v>
      </c>
      <c r="Q4585" s="9" t="str">
        <f t="shared" si="1138"/>
        <v>4712</v>
      </c>
      <c r="R4585" s="10" t="str">
        <f t="shared" si="1139"/>
        <v>Fernanda</v>
      </c>
      <c r="S4585" s="10" t="str">
        <f t="shared" si="1140"/>
        <v>Honeycutt</v>
      </c>
      <c r="T4585" s="10" t="str">
        <f t="shared" si="1141"/>
        <v>Mrs</v>
      </c>
      <c r="U4585" s="10" t="str">
        <f t="shared" si="1142"/>
        <v>F</v>
      </c>
      <c r="V4585" s="10" t="str">
        <f t="shared" si="1143"/>
        <v>30</v>
      </c>
      <c r="W4585" s="10" t="str">
        <f t="shared" si="1144"/>
        <v>Upper Montague</v>
      </c>
      <c r="X4585" s="10" t="str">
        <f t="shared" si="1145"/>
        <v>ue</v>
      </c>
      <c r="Y4585" s="10" t="str">
        <f t="shared" si="1146"/>
        <v>Upper Montague</v>
      </c>
      <c r="Z4585" s="10" t="str">
        <f t="shared" si="1147"/>
        <v>Fordingbridge</v>
      </c>
      <c r="AA4585" s="10" t="str">
        <f t="shared" si="1148"/>
        <v>HX</v>
      </c>
      <c r="AB4585" s="11" t="str">
        <f t="shared" si="1149"/>
        <v>43811</v>
      </c>
      <c r="AC4585" s="10" t="str">
        <f t="shared" si="1150"/>
        <v>22</v>
      </c>
      <c r="AD4585" s="10" t="str">
        <f t="shared" si="1151"/>
        <v>A3</v>
      </c>
      <c r="AE4585" s="12" t="str">
        <f t="shared" si="1152"/>
        <v/>
      </c>
    </row>
    <row r="4586" spans="1:31" x14ac:dyDescent="0.25">
      <c r="A4586" s="5">
        <v>4713</v>
      </c>
      <c r="B4586" s="6" t="s">
        <v>1460</v>
      </c>
      <c r="C4586" s="6" t="s">
        <v>1312</v>
      </c>
      <c r="D4586" s="6" t="s">
        <v>28</v>
      </c>
      <c r="E4586" s="6" t="s">
        <v>29</v>
      </c>
      <c r="F4586" s="6">
        <v>60</v>
      </c>
      <c r="G4586" s="6" t="s">
        <v>9837</v>
      </c>
      <c r="H4586" s="6" t="s">
        <v>2965</v>
      </c>
      <c r="I4586" s="6" t="s">
        <v>144</v>
      </c>
      <c r="J4586" s="7">
        <v>43798</v>
      </c>
      <c r="K4586" s="6">
        <v>53</v>
      </c>
      <c r="L4586" s="6" t="s">
        <v>78</v>
      </c>
      <c r="M4586" s="8"/>
      <c r="O4586">
        <f t="shared" si="1153"/>
        <v>0</v>
      </c>
      <c r="Q4586" s="5" t="str">
        <f t="shared" si="1138"/>
        <v>4713</v>
      </c>
      <c r="R4586" s="6" t="str">
        <f t="shared" si="1139"/>
        <v>Teddy</v>
      </c>
      <c r="S4586" s="6" t="str">
        <f t="shared" si="1140"/>
        <v>Holbrook</v>
      </c>
      <c r="T4586" s="6" t="str">
        <f t="shared" si="1141"/>
        <v>Mr</v>
      </c>
      <c r="U4586" s="6" t="str">
        <f t="shared" si="1142"/>
        <v>M</v>
      </c>
      <c r="V4586" s="6" t="str">
        <f t="shared" si="1143"/>
        <v>60</v>
      </c>
      <c r="W4586" s="6" t="str">
        <f t="shared" si="1144"/>
        <v>Upper Mount</v>
      </c>
      <c r="X4586" s="6" t="str">
        <f t="shared" si="1145"/>
        <v>nt</v>
      </c>
      <c r="Y4586" s="6" t="str">
        <f t="shared" si="1146"/>
        <v>Upper Mount</v>
      </c>
      <c r="Z4586" s="6" t="str">
        <f t="shared" si="1147"/>
        <v>Gullane</v>
      </c>
      <c r="AA4586" s="6" t="str">
        <f t="shared" si="1148"/>
        <v>UB</v>
      </c>
      <c r="AB4586" s="7" t="str">
        <f t="shared" si="1149"/>
        <v>43798</v>
      </c>
      <c r="AC4586" s="6" t="str">
        <f t="shared" si="1150"/>
        <v>53</v>
      </c>
      <c r="AD4586" s="6" t="str">
        <f t="shared" si="1151"/>
        <v>C2</v>
      </c>
      <c r="AE4586" s="8" t="str">
        <f t="shared" si="1152"/>
        <v/>
      </c>
    </row>
    <row r="4587" spans="1:31" x14ac:dyDescent="0.25">
      <c r="A4587" s="9">
        <v>4714</v>
      </c>
      <c r="B4587" s="10" t="s">
        <v>2730</v>
      </c>
      <c r="C4587" s="10" t="s">
        <v>34</v>
      </c>
      <c r="D4587" s="10" t="s">
        <v>28</v>
      </c>
      <c r="E4587" s="10" t="s">
        <v>29</v>
      </c>
      <c r="F4587" s="10">
        <v>30</v>
      </c>
      <c r="G4587" s="10" t="s">
        <v>9838</v>
      </c>
      <c r="H4587" s="10" t="s">
        <v>7554</v>
      </c>
      <c r="I4587" s="10" t="s">
        <v>32</v>
      </c>
      <c r="J4587" s="11">
        <v>44140</v>
      </c>
      <c r="K4587" s="10">
        <v>16</v>
      </c>
      <c r="L4587" s="10" t="s">
        <v>157</v>
      </c>
      <c r="M4587" s="12"/>
      <c r="O4587">
        <f t="shared" si="1153"/>
        <v>0</v>
      </c>
      <c r="Q4587" s="9" t="str">
        <f t="shared" si="1138"/>
        <v>4714</v>
      </c>
      <c r="R4587" s="10" t="str">
        <f t="shared" si="1139"/>
        <v>Monty</v>
      </c>
      <c r="S4587" s="10" t="str">
        <f t="shared" si="1140"/>
        <v>Barry</v>
      </c>
      <c r="T4587" s="10" t="str">
        <f t="shared" si="1141"/>
        <v>Mr</v>
      </c>
      <c r="U4587" s="10" t="str">
        <f t="shared" si="1142"/>
        <v>M</v>
      </c>
      <c r="V4587" s="10" t="str">
        <f t="shared" si="1143"/>
        <v>30</v>
      </c>
      <c r="W4587" s="10" t="str">
        <f t="shared" si="1144"/>
        <v>Upper Ogle</v>
      </c>
      <c r="X4587" s="10" t="str">
        <f t="shared" si="1145"/>
        <v>le</v>
      </c>
      <c r="Y4587" s="10" t="str">
        <f t="shared" si="1146"/>
        <v>Upper Ogle</v>
      </c>
      <c r="Z4587" s="10" t="str">
        <f t="shared" si="1147"/>
        <v>Woodford Green</v>
      </c>
      <c r="AA4587" s="10" t="str">
        <f t="shared" si="1148"/>
        <v>WC</v>
      </c>
      <c r="AB4587" s="11" t="str">
        <f t="shared" si="1149"/>
        <v>44140</v>
      </c>
      <c r="AC4587" s="10" t="str">
        <f t="shared" si="1150"/>
        <v>16</v>
      </c>
      <c r="AD4587" s="10" t="str">
        <f t="shared" si="1151"/>
        <v>C3</v>
      </c>
      <c r="AE4587" s="12" t="str">
        <f t="shared" si="1152"/>
        <v/>
      </c>
    </row>
    <row r="4588" spans="1:31" x14ac:dyDescent="0.25">
      <c r="A4588" s="5">
        <v>4715</v>
      </c>
      <c r="B4588" s="6" t="s">
        <v>6522</v>
      </c>
      <c r="C4588" s="6" t="s">
        <v>3652</v>
      </c>
      <c r="D4588" s="6" t="s">
        <v>15</v>
      </c>
      <c r="E4588" s="6" t="s">
        <v>16</v>
      </c>
      <c r="F4588" s="6">
        <v>30</v>
      </c>
      <c r="G4588" s="6" t="s">
        <v>9839</v>
      </c>
      <c r="H4588" s="6" t="s">
        <v>451</v>
      </c>
      <c r="I4588" s="6" t="s">
        <v>185</v>
      </c>
      <c r="J4588" s="7">
        <v>44522</v>
      </c>
      <c r="K4588" s="6">
        <v>4</v>
      </c>
      <c r="L4588" s="6" t="s">
        <v>20</v>
      </c>
      <c r="M4588" s="8"/>
      <c r="O4588">
        <f t="shared" si="1153"/>
        <v>0</v>
      </c>
      <c r="Q4588" s="5" t="str">
        <f t="shared" si="1138"/>
        <v>4715</v>
      </c>
      <c r="R4588" s="6" t="str">
        <f t="shared" si="1139"/>
        <v>Teresita</v>
      </c>
      <c r="S4588" s="6" t="str">
        <f t="shared" si="1140"/>
        <v>Hoskins</v>
      </c>
      <c r="T4588" s="6" t="str">
        <f t="shared" si="1141"/>
        <v>Mrs</v>
      </c>
      <c r="U4588" s="6" t="str">
        <f t="shared" si="1142"/>
        <v>F</v>
      </c>
      <c r="V4588" s="6" t="str">
        <f t="shared" si="1143"/>
        <v>30</v>
      </c>
      <c r="W4588" s="6" t="str">
        <f t="shared" si="1144"/>
        <v>Upper Randall</v>
      </c>
      <c r="X4588" s="6" t="str">
        <f t="shared" si="1145"/>
        <v>ll</v>
      </c>
      <c r="Y4588" s="6" t="str">
        <f t="shared" si="1146"/>
        <v>Upper Randall</v>
      </c>
      <c r="Z4588" s="6" t="str">
        <f t="shared" si="1147"/>
        <v>Fleet</v>
      </c>
      <c r="AA4588" s="6" t="str">
        <f t="shared" si="1148"/>
        <v>HX</v>
      </c>
      <c r="AB4588" s="7" t="str">
        <f t="shared" si="1149"/>
        <v>44522</v>
      </c>
      <c r="AC4588" s="6" t="str">
        <f t="shared" si="1150"/>
        <v>4</v>
      </c>
      <c r="AD4588" s="6" t="str">
        <f t="shared" si="1151"/>
        <v>B</v>
      </c>
      <c r="AE4588" s="8" t="str">
        <f t="shared" si="1152"/>
        <v/>
      </c>
    </row>
    <row r="4589" spans="1:31" x14ac:dyDescent="0.25">
      <c r="A4589" s="9">
        <v>4716</v>
      </c>
      <c r="B4589" s="10" t="s">
        <v>9840</v>
      </c>
      <c r="C4589" s="10" t="s">
        <v>6970</v>
      </c>
      <c r="D4589" s="10" t="s">
        <v>49</v>
      </c>
      <c r="E4589" s="10" t="s">
        <v>16</v>
      </c>
      <c r="F4589" s="10">
        <v>30</v>
      </c>
      <c r="G4589" s="10" t="s">
        <v>9841</v>
      </c>
      <c r="H4589" s="10" t="s">
        <v>9842</v>
      </c>
      <c r="I4589" s="10" t="s">
        <v>25</v>
      </c>
      <c r="J4589" s="11">
        <v>43584</v>
      </c>
      <c r="K4589" s="10">
        <v>43</v>
      </c>
      <c r="L4589" s="10" t="s">
        <v>99</v>
      </c>
      <c r="M4589" s="12"/>
      <c r="O4589">
        <f t="shared" si="1153"/>
        <v>0</v>
      </c>
      <c r="Q4589" s="9" t="str">
        <f t="shared" si="1138"/>
        <v>4716</v>
      </c>
      <c r="R4589" s="10" t="str">
        <f t="shared" si="1139"/>
        <v>Myrtle</v>
      </c>
      <c r="S4589" s="10" t="str">
        <f t="shared" si="1140"/>
        <v>Aldridge</v>
      </c>
      <c r="T4589" s="10" t="str">
        <f t="shared" si="1141"/>
        <v>Miss</v>
      </c>
      <c r="U4589" s="10" t="str">
        <f t="shared" si="1142"/>
        <v>F</v>
      </c>
      <c r="V4589" s="10" t="str">
        <f t="shared" si="1143"/>
        <v>30</v>
      </c>
      <c r="W4589" s="10" t="str">
        <f t="shared" si="1144"/>
        <v>Upper Rathbone</v>
      </c>
      <c r="X4589" s="10" t="str">
        <f t="shared" si="1145"/>
        <v>ne</v>
      </c>
      <c r="Y4589" s="10" t="str">
        <f t="shared" si="1146"/>
        <v>Upper Rathbone</v>
      </c>
      <c r="Z4589" s="10" t="str">
        <f t="shared" si="1147"/>
        <v>Holsworthy</v>
      </c>
      <c r="AA4589" s="10" t="str">
        <f t="shared" si="1148"/>
        <v>HG</v>
      </c>
      <c r="AB4589" s="11" t="str">
        <f t="shared" si="1149"/>
        <v>43584</v>
      </c>
      <c r="AC4589" s="10" t="str">
        <f t="shared" si="1150"/>
        <v>43</v>
      </c>
      <c r="AD4589" s="10" t="str">
        <f t="shared" si="1151"/>
        <v>E</v>
      </c>
      <c r="AE4589" s="12" t="str">
        <f t="shared" si="1152"/>
        <v/>
      </c>
    </row>
    <row r="4590" spans="1:31" x14ac:dyDescent="0.25">
      <c r="A4590" s="5">
        <v>4717</v>
      </c>
      <c r="B4590" s="6" t="s">
        <v>9345</v>
      </c>
      <c r="C4590" s="6" t="s">
        <v>3101</v>
      </c>
      <c r="D4590" s="6" t="s">
        <v>28</v>
      </c>
      <c r="E4590" s="6" t="s">
        <v>29</v>
      </c>
      <c r="F4590" s="6">
        <v>30</v>
      </c>
      <c r="G4590" s="6" t="s">
        <v>9843</v>
      </c>
      <c r="H4590" s="6" t="s">
        <v>222</v>
      </c>
      <c r="I4590" s="6" t="s">
        <v>122</v>
      </c>
      <c r="J4590" s="7">
        <v>44005</v>
      </c>
      <c r="K4590" s="6">
        <v>86</v>
      </c>
      <c r="L4590" s="6" t="s">
        <v>44</v>
      </c>
      <c r="M4590" s="8"/>
      <c r="O4590">
        <f t="shared" si="1153"/>
        <v>0</v>
      </c>
      <c r="Q4590" s="5" t="str">
        <f t="shared" si="1138"/>
        <v>4717</v>
      </c>
      <c r="R4590" s="6" t="str">
        <f t="shared" si="1139"/>
        <v>Ignacio</v>
      </c>
      <c r="S4590" s="6" t="str">
        <f t="shared" si="1140"/>
        <v>Irvin</v>
      </c>
      <c r="T4590" s="6" t="str">
        <f t="shared" si="1141"/>
        <v>Mr</v>
      </c>
      <c r="U4590" s="6" t="str">
        <f t="shared" si="1142"/>
        <v>M</v>
      </c>
      <c r="V4590" s="6" t="str">
        <f t="shared" si="1143"/>
        <v>30</v>
      </c>
      <c r="W4590" s="6" t="str">
        <f t="shared" si="1144"/>
        <v>Upper Smith</v>
      </c>
      <c r="X4590" s="6" t="str">
        <f t="shared" si="1145"/>
        <v>th</v>
      </c>
      <c r="Y4590" s="6" t="str">
        <f t="shared" si="1146"/>
        <v>Upper Smith</v>
      </c>
      <c r="Z4590" s="6" t="str">
        <f t="shared" si="1147"/>
        <v>Llanrwst</v>
      </c>
      <c r="AA4590" s="6" t="str">
        <f t="shared" si="1148"/>
        <v>WN</v>
      </c>
      <c r="AB4590" s="7" t="str">
        <f t="shared" si="1149"/>
        <v>44005</v>
      </c>
      <c r="AC4590" s="6" t="str">
        <f t="shared" si="1150"/>
        <v>86</v>
      </c>
      <c r="AD4590" s="6" t="str">
        <f t="shared" si="1151"/>
        <v>D</v>
      </c>
      <c r="AE4590" s="8" t="str">
        <f t="shared" si="1152"/>
        <v/>
      </c>
    </row>
    <row r="4591" spans="1:31" x14ac:dyDescent="0.25">
      <c r="A4591" s="9">
        <v>4718</v>
      </c>
      <c r="B4591" s="10" t="s">
        <v>981</v>
      </c>
      <c r="C4591" s="10" t="s">
        <v>7839</v>
      </c>
      <c r="D4591" s="10" t="s">
        <v>28</v>
      </c>
      <c r="E4591" s="10" t="s">
        <v>29</v>
      </c>
      <c r="F4591" s="10">
        <v>60</v>
      </c>
      <c r="G4591" s="10" t="s">
        <v>9844</v>
      </c>
      <c r="H4591" s="10" t="s">
        <v>4252</v>
      </c>
      <c r="I4591" s="10" t="s">
        <v>25</v>
      </c>
      <c r="J4591" s="11">
        <v>44445</v>
      </c>
      <c r="K4591" s="10">
        <v>70</v>
      </c>
      <c r="L4591" s="10" t="s">
        <v>78</v>
      </c>
      <c r="M4591" s="12"/>
      <c r="O4591">
        <f t="shared" si="1153"/>
        <v>0</v>
      </c>
      <c r="Q4591" s="9" t="str">
        <f t="shared" si="1138"/>
        <v>4718</v>
      </c>
      <c r="R4591" s="10" t="str">
        <f t="shared" si="1139"/>
        <v>Robt</v>
      </c>
      <c r="S4591" s="10" t="str">
        <f t="shared" si="1140"/>
        <v>Sears</v>
      </c>
      <c r="T4591" s="10" t="str">
        <f t="shared" si="1141"/>
        <v>Mr</v>
      </c>
      <c r="U4591" s="10" t="str">
        <f t="shared" si="1142"/>
        <v>M</v>
      </c>
      <c r="V4591" s="10" t="str">
        <f t="shared" si="1143"/>
        <v>60</v>
      </c>
      <c r="W4591" s="10" t="str">
        <f t="shared" si="1144"/>
        <v>Upper Storer</v>
      </c>
      <c r="X4591" s="10" t="str">
        <f t="shared" si="1145"/>
        <v>er</v>
      </c>
      <c r="Y4591" s="10" t="str">
        <f t="shared" si="1146"/>
        <v>Upper Storer</v>
      </c>
      <c r="Z4591" s="10" t="str">
        <f t="shared" si="1147"/>
        <v>Hook</v>
      </c>
      <c r="AA4591" s="10" t="str">
        <f t="shared" si="1148"/>
        <v>HG</v>
      </c>
      <c r="AB4591" s="11" t="str">
        <f t="shared" si="1149"/>
        <v>44445</v>
      </c>
      <c r="AC4591" s="10" t="str">
        <f t="shared" si="1150"/>
        <v>70</v>
      </c>
      <c r="AD4591" s="10" t="str">
        <f t="shared" si="1151"/>
        <v>C2</v>
      </c>
      <c r="AE4591" s="12" t="str">
        <f t="shared" si="1152"/>
        <v/>
      </c>
    </row>
    <row r="4592" spans="1:31" x14ac:dyDescent="0.25">
      <c r="A4592" s="5">
        <v>4719</v>
      </c>
      <c r="B4592" s="6" t="s">
        <v>7184</v>
      </c>
      <c r="C4592" s="6" t="s">
        <v>637</v>
      </c>
      <c r="D4592" s="6" t="s">
        <v>28</v>
      </c>
      <c r="E4592" s="6" t="s">
        <v>29</v>
      </c>
      <c r="F4592" s="6">
        <v>90</v>
      </c>
      <c r="G4592" s="6" t="s">
        <v>9845</v>
      </c>
      <c r="H4592" s="6" t="s">
        <v>798</v>
      </c>
      <c r="I4592" s="6" t="s">
        <v>291</v>
      </c>
      <c r="J4592" s="7">
        <v>44518</v>
      </c>
      <c r="K4592" s="6">
        <v>91</v>
      </c>
      <c r="L4592" s="6" t="s">
        <v>62</v>
      </c>
      <c r="M4592" s="8"/>
      <c r="O4592">
        <f t="shared" si="1153"/>
        <v>0</v>
      </c>
      <c r="Q4592" s="5" t="str">
        <f t="shared" si="1138"/>
        <v>4719</v>
      </c>
      <c r="R4592" s="6" t="str">
        <f t="shared" si="1139"/>
        <v>Agustin</v>
      </c>
      <c r="S4592" s="6" t="str">
        <f t="shared" si="1140"/>
        <v>Kent</v>
      </c>
      <c r="T4592" s="6" t="str">
        <f t="shared" si="1141"/>
        <v>Mr</v>
      </c>
      <c r="U4592" s="6" t="str">
        <f t="shared" si="1142"/>
        <v>M</v>
      </c>
      <c r="V4592" s="6" t="str">
        <f t="shared" si="1143"/>
        <v>90</v>
      </c>
      <c r="W4592" s="6" t="str">
        <f t="shared" si="1144"/>
        <v>Upper Street</v>
      </c>
      <c r="X4592" s="6" t="str">
        <f t="shared" si="1145"/>
        <v>et</v>
      </c>
      <c r="Y4592" s="6" t="str">
        <f t="shared" si="1146"/>
        <v>Upper Street</v>
      </c>
      <c r="Z4592" s="6" t="str">
        <f t="shared" si="1147"/>
        <v>Lanark</v>
      </c>
      <c r="AA4592" s="6" t="str">
        <f t="shared" si="1148"/>
        <v>HS</v>
      </c>
      <c r="AB4592" s="7" t="str">
        <f t="shared" si="1149"/>
        <v>44518</v>
      </c>
      <c r="AC4592" s="6" t="str">
        <f t="shared" si="1150"/>
        <v>91</v>
      </c>
      <c r="AD4592" s="6" t="str">
        <f t="shared" si="1151"/>
        <v>C4</v>
      </c>
      <c r="AE4592" s="8" t="str">
        <f t="shared" si="1152"/>
        <v/>
      </c>
    </row>
    <row r="4593" spans="1:31" x14ac:dyDescent="0.25">
      <c r="A4593" s="9">
        <v>4720</v>
      </c>
      <c r="B4593" s="10" t="s">
        <v>7160</v>
      </c>
      <c r="C4593" s="10" t="s">
        <v>119</v>
      </c>
      <c r="D4593" s="10" t="s">
        <v>115</v>
      </c>
      <c r="E4593" s="10" t="s">
        <v>29</v>
      </c>
      <c r="F4593" s="10">
        <v>60</v>
      </c>
      <c r="G4593" s="10" t="s">
        <v>9846</v>
      </c>
      <c r="H4593" s="10" t="s">
        <v>8505</v>
      </c>
      <c r="I4593" s="10" t="s">
        <v>32</v>
      </c>
      <c r="J4593" s="11">
        <v>44195</v>
      </c>
      <c r="K4593" s="10">
        <v>49</v>
      </c>
      <c r="L4593" s="10" t="s">
        <v>99</v>
      </c>
      <c r="M4593" s="12"/>
      <c r="O4593">
        <f t="shared" si="1153"/>
        <v>0</v>
      </c>
      <c r="Q4593" s="9" t="str">
        <f t="shared" si="1138"/>
        <v>4720</v>
      </c>
      <c r="R4593" s="10" t="str">
        <f t="shared" si="1139"/>
        <v>Major</v>
      </c>
      <c r="S4593" s="10" t="str">
        <f t="shared" si="1140"/>
        <v>Mann</v>
      </c>
      <c r="T4593" s="10" t="str">
        <f t="shared" si="1141"/>
        <v>Prof</v>
      </c>
      <c r="U4593" s="10" t="str">
        <f t="shared" si="1142"/>
        <v>M</v>
      </c>
      <c r="V4593" s="10" t="str">
        <f t="shared" si="1143"/>
        <v>60</v>
      </c>
      <c r="W4593" s="10" t="str">
        <f t="shared" si="1144"/>
        <v>Upper Terrace</v>
      </c>
      <c r="X4593" s="10" t="str">
        <f t="shared" si="1145"/>
        <v>ce</v>
      </c>
      <c r="Y4593" s="10" t="str">
        <f t="shared" si="1146"/>
        <v>Upper Terrace</v>
      </c>
      <c r="Z4593" s="10" t="str">
        <f t="shared" si="1147"/>
        <v>Swaffham</v>
      </c>
      <c r="AA4593" s="10" t="str">
        <f t="shared" si="1148"/>
        <v>WC</v>
      </c>
      <c r="AB4593" s="11" t="str">
        <f t="shared" si="1149"/>
        <v>44195</v>
      </c>
      <c r="AC4593" s="10" t="str">
        <f t="shared" si="1150"/>
        <v>49</v>
      </c>
      <c r="AD4593" s="10" t="str">
        <f t="shared" si="1151"/>
        <v>E</v>
      </c>
      <c r="AE4593" s="12" t="str">
        <f t="shared" si="1152"/>
        <v/>
      </c>
    </row>
    <row r="4594" spans="1:31" x14ac:dyDescent="0.25">
      <c r="A4594" s="5">
        <v>4721</v>
      </c>
      <c r="B4594" s="6" t="s">
        <v>9460</v>
      </c>
      <c r="C4594" s="6" t="s">
        <v>240</v>
      </c>
      <c r="D4594" s="6" t="s">
        <v>90</v>
      </c>
      <c r="E4594" s="6" t="s">
        <v>29</v>
      </c>
      <c r="F4594" s="6">
        <v>60</v>
      </c>
      <c r="G4594" s="6" t="s">
        <v>9847</v>
      </c>
      <c r="H4594" s="6" t="s">
        <v>1361</v>
      </c>
      <c r="I4594" s="6" t="s">
        <v>1362</v>
      </c>
      <c r="J4594" s="7">
        <v>44440</v>
      </c>
      <c r="K4594" s="6">
        <v>2</v>
      </c>
      <c r="L4594" s="6" t="s">
        <v>99</v>
      </c>
      <c r="M4594" s="8"/>
      <c r="O4594">
        <f t="shared" si="1153"/>
        <v>0</v>
      </c>
      <c r="Q4594" s="5" t="str">
        <f t="shared" si="1138"/>
        <v>4721</v>
      </c>
      <c r="R4594" s="6" t="str">
        <f t="shared" si="1139"/>
        <v>Rolando</v>
      </c>
      <c r="S4594" s="6" t="str">
        <f t="shared" si="1140"/>
        <v>Merritt</v>
      </c>
      <c r="T4594" s="6" t="str">
        <f t="shared" si="1141"/>
        <v>Dr</v>
      </c>
      <c r="U4594" s="6" t="str">
        <f t="shared" si="1142"/>
        <v>M</v>
      </c>
      <c r="V4594" s="6" t="str">
        <f t="shared" si="1143"/>
        <v>60</v>
      </c>
      <c r="W4594" s="6" t="str">
        <f t="shared" si="1144"/>
        <v>Upper Walthamstow</v>
      </c>
      <c r="X4594" s="6" t="str">
        <f t="shared" si="1145"/>
        <v>ow</v>
      </c>
      <c r="Y4594" s="6" t="str">
        <f t="shared" si="1146"/>
        <v>Upper Walthamstow</v>
      </c>
      <c r="Z4594" s="6" t="str">
        <f t="shared" si="1147"/>
        <v>Arlesey</v>
      </c>
      <c r="AA4594" s="6" t="str">
        <f t="shared" si="1148"/>
        <v>KA</v>
      </c>
      <c r="AB4594" s="7" t="str">
        <f t="shared" si="1149"/>
        <v>44440</v>
      </c>
      <c r="AC4594" s="6" t="str">
        <f t="shared" si="1150"/>
        <v>2</v>
      </c>
      <c r="AD4594" s="6" t="str">
        <f t="shared" si="1151"/>
        <v>E</v>
      </c>
      <c r="AE4594" s="8" t="str">
        <f t="shared" si="1152"/>
        <v/>
      </c>
    </row>
    <row r="4595" spans="1:31" x14ac:dyDescent="0.25">
      <c r="A4595" s="9">
        <v>4722</v>
      </c>
      <c r="B4595" s="10" t="s">
        <v>9848</v>
      </c>
      <c r="C4595" s="10" t="s">
        <v>6239</v>
      </c>
      <c r="D4595" s="10" t="s">
        <v>28</v>
      </c>
      <c r="E4595" s="10" t="s">
        <v>29</v>
      </c>
      <c r="F4595" s="10">
        <v>90</v>
      </c>
      <c r="G4595" s="10" t="s">
        <v>9847</v>
      </c>
      <c r="H4595" s="10" t="s">
        <v>1389</v>
      </c>
      <c r="I4595" s="10" t="s">
        <v>1194</v>
      </c>
      <c r="J4595" s="11">
        <v>44441</v>
      </c>
      <c r="K4595" s="10">
        <v>14</v>
      </c>
      <c r="L4595" s="10" t="s">
        <v>99</v>
      </c>
      <c r="M4595" s="12"/>
      <c r="O4595">
        <f t="shared" si="1153"/>
        <v>0</v>
      </c>
      <c r="Q4595" s="9" t="str">
        <f t="shared" si="1138"/>
        <v>4722</v>
      </c>
      <c r="R4595" s="10" t="str">
        <f t="shared" si="1139"/>
        <v>Darius</v>
      </c>
      <c r="S4595" s="10" t="str">
        <f t="shared" si="1140"/>
        <v>Bolton</v>
      </c>
      <c r="T4595" s="10" t="str">
        <f t="shared" si="1141"/>
        <v>Mr</v>
      </c>
      <c r="U4595" s="10" t="str">
        <f t="shared" si="1142"/>
        <v>M</v>
      </c>
      <c r="V4595" s="10" t="str">
        <f t="shared" si="1143"/>
        <v>90</v>
      </c>
      <c r="W4595" s="10" t="str">
        <f t="shared" si="1144"/>
        <v>Upper Walthamstow</v>
      </c>
      <c r="X4595" s="10" t="str">
        <f t="shared" si="1145"/>
        <v>ow</v>
      </c>
      <c r="Y4595" s="10" t="str">
        <f t="shared" si="1146"/>
        <v>Upper Walthamstow</v>
      </c>
      <c r="Z4595" s="10" t="str">
        <f t="shared" si="1147"/>
        <v>East Molesey</v>
      </c>
      <c r="AA4595" s="10" t="str">
        <f t="shared" si="1148"/>
        <v>LU</v>
      </c>
      <c r="AB4595" s="11" t="str">
        <f t="shared" si="1149"/>
        <v>44441</v>
      </c>
      <c r="AC4595" s="10" t="str">
        <f t="shared" si="1150"/>
        <v>14</v>
      </c>
      <c r="AD4595" s="10" t="str">
        <f t="shared" si="1151"/>
        <v>E</v>
      </c>
      <c r="AE4595" s="12" t="str">
        <f t="shared" si="1152"/>
        <v/>
      </c>
    </row>
    <row r="4596" spans="1:31" x14ac:dyDescent="0.25">
      <c r="A4596" s="5">
        <v>4723</v>
      </c>
      <c r="B4596" s="6" t="s">
        <v>367</v>
      </c>
      <c r="C4596" s="6" t="s">
        <v>6401</v>
      </c>
      <c r="D4596" s="6" t="s">
        <v>28</v>
      </c>
      <c r="E4596" s="6" t="s">
        <v>29</v>
      </c>
      <c r="F4596" s="6">
        <v>60</v>
      </c>
      <c r="G4596" s="6" t="s">
        <v>9849</v>
      </c>
      <c r="H4596" s="6" t="s">
        <v>2707</v>
      </c>
      <c r="I4596" s="6" t="s">
        <v>1881</v>
      </c>
      <c r="J4596" s="7">
        <v>44139</v>
      </c>
      <c r="K4596" s="6">
        <v>83</v>
      </c>
      <c r="L4596" s="6" t="s">
        <v>99</v>
      </c>
      <c r="M4596" s="8"/>
      <c r="O4596">
        <f t="shared" si="1153"/>
        <v>0</v>
      </c>
      <c r="Q4596" s="5" t="str">
        <f t="shared" si="1138"/>
        <v>4723</v>
      </c>
      <c r="R4596" s="6" t="str">
        <f t="shared" si="1139"/>
        <v>Royal</v>
      </c>
      <c r="S4596" s="6" t="str">
        <f t="shared" si="1140"/>
        <v>Mckay</v>
      </c>
      <c r="T4596" s="6" t="str">
        <f t="shared" si="1141"/>
        <v>Mr</v>
      </c>
      <c r="U4596" s="6" t="str">
        <f t="shared" si="1142"/>
        <v>M</v>
      </c>
      <c r="V4596" s="6" t="str">
        <f t="shared" si="1143"/>
        <v>60</v>
      </c>
      <c r="W4596" s="6" t="str">
        <f t="shared" si="1144"/>
        <v>Upper Whistler</v>
      </c>
      <c r="X4596" s="6" t="str">
        <f t="shared" si="1145"/>
        <v>er</v>
      </c>
      <c r="Y4596" s="6" t="str">
        <f t="shared" si="1146"/>
        <v>Upper Whistler</v>
      </c>
      <c r="Z4596" s="6" t="str">
        <f t="shared" si="1147"/>
        <v>Bishopton</v>
      </c>
      <c r="AA4596" s="6" t="str">
        <f t="shared" si="1148"/>
        <v>CT</v>
      </c>
      <c r="AB4596" s="7" t="str">
        <f t="shared" si="1149"/>
        <v>44139</v>
      </c>
      <c r="AC4596" s="6" t="str">
        <f t="shared" si="1150"/>
        <v>83</v>
      </c>
      <c r="AD4596" s="6" t="str">
        <f t="shared" si="1151"/>
        <v>E</v>
      </c>
      <c r="AE4596" s="8" t="str">
        <f t="shared" si="1152"/>
        <v/>
      </c>
    </row>
    <row r="4597" spans="1:31" x14ac:dyDescent="0.25">
      <c r="A4597" s="9">
        <v>4724</v>
      </c>
      <c r="B4597" s="10" t="s">
        <v>9850</v>
      </c>
      <c r="C4597" s="10" t="s">
        <v>6239</v>
      </c>
      <c r="D4597" s="10" t="s">
        <v>15</v>
      </c>
      <c r="E4597" s="10" t="s">
        <v>16</v>
      </c>
      <c r="F4597" s="10">
        <v>30</v>
      </c>
      <c r="G4597" s="10" t="s">
        <v>9851</v>
      </c>
      <c r="H4597" s="10" t="s">
        <v>2226</v>
      </c>
      <c r="I4597" s="10" t="s">
        <v>2227</v>
      </c>
      <c r="J4597" s="11">
        <v>44145</v>
      </c>
      <c r="K4597" s="10">
        <v>92</v>
      </c>
      <c r="L4597" s="10" t="s">
        <v>52</v>
      </c>
      <c r="M4597" s="12"/>
      <c r="O4597">
        <f t="shared" si="1153"/>
        <v>0</v>
      </c>
      <c r="Q4597" s="9" t="str">
        <f t="shared" si="1138"/>
        <v>4724</v>
      </c>
      <c r="R4597" s="10" t="str">
        <f t="shared" si="1139"/>
        <v>Phyllis</v>
      </c>
      <c r="S4597" s="10" t="str">
        <f t="shared" si="1140"/>
        <v>Bolton</v>
      </c>
      <c r="T4597" s="10" t="str">
        <f t="shared" si="1141"/>
        <v>Mrs</v>
      </c>
      <c r="U4597" s="10" t="str">
        <f t="shared" si="1142"/>
        <v>F</v>
      </c>
      <c r="V4597" s="10" t="str">
        <f t="shared" si="1143"/>
        <v>30</v>
      </c>
      <c r="W4597" s="10" t="str">
        <f t="shared" si="1144"/>
        <v>Upper Woodland</v>
      </c>
      <c r="X4597" s="10" t="str">
        <f t="shared" si="1145"/>
        <v>nd</v>
      </c>
      <c r="Y4597" s="10" t="str">
        <f t="shared" si="1146"/>
        <v>Upper Woodland</v>
      </c>
      <c r="Z4597" s="10" t="str">
        <f t="shared" si="1147"/>
        <v>Brackley</v>
      </c>
      <c r="AA4597" s="10" t="str">
        <f t="shared" si="1148"/>
        <v>BH</v>
      </c>
      <c r="AB4597" s="11" t="str">
        <f t="shared" si="1149"/>
        <v>44145</v>
      </c>
      <c r="AC4597" s="10" t="str">
        <f t="shared" si="1150"/>
        <v>92</v>
      </c>
      <c r="AD4597" s="10" t="str">
        <f t="shared" si="1151"/>
        <v>A1</v>
      </c>
      <c r="AE4597" s="12" t="str">
        <f t="shared" si="1152"/>
        <v/>
      </c>
    </row>
    <row r="4598" spans="1:31" x14ac:dyDescent="0.25">
      <c r="A4598" s="5">
        <v>4725</v>
      </c>
      <c r="B4598" s="6" t="s">
        <v>9852</v>
      </c>
      <c r="C4598" s="6" t="s">
        <v>5841</v>
      </c>
      <c r="D4598" s="6" t="s">
        <v>41</v>
      </c>
      <c r="E4598" s="6" t="s">
        <v>16</v>
      </c>
      <c r="F4598" s="6">
        <v>90</v>
      </c>
      <c r="G4598" s="6" t="s">
        <v>9853</v>
      </c>
      <c r="H4598" s="6" t="s">
        <v>370</v>
      </c>
      <c r="I4598" s="6" t="s">
        <v>25</v>
      </c>
      <c r="J4598" s="7">
        <v>44289</v>
      </c>
      <c r="K4598" s="6">
        <v>9</v>
      </c>
      <c r="L4598" s="6" t="s">
        <v>44</v>
      </c>
      <c r="M4598" s="8"/>
      <c r="O4598">
        <f t="shared" si="1153"/>
        <v>0</v>
      </c>
      <c r="Q4598" s="5" t="str">
        <f t="shared" si="1138"/>
        <v>4725</v>
      </c>
      <c r="R4598" s="6" t="str">
        <f t="shared" si="1139"/>
        <v>Tamar</v>
      </c>
      <c r="S4598" s="6" t="str">
        <f t="shared" si="1140"/>
        <v>Nixon</v>
      </c>
      <c r="T4598" s="6" t="str">
        <f t="shared" si="1141"/>
        <v>Ms</v>
      </c>
      <c r="U4598" s="6" t="str">
        <f t="shared" si="1142"/>
        <v>F</v>
      </c>
      <c r="V4598" s="6" t="str">
        <f t="shared" si="1143"/>
        <v>90</v>
      </c>
      <c r="W4598" s="6" t="str">
        <f t="shared" si="1144"/>
        <v>Uverdale Road</v>
      </c>
      <c r="X4598" s="6" t="str">
        <f t="shared" si="1145"/>
        <v>ad</v>
      </c>
      <c r="Y4598" s="6" t="str">
        <f t="shared" si="1146"/>
        <v>Uverdale Road</v>
      </c>
      <c r="Z4598" s="6" t="str">
        <f t="shared" si="1147"/>
        <v>Heanor</v>
      </c>
      <c r="AA4598" s="6" t="str">
        <f t="shared" si="1148"/>
        <v>HG</v>
      </c>
      <c r="AB4598" s="7" t="str">
        <f t="shared" si="1149"/>
        <v>44289</v>
      </c>
      <c r="AC4598" s="6" t="str">
        <f t="shared" si="1150"/>
        <v>9</v>
      </c>
      <c r="AD4598" s="6" t="str">
        <f t="shared" si="1151"/>
        <v>D</v>
      </c>
      <c r="AE4598" s="8" t="str">
        <f t="shared" si="1152"/>
        <v/>
      </c>
    </row>
    <row r="4599" spans="1:31" x14ac:dyDescent="0.25">
      <c r="A4599" s="9">
        <v>4726</v>
      </c>
      <c r="B4599" s="10" t="s">
        <v>9854</v>
      </c>
      <c r="C4599" s="10" t="s">
        <v>9855</v>
      </c>
      <c r="D4599" s="10" t="s">
        <v>41</v>
      </c>
      <c r="E4599" s="10" t="s">
        <v>16</v>
      </c>
      <c r="F4599" s="10">
        <v>60</v>
      </c>
      <c r="G4599" s="10" t="s">
        <v>9856</v>
      </c>
      <c r="H4599" s="10" t="s">
        <v>6751</v>
      </c>
      <c r="I4599" s="10" t="s">
        <v>38</v>
      </c>
      <c r="J4599" s="11">
        <v>43934</v>
      </c>
      <c r="K4599" s="10">
        <v>87</v>
      </c>
      <c r="L4599" s="10" t="s">
        <v>99</v>
      </c>
      <c r="M4599" s="12"/>
      <c r="O4599">
        <f t="shared" si="1153"/>
        <v>0</v>
      </c>
      <c r="Q4599" s="9" t="str">
        <f t="shared" si="1138"/>
        <v>4726</v>
      </c>
      <c r="R4599" s="10" t="str">
        <f t="shared" si="1139"/>
        <v>Shalon</v>
      </c>
      <c r="S4599" s="10" t="str">
        <f t="shared" si="1140"/>
        <v>Champion</v>
      </c>
      <c r="T4599" s="10" t="str">
        <f t="shared" si="1141"/>
        <v>Ms</v>
      </c>
      <c r="U4599" s="10" t="str">
        <f t="shared" si="1142"/>
        <v>F</v>
      </c>
      <c r="V4599" s="10" t="str">
        <f t="shared" si="1143"/>
        <v>60</v>
      </c>
      <c r="W4599" s="10" t="str">
        <f t="shared" si="1144"/>
        <v>Vale Lane</v>
      </c>
      <c r="X4599" s="10" t="str">
        <f t="shared" si="1145"/>
        <v>ne</v>
      </c>
      <c r="Y4599" s="10" t="str">
        <f t="shared" si="1146"/>
        <v>Vale Lane</v>
      </c>
      <c r="Z4599" s="10" t="str">
        <f t="shared" si="1147"/>
        <v>Dunbeath</v>
      </c>
      <c r="AA4599" s="10" t="str">
        <f t="shared" si="1148"/>
        <v>RM</v>
      </c>
      <c r="AB4599" s="11" t="str">
        <f t="shared" si="1149"/>
        <v>43934</v>
      </c>
      <c r="AC4599" s="10" t="str">
        <f t="shared" si="1150"/>
        <v>87</v>
      </c>
      <c r="AD4599" s="10" t="str">
        <f t="shared" si="1151"/>
        <v>E</v>
      </c>
      <c r="AE4599" s="12" t="str">
        <f t="shared" si="1152"/>
        <v/>
      </c>
    </row>
    <row r="4600" spans="1:31" x14ac:dyDescent="0.25">
      <c r="A4600" s="5">
        <v>4727</v>
      </c>
      <c r="B4600" s="6" t="s">
        <v>9857</v>
      </c>
      <c r="C4600" s="6" t="s">
        <v>794</v>
      </c>
      <c r="D4600" s="6" t="s">
        <v>49</v>
      </c>
      <c r="E4600" s="6" t="s">
        <v>16</v>
      </c>
      <c r="F4600" s="6">
        <v>90</v>
      </c>
      <c r="G4600" s="6" t="s">
        <v>9858</v>
      </c>
      <c r="H4600" s="6" t="s">
        <v>180</v>
      </c>
      <c r="I4600" s="6" t="s">
        <v>32</v>
      </c>
      <c r="J4600" s="7">
        <v>43869</v>
      </c>
      <c r="K4600" s="6">
        <v>83</v>
      </c>
      <c r="L4600" s="6" t="s">
        <v>39</v>
      </c>
      <c r="M4600" s="8"/>
      <c r="O4600">
        <f t="shared" si="1153"/>
        <v>0</v>
      </c>
      <c r="Q4600" s="5" t="str">
        <f t="shared" si="1138"/>
        <v>4727</v>
      </c>
      <c r="R4600" s="6" t="str">
        <f t="shared" si="1139"/>
        <v>Nedra</v>
      </c>
      <c r="S4600" s="6" t="str">
        <f t="shared" si="1140"/>
        <v>Bradley</v>
      </c>
      <c r="T4600" s="6" t="str">
        <f t="shared" si="1141"/>
        <v>Miss</v>
      </c>
      <c r="U4600" s="6" t="str">
        <f t="shared" si="1142"/>
        <v>F</v>
      </c>
      <c r="V4600" s="6" t="str">
        <f t="shared" si="1143"/>
        <v>90</v>
      </c>
      <c r="W4600" s="6" t="str">
        <f t="shared" si="1144"/>
        <v>Vale Parade</v>
      </c>
      <c r="X4600" s="6" t="str">
        <f t="shared" si="1145"/>
        <v>de</v>
      </c>
      <c r="Y4600" s="6" t="str">
        <f t="shared" si="1146"/>
        <v>Vale Parade</v>
      </c>
      <c r="Z4600" s="6" t="str">
        <f t="shared" si="1147"/>
        <v>Londonderry</v>
      </c>
      <c r="AA4600" s="6" t="str">
        <f t="shared" si="1148"/>
        <v>WC</v>
      </c>
      <c r="AB4600" s="7" t="str">
        <f t="shared" si="1149"/>
        <v>43869</v>
      </c>
      <c r="AC4600" s="6" t="str">
        <f t="shared" si="1150"/>
        <v>83</v>
      </c>
      <c r="AD4600" s="6" t="str">
        <f t="shared" si="1151"/>
        <v>C1</v>
      </c>
      <c r="AE4600" s="8" t="str">
        <f t="shared" si="1152"/>
        <v/>
      </c>
    </row>
    <row r="4601" spans="1:31" x14ac:dyDescent="0.25">
      <c r="A4601" s="9">
        <v>4728</v>
      </c>
      <c r="B4601" s="10" t="s">
        <v>6168</v>
      </c>
      <c r="C4601" s="10" t="s">
        <v>3004</v>
      </c>
      <c r="D4601" s="10" t="s">
        <v>90</v>
      </c>
      <c r="E4601" s="10" t="s">
        <v>16</v>
      </c>
      <c r="F4601" s="10">
        <v>60</v>
      </c>
      <c r="G4601" s="10" t="s">
        <v>9858</v>
      </c>
      <c r="H4601" s="10" t="s">
        <v>139</v>
      </c>
      <c r="I4601" s="10" t="s">
        <v>32</v>
      </c>
      <c r="J4601" s="11">
        <v>43898</v>
      </c>
      <c r="K4601" s="10">
        <v>25</v>
      </c>
      <c r="L4601" s="10" t="s">
        <v>99</v>
      </c>
      <c r="M4601" s="12"/>
      <c r="O4601">
        <f t="shared" si="1153"/>
        <v>0</v>
      </c>
      <c r="Q4601" s="9" t="str">
        <f t="shared" si="1138"/>
        <v>4728</v>
      </c>
      <c r="R4601" s="10" t="str">
        <f t="shared" si="1139"/>
        <v>Mitchell</v>
      </c>
      <c r="S4601" s="10" t="str">
        <f t="shared" si="1140"/>
        <v>Woodruff</v>
      </c>
      <c r="T4601" s="10" t="str">
        <f t="shared" si="1141"/>
        <v>Dr</v>
      </c>
      <c r="U4601" s="10" t="str">
        <f t="shared" si="1142"/>
        <v>F</v>
      </c>
      <c r="V4601" s="10" t="str">
        <f t="shared" si="1143"/>
        <v>60</v>
      </c>
      <c r="W4601" s="10" t="str">
        <f t="shared" si="1144"/>
        <v>Vale Parade</v>
      </c>
      <c r="X4601" s="10" t="str">
        <f t="shared" si="1145"/>
        <v>de</v>
      </c>
      <c r="Y4601" s="10" t="str">
        <f t="shared" si="1146"/>
        <v>Vale Parade</v>
      </c>
      <c r="Z4601" s="10" t="str">
        <f t="shared" si="1147"/>
        <v>Somerton</v>
      </c>
      <c r="AA4601" s="10" t="str">
        <f t="shared" si="1148"/>
        <v>WC</v>
      </c>
      <c r="AB4601" s="11" t="str">
        <f t="shared" si="1149"/>
        <v>43898</v>
      </c>
      <c r="AC4601" s="10" t="str">
        <f t="shared" si="1150"/>
        <v>25</v>
      </c>
      <c r="AD4601" s="10" t="str">
        <f t="shared" si="1151"/>
        <v>E</v>
      </c>
      <c r="AE4601" s="12" t="str">
        <f t="shared" si="1152"/>
        <v/>
      </c>
    </row>
    <row r="4602" spans="1:31" x14ac:dyDescent="0.25">
      <c r="A4602" s="5">
        <v>4729</v>
      </c>
      <c r="B4602" s="6" t="s">
        <v>4081</v>
      </c>
      <c r="C4602" s="6" t="s">
        <v>9085</v>
      </c>
      <c r="D4602" s="6" t="s">
        <v>28</v>
      </c>
      <c r="E4602" s="6" t="s">
        <v>29</v>
      </c>
      <c r="F4602" s="6">
        <v>30</v>
      </c>
      <c r="G4602" s="6" t="s">
        <v>9859</v>
      </c>
      <c r="H4602" s="6" t="s">
        <v>2120</v>
      </c>
      <c r="I4602" s="6" t="s">
        <v>32</v>
      </c>
      <c r="J4602" s="7">
        <v>43470</v>
      </c>
      <c r="K4602" s="6">
        <v>29</v>
      </c>
      <c r="L4602" s="6" t="s">
        <v>33</v>
      </c>
      <c r="M4602" s="8"/>
      <c r="O4602">
        <f t="shared" si="1153"/>
        <v>0</v>
      </c>
      <c r="Q4602" s="5" t="str">
        <f t="shared" si="1138"/>
        <v>4729</v>
      </c>
      <c r="R4602" s="6" t="str">
        <f t="shared" si="1139"/>
        <v>Jerome</v>
      </c>
      <c r="S4602" s="6" t="str">
        <f t="shared" si="1140"/>
        <v>Rivera</v>
      </c>
      <c r="T4602" s="6" t="str">
        <f t="shared" si="1141"/>
        <v>Mr</v>
      </c>
      <c r="U4602" s="6" t="str">
        <f t="shared" si="1142"/>
        <v>M</v>
      </c>
      <c r="V4602" s="6" t="str">
        <f t="shared" si="1143"/>
        <v>30</v>
      </c>
      <c r="W4602" s="6" t="str">
        <f t="shared" si="1144"/>
        <v>Valmar Road</v>
      </c>
      <c r="X4602" s="6" t="str">
        <f t="shared" si="1145"/>
        <v>ad</v>
      </c>
      <c r="Y4602" s="6" t="str">
        <f t="shared" si="1146"/>
        <v>Valmar Road</v>
      </c>
      <c r="Z4602" s="6" t="str">
        <f t="shared" si="1147"/>
        <v>Ripon</v>
      </c>
      <c r="AA4602" s="6" t="str">
        <f t="shared" si="1148"/>
        <v>WC</v>
      </c>
      <c r="AB4602" s="7" t="str">
        <f t="shared" si="1149"/>
        <v>43470</v>
      </c>
      <c r="AC4602" s="6" t="str">
        <f t="shared" si="1150"/>
        <v>29</v>
      </c>
      <c r="AD4602" s="6" t="str">
        <f t="shared" si="1151"/>
        <v>A3</v>
      </c>
      <c r="AE4602" s="8" t="str">
        <f t="shared" si="1152"/>
        <v/>
      </c>
    </row>
    <row r="4603" spans="1:31" x14ac:dyDescent="0.25">
      <c r="A4603" s="9">
        <v>4730</v>
      </c>
      <c r="B4603" s="10" t="s">
        <v>4016</v>
      </c>
      <c r="C4603" s="10" t="s">
        <v>4005</v>
      </c>
      <c r="D4603" s="10" t="s">
        <v>28</v>
      </c>
      <c r="E4603" s="10" t="s">
        <v>29</v>
      </c>
      <c r="F4603" s="10">
        <v>30</v>
      </c>
      <c r="G4603" s="10" t="s">
        <v>9860</v>
      </c>
      <c r="H4603" s="10" t="s">
        <v>3929</v>
      </c>
      <c r="I4603" s="10" t="s">
        <v>291</v>
      </c>
      <c r="J4603" s="11">
        <v>44415</v>
      </c>
      <c r="K4603" s="10">
        <v>17</v>
      </c>
      <c r="L4603" s="10" t="s">
        <v>33</v>
      </c>
      <c r="M4603" s="12"/>
      <c r="O4603">
        <f t="shared" si="1153"/>
        <v>0</v>
      </c>
      <c r="Q4603" s="9" t="str">
        <f t="shared" si="1138"/>
        <v>4730</v>
      </c>
      <c r="R4603" s="10" t="str">
        <f t="shared" si="1139"/>
        <v>Thomas</v>
      </c>
      <c r="S4603" s="10" t="str">
        <f t="shared" si="1140"/>
        <v>Blair</v>
      </c>
      <c r="T4603" s="10" t="str">
        <f t="shared" si="1141"/>
        <v>Mr</v>
      </c>
      <c r="U4603" s="10" t="str">
        <f t="shared" si="1142"/>
        <v>M</v>
      </c>
      <c r="V4603" s="10" t="str">
        <f t="shared" si="1143"/>
        <v>30</v>
      </c>
      <c r="W4603" s="10" t="str">
        <f t="shared" si="1144"/>
        <v>Vant Road</v>
      </c>
      <c r="X4603" s="10" t="str">
        <f t="shared" si="1145"/>
        <v>ad</v>
      </c>
      <c r="Y4603" s="10" t="str">
        <f t="shared" si="1146"/>
        <v>Vant Road</v>
      </c>
      <c r="Z4603" s="10" t="str">
        <f t="shared" si="1147"/>
        <v>Kirkby-In-Furness</v>
      </c>
      <c r="AA4603" s="10" t="str">
        <f t="shared" si="1148"/>
        <v>HS</v>
      </c>
      <c r="AB4603" s="11" t="str">
        <f t="shared" si="1149"/>
        <v>44415</v>
      </c>
      <c r="AC4603" s="10" t="str">
        <f t="shared" si="1150"/>
        <v>17</v>
      </c>
      <c r="AD4603" s="10" t="str">
        <f t="shared" si="1151"/>
        <v>A3</v>
      </c>
      <c r="AE4603" s="12" t="str">
        <f t="shared" si="1152"/>
        <v/>
      </c>
    </row>
    <row r="4604" spans="1:31" x14ac:dyDescent="0.25">
      <c r="A4604" s="5">
        <v>4731</v>
      </c>
      <c r="B4604" s="6" t="s">
        <v>9861</v>
      </c>
      <c r="C4604" s="6" t="s">
        <v>7221</v>
      </c>
      <c r="D4604" s="6" t="s">
        <v>15</v>
      </c>
      <c r="E4604" s="6" t="s">
        <v>16</v>
      </c>
      <c r="F4604" s="6">
        <v>30</v>
      </c>
      <c r="G4604" s="6" t="s">
        <v>9862</v>
      </c>
      <c r="H4604" s="6" t="s">
        <v>6059</v>
      </c>
      <c r="I4604" s="6" t="s">
        <v>32</v>
      </c>
      <c r="J4604" s="7">
        <v>43923</v>
      </c>
      <c r="K4604" s="6">
        <v>35</v>
      </c>
      <c r="L4604" s="6" t="s">
        <v>157</v>
      </c>
      <c r="M4604" s="8"/>
      <c r="O4604">
        <f t="shared" si="1153"/>
        <v>0</v>
      </c>
      <c r="Q4604" s="5" t="str">
        <f t="shared" si="1138"/>
        <v>4731</v>
      </c>
      <c r="R4604" s="6" t="str">
        <f t="shared" si="1139"/>
        <v>Velia</v>
      </c>
      <c r="S4604" s="6" t="str">
        <f t="shared" si="1140"/>
        <v>Weber</v>
      </c>
      <c r="T4604" s="6" t="str">
        <f t="shared" si="1141"/>
        <v>Mrs</v>
      </c>
      <c r="U4604" s="6" t="str">
        <f t="shared" si="1142"/>
        <v>F</v>
      </c>
      <c r="V4604" s="6" t="str">
        <f t="shared" si="1143"/>
        <v>30</v>
      </c>
      <c r="W4604" s="6" t="str">
        <f t="shared" si="1144"/>
        <v>Varden Close</v>
      </c>
      <c r="X4604" s="6" t="str">
        <f t="shared" si="1145"/>
        <v>se</v>
      </c>
      <c r="Y4604" s="6" t="str">
        <f t="shared" si="1146"/>
        <v>Varden Close</v>
      </c>
      <c r="Z4604" s="6" t="str">
        <f t="shared" si="1147"/>
        <v>Solihull</v>
      </c>
      <c r="AA4604" s="6" t="str">
        <f t="shared" si="1148"/>
        <v>WC</v>
      </c>
      <c r="AB4604" s="7" t="str">
        <f t="shared" si="1149"/>
        <v>43923</v>
      </c>
      <c r="AC4604" s="6" t="str">
        <f t="shared" si="1150"/>
        <v>35</v>
      </c>
      <c r="AD4604" s="6" t="str">
        <f t="shared" si="1151"/>
        <v>C3</v>
      </c>
      <c r="AE4604" s="8" t="str">
        <f t="shared" si="1152"/>
        <v/>
      </c>
    </row>
    <row r="4605" spans="1:31" x14ac:dyDescent="0.25">
      <c r="A4605" s="9">
        <v>4732</v>
      </c>
      <c r="B4605" s="10" t="s">
        <v>9863</v>
      </c>
      <c r="C4605" s="10" t="s">
        <v>7644</v>
      </c>
      <c r="D4605" s="10" t="s">
        <v>49</v>
      </c>
      <c r="E4605" s="10" t="s">
        <v>16</v>
      </c>
      <c r="F4605" s="10">
        <v>90</v>
      </c>
      <c r="G4605" s="10" t="s">
        <v>9864</v>
      </c>
      <c r="H4605" s="10" t="s">
        <v>6755</v>
      </c>
      <c r="I4605" s="10" t="s">
        <v>32</v>
      </c>
      <c r="J4605" s="11">
        <v>43625</v>
      </c>
      <c r="K4605" s="10">
        <v>61</v>
      </c>
      <c r="L4605" s="10" t="s">
        <v>62</v>
      </c>
      <c r="M4605" s="12"/>
      <c r="O4605">
        <f t="shared" si="1153"/>
        <v>0</v>
      </c>
      <c r="Q4605" s="9" t="str">
        <f t="shared" si="1138"/>
        <v>4732</v>
      </c>
      <c r="R4605" s="10" t="str">
        <f t="shared" si="1139"/>
        <v>Lise</v>
      </c>
      <c r="S4605" s="10" t="str">
        <f t="shared" si="1140"/>
        <v>Minor</v>
      </c>
      <c r="T4605" s="10" t="str">
        <f t="shared" si="1141"/>
        <v>Miss</v>
      </c>
      <c r="U4605" s="10" t="str">
        <f t="shared" si="1142"/>
        <v>F</v>
      </c>
      <c r="V4605" s="10" t="str">
        <f t="shared" si="1143"/>
        <v>90</v>
      </c>
      <c r="W4605" s="10" t="str">
        <f t="shared" si="1144"/>
        <v>Vardens Road</v>
      </c>
      <c r="X4605" s="10" t="str">
        <f t="shared" si="1145"/>
        <v>ad</v>
      </c>
      <c r="Y4605" s="10" t="str">
        <f t="shared" si="1146"/>
        <v>Vardens Road</v>
      </c>
      <c r="Z4605" s="10" t="str">
        <f t="shared" si="1147"/>
        <v>Shepton Mallet</v>
      </c>
      <c r="AA4605" s="10" t="str">
        <f t="shared" si="1148"/>
        <v>WC</v>
      </c>
      <c r="AB4605" s="11" t="str">
        <f t="shared" si="1149"/>
        <v>43625</v>
      </c>
      <c r="AC4605" s="10" t="str">
        <f t="shared" si="1150"/>
        <v>61</v>
      </c>
      <c r="AD4605" s="10" t="str">
        <f t="shared" si="1151"/>
        <v>C4</v>
      </c>
      <c r="AE4605" s="12" t="str">
        <f t="shared" si="1152"/>
        <v/>
      </c>
    </row>
    <row r="4606" spans="1:31" x14ac:dyDescent="0.25">
      <c r="A4606" s="9">
        <v>4734</v>
      </c>
      <c r="B4606" s="10" t="s">
        <v>83</v>
      </c>
      <c r="C4606" s="10" t="s">
        <v>9865</v>
      </c>
      <c r="D4606" s="10" t="s">
        <v>115</v>
      </c>
      <c r="E4606" s="10" t="s">
        <v>29</v>
      </c>
      <c r="F4606" s="10">
        <v>60</v>
      </c>
      <c r="G4606" s="10" t="s">
        <v>9866</v>
      </c>
      <c r="H4606" s="10" t="s">
        <v>742</v>
      </c>
      <c r="I4606" s="10" t="s">
        <v>32</v>
      </c>
      <c r="J4606" s="11">
        <v>43534</v>
      </c>
      <c r="K4606" s="10">
        <v>24</v>
      </c>
      <c r="L4606" s="10" t="s">
        <v>62</v>
      </c>
      <c r="M4606" s="12"/>
      <c r="O4606">
        <f t="shared" si="1153"/>
        <v>0</v>
      </c>
      <c r="Q4606" s="9" t="str">
        <f t="shared" si="1138"/>
        <v>4734</v>
      </c>
      <c r="R4606" s="10" t="str">
        <f t="shared" si="1139"/>
        <v>Daron</v>
      </c>
      <c r="S4606" s="10" t="str">
        <f t="shared" si="1140"/>
        <v>Nunez</v>
      </c>
      <c r="T4606" s="10" t="str">
        <f t="shared" si="1141"/>
        <v>Prof</v>
      </c>
      <c r="U4606" s="10" t="str">
        <f t="shared" si="1142"/>
        <v>M</v>
      </c>
      <c r="V4606" s="10" t="str">
        <f t="shared" si="1143"/>
        <v>60</v>
      </c>
      <c r="W4606" s="10" t="str">
        <f t="shared" si="1144"/>
        <v>Varley Parade</v>
      </c>
      <c r="X4606" s="10" t="str">
        <f t="shared" si="1145"/>
        <v>de</v>
      </c>
      <c r="Y4606" s="10" t="str">
        <f t="shared" si="1146"/>
        <v>Varley Parade</v>
      </c>
      <c r="Z4606" s="10" t="str">
        <f t="shared" si="1147"/>
        <v>Neath</v>
      </c>
      <c r="AA4606" s="10" t="str">
        <f t="shared" si="1148"/>
        <v>WC</v>
      </c>
      <c r="AB4606" s="11" t="str">
        <f t="shared" si="1149"/>
        <v>43534</v>
      </c>
      <c r="AC4606" s="10" t="str">
        <f t="shared" si="1150"/>
        <v>24</v>
      </c>
      <c r="AD4606" s="10" t="str">
        <f t="shared" si="1151"/>
        <v>C4</v>
      </c>
      <c r="AE4606" s="12" t="str">
        <f t="shared" si="1152"/>
        <v/>
      </c>
    </row>
    <row r="4607" spans="1:31" x14ac:dyDescent="0.25">
      <c r="A4607" s="5">
        <v>4735</v>
      </c>
      <c r="B4607" s="6" t="s">
        <v>1547</v>
      </c>
      <c r="C4607" s="6" t="s">
        <v>1112</v>
      </c>
      <c r="D4607" s="6" t="s">
        <v>28</v>
      </c>
      <c r="E4607" s="6" t="s">
        <v>29</v>
      </c>
      <c r="F4607" s="6">
        <v>30</v>
      </c>
      <c r="G4607" s="6" t="s">
        <v>9867</v>
      </c>
      <c r="H4607" s="6" t="s">
        <v>6648</v>
      </c>
      <c r="I4607" s="6" t="s">
        <v>32</v>
      </c>
      <c r="J4607" s="7">
        <v>44147</v>
      </c>
      <c r="K4607" s="6">
        <v>72</v>
      </c>
      <c r="L4607" s="6" t="s">
        <v>44</v>
      </c>
      <c r="M4607" s="8"/>
      <c r="O4607">
        <f t="shared" si="1153"/>
        <v>0</v>
      </c>
      <c r="Q4607" s="5" t="str">
        <f t="shared" si="1138"/>
        <v>4735</v>
      </c>
      <c r="R4607" s="6" t="str">
        <f t="shared" si="1139"/>
        <v>Stanley</v>
      </c>
      <c r="S4607" s="6" t="str">
        <f t="shared" si="1140"/>
        <v>Pruitt</v>
      </c>
      <c r="T4607" s="6" t="str">
        <f t="shared" si="1141"/>
        <v>Mr</v>
      </c>
      <c r="U4607" s="6" t="str">
        <f t="shared" si="1142"/>
        <v>M</v>
      </c>
      <c r="V4607" s="6" t="str">
        <f t="shared" si="1143"/>
        <v>30</v>
      </c>
      <c r="W4607" s="6" t="str">
        <f t="shared" si="1144"/>
        <v>Varley Road</v>
      </c>
      <c r="X4607" s="6" t="str">
        <f t="shared" si="1145"/>
        <v>ad</v>
      </c>
      <c r="Y4607" s="6" t="str">
        <f t="shared" si="1146"/>
        <v>Varley Road</v>
      </c>
      <c r="Z4607" s="6" t="str">
        <f t="shared" si="1147"/>
        <v>Wimborne</v>
      </c>
      <c r="AA4607" s="6" t="str">
        <f t="shared" si="1148"/>
        <v>WC</v>
      </c>
      <c r="AB4607" s="7" t="str">
        <f t="shared" si="1149"/>
        <v>44147</v>
      </c>
      <c r="AC4607" s="6" t="str">
        <f t="shared" si="1150"/>
        <v>72</v>
      </c>
      <c r="AD4607" s="6" t="str">
        <f t="shared" si="1151"/>
        <v>D</v>
      </c>
      <c r="AE4607" s="8" t="str">
        <f t="shared" si="1152"/>
        <v/>
      </c>
    </row>
    <row r="4608" spans="1:31" x14ac:dyDescent="0.25">
      <c r="A4608" s="9">
        <v>4736</v>
      </c>
      <c r="B4608" s="10" t="s">
        <v>4102</v>
      </c>
      <c r="C4608" s="10" t="s">
        <v>1628</v>
      </c>
      <c r="D4608" s="10" t="s">
        <v>28</v>
      </c>
      <c r="E4608" s="10" t="s">
        <v>29</v>
      </c>
      <c r="F4608" s="10">
        <v>30</v>
      </c>
      <c r="G4608" s="10" t="s">
        <v>9868</v>
      </c>
      <c r="H4608" s="10" t="s">
        <v>1114</v>
      </c>
      <c r="I4608" s="10" t="s">
        <v>238</v>
      </c>
      <c r="J4608" s="11">
        <v>44206</v>
      </c>
      <c r="K4608" s="10">
        <v>22</v>
      </c>
      <c r="L4608" s="10" t="s">
        <v>33</v>
      </c>
      <c r="M4608" s="12"/>
      <c r="O4608">
        <f t="shared" si="1153"/>
        <v>0</v>
      </c>
      <c r="Q4608" s="9" t="str">
        <f t="shared" si="1138"/>
        <v>4736</v>
      </c>
      <c r="R4608" s="10" t="str">
        <f t="shared" si="1139"/>
        <v>Gonzalo</v>
      </c>
      <c r="S4608" s="10" t="str">
        <f t="shared" si="1140"/>
        <v>Contreras</v>
      </c>
      <c r="T4608" s="10" t="str">
        <f t="shared" si="1141"/>
        <v>Mr</v>
      </c>
      <c r="U4608" s="10" t="str">
        <f t="shared" si="1142"/>
        <v>M</v>
      </c>
      <c r="V4608" s="10" t="str">
        <f t="shared" si="1143"/>
        <v>30</v>
      </c>
      <c r="W4608" s="10" t="str">
        <f t="shared" si="1144"/>
        <v>Varna Road</v>
      </c>
      <c r="X4608" s="10" t="str">
        <f t="shared" si="1145"/>
        <v>ad</v>
      </c>
      <c r="Y4608" s="10" t="str">
        <f t="shared" si="1146"/>
        <v>Varna Road</v>
      </c>
      <c r="Z4608" s="10" t="str">
        <f t="shared" si="1147"/>
        <v>Chepstow</v>
      </c>
      <c r="AA4608" s="10" t="str">
        <f t="shared" si="1148"/>
        <v>CR</v>
      </c>
      <c r="AB4608" s="11" t="str">
        <f t="shared" si="1149"/>
        <v>44206</v>
      </c>
      <c r="AC4608" s="10" t="str">
        <f t="shared" si="1150"/>
        <v>22</v>
      </c>
      <c r="AD4608" s="10" t="str">
        <f t="shared" si="1151"/>
        <v>A3</v>
      </c>
      <c r="AE4608" s="12" t="str">
        <f t="shared" si="1152"/>
        <v/>
      </c>
    </row>
    <row r="4609" spans="1:31" x14ac:dyDescent="0.25">
      <c r="A4609" s="5">
        <v>4737</v>
      </c>
      <c r="B4609" s="6" t="s">
        <v>500</v>
      </c>
      <c r="C4609" s="6" t="s">
        <v>6044</v>
      </c>
      <c r="D4609" s="6" t="s">
        <v>28</v>
      </c>
      <c r="E4609" s="6" t="s">
        <v>29</v>
      </c>
      <c r="F4609" s="6">
        <v>60</v>
      </c>
      <c r="G4609" s="6" t="s">
        <v>9869</v>
      </c>
      <c r="H4609" s="6" t="s">
        <v>5624</v>
      </c>
      <c r="I4609" s="6" t="s">
        <v>881</v>
      </c>
      <c r="J4609" s="7">
        <v>43637</v>
      </c>
      <c r="K4609" s="6">
        <v>41</v>
      </c>
      <c r="L4609" s="6" t="s">
        <v>39</v>
      </c>
      <c r="M4609" s="8"/>
      <c r="O4609">
        <f t="shared" si="1153"/>
        <v>0</v>
      </c>
      <c r="Q4609" s="5" t="str">
        <f t="shared" si="1138"/>
        <v>4737</v>
      </c>
      <c r="R4609" s="6" t="str">
        <f t="shared" si="1139"/>
        <v>Roy</v>
      </c>
      <c r="S4609" s="6" t="str">
        <f t="shared" si="1140"/>
        <v>Byers</v>
      </c>
      <c r="T4609" s="6" t="str">
        <f t="shared" si="1141"/>
        <v>Mr</v>
      </c>
      <c r="U4609" s="6" t="str">
        <f t="shared" si="1142"/>
        <v>M</v>
      </c>
      <c r="V4609" s="6" t="str">
        <f t="shared" si="1143"/>
        <v>60</v>
      </c>
      <c r="W4609" s="6" t="str">
        <f t="shared" si="1144"/>
        <v>Vauban Street</v>
      </c>
      <c r="X4609" s="6" t="str">
        <f t="shared" si="1145"/>
        <v>et</v>
      </c>
      <c r="Y4609" s="6" t="str">
        <f t="shared" si="1146"/>
        <v>Vauban Street</v>
      </c>
      <c r="Z4609" s="6" t="str">
        <f t="shared" si="1147"/>
        <v>Immingham</v>
      </c>
      <c r="AA4609" s="6" t="str">
        <f t="shared" si="1148"/>
        <v>LS</v>
      </c>
      <c r="AB4609" s="7" t="str">
        <f t="shared" si="1149"/>
        <v>43637</v>
      </c>
      <c r="AC4609" s="6" t="str">
        <f t="shared" si="1150"/>
        <v>41</v>
      </c>
      <c r="AD4609" s="6" t="str">
        <f t="shared" si="1151"/>
        <v>C1</v>
      </c>
      <c r="AE4609" s="8" t="str">
        <f t="shared" si="1152"/>
        <v/>
      </c>
    </row>
    <row r="4610" spans="1:31" x14ac:dyDescent="0.25">
      <c r="A4610" s="9">
        <v>4738</v>
      </c>
      <c r="B4610" s="10" t="s">
        <v>9870</v>
      </c>
      <c r="C4610" s="10" t="s">
        <v>4690</v>
      </c>
      <c r="D4610" s="10" t="s">
        <v>41</v>
      </c>
      <c r="E4610" s="10" t="s">
        <v>16</v>
      </c>
      <c r="F4610" s="10">
        <v>90</v>
      </c>
      <c r="G4610" s="10" t="s">
        <v>9871</v>
      </c>
      <c r="H4610" s="10" t="s">
        <v>2131</v>
      </c>
      <c r="I4610" s="10" t="s">
        <v>1073</v>
      </c>
      <c r="J4610" s="11">
        <v>44242</v>
      </c>
      <c r="K4610" s="10">
        <v>14</v>
      </c>
      <c r="L4610" s="10" t="s">
        <v>20</v>
      </c>
      <c r="M4610" s="12"/>
      <c r="O4610">
        <f t="shared" si="1153"/>
        <v>0</v>
      </c>
      <c r="Q4610" s="9" t="str">
        <f t="shared" si="1138"/>
        <v>4738</v>
      </c>
      <c r="R4610" s="10" t="str">
        <f t="shared" si="1139"/>
        <v>Vikki</v>
      </c>
      <c r="S4610" s="10" t="str">
        <f t="shared" si="1140"/>
        <v>Nieves</v>
      </c>
      <c r="T4610" s="10" t="str">
        <f t="shared" si="1141"/>
        <v>Ms</v>
      </c>
      <c r="U4610" s="10" t="str">
        <f t="shared" si="1142"/>
        <v>F</v>
      </c>
      <c r="V4610" s="10" t="str">
        <f t="shared" si="1143"/>
        <v>90</v>
      </c>
      <c r="W4610" s="10" t="str">
        <f t="shared" si="1144"/>
        <v>Vaughan Estate</v>
      </c>
      <c r="X4610" s="10" t="str">
        <f t="shared" si="1145"/>
        <v>te</v>
      </c>
      <c r="Y4610" s="10" t="str">
        <f t="shared" si="1146"/>
        <v>Vaughan Estate</v>
      </c>
      <c r="Z4610" s="10" t="str">
        <f t="shared" si="1147"/>
        <v>Ayr</v>
      </c>
      <c r="AA4610" s="10" t="str">
        <f t="shared" si="1148"/>
        <v>ME</v>
      </c>
      <c r="AB4610" s="11" t="str">
        <f t="shared" si="1149"/>
        <v>44242</v>
      </c>
      <c r="AC4610" s="10" t="str">
        <f t="shared" si="1150"/>
        <v>14</v>
      </c>
      <c r="AD4610" s="10" t="str">
        <f t="shared" si="1151"/>
        <v>B</v>
      </c>
      <c r="AE4610" s="12" t="str">
        <f t="shared" si="1152"/>
        <v/>
      </c>
    </row>
    <row r="4611" spans="1:31" x14ac:dyDescent="0.25">
      <c r="A4611" s="5">
        <v>4739</v>
      </c>
      <c r="B4611" s="6" t="s">
        <v>9872</v>
      </c>
      <c r="C4611" s="6" t="s">
        <v>1435</v>
      </c>
      <c r="D4611" s="6" t="s">
        <v>49</v>
      </c>
      <c r="E4611" s="6" t="s">
        <v>16</v>
      </c>
      <c r="F4611" s="6">
        <v>90</v>
      </c>
      <c r="G4611" s="6" t="s">
        <v>9873</v>
      </c>
      <c r="H4611" s="6" t="s">
        <v>1753</v>
      </c>
      <c r="I4611" s="6" t="s">
        <v>38</v>
      </c>
      <c r="J4611" s="7">
        <v>44206</v>
      </c>
      <c r="K4611" s="6">
        <v>94</v>
      </c>
      <c r="L4611" s="6" t="s">
        <v>62</v>
      </c>
      <c r="M4611" s="8"/>
      <c r="O4611">
        <f t="shared" si="1153"/>
        <v>0</v>
      </c>
      <c r="Q4611" s="5" t="str">
        <f t="shared" si="1138"/>
        <v>4739</v>
      </c>
      <c r="R4611" s="6" t="str">
        <f t="shared" si="1139"/>
        <v>Liliana</v>
      </c>
      <c r="S4611" s="6" t="str">
        <f t="shared" si="1140"/>
        <v>Helms</v>
      </c>
      <c r="T4611" s="6" t="str">
        <f t="shared" si="1141"/>
        <v>Miss</v>
      </c>
      <c r="U4611" s="6" t="str">
        <f t="shared" si="1142"/>
        <v>F</v>
      </c>
      <c r="V4611" s="6" t="str">
        <f t="shared" si="1143"/>
        <v>90</v>
      </c>
      <c r="W4611" s="6" t="str">
        <f t="shared" si="1144"/>
        <v>Vaughan Road</v>
      </c>
      <c r="X4611" s="6" t="str">
        <f t="shared" si="1145"/>
        <v>ad</v>
      </c>
      <c r="Y4611" s="6" t="str">
        <f t="shared" si="1146"/>
        <v>Vaughan Road</v>
      </c>
      <c r="Z4611" s="6" t="str">
        <f t="shared" si="1147"/>
        <v>Dunstable</v>
      </c>
      <c r="AA4611" s="6" t="str">
        <f t="shared" si="1148"/>
        <v>RM</v>
      </c>
      <c r="AB4611" s="7" t="str">
        <f t="shared" si="1149"/>
        <v>44206</v>
      </c>
      <c r="AC4611" s="6" t="str">
        <f t="shared" si="1150"/>
        <v>94</v>
      </c>
      <c r="AD4611" s="6" t="str">
        <f t="shared" si="1151"/>
        <v>C4</v>
      </c>
      <c r="AE4611" s="8" t="str">
        <f t="shared" si="1152"/>
        <v/>
      </c>
    </row>
    <row r="4612" spans="1:31" x14ac:dyDescent="0.25">
      <c r="A4612" s="9">
        <v>4740</v>
      </c>
      <c r="B4612" s="10" t="s">
        <v>429</v>
      </c>
      <c r="C4612" s="10" t="s">
        <v>5735</v>
      </c>
      <c r="D4612" s="10" t="s">
        <v>15</v>
      </c>
      <c r="E4612" s="10" t="s">
        <v>16</v>
      </c>
      <c r="F4612" s="10">
        <v>30</v>
      </c>
      <c r="G4612" s="10" t="s">
        <v>9874</v>
      </c>
      <c r="H4612" s="10" t="s">
        <v>4393</v>
      </c>
      <c r="I4612" s="10" t="s">
        <v>291</v>
      </c>
      <c r="J4612" s="11">
        <v>43657</v>
      </c>
      <c r="K4612" s="10">
        <v>51</v>
      </c>
      <c r="L4612" s="10" t="s">
        <v>68</v>
      </c>
      <c r="M4612" s="12"/>
      <c r="O4612">
        <f t="shared" si="1153"/>
        <v>0</v>
      </c>
      <c r="Q4612" s="9" t="str">
        <f t="shared" si="1138"/>
        <v>4740</v>
      </c>
      <c r="R4612" s="10" t="str">
        <f t="shared" si="1139"/>
        <v>Micah</v>
      </c>
      <c r="S4612" s="10" t="str">
        <f t="shared" si="1140"/>
        <v>Tackett</v>
      </c>
      <c r="T4612" s="10" t="str">
        <f t="shared" si="1141"/>
        <v>Mrs</v>
      </c>
      <c r="U4612" s="10" t="str">
        <f t="shared" si="1142"/>
        <v>F</v>
      </c>
      <c r="V4612" s="10" t="str">
        <f t="shared" si="1143"/>
        <v>30</v>
      </c>
      <c r="W4612" s="10" t="str">
        <f t="shared" si="1144"/>
        <v>Venue Street</v>
      </c>
      <c r="X4612" s="10" t="str">
        <f t="shared" si="1145"/>
        <v>et</v>
      </c>
      <c r="Y4612" s="10" t="str">
        <f t="shared" si="1146"/>
        <v>Venue Street</v>
      </c>
      <c r="Z4612" s="10" t="str">
        <f t="shared" si="1147"/>
        <v>Kilmacolm</v>
      </c>
      <c r="AA4612" s="10" t="str">
        <f t="shared" si="1148"/>
        <v>HS</v>
      </c>
      <c r="AB4612" s="11" t="str">
        <f t="shared" si="1149"/>
        <v>43657</v>
      </c>
      <c r="AC4612" s="10" t="str">
        <f t="shared" si="1150"/>
        <v>51</v>
      </c>
      <c r="AD4612" s="10" t="str">
        <f t="shared" si="1151"/>
        <v>A2</v>
      </c>
      <c r="AE4612" s="12" t="str">
        <f t="shared" si="1152"/>
        <v/>
      </c>
    </row>
    <row r="4613" spans="1:31" x14ac:dyDescent="0.25">
      <c r="A4613" s="5">
        <v>4741</v>
      </c>
      <c r="B4613" s="6" t="s">
        <v>9875</v>
      </c>
      <c r="C4613" s="6" t="s">
        <v>3576</v>
      </c>
      <c r="D4613" s="6" t="s">
        <v>15</v>
      </c>
      <c r="E4613" s="6" t="s">
        <v>16</v>
      </c>
      <c r="F4613" s="6">
        <v>60</v>
      </c>
      <c r="G4613" s="6" t="s">
        <v>9876</v>
      </c>
      <c r="H4613" s="6" t="s">
        <v>8492</v>
      </c>
      <c r="I4613" s="6" t="s">
        <v>291</v>
      </c>
      <c r="J4613" s="7">
        <v>43511</v>
      </c>
      <c r="K4613" s="6">
        <v>24</v>
      </c>
      <c r="L4613" s="6" t="s">
        <v>33</v>
      </c>
      <c r="M4613" s="8"/>
      <c r="O4613">
        <f t="shared" si="1153"/>
        <v>0</v>
      </c>
      <c r="Q4613" s="5" t="str">
        <f t="shared" si="1138"/>
        <v>4741</v>
      </c>
      <c r="R4613" s="6" t="str">
        <f t="shared" si="1139"/>
        <v>Melodie</v>
      </c>
      <c r="S4613" s="6" t="str">
        <f t="shared" si="1140"/>
        <v>Erwin</v>
      </c>
      <c r="T4613" s="6" t="str">
        <f t="shared" si="1141"/>
        <v>Mrs</v>
      </c>
      <c r="U4613" s="6" t="str">
        <f t="shared" si="1142"/>
        <v>F</v>
      </c>
      <c r="V4613" s="6" t="str">
        <f t="shared" si="1143"/>
        <v>60</v>
      </c>
      <c r="W4613" s="6" t="str">
        <f t="shared" si="1144"/>
        <v>Vernon Mews</v>
      </c>
      <c r="X4613" s="6" t="str">
        <f t="shared" si="1145"/>
        <v>ws</v>
      </c>
      <c r="Y4613" s="6" t="str">
        <f t="shared" si="1146"/>
        <v>Vernon Mews</v>
      </c>
      <c r="Z4613" s="6" t="str">
        <f t="shared" si="1147"/>
        <v>Knighton</v>
      </c>
      <c r="AA4613" s="6" t="str">
        <f t="shared" si="1148"/>
        <v>HS</v>
      </c>
      <c r="AB4613" s="7" t="str">
        <f t="shared" si="1149"/>
        <v>43511</v>
      </c>
      <c r="AC4613" s="6" t="str">
        <f t="shared" si="1150"/>
        <v>24</v>
      </c>
      <c r="AD4613" s="6" t="str">
        <f t="shared" si="1151"/>
        <v>A3</v>
      </c>
      <c r="AE4613" s="8" t="str">
        <f t="shared" si="1152"/>
        <v/>
      </c>
    </row>
    <row r="4614" spans="1:31" x14ac:dyDescent="0.25">
      <c r="A4614" s="9">
        <v>4742</v>
      </c>
      <c r="B4614" s="10" t="s">
        <v>9877</v>
      </c>
      <c r="C4614" s="10" t="s">
        <v>4168</v>
      </c>
      <c r="D4614" s="10" t="s">
        <v>28</v>
      </c>
      <c r="E4614" s="10" t="s">
        <v>3553</v>
      </c>
      <c r="F4614" s="10">
        <v>90</v>
      </c>
      <c r="G4614" s="10" t="s">
        <v>9878</v>
      </c>
      <c r="H4614" s="10" t="s">
        <v>3486</v>
      </c>
      <c r="I4614" s="10" t="s">
        <v>32</v>
      </c>
      <c r="J4614" s="11">
        <v>43742</v>
      </c>
      <c r="K4614" s="10">
        <v>76</v>
      </c>
      <c r="L4614" s="10" t="s">
        <v>39</v>
      </c>
      <c r="M4614" s="12"/>
      <c r="O4614">
        <f t="shared" si="1153"/>
        <v>0</v>
      </c>
      <c r="Q4614" s="9" t="str">
        <f t="shared" ref="Q4614:Q4677" si="1154">TRIM(A4614)</f>
        <v>4742</v>
      </c>
      <c r="R4614" s="10" t="str">
        <f t="shared" ref="R4614:R4677" si="1155">TRIM(B4614)</f>
        <v>Ahmad</v>
      </c>
      <c r="S4614" s="10" t="str">
        <f t="shared" ref="S4614:S4677" si="1156">TRIM(C4614)</f>
        <v>Shea</v>
      </c>
      <c r="T4614" s="10" t="str">
        <f t="shared" ref="T4614:T4677" si="1157">TRIM(D4614)</f>
        <v>Mr</v>
      </c>
      <c r="U4614" s="10" t="str">
        <f t="shared" ref="U4614:U4677" si="1158">IF(ISNUMBER(SEARCH("f",TRIM(E4614))),"F","M")</f>
        <v>M</v>
      </c>
      <c r="V4614" s="10" t="str">
        <f t="shared" ref="V4614:V4677" si="1159">TRIM(F4614)</f>
        <v>90</v>
      </c>
      <c r="W4614" s="10" t="str">
        <f t="shared" ref="W4614:W4677" si="1160">SUBSTITUTE(SUBSTITUTE(SUBSTITUTE(PROPER(TRIM(G4614)),"(?)","")," (No",""),"'S","'s")</f>
        <v>Verulam Buildings</v>
      </c>
      <c r="X4614" s="10" t="str">
        <f t="shared" ref="X4614:X4677" si="1161">RIGHT(W4614,2)</f>
        <v>gs</v>
      </c>
      <c r="Y4614" s="10" t="str">
        <f t="shared" ref="Y4614:Y4677" si="1162">IF(OR(X4614="St",X4614="Av",X4614="Pl"),SUBSTITUTE(SUBSTITUTE(SUBSTITUTE(SUBSTITUTE(SUBSTITUTE(SUBSTITUTE(SUBSTITUTE(W4614,"Rd","Road"),"St","Street"),"Cls", "Close"),"Plc","Place"),"Bldgs","Buildings"),"Av","Avenue"),"Pl","Place"),SUBSTITUTE(SUBSTITUTE(SUBSTITUTE(SUBSTITUTE(SUBSTITUTE(W4614,"Rd","Road"),"Cls", "Close"),"Plc","Place"),"Bldgs","Buildings"),"Crt","Court"))</f>
        <v>Verulam Buildings</v>
      </c>
      <c r="Z4614" s="10" t="str">
        <f t="shared" ref="Z4614:Z4677" si="1163">TRIM(H4614)</f>
        <v>South Glamorgan</v>
      </c>
      <c r="AA4614" s="10" t="str">
        <f t="shared" ref="AA4614:AA4677" si="1164">TRIM(I4614)</f>
        <v>WC</v>
      </c>
      <c r="AB4614" s="11" t="str">
        <f t="shared" ref="AB4614:AB4677" si="1165">TRIM(J4614)</f>
        <v>43742</v>
      </c>
      <c r="AC4614" s="10" t="str">
        <f t="shared" ref="AC4614:AC4677" si="1166">TRIM(K4614)</f>
        <v>76</v>
      </c>
      <c r="AD4614" s="10" t="str">
        <f t="shared" ref="AD4614:AD4677" si="1167">TRIM(L4614)</f>
        <v>C1</v>
      </c>
      <c r="AE4614" s="12" t="str">
        <f t="shared" ref="AE4614:AE4677" si="1168">TRIM(M4614)</f>
        <v/>
      </c>
    </row>
    <row r="4615" spans="1:31" x14ac:dyDescent="0.25">
      <c r="A4615" s="5">
        <v>4743</v>
      </c>
      <c r="B4615" s="6" t="s">
        <v>9879</v>
      </c>
      <c r="C4615" s="6" t="s">
        <v>8678</v>
      </c>
      <c r="D4615" s="6" t="s">
        <v>41</v>
      </c>
      <c r="E4615" s="6" t="s">
        <v>16</v>
      </c>
      <c r="F4615" s="6">
        <v>90</v>
      </c>
      <c r="G4615" s="6" t="s">
        <v>9880</v>
      </c>
      <c r="H4615" s="6" t="s">
        <v>382</v>
      </c>
      <c r="I4615" s="6" t="s">
        <v>291</v>
      </c>
      <c r="J4615" s="7">
        <v>43765</v>
      </c>
      <c r="K4615" s="6">
        <v>20</v>
      </c>
      <c r="L4615" s="6" t="s">
        <v>20</v>
      </c>
      <c r="M4615" s="8"/>
      <c r="O4615">
        <f t="shared" si="1153"/>
        <v>0</v>
      </c>
      <c r="Q4615" s="5" t="str">
        <f t="shared" si="1154"/>
        <v>4743</v>
      </c>
      <c r="R4615" s="6" t="str">
        <f t="shared" si="1155"/>
        <v>Kellie</v>
      </c>
      <c r="S4615" s="6" t="str">
        <f t="shared" si="1156"/>
        <v>Ewing</v>
      </c>
      <c r="T4615" s="6" t="str">
        <f t="shared" si="1157"/>
        <v>Ms</v>
      </c>
      <c r="U4615" s="6" t="str">
        <f t="shared" si="1158"/>
        <v>F</v>
      </c>
      <c r="V4615" s="6" t="str">
        <f t="shared" si="1159"/>
        <v>90</v>
      </c>
      <c r="W4615" s="6" t="str">
        <f t="shared" si="1160"/>
        <v>Verulam Terrace</v>
      </c>
      <c r="X4615" s="6" t="str">
        <f t="shared" si="1161"/>
        <v>ce</v>
      </c>
      <c r="Y4615" s="6" t="str">
        <f t="shared" si="1162"/>
        <v>Verulam Terrace</v>
      </c>
      <c r="Z4615" s="6" t="str">
        <f t="shared" si="1163"/>
        <v>Leatherhead</v>
      </c>
      <c r="AA4615" s="6" t="str">
        <f t="shared" si="1164"/>
        <v>HS</v>
      </c>
      <c r="AB4615" s="7" t="str">
        <f t="shared" si="1165"/>
        <v>43765</v>
      </c>
      <c r="AC4615" s="6" t="str">
        <f t="shared" si="1166"/>
        <v>20</v>
      </c>
      <c r="AD4615" s="6" t="str">
        <f t="shared" si="1167"/>
        <v>B</v>
      </c>
      <c r="AE4615" s="8" t="str">
        <f t="shared" si="1168"/>
        <v/>
      </c>
    </row>
    <row r="4616" spans="1:31" x14ac:dyDescent="0.25">
      <c r="A4616" s="9">
        <v>4744</v>
      </c>
      <c r="B4616" s="10" t="s">
        <v>9881</v>
      </c>
      <c r="C4616" s="10" t="s">
        <v>5907</v>
      </c>
      <c r="D4616" s="10" t="s">
        <v>15</v>
      </c>
      <c r="E4616" s="10" t="s">
        <v>16</v>
      </c>
      <c r="F4616" s="10">
        <v>90</v>
      </c>
      <c r="G4616" s="10" t="s">
        <v>9882</v>
      </c>
      <c r="H4616" s="10" t="s">
        <v>4871</v>
      </c>
      <c r="I4616" s="10" t="s">
        <v>108</v>
      </c>
      <c r="J4616" s="11">
        <v>44277</v>
      </c>
      <c r="K4616" s="10">
        <v>28</v>
      </c>
      <c r="L4616" s="10" t="s">
        <v>62</v>
      </c>
      <c r="M4616" s="12"/>
      <c r="O4616">
        <f t="shared" si="1153"/>
        <v>0</v>
      </c>
      <c r="Q4616" s="9" t="str">
        <f t="shared" si="1154"/>
        <v>4744</v>
      </c>
      <c r="R4616" s="10" t="str">
        <f t="shared" si="1155"/>
        <v>Shantae</v>
      </c>
      <c r="S4616" s="10" t="str">
        <f t="shared" si="1156"/>
        <v>Jarvis</v>
      </c>
      <c r="T4616" s="10" t="str">
        <f t="shared" si="1157"/>
        <v>Mrs</v>
      </c>
      <c r="U4616" s="10" t="str">
        <f t="shared" si="1158"/>
        <v>F</v>
      </c>
      <c r="V4616" s="10" t="str">
        <f t="shared" si="1159"/>
        <v>90</v>
      </c>
      <c r="W4616" s="10" t="str">
        <f t="shared" si="1160"/>
        <v>Vibart Gardens</v>
      </c>
      <c r="X4616" s="10" t="str">
        <f t="shared" si="1161"/>
        <v>ns</v>
      </c>
      <c r="Y4616" s="10" t="str">
        <f t="shared" si="1162"/>
        <v>Vibart Gardens</v>
      </c>
      <c r="Z4616" s="10" t="str">
        <f t="shared" si="1163"/>
        <v>Campbeltown</v>
      </c>
      <c r="AA4616" s="10" t="str">
        <f t="shared" si="1164"/>
        <v>CB</v>
      </c>
      <c r="AB4616" s="11" t="str">
        <f t="shared" si="1165"/>
        <v>44277</v>
      </c>
      <c r="AC4616" s="10" t="str">
        <f t="shared" si="1166"/>
        <v>28</v>
      </c>
      <c r="AD4616" s="10" t="str">
        <f t="shared" si="1167"/>
        <v>C4</v>
      </c>
      <c r="AE4616" s="12" t="str">
        <f t="shared" si="1168"/>
        <v/>
      </c>
    </row>
    <row r="4617" spans="1:31" x14ac:dyDescent="0.25">
      <c r="A4617" s="5">
        <v>4745</v>
      </c>
      <c r="B4617" s="6" t="s">
        <v>2740</v>
      </c>
      <c r="C4617" s="6" t="s">
        <v>5607</v>
      </c>
      <c r="D4617" s="6" t="s">
        <v>28</v>
      </c>
      <c r="E4617" s="6" t="s">
        <v>29</v>
      </c>
      <c r="F4617" s="6">
        <v>60</v>
      </c>
      <c r="G4617" s="6" t="s">
        <v>9883</v>
      </c>
      <c r="H4617" s="6" t="s">
        <v>6321</v>
      </c>
      <c r="I4617" s="6" t="s">
        <v>32</v>
      </c>
      <c r="J4617" s="7">
        <v>43834</v>
      </c>
      <c r="K4617" s="6">
        <v>44</v>
      </c>
      <c r="L4617" s="6" t="s">
        <v>39</v>
      </c>
      <c r="M4617" s="8"/>
      <c r="O4617">
        <f t="shared" si="1153"/>
        <v>0</v>
      </c>
      <c r="Q4617" s="5" t="str">
        <f t="shared" si="1154"/>
        <v>4745</v>
      </c>
      <c r="R4617" s="6" t="str">
        <f t="shared" si="1155"/>
        <v>Ali</v>
      </c>
      <c r="S4617" s="6" t="str">
        <f t="shared" si="1156"/>
        <v>Lundy</v>
      </c>
      <c r="T4617" s="6" t="str">
        <f t="shared" si="1157"/>
        <v>Mr</v>
      </c>
      <c r="U4617" s="6" t="str">
        <f t="shared" si="1158"/>
        <v>M</v>
      </c>
      <c r="V4617" s="6" t="str">
        <f t="shared" si="1159"/>
        <v>60</v>
      </c>
      <c r="W4617" s="6" t="str">
        <f t="shared" si="1160"/>
        <v>Vicarage</v>
      </c>
      <c r="X4617" s="6" t="str">
        <f t="shared" si="1161"/>
        <v>ge</v>
      </c>
      <c r="Y4617" s="6" t="str">
        <f t="shared" si="1162"/>
        <v>Vicarage</v>
      </c>
      <c r="Z4617" s="6" t="str">
        <f t="shared" si="1163"/>
        <v>Ottery St. Mary</v>
      </c>
      <c r="AA4617" s="6" t="str">
        <f t="shared" si="1164"/>
        <v>WC</v>
      </c>
      <c r="AB4617" s="7" t="str">
        <f t="shared" si="1165"/>
        <v>43834</v>
      </c>
      <c r="AC4617" s="6" t="str">
        <f t="shared" si="1166"/>
        <v>44</v>
      </c>
      <c r="AD4617" s="6" t="str">
        <f t="shared" si="1167"/>
        <v>C1</v>
      </c>
      <c r="AE4617" s="8" t="str">
        <f t="shared" si="1168"/>
        <v/>
      </c>
    </row>
    <row r="4618" spans="1:31" x14ac:dyDescent="0.25">
      <c r="A4618" s="9">
        <v>4746</v>
      </c>
      <c r="B4618" s="10" t="s">
        <v>5921</v>
      </c>
      <c r="C4618" s="10" t="s">
        <v>9884</v>
      </c>
      <c r="D4618" s="10" t="s">
        <v>28</v>
      </c>
      <c r="E4618" s="10" t="s">
        <v>29</v>
      </c>
      <c r="F4618" s="10">
        <v>60</v>
      </c>
      <c r="G4618" s="10" t="s">
        <v>9885</v>
      </c>
      <c r="H4618" s="10" t="s">
        <v>996</v>
      </c>
      <c r="I4618" s="10" t="s">
        <v>32</v>
      </c>
      <c r="J4618" s="11">
        <v>44397</v>
      </c>
      <c r="K4618" s="10">
        <v>62</v>
      </c>
      <c r="L4618" s="10" t="s">
        <v>68</v>
      </c>
      <c r="M4618" s="12"/>
      <c r="O4618">
        <f t="shared" ref="O4618:O4681" si="1169">COUNTBLANK(A4618:L4618)+COUNTIF(K4618,0)</f>
        <v>0</v>
      </c>
      <c r="Q4618" s="9" t="str">
        <f t="shared" si="1154"/>
        <v>4746</v>
      </c>
      <c r="R4618" s="10" t="str">
        <f t="shared" si="1155"/>
        <v>Antwan</v>
      </c>
      <c r="S4618" s="10" t="str">
        <f t="shared" si="1156"/>
        <v>Story</v>
      </c>
      <c r="T4618" s="10" t="str">
        <f t="shared" si="1157"/>
        <v>Mr</v>
      </c>
      <c r="U4618" s="10" t="str">
        <f t="shared" si="1158"/>
        <v>M</v>
      </c>
      <c r="V4618" s="10" t="str">
        <f t="shared" si="1159"/>
        <v>60</v>
      </c>
      <c r="W4618" s="10" t="str">
        <f t="shared" si="1160"/>
        <v>Vicarage Lane</v>
      </c>
      <c r="X4618" s="10" t="str">
        <f t="shared" si="1161"/>
        <v>ne</v>
      </c>
      <c r="Y4618" s="10" t="str">
        <f t="shared" si="1162"/>
        <v>Vicarage Lane</v>
      </c>
      <c r="Z4618" s="10" t="str">
        <f t="shared" si="1163"/>
        <v>Oswestry</v>
      </c>
      <c r="AA4618" s="10" t="str">
        <f t="shared" si="1164"/>
        <v>WC</v>
      </c>
      <c r="AB4618" s="11" t="str">
        <f t="shared" si="1165"/>
        <v>44397</v>
      </c>
      <c r="AC4618" s="10" t="str">
        <f t="shared" si="1166"/>
        <v>62</v>
      </c>
      <c r="AD4618" s="10" t="str">
        <f t="shared" si="1167"/>
        <v>A2</v>
      </c>
      <c r="AE4618" s="12" t="str">
        <f t="shared" si="1168"/>
        <v/>
      </c>
    </row>
    <row r="4619" spans="1:31" x14ac:dyDescent="0.25">
      <c r="A4619" s="5">
        <v>4747</v>
      </c>
      <c r="B4619" s="6" t="s">
        <v>7781</v>
      </c>
      <c r="C4619" s="6" t="s">
        <v>986</v>
      </c>
      <c r="D4619" s="6" t="s">
        <v>15</v>
      </c>
      <c r="E4619" s="6" t="s">
        <v>16</v>
      </c>
      <c r="F4619" s="6">
        <v>90</v>
      </c>
      <c r="G4619" s="6" t="s">
        <v>9886</v>
      </c>
      <c r="H4619" s="6" t="s">
        <v>3483</v>
      </c>
      <c r="I4619" s="6" t="s">
        <v>1078</v>
      </c>
      <c r="J4619" s="7">
        <v>44275</v>
      </c>
      <c r="K4619" s="6">
        <v>10</v>
      </c>
      <c r="L4619" s="6" t="s">
        <v>68</v>
      </c>
      <c r="M4619" s="8"/>
      <c r="O4619">
        <f t="shared" si="1169"/>
        <v>0</v>
      </c>
      <c r="Q4619" s="5" t="str">
        <f t="shared" si="1154"/>
        <v>4747</v>
      </c>
      <c r="R4619" s="6" t="str">
        <f t="shared" si="1155"/>
        <v>Sharleen</v>
      </c>
      <c r="S4619" s="6" t="str">
        <f t="shared" si="1156"/>
        <v>Polk</v>
      </c>
      <c r="T4619" s="6" t="str">
        <f t="shared" si="1157"/>
        <v>Mrs</v>
      </c>
      <c r="U4619" s="6" t="str">
        <f t="shared" si="1158"/>
        <v>F</v>
      </c>
      <c r="V4619" s="6" t="str">
        <f t="shared" si="1159"/>
        <v>90</v>
      </c>
      <c r="W4619" s="6" t="str">
        <f t="shared" si="1160"/>
        <v>Vicarage Parade</v>
      </c>
      <c r="X4619" s="6" t="str">
        <f t="shared" si="1161"/>
        <v>de</v>
      </c>
      <c r="Y4619" s="6" t="str">
        <f t="shared" si="1162"/>
        <v>Vicarage Parade</v>
      </c>
      <c r="Z4619" s="6" t="str">
        <f t="shared" si="1163"/>
        <v>Bridgwater</v>
      </c>
      <c r="AA4619" s="6" t="str">
        <f t="shared" si="1164"/>
        <v>LD</v>
      </c>
      <c r="AB4619" s="7" t="str">
        <f t="shared" si="1165"/>
        <v>44275</v>
      </c>
      <c r="AC4619" s="6" t="str">
        <f t="shared" si="1166"/>
        <v>10</v>
      </c>
      <c r="AD4619" s="6" t="str">
        <f t="shared" si="1167"/>
        <v>A2</v>
      </c>
      <c r="AE4619" s="8" t="str">
        <f t="shared" si="1168"/>
        <v/>
      </c>
    </row>
    <row r="4620" spans="1:31" x14ac:dyDescent="0.25">
      <c r="A4620" s="9">
        <v>4748</v>
      </c>
      <c r="B4620" s="10" t="s">
        <v>4304</v>
      </c>
      <c r="C4620" s="10" t="s">
        <v>9887</v>
      </c>
      <c r="D4620" s="10" t="s">
        <v>28</v>
      </c>
      <c r="E4620" s="10" t="s">
        <v>29</v>
      </c>
      <c r="F4620" s="10">
        <v>90</v>
      </c>
      <c r="G4620" s="10" t="s">
        <v>9888</v>
      </c>
      <c r="H4620" s="10" t="s">
        <v>933</v>
      </c>
      <c r="I4620" s="10" t="s">
        <v>25</v>
      </c>
      <c r="J4620" s="11">
        <v>43979</v>
      </c>
      <c r="K4620" s="10">
        <v>94</v>
      </c>
      <c r="L4620" s="10" t="s">
        <v>62</v>
      </c>
      <c r="M4620" s="12"/>
      <c r="O4620">
        <f t="shared" si="1169"/>
        <v>0</v>
      </c>
      <c r="Q4620" s="9" t="str">
        <f t="shared" si="1154"/>
        <v>4748</v>
      </c>
      <c r="R4620" s="10" t="str">
        <f t="shared" si="1155"/>
        <v>Lloyd</v>
      </c>
      <c r="S4620" s="10" t="str">
        <f t="shared" si="1156"/>
        <v>Crain</v>
      </c>
      <c r="T4620" s="10" t="str">
        <f t="shared" si="1157"/>
        <v>Mr</v>
      </c>
      <c r="U4620" s="10" t="str">
        <f t="shared" si="1158"/>
        <v>M</v>
      </c>
      <c r="V4620" s="10" t="str">
        <f t="shared" si="1159"/>
        <v>90</v>
      </c>
      <c r="W4620" s="10" t="str">
        <f t="shared" si="1160"/>
        <v>Vicarage Street</v>
      </c>
      <c r="X4620" s="10" t="str">
        <f t="shared" si="1161"/>
        <v>et</v>
      </c>
      <c r="Y4620" s="10" t="str">
        <f t="shared" si="1162"/>
        <v>Vicarage Street</v>
      </c>
      <c r="Z4620" s="10" t="str">
        <f t="shared" si="1163"/>
        <v>Hawes</v>
      </c>
      <c r="AA4620" s="10" t="str">
        <f t="shared" si="1164"/>
        <v>HG</v>
      </c>
      <c r="AB4620" s="11" t="str">
        <f t="shared" si="1165"/>
        <v>43979</v>
      </c>
      <c r="AC4620" s="10" t="str">
        <f t="shared" si="1166"/>
        <v>94</v>
      </c>
      <c r="AD4620" s="10" t="str">
        <f t="shared" si="1167"/>
        <v>C4</v>
      </c>
      <c r="AE4620" s="12" t="str">
        <f t="shared" si="1168"/>
        <v/>
      </c>
    </row>
    <row r="4621" spans="1:31" x14ac:dyDescent="0.25">
      <c r="A4621" s="5">
        <v>4749</v>
      </c>
      <c r="B4621" s="6" t="s">
        <v>9889</v>
      </c>
      <c r="C4621" s="6" t="s">
        <v>6486</v>
      </c>
      <c r="D4621" s="6" t="s">
        <v>15</v>
      </c>
      <c r="E4621" s="6" t="s">
        <v>16</v>
      </c>
      <c r="F4621" s="6">
        <v>90</v>
      </c>
      <c r="G4621" s="6" t="s">
        <v>9890</v>
      </c>
      <c r="H4621" s="6" t="s">
        <v>3165</v>
      </c>
      <c r="I4621" s="6" t="s">
        <v>1228</v>
      </c>
      <c r="J4621" s="7">
        <v>44472</v>
      </c>
      <c r="K4621" s="6">
        <v>11</v>
      </c>
      <c r="L4621" s="6" t="s">
        <v>44</v>
      </c>
      <c r="M4621" s="8"/>
      <c r="O4621">
        <f t="shared" si="1169"/>
        <v>0</v>
      </c>
      <c r="Q4621" s="5" t="str">
        <f t="shared" si="1154"/>
        <v>4749</v>
      </c>
      <c r="R4621" s="6" t="str">
        <f t="shared" si="1155"/>
        <v>Crista</v>
      </c>
      <c r="S4621" s="6" t="str">
        <f t="shared" si="1156"/>
        <v>Waters</v>
      </c>
      <c r="T4621" s="6" t="str">
        <f t="shared" si="1157"/>
        <v>Mrs</v>
      </c>
      <c r="U4621" s="6" t="str">
        <f t="shared" si="1158"/>
        <v>F</v>
      </c>
      <c r="V4621" s="6" t="str">
        <f t="shared" si="1159"/>
        <v>90</v>
      </c>
      <c r="W4621" s="6" t="str">
        <f t="shared" si="1160"/>
        <v>Vicarage Way</v>
      </c>
      <c r="X4621" s="6" t="str">
        <f t="shared" si="1161"/>
        <v>ay</v>
      </c>
      <c r="Y4621" s="6" t="str">
        <f t="shared" si="1162"/>
        <v>Vicarage Way</v>
      </c>
      <c r="Z4621" s="6" t="str">
        <f t="shared" si="1163"/>
        <v>Egremont</v>
      </c>
      <c r="AA4621" s="6" t="str">
        <f t="shared" si="1164"/>
        <v>HA</v>
      </c>
      <c r="AB4621" s="7" t="str">
        <f t="shared" si="1165"/>
        <v>44472</v>
      </c>
      <c r="AC4621" s="6" t="str">
        <f t="shared" si="1166"/>
        <v>11</v>
      </c>
      <c r="AD4621" s="6" t="str">
        <f t="shared" si="1167"/>
        <v>D</v>
      </c>
      <c r="AE4621" s="8" t="str">
        <f t="shared" si="1168"/>
        <v/>
      </c>
    </row>
    <row r="4622" spans="1:31" x14ac:dyDescent="0.25">
      <c r="A4622" s="9">
        <v>4750</v>
      </c>
      <c r="B4622" s="10" t="s">
        <v>4755</v>
      </c>
      <c r="C4622" s="10" t="s">
        <v>9891</v>
      </c>
      <c r="D4622" s="10" t="s">
        <v>28</v>
      </c>
      <c r="E4622" s="10" t="s">
        <v>29</v>
      </c>
      <c r="F4622" s="10">
        <v>90</v>
      </c>
      <c r="G4622" s="10" t="s">
        <v>9892</v>
      </c>
      <c r="H4622" s="10" t="s">
        <v>4527</v>
      </c>
      <c r="I4622" s="10" t="s">
        <v>171</v>
      </c>
      <c r="J4622" s="11">
        <v>44157</v>
      </c>
      <c r="K4622" s="10">
        <v>73</v>
      </c>
      <c r="L4622" s="10" t="s">
        <v>157</v>
      </c>
      <c r="M4622" s="12"/>
      <c r="O4622">
        <f t="shared" si="1169"/>
        <v>0</v>
      </c>
      <c r="Q4622" s="9" t="str">
        <f t="shared" si="1154"/>
        <v>4750</v>
      </c>
      <c r="R4622" s="10" t="str">
        <f t="shared" si="1155"/>
        <v>Kristofer</v>
      </c>
      <c r="S4622" s="10" t="str">
        <f t="shared" si="1156"/>
        <v>Dawson</v>
      </c>
      <c r="T4622" s="10" t="str">
        <f t="shared" si="1157"/>
        <v>Mr</v>
      </c>
      <c r="U4622" s="10" t="str">
        <f t="shared" si="1158"/>
        <v>M</v>
      </c>
      <c r="V4622" s="10" t="str">
        <f t="shared" si="1159"/>
        <v>90</v>
      </c>
      <c r="W4622" s="10" t="str">
        <f t="shared" si="1160"/>
        <v>Viceroy Close</v>
      </c>
      <c r="X4622" s="10" t="str">
        <f t="shared" si="1161"/>
        <v>se</v>
      </c>
      <c r="Y4622" s="10" t="str">
        <f t="shared" si="1162"/>
        <v>Viceroy Close</v>
      </c>
      <c r="Z4622" s="10" t="str">
        <f t="shared" si="1163"/>
        <v>Cleckheaton</v>
      </c>
      <c r="AA4622" s="10" t="str">
        <f t="shared" si="1164"/>
        <v>PR</v>
      </c>
      <c r="AB4622" s="11" t="str">
        <f t="shared" si="1165"/>
        <v>44157</v>
      </c>
      <c r="AC4622" s="10" t="str">
        <f t="shared" si="1166"/>
        <v>73</v>
      </c>
      <c r="AD4622" s="10" t="str">
        <f t="shared" si="1167"/>
        <v>C3</v>
      </c>
      <c r="AE4622" s="12" t="str">
        <f t="shared" si="1168"/>
        <v/>
      </c>
    </row>
    <row r="4623" spans="1:31" x14ac:dyDescent="0.25">
      <c r="A4623" s="9">
        <v>4752</v>
      </c>
      <c r="B4623" s="10" t="s">
        <v>9893</v>
      </c>
      <c r="C4623" s="10" t="s">
        <v>5652</v>
      </c>
      <c r="D4623" s="10" t="s">
        <v>15</v>
      </c>
      <c r="E4623" s="10" t="s">
        <v>16</v>
      </c>
      <c r="F4623" s="10">
        <v>90</v>
      </c>
      <c r="G4623" s="10" t="s">
        <v>9894</v>
      </c>
      <c r="H4623" s="10" t="s">
        <v>5188</v>
      </c>
      <c r="I4623" s="10" t="s">
        <v>38</v>
      </c>
      <c r="J4623" s="11">
        <v>43628</v>
      </c>
      <c r="K4623" s="10">
        <v>7</v>
      </c>
      <c r="L4623" s="10" t="s">
        <v>99</v>
      </c>
      <c r="M4623" s="12"/>
      <c r="O4623">
        <f t="shared" si="1169"/>
        <v>0</v>
      </c>
      <c r="Q4623" s="9" t="str">
        <f t="shared" si="1154"/>
        <v>4752</v>
      </c>
      <c r="R4623" s="10" t="str">
        <f t="shared" si="1155"/>
        <v>Keira</v>
      </c>
      <c r="S4623" s="10" t="str">
        <f t="shared" si="1156"/>
        <v>Goins</v>
      </c>
      <c r="T4623" s="10" t="str">
        <f t="shared" si="1157"/>
        <v>Mrs</v>
      </c>
      <c r="U4623" s="10" t="str">
        <f t="shared" si="1158"/>
        <v>F</v>
      </c>
      <c r="V4623" s="10" t="str">
        <f t="shared" si="1159"/>
        <v>90</v>
      </c>
      <c r="W4623" s="10" t="str">
        <f t="shared" si="1160"/>
        <v>Victoria Gardens</v>
      </c>
      <c r="X4623" s="10" t="str">
        <f t="shared" si="1161"/>
        <v>ns</v>
      </c>
      <c r="Y4623" s="10" t="str">
        <f t="shared" si="1162"/>
        <v>Victoria Gardens</v>
      </c>
      <c r="Z4623" s="10" t="str">
        <f t="shared" si="1163"/>
        <v>Donaghadee</v>
      </c>
      <c r="AA4623" s="10" t="str">
        <f t="shared" si="1164"/>
        <v>RM</v>
      </c>
      <c r="AB4623" s="11" t="str">
        <f t="shared" si="1165"/>
        <v>43628</v>
      </c>
      <c r="AC4623" s="10" t="str">
        <f t="shared" si="1166"/>
        <v>7</v>
      </c>
      <c r="AD4623" s="10" t="str">
        <f t="shared" si="1167"/>
        <v>E</v>
      </c>
      <c r="AE4623" s="12" t="str">
        <f t="shared" si="1168"/>
        <v/>
      </c>
    </row>
    <row r="4624" spans="1:31" x14ac:dyDescent="0.25">
      <c r="A4624" s="5">
        <v>4753</v>
      </c>
      <c r="B4624" s="6" t="s">
        <v>3587</v>
      </c>
      <c r="C4624" s="6" t="s">
        <v>2103</v>
      </c>
      <c r="D4624" s="6" t="s">
        <v>28</v>
      </c>
      <c r="E4624" s="6" t="s">
        <v>29</v>
      </c>
      <c r="F4624" s="6">
        <v>30</v>
      </c>
      <c r="G4624" s="6" t="s">
        <v>9895</v>
      </c>
      <c r="H4624" s="6" t="s">
        <v>5051</v>
      </c>
      <c r="I4624" s="6" t="s">
        <v>32</v>
      </c>
      <c r="J4624" s="7">
        <v>44561</v>
      </c>
      <c r="K4624" s="6">
        <v>104</v>
      </c>
      <c r="L4624" s="6" t="s">
        <v>33</v>
      </c>
      <c r="M4624" s="8"/>
      <c r="O4624">
        <f t="shared" si="1169"/>
        <v>0</v>
      </c>
      <c r="Q4624" s="5" t="str">
        <f t="shared" si="1154"/>
        <v>4753</v>
      </c>
      <c r="R4624" s="6" t="str">
        <f t="shared" si="1155"/>
        <v>Wendell</v>
      </c>
      <c r="S4624" s="6" t="str">
        <f t="shared" si="1156"/>
        <v>Winkler</v>
      </c>
      <c r="T4624" s="6" t="str">
        <f t="shared" si="1157"/>
        <v>Mr</v>
      </c>
      <c r="U4624" s="6" t="str">
        <f t="shared" si="1158"/>
        <v>M</v>
      </c>
      <c r="V4624" s="6" t="str">
        <f t="shared" si="1159"/>
        <v>30</v>
      </c>
      <c r="W4624" s="6" t="str">
        <f t="shared" si="1160"/>
        <v>Victoria Green</v>
      </c>
      <c r="X4624" s="6" t="str">
        <f t="shared" si="1161"/>
        <v>en</v>
      </c>
      <c r="Y4624" s="6" t="str">
        <f t="shared" si="1162"/>
        <v>Victoria Green</v>
      </c>
      <c r="Z4624" s="6" t="str">
        <f t="shared" si="1163"/>
        <v>Tewkesbury</v>
      </c>
      <c r="AA4624" s="6" t="str">
        <f t="shared" si="1164"/>
        <v>WC</v>
      </c>
      <c r="AB4624" s="7" t="str">
        <f t="shared" si="1165"/>
        <v>44561</v>
      </c>
      <c r="AC4624" s="6" t="str">
        <f t="shared" si="1166"/>
        <v>104</v>
      </c>
      <c r="AD4624" s="6" t="str">
        <f t="shared" si="1167"/>
        <v>A3</v>
      </c>
      <c r="AE4624" s="8" t="str">
        <f t="shared" si="1168"/>
        <v/>
      </c>
    </row>
    <row r="4625" spans="1:31" x14ac:dyDescent="0.25">
      <c r="A4625" s="9">
        <v>4754</v>
      </c>
      <c r="B4625" s="10" t="s">
        <v>8960</v>
      </c>
      <c r="C4625" s="10" t="s">
        <v>2164</v>
      </c>
      <c r="D4625" s="10" t="s">
        <v>49</v>
      </c>
      <c r="E4625" s="10" t="s">
        <v>16</v>
      </c>
      <c r="F4625" s="10">
        <v>90</v>
      </c>
      <c r="G4625" s="10" t="s">
        <v>9896</v>
      </c>
      <c r="H4625" s="10" t="s">
        <v>2651</v>
      </c>
      <c r="I4625" s="10" t="s">
        <v>185</v>
      </c>
      <c r="J4625" s="11">
        <v>43839</v>
      </c>
      <c r="K4625" s="10">
        <v>38</v>
      </c>
      <c r="L4625" s="10" t="s">
        <v>99</v>
      </c>
      <c r="M4625" s="12"/>
      <c r="O4625">
        <f t="shared" si="1169"/>
        <v>0</v>
      </c>
      <c r="Q4625" s="9" t="str">
        <f t="shared" si="1154"/>
        <v>4754</v>
      </c>
      <c r="R4625" s="10" t="str">
        <f t="shared" si="1155"/>
        <v>Lillie</v>
      </c>
      <c r="S4625" s="10" t="str">
        <f t="shared" si="1156"/>
        <v>Walter</v>
      </c>
      <c r="T4625" s="10" t="str">
        <f t="shared" si="1157"/>
        <v>Miss</v>
      </c>
      <c r="U4625" s="10" t="str">
        <f t="shared" si="1158"/>
        <v>F</v>
      </c>
      <c r="V4625" s="10" t="str">
        <f t="shared" si="1159"/>
        <v>90</v>
      </c>
      <c r="W4625" s="10" t="str">
        <f t="shared" si="1160"/>
        <v>Victoria Park</v>
      </c>
      <c r="X4625" s="10" t="str">
        <f t="shared" si="1161"/>
        <v>rk</v>
      </c>
      <c r="Y4625" s="10" t="str">
        <f t="shared" si="1162"/>
        <v>Victoria Park</v>
      </c>
      <c r="Z4625" s="10" t="str">
        <f t="shared" si="1163"/>
        <v>Glogue</v>
      </c>
      <c r="AA4625" s="10" t="str">
        <f t="shared" si="1164"/>
        <v>HX</v>
      </c>
      <c r="AB4625" s="11" t="str">
        <f t="shared" si="1165"/>
        <v>43839</v>
      </c>
      <c r="AC4625" s="10" t="str">
        <f t="shared" si="1166"/>
        <v>38</v>
      </c>
      <c r="AD4625" s="10" t="str">
        <f t="shared" si="1167"/>
        <v>E</v>
      </c>
      <c r="AE4625" s="12" t="str">
        <f t="shared" si="1168"/>
        <v/>
      </c>
    </row>
    <row r="4626" spans="1:31" x14ac:dyDescent="0.25">
      <c r="A4626" s="5">
        <v>4755</v>
      </c>
      <c r="B4626" s="6" t="s">
        <v>9897</v>
      </c>
      <c r="C4626" s="6" t="s">
        <v>1955</v>
      </c>
      <c r="D4626" s="6" t="s">
        <v>15</v>
      </c>
      <c r="E4626" s="6" t="s">
        <v>16</v>
      </c>
      <c r="F4626" s="6">
        <v>90</v>
      </c>
      <c r="G4626" s="6" t="s">
        <v>9898</v>
      </c>
      <c r="H4626" s="6" t="s">
        <v>5760</v>
      </c>
      <c r="I4626" s="6" t="s">
        <v>32</v>
      </c>
      <c r="J4626" s="7">
        <v>44525</v>
      </c>
      <c r="K4626" s="6">
        <v>55</v>
      </c>
      <c r="L4626" s="6" t="s">
        <v>157</v>
      </c>
      <c r="M4626" s="8"/>
      <c r="O4626">
        <f t="shared" si="1169"/>
        <v>0</v>
      </c>
      <c r="Q4626" s="5" t="str">
        <f t="shared" si="1154"/>
        <v>4755</v>
      </c>
      <c r="R4626" s="6" t="str">
        <f t="shared" si="1155"/>
        <v>Elisa</v>
      </c>
      <c r="S4626" s="6" t="str">
        <f t="shared" si="1156"/>
        <v>Simons</v>
      </c>
      <c r="T4626" s="6" t="str">
        <f t="shared" si="1157"/>
        <v>Mrs</v>
      </c>
      <c r="U4626" s="6" t="str">
        <f t="shared" si="1158"/>
        <v>F</v>
      </c>
      <c r="V4626" s="6" t="str">
        <f t="shared" si="1159"/>
        <v>90</v>
      </c>
      <c r="W4626" s="6" t="str">
        <f t="shared" si="1160"/>
        <v>Victoria Rise</v>
      </c>
      <c r="X4626" s="6" t="str">
        <f t="shared" si="1161"/>
        <v>se</v>
      </c>
      <c r="Y4626" s="6" t="str">
        <f t="shared" si="1162"/>
        <v>Victoria Rise</v>
      </c>
      <c r="Z4626" s="6" t="str">
        <f t="shared" si="1163"/>
        <v>Pentraeth</v>
      </c>
      <c r="AA4626" s="6" t="str">
        <f t="shared" si="1164"/>
        <v>WC</v>
      </c>
      <c r="AB4626" s="7" t="str">
        <f t="shared" si="1165"/>
        <v>44525</v>
      </c>
      <c r="AC4626" s="6" t="str">
        <f t="shared" si="1166"/>
        <v>55</v>
      </c>
      <c r="AD4626" s="6" t="str">
        <f t="shared" si="1167"/>
        <v>C3</v>
      </c>
      <c r="AE4626" s="8" t="str">
        <f t="shared" si="1168"/>
        <v/>
      </c>
    </row>
    <row r="4627" spans="1:31" x14ac:dyDescent="0.25">
      <c r="A4627" s="9">
        <v>4756</v>
      </c>
      <c r="B4627" s="10" t="s">
        <v>4282</v>
      </c>
      <c r="C4627" s="10" t="s">
        <v>7224</v>
      </c>
      <c r="D4627" s="10" t="s">
        <v>90</v>
      </c>
      <c r="E4627" s="10" t="s">
        <v>29</v>
      </c>
      <c r="F4627" s="10">
        <v>30</v>
      </c>
      <c r="G4627" s="10" t="s">
        <v>9899</v>
      </c>
      <c r="H4627" s="10" t="s">
        <v>3306</v>
      </c>
      <c r="I4627" s="10" t="s">
        <v>32</v>
      </c>
      <c r="J4627" s="11">
        <v>44269</v>
      </c>
      <c r="K4627" s="10">
        <v>81</v>
      </c>
      <c r="L4627" s="10" t="s">
        <v>44</v>
      </c>
      <c r="M4627" s="12"/>
      <c r="O4627">
        <f t="shared" si="1169"/>
        <v>0</v>
      </c>
      <c r="Q4627" s="9" t="str">
        <f t="shared" si="1154"/>
        <v>4756</v>
      </c>
      <c r="R4627" s="10" t="str">
        <f t="shared" si="1155"/>
        <v>Royce</v>
      </c>
      <c r="S4627" s="10" t="str">
        <f t="shared" si="1156"/>
        <v>Wooten</v>
      </c>
      <c r="T4627" s="10" t="str">
        <f t="shared" si="1157"/>
        <v>Dr</v>
      </c>
      <c r="U4627" s="10" t="str">
        <f t="shared" si="1158"/>
        <v>M</v>
      </c>
      <c r="V4627" s="10" t="str">
        <f t="shared" si="1159"/>
        <v>30</v>
      </c>
      <c r="W4627" s="10" t="str">
        <f t="shared" si="1160"/>
        <v>Victoxla Road</v>
      </c>
      <c r="X4627" s="10" t="str">
        <f t="shared" si="1161"/>
        <v>ad</v>
      </c>
      <c r="Y4627" s="10" t="str">
        <f t="shared" si="1162"/>
        <v>Victoxla Road</v>
      </c>
      <c r="Z4627" s="10" t="str">
        <f t="shared" si="1163"/>
        <v>Skegness</v>
      </c>
      <c r="AA4627" s="10" t="str">
        <f t="shared" si="1164"/>
        <v>WC</v>
      </c>
      <c r="AB4627" s="11" t="str">
        <f t="shared" si="1165"/>
        <v>44269</v>
      </c>
      <c r="AC4627" s="10" t="str">
        <f t="shared" si="1166"/>
        <v>81</v>
      </c>
      <c r="AD4627" s="10" t="str">
        <f t="shared" si="1167"/>
        <v>D</v>
      </c>
      <c r="AE4627" s="12" t="str">
        <f t="shared" si="1168"/>
        <v/>
      </c>
    </row>
    <row r="4628" spans="1:31" x14ac:dyDescent="0.25">
      <c r="A4628" s="5">
        <v>4757</v>
      </c>
      <c r="B4628" s="6" t="s">
        <v>9900</v>
      </c>
      <c r="C4628" s="6" t="s">
        <v>931</v>
      </c>
      <c r="D4628" s="6" t="s">
        <v>41</v>
      </c>
      <c r="E4628" s="6" t="s">
        <v>16</v>
      </c>
      <c r="F4628" s="6">
        <v>30</v>
      </c>
      <c r="G4628" s="6" t="s">
        <v>9901</v>
      </c>
      <c r="H4628" s="6" t="s">
        <v>1598</v>
      </c>
      <c r="I4628" s="6" t="s">
        <v>32</v>
      </c>
      <c r="J4628" s="7">
        <v>44218</v>
      </c>
      <c r="K4628" s="6">
        <v>37</v>
      </c>
      <c r="L4628" s="6" t="s">
        <v>52</v>
      </c>
      <c r="M4628" s="8"/>
      <c r="O4628">
        <f t="shared" si="1169"/>
        <v>0</v>
      </c>
      <c r="Q4628" s="5" t="str">
        <f t="shared" si="1154"/>
        <v>4757</v>
      </c>
      <c r="R4628" s="6" t="str">
        <f t="shared" si="1155"/>
        <v>Slyvia</v>
      </c>
      <c r="S4628" s="6" t="str">
        <f t="shared" si="1156"/>
        <v>Justice</v>
      </c>
      <c r="T4628" s="6" t="str">
        <f t="shared" si="1157"/>
        <v>Ms</v>
      </c>
      <c r="U4628" s="6" t="str">
        <f t="shared" si="1158"/>
        <v>F</v>
      </c>
      <c r="V4628" s="6" t="str">
        <f t="shared" si="1159"/>
        <v>30</v>
      </c>
      <c r="W4628" s="6" t="str">
        <f t="shared" si="1160"/>
        <v>Vie Villas</v>
      </c>
      <c r="X4628" s="6" t="str">
        <f t="shared" si="1161"/>
        <v>as</v>
      </c>
      <c r="Y4628" s="6" t="str">
        <f t="shared" si="1162"/>
        <v>Vie Villas</v>
      </c>
      <c r="Z4628" s="6" t="str">
        <f t="shared" si="1163"/>
        <v>Montacute</v>
      </c>
      <c r="AA4628" s="6" t="str">
        <f t="shared" si="1164"/>
        <v>WC</v>
      </c>
      <c r="AB4628" s="7" t="str">
        <f t="shared" si="1165"/>
        <v>44218</v>
      </c>
      <c r="AC4628" s="6" t="str">
        <f t="shared" si="1166"/>
        <v>37</v>
      </c>
      <c r="AD4628" s="6" t="str">
        <f t="shared" si="1167"/>
        <v>A1</v>
      </c>
      <c r="AE4628" s="8" t="str">
        <f t="shared" si="1168"/>
        <v/>
      </c>
    </row>
    <row r="4629" spans="1:31" x14ac:dyDescent="0.25">
      <c r="A4629" s="9">
        <v>4758</v>
      </c>
      <c r="B4629" s="10" t="s">
        <v>7613</v>
      </c>
      <c r="C4629" s="10" t="s">
        <v>3404</v>
      </c>
      <c r="D4629" s="10" t="s">
        <v>28</v>
      </c>
      <c r="E4629" s="10" t="s">
        <v>29</v>
      </c>
      <c r="F4629" s="10">
        <v>30</v>
      </c>
      <c r="G4629" s="10" t="s">
        <v>9902</v>
      </c>
      <c r="H4629" s="10" t="s">
        <v>7788</v>
      </c>
      <c r="I4629" s="10" t="s">
        <v>1306</v>
      </c>
      <c r="J4629" s="11">
        <v>44550</v>
      </c>
      <c r="K4629" s="10">
        <v>26</v>
      </c>
      <c r="L4629" s="10" t="s">
        <v>39</v>
      </c>
      <c r="M4629" s="12"/>
      <c r="O4629">
        <f t="shared" si="1169"/>
        <v>0</v>
      </c>
      <c r="Q4629" s="9" t="str">
        <f t="shared" si="1154"/>
        <v>4758</v>
      </c>
      <c r="R4629" s="10" t="str">
        <f t="shared" si="1155"/>
        <v>Rigoberto</v>
      </c>
      <c r="S4629" s="10" t="str">
        <f t="shared" si="1156"/>
        <v>Greene</v>
      </c>
      <c r="T4629" s="10" t="str">
        <f t="shared" si="1157"/>
        <v>Mr</v>
      </c>
      <c r="U4629" s="10" t="str">
        <f t="shared" si="1158"/>
        <v>M</v>
      </c>
      <c r="V4629" s="10" t="str">
        <f t="shared" si="1159"/>
        <v>30</v>
      </c>
      <c r="W4629" s="10" t="str">
        <f t="shared" si="1160"/>
        <v>Vigo Lane</v>
      </c>
      <c r="X4629" s="10" t="str">
        <f t="shared" si="1161"/>
        <v>ne</v>
      </c>
      <c r="Y4629" s="10" t="str">
        <f t="shared" si="1162"/>
        <v>Vigo Lane</v>
      </c>
      <c r="Z4629" s="10" t="str">
        <f t="shared" si="1163"/>
        <v>Burgess Hill</v>
      </c>
      <c r="AA4629" s="10" t="str">
        <f t="shared" si="1164"/>
        <v>CO</v>
      </c>
      <c r="AB4629" s="11" t="str">
        <f t="shared" si="1165"/>
        <v>44550</v>
      </c>
      <c r="AC4629" s="10" t="str">
        <f t="shared" si="1166"/>
        <v>26</v>
      </c>
      <c r="AD4629" s="10" t="str">
        <f t="shared" si="1167"/>
        <v>C1</v>
      </c>
      <c r="AE4629" s="12" t="str">
        <f t="shared" si="1168"/>
        <v/>
      </c>
    </row>
    <row r="4630" spans="1:31" x14ac:dyDescent="0.25">
      <c r="A4630" s="5">
        <v>4759</v>
      </c>
      <c r="B4630" s="6" t="s">
        <v>1823</v>
      </c>
      <c r="C4630" s="6" t="s">
        <v>9903</v>
      </c>
      <c r="D4630" s="6" t="s">
        <v>28</v>
      </c>
      <c r="E4630" s="6" t="s">
        <v>29</v>
      </c>
      <c r="F4630" s="6">
        <v>90</v>
      </c>
      <c r="G4630" s="6" t="s">
        <v>9904</v>
      </c>
      <c r="H4630" s="6" t="s">
        <v>5387</v>
      </c>
      <c r="I4630" s="6" t="s">
        <v>32</v>
      </c>
      <c r="J4630" s="7">
        <v>44060</v>
      </c>
      <c r="K4630" s="6">
        <v>49</v>
      </c>
      <c r="L4630" s="6" t="s">
        <v>39</v>
      </c>
      <c r="M4630" s="8"/>
      <c r="O4630">
        <f t="shared" si="1169"/>
        <v>0</v>
      </c>
      <c r="Q4630" s="5" t="str">
        <f t="shared" si="1154"/>
        <v>4759</v>
      </c>
      <c r="R4630" s="6" t="str">
        <f t="shared" si="1155"/>
        <v>Gale</v>
      </c>
      <c r="S4630" s="6" t="str">
        <f t="shared" si="1156"/>
        <v>Galvan</v>
      </c>
      <c r="T4630" s="6" t="str">
        <f t="shared" si="1157"/>
        <v>Mr</v>
      </c>
      <c r="U4630" s="6" t="str">
        <f t="shared" si="1158"/>
        <v>M</v>
      </c>
      <c r="V4630" s="6" t="str">
        <f t="shared" si="1159"/>
        <v>90</v>
      </c>
      <c r="W4630" s="6" t="str">
        <f t="shared" si="1160"/>
        <v>Village Mount</v>
      </c>
      <c r="X4630" s="6" t="str">
        <f t="shared" si="1161"/>
        <v>nt</v>
      </c>
      <c r="Y4630" s="6" t="str">
        <f t="shared" si="1162"/>
        <v>Village Mount</v>
      </c>
      <c r="Z4630" s="6" t="str">
        <f t="shared" si="1163"/>
        <v>Wokingham</v>
      </c>
      <c r="AA4630" s="6" t="str">
        <f t="shared" si="1164"/>
        <v>WC</v>
      </c>
      <c r="AB4630" s="7" t="str">
        <f t="shared" si="1165"/>
        <v>44060</v>
      </c>
      <c r="AC4630" s="6" t="str">
        <f t="shared" si="1166"/>
        <v>49</v>
      </c>
      <c r="AD4630" s="6" t="str">
        <f t="shared" si="1167"/>
        <v>C1</v>
      </c>
      <c r="AE4630" s="8" t="str">
        <f t="shared" si="1168"/>
        <v/>
      </c>
    </row>
    <row r="4631" spans="1:31" x14ac:dyDescent="0.25">
      <c r="A4631" s="9">
        <v>4760</v>
      </c>
      <c r="B4631" s="10" t="s">
        <v>467</v>
      </c>
      <c r="C4631" s="10" t="s">
        <v>8642</v>
      </c>
      <c r="D4631" s="10" t="s">
        <v>28</v>
      </c>
      <c r="E4631" s="10" t="s">
        <v>29</v>
      </c>
      <c r="F4631" s="10">
        <v>90</v>
      </c>
      <c r="G4631" s="10" t="s">
        <v>9905</v>
      </c>
      <c r="H4631" s="10" t="s">
        <v>3447</v>
      </c>
      <c r="I4631" s="10" t="s">
        <v>176</v>
      </c>
      <c r="J4631" s="11">
        <v>43897</v>
      </c>
      <c r="K4631" s="10">
        <v>18</v>
      </c>
      <c r="L4631" s="10" t="s">
        <v>62</v>
      </c>
      <c r="M4631" s="12"/>
      <c r="O4631">
        <f t="shared" si="1169"/>
        <v>0</v>
      </c>
      <c r="Q4631" s="9" t="str">
        <f t="shared" si="1154"/>
        <v>4760</v>
      </c>
      <c r="R4631" s="10" t="str">
        <f t="shared" si="1155"/>
        <v>Raphael</v>
      </c>
      <c r="S4631" s="10" t="str">
        <f t="shared" si="1156"/>
        <v>Bender</v>
      </c>
      <c r="T4631" s="10" t="str">
        <f t="shared" si="1157"/>
        <v>Mr</v>
      </c>
      <c r="U4631" s="10" t="str">
        <f t="shared" si="1158"/>
        <v>M</v>
      </c>
      <c r="V4631" s="10" t="str">
        <f t="shared" si="1159"/>
        <v>90</v>
      </c>
      <c r="W4631" s="10" t="str">
        <f t="shared" si="1160"/>
        <v>Villas</v>
      </c>
      <c r="X4631" s="10" t="str">
        <f t="shared" si="1161"/>
        <v>as</v>
      </c>
      <c r="Y4631" s="10" t="str">
        <f t="shared" si="1162"/>
        <v>Villas</v>
      </c>
      <c r="Z4631" s="10" t="str">
        <f t="shared" si="1163"/>
        <v>Cowbridge</v>
      </c>
      <c r="AA4631" s="10" t="str">
        <f t="shared" si="1164"/>
        <v>CW</v>
      </c>
      <c r="AB4631" s="11" t="str">
        <f t="shared" si="1165"/>
        <v>43897</v>
      </c>
      <c r="AC4631" s="10" t="str">
        <f t="shared" si="1166"/>
        <v>18</v>
      </c>
      <c r="AD4631" s="10" t="str">
        <f t="shared" si="1167"/>
        <v>C4</v>
      </c>
      <c r="AE4631" s="12" t="str">
        <f t="shared" si="1168"/>
        <v/>
      </c>
    </row>
    <row r="4632" spans="1:31" x14ac:dyDescent="0.25">
      <c r="A4632" s="5">
        <v>4761</v>
      </c>
      <c r="B4632" s="6" t="s">
        <v>8829</v>
      </c>
      <c r="C4632" s="6" t="s">
        <v>2388</v>
      </c>
      <c r="D4632" s="6" t="s">
        <v>28</v>
      </c>
      <c r="E4632" s="6" t="s">
        <v>29</v>
      </c>
      <c r="F4632" s="6">
        <v>90</v>
      </c>
      <c r="G4632" s="6" t="s">
        <v>9906</v>
      </c>
      <c r="H4632" s="6" t="s">
        <v>5387</v>
      </c>
      <c r="I4632" s="6" t="s">
        <v>32</v>
      </c>
      <c r="J4632" s="7">
        <v>44058</v>
      </c>
      <c r="K4632" s="6">
        <v>50</v>
      </c>
      <c r="L4632" s="6" t="s">
        <v>20</v>
      </c>
      <c r="M4632" s="8"/>
      <c r="O4632">
        <f t="shared" si="1169"/>
        <v>0</v>
      </c>
      <c r="Q4632" s="5" t="str">
        <f t="shared" si="1154"/>
        <v>4761</v>
      </c>
      <c r="R4632" s="6" t="str">
        <f t="shared" si="1155"/>
        <v>Eloy</v>
      </c>
      <c r="S4632" s="6" t="str">
        <f t="shared" si="1156"/>
        <v>Avery</v>
      </c>
      <c r="T4632" s="6" t="str">
        <f t="shared" si="1157"/>
        <v>Mr</v>
      </c>
      <c r="U4632" s="6" t="str">
        <f t="shared" si="1158"/>
        <v>M</v>
      </c>
      <c r="V4632" s="6" t="str">
        <f t="shared" si="1159"/>
        <v>90</v>
      </c>
      <c r="W4632" s="6" t="str">
        <f t="shared" si="1160"/>
        <v>Vince Street</v>
      </c>
      <c r="X4632" s="6" t="str">
        <f t="shared" si="1161"/>
        <v>et</v>
      </c>
      <c r="Y4632" s="6" t="str">
        <f t="shared" si="1162"/>
        <v>Vince Street</v>
      </c>
      <c r="Z4632" s="6" t="str">
        <f t="shared" si="1163"/>
        <v>Wokingham</v>
      </c>
      <c r="AA4632" s="6" t="str">
        <f t="shared" si="1164"/>
        <v>WC</v>
      </c>
      <c r="AB4632" s="7" t="str">
        <f t="shared" si="1165"/>
        <v>44058</v>
      </c>
      <c r="AC4632" s="6" t="str">
        <f t="shared" si="1166"/>
        <v>50</v>
      </c>
      <c r="AD4632" s="6" t="str">
        <f t="shared" si="1167"/>
        <v>B</v>
      </c>
      <c r="AE4632" s="8" t="str">
        <f t="shared" si="1168"/>
        <v/>
      </c>
    </row>
    <row r="4633" spans="1:31" x14ac:dyDescent="0.25">
      <c r="A4633" s="9">
        <v>4762</v>
      </c>
      <c r="B4633" s="10" t="s">
        <v>9907</v>
      </c>
      <c r="C4633" s="10" t="s">
        <v>292</v>
      </c>
      <c r="D4633" s="10" t="s">
        <v>90</v>
      </c>
      <c r="E4633" s="10" t="s">
        <v>16</v>
      </c>
      <c r="F4633" s="10">
        <v>90</v>
      </c>
      <c r="G4633" s="10" t="s">
        <v>9908</v>
      </c>
      <c r="H4633" s="10" t="s">
        <v>1000</v>
      </c>
      <c r="I4633" s="10" t="s">
        <v>176</v>
      </c>
      <c r="J4633" s="11">
        <v>44305</v>
      </c>
      <c r="K4633" s="10">
        <v>54</v>
      </c>
      <c r="L4633" s="10" t="s">
        <v>20</v>
      </c>
      <c r="M4633" s="12"/>
      <c r="O4633">
        <f t="shared" si="1169"/>
        <v>0</v>
      </c>
      <c r="Q4633" s="9" t="str">
        <f t="shared" si="1154"/>
        <v>4762</v>
      </c>
      <c r="R4633" s="10" t="str">
        <f t="shared" si="1155"/>
        <v>Tyesha</v>
      </c>
      <c r="S4633" s="10" t="str">
        <f t="shared" si="1156"/>
        <v>Kirk</v>
      </c>
      <c r="T4633" s="10" t="str">
        <f t="shared" si="1157"/>
        <v>Dr</v>
      </c>
      <c r="U4633" s="10" t="str">
        <f t="shared" si="1158"/>
        <v>F</v>
      </c>
      <c r="V4633" s="10" t="str">
        <f t="shared" si="1159"/>
        <v>90</v>
      </c>
      <c r="W4633" s="10" t="str">
        <f t="shared" si="1160"/>
        <v>Vincent Mews</v>
      </c>
      <c r="X4633" s="10" t="str">
        <f t="shared" si="1161"/>
        <v>ws</v>
      </c>
      <c r="Y4633" s="10" t="str">
        <f t="shared" si="1162"/>
        <v>Vincent Mews</v>
      </c>
      <c r="Z4633" s="10" t="str">
        <f t="shared" si="1163"/>
        <v>County Antrim</v>
      </c>
      <c r="AA4633" s="10" t="str">
        <f t="shared" si="1164"/>
        <v>CW</v>
      </c>
      <c r="AB4633" s="11" t="str">
        <f t="shared" si="1165"/>
        <v>44305</v>
      </c>
      <c r="AC4633" s="10" t="str">
        <f t="shared" si="1166"/>
        <v>54</v>
      </c>
      <c r="AD4633" s="10" t="str">
        <f t="shared" si="1167"/>
        <v>B</v>
      </c>
      <c r="AE4633" s="12" t="str">
        <f t="shared" si="1168"/>
        <v/>
      </c>
    </row>
    <row r="4634" spans="1:31" x14ac:dyDescent="0.25">
      <c r="A4634" s="5">
        <v>4763</v>
      </c>
      <c r="B4634" s="6" t="s">
        <v>9909</v>
      </c>
      <c r="C4634" s="6" t="s">
        <v>1199</v>
      </c>
      <c r="D4634" s="6" t="s">
        <v>49</v>
      </c>
      <c r="E4634" s="6" t="s">
        <v>16</v>
      </c>
      <c r="F4634" s="6">
        <v>90</v>
      </c>
      <c r="G4634" s="6" t="s">
        <v>9910</v>
      </c>
      <c r="H4634" s="6" t="s">
        <v>2184</v>
      </c>
      <c r="I4634" s="6" t="s">
        <v>32</v>
      </c>
      <c r="J4634" s="7">
        <v>44106</v>
      </c>
      <c r="K4634" s="6">
        <v>73</v>
      </c>
      <c r="L4634" s="6" t="s">
        <v>157</v>
      </c>
      <c r="M4634" s="8"/>
      <c r="O4634">
        <f t="shared" si="1169"/>
        <v>0</v>
      </c>
      <c r="Q4634" s="5" t="str">
        <f t="shared" si="1154"/>
        <v>4763</v>
      </c>
      <c r="R4634" s="6" t="str">
        <f t="shared" si="1155"/>
        <v>Idalia</v>
      </c>
      <c r="S4634" s="6" t="str">
        <f t="shared" si="1156"/>
        <v>Reeder</v>
      </c>
      <c r="T4634" s="6" t="str">
        <f t="shared" si="1157"/>
        <v>Miss</v>
      </c>
      <c r="U4634" s="6" t="str">
        <f t="shared" si="1158"/>
        <v>F</v>
      </c>
      <c r="V4634" s="6" t="str">
        <f t="shared" si="1159"/>
        <v>90</v>
      </c>
      <c r="W4634" s="6" t="str">
        <f t="shared" si="1160"/>
        <v>Vincent Road</v>
      </c>
      <c r="X4634" s="6" t="str">
        <f t="shared" si="1161"/>
        <v>ad</v>
      </c>
      <c r="Y4634" s="6" t="str">
        <f t="shared" si="1162"/>
        <v>Vincent Road</v>
      </c>
      <c r="Z4634" s="6" t="str">
        <f t="shared" si="1163"/>
        <v>Pulborough</v>
      </c>
      <c r="AA4634" s="6" t="str">
        <f t="shared" si="1164"/>
        <v>WC</v>
      </c>
      <c r="AB4634" s="7" t="str">
        <f t="shared" si="1165"/>
        <v>44106</v>
      </c>
      <c r="AC4634" s="6" t="str">
        <f t="shared" si="1166"/>
        <v>73</v>
      </c>
      <c r="AD4634" s="6" t="str">
        <f t="shared" si="1167"/>
        <v>C3</v>
      </c>
      <c r="AE4634" s="8" t="str">
        <f t="shared" si="1168"/>
        <v/>
      </c>
    </row>
    <row r="4635" spans="1:31" x14ac:dyDescent="0.25">
      <c r="A4635" s="9">
        <v>4764</v>
      </c>
      <c r="B4635" s="10" t="s">
        <v>4354</v>
      </c>
      <c r="C4635" s="10" t="s">
        <v>8823</v>
      </c>
      <c r="D4635" s="10" t="s">
        <v>49</v>
      </c>
      <c r="E4635" s="10" t="s">
        <v>16</v>
      </c>
      <c r="F4635" s="10">
        <v>60</v>
      </c>
      <c r="G4635" s="10" t="s">
        <v>9911</v>
      </c>
      <c r="H4635" s="10" t="s">
        <v>4085</v>
      </c>
      <c r="I4635" s="10" t="s">
        <v>1881</v>
      </c>
      <c r="J4635" s="11">
        <v>44039</v>
      </c>
      <c r="K4635" s="10">
        <v>46</v>
      </c>
      <c r="L4635" s="10" t="s">
        <v>52</v>
      </c>
      <c r="M4635" s="12"/>
      <c r="O4635">
        <f t="shared" si="1169"/>
        <v>0</v>
      </c>
      <c r="Q4635" s="9" t="str">
        <f t="shared" si="1154"/>
        <v>4764</v>
      </c>
      <c r="R4635" s="10" t="str">
        <f t="shared" si="1155"/>
        <v>Lura</v>
      </c>
      <c r="S4635" s="10" t="str">
        <f t="shared" si="1156"/>
        <v>Edmonds</v>
      </c>
      <c r="T4635" s="10" t="str">
        <f t="shared" si="1157"/>
        <v>Miss</v>
      </c>
      <c r="U4635" s="10" t="str">
        <f t="shared" si="1158"/>
        <v>F</v>
      </c>
      <c r="V4635" s="10" t="str">
        <f t="shared" si="1159"/>
        <v>60</v>
      </c>
      <c r="W4635" s="10" t="str">
        <f t="shared" si="1160"/>
        <v>Vincent Row</v>
      </c>
      <c r="X4635" s="10" t="str">
        <f t="shared" si="1161"/>
        <v>ow</v>
      </c>
      <c r="Y4635" s="10" t="str">
        <f t="shared" si="1162"/>
        <v>Vincent Row</v>
      </c>
      <c r="Z4635" s="10" t="str">
        <f t="shared" si="1163"/>
        <v>Bishop'S Stortford</v>
      </c>
      <c r="AA4635" s="10" t="str">
        <f t="shared" si="1164"/>
        <v>CT</v>
      </c>
      <c r="AB4635" s="11" t="str">
        <f t="shared" si="1165"/>
        <v>44039</v>
      </c>
      <c r="AC4635" s="10" t="str">
        <f t="shared" si="1166"/>
        <v>46</v>
      </c>
      <c r="AD4635" s="10" t="str">
        <f t="shared" si="1167"/>
        <v>A1</v>
      </c>
      <c r="AE4635" s="12" t="str">
        <f t="shared" si="1168"/>
        <v/>
      </c>
    </row>
    <row r="4636" spans="1:31" x14ac:dyDescent="0.25">
      <c r="A4636" s="5">
        <v>4765</v>
      </c>
      <c r="B4636" s="6" t="s">
        <v>354</v>
      </c>
      <c r="C4636" s="6" t="s">
        <v>2486</v>
      </c>
      <c r="D4636" s="6" t="s">
        <v>28</v>
      </c>
      <c r="E4636" s="6" t="s">
        <v>29</v>
      </c>
      <c r="F4636" s="6">
        <v>30</v>
      </c>
      <c r="G4636" s="6" t="s">
        <v>9912</v>
      </c>
      <c r="H4636" s="6" t="s">
        <v>1189</v>
      </c>
      <c r="I4636" s="6" t="s">
        <v>38</v>
      </c>
      <c r="J4636" s="7">
        <v>43767</v>
      </c>
      <c r="K4636" s="6">
        <v>4</v>
      </c>
      <c r="L4636" s="6" t="s">
        <v>52</v>
      </c>
      <c r="M4636" s="8"/>
      <c r="O4636">
        <f t="shared" si="1169"/>
        <v>0</v>
      </c>
      <c r="Q4636" s="5" t="str">
        <f t="shared" si="1154"/>
        <v>4765</v>
      </c>
      <c r="R4636" s="6" t="str">
        <f t="shared" si="1155"/>
        <v>Ashley</v>
      </c>
      <c r="S4636" s="6" t="str">
        <f t="shared" si="1156"/>
        <v>Le</v>
      </c>
      <c r="T4636" s="6" t="str">
        <f t="shared" si="1157"/>
        <v>Mr</v>
      </c>
      <c r="U4636" s="6" t="str">
        <f t="shared" si="1158"/>
        <v>M</v>
      </c>
      <c r="V4636" s="6" t="str">
        <f t="shared" si="1159"/>
        <v>30</v>
      </c>
      <c r="W4636" s="6" t="str">
        <f t="shared" si="1160"/>
        <v>Vine Street</v>
      </c>
      <c r="X4636" s="6" t="str">
        <f t="shared" si="1161"/>
        <v>et</v>
      </c>
      <c r="Y4636" s="6" t="str">
        <f t="shared" si="1162"/>
        <v>Vine Street</v>
      </c>
      <c r="Z4636" s="6" t="str">
        <f t="shared" si="1163"/>
        <v>Dalbeattie</v>
      </c>
      <c r="AA4636" s="6" t="str">
        <f t="shared" si="1164"/>
        <v>RM</v>
      </c>
      <c r="AB4636" s="7" t="str">
        <f t="shared" si="1165"/>
        <v>43767</v>
      </c>
      <c r="AC4636" s="6" t="str">
        <f t="shared" si="1166"/>
        <v>4</v>
      </c>
      <c r="AD4636" s="6" t="str">
        <f t="shared" si="1167"/>
        <v>A1</v>
      </c>
      <c r="AE4636" s="8" t="str">
        <f t="shared" si="1168"/>
        <v/>
      </c>
    </row>
    <row r="4637" spans="1:31" x14ac:dyDescent="0.25">
      <c r="A4637" s="9">
        <v>4766</v>
      </c>
      <c r="B4637" s="10" t="s">
        <v>4048</v>
      </c>
      <c r="C4637" s="10" t="s">
        <v>9913</v>
      </c>
      <c r="D4637" s="10" t="s">
        <v>15</v>
      </c>
      <c r="E4637" s="10" t="s">
        <v>16</v>
      </c>
      <c r="F4637" s="10">
        <v>60</v>
      </c>
      <c r="G4637" s="10" t="s">
        <v>9914</v>
      </c>
      <c r="H4637" s="10" t="s">
        <v>1055</v>
      </c>
      <c r="I4637" s="10" t="s">
        <v>38</v>
      </c>
      <c r="J4637" s="11">
        <v>43512</v>
      </c>
      <c r="K4637" s="10">
        <v>82</v>
      </c>
      <c r="L4637" s="10" t="s">
        <v>44</v>
      </c>
      <c r="M4637" s="12"/>
      <c r="O4637">
        <f t="shared" si="1169"/>
        <v>0</v>
      </c>
      <c r="Q4637" s="9" t="str">
        <f t="shared" si="1154"/>
        <v>4766</v>
      </c>
      <c r="R4637" s="10" t="str">
        <f t="shared" si="1155"/>
        <v>Oralia</v>
      </c>
      <c r="S4637" s="10" t="str">
        <f t="shared" si="1156"/>
        <v>Blanco</v>
      </c>
      <c r="T4637" s="10" t="str">
        <f t="shared" si="1157"/>
        <v>Mrs</v>
      </c>
      <c r="U4637" s="10" t="str">
        <f t="shared" si="1158"/>
        <v>F</v>
      </c>
      <c r="V4637" s="10" t="str">
        <f t="shared" si="1159"/>
        <v>60</v>
      </c>
      <c r="W4637" s="10" t="str">
        <f t="shared" si="1160"/>
        <v>Vinegar Street</v>
      </c>
      <c r="X4637" s="10" t="str">
        <f t="shared" si="1161"/>
        <v>et</v>
      </c>
      <c r="Y4637" s="10" t="str">
        <f t="shared" si="1162"/>
        <v>Vinegar Street</v>
      </c>
      <c r="Z4637" s="10" t="str">
        <f t="shared" si="1163"/>
        <v>Dartmouth</v>
      </c>
      <c r="AA4637" s="10" t="str">
        <f t="shared" si="1164"/>
        <v>RM</v>
      </c>
      <c r="AB4637" s="11" t="str">
        <f t="shared" si="1165"/>
        <v>43512</v>
      </c>
      <c r="AC4637" s="10" t="str">
        <f t="shared" si="1166"/>
        <v>82</v>
      </c>
      <c r="AD4637" s="10" t="str">
        <f t="shared" si="1167"/>
        <v>D</v>
      </c>
      <c r="AE4637" s="12" t="str">
        <f t="shared" si="1168"/>
        <v/>
      </c>
    </row>
    <row r="4638" spans="1:31" x14ac:dyDescent="0.25">
      <c r="A4638" s="5">
        <v>4767</v>
      </c>
      <c r="B4638" s="6" t="s">
        <v>695</v>
      </c>
      <c r="C4638" s="6" t="s">
        <v>5771</v>
      </c>
      <c r="D4638" s="6" t="s">
        <v>90</v>
      </c>
      <c r="E4638" s="6" t="s">
        <v>29</v>
      </c>
      <c r="F4638" s="6">
        <v>90</v>
      </c>
      <c r="G4638" s="6" t="s">
        <v>9915</v>
      </c>
      <c r="H4638" s="6" t="s">
        <v>4408</v>
      </c>
      <c r="I4638" s="6" t="s">
        <v>25</v>
      </c>
      <c r="J4638" s="7">
        <v>44200</v>
      </c>
      <c r="K4638" s="6">
        <v>80</v>
      </c>
      <c r="L4638" s="6" t="s">
        <v>68</v>
      </c>
      <c r="M4638" s="8"/>
      <c r="O4638">
        <f t="shared" si="1169"/>
        <v>0</v>
      </c>
      <c r="Q4638" s="5" t="str">
        <f t="shared" si="1154"/>
        <v>4767</v>
      </c>
      <c r="R4638" s="6" t="str">
        <f t="shared" si="1155"/>
        <v>Art</v>
      </c>
      <c r="S4638" s="6" t="str">
        <f t="shared" si="1156"/>
        <v>Walls</v>
      </c>
      <c r="T4638" s="6" t="str">
        <f t="shared" si="1157"/>
        <v>Dr</v>
      </c>
      <c r="U4638" s="6" t="str">
        <f t="shared" si="1158"/>
        <v>M</v>
      </c>
      <c r="V4638" s="6" t="str">
        <f t="shared" si="1159"/>
        <v>90</v>
      </c>
      <c r="W4638" s="6" t="str">
        <f t="shared" si="1160"/>
        <v>Vineries Bank</v>
      </c>
      <c r="X4638" s="6" t="str">
        <f t="shared" si="1161"/>
        <v>nk</v>
      </c>
      <c r="Y4638" s="6" t="str">
        <f t="shared" si="1162"/>
        <v>Vineries Bank</v>
      </c>
      <c r="Z4638" s="6" t="str">
        <f t="shared" si="1163"/>
        <v>Holt</v>
      </c>
      <c r="AA4638" s="6" t="str">
        <f t="shared" si="1164"/>
        <v>HG</v>
      </c>
      <c r="AB4638" s="7" t="str">
        <f t="shared" si="1165"/>
        <v>44200</v>
      </c>
      <c r="AC4638" s="6" t="str">
        <f t="shared" si="1166"/>
        <v>80</v>
      </c>
      <c r="AD4638" s="6" t="str">
        <f t="shared" si="1167"/>
        <v>A2</v>
      </c>
      <c r="AE4638" s="8" t="str">
        <f t="shared" si="1168"/>
        <v/>
      </c>
    </row>
    <row r="4639" spans="1:31" x14ac:dyDescent="0.25">
      <c r="A4639" s="9">
        <v>4768</v>
      </c>
      <c r="B4639" s="10" t="s">
        <v>1022</v>
      </c>
      <c r="C4639" s="10" t="s">
        <v>2551</v>
      </c>
      <c r="D4639" s="10" t="s">
        <v>28</v>
      </c>
      <c r="E4639" s="10" t="s">
        <v>29</v>
      </c>
      <c r="F4639" s="10">
        <v>90</v>
      </c>
      <c r="G4639" s="10" t="s">
        <v>9916</v>
      </c>
      <c r="H4639" s="10" t="s">
        <v>5592</v>
      </c>
      <c r="I4639" s="10" t="s">
        <v>32</v>
      </c>
      <c r="J4639" s="11">
        <v>43730</v>
      </c>
      <c r="K4639" s="10">
        <v>64</v>
      </c>
      <c r="L4639" s="10" t="s">
        <v>99</v>
      </c>
      <c r="M4639" s="12"/>
      <c r="O4639">
        <f t="shared" si="1169"/>
        <v>0</v>
      </c>
      <c r="Q4639" s="9" t="str">
        <f t="shared" si="1154"/>
        <v>4768</v>
      </c>
      <c r="R4639" s="10" t="str">
        <f t="shared" si="1155"/>
        <v>Cesar</v>
      </c>
      <c r="S4639" s="10" t="str">
        <f t="shared" si="1156"/>
        <v>Sweet</v>
      </c>
      <c r="T4639" s="10" t="str">
        <f t="shared" si="1157"/>
        <v>Mr</v>
      </c>
      <c r="U4639" s="10" t="str">
        <f t="shared" si="1158"/>
        <v>M</v>
      </c>
      <c r="V4639" s="10" t="str">
        <f t="shared" si="1159"/>
        <v>90</v>
      </c>
      <c r="W4639" s="10" t="str">
        <f t="shared" si="1160"/>
        <v>Vineyard Close</v>
      </c>
      <c r="X4639" s="10" t="str">
        <f t="shared" si="1161"/>
        <v>se</v>
      </c>
      <c r="Y4639" s="10" t="str">
        <f t="shared" si="1162"/>
        <v>Vineyard Close</v>
      </c>
      <c r="Z4639" s="10" t="str">
        <f t="shared" si="1163"/>
        <v>Newport-On-Tay</v>
      </c>
      <c r="AA4639" s="10" t="str">
        <f t="shared" si="1164"/>
        <v>WC</v>
      </c>
      <c r="AB4639" s="11" t="str">
        <f t="shared" si="1165"/>
        <v>43730</v>
      </c>
      <c r="AC4639" s="10" t="str">
        <f t="shared" si="1166"/>
        <v>64</v>
      </c>
      <c r="AD4639" s="10" t="str">
        <f t="shared" si="1167"/>
        <v>E</v>
      </c>
      <c r="AE4639" s="12" t="str">
        <f t="shared" si="1168"/>
        <v/>
      </c>
    </row>
    <row r="4640" spans="1:31" x14ac:dyDescent="0.25">
      <c r="A4640" s="5">
        <v>4769</v>
      </c>
      <c r="B4640" s="6" t="s">
        <v>4010</v>
      </c>
      <c r="C4640" s="6" t="s">
        <v>3793</v>
      </c>
      <c r="D4640" s="6" t="s">
        <v>90</v>
      </c>
      <c r="E4640" s="6" t="s">
        <v>29</v>
      </c>
      <c r="F4640" s="6">
        <v>90</v>
      </c>
      <c r="G4640" s="6" t="s">
        <v>9917</v>
      </c>
      <c r="H4640" s="6" t="s">
        <v>6297</v>
      </c>
      <c r="I4640" s="6" t="s">
        <v>32</v>
      </c>
      <c r="J4640" s="7">
        <v>43558</v>
      </c>
      <c r="K4640" s="6">
        <v>82</v>
      </c>
      <c r="L4640" s="6" t="s">
        <v>52</v>
      </c>
      <c r="M4640" s="8"/>
      <c r="O4640">
        <f t="shared" si="1169"/>
        <v>0</v>
      </c>
      <c r="Q4640" s="5" t="str">
        <f t="shared" si="1154"/>
        <v>4769</v>
      </c>
      <c r="R4640" s="6" t="str">
        <f t="shared" si="1155"/>
        <v>Shon</v>
      </c>
      <c r="S4640" s="6" t="str">
        <f t="shared" si="1156"/>
        <v>Ham</v>
      </c>
      <c r="T4640" s="6" t="str">
        <f t="shared" si="1157"/>
        <v>Dr</v>
      </c>
      <c r="U4640" s="6" t="str">
        <f t="shared" si="1158"/>
        <v>M</v>
      </c>
      <c r="V4640" s="6" t="str">
        <f t="shared" si="1159"/>
        <v>90</v>
      </c>
      <c r="W4640" s="6" t="str">
        <f t="shared" si="1160"/>
        <v>Violet Road</v>
      </c>
      <c r="X4640" s="6" t="str">
        <f t="shared" si="1161"/>
        <v>ad</v>
      </c>
      <c r="Y4640" s="6" t="str">
        <f t="shared" si="1162"/>
        <v>Violet Road</v>
      </c>
      <c r="Z4640" s="6" t="str">
        <f t="shared" si="1163"/>
        <v>Polegate</v>
      </c>
      <c r="AA4640" s="6" t="str">
        <f t="shared" si="1164"/>
        <v>WC</v>
      </c>
      <c r="AB4640" s="7" t="str">
        <f t="shared" si="1165"/>
        <v>43558</v>
      </c>
      <c r="AC4640" s="6" t="str">
        <f t="shared" si="1166"/>
        <v>82</v>
      </c>
      <c r="AD4640" s="6" t="str">
        <f t="shared" si="1167"/>
        <v>A1</v>
      </c>
      <c r="AE4640" s="8" t="str">
        <f t="shared" si="1168"/>
        <v/>
      </c>
    </row>
    <row r="4641" spans="1:31" x14ac:dyDescent="0.25">
      <c r="A4641" s="9">
        <v>4770</v>
      </c>
      <c r="B4641" s="10" t="s">
        <v>6765</v>
      </c>
      <c r="C4641" s="10" t="s">
        <v>4584</v>
      </c>
      <c r="D4641" s="10" t="s">
        <v>15</v>
      </c>
      <c r="E4641" s="10" t="s">
        <v>16</v>
      </c>
      <c r="F4641" s="10">
        <v>30</v>
      </c>
      <c r="G4641" s="10" t="s">
        <v>9918</v>
      </c>
      <c r="H4641" s="10" t="s">
        <v>2824</v>
      </c>
      <c r="I4641" s="10" t="s">
        <v>19</v>
      </c>
      <c r="J4641" s="11">
        <v>44429</v>
      </c>
      <c r="K4641" s="10">
        <v>42</v>
      </c>
      <c r="L4641" s="10" t="s">
        <v>20</v>
      </c>
      <c r="M4641" s="12"/>
      <c r="O4641">
        <f t="shared" si="1169"/>
        <v>0</v>
      </c>
      <c r="Q4641" s="9" t="str">
        <f t="shared" si="1154"/>
        <v>4770</v>
      </c>
      <c r="R4641" s="10" t="str">
        <f t="shared" si="1155"/>
        <v>Lavinia</v>
      </c>
      <c r="S4641" s="10" t="str">
        <f t="shared" si="1156"/>
        <v>Smart</v>
      </c>
      <c r="T4641" s="10" t="str">
        <f t="shared" si="1157"/>
        <v>Mrs</v>
      </c>
      <c r="U4641" s="10" t="str">
        <f t="shared" si="1158"/>
        <v>F</v>
      </c>
      <c r="V4641" s="10" t="str">
        <f t="shared" si="1159"/>
        <v>30</v>
      </c>
      <c r="W4641" s="10" t="str">
        <f t="shared" si="1160"/>
        <v>Violet Villa</v>
      </c>
      <c r="X4641" s="10" t="str">
        <f t="shared" si="1161"/>
        <v>la</v>
      </c>
      <c r="Y4641" s="10" t="str">
        <f t="shared" si="1162"/>
        <v>Violet Villa</v>
      </c>
      <c r="Z4641" s="10" t="str">
        <f t="shared" si="1163"/>
        <v>Balerno</v>
      </c>
      <c r="AA4641" s="10" t="str">
        <f t="shared" si="1164"/>
        <v>CH</v>
      </c>
      <c r="AB4641" s="11" t="str">
        <f t="shared" si="1165"/>
        <v>44429</v>
      </c>
      <c r="AC4641" s="10" t="str">
        <f t="shared" si="1166"/>
        <v>42</v>
      </c>
      <c r="AD4641" s="10" t="str">
        <f t="shared" si="1167"/>
        <v>B</v>
      </c>
      <c r="AE4641" s="12" t="str">
        <f t="shared" si="1168"/>
        <v/>
      </c>
    </row>
    <row r="4642" spans="1:31" x14ac:dyDescent="0.25">
      <c r="A4642" s="5">
        <v>4771</v>
      </c>
      <c r="B4642" s="6" t="s">
        <v>7774</v>
      </c>
      <c r="C4642" s="6" t="s">
        <v>6379</v>
      </c>
      <c r="D4642" s="6" t="s">
        <v>28</v>
      </c>
      <c r="E4642" s="6" t="s">
        <v>29</v>
      </c>
      <c r="F4642" s="6">
        <v>90</v>
      </c>
      <c r="G4642" s="6" t="s">
        <v>9919</v>
      </c>
      <c r="H4642" s="6" t="s">
        <v>4852</v>
      </c>
      <c r="I4642" s="6" t="s">
        <v>144</v>
      </c>
      <c r="J4642" s="7">
        <v>44370</v>
      </c>
      <c r="K4642" s="6">
        <v>29</v>
      </c>
      <c r="L4642" s="6" t="s">
        <v>33</v>
      </c>
      <c r="M4642" s="8"/>
      <c r="O4642">
        <f t="shared" si="1169"/>
        <v>0</v>
      </c>
      <c r="Q4642" s="5" t="str">
        <f t="shared" si="1154"/>
        <v>4771</v>
      </c>
      <c r="R4642" s="6" t="str">
        <f t="shared" si="1155"/>
        <v>Percy</v>
      </c>
      <c r="S4642" s="6" t="str">
        <f t="shared" si="1156"/>
        <v>Leonard</v>
      </c>
      <c r="T4642" s="6" t="str">
        <f t="shared" si="1157"/>
        <v>Mr</v>
      </c>
      <c r="U4642" s="6" t="str">
        <f t="shared" si="1158"/>
        <v>M</v>
      </c>
      <c r="V4642" s="6" t="str">
        <f t="shared" si="1159"/>
        <v>90</v>
      </c>
      <c r="W4642" s="6" t="str">
        <f t="shared" si="1160"/>
        <v>Vivian Way</v>
      </c>
      <c r="X4642" s="6" t="str">
        <f t="shared" si="1161"/>
        <v>ay</v>
      </c>
      <c r="Y4642" s="6" t="str">
        <f t="shared" si="1162"/>
        <v>Vivian Way</v>
      </c>
      <c r="Z4642" s="6" t="str">
        <f t="shared" si="1163"/>
        <v>Hailsham</v>
      </c>
      <c r="AA4642" s="6" t="str">
        <f t="shared" si="1164"/>
        <v>UB</v>
      </c>
      <c r="AB4642" s="7" t="str">
        <f t="shared" si="1165"/>
        <v>44370</v>
      </c>
      <c r="AC4642" s="6" t="str">
        <f t="shared" si="1166"/>
        <v>29</v>
      </c>
      <c r="AD4642" s="6" t="str">
        <f t="shared" si="1167"/>
        <v>A3</v>
      </c>
      <c r="AE4642" s="8" t="str">
        <f t="shared" si="1168"/>
        <v/>
      </c>
    </row>
    <row r="4643" spans="1:31" x14ac:dyDescent="0.25">
      <c r="A4643" s="9">
        <v>4772</v>
      </c>
      <c r="B4643" s="10" t="s">
        <v>3995</v>
      </c>
      <c r="C4643" s="10" t="s">
        <v>4310</v>
      </c>
      <c r="D4643" s="10" t="s">
        <v>28</v>
      </c>
      <c r="E4643" s="10" t="s">
        <v>29</v>
      </c>
      <c r="F4643" s="10">
        <v>60</v>
      </c>
      <c r="G4643" s="10" t="s">
        <v>9920</v>
      </c>
      <c r="H4643" s="10" t="s">
        <v>1126</v>
      </c>
      <c r="I4643" s="10" t="s">
        <v>32</v>
      </c>
      <c r="J4643" s="11">
        <v>44081</v>
      </c>
      <c r="K4643" s="10">
        <v>15</v>
      </c>
      <c r="L4643" s="10" t="s">
        <v>52</v>
      </c>
      <c r="M4643" s="12"/>
      <c r="O4643">
        <f t="shared" si="1169"/>
        <v>0</v>
      </c>
      <c r="Q4643" s="9" t="str">
        <f t="shared" si="1154"/>
        <v>4772</v>
      </c>
      <c r="R4643" s="10" t="str">
        <f t="shared" si="1155"/>
        <v>Seth</v>
      </c>
      <c r="S4643" s="10" t="str">
        <f t="shared" si="1156"/>
        <v>Mackey</v>
      </c>
      <c r="T4643" s="10" t="str">
        <f t="shared" si="1157"/>
        <v>Mr</v>
      </c>
      <c r="U4643" s="10" t="str">
        <f t="shared" si="1158"/>
        <v>M</v>
      </c>
      <c r="V4643" s="10" t="str">
        <f t="shared" si="1159"/>
        <v>60</v>
      </c>
      <c r="W4643" s="10" t="str">
        <f t="shared" si="1160"/>
        <v>Vyner Road</v>
      </c>
      <c r="X4643" s="10" t="str">
        <f t="shared" si="1161"/>
        <v>ad</v>
      </c>
      <c r="Y4643" s="10" t="str">
        <f t="shared" si="1162"/>
        <v>Vyner Road</v>
      </c>
      <c r="Z4643" s="10" t="str">
        <f t="shared" si="1163"/>
        <v>Poole</v>
      </c>
      <c r="AA4643" s="10" t="str">
        <f t="shared" si="1164"/>
        <v>WC</v>
      </c>
      <c r="AB4643" s="11" t="str">
        <f t="shared" si="1165"/>
        <v>44081</v>
      </c>
      <c r="AC4643" s="10" t="str">
        <f t="shared" si="1166"/>
        <v>15</v>
      </c>
      <c r="AD4643" s="10" t="str">
        <f t="shared" si="1167"/>
        <v>A1</v>
      </c>
      <c r="AE4643" s="12" t="str">
        <f t="shared" si="1168"/>
        <v/>
      </c>
    </row>
    <row r="4644" spans="1:31" x14ac:dyDescent="0.25">
      <c r="A4644" s="5">
        <v>4773</v>
      </c>
      <c r="B4644" s="6" t="s">
        <v>6379</v>
      </c>
      <c r="C4644" s="6" t="s">
        <v>7226</v>
      </c>
      <c r="D4644" s="6" t="s">
        <v>28</v>
      </c>
      <c r="E4644" s="6" t="s">
        <v>29</v>
      </c>
      <c r="F4644" s="6">
        <v>60</v>
      </c>
      <c r="G4644" s="6" t="s">
        <v>9921</v>
      </c>
      <c r="H4644" s="6" t="s">
        <v>136</v>
      </c>
      <c r="I4644" s="6" t="s">
        <v>291</v>
      </c>
      <c r="J4644" s="7">
        <v>43927</v>
      </c>
      <c r="K4644" s="6">
        <v>63</v>
      </c>
      <c r="L4644" s="6" t="s">
        <v>39</v>
      </c>
      <c r="M4644" s="8"/>
      <c r="O4644">
        <f t="shared" si="1169"/>
        <v>0</v>
      </c>
      <c r="Q4644" s="5" t="str">
        <f t="shared" si="1154"/>
        <v>4773</v>
      </c>
      <c r="R4644" s="6" t="str">
        <f t="shared" si="1155"/>
        <v>Leonard</v>
      </c>
      <c r="S4644" s="6" t="str">
        <f t="shared" si="1156"/>
        <v>Cordero</v>
      </c>
      <c r="T4644" s="6" t="str">
        <f t="shared" si="1157"/>
        <v>Mr</v>
      </c>
      <c r="U4644" s="6" t="str">
        <f t="shared" si="1158"/>
        <v>M</v>
      </c>
      <c r="V4644" s="6" t="str">
        <f t="shared" si="1159"/>
        <v>60</v>
      </c>
      <c r="W4644" s="6" t="str">
        <f t="shared" si="1160"/>
        <v>Waddington Street</v>
      </c>
      <c r="X4644" s="6" t="str">
        <f t="shared" si="1161"/>
        <v>et</v>
      </c>
      <c r="Y4644" s="6" t="str">
        <f t="shared" si="1162"/>
        <v>Waddington Street</v>
      </c>
      <c r="Z4644" s="6" t="str">
        <f t="shared" si="1163"/>
        <v>Kyle</v>
      </c>
      <c r="AA4644" s="6" t="str">
        <f t="shared" si="1164"/>
        <v>HS</v>
      </c>
      <c r="AB4644" s="7" t="str">
        <f t="shared" si="1165"/>
        <v>43927</v>
      </c>
      <c r="AC4644" s="6" t="str">
        <f t="shared" si="1166"/>
        <v>63</v>
      </c>
      <c r="AD4644" s="6" t="str">
        <f t="shared" si="1167"/>
        <v>C1</v>
      </c>
      <c r="AE4644" s="8" t="str">
        <f t="shared" si="1168"/>
        <v/>
      </c>
    </row>
    <row r="4645" spans="1:31" x14ac:dyDescent="0.25">
      <c r="A4645" s="9">
        <v>4774</v>
      </c>
      <c r="B4645" s="10" t="s">
        <v>3687</v>
      </c>
      <c r="C4645" s="10" t="s">
        <v>9434</v>
      </c>
      <c r="D4645" s="10" t="s">
        <v>28</v>
      </c>
      <c r="E4645" s="10" t="s">
        <v>29</v>
      </c>
      <c r="F4645" s="10">
        <v>60</v>
      </c>
      <c r="G4645" s="10" t="s">
        <v>9922</v>
      </c>
      <c r="H4645" s="10" t="s">
        <v>9923</v>
      </c>
      <c r="I4645" s="10" t="s">
        <v>291</v>
      </c>
      <c r="J4645" s="11">
        <v>43997</v>
      </c>
      <c r="K4645" s="10">
        <v>18</v>
      </c>
      <c r="L4645" s="10" t="s">
        <v>68</v>
      </c>
      <c r="M4645" s="12"/>
      <c r="O4645">
        <f t="shared" si="1169"/>
        <v>0</v>
      </c>
      <c r="Q4645" s="9" t="str">
        <f t="shared" si="1154"/>
        <v>4774</v>
      </c>
      <c r="R4645" s="10" t="str">
        <f t="shared" si="1155"/>
        <v>Alva</v>
      </c>
      <c r="S4645" s="10" t="str">
        <f t="shared" si="1156"/>
        <v>Murillo</v>
      </c>
      <c r="T4645" s="10" t="str">
        <f t="shared" si="1157"/>
        <v>Mr</v>
      </c>
      <c r="U4645" s="10" t="str">
        <f t="shared" si="1158"/>
        <v>M</v>
      </c>
      <c r="V4645" s="10" t="str">
        <f t="shared" si="1159"/>
        <v>60</v>
      </c>
      <c r="W4645" s="10" t="str">
        <f t="shared" si="1160"/>
        <v>Waddington Way</v>
      </c>
      <c r="X4645" s="10" t="str">
        <f t="shared" si="1161"/>
        <v>ay</v>
      </c>
      <c r="Y4645" s="10" t="str">
        <f t="shared" si="1162"/>
        <v>Waddington Way</v>
      </c>
      <c r="Z4645" s="10" t="str">
        <f t="shared" si="1163"/>
        <v>Killin</v>
      </c>
      <c r="AA4645" s="10" t="str">
        <f t="shared" si="1164"/>
        <v>HS</v>
      </c>
      <c r="AB4645" s="11" t="str">
        <f t="shared" si="1165"/>
        <v>43997</v>
      </c>
      <c r="AC4645" s="10" t="str">
        <f t="shared" si="1166"/>
        <v>18</v>
      </c>
      <c r="AD4645" s="10" t="str">
        <f t="shared" si="1167"/>
        <v>A2</v>
      </c>
      <c r="AE4645" s="12" t="str">
        <f t="shared" si="1168"/>
        <v/>
      </c>
    </row>
    <row r="4646" spans="1:31" x14ac:dyDescent="0.25">
      <c r="A4646" s="5">
        <v>4775</v>
      </c>
      <c r="B4646" s="6" t="s">
        <v>5391</v>
      </c>
      <c r="C4646" s="6" t="s">
        <v>5527</v>
      </c>
      <c r="D4646" s="6" t="s">
        <v>49</v>
      </c>
      <c r="E4646" s="6" t="s">
        <v>16</v>
      </c>
      <c r="F4646" s="6">
        <v>60</v>
      </c>
      <c r="G4646" s="6" t="s">
        <v>9924</v>
      </c>
      <c r="H4646" s="6" t="s">
        <v>7291</v>
      </c>
      <c r="I4646" s="6" t="s">
        <v>32</v>
      </c>
      <c r="J4646" s="7">
        <v>43570</v>
      </c>
      <c r="K4646" s="6">
        <v>48</v>
      </c>
      <c r="L4646" s="6" t="s">
        <v>68</v>
      </c>
      <c r="M4646" s="8"/>
      <c r="O4646">
        <f t="shared" si="1169"/>
        <v>0</v>
      </c>
      <c r="Q4646" s="5" t="str">
        <f t="shared" si="1154"/>
        <v>4775</v>
      </c>
      <c r="R4646" s="6" t="str">
        <f t="shared" si="1155"/>
        <v>Anabel</v>
      </c>
      <c r="S4646" s="6" t="str">
        <f t="shared" si="1156"/>
        <v>Villegas</v>
      </c>
      <c r="T4646" s="6" t="str">
        <f t="shared" si="1157"/>
        <v>Miss</v>
      </c>
      <c r="U4646" s="6" t="str">
        <f t="shared" si="1158"/>
        <v>F</v>
      </c>
      <c r="V4646" s="6" t="str">
        <f t="shared" si="1159"/>
        <v>60</v>
      </c>
      <c r="W4646" s="6" t="str">
        <f t="shared" si="1160"/>
        <v>Wade House</v>
      </c>
      <c r="X4646" s="6" t="str">
        <f t="shared" si="1161"/>
        <v>se</v>
      </c>
      <c r="Y4646" s="6" t="str">
        <f t="shared" si="1162"/>
        <v>Wade House</v>
      </c>
      <c r="Z4646" s="6" t="str">
        <f t="shared" si="1163"/>
        <v>Stalybridge</v>
      </c>
      <c r="AA4646" s="6" t="str">
        <f t="shared" si="1164"/>
        <v>WC</v>
      </c>
      <c r="AB4646" s="7" t="str">
        <f t="shared" si="1165"/>
        <v>43570</v>
      </c>
      <c r="AC4646" s="6" t="str">
        <f t="shared" si="1166"/>
        <v>48</v>
      </c>
      <c r="AD4646" s="6" t="str">
        <f t="shared" si="1167"/>
        <v>A2</v>
      </c>
      <c r="AE4646" s="8" t="str">
        <f t="shared" si="1168"/>
        <v/>
      </c>
    </row>
    <row r="4647" spans="1:31" x14ac:dyDescent="0.25">
      <c r="A4647" s="5">
        <v>4777</v>
      </c>
      <c r="B4647" s="6" t="s">
        <v>5478</v>
      </c>
      <c r="C4647" s="6" t="s">
        <v>5019</v>
      </c>
      <c r="D4647" s="6" t="s">
        <v>28</v>
      </c>
      <c r="E4647" s="6" t="s">
        <v>29</v>
      </c>
      <c r="F4647" s="6">
        <v>60</v>
      </c>
      <c r="G4647" s="6" t="s">
        <v>9925</v>
      </c>
      <c r="H4647" s="6" t="s">
        <v>1923</v>
      </c>
      <c r="I4647" s="6" t="s">
        <v>32</v>
      </c>
      <c r="J4647" s="7">
        <v>44073</v>
      </c>
      <c r="K4647" s="6">
        <v>25</v>
      </c>
      <c r="L4647" s="6" t="s">
        <v>20</v>
      </c>
      <c r="M4647" s="8"/>
      <c r="O4647">
        <f t="shared" si="1169"/>
        <v>0</v>
      </c>
      <c r="Q4647" s="5" t="str">
        <f t="shared" si="1154"/>
        <v>4777</v>
      </c>
      <c r="R4647" s="6" t="str">
        <f t="shared" si="1155"/>
        <v>Garfield</v>
      </c>
      <c r="S4647" s="6" t="str">
        <f t="shared" si="1156"/>
        <v>Finch</v>
      </c>
      <c r="T4647" s="6" t="str">
        <f t="shared" si="1157"/>
        <v>Mr</v>
      </c>
      <c r="U4647" s="6" t="str">
        <f t="shared" si="1158"/>
        <v>M</v>
      </c>
      <c r="V4647" s="6" t="str">
        <f t="shared" si="1159"/>
        <v>60</v>
      </c>
      <c r="W4647" s="6" t="str">
        <f t="shared" si="1160"/>
        <v>Wadham Avenue</v>
      </c>
      <c r="X4647" s="6" t="str">
        <f t="shared" si="1161"/>
        <v>ue</v>
      </c>
      <c r="Y4647" s="6" t="str">
        <f t="shared" si="1162"/>
        <v>Wadham Avenue</v>
      </c>
      <c r="Z4647" s="6" t="str">
        <f t="shared" si="1163"/>
        <v>Marlow</v>
      </c>
      <c r="AA4647" s="6" t="str">
        <f t="shared" si="1164"/>
        <v>WC</v>
      </c>
      <c r="AB4647" s="7" t="str">
        <f t="shared" si="1165"/>
        <v>44073</v>
      </c>
      <c r="AC4647" s="6" t="str">
        <f t="shared" si="1166"/>
        <v>25</v>
      </c>
      <c r="AD4647" s="6" t="str">
        <f t="shared" si="1167"/>
        <v>B</v>
      </c>
      <c r="AE4647" s="8" t="str">
        <f t="shared" si="1168"/>
        <v/>
      </c>
    </row>
    <row r="4648" spans="1:31" x14ac:dyDescent="0.25">
      <c r="A4648" s="9">
        <v>4778</v>
      </c>
      <c r="B4648" s="10" t="s">
        <v>9926</v>
      </c>
      <c r="C4648" s="10" t="s">
        <v>9927</v>
      </c>
      <c r="D4648" s="10" t="s">
        <v>49</v>
      </c>
      <c r="E4648" s="10" t="s">
        <v>16</v>
      </c>
      <c r="F4648" s="10">
        <v>90</v>
      </c>
      <c r="G4648" s="10" t="s">
        <v>6580</v>
      </c>
      <c r="H4648" s="10" t="s">
        <v>131</v>
      </c>
      <c r="I4648" s="10" t="s">
        <v>122</v>
      </c>
      <c r="J4648" s="11">
        <v>44475</v>
      </c>
      <c r="K4648" s="10">
        <v>51</v>
      </c>
      <c r="L4648" s="10" t="s">
        <v>99</v>
      </c>
      <c r="M4648" s="12"/>
      <c r="O4648">
        <f t="shared" si="1169"/>
        <v>0</v>
      </c>
      <c r="Q4648" s="9" t="str">
        <f t="shared" si="1154"/>
        <v>4778</v>
      </c>
      <c r="R4648" s="10" t="str">
        <f t="shared" si="1155"/>
        <v>Rosann</v>
      </c>
      <c r="S4648" s="10" t="str">
        <f t="shared" si="1156"/>
        <v>Craft</v>
      </c>
      <c r="T4648" s="10" t="str">
        <f t="shared" si="1157"/>
        <v>Miss</v>
      </c>
      <c r="U4648" s="10" t="str">
        <f t="shared" si="1158"/>
        <v>F</v>
      </c>
      <c r="V4648" s="10" t="str">
        <f t="shared" si="1159"/>
        <v>90</v>
      </c>
      <c r="W4648" s="10" t="str">
        <f t="shared" si="1160"/>
        <v>Wadhurst</v>
      </c>
      <c r="X4648" s="10" t="str">
        <f t="shared" si="1161"/>
        <v>st</v>
      </c>
      <c r="Y4648" s="10" t="str">
        <f t="shared" si="1162"/>
        <v>Wadhurst</v>
      </c>
      <c r="Z4648" s="10" t="str">
        <f t="shared" si="1163"/>
        <v>Letchworth Garden City</v>
      </c>
      <c r="AA4648" s="10" t="str">
        <f t="shared" si="1164"/>
        <v>WN</v>
      </c>
      <c r="AB4648" s="11" t="str">
        <f t="shared" si="1165"/>
        <v>44475</v>
      </c>
      <c r="AC4648" s="10" t="str">
        <f t="shared" si="1166"/>
        <v>51</v>
      </c>
      <c r="AD4648" s="10" t="str">
        <f t="shared" si="1167"/>
        <v>E</v>
      </c>
      <c r="AE4648" s="12" t="str">
        <f t="shared" si="1168"/>
        <v/>
      </c>
    </row>
    <row r="4649" spans="1:31" x14ac:dyDescent="0.25">
      <c r="A4649" s="5">
        <v>4779</v>
      </c>
      <c r="B4649" s="6" t="s">
        <v>9928</v>
      </c>
      <c r="C4649" s="6" t="s">
        <v>7657</v>
      </c>
      <c r="D4649" s="6" t="s">
        <v>28</v>
      </c>
      <c r="E4649" s="6" t="s">
        <v>29</v>
      </c>
      <c r="F4649" s="6">
        <v>60</v>
      </c>
      <c r="G4649" s="6" t="s">
        <v>9929</v>
      </c>
      <c r="H4649" s="6" t="s">
        <v>205</v>
      </c>
      <c r="I4649" s="6" t="s">
        <v>206</v>
      </c>
      <c r="J4649" s="7">
        <v>44084</v>
      </c>
      <c r="K4649" s="6">
        <v>44</v>
      </c>
      <c r="L4649" s="6" t="s">
        <v>78</v>
      </c>
      <c r="M4649" s="8"/>
      <c r="O4649">
        <f t="shared" si="1169"/>
        <v>0</v>
      </c>
      <c r="Q4649" s="5" t="str">
        <f t="shared" si="1154"/>
        <v>4779</v>
      </c>
      <c r="R4649" s="6" t="str">
        <f t="shared" si="1155"/>
        <v>Efren</v>
      </c>
      <c r="S4649" s="6" t="str">
        <f t="shared" si="1156"/>
        <v>Santana</v>
      </c>
      <c r="T4649" s="6" t="str">
        <f t="shared" si="1157"/>
        <v>Mr</v>
      </c>
      <c r="U4649" s="6" t="str">
        <f t="shared" si="1158"/>
        <v>M</v>
      </c>
      <c r="V4649" s="6" t="str">
        <f t="shared" si="1159"/>
        <v>60</v>
      </c>
      <c r="W4649" s="6" t="str">
        <f t="shared" si="1160"/>
        <v>Wagners Buildings</v>
      </c>
      <c r="X4649" s="6" t="str">
        <f t="shared" si="1161"/>
        <v>gs</v>
      </c>
      <c r="Y4649" s="6" t="str">
        <f t="shared" si="1162"/>
        <v>Wagners Buildings</v>
      </c>
      <c r="Z4649" s="6" t="str">
        <f t="shared" si="1163"/>
        <v>Chorley</v>
      </c>
      <c r="AA4649" s="6" t="str">
        <f t="shared" si="1164"/>
        <v>DH</v>
      </c>
      <c r="AB4649" s="7" t="str">
        <f t="shared" si="1165"/>
        <v>44084</v>
      </c>
      <c r="AC4649" s="6" t="str">
        <f t="shared" si="1166"/>
        <v>44</v>
      </c>
      <c r="AD4649" s="6" t="str">
        <f t="shared" si="1167"/>
        <v>C2</v>
      </c>
      <c r="AE4649" s="8" t="str">
        <f t="shared" si="1168"/>
        <v/>
      </c>
    </row>
    <row r="4650" spans="1:31" x14ac:dyDescent="0.25">
      <c r="A4650" s="9">
        <v>4780</v>
      </c>
      <c r="B4650" s="10" t="s">
        <v>3451</v>
      </c>
      <c r="C4650" s="10" t="s">
        <v>7490</v>
      </c>
      <c r="D4650" s="10" t="s">
        <v>28</v>
      </c>
      <c r="E4650" s="10" t="s">
        <v>29</v>
      </c>
      <c r="F4650" s="10">
        <v>30</v>
      </c>
      <c r="G4650" s="10" t="s">
        <v>9930</v>
      </c>
      <c r="H4650" s="10" t="s">
        <v>4852</v>
      </c>
      <c r="I4650" s="10" t="s">
        <v>144</v>
      </c>
      <c r="J4650" s="11">
        <v>43532</v>
      </c>
      <c r="K4650" s="10">
        <v>9</v>
      </c>
      <c r="L4650" s="10" t="s">
        <v>39</v>
      </c>
      <c r="M4650" s="12"/>
      <c r="O4650">
        <f t="shared" si="1169"/>
        <v>0</v>
      </c>
      <c r="Q4650" s="9" t="str">
        <f t="shared" si="1154"/>
        <v>4780</v>
      </c>
      <c r="R4650" s="10" t="str">
        <f t="shared" si="1155"/>
        <v>Guillermo</v>
      </c>
      <c r="S4650" s="10" t="str">
        <f t="shared" si="1156"/>
        <v>Sullivan</v>
      </c>
      <c r="T4650" s="10" t="str">
        <f t="shared" si="1157"/>
        <v>Mr</v>
      </c>
      <c r="U4650" s="10" t="str">
        <f t="shared" si="1158"/>
        <v>M</v>
      </c>
      <c r="V4650" s="10" t="str">
        <f t="shared" si="1159"/>
        <v>30</v>
      </c>
      <c r="W4650" s="10" t="str">
        <f t="shared" si="1160"/>
        <v>Wagstaff Buildings</v>
      </c>
      <c r="X4650" s="10" t="str">
        <f t="shared" si="1161"/>
        <v>gs</v>
      </c>
      <c r="Y4650" s="10" t="str">
        <f t="shared" si="1162"/>
        <v>Wagstaff Buildings</v>
      </c>
      <c r="Z4650" s="10" t="str">
        <f t="shared" si="1163"/>
        <v>Hailsham</v>
      </c>
      <c r="AA4650" s="10" t="str">
        <f t="shared" si="1164"/>
        <v>UB</v>
      </c>
      <c r="AB4650" s="11" t="str">
        <f t="shared" si="1165"/>
        <v>43532</v>
      </c>
      <c r="AC4650" s="10" t="str">
        <f t="shared" si="1166"/>
        <v>9</v>
      </c>
      <c r="AD4650" s="10" t="str">
        <f t="shared" si="1167"/>
        <v>C1</v>
      </c>
      <c r="AE4650" s="12" t="str">
        <f t="shared" si="1168"/>
        <v/>
      </c>
    </row>
    <row r="4651" spans="1:31" x14ac:dyDescent="0.25">
      <c r="A4651" s="5">
        <v>4781</v>
      </c>
      <c r="B4651" s="6" t="s">
        <v>4172</v>
      </c>
      <c r="C4651" s="6" t="s">
        <v>9931</v>
      </c>
      <c r="D4651" s="6" t="s">
        <v>28</v>
      </c>
      <c r="E4651" s="6" t="s">
        <v>29</v>
      </c>
      <c r="F4651" s="6">
        <v>60</v>
      </c>
      <c r="G4651" s="6" t="s">
        <v>9932</v>
      </c>
      <c r="H4651" s="6" t="s">
        <v>6271</v>
      </c>
      <c r="I4651" s="6" t="s">
        <v>32</v>
      </c>
      <c r="J4651" s="7">
        <v>44100</v>
      </c>
      <c r="K4651" s="6">
        <v>68</v>
      </c>
      <c r="L4651" s="6" t="s">
        <v>33</v>
      </c>
      <c r="M4651" s="8"/>
      <c r="O4651">
        <f t="shared" si="1169"/>
        <v>0</v>
      </c>
      <c r="Q4651" s="5" t="str">
        <f t="shared" si="1154"/>
        <v>4781</v>
      </c>
      <c r="R4651" s="6" t="str">
        <f t="shared" si="1155"/>
        <v>Ricky</v>
      </c>
      <c r="S4651" s="6" t="str">
        <f t="shared" si="1156"/>
        <v>Villarreal</v>
      </c>
      <c r="T4651" s="6" t="str">
        <f t="shared" si="1157"/>
        <v>Mr</v>
      </c>
      <c r="U4651" s="6" t="str">
        <f t="shared" si="1158"/>
        <v>M</v>
      </c>
      <c r="V4651" s="6" t="str">
        <f t="shared" si="1159"/>
        <v>60</v>
      </c>
      <c r="W4651" s="6" t="str">
        <f t="shared" si="1160"/>
        <v>Wake Street</v>
      </c>
      <c r="X4651" s="6" t="str">
        <f t="shared" si="1161"/>
        <v>et</v>
      </c>
      <c r="Y4651" s="6" t="str">
        <f t="shared" si="1162"/>
        <v>Wake Street</v>
      </c>
      <c r="Z4651" s="6" t="str">
        <f t="shared" si="1163"/>
        <v>Walton On The Naze</v>
      </c>
      <c r="AA4651" s="6" t="str">
        <f t="shared" si="1164"/>
        <v>WC</v>
      </c>
      <c r="AB4651" s="7" t="str">
        <f t="shared" si="1165"/>
        <v>44100</v>
      </c>
      <c r="AC4651" s="6" t="str">
        <f t="shared" si="1166"/>
        <v>68</v>
      </c>
      <c r="AD4651" s="6" t="str">
        <f t="shared" si="1167"/>
        <v>A3</v>
      </c>
      <c r="AE4651" s="8" t="str">
        <f t="shared" si="1168"/>
        <v/>
      </c>
    </row>
    <row r="4652" spans="1:31" x14ac:dyDescent="0.25">
      <c r="A4652" s="9">
        <v>4782</v>
      </c>
      <c r="B4652" s="10" t="s">
        <v>9933</v>
      </c>
      <c r="C4652" s="10" t="s">
        <v>4841</v>
      </c>
      <c r="D4652" s="10" t="s">
        <v>49</v>
      </c>
      <c r="E4652" s="10" t="s">
        <v>16</v>
      </c>
      <c r="F4652" s="10">
        <v>60</v>
      </c>
      <c r="G4652" s="10" t="s">
        <v>9934</v>
      </c>
      <c r="H4652" s="10" t="s">
        <v>7113</v>
      </c>
      <c r="I4652" s="10" t="s">
        <v>291</v>
      </c>
      <c r="J4652" s="11">
        <v>44161</v>
      </c>
      <c r="K4652" s="10">
        <v>80</v>
      </c>
      <c r="L4652" s="10" t="s">
        <v>33</v>
      </c>
      <c r="M4652" s="12"/>
      <c r="O4652">
        <f t="shared" si="1169"/>
        <v>0</v>
      </c>
      <c r="Q4652" s="9" t="str">
        <f t="shared" si="1154"/>
        <v>4782</v>
      </c>
      <c r="R4652" s="10" t="str">
        <f t="shared" si="1155"/>
        <v>Lucinda</v>
      </c>
      <c r="S4652" s="10" t="str">
        <f t="shared" si="1156"/>
        <v>Oliver</v>
      </c>
      <c r="T4652" s="10" t="str">
        <f t="shared" si="1157"/>
        <v>Miss</v>
      </c>
      <c r="U4652" s="10" t="str">
        <f t="shared" si="1158"/>
        <v>F</v>
      </c>
      <c r="V4652" s="10" t="str">
        <f t="shared" si="1159"/>
        <v>60</v>
      </c>
      <c r="W4652" s="10" t="str">
        <f t="shared" si="1160"/>
        <v>Wakefield Place</v>
      </c>
      <c r="X4652" s="10" t="str">
        <f t="shared" si="1161"/>
        <v>ce</v>
      </c>
      <c r="Y4652" s="10" t="str">
        <f t="shared" si="1162"/>
        <v>Wakefield Place</v>
      </c>
      <c r="Z4652" s="10" t="str">
        <f t="shared" si="1163"/>
        <v>Isle Of Islay</v>
      </c>
      <c r="AA4652" s="10" t="str">
        <f t="shared" si="1164"/>
        <v>HS</v>
      </c>
      <c r="AB4652" s="11" t="str">
        <f t="shared" si="1165"/>
        <v>44161</v>
      </c>
      <c r="AC4652" s="10" t="str">
        <f t="shared" si="1166"/>
        <v>80</v>
      </c>
      <c r="AD4652" s="10" t="str">
        <f t="shared" si="1167"/>
        <v>A3</v>
      </c>
      <c r="AE4652" s="12" t="str">
        <f t="shared" si="1168"/>
        <v/>
      </c>
    </row>
    <row r="4653" spans="1:31" x14ac:dyDescent="0.25">
      <c r="A4653" s="5">
        <v>4783</v>
      </c>
      <c r="B4653" s="6" t="s">
        <v>9935</v>
      </c>
      <c r="C4653" s="6" t="s">
        <v>6771</v>
      </c>
      <c r="D4653" s="6" t="s">
        <v>28</v>
      </c>
      <c r="E4653" s="6" t="s">
        <v>29</v>
      </c>
      <c r="F4653" s="6">
        <v>60</v>
      </c>
      <c r="G4653" s="6" t="s">
        <v>9936</v>
      </c>
      <c r="H4653" s="6" t="s">
        <v>1072</v>
      </c>
      <c r="I4653" s="6" t="s">
        <v>1073</v>
      </c>
      <c r="J4653" s="7">
        <v>43698</v>
      </c>
      <c r="K4653" s="6">
        <v>47</v>
      </c>
      <c r="L4653" s="6" t="s">
        <v>68</v>
      </c>
      <c r="M4653" s="8"/>
      <c r="O4653">
        <f t="shared" si="1169"/>
        <v>0</v>
      </c>
      <c r="Q4653" s="5" t="str">
        <f t="shared" si="1154"/>
        <v>4783</v>
      </c>
      <c r="R4653" s="6" t="str">
        <f t="shared" si="1155"/>
        <v>Efrain</v>
      </c>
      <c r="S4653" s="6" t="str">
        <f t="shared" si="1156"/>
        <v>Burke</v>
      </c>
      <c r="T4653" s="6" t="str">
        <f t="shared" si="1157"/>
        <v>Mr</v>
      </c>
      <c r="U4653" s="6" t="str">
        <f t="shared" si="1158"/>
        <v>M</v>
      </c>
      <c r="V4653" s="6" t="str">
        <f t="shared" si="1159"/>
        <v>60</v>
      </c>
      <c r="W4653" s="6" t="str">
        <f t="shared" si="1160"/>
        <v>Wakeham Street</v>
      </c>
      <c r="X4653" s="6" t="str">
        <f t="shared" si="1161"/>
        <v>et</v>
      </c>
      <c r="Y4653" s="6" t="str">
        <f t="shared" si="1162"/>
        <v>Wakeham Street</v>
      </c>
      <c r="Z4653" s="6" t="str">
        <f t="shared" si="1163"/>
        <v>Bacup</v>
      </c>
      <c r="AA4653" s="6" t="str">
        <f t="shared" si="1164"/>
        <v>ME</v>
      </c>
      <c r="AB4653" s="7" t="str">
        <f t="shared" si="1165"/>
        <v>43698</v>
      </c>
      <c r="AC4653" s="6" t="str">
        <f t="shared" si="1166"/>
        <v>47</v>
      </c>
      <c r="AD4653" s="6" t="str">
        <f t="shared" si="1167"/>
        <v>A2</v>
      </c>
      <c r="AE4653" s="8" t="str">
        <f t="shared" si="1168"/>
        <v/>
      </c>
    </row>
    <row r="4654" spans="1:31" x14ac:dyDescent="0.25">
      <c r="A4654" s="9">
        <v>4784</v>
      </c>
      <c r="B4654" s="10" t="s">
        <v>9937</v>
      </c>
      <c r="C4654" s="10" t="s">
        <v>9176</v>
      </c>
      <c r="D4654" s="10" t="s">
        <v>41</v>
      </c>
      <c r="E4654" s="10" t="s">
        <v>16</v>
      </c>
      <c r="F4654" s="10">
        <v>30</v>
      </c>
      <c r="G4654" s="10" t="s">
        <v>9938</v>
      </c>
      <c r="H4654" s="10" t="s">
        <v>3274</v>
      </c>
      <c r="I4654" s="10" t="s">
        <v>32</v>
      </c>
      <c r="J4654" s="11">
        <v>44195</v>
      </c>
      <c r="K4654" s="10">
        <v>8</v>
      </c>
      <c r="L4654" s="10" t="s">
        <v>62</v>
      </c>
      <c r="M4654" s="12"/>
      <c r="O4654">
        <f t="shared" si="1169"/>
        <v>0</v>
      </c>
      <c r="Q4654" s="9" t="str">
        <f t="shared" si="1154"/>
        <v>4784</v>
      </c>
      <c r="R4654" s="10" t="str">
        <f t="shared" si="1155"/>
        <v>Kristi</v>
      </c>
      <c r="S4654" s="10" t="str">
        <f t="shared" si="1156"/>
        <v>Caron</v>
      </c>
      <c r="T4654" s="10" t="str">
        <f t="shared" si="1157"/>
        <v>Ms</v>
      </c>
      <c r="U4654" s="10" t="str">
        <f t="shared" si="1158"/>
        <v>F</v>
      </c>
      <c r="V4654" s="10" t="str">
        <f t="shared" si="1159"/>
        <v>30</v>
      </c>
      <c r="W4654" s="10" t="str">
        <f t="shared" si="1160"/>
        <v>Wakley Street</v>
      </c>
      <c r="X4654" s="10" t="str">
        <f t="shared" si="1161"/>
        <v>et</v>
      </c>
      <c r="Y4654" s="10" t="str">
        <f t="shared" si="1162"/>
        <v>Wakley Street</v>
      </c>
      <c r="Z4654" s="10" t="str">
        <f t="shared" si="1163"/>
        <v>Tyn-Y-Gongl</v>
      </c>
      <c r="AA4654" s="10" t="str">
        <f t="shared" si="1164"/>
        <v>WC</v>
      </c>
      <c r="AB4654" s="11" t="str">
        <f t="shared" si="1165"/>
        <v>44195</v>
      </c>
      <c r="AC4654" s="10" t="str">
        <f t="shared" si="1166"/>
        <v>8</v>
      </c>
      <c r="AD4654" s="10" t="str">
        <f t="shared" si="1167"/>
        <v>C4</v>
      </c>
      <c r="AE4654" s="12" t="str">
        <f t="shared" si="1168"/>
        <v/>
      </c>
    </row>
    <row r="4655" spans="1:31" x14ac:dyDescent="0.25">
      <c r="A4655" s="5">
        <v>4785</v>
      </c>
      <c r="B4655" s="6" t="s">
        <v>3011</v>
      </c>
      <c r="C4655" s="6" t="s">
        <v>7204</v>
      </c>
      <c r="D4655" s="6" t="s">
        <v>28</v>
      </c>
      <c r="E4655" s="6" t="s">
        <v>29</v>
      </c>
      <c r="F4655" s="6">
        <v>30</v>
      </c>
      <c r="G4655" s="6" t="s">
        <v>9939</v>
      </c>
      <c r="H4655" s="6" t="s">
        <v>5380</v>
      </c>
      <c r="I4655" s="6" t="s">
        <v>32</v>
      </c>
      <c r="J4655" s="7">
        <v>44183</v>
      </c>
      <c r="K4655" s="6">
        <v>95</v>
      </c>
      <c r="L4655" s="6" t="s">
        <v>78</v>
      </c>
      <c r="M4655" s="8"/>
      <c r="O4655">
        <f t="shared" si="1169"/>
        <v>0</v>
      </c>
      <c r="Q4655" s="5" t="str">
        <f t="shared" si="1154"/>
        <v>4785</v>
      </c>
      <c r="R4655" s="6" t="str">
        <f t="shared" si="1155"/>
        <v>Jewell</v>
      </c>
      <c r="S4655" s="6" t="str">
        <f t="shared" si="1156"/>
        <v>Suarez</v>
      </c>
      <c r="T4655" s="6" t="str">
        <f t="shared" si="1157"/>
        <v>Mr</v>
      </c>
      <c r="U4655" s="6" t="str">
        <f t="shared" si="1158"/>
        <v>M</v>
      </c>
      <c r="V4655" s="6" t="str">
        <f t="shared" si="1159"/>
        <v>30</v>
      </c>
      <c r="W4655" s="6" t="str">
        <f t="shared" si="1160"/>
        <v>Walberswick Street</v>
      </c>
      <c r="X4655" s="6" t="str">
        <f t="shared" si="1161"/>
        <v>et</v>
      </c>
      <c r="Y4655" s="6" t="str">
        <f t="shared" si="1162"/>
        <v>Walberswick Street</v>
      </c>
      <c r="Z4655" s="6" t="str">
        <f t="shared" si="1163"/>
        <v>Prestonpans</v>
      </c>
      <c r="AA4655" s="6" t="str">
        <f t="shared" si="1164"/>
        <v>WC</v>
      </c>
      <c r="AB4655" s="7" t="str">
        <f t="shared" si="1165"/>
        <v>44183</v>
      </c>
      <c r="AC4655" s="6" t="str">
        <f t="shared" si="1166"/>
        <v>95</v>
      </c>
      <c r="AD4655" s="6" t="str">
        <f t="shared" si="1167"/>
        <v>C2</v>
      </c>
      <c r="AE4655" s="8" t="str">
        <f t="shared" si="1168"/>
        <v/>
      </c>
    </row>
    <row r="4656" spans="1:31" x14ac:dyDescent="0.25">
      <c r="A4656" s="5">
        <v>4787</v>
      </c>
      <c r="B4656" s="6" t="s">
        <v>376</v>
      </c>
      <c r="C4656" s="6" t="s">
        <v>1070</v>
      </c>
      <c r="D4656" s="6" t="s">
        <v>28</v>
      </c>
      <c r="E4656" s="6" t="s">
        <v>29</v>
      </c>
      <c r="F4656" s="6">
        <v>60</v>
      </c>
      <c r="G4656" s="6" t="s">
        <v>9940</v>
      </c>
      <c r="H4656" s="6" t="s">
        <v>1519</v>
      </c>
      <c r="I4656" s="6" t="s">
        <v>171</v>
      </c>
      <c r="J4656" s="7">
        <v>43814</v>
      </c>
      <c r="K4656" s="6">
        <v>3</v>
      </c>
      <c r="L4656" s="6" t="s">
        <v>78</v>
      </c>
      <c r="M4656" s="8"/>
      <c r="O4656">
        <f t="shared" si="1169"/>
        <v>0</v>
      </c>
      <c r="Q4656" s="5" t="str">
        <f t="shared" si="1154"/>
        <v>4787</v>
      </c>
      <c r="R4656" s="6" t="str">
        <f t="shared" si="1155"/>
        <v>Gabriel</v>
      </c>
      <c r="S4656" s="6" t="str">
        <f t="shared" si="1156"/>
        <v>Plummer</v>
      </c>
      <c r="T4656" s="6" t="str">
        <f t="shared" si="1157"/>
        <v>Mr</v>
      </c>
      <c r="U4656" s="6" t="str">
        <f t="shared" si="1158"/>
        <v>M</v>
      </c>
      <c r="V4656" s="6" t="str">
        <f t="shared" si="1159"/>
        <v>60</v>
      </c>
      <c r="W4656" s="6" t="str">
        <f t="shared" si="1160"/>
        <v>Walbutton Road</v>
      </c>
      <c r="X4656" s="6" t="str">
        <f t="shared" si="1161"/>
        <v>ad</v>
      </c>
      <c r="Y4656" s="6" t="str">
        <f t="shared" si="1162"/>
        <v>Walbutton Road</v>
      </c>
      <c r="Z4656" s="6" t="str">
        <f t="shared" si="1163"/>
        <v>Clacton-On-Sea</v>
      </c>
      <c r="AA4656" s="6" t="str">
        <f t="shared" si="1164"/>
        <v>PR</v>
      </c>
      <c r="AB4656" s="7" t="str">
        <f t="shared" si="1165"/>
        <v>43814</v>
      </c>
      <c r="AC4656" s="6" t="str">
        <f t="shared" si="1166"/>
        <v>3</v>
      </c>
      <c r="AD4656" s="6" t="str">
        <f t="shared" si="1167"/>
        <v>C2</v>
      </c>
      <c r="AE4656" s="8" t="str">
        <f t="shared" si="1168"/>
        <v/>
      </c>
    </row>
    <row r="4657" spans="1:31" x14ac:dyDescent="0.25">
      <c r="A4657" s="9">
        <v>4788</v>
      </c>
      <c r="B4657" s="10" t="s">
        <v>9941</v>
      </c>
      <c r="C4657" s="10" t="s">
        <v>3588</v>
      </c>
      <c r="D4657" s="10" t="s">
        <v>49</v>
      </c>
      <c r="E4657" s="10" t="s">
        <v>16</v>
      </c>
      <c r="F4657" s="10">
        <v>30</v>
      </c>
      <c r="G4657" s="10" t="s">
        <v>9942</v>
      </c>
      <c r="H4657" s="10" t="s">
        <v>408</v>
      </c>
      <c r="I4657" s="10" t="s">
        <v>185</v>
      </c>
      <c r="J4657" s="11">
        <v>44193</v>
      </c>
      <c r="K4657" s="10">
        <v>86</v>
      </c>
      <c r="L4657" s="10" t="s">
        <v>33</v>
      </c>
      <c r="M4657" s="12"/>
      <c r="O4657">
        <f t="shared" si="1169"/>
        <v>0</v>
      </c>
      <c r="Q4657" s="9" t="str">
        <f t="shared" si="1154"/>
        <v>4788</v>
      </c>
      <c r="R4657" s="10" t="str">
        <f t="shared" si="1155"/>
        <v>Melania</v>
      </c>
      <c r="S4657" s="10" t="str">
        <f t="shared" si="1156"/>
        <v>Sanchez</v>
      </c>
      <c r="T4657" s="10" t="str">
        <f t="shared" si="1157"/>
        <v>Miss</v>
      </c>
      <c r="U4657" s="10" t="str">
        <f t="shared" si="1158"/>
        <v>F</v>
      </c>
      <c r="V4657" s="10" t="str">
        <f t="shared" si="1159"/>
        <v>30</v>
      </c>
      <c r="W4657" s="10" t="str">
        <f t="shared" si="1160"/>
        <v>Walcombe Avenue</v>
      </c>
      <c r="X4657" s="10" t="str">
        <f t="shared" si="1161"/>
        <v>ue</v>
      </c>
      <c r="Y4657" s="10" t="str">
        <f t="shared" si="1162"/>
        <v>Walcombe Avenue</v>
      </c>
      <c r="Z4657" s="10" t="str">
        <f t="shared" si="1163"/>
        <v>Essex</v>
      </c>
      <c r="AA4657" s="10" t="str">
        <f t="shared" si="1164"/>
        <v>HX</v>
      </c>
      <c r="AB4657" s="11" t="str">
        <f t="shared" si="1165"/>
        <v>44193</v>
      </c>
      <c r="AC4657" s="10" t="str">
        <f t="shared" si="1166"/>
        <v>86</v>
      </c>
      <c r="AD4657" s="10" t="str">
        <f t="shared" si="1167"/>
        <v>A3</v>
      </c>
      <c r="AE4657" s="12" t="str">
        <f t="shared" si="1168"/>
        <v/>
      </c>
    </row>
    <row r="4658" spans="1:31" x14ac:dyDescent="0.25">
      <c r="A4658" s="5">
        <v>4789</v>
      </c>
      <c r="B4658" s="6" t="s">
        <v>9943</v>
      </c>
      <c r="C4658" s="6" t="s">
        <v>1741</v>
      </c>
      <c r="D4658" s="6" t="s">
        <v>49</v>
      </c>
      <c r="E4658" s="6" t="s">
        <v>16</v>
      </c>
      <c r="F4658" s="6">
        <v>90</v>
      </c>
      <c r="G4658" s="6" t="s">
        <v>9944</v>
      </c>
      <c r="H4658" s="6" t="s">
        <v>6355</v>
      </c>
      <c r="I4658" s="6" t="s">
        <v>162</v>
      </c>
      <c r="J4658" s="7">
        <v>43977</v>
      </c>
      <c r="K4658" s="6">
        <v>46</v>
      </c>
      <c r="L4658" s="6" t="s">
        <v>68</v>
      </c>
      <c r="M4658" s="8"/>
      <c r="O4658">
        <f t="shared" si="1169"/>
        <v>0</v>
      </c>
      <c r="Q4658" s="5" t="str">
        <f t="shared" si="1154"/>
        <v>4789</v>
      </c>
      <c r="R4658" s="6" t="str">
        <f t="shared" si="1155"/>
        <v>Lucila</v>
      </c>
      <c r="S4658" s="6" t="str">
        <f t="shared" si="1156"/>
        <v>Kirkpatrick</v>
      </c>
      <c r="T4658" s="6" t="str">
        <f t="shared" si="1157"/>
        <v>Miss</v>
      </c>
      <c r="U4658" s="6" t="str">
        <f t="shared" si="1158"/>
        <v>F</v>
      </c>
      <c r="V4658" s="6" t="str">
        <f t="shared" si="1159"/>
        <v>90</v>
      </c>
      <c r="W4658" s="6" t="str">
        <f t="shared" si="1160"/>
        <v>Waldeck Grove</v>
      </c>
      <c r="X4658" s="6" t="str">
        <f t="shared" si="1161"/>
        <v>ve</v>
      </c>
      <c r="Y4658" s="6" t="str">
        <f t="shared" si="1162"/>
        <v>Waldeck Grove</v>
      </c>
      <c r="Z4658" s="6" t="str">
        <f t="shared" si="1163"/>
        <v>Alness</v>
      </c>
      <c r="AA4658" s="6" t="str">
        <f t="shared" si="1164"/>
        <v>FK</v>
      </c>
      <c r="AB4658" s="7" t="str">
        <f t="shared" si="1165"/>
        <v>43977</v>
      </c>
      <c r="AC4658" s="6" t="str">
        <f t="shared" si="1166"/>
        <v>46</v>
      </c>
      <c r="AD4658" s="6" t="str">
        <f t="shared" si="1167"/>
        <v>A2</v>
      </c>
      <c r="AE4658" s="8" t="str">
        <f t="shared" si="1168"/>
        <v/>
      </c>
    </row>
    <row r="4659" spans="1:31" x14ac:dyDescent="0.25">
      <c r="A4659" s="9">
        <v>4790</v>
      </c>
      <c r="B4659" s="10" t="s">
        <v>9945</v>
      </c>
      <c r="C4659" s="10" t="s">
        <v>3163</v>
      </c>
      <c r="D4659" s="10" t="s">
        <v>15</v>
      </c>
      <c r="E4659" s="10" t="s">
        <v>16</v>
      </c>
      <c r="F4659" s="10">
        <v>30</v>
      </c>
      <c r="G4659" s="10" t="s">
        <v>9946</v>
      </c>
      <c r="H4659" s="10" t="s">
        <v>4285</v>
      </c>
      <c r="I4659" s="10" t="s">
        <v>32</v>
      </c>
      <c r="J4659" s="11">
        <v>43959</v>
      </c>
      <c r="K4659" s="10">
        <v>94</v>
      </c>
      <c r="L4659" s="10" t="s">
        <v>20</v>
      </c>
      <c r="M4659" s="12"/>
      <c r="O4659">
        <f t="shared" si="1169"/>
        <v>0</v>
      </c>
      <c r="Q4659" s="9" t="str">
        <f t="shared" si="1154"/>
        <v>4790</v>
      </c>
      <c r="R4659" s="10" t="str">
        <f t="shared" si="1155"/>
        <v>Sadie</v>
      </c>
      <c r="S4659" s="10" t="str">
        <f t="shared" si="1156"/>
        <v>Parra</v>
      </c>
      <c r="T4659" s="10" t="str">
        <f t="shared" si="1157"/>
        <v>Mrs</v>
      </c>
      <c r="U4659" s="10" t="str">
        <f t="shared" si="1158"/>
        <v>F</v>
      </c>
      <c r="V4659" s="10" t="str">
        <f t="shared" si="1159"/>
        <v>30</v>
      </c>
      <c r="W4659" s="10" t="str">
        <f t="shared" si="1160"/>
        <v>Walden Way</v>
      </c>
      <c r="X4659" s="10" t="str">
        <f t="shared" si="1161"/>
        <v>ay</v>
      </c>
      <c r="Y4659" s="10" t="str">
        <f t="shared" si="1162"/>
        <v>Walden Way</v>
      </c>
      <c r="Z4659" s="10" t="str">
        <f t="shared" si="1163"/>
        <v>St. Bees</v>
      </c>
      <c r="AA4659" s="10" t="str">
        <f t="shared" si="1164"/>
        <v>WC</v>
      </c>
      <c r="AB4659" s="11" t="str">
        <f t="shared" si="1165"/>
        <v>43959</v>
      </c>
      <c r="AC4659" s="10" t="str">
        <f t="shared" si="1166"/>
        <v>94</v>
      </c>
      <c r="AD4659" s="10" t="str">
        <f t="shared" si="1167"/>
        <v>B</v>
      </c>
      <c r="AE4659" s="12" t="str">
        <f t="shared" si="1168"/>
        <v/>
      </c>
    </row>
    <row r="4660" spans="1:31" x14ac:dyDescent="0.25">
      <c r="A4660" s="9">
        <v>4792</v>
      </c>
      <c r="B4660" s="10" t="s">
        <v>220</v>
      </c>
      <c r="C4660" s="10" t="s">
        <v>3811</v>
      </c>
      <c r="D4660" s="10" t="s">
        <v>28</v>
      </c>
      <c r="E4660" s="10" t="s">
        <v>29</v>
      </c>
      <c r="F4660" s="10">
        <v>30</v>
      </c>
      <c r="G4660" s="10" t="s">
        <v>9947</v>
      </c>
      <c r="H4660" s="10" t="s">
        <v>46</v>
      </c>
      <c r="I4660" s="10" t="s">
        <v>25</v>
      </c>
      <c r="J4660" s="11">
        <v>44496</v>
      </c>
      <c r="K4660" s="10">
        <v>51</v>
      </c>
      <c r="L4660" s="10" t="s">
        <v>157</v>
      </c>
      <c r="M4660" s="12"/>
      <c r="O4660">
        <f t="shared" si="1169"/>
        <v>0</v>
      </c>
      <c r="Q4660" s="9" t="str">
        <f t="shared" si="1154"/>
        <v>4792</v>
      </c>
      <c r="R4660" s="10" t="str">
        <f t="shared" si="1155"/>
        <v>Otto</v>
      </c>
      <c r="S4660" s="10" t="str">
        <f t="shared" si="1156"/>
        <v>Burroughs</v>
      </c>
      <c r="T4660" s="10" t="str">
        <f t="shared" si="1157"/>
        <v>Mr</v>
      </c>
      <c r="U4660" s="10" t="str">
        <f t="shared" si="1158"/>
        <v>M</v>
      </c>
      <c r="V4660" s="10" t="str">
        <f t="shared" si="1159"/>
        <v>30</v>
      </c>
      <c r="W4660" s="10" t="str">
        <f t="shared" si="1160"/>
        <v>Walham Rise</v>
      </c>
      <c r="X4660" s="10" t="str">
        <f t="shared" si="1161"/>
        <v>se</v>
      </c>
      <c r="Y4660" s="10" t="str">
        <f t="shared" si="1162"/>
        <v>Walham Rise</v>
      </c>
      <c r="Z4660" s="10" t="str">
        <f t="shared" si="1163"/>
        <v>Ilfracombe</v>
      </c>
      <c r="AA4660" s="10" t="str">
        <f t="shared" si="1164"/>
        <v>HG</v>
      </c>
      <c r="AB4660" s="11" t="str">
        <f t="shared" si="1165"/>
        <v>44496</v>
      </c>
      <c r="AC4660" s="10" t="str">
        <f t="shared" si="1166"/>
        <v>51</v>
      </c>
      <c r="AD4660" s="10" t="str">
        <f t="shared" si="1167"/>
        <v>C3</v>
      </c>
      <c r="AE4660" s="12" t="str">
        <f t="shared" si="1168"/>
        <v/>
      </c>
    </row>
    <row r="4661" spans="1:31" x14ac:dyDescent="0.25">
      <c r="A4661" s="5">
        <v>4793</v>
      </c>
      <c r="B4661" s="6" t="s">
        <v>2772</v>
      </c>
      <c r="C4661" s="6" t="s">
        <v>2185</v>
      </c>
      <c r="D4661" s="6" t="s">
        <v>49</v>
      </c>
      <c r="E4661" s="6" t="s">
        <v>16</v>
      </c>
      <c r="F4661" s="6">
        <v>60</v>
      </c>
      <c r="G4661" s="6" t="s">
        <v>9948</v>
      </c>
      <c r="H4661" s="6" t="s">
        <v>4072</v>
      </c>
      <c r="I4661" s="6" t="s">
        <v>238</v>
      </c>
      <c r="J4661" s="7">
        <v>44524</v>
      </c>
      <c r="K4661" s="6">
        <v>79</v>
      </c>
      <c r="L4661" s="6" t="s">
        <v>52</v>
      </c>
      <c r="M4661" s="8"/>
      <c r="O4661">
        <f t="shared" si="1169"/>
        <v>0</v>
      </c>
      <c r="Q4661" s="5" t="str">
        <f t="shared" si="1154"/>
        <v>4793</v>
      </c>
      <c r="R4661" s="6" t="str">
        <f t="shared" si="1155"/>
        <v>Thanh</v>
      </c>
      <c r="S4661" s="6" t="str">
        <f t="shared" si="1156"/>
        <v>Levine</v>
      </c>
      <c r="T4661" s="6" t="str">
        <f t="shared" si="1157"/>
        <v>Miss</v>
      </c>
      <c r="U4661" s="6" t="str">
        <f t="shared" si="1158"/>
        <v>F</v>
      </c>
      <c r="V4661" s="6" t="str">
        <f t="shared" si="1159"/>
        <v>60</v>
      </c>
      <c r="W4661" s="6" t="str">
        <f t="shared" si="1160"/>
        <v>Wallaces Yard</v>
      </c>
      <c r="X4661" s="6" t="str">
        <f t="shared" si="1161"/>
        <v>rd</v>
      </c>
      <c r="Y4661" s="6" t="str">
        <f t="shared" si="1162"/>
        <v>Wallaces Yard</v>
      </c>
      <c r="Z4661" s="6" t="str">
        <f t="shared" si="1163"/>
        <v>Cheadle</v>
      </c>
      <c r="AA4661" s="6" t="str">
        <f t="shared" si="1164"/>
        <v>CR</v>
      </c>
      <c r="AB4661" s="7" t="str">
        <f t="shared" si="1165"/>
        <v>44524</v>
      </c>
      <c r="AC4661" s="6" t="str">
        <f t="shared" si="1166"/>
        <v>79</v>
      </c>
      <c r="AD4661" s="6" t="str">
        <f t="shared" si="1167"/>
        <v>A1</v>
      </c>
      <c r="AE4661" s="8" t="str">
        <f t="shared" si="1168"/>
        <v/>
      </c>
    </row>
    <row r="4662" spans="1:31" x14ac:dyDescent="0.25">
      <c r="A4662" s="9">
        <v>4794</v>
      </c>
      <c r="B4662" s="10" t="s">
        <v>9392</v>
      </c>
      <c r="C4662" s="10" t="s">
        <v>70</v>
      </c>
      <c r="D4662" s="10" t="s">
        <v>15</v>
      </c>
      <c r="E4662" s="10" t="s">
        <v>16</v>
      </c>
      <c r="F4662" s="10">
        <v>30</v>
      </c>
      <c r="G4662" s="10" t="s">
        <v>9949</v>
      </c>
      <c r="H4662" s="10" t="s">
        <v>5562</v>
      </c>
      <c r="I4662" s="10" t="s">
        <v>185</v>
      </c>
      <c r="J4662" s="11">
        <v>43786</v>
      </c>
      <c r="K4662" s="10">
        <v>4</v>
      </c>
      <c r="L4662" s="10" t="s">
        <v>44</v>
      </c>
      <c r="M4662" s="12"/>
      <c r="O4662">
        <f t="shared" si="1169"/>
        <v>0</v>
      </c>
      <c r="Q4662" s="9" t="str">
        <f t="shared" si="1154"/>
        <v>4794</v>
      </c>
      <c r="R4662" s="10" t="str">
        <f t="shared" si="1155"/>
        <v>Joeann</v>
      </c>
      <c r="S4662" s="10" t="str">
        <f t="shared" si="1156"/>
        <v>Clark</v>
      </c>
      <c r="T4662" s="10" t="str">
        <f t="shared" si="1157"/>
        <v>Mrs</v>
      </c>
      <c r="U4662" s="10" t="str">
        <f t="shared" si="1158"/>
        <v>F</v>
      </c>
      <c r="V4662" s="10" t="str">
        <f t="shared" si="1159"/>
        <v>30</v>
      </c>
      <c r="W4662" s="10" t="str">
        <f t="shared" si="1160"/>
        <v>Wallgrave Terrace</v>
      </c>
      <c r="X4662" s="10" t="str">
        <f t="shared" si="1161"/>
        <v>ce</v>
      </c>
      <c r="Y4662" s="10" t="str">
        <f t="shared" si="1162"/>
        <v>Wallgrave Terrace</v>
      </c>
      <c r="Z4662" s="10" t="str">
        <f t="shared" si="1163"/>
        <v>Fairbourne</v>
      </c>
      <c r="AA4662" s="10" t="str">
        <f t="shared" si="1164"/>
        <v>HX</v>
      </c>
      <c r="AB4662" s="11" t="str">
        <f t="shared" si="1165"/>
        <v>43786</v>
      </c>
      <c r="AC4662" s="10" t="str">
        <f t="shared" si="1166"/>
        <v>4</v>
      </c>
      <c r="AD4662" s="10" t="str">
        <f t="shared" si="1167"/>
        <v>D</v>
      </c>
      <c r="AE4662" s="12" t="str">
        <f t="shared" si="1168"/>
        <v/>
      </c>
    </row>
    <row r="4663" spans="1:31" x14ac:dyDescent="0.25">
      <c r="A4663" s="5">
        <v>4795</v>
      </c>
      <c r="B4663" s="6" t="s">
        <v>2689</v>
      </c>
      <c r="C4663" s="6" t="s">
        <v>4479</v>
      </c>
      <c r="D4663" s="6" t="s">
        <v>28</v>
      </c>
      <c r="E4663" s="6" t="s">
        <v>29</v>
      </c>
      <c r="F4663" s="6">
        <v>60</v>
      </c>
      <c r="G4663" s="6" t="s">
        <v>9950</v>
      </c>
      <c r="H4663" s="6" t="s">
        <v>1919</v>
      </c>
      <c r="I4663" s="6" t="s">
        <v>98</v>
      </c>
      <c r="J4663" s="7">
        <v>44436</v>
      </c>
      <c r="K4663" s="6">
        <v>26</v>
      </c>
      <c r="L4663" s="6" t="s">
        <v>78</v>
      </c>
      <c r="M4663" s="8"/>
      <c r="O4663">
        <f t="shared" si="1169"/>
        <v>0</v>
      </c>
      <c r="Q4663" s="5" t="str">
        <f t="shared" si="1154"/>
        <v>4795</v>
      </c>
      <c r="R4663" s="6" t="str">
        <f t="shared" si="1155"/>
        <v>Wilmer</v>
      </c>
      <c r="S4663" s="6" t="str">
        <f t="shared" si="1156"/>
        <v>Schmitt</v>
      </c>
      <c r="T4663" s="6" t="str">
        <f t="shared" si="1157"/>
        <v>Mr</v>
      </c>
      <c r="U4663" s="6" t="str">
        <f t="shared" si="1158"/>
        <v>M</v>
      </c>
      <c r="V4663" s="6" t="str">
        <f t="shared" si="1159"/>
        <v>60</v>
      </c>
      <c r="W4663" s="6" t="str">
        <f t="shared" si="1160"/>
        <v>Walls Terrace</v>
      </c>
      <c r="X4663" s="6" t="str">
        <f t="shared" si="1161"/>
        <v>ce</v>
      </c>
      <c r="Y4663" s="6" t="str">
        <f t="shared" si="1162"/>
        <v>Walls Terrace</v>
      </c>
      <c r="Z4663" s="6" t="str">
        <f t="shared" si="1163"/>
        <v>Boncath</v>
      </c>
      <c r="AA4663" s="6" t="str">
        <f t="shared" si="1164"/>
        <v>BL</v>
      </c>
      <c r="AB4663" s="7" t="str">
        <f t="shared" si="1165"/>
        <v>44436</v>
      </c>
      <c r="AC4663" s="6" t="str">
        <f t="shared" si="1166"/>
        <v>26</v>
      </c>
      <c r="AD4663" s="6" t="str">
        <f t="shared" si="1167"/>
        <v>C2</v>
      </c>
      <c r="AE4663" s="8" t="str">
        <f t="shared" si="1168"/>
        <v/>
      </c>
    </row>
    <row r="4664" spans="1:31" x14ac:dyDescent="0.25">
      <c r="A4664" s="9">
        <v>4796</v>
      </c>
      <c r="B4664" s="10" t="s">
        <v>1637</v>
      </c>
      <c r="C4664" s="10" t="s">
        <v>414</v>
      </c>
      <c r="D4664" s="10" t="s">
        <v>15</v>
      </c>
      <c r="E4664" s="10" t="s">
        <v>16</v>
      </c>
      <c r="F4664" s="10">
        <v>90</v>
      </c>
      <c r="G4664" s="10" t="s">
        <v>9951</v>
      </c>
      <c r="H4664" s="10" t="s">
        <v>4015</v>
      </c>
      <c r="I4664" s="10" t="s">
        <v>32</v>
      </c>
      <c r="J4664" s="11">
        <v>43731</v>
      </c>
      <c r="K4664" s="10">
        <v>65</v>
      </c>
      <c r="L4664" s="10" t="s">
        <v>99</v>
      </c>
      <c r="M4664" s="12"/>
      <c r="O4664">
        <f t="shared" si="1169"/>
        <v>0</v>
      </c>
      <c r="Q4664" s="9" t="str">
        <f t="shared" si="1154"/>
        <v>4796</v>
      </c>
      <c r="R4664" s="10" t="str">
        <f t="shared" si="1155"/>
        <v>Alleen</v>
      </c>
      <c r="S4664" s="10" t="str">
        <f t="shared" si="1156"/>
        <v>Beatty</v>
      </c>
      <c r="T4664" s="10" t="str">
        <f t="shared" si="1157"/>
        <v>Mrs</v>
      </c>
      <c r="U4664" s="10" t="str">
        <f t="shared" si="1158"/>
        <v>F</v>
      </c>
      <c r="V4664" s="10" t="str">
        <f t="shared" si="1159"/>
        <v>90</v>
      </c>
      <c r="W4664" s="10" t="str">
        <f t="shared" si="1160"/>
        <v>Wallside</v>
      </c>
      <c r="X4664" s="10" t="str">
        <f t="shared" si="1161"/>
        <v>de</v>
      </c>
      <c r="Y4664" s="10" t="str">
        <f t="shared" si="1162"/>
        <v>Wallside</v>
      </c>
      <c r="Z4664" s="10" t="str">
        <f t="shared" si="1163"/>
        <v>Ringwood</v>
      </c>
      <c r="AA4664" s="10" t="str">
        <f t="shared" si="1164"/>
        <v>WC</v>
      </c>
      <c r="AB4664" s="11" t="str">
        <f t="shared" si="1165"/>
        <v>43731</v>
      </c>
      <c r="AC4664" s="10" t="str">
        <f t="shared" si="1166"/>
        <v>65</v>
      </c>
      <c r="AD4664" s="10" t="str">
        <f t="shared" si="1167"/>
        <v>E</v>
      </c>
      <c r="AE4664" s="12" t="str">
        <f t="shared" si="1168"/>
        <v/>
      </c>
    </row>
    <row r="4665" spans="1:31" x14ac:dyDescent="0.25">
      <c r="A4665" s="5">
        <v>4797</v>
      </c>
      <c r="B4665" s="6" t="s">
        <v>9952</v>
      </c>
      <c r="C4665" s="6" t="s">
        <v>3600</v>
      </c>
      <c r="D4665" s="6" t="s">
        <v>41</v>
      </c>
      <c r="E4665" s="6" t="s">
        <v>288</v>
      </c>
      <c r="F4665" s="6">
        <v>90</v>
      </c>
      <c r="G4665" s="6" t="s">
        <v>9953</v>
      </c>
      <c r="H4665" s="6" t="s">
        <v>4662</v>
      </c>
      <c r="I4665" s="6" t="s">
        <v>881</v>
      </c>
      <c r="J4665" s="7">
        <v>44248</v>
      </c>
      <c r="K4665" s="6">
        <v>22</v>
      </c>
      <c r="L4665" s="6" t="s">
        <v>99</v>
      </c>
      <c r="M4665" s="8"/>
      <c r="O4665">
        <f t="shared" si="1169"/>
        <v>0</v>
      </c>
      <c r="Q4665" s="5" t="str">
        <f t="shared" si="1154"/>
        <v>4797</v>
      </c>
      <c r="R4665" s="6" t="str">
        <f t="shared" si="1155"/>
        <v>Camille</v>
      </c>
      <c r="S4665" s="6" t="str">
        <f t="shared" si="1156"/>
        <v>Ziegler</v>
      </c>
      <c r="T4665" s="6" t="str">
        <f t="shared" si="1157"/>
        <v>Ms</v>
      </c>
      <c r="U4665" s="6" t="str">
        <f t="shared" si="1158"/>
        <v>F</v>
      </c>
      <c r="V4665" s="6" t="str">
        <f t="shared" si="1159"/>
        <v>90</v>
      </c>
      <c r="W4665" s="6" t="str">
        <f t="shared" si="1160"/>
        <v>Walmer Gardens</v>
      </c>
      <c r="X4665" s="6" t="str">
        <f t="shared" si="1161"/>
        <v>ns</v>
      </c>
      <c r="Y4665" s="6" t="str">
        <f t="shared" si="1162"/>
        <v>Walmer Gardens</v>
      </c>
      <c r="Z4665" s="6" t="str">
        <f t="shared" si="1163"/>
        <v>Innerleithen</v>
      </c>
      <c r="AA4665" s="6" t="str">
        <f t="shared" si="1164"/>
        <v>LS</v>
      </c>
      <c r="AB4665" s="7" t="str">
        <f t="shared" si="1165"/>
        <v>44248</v>
      </c>
      <c r="AC4665" s="6" t="str">
        <f t="shared" si="1166"/>
        <v>22</v>
      </c>
      <c r="AD4665" s="6" t="str">
        <f t="shared" si="1167"/>
        <v>E</v>
      </c>
      <c r="AE4665" s="8" t="str">
        <f t="shared" si="1168"/>
        <v/>
      </c>
    </row>
    <row r="4666" spans="1:31" x14ac:dyDescent="0.25">
      <c r="A4666" s="9">
        <v>4798</v>
      </c>
      <c r="B4666" s="10" t="s">
        <v>2285</v>
      </c>
      <c r="C4666" s="10" t="s">
        <v>4706</v>
      </c>
      <c r="D4666" s="10" t="s">
        <v>15</v>
      </c>
      <c r="E4666" s="10" t="s">
        <v>16</v>
      </c>
      <c r="F4666" s="10">
        <v>90</v>
      </c>
      <c r="G4666" s="10" t="s">
        <v>9954</v>
      </c>
      <c r="H4666" s="10" t="s">
        <v>7747</v>
      </c>
      <c r="I4666" s="10" t="s">
        <v>32</v>
      </c>
      <c r="J4666" s="11">
        <v>43833</v>
      </c>
      <c r="K4666" s="10">
        <v>63</v>
      </c>
      <c r="L4666" s="10" t="s">
        <v>68</v>
      </c>
      <c r="M4666" s="12"/>
      <c r="O4666">
        <f t="shared" si="1169"/>
        <v>0</v>
      </c>
      <c r="Q4666" s="9" t="str">
        <f t="shared" si="1154"/>
        <v>4798</v>
      </c>
      <c r="R4666" s="10" t="str">
        <f t="shared" si="1155"/>
        <v>Rosalyn</v>
      </c>
      <c r="S4666" s="10" t="str">
        <f t="shared" si="1156"/>
        <v>Parks</v>
      </c>
      <c r="T4666" s="10" t="str">
        <f t="shared" si="1157"/>
        <v>Mrs</v>
      </c>
      <c r="U4666" s="10" t="str">
        <f t="shared" si="1158"/>
        <v>F</v>
      </c>
      <c r="V4666" s="10" t="str">
        <f t="shared" si="1159"/>
        <v>90</v>
      </c>
      <c r="W4666" s="10" t="str">
        <f t="shared" si="1160"/>
        <v>Walmer Place</v>
      </c>
      <c r="X4666" s="10" t="str">
        <f t="shared" si="1161"/>
        <v>ce</v>
      </c>
      <c r="Y4666" s="10" t="str">
        <f t="shared" si="1162"/>
        <v>Walmer Place</v>
      </c>
      <c r="Z4666" s="10" t="str">
        <f t="shared" si="1163"/>
        <v>Portstewart</v>
      </c>
      <c r="AA4666" s="10" t="str">
        <f t="shared" si="1164"/>
        <v>WC</v>
      </c>
      <c r="AB4666" s="11" t="str">
        <f t="shared" si="1165"/>
        <v>43833</v>
      </c>
      <c r="AC4666" s="10" t="str">
        <f t="shared" si="1166"/>
        <v>63</v>
      </c>
      <c r="AD4666" s="10" t="str">
        <f t="shared" si="1167"/>
        <v>A2</v>
      </c>
      <c r="AE4666" s="12" t="str">
        <f t="shared" si="1168"/>
        <v/>
      </c>
    </row>
    <row r="4667" spans="1:31" x14ac:dyDescent="0.25">
      <c r="A4667" s="5">
        <v>4799</v>
      </c>
      <c r="B4667" s="6" t="s">
        <v>4786</v>
      </c>
      <c r="C4667" s="6" t="s">
        <v>2379</v>
      </c>
      <c r="D4667" s="6" t="s">
        <v>15</v>
      </c>
      <c r="E4667" s="6" t="s">
        <v>16</v>
      </c>
      <c r="F4667" s="6">
        <v>30</v>
      </c>
      <c r="G4667" s="6" t="s">
        <v>9955</v>
      </c>
      <c r="H4667" s="6" t="s">
        <v>5148</v>
      </c>
      <c r="I4667" s="6" t="s">
        <v>32</v>
      </c>
      <c r="J4667" s="7">
        <v>44038</v>
      </c>
      <c r="K4667" s="6">
        <v>66</v>
      </c>
      <c r="L4667" s="6" t="s">
        <v>39</v>
      </c>
      <c r="M4667" s="8"/>
      <c r="O4667">
        <f t="shared" si="1169"/>
        <v>0</v>
      </c>
      <c r="Q4667" s="5" t="str">
        <f t="shared" si="1154"/>
        <v>4799</v>
      </c>
      <c r="R4667" s="6" t="str">
        <f t="shared" si="1155"/>
        <v>Harriett</v>
      </c>
      <c r="S4667" s="6" t="str">
        <f t="shared" si="1156"/>
        <v>Landry</v>
      </c>
      <c r="T4667" s="6" t="str">
        <f t="shared" si="1157"/>
        <v>Mrs</v>
      </c>
      <c r="U4667" s="6" t="str">
        <f t="shared" si="1158"/>
        <v>F</v>
      </c>
      <c r="V4667" s="6" t="str">
        <f t="shared" si="1159"/>
        <v>30</v>
      </c>
      <c r="W4667" s="6" t="str">
        <f t="shared" si="1160"/>
        <v>Walnut Court</v>
      </c>
      <c r="X4667" s="6" t="str">
        <f t="shared" si="1161"/>
        <v>rt</v>
      </c>
      <c r="Y4667" s="6" t="str">
        <f t="shared" si="1162"/>
        <v>Walnut Court</v>
      </c>
      <c r="Z4667" s="6" t="str">
        <f t="shared" si="1163"/>
        <v>Strabane</v>
      </c>
      <c r="AA4667" s="6" t="str">
        <f t="shared" si="1164"/>
        <v>WC</v>
      </c>
      <c r="AB4667" s="7" t="str">
        <f t="shared" si="1165"/>
        <v>44038</v>
      </c>
      <c r="AC4667" s="6" t="str">
        <f t="shared" si="1166"/>
        <v>66</v>
      </c>
      <c r="AD4667" s="6" t="str">
        <f t="shared" si="1167"/>
        <v>C1</v>
      </c>
      <c r="AE4667" s="8" t="str">
        <f t="shared" si="1168"/>
        <v/>
      </c>
    </row>
    <row r="4668" spans="1:31" x14ac:dyDescent="0.25">
      <c r="A4668" s="9">
        <v>4800</v>
      </c>
      <c r="B4668" s="10" t="s">
        <v>9956</v>
      </c>
      <c r="C4668" s="10" t="s">
        <v>2931</v>
      </c>
      <c r="D4668" s="10" t="s">
        <v>49</v>
      </c>
      <c r="E4668" s="10" t="s">
        <v>16</v>
      </c>
      <c r="F4668" s="10">
        <v>90</v>
      </c>
      <c r="G4668" s="10" t="s">
        <v>9957</v>
      </c>
      <c r="H4668" s="10" t="s">
        <v>651</v>
      </c>
      <c r="I4668" s="10" t="s">
        <v>32</v>
      </c>
      <c r="J4668" s="11">
        <v>43513</v>
      </c>
      <c r="K4668" s="10">
        <v>52</v>
      </c>
      <c r="L4668" s="10" t="s">
        <v>44</v>
      </c>
      <c r="M4668" s="12"/>
      <c r="O4668">
        <f t="shared" si="1169"/>
        <v>0</v>
      </c>
      <c r="Q4668" s="9" t="str">
        <f t="shared" si="1154"/>
        <v>4800</v>
      </c>
      <c r="R4668" s="10" t="str">
        <f t="shared" si="1155"/>
        <v>Kami</v>
      </c>
      <c r="S4668" s="10" t="str">
        <f t="shared" si="1156"/>
        <v>Harris</v>
      </c>
      <c r="T4668" s="10" t="str">
        <f t="shared" si="1157"/>
        <v>Miss</v>
      </c>
      <c r="U4668" s="10" t="str">
        <f t="shared" si="1158"/>
        <v>F</v>
      </c>
      <c r="V4668" s="10" t="str">
        <f t="shared" si="1159"/>
        <v>90</v>
      </c>
      <c r="W4668" s="10" t="str">
        <f t="shared" si="1160"/>
        <v>Walnut Gardens</v>
      </c>
      <c r="X4668" s="10" t="str">
        <f t="shared" si="1161"/>
        <v>ns</v>
      </c>
      <c r="Y4668" s="10" t="str">
        <f t="shared" si="1162"/>
        <v>Walnut Gardens</v>
      </c>
      <c r="Z4668" s="10" t="str">
        <f t="shared" si="1163"/>
        <v>London</v>
      </c>
      <c r="AA4668" s="10" t="str">
        <f t="shared" si="1164"/>
        <v>WC</v>
      </c>
      <c r="AB4668" s="11" t="str">
        <f t="shared" si="1165"/>
        <v>43513</v>
      </c>
      <c r="AC4668" s="10" t="str">
        <f t="shared" si="1166"/>
        <v>52</v>
      </c>
      <c r="AD4668" s="10" t="str">
        <f t="shared" si="1167"/>
        <v>D</v>
      </c>
      <c r="AE4668" s="12" t="str">
        <f t="shared" si="1168"/>
        <v/>
      </c>
    </row>
    <row r="4669" spans="1:31" x14ac:dyDescent="0.25">
      <c r="A4669" s="5">
        <v>4801</v>
      </c>
      <c r="B4669" s="6" t="s">
        <v>9958</v>
      </c>
      <c r="C4669" s="6" t="s">
        <v>701</v>
      </c>
      <c r="D4669" s="6" t="s">
        <v>15</v>
      </c>
      <c r="E4669" s="6" t="s">
        <v>16</v>
      </c>
      <c r="F4669" s="6">
        <v>90</v>
      </c>
      <c r="G4669" s="6" t="s">
        <v>9959</v>
      </c>
      <c r="H4669" s="6" t="s">
        <v>3983</v>
      </c>
      <c r="I4669" s="6" t="s">
        <v>291</v>
      </c>
      <c r="J4669" s="7">
        <v>43784</v>
      </c>
      <c r="K4669" s="6">
        <v>63</v>
      </c>
      <c r="L4669" s="6" t="s">
        <v>33</v>
      </c>
      <c r="M4669" s="8"/>
      <c r="O4669">
        <f t="shared" si="1169"/>
        <v>0</v>
      </c>
      <c r="Q4669" s="5" t="str">
        <f t="shared" si="1154"/>
        <v>4801</v>
      </c>
      <c r="R4669" s="6" t="str">
        <f t="shared" si="1155"/>
        <v>Jayme</v>
      </c>
      <c r="S4669" s="6" t="str">
        <f t="shared" si="1156"/>
        <v>Henry</v>
      </c>
      <c r="T4669" s="6" t="str">
        <f t="shared" si="1157"/>
        <v>Mrs</v>
      </c>
      <c r="U4669" s="6" t="str">
        <f t="shared" si="1158"/>
        <v>F</v>
      </c>
      <c r="V4669" s="6" t="str">
        <f t="shared" si="1159"/>
        <v>90</v>
      </c>
      <c r="W4669" s="6" t="str">
        <f t="shared" si="1160"/>
        <v>Walnut Tree</v>
      </c>
      <c r="X4669" s="6" t="str">
        <f t="shared" si="1161"/>
        <v>ee</v>
      </c>
      <c r="Y4669" s="6" t="str">
        <f t="shared" si="1162"/>
        <v>Walnut Tree</v>
      </c>
      <c r="Z4669" s="6" t="str">
        <f t="shared" si="1163"/>
        <v>Latheron</v>
      </c>
      <c r="AA4669" s="6" t="str">
        <f t="shared" si="1164"/>
        <v>HS</v>
      </c>
      <c r="AB4669" s="7" t="str">
        <f t="shared" si="1165"/>
        <v>43784</v>
      </c>
      <c r="AC4669" s="6" t="str">
        <f t="shared" si="1166"/>
        <v>63</v>
      </c>
      <c r="AD4669" s="6" t="str">
        <f t="shared" si="1167"/>
        <v>A3</v>
      </c>
      <c r="AE4669" s="8" t="str">
        <f t="shared" si="1168"/>
        <v/>
      </c>
    </row>
    <row r="4670" spans="1:31" x14ac:dyDescent="0.25">
      <c r="A4670" s="9">
        <v>4802</v>
      </c>
      <c r="B4670" s="10" t="s">
        <v>9960</v>
      </c>
      <c r="C4670" s="10" t="s">
        <v>351</v>
      </c>
      <c r="D4670" s="10" t="s">
        <v>41</v>
      </c>
      <c r="E4670" s="10" t="s">
        <v>16</v>
      </c>
      <c r="F4670" s="10">
        <v>90</v>
      </c>
      <c r="G4670" s="10" t="s">
        <v>9961</v>
      </c>
      <c r="H4670" s="10" t="s">
        <v>3232</v>
      </c>
      <c r="I4670" s="10" t="s">
        <v>32</v>
      </c>
      <c r="J4670" s="11">
        <v>43917</v>
      </c>
      <c r="K4670" s="10">
        <v>90</v>
      </c>
      <c r="L4670" s="10" t="s">
        <v>39</v>
      </c>
      <c r="M4670" s="12"/>
      <c r="O4670">
        <f t="shared" si="1169"/>
        <v>0</v>
      </c>
      <c r="Q4670" s="9" t="str">
        <f t="shared" si="1154"/>
        <v>4802</v>
      </c>
      <c r="R4670" s="10" t="str">
        <f t="shared" si="1155"/>
        <v>Shaina</v>
      </c>
      <c r="S4670" s="10" t="str">
        <f t="shared" si="1156"/>
        <v>Stapleton</v>
      </c>
      <c r="T4670" s="10" t="str">
        <f t="shared" si="1157"/>
        <v>Ms</v>
      </c>
      <c r="U4670" s="10" t="str">
        <f t="shared" si="1158"/>
        <v>F</v>
      </c>
      <c r="V4670" s="10" t="str">
        <f t="shared" si="1159"/>
        <v>90</v>
      </c>
      <c r="W4670" s="10" t="str">
        <f t="shared" si="1160"/>
        <v>Walpole Mews</v>
      </c>
      <c r="X4670" s="10" t="str">
        <f t="shared" si="1161"/>
        <v>ws</v>
      </c>
      <c r="Y4670" s="10" t="str">
        <f t="shared" si="1162"/>
        <v>Walpole Mews</v>
      </c>
      <c r="Z4670" s="10" t="str">
        <f t="shared" si="1163"/>
        <v>Montrose</v>
      </c>
      <c r="AA4670" s="10" t="str">
        <f t="shared" si="1164"/>
        <v>WC</v>
      </c>
      <c r="AB4670" s="11" t="str">
        <f t="shared" si="1165"/>
        <v>43917</v>
      </c>
      <c r="AC4670" s="10" t="str">
        <f t="shared" si="1166"/>
        <v>90</v>
      </c>
      <c r="AD4670" s="10" t="str">
        <f t="shared" si="1167"/>
        <v>C1</v>
      </c>
      <c r="AE4670" s="12" t="str">
        <f t="shared" si="1168"/>
        <v/>
      </c>
    </row>
    <row r="4671" spans="1:31" x14ac:dyDescent="0.25">
      <c r="A4671" s="5">
        <v>4803</v>
      </c>
      <c r="B4671" s="6" t="s">
        <v>2733</v>
      </c>
      <c r="C4671" s="6" t="s">
        <v>5239</v>
      </c>
      <c r="D4671" s="6" t="s">
        <v>28</v>
      </c>
      <c r="E4671" s="6" t="s">
        <v>29</v>
      </c>
      <c r="F4671" s="6">
        <v>90</v>
      </c>
      <c r="G4671" s="6" t="s">
        <v>9962</v>
      </c>
      <c r="H4671" s="6" t="s">
        <v>5297</v>
      </c>
      <c r="I4671" s="6" t="s">
        <v>25</v>
      </c>
      <c r="J4671" s="7">
        <v>44157</v>
      </c>
      <c r="K4671" s="6">
        <v>33</v>
      </c>
      <c r="L4671" s="6" t="s">
        <v>20</v>
      </c>
      <c r="M4671" s="8"/>
      <c r="O4671">
        <f t="shared" si="1169"/>
        <v>0</v>
      </c>
      <c r="Q4671" s="5" t="str">
        <f t="shared" si="1154"/>
        <v>4803</v>
      </c>
      <c r="R4671" s="6" t="str">
        <f t="shared" si="1155"/>
        <v>Damion</v>
      </c>
      <c r="S4671" s="6" t="str">
        <f t="shared" si="1156"/>
        <v>Thacker</v>
      </c>
      <c r="T4671" s="6" t="str">
        <f t="shared" si="1157"/>
        <v>Mr</v>
      </c>
      <c r="U4671" s="6" t="str">
        <f t="shared" si="1158"/>
        <v>M</v>
      </c>
      <c r="V4671" s="6" t="str">
        <f t="shared" si="1159"/>
        <v>90</v>
      </c>
      <c r="W4671" s="6" t="str">
        <f t="shared" si="1160"/>
        <v>Walters Way</v>
      </c>
      <c r="X4671" s="6" t="str">
        <f t="shared" si="1161"/>
        <v>ay</v>
      </c>
      <c r="Y4671" s="6" t="str">
        <f t="shared" si="1162"/>
        <v>Walters Way</v>
      </c>
      <c r="Z4671" s="6" t="str">
        <f t="shared" si="1163"/>
        <v>Hunstanton</v>
      </c>
      <c r="AA4671" s="6" t="str">
        <f t="shared" si="1164"/>
        <v>HG</v>
      </c>
      <c r="AB4671" s="7" t="str">
        <f t="shared" si="1165"/>
        <v>44157</v>
      </c>
      <c r="AC4671" s="6" t="str">
        <f t="shared" si="1166"/>
        <v>33</v>
      </c>
      <c r="AD4671" s="6" t="str">
        <f t="shared" si="1167"/>
        <v>B</v>
      </c>
      <c r="AE4671" s="8" t="str">
        <f t="shared" si="1168"/>
        <v/>
      </c>
    </row>
    <row r="4672" spans="1:31" x14ac:dyDescent="0.25">
      <c r="A4672" s="9">
        <v>4804</v>
      </c>
      <c r="B4672" s="10" t="s">
        <v>6294</v>
      </c>
      <c r="C4672" s="10" t="s">
        <v>5655</v>
      </c>
      <c r="D4672" s="10" t="s">
        <v>49</v>
      </c>
      <c r="E4672" s="10" t="s">
        <v>16</v>
      </c>
      <c r="F4672" s="10">
        <v>60</v>
      </c>
      <c r="G4672" s="10" t="s">
        <v>9963</v>
      </c>
      <c r="H4672" s="10" t="s">
        <v>1897</v>
      </c>
      <c r="I4672" s="10" t="s">
        <v>185</v>
      </c>
      <c r="J4672" s="11">
        <v>43749</v>
      </c>
      <c r="K4672" s="10">
        <v>23</v>
      </c>
      <c r="L4672" s="10" t="s">
        <v>157</v>
      </c>
      <c r="M4672" s="12"/>
      <c r="O4672">
        <f t="shared" si="1169"/>
        <v>0</v>
      </c>
      <c r="Q4672" s="9" t="str">
        <f t="shared" si="1154"/>
        <v>4804</v>
      </c>
      <c r="R4672" s="10" t="str">
        <f t="shared" si="1155"/>
        <v>Estell</v>
      </c>
      <c r="S4672" s="10" t="str">
        <f t="shared" si="1156"/>
        <v>Sweeney</v>
      </c>
      <c r="T4672" s="10" t="str">
        <f t="shared" si="1157"/>
        <v>Miss</v>
      </c>
      <c r="U4672" s="10" t="str">
        <f t="shared" si="1158"/>
        <v>F</v>
      </c>
      <c r="V4672" s="10" t="str">
        <f t="shared" si="1159"/>
        <v>60</v>
      </c>
      <c r="W4672" s="10" t="str">
        <f t="shared" si="1160"/>
        <v>Waltham Park</v>
      </c>
      <c r="X4672" s="10" t="str">
        <f t="shared" si="1161"/>
        <v>rk</v>
      </c>
      <c r="Y4672" s="10" t="str">
        <f t="shared" si="1162"/>
        <v>Waltham Park</v>
      </c>
      <c r="Z4672" s="10" t="str">
        <f t="shared" si="1163"/>
        <v>Glastonbury</v>
      </c>
      <c r="AA4672" s="10" t="str">
        <f t="shared" si="1164"/>
        <v>HX</v>
      </c>
      <c r="AB4672" s="11" t="str">
        <f t="shared" si="1165"/>
        <v>43749</v>
      </c>
      <c r="AC4672" s="10" t="str">
        <f t="shared" si="1166"/>
        <v>23</v>
      </c>
      <c r="AD4672" s="10" t="str">
        <f t="shared" si="1167"/>
        <v>C3</v>
      </c>
      <c r="AE4672" s="12" t="str">
        <f t="shared" si="1168"/>
        <v/>
      </c>
    </row>
    <row r="4673" spans="1:31" x14ac:dyDescent="0.25">
      <c r="A4673" s="5">
        <v>4805</v>
      </c>
      <c r="B4673" s="6" t="s">
        <v>8506</v>
      </c>
      <c r="C4673" s="6" t="s">
        <v>2004</v>
      </c>
      <c r="D4673" s="6" t="s">
        <v>28</v>
      </c>
      <c r="E4673" s="6" t="s">
        <v>29</v>
      </c>
      <c r="F4673" s="6">
        <v>60</v>
      </c>
      <c r="G4673" s="6" t="s">
        <v>9964</v>
      </c>
      <c r="H4673" s="6" t="s">
        <v>9336</v>
      </c>
      <c r="I4673" s="6" t="s">
        <v>32</v>
      </c>
      <c r="J4673" s="7">
        <v>43972</v>
      </c>
      <c r="K4673" s="6">
        <v>88</v>
      </c>
      <c r="L4673" s="6" t="s">
        <v>62</v>
      </c>
      <c r="M4673" s="8"/>
      <c r="O4673">
        <f t="shared" si="1169"/>
        <v>0</v>
      </c>
      <c r="Q4673" s="5" t="str">
        <f t="shared" si="1154"/>
        <v>4805</v>
      </c>
      <c r="R4673" s="6" t="str">
        <f t="shared" si="1155"/>
        <v>Ervin</v>
      </c>
      <c r="S4673" s="6" t="str">
        <f t="shared" si="1156"/>
        <v>Hughes</v>
      </c>
      <c r="T4673" s="6" t="str">
        <f t="shared" si="1157"/>
        <v>Mr</v>
      </c>
      <c r="U4673" s="6" t="str">
        <f t="shared" si="1158"/>
        <v>M</v>
      </c>
      <c r="V4673" s="6" t="str">
        <f t="shared" si="1159"/>
        <v>60</v>
      </c>
      <c r="W4673" s="6" t="str">
        <f t="shared" si="1160"/>
        <v>Walton Villas</v>
      </c>
      <c r="X4673" s="6" t="str">
        <f t="shared" si="1161"/>
        <v>as</v>
      </c>
      <c r="Y4673" s="6" t="str">
        <f t="shared" si="1162"/>
        <v>Walton Villas</v>
      </c>
      <c r="Z4673" s="6" t="str">
        <f t="shared" si="1163"/>
        <v>Totnes</v>
      </c>
      <c r="AA4673" s="6" t="str">
        <f t="shared" si="1164"/>
        <v>WC</v>
      </c>
      <c r="AB4673" s="7" t="str">
        <f t="shared" si="1165"/>
        <v>43972</v>
      </c>
      <c r="AC4673" s="6" t="str">
        <f t="shared" si="1166"/>
        <v>88</v>
      </c>
      <c r="AD4673" s="6" t="str">
        <f t="shared" si="1167"/>
        <v>C4</v>
      </c>
      <c r="AE4673" s="8" t="str">
        <f t="shared" si="1168"/>
        <v/>
      </c>
    </row>
    <row r="4674" spans="1:31" x14ac:dyDescent="0.25">
      <c r="A4674" s="9">
        <v>4806</v>
      </c>
      <c r="B4674" s="10" t="s">
        <v>9965</v>
      </c>
      <c r="C4674" s="10" t="s">
        <v>5206</v>
      </c>
      <c r="D4674" s="10" t="s">
        <v>15</v>
      </c>
      <c r="E4674" s="10" t="s">
        <v>16</v>
      </c>
      <c r="F4674" s="10">
        <v>90</v>
      </c>
      <c r="G4674" s="10" t="s">
        <v>9966</v>
      </c>
      <c r="H4674" s="10" t="s">
        <v>4416</v>
      </c>
      <c r="I4674" s="10" t="s">
        <v>32</v>
      </c>
      <c r="J4674" s="11">
        <v>43655</v>
      </c>
      <c r="K4674" s="10">
        <v>4</v>
      </c>
      <c r="L4674" s="10" t="s">
        <v>52</v>
      </c>
      <c r="M4674" s="12"/>
      <c r="O4674">
        <f t="shared" si="1169"/>
        <v>0</v>
      </c>
      <c r="Q4674" s="9" t="str">
        <f t="shared" si="1154"/>
        <v>4806</v>
      </c>
      <c r="R4674" s="10" t="str">
        <f t="shared" si="1155"/>
        <v>Saran</v>
      </c>
      <c r="S4674" s="10" t="str">
        <f t="shared" si="1156"/>
        <v>Richardson</v>
      </c>
      <c r="T4674" s="10" t="str">
        <f t="shared" si="1157"/>
        <v>Mrs</v>
      </c>
      <c r="U4674" s="10" t="str">
        <f t="shared" si="1158"/>
        <v>F</v>
      </c>
      <c r="V4674" s="10" t="str">
        <f t="shared" si="1159"/>
        <v>90</v>
      </c>
      <c r="W4674" s="10" t="str">
        <f t="shared" si="1160"/>
        <v>Walworth Villas</v>
      </c>
      <c r="X4674" s="10" t="str">
        <f t="shared" si="1161"/>
        <v>as</v>
      </c>
      <c r="Y4674" s="10" t="str">
        <f t="shared" si="1162"/>
        <v>Walworth Villas</v>
      </c>
      <c r="Z4674" s="10" t="str">
        <f t="shared" si="1163"/>
        <v>Luton</v>
      </c>
      <c r="AA4674" s="10" t="str">
        <f t="shared" si="1164"/>
        <v>WC</v>
      </c>
      <c r="AB4674" s="11" t="str">
        <f t="shared" si="1165"/>
        <v>43655</v>
      </c>
      <c r="AC4674" s="10" t="str">
        <f t="shared" si="1166"/>
        <v>4</v>
      </c>
      <c r="AD4674" s="10" t="str">
        <f t="shared" si="1167"/>
        <v>A1</v>
      </c>
      <c r="AE4674" s="12" t="str">
        <f t="shared" si="1168"/>
        <v/>
      </c>
    </row>
    <row r="4675" spans="1:31" x14ac:dyDescent="0.25">
      <c r="A4675" s="5">
        <v>4807</v>
      </c>
      <c r="B4675" s="6" t="s">
        <v>864</v>
      </c>
      <c r="C4675" s="6" t="s">
        <v>692</v>
      </c>
      <c r="D4675" s="6" t="s">
        <v>28</v>
      </c>
      <c r="E4675" s="6" t="s">
        <v>29</v>
      </c>
      <c r="F4675" s="6">
        <v>90</v>
      </c>
      <c r="G4675" s="6" t="s">
        <v>9967</v>
      </c>
      <c r="H4675" s="6" t="s">
        <v>1516</v>
      </c>
      <c r="I4675" s="6" t="s">
        <v>32</v>
      </c>
      <c r="J4675" s="7">
        <v>43888</v>
      </c>
      <c r="K4675" s="6">
        <v>21</v>
      </c>
      <c r="L4675" s="6" t="s">
        <v>44</v>
      </c>
      <c r="M4675" s="8"/>
      <c r="O4675">
        <f t="shared" si="1169"/>
        <v>0</v>
      </c>
      <c r="Q4675" s="5" t="str">
        <f t="shared" si="1154"/>
        <v>4807</v>
      </c>
      <c r="R4675" s="6" t="str">
        <f t="shared" si="1155"/>
        <v>Otis</v>
      </c>
      <c r="S4675" s="6" t="str">
        <f t="shared" si="1156"/>
        <v>Voss</v>
      </c>
      <c r="T4675" s="6" t="str">
        <f t="shared" si="1157"/>
        <v>Mr</v>
      </c>
      <c r="U4675" s="6" t="str">
        <f t="shared" si="1158"/>
        <v>M</v>
      </c>
      <c r="V4675" s="6" t="str">
        <f t="shared" si="1159"/>
        <v>90</v>
      </c>
      <c r="W4675" s="6" t="str">
        <f t="shared" si="1160"/>
        <v>Wandsworth Enterprise</v>
      </c>
      <c r="X4675" s="6" t="str">
        <f t="shared" si="1161"/>
        <v>se</v>
      </c>
      <c r="Y4675" s="6" t="str">
        <f t="shared" si="1162"/>
        <v>Wandsworth Enterprise</v>
      </c>
      <c r="Z4675" s="6" t="str">
        <f t="shared" si="1163"/>
        <v>Milnthorpe</v>
      </c>
      <c r="AA4675" s="6" t="str">
        <f t="shared" si="1164"/>
        <v>WC</v>
      </c>
      <c r="AB4675" s="7" t="str">
        <f t="shared" si="1165"/>
        <v>43888</v>
      </c>
      <c r="AC4675" s="6" t="str">
        <f t="shared" si="1166"/>
        <v>21</v>
      </c>
      <c r="AD4675" s="6" t="str">
        <f t="shared" si="1167"/>
        <v>D</v>
      </c>
      <c r="AE4675" s="8" t="str">
        <f t="shared" si="1168"/>
        <v/>
      </c>
    </row>
    <row r="4676" spans="1:31" x14ac:dyDescent="0.25">
      <c r="A4676" s="9">
        <v>4808</v>
      </c>
      <c r="B4676" s="10" t="s">
        <v>9036</v>
      </c>
      <c r="C4676" s="10" t="s">
        <v>4005</v>
      </c>
      <c r="D4676" s="10" t="s">
        <v>49</v>
      </c>
      <c r="E4676" s="10" t="s">
        <v>16</v>
      </c>
      <c r="F4676" s="10">
        <v>60</v>
      </c>
      <c r="G4676" s="10" t="s">
        <v>9968</v>
      </c>
      <c r="H4676" s="10" t="s">
        <v>5282</v>
      </c>
      <c r="I4676" s="10" t="s">
        <v>171</v>
      </c>
      <c r="J4676" s="11">
        <v>43487</v>
      </c>
      <c r="K4676" s="10">
        <v>42</v>
      </c>
      <c r="L4676" s="10" t="s">
        <v>33</v>
      </c>
      <c r="M4676" s="12"/>
      <c r="O4676">
        <f t="shared" si="1169"/>
        <v>0</v>
      </c>
      <c r="Q4676" s="9" t="str">
        <f t="shared" si="1154"/>
        <v>4808</v>
      </c>
      <c r="R4676" s="10" t="str">
        <f t="shared" si="1155"/>
        <v>Cathy</v>
      </c>
      <c r="S4676" s="10" t="str">
        <f t="shared" si="1156"/>
        <v>Blair</v>
      </c>
      <c r="T4676" s="10" t="str">
        <f t="shared" si="1157"/>
        <v>Miss</v>
      </c>
      <c r="U4676" s="10" t="str">
        <f t="shared" si="1158"/>
        <v>F</v>
      </c>
      <c r="V4676" s="10" t="str">
        <f t="shared" si="1159"/>
        <v>60</v>
      </c>
      <c r="W4676" s="10" t="str">
        <f t="shared" si="1160"/>
        <v>Wandsworth Road</v>
      </c>
      <c r="X4676" s="10" t="str">
        <f t="shared" si="1161"/>
        <v>ad</v>
      </c>
      <c r="Y4676" s="10" t="str">
        <f t="shared" si="1162"/>
        <v>Wandsworth Road</v>
      </c>
      <c r="Z4676" s="10" t="str">
        <f t="shared" si="1163"/>
        <v>Colintraive</v>
      </c>
      <c r="AA4676" s="10" t="str">
        <f t="shared" si="1164"/>
        <v>PR</v>
      </c>
      <c r="AB4676" s="11" t="str">
        <f t="shared" si="1165"/>
        <v>43487</v>
      </c>
      <c r="AC4676" s="10" t="str">
        <f t="shared" si="1166"/>
        <v>42</v>
      </c>
      <c r="AD4676" s="10" t="str">
        <f t="shared" si="1167"/>
        <v>A3</v>
      </c>
      <c r="AE4676" s="12" t="str">
        <f t="shared" si="1168"/>
        <v/>
      </c>
    </row>
    <row r="4677" spans="1:31" x14ac:dyDescent="0.25">
      <c r="A4677" s="5">
        <v>4809</v>
      </c>
      <c r="B4677" s="6" t="s">
        <v>1780</v>
      </c>
      <c r="C4677" s="6" t="s">
        <v>9176</v>
      </c>
      <c r="D4677" s="6" t="s">
        <v>28</v>
      </c>
      <c r="E4677" s="6" t="s">
        <v>29</v>
      </c>
      <c r="F4677" s="6">
        <v>90</v>
      </c>
      <c r="G4677" s="6" t="s">
        <v>9969</v>
      </c>
      <c r="H4677" s="6" t="s">
        <v>2344</v>
      </c>
      <c r="I4677" s="6" t="s">
        <v>176</v>
      </c>
      <c r="J4677" s="7">
        <v>43837</v>
      </c>
      <c r="K4677" s="6">
        <v>12</v>
      </c>
      <c r="L4677" s="6" t="s">
        <v>39</v>
      </c>
      <c r="M4677" s="8"/>
      <c r="O4677">
        <f t="shared" si="1169"/>
        <v>0</v>
      </c>
      <c r="Q4677" s="5" t="str">
        <f t="shared" si="1154"/>
        <v>4809</v>
      </c>
      <c r="R4677" s="6" t="str">
        <f t="shared" si="1155"/>
        <v>Wiley</v>
      </c>
      <c r="S4677" s="6" t="str">
        <f t="shared" si="1156"/>
        <v>Caron</v>
      </c>
      <c r="T4677" s="6" t="str">
        <f t="shared" si="1157"/>
        <v>Mr</v>
      </c>
      <c r="U4677" s="6" t="str">
        <f t="shared" si="1158"/>
        <v>M</v>
      </c>
      <c r="V4677" s="6" t="str">
        <f t="shared" si="1159"/>
        <v>90</v>
      </c>
      <c r="W4677" s="6" t="str">
        <f t="shared" si="1160"/>
        <v>Warberry Road</v>
      </c>
      <c r="X4677" s="6" t="str">
        <f t="shared" si="1161"/>
        <v>ad</v>
      </c>
      <c r="Y4677" s="6" t="str">
        <f t="shared" si="1162"/>
        <v>Warberry Road</v>
      </c>
      <c r="Z4677" s="6" t="str">
        <f t="shared" si="1163"/>
        <v>Cumbria</v>
      </c>
      <c r="AA4677" s="6" t="str">
        <f t="shared" si="1164"/>
        <v>CW</v>
      </c>
      <c r="AB4677" s="7" t="str">
        <f t="shared" si="1165"/>
        <v>43837</v>
      </c>
      <c r="AC4677" s="6" t="str">
        <f t="shared" si="1166"/>
        <v>12</v>
      </c>
      <c r="AD4677" s="6" t="str">
        <f t="shared" si="1167"/>
        <v>C1</v>
      </c>
      <c r="AE4677" s="8" t="str">
        <f t="shared" si="1168"/>
        <v/>
      </c>
    </row>
    <row r="4678" spans="1:31" x14ac:dyDescent="0.25">
      <c r="A4678" s="9">
        <v>4810</v>
      </c>
      <c r="B4678" s="10" t="s">
        <v>761</v>
      </c>
      <c r="C4678" s="10" t="s">
        <v>2424</v>
      </c>
      <c r="D4678" s="10" t="s">
        <v>28</v>
      </c>
      <c r="E4678" s="10" t="s">
        <v>29</v>
      </c>
      <c r="F4678" s="10">
        <v>60</v>
      </c>
      <c r="G4678" s="10" t="s">
        <v>9970</v>
      </c>
      <c r="H4678" s="10" t="s">
        <v>312</v>
      </c>
      <c r="I4678" s="10" t="s">
        <v>32</v>
      </c>
      <c r="J4678" s="11">
        <v>44302</v>
      </c>
      <c r="K4678" s="10">
        <v>88</v>
      </c>
      <c r="L4678" s="10" t="s">
        <v>52</v>
      </c>
      <c r="M4678" s="12"/>
      <c r="O4678">
        <f t="shared" si="1169"/>
        <v>0</v>
      </c>
      <c r="Q4678" s="9" t="str">
        <f t="shared" ref="Q4678:Q4741" si="1170">TRIM(A4678)</f>
        <v>4810</v>
      </c>
      <c r="R4678" s="10" t="str">
        <f t="shared" ref="R4678:R4741" si="1171">TRIM(B4678)</f>
        <v>Sean</v>
      </c>
      <c r="S4678" s="10" t="str">
        <f t="shared" ref="S4678:S4741" si="1172">TRIM(C4678)</f>
        <v>Medrano</v>
      </c>
      <c r="T4678" s="10" t="str">
        <f t="shared" ref="T4678:T4741" si="1173">TRIM(D4678)</f>
        <v>Mr</v>
      </c>
      <c r="U4678" s="10" t="str">
        <f t="shared" ref="U4678:U4741" si="1174">IF(ISNUMBER(SEARCH("f",TRIM(E4678))),"F","M")</f>
        <v>M</v>
      </c>
      <c r="V4678" s="10" t="str">
        <f t="shared" ref="V4678:V4741" si="1175">TRIM(F4678)</f>
        <v>60</v>
      </c>
      <c r="W4678" s="10" t="str">
        <f t="shared" ref="W4678:W4741" si="1176">SUBSTITUTE(SUBSTITUTE(SUBSTITUTE(PROPER(TRIM(G4678)),"(?)","")," (No",""),"'S","'s")</f>
        <v>Warburton Close</v>
      </c>
      <c r="X4678" s="10" t="str">
        <f t="shared" ref="X4678:X4741" si="1177">RIGHT(W4678,2)</f>
        <v>se</v>
      </c>
      <c r="Y4678" s="10" t="str">
        <f t="shared" ref="Y4678:Y4741" si="1178">IF(OR(X4678="St",X4678="Av",X4678="Pl"),SUBSTITUTE(SUBSTITUTE(SUBSTITUTE(SUBSTITUTE(SUBSTITUTE(SUBSTITUTE(SUBSTITUTE(W4678,"Rd","Road"),"St","Street"),"Cls", "Close"),"Plc","Place"),"Bldgs","Buildings"),"Av","Avenue"),"Pl","Place"),SUBSTITUTE(SUBSTITUTE(SUBSTITUTE(SUBSTITUTE(SUBSTITUTE(W4678,"Rd","Road"),"Cls", "Close"),"Plc","Place"),"Bldgs","Buildings"),"Crt","Court"))</f>
        <v>Warburton Close</v>
      </c>
      <c r="Z4678" s="10" t="str">
        <f t="shared" ref="Z4678:Z4741" si="1179">TRIM(H4678)</f>
        <v>South Croydon</v>
      </c>
      <c r="AA4678" s="10" t="str">
        <f t="shared" ref="AA4678:AA4741" si="1180">TRIM(I4678)</f>
        <v>WC</v>
      </c>
      <c r="AB4678" s="11" t="str">
        <f t="shared" ref="AB4678:AB4741" si="1181">TRIM(J4678)</f>
        <v>44302</v>
      </c>
      <c r="AC4678" s="10" t="str">
        <f t="shared" ref="AC4678:AC4741" si="1182">TRIM(K4678)</f>
        <v>88</v>
      </c>
      <c r="AD4678" s="10" t="str">
        <f t="shared" ref="AD4678:AD4741" si="1183">TRIM(L4678)</f>
        <v>A1</v>
      </c>
      <c r="AE4678" s="12" t="str">
        <f t="shared" ref="AE4678:AE4741" si="1184">TRIM(M4678)</f>
        <v/>
      </c>
    </row>
    <row r="4679" spans="1:31" x14ac:dyDescent="0.25">
      <c r="A4679" s="5">
        <v>4811</v>
      </c>
      <c r="B4679" s="6" t="s">
        <v>9971</v>
      </c>
      <c r="C4679" s="6" t="s">
        <v>770</v>
      </c>
      <c r="D4679" s="6" t="s">
        <v>28</v>
      </c>
      <c r="E4679" s="6" t="s">
        <v>29</v>
      </c>
      <c r="F4679" s="6">
        <v>60</v>
      </c>
      <c r="G4679" s="6" t="s">
        <v>9972</v>
      </c>
      <c r="H4679" s="6" t="s">
        <v>1704</v>
      </c>
      <c r="I4679" s="6" t="s">
        <v>185</v>
      </c>
      <c r="J4679" s="7">
        <v>44121</v>
      </c>
      <c r="K4679" s="6">
        <v>50</v>
      </c>
      <c r="L4679" s="6" t="s">
        <v>78</v>
      </c>
      <c r="M4679" s="8"/>
      <c r="O4679">
        <f t="shared" si="1169"/>
        <v>0</v>
      </c>
      <c r="Q4679" s="5" t="str">
        <f t="shared" si="1170"/>
        <v>4811</v>
      </c>
      <c r="R4679" s="6" t="str">
        <f t="shared" si="1171"/>
        <v>Kim</v>
      </c>
      <c r="S4679" s="6" t="str">
        <f t="shared" si="1172"/>
        <v>Albert</v>
      </c>
      <c r="T4679" s="6" t="str">
        <f t="shared" si="1173"/>
        <v>Mr</v>
      </c>
      <c r="U4679" s="6" t="str">
        <f t="shared" si="1174"/>
        <v>M</v>
      </c>
      <c r="V4679" s="6" t="str">
        <f t="shared" si="1175"/>
        <v>60</v>
      </c>
      <c r="W4679" s="6" t="str">
        <f t="shared" si="1176"/>
        <v>Ward Hall</v>
      </c>
      <c r="X4679" s="6" t="str">
        <f t="shared" si="1177"/>
        <v>ll</v>
      </c>
      <c r="Y4679" s="6" t="str">
        <f t="shared" si="1178"/>
        <v>Ward Hall</v>
      </c>
      <c r="Z4679" s="6" t="str">
        <f t="shared" si="1179"/>
        <v>Ferndown</v>
      </c>
      <c r="AA4679" s="6" t="str">
        <f t="shared" si="1180"/>
        <v>HX</v>
      </c>
      <c r="AB4679" s="7" t="str">
        <f t="shared" si="1181"/>
        <v>44121</v>
      </c>
      <c r="AC4679" s="6" t="str">
        <f t="shared" si="1182"/>
        <v>50</v>
      </c>
      <c r="AD4679" s="6" t="str">
        <f t="shared" si="1183"/>
        <v>C2</v>
      </c>
      <c r="AE4679" s="8" t="str">
        <f t="shared" si="1184"/>
        <v/>
      </c>
    </row>
    <row r="4680" spans="1:31" x14ac:dyDescent="0.25">
      <c r="A4680" s="9">
        <v>4812</v>
      </c>
      <c r="B4680" s="10" t="s">
        <v>9973</v>
      </c>
      <c r="C4680" s="10" t="s">
        <v>9974</v>
      </c>
      <c r="D4680" s="10" t="s">
        <v>15</v>
      </c>
      <c r="E4680" s="10" t="s">
        <v>271</v>
      </c>
      <c r="F4680" s="10">
        <v>60</v>
      </c>
      <c r="G4680" s="10" t="s">
        <v>9975</v>
      </c>
      <c r="H4680" s="10" t="s">
        <v>137</v>
      </c>
      <c r="I4680" s="10" t="s">
        <v>2583</v>
      </c>
      <c r="J4680" s="11">
        <v>44540</v>
      </c>
      <c r="K4680" s="10">
        <v>45</v>
      </c>
      <c r="L4680" s="10" t="s">
        <v>39</v>
      </c>
      <c r="M4680" s="12"/>
      <c r="O4680">
        <f t="shared" si="1169"/>
        <v>0</v>
      </c>
      <c r="Q4680" s="9" t="str">
        <f t="shared" si="1170"/>
        <v>4812</v>
      </c>
      <c r="R4680" s="10" t="str">
        <f t="shared" si="1171"/>
        <v>Maybell</v>
      </c>
      <c r="S4680" s="10" t="str">
        <f t="shared" si="1172"/>
        <v>Hebert</v>
      </c>
      <c r="T4680" s="10" t="str">
        <f t="shared" si="1173"/>
        <v>Mrs</v>
      </c>
      <c r="U4680" s="10" t="str">
        <f t="shared" si="1174"/>
        <v>F</v>
      </c>
      <c r="V4680" s="10" t="str">
        <f t="shared" si="1175"/>
        <v>60</v>
      </c>
      <c r="W4680" s="10" t="str">
        <f t="shared" si="1176"/>
        <v>Ward Road</v>
      </c>
      <c r="X4680" s="10" t="str">
        <f t="shared" si="1177"/>
        <v>ad</v>
      </c>
      <c r="Y4680" s="10" t="str">
        <f t="shared" si="1178"/>
        <v>Ward Road</v>
      </c>
      <c r="Z4680" s="10" t="str">
        <f t="shared" si="1179"/>
        <v>Alston</v>
      </c>
      <c r="AA4680" s="10" t="str">
        <f t="shared" si="1180"/>
        <v>SO</v>
      </c>
      <c r="AB4680" s="11" t="str">
        <f t="shared" si="1181"/>
        <v>44540</v>
      </c>
      <c r="AC4680" s="10" t="str">
        <f t="shared" si="1182"/>
        <v>45</v>
      </c>
      <c r="AD4680" s="10" t="str">
        <f t="shared" si="1183"/>
        <v>C1</v>
      </c>
      <c r="AE4680" s="12" t="str">
        <f t="shared" si="1184"/>
        <v/>
      </c>
    </row>
    <row r="4681" spans="1:31" x14ac:dyDescent="0.25">
      <c r="A4681" s="5">
        <v>4813</v>
      </c>
      <c r="B4681" s="6" t="s">
        <v>5625</v>
      </c>
      <c r="C4681" s="6" t="s">
        <v>5786</v>
      </c>
      <c r="D4681" s="6" t="s">
        <v>28</v>
      </c>
      <c r="E4681" s="6" t="s">
        <v>29</v>
      </c>
      <c r="F4681" s="6">
        <v>60</v>
      </c>
      <c r="G4681" s="6" t="s">
        <v>9976</v>
      </c>
      <c r="H4681" s="6" t="s">
        <v>3690</v>
      </c>
      <c r="I4681" s="6" t="s">
        <v>25</v>
      </c>
      <c r="J4681" s="7">
        <v>44492</v>
      </c>
      <c r="K4681" s="6">
        <v>14</v>
      </c>
      <c r="L4681" s="6" t="s">
        <v>157</v>
      </c>
      <c r="M4681" s="8"/>
      <c r="O4681">
        <f t="shared" si="1169"/>
        <v>0</v>
      </c>
      <c r="Q4681" s="5" t="str">
        <f t="shared" si="1170"/>
        <v>4813</v>
      </c>
      <c r="R4681" s="6" t="str">
        <f t="shared" si="1171"/>
        <v>Arron</v>
      </c>
      <c r="S4681" s="6" t="str">
        <f t="shared" si="1172"/>
        <v>Guthrie</v>
      </c>
      <c r="T4681" s="6" t="str">
        <f t="shared" si="1173"/>
        <v>Mr</v>
      </c>
      <c r="U4681" s="6" t="str">
        <f t="shared" si="1174"/>
        <v>M</v>
      </c>
      <c r="V4681" s="6" t="str">
        <f t="shared" si="1175"/>
        <v>60</v>
      </c>
      <c r="W4681" s="6" t="str">
        <f t="shared" si="1176"/>
        <v>Wardalls Gr</v>
      </c>
      <c r="X4681" s="6" t="str">
        <f t="shared" si="1177"/>
        <v>Gr</v>
      </c>
      <c r="Y4681" s="6" t="str">
        <f t="shared" si="1178"/>
        <v>Wardalls Gr</v>
      </c>
      <c r="Z4681" s="6" t="str">
        <f t="shared" si="1179"/>
        <v>Hartfield</v>
      </c>
      <c r="AA4681" s="6" t="str">
        <f t="shared" si="1180"/>
        <v>HG</v>
      </c>
      <c r="AB4681" s="7" t="str">
        <f t="shared" si="1181"/>
        <v>44492</v>
      </c>
      <c r="AC4681" s="6" t="str">
        <f t="shared" si="1182"/>
        <v>14</v>
      </c>
      <c r="AD4681" s="6" t="str">
        <f t="shared" si="1183"/>
        <v>C3</v>
      </c>
      <c r="AE4681" s="8" t="str">
        <f t="shared" si="1184"/>
        <v/>
      </c>
    </row>
    <row r="4682" spans="1:31" x14ac:dyDescent="0.25">
      <c r="A4682" s="9">
        <v>4814</v>
      </c>
      <c r="B4682" s="10" t="s">
        <v>4117</v>
      </c>
      <c r="C4682" s="10" t="s">
        <v>9085</v>
      </c>
      <c r="D4682" s="10" t="s">
        <v>15</v>
      </c>
      <c r="E4682" s="10" t="s">
        <v>16</v>
      </c>
      <c r="F4682" s="10">
        <v>60</v>
      </c>
      <c r="G4682" s="10" t="s">
        <v>9977</v>
      </c>
      <c r="H4682" s="10" t="s">
        <v>1826</v>
      </c>
      <c r="I4682" s="10" t="s">
        <v>32</v>
      </c>
      <c r="J4682" s="11">
        <v>43935</v>
      </c>
      <c r="K4682" s="10">
        <v>16</v>
      </c>
      <c r="L4682" s="10" t="s">
        <v>78</v>
      </c>
      <c r="M4682" s="12"/>
      <c r="O4682">
        <f t="shared" ref="O4682:O4745" si="1185">COUNTBLANK(A4682:L4682)+COUNTIF(K4682,0)</f>
        <v>0</v>
      </c>
      <c r="Q4682" s="9" t="str">
        <f t="shared" si="1170"/>
        <v>4814</v>
      </c>
      <c r="R4682" s="10" t="str">
        <f t="shared" si="1171"/>
        <v>Lia</v>
      </c>
      <c r="S4682" s="10" t="str">
        <f t="shared" si="1172"/>
        <v>Rivera</v>
      </c>
      <c r="T4682" s="10" t="str">
        <f t="shared" si="1173"/>
        <v>Mrs</v>
      </c>
      <c r="U4682" s="10" t="str">
        <f t="shared" si="1174"/>
        <v>F</v>
      </c>
      <c r="V4682" s="10" t="str">
        <f t="shared" si="1175"/>
        <v>60</v>
      </c>
      <c r="W4682" s="10" t="str">
        <f t="shared" si="1176"/>
        <v>Wardley Street</v>
      </c>
      <c r="X4682" s="10" t="str">
        <f t="shared" si="1177"/>
        <v>et</v>
      </c>
      <c r="Y4682" s="10" t="str">
        <f t="shared" si="1178"/>
        <v>Wardley Street</v>
      </c>
      <c r="Z4682" s="10" t="str">
        <f t="shared" si="1179"/>
        <v>Troon</v>
      </c>
      <c r="AA4682" s="10" t="str">
        <f t="shared" si="1180"/>
        <v>WC</v>
      </c>
      <c r="AB4682" s="11" t="str">
        <f t="shared" si="1181"/>
        <v>43935</v>
      </c>
      <c r="AC4682" s="10" t="str">
        <f t="shared" si="1182"/>
        <v>16</v>
      </c>
      <c r="AD4682" s="10" t="str">
        <f t="shared" si="1183"/>
        <v>C2</v>
      </c>
      <c r="AE4682" s="12" t="str">
        <f t="shared" si="1184"/>
        <v/>
      </c>
    </row>
    <row r="4683" spans="1:31" x14ac:dyDescent="0.25">
      <c r="A4683" s="5">
        <v>4815</v>
      </c>
      <c r="B4683" s="6" t="s">
        <v>3413</v>
      </c>
      <c r="C4683" s="6" t="s">
        <v>1638</v>
      </c>
      <c r="D4683" s="6" t="s">
        <v>15</v>
      </c>
      <c r="E4683" s="6" t="s">
        <v>16</v>
      </c>
      <c r="F4683" s="6">
        <v>30</v>
      </c>
      <c r="G4683" s="6" t="s">
        <v>9978</v>
      </c>
      <c r="H4683" s="6" t="s">
        <v>5737</v>
      </c>
      <c r="I4683" s="6" t="s">
        <v>32</v>
      </c>
      <c r="J4683" s="7">
        <v>43988</v>
      </c>
      <c r="K4683" s="6">
        <v>20</v>
      </c>
      <c r="L4683" s="6" t="s">
        <v>20</v>
      </c>
      <c r="M4683" s="8"/>
      <c r="O4683">
        <f t="shared" si="1185"/>
        <v>0</v>
      </c>
      <c r="Q4683" s="5" t="str">
        <f t="shared" si="1170"/>
        <v>4815</v>
      </c>
      <c r="R4683" s="6" t="str">
        <f t="shared" si="1171"/>
        <v>Annamaria</v>
      </c>
      <c r="S4683" s="6" t="str">
        <f t="shared" si="1172"/>
        <v>Lim</v>
      </c>
      <c r="T4683" s="6" t="str">
        <f t="shared" si="1173"/>
        <v>Mrs</v>
      </c>
      <c r="U4683" s="6" t="str">
        <f t="shared" si="1174"/>
        <v>F</v>
      </c>
      <c r="V4683" s="6" t="str">
        <f t="shared" si="1175"/>
        <v>30</v>
      </c>
      <c r="W4683" s="6" t="str">
        <f t="shared" si="1176"/>
        <v>Wards Cottages</v>
      </c>
      <c r="X4683" s="6" t="str">
        <f t="shared" si="1177"/>
        <v>es</v>
      </c>
      <c r="Y4683" s="6" t="str">
        <f t="shared" si="1178"/>
        <v>Wards Cottages</v>
      </c>
      <c r="Z4683" s="6" t="str">
        <f t="shared" si="1179"/>
        <v>Wincanton</v>
      </c>
      <c r="AA4683" s="6" t="str">
        <f t="shared" si="1180"/>
        <v>WC</v>
      </c>
      <c r="AB4683" s="7" t="str">
        <f t="shared" si="1181"/>
        <v>43988</v>
      </c>
      <c r="AC4683" s="6" t="str">
        <f t="shared" si="1182"/>
        <v>20</v>
      </c>
      <c r="AD4683" s="6" t="str">
        <f t="shared" si="1183"/>
        <v>B</v>
      </c>
      <c r="AE4683" s="8" t="str">
        <f t="shared" si="1184"/>
        <v/>
      </c>
    </row>
    <row r="4684" spans="1:31" x14ac:dyDescent="0.25">
      <c r="A4684" s="9">
        <v>4816</v>
      </c>
      <c r="B4684" s="10" t="s">
        <v>6672</v>
      </c>
      <c r="C4684" s="10" t="s">
        <v>5626</v>
      </c>
      <c r="D4684" s="10" t="s">
        <v>28</v>
      </c>
      <c r="E4684" s="10" t="s">
        <v>29</v>
      </c>
      <c r="F4684" s="10">
        <v>90</v>
      </c>
      <c r="G4684" s="10" t="s">
        <v>9979</v>
      </c>
      <c r="H4684" s="10" t="s">
        <v>4393</v>
      </c>
      <c r="I4684" s="10" t="s">
        <v>291</v>
      </c>
      <c r="J4684" s="11">
        <v>44464</v>
      </c>
      <c r="K4684" s="10">
        <v>60</v>
      </c>
      <c r="L4684" s="10" t="s">
        <v>157</v>
      </c>
      <c r="M4684" s="12"/>
      <c r="O4684">
        <f t="shared" si="1185"/>
        <v>0</v>
      </c>
      <c r="Q4684" s="9" t="str">
        <f t="shared" si="1170"/>
        <v>4816</v>
      </c>
      <c r="R4684" s="10" t="str">
        <f t="shared" si="1171"/>
        <v>Emory</v>
      </c>
      <c r="S4684" s="10" t="str">
        <f t="shared" si="1172"/>
        <v>English</v>
      </c>
      <c r="T4684" s="10" t="str">
        <f t="shared" si="1173"/>
        <v>Mr</v>
      </c>
      <c r="U4684" s="10" t="str">
        <f t="shared" si="1174"/>
        <v>M</v>
      </c>
      <c r="V4684" s="10" t="str">
        <f t="shared" si="1175"/>
        <v>90</v>
      </c>
      <c r="W4684" s="10" t="str">
        <f t="shared" si="1176"/>
        <v>Warley Road</v>
      </c>
      <c r="X4684" s="10" t="str">
        <f t="shared" si="1177"/>
        <v>ad</v>
      </c>
      <c r="Y4684" s="10" t="str">
        <f t="shared" si="1178"/>
        <v>Warley Road</v>
      </c>
      <c r="Z4684" s="10" t="str">
        <f t="shared" si="1179"/>
        <v>Kilmacolm</v>
      </c>
      <c r="AA4684" s="10" t="str">
        <f t="shared" si="1180"/>
        <v>HS</v>
      </c>
      <c r="AB4684" s="11" t="str">
        <f t="shared" si="1181"/>
        <v>44464</v>
      </c>
      <c r="AC4684" s="10" t="str">
        <f t="shared" si="1182"/>
        <v>60</v>
      </c>
      <c r="AD4684" s="10" t="str">
        <f t="shared" si="1183"/>
        <v>C3</v>
      </c>
      <c r="AE4684" s="12" t="str">
        <f t="shared" si="1184"/>
        <v/>
      </c>
    </row>
    <row r="4685" spans="1:31" x14ac:dyDescent="0.25">
      <c r="A4685" s="5">
        <v>4817</v>
      </c>
      <c r="B4685" s="6" t="s">
        <v>386</v>
      </c>
      <c r="C4685" s="6" t="s">
        <v>3009</v>
      </c>
      <c r="D4685" s="6" t="s">
        <v>28</v>
      </c>
      <c r="E4685" s="6" t="s">
        <v>29</v>
      </c>
      <c r="F4685" s="6">
        <v>30</v>
      </c>
      <c r="G4685" s="6" t="s">
        <v>9980</v>
      </c>
      <c r="H4685" s="6" t="s">
        <v>1094</v>
      </c>
      <c r="I4685" s="6" t="s">
        <v>25</v>
      </c>
      <c r="J4685" s="7">
        <v>44522</v>
      </c>
      <c r="K4685" s="6">
        <v>2</v>
      </c>
      <c r="L4685" s="6" t="s">
        <v>68</v>
      </c>
      <c r="M4685" s="8"/>
      <c r="O4685">
        <f t="shared" si="1185"/>
        <v>0</v>
      </c>
      <c r="Q4685" s="5" t="str">
        <f t="shared" si="1170"/>
        <v>4817</v>
      </c>
      <c r="R4685" s="6" t="str">
        <f t="shared" si="1171"/>
        <v>Mason</v>
      </c>
      <c r="S4685" s="6" t="str">
        <f t="shared" si="1172"/>
        <v>Steiner</v>
      </c>
      <c r="T4685" s="6" t="str">
        <f t="shared" si="1173"/>
        <v>Mr</v>
      </c>
      <c r="U4685" s="6" t="str">
        <f t="shared" si="1174"/>
        <v>M</v>
      </c>
      <c r="V4685" s="6" t="str">
        <f t="shared" si="1175"/>
        <v>30</v>
      </c>
      <c r="W4685" s="6" t="str">
        <f t="shared" si="1176"/>
        <v>Warley Street</v>
      </c>
      <c r="X4685" s="6" t="str">
        <f t="shared" si="1177"/>
        <v>et</v>
      </c>
      <c r="Y4685" s="6" t="str">
        <f t="shared" si="1178"/>
        <v>Warley Street</v>
      </c>
      <c r="Z4685" s="6" t="str">
        <f t="shared" si="1179"/>
        <v>Humbie</v>
      </c>
      <c r="AA4685" s="6" t="str">
        <f t="shared" si="1180"/>
        <v>HG</v>
      </c>
      <c r="AB4685" s="7" t="str">
        <f t="shared" si="1181"/>
        <v>44522</v>
      </c>
      <c r="AC4685" s="6" t="str">
        <f t="shared" si="1182"/>
        <v>2</v>
      </c>
      <c r="AD4685" s="6" t="str">
        <f t="shared" si="1183"/>
        <v>A2</v>
      </c>
      <c r="AE4685" s="8" t="str">
        <f t="shared" si="1184"/>
        <v/>
      </c>
    </row>
    <row r="4686" spans="1:31" x14ac:dyDescent="0.25">
      <c r="A4686" s="9">
        <v>4818</v>
      </c>
      <c r="B4686" s="10" t="s">
        <v>5751</v>
      </c>
      <c r="C4686" s="10" t="s">
        <v>4976</v>
      </c>
      <c r="D4686" s="10" t="s">
        <v>28</v>
      </c>
      <c r="E4686" s="10" t="s">
        <v>29</v>
      </c>
      <c r="F4686" s="10">
        <v>60</v>
      </c>
      <c r="G4686" s="10" t="s">
        <v>9981</v>
      </c>
      <c r="H4686" s="10" t="s">
        <v>3780</v>
      </c>
      <c r="I4686" s="10" t="s">
        <v>171</v>
      </c>
      <c r="J4686" s="11">
        <v>44231</v>
      </c>
      <c r="K4686" s="10">
        <v>23</v>
      </c>
      <c r="L4686" s="10" t="s">
        <v>33</v>
      </c>
      <c r="M4686" s="12"/>
      <c r="O4686">
        <f t="shared" si="1185"/>
        <v>0</v>
      </c>
      <c r="Q4686" s="9" t="str">
        <f t="shared" si="1170"/>
        <v>4818</v>
      </c>
      <c r="R4686" s="10" t="str">
        <f t="shared" si="1171"/>
        <v>Kendall</v>
      </c>
      <c r="S4686" s="10" t="str">
        <f t="shared" si="1172"/>
        <v>Pope</v>
      </c>
      <c r="T4686" s="10" t="str">
        <f t="shared" si="1173"/>
        <v>Mr</v>
      </c>
      <c r="U4686" s="10" t="str">
        <f t="shared" si="1174"/>
        <v>M</v>
      </c>
      <c r="V4686" s="10" t="str">
        <f t="shared" si="1175"/>
        <v>60</v>
      </c>
      <c r="W4686" s="10" t="str">
        <f t="shared" si="1176"/>
        <v>Warner Road</v>
      </c>
      <c r="X4686" s="10" t="str">
        <f t="shared" si="1177"/>
        <v>ad</v>
      </c>
      <c r="Y4686" s="10" t="str">
        <f t="shared" si="1178"/>
        <v>Warner Road</v>
      </c>
      <c r="Z4686" s="10" t="str">
        <f t="shared" si="1179"/>
        <v>Clackmannan</v>
      </c>
      <c r="AA4686" s="10" t="str">
        <f t="shared" si="1180"/>
        <v>PR</v>
      </c>
      <c r="AB4686" s="11" t="str">
        <f t="shared" si="1181"/>
        <v>44231</v>
      </c>
      <c r="AC4686" s="10" t="str">
        <f t="shared" si="1182"/>
        <v>23</v>
      </c>
      <c r="AD4686" s="10" t="str">
        <f t="shared" si="1183"/>
        <v>A3</v>
      </c>
      <c r="AE4686" s="12" t="str">
        <f t="shared" si="1184"/>
        <v/>
      </c>
    </row>
    <row r="4687" spans="1:31" x14ac:dyDescent="0.25">
      <c r="A4687" s="5">
        <v>4819</v>
      </c>
      <c r="B4687" s="6" t="s">
        <v>194</v>
      </c>
      <c r="C4687" s="6" t="s">
        <v>7046</v>
      </c>
      <c r="D4687" s="6" t="s">
        <v>28</v>
      </c>
      <c r="E4687" s="6" t="s">
        <v>29</v>
      </c>
      <c r="F4687" s="6">
        <v>90</v>
      </c>
      <c r="G4687" s="6" t="s">
        <v>9981</v>
      </c>
      <c r="H4687" s="6" t="s">
        <v>4463</v>
      </c>
      <c r="I4687" s="6" t="s">
        <v>32</v>
      </c>
      <c r="J4687" s="7">
        <v>44428</v>
      </c>
      <c r="K4687" s="6">
        <v>4</v>
      </c>
      <c r="L4687" s="6" t="s">
        <v>78</v>
      </c>
      <c r="M4687" s="8"/>
      <c r="O4687">
        <f t="shared" si="1185"/>
        <v>0</v>
      </c>
      <c r="Q4687" s="5" t="str">
        <f t="shared" si="1170"/>
        <v>4819</v>
      </c>
      <c r="R4687" s="6" t="str">
        <f t="shared" si="1171"/>
        <v>Hoyt</v>
      </c>
      <c r="S4687" s="6" t="str">
        <f t="shared" si="1172"/>
        <v>Rice</v>
      </c>
      <c r="T4687" s="6" t="str">
        <f t="shared" si="1173"/>
        <v>Mr</v>
      </c>
      <c r="U4687" s="6" t="str">
        <f t="shared" si="1174"/>
        <v>M</v>
      </c>
      <c r="V4687" s="6" t="str">
        <f t="shared" si="1175"/>
        <v>90</v>
      </c>
      <c r="W4687" s="6" t="str">
        <f t="shared" si="1176"/>
        <v>Warner Road</v>
      </c>
      <c r="X4687" s="6" t="str">
        <f t="shared" si="1177"/>
        <v>ad</v>
      </c>
      <c r="Y4687" s="6" t="str">
        <f t="shared" si="1178"/>
        <v>Warner Road</v>
      </c>
      <c r="Z4687" s="6" t="str">
        <f t="shared" si="1179"/>
        <v>Padstow</v>
      </c>
      <c r="AA4687" s="6" t="str">
        <f t="shared" si="1180"/>
        <v>WC</v>
      </c>
      <c r="AB4687" s="7" t="str">
        <f t="shared" si="1181"/>
        <v>44428</v>
      </c>
      <c r="AC4687" s="6" t="str">
        <f t="shared" si="1182"/>
        <v>4</v>
      </c>
      <c r="AD4687" s="6" t="str">
        <f t="shared" si="1183"/>
        <v>C2</v>
      </c>
      <c r="AE4687" s="8" t="str">
        <f t="shared" si="1184"/>
        <v/>
      </c>
    </row>
    <row r="4688" spans="1:31" x14ac:dyDescent="0.25">
      <c r="A4688" s="9">
        <v>4820</v>
      </c>
      <c r="B4688" s="10" t="s">
        <v>9982</v>
      </c>
      <c r="C4688" s="10" t="s">
        <v>4423</v>
      </c>
      <c r="D4688" s="10" t="s">
        <v>49</v>
      </c>
      <c r="E4688" s="10" t="s">
        <v>16</v>
      </c>
      <c r="F4688" s="10">
        <v>90</v>
      </c>
      <c r="G4688" s="10" t="s">
        <v>9983</v>
      </c>
      <c r="H4688" s="10" t="s">
        <v>1653</v>
      </c>
      <c r="I4688" s="10" t="s">
        <v>32</v>
      </c>
      <c r="J4688" s="11">
        <v>44247</v>
      </c>
      <c r="K4688" s="10">
        <v>5</v>
      </c>
      <c r="L4688" s="10" t="s">
        <v>39</v>
      </c>
      <c r="M4688" s="12"/>
      <c r="O4688">
        <f t="shared" si="1185"/>
        <v>0</v>
      </c>
      <c r="Q4688" s="9" t="str">
        <f t="shared" si="1170"/>
        <v>4820</v>
      </c>
      <c r="R4688" s="10" t="str">
        <f t="shared" si="1171"/>
        <v>Lizbeth</v>
      </c>
      <c r="S4688" s="10" t="str">
        <f t="shared" si="1172"/>
        <v>Roark</v>
      </c>
      <c r="T4688" s="10" t="str">
        <f t="shared" si="1173"/>
        <v>Miss</v>
      </c>
      <c r="U4688" s="10" t="str">
        <f t="shared" si="1174"/>
        <v>F</v>
      </c>
      <c r="V4688" s="10" t="str">
        <f t="shared" si="1175"/>
        <v>90</v>
      </c>
      <c r="W4688" s="10" t="str">
        <f t="shared" si="1176"/>
        <v>Warwick Grove</v>
      </c>
      <c r="X4688" s="10" t="str">
        <f t="shared" si="1177"/>
        <v>ve</v>
      </c>
      <c r="Y4688" s="10" t="str">
        <f t="shared" si="1178"/>
        <v>Warwick Grove</v>
      </c>
      <c r="Z4688" s="10" t="str">
        <f t="shared" si="1179"/>
        <v>Surrey</v>
      </c>
      <c r="AA4688" s="10" t="str">
        <f t="shared" si="1180"/>
        <v>WC</v>
      </c>
      <c r="AB4688" s="11" t="str">
        <f t="shared" si="1181"/>
        <v>44247</v>
      </c>
      <c r="AC4688" s="10" t="str">
        <f t="shared" si="1182"/>
        <v>5</v>
      </c>
      <c r="AD4688" s="10" t="str">
        <f t="shared" si="1183"/>
        <v>C1</v>
      </c>
      <c r="AE4688" s="12" t="str">
        <f t="shared" si="1184"/>
        <v/>
      </c>
    </row>
    <row r="4689" spans="1:31" x14ac:dyDescent="0.25">
      <c r="A4689" s="5">
        <v>4821</v>
      </c>
      <c r="B4689" s="6" t="s">
        <v>6356</v>
      </c>
      <c r="C4689" s="6" t="s">
        <v>3552</v>
      </c>
      <c r="D4689" s="6" t="s">
        <v>28</v>
      </c>
      <c r="E4689" s="6" t="s">
        <v>29</v>
      </c>
      <c r="F4689" s="6">
        <v>60</v>
      </c>
      <c r="G4689" s="6" t="s">
        <v>9984</v>
      </c>
      <c r="H4689" s="6" t="s">
        <v>1059</v>
      </c>
      <c r="I4689" s="6" t="s">
        <v>881</v>
      </c>
      <c r="J4689" s="7">
        <v>43970</v>
      </c>
      <c r="K4689" s="6">
        <v>29</v>
      </c>
      <c r="L4689" s="6" t="s">
        <v>44</v>
      </c>
      <c r="M4689" s="8"/>
      <c r="O4689">
        <f t="shared" si="1185"/>
        <v>0</v>
      </c>
      <c r="Q4689" s="5" t="str">
        <f t="shared" si="1170"/>
        <v>4821</v>
      </c>
      <c r="R4689" s="6" t="str">
        <f t="shared" si="1171"/>
        <v>Elden</v>
      </c>
      <c r="S4689" s="6" t="str">
        <f t="shared" si="1172"/>
        <v>Lyons</v>
      </c>
      <c r="T4689" s="6" t="str">
        <f t="shared" si="1173"/>
        <v>Mr</v>
      </c>
      <c r="U4689" s="6" t="str">
        <f t="shared" si="1174"/>
        <v>M</v>
      </c>
      <c r="V4689" s="6" t="str">
        <f t="shared" si="1175"/>
        <v>60</v>
      </c>
      <c r="W4689" s="6" t="str">
        <f t="shared" si="1176"/>
        <v>Warwick House</v>
      </c>
      <c r="X4689" s="6" t="str">
        <f t="shared" si="1177"/>
        <v>se</v>
      </c>
      <c r="Y4689" s="6" t="str">
        <f t="shared" si="1178"/>
        <v>Warwick House</v>
      </c>
      <c r="Z4689" s="6" t="str">
        <f t="shared" si="1179"/>
        <v>Inveraray</v>
      </c>
      <c r="AA4689" s="6" t="str">
        <f t="shared" si="1180"/>
        <v>LS</v>
      </c>
      <c r="AB4689" s="7" t="str">
        <f t="shared" si="1181"/>
        <v>43970</v>
      </c>
      <c r="AC4689" s="6" t="str">
        <f t="shared" si="1182"/>
        <v>29</v>
      </c>
      <c r="AD4689" s="6" t="str">
        <f t="shared" si="1183"/>
        <v>D</v>
      </c>
      <c r="AE4689" s="8" t="str">
        <f t="shared" si="1184"/>
        <v/>
      </c>
    </row>
    <row r="4690" spans="1:31" x14ac:dyDescent="0.25">
      <c r="A4690" s="9">
        <v>4822</v>
      </c>
      <c r="B4690" s="10" t="s">
        <v>7928</v>
      </c>
      <c r="C4690" s="10" t="s">
        <v>1915</v>
      </c>
      <c r="D4690" s="10" t="s">
        <v>49</v>
      </c>
      <c r="E4690" s="10" t="s">
        <v>16</v>
      </c>
      <c r="F4690" s="10">
        <v>30</v>
      </c>
      <c r="G4690" s="10" t="s">
        <v>9985</v>
      </c>
      <c r="H4690" s="10" t="s">
        <v>6981</v>
      </c>
      <c r="I4690" s="10" t="s">
        <v>25</v>
      </c>
      <c r="J4690" s="11">
        <v>44329</v>
      </c>
      <c r="K4690" s="10">
        <v>61</v>
      </c>
      <c r="L4690" s="10" t="s">
        <v>62</v>
      </c>
      <c r="M4690" s="12"/>
      <c r="O4690">
        <f t="shared" si="1185"/>
        <v>0</v>
      </c>
      <c r="Q4690" s="9" t="str">
        <f t="shared" si="1170"/>
        <v>4822</v>
      </c>
      <c r="R4690" s="10" t="str">
        <f t="shared" si="1171"/>
        <v>Marina</v>
      </c>
      <c r="S4690" s="10" t="str">
        <f t="shared" si="1172"/>
        <v>Spencer</v>
      </c>
      <c r="T4690" s="10" t="str">
        <f t="shared" si="1173"/>
        <v>Miss</v>
      </c>
      <c r="U4690" s="10" t="str">
        <f t="shared" si="1174"/>
        <v>F</v>
      </c>
      <c r="V4690" s="10" t="str">
        <f t="shared" si="1175"/>
        <v>30</v>
      </c>
      <c r="W4690" s="10" t="str">
        <f t="shared" si="1176"/>
        <v>Warwick Villas</v>
      </c>
      <c r="X4690" s="10" t="str">
        <f t="shared" si="1177"/>
        <v>as</v>
      </c>
      <c r="Y4690" s="10" t="str">
        <f t="shared" si="1178"/>
        <v>Warwick Villas</v>
      </c>
      <c r="Z4690" s="10" t="str">
        <f t="shared" si="1179"/>
        <v>High Wycombe</v>
      </c>
      <c r="AA4690" s="10" t="str">
        <f t="shared" si="1180"/>
        <v>HG</v>
      </c>
      <c r="AB4690" s="11" t="str">
        <f t="shared" si="1181"/>
        <v>44329</v>
      </c>
      <c r="AC4690" s="10" t="str">
        <f t="shared" si="1182"/>
        <v>61</v>
      </c>
      <c r="AD4690" s="10" t="str">
        <f t="shared" si="1183"/>
        <v>C4</v>
      </c>
      <c r="AE4690" s="12" t="str">
        <f t="shared" si="1184"/>
        <v/>
      </c>
    </row>
    <row r="4691" spans="1:31" x14ac:dyDescent="0.25">
      <c r="A4691" s="5">
        <v>4823</v>
      </c>
      <c r="B4691" s="6" t="s">
        <v>4879</v>
      </c>
      <c r="C4691" s="6" t="s">
        <v>9986</v>
      </c>
      <c r="D4691" s="6" t="s">
        <v>28</v>
      </c>
      <c r="E4691" s="6" t="s">
        <v>29</v>
      </c>
      <c r="F4691" s="6">
        <v>90</v>
      </c>
      <c r="G4691" s="6" t="s">
        <v>9987</v>
      </c>
      <c r="H4691" s="6" t="s">
        <v>483</v>
      </c>
      <c r="I4691" s="6" t="s">
        <v>32</v>
      </c>
      <c r="J4691" s="7">
        <v>43808</v>
      </c>
      <c r="K4691" s="6">
        <v>4</v>
      </c>
      <c r="L4691" s="6" t="s">
        <v>62</v>
      </c>
      <c r="M4691" s="8"/>
      <c r="O4691">
        <f t="shared" si="1185"/>
        <v>0</v>
      </c>
      <c r="Q4691" s="5" t="str">
        <f t="shared" si="1170"/>
        <v>4823</v>
      </c>
      <c r="R4691" s="6" t="str">
        <f t="shared" si="1171"/>
        <v>Weldon</v>
      </c>
      <c r="S4691" s="6" t="str">
        <f t="shared" si="1172"/>
        <v>Mcleod</v>
      </c>
      <c r="T4691" s="6" t="str">
        <f t="shared" si="1173"/>
        <v>Mr</v>
      </c>
      <c r="U4691" s="6" t="str">
        <f t="shared" si="1174"/>
        <v>M</v>
      </c>
      <c r="V4691" s="6" t="str">
        <f t="shared" si="1175"/>
        <v>90</v>
      </c>
      <c r="W4691" s="6" t="str">
        <f t="shared" si="1176"/>
        <v>Washington Street</v>
      </c>
      <c r="X4691" s="6" t="str">
        <f t="shared" si="1177"/>
        <v>et</v>
      </c>
      <c r="Y4691" s="6" t="str">
        <f t="shared" si="1178"/>
        <v>Washington Street</v>
      </c>
      <c r="Z4691" s="6" t="str">
        <f t="shared" si="1179"/>
        <v>Rhyl</v>
      </c>
      <c r="AA4691" s="6" t="str">
        <f t="shared" si="1180"/>
        <v>WC</v>
      </c>
      <c r="AB4691" s="7" t="str">
        <f t="shared" si="1181"/>
        <v>43808</v>
      </c>
      <c r="AC4691" s="6" t="str">
        <f t="shared" si="1182"/>
        <v>4</v>
      </c>
      <c r="AD4691" s="6" t="str">
        <f t="shared" si="1183"/>
        <v>C4</v>
      </c>
      <c r="AE4691" s="8" t="str">
        <f t="shared" si="1184"/>
        <v/>
      </c>
    </row>
    <row r="4692" spans="1:31" x14ac:dyDescent="0.25">
      <c r="A4692" s="9">
        <v>4824</v>
      </c>
      <c r="B4692" s="10" t="s">
        <v>9988</v>
      </c>
      <c r="C4692" s="10" t="s">
        <v>406</v>
      </c>
      <c r="D4692" s="10" t="s">
        <v>15</v>
      </c>
      <c r="E4692" s="10" t="s">
        <v>16</v>
      </c>
      <c r="F4692" s="10">
        <v>60</v>
      </c>
      <c r="G4692" s="10" t="s">
        <v>9989</v>
      </c>
      <c r="H4692" s="10" t="s">
        <v>1006</v>
      </c>
      <c r="I4692" s="10" t="s">
        <v>32</v>
      </c>
      <c r="J4692" s="11">
        <v>43816</v>
      </c>
      <c r="K4692" s="10">
        <v>69</v>
      </c>
      <c r="L4692" s="10" t="s">
        <v>20</v>
      </c>
      <c r="M4692" s="12"/>
      <c r="O4692">
        <f t="shared" si="1185"/>
        <v>0</v>
      </c>
      <c r="Q4692" s="9" t="str">
        <f t="shared" si="1170"/>
        <v>4824</v>
      </c>
      <c r="R4692" s="10" t="str">
        <f t="shared" si="1171"/>
        <v>Gita</v>
      </c>
      <c r="S4692" s="10" t="str">
        <f t="shared" si="1172"/>
        <v>Best</v>
      </c>
      <c r="T4692" s="10" t="str">
        <f t="shared" si="1173"/>
        <v>Mrs</v>
      </c>
      <c r="U4692" s="10" t="str">
        <f t="shared" si="1174"/>
        <v>F</v>
      </c>
      <c r="V4692" s="10" t="str">
        <f t="shared" si="1175"/>
        <v>60</v>
      </c>
      <c r="W4692" s="10" t="str">
        <f t="shared" si="1176"/>
        <v>Water Mews</v>
      </c>
      <c r="X4692" s="10" t="str">
        <f t="shared" si="1177"/>
        <v>ws</v>
      </c>
      <c r="Y4692" s="10" t="str">
        <f t="shared" si="1178"/>
        <v>Water Mews</v>
      </c>
      <c r="Z4692" s="10" t="str">
        <f t="shared" si="1179"/>
        <v>Thetford</v>
      </c>
      <c r="AA4692" s="10" t="str">
        <f t="shared" si="1180"/>
        <v>WC</v>
      </c>
      <c r="AB4692" s="11" t="str">
        <f t="shared" si="1181"/>
        <v>43816</v>
      </c>
      <c r="AC4692" s="10" t="str">
        <f t="shared" si="1182"/>
        <v>69</v>
      </c>
      <c r="AD4692" s="10" t="str">
        <f t="shared" si="1183"/>
        <v>B</v>
      </c>
      <c r="AE4692" s="12" t="str">
        <f t="shared" si="1184"/>
        <v/>
      </c>
    </row>
    <row r="4693" spans="1:31" x14ac:dyDescent="0.25">
      <c r="A4693" s="5">
        <v>4825</v>
      </c>
      <c r="B4693" s="6" t="s">
        <v>3300</v>
      </c>
      <c r="C4693" s="6" t="s">
        <v>1375</v>
      </c>
      <c r="D4693" s="6" t="s">
        <v>28</v>
      </c>
      <c r="E4693" s="6" t="s">
        <v>3266</v>
      </c>
      <c r="F4693" s="6">
        <v>60</v>
      </c>
      <c r="G4693" s="6" t="s">
        <v>9990</v>
      </c>
      <c r="H4693" s="6" t="s">
        <v>734</v>
      </c>
      <c r="I4693" s="6" t="s">
        <v>38</v>
      </c>
      <c r="J4693" s="7">
        <v>44390</v>
      </c>
      <c r="K4693" s="6">
        <v>88</v>
      </c>
      <c r="L4693" s="6" t="s">
        <v>62</v>
      </c>
      <c r="M4693" s="8"/>
      <c r="O4693">
        <f t="shared" si="1185"/>
        <v>0</v>
      </c>
      <c r="Q4693" s="5" t="str">
        <f t="shared" si="1170"/>
        <v>4825</v>
      </c>
      <c r="R4693" s="6" t="str">
        <f t="shared" si="1171"/>
        <v>Isaiah</v>
      </c>
      <c r="S4693" s="6" t="str">
        <f t="shared" si="1172"/>
        <v>Coates</v>
      </c>
      <c r="T4693" s="6" t="str">
        <f t="shared" si="1173"/>
        <v>Mr</v>
      </c>
      <c r="U4693" s="6" t="str">
        <f t="shared" si="1174"/>
        <v>M</v>
      </c>
      <c r="V4693" s="6" t="str">
        <f t="shared" si="1175"/>
        <v>60</v>
      </c>
      <c r="W4693" s="6" t="str">
        <f t="shared" si="1176"/>
        <v>Water Street</v>
      </c>
      <c r="X4693" s="6" t="str">
        <f t="shared" si="1177"/>
        <v>et</v>
      </c>
      <c r="Y4693" s="6" t="str">
        <f t="shared" si="1178"/>
        <v>Water Street</v>
      </c>
      <c r="Z4693" s="6" t="str">
        <f t="shared" si="1179"/>
        <v>Dolgellau</v>
      </c>
      <c r="AA4693" s="6" t="str">
        <f t="shared" si="1180"/>
        <v>RM</v>
      </c>
      <c r="AB4693" s="7" t="str">
        <f t="shared" si="1181"/>
        <v>44390</v>
      </c>
      <c r="AC4693" s="6" t="str">
        <f t="shared" si="1182"/>
        <v>88</v>
      </c>
      <c r="AD4693" s="6" t="str">
        <f t="shared" si="1183"/>
        <v>C4</v>
      </c>
      <c r="AE4693" s="8" t="str">
        <f t="shared" si="1184"/>
        <v/>
      </c>
    </row>
    <row r="4694" spans="1:31" x14ac:dyDescent="0.25">
      <c r="A4694" s="9">
        <v>4826</v>
      </c>
      <c r="B4694" s="10" t="s">
        <v>9991</v>
      </c>
      <c r="C4694" s="10" t="s">
        <v>124</v>
      </c>
      <c r="D4694" s="10" t="s">
        <v>28</v>
      </c>
      <c r="E4694" s="10" t="s">
        <v>29</v>
      </c>
      <c r="F4694" s="10">
        <v>60</v>
      </c>
      <c r="G4694" s="10" t="s">
        <v>9992</v>
      </c>
      <c r="H4694" s="10" t="s">
        <v>404</v>
      </c>
      <c r="I4694" s="10" t="s">
        <v>25</v>
      </c>
      <c r="J4694" s="11">
        <v>43491</v>
      </c>
      <c r="K4694" s="10">
        <v>35</v>
      </c>
      <c r="L4694" s="10" t="s">
        <v>99</v>
      </c>
      <c r="M4694" s="12"/>
      <c r="O4694">
        <f t="shared" si="1185"/>
        <v>0</v>
      </c>
      <c r="Q4694" s="9" t="str">
        <f t="shared" si="1170"/>
        <v>4826</v>
      </c>
      <c r="R4694" s="10" t="str">
        <f t="shared" si="1171"/>
        <v>Von</v>
      </c>
      <c r="S4694" s="10" t="str">
        <f t="shared" si="1172"/>
        <v>Baca</v>
      </c>
      <c r="T4694" s="10" t="str">
        <f t="shared" si="1173"/>
        <v>Mr</v>
      </c>
      <c r="U4694" s="10" t="str">
        <f t="shared" si="1174"/>
        <v>M</v>
      </c>
      <c r="V4694" s="10" t="str">
        <f t="shared" si="1175"/>
        <v>60</v>
      </c>
      <c r="W4694" s="10" t="str">
        <f t="shared" si="1176"/>
        <v>Waterden Road</v>
      </c>
      <c r="X4694" s="10" t="str">
        <f t="shared" si="1177"/>
        <v>ad</v>
      </c>
      <c r="Y4694" s="10" t="str">
        <f t="shared" si="1178"/>
        <v>Waterden Road</v>
      </c>
      <c r="Z4694" s="10" t="str">
        <f t="shared" si="1179"/>
        <v>Hassocks</v>
      </c>
      <c r="AA4694" s="10" t="str">
        <f t="shared" si="1180"/>
        <v>HG</v>
      </c>
      <c r="AB4694" s="11" t="str">
        <f t="shared" si="1181"/>
        <v>43491</v>
      </c>
      <c r="AC4694" s="10" t="str">
        <f t="shared" si="1182"/>
        <v>35</v>
      </c>
      <c r="AD4694" s="10" t="str">
        <f t="shared" si="1183"/>
        <v>E</v>
      </c>
      <c r="AE4694" s="12" t="str">
        <f t="shared" si="1184"/>
        <v/>
      </c>
    </row>
    <row r="4695" spans="1:31" x14ac:dyDescent="0.25">
      <c r="A4695" s="5">
        <v>4827</v>
      </c>
      <c r="B4695" s="6" t="s">
        <v>2348</v>
      </c>
      <c r="C4695" s="6" t="s">
        <v>967</v>
      </c>
      <c r="D4695" s="6" t="s">
        <v>49</v>
      </c>
      <c r="E4695" s="6" t="s">
        <v>9993</v>
      </c>
      <c r="F4695" s="6">
        <v>30</v>
      </c>
      <c r="G4695" s="6" t="s">
        <v>9994</v>
      </c>
      <c r="H4695" s="6" t="s">
        <v>2499</v>
      </c>
      <c r="I4695" s="6" t="s">
        <v>32</v>
      </c>
      <c r="J4695" s="7">
        <v>43686</v>
      </c>
      <c r="K4695" s="6">
        <v>15</v>
      </c>
      <c r="L4695" s="6" t="s">
        <v>157</v>
      </c>
      <c r="M4695" s="8"/>
      <c r="O4695">
        <f t="shared" si="1185"/>
        <v>0</v>
      </c>
      <c r="Q4695" s="5" t="str">
        <f t="shared" si="1170"/>
        <v>4827</v>
      </c>
      <c r="R4695" s="6" t="str">
        <f t="shared" si="1171"/>
        <v>Erin</v>
      </c>
      <c r="S4695" s="6" t="str">
        <f t="shared" si="1172"/>
        <v>Michael</v>
      </c>
      <c r="T4695" s="6" t="str">
        <f t="shared" si="1173"/>
        <v>Miss</v>
      </c>
      <c r="U4695" s="6" t="str">
        <f t="shared" si="1174"/>
        <v>F</v>
      </c>
      <c r="V4695" s="6" t="str">
        <f t="shared" si="1175"/>
        <v>30</v>
      </c>
      <c r="W4695" s="6" t="str">
        <f t="shared" si="1176"/>
        <v>Watergate Street</v>
      </c>
      <c r="X4695" s="6" t="str">
        <f t="shared" si="1177"/>
        <v>et</v>
      </c>
      <c r="Y4695" s="6" t="str">
        <f t="shared" si="1178"/>
        <v>Watergate Street</v>
      </c>
      <c r="Z4695" s="6" t="str">
        <f t="shared" si="1179"/>
        <v>Stroud</v>
      </c>
      <c r="AA4695" s="6" t="str">
        <f t="shared" si="1180"/>
        <v>WC</v>
      </c>
      <c r="AB4695" s="7" t="str">
        <f t="shared" si="1181"/>
        <v>43686</v>
      </c>
      <c r="AC4695" s="6" t="str">
        <f t="shared" si="1182"/>
        <v>15</v>
      </c>
      <c r="AD4695" s="6" t="str">
        <f t="shared" si="1183"/>
        <v>C3</v>
      </c>
      <c r="AE4695" s="8" t="str">
        <f t="shared" si="1184"/>
        <v/>
      </c>
    </row>
    <row r="4696" spans="1:31" x14ac:dyDescent="0.25">
      <c r="A4696" s="9">
        <v>4828</v>
      </c>
      <c r="B4696" s="10" t="s">
        <v>4935</v>
      </c>
      <c r="C4696" s="10" t="s">
        <v>7459</v>
      </c>
      <c r="D4696" s="10" t="s">
        <v>49</v>
      </c>
      <c r="E4696" s="10" t="s">
        <v>16</v>
      </c>
      <c r="F4696" s="10">
        <v>90</v>
      </c>
      <c r="G4696" s="10" t="s">
        <v>9995</v>
      </c>
      <c r="H4696" s="10" t="s">
        <v>4723</v>
      </c>
      <c r="I4696" s="10" t="s">
        <v>57</v>
      </c>
      <c r="J4696" s="11">
        <v>44122</v>
      </c>
      <c r="K4696" s="10">
        <v>49</v>
      </c>
      <c r="L4696" s="10" t="s">
        <v>62</v>
      </c>
      <c r="M4696" s="12"/>
      <c r="O4696">
        <f t="shared" si="1185"/>
        <v>0</v>
      </c>
      <c r="Q4696" s="9" t="str">
        <f t="shared" si="1170"/>
        <v>4828</v>
      </c>
      <c r="R4696" s="10" t="str">
        <f t="shared" si="1171"/>
        <v>Maida</v>
      </c>
      <c r="S4696" s="10" t="str">
        <f t="shared" si="1172"/>
        <v>Mccarty</v>
      </c>
      <c r="T4696" s="10" t="str">
        <f t="shared" si="1173"/>
        <v>Miss</v>
      </c>
      <c r="U4696" s="10" t="str">
        <f t="shared" si="1174"/>
        <v>F</v>
      </c>
      <c r="V4696" s="10" t="str">
        <f t="shared" si="1175"/>
        <v>90</v>
      </c>
      <c r="W4696" s="10" t="str">
        <f t="shared" si="1176"/>
        <v>Waterlow Road</v>
      </c>
      <c r="X4696" s="10" t="str">
        <f t="shared" si="1177"/>
        <v>ad</v>
      </c>
      <c r="Y4696" s="10" t="str">
        <f t="shared" si="1178"/>
        <v>Waterlow Road</v>
      </c>
      <c r="Z4696" s="10" t="str">
        <f t="shared" si="1179"/>
        <v>Amlwch</v>
      </c>
      <c r="AA4696" s="10" t="str">
        <f t="shared" si="1180"/>
        <v>HP</v>
      </c>
      <c r="AB4696" s="11" t="str">
        <f t="shared" si="1181"/>
        <v>44122</v>
      </c>
      <c r="AC4696" s="10" t="str">
        <f t="shared" si="1182"/>
        <v>49</v>
      </c>
      <c r="AD4696" s="10" t="str">
        <f t="shared" si="1183"/>
        <v>C4</v>
      </c>
      <c r="AE4696" s="12" t="str">
        <f t="shared" si="1184"/>
        <v/>
      </c>
    </row>
    <row r="4697" spans="1:31" x14ac:dyDescent="0.25">
      <c r="A4697" s="5">
        <v>4829</v>
      </c>
      <c r="B4697" s="6" t="s">
        <v>6154</v>
      </c>
      <c r="C4697" s="6" t="s">
        <v>3435</v>
      </c>
      <c r="D4697" s="6" t="s">
        <v>28</v>
      </c>
      <c r="E4697" s="6" t="s">
        <v>29</v>
      </c>
      <c r="F4697" s="6">
        <v>60</v>
      </c>
      <c r="G4697" s="6" t="s">
        <v>9996</v>
      </c>
      <c r="H4697" s="6" t="s">
        <v>1475</v>
      </c>
      <c r="I4697" s="6" t="s">
        <v>1476</v>
      </c>
      <c r="J4697" s="7">
        <v>43987</v>
      </c>
      <c r="K4697" s="6">
        <v>37</v>
      </c>
      <c r="L4697" s="6" t="s">
        <v>52</v>
      </c>
      <c r="M4697" s="8"/>
      <c r="O4697">
        <f t="shared" si="1185"/>
        <v>0</v>
      </c>
      <c r="Q4697" s="5" t="str">
        <f t="shared" si="1170"/>
        <v>4829</v>
      </c>
      <c r="R4697" s="6" t="str">
        <f t="shared" si="1171"/>
        <v>August</v>
      </c>
      <c r="S4697" s="6" t="str">
        <f t="shared" si="1172"/>
        <v>Pittman</v>
      </c>
      <c r="T4697" s="6" t="str">
        <f t="shared" si="1173"/>
        <v>Mr</v>
      </c>
      <c r="U4697" s="6" t="str">
        <f t="shared" si="1174"/>
        <v>M</v>
      </c>
      <c r="V4697" s="6" t="str">
        <f t="shared" si="1175"/>
        <v>60</v>
      </c>
      <c r="W4697" s="6" t="str">
        <f t="shared" si="1176"/>
        <v>Waterlow Terrace</v>
      </c>
      <c r="X4697" s="6" t="str">
        <f t="shared" si="1177"/>
        <v>ce</v>
      </c>
      <c r="Y4697" s="6" t="str">
        <f t="shared" si="1178"/>
        <v>Waterlow Terrace</v>
      </c>
      <c r="Z4697" s="6" t="str">
        <f t="shared" si="1179"/>
        <v>Camborne</v>
      </c>
      <c r="AA4697" s="6" t="str">
        <f t="shared" si="1180"/>
        <v>SN</v>
      </c>
      <c r="AB4697" s="7" t="str">
        <f t="shared" si="1181"/>
        <v>43987</v>
      </c>
      <c r="AC4697" s="6" t="str">
        <f t="shared" si="1182"/>
        <v>37</v>
      </c>
      <c r="AD4697" s="6" t="str">
        <f t="shared" si="1183"/>
        <v>A1</v>
      </c>
      <c r="AE4697" s="8" t="str">
        <f t="shared" si="1184"/>
        <v/>
      </c>
    </row>
    <row r="4698" spans="1:31" x14ac:dyDescent="0.25">
      <c r="A4698" s="9">
        <v>4830</v>
      </c>
      <c r="B4698" s="10" t="s">
        <v>9997</v>
      </c>
      <c r="C4698" s="10" t="s">
        <v>635</v>
      </c>
      <c r="D4698" s="10" t="s">
        <v>15</v>
      </c>
      <c r="E4698" s="10" t="s">
        <v>16</v>
      </c>
      <c r="F4698" s="10">
        <v>30</v>
      </c>
      <c r="G4698" s="10" t="s">
        <v>9998</v>
      </c>
      <c r="H4698" s="10" t="s">
        <v>3293</v>
      </c>
      <c r="I4698" s="10" t="s">
        <v>291</v>
      </c>
      <c r="J4698" s="11">
        <v>44349</v>
      </c>
      <c r="K4698" s="10">
        <v>36</v>
      </c>
      <c r="L4698" s="10" t="s">
        <v>39</v>
      </c>
      <c r="M4698" s="12"/>
      <c r="O4698">
        <f t="shared" si="1185"/>
        <v>0</v>
      </c>
      <c r="Q4698" s="9" t="str">
        <f t="shared" si="1170"/>
        <v>4830</v>
      </c>
      <c r="R4698" s="10" t="str">
        <f t="shared" si="1171"/>
        <v>Brunilda</v>
      </c>
      <c r="S4698" s="10" t="str">
        <f t="shared" si="1172"/>
        <v>Leary</v>
      </c>
      <c r="T4698" s="10" t="str">
        <f t="shared" si="1173"/>
        <v>Mrs</v>
      </c>
      <c r="U4698" s="10" t="str">
        <f t="shared" si="1174"/>
        <v>F</v>
      </c>
      <c r="V4698" s="10" t="str">
        <f t="shared" si="1175"/>
        <v>30</v>
      </c>
      <c r="W4698" s="10" t="str">
        <f t="shared" si="1176"/>
        <v>Watermint Quay</v>
      </c>
      <c r="X4698" s="10" t="str">
        <f t="shared" si="1177"/>
        <v>ay</v>
      </c>
      <c r="Y4698" s="10" t="str">
        <f t="shared" si="1178"/>
        <v>Watermint Quay</v>
      </c>
      <c r="Z4698" s="10" t="str">
        <f t="shared" si="1179"/>
        <v>Jarrow</v>
      </c>
      <c r="AA4698" s="10" t="str">
        <f t="shared" si="1180"/>
        <v>HS</v>
      </c>
      <c r="AB4698" s="11" t="str">
        <f t="shared" si="1181"/>
        <v>44349</v>
      </c>
      <c r="AC4698" s="10" t="str">
        <f t="shared" si="1182"/>
        <v>36</v>
      </c>
      <c r="AD4698" s="10" t="str">
        <f t="shared" si="1183"/>
        <v>C1</v>
      </c>
      <c r="AE4698" s="12" t="str">
        <f t="shared" si="1184"/>
        <v/>
      </c>
    </row>
    <row r="4699" spans="1:31" x14ac:dyDescent="0.25">
      <c r="A4699" s="5">
        <v>4831</v>
      </c>
      <c r="B4699" s="6" t="s">
        <v>2063</v>
      </c>
      <c r="C4699" s="6" t="s">
        <v>3914</v>
      </c>
      <c r="D4699" s="6" t="s">
        <v>28</v>
      </c>
      <c r="E4699" s="6" t="s">
        <v>29</v>
      </c>
      <c r="F4699" s="6">
        <v>30</v>
      </c>
      <c r="G4699" s="6" t="s">
        <v>9999</v>
      </c>
      <c r="H4699" s="6" t="s">
        <v>2431</v>
      </c>
      <c r="I4699" s="6" t="s">
        <v>1194</v>
      </c>
      <c r="J4699" s="7">
        <v>43865</v>
      </c>
      <c r="K4699" s="6">
        <v>55</v>
      </c>
      <c r="L4699" s="6" t="s">
        <v>39</v>
      </c>
      <c r="M4699" s="8"/>
      <c r="O4699">
        <f t="shared" si="1185"/>
        <v>0</v>
      </c>
      <c r="Q4699" s="5" t="str">
        <f t="shared" si="1170"/>
        <v>4831</v>
      </c>
      <c r="R4699" s="6" t="str">
        <f t="shared" si="1171"/>
        <v>Reuben</v>
      </c>
      <c r="S4699" s="6" t="str">
        <f t="shared" si="1172"/>
        <v>Grady</v>
      </c>
      <c r="T4699" s="6" t="str">
        <f t="shared" si="1173"/>
        <v>Mr</v>
      </c>
      <c r="U4699" s="6" t="str">
        <f t="shared" si="1174"/>
        <v>M</v>
      </c>
      <c r="V4699" s="6" t="str">
        <f t="shared" si="1175"/>
        <v>30</v>
      </c>
      <c r="W4699" s="6" t="str">
        <f t="shared" si="1176"/>
        <v>Waterside</v>
      </c>
      <c r="X4699" s="6" t="str">
        <f t="shared" si="1177"/>
        <v>de</v>
      </c>
      <c r="Y4699" s="6" t="str">
        <f t="shared" si="1178"/>
        <v>Waterside</v>
      </c>
      <c r="Z4699" s="6" t="str">
        <f t="shared" si="1179"/>
        <v>Earlston</v>
      </c>
      <c r="AA4699" s="6" t="str">
        <f t="shared" si="1180"/>
        <v>LU</v>
      </c>
      <c r="AB4699" s="7" t="str">
        <f t="shared" si="1181"/>
        <v>43865</v>
      </c>
      <c r="AC4699" s="6" t="str">
        <f t="shared" si="1182"/>
        <v>55</v>
      </c>
      <c r="AD4699" s="6" t="str">
        <f t="shared" si="1183"/>
        <v>C1</v>
      </c>
      <c r="AE4699" s="8" t="str">
        <f t="shared" si="1184"/>
        <v/>
      </c>
    </row>
    <row r="4700" spans="1:31" x14ac:dyDescent="0.25">
      <c r="A4700" s="9">
        <v>4832</v>
      </c>
      <c r="B4700" s="10" t="s">
        <v>10000</v>
      </c>
      <c r="C4700" s="10" t="s">
        <v>4406</v>
      </c>
      <c r="D4700" s="10" t="s">
        <v>28</v>
      </c>
      <c r="E4700" s="10" t="s">
        <v>29</v>
      </c>
      <c r="F4700" s="10">
        <v>90</v>
      </c>
      <c r="G4700" s="10" t="s">
        <v>10001</v>
      </c>
      <c r="H4700" s="10" t="s">
        <v>3341</v>
      </c>
      <c r="I4700" s="10" t="s">
        <v>32</v>
      </c>
      <c r="J4700" s="11">
        <v>44418</v>
      </c>
      <c r="K4700" s="10">
        <v>46</v>
      </c>
      <c r="L4700" s="10" t="s">
        <v>78</v>
      </c>
      <c r="M4700" s="12"/>
      <c r="O4700">
        <f t="shared" si="1185"/>
        <v>0</v>
      </c>
      <c r="Q4700" s="9" t="str">
        <f t="shared" si="1170"/>
        <v>4832</v>
      </c>
      <c r="R4700" s="10" t="str">
        <f t="shared" si="1171"/>
        <v>Lauren</v>
      </c>
      <c r="S4700" s="10" t="str">
        <f t="shared" si="1172"/>
        <v>Prather</v>
      </c>
      <c r="T4700" s="10" t="str">
        <f t="shared" si="1173"/>
        <v>Mr</v>
      </c>
      <c r="U4700" s="10" t="str">
        <f t="shared" si="1174"/>
        <v>M</v>
      </c>
      <c r="V4700" s="10" t="str">
        <f t="shared" si="1175"/>
        <v>90</v>
      </c>
      <c r="W4700" s="10" t="str">
        <f t="shared" si="1176"/>
        <v>Watford Way</v>
      </c>
      <c r="X4700" s="10" t="str">
        <f t="shared" si="1177"/>
        <v>ay</v>
      </c>
      <c r="Y4700" s="10" t="str">
        <f t="shared" si="1178"/>
        <v>Watford Way</v>
      </c>
      <c r="Z4700" s="10" t="str">
        <f t="shared" si="1179"/>
        <v>Port Talbot</v>
      </c>
      <c r="AA4700" s="10" t="str">
        <f t="shared" si="1180"/>
        <v>WC</v>
      </c>
      <c r="AB4700" s="11" t="str">
        <f t="shared" si="1181"/>
        <v>44418</v>
      </c>
      <c r="AC4700" s="10" t="str">
        <f t="shared" si="1182"/>
        <v>46</v>
      </c>
      <c r="AD4700" s="10" t="str">
        <f t="shared" si="1183"/>
        <v>C2</v>
      </c>
      <c r="AE4700" s="12" t="str">
        <f t="shared" si="1184"/>
        <v/>
      </c>
    </row>
    <row r="4701" spans="1:31" x14ac:dyDescent="0.25">
      <c r="A4701" s="5">
        <v>4833</v>
      </c>
      <c r="B4701" s="6" t="s">
        <v>2615</v>
      </c>
      <c r="C4701" s="6" t="s">
        <v>7795</v>
      </c>
      <c r="D4701" s="6" t="s">
        <v>28</v>
      </c>
      <c r="E4701" s="6" t="s">
        <v>29</v>
      </c>
      <c r="F4701" s="6">
        <v>90</v>
      </c>
      <c r="G4701" s="6" t="s">
        <v>10002</v>
      </c>
      <c r="H4701" s="6" t="s">
        <v>4525</v>
      </c>
      <c r="I4701" s="6" t="s">
        <v>87</v>
      </c>
      <c r="J4701" s="7">
        <v>44517</v>
      </c>
      <c r="K4701" s="6">
        <v>11</v>
      </c>
      <c r="L4701" s="6" t="s">
        <v>157</v>
      </c>
      <c r="M4701" s="8"/>
      <c r="O4701">
        <f t="shared" si="1185"/>
        <v>0</v>
      </c>
      <c r="Q4701" s="5" t="str">
        <f t="shared" si="1170"/>
        <v>4833</v>
      </c>
      <c r="R4701" s="6" t="str">
        <f t="shared" si="1171"/>
        <v>Gail</v>
      </c>
      <c r="S4701" s="6" t="str">
        <f t="shared" si="1172"/>
        <v>Bullard</v>
      </c>
      <c r="T4701" s="6" t="str">
        <f t="shared" si="1173"/>
        <v>Mr</v>
      </c>
      <c r="U4701" s="6" t="str">
        <f t="shared" si="1174"/>
        <v>M</v>
      </c>
      <c r="V4701" s="6" t="str">
        <f t="shared" si="1175"/>
        <v>90</v>
      </c>
      <c r="W4701" s="6" t="str">
        <f t="shared" si="1176"/>
        <v>Watling Gardens</v>
      </c>
      <c r="X4701" s="6" t="str">
        <f t="shared" si="1177"/>
        <v>ns</v>
      </c>
      <c r="Y4701" s="6" t="str">
        <f t="shared" si="1178"/>
        <v>Watling Gardens</v>
      </c>
      <c r="Z4701" s="6" t="str">
        <f t="shared" si="1179"/>
        <v>Blaydon-On-Tyne</v>
      </c>
      <c r="AA4701" s="6" t="str">
        <f t="shared" si="1180"/>
        <v>FY</v>
      </c>
      <c r="AB4701" s="7" t="str">
        <f t="shared" si="1181"/>
        <v>44517</v>
      </c>
      <c r="AC4701" s="6" t="str">
        <f t="shared" si="1182"/>
        <v>11</v>
      </c>
      <c r="AD4701" s="6" t="str">
        <f t="shared" si="1183"/>
        <v>C3</v>
      </c>
      <c r="AE4701" s="8" t="str">
        <f t="shared" si="1184"/>
        <v/>
      </c>
    </row>
    <row r="4702" spans="1:31" x14ac:dyDescent="0.25">
      <c r="A4702" s="9">
        <v>4834</v>
      </c>
      <c r="B4702" s="10" t="s">
        <v>3897</v>
      </c>
      <c r="C4702" s="10" t="s">
        <v>2355</v>
      </c>
      <c r="D4702" s="10" t="s">
        <v>28</v>
      </c>
      <c r="E4702" s="10" t="s">
        <v>3553</v>
      </c>
      <c r="F4702" s="10">
        <v>90</v>
      </c>
      <c r="G4702" s="10" t="s">
        <v>10003</v>
      </c>
      <c r="H4702" s="10" t="s">
        <v>10004</v>
      </c>
      <c r="I4702" s="10" t="s">
        <v>32</v>
      </c>
      <c r="J4702" s="11">
        <v>44387</v>
      </c>
      <c r="K4702" s="10">
        <v>79</v>
      </c>
      <c r="L4702" s="10" t="s">
        <v>78</v>
      </c>
      <c r="M4702" s="12"/>
      <c r="O4702">
        <f t="shared" si="1185"/>
        <v>0</v>
      </c>
      <c r="Q4702" s="9" t="str">
        <f t="shared" si="1170"/>
        <v>4834</v>
      </c>
      <c r="R4702" s="10" t="str">
        <f t="shared" si="1171"/>
        <v>Gino</v>
      </c>
      <c r="S4702" s="10" t="str">
        <f t="shared" si="1172"/>
        <v>Montoya</v>
      </c>
      <c r="T4702" s="10" t="str">
        <f t="shared" si="1173"/>
        <v>Mr</v>
      </c>
      <c r="U4702" s="10" t="str">
        <f t="shared" si="1174"/>
        <v>M</v>
      </c>
      <c r="V4702" s="10" t="str">
        <f t="shared" si="1175"/>
        <v>90</v>
      </c>
      <c r="W4702" s="10" t="str">
        <f t="shared" si="1176"/>
        <v>Watlins Terrace</v>
      </c>
      <c r="X4702" s="10" t="str">
        <f t="shared" si="1177"/>
        <v>ce</v>
      </c>
      <c r="Y4702" s="10" t="str">
        <f t="shared" si="1178"/>
        <v>Watlins Terrace</v>
      </c>
      <c r="Z4702" s="10" t="str">
        <f t="shared" si="1179"/>
        <v>Rochester</v>
      </c>
      <c r="AA4702" s="10" t="str">
        <f t="shared" si="1180"/>
        <v>WC</v>
      </c>
      <c r="AB4702" s="11" t="str">
        <f t="shared" si="1181"/>
        <v>44387</v>
      </c>
      <c r="AC4702" s="10" t="str">
        <f t="shared" si="1182"/>
        <v>79</v>
      </c>
      <c r="AD4702" s="10" t="str">
        <f t="shared" si="1183"/>
        <v>C2</v>
      </c>
      <c r="AE4702" s="12" t="str">
        <f t="shared" si="1184"/>
        <v/>
      </c>
    </row>
    <row r="4703" spans="1:31" x14ac:dyDescent="0.25">
      <c r="A4703" s="5">
        <v>4835</v>
      </c>
      <c r="B4703" s="6" t="s">
        <v>7808</v>
      </c>
      <c r="C4703" s="6" t="s">
        <v>2085</v>
      </c>
      <c r="D4703" s="6" t="s">
        <v>28</v>
      </c>
      <c r="E4703" s="6" t="s">
        <v>29</v>
      </c>
      <c r="F4703" s="6">
        <v>90</v>
      </c>
      <c r="G4703" s="6" t="s">
        <v>10005</v>
      </c>
      <c r="H4703" s="6" t="s">
        <v>9505</v>
      </c>
      <c r="I4703" s="6" t="s">
        <v>908</v>
      </c>
      <c r="J4703" s="7">
        <v>44178</v>
      </c>
      <c r="K4703" s="6">
        <v>77</v>
      </c>
      <c r="L4703" s="6" t="s">
        <v>78</v>
      </c>
      <c r="M4703" s="8"/>
      <c r="O4703">
        <f t="shared" si="1185"/>
        <v>0</v>
      </c>
      <c r="Q4703" s="5" t="str">
        <f t="shared" si="1170"/>
        <v>4835</v>
      </c>
      <c r="R4703" s="6" t="str">
        <f t="shared" si="1171"/>
        <v>Derek</v>
      </c>
      <c r="S4703" s="6" t="str">
        <f t="shared" si="1172"/>
        <v>Dumas</v>
      </c>
      <c r="T4703" s="6" t="str">
        <f t="shared" si="1173"/>
        <v>Mr</v>
      </c>
      <c r="U4703" s="6" t="str">
        <f t="shared" si="1174"/>
        <v>M</v>
      </c>
      <c r="V4703" s="6" t="str">
        <f t="shared" si="1175"/>
        <v>90</v>
      </c>
      <c r="W4703" s="6" t="str">
        <f t="shared" si="1176"/>
        <v>Watson Mews</v>
      </c>
      <c r="X4703" s="6" t="str">
        <f t="shared" si="1177"/>
        <v>ws</v>
      </c>
      <c r="Y4703" s="6" t="str">
        <f t="shared" si="1178"/>
        <v>Watson Mews</v>
      </c>
      <c r="Z4703" s="6" t="str">
        <f t="shared" si="1179"/>
        <v>Aberfeldy</v>
      </c>
      <c r="AA4703" s="6" t="str">
        <f t="shared" si="1180"/>
        <v>AB</v>
      </c>
      <c r="AB4703" s="7" t="str">
        <f t="shared" si="1181"/>
        <v>44178</v>
      </c>
      <c r="AC4703" s="6" t="str">
        <f t="shared" si="1182"/>
        <v>77</v>
      </c>
      <c r="AD4703" s="6" t="str">
        <f t="shared" si="1183"/>
        <v>C2</v>
      </c>
      <c r="AE4703" s="8" t="str">
        <f t="shared" si="1184"/>
        <v/>
      </c>
    </row>
    <row r="4704" spans="1:31" x14ac:dyDescent="0.25">
      <c r="A4704" s="9">
        <v>4836</v>
      </c>
      <c r="B4704" s="10" t="s">
        <v>10006</v>
      </c>
      <c r="C4704" s="10" t="s">
        <v>6423</v>
      </c>
      <c r="D4704" s="10" t="s">
        <v>49</v>
      </c>
      <c r="E4704" s="10" t="s">
        <v>16</v>
      </c>
      <c r="F4704" s="10">
        <v>90</v>
      </c>
      <c r="G4704" s="10" t="s">
        <v>10007</v>
      </c>
      <c r="H4704" s="10" t="s">
        <v>506</v>
      </c>
      <c r="I4704" s="10" t="s">
        <v>32</v>
      </c>
      <c r="J4704" s="11">
        <v>44443</v>
      </c>
      <c r="K4704" s="10">
        <v>24</v>
      </c>
      <c r="L4704" s="10" t="s">
        <v>44</v>
      </c>
      <c r="M4704" s="12"/>
      <c r="O4704">
        <f t="shared" si="1185"/>
        <v>0</v>
      </c>
      <c r="Q4704" s="9" t="str">
        <f t="shared" si="1170"/>
        <v>4836</v>
      </c>
      <c r="R4704" s="10" t="str">
        <f t="shared" si="1171"/>
        <v>Bethany</v>
      </c>
      <c r="S4704" s="10" t="str">
        <f t="shared" si="1172"/>
        <v>Baldwin</v>
      </c>
      <c r="T4704" s="10" t="str">
        <f t="shared" si="1173"/>
        <v>Miss</v>
      </c>
      <c r="U4704" s="10" t="str">
        <f t="shared" si="1174"/>
        <v>F</v>
      </c>
      <c r="V4704" s="10" t="str">
        <f t="shared" si="1175"/>
        <v>90</v>
      </c>
      <c r="W4704" s="10" t="str">
        <f t="shared" si="1176"/>
        <v>Wattisfield Road</v>
      </c>
      <c r="X4704" s="10" t="str">
        <f t="shared" si="1177"/>
        <v>ad</v>
      </c>
      <c r="Y4704" s="10" t="str">
        <f t="shared" si="1178"/>
        <v>Wattisfield Road</v>
      </c>
      <c r="Z4704" s="10" t="str">
        <f t="shared" si="1179"/>
        <v>Ramsgate</v>
      </c>
      <c r="AA4704" s="10" t="str">
        <f t="shared" si="1180"/>
        <v>WC</v>
      </c>
      <c r="AB4704" s="11" t="str">
        <f t="shared" si="1181"/>
        <v>44443</v>
      </c>
      <c r="AC4704" s="10" t="str">
        <f t="shared" si="1182"/>
        <v>24</v>
      </c>
      <c r="AD4704" s="10" t="str">
        <f t="shared" si="1183"/>
        <v>D</v>
      </c>
      <c r="AE4704" s="12" t="str">
        <f t="shared" si="1184"/>
        <v/>
      </c>
    </row>
    <row r="4705" spans="1:31" x14ac:dyDescent="0.25">
      <c r="A4705" s="5">
        <v>4837</v>
      </c>
      <c r="B4705" s="6" t="s">
        <v>6948</v>
      </c>
      <c r="C4705" s="6" t="s">
        <v>208</v>
      </c>
      <c r="D4705" s="6" t="s">
        <v>15</v>
      </c>
      <c r="E4705" s="6" t="s">
        <v>16</v>
      </c>
      <c r="F4705" s="6">
        <v>90</v>
      </c>
      <c r="G4705" s="6" t="s">
        <v>10008</v>
      </c>
      <c r="H4705" s="6" t="s">
        <v>1253</v>
      </c>
      <c r="I4705" s="6" t="s">
        <v>32</v>
      </c>
      <c r="J4705" s="7">
        <v>44467</v>
      </c>
      <c r="K4705" s="6">
        <v>33</v>
      </c>
      <c r="L4705" s="6" t="s">
        <v>62</v>
      </c>
      <c r="M4705" s="8"/>
      <c r="O4705">
        <f t="shared" si="1185"/>
        <v>0</v>
      </c>
      <c r="Q4705" s="5" t="str">
        <f t="shared" si="1170"/>
        <v>4837</v>
      </c>
      <c r="R4705" s="6" t="str">
        <f t="shared" si="1171"/>
        <v>Edris</v>
      </c>
      <c r="S4705" s="6" t="str">
        <f t="shared" si="1172"/>
        <v>Hawkins</v>
      </c>
      <c r="T4705" s="6" t="str">
        <f t="shared" si="1173"/>
        <v>Mrs</v>
      </c>
      <c r="U4705" s="6" t="str">
        <f t="shared" si="1174"/>
        <v>F</v>
      </c>
      <c r="V4705" s="6" t="str">
        <f t="shared" si="1175"/>
        <v>90</v>
      </c>
      <c r="W4705" s="6" t="str">
        <f t="shared" si="1176"/>
        <v>Waveney Avenue</v>
      </c>
      <c r="X4705" s="6" t="str">
        <f t="shared" si="1177"/>
        <v>ue</v>
      </c>
      <c r="Y4705" s="6" t="str">
        <f t="shared" si="1178"/>
        <v>Waveney Avenue</v>
      </c>
      <c r="Z4705" s="6" t="str">
        <f t="shared" si="1179"/>
        <v>South Shields</v>
      </c>
      <c r="AA4705" s="6" t="str">
        <f t="shared" si="1180"/>
        <v>WC</v>
      </c>
      <c r="AB4705" s="7" t="str">
        <f t="shared" si="1181"/>
        <v>44467</v>
      </c>
      <c r="AC4705" s="6" t="str">
        <f t="shared" si="1182"/>
        <v>33</v>
      </c>
      <c r="AD4705" s="6" t="str">
        <f t="shared" si="1183"/>
        <v>C4</v>
      </c>
      <c r="AE4705" s="8" t="str">
        <f t="shared" si="1184"/>
        <v/>
      </c>
    </row>
    <row r="4706" spans="1:31" x14ac:dyDescent="0.25">
      <c r="A4706" s="5">
        <v>4839</v>
      </c>
      <c r="B4706" s="6" t="s">
        <v>1358</v>
      </c>
      <c r="C4706" s="6" t="s">
        <v>3427</v>
      </c>
      <c r="D4706" s="6" t="s">
        <v>617</v>
      </c>
      <c r="E4706" s="6" t="s">
        <v>29</v>
      </c>
      <c r="F4706" s="6">
        <v>90</v>
      </c>
      <c r="G4706" s="6" t="s">
        <v>10009</v>
      </c>
      <c r="H4706" s="6" t="s">
        <v>704</v>
      </c>
      <c r="I4706" s="6" t="s">
        <v>291</v>
      </c>
      <c r="J4706" s="7">
        <v>43690</v>
      </c>
      <c r="K4706" s="6">
        <v>59</v>
      </c>
      <c r="L4706" s="6" t="s">
        <v>39</v>
      </c>
      <c r="M4706" s="8"/>
      <c r="O4706">
        <f t="shared" si="1185"/>
        <v>0</v>
      </c>
      <c r="Q4706" s="5" t="str">
        <f t="shared" si="1170"/>
        <v>4839</v>
      </c>
      <c r="R4706" s="6" t="str">
        <f t="shared" si="1171"/>
        <v>Palmer</v>
      </c>
      <c r="S4706" s="6" t="str">
        <f t="shared" si="1172"/>
        <v>Darling</v>
      </c>
      <c r="T4706" s="6" t="str">
        <f t="shared" si="1173"/>
        <v>Rev</v>
      </c>
      <c r="U4706" s="6" t="str">
        <f t="shared" si="1174"/>
        <v>M</v>
      </c>
      <c r="V4706" s="6" t="str">
        <f t="shared" si="1175"/>
        <v>90</v>
      </c>
      <c r="W4706" s="6" t="str">
        <f t="shared" si="1176"/>
        <v>Waverley Terrace</v>
      </c>
      <c r="X4706" s="6" t="str">
        <f t="shared" si="1177"/>
        <v>ce</v>
      </c>
      <c r="Y4706" s="6" t="str">
        <f t="shared" si="1178"/>
        <v>Waverley Terrace</v>
      </c>
      <c r="Z4706" s="6" t="str">
        <f t="shared" si="1179"/>
        <v>Lancaster</v>
      </c>
      <c r="AA4706" s="6" t="str">
        <f t="shared" si="1180"/>
        <v>HS</v>
      </c>
      <c r="AB4706" s="7" t="str">
        <f t="shared" si="1181"/>
        <v>43690</v>
      </c>
      <c r="AC4706" s="6" t="str">
        <f t="shared" si="1182"/>
        <v>59</v>
      </c>
      <c r="AD4706" s="6" t="str">
        <f t="shared" si="1183"/>
        <v>C1</v>
      </c>
      <c r="AE4706" s="8" t="str">
        <f t="shared" si="1184"/>
        <v/>
      </c>
    </row>
    <row r="4707" spans="1:31" x14ac:dyDescent="0.25">
      <c r="A4707" s="9">
        <v>4840</v>
      </c>
      <c r="B4707" s="10" t="s">
        <v>10010</v>
      </c>
      <c r="C4707" s="10" t="s">
        <v>2428</v>
      </c>
      <c r="D4707" s="10" t="s">
        <v>41</v>
      </c>
      <c r="E4707" s="10" t="s">
        <v>16</v>
      </c>
      <c r="F4707" s="10">
        <v>30</v>
      </c>
      <c r="G4707" s="10" t="s">
        <v>10011</v>
      </c>
      <c r="H4707" s="10" t="s">
        <v>637</v>
      </c>
      <c r="I4707" s="10" t="s">
        <v>291</v>
      </c>
      <c r="J4707" s="11">
        <v>44209</v>
      </c>
      <c r="K4707" s="10">
        <v>7</v>
      </c>
      <c r="L4707" s="10" t="s">
        <v>52</v>
      </c>
      <c r="M4707" s="12"/>
      <c r="O4707">
        <f t="shared" si="1185"/>
        <v>0</v>
      </c>
      <c r="Q4707" s="9" t="str">
        <f t="shared" si="1170"/>
        <v>4840</v>
      </c>
      <c r="R4707" s="10" t="str">
        <f t="shared" si="1171"/>
        <v>Serena</v>
      </c>
      <c r="S4707" s="10" t="str">
        <f t="shared" si="1172"/>
        <v>Bower</v>
      </c>
      <c r="T4707" s="10" t="str">
        <f t="shared" si="1173"/>
        <v>Ms</v>
      </c>
      <c r="U4707" s="10" t="str">
        <f t="shared" si="1174"/>
        <v>F</v>
      </c>
      <c r="V4707" s="10" t="str">
        <f t="shared" si="1175"/>
        <v>30</v>
      </c>
      <c r="W4707" s="10" t="str">
        <f t="shared" si="1176"/>
        <v>Waverton Road</v>
      </c>
      <c r="X4707" s="10" t="str">
        <f t="shared" si="1177"/>
        <v>ad</v>
      </c>
      <c r="Y4707" s="10" t="str">
        <f t="shared" si="1178"/>
        <v>Waverton Road</v>
      </c>
      <c r="Z4707" s="10" t="str">
        <f t="shared" si="1179"/>
        <v>Kent</v>
      </c>
      <c r="AA4707" s="10" t="str">
        <f t="shared" si="1180"/>
        <v>HS</v>
      </c>
      <c r="AB4707" s="11" t="str">
        <f t="shared" si="1181"/>
        <v>44209</v>
      </c>
      <c r="AC4707" s="10" t="str">
        <f t="shared" si="1182"/>
        <v>7</v>
      </c>
      <c r="AD4707" s="10" t="str">
        <f t="shared" si="1183"/>
        <v>A1</v>
      </c>
      <c r="AE4707" s="12" t="str">
        <f t="shared" si="1184"/>
        <v/>
      </c>
    </row>
    <row r="4708" spans="1:31" x14ac:dyDescent="0.25">
      <c r="A4708" s="5">
        <v>4841</v>
      </c>
      <c r="B4708" s="6" t="s">
        <v>10012</v>
      </c>
      <c r="C4708" s="6" t="s">
        <v>1067</v>
      </c>
      <c r="D4708" s="6" t="s">
        <v>49</v>
      </c>
      <c r="E4708" s="6" t="s">
        <v>16</v>
      </c>
      <c r="F4708" s="6">
        <v>60</v>
      </c>
      <c r="G4708" s="6" t="s">
        <v>10013</v>
      </c>
      <c r="H4708" s="6" t="s">
        <v>5380</v>
      </c>
      <c r="I4708" s="6" t="s">
        <v>32</v>
      </c>
      <c r="J4708" s="7">
        <v>43926</v>
      </c>
      <c r="K4708" s="6">
        <v>75</v>
      </c>
      <c r="L4708" s="6" t="s">
        <v>44</v>
      </c>
      <c r="M4708" s="8"/>
      <c r="O4708">
        <f t="shared" si="1185"/>
        <v>0</v>
      </c>
      <c r="Q4708" s="5" t="str">
        <f t="shared" si="1170"/>
        <v>4841</v>
      </c>
      <c r="R4708" s="6" t="str">
        <f t="shared" si="1171"/>
        <v>Judy</v>
      </c>
      <c r="S4708" s="6" t="str">
        <f t="shared" si="1172"/>
        <v>Rushing</v>
      </c>
      <c r="T4708" s="6" t="str">
        <f t="shared" si="1173"/>
        <v>Miss</v>
      </c>
      <c r="U4708" s="6" t="str">
        <f t="shared" si="1174"/>
        <v>F</v>
      </c>
      <c r="V4708" s="6" t="str">
        <f t="shared" si="1175"/>
        <v>60</v>
      </c>
      <c r="W4708" s="6" t="str">
        <f t="shared" si="1176"/>
        <v>Wayfield Link</v>
      </c>
      <c r="X4708" s="6" t="str">
        <f t="shared" si="1177"/>
        <v>nk</v>
      </c>
      <c r="Y4708" s="6" t="str">
        <f t="shared" si="1178"/>
        <v>Wayfield Link</v>
      </c>
      <c r="Z4708" s="6" t="str">
        <f t="shared" si="1179"/>
        <v>Prestonpans</v>
      </c>
      <c r="AA4708" s="6" t="str">
        <f t="shared" si="1180"/>
        <v>WC</v>
      </c>
      <c r="AB4708" s="7" t="str">
        <f t="shared" si="1181"/>
        <v>43926</v>
      </c>
      <c r="AC4708" s="6" t="str">
        <f t="shared" si="1182"/>
        <v>75</v>
      </c>
      <c r="AD4708" s="6" t="str">
        <f t="shared" si="1183"/>
        <v>D</v>
      </c>
      <c r="AE4708" s="8" t="str">
        <f t="shared" si="1184"/>
        <v/>
      </c>
    </row>
    <row r="4709" spans="1:31" x14ac:dyDescent="0.25">
      <c r="A4709" s="9">
        <v>4842</v>
      </c>
      <c r="B4709" s="10" t="s">
        <v>10014</v>
      </c>
      <c r="C4709" s="10" t="s">
        <v>5571</v>
      </c>
      <c r="D4709" s="10" t="s">
        <v>49</v>
      </c>
      <c r="E4709" s="10" t="s">
        <v>16</v>
      </c>
      <c r="F4709" s="10">
        <v>90</v>
      </c>
      <c r="G4709" s="10" t="s">
        <v>10015</v>
      </c>
      <c r="H4709" s="10" t="s">
        <v>2867</v>
      </c>
      <c r="I4709" s="10" t="s">
        <v>2868</v>
      </c>
      <c r="J4709" s="11">
        <v>44257</v>
      </c>
      <c r="K4709" s="10">
        <v>54</v>
      </c>
      <c r="L4709" s="10" t="s">
        <v>157</v>
      </c>
      <c r="M4709" s="12"/>
      <c r="O4709">
        <f t="shared" si="1185"/>
        <v>0</v>
      </c>
      <c r="Q4709" s="9" t="str">
        <f t="shared" si="1170"/>
        <v>4842</v>
      </c>
      <c r="R4709" s="10" t="str">
        <f t="shared" si="1171"/>
        <v>Teena</v>
      </c>
      <c r="S4709" s="10" t="str">
        <f t="shared" si="1172"/>
        <v>Myers</v>
      </c>
      <c r="T4709" s="10" t="str">
        <f t="shared" si="1173"/>
        <v>Miss</v>
      </c>
      <c r="U4709" s="10" t="str">
        <f t="shared" si="1174"/>
        <v>F</v>
      </c>
      <c r="V4709" s="10" t="str">
        <f t="shared" si="1175"/>
        <v>90</v>
      </c>
      <c r="W4709" s="10" t="str">
        <f t="shared" si="1176"/>
        <v>Webbs Lane</v>
      </c>
      <c r="X4709" s="10" t="str">
        <f t="shared" si="1177"/>
        <v>ne</v>
      </c>
      <c r="Y4709" s="10" t="str">
        <f t="shared" si="1178"/>
        <v>Webbs Lane</v>
      </c>
      <c r="Z4709" s="10" t="str">
        <f t="shared" si="1179"/>
        <v>Bourne</v>
      </c>
      <c r="AA4709" s="10" t="str">
        <f t="shared" si="1180"/>
        <v>PE</v>
      </c>
      <c r="AB4709" s="11" t="str">
        <f t="shared" si="1181"/>
        <v>44257</v>
      </c>
      <c r="AC4709" s="10" t="str">
        <f t="shared" si="1182"/>
        <v>54</v>
      </c>
      <c r="AD4709" s="10" t="str">
        <f t="shared" si="1183"/>
        <v>C3</v>
      </c>
      <c r="AE4709" s="12" t="str">
        <f t="shared" si="1184"/>
        <v/>
      </c>
    </row>
    <row r="4710" spans="1:31" x14ac:dyDescent="0.25">
      <c r="A4710" s="5">
        <v>4843</v>
      </c>
      <c r="B4710" s="6" t="s">
        <v>5682</v>
      </c>
      <c r="C4710" s="6" t="s">
        <v>1775</v>
      </c>
      <c r="D4710" s="6" t="s">
        <v>28</v>
      </c>
      <c r="E4710" s="6" t="s">
        <v>29</v>
      </c>
      <c r="F4710" s="6">
        <v>90</v>
      </c>
      <c r="G4710" s="6" t="s">
        <v>10016</v>
      </c>
      <c r="H4710" s="6" t="s">
        <v>706</v>
      </c>
      <c r="I4710" s="6" t="s">
        <v>185</v>
      </c>
      <c r="J4710" s="7">
        <v>44338</v>
      </c>
      <c r="K4710" s="6">
        <v>78</v>
      </c>
      <c r="L4710" s="6" t="s">
        <v>78</v>
      </c>
      <c r="M4710" s="8"/>
      <c r="O4710">
        <f t="shared" si="1185"/>
        <v>0</v>
      </c>
      <c r="Q4710" s="5" t="str">
        <f t="shared" si="1170"/>
        <v>4843</v>
      </c>
      <c r="R4710" s="6" t="str">
        <f t="shared" si="1171"/>
        <v>Dennis</v>
      </c>
      <c r="S4710" s="6" t="str">
        <f t="shared" si="1172"/>
        <v>Perkins</v>
      </c>
      <c r="T4710" s="6" t="str">
        <f t="shared" si="1173"/>
        <v>Mr</v>
      </c>
      <c r="U4710" s="6" t="str">
        <f t="shared" si="1174"/>
        <v>M</v>
      </c>
      <c r="V4710" s="6" t="str">
        <f t="shared" si="1175"/>
        <v>90</v>
      </c>
      <c r="W4710" s="6" t="str">
        <f t="shared" si="1176"/>
        <v>Webbs Yard</v>
      </c>
      <c r="X4710" s="6" t="str">
        <f t="shared" si="1177"/>
        <v>rd</v>
      </c>
      <c r="Y4710" s="6" t="str">
        <f t="shared" si="1178"/>
        <v>Webbs Yard</v>
      </c>
      <c r="Z4710" s="6" t="str">
        <f t="shared" si="1179"/>
        <v>Gloucestershire</v>
      </c>
      <c r="AA4710" s="6" t="str">
        <f t="shared" si="1180"/>
        <v>HX</v>
      </c>
      <c r="AB4710" s="7" t="str">
        <f t="shared" si="1181"/>
        <v>44338</v>
      </c>
      <c r="AC4710" s="6" t="str">
        <f t="shared" si="1182"/>
        <v>78</v>
      </c>
      <c r="AD4710" s="6" t="str">
        <f t="shared" si="1183"/>
        <v>C2</v>
      </c>
      <c r="AE4710" s="8" t="str">
        <f t="shared" si="1184"/>
        <v/>
      </c>
    </row>
    <row r="4711" spans="1:31" x14ac:dyDescent="0.25">
      <c r="A4711" s="9">
        <v>4844</v>
      </c>
      <c r="B4711" s="10" t="s">
        <v>6571</v>
      </c>
      <c r="C4711" s="10" t="s">
        <v>1827</v>
      </c>
      <c r="D4711" s="10" t="s">
        <v>15</v>
      </c>
      <c r="E4711" s="10" t="s">
        <v>16</v>
      </c>
      <c r="F4711" s="10">
        <v>90</v>
      </c>
      <c r="G4711" s="10" t="s">
        <v>10017</v>
      </c>
      <c r="H4711" s="10" t="s">
        <v>7914</v>
      </c>
      <c r="I4711" s="10" t="s">
        <v>32</v>
      </c>
      <c r="J4711" s="11">
        <v>44216</v>
      </c>
      <c r="K4711" s="10">
        <v>46</v>
      </c>
      <c r="L4711" s="10" t="s">
        <v>99</v>
      </c>
      <c r="M4711" s="12"/>
      <c r="O4711">
        <f t="shared" si="1185"/>
        <v>0</v>
      </c>
      <c r="Q4711" s="9" t="str">
        <f t="shared" si="1170"/>
        <v>4844</v>
      </c>
      <c r="R4711" s="10" t="str">
        <f t="shared" si="1171"/>
        <v>Reagan</v>
      </c>
      <c r="S4711" s="10" t="str">
        <f t="shared" si="1172"/>
        <v>Bliss</v>
      </c>
      <c r="T4711" s="10" t="str">
        <f t="shared" si="1173"/>
        <v>Mrs</v>
      </c>
      <c r="U4711" s="10" t="str">
        <f t="shared" si="1174"/>
        <v>F</v>
      </c>
      <c r="V4711" s="10" t="str">
        <f t="shared" si="1175"/>
        <v>90</v>
      </c>
      <c r="W4711" s="10" t="str">
        <f t="shared" si="1176"/>
        <v>Wedgwood Walk</v>
      </c>
      <c r="X4711" s="10" t="str">
        <f t="shared" si="1177"/>
        <v>lk</v>
      </c>
      <c r="Y4711" s="10" t="str">
        <f t="shared" si="1178"/>
        <v>Wedgwood Walk</v>
      </c>
      <c r="Z4711" s="10" t="str">
        <f t="shared" si="1179"/>
        <v>Saffron Walden</v>
      </c>
      <c r="AA4711" s="10" t="str">
        <f t="shared" si="1180"/>
        <v>WC</v>
      </c>
      <c r="AB4711" s="11" t="str">
        <f t="shared" si="1181"/>
        <v>44216</v>
      </c>
      <c r="AC4711" s="10" t="str">
        <f t="shared" si="1182"/>
        <v>46</v>
      </c>
      <c r="AD4711" s="10" t="str">
        <f t="shared" si="1183"/>
        <v>E</v>
      </c>
      <c r="AE4711" s="12" t="str">
        <f t="shared" si="1184"/>
        <v/>
      </c>
    </row>
    <row r="4712" spans="1:31" x14ac:dyDescent="0.25">
      <c r="A4712" s="5">
        <v>4845</v>
      </c>
      <c r="B4712" s="6" t="s">
        <v>5951</v>
      </c>
      <c r="C4712" s="6" t="s">
        <v>3484</v>
      </c>
      <c r="D4712" s="6" t="s">
        <v>90</v>
      </c>
      <c r="E4712" s="6" t="s">
        <v>29</v>
      </c>
      <c r="F4712" s="6">
        <v>90</v>
      </c>
      <c r="G4712" s="6" t="s">
        <v>10018</v>
      </c>
      <c r="H4712" s="6" t="s">
        <v>3205</v>
      </c>
      <c r="I4712" s="6" t="s">
        <v>32</v>
      </c>
      <c r="J4712" s="7">
        <v>43989</v>
      </c>
      <c r="K4712" s="6">
        <v>6</v>
      </c>
      <c r="L4712" s="6" t="s">
        <v>62</v>
      </c>
      <c r="M4712" s="8"/>
      <c r="O4712">
        <f t="shared" si="1185"/>
        <v>0</v>
      </c>
      <c r="Q4712" s="5" t="str">
        <f t="shared" si="1170"/>
        <v>4845</v>
      </c>
      <c r="R4712" s="6" t="str">
        <f t="shared" si="1171"/>
        <v>Sherwood</v>
      </c>
      <c r="S4712" s="6" t="str">
        <f t="shared" si="1172"/>
        <v>Stanton</v>
      </c>
      <c r="T4712" s="6" t="str">
        <f t="shared" si="1173"/>
        <v>Dr</v>
      </c>
      <c r="U4712" s="6" t="str">
        <f t="shared" si="1174"/>
        <v>M</v>
      </c>
      <c r="V4712" s="6" t="str">
        <f t="shared" si="1175"/>
        <v>90</v>
      </c>
      <c r="W4712" s="6" t="str">
        <f t="shared" si="1176"/>
        <v>Weedon Terrace</v>
      </c>
      <c r="X4712" s="6" t="str">
        <f t="shared" si="1177"/>
        <v>ce</v>
      </c>
      <c r="Y4712" s="6" t="str">
        <f t="shared" si="1178"/>
        <v>Weedon Terrace</v>
      </c>
      <c r="Z4712" s="6" t="str">
        <f t="shared" si="1179"/>
        <v>Portrush</v>
      </c>
      <c r="AA4712" s="6" t="str">
        <f t="shared" si="1180"/>
        <v>WC</v>
      </c>
      <c r="AB4712" s="7" t="str">
        <f t="shared" si="1181"/>
        <v>43989</v>
      </c>
      <c r="AC4712" s="6" t="str">
        <f t="shared" si="1182"/>
        <v>6</v>
      </c>
      <c r="AD4712" s="6" t="str">
        <f t="shared" si="1183"/>
        <v>C4</v>
      </c>
      <c r="AE4712" s="8" t="str">
        <f t="shared" si="1184"/>
        <v/>
      </c>
    </row>
    <row r="4713" spans="1:31" x14ac:dyDescent="0.25">
      <c r="A4713" s="9">
        <v>4846</v>
      </c>
      <c r="B4713" s="10" t="s">
        <v>3897</v>
      </c>
      <c r="C4713" s="10" t="s">
        <v>835</v>
      </c>
      <c r="D4713" s="10" t="s">
        <v>28</v>
      </c>
      <c r="E4713" s="10" t="s">
        <v>29</v>
      </c>
      <c r="F4713" s="10">
        <v>90</v>
      </c>
      <c r="G4713" s="10" t="s">
        <v>10019</v>
      </c>
      <c r="H4713" s="10" t="s">
        <v>1090</v>
      </c>
      <c r="I4713" s="10" t="s">
        <v>176</v>
      </c>
      <c r="J4713" s="11">
        <v>44019</v>
      </c>
      <c r="K4713" s="10">
        <v>53</v>
      </c>
      <c r="L4713" s="10" t="s">
        <v>33</v>
      </c>
      <c r="M4713" s="12"/>
      <c r="O4713">
        <f t="shared" si="1185"/>
        <v>0</v>
      </c>
      <c r="Q4713" s="9" t="str">
        <f t="shared" si="1170"/>
        <v>4846</v>
      </c>
      <c r="R4713" s="10" t="str">
        <f t="shared" si="1171"/>
        <v>Gino</v>
      </c>
      <c r="S4713" s="10" t="str">
        <f t="shared" si="1172"/>
        <v>Burt</v>
      </c>
      <c r="T4713" s="10" t="str">
        <f t="shared" si="1173"/>
        <v>Mr</v>
      </c>
      <c r="U4713" s="10" t="str">
        <f t="shared" si="1174"/>
        <v>M</v>
      </c>
      <c r="V4713" s="10" t="str">
        <f t="shared" si="1175"/>
        <v>90</v>
      </c>
      <c r="W4713" s="10" t="str">
        <f t="shared" si="1176"/>
        <v>Weekley Square</v>
      </c>
      <c r="X4713" s="10" t="str">
        <f t="shared" si="1177"/>
        <v>re</v>
      </c>
      <c r="Y4713" s="10" t="str">
        <f t="shared" si="1178"/>
        <v>Weekley Square</v>
      </c>
      <c r="Z4713" s="10" t="str">
        <f t="shared" si="1179"/>
        <v>Criccieth</v>
      </c>
      <c r="AA4713" s="10" t="str">
        <f t="shared" si="1180"/>
        <v>CW</v>
      </c>
      <c r="AB4713" s="11" t="str">
        <f t="shared" si="1181"/>
        <v>44019</v>
      </c>
      <c r="AC4713" s="10" t="str">
        <f t="shared" si="1182"/>
        <v>53</v>
      </c>
      <c r="AD4713" s="10" t="str">
        <f t="shared" si="1183"/>
        <v>A3</v>
      </c>
      <c r="AE4713" s="12" t="str">
        <f t="shared" si="1184"/>
        <v/>
      </c>
    </row>
    <row r="4714" spans="1:31" x14ac:dyDescent="0.25">
      <c r="A4714" s="5">
        <v>4847</v>
      </c>
      <c r="B4714" s="6" t="s">
        <v>1025</v>
      </c>
      <c r="C4714" s="6" t="s">
        <v>8676</v>
      </c>
      <c r="D4714" s="6" t="s">
        <v>28</v>
      </c>
      <c r="E4714" s="6" t="s">
        <v>29</v>
      </c>
      <c r="F4714" s="6">
        <v>60</v>
      </c>
      <c r="G4714" s="6" t="s">
        <v>10020</v>
      </c>
      <c r="H4714" s="6" t="s">
        <v>9365</v>
      </c>
      <c r="I4714" s="6" t="s">
        <v>1881</v>
      </c>
      <c r="J4714" s="7">
        <v>44465</v>
      </c>
      <c r="K4714" s="6">
        <v>50</v>
      </c>
      <c r="L4714" s="6" t="s">
        <v>78</v>
      </c>
      <c r="M4714" s="8"/>
      <c r="O4714">
        <f t="shared" si="1185"/>
        <v>0</v>
      </c>
      <c r="Q4714" s="5" t="str">
        <f t="shared" si="1170"/>
        <v>4847</v>
      </c>
      <c r="R4714" s="6" t="str">
        <f t="shared" si="1171"/>
        <v>Felton</v>
      </c>
      <c r="S4714" s="6" t="str">
        <f t="shared" si="1172"/>
        <v>Bautista</v>
      </c>
      <c r="T4714" s="6" t="str">
        <f t="shared" si="1173"/>
        <v>Mr</v>
      </c>
      <c r="U4714" s="6" t="str">
        <f t="shared" si="1174"/>
        <v>M</v>
      </c>
      <c r="V4714" s="6" t="str">
        <f t="shared" si="1175"/>
        <v>60</v>
      </c>
      <c r="W4714" s="6" t="str">
        <f t="shared" si="1176"/>
        <v>Weimar Street</v>
      </c>
      <c r="X4714" s="6" t="str">
        <f t="shared" si="1177"/>
        <v>et</v>
      </c>
      <c r="Y4714" s="6" t="str">
        <f t="shared" si="1178"/>
        <v>Weimar Street</v>
      </c>
      <c r="Z4714" s="6" t="str">
        <f t="shared" si="1179"/>
        <v>Bishops Castle</v>
      </c>
      <c r="AA4714" s="6" t="str">
        <f t="shared" si="1180"/>
        <v>CT</v>
      </c>
      <c r="AB4714" s="7" t="str">
        <f t="shared" si="1181"/>
        <v>44465</v>
      </c>
      <c r="AC4714" s="6" t="str">
        <f t="shared" si="1182"/>
        <v>50</v>
      </c>
      <c r="AD4714" s="6" t="str">
        <f t="shared" si="1183"/>
        <v>C2</v>
      </c>
      <c r="AE4714" s="8" t="str">
        <f t="shared" si="1184"/>
        <v/>
      </c>
    </row>
    <row r="4715" spans="1:31" x14ac:dyDescent="0.25">
      <c r="A4715" s="9">
        <v>4848</v>
      </c>
      <c r="B4715" s="10" t="s">
        <v>1370</v>
      </c>
      <c r="C4715" s="10" t="s">
        <v>3016</v>
      </c>
      <c r="D4715" s="10" t="s">
        <v>28</v>
      </c>
      <c r="E4715" s="10" t="s">
        <v>29</v>
      </c>
      <c r="F4715" s="10">
        <v>90</v>
      </c>
      <c r="G4715" s="10" t="s">
        <v>10021</v>
      </c>
      <c r="H4715" s="10" t="s">
        <v>1201</v>
      </c>
      <c r="I4715" s="10" t="s">
        <v>291</v>
      </c>
      <c r="J4715" s="11">
        <v>43552</v>
      </c>
      <c r="K4715" s="10">
        <v>19</v>
      </c>
      <c r="L4715" s="10" t="s">
        <v>78</v>
      </c>
      <c r="M4715" s="12"/>
      <c r="O4715">
        <f t="shared" si="1185"/>
        <v>0</v>
      </c>
      <c r="Q4715" s="9" t="str">
        <f t="shared" si="1170"/>
        <v>4848</v>
      </c>
      <c r="R4715" s="10" t="str">
        <f t="shared" si="1171"/>
        <v>Dong</v>
      </c>
      <c r="S4715" s="10" t="str">
        <f t="shared" si="1172"/>
        <v>Dye</v>
      </c>
      <c r="T4715" s="10" t="str">
        <f t="shared" si="1173"/>
        <v>Mr</v>
      </c>
      <c r="U4715" s="10" t="str">
        <f t="shared" si="1174"/>
        <v>M</v>
      </c>
      <c r="V4715" s="10" t="str">
        <f t="shared" si="1175"/>
        <v>90</v>
      </c>
      <c r="W4715" s="10" t="str">
        <f t="shared" si="1176"/>
        <v>Weir Hall</v>
      </c>
      <c r="X4715" s="10" t="str">
        <f t="shared" si="1177"/>
        <v>ll</v>
      </c>
      <c r="Y4715" s="10" t="str">
        <f t="shared" si="1178"/>
        <v>Weir Hall</v>
      </c>
      <c r="Z4715" s="10" t="str">
        <f t="shared" si="1179"/>
        <v>Lancashire</v>
      </c>
      <c r="AA4715" s="10" t="str">
        <f t="shared" si="1180"/>
        <v>HS</v>
      </c>
      <c r="AB4715" s="11" t="str">
        <f t="shared" si="1181"/>
        <v>43552</v>
      </c>
      <c r="AC4715" s="10" t="str">
        <f t="shared" si="1182"/>
        <v>19</v>
      </c>
      <c r="AD4715" s="10" t="str">
        <f t="shared" si="1183"/>
        <v>C2</v>
      </c>
      <c r="AE4715" s="12" t="str">
        <f t="shared" si="1184"/>
        <v/>
      </c>
    </row>
    <row r="4716" spans="1:31" x14ac:dyDescent="0.25">
      <c r="A4716" s="5">
        <v>4849</v>
      </c>
      <c r="B4716" s="6" t="s">
        <v>5939</v>
      </c>
      <c r="C4716" s="6" t="s">
        <v>556</v>
      </c>
      <c r="D4716" s="6" t="s">
        <v>28</v>
      </c>
      <c r="E4716" s="6" t="s">
        <v>29</v>
      </c>
      <c r="F4716" s="6">
        <v>90</v>
      </c>
      <c r="G4716" s="6" t="s">
        <v>10022</v>
      </c>
      <c r="H4716" s="6" t="s">
        <v>1653</v>
      </c>
      <c r="I4716" s="6" t="s">
        <v>32</v>
      </c>
      <c r="J4716" s="7">
        <v>43757</v>
      </c>
      <c r="K4716" s="6">
        <v>70</v>
      </c>
      <c r="L4716" s="6" t="s">
        <v>39</v>
      </c>
      <c r="M4716" s="8"/>
      <c r="O4716">
        <f t="shared" si="1185"/>
        <v>0</v>
      </c>
      <c r="Q4716" s="5" t="str">
        <f t="shared" si="1170"/>
        <v>4849</v>
      </c>
      <c r="R4716" s="6" t="str">
        <f t="shared" si="1171"/>
        <v>Elton</v>
      </c>
      <c r="S4716" s="6" t="str">
        <f t="shared" si="1172"/>
        <v>Mcclendon</v>
      </c>
      <c r="T4716" s="6" t="str">
        <f t="shared" si="1173"/>
        <v>Mr</v>
      </c>
      <c r="U4716" s="6" t="str">
        <f t="shared" si="1174"/>
        <v>M</v>
      </c>
      <c r="V4716" s="6" t="str">
        <f t="shared" si="1175"/>
        <v>90</v>
      </c>
      <c r="W4716" s="6" t="str">
        <f t="shared" si="1176"/>
        <v>Welbeck Way</v>
      </c>
      <c r="X4716" s="6" t="str">
        <f t="shared" si="1177"/>
        <v>ay</v>
      </c>
      <c r="Y4716" s="6" t="str">
        <f t="shared" si="1178"/>
        <v>Welbeck Way</v>
      </c>
      <c r="Z4716" s="6" t="str">
        <f t="shared" si="1179"/>
        <v>Surrey</v>
      </c>
      <c r="AA4716" s="6" t="str">
        <f t="shared" si="1180"/>
        <v>WC</v>
      </c>
      <c r="AB4716" s="7" t="str">
        <f t="shared" si="1181"/>
        <v>43757</v>
      </c>
      <c r="AC4716" s="6" t="str">
        <f t="shared" si="1182"/>
        <v>70</v>
      </c>
      <c r="AD4716" s="6" t="str">
        <f t="shared" si="1183"/>
        <v>C1</v>
      </c>
      <c r="AE4716" s="8" t="str">
        <f t="shared" si="1184"/>
        <v/>
      </c>
    </row>
    <row r="4717" spans="1:31" x14ac:dyDescent="0.25">
      <c r="A4717" s="9">
        <v>4850</v>
      </c>
      <c r="B4717" s="10" t="s">
        <v>10023</v>
      </c>
      <c r="C4717" s="10" t="s">
        <v>7994</v>
      </c>
      <c r="D4717" s="10" t="s">
        <v>90</v>
      </c>
      <c r="E4717" s="10" t="s">
        <v>7609</v>
      </c>
      <c r="F4717" s="10">
        <v>60</v>
      </c>
      <c r="G4717" s="10" t="s">
        <v>10024</v>
      </c>
      <c r="H4717" s="10" t="s">
        <v>5760</v>
      </c>
      <c r="I4717" s="10" t="s">
        <v>32</v>
      </c>
      <c r="J4717" s="11">
        <v>43909</v>
      </c>
      <c r="K4717" s="10">
        <v>2</v>
      </c>
      <c r="L4717" s="10" t="s">
        <v>20</v>
      </c>
      <c r="M4717" s="12"/>
      <c r="O4717">
        <f t="shared" si="1185"/>
        <v>0</v>
      </c>
      <c r="Q4717" s="9" t="str">
        <f t="shared" si="1170"/>
        <v>4850</v>
      </c>
      <c r="R4717" s="10" t="str">
        <f t="shared" si="1171"/>
        <v>Georgine</v>
      </c>
      <c r="S4717" s="10" t="str">
        <f t="shared" si="1172"/>
        <v>Holmes</v>
      </c>
      <c r="T4717" s="10" t="str">
        <f t="shared" si="1173"/>
        <v>Dr</v>
      </c>
      <c r="U4717" s="10" t="str">
        <f t="shared" si="1174"/>
        <v>F</v>
      </c>
      <c r="V4717" s="10" t="str">
        <f t="shared" si="1175"/>
        <v>60</v>
      </c>
      <c r="W4717" s="10" t="str">
        <f t="shared" si="1176"/>
        <v>Welford Close</v>
      </c>
      <c r="X4717" s="10" t="str">
        <f t="shared" si="1177"/>
        <v>se</v>
      </c>
      <c r="Y4717" s="10" t="str">
        <f t="shared" si="1178"/>
        <v>Welford Close</v>
      </c>
      <c r="Z4717" s="10" t="str">
        <f t="shared" si="1179"/>
        <v>Pentraeth</v>
      </c>
      <c r="AA4717" s="10" t="str">
        <f t="shared" si="1180"/>
        <v>WC</v>
      </c>
      <c r="AB4717" s="11" t="str">
        <f t="shared" si="1181"/>
        <v>43909</v>
      </c>
      <c r="AC4717" s="10" t="str">
        <f t="shared" si="1182"/>
        <v>2</v>
      </c>
      <c r="AD4717" s="10" t="str">
        <f t="shared" si="1183"/>
        <v>B</v>
      </c>
      <c r="AE4717" s="12" t="str">
        <f t="shared" si="1184"/>
        <v/>
      </c>
    </row>
    <row r="4718" spans="1:31" x14ac:dyDescent="0.25">
      <c r="A4718" s="5">
        <v>4851</v>
      </c>
      <c r="B4718" s="6" t="s">
        <v>10025</v>
      </c>
      <c r="C4718" s="6" t="s">
        <v>10026</v>
      </c>
      <c r="D4718" s="6" t="s">
        <v>15</v>
      </c>
      <c r="E4718" s="6" t="s">
        <v>16</v>
      </c>
      <c r="F4718" s="6">
        <v>90</v>
      </c>
      <c r="G4718" s="6" t="s">
        <v>10027</v>
      </c>
      <c r="H4718" s="6" t="s">
        <v>4425</v>
      </c>
      <c r="I4718" s="6" t="s">
        <v>144</v>
      </c>
      <c r="J4718" s="7">
        <v>43865</v>
      </c>
      <c r="K4718" s="6">
        <v>7</v>
      </c>
      <c r="L4718" s="6" t="s">
        <v>157</v>
      </c>
      <c r="M4718" s="8"/>
      <c r="O4718">
        <f t="shared" si="1185"/>
        <v>0</v>
      </c>
      <c r="Q4718" s="5" t="str">
        <f t="shared" si="1170"/>
        <v>4851</v>
      </c>
      <c r="R4718" s="6" t="str">
        <f t="shared" si="1171"/>
        <v>Mickie</v>
      </c>
      <c r="S4718" s="6" t="str">
        <f t="shared" si="1172"/>
        <v>Maurer</v>
      </c>
      <c r="T4718" s="6" t="str">
        <f t="shared" si="1173"/>
        <v>Mrs</v>
      </c>
      <c r="U4718" s="6" t="str">
        <f t="shared" si="1174"/>
        <v>F</v>
      </c>
      <c r="V4718" s="6" t="str">
        <f t="shared" si="1175"/>
        <v>90</v>
      </c>
      <c r="W4718" s="6" t="str">
        <f t="shared" si="1176"/>
        <v>Welham Terrace</v>
      </c>
      <c r="X4718" s="6" t="str">
        <f t="shared" si="1177"/>
        <v>ce</v>
      </c>
      <c r="Y4718" s="6" t="str">
        <f t="shared" si="1178"/>
        <v>Welham Terrace</v>
      </c>
      <c r="Z4718" s="6" t="str">
        <f t="shared" si="1179"/>
        <v>Haddington</v>
      </c>
      <c r="AA4718" s="6" t="str">
        <f t="shared" si="1180"/>
        <v>UB</v>
      </c>
      <c r="AB4718" s="7" t="str">
        <f t="shared" si="1181"/>
        <v>43865</v>
      </c>
      <c r="AC4718" s="6" t="str">
        <f t="shared" si="1182"/>
        <v>7</v>
      </c>
      <c r="AD4718" s="6" t="str">
        <f t="shared" si="1183"/>
        <v>C3</v>
      </c>
      <c r="AE4718" s="8" t="str">
        <f t="shared" si="1184"/>
        <v/>
      </c>
    </row>
    <row r="4719" spans="1:31" x14ac:dyDescent="0.25">
      <c r="A4719" s="9">
        <v>4852</v>
      </c>
      <c r="B4719" s="10" t="s">
        <v>6831</v>
      </c>
      <c r="C4719" s="10" t="s">
        <v>2023</v>
      </c>
      <c r="D4719" s="10" t="s">
        <v>28</v>
      </c>
      <c r="E4719" s="10" t="s">
        <v>29</v>
      </c>
      <c r="F4719" s="10">
        <v>90</v>
      </c>
      <c r="G4719" s="10" t="s">
        <v>10028</v>
      </c>
      <c r="H4719" s="10" t="s">
        <v>2426</v>
      </c>
      <c r="I4719" s="10" t="s">
        <v>291</v>
      </c>
      <c r="J4719" s="11">
        <v>43706</v>
      </c>
      <c r="K4719" s="10">
        <v>57</v>
      </c>
      <c r="L4719" s="10" t="s">
        <v>39</v>
      </c>
      <c r="M4719" s="12"/>
      <c r="O4719">
        <f t="shared" si="1185"/>
        <v>0</v>
      </c>
      <c r="Q4719" s="9" t="str">
        <f t="shared" si="1170"/>
        <v>4852</v>
      </c>
      <c r="R4719" s="10" t="str">
        <f t="shared" si="1171"/>
        <v>Floyd</v>
      </c>
      <c r="S4719" s="10" t="str">
        <f t="shared" si="1172"/>
        <v>Weston</v>
      </c>
      <c r="T4719" s="10" t="str">
        <f t="shared" si="1173"/>
        <v>Mr</v>
      </c>
      <c r="U4719" s="10" t="str">
        <f t="shared" si="1174"/>
        <v>M</v>
      </c>
      <c r="V4719" s="10" t="str">
        <f t="shared" si="1175"/>
        <v>90</v>
      </c>
      <c r="W4719" s="10" t="str">
        <f t="shared" si="1176"/>
        <v>Wellesley Street</v>
      </c>
      <c r="X4719" s="10" t="str">
        <f t="shared" si="1177"/>
        <v>et</v>
      </c>
      <c r="Y4719" s="10" t="str">
        <f t="shared" si="1178"/>
        <v>Wellesley Street</v>
      </c>
      <c r="Z4719" s="10" t="str">
        <f t="shared" si="1179"/>
        <v>Lampeter</v>
      </c>
      <c r="AA4719" s="10" t="str">
        <f t="shared" si="1180"/>
        <v>HS</v>
      </c>
      <c r="AB4719" s="11" t="str">
        <f t="shared" si="1181"/>
        <v>43706</v>
      </c>
      <c r="AC4719" s="10" t="str">
        <f t="shared" si="1182"/>
        <v>57</v>
      </c>
      <c r="AD4719" s="10" t="str">
        <f t="shared" si="1183"/>
        <v>C1</v>
      </c>
      <c r="AE4719" s="12" t="str">
        <f t="shared" si="1184"/>
        <v/>
      </c>
    </row>
    <row r="4720" spans="1:31" x14ac:dyDescent="0.25">
      <c r="A4720" s="5">
        <v>4853</v>
      </c>
      <c r="B4720" s="6" t="s">
        <v>125</v>
      </c>
      <c r="C4720" s="6" t="s">
        <v>358</v>
      </c>
      <c r="D4720" s="6" t="s">
        <v>28</v>
      </c>
      <c r="E4720" s="6" t="s">
        <v>29</v>
      </c>
      <c r="F4720" s="6">
        <v>90</v>
      </c>
      <c r="G4720" s="6" t="s">
        <v>10029</v>
      </c>
      <c r="H4720" s="6" t="s">
        <v>4145</v>
      </c>
      <c r="I4720" s="6" t="s">
        <v>32</v>
      </c>
      <c r="J4720" s="7">
        <v>44422</v>
      </c>
      <c r="K4720" s="6">
        <v>90</v>
      </c>
      <c r="L4720" s="6" t="s">
        <v>33</v>
      </c>
      <c r="M4720" s="8"/>
      <c r="O4720">
        <f t="shared" si="1185"/>
        <v>0</v>
      </c>
      <c r="Q4720" s="5" t="str">
        <f t="shared" si="1170"/>
        <v>4853</v>
      </c>
      <c r="R4720" s="6" t="str">
        <f t="shared" si="1171"/>
        <v>Merlin</v>
      </c>
      <c r="S4720" s="6" t="str">
        <f t="shared" si="1172"/>
        <v>Hyde</v>
      </c>
      <c r="T4720" s="6" t="str">
        <f t="shared" si="1173"/>
        <v>Mr</v>
      </c>
      <c r="U4720" s="6" t="str">
        <f t="shared" si="1174"/>
        <v>M</v>
      </c>
      <c r="V4720" s="6" t="str">
        <f t="shared" si="1175"/>
        <v>90</v>
      </c>
      <c r="W4720" s="6" t="str">
        <f t="shared" si="1176"/>
        <v>Wellfield Road</v>
      </c>
      <c r="X4720" s="6" t="str">
        <f t="shared" si="1177"/>
        <v>ad</v>
      </c>
      <c r="Y4720" s="6" t="str">
        <f t="shared" si="1178"/>
        <v>Wellfield Road</v>
      </c>
      <c r="Z4720" s="6" t="str">
        <f t="shared" si="1179"/>
        <v>Stonehouse</v>
      </c>
      <c r="AA4720" s="6" t="str">
        <f t="shared" si="1180"/>
        <v>WC</v>
      </c>
      <c r="AB4720" s="7" t="str">
        <f t="shared" si="1181"/>
        <v>44422</v>
      </c>
      <c r="AC4720" s="6" t="str">
        <f t="shared" si="1182"/>
        <v>90</v>
      </c>
      <c r="AD4720" s="6" t="str">
        <f t="shared" si="1183"/>
        <v>A3</v>
      </c>
      <c r="AE4720" s="8" t="str">
        <f t="shared" si="1184"/>
        <v/>
      </c>
    </row>
    <row r="4721" spans="1:31" x14ac:dyDescent="0.25">
      <c r="A4721" s="9">
        <v>4854</v>
      </c>
      <c r="B4721" s="10" t="s">
        <v>10030</v>
      </c>
      <c r="C4721" s="10" t="s">
        <v>5679</v>
      </c>
      <c r="D4721" s="10" t="s">
        <v>15</v>
      </c>
      <c r="E4721" s="10" t="s">
        <v>16</v>
      </c>
      <c r="F4721" s="10">
        <v>90</v>
      </c>
      <c r="G4721" s="10" t="s">
        <v>10031</v>
      </c>
      <c r="H4721" s="10" t="s">
        <v>4639</v>
      </c>
      <c r="I4721" s="10" t="s">
        <v>32</v>
      </c>
      <c r="J4721" s="11">
        <v>43888</v>
      </c>
      <c r="K4721" s="10">
        <v>46</v>
      </c>
      <c r="L4721" s="10" t="s">
        <v>99</v>
      </c>
      <c r="M4721" s="12"/>
      <c r="O4721">
        <f t="shared" si="1185"/>
        <v>0</v>
      </c>
      <c r="Q4721" s="9" t="str">
        <f t="shared" si="1170"/>
        <v>4854</v>
      </c>
      <c r="R4721" s="10" t="str">
        <f t="shared" si="1171"/>
        <v>Alethia</v>
      </c>
      <c r="S4721" s="10" t="str">
        <f t="shared" si="1172"/>
        <v>Grace</v>
      </c>
      <c r="T4721" s="10" t="str">
        <f t="shared" si="1173"/>
        <v>Mrs</v>
      </c>
      <c r="U4721" s="10" t="str">
        <f t="shared" si="1174"/>
        <v>F</v>
      </c>
      <c r="V4721" s="10" t="str">
        <f t="shared" si="1175"/>
        <v>90</v>
      </c>
      <c r="W4721" s="10" t="str">
        <f t="shared" si="1176"/>
        <v>Welling Place</v>
      </c>
      <c r="X4721" s="10" t="str">
        <f t="shared" si="1177"/>
        <v>ce</v>
      </c>
      <c r="Y4721" s="10" t="str">
        <f t="shared" si="1178"/>
        <v>Welling Place</v>
      </c>
      <c r="Z4721" s="10" t="str">
        <f t="shared" si="1179"/>
        <v>Penrith</v>
      </c>
      <c r="AA4721" s="10" t="str">
        <f t="shared" si="1180"/>
        <v>WC</v>
      </c>
      <c r="AB4721" s="11" t="str">
        <f t="shared" si="1181"/>
        <v>43888</v>
      </c>
      <c r="AC4721" s="10" t="str">
        <f t="shared" si="1182"/>
        <v>46</v>
      </c>
      <c r="AD4721" s="10" t="str">
        <f t="shared" si="1183"/>
        <v>E</v>
      </c>
      <c r="AE4721" s="12" t="str">
        <f t="shared" si="1184"/>
        <v/>
      </c>
    </row>
    <row r="4722" spans="1:31" x14ac:dyDescent="0.25">
      <c r="A4722" s="5">
        <v>4855</v>
      </c>
      <c r="B4722" s="6" t="s">
        <v>10032</v>
      </c>
      <c r="C4722" s="6" t="s">
        <v>5816</v>
      </c>
      <c r="D4722" s="6" t="s">
        <v>15</v>
      </c>
      <c r="E4722" s="6" t="s">
        <v>16</v>
      </c>
      <c r="F4722" s="6">
        <v>90</v>
      </c>
      <c r="G4722" s="6" t="s">
        <v>10031</v>
      </c>
      <c r="H4722" s="6" t="s">
        <v>2545</v>
      </c>
      <c r="I4722" s="6" t="s">
        <v>32</v>
      </c>
      <c r="J4722" s="7">
        <v>43475</v>
      </c>
      <c r="K4722" s="6">
        <v>79</v>
      </c>
      <c r="L4722" s="6" t="s">
        <v>68</v>
      </c>
      <c r="M4722" s="8"/>
      <c r="O4722">
        <f t="shared" si="1185"/>
        <v>0</v>
      </c>
      <c r="Q4722" s="5" t="str">
        <f t="shared" si="1170"/>
        <v>4855</v>
      </c>
      <c r="R4722" s="6" t="str">
        <f t="shared" si="1171"/>
        <v>Juliette</v>
      </c>
      <c r="S4722" s="6" t="str">
        <f t="shared" si="1172"/>
        <v>Rich</v>
      </c>
      <c r="T4722" s="6" t="str">
        <f t="shared" si="1173"/>
        <v>Mrs</v>
      </c>
      <c r="U4722" s="6" t="str">
        <f t="shared" si="1174"/>
        <v>F</v>
      </c>
      <c r="V4722" s="6" t="str">
        <f t="shared" si="1175"/>
        <v>90</v>
      </c>
      <c r="W4722" s="6" t="str">
        <f t="shared" si="1176"/>
        <v>Welling Place</v>
      </c>
      <c r="X4722" s="6" t="str">
        <f t="shared" si="1177"/>
        <v>ce</v>
      </c>
      <c r="Y4722" s="6" t="str">
        <f t="shared" si="1178"/>
        <v>Welling Place</v>
      </c>
      <c r="Z4722" s="6" t="str">
        <f t="shared" si="1179"/>
        <v>South Petherton</v>
      </c>
      <c r="AA4722" s="6" t="str">
        <f t="shared" si="1180"/>
        <v>WC</v>
      </c>
      <c r="AB4722" s="7" t="str">
        <f t="shared" si="1181"/>
        <v>43475</v>
      </c>
      <c r="AC4722" s="6" t="str">
        <f t="shared" si="1182"/>
        <v>79</v>
      </c>
      <c r="AD4722" s="6" t="str">
        <f t="shared" si="1183"/>
        <v>A2</v>
      </c>
      <c r="AE4722" s="8" t="str">
        <f t="shared" si="1184"/>
        <v/>
      </c>
    </row>
    <row r="4723" spans="1:31" x14ac:dyDescent="0.25">
      <c r="A4723" s="9">
        <v>4856</v>
      </c>
      <c r="B4723" s="10" t="s">
        <v>10033</v>
      </c>
      <c r="C4723" s="10" t="s">
        <v>831</v>
      </c>
      <c r="D4723" s="10" t="s">
        <v>15</v>
      </c>
      <c r="E4723" s="10" t="s">
        <v>16</v>
      </c>
      <c r="F4723" s="10">
        <v>60</v>
      </c>
      <c r="G4723" s="10" t="s">
        <v>10034</v>
      </c>
      <c r="H4723" s="10" t="s">
        <v>1598</v>
      </c>
      <c r="I4723" s="10" t="s">
        <v>32</v>
      </c>
      <c r="J4723" s="11">
        <v>43599</v>
      </c>
      <c r="K4723" s="10">
        <v>73</v>
      </c>
      <c r="L4723" s="10" t="s">
        <v>62</v>
      </c>
      <c r="M4723" s="12"/>
      <c r="O4723">
        <f t="shared" si="1185"/>
        <v>0</v>
      </c>
      <c r="Q4723" s="9" t="str">
        <f t="shared" si="1170"/>
        <v>4856</v>
      </c>
      <c r="R4723" s="10" t="str">
        <f t="shared" si="1171"/>
        <v>Francina</v>
      </c>
      <c r="S4723" s="10" t="str">
        <f t="shared" si="1172"/>
        <v>Wilkes</v>
      </c>
      <c r="T4723" s="10" t="str">
        <f t="shared" si="1173"/>
        <v>Mrs</v>
      </c>
      <c r="U4723" s="10" t="str">
        <f t="shared" si="1174"/>
        <v>F</v>
      </c>
      <c r="V4723" s="10" t="str">
        <f t="shared" si="1175"/>
        <v>60</v>
      </c>
      <c r="W4723" s="10" t="str">
        <f t="shared" si="1176"/>
        <v>Wellington Cottages</v>
      </c>
      <c r="X4723" s="10" t="str">
        <f t="shared" si="1177"/>
        <v>es</v>
      </c>
      <c r="Y4723" s="10" t="str">
        <f t="shared" si="1178"/>
        <v>Wellington Cottages</v>
      </c>
      <c r="Z4723" s="10" t="str">
        <f t="shared" si="1179"/>
        <v>Montacute</v>
      </c>
      <c r="AA4723" s="10" t="str">
        <f t="shared" si="1180"/>
        <v>WC</v>
      </c>
      <c r="AB4723" s="11" t="str">
        <f t="shared" si="1181"/>
        <v>43599</v>
      </c>
      <c r="AC4723" s="10" t="str">
        <f t="shared" si="1182"/>
        <v>73</v>
      </c>
      <c r="AD4723" s="10" t="str">
        <f t="shared" si="1183"/>
        <v>C4</v>
      </c>
      <c r="AE4723" s="12" t="str">
        <f t="shared" si="1184"/>
        <v/>
      </c>
    </row>
    <row r="4724" spans="1:31" x14ac:dyDescent="0.25">
      <c r="A4724" s="5">
        <v>4857</v>
      </c>
      <c r="B4724" s="6" t="s">
        <v>1099</v>
      </c>
      <c r="C4724" s="6" t="s">
        <v>3427</v>
      </c>
      <c r="D4724" s="6" t="s">
        <v>28</v>
      </c>
      <c r="E4724" s="6" t="s">
        <v>29</v>
      </c>
      <c r="F4724" s="6">
        <v>60</v>
      </c>
      <c r="G4724" s="6" t="s">
        <v>10035</v>
      </c>
      <c r="H4724" s="6" t="s">
        <v>2159</v>
      </c>
      <c r="I4724" s="6" t="s">
        <v>32</v>
      </c>
      <c r="J4724" s="7">
        <v>43715</v>
      </c>
      <c r="K4724" s="6">
        <v>81</v>
      </c>
      <c r="L4724" s="6" t="s">
        <v>68</v>
      </c>
      <c r="M4724" s="8"/>
      <c r="O4724">
        <f t="shared" si="1185"/>
        <v>0</v>
      </c>
      <c r="Q4724" s="5" t="str">
        <f t="shared" si="1170"/>
        <v>4857</v>
      </c>
      <c r="R4724" s="6" t="str">
        <f t="shared" si="1171"/>
        <v>Hong</v>
      </c>
      <c r="S4724" s="6" t="str">
        <f t="shared" si="1172"/>
        <v>Darling</v>
      </c>
      <c r="T4724" s="6" t="str">
        <f t="shared" si="1173"/>
        <v>Mr</v>
      </c>
      <c r="U4724" s="6" t="str">
        <f t="shared" si="1174"/>
        <v>M</v>
      </c>
      <c r="V4724" s="6" t="str">
        <f t="shared" si="1175"/>
        <v>60</v>
      </c>
      <c r="W4724" s="6" t="str">
        <f t="shared" si="1176"/>
        <v>Wellington Place</v>
      </c>
      <c r="X4724" s="6" t="str">
        <f t="shared" si="1177"/>
        <v>ce</v>
      </c>
      <c r="Y4724" s="6" t="str">
        <f t="shared" si="1178"/>
        <v>Wellington Place</v>
      </c>
      <c r="Z4724" s="6" t="str">
        <f t="shared" si="1179"/>
        <v>Rayleigh</v>
      </c>
      <c r="AA4724" s="6" t="str">
        <f t="shared" si="1180"/>
        <v>WC</v>
      </c>
      <c r="AB4724" s="7" t="str">
        <f t="shared" si="1181"/>
        <v>43715</v>
      </c>
      <c r="AC4724" s="6" t="str">
        <f t="shared" si="1182"/>
        <v>81</v>
      </c>
      <c r="AD4724" s="6" t="str">
        <f t="shared" si="1183"/>
        <v>A2</v>
      </c>
      <c r="AE4724" s="8" t="str">
        <f t="shared" si="1184"/>
        <v/>
      </c>
    </row>
    <row r="4725" spans="1:31" x14ac:dyDescent="0.25">
      <c r="A4725" s="9">
        <v>4858</v>
      </c>
      <c r="B4725" s="10" t="s">
        <v>1394</v>
      </c>
      <c r="C4725" s="10" t="s">
        <v>8081</v>
      </c>
      <c r="D4725" s="10" t="s">
        <v>28</v>
      </c>
      <c r="E4725" s="10" t="s">
        <v>29</v>
      </c>
      <c r="F4725" s="10">
        <v>60</v>
      </c>
      <c r="G4725" s="10" t="s">
        <v>10036</v>
      </c>
      <c r="H4725" s="10" t="s">
        <v>205</v>
      </c>
      <c r="I4725" s="10" t="s">
        <v>206</v>
      </c>
      <c r="J4725" s="11">
        <v>43905</v>
      </c>
      <c r="K4725" s="10">
        <v>43</v>
      </c>
      <c r="L4725" s="10" t="s">
        <v>52</v>
      </c>
      <c r="M4725" s="12"/>
      <c r="O4725">
        <f t="shared" si="1185"/>
        <v>0</v>
      </c>
      <c r="Q4725" s="9" t="str">
        <f t="shared" si="1170"/>
        <v>4858</v>
      </c>
      <c r="R4725" s="10" t="str">
        <f t="shared" si="1171"/>
        <v>Carlton</v>
      </c>
      <c r="S4725" s="10" t="str">
        <f t="shared" si="1172"/>
        <v>Bernal</v>
      </c>
      <c r="T4725" s="10" t="str">
        <f t="shared" si="1173"/>
        <v>Mr</v>
      </c>
      <c r="U4725" s="10" t="str">
        <f t="shared" si="1174"/>
        <v>M</v>
      </c>
      <c r="V4725" s="10" t="str">
        <f t="shared" si="1175"/>
        <v>60</v>
      </c>
      <c r="W4725" s="10" t="str">
        <f t="shared" si="1176"/>
        <v>Wenlock Road</v>
      </c>
      <c r="X4725" s="10" t="str">
        <f t="shared" si="1177"/>
        <v>ad</v>
      </c>
      <c r="Y4725" s="10" t="str">
        <f t="shared" si="1178"/>
        <v>Wenlock Road</v>
      </c>
      <c r="Z4725" s="10" t="str">
        <f t="shared" si="1179"/>
        <v>Chorley</v>
      </c>
      <c r="AA4725" s="10" t="str">
        <f t="shared" si="1180"/>
        <v>DH</v>
      </c>
      <c r="AB4725" s="11" t="str">
        <f t="shared" si="1181"/>
        <v>43905</v>
      </c>
      <c r="AC4725" s="10" t="str">
        <f t="shared" si="1182"/>
        <v>43</v>
      </c>
      <c r="AD4725" s="10" t="str">
        <f t="shared" si="1183"/>
        <v>A1</v>
      </c>
      <c r="AE4725" s="12" t="str">
        <f t="shared" si="1184"/>
        <v/>
      </c>
    </row>
    <row r="4726" spans="1:31" x14ac:dyDescent="0.25">
      <c r="A4726" s="5">
        <v>4859</v>
      </c>
      <c r="B4726" s="6" t="s">
        <v>4626</v>
      </c>
      <c r="C4726" s="6" t="s">
        <v>1238</v>
      </c>
      <c r="D4726" s="6" t="s">
        <v>41</v>
      </c>
      <c r="E4726" s="6" t="s">
        <v>16</v>
      </c>
      <c r="F4726" s="6">
        <v>30</v>
      </c>
      <c r="G4726" s="6" t="s">
        <v>10037</v>
      </c>
      <c r="H4726" s="6" t="s">
        <v>1328</v>
      </c>
      <c r="I4726" s="6" t="s">
        <v>291</v>
      </c>
      <c r="J4726" s="7">
        <v>44421</v>
      </c>
      <c r="K4726" s="6">
        <v>93</v>
      </c>
      <c r="L4726" s="6" t="s">
        <v>52</v>
      </c>
      <c r="M4726" s="8"/>
      <c r="O4726">
        <f t="shared" si="1185"/>
        <v>0</v>
      </c>
      <c r="Q4726" s="5" t="str">
        <f t="shared" si="1170"/>
        <v>4859</v>
      </c>
      <c r="R4726" s="6" t="str">
        <f t="shared" si="1171"/>
        <v>Jacalyn</v>
      </c>
      <c r="S4726" s="6" t="str">
        <f t="shared" si="1172"/>
        <v>Clayton</v>
      </c>
      <c r="T4726" s="6" t="str">
        <f t="shared" si="1173"/>
        <v>Ms</v>
      </c>
      <c r="U4726" s="6" t="str">
        <f t="shared" si="1174"/>
        <v>F</v>
      </c>
      <c r="V4726" s="6" t="str">
        <f t="shared" si="1175"/>
        <v>30</v>
      </c>
      <c r="W4726" s="6" t="str">
        <f t="shared" si="1176"/>
        <v>Wentbrook House</v>
      </c>
      <c r="X4726" s="6" t="str">
        <f t="shared" si="1177"/>
        <v>se</v>
      </c>
      <c r="Y4726" s="6" t="str">
        <f t="shared" si="1178"/>
        <v>Wentbrook House</v>
      </c>
      <c r="Z4726" s="6" t="str">
        <f t="shared" si="1179"/>
        <v>Keith</v>
      </c>
      <c r="AA4726" s="6" t="str">
        <f t="shared" si="1180"/>
        <v>HS</v>
      </c>
      <c r="AB4726" s="7" t="str">
        <f t="shared" si="1181"/>
        <v>44421</v>
      </c>
      <c r="AC4726" s="6" t="str">
        <f t="shared" si="1182"/>
        <v>93</v>
      </c>
      <c r="AD4726" s="6" t="str">
        <f t="shared" si="1183"/>
        <v>A1</v>
      </c>
      <c r="AE4726" s="8" t="str">
        <f t="shared" si="1184"/>
        <v/>
      </c>
    </row>
    <row r="4727" spans="1:31" x14ac:dyDescent="0.25">
      <c r="A4727" s="9">
        <v>4860</v>
      </c>
      <c r="B4727" s="10" t="s">
        <v>1977</v>
      </c>
      <c r="C4727" s="10" t="s">
        <v>7008</v>
      </c>
      <c r="D4727" s="10" t="s">
        <v>28</v>
      </c>
      <c r="E4727" s="10" t="s">
        <v>29</v>
      </c>
      <c r="F4727" s="10">
        <v>30</v>
      </c>
      <c r="G4727" s="10" t="s">
        <v>10038</v>
      </c>
      <c r="H4727" s="10" t="s">
        <v>3377</v>
      </c>
      <c r="I4727" s="10" t="s">
        <v>2868</v>
      </c>
      <c r="J4727" s="11">
        <v>43607</v>
      </c>
      <c r="K4727" s="10">
        <v>46</v>
      </c>
      <c r="L4727" s="10" t="s">
        <v>68</v>
      </c>
      <c r="M4727" s="12"/>
      <c r="O4727">
        <f t="shared" si="1185"/>
        <v>0</v>
      </c>
      <c r="Q4727" s="9" t="str">
        <f t="shared" si="1170"/>
        <v>4860</v>
      </c>
      <c r="R4727" s="10" t="str">
        <f t="shared" si="1171"/>
        <v>Brooks</v>
      </c>
      <c r="S4727" s="10" t="str">
        <f t="shared" si="1172"/>
        <v>Rosenberg</v>
      </c>
      <c r="T4727" s="10" t="str">
        <f t="shared" si="1173"/>
        <v>Mr</v>
      </c>
      <c r="U4727" s="10" t="str">
        <f t="shared" si="1174"/>
        <v>M</v>
      </c>
      <c r="V4727" s="10" t="str">
        <f t="shared" si="1175"/>
        <v>30</v>
      </c>
      <c r="W4727" s="10" t="str">
        <f t="shared" si="1176"/>
        <v>Wentland Close</v>
      </c>
      <c r="X4727" s="10" t="str">
        <f t="shared" si="1177"/>
        <v>se</v>
      </c>
      <c r="Y4727" s="10" t="str">
        <f t="shared" si="1178"/>
        <v>Wentland Close</v>
      </c>
      <c r="Z4727" s="10" t="str">
        <f t="shared" si="1179"/>
        <v>Bourne End</v>
      </c>
      <c r="AA4727" s="10" t="str">
        <f t="shared" si="1180"/>
        <v>PE</v>
      </c>
      <c r="AB4727" s="11" t="str">
        <f t="shared" si="1181"/>
        <v>43607</v>
      </c>
      <c r="AC4727" s="10" t="str">
        <f t="shared" si="1182"/>
        <v>46</v>
      </c>
      <c r="AD4727" s="10" t="str">
        <f t="shared" si="1183"/>
        <v>A2</v>
      </c>
      <c r="AE4727" s="12" t="str">
        <f t="shared" si="1184"/>
        <v/>
      </c>
    </row>
    <row r="4728" spans="1:31" x14ac:dyDescent="0.25">
      <c r="A4728" s="5">
        <v>4861</v>
      </c>
      <c r="B4728" s="6" t="s">
        <v>10039</v>
      </c>
      <c r="C4728" s="6" t="s">
        <v>7930</v>
      </c>
      <c r="D4728" s="6" t="s">
        <v>49</v>
      </c>
      <c r="E4728" s="6" t="s">
        <v>16</v>
      </c>
      <c r="F4728" s="6">
        <v>90</v>
      </c>
      <c r="G4728" s="6" t="s">
        <v>10040</v>
      </c>
      <c r="H4728" s="6" t="s">
        <v>3346</v>
      </c>
      <c r="I4728" s="6" t="s">
        <v>32</v>
      </c>
      <c r="J4728" s="7">
        <v>44380</v>
      </c>
      <c r="K4728" s="6">
        <v>7</v>
      </c>
      <c r="L4728" s="6" t="s">
        <v>20</v>
      </c>
      <c r="M4728" s="8"/>
      <c r="O4728">
        <f t="shared" si="1185"/>
        <v>0</v>
      </c>
      <c r="Q4728" s="5" t="str">
        <f t="shared" si="1170"/>
        <v>4861</v>
      </c>
      <c r="R4728" s="6" t="str">
        <f t="shared" si="1171"/>
        <v>Carylon</v>
      </c>
      <c r="S4728" s="6" t="str">
        <f t="shared" si="1172"/>
        <v>Mccabe</v>
      </c>
      <c r="T4728" s="6" t="str">
        <f t="shared" si="1173"/>
        <v>Miss</v>
      </c>
      <c r="U4728" s="6" t="str">
        <f t="shared" si="1174"/>
        <v>F</v>
      </c>
      <c r="V4728" s="6" t="str">
        <f t="shared" si="1175"/>
        <v>90</v>
      </c>
      <c r="W4728" s="6" t="str">
        <f t="shared" si="1176"/>
        <v>Wentworth Close</v>
      </c>
      <c r="X4728" s="6" t="str">
        <f t="shared" si="1177"/>
        <v>se</v>
      </c>
      <c r="Y4728" s="6" t="str">
        <f t="shared" si="1178"/>
        <v>Wentworth Close</v>
      </c>
      <c r="Z4728" s="6" t="str">
        <f t="shared" si="1179"/>
        <v>Newnham</v>
      </c>
      <c r="AA4728" s="6" t="str">
        <f t="shared" si="1180"/>
        <v>WC</v>
      </c>
      <c r="AB4728" s="7" t="str">
        <f t="shared" si="1181"/>
        <v>44380</v>
      </c>
      <c r="AC4728" s="6" t="str">
        <f t="shared" si="1182"/>
        <v>7</v>
      </c>
      <c r="AD4728" s="6" t="str">
        <f t="shared" si="1183"/>
        <v>B</v>
      </c>
      <c r="AE4728" s="8" t="str">
        <f t="shared" si="1184"/>
        <v/>
      </c>
    </row>
    <row r="4729" spans="1:31" x14ac:dyDescent="0.25">
      <c r="A4729" s="9">
        <v>4862</v>
      </c>
      <c r="B4729" s="10" t="s">
        <v>10041</v>
      </c>
      <c r="C4729" s="10" t="s">
        <v>676</v>
      </c>
      <c r="D4729" s="10" t="s">
        <v>15</v>
      </c>
      <c r="E4729" s="10" t="s">
        <v>16</v>
      </c>
      <c r="F4729" s="10">
        <v>30</v>
      </c>
      <c r="G4729" s="10" t="s">
        <v>10042</v>
      </c>
      <c r="H4729" s="10" t="s">
        <v>1327</v>
      </c>
      <c r="I4729" s="10" t="s">
        <v>32</v>
      </c>
      <c r="J4729" s="11">
        <v>43995</v>
      </c>
      <c r="K4729" s="10">
        <v>91</v>
      </c>
      <c r="L4729" s="10" t="s">
        <v>78</v>
      </c>
      <c r="M4729" s="12"/>
      <c r="O4729">
        <f t="shared" si="1185"/>
        <v>0</v>
      </c>
      <c r="Q4729" s="9" t="str">
        <f t="shared" si="1170"/>
        <v>4862</v>
      </c>
      <c r="R4729" s="10" t="str">
        <f t="shared" si="1171"/>
        <v>Nidia</v>
      </c>
      <c r="S4729" s="10" t="str">
        <f t="shared" si="1172"/>
        <v>Culver</v>
      </c>
      <c r="T4729" s="10" t="str">
        <f t="shared" si="1173"/>
        <v>Mrs</v>
      </c>
      <c r="U4729" s="10" t="str">
        <f t="shared" si="1174"/>
        <v>F</v>
      </c>
      <c r="V4729" s="10" t="str">
        <f t="shared" si="1175"/>
        <v>30</v>
      </c>
      <c r="W4729" s="10" t="str">
        <f t="shared" si="1176"/>
        <v>Wernbrook Street</v>
      </c>
      <c r="X4729" s="10" t="str">
        <f t="shared" si="1177"/>
        <v>et</v>
      </c>
      <c r="Y4729" s="10" t="str">
        <f t="shared" si="1178"/>
        <v>Wernbrook Street</v>
      </c>
      <c r="Z4729" s="10" t="str">
        <f t="shared" si="1179"/>
        <v>Worcester Park</v>
      </c>
      <c r="AA4729" s="10" t="str">
        <f t="shared" si="1180"/>
        <v>WC</v>
      </c>
      <c r="AB4729" s="11" t="str">
        <f t="shared" si="1181"/>
        <v>43995</v>
      </c>
      <c r="AC4729" s="10" t="str">
        <f t="shared" si="1182"/>
        <v>91</v>
      </c>
      <c r="AD4729" s="10" t="str">
        <f t="shared" si="1183"/>
        <v>C2</v>
      </c>
      <c r="AE4729" s="12" t="str">
        <f t="shared" si="1184"/>
        <v/>
      </c>
    </row>
    <row r="4730" spans="1:31" x14ac:dyDescent="0.25">
      <c r="A4730" s="5">
        <v>4863</v>
      </c>
      <c r="B4730" s="6" t="s">
        <v>10043</v>
      </c>
      <c r="C4730" s="6" t="s">
        <v>5634</v>
      </c>
      <c r="D4730" s="6" t="s">
        <v>15</v>
      </c>
      <c r="E4730" s="6" t="s">
        <v>16</v>
      </c>
      <c r="F4730" s="6">
        <v>90</v>
      </c>
      <c r="G4730" s="6" t="s">
        <v>134</v>
      </c>
      <c r="H4730" s="6" t="s">
        <v>3450</v>
      </c>
      <c r="I4730" s="6" t="s">
        <v>32</v>
      </c>
      <c r="J4730" s="7">
        <v>43496</v>
      </c>
      <c r="K4730" s="6">
        <v>2</v>
      </c>
      <c r="L4730" s="6" t="s">
        <v>33</v>
      </c>
      <c r="M4730" s="8"/>
      <c r="O4730">
        <f t="shared" si="1185"/>
        <v>0</v>
      </c>
      <c r="Q4730" s="5" t="str">
        <f t="shared" si="1170"/>
        <v>4863</v>
      </c>
      <c r="R4730" s="6" t="str">
        <f t="shared" si="1171"/>
        <v>Celestina</v>
      </c>
      <c r="S4730" s="6" t="str">
        <f t="shared" si="1172"/>
        <v>Dowdy</v>
      </c>
      <c r="T4730" s="6" t="str">
        <f t="shared" si="1173"/>
        <v>Mrs</v>
      </c>
      <c r="U4730" s="6" t="str">
        <f t="shared" si="1174"/>
        <v>F</v>
      </c>
      <c r="V4730" s="6" t="str">
        <f t="shared" si="1175"/>
        <v>90</v>
      </c>
      <c r="W4730" s="6" t="str">
        <f t="shared" si="1176"/>
        <v>West Arbour</v>
      </c>
      <c r="X4730" s="6" t="str">
        <f t="shared" si="1177"/>
        <v>ur</v>
      </c>
      <c r="Y4730" s="6" t="str">
        <f t="shared" si="1178"/>
        <v>West Arbour</v>
      </c>
      <c r="Z4730" s="6" t="str">
        <f t="shared" si="1179"/>
        <v>Lymington</v>
      </c>
      <c r="AA4730" s="6" t="str">
        <f t="shared" si="1180"/>
        <v>WC</v>
      </c>
      <c r="AB4730" s="7" t="str">
        <f t="shared" si="1181"/>
        <v>43496</v>
      </c>
      <c r="AC4730" s="6" t="str">
        <f t="shared" si="1182"/>
        <v>2</v>
      </c>
      <c r="AD4730" s="6" t="str">
        <f t="shared" si="1183"/>
        <v>A3</v>
      </c>
      <c r="AE4730" s="8" t="str">
        <f t="shared" si="1184"/>
        <v/>
      </c>
    </row>
    <row r="4731" spans="1:31" x14ac:dyDescent="0.25">
      <c r="A4731" s="9">
        <v>4864</v>
      </c>
      <c r="B4731" s="10" t="s">
        <v>2258</v>
      </c>
      <c r="C4731" s="10" t="s">
        <v>5951</v>
      </c>
      <c r="D4731" s="10" t="s">
        <v>15</v>
      </c>
      <c r="E4731" s="10" t="s">
        <v>16</v>
      </c>
      <c r="F4731" s="10">
        <v>90</v>
      </c>
      <c r="G4731" s="10" t="s">
        <v>10044</v>
      </c>
      <c r="H4731" s="10" t="s">
        <v>3151</v>
      </c>
      <c r="I4731" s="10" t="s">
        <v>32</v>
      </c>
      <c r="J4731" s="11">
        <v>44297</v>
      </c>
      <c r="K4731" s="10">
        <v>25</v>
      </c>
      <c r="L4731" s="10" t="s">
        <v>20</v>
      </c>
      <c r="M4731" s="12"/>
      <c r="O4731">
        <f t="shared" si="1185"/>
        <v>0</v>
      </c>
      <c r="Q4731" s="9" t="str">
        <f t="shared" si="1170"/>
        <v>4864</v>
      </c>
      <c r="R4731" s="10" t="str">
        <f t="shared" si="1171"/>
        <v>Deeanna</v>
      </c>
      <c r="S4731" s="10" t="str">
        <f t="shared" si="1172"/>
        <v>Sherwood</v>
      </c>
      <c r="T4731" s="10" t="str">
        <f t="shared" si="1173"/>
        <v>Mrs</v>
      </c>
      <c r="U4731" s="10" t="str">
        <f t="shared" si="1174"/>
        <v>F</v>
      </c>
      <c r="V4731" s="10" t="str">
        <f t="shared" si="1175"/>
        <v>90</v>
      </c>
      <c r="W4731" s="10" t="str">
        <f t="shared" si="1176"/>
        <v>West Cromwell</v>
      </c>
      <c r="X4731" s="10" t="str">
        <f t="shared" si="1177"/>
        <v>ll</v>
      </c>
      <c r="Y4731" s="10" t="str">
        <f t="shared" si="1178"/>
        <v>West Cromwell</v>
      </c>
      <c r="Z4731" s="10" t="str">
        <f t="shared" si="1179"/>
        <v>Snodland</v>
      </c>
      <c r="AA4731" s="10" t="str">
        <f t="shared" si="1180"/>
        <v>WC</v>
      </c>
      <c r="AB4731" s="11" t="str">
        <f t="shared" si="1181"/>
        <v>44297</v>
      </c>
      <c r="AC4731" s="10" t="str">
        <f t="shared" si="1182"/>
        <v>25</v>
      </c>
      <c r="AD4731" s="10" t="str">
        <f t="shared" si="1183"/>
        <v>B</v>
      </c>
      <c r="AE4731" s="12" t="str">
        <f t="shared" si="1184"/>
        <v/>
      </c>
    </row>
    <row r="4732" spans="1:31" x14ac:dyDescent="0.25">
      <c r="A4732" s="5">
        <v>4865</v>
      </c>
      <c r="B4732" s="6" t="s">
        <v>1111</v>
      </c>
      <c r="C4732" s="6" t="s">
        <v>2608</v>
      </c>
      <c r="D4732" s="6" t="s">
        <v>28</v>
      </c>
      <c r="E4732" s="6" t="s">
        <v>29</v>
      </c>
      <c r="F4732" s="6">
        <v>30</v>
      </c>
      <c r="G4732" s="6" t="s">
        <v>10045</v>
      </c>
      <c r="H4732" s="6" t="s">
        <v>651</v>
      </c>
      <c r="I4732" s="6" t="s">
        <v>32</v>
      </c>
      <c r="J4732" s="7">
        <v>44159</v>
      </c>
      <c r="K4732" s="6">
        <v>58</v>
      </c>
      <c r="L4732" s="6" t="s">
        <v>157</v>
      </c>
      <c r="M4732" s="8"/>
      <c r="O4732">
        <f t="shared" si="1185"/>
        <v>0</v>
      </c>
      <c r="Q4732" s="5" t="str">
        <f t="shared" si="1170"/>
        <v>4865</v>
      </c>
      <c r="R4732" s="6" t="str">
        <f t="shared" si="1171"/>
        <v>Walker</v>
      </c>
      <c r="S4732" s="6" t="str">
        <f t="shared" si="1172"/>
        <v>Cates</v>
      </c>
      <c r="T4732" s="6" t="str">
        <f t="shared" si="1173"/>
        <v>Mr</v>
      </c>
      <c r="U4732" s="6" t="str">
        <f t="shared" si="1174"/>
        <v>M</v>
      </c>
      <c r="V4732" s="6" t="str">
        <f t="shared" si="1175"/>
        <v>30</v>
      </c>
      <c r="W4732" s="6" t="str">
        <f t="shared" si="1176"/>
        <v>West Ella</v>
      </c>
      <c r="X4732" s="6" t="str">
        <f t="shared" si="1177"/>
        <v>la</v>
      </c>
      <c r="Y4732" s="6" t="str">
        <f t="shared" si="1178"/>
        <v>West Ella</v>
      </c>
      <c r="Z4732" s="6" t="str">
        <f t="shared" si="1179"/>
        <v>London</v>
      </c>
      <c r="AA4732" s="6" t="str">
        <f t="shared" si="1180"/>
        <v>WC</v>
      </c>
      <c r="AB4732" s="7" t="str">
        <f t="shared" si="1181"/>
        <v>44159</v>
      </c>
      <c r="AC4732" s="6" t="str">
        <f t="shared" si="1182"/>
        <v>58</v>
      </c>
      <c r="AD4732" s="6" t="str">
        <f t="shared" si="1183"/>
        <v>C3</v>
      </c>
      <c r="AE4732" s="8" t="str">
        <f t="shared" si="1184"/>
        <v/>
      </c>
    </row>
    <row r="4733" spans="1:31" x14ac:dyDescent="0.25">
      <c r="A4733" s="9">
        <v>4866</v>
      </c>
      <c r="B4733" s="10" t="s">
        <v>10046</v>
      </c>
      <c r="C4733" s="10" t="s">
        <v>10047</v>
      </c>
      <c r="D4733" s="10" t="s">
        <v>49</v>
      </c>
      <c r="E4733" s="10" t="s">
        <v>16</v>
      </c>
      <c r="F4733" s="10">
        <v>30</v>
      </c>
      <c r="G4733" s="10" t="s">
        <v>10048</v>
      </c>
      <c r="H4733" s="10" t="s">
        <v>3261</v>
      </c>
      <c r="I4733" s="10" t="s">
        <v>171</v>
      </c>
      <c r="J4733" s="11">
        <v>43814</v>
      </c>
      <c r="K4733" s="10">
        <v>66</v>
      </c>
      <c r="L4733" s="10" t="s">
        <v>99</v>
      </c>
      <c r="M4733" s="12"/>
      <c r="O4733">
        <f t="shared" si="1185"/>
        <v>0</v>
      </c>
      <c r="Q4733" s="9" t="str">
        <f t="shared" si="1170"/>
        <v>4866</v>
      </c>
      <c r="R4733" s="10" t="str">
        <f t="shared" si="1171"/>
        <v>Brook</v>
      </c>
      <c r="S4733" s="10" t="str">
        <f t="shared" si="1172"/>
        <v>Rhoades</v>
      </c>
      <c r="T4733" s="10" t="str">
        <f t="shared" si="1173"/>
        <v>Miss</v>
      </c>
      <c r="U4733" s="10" t="str">
        <f t="shared" si="1174"/>
        <v>F</v>
      </c>
      <c r="V4733" s="10" t="str">
        <f t="shared" si="1175"/>
        <v>30</v>
      </c>
      <c r="W4733" s="10" t="str">
        <f t="shared" si="1176"/>
        <v>West Grove</v>
      </c>
      <c r="X4733" s="10" t="str">
        <f t="shared" si="1177"/>
        <v>ve</v>
      </c>
      <c r="Y4733" s="10" t="str">
        <f t="shared" si="1178"/>
        <v>West Grove</v>
      </c>
      <c r="Z4733" s="10" t="str">
        <f t="shared" si="1179"/>
        <v>Chulmleigh</v>
      </c>
      <c r="AA4733" s="10" t="str">
        <f t="shared" si="1180"/>
        <v>PR</v>
      </c>
      <c r="AB4733" s="11" t="str">
        <f t="shared" si="1181"/>
        <v>43814</v>
      </c>
      <c r="AC4733" s="10" t="str">
        <f t="shared" si="1182"/>
        <v>66</v>
      </c>
      <c r="AD4733" s="10" t="str">
        <f t="shared" si="1183"/>
        <v>E</v>
      </c>
      <c r="AE4733" s="12" t="str">
        <f t="shared" si="1184"/>
        <v/>
      </c>
    </row>
    <row r="4734" spans="1:31" x14ac:dyDescent="0.25">
      <c r="A4734" s="5">
        <v>4867</v>
      </c>
      <c r="B4734" s="6" t="s">
        <v>5643</v>
      </c>
      <c r="C4734" s="6" t="s">
        <v>5404</v>
      </c>
      <c r="D4734" s="6" t="s">
        <v>28</v>
      </c>
      <c r="E4734" s="6" t="s">
        <v>29</v>
      </c>
      <c r="F4734" s="6">
        <v>30</v>
      </c>
      <c r="G4734" s="6" t="s">
        <v>10049</v>
      </c>
      <c r="H4734" s="6" t="s">
        <v>3742</v>
      </c>
      <c r="I4734" s="6" t="s">
        <v>122</v>
      </c>
      <c r="J4734" s="7">
        <v>44434</v>
      </c>
      <c r="K4734" s="6">
        <v>97</v>
      </c>
      <c r="L4734" s="6" t="s">
        <v>157</v>
      </c>
      <c r="M4734" s="8"/>
      <c r="O4734">
        <f t="shared" si="1185"/>
        <v>0</v>
      </c>
      <c r="Q4734" s="5" t="str">
        <f t="shared" si="1170"/>
        <v>4867</v>
      </c>
      <c r="R4734" s="6" t="str">
        <f t="shared" si="1171"/>
        <v>Alden</v>
      </c>
      <c r="S4734" s="6" t="str">
        <f t="shared" si="1172"/>
        <v>Blankenship</v>
      </c>
      <c r="T4734" s="6" t="str">
        <f t="shared" si="1173"/>
        <v>Mr</v>
      </c>
      <c r="U4734" s="6" t="str">
        <f t="shared" si="1174"/>
        <v>M</v>
      </c>
      <c r="V4734" s="6" t="str">
        <f t="shared" si="1175"/>
        <v>30</v>
      </c>
      <c r="W4734" s="6" t="str">
        <f t="shared" si="1176"/>
        <v>West House</v>
      </c>
      <c r="X4734" s="6" t="str">
        <f t="shared" si="1177"/>
        <v>se</v>
      </c>
      <c r="Y4734" s="6" t="str">
        <f t="shared" si="1178"/>
        <v>West House</v>
      </c>
      <c r="Z4734" s="6" t="str">
        <f t="shared" si="1179"/>
        <v>Llanwrda</v>
      </c>
      <c r="AA4734" s="6" t="str">
        <f t="shared" si="1180"/>
        <v>WN</v>
      </c>
      <c r="AB4734" s="7" t="str">
        <f t="shared" si="1181"/>
        <v>44434</v>
      </c>
      <c r="AC4734" s="6" t="str">
        <f t="shared" si="1182"/>
        <v>97</v>
      </c>
      <c r="AD4734" s="6" t="str">
        <f t="shared" si="1183"/>
        <v>C3</v>
      </c>
      <c r="AE4734" s="8" t="str">
        <f t="shared" si="1184"/>
        <v/>
      </c>
    </row>
    <row r="4735" spans="1:31" x14ac:dyDescent="0.25">
      <c r="A4735" s="9">
        <v>4868</v>
      </c>
      <c r="B4735" s="10" t="s">
        <v>10050</v>
      </c>
      <c r="C4735" s="10" t="s">
        <v>187</v>
      </c>
      <c r="D4735" s="10" t="s">
        <v>49</v>
      </c>
      <c r="E4735" s="10" t="s">
        <v>16</v>
      </c>
      <c r="F4735" s="10">
        <v>60</v>
      </c>
      <c r="G4735" s="10" t="s">
        <v>10051</v>
      </c>
      <c r="H4735" s="10" t="s">
        <v>3454</v>
      </c>
      <c r="I4735" s="10" t="s">
        <v>32</v>
      </c>
      <c r="J4735" s="11">
        <v>43666</v>
      </c>
      <c r="K4735" s="10">
        <v>81</v>
      </c>
      <c r="L4735" s="10" t="s">
        <v>52</v>
      </c>
      <c r="M4735" s="12"/>
      <c r="O4735">
        <f t="shared" si="1185"/>
        <v>0</v>
      </c>
      <c r="Q4735" s="9" t="str">
        <f t="shared" si="1170"/>
        <v>4868</v>
      </c>
      <c r="R4735" s="10" t="str">
        <f t="shared" si="1171"/>
        <v>Jestine</v>
      </c>
      <c r="S4735" s="10" t="str">
        <f t="shared" si="1172"/>
        <v>Christiansen</v>
      </c>
      <c r="T4735" s="10" t="str">
        <f t="shared" si="1173"/>
        <v>Miss</v>
      </c>
      <c r="U4735" s="10" t="str">
        <f t="shared" si="1174"/>
        <v>F</v>
      </c>
      <c r="V4735" s="10" t="str">
        <f t="shared" si="1175"/>
        <v>60</v>
      </c>
      <c r="W4735" s="10" t="str">
        <f t="shared" si="1176"/>
        <v>West Lane</v>
      </c>
      <c r="X4735" s="10" t="str">
        <f t="shared" si="1177"/>
        <v>ne</v>
      </c>
      <c r="Y4735" s="10" t="str">
        <f t="shared" si="1178"/>
        <v>West Lane</v>
      </c>
      <c r="Z4735" s="10" t="str">
        <f t="shared" si="1179"/>
        <v>Newton Abbot</v>
      </c>
      <c r="AA4735" s="10" t="str">
        <f t="shared" si="1180"/>
        <v>WC</v>
      </c>
      <c r="AB4735" s="11" t="str">
        <f t="shared" si="1181"/>
        <v>43666</v>
      </c>
      <c r="AC4735" s="10" t="str">
        <f t="shared" si="1182"/>
        <v>81</v>
      </c>
      <c r="AD4735" s="10" t="str">
        <f t="shared" si="1183"/>
        <v>A1</v>
      </c>
      <c r="AE4735" s="12" t="str">
        <f t="shared" si="1184"/>
        <v/>
      </c>
    </row>
    <row r="4736" spans="1:31" x14ac:dyDescent="0.25">
      <c r="A4736" s="5">
        <v>4869</v>
      </c>
      <c r="B4736" s="6" t="s">
        <v>10052</v>
      </c>
      <c r="C4736" s="6" t="s">
        <v>3523</v>
      </c>
      <c r="D4736" s="6" t="s">
        <v>15</v>
      </c>
      <c r="E4736" s="6" t="s">
        <v>16</v>
      </c>
      <c r="F4736" s="6">
        <v>90</v>
      </c>
      <c r="G4736" s="6" t="s">
        <v>10053</v>
      </c>
      <c r="H4736" s="6" t="s">
        <v>760</v>
      </c>
      <c r="I4736" s="6" t="s">
        <v>32</v>
      </c>
      <c r="J4736" s="7">
        <v>44008</v>
      </c>
      <c r="K4736" s="6">
        <v>6</v>
      </c>
      <c r="L4736" s="6" t="s">
        <v>78</v>
      </c>
      <c r="M4736" s="8"/>
      <c r="O4736">
        <f t="shared" si="1185"/>
        <v>0</v>
      </c>
      <c r="Q4736" s="5" t="str">
        <f t="shared" si="1170"/>
        <v>4869</v>
      </c>
      <c r="R4736" s="6" t="str">
        <f t="shared" si="1171"/>
        <v>Lavonda</v>
      </c>
      <c r="S4736" s="6" t="str">
        <f t="shared" si="1172"/>
        <v>Wall</v>
      </c>
      <c r="T4736" s="6" t="str">
        <f t="shared" si="1173"/>
        <v>Mrs</v>
      </c>
      <c r="U4736" s="6" t="str">
        <f t="shared" si="1174"/>
        <v>F</v>
      </c>
      <c r="V4736" s="6" t="str">
        <f t="shared" si="1175"/>
        <v>90</v>
      </c>
      <c r="W4736" s="6" t="str">
        <f t="shared" si="1176"/>
        <v>West Mews</v>
      </c>
      <c r="X4736" s="6" t="str">
        <f t="shared" si="1177"/>
        <v>ws</v>
      </c>
      <c r="Y4736" s="6" t="str">
        <f t="shared" si="1178"/>
        <v>West Mews</v>
      </c>
      <c r="Z4736" s="6" t="str">
        <f t="shared" si="1179"/>
        <v>Southwold</v>
      </c>
      <c r="AA4736" s="6" t="str">
        <f t="shared" si="1180"/>
        <v>WC</v>
      </c>
      <c r="AB4736" s="7" t="str">
        <f t="shared" si="1181"/>
        <v>44008</v>
      </c>
      <c r="AC4736" s="6" t="str">
        <f t="shared" si="1182"/>
        <v>6</v>
      </c>
      <c r="AD4736" s="6" t="str">
        <f t="shared" si="1183"/>
        <v>C2</v>
      </c>
      <c r="AE4736" s="8" t="str">
        <f t="shared" si="1184"/>
        <v/>
      </c>
    </row>
    <row r="4737" spans="1:31" x14ac:dyDescent="0.25">
      <c r="A4737" s="9">
        <v>4870</v>
      </c>
      <c r="B4737" s="10" t="s">
        <v>5069</v>
      </c>
      <c r="C4737" s="10" t="s">
        <v>3255</v>
      </c>
      <c r="D4737" s="10" t="s">
        <v>28</v>
      </c>
      <c r="E4737" s="10" t="s">
        <v>29</v>
      </c>
      <c r="F4737" s="10">
        <v>90</v>
      </c>
      <c r="G4737" s="10" t="s">
        <v>10054</v>
      </c>
      <c r="H4737" s="10" t="s">
        <v>2903</v>
      </c>
      <c r="I4737" s="10" t="s">
        <v>1030</v>
      </c>
      <c r="J4737" s="11">
        <v>43804</v>
      </c>
      <c r="K4737" s="10">
        <v>23</v>
      </c>
      <c r="L4737" s="10" t="s">
        <v>33</v>
      </c>
      <c r="M4737" s="12"/>
      <c r="O4737">
        <f t="shared" si="1185"/>
        <v>0</v>
      </c>
      <c r="Q4737" s="9" t="str">
        <f t="shared" si="1170"/>
        <v>4870</v>
      </c>
      <c r="R4737" s="10" t="str">
        <f t="shared" si="1171"/>
        <v>Marlon</v>
      </c>
      <c r="S4737" s="10" t="str">
        <f t="shared" si="1172"/>
        <v>Cantu</v>
      </c>
      <c r="T4737" s="10" t="str">
        <f t="shared" si="1173"/>
        <v>Mr</v>
      </c>
      <c r="U4737" s="10" t="str">
        <f t="shared" si="1174"/>
        <v>M</v>
      </c>
      <c r="V4737" s="10" t="str">
        <f t="shared" si="1175"/>
        <v>90</v>
      </c>
      <c r="W4737" s="10" t="str">
        <f t="shared" si="1176"/>
        <v>West Smithfield</v>
      </c>
      <c r="X4737" s="10" t="str">
        <f t="shared" si="1177"/>
        <v>ld</v>
      </c>
      <c r="Y4737" s="10" t="str">
        <f t="shared" si="1178"/>
        <v>West Smithfield</v>
      </c>
      <c r="Z4737" s="10" t="str">
        <f t="shared" si="1179"/>
        <v>Beccles</v>
      </c>
      <c r="AA4737" s="10" t="str">
        <f t="shared" si="1180"/>
        <v>DT</v>
      </c>
      <c r="AB4737" s="11" t="str">
        <f t="shared" si="1181"/>
        <v>43804</v>
      </c>
      <c r="AC4737" s="10" t="str">
        <f t="shared" si="1182"/>
        <v>23</v>
      </c>
      <c r="AD4737" s="10" t="str">
        <f t="shared" si="1183"/>
        <v>A3</v>
      </c>
      <c r="AE4737" s="12" t="str">
        <f t="shared" si="1184"/>
        <v/>
      </c>
    </row>
    <row r="4738" spans="1:31" x14ac:dyDescent="0.25">
      <c r="A4738" s="5">
        <v>4871</v>
      </c>
      <c r="B4738" s="6" t="s">
        <v>10055</v>
      </c>
      <c r="C4738" s="6" t="s">
        <v>2653</v>
      </c>
      <c r="D4738" s="6" t="s">
        <v>49</v>
      </c>
      <c r="E4738" s="6" t="s">
        <v>16</v>
      </c>
      <c r="F4738" s="6">
        <v>60</v>
      </c>
      <c r="G4738" s="6" t="s">
        <v>10056</v>
      </c>
      <c r="H4738" s="6" t="s">
        <v>6283</v>
      </c>
      <c r="I4738" s="6" t="s">
        <v>32</v>
      </c>
      <c r="J4738" s="7">
        <v>44027</v>
      </c>
      <c r="K4738" s="6">
        <v>52</v>
      </c>
      <c r="L4738" s="6" t="s">
        <v>20</v>
      </c>
      <c r="M4738" s="8"/>
      <c r="O4738">
        <f t="shared" si="1185"/>
        <v>0</v>
      </c>
      <c r="Q4738" s="5" t="str">
        <f t="shared" si="1170"/>
        <v>4871</v>
      </c>
      <c r="R4738" s="6" t="str">
        <f t="shared" si="1171"/>
        <v>Sumiko</v>
      </c>
      <c r="S4738" s="6" t="str">
        <f t="shared" si="1172"/>
        <v>Cannon</v>
      </c>
      <c r="T4738" s="6" t="str">
        <f t="shared" si="1173"/>
        <v>Miss</v>
      </c>
      <c r="U4738" s="6" t="str">
        <f t="shared" si="1174"/>
        <v>F</v>
      </c>
      <c r="V4738" s="6" t="str">
        <f t="shared" si="1175"/>
        <v>60</v>
      </c>
      <c r="W4738" s="6" t="str">
        <f t="shared" si="1176"/>
        <v>West Temple</v>
      </c>
      <c r="X4738" s="6" t="str">
        <f t="shared" si="1177"/>
        <v>le</v>
      </c>
      <c r="Y4738" s="6" t="str">
        <f t="shared" si="1178"/>
        <v>West Temple</v>
      </c>
      <c r="Z4738" s="6" t="str">
        <f t="shared" si="1179"/>
        <v>Pevensey</v>
      </c>
      <c r="AA4738" s="6" t="str">
        <f t="shared" si="1180"/>
        <v>WC</v>
      </c>
      <c r="AB4738" s="7" t="str">
        <f t="shared" si="1181"/>
        <v>44027</v>
      </c>
      <c r="AC4738" s="6" t="str">
        <f t="shared" si="1182"/>
        <v>52</v>
      </c>
      <c r="AD4738" s="6" t="str">
        <f t="shared" si="1183"/>
        <v>B</v>
      </c>
      <c r="AE4738" s="8" t="str">
        <f t="shared" si="1184"/>
        <v/>
      </c>
    </row>
    <row r="4739" spans="1:31" x14ac:dyDescent="0.25">
      <c r="A4739" s="9">
        <v>4872</v>
      </c>
      <c r="B4739" s="10" t="s">
        <v>6168</v>
      </c>
      <c r="C4739" s="10" t="s">
        <v>3503</v>
      </c>
      <c r="D4739" s="10" t="s">
        <v>15</v>
      </c>
      <c r="E4739" s="10" t="s">
        <v>16</v>
      </c>
      <c r="F4739" s="10">
        <v>60</v>
      </c>
      <c r="G4739" s="10" t="s">
        <v>10057</v>
      </c>
      <c r="H4739" s="10" t="s">
        <v>8445</v>
      </c>
      <c r="I4739" s="10" t="s">
        <v>32</v>
      </c>
      <c r="J4739" s="11">
        <v>43938</v>
      </c>
      <c r="K4739" s="10">
        <v>21</v>
      </c>
      <c r="L4739" s="10" t="s">
        <v>39</v>
      </c>
      <c r="M4739" s="12"/>
      <c r="O4739">
        <f t="shared" si="1185"/>
        <v>0</v>
      </c>
      <c r="Q4739" s="9" t="str">
        <f t="shared" si="1170"/>
        <v>4872</v>
      </c>
      <c r="R4739" s="10" t="str">
        <f t="shared" si="1171"/>
        <v>Mitchell</v>
      </c>
      <c r="S4739" s="10" t="str">
        <f t="shared" si="1172"/>
        <v>Christian</v>
      </c>
      <c r="T4739" s="10" t="str">
        <f t="shared" si="1173"/>
        <v>Mrs</v>
      </c>
      <c r="U4739" s="10" t="str">
        <f t="shared" si="1174"/>
        <v>F</v>
      </c>
      <c r="V4739" s="10" t="str">
        <f t="shared" si="1175"/>
        <v>60</v>
      </c>
      <c r="W4739" s="10" t="str">
        <f t="shared" si="1176"/>
        <v>West View</v>
      </c>
      <c r="X4739" s="10" t="str">
        <f t="shared" si="1177"/>
        <v>ew</v>
      </c>
      <c r="Y4739" s="10" t="str">
        <f t="shared" si="1178"/>
        <v>West View</v>
      </c>
      <c r="Z4739" s="10" t="str">
        <f t="shared" si="1179"/>
        <v>Walton-On-Thames</v>
      </c>
      <c r="AA4739" s="10" t="str">
        <f t="shared" si="1180"/>
        <v>WC</v>
      </c>
      <c r="AB4739" s="11" t="str">
        <f t="shared" si="1181"/>
        <v>43938</v>
      </c>
      <c r="AC4739" s="10" t="str">
        <f t="shared" si="1182"/>
        <v>21</v>
      </c>
      <c r="AD4739" s="10" t="str">
        <f t="shared" si="1183"/>
        <v>C1</v>
      </c>
      <c r="AE4739" s="12" t="str">
        <f t="shared" si="1184"/>
        <v/>
      </c>
    </row>
    <row r="4740" spans="1:31" x14ac:dyDescent="0.25">
      <c r="A4740" s="5">
        <v>4873</v>
      </c>
      <c r="B4740" s="6" t="s">
        <v>10058</v>
      </c>
      <c r="C4740" s="6" t="s">
        <v>7316</v>
      </c>
      <c r="D4740" s="6" t="s">
        <v>28</v>
      </c>
      <c r="E4740" s="6" t="s">
        <v>29</v>
      </c>
      <c r="F4740" s="6">
        <v>90</v>
      </c>
      <c r="G4740" s="6" t="s">
        <v>10059</v>
      </c>
      <c r="H4740" s="6" t="s">
        <v>2184</v>
      </c>
      <c r="I4740" s="6" t="s">
        <v>32</v>
      </c>
      <c r="J4740" s="7">
        <v>43595</v>
      </c>
      <c r="K4740" s="6">
        <v>27</v>
      </c>
      <c r="L4740" s="6" t="s">
        <v>33</v>
      </c>
      <c r="M4740" s="8"/>
      <c r="O4740">
        <f t="shared" si="1185"/>
        <v>0</v>
      </c>
      <c r="Q4740" s="5" t="str">
        <f t="shared" si="1170"/>
        <v>4873</v>
      </c>
      <c r="R4740" s="6" t="str">
        <f t="shared" si="1171"/>
        <v>Earnest</v>
      </c>
      <c r="S4740" s="6" t="str">
        <f t="shared" si="1172"/>
        <v>Dolan</v>
      </c>
      <c r="T4740" s="6" t="str">
        <f t="shared" si="1173"/>
        <v>Mr</v>
      </c>
      <c r="U4740" s="6" t="str">
        <f t="shared" si="1174"/>
        <v>M</v>
      </c>
      <c r="V4740" s="6" t="str">
        <f t="shared" si="1175"/>
        <v>90</v>
      </c>
      <c r="W4740" s="6" t="str">
        <f t="shared" si="1176"/>
        <v>West Warwick</v>
      </c>
      <c r="X4740" s="6" t="str">
        <f t="shared" si="1177"/>
        <v>ck</v>
      </c>
      <c r="Y4740" s="6" t="str">
        <f t="shared" si="1178"/>
        <v>West Warwick</v>
      </c>
      <c r="Z4740" s="6" t="str">
        <f t="shared" si="1179"/>
        <v>Pulborough</v>
      </c>
      <c r="AA4740" s="6" t="str">
        <f t="shared" si="1180"/>
        <v>WC</v>
      </c>
      <c r="AB4740" s="7" t="str">
        <f t="shared" si="1181"/>
        <v>43595</v>
      </c>
      <c r="AC4740" s="6" t="str">
        <f t="shared" si="1182"/>
        <v>27</v>
      </c>
      <c r="AD4740" s="6" t="str">
        <f t="shared" si="1183"/>
        <v>A3</v>
      </c>
      <c r="AE4740" s="8" t="str">
        <f t="shared" si="1184"/>
        <v/>
      </c>
    </row>
    <row r="4741" spans="1:31" x14ac:dyDescent="0.25">
      <c r="A4741" s="9">
        <v>4874</v>
      </c>
      <c r="B4741" s="10" t="s">
        <v>6702</v>
      </c>
      <c r="C4741" s="10" t="s">
        <v>3609</v>
      </c>
      <c r="D4741" s="10" t="s">
        <v>49</v>
      </c>
      <c r="E4741" s="10" t="s">
        <v>16</v>
      </c>
      <c r="F4741" s="10">
        <v>60</v>
      </c>
      <c r="G4741" s="10" t="s">
        <v>10060</v>
      </c>
      <c r="H4741" s="10" t="s">
        <v>392</v>
      </c>
      <c r="I4741" s="10" t="s">
        <v>32</v>
      </c>
      <c r="J4741" s="11">
        <v>44096</v>
      </c>
      <c r="K4741" s="10">
        <v>84</v>
      </c>
      <c r="L4741" s="10" t="s">
        <v>39</v>
      </c>
      <c r="M4741" s="12"/>
      <c r="O4741">
        <f t="shared" si="1185"/>
        <v>0</v>
      </c>
      <c r="Q4741" s="9" t="str">
        <f t="shared" si="1170"/>
        <v>4874</v>
      </c>
      <c r="R4741" s="10" t="str">
        <f t="shared" si="1171"/>
        <v>Flavia</v>
      </c>
      <c r="S4741" s="10" t="str">
        <f t="shared" si="1172"/>
        <v>Marrero</v>
      </c>
      <c r="T4741" s="10" t="str">
        <f t="shared" si="1173"/>
        <v>Miss</v>
      </c>
      <c r="U4741" s="10" t="str">
        <f t="shared" si="1174"/>
        <v>F</v>
      </c>
      <c r="V4741" s="10" t="str">
        <f t="shared" si="1175"/>
        <v>60</v>
      </c>
      <c r="W4741" s="10" t="str">
        <f t="shared" si="1176"/>
        <v>Westbere Road</v>
      </c>
      <c r="X4741" s="10" t="str">
        <f t="shared" si="1177"/>
        <v>ad</v>
      </c>
      <c r="Y4741" s="10" t="str">
        <f t="shared" si="1178"/>
        <v>Westbere Road</v>
      </c>
      <c r="Z4741" s="10" t="str">
        <f t="shared" si="1179"/>
        <v>Westgate-On-Sea</v>
      </c>
      <c r="AA4741" s="10" t="str">
        <f t="shared" si="1180"/>
        <v>WC</v>
      </c>
      <c r="AB4741" s="11" t="str">
        <f t="shared" si="1181"/>
        <v>44096</v>
      </c>
      <c r="AC4741" s="10" t="str">
        <f t="shared" si="1182"/>
        <v>84</v>
      </c>
      <c r="AD4741" s="10" t="str">
        <f t="shared" si="1183"/>
        <v>C1</v>
      </c>
      <c r="AE4741" s="12" t="str">
        <f t="shared" si="1184"/>
        <v/>
      </c>
    </row>
    <row r="4742" spans="1:31" x14ac:dyDescent="0.25">
      <c r="A4742" s="5">
        <v>4875</v>
      </c>
      <c r="B4742" s="6" t="s">
        <v>6404</v>
      </c>
      <c r="C4742" s="6" t="s">
        <v>5404</v>
      </c>
      <c r="D4742" s="6" t="s">
        <v>49</v>
      </c>
      <c r="E4742" s="6" t="s">
        <v>16</v>
      </c>
      <c r="F4742" s="6">
        <v>90</v>
      </c>
      <c r="G4742" s="6" t="s">
        <v>10061</v>
      </c>
      <c r="H4742" s="6" t="s">
        <v>941</v>
      </c>
      <c r="I4742" s="6" t="s">
        <v>942</v>
      </c>
      <c r="J4742" s="7">
        <v>44488</v>
      </c>
      <c r="K4742" s="6">
        <v>95</v>
      </c>
      <c r="L4742" s="6" t="s">
        <v>99</v>
      </c>
      <c r="M4742" s="8"/>
      <c r="O4742">
        <f t="shared" si="1185"/>
        <v>0</v>
      </c>
      <c r="Q4742" s="5" t="str">
        <f t="shared" ref="Q4742:Q4805" si="1186">TRIM(A4742)</f>
        <v>4875</v>
      </c>
      <c r="R4742" s="6" t="str">
        <f t="shared" ref="R4742:R4805" si="1187">TRIM(B4742)</f>
        <v>Mariann</v>
      </c>
      <c r="S4742" s="6" t="str">
        <f t="shared" ref="S4742:S4805" si="1188">TRIM(C4742)</f>
        <v>Blankenship</v>
      </c>
      <c r="T4742" s="6" t="str">
        <f t="shared" ref="T4742:T4805" si="1189">TRIM(D4742)</f>
        <v>Miss</v>
      </c>
      <c r="U4742" s="6" t="str">
        <f t="shared" ref="U4742:U4805" si="1190">IF(ISNUMBER(SEARCH("f",TRIM(E4742))),"F","M")</f>
        <v>F</v>
      </c>
      <c r="V4742" s="6" t="str">
        <f t="shared" ref="V4742:V4805" si="1191">TRIM(F4742)</f>
        <v>90</v>
      </c>
      <c r="W4742" s="6" t="str">
        <f t="shared" ref="W4742:W4805" si="1192">SUBSTITUTE(SUBSTITUTE(SUBSTITUTE(PROPER(TRIM(G4742)),"(?)","")," (No",""),"'S","'s")</f>
        <v>Westbourne Park</v>
      </c>
      <c r="X4742" s="6" t="str">
        <f t="shared" ref="X4742:X4805" si="1193">RIGHT(W4742,2)</f>
        <v>rk</v>
      </c>
      <c r="Y4742" s="6" t="str">
        <f t="shared" ref="Y4742:Y4805" si="1194">IF(OR(X4742="St",X4742="Av",X4742="Pl"),SUBSTITUTE(SUBSTITUTE(SUBSTITUTE(SUBSTITUTE(SUBSTITUTE(SUBSTITUTE(SUBSTITUTE(W4742,"Rd","Road"),"St","Street"),"Cls", "Close"),"Plc","Place"),"Bldgs","Buildings"),"Av","Avenue"),"Pl","Place"),SUBSTITUTE(SUBSTITUTE(SUBSTITUTE(SUBSTITUTE(SUBSTITUTE(W4742,"Rd","Road"),"Cls", "Close"),"Plc","Place"),"Bldgs","Buildings"),"Crt","Court"))</f>
        <v>Westbourne Park</v>
      </c>
      <c r="Z4742" s="6" t="str">
        <f t="shared" ref="Z4742:Z4805" si="1195">TRIM(H4742)</f>
        <v>Alford</v>
      </c>
      <c r="AA4742" s="6" t="str">
        <f t="shared" ref="AA4742:AA4805" si="1196">TRIM(I4742)</f>
        <v>G</v>
      </c>
      <c r="AB4742" s="7" t="str">
        <f t="shared" ref="AB4742:AB4805" si="1197">TRIM(J4742)</f>
        <v>44488</v>
      </c>
      <c r="AC4742" s="6" t="str">
        <f t="shared" ref="AC4742:AC4805" si="1198">TRIM(K4742)</f>
        <v>95</v>
      </c>
      <c r="AD4742" s="6" t="str">
        <f t="shared" ref="AD4742:AD4805" si="1199">TRIM(L4742)</f>
        <v>E</v>
      </c>
      <c r="AE4742" s="8" t="str">
        <f t="shared" ref="AE4742:AE4805" si="1200">TRIM(M4742)</f>
        <v/>
      </c>
    </row>
    <row r="4743" spans="1:31" x14ac:dyDescent="0.25">
      <c r="A4743" s="9">
        <v>4876</v>
      </c>
      <c r="B4743" s="10" t="s">
        <v>1014</v>
      </c>
      <c r="C4743" s="10" t="s">
        <v>9891</v>
      </c>
      <c r="D4743" s="10" t="s">
        <v>115</v>
      </c>
      <c r="E4743" s="10" t="s">
        <v>29</v>
      </c>
      <c r="F4743" s="10">
        <v>30</v>
      </c>
      <c r="G4743" s="10" t="s">
        <v>1242</v>
      </c>
      <c r="H4743" s="10" t="s">
        <v>4978</v>
      </c>
      <c r="I4743" s="10" t="s">
        <v>32</v>
      </c>
      <c r="J4743" s="11">
        <v>44494</v>
      </c>
      <c r="K4743" s="10">
        <v>22</v>
      </c>
      <c r="L4743" s="10" t="s">
        <v>39</v>
      </c>
      <c r="M4743" s="12"/>
      <c r="O4743">
        <f t="shared" si="1185"/>
        <v>0</v>
      </c>
      <c r="Q4743" s="9" t="str">
        <f t="shared" si="1186"/>
        <v>4876</v>
      </c>
      <c r="R4743" s="10" t="str">
        <f t="shared" si="1187"/>
        <v>Arnoldo</v>
      </c>
      <c r="S4743" s="10" t="str">
        <f t="shared" si="1188"/>
        <v>Dawson</v>
      </c>
      <c r="T4743" s="10" t="str">
        <f t="shared" si="1189"/>
        <v>Prof</v>
      </c>
      <c r="U4743" s="10" t="str">
        <f t="shared" si="1190"/>
        <v>M</v>
      </c>
      <c r="V4743" s="10" t="str">
        <f t="shared" si="1191"/>
        <v>30</v>
      </c>
      <c r="W4743" s="10" t="str">
        <f t="shared" si="1192"/>
        <v>Westbrook</v>
      </c>
      <c r="X4743" s="10" t="str">
        <f t="shared" si="1193"/>
        <v>ok</v>
      </c>
      <c r="Y4743" s="10" t="str">
        <f t="shared" si="1194"/>
        <v>Westbrook</v>
      </c>
      <c r="Z4743" s="10" t="str">
        <f t="shared" si="1195"/>
        <v>Tiverton</v>
      </c>
      <c r="AA4743" s="10" t="str">
        <f t="shared" si="1196"/>
        <v>WC</v>
      </c>
      <c r="AB4743" s="11" t="str">
        <f t="shared" si="1197"/>
        <v>44494</v>
      </c>
      <c r="AC4743" s="10" t="str">
        <f t="shared" si="1198"/>
        <v>22</v>
      </c>
      <c r="AD4743" s="10" t="str">
        <f t="shared" si="1199"/>
        <v>C1</v>
      </c>
      <c r="AE4743" s="12" t="str">
        <f t="shared" si="1200"/>
        <v/>
      </c>
    </row>
    <row r="4744" spans="1:31" x14ac:dyDescent="0.25">
      <c r="A4744" s="5">
        <v>4877</v>
      </c>
      <c r="B4744" s="6" t="s">
        <v>1718</v>
      </c>
      <c r="C4744" s="6" t="s">
        <v>6112</v>
      </c>
      <c r="D4744" s="6" t="s">
        <v>49</v>
      </c>
      <c r="E4744" s="6" t="s">
        <v>16</v>
      </c>
      <c r="F4744" s="6">
        <v>30</v>
      </c>
      <c r="G4744" s="6" t="s">
        <v>10062</v>
      </c>
      <c r="H4744" s="6" t="s">
        <v>4388</v>
      </c>
      <c r="I4744" s="6" t="s">
        <v>32</v>
      </c>
      <c r="J4744" s="7">
        <v>44330</v>
      </c>
      <c r="K4744" s="6">
        <v>33</v>
      </c>
      <c r="L4744" s="6" t="s">
        <v>33</v>
      </c>
      <c r="M4744" s="8"/>
      <c r="O4744">
        <f t="shared" si="1185"/>
        <v>0</v>
      </c>
      <c r="Q4744" s="5" t="str">
        <f t="shared" si="1186"/>
        <v>4877</v>
      </c>
      <c r="R4744" s="6" t="str">
        <f t="shared" si="1187"/>
        <v>Fatima</v>
      </c>
      <c r="S4744" s="6" t="str">
        <f t="shared" si="1188"/>
        <v>Rosas</v>
      </c>
      <c r="T4744" s="6" t="str">
        <f t="shared" si="1189"/>
        <v>Miss</v>
      </c>
      <c r="U4744" s="6" t="str">
        <f t="shared" si="1190"/>
        <v>F</v>
      </c>
      <c r="V4744" s="6" t="str">
        <f t="shared" si="1191"/>
        <v>30</v>
      </c>
      <c r="W4744" s="6" t="str">
        <f t="shared" si="1192"/>
        <v>Westbury Road</v>
      </c>
      <c r="X4744" s="6" t="str">
        <f t="shared" si="1193"/>
        <v>ad</v>
      </c>
      <c r="Y4744" s="6" t="str">
        <f t="shared" si="1194"/>
        <v>Westbury Road</v>
      </c>
      <c r="Z4744" s="6" t="str">
        <f t="shared" si="1195"/>
        <v>Lydney</v>
      </c>
      <c r="AA4744" s="6" t="str">
        <f t="shared" si="1196"/>
        <v>WC</v>
      </c>
      <c r="AB4744" s="7" t="str">
        <f t="shared" si="1197"/>
        <v>44330</v>
      </c>
      <c r="AC4744" s="6" t="str">
        <f t="shared" si="1198"/>
        <v>33</v>
      </c>
      <c r="AD4744" s="6" t="str">
        <f t="shared" si="1199"/>
        <v>A3</v>
      </c>
      <c r="AE4744" s="8" t="str">
        <f t="shared" si="1200"/>
        <v/>
      </c>
    </row>
    <row r="4745" spans="1:31" x14ac:dyDescent="0.25">
      <c r="A4745" s="9">
        <v>4878</v>
      </c>
      <c r="B4745" s="10" t="s">
        <v>10063</v>
      </c>
      <c r="C4745" s="10" t="s">
        <v>4885</v>
      </c>
      <c r="D4745" s="10" t="s">
        <v>15</v>
      </c>
      <c r="E4745" s="10" t="s">
        <v>16</v>
      </c>
      <c r="F4745" s="10">
        <v>60</v>
      </c>
      <c r="G4745" s="10" t="s">
        <v>10064</v>
      </c>
      <c r="H4745" s="10" t="s">
        <v>7324</v>
      </c>
      <c r="I4745" s="10" t="s">
        <v>19</v>
      </c>
      <c r="J4745" s="11">
        <v>43614</v>
      </c>
      <c r="K4745" s="10">
        <v>53</v>
      </c>
      <c r="L4745" s="10" t="s">
        <v>78</v>
      </c>
      <c r="M4745" s="12"/>
      <c r="O4745">
        <f t="shared" si="1185"/>
        <v>0</v>
      </c>
      <c r="Q4745" s="9" t="str">
        <f t="shared" si="1186"/>
        <v>4878</v>
      </c>
      <c r="R4745" s="10" t="str">
        <f t="shared" si="1187"/>
        <v>Dwana</v>
      </c>
      <c r="S4745" s="10" t="str">
        <f t="shared" si="1188"/>
        <v>Arellano</v>
      </c>
      <c r="T4745" s="10" t="str">
        <f t="shared" si="1189"/>
        <v>Mrs</v>
      </c>
      <c r="U4745" s="10" t="str">
        <f t="shared" si="1190"/>
        <v>F</v>
      </c>
      <c r="V4745" s="10" t="str">
        <f t="shared" si="1191"/>
        <v>60</v>
      </c>
      <c r="W4745" s="10" t="str">
        <f t="shared" si="1192"/>
        <v>Westcombe Park</v>
      </c>
      <c r="X4745" s="10" t="str">
        <f t="shared" si="1193"/>
        <v>rk</v>
      </c>
      <c r="Y4745" s="10" t="str">
        <f t="shared" si="1194"/>
        <v>Westcombe Park</v>
      </c>
      <c r="Z4745" s="10" t="str">
        <f t="shared" si="1195"/>
        <v>Ballindalloch</v>
      </c>
      <c r="AA4745" s="10" t="str">
        <f t="shared" si="1196"/>
        <v>CH</v>
      </c>
      <c r="AB4745" s="11" t="str">
        <f t="shared" si="1197"/>
        <v>43614</v>
      </c>
      <c r="AC4745" s="10" t="str">
        <f t="shared" si="1198"/>
        <v>53</v>
      </c>
      <c r="AD4745" s="10" t="str">
        <f t="shared" si="1199"/>
        <v>C2</v>
      </c>
      <c r="AE4745" s="12" t="str">
        <f t="shared" si="1200"/>
        <v/>
      </c>
    </row>
    <row r="4746" spans="1:31" x14ac:dyDescent="0.25">
      <c r="A4746" s="9">
        <v>4880</v>
      </c>
      <c r="B4746" s="10" t="s">
        <v>9096</v>
      </c>
      <c r="C4746" s="10" t="s">
        <v>5206</v>
      </c>
      <c r="D4746" s="10" t="s">
        <v>15</v>
      </c>
      <c r="E4746" s="10" t="s">
        <v>16</v>
      </c>
      <c r="F4746" s="10">
        <v>30</v>
      </c>
      <c r="G4746" s="10" t="s">
        <v>10065</v>
      </c>
      <c r="H4746" s="10" t="s">
        <v>1847</v>
      </c>
      <c r="I4746" s="10" t="s">
        <v>25</v>
      </c>
      <c r="J4746" s="11">
        <v>44009</v>
      </c>
      <c r="K4746" s="10">
        <v>72</v>
      </c>
      <c r="L4746" s="10" t="s">
        <v>99</v>
      </c>
      <c r="M4746" s="12"/>
      <c r="O4746">
        <f t="shared" ref="O4746:O4809" si="1201">COUNTBLANK(A4746:L4746)+COUNTIF(K4746,0)</f>
        <v>0</v>
      </c>
      <c r="Q4746" s="9" t="str">
        <f t="shared" si="1186"/>
        <v>4880</v>
      </c>
      <c r="R4746" s="10" t="str">
        <f t="shared" si="1187"/>
        <v>Marti</v>
      </c>
      <c r="S4746" s="10" t="str">
        <f t="shared" si="1188"/>
        <v>Richardson</v>
      </c>
      <c r="T4746" s="10" t="str">
        <f t="shared" si="1189"/>
        <v>Mrs</v>
      </c>
      <c r="U4746" s="10" t="str">
        <f t="shared" si="1190"/>
        <v>F</v>
      </c>
      <c r="V4746" s="10" t="str">
        <f t="shared" si="1191"/>
        <v>30</v>
      </c>
      <c r="W4746" s="10" t="str">
        <f t="shared" si="1192"/>
        <v>Westcroft Square</v>
      </c>
      <c r="X4746" s="10" t="str">
        <f t="shared" si="1193"/>
        <v>re</v>
      </c>
      <c r="Y4746" s="10" t="str">
        <f t="shared" si="1194"/>
        <v>Westcroft Square</v>
      </c>
      <c r="Z4746" s="10" t="str">
        <f t="shared" si="1195"/>
        <v>Henley-In-Arden</v>
      </c>
      <c r="AA4746" s="10" t="str">
        <f t="shared" si="1196"/>
        <v>HG</v>
      </c>
      <c r="AB4746" s="11" t="str">
        <f t="shared" si="1197"/>
        <v>44009</v>
      </c>
      <c r="AC4746" s="10" t="str">
        <f t="shared" si="1198"/>
        <v>72</v>
      </c>
      <c r="AD4746" s="10" t="str">
        <f t="shared" si="1199"/>
        <v>E</v>
      </c>
      <c r="AE4746" s="12" t="str">
        <f t="shared" si="1200"/>
        <v/>
      </c>
    </row>
    <row r="4747" spans="1:31" x14ac:dyDescent="0.25">
      <c r="A4747" s="5">
        <v>4881</v>
      </c>
      <c r="B4747" s="6" t="s">
        <v>4039</v>
      </c>
      <c r="C4747" s="6" t="s">
        <v>3320</v>
      </c>
      <c r="D4747" s="6" t="s">
        <v>28</v>
      </c>
      <c r="E4747" s="6" t="s">
        <v>29</v>
      </c>
      <c r="F4747" s="6">
        <v>60</v>
      </c>
      <c r="G4747" s="6" t="s">
        <v>10066</v>
      </c>
      <c r="H4747" s="6" t="s">
        <v>10067</v>
      </c>
      <c r="I4747" s="6" t="s">
        <v>291</v>
      </c>
      <c r="J4747" s="7">
        <v>43873</v>
      </c>
      <c r="K4747" s="6">
        <v>78</v>
      </c>
      <c r="L4747" s="6" t="s">
        <v>62</v>
      </c>
      <c r="M4747" s="8"/>
      <c r="O4747">
        <f t="shared" si="1201"/>
        <v>0</v>
      </c>
      <c r="Q4747" s="5" t="str">
        <f t="shared" si="1186"/>
        <v>4881</v>
      </c>
      <c r="R4747" s="6" t="str">
        <f t="shared" si="1187"/>
        <v>Elmo</v>
      </c>
      <c r="S4747" s="6" t="str">
        <f t="shared" si="1188"/>
        <v>Stubbs</v>
      </c>
      <c r="T4747" s="6" t="str">
        <f t="shared" si="1189"/>
        <v>Mr</v>
      </c>
      <c r="U4747" s="6" t="str">
        <f t="shared" si="1190"/>
        <v>M</v>
      </c>
      <c r="V4747" s="6" t="str">
        <f t="shared" si="1191"/>
        <v>60</v>
      </c>
      <c r="W4747" s="6" t="str">
        <f t="shared" si="1192"/>
        <v>Westdown Road</v>
      </c>
      <c r="X4747" s="6" t="str">
        <f t="shared" si="1193"/>
        <v>ad</v>
      </c>
      <c r="Y4747" s="6" t="str">
        <f t="shared" si="1194"/>
        <v>Westdown Road</v>
      </c>
      <c r="Z4747" s="6" t="str">
        <f t="shared" si="1195"/>
        <v>Kirriemuir</v>
      </c>
      <c r="AA4747" s="6" t="str">
        <f t="shared" si="1196"/>
        <v>HS</v>
      </c>
      <c r="AB4747" s="7" t="str">
        <f t="shared" si="1197"/>
        <v>43873</v>
      </c>
      <c r="AC4747" s="6" t="str">
        <f t="shared" si="1198"/>
        <v>78</v>
      </c>
      <c r="AD4747" s="6" t="str">
        <f t="shared" si="1199"/>
        <v>C4</v>
      </c>
      <c r="AE4747" s="8" t="str">
        <f t="shared" si="1200"/>
        <v/>
      </c>
    </row>
    <row r="4748" spans="1:31" x14ac:dyDescent="0.25">
      <c r="A4748" s="9">
        <v>4882</v>
      </c>
      <c r="B4748" s="10" t="s">
        <v>8864</v>
      </c>
      <c r="C4748" s="10" t="s">
        <v>7686</v>
      </c>
      <c r="D4748" s="10" t="s">
        <v>28</v>
      </c>
      <c r="E4748" s="10" t="s">
        <v>29</v>
      </c>
      <c r="F4748" s="10">
        <v>90</v>
      </c>
      <c r="G4748" s="10" t="s">
        <v>10068</v>
      </c>
      <c r="H4748" s="10" t="s">
        <v>1583</v>
      </c>
      <c r="I4748" s="10" t="s">
        <v>32</v>
      </c>
      <c r="J4748" s="11">
        <v>43982</v>
      </c>
      <c r="K4748" s="10">
        <v>2</v>
      </c>
      <c r="L4748" s="10" t="s">
        <v>39</v>
      </c>
      <c r="M4748" s="12"/>
      <c r="O4748">
        <f t="shared" si="1201"/>
        <v>0</v>
      </c>
      <c r="Q4748" s="9" t="str">
        <f t="shared" si="1186"/>
        <v>4882</v>
      </c>
      <c r="R4748" s="10" t="str">
        <f t="shared" si="1187"/>
        <v>Federico</v>
      </c>
      <c r="S4748" s="10" t="str">
        <f t="shared" si="1188"/>
        <v>Barker</v>
      </c>
      <c r="T4748" s="10" t="str">
        <f t="shared" si="1189"/>
        <v>Mr</v>
      </c>
      <c r="U4748" s="10" t="str">
        <f t="shared" si="1190"/>
        <v>M</v>
      </c>
      <c r="V4748" s="10" t="str">
        <f t="shared" si="1191"/>
        <v>90</v>
      </c>
      <c r="W4748" s="10" t="str">
        <f t="shared" si="1192"/>
        <v>Westferry Road</v>
      </c>
      <c r="X4748" s="10" t="str">
        <f t="shared" si="1193"/>
        <v>ad</v>
      </c>
      <c r="Y4748" s="10" t="str">
        <f t="shared" si="1194"/>
        <v>Westferry Road</v>
      </c>
      <c r="Z4748" s="10" t="str">
        <f t="shared" si="1195"/>
        <v>St. Ives</v>
      </c>
      <c r="AA4748" s="10" t="str">
        <f t="shared" si="1196"/>
        <v>WC</v>
      </c>
      <c r="AB4748" s="11" t="str">
        <f t="shared" si="1197"/>
        <v>43982</v>
      </c>
      <c r="AC4748" s="10" t="str">
        <f t="shared" si="1198"/>
        <v>2</v>
      </c>
      <c r="AD4748" s="10" t="str">
        <f t="shared" si="1199"/>
        <v>C1</v>
      </c>
      <c r="AE4748" s="12" t="str">
        <f t="shared" si="1200"/>
        <v/>
      </c>
    </row>
    <row r="4749" spans="1:31" x14ac:dyDescent="0.25">
      <c r="A4749" s="5">
        <v>4883</v>
      </c>
      <c r="B4749" s="6" t="s">
        <v>1224</v>
      </c>
      <c r="C4749" s="6" t="s">
        <v>4460</v>
      </c>
      <c r="D4749" s="6" t="s">
        <v>28</v>
      </c>
      <c r="E4749" s="6" t="s">
        <v>29</v>
      </c>
      <c r="F4749" s="6">
        <v>30</v>
      </c>
      <c r="G4749" s="6" t="s">
        <v>10069</v>
      </c>
      <c r="H4749" s="6" t="s">
        <v>6017</v>
      </c>
      <c r="I4749" s="6" t="s">
        <v>19</v>
      </c>
      <c r="J4749" s="7">
        <v>44077</v>
      </c>
      <c r="K4749" s="6">
        <v>25</v>
      </c>
      <c r="L4749" s="6" t="s">
        <v>99</v>
      </c>
      <c r="M4749" s="8"/>
      <c r="O4749">
        <f t="shared" si="1201"/>
        <v>0</v>
      </c>
      <c r="Q4749" s="5" t="str">
        <f t="shared" si="1186"/>
        <v>4883</v>
      </c>
      <c r="R4749" s="6" t="str">
        <f t="shared" si="1187"/>
        <v>Oren</v>
      </c>
      <c r="S4749" s="6" t="str">
        <f t="shared" si="1188"/>
        <v>Gore</v>
      </c>
      <c r="T4749" s="6" t="str">
        <f t="shared" si="1189"/>
        <v>Mr</v>
      </c>
      <c r="U4749" s="6" t="str">
        <f t="shared" si="1190"/>
        <v>M</v>
      </c>
      <c r="V4749" s="6" t="str">
        <f t="shared" si="1191"/>
        <v>30</v>
      </c>
      <c r="W4749" s="6" t="str">
        <f t="shared" si="1192"/>
        <v>Westminster Street</v>
      </c>
      <c r="X4749" s="6" t="str">
        <f t="shared" si="1193"/>
        <v>et</v>
      </c>
      <c r="Y4749" s="6" t="str">
        <f t="shared" si="1194"/>
        <v>Westminster Street</v>
      </c>
      <c r="Z4749" s="6" t="str">
        <f t="shared" si="1195"/>
        <v>Ballymena</v>
      </c>
      <c r="AA4749" s="6" t="str">
        <f t="shared" si="1196"/>
        <v>CH</v>
      </c>
      <c r="AB4749" s="7" t="str">
        <f t="shared" si="1197"/>
        <v>44077</v>
      </c>
      <c r="AC4749" s="6" t="str">
        <f t="shared" si="1198"/>
        <v>25</v>
      </c>
      <c r="AD4749" s="6" t="str">
        <f t="shared" si="1199"/>
        <v>E</v>
      </c>
      <c r="AE4749" s="8" t="str">
        <f t="shared" si="1200"/>
        <v/>
      </c>
    </row>
    <row r="4750" spans="1:31" x14ac:dyDescent="0.25">
      <c r="A4750" s="9">
        <v>4884</v>
      </c>
      <c r="B4750" s="10" t="s">
        <v>7276</v>
      </c>
      <c r="C4750" s="10" t="s">
        <v>4445</v>
      </c>
      <c r="D4750" s="10" t="s">
        <v>28</v>
      </c>
      <c r="E4750" s="10" t="s">
        <v>29</v>
      </c>
      <c r="F4750" s="10">
        <v>60</v>
      </c>
      <c r="G4750" s="10" t="s">
        <v>10070</v>
      </c>
      <c r="H4750" s="10" t="s">
        <v>8173</v>
      </c>
      <c r="I4750" s="10" t="s">
        <v>25</v>
      </c>
      <c r="J4750" s="11">
        <v>43960</v>
      </c>
      <c r="K4750" s="10">
        <v>6</v>
      </c>
      <c r="L4750" s="10" t="s">
        <v>39</v>
      </c>
      <c r="M4750" s="12"/>
      <c r="O4750">
        <f t="shared" si="1201"/>
        <v>0</v>
      </c>
      <c r="Q4750" s="9" t="str">
        <f t="shared" si="1186"/>
        <v>4884</v>
      </c>
      <c r="R4750" s="10" t="str">
        <f t="shared" si="1187"/>
        <v>Zachery</v>
      </c>
      <c r="S4750" s="10" t="str">
        <f t="shared" si="1188"/>
        <v>Foreman</v>
      </c>
      <c r="T4750" s="10" t="str">
        <f t="shared" si="1189"/>
        <v>Mr</v>
      </c>
      <c r="U4750" s="10" t="str">
        <f t="shared" si="1190"/>
        <v>M</v>
      </c>
      <c r="V4750" s="10" t="str">
        <f t="shared" si="1191"/>
        <v>60</v>
      </c>
      <c r="W4750" s="10" t="str">
        <f t="shared" si="1192"/>
        <v>Westmount Road</v>
      </c>
      <c r="X4750" s="10" t="str">
        <f t="shared" si="1193"/>
        <v>ad</v>
      </c>
      <c r="Y4750" s="10" t="str">
        <f t="shared" si="1194"/>
        <v>Westmount Road</v>
      </c>
      <c r="Z4750" s="10" t="str">
        <f t="shared" si="1195"/>
        <v>Hitchin</v>
      </c>
      <c r="AA4750" s="10" t="str">
        <f t="shared" si="1196"/>
        <v>HG</v>
      </c>
      <c r="AB4750" s="11" t="str">
        <f t="shared" si="1197"/>
        <v>43960</v>
      </c>
      <c r="AC4750" s="10" t="str">
        <f t="shared" si="1198"/>
        <v>6</v>
      </c>
      <c r="AD4750" s="10" t="str">
        <f t="shared" si="1199"/>
        <v>C1</v>
      </c>
      <c r="AE4750" s="12" t="str">
        <f t="shared" si="1200"/>
        <v/>
      </c>
    </row>
    <row r="4751" spans="1:31" x14ac:dyDescent="0.25">
      <c r="A4751" s="5">
        <v>4885</v>
      </c>
      <c r="B4751" s="6" t="s">
        <v>10071</v>
      </c>
      <c r="C4751" s="6" t="s">
        <v>4228</v>
      </c>
      <c r="D4751" s="6" t="s">
        <v>15</v>
      </c>
      <c r="E4751" s="6" t="s">
        <v>16</v>
      </c>
      <c r="F4751" s="6">
        <v>30</v>
      </c>
      <c r="G4751" s="6" t="s">
        <v>10072</v>
      </c>
      <c r="H4751" s="6" t="s">
        <v>1682</v>
      </c>
      <c r="I4751" s="6" t="s">
        <v>206</v>
      </c>
      <c r="J4751" s="7">
        <v>43784</v>
      </c>
      <c r="K4751" s="6">
        <v>72</v>
      </c>
      <c r="L4751" s="6" t="s">
        <v>52</v>
      </c>
      <c r="M4751" s="8"/>
      <c r="O4751">
        <f t="shared" si="1201"/>
        <v>0</v>
      </c>
      <c r="Q4751" s="5" t="str">
        <f t="shared" si="1186"/>
        <v>4885</v>
      </c>
      <c r="R4751" s="6" t="str">
        <f t="shared" si="1187"/>
        <v>Yuriko</v>
      </c>
      <c r="S4751" s="6" t="str">
        <f t="shared" si="1188"/>
        <v>Boone</v>
      </c>
      <c r="T4751" s="6" t="str">
        <f t="shared" si="1189"/>
        <v>Mrs</v>
      </c>
      <c r="U4751" s="6" t="str">
        <f t="shared" si="1190"/>
        <v>F</v>
      </c>
      <c r="V4751" s="6" t="str">
        <f t="shared" si="1191"/>
        <v>30</v>
      </c>
      <c r="W4751" s="6" t="str">
        <f t="shared" si="1192"/>
        <v>Weston Yard</v>
      </c>
      <c r="X4751" s="6" t="str">
        <f t="shared" si="1193"/>
        <v>rd</v>
      </c>
      <c r="Y4751" s="6" t="str">
        <f t="shared" si="1194"/>
        <v>Weston Yard</v>
      </c>
      <c r="Z4751" s="6" t="str">
        <f t="shared" si="1195"/>
        <v>Chinnor</v>
      </c>
      <c r="AA4751" s="6" t="str">
        <f t="shared" si="1196"/>
        <v>DH</v>
      </c>
      <c r="AB4751" s="7" t="str">
        <f t="shared" si="1197"/>
        <v>43784</v>
      </c>
      <c r="AC4751" s="6" t="str">
        <f t="shared" si="1198"/>
        <v>72</v>
      </c>
      <c r="AD4751" s="6" t="str">
        <f t="shared" si="1199"/>
        <v>A1</v>
      </c>
      <c r="AE4751" s="8" t="str">
        <f t="shared" si="1200"/>
        <v/>
      </c>
    </row>
    <row r="4752" spans="1:31" x14ac:dyDescent="0.25">
      <c r="A4752" s="9">
        <v>4886</v>
      </c>
      <c r="B4752" s="10" t="s">
        <v>10073</v>
      </c>
      <c r="C4752" s="10" t="s">
        <v>5087</v>
      </c>
      <c r="D4752" s="10" t="s">
        <v>28</v>
      </c>
      <c r="E4752" s="10" t="s">
        <v>29</v>
      </c>
      <c r="F4752" s="10">
        <v>60</v>
      </c>
      <c r="G4752" s="10" t="s">
        <v>10074</v>
      </c>
      <c r="H4752" s="10" t="s">
        <v>907</v>
      </c>
      <c r="I4752" s="10" t="s">
        <v>908</v>
      </c>
      <c r="J4752" s="11">
        <v>43479</v>
      </c>
      <c r="K4752" s="10">
        <v>30</v>
      </c>
      <c r="L4752" s="10" t="s">
        <v>52</v>
      </c>
      <c r="M4752" s="12"/>
      <c r="O4752">
        <f t="shared" si="1201"/>
        <v>0</v>
      </c>
      <c r="Q4752" s="9" t="str">
        <f t="shared" si="1186"/>
        <v>4886</v>
      </c>
      <c r="R4752" s="10" t="str">
        <f t="shared" si="1187"/>
        <v>Ahmed</v>
      </c>
      <c r="S4752" s="10" t="str">
        <f t="shared" si="1188"/>
        <v>Wills</v>
      </c>
      <c r="T4752" s="10" t="str">
        <f t="shared" si="1189"/>
        <v>Mr</v>
      </c>
      <c r="U4752" s="10" t="str">
        <f t="shared" si="1190"/>
        <v>M</v>
      </c>
      <c r="V4752" s="10" t="str">
        <f t="shared" si="1191"/>
        <v>60</v>
      </c>
      <c r="W4752" s="10" t="str">
        <f t="shared" si="1192"/>
        <v>Westport Street</v>
      </c>
      <c r="X4752" s="10" t="str">
        <f t="shared" si="1193"/>
        <v>et</v>
      </c>
      <c r="Y4752" s="10" t="str">
        <f t="shared" si="1194"/>
        <v>Westport Street</v>
      </c>
      <c r="Z4752" s="10" t="str">
        <f t="shared" si="1195"/>
        <v>Abergavenny</v>
      </c>
      <c r="AA4752" s="10" t="str">
        <f t="shared" si="1196"/>
        <v>AB</v>
      </c>
      <c r="AB4752" s="11" t="str">
        <f t="shared" si="1197"/>
        <v>43479</v>
      </c>
      <c r="AC4752" s="10" t="str">
        <f t="shared" si="1198"/>
        <v>30</v>
      </c>
      <c r="AD4752" s="10" t="str">
        <f t="shared" si="1199"/>
        <v>A1</v>
      </c>
      <c r="AE4752" s="12" t="str">
        <f t="shared" si="1200"/>
        <v/>
      </c>
    </row>
    <row r="4753" spans="1:31" x14ac:dyDescent="0.25">
      <c r="A4753" s="5">
        <v>4887</v>
      </c>
      <c r="B4753" s="6" t="s">
        <v>8450</v>
      </c>
      <c r="C4753" s="6" t="s">
        <v>10075</v>
      </c>
      <c r="D4753" s="6" t="s">
        <v>41</v>
      </c>
      <c r="E4753" s="6" t="s">
        <v>16</v>
      </c>
      <c r="F4753" s="6">
        <v>30</v>
      </c>
      <c r="G4753" s="6" t="s">
        <v>10076</v>
      </c>
      <c r="H4753" s="6" t="s">
        <v>4881</v>
      </c>
      <c r="I4753" s="6" t="s">
        <v>98</v>
      </c>
      <c r="J4753" s="7">
        <v>43735</v>
      </c>
      <c r="K4753" s="6">
        <v>62</v>
      </c>
      <c r="L4753" s="6" t="s">
        <v>62</v>
      </c>
      <c r="M4753" s="8"/>
      <c r="O4753">
        <f t="shared" si="1201"/>
        <v>0</v>
      </c>
      <c r="Q4753" s="5" t="str">
        <f t="shared" si="1186"/>
        <v>4887</v>
      </c>
      <c r="R4753" s="6" t="str">
        <f t="shared" si="1187"/>
        <v>Mackenzie</v>
      </c>
      <c r="S4753" s="6" t="str">
        <f t="shared" si="1188"/>
        <v>Pennington</v>
      </c>
      <c r="T4753" s="6" t="str">
        <f t="shared" si="1189"/>
        <v>Ms</v>
      </c>
      <c r="U4753" s="6" t="str">
        <f t="shared" si="1190"/>
        <v>F</v>
      </c>
      <c r="V4753" s="6" t="str">
        <f t="shared" si="1191"/>
        <v>30</v>
      </c>
      <c r="W4753" s="6" t="str">
        <f t="shared" si="1192"/>
        <v>Westrow</v>
      </c>
      <c r="X4753" s="6" t="str">
        <f t="shared" si="1193"/>
        <v>ow</v>
      </c>
      <c r="Y4753" s="6" t="str">
        <f t="shared" si="1194"/>
        <v>Westrow</v>
      </c>
      <c r="Z4753" s="6" t="str">
        <f t="shared" si="1195"/>
        <v>Bo'Ness</v>
      </c>
      <c r="AA4753" s="6" t="str">
        <f t="shared" si="1196"/>
        <v>BL</v>
      </c>
      <c r="AB4753" s="7" t="str">
        <f t="shared" si="1197"/>
        <v>43735</v>
      </c>
      <c r="AC4753" s="6" t="str">
        <f t="shared" si="1198"/>
        <v>62</v>
      </c>
      <c r="AD4753" s="6" t="str">
        <f t="shared" si="1199"/>
        <v>C4</v>
      </c>
      <c r="AE4753" s="8" t="str">
        <f t="shared" si="1200"/>
        <v/>
      </c>
    </row>
    <row r="4754" spans="1:31" x14ac:dyDescent="0.25">
      <c r="A4754" s="9">
        <v>4888</v>
      </c>
      <c r="B4754" s="10" t="s">
        <v>10077</v>
      </c>
      <c r="C4754" s="10" t="s">
        <v>7452</v>
      </c>
      <c r="D4754" s="10" t="s">
        <v>49</v>
      </c>
      <c r="E4754" s="10" t="s">
        <v>16</v>
      </c>
      <c r="F4754" s="10">
        <v>90</v>
      </c>
      <c r="G4754" s="10" t="s">
        <v>10076</v>
      </c>
      <c r="H4754" s="10" t="s">
        <v>5018</v>
      </c>
      <c r="I4754" s="10" t="s">
        <v>32</v>
      </c>
      <c r="J4754" s="11">
        <v>43830</v>
      </c>
      <c r="K4754" s="10">
        <v>82</v>
      </c>
      <c r="L4754" s="10" t="s">
        <v>20</v>
      </c>
      <c r="M4754" s="12"/>
      <c r="O4754">
        <f t="shared" si="1201"/>
        <v>0</v>
      </c>
      <c r="Q4754" s="9" t="str">
        <f t="shared" si="1186"/>
        <v>4888</v>
      </c>
      <c r="R4754" s="10" t="str">
        <f t="shared" si="1187"/>
        <v>Eusebia</v>
      </c>
      <c r="S4754" s="10" t="str">
        <f t="shared" si="1188"/>
        <v>Granger</v>
      </c>
      <c r="T4754" s="10" t="str">
        <f t="shared" si="1189"/>
        <v>Miss</v>
      </c>
      <c r="U4754" s="10" t="str">
        <f t="shared" si="1190"/>
        <v>F</v>
      </c>
      <c r="V4754" s="10" t="str">
        <f t="shared" si="1191"/>
        <v>90</v>
      </c>
      <c r="W4754" s="10" t="str">
        <f t="shared" si="1192"/>
        <v>Westrow</v>
      </c>
      <c r="X4754" s="10" t="str">
        <f t="shared" si="1193"/>
        <v>ow</v>
      </c>
      <c r="Y4754" s="10" t="str">
        <f t="shared" si="1194"/>
        <v>Westrow</v>
      </c>
      <c r="Z4754" s="10" t="str">
        <f t="shared" si="1195"/>
        <v>Shoreham-By-Sea</v>
      </c>
      <c r="AA4754" s="10" t="str">
        <f t="shared" si="1196"/>
        <v>WC</v>
      </c>
      <c r="AB4754" s="11" t="str">
        <f t="shared" si="1197"/>
        <v>43830</v>
      </c>
      <c r="AC4754" s="10" t="str">
        <f t="shared" si="1198"/>
        <v>82</v>
      </c>
      <c r="AD4754" s="10" t="str">
        <f t="shared" si="1199"/>
        <v>B</v>
      </c>
      <c r="AE4754" s="12" t="str">
        <f t="shared" si="1200"/>
        <v/>
      </c>
    </row>
    <row r="4755" spans="1:31" x14ac:dyDescent="0.25">
      <c r="A4755" s="5">
        <v>4889</v>
      </c>
      <c r="B4755" s="6" t="s">
        <v>4841</v>
      </c>
      <c r="C4755" s="6" t="s">
        <v>1977</v>
      </c>
      <c r="D4755" s="6" t="s">
        <v>28</v>
      </c>
      <c r="E4755" s="6" t="s">
        <v>29</v>
      </c>
      <c r="F4755" s="6">
        <v>30</v>
      </c>
      <c r="G4755" s="6" t="s">
        <v>10078</v>
      </c>
      <c r="H4755" s="6" t="s">
        <v>107</v>
      </c>
      <c r="I4755" s="6" t="s">
        <v>108</v>
      </c>
      <c r="J4755" s="7">
        <v>44243</v>
      </c>
      <c r="K4755" s="6">
        <v>82</v>
      </c>
      <c r="L4755" s="6" t="s">
        <v>52</v>
      </c>
      <c r="M4755" s="8"/>
      <c r="O4755">
        <f t="shared" si="1201"/>
        <v>0</v>
      </c>
      <c r="Q4755" s="5" t="str">
        <f t="shared" si="1186"/>
        <v>4889</v>
      </c>
      <c r="R4755" s="6" t="str">
        <f t="shared" si="1187"/>
        <v>Oliver</v>
      </c>
      <c r="S4755" s="6" t="str">
        <f t="shared" si="1188"/>
        <v>Brooks</v>
      </c>
      <c r="T4755" s="6" t="str">
        <f t="shared" si="1189"/>
        <v>Mr</v>
      </c>
      <c r="U4755" s="6" t="str">
        <f t="shared" si="1190"/>
        <v>M</v>
      </c>
      <c r="V4755" s="6" t="str">
        <f t="shared" si="1191"/>
        <v>30</v>
      </c>
      <c r="W4755" s="6" t="str">
        <f t="shared" si="1192"/>
        <v>Westway Close</v>
      </c>
      <c r="X4755" s="6" t="str">
        <f t="shared" si="1193"/>
        <v>se</v>
      </c>
      <c r="Y4755" s="6" t="str">
        <f t="shared" si="1194"/>
        <v>Westway Close</v>
      </c>
      <c r="Z4755" s="6" t="str">
        <f t="shared" si="1195"/>
        <v>Caterham</v>
      </c>
      <c r="AA4755" s="6" t="str">
        <f t="shared" si="1196"/>
        <v>CB</v>
      </c>
      <c r="AB4755" s="7" t="str">
        <f t="shared" si="1197"/>
        <v>44243</v>
      </c>
      <c r="AC4755" s="6" t="str">
        <f t="shared" si="1198"/>
        <v>82</v>
      </c>
      <c r="AD4755" s="6" t="str">
        <f t="shared" si="1199"/>
        <v>A1</v>
      </c>
      <c r="AE4755" s="8" t="str">
        <f t="shared" si="1200"/>
        <v/>
      </c>
    </row>
    <row r="4756" spans="1:31" x14ac:dyDescent="0.25">
      <c r="A4756" s="9">
        <v>4890</v>
      </c>
      <c r="B4756" s="10" t="s">
        <v>10079</v>
      </c>
      <c r="C4756" s="10" t="s">
        <v>9173</v>
      </c>
      <c r="D4756" s="10" t="s">
        <v>49</v>
      </c>
      <c r="E4756" s="10" t="s">
        <v>16</v>
      </c>
      <c r="F4756" s="10">
        <v>30</v>
      </c>
      <c r="G4756" s="10" t="s">
        <v>10080</v>
      </c>
      <c r="H4756" s="10" t="s">
        <v>2169</v>
      </c>
      <c r="I4756" s="10" t="s">
        <v>291</v>
      </c>
      <c r="J4756" s="11">
        <v>44524</v>
      </c>
      <c r="K4756" s="10">
        <v>99</v>
      </c>
      <c r="L4756" s="10" t="s">
        <v>68</v>
      </c>
      <c r="M4756" s="12"/>
      <c r="O4756">
        <f t="shared" si="1201"/>
        <v>0</v>
      </c>
      <c r="Q4756" s="9" t="str">
        <f t="shared" si="1186"/>
        <v>4890</v>
      </c>
      <c r="R4756" s="10" t="str">
        <f t="shared" si="1187"/>
        <v>Ilana</v>
      </c>
      <c r="S4756" s="10" t="str">
        <f t="shared" si="1188"/>
        <v>Vinson</v>
      </c>
      <c r="T4756" s="10" t="str">
        <f t="shared" si="1189"/>
        <v>Miss</v>
      </c>
      <c r="U4756" s="10" t="str">
        <f t="shared" si="1190"/>
        <v>F</v>
      </c>
      <c r="V4756" s="10" t="str">
        <f t="shared" si="1191"/>
        <v>30</v>
      </c>
      <c r="W4756" s="10" t="str">
        <f t="shared" si="1192"/>
        <v>Weymouth Avenue</v>
      </c>
      <c r="X4756" s="10" t="str">
        <f t="shared" si="1193"/>
        <v>ue</v>
      </c>
      <c r="Y4756" s="10" t="str">
        <f t="shared" si="1194"/>
        <v>Weymouth Avenue</v>
      </c>
      <c r="Z4756" s="10" t="str">
        <f t="shared" si="1195"/>
        <v>Leamington Spa</v>
      </c>
      <c r="AA4756" s="10" t="str">
        <f t="shared" si="1196"/>
        <v>HS</v>
      </c>
      <c r="AB4756" s="11" t="str">
        <f t="shared" si="1197"/>
        <v>44524</v>
      </c>
      <c r="AC4756" s="10" t="str">
        <f t="shared" si="1198"/>
        <v>99</v>
      </c>
      <c r="AD4756" s="10" t="str">
        <f t="shared" si="1199"/>
        <v>A2</v>
      </c>
      <c r="AE4756" s="12" t="str">
        <f t="shared" si="1200"/>
        <v/>
      </c>
    </row>
    <row r="4757" spans="1:31" x14ac:dyDescent="0.25">
      <c r="A4757" s="5">
        <v>4891</v>
      </c>
      <c r="B4757" s="6" t="s">
        <v>2392</v>
      </c>
      <c r="C4757" s="6" t="s">
        <v>1214</v>
      </c>
      <c r="D4757" s="6" t="s">
        <v>28</v>
      </c>
      <c r="E4757" s="6" t="s">
        <v>29</v>
      </c>
      <c r="F4757" s="6">
        <v>30</v>
      </c>
      <c r="G4757" s="6" t="s">
        <v>10081</v>
      </c>
      <c r="H4757" s="6" t="s">
        <v>5628</v>
      </c>
      <c r="I4757" s="6" t="s">
        <v>38</v>
      </c>
      <c r="J4757" s="7">
        <v>43503</v>
      </c>
      <c r="K4757" s="6">
        <v>2</v>
      </c>
      <c r="L4757" s="6" t="s">
        <v>20</v>
      </c>
      <c r="M4757" s="8"/>
      <c r="O4757">
        <f t="shared" si="1201"/>
        <v>0</v>
      </c>
      <c r="Q4757" s="5" t="str">
        <f t="shared" si="1186"/>
        <v>4891</v>
      </c>
      <c r="R4757" s="6" t="str">
        <f t="shared" si="1187"/>
        <v>Donovan</v>
      </c>
      <c r="S4757" s="6" t="str">
        <f t="shared" si="1188"/>
        <v>Feldman</v>
      </c>
      <c r="T4757" s="6" t="str">
        <f t="shared" si="1189"/>
        <v>Mr</v>
      </c>
      <c r="U4757" s="6" t="str">
        <f t="shared" si="1190"/>
        <v>M</v>
      </c>
      <c r="V4757" s="6" t="str">
        <f t="shared" si="1191"/>
        <v>30</v>
      </c>
      <c r="W4757" s="6" t="str">
        <f t="shared" si="1192"/>
        <v>Weymouth Terrace</v>
      </c>
      <c r="X4757" s="6" t="str">
        <f t="shared" si="1193"/>
        <v>ce</v>
      </c>
      <c r="Y4757" s="6" t="str">
        <f t="shared" si="1194"/>
        <v>Weymouth Terrace</v>
      </c>
      <c r="Z4757" s="6" t="str">
        <f t="shared" si="1195"/>
        <v>Dunkeld</v>
      </c>
      <c r="AA4757" s="6" t="str">
        <f t="shared" si="1196"/>
        <v>RM</v>
      </c>
      <c r="AB4757" s="7" t="str">
        <f t="shared" si="1197"/>
        <v>43503</v>
      </c>
      <c r="AC4757" s="6" t="str">
        <f t="shared" si="1198"/>
        <v>2</v>
      </c>
      <c r="AD4757" s="6" t="str">
        <f t="shared" si="1199"/>
        <v>B</v>
      </c>
      <c r="AE4757" s="8" t="str">
        <f t="shared" si="1200"/>
        <v/>
      </c>
    </row>
    <row r="4758" spans="1:31" x14ac:dyDescent="0.25">
      <c r="A4758" s="9">
        <v>4892</v>
      </c>
      <c r="B4758" s="10" t="s">
        <v>4315</v>
      </c>
      <c r="C4758" s="10" t="s">
        <v>3544</v>
      </c>
      <c r="D4758" s="10" t="s">
        <v>28</v>
      </c>
      <c r="E4758" s="10" t="s">
        <v>29</v>
      </c>
      <c r="F4758" s="10">
        <v>90</v>
      </c>
      <c r="G4758" s="10" t="s">
        <v>10082</v>
      </c>
      <c r="H4758" s="10" t="s">
        <v>2523</v>
      </c>
      <c r="I4758" s="10" t="s">
        <v>2524</v>
      </c>
      <c r="J4758" s="11">
        <v>43562</v>
      </c>
      <c r="K4758" s="10">
        <v>45</v>
      </c>
      <c r="L4758" s="10" t="s">
        <v>33</v>
      </c>
      <c r="M4758" s="12"/>
      <c r="O4758">
        <f t="shared" si="1201"/>
        <v>0</v>
      </c>
      <c r="Q4758" s="9" t="str">
        <f t="shared" si="1186"/>
        <v>4892</v>
      </c>
      <c r="R4758" s="10" t="str">
        <f t="shared" si="1187"/>
        <v>Marty</v>
      </c>
      <c r="S4758" s="10" t="str">
        <f t="shared" si="1188"/>
        <v>Walden</v>
      </c>
      <c r="T4758" s="10" t="str">
        <f t="shared" si="1189"/>
        <v>Mr</v>
      </c>
      <c r="U4758" s="10" t="str">
        <f t="shared" si="1190"/>
        <v>M</v>
      </c>
      <c r="V4758" s="10" t="str">
        <f t="shared" si="1191"/>
        <v>90</v>
      </c>
      <c r="W4758" s="10" t="str">
        <f t="shared" si="1192"/>
        <v>Wharncliffe Gardens</v>
      </c>
      <c r="X4758" s="10" t="str">
        <f t="shared" si="1193"/>
        <v>ns</v>
      </c>
      <c r="Y4758" s="10" t="str">
        <f t="shared" si="1194"/>
        <v>Wharncliffe Gardens</v>
      </c>
      <c r="Z4758" s="10" t="str">
        <f t="shared" si="1195"/>
        <v>Billingshurst</v>
      </c>
      <c r="AA4758" s="10" t="str">
        <f t="shared" si="1196"/>
        <v>TS</v>
      </c>
      <c r="AB4758" s="11" t="str">
        <f t="shared" si="1197"/>
        <v>43562</v>
      </c>
      <c r="AC4758" s="10" t="str">
        <f t="shared" si="1198"/>
        <v>45</v>
      </c>
      <c r="AD4758" s="10" t="str">
        <f t="shared" si="1199"/>
        <v>A3</v>
      </c>
      <c r="AE4758" s="12" t="str">
        <f t="shared" si="1200"/>
        <v/>
      </c>
    </row>
    <row r="4759" spans="1:31" x14ac:dyDescent="0.25">
      <c r="A4759" s="5">
        <v>4893</v>
      </c>
      <c r="B4759" s="6" t="s">
        <v>8443</v>
      </c>
      <c r="C4759" s="6" t="s">
        <v>1883</v>
      </c>
      <c r="D4759" s="6" t="s">
        <v>49</v>
      </c>
      <c r="E4759" s="6" t="s">
        <v>16</v>
      </c>
      <c r="F4759" s="6">
        <v>30</v>
      </c>
      <c r="G4759" s="6" t="s">
        <v>10083</v>
      </c>
      <c r="H4759" s="6" t="s">
        <v>5936</v>
      </c>
      <c r="I4759" s="6" t="s">
        <v>185</v>
      </c>
      <c r="J4759" s="7">
        <v>44067</v>
      </c>
      <c r="K4759" s="6">
        <v>14</v>
      </c>
      <c r="L4759" s="6" t="s">
        <v>52</v>
      </c>
      <c r="M4759" s="8"/>
      <c r="O4759">
        <f t="shared" si="1201"/>
        <v>0</v>
      </c>
      <c r="Q4759" s="5" t="str">
        <f t="shared" si="1186"/>
        <v>4893</v>
      </c>
      <c r="R4759" s="6" t="str">
        <f t="shared" si="1187"/>
        <v>Karmen</v>
      </c>
      <c r="S4759" s="6" t="str">
        <f t="shared" si="1188"/>
        <v>Correa</v>
      </c>
      <c r="T4759" s="6" t="str">
        <f t="shared" si="1189"/>
        <v>Miss</v>
      </c>
      <c r="U4759" s="6" t="str">
        <f t="shared" si="1190"/>
        <v>F</v>
      </c>
      <c r="V4759" s="6" t="str">
        <f t="shared" si="1191"/>
        <v>30</v>
      </c>
      <c r="W4759" s="6" t="str">
        <f t="shared" si="1192"/>
        <v>Wharncliffe Street</v>
      </c>
      <c r="X4759" s="6" t="str">
        <f t="shared" si="1193"/>
        <v>et</v>
      </c>
      <c r="Y4759" s="6" t="str">
        <f t="shared" si="1194"/>
        <v>Wharncliffe Street</v>
      </c>
      <c r="Z4759" s="6" t="str">
        <f t="shared" si="1195"/>
        <v>Fakenham</v>
      </c>
      <c r="AA4759" s="6" t="str">
        <f t="shared" si="1196"/>
        <v>HX</v>
      </c>
      <c r="AB4759" s="7" t="str">
        <f t="shared" si="1197"/>
        <v>44067</v>
      </c>
      <c r="AC4759" s="6" t="str">
        <f t="shared" si="1198"/>
        <v>14</v>
      </c>
      <c r="AD4759" s="6" t="str">
        <f t="shared" si="1199"/>
        <v>A1</v>
      </c>
      <c r="AE4759" s="8" t="str">
        <f t="shared" si="1200"/>
        <v/>
      </c>
    </row>
    <row r="4760" spans="1:31" x14ac:dyDescent="0.25">
      <c r="A4760" s="9">
        <v>4894</v>
      </c>
      <c r="B4760" s="10" t="s">
        <v>4857</v>
      </c>
      <c r="C4760" s="10" t="s">
        <v>1692</v>
      </c>
      <c r="D4760" s="10" t="s">
        <v>28</v>
      </c>
      <c r="E4760" s="10" t="s">
        <v>29</v>
      </c>
      <c r="F4760" s="10">
        <v>60</v>
      </c>
      <c r="G4760" s="10" t="s">
        <v>10083</v>
      </c>
      <c r="H4760" s="10" t="s">
        <v>566</v>
      </c>
      <c r="I4760" s="10" t="s">
        <v>185</v>
      </c>
      <c r="J4760" s="11">
        <v>43569</v>
      </c>
      <c r="K4760" s="10">
        <v>38</v>
      </c>
      <c r="L4760" s="10" t="s">
        <v>44</v>
      </c>
      <c r="M4760" s="12"/>
      <c r="O4760">
        <f t="shared" si="1201"/>
        <v>0</v>
      </c>
      <c r="Q4760" s="9" t="str">
        <f t="shared" si="1186"/>
        <v>4894</v>
      </c>
      <c r="R4760" s="10" t="str">
        <f t="shared" si="1187"/>
        <v>Edgardo</v>
      </c>
      <c r="S4760" s="10" t="str">
        <f t="shared" si="1188"/>
        <v>Dorsey</v>
      </c>
      <c r="T4760" s="10" t="str">
        <f t="shared" si="1189"/>
        <v>Mr</v>
      </c>
      <c r="U4760" s="10" t="str">
        <f t="shared" si="1190"/>
        <v>M</v>
      </c>
      <c r="V4760" s="10" t="str">
        <f t="shared" si="1191"/>
        <v>60</v>
      </c>
      <c r="W4760" s="10" t="str">
        <f t="shared" si="1192"/>
        <v>Wharncliffe Street</v>
      </c>
      <c r="X4760" s="10" t="str">
        <f t="shared" si="1193"/>
        <v>et</v>
      </c>
      <c r="Y4760" s="10" t="str">
        <f t="shared" si="1194"/>
        <v>Wharncliffe Street</v>
      </c>
      <c r="Z4760" s="10" t="str">
        <f t="shared" si="1195"/>
        <v>Falmouth</v>
      </c>
      <c r="AA4760" s="10" t="str">
        <f t="shared" si="1196"/>
        <v>HX</v>
      </c>
      <c r="AB4760" s="11" t="str">
        <f t="shared" si="1197"/>
        <v>43569</v>
      </c>
      <c r="AC4760" s="10" t="str">
        <f t="shared" si="1198"/>
        <v>38</v>
      </c>
      <c r="AD4760" s="10" t="str">
        <f t="shared" si="1199"/>
        <v>D</v>
      </c>
      <c r="AE4760" s="12" t="str">
        <f t="shared" si="1200"/>
        <v/>
      </c>
    </row>
    <row r="4761" spans="1:31" x14ac:dyDescent="0.25">
      <c r="A4761" s="5">
        <v>4895</v>
      </c>
      <c r="B4761" s="6" t="s">
        <v>4078</v>
      </c>
      <c r="C4761" s="6" t="s">
        <v>3056</v>
      </c>
      <c r="D4761" s="6" t="s">
        <v>28</v>
      </c>
      <c r="E4761" s="6" t="s">
        <v>29</v>
      </c>
      <c r="F4761" s="6">
        <v>30</v>
      </c>
      <c r="G4761" s="6" t="s">
        <v>10084</v>
      </c>
      <c r="H4761" s="6" t="s">
        <v>760</v>
      </c>
      <c r="I4761" s="6" t="s">
        <v>32</v>
      </c>
      <c r="J4761" s="7">
        <v>43531</v>
      </c>
      <c r="K4761" s="6">
        <v>67</v>
      </c>
      <c r="L4761" s="6" t="s">
        <v>62</v>
      </c>
      <c r="M4761" s="8"/>
      <c r="O4761">
        <f t="shared" si="1201"/>
        <v>0</v>
      </c>
      <c r="Q4761" s="5" t="str">
        <f t="shared" si="1186"/>
        <v>4895</v>
      </c>
      <c r="R4761" s="6" t="str">
        <f t="shared" si="1187"/>
        <v>Nathanael</v>
      </c>
      <c r="S4761" s="6" t="str">
        <f t="shared" si="1188"/>
        <v>Malone</v>
      </c>
      <c r="T4761" s="6" t="str">
        <f t="shared" si="1189"/>
        <v>Mr</v>
      </c>
      <c r="U4761" s="6" t="str">
        <f t="shared" si="1190"/>
        <v>M</v>
      </c>
      <c r="V4761" s="6" t="str">
        <f t="shared" si="1191"/>
        <v>30</v>
      </c>
      <c r="W4761" s="6" t="str">
        <f t="shared" si="1192"/>
        <v>Wheatsheaf Alley</v>
      </c>
      <c r="X4761" s="6" t="str">
        <f t="shared" si="1193"/>
        <v>ey</v>
      </c>
      <c r="Y4761" s="6" t="str">
        <f t="shared" si="1194"/>
        <v>Wheatsheaf Alley</v>
      </c>
      <c r="Z4761" s="6" t="str">
        <f t="shared" si="1195"/>
        <v>Southwold</v>
      </c>
      <c r="AA4761" s="6" t="str">
        <f t="shared" si="1196"/>
        <v>WC</v>
      </c>
      <c r="AB4761" s="7" t="str">
        <f t="shared" si="1197"/>
        <v>43531</v>
      </c>
      <c r="AC4761" s="6" t="str">
        <f t="shared" si="1198"/>
        <v>67</v>
      </c>
      <c r="AD4761" s="6" t="str">
        <f t="shared" si="1199"/>
        <v>C4</v>
      </c>
      <c r="AE4761" s="8" t="str">
        <f t="shared" si="1200"/>
        <v/>
      </c>
    </row>
    <row r="4762" spans="1:31" x14ac:dyDescent="0.25">
      <c r="A4762" s="9">
        <v>4896</v>
      </c>
      <c r="B4762" s="10" t="s">
        <v>10085</v>
      </c>
      <c r="C4762" s="10" t="s">
        <v>9974</v>
      </c>
      <c r="D4762" s="10" t="s">
        <v>15</v>
      </c>
      <c r="E4762" s="10" t="s">
        <v>16</v>
      </c>
      <c r="F4762" s="10">
        <v>90</v>
      </c>
      <c r="G4762" s="10" t="s">
        <v>10086</v>
      </c>
      <c r="H4762" s="10" t="s">
        <v>2341</v>
      </c>
      <c r="I4762" s="10" t="s">
        <v>32</v>
      </c>
      <c r="J4762" s="11">
        <v>44247</v>
      </c>
      <c r="K4762" s="10">
        <v>102</v>
      </c>
      <c r="L4762" s="10" t="s">
        <v>39</v>
      </c>
      <c r="M4762" s="12"/>
      <c r="O4762">
        <f t="shared" si="1201"/>
        <v>0</v>
      </c>
      <c r="Q4762" s="9" t="str">
        <f t="shared" si="1186"/>
        <v>4896</v>
      </c>
      <c r="R4762" s="10" t="str">
        <f t="shared" si="1187"/>
        <v>Lady</v>
      </c>
      <c r="S4762" s="10" t="str">
        <f t="shared" si="1188"/>
        <v>Hebert</v>
      </c>
      <c r="T4762" s="10" t="str">
        <f t="shared" si="1189"/>
        <v>Mrs</v>
      </c>
      <c r="U4762" s="10" t="str">
        <f t="shared" si="1190"/>
        <v>F</v>
      </c>
      <c r="V4762" s="10" t="str">
        <f t="shared" si="1191"/>
        <v>90</v>
      </c>
      <c r="W4762" s="10" t="str">
        <f t="shared" si="1192"/>
        <v>Wheatsheaf Wharf</v>
      </c>
      <c r="X4762" s="10" t="str">
        <f t="shared" si="1193"/>
        <v>rf</v>
      </c>
      <c r="Y4762" s="10" t="str">
        <f t="shared" si="1194"/>
        <v>Wheatsheaf Wharf</v>
      </c>
      <c r="Z4762" s="10" t="str">
        <f t="shared" si="1195"/>
        <v>Melrose</v>
      </c>
      <c r="AA4762" s="10" t="str">
        <f t="shared" si="1196"/>
        <v>WC</v>
      </c>
      <c r="AB4762" s="11" t="str">
        <f t="shared" si="1197"/>
        <v>44247</v>
      </c>
      <c r="AC4762" s="10" t="str">
        <f t="shared" si="1198"/>
        <v>102</v>
      </c>
      <c r="AD4762" s="10" t="str">
        <f t="shared" si="1199"/>
        <v>C1</v>
      </c>
      <c r="AE4762" s="12" t="str">
        <f t="shared" si="1200"/>
        <v/>
      </c>
    </row>
    <row r="4763" spans="1:31" x14ac:dyDescent="0.25">
      <c r="A4763" s="5">
        <v>4897</v>
      </c>
      <c r="B4763" s="6" t="s">
        <v>1438</v>
      </c>
      <c r="C4763" s="6" t="s">
        <v>994</v>
      </c>
      <c r="D4763" s="6" t="s">
        <v>28</v>
      </c>
      <c r="E4763" s="6" t="s">
        <v>29</v>
      </c>
      <c r="F4763" s="6">
        <v>90</v>
      </c>
      <c r="G4763" s="6" t="s">
        <v>10087</v>
      </c>
      <c r="H4763" s="6" t="s">
        <v>2083</v>
      </c>
      <c r="I4763" s="6" t="s">
        <v>32</v>
      </c>
      <c r="J4763" s="7">
        <v>44275</v>
      </c>
      <c r="K4763" s="6">
        <v>32</v>
      </c>
      <c r="L4763" s="6" t="s">
        <v>20</v>
      </c>
      <c r="M4763" s="8"/>
      <c r="O4763">
        <f t="shared" si="1201"/>
        <v>0</v>
      </c>
      <c r="Q4763" s="5" t="str">
        <f t="shared" si="1186"/>
        <v>4897</v>
      </c>
      <c r="R4763" s="6" t="str">
        <f t="shared" si="1187"/>
        <v>Kip</v>
      </c>
      <c r="S4763" s="6" t="str">
        <f t="shared" si="1188"/>
        <v>Ballard</v>
      </c>
      <c r="T4763" s="6" t="str">
        <f t="shared" si="1189"/>
        <v>Mr</v>
      </c>
      <c r="U4763" s="6" t="str">
        <f t="shared" si="1190"/>
        <v>M</v>
      </c>
      <c r="V4763" s="6" t="str">
        <f t="shared" si="1191"/>
        <v>90</v>
      </c>
      <c r="W4763" s="6" t="str">
        <f t="shared" si="1192"/>
        <v>Whetstone Close</v>
      </c>
      <c r="X4763" s="6" t="str">
        <f t="shared" si="1193"/>
        <v>se</v>
      </c>
      <c r="Y4763" s="6" t="str">
        <f t="shared" si="1194"/>
        <v>Whetstone Close</v>
      </c>
      <c r="Z4763" s="6" t="str">
        <f t="shared" si="1195"/>
        <v>Riding Mill</v>
      </c>
      <c r="AA4763" s="6" t="str">
        <f t="shared" si="1196"/>
        <v>WC</v>
      </c>
      <c r="AB4763" s="7" t="str">
        <f t="shared" si="1197"/>
        <v>44275</v>
      </c>
      <c r="AC4763" s="6" t="str">
        <f t="shared" si="1198"/>
        <v>32</v>
      </c>
      <c r="AD4763" s="6" t="str">
        <f t="shared" si="1199"/>
        <v>B</v>
      </c>
      <c r="AE4763" s="8" t="str">
        <f t="shared" si="1200"/>
        <v/>
      </c>
    </row>
    <row r="4764" spans="1:31" x14ac:dyDescent="0.25">
      <c r="A4764" s="9">
        <v>4898</v>
      </c>
      <c r="B4764" s="10" t="s">
        <v>1235</v>
      </c>
      <c r="C4764" s="10" t="s">
        <v>6895</v>
      </c>
      <c r="D4764" s="10" t="s">
        <v>28</v>
      </c>
      <c r="E4764" s="10" t="s">
        <v>29</v>
      </c>
      <c r="F4764" s="10">
        <v>30</v>
      </c>
      <c r="G4764" s="10" t="s">
        <v>10088</v>
      </c>
      <c r="H4764" s="10" t="s">
        <v>6227</v>
      </c>
      <c r="I4764" s="10" t="s">
        <v>38</v>
      </c>
      <c r="J4764" s="11">
        <v>44322</v>
      </c>
      <c r="K4764" s="10">
        <v>103</v>
      </c>
      <c r="L4764" s="10" t="s">
        <v>68</v>
      </c>
      <c r="M4764" s="12"/>
      <c r="O4764">
        <f t="shared" si="1201"/>
        <v>0</v>
      </c>
      <c r="Q4764" s="9" t="str">
        <f t="shared" si="1186"/>
        <v>4898</v>
      </c>
      <c r="R4764" s="10" t="str">
        <f t="shared" si="1187"/>
        <v>Abraham</v>
      </c>
      <c r="S4764" s="10" t="str">
        <f t="shared" si="1188"/>
        <v>Castaneda</v>
      </c>
      <c r="T4764" s="10" t="str">
        <f t="shared" si="1189"/>
        <v>Mr</v>
      </c>
      <c r="U4764" s="10" t="str">
        <f t="shared" si="1190"/>
        <v>M</v>
      </c>
      <c r="V4764" s="10" t="str">
        <f t="shared" si="1191"/>
        <v>30</v>
      </c>
      <c r="W4764" s="10" t="str">
        <f t="shared" si="1192"/>
        <v>Whinchat Road</v>
      </c>
      <c r="X4764" s="10" t="str">
        <f t="shared" si="1193"/>
        <v>ad</v>
      </c>
      <c r="Y4764" s="10" t="str">
        <f t="shared" si="1194"/>
        <v>Whinchat Road</v>
      </c>
      <c r="Z4764" s="10" t="str">
        <f t="shared" si="1195"/>
        <v>Denny</v>
      </c>
      <c r="AA4764" s="10" t="str">
        <f t="shared" si="1196"/>
        <v>RM</v>
      </c>
      <c r="AB4764" s="11" t="str">
        <f t="shared" si="1197"/>
        <v>44322</v>
      </c>
      <c r="AC4764" s="10" t="str">
        <f t="shared" si="1198"/>
        <v>103</v>
      </c>
      <c r="AD4764" s="10" t="str">
        <f t="shared" si="1199"/>
        <v>A2</v>
      </c>
      <c r="AE4764" s="12" t="str">
        <f t="shared" si="1200"/>
        <v/>
      </c>
    </row>
    <row r="4765" spans="1:31" x14ac:dyDescent="0.25">
      <c r="A4765" s="5">
        <v>4899</v>
      </c>
      <c r="B4765" s="6" t="s">
        <v>916</v>
      </c>
      <c r="C4765" s="6" t="s">
        <v>2400</v>
      </c>
      <c r="D4765" s="6" t="s">
        <v>28</v>
      </c>
      <c r="E4765" s="6" t="s">
        <v>29</v>
      </c>
      <c r="F4765" s="6">
        <v>90</v>
      </c>
      <c r="G4765" s="6" t="s">
        <v>10089</v>
      </c>
      <c r="H4765" s="6" t="s">
        <v>1644</v>
      </c>
      <c r="I4765" s="6" t="s">
        <v>1645</v>
      </c>
      <c r="J4765" s="7">
        <v>44441</v>
      </c>
      <c r="K4765" s="6">
        <v>105</v>
      </c>
      <c r="L4765" s="6" t="s">
        <v>68</v>
      </c>
      <c r="M4765" s="8"/>
      <c r="O4765">
        <f t="shared" si="1201"/>
        <v>0</v>
      </c>
      <c r="Q4765" s="5" t="str">
        <f t="shared" si="1186"/>
        <v>4899</v>
      </c>
      <c r="R4765" s="6" t="str">
        <f t="shared" si="1187"/>
        <v>Bryan</v>
      </c>
      <c r="S4765" s="6" t="str">
        <f t="shared" si="1188"/>
        <v>Hubbard</v>
      </c>
      <c r="T4765" s="6" t="str">
        <f t="shared" si="1189"/>
        <v>Mr</v>
      </c>
      <c r="U4765" s="6" t="str">
        <f t="shared" si="1190"/>
        <v>M</v>
      </c>
      <c r="V4765" s="6" t="str">
        <f t="shared" si="1191"/>
        <v>90</v>
      </c>
      <c r="W4765" s="6" t="str">
        <f t="shared" si="1192"/>
        <v>Whinyates Road</v>
      </c>
      <c r="X4765" s="6" t="str">
        <f t="shared" si="1193"/>
        <v>ad</v>
      </c>
      <c r="Y4765" s="6" t="str">
        <f t="shared" si="1194"/>
        <v>Whinyates Road</v>
      </c>
      <c r="Z4765" s="6" t="str">
        <f t="shared" si="1195"/>
        <v>Aberdare</v>
      </c>
      <c r="AA4765" s="6" t="str">
        <f t="shared" si="1196"/>
        <v>WD</v>
      </c>
      <c r="AB4765" s="7" t="str">
        <f t="shared" si="1197"/>
        <v>44441</v>
      </c>
      <c r="AC4765" s="6" t="str">
        <f t="shared" si="1198"/>
        <v>105</v>
      </c>
      <c r="AD4765" s="6" t="str">
        <f t="shared" si="1199"/>
        <v>A2</v>
      </c>
      <c r="AE4765" s="8" t="str">
        <f t="shared" si="1200"/>
        <v/>
      </c>
    </row>
    <row r="4766" spans="1:31" x14ac:dyDescent="0.25">
      <c r="A4766" s="9">
        <v>4900</v>
      </c>
      <c r="B4766" s="10" t="s">
        <v>10090</v>
      </c>
      <c r="C4766" s="10" t="s">
        <v>4024</v>
      </c>
      <c r="D4766" s="10" t="s">
        <v>49</v>
      </c>
      <c r="E4766" s="10" t="s">
        <v>16</v>
      </c>
      <c r="F4766" s="10">
        <v>90</v>
      </c>
      <c r="G4766" s="10" t="s">
        <v>10091</v>
      </c>
      <c r="H4766" s="10" t="s">
        <v>312</v>
      </c>
      <c r="I4766" s="10" t="s">
        <v>32</v>
      </c>
      <c r="J4766" s="11">
        <v>43943</v>
      </c>
      <c r="K4766" s="10">
        <v>17</v>
      </c>
      <c r="L4766" s="10" t="s">
        <v>44</v>
      </c>
      <c r="M4766" s="12"/>
      <c r="O4766">
        <f t="shared" si="1201"/>
        <v>0</v>
      </c>
      <c r="Q4766" s="9" t="str">
        <f t="shared" si="1186"/>
        <v>4900</v>
      </c>
      <c r="R4766" s="10" t="str">
        <f t="shared" si="1187"/>
        <v>Tomeka</v>
      </c>
      <c r="S4766" s="10" t="str">
        <f t="shared" si="1188"/>
        <v>Vasquez</v>
      </c>
      <c r="T4766" s="10" t="str">
        <f t="shared" si="1189"/>
        <v>Miss</v>
      </c>
      <c r="U4766" s="10" t="str">
        <f t="shared" si="1190"/>
        <v>F</v>
      </c>
      <c r="V4766" s="10" t="str">
        <f t="shared" si="1191"/>
        <v>90</v>
      </c>
      <c r="W4766" s="10" t="str">
        <f t="shared" si="1192"/>
        <v>Whitby Road</v>
      </c>
      <c r="X4766" s="10" t="str">
        <f t="shared" si="1193"/>
        <v>ad</v>
      </c>
      <c r="Y4766" s="10" t="str">
        <f t="shared" si="1194"/>
        <v>Whitby Road</v>
      </c>
      <c r="Z4766" s="10" t="str">
        <f t="shared" si="1195"/>
        <v>South Croydon</v>
      </c>
      <c r="AA4766" s="10" t="str">
        <f t="shared" si="1196"/>
        <v>WC</v>
      </c>
      <c r="AB4766" s="11" t="str">
        <f t="shared" si="1197"/>
        <v>43943</v>
      </c>
      <c r="AC4766" s="10" t="str">
        <f t="shared" si="1198"/>
        <v>17</v>
      </c>
      <c r="AD4766" s="10" t="str">
        <f t="shared" si="1199"/>
        <v>D</v>
      </c>
      <c r="AE4766" s="12" t="str">
        <f t="shared" si="1200"/>
        <v/>
      </c>
    </row>
    <row r="4767" spans="1:31" x14ac:dyDescent="0.25">
      <c r="A4767" s="5">
        <v>4901</v>
      </c>
      <c r="B4767" s="6" t="s">
        <v>10092</v>
      </c>
      <c r="C4767" s="6" t="s">
        <v>9421</v>
      </c>
      <c r="D4767" s="6" t="s">
        <v>15</v>
      </c>
      <c r="E4767" s="6" t="s">
        <v>16</v>
      </c>
      <c r="F4767" s="6">
        <v>90</v>
      </c>
      <c r="G4767" s="6" t="s">
        <v>10093</v>
      </c>
      <c r="H4767" s="6" t="s">
        <v>4200</v>
      </c>
      <c r="I4767" s="6" t="s">
        <v>185</v>
      </c>
      <c r="J4767" s="7">
        <v>43472</v>
      </c>
      <c r="K4767" s="6">
        <v>58</v>
      </c>
      <c r="L4767" s="6" t="s">
        <v>157</v>
      </c>
      <c r="M4767" s="8"/>
      <c r="O4767">
        <f t="shared" si="1201"/>
        <v>0</v>
      </c>
      <c r="Q4767" s="5" t="str">
        <f t="shared" si="1186"/>
        <v>4901</v>
      </c>
      <c r="R4767" s="6" t="str">
        <f t="shared" si="1187"/>
        <v>Kenya</v>
      </c>
      <c r="S4767" s="6" t="str">
        <f t="shared" si="1188"/>
        <v>Koehler</v>
      </c>
      <c r="T4767" s="6" t="str">
        <f t="shared" si="1189"/>
        <v>Mrs</v>
      </c>
      <c r="U4767" s="6" t="str">
        <f t="shared" si="1190"/>
        <v>F</v>
      </c>
      <c r="V4767" s="6" t="str">
        <f t="shared" si="1191"/>
        <v>90</v>
      </c>
      <c r="W4767" s="6" t="str">
        <f t="shared" si="1192"/>
        <v>White Boys</v>
      </c>
      <c r="X4767" s="6" t="str">
        <f t="shared" si="1193"/>
        <v>ys</v>
      </c>
      <c r="Y4767" s="6" t="str">
        <f t="shared" si="1194"/>
        <v>White Boys</v>
      </c>
      <c r="Z4767" s="6" t="str">
        <f t="shared" si="1195"/>
        <v>Garndolbenmaen</v>
      </c>
      <c r="AA4767" s="6" t="str">
        <f t="shared" si="1196"/>
        <v>HX</v>
      </c>
      <c r="AB4767" s="7" t="str">
        <f t="shared" si="1197"/>
        <v>43472</v>
      </c>
      <c r="AC4767" s="6" t="str">
        <f t="shared" si="1198"/>
        <v>58</v>
      </c>
      <c r="AD4767" s="6" t="str">
        <f t="shared" si="1199"/>
        <v>C3</v>
      </c>
      <c r="AE4767" s="8" t="str">
        <f t="shared" si="1200"/>
        <v/>
      </c>
    </row>
    <row r="4768" spans="1:31" x14ac:dyDescent="0.25">
      <c r="A4768" s="5">
        <v>4903</v>
      </c>
      <c r="B4768" s="6" t="s">
        <v>10094</v>
      </c>
      <c r="C4768" s="6" t="s">
        <v>10095</v>
      </c>
      <c r="D4768" s="6" t="s">
        <v>49</v>
      </c>
      <c r="E4768" s="6" t="s">
        <v>16</v>
      </c>
      <c r="F4768" s="6">
        <v>90</v>
      </c>
      <c r="G4768" s="6" t="s">
        <v>10096</v>
      </c>
      <c r="H4768" s="6" t="s">
        <v>2315</v>
      </c>
      <c r="I4768" s="6" t="s">
        <v>171</v>
      </c>
      <c r="J4768" s="7">
        <v>43549</v>
      </c>
      <c r="K4768" s="6">
        <v>20</v>
      </c>
      <c r="L4768" s="6" t="s">
        <v>44</v>
      </c>
      <c r="M4768" s="8"/>
      <c r="O4768">
        <f t="shared" si="1201"/>
        <v>0</v>
      </c>
      <c r="Q4768" s="5" t="str">
        <f t="shared" si="1186"/>
        <v>4903</v>
      </c>
      <c r="R4768" s="6" t="str">
        <f t="shared" si="1187"/>
        <v>Jaunita</v>
      </c>
      <c r="S4768" s="6" t="str">
        <f t="shared" si="1188"/>
        <v>Powers</v>
      </c>
      <c r="T4768" s="6" t="str">
        <f t="shared" si="1189"/>
        <v>Miss</v>
      </c>
      <c r="U4768" s="6" t="str">
        <f t="shared" si="1190"/>
        <v>F</v>
      </c>
      <c r="V4768" s="6" t="str">
        <f t="shared" si="1191"/>
        <v>90</v>
      </c>
      <c r="W4768" s="6" t="str">
        <f t="shared" si="1192"/>
        <v>White Cottage</v>
      </c>
      <c r="X4768" s="6" t="str">
        <f t="shared" si="1193"/>
        <v>ge</v>
      </c>
      <c r="Y4768" s="6" t="str">
        <f t="shared" si="1194"/>
        <v>White Cottage</v>
      </c>
      <c r="Z4768" s="6" t="str">
        <f t="shared" si="1195"/>
        <v>Cleethorpes</v>
      </c>
      <c r="AA4768" s="6" t="str">
        <f t="shared" si="1196"/>
        <v>PR</v>
      </c>
      <c r="AB4768" s="7" t="str">
        <f t="shared" si="1197"/>
        <v>43549</v>
      </c>
      <c r="AC4768" s="6" t="str">
        <f t="shared" si="1198"/>
        <v>20</v>
      </c>
      <c r="AD4768" s="6" t="str">
        <f t="shared" si="1199"/>
        <v>D</v>
      </c>
      <c r="AE4768" s="8" t="str">
        <f t="shared" si="1200"/>
        <v/>
      </c>
    </row>
    <row r="4769" spans="1:31" x14ac:dyDescent="0.25">
      <c r="A4769" s="9">
        <v>4904</v>
      </c>
      <c r="B4769" s="10" t="s">
        <v>4724</v>
      </c>
      <c r="C4769" s="10" t="s">
        <v>114</v>
      </c>
      <c r="D4769" s="10" t="s">
        <v>15</v>
      </c>
      <c r="E4769" s="10" t="s">
        <v>16</v>
      </c>
      <c r="F4769" s="10">
        <v>30</v>
      </c>
      <c r="G4769" s="10" t="s">
        <v>10097</v>
      </c>
      <c r="H4769" s="10" t="s">
        <v>5600</v>
      </c>
      <c r="I4769" s="10" t="s">
        <v>32</v>
      </c>
      <c r="J4769" s="11">
        <v>43838</v>
      </c>
      <c r="K4769" s="10">
        <v>23</v>
      </c>
      <c r="L4769" s="10" t="s">
        <v>68</v>
      </c>
      <c r="M4769" s="12"/>
      <c r="O4769">
        <f t="shared" si="1201"/>
        <v>0</v>
      </c>
      <c r="Q4769" s="9" t="str">
        <f t="shared" si="1186"/>
        <v>4904</v>
      </c>
      <c r="R4769" s="10" t="str">
        <f t="shared" si="1187"/>
        <v>Drusilla</v>
      </c>
      <c r="S4769" s="10" t="str">
        <f t="shared" si="1188"/>
        <v>Kirby</v>
      </c>
      <c r="T4769" s="10" t="str">
        <f t="shared" si="1189"/>
        <v>Mrs</v>
      </c>
      <c r="U4769" s="10" t="str">
        <f t="shared" si="1190"/>
        <v>F</v>
      </c>
      <c r="V4769" s="10" t="str">
        <f t="shared" si="1191"/>
        <v>30</v>
      </c>
      <c r="W4769" s="10" t="str">
        <f t="shared" si="1192"/>
        <v>White Hart</v>
      </c>
      <c r="X4769" s="10" t="str">
        <f t="shared" si="1193"/>
        <v>rt</v>
      </c>
      <c r="Y4769" s="10" t="str">
        <f t="shared" si="1194"/>
        <v>White Hart</v>
      </c>
      <c r="Z4769" s="10" t="str">
        <f t="shared" si="1195"/>
        <v>Perranporth</v>
      </c>
      <c r="AA4769" s="10" t="str">
        <f t="shared" si="1196"/>
        <v>WC</v>
      </c>
      <c r="AB4769" s="11" t="str">
        <f t="shared" si="1197"/>
        <v>43838</v>
      </c>
      <c r="AC4769" s="10" t="str">
        <f t="shared" si="1198"/>
        <v>23</v>
      </c>
      <c r="AD4769" s="10" t="str">
        <f t="shared" si="1199"/>
        <v>A2</v>
      </c>
      <c r="AE4769" s="12" t="str">
        <f t="shared" si="1200"/>
        <v/>
      </c>
    </row>
    <row r="4770" spans="1:31" x14ac:dyDescent="0.25">
      <c r="A4770" s="5">
        <v>4905</v>
      </c>
      <c r="B4770" s="6" t="s">
        <v>7094</v>
      </c>
      <c r="C4770" s="6" t="s">
        <v>800</v>
      </c>
      <c r="D4770" s="6" t="s">
        <v>28</v>
      </c>
      <c r="E4770" s="6" t="s">
        <v>29</v>
      </c>
      <c r="F4770" s="6">
        <v>90</v>
      </c>
      <c r="G4770" s="6" t="s">
        <v>10098</v>
      </c>
      <c r="H4770" s="6" t="s">
        <v>273</v>
      </c>
      <c r="I4770" s="6" t="s">
        <v>32</v>
      </c>
      <c r="J4770" s="7">
        <v>44405</v>
      </c>
      <c r="K4770" s="6">
        <v>11</v>
      </c>
      <c r="L4770" s="6" t="s">
        <v>99</v>
      </c>
      <c r="M4770" s="8"/>
      <c r="O4770">
        <f t="shared" si="1201"/>
        <v>0</v>
      </c>
      <c r="Q4770" s="5" t="str">
        <f t="shared" si="1186"/>
        <v>4905</v>
      </c>
      <c r="R4770" s="6" t="str">
        <f t="shared" si="1187"/>
        <v>Will</v>
      </c>
      <c r="S4770" s="6" t="str">
        <f t="shared" si="1188"/>
        <v>Whitehead</v>
      </c>
      <c r="T4770" s="6" t="str">
        <f t="shared" si="1189"/>
        <v>Mr</v>
      </c>
      <c r="U4770" s="6" t="str">
        <f t="shared" si="1190"/>
        <v>M</v>
      </c>
      <c r="V4770" s="6" t="str">
        <f t="shared" si="1191"/>
        <v>90</v>
      </c>
      <c r="W4770" s="6" t="str">
        <f t="shared" si="1192"/>
        <v>White Kennet</v>
      </c>
      <c r="X4770" s="6" t="str">
        <f t="shared" si="1193"/>
        <v>et</v>
      </c>
      <c r="Y4770" s="6" t="str">
        <f t="shared" si="1194"/>
        <v>White Kennet</v>
      </c>
      <c r="Z4770" s="6" t="str">
        <f t="shared" si="1195"/>
        <v>Peterculter</v>
      </c>
      <c r="AA4770" s="6" t="str">
        <f t="shared" si="1196"/>
        <v>WC</v>
      </c>
      <c r="AB4770" s="7" t="str">
        <f t="shared" si="1197"/>
        <v>44405</v>
      </c>
      <c r="AC4770" s="6" t="str">
        <f t="shared" si="1198"/>
        <v>11</v>
      </c>
      <c r="AD4770" s="6" t="str">
        <f t="shared" si="1199"/>
        <v>E</v>
      </c>
      <c r="AE4770" s="8" t="str">
        <f t="shared" si="1200"/>
        <v/>
      </c>
    </row>
    <row r="4771" spans="1:31" x14ac:dyDescent="0.25">
      <c r="A4771" s="9">
        <v>4906</v>
      </c>
      <c r="B4771" s="10" t="s">
        <v>10099</v>
      </c>
      <c r="C4771" s="10" t="s">
        <v>5065</v>
      </c>
      <c r="D4771" s="10" t="s">
        <v>15</v>
      </c>
      <c r="E4771" s="10" t="s">
        <v>16</v>
      </c>
      <c r="F4771" s="10">
        <v>30</v>
      </c>
      <c r="G4771" s="10" t="s">
        <v>10100</v>
      </c>
      <c r="H4771" s="10" t="s">
        <v>7996</v>
      </c>
      <c r="I4771" s="10" t="s">
        <v>291</v>
      </c>
      <c r="J4771" s="11">
        <v>44005</v>
      </c>
      <c r="K4771" s="10">
        <v>89</v>
      </c>
      <c r="L4771" s="10" t="s">
        <v>44</v>
      </c>
      <c r="M4771" s="12"/>
      <c r="O4771">
        <f t="shared" si="1201"/>
        <v>0</v>
      </c>
      <c r="Q4771" s="9" t="str">
        <f t="shared" si="1186"/>
        <v>4906</v>
      </c>
      <c r="R4771" s="10" t="str">
        <f t="shared" si="1187"/>
        <v>Roberto</v>
      </c>
      <c r="S4771" s="10" t="str">
        <f t="shared" si="1188"/>
        <v>Fink</v>
      </c>
      <c r="T4771" s="10" t="str">
        <f t="shared" si="1189"/>
        <v>Mrs</v>
      </c>
      <c r="U4771" s="10" t="str">
        <f t="shared" si="1190"/>
        <v>F</v>
      </c>
      <c r="V4771" s="10" t="str">
        <f t="shared" si="1191"/>
        <v>30</v>
      </c>
      <c r="W4771" s="10" t="str">
        <f t="shared" si="1192"/>
        <v>White Post</v>
      </c>
      <c r="X4771" s="10" t="str">
        <f t="shared" si="1193"/>
        <v>st</v>
      </c>
      <c r="Y4771" s="10" t="str">
        <f t="shared" si="1194"/>
        <v>White Post</v>
      </c>
      <c r="Z4771" s="10" t="str">
        <f t="shared" si="1195"/>
        <v>Kelty</v>
      </c>
      <c r="AA4771" s="10" t="str">
        <f t="shared" si="1196"/>
        <v>HS</v>
      </c>
      <c r="AB4771" s="11" t="str">
        <f t="shared" si="1197"/>
        <v>44005</v>
      </c>
      <c r="AC4771" s="10" t="str">
        <f t="shared" si="1198"/>
        <v>89</v>
      </c>
      <c r="AD4771" s="10" t="str">
        <f t="shared" si="1199"/>
        <v>D</v>
      </c>
      <c r="AE4771" s="12" t="str">
        <f t="shared" si="1200"/>
        <v/>
      </c>
    </row>
    <row r="4772" spans="1:31" x14ac:dyDescent="0.25">
      <c r="A4772" s="5">
        <v>4907</v>
      </c>
      <c r="B4772" s="6" t="s">
        <v>5402</v>
      </c>
      <c r="C4772" s="6" t="s">
        <v>2725</v>
      </c>
      <c r="D4772" s="6" t="s">
        <v>28</v>
      </c>
      <c r="E4772" s="6" t="s">
        <v>29</v>
      </c>
      <c r="F4772" s="6">
        <v>90</v>
      </c>
      <c r="G4772" s="6" t="s">
        <v>10101</v>
      </c>
      <c r="H4772" s="6" t="s">
        <v>1876</v>
      </c>
      <c r="I4772" s="6" t="s">
        <v>1877</v>
      </c>
      <c r="J4772" s="7">
        <v>44056</v>
      </c>
      <c r="K4772" s="6">
        <v>58</v>
      </c>
      <c r="L4772" s="6" t="s">
        <v>157</v>
      </c>
      <c r="M4772" s="8"/>
      <c r="O4772">
        <f t="shared" si="1201"/>
        <v>0</v>
      </c>
      <c r="Q4772" s="5" t="str">
        <f t="shared" si="1186"/>
        <v>4907</v>
      </c>
      <c r="R4772" s="6" t="str">
        <f t="shared" si="1187"/>
        <v>Garth</v>
      </c>
      <c r="S4772" s="6" t="str">
        <f t="shared" si="1188"/>
        <v>Hadley</v>
      </c>
      <c r="T4772" s="6" t="str">
        <f t="shared" si="1189"/>
        <v>Mr</v>
      </c>
      <c r="U4772" s="6" t="str">
        <f t="shared" si="1190"/>
        <v>M</v>
      </c>
      <c r="V4772" s="6" t="str">
        <f t="shared" si="1191"/>
        <v>90</v>
      </c>
      <c r="W4772" s="6" t="str">
        <f t="shared" si="1192"/>
        <v>Whitebeam Close</v>
      </c>
      <c r="X4772" s="6" t="str">
        <f t="shared" si="1193"/>
        <v>se</v>
      </c>
      <c r="Y4772" s="6" t="str">
        <f t="shared" si="1194"/>
        <v>Whitebeam Close</v>
      </c>
      <c r="Z4772" s="6" t="str">
        <f t="shared" si="1195"/>
        <v>Ashby-De-La-Zouch</v>
      </c>
      <c r="AA4772" s="6" t="str">
        <f t="shared" si="1196"/>
        <v>SL</v>
      </c>
      <c r="AB4772" s="7" t="str">
        <f t="shared" si="1197"/>
        <v>44056</v>
      </c>
      <c r="AC4772" s="6" t="str">
        <f t="shared" si="1198"/>
        <v>58</v>
      </c>
      <c r="AD4772" s="6" t="str">
        <f t="shared" si="1199"/>
        <v>C3</v>
      </c>
      <c r="AE4772" s="8" t="str">
        <f t="shared" si="1200"/>
        <v/>
      </c>
    </row>
    <row r="4773" spans="1:31" x14ac:dyDescent="0.25">
      <c r="A4773" s="9">
        <v>4908</v>
      </c>
      <c r="B4773" s="10" t="s">
        <v>3148</v>
      </c>
      <c r="C4773" s="10" t="s">
        <v>10102</v>
      </c>
      <c r="D4773" s="10" t="s">
        <v>28</v>
      </c>
      <c r="E4773" s="10" t="s">
        <v>29</v>
      </c>
      <c r="F4773" s="10">
        <v>90</v>
      </c>
      <c r="G4773" s="10" t="s">
        <v>10101</v>
      </c>
      <c r="H4773" s="10" t="s">
        <v>2043</v>
      </c>
      <c r="I4773" s="10" t="s">
        <v>185</v>
      </c>
      <c r="J4773" s="11">
        <v>44224</v>
      </c>
      <c r="K4773" s="10">
        <v>50</v>
      </c>
      <c r="L4773" s="10" t="s">
        <v>44</v>
      </c>
      <c r="M4773" s="12"/>
      <c r="O4773">
        <f t="shared" si="1201"/>
        <v>0</v>
      </c>
      <c r="Q4773" s="9" t="str">
        <f t="shared" si="1186"/>
        <v>4908</v>
      </c>
      <c r="R4773" s="10" t="str">
        <f t="shared" si="1187"/>
        <v>Broderick</v>
      </c>
      <c r="S4773" s="10" t="str">
        <f t="shared" si="1188"/>
        <v>Hamlin</v>
      </c>
      <c r="T4773" s="10" t="str">
        <f t="shared" si="1189"/>
        <v>Mr</v>
      </c>
      <c r="U4773" s="10" t="str">
        <f t="shared" si="1190"/>
        <v>M</v>
      </c>
      <c r="V4773" s="10" t="str">
        <f t="shared" si="1191"/>
        <v>90</v>
      </c>
      <c r="W4773" s="10" t="str">
        <f t="shared" si="1192"/>
        <v>Whitebeam Close</v>
      </c>
      <c r="X4773" s="10" t="str">
        <f t="shared" si="1193"/>
        <v>se</v>
      </c>
      <c r="Y4773" s="10" t="str">
        <f t="shared" si="1194"/>
        <v>Whitebeam Close</v>
      </c>
      <c r="Z4773" s="10" t="str">
        <f t="shared" si="1195"/>
        <v>Ferryside</v>
      </c>
      <c r="AA4773" s="10" t="str">
        <f t="shared" si="1196"/>
        <v>HX</v>
      </c>
      <c r="AB4773" s="11" t="str">
        <f t="shared" si="1197"/>
        <v>44224</v>
      </c>
      <c r="AC4773" s="10" t="str">
        <f t="shared" si="1198"/>
        <v>50</v>
      </c>
      <c r="AD4773" s="10" t="str">
        <f t="shared" si="1199"/>
        <v>D</v>
      </c>
      <c r="AE4773" s="12" t="str">
        <f t="shared" si="1200"/>
        <v/>
      </c>
    </row>
    <row r="4774" spans="1:31" x14ac:dyDescent="0.25">
      <c r="A4774" s="5">
        <v>4909</v>
      </c>
      <c r="B4774" s="6" t="s">
        <v>770</v>
      </c>
      <c r="C4774" s="6" t="s">
        <v>8014</v>
      </c>
      <c r="D4774" s="6" t="s">
        <v>49</v>
      </c>
      <c r="E4774" s="6" t="s">
        <v>16</v>
      </c>
      <c r="F4774" s="6">
        <v>60</v>
      </c>
      <c r="G4774" s="6" t="s">
        <v>10103</v>
      </c>
      <c r="H4774" s="6" t="s">
        <v>3974</v>
      </c>
      <c r="I4774" s="6" t="s">
        <v>550</v>
      </c>
      <c r="J4774" s="7">
        <v>43777</v>
      </c>
      <c r="K4774" s="6">
        <v>43</v>
      </c>
      <c r="L4774" s="6" t="s">
        <v>52</v>
      </c>
      <c r="M4774" s="8"/>
      <c r="O4774">
        <f t="shared" si="1201"/>
        <v>0</v>
      </c>
      <c r="Q4774" s="5" t="str">
        <f t="shared" si="1186"/>
        <v>4909</v>
      </c>
      <c r="R4774" s="6" t="str">
        <f t="shared" si="1187"/>
        <v>Albert</v>
      </c>
      <c r="S4774" s="6" t="str">
        <f t="shared" si="1188"/>
        <v>Macdonald</v>
      </c>
      <c r="T4774" s="6" t="str">
        <f t="shared" si="1189"/>
        <v>Miss</v>
      </c>
      <c r="U4774" s="6" t="str">
        <f t="shared" si="1190"/>
        <v>F</v>
      </c>
      <c r="V4774" s="6" t="str">
        <f t="shared" si="1191"/>
        <v>60</v>
      </c>
      <c r="W4774" s="6" t="str">
        <f t="shared" si="1192"/>
        <v>Whitechapel Union</v>
      </c>
      <c r="X4774" s="6" t="str">
        <f t="shared" si="1193"/>
        <v>on</v>
      </c>
      <c r="Y4774" s="6" t="str">
        <f t="shared" si="1194"/>
        <v>Whitechapel Union</v>
      </c>
      <c r="Z4774" s="6" t="str">
        <f t="shared" si="1195"/>
        <v>Bideford</v>
      </c>
      <c r="AA4774" s="6" t="str">
        <f t="shared" si="1196"/>
        <v>DY</v>
      </c>
      <c r="AB4774" s="7" t="str">
        <f t="shared" si="1197"/>
        <v>43777</v>
      </c>
      <c r="AC4774" s="6" t="str">
        <f t="shared" si="1198"/>
        <v>43</v>
      </c>
      <c r="AD4774" s="6" t="str">
        <f t="shared" si="1199"/>
        <v>A1</v>
      </c>
      <c r="AE4774" s="8" t="str">
        <f t="shared" si="1200"/>
        <v/>
      </c>
    </row>
    <row r="4775" spans="1:31" x14ac:dyDescent="0.25">
      <c r="A4775" s="9">
        <v>4910</v>
      </c>
      <c r="B4775" s="10" t="s">
        <v>955</v>
      </c>
      <c r="C4775" s="10" t="s">
        <v>1557</v>
      </c>
      <c r="D4775" s="10" t="s">
        <v>28</v>
      </c>
      <c r="E4775" s="10" t="s">
        <v>29</v>
      </c>
      <c r="F4775" s="10">
        <v>60</v>
      </c>
      <c r="G4775" s="10" t="s">
        <v>10104</v>
      </c>
      <c r="H4775" s="10" t="s">
        <v>4189</v>
      </c>
      <c r="I4775" s="10" t="s">
        <v>206</v>
      </c>
      <c r="J4775" s="11">
        <v>44210</v>
      </c>
      <c r="K4775" s="10">
        <v>50</v>
      </c>
      <c r="L4775" s="10" t="s">
        <v>68</v>
      </c>
      <c r="M4775" s="12"/>
      <c r="O4775">
        <f t="shared" si="1201"/>
        <v>0</v>
      </c>
      <c r="Q4775" s="9" t="str">
        <f t="shared" si="1186"/>
        <v>4910</v>
      </c>
      <c r="R4775" s="10" t="str">
        <f t="shared" si="1187"/>
        <v>Reggie</v>
      </c>
      <c r="S4775" s="10" t="str">
        <f t="shared" si="1188"/>
        <v>Coon</v>
      </c>
      <c r="T4775" s="10" t="str">
        <f t="shared" si="1189"/>
        <v>Mr</v>
      </c>
      <c r="U4775" s="10" t="str">
        <f t="shared" si="1190"/>
        <v>M</v>
      </c>
      <c r="V4775" s="10" t="str">
        <f t="shared" si="1191"/>
        <v>60</v>
      </c>
      <c r="W4775" s="10" t="str">
        <f t="shared" si="1192"/>
        <v>Whitecombe Court</v>
      </c>
      <c r="X4775" s="10" t="str">
        <f t="shared" si="1193"/>
        <v>rt</v>
      </c>
      <c r="Y4775" s="10" t="str">
        <f t="shared" si="1194"/>
        <v>Whitecombe Court</v>
      </c>
      <c r="Z4775" s="10" t="str">
        <f t="shared" si="1195"/>
        <v>Chipping Norton</v>
      </c>
      <c r="AA4775" s="10" t="str">
        <f t="shared" si="1196"/>
        <v>DH</v>
      </c>
      <c r="AB4775" s="11" t="str">
        <f t="shared" si="1197"/>
        <v>44210</v>
      </c>
      <c r="AC4775" s="10" t="str">
        <f t="shared" si="1198"/>
        <v>50</v>
      </c>
      <c r="AD4775" s="10" t="str">
        <f t="shared" si="1199"/>
        <v>A2</v>
      </c>
      <c r="AE4775" s="12" t="str">
        <f t="shared" si="1200"/>
        <v/>
      </c>
    </row>
    <row r="4776" spans="1:31" x14ac:dyDescent="0.25">
      <c r="A4776" s="5">
        <v>4911</v>
      </c>
      <c r="B4776" s="6" t="s">
        <v>10105</v>
      </c>
      <c r="C4776" s="6" t="s">
        <v>4811</v>
      </c>
      <c r="D4776" s="6" t="s">
        <v>115</v>
      </c>
      <c r="E4776" s="6" t="s">
        <v>16</v>
      </c>
      <c r="F4776" s="6">
        <v>30</v>
      </c>
      <c r="G4776" s="6" t="s">
        <v>10106</v>
      </c>
      <c r="H4776" s="6" t="s">
        <v>282</v>
      </c>
      <c r="I4776" s="6" t="s">
        <v>144</v>
      </c>
      <c r="J4776" s="7">
        <v>43981</v>
      </c>
      <c r="K4776" s="6">
        <v>93</v>
      </c>
      <c r="L4776" s="6" t="s">
        <v>44</v>
      </c>
      <c r="M4776" s="8"/>
      <c r="O4776">
        <f t="shared" si="1201"/>
        <v>0</v>
      </c>
      <c r="Q4776" s="5" t="str">
        <f t="shared" si="1186"/>
        <v>4911</v>
      </c>
      <c r="R4776" s="6" t="str">
        <f t="shared" si="1187"/>
        <v>Tennie</v>
      </c>
      <c r="S4776" s="6" t="str">
        <f t="shared" si="1188"/>
        <v>Lawrence</v>
      </c>
      <c r="T4776" s="6" t="str">
        <f t="shared" si="1189"/>
        <v>Prof</v>
      </c>
      <c r="U4776" s="6" t="str">
        <f t="shared" si="1190"/>
        <v>F</v>
      </c>
      <c r="V4776" s="6" t="str">
        <f t="shared" si="1191"/>
        <v>30</v>
      </c>
      <c r="W4776" s="6" t="str">
        <f t="shared" si="1192"/>
        <v>Whitefriars Wharf</v>
      </c>
      <c r="X4776" s="6" t="str">
        <f t="shared" si="1193"/>
        <v>rf</v>
      </c>
      <c r="Y4776" s="6" t="str">
        <f t="shared" si="1194"/>
        <v>Whitefriars Wharf</v>
      </c>
      <c r="Z4776" s="6" t="str">
        <f t="shared" si="1195"/>
        <v>Halesowen</v>
      </c>
      <c r="AA4776" s="6" t="str">
        <f t="shared" si="1196"/>
        <v>UB</v>
      </c>
      <c r="AB4776" s="7" t="str">
        <f t="shared" si="1197"/>
        <v>43981</v>
      </c>
      <c r="AC4776" s="6" t="str">
        <f t="shared" si="1198"/>
        <v>93</v>
      </c>
      <c r="AD4776" s="6" t="str">
        <f t="shared" si="1199"/>
        <v>D</v>
      </c>
      <c r="AE4776" s="8" t="str">
        <f t="shared" si="1200"/>
        <v/>
      </c>
    </row>
    <row r="4777" spans="1:31" x14ac:dyDescent="0.25">
      <c r="A4777" s="9">
        <v>4912</v>
      </c>
      <c r="B4777" s="10" t="s">
        <v>80</v>
      </c>
      <c r="C4777" s="10" t="s">
        <v>302</v>
      </c>
      <c r="D4777" s="10" t="s">
        <v>28</v>
      </c>
      <c r="E4777" s="10" t="s">
        <v>29</v>
      </c>
      <c r="F4777" s="10">
        <v>30</v>
      </c>
      <c r="G4777" s="10" t="s">
        <v>10107</v>
      </c>
      <c r="H4777" s="10" t="s">
        <v>4408</v>
      </c>
      <c r="I4777" s="10" t="s">
        <v>25</v>
      </c>
      <c r="J4777" s="11">
        <v>43875</v>
      </c>
      <c r="K4777" s="10">
        <v>52</v>
      </c>
      <c r="L4777" s="10" t="s">
        <v>68</v>
      </c>
      <c r="M4777" s="12"/>
      <c r="O4777">
        <f t="shared" si="1201"/>
        <v>0</v>
      </c>
      <c r="Q4777" s="9" t="str">
        <f t="shared" si="1186"/>
        <v>4912</v>
      </c>
      <c r="R4777" s="10" t="str">
        <f t="shared" si="1187"/>
        <v>Willis</v>
      </c>
      <c r="S4777" s="10" t="str">
        <f t="shared" si="1188"/>
        <v>Sanford</v>
      </c>
      <c r="T4777" s="10" t="str">
        <f t="shared" si="1189"/>
        <v>Mr</v>
      </c>
      <c r="U4777" s="10" t="str">
        <f t="shared" si="1190"/>
        <v>M</v>
      </c>
      <c r="V4777" s="10" t="str">
        <f t="shared" si="1191"/>
        <v>30</v>
      </c>
      <c r="W4777" s="10" t="str">
        <f t="shared" si="1192"/>
        <v>Whitehall Yard</v>
      </c>
      <c r="X4777" s="10" t="str">
        <f t="shared" si="1193"/>
        <v>rd</v>
      </c>
      <c r="Y4777" s="10" t="str">
        <f t="shared" si="1194"/>
        <v>Whitehall Yard</v>
      </c>
      <c r="Z4777" s="10" t="str">
        <f t="shared" si="1195"/>
        <v>Holt</v>
      </c>
      <c r="AA4777" s="10" t="str">
        <f t="shared" si="1196"/>
        <v>HG</v>
      </c>
      <c r="AB4777" s="11" t="str">
        <f t="shared" si="1197"/>
        <v>43875</v>
      </c>
      <c r="AC4777" s="10" t="str">
        <f t="shared" si="1198"/>
        <v>52</v>
      </c>
      <c r="AD4777" s="10" t="str">
        <f t="shared" si="1199"/>
        <v>A2</v>
      </c>
      <c r="AE4777" s="12" t="str">
        <f t="shared" si="1200"/>
        <v/>
      </c>
    </row>
    <row r="4778" spans="1:31" x14ac:dyDescent="0.25">
      <c r="A4778" s="5">
        <v>4913</v>
      </c>
      <c r="B4778" s="6" t="s">
        <v>10108</v>
      </c>
      <c r="C4778" s="6" t="s">
        <v>7243</v>
      </c>
      <c r="D4778" s="6" t="s">
        <v>49</v>
      </c>
      <c r="E4778" s="6" t="s">
        <v>16</v>
      </c>
      <c r="F4778" s="6">
        <v>60</v>
      </c>
      <c r="G4778" s="6" t="s">
        <v>10109</v>
      </c>
      <c r="H4778" s="6" t="s">
        <v>4662</v>
      </c>
      <c r="I4778" s="6" t="s">
        <v>881</v>
      </c>
      <c r="J4778" s="7">
        <v>43704</v>
      </c>
      <c r="K4778" s="6">
        <v>79</v>
      </c>
      <c r="L4778" s="6" t="s">
        <v>44</v>
      </c>
      <c r="M4778" s="8"/>
      <c r="O4778">
        <f t="shared" si="1201"/>
        <v>0</v>
      </c>
      <c r="Q4778" s="5" t="str">
        <f t="shared" si="1186"/>
        <v>4913</v>
      </c>
      <c r="R4778" s="6" t="str">
        <f t="shared" si="1187"/>
        <v>Marisela</v>
      </c>
      <c r="S4778" s="6" t="str">
        <f t="shared" si="1188"/>
        <v>Ledford</v>
      </c>
      <c r="T4778" s="6" t="str">
        <f t="shared" si="1189"/>
        <v>Miss</v>
      </c>
      <c r="U4778" s="6" t="str">
        <f t="shared" si="1190"/>
        <v>F</v>
      </c>
      <c r="V4778" s="6" t="str">
        <f t="shared" si="1191"/>
        <v>60</v>
      </c>
      <c r="W4778" s="6" t="str">
        <f t="shared" si="1192"/>
        <v>Whiteheads Grove</v>
      </c>
      <c r="X4778" s="6" t="str">
        <f t="shared" si="1193"/>
        <v>ve</v>
      </c>
      <c r="Y4778" s="6" t="str">
        <f t="shared" si="1194"/>
        <v>Whiteheads Grove</v>
      </c>
      <c r="Z4778" s="6" t="str">
        <f t="shared" si="1195"/>
        <v>Innerleithen</v>
      </c>
      <c r="AA4778" s="6" t="str">
        <f t="shared" si="1196"/>
        <v>LS</v>
      </c>
      <c r="AB4778" s="7" t="str">
        <f t="shared" si="1197"/>
        <v>43704</v>
      </c>
      <c r="AC4778" s="6" t="str">
        <f t="shared" si="1198"/>
        <v>79</v>
      </c>
      <c r="AD4778" s="6" t="str">
        <f t="shared" si="1199"/>
        <v>D</v>
      </c>
      <c r="AE4778" s="8" t="str">
        <f t="shared" si="1200"/>
        <v/>
      </c>
    </row>
    <row r="4779" spans="1:31" x14ac:dyDescent="0.25">
      <c r="A4779" s="9">
        <v>4914</v>
      </c>
      <c r="B4779" s="10" t="s">
        <v>7107</v>
      </c>
      <c r="C4779" s="10" t="s">
        <v>5907</v>
      </c>
      <c r="D4779" s="10" t="s">
        <v>41</v>
      </c>
      <c r="E4779" s="10" t="s">
        <v>16</v>
      </c>
      <c r="F4779" s="10">
        <v>30</v>
      </c>
      <c r="G4779" s="10" t="s">
        <v>10110</v>
      </c>
      <c r="H4779" s="10" t="s">
        <v>2319</v>
      </c>
      <c r="I4779" s="10" t="s">
        <v>2320</v>
      </c>
      <c r="J4779" s="11">
        <v>44476</v>
      </c>
      <c r="K4779" s="10">
        <v>94</v>
      </c>
      <c r="L4779" s="10" t="s">
        <v>39</v>
      </c>
      <c r="M4779" s="12"/>
      <c r="O4779">
        <f t="shared" si="1201"/>
        <v>0</v>
      </c>
      <c r="Q4779" s="9" t="str">
        <f t="shared" si="1186"/>
        <v>4914</v>
      </c>
      <c r="R4779" s="10" t="str">
        <f t="shared" si="1187"/>
        <v>Chandra</v>
      </c>
      <c r="S4779" s="10" t="str">
        <f t="shared" si="1188"/>
        <v>Jarvis</v>
      </c>
      <c r="T4779" s="10" t="str">
        <f t="shared" si="1189"/>
        <v>Ms</v>
      </c>
      <c r="U4779" s="10" t="str">
        <f t="shared" si="1190"/>
        <v>F</v>
      </c>
      <c r="V4779" s="10" t="str">
        <f t="shared" si="1191"/>
        <v>30</v>
      </c>
      <c r="W4779" s="10" t="str">
        <f t="shared" si="1192"/>
        <v>Whitehorse Street</v>
      </c>
      <c r="X4779" s="10" t="str">
        <f t="shared" si="1193"/>
        <v>et</v>
      </c>
      <c r="Y4779" s="10" t="str">
        <f t="shared" si="1194"/>
        <v>Whitehorse Street</v>
      </c>
      <c r="Z4779" s="10" t="str">
        <f t="shared" si="1195"/>
        <v>Ardrossan</v>
      </c>
      <c r="AA4779" s="10" t="str">
        <f t="shared" si="1196"/>
        <v>DD</v>
      </c>
      <c r="AB4779" s="11" t="str">
        <f t="shared" si="1197"/>
        <v>44476</v>
      </c>
      <c r="AC4779" s="10" t="str">
        <f t="shared" si="1198"/>
        <v>94</v>
      </c>
      <c r="AD4779" s="10" t="str">
        <f t="shared" si="1199"/>
        <v>C1</v>
      </c>
      <c r="AE4779" s="12" t="str">
        <f t="shared" si="1200"/>
        <v/>
      </c>
    </row>
    <row r="4780" spans="1:31" x14ac:dyDescent="0.25">
      <c r="A4780" s="5">
        <v>4915</v>
      </c>
      <c r="B4780" s="6" t="s">
        <v>1031</v>
      </c>
      <c r="C4780" s="6" t="s">
        <v>1702</v>
      </c>
      <c r="D4780" s="6" t="s">
        <v>28</v>
      </c>
      <c r="E4780" s="6" t="s">
        <v>29</v>
      </c>
      <c r="F4780" s="6">
        <v>30</v>
      </c>
      <c r="G4780" s="6" t="s">
        <v>10111</v>
      </c>
      <c r="H4780" s="6" t="s">
        <v>1512</v>
      </c>
      <c r="I4780" s="6" t="s">
        <v>32</v>
      </c>
      <c r="J4780" s="7">
        <v>44077</v>
      </c>
      <c r="K4780" s="6">
        <v>10</v>
      </c>
      <c r="L4780" s="6" t="s">
        <v>39</v>
      </c>
      <c r="M4780" s="8"/>
      <c r="O4780">
        <f t="shared" si="1201"/>
        <v>0</v>
      </c>
      <c r="Q4780" s="5" t="str">
        <f t="shared" si="1186"/>
        <v>4915</v>
      </c>
      <c r="R4780" s="6" t="str">
        <f t="shared" si="1187"/>
        <v>Lyman</v>
      </c>
      <c r="S4780" s="6" t="str">
        <f t="shared" si="1188"/>
        <v>Whaley</v>
      </c>
      <c r="T4780" s="6" t="str">
        <f t="shared" si="1189"/>
        <v>Mr</v>
      </c>
      <c r="U4780" s="6" t="str">
        <f t="shared" si="1190"/>
        <v>M</v>
      </c>
      <c r="V4780" s="6" t="str">
        <f t="shared" si="1191"/>
        <v>30</v>
      </c>
      <c r="W4780" s="6" t="str">
        <f t="shared" si="1192"/>
        <v>Whitehorse Yard</v>
      </c>
      <c r="X4780" s="6" t="str">
        <f t="shared" si="1193"/>
        <v>rd</v>
      </c>
      <c r="Y4780" s="6" t="str">
        <f t="shared" si="1194"/>
        <v>Whitehorse Yard</v>
      </c>
      <c r="Z4780" s="6" t="str">
        <f t="shared" si="1195"/>
        <v>Merseyside</v>
      </c>
      <c r="AA4780" s="6" t="str">
        <f t="shared" si="1196"/>
        <v>WC</v>
      </c>
      <c r="AB4780" s="7" t="str">
        <f t="shared" si="1197"/>
        <v>44077</v>
      </c>
      <c r="AC4780" s="6" t="str">
        <f t="shared" si="1198"/>
        <v>10</v>
      </c>
      <c r="AD4780" s="6" t="str">
        <f t="shared" si="1199"/>
        <v>C1</v>
      </c>
      <c r="AE4780" s="8" t="str">
        <f t="shared" si="1200"/>
        <v/>
      </c>
    </row>
    <row r="4781" spans="1:31" x14ac:dyDescent="0.25">
      <c r="A4781" s="9">
        <v>4916</v>
      </c>
      <c r="B4781" s="10" t="s">
        <v>10112</v>
      </c>
      <c r="C4781" s="10" t="s">
        <v>5527</v>
      </c>
      <c r="D4781" s="10" t="s">
        <v>28</v>
      </c>
      <c r="E4781" s="10" t="s">
        <v>29</v>
      </c>
      <c r="F4781" s="10">
        <v>30</v>
      </c>
      <c r="G4781" s="10" t="s">
        <v>10113</v>
      </c>
      <c r="H4781" s="10" t="s">
        <v>107</v>
      </c>
      <c r="I4781" s="10" t="s">
        <v>108</v>
      </c>
      <c r="J4781" s="11">
        <v>44056</v>
      </c>
      <c r="K4781" s="10">
        <v>18</v>
      </c>
      <c r="L4781" s="10" t="s">
        <v>52</v>
      </c>
      <c r="M4781" s="12"/>
      <c r="O4781">
        <f t="shared" si="1201"/>
        <v>0</v>
      </c>
      <c r="Q4781" s="9" t="str">
        <f t="shared" si="1186"/>
        <v>4916</v>
      </c>
      <c r="R4781" s="10" t="str">
        <f t="shared" si="1187"/>
        <v>Noah</v>
      </c>
      <c r="S4781" s="10" t="str">
        <f t="shared" si="1188"/>
        <v>Villegas</v>
      </c>
      <c r="T4781" s="10" t="str">
        <f t="shared" si="1189"/>
        <v>Mr</v>
      </c>
      <c r="U4781" s="10" t="str">
        <f t="shared" si="1190"/>
        <v>M</v>
      </c>
      <c r="V4781" s="10" t="str">
        <f t="shared" si="1191"/>
        <v>30</v>
      </c>
      <c r="W4781" s="10" t="str">
        <f t="shared" si="1192"/>
        <v>Whitehouse Way</v>
      </c>
      <c r="X4781" s="10" t="str">
        <f t="shared" si="1193"/>
        <v>ay</v>
      </c>
      <c r="Y4781" s="10" t="str">
        <f t="shared" si="1194"/>
        <v>Whitehouse Way</v>
      </c>
      <c r="Z4781" s="10" t="str">
        <f t="shared" si="1195"/>
        <v>Caterham</v>
      </c>
      <c r="AA4781" s="10" t="str">
        <f t="shared" si="1196"/>
        <v>CB</v>
      </c>
      <c r="AB4781" s="11" t="str">
        <f t="shared" si="1197"/>
        <v>44056</v>
      </c>
      <c r="AC4781" s="10" t="str">
        <f t="shared" si="1198"/>
        <v>18</v>
      </c>
      <c r="AD4781" s="10" t="str">
        <f t="shared" si="1199"/>
        <v>A1</v>
      </c>
      <c r="AE4781" s="12" t="str">
        <f t="shared" si="1200"/>
        <v/>
      </c>
    </row>
    <row r="4782" spans="1:31" x14ac:dyDescent="0.25">
      <c r="A4782" s="5">
        <v>4917</v>
      </c>
      <c r="B4782" s="6" t="s">
        <v>10114</v>
      </c>
      <c r="C4782" s="6" t="s">
        <v>213</v>
      </c>
      <c r="D4782" s="6" t="s">
        <v>90</v>
      </c>
      <c r="E4782" s="6" t="s">
        <v>16</v>
      </c>
      <c r="F4782" s="6">
        <v>60</v>
      </c>
      <c r="G4782" s="6" t="s">
        <v>10115</v>
      </c>
      <c r="H4782" s="6" t="s">
        <v>4843</v>
      </c>
      <c r="I4782" s="6" t="s">
        <v>32</v>
      </c>
      <c r="J4782" s="7">
        <v>44421</v>
      </c>
      <c r="K4782" s="6">
        <v>91</v>
      </c>
      <c r="L4782" s="6" t="s">
        <v>78</v>
      </c>
      <c r="M4782" s="8"/>
      <c r="O4782">
        <f t="shared" si="1201"/>
        <v>0</v>
      </c>
      <c r="Q4782" s="5" t="str">
        <f t="shared" si="1186"/>
        <v>4917</v>
      </c>
      <c r="R4782" s="6" t="str">
        <f t="shared" si="1187"/>
        <v>Hollie</v>
      </c>
      <c r="S4782" s="6" t="str">
        <f t="shared" si="1188"/>
        <v>Mcghee</v>
      </c>
      <c r="T4782" s="6" t="str">
        <f t="shared" si="1189"/>
        <v>Dr</v>
      </c>
      <c r="U4782" s="6" t="str">
        <f t="shared" si="1190"/>
        <v>F</v>
      </c>
      <c r="V4782" s="6" t="str">
        <f t="shared" si="1191"/>
        <v>60</v>
      </c>
      <c r="W4782" s="6" t="str">
        <f t="shared" si="1192"/>
        <v>Whitelegg Road</v>
      </c>
      <c r="X4782" s="6" t="str">
        <f t="shared" si="1193"/>
        <v>ad</v>
      </c>
      <c r="Y4782" s="6" t="str">
        <f t="shared" si="1194"/>
        <v>Whitelegg Road</v>
      </c>
      <c r="Z4782" s="6" t="str">
        <f t="shared" si="1195"/>
        <v>Westcliff-On-Sea</v>
      </c>
      <c r="AA4782" s="6" t="str">
        <f t="shared" si="1196"/>
        <v>WC</v>
      </c>
      <c r="AB4782" s="7" t="str">
        <f t="shared" si="1197"/>
        <v>44421</v>
      </c>
      <c r="AC4782" s="6" t="str">
        <f t="shared" si="1198"/>
        <v>91</v>
      </c>
      <c r="AD4782" s="6" t="str">
        <f t="shared" si="1199"/>
        <v>C2</v>
      </c>
      <c r="AE4782" s="8" t="str">
        <f t="shared" si="1200"/>
        <v/>
      </c>
    </row>
    <row r="4783" spans="1:31" x14ac:dyDescent="0.25">
      <c r="A4783" s="9">
        <v>4918</v>
      </c>
      <c r="B4783" s="10" t="s">
        <v>5064</v>
      </c>
      <c r="C4783" s="10" t="s">
        <v>4895</v>
      </c>
      <c r="D4783" s="10" t="s">
        <v>90</v>
      </c>
      <c r="E4783" s="10" t="s">
        <v>29</v>
      </c>
      <c r="F4783" s="10">
        <v>90</v>
      </c>
      <c r="G4783" s="10" t="s">
        <v>10116</v>
      </c>
      <c r="H4783" s="10" t="s">
        <v>6321</v>
      </c>
      <c r="I4783" s="10" t="s">
        <v>32</v>
      </c>
      <c r="J4783" s="11">
        <v>43618</v>
      </c>
      <c r="K4783" s="10">
        <v>24</v>
      </c>
      <c r="L4783" s="10" t="s">
        <v>39</v>
      </c>
      <c r="M4783" s="12"/>
      <c r="O4783">
        <f t="shared" si="1201"/>
        <v>0</v>
      </c>
      <c r="Q4783" s="9" t="str">
        <f t="shared" si="1186"/>
        <v>4918</v>
      </c>
      <c r="R4783" s="10" t="str">
        <f t="shared" si="1187"/>
        <v>Robby</v>
      </c>
      <c r="S4783" s="10" t="str">
        <f t="shared" si="1188"/>
        <v>Grayson</v>
      </c>
      <c r="T4783" s="10" t="str">
        <f t="shared" si="1189"/>
        <v>Dr</v>
      </c>
      <c r="U4783" s="10" t="str">
        <f t="shared" si="1190"/>
        <v>M</v>
      </c>
      <c r="V4783" s="10" t="str">
        <f t="shared" si="1191"/>
        <v>90</v>
      </c>
      <c r="W4783" s="10" t="str">
        <f t="shared" si="1192"/>
        <v>White's Row</v>
      </c>
      <c r="X4783" s="10" t="str">
        <f t="shared" si="1193"/>
        <v>ow</v>
      </c>
      <c r="Y4783" s="10" t="str">
        <f t="shared" si="1194"/>
        <v>White's Row</v>
      </c>
      <c r="Z4783" s="10" t="str">
        <f t="shared" si="1195"/>
        <v>Ottery St. Mary</v>
      </c>
      <c r="AA4783" s="10" t="str">
        <f t="shared" si="1196"/>
        <v>WC</v>
      </c>
      <c r="AB4783" s="11" t="str">
        <f t="shared" si="1197"/>
        <v>43618</v>
      </c>
      <c r="AC4783" s="10" t="str">
        <f t="shared" si="1198"/>
        <v>24</v>
      </c>
      <c r="AD4783" s="10" t="str">
        <f t="shared" si="1199"/>
        <v>C1</v>
      </c>
      <c r="AE4783" s="12" t="str">
        <f t="shared" si="1200"/>
        <v/>
      </c>
    </row>
    <row r="4784" spans="1:31" x14ac:dyDescent="0.25">
      <c r="A4784" s="5">
        <v>4919</v>
      </c>
      <c r="B4784" s="6" t="s">
        <v>9412</v>
      </c>
      <c r="C4784" s="6" t="s">
        <v>1206</v>
      </c>
      <c r="D4784" s="6" t="s">
        <v>15</v>
      </c>
      <c r="E4784" s="6" t="s">
        <v>16</v>
      </c>
      <c r="F4784" s="6">
        <v>90</v>
      </c>
      <c r="G4784" s="6" t="s">
        <v>10117</v>
      </c>
      <c r="H4784" s="6" t="s">
        <v>66</v>
      </c>
      <c r="I4784" s="6" t="s">
        <v>67</v>
      </c>
      <c r="J4784" s="7">
        <v>43916</v>
      </c>
      <c r="K4784" s="6">
        <v>78</v>
      </c>
      <c r="L4784" s="6" t="s">
        <v>33</v>
      </c>
      <c r="M4784" s="8"/>
      <c r="O4784">
        <f t="shared" si="1201"/>
        <v>0</v>
      </c>
      <c r="Q4784" s="5" t="str">
        <f t="shared" si="1186"/>
        <v>4919</v>
      </c>
      <c r="R4784" s="6" t="str">
        <f t="shared" si="1187"/>
        <v>Malia</v>
      </c>
      <c r="S4784" s="6" t="str">
        <f t="shared" si="1188"/>
        <v>Forrest</v>
      </c>
      <c r="T4784" s="6" t="str">
        <f t="shared" si="1189"/>
        <v>Mrs</v>
      </c>
      <c r="U4784" s="6" t="str">
        <f t="shared" si="1190"/>
        <v>F</v>
      </c>
      <c r="V4784" s="6" t="str">
        <f t="shared" si="1191"/>
        <v>90</v>
      </c>
      <c r="W4784" s="6" t="str">
        <f t="shared" si="1192"/>
        <v>Whitfield Place</v>
      </c>
      <c r="X4784" s="6" t="str">
        <f t="shared" si="1193"/>
        <v>ce</v>
      </c>
      <c r="Y4784" s="6" t="str">
        <f t="shared" si="1194"/>
        <v>Whitfield Place</v>
      </c>
      <c r="Z4784" s="6" t="str">
        <f t="shared" si="1195"/>
        <v>Alexandria</v>
      </c>
      <c r="AA4784" s="6" t="str">
        <f t="shared" si="1196"/>
        <v>GU</v>
      </c>
      <c r="AB4784" s="7" t="str">
        <f t="shared" si="1197"/>
        <v>43916</v>
      </c>
      <c r="AC4784" s="6" t="str">
        <f t="shared" si="1198"/>
        <v>78</v>
      </c>
      <c r="AD4784" s="6" t="str">
        <f t="shared" si="1199"/>
        <v>A3</v>
      </c>
      <c r="AE4784" s="8" t="str">
        <f t="shared" si="1200"/>
        <v/>
      </c>
    </row>
    <row r="4785" spans="1:31" x14ac:dyDescent="0.25">
      <c r="A4785" s="9">
        <v>4920</v>
      </c>
      <c r="B4785" s="10" t="s">
        <v>3697</v>
      </c>
      <c r="C4785" s="10" t="s">
        <v>306</v>
      </c>
      <c r="D4785" s="10" t="s">
        <v>49</v>
      </c>
      <c r="E4785" s="10" t="s">
        <v>16</v>
      </c>
      <c r="F4785" s="10">
        <v>60</v>
      </c>
      <c r="G4785" s="10" t="s">
        <v>10118</v>
      </c>
      <c r="H4785" s="10" t="s">
        <v>1885</v>
      </c>
      <c r="I4785" s="10" t="s">
        <v>291</v>
      </c>
      <c r="J4785" s="11">
        <v>43854</v>
      </c>
      <c r="K4785" s="10">
        <v>20</v>
      </c>
      <c r="L4785" s="10" t="s">
        <v>33</v>
      </c>
      <c r="M4785" s="12"/>
      <c r="O4785">
        <f t="shared" si="1201"/>
        <v>0</v>
      </c>
      <c r="Q4785" s="9" t="str">
        <f t="shared" si="1186"/>
        <v>4920</v>
      </c>
      <c r="R4785" s="10" t="str">
        <f t="shared" si="1187"/>
        <v>Vonnie</v>
      </c>
      <c r="S4785" s="10" t="str">
        <f t="shared" si="1188"/>
        <v>Joseph</v>
      </c>
      <c r="T4785" s="10" t="str">
        <f t="shared" si="1189"/>
        <v>Miss</v>
      </c>
      <c r="U4785" s="10" t="str">
        <f t="shared" si="1190"/>
        <v>F</v>
      </c>
      <c r="V4785" s="10" t="str">
        <f t="shared" si="1191"/>
        <v>60</v>
      </c>
      <c r="W4785" s="10" t="str">
        <f t="shared" si="1192"/>
        <v>Whitley Villas</v>
      </c>
      <c r="X4785" s="10" t="str">
        <f t="shared" si="1193"/>
        <v>as</v>
      </c>
      <c r="Y4785" s="10" t="str">
        <f t="shared" si="1194"/>
        <v>Whitley Villas</v>
      </c>
      <c r="Z4785" s="10" t="str">
        <f t="shared" si="1195"/>
        <v>Kingsbridge</v>
      </c>
      <c r="AA4785" s="10" t="str">
        <f t="shared" si="1196"/>
        <v>HS</v>
      </c>
      <c r="AB4785" s="11" t="str">
        <f t="shared" si="1197"/>
        <v>43854</v>
      </c>
      <c r="AC4785" s="10" t="str">
        <f t="shared" si="1198"/>
        <v>20</v>
      </c>
      <c r="AD4785" s="10" t="str">
        <f t="shared" si="1199"/>
        <v>A3</v>
      </c>
      <c r="AE4785" s="12" t="str">
        <f t="shared" si="1200"/>
        <v/>
      </c>
    </row>
    <row r="4786" spans="1:31" x14ac:dyDescent="0.25">
      <c r="A4786" s="5">
        <v>4921</v>
      </c>
      <c r="B4786" s="6" t="s">
        <v>8327</v>
      </c>
      <c r="C4786" s="6" t="s">
        <v>1986</v>
      </c>
      <c r="D4786" s="6" t="s">
        <v>49</v>
      </c>
      <c r="E4786" s="6" t="s">
        <v>16</v>
      </c>
      <c r="F4786" s="6">
        <v>90</v>
      </c>
      <c r="G4786" s="6" t="s">
        <v>10119</v>
      </c>
      <c r="H4786" s="6" t="s">
        <v>6100</v>
      </c>
      <c r="I4786" s="6" t="s">
        <v>25</v>
      </c>
      <c r="J4786" s="7">
        <v>44324</v>
      </c>
      <c r="K4786" s="6">
        <v>11</v>
      </c>
      <c r="L4786" s="6" t="s">
        <v>20</v>
      </c>
      <c r="M4786" s="8"/>
      <c r="O4786">
        <f t="shared" si="1201"/>
        <v>0</v>
      </c>
      <c r="Q4786" s="5" t="str">
        <f t="shared" si="1186"/>
        <v>4921</v>
      </c>
      <c r="R4786" s="6" t="str">
        <f t="shared" si="1187"/>
        <v>Chantay</v>
      </c>
      <c r="S4786" s="6" t="str">
        <f t="shared" si="1188"/>
        <v>Wright</v>
      </c>
      <c r="T4786" s="6" t="str">
        <f t="shared" si="1189"/>
        <v>Miss</v>
      </c>
      <c r="U4786" s="6" t="str">
        <f t="shared" si="1190"/>
        <v>F</v>
      </c>
      <c r="V4786" s="6" t="str">
        <f t="shared" si="1191"/>
        <v>90</v>
      </c>
      <c r="W4786" s="6" t="str">
        <f t="shared" si="1192"/>
        <v>Whittaker Way</v>
      </c>
      <c r="X4786" s="6" t="str">
        <f t="shared" si="1193"/>
        <v>ay</v>
      </c>
      <c r="Y4786" s="6" t="str">
        <f t="shared" si="1194"/>
        <v>Whittaker Way</v>
      </c>
      <c r="Z4786" s="6" t="str">
        <f t="shared" si="1195"/>
        <v>Haverhill</v>
      </c>
      <c r="AA4786" s="6" t="str">
        <f t="shared" si="1196"/>
        <v>HG</v>
      </c>
      <c r="AB4786" s="7" t="str">
        <f t="shared" si="1197"/>
        <v>44324</v>
      </c>
      <c r="AC4786" s="6" t="str">
        <f t="shared" si="1198"/>
        <v>11</v>
      </c>
      <c r="AD4786" s="6" t="str">
        <f t="shared" si="1199"/>
        <v>B</v>
      </c>
      <c r="AE4786" s="8" t="str">
        <f t="shared" si="1200"/>
        <v/>
      </c>
    </row>
    <row r="4787" spans="1:31" x14ac:dyDescent="0.25">
      <c r="A4787" s="9">
        <v>4922</v>
      </c>
      <c r="B4787" s="10" t="s">
        <v>1770</v>
      </c>
      <c r="C4787" s="10" t="s">
        <v>3534</v>
      </c>
      <c r="D4787" s="10" t="s">
        <v>49</v>
      </c>
      <c r="E4787" s="10" t="s">
        <v>16</v>
      </c>
      <c r="F4787" s="10">
        <v>60</v>
      </c>
      <c r="G4787" s="10" t="s">
        <v>10119</v>
      </c>
      <c r="H4787" s="10" t="s">
        <v>4388</v>
      </c>
      <c r="I4787" s="10" t="s">
        <v>32</v>
      </c>
      <c r="J4787" s="11">
        <v>43962</v>
      </c>
      <c r="K4787" s="10">
        <v>9</v>
      </c>
      <c r="L4787" s="10" t="s">
        <v>39</v>
      </c>
      <c r="M4787" s="12"/>
      <c r="O4787">
        <f t="shared" si="1201"/>
        <v>0</v>
      </c>
      <c r="Q4787" s="9" t="str">
        <f t="shared" si="1186"/>
        <v>4922</v>
      </c>
      <c r="R4787" s="10" t="str">
        <f t="shared" si="1187"/>
        <v>Yael</v>
      </c>
      <c r="S4787" s="10" t="str">
        <f t="shared" si="1188"/>
        <v>Gold</v>
      </c>
      <c r="T4787" s="10" t="str">
        <f t="shared" si="1189"/>
        <v>Miss</v>
      </c>
      <c r="U4787" s="10" t="str">
        <f t="shared" si="1190"/>
        <v>F</v>
      </c>
      <c r="V4787" s="10" t="str">
        <f t="shared" si="1191"/>
        <v>60</v>
      </c>
      <c r="W4787" s="10" t="str">
        <f t="shared" si="1192"/>
        <v>Whittaker Way</v>
      </c>
      <c r="X4787" s="10" t="str">
        <f t="shared" si="1193"/>
        <v>ay</v>
      </c>
      <c r="Y4787" s="10" t="str">
        <f t="shared" si="1194"/>
        <v>Whittaker Way</v>
      </c>
      <c r="Z4787" s="10" t="str">
        <f t="shared" si="1195"/>
        <v>Lydney</v>
      </c>
      <c r="AA4787" s="10" t="str">
        <f t="shared" si="1196"/>
        <v>WC</v>
      </c>
      <c r="AB4787" s="11" t="str">
        <f t="shared" si="1197"/>
        <v>43962</v>
      </c>
      <c r="AC4787" s="10" t="str">
        <f t="shared" si="1198"/>
        <v>9</v>
      </c>
      <c r="AD4787" s="10" t="str">
        <f t="shared" si="1199"/>
        <v>C1</v>
      </c>
      <c r="AE4787" s="12" t="str">
        <f t="shared" si="1200"/>
        <v/>
      </c>
    </row>
    <row r="4788" spans="1:31" x14ac:dyDescent="0.25">
      <c r="A4788" s="5">
        <v>4923</v>
      </c>
      <c r="B4788" s="6" t="s">
        <v>6688</v>
      </c>
      <c r="C4788" s="6" t="s">
        <v>5304</v>
      </c>
      <c r="D4788" s="6" t="s">
        <v>28</v>
      </c>
      <c r="E4788" s="6" t="s">
        <v>29</v>
      </c>
      <c r="F4788" s="6">
        <v>60</v>
      </c>
      <c r="G4788" s="6" t="s">
        <v>10120</v>
      </c>
      <c r="H4788" s="6" t="s">
        <v>798</v>
      </c>
      <c r="I4788" s="6" t="s">
        <v>291</v>
      </c>
      <c r="J4788" s="7">
        <v>43650</v>
      </c>
      <c r="K4788" s="6">
        <v>63</v>
      </c>
      <c r="L4788" s="6" t="s">
        <v>33</v>
      </c>
      <c r="M4788" s="8"/>
      <c r="O4788">
        <f t="shared" si="1201"/>
        <v>0</v>
      </c>
      <c r="Q4788" s="5" t="str">
        <f t="shared" si="1186"/>
        <v>4923</v>
      </c>
      <c r="R4788" s="6" t="str">
        <f t="shared" si="1187"/>
        <v>Arnulfo</v>
      </c>
      <c r="S4788" s="6" t="str">
        <f t="shared" si="1188"/>
        <v>Bush</v>
      </c>
      <c r="T4788" s="6" t="str">
        <f t="shared" si="1189"/>
        <v>Mr</v>
      </c>
      <c r="U4788" s="6" t="str">
        <f t="shared" si="1190"/>
        <v>M</v>
      </c>
      <c r="V4788" s="6" t="str">
        <f t="shared" si="1191"/>
        <v>60</v>
      </c>
      <c r="W4788" s="6" t="str">
        <f t="shared" si="1192"/>
        <v>Whitwell Road</v>
      </c>
      <c r="X4788" s="6" t="str">
        <f t="shared" si="1193"/>
        <v>ad</v>
      </c>
      <c r="Y4788" s="6" t="str">
        <f t="shared" si="1194"/>
        <v>Whitwell Road</v>
      </c>
      <c r="Z4788" s="6" t="str">
        <f t="shared" si="1195"/>
        <v>Lanark</v>
      </c>
      <c r="AA4788" s="6" t="str">
        <f t="shared" si="1196"/>
        <v>HS</v>
      </c>
      <c r="AB4788" s="7" t="str">
        <f t="shared" si="1197"/>
        <v>43650</v>
      </c>
      <c r="AC4788" s="6" t="str">
        <f t="shared" si="1198"/>
        <v>63</v>
      </c>
      <c r="AD4788" s="6" t="str">
        <f t="shared" si="1199"/>
        <v>A3</v>
      </c>
      <c r="AE4788" s="8" t="str">
        <f t="shared" si="1200"/>
        <v/>
      </c>
    </row>
    <row r="4789" spans="1:31" x14ac:dyDescent="0.25">
      <c r="A4789" s="9">
        <v>4924</v>
      </c>
      <c r="B4789" s="10" t="s">
        <v>1892</v>
      </c>
      <c r="C4789" s="10" t="s">
        <v>477</v>
      </c>
      <c r="D4789" s="10" t="s">
        <v>49</v>
      </c>
      <c r="E4789" s="10" t="s">
        <v>16</v>
      </c>
      <c r="F4789" s="10">
        <v>30</v>
      </c>
      <c r="G4789" s="10" t="s">
        <v>10121</v>
      </c>
      <c r="H4789" s="10" t="s">
        <v>4120</v>
      </c>
      <c r="I4789" s="10" t="s">
        <v>32</v>
      </c>
      <c r="J4789" s="11">
        <v>44244</v>
      </c>
      <c r="K4789" s="10">
        <v>85</v>
      </c>
      <c r="L4789" s="10" t="s">
        <v>99</v>
      </c>
      <c r="M4789" s="12"/>
      <c r="O4789">
        <f t="shared" si="1201"/>
        <v>0</v>
      </c>
      <c r="Q4789" s="9" t="str">
        <f t="shared" si="1186"/>
        <v>4924</v>
      </c>
      <c r="R4789" s="10" t="str">
        <f t="shared" si="1187"/>
        <v>Carly</v>
      </c>
      <c r="S4789" s="10" t="str">
        <f t="shared" si="1188"/>
        <v>Krause</v>
      </c>
      <c r="T4789" s="10" t="str">
        <f t="shared" si="1189"/>
        <v>Miss</v>
      </c>
      <c r="U4789" s="10" t="str">
        <f t="shared" si="1190"/>
        <v>F</v>
      </c>
      <c r="V4789" s="10" t="str">
        <f t="shared" si="1191"/>
        <v>30</v>
      </c>
      <c r="W4789" s="10" t="str">
        <f t="shared" si="1192"/>
        <v>Wickam Street</v>
      </c>
      <c r="X4789" s="10" t="str">
        <f t="shared" si="1193"/>
        <v>et</v>
      </c>
      <c r="Y4789" s="10" t="str">
        <f t="shared" si="1194"/>
        <v>Wickam Street</v>
      </c>
      <c r="Z4789" s="10" t="str">
        <f t="shared" si="1195"/>
        <v>Renfrew</v>
      </c>
      <c r="AA4789" s="10" t="str">
        <f t="shared" si="1196"/>
        <v>WC</v>
      </c>
      <c r="AB4789" s="11" t="str">
        <f t="shared" si="1197"/>
        <v>44244</v>
      </c>
      <c r="AC4789" s="10" t="str">
        <f t="shared" si="1198"/>
        <v>85</v>
      </c>
      <c r="AD4789" s="10" t="str">
        <f t="shared" si="1199"/>
        <v>E</v>
      </c>
      <c r="AE4789" s="12" t="str">
        <f t="shared" si="1200"/>
        <v/>
      </c>
    </row>
    <row r="4790" spans="1:31" x14ac:dyDescent="0.25">
      <c r="A4790" s="5">
        <v>4925</v>
      </c>
      <c r="B4790" s="6" t="s">
        <v>10122</v>
      </c>
      <c r="C4790" s="6" t="s">
        <v>1813</v>
      </c>
      <c r="D4790" s="6" t="s">
        <v>41</v>
      </c>
      <c r="E4790" s="6" t="s">
        <v>16</v>
      </c>
      <c r="F4790" s="6">
        <v>60</v>
      </c>
      <c r="G4790" s="6" t="s">
        <v>10123</v>
      </c>
      <c r="H4790" s="6" t="s">
        <v>193</v>
      </c>
      <c r="I4790" s="6" t="s">
        <v>185</v>
      </c>
      <c r="J4790" s="7">
        <v>44413</v>
      </c>
      <c r="K4790" s="6">
        <v>104</v>
      </c>
      <c r="L4790" s="6" t="s">
        <v>62</v>
      </c>
      <c r="M4790" s="8"/>
      <c r="O4790">
        <f t="shared" si="1201"/>
        <v>0</v>
      </c>
      <c r="Q4790" s="5" t="str">
        <f t="shared" si="1186"/>
        <v>4925</v>
      </c>
      <c r="R4790" s="6" t="str">
        <f t="shared" si="1187"/>
        <v>Susana</v>
      </c>
      <c r="S4790" s="6" t="str">
        <f t="shared" si="1188"/>
        <v>Skinner</v>
      </c>
      <c r="T4790" s="6" t="str">
        <f t="shared" si="1189"/>
        <v>Ms</v>
      </c>
      <c r="U4790" s="6" t="str">
        <f t="shared" si="1190"/>
        <v>F</v>
      </c>
      <c r="V4790" s="6" t="str">
        <f t="shared" si="1191"/>
        <v>60</v>
      </c>
      <c r="W4790" s="6" t="str">
        <f t="shared" si="1192"/>
        <v>Wickford Way</v>
      </c>
      <c r="X4790" s="6" t="str">
        <f t="shared" si="1193"/>
        <v>ay</v>
      </c>
      <c r="Y4790" s="6" t="str">
        <f t="shared" si="1194"/>
        <v>Wickford Way</v>
      </c>
      <c r="Z4790" s="6" t="str">
        <f t="shared" si="1195"/>
        <v>Farnborough</v>
      </c>
      <c r="AA4790" s="6" t="str">
        <f t="shared" si="1196"/>
        <v>HX</v>
      </c>
      <c r="AB4790" s="7" t="str">
        <f t="shared" si="1197"/>
        <v>44413</v>
      </c>
      <c r="AC4790" s="6" t="str">
        <f t="shared" si="1198"/>
        <v>104</v>
      </c>
      <c r="AD4790" s="6" t="str">
        <f t="shared" si="1199"/>
        <v>C4</v>
      </c>
      <c r="AE4790" s="8" t="str">
        <f t="shared" si="1200"/>
        <v/>
      </c>
    </row>
    <row r="4791" spans="1:31" x14ac:dyDescent="0.25">
      <c r="A4791" s="9">
        <v>4926</v>
      </c>
      <c r="B4791" s="10" t="s">
        <v>10124</v>
      </c>
      <c r="C4791" s="10" t="s">
        <v>692</v>
      </c>
      <c r="D4791" s="10" t="s">
        <v>15</v>
      </c>
      <c r="E4791" s="10" t="s">
        <v>16</v>
      </c>
      <c r="F4791" s="10">
        <v>90</v>
      </c>
      <c r="G4791" s="10" t="s">
        <v>10125</v>
      </c>
      <c r="H4791" s="10" t="s">
        <v>637</v>
      </c>
      <c r="I4791" s="10" t="s">
        <v>291</v>
      </c>
      <c r="J4791" s="11">
        <v>43831</v>
      </c>
      <c r="K4791" s="10">
        <v>13</v>
      </c>
      <c r="L4791" s="10" t="s">
        <v>33</v>
      </c>
      <c r="M4791" s="12"/>
      <c r="O4791">
        <f t="shared" si="1201"/>
        <v>0</v>
      </c>
      <c r="Q4791" s="9" t="str">
        <f t="shared" si="1186"/>
        <v>4926</v>
      </c>
      <c r="R4791" s="10" t="str">
        <f t="shared" si="1187"/>
        <v>Vinnie</v>
      </c>
      <c r="S4791" s="10" t="str">
        <f t="shared" si="1188"/>
        <v>Voss</v>
      </c>
      <c r="T4791" s="10" t="str">
        <f t="shared" si="1189"/>
        <v>Mrs</v>
      </c>
      <c r="U4791" s="10" t="str">
        <f t="shared" si="1190"/>
        <v>F</v>
      </c>
      <c r="V4791" s="10" t="str">
        <f t="shared" si="1191"/>
        <v>90</v>
      </c>
      <c r="W4791" s="10" t="str">
        <f t="shared" si="1192"/>
        <v>Wickham Court</v>
      </c>
      <c r="X4791" s="10" t="str">
        <f t="shared" si="1193"/>
        <v>rt</v>
      </c>
      <c r="Y4791" s="10" t="str">
        <f t="shared" si="1194"/>
        <v>Wickham Court</v>
      </c>
      <c r="Z4791" s="10" t="str">
        <f t="shared" si="1195"/>
        <v>Kent</v>
      </c>
      <c r="AA4791" s="10" t="str">
        <f t="shared" si="1196"/>
        <v>HS</v>
      </c>
      <c r="AB4791" s="11" t="str">
        <f t="shared" si="1197"/>
        <v>43831</v>
      </c>
      <c r="AC4791" s="10" t="str">
        <f t="shared" si="1198"/>
        <v>13</v>
      </c>
      <c r="AD4791" s="10" t="str">
        <f t="shared" si="1199"/>
        <v>A3</v>
      </c>
      <c r="AE4791" s="12" t="str">
        <f t="shared" si="1200"/>
        <v/>
      </c>
    </row>
    <row r="4792" spans="1:31" x14ac:dyDescent="0.25">
      <c r="A4792" s="5">
        <v>4927</v>
      </c>
      <c r="B4792" s="6" t="s">
        <v>10126</v>
      </c>
      <c r="C4792" s="6" t="s">
        <v>10127</v>
      </c>
      <c r="D4792" s="6" t="s">
        <v>49</v>
      </c>
      <c r="E4792" s="6" t="s">
        <v>16</v>
      </c>
      <c r="F4792" s="6">
        <v>60</v>
      </c>
      <c r="G4792" s="6" t="s">
        <v>10128</v>
      </c>
      <c r="H4792" s="6" t="s">
        <v>655</v>
      </c>
      <c r="I4792" s="6" t="s">
        <v>32</v>
      </c>
      <c r="J4792" s="7">
        <v>44182</v>
      </c>
      <c r="K4792" s="6">
        <v>7</v>
      </c>
      <c r="L4792" s="6" t="s">
        <v>99</v>
      </c>
      <c r="M4792" s="8"/>
      <c r="O4792">
        <f t="shared" si="1201"/>
        <v>0</v>
      </c>
      <c r="Q4792" s="5" t="str">
        <f t="shared" si="1186"/>
        <v>4927</v>
      </c>
      <c r="R4792" s="6" t="str">
        <f t="shared" si="1187"/>
        <v>Anita</v>
      </c>
      <c r="S4792" s="6" t="str">
        <f t="shared" si="1188"/>
        <v>Feliciano</v>
      </c>
      <c r="T4792" s="6" t="str">
        <f t="shared" si="1189"/>
        <v>Miss</v>
      </c>
      <c r="U4792" s="6" t="str">
        <f t="shared" si="1190"/>
        <v>F</v>
      </c>
      <c r="V4792" s="6" t="str">
        <f t="shared" si="1191"/>
        <v>60</v>
      </c>
      <c r="W4792" s="6" t="str">
        <f t="shared" si="1192"/>
        <v>Wickham Gardens</v>
      </c>
      <c r="X4792" s="6" t="str">
        <f t="shared" si="1193"/>
        <v>ns</v>
      </c>
      <c r="Y4792" s="6" t="str">
        <f t="shared" si="1194"/>
        <v>Wickham Gardens</v>
      </c>
      <c r="Z4792" s="6" t="str">
        <f t="shared" si="1195"/>
        <v>Tighnabruaich</v>
      </c>
      <c r="AA4792" s="6" t="str">
        <f t="shared" si="1196"/>
        <v>WC</v>
      </c>
      <c r="AB4792" s="7" t="str">
        <f t="shared" si="1197"/>
        <v>44182</v>
      </c>
      <c r="AC4792" s="6" t="str">
        <f t="shared" si="1198"/>
        <v>7</v>
      </c>
      <c r="AD4792" s="6" t="str">
        <f t="shared" si="1199"/>
        <v>E</v>
      </c>
      <c r="AE4792" s="8" t="str">
        <f t="shared" si="1200"/>
        <v/>
      </c>
    </row>
    <row r="4793" spans="1:31" x14ac:dyDescent="0.25">
      <c r="A4793" s="9">
        <v>4928</v>
      </c>
      <c r="B4793" s="10" t="s">
        <v>10129</v>
      </c>
      <c r="C4793" s="10" t="s">
        <v>4663</v>
      </c>
      <c r="D4793" s="10" t="s">
        <v>49</v>
      </c>
      <c r="E4793" s="10" t="s">
        <v>16</v>
      </c>
      <c r="F4793" s="10">
        <v>60</v>
      </c>
      <c r="G4793" s="10" t="s">
        <v>10130</v>
      </c>
      <c r="H4793" s="10" t="s">
        <v>6406</v>
      </c>
      <c r="I4793" s="10" t="s">
        <v>32</v>
      </c>
      <c r="J4793" s="11">
        <v>44087</v>
      </c>
      <c r="K4793" s="10">
        <v>38</v>
      </c>
      <c r="L4793" s="10" t="s">
        <v>44</v>
      </c>
      <c r="M4793" s="12"/>
      <c r="O4793">
        <f t="shared" si="1201"/>
        <v>0</v>
      </c>
      <c r="Q4793" s="9" t="str">
        <f t="shared" si="1186"/>
        <v>4928</v>
      </c>
      <c r="R4793" s="10" t="str">
        <f t="shared" si="1187"/>
        <v>Tequila</v>
      </c>
      <c r="S4793" s="10" t="str">
        <f t="shared" si="1188"/>
        <v>Kirkland</v>
      </c>
      <c r="T4793" s="10" t="str">
        <f t="shared" si="1189"/>
        <v>Miss</v>
      </c>
      <c r="U4793" s="10" t="str">
        <f t="shared" si="1190"/>
        <v>F</v>
      </c>
      <c r="V4793" s="10" t="str">
        <f t="shared" si="1191"/>
        <v>60</v>
      </c>
      <c r="W4793" s="10" t="str">
        <f t="shared" si="1192"/>
        <v>Wickham Lane</v>
      </c>
      <c r="X4793" s="10" t="str">
        <f t="shared" si="1193"/>
        <v>ne</v>
      </c>
      <c r="Y4793" s="10" t="str">
        <f t="shared" si="1194"/>
        <v>Wickham Lane</v>
      </c>
      <c r="Z4793" s="10" t="str">
        <f t="shared" si="1195"/>
        <v>Newton Stewart</v>
      </c>
      <c r="AA4793" s="10" t="str">
        <f t="shared" si="1196"/>
        <v>WC</v>
      </c>
      <c r="AB4793" s="11" t="str">
        <f t="shared" si="1197"/>
        <v>44087</v>
      </c>
      <c r="AC4793" s="10" t="str">
        <f t="shared" si="1198"/>
        <v>38</v>
      </c>
      <c r="AD4793" s="10" t="str">
        <f t="shared" si="1199"/>
        <v>D</v>
      </c>
      <c r="AE4793" s="12" t="str">
        <f t="shared" si="1200"/>
        <v/>
      </c>
    </row>
    <row r="4794" spans="1:31" x14ac:dyDescent="0.25">
      <c r="A4794" s="5">
        <v>4929</v>
      </c>
      <c r="B4794" s="6" t="s">
        <v>9494</v>
      </c>
      <c r="C4794" s="6" t="s">
        <v>5658</v>
      </c>
      <c r="D4794" s="6" t="s">
        <v>15</v>
      </c>
      <c r="E4794" s="6" t="s">
        <v>16</v>
      </c>
      <c r="F4794" s="6">
        <v>90</v>
      </c>
      <c r="G4794" s="6" t="s">
        <v>10131</v>
      </c>
      <c r="H4794" s="6" t="s">
        <v>451</v>
      </c>
      <c r="I4794" s="6" t="s">
        <v>185</v>
      </c>
      <c r="J4794" s="7">
        <v>43507</v>
      </c>
      <c r="K4794" s="6">
        <v>8</v>
      </c>
      <c r="L4794" s="6" t="s">
        <v>44</v>
      </c>
      <c r="M4794" s="8"/>
      <c r="O4794">
        <f t="shared" si="1201"/>
        <v>0</v>
      </c>
      <c r="Q4794" s="5" t="str">
        <f t="shared" si="1186"/>
        <v>4929</v>
      </c>
      <c r="R4794" s="6" t="str">
        <f t="shared" si="1187"/>
        <v>Thresa</v>
      </c>
      <c r="S4794" s="6" t="str">
        <f t="shared" si="1188"/>
        <v>Mccall</v>
      </c>
      <c r="T4794" s="6" t="str">
        <f t="shared" si="1189"/>
        <v>Mrs</v>
      </c>
      <c r="U4794" s="6" t="str">
        <f t="shared" si="1190"/>
        <v>F</v>
      </c>
      <c r="V4794" s="6" t="str">
        <f t="shared" si="1191"/>
        <v>90</v>
      </c>
      <c r="W4794" s="6" t="str">
        <f t="shared" si="1192"/>
        <v>Wickham Mews</v>
      </c>
      <c r="X4794" s="6" t="str">
        <f t="shared" si="1193"/>
        <v>ws</v>
      </c>
      <c r="Y4794" s="6" t="str">
        <f t="shared" si="1194"/>
        <v>Wickham Mews</v>
      </c>
      <c r="Z4794" s="6" t="str">
        <f t="shared" si="1195"/>
        <v>Fleet</v>
      </c>
      <c r="AA4794" s="6" t="str">
        <f t="shared" si="1196"/>
        <v>HX</v>
      </c>
      <c r="AB4794" s="7" t="str">
        <f t="shared" si="1197"/>
        <v>43507</v>
      </c>
      <c r="AC4794" s="6" t="str">
        <f t="shared" si="1198"/>
        <v>8</v>
      </c>
      <c r="AD4794" s="6" t="str">
        <f t="shared" si="1199"/>
        <v>D</v>
      </c>
      <c r="AE4794" s="8" t="str">
        <f t="shared" si="1200"/>
        <v/>
      </c>
    </row>
    <row r="4795" spans="1:31" x14ac:dyDescent="0.25">
      <c r="A4795" s="9">
        <v>4930</v>
      </c>
      <c r="B4795" s="10" t="s">
        <v>877</v>
      </c>
      <c r="C4795" s="10" t="s">
        <v>4619</v>
      </c>
      <c r="D4795" s="10" t="s">
        <v>28</v>
      </c>
      <c r="E4795" s="10" t="s">
        <v>29</v>
      </c>
      <c r="F4795" s="10">
        <v>90</v>
      </c>
      <c r="G4795" s="10" t="s">
        <v>10131</v>
      </c>
      <c r="H4795" s="10" t="s">
        <v>965</v>
      </c>
      <c r="I4795" s="10" t="s">
        <v>185</v>
      </c>
      <c r="J4795" s="11">
        <v>44467</v>
      </c>
      <c r="K4795" s="10">
        <v>88</v>
      </c>
      <c r="L4795" s="10" t="s">
        <v>68</v>
      </c>
      <c r="M4795" s="12"/>
      <c r="O4795">
        <f t="shared" si="1201"/>
        <v>0</v>
      </c>
      <c r="Q4795" s="9" t="str">
        <f t="shared" si="1186"/>
        <v>4930</v>
      </c>
      <c r="R4795" s="10" t="str">
        <f t="shared" si="1187"/>
        <v>Man</v>
      </c>
      <c r="S4795" s="10" t="str">
        <f t="shared" si="1188"/>
        <v>Madison</v>
      </c>
      <c r="T4795" s="10" t="str">
        <f t="shared" si="1189"/>
        <v>Mr</v>
      </c>
      <c r="U4795" s="10" t="str">
        <f t="shared" si="1190"/>
        <v>M</v>
      </c>
      <c r="V4795" s="10" t="str">
        <f t="shared" si="1191"/>
        <v>90</v>
      </c>
      <c r="W4795" s="10" t="str">
        <f t="shared" si="1192"/>
        <v>Wickham Mews</v>
      </c>
      <c r="X4795" s="10" t="str">
        <f t="shared" si="1193"/>
        <v>ws</v>
      </c>
      <c r="Y4795" s="10" t="str">
        <f t="shared" si="1194"/>
        <v>Wickham Mews</v>
      </c>
      <c r="Z4795" s="10" t="str">
        <f t="shared" si="1195"/>
        <v>Frinton-On-Sea</v>
      </c>
      <c r="AA4795" s="10" t="str">
        <f t="shared" si="1196"/>
        <v>HX</v>
      </c>
      <c r="AB4795" s="11" t="str">
        <f t="shared" si="1197"/>
        <v>44467</v>
      </c>
      <c r="AC4795" s="10" t="str">
        <f t="shared" si="1198"/>
        <v>88</v>
      </c>
      <c r="AD4795" s="10" t="str">
        <f t="shared" si="1199"/>
        <v>A2</v>
      </c>
      <c r="AE4795" s="12" t="str">
        <f t="shared" si="1200"/>
        <v/>
      </c>
    </row>
    <row r="4796" spans="1:31" x14ac:dyDescent="0.25">
      <c r="A4796" s="5">
        <v>4931</v>
      </c>
      <c r="B4796" s="6" t="s">
        <v>10132</v>
      </c>
      <c r="C4796" s="6" t="s">
        <v>4774</v>
      </c>
      <c r="D4796" s="6" t="s">
        <v>15</v>
      </c>
      <c r="E4796" s="6" t="s">
        <v>16</v>
      </c>
      <c r="F4796" s="6">
        <v>60</v>
      </c>
      <c r="G4796" s="6" t="s">
        <v>10133</v>
      </c>
      <c r="H4796" s="6" t="s">
        <v>1561</v>
      </c>
      <c r="I4796" s="6" t="s">
        <v>32</v>
      </c>
      <c r="J4796" s="7">
        <v>43649</v>
      </c>
      <c r="K4796" s="6">
        <v>22</v>
      </c>
      <c r="L4796" s="6" t="s">
        <v>33</v>
      </c>
      <c r="M4796" s="8"/>
      <c r="O4796">
        <f t="shared" si="1201"/>
        <v>0</v>
      </c>
      <c r="Q4796" s="5" t="str">
        <f t="shared" si="1186"/>
        <v>4931</v>
      </c>
      <c r="R4796" s="6" t="str">
        <f t="shared" si="1187"/>
        <v>Pamala</v>
      </c>
      <c r="S4796" s="6" t="str">
        <f t="shared" si="1188"/>
        <v>Hull</v>
      </c>
      <c r="T4796" s="6" t="str">
        <f t="shared" si="1189"/>
        <v>Mrs</v>
      </c>
      <c r="U4796" s="6" t="str">
        <f t="shared" si="1190"/>
        <v>F</v>
      </c>
      <c r="V4796" s="6" t="str">
        <f t="shared" si="1191"/>
        <v>60</v>
      </c>
      <c r="W4796" s="6" t="str">
        <f t="shared" si="1192"/>
        <v>Wickham Place</v>
      </c>
      <c r="X4796" s="6" t="str">
        <f t="shared" si="1193"/>
        <v>ce</v>
      </c>
      <c r="Y4796" s="6" t="str">
        <f t="shared" si="1194"/>
        <v>Wickham Place</v>
      </c>
      <c r="Z4796" s="6" t="str">
        <f t="shared" si="1195"/>
        <v>Shanklin</v>
      </c>
      <c r="AA4796" s="6" t="str">
        <f t="shared" si="1196"/>
        <v>WC</v>
      </c>
      <c r="AB4796" s="7" t="str">
        <f t="shared" si="1197"/>
        <v>43649</v>
      </c>
      <c r="AC4796" s="6" t="str">
        <f t="shared" si="1198"/>
        <v>22</v>
      </c>
      <c r="AD4796" s="6" t="str">
        <f t="shared" si="1199"/>
        <v>A3</v>
      </c>
      <c r="AE4796" s="8" t="str">
        <f t="shared" si="1200"/>
        <v/>
      </c>
    </row>
    <row r="4797" spans="1:31" x14ac:dyDescent="0.25">
      <c r="A4797" s="9">
        <v>4932</v>
      </c>
      <c r="B4797" s="10" t="s">
        <v>4918</v>
      </c>
      <c r="C4797" s="10" t="s">
        <v>1521</v>
      </c>
      <c r="D4797" s="10" t="s">
        <v>28</v>
      </c>
      <c r="E4797" s="10" t="s">
        <v>29</v>
      </c>
      <c r="F4797" s="10">
        <v>60</v>
      </c>
      <c r="G4797" s="10" t="s">
        <v>10134</v>
      </c>
      <c r="H4797" s="10" t="s">
        <v>9049</v>
      </c>
      <c r="I4797" s="10" t="s">
        <v>38</v>
      </c>
      <c r="J4797" s="11">
        <v>43752</v>
      </c>
      <c r="K4797" s="10">
        <v>81</v>
      </c>
      <c r="L4797" s="10" t="s">
        <v>44</v>
      </c>
      <c r="M4797" s="12"/>
      <c r="O4797">
        <f t="shared" si="1201"/>
        <v>0</v>
      </c>
      <c r="Q4797" s="9" t="str">
        <f t="shared" si="1186"/>
        <v>4932</v>
      </c>
      <c r="R4797" s="10" t="str">
        <f t="shared" si="1187"/>
        <v>Dustin</v>
      </c>
      <c r="S4797" s="10" t="str">
        <f t="shared" si="1188"/>
        <v>Maddox</v>
      </c>
      <c r="T4797" s="10" t="str">
        <f t="shared" si="1189"/>
        <v>Mr</v>
      </c>
      <c r="U4797" s="10" t="str">
        <f t="shared" si="1190"/>
        <v>M</v>
      </c>
      <c r="V4797" s="10" t="str">
        <f t="shared" si="1191"/>
        <v>60</v>
      </c>
      <c r="W4797" s="10" t="str">
        <f t="shared" si="1192"/>
        <v>Wickham Street</v>
      </c>
      <c r="X4797" s="10" t="str">
        <f t="shared" si="1193"/>
        <v>et</v>
      </c>
      <c r="Y4797" s="10" t="str">
        <f t="shared" si="1194"/>
        <v>Wickham Street</v>
      </c>
      <c r="Z4797" s="10" t="str">
        <f t="shared" si="1195"/>
        <v>Dorset</v>
      </c>
      <c r="AA4797" s="10" t="str">
        <f t="shared" si="1196"/>
        <v>RM</v>
      </c>
      <c r="AB4797" s="11" t="str">
        <f t="shared" si="1197"/>
        <v>43752</v>
      </c>
      <c r="AC4797" s="10" t="str">
        <f t="shared" si="1198"/>
        <v>81</v>
      </c>
      <c r="AD4797" s="10" t="str">
        <f t="shared" si="1199"/>
        <v>D</v>
      </c>
      <c r="AE4797" s="12" t="str">
        <f t="shared" si="1200"/>
        <v/>
      </c>
    </row>
    <row r="4798" spans="1:31" x14ac:dyDescent="0.25">
      <c r="A4798" s="5">
        <v>4933</v>
      </c>
      <c r="B4798" s="6" t="s">
        <v>2830</v>
      </c>
      <c r="C4798" s="6" t="s">
        <v>4204</v>
      </c>
      <c r="D4798" s="6" t="s">
        <v>28</v>
      </c>
      <c r="E4798" s="6" t="s">
        <v>29</v>
      </c>
      <c r="F4798" s="6">
        <v>60</v>
      </c>
      <c r="G4798" s="6" t="s">
        <v>10135</v>
      </c>
      <c r="H4798" s="6" t="s">
        <v>126</v>
      </c>
      <c r="I4798" s="6" t="s">
        <v>127</v>
      </c>
      <c r="J4798" s="7">
        <v>44115</v>
      </c>
      <c r="K4798" s="6">
        <v>69</v>
      </c>
      <c r="L4798" s="6" t="s">
        <v>44</v>
      </c>
      <c r="M4798" s="8"/>
      <c r="O4798">
        <f t="shared" si="1201"/>
        <v>0</v>
      </c>
      <c r="Q4798" s="5" t="str">
        <f t="shared" si="1186"/>
        <v>4933</v>
      </c>
      <c r="R4798" s="6" t="str">
        <f t="shared" si="1187"/>
        <v>Ethan</v>
      </c>
      <c r="S4798" s="6" t="str">
        <f t="shared" si="1188"/>
        <v>Murray</v>
      </c>
      <c r="T4798" s="6" t="str">
        <f t="shared" si="1189"/>
        <v>Mr</v>
      </c>
      <c r="U4798" s="6" t="str">
        <f t="shared" si="1190"/>
        <v>M</v>
      </c>
      <c r="V4798" s="6" t="str">
        <f t="shared" si="1191"/>
        <v>60</v>
      </c>
      <c r="W4798" s="6" t="str">
        <f t="shared" si="1192"/>
        <v>Wicks Rents</v>
      </c>
      <c r="X4798" s="6" t="str">
        <f t="shared" si="1193"/>
        <v>ts</v>
      </c>
      <c r="Y4798" s="6" t="str">
        <f t="shared" si="1194"/>
        <v>Wicks Rents</v>
      </c>
      <c r="Z4798" s="6" t="str">
        <f t="shared" si="1195"/>
        <v>Caersws</v>
      </c>
      <c r="AA4798" s="6" t="str">
        <f t="shared" si="1196"/>
        <v>WS</v>
      </c>
      <c r="AB4798" s="7" t="str">
        <f t="shared" si="1197"/>
        <v>44115</v>
      </c>
      <c r="AC4798" s="6" t="str">
        <f t="shared" si="1198"/>
        <v>69</v>
      </c>
      <c r="AD4798" s="6" t="str">
        <f t="shared" si="1199"/>
        <v>D</v>
      </c>
      <c r="AE4798" s="8" t="str">
        <f t="shared" si="1200"/>
        <v/>
      </c>
    </row>
    <row r="4799" spans="1:31" x14ac:dyDescent="0.25">
      <c r="A4799" s="9">
        <v>4934</v>
      </c>
      <c r="B4799" s="10" t="s">
        <v>1074</v>
      </c>
      <c r="C4799" s="10" t="s">
        <v>4350</v>
      </c>
      <c r="D4799" s="10" t="s">
        <v>49</v>
      </c>
      <c r="E4799" s="10" t="s">
        <v>16</v>
      </c>
      <c r="F4799" s="10">
        <v>30</v>
      </c>
      <c r="G4799" s="10" t="s">
        <v>10136</v>
      </c>
      <c r="H4799" s="10" t="s">
        <v>7234</v>
      </c>
      <c r="I4799" s="10" t="s">
        <v>32</v>
      </c>
      <c r="J4799" s="11">
        <v>44346</v>
      </c>
      <c r="K4799" s="10">
        <v>88</v>
      </c>
      <c r="L4799" s="10" t="s">
        <v>68</v>
      </c>
      <c r="M4799" s="12"/>
      <c r="O4799">
        <f t="shared" si="1201"/>
        <v>0</v>
      </c>
      <c r="Q4799" s="9" t="str">
        <f t="shared" si="1186"/>
        <v>4934</v>
      </c>
      <c r="R4799" s="10" t="str">
        <f t="shared" si="1187"/>
        <v>Lakiesha</v>
      </c>
      <c r="S4799" s="10" t="str">
        <f t="shared" si="1188"/>
        <v>Hawk</v>
      </c>
      <c r="T4799" s="10" t="str">
        <f t="shared" si="1189"/>
        <v>Miss</v>
      </c>
      <c r="U4799" s="10" t="str">
        <f t="shared" si="1190"/>
        <v>F</v>
      </c>
      <c r="V4799" s="10" t="str">
        <f t="shared" si="1191"/>
        <v>30</v>
      </c>
      <c r="W4799" s="10" t="str">
        <f t="shared" si="1192"/>
        <v>Widdenham Rd</v>
      </c>
      <c r="X4799" s="10" t="str">
        <f t="shared" si="1193"/>
        <v>Rd</v>
      </c>
      <c r="Y4799" s="10" t="str">
        <f t="shared" si="1194"/>
        <v>Widdenham Road</v>
      </c>
      <c r="Z4799" s="10" t="str">
        <f t="shared" si="1195"/>
        <v>Longhope</v>
      </c>
      <c r="AA4799" s="10" t="str">
        <f t="shared" si="1196"/>
        <v>WC</v>
      </c>
      <c r="AB4799" s="11" t="str">
        <f t="shared" si="1197"/>
        <v>44346</v>
      </c>
      <c r="AC4799" s="10" t="str">
        <f t="shared" si="1198"/>
        <v>88</v>
      </c>
      <c r="AD4799" s="10" t="str">
        <f t="shared" si="1199"/>
        <v>A2</v>
      </c>
      <c r="AE4799" s="12" t="str">
        <f t="shared" si="1200"/>
        <v/>
      </c>
    </row>
    <row r="4800" spans="1:31" x14ac:dyDescent="0.25">
      <c r="A4800" s="5">
        <v>4935</v>
      </c>
      <c r="B4800" s="6" t="s">
        <v>10137</v>
      </c>
      <c r="C4800" s="6" t="s">
        <v>7160</v>
      </c>
      <c r="D4800" s="6" t="s">
        <v>15</v>
      </c>
      <c r="E4800" s="6" t="s">
        <v>16</v>
      </c>
      <c r="F4800" s="6">
        <v>90</v>
      </c>
      <c r="G4800" s="6" t="s">
        <v>10138</v>
      </c>
      <c r="H4800" s="6" t="s">
        <v>8299</v>
      </c>
      <c r="I4800" s="6" t="s">
        <v>32</v>
      </c>
      <c r="J4800" s="7">
        <v>44352</v>
      </c>
      <c r="K4800" s="6">
        <v>79</v>
      </c>
      <c r="L4800" s="6" t="s">
        <v>62</v>
      </c>
      <c r="M4800" s="8"/>
      <c r="O4800">
        <f t="shared" si="1201"/>
        <v>0</v>
      </c>
      <c r="Q4800" s="5" t="str">
        <f t="shared" si="1186"/>
        <v>4935</v>
      </c>
      <c r="R4800" s="6" t="str">
        <f t="shared" si="1187"/>
        <v>Jerri</v>
      </c>
      <c r="S4800" s="6" t="str">
        <f t="shared" si="1188"/>
        <v>Major</v>
      </c>
      <c r="T4800" s="6" t="str">
        <f t="shared" si="1189"/>
        <v>Mrs</v>
      </c>
      <c r="U4800" s="6" t="str">
        <f t="shared" si="1190"/>
        <v>F</v>
      </c>
      <c r="V4800" s="6" t="str">
        <f t="shared" si="1191"/>
        <v>90</v>
      </c>
      <c r="W4800" s="6" t="str">
        <f t="shared" si="1192"/>
        <v>Widecombe Way</v>
      </c>
      <c r="X4800" s="6" t="str">
        <f t="shared" si="1193"/>
        <v>ay</v>
      </c>
      <c r="Y4800" s="6" t="str">
        <f t="shared" si="1194"/>
        <v>Widecombe Way</v>
      </c>
      <c r="Z4800" s="6" t="str">
        <f t="shared" si="1195"/>
        <v>Trefriw</v>
      </c>
      <c r="AA4800" s="6" t="str">
        <f t="shared" si="1196"/>
        <v>WC</v>
      </c>
      <c r="AB4800" s="7" t="str">
        <f t="shared" si="1197"/>
        <v>44352</v>
      </c>
      <c r="AC4800" s="6" t="str">
        <f t="shared" si="1198"/>
        <v>79</v>
      </c>
      <c r="AD4800" s="6" t="str">
        <f t="shared" si="1199"/>
        <v>C4</v>
      </c>
      <c r="AE4800" s="8" t="str">
        <f t="shared" si="1200"/>
        <v/>
      </c>
    </row>
    <row r="4801" spans="1:31" x14ac:dyDescent="0.25">
      <c r="A4801" s="9">
        <v>4936</v>
      </c>
      <c r="B4801" s="10" t="s">
        <v>10139</v>
      </c>
      <c r="C4801" s="10" t="s">
        <v>4655</v>
      </c>
      <c r="D4801" s="10" t="s">
        <v>15</v>
      </c>
      <c r="E4801" s="10" t="s">
        <v>16</v>
      </c>
      <c r="F4801" s="10">
        <v>30</v>
      </c>
      <c r="G4801" s="10" t="s">
        <v>10140</v>
      </c>
      <c r="H4801" s="10" t="s">
        <v>4897</v>
      </c>
      <c r="I4801" s="10" t="s">
        <v>32</v>
      </c>
      <c r="J4801" s="11">
        <v>44378</v>
      </c>
      <c r="K4801" s="10">
        <v>100</v>
      </c>
      <c r="L4801" s="10" t="s">
        <v>157</v>
      </c>
      <c r="M4801" s="12"/>
      <c r="O4801">
        <f t="shared" si="1201"/>
        <v>0</v>
      </c>
      <c r="Q4801" s="9" t="str">
        <f t="shared" si="1186"/>
        <v>4936</v>
      </c>
      <c r="R4801" s="10" t="str">
        <f t="shared" si="1187"/>
        <v>Amy</v>
      </c>
      <c r="S4801" s="10" t="str">
        <f t="shared" si="1188"/>
        <v>Osborne</v>
      </c>
      <c r="T4801" s="10" t="str">
        <f t="shared" si="1189"/>
        <v>Mrs</v>
      </c>
      <c r="U4801" s="10" t="str">
        <f t="shared" si="1190"/>
        <v>F</v>
      </c>
      <c r="V4801" s="10" t="str">
        <f t="shared" si="1191"/>
        <v>30</v>
      </c>
      <c r="W4801" s="10" t="str">
        <f t="shared" si="1192"/>
        <v>Wightman Road</v>
      </c>
      <c r="X4801" s="10" t="str">
        <f t="shared" si="1193"/>
        <v>ad</v>
      </c>
      <c r="Y4801" s="10" t="str">
        <f t="shared" si="1194"/>
        <v>Wightman Road</v>
      </c>
      <c r="Z4801" s="10" t="str">
        <f t="shared" si="1195"/>
        <v>Olney</v>
      </c>
      <c r="AA4801" s="10" t="str">
        <f t="shared" si="1196"/>
        <v>WC</v>
      </c>
      <c r="AB4801" s="11" t="str">
        <f t="shared" si="1197"/>
        <v>44378</v>
      </c>
      <c r="AC4801" s="10" t="str">
        <f t="shared" si="1198"/>
        <v>100</v>
      </c>
      <c r="AD4801" s="10" t="str">
        <f t="shared" si="1199"/>
        <v>C3</v>
      </c>
      <c r="AE4801" s="12" t="str">
        <f t="shared" si="1200"/>
        <v/>
      </c>
    </row>
    <row r="4802" spans="1:31" x14ac:dyDescent="0.25">
      <c r="A4802" s="5">
        <v>4937</v>
      </c>
      <c r="B4802" s="6" t="s">
        <v>9047</v>
      </c>
      <c r="C4802" s="6" t="s">
        <v>6944</v>
      </c>
      <c r="D4802" s="6" t="s">
        <v>41</v>
      </c>
      <c r="E4802" s="6" t="s">
        <v>16</v>
      </c>
      <c r="F4802" s="6">
        <v>60</v>
      </c>
      <c r="G4802" s="6" t="s">
        <v>10141</v>
      </c>
      <c r="H4802" s="6" t="s">
        <v>2789</v>
      </c>
      <c r="I4802" s="6" t="s">
        <v>32</v>
      </c>
      <c r="J4802" s="7">
        <v>44470</v>
      </c>
      <c r="K4802" s="6">
        <v>94</v>
      </c>
      <c r="L4802" s="6" t="s">
        <v>157</v>
      </c>
      <c r="M4802" s="8"/>
      <c r="O4802">
        <f t="shared" si="1201"/>
        <v>0</v>
      </c>
      <c r="Q4802" s="5" t="str">
        <f t="shared" si="1186"/>
        <v>4937</v>
      </c>
      <c r="R4802" s="6" t="str">
        <f t="shared" si="1187"/>
        <v>Pauline</v>
      </c>
      <c r="S4802" s="6" t="str">
        <f t="shared" si="1188"/>
        <v>Hodges</v>
      </c>
      <c r="T4802" s="6" t="str">
        <f t="shared" si="1189"/>
        <v>Ms</v>
      </c>
      <c r="U4802" s="6" t="str">
        <f t="shared" si="1190"/>
        <v>F</v>
      </c>
      <c r="V4802" s="6" t="str">
        <f t="shared" si="1191"/>
        <v>60</v>
      </c>
      <c r="W4802" s="6" t="str">
        <f t="shared" si="1192"/>
        <v>Wigton Place</v>
      </c>
      <c r="X4802" s="6" t="str">
        <f t="shared" si="1193"/>
        <v>ce</v>
      </c>
      <c r="Y4802" s="6" t="str">
        <f t="shared" si="1194"/>
        <v>Wigton Place</v>
      </c>
      <c r="Z4802" s="6" t="str">
        <f t="shared" si="1195"/>
        <v>Newquay</v>
      </c>
      <c r="AA4802" s="6" t="str">
        <f t="shared" si="1196"/>
        <v>WC</v>
      </c>
      <c r="AB4802" s="7" t="str">
        <f t="shared" si="1197"/>
        <v>44470</v>
      </c>
      <c r="AC4802" s="6" t="str">
        <f t="shared" si="1198"/>
        <v>94</v>
      </c>
      <c r="AD4802" s="6" t="str">
        <f t="shared" si="1199"/>
        <v>C3</v>
      </c>
      <c r="AE4802" s="8" t="str">
        <f t="shared" si="1200"/>
        <v/>
      </c>
    </row>
    <row r="4803" spans="1:31" x14ac:dyDescent="0.25">
      <c r="A4803" s="9">
        <v>4938</v>
      </c>
      <c r="B4803" s="10" t="s">
        <v>8059</v>
      </c>
      <c r="C4803" s="10" t="s">
        <v>5304</v>
      </c>
      <c r="D4803" s="10" t="s">
        <v>15</v>
      </c>
      <c r="E4803" s="10" t="s">
        <v>16</v>
      </c>
      <c r="F4803" s="10">
        <v>30</v>
      </c>
      <c r="G4803" s="10" t="s">
        <v>10142</v>
      </c>
      <c r="H4803" s="10" t="s">
        <v>5089</v>
      </c>
      <c r="I4803" s="10" t="s">
        <v>38</v>
      </c>
      <c r="J4803" s="11">
        <v>43467</v>
      </c>
      <c r="K4803" s="10">
        <v>13</v>
      </c>
      <c r="L4803" s="10" t="s">
        <v>68</v>
      </c>
      <c r="M4803" s="12"/>
      <c r="O4803">
        <f t="shared" si="1201"/>
        <v>0</v>
      </c>
      <c r="Q4803" s="9" t="str">
        <f t="shared" si="1186"/>
        <v>4938</v>
      </c>
      <c r="R4803" s="10" t="str">
        <f t="shared" si="1187"/>
        <v>Beckie</v>
      </c>
      <c r="S4803" s="10" t="str">
        <f t="shared" si="1188"/>
        <v>Bush</v>
      </c>
      <c r="T4803" s="10" t="str">
        <f t="shared" si="1189"/>
        <v>Mrs</v>
      </c>
      <c r="U4803" s="10" t="str">
        <f t="shared" si="1190"/>
        <v>F</v>
      </c>
      <c r="V4803" s="10" t="str">
        <f t="shared" si="1191"/>
        <v>30</v>
      </c>
      <c r="W4803" s="10" t="str">
        <f t="shared" si="1192"/>
        <v>Wild Court</v>
      </c>
      <c r="X4803" s="10" t="str">
        <f t="shared" si="1193"/>
        <v>rt</v>
      </c>
      <c r="Y4803" s="10" t="str">
        <f t="shared" si="1194"/>
        <v>Wild Court</v>
      </c>
      <c r="Z4803" s="10" t="str">
        <f t="shared" si="1195"/>
        <v>Delabole</v>
      </c>
      <c r="AA4803" s="10" t="str">
        <f t="shared" si="1196"/>
        <v>RM</v>
      </c>
      <c r="AB4803" s="11" t="str">
        <f t="shared" si="1197"/>
        <v>43467</v>
      </c>
      <c r="AC4803" s="10" t="str">
        <f t="shared" si="1198"/>
        <v>13</v>
      </c>
      <c r="AD4803" s="10" t="str">
        <f t="shared" si="1199"/>
        <v>A2</v>
      </c>
      <c r="AE4803" s="12" t="str">
        <f t="shared" si="1200"/>
        <v/>
      </c>
    </row>
    <row r="4804" spans="1:31" x14ac:dyDescent="0.25">
      <c r="A4804" s="5">
        <v>4939</v>
      </c>
      <c r="B4804" s="6" t="s">
        <v>10143</v>
      </c>
      <c r="C4804" s="6" t="s">
        <v>59</v>
      </c>
      <c r="D4804" s="6" t="s">
        <v>15</v>
      </c>
      <c r="E4804" s="6" t="s">
        <v>16</v>
      </c>
      <c r="F4804" s="6">
        <v>90</v>
      </c>
      <c r="G4804" s="6" t="s">
        <v>10144</v>
      </c>
      <c r="H4804" s="6" t="s">
        <v>5694</v>
      </c>
      <c r="I4804" s="6" t="s">
        <v>185</v>
      </c>
      <c r="J4804" s="7">
        <v>44264</v>
      </c>
      <c r="K4804" s="6">
        <v>59</v>
      </c>
      <c r="L4804" s="6" t="s">
        <v>157</v>
      </c>
      <c r="M4804" s="8"/>
      <c r="O4804">
        <f t="shared" si="1201"/>
        <v>0</v>
      </c>
      <c r="Q4804" s="5" t="str">
        <f t="shared" si="1186"/>
        <v>4939</v>
      </c>
      <c r="R4804" s="6" t="str">
        <f t="shared" si="1187"/>
        <v>Louann</v>
      </c>
      <c r="S4804" s="6" t="str">
        <f t="shared" si="1188"/>
        <v>Vincent</v>
      </c>
      <c r="T4804" s="6" t="str">
        <f t="shared" si="1189"/>
        <v>Mrs</v>
      </c>
      <c r="U4804" s="6" t="str">
        <f t="shared" si="1190"/>
        <v>F</v>
      </c>
      <c r="V4804" s="6" t="str">
        <f t="shared" si="1191"/>
        <v>90</v>
      </c>
      <c r="W4804" s="6" t="str">
        <f t="shared" si="1192"/>
        <v>Wildcroft Road</v>
      </c>
      <c r="X4804" s="6" t="str">
        <f t="shared" si="1193"/>
        <v>ad</v>
      </c>
      <c r="Y4804" s="6" t="str">
        <f t="shared" si="1194"/>
        <v>Wildcroft Road</v>
      </c>
      <c r="Z4804" s="6" t="str">
        <f t="shared" si="1195"/>
        <v>Ellesmere</v>
      </c>
      <c r="AA4804" s="6" t="str">
        <f t="shared" si="1196"/>
        <v>HX</v>
      </c>
      <c r="AB4804" s="7" t="str">
        <f t="shared" si="1197"/>
        <v>44264</v>
      </c>
      <c r="AC4804" s="6" t="str">
        <f t="shared" si="1198"/>
        <v>59</v>
      </c>
      <c r="AD4804" s="6" t="str">
        <f t="shared" si="1199"/>
        <v>C3</v>
      </c>
      <c r="AE4804" s="8" t="str">
        <f t="shared" si="1200"/>
        <v/>
      </c>
    </row>
    <row r="4805" spans="1:31" x14ac:dyDescent="0.25">
      <c r="A4805" s="9">
        <v>4940</v>
      </c>
      <c r="B4805" s="10" t="s">
        <v>6229</v>
      </c>
      <c r="C4805" s="10" t="s">
        <v>2601</v>
      </c>
      <c r="D4805" s="10" t="s">
        <v>15</v>
      </c>
      <c r="E4805" s="10" t="s">
        <v>16</v>
      </c>
      <c r="F4805" s="10">
        <v>30</v>
      </c>
      <c r="G4805" s="10" t="s">
        <v>10145</v>
      </c>
      <c r="H4805" s="10" t="s">
        <v>494</v>
      </c>
      <c r="I4805" s="10" t="s">
        <v>32</v>
      </c>
      <c r="J4805" s="11">
        <v>43494</v>
      </c>
      <c r="K4805" s="10">
        <v>78</v>
      </c>
      <c r="L4805" s="10" t="s">
        <v>78</v>
      </c>
      <c r="M4805" s="12"/>
      <c r="O4805">
        <f t="shared" si="1201"/>
        <v>0</v>
      </c>
      <c r="Q4805" s="9" t="str">
        <f t="shared" si="1186"/>
        <v>4940</v>
      </c>
      <c r="R4805" s="10" t="str">
        <f t="shared" si="1187"/>
        <v>Kristin</v>
      </c>
      <c r="S4805" s="10" t="str">
        <f t="shared" si="1188"/>
        <v>Mcneill</v>
      </c>
      <c r="T4805" s="10" t="str">
        <f t="shared" si="1189"/>
        <v>Mrs</v>
      </c>
      <c r="U4805" s="10" t="str">
        <f t="shared" si="1190"/>
        <v>F</v>
      </c>
      <c r="V4805" s="10" t="str">
        <f t="shared" si="1191"/>
        <v>30</v>
      </c>
      <c r="W4805" s="10" t="str">
        <f t="shared" si="1192"/>
        <v>Wilderness Lane</v>
      </c>
      <c r="X4805" s="10" t="str">
        <f t="shared" si="1193"/>
        <v>ne</v>
      </c>
      <c r="Y4805" s="10" t="str">
        <f t="shared" si="1194"/>
        <v>Wilderness Lane</v>
      </c>
      <c r="Z4805" s="10" t="str">
        <f t="shared" si="1195"/>
        <v>Whitehaven</v>
      </c>
      <c r="AA4805" s="10" t="str">
        <f t="shared" si="1196"/>
        <v>WC</v>
      </c>
      <c r="AB4805" s="11" t="str">
        <f t="shared" si="1197"/>
        <v>43494</v>
      </c>
      <c r="AC4805" s="10" t="str">
        <f t="shared" si="1198"/>
        <v>78</v>
      </c>
      <c r="AD4805" s="10" t="str">
        <f t="shared" si="1199"/>
        <v>C2</v>
      </c>
      <c r="AE4805" s="12" t="str">
        <f t="shared" si="1200"/>
        <v/>
      </c>
    </row>
    <row r="4806" spans="1:31" x14ac:dyDescent="0.25">
      <c r="A4806" s="5">
        <v>4941</v>
      </c>
      <c r="B4806" s="6" t="s">
        <v>2570</v>
      </c>
      <c r="C4806" s="6" t="s">
        <v>3442</v>
      </c>
      <c r="D4806" s="6" t="s">
        <v>15</v>
      </c>
      <c r="E4806" s="6" t="s">
        <v>16</v>
      </c>
      <c r="F4806" s="6">
        <v>60</v>
      </c>
      <c r="G4806" s="6" t="s">
        <v>10146</v>
      </c>
      <c r="H4806" s="6" t="s">
        <v>6594</v>
      </c>
      <c r="I4806" s="6" t="s">
        <v>38</v>
      </c>
      <c r="J4806" s="7">
        <v>44207</v>
      </c>
      <c r="K4806" s="6">
        <v>19</v>
      </c>
      <c r="L4806" s="6" t="s">
        <v>62</v>
      </c>
      <c r="M4806" s="8"/>
      <c r="O4806">
        <f t="shared" si="1201"/>
        <v>0</v>
      </c>
      <c r="Q4806" s="5" t="str">
        <f t="shared" ref="Q4806:Q4869" si="1202">TRIM(A4806)</f>
        <v>4941</v>
      </c>
      <c r="R4806" s="6" t="str">
        <f t="shared" ref="R4806:R4869" si="1203">TRIM(B4806)</f>
        <v>Mable</v>
      </c>
      <c r="S4806" s="6" t="str">
        <f t="shared" ref="S4806:S4869" si="1204">TRIM(C4806)</f>
        <v>Geiger</v>
      </c>
      <c r="T4806" s="6" t="str">
        <f t="shared" ref="T4806:T4869" si="1205">TRIM(D4806)</f>
        <v>Mrs</v>
      </c>
      <c r="U4806" s="6" t="str">
        <f t="shared" ref="U4806:U4869" si="1206">IF(ISNUMBER(SEARCH("f",TRIM(E4806))),"F","M")</f>
        <v>F</v>
      </c>
      <c r="V4806" s="6" t="str">
        <f t="shared" ref="V4806:V4869" si="1207">TRIM(F4806)</f>
        <v>60</v>
      </c>
      <c r="W4806" s="6" t="str">
        <f t="shared" ref="W4806:W4869" si="1208">SUBSTITUTE(SUBSTITUTE(SUBSTITUTE(PROPER(TRIM(G4806)),"(?)","")," (No",""),"'S","'s")</f>
        <v>Wilds Buildings</v>
      </c>
      <c r="X4806" s="6" t="str">
        <f t="shared" ref="X4806:X4869" si="1209">RIGHT(W4806,2)</f>
        <v>gs</v>
      </c>
      <c r="Y4806" s="6" t="str">
        <f t="shared" ref="Y4806:Y4869" si="1210">IF(OR(X4806="St",X4806="Av",X4806="Pl"),SUBSTITUTE(SUBSTITUTE(SUBSTITUTE(SUBSTITUTE(SUBSTITUTE(SUBSTITUTE(SUBSTITUTE(W4806,"Rd","Road"),"St","Street"),"Cls", "Close"),"Plc","Place"),"Bldgs","Buildings"),"Av","Avenue"),"Pl","Place"),SUBSTITUTE(SUBSTITUTE(SUBSTITUTE(SUBSTITUTE(SUBSTITUTE(W4806,"Rd","Road"),"Cls", "Close"),"Plc","Place"),"Bldgs","Buildings"),"Crt","Court"))</f>
        <v>Wilds Buildings</v>
      </c>
      <c r="Z4806" s="6" t="str">
        <f t="shared" ref="Z4806:Z4869" si="1211">TRIM(H4806)</f>
        <v>Dorking</v>
      </c>
      <c r="AA4806" s="6" t="str">
        <f t="shared" ref="AA4806:AA4869" si="1212">TRIM(I4806)</f>
        <v>RM</v>
      </c>
      <c r="AB4806" s="7" t="str">
        <f t="shared" ref="AB4806:AB4869" si="1213">TRIM(J4806)</f>
        <v>44207</v>
      </c>
      <c r="AC4806" s="6" t="str">
        <f t="shared" ref="AC4806:AC4869" si="1214">TRIM(K4806)</f>
        <v>19</v>
      </c>
      <c r="AD4806" s="6" t="str">
        <f t="shared" ref="AD4806:AD4869" si="1215">TRIM(L4806)</f>
        <v>C4</v>
      </c>
      <c r="AE4806" s="8" t="str">
        <f t="shared" ref="AE4806:AE4869" si="1216">TRIM(M4806)</f>
        <v/>
      </c>
    </row>
    <row r="4807" spans="1:31" x14ac:dyDescent="0.25">
      <c r="A4807" s="9">
        <v>4942</v>
      </c>
      <c r="B4807" s="10" t="s">
        <v>4146</v>
      </c>
      <c r="C4807" s="10" t="s">
        <v>3291</v>
      </c>
      <c r="D4807" s="10" t="s">
        <v>15</v>
      </c>
      <c r="E4807" s="10" t="s">
        <v>16</v>
      </c>
      <c r="F4807" s="10">
        <v>30</v>
      </c>
      <c r="G4807" s="10" t="s">
        <v>10147</v>
      </c>
      <c r="H4807" s="10" t="s">
        <v>1114</v>
      </c>
      <c r="I4807" s="10" t="s">
        <v>238</v>
      </c>
      <c r="J4807" s="11">
        <v>43488</v>
      </c>
      <c r="K4807" s="10">
        <v>75</v>
      </c>
      <c r="L4807" s="10" t="s">
        <v>44</v>
      </c>
      <c r="M4807" s="12"/>
      <c r="O4807">
        <f t="shared" si="1201"/>
        <v>0</v>
      </c>
      <c r="Q4807" s="9" t="str">
        <f t="shared" si="1202"/>
        <v>4942</v>
      </c>
      <c r="R4807" s="10" t="str">
        <f t="shared" si="1203"/>
        <v>Georgeanna</v>
      </c>
      <c r="S4807" s="10" t="str">
        <f t="shared" si="1204"/>
        <v>Benoit</v>
      </c>
      <c r="T4807" s="10" t="str">
        <f t="shared" si="1205"/>
        <v>Mrs</v>
      </c>
      <c r="U4807" s="10" t="str">
        <f t="shared" si="1206"/>
        <v>F</v>
      </c>
      <c r="V4807" s="10" t="str">
        <f t="shared" si="1207"/>
        <v>30</v>
      </c>
      <c r="W4807" s="10" t="str">
        <f t="shared" si="1208"/>
        <v>Wilfrid Street</v>
      </c>
      <c r="X4807" s="10" t="str">
        <f t="shared" si="1209"/>
        <v>et</v>
      </c>
      <c r="Y4807" s="10" t="str">
        <f t="shared" si="1210"/>
        <v>Wilfrid Street</v>
      </c>
      <c r="Z4807" s="10" t="str">
        <f t="shared" si="1211"/>
        <v>Chepstow</v>
      </c>
      <c r="AA4807" s="10" t="str">
        <f t="shared" si="1212"/>
        <v>CR</v>
      </c>
      <c r="AB4807" s="11" t="str">
        <f t="shared" si="1213"/>
        <v>43488</v>
      </c>
      <c r="AC4807" s="10" t="str">
        <f t="shared" si="1214"/>
        <v>75</v>
      </c>
      <c r="AD4807" s="10" t="str">
        <f t="shared" si="1215"/>
        <v>D</v>
      </c>
      <c r="AE4807" s="12" t="str">
        <f t="shared" si="1216"/>
        <v/>
      </c>
    </row>
    <row r="4808" spans="1:31" x14ac:dyDescent="0.25">
      <c r="A4808" s="5">
        <v>4943</v>
      </c>
      <c r="B4808" s="6" t="s">
        <v>10148</v>
      </c>
      <c r="C4808" s="6" t="s">
        <v>105</v>
      </c>
      <c r="D4808" s="6" t="s">
        <v>49</v>
      </c>
      <c r="E4808" s="6" t="s">
        <v>16</v>
      </c>
      <c r="F4808" s="6">
        <v>60</v>
      </c>
      <c r="G4808" s="6" t="s">
        <v>10149</v>
      </c>
      <c r="H4808" s="6" t="s">
        <v>726</v>
      </c>
      <c r="I4808" s="6" t="s">
        <v>185</v>
      </c>
      <c r="J4808" s="7">
        <v>44255</v>
      </c>
      <c r="K4808" s="6">
        <v>58</v>
      </c>
      <c r="L4808" s="6" t="s">
        <v>99</v>
      </c>
      <c r="M4808" s="8"/>
      <c r="O4808">
        <f t="shared" si="1201"/>
        <v>0</v>
      </c>
      <c r="Q4808" s="5" t="str">
        <f t="shared" si="1202"/>
        <v>4943</v>
      </c>
      <c r="R4808" s="6" t="str">
        <f t="shared" si="1203"/>
        <v>Luanna</v>
      </c>
      <c r="S4808" s="6" t="str">
        <f t="shared" si="1204"/>
        <v>Eaton</v>
      </c>
      <c r="T4808" s="6" t="str">
        <f t="shared" si="1205"/>
        <v>Miss</v>
      </c>
      <c r="U4808" s="6" t="str">
        <f t="shared" si="1206"/>
        <v>F</v>
      </c>
      <c r="V4808" s="6" t="str">
        <f t="shared" si="1207"/>
        <v>60</v>
      </c>
      <c r="W4808" s="6" t="str">
        <f t="shared" si="1208"/>
        <v>Willcott Road</v>
      </c>
      <c r="X4808" s="6" t="str">
        <f t="shared" si="1209"/>
        <v>ad</v>
      </c>
      <c r="Y4808" s="6" t="str">
        <f t="shared" si="1210"/>
        <v>Willcott Road</v>
      </c>
      <c r="Z4808" s="6" t="str">
        <f t="shared" si="1211"/>
        <v>Eye</v>
      </c>
      <c r="AA4808" s="6" t="str">
        <f t="shared" si="1212"/>
        <v>HX</v>
      </c>
      <c r="AB4808" s="7" t="str">
        <f t="shared" si="1213"/>
        <v>44255</v>
      </c>
      <c r="AC4808" s="6" t="str">
        <f t="shared" si="1214"/>
        <v>58</v>
      </c>
      <c r="AD4808" s="6" t="str">
        <f t="shared" si="1215"/>
        <v>E</v>
      </c>
      <c r="AE4808" s="8" t="str">
        <f t="shared" si="1216"/>
        <v/>
      </c>
    </row>
    <row r="4809" spans="1:31" x14ac:dyDescent="0.25">
      <c r="A4809" s="9">
        <v>4944</v>
      </c>
      <c r="B4809" s="10" t="s">
        <v>2290</v>
      </c>
      <c r="C4809" s="10" t="s">
        <v>10150</v>
      </c>
      <c r="D4809" s="10" t="s">
        <v>49</v>
      </c>
      <c r="E4809" s="10" t="s">
        <v>16</v>
      </c>
      <c r="F4809" s="10">
        <v>60</v>
      </c>
      <c r="G4809" s="10" t="s">
        <v>10151</v>
      </c>
      <c r="H4809" s="10" t="s">
        <v>2577</v>
      </c>
      <c r="I4809" s="10" t="s">
        <v>122</v>
      </c>
      <c r="J4809" s="11">
        <v>44463</v>
      </c>
      <c r="K4809" s="10">
        <v>87</v>
      </c>
      <c r="L4809" s="10" t="s">
        <v>20</v>
      </c>
      <c r="M4809" s="12"/>
      <c r="O4809">
        <f t="shared" si="1201"/>
        <v>0</v>
      </c>
      <c r="Q4809" s="9" t="str">
        <f t="shared" si="1202"/>
        <v>4944</v>
      </c>
      <c r="R4809" s="10" t="str">
        <f t="shared" si="1203"/>
        <v>Willie</v>
      </c>
      <c r="S4809" s="10" t="str">
        <f t="shared" si="1204"/>
        <v>Fuentes</v>
      </c>
      <c r="T4809" s="10" t="str">
        <f t="shared" si="1205"/>
        <v>Miss</v>
      </c>
      <c r="U4809" s="10" t="str">
        <f t="shared" si="1206"/>
        <v>F</v>
      </c>
      <c r="V4809" s="10" t="str">
        <f t="shared" si="1207"/>
        <v>60</v>
      </c>
      <c r="W4809" s="10" t="str">
        <f t="shared" si="1208"/>
        <v>William Bonney</v>
      </c>
      <c r="X4809" s="10" t="str">
        <f t="shared" si="1209"/>
        <v>ey</v>
      </c>
      <c r="Y4809" s="10" t="str">
        <f t="shared" si="1210"/>
        <v>William Bonney</v>
      </c>
      <c r="Z4809" s="10" t="str">
        <f t="shared" si="1211"/>
        <v>Lochwinnoch</v>
      </c>
      <c r="AA4809" s="10" t="str">
        <f t="shared" si="1212"/>
        <v>WN</v>
      </c>
      <c r="AB4809" s="11" t="str">
        <f t="shared" si="1213"/>
        <v>44463</v>
      </c>
      <c r="AC4809" s="10" t="str">
        <f t="shared" si="1214"/>
        <v>87</v>
      </c>
      <c r="AD4809" s="10" t="str">
        <f t="shared" si="1215"/>
        <v>B</v>
      </c>
      <c r="AE4809" s="12" t="str">
        <f t="shared" si="1216"/>
        <v/>
      </c>
    </row>
    <row r="4810" spans="1:31" x14ac:dyDescent="0.25">
      <c r="A4810" s="5">
        <v>4945</v>
      </c>
      <c r="B4810" s="6" t="s">
        <v>3107</v>
      </c>
      <c r="C4810" s="6" t="s">
        <v>5065</v>
      </c>
      <c r="D4810" s="6" t="s">
        <v>28</v>
      </c>
      <c r="E4810" s="6" t="s">
        <v>29</v>
      </c>
      <c r="F4810" s="6">
        <v>90</v>
      </c>
      <c r="G4810" s="6" t="s">
        <v>10152</v>
      </c>
      <c r="H4810" s="6" t="s">
        <v>746</v>
      </c>
      <c r="I4810" s="6" t="s">
        <v>25</v>
      </c>
      <c r="J4810" s="7">
        <v>44258</v>
      </c>
      <c r="K4810" s="6">
        <v>18</v>
      </c>
      <c r="L4810" s="6" t="s">
        <v>99</v>
      </c>
      <c r="M4810" s="8"/>
      <c r="O4810">
        <f t="shared" ref="O4810:O4873" si="1217">COUNTBLANK(A4810:L4810)+COUNTIF(K4810,0)</f>
        <v>0</v>
      </c>
      <c r="Q4810" s="5" t="str">
        <f t="shared" si="1202"/>
        <v>4945</v>
      </c>
      <c r="R4810" s="6" t="str">
        <f t="shared" si="1203"/>
        <v>Edwardo</v>
      </c>
      <c r="S4810" s="6" t="str">
        <f t="shared" si="1204"/>
        <v>Fink</v>
      </c>
      <c r="T4810" s="6" t="str">
        <f t="shared" si="1205"/>
        <v>Mr</v>
      </c>
      <c r="U4810" s="6" t="str">
        <f t="shared" si="1206"/>
        <v>M</v>
      </c>
      <c r="V4810" s="6" t="str">
        <f t="shared" si="1207"/>
        <v>90</v>
      </c>
      <c r="W4810" s="6" t="str">
        <f t="shared" si="1208"/>
        <v>William Booth</v>
      </c>
      <c r="X4810" s="6" t="str">
        <f t="shared" si="1209"/>
        <v>th</v>
      </c>
      <c r="Y4810" s="6" t="str">
        <f t="shared" si="1210"/>
        <v>William Booth</v>
      </c>
      <c r="Z4810" s="6" t="str">
        <f t="shared" si="1211"/>
        <v>Ilkeston</v>
      </c>
      <c r="AA4810" s="6" t="str">
        <f t="shared" si="1212"/>
        <v>HG</v>
      </c>
      <c r="AB4810" s="7" t="str">
        <f t="shared" si="1213"/>
        <v>44258</v>
      </c>
      <c r="AC4810" s="6" t="str">
        <f t="shared" si="1214"/>
        <v>18</v>
      </c>
      <c r="AD4810" s="6" t="str">
        <f t="shared" si="1215"/>
        <v>E</v>
      </c>
      <c r="AE4810" s="8" t="str">
        <f t="shared" si="1216"/>
        <v/>
      </c>
    </row>
    <row r="4811" spans="1:31" x14ac:dyDescent="0.25">
      <c r="A4811" s="9">
        <v>4946</v>
      </c>
      <c r="B4811" s="10" t="s">
        <v>1841</v>
      </c>
      <c r="C4811" s="10" t="s">
        <v>3952</v>
      </c>
      <c r="D4811" s="10" t="s">
        <v>49</v>
      </c>
      <c r="E4811" s="10" t="s">
        <v>16</v>
      </c>
      <c r="F4811" s="10">
        <v>90</v>
      </c>
      <c r="G4811" s="10" t="s">
        <v>10153</v>
      </c>
      <c r="H4811" s="10" t="s">
        <v>2113</v>
      </c>
      <c r="I4811" s="10" t="s">
        <v>185</v>
      </c>
      <c r="J4811" s="11">
        <v>44256</v>
      </c>
      <c r="K4811" s="10">
        <v>104</v>
      </c>
      <c r="L4811" s="10" t="s">
        <v>39</v>
      </c>
      <c r="M4811" s="12"/>
      <c r="O4811">
        <f t="shared" si="1217"/>
        <v>0</v>
      </c>
      <c r="Q4811" s="9" t="str">
        <f t="shared" si="1202"/>
        <v>4946</v>
      </c>
      <c r="R4811" s="10" t="str">
        <f t="shared" si="1203"/>
        <v>Patricia</v>
      </c>
      <c r="S4811" s="10" t="str">
        <f t="shared" si="1204"/>
        <v>Tran</v>
      </c>
      <c r="T4811" s="10" t="str">
        <f t="shared" si="1205"/>
        <v>Miss</v>
      </c>
      <c r="U4811" s="10" t="str">
        <f t="shared" si="1206"/>
        <v>F</v>
      </c>
      <c r="V4811" s="10" t="str">
        <f t="shared" si="1207"/>
        <v>90</v>
      </c>
      <c r="W4811" s="10" t="str">
        <f t="shared" si="1208"/>
        <v>William Mews</v>
      </c>
      <c r="X4811" s="10" t="str">
        <f t="shared" si="1209"/>
        <v>ws</v>
      </c>
      <c r="Y4811" s="10" t="str">
        <f t="shared" si="1210"/>
        <v>William Mews</v>
      </c>
      <c r="Z4811" s="10" t="str">
        <f t="shared" si="1211"/>
        <v>Forres</v>
      </c>
      <c r="AA4811" s="10" t="str">
        <f t="shared" si="1212"/>
        <v>HX</v>
      </c>
      <c r="AB4811" s="11" t="str">
        <f t="shared" si="1213"/>
        <v>44256</v>
      </c>
      <c r="AC4811" s="10" t="str">
        <f t="shared" si="1214"/>
        <v>104</v>
      </c>
      <c r="AD4811" s="10" t="str">
        <f t="shared" si="1215"/>
        <v>C1</v>
      </c>
      <c r="AE4811" s="12" t="str">
        <f t="shared" si="1216"/>
        <v/>
      </c>
    </row>
    <row r="4812" spans="1:31" x14ac:dyDescent="0.25">
      <c r="A4812" s="5">
        <v>4947</v>
      </c>
      <c r="B4812" s="6" t="s">
        <v>2187</v>
      </c>
      <c r="C4812" s="6" t="s">
        <v>2439</v>
      </c>
      <c r="D4812" s="6" t="s">
        <v>28</v>
      </c>
      <c r="E4812" s="6" t="s">
        <v>29</v>
      </c>
      <c r="F4812" s="6">
        <v>60</v>
      </c>
      <c r="G4812" s="6" t="s">
        <v>10154</v>
      </c>
      <c r="H4812" s="6" t="s">
        <v>6660</v>
      </c>
      <c r="I4812" s="6" t="s">
        <v>32</v>
      </c>
      <c r="J4812" s="7">
        <v>44021</v>
      </c>
      <c r="K4812" s="6">
        <v>79</v>
      </c>
      <c r="L4812" s="6" t="s">
        <v>78</v>
      </c>
      <c r="M4812" s="8"/>
      <c r="O4812">
        <f t="shared" si="1217"/>
        <v>0</v>
      </c>
      <c r="Q4812" s="5" t="str">
        <f t="shared" si="1202"/>
        <v>4947</v>
      </c>
      <c r="R4812" s="6" t="str">
        <f t="shared" si="1203"/>
        <v>Elliott</v>
      </c>
      <c r="S4812" s="6" t="str">
        <f t="shared" si="1204"/>
        <v>Yeager</v>
      </c>
      <c r="T4812" s="6" t="str">
        <f t="shared" si="1205"/>
        <v>Mr</v>
      </c>
      <c r="U4812" s="6" t="str">
        <f t="shared" si="1206"/>
        <v>M</v>
      </c>
      <c r="V4812" s="6" t="str">
        <f t="shared" si="1207"/>
        <v>60</v>
      </c>
      <c r="W4812" s="6" t="str">
        <f t="shared" si="1208"/>
        <v>William Morley</v>
      </c>
      <c r="X4812" s="6" t="str">
        <f t="shared" si="1209"/>
        <v>ey</v>
      </c>
      <c r="Y4812" s="6" t="str">
        <f t="shared" si="1210"/>
        <v>William Morley</v>
      </c>
      <c r="Z4812" s="6" t="str">
        <f t="shared" si="1211"/>
        <v>Melton Mowbray</v>
      </c>
      <c r="AA4812" s="6" t="str">
        <f t="shared" si="1212"/>
        <v>WC</v>
      </c>
      <c r="AB4812" s="7" t="str">
        <f t="shared" si="1213"/>
        <v>44021</v>
      </c>
      <c r="AC4812" s="6" t="str">
        <f t="shared" si="1214"/>
        <v>79</v>
      </c>
      <c r="AD4812" s="6" t="str">
        <f t="shared" si="1215"/>
        <v>C2</v>
      </c>
      <c r="AE4812" s="8" t="str">
        <f t="shared" si="1216"/>
        <v/>
      </c>
    </row>
    <row r="4813" spans="1:31" x14ac:dyDescent="0.25">
      <c r="A4813" s="9">
        <v>4948</v>
      </c>
      <c r="B4813" s="10" t="s">
        <v>10155</v>
      </c>
      <c r="C4813" s="10" t="s">
        <v>345</v>
      </c>
      <c r="D4813" s="10" t="s">
        <v>15</v>
      </c>
      <c r="E4813" s="10" t="s">
        <v>16</v>
      </c>
      <c r="F4813" s="10">
        <v>30</v>
      </c>
      <c r="G4813" s="10" t="s">
        <v>10156</v>
      </c>
      <c r="H4813" s="10" t="s">
        <v>3147</v>
      </c>
      <c r="I4813" s="10" t="s">
        <v>32</v>
      </c>
      <c r="J4813" s="11">
        <v>44030</v>
      </c>
      <c r="K4813" s="10">
        <v>40</v>
      </c>
      <c r="L4813" s="10" t="s">
        <v>157</v>
      </c>
      <c r="M4813" s="12"/>
      <c r="O4813">
        <f t="shared" si="1217"/>
        <v>0</v>
      </c>
      <c r="Q4813" s="9" t="str">
        <f t="shared" si="1202"/>
        <v>4948</v>
      </c>
      <c r="R4813" s="10" t="str">
        <f t="shared" si="1203"/>
        <v>Velda</v>
      </c>
      <c r="S4813" s="10" t="str">
        <f t="shared" si="1204"/>
        <v>Hooks</v>
      </c>
      <c r="T4813" s="10" t="str">
        <f t="shared" si="1205"/>
        <v>Mrs</v>
      </c>
      <c r="U4813" s="10" t="str">
        <f t="shared" si="1206"/>
        <v>F</v>
      </c>
      <c r="V4813" s="10" t="str">
        <f t="shared" si="1207"/>
        <v>30</v>
      </c>
      <c r="W4813" s="10" t="str">
        <f t="shared" si="1208"/>
        <v>William Road</v>
      </c>
      <c r="X4813" s="10" t="str">
        <f t="shared" si="1209"/>
        <v>ad</v>
      </c>
      <c r="Y4813" s="10" t="str">
        <f t="shared" si="1210"/>
        <v>William Road</v>
      </c>
      <c r="Z4813" s="10" t="str">
        <f t="shared" si="1211"/>
        <v>Usk</v>
      </c>
      <c r="AA4813" s="10" t="str">
        <f t="shared" si="1212"/>
        <v>WC</v>
      </c>
      <c r="AB4813" s="11" t="str">
        <f t="shared" si="1213"/>
        <v>44030</v>
      </c>
      <c r="AC4813" s="10" t="str">
        <f t="shared" si="1214"/>
        <v>40</v>
      </c>
      <c r="AD4813" s="10" t="str">
        <f t="shared" si="1215"/>
        <v>C3</v>
      </c>
      <c r="AE4813" s="12" t="str">
        <f t="shared" si="1216"/>
        <v/>
      </c>
    </row>
    <row r="4814" spans="1:31" x14ac:dyDescent="0.25">
      <c r="A4814" s="5">
        <v>4949</v>
      </c>
      <c r="B4814" s="6" t="s">
        <v>8981</v>
      </c>
      <c r="C4814" s="6" t="s">
        <v>668</v>
      </c>
      <c r="D4814" s="6" t="s">
        <v>49</v>
      </c>
      <c r="E4814" s="6" t="s">
        <v>16</v>
      </c>
      <c r="F4814" s="6">
        <v>90</v>
      </c>
      <c r="G4814" s="6" t="s">
        <v>10157</v>
      </c>
      <c r="H4814" s="6" t="s">
        <v>3355</v>
      </c>
      <c r="I4814" s="6" t="s">
        <v>144</v>
      </c>
      <c r="J4814" s="7">
        <v>43925</v>
      </c>
      <c r="K4814" s="6">
        <v>52</v>
      </c>
      <c r="L4814" s="6" t="s">
        <v>39</v>
      </c>
      <c r="M4814" s="8"/>
      <c r="O4814">
        <f t="shared" si="1217"/>
        <v>0</v>
      </c>
      <c r="Q4814" s="5" t="str">
        <f t="shared" si="1202"/>
        <v>4949</v>
      </c>
      <c r="R4814" s="6" t="str">
        <f t="shared" si="1203"/>
        <v>Cassie</v>
      </c>
      <c r="S4814" s="6" t="str">
        <f t="shared" si="1204"/>
        <v>Barrett</v>
      </c>
      <c r="T4814" s="6" t="str">
        <f t="shared" si="1205"/>
        <v>Miss</v>
      </c>
      <c r="U4814" s="6" t="str">
        <f t="shared" si="1206"/>
        <v>F</v>
      </c>
      <c r="V4814" s="6" t="str">
        <f t="shared" si="1207"/>
        <v>90</v>
      </c>
      <c r="W4814" s="6" t="str">
        <f t="shared" si="1208"/>
        <v>Williams Alley</v>
      </c>
      <c r="X4814" s="6" t="str">
        <f t="shared" si="1209"/>
        <v>ey</v>
      </c>
      <c r="Y4814" s="6" t="str">
        <f t="shared" si="1210"/>
        <v>Williams Alley</v>
      </c>
      <c r="Z4814" s="6" t="str">
        <f t="shared" si="1211"/>
        <v>Hamilton</v>
      </c>
      <c r="AA4814" s="6" t="str">
        <f t="shared" si="1212"/>
        <v>UB</v>
      </c>
      <c r="AB4814" s="7" t="str">
        <f t="shared" si="1213"/>
        <v>43925</v>
      </c>
      <c r="AC4814" s="6" t="str">
        <f t="shared" si="1214"/>
        <v>52</v>
      </c>
      <c r="AD4814" s="6" t="str">
        <f t="shared" si="1215"/>
        <v>C1</v>
      </c>
      <c r="AE4814" s="8" t="str">
        <f t="shared" si="1216"/>
        <v/>
      </c>
    </row>
    <row r="4815" spans="1:31" x14ac:dyDescent="0.25">
      <c r="A4815" s="9">
        <v>4950</v>
      </c>
      <c r="B4815" s="10" t="s">
        <v>10158</v>
      </c>
      <c r="C4815" s="10" t="s">
        <v>10159</v>
      </c>
      <c r="D4815" s="10" t="s">
        <v>49</v>
      </c>
      <c r="E4815" s="10" t="s">
        <v>16</v>
      </c>
      <c r="F4815" s="10">
        <v>30</v>
      </c>
      <c r="G4815" s="10" t="s">
        <v>10160</v>
      </c>
      <c r="H4815" s="10" t="s">
        <v>2074</v>
      </c>
      <c r="I4815" s="10" t="s">
        <v>291</v>
      </c>
      <c r="J4815" s="11">
        <v>44378</v>
      </c>
      <c r="K4815" s="10">
        <v>98</v>
      </c>
      <c r="L4815" s="10" t="s">
        <v>44</v>
      </c>
      <c r="M4815" s="12"/>
      <c r="O4815">
        <f t="shared" si="1217"/>
        <v>0</v>
      </c>
      <c r="Q4815" s="9" t="str">
        <f t="shared" si="1202"/>
        <v>4950</v>
      </c>
      <c r="R4815" s="10" t="str">
        <f t="shared" si="1203"/>
        <v>Carolynn</v>
      </c>
      <c r="S4815" s="10" t="str">
        <f t="shared" si="1204"/>
        <v>Dillon</v>
      </c>
      <c r="T4815" s="10" t="str">
        <f t="shared" si="1205"/>
        <v>Miss</v>
      </c>
      <c r="U4815" s="10" t="str">
        <f t="shared" si="1206"/>
        <v>F</v>
      </c>
      <c r="V4815" s="10" t="str">
        <f t="shared" si="1207"/>
        <v>30</v>
      </c>
      <c r="W4815" s="10" t="str">
        <f t="shared" si="1208"/>
        <v>Williams Place</v>
      </c>
      <c r="X4815" s="10" t="str">
        <f t="shared" si="1209"/>
        <v>ce</v>
      </c>
      <c r="Y4815" s="10" t="str">
        <f t="shared" si="1210"/>
        <v>Williams Place</v>
      </c>
      <c r="Z4815" s="10" t="str">
        <f t="shared" si="1211"/>
        <v>Isle Of Skye</v>
      </c>
      <c r="AA4815" s="10" t="str">
        <f t="shared" si="1212"/>
        <v>HS</v>
      </c>
      <c r="AB4815" s="11" t="str">
        <f t="shared" si="1213"/>
        <v>44378</v>
      </c>
      <c r="AC4815" s="10" t="str">
        <f t="shared" si="1214"/>
        <v>98</v>
      </c>
      <c r="AD4815" s="10" t="str">
        <f t="shared" si="1215"/>
        <v>D</v>
      </c>
      <c r="AE4815" s="12" t="str">
        <f t="shared" si="1216"/>
        <v/>
      </c>
    </row>
    <row r="4816" spans="1:31" x14ac:dyDescent="0.25">
      <c r="A4816" s="5">
        <v>4951</v>
      </c>
      <c r="B4816" s="6" t="s">
        <v>459</v>
      </c>
      <c r="C4816" s="6" t="s">
        <v>7654</v>
      </c>
      <c r="D4816" s="6" t="s">
        <v>41</v>
      </c>
      <c r="E4816" s="6" t="s">
        <v>16</v>
      </c>
      <c r="F4816" s="6">
        <v>90</v>
      </c>
      <c r="G4816" s="6" t="s">
        <v>10161</v>
      </c>
      <c r="H4816" s="6" t="s">
        <v>2056</v>
      </c>
      <c r="I4816" s="6" t="s">
        <v>291</v>
      </c>
      <c r="J4816" s="7">
        <v>43912</v>
      </c>
      <c r="K4816" s="6">
        <v>75</v>
      </c>
      <c r="L4816" s="6" t="s">
        <v>157</v>
      </c>
      <c r="M4816" s="8"/>
      <c r="O4816">
        <f t="shared" si="1217"/>
        <v>0</v>
      </c>
      <c r="Q4816" s="5" t="str">
        <f t="shared" si="1202"/>
        <v>4951</v>
      </c>
      <c r="R4816" s="6" t="str">
        <f t="shared" si="1203"/>
        <v>Melani</v>
      </c>
      <c r="S4816" s="6" t="str">
        <f t="shared" si="1204"/>
        <v>Sloan</v>
      </c>
      <c r="T4816" s="6" t="str">
        <f t="shared" si="1205"/>
        <v>Ms</v>
      </c>
      <c r="U4816" s="6" t="str">
        <f t="shared" si="1206"/>
        <v>F</v>
      </c>
      <c r="V4816" s="6" t="str">
        <f t="shared" si="1207"/>
        <v>90</v>
      </c>
      <c r="W4816" s="6" t="str">
        <f t="shared" si="1208"/>
        <v>Willingdon Road</v>
      </c>
      <c r="X4816" s="6" t="str">
        <f t="shared" si="1209"/>
        <v>ad</v>
      </c>
      <c r="Y4816" s="6" t="str">
        <f t="shared" si="1210"/>
        <v>Willingdon Road</v>
      </c>
      <c r="Z4816" s="6" t="str">
        <f t="shared" si="1211"/>
        <v>Isle Of Coll</v>
      </c>
      <c r="AA4816" s="6" t="str">
        <f t="shared" si="1212"/>
        <v>HS</v>
      </c>
      <c r="AB4816" s="7" t="str">
        <f t="shared" si="1213"/>
        <v>43912</v>
      </c>
      <c r="AC4816" s="6" t="str">
        <f t="shared" si="1214"/>
        <v>75</v>
      </c>
      <c r="AD4816" s="6" t="str">
        <f t="shared" si="1215"/>
        <v>C3</v>
      </c>
      <c r="AE4816" s="8" t="str">
        <f t="shared" si="1216"/>
        <v/>
      </c>
    </row>
    <row r="4817" spans="1:31" x14ac:dyDescent="0.25">
      <c r="A4817" s="9">
        <v>4952</v>
      </c>
      <c r="B4817" s="10" t="s">
        <v>10162</v>
      </c>
      <c r="C4817" s="10" t="s">
        <v>2803</v>
      </c>
      <c r="D4817" s="10" t="s">
        <v>49</v>
      </c>
      <c r="E4817" s="10" t="s">
        <v>16</v>
      </c>
      <c r="F4817" s="10">
        <v>30</v>
      </c>
      <c r="G4817" s="10" t="s">
        <v>10163</v>
      </c>
      <c r="H4817" s="10" t="s">
        <v>3567</v>
      </c>
      <c r="I4817" s="10" t="s">
        <v>1569</v>
      </c>
      <c r="J4817" s="11">
        <v>43503</v>
      </c>
      <c r="K4817" s="10">
        <v>51</v>
      </c>
      <c r="L4817" s="10" t="s">
        <v>99</v>
      </c>
      <c r="M4817" s="12"/>
      <c r="O4817">
        <f t="shared" si="1217"/>
        <v>0</v>
      </c>
      <c r="Q4817" s="9" t="str">
        <f t="shared" si="1202"/>
        <v>4952</v>
      </c>
      <c r="R4817" s="10" t="str">
        <f t="shared" si="1203"/>
        <v>Susan</v>
      </c>
      <c r="S4817" s="10" t="str">
        <f t="shared" si="1204"/>
        <v>Donnelly</v>
      </c>
      <c r="T4817" s="10" t="str">
        <f t="shared" si="1205"/>
        <v>Miss</v>
      </c>
      <c r="U4817" s="10" t="str">
        <f t="shared" si="1206"/>
        <v>F</v>
      </c>
      <c r="V4817" s="10" t="str">
        <f t="shared" si="1207"/>
        <v>30</v>
      </c>
      <c r="W4817" s="10" t="str">
        <f t="shared" si="1208"/>
        <v>Willington Villas</v>
      </c>
      <c r="X4817" s="10" t="str">
        <f t="shared" si="1209"/>
        <v>as</v>
      </c>
      <c r="Y4817" s="10" t="str">
        <f t="shared" si="1210"/>
        <v>Willington Villas</v>
      </c>
      <c r="Z4817" s="10" t="str">
        <f t="shared" si="1211"/>
        <v>Great Missenden</v>
      </c>
      <c r="AA4817" s="10" t="str">
        <f t="shared" si="1212"/>
        <v>NG</v>
      </c>
      <c r="AB4817" s="11" t="str">
        <f t="shared" si="1213"/>
        <v>43503</v>
      </c>
      <c r="AC4817" s="10" t="str">
        <f t="shared" si="1214"/>
        <v>51</v>
      </c>
      <c r="AD4817" s="10" t="str">
        <f t="shared" si="1215"/>
        <v>E</v>
      </c>
      <c r="AE4817" s="12" t="str">
        <f t="shared" si="1216"/>
        <v/>
      </c>
    </row>
    <row r="4818" spans="1:31" x14ac:dyDescent="0.25">
      <c r="A4818" s="5">
        <v>4953</v>
      </c>
      <c r="B4818" s="6" t="s">
        <v>7791</v>
      </c>
      <c r="C4818" s="6" t="s">
        <v>4619</v>
      </c>
      <c r="D4818" s="6" t="s">
        <v>15</v>
      </c>
      <c r="E4818" s="6" t="s">
        <v>16</v>
      </c>
      <c r="F4818" s="6">
        <v>60</v>
      </c>
      <c r="G4818" s="6" t="s">
        <v>10164</v>
      </c>
      <c r="H4818" s="6" t="s">
        <v>3712</v>
      </c>
      <c r="I4818" s="6" t="s">
        <v>1073</v>
      </c>
      <c r="J4818" s="7">
        <v>44379</v>
      </c>
      <c r="K4818" s="6">
        <v>40</v>
      </c>
      <c r="L4818" s="6" t="s">
        <v>20</v>
      </c>
      <c r="M4818" s="8"/>
      <c r="O4818">
        <f t="shared" si="1217"/>
        <v>0</v>
      </c>
      <c r="Q4818" s="5" t="str">
        <f t="shared" si="1202"/>
        <v>4953</v>
      </c>
      <c r="R4818" s="6" t="str">
        <f t="shared" si="1203"/>
        <v>Cinderella</v>
      </c>
      <c r="S4818" s="6" t="str">
        <f t="shared" si="1204"/>
        <v>Madison</v>
      </c>
      <c r="T4818" s="6" t="str">
        <f t="shared" si="1205"/>
        <v>Mrs</v>
      </c>
      <c r="U4818" s="6" t="str">
        <f t="shared" si="1206"/>
        <v>F</v>
      </c>
      <c r="V4818" s="6" t="str">
        <f t="shared" si="1207"/>
        <v>60</v>
      </c>
      <c r="W4818" s="6" t="str">
        <f t="shared" si="1208"/>
        <v>Willman Green</v>
      </c>
      <c r="X4818" s="6" t="str">
        <f t="shared" si="1209"/>
        <v>en</v>
      </c>
      <c r="Y4818" s="6" t="str">
        <f t="shared" si="1210"/>
        <v>Willman Green</v>
      </c>
      <c r="Z4818" s="6" t="str">
        <f t="shared" si="1211"/>
        <v>Ayrshire</v>
      </c>
      <c r="AA4818" s="6" t="str">
        <f t="shared" si="1212"/>
        <v>ME</v>
      </c>
      <c r="AB4818" s="7" t="str">
        <f t="shared" si="1213"/>
        <v>44379</v>
      </c>
      <c r="AC4818" s="6" t="str">
        <f t="shared" si="1214"/>
        <v>40</v>
      </c>
      <c r="AD4818" s="6" t="str">
        <f t="shared" si="1215"/>
        <v>B</v>
      </c>
      <c r="AE4818" s="8" t="str">
        <f t="shared" si="1216"/>
        <v/>
      </c>
    </row>
    <row r="4819" spans="1:31" x14ac:dyDescent="0.25">
      <c r="A4819" s="9">
        <v>4954</v>
      </c>
      <c r="B4819" s="10" t="s">
        <v>1869</v>
      </c>
      <c r="C4819" s="10" t="s">
        <v>9657</v>
      </c>
      <c r="D4819" s="10" t="s">
        <v>28</v>
      </c>
      <c r="E4819" s="10" t="s">
        <v>29</v>
      </c>
      <c r="F4819" s="10">
        <v>30</v>
      </c>
      <c r="G4819" s="10" t="s">
        <v>10165</v>
      </c>
      <c r="H4819" s="10" t="s">
        <v>9234</v>
      </c>
      <c r="I4819" s="10" t="s">
        <v>176</v>
      </c>
      <c r="J4819" s="11">
        <v>43837</v>
      </c>
      <c r="K4819" s="10">
        <v>63</v>
      </c>
      <c r="L4819" s="10" t="s">
        <v>99</v>
      </c>
      <c r="M4819" s="12"/>
      <c r="O4819">
        <f t="shared" si="1217"/>
        <v>0</v>
      </c>
      <c r="Q4819" s="9" t="str">
        <f t="shared" si="1202"/>
        <v>4954</v>
      </c>
      <c r="R4819" s="10" t="str">
        <f t="shared" si="1203"/>
        <v>Carey</v>
      </c>
      <c r="S4819" s="10" t="str">
        <f t="shared" si="1204"/>
        <v>Cummins</v>
      </c>
      <c r="T4819" s="10" t="str">
        <f t="shared" si="1205"/>
        <v>Mr</v>
      </c>
      <c r="U4819" s="10" t="str">
        <f t="shared" si="1206"/>
        <v>M</v>
      </c>
      <c r="V4819" s="10" t="str">
        <f t="shared" si="1207"/>
        <v>30</v>
      </c>
      <c r="W4819" s="10" t="str">
        <f t="shared" si="1208"/>
        <v>Willow Court</v>
      </c>
      <c r="X4819" s="10" t="str">
        <f t="shared" si="1209"/>
        <v>rt</v>
      </c>
      <c r="Y4819" s="10" t="str">
        <f t="shared" si="1210"/>
        <v>Willow Court</v>
      </c>
      <c r="Z4819" s="10" t="str">
        <f t="shared" si="1211"/>
        <v>Cranleigh</v>
      </c>
      <c r="AA4819" s="10" t="str">
        <f t="shared" si="1212"/>
        <v>CW</v>
      </c>
      <c r="AB4819" s="11" t="str">
        <f t="shared" si="1213"/>
        <v>43837</v>
      </c>
      <c r="AC4819" s="10" t="str">
        <f t="shared" si="1214"/>
        <v>63</v>
      </c>
      <c r="AD4819" s="10" t="str">
        <f t="shared" si="1215"/>
        <v>E</v>
      </c>
      <c r="AE4819" s="12" t="str">
        <f t="shared" si="1216"/>
        <v/>
      </c>
    </row>
    <row r="4820" spans="1:31" x14ac:dyDescent="0.25">
      <c r="A4820" s="5">
        <v>4955</v>
      </c>
      <c r="B4820" s="6" t="s">
        <v>10166</v>
      </c>
      <c r="C4820" s="6" t="s">
        <v>1405</v>
      </c>
      <c r="D4820" s="6" t="s">
        <v>41</v>
      </c>
      <c r="E4820" s="6" t="s">
        <v>16</v>
      </c>
      <c r="F4820" s="6">
        <v>90</v>
      </c>
      <c r="G4820" s="6" t="s">
        <v>10167</v>
      </c>
      <c r="H4820" s="6" t="s">
        <v>347</v>
      </c>
      <c r="I4820" s="6" t="s">
        <v>25</v>
      </c>
      <c r="J4820" s="7">
        <v>43581</v>
      </c>
      <c r="K4820" s="6">
        <v>4</v>
      </c>
      <c r="L4820" s="6" t="s">
        <v>33</v>
      </c>
      <c r="M4820" s="8"/>
      <c r="O4820">
        <f t="shared" si="1217"/>
        <v>0</v>
      </c>
      <c r="Q4820" s="5" t="str">
        <f t="shared" si="1202"/>
        <v>4955</v>
      </c>
      <c r="R4820" s="6" t="str">
        <f t="shared" si="1203"/>
        <v>Winnie</v>
      </c>
      <c r="S4820" s="6" t="str">
        <f t="shared" si="1204"/>
        <v>Tobin</v>
      </c>
      <c r="T4820" s="6" t="str">
        <f t="shared" si="1205"/>
        <v>Ms</v>
      </c>
      <c r="U4820" s="6" t="str">
        <f t="shared" si="1206"/>
        <v>F</v>
      </c>
      <c r="V4820" s="6" t="str">
        <f t="shared" si="1207"/>
        <v>90</v>
      </c>
      <c r="W4820" s="6" t="str">
        <f t="shared" si="1208"/>
        <v>Willow Farm</v>
      </c>
      <c r="X4820" s="6" t="str">
        <f t="shared" si="1209"/>
        <v>rm</v>
      </c>
      <c r="Y4820" s="6" t="str">
        <f t="shared" si="1210"/>
        <v>Willow Farm</v>
      </c>
      <c r="Z4820" s="6" t="str">
        <f t="shared" si="1211"/>
        <v>Haywards Heath</v>
      </c>
      <c r="AA4820" s="6" t="str">
        <f t="shared" si="1212"/>
        <v>HG</v>
      </c>
      <c r="AB4820" s="7" t="str">
        <f t="shared" si="1213"/>
        <v>43581</v>
      </c>
      <c r="AC4820" s="6" t="str">
        <f t="shared" si="1214"/>
        <v>4</v>
      </c>
      <c r="AD4820" s="6" t="str">
        <f t="shared" si="1215"/>
        <v>A3</v>
      </c>
      <c r="AE4820" s="8" t="str">
        <f t="shared" si="1216"/>
        <v/>
      </c>
    </row>
    <row r="4821" spans="1:31" x14ac:dyDescent="0.25">
      <c r="A4821" s="9">
        <v>4956</v>
      </c>
      <c r="B4821" s="10" t="s">
        <v>10168</v>
      </c>
      <c r="C4821" s="10" t="s">
        <v>812</v>
      </c>
      <c r="D4821" s="10" t="s">
        <v>28</v>
      </c>
      <c r="E4821" s="10" t="s">
        <v>29</v>
      </c>
      <c r="F4821" s="10">
        <v>60</v>
      </c>
      <c r="G4821" s="10" t="s">
        <v>10169</v>
      </c>
      <c r="H4821" s="10" t="s">
        <v>6290</v>
      </c>
      <c r="I4821" s="10" t="s">
        <v>171</v>
      </c>
      <c r="J4821" s="11">
        <v>43580</v>
      </c>
      <c r="K4821" s="10">
        <v>36</v>
      </c>
      <c r="L4821" s="10" t="s">
        <v>68</v>
      </c>
      <c r="M4821" s="12"/>
      <c r="O4821">
        <f t="shared" si="1217"/>
        <v>0</v>
      </c>
      <c r="Q4821" s="9" t="str">
        <f t="shared" si="1202"/>
        <v>4956</v>
      </c>
      <c r="R4821" s="10" t="str">
        <f t="shared" si="1203"/>
        <v>Laurence</v>
      </c>
      <c r="S4821" s="10" t="str">
        <f t="shared" si="1204"/>
        <v>Shook</v>
      </c>
      <c r="T4821" s="10" t="str">
        <f t="shared" si="1205"/>
        <v>Mr</v>
      </c>
      <c r="U4821" s="10" t="str">
        <f t="shared" si="1206"/>
        <v>M</v>
      </c>
      <c r="V4821" s="10" t="str">
        <f t="shared" si="1207"/>
        <v>60</v>
      </c>
      <c r="W4821" s="10" t="str">
        <f t="shared" si="1208"/>
        <v>Willow Terrace</v>
      </c>
      <c r="X4821" s="10" t="str">
        <f t="shared" si="1209"/>
        <v>ce</v>
      </c>
      <c r="Y4821" s="10" t="str">
        <f t="shared" si="1210"/>
        <v>Willow Terrace</v>
      </c>
      <c r="Z4821" s="10" t="str">
        <f t="shared" si="1211"/>
        <v>Clydebank</v>
      </c>
      <c r="AA4821" s="10" t="str">
        <f t="shared" si="1212"/>
        <v>PR</v>
      </c>
      <c r="AB4821" s="11" t="str">
        <f t="shared" si="1213"/>
        <v>43580</v>
      </c>
      <c r="AC4821" s="10" t="str">
        <f t="shared" si="1214"/>
        <v>36</v>
      </c>
      <c r="AD4821" s="10" t="str">
        <f t="shared" si="1215"/>
        <v>A2</v>
      </c>
      <c r="AE4821" s="12" t="str">
        <f t="shared" si="1216"/>
        <v/>
      </c>
    </row>
    <row r="4822" spans="1:31" x14ac:dyDescent="0.25">
      <c r="A4822" s="5">
        <v>4957</v>
      </c>
      <c r="B4822" s="6" t="s">
        <v>8739</v>
      </c>
      <c r="C4822" s="6" t="s">
        <v>791</v>
      </c>
      <c r="D4822" s="6" t="s">
        <v>49</v>
      </c>
      <c r="E4822" s="6" t="s">
        <v>16</v>
      </c>
      <c r="F4822" s="6">
        <v>90</v>
      </c>
      <c r="G4822" s="6" t="s">
        <v>10170</v>
      </c>
      <c r="H4822" s="6" t="s">
        <v>2301</v>
      </c>
      <c r="I4822" s="6" t="s">
        <v>32</v>
      </c>
      <c r="J4822" s="7">
        <v>43558</v>
      </c>
      <c r="K4822" s="6">
        <v>80</v>
      </c>
      <c r="L4822" s="6" t="s">
        <v>20</v>
      </c>
      <c r="M4822" s="8"/>
      <c r="O4822">
        <f t="shared" si="1217"/>
        <v>0</v>
      </c>
      <c r="Q4822" s="5" t="str">
        <f t="shared" si="1202"/>
        <v>4957</v>
      </c>
      <c r="R4822" s="6" t="str">
        <f t="shared" si="1203"/>
        <v>Flor</v>
      </c>
      <c r="S4822" s="6" t="str">
        <f t="shared" si="1204"/>
        <v>Farley</v>
      </c>
      <c r="T4822" s="6" t="str">
        <f t="shared" si="1205"/>
        <v>Miss</v>
      </c>
      <c r="U4822" s="6" t="str">
        <f t="shared" si="1206"/>
        <v>F</v>
      </c>
      <c r="V4822" s="6" t="str">
        <f t="shared" si="1207"/>
        <v>90</v>
      </c>
      <c r="W4822" s="6" t="str">
        <f t="shared" si="1208"/>
        <v>Willow View</v>
      </c>
      <c r="X4822" s="6" t="str">
        <f t="shared" si="1209"/>
        <v>ew</v>
      </c>
      <c r="Y4822" s="6" t="str">
        <f t="shared" si="1210"/>
        <v>Willow View</v>
      </c>
      <c r="Z4822" s="6" t="str">
        <f t="shared" si="1211"/>
        <v>Tarbert</v>
      </c>
      <c r="AA4822" s="6" t="str">
        <f t="shared" si="1212"/>
        <v>WC</v>
      </c>
      <c r="AB4822" s="7" t="str">
        <f t="shared" si="1213"/>
        <v>43558</v>
      </c>
      <c r="AC4822" s="6" t="str">
        <f t="shared" si="1214"/>
        <v>80</v>
      </c>
      <c r="AD4822" s="6" t="str">
        <f t="shared" si="1215"/>
        <v>B</v>
      </c>
      <c r="AE4822" s="8" t="str">
        <f t="shared" si="1216"/>
        <v/>
      </c>
    </row>
    <row r="4823" spans="1:31" x14ac:dyDescent="0.25">
      <c r="A4823" s="9">
        <v>4958</v>
      </c>
      <c r="B4823" s="10" t="s">
        <v>10171</v>
      </c>
      <c r="C4823" s="10" t="s">
        <v>1647</v>
      </c>
      <c r="D4823" s="10" t="s">
        <v>49</v>
      </c>
      <c r="E4823" s="10" t="s">
        <v>16</v>
      </c>
      <c r="F4823" s="10">
        <v>90</v>
      </c>
      <c r="G4823" s="10" t="s">
        <v>10172</v>
      </c>
      <c r="H4823" s="10" t="s">
        <v>1163</v>
      </c>
      <c r="I4823" s="10" t="s">
        <v>32</v>
      </c>
      <c r="J4823" s="11">
        <v>43523</v>
      </c>
      <c r="K4823" s="10">
        <v>61</v>
      </c>
      <c r="L4823" s="10" t="s">
        <v>62</v>
      </c>
      <c r="M4823" s="12"/>
      <c r="O4823">
        <f t="shared" si="1217"/>
        <v>0</v>
      </c>
      <c r="Q4823" s="9" t="str">
        <f t="shared" si="1202"/>
        <v>4958</v>
      </c>
      <c r="R4823" s="10" t="str">
        <f t="shared" si="1203"/>
        <v>Caterina</v>
      </c>
      <c r="S4823" s="10" t="str">
        <f t="shared" si="1204"/>
        <v>Tatum</v>
      </c>
      <c r="T4823" s="10" t="str">
        <f t="shared" si="1205"/>
        <v>Miss</v>
      </c>
      <c r="U4823" s="10" t="str">
        <f t="shared" si="1206"/>
        <v>F</v>
      </c>
      <c r="V4823" s="10" t="str">
        <f t="shared" si="1207"/>
        <v>90</v>
      </c>
      <c r="W4823" s="10" t="str">
        <f t="shared" si="1208"/>
        <v>Willow Walk</v>
      </c>
      <c r="X4823" s="10" t="str">
        <f t="shared" si="1209"/>
        <v>lk</v>
      </c>
      <c r="Y4823" s="10" t="str">
        <f t="shared" si="1210"/>
        <v>Willow Walk</v>
      </c>
      <c r="Z4823" s="10" t="str">
        <f t="shared" si="1211"/>
        <v>Newport</v>
      </c>
      <c r="AA4823" s="10" t="str">
        <f t="shared" si="1212"/>
        <v>WC</v>
      </c>
      <c r="AB4823" s="11" t="str">
        <f t="shared" si="1213"/>
        <v>43523</v>
      </c>
      <c r="AC4823" s="10" t="str">
        <f t="shared" si="1214"/>
        <v>61</v>
      </c>
      <c r="AD4823" s="10" t="str">
        <f t="shared" si="1215"/>
        <v>C4</v>
      </c>
      <c r="AE4823" s="12" t="str">
        <f t="shared" si="1216"/>
        <v/>
      </c>
    </row>
    <row r="4824" spans="1:31" x14ac:dyDescent="0.25">
      <c r="A4824" s="5">
        <v>4959</v>
      </c>
      <c r="B4824" s="6" t="s">
        <v>10173</v>
      </c>
      <c r="C4824" s="6" t="s">
        <v>3241</v>
      </c>
      <c r="D4824" s="6" t="s">
        <v>28</v>
      </c>
      <c r="E4824" s="6" t="s">
        <v>29</v>
      </c>
      <c r="F4824" s="6">
        <v>60</v>
      </c>
      <c r="G4824" s="6" t="s">
        <v>10174</v>
      </c>
      <c r="H4824" s="6" t="s">
        <v>5151</v>
      </c>
      <c r="I4824" s="6" t="s">
        <v>291</v>
      </c>
      <c r="J4824" s="7">
        <v>43638</v>
      </c>
      <c r="K4824" s="6">
        <v>6</v>
      </c>
      <c r="L4824" s="6" t="s">
        <v>68</v>
      </c>
      <c r="M4824" s="8"/>
      <c r="O4824">
        <f t="shared" si="1217"/>
        <v>0</v>
      </c>
      <c r="Q4824" s="5" t="str">
        <f t="shared" si="1202"/>
        <v>4959</v>
      </c>
      <c r="R4824" s="6" t="str">
        <f t="shared" si="1203"/>
        <v>Rogelio</v>
      </c>
      <c r="S4824" s="6" t="str">
        <f t="shared" si="1204"/>
        <v>Perez</v>
      </c>
      <c r="T4824" s="6" t="str">
        <f t="shared" si="1205"/>
        <v>Mr</v>
      </c>
      <c r="U4824" s="6" t="str">
        <f t="shared" si="1206"/>
        <v>M</v>
      </c>
      <c r="V4824" s="6" t="str">
        <f t="shared" si="1207"/>
        <v>60</v>
      </c>
      <c r="W4824" s="6" t="str">
        <f t="shared" si="1208"/>
        <v>Willow Wood</v>
      </c>
      <c r="X4824" s="6" t="str">
        <f t="shared" si="1209"/>
        <v>od</v>
      </c>
      <c r="Y4824" s="6" t="str">
        <f t="shared" si="1210"/>
        <v>Willow Wood</v>
      </c>
      <c r="Z4824" s="6" t="str">
        <f t="shared" si="1211"/>
        <v>Isle Of Mull</v>
      </c>
      <c r="AA4824" s="6" t="str">
        <f t="shared" si="1212"/>
        <v>HS</v>
      </c>
      <c r="AB4824" s="7" t="str">
        <f t="shared" si="1213"/>
        <v>43638</v>
      </c>
      <c r="AC4824" s="6" t="str">
        <f t="shared" si="1214"/>
        <v>6</v>
      </c>
      <c r="AD4824" s="6" t="str">
        <f t="shared" si="1215"/>
        <v>A2</v>
      </c>
      <c r="AE4824" s="8" t="str">
        <f t="shared" si="1216"/>
        <v/>
      </c>
    </row>
    <row r="4825" spans="1:31" x14ac:dyDescent="0.25">
      <c r="A4825" s="5">
        <v>4961</v>
      </c>
      <c r="B4825" s="6" t="s">
        <v>5675</v>
      </c>
      <c r="C4825" s="6" t="s">
        <v>7369</v>
      </c>
      <c r="D4825" s="6" t="s">
        <v>28</v>
      </c>
      <c r="E4825" s="6" t="s">
        <v>29</v>
      </c>
      <c r="F4825" s="6">
        <v>90</v>
      </c>
      <c r="G4825" s="6" t="s">
        <v>10175</v>
      </c>
      <c r="H4825" s="6" t="s">
        <v>5846</v>
      </c>
      <c r="I4825" s="6" t="s">
        <v>32</v>
      </c>
      <c r="J4825" s="7">
        <v>44143</v>
      </c>
      <c r="K4825" s="6">
        <v>17</v>
      </c>
      <c r="L4825" s="6" t="s">
        <v>44</v>
      </c>
      <c r="M4825" s="8"/>
      <c r="O4825">
        <f t="shared" si="1217"/>
        <v>0</v>
      </c>
      <c r="Q4825" s="5" t="str">
        <f t="shared" si="1202"/>
        <v>4961</v>
      </c>
      <c r="R4825" s="6" t="str">
        <f t="shared" si="1203"/>
        <v>Kareem</v>
      </c>
      <c r="S4825" s="6" t="str">
        <f t="shared" si="1204"/>
        <v>Sands</v>
      </c>
      <c r="T4825" s="6" t="str">
        <f t="shared" si="1205"/>
        <v>Mr</v>
      </c>
      <c r="U4825" s="6" t="str">
        <f t="shared" si="1206"/>
        <v>M</v>
      </c>
      <c r="V4825" s="6" t="str">
        <f t="shared" si="1207"/>
        <v>90</v>
      </c>
      <c r="W4825" s="6" t="str">
        <f t="shared" si="1208"/>
        <v>Willson Place</v>
      </c>
      <c r="X4825" s="6" t="str">
        <f t="shared" si="1209"/>
        <v>ce</v>
      </c>
      <c r="Y4825" s="6" t="str">
        <f t="shared" si="1210"/>
        <v>Willson Place</v>
      </c>
      <c r="Z4825" s="6" t="str">
        <f t="shared" si="1211"/>
        <v>Roy Bridge</v>
      </c>
      <c r="AA4825" s="6" t="str">
        <f t="shared" si="1212"/>
        <v>WC</v>
      </c>
      <c r="AB4825" s="7" t="str">
        <f t="shared" si="1213"/>
        <v>44143</v>
      </c>
      <c r="AC4825" s="6" t="str">
        <f t="shared" si="1214"/>
        <v>17</v>
      </c>
      <c r="AD4825" s="6" t="str">
        <f t="shared" si="1215"/>
        <v>D</v>
      </c>
      <c r="AE4825" s="8" t="str">
        <f t="shared" si="1216"/>
        <v/>
      </c>
    </row>
    <row r="4826" spans="1:31" x14ac:dyDescent="0.25">
      <c r="A4826" s="9">
        <v>4962</v>
      </c>
      <c r="B4826" s="10" t="s">
        <v>5552</v>
      </c>
      <c r="C4826" s="10" t="s">
        <v>6749</v>
      </c>
      <c r="D4826" s="10" t="s">
        <v>15</v>
      </c>
      <c r="E4826" s="10" t="s">
        <v>16</v>
      </c>
      <c r="F4826" s="10">
        <v>90</v>
      </c>
      <c r="G4826" s="10" t="s">
        <v>10176</v>
      </c>
      <c r="H4826" s="10" t="s">
        <v>1594</v>
      </c>
      <c r="I4826" s="10" t="s">
        <v>32</v>
      </c>
      <c r="J4826" s="11">
        <v>44376</v>
      </c>
      <c r="K4826" s="10">
        <v>43</v>
      </c>
      <c r="L4826" s="10" t="s">
        <v>68</v>
      </c>
      <c r="M4826" s="12"/>
      <c r="O4826">
        <f t="shared" si="1217"/>
        <v>0</v>
      </c>
      <c r="Q4826" s="9" t="str">
        <f t="shared" si="1202"/>
        <v>4962</v>
      </c>
      <c r="R4826" s="10" t="str">
        <f t="shared" si="1203"/>
        <v>Pearl</v>
      </c>
      <c r="S4826" s="10" t="str">
        <f t="shared" si="1204"/>
        <v>England</v>
      </c>
      <c r="T4826" s="10" t="str">
        <f t="shared" si="1205"/>
        <v>Mrs</v>
      </c>
      <c r="U4826" s="10" t="str">
        <f t="shared" si="1206"/>
        <v>F</v>
      </c>
      <c r="V4826" s="10" t="str">
        <f t="shared" si="1207"/>
        <v>90</v>
      </c>
      <c r="W4826" s="10" t="str">
        <f t="shared" si="1208"/>
        <v>Wilmer Lea</v>
      </c>
      <c r="X4826" s="10" t="str">
        <f t="shared" si="1209"/>
        <v>ea</v>
      </c>
      <c r="Y4826" s="10" t="str">
        <f t="shared" si="1210"/>
        <v>Wilmer Lea</v>
      </c>
      <c r="Z4826" s="10" t="str">
        <f t="shared" si="1211"/>
        <v>Romford</v>
      </c>
      <c r="AA4826" s="10" t="str">
        <f t="shared" si="1212"/>
        <v>WC</v>
      </c>
      <c r="AB4826" s="11" t="str">
        <f t="shared" si="1213"/>
        <v>44376</v>
      </c>
      <c r="AC4826" s="10" t="str">
        <f t="shared" si="1214"/>
        <v>43</v>
      </c>
      <c r="AD4826" s="10" t="str">
        <f t="shared" si="1215"/>
        <v>A2</v>
      </c>
      <c r="AE4826" s="12" t="str">
        <f t="shared" si="1216"/>
        <v/>
      </c>
    </row>
    <row r="4827" spans="1:31" x14ac:dyDescent="0.25">
      <c r="A4827" s="5">
        <v>4963</v>
      </c>
      <c r="B4827" s="6" t="s">
        <v>10177</v>
      </c>
      <c r="C4827" s="6" t="s">
        <v>345</v>
      </c>
      <c r="D4827" s="6" t="s">
        <v>90</v>
      </c>
      <c r="E4827" s="6" t="s">
        <v>16</v>
      </c>
      <c r="F4827" s="6">
        <v>60</v>
      </c>
      <c r="G4827" s="6" t="s">
        <v>10178</v>
      </c>
      <c r="H4827" s="6" t="s">
        <v>5691</v>
      </c>
      <c r="I4827" s="6" t="s">
        <v>25</v>
      </c>
      <c r="J4827" s="7">
        <v>43767</v>
      </c>
      <c r="K4827" s="6">
        <v>61</v>
      </c>
      <c r="L4827" s="6" t="s">
        <v>157</v>
      </c>
      <c r="M4827" s="8"/>
      <c r="O4827">
        <f t="shared" si="1217"/>
        <v>0</v>
      </c>
      <c r="Q4827" s="5" t="str">
        <f t="shared" si="1202"/>
        <v>4963</v>
      </c>
      <c r="R4827" s="6" t="str">
        <f t="shared" si="1203"/>
        <v>Ariana</v>
      </c>
      <c r="S4827" s="6" t="str">
        <f t="shared" si="1204"/>
        <v>Hooks</v>
      </c>
      <c r="T4827" s="6" t="str">
        <f t="shared" si="1205"/>
        <v>Dr</v>
      </c>
      <c r="U4827" s="6" t="str">
        <f t="shared" si="1206"/>
        <v>F</v>
      </c>
      <c r="V4827" s="6" t="str">
        <f t="shared" si="1207"/>
        <v>60</v>
      </c>
      <c r="W4827" s="6" t="str">
        <f t="shared" si="1208"/>
        <v>Wilmer Place</v>
      </c>
      <c r="X4827" s="6" t="str">
        <f t="shared" si="1209"/>
        <v>ce</v>
      </c>
      <c r="Y4827" s="6" t="str">
        <f t="shared" si="1210"/>
        <v>Wilmer Place</v>
      </c>
      <c r="Z4827" s="6" t="str">
        <f t="shared" si="1211"/>
        <v>Holmrook</v>
      </c>
      <c r="AA4827" s="6" t="str">
        <f t="shared" si="1212"/>
        <v>HG</v>
      </c>
      <c r="AB4827" s="7" t="str">
        <f t="shared" si="1213"/>
        <v>43767</v>
      </c>
      <c r="AC4827" s="6" t="str">
        <f t="shared" si="1214"/>
        <v>61</v>
      </c>
      <c r="AD4827" s="6" t="str">
        <f t="shared" si="1215"/>
        <v>C3</v>
      </c>
      <c r="AE4827" s="8" t="str">
        <f t="shared" si="1216"/>
        <v/>
      </c>
    </row>
    <row r="4828" spans="1:31" x14ac:dyDescent="0.25">
      <c r="A4828" s="9">
        <v>4964</v>
      </c>
      <c r="B4828" s="10" t="s">
        <v>4493</v>
      </c>
      <c r="C4828" s="10" t="s">
        <v>84</v>
      </c>
      <c r="D4828" s="10" t="s">
        <v>28</v>
      </c>
      <c r="E4828" s="10" t="s">
        <v>29</v>
      </c>
      <c r="F4828" s="10">
        <v>90</v>
      </c>
      <c r="G4828" s="10" t="s">
        <v>10179</v>
      </c>
      <c r="H4828" s="10" t="s">
        <v>4989</v>
      </c>
      <c r="I4828" s="10" t="s">
        <v>87</v>
      </c>
      <c r="J4828" s="11">
        <v>44297</v>
      </c>
      <c r="K4828" s="10">
        <v>104</v>
      </c>
      <c r="L4828" s="10" t="s">
        <v>44</v>
      </c>
      <c r="M4828" s="12"/>
      <c r="O4828">
        <f t="shared" si="1217"/>
        <v>0</v>
      </c>
      <c r="Q4828" s="9" t="str">
        <f t="shared" si="1202"/>
        <v>4964</v>
      </c>
      <c r="R4828" s="10" t="str">
        <f t="shared" si="1203"/>
        <v>Elvis</v>
      </c>
      <c r="S4828" s="10" t="str">
        <f t="shared" si="1204"/>
        <v>Bell</v>
      </c>
      <c r="T4828" s="10" t="str">
        <f t="shared" si="1205"/>
        <v>Mr</v>
      </c>
      <c r="U4828" s="10" t="str">
        <f t="shared" si="1206"/>
        <v>M</v>
      </c>
      <c r="V4828" s="10" t="str">
        <f t="shared" si="1207"/>
        <v>90</v>
      </c>
      <c r="W4828" s="10" t="str">
        <f t="shared" si="1208"/>
        <v>Wilmot House</v>
      </c>
      <c r="X4828" s="10" t="str">
        <f t="shared" si="1209"/>
        <v>se</v>
      </c>
      <c r="Y4828" s="10" t="str">
        <f t="shared" si="1210"/>
        <v>Wilmot House</v>
      </c>
      <c r="Z4828" s="10" t="str">
        <f t="shared" si="1211"/>
        <v>Boat Of Garten</v>
      </c>
      <c r="AA4828" s="10" t="str">
        <f t="shared" si="1212"/>
        <v>FY</v>
      </c>
      <c r="AB4828" s="11" t="str">
        <f t="shared" si="1213"/>
        <v>44297</v>
      </c>
      <c r="AC4828" s="10" t="str">
        <f t="shared" si="1214"/>
        <v>104</v>
      </c>
      <c r="AD4828" s="10" t="str">
        <f t="shared" si="1215"/>
        <v>D</v>
      </c>
      <c r="AE4828" s="12" t="str">
        <f t="shared" si="1216"/>
        <v/>
      </c>
    </row>
    <row r="4829" spans="1:31" x14ac:dyDescent="0.25">
      <c r="A4829" s="5">
        <v>4965</v>
      </c>
      <c r="B4829" s="6" t="s">
        <v>7311</v>
      </c>
      <c r="C4829" s="6" t="s">
        <v>6818</v>
      </c>
      <c r="D4829" s="6" t="s">
        <v>28</v>
      </c>
      <c r="E4829" s="6" t="s">
        <v>29</v>
      </c>
      <c r="F4829" s="6">
        <v>30</v>
      </c>
      <c r="G4829" s="6" t="s">
        <v>10180</v>
      </c>
      <c r="H4829" s="6" t="s">
        <v>8973</v>
      </c>
      <c r="I4829" s="6" t="s">
        <v>185</v>
      </c>
      <c r="J4829" s="7">
        <v>44281</v>
      </c>
      <c r="K4829" s="6">
        <v>91</v>
      </c>
      <c r="L4829" s="6" t="s">
        <v>52</v>
      </c>
      <c r="M4829" s="8"/>
      <c r="O4829">
        <f t="shared" si="1217"/>
        <v>0</v>
      </c>
      <c r="Q4829" s="5" t="str">
        <f t="shared" si="1202"/>
        <v>4965</v>
      </c>
      <c r="R4829" s="6" t="str">
        <f t="shared" si="1203"/>
        <v>Antonia</v>
      </c>
      <c r="S4829" s="6" t="str">
        <f t="shared" si="1204"/>
        <v>May</v>
      </c>
      <c r="T4829" s="6" t="str">
        <f t="shared" si="1205"/>
        <v>Mr</v>
      </c>
      <c r="U4829" s="6" t="str">
        <f t="shared" si="1206"/>
        <v>M</v>
      </c>
      <c r="V4829" s="6" t="str">
        <f t="shared" si="1207"/>
        <v>30</v>
      </c>
      <c r="W4829" s="6" t="str">
        <f t="shared" si="1208"/>
        <v>Wilmot Street</v>
      </c>
      <c r="X4829" s="6" t="str">
        <f t="shared" si="1209"/>
        <v>et</v>
      </c>
      <c r="Y4829" s="6" t="str">
        <f t="shared" si="1210"/>
        <v>Wilmot Street</v>
      </c>
      <c r="Z4829" s="6" t="str">
        <f t="shared" si="1211"/>
        <v>Etchingham</v>
      </c>
      <c r="AA4829" s="6" t="str">
        <f t="shared" si="1212"/>
        <v>HX</v>
      </c>
      <c r="AB4829" s="7" t="str">
        <f t="shared" si="1213"/>
        <v>44281</v>
      </c>
      <c r="AC4829" s="6" t="str">
        <f t="shared" si="1214"/>
        <v>91</v>
      </c>
      <c r="AD4829" s="6" t="str">
        <f t="shared" si="1215"/>
        <v>A1</v>
      </c>
      <c r="AE4829" s="8" t="str">
        <f t="shared" si="1216"/>
        <v/>
      </c>
    </row>
    <row r="4830" spans="1:31" x14ac:dyDescent="0.25">
      <c r="A4830" s="9">
        <v>4966</v>
      </c>
      <c r="B4830" s="10" t="s">
        <v>1053</v>
      </c>
      <c r="C4830" s="10" t="s">
        <v>1302</v>
      </c>
      <c r="D4830" s="10" t="s">
        <v>28</v>
      </c>
      <c r="E4830" s="10" t="s">
        <v>29</v>
      </c>
      <c r="F4830" s="10">
        <v>90</v>
      </c>
      <c r="G4830" s="10" t="s">
        <v>10181</v>
      </c>
      <c r="H4830" s="10" t="s">
        <v>1098</v>
      </c>
      <c r="I4830" s="10" t="s">
        <v>25</v>
      </c>
      <c r="J4830" s="11">
        <v>44547</v>
      </c>
      <c r="K4830" s="10">
        <v>69</v>
      </c>
      <c r="L4830" s="10" t="s">
        <v>39</v>
      </c>
      <c r="M4830" s="12"/>
      <c r="O4830">
        <f t="shared" si="1217"/>
        <v>0</v>
      </c>
      <c r="Q4830" s="9" t="str">
        <f t="shared" si="1202"/>
        <v>4966</v>
      </c>
      <c r="R4830" s="10" t="str">
        <f t="shared" si="1203"/>
        <v>Benjamin</v>
      </c>
      <c r="S4830" s="10" t="str">
        <f t="shared" si="1204"/>
        <v>Rubin</v>
      </c>
      <c r="T4830" s="10" t="str">
        <f t="shared" si="1205"/>
        <v>Mr</v>
      </c>
      <c r="U4830" s="10" t="str">
        <f t="shared" si="1206"/>
        <v>M</v>
      </c>
      <c r="V4830" s="10" t="str">
        <f t="shared" si="1207"/>
        <v>90</v>
      </c>
      <c r="W4830" s="10" t="str">
        <f t="shared" si="1208"/>
        <v>Wilmott's Buildings</v>
      </c>
      <c r="X4830" s="10" t="str">
        <f t="shared" si="1209"/>
        <v>gs</v>
      </c>
      <c r="Y4830" s="10" t="str">
        <f t="shared" si="1210"/>
        <v>Wilmott's Buildings</v>
      </c>
      <c r="Z4830" s="10" t="str">
        <f t="shared" si="1211"/>
        <v>Heathfield</v>
      </c>
      <c r="AA4830" s="10" t="str">
        <f t="shared" si="1212"/>
        <v>HG</v>
      </c>
      <c r="AB4830" s="11" t="str">
        <f t="shared" si="1213"/>
        <v>44547</v>
      </c>
      <c r="AC4830" s="10" t="str">
        <f t="shared" si="1214"/>
        <v>69</v>
      </c>
      <c r="AD4830" s="10" t="str">
        <f t="shared" si="1215"/>
        <v>C1</v>
      </c>
      <c r="AE4830" s="12" t="str">
        <f t="shared" si="1216"/>
        <v/>
      </c>
    </row>
    <row r="4831" spans="1:31" x14ac:dyDescent="0.25">
      <c r="A4831" s="5">
        <v>4967</v>
      </c>
      <c r="B4831" s="6" t="s">
        <v>10182</v>
      </c>
      <c r="C4831" s="6" t="s">
        <v>2495</v>
      </c>
      <c r="D4831" s="6" t="s">
        <v>49</v>
      </c>
      <c r="E4831" s="6" t="s">
        <v>16</v>
      </c>
      <c r="F4831" s="6">
        <v>60</v>
      </c>
      <c r="G4831" s="6" t="s">
        <v>10181</v>
      </c>
      <c r="H4831" s="6" t="s">
        <v>919</v>
      </c>
      <c r="I4831" s="6" t="s">
        <v>32</v>
      </c>
      <c r="J4831" s="7">
        <v>43560</v>
      </c>
      <c r="K4831" s="6">
        <v>54</v>
      </c>
      <c r="L4831" s="6" t="s">
        <v>62</v>
      </c>
      <c r="M4831" s="8"/>
      <c r="O4831">
        <f t="shared" si="1217"/>
        <v>0</v>
      </c>
      <c r="Q4831" s="5" t="str">
        <f t="shared" si="1202"/>
        <v>4967</v>
      </c>
      <c r="R4831" s="6" t="str">
        <f t="shared" si="1203"/>
        <v>Samantha</v>
      </c>
      <c r="S4831" s="6" t="str">
        <f t="shared" si="1204"/>
        <v>Bond</v>
      </c>
      <c r="T4831" s="6" t="str">
        <f t="shared" si="1205"/>
        <v>Miss</v>
      </c>
      <c r="U4831" s="6" t="str">
        <f t="shared" si="1206"/>
        <v>F</v>
      </c>
      <c r="V4831" s="6" t="str">
        <f t="shared" si="1207"/>
        <v>60</v>
      </c>
      <c r="W4831" s="6" t="str">
        <f t="shared" si="1208"/>
        <v>Wilmott's Buildings</v>
      </c>
      <c r="X4831" s="6" t="str">
        <f t="shared" si="1209"/>
        <v>gs</v>
      </c>
      <c r="Y4831" s="6" t="str">
        <f t="shared" si="1210"/>
        <v>Wilmott's Buildings</v>
      </c>
      <c r="Z4831" s="6" t="str">
        <f t="shared" si="1211"/>
        <v>Rye</v>
      </c>
      <c r="AA4831" s="6" t="str">
        <f t="shared" si="1212"/>
        <v>WC</v>
      </c>
      <c r="AB4831" s="7" t="str">
        <f t="shared" si="1213"/>
        <v>43560</v>
      </c>
      <c r="AC4831" s="6" t="str">
        <f t="shared" si="1214"/>
        <v>54</v>
      </c>
      <c r="AD4831" s="6" t="str">
        <f t="shared" si="1215"/>
        <v>C4</v>
      </c>
      <c r="AE4831" s="8" t="str">
        <f t="shared" si="1216"/>
        <v/>
      </c>
    </row>
    <row r="4832" spans="1:31" x14ac:dyDescent="0.25">
      <c r="A4832" s="9">
        <v>4968</v>
      </c>
      <c r="B4832" s="10" t="s">
        <v>10183</v>
      </c>
      <c r="C4832" s="10" t="s">
        <v>2970</v>
      </c>
      <c r="D4832" s="10" t="s">
        <v>49</v>
      </c>
      <c r="E4832" s="10" t="s">
        <v>16</v>
      </c>
      <c r="F4832" s="10">
        <v>60</v>
      </c>
      <c r="G4832" s="10" t="s">
        <v>10184</v>
      </c>
      <c r="H4832" s="10" t="s">
        <v>1470</v>
      </c>
      <c r="I4832" s="10" t="s">
        <v>1471</v>
      </c>
      <c r="J4832" s="11">
        <v>43701</v>
      </c>
      <c r="K4832" s="10">
        <v>58</v>
      </c>
      <c r="L4832" s="10" t="s">
        <v>52</v>
      </c>
      <c r="M4832" s="12"/>
      <c r="O4832">
        <f t="shared" si="1217"/>
        <v>0</v>
      </c>
      <c r="Q4832" s="9" t="str">
        <f t="shared" si="1202"/>
        <v>4968</v>
      </c>
      <c r="R4832" s="10" t="str">
        <f t="shared" si="1203"/>
        <v>Synthia</v>
      </c>
      <c r="S4832" s="10" t="str">
        <f t="shared" si="1204"/>
        <v>Burton</v>
      </c>
      <c r="T4832" s="10" t="str">
        <f t="shared" si="1205"/>
        <v>Miss</v>
      </c>
      <c r="U4832" s="10" t="str">
        <f t="shared" si="1206"/>
        <v>F</v>
      </c>
      <c r="V4832" s="10" t="str">
        <f t="shared" si="1207"/>
        <v>60</v>
      </c>
      <c r="W4832" s="10" t="str">
        <f t="shared" si="1208"/>
        <v>Wilmount Street</v>
      </c>
      <c r="X4832" s="10" t="str">
        <f t="shared" si="1209"/>
        <v>et</v>
      </c>
      <c r="Y4832" s="10" t="str">
        <f t="shared" si="1210"/>
        <v>Wilmount Street</v>
      </c>
      <c r="Z4832" s="10" t="str">
        <f t="shared" si="1211"/>
        <v>Acharacle</v>
      </c>
      <c r="AA4832" s="10" t="str">
        <f t="shared" si="1212"/>
        <v>BB</v>
      </c>
      <c r="AB4832" s="11" t="str">
        <f t="shared" si="1213"/>
        <v>43701</v>
      </c>
      <c r="AC4832" s="10" t="str">
        <f t="shared" si="1214"/>
        <v>58</v>
      </c>
      <c r="AD4832" s="10" t="str">
        <f t="shared" si="1215"/>
        <v>A1</v>
      </c>
      <c r="AE4832" s="12" t="str">
        <f t="shared" si="1216"/>
        <v/>
      </c>
    </row>
    <row r="4833" spans="1:31" x14ac:dyDescent="0.25">
      <c r="A4833" s="5">
        <v>4969</v>
      </c>
      <c r="B4833" s="6" t="s">
        <v>7389</v>
      </c>
      <c r="C4833" s="6" t="s">
        <v>3255</v>
      </c>
      <c r="D4833" s="6" t="s">
        <v>28</v>
      </c>
      <c r="E4833" s="6" t="s">
        <v>29</v>
      </c>
      <c r="F4833" s="6">
        <v>30</v>
      </c>
      <c r="G4833" s="6" t="s">
        <v>10185</v>
      </c>
      <c r="H4833" s="6" t="s">
        <v>4316</v>
      </c>
      <c r="I4833" s="6" t="s">
        <v>185</v>
      </c>
      <c r="J4833" s="7">
        <v>43592</v>
      </c>
      <c r="K4833" s="6">
        <v>2</v>
      </c>
      <c r="L4833" s="6" t="s">
        <v>33</v>
      </c>
      <c r="M4833" s="8"/>
      <c r="O4833">
        <f t="shared" si="1217"/>
        <v>0</v>
      </c>
      <c r="Q4833" s="5" t="str">
        <f t="shared" si="1202"/>
        <v>4969</v>
      </c>
      <c r="R4833" s="6" t="str">
        <f t="shared" si="1203"/>
        <v>Alvin</v>
      </c>
      <c r="S4833" s="6" t="str">
        <f t="shared" si="1204"/>
        <v>Cantu</v>
      </c>
      <c r="T4833" s="6" t="str">
        <f t="shared" si="1205"/>
        <v>Mr</v>
      </c>
      <c r="U4833" s="6" t="str">
        <f t="shared" si="1206"/>
        <v>M</v>
      </c>
      <c r="V4833" s="6" t="str">
        <f t="shared" si="1207"/>
        <v>30</v>
      </c>
      <c r="W4833" s="6" t="str">
        <f t="shared" si="1208"/>
        <v>Wilson Place</v>
      </c>
      <c r="X4833" s="6" t="str">
        <f t="shared" si="1209"/>
        <v>ce</v>
      </c>
      <c r="Y4833" s="6" t="str">
        <f t="shared" si="1210"/>
        <v>Wilson Place</v>
      </c>
      <c r="Z4833" s="6" t="str">
        <f t="shared" si="1211"/>
        <v>Frizington</v>
      </c>
      <c r="AA4833" s="6" t="str">
        <f t="shared" si="1212"/>
        <v>HX</v>
      </c>
      <c r="AB4833" s="7" t="str">
        <f t="shared" si="1213"/>
        <v>43592</v>
      </c>
      <c r="AC4833" s="6" t="str">
        <f t="shared" si="1214"/>
        <v>2</v>
      </c>
      <c r="AD4833" s="6" t="str">
        <f t="shared" si="1215"/>
        <v>A3</v>
      </c>
      <c r="AE4833" s="8" t="str">
        <f t="shared" si="1216"/>
        <v/>
      </c>
    </row>
    <row r="4834" spans="1:31" x14ac:dyDescent="0.25">
      <c r="A4834" s="9">
        <v>4970</v>
      </c>
      <c r="B4834" s="10" t="s">
        <v>2856</v>
      </c>
      <c r="C4834" s="10" t="s">
        <v>1574</v>
      </c>
      <c r="D4834" s="10" t="s">
        <v>28</v>
      </c>
      <c r="E4834" s="10" t="s">
        <v>3553</v>
      </c>
      <c r="F4834" s="10">
        <v>90</v>
      </c>
      <c r="G4834" s="10" t="s">
        <v>10186</v>
      </c>
      <c r="H4834" s="10" t="s">
        <v>72</v>
      </c>
      <c r="I4834" s="10" t="s">
        <v>32</v>
      </c>
      <c r="J4834" s="11">
        <v>43975</v>
      </c>
      <c r="K4834" s="10">
        <v>13</v>
      </c>
      <c r="L4834" s="10" t="s">
        <v>52</v>
      </c>
      <c r="M4834" s="12"/>
      <c r="O4834">
        <f t="shared" si="1217"/>
        <v>0</v>
      </c>
      <c r="Q4834" s="9" t="str">
        <f t="shared" si="1202"/>
        <v>4970</v>
      </c>
      <c r="R4834" s="10" t="str">
        <f t="shared" si="1203"/>
        <v>Nelson</v>
      </c>
      <c r="S4834" s="10" t="str">
        <f t="shared" si="1204"/>
        <v>Jacob</v>
      </c>
      <c r="T4834" s="10" t="str">
        <f t="shared" si="1205"/>
        <v>Mr</v>
      </c>
      <c r="U4834" s="10" t="str">
        <f t="shared" si="1206"/>
        <v>M</v>
      </c>
      <c r="V4834" s="10" t="str">
        <f t="shared" si="1207"/>
        <v>90</v>
      </c>
      <c r="W4834" s="10" t="str">
        <f t="shared" si="1208"/>
        <v>Wilson Terrace</v>
      </c>
      <c r="X4834" s="10" t="str">
        <f t="shared" si="1209"/>
        <v>ce</v>
      </c>
      <c r="Y4834" s="10" t="str">
        <f t="shared" si="1210"/>
        <v>Wilson Terrace</v>
      </c>
      <c r="Z4834" s="10" t="str">
        <f t="shared" si="1211"/>
        <v>Peterhead</v>
      </c>
      <c r="AA4834" s="10" t="str">
        <f t="shared" si="1212"/>
        <v>WC</v>
      </c>
      <c r="AB4834" s="11" t="str">
        <f t="shared" si="1213"/>
        <v>43975</v>
      </c>
      <c r="AC4834" s="10" t="str">
        <f t="shared" si="1214"/>
        <v>13</v>
      </c>
      <c r="AD4834" s="10" t="str">
        <f t="shared" si="1215"/>
        <v>A1</v>
      </c>
      <c r="AE4834" s="12" t="str">
        <f t="shared" si="1216"/>
        <v/>
      </c>
    </row>
    <row r="4835" spans="1:31" x14ac:dyDescent="0.25">
      <c r="A4835" s="5">
        <v>4971</v>
      </c>
      <c r="B4835" s="6" t="s">
        <v>10187</v>
      </c>
      <c r="C4835" s="6" t="s">
        <v>1845</v>
      </c>
      <c r="D4835" s="6" t="s">
        <v>15</v>
      </c>
      <c r="E4835" s="6" t="s">
        <v>16</v>
      </c>
      <c r="F4835" s="6">
        <v>60</v>
      </c>
      <c r="G4835" s="6" t="s">
        <v>10188</v>
      </c>
      <c r="H4835" s="6" t="s">
        <v>8123</v>
      </c>
      <c r="I4835" s="6" t="s">
        <v>32</v>
      </c>
      <c r="J4835" s="7">
        <v>44245</v>
      </c>
      <c r="K4835" s="6">
        <v>10</v>
      </c>
      <c r="L4835" s="6" t="s">
        <v>99</v>
      </c>
      <c r="M4835" s="8"/>
      <c r="O4835">
        <f t="shared" si="1217"/>
        <v>0</v>
      </c>
      <c r="Q4835" s="5" t="str">
        <f t="shared" si="1202"/>
        <v>4971</v>
      </c>
      <c r="R4835" s="6" t="str">
        <f t="shared" si="1203"/>
        <v>Lauretta</v>
      </c>
      <c r="S4835" s="6" t="str">
        <f t="shared" si="1204"/>
        <v>Fischer</v>
      </c>
      <c r="T4835" s="6" t="str">
        <f t="shared" si="1205"/>
        <v>Mrs</v>
      </c>
      <c r="U4835" s="6" t="str">
        <f t="shared" si="1206"/>
        <v>F</v>
      </c>
      <c r="V4835" s="6" t="str">
        <f t="shared" si="1207"/>
        <v>60</v>
      </c>
      <c r="W4835" s="6" t="str">
        <f t="shared" si="1208"/>
        <v>Wilton Crescent</v>
      </c>
      <c r="X4835" s="6" t="str">
        <f t="shared" si="1209"/>
        <v>nt</v>
      </c>
      <c r="Y4835" s="6" t="str">
        <f t="shared" si="1210"/>
        <v>Wilton Crescent</v>
      </c>
      <c r="Z4835" s="6" t="str">
        <f t="shared" si="1211"/>
        <v>Omagh</v>
      </c>
      <c r="AA4835" s="6" t="str">
        <f t="shared" si="1212"/>
        <v>WC</v>
      </c>
      <c r="AB4835" s="7" t="str">
        <f t="shared" si="1213"/>
        <v>44245</v>
      </c>
      <c r="AC4835" s="6" t="str">
        <f t="shared" si="1214"/>
        <v>10</v>
      </c>
      <c r="AD4835" s="6" t="str">
        <f t="shared" si="1215"/>
        <v>E</v>
      </c>
      <c r="AE4835" s="8" t="str">
        <f t="shared" si="1216"/>
        <v/>
      </c>
    </row>
    <row r="4836" spans="1:31" x14ac:dyDescent="0.25">
      <c r="A4836" s="9">
        <v>4972</v>
      </c>
      <c r="B4836" s="10" t="s">
        <v>5361</v>
      </c>
      <c r="C4836" s="10" t="s">
        <v>9542</v>
      </c>
      <c r="D4836" s="10" t="s">
        <v>49</v>
      </c>
      <c r="E4836" s="10" t="s">
        <v>16</v>
      </c>
      <c r="F4836" s="10">
        <v>90</v>
      </c>
      <c r="G4836" s="10" t="s">
        <v>10189</v>
      </c>
      <c r="H4836" s="10" t="s">
        <v>1969</v>
      </c>
      <c r="I4836" s="10" t="s">
        <v>122</v>
      </c>
      <c r="J4836" s="11">
        <v>44414</v>
      </c>
      <c r="K4836" s="10">
        <v>29</v>
      </c>
      <c r="L4836" s="10" t="s">
        <v>62</v>
      </c>
      <c r="M4836" s="12"/>
      <c r="O4836">
        <f t="shared" si="1217"/>
        <v>0</v>
      </c>
      <c r="Q4836" s="9" t="str">
        <f t="shared" si="1202"/>
        <v>4972</v>
      </c>
      <c r="R4836" s="10" t="str">
        <f t="shared" si="1203"/>
        <v>Jamey</v>
      </c>
      <c r="S4836" s="10" t="str">
        <f t="shared" si="1204"/>
        <v>Ragland</v>
      </c>
      <c r="T4836" s="10" t="str">
        <f t="shared" si="1205"/>
        <v>Miss</v>
      </c>
      <c r="U4836" s="10" t="str">
        <f t="shared" si="1206"/>
        <v>F</v>
      </c>
      <c r="V4836" s="10" t="str">
        <f t="shared" si="1207"/>
        <v>90</v>
      </c>
      <c r="W4836" s="10" t="str">
        <f t="shared" si="1208"/>
        <v>Wilton Row</v>
      </c>
      <c r="X4836" s="10" t="str">
        <f t="shared" si="1209"/>
        <v>ow</v>
      </c>
      <c r="Y4836" s="10" t="str">
        <f t="shared" si="1210"/>
        <v>Wilton Row</v>
      </c>
      <c r="Z4836" s="10" t="str">
        <f t="shared" si="1211"/>
        <v>Lingfield</v>
      </c>
      <c r="AA4836" s="10" t="str">
        <f t="shared" si="1212"/>
        <v>WN</v>
      </c>
      <c r="AB4836" s="11" t="str">
        <f t="shared" si="1213"/>
        <v>44414</v>
      </c>
      <c r="AC4836" s="10" t="str">
        <f t="shared" si="1214"/>
        <v>29</v>
      </c>
      <c r="AD4836" s="10" t="str">
        <f t="shared" si="1215"/>
        <v>C4</v>
      </c>
      <c r="AE4836" s="12" t="str">
        <f t="shared" si="1216"/>
        <v/>
      </c>
    </row>
    <row r="4837" spans="1:31" x14ac:dyDescent="0.25">
      <c r="A4837" s="5">
        <v>4973</v>
      </c>
      <c r="B4837" s="6" t="s">
        <v>679</v>
      </c>
      <c r="C4837" s="6" t="s">
        <v>5019</v>
      </c>
      <c r="D4837" s="6" t="s">
        <v>28</v>
      </c>
      <c r="E4837" s="6" t="s">
        <v>29</v>
      </c>
      <c r="F4837" s="6">
        <v>90</v>
      </c>
      <c r="G4837" s="6" t="s">
        <v>10190</v>
      </c>
      <c r="H4837" s="6" t="s">
        <v>1888</v>
      </c>
      <c r="I4837" s="6" t="s">
        <v>291</v>
      </c>
      <c r="J4837" s="7">
        <v>44174</v>
      </c>
      <c r="K4837" s="6">
        <v>61</v>
      </c>
      <c r="L4837" s="6" t="s">
        <v>62</v>
      </c>
      <c r="M4837" s="8"/>
      <c r="O4837">
        <f t="shared" si="1217"/>
        <v>0</v>
      </c>
      <c r="Q4837" s="5" t="str">
        <f t="shared" si="1202"/>
        <v>4973</v>
      </c>
      <c r="R4837" s="6" t="str">
        <f t="shared" si="1203"/>
        <v>Gaston</v>
      </c>
      <c r="S4837" s="6" t="str">
        <f t="shared" si="1204"/>
        <v>Finch</v>
      </c>
      <c r="T4837" s="6" t="str">
        <f t="shared" si="1205"/>
        <v>Mr</v>
      </c>
      <c r="U4837" s="6" t="str">
        <f t="shared" si="1206"/>
        <v>M</v>
      </c>
      <c r="V4837" s="6" t="str">
        <f t="shared" si="1207"/>
        <v>90</v>
      </c>
      <c r="W4837" s="6" t="str">
        <f t="shared" si="1208"/>
        <v>Wimbolt Street</v>
      </c>
      <c r="X4837" s="6" t="str">
        <f t="shared" si="1209"/>
        <v>et</v>
      </c>
      <c r="Y4837" s="6" t="str">
        <f t="shared" si="1210"/>
        <v>Wimbolt Street</v>
      </c>
      <c r="Z4837" s="6" t="str">
        <f t="shared" si="1211"/>
        <v>Isle Of Jura</v>
      </c>
      <c r="AA4837" s="6" t="str">
        <f t="shared" si="1212"/>
        <v>HS</v>
      </c>
      <c r="AB4837" s="7" t="str">
        <f t="shared" si="1213"/>
        <v>44174</v>
      </c>
      <c r="AC4837" s="6" t="str">
        <f t="shared" si="1214"/>
        <v>61</v>
      </c>
      <c r="AD4837" s="6" t="str">
        <f t="shared" si="1215"/>
        <v>C4</v>
      </c>
      <c r="AE4837" s="8" t="str">
        <f t="shared" si="1216"/>
        <v/>
      </c>
    </row>
    <row r="4838" spans="1:31" x14ac:dyDescent="0.25">
      <c r="A4838" s="9">
        <v>4974</v>
      </c>
      <c r="B4838" s="10" t="s">
        <v>10191</v>
      </c>
      <c r="C4838" s="10" t="s">
        <v>2085</v>
      </c>
      <c r="D4838" s="10" t="s">
        <v>49</v>
      </c>
      <c r="E4838" s="10" t="s">
        <v>16</v>
      </c>
      <c r="F4838" s="10">
        <v>30</v>
      </c>
      <c r="G4838" s="10" t="s">
        <v>10192</v>
      </c>
      <c r="H4838" s="10" t="s">
        <v>1327</v>
      </c>
      <c r="I4838" s="10" t="s">
        <v>32</v>
      </c>
      <c r="J4838" s="11">
        <v>44471</v>
      </c>
      <c r="K4838" s="10">
        <v>51</v>
      </c>
      <c r="L4838" s="10" t="s">
        <v>52</v>
      </c>
      <c r="M4838" s="12"/>
      <c r="O4838">
        <f t="shared" si="1217"/>
        <v>0</v>
      </c>
      <c r="Q4838" s="9" t="str">
        <f t="shared" si="1202"/>
        <v>4974</v>
      </c>
      <c r="R4838" s="10" t="str">
        <f t="shared" si="1203"/>
        <v>Dortha</v>
      </c>
      <c r="S4838" s="10" t="str">
        <f t="shared" si="1204"/>
        <v>Dumas</v>
      </c>
      <c r="T4838" s="10" t="str">
        <f t="shared" si="1205"/>
        <v>Miss</v>
      </c>
      <c r="U4838" s="10" t="str">
        <f t="shared" si="1206"/>
        <v>F</v>
      </c>
      <c r="V4838" s="10" t="str">
        <f t="shared" si="1207"/>
        <v>30</v>
      </c>
      <c r="W4838" s="10" t="str">
        <f t="shared" si="1208"/>
        <v>Wimborne Drive</v>
      </c>
      <c r="X4838" s="10" t="str">
        <f t="shared" si="1209"/>
        <v>ve</v>
      </c>
      <c r="Y4838" s="10" t="str">
        <f t="shared" si="1210"/>
        <v>Wimborne Drive</v>
      </c>
      <c r="Z4838" s="10" t="str">
        <f t="shared" si="1211"/>
        <v>Worcester Park</v>
      </c>
      <c r="AA4838" s="10" t="str">
        <f t="shared" si="1212"/>
        <v>WC</v>
      </c>
      <c r="AB4838" s="11" t="str">
        <f t="shared" si="1213"/>
        <v>44471</v>
      </c>
      <c r="AC4838" s="10" t="str">
        <f t="shared" si="1214"/>
        <v>51</v>
      </c>
      <c r="AD4838" s="10" t="str">
        <f t="shared" si="1215"/>
        <v>A1</v>
      </c>
      <c r="AE4838" s="12" t="str">
        <f t="shared" si="1216"/>
        <v/>
      </c>
    </row>
    <row r="4839" spans="1:31" x14ac:dyDescent="0.25">
      <c r="A4839" s="5">
        <v>4975</v>
      </c>
      <c r="B4839" s="6" t="s">
        <v>10193</v>
      </c>
      <c r="C4839" s="6" t="s">
        <v>1461</v>
      </c>
      <c r="D4839" s="6" t="s">
        <v>28</v>
      </c>
      <c r="E4839" s="6" t="s">
        <v>29</v>
      </c>
      <c r="F4839" s="6">
        <v>30</v>
      </c>
      <c r="G4839" s="6" t="s">
        <v>10194</v>
      </c>
      <c r="H4839" s="6" t="s">
        <v>2756</v>
      </c>
      <c r="I4839" s="6" t="s">
        <v>291</v>
      </c>
      <c r="J4839" s="7">
        <v>43635</v>
      </c>
      <c r="K4839" s="6">
        <v>47</v>
      </c>
      <c r="L4839" s="6" t="s">
        <v>20</v>
      </c>
      <c r="M4839" s="8"/>
      <c r="O4839">
        <f t="shared" si="1217"/>
        <v>0</v>
      </c>
      <c r="Q4839" s="5" t="str">
        <f t="shared" si="1202"/>
        <v>4975</v>
      </c>
      <c r="R4839" s="6" t="str">
        <f t="shared" si="1203"/>
        <v>Bill</v>
      </c>
      <c r="S4839" s="6" t="str">
        <f t="shared" si="1204"/>
        <v>Ambrose</v>
      </c>
      <c r="T4839" s="6" t="str">
        <f t="shared" si="1205"/>
        <v>Mr</v>
      </c>
      <c r="U4839" s="6" t="str">
        <f t="shared" si="1206"/>
        <v>M</v>
      </c>
      <c r="V4839" s="6" t="str">
        <f t="shared" si="1207"/>
        <v>30</v>
      </c>
      <c r="W4839" s="6" t="str">
        <f t="shared" si="1208"/>
        <v>Winchfield Road</v>
      </c>
      <c r="X4839" s="6" t="str">
        <f t="shared" si="1209"/>
        <v>ad</v>
      </c>
      <c r="Y4839" s="6" t="str">
        <f t="shared" si="1210"/>
        <v>Winchfield Road</v>
      </c>
      <c r="Z4839" s="6" t="str">
        <f t="shared" si="1211"/>
        <v>Knaresborough</v>
      </c>
      <c r="AA4839" s="6" t="str">
        <f t="shared" si="1212"/>
        <v>HS</v>
      </c>
      <c r="AB4839" s="7" t="str">
        <f t="shared" si="1213"/>
        <v>43635</v>
      </c>
      <c r="AC4839" s="6" t="str">
        <f t="shared" si="1214"/>
        <v>47</v>
      </c>
      <c r="AD4839" s="6" t="str">
        <f t="shared" si="1215"/>
        <v>B</v>
      </c>
      <c r="AE4839" s="8" t="str">
        <f t="shared" si="1216"/>
        <v/>
      </c>
    </row>
    <row r="4840" spans="1:31" x14ac:dyDescent="0.25">
      <c r="A4840" s="9">
        <v>4976</v>
      </c>
      <c r="B4840" s="10" t="s">
        <v>8256</v>
      </c>
      <c r="C4840" s="10" t="s">
        <v>6019</v>
      </c>
      <c r="D4840" s="10" t="s">
        <v>28</v>
      </c>
      <c r="E4840" s="10" t="s">
        <v>29</v>
      </c>
      <c r="F4840" s="10">
        <v>30</v>
      </c>
      <c r="G4840" s="10" t="s">
        <v>10195</v>
      </c>
      <c r="H4840" s="10" t="s">
        <v>7354</v>
      </c>
      <c r="I4840" s="10" t="s">
        <v>108</v>
      </c>
      <c r="J4840" s="11">
        <v>43949</v>
      </c>
      <c r="K4840" s="10">
        <v>2</v>
      </c>
      <c r="L4840" s="10" t="s">
        <v>39</v>
      </c>
      <c r="M4840" s="12"/>
      <c r="O4840">
        <f t="shared" si="1217"/>
        <v>0</v>
      </c>
      <c r="Q4840" s="9" t="str">
        <f t="shared" si="1202"/>
        <v>4976</v>
      </c>
      <c r="R4840" s="10" t="str">
        <f t="shared" si="1203"/>
        <v>Lyle</v>
      </c>
      <c r="S4840" s="10" t="str">
        <f t="shared" si="1204"/>
        <v>Stovall</v>
      </c>
      <c r="T4840" s="10" t="str">
        <f t="shared" si="1205"/>
        <v>Mr</v>
      </c>
      <c r="U4840" s="10" t="str">
        <f t="shared" si="1206"/>
        <v>M</v>
      </c>
      <c r="V4840" s="10" t="str">
        <f t="shared" si="1207"/>
        <v>30</v>
      </c>
      <c r="W4840" s="10" t="str">
        <f t="shared" si="1208"/>
        <v>Windermere Road</v>
      </c>
      <c r="X4840" s="10" t="str">
        <f t="shared" si="1209"/>
        <v>ad</v>
      </c>
      <c r="Y4840" s="10" t="str">
        <f t="shared" si="1210"/>
        <v>Windermere Road</v>
      </c>
      <c r="Z4840" s="10" t="str">
        <f t="shared" si="1211"/>
        <v>Castlewellan</v>
      </c>
      <c r="AA4840" s="10" t="str">
        <f t="shared" si="1212"/>
        <v>CB</v>
      </c>
      <c r="AB4840" s="11" t="str">
        <f t="shared" si="1213"/>
        <v>43949</v>
      </c>
      <c r="AC4840" s="10" t="str">
        <f t="shared" si="1214"/>
        <v>2</v>
      </c>
      <c r="AD4840" s="10" t="str">
        <f t="shared" si="1215"/>
        <v>C1</v>
      </c>
      <c r="AE4840" s="12" t="str">
        <f t="shared" si="1216"/>
        <v/>
      </c>
    </row>
    <row r="4841" spans="1:31" x14ac:dyDescent="0.25">
      <c r="A4841" s="5">
        <v>4977</v>
      </c>
      <c r="B4841" s="6" t="s">
        <v>3471</v>
      </c>
      <c r="C4841" s="6" t="s">
        <v>6269</v>
      </c>
      <c r="D4841" s="6" t="s">
        <v>28</v>
      </c>
      <c r="E4841" s="6" t="s">
        <v>29</v>
      </c>
      <c r="F4841" s="6">
        <v>60</v>
      </c>
      <c r="G4841" s="6" t="s">
        <v>10195</v>
      </c>
      <c r="H4841" s="6" t="s">
        <v>2921</v>
      </c>
      <c r="I4841" s="6" t="s">
        <v>32</v>
      </c>
      <c r="J4841" s="7">
        <v>44451</v>
      </c>
      <c r="K4841" s="6">
        <v>100</v>
      </c>
      <c r="L4841" s="6" t="s">
        <v>157</v>
      </c>
      <c r="M4841" s="8"/>
      <c r="O4841">
        <f t="shared" si="1217"/>
        <v>0</v>
      </c>
      <c r="Q4841" s="5" t="str">
        <f t="shared" si="1202"/>
        <v>4977</v>
      </c>
      <c r="R4841" s="6" t="str">
        <f t="shared" si="1203"/>
        <v>Chuck</v>
      </c>
      <c r="S4841" s="6" t="str">
        <f t="shared" si="1204"/>
        <v>Goldman</v>
      </c>
      <c r="T4841" s="6" t="str">
        <f t="shared" si="1205"/>
        <v>Mr</v>
      </c>
      <c r="U4841" s="6" t="str">
        <f t="shared" si="1206"/>
        <v>M</v>
      </c>
      <c r="V4841" s="6" t="str">
        <f t="shared" si="1207"/>
        <v>60</v>
      </c>
      <c r="W4841" s="6" t="str">
        <f t="shared" si="1208"/>
        <v>Windermere Road</v>
      </c>
      <c r="X4841" s="6" t="str">
        <f t="shared" si="1209"/>
        <v>ad</v>
      </c>
      <c r="Y4841" s="6" t="str">
        <f t="shared" si="1210"/>
        <v>Windermere Road</v>
      </c>
      <c r="Z4841" s="6" t="str">
        <f t="shared" si="1211"/>
        <v>Welwyn</v>
      </c>
      <c r="AA4841" s="6" t="str">
        <f t="shared" si="1212"/>
        <v>WC</v>
      </c>
      <c r="AB4841" s="7" t="str">
        <f t="shared" si="1213"/>
        <v>44451</v>
      </c>
      <c r="AC4841" s="6" t="str">
        <f t="shared" si="1214"/>
        <v>100</v>
      </c>
      <c r="AD4841" s="6" t="str">
        <f t="shared" si="1215"/>
        <v>C3</v>
      </c>
      <c r="AE4841" s="8" t="str">
        <f t="shared" si="1216"/>
        <v/>
      </c>
    </row>
    <row r="4842" spans="1:31" x14ac:dyDescent="0.25">
      <c r="A4842" s="9">
        <v>4978</v>
      </c>
      <c r="B4842" s="10" t="s">
        <v>3063</v>
      </c>
      <c r="C4842" s="10" t="s">
        <v>6041</v>
      </c>
      <c r="D4842" s="10" t="s">
        <v>28</v>
      </c>
      <c r="E4842" s="10" t="s">
        <v>29</v>
      </c>
      <c r="F4842" s="10">
        <v>30</v>
      </c>
      <c r="G4842" s="10" t="s">
        <v>10196</v>
      </c>
      <c r="H4842" s="10" t="s">
        <v>1072</v>
      </c>
      <c r="I4842" s="10" t="s">
        <v>1073</v>
      </c>
      <c r="J4842" s="11">
        <v>43704</v>
      </c>
      <c r="K4842" s="10">
        <v>34</v>
      </c>
      <c r="L4842" s="10" t="s">
        <v>39</v>
      </c>
      <c r="M4842" s="12"/>
      <c r="O4842">
        <f t="shared" si="1217"/>
        <v>0</v>
      </c>
      <c r="Q4842" s="9" t="str">
        <f t="shared" si="1202"/>
        <v>4978</v>
      </c>
      <c r="R4842" s="10" t="str">
        <f t="shared" si="1203"/>
        <v>Tod</v>
      </c>
      <c r="S4842" s="10" t="str">
        <f t="shared" si="1204"/>
        <v>Schmidt</v>
      </c>
      <c r="T4842" s="10" t="str">
        <f t="shared" si="1205"/>
        <v>Mr</v>
      </c>
      <c r="U4842" s="10" t="str">
        <f t="shared" si="1206"/>
        <v>M</v>
      </c>
      <c r="V4842" s="10" t="str">
        <f t="shared" si="1207"/>
        <v>30</v>
      </c>
      <c r="W4842" s="10" t="str">
        <f t="shared" si="1208"/>
        <v>Windmill Lane</v>
      </c>
      <c r="X4842" s="10" t="str">
        <f t="shared" si="1209"/>
        <v>ne</v>
      </c>
      <c r="Y4842" s="10" t="str">
        <f t="shared" si="1210"/>
        <v>Windmill Lane</v>
      </c>
      <c r="Z4842" s="10" t="str">
        <f t="shared" si="1211"/>
        <v>Bacup</v>
      </c>
      <c r="AA4842" s="10" t="str">
        <f t="shared" si="1212"/>
        <v>ME</v>
      </c>
      <c r="AB4842" s="11" t="str">
        <f t="shared" si="1213"/>
        <v>43704</v>
      </c>
      <c r="AC4842" s="10" t="str">
        <f t="shared" si="1214"/>
        <v>34</v>
      </c>
      <c r="AD4842" s="10" t="str">
        <f t="shared" si="1215"/>
        <v>C1</v>
      </c>
      <c r="AE4842" s="12" t="str">
        <f t="shared" si="1216"/>
        <v/>
      </c>
    </row>
    <row r="4843" spans="1:31" x14ac:dyDescent="0.25">
      <c r="A4843" s="5">
        <v>4979</v>
      </c>
      <c r="B4843" s="6" t="s">
        <v>6777</v>
      </c>
      <c r="C4843" s="6" t="s">
        <v>6023</v>
      </c>
      <c r="D4843" s="6" t="s">
        <v>28</v>
      </c>
      <c r="E4843" s="6" t="s">
        <v>29</v>
      </c>
      <c r="F4843" s="6">
        <v>60</v>
      </c>
      <c r="G4843" s="6" t="s">
        <v>10197</v>
      </c>
      <c r="H4843" s="6" t="s">
        <v>554</v>
      </c>
      <c r="I4843" s="6" t="s">
        <v>32</v>
      </c>
      <c r="J4843" s="7">
        <v>44313</v>
      </c>
      <c r="K4843" s="6">
        <v>23</v>
      </c>
      <c r="L4843" s="6" t="s">
        <v>44</v>
      </c>
      <c r="M4843" s="8"/>
      <c r="O4843">
        <f t="shared" si="1217"/>
        <v>0</v>
      </c>
      <c r="Q4843" s="5" t="str">
        <f t="shared" si="1202"/>
        <v>4979</v>
      </c>
      <c r="R4843" s="6" t="str">
        <f t="shared" si="1203"/>
        <v>Shirley</v>
      </c>
      <c r="S4843" s="6" t="str">
        <f t="shared" si="1204"/>
        <v>Ross</v>
      </c>
      <c r="T4843" s="6" t="str">
        <f t="shared" si="1205"/>
        <v>Mr</v>
      </c>
      <c r="U4843" s="6" t="str">
        <f t="shared" si="1206"/>
        <v>M</v>
      </c>
      <c r="V4843" s="6" t="str">
        <f t="shared" si="1207"/>
        <v>60</v>
      </c>
      <c r="W4843" s="6" t="str">
        <f t="shared" si="1208"/>
        <v>Windsor Cottages</v>
      </c>
      <c r="X4843" s="6" t="str">
        <f t="shared" si="1209"/>
        <v>es</v>
      </c>
      <c r="Y4843" s="6" t="str">
        <f t="shared" si="1210"/>
        <v>Windsor Cottages</v>
      </c>
      <c r="Z4843" s="6" t="str">
        <f t="shared" si="1211"/>
        <v>Paignton</v>
      </c>
      <c r="AA4843" s="6" t="str">
        <f t="shared" si="1212"/>
        <v>WC</v>
      </c>
      <c r="AB4843" s="7" t="str">
        <f t="shared" si="1213"/>
        <v>44313</v>
      </c>
      <c r="AC4843" s="6" t="str">
        <f t="shared" si="1214"/>
        <v>23</v>
      </c>
      <c r="AD4843" s="6" t="str">
        <f t="shared" si="1215"/>
        <v>D</v>
      </c>
      <c r="AE4843" s="8" t="str">
        <f t="shared" si="1216"/>
        <v/>
      </c>
    </row>
    <row r="4844" spans="1:31" x14ac:dyDescent="0.25">
      <c r="A4844" s="9">
        <v>4980</v>
      </c>
      <c r="B4844" s="10" t="s">
        <v>10198</v>
      </c>
      <c r="C4844" s="10" t="s">
        <v>901</v>
      </c>
      <c r="D4844" s="10" t="s">
        <v>15</v>
      </c>
      <c r="E4844" s="10" t="s">
        <v>16</v>
      </c>
      <c r="F4844" s="10">
        <v>30</v>
      </c>
      <c r="G4844" s="10" t="s">
        <v>10199</v>
      </c>
      <c r="H4844" s="10" t="s">
        <v>7029</v>
      </c>
      <c r="I4844" s="10" t="s">
        <v>93</v>
      </c>
      <c r="J4844" s="11">
        <v>43591</v>
      </c>
      <c r="K4844" s="10">
        <v>37</v>
      </c>
      <c r="L4844" s="10" t="s">
        <v>52</v>
      </c>
      <c r="M4844" s="12"/>
      <c r="O4844">
        <f t="shared" si="1217"/>
        <v>0</v>
      </c>
      <c r="Q4844" s="9" t="str">
        <f t="shared" si="1202"/>
        <v>4980</v>
      </c>
      <c r="R4844" s="10" t="str">
        <f t="shared" si="1203"/>
        <v>Linh</v>
      </c>
      <c r="S4844" s="10" t="str">
        <f t="shared" si="1204"/>
        <v>Akers</v>
      </c>
      <c r="T4844" s="10" t="str">
        <f t="shared" si="1205"/>
        <v>Mrs</v>
      </c>
      <c r="U4844" s="10" t="str">
        <f t="shared" si="1206"/>
        <v>F</v>
      </c>
      <c r="V4844" s="10" t="str">
        <f t="shared" si="1207"/>
        <v>30</v>
      </c>
      <c r="W4844" s="10" t="str">
        <f t="shared" si="1208"/>
        <v>Windsor Court</v>
      </c>
      <c r="X4844" s="10" t="str">
        <f t="shared" si="1209"/>
        <v>rt</v>
      </c>
      <c r="Y4844" s="10" t="str">
        <f t="shared" si="1210"/>
        <v>Windsor Court</v>
      </c>
      <c r="Z4844" s="10" t="str">
        <f t="shared" si="1211"/>
        <v>Bungay</v>
      </c>
      <c r="AA4844" s="10" t="str">
        <f t="shared" si="1212"/>
        <v>TF</v>
      </c>
      <c r="AB4844" s="11" t="str">
        <f t="shared" si="1213"/>
        <v>43591</v>
      </c>
      <c r="AC4844" s="10" t="str">
        <f t="shared" si="1214"/>
        <v>37</v>
      </c>
      <c r="AD4844" s="10" t="str">
        <f t="shared" si="1215"/>
        <v>A1</v>
      </c>
      <c r="AE4844" s="12" t="str">
        <f t="shared" si="1216"/>
        <v/>
      </c>
    </row>
    <row r="4845" spans="1:31" x14ac:dyDescent="0.25">
      <c r="A4845" s="5">
        <v>4981</v>
      </c>
      <c r="B4845" s="6" t="s">
        <v>3387</v>
      </c>
      <c r="C4845" s="6" t="s">
        <v>1775</v>
      </c>
      <c r="D4845" s="6" t="s">
        <v>28</v>
      </c>
      <c r="E4845" s="6" t="s">
        <v>29</v>
      </c>
      <c r="F4845" s="6">
        <v>60</v>
      </c>
      <c r="G4845" s="6" t="s">
        <v>10200</v>
      </c>
      <c r="H4845" s="6" t="s">
        <v>2573</v>
      </c>
      <c r="I4845" s="6" t="s">
        <v>32</v>
      </c>
      <c r="J4845" s="7">
        <v>44282</v>
      </c>
      <c r="K4845" s="6">
        <v>95</v>
      </c>
      <c r="L4845" s="6" t="s">
        <v>44</v>
      </c>
      <c r="M4845" s="8"/>
      <c r="O4845">
        <f t="shared" si="1217"/>
        <v>0</v>
      </c>
      <c r="Q4845" s="5" t="str">
        <f t="shared" si="1202"/>
        <v>4981</v>
      </c>
      <c r="R4845" s="6" t="str">
        <f t="shared" si="1203"/>
        <v>Jamel</v>
      </c>
      <c r="S4845" s="6" t="str">
        <f t="shared" si="1204"/>
        <v>Perkins</v>
      </c>
      <c r="T4845" s="6" t="str">
        <f t="shared" si="1205"/>
        <v>Mr</v>
      </c>
      <c r="U4845" s="6" t="str">
        <f t="shared" si="1206"/>
        <v>M</v>
      </c>
      <c r="V4845" s="6" t="str">
        <f t="shared" si="1207"/>
        <v>60</v>
      </c>
      <c r="W4845" s="6" t="str">
        <f t="shared" si="1208"/>
        <v>Windsor Mews</v>
      </c>
      <c r="X4845" s="6" t="str">
        <f t="shared" si="1209"/>
        <v>ws</v>
      </c>
      <c r="Y4845" s="6" t="str">
        <f t="shared" si="1210"/>
        <v>Windsor Mews</v>
      </c>
      <c r="Z4845" s="6" t="str">
        <f t="shared" si="1211"/>
        <v>Walkerburn</v>
      </c>
      <c r="AA4845" s="6" t="str">
        <f t="shared" si="1212"/>
        <v>WC</v>
      </c>
      <c r="AB4845" s="7" t="str">
        <f t="shared" si="1213"/>
        <v>44282</v>
      </c>
      <c r="AC4845" s="6" t="str">
        <f t="shared" si="1214"/>
        <v>95</v>
      </c>
      <c r="AD4845" s="6" t="str">
        <f t="shared" si="1215"/>
        <v>D</v>
      </c>
      <c r="AE4845" s="8" t="str">
        <f t="shared" si="1216"/>
        <v/>
      </c>
    </row>
    <row r="4846" spans="1:31" x14ac:dyDescent="0.25">
      <c r="A4846" s="9">
        <v>4982</v>
      </c>
      <c r="B4846" s="10" t="s">
        <v>10201</v>
      </c>
      <c r="C4846" s="10" t="s">
        <v>3252</v>
      </c>
      <c r="D4846" s="10" t="s">
        <v>49</v>
      </c>
      <c r="E4846" s="10" t="s">
        <v>16</v>
      </c>
      <c r="F4846" s="10">
        <v>60</v>
      </c>
      <c r="G4846" s="10" t="s">
        <v>10202</v>
      </c>
      <c r="H4846" s="10" t="s">
        <v>1512</v>
      </c>
      <c r="I4846" s="10" t="s">
        <v>32</v>
      </c>
      <c r="J4846" s="11">
        <v>43800</v>
      </c>
      <c r="K4846" s="10">
        <v>44</v>
      </c>
      <c r="L4846" s="10" t="s">
        <v>99</v>
      </c>
      <c r="M4846" s="12"/>
      <c r="O4846">
        <f t="shared" si="1217"/>
        <v>0</v>
      </c>
      <c r="Q4846" s="9" t="str">
        <f t="shared" si="1202"/>
        <v>4982</v>
      </c>
      <c r="R4846" s="10" t="str">
        <f t="shared" si="1203"/>
        <v>Casandra</v>
      </c>
      <c r="S4846" s="10" t="str">
        <f t="shared" si="1204"/>
        <v>David</v>
      </c>
      <c r="T4846" s="10" t="str">
        <f t="shared" si="1205"/>
        <v>Miss</v>
      </c>
      <c r="U4846" s="10" t="str">
        <f t="shared" si="1206"/>
        <v>F</v>
      </c>
      <c r="V4846" s="10" t="str">
        <f t="shared" si="1207"/>
        <v>60</v>
      </c>
      <c r="W4846" s="10" t="str">
        <f t="shared" si="1208"/>
        <v>Windsor Road</v>
      </c>
      <c r="X4846" s="10" t="str">
        <f t="shared" si="1209"/>
        <v>ad</v>
      </c>
      <c r="Y4846" s="10" t="str">
        <f t="shared" si="1210"/>
        <v>Windsor Road</v>
      </c>
      <c r="Z4846" s="10" t="str">
        <f t="shared" si="1211"/>
        <v>Merseyside</v>
      </c>
      <c r="AA4846" s="10" t="str">
        <f t="shared" si="1212"/>
        <v>WC</v>
      </c>
      <c r="AB4846" s="11" t="str">
        <f t="shared" si="1213"/>
        <v>43800</v>
      </c>
      <c r="AC4846" s="10" t="str">
        <f t="shared" si="1214"/>
        <v>44</v>
      </c>
      <c r="AD4846" s="10" t="str">
        <f t="shared" si="1215"/>
        <v>E</v>
      </c>
      <c r="AE4846" s="12" t="str">
        <f t="shared" si="1216"/>
        <v/>
      </c>
    </row>
    <row r="4847" spans="1:31" x14ac:dyDescent="0.25">
      <c r="A4847" s="5">
        <v>4983</v>
      </c>
      <c r="B4847" s="6" t="s">
        <v>10203</v>
      </c>
      <c r="C4847" s="6" t="s">
        <v>1039</v>
      </c>
      <c r="D4847" s="6" t="s">
        <v>49</v>
      </c>
      <c r="E4847" s="6" t="s">
        <v>16</v>
      </c>
      <c r="F4847" s="6">
        <v>30</v>
      </c>
      <c r="G4847" s="6" t="s">
        <v>10204</v>
      </c>
      <c r="H4847" s="6" t="s">
        <v>7747</v>
      </c>
      <c r="I4847" s="6" t="s">
        <v>32</v>
      </c>
      <c r="J4847" s="7">
        <v>43726</v>
      </c>
      <c r="K4847" s="6">
        <v>43</v>
      </c>
      <c r="L4847" s="6" t="s">
        <v>33</v>
      </c>
      <c r="M4847" s="8"/>
      <c r="O4847">
        <f t="shared" si="1217"/>
        <v>0</v>
      </c>
      <c r="Q4847" s="5" t="str">
        <f t="shared" si="1202"/>
        <v>4983</v>
      </c>
      <c r="R4847" s="6" t="str">
        <f t="shared" si="1203"/>
        <v>Magen</v>
      </c>
      <c r="S4847" s="6" t="str">
        <f t="shared" si="1204"/>
        <v>Pratt</v>
      </c>
      <c r="T4847" s="6" t="str">
        <f t="shared" si="1205"/>
        <v>Miss</v>
      </c>
      <c r="U4847" s="6" t="str">
        <f t="shared" si="1206"/>
        <v>F</v>
      </c>
      <c r="V4847" s="6" t="str">
        <f t="shared" si="1207"/>
        <v>30</v>
      </c>
      <c r="W4847" s="6" t="str">
        <f t="shared" si="1208"/>
        <v>Windsor Villas</v>
      </c>
      <c r="X4847" s="6" t="str">
        <f t="shared" si="1209"/>
        <v>as</v>
      </c>
      <c r="Y4847" s="6" t="str">
        <f t="shared" si="1210"/>
        <v>Windsor Villas</v>
      </c>
      <c r="Z4847" s="6" t="str">
        <f t="shared" si="1211"/>
        <v>Portstewart</v>
      </c>
      <c r="AA4847" s="6" t="str">
        <f t="shared" si="1212"/>
        <v>WC</v>
      </c>
      <c r="AB4847" s="7" t="str">
        <f t="shared" si="1213"/>
        <v>43726</v>
      </c>
      <c r="AC4847" s="6" t="str">
        <f t="shared" si="1214"/>
        <v>43</v>
      </c>
      <c r="AD4847" s="6" t="str">
        <f t="shared" si="1215"/>
        <v>A3</v>
      </c>
      <c r="AE4847" s="8" t="str">
        <f t="shared" si="1216"/>
        <v/>
      </c>
    </row>
    <row r="4848" spans="1:31" x14ac:dyDescent="0.25">
      <c r="A4848" s="9">
        <v>4984</v>
      </c>
      <c r="B4848" s="10" t="s">
        <v>10205</v>
      </c>
      <c r="C4848" s="10" t="s">
        <v>1766</v>
      </c>
      <c r="D4848" s="10" t="s">
        <v>617</v>
      </c>
      <c r="E4848" s="10" t="s">
        <v>29</v>
      </c>
      <c r="F4848" s="10">
        <v>90</v>
      </c>
      <c r="G4848" s="10" t="s">
        <v>10206</v>
      </c>
      <c r="H4848" s="10" t="s">
        <v>61</v>
      </c>
      <c r="I4848" s="10" t="s">
        <v>32</v>
      </c>
      <c r="J4848" s="11">
        <v>43676</v>
      </c>
      <c r="K4848" s="10">
        <v>8</v>
      </c>
      <c r="L4848" s="10" t="s">
        <v>20</v>
      </c>
      <c r="M4848" s="12"/>
      <c r="O4848">
        <f t="shared" si="1217"/>
        <v>0</v>
      </c>
      <c r="Q4848" s="9" t="str">
        <f t="shared" si="1202"/>
        <v>4984</v>
      </c>
      <c r="R4848" s="10" t="str">
        <f t="shared" si="1203"/>
        <v>Waldo</v>
      </c>
      <c r="S4848" s="10" t="str">
        <f t="shared" si="1204"/>
        <v>Sims</v>
      </c>
      <c r="T4848" s="10" t="str">
        <f t="shared" si="1205"/>
        <v>Rev</v>
      </c>
      <c r="U4848" s="10" t="str">
        <f t="shared" si="1206"/>
        <v>M</v>
      </c>
      <c r="V4848" s="10" t="str">
        <f t="shared" si="1207"/>
        <v>90</v>
      </c>
      <c r="W4848" s="10" t="str">
        <f t="shared" si="1208"/>
        <v>Windsor Way</v>
      </c>
      <c r="X4848" s="10" t="str">
        <f t="shared" si="1209"/>
        <v>ay</v>
      </c>
      <c r="Y4848" s="10" t="str">
        <f t="shared" si="1210"/>
        <v>Windsor Way</v>
      </c>
      <c r="Z4848" s="10" t="str">
        <f t="shared" si="1211"/>
        <v>Lynmouth</v>
      </c>
      <c r="AA4848" s="10" t="str">
        <f t="shared" si="1212"/>
        <v>WC</v>
      </c>
      <c r="AB4848" s="11" t="str">
        <f t="shared" si="1213"/>
        <v>43676</v>
      </c>
      <c r="AC4848" s="10" t="str">
        <f t="shared" si="1214"/>
        <v>8</v>
      </c>
      <c r="AD4848" s="10" t="str">
        <f t="shared" si="1215"/>
        <v>B</v>
      </c>
      <c r="AE4848" s="12" t="str">
        <f t="shared" si="1216"/>
        <v/>
      </c>
    </row>
    <row r="4849" spans="1:31" x14ac:dyDescent="0.25">
      <c r="A4849" s="5">
        <v>4985</v>
      </c>
      <c r="B4849" s="6" t="s">
        <v>10207</v>
      </c>
      <c r="C4849" s="6" t="s">
        <v>449</v>
      </c>
      <c r="D4849" s="6" t="s">
        <v>15</v>
      </c>
      <c r="E4849" s="6" t="s">
        <v>16</v>
      </c>
      <c r="F4849" s="6">
        <v>90</v>
      </c>
      <c r="G4849" s="6" t="s">
        <v>10208</v>
      </c>
      <c r="H4849" s="6" t="s">
        <v>2095</v>
      </c>
      <c r="I4849" s="6" t="s">
        <v>108</v>
      </c>
      <c r="J4849" s="7">
        <v>44039</v>
      </c>
      <c r="K4849" s="6">
        <v>80</v>
      </c>
      <c r="L4849" s="6" t="s">
        <v>20</v>
      </c>
      <c r="M4849" s="8"/>
      <c r="O4849">
        <f t="shared" si="1217"/>
        <v>0</v>
      </c>
      <c r="Q4849" s="5" t="str">
        <f t="shared" si="1202"/>
        <v>4985</v>
      </c>
      <c r="R4849" s="6" t="str">
        <f t="shared" si="1203"/>
        <v>Vina</v>
      </c>
      <c r="S4849" s="6" t="str">
        <f t="shared" si="1204"/>
        <v>Lake</v>
      </c>
      <c r="T4849" s="6" t="str">
        <f t="shared" si="1205"/>
        <v>Mrs</v>
      </c>
      <c r="U4849" s="6" t="str">
        <f t="shared" si="1206"/>
        <v>F</v>
      </c>
      <c r="V4849" s="6" t="str">
        <f t="shared" si="1207"/>
        <v>90</v>
      </c>
      <c r="W4849" s="6" t="str">
        <f t="shared" si="1208"/>
        <v>Windyridge Close</v>
      </c>
      <c r="X4849" s="6" t="str">
        <f t="shared" si="1209"/>
        <v>se</v>
      </c>
      <c r="Y4849" s="6" t="str">
        <f t="shared" si="1210"/>
        <v>Windyridge Close</v>
      </c>
      <c r="Z4849" s="6" t="str">
        <f t="shared" si="1211"/>
        <v>Canterbury</v>
      </c>
      <c r="AA4849" s="6" t="str">
        <f t="shared" si="1212"/>
        <v>CB</v>
      </c>
      <c r="AB4849" s="7" t="str">
        <f t="shared" si="1213"/>
        <v>44039</v>
      </c>
      <c r="AC4849" s="6" t="str">
        <f t="shared" si="1214"/>
        <v>80</v>
      </c>
      <c r="AD4849" s="6" t="str">
        <f t="shared" si="1215"/>
        <v>B</v>
      </c>
      <c r="AE4849" s="8" t="str">
        <f t="shared" si="1216"/>
        <v/>
      </c>
    </row>
    <row r="4850" spans="1:31" x14ac:dyDescent="0.25">
      <c r="A4850" s="9">
        <v>4986</v>
      </c>
      <c r="B4850" s="10" t="s">
        <v>1153</v>
      </c>
      <c r="C4850" s="10" t="s">
        <v>6785</v>
      </c>
      <c r="D4850" s="10" t="s">
        <v>28</v>
      </c>
      <c r="E4850" s="10" t="s">
        <v>29</v>
      </c>
      <c r="F4850" s="10">
        <v>30</v>
      </c>
      <c r="G4850" s="10" t="s">
        <v>10209</v>
      </c>
      <c r="H4850" s="10" t="s">
        <v>984</v>
      </c>
      <c r="I4850" s="10" t="s">
        <v>122</v>
      </c>
      <c r="J4850" s="11">
        <v>43574</v>
      </c>
      <c r="K4850" s="10">
        <v>70</v>
      </c>
      <c r="L4850" s="10" t="s">
        <v>68</v>
      </c>
      <c r="M4850" s="12"/>
      <c r="O4850">
        <f t="shared" si="1217"/>
        <v>0</v>
      </c>
      <c r="Q4850" s="9" t="str">
        <f t="shared" si="1202"/>
        <v>4986</v>
      </c>
      <c r="R4850" s="10" t="str">
        <f t="shared" si="1203"/>
        <v>Matthew</v>
      </c>
      <c r="S4850" s="10" t="str">
        <f t="shared" si="1204"/>
        <v>Werner</v>
      </c>
      <c r="T4850" s="10" t="str">
        <f t="shared" si="1205"/>
        <v>Mr</v>
      </c>
      <c r="U4850" s="10" t="str">
        <f t="shared" si="1206"/>
        <v>M</v>
      </c>
      <c r="V4850" s="10" t="str">
        <f t="shared" si="1207"/>
        <v>30</v>
      </c>
      <c r="W4850" s="10" t="str">
        <f t="shared" si="1208"/>
        <v>Wingford Road</v>
      </c>
      <c r="X4850" s="10" t="str">
        <f t="shared" si="1209"/>
        <v>ad</v>
      </c>
      <c r="Y4850" s="10" t="str">
        <f t="shared" si="1210"/>
        <v>Wingford Road</v>
      </c>
      <c r="Z4850" s="10" t="str">
        <f t="shared" si="1211"/>
        <v>Lewes</v>
      </c>
      <c r="AA4850" s="10" t="str">
        <f t="shared" si="1212"/>
        <v>WN</v>
      </c>
      <c r="AB4850" s="11" t="str">
        <f t="shared" si="1213"/>
        <v>43574</v>
      </c>
      <c r="AC4850" s="10" t="str">
        <f t="shared" si="1214"/>
        <v>70</v>
      </c>
      <c r="AD4850" s="10" t="str">
        <f t="shared" si="1215"/>
        <v>A2</v>
      </c>
      <c r="AE4850" s="12" t="str">
        <f t="shared" si="1216"/>
        <v/>
      </c>
    </row>
    <row r="4851" spans="1:31" x14ac:dyDescent="0.25">
      <c r="A4851" s="5">
        <v>4987</v>
      </c>
      <c r="B4851" s="6" t="s">
        <v>9625</v>
      </c>
      <c r="C4851" s="6" t="s">
        <v>10210</v>
      </c>
      <c r="D4851" s="6" t="s">
        <v>49</v>
      </c>
      <c r="E4851" s="6" t="s">
        <v>16</v>
      </c>
      <c r="F4851" s="6">
        <v>30</v>
      </c>
      <c r="G4851" s="6" t="s">
        <v>10211</v>
      </c>
      <c r="H4851" s="6" t="s">
        <v>814</v>
      </c>
      <c r="I4851" s="6" t="s">
        <v>815</v>
      </c>
      <c r="J4851" s="7">
        <v>43721</v>
      </c>
      <c r="K4851" s="6">
        <v>66</v>
      </c>
      <c r="L4851" s="6" t="s">
        <v>52</v>
      </c>
      <c r="M4851" s="8"/>
      <c r="O4851">
        <f t="shared" si="1217"/>
        <v>0</v>
      </c>
      <c r="Q4851" s="5" t="str">
        <f t="shared" si="1202"/>
        <v>4987</v>
      </c>
      <c r="R4851" s="6" t="str">
        <f t="shared" si="1203"/>
        <v>Linsey</v>
      </c>
      <c r="S4851" s="6" t="str">
        <f t="shared" si="1204"/>
        <v>Dejesus</v>
      </c>
      <c r="T4851" s="6" t="str">
        <f t="shared" si="1205"/>
        <v>Miss</v>
      </c>
      <c r="U4851" s="6" t="str">
        <f t="shared" si="1206"/>
        <v>F</v>
      </c>
      <c r="V4851" s="6" t="str">
        <f t="shared" si="1207"/>
        <v>30</v>
      </c>
      <c r="W4851" s="6" t="str">
        <f t="shared" si="1208"/>
        <v>Wingrave Road</v>
      </c>
      <c r="X4851" s="6" t="str">
        <f t="shared" si="1209"/>
        <v>ad</v>
      </c>
      <c r="Y4851" s="6" t="str">
        <f t="shared" si="1210"/>
        <v>Wingrave Road</v>
      </c>
      <c r="Z4851" s="6" t="str">
        <f t="shared" si="1211"/>
        <v>Bromsgrove</v>
      </c>
      <c r="AA4851" s="6" t="str">
        <f t="shared" si="1212"/>
        <v>WR</v>
      </c>
      <c r="AB4851" s="7" t="str">
        <f t="shared" si="1213"/>
        <v>43721</v>
      </c>
      <c r="AC4851" s="6" t="str">
        <f t="shared" si="1214"/>
        <v>66</v>
      </c>
      <c r="AD4851" s="6" t="str">
        <f t="shared" si="1215"/>
        <v>A1</v>
      </c>
      <c r="AE4851" s="8" t="str">
        <f t="shared" si="1216"/>
        <v/>
      </c>
    </row>
    <row r="4852" spans="1:31" x14ac:dyDescent="0.25">
      <c r="A4852" s="9">
        <v>4988</v>
      </c>
      <c r="B4852" s="10" t="s">
        <v>10212</v>
      </c>
      <c r="C4852" s="10" t="s">
        <v>5564</v>
      </c>
      <c r="D4852" s="10" t="s">
        <v>49</v>
      </c>
      <c r="E4852" s="10" t="s">
        <v>5800</v>
      </c>
      <c r="F4852" s="10">
        <v>60</v>
      </c>
      <c r="G4852" s="10" t="s">
        <v>10211</v>
      </c>
      <c r="H4852" s="10" t="s">
        <v>8492</v>
      </c>
      <c r="I4852" s="10" t="s">
        <v>291</v>
      </c>
      <c r="J4852" s="11">
        <v>44247</v>
      </c>
      <c r="K4852" s="10">
        <v>92</v>
      </c>
      <c r="L4852" s="10" t="s">
        <v>62</v>
      </c>
      <c r="M4852" s="12"/>
      <c r="O4852">
        <f t="shared" si="1217"/>
        <v>0</v>
      </c>
      <c r="Q4852" s="9" t="str">
        <f t="shared" si="1202"/>
        <v>4988</v>
      </c>
      <c r="R4852" s="10" t="str">
        <f t="shared" si="1203"/>
        <v>Ophelia</v>
      </c>
      <c r="S4852" s="10" t="str">
        <f t="shared" si="1204"/>
        <v>Duvall</v>
      </c>
      <c r="T4852" s="10" t="str">
        <f t="shared" si="1205"/>
        <v>Miss</v>
      </c>
      <c r="U4852" s="10" t="str">
        <f t="shared" si="1206"/>
        <v>F</v>
      </c>
      <c r="V4852" s="10" t="str">
        <f t="shared" si="1207"/>
        <v>60</v>
      </c>
      <c r="W4852" s="10" t="str">
        <f t="shared" si="1208"/>
        <v>Wingrave Road</v>
      </c>
      <c r="X4852" s="10" t="str">
        <f t="shared" si="1209"/>
        <v>ad</v>
      </c>
      <c r="Y4852" s="10" t="str">
        <f t="shared" si="1210"/>
        <v>Wingrave Road</v>
      </c>
      <c r="Z4852" s="10" t="str">
        <f t="shared" si="1211"/>
        <v>Knighton</v>
      </c>
      <c r="AA4852" s="10" t="str">
        <f t="shared" si="1212"/>
        <v>HS</v>
      </c>
      <c r="AB4852" s="11" t="str">
        <f t="shared" si="1213"/>
        <v>44247</v>
      </c>
      <c r="AC4852" s="10" t="str">
        <f t="shared" si="1214"/>
        <v>92</v>
      </c>
      <c r="AD4852" s="10" t="str">
        <f t="shared" si="1215"/>
        <v>C4</v>
      </c>
      <c r="AE4852" s="12" t="str">
        <f t="shared" si="1216"/>
        <v/>
      </c>
    </row>
    <row r="4853" spans="1:31" x14ac:dyDescent="0.25">
      <c r="A4853" s="5">
        <v>4989</v>
      </c>
      <c r="B4853" s="6" t="s">
        <v>10213</v>
      </c>
      <c r="C4853" s="6" t="s">
        <v>159</v>
      </c>
      <c r="D4853" s="6" t="s">
        <v>49</v>
      </c>
      <c r="E4853" s="6" t="s">
        <v>16</v>
      </c>
      <c r="F4853" s="6">
        <v>30</v>
      </c>
      <c r="G4853" s="6" t="s">
        <v>10214</v>
      </c>
      <c r="H4853" s="6" t="s">
        <v>720</v>
      </c>
      <c r="I4853" s="6" t="s">
        <v>238</v>
      </c>
      <c r="J4853" s="7">
        <v>44000</v>
      </c>
      <c r="K4853" s="6">
        <v>73</v>
      </c>
      <c r="L4853" s="6" t="s">
        <v>78</v>
      </c>
      <c r="M4853" s="8"/>
      <c r="O4853">
        <f t="shared" si="1217"/>
        <v>0</v>
      </c>
      <c r="Q4853" s="5" t="str">
        <f t="shared" si="1202"/>
        <v>4989</v>
      </c>
      <c r="R4853" s="6" t="str">
        <f t="shared" si="1203"/>
        <v>Gwen</v>
      </c>
      <c r="S4853" s="6" t="str">
        <f t="shared" si="1204"/>
        <v>Sylvester</v>
      </c>
      <c r="T4853" s="6" t="str">
        <f t="shared" si="1205"/>
        <v>Miss</v>
      </c>
      <c r="U4853" s="6" t="str">
        <f t="shared" si="1206"/>
        <v>F</v>
      </c>
      <c r="V4853" s="6" t="str">
        <f t="shared" si="1207"/>
        <v>30</v>
      </c>
      <c r="W4853" s="6" t="str">
        <f t="shared" si="1208"/>
        <v>Winnington Road</v>
      </c>
      <c r="X4853" s="6" t="str">
        <f t="shared" si="1209"/>
        <v>ad</v>
      </c>
      <c r="Y4853" s="6" t="str">
        <f t="shared" si="1210"/>
        <v>Winnington Road</v>
      </c>
      <c r="Z4853" s="6" t="str">
        <f t="shared" si="1211"/>
        <v>Chard</v>
      </c>
      <c r="AA4853" s="6" t="str">
        <f t="shared" si="1212"/>
        <v>CR</v>
      </c>
      <c r="AB4853" s="7" t="str">
        <f t="shared" si="1213"/>
        <v>44000</v>
      </c>
      <c r="AC4853" s="6" t="str">
        <f t="shared" si="1214"/>
        <v>73</v>
      </c>
      <c r="AD4853" s="6" t="str">
        <f t="shared" si="1215"/>
        <v>C2</v>
      </c>
      <c r="AE4853" s="8" t="str">
        <f t="shared" si="1216"/>
        <v/>
      </c>
    </row>
    <row r="4854" spans="1:31" x14ac:dyDescent="0.25">
      <c r="A4854" s="9">
        <v>4990</v>
      </c>
      <c r="B4854" s="10" t="s">
        <v>826</v>
      </c>
      <c r="C4854" s="10" t="s">
        <v>4716</v>
      </c>
      <c r="D4854" s="10" t="s">
        <v>90</v>
      </c>
      <c r="E4854" s="10" t="s">
        <v>29</v>
      </c>
      <c r="F4854" s="10">
        <v>60</v>
      </c>
      <c r="G4854" s="10" t="s">
        <v>10215</v>
      </c>
      <c r="H4854" s="10" t="s">
        <v>1013</v>
      </c>
      <c r="I4854" s="10" t="s">
        <v>291</v>
      </c>
      <c r="J4854" s="11">
        <v>44209</v>
      </c>
      <c r="K4854" s="10">
        <v>12</v>
      </c>
      <c r="L4854" s="10" t="s">
        <v>39</v>
      </c>
      <c r="M4854" s="12"/>
      <c r="O4854">
        <f t="shared" si="1217"/>
        <v>0</v>
      </c>
      <c r="Q4854" s="9" t="str">
        <f t="shared" si="1202"/>
        <v>4990</v>
      </c>
      <c r="R4854" s="10" t="str">
        <f t="shared" si="1203"/>
        <v>Johnnie</v>
      </c>
      <c r="S4854" s="10" t="str">
        <f t="shared" si="1204"/>
        <v>Begay</v>
      </c>
      <c r="T4854" s="10" t="str">
        <f t="shared" si="1205"/>
        <v>Dr</v>
      </c>
      <c r="U4854" s="10" t="str">
        <f t="shared" si="1206"/>
        <v>M</v>
      </c>
      <c r="V4854" s="10" t="str">
        <f t="shared" si="1207"/>
        <v>60</v>
      </c>
      <c r="W4854" s="10" t="str">
        <f t="shared" si="1208"/>
        <v>Winslow Road</v>
      </c>
      <c r="X4854" s="10" t="str">
        <f t="shared" si="1209"/>
        <v>ad</v>
      </c>
      <c r="Y4854" s="10" t="str">
        <f t="shared" si="1210"/>
        <v>Winslow Road</v>
      </c>
      <c r="Z4854" s="10" t="str">
        <f t="shared" si="1211"/>
        <v>Kidlington</v>
      </c>
      <c r="AA4854" s="10" t="str">
        <f t="shared" si="1212"/>
        <v>HS</v>
      </c>
      <c r="AB4854" s="11" t="str">
        <f t="shared" si="1213"/>
        <v>44209</v>
      </c>
      <c r="AC4854" s="10" t="str">
        <f t="shared" si="1214"/>
        <v>12</v>
      </c>
      <c r="AD4854" s="10" t="str">
        <f t="shared" si="1215"/>
        <v>C1</v>
      </c>
      <c r="AE4854" s="12" t="str">
        <f t="shared" si="1216"/>
        <v/>
      </c>
    </row>
    <row r="4855" spans="1:31" x14ac:dyDescent="0.25">
      <c r="A4855" s="5">
        <v>4991</v>
      </c>
      <c r="B4855" s="6" t="s">
        <v>1744</v>
      </c>
      <c r="C4855" s="6" t="s">
        <v>477</v>
      </c>
      <c r="D4855" s="6" t="s">
        <v>28</v>
      </c>
      <c r="E4855" s="6" t="s">
        <v>29</v>
      </c>
      <c r="F4855" s="6">
        <v>90</v>
      </c>
      <c r="G4855" s="6" t="s">
        <v>10216</v>
      </c>
      <c r="H4855" s="6" t="s">
        <v>1223</v>
      </c>
      <c r="I4855" s="6" t="s">
        <v>25</v>
      </c>
      <c r="J4855" s="7">
        <v>43941</v>
      </c>
      <c r="K4855" s="6">
        <v>27</v>
      </c>
      <c r="L4855" s="6" t="s">
        <v>78</v>
      </c>
      <c r="M4855" s="8"/>
      <c r="O4855">
        <f t="shared" si="1217"/>
        <v>0</v>
      </c>
      <c r="Q4855" s="5" t="str">
        <f t="shared" si="1202"/>
        <v>4991</v>
      </c>
      <c r="R4855" s="6" t="str">
        <f t="shared" si="1203"/>
        <v>Jimmie</v>
      </c>
      <c r="S4855" s="6" t="str">
        <f t="shared" si="1204"/>
        <v>Krause</v>
      </c>
      <c r="T4855" s="6" t="str">
        <f t="shared" si="1205"/>
        <v>Mr</v>
      </c>
      <c r="U4855" s="6" t="str">
        <f t="shared" si="1206"/>
        <v>M</v>
      </c>
      <c r="V4855" s="6" t="str">
        <f t="shared" si="1207"/>
        <v>90</v>
      </c>
      <c r="W4855" s="6" t="str">
        <f t="shared" si="1208"/>
        <v>Winterwell Road</v>
      </c>
      <c r="X4855" s="6" t="str">
        <f t="shared" si="1209"/>
        <v>ad</v>
      </c>
      <c r="Y4855" s="6" t="str">
        <f t="shared" si="1210"/>
        <v>Winterwell Road</v>
      </c>
      <c r="Z4855" s="6" t="str">
        <f t="shared" si="1211"/>
        <v>Hinckley</v>
      </c>
      <c r="AA4855" s="6" t="str">
        <f t="shared" si="1212"/>
        <v>HG</v>
      </c>
      <c r="AB4855" s="7" t="str">
        <f t="shared" si="1213"/>
        <v>43941</v>
      </c>
      <c r="AC4855" s="6" t="str">
        <f t="shared" si="1214"/>
        <v>27</v>
      </c>
      <c r="AD4855" s="6" t="str">
        <f t="shared" si="1215"/>
        <v>C2</v>
      </c>
      <c r="AE4855" s="8" t="str">
        <f t="shared" si="1216"/>
        <v/>
      </c>
    </row>
    <row r="4856" spans="1:31" x14ac:dyDescent="0.25">
      <c r="A4856" s="5">
        <v>4993</v>
      </c>
      <c r="B4856" s="6" t="s">
        <v>9079</v>
      </c>
      <c r="C4856" s="6" t="s">
        <v>10217</v>
      </c>
      <c r="D4856" s="6" t="s">
        <v>49</v>
      </c>
      <c r="E4856" s="6" t="s">
        <v>16</v>
      </c>
      <c r="F4856" s="6">
        <v>90</v>
      </c>
      <c r="G4856" s="6" t="s">
        <v>10218</v>
      </c>
      <c r="H4856" s="6" t="s">
        <v>1264</v>
      </c>
      <c r="I4856" s="6" t="s">
        <v>185</v>
      </c>
      <c r="J4856" s="7">
        <v>43545</v>
      </c>
      <c r="K4856" s="6">
        <v>14</v>
      </c>
      <c r="L4856" s="6" t="s">
        <v>99</v>
      </c>
      <c r="M4856" s="8"/>
      <c r="O4856">
        <f t="shared" si="1217"/>
        <v>0</v>
      </c>
      <c r="Q4856" s="5" t="str">
        <f t="shared" si="1202"/>
        <v>4993</v>
      </c>
      <c r="R4856" s="6" t="str">
        <f t="shared" si="1203"/>
        <v>Necole</v>
      </c>
      <c r="S4856" s="6" t="str">
        <f t="shared" si="1204"/>
        <v>Oconnell</v>
      </c>
      <c r="T4856" s="6" t="str">
        <f t="shared" si="1205"/>
        <v>Miss</v>
      </c>
      <c r="U4856" s="6" t="str">
        <f t="shared" si="1206"/>
        <v>F</v>
      </c>
      <c r="V4856" s="6" t="str">
        <f t="shared" si="1207"/>
        <v>90</v>
      </c>
      <c r="W4856" s="6" t="str">
        <f t="shared" si="1208"/>
        <v>Witcombe Street</v>
      </c>
      <c r="X4856" s="6" t="str">
        <f t="shared" si="1209"/>
        <v>et</v>
      </c>
      <c r="Y4856" s="6" t="str">
        <f t="shared" si="1210"/>
        <v>Witcombe Street</v>
      </c>
      <c r="Z4856" s="6" t="str">
        <f t="shared" si="1211"/>
        <v>Goodwick</v>
      </c>
      <c r="AA4856" s="6" t="str">
        <f t="shared" si="1212"/>
        <v>HX</v>
      </c>
      <c r="AB4856" s="7" t="str">
        <f t="shared" si="1213"/>
        <v>43545</v>
      </c>
      <c r="AC4856" s="6" t="str">
        <f t="shared" si="1214"/>
        <v>14</v>
      </c>
      <c r="AD4856" s="6" t="str">
        <f t="shared" si="1215"/>
        <v>E</v>
      </c>
      <c r="AE4856" s="8" t="str">
        <f t="shared" si="1216"/>
        <v/>
      </c>
    </row>
    <row r="4857" spans="1:31" x14ac:dyDescent="0.25">
      <c r="A4857" s="9">
        <v>4994</v>
      </c>
      <c r="B4857" s="10" t="s">
        <v>10219</v>
      </c>
      <c r="C4857" s="10" t="s">
        <v>1757</v>
      </c>
      <c r="D4857" s="10" t="s">
        <v>49</v>
      </c>
      <c r="E4857" s="10" t="s">
        <v>16</v>
      </c>
      <c r="F4857" s="10">
        <v>60</v>
      </c>
      <c r="G4857" s="10" t="s">
        <v>10220</v>
      </c>
      <c r="H4857" s="10" t="s">
        <v>4832</v>
      </c>
      <c r="I4857" s="10" t="s">
        <v>291</v>
      </c>
      <c r="J4857" s="11">
        <v>43538</v>
      </c>
      <c r="K4857" s="10">
        <v>17</v>
      </c>
      <c r="L4857" s="10" t="s">
        <v>44</v>
      </c>
      <c r="M4857" s="12"/>
      <c r="O4857">
        <f t="shared" si="1217"/>
        <v>0</v>
      </c>
      <c r="Q4857" s="9" t="str">
        <f t="shared" si="1202"/>
        <v>4994</v>
      </c>
      <c r="R4857" s="10" t="str">
        <f t="shared" si="1203"/>
        <v>Lennie</v>
      </c>
      <c r="S4857" s="10" t="str">
        <f t="shared" si="1204"/>
        <v>Numbers</v>
      </c>
      <c r="T4857" s="10" t="str">
        <f t="shared" si="1205"/>
        <v>Miss</v>
      </c>
      <c r="U4857" s="10" t="str">
        <f t="shared" si="1206"/>
        <v>F</v>
      </c>
      <c r="V4857" s="10" t="str">
        <f t="shared" si="1207"/>
        <v>60</v>
      </c>
      <c r="W4857" s="10" t="str">
        <f t="shared" si="1208"/>
        <v>Withycombe Road</v>
      </c>
      <c r="X4857" s="10" t="str">
        <f t="shared" si="1209"/>
        <v>ad</v>
      </c>
      <c r="Y4857" s="10" t="str">
        <f t="shared" si="1210"/>
        <v>Withycombe Road</v>
      </c>
      <c r="Z4857" s="10" t="str">
        <f t="shared" si="1211"/>
        <v>Kinross</v>
      </c>
      <c r="AA4857" s="10" t="str">
        <f t="shared" si="1212"/>
        <v>HS</v>
      </c>
      <c r="AB4857" s="11" t="str">
        <f t="shared" si="1213"/>
        <v>43538</v>
      </c>
      <c r="AC4857" s="10" t="str">
        <f t="shared" si="1214"/>
        <v>17</v>
      </c>
      <c r="AD4857" s="10" t="str">
        <f t="shared" si="1215"/>
        <v>D</v>
      </c>
      <c r="AE4857" s="12" t="str">
        <f t="shared" si="1216"/>
        <v/>
      </c>
    </row>
    <row r="4858" spans="1:31" x14ac:dyDescent="0.25">
      <c r="A4858" s="9">
        <v>4996</v>
      </c>
      <c r="B4858" s="10" t="s">
        <v>10221</v>
      </c>
      <c r="C4858" s="10" t="s">
        <v>7051</v>
      </c>
      <c r="D4858" s="10" t="s">
        <v>49</v>
      </c>
      <c r="E4858" s="10" t="s">
        <v>16</v>
      </c>
      <c r="F4858" s="10">
        <v>90</v>
      </c>
      <c r="G4858" s="10" t="s">
        <v>10222</v>
      </c>
      <c r="H4858" s="10" t="s">
        <v>6084</v>
      </c>
      <c r="I4858" s="10" t="s">
        <v>32</v>
      </c>
      <c r="J4858" s="11">
        <v>44377</v>
      </c>
      <c r="K4858" s="10">
        <v>46</v>
      </c>
      <c r="L4858" s="10" t="s">
        <v>68</v>
      </c>
      <c r="M4858" s="12"/>
      <c r="O4858">
        <f t="shared" si="1217"/>
        <v>0</v>
      </c>
      <c r="Q4858" s="9" t="str">
        <f t="shared" si="1202"/>
        <v>4996</v>
      </c>
      <c r="R4858" s="10" t="str">
        <f t="shared" si="1203"/>
        <v>Claretta</v>
      </c>
      <c r="S4858" s="10" t="str">
        <f t="shared" si="1204"/>
        <v>Oneil</v>
      </c>
      <c r="T4858" s="10" t="str">
        <f t="shared" si="1205"/>
        <v>Miss</v>
      </c>
      <c r="U4858" s="10" t="str">
        <f t="shared" si="1206"/>
        <v>F</v>
      </c>
      <c r="V4858" s="10" t="str">
        <f t="shared" si="1207"/>
        <v>90</v>
      </c>
      <c r="W4858" s="10" t="str">
        <f t="shared" si="1208"/>
        <v>Witney Path</v>
      </c>
      <c r="X4858" s="10" t="str">
        <f t="shared" si="1209"/>
        <v>th</v>
      </c>
      <c r="Y4858" s="10" t="str">
        <f t="shared" si="1210"/>
        <v>Witney Path</v>
      </c>
      <c r="Z4858" s="10" t="str">
        <f t="shared" si="1211"/>
        <v>North Tawton</v>
      </c>
      <c r="AA4858" s="10" t="str">
        <f t="shared" si="1212"/>
        <v>WC</v>
      </c>
      <c r="AB4858" s="11" t="str">
        <f t="shared" si="1213"/>
        <v>44377</v>
      </c>
      <c r="AC4858" s="10" t="str">
        <f t="shared" si="1214"/>
        <v>46</v>
      </c>
      <c r="AD4858" s="10" t="str">
        <f t="shared" si="1215"/>
        <v>A2</v>
      </c>
      <c r="AE4858" s="12" t="str">
        <f t="shared" si="1216"/>
        <v/>
      </c>
    </row>
    <row r="4859" spans="1:31" x14ac:dyDescent="0.25">
      <c r="A4859" s="5">
        <v>4997</v>
      </c>
      <c r="B4859" s="6" t="s">
        <v>10223</v>
      </c>
      <c r="C4859" s="6" t="s">
        <v>2185</v>
      </c>
      <c r="D4859" s="6" t="s">
        <v>28</v>
      </c>
      <c r="E4859" s="6" t="s">
        <v>29</v>
      </c>
      <c r="F4859" s="6">
        <v>60</v>
      </c>
      <c r="G4859" s="6" t="s">
        <v>10224</v>
      </c>
      <c r="H4859" s="6" t="s">
        <v>1561</v>
      </c>
      <c r="I4859" s="6" t="s">
        <v>32</v>
      </c>
      <c r="J4859" s="7">
        <v>43795</v>
      </c>
      <c r="K4859" s="6">
        <v>60</v>
      </c>
      <c r="L4859" s="6" t="s">
        <v>78</v>
      </c>
      <c r="M4859" s="8"/>
      <c r="O4859">
        <f t="shared" si="1217"/>
        <v>0</v>
      </c>
      <c r="Q4859" s="5" t="str">
        <f t="shared" si="1202"/>
        <v>4997</v>
      </c>
      <c r="R4859" s="6" t="str">
        <f t="shared" si="1203"/>
        <v>Stewart</v>
      </c>
      <c r="S4859" s="6" t="str">
        <f t="shared" si="1204"/>
        <v>Levine</v>
      </c>
      <c r="T4859" s="6" t="str">
        <f t="shared" si="1205"/>
        <v>Mr</v>
      </c>
      <c r="U4859" s="6" t="str">
        <f t="shared" si="1206"/>
        <v>M</v>
      </c>
      <c r="V4859" s="6" t="str">
        <f t="shared" si="1207"/>
        <v>60</v>
      </c>
      <c r="W4859" s="6" t="str">
        <f t="shared" si="1208"/>
        <v>Woburn</v>
      </c>
      <c r="X4859" s="6" t="str">
        <f t="shared" si="1209"/>
        <v>rn</v>
      </c>
      <c r="Y4859" s="6" t="str">
        <f t="shared" si="1210"/>
        <v>Woburn</v>
      </c>
      <c r="Z4859" s="6" t="str">
        <f t="shared" si="1211"/>
        <v>Shanklin</v>
      </c>
      <c r="AA4859" s="6" t="str">
        <f t="shared" si="1212"/>
        <v>WC</v>
      </c>
      <c r="AB4859" s="7" t="str">
        <f t="shared" si="1213"/>
        <v>43795</v>
      </c>
      <c r="AC4859" s="6" t="str">
        <f t="shared" si="1214"/>
        <v>60</v>
      </c>
      <c r="AD4859" s="6" t="str">
        <f t="shared" si="1215"/>
        <v>C2</v>
      </c>
      <c r="AE4859" s="8" t="str">
        <f t="shared" si="1216"/>
        <v/>
      </c>
    </row>
    <row r="4860" spans="1:31" x14ac:dyDescent="0.25">
      <c r="A4860" s="9">
        <v>4998</v>
      </c>
      <c r="B4860" s="10" t="s">
        <v>488</v>
      </c>
      <c r="C4860" s="10" t="s">
        <v>4240</v>
      </c>
      <c r="D4860" s="10" t="s">
        <v>28</v>
      </c>
      <c r="E4860" s="10" t="s">
        <v>29</v>
      </c>
      <c r="F4860" s="10">
        <v>60</v>
      </c>
      <c r="G4860" s="10" t="s">
        <v>10225</v>
      </c>
      <c r="H4860" s="10" t="s">
        <v>5624</v>
      </c>
      <c r="I4860" s="10" t="s">
        <v>881</v>
      </c>
      <c r="J4860" s="11">
        <v>44052</v>
      </c>
      <c r="K4860" s="10">
        <v>56</v>
      </c>
      <c r="L4860" s="10" t="s">
        <v>33</v>
      </c>
      <c r="M4860" s="12"/>
      <c r="O4860">
        <f t="shared" si="1217"/>
        <v>0</v>
      </c>
      <c r="Q4860" s="9" t="str">
        <f t="shared" si="1202"/>
        <v>4998</v>
      </c>
      <c r="R4860" s="10" t="str">
        <f t="shared" si="1203"/>
        <v>James</v>
      </c>
      <c r="S4860" s="10" t="str">
        <f t="shared" si="1204"/>
        <v>Cooke</v>
      </c>
      <c r="T4860" s="10" t="str">
        <f t="shared" si="1205"/>
        <v>Mr</v>
      </c>
      <c r="U4860" s="10" t="str">
        <f t="shared" si="1206"/>
        <v>M</v>
      </c>
      <c r="V4860" s="10" t="str">
        <f t="shared" si="1207"/>
        <v>60</v>
      </c>
      <c r="W4860" s="10" t="str">
        <f t="shared" si="1208"/>
        <v>Woburn Close</v>
      </c>
      <c r="X4860" s="10" t="str">
        <f t="shared" si="1209"/>
        <v>se</v>
      </c>
      <c r="Y4860" s="10" t="str">
        <f t="shared" si="1210"/>
        <v>Woburn Close</v>
      </c>
      <c r="Z4860" s="10" t="str">
        <f t="shared" si="1211"/>
        <v>Immingham</v>
      </c>
      <c r="AA4860" s="10" t="str">
        <f t="shared" si="1212"/>
        <v>LS</v>
      </c>
      <c r="AB4860" s="11" t="str">
        <f t="shared" si="1213"/>
        <v>44052</v>
      </c>
      <c r="AC4860" s="10" t="str">
        <f t="shared" si="1214"/>
        <v>56</v>
      </c>
      <c r="AD4860" s="10" t="str">
        <f t="shared" si="1215"/>
        <v>A3</v>
      </c>
      <c r="AE4860" s="12" t="str">
        <f t="shared" si="1216"/>
        <v/>
      </c>
    </row>
    <row r="4861" spans="1:31" x14ac:dyDescent="0.25">
      <c r="A4861" s="5">
        <v>4999</v>
      </c>
      <c r="B4861" s="6" t="s">
        <v>6337</v>
      </c>
      <c r="C4861" s="6" t="s">
        <v>2967</v>
      </c>
      <c r="D4861" s="6" t="s">
        <v>41</v>
      </c>
      <c r="E4861" s="6" t="s">
        <v>16</v>
      </c>
      <c r="F4861" s="6">
        <v>60</v>
      </c>
      <c r="G4861" s="6" t="s">
        <v>10226</v>
      </c>
      <c r="H4861" s="6" t="s">
        <v>3539</v>
      </c>
      <c r="I4861" s="6" t="s">
        <v>32</v>
      </c>
      <c r="J4861" s="7">
        <v>44108</v>
      </c>
      <c r="K4861" s="6">
        <v>53</v>
      </c>
      <c r="L4861" s="6" t="s">
        <v>157</v>
      </c>
      <c r="M4861" s="8"/>
      <c r="O4861">
        <f t="shared" si="1217"/>
        <v>0</v>
      </c>
      <c r="Q4861" s="5" t="str">
        <f t="shared" si="1202"/>
        <v>4999</v>
      </c>
      <c r="R4861" s="6" t="str">
        <f t="shared" si="1203"/>
        <v>Hoa</v>
      </c>
      <c r="S4861" s="6" t="str">
        <f t="shared" si="1204"/>
        <v>Sprague</v>
      </c>
      <c r="T4861" s="6" t="str">
        <f t="shared" si="1205"/>
        <v>Ms</v>
      </c>
      <c r="U4861" s="6" t="str">
        <f t="shared" si="1206"/>
        <v>F</v>
      </c>
      <c r="V4861" s="6" t="str">
        <f t="shared" si="1207"/>
        <v>60</v>
      </c>
      <c r="W4861" s="6" t="str">
        <f t="shared" si="1208"/>
        <v>Wolsey Road</v>
      </c>
      <c r="X4861" s="6" t="str">
        <f t="shared" si="1209"/>
        <v>ad</v>
      </c>
      <c r="Y4861" s="6" t="str">
        <f t="shared" si="1210"/>
        <v>Wolsey Road</v>
      </c>
      <c r="Z4861" s="6" t="str">
        <f t="shared" si="1211"/>
        <v>West Midlands</v>
      </c>
      <c r="AA4861" s="6" t="str">
        <f t="shared" si="1212"/>
        <v>WC</v>
      </c>
      <c r="AB4861" s="7" t="str">
        <f t="shared" si="1213"/>
        <v>44108</v>
      </c>
      <c r="AC4861" s="6" t="str">
        <f t="shared" si="1214"/>
        <v>53</v>
      </c>
      <c r="AD4861" s="6" t="str">
        <f t="shared" si="1215"/>
        <v>C3</v>
      </c>
      <c r="AE4861" s="8" t="str">
        <f t="shared" si="1216"/>
        <v/>
      </c>
    </row>
    <row r="4862" spans="1:31" x14ac:dyDescent="0.25">
      <c r="A4862" s="9">
        <v>5000</v>
      </c>
      <c r="B4862" s="10" t="s">
        <v>6513</v>
      </c>
      <c r="C4862" s="10" t="s">
        <v>5054</v>
      </c>
      <c r="D4862" s="10" t="s">
        <v>28</v>
      </c>
      <c r="E4862" s="10" t="s">
        <v>29</v>
      </c>
      <c r="F4862" s="10">
        <v>90</v>
      </c>
      <c r="G4862" s="10" t="s">
        <v>10227</v>
      </c>
      <c r="H4862" s="10" t="s">
        <v>5694</v>
      </c>
      <c r="I4862" s="10" t="s">
        <v>185</v>
      </c>
      <c r="J4862" s="11">
        <v>43864</v>
      </c>
      <c r="K4862" s="10">
        <v>47</v>
      </c>
      <c r="L4862" s="10" t="s">
        <v>68</v>
      </c>
      <c r="M4862" s="12"/>
      <c r="O4862">
        <f t="shared" si="1217"/>
        <v>0</v>
      </c>
      <c r="Q4862" s="9" t="str">
        <f t="shared" si="1202"/>
        <v>5000</v>
      </c>
      <c r="R4862" s="10" t="str">
        <f t="shared" si="1203"/>
        <v>Rey</v>
      </c>
      <c r="S4862" s="10" t="str">
        <f t="shared" si="1204"/>
        <v>Bryant</v>
      </c>
      <c r="T4862" s="10" t="str">
        <f t="shared" si="1205"/>
        <v>Mr</v>
      </c>
      <c r="U4862" s="10" t="str">
        <f t="shared" si="1206"/>
        <v>M</v>
      </c>
      <c r="V4862" s="10" t="str">
        <f t="shared" si="1207"/>
        <v>90</v>
      </c>
      <c r="W4862" s="10" t="str">
        <f t="shared" si="1208"/>
        <v>Wontner Close</v>
      </c>
      <c r="X4862" s="10" t="str">
        <f t="shared" si="1209"/>
        <v>se</v>
      </c>
      <c r="Y4862" s="10" t="str">
        <f t="shared" si="1210"/>
        <v>Wontner Close</v>
      </c>
      <c r="Z4862" s="10" t="str">
        <f t="shared" si="1211"/>
        <v>Ellesmere</v>
      </c>
      <c r="AA4862" s="10" t="str">
        <f t="shared" si="1212"/>
        <v>HX</v>
      </c>
      <c r="AB4862" s="11" t="str">
        <f t="shared" si="1213"/>
        <v>43864</v>
      </c>
      <c r="AC4862" s="10" t="str">
        <f t="shared" si="1214"/>
        <v>47</v>
      </c>
      <c r="AD4862" s="10" t="str">
        <f t="shared" si="1215"/>
        <v>A2</v>
      </c>
      <c r="AE4862" s="12" t="str">
        <f t="shared" si="1216"/>
        <v/>
      </c>
    </row>
    <row r="4863" spans="1:31" x14ac:dyDescent="0.25">
      <c r="A4863" s="5">
        <v>5001</v>
      </c>
      <c r="B4863" s="6" t="s">
        <v>10228</v>
      </c>
      <c r="C4863" s="6" t="s">
        <v>4828</v>
      </c>
      <c r="D4863" s="6" t="s">
        <v>49</v>
      </c>
      <c r="E4863" s="6" t="s">
        <v>16</v>
      </c>
      <c r="F4863" s="6">
        <v>90</v>
      </c>
      <c r="G4863" s="6" t="s">
        <v>10227</v>
      </c>
      <c r="H4863" s="6" t="s">
        <v>2146</v>
      </c>
      <c r="I4863" s="6" t="s">
        <v>32</v>
      </c>
      <c r="J4863" s="7">
        <v>43752</v>
      </c>
      <c r="K4863" s="6">
        <v>34</v>
      </c>
      <c r="L4863" s="6" t="s">
        <v>62</v>
      </c>
      <c r="M4863" s="8"/>
      <c r="O4863">
        <f t="shared" si="1217"/>
        <v>0</v>
      </c>
      <c r="Q4863" s="5" t="str">
        <f t="shared" si="1202"/>
        <v>5001</v>
      </c>
      <c r="R4863" s="6" t="str">
        <f t="shared" si="1203"/>
        <v>Karon</v>
      </c>
      <c r="S4863" s="6" t="str">
        <f t="shared" si="1204"/>
        <v>Rasmussen</v>
      </c>
      <c r="T4863" s="6" t="str">
        <f t="shared" si="1205"/>
        <v>Miss</v>
      </c>
      <c r="U4863" s="6" t="str">
        <f t="shared" si="1206"/>
        <v>F</v>
      </c>
      <c r="V4863" s="6" t="str">
        <f t="shared" si="1207"/>
        <v>90</v>
      </c>
      <c r="W4863" s="6" t="str">
        <f t="shared" si="1208"/>
        <v>Wontner Close</v>
      </c>
      <c r="X4863" s="6" t="str">
        <f t="shared" si="1209"/>
        <v>se</v>
      </c>
      <c r="Y4863" s="6" t="str">
        <f t="shared" si="1210"/>
        <v>Wontner Close</v>
      </c>
      <c r="Z4863" s="6" t="str">
        <f t="shared" si="1211"/>
        <v>Newbridge</v>
      </c>
      <c r="AA4863" s="6" t="str">
        <f t="shared" si="1212"/>
        <v>WC</v>
      </c>
      <c r="AB4863" s="7" t="str">
        <f t="shared" si="1213"/>
        <v>43752</v>
      </c>
      <c r="AC4863" s="6" t="str">
        <f t="shared" si="1214"/>
        <v>34</v>
      </c>
      <c r="AD4863" s="6" t="str">
        <f t="shared" si="1215"/>
        <v>C4</v>
      </c>
      <c r="AE4863" s="8" t="str">
        <f t="shared" si="1216"/>
        <v/>
      </c>
    </row>
    <row r="4864" spans="1:31" x14ac:dyDescent="0.25">
      <c r="A4864" s="9">
        <v>5002</v>
      </c>
      <c r="B4864" s="10" t="s">
        <v>6391</v>
      </c>
      <c r="C4864" s="10" t="s">
        <v>3320</v>
      </c>
      <c r="D4864" s="10" t="s">
        <v>28</v>
      </c>
      <c r="E4864" s="10" t="s">
        <v>29</v>
      </c>
      <c r="F4864" s="10">
        <v>90</v>
      </c>
      <c r="G4864" s="10" t="s">
        <v>10229</v>
      </c>
      <c r="H4864" s="10" t="s">
        <v>1163</v>
      </c>
      <c r="I4864" s="10" t="s">
        <v>32</v>
      </c>
      <c r="J4864" s="11">
        <v>44123</v>
      </c>
      <c r="K4864" s="10">
        <v>19</v>
      </c>
      <c r="L4864" s="10" t="s">
        <v>20</v>
      </c>
      <c r="M4864" s="12"/>
      <c r="O4864">
        <f t="shared" si="1217"/>
        <v>0</v>
      </c>
      <c r="Q4864" s="9" t="str">
        <f t="shared" si="1202"/>
        <v>5002</v>
      </c>
      <c r="R4864" s="10" t="str">
        <f t="shared" si="1203"/>
        <v>Milo</v>
      </c>
      <c r="S4864" s="10" t="str">
        <f t="shared" si="1204"/>
        <v>Stubbs</v>
      </c>
      <c r="T4864" s="10" t="str">
        <f t="shared" si="1205"/>
        <v>Mr</v>
      </c>
      <c r="U4864" s="10" t="str">
        <f t="shared" si="1206"/>
        <v>M</v>
      </c>
      <c r="V4864" s="10" t="str">
        <f t="shared" si="1207"/>
        <v>90</v>
      </c>
      <c r="W4864" s="10" t="str">
        <f t="shared" si="1208"/>
        <v>Wood Lane</v>
      </c>
      <c r="X4864" s="10" t="str">
        <f t="shared" si="1209"/>
        <v>ne</v>
      </c>
      <c r="Y4864" s="10" t="str">
        <f t="shared" si="1210"/>
        <v>Wood Lane</v>
      </c>
      <c r="Z4864" s="10" t="str">
        <f t="shared" si="1211"/>
        <v>Newport</v>
      </c>
      <c r="AA4864" s="10" t="str">
        <f t="shared" si="1212"/>
        <v>WC</v>
      </c>
      <c r="AB4864" s="11" t="str">
        <f t="shared" si="1213"/>
        <v>44123</v>
      </c>
      <c r="AC4864" s="10" t="str">
        <f t="shared" si="1214"/>
        <v>19</v>
      </c>
      <c r="AD4864" s="10" t="str">
        <f t="shared" si="1215"/>
        <v>B</v>
      </c>
      <c r="AE4864" s="12" t="str">
        <f t="shared" si="1216"/>
        <v/>
      </c>
    </row>
    <row r="4865" spans="1:31" x14ac:dyDescent="0.25">
      <c r="A4865" s="5">
        <v>5003</v>
      </c>
      <c r="B4865" s="6" t="s">
        <v>8616</v>
      </c>
      <c r="C4865" s="6" t="s">
        <v>3369</v>
      </c>
      <c r="D4865" s="6" t="s">
        <v>49</v>
      </c>
      <c r="E4865" s="6" t="s">
        <v>16</v>
      </c>
      <c r="F4865" s="6">
        <v>30</v>
      </c>
      <c r="G4865" s="6" t="s">
        <v>10229</v>
      </c>
      <c r="H4865" s="6" t="s">
        <v>2693</v>
      </c>
      <c r="I4865" s="6" t="s">
        <v>32</v>
      </c>
      <c r="J4865" s="7">
        <v>44107</v>
      </c>
      <c r="K4865" s="6">
        <v>83</v>
      </c>
      <c r="L4865" s="6" t="s">
        <v>52</v>
      </c>
      <c r="M4865" s="8"/>
      <c r="O4865">
        <f t="shared" si="1217"/>
        <v>0</v>
      </c>
      <c r="Q4865" s="5" t="str">
        <f t="shared" si="1202"/>
        <v>5003</v>
      </c>
      <c r="R4865" s="6" t="str">
        <f t="shared" si="1203"/>
        <v>Beatriz</v>
      </c>
      <c r="S4865" s="6" t="str">
        <f t="shared" si="1204"/>
        <v>Workman</v>
      </c>
      <c r="T4865" s="6" t="str">
        <f t="shared" si="1205"/>
        <v>Miss</v>
      </c>
      <c r="U4865" s="6" t="str">
        <f t="shared" si="1206"/>
        <v>F</v>
      </c>
      <c r="V4865" s="6" t="str">
        <f t="shared" si="1207"/>
        <v>30</v>
      </c>
      <c r="W4865" s="6" t="str">
        <f t="shared" si="1208"/>
        <v>Wood Lane</v>
      </c>
      <c r="X4865" s="6" t="str">
        <f t="shared" si="1209"/>
        <v>ne</v>
      </c>
      <c r="Y4865" s="6" t="str">
        <f t="shared" si="1210"/>
        <v>Wood Lane</v>
      </c>
      <c r="Z4865" s="6" t="str">
        <f t="shared" si="1211"/>
        <v>Withernsea</v>
      </c>
      <c r="AA4865" s="6" t="str">
        <f t="shared" si="1212"/>
        <v>WC</v>
      </c>
      <c r="AB4865" s="7" t="str">
        <f t="shared" si="1213"/>
        <v>44107</v>
      </c>
      <c r="AC4865" s="6" t="str">
        <f t="shared" si="1214"/>
        <v>83</v>
      </c>
      <c r="AD4865" s="6" t="str">
        <f t="shared" si="1215"/>
        <v>A1</v>
      </c>
      <c r="AE4865" s="8" t="str">
        <f t="shared" si="1216"/>
        <v/>
      </c>
    </row>
    <row r="4866" spans="1:31" x14ac:dyDescent="0.25">
      <c r="A4866" s="9">
        <v>5004</v>
      </c>
      <c r="B4866" s="10" t="s">
        <v>309</v>
      </c>
      <c r="C4866" s="10" t="s">
        <v>10230</v>
      </c>
      <c r="D4866" s="10" t="s">
        <v>41</v>
      </c>
      <c r="E4866" s="10" t="s">
        <v>16</v>
      </c>
      <c r="F4866" s="10">
        <v>30</v>
      </c>
      <c r="G4866" s="10" t="s">
        <v>10231</v>
      </c>
      <c r="H4866" s="10" t="s">
        <v>2661</v>
      </c>
      <c r="I4866" s="10" t="s">
        <v>1152</v>
      </c>
      <c r="J4866" s="11">
        <v>44362</v>
      </c>
      <c r="K4866" s="10">
        <v>62</v>
      </c>
      <c r="L4866" s="10" t="s">
        <v>33</v>
      </c>
      <c r="M4866" s="12"/>
      <c r="O4866">
        <f t="shared" si="1217"/>
        <v>0</v>
      </c>
      <c r="Q4866" s="9" t="str">
        <f t="shared" si="1202"/>
        <v>5004</v>
      </c>
      <c r="R4866" s="10" t="str">
        <f t="shared" si="1203"/>
        <v>Willodean</v>
      </c>
      <c r="S4866" s="10" t="str">
        <f t="shared" si="1204"/>
        <v>Frost</v>
      </c>
      <c r="T4866" s="10" t="str">
        <f t="shared" si="1205"/>
        <v>Ms</v>
      </c>
      <c r="U4866" s="10" t="str">
        <f t="shared" si="1206"/>
        <v>F</v>
      </c>
      <c r="V4866" s="10" t="str">
        <f t="shared" si="1207"/>
        <v>30</v>
      </c>
      <c r="W4866" s="10" t="str">
        <f t="shared" si="1208"/>
        <v>Wood Lawn</v>
      </c>
      <c r="X4866" s="10" t="str">
        <f t="shared" si="1209"/>
        <v>wn</v>
      </c>
      <c r="Y4866" s="10" t="str">
        <f t="shared" si="1210"/>
        <v>Wood Lawn</v>
      </c>
      <c r="Z4866" s="10" t="str">
        <f t="shared" si="1211"/>
        <v>Beckermet</v>
      </c>
      <c r="AA4866" s="10" t="str">
        <f t="shared" si="1212"/>
        <v>BR</v>
      </c>
      <c r="AB4866" s="11" t="str">
        <f t="shared" si="1213"/>
        <v>44362</v>
      </c>
      <c r="AC4866" s="10" t="str">
        <f t="shared" si="1214"/>
        <v>62</v>
      </c>
      <c r="AD4866" s="10" t="str">
        <f t="shared" si="1215"/>
        <v>A3</v>
      </c>
      <c r="AE4866" s="12" t="str">
        <f t="shared" si="1216"/>
        <v/>
      </c>
    </row>
    <row r="4867" spans="1:31" x14ac:dyDescent="0.25">
      <c r="A4867" s="5">
        <v>5005</v>
      </c>
      <c r="B4867" s="6" t="s">
        <v>4313</v>
      </c>
      <c r="C4867" s="6" t="s">
        <v>3312</v>
      </c>
      <c r="D4867" s="6" t="s">
        <v>49</v>
      </c>
      <c r="E4867" s="6" t="s">
        <v>16</v>
      </c>
      <c r="F4867" s="6">
        <v>30</v>
      </c>
      <c r="G4867" s="6" t="s">
        <v>10232</v>
      </c>
      <c r="H4867" s="6" t="s">
        <v>5612</v>
      </c>
      <c r="I4867" s="6" t="s">
        <v>127</v>
      </c>
      <c r="J4867" s="7">
        <v>43632</v>
      </c>
      <c r="K4867" s="6">
        <v>60</v>
      </c>
      <c r="L4867" s="6" t="s">
        <v>33</v>
      </c>
      <c r="M4867" s="8"/>
      <c r="O4867">
        <f t="shared" si="1217"/>
        <v>0</v>
      </c>
      <c r="Q4867" s="5" t="str">
        <f t="shared" si="1202"/>
        <v>5005</v>
      </c>
      <c r="R4867" s="6" t="str">
        <f t="shared" si="1203"/>
        <v>Salley</v>
      </c>
      <c r="S4867" s="6" t="str">
        <f t="shared" si="1204"/>
        <v>Cummings</v>
      </c>
      <c r="T4867" s="6" t="str">
        <f t="shared" si="1205"/>
        <v>Miss</v>
      </c>
      <c r="U4867" s="6" t="str">
        <f t="shared" si="1206"/>
        <v>F</v>
      </c>
      <c r="V4867" s="6" t="str">
        <f t="shared" si="1207"/>
        <v>30</v>
      </c>
      <c r="W4867" s="6" t="str">
        <f t="shared" si="1208"/>
        <v>Wood Vale</v>
      </c>
      <c r="X4867" s="6" t="str">
        <f t="shared" si="1209"/>
        <v>le</v>
      </c>
      <c r="Y4867" s="6" t="str">
        <f t="shared" si="1210"/>
        <v>Wood Vale</v>
      </c>
      <c r="Z4867" s="6" t="str">
        <f t="shared" si="1211"/>
        <v>Buxton</v>
      </c>
      <c r="AA4867" s="6" t="str">
        <f t="shared" si="1212"/>
        <v>WS</v>
      </c>
      <c r="AB4867" s="7" t="str">
        <f t="shared" si="1213"/>
        <v>43632</v>
      </c>
      <c r="AC4867" s="6" t="str">
        <f t="shared" si="1214"/>
        <v>60</v>
      </c>
      <c r="AD4867" s="6" t="str">
        <f t="shared" si="1215"/>
        <v>A3</v>
      </c>
      <c r="AE4867" s="8" t="str">
        <f t="shared" si="1216"/>
        <v/>
      </c>
    </row>
    <row r="4868" spans="1:31" x14ac:dyDescent="0.25">
      <c r="A4868" s="5">
        <v>5007</v>
      </c>
      <c r="B4868" s="6" t="s">
        <v>3206</v>
      </c>
      <c r="C4868" s="6" t="s">
        <v>9419</v>
      </c>
      <c r="D4868" s="6" t="s">
        <v>90</v>
      </c>
      <c r="E4868" s="6" t="s">
        <v>29</v>
      </c>
      <c r="F4868" s="6">
        <v>90</v>
      </c>
      <c r="G4868" s="6" t="s">
        <v>10233</v>
      </c>
      <c r="H4868" s="6" t="s">
        <v>3165</v>
      </c>
      <c r="I4868" s="6" t="s">
        <v>1228</v>
      </c>
      <c r="J4868" s="7">
        <v>43528</v>
      </c>
      <c r="K4868" s="6">
        <v>33</v>
      </c>
      <c r="L4868" s="6" t="s">
        <v>78</v>
      </c>
      <c r="M4868" s="8"/>
      <c r="O4868">
        <f t="shared" si="1217"/>
        <v>0</v>
      </c>
      <c r="Q4868" s="5" t="str">
        <f t="shared" si="1202"/>
        <v>5007</v>
      </c>
      <c r="R4868" s="6" t="str">
        <f t="shared" si="1203"/>
        <v>Andres</v>
      </c>
      <c r="S4868" s="6" t="str">
        <f t="shared" si="1204"/>
        <v>Price</v>
      </c>
      <c r="T4868" s="6" t="str">
        <f t="shared" si="1205"/>
        <v>Dr</v>
      </c>
      <c r="U4868" s="6" t="str">
        <f t="shared" si="1206"/>
        <v>M</v>
      </c>
      <c r="V4868" s="6" t="str">
        <f t="shared" si="1207"/>
        <v>90</v>
      </c>
      <c r="W4868" s="6" t="str">
        <f t="shared" si="1208"/>
        <v>Woodberry Avenue</v>
      </c>
      <c r="X4868" s="6" t="str">
        <f t="shared" si="1209"/>
        <v>ue</v>
      </c>
      <c r="Y4868" s="6" t="str">
        <f t="shared" si="1210"/>
        <v>Woodberry Avenue</v>
      </c>
      <c r="Z4868" s="6" t="str">
        <f t="shared" si="1211"/>
        <v>Egremont</v>
      </c>
      <c r="AA4868" s="6" t="str">
        <f t="shared" si="1212"/>
        <v>HA</v>
      </c>
      <c r="AB4868" s="7" t="str">
        <f t="shared" si="1213"/>
        <v>43528</v>
      </c>
      <c r="AC4868" s="6" t="str">
        <f t="shared" si="1214"/>
        <v>33</v>
      </c>
      <c r="AD4868" s="6" t="str">
        <f t="shared" si="1215"/>
        <v>C2</v>
      </c>
      <c r="AE4868" s="8" t="str">
        <f t="shared" si="1216"/>
        <v/>
      </c>
    </row>
    <row r="4869" spans="1:31" x14ac:dyDescent="0.25">
      <c r="A4869" s="9">
        <v>5008</v>
      </c>
      <c r="B4869" s="10" t="s">
        <v>1202</v>
      </c>
      <c r="C4869" s="10" t="s">
        <v>5776</v>
      </c>
      <c r="D4869" s="10" t="s">
        <v>28</v>
      </c>
      <c r="E4869" s="10" t="s">
        <v>29</v>
      </c>
      <c r="F4869" s="10">
        <v>60</v>
      </c>
      <c r="G4869" s="10" t="s">
        <v>10234</v>
      </c>
      <c r="H4869" s="10" t="s">
        <v>2865</v>
      </c>
      <c r="I4869" s="10" t="s">
        <v>32</v>
      </c>
      <c r="J4869" s="11">
        <v>44440</v>
      </c>
      <c r="K4869" s="10">
        <v>81</v>
      </c>
      <c r="L4869" s="10" t="s">
        <v>39</v>
      </c>
      <c r="M4869" s="12"/>
      <c r="O4869">
        <f t="shared" si="1217"/>
        <v>0</v>
      </c>
      <c r="Q4869" s="9" t="str">
        <f t="shared" si="1202"/>
        <v>5008</v>
      </c>
      <c r="R4869" s="10" t="str">
        <f t="shared" si="1203"/>
        <v>Thaddeus</v>
      </c>
      <c r="S4869" s="10" t="str">
        <f t="shared" si="1204"/>
        <v>Charles</v>
      </c>
      <c r="T4869" s="10" t="str">
        <f t="shared" si="1205"/>
        <v>Mr</v>
      </c>
      <c r="U4869" s="10" t="str">
        <f t="shared" si="1206"/>
        <v>M</v>
      </c>
      <c r="V4869" s="10" t="str">
        <f t="shared" si="1207"/>
        <v>60</v>
      </c>
      <c r="W4869" s="10" t="str">
        <f t="shared" si="1208"/>
        <v>Woodbine Villas</v>
      </c>
      <c r="X4869" s="10" t="str">
        <f t="shared" si="1209"/>
        <v>as</v>
      </c>
      <c r="Y4869" s="10" t="str">
        <f t="shared" si="1210"/>
        <v>Woodbine Villas</v>
      </c>
      <c r="Z4869" s="10" t="str">
        <f t="shared" si="1211"/>
        <v>Tyne And Wear</v>
      </c>
      <c r="AA4869" s="10" t="str">
        <f t="shared" si="1212"/>
        <v>WC</v>
      </c>
      <c r="AB4869" s="11" t="str">
        <f t="shared" si="1213"/>
        <v>44440</v>
      </c>
      <c r="AC4869" s="10" t="str">
        <f t="shared" si="1214"/>
        <v>81</v>
      </c>
      <c r="AD4869" s="10" t="str">
        <f t="shared" si="1215"/>
        <v>C1</v>
      </c>
      <c r="AE4869" s="12" t="str">
        <f t="shared" si="1216"/>
        <v/>
      </c>
    </row>
    <row r="4870" spans="1:31" x14ac:dyDescent="0.25">
      <c r="A4870" s="5">
        <v>5009</v>
      </c>
      <c r="B4870" s="6" t="s">
        <v>3972</v>
      </c>
      <c r="C4870" s="6" t="s">
        <v>8339</v>
      </c>
      <c r="D4870" s="6" t="s">
        <v>49</v>
      </c>
      <c r="E4870" s="6" t="s">
        <v>16</v>
      </c>
      <c r="F4870" s="6">
        <v>30</v>
      </c>
      <c r="G4870" s="6" t="s">
        <v>10235</v>
      </c>
      <c r="H4870" s="6" t="s">
        <v>554</v>
      </c>
      <c r="I4870" s="6" t="s">
        <v>32</v>
      </c>
      <c r="J4870" s="7">
        <v>44529</v>
      </c>
      <c r="K4870" s="6">
        <v>30</v>
      </c>
      <c r="L4870" s="6" t="s">
        <v>99</v>
      </c>
      <c r="M4870" s="8"/>
      <c r="O4870">
        <f t="shared" si="1217"/>
        <v>0</v>
      </c>
      <c r="Q4870" s="5" t="str">
        <f t="shared" ref="Q4870:Q4933" si="1218">TRIM(A4870)</f>
        <v>5009</v>
      </c>
      <c r="R4870" s="6" t="str">
        <f t="shared" ref="R4870:R4933" si="1219">TRIM(B4870)</f>
        <v>Gussie</v>
      </c>
      <c r="S4870" s="6" t="str">
        <f t="shared" ref="S4870:S4933" si="1220">TRIM(C4870)</f>
        <v>Frey</v>
      </c>
      <c r="T4870" s="6" t="str">
        <f t="shared" ref="T4870:T4933" si="1221">TRIM(D4870)</f>
        <v>Miss</v>
      </c>
      <c r="U4870" s="6" t="str">
        <f t="shared" ref="U4870:U4933" si="1222">IF(ISNUMBER(SEARCH("f",TRIM(E4870))),"F","M")</f>
        <v>F</v>
      </c>
      <c r="V4870" s="6" t="str">
        <f t="shared" ref="V4870:V4933" si="1223">TRIM(F4870)</f>
        <v>30</v>
      </c>
      <c r="W4870" s="6" t="str">
        <f t="shared" ref="W4870:W4933" si="1224">SUBSTITUTE(SUBSTITUTE(SUBSTITUTE(PROPER(TRIM(G4870)),"(?)","")," (No",""),"'S","'s")</f>
        <v>Woodbourne Avenue</v>
      </c>
      <c r="X4870" s="6" t="str">
        <f t="shared" ref="X4870:X4933" si="1225">RIGHT(W4870,2)</f>
        <v>ue</v>
      </c>
      <c r="Y4870" s="6" t="str">
        <f t="shared" ref="Y4870:Y4933" si="1226">IF(OR(X4870="St",X4870="Av",X4870="Pl"),SUBSTITUTE(SUBSTITUTE(SUBSTITUTE(SUBSTITUTE(SUBSTITUTE(SUBSTITUTE(SUBSTITUTE(W4870,"Rd","Road"),"St","Street"),"Cls", "Close"),"Plc","Place"),"Bldgs","Buildings"),"Av","Avenue"),"Pl","Place"),SUBSTITUTE(SUBSTITUTE(SUBSTITUTE(SUBSTITUTE(SUBSTITUTE(W4870,"Rd","Road"),"Cls", "Close"),"Plc","Place"),"Bldgs","Buildings"),"Crt","Court"))</f>
        <v>Woodbourne Avenue</v>
      </c>
      <c r="Z4870" s="6" t="str">
        <f t="shared" ref="Z4870:Z4933" si="1227">TRIM(H4870)</f>
        <v>Paignton</v>
      </c>
      <c r="AA4870" s="6" t="str">
        <f t="shared" ref="AA4870:AA4933" si="1228">TRIM(I4870)</f>
        <v>WC</v>
      </c>
      <c r="AB4870" s="7" t="str">
        <f t="shared" ref="AB4870:AB4933" si="1229">TRIM(J4870)</f>
        <v>44529</v>
      </c>
      <c r="AC4870" s="6" t="str">
        <f t="shared" ref="AC4870:AC4933" si="1230">TRIM(K4870)</f>
        <v>30</v>
      </c>
      <c r="AD4870" s="6" t="str">
        <f t="shared" ref="AD4870:AD4933" si="1231">TRIM(L4870)</f>
        <v>E</v>
      </c>
      <c r="AE4870" s="8" t="str">
        <f t="shared" ref="AE4870:AE4933" si="1232">TRIM(M4870)</f>
        <v/>
      </c>
    </row>
    <row r="4871" spans="1:31" x14ac:dyDescent="0.25">
      <c r="A4871" s="9">
        <v>5010</v>
      </c>
      <c r="B4871" s="10" t="s">
        <v>1637</v>
      </c>
      <c r="C4871" s="10" t="s">
        <v>997</v>
      </c>
      <c r="D4871" s="10" t="s">
        <v>49</v>
      </c>
      <c r="E4871" s="10" t="s">
        <v>16</v>
      </c>
      <c r="F4871" s="10">
        <v>60</v>
      </c>
      <c r="G4871" s="10" t="s">
        <v>10236</v>
      </c>
      <c r="H4871" s="10" t="s">
        <v>7127</v>
      </c>
      <c r="I4871" s="10" t="s">
        <v>32</v>
      </c>
      <c r="J4871" s="11">
        <v>44393</v>
      </c>
      <c r="K4871" s="10">
        <v>4</v>
      </c>
      <c r="L4871" s="10" t="s">
        <v>68</v>
      </c>
      <c r="M4871" s="12"/>
      <c r="O4871">
        <f t="shared" si="1217"/>
        <v>0</v>
      </c>
      <c r="Q4871" s="9" t="str">
        <f t="shared" si="1218"/>
        <v>5010</v>
      </c>
      <c r="R4871" s="10" t="str">
        <f t="shared" si="1219"/>
        <v>Alleen</v>
      </c>
      <c r="S4871" s="10" t="str">
        <f t="shared" si="1220"/>
        <v>Sterling</v>
      </c>
      <c r="T4871" s="10" t="str">
        <f t="shared" si="1221"/>
        <v>Miss</v>
      </c>
      <c r="U4871" s="10" t="str">
        <f t="shared" si="1222"/>
        <v>F</v>
      </c>
      <c r="V4871" s="10" t="str">
        <f t="shared" si="1223"/>
        <v>60</v>
      </c>
      <c r="W4871" s="10" t="str">
        <f t="shared" si="1224"/>
        <v>Woodbourne Close</v>
      </c>
      <c r="X4871" s="10" t="str">
        <f t="shared" si="1225"/>
        <v>se</v>
      </c>
      <c r="Y4871" s="10" t="str">
        <f t="shared" si="1226"/>
        <v>Woodbourne Close</v>
      </c>
      <c r="Z4871" s="10" t="str">
        <f t="shared" si="1227"/>
        <v>Rowland'S Castle</v>
      </c>
      <c r="AA4871" s="10" t="str">
        <f t="shared" si="1228"/>
        <v>WC</v>
      </c>
      <c r="AB4871" s="11" t="str">
        <f t="shared" si="1229"/>
        <v>44393</v>
      </c>
      <c r="AC4871" s="10" t="str">
        <f t="shared" si="1230"/>
        <v>4</v>
      </c>
      <c r="AD4871" s="10" t="str">
        <f t="shared" si="1231"/>
        <v>A2</v>
      </c>
      <c r="AE4871" s="12" t="str">
        <f t="shared" si="1232"/>
        <v/>
      </c>
    </row>
    <row r="4872" spans="1:31" x14ac:dyDescent="0.25">
      <c r="A4872" s="5">
        <v>5011</v>
      </c>
      <c r="B4872" s="6" t="s">
        <v>5751</v>
      </c>
      <c r="C4872" s="6" t="s">
        <v>2805</v>
      </c>
      <c r="D4872" s="6" t="s">
        <v>28</v>
      </c>
      <c r="E4872" s="6" t="s">
        <v>29</v>
      </c>
      <c r="F4872" s="6">
        <v>60</v>
      </c>
      <c r="G4872" s="6" t="s">
        <v>10237</v>
      </c>
      <c r="H4872" s="6" t="s">
        <v>5936</v>
      </c>
      <c r="I4872" s="6" t="s">
        <v>185</v>
      </c>
      <c r="J4872" s="7">
        <v>43853</v>
      </c>
      <c r="K4872" s="6">
        <v>30</v>
      </c>
      <c r="L4872" s="6" t="s">
        <v>44</v>
      </c>
      <c r="M4872" s="8"/>
      <c r="O4872">
        <f t="shared" si="1217"/>
        <v>0</v>
      </c>
      <c r="Q4872" s="5" t="str">
        <f t="shared" si="1218"/>
        <v>5011</v>
      </c>
      <c r="R4872" s="6" t="str">
        <f t="shared" si="1219"/>
        <v>Kendall</v>
      </c>
      <c r="S4872" s="6" t="str">
        <f t="shared" si="1220"/>
        <v>Patrick</v>
      </c>
      <c r="T4872" s="6" t="str">
        <f t="shared" si="1221"/>
        <v>Mr</v>
      </c>
      <c r="U4872" s="6" t="str">
        <f t="shared" si="1222"/>
        <v>M</v>
      </c>
      <c r="V4872" s="6" t="str">
        <f t="shared" si="1223"/>
        <v>60</v>
      </c>
      <c r="W4872" s="6" t="str">
        <f t="shared" si="1224"/>
        <v>Woodbridge Close</v>
      </c>
      <c r="X4872" s="6" t="str">
        <f t="shared" si="1225"/>
        <v>se</v>
      </c>
      <c r="Y4872" s="6" t="str">
        <f t="shared" si="1226"/>
        <v>Woodbridge Close</v>
      </c>
      <c r="Z4872" s="6" t="str">
        <f t="shared" si="1227"/>
        <v>Fakenham</v>
      </c>
      <c r="AA4872" s="6" t="str">
        <f t="shared" si="1228"/>
        <v>HX</v>
      </c>
      <c r="AB4872" s="7" t="str">
        <f t="shared" si="1229"/>
        <v>43853</v>
      </c>
      <c r="AC4872" s="6" t="str">
        <f t="shared" si="1230"/>
        <v>30</v>
      </c>
      <c r="AD4872" s="6" t="str">
        <f t="shared" si="1231"/>
        <v>D</v>
      </c>
      <c r="AE4872" s="8" t="str">
        <f t="shared" si="1232"/>
        <v/>
      </c>
    </row>
    <row r="4873" spans="1:31" x14ac:dyDescent="0.25">
      <c r="A4873" s="9">
        <v>5012</v>
      </c>
      <c r="B4873" s="10" t="s">
        <v>10238</v>
      </c>
      <c r="C4873" s="10" t="s">
        <v>10026</v>
      </c>
      <c r="D4873" s="10" t="s">
        <v>41</v>
      </c>
      <c r="E4873" s="10" t="s">
        <v>16</v>
      </c>
      <c r="F4873" s="10">
        <v>90</v>
      </c>
      <c r="G4873" s="10" t="s">
        <v>10239</v>
      </c>
      <c r="H4873" s="10" t="s">
        <v>462</v>
      </c>
      <c r="I4873" s="10" t="s">
        <v>185</v>
      </c>
      <c r="J4873" s="11">
        <v>44220</v>
      </c>
      <c r="K4873" s="10">
        <v>21</v>
      </c>
      <c r="L4873" s="10" t="s">
        <v>62</v>
      </c>
      <c r="M4873" s="12"/>
      <c r="O4873">
        <f t="shared" si="1217"/>
        <v>0</v>
      </c>
      <c r="Q4873" s="9" t="str">
        <f t="shared" si="1218"/>
        <v>5012</v>
      </c>
      <c r="R4873" s="10" t="str">
        <f t="shared" si="1219"/>
        <v>Janine</v>
      </c>
      <c r="S4873" s="10" t="str">
        <f t="shared" si="1220"/>
        <v>Maurer</v>
      </c>
      <c r="T4873" s="10" t="str">
        <f t="shared" si="1221"/>
        <v>Ms</v>
      </c>
      <c r="U4873" s="10" t="str">
        <f t="shared" si="1222"/>
        <v>F</v>
      </c>
      <c r="V4873" s="10" t="str">
        <f t="shared" si="1223"/>
        <v>90</v>
      </c>
      <c r="W4873" s="10" t="str">
        <f t="shared" si="1224"/>
        <v>Woodend</v>
      </c>
      <c r="X4873" s="10" t="str">
        <f t="shared" si="1225"/>
        <v>nd</v>
      </c>
      <c r="Y4873" s="10" t="str">
        <f t="shared" si="1226"/>
        <v>Woodend</v>
      </c>
      <c r="Z4873" s="10" t="str">
        <f t="shared" si="1227"/>
        <v>Esher</v>
      </c>
      <c r="AA4873" s="10" t="str">
        <f t="shared" si="1228"/>
        <v>HX</v>
      </c>
      <c r="AB4873" s="11" t="str">
        <f t="shared" si="1229"/>
        <v>44220</v>
      </c>
      <c r="AC4873" s="10" t="str">
        <f t="shared" si="1230"/>
        <v>21</v>
      </c>
      <c r="AD4873" s="10" t="str">
        <f t="shared" si="1231"/>
        <v>C4</v>
      </c>
      <c r="AE4873" s="12" t="str">
        <f t="shared" si="1232"/>
        <v/>
      </c>
    </row>
    <row r="4874" spans="1:31" x14ac:dyDescent="0.25">
      <c r="A4874" s="5">
        <v>5013</v>
      </c>
      <c r="B4874" s="6" t="s">
        <v>7434</v>
      </c>
      <c r="C4874" s="6" t="s">
        <v>5743</v>
      </c>
      <c r="D4874" s="6" t="s">
        <v>28</v>
      </c>
      <c r="E4874" s="6" t="s">
        <v>29</v>
      </c>
      <c r="F4874" s="6">
        <v>90</v>
      </c>
      <c r="G4874" s="6" t="s">
        <v>10240</v>
      </c>
      <c r="H4874" s="6" t="s">
        <v>4961</v>
      </c>
      <c r="I4874" s="6" t="s">
        <v>291</v>
      </c>
      <c r="J4874" s="7">
        <v>43675</v>
      </c>
      <c r="K4874" s="6">
        <v>26</v>
      </c>
      <c r="L4874" s="6" t="s">
        <v>44</v>
      </c>
      <c r="M4874" s="8"/>
      <c r="O4874">
        <f t="shared" ref="O4874:O4937" si="1233">COUNTBLANK(A4874:L4874)+COUNTIF(K4874,0)</f>
        <v>0</v>
      </c>
      <c r="Q4874" s="5" t="str">
        <f t="shared" si="1218"/>
        <v>5013</v>
      </c>
      <c r="R4874" s="6" t="str">
        <f t="shared" si="1219"/>
        <v>Hector</v>
      </c>
      <c r="S4874" s="6" t="str">
        <f t="shared" si="1220"/>
        <v>Garrett</v>
      </c>
      <c r="T4874" s="6" t="str">
        <f t="shared" si="1221"/>
        <v>Mr</v>
      </c>
      <c r="U4874" s="6" t="str">
        <f t="shared" si="1222"/>
        <v>M</v>
      </c>
      <c r="V4874" s="6" t="str">
        <f t="shared" si="1223"/>
        <v>90</v>
      </c>
      <c r="W4874" s="6" t="str">
        <f t="shared" si="1224"/>
        <v>Woodfall Road</v>
      </c>
      <c r="X4874" s="6" t="str">
        <f t="shared" si="1225"/>
        <v>ad</v>
      </c>
      <c r="Y4874" s="6" t="str">
        <f t="shared" si="1226"/>
        <v>Woodfall Road</v>
      </c>
      <c r="Z4874" s="6" t="str">
        <f t="shared" si="1227"/>
        <v>Kidderminster</v>
      </c>
      <c r="AA4874" s="6" t="str">
        <f t="shared" si="1228"/>
        <v>HS</v>
      </c>
      <c r="AB4874" s="7" t="str">
        <f t="shared" si="1229"/>
        <v>43675</v>
      </c>
      <c r="AC4874" s="6" t="str">
        <f t="shared" si="1230"/>
        <v>26</v>
      </c>
      <c r="AD4874" s="6" t="str">
        <f t="shared" si="1231"/>
        <v>D</v>
      </c>
      <c r="AE4874" s="8" t="str">
        <f t="shared" si="1232"/>
        <v/>
      </c>
    </row>
    <row r="4875" spans="1:31" x14ac:dyDescent="0.25">
      <c r="A4875" s="9">
        <v>5014</v>
      </c>
      <c r="B4875" s="10" t="s">
        <v>588</v>
      </c>
      <c r="C4875" s="10" t="s">
        <v>2822</v>
      </c>
      <c r="D4875" s="10" t="s">
        <v>28</v>
      </c>
      <c r="E4875" s="10" t="s">
        <v>29</v>
      </c>
      <c r="F4875" s="10">
        <v>30</v>
      </c>
      <c r="G4875" s="10" t="s">
        <v>10241</v>
      </c>
      <c r="H4875" s="10" t="s">
        <v>1320</v>
      </c>
      <c r="I4875" s="10" t="s">
        <v>185</v>
      </c>
      <c r="J4875" s="11">
        <v>44262</v>
      </c>
      <c r="K4875" s="10">
        <v>55</v>
      </c>
      <c r="L4875" s="10" t="s">
        <v>39</v>
      </c>
      <c r="M4875" s="12"/>
      <c r="O4875">
        <f t="shared" si="1233"/>
        <v>0</v>
      </c>
      <c r="Q4875" s="9" t="str">
        <f t="shared" si="1218"/>
        <v>5014</v>
      </c>
      <c r="R4875" s="10" t="str">
        <f t="shared" si="1219"/>
        <v>Wilfred</v>
      </c>
      <c r="S4875" s="10" t="str">
        <f t="shared" si="1220"/>
        <v>Helton</v>
      </c>
      <c r="T4875" s="10" t="str">
        <f t="shared" si="1221"/>
        <v>Mr</v>
      </c>
      <c r="U4875" s="10" t="str">
        <f t="shared" si="1222"/>
        <v>M</v>
      </c>
      <c r="V4875" s="10" t="str">
        <f t="shared" si="1223"/>
        <v>30</v>
      </c>
      <c r="W4875" s="10" t="str">
        <f t="shared" si="1224"/>
        <v>Woodfarrs</v>
      </c>
      <c r="X4875" s="10" t="str">
        <f t="shared" si="1225"/>
        <v>rs</v>
      </c>
      <c r="Y4875" s="10" t="str">
        <f t="shared" si="1226"/>
        <v>Woodfarrs</v>
      </c>
      <c r="Z4875" s="10" t="str">
        <f t="shared" si="1227"/>
        <v>Exmouth</v>
      </c>
      <c r="AA4875" s="10" t="str">
        <f t="shared" si="1228"/>
        <v>HX</v>
      </c>
      <c r="AB4875" s="11" t="str">
        <f t="shared" si="1229"/>
        <v>44262</v>
      </c>
      <c r="AC4875" s="10" t="str">
        <f t="shared" si="1230"/>
        <v>55</v>
      </c>
      <c r="AD4875" s="10" t="str">
        <f t="shared" si="1231"/>
        <v>C1</v>
      </c>
      <c r="AE4875" s="12" t="str">
        <f t="shared" si="1232"/>
        <v/>
      </c>
    </row>
    <row r="4876" spans="1:31" x14ac:dyDescent="0.25">
      <c r="A4876" s="5">
        <v>5015</v>
      </c>
      <c r="B4876" s="6" t="s">
        <v>1797</v>
      </c>
      <c r="C4876" s="6" t="s">
        <v>9299</v>
      </c>
      <c r="D4876" s="6" t="s">
        <v>28</v>
      </c>
      <c r="E4876" s="6" t="s">
        <v>29</v>
      </c>
      <c r="F4876" s="6">
        <v>90</v>
      </c>
      <c r="G4876" s="6" t="s">
        <v>10242</v>
      </c>
      <c r="H4876" s="6" t="s">
        <v>734</v>
      </c>
      <c r="I4876" s="6" t="s">
        <v>38</v>
      </c>
      <c r="J4876" s="7">
        <v>43591</v>
      </c>
      <c r="K4876" s="6">
        <v>29</v>
      </c>
      <c r="L4876" s="6" t="s">
        <v>99</v>
      </c>
      <c r="M4876" s="8"/>
      <c r="O4876">
        <f t="shared" si="1233"/>
        <v>0</v>
      </c>
      <c r="Q4876" s="5" t="str">
        <f t="shared" si="1218"/>
        <v>5015</v>
      </c>
      <c r="R4876" s="6" t="str">
        <f t="shared" si="1219"/>
        <v>Nickolas</v>
      </c>
      <c r="S4876" s="6" t="str">
        <f t="shared" si="1220"/>
        <v>Koch</v>
      </c>
      <c r="T4876" s="6" t="str">
        <f t="shared" si="1221"/>
        <v>Mr</v>
      </c>
      <c r="U4876" s="6" t="str">
        <f t="shared" si="1222"/>
        <v>M</v>
      </c>
      <c r="V4876" s="6" t="str">
        <f t="shared" si="1223"/>
        <v>90</v>
      </c>
      <c r="W4876" s="6" t="str">
        <f t="shared" si="1224"/>
        <v>Woodfield Crescent</v>
      </c>
      <c r="X4876" s="6" t="str">
        <f t="shared" si="1225"/>
        <v>nt</v>
      </c>
      <c r="Y4876" s="6" t="str">
        <f t="shared" si="1226"/>
        <v>Woodfield Crescent</v>
      </c>
      <c r="Z4876" s="6" t="str">
        <f t="shared" si="1227"/>
        <v>Dolgellau</v>
      </c>
      <c r="AA4876" s="6" t="str">
        <f t="shared" si="1228"/>
        <v>RM</v>
      </c>
      <c r="AB4876" s="7" t="str">
        <f t="shared" si="1229"/>
        <v>43591</v>
      </c>
      <c r="AC4876" s="6" t="str">
        <f t="shared" si="1230"/>
        <v>29</v>
      </c>
      <c r="AD4876" s="6" t="str">
        <f t="shared" si="1231"/>
        <v>E</v>
      </c>
      <c r="AE4876" s="8" t="str">
        <f t="shared" si="1232"/>
        <v/>
      </c>
    </row>
    <row r="4877" spans="1:31" x14ac:dyDescent="0.25">
      <c r="A4877" s="9">
        <v>5016</v>
      </c>
      <c r="B4877" s="10" t="s">
        <v>10243</v>
      </c>
      <c r="C4877" s="10" t="s">
        <v>10244</v>
      </c>
      <c r="D4877" s="10" t="s">
        <v>15</v>
      </c>
      <c r="E4877" s="10" t="s">
        <v>16</v>
      </c>
      <c r="F4877" s="10">
        <v>30</v>
      </c>
      <c r="G4877" s="10" t="s">
        <v>10245</v>
      </c>
      <c r="H4877" s="10" t="s">
        <v>10246</v>
      </c>
      <c r="I4877" s="10" t="s">
        <v>122</v>
      </c>
      <c r="J4877" s="11">
        <v>44463</v>
      </c>
      <c r="K4877" s="10">
        <v>28</v>
      </c>
      <c r="L4877" s="10" t="s">
        <v>33</v>
      </c>
      <c r="M4877" s="12"/>
      <c r="O4877">
        <f t="shared" si="1233"/>
        <v>0</v>
      </c>
      <c r="Q4877" s="9" t="str">
        <f t="shared" si="1218"/>
        <v>5016</v>
      </c>
      <c r="R4877" s="10" t="str">
        <f t="shared" si="1219"/>
        <v>Cristine</v>
      </c>
      <c r="S4877" s="10" t="str">
        <f t="shared" si="1220"/>
        <v>Payton</v>
      </c>
      <c r="T4877" s="10" t="str">
        <f t="shared" si="1221"/>
        <v>Mrs</v>
      </c>
      <c r="U4877" s="10" t="str">
        <f t="shared" si="1222"/>
        <v>F</v>
      </c>
      <c r="V4877" s="10" t="str">
        <f t="shared" si="1223"/>
        <v>30</v>
      </c>
      <c r="W4877" s="10" t="str">
        <f t="shared" si="1224"/>
        <v>Woodgrange Avenue</v>
      </c>
      <c r="X4877" s="10" t="str">
        <f t="shared" si="1225"/>
        <v>ue</v>
      </c>
      <c r="Y4877" s="10" t="str">
        <f t="shared" si="1226"/>
        <v>Woodgrange Avenue</v>
      </c>
      <c r="Z4877" s="10" t="str">
        <f t="shared" si="1227"/>
        <v>Llansantffraid</v>
      </c>
      <c r="AA4877" s="10" t="str">
        <f t="shared" si="1228"/>
        <v>WN</v>
      </c>
      <c r="AB4877" s="11" t="str">
        <f t="shared" si="1229"/>
        <v>44463</v>
      </c>
      <c r="AC4877" s="10" t="str">
        <f t="shared" si="1230"/>
        <v>28</v>
      </c>
      <c r="AD4877" s="10" t="str">
        <f t="shared" si="1231"/>
        <v>A3</v>
      </c>
      <c r="AE4877" s="12" t="str">
        <f t="shared" si="1232"/>
        <v/>
      </c>
    </row>
    <row r="4878" spans="1:31" x14ac:dyDescent="0.25">
      <c r="A4878" s="5">
        <v>5017</v>
      </c>
      <c r="B4878" s="6" t="s">
        <v>3604</v>
      </c>
      <c r="C4878" s="6" t="s">
        <v>5351</v>
      </c>
      <c r="D4878" s="6" t="s">
        <v>49</v>
      </c>
      <c r="E4878" s="6" t="s">
        <v>16</v>
      </c>
      <c r="F4878" s="6">
        <v>60</v>
      </c>
      <c r="G4878" s="6" t="s">
        <v>10247</v>
      </c>
      <c r="H4878" s="6" t="s">
        <v>161</v>
      </c>
      <c r="I4878" s="6" t="s">
        <v>162</v>
      </c>
      <c r="J4878" s="7">
        <v>43891</v>
      </c>
      <c r="K4878" s="6">
        <v>94</v>
      </c>
      <c r="L4878" s="6" t="s">
        <v>44</v>
      </c>
      <c r="M4878" s="8"/>
      <c r="O4878">
        <f t="shared" si="1233"/>
        <v>0</v>
      </c>
      <c r="Q4878" s="5" t="str">
        <f t="shared" si="1218"/>
        <v>5017</v>
      </c>
      <c r="R4878" s="6" t="str">
        <f t="shared" si="1219"/>
        <v>Frankie</v>
      </c>
      <c r="S4878" s="6" t="str">
        <f t="shared" si="1220"/>
        <v>Fox</v>
      </c>
      <c r="T4878" s="6" t="str">
        <f t="shared" si="1221"/>
        <v>Miss</v>
      </c>
      <c r="U4878" s="6" t="str">
        <f t="shared" si="1222"/>
        <v>F</v>
      </c>
      <c r="V4878" s="6" t="str">
        <f t="shared" si="1223"/>
        <v>60</v>
      </c>
      <c r="W4878" s="6" t="str">
        <f t="shared" si="1224"/>
        <v>Woodham Court</v>
      </c>
      <c r="X4878" s="6" t="str">
        <f t="shared" si="1225"/>
        <v>rt</v>
      </c>
      <c r="Y4878" s="6" t="str">
        <f t="shared" si="1226"/>
        <v>Woodham Court</v>
      </c>
      <c r="Z4878" s="6" t="str">
        <f t="shared" si="1227"/>
        <v>Alresford</v>
      </c>
      <c r="AA4878" s="6" t="str">
        <f t="shared" si="1228"/>
        <v>FK</v>
      </c>
      <c r="AB4878" s="7" t="str">
        <f t="shared" si="1229"/>
        <v>43891</v>
      </c>
      <c r="AC4878" s="6" t="str">
        <f t="shared" si="1230"/>
        <v>94</v>
      </c>
      <c r="AD4878" s="6" t="str">
        <f t="shared" si="1231"/>
        <v>D</v>
      </c>
      <c r="AE4878" s="8" t="str">
        <f t="shared" si="1232"/>
        <v/>
      </c>
    </row>
    <row r="4879" spans="1:31" x14ac:dyDescent="0.25">
      <c r="A4879" s="9">
        <v>5018</v>
      </c>
      <c r="B4879" s="10" t="s">
        <v>1134</v>
      </c>
      <c r="C4879" s="10" t="s">
        <v>4648</v>
      </c>
      <c r="D4879" s="10" t="s">
        <v>49</v>
      </c>
      <c r="E4879" s="10" t="s">
        <v>16</v>
      </c>
      <c r="F4879" s="10">
        <v>60</v>
      </c>
      <c r="G4879" s="10" t="s">
        <v>10248</v>
      </c>
      <c r="H4879" s="10" t="s">
        <v>518</v>
      </c>
      <c r="I4879" s="10" t="s">
        <v>32</v>
      </c>
      <c r="J4879" s="11">
        <v>43485</v>
      </c>
      <c r="K4879" s="10">
        <v>40</v>
      </c>
      <c r="L4879" s="10" t="s">
        <v>157</v>
      </c>
      <c r="M4879" s="12"/>
      <c r="O4879">
        <f t="shared" si="1233"/>
        <v>0</v>
      </c>
      <c r="Q4879" s="9" t="str">
        <f t="shared" si="1218"/>
        <v>5018</v>
      </c>
      <c r="R4879" s="10" t="str">
        <f t="shared" si="1219"/>
        <v>Palmira</v>
      </c>
      <c r="S4879" s="10" t="str">
        <f t="shared" si="1220"/>
        <v>Dill</v>
      </c>
      <c r="T4879" s="10" t="str">
        <f t="shared" si="1221"/>
        <v>Miss</v>
      </c>
      <c r="U4879" s="10" t="str">
        <f t="shared" si="1222"/>
        <v>F</v>
      </c>
      <c r="V4879" s="10" t="str">
        <f t="shared" si="1223"/>
        <v>60</v>
      </c>
      <c r="W4879" s="10" t="str">
        <f t="shared" si="1224"/>
        <v>Woodheyes Road</v>
      </c>
      <c r="X4879" s="10" t="str">
        <f t="shared" si="1225"/>
        <v>ad</v>
      </c>
      <c r="Y4879" s="10" t="str">
        <f t="shared" si="1226"/>
        <v>Woodheyes Road</v>
      </c>
      <c r="Z4879" s="10" t="str">
        <f t="shared" si="1227"/>
        <v>St. Andrews</v>
      </c>
      <c r="AA4879" s="10" t="str">
        <f t="shared" si="1228"/>
        <v>WC</v>
      </c>
      <c r="AB4879" s="11" t="str">
        <f t="shared" si="1229"/>
        <v>43485</v>
      </c>
      <c r="AC4879" s="10" t="str">
        <f t="shared" si="1230"/>
        <v>40</v>
      </c>
      <c r="AD4879" s="10" t="str">
        <f t="shared" si="1231"/>
        <v>C3</v>
      </c>
      <c r="AE4879" s="12" t="str">
        <f t="shared" si="1232"/>
        <v/>
      </c>
    </row>
    <row r="4880" spans="1:31" x14ac:dyDescent="0.25">
      <c r="A4880" s="5">
        <v>5019</v>
      </c>
      <c r="B4880" s="6" t="s">
        <v>3933</v>
      </c>
      <c r="C4880" s="6" t="s">
        <v>306</v>
      </c>
      <c r="D4880" s="6" t="s">
        <v>28</v>
      </c>
      <c r="E4880" s="6" t="s">
        <v>29</v>
      </c>
      <c r="F4880" s="6">
        <v>90</v>
      </c>
      <c r="G4880" s="6" t="s">
        <v>10249</v>
      </c>
      <c r="H4880" s="6" t="s">
        <v>6080</v>
      </c>
      <c r="I4880" s="6" t="s">
        <v>32</v>
      </c>
      <c r="J4880" s="7">
        <v>43594</v>
      </c>
      <c r="K4880" s="6">
        <v>55</v>
      </c>
      <c r="L4880" s="6" t="s">
        <v>39</v>
      </c>
      <c r="M4880" s="8"/>
      <c r="O4880">
        <f t="shared" si="1233"/>
        <v>0</v>
      </c>
      <c r="Q4880" s="5" t="str">
        <f t="shared" si="1218"/>
        <v>5019</v>
      </c>
      <c r="R4880" s="6" t="str">
        <f t="shared" si="1219"/>
        <v>Orville</v>
      </c>
      <c r="S4880" s="6" t="str">
        <f t="shared" si="1220"/>
        <v>Joseph</v>
      </c>
      <c r="T4880" s="6" t="str">
        <f t="shared" si="1221"/>
        <v>Mr</v>
      </c>
      <c r="U4880" s="6" t="str">
        <f t="shared" si="1222"/>
        <v>M</v>
      </c>
      <c r="V4880" s="6" t="str">
        <f t="shared" si="1223"/>
        <v>90</v>
      </c>
      <c r="W4880" s="6" t="str">
        <f t="shared" si="1224"/>
        <v>Woodhurst Road</v>
      </c>
      <c r="X4880" s="6" t="str">
        <f t="shared" si="1225"/>
        <v>ad</v>
      </c>
      <c r="Y4880" s="6" t="str">
        <f t="shared" si="1226"/>
        <v>Woodhurst Road</v>
      </c>
      <c r="Z4880" s="6" t="str">
        <f t="shared" si="1227"/>
        <v>Penicuik</v>
      </c>
      <c r="AA4880" s="6" t="str">
        <f t="shared" si="1228"/>
        <v>WC</v>
      </c>
      <c r="AB4880" s="7" t="str">
        <f t="shared" si="1229"/>
        <v>43594</v>
      </c>
      <c r="AC4880" s="6" t="str">
        <f t="shared" si="1230"/>
        <v>55</v>
      </c>
      <c r="AD4880" s="6" t="str">
        <f t="shared" si="1231"/>
        <v>C1</v>
      </c>
      <c r="AE4880" s="8" t="str">
        <f t="shared" si="1232"/>
        <v/>
      </c>
    </row>
    <row r="4881" spans="1:31" x14ac:dyDescent="0.25">
      <c r="A4881" s="9">
        <v>5020</v>
      </c>
      <c r="B4881" s="10" t="s">
        <v>10250</v>
      </c>
      <c r="C4881" s="10" t="s">
        <v>2079</v>
      </c>
      <c r="D4881" s="10" t="s">
        <v>49</v>
      </c>
      <c r="E4881" s="10" t="s">
        <v>16</v>
      </c>
      <c r="F4881" s="10">
        <v>30</v>
      </c>
      <c r="G4881" s="10" t="s">
        <v>10251</v>
      </c>
      <c r="H4881" s="10" t="s">
        <v>10252</v>
      </c>
      <c r="I4881" s="10" t="s">
        <v>2012</v>
      </c>
      <c r="J4881" s="11">
        <v>43670</v>
      </c>
      <c r="K4881" s="10">
        <v>45</v>
      </c>
      <c r="L4881" s="10" t="s">
        <v>68</v>
      </c>
      <c r="M4881" s="12"/>
      <c r="O4881">
        <f t="shared" si="1233"/>
        <v>0</v>
      </c>
      <c r="Q4881" s="9" t="str">
        <f t="shared" si="1218"/>
        <v>5020</v>
      </c>
      <c r="R4881" s="10" t="str">
        <f t="shared" si="1219"/>
        <v>Deane</v>
      </c>
      <c r="S4881" s="10" t="str">
        <f t="shared" si="1220"/>
        <v>Souza</v>
      </c>
      <c r="T4881" s="10" t="str">
        <f t="shared" si="1221"/>
        <v>Miss</v>
      </c>
      <c r="U4881" s="10" t="str">
        <f t="shared" si="1222"/>
        <v>F</v>
      </c>
      <c r="V4881" s="10" t="str">
        <f t="shared" si="1223"/>
        <v>30</v>
      </c>
      <c r="W4881" s="10" t="str">
        <f t="shared" si="1224"/>
        <v>Woodland Close</v>
      </c>
      <c r="X4881" s="10" t="str">
        <f t="shared" si="1225"/>
        <v>se</v>
      </c>
      <c r="Y4881" s="10" t="str">
        <f t="shared" si="1226"/>
        <v>Woodland Close</v>
      </c>
      <c r="Z4881" s="10" t="str">
        <f t="shared" si="1227"/>
        <v>Bradford-On-Avon</v>
      </c>
      <c r="AA4881" s="10" t="str">
        <f t="shared" si="1228"/>
        <v>NN</v>
      </c>
      <c r="AB4881" s="11" t="str">
        <f t="shared" si="1229"/>
        <v>43670</v>
      </c>
      <c r="AC4881" s="10" t="str">
        <f t="shared" si="1230"/>
        <v>45</v>
      </c>
      <c r="AD4881" s="10" t="str">
        <f t="shared" si="1231"/>
        <v>A2</v>
      </c>
      <c r="AE4881" s="12" t="str">
        <f t="shared" si="1232"/>
        <v/>
      </c>
    </row>
    <row r="4882" spans="1:31" x14ac:dyDescent="0.25">
      <c r="A4882" s="5">
        <v>5021</v>
      </c>
      <c r="B4882" s="6" t="s">
        <v>9642</v>
      </c>
      <c r="C4882" s="6" t="s">
        <v>4779</v>
      </c>
      <c r="D4882" s="6" t="s">
        <v>15</v>
      </c>
      <c r="E4882" s="6" t="s">
        <v>16</v>
      </c>
      <c r="F4882" s="6">
        <v>30</v>
      </c>
      <c r="G4882" s="6" t="s">
        <v>10251</v>
      </c>
      <c r="H4882" s="6" t="s">
        <v>2056</v>
      </c>
      <c r="I4882" s="6" t="s">
        <v>291</v>
      </c>
      <c r="J4882" s="7">
        <v>44058</v>
      </c>
      <c r="K4882" s="6">
        <v>24</v>
      </c>
      <c r="L4882" s="6" t="s">
        <v>52</v>
      </c>
      <c r="M4882" s="8"/>
      <c r="O4882">
        <f t="shared" si="1233"/>
        <v>0</v>
      </c>
      <c r="Q4882" s="5" t="str">
        <f t="shared" si="1218"/>
        <v>5021</v>
      </c>
      <c r="R4882" s="6" t="str">
        <f t="shared" si="1219"/>
        <v>Sabrina</v>
      </c>
      <c r="S4882" s="6" t="str">
        <f t="shared" si="1220"/>
        <v>Pagan</v>
      </c>
      <c r="T4882" s="6" t="str">
        <f t="shared" si="1221"/>
        <v>Mrs</v>
      </c>
      <c r="U4882" s="6" t="str">
        <f t="shared" si="1222"/>
        <v>F</v>
      </c>
      <c r="V4882" s="6" t="str">
        <f t="shared" si="1223"/>
        <v>30</v>
      </c>
      <c r="W4882" s="6" t="str">
        <f t="shared" si="1224"/>
        <v>Woodland Close</v>
      </c>
      <c r="X4882" s="6" t="str">
        <f t="shared" si="1225"/>
        <v>se</v>
      </c>
      <c r="Y4882" s="6" t="str">
        <f t="shared" si="1226"/>
        <v>Woodland Close</v>
      </c>
      <c r="Z4882" s="6" t="str">
        <f t="shared" si="1227"/>
        <v>Isle Of Coll</v>
      </c>
      <c r="AA4882" s="6" t="str">
        <f t="shared" si="1228"/>
        <v>HS</v>
      </c>
      <c r="AB4882" s="7" t="str">
        <f t="shared" si="1229"/>
        <v>44058</v>
      </c>
      <c r="AC4882" s="6" t="str">
        <f t="shared" si="1230"/>
        <v>24</v>
      </c>
      <c r="AD4882" s="6" t="str">
        <f t="shared" si="1231"/>
        <v>A1</v>
      </c>
      <c r="AE4882" s="8" t="str">
        <f t="shared" si="1232"/>
        <v/>
      </c>
    </row>
    <row r="4883" spans="1:31" x14ac:dyDescent="0.25">
      <c r="A4883" s="9">
        <v>5022</v>
      </c>
      <c r="B4883" s="10" t="s">
        <v>2181</v>
      </c>
      <c r="C4883" s="10" t="s">
        <v>6428</v>
      </c>
      <c r="D4883" s="10" t="s">
        <v>28</v>
      </c>
      <c r="E4883" s="10" t="s">
        <v>29</v>
      </c>
      <c r="F4883" s="10">
        <v>30</v>
      </c>
      <c r="G4883" s="10" t="s">
        <v>10253</v>
      </c>
      <c r="H4883" s="10" t="s">
        <v>988</v>
      </c>
      <c r="I4883" s="10" t="s">
        <v>32</v>
      </c>
      <c r="J4883" s="11">
        <v>44189</v>
      </c>
      <c r="K4883" s="10">
        <v>40</v>
      </c>
      <c r="L4883" s="10" t="s">
        <v>78</v>
      </c>
      <c r="M4883" s="12"/>
      <c r="O4883">
        <f t="shared" si="1233"/>
        <v>0</v>
      </c>
      <c r="Q4883" s="9" t="str">
        <f t="shared" si="1218"/>
        <v>5022</v>
      </c>
      <c r="R4883" s="10" t="str">
        <f t="shared" si="1219"/>
        <v>Hayden</v>
      </c>
      <c r="S4883" s="10" t="str">
        <f t="shared" si="1220"/>
        <v>Blackwell</v>
      </c>
      <c r="T4883" s="10" t="str">
        <f t="shared" si="1221"/>
        <v>Mr</v>
      </c>
      <c r="U4883" s="10" t="str">
        <f t="shared" si="1222"/>
        <v>M</v>
      </c>
      <c r="V4883" s="10" t="str">
        <f t="shared" si="1223"/>
        <v>30</v>
      </c>
      <c r="W4883" s="10" t="str">
        <f t="shared" si="1224"/>
        <v>Woodmans Mews</v>
      </c>
      <c r="X4883" s="10" t="str">
        <f t="shared" si="1225"/>
        <v>ws</v>
      </c>
      <c r="Y4883" s="10" t="str">
        <f t="shared" si="1226"/>
        <v>Woodmans Mews</v>
      </c>
      <c r="Z4883" s="10" t="str">
        <f t="shared" si="1227"/>
        <v>Prudhoe</v>
      </c>
      <c r="AA4883" s="10" t="str">
        <f t="shared" si="1228"/>
        <v>WC</v>
      </c>
      <c r="AB4883" s="11" t="str">
        <f t="shared" si="1229"/>
        <v>44189</v>
      </c>
      <c r="AC4883" s="10" t="str">
        <f t="shared" si="1230"/>
        <v>40</v>
      </c>
      <c r="AD4883" s="10" t="str">
        <f t="shared" si="1231"/>
        <v>C2</v>
      </c>
      <c r="AE4883" s="12" t="str">
        <f t="shared" si="1232"/>
        <v/>
      </c>
    </row>
    <row r="4884" spans="1:31" x14ac:dyDescent="0.25">
      <c r="A4884" s="5">
        <v>5023</v>
      </c>
      <c r="B4884" s="6" t="s">
        <v>10254</v>
      </c>
      <c r="C4884" s="6" t="s">
        <v>1915</v>
      </c>
      <c r="D4884" s="6" t="s">
        <v>15</v>
      </c>
      <c r="E4884" s="6" t="s">
        <v>16</v>
      </c>
      <c r="F4884" s="6">
        <v>30</v>
      </c>
      <c r="G4884" s="6" t="s">
        <v>10255</v>
      </c>
      <c r="H4884" s="6" t="s">
        <v>4713</v>
      </c>
      <c r="I4884" s="6" t="s">
        <v>32</v>
      </c>
      <c r="J4884" s="7">
        <v>44541</v>
      </c>
      <c r="K4884" s="6">
        <v>30</v>
      </c>
      <c r="L4884" s="6" t="s">
        <v>44</v>
      </c>
      <c r="M4884" s="8"/>
      <c r="O4884">
        <f t="shared" si="1233"/>
        <v>0</v>
      </c>
      <c r="Q4884" s="5" t="str">
        <f t="shared" si="1218"/>
        <v>5023</v>
      </c>
      <c r="R4884" s="6" t="str">
        <f t="shared" si="1219"/>
        <v>Cher</v>
      </c>
      <c r="S4884" s="6" t="str">
        <f t="shared" si="1220"/>
        <v>Spencer</v>
      </c>
      <c r="T4884" s="6" t="str">
        <f t="shared" si="1221"/>
        <v>Mrs</v>
      </c>
      <c r="U4884" s="6" t="str">
        <f t="shared" si="1222"/>
        <v>F</v>
      </c>
      <c r="V4884" s="6" t="str">
        <f t="shared" si="1223"/>
        <v>30</v>
      </c>
      <c r="W4884" s="6" t="str">
        <f t="shared" si="1224"/>
        <v>Woodman's Place</v>
      </c>
      <c r="X4884" s="6" t="str">
        <f t="shared" si="1225"/>
        <v>ce</v>
      </c>
      <c r="Y4884" s="6" t="str">
        <f t="shared" si="1226"/>
        <v>Woodman's Place</v>
      </c>
      <c r="Z4884" s="6" t="str">
        <f t="shared" si="1227"/>
        <v>Romney Marsh</v>
      </c>
      <c r="AA4884" s="6" t="str">
        <f t="shared" si="1228"/>
        <v>WC</v>
      </c>
      <c r="AB4884" s="7" t="str">
        <f t="shared" si="1229"/>
        <v>44541</v>
      </c>
      <c r="AC4884" s="6" t="str">
        <f t="shared" si="1230"/>
        <v>30</v>
      </c>
      <c r="AD4884" s="6" t="str">
        <f t="shared" si="1231"/>
        <v>D</v>
      </c>
      <c r="AE4884" s="8" t="str">
        <f t="shared" si="1232"/>
        <v/>
      </c>
    </row>
    <row r="4885" spans="1:31" x14ac:dyDescent="0.25">
      <c r="A4885" s="9">
        <v>5024</v>
      </c>
      <c r="B4885" s="10" t="s">
        <v>4204</v>
      </c>
      <c r="C4885" s="10" t="s">
        <v>1128</v>
      </c>
      <c r="D4885" s="10" t="s">
        <v>28</v>
      </c>
      <c r="E4885" s="10" t="s">
        <v>29</v>
      </c>
      <c r="F4885" s="10">
        <v>90</v>
      </c>
      <c r="G4885" s="10" t="s">
        <v>10256</v>
      </c>
      <c r="H4885" s="10" t="s">
        <v>4015</v>
      </c>
      <c r="I4885" s="10" t="s">
        <v>32</v>
      </c>
      <c r="J4885" s="11">
        <v>43663</v>
      </c>
      <c r="K4885" s="10">
        <v>2</v>
      </c>
      <c r="L4885" s="10" t="s">
        <v>39</v>
      </c>
      <c r="M4885" s="12"/>
      <c r="O4885">
        <f t="shared" si="1233"/>
        <v>0</v>
      </c>
      <c r="Q4885" s="9" t="str">
        <f t="shared" si="1218"/>
        <v>5024</v>
      </c>
      <c r="R4885" s="10" t="str">
        <f t="shared" si="1219"/>
        <v>Murray</v>
      </c>
      <c r="S4885" s="10" t="str">
        <f t="shared" si="1220"/>
        <v>Branch</v>
      </c>
      <c r="T4885" s="10" t="str">
        <f t="shared" si="1221"/>
        <v>Mr</v>
      </c>
      <c r="U4885" s="10" t="str">
        <f t="shared" si="1222"/>
        <v>M</v>
      </c>
      <c r="V4885" s="10" t="str">
        <f t="shared" si="1223"/>
        <v>90</v>
      </c>
      <c r="W4885" s="10" t="str">
        <f t="shared" si="1224"/>
        <v>Woods Court</v>
      </c>
      <c r="X4885" s="10" t="str">
        <f t="shared" si="1225"/>
        <v>rt</v>
      </c>
      <c r="Y4885" s="10" t="str">
        <f t="shared" si="1226"/>
        <v>Woods Court</v>
      </c>
      <c r="Z4885" s="10" t="str">
        <f t="shared" si="1227"/>
        <v>Ringwood</v>
      </c>
      <c r="AA4885" s="10" t="str">
        <f t="shared" si="1228"/>
        <v>WC</v>
      </c>
      <c r="AB4885" s="11" t="str">
        <f t="shared" si="1229"/>
        <v>43663</v>
      </c>
      <c r="AC4885" s="10" t="str">
        <f t="shared" si="1230"/>
        <v>2</v>
      </c>
      <c r="AD4885" s="10" t="str">
        <f t="shared" si="1231"/>
        <v>C1</v>
      </c>
      <c r="AE4885" s="12" t="str">
        <f t="shared" si="1232"/>
        <v/>
      </c>
    </row>
    <row r="4886" spans="1:31" x14ac:dyDescent="0.25">
      <c r="A4886" s="5">
        <v>5025</v>
      </c>
      <c r="B4886" s="6" t="s">
        <v>8206</v>
      </c>
      <c r="C4886" s="6" t="s">
        <v>3131</v>
      </c>
      <c r="D4886" s="6" t="s">
        <v>28</v>
      </c>
      <c r="E4886" s="6" t="s">
        <v>29</v>
      </c>
      <c r="F4886" s="6">
        <v>90</v>
      </c>
      <c r="G4886" s="6" t="s">
        <v>10256</v>
      </c>
      <c r="H4886" s="6" t="s">
        <v>1622</v>
      </c>
      <c r="I4886" s="6" t="s">
        <v>32</v>
      </c>
      <c r="J4886" s="7">
        <v>43957</v>
      </c>
      <c r="K4886" s="6">
        <v>7</v>
      </c>
      <c r="L4886" s="6" t="s">
        <v>33</v>
      </c>
      <c r="M4886" s="8"/>
      <c r="O4886">
        <f t="shared" si="1233"/>
        <v>0</v>
      </c>
      <c r="Q4886" s="5" t="str">
        <f t="shared" si="1218"/>
        <v>5025</v>
      </c>
      <c r="R4886" s="6" t="str">
        <f t="shared" si="1219"/>
        <v>Ike</v>
      </c>
      <c r="S4886" s="6" t="str">
        <f t="shared" si="1220"/>
        <v>Milligan</v>
      </c>
      <c r="T4886" s="6" t="str">
        <f t="shared" si="1221"/>
        <v>Mr</v>
      </c>
      <c r="U4886" s="6" t="str">
        <f t="shared" si="1222"/>
        <v>M</v>
      </c>
      <c r="V4886" s="6" t="str">
        <f t="shared" si="1223"/>
        <v>90</v>
      </c>
      <c r="W4886" s="6" t="str">
        <f t="shared" si="1224"/>
        <v>Woods Court</v>
      </c>
      <c r="X4886" s="6" t="str">
        <f t="shared" si="1225"/>
        <v>rt</v>
      </c>
      <c r="Y4886" s="6" t="str">
        <f t="shared" si="1226"/>
        <v>Woods Court</v>
      </c>
      <c r="Z4886" s="6" t="str">
        <f t="shared" si="1227"/>
        <v>Sturminster Newton</v>
      </c>
      <c r="AA4886" s="6" t="str">
        <f t="shared" si="1228"/>
        <v>WC</v>
      </c>
      <c r="AB4886" s="7" t="str">
        <f t="shared" si="1229"/>
        <v>43957</v>
      </c>
      <c r="AC4886" s="6" t="str">
        <f t="shared" si="1230"/>
        <v>7</v>
      </c>
      <c r="AD4886" s="6" t="str">
        <f t="shared" si="1231"/>
        <v>A3</v>
      </c>
      <c r="AE4886" s="8" t="str">
        <f t="shared" si="1232"/>
        <v/>
      </c>
    </row>
    <row r="4887" spans="1:31" x14ac:dyDescent="0.25">
      <c r="A4887" s="9">
        <v>5026</v>
      </c>
      <c r="B4887" s="10" t="s">
        <v>2312</v>
      </c>
      <c r="C4887" s="10" t="s">
        <v>2441</v>
      </c>
      <c r="D4887" s="10" t="s">
        <v>49</v>
      </c>
      <c r="E4887" s="10" t="s">
        <v>16</v>
      </c>
      <c r="F4887" s="10">
        <v>90</v>
      </c>
      <c r="G4887" s="10" t="s">
        <v>10257</v>
      </c>
      <c r="H4887" s="10" t="s">
        <v>10004</v>
      </c>
      <c r="I4887" s="10" t="s">
        <v>32</v>
      </c>
      <c r="J4887" s="11">
        <v>44397</v>
      </c>
      <c r="K4887" s="10">
        <v>60</v>
      </c>
      <c r="L4887" s="10" t="s">
        <v>99</v>
      </c>
      <c r="M4887" s="12"/>
      <c r="O4887">
        <f t="shared" si="1233"/>
        <v>0</v>
      </c>
      <c r="Q4887" s="9" t="str">
        <f t="shared" si="1218"/>
        <v>5026</v>
      </c>
      <c r="R4887" s="10" t="str">
        <f t="shared" si="1219"/>
        <v>Violette</v>
      </c>
      <c r="S4887" s="10" t="str">
        <f t="shared" si="1220"/>
        <v>Dickey</v>
      </c>
      <c r="T4887" s="10" t="str">
        <f t="shared" si="1221"/>
        <v>Miss</v>
      </c>
      <c r="U4887" s="10" t="str">
        <f t="shared" si="1222"/>
        <v>F</v>
      </c>
      <c r="V4887" s="10" t="str">
        <f t="shared" si="1223"/>
        <v>90</v>
      </c>
      <c r="W4887" s="10" t="str">
        <f t="shared" si="1224"/>
        <v>Woodside Grange</v>
      </c>
      <c r="X4887" s="10" t="str">
        <f t="shared" si="1225"/>
        <v>ge</v>
      </c>
      <c r="Y4887" s="10" t="str">
        <f t="shared" si="1226"/>
        <v>Woodside Grange</v>
      </c>
      <c r="Z4887" s="10" t="str">
        <f t="shared" si="1227"/>
        <v>Rochester</v>
      </c>
      <c r="AA4887" s="10" t="str">
        <f t="shared" si="1228"/>
        <v>WC</v>
      </c>
      <c r="AB4887" s="11" t="str">
        <f t="shared" si="1229"/>
        <v>44397</v>
      </c>
      <c r="AC4887" s="10" t="str">
        <f t="shared" si="1230"/>
        <v>60</v>
      </c>
      <c r="AD4887" s="10" t="str">
        <f t="shared" si="1231"/>
        <v>E</v>
      </c>
      <c r="AE4887" s="12" t="str">
        <f t="shared" si="1232"/>
        <v/>
      </c>
    </row>
    <row r="4888" spans="1:31" x14ac:dyDescent="0.25">
      <c r="A4888" s="5">
        <v>5027</v>
      </c>
      <c r="B4888" s="6" t="s">
        <v>4016</v>
      </c>
      <c r="C4888" s="6" t="s">
        <v>4100</v>
      </c>
      <c r="D4888" s="6" t="s">
        <v>28</v>
      </c>
      <c r="E4888" s="6" t="s">
        <v>29</v>
      </c>
      <c r="F4888" s="6">
        <v>60</v>
      </c>
      <c r="G4888" s="6" t="s">
        <v>10257</v>
      </c>
      <c r="H4888" s="6" t="s">
        <v>2892</v>
      </c>
      <c r="I4888" s="6" t="s">
        <v>32</v>
      </c>
      <c r="J4888" s="7">
        <v>43800</v>
      </c>
      <c r="K4888" s="6">
        <v>81</v>
      </c>
      <c r="L4888" s="6" t="s">
        <v>157</v>
      </c>
      <c r="M4888" s="8"/>
      <c r="O4888">
        <f t="shared" si="1233"/>
        <v>0</v>
      </c>
      <c r="Q4888" s="5" t="str">
        <f t="shared" si="1218"/>
        <v>5027</v>
      </c>
      <c r="R4888" s="6" t="str">
        <f t="shared" si="1219"/>
        <v>Thomas</v>
      </c>
      <c r="S4888" s="6" t="str">
        <f t="shared" si="1220"/>
        <v>Fritz</v>
      </c>
      <c r="T4888" s="6" t="str">
        <f t="shared" si="1221"/>
        <v>Mr</v>
      </c>
      <c r="U4888" s="6" t="str">
        <f t="shared" si="1222"/>
        <v>M</v>
      </c>
      <c r="V4888" s="6" t="str">
        <f t="shared" si="1223"/>
        <v>60</v>
      </c>
      <c r="W4888" s="6" t="str">
        <f t="shared" si="1224"/>
        <v>Woodside Grange</v>
      </c>
      <c r="X4888" s="6" t="str">
        <f t="shared" si="1225"/>
        <v>ge</v>
      </c>
      <c r="Y4888" s="6" t="str">
        <f t="shared" si="1226"/>
        <v>Woodside Grange</v>
      </c>
      <c r="Z4888" s="6" t="str">
        <f t="shared" si="1227"/>
        <v>Sandbach</v>
      </c>
      <c r="AA4888" s="6" t="str">
        <f t="shared" si="1228"/>
        <v>WC</v>
      </c>
      <c r="AB4888" s="7" t="str">
        <f t="shared" si="1229"/>
        <v>43800</v>
      </c>
      <c r="AC4888" s="6" t="str">
        <f t="shared" si="1230"/>
        <v>81</v>
      </c>
      <c r="AD4888" s="6" t="str">
        <f t="shared" si="1231"/>
        <v>C3</v>
      </c>
      <c r="AE4888" s="8" t="str">
        <f t="shared" si="1232"/>
        <v/>
      </c>
    </row>
    <row r="4889" spans="1:31" x14ac:dyDescent="0.25">
      <c r="A4889" s="9">
        <v>5028</v>
      </c>
      <c r="B4889" s="10" t="s">
        <v>9662</v>
      </c>
      <c r="C4889" s="10" t="s">
        <v>10258</v>
      </c>
      <c r="D4889" s="10" t="s">
        <v>15</v>
      </c>
      <c r="E4889" s="10" t="s">
        <v>16</v>
      </c>
      <c r="F4889" s="10">
        <v>30</v>
      </c>
      <c r="G4889" s="10" t="s">
        <v>10259</v>
      </c>
      <c r="H4889" s="10" t="s">
        <v>5357</v>
      </c>
      <c r="I4889" s="10" t="s">
        <v>32</v>
      </c>
      <c r="J4889" s="11">
        <v>43597</v>
      </c>
      <c r="K4889" s="10">
        <v>36</v>
      </c>
      <c r="L4889" s="10" t="s">
        <v>33</v>
      </c>
      <c r="M4889" s="12"/>
      <c r="O4889">
        <f t="shared" si="1233"/>
        <v>0</v>
      </c>
      <c r="Q4889" s="9" t="str">
        <f t="shared" si="1218"/>
        <v>5028</v>
      </c>
      <c r="R4889" s="10" t="str">
        <f t="shared" si="1219"/>
        <v>Minta</v>
      </c>
      <c r="S4889" s="10" t="str">
        <f t="shared" si="1220"/>
        <v>Caldwell</v>
      </c>
      <c r="T4889" s="10" t="str">
        <f t="shared" si="1221"/>
        <v>Mrs</v>
      </c>
      <c r="U4889" s="10" t="str">
        <f t="shared" si="1222"/>
        <v>F</v>
      </c>
      <c r="V4889" s="10" t="str">
        <f t="shared" si="1223"/>
        <v>30</v>
      </c>
      <c r="W4889" s="10" t="str">
        <f t="shared" si="1224"/>
        <v>Woodside Grove</v>
      </c>
      <c r="X4889" s="10" t="str">
        <f t="shared" si="1225"/>
        <v>ve</v>
      </c>
      <c r="Y4889" s="10" t="str">
        <f t="shared" si="1226"/>
        <v>Woodside Grove</v>
      </c>
      <c r="Z4889" s="10" t="str">
        <f t="shared" si="1227"/>
        <v>Mitcheldean</v>
      </c>
      <c r="AA4889" s="10" t="str">
        <f t="shared" si="1228"/>
        <v>WC</v>
      </c>
      <c r="AB4889" s="11" t="str">
        <f t="shared" si="1229"/>
        <v>43597</v>
      </c>
      <c r="AC4889" s="10" t="str">
        <f t="shared" si="1230"/>
        <v>36</v>
      </c>
      <c r="AD4889" s="10" t="str">
        <f t="shared" si="1231"/>
        <v>A3</v>
      </c>
      <c r="AE4889" s="12" t="str">
        <f t="shared" si="1232"/>
        <v/>
      </c>
    </row>
    <row r="4890" spans="1:31" x14ac:dyDescent="0.25">
      <c r="A4890" s="5">
        <v>5029</v>
      </c>
      <c r="B4890" s="6" t="s">
        <v>1565</v>
      </c>
      <c r="C4890" s="6" t="s">
        <v>2091</v>
      </c>
      <c r="D4890" s="6" t="s">
        <v>28</v>
      </c>
      <c r="E4890" s="6" t="s">
        <v>29</v>
      </c>
      <c r="F4890" s="6">
        <v>60</v>
      </c>
      <c r="G4890" s="6" t="s">
        <v>10260</v>
      </c>
      <c r="H4890" s="6" t="s">
        <v>2612</v>
      </c>
      <c r="I4890" s="6" t="s">
        <v>291</v>
      </c>
      <c r="J4890" s="7">
        <v>43977</v>
      </c>
      <c r="K4890" s="6">
        <v>65</v>
      </c>
      <c r="L4890" s="6" t="s">
        <v>99</v>
      </c>
      <c r="M4890" s="8"/>
      <c r="O4890">
        <f t="shared" si="1233"/>
        <v>0</v>
      </c>
      <c r="Q4890" s="5" t="str">
        <f t="shared" si="1218"/>
        <v>5029</v>
      </c>
      <c r="R4890" s="6" t="str">
        <f t="shared" si="1219"/>
        <v>Nathaniel</v>
      </c>
      <c r="S4890" s="6" t="str">
        <f t="shared" si="1220"/>
        <v>Bruno</v>
      </c>
      <c r="T4890" s="6" t="str">
        <f t="shared" si="1221"/>
        <v>Mr</v>
      </c>
      <c r="U4890" s="6" t="str">
        <f t="shared" si="1222"/>
        <v>M</v>
      </c>
      <c r="V4890" s="6" t="str">
        <f t="shared" si="1223"/>
        <v>60</v>
      </c>
      <c r="W4890" s="6" t="str">
        <f t="shared" si="1224"/>
        <v>Woodville House</v>
      </c>
      <c r="X4890" s="6" t="str">
        <f t="shared" si="1225"/>
        <v>se</v>
      </c>
      <c r="Y4890" s="6" t="str">
        <f t="shared" si="1226"/>
        <v>Woodville House</v>
      </c>
      <c r="Z4890" s="6" t="str">
        <f t="shared" si="1227"/>
        <v>Iver</v>
      </c>
      <c r="AA4890" s="6" t="str">
        <f t="shared" si="1228"/>
        <v>HS</v>
      </c>
      <c r="AB4890" s="7" t="str">
        <f t="shared" si="1229"/>
        <v>43977</v>
      </c>
      <c r="AC4890" s="6" t="str">
        <f t="shared" si="1230"/>
        <v>65</v>
      </c>
      <c r="AD4890" s="6" t="str">
        <f t="shared" si="1231"/>
        <v>E</v>
      </c>
      <c r="AE4890" s="8" t="str">
        <f t="shared" si="1232"/>
        <v/>
      </c>
    </row>
    <row r="4891" spans="1:31" x14ac:dyDescent="0.25">
      <c r="A4891" s="9">
        <v>5030</v>
      </c>
      <c r="B4891" s="10" t="s">
        <v>10261</v>
      </c>
      <c r="C4891" s="10" t="s">
        <v>2680</v>
      </c>
      <c r="D4891" s="10" t="s">
        <v>15</v>
      </c>
      <c r="E4891" s="10" t="s">
        <v>16</v>
      </c>
      <c r="F4891" s="10">
        <v>90</v>
      </c>
      <c r="G4891" s="10" t="s">
        <v>10262</v>
      </c>
      <c r="H4891" s="10" t="s">
        <v>66</v>
      </c>
      <c r="I4891" s="10" t="s">
        <v>67</v>
      </c>
      <c r="J4891" s="11">
        <v>44106</v>
      </c>
      <c r="K4891" s="10">
        <v>62</v>
      </c>
      <c r="L4891" s="10" t="s">
        <v>52</v>
      </c>
      <c r="M4891" s="12"/>
      <c r="O4891">
        <f t="shared" si="1233"/>
        <v>0</v>
      </c>
      <c r="Q4891" s="9" t="str">
        <f t="shared" si="1218"/>
        <v>5030</v>
      </c>
      <c r="R4891" s="10" t="str">
        <f t="shared" si="1219"/>
        <v>Mendy</v>
      </c>
      <c r="S4891" s="10" t="str">
        <f t="shared" si="1220"/>
        <v>Dewitt</v>
      </c>
      <c r="T4891" s="10" t="str">
        <f t="shared" si="1221"/>
        <v>Mrs</v>
      </c>
      <c r="U4891" s="10" t="str">
        <f t="shared" si="1222"/>
        <v>F</v>
      </c>
      <c r="V4891" s="10" t="str">
        <f t="shared" si="1223"/>
        <v>90</v>
      </c>
      <c r="W4891" s="10" t="str">
        <f t="shared" si="1224"/>
        <v>Woodville Road</v>
      </c>
      <c r="X4891" s="10" t="str">
        <f t="shared" si="1225"/>
        <v>ad</v>
      </c>
      <c r="Y4891" s="10" t="str">
        <f t="shared" si="1226"/>
        <v>Woodville Road</v>
      </c>
      <c r="Z4891" s="10" t="str">
        <f t="shared" si="1227"/>
        <v>Alexandria</v>
      </c>
      <c r="AA4891" s="10" t="str">
        <f t="shared" si="1228"/>
        <v>GU</v>
      </c>
      <c r="AB4891" s="11" t="str">
        <f t="shared" si="1229"/>
        <v>44106</v>
      </c>
      <c r="AC4891" s="10" t="str">
        <f t="shared" si="1230"/>
        <v>62</v>
      </c>
      <c r="AD4891" s="10" t="str">
        <f t="shared" si="1231"/>
        <v>A1</v>
      </c>
      <c r="AE4891" s="12" t="str">
        <f t="shared" si="1232"/>
        <v/>
      </c>
    </row>
    <row r="4892" spans="1:31" x14ac:dyDescent="0.25">
      <c r="A4892" s="5">
        <v>5031</v>
      </c>
      <c r="B4892" s="6" t="s">
        <v>53</v>
      </c>
      <c r="C4892" s="6" t="s">
        <v>9061</v>
      </c>
      <c r="D4892" s="6" t="s">
        <v>28</v>
      </c>
      <c r="E4892" s="6" t="s">
        <v>29</v>
      </c>
      <c r="F4892" s="6">
        <v>60</v>
      </c>
      <c r="G4892" s="6" t="s">
        <v>10263</v>
      </c>
      <c r="H4892" s="6" t="s">
        <v>5698</v>
      </c>
      <c r="I4892" s="6" t="s">
        <v>291</v>
      </c>
      <c r="J4892" s="7">
        <v>43707</v>
      </c>
      <c r="K4892" s="6">
        <v>36</v>
      </c>
      <c r="L4892" s="6" t="s">
        <v>78</v>
      </c>
      <c r="M4892" s="8"/>
      <c r="O4892">
        <f t="shared" si="1233"/>
        <v>0</v>
      </c>
      <c r="Q4892" s="5" t="str">
        <f t="shared" si="1218"/>
        <v>5031</v>
      </c>
      <c r="R4892" s="6" t="str">
        <f t="shared" si="1219"/>
        <v>Benito</v>
      </c>
      <c r="S4892" s="6" t="str">
        <f t="shared" si="1220"/>
        <v>Little</v>
      </c>
      <c r="T4892" s="6" t="str">
        <f t="shared" si="1221"/>
        <v>Mr</v>
      </c>
      <c r="U4892" s="6" t="str">
        <f t="shared" si="1222"/>
        <v>M</v>
      </c>
      <c r="V4892" s="6" t="str">
        <f t="shared" si="1223"/>
        <v>60</v>
      </c>
      <c r="W4892" s="6" t="str">
        <f t="shared" si="1224"/>
        <v>Woodville Street</v>
      </c>
      <c r="X4892" s="6" t="str">
        <f t="shared" si="1225"/>
        <v>et</v>
      </c>
      <c r="Y4892" s="6" t="str">
        <f t="shared" si="1226"/>
        <v>Woodville Street</v>
      </c>
      <c r="Z4892" s="6" t="str">
        <f t="shared" si="1227"/>
        <v>Isle Of Bute</v>
      </c>
      <c r="AA4892" s="6" t="str">
        <f t="shared" si="1228"/>
        <v>HS</v>
      </c>
      <c r="AB4892" s="7" t="str">
        <f t="shared" si="1229"/>
        <v>43707</v>
      </c>
      <c r="AC4892" s="6" t="str">
        <f t="shared" si="1230"/>
        <v>36</v>
      </c>
      <c r="AD4892" s="6" t="str">
        <f t="shared" si="1231"/>
        <v>C2</v>
      </c>
      <c r="AE4892" s="8" t="str">
        <f t="shared" si="1232"/>
        <v/>
      </c>
    </row>
    <row r="4893" spans="1:31" x14ac:dyDescent="0.25">
      <c r="A4893" s="9">
        <v>5032</v>
      </c>
      <c r="B4893" s="10" t="s">
        <v>7168</v>
      </c>
      <c r="C4893" s="10" t="s">
        <v>2283</v>
      </c>
      <c r="D4893" s="10" t="s">
        <v>115</v>
      </c>
      <c r="E4893" s="10" t="s">
        <v>16</v>
      </c>
      <c r="F4893" s="10">
        <v>90</v>
      </c>
      <c r="G4893" s="10" t="s">
        <v>10264</v>
      </c>
      <c r="H4893" s="10" t="s">
        <v>907</v>
      </c>
      <c r="I4893" s="10" t="s">
        <v>908</v>
      </c>
      <c r="J4893" s="11">
        <v>43743</v>
      </c>
      <c r="K4893" s="10">
        <v>34</v>
      </c>
      <c r="L4893" s="10" t="s">
        <v>52</v>
      </c>
      <c r="M4893" s="12"/>
      <c r="O4893">
        <f t="shared" si="1233"/>
        <v>0</v>
      </c>
      <c r="Q4893" s="9" t="str">
        <f t="shared" si="1218"/>
        <v>5032</v>
      </c>
      <c r="R4893" s="10" t="str">
        <f t="shared" si="1219"/>
        <v>Colby</v>
      </c>
      <c r="S4893" s="10" t="str">
        <f t="shared" si="1220"/>
        <v>Vela</v>
      </c>
      <c r="T4893" s="10" t="str">
        <f t="shared" si="1221"/>
        <v>Prof</v>
      </c>
      <c r="U4893" s="10" t="str">
        <f t="shared" si="1222"/>
        <v>F</v>
      </c>
      <c r="V4893" s="10" t="str">
        <f t="shared" si="1223"/>
        <v>90</v>
      </c>
      <c r="W4893" s="10" t="str">
        <f t="shared" si="1224"/>
        <v>Woodward Terrace</v>
      </c>
      <c r="X4893" s="10" t="str">
        <f t="shared" si="1225"/>
        <v>ce</v>
      </c>
      <c r="Y4893" s="10" t="str">
        <f t="shared" si="1226"/>
        <v>Woodward Terrace</v>
      </c>
      <c r="Z4893" s="10" t="str">
        <f t="shared" si="1227"/>
        <v>Abergavenny</v>
      </c>
      <c r="AA4893" s="10" t="str">
        <f t="shared" si="1228"/>
        <v>AB</v>
      </c>
      <c r="AB4893" s="11" t="str">
        <f t="shared" si="1229"/>
        <v>43743</v>
      </c>
      <c r="AC4893" s="10" t="str">
        <f t="shared" si="1230"/>
        <v>34</v>
      </c>
      <c r="AD4893" s="10" t="str">
        <f t="shared" si="1231"/>
        <v>A1</v>
      </c>
      <c r="AE4893" s="12" t="str">
        <f t="shared" si="1232"/>
        <v/>
      </c>
    </row>
    <row r="4894" spans="1:31" x14ac:dyDescent="0.25">
      <c r="A4894" s="5">
        <v>5033</v>
      </c>
      <c r="B4894" s="6" t="s">
        <v>7173</v>
      </c>
      <c r="C4894" s="6" t="s">
        <v>6250</v>
      </c>
      <c r="D4894" s="6" t="s">
        <v>28</v>
      </c>
      <c r="E4894" s="6" t="s">
        <v>29</v>
      </c>
      <c r="F4894" s="6">
        <v>60</v>
      </c>
      <c r="G4894" s="6" t="s">
        <v>10265</v>
      </c>
      <c r="H4894" s="6" t="s">
        <v>3983</v>
      </c>
      <c r="I4894" s="6" t="s">
        <v>291</v>
      </c>
      <c r="J4894" s="7">
        <v>43976</v>
      </c>
      <c r="K4894" s="6">
        <v>78</v>
      </c>
      <c r="L4894" s="6" t="s">
        <v>44</v>
      </c>
      <c r="M4894" s="8"/>
      <c r="O4894">
        <f t="shared" si="1233"/>
        <v>0</v>
      </c>
      <c r="Q4894" s="5" t="str">
        <f t="shared" si="1218"/>
        <v>5033</v>
      </c>
      <c r="R4894" s="6" t="str">
        <f t="shared" si="1219"/>
        <v>Abram</v>
      </c>
      <c r="S4894" s="6" t="str">
        <f t="shared" si="1220"/>
        <v>Darby</v>
      </c>
      <c r="T4894" s="6" t="str">
        <f t="shared" si="1221"/>
        <v>Mr</v>
      </c>
      <c r="U4894" s="6" t="str">
        <f t="shared" si="1222"/>
        <v>M</v>
      </c>
      <c r="V4894" s="6" t="str">
        <f t="shared" si="1223"/>
        <v>60</v>
      </c>
      <c r="W4894" s="6" t="str">
        <f t="shared" si="1224"/>
        <v>Woolf Close</v>
      </c>
      <c r="X4894" s="6" t="str">
        <f t="shared" si="1225"/>
        <v>se</v>
      </c>
      <c r="Y4894" s="6" t="str">
        <f t="shared" si="1226"/>
        <v>Woolf Close</v>
      </c>
      <c r="Z4894" s="6" t="str">
        <f t="shared" si="1227"/>
        <v>Latheron</v>
      </c>
      <c r="AA4894" s="6" t="str">
        <f t="shared" si="1228"/>
        <v>HS</v>
      </c>
      <c r="AB4894" s="7" t="str">
        <f t="shared" si="1229"/>
        <v>43976</v>
      </c>
      <c r="AC4894" s="6" t="str">
        <f t="shared" si="1230"/>
        <v>78</v>
      </c>
      <c r="AD4894" s="6" t="str">
        <f t="shared" si="1231"/>
        <v>D</v>
      </c>
      <c r="AE4894" s="8" t="str">
        <f t="shared" si="1232"/>
        <v/>
      </c>
    </row>
    <row r="4895" spans="1:31" x14ac:dyDescent="0.25">
      <c r="A4895" s="9">
        <v>5034</v>
      </c>
      <c r="B4895" s="10" t="s">
        <v>336</v>
      </c>
      <c r="C4895" s="10" t="s">
        <v>625</v>
      </c>
      <c r="D4895" s="10" t="s">
        <v>49</v>
      </c>
      <c r="E4895" s="10" t="s">
        <v>16</v>
      </c>
      <c r="F4895" s="10">
        <v>30</v>
      </c>
      <c r="G4895" s="10" t="s">
        <v>10266</v>
      </c>
      <c r="H4895" s="10" t="s">
        <v>2331</v>
      </c>
      <c r="I4895" s="10" t="s">
        <v>2332</v>
      </c>
      <c r="J4895" s="11">
        <v>44292</v>
      </c>
      <c r="K4895" s="10">
        <v>42</v>
      </c>
      <c r="L4895" s="10" t="s">
        <v>52</v>
      </c>
      <c r="M4895" s="12"/>
      <c r="O4895">
        <f t="shared" si="1233"/>
        <v>0</v>
      </c>
      <c r="Q4895" s="9" t="str">
        <f t="shared" si="1218"/>
        <v>5034</v>
      </c>
      <c r="R4895" s="10" t="str">
        <f t="shared" si="1219"/>
        <v>Trinidad</v>
      </c>
      <c r="S4895" s="10" t="str">
        <f t="shared" si="1220"/>
        <v>Lanier</v>
      </c>
      <c r="T4895" s="10" t="str">
        <f t="shared" si="1221"/>
        <v>Miss</v>
      </c>
      <c r="U4895" s="10" t="str">
        <f t="shared" si="1222"/>
        <v>F</v>
      </c>
      <c r="V4895" s="10" t="str">
        <f t="shared" si="1223"/>
        <v>30</v>
      </c>
      <c r="W4895" s="10" t="str">
        <f t="shared" si="1224"/>
        <v>Woolneigh Street</v>
      </c>
      <c r="X4895" s="10" t="str">
        <f t="shared" si="1225"/>
        <v>et</v>
      </c>
      <c r="Y4895" s="10" t="str">
        <f t="shared" si="1226"/>
        <v>Woolneigh Street</v>
      </c>
      <c r="Z4895" s="10" t="str">
        <f t="shared" si="1227"/>
        <v>Barnsley</v>
      </c>
      <c r="AA4895" s="10" t="str">
        <f t="shared" si="1228"/>
        <v>DN</v>
      </c>
      <c r="AB4895" s="11" t="str">
        <f t="shared" si="1229"/>
        <v>44292</v>
      </c>
      <c r="AC4895" s="10" t="str">
        <f t="shared" si="1230"/>
        <v>42</v>
      </c>
      <c r="AD4895" s="10" t="str">
        <f t="shared" si="1231"/>
        <v>A1</v>
      </c>
      <c r="AE4895" s="12" t="str">
        <f t="shared" si="1232"/>
        <v/>
      </c>
    </row>
    <row r="4896" spans="1:31" x14ac:dyDescent="0.25">
      <c r="A4896" s="5">
        <v>5035</v>
      </c>
      <c r="B4896" s="6" t="s">
        <v>2896</v>
      </c>
      <c r="C4896" s="6" t="s">
        <v>2637</v>
      </c>
      <c r="D4896" s="6" t="s">
        <v>28</v>
      </c>
      <c r="E4896" s="6" t="s">
        <v>29</v>
      </c>
      <c r="F4896" s="6">
        <v>30</v>
      </c>
      <c r="G4896" s="6" t="s">
        <v>10267</v>
      </c>
      <c r="H4896" s="6" t="s">
        <v>268</v>
      </c>
      <c r="I4896" s="6" t="s">
        <v>185</v>
      </c>
      <c r="J4896" s="7">
        <v>43963</v>
      </c>
      <c r="K4896" s="6">
        <v>13</v>
      </c>
      <c r="L4896" s="6" t="s">
        <v>157</v>
      </c>
      <c r="M4896" s="8"/>
      <c r="O4896">
        <f t="shared" si="1233"/>
        <v>0</v>
      </c>
      <c r="Q4896" s="5" t="str">
        <f t="shared" si="1218"/>
        <v>5035</v>
      </c>
      <c r="R4896" s="6" t="str">
        <f t="shared" si="1219"/>
        <v>Rocky</v>
      </c>
      <c r="S4896" s="6" t="str">
        <f t="shared" si="1220"/>
        <v>Leon</v>
      </c>
      <c r="T4896" s="6" t="str">
        <f t="shared" si="1221"/>
        <v>Mr</v>
      </c>
      <c r="U4896" s="6" t="str">
        <f t="shared" si="1222"/>
        <v>M</v>
      </c>
      <c r="V4896" s="6" t="str">
        <f t="shared" si="1223"/>
        <v>30</v>
      </c>
      <c r="W4896" s="6" t="str">
        <f t="shared" si="1224"/>
        <v>Woolridge Way</v>
      </c>
      <c r="X4896" s="6" t="str">
        <f t="shared" si="1225"/>
        <v>ay</v>
      </c>
      <c r="Y4896" s="6" t="str">
        <f t="shared" si="1226"/>
        <v>Woolridge Way</v>
      </c>
      <c r="Z4896" s="6" t="str">
        <f t="shared" si="1227"/>
        <v>Glenfinnan</v>
      </c>
      <c r="AA4896" s="6" t="str">
        <f t="shared" si="1228"/>
        <v>HX</v>
      </c>
      <c r="AB4896" s="7" t="str">
        <f t="shared" si="1229"/>
        <v>43963</v>
      </c>
      <c r="AC4896" s="6" t="str">
        <f t="shared" si="1230"/>
        <v>13</v>
      </c>
      <c r="AD4896" s="6" t="str">
        <f t="shared" si="1231"/>
        <v>C3</v>
      </c>
      <c r="AE4896" s="8" t="str">
        <f t="shared" si="1232"/>
        <v/>
      </c>
    </row>
    <row r="4897" spans="1:31" x14ac:dyDescent="0.25">
      <c r="A4897" s="9">
        <v>5036</v>
      </c>
      <c r="B4897" s="10" t="s">
        <v>10268</v>
      </c>
      <c r="C4897" s="10" t="s">
        <v>3577</v>
      </c>
      <c r="D4897" s="10" t="s">
        <v>15</v>
      </c>
      <c r="E4897" s="10" t="s">
        <v>16</v>
      </c>
      <c r="F4897" s="10">
        <v>90</v>
      </c>
      <c r="G4897" s="10" t="s">
        <v>10269</v>
      </c>
      <c r="H4897" s="10" t="s">
        <v>579</v>
      </c>
      <c r="I4897" s="10" t="s">
        <v>32</v>
      </c>
      <c r="J4897" s="11">
        <v>44048</v>
      </c>
      <c r="K4897" s="10">
        <v>80</v>
      </c>
      <c r="L4897" s="10" t="s">
        <v>78</v>
      </c>
      <c r="M4897" s="12"/>
      <c r="O4897">
        <f t="shared" si="1233"/>
        <v>0</v>
      </c>
      <c r="Q4897" s="9" t="str">
        <f t="shared" si="1218"/>
        <v>5036</v>
      </c>
      <c r="R4897" s="10" t="str">
        <f t="shared" si="1219"/>
        <v>Loma</v>
      </c>
      <c r="S4897" s="10" t="str">
        <f t="shared" si="1220"/>
        <v>Glover</v>
      </c>
      <c r="T4897" s="10" t="str">
        <f t="shared" si="1221"/>
        <v>Mrs</v>
      </c>
      <c r="U4897" s="10" t="str">
        <f t="shared" si="1222"/>
        <v>F</v>
      </c>
      <c r="V4897" s="10" t="str">
        <f t="shared" si="1223"/>
        <v>90</v>
      </c>
      <c r="W4897" s="10" t="str">
        <f t="shared" si="1224"/>
        <v>Woolstaplers Way</v>
      </c>
      <c r="X4897" s="10" t="str">
        <f t="shared" si="1225"/>
        <v>ay</v>
      </c>
      <c r="Y4897" s="10" t="str">
        <f t="shared" si="1226"/>
        <v>Woolstaplers Way</v>
      </c>
      <c r="Z4897" s="10" t="str">
        <f t="shared" si="1227"/>
        <v>Prestatyn</v>
      </c>
      <c r="AA4897" s="10" t="str">
        <f t="shared" si="1228"/>
        <v>WC</v>
      </c>
      <c r="AB4897" s="11" t="str">
        <f t="shared" si="1229"/>
        <v>44048</v>
      </c>
      <c r="AC4897" s="10" t="str">
        <f t="shared" si="1230"/>
        <v>80</v>
      </c>
      <c r="AD4897" s="10" t="str">
        <f t="shared" si="1231"/>
        <v>C2</v>
      </c>
      <c r="AE4897" s="12" t="str">
        <f t="shared" si="1232"/>
        <v/>
      </c>
    </row>
    <row r="4898" spans="1:31" x14ac:dyDescent="0.25">
      <c r="A4898" s="5">
        <v>5037</v>
      </c>
      <c r="B4898" s="6" t="s">
        <v>257</v>
      </c>
      <c r="C4898" s="6" t="s">
        <v>5335</v>
      </c>
      <c r="D4898" s="6" t="s">
        <v>15</v>
      </c>
      <c r="E4898" s="6" t="s">
        <v>16</v>
      </c>
      <c r="F4898" s="6">
        <v>30</v>
      </c>
      <c r="G4898" s="6" t="s">
        <v>10270</v>
      </c>
      <c r="H4898" s="6" t="s">
        <v>1856</v>
      </c>
      <c r="I4898" s="6" t="s">
        <v>291</v>
      </c>
      <c r="J4898" s="7">
        <v>44405</v>
      </c>
      <c r="K4898" s="6">
        <v>105</v>
      </c>
      <c r="L4898" s="6" t="s">
        <v>20</v>
      </c>
      <c r="M4898" s="8"/>
      <c r="O4898">
        <f t="shared" si="1233"/>
        <v>0</v>
      </c>
      <c r="Q4898" s="5" t="str">
        <f t="shared" si="1218"/>
        <v>5037</v>
      </c>
      <c r="R4898" s="6" t="str">
        <f t="shared" si="1219"/>
        <v>Ray</v>
      </c>
      <c r="S4898" s="6" t="str">
        <f t="shared" si="1220"/>
        <v>Mcdonald</v>
      </c>
      <c r="T4898" s="6" t="str">
        <f t="shared" si="1221"/>
        <v>Mrs</v>
      </c>
      <c r="U4898" s="6" t="str">
        <f t="shared" si="1222"/>
        <v>F</v>
      </c>
      <c r="V4898" s="6" t="str">
        <f t="shared" si="1223"/>
        <v>30</v>
      </c>
      <c r="W4898" s="6" t="str">
        <f t="shared" si="1224"/>
        <v>Woolwich Manor</v>
      </c>
      <c r="X4898" s="6" t="str">
        <f t="shared" si="1225"/>
        <v>or</v>
      </c>
      <c r="Y4898" s="6" t="str">
        <f t="shared" si="1226"/>
        <v>Woolwich Manor</v>
      </c>
      <c r="Z4898" s="6" t="str">
        <f t="shared" si="1227"/>
        <v>Larkhall</v>
      </c>
      <c r="AA4898" s="6" t="str">
        <f t="shared" si="1228"/>
        <v>HS</v>
      </c>
      <c r="AB4898" s="7" t="str">
        <f t="shared" si="1229"/>
        <v>44405</v>
      </c>
      <c r="AC4898" s="6" t="str">
        <f t="shared" si="1230"/>
        <v>105</v>
      </c>
      <c r="AD4898" s="6" t="str">
        <f t="shared" si="1231"/>
        <v>B</v>
      </c>
      <c r="AE4898" s="8" t="str">
        <f t="shared" si="1232"/>
        <v/>
      </c>
    </row>
    <row r="4899" spans="1:31" x14ac:dyDescent="0.25">
      <c r="A4899" s="9">
        <v>5038</v>
      </c>
      <c r="B4899" s="10" t="s">
        <v>653</v>
      </c>
      <c r="C4899" s="10" t="s">
        <v>4363</v>
      </c>
      <c r="D4899" s="10" t="s">
        <v>28</v>
      </c>
      <c r="E4899" s="10" t="s">
        <v>29</v>
      </c>
      <c r="F4899" s="10">
        <v>30</v>
      </c>
      <c r="G4899" s="10" t="s">
        <v>10271</v>
      </c>
      <c r="H4899" s="10" t="s">
        <v>5802</v>
      </c>
      <c r="I4899" s="10" t="s">
        <v>108</v>
      </c>
      <c r="J4899" s="11">
        <v>43983</v>
      </c>
      <c r="K4899" s="10">
        <v>53</v>
      </c>
      <c r="L4899" s="10" t="s">
        <v>99</v>
      </c>
      <c r="M4899" s="12"/>
      <c r="O4899">
        <f t="shared" si="1233"/>
        <v>0</v>
      </c>
      <c r="Q4899" s="9" t="str">
        <f t="shared" si="1218"/>
        <v>5038</v>
      </c>
      <c r="R4899" s="10" t="str">
        <f t="shared" si="1219"/>
        <v>Foster</v>
      </c>
      <c r="S4899" s="10" t="str">
        <f t="shared" si="1220"/>
        <v>Thorne</v>
      </c>
      <c r="T4899" s="10" t="str">
        <f t="shared" si="1221"/>
        <v>Mr</v>
      </c>
      <c r="U4899" s="10" t="str">
        <f t="shared" si="1222"/>
        <v>M</v>
      </c>
      <c r="V4899" s="10" t="str">
        <f t="shared" si="1223"/>
        <v>30</v>
      </c>
      <c r="W4899" s="10" t="str">
        <f t="shared" si="1224"/>
        <v>Worcester Cottages</v>
      </c>
      <c r="X4899" s="10" t="str">
        <f t="shared" si="1225"/>
        <v>es</v>
      </c>
      <c r="Y4899" s="10" t="str">
        <f t="shared" si="1226"/>
        <v>Worcester Cottages</v>
      </c>
      <c r="Z4899" s="10" t="str">
        <f t="shared" si="1227"/>
        <v>Canonbie</v>
      </c>
      <c r="AA4899" s="10" t="str">
        <f t="shared" si="1228"/>
        <v>CB</v>
      </c>
      <c r="AB4899" s="11" t="str">
        <f t="shared" si="1229"/>
        <v>43983</v>
      </c>
      <c r="AC4899" s="10" t="str">
        <f t="shared" si="1230"/>
        <v>53</v>
      </c>
      <c r="AD4899" s="10" t="str">
        <f t="shared" si="1231"/>
        <v>E</v>
      </c>
      <c r="AE4899" s="12" t="str">
        <f t="shared" si="1232"/>
        <v/>
      </c>
    </row>
    <row r="4900" spans="1:31" x14ac:dyDescent="0.25">
      <c r="A4900" s="5">
        <v>5039</v>
      </c>
      <c r="B4900" s="6" t="s">
        <v>5764</v>
      </c>
      <c r="C4900" s="6" t="s">
        <v>9123</v>
      </c>
      <c r="D4900" s="6" t="s">
        <v>15</v>
      </c>
      <c r="E4900" s="6" t="s">
        <v>16</v>
      </c>
      <c r="F4900" s="6">
        <v>90</v>
      </c>
      <c r="G4900" s="6" t="s">
        <v>10272</v>
      </c>
      <c r="H4900" s="6" t="s">
        <v>6517</v>
      </c>
      <c r="I4900" s="6" t="s">
        <v>32</v>
      </c>
      <c r="J4900" s="7">
        <v>44174</v>
      </c>
      <c r="K4900" s="6">
        <v>91</v>
      </c>
      <c r="L4900" s="6" t="s">
        <v>78</v>
      </c>
      <c r="M4900" s="8"/>
      <c r="O4900">
        <f t="shared" si="1233"/>
        <v>0</v>
      </c>
      <c r="Q4900" s="5" t="str">
        <f t="shared" si="1218"/>
        <v>5039</v>
      </c>
      <c r="R4900" s="6" t="str">
        <f t="shared" si="1219"/>
        <v>Jesus</v>
      </c>
      <c r="S4900" s="6" t="str">
        <f t="shared" si="1220"/>
        <v>Hewitt</v>
      </c>
      <c r="T4900" s="6" t="str">
        <f t="shared" si="1221"/>
        <v>Mrs</v>
      </c>
      <c r="U4900" s="6" t="str">
        <f t="shared" si="1222"/>
        <v>F</v>
      </c>
      <c r="V4900" s="6" t="str">
        <f t="shared" si="1223"/>
        <v>90</v>
      </c>
      <c r="W4900" s="6" t="str">
        <f t="shared" si="1224"/>
        <v>Worcester Street</v>
      </c>
      <c r="X4900" s="6" t="str">
        <f t="shared" si="1225"/>
        <v>et</v>
      </c>
      <c r="Y4900" s="6" t="str">
        <f t="shared" si="1226"/>
        <v>Worcester Street</v>
      </c>
      <c r="Z4900" s="6" t="str">
        <f t="shared" si="1227"/>
        <v>Rushden</v>
      </c>
      <c r="AA4900" s="6" t="str">
        <f t="shared" si="1228"/>
        <v>WC</v>
      </c>
      <c r="AB4900" s="7" t="str">
        <f t="shared" si="1229"/>
        <v>44174</v>
      </c>
      <c r="AC4900" s="6" t="str">
        <f t="shared" si="1230"/>
        <v>91</v>
      </c>
      <c r="AD4900" s="6" t="str">
        <f t="shared" si="1231"/>
        <v>C2</v>
      </c>
      <c r="AE4900" s="8" t="str">
        <f t="shared" si="1232"/>
        <v/>
      </c>
    </row>
    <row r="4901" spans="1:31" x14ac:dyDescent="0.25">
      <c r="A4901" s="9">
        <v>5040</v>
      </c>
      <c r="B4901" s="10" t="s">
        <v>302</v>
      </c>
      <c r="C4901" s="10" t="s">
        <v>5870</v>
      </c>
      <c r="D4901" s="10" t="s">
        <v>28</v>
      </c>
      <c r="E4901" s="10" t="s">
        <v>29</v>
      </c>
      <c r="F4901" s="10">
        <v>60</v>
      </c>
      <c r="G4901" s="10" t="s">
        <v>10273</v>
      </c>
      <c r="H4901" s="10" t="s">
        <v>4667</v>
      </c>
      <c r="I4901" s="10" t="s">
        <v>176</v>
      </c>
      <c r="J4901" s="11">
        <v>44180</v>
      </c>
      <c r="K4901" s="10">
        <v>83</v>
      </c>
      <c r="L4901" s="10" t="s">
        <v>68</v>
      </c>
      <c r="M4901" s="12"/>
      <c r="O4901">
        <f t="shared" si="1233"/>
        <v>0</v>
      </c>
      <c r="Q4901" s="9" t="str">
        <f t="shared" si="1218"/>
        <v>5040</v>
      </c>
      <c r="R4901" s="10" t="str">
        <f t="shared" si="1219"/>
        <v>Sanford</v>
      </c>
      <c r="S4901" s="10" t="str">
        <f t="shared" si="1220"/>
        <v>Ferrell</v>
      </c>
      <c r="T4901" s="10" t="str">
        <f t="shared" si="1221"/>
        <v>Mr</v>
      </c>
      <c r="U4901" s="10" t="str">
        <f t="shared" si="1222"/>
        <v>M</v>
      </c>
      <c r="V4901" s="10" t="str">
        <f t="shared" si="1223"/>
        <v>60</v>
      </c>
      <c r="W4901" s="10" t="str">
        <f t="shared" si="1224"/>
        <v>Wordsworth Avenue</v>
      </c>
      <c r="X4901" s="10" t="str">
        <f t="shared" si="1225"/>
        <v>ue</v>
      </c>
      <c r="Y4901" s="10" t="str">
        <f t="shared" si="1226"/>
        <v>Wordsworth Avenue</v>
      </c>
      <c r="Z4901" s="10" t="str">
        <f t="shared" si="1227"/>
        <v>Crymych</v>
      </c>
      <c r="AA4901" s="10" t="str">
        <f t="shared" si="1228"/>
        <v>CW</v>
      </c>
      <c r="AB4901" s="11" t="str">
        <f t="shared" si="1229"/>
        <v>44180</v>
      </c>
      <c r="AC4901" s="10" t="str">
        <f t="shared" si="1230"/>
        <v>83</v>
      </c>
      <c r="AD4901" s="10" t="str">
        <f t="shared" si="1231"/>
        <v>A2</v>
      </c>
      <c r="AE4901" s="12" t="str">
        <f t="shared" si="1232"/>
        <v/>
      </c>
    </row>
    <row r="4902" spans="1:31" x14ac:dyDescent="0.25">
      <c r="A4902" s="5">
        <v>5041</v>
      </c>
      <c r="B4902" s="6" t="s">
        <v>6245</v>
      </c>
      <c r="C4902" s="6" t="s">
        <v>1464</v>
      </c>
      <c r="D4902" s="6" t="s">
        <v>28</v>
      </c>
      <c r="E4902" s="6" t="s">
        <v>29</v>
      </c>
      <c r="F4902" s="6">
        <v>90</v>
      </c>
      <c r="G4902" s="6" t="s">
        <v>10274</v>
      </c>
      <c r="H4902" s="6" t="s">
        <v>392</v>
      </c>
      <c r="I4902" s="6" t="s">
        <v>32</v>
      </c>
      <c r="J4902" s="7">
        <v>43484</v>
      </c>
      <c r="K4902" s="6">
        <v>83</v>
      </c>
      <c r="L4902" s="6" t="s">
        <v>157</v>
      </c>
      <c r="M4902" s="8"/>
      <c r="O4902">
        <f t="shared" si="1233"/>
        <v>0</v>
      </c>
      <c r="Q4902" s="5" t="str">
        <f t="shared" si="1218"/>
        <v>5041</v>
      </c>
      <c r="R4902" s="6" t="str">
        <f t="shared" si="1219"/>
        <v>Karl</v>
      </c>
      <c r="S4902" s="6" t="str">
        <f t="shared" si="1220"/>
        <v>Duffy</v>
      </c>
      <c r="T4902" s="6" t="str">
        <f t="shared" si="1221"/>
        <v>Mr</v>
      </c>
      <c r="U4902" s="6" t="str">
        <f t="shared" si="1222"/>
        <v>M</v>
      </c>
      <c r="V4902" s="6" t="str">
        <f t="shared" si="1223"/>
        <v>90</v>
      </c>
      <c r="W4902" s="6" t="str">
        <f t="shared" si="1224"/>
        <v>Wordsworth Walk</v>
      </c>
      <c r="X4902" s="6" t="str">
        <f t="shared" si="1225"/>
        <v>lk</v>
      </c>
      <c r="Y4902" s="6" t="str">
        <f t="shared" si="1226"/>
        <v>Wordsworth Walk</v>
      </c>
      <c r="Z4902" s="6" t="str">
        <f t="shared" si="1227"/>
        <v>Westgate-On-Sea</v>
      </c>
      <c r="AA4902" s="6" t="str">
        <f t="shared" si="1228"/>
        <v>WC</v>
      </c>
      <c r="AB4902" s="7" t="str">
        <f t="shared" si="1229"/>
        <v>43484</v>
      </c>
      <c r="AC4902" s="6" t="str">
        <f t="shared" si="1230"/>
        <v>83</v>
      </c>
      <c r="AD4902" s="6" t="str">
        <f t="shared" si="1231"/>
        <v>C3</v>
      </c>
      <c r="AE4902" s="8" t="str">
        <f t="shared" si="1232"/>
        <v/>
      </c>
    </row>
    <row r="4903" spans="1:31" x14ac:dyDescent="0.25">
      <c r="A4903" s="9">
        <v>5042</v>
      </c>
      <c r="B4903" s="10" t="s">
        <v>10000</v>
      </c>
      <c r="C4903" s="10" t="s">
        <v>1547</v>
      </c>
      <c r="D4903" s="10" t="s">
        <v>15</v>
      </c>
      <c r="E4903" s="10" t="s">
        <v>16</v>
      </c>
      <c r="F4903" s="10">
        <v>60</v>
      </c>
      <c r="G4903" s="10" t="s">
        <v>10275</v>
      </c>
      <c r="H4903" s="10" t="s">
        <v>8899</v>
      </c>
      <c r="I4903" s="10" t="s">
        <v>93</v>
      </c>
      <c r="J4903" s="11">
        <v>43578</v>
      </c>
      <c r="K4903" s="10">
        <v>72</v>
      </c>
      <c r="L4903" s="10" t="s">
        <v>33</v>
      </c>
      <c r="M4903" s="12"/>
      <c r="O4903">
        <f t="shared" si="1233"/>
        <v>0</v>
      </c>
      <c r="Q4903" s="9" t="str">
        <f t="shared" si="1218"/>
        <v>5042</v>
      </c>
      <c r="R4903" s="10" t="str">
        <f t="shared" si="1219"/>
        <v>Lauren</v>
      </c>
      <c r="S4903" s="10" t="str">
        <f t="shared" si="1220"/>
        <v>Stanley</v>
      </c>
      <c r="T4903" s="10" t="str">
        <f t="shared" si="1221"/>
        <v>Mrs</v>
      </c>
      <c r="U4903" s="10" t="str">
        <f t="shared" si="1222"/>
        <v>F</v>
      </c>
      <c r="V4903" s="10" t="str">
        <f t="shared" si="1223"/>
        <v>60</v>
      </c>
      <c r="W4903" s="10" t="str">
        <f t="shared" si="1224"/>
        <v>Worland Road</v>
      </c>
      <c r="X4903" s="10" t="str">
        <f t="shared" si="1225"/>
        <v>ad</v>
      </c>
      <c r="Y4903" s="10" t="str">
        <f t="shared" si="1226"/>
        <v>Worland Road</v>
      </c>
      <c r="Z4903" s="10" t="str">
        <f t="shared" si="1227"/>
        <v>Buckhurst Hill</v>
      </c>
      <c r="AA4903" s="10" t="str">
        <f t="shared" si="1228"/>
        <v>TF</v>
      </c>
      <c r="AB4903" s="11" t="str">
        <f t="shared" si="1229"/>
        <v>43578</v>
      </c>
      <c r="AC4903" s="10" t="str">
        <f t="shared" si="1230"/>
        <v>72</v>
      </c>
      <c r="AD4903" s="10" t="str">
        <f t="shared" si="1231"/>
        <v>A3</v>
      </c>
      <c r="AE4903" s="12" t="str">
        <f t="shared" si="1232"/>
        <v/>
      </c>
    </row>
    <row r="4904" spans="1:31" x14ac:dyDescent="0.25">
      <c r="A4904" s="5">
        <v>5043</v>
      </c>
      <c r="B4904" s="6" t="s">
        <v>10276</v>
      </c>
      <c r="C4904" s="6" t="s">
        <v>2417</v>
      </c>
      <c r="D4904" s="6" t="s">
        <v>28</v>
      </c>
      <c r="E4904" s="6" t="s">
        <v>29</v>
      </c>
      <c r="F4904" s="6">
        <v>30</v>
      </c>
      <c r="G4904" s="6" t="s">
        <v>10277</v>
      </c>
      <c r="H4904" s="6" t="s">
        <v>570</v>
      </c>
      <c r="I4904" s="6" t="s">
        <v>571</v>
      </c>
      <c r="J4904" s="7">
        <v>44104</v>
      </c>
      <c r="K4904" s="6">
        <v>66</v>
      </c>
      <c r="L4904" s="6" t="s">
        <v>44</v>
      </c>
      <c r="M4904" s="8"/>
      <c r="O4904">
        <f t="shared" si="1233"/>
        <v>0</v>
      </c>
      <c r="Q4904" s="5" t="str">
        <f t="shared" si="1218"/>
        <v>5043</v>
      </c>
      <c r="R4904" s="6" t="str">
        <f t="shared" si="1219"/>
        <v>Evan</v>
      </c>
      <c r="S4904" s="6" t="str">
        <f t="shared" si="1220"/>
        <v>Lott</v>
      </c>
      <c r="T4904" s="6" t="str">
        <f t="shared" si="1221"/>
        <v>Mr</v>
      </c>
      <c r="U4904" s="6" t="str">
        <f t="shared" si="1222"/>
        <v>M</v>
      </c>
      <c r="V4904" s="6" t="str">
        <f t="shared" si="1223"/>
        <v>30</v>
      </c>
      <c r="W4904" s="6" t="str">
        <f t="shared" si="1224"/>
        <v>Worley's Court</v>
      </c>
      <c r="X4904" s="6" t="str">
        <f t="shared" si="1225"/>
        <v>rt</v>
      </c>
      <c r="Y4904" s="6" t="str">
        <f t="shared" si="1226"/>
        <v>Worley's Court</v>
      </c>
      <c r="Z4904" s="6" t="str">
        <f t="shared" si="1227"/>
        <v>Aberlour</v>
      </c>
      <c r="AA4904" s="6" t="str">
        <f t="shared" si="1228"/>
        <v>NP</v>
      </c>
      <c r="AB4904" s="7" t="str">
        <f t="shared" si="1229"/>
        <v>44104</v>
      </c>
      <c r="AC4904" s="6" t="str">
        <f t="shared" si="1230"/>
        <v>66</v>
      </c>
      <c r="AD4904" s="6" t="str">
        <f t="shared" si="1231"/>
        <v>D</v>
      </c>
      <c r="AE4904" s="8" t="str">
        <f t="shared" si="1232"/>
        <v/>
      </c>
    </row>
    <row r="4905" spans="1:31" x14ac:dyDescent="0.25">
      <c r="A4905" s="9">
        <v>5044</v>
      </c>
      <c r="B4905" s="10" t="s">
        <v>2809</v>
      </c>
      <c r="C4905" s="10" t="s">
        <v>109</v>
      </c>
      <c r="D4905" s="10" t="s">
        <v>28</v>
      </c>
      <c r="E4905" s="10" t="s">
        <v>29</v>
      </c>
      <c r="F4905" s="10">
        <v>90</v>
      </c>
      <c r="G4905" s="10" t="s">
        <v>10278</v>
      </c>
      <c r="H4905" s="10" t="s">
        <v>370</v>
      </c>
      <c r="I4905" s="10" t="s">
        <v>25</v>
      </c>
      <c r="J4905" s="11">
        <v>43896</v>
      </c>
      <c r="K4905" s="10">
        <v>47</v>
      </c>
      <c r="L4905" s="10" t="s">
        <v>44</v>
      </c>
      <c r="M4905" s="12"/>
      <c r="O4905">
        <f t="shared" si="1233"/>
        <v>0</v>
      </c>
      <c r="Q4905" s="9" t="str">
        <f t="shared" si="1218"/>
        <v>5044</v>
      </c>
      <c r="R4905" s="10" t="str">
        <f t="shared" si="1219"/>
        <v>Jonathon</v>
      </c>
      <c r="S4905" s="10" t="str">
        <f t="shared" si="1220"/>
        <v>Felix</v>
      </c>
      <c r="T4905" s="10" t="str">
        <f t="shared" si="1221"/>
        <v>Mr</v>
      </c>
      <c r="U4905" s="10" t="str">
        <f t="shared" si="1222"/>
        <v>M</v>
      </c>
      <c r="V4905" s="10" t="str">
        <f t="shared" si="1223"/>
        <v>90</v>
      </c>
      <c r="W4905" s="10" t="str">
        <f t="shared" si="1224"/>
        <v>Worsley Bridge</v>
      </c>
      <c r="X4905" s="10" t="str">
        <f t="shared" si="1225"/>
        <v>ge</v>
      </c>
      <c r="Y4905" s="10" t="str">
        <f t="shared" si="1226"/>
        <v>Worsley Bridge</v>
      </c>
      <c r="Z4905" s="10" t="str">
        <f t="shared" si="1227"/>
        <v>Heanor</v>
      </c>
      <c r="AA4905" s="10" t="str">
        <f t="shared" si="1228"/>
        <v>HG</v>
      </c>
      <c r="AB4905" s="11" t="str">
        <f t="shared" si="1229"/>
        <v>43896</v>
      </c>
      <c r="AC4905" s="10" t="str">
        <f t="shared" si="1230"/>
        <v>47</v>
      </c>
      <c r="AD4905" s="10" t="str">
        <f t="shared" si="1231"/>
        <v>D</v>
      </c>
      <c r="AE4905" s="12" t="str">
        <f t="shared" si="1232"/>
        <v/>
      </c>
    </row>
    <row r="4906" spans="1:31" x14ac:dyDescent="0.25">
      <c r="A4906" s="5">
        <v>5045</v>
      </c>
      <c r="B4906" s="6" t="s">
        <v>9452</v>
      </c>
      <c r="C4906" s="6" t="s">
        <v>8112</v>
      </c>
      <c r="D4906" s="6" t="s">
        <v>49</v>
      </c>
      <c r="E4906" s="6" t="s">
        <v>16</v>
      </c>
      <c r="F4906" s="6">
        <v>30</v>
      </c>
      <c r="G4906" s="6" t="s">
        <v>10279</v>
      </c>
      <c r="H4906" s="6" t="s">
        <v>3261</v>
      </c>
      <c r="I4906" s="6" t="s">
        <v>171</v>
      </c>
      <c r="J4906" s="7">
        <v>44148</v>
      </c>
      <c r="K4906" s="6">
        <v>8</v>
      </c>
      <c r="L4906" s="6" t="s">
        <v>52</v>
      </c>
      <c r="M4906" s="8"/>
      <c r="O4906">
        <f t="shared" si="1233"/>
        <v>0</v>
      </c>
      <c r="Q4906" s="5" t="str">
        <f t="shared" si="1218"/>
        <v>5045</v>
      </c>
      <c r="R4906" s="6" t="str">
        <f t="shared" si="1219"/>
        <v>Ammie</v>
      </c>
      <c r="S4906" s="6" t="str">
        <f t="shared" si="1220"/>
        <v>Boyle</v>
      </c>
      <c r="T4906" s="6" t="str">
        <f t="shared" si="1221"/>
        <v>Miss</v>
      </c>
      <c r="U4906" s="6" t="str">
        <f t="shared" si="1222"/>
        <v>F</v>
      </c>
      <c r="V4906" s="6" t="str">
        <f t="shared" si="1223"/>
        <v>30</v>
      </c>
      <c r="W4906" s="6" t="str">
        <f t="shared" si="1224"/>
        <v>Worsley Road</v>
      </c>
      <c r="X4906" s="6" t="str">
        <f t="shared" si="1225"/>
        <v>ad</v>
      </c>
      <c r="Y4906" s="6" t="str">
        <f t="shared" si="1226"/>
        <v>Worsley Road</v>
      </c>
      <c r="Z4906" s="6" t="str">
        <f t="shared" si="1227"/>
        <v>Chulmleigh</v>
      </c>
      <c r="AA4906" s="6" t="str">
        <f t="shared" si="1228"/>
        <v>PR</v>
      </c>
      <c r="AB4906" s="7" t="str">
        <f t="shared" si="1229"/>
        <v>44148</v>
      </c>
      <c r="AC4906" s="6" t="str">
        <f t="shared" si="1230"/>
        <v>8</v>
      </c>
      <c r="AD4906" s="6" t="str">
        <f t="shared" si="1231"/>
        <v>A1</v>
      </c>
      <c r="AE4906" s="8" t="str">
        <f t="shared" si="1232"/>
        <v/>
      </c>
    </row>
    <row r="4907" spans="1:31" x14ac:dyDescent="0.25">
      <c r="A4907" s="9">
        <v>5046</v>
      </c>
      <c r="B4907" s="10" t="s">
        <v>7077</v>
      </c>
      <c r="C4907" s="10" t="s">
        <v>4208</v>
      </c>
      <c r="D4907" s="10" t="s">
        <v>28</v>
      </c>
      <c r="E4907" s="10" t="s">
        <v>29</v>
      </c>
      <c r="F4907" s="10">
        <v>60</v>
      </c>
      <c r="G4907" s="10" t="s">
        <v>10280</v>
      </c>
      <c r="H4907" s="10" t="s">
        <v>1872</v>
      </c>
      <c r="I4907" s="10" t="s">
        <v>32</v>
      </c>
      <c r="J4907" s="11">
        <v>43777</v>
      </c>
      <c r="K4907" s="10">
        <v>20</v>
      </c>
      <c r="L4907" s="10" t="s">
        <v>99</v>
      </c>
      <c r="M4907" s="12"/>
      <c r="O4907">
        <f t="shared" si="1233"/>
        <v>0</v>
      </c>
      <c r="Q4907" s="9" t="str">
        <f t="shared" si="1218"/>
        <v>5046</v>
      </c>
      <c r="R4907" s="10" t="str">
        <f t="shared" si="1219"/>
        <v>Marion</v>
      </c>
      <c r="S4907" s="10" t="str">
        <f t="shared" si="1220"/>
        <v>Trotter</v>
      </c>
      <c r="T4907" s="10" t="str">
        <f t="shared" si="1221"/>
        <v>Mr</v>
      </c>
      <c r="U4907" s="10" t="str">
        <f t="shared" si="1222"/>
        <v>M</v>
      </c>
      <c r="V4907" s="10" t="str">
        <f t="shared" si="1223"/>
        <v>60</v>
      </c>
      <c r="W4907" s="10" t="str">
        <f t="shared" si="1224"/>
        <v>Worsopp Drive</v>
      </c>
      <c r="X4907" s="10" t="str">
        <f t="shared" si="1225"/>
        <v>ve</v>
      </c>
      <c r="Y4907" s="10" t="str">
        <f t="shared" si="1226"/>
        <v>Worsopp Drive</v>
      </c>
      <c r="Z4907" s="10" t="str">
        <f t="shared" si="1227"/>
        <v>Thurso</v>
      </c>
      <c r="AA4907" s="10" t="str">
        <f t="shared" si="1228"/>
        <v>WC</v>
      </c>
      <c r="AB4907" s="11" t="str">
        <f t="shared" si="1229"/>
        <v>43777</v>
      </c>
      <c r="AC4907" s="10" t="str">
        <f t="shared" si="1230"/>
        <v>20</v>
      </c>
      <c r="AD4907" s="10" t="str">
        <f t="shared" si="1231"/>
        <v>E</v>
      </c>
      <c r="AE4907" s="12" t="str">
        <f t="shared" si="1232"/>
        <v/>
      </c>
    </row>
    <row r="4908" spans="1:31" x14ac:dyDescent="0.25">
      <c r="A4908" s="9">
        <v>5048</v>
      </c>
      <c r="B4908" s="10" t="s">
        <v>10281</v>
      </c>
      <c r="C4908" s="10" t="s">
        <v>1733</v>
      </c>
      <c r="D4908" s="10" t="s">
        <v>15</v>
      </c>
      <c r="E4908" s="10" t="s">
        <v>16</v>
      </c>
      <c r="F4908" s="10">
        <v>30</v>
      </c>
      <c r="G4908" s="10" t="s">
        <v>10282</v>
      </c>
      <c r="H4908" s="10" t="s">
        <v>1305</v>
      </c>
      <c r="I4908" s="10" t="s">
        <v>1306</v>
      </c>
      <c r="J4908" s="11">
        <v>43520</v>
      </c>
      <c r="K4908" s="10">
        <v>36</v>
      </c>
      <c r="L4908" s="10" t="s">
        <v>157</v>
      </c>
      <c r="M4908" s="12"/>
      <c r="O4908">
        <f t="shared" si="1233"/>
        <v>0</v>
      </c>
      <c r="Q4908" s="9" t="str">
        <f t="shared" si="1218"/>
        <v>5048</v>
      </c>
      <c r="R4908" s="10" t="str">
        <f t="shared" si="1219"/>
        <v>Thao</v>
      </c>
      <c r="S4908" s="10" t="str">
        <f t="shared" si="1220"/>
        <v>Cleveland</v>
      </c>
      <c r="T4908" s="10" t="str">
        <f t="shared" si="1221"/>
        <v>Mrs</v>
      </c>
      <c r="U4908" s="10" t="str">
        <f t="shared" si="1222"/>
        <v>F</v>
      </c>
      <c r="V4908" s="10" t="str">
        <f t="shared" si="1223"/>
        <v>30</v>
      </c>
      <c r="W4908" s="10" t="str">
        <f t="shared" si="1224"/>
        <v>Wrekin Road</v>
      </c>
      <c r="X4908" s="10" t="str">
        <f t="shared" si="1225"/>
        <v>ad</v>
      </c>
      <c r="Y4908" s="10" t="str">
        <f t="shared" si="1226"/>
        <v>Wrekin Road</v>
      </c>
      <c r="Z4908" s="10" t="str">
        <f t="shared" si="1227"/>
        <v>Burnham-On-Crouch</v>
      </c>
      <c r="AA4908" s="10" t="str">
        <f t="shared" si="1228"/>
        <v>CO</v>
      </c>
      <c r="AB4908" s="11" t="str">
        <f t="shared" si="1229"/>
        <v>43520</v>
      </c>
      <c r="AC4908" s="10" t="str">
        <f t="shared" si="1230"/>
        <v>36</v>
      </c>
      <c r="AD4908" s="10" t="str">
        <f t="shared" si="1231"/>
        <v>C3</v>
      </c>
      <c r="AE4908" s="12" t="str">
        <f t="shared" si="1232"/>
        <v/>
      </c>
    </row>
    <row r="4909" spans="1:31" x14ac:dyDescent="0.25">
      <c r="A4909" s="5">
        <v>5049</v>
      </c>
      <c r="B4909" s="6" t="s">
        <v>4928</v>
      </c>
      <c r="C4909" s="6" t="s">
        <v>9421</v>
      </c>
      <c r="D4909" s="6" t="s">
        <v>28</v>
      </c>
      <c r="E4909" s="6" t="s">
        <v>29</v>
      </c>
      <c r="F4909" s="6">
        <v>90</v>
      </c>
      <c r="G4909" s="6" t="s">
        <v>10283</v>
      </c>
      <c r="H4909" s="6" t="s">
        <v>6751</v>
      </c>
      <c r="I4909" s="6" t="s">
        <v>38</v>
      </c>
      <c r="J4909" s="7">
        <v>44495</v>
      </c>
      <c r="K4909" s="6">
        <v>50</v>
      </c>
      <c r="L4909" s="6" t="s">
        <v>68</v>
      </c>
      <c r="M4909" s="8"/>
      <c r="O4909">
        <f t="shared" si="1233"/>
        <v>0</v>
      </c>
      <c r="Q4909" s="5" t="str">
        <f t="shared" si="1218"/>
        <v>5049</v>
      </c>
      <c r="R4909" s="6" t="str">
        <f t="shared" si="1219"/>
        <v>Coleman</v>
      </c>
      <c r="S4909" s="6" t="str">
        <f t="shared" si="1220"/>
        <v>Koehler</v>
      </c>
      <c r="T4909" s="6" t="str">
        <f t="shared" si="1221"/>
        <v>Mr</v>
      </c>
      <c r="U4909" s="6" t="str">
        <f t="shared" si="1222"/>
        <v>M</v>
      </c>
      <c r="V4909" s="6" t="str">
        <f t="shared" si="1223"/>
        <v>90</v>
      </c>
      <c r="W4909" s="6" t="str">
        <f t="shared" si="1224"/>
        <v>Wren Avenue</v>
      </c>
      <c r="X4909" s="6" t="str">
        <f t="shared" si="1225"/>
        <v>ue</v>
      </c>
      <c r="Y4909" s="6" t="str">
        <f t="shared" si="1226"/>
        <v>Wren Avenue</v>
      </c>
      <c r="Z4909" s="6" t="str">
        <f t="shared" si="1227"/>
        <v>Dunbeath</v>
      </c>
      <c r="AA4909" s="6" t="str">
        <f t="shared" si="1228"/>
        <v>RM</v>
      </c>
      <c r="AB4909" s="7" t="str">
        <f t="shared" si="1229"/>
        <v>44495</v>
      </c>
      <c r="AC4909" s="6" t="str">
        <f t="shared" si="1230"/>
        <v>50</v>
      </c>
      <c r="AD4909" s="6" t="str">
        <f t="shared" si="1231"/>
        <v>A2</v>
      </c>
      <c r="AE4909" s="8" t="str">
        <f t="shared" si="1232"/>
        <v/>
      </c>
    </row>
    <row r="4910" spans="1:31" x14ac:dyDescent="0.25">
      <c r="A4910" s="9">
        <v>5050</v>
      </c>
      <c r="B4910" s="10" t="s">
        <v>10284</v>
      </c>
      <c r="C4910" s="10" t="s">
        <v>1824</v>
      </c>
      <c r="D4910" s="10" t="s">
        <v>90</v>
      </c>
      <c r="E4910" s="10" t="s">
        <v>16</v>
      </c>
      <c r="F4910" s="10">
        <v>60</v>
      </c>
      <c r="G4910" s="10" t="s">
        <v>10285</v>
      </c>
      <c r="H4910" s="10" t="s">
        <v>969</v>
      </c>
      <c r="I4910" s="10" t="s">
        <v>32</v>
      </c>
      <c r="J4910" s="11">
        <v>44197</v>
      </c>
      <c r="K4910" s="10">
        <v>28</v>
      </c>
      <c r="L4910" s="10" t="s">
        <v>62</v>
      </c>
      <c r="M4910" s="12"/>
      <c r="O4910">
        <f t="shared" si="1233"/>
        <v>0</v>
      </c>
      <c r="Q4910" s="9" t="str">
        <f t="shared" si="1218"/>
        <v>5050</v>
      </c>
      <c r="R4910" s="10" t="str">
        <f t="shared" si="1219"/>
        <v>Tesha</v>
      </c>
      <c r="S4910" s="10" t="str">
        <f t="shared" si="1220"/>
        <v>Cardenas</v>
      </c>
      <c r="T4910" s="10" t="str">
        <f t="shared" si="1221"/>
        <v>Dr</v>
      </c>
      <c r="U4910" s="10" t="str">
        <f t="shared" si="1222"/>
        <v>F</v>
      </c>
      <c r="V4910" s="10" t="str">
        <f t="shared" si="1223"/>
        <v>60</v>
      </c>
      <c r="W4910" s="10" t="str">
        <f t="shared" si="1224"/>
        <v>Wren Cottages</v>
      </c>
      <c r="X4910" s="10" t="str">
        <f t="shared" si="1225"/>
        <v>es</v>
      </c>
      <c r="Y4910" s="10" t="str">
        <f t="shared" si="1226"/>
        <v>Wren Cottages</v>
      </c>
      <c r="Z4910" s="10" t="str">
        <f t="shared" si="1227"/>
        <v>Warlingham</v>
      </c>
      <c r="AA4910" s="10" t="str">
        <f t="shared" si="1228"/>
        <v>WC</v>
      </c>
      <c r="AB4910" s="11" t="str">
        <f t="shared" si="1229"/>
        <v>44197</v>
      </c>
      <c r="AC4910" s="10" t="str">
        <f t="shared" si="1230"/>
        <v>28</v>
      </c>
      <c r="AD4910" s="10" t="str">
        <f t="shared" si="1231"/>
        <v>C4</v>
      </c>
      <c r="AE4910" s="12" t="str">
        <f t="shared" si="1232"/>
        <v/>
      </c>
    </row>
    <row r="4911" spans="1:31" x14ac:dyDescent="0.25">
      <c r="A4911" s="5">
        <v>5051</v>
      </c>
      <c r="B4911" s="6" t="s">
        <v>10286</v>
      </c>
      <c r="C4911" s="6" t="s">
        <v>5905</v>
      </c>
      <c r="D4911" s="6" t="s">
        <v>49</v>
      </c>
      <c r="E4911" s="6" t="s">
        <v>16</v>
      </c>
      <c r="F4911" s="6">
        <v>60</v>
      </c>
      <c r="G4911" s="6" t="s">
        <v>10287</v>
      </c>
      <c r="H4911" s="6" t="s">
        <v>7124</v>
      </c>
      <c r="I4911" s="6" t="s">
        <v>38</v>
      </c>
      <c r="J4911" s="7">
        <v>43853</v>
      </c>
      <c r="K4911" s="6">
        <v>75</v>
      </c>
      <c r="L4911" s="6" t="s">
        <v>68</v>
      </c>
      <c r="M4911" s="8"/>
      <c r="O4911">
        <f t="shared" si="1233"/>
        <v>0</v>
      </c>
      <c r="Q4911" s="5" t="str">
        <f t="shared" si="1218"/>
        <v>5051</v>
      </c>
      <c r="R4911" s="6" t="str">
        <f t="shared" si="1219"/>
        <v>Rae</v>
      </c>
      <c r="S4911" s="6" t="str">
        <f t="shared" si="1220"/>
        <v>Wilkerson</v>
      </c>
      <c r="T4911" s="6" t="str">
        <f t="shared" si="1221"/>
        <v>Miss</v>
      </c>
      <c r="U4911" s="6" t="str">
        <f t="shared" si="1222"/>
        <v>F</v>
      </c>
      <c r="V4911" s="6" t="str">
        <f t="shared" si="1223"/>
        <v>60</v>
      </c>
      <c r="W4911" s="6" t="str">
        <f t="shared" si="1224"/>
        <v>Wren Path</v>
      </c>
      <c r="X4911" s="6" t="str">
        <f t="shared" si="1225"/>
        <v>th</v>
      </c>
      <c r="Y4911" s="6" t="str">
        <f t="shared" si="1226"/>
        <v>Wren Path</v>
      </c>
      <c r="Z4911" s="6" t="str">
        <f t="shared" si="1227"/>
        <v>Dover</v>
      </c>
      <c r="AA4911" s="6" t="str">
        <f t="shared" si="1228"/>
        <v>RM</v>
      </c>
      <c r="AB4911" s="7" t="str">
        <f t="shared" si="1229"/>
        <v>43853</v>
      </c>
      <c r="AC4911" s="6" t="str">
        <f t="shared" si="1230"/>
        <v>75</v>
      </c>
      <c r="AD4911" s="6" t="str">
        <f t="shared" si="1231"/>
        <v>A2</v>
      </c>
      <c r="AE4911" s="8" t="str">
        <f t="shared" si="1232"/>
        <v/>
      </c>
    </row>
    <row r="4912" spans="1:31" x14ac:dyDescent="0.25">
      <c r="A4912" s="9">
        <v>5052</v>
      </c>
      <c r="B4912" s="10" t="s">
        <v>820</v>
      </c>
      <c r="C4912" s="10" t="s">
        <v>3291</v>
      </c>
      <c r="D4912" s="10" t="s">
        <v>28</v>
      </c>
      <c r="E4912" s="10" t="s">
        <v>29</v>
      </c>
      <c r="F4912" s="10">
        <v>30</v>
      </c>
      <c r="G4912" s="10" t="s">
        <v>10288</v>
      </c>
      <c r="H4912" s="10" t="s">
        <v>2789</v>
      </c>
      <c r="I4912" s="10" t="s">
        <v>32</v>
      </c>
      <c r="J4912" s="11">
        <v>44250</v>
      </c>
      <c r="K4912" s="10">
        <v>12</v>
      </c>
      <c r="L4912" s="10" t="s">
        <v>68</v>
      </c>
      <c r="M4912" s="12"/>
      <c r="O4912">
        <f t="shared" si="1233"/>
        <v>0</v>
      </c>
      <c r="Q4912" s="9" t="str">
        <f t="shared" si="1218"/>
        <v>5052</v>
      </c>
      <c r="R4912" s="10" t="str">
        <f t="shared" si="1219"/>
        <v>Del</v>
      </c>
      <c r="S4912" s="10" t="str">
        <f t="shared" si="1220"/>
        <v>Benoit</v>
      </c>
      <c r="T4912" s="10" t="str">
        <f t="shared" si="1221"/>
        <v>Mr</v>
      </c>
      <c r="U4912" s="10" t="str">
        <f t="shared" si="1222"/>
        <v>M</v>
      </c>
      <c r="V4912" s="10" t="str">
        <f t="shared" si="1223"/>
        <v>30</v>
      </c>
      <c r="W4912" s="10" t="str">
        <f t="shared" si="1224"/>
        <v>Wren Street</v>
      </c>
      <c r="X4912" s="10" t="str">
        <f t="shared" si="1225"/>
        <v>et</v>
      </c>
      <c r="Y4912" s="10" t="str">
        <f t="shared" si="1226"/>
        <v>Wren Street</v>
      </c>
      <c r="Z4912" s="10" t="str">
        <f t="shared" si="1227"/>
        <v>Newquay</v>
      </c>
      <c r="AA4912" s="10" t="str">
        <f t="shared" si="1228"/>
        <v>WC</v>
      </c>
      <c r="AB4912" s="11" t="str">
        <f t="shared" si="1229"/>
        <v>44250</v>
      </c>
      <c r="AC4912" s="10" t="str">
        <f t="shared" si="1230"/>
        <v>12</v>
      </c>
      <c r="AD4912" s="10" t="str">
        <f t="shared" si="1231"/>
        <v>A2</v>
      </c>
      <c r="AE4912" s="12" t="str">
        <f t="shared" si="1232"/>
        <v/>
      </c>
    </row>
    <row r="4913" spans="1:31" x14ac:dyDescent="0.25">
      <c r="A4913" s="5">
        <v>5053</v>
      </c>
      <c r="B4913" s="6" t="s">
        <v>2017</v>
      </c>
      <c r="C4913" s="6" t="s">
        <v>10289</v>
      </c>
      <c r="D4913" s="6" t="s">
        <v>49</v>
      </c>
      <c r="E4913" s="6" t="s">
        <v>16</v>
      </c>
      <c r="F4913" s="6">
        <v>90</v>
      </c>
      <c r="G4913" s="6" t="s">
        <v>10290</v>
      </c>
      <c r="H4913" s="6" t="s">
        <v>2011</v>
      </c>
      <c r="I4913" s="6" t="s">
        <v>2012</v>
      </c>
      <c r="J4913" s="7">
        <v>43857</v>
      </c>
      <c r="K4913" s="6">
        <v>74</v>
      </c>
      <c r="L4913" s="6" t="s">
        <v>33</v>
      </c>
      <c r="M4913" s="8"/>
      <c r="O4913">
        <f t="shared" si="1233"/>
        <v>0</v>
      </c>
      <c r="Q4913" s="5" t="str">
        <f t="shared" si="1218"/>
        <v>5053</v>
      </c>
      <c r="R4913" s="6" t="str">
        <f t="shared" si="1219"/>
        <v>Mario</v>
      </c>
      <c r="S4913" s="6" t="str">
        <f t="shared" si="1220"/>
        <v>Thomason</v>
      </c>
      <c r="T4913" s="6" t="str">
        <f t="shared" si="1221"/>
        <v>Miss</v>
      </c>
      <c r="U4913" s="6" t="str">
        <f t="shared" si="1222"/>
        <v>F</v>
      </c>
      <c r="V4913" s="6" t="str">
        <f t="shared" si="1223"/>
        <v>90</v>
      </c>
      <c r="W4913" s="6" t="str">
        <f t="shared" si="1224"/>
        <v>Wrestlers Crt</v>
      </c>
      <c r="X4913" s="6" t="str">
        <f t="shared" si="1225"/>
        <v>rt</v>
      </c>
      <c r="Y4913" s="6" t="str">
        <f t="shared" si="1226"/>
        <v>Wrestlers Court</v>
      </c>
      <c r="Z4913" s="6" t="str">
        <f t="shared" si="1227"/>
        <v>Brecon</v>
      </c>
      <c r="AA4913" s="6" t="str">
        <f t="shared" si="1228"/>
        <v>NN</v>
      </c>
      <c r="AB4913" s="7" t="str">
        <f t="shared" si="1229"/>
        <v>43857</v>
      </c>
      <c r="AC4913" s="6" t="str">
        <f t="shared" si="1230"/>
        <v>74</v>
      </c>
      <c r="AD4913" s="6" t="str">
        <f t="shared" si="1231"/>
        <v>A3</v>
      </c>
      <c r="AE4913" s="8" t="str">
        <f t="shared" si="1232"/>
        <v/>
      </c>
    </row>
    <row r="4914" spans="1:31" x14ac:dyDescent="0.25">
      <c r="A4914" s="9">
        <v>5054</v>
      </c>
      <c r="B4914" s="10" t="s">
        <v>194</v>
      </c>
      <c r="C4914" s="10" t="s">
        <v>4488</v>
      </c>
      <c r="D4914" s="10" t="s">
        <v>28</v>
      </c>
      <c r="E4914" s="10" t="s">
        <v>29</v>
      </c>
      <c r="F4914" s="10">
        <v>60</v>
      </c>
      <c r="G4914" s="10" t="s">
        <v>10291</v>
      </c>
      <c r="H4914" s="10" t="s">
        <v>2366</v>
      </c>
      <c r="I4914" s="10" t="s">
        <v>32</v>
      </c>
      <c r="J4914" s="11">
        <v>43800</v>
      </c>
      <c r="K4914" s="10">
        <v>55</v>
      </c>
      <c r="L4914" s="10" t="s">
        <v>33</v>
      </c>
      <c r="M4914" s="12"/>
      <c r="O4914">
        <f t="shared" si="1233"/>
        <v>0</v>
      </c>
      <c r="Q4914" s="9" t="str">
        <f t="shared" si="1218"/>
        <v>5054</v>
      </c>
      <c r="R4914" s="10" t="str">
        <f t="shared" si="1219"/>
        <v>Hoyt</v>
      </c>
      <c r="S4914" s="10" t="str">
        <f t="shared" si="1220"/>
        <v>Ball</v>
      </c>
      <c r="T4914" s="10" t="str">
        <f t="shared" si="1221"/>
        <v>Mr</v>
      </c>
      <c r="U4914" s="10" t="str">
        <f t="shared" si="1222"/>
        <v>M</v>
      </c>
      <c r="V4914" s="10" t="str">
        <f t="shared" si="1223"/>
        <v>60</v>
      </c>
      <c r="W4914" s="10" t="str">
        <f t="shared" si="1224"/>
        <v>Wrigglesworth Street</v>
      </c>
      <c r="X4914" s="10" t="str">
        <f t="shared" si="1225"/>
        <v>et</v>
      </c>
      <c r="Y4914" s="10" t="str">
        <f t="shared" si="1226"/>
        <v>Wrigglesworth Street</v>
      </c>
      <c r="Z4914" s="10" t="str">
        <f t="shared" si="1227"/>
        <v>South Molton</v>
      </c>
      <c r="AA4914" s="10" t="str">
        <f t="shared" si="1228"/>
        <v>WC</v>
      </c>
      <c r="AB4914" s="11" t="str">
        <f t="shared" si="1229"/>
        <v>43800</v>
      </c>
      <c r="AC4914" s="10" t="str">
        <f t="shared" si="1230"/>
        <v>55</v>
      </c>
      <c r="AD4914" s="10" t="str">
        <f t="shared" si="1231"/>
        <v>A3</v>
      </c>
      <c r="AE4914" s="12" t="str">
        <f t="shared" si="1232"/>
        <v/>
      </c>
    </row>
    <row r="4915" spans="1:31" x14ac:dyDescent="0.25">
      <c r="A4915" s="5">
        <v>5055</v>
      </c>
      <c r="B4915" s="6" t="s">
        <v>10292</v>
      </c>
      <c r="C4915" s="6" t="s">
        <v>2831</v>
      </c>
      <c r="D4915" s="6" t="s">
        <v>15</v>
      </c>
      <c r="E4915" s="6" t="s">
        <v>16</v>
      </c>
      <c r="F4915" s="6">
        <v>90</v>
      </c>
      <c r="G4915" s="6" t="s">
        <v>10293</v>
      </c>
      <c r="H4915" s="6" t="s">
        <v>3752</v>
      </c>
      <c r="I4915" s="6" t="s">
        <v>32</v>
      </c>
      <c r="J4915" s="7">
        <v>44291</v>
      </c>
      <c r="K4915" s="6">
        <v>8</v>
      </c>
      <c r="L4915" s="6" t="s">
        <v>44</v>
      </c>
      <c r="M4915" s="8"/>
      <c r="O4915">
        <f t="shared" si="1233"/>
        <v>0</v>
      </c>
      <c r="Q4915" s="5" t="str">
        <f t="shared" si="1218"/>
        <v>5055</v>
      </c>
      <c r="R4915" s="6" t="str">
        <f t="shared" si="1219"/>
        <v>Lien</v>
      </c>
      <c r="S4915" s="6" t="str">
        <f t="shared" si="1220"/>
        <v>Maldonado</v>
      </c>
      <c r="T4915" s="6" t="str">
        <f t="shared" si="1221"/>
        <v>Mrs</v>
      </c>
      <c r="U4915" s="6" t="str">
        <f t="shared" si="1222"/>
        <v>F</v>
      </c>
      <c r="V4915" s="6" t="str">
        <f t="shared" si="1223"/>
        <v>90</v>
      </c>
      <c r="W4915" s="6" t="str">
        <f t="shared" si="1224"/>
        <v>Wrights Buildings</v>
      </c>
      <c r="X4915" s="6" t="str">
        <f t="shared" si="1225"/>
        <v>gs</v>
      </c>
      <c r="Y4915" s="6" t="str">
        <f t="shared" si="1226"/>
        <v>Wrights Buildings</v>
      </c>
      <c r="Z4915" s="6" t="str">
        <f t="shared" si="1227"/>
        <v>Stourbridge</v>
      </c>
      <c r="AA4915" s="6" t="str">
        <f t="shared" si="1228"/>
        <v>WC</v>
      </c>
      <c r="AB4915" s="7" t="str">
        <f t="shared" si="1229"/>
        <v>44291</v>
      </c>
      <c r="AC4915" s="6" t="str">
        <f t="shared" si="1230"/>
        <v>8</v>
      </c>
      <c r="AD4915" s="6" t="str">
        <f t="shared" si="1231"/>
        <v>D</v>
      </c>
      <c r="AE4915" s="8" t="str">
        <f t="shared" si="1232"/>
        <v/>
      </c>
    </row>
    <row r="4916" spans="1:31" x14ac:dyDescent="0.25">
      <c r="A4916" s="9">
        <v>5056</v>
      </c>
      <c r="B4916" s="10" t="s">
        <v>10294</v>
      </c>
      <c r="C4916" s="10" t="s">
        <v>9891</v>
      </c>
      <c r="D4916" s="10" t="s">
        <v>41</v>
      </c>
      <c r="E4916" s="10" t="s">
        <v>16</v>
      </c>
      <c r="F4916" s="10">
        <v>60</v>
      </c>
      <c r="G4916" s="10" t="s">
        <v>10295</v>
      </c>
      <c r="H4916" s="10" t="s">
        <v>7738</v>
      </c>
      <c r="I4916" s="10" t="s">
        <v>19</v>
      </c>
      <c r="J4916" s="11">
        <v>43594</v>
      </c>
      <c r="K4916" s="10">
        <v>36</v>
      </c>
      <c r="L4916" s="10" t="s">
        <v>20</v>
      </c>
      <c r="M4916" s="12"/>
      <c r="O4916">
        <f t="shared" si="1233"/>
        <v>0</v>
      </c>
      <c r="Q4916" s="9" t="str">
        <f t="shared" si="1218"/>
        <v>5056</v>
      </c>
      <c r="R4916" s="10" t="str">
        <f t="shared" si="1219"/>
        <v>Angila</v>
      </c>
      <c r="S4916" s="10" t="str">
        <f t="shared" si="1220"/>
        <v>Dawson</v>
      </c>
      <c r="T4916" s="10" t="str">
        <f t="shared" si="1221"/>
        <v>Ms</v>
      </c>
      <c r="U4916" s="10" t="str">
        <f t="shared" si="1222"/>
        <v>F</v>
      </c>
      <c r="V4916" s="10" t="str">
        <f t="shared" si="1223"/>
        <v>60</v>
      </c>
      <c r="W4916" s="10" t="str">
        <f t="shared" si="1224"/>
        <v>Wright's Buildings</v>
      </c>
      <c r="X4916" s="10" t="str">
        <f t="shared" si="1225"/>
        <v>gs</v>
      </c>
      <c r="Y4916" s="10" t="str">
        <f t="shared" si="1226"/>
        <v>Wright's Buildings</v>
      </c>
      <c r="Z4916" s="10" t="str">
        <f t="shared" si="1227"/>
        <v>Bala</v>
      </c>
      <c r="AA4916" s="10" t="str">
        <f t="shared" si="1228"/>
        <v>CH</v>
      </c>
      <c r="AB4916" s="11" t="str">
        <f t="shared" si="1229"/>
        <v>43594</v>
      </c>
      <c r="AC4916" s="10" t="str">
        <f t="shared" si="1230"/>
        <v>36</v>
      </c>
      <c r="AD4916" s="10" t="str">
        <f t="shared" si="1231"/>
        <v>B</v>
      </c>
      <c r="AE4916" s="12" t="str">
        <f t="shared" si="1232"/>
        <v/>
      </c>
    </row>
    <row r="4917" spans="1:31" x14ac:dyDescent="0.25">
      <c r="A4917" s="5">
        <v>5057</v>
      </c>
      <c r="B4917" s="6" t="s">
        <v>10296</v>
      </c>
      <c r="C4917" s="6" t="s">
        <v>1433</v>
      </c>
      <c r="D4917" s="6" t="s">
        <v>15</v>
      </c>
      <c r="E4917" s="6" t="s">
        <v>16</v>
      </c>
      <c r="F4917" s="6">
        <v>30</v>
      </c>
      <c r="G4917" s="6" t="s">
        <v>10297</v>
      </c>
      <c r="H4917" s="6" t="s">
        <v>6454</v>
      </c>
      <c r="I4917" s="6" t="s">
        <v>185</v>
      </c>
      <c r="J4917" s="7">
        <v>44241</v>
      </c>
      <c r="K4917" s="6">
        <v>22</v>
      </c>
      <c r="L4917" s="6" t="s">
        <v>39</v>
      </c>
      <c r="M4917" s="8"/>
      <c r="O4917">
        <f t="shared" si="1233"/>
        <v>0</v>
      </c>
      <c r="Q4917" s="5" t="str">
        <f t="shared" si="1218"/>
        <v>5057</v>
      </c>
      <c r="R4917" s="6" t="str">
        <f t="shared" si="1219"/>
        <v>Eula</v>
      </c>
      <c r="S4917" s="6" t="str">
        <f t="shared" si="1220"/>
        <v>Merrill</v>
      </c>
      <c r="T4917" s="6" t="str">
        <f t="shared" si="1221"/>
        <v>Mrs</v>
      </c>
      <c r="U4917" s="6" t="str">
        <f t="shared" si="1222"/>
        <v>F</v>
      </c>
      <c r="V4917" s="6" t="str">
        <f t="shared" si="1223"/>
        <v>30</v>
      </c>
      <c r="W4917" s="6" t="str">
        <f t="shared" si="1224"/>
        <v>Wrights Cottages</v>
      </c>
      <c r="X4917" s="6" t="str">
        <f t="shared" si="1225"/>
        <v>es</v>
      </c>
      <c r="Y4917" s="6" t="str">
        <f t="shared" si="1226"/>
        <v>Wrights Cottages</v>
      </c>
      <c r="Z4917" s="6" t="str">
        <f t="shared" si="1227"/>
        <v>Godstone</v>
      </c>
      <c r="AA4917" s="6" t="str">
        <f t="shared" si="1228"/>
        <v>HX</v>
      </c>
      <c r="AB4917" s="7" t="str">
        <f t="shared" si="1229"/>
        <v>44241</v>
      </c>
      <c r="AC4917" s="6" t="str">
        <f t="shared" si="1230"/>
        <v>22</v>
      </c>
      <c r="AD4917" s="6" t="str">
        <f t="shared" si="1231"/>
        <v>C1</v>
      </c>
      <c r="AE4917" s="8" t="str">
        <f t="shared" si="1232"/>
        <v/>
      </c>
    </row>
    <row r="4918" spans="1:31" x14ac:dyDescent="0.25">
      <c r="A4918" s="9">
        <v>5058</v>
      </c>
      <c r="B4918" s="10" t="s">
        <v>4356</v>
      </c>
      <c r="C4918" s="10" t="s">
        <v>2392</v>
      </c>
      <c r="D4918" s="10" t="s">
        <v>28</v>
      </c>
      <c r="E4918" s="10" t="s">
        <v>29</v>
      </c>
      <c r="F4918" s="10">
        <v>90</v>
      </c>
      <c r="G4918" s="10" t="s">
        <v>10298</v>
      </c>
      <c r="H4918" s="10" t="s">
        <v>4271</v>
      </c>
      <c r="I4918" s="10" t="s">
        <v>122</v>
      </c>
      <c r="J4918" s="11">
        <v>43532</v>
      </c>
      <c r="K4918" s="10">
        <v>58</v>
      </c>
      <c r="L4918" s="10" t="s">
        <v>20</v>
      </c>
      <c r="M4918" s="12"/>
      <c r="O4918">
        <f t="shared" si="1233"/>
        <v>0</v>
      </c>
      <c r="Q4918" s="9" t="str">
        <f t="shared" si="1218"/>
        <v>5058</v>
      </c>
      <c r="R4918" s="10" t="str">
        <f t="shared" si="1219"/>
        <v>Zane</v>
      </c>
      <c r="S4918" s="10" t="str">
        <f t="shared" si="1220"/>
        <v>Donovan</v>
      </c>
      <c r="T4918" s="10" t="str">
        <f t="shared" si="1221"/>
        <v>Mr</v>
      </c>
      <c r="U4918" s="10" t="str">
        <f t="shared" si="1222"/>
        <v>M</v>
      </c>
      <c r="V4918" s="10" t="str">
        <f t="shared" si="1223"/>
        <v>90</v>
      </c>
      <c r="W4918" s="10" t="str">
        <f t="shared" si="1224"/>
        <v>Wrights Place</v>
      </c>
      <c r="X4918" s="10" t="str">
        <f t="shared" si="1225"/>
        <v>ce</v>
      </c>
      <c r="Y4918" s="10" t="str">
        <f t="shared" si="1226"/>
        <v>Wrights Place</v>
      </c>
      <c r="Z4918" s="10" t="str">
        <f t="shared" si="1227"/>
        <v>Llwyngwril</v>
      </c>
      <c r="AA4918" s="10" t="str">
        <f t="shared" si="1228"/>
        <v>WN</v>
      </c>
      <c r="AB4918" s="11" t="str">
        <f t="shared" si="1229"/>
        <v>43532</v>
      </c>
      <c r="AC4918" s="10" t="str">
        <f t="shared" si="1230"/>
        <v>58</v>
      </c>
      <c r="AD4918" s="10" t="str">
        <f t="shared" si="1231"/>
        <v>B</v>
      </c>
      <c r="AE4918" s="12" t="str">
        <f t="shared" si="1232"/>
        <v/>
      </c>
    </row>
    <row r="4919" spans="1:31" x14ac:dyDescent="0.25">
      <c r="A4919" s="5">
        <v>5059</v>
      </c>
      <c r="B4919" s="6" t="s">
        <v>1224</v>
      </c>
      <c r="C4919" s="6" t="s">
        <v>585</v>
      </c>
      <c r="D4919" s="6" t="s">
        <v>28</v>
      </c>
      <c r="E4919" s="6" t="s">
        <v>29</v>
      </c>
      <c r="F4919" s="6">
        <v>30</v>
      </c>
      <c r="G4919" s="6" t="s">
        <v>10298</v>
      </c>
      <c r="H4919" s="6" t="s">
        <v>3666</v>
      </c>
      <c r="I4919" s="6" t="s">
        <v>32</v>
      </c>
      <c r="J4919" s="7">
        <v>44253</v>
      </c>
      <c r="K4919" s="6">
        <v>50</v>
      </c>
      <c r="L4919" s="6" t="s">
        <v>68</v>
      </c>
      <c r="M4919" s="8"/>
      <c r="O4919">
        <f t="shared" si="1233"/>
        <v>0</v>
      </c>
      <c r="Q4919" s="5" t="str">
        <f t="shared" si="1218"/>
        <v>5059</v>
      </c>
      <c r="R4919" s="6" t="str">
        <f t="shared" si="1219"/>
        <v>Oren</v>
      </c>
      <c r="S4919" s="6" t="str">
        <f t="shared" si="1220"/>
        <v>Salas</v>
      </c>
      <c r="T4919" s="6" t="str">
        <f t="shared" si="1221"/>
        <v>Mr</v>
      </c>
      <c r="U4919" s="6" t="str">
        <f t="shared" si="1222"/>
        <v>M</v>
      </c>
      <c r="V4919" s="6" t="str">
        <f t="shared" si="1223"/>
        <v>30</v>
      </c>
      <c r="W4919" s="6" t="str">
        <f t="shared" si="1224"/>
        <v>Wrights Place</v>
      </c>
      <c r="X4919" s="6" t="str">
        <f t="shared" si="1225"/>
        <v>ce</v>
      </c>
      <c r="Y4919" s="6" t="str">
        <f t="shared" si="1226"/>
        <v>Wrights Place</v>
      </c>
      <c r="Z4919" s="6" t="str">
        <f t="shared" si="1227"/>
        <v>Wilmslow</v>
      </c>
      <c r="AA4919" s="6" t="str">
        <f t="shared" si="1228"/>
        <v>WC</v>
      </c>
      <c r="AB4919" s="7" t="str">
        <f t="shared" si="1229"/>
        <v>44253</v>
      </c>
      <c r="AC4919" s="6" t="str">
        <f t="shared" si="1230"/>
        <v>50</v>
      </c>
      <c r="AD4919" s="6" t="str">
        <f t="shared" si="1231"/>
        <v>A2</v>
      </c>
      <c r="AE4919" s="8" t="str">
        <f t="shared" si="1232"/>
        <v/>
      </c>
    </row>
    <row r="4920" spans="1:31" x14ac:dyDescent="0.25">
      <c r="A4920" s="9">
        <v>5060</v>
      </c>
      <c r="B4920" s="10" t="s">
        <v>2388</v>
      </c>
      <c r="C4920" s="10" t="s">
        <v>2643</v>
      </c>
      <c r="D4920" s="10" t="s">
        <v>15</v>
      </c>
      <c r="E4920" s="10" t="s">
        <v>16</v>
      </c>
      <c r="F4920" s="10">
        <v>60</v>
      </c>
      <c r="G4920" s="10" t="s">
        <v>10299</v>
      </c>
      <c r="H4920" s="10" t="s">
        <v>135</v>
      </c>
      <c r="I4920" s="10" t="s">
        <v>32</v>
      </c>
      <c r="J4920" s="11">
        <v>44087</v>
      </c>
      <c r="K4920" s="10">
        <v>63</v>
      </c>
      <c r="L4920" s="10" t="s">
        <v>39</v>
      </c>
      <c r="M4920" s="12"/>
      <c r="O4920">
        <f t="shared" si="1233"/>
        <v>0</v>
      </c>
      <c r="Q4920" s="9" t="str">
        <f t="shared" si="1218"/>
        <v>5060</v>
      </c>
      <c r="R4920" s="10" t="str">
        <f t="shared" si="1219"/>
        <v>Avery</v>
      </c>
      <c r="S4920" s="10" t="str">
        <f t="shared" si="1220"/>
        <v>Katz</v>
      </c>
      <c r="T4920" s="10" t="str">
        <f t="shared" si="1221"/>
        <v>Mrs</v>
      </c>
      <c r="U4920" s="10" t="str">
        <f t="shared" si="1222"/>
        <v>F</v>
      </c>
      <c r="V4920" s="10" t="str">
        <f t="shared" si="1223"/>
        <v>60</v>
      </c>
      <c r="W4920" s="10" t="str">
        <f t="shared" si="1224"/>
        <v>Wroughton Road</v>
      </c>
      <c r="X4920" s="10" t="str">
        <f t="shared" si="1225"/>
        <v>ad</v>
      </c>
      <c r="Y4920" s="10" t="str">
        <f t="shared" si="1226"/>
        <v>Wroughton Road</v>
      </c>
      <c r="Z4920" s="10" t="str">
        <f t="shared" si="1227"/>
        <v>West Yorkshire</v>
      </c>
      <c r="AA4920" s="10" t="str">
        <f t="shared" si="1228"/>
        <v>WC</v>
      </c>
      <c r="AB4920" s="11" t="str">
        <f t="shared" si="1229"/>
        <v>44087</v>
      </c>
      <c r="AC4920" s="10" t="str">
        <f t="shared" si="1230"/>
        <v>63</v>
      </c>
      <c r="AD4920" s="10" t="str">
        <f t="shared" si="1231"/>
        <v>C1</v>
      </c>
      <c r="AE4920" s="12" t="str">
        <f t="shared" si="1232"/>
        <v/>
      </c>
    </row>
    <row r="4921" spans="1:31" x14ac:dyDescent="0.25">
      <c r="A4921" s="5">
        <v>5061</v>
      </c>
      <c r="B4921" s="6" t="s">
        <v>10300</v>
      </c>
      <c r="C4921" s="6" t="s">
        <v>141</v>
      </c>
      <c r="D4921" s="6" t="s">
        <v>15</v>
      </c>
      <c r="E4921" s="6" t="s">
        <v>16</v>
      </c>
      <c r="F4921" s="6">
        <v>30</v>
      </c>
      <c r="G4921" s="6" t="s">
        <v>10301</v>
      </c>
      <c r="H4921" s="6" t="s">
        <v>5615</v>
      </c>
      <c r="I4921" s="6" t="s">
        <v>32</v>
      </c>
      <c r="J4921" s="7">
        <v>43862</v>
      </c>
      <c r="K4921" s="6">
        <v>20</v>
      </c>
      <c r="L4921" s="6" t="s">
        <v>62</v>
      </c>
      <c r="M4921" s="8"/>
      <c r="O4921">
        <f t="shared" si="1233"/>
        <v>0</v>
      </c>
      <c r="Q4921" s="5" t="str">
        <f t="shared" si="1218"/>
        <v>5061</v>
      </c>
      <c r="R4921" s="6" t="str">
        <f t="shared" si="1219"/>
        <v>Anh</v>
      </c>
      <c r="S4921" s="6" t="str">
        <f t="shared" si="1220"/>
        <v>Bruner</v>
      </c>
      <c r="T4921" s="6" t="str">
        <f t="shared" si="1221"/>
        <v>Mrs</v>
      </c>
      <c r="U4921" s="6" t="str">
        <f t="shared" si="1222"/>
        <v>F</v>
      </c>
      <c r="V4921" s="6" t="str">
        <f t="shared" si="1223"/>
        <v>30</v>
      </c>
      <c r="W4921" s="6" t="str">
        <f t="shared" si="1224"/>
        <v>Wroxton Road</v>
      </c>
      <c r="X4921" s="6" t="str">
        <f t="shared" si="1225"/>
        <v>ad</v>
      </c>
      <c r="Y4921" s="6" t="str">
        <f t="shared" si="1226"/>
        <v>Wroxton Road</v>
      </c>
      <c r="Z4921" s="6" t="str">
        <f t="shared" si="1227"/>
        <v>Pewsey</v>
      </c>
      <c r="AA4921" s="6" t="str">
        <f t="shared" si="1228"/>
        <v>WC</v>
      </c>
      <c r="AB4921" s="7" t="str">
        <f t="shared" si="1229"/>
        <v>43862</v>
      </c>
      <c r="AC4921" s="6" t="str">
        <f t="shared" si="1230"/>
        <v>20</v>
      </c>
      <c r="AD4921" s="6" t="str">
        <f t="shared" si="1231"/>
        <v>C4</v>
      </c>
      <c r="AE4921" s="8" t="str">
        <f t="shared" si="1232"/>
        <v/>
      </c>
    </row>
    <row r="4922" spans="1:31" x14ac:dyDescent="0.25">
      <c r="A4922" s="9">
        <v>5062</v>
      </c>
      <c r="B4922" s="10" t="s">
        <v>7648</v>
      </c>
      <c r="C4922" s="10" t="s">
        <v>1843</v>
      </c>
      <c r="D4922" s="10" t="s">
        <v>28</v>
      </c>
      <c r="E4922" s="10" t="s">
        <v>29</v>
      </c>
      <c r="F4922" s="10">
        <v>60</v>
      </c>
      <c r="G4922" s="10" t="s">
        <v>10302</v>
      </c>
      <c r="H4922" s="10" t="s">
        <v>2663</v>
      </c>
      <c r="I4922" s="10" t="s">
        <v>19</v>
      </c>
      <c r="J4922" s="11">
        <v>44091</v>
      </c>
      <c r="K4922" s="10">
        <v>51</v>
      </c>
      <c r="L4922" s="10" t="s">
        <v>39</v>
      </c>
      <c r="M4922" s="12"/>
      <c r="O4922">
        <f t="shared" si="1233"/>
        <v>0</v>
      </c>
      <c r="Q4922" s="9" t="str">
        <f t="shared" si="1218"/>
        <v>5062</v>
      </c>
      <c r="R4922" s="10" t="str">
        <f t="shared" si="1219"/>
        <v>Daryl</v>
      </c>
      <c r="S4922" s="10" t="str">
        <f t="shared" si="1220"/>
        <v>Lee</v>
      </c>
      <c r="T4922" s="10" t="str">
        <f t="shared" si="1221"/>
        <v>Mr</v>
      </c>
      <c r="U4922" s="10" t="str">
        <f t="shared" si="1222"/>
        <v>M</v>
      </c>
      <c r="V4922" s="10" t="str">
        <f t="shared" si="1223"/>
        <v>60</v>
      </c>
      <c r="W4922" s="10" t="str">
        <f t="shared" si="1224"/>
        <v>Wycombe Gardens</v>
      </c>
      <c r="X4922" s="10" t="str">
        <f t="shared" si="1225"/>
        <v>ns</v>
      </c>
      <c r="Y4922" s="10" t="str">
        <f t="shared" si="1226"/>
        <v>Wycombe Gardens</v>
      </c>
      <c r="Z4922" s="10" t="str">
        <f t="shared" si="1227"/>
        <v>Ballynahinch</v>
      </c>
      <c r="AA4922" s="10" t="str">
        <f t="shared" si="1228"/>
        <v>CH</v>
      </c>
      <c r="AB4922" s="11" t="str">
        <f t="shared" si="1229"/>
        <v>44091</v>
      </c>
      <c r="AC4922" s="10" t="str">
        <f t="shared" si="1230"/>
        <v>51</v>
      </c>
      <c r="AD4922" s="10" t="str">
        <f t="shared" si="1231"/>
        <v>C1</v>
      </c>
      <c r="AE4922" s="12" t="str">
        <f t="shared" si="1232"/>
        <v/>
      </c>
    </row>
    <row r="4923" spans="1:31" x14ac:dyDescent="0.25">
      <c r="A4923" s="5">
        <v>5063</v>
      </c>
      <c r="B4923" s="6" t="s">
        <v>10303</v>
      </c>
      <c r="C4923" s="6" t="s">
        <v>1631</v>
      </c>
      <c r="D4923" s="6" t="s">
        <v>28</v>
      </c>
      <c r="E4923" s="6" t="s">
        <v>29</v>
      </c>
      <c r="F4923" s="6">
        <v>60</v>
      </c>
      <c r="G4923" s="6" t="s">
        <v>10304</v>
      </c>
      <c r="H4923" s="6" t="s">
        <v>1666</v>
      </c>
      <c r="I4923" s="6" t="s">
        <v>25</v>
      </c>
      <c r="J4923" s="7">
        <v>44167</v>
      </c>
      <c r="K4923" s="6">
        <v>86</v>
      </c>
      <c r="L4923" s="6" t="s">
        <v>68</v>
      </c>
      <c r="M4923" s="8"/>
      <c r="O4923">
        <f t="shared" si="1233"/>
        <v>0</v>
      </c>
      <c r="Q4923" s="5" t="str">
        <f t="shared" si="1218"/>
        <v>5063</v>
      </c>
      <c r="R4923" s="6" t="str">
        <f t="shared" si="1219"/>
        <v>Edmond</v>
      </c>
      <c r="S4923" s="6" t="str">
        <f t="shared" si="1220"/>
        <v>Triplett</v>
      </c>
      <c r="T4923" s="6" t="str">
        <f t="shared" si="1221"/>
        <v>Mr</v>
      </c>
      <c r="U4923" s="6" t="str">
        <f t="shared" si="1222"/>
        <v>M</v>
      </c>
      <c r="V4923" s="6" t="str">
        <f t="shared" si="1223"/>
        <v>60</v>
      </c>
      <c r="W4923" s="6" t="str">
        <f t="shared" si="1224"/>
        <v>Wyld's Rents</v>
      </c>
      <c r="X4923" s="6" t="str">
        <f t="shared" si="1225"/>
        <v>ts</v>
      </c>
      <c r="Y4923" s="6" t="str">
        <f t="shared" si="1226"/>
        <v>Wyld's Rents</v>
      </c>
      <c r="Z4923" s="6" t="str">
        <f t="shared" si="1227"/>
        <v>Huntly</v>
      </c>
      <c r="AA4923" s="6" t="str">
        <f t="shared" si="1228"/>
        <v>HG</v>
      </c>
      <c r="AB4923" s="7" t="str">
        <f t="shared" si="1229"/>
        <v>44167</v>
      </c>
      <c r="AC4923" s="6" t="str">
        <f t="shared" si="1230"/>
        <v>86</v>
      </c>
      <c r="AD4923" s="6" t="str">
        <f t="shared" si="1231"/>
        <v>A2</v>
      </c>
      <c r="AE4923" s="8" t="str">
        <f t="shared" si="1232"/>
        <v/>
      </c>
    </row>
    <row r="4924" spans="1:31" x14ac:dyDescent="0.25">
      <c r="A4924" s="9">
        <v>5064</v>
      </c>
      <c r="B4924" s="10" t="s">
        <v>2680</v>
      </c>
      <c r="C4924" s="10" t="s">
        <v>7035</v>
      </c>
      <c r="D4924" s="10" t="s">
        <v>28</v>
      </c>
      <c r="E4924" s="10" t="s">
        <v>29</v>
      </c>
      <c r="F4924" s="10">
        <v>90</v>
      </c>
      <c r="G4924" s="10" t="s">
        <v>10305</v>
      </c>
      <c r="H4924" s="10" t="s">
        <v>4435</v>
      </c>
      <c r="I4924" s="10" t="s">
        <v>32</v>
      </c>
      <c r="J4924" s="11">
        <v>44422</v>
      </c>
      <c r="K4924" s="10">
        <v>39</v>
      </c>
      <c r="L4924" s="10" t="s">
        <v>20</v>
      </c>
      <c r="M4924" s="12"/>
      <c r="O4924">
        <f t="shared" si="1233"/>
        <v>0</v>
      </c>
      <c r="Q4924" s="9" t="str">
        <f t="shared" si="1218"/>
        <v>5064</v>
      </c>
      <c r="R4924" s="10" t="str">
        <f t="shared" si="1219"/>
        <v>Dewitt</v>
      </c>
      <c r="S4924" s="10" t="str">
        <f t="shared" si="1220"/>
        <v>Dawkins</v>
      </c>
      <c r="T4924" s="10" t="str">
        <f t="shared" si="1221"/>
        <v>Mr</v>
      </c>
      <c r="U4924" s="10" t="str">
        <f t="shared" si="1222"/>
        <v>M</v>
      </c>
      <c r="V4924" s="10" t="str">
        <f t="shared" si="1223"/>
        <v>90</v>
      </c>
      <c r="W4924" s="10" t="str">
        <f t="shared" si="1224"/>
        <v>Wymans Cottages</v>
      </c>
      <c r="X4924" s="10" t="str">
        <f t="shared" si="1225"/>
        <v>es</v>
      </c>
      <c r="Y4924" s="10" t="str">
        <f t="shared" si="1226"/>
        <v>Wymans Cottages</v>
      </c>
      <c r="Z4924" s="10" t="str">
        <f t="shared" si="1227"/>
        <v>Tilbury</v>
      </c>
      <c r="AA4924" s="10" t="str">
        <f t="shared" si="1228"/>
        <v>WC</v>
      </c>
      <c r="AB4924" s="11" t="str">
        <f t="shared" si="1229"/>
        <v>44422</v>
      </c>
      <c r="AC4924" s="10" t="str">
        <f t="shared" si="1230"/>
        <v>39</v>
      </c>
      <c r="AD4924" s="10" t="str">
        <f t="shared" si="1231"/>
        <v>B</v>
      </c>
      <c r="AE4924" s="12" t="str">
        <f t="shared" si="1232"/>
        <v/>
      </c>
    </row>
    <row r="4925" spans="1:31" x14ac:dyDescent="0.25">
      <c r="A4925" s="5">
        <v>5065</v>
      </c>
      <c r="B4925" s="6" t="s">
        <v>6847</v>
      </c>
      <c r="C4925" s="6" t="s">
        <v>4108</v>
      </c>
      <c r="D4925" s="6" t="s">
        <v>49</v>
      </c>
      <c r="E4925" s="6" t="s">
        <v>16</v>
      </c>
      <c r="F4925" s="6">
        <v>90</v>
      </c>
      <c r="G4925" s="6" t="s">
        <v>10306</v>
      </c>
      <c r="H4925" s="6" t="s">
        <v>1329</v>
      </c>
      <c r="I4925" s="6" t="s">
        <v>38</v>
      </c>
      <c r="J4925" s="7">
        <v>43987</v>
      </c>
      <c r="K4925" s="6">
        <v>86</v>
      </c>
      <c r="L4925" s="6" t="s">
        <v>68</v>
      </c>
      <c r="M4925" s="8"/>
      <c r="O4925">
        <f t="shared" si="1233"/>
        <v>0</v>
      </c>
      <c r="Q4925" s="5" t="str">
        <f t="shared" si="1218"/>
        <v>5065</v>
      </c>
      <c r="R4925" s="6" t="str">
        <f t="shared" si="1219"/>
        <v>Ka</v>
      </c>
      <c r="S4925" s="6" t="str">
        <f t="shared" si="1220"/>
        <v>Rosen</v>
      </c>
      <c r="T4925" s="6" t="str">
        <f t="shared" si="1221"/>
        <v>Miss</v>
      </c>
      <c r="U4925" s="6" t="str">
        <f t="shared" si="1222"/>
        <v>F</v>
      </c>
      <c r="V4925" s="6" t="str">
        <f t="shared" si="1223"/>
        <v>90</v>
      </c>
      <c r="W4925" s="6" t="str">
        <f t="shared" si="1224"/>
        <v>Wymond Street</v>
      </c>
      <c r="X4925" s="6" t="str">
        <f t="shared" si="1225"/>
        <v>et</v>
      </c>
      <c r="Y4925" s="6" t="str">
        <f t="shared" si="1226"/>
        <v>Wymond Street</v>
      </c>
      <c r="Z4925" s="6" t="str">
        <f t="shared" si="1227"/>
        <v>Dunbar</v>
      </c>
      <c r="AA4925" s="6" t="str">
        <f t="shared" si="1228"/>
        <v>RM</v>
      </c>
      <c r="AB4925" s="7" t="str">
        <f t="shared" si="1229"/>
        <v>43987</v>
      </c>
      <c r="AC4925" s="6" t="str">
        <f t="shared" si="1230"/>
        <v>86</v>
      </c>
      <c r="AD4925" s="6" t="str">
        <f t="shared" si="1231"/>
        <v>A2</v>
      </c>
      <c r="AE4925" s="8" t="str">
        <f t="shared" si="1232"/>
        <v/>
      </c>
    </row>
    <row r="4926" spans="1:31" x14ac:dyDescent="0.25">
      <c r="A4926" s="9">
        <v>5066</v>
      </c>
      <c r="B4926" s="10" t="s">
        <v>10307</v>
      </c>
      <c r="C4926" s="10" t="s">
        <v>4580</v>
      </c>
      <c r="D4926" s="10" t="s">
        <v>49</v>
      </c>
      <c r="E4926" s="10" t="s">
        <v>16</v>
      </c>
      <c r="F4926" s="10">
        <v>30</v>
      </c>
      <c r="G4926" s="10" t="s">
        <v>10306</v>
      </c>
      <c r="H4926" s="10" t="s">
        <v>385</v>
      </c>
      <c r="I4926" s="10" t="s">
        <v>32</v>
      </c>
      <c r="J4926" s="11">
        <v>44391</v>
      </c>
      <c r="K4926" s="10">
        <v>52</v>
      </c>
      <c r="L4926" s="10" t="s">
        <v>62</v>
      </c>
      <c r="M4926" s="12"/>
      <c r="O4926">
        <f t="shared" si="1233"/>
        <v>0</v>
      </c>
      <c r="Q4926" s="9" t="str">
        <f t="shared" si="1218"/>
        <v>5066</v>
      </c>
      <c r="R4926" s="10" t="str">
        <f t="shared" si="1219"/>
        <v>Season</v>
      </c>
      <c r="S4926" s="10" t="str">
        <f t="shared" si="1220"/>
        <v>Pierre</v>
      </c>
      <c r="T4926" s="10" t="str">
        <f t="shared" si="1221"/>
        <v>Miss</v>
      </c>
      <c r="U4926" s="10" t="str">
        <f t="shared" si="1222"/>
        <v>F</v>
      </c>
      <c r="V4926" s="10" t="str">
        <f t="shared" si="1223"/>
        <v>30</v>
      </c>
      <c r="W4926" s="10" t="str">
        <f t="shared" si="1224"/>
        <v>Wymond Street</v>
      </c>
      <c r="X4926" s="10" t="str">
        <f t="shared" si="1225"/>
        <v>et</v>
      </c>
      <c r="Y4926" s="10" t="str">
        <f t="shared" si="1226"/>
        <v>Wymond Street</v>
      </c>
      <c r="Z4926" s="10" t="str">
        <f t="shared" si="1227"/>
        <v>South Yorkshire</v>
      </c>
      <c r="AA4926" s="10" t="str">
        <f t="shared" si="1228"/>
        <v>WC</v>
      </c>
      <c r="AB4926" s="11" t="str">
        <f t="shared" si="1229"/>
        <v>44391</v>
      </c>
      <c r="AC4926" s="10" t="str">
        <f t="shared" si="1230"/>
        <v>52</v>
      </c>
      <c r="AD4926" s="10" t="str">
        <f t="shared" si="1231"/>
        <v>C4</v>
      </c>
      <c r="AE4926" s="12" t="str">
        <f t="shared" si="1232"/>
        <v/>
      </c>
    </row>
    <row r="4927" spans="1:31" x14ac:dyDescent="0.25">
      <c r="A4927" s="5">
        <v>5067</v>
      </c>
      <c r="B4927" s="6" t="s">
        <v>1595</v>
      </c>
      <c r="C4927" s="6" t="s">
        <v>4665</v>
      </c>
      <c r="D4927" s="6" t="s">
        <v>28</v>
      </c>
      <c r="E4927" s="6" t="s">
        <v>29</v>
      </c>
      <c r="F4927" s="6">
        <v>90</v>
      </c>
      <c r="G4927" s="6" t="s">
        <v>10308</v>
      </c>
      <c r="H4927" s="6" t="s">
        <v>690</v>
      </c>
      <c r="I4927" s="6" t="s">
        <v>32</v>
      </c>
      <c r="J4927" s="7">
        <v>43685</v>
      </c>
      <c r="K4927" s="6">
        <v>39</v>
      </c>
      <c r="L4927" s="6" t="s">
        <v>62</v>
      </c>
      <c r="M4927" s="8"/>
      <c r="O4927">
        <f t="shared" si="1233"/>
        <v>0</v>
      </c>
      <c r="Q4927" s="5" t="str">
        <f t="shared" si="1218"/>
        <v>5067</v>
      </c>
      <c r="R4927" s="6" t="str">
        <f t="shared" si="1219"/>
        <v>Yong</v>
      </c>
      <c r="S4927" s="6" t="str">
        <f t="shared" si="1220"/>
        <v>Griffith</v>
      </c>
      <c r="T4927" s="6" t="str">
        <f t="shared" si="1221"/>
        <v>Mr</v>
      </c>
      <c r="U4927" s="6" t="str">
        <f t="shared" si="1222"/>
        <v>M</v>
      </c>
      <c r="V4927" s="6" t="str">
        <f t="shared" si="1223"/>
        <v>90</v>
      </c>
      <c r="W4927" s="6" t="str">
        <f t="shared" si="1224"/>
        <v>Wymondham Court</v>
      </c>
      <c r="X4927" s="6" t="str">
        <f t="shared" si="1225"/>
        <v>rt</v>
      </c>
      <c r="Y4927" s="6" t="str">
        <f t="shared" si="1226"/>
        <v>Wymondham Court</v>
      </c>
      <c r="Z4927" s="6" t="str">
        <f t="shared" si="1227"/>
        <v>Nethy Bridge</v>
      </c>
      <c r="AA4927" s="6" t="str">
        <f t="shared" si="1228"/>
        <v>WC</v>
      </c>
      <c r="AB4927" s="7" t="str">
        <f t="shared" si="1229"/>
        <v>43685</v>
      </c>
      <c r="AC4927" s="6" t="str">
        <f t="shared" si="1230"/>
        <v>39</v>
      </c>
      <c r="AD4927" s="6" t="str">
        <f t="shared" si="1231"/>
        <v>C4</v>
      </c>
      <c r="AE4927" s="8" t="str">
        <f t="shared" si="1232"/>
        <v/>
      </c>
    </row>
    <row r="4928" spans="1:31" x14ac:dyDescent="0.25">
      <c r="A4928" s="9">
        <v>5068</v>
      </c>
      <c r="B4928" s="10" t="s">
        <v>4959</v>
      </c>
      <c r="C4928" s="10" t="s">
        <v>6204</v>
      </c>
      <c r="D4928" s="10" t="s">
        <v>49</v>
      </c>
      <c r="E4928" s="10" t="s">
        <v>16</v>
      </c>
      <c r="F4928" s="10">
        <v>90</v>
      </c>
      <c r="G4928" s="10" t="s">
        <v>10309</v>
      </c>
      <c r="H4928" s="10" t="s">
        <v>9551</v>
      </c>
      <c r="I4928" s="10" t="s">
        <v>19</v>
      </c>
      <c r="J4928" s="11">
        <v>43979</v>
      </c>
      <c r="K4928" s="10">
        <v>95</v>
      </c>
      <c r="L4928" s="10" t="s">
        <v>39</v>
      </c>
      <c r="M4928" s="12"/>
      <c r="O4928">
        <f t="shared" si="1233"/>
        <v>0</v>
      </c>
      <c r="Q4928" s="9" t="str">
        <f t="shared" si="1218"/>
        <v>5068</v>
      </c>
      <c r="R4928" s="10" t="str">
        <f t="shared" si="1219"/>
        <v>Denisse</v>
      </c>
      <c r="S4928" s="10" t="str">
        <f t="shared" si="1220"/>
        <v>Miller</v>
      </c>
      <c r="T4928" s="10" t="str">
        <f t="shared" si="1221"/>
        <v>Miss</v>
      </c>
      <c r="U4928" s="10" t="str">
        <f t="shared" si="1222"/>
        <v>F</v>
      </c>
      <c r="V4928" s="10" t="str">
        <f t="shared" si="1223"/>
        <v>90</v>
      </c>
      <c r="W4928" s="10" t="str">
        <f t="shared" si="1224"/>
        <v>Wyndham Road</v>
      </c>
      <c r="X4928" s="10" t="str">
        <f t="shared" si="1225"/>
        <v>ad</v>
      </c>
      <c r="Y4928" s="10" t="str">
        <f t="shared" si="1226"/>
        <v>Wyndham Road</v>
      </c>
      <c r="Z4928" s="10" t="str">
        <f t="shared" si="1227"/>
        <v>Ballycastle</v>
      </c>
      <c r="AA4928" s="10" t="str">
        <f t="shared" si="1228"/>
        <v>CH</v>
      </c>
      <c r="AB4928" s="11" t="str">
        <f t="shared" si="1229"/>
        <v>43979</v>
      </c>
      <c r="AC4928" s="10" t="str">
        <f t="shared" si="1230"/>
        <v>95</v>
      </c>
      <c r="AD4928" s="10" t="str">
        <f t="shared" si="1231"/>
        <v>C1</v>
      </c>
      <c r="AE4928" s="12" t="str">
        <f t="shared" si="1232"/>
        <v/>
      </c>
    </row>
    <row r="4929" spans="1:31" x14ac:dyDescent="0.25">
      <c r="A4929" s="5">
        <v>5069</v>
      </c>
      <c r="B4929" s="6" t="s">
        <v>3215</v>
      </c>
      <c r="C4929" s="6" t="s">
        <v>10310</v>
      </c>
      <c r="D4929" s="6" t="s">
        <v>49</v>
      </c>
      <c r="E4929" s="6" t="s">
        <v>16</v>
      </c>
      <c r="F4929" s="6">
        <v>30</v>
      </c>
      <c r="G4929" s="6" t="s">
        <v>10311</v>
      </c>
      <c r="H4929" s="6" t="s">
        <v>7987</v>
      </c>
      <c r="I4929" s="6" t="s">
        <v>32</v>
      </c>
      <c r="J4929" s="7">
        <v>44263</v>
      </c>
      <c r="K4929" s="6">
        <v>81</v>
      </c>
      <c r="L4929" s="6" t="s">
        <v>157</v>
      </c>
      <c r="M4929" s="8"/>
      <c r="O4929">
        <f t="shared" si="1233"/>
        <v>0</v>
      </c>
      <c r="Q4929" s="5" t="str">
        <f t="shared" si="1218"/>
        <v>5069</v>
      </c>
      <c r="R4929" s="6" t="str">
        <f t="shared" si="1219"/>
        <v>Aisha</v>
      </c>
      <c r="S4929" s="6" t="str">
        <f t="shared" si="1220"/>
        <v>Grimm</v>
      </c>
      <c r="T4929" s="6" t="str">
        <f t="shared" si="1221"/>
        <v>Miss</v>
      </c>
      <c r="U4929" s="6" t="str">
        <f t="shared" si="1222"/>
        <v>F</v>
      </c>
      <c r="V4929" s="6" t="str">
        <f t="shared" si="1223"/>
        <v>30</v>
      </c>
      <c r="W4929" s="6" t="str">
        <f t="shared" si="1224"/>
        <v>Wyneham Road</v>
      </c>
      <c r="X4929" s="6" t="str">
        <f t="shared" si="1225"/>
        <v>ad</v>
      </c>
      <c r="Y4929" s="6" t="str">
        <f t="shared" si="1226"/>
        <v>Wyneham Road</v>
      </c>
      <c r="Z4929" s="6" t="str">
        <f t="shared" si="1227"/>
        <v>Louth</v>
      </c>
      <c r="AA4929" s="6" t="str">
        <f t="shared" si="1228"/>
        <v>WC</v>
      </c>
      <c r="AB4929" s="7" t="str">
        <f t="shared" si="1229"/>
        <v>44263</v>
      </c>
      <c r="AC4929" s="6" t="str">
        <f t="shared" si="1230"/>
        <v>81</v>
      </c>
      <c r="AD4929" s="6" t="str">
        <f t="shared" si="1231"/>
        <v>C3</v>
      </c>
      <c r="AE4929" s="8" t="str">
        <f t="shared" si="1232"/>
        <v/>
      </c>
    </row>
    <row r="4930" spans="1:31" x14ac:dyDescent="0.25">
      <c r="A4930" s="9">
        <v>5070</v>
      </c>
      <c r="B4930" s="10" t="s">
        <v>1502</v>
      </c>
      <c r="C4930" s="10" t="s">
        <v>6895</v>
      </c>
      <c r="D4930" s="10" t="s">
        <v>28</v>
      </c>
      <c r="E4930" s="10" t="s">
        <v>29</v>
      </c>
      <c r="F4930" s="10">
        <v>60</v>
      </c>
      <c r="G4930" s="10" t="s">
        <v>10312</v>
      </c>
      <c r="H4930" s="10" t="s">
        <v>5953</v>
      </c>
      <c r="I4930" s="10" t="s">
        <v>19</v>
      </c>
      <c r="J4930" s="11">
        <v>43735</v>
      </c>
      <c r="K4930" s="10">
        <v>64</v>
      </c>
      <c r="L4930" s="10" t="s">
        <v>39</v>
      </c>
      <c r="M4930" s="12"/>
      <c r="O4930">
        <f t="shared" si="1233"/>
        <v>0</v>
      </c>
      <c r="Q4930" s="9" t="str">
        <f t="shared" si="1218"/>
        <v>5070</v>
      </c>
      <c r="R4930" s="10" t="str">
        <f t="shared" si="1219"/>
        <v>Domenic</v>
      </c>
      <c r="S4930" s="10" t="str">
        <f t="shared" si="1220"/>
        <v>Castaneda</v>
      </c>
      <c r="T4930" s="10" t="str">
        <f t="shared" si="1221"/>
        <v>Mr</v>
      </c>
      <c r="U4930" s="10" t="str">
        <f t="shared" si="1222"/>
        <v>M</v>
      </c>
      <c r="V4930" s="10" t="str">
        <f t="shared" si="1223"/>
        <v>60</v>
      </c>
      <c r="W4930" s="10" t="str">
        <f t="shared" si="1224"/>
        <v>Wynford Way</v>
      </c>
      <c r="X4930" s="10" t="str">
        <f t="shared" si="1225"/>
        <v>ay</v>
      </c>
      <c r="Y4930" s="10" t="str">
        <f t="shared" si="1226"/>
        <v>Wynford Way</v>
      </c>
      <c r="Z4930" s="10" t="str">
        <f t="shared" si="1227"/>
        <v>Bakewell</v>
      </c>
      <c r="AA4930" s="10" t="str">
        <f t="shared" si="1228"/>
        <v>CH</v>
      </c>
      <c r="AB4930" s="11" t="str">
        <f t="shared" si="1229"/>
        <v>43735</v>
      </c>
      <c r="AC4930" s="10" t="str">
        <f t="shared" si="1230"/>
        <v>64</v>
      </c>
      <c r="AD4930" s="10" t="str">
        <f t="shared" si="1231"/>
        <v>C1</v>
      </c>
      <c r="AE4930" s="12" t="str">
        <f t="shared" si="1232"/>
        <v/>
      </c>
    </row>
    <row r="4931" spans="1:31" x14ac:dyDescent="0.25">
      <c r="A4931" s="5">
        <v>5071</v>
      </c>
      <c r="B4931" s="6" t="s">
        <v>2196</v>
      </c>
      <c r="C4931" s="6" t="s">
        <v>1664</v>
      </c>
      <c r="D4931" s="6" t="s">
        <v>28</v>
      </c>
      <c r="E4931" s="6" t="s">
        <v>29</v>
      </c>
      <c r="F4931" s="6">
        <v>90</v>
      </c>
      <c r="G4931" s="6" t="s">
        <v>10313</v>
      </c>
      <c r="H4931" s="6" t="s">
        <v>7568</v>
      </c>
      <c r="I4931" s="6" t="s">
        <v>185</v>
      </c>
      <c r="J4931" s="7">
        <v>44340</v>
      </c>
      <c r="K4931" s="6">
        <v>42</v>
      </c>
      <c r="L4931" s="6" t="s">
        <v>39</v>
      </c>
      <c r="M4931" s="8"/>
      <c r="O4931">
        <f t="shared" si="1233"/>
        <v>0</v>
      </c>
      <c r="Q4931" s="5" t="str">
        <f t="shared" si="1218"/>
        <v>5071</v>
      </c>
      <c r="R4931" s="6" t="str">
        <f t="shared" si="1219"/>
        <v>Rodney</v>
      </c>
      <c r="S4931" s="6" t="str">
        <f t="shared" si="1220"/>
        <v>Wade</v>
      </c>
      <c r="T4931" s="6" t="str">
        <f t="shared" si="1221"/>
        <v>Mr</v>
      </c>
      <c r="U4931" s="6" t="str">
        <f t="shared" si="1222"/>
        <v>M</v>
      </c>
      <c r="V4931" s="6" t="str">
        <f t="shared" si="1223"/>
        <v>90</v>
      </c>
      <c r="W4931" s="6" t="str">
        <f t="shared" si="1224"/>
        <v>Wynne Road</v>
      </c>
      <c r="X4931" s="6" t="str">
        <f t="shared" si="1225"/>
        <v>ad</v>
      </c>
      <c r="Y4931" s="6" t="str">
        <f t="shared" si="1226"/>
        <v>Wynne Road</v>
      </c>
      <c r="Z4931" s="6" t="str">
        <f t="shared" si="1227"/>
        <v>Felixstowe</v>
      </c>
      <c r="AA4931" s="6" t="str">
        <f t="shared" si="1228"/>
        <v>HX</v>
      </c>
      <c r="AB4931" s="7" t="str">
        <f t="shared" si="1229"/>
        <v>44340</v>
      </c>
      <c r="AC4931" s="6" t="str">
        <f t="shared" si="1230"/>
        <v>42</v>
      </c>
      <c r="AD4931" s="6" t="str">
        <f t="shared" si="1231"/>
        <v>C1</v>
      </c>
      <c r="AE4931" s="8" t="str">
        <f t="shared" si="1232"/>
        <v/>
      </c>
    </row>
    <row r="4932" spans="1:31" x14ac:dyDescent="0.25">
      <c r="A4932" s="9">
        <v>5072</v>
      </c>
      <c r="B4932" s="10" t="s">
        <v>10314</v>
      </c>
      <c r="C4932" s="10" t="s">
        <v>7226</v>
      </c>
      <c r="D4932" s="10" t="s">
        <v>15</v>
      </c>
      <c r="E4932" s="10" t="s">
        <v>5800</v>
      </c>
      <c r="F4932" s="10">
        <v>30</v>
      </c>
      <c r="G4932" s="10" t="s">
        <v>10315</v>
      </c>
      <c r="H4932" s="10" t="s">
        <v>5229</v>
      </c>
      <c r="I4932" s="10" t="s">
        <v>32</v>
      </c>
      <c r="J4932" s="11">
        <v>43787</v>
      </c>
      <c r="K4932" s="10">
        <v>20</v>
      </c>
      <c r="L4932" s="10" t="s">
        <v>44</v>
      </c>
      <c r="M4932" s="12"/>
      <c r="O4932">
        <f t="shared" si="1233"/>
        <v>0</v>
      </c>
      <c r="Q4932" s="9" t="str">
        <f t="shared" si="1218"/>
        <v>5072</v>
      </c>
      <c r="R4932" s="10" t="str">
        <f t="shared" si="1219"/>
        <v>Alysia</v>
      </c>
      <c r="S4932" s="10" t="str">
        <f t="shared" si="1220"/>
        <v>Cordero</v>
      </c>
      <c r="T4932" s="10" t="str">
        <f t="shared" si="1221"/>
        <v>Mrs</v>
      </c>
      <c r="U4932" s="10" t="str">
        <f t="shared" si="1222"/>
        <v>F</v>
      </c>
      <c r="V4932" s="10" t="str">
        <f t="shared" si="1223"/>
        <v>30</v>
      </c>
      <c r="W4932" s="10" t="str">
        <f t="shared" si="1224"/>
        <v>Wynyard Terrace</v>
      </c>
      <c r="X4932" s="10" t="str">
        <f t="shared" si="1225"/>
        <v>ce</v>
      </c>
      <c r="Y4932" s="10" t="str">
        <f t="shared" si="1226"/>
        <v>Wynyard Terrace</v>
      </c>
      <c r="Z4932" s="10" t="str">
        <f t="shared" si="1227"/>
        <v>Lybster</v>
      </c>
      <c r="AA4932" s="10" t="str">
        <f t="shared" si="1228"/>
        <v>WC</v>
      </c>
      <c r="AB4932" s="11" t="str">
        <f t="shared" si="1229"/>
        <v>43787</v>
      </c>
      <c r="AC4932" s="10" t="str">
        <f t="shared" si="1230"/>
        <v>20</v>
      </c>
      <c r="AD4932" s="10" t="str">
        <f t="shared" si="1231"/>
        <v>D</v>
      </c>
      <c r="AE4932" s="12" t="str">
        <f t="shared" si="1232"/>
        <v/>
      </c>
    </row>
    <row r="4933" spans="1:31" x14ac:dyDescent="0.25">
      <c r="A4933" s="9">
        <v>5074</v>
      </c>
      <c r="B4933" s="10" t="s">
        <v>1695</v>
      </c>
      <c r="C4933" s="10" t="s">
        <v>3427</v>
      </c>
      <c r="D4933" s="10" t="s">
        <v>28</v>
      </c>
      <c r="E4933" s="10" t="s">
        <v>29</v>
      </c>
      <c r="F4933" s="10">
        <v>30</v>
      </c>
      <c r="G4933" s="10" t="s">
        <v>10316</v>
      </c>
      <c r="H4933" s="10" t="s">
        <v>6290</v>
      </c>
      <c r="I4933" s="10" t="s">
        <v>171</v>
      </c>
      <c r="J4933" s="11">
        <v>43507</v>
      </c>
      <c r="K4933" s="10">
        <v>39</v>
      </c>
      <c r="L4933" s="10" t="s">
        <v>62</v>
      </c>
      <c r="M4933" s="12"/>
      <c r="O4933">
        <f t="shared" si="1233"/>
        <v>0</v>
      </c>
      <c r="Q4933" s="9" t="str">
        <f t="shared" si="1218"/>
        <v>5074</v>
      </c>
      <c r="R4933" s="10" t="str">
        <f t="shared" si="1219"/>
        <v>Willard</v>
      </c>
      <c r="S4933" s="10" t="str">
        <f t="shared" si="1220"/>
        <v>Darling</v>
      </c>
      <c r="T4933" s="10" t="str">
        <f t="shared" si="1221"/>
        <v>Mr</v>
      </c>
      <c r="U4933" s="10" t="str">
        <f t="shared" si="1222"/>
        <v>M</v>
      </c>
      <c r="V4933" s="10" t="str">
        <f t="shared" si="1223"/>
        <v>30</v>
      </c>
      <c r="W4933" s="10" t="str">
        <f t="shared" si="1224"/>
        <v>Wythens Walk</v>
      </c>
      <c r="X4933" s="10" t="str">
        <f t="shared" si="1225"/>
        <v>lk</v>
      </c>
      <c r="Y4933" s="10" t="str">
        <f t="shared" si="1226"/>
        <v>Wythens Walk</v>
      </c>
      <c r="Z4933" s="10" t="str">
        <f t="shared" si="1227"/>
        <v>Clydebank</v>
      </c>
      <c r="AA4933" s="10" t="str">
        <f t="shared" si="1228"/>
        <v>PR</v>
      </c>
      <c r="AB4933" s="11" t="str">
        <f t="shared" si="1229"/>
        <v>43507</v>
      </c>
      <c r="AC4933" s="10" t="str">
        <f t="shared" si="1230"/>
        <v>39</v>
      </c>
      <c r="AD4933" s="10" t="str">
        <f t="shared" si="1231"/>
        <v>C4</v>
      </c>
      <c r="AE4933" s="12" t="str">
        <f t="shared" si="1232"/>
        <v/>
      </c>
    </row>
    <row r="4934" spans="1:31" x14ac:dyDescent="0.25">
      <c r="A4934" s="5">
        <v>5075</v>
      </c>
      <c r="B4934" s="6" t="s">
        <v>9341</v>
      </c>
      <c r="C4934" s="6" t="s">
        <v>5065</v>
      </c>
      <c r="D4934" s="6" t="s">
        <v>115</v>
      </c>
      <c r="E4934" s="6" t="s">
        <v>29</v>
      </c>
      <c r="F4934" s="6">
        <v>90</v>
      </c>
      <c r="G4934" s="6" t="s">
        <v>10316</v>
      </c>
      <c r="H4934" s="6" t="s">
        <v>2142</v>
      </c>
      <c r="I4934" s="6" t="s">
        <v>32</v>
      </c>
      <c r="J4934" s="7">
        <v>44060</v>
      </c>
      <c r="K4934" s="6">
        <v>88</v>
      </c>
      <c r="L4934" s="6" t="s">
        <v>62</v>
      </c>
      <c r="M4934" s="8"/>
      <c r="O4934">
        <f t="shared" si="1233"/>
        <v>0</v>
      </c>
      <c r="Q4934" s="5" t="str">
        <f t="shared" ref="Q4934:Q4957" si="1234">TRIM(A4934)</f>
        <v>5075</v>
      </c>
      <c r="R4934" s="6" t="str">
        <f t="shared" ref="R4934:R4957" si="1235">TRIM(B4934)</f>
        <v>Zachary</v>
      </c>
      <c r="S4934" s="6" t="str">
        <f t="shared" ref="S4934:S4957" si="1236">TRIM(C4934)</f>
        <v>Fink</v>
      </c>
      <c r="T4934" s="6" t="str">
        <f t="shared" ref="T4934:T4957" si="1237">TRIM(D4934)</f>
        <v>Prof</v>
      </c>
      <c r="U4934" s="6" t="str">
        <f t="shared" ref="U4934:U4957" si="1238">IF(ISNUMBER(SEARCH("f",TRIM(E4934))),"F","M")</f>
        <v>M</v>
      </c>
      <c r="V4934" s="6" t="str">
        <f t="shared" ref="V4934:V4957" si="1239">TRIM(F4934)</f>
        <v>90</v>
      </c>
      <c r="W4934" s="6" t="str">
        <f t="shared" ref="W4934:W4957" si="1240">SUBSTITUTE(SUBSTITUTE(SUBSTITUTE(PROPER(TRIM(G4934)),"(?)","")," (No",""),"'S","'s")</f>
        <v>Wythens Walk</v>
      </c>
      <c r="X4934" s="6" t="str">
        <f t="shared" ref="X4934:X4957" si="1241">RIGHT(W4934,2)</f>
        <v>lk</v>
      </c>
      <c r="Y4934" s="6" t="str">
        <f t="shared" ref="Y4934:Y4957" si="1242">IF(OR(X4934="St",X4934="Av",X4934="Pl"),SUBSTITUTE(SUBSTITUTE(SUBSTITUTE(SUBSTITUTE(SUBSTITUTE(SUBSTITUTE(SUBSTITUTE(W4934,"Rd","Road"),"St","Street"),"Cls", "Close"),"Plc","Place"),"Bldgs","Buildings"),"Av","Avenue"),"Pl","Place"),SUBSTITUTE(SUBSTITUTE(SUBSTITUTE(SUBSTITUTE(SUBSTITUTE(W4934,"Rd","Road"),"Cls", "Close"),"Plc","Place"),"Bldgs","Buildings"),"Crt","Court"))</f>
        <v>Wythens Walk</v>
      </c>
      <c r="Z4934" s="6" t="str">
        <f t="shared" ref="Z4934:Z4957" si="1243">TRIM(H4934)</f>
        <v>Oxfordshire</v>
      </c>
      <c r="AA4934" s="6" t="str">
        <f t="shared" ref="AA4934:AA4957" si="1244">TRIM(I4934)</f>
        <v>WC</v>
      </c>
      <c r="AB4934" s="7" t="str">
        <f t="shared" ref="AB4934:AB4957" si="1245">TRIM(J4934)</f>
        <v>44060</v>
      </c>
      <c r="AC4934" s="6" t="str">
        <f t="shared" ref="AC4934:AC4957" si="1246">TRIM(K4934)</f>
        <v>88</v>
      </c>
      <c r="AD4934" s="6" t="str">
        <f t="shared" ref="AD4934:AD4957" si="1247">TRIM(L4934)</f>
        <v>C4</v>
      </c>
      <c r="AE4934" s="8" t="str">
        <f t="shared" ref="AE4934:AE4957" si="1248">TRIM(M4934)</f>
        <v/>
      </c>
    </row>
    <row r="4935" spans="1:31" x14ac:dyDescent="0.25">
      <c r="A4935" s="9">
        <v>5076</v>
      </c>
      <c r="B4935" s="10" t="s">
        <v>10317</v>
      </c>
      <c r="C4935" s="10" t="s">
        <v>4013</v>
      </c>
      <c r="D4935" s="10" t="s">
        <v>41</v>
      </c>
      <c r="E4935" s="10" t="s">
        <v>16</v>
      </c>
      <c r="F4935" s="10">
        <v>30</v>
      </c>
      <c r="G4935" s="10" t="s">
        <v>10318</v>
      </c>
      <c r="H4935" s="10" t="s">
        <v>135</v>
      </c>
      <c r="I4935" s="10" t="s">
        <v>32</v>
      </c>
      <c r="J4935" s="11">
        <v>43650</v>
      </c>
      <c r="K4935" s="10">
        <v>15</v>
      </c>
      <c r="L4935" s="10" t="s">
        <v>78</v>
      </c>
      <c r="M4935" s="12"/>
      <c r="O4935">
        <f t="shared" si="1233"/>
        <v>0</v>
      </c>
      <c r="Q4935" s="9" t="str">
        <f t="shared" si="1234"/>
        <v>5076</v>
      </c>
      <c r="R4935" s="10" t="str">
        <f t="shared" si="1235"/>
        <v>Ressie</v>
      </c>
      <c r="S4935" s="10" t="str">
        <f t="shared" si="1236"/>
        <v>Sykes</v>
      </c>
      <c r="T4935" s="10" t="str">
        <f t="shared" si="1237"/>
        <v>Ms</v>
      </c>
      <c r="U4935" s="10" t="str">
        <f t="shared" si="1238"/>
        <v>F</v>
      </c>
      <c r="V4935" s="10" t="str">
        <f t="shared" si="1239"/>
        <v>30</v>
      </c>
      <c r="W4935" s="10" t="str">
        <f t="shared" si="1240"/>
        <v>Wythfield Road</v>
      </c>
      <c r="X4935" s="10" t="str">
        <f t="shared" si="1241"/>
        <v>ad</v>
      </c>
      <c r="Y4935" s="10" t="str">
        <f t="shared" si="1242"/>
        <v>Wythfield Road</v>
      </c>
      <c r="Z4935" s="10" t="str">
        <f t="shared" si="1243"/>
        <v>West Yorkshire</v>
      </c>
      <c r="AA4935" s="10" t="str">
        <f t="shared" si="1244"/>
        <v>WC</v>
      </c>
      <c r="AB4935" s="11" t="str">
        <f t="shared" si="1245"/>
        <v>43650</v>
      </c>
      <c r="AC4935" s="10" t="str">
        <f t="shared" si="1246"/>
        <v>15</v>
      </c>
      <c r="AD4935" s="10" t="str">
        <f t="shared" si="1247"/>
        <v>C2</v>
      </c>
      <c r="AE4935" s="12" t="str">
        <f t="shared" si="1248"/>
        <v/>
      </c>
    </row>
    <row r="4936" spans="1:31" x14ac:dyDescent="0.25">
      <c r="A4936" s="9">
        <v>5078</v>
      </c>
      <c r="B4936" s="10" t="s">
        <v>10319</v>
      </c>
      <c r="C4936" s="10" t="s">
        <v>3342</v>
      </c>
      <c r="D4936" s="10" t="s">
        <v>15</v>
      </c>
      <c r="E4936" s="10" t="s">
        <v>16</v>
      </c>
      <c r="F4936" s="10">
        <v>90</v>
      </c>
      <c r="G4936" s="10" t="s">
        <v>10320</v>
      </c>
      <c r="H4936" s="10" t="s">
        <v>4043</v>
      </c>
      <c r="I4936" s="10" t="s">
        <v>122</v>
      </c>
      <c r="J4936" s="11">
        <v>44349</v>
      </c>
      <c r="K4936" s="10">
        <v>98</v>
      </c>
      <c r="L4936" s="10" t="s">
        <v>52</v>
      </c>
      <c r="M4936" s="12"/>
      <c r="O4936">
        <f t="shared" si="1233"/>
        <v>0</v>
      </c>
      <c r="Q4936" s="9" t="str">
        <f t="shared" si="1234"/>
        <v>5078</v>
      </c>
      <c r="R4936" s="10" t="str">
        <f t="shared" si="1235"/>
        <v>Darcey</v>
      </c>
      <c r="S4936" s="10" t="str">
        <f t="shared" si="1236"/>
        <v>Herrera</v>
      </c>
      <c r="T4936" s="10" t="str">
        <f t="shared" si="1237"/>
        <v>Mrs</v>
      </c>
      <c r="U4936" s="10" t="str">
        <f t="shared" si="1238"/>
        <v>F</v>
      </c>
      <c r="V4936" s="10" t="str">
        <f t="shared" si="1239"/>
        <v>90</v>
      </c>
      <c r="W4936" s="10" t="str">
        <f t="shared" si="1240"/>
        <v>Wyvil Street</v>
      </c>
      <c r="X4936" s="10" t="str">
        <f t="shared" si="1241"/>
        <v>et</v>
      </c>
      <c r="Y4936" s="10" t="str">
        <f t="shared" si="1242"/>
        <v>Wyvil Street</v>
      </c>
      <c r="Z4936" s="10" t="str">
        <f t="shared" si="1243"/>
        <v>Leominster</v>
      </c>
      <c r="AA4936" s="10" t="str">
        <f t="shared" si="1244"/>
        <v>WN</v>
      </c>
      <c r="AB4936" s="11" t="str">
        <f t="shared" si="1245"/>
        <v>44349</v>
      </c>
      <c r="AC4936" s="10" t="str">
        <f t="shared" si="1246"/>
        <v>98</v>
      </c>
      <c r="AD4936" s="10" t="str">
        <f t="shared" si="1247"/>
        <v>A1</v>
      </c>
      <c r="AE4936" s="12" t="str">
        <f t="shared" si="1248"/>
        <v/>
      </c>
    </row>
    <row r="4937" spans="1:31" x14ac:dyDescent="0.25">
      <c r="A4937" s="5">
        <v>5079</v>
      </c>
      <c r="B4937" s="6" t="s">
        <v>2721</v>
      </c>
      <c r="C4937" s="6" t="s">
        <v>3909</v>
      </c>
      <c r="D4937" s="6" t="s">
        <v>28</v>
      </c>
      <c r="E4937" s="6" t="s">
        <v>29</v>
      </c>
      <c r="F4937" s="6">
        <v>90</v>
      </c>
      <c r="G4937" s="6" t="s">
        <v>10321</v>
      </c>
      <c r="H4937" s="6" t="s">
        <v>2426</v>
      </c>
      <c r="I4937" s="6" t="s">
        <v>291</v>
      </c>
      <c r="J4937" s="7">
        <v>43825</v>
      </c>
      <c r="K4937" s="6">
        <v>44</v>
      </c>
      <c r="L4937" s="6" t="s">
        <v>99</v>
      </c>
      <c r="M4937" s="8"/>
      <c r="O4937">
        <f t="shared" si="1233"/>
        <v>0</v>
      </c>
      <c r="Q4937" s="5" t="str">
        <f t="shared" si="1234"/>
        <v>5079</v>
      </c>
      <c r="R4937" s="6" t="str">
        <f t="shared" si="1235"/>
        <v>Valentine</v>
      </c>
      <c r="S4937" s="6" t="str">
        <f t="shared" si="1236"/>
        <v>Ware</v>
      </c>
      <c r="T4937" s="6" t="str">
        <f t="shared" si="1237"/>
        <v>Mr</v>
      </c>
      <c r="U4937" s="6" t="str">
        <f t="shared" si="1238"/>
        <v>M</v>
      </c>
      <c r="V4937" s="6" t="str">
        <f t="shared" si="1239"/>
        <v>90</v>
      </c>
      <c r="W4937" s="6" t="str">
        <f t="shared" si="1240"/>
        <v>Wyvis Street</v>
      </c>
      <c r="X4937" s="6" t="str">
        <f t="shared" si="1241"/>
        <v>et</v>
      </c>
      <c r="Y4937" s="6" t="str">
        <f t="shared" si="1242"/>
        <v>Wyvis Street</v>
      </c>
      <c r="Z4937" s="6" t="str">
        <f t="shared" si="1243"/>
        <v>Lampeter</v>
      </c>
      <c r="AA4937" s="6" t="str">
        <f t="shared" si="1244"/>
        <v>HS</v>
      </c>
      <c r="AB4937" s="7" t="str">
        <f t="shared" si="1245"/>
        <v>43825</v>
      </c>
      <c r="AC4937" s="6" t="str">
        <f t="shared" si="1246"/>
        <v>44</v>
      </c>
      <c r="AD4937" s="6" t="str">
        <f t="shared" si="1247"/>
        <v>E</v>
      </c>
      <c r="AE4937" s="8" t="str">
        <f t="shared" si="1248"/>
        <v/>
      </c>
    </row>
    <row r="4938" spans="1:31" x14ac:dyDescent="0.25">
      <c r="A4938" s="9">
        <v>5080</v>
      </c>
      <c r="B4938" s="10" t="s">
        <v>10322</v>
      </c>
      <c r="C4938" s="10" t="s">
        <v>4160</v>
      </c>
      <c r="D4938" s="10" t="s">
        <v>49</v>
      </c>
      <c r="E4938" s="10" t="s">
        <v>16</v>
      </c>
      <c r="F4938" s="10">
        <v>60</v>
      </c>
      <c r="G4938" s="10" t="s">
        <v>10323</v>
      </c>
      <c r="H4938" s="10" t="s">
        <v>295</v>
      </c>
      <c r="I4938" s="10" t="s">
        <v>25</v>
      </c>
      <c r="J4938" s="11">
        <v>44314</v>
      </c>
      <c r="K4938" s="10">
        <v>87</v>
      </c>
      <c r="L4938" s="10" t="s">
        <v>39</v>
      </c>
      <c r="M4938" s="12"/>
      <c r="O4938">
        <f t="shared" ref="O4938:O4957" si="1249">COUNTBLANK(A4938:L4938)+COUNTIF(K4938,0)</f>
        <v>0</v>
      </c>
      <c r="Q4938" s="9" t="str">
        <f t="shared" si="1234"/>
        <v>5080</v>
      </c>
      <c r="R4938" s="10" t="str">
        <f t="shared" si="1235"/>
        <v>Kenia</v>
      </c>
      <c r="S4938" s="10" t="str">
        <f t="shared" si="1236"/>
        <v>Chin</v>
      </c>
      <c r="T4938" s="10" t="str">
        <f t="shared" si="1237"/>
        <v>Miss</v>
      </c>
      <c r="U4938" s="10" t="str">
        <f t="shared" si="1238"/>
        <v>F</v>
      </c>
      <c r="V4938" s="10" t="str">
        <f t="shared" si="1239"/>
        <v>60</v>
      </c>
      <c r="W4938" s="10" t="str">
        <f t="shared" si="1240"/>
        <v>Xaverier Street</v>
      </c>
      <c r="X4938" s="10" t="str">
        <f t="shared" si="1241"/>
        <v>et</v>
      </c>
      <c r="Y4938" s="10" t="str">
        <f t="shared" si="1242"/>
        <v>Xaverier Street</v>
      </c>
      <c r="Z4938" s="10" t="str">
        <f t="shared" si="1243"/>
        <v>Holywell</v>
      </c>
      <c r="AA4938" s="10" t="str">
        <f t="shared" si="1244"/>
        <v>HG</v>
      </c>
      <c r="AB4938" s="11" t="str">
        <f t="shared" si="1245"/>
        <v>44314</v>
      </c>
      <c r="AC4938" s="10" t="str">
        <f t="shared" si="1246"/>
        <v>87</v>
      </c>
      <c r="AD4938" s="10" t="str">
        <f t="shared" si="1247"/>
        <v>C1</v>
      </c>
      <c r="AE4938" s="12" t="str">
        <f t="shared" si="1248"/>
        <v/>
      </c>
    </row>
    <row r="4939" spans="1:31" x14ac:dyDescent="0.25">
      <c r="A4939" s="5">
        <v>5081</v>
      </c>
      <c r="B4939" s="6" t="s">
        <v>10324</v>
      </c>
      <c r="C4939" s="6" t="s">
        <v>3898</v>
      </c>
      <c r="D4939" s="6" t="s">
        <v>49</v>
      </c>
      <c r="E4939" s="6" t="s">
        <v>16</v>
      </c>
      <c r="F4939" s="6">
        <v>90</v>
      </c>
      <c r="G4939" s="6" t="s">
        <v>10325</v>
      </c>
      <c r="H4939" s="6" t="s">
        <v>518</v>
      </c>
      <c r="I4939" s="6" t="s">
        <v>32</v>
      </c>
      <c r="J4939" s="7">
        <v>43522</v>
      </c>
      <c r="K4939" s="6">
        <v>76</v>
      </c>
      <c r="L4939" s="6" t="s">
        <v>99</v>
      </c>
      <c r="M4939" s="8"/>
      <c r="O4939">
        <f t="shared" si="1249"/>
        <v>0</v>
      </c>
      <c r="Q4939" s="5" t="str">
        <f t="shared" si="1234"/>
        <v>5081</v>
      </c>
      <c r="R4939" s="6" t="str">
        <f t="shared" si="1235"/>
        <v>Nida</v>
      </c>
      <c r="S4939" s="6" t="str">
        <f t="shared" si="1236"/>
        <v>Ruiz</v>
      </c>
      <c r="T4939" s="6" t="str">
        <f t="shared" si="1237"/>
        <v>Miss</v>
      </c>
      <c r="U4939" s="6" t="str">
        <f t="shared" si="1238"/>
        <v>F</v>
      </c>
      <c r="V4939" s="6" t="str">
        <f t="shared" si="1239"/>
        <v>90</v>
      </c>
      <c r="W4939" s="6" t="str">
        <f t="shared" si="1240"/>
        <v>Yarmouth Place</v>
      </c>
      <c r="X4939" s="6" t="str">
        <f t="shared" si="1241"/>
        <v>ce</v>
      </c>
      <c r="Y4939" s="6" t="str">
        <f t="shared" si="1242"/>
        <v>Yarmouth Place</v>
      </c>
      <c r="Z4939" s="6" t="str">
        <f t="shared" si="1243"/>
        <v>St. Andrews</v>
      </c>
      <c r="AA4939" s="6" t="str">
        <f t="shared" si="1244"/>
        <v>WC</v>
      </c>
      <c r="AB4939" s="7" t="str">
        <f t="shared" si="1245"/>
        <v>43522</v>
      </c>
      <c r="AC4939" s="6" t="str">
        <f t="shared" si="1246"/>
        <v>76</v>
      </c>
      <c r="AD4939" s="6" t="str">
        <f t="shared" si="1247"/>
        <v>E</v>
      </c>
      <c r="AE4939" s="8" t="str">
        <f t="shared" si="1248"/>
        <v/>
      </c>
    </row>
    <row r="4940" spans="1:31" x14ac:dyDescent="0.25">
      <c r="A4940" s="9">
        <v>5082</v>
      </c>
      <c r="B4940" s="10" t="s">
        <v>4293</v>
      </c>
      <c r="C4940" s="10" t="s">
        <v>6611</v>
      </c>
      <c r="D4940" s="10" t="s">
        <v>49</v>
      </c>
      <c r="E4940" s="10" t="s">
        <v>16</v>
      </c>
      <c r="F4940" s="10">
        <v>60</v>
      </c>
      <c r="G4940" s="10" t="s">
        <v>10326</v>
      </c>
      <c r="H4940" s="10" t="s">
        <v>148</v>
      </c>
      <c r="I4940" s="10" t="s">
        <v>108</v>
      </c>
      <c r="J4940" s="11">
        <v>44038</v>
      </c>
      <c r="K4940" s="10">
        <v>50</v>
      </c>
      <c r="L4940" s="10" t="s">
        <v>20</v>
      </c>
      <c r="M4940" s="12"/>
      <c r="O4940">
        <f t="shared" si="1249"/>
        <v>0</v>
      </c>
      <c r="Q4940" s="9" t="str">
        <f t="shared" si="1234"/>
        <v>5082</v>
      </c>
      <c r="R4940" s="10" t="str">
        <f t="shared" si="1235"/>
        <v>Christie</v>
      </c>
      <c r="S4940" s="10" t="str">
        <f t="shared" si="1236"/>
        <v>Sheffield</v>
      </c>
      <c r="T4940" s="10" t="str">
        <f t="shared" si="1237"/>
        <v>Miss</v>
      </c>
      <c r="U4940" s="10" t="str">
        <f t="shared" si="1238"/>
        <v>F</v>
      </c>
      <c r="V4940" s="10" t="str">
        <f t="shared" si="1239"/>
        <v>60</v>
      </c>
      <c r="W4940" s="10" t="str">
        <f t="shared" si="1240"/>
        <v>Yeldham Road</v>
      </c>
      <c r="X4940" s="10" t="str">
        <f t="shared" si="1241"/>
        <v>ad</v>
      </c>
      <c r="Y4940" s="10" t="str">
        <f t="shared" si="1242"/>
        <v>Yeldham Road</v>
      </c>
      <c r="Z4940" s="10" t="str">
        <f t="shared" si="1243"/>
        <v>Carnforth</v>
      </c>
      <c r="AA4940" s="10" t="str">
        <f t="shared" si="1244"/>
        <v>CB</v>
      </c>
      <c r="AB4940" s="11" t="str">
        <f t="shared" si="1245"/>
        <v>44038</v>
      </c>
      <c r="AC4940" s="10" t="str">
        <f t="shared" si="1246"/>
        <v>50</v>
      </c>
      <c r="AD4940" s="10" t="str">
        <f t="shared" si="1247"/>
        <v>B</v>
      </c>
      <c r="AE4940" s="12" t="str">
        <f t="shared" si="1248"/>
        <v/>
      </c>
    </row>
    <row r="4941" spans="1:31" x14ac:dyDescent="0.25">
      <c r="A4941" s="5">
        <v>5083</v>
      </c>
      <c r="B4941" s="6" t="s">
        <v>5069</v>
      </c>
      <c r="C4941" s="6" t="s">
        <v>7921</v>
      </c>
      <c r="D4941" s="6" t="s">
        <v>28</v>
      </c>
      <c r="E4941" s="6" t="s">
        <v>29</v>
      </c>
      <c r="F4941" s="6">
        <v>90</v>
      </c>
      <c r="G4941" s="6" t="s">
        <v>10326</v>
      </c>
      <c r="H4941" s="6" t="s">
        <v>1783</v>
      </c>
      <c r="I4941" s="6" t="s">
        <v>32</v>
      </c>
      <c r="J4941" s="7">
        <v>44066</v>
      </c>
      <c r="K4941" s="6">
        <v>87</v>
      </c>
      <c r="L4941" s="6" t="s">
        <v>44</v>
      </c>
      <c r="M4941" s="8"/>
      <c r="O4941">
        <f t="shared" si="1249"/>
        <v>0</v>
      </c>
      <c r="Q4941" s="5" t="str">
        <f t="shared" si="1234"/>
        <v>5083</v>
      </c>
      <c r="R4941" s="6" t="str">
        <f t="shared" si="1235"/>
        <v>Marlon</v>
      </c>
      <c r="S4941" s="6" t="str">
        <f t="shared" si="1236"/>
        <v>Hope</v>
      </c>
      <c r="T4941" s="6" t="str">
        <f t="shared" si="1237"/>
        <v>Mr</v>
      </c>
      <c r="U4941" s="6" t="str">
        <f t="shared" si="1238"/>
        <v>M</v>
      </c>
      <c r="V4941" s="6" t="str">
        <f t="shared" si="1239"/>
        <v>90</v>
      </c>
      <c r="W4941" s="6" t="str">
        <f t="shared" si="1240"/>
        <v>Yeldham Road</v>
      </c>
      <c r="X4941" s="6" t="str">
        <f t="shared" si="1241"/>
        <v>ad</v>
      </c>
      <c r="Y4941" s="6" t="str">
        <f t="shared" si="1242"/>
        <v>Yeldham Road</v>
      </c>
      <c r="Z4941" s="6" t="str">
        <f t="shared" si="1243"/>
        <v>Poulton-Le-Fylde</v>
      </c>
      <c r="AA4941" s="6" t="str">
        <f t="shared" si="1244"/>
        <v>WC</v>
      </c>
      <c r="AB4941" s="7" t="str">
        <f t="shared" si="1245"/>
        <v>44066</v>
      </c>
      <c r="AC4941" s="6" t="str">
        <f t="shared" si="1246"/>
        <v>87</v>
      </c>
      <c r="AD4941" s="6" t="str">
        <f t="shared" si="1247"/>
        <v>D</v>
      </c>
      <c r="AE4941" s="8" t="str">
        <f t="shared" si="1248"/>
        <v/>
      </c>
    </row>
    <row r="4942" spans="1:31" x14ac:dyDescent="0.25">
      <c r="A4942" s="9">
        <v>5084</v>
      </c>
      <c r="B4942" s="10" t="s">
        <v>3576</v>
      </c>
      <c r="C4942" s="10" t="s">
        <v>10327</v>
      </c>
      <c r="D4942" s="10" t="s">
        <v>28</v>
      </c>
      <c r="E4942" s="10" t="s">
        <v>29</v>
      </c>
      <c r="F4942" s="10">
        <v>30</v>
      </c>
      <c r="G4942" s="10" t="s">
        <v>10328</v>
      </c>
      <c r="H4942" s="10" t="s">
        <v>3869</v>
      </c>
      <c r="I4942" s="10" t="s">
        <v>38</v>
      </c>
      <c r="J4942" s="11">
        <v>43587</v>
      </c>
      <c r="K4942" s="10">
        <v>43</v>
      </c>
      <c r="L4942" s="10" t="s">
        <v>99</v>
      </c>
      <c r="M4942" s="12"/>
      <c r="O4942">
        <f t="shared" si="1249"/>
        <v>0</v>
      </c>
      <c r="Q4942" s="9" t="str">
        <f t="shared" si="1234"/>
        <v>5084</v>
      </c>
      <c r="R4942" s="10" t="str">
        <f t="shared" si="1235"/>
        <v>Erwin</v>
      </c>
      <c r="S4942" s="10" t="str">
        <f t="shared" si="1236"/>
        <v>Metz</v>
      </c>
      <c r="T4942" s="10" t="str">
        <f t="shared" si="1237"/>
        <v>Mr</v>
      </c>
      <c r="U4942" s="10" t="str">
        <f t="shared" si="1238"/>
        <v>M</v>
      </c>
      <c r="V4942" s="10" t="str">
        <f t="shared" si="1239"/>
        <v>30</v>
      </c>
      <c r="W4942" s="10" t="str">
        <f t="shared" si="1240"/>
        <v>Yeomans Row</v>
      </c>
      <c r="X4942" s="10" t="str">
        <f t="shared" si="1241"/>
        <v>ow</v>
      </c>
      <c r="Y4942" s="10" t="str">
        <f t="shared" si="1242"/>
        <v>Yeomans Row</v>
      </c>
      <c r="Z4942" s="10" t="str">
        <f t="shared" si="1243"/>
        <v>Denbigh</v>
      </c>
      <c r="AA4942" s="10" t="str">
        <f t="shared" si="1244"/>
        <v>RM</v>
      </c>
      <c r="AB4942" s="11" t="str">
        <f t="shared" si="1245"/>
        <v>43587</v>
      </c>
      <c r="AC4942" s="10" t="str">
        <f t="shared" si="1246"/>
        <v>43</v>
      </c>
      <c r="AD4942" s="10" t="str">
        <f t="shared" si="1247"/>
        <v>E</v>
      </c>
      <c r="AE4942" s="12" t="str">
        <f t="shared" si="1248"/>
        <v/>
      </c>
    </row>
    <row r="4943" spans="1:31" x14ac:dyDescent="0.25">
      <c r="A4943" s="5">
        <v>5085</v>
      </c>
      <c r="B4943" s="6" t="s">
        <v>10329</v>
      </c>
      <c r="C4943" s="6" t="s">
        <v>5630</v>
      </c>
      <c r="D4943" s="6" t="s">
        <v>28</v>
      </c>
      <c r="E4943" s="6" t="s">
        <v>29</v>
      </c>
      <c r="F4943" s="6">
        <v>60</v>
      </c>
      <c r="G4943" s="6" t="s">
        <v>10330</v>
      </c>
      <c r="H4943" s="6" t="s">
        <v>4763</v>
      </c>
      <c r="I4943" s="6" t="s">
        <v>682</v>
      </c>
      <c r="J4943" s="7">
        <v>43973</v>
      </c>
      <c r="K4943" s="6">
        <v>29</v>
      </c>
      <c r="L4943" s="6" t="s">
        <v>33</v>
      </c>
      <c r="M4943" s="8"/>
      <c r="O4943">
        <f t="shared" si="1249"/>
        <v>0</v>
      </c>
      <c r="Q4943" s="5" t="str">
        <f t="shared" si="1234"/>
        <v>5085</v>
      </c>
      <c r="R4943" s="6" t="str">
        <f t="shared" si="1235"/>
        <v>Scotty</v>
      </c>
      <c r="S4943" s="6" t="str">
        <f t="shared" si="1236"/>
        <v>Norton</v>
      </c>
      <c r="T4943" s="6" t="str">
        <f t="shared" si="1237"/>
        <v>Mr</v>
      </c>
      <c r="U4943" s="6" t="str">
        <f t="shared" si="1238"/>
        <v>M</v>
      </c>
      <c r="V4943" s="6" t="str">
        <f t="shared" si="1239"/>
        <v>60</v>
      </c>
      <c r="W4943" s="6" t="str">
        <f t="shared" si="1240"/>
        <v>Yew</v>
      </c>
      <c r="X4943" s="6" t="str">
        <f t="shared" si="1241"/>
        <v>ew</v>
      </c>
      <c r="Y4943" s="6" t="str">
        <f t="shared" si="1242"/>
        <v>Yew</v>
      </c>
      <c r="Z4943" s="6" t="str">
        <f t="shared" si="1243"/>
        <v>Berkeley</v>
      </c>
      <c r="AA4943" s="6" t="str">
        <f t="shared" si="1244"/>
        <v>DA</v>
      </c>
      <c r="AB4943" s="7" t="str">
        <f t="shared" si="1245"/>
        <v>43973</v>
      </c>
      <c r="AC4943" s="6" t="str">
        <f t="shared" si="1246"/>
        <v>29</v>
      </c>
      <c r="AD4943" s="6" t="str">
        <f t="shared" si="1247"/>
        <v>A3</v>
      </c>
      <c r="AE4943" s="8" t="str">
        <f t="shared" si="1248"/>
        <v/>
      </c>
    </row>
    <row r="4944" spans="1:31" x14ac:dyDescent="0.25">
      <c r="A4944" s="9">
        <v>5086</v>
      </c>
      <c r="B4944" s="10" t="s">
        <v>2389</v>
      </c>
      <c r="C4944" s="10" t="s">
        <v>5145</v>
      </c>
      <c r="D4944" s="10" t="s">
        <v>28</v>
      </c>
      <c r="E4944" s="10" t="s">
        <v>29</v>
      </c>
      <c r="F4944" s="10">
        <v>90</v>
      </c>
      <c r="G4944" s="10" t="s">
        <v>10331</v>
      </c>
      <c r="H4944" s="10" t="s">
        <v>3184</v>
      </c>
      <c r="I4944" s="10" t="s">
        <v>815</v>
      </c>
      <c r="J4944" s="11">
        <v>43764</v>
      </c>
      <c r="K4944" s="10">
        <v>56</v>
      </c>
      <c r="L4944" s="10" t="s">
        <v>44</v>
      </c>
      <c r="M4944" s="12"/>
      <c r="O4944">
        <f t="shared" si="1249"/>
        <v>0</v>
      </c>
      <c r="Q4944" s="9" t="str">
        <f t="shared" si="1234"/>
        <v>5086</v>
      </c>
      <c r="R4944" s="10" t="str">
        <f t="shared" si="1235"/>
        <v>Carroll</v>
      </c>
      <c r="S4944" s="10" t="str">
        <f t="shared" si="1236"/>
        <v>Lyon</v>
      </c>
      <c r="T4944" s="10" t="str">
        <f t="shared" si="1237"/>
        <v>Mr</v>
      </c>
      <c r="U4944" s="10" t="str">
        <f t="shared" si="1238"/>
        <v>M</v>
      </c>
      <c r="V4944" s="10" t="str">
        <f t="shared" si="1239"/>
        <v>90</v>
      </c>
      <c r="W4944" s="10" t="str">
        <f t="shared" si="1240"/>
        <v>York Gate</v>
      </c>
      <c r="X4944" s="10" t="str">
        <f t="shared" si="1241"/>
        <v>te</v>
      </c>
      <c r="Y4944" s="10" t="str">
        <f t="shared" si="1242"/>
        <v>York Gate</v>
      </c>
      <c r="Z4944" s="10" t="str">
        <f t="shared" si="1243"/>
        <v>Brockenhurst</v>
      </c>
      <c r="AA4944" s="10" t="str">
        <f t="shared" si="1244"/>
        <v>WR</v>
      </c>
      <c r="AB4944" s="11" t="str">
        <f t="shared" si="1245"/>
        <v>43764</v>
      </c>
      <c r="AC4944" s="10" t="str">
        <f t="shared" si="1246"/>
        <v>56</v>
      </c>
      <c r="AD4944" s="10" t="str">
        <f t="shared" si="1247"/>
        <v>D</v>
      </c>
      <c r="AE4944" s="12" t="str">
        <f t="shared" si="1248"/>
        <v/>
      </c>
    </row>
    <row r="4945" spans="1:31" x14ac:dyDescent="0.25">
      <c r="A4945" s="5">
        <v>5087</v>
      </c>
      <c r="B4945" s="6" t="s">
        <v>2017</v>
      </c>
      <c r="C4945" s="6" t="s">
        <v>8315</v>
      </c>
      <c r="D4945" s="6" t="s">
        <v>28</v>
      </c>
      <c r="E4945" s="6" t="s">
        <v>29</v>
      </c>
      <c r="F4945" s="6">
        <v>30</v>
      </c>
      <c r="G4945" s="6" t="s">
        <v>10331</v>
      </c>
      <c r="H4945" s="6" t="s">
        <v>599</v>
      </c>
      <c r="I4945" s="6" t="s">
        <v>185</v>
      </c>
      <c r="J4945" s="7">
        <v>43542</v>
      </c>
      <c r="K4945" s="6">
        <v>49</v>
      </c>
      <c r="L4945" s="6" t="s">
        <v>68</v>
      </c>
      <c r="M4945" s="8"/>
      <c r="O4945">
        <f t="shared" si="1249"/>
        <v>0</v>
      </c>
      <c r="Q4945" s="5" t="str">
        <f t="shared" si="1234"/>
        <v>5087</v>
      </c>
      <c r="R4945" s="6" t="str">
        <f t="shared" si="1235"/>
        <v>Mario</v>
      </c>
      <c r="S4945" s="6" t="str">
        <f t="shared" si="1236"/>
        <v>Rojas</v>
      </c>
      <c r="T4945" s="6" t="str">
        <f t="shared" si="1237"/>
        <v>Mr</v>
      </c>
      <c r="U4945" s="6" t="str">
        <f t="shared" si="1238"/>
        <v>M</v>
      </c>
      <c r="V4945" s="6" t="str">
        <f t="shared" si="1239"/>
        <v>30</v>
      </c>
      <c r="W4945" s="6" t="str">
        <f t="shared" si="1240"/>
        <v>York Gate</v>
      </c>
      <c r="X4945" s="6" t="str">
        <f t="shared" si="1241"/>
        <v>te</v>
      </c>
      <c r="Y4945" s="6" t="str">
        <f t="shared" si="1242"/>
        <v>York Gate</v>
      </c>
      <c r="Z4945" s="6" t="str">
        <f t="shared" si="1243"/>
        <v>Goole</v>
      </c>
      <c r="AA4945" s="6" t="str">
        <f t="shared" si="1244"/>
        <v>HX</v>
      </c>
      <c r="AB4945" s="7" t="str">
        <f t="shared" si="1245"/>
        <v>43542</v>
      </c>
      <c r="AC4945" s="6" t="str">
        <f t="shared" si="1246"/>
        <v>49</v>
      </c>
      <c r="AD4945" s="6" t="str">
        <f t="shared" si="1247"/>
        <v>A2</v>
      </c>
      <c r="AE4945" s="8" t="str">
        <f t="shared" si="1248"/>
        <v/>
      </c>
    </row>
    <row r="4946" spans="1:31" x14ac:dyDescent="0.25">
      <c r="A4946" s="9">
        <v>5088</v>
      </c>
      <c r="B4946" s="10" t="s">
        <v>713</v>
      </c>
      <c r="C4946" s="10" t="s">
        <v>1821</v>
      </c>
      <c r="D4946" s="10" t="s">
        <v>49</v>
      </c>
      <c r="E4946" s="10" t="s">
        <v>16</v>
      </c>
      <c r="F4946" s="10">
        <v>60</v>
      </c>
      <c r="G4946" s="10" t="s">
        <v>10331</v>
      </c>
      <c r="H4946" s="10" t="s">
        <v>166</v>
      </c>
      <c r="I4946" s="10" t="s">
        <v>32</v>
      </c>
      <c r="J4946" s="11">
        <v>43790</v>
      </c>
      <c r="K4946" s="10">
        <v>32</v>
      </c>
      <c r="L4946" s="10" t="s">
        <v>62</v>
      </c>
      <c r="M4946" s="12"/>
      <c r="O4946">
        <f t="shared" si="1249"/>
        <v>0</v>
      </c>
      <c r="Q4946" s="9" t="str">
        <f t="shared" si="1234"/>
        <v>5088</v>
      </c>
      <c r="R4946" s="10" t="str">
        <f t="shared" si="1235"/>
        <v>Odette</v>
      </c>
      <c r="S4946" s="10" t="str">
        <f t="shared" si="1236"/>
        <v>Friedman</v>
      </c>
      <c r="T4946" s="10" t="str">
        <f t="shared" si="1237"/>
        <v>Miss</v>
      </c>
      <c r="U4946" s="10" t="str">
        <f t="shared" si="1238"/>
        <v>F</v>
      </c>
      <c r="V4946" s="10" t="str">
        <f t="shared" si="1239"/>
        <v>60</v>
      </c>
      <c r="W4946" s="10" t="str">
        <f t="shared" si="1240"/>
        <v>York Gate</v>
      </c>
      <c r="X4946" s="10" t="str">
        <f t="shared" si="1241"/>
        <v>te</v>
      </c>
      <c r="Y4946" s="10" t="str">
        <f t="shared" si="1242"/>
        <v>York Gate</v>
      </c>
      <c r="Z4946" s="10" t="str">
        <f t="shared" si="1243"/>
        <v>Sandown</v>
      </c>
      <c r="AA4946" s="10" t="str">
        <f t="shared" si="1244"/>
        <v>WC</v>
      </c>
      <c r="AB4946" s="11" t="str">
        <f t="shared" si="1245"/>
        <v>43790</v>
      </c>
      <c r="AC4946" s="10" t="str">
        <f t="shared" si="1246"/>
        <v>32</v>
      </c>
      <c r="AD4946" s="10" t="str">
        <f t="shared" si="1247"/>
        <v>C4</v>
      </c>
      <c r="AE4946" s="12" t="str">
        <f t="shared" si="1248"/>
        <v/>
      </c>
    </row>
    <row r="4947" spans="1:31" x14ac:dyDescent="0.25">
      <c r="A4947" s="5">
        <v>5089</v>
      </c>
      <c r="B4947" s="6" t="s">
        <v>10332</v>
      </c>
      <c r="C4947" s="6" t="s">
        <v>5394</v>
      </c>
      <c r="D4947" s="6" t="s">
        <v>41</v>
      </c>
      <c r="E4947" s="6" t="s">
        <v>16</v>
      </c>
      <c r="F4947" s="6">
        <v>60</v>
      </c>
      <c r="G4947" s="6" t="s">
        <v>10333</v>
      </c>
      <c r="H4947" s="6" t="s">
        <v>1837</v>
      </c>
      <c r="I4947" s="6" t="s">
        <v>291</v>
      </c>
      <c r="J4947" s="7">
        <v>44421</v>
      </c>
      <c r="K4947" s="6">
        <v>88</v>
      </c>
      <c r="L4947" s="6" t="s">
        <v>78</v>
      </c>
      <c r="M4947" s="8"/>
      <c r="O4947">
        <f t="shared" si="1249"/>
        <v>0</v>
      </c>
      <c r="Q4947" s="5" t="str">
        <f t="shared" si="1234"/>
        <v>5089</v>
      </c>
      <c r="R4947" s="6" t="str">
        <f t="shared" si="1235"/>
        <v>Claris</v>
      </c>
      <c r="S4947" s="6" t="str">
        <f t="shared" si="1236"/>
        <v>Franco</v>
      </c>
      <c r="T4947" s="6" t="str">
        <f t="shared" si="1237"/>
        <v>Ms</v>
      </c>
      <c r="U4947" s="6" t="str">
        <f t="shared" si="1238"/>
        <v>F</v>
      </c>
      <c r="V4947" s="6" t="str">
        <f t="shared" si="1239"/>
        <v>60</v>
      </c>
      <c r="W4947" s="6" t="str">
        <f t="shared" si="1240"/>
        <v>York Hill</v>
      </c>
      <c r="X4947" s="6" t="str">
        <f t="shared" si="1241"/>
        <v>ll</v>
      </c>
      <c r="Y4947" s="6" t="str">
        <f t="shared" si="1242"/>
        <v>York Hill</v>
      </c>
      <c r="Z4947" s="6" t="str">
        <f t="shared" si="1243"/>
        <v>Kinbrace</v>
      </c>
      <c r="AA4947" s="6" t="str">
        <f t="shared" si="1244"/>
        <v>HS</v>
      </c>
      <c r="AB4947" s="7" t="str">
        <f t="shared" si="1245"/>
        <v>44421</v>
      </c>
      <c r="AC4947" s="6" t="str">
        <f t="shared" si="1246"/>
        <v>88</v>
      </c>
      <c r="AD4947" s="6" t="str">
        <f t="shared" si="1247"/>
        <v>C2</v>
      </c>
      <c r="AE4947" s="8" t="str">
        <f t="shared" si="1248"/>
        <v/>
      </c>
    </row>
    <row r="4948" spans="1:31" x14ac:dyDescent="0.25">
      <c r="A4948" s="9">
        <v>5090</v>
      </c>
      <c r="B4948" s="10" t="s">
        <v>8323</v>
      </c>
      <c r="C4948" s="10" t="s">
        <v>10334</v>
      </c>
      <c r="D4948" s="10" t="s">
        <v>49</v>
      </c>
      <c r="E4948" s="10" t="s">
        <v>16</v>
      </c>
      <c r="F4948" s="10">
        <v>90</v>
      </c>
      <c r="G4948" s="10" t="s">
        <v>10335</v>
      </c>
      <c r="H4948" s="10" t="s">
        <v>2169</v>
      </c>
      <c r="I4948" s="10" t="s">
        <v>291</v>
      </c>
      <c r="J4948" s="11">
        <v>44313</v>
      </c>
      <c r="K4948" s="10">
        <v>76</v>
      </c>
      <c r="L4948" s="10" t="s">
        <v>33</v>
      </c>
      <c r="M4948" s="12"/>
      <c r="O4948">
        <f t="shared" si="1249"/>
        <v>0</v>
      </c>
      <c r="Q4948" s="9" t="str">
        <f t="shared" si="1234"/>
        <v>5090</v>
      </c>
      <c r="R4948" s="10" t="str">
        <f t="shared" si="1235"/>
        <v>Joanna</v>
      </c>
      <c r="S4948" s="10" t="str">
        <f t="shared" si="1236"/>
        <v>Goode</v>
      </c>
      <c r="T4948" s="10" t="str">
        <f t="shared" si="1237"/>
        <v>Miss</v>
      </c>
      <c r="U4948" s="10" t="str">
        <f t="shared" si="1238"/>
        <v>F</v>
      </c>
      <c r="V4948" s="10" t="str">
        <f t="shared" si="1239"/>
        <v>90</v>
      </c>
      <c r="W4948" s="10" t="str">
        <f t="shared" si="1240"/>
        <v>York Place</v>
      </c>
      <c r="X4948" s="10" t="str">
        <f t="shared" si="1241"/>
        <v>ce</v>
      </c>
      <c r="Y4948" s="10" t="str">
        <f t="shared" si="1242"/>
        <v>York Place</v>
      </c>
      <c r="Z4948" s="10" t="str">
        <f t="shared" si="1243"/>
        <v>Leamington Spa</v>
      </c>
      <c r="AA4948" s="10" t="str">
        <f t="shared" si="1244"/>
        <v>HS</v>
      </c>
      <c r="AB4948" s="11" t="str">
        <f t="shared" si="1245"/>
        <v>44313</v>
      </c>
      <c r="AC4948" s="10" t="str">
        <f t="shared" si="1246"/>
        <v>76</v>
      </c>
      <c r="AD4948" s="10" t="str">
        <f t="shared" si="1247"/>
        <v>A3</v>
      </c>
      <c r="AE4948" s="12" t="str">
        <f t="shared" si="1248"/>
        <v/>
      </c>
    </row>
    <row r="4949" spans="1:31" x14ac:dyDescent="0.25">
      <c r="A4949" s="5">
        <v>5091</v>
      </c>
      <c r="B4949" s="6" t="s">
        <v>3103</v>
      </c>
      <c r="C4949" s="6" t="s">
        <v>333</v>
      </c>
      <c r="D4949" s="6" t="s">
        <v>15</v>
      </c>
      <c r="E4949" s="6" t="s">
        <v>16</v>
      </c>
      <c r="F4949" s="6">
        <v>30</v>
      </c>
      <c r="G4949" s="6" t="s">
        <v>10336</v>
      </c>
      <c r="H4949" s="6" t="s">
        <v>8860</v>
      </c>
      <c r="I4949" s="6" t="s">
        <v>238</v>
      </c>
      <c r="J4949" s="7">
        <v>43892</v>
      </c>
      <c r="K4949" s="6">
        <v>44</v>
      </c>
      <c r="L4949" s="6" t="s">
        <v>20</v>
      </c>
      <c r="M4949" s="8"/>
      <c r="O4949">
        <f t="shared" si="1249"/>
        <v>0</v>
      </c>
      <c r="Q4949" s="5" t="str">
        <f t="shared" si="1234"/>
        <v>5091</v>
      </c>
      <c r="R4949" s="6" t="str">
        <f t="shared" si="1235"/>
        <v>Tory</v>
      </c>
      <c r="S4949" s="6" t="str">
        <f t="shared" si="1236"/>
        <v>Baez</v>
      </c>
      <c r="T4949" s="6" t="str">
        <f t="shared" si="1237"/>
        <v>Mrs</v>
      </c>
      <c r="U4949" s="6" t="str">
        <f t="shared" si="1238"/>
        <v>F</v>
      </c>
      <c r="V4949" s="6" t="str">
        <f t="shared" si="1239"/>
        <v>30</v>
      </c>
      <c r="W4949" s="6" t="str">
        <f t="shared" si="1240"/>
        <v>York Row</v>
      </c>
      <c r="X4949" s="6" t="str">
        <f t="shared" si="1241"/>
        <v>ow</v>
      </c>
      <c r="Y4949" s="6" t="str">
        <f t="shared" si="1242"/>
        <v>York Row</v>
      </c>
      <c r="Z4949" s="6" t="str">
        <f t="shared" si="1243"/>
        <v>Chatham</v>
      </c>
      <c r="AA4949" s="6" t="str">
        <f t="shared" si="1244"/>
        <v>CR</v>
      </c>
      <c r="AB4949" s="7" t="str">
        <f t="shared" si="1245"/>
        <v>43892</v>
      </c>
      <c r="AC4949" s="6" t="str">
        <f t="shared" si="1246"/>
        <v>44</v>
      </c>
      <c r="AD4949" s="6" t="str">
        <f t="shared" si="1247"/>
        <v>B</v>
      </c>
      <c r="AE4949" s="8" t="str">
        <f t="shared" si="1248"/>
        <v/>
      </c>
    </row>
    <row r="4950" spans="1:31" x14ac:dyDescent="0.25">
      <c r="A4950" s="9">
        <v>5092</v>
      </c>
      <c r="B4950" s="10" t="s">
        <v>1616</v>
      </c>
      <c r="C4950" s="10" t="s">
        <v>220</v>
      </c>
      <c r="D4950" s="10" t="s">
        <v>28</v>
      </c>
      <c r="E4950" s="10" t="s">
        <v>29</v>
      </c>
      <c r="F4950" s="10">
        <v>30</v>
      </c>
      <c r="G4950" s="10" t="s">
        <v>10337</v>
      </c>
      <c r="H4950" s="10" t="s">
        <v>3701</v>
      </c>
      <c r="I4950" s="10" t="s">
        <v>32</v>
      </c>
      <c r="J4950" s="11">
        <v>44234</v>
      </c>
      <c r="K4950" s="10">
        <v>58</v>
      </c>
      <c r="L4950" s="10" t="s">
        <v>99</v>
      </c>
      <c r="M4950" s="12"/>
      <c r="O4950">
        <f t="shared" si="1249"/>
        <v>0</v>
      </c>
      <c r="Q4950" s="9" t="str">
        <f t="shared" si="1234"/>
        <v>5092</v>
      </c>
      <c r="R4950" s="10" t="str">
        <f t="shared" si="1235"/>
        <v>Seymour</v>
      </c>
      <c r="S4950" s="10" t="str">
        <f t="shared" si="1236"/>
        <v>Otto</v>
      </c>
      <c r="T4950" s="10" t="str">
        <f t="shared" si="1237"/>
        <v>Mr</v>
      </c>
      <c r="U4950" s="10" t="str">
        <f t="shared" si="1238"/>
        <v>M</v>
      </c>
      <c r="V4950" s="10" t="str">
        <f t="shared" si="1239"/>
        <v>30</v>
      </c>
      <c r="W4950" s="10" t="str">
        <f t="shared" si="1240"/>
        <v>York Street</v>
      </c>
      <c r="X4950" s="10" t="str">
        <f t="shared" si="1241"/>
        <v>et</v>
      </c>
      <c r="Y4950" s="10" t="str">
        <f t="shared" si="1242"/>
        <v>York Street</v>
      </c>
      <c r="Z4950" s="10" t="str">
        <f t="shared" si="1243"/>
        <v>Yeovil</v>
      </c>
      <c r="AA4950" s="10" t="str">
        <f t="shared" si="1244"/>
        <v>WC</v>
      </c>
      <c r="AB4950" s="11" t="str">
        <f t="shared" si="1245"/>
        <v>44234</v>
      </c>
      <c r="AC4950" s="10" t="str">
        <f t="shared" si="1246"/>
        <v>58</v>
      </c>
      <c r="AD4950" s="10" t="str">
        <f t="shared" si="1247"/>
        <v>E</v>
      </c>
      <c r="AE4950" s="12" t="str">
        <f t="shared" si="1248"/>
        <v/>
      </c>
    </row>
    <row r="4951" spans="1:31" x14ac:dyDescent="0.25">
      <c r="A4951" s="5">
        <v>5093</v>
      </c>
      <c r="B4951" s="6" t="s">
        <v>5588</v>
      </c>
      <c r="C4951" s="6" t="s">
        <v>1232</v>
      </c>
      <c r="D4951" s="6" t="s">
        <v>49</v>
      </c>
      <c r="E4951" s="6" t="s">
        <v>16</v>
      </c>
      <c r="F4951" s="6">
        <v>60</v>
      </c>
      <c r="G4951" s="6" t="s">
        <v>10338</v>
      </c>
      <c r="H4951" s="6" t="s">
        <v>2675</v>
      </c>
      <c r="I4951" s="6" t="s">
        <v>32</v>
      </c>
      <c r="J4951" s="7">
        <v>43558</v>
      </c>
      <c r="K4951" s="6">
        <v>49</v>
      </c>
      <c r="L4951" s="6" t="s">
        <v>44</v>
      </c>
      <c r="M4951" s="8"/>
      <c r="O4951">
        <f t="shared" si="1249"/>
        <v>0</v>
      </c>
      <c r="Q4951" s="5" t="str">
        <f t="shared" si="1234"/>
        <v>5093</v>
      </c>
      <c r="R4951" s="6" t="str">
        <f t="shared" si="1235"/>
        <v>Alia</v>
      </c>
      <c r="S4951" s="6" t="str">
        <f t="shared" si="1236"/>
        <v>Mcqueen</v>
      </c>
      <c r="T4951" s="6" t="str">
        <f t="shared" si="1237"/>
        <v>Miss</v>
      </c>
      <c r="U4951" s="6" t="str">
        <f t="shared" si="1238"/>
        <v>F</v>
      </c>
      <c r="V4951" s="6" t="str">
        <f t="shared" si="1239"/>
        <v>60</v>
      </c>
      <c r="W4951" s="6" t="str">
        <f t="shared" si="1240"/>
        <v>York Terrace</v>
      </c>
      <c r="X4951" s="6" t="str">
        <f t="shared" si="1241"/>
        <v>ce</v>
      </c>
      <c r="Y4951" s="6" t="str">
        <f t="shared" si="1242"/>
        <v>York Terrace</v>
      </c>
      <c r="Z4951" s="6" t="str">
        <f t="shared" si="1243"/>
        <v>Perthshire</v>
      </c>
      <c r="AA4951" s="6" t="str">
        <f t="shared" si="1244"/>
        <v>WC</v>
      </c>
      <c r="AB4951" s="7" t="str">
        <f t="shared" si="1245"/>
        <v>43558</v>
      </c>
      <c r="AC4951" s="6" t="str">
        <f t="shared" si="1246"/>
        <v>49</v>
      </c>
      <c r="AD4951" s="6" t="str">
        <f t="shared" si="1247"/>
        <v>D</v>
      </c>
      <c r="AE4951" s="8" t="str">
        <f t="shared" si="1248"/>
        <v/>
      </c>
    </row>
    <row r="4952" spans="1:31" x14ac:dyDescent="0.25">
      <c r="A4952" s="9">
        <v>5094</v>
      </c>
      <c r="B4952" s="10" t="s">
        <v>4219</v>
      </c>
      <c r="C4952" s="10" t="s">
        <v>6329</v>
      </c>
      <c r="D4952" s="10" t="s">
        <v>28</v>
      </c>
      <c r="E4952" s="10" t="s">
        <v>29</v>
      </c>
      <c r="F4952" s="10">
        <v>60</v>
      </c>
      <c r="G4952" s="10" t="s">
        <v>10339</v>
      </c>
      <c r="H4952" s="10" t="s">
        <v>5408</v>
      </c>
      <c r="I4952" s="10" t="s">
        <v>32</v>
      </c>
      <c r="J4952" s="11">
        <v>44353</v>
      </c>
      <c r="K4952" s="10">
        <v>34</v>
      </c>
      <c r="L4952" s="10" t="s">
        <v>99</v>
      </c>
      <c r="M4952" s="12"/>
      <c r="O4952">
        <f t="shared" si="1249"/>
        <v>0</v>
      </c>
      <c r="Q4952" s="9" t="str">
        <f t="shared" si="1234"/>
        <v>5094</v>
      </c>
      <c r="R4952" s="10" t="str">
        <f t="shared" si="1235"/>
        <v>Everette</v>
      </c>
      <c r="S4952" s="10" t="str">
        <f t="shared" si="1236"/>
        <v>Mcfarland</v>
      </c>
      <c r="T4952" s="10" t="str">
        <f t="shared" si="1237"/>
        <v>Mr</v>
      </c>
      <c r="U4952" s="10" t="str">
        <f t="shared" si="1238"/>
        <v>M</v>
      </c>
      <c r="V4952" s="10" t="str">
        <f t="shared" si="1239"/>
        <v>60</v>
      </c>
      <c r="W4952" s="10" t="str">
        <f t="shared" si="1240"/>
        <v>Yorke Crescent</v>
      </c>
      <c r="X4952" s="10" t="str">
        <f t="shared" si="1241"/>
        <v>nt</v>
      </c>
      <c r="Y4952" s="10" t="str">
        <f t="shared" si="1242"/>
        <v>Yorke Crescent</v>
      </c>
      <c r="Z4952" s="10" t="str">
        <f t="shared" si="1243"/>
        <v>Watchet</v>
      </c>
      <c r="AA4952" s="10" t="str">
        <f t="shared" si="1244"/>
        <v>WC</v>
      </c>
      <c r="AB4952" s="11" t="str">
        <f t="shared" si="1245"/>
        <v>44353</v>
      </c>
      <c r="AC4952" s="10" t="str">
        <f t="shared" si="1246"/>
        <v>34</v>
      </c>
      <c r="AD4952" s="10" t="str">
        <f t="shared" si="1247"/>
        <v>E</v>
      </c>
      <c r="AE4952" s="12" t="str">
        <f t="shared" si="1248"/>
        <v/>
      </c>
    </row>
    <row r="4953" spans="1:31" x14ac:dyDescent="0.25">
      <c r="A4953" s="5">
        <v>5095</v>
      </c>
      <c r="B4953" s="6" t="s">
        <v>9032</v>
      </c>
      <c r="C4953" s="6" t="s">
        <v>187</v>
      </c>
      <c r="D4953" s="6" t="s">
        <v>28</v>
      </c>
      <c r="E4953" s="6" t="s">
        <v>29</v>
      </c>
      <c r="F4953" s="6">
        <v>60</v>
      </c>
      <c r="G4953" s="6" t="s">
        <v>10340</v>
      </c>
      <c r="H4953" s="6" t="s">
        <v>7933</v>
      </c>
      <c r="I4953" s="6" t="s">
        <v>38</v>
      </c>
      <c r="J4953" s="7">
        <v>44031</v>
      </c>
      <c r="K4953" s="6">
        <v>26</v>
      </c>
      <c r="L4953" s="6" t="s">
        <v>157</v>
      </c>
      <c r="M4953" s="8"/>
      <c r="O4953">
        <f t="shared" si="1249"/>
        <v>0</v>
      </c>
      <c r="Q4953" s="5" t="str">
        <f t="shared" si="1234"/>
        <v>5095</v>
      </c>
      <c r="R4953" s="6" t="str">
        <f t="shared" si="1235"/>
        <v>Julius</v>
      </c>
      <c r="S4953" s="6" t="str">
        <f t="shared" si="1236"/>
        <v>Christiansen</v>
      </c>
      <c r="T4953" s="6" t="str">
        <f t="shared" si="1237"/>
        <v>Mr</v>
      </c>
      <c r="U4953" s="6" t="str">
        <f t="shared" si="1238"/>
        <v>M</v>
      </c>
      <c r="V4953" s="6" t="str">
        <f t="shared" si="1239"/>
        <v>60</v>
      </c>
      <c r="W4953" s="6" t="str">
        <f t="shared" si="1240"/>
        <v>Youngs Cottages</v>
      </c>
      <c r="X4953" s="6" t="str">
        <f t="shared" si="1241"/>
        <v>es</v>
      </c>
      <c r="Y4953" s="6" t="str">
        <f t="shared" si="1242"/>
        <v>Youngs Cottages</v>
      </c>
      <c r="Z4953" s="6" t="str">
        <f t="shared" si="1243"/>
        <v>Dornoch</v>
      </c>
      <c r="AA4953" s="6" t="str">
        <f t="shared" si="1244"/>
        <v>RM</v>
      </c>
      <c r="AB4953" s="7" t="str">
        <f t="shared" si="1245"/>
        <v>44031</v>
      </c>
      <c r="AC4953" s="6" t="str">
        <f t="shared" si="1246"/>
        <v>26</v>
      </c>
      <c r="AD4953" s="6" t="str">
        <f t="shared" si="1247"/>
        <v>C3</v>
      </c>
      <c r="AE4953" s="8" t="str">
        <f t="shared" si="1248"/>
        <v/>
      </c>
    </row>
    <row r="4954" spans="1:31" x14ac:dyDescent="0.25">
      <c r="A4954" s="9">
        <v>5096</v>
      </c>
      <c r="B4954" s="10" t="s">
        <v>7761</v>
      </c>
      <c r="C4954" s="10" t="s">
        <v>2117</v>
      </c>
      <c r="D4954" s="10" t="s">
        <v>28</v>
      </c>
      <c r="E4954" s="10" t="s">
        <v>29</v>
      </c>
      <c r="F4954" s="10">
        <v>90</v>
      </c>
      <c r="G4954" s="10" t="s">
        <v>10341</v>
      </c>
      <c r="H4954" s="10" t="s">
        <v>5440</v>
      </c>
      <c r="I4954" s="10" t="s">
        <v>1471</v>
      </c>
      <c r="J4954" s="11">
        <v>43522</v>
      </c>
      <c r="K4954" s="10">
        <v>42</v>
      </c>
      <c r="L4954" s="10" t="s">
        <v>33</v>
      </c>
      <c r="M4954" s="12"/>
      <c r="O4954">
        <f t="shared" si="1249"/>
        <v>0</v>
      </c>
      <c r="Q4954" s="9" t="str">
        <f t="shared" si="1234"/>
        <v>5096</v>
      </c>
      <c r="R4954" s="10" t="str">
        <f t="shared" si="1235"/>
        <v>Horace</v>
      </c>
      <c r="S4954" s="10" t="str">
        <f t="shared" si="1236"/>
        <v>Montgomery</v>
      </c>
      <c r="T4954" s="10" t="str">
        <f t="shared" si="1237"/>
        <v>Mr</v>
      </c>
      <c r="U4954" s="10" t="str">
        <f t="shared" si="1238"/>
        <v>M</v>
      </c>
      <c r="V4954" s="10" t="str">
        <f t="shared" si="1239"/>
        <v>90</v>
      </c>
      <c r="W4954" s="10" t="str">
        <f t="shared" si="1240"/>
        <v>Youngs Passage</v>
      </c>
      <c r="X4954" s="10" t="str">
        <f t="shared" si="1241"/>
        <v>ge</v>
      </c>
      <c r="Y4954" s="10" t="str">
        <f t="shared" si="1242"/>
        <v>Youngs Passage</v>
      </c>
      <c r="Z4954" s="10" t="str">
        <f t="shared" si="1243"/>
        <v>Addlestone</v>
      </c>
      <c r="AA4954" s="10" t="str">
        <f t="shared" si="1244"/>
        <v>BB</v>
      </c>
      <c r="AB4954" s="11" t="str">
        <f t="shared" si="1245"/>
        <v>43522</v>
      </c>
      <c r="AC4954" s="10" t="str">
        <f t="shared" si="1246"/>
        <v>42</v>
      </c>
      <c r="AD4954" s="10" t="str">
        <f t="shared" si="1247"/>
        <v>A3</v>
      </c>
      <c r="AE4954" s="12" t="str">
        <f t="shared" si="1248"/>
        <v/>
      </c>
    </row>
    <row r="4955" spans="1:31" x14ac:dyDescent="0.25">
      <c r="A4955" s="5">
        <v>5097</v>
      </c>
      <c r="B4955" s="6" t="s">
        <v>6104</v>
      </c>
      <c r="C4955" s="6" t="s">
        <v>5776</v>
      </c>
      <c r="D4955" s="6" t="s">
        <v>28</v>
      </c>
      <c r="E4955" s="6" t="s">
        <v>29</v>
      </c>
      <c r="F4955" s="6">
        <v>90</v>
      </c>
      <c r="G4955" s="6" t="s">
        <v>10342</v>
      </c>
      <c r="H4955" s="6" t="s">
        <v>558</v>
      </c>
      <c r="I4955" s="6" t="s">
        <v>185</v>
      </c>
      <c r="J4955" s="7">
        <v>43553</v>
      </c>
      <c r="K4955" s="6">
        <v>57</v>
      </c>
      <c r="L4955" s="6" t="s">
        <v>33</v>
      </c>
      <c r="M4955" s="8"/>
      <c r="O4955">
        <f t="shared" si="1249"/>
        <v>0</v>
      </c>
      <c r="Q4955" s="5" t="str">
        <f t="shared" si="1234"/>
        <v>5097</v>
      </c>
      <c r="R4955" s="6" t="str">
        <f t="shared" si="1235"/>
        <v>Mac</v>
      </c>
      <c r="S4955" s="6" t="str">
        <f t="shared" si="1236"/>
        <v>Charles</v>
      </c>
      <c r="T4955" s="6" t="str">
        <f t="shared" si="1237"/>
        <v>Mr</v>
      </c>
      <c r="U4955" s="6" t="str">
        <f t="shared" si="1238"/>
        <v>M</v>
      </c>
      <c r="V4955" s="6" t="str">
        <f t="shared" si="1239"/>
        <v>90</v>
      </c>
      <c r="W4955" s="6" t="str">
        <f t="shared" si="1240"/>
        <v>Yukon Road</v>
      </c>
      <c r="X4955" s="6" t="str">
        <f t="shared" si="1241"/>
        <v>ad</v>
      </c>
      <c r="Y4955" s="6" t="str">
        <f t="shared" si="1242"/>
        <v>Yukon Road</v>
      </c>
      <c r="Z4955" s="6" t="str">
        <f t="shared" si="1243"/>
        <v>Faringdon</v>
      </c>
      <c r="AA4955" s="6" t="str">
        <f t="shared" si="1244"/>
        <v>HX</v>
      </c>
      <c r="AB4955" s="7" t="str">
        <f t="shared" si="1245"/>
        <v>43553</v>
      </c>
      <c r="AC4955" s="6" t="str">
        <f t="shared" si="1246"/>
        <v>57</v>
      </c>
      <c r="AD4955" s="6" t="str">
        <f t="shared" si="1247"/>
        <v>A3</v>
      </c>
      <c r="AE4955" s="8" t="str">
        <f t="shared" si="1248"/>
        <v/>
      </c>
    </row>
    <row r="4956" spans="1:31" x14ac:dyDescent="0.25">
      <c r="A4956" s="9">
        <v>5098</v>
      </c>
      <c r="B4956" s="10" t="s">
        <v>6410</v>
      </c>
      <c r="C4956" s="10" t="s">
        <v>4862</v>
      </c>
      <c r="D4956" s="10" t="s">
        <v>15</v>
      </c>
      <c r="E4956" s="10" t="s">
        <v>16</v>
      </c>
      <c r="F4956" s="10">
        <v>90</v>
      </c>
      <c r="G4956" s="10" t="s">
        <v>10342</v>
      </c>
      <c r="H4956" s="10" t="s">
        <v>6648</v>
      </c>
      <c r="I4956" s="10" t="s">
        <v>32</v>
      </c>
      <c r="J4956" s="11">
        <v>44124</v>
      </c>
      <c r="K4956" s="10">
        <v>2</v>
      </c>
      <c r="L4956" s="10" t="s">
        <v>68</v>
      </c>
      <c r="M4956" s="12"/>
      <c r="O4956">
        <f t="shared" si="1249"/>
        <v>0</v>
      </c>
      <c r="Q4956" s="9" t="str">
        <f t="shared" si="1234"/>
        <v>5098</v>
      </c>
      <c r="R4956" s="10" t="str">
        <f t="shared" si="1235"/>
        <v>Bonnie</v>
      </c>
      <c r="S4956" s="10" t="str">
        <f t="shared" si="1236"/>
        <v>Whitaker</v>
      </c>
      <c r="T4956" s="10" t="str">
        <f t="shared" si="1237"/>
        <v>Mrs</v>
      </c>
      <c r="U4956" s="10" t="str">
        <f t="shared" si="1238"/>
        <v>F</v>
      </c>
      <c r="V4956" s="10" t="str">
        <f t="shared" si="1239"/>
        <v>90</v>
      </c>
      <c r="W4956" s="10" t="str">
        <f t="shared" si="1240"/>
        <v>Yukon Road</v>
      </c>
      <c r="X4956" s="10" t="str">
        <f t="shared" si="1241"/>
        <v>ad</v>
      </c>
      <c r="Y4956" s="10" t="str">
        <f t="shared" si="1242"/>
        <v>Yukon Road</v>
      </c>
      <c r="Z4956" s="10" t="str">
        <f t="shared" si="1243"/>
        <v>Wimborne</v>
      </c>
      <c r="AA4956" s="10" t="str">
        <f t="shared" si="1244"/>
        <v>WC</v>
      </c>
      <c r="AB4956" s="11" t="str">
        <f t="shared" si="1245"/>
        <v>44124</v>
      </c>
      <c r="AC4956" s="10" t="str">
        <f t="shared" si="1246"/>
        <v>2</v>
      </c>
      <c r="AD4956" s="10" t="str">
        <f t="shared" si="1247"/>
        <v>A2</v>
      </c>
      <c r="AE4956" s="12" t="str">
        <f t="shared" si="1248"/>
        <v/>
      </c>
    </row>
    <row r="4957" spans="1:31" x14ac:dyDescent="0.25">
      <c r="A4957" s="5">
        <v>5099</v>
      </c>
      <c r="B4957" s="6" t="s">
        <v>4264</v>
      </c>
      <c r="C4957" s="6" t="s">
        <v>5248</v>
      </c>
      <c r="D4957" s="6" t="s">
        <v>28</v>
      </c>
      <c r="E4957" s="6" t="s">
        <v>29</v>
      </c>
      <c r="F4957" s="6">
        <v>60</v>
      </c>
      <c r="G4957" s="6" t="s">
        <v>10343</v>
      </c>
      <c r="H4957" s="6" t="s">
        <v>1984</v>
      </c>
      <c r="I4957" s="6" t="s">
        <v>32</v>
      </c>
      <c r="J4957" s="7">
        <v>44235</v>
      </c>
      <c r="K4957" s="6">
        <v>72</v>
      </c>
      <c r="L4957" s="6" t="s">
        <v>99</v>
      </c>
      <c r="M4957" s="8"/>
      <c r="O4957">
        <f t="shared" si="1249"/>
        <v>0</v>
      </c>
      <c r="Q4957" s="5" t="str">
        <f t="shared" si="1234"/>
        <v>5099</v>
      </c>
      <c r="R4957" s="6" t="str">
        <f t="shared" si="1235"/>
        <v>Daren</v>
      </c>
      <c r="S4957" s="6" t="str">
        <f t="shared" si="1236"/>
        <v>Bolden</v>
      </c>
      <c r="T4957" s="6" t="str">
        <f t="shared" si="1237"/>
        <v>Mr</v>
      </c>
      <c r="U4957" s="6" t="str">
        <f t="shared" si="1238"/>
        <v>M</v>
      </c>
      <c r="V4957" s="6" t="str">
        <f t="shared" si="1239"/>
        <v>60</v>
      </c>
      <c r="W4957" s="6" t="str">
        <f t="shared" si="1240"/>
        <v>Zoffany Street</v>
      </c>
      <c r="X4957" s="6" t="str">
        <f t="shared" si="1241"/>
        <v>et</v>
      </c>
      <c r="Y4957" s="6" t="str">
        <f t="shared" si="1242"/>
        <v>Zoffany Street</v>
      </c>
      <c r="Z4957" s="6" t="str">
        <f t="shared" si="1243"/>
        <v>Wingate</v>
      </c>
      <c r="AA4957" s="6" t="str">
        <f t="shared" si="1244"/>
        <v>WC</v>
      </c>
      <c r="AB4957" s="7" t="str">
        <f t="shared" si="1245"/>
        <v>44235</v>
      </c>
      <c r="AC4957" s="6" t="str">
        <f t="shared" si="1246"/>
        <v>72</v>
      </c>
      <c r="AD4957" s="6" t="str">
        <f t="shared" si="1247"/>
        <v>E</v>
      </c>
      <c r="AE4957" s="8" t="str">
        <f t="shared" si="1248"/>
        <v/>
      </c>
    </row>
  </sheetData>
  <sheetProtection sheet="1" objects="1" scenarios="1"/>
  <autoFilter ref="A5:AE4957" xr:uid="{00000000-0009-0000-0000-00000000000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4:U4956"/>
  <sheetViews>
    <sheetView showGridLines="0" workbookViewId="0">
      <pane ySplit="4" topLeftCell="A5" activePane="bottomLeft" state="frozen"/>
      <selection pane="bottomLeft" activeCell="U7" sqref="U7"/>
    </sheetView>
  </sheetViews>
  <sheetFormatPr defaultRowHeight="15" x14ac:dyDescent="0.25"/>
  <cols>
    <col min="2" max="2" width="11.7109375" bestFit="1" customWidth="1"/>
    <col min="3" max="3" width="13.5703125" bestFit="1" customWidth="1"/>
    <col min="7" max="7" width="23.7109375" bestFit="1" customWidth="1"/>
    <col min="8" max="8" width="24" bestFit="1" customWidth="1"/>
    <col min="10" max="10" width="10.7109375" bestFit="1" customWidth="1"/>
    <col min="15" max="15" width="15.7109375" bestFit="1" customWidth="1"/>
    <col min="16" max="19" width="15.7109375" customWidth="1"/>
    <col min="23" max="23" width="15.7109375" bestFit="1" customWidth="1"/>
    <col min="25" max="25" width="11.28515625" customWidth="1"/>
  </cols>
  <sheetData>
    <row r="4" spans="1:21" x14ac:dyDescent="0.25">
      <c r="A4" s="2" t="s">
        <v>0</v>
      </c>
      <c r="B4" s="3" t="s">
        <v>1</v>
      </c>
      <c r="C4" s="3" t="s">
        <v>2</v>
      </c>
      <c r="D4" s="3" t="s">
        <v>3</v>
      </c>
      <c r="E4" s="3" t="s">
        <v>4</v>
      </c>
      <c r="F4" s="3" t="s">
        <v>5</v>
      </c>
      <c r="G4" s="3" t="s">
        <v>6</v>
      </c>
      <c r="H4" s="3" t="s">
        <v>7</v>
      </c>
      <c r="I4" s="3" t="s">
        <v>8</v>
      </c>
      <c r="J4" s="3" t="s">
        <v>9</v>
      </c>
      <c r="K4" s="3" t="s">
        <v>10</v>
      </c>
      <c r="L4" s="3" t="s">
        <v>11</v>
      </c>
      <c r="M4" s="21" t="s">
        <v>10502</v>
      </c>
      <c r="N4" s="21" t="s">
        <v>10503</v>
      </c>
      <c r="O4" s="21" t="s">
        <v>10468</v>
      </c>
      <c r="P4" s="21" t="s">
        <v>10501</v>
      </c>
      <c r="Q4" s="21" t="s">
        <v>10474</v>
      </c>
      <c r="R4" s="22" t="s">
        <v>10476</v>
      </c>
      <c r="S4" s="21" t="s">
        <v>10477</v>
      </c>
      <c r="T4" s="25" t="s">
        <v>10499</v>
      </c>
      <c r="U4" s="25" t="s">
        <v>10504</v>
      </c>
    </row>
    <row r="5" spans="1:21" x14ac:dyDescent="0.25">
      <c r="A5" s="17">
        <v>1</v>
      </c>
      <c r="B5" s="6" t="s">
        <v>13</v>
      </c>
      <c r="C5" s="6" t="s">
        <v>14</v>
      </c>
      <c r="D5" s="6" t="s">
        <v>15</v>
      </c>
      <c r="E5" s="6" t="s">
        <v>16</v>
      </c>
      <c r="F5" s="15">
        <v>30</v>
      </c>
      <c r="G5" s="6" t="s">
        <v>17</v>
      </c>
      <c r="H5" s="6" t="s">
        <v>18</v>
      </c>
      <c r="I5" s="6" t="s">
        <v>19</v>
      </c>
      <c r="J5" s="7">
        <v>44389</v>
      </c>
      <c r="K5" s="15">
        <v>73</v>
      </c>
      <c r="L5" s="6" t="s">
        <v>20</v>
      </c>
      <c r="M5" s="6">
        <f>YEAR(J5)</f>
        <v>2021</v>
      </c>
      <c r="N5" s="6">
        <f>MONTH(J5)</f>
        <v>7</v>
      </c>
      <c r="O5" s="6" t="str">
        <f>VLOOKUP(L5,'User input'!$D$6:$E$16,2,FALSE)</f>
        <v>Hyperwotsit</v>
      </c>
      <c r="P5" s="6">
        <f>VLOOKUP(L5,'User input'!$D$6:$G$16,3,FALSE)</f>
        <v>2.0099999999999998</v>
      </c>
      <c r="Q5" s="6">
        <f>VLOOKUP(L5,'User input'!$D$6:$G$16,4,FALSE)</f>
        <v>20</v>
      </c>
      <c r="R5" s="6">
        <f>K5*Q5</f>
        <v>1460</v>
      </c>
      <c r="S5" s="26">
        <f t="shared" ref="S5:S68" si="0">R5*P5</f>
        <v>2934.6</v>
      </c>
      <c r="T5" s="26">
        <f>IF(K5&lt;'User input'!$I$9,'User input'!$J$8,IF(K5&lt;'User input'!$I$10,'User input'!$J$9,IF(K5&lt;'User input'!$I$11,'User input'!$J$10,'User input'!$J$11)))*S5</f>
        <v>146.72999999999999</v>
      </c>
      <c r="U5" s="26">
        <f>K5*'User input'!$J$17+'User input'!$J$16</f>
        <v>0.5</v>
      </c>
    </row>
    <row r="6" spans="1:21" x14ac:dyDescent="0.25">
      <c r="A6" s="18">
        <v>2</v>
      </c>
      <c r="B6" s="10" t="s">
        <v>21</v>
      </c>
      <c r="C6" s="10" t="s">
        <v>22</v>
      </c>
      <c r="D6" s="10" t="s">
        <v>15</v>
      </c>
      <c r="E6" s="10" t="s">
        <v>16</v>
      </c>
      <c r="F6" s="16">
        <v>60</v>
      </c>
      <c r="G6" s="10" t="s">
        <v>23</v>
      </c>
      <c r="H6" s="10" t="s">
        <v>24</v>
      </c>
      <c r="I6" s="10" t="s">
        <v>25</v>
      </c>
      <c r="J6" s="11">
        <v>44500</v>
      </c>
      <c r="K6" s="16">
        <v>13</v>
      </c>
      <c r="L6" s="10" t="s">
        <v>20</v>
      </c>
      <c r="M6" s="10">
        <f t="shared" ref="M6:M69" si="1">YEAR(J6)</f>
        <v>2021</v>
      </c>
      <c r="N6" s="10">
        <f t="shared" ref="N6:N69" si="2">MONTH(J6)</f>
        <v>10</v>
      </c>
      <c r="O6" s="10" t="str">
        <f>VLOOKUP(L6,'User input'!$D$6:$E$16,2,FALSE)</f>
        <v>Hyperwotsit</v>
      </c>
      <c r="P6" s="10">
        <f>VLOOKUP(L6,'User input'!$D$6:$G$16,3,FALSE)</f>
        <v>2.0099999999999998</v>
      </c>
      <c r="Q6" s="10">
        <f>VLOOKUP(L6,'User input'!$D$6:$G$16,4,FALSE)</f>
        <v>20</v>
      </c>
      <c r="R6" s="10">
        <f t="shared" ref="R6:R69" si="3">K6*Q6</f>
        <v>260</v>
      </c>
      <c r="S6" s="27">
        <f t="shared" si="0"/>
        <v>522.59999999999991</v>
      </c>
      <c r="T6" s="27">
        <f>IF(K6&lt;'User input'!$I$9,'User input'!$J$8,IF(K6&lt;'User input'!$I$10,'User input'!$J$9,IF(K6&lt;'User input'!$I$11,'User input'!$J$10,'User input'!$J$11)))*S6</f>
        <v>0</v>
      </c>
      <c r="U6" s="27">
        <f>K6*'User input'!$J$17+'User input'!$J$16</f>
        <v>0.5</v>
      </c>
    </row>
    <row r="7" spans="1:21" x14ac:dyDescent="0.25">
      <c r="A7" s="17">
        <v>3</v>
      </c>
      <c r="B7" s="6" t="s">
        <v>26</v>
      </c>
      <c r="C7" s="6" t="s">
        <v>27</v>
      </c>
      <c r="D7" s="6" t="s">
        <v>28</v>
      </c>
      <c r="E7" s="6" t="s">
        <v>29</v>
      </c>
      <c r="F7" s="15">
        <v>90</v>
      </c>
      <c r="G7" s="6" t="s">
        <v>30</v>
      </c>
      <c r="H7" s="6" t="s">
        <v>31</v>
      </c>
      <c r="I7" s="6" t="s">
        <v>32</v>
      </c>
      <c r="J7" s="7">
        <v>43983</v>
      </c>
      <c r="K7" s="15">
        <v>75</v>
      </c>
      <c r="L7" s="6" t="s">
        <v>33</v>
      </c>
      <c r="M7" s="6">
        <f t="shared" si="1"/>
        <v>2020</v>
      </c>
      <c r="N7" s="6">
        <f t="shared" si="2"/>
        <v>6</v>
      </c>
      <c r="O7" s="6" t="str">
        <f>VLOOKUP(L7,'User input'!$D$6:$E$16,2,FALSE)</f>
        <v>Megawidget L</v>
      </c>
      <c r="P7" s="6">
        <f>VLOOKUP(L7,'User input'!$D$6:$G$16,3,FALSE)</f>
        <v>1.79</v>
      </c>
      <c r="Q7" s="6">
        <f>VLOOKUP(L7,'User input'!$D$6:$G$16,4,FALSE)</f>
        <v>24</v>
      </c>
      <c r="R7" s="6">
        <f t="shared" si="3"/>
        <v>1800</v>
      </c>
      <c r="S7" s="26">
        <f t="shared" si="0"/>
        <v>3222</v>
      </c>
      <c r="T7" s="26">
        <f>IF(K7&lt;'User input'!$I$9,'User input'!$J$8,IF(K7&lt;'User input'!$I$10,'User input'!$J$9,IF(K7&lt;'User input'!$I$11,'User input'!$J$10,'User input'!$J$11)))*S7</f>
        <v>161.10000000000002</v>
      </c>
      <c r="U7" s="26">
        <f>K7*'User input'!$J$17+'User input'!$J$16</f>
        <v>0.5</v>
      </c>
    </row>
    <row r="8" spans="1:21" x14ac:dyDescent="0.25">
      <c r="A8" s="18">
        <v>4</v>
      </c>
      <c r="B8" s="10" t="s">
        <v>34</v>
      </c>
      <c r="C8" s="10" t="s">
        <v>35</v>
      </c>
      <c r="D8" s="10" t="s">
        <v>28</v>
      </c>
      <c r="E8" s="10" t="s">
        <v>29</v>
      </c>
      <c r="F8" s="16">
        <v>60</v>
      </c>
      <c r="G8" s="10" t="s">
        <v>36</v>
      </c>
      <c r="H8" s="10" t="s">
        <v>37</v>
      </c>
      <c r="I8" s="10" t="s">
        <v>38</v>
      </c>
      <c r="J8" s="11">
        <v>44431</v>
      </c>
      <c r="K8" s="16">
        <v>91</v>
      </c>
      <c r="L8" s="10" t="s">
        <v>39</v>
      </c>
      <c r="M8" s="10">
        <f t="shared" si="1"/>
        <v>2021</v>
      </c>
      <c r="N8" s="10">
        <f t="shared" si="2"/>
        <v>8</v>
      </c>
      <c r="O8" s="10" t="str">
        <f>VLOOKUP(L8,'User input'!$D$6:$E$16,2,FALSE)</f>
        <v>Ultrathing V1</v>
      </c>
      <c r="P8" s="10">
        <f>VLOOKUP(L8,'User input'!$D$6:$G$16,3,FALSE)</f>
        <v>1.79</v>
      </c>
      <c r="Q8" s="10">
        <f>VLOOKUP(L8,'User input'!$D$6:$G$16,4,FALSE)</f>
        <v>17</v>
      </c>
      <c r="R8" s="10">
        <f t="shared" si="3"/>
        <v>1547</v>
      </c>
      <c r="S8" s="27">
        <f t="shared" si="0"/>
        <v>2769.13</v>
      </c>
      <c r="T8" s="27">
        <f>IF(K8&lt;'User input'!$I$9,'User input'!$J$8,IF(K8&lt;'User input'!$I$10,'User input'!$J$9,IF(K8&lt;'User input'!$I$11,'User input'!$J$10,'User input'!$J$11)))*S8</f>
        <v>138.45650000000001</v>
      </c>
      <c r="U8" s="27">
        <f>K8*'User input'!$J$17+'User input'!$J$16</f>
        <v>0.5</v>
      </c>
    </row>
    <row r="9" spans="1:21" x14ac:dyDescent="0.25">
      <c r="A9" s="17">
        <v>7</v>
      </c>
      <c r="B9" s="6" t="s">
        <v>47</v>
      </c>
      <c r="C9" s="6" t="s">
        <v>48</v>
      </c>
      <c r="D9" s="6" t="s">
        <v>49</v>
      </c>
      <c r="E9" s="6" t="s">
        <v>16</v>
      </c>
      <c r="F9" s="15">
        <v>30</v>
      </c>
      <c r="G9" s="6" t="s">
        <v>50</v>
      </c>
      <c r="H9" s="6" t="s">
        <v>51</v>
      </c>
      <c r="I9" s="6" t="s">
        <v>32</v>
      </c>
      <c r="J9" s="7">
        <v>44316</v>
      </c>
      <c r="K9" s="15">
        <v>104</v>
      </c>
      <c r="L9" s="6" t="s">
        <v>52</v>
      </c>
      <c r="M9" s="6">
        <f t="shared" si="1"/>
        <v>2021</v>
      </c>
      <c r="N9" s="6">
        <f t="shared" si="2"/>
        <v>4</v>
      </c>
      <c r="O9" s="6" t="str">
        <f>VLOOKUP(L9,'User input'!$D$6:$E$16,2,FALSE)</f>
        <v>Megawidget S</v>
      </c>
      <c r="P9" s="6">
        <f>VLOOKUP(L9,'User input'!$D$6:$G$16,3,FALSE)</f>
        <v>0.69</v>
      </c>
      <c r="Q9" s="6">
        <f>VLOOKUP(L9,'User input'!$D$6:$G$16,4,FALSE)</f>
        <v>24</v>
      </c>
      <c r="R9" s="6">
        <f t="shared" si="3"/>
        <v>2496</v>
      </c>
      <c r="S9" s="26">
        <f t="shared" si="0"/>
        <v>1722.2399999999998</v>
      </c>
      <c r="T9" s="26">
        <f>IF(K9&lt;'User input'!$I$9,'User input'!$J$8,IF(K9&lt;'User input'!$I$10,'User input'!$J$9,IF(K9&lt;'User input'!$I$11,'User input'!$J$10,'User input'!$J$11)))*S9</f>
        <v>120.5568</v>
      </c>
      <c r="U9" s="26">
        <f>K9*'User input'!$J$17+'User input'!$J$16</f>
        <v>0.5</v>
      </c>
    </row>
    <row r="10" spans="1:21" x14ac:dyDescent="0.25">
      <c r="A10" s="18">
        <v>8</v>
      </c>
      <c r="B10" s="10" t="s">
        <v>53</v>
      </c>
      <c r="C10" s="10" t="s">
        <v>54</v>
      </c>
      <c r="D10" s="10" t="s">
        <v>28</v>
      </c>
      <c r="E10" s="10" t="s">
        <v>29</v>
      </c>
      <c r="F10" s="16">
        <v>60</v>
      </c>
      <c r="G10" s="10" t="s">
        <v>55</v>
      </c>
      <c r="H10" s="10" t="s">
        <v>56</v>
      </c>
      <c r="I10" s="10" t="s">
        <v>57</v>
      </c>
      <c r="J10" s="11">
        <v>44286</v>
      </c>
      <c r="K10" s="16">
        <v>79</v>
      </c>
      <c r="L10" s="10" t="s">
        <v>44</v>
      </c>
      <c r="M10" s="10">
        <f t="shared" si="1"/>
        <v>2021</v>
      </c>
      <c r="N10" s="10">
        <f t="shared" si="2"/>
        <v>3</v>
      </c>
      <c r="O10" s="10" t="str">
        <f>VLOOKUP(L10,'User input'!$D$6:$E$16,2,FALSE)</f>
        <v>Gigastuff</v>
      </c>
      <c r="P10" s="10">
        <f>VLOOKUP(L10,'User input'!$D$6:$G$16,3,FALSE)</f>
        <v>1.89</v>
      </c>
      <c r="Q10" s="10">
        <f>VLOOKUP(L10,'User input'!$D$6:$G$16,4,FALSE)</f>
        <v>18</v>
      </c>
      <c r="R10" s="10">
        <f t="shared" si="3"/>
        <v>1422</v>
      </c>
      <c r="S10" s="27">
        <f t="shared" si="0"/>
        <v>2687.58</v>
      </c>
      <c r="T10" s="27">
        <f>IF(K10&lt;'User input'!$I$9,'User input'!$J$8,IF(K10&lt;'User input'!$I$10,'User input'!$J$9,IF(K10&lt;'User input'!$I$11,'User input'!$J$10,'User input'!$J$11)))*S10</f>
        <v>134.37899999999999</v>
      </c>
      <c r="U10" s="27">
        <f>K10*'User input'!$J$17+'User input'!$J$16</f>
        <v>0.5</v>
      </c>
    </row>
    <row r="11" spans="1:21" x14ac:dyDescent="0.25">
      <c r="A11" s="17">
        <v>9</v>
      </c>
      <c r="B11" s="6" t="s">
        <v>58</v>
      </c>
      <c r="C11" s="6" t="s">
        <v>59</v>
      </c>
      <c r="D11" s="6" t="s">
        <v>15</v>
      </c>
      <c r="E11" s="6" t="s">
        <v>16</v>
      </c>
      <c r="F11" s="15">
        <v>90</v>
      </c>
      <c r="G11" s="6" t="s">
        <v>60</v>
      </c>
      <c r="H11" s="6" t="s">
        <v>61</v>
      </c>
      <c r="I11" s="6" t="s">
        <v>32</v>
      </c>
      <c r="J11" s="7">
        <v>44052</v>
      </c>
      <c r="K11" s="15">
        <v>86</v>
      </c>
      <c r="L11" s="6" t="s">
        <v>62</v>
      </c>
      <c r="M11" s="6">
        <f t="shared" si="1"/>
        <v>2020</v>
      </c>
      <c r="N11" s="6">
        <f t="shared" si="2"/>
        <v>8</v>
      </c>
      <c r="O11" s="6" t="str">
        <f>VLOOKUP(L11,'User input'!$D$6:$E$16,2,FALSE)</f>
        <v>Ultrathing V4</v>
      </c>
      <c r="P11" s="6">
        <f>VLOOKUP(L11,'User input'!$D$6:$G$16,3,FALSE)</f>
        <v>3.99</v>
      </c>
      <c r="Q11" s="6">
        <f>VLOOKUP(L11,'User input'!$D$6:$G$16,4,FALSE)</f>
        <v>24</v>
      </c>
      <c r="R11" s="6">
        <f t="shared" si="3"/>
        <v>2064</v>
      </c>
      <c r="S11" s="26">
        <f t="shared" si="0"/>
        <v>8235.36</v>
      </c>
      <c r="T11" s="26">
        <f>IF(K11&lt;'User input'!$I$9,'User input'!$J$8,IF(K11&lt;'User input'!$I$10,'User input'!$J$9,IF(K11&lt;'User input'!$I$11,'User input'!$J$10,'User input'!$J$11)))*S11</f>
        <v>411.76800000000003</v>
      </c>
      <c r="U11" s="26">
        <f>K11*'User input'!$J$17+'User input'!$J$16</f>
        <v>0.5</v>
      </c>
    </row>
    <row r="12" spans="1:21" x14ac:dyDescent="0.25">
      <c r="A12" s="18">
        <v>10</v>
      </c>
      <c r="B12" s="10" t="s">
        <v>63</v>
      </c>
      <c r="C12" s="10" t="s">
        <v>64</v>
      </c>
      <c r="D12" s="10" t="s">
        <v>41</v>
      </c>
      <c r="E12" s="10" t="s">
        <v>16</v>
      </c>
      <c r="F12" s="16">
        <v>90</v>
      </c>
      <c r="G12" s="10" t="s">
        <v>65</v>
      </c>
      <c r="H12" s="10" t="s">
        <v>66</v>
      </c>
      <c r="I12" s="10" t="s">
        <v>67</v>
      </c>
      <c r="J12" s="11">
        <v>43489</v>
      </c>
      <c r="K12" s="16">
        <v>66</v>
      </c>
      <c r="L12" s="10" t="s">
        <v>68</v>
      </c>
      <c r="M12" s="10">
        <f t="shared" si="1"/>
        <v>2019</v>
      </c>
      <c r="N12" s="10">
        <f t="shared" si="2"/>
        <v>1</v>
      </c>
      <c r="O12" s="10" t="str">
        <f>VLOOKUP(L12,'User input'!$D$6:$E$16,2,FALSE)</f>
        <v>Megawidget M</v>
      </c>
      <c r="P12" s="10">
        <f>VLOOKUP(L12,'User input'!$D$6:$G$16,3,FALSE)</f>
        <v>1.29</v>
      </c>
      <c r="Q12" s="10">
        <f>VLOOKUP(L12,'User input'!$D$6:$G$16,4,FALSE)</f>
        <v>24</v>
      </c>
      <c r="R12" s="10">
        <f t="shared" si="3"/>
        <v>1584</v>
      </c>
      <c r="S12" s="27">
        <f t="shared" si="0"/>
        <v>2043.3600000000001</v>
      </c>
      <c r="T12" s="27">
        <f>IF(K12&lt;'User input'!$I$9,'User input'!$J$8,IF(K12&lt;'User input'!$I$10,'User input'!$J$9,IF(K12&lt;'User input'!$I$11,'User input'!$J$10,'User input'!$J$11)))*S12</f>
        <v>102.16800000000001</v>
      </c>
      <c r="U12" s="27">
        <f>K12*'User input'!$J$17+'User input'!$J$16</f>
        <v>0.5</v>
      </c>
    </row>
    <row r="13" spans="1:21" x14ac:dyDescent="0.25">
      <c r="A13" s="17">
        <v>11</v>
      </c>
      <c r="B13" s="6" t="s">
        <v>69</v>
      </c>
      <c r="C13" s="6" t="s">
        <v>70</v>
      </c>
      <c r="D13" s="6" t="s">
        <v>49</v>
      </c>
      <c r="E13" s="6" t="s">
        <v>16</v>
      </c>
      <c r="F13" s="15">
        <v>90</v>
      </c>
      <c r="G13" s="6" t="s">
        <v>71</v>
      </c>
      <c r="H13" s="6" t="s">
        <v>72</v>
      </c>
      <c r="I13" s="6" t="s">
        <v>32</v>
      </c>
      <c r="J13" s="7">
        <v>43664</v>
      </c>
      <c r="K13" s="15">
        <v>18</v>
      </c>
      <c r="L13" s="6" t="s">
        <v>52</v>
      </c>
      <c r="M13" s="6">
        <f t="shared" si="1"/>
        <v>2019</v>
      </c>
      <c r="N13" s="6">
        <f t="shared" si="2"/>
        <v>7</v>
      </c>
      <c r="O13" s="6" t="str">
        <f>VLOOKUP(L13,'User input'!$D$6:$E$16,2,FALSE)</f>
        <v>Megawidget S</v>
      </c>
      <c r="P13" s="6">
        <f>VLOOKUP(L13,'User input'!$D$6:$G$16,3,FALSE)</f>
        <v>0.69</v>
      </c>
      <c r="Q13" s="6">
        <f>VLOOKUP(L13,'User input'!$D$6:$G$16,4,FALSE)</f>
        <v>24</v>
      </c>
      <c r="R13" s="6">
        <f t="shared" si="3"/>
        <v>432</v>
      </c>
      <c r="S13" s="26">
        <f t="shared" si="0"/>
        <v>298.08</v>
      </c>
      <c r="T13" s="26">
        <f>IF(K13&lt;'User input'!$I$9,'User input'!$J$8,IF(K13&lt;'User input'!$I$10,'User input'!$J$9,IF(K13&lt;'User input'!$I$11,'User input'!$J$10,'User input'!$J$11)))*S13</f>
        <v>0</v>
      </c>
      <c r="U13" s="26">
        <f>K13*'User input'!$J$17+'User input'!$J$16</f>
        <v>0.5</v>
      </c>
    </row>
    <row r="14" spans="1:21" x14ac:dyDescent="0.25">
      <c r="A14" s="18">
        <v>12</v>
      </c>
      <c r="B14" s="10" t="s">
        <v>73</v>
      </c>
      <c r="C14" s="10" t="s">
        <v>74</v>
      </c>
      <c r="D14" s="10" t="s">
        <v>28</v>
      </c>
      <c r="E14" s="10" t="s">
        <v>29</v>
      </c>
      <c r="F14" s="16">
        <v>30</v>
      </c>
      <c r="G14" s="10" t="s">
        <v>75</v>
      </c>
      <c r="H14" s="10" t="s">
        <v>76</v>
      </c>
      <c r="I14" s="10" t="s">
        <v>77</v>
      </c>
      <c r="J14" s="11">
        <v>44147</v>
      </c>
      <c r="K14" s="16">
        <v>77</v>
      </c>
      <c r="L14" s="10" t="s">
        <v>78</v>
      </c>
      <c r="M14" s="10">
        <f t="shared" si="1"/>
        <v>2020</v>
      </c>
      <c r="N14" s="10">
        <f t="shared" si="2"/>
        <v>11</v>
      </c>
      <c r="O14" s="10" t="str">
        <f>VLOOKUP(L14,'User input'!$D$6:$E$16,2,FALSE)</f>
        <v>Ultrathing V2</v>
      </c>
      <c r="P14" s="10">
        <f>VLOOKUP(L14,'User input'!$D$6:$G$16,3,FALSE)</f>
        <v>2.95</v>
      </c>
      <c r="Q14" s="10">
        <f>VLOOKUP(L14,'User input'!$D$6:$G$16,4,FALSE)</f>
        <v>20</v>
      </c>
      <c r="R14" s="10">
        <f t="shared" si="3"/>
        <v>1540</v>
      </c>
      <c r="S14" s="27">
        <f t="shared" si="0"/>
        <v>4543</v>
      </c>
      <c r="T14" s="27">
        <f>IF(K14&lt;'User input'!$I$9,'User input'!$J$8,IF(K14&lt;'User input'!$I$10,'User input'!$J$9,IF(K14&lt;'User input'!$I$11,'User input'!$J$10,'User input'!$J$11)))*S14</f>
        <v>227.15</v>
      </c>
      <c r="U14" s="27">
        <f>K14*'User input'!$J$17+'User input'!$J$16</f>
        <v>0.5</v>
      </c>
    </row>
    <row r="15" spans="1:21" x14ac:dyDescent="0.25">
      <c r="A15" s="17">
        <v>13</v>
      </c>
      <c r="B15" s="6" t="s">
        <v>79</v>
      </c>
      <c r="C15" s="6" t="s">
        <v>80</v>
      </c>
      <c r="D15" s="6" t="s">
        <v>15</v>
      </c>
      <c r="E15" s="6" t="s">
        <v>16</v>
      </c>
      <c r="F15" s="15">
        <v>30</v>
      </c>
      <c r="G15" s="6" t="s">
        <v>81</v>
      </c>
      <c r="H15" s="6" t="s">
        <v>82</v>
      </c>
      <c r="I15" s="6" t="s">
        <v>32</v>
      </c>
      <c r="J15" s="7">
        <v>43659</v>
      </c>
      <c r="K15" s="15">
        <v>5</v>
      </c>
      <c r="L15" s="6" t="s">
        <v>44</v>
      </c>
      <c r="M15" s="6">
        <f t="shared" si="1"/>
        <v>2019</v>
      </c>
      <c r="N15" s="6">
        <f t="shared" si="2"/>
        <v>7</v>
      </c>
      <c r="O15" s="6" t="str">
        <f>VLOOKUP(L15,'User input'!$D$6:$E$16,2,FALSE)</f>
        <v>Gigastuff</v>
      </c>
      <c r="P15" s="6">
        <f>VLOOKUP(L15,'User input'!$D$6:$G$16,3,FALSE)</f>
        <v>1.89</v>
      </c>
      <c r="Q15" s="6">
        <f>VLOOKUP(L15,'User input'!$D$6:$G$16,4,FALSE)</f>
        <v>18</v>
      </c>
      <c r="R15" s="6">
        <f t="shared" si="3"/>
        <v>90</v>
      </c>
      <c r="S15" s="26">
        <f t="shared" si="0"/>
        <v>170.1</v>
      </c>
      <c r="T15" s="26">
        <f>IF(K15&lt;'User input'!$I$9,'User input'!$J$8,IF(K15&lt;'User input'!$I$10,'User input'!$J$9,IF(K15&lt;'User input'!$I$11,'User input'!$J$10,'User input'!$J$11)))*S15</f>
        <v>0</v>
      </c>
      <c r="U15" s="26">
        <f>K15*'User input'!$J$17+'User input'!$J$16</f>
        <v>0.5</v>
      </c>
    </row>
    <row r="16" spans="1:21" x14ac:dyDescent="0.25">
      <c r="A16" s="18">
        <v>14</v>
      </c>
      <c r="B16" s="10" t="s">
        <v>83</v>
      </c>
      <c r="C16" s="10" t="s">
        <v>84</v>
      </c>
      <c r="D16" s="10" t="s">
        <v>28</v>
      </c>
      <c r="E16" s="10" t="s">
        <v>29</v>
      </c>
      <c r="F16" s="16">
        <v>60</v>
      </c>
      <c r="G16" s="10" t="s">
        <v>85</v>
      </c>
      <c r="H16" s="10" t="s">
        <v>86</v>
      </c>
      <c r="I16" s="10" t="s">
        <v>87</v>
      </c>
      <c r="J16" s="11">
        <v>43917</v>
      </c>
      <c r="K16" s="16">
        <v>50</v>
      </c>
      <c r="L16" s="10" t="s">
        <v>52</v>
      </c>
      <c r="M16" s="10">
        <f t="shared" si="1"/>
        <v>2020</v>
      </c>
      <c r="N16" s="10">
        <f t="shared" si="2"/>
        <v>3</v>
      </c>
      <c r="O16" s="10" t="str">
        <f>VLOOKUP(L16,'User input'!$D$6:$E$16,2,FALSE)</f>
        <v>Megawidget S</v>
      </c>
      <c r="P16" s="10">
        <f>VLOOKUP(L16,'User input'!$D$6:$G$16,3,FALSE)</f>
        <v>0.69</v>
      </c>
      <c r="Q16" s="10">
        <f>VLOOKUP(L16,'User input'!$D$6:$G$16,4,FALSE)</f>
        <v>24</v>
      </c>
      <c r="R16" s="10">
        <f t="shared" si="3"/>
        <v>1200</v>
      </c>
      <c r="S16" s="27">
        <f t="shared" si="0"/>
        <v>827.99999999999989</v>
      </c>
      <c r="T16" s="27">
        <f>IF(K16&lt;'User input'!$I$9,'User input'!$J$8,IF(K16&lt;'User input'!$I$10,'User input'!$J$9,IF(K16&lt;'User input'!$I$11,'User input'!$J$10,'User input'!$J$11)))*S16</f>
        <v>41.4</v>
      </c>
      <c r="U16" s="27">
        <f>K16*'User input'!$J$17+'User input'!$J$16</f>
        <v>0.5</v>
      </c>
    </row>
    <row r="17" spans="1:21" x14ac:dyDescent="0.25">
      <c r="A17" s="17">
        <v>15</v>
      </c>
      <c r="B17" s="6" t="s">
        <v>88</v>
      </c>
      <c r="C17" s="6" t="s">
        <v>89</v>
      </c>
      <c r="D17" s="6" t="s">
        <v>90</v>
      </c>
      <c r="E17" s="6" t="s">
        <v>29</v>
      </c>
      <c r="F17" s="15">
        <v>60</v>
      </c>
      <c r="G17" s="6" t="s">
        <v>91</v>
      </c>
      <c r="H17" s="6" t="s">
        <v>92</v>
      </c>
      <c r="I17" s="6" t="s">
        <v>93</v>
      </c>
      <c r="J17" s="7">
        <v>44408</v>
      </c>
      <c r="K17" s="15">
        <v>16</v>
      </c>
      <c r="L17" s="6" t="s">
        <v>20</v>
      </c>
      <c r="M17" s="6">
        <f t="shared" si="1"/>
        <v>2021</v>
      </c>
      <c r="N17" s="6">
        <f t="shared" si="2"/>
        <v>7</v>
      </c>
      <c r="O17" s="6" t="str">
        <f>VLOOKUP(L17,'User input'!$D$6:$E$16,2,FALSE)</f>
        <v>Hyperwotsit</v>
      </c>
      <c r="P17" s="6">
        <f>VLOOKUP(L17,'User input'!$D$6:$G$16,3,FALSE)</f>
        <v>2.0099999999999998</v>
      </c>
      <c r="Q17" s="6">
        <f>VLOOKUP(L17,'User input'!$D$6:$G$16,4,FALSE)</f>
        <v>20</v>
      </c>
      <c r="R17" s="6">
        <f t="shared" si="3"/>
        <v>320</v>
      </c>
      <c r="S17" s="26">
        <f t="shared" si="0"/>
        <v>643.19999999999993</v>
      </c>
      <c r="T17" s="26">
        <f>IF(K17&lt;'User input'!$I$9,'User input'!$J$8,IF(K17&lt;'User input'!$I$10,'User input'!$J$9,IF(K17&lt;'User input'!$I$11,'User input'!$J$10,'User input'!$J$11)))*S17</f>
        <v>0</v>
      </c>
      <c r="U17" s="26">
        <f>K17*'User input'!$J$17+'User input'!$J$16</f>
        <v>0.5</v>
      </c>
    </row>
    <row r="18" spans="1:21" x14ac:dyDescent="0.25">
      <c r="A18" s="18">
        <v>16</v>
      </c>
      <c r="B18" s="10" t="s">
        <v>94</v>
      </c>
      <c r="C18" s="10" t="s">
        <v>95</v>
      </c>
      <c r="D18" s="10" t="s">
        <v>28</v>
      </c>
      <c r="E18" s="10" t="s">
        <v>29</v>
      </c>
      <c r="F18" s="16">
        <v>30</v>
      </c>
      <c r="G18" s="10" t="s">
        <v>96</v>
      </c>
      <c r="H18" s="10" t="s">
        <v>97</v>
      </c>
      <c r="I18" s="10" t="s">
        <v>98</v>
      </c>
      <c r="J18" s="11">
        <v>44183</v>
      </c>
      <c r="K18" s="16">
        <v>49</v>
      </c>
      <c r="L18" s="10" t="s">
        <v>99</v>
      </c>
      <c r="M18" s="10">
        <f t="shared" si="1"/>
        <v>2020</v>
      </c>
      <c r="N18" s="10">
        <f t="shared" si="2"/>
        <v>12</v>
      </c>
      <c r="O18" s="10" t="str">
        <f>VLOOKUP(L18,'User input'!$D$6:$E$16,2,FALSE)</f>
        <v>Superwossname</v>
      </c>
      <c r="P18" s="10">
        <f>VLOOKUP(L18,'User input'!$D$6:$G$16,3,FALSE)</f>
        <v>3.49</v>
      </c>
      <c r="Q18" s="10">
        <f>VLOOKUP(L18,'User input'!$D$6:$G$16,4,FALSE)</f>
        <v>20</v>
      </c>
      <c r="R18" s="10">
        <f t="shared" si="3"/>
        <v>980</v>
      </c>
      <c r="S18" s="27">
        <f t="shared" si="0"/>
        <v>3420.2000000000003</v>
      </c>
      <c r="T18" s="27">
        <f>IF(K18&lt;'User input'!$I$9,'User input'!$J$8,IF(K18&lt;'User input'!$I$10,'User input'!$J$9,IF(K18&lt;'User input'!$I$11,'User input'!$J$10,'User input'!$J$11)))*S18</f>
        <v>102.60600000000001</v>
      </c>
      <c r="U18" s="27">
        <f>K18*'User input'!$J$17+'User input'!$J$16</f>
        <v>0.5</v>
      </c>
    </row>
    <row r="19" spans="1:21" x14ac:dyDescent="0.25">
      <c r="A19" s="17">
        <v>17</v>
      </c>
      <c r="B19" s="6" t="s">
        <v>100</v>
      </c>
      <c r="C19" s="6" t="s">
        <v>101</v>
      </c>
      <c r="D19" s="6" t="s">
        <v>28</v>
      </c>
      <c r="E19" s="6" t="s">
        <v>29</v>
      </c>
      <c r="F19" s="15">
        <v>90</v>
      </c>
      <c r="G19" s="6" t="s">
        <v>102</v>
      </c>
      <c r="H19" s="6" t="s">
        <v>103</v>
      </c>
      <c r="I19" s="6" t="s">
        <v>32</v>
      </c>
      <c r="J19" s="7">
        <v>43794</v>
      </c>
      <c r="K19" s="15">
        <v>83</v>
      </c>
      <c r="L19" s="6" t="s">
        <v>99</v>
      </c>
      <c r="M19" s="6">
        <f t="shared" si="1"/>
        <v>2019</v>
      </c>
      <c r="N19" s="6">
        <f t="shared" si="2"/>
        <v>11</v>
      </c>
      <c r="O19" s="6" t="str">
        <f>VLOOKUP(L19,'User input'!$D$6:$E$16,2,FALSE)</f>
        <v>Superwossname</v>
      </c>
      <c r="P19" s="6">
        <f>VLOOKUP(L19,'User input'!$D$6:$G$16,3,FALSE)</f>
        <v>3.49</v>
      </c>
      <c r="Q19" s="6">
        <f>VLOOKUP(L19,'User input'!$D$6:$G$16,4,FALSE)</f>
        <v>20</v>
      </c>
      <c r="R19" s="6">
        <f t="shared" si="3"/>
        <v>1660</v>
      </c>
      <c r="S19" s="26">
        <f t="shared" si="0"/>
        <v>5793.4000000000005</v>
      </c>
      <c r="T19" s="26">
        <f>IF(K19&lt;'User input'!$I$9,'User input'!$J$8,IF(K19&lt;'User input'!$I$10,'User input'!$J$9,IF(K19&lt;'User input'!$I$11,'User input'!$J$10,'User input'!$J$11)))*S19</f>
        <v>289.67</v>
      </c>
      <c r="U19" s="26">
        <f>K19*'User input'!$J$17+'User input'!$J$16</f>
        <v>0.5</v>
      </c>
    </row>
    <row r="20" spans="1:21" x14ac:dyDescent="0.25">
      <c r="A20" s="18">
        <v>18</v>
      </c>
      <c r="B20" s="10" t="s">
        <v>104</v>
      </c>
      <c r="C20" s="10" t="s">
        <v>105</v>
      </c>
      <c r="D20" s="10" t="s">
        <v>28</v>
      </c>
      <c r="E20" s="10" t="s">
        <v>29</v>
      </c>
      <c r="F20" s="16">
        <v>90</v>
      </c>
      <c r="G20" s="10" t="s">
        <v>106</v>
      </c>
      <c r="H20" s="10" t="s">
        <v>107</v>
      </c>
      <c r="I20" s="10" t="s">
        <v>108</v>
      </c>
      <c r="J20" s="11">
        <v>43916</v>
      </c>
      <c r="K20" s="16">
        <v>66</v>
      </c>
      <c r="L20" s="10" t="s">
        <v>44</v>
      </c>
      <c r="M20" s="10">
        <f t="shared" si="1"/>
        <v>2020</v>
      </c>
      <c r="N20" s="10">
        <f t="shared" si="2"/>
        <v>3</v>
      </c>
      <c r="O20" s="10" t="str">
        <f>VLOOKUP(L20,'User input'!$D$6:$E$16,2,FALSE)</f>
        <v>Gigastuff</v>
      </c>
      <c r="P20" s="10">
        <f>VLOOKUP(L20,'User input'!$D$6:$G$16,3,FALSE)</f>
        <v>1.89</v>
      </c>
      <c r="Q20" s="10">
        <f>VLOOKUP(L20,'User input'!$D$6:$G$16,4,FALSE)</f>
        <v>18</v>
      </c>
      <c r="R20" s="10">
        <f t="shared" si="3"/>
        <v>1188</v>
      </c>
      <c r="S20" s="27">
        <f t="shared" si="0"/>
        <v>2245.3199999999997</v>
      </c>
      <c r="T20" s="27">
        <f>IF(K20&lt;'User input'!$I$9,'User input'!$J$8,IF(K20&lt;'User input'!$I$10,'User input'!$J$9,IF(K20&lt;'User input'!$I$11,'User input'!$J$10,'User input'!$J$11)))*S20</f>
        <v>112.26599999999999</v>
      </c>
      <c r="U20" s="27">
        <f>K20*'User input'!$J$17+'User input'!$J$16</f>
        <v>0.5</v>
      </c>
    </row>
    <row r="21" spans="1:21" x14ac:dyDescent="0.25">
      <c r="A21" s="17">
        <v>19</v>
      </c>
      <c r="B21" s="6" t="s">
        <v>109</v>
      </c>
      <c r="C21" s="6" t="s">
        <v>110</v>
      </c>
      <c r="D21" s="6" t="s">
        <v>28</v>
      </c>
      <c r="E21" s="6" t="s">
        <v>29</v>
      </c>
      <c r="F21" s="15">
        <v>90</v>
      </c>
      <c r="G21" s="6" t="s">
        <v>111</v>
      </c>
      <c r="H21" s="6" t="s">
        <v>112</v>
      </c>
      <c r="I21" s="6" t="s">
        <v>38</v>
      </c>
      <c r="J21" s="7">
        <v>44090</v>
      </c>
      <c r="K21" s="15">
        <v>85</v>
      </c>
      <c r="L21" s="6" t="s">
        <v>44</v>
      </c>
      <c r="M21" s="6">
        <f t="shared" si="1"/>
        <v>2020</v>
      </c>
      <c r="N21" s="6">
        <f t="shared" si="2"/>
        <v>9</v>
      </c>
      <c r="O21" s="6" t="str">
        <f>VLOOKUP(L21,'User input'!$D$6:$E$16,2,FALSE)</f>
        <v>Gigastuff</v>
      </c>
      <c r="P21" s="6">
        <f>VLOOKUP(L21,'User input'!$D$6:$G$16,3,FALSE)</f>
        <v>1.89</v>
      </c>
      <c r="Q21" s="6">
        <f>VLOOKUP(L21,'User input'!$D$6:$G$16,4,FALSE)</f>
        <v>18</v>
      </c>
      <c r="R21" s="6">
        <f t="shared" si="3"/>
        <v>1530</v>
      </c>
      <c r="S21" s="26">
        <f t="shared" si="0"/>
        <v>2891.7</v>
      </c>
      <c r="T21" s="26">
        <f>IF(K21&lt;'User input'!$I$9,'User input'!$J$8,IF(K21&lt;'User input'!$I$10,'User input'!$J$9,IF(K21&lt;'User input'!$I$11,'User input'!$J$10,'User input'!$J$11)))*S21</f>
        <v>144.58500000000001</v>
      </c>
      <c r="U21" s="26">
        <f>K21*'User input'!$J$17+'User input'!$J$16</f>
        <v>0.5</v>
      </c>
    </row>
    <row r="22" spans="1:21" x14ac:dyDescent="0.25">
      <c r="A22" s="18">
        <v>20</v>
      </c>
      <c r="B22" s="10" t="s">
        <v>113</v>
      </c>
      <c r="C22" s="10" t="s">
        <v>114</v>
      </c>
      <c r="D22" s="10" t="s">
        <v>115</v>
      </c>
      <c r="E22" s="10" t="s">
        <v>29</v>
      </c>
      <c r="F22" s="16">
        <v>30</v>
      </c>
      <c r="G22" s="10" t="s">
        <v>116</v>
      </c>
      <c r="H22" s="10" t="s">
        <v>117</v>
      </c>
      <c r="I22" s="10" t="s">
        <v>32</v>
      </c>
      <c r="J22" s="11">
        <v>43907</v>
      </c>
      <c r="K22" s="16">
        <v>38</v>
      </c>
      <c r="L22" s="10" t="s">
        <v>33</v>
      </c>
      <c r="M22" s="10">
        <f t="shared" si="1"/>
        <v>2020</v>
      </c>
      <c r="N22" s="10">
        <f t="shared" si="2"/>
        <v>3</v>
      </c>
      <c r="O22" s="10" t="str">
        <f>VLOOKUP(L22,'User input'!$D$6:$E$16,2,FALSE)</f>
        <v>Megawidget L</v>
      </c>
      <c r="P22" s="10">
        <f>VLOOKUP(L22,'User input'!$D$6:$G$16,3,FALSE)</f>
        <v>1.79</v>
      </c>
      <c r="Q22" s="10">
        <f>VLOOKUP(L22,'User input'!$D$6:$G$16,4,FALSE)</f>
        <v>24</v>
      </c>
      <c r="R22" s="10">
        <f t="shared" si="3"/>
        <v>912</v>
      </c>
      <c r="S22" s="27">
        <f t="shared" si="0"/>
        <v>1632.48</v>
      </c>
      <c r="T22" s="27">
        <f>IF(K22&lt;'User input'!$I$9,'User input'!$J$8,IF(K22&lt;'User input'!$I$10,'User input'!$J$9,IF(K22&lt;'User input'!$I$11,'User input'!$J$10,'User input'!$J$11)))*S22</f>
        <v>48.974399999999996</v>
      </c>
      <c r="U22" s="27">
        <f>K22*'User input'!$J$17+'User input'!$J$16</f>
        <v>0.5</v>
      </c>
    </row>
    <row r="23" spans="1:21" x14ac:dyDescent="0.25">
      <c r="A23" s="17">
        <v>21</v>
      </c>
      <c r="B23" s="6" t="s">
        <v>118</v>
      </c>
      <c r="C23" s="6" t="s">
        <v>119</v>
      </c>
      <c r="D23" s="6" t="s">
        <v>15</v>
      </c>
      <c r="E23" s="6" t="s">
        <v>16</v>
      </c>
      <c r="F23" s="15">
        <v>90</v>
      </c>
      <c r="G23" s="6" t="s">
        <v>120</v>
      </c>
      <c r="H23" s="6" t="s">
        <v>121</v>
      </c>
      <c r="I23" s="6" t="s">
        <v>122</v>
      </c>
      <c r="J23" s="7">
        <v>43836</v>
      </c>
      <c r="K23" s="15">
        <v>18</v>
      </c>
      <c r="L23" s="6" t="s">
        <v>20</v>
      </c>
      <c r="M23" s="6">
        <f t="shared" si="1"/>
        <v>2020</v>
      </c>
      <c r="N23" s="6">
        <f t="shared" si="2"/>
        <v>1</v>
      </c>
      <c r="O23" s="6" t="str">
        <f>VLOOKUP(L23,'User input'!$D$6:$E$16,2,FALSE)</f>
        <v>Hyperwotsit</v>
      </c>
      <c r="P23" s="6">
        <f>VLOOKUP(L23,'User input'!$D$6:$G$16,3,FALSE)</f>
        <v>2.0099999999999998</v>
      </c>
      <c r="Q23" s="6">
        <f>VLOOKUP(L23,'User input'!$D$6:$G$16,4,FALSE)</f>
        <v>20</v>
      </c>
      <c r="R23" s="6">
        <f t="shared" si="3"/>
        <v>360</v>
      </c>
      <c r="S23" s="26">
        <f t="shared" si="0"/>
        <v>723.59999999999991</v>
      </c>
      <c r="T23" s="26">
        <f>IF(K23&lt;'User input'!$I$9,'User input'!$J$8,IF(K23&lt;'User input'!$I$10,'User input'!$J$9,IF(K23&lt;'User input'!$I$11,'User input'!$J$10,'User input'!$J$11)))*S23</f>
        <v>0</v>
      </c>
      <c r="U23" s="26">
        <f>K23*'User input'!$J$17+'User input'!$J$16</f>
        <v>0.5</v>
      </c>
    </row>
    <row r="24" spans="1:21" x14ac:dyDescent="0.25">
      <c r="A24" s="18">
        <v>22</v>
      </c>
      <c r="B24" s="10" t="s">
        <v>123</v>
      </c>
      <c r="C24" s="10" t="s">
        <v>124</v>
      </c>
      <c r="D24" s="10" t="s">
        <v>28</v>
      </c>
      <c r="E24" s="10" t="s">
        <v>29</v>
      </c>
      <c r="F24" s="16">
        <v>60</v>
      </c>
      <c r="G24" s="10" t="s">
        <v>125</v>
      </c>
      <c r="H24" s="10" t="s">
        <v>126</v>
      </c>
      <c r="I24" s="10" t="s">
        <v>127</v>
      </c>
      <c r="J24" s="11">
        <v>44230</v>
      </c>
      <c r="K24" s="16">
        <v>50</v>
      </c>
      <c r="L24" s="10" t="s">
        <v>33</v>
      </c>
      <c r="M24" s="10">
        <f t="shared" si="1"/>
        <v>2021</v>
      </c>
      <c r="N24" s="10">
        <f t="shared" si="2"/>
        <v>2</v>
      </c>
      <c r="O24" s="10" t="str">
        <f>VLOOKUP(L24,'User input'!$D$6:$E$16,2,FALSE)</f>
        <v>Megawidget L</v>
      </c>
      <c r="P24" s="10">
        <f>VLOOKUP(L24,'User input'!$D$6:$G$16,3,FALSE)</f>
        <v>1.79</v>
      </c>
      <c r="Q24" s="10">
        <f>VLOOKUP(L24,'User input'!$D$6:$G$16,4,FALSE)</f>
        <v>24</v>
      </c>
      <c r="R24" s="10">
        <f t="shared" si="3"/>
        <v>1200</v>
      </c>
      <c r="S24" s="27">
        <f t="shared" si="0"/>
        <v>2148</v>
      </c>
      <c r="T24" s="27">
        <f>IF(K24&lt;'User input'!$I$9,'User input'!$J$8,IF(K24&lt;'User input'!$I$10,'User input'!$J$9,IF(K24&lt;'User input'!$I$11,'User input'!$J$10,'User input'!$J$11)))*S24</f>
        <v>107.4</v>
      </c>
      <c r="U24" s="27">
        <f>K24*'User input'!$J$17+'User input'!$J$16</f>
        <v>0.5</v>
      </c>
    </row>
    <row r="25" spans="1:21" x14ac:dyDescent="0.25">
      <c r="A25" s="17">
        <v>23</v>
      </c>
      <c r="B25" s="6" t="s">
        <v>128</v>
      </c>
      <c r="C25" s="6" t="s">
        <v>129</v>
      </c>
      <c r="D25" s="6" t="s">
        <v>28</v>
      </c>
      <c r="E25" s="6" t="s">
        <v>29</v>
      </c>
      <c r="F25" s="15">
        <v>60</v>
      </c>
      <c r="G25" s="6" t="s">
        <v>130</v>
      </c>
      <c r="H25" s="6" t="s">
        <v>131</v>
      </c>
      <c r="I25" s="6" t="s">
        <v>122</v>
      </c>
      <c r="J25" s="7">
        <v>43578</v>
      </c>
      <c r="K25" s="15">
        <v>75</v>
      </c>
      <c r="L25" s="6" t="s">
        <v>20</v>
      </c>
      <c r="M25" s="6">
        <f t="shared" si="1"/>
        <v>2019</v>
      </c>
      <c r="N25" s="6">
        <f t="shared" si="2"/>
        <v>4</v>
      </c>
      <c r="O25" s="6" t="str">
        <f>VLOOKUP(L25,'User input'!$D$6:$E$16,2,FALSE)</f>
        <v>Hyperwotsit</v>
      </c>
      <c r="P25" s="6">
        <f>VLOOKUP(L25,'User input'!$D$6:$G$16,3,FALSE)</f>
        <v>2.0099999999999998</v>
      </c>
      <c r="Q25" s="6">
        <f>VLOOKUP(L25,'User input'!$D$6:$G$16,4,FALSE)</f>
        <v>20</v>
      </c>
      <c r="R25" s="6">
        <f t="shared" si="3"/>
        <v>1500</v>
      </c>
      <c r="S25" s="26">
        <f t="shared" si="0"/>
        <v>3014.9999999999995</v>
      </c>
      <c r="T25" s="26">
        <f>IF(K25&lt;'User input'!$I$9,'User input'!$J$8,IF(K25&lt;'User input'!$I$10,'User input'!$J$9,IF(K25&lt;'User input'!$I$11,'User input'!$J$10,'User input'!$J$11)))*S25</f>
        <v>150.74999999999997</v>
      </c>
      <c r="U25" s="26">
        <f>K25*'User input'!$J$17+'User input'!$J$16</f>
        <v>0.5</v>
      </c>
    </row>
    <row r="26" spans="1:21" x14ac:dyDescent="0.25">
      <c r="A26" s="18">
        <v>24</v>
      </c>
      <c r="B26" s="10" t="s">
        <v>132</v>
      </c>
      <c r="C26" s="10" t="s">
        <v>133</v>
      </c>
      <c r="D26" s="10" t="s">
        <v>28</v>
      </c>
      <c r="E26" s="10" t="s">
        <v>29</v>
      </c>
      <c r="F26" s="16">
        <v>60</v>
      </c>
      <c r="G26" s="10" t="s">
        <v>134</v>
      </c>
      <c r="H26" s="10" t="s">
        <v>135</v>
      </c>
      <c r="I26" s="10" t="s">
        <v>32</v>
      </c>
      <c r="J26" s="11">
        <v>44453</v>
      </c>
      <c r="K26" s="16">
        <v>68</v>
      </c>
      <c r="L26" s="10" t="s">
        <v>39</v>
      </c>
      <c r="M26" s="10">
        <f t="shared" si="1"/>
        <v>2021</v>
      </c>
      <c r="N26" s="10">
        <f t="shared" si="2"/>
        <v>9</v>
      </c>
      <c r="O26" s="10" t="str">
        <f>VLOOKUP(L26,'User input'!$D$6:$E$16,2,FALSE)</f>
        <v>Ultrathing V1</v>
      </c>
      <c r="P26" s="10">
        <f>VLOOKUP(L26,'User input'!$D$6:$G$16,3,FALSE)</f>
        <v>1.79</v>
      </c>
      <c r="Q26" s="10">
        <f>VLOOKUP(L26,'User input'!$D$6:$G$16,4,FALSE)</f>
        <v>17</v>
      </c>
      <c r="R26" s="10">
        <f t="shared" si="3"/>
        <v>1156</v>
      </c>
      <c r="S26" s="27">
        <f t="shared" si="0"/>
        <v>2069.2400000000002</v>
      </c>
      <c r="T26" s="27">
        <f>IF(K26&lt;'User input'!$I$9,'User input'!$J$8,IF(K26&lt;'User input'!$I$10,'User input'!$J$9,IF(K26&lt;'User input'!$I$11,'User input'!$J$10,'User input'!$J$11)))*S26</f>
        <v>103.46200000000002</v>
      </c>
      <c r="U26" s="27">
        <f>K26*'User input'!$J$17+'User input'!$J$16</f>
        <v>0.5</v>
      </c>
    </row>
    <row r="27" spans="1:21" x14ac:dyDescent="0.25">
      <c r="A27" s="17">
        <v>25</v>
      </c>
      <c r="B27" s="6" t="s">
        <v>136</v>
      </c>
      <c r="C27" s="6" t="s">
        <v>137</v>
      </c>
      <c r="D27" s="6" t="s">
        <v>28</v>
      </c>
      <c r="E27" s="6" t="s">
        <v>29</v>
      </c>
      <c r="F27" s="15">
        <v>30</v>
      </c>
      <c r="G27" s="6" t="s">
        <v>138</v>
      </c>
      <c r="H27" s="6" t="s">
        <v>139</v>
      </c>
      <c r="I27" s="6" t="s">
        <v>32</v>
      </c>
      <c r="J27" s="7">
        <v>44125</v>
      </c>
      <c r="K27" s="15">
        <v>14</v>
      </c>
      <c r="L27" s="6" t="s">
        <v>20</v>
      </c>
      <c r="M27" s="6">
        <f t="shared" si="1"/>
        <v>2020</v>
      </c>
      <c r="N27" s="6">
        <f t="shared" si="2"/>
        <v>10</v>
      </c>
      <c r="O27" s="6" t="str">
        <f>VLOOKUP(L27,'User input'!$D$6:$E$16,2,FALSE)</f>
        <v>Hyperwotsit</v>
      </c>
      <c r="P27" s="6">
        <f>VLOOKUP(L27,'User input'!$D$6:$G$16,3,FALSE)</f>
        <v>2.0099999999999998</v>
      </c>
      <c r="Q27" s="6">
        <f>VLOOKUP(L27,'User input'!$D$6:$G$16,4,FALSE)</f>
        <v>20</v>
      </c>
      <c r="R27" s="6">
        <f t="shared" si="3"/>
        <v>280</v>
      </c>
      <c r="S27" s="26">
        <f t="shared" si="0"/>
        <v>562.79999999999995</v>
      </c>
      <c r="T27" s="26">
        <f>IF(K27&lt;'User input'!$I$9,'User input'!$J$8,IF(K27&lt;'User input'!$I$10,'User input'!$J$9,IF(K27&lt;'User input'!$I$11,'User input'!$J$10,'User input'!$J$11)))*S27</f>
        <v>0</v>
      </c>
      <c r="U27" s="26">
        <f>K27*'User input'!$J$17+'User input'!$J$16</f>
        <v>0.5</v>
      </c>
    </row>
    <row r="28" spans="1:21" x14ac:dyDescent="0.25">
      <c r="A28" s="17">
        <v>27</v>
      </c>
      <c r="B28" s="6" t="s">
        <v>140</v>
      </c>
      <c r="C28" s="6" t="s">
        <v>141</v>
      </c>
      <c r="D28" s="6" t="s">
        <v>15</v>
      </c>
      <c r="E28" s="6" t="s">
        <v>16</v>
      </c>
      <c r="F28" s="15">
        <v>90</v>
      </c>
      <c r="G28" s="6" t="s">
        <v>142</v>
      </c>
      <c r="H28" s="6" t="s">
        <v>143</v>
      </c>
      <c r="I28" s="6" t="s">
        <v>144</v>
      </c>
      <c r="J28" s="7">
        <v>44009</v>
      </c>
      <c r="K28" s="15">
        <v>75</v>
      </c>
      <c r="L28" s="6" t="s">
        <v>44</v>
      </c>
      <c r="M28" s="6">
        <f t="shared" si="1"/>
        <v>2020</v>
      </c>
      <c r="N28" s="6">
        <f t="shared" si="2"/>
        <v>6</v>
      </c>
      <c r="O28" s="6" t="str">
        <f>VLOOKUP(L28,'User input'!$D$6:$E$16,2,FALSE)</f>
        <v>Gigastuff</v>
      </c>
      <c r="P28" s="6">
        <f>VLOOKUP(L28,'User input'!$D$6:$G$16,3,FALSE)</f>
        <v>1.89</v>
      </c>
      <c r="Q28" s="6">
        <f>VLOOKUP(L28,'User input'!$D$6:$G$16,4,FALSE)</f>
        <v>18</v>
      </c>
      <c r="R28" s="6">
        <f t="shared" si="3"/>
        <v>1350</v>
      </c>
      <c r="S28" s="26">
        <f t="shared" si="0"/>
        <v>2551.5</v>
      </c>
      <c r="T28" s="26">
        <f>IF(K28&lt;'User input'!$I$9,'User input'!$J$8,IF(K28&lt;'User input'!$I$10,'User input'!$J$9,IF(K28&lt;'User input'!$I$11,'User input'!$J$10,'User input'!$J$11)))*S28</f>
        <v>127.575</v>
      </c>
      <c r="U28" s="26">
        <f>K28*'User input'!$J$17+'User input'!$J$16</f>
        <v>0.5</v>
      </c>
    </row>
    <row r="29" spans="1:21" x14ac:dyDescent="0.25">
      <c r="A29" s="18">
        <v>28</v>
      </c>
      <c r="B29" s="10" t="s">
        <v>145</v>
      </c>
      <c r="C29" s="10" t="s">
        <v>146</v>
      </c>
      <c r="D29" s="10" t="s">
        <v>15</v>
      </c>
      <c r="E29" s="10" t="s">
        <v>16</v>
      </c>
      <c r="F29" s="16">
        <v>30</v>
      </c>
      <c r="G29" s="10" t="s">
        <v>147</v>
      </c>
      <c r="H29" s="10" t="s">
        <v>148</v>
      </c>
      <c r="I29" s="10" t="s">
        <v>108</v>
      </c>
      <c r="J29" s="11">
        <v>44101</v>
      </c>
      <c r="K29" s="16">
        <v>18</v>
      </c>
      <c r="L29" s="10" t="s">
        <v>99</v>
      </c>
      <c r="M29" s="10">
        <f t="shared" si="1"/>
        <v>2020</v>
      </c>
      <c r="N29" s="10">
        <f t="shared" si="2"/>
        <v>9</v>
      </c>
      <c r="O29" s="10" t="str">
        <f>VLOOKUP(L29,'User input'!$D$6:$E$16,2,FALSE)</f>
        <v>Superwossname</v>
      </c>
      <c r="P29" s="10">
        <f>VLOOKUP(L29,'User input'!$D$6:$G$16,3,FALSE)</f>
        <v>3.49</v>
      </c>
      <c r="Q29" s="10">
        <f>VLOOKUP(L29,'User input'!$D$6:$G$16,4,FALSE)</f>
        <v>20</v>
      </c>
      <c r="R29" s="10">
        <f t="shared" si="3"/>
        <v>360</v>
      </c>
      <c r="S29" s="27">
        <f t="shared" si="0"/>
        <v>1256.4000000000001</v>
      </c>
      <c r="T29" s="27">
        <f>IF(K29&lt;'User input'!$I$9,'User input'!$J$8,IF(K29&lt;'User input'!$I$10,'User input'!$J$9,IF(K29&lt;'User input'!$I$11,'User input'!$J$10,'User input'!$J$11)))*S29</f>
        <v>0</v>
      </c>
      <c r="U29" s="27">
        <f>K29*'User input'!$J$17+'User input'!$J$16</f>
        <v>0.5</v>
      </c>
    </row>
    <row r="30" spans="1:21" x14ac:dyDescent="0.25">
      <c r="A30" s="17">
        <v>29</v>
      </c>
      <c r="B30" s="6" t="s">
        <v>149</v>
      </c>
      <c r="C30" s="6" t="s">
        <v>150</v>
      </c>
      <c r="D30" s="6" t="s">
        <v>49</v>
      </c>
      <c r="E30" s="6" t="s">
        <v>16</v>
      </c>
      <c r="F30" s="15">
        <v>30</v>
      </c>
      <c r="G30" s="6" t="s">
        <v>151</v>
      </c>
      <c r="H30" s="6" t="s">
        <v>152</v>
      </c>
      <c r="I30" s="6" t="s">
        <v>25</v>
      </c>
      <c r="J30" s="7">
        <v>44536</v>
      </c>
      <c r="K30" s="15">
        <v>89</v>
      </c>
      <c r="L30" s="6" t="s">
        <v>78</v>
      </c>
      <c r="M30" s="6">
        <f t="shared" si="1"/>
        <v>2021</v>
      </c>
      <c r="N30" s="6">
        <f t="shared" si="2"/>
        <v>12</v>
      </c>
      <c r="O30" s="6" t="str">
        <f>VLOOKUP(L30,'User input'!$D$6:$E$16,2,FALSE)</f>
        <v>Ultrathing V2</v>
      </c>
      <c r="P30" s="6">
        <f>VLOOKUP(L30,'User input'!$D$6:$G$16,3,FALSE)</f>
        <v>2.95</v>
      </c>
      <c r="Q30" s="6">
        <f>VLOOKUP(L30,'User input'!$D$6:$G$16,4,FALSE)</f>
        <v>20</v>
      </c>
      <c r="R30" s="6">
        <f t="shared" si="3"/>
        <v>1780</v>
      </c>
      <c r="S30" s="26">
        <f t="shared" si="0"/>
        <v>5251</v>
      </c>
      <c r="T30" s="26">
        <f>IF(K30&lt;'User input'!$I$9,'User input'!$J$8,IF(K30&lt;'User input'!$I$10,'User input'!$J$9,IF(K30&lt;'User input'!$I$11,'User input'!$J$10,'User input'!$J$11)))*S30</f>
        <v>262.55</v>
      </c>
      <c r="U30" s="26">
        <f>K30*'User input'!$J$17+'User input'!$J$16</f>
        <v>0.5</v>
      </c>
    </row>
    <row r="31" spans="1:21" x14ac:dyDescent="0.25">
      <c r="A31" s="18">
        <v>30</v>
      </c>
      <c r="B31" s="10" t="s">
        <v>153</v>
      </c>
      <c r="C31" s="10" t="s">
        <v>154</v>
      </c>
      <c r="D31" s="10" t="s">
        <v>28</v>
      </c>
      <c r="E31" s="10" t="s">
        <v>29</v>
      </c>
      <c r="F31" s="16">
        <v>90</v>
      </c>
      <c r="G31" s="10" t="s">
        <v>155</v>
      </c>
      <c r="H31" s="10" t="s">
        <v>156</v>
      </c>
      <c r="I31" s="10" t="s">
        <v>32</v>
      </c>
      <c r="J31" s="11">
        <v>43948</v>
      </c>
      <c r="K31" s="16">
        <v>89</v>
      </c>
      <c r="L31" s="10" t="s">
        <v>157</v>
      </c>
      <c r="M31" s="10">
        <f t="shared" si="1"/>
        <v>2020</v>
      </c>
      <c r="N31" s="10">
        <f t="shared" si="2"/>
        <v>4</v>
      </c>
      <c r="O31" s="10" t="str">
        <f>VLOOKUP(L31,'User input'!$D$6:$E$16,2,FALSE)</f>
        <v>Ultrathing V3</v>
      </c>
      <c r="P31" s="10">
        <f>VLOOKUP(L31,'User input'!$D$6:$G$16,3,FALSE)</f>
        <v>3.39</v>
      </c>
      <c r="Q31" s="10">
        <f>VLOOKUP(L31,'User input'!$D$6:$G$16,4,FALSE)</f>
        <v>24</v>
      </c>
      <c r="R31" s="10">
        <f t="shared" si="3"/>
        <v>2136</v>
      </c>
      <c r="S31" s="27">
        <f t="shared" si="0"/>
        <v>7241.04</v>
      </c>
      <c r="T31" s="27">
        <f>IF(K31&lt;'User input'!$I$9,'User input'!$J$8,IF(K31&lt;'User input'!$I$10,'User input'!$J$9,IF(K31&lt;'User input'!$I$11,'User input'!$J$10,'User input'!$J$11)))*S31</f>
        <v>362.05200000000002</v>
      </c>
      <c r="U31" s="27">
        <f>K31*'User input'!$J$17+'User input'!$J$16</f>
        <v>0.5</v>
      </c>
    </row>
    <row r="32" spans="1:21" x14ac:dyDescent="0.25">
      <c r="A32" s="17">
        <v>31</v>
      </c>
      <c r="B32" s="6" t="s">
        <v>158</v>
      </c>
      <c r="C32" s="6" t="s">
        <v>159</v>
      </c>
      <c r="D32" s="6" t="s">
        <v>28</v>
      </c>
      <c r="E32" s="6" t="s">
        <v>29</v>
      </c>
      <c r="F32" s="15">
        <v>60</v>
      </c>
      <c r="G32" s="6" t="s">
        <v>160</v>
      </c>
      <c r="H32" s="6" t="s">
        <v>161</v>
      </c>
      <c r="I32" s="6" t="s">
        <v>162</v>
      </c>
      <c r="J32" s="7">
        <v>44037</v>
      </c>
      <c r="K32" s="15">
        <v>43</v>
      </c>
      <c r="L32" s="6" t="s">
        <v>68</v>
      </c>
      <c r="M32" s="6">
        <f t="shared" si="1"/>
        <v>2020</v>
      </c>
      <c r="N32" s="6">
        <f t="shared" si="2"/>
        <v>7</v>
      </c>
      <c r="O32" s="6" t="str">
        <f>VLOOKUP(L32,'User input'!$D$6:$E$16,2,FALSE)</f>
        <v>Megawidget M</v>
      </c>
      <c r="P32" s="6">
        <f>VLOOKUP(L32,'User input'!$D$6:$G$16,3,FALSE)</f>
        <v>1.29</v>
      </c>
      <c r="Q32" s="6">
        <f>VLOOKUP(L32,'User input'!$D$6:$G$16,4,FALSE)</f>
        <v>24</v>
      </c>
      <c r="R32" s="6">
        <f t="shared" si="3"/>
        <v>1032</v>
      </c>
      <c r="S32" s="26">
        <f t="shared" si="0"/>
        <v>1331.28</v>
      </c>
      <c r="T32" s="26">
        <f>IF(K32&lt;'User input'!$I$9,'User input'!$J$8,IF(K32&lt;'User input'!$I$10,'User input'!$J$9,IF(K32&lt;'User input'!$I$11,'User input'!$J$10,'User input'!$J$11)))*S32</f>
        <v>39.938399999999994</v>
      </c>
      <c r="U32" s="26">
        <f>K32*'User input'!$J$17+'User input'!$J$16</f>
        <v>0.5</v>
      </c>
    </row>
    <row r="33" spans="1:21" x14ac:dyDescent="0.25">
      <c r="A33" s="18">
        <v>32</v>
      </c>
      <c r="B33" s="10" t="s">
        <v>163</v>
      </c>
      <c r="C33" s="10" t="s">
        <v>164</v>
      </c>
      <c r="D33" s="10" t="s">
        <v>15</v>
      </c>
      <c r="E33" s="10" t="s">
        <v>16</v>
      </c>
      <c r="F33" s="16">
        <v>60</v>
      </c>
      <c r="G33" s="10" t="s">
        <v>165</v>
      </c>
      <c r="H33" s="10" t="s">
        <v>166</v>
      </c>
      <c r="I33" s="10" t="s">
        <v>32</v>
      </c>
      <c r="J33" s="11">
        <v>43901</v>
      </c>
      <c r="K33" s="16">
        <v>37</v>
      </c>
      <c r="L33" s="10" t="s">
        <v>44</v>
      </c>
      <c r="M33" s="10">
        <f t="shared" si="1"/>
        <v>2020</v>
      </c>
      <c r="N33" s="10">
        <f t="shared" si="2"/>
        <v>3</v>
      </c>
      <c r="O33" s="10" t="str">
        <f>VLOOKUP(L33,'User input'!$D$6:$E$16,2,FALSE)</f>
        <v>Gigastuff</v>
      </c>
      <c r="P33" s="10">
        <f>VLOOKUP(L33,'User input'!$D$6:$G$16,3,FALSE)</f>
        <v>1.89</v>
      </c>
      <c r="Q33" s="10">
        <f>VLOOKUP(L33,'User input'!$D$6:$G$16,4,FALSE)</f>
        <v>18</v>
      </c>
      <c r="R33" s="10">
        <f t="shared" si="3"/>
        <v>666</v>
      </c>
      <c r="S33" s="27">
        <f t="shared" si="0"/>
        <v>1258.74</v>
      </c>
      <c r="T33" s="27">
        <f>IF(K33&lt;'User input'!$I$9,'User input'!$J$8,IF(K33&lt;'User input'!$I$10,'User input'!$J$9,IF(K33&lt;'User input'!$I$11,'User input'!$J$10,'User input'!$J$11)))*S33</f>
        <v>37.7622</v>
      </c>
      <c r="U33" s="27">
        <f>K33*'User input'!$J$17+'User input'!$J$16</f>
        <v>0.5</v>
      </c>
    </row>
    <row r="34" spans="1:21" x14ac:dyDescent="0.25">
      <c r="A34" s="17">
        <v>33</v>
      </c>
      <c r="B34" s="6" t="s">
        <v>167</v>
      </c>
      <c r="C34" s="6" t="s">
        <v>168</v>
      </c>
      <c r="D34" s="6" t="s">
        <v>15</v>
      </c>
      <c r="E34" s="6" t="s">
        <v>16</v>
      </c>
      <c r="F34" s="15">
        <v>90</v>
      </c>
      <c r="G34" s="6" t="s">
        <v>169</v>
      </c>
      <c r="H34" s="6" t="s">
        <v>170</v>
      </c>
      <c r="I34" s="6" t="s">
        <v>171</v>
      </c>
      <c r="J34" s="7">
        <v>44175</v>
      </c>
      <c r="K34" s="15">
        <v>55</v>
      </c>
      <c r="L34" s="6" t="s">
        <v>62</v>
      </c>
      <c r="M34" s="6">
        <f t="shared" si="1"/>
        <v>2020</v>
      </c>
      <c r="N34" s="6">
        <f t="shared" si="2"/>
        <v>12</v>
      </c>
      <c r="O34" s="6" t="str">
        <f>VLOOKUP(L34,'User input'!$D$6:$E$16,2,FALSE)</f>
        <v>Ultrathing V4</v>
      </c>
      <c r="P34" s="6">
        <f>VLOOKUP(L34,'User input'!$D$6:$G$16,3,FALSE)</f>
        <v>3.99</v>
      </c>
      <c r="Q34" s="6">
        <f>VLOOKUP(L34,'User input'!$D$6:$G$16,4,FALSE)</f>
        <v>24</v>
      </c>
      <c r="R34" s="6">
        <f t="shared" si="3"/>
        <v>1320</v>
      </c>
      <c r="S34" s="26">
        <f t="shared" si="0"/>
        <v>5266.8</v>
      </c>
      <c r="T34" s="26">
        <f>IF(K34&lt;'User input'!$I$9,'User input'!$J$8,IF(K34&lt;'User input'!$I$10,'User input'!$J$9,IF(K34&lt;'User input'!$I$11,'User input'!$J$10,'User input'!$J$11)))*S34</f>
        <v>263.34000000000003</v>
      </c>
      <c r="U34" s="26">
        <f>K34*'User input'!$J$17+'User input'!$J$16</f>
        <v>0.5</v>
      </c>
    </row>
    <row r="35" spans="1:21" x14ac:dyDescent="0.25">
      <c r="A35" s="18">
        <v>34</v>
      </c>
      <c r="B35" s="10" t="s">
        <v>172</v>
      </c>
      <c r="C35" s="10" t="s">
        <v>173</v>
      </c>
      <c r="D35" s="10" t="s">
        <v>49</v>
      </c>
      <c r="E35" s="10" t="s">
        <v>16</v>
      </c>
      <c r="F35" s="16">
        <v>60</v>
      </c>
      <c r="G35" s="10" t="s">
        <v>174</v>
      </c>
      <c r="H35" s="10" t="s">
        <v>175</v>
      </c>
      <c r="I35" s="10" t="s">
        <v>176</v>
      </c>
      <c r="J35" s="11">
        <v>43989</v>
      </c>
      <c r="K35" s="16">
        <v>92</v>
      </c>
      <c r="L35" s="10" t="s">
        <v>62</v>
      </c>
      <c r="M35" s="10">
        <f t="shared" si="1"/>
        <v>2020</v>
      </c>
      <c r="N35" s="10">
        <f t="shared" si="2"/>
        <v>6</v>
      </c>
      <c r="O35" s="10" t="str">
        <f>VLOOKUP(L35,'User input'!$D$6:$E$16,2,FALSE)</f>
        <v>Ultrathing V4</v>
      </c>
      <c r="P35" s="10">
        <f>VLOOKUP(L35,'User input'!$D$6:$G$16,3,FALSE)</f>
        <v>3.99</v>
      </c>
      <c r="Q35" s="10">
        <f>VLOOKUP(L35,'User input'!$D$6:$G$16,4,FALSE)</f>
        <v>24</v>
      </c>
      <c r="R35" s="10">
        <f t="shared" si="3"/>
        <v>2208</v>
      </c>
      <c r="S35" s="27">
        <f t="shared" si="0"/>
        <v>8809.92</v>
      </c>
      <c r="T35" s="27">
        <f>IF(K35&lt;'User input'!$I$9,'User input'!$J$8,IF(K35&lt;'User input'!$I$10,'User input'!$J$9,IF(K35&lt;'User input'!$I$11,'User input'!$J$10,'User input'!$J$11)))*S35</f>
        <v>440.49600000000004</v>
      </c>
      <c r="U35" s="27">
        <f>K35*'User input'!$J$17+'User input'!$J$16</f>
        <v>0.5</v>
      </c>
    </row>
    <row r="36" spans="1:21" x14ac:dyDescent="0.25">
      <c r="A36" s="17">
        <v>35</v>
      </c>
      <c r="B36" s="6" t="s">
        <v>177</v>
      </c>
      <c r="C36" s="6" t="s">
        <v>178</v>
      </c>
      <c r="D36" s="6" t="s">
        <v>28</v>
      </c>
      <c r="E36" s="6" t="s">
        <v>29</v>
      </c>
      <c r="F36" s="15">
        <v>60</v>
      </c>
      <c r="G36" s="6" t="s">
        <v>179</v>
      </c>
      <c r="H36" s="6" t="s">
        <v>180</v>
      </c>
      <c r="I36" s="6" t="s">
        <v>32</v>
      </c>
      <c r="J36" s="7">
        <v>44212</v>
      </c>
      <c r="K36" s="15">
        <v>105</v>
      </c>
      <c r="L36" s="6" t="s">
        <v>44</v>
      </c>
      <c r="M36" s="6">
        <f t="shared" si="1"/>
        <v>2021</v>
      </c>
      <c r="N36" s="6">
        <f t="shared" si="2"/>
        <v>1</v>
      </c>
      <c r="O36" s="6" t="str">
        <f>VLOOKUP(L36,'User input'!$D$6:$E$16,2,FALSE)</f>
        <v>Gigastuff</v>
      </c>
      <c r="P36" s="6">
        <f>VLOOKUP(L36,'User input'!$D$6:$G$16,3,FALSE)</f>
        <v>1.89</v>
      </c>
      <c r="Q36" s="6">
        <f>VLOOKUP(L36,'User input'!$D$6:$G$16,4,FALSE)</f>
        <v>18</v>
      </c>
      <c r="R36" s="6">
        <f t="shared" si="3"/>
        <v>1890</v>
      </c>
      <c r="S36" s="26">
        <f t="shared" si="0"/>
        <v>3572.1</v>
      </c>
      <c r="T36" s="26">
        <f>IF(K36&lt;'User input'!$I$9,'User input'!$J$8,IF(K36&lt;'User input'!$I$10,'User input'!$J$9,IF(K36&lt;'User input'!$I$11,'User input'!$J$10,'User input'!$J$11)))*S36</f>
        <v>250.04700000000003</v>
      </c>
      <c r="U36" s="26">
        <f>K36*'User input'!$J$17+'User input'!$J$16</f>
        <v>0.5</v>
      </c>
    </row>
    <row r="37" spans="1:21" x14ac:dyDescent="0.25">
      <c r="A37" s="18">
        <v>36</v>
      </c>
      <c r="B37" s="10" t="s">
        <v>181</v>
      </c>
      <c r="C37" s="10" t="s">
        <v>182</v>
      </c>
      <c r="D37" s="10" t="s">
        <v>28</v>
      </c>
      <c r="E37" s="10" t="s">
        <v>29</v>
      </c>
      <c r="F37" s="16">
        <v>30</v>
      </c>
      <c r="G37" s="10" t="s">
        <v>183</v>
      </c>
      <c r="H37" s="10" t="s">
        <v>184</v>
      </c>
      <c r="I37" s="10" t="s">
        <v>185</v>
      </c>
      <c r="J37" s="11">
        <v>43670</v>
      </c>
      <c r="K37" s="16">
        <v>30</v>
      </c>
      <c r="L37" s="10" t="s">
        <v>99</v>
      </c>
      <c r="M37" s="10">
        <f t="shared" si="1"/>
        <v>2019</v>
      </c>
      <c r="N37" s="10">
        <f t="shared" si="2"/>
        <v>7</v>
      </c>
      <c r="O37" s="10" t="str">
        <f>VLOOKUP(L37,'User input'!$D$6:$E$16,2,FALSE)</f>
        <v>Superwossname</v>
      </c>
      <c r="P37" s="10">
        <f>VLOOKUP(L37,'User input'!$D$6:$G$16,3,FALSE)</f>
        <v>3.49</v>
      </c>
      <c r="Q37" s="10">
        <f>VLOOKUP(L37,'User input'!$D$6:$G$16,4,FALSE)</f>
        <v>20</v>
      </c>
      <c r="R37" s="10">
        <f t="shared" si="3"/>
        <v>600</v>
      </c>
      <c r="S37" s="27">
        <f t="shared" si="0"/>
        <v>2094</v>
      </c>
      <c r="T37" s="27">
        <f>IF(K37&lt;'User input'!$I$9,'User input'!$J$8,IF(K37&lt;'User input'!$I$10,'User input'!$J$9,IF(K37&lt;'User input'!$I$11,'User input'!$J$10,'User input'!$J$11)))*S37</f>
        <v>62.82</v>
      </c>
      <c r="U37" s="27">
        <f>K37*'User input'!$J$17+'User input'!$J$16</f>
        <v>0.5</v>
      </c>
    </row>
    <row r="38" spans="1:21" x14ac:dyDescent="0.25">
      <c r="A38" s="17">
        <v>37</v>
      </c>
      <c r="B38" s="6" t="s">
        <v>186</v>
      </c>
      <c r="C38" s="6" t="s">
        <v>187</v>
      </c>
      <c r="D38" s="6" t="s">
        <v>28</v>
      </c>
      <c r="E38" s="6" t="s">
        <v>29</v>
      </c>
      <c r="F38" s="15">
        <v>90</v>
      </c>
      <c r="G38" s="6" t="s">
        <v>188</v>
      </c>
      <c r="H38" s="6" t="s">
        <v>189</v>
      </c>
      <c r="I38" s="6" t="s">
        <v>87</v>
      </c>
      <c r="J38" s="7">
        <v>43616</v>
      </c>
      <c r="K38" s="15">
        <v>7</v>
      </c>
      <c r="L38" s="6" t="s">
        <v>52</v>
      </c>
      <c r="M38" s="6">
        <f t="shared" si="1"/>
        <v>2019</v>
      </c>
      <c r="N38" s="6">
        <f t="shared" si="2"/>
        <v>5</v>
      </c>
      <c r="O38" s="6" t="str">
        <f>VLOOKUP(L38,'User input'!$D$6:$E$16,2,FALSE)</f>
        <v>Megawidget S</v>
      </c>
      <c r="P38" s="6">
        <f>VLOOKUP(L38,'User input'!$D$6:$G$16,3,FALSE)</f>
        <v>0.69</v>
      </c>
      <c r="Q38" s="6">
        <f>VLOOKUP(L38,'User input'!$D$6:$G$16,4,FALSE)</f>
        <v>24</v>
      </c>
      <c r="R38" s="6">
        <f t="shared" si="3"/>
        <v>168</v>
      </c>
      <c r="S38" s="26">
        <f t="shared" si="0"/>
        <v>115.91999999999999</v>
      </c>
      <c r="T38" s="26">
        <f>IF(K38&lt;'User input'!$I$9,'User input'!$J$8,IF(K38&lt;'User input'!$I$10,'User input'!$J$9,IF(K38&lt;'User input'!$I$11,'User input'!$J$10,'User input'!$J$11)))*S38</f>
        <v>0</v>
      </c>
      <c r="U38" s="26">
        <f>K38*'User input'!$J$17+'User input'!$J$16</f>
        <v>0.5</v>
      </c>
    </row>
    <row r="39" spans="1:21" x14ac:dyDescent="0.25">
      <c r="A39" s="18">
        <v>38</v>
      </c>
      <c r="B39" s="10" t="s">
        <v>190</v>
      </c>
      <c r="C39" s="10" t="s">
        <v>191</v>
      </c>
      <c r="D39" s="10" t="s">
        <v>15</v>
      </c>
      <c r="E39" s="10" t="s">
        <v>16</v>
      </c>
      <c r="F39" s="16">
        <v>90</v>
      </c>
      <c r="G39" s="10" t="s">
        <v>192</v>
      </c>
      <c r="H39" s="10" t="s">
        <v>193</v>
      </c>
      <c r="I39" s="10" t="s">
        <v>185</v>
      </c>
      <c r="J39" s="11">
        <v>43683</v>
      </c>
      <c r="K39" s="16">
        <v>10</v>
      </c>
      <c r="L39" s="10" t="s">
        <v>157</v>
      </c>
      <c r="M39" s="10">
        <f t="shared" si="1"/>
        <v>2019</v>
      </c>
      <c r="N39" s="10">
        <f t="shared" si="2"/>
        <v>8</v>
      </c>
      <c r="O39" s="10" t="str">
        <f>VLOOKUP(L39,'User input'!$D$6:$E$16,2,FALSE)</f>
        <v>Ultrathing V3</v>
      </c>
      <c r="P39" s="10">
        <f>VLOOKUP(L39,'User input'!$D$6:$G$16,3,FALSE)</f>
        <v>3.39</v>
      </c>
      <c r="Q39" s="10">
        <f>VLOOKUP(L39,'User input'!$D$6:$G$16,4,FALSE)</f>
        <v>24</v>
      </c>
      <c r="R39" s="10">
        <f t="shared" si="3"/>
        <v>240</v>
      </c>
      <c r="S39" s="27">
        <f t="shared" si="0"/>
        <v>813.6</v>
      </c>
      <c r="T39" s="27">
        <f>IF(K39&lt;'User input'!$I$9,'User input'!$J$8,IF(K39&lt;'User input'!$I$10,'User input'!$J$9,IF(K39&lt;'User input'!$I$11,'User input'!$J$10,'User input'!$J$11)))*S39</f>
        <v>0</v>
      </c>
      <c r="U39" s="27">
        <f>K39*'User input'!$J$17+'User input'!$J$16</f>
        <v>0.5</v>
      </c>
    </row>
    <row r="40" spans="1:21" x14ac:dyDescent="0.25">
      <c r="A40" s="17">
        <v>39</v>
      </c>
      <c r="B40" s="6" t="s">
        <v>194</v>
      </c>
      <c r="C40" s="6" t="s">
        <v>195</v>
      </c>
      <c r="D40" s="6" t="s">
        <v>28</v>
      </c>
      <c r="E40" s="6" t="s">
        <v>29</v>
      </c>
      <c r="F40" s="15">
        <v>30</v>
      </c>
      <c r="G40" s="6" t="s">
        <v>196</v>
      </c>
      <c r="H40" s="6" t="s">
        <v>197</v>
      </c>
      <c r="I40" s="6" t="s">
        <v>32</v>
      </c>
      <c r="J40" s="7">
        <v>43824</v>
      </c>
      <c r="K40" s="15">
        <v>14</v>
      </c>
      <c r="L40" s="6" t="s">
        <v>99</v>
      </c>
      <c r="M40" s="6">
        <f t="shared" si="1"/>
        <v>2019</v>
      </c>
      <c r="N40" s="6">
        <f t="shared" si="2"/>
        <v>12</v>
      </c>
      <c r="O40" s="6" t="str">
        <f>VLOOKUP(L40,'User input'!$D$6:$E$16,2,FALSE)</f>
        <v>Superwossname</v>
      </c>
      <c r="P40" s="6">
        <f>VLOOKUP(L40,'User input'!$D$6:$G$16,3,FALSE)</f>
        <v>3.49</v>
      </c>
      <c r="Q40" s="6">
        <f>VLOOKUP(L40,'User input'!$D$6:$G$16,4,FALSE)</f>
        <v>20</v>
      </c>
      <c r="R40" s="6">
        <f t="shared" si="3"/>
        <v>280</v>
      </c>
      <c r="S40" s="26">
        <f t="shared" si="0"/>
        <v>977.2</v>
      </c>
      <c r="T40" s="26">
        <f>IF(K40&lt;'User input'!$I$9,'User input'!$J$8,IF(K40&lt;'User input'!$I$10,'User input'!$J$9,IF(K40&lt;'User input'!$I$11,'User input'!$J$10,'User input'!$J$11)))*S40</f>
        <v>0</v>
      </c>
      <c r="U40" s="26">
        <f>K40*'User input'!$J$17+'User input'!$J$16</f>
        <v>0.5</v>
      </c>
    </row>
    <row r="41" spans="1:21" x14ac:dyDescent="0.25">
      <c r="A41" s="18">
        <v>40</v>
      </c>
      <c r="B41" s="10" t="s">
        <v>198</v>
      </c>
      <c r="C41" s="10" t="s">
        <v>199</v>
      </c>
      <c r="D41" s="10" t="s">
        <v>49</v>
      </c>
      <c r="E41" s="10" t="s">
        <v>16</v>
      </c>
      <c r="F41" s="16">
        <v>30</v>
      </c>
      <c r="G41" s="10" t="s">
        <v>200</v>
      </c>
      <c r="H41" s="10" t="s">
        <v>201</v>
      </c>
      <c r="I41" s="10" t="s">
        <v>32</v>
      </c>
      <c r="J41" s="11">
        <v>43488</v>
      </c>
      <c r="K41" s="16">
        <v>5</v>
      </c>
      <c r="L41" s="10" t="s">
        <v>39</v>
      </c>
      <c r="M41" s="10">
        <f t="shared" si="1"/>
        <v>2019</v>
      </c>
      <c r="N41" s="10">
        <f t="shared" si="2"/>
        <v>1</v>
      </c>
      <c r="O41" s="10" t="str">
        <f>VLOOKUP(L41,'User input'!$D$6:$E$16,2,FALSE)</f>
        <v>Ultrathing V1</v>
      </c>
      <c r="P41" s="10">
        <f>VLOOKUP(L41,'User input'!$D$6:$G$16,3,FALSE)</f>
        <v>1.79</v>
      </c>
      <c r="Q41" s="10">
        <f>VLOOKUP(L41,'User input'!$D$6:$G$16,4,FALSE)</f>
        <v>17</v>
      </c>
      <c r="R41" s="10">
        <f t="shared" si="3"/>
        <v>85</v>
      </c>
      <c r="S41" s="27">
        <f t="shared" si="0"/>
        <v>152.15</v>
      </c>
      <c r="T41" s="27">
        <f>IF(K41&lt;'User input'!$I$9,'User input'!$J$8,IF(K41&lt;'User input'!$I$10,'User input'!$J$9,IF(K41&lt;'User input'!$I$11,'User input'!$J$10,'User input'!$J$11)))*S41</f>
        <v>0</v>
      </c>
      <c r="U41" s="27">
        <f>K41*'User input'!$J$17+'User input'!$J$16</f>
        <v>0.5</v>
      </c>
    </row>
    <row r="42" spans="1:21" x14ac:dyDescent="0.25">
      <c r="A42" s="17">
        <v>41</v>
      </c>
      <c r="B42" s="6" t="s">
        <v>202</v>
      </c>
      <c r="C42" s="6" t="s">
        <v>203</v>
      </c>
      <c r="D42" s="6" t="s">
        <v>28</v>
      </c>
      <c r="E42" s="6" t="s">
        <v>29</v>
      </c>
      <c r="F42" s="15">
        <v>60</v>
      </c>
      <c r="G42" s="6" t="s">
        <v>204</v>
      </c>
      <c r="H42" s="6" t="s">
        <v>205</v>
      </c>
      <c r="I42" s="6" t="s">
        <v>206</v>
      </c>
      <c r="J42" s="7">
        <v>44532</v>
      </c>
      <c r="K42" s="15">
        <v>2</v>
      </c>
      <c r="L42" s="6" t="s">
        <v>78</v>
      </c>
      <c r="M42" s="6">
        <f t="shared" si="1"/>
        <v>2021</v>
      </c>
      <c r="N42" s="6">
        <f t="shared" si="2"/>
        <v>12</v>
      </c>
      <c r="O42" s="6" t="str">
        <f>VLOOKUP(L42,'User input'!$D$6:$E$16,2,FALSE)</f>
        <v>Ultrathing V2</v>
      </c>
      <c r="P42" s="6">
        <f>VLOOKUP(L42,'User input'!$D$6:$G$16,3,FALSE)</f>
        <v>2.95</v>
      </c>
      <c r="Q42" s="6">
        <f>VLOOKUP(L42,'User input'!$D$6:$G$16,4,FALSE)</f>
        <v>20</v>
      </c>
      <c r="R42" s="6">
        <f t="shared" si="3"/>
        <v>40</v>
      </c>
      <c r="S42" s="26">
        <f t="shared" si="0"/>
        <v>118</v>
      </c>
      <c r="T42" s="26">
        <f>IF(K42&lt;'User input'!$I$9,'User input'!$J$8,IF(K42&lt;'User input'!$I$10,'User input'!$J$9,IF(K42&lt;'User input'!$I$11,'User input'!$J$10,'User input'!$J$11)))*S42</f>
        <v>0</v>
      </c>
      <c r="U42" s="26">
        <f>K42*'User input'!$J$17+'User input'!$J$16</f>
        <v>0.5</v>
      </c>
    </row>
    <row r="43" spans="1:21" x14ac:dyDescent="0.25">
      <c r="A43" s="18">
        <v>42</v>
      </c>
      <c r="B43" s="10" t="s">
        <v>207</v>
      </c>
      <c r="C43" s="10" t="s">
        <v>208</v>
      </c>
      <c r="D43" s="10" t="s">
        <v>28</v>
      </c>
      <c r="E43" s="10" t="s">
        <v>29</v>
      </c>
      <c r="F43" s="16">
        <v>90</v>
      </c>
      <c r="G43" s="10" t="s">
        <v>209</v>
      </c>
      <c r="H43" s="10" t="s">
        <v>210</v>
      </c>
      <c r="I43" s="10" t="s">
        <v>211</v>
      </c>
      <c r="J43" s="11">
        <v>43735</v>
      </c>
      <c r="K43" s="16">
        <v>46</v>
      </c>
      <c r="L43" s="10" t="s">
        <v>39</v>
      </c>
      <c r="M43" s="10">
        <f t="shared" si="1"/>
        <v>2019</v>
      </c>
      <c r="N43" s="10">
        <f t="shared" si="2"/>
        <v>9</v>
      </c>
      <c r="O43" s="10" t="str">
        <f>VLOOKUP(L43,'User input'!$D$6:$E$16,2,FALSE)</f>
        <v>Ultrathing V1</v>
      </c>
      <c r="P43" s="10">
        <f>VLOOKUP(L43,'User input'!$D$6:$G$16,3,FALSE)</f>
        <v>1.79</v>
      </c>
      <c r="Q43" s="10">
        <f>VLOOKUP(L43,'User input'!$D$6:$G$16,4,FALSE)</f>
        <v>17</v>
      </c>
      <c r="R43" s="10">
        <f t="shared" si="3"/>
        <v>782</v>
      </c>
      <c r="S43" s="27">
        <f t="shared" si="0"/>
        <v>1399.78</v>
      </c>
      <c r="T43" s="27">
        <f>IF(K43&lt;'User input'!$I$9,'User input'!$J$8,IF(K43&lt;'User input'!$I$10,'User input'!$J$9,IF(K43&lt;'User input'!$I$11,'User input'!$J$10,'User input'!$J$11)))*S43</f>
        <v>41.993400000000001</v>
      </c>
      <c r="U43" s="27">
        <f>K43*'User input'!$J$17+'User input'!$J$16</f>
        <v>0.5</v>
      </c>
    </row>
    <row r="44" spans="1:21" x14ac:dyDescent="0.25">
      <c r="A44" s="17">
        <v>43</v>
      </c>
      <c r="B44" s="6" t="s">
        <v>212</v>
      </c>
      <c r="C44" s="6" t="s">
        <v>213</v>
      </c>
      <c r="D44" s="6" t="s">
        <v>28</v>
      </c>
      <c r="E44" s="6" t="s">
        <v>29</v>
      </c>
      <c r="F44" s="15">
        <v>90</v>
      </c>
      <c r="G44" s="6" t="s">
        <v>214</v>
      </c>
      <c r="H44" s="6" t="s">
        <v>215</v>
      </c>
      <c r="I44" s="6" t="s">
        <v>122</v>
      </c>
      <c r="J44" s="7">
        <v>43664</v>
      </c>
      <c r="K44" s="15">
        <v>18</v>
      </c>
      <c r="L44" s="6" t="s">
        <v>33</v>
      </c>
      <c r="M44" s="6">
        <f t="shared" si="1"/>
        <v>2019</v>
      </c>
      <c r="N44" s="6">
        <f t="shared" si="2"/>
        <v>7</v>
      </c>
      <c r="O44" s="6" t="str">
        <f>VLOOKUP(L44,'User input'!$D$6:$E$16,2,FALSE)</f>
        <v>Megawidget L</v>
      </c>
      <c r="P44" s="6">
        <f>VLOOKUP(L44,'User input'!$D$6:$G$16,3,FALSE)</f>
        <v>1.79</v>
      </c>
      <c r="Q44" s="6">
        <f>VLOOKUP(L44,'User input'!$D$6:$G$16,4,FALSE)</f>
        <v>24</v>
      </c>
      <c r="R44" s="6">
        <f t="shared" si="3"/>
        <v>432</v>
      </c>
      <c r="S44" s="26">
        <f t="shared" si="0"/>
        <v>773.28</v>
      </c>
      <c r="T44" s="26">
        <f>IF(K44&lt;'User input'!$I$9,'User input'!$J$8,IF(K44&lt;'User input'!$I$10,'User input'!$J$9,IF(K44&lt;'User input'!$I$11,'User input'!$J$10,'User input'!$J$11)))*S44</f>
        <v>0</v>
      </c>
      <c r="U44" s="26">
        <f>K44*'User input'!$J$17+'User input'!$J$16</f>
        <v>0.5</v>
      </c>
    </row>
    <row r="45" spans="1:21" x14ac:dyDescent="0.25">
      <c r="A45" s="18">
        <v>44</v>
      </c>
      <c r="B45" s="10" t="s">
        <v>216</v>
      </c>
      <c r="C45" s="10" t="s">
        <v>217</v>
      </c>
      <c r="D45" s="10" t="s">
        <v>28</v>
      </c>
      <c r="E45" s="10" t="s">
        <v>29</v>
      </c>
      <c r="F45" s="16">
        <v>60</v>
      </c>
      <c r="G45" s="10" t="s">
        <v>218</v>
      </c>
      <c r="H45" s="10" t="s">
        <v>219</v>
      </c>
      <c r="I45" s="10" t="s">
        <v>32</v>
      </c>
      <c r="J45" s="11">
        <v>43981</v>
      </c>
      <c r="K45" s="16">
        <v>56</v>
      </c>
      <c r="L45" s="10" t="s">
        <v>99</v>
      </c>
      <c r="M45" s="10">
        <f t="shared" si="1"/>
        <v>2020</v>
      </c>
      <c r="N45" s="10">
        <f t="shared" si="2"/>
        <v>5</v>
      </c>
      <c r="O45" s="10" t="str">
        <f>VLOOKUP(L45,'User input'!$D$6:$E$16,2,FALSE)</f>
        <v>Superwossname</v>
      </c>
      <c r="P45" s="10">
        <f>VLOOKUP(L45,'User input'!$D$6:$G$16,3,FALSE)</f>
        <v>3.49</v>
      </c>
      <c r="Q45" s="10">
        <f>VLOOKUP(L45,'User input'!$D$6:$G$16,4,FALSE)</f>
        <v>20</v>
      </c>
      <c r="R45" s="10">
        <f t="shared" si="3"/>
        <v>1120</v>
      </c>
      <c r="S45" s="27">
        <f t="shared" si="0"/>
        <v>3908.8</v>
      </c>
      <c r="T45" s="27">
        <f>IF(K45&lt;'User input'!$I$9,'User input'!$J$8,IF(K45&lt;'User input'!$I$10,'User input'!$J$9,IF(K45&lt;'User input'!$I$11,'User input'!$J$10,'User input'!$J$11)))*S45</f>
        <v>195.44000000000003</v>
      </c>
      <c r="U45" s="27">
        <f>K45*'User input'!$J$17+'User input'!$J$16</f>
        <v>0.5</v>
      </c>
    </row>
    <row r="46" spans="1:21" x14ac:dyDescent="0.25">
      <c r="A46" s="17">
        <v>45</v>
      </c>
      <c r="B46" s="6" t="s">
        <v>220</v>
      </c>
      <c r="C46" s="6" t="s">
        <v>150</v>
      </c>
      <c r="D46" s="6" t="s">
        <v>28</v>
      </c>
      <c r="E46" s="6" t="s">
        <v>29</v>
      </c>
      <c r="F46" s="15">
        <v>60</v>
      </c>
      <c r="G46" s="6" t="s">
        <v>221</v>
      </c>
      <c r="H46" s="6" t="s">
        <v>222</v>
      </c>
      <c r="I46" s="6" t="s">
        <v>122</v>
      </c>
      <c r="J46" s="7">
        <v>43761</v>
      </c>
      <c r="K46" s="15">
        <v>63</v>
      </c>
      <c r="L46" s="6" t="s">
        <v>20</v>
      </c>
      <c r="M46" s="6">
        <f t="shared" si="1"/>
        <v>2019</v>
      </c>
      <c r="N46" s="6">
        <f t="shared" si="2"/>
        <v>10</v>
      </c>
      <c r="O46" s="6" t="str">
        <f>VLOOKUP(L46,'User input'!$D$6:$E$16,2,FALSE)</f>
        <v>Hyperwotsit</v>
      </c>
      <c r="P46" s="6">
        <f>VLOOKUP(L46,'User input'!$D$6:$G$16,3,FALSE)</f>
        <v>2.0099999999999998</v>
      </c>
      <c r="Q46" s="6">
        <f>VLOOKUP(L46,'User input'!$D$6:$G$16,4,FALSE)</f>
        <v>20</v>
      </c>
      <c r="R46" s="6">
        <f t="shared" si="3"/>
        <v>1260</v>
      </c>
      <c r="S46" s="26">
        <f t="shared" si="0"/>
        <v>2532.6</v>
      </c>
      <c r="T46" s="26">
        <f>IF(K46&lt;'User input'!$I$9,'User input'!$J$8,IF(K46&lt;'User input'!$I$10,'User input'!$J$9,IF(K46&lt;'User input'!$I$11,'User input'!$J$10,'User input'!$J$11)))*S46</f>
        <v>126.63</v>
      </c>
      <c r="U46" s="26">
        <f>K46*'User input'!$J$17+'User input'!$J$16</f>
        <v>0.5</v>
      </c>
    </row>
    <row r="47" spans="1:21" x14ac:dyDescent="0.25">
      <c r="A47" s="18">
        <v>46</v>
      </c>
      <c r="B47" s="10" t="s">
        <v>140</v>
      </c>
      <c r="C47" s="10" t="s">
        <v>223</v>
      </c>
      <c r="D47" s="10" t="s">
        <v>41</v>
      </c>
      <c r="E47" s="10" t="s">
        <v>16</v>
      </c>
      <c r="F47" s="16">
        <v>30</v>
      </c>
      <c r="G47" s="10" t="s">
        <v>224</v>
      </c>
      <c r="H47" s="10" t="s">
        <v>225</v>
      </c>
      <c r="I47" s="10" t="s">
        <v>176</v>
      </c>
      <c r="J47" s="11">
        <v>44464</v>
      </c>
      <c r="K47" s="16">
        <v>6</v>
      </c>
      <c r="L47" s="10" t="s">
        <v>20</v>
      </c>
      <c r="M47" s="10">
        <f t="shared" si="1"/>
        <v>2021</v>
      </c>
      <c r="N47" s="10">
        <f t="shared" si="2"/>
        <v>9</v>
      </c>
      <c r="O47" s="10" t="str">
        <f>VLOOKUP(L47,'User input'!$D$6:$E$16,2,FALSE)</f>
        <v>Hyperwotsit</v>
      </c>
      <c r="P47" s="10">
        <f>VLOOKUP(L47,'User input'!$D$6:$G$16,3,FALSE)</f>
        <v>2.0099999999999998</v>
      </c>
      <c r="Q47" s="10">
        <f>VLOOKUP(L47,'User input'!$D$6:$G$16,4,FALSE)</f>
        <v>20</v>
      </c>
      <c r="R47" s="10">
        <f t="shared" si="3"/>
        <v>120</v>
      </c>
      <c r="S47" s="27">
        <f t="shared" si="0"/>
        <v>241.2</v>
      </c>
      <c r="T47" s="27">
        <f>IF(K47&lt;'User input'!$I$9,'User input'!$J$8,IF(K47&lt;'User input'!$I$10,'User input'!$J$9,IF(K47&lt;'User input'!$I$11,'User input'!$J$10,'User input'!$J$11)))*S47</f>
        <v>0</v>
      </c>
      <c r="U47" s="27">
        <f>K47*'User input'!$J$17+'User input'!$J$16</f>
        <v>0.5</v>
      </c>
    </row>
    <row r="48" spans="1:21" x14ac:dyDescent="0.25">
      <c r="A48" s="17">
        <v>47</v>
      </c>
      <c r="B48" s="6" t="s">
        <v>226</v>
      </c>
      <c r="C48" s="6" t="s">
        <v>227</v>
      </c>
      <c r="D48" s="6" t="s">
        <v>28</v>
      </c>
      <c r="E48" s="6" t="s">
        <v>29</v>
      </c>
      <c r="F48" s="15">
        <v>30</v>
      </c>
      <c r="G48" s="6" t="s">
        <v>228</v>
      </c>
      <c r="H48" s="6" t="s">
        <v>229</v>
      </c>
      <c r="I48" s="6" t="s">
        <v>176</v>
      </c>
      <c r="J48" s="7">
        <v>43833</v>
      </c>
      <c r="K48" s="15">
        <v>31</v>
      </c>
      <c r="L48" s="6" t="s">
        <v>78</v>
      </c>
      <c r="M48" s="6">
        <f t="shared" si="1"/>
        <v>2020</v>
      </c>
      <c r="N48" s="6">
        <f t="shared" si="2"/>
        <v>1</v>
      </c>
      <c r="O48" s="6" t="str">
        <f>VLOOKUP(L48,'User input'!$D$6:$E$16,2,FALSE)</f>
        <v>Ultrathing V2</v>
      </c>
      <c r="P48" s="6">
        <f>VLOOKUP(L48,'User input'!$D$6:$G$16,3,FALSE)</f>
        <v>2.95</v>
      </c>
      <c r="Q48" s="6">
        <f>VLOOKUP(L48,'User input'!$D$6:$G$16,4,FALSE)</f>
        <v>20</v>
      </c>
      <c r="R48" s="6">
        <f t="shared" si="3"/>
        <v>620</v>
      </c>
      <c r="S48" s="26">
        <f t="shared" si="0"/>
        <v>1829</v>
      </c>
      <c r="T48" s="26">
        <f>IF(K48&lt;'User input'!$I$9,'User input'!$J$8,IF(K48&lt;'User input'!$I$10,'User input'!$J$9,IF(K48&lt;'User input'!$I$11,'User input'!$J$10,'User input'!$J$11)))*S48</f>
        <v>54.87</v>
      </c>
      <c r="U48" s="26">
        <f>K48*'User input'!$J$17+'User input'!$J$16</f>
        <v>0.5</v>
      </c>
    </row>
    <row r="49" spans="1:21" x14ac:dyDescent="0.25">
      <c r="A49" s="18">
        <v>48</v>
      </c>
      <c r="B49" s="10" t="s">
        <v>230</v>
      </c>
      <c r="C49" s="10" t="s">
        <v>231</v>
      </c>
      <c r="D49" s="10" t="s">
        <v>49</v>
      </c>
      <c r="E49" s="10" t="s">
        <v>16</v>
      </c>
      <c r="F49" s="16">
        <v>30</v>
      </c>
      <c r="G49" s="10" t="s">
        <v>232</v>
      </c>
      <c r="H49" s="10" t="s">
        <v>233</v>
      </c>
      <c r="I49" s="10" t="s">
        <v>144</v>
      </c>
      <c r="J49" s="11">
        <v>44341</v>
      </c>
      <c r="K49" s="16">
        <v>19</v>
      </c>
      <c r="L49" s="10" t="s">
        <v>20</v>
      </c>
      <c r="M49" s="10">
        <f t="shared" si="1"/>
        <v>2021</v>
      </c>
      <c r="N49" s="10">
        <f t="shared" si="2"/>
        <v>5</v>
      </c>
      <c r="O49" s="10" t="str">
        <f>VLOOKUP(L49,'User input'!$D$6:$E$16,2,FALSE)</f>
        <v>Hyperwotsit</v>
      </c>
      <c r="P49" s="10">
        <f>VLOOKUP(L49,'User input'!$D$6:$G$16,3,FALSE)</f>
        <v>2.0099999999999998</v>
      </c>
      <c r="Q49" s="10">
        <f>VLOOKUP(L49,'User input'!$D$6:$G$16,4,FALSE)</f>
        <v>20</v>
      </c>
      <c r="R49" s="10">
        <f t="shared" si="3"/>
        <v>380</v>
      </c>
      <c r="S49" s="27">
        <f t="shared" si="0"/>
        <v>763.8</v>
      </c>
      <c r="T49" s="27">
        <f>IF(K49&lt;'User input'!$I$9,'User input'!$J$8,IF(K49&lt;'User input'!$I$10,'User input'!$J$9,IF(K49&lt;'User input'!$I$11,'User input'!$J$10,'User input'!$J$11)))*S49</f>
        <v>0</v>
      </c>
      <c r="U49" s="27">
        <f>K49*'User input'!$J$17+'User input'!$J$16</f>
        <v>0.5</v>
      </c>
    </row>
    <row r="50" spans="1:21" x14ac:dyDescent="0.25">
      <c r="A50" s="17">
        <v>49</v>
      </c>
      <c r="B50" s="6" t="s">
        <v>234</v>
      </c>
      <c r="C50" s="6" t="s">
        <v>235</v>
      </c>
      <c r="D50" s="6" t="s">
        <v>49</v>
      </c>
      <c r="E50" s="6" t="s">
        <v>16</v>
      </c>
      <c r="F50" s="15">
        <v>90</v>
      </c>
      <c r="G50" s="6" t="s">
        <v>236</v>
      </c>
      <c r="H50" s="6" t="s">
        <v>237</v>
      </c>
      <c r="I50" s="6" t="s">
        <v>238</v>
      </c>
      <c r="J50" s="7">
        <v>43575</v>
      </c>
      <c r="K50" s="15">
        <v>44</v>
      </c>
      <c r="L50" s="6" t="s">
        <v>33</v>
      </c>
      <c r="M50" s="6">
        <f t="shared" si="1"/>
        <v>2019</v>
      </c>
      <c r="N50" s="6">
        <f t="shared" si="2"/>
        <v>4</v>
      </c>
      <c r="O50" s="6" t="str">
        <f>VLOOKUP(L50,'User input'!$D$6:$E$16,2,FALSE)</f>
        <v>Megawidget L</v>
      </c>
      <c r="P50" s="6">
        <f>VLOOKUP(L50,'User input'!$D$6:$G$16,3,FALSE)</f>
        <v>1.79</v>
      </c>
      <c r="Q50" s="6">
        <f>VLOOKUP(L50,'User input'!$D$6:$G$16,4,FALSE)</f>
        <v>24</v>
      </c>
      <c r="R50" s="6">
        <f t="shared" si="3"/>
        <v>1056</v>
      </c>
      <c r="S50" s="26">
        <f t="shared" si="0"/>
        <v>1890.24</v>
      </c>
      <c r="T50" s="26">
        <f>IF(K50&lt;'User input'!$I$9,'User input'!$J$8,IF(K50&lt;'User input'!$I$10,'User input'!$J$9,IF(K50&lt;'User input'!$I$11,'User input'!$J$10,'User input'!$J$11)))*S50</f>
        <v>56.7072</v>
      </c>
      <c r="U50" s="26">
        <f>K50*'User input'!$J$17+'User input'!$J$16</f>
        <v>0.5</v>
      </c>
    </row>
    <row r="51" spans="1:21" x14ac:dyDescent="0.25">
      <c r="A51" s="18">
        <v>50</v>
      </c>
      <c r="B51" s="10" t="s">
        <v>239</v>
      </c>
      <c r="C51" s="10" t="s">
        <v>240</v>
      </c>
      <c r="D51" s="10" t="s">
        <v>15</v>
      </c>
      <c r="E51" s="10" t="s">
        <v>16</v>
      </c>
      <c r="F51" s="16">
        <v>90</v>
      </c>
      <c r="G51" s="10" t="s">
        <v>241</v>
      </c>
      <c r="H51" s="10" t="s">
        <v>242</v>
      </c>
      <c r="I51" s="10" t="s">
        <v>238</v>
      </c>
      <c r="J51" s="11">
        <v>43705</v>
      </c>
      <c r="K51" s="16">
        <v>5</v>
      </c>
      <c r="L51" s="10" t="s">
        <v>44</v>
      </c>
      <c r="M51" s="10">
        <f t="shared" si="1"/>
        <v>2019</v>
      </c>
      <c r="N51" s="10">
        <f t="shared" si="2"/>
        <v>8</v>
      </c>
      <c r="O51" s="10" t="str">
        <f>VLOOKUP(L51,'User input'!$D$6:$E$16,2,FALSE)</f>
        <v>Gigastuff</v>
      </c>
      <c r="P51" s="10">
        <f>VLOOKUP(L51,'User input'!$D$6:$G$16,3,FALSE)</f>
        <v>1.89</v>
      </c>
      <c r="Q51" s="10">
        <f>VLOOKUP(L51,'User input'!$D$6:$G$16,4,FALSE)</f>
        <v>18</v>
      </c>
      <c r="R51" s="10">
        <f t="shared" si="3"/>
        <v>90</v>
      </c>
      <c r="S51" s="27">
        <f t="shared" si="0"/>
        <v>170.1</v>
      </c>
      <c r="T51" s="27">
        <f>IF(K51&lt;'User input'!$I$9,'User input'!$J$8,IF(K51&lt;'User input'!$I$10,'User input'!$J$9,IF(K51&lt;'User input'!$I$11,'User input'!$J$10,'User input'!$J$11)))*S51</f>
        <v>0</v>
      </c>
      <c r="U51" s="27">
        <f>K51*'User input'!$J$17+'User input'!$J$16</f>
        <v>0.5</v>
      </c>
    </row>
    <row r="52" spans="1:21" x14ac:dyDescent="0.25">
      <c r="A52" s="17">
        <v>51</v>
      </c>
      <c r="B52" s="6" t="s">
        <v>243</v>
      </c>
      <c r="C52" s="6" t="s">
        <v>244</v>
      </c>
      <c r="D52" s="6" t="s">
        <v>28</v>
      </c>
      <c r="E52" s="6" t="s">
        <v>29</v>
      </c>
      <c r="F52" s="15">
        <v>30</v>
      </c>
      <c r="G52" s="6" t="s">
        <v>245</v>
      </c>
      <c r="H52" s="6" t="s">
        <v>246</v>
      </c>
      <c r="I52" s="6" t="s">
        <v>176</v>
      </c>
      <c r="J52" s="7">
        <v>44009</v>
      </c>
      <c r="K52" s="15">
        <v>24</v>
      </c>
      <c r="L52" s="6" t="s">
        <v>20</v>
      </c>
      <c r="M52" s="6">
        <f t="shared" si="1"/>
        <v>2020</v>
      </c>
      <c r="N52" s="6">
        <f t="shared" si="2"/>
        <v>6</v>
      </c>
      <c r="O52" s="6" t="str">
        <f>VLOOKUP(L52,'User input'!$D$6:$E$16,2,FALSE)</f>
        <v>Hyperwotsit</v>
      </c>
      <c r="P52" s="6">
        <f>VLOOKUP(L52,'User input'!$D$6:$G$16,3,FALSE)</f>
        <v>2.0099999999999998</v>
      </c>
      <c r="Q52" s="6">
        <f>VLOOKUP(L52,'User input'!$D$6:$G$16,4,FALSE)</f>
        <v>20</v>
      </c>
      <c r="R52" s="6">
        <f t="shared" si="3"/>
        <v>480</v>
      </c>
      <c r="S52" s="26">
        <f t="shared" si="0"/>
        <v>964.8</v>
      </c>
      <c r="T52" s="26">
        <f>IF(K52&lt;'User input'!$I$9,'User input'!$J$8,IF(K52&lt;'User input'!$I$10,'User input'!$J$9,IF(K52&lt;'User input'!$I$11,'User input'!$J$10,'User input'!$J$11)))*S52</f>
        <v>28.943999999999999</v>
      </c>
      <c r="U52" s="26">
        <f>K52*'User input'!$J$17+'User input'!$J$16</f>
        <v>0.5</v>
      </c>
    </row>
    <row r="53" spans="1:21" x14ac:dyDescent="0.25">
      <c r="A53" s="18">
        <v>52</v>
      </c>
      <c r="B53" s="10" t="s">
        <v>247</v>
      </c>
      <c r="C53" s="10" t="s">
        <v>64</v>
      </c>
      <c r="D53" s="10" t="s">
        <v>28</v>
      </c>
      <c r="E53" s="10" t="s">
        <v>29</v>
      </c>
      <c r="F53" s="16">
        <v>30</v>
      </c>
      <c r="G53" s="10" t="s">
        <v>248</v>
      </c>
      <c r="H53" s="10" t="s">
        <v>249</v>
      </c>
      <c r="I53" s="10" t="s">
        <v>144</v>
      </c>
      <c r="J53" s="11">
        <v>43718</v>
      </c>
      <c r="K53" s="16">
        <v>85</v>
      </c>
      <c r="L53" s="10" t="s">
        <v>99</v>
      </c>
      <c r="M53" s="10">
        <f t="shared" si="1"/>
        <v>2019</v>
      </c>
      <c r="N53" s="10">
        <f t="shared" si="2"/>
        <v>9</v>
      </c>
      <c r="O53" s="10" t="str">
        <f>VLOOKUP(L53,'User input'!$D$6:$E$16,2,FALSE)</f>
        <v>Superwossname</v>
      </c>
      <c r="P53" s="10">
        <f>VLOOKUP(L53,'User input'!$D$6:$G$16,3,FALSE)</f>
        <v>3.49</v>
      </c>
      <c r="Q53" s="10">
        <f>VLOOKUP(L53,'User input'!$D$6:$G$16,4,FALSE)</f>
        <v>20</v>
      </c>
      <c r="R53" s="10">
        <f t="shared" si="3"/>
        <v>1700</v>
      </c>
      <c r="S53" s="27">
        <f t="shared" si="0"/>
        <v>5933</v>
      </c>
      <c r="T53" s="27">
        <f>IF(K53&lt;'User input'!$I$9,'User input'!$J$8,IF(K53&lt;'User input'!$I$10,'User input'!$J$9,IF(K53&lt;'User input'!$I$11,'User input'!$J$10,'User input'!$J$11)))*S53</f>
        <v>296.65000000000003</v>
      </c>
      <c r="U53" s="27">
        <f>K53*'User input'!$J$17+'User input'!$J$16</f>
        <v>0.5</v>
      </c>
    </row>
    <row r="54" spans="1:21" x14ac:dyDescent="0.25">
      <c r="A54" s="17">
        <v>53</v>
      </c>
      <c r="B54" s="6" t="s">
        <v>250</v>
      </c>
      <c r="C54" s="6" t="s">
        <v>251</v>
      </c>
      <c r="D54" s="6" t="s">
        <v>15</v>
      </c>
      <c r="E54" s="6" t="s">
        <v>16</v>
      </c>
      <c r="F54" s="15">
        <v>30</v>
      </c>
      <c r="G54" s="6" t="s">
        <v>252</v>
      </c>
      <c r="H54" s="6" t="s">
        <v>253</v>
      </c>
      <c r="I54" s="6" t="s">
        <v>32</v>
      </c>
      <c r="J54" s="7">
        <v>43529</v>
      </c>
      <c r="K54" s="15">
        <v>56</v>
      </c>
      <c r="L54" s="6" t="s">
        <v>44</v>
      </c>
      <c r="M54" s="6">
        <f t="shared" si="1"/>
        <v>2019</v>
      </c>
      <c r="N54" s="6">
        <f t="shared" si="2"/>
        <v>3</v>
      </c>
      <c r="O54" s="6" t="str">
        <f>VLOOKUP(L54,'User input'!$D$6:$E$16,2,FALSE)</f>
        <v>Gigastuff</v>
      </c>
      <c r="P54" s="6">
        <f>VLOOKUP(L54,'User input'!$D$6:$G$16,3,FALSE)</f>
        <v>1.89</v>
      </c>
      <c r="Q54" s="6">
        <f>VLOOKUP(L54,'User input'!$D$6:$G$16,4,FALSE)</f>
        <v>18</v>
      </c>
      <c r="R54" s="6">
        <f t="shared" si="3"/>
        <v>1008</v>
      </c>
      <c r="S54" s="26">
        <f t="shared" si="0"/>
        <v>1905.12</v>
      </c>
      <c r="T54" s="26">
        <f>IF(K54&lt;'User input'!$I$9,'User input'!$J$8,IF(K54&lt;'User input'!$I$10,'User input'!$J$9,IF(K54&lt;'User input'!$I$11,'User input'!$J$10,'User input'!$J$11)))*S54</f>
        <v>95.256</v>
      </c>
      <c r="U54" s="26">
        <f>K54*'User input'!$J$17+'User input'!$J$16</f>
        <v>0.5</v>
      </c>
    </row>
    <row r="55" spans="1:21" x14ac:dyDescent="0.25">
      <c r="A55" s="18">
        <v>54</v>
      </c>
      <c r="B55" s="10" t="s">
        <v>254</v>
      </c>
      <c r="C55" s="10" t="s">
        <v>255</v>
      </c>
      <c r="D55" s="10" t="s">
        <v>115</v>
      </c>
      <c r="E55" s="10" t="s">
        <v>29</v>
      </c>
      <c r="F55" s="16">
        <v>30</v>
      </c>
      <c r="G55" s="10" t="s">
        <v>252</v>
      </c>
      <c r="H55" s="10" t="s">
        <v>256</v>
      </c>
      <c r="I55" s="10" t="s">
        <v>32</v>
      </c>
      <c r="J55" s="11">
        <v>44086</v>
      </c>
      <c r="K55" s="16">
        <v>77</v>
      </c>
      <c r="L55" s="10" t="s">
        <v>78</v>
      </c>
      <c r="M55" s="10">
        <f t="shared" si="1"/>
        <v>2020</v>
      </c>
      <c r="N55" s="10">
        <f t="shared" si="2"/>
        <v>9</v>
      </c>
      <c r="O55" s="10" t="str">
        <f>VLOOKUP(L55,'User input'!$D$6:$E$16,2,FALSE)</f>
        <v>Ultrathing V2</v>
      </c>
      <c r="P55" s="10">
        <f>VLOOKUP(L55,'User input'!$D$6:$G$16,3,FALSE)</f>
        <v>2.95</v>
      </c>
      <c r="Q55" s="10">
        <f>VLOOKUP(L55,'User input'!$D$6:$G$16,4,FALSE)</f>
        <v>20</v>
      </c>
      <c r="R55" s="10">
        <f t="shared" si="3"/>
        <v>1540</v>
      </c>
      <c r="S55" s="27">
        <f t="shared" si="0"/>
        <v>4543</v>
      </c>
      <c r="T55" s="27">
        <f>IF(K55&lt;'User input'!$I$9,'User input'!$J$8,IF(K55&lt;'User input'!$I$10,'User input'!$J$9,IF(K55&lt;'User input'!$I$11,'User input'!$J$10,'User input'!$J$11)))*S55</f>
        <v>227.15</v>
      </c>
      <c r="U55" s="27">
        <f>K55*'User input'!$J$17+'User input'!$J$16</f>
        <v>0.5</v>
      </c>
    </row>
    <row r="56" spans="1:21" x14ac:dyDescent="0.25">
      <c r="A56" s="17">
        <v>55</v>
      </c>
      <c r="B56" s="6" t="s">
        <v>257</v>
      </c>
      <c r="C56" s="6" t="s">
        <v>258</v>
      </c>
      <c r="D56" s="6" t="s">
        <v>28</v>
      </c>
      <c r="E56" s="6" t="s">
        <v>29</v>
      </c>
      <c r="F56" s="15">
        <v>60</v>
      </c>
      <c r="G56" s="6" t="s">
        <v>259</v>
      </c>
      <c r="H56" s="6" t="s">
        <v>260</v>
      </c>
      <c r="I56" s="6" t="s">
        <v>108</v>
      </c>
      <c r="J56" s="7">
        <v>43684</v>
      </c>
      <c r="K56" s="15">
        <v>39</v>
      </c>
      <c r="L56" s="6" t="s">
        <v>99</v>
      </c>
      <c r="M56" s="6">
        <f t="shared" si="1"/>
        <v>2019</v>
      </c>
      <c r="N56" s="6">
        <f t="shared" si="2"/>
        <v>8</v>
      </c>
      <c r="O56" s="6" t="str">
        <f>VLOOKUP(L56,'User input'!$D$6:$E$16,2,FALSE)</f>
        <v>Superwossname</v>
      </c>
      <c r="P56" s="6">
        <f>VLOOKUP(L56,'User input'!$D$6:$G$16,3,FALSE)</f>
        <v>3.49</v>
      </c>
      <c r="Q56" s="6">
        <f>VLOOKUP(L56,'User input'!$D$6:$G$16,4,FALSE)</f>
        <v>20</v>
      </c>
      <c r="R56" s="6">
        <f t="shared" si="3"/>
        <v>780</v>
      </c>
      <c r="S56" s="26">
        <f t="shared" si="0"/>
        <v>2722.2000000000003</v>
      </c>
      <c r="T56" s="26">
        <f>IF(K56&lt;'User input'!$I$9,'User input'!$J$8,IF(K56&lt;'User input'!$I$10,'User input'!$J$9,IF(K56&lt;'User input'!$I$11,'User input'!$J$10,'User input'!$J$11)))*S56</f>
        <v>81.666000000000011</v>
      </c>
      <c r="U56" s="26">
        <f>K56*'User input'!$J$17+'User input'!$J$16</f>
        <v>0.5</v>
      </c>
    </row>
    <row r="57" spans="1:21" x14ac:dyDescent="0.25">
      <c r="A57" s="18">
        <v>56</v>
      </c>
      <c r="B57" s="10" t="s">
        <v>261</v>
      </c>
      <c r="C57" s="10" t="s">
        <v>262</v>
      </c>
      <c r="D57" s="10" t="s">
        <v>49</v>
      </c>
      <c r="E57" s="10" t="s">
        <v>16</v>
      </c>
      <c r="F57" s="16">
        <v>30</v>
      </c>
      <c r="G57" s="10" t="s">
        <v>263</v>
      </c>
      <c r="H57" s="10" t="s">
        <v>264</v>
      </c>
      <c r="I57" s="10" t="s">
        <v>32</v>
      </c>
      <c r="J57" s="11">
        <v>43542</v>
      </c>
      <c r="K57" s="16">
        <v>63</v>
      </c>
      <c r="L57" s="10" t="s">
        <v>52</v>
      </c>
      <c r="M57" s="10">
        <f t="shared" si="1"/>
        <v>2019</v>
      </c>
      <c r="N57" s="10">
        <f t="shared" si="2"/>
        <v>3</v>
      </c>
      <c r="O57" s="10" t="str">
        <f>VLOOKUP(L57,'User input'!$D$6:$E$16,2,FALSE)</f>
        <v>Megawidget S</v>
      </c>
      <c r="P57" s="10">
        <f>VLOOKUP(L57,'User input'!$D$6:$G$16,3,FALSE)</f>
        <v>0.69</v>
      </c>
      <c r="Q57" s="10">
        <f>VLOOKUP(L57,'User input'!$D$6:$G$16,4,FALSE)</f>
        <v>24</v>
      </c>
      <c r="R57" s="10">
        <f t="shared" si="3"/>
        <v>1512</v>
      </c>
      <c r="S57" s="27">
        <f t="shared" si="0"/>
        <v>1043.28</v>
      </c>
      <c r="T57" s="27">
        <f>IF(K57&lt;'User input'!$I$9,'User input'!$J$8,IF(K57&lt;'User input'!$I$10,'User input'!$J$9,IF(K57&lt;'User input'!$I$11,'User input'!$J$10,'User input'!$J$11)))*S57</f>
        <v>52.164000000000001</v>
      </c>
      <c r="U57" s="27">
        <f>K57*'User input'!$J$17+'User input'!$J$16</f>
        <v>0.5</v>
      </c>
    </row>
    <row r="58" spans="1:21" x14ac:dyDescent="0.25">
      <c r="A58" s="17">
        <v>57</v>
      </c>
      <c r="B58" s="6" t="s">
        <v>265</v>
      </c>
      <c r="C58" s="6" t="s">
        <v>266</v>
      </c>
      <c r="D58" s="6" t="s">
        <v>28</v>
      </c>
      <c r="E58" s="6" t="s">
        <v>29</v>
      </c>
      <c r="F58" s="15">
        <v>90</v>
      </c>
      <c r="G58" s="6" t="s">
        <v>267</v>
      </c>
      <c r="H58" s="6" t="s">
        <v>268</v>
      </c>
      <c r="I58" s="6" t="s">
        <v>185</v>
      </c>
      <c r="J58" s="7">
        <v>44225</v>
      </c>
      <c r="K58" s="15">
        <v>60</v>
      </c>
      <c r="L58" s="6" t="s">
        <v>33</v>
      </c>
      <c r="M58" s="6">
        <f t="shared" si="1"/>
        <v>2021</v>
      </c>
      <c r="N58" s="6">
        <f t="shared" si="2"/>
        <v>1</v>
      </c>
      <c r="O58" s="6" t="str">
        <f>VLOOKUP(L58,'User input'!$D$6:$E$16,2,FALSE)</f>
        <v>Megawidget L</v>
      </c>
      <c r="P58" s="6">
        <f>VLOOKUP(L58,'User input'!$D$6:$G$16,3,FALSE)</f>
        <v>1.79</v>
      </c>
      <c r="Q58" s="6">
        <f>VLOOKUP(L58,'User input'!$D$6:$G$16,4,FALSE)</f>
        <v>24</v>
      </c>
      <c r="R58" s="6">
        <f t="shared" si="3"/>
        <v>1440</v>
      </c>
      <c r="S58" s="26">
        <f t="shared" si="0"/>
        <v>2577.6</v>
      </c>
      <c r="T58" s="26">
        <f>IF(K58&lt;'User input'!$I$9,'User input'!$J$8,IF(K58&lt;'User input'!$I$10,'User input'!$J$9,IF(K58&lt;'User input'!$I$11,'User input'!$J$10,'User input'!$J$11)))*S58</f>
        <v>128.88</v>
      </c>
      <c r="U58" s="26">
        <f>K58*'User input'!$J$17+'User input'!$J$16</f>
        <v>0.5</v>
      </c>
    </row>
    <row r="59" spans="1:21" x14ac:dyDescent="0.25">
      <c r="A59" s="18">
        <v>58</v>
      </c>
      <c r="B59" s="10" t="s">
        <v>269</v>
      </c>
      <c r="C59" s="10" t="s">
        <v>270</v>
      </c>
      <c r="D59" s="10" t="s">
        <v>15</v>
      </c>
      <c r="E59" s="10" t="s">
        <v>16</v>
      </c>
      <c r="F59" s="16">
        <v>90</v>
      </c>
      <c r="G59" s="10" t="s">
        <v>272</v>
      </c>
      <c r="H59" s="10" t="s">
        <v>273</v>
      </c>
      <c r="I59" s="10" t="s">
        <v>32</v>
      </c>
      <c r="J59" s="11">
        <v>44010</v>
      </c>
      <c r="K59" s="16">
        <v>26</v>
      </c>
      <c r="L59" s="10" t="s">
        <v>68</v>
      </c>
      <c r="M59" s="10">
        <f t="shared" si="1"/>
        <v>2020</v>
      </c>
      <c r="N59" s="10">
        <f t="shared" si="2"/>
        <v>6</v>
      </c>
      <c r="O59" s="10" t="str">
        <f>VLOOKUP(L59,'User input'!$D$6:$E$16,2,FALSE)</f>
        <v>Megawidget M</v>
      </c>
      <c r="P59" s="10">
        <f>VLOOKUP(L59,'User input'!$D$6:$G$16,3,FALSE)</f>
        <v>1.29</v>
      </c>
      <c r="Q59" s="10">
        <f>VLOOKUP(L59,'User input'!$D$6:$G$16,4,FALSE)</f>
        <v>24</v>
      </c>
      <c r="R59" s="10">
        <f t="shared" si="3"/>
        <v>624</v>
      </c>
      <c r="S59" s="27">
        <f t="shared" si="0"/>
        <v>804.96</v>
      </c>
      <c r="T59" s="27">
        <f>IF(K59&lt;'User input'!$I$9,'User input'!$J$8,IF(K59&lt;'User input'!$I$10,'User input'!$J$9,IF(K59&lt;'User input'!$I$11,'User input'!$J$10,'User input'!$J$11)))*S59</f>
        <v>24.148800000000001</v>
      </c>
      <c r="U59" s="27">
        <f>K59*'User input'!$J$17+'User input'!$J$16</f>
        <v>0.5</v>
      </c>
    </row>
    <row r="60" spans="1:21" x14ac:dyDescent="0.25">
      <c r="A60" s="17">
        <v>59</v>
      </c>
      <c r="B60" s="6" t="s">
        <v>274</v>
      </c>
      <c r="C60" s="6" t="s">
        <v>275</v>
      </c>
      <c r="D60" s="6" t="s">
        <v>15</v>
      </c>
      <c r="E60" s="6" t="s">
        <v>16</v>
      </c>
      <c r="F60" s="15">
        <v>30</v>
      </c>
      <c r="G60" s="6" t="s">
        <v>276</v>
      </c>
      <c r="H60" s="6" t="s">
        <v>277</v>
      </c>
      <c r="I60" s="6" t="s">
        <v>211</v>
      </c>
      <c r="J60" s="7">
        <v>44247</v>
      </c>
      <c r="K60" s="15">
        <v>31</v>
      </c>
      <c r="L60" s="6" t="s">
        <v>52</v>
      </c>
      <c r="M60" s="6">
        <f t="shared" si="1"/>
        <v>2021</v>
      </c>
      <c r="N60" s="6">
        <f t="shared" si="2"/>
        <v>2</v>
      </c>
      <c r="O60" s="6" t="str">
        <f>VLOOKUP(L60,'User input'!$D$6:$E$16,2,FALSE)</f>
        <v>Megawidget S</v>
      </c>
      <c r="P60" s="6">
        <f>VLOOKUP(L60,'User input'!$D$6:$G$16,3,FALSE)</f>
        <v>0.69</v>
      </c>
      <c r="Q60" s="6">
        <f>VLOOKUP(L60,'User input'!$D$6:$G$16,4,FALSE)</f>
        <v>24</v>
      </c>
      <c r="R60" s="6">
        <f t="shared" si="3"/>
        <v>744</v>
      </c>
      <c r="S60" s="26">
        <f t="shared" si="0"/>
        <v>513.36</v>
      </c>
      <c r="T60" s="26">
        <f>IF(K60&lt;'User input'!$I$9,'User input'!$J$8,IF(K60&lt;'User input'!$I$10,'User input'!$J$9,IF(K60&lt;'User input'!$I$11,'User input'!$J$10,'User input'!$J$11)))*S60</f>
        <v>15.4008</v>
      </c>
      <c r="U60" s="26">
        <f>K60*'User input'!$J$17+'User input'!$J$16</f>
        <v>0.5</v>
      </c>
    </row>
    <row r="61" spans="1:21" x14ac:dyDescent="0.25">
      <c r="A61" s="18">
        <v>60</v>
      </c>
      <c r="B61" s="10" t="s">
        <v>278</v>
      </c>
      <c r="C61" s="10" t="s">
        <v>279</v>
      </c>
      <c r="D61" s="10" t="s">
        <v>49</v>
      </c>
      <c r="E61" s="10" t="s">
        <v>16</v>
      </c>
      <c r="F61" s="16">
        <v>30</v>
      </c>
      <c r="G61" s="10" t="s">
        <v>281</v>
      </c>
      <c r="H61" s="10" t="s">
        <v>282</v>
      </c>
      <c r="I61" s="10" t="s">
        <v>144</v>
      </c>
      <c r="J61" s="11">
        <v>44280</v>
      </c>
      <c r="K61" s="16">
        <v>50</v>
      </c>
      <c r="L61" s="10" t="s">
        <v>52</v>
      </c>
      <c r="M61" s="10">
        <f t="shared" si="1"/>
        <v>2021</v>
      </c>
      <c r="N61" s="10">
        <f t="shared" si="2"/>
        <v>3</v>
      </c>
      <c r="O61" s="10" t="str">
        <f>VLOOKUP(L61,'User input'!$D$6:$E$16,2,FALSE)</f>
        <v>Megawidget S</v>
      </c>
      <c r="P61" s="10">
        <f>VLOOKUP(L61,'User input'!$D$6:$G$16,3,FALSE)</f>
        <v>0.69</v>
      </c>
      <c r="Q61" s="10">
        <f>VLOOKUP(L61,'User input'!$D$6:$G$16,4,FALSE)</f>
        <v>24</v>
      </c>
      <c r="R61" s="10">
        <f t="shared" si="3"/>
        <v>1200</v>
      </c>
      <c r="S61" s="27">
        <f t="shared" si="0"/>
        <v>827.99999999999989</v>
      </c>
      <c r="T61" s="27">
        <f>IF(K61&lt;'User input'!$I$9,'User input'!$J$8,IF(K61&lt;'User input'!$I$10,'User input'!$J$9,IF(K61&lt;'User input'!$I$11,'User input'!$J$10,'User input'!$J$11)))*S61</f>
        <v>41.4</v>
      </c>
      <c r="U61" s="27">
        <f>K61*'User input'!$J$17+'User input'!$J$16</f>
        <v>0.5</v>
      </c>
    </row>
    <row r="62" spans="1:21" x14ac:dyDescent="0.25">
      <c r="A62" s="18">
        <v>62</v>
      </c>
      <c r="B62" s="10" t="s">
        <v>286</v>
      </c>
      <c r="C62" s="10" t="s">
        <v>287</v>
      </c>
      <c r="D62" s="10" t="s">
        <v>49</v>
      </c>
      <c r="E62" s="10" t="s">
        <v>16</v>
      </c>
      <c r="F62" s="16">
        <v>90</v>
      </c>
      <c r="G62" s="10" t="s">
        <v>289</v>
      </c>
      <c r="H62" s="10" t="s">
        <v>290</v>
      </c>
      <c r="I62" s="10" t="s">
        <v>291</v>
      </c>
      <c r="J62" s="11">
        <v>44080</v>
      </c>
      <c r="K62" s="16">
        <v>11</v>
      </c>
      <c r="L62" s="10" t="s">
        <v>33</v>
      </c>
      <c r="M62" s="10">
        <f t="shared" si="1"/>
        <v>2020</v>
      </c>
      <c r="N62" s="10">
        <f t="shared" si="2"/>
        <v>9</v>
      </c>
      <c r="O62" s="10" t="str">
        <f>VLOOKUP(L62,'User input'!$D$6:$E$16,2,FALSE)</f>
        <v>Megawidget L</v>
      </c>
      <c r="P62" s="10">
        <f>VLOOKUP(L62,'User input'!$D$6:$G$16,3,FALSE)</f>
        <v>1.79</v>
      </c>
      <c r="Q62" s="10">
        <f>VLOOKUP(L62,'User input'!$D$6:$G$16,4,FALSE)</f>
        <v>24</v>
      </c>
      <c r="R62" s="10">
        <f t="shared" si="3"/>
        <v>264</v>
      </c>
      <c r="S62" s="27">
        <f t="shared" si="0"/>
        <v>472.56</v>
      </c>
      <c r="T62" s="27">
        <f>IF(K62&lt;'User input'!$I$9,'User input'!$J$8,IF(K62&lt;'User input'!$I$10,'User input'!$J$9,IF(K62&lt;'User input'!$I$11,'User input'!$J$10,'User input'!$J$11)))*S62</f>
        <v>0</v>
      </c>
      <c r="U62" s="27">
        <f>K62*'User input'!$J$17+'User input'!$J$16</f>
        <v>0.5</v>
      </c>
    </row>
    <row r="63" spans="1:21" x14ac:dyDescent="0.25">
      <c r="A63" s="17">
        <v>63</v>
      </c>
      <c r="B63" s="6" t="s">
        <v>292</v>
      </c>
      <c r="C63" s="6" t="s">
        <v>293</v>
      </c>
      <c r="D63" s="6" t="s">
        <v>28</v>
      </c>
      <c r="E63" s="6" t="s">
        <v>29</v>
      </c>
      <c r="F63" s="15">
        <v>60</v>
      </c>
      <c r="G63" s="6" t="s">
        <v>294</v>
      </c>
      <c r="H63" s="6" t="s">
        <v>295</v>
      </c>
      <c r="I63" s="6" t="s">
        <v>25</v>
      </c>
      <c r="J63" s="7">
        <v>44349</v>
      </c>
      <c r="K63" s="15">
        <v>28</v>
      </c>
      <c r="L63" s="6" t="s">
        <v>157</v>
      </c>
      <c r="M63" s="6">
        <f t="shared" si="1"/>
        <v>2021</v>
      </c>
      <c r="N63" s="6">
        <f t="shared" si="2"/>
        <v>6</v>
      </c>
      <c r="O63" s="6" t="str">
        <f>VLOOKUP(L63,'User input'!$D$6:$E$16,2,FALSE)</f>
        <v>Ultrathing V3</v>
      </c>
      <c r="P63" s="6">
        <f>VLOOKUP(L63,'User input'!$D$6:$G$16,3,FALSE)</f>
        <v>3.39</v>
      </c>
      <c r="Q63" s="6">
        <f>VLOOKUP(L63,'User input'!$D$6:$G$16,4,FALSE)</f>
        <v>24</v>
      </c>
      <c r="R63" s="6">
        <f t="shared" si="3"/>
        <v>672</v>
      </c>
      <c r="S63" s="26">
        <f t="shared" si="0"/>
        <v>2278.08</v>
      </c>
      <c r="T63" s="26">
        <f>IF(K63&lt;'User input'!$I$9,'User input'!$J$8,IF(K63&lt;'User input'!$I$10,'User input'!$J$9,IF(K63&lt;'User input'!$I$11,'User input'!$J$10,'User input'!$J$11)))*S63</f>
        <v>68.342399999999998</v>
      </c>
      <c r="U63" s="26">
        <f>K63*'User input'!$J$17+'User input'!$J$16</f>
        <v>0.5</v>
      </c>
    </row>
    <row r="64" spans="1:21" x14ac:dyDescent="0.25">
      <c r="A64" s="18">
        <v>64</v>
      </c>
      <c r="B64" s="10" t="s">
        <v>296</v>
      </c>
      <c r="C64" s="10" t="s">
        <v>297</v>
      </c>
      <c r="D64" s="10" t="s">
        <v>41</v>
      </c>
      <c r="E64" s="10" t="s">
        <v>16</v>
      </c>
      <c r="F64" s="16">
        <v>60</v>
      </c>
      <c r="G64" s="10" t="s">
        <v>298</v>
      </c>
      <c r="H64" s="10" t="s">
        <v>299</v>
      </c>
      <c r="I64" s="10" t="s">
        <v>300</v>
      </c>
      <c r="J64" s="11">
        <v>43556</v>
      </c>
      <c r="K64" s="16">
        <v>49</v>
      </c>
      <c r="L64" s="10" t="s">
        <v>68</v>
      </c>
      <c r="M64" s="10">
        <f t="shared" si="1"/>
        <v>2019</v>
      </c>
      <c r="N64" s="10">
        <f t="shared" si="2"/>
        <v>4</v>
      </c>
      <c r="O64" s="10" t="str">
        <f>VLOOKUP(L64,'User input'!$D$6:$E$16,2,FALSE)</f>
        <v>Megawidget M</v>
      </c>
      <c r="P64" s="10">
        <f>VLOOKUP(L64,'User input'!$D$6:$G$16,3,FALSE)</f>
        <v>1.29</v>
      </c>
      <c r="Q64" s="10">
        <f>VLOOKUP(L64,'User input'!$D$6:$G$16,4,FALSE)</f>
        <v>24</v>
      </c>
      <c r="R64" s="10">
        <f t="shared" si="3"/>
        <v>1176</v>
      </c>
      <c r="S64" s="27">
        <f t="shared" si="0"/>
        <v>1517.04</v>
      </c>
      <c r="T64" s="27">
        <f>IF(K64&lt;'User input'!$I$9,'User input'!$J$8,IF(K64&lt;'User input'!$I$10,'User input'!$J$9,IF(K64&lt;'User input'!$I$11,'User input'!$J$10,'User input'!$J$11)))*S64</f>
        <v>45.511199999999995</v>
      </c>
      <c r="U64" s="27">
        <f>K64*'User input'!$J$17+'User input'!$J$16</f>
        <v>0.5</v>
      </c>
    </row>
    <row r="65" spans="1:21" x14ac:dyDescent="0.25">
      <c r="A65" s="17">
        <v>65</v>
      </c>
      <c r="B65" s="6" t="s">
        <v>301</v>
      </c>
      <c r="C65" s="6" t="s">
        <v>302</v>
      </c>
      <c r="D65" s="6" t="s">
        <v>49</v>
      </c>
      <c r="E65" s="6" t="s">
        <v>16</v>
      </c>
      <c r="F65" s="15">
        <v>60</v>
      </c>
      <c r="G65" s="6" t="s">
        <v>303</v>
      </c>
      <c r="H65" s="6" t="s">
        <v>304</v>
      </c>
      <c r="I65" s="6" t="s">
        <v>32</v>
      </c>
      <c r="J65" s="7">
        <v>44427</v>
      </c>
      <c r="K65" s="15">
        <v>105</v>
      </c>
      <c r="L65" s="6" t="s">
        <v>39</v>
      </c>
      <c r="M65" s="6">
        <f t="shared" si="1"/>
        <v>2021</v>
      </c>
      <c r="N65" s="6">
        <f t="shared" si="2"/>
        <v>8</v>
      </c>
      <c r="O65" s="6" t="str">
        <f>VLOOKUP(L65,'User input'!$D$6:$E$16,2,FALSE)</f>
        <v>Ultrathing V1</v>
      </c>
      <c r="P65" s="6">
        <f>VLOOKUP(L65,'User input'!$D$6:$G$16,3,FALSE)</f>
        <v>1.79</v>
      </c>
      <c r="Q65" s="6">
        <f>VLOOKUP(L65,'User input'!$D$6:$G$16,4,FALSE)</f>
        <v>17</v>
      </c>
      <c r="R65" s="6">
        <f t="shared" si="3"/>
        <v>1785</v>
      </c>
      <c r="S65" s="26">
        <f t="shared" si="0"/>
        <v>3195.15</v>
      </c>
      <c r="T65" s="26">
        <f>IF(K65&lt;'User input'!$I$9,'User input'!$J$8,IF(K65&lt;'User input'!$I$10,'User input'!$J$9,IF(K65&lt;'User input'!$I$11,'User input'!$J$10,'User input'!$J$11)))*S65</f>
        <v>223.66050000000004</v>
      </c>
      <c r="U65" s="26">
        <f>K65*'User input'!$J$17+'User input'!$J$16</f>
        <v>0.5</v>
      </c>
    </row>
    <row r="66" spans="1:21" x14ac:dyDescent="0.25">
      <c r="A66" s="18">
        <v>66</v>
      </c>
      <c r="B66" s="10" t="s">
        <v>305</v>
      </c>
      <c r="C66" s="10" t="s">
        <v>306</v>
      </c>
      <c r="D66" s="10" t="s">
        <v>49</v>
      </c>
      <c r="E66" s="10" t="s">
        <v>16</v>
      </c>
      <c r="F66" s="16">
        <v>90</v>
      </c>
      <c r="G66" s="10" t="s">
        <v>307</v>
      </c>
      <c r="H66" s="10" t="s">
        <v>308</v>
      </c>
      <c r="I66" s="10" t="s">
        <v>32</v>
      </c>
      <c r="J66" s="11">
        <v>44060</v>
      </c>
      <c r="K66" s="16">
        <v>32</v>
      </c>
      <c r="L66" s="10" t="s">
        <v>44</v>
      </c>
      <c r="M66" s="10">
        <f t="shared" si="1"/>
        <v>2020</v>
      </c>
      <c r="N66" s="10">
        <f t="shared" si="2"/>
        <v>8</v>
      </c>
      <c r="O66" s="10" t="str">
        <f>VLOOKUP(L66,'User input'!$D$6:$E$16,2,FALSE)</f>
        <v>Gigastuff</v>
      </c>
      <c r="P66" s="10">
        <f>VLOOKUP(L66,'User input'!$D$6:$G$16,3,FALSE)</f>
        <v>1.89</v>
      </c>
      <c r="Q66" s="10">
        <f>VLOOKUP(L66,'User input'!$D$6:$G$16,4,FALSE)</f>
        <v>18</v>
      </c>
      <c r="R66" s="10">
        <f t="shared" si="3"/>
        <v>576</v>
      </c>
      <c r="S66" s="27">
        <f t="shared" si="0"/>
        <v>1088.6399999999999</v>
      </c>
      <c r="T66" s="27">
        <f>IF(K66&lt;'User input'!$I$9,'User input'!$J$8,IF(K66&lt;'User input'!$I$10,'User input'!$J$9,IF(K66&lt;'User input'!$I$11,'User input'!$J$10,'User input'!$J$11)))*S66</f>
        <v>32.659199999999998</v>
      </c>
      <c r="U66" s="27">
        <f>K66*'User input'!$J$17+'User input'!$J$16</f>
        <v>0.5</v>
      </c>
    </row>
    <row r="67" spans="1:21" x14ac:dyDescent="0.25">
      <c r="A67" s="17">
        <v>67</v>
      </c>
      <c r="B67" s="6" t="s">
        <v>309</v>
      </c>
      <c r="C67" s="6" t="s">
        <v>310</v>
      </c>
      <c r="D67" s="6" t="s">
        <v>41</v>
      </c>
      <c r="E67" s="6" t="s">
        <v>16</v>
      </c>
      <c r="F67" s="15">
        <v>90</v>
      </c>
      <c r="G67" s="6" t="s">
        <v>311</v>
      </c>
      <c r="H67" s="6" t="s">
        <v>312</v>
      </c>
      <c r="I67" s="6" t="s">
        <v>32</v>
      </c>
      <c r="J67" s="7">
        <v>43658</v>
      </c>
      <c r="K67" s="15">
        <v>31</v>
      </c>
      <c r="L67" s="6" t="s">
        <v>33</v>
      </c>
      <c r="M67" s="6">
        <f t="shared" si="1"/>
        <v>2019</v>
      </c>
      <c r="N67" s="6">
        <f t="shared" si="2"/>
        <v>7</v>
      </c>
      <c r="O67" s="6" t="str">
        <f>VLOOKUP(L67,'User input'!$D$6:$E$16,2,FALSE)</f>
        <v>Megawidget L</v>
      </c>
      <c r="P67" s="6">
        <f>VLOOKUP(L67,'User input'!$D$6:$G$16,3,FALSE)</f>
        <v>1.79</v>
      </c>
      <c r="Q67" s="6">
        <f>VLOOKUP(L67,'User input'!$D$6:$G$16,4,FALSE)</f>
        <v>24</v>
      </c>
      <c r="R67" s="6">
        <f t="shared" si="3"/>
        <v>744</v>
      </c>
      <c r="S67" s="26">
        <f t="shared" si="0"/>
        <v>1331.76</v>
      </c>
      <c r="T67" s="26">
        <f>IF(K67&lt;'User input'!$I$9,'User input'!$J$8,IF(K67&lt;'User input'!$I$10,'User input'!$J$9,IF(K67&lt;'User input'!$I$11,'User input'!$J$10,'User input'!$J$11)))*S67</f>
        <v>39.952799999999996</v>
      </c>
      <c r="U67" s="26">
        <f>K67*'User input'!$J$17+'User input'!$J$16</f>
        <v>0.5</v>
      </c>
    </row>
    <row r="68" spans="1:21" x14ac:dyDescent="0.25">
      <c r="A68" s="18">
        <v>68</v>
      </c>
      <c r="B68" s="10" t="s">
        <v>313</v>
      </c>
      <c r="C68" s="10" t="s">
        <v>314</v>
      </c>
      <c r="D68" s="10" t="s">
        <v>15</v>
      </c>
      <c r="E68" s="10" t="s">
        <v>16</v>
      </c>
      <c r="F68" s="16">
        <v>30</v>
      </c>
      <c r="G68" s="10" t="s">
        <v>315</v>
      </c>
      <c r="H68" s="10" t="s">
        <v>316</v>
      </c>
      <c r="I68" s="10" t="s">
        <v>206</v>
      </c>
      <c r="J68" s="11">
        <v>43744</v>
      </c>
      <c r="K68" s="16">
        <v>23</v>
      </c>
      <c r="L68" s="10" t="s">
        <v>157</v>
      </c>
      <c r="M68" s="10">
        <f t="shared" si="1"/>
        <v>2019</v>
      </c>
      <c r="N68" s="10">
        <f t="shared" si="2"/>
        <v>10</v>
      </c>
      <c r="O68" s="10" t="str">
        <f>VLOOKUP(L68,'User input'!$D$6:$E$16,2,FALSE)</f>
        <v>Ultrathing V3</v>
      </c>
      <c r="P68" s="10">
        <f>VLOOKUP(L68,'User input'!$D$6:$G$16,3,FALSE)</f>
        <v>3.39</v>
      </c>
      <c r="Q68" s="10">
        <f>VLOOKUP(L68,'User input'!$D$6:$G$16,4,FALSE)</f>
        <v>24</v>
      </c>
      <c r="R68" s="10">
        <f t="shared" si="3"/>
        <v>552</v>
      </c>
      <c r="S68" s="27">
        <f t="shared" si="0"/>
        <v>1871.28</v>
      </c>
      <c r="T68" s="27">
        <f>IF(K68&lt;'User input'!$I$9,'User input'!$J$8,IF(K68&lt;'User input'!$I$10,'User input'!$J$9,IF(K68&lt;'User input'!$I$11,'User input'!$J$10,'User input'!$J$11)))*S68</f>
        <v>56.138399999999997</v>
      </c>
      <c r="U68" s="27">
        <f>K68*'User input'!$J$17+'User input'!$J$16</f>
        <v>0.5</v>
      </c>
    </row>
    <row r="69" spans="1:21" x14ac:dyDescent="0.25">
      <c r="A69" s="17">
        <v>69</v>
      </c>
      <c r="B69" s="6" t="s">
        <v>317</v>
      </c>
      <c r="C69" s="6" t="s">
        <v>318</v>
      </c>
      <c r="D69" s="6" t="s">
        <v>15</v>
      </c>
      <c r="E69" s="6" t="s">
        <v>16</v>
      </c>
      <c r="F69" s="15">
        <v>60</v>
      </c>
      <c r="G69" s="6" t="s">
        <v>315</v>
      </c>
      <c r="H69" s="6" t="s">
        <v>319</v>
      </c>
      <c r="I69" s="6" t="s">
        <v>32</v>
      </c>
      <c r="J69" s="7">
        <v>43480</v>
      </c>
      <c r="K69" s="15">
        <v>51</v>
      </c>
      <c r="L69" s="6" t="s">
        <v>33</v>
      </c>
      <c r="M69" s="6">
        <f t="shared" si="1"/>
        <v>2019</v>
      </c>
      <c r="N69" s="6">
        <f t="shared" si="2"/>
        <v>1</v>
      </c>
      <c r="O69" s="6" t="str">
        <f>VLOOKUP(L69,'User input'!$D$6:$E$16,2,FALSE)</f>
        <v>Megawidget L</v>
      </c>
      <c r="P69" s="6">
        <f>VLOOKUP(L69,'User input'!$D$6:$G$16,3,FALSE)</f>
        <v>1.79</v>
      </c>
      <c r="Q69" s="6">
        <f>VLOOKUP(L69,'User input'!$D$6:$G$16,4,FALSE)</f>
        <v>24</v>
      </c>
      <c r="R69" s="6">
        <f t="shared" si="3"/>
        <v>1224</v>
      </c>
      <c r="S69" s="26">
        <f t="shared" ref="S69:S132" si="4">R69*P69</f>
        <v>2190.96</v>
      </c>
      <c r="T69" s="26">
        <f>IF(K69&lt;'User input'!$I$9,'User input'!$J$8,IF(K69&lt;'User input'!$I$10,'User input'!$J$9,IF(K69&lt;'User input'!$I$11,'User input'!$J$10,'User input'!$J$11)))*S69</f>
        <v>109.548</v>
      </c>
      <c r="U69" s="26">
        <f>K69*'User input'!$J$17+'User input'!$J$16</f>
        <v>0.5</v>
      </c>
    </row>
    <row r="70" spans="1:21" x14ac:dyDescent="0.25">
      <c r="A70" s="18">
        <v>70</v>
      </c>
      <c r="B70" s="10" t="s">
        <v>320</v>
      </c>
      <c r="C70" s="10" t="s">
        <v>321</v>
      </c>
      <c r="D70" s="10" t="s">
        <v>28</v>
      </c>
      <c r="E70" s="10" t="s">
        <v>29</v>
      </c>
      <c r="F70" s="16">
        <v>60</v>
      </c>
      <c r="G70" s="10" t="s">
        <v>322</v>
      </c>
      <c r="H70" s="10" t="s">
        <v>323</v>
      </c>
      <c r="I70" s="10" t="s">
        <v>25</v>
      </c>
      <c r="J70" s="11">
        <v>43718</v>
      </c>
      <c r="K70" s="16">
        <v>59</v>
      </c>
      <c r="L70" s="10" t="s">
        <v>157</v>
      </c>
      <c r="M70" s="10">
        <f t="shared" ref="M70:M133" si="5">YEAR(J70)</f>
        <v>2019</v>
      </c>
      <c r="N70" s="10">
        <f t="shared" ref="N70:N133" si="6">MONTH(J70)</f>
        <v>9</v>
      </c>
      <c r="O70" s="10" t="str">
        <f>VLOOKUP(L70,'User input'!$D$6:$E$16,2,FALSE)</f>
        <v>Ultrathing V3</v>
      </c>
      <c r="P70" s="10">
        <f>VLOOKUP(L70,'User input'!$D$6:$G$16,3,FALSE)</f>
        <v>3.39</v>
      </c>
      <c r="Q70" s="10">
        <f>VLOOKUP(L70,'User input'!$D$6:$G$16,4,FALSE)</f>
        <v>24</v>
      </c>
      <c r="R70" s="10">
        <f t="shared" ref="R70:R133" si="7">K70*Q70</f>
        <v>1416</v>
      </c>
      <c r="S70" s="27">
        <f t="shared" si="4"/>
        <v>4800.24</v>
      </c>
      <c r="T70" s="27">
        <f>IF(K70&lt;'User input'!$I$9,'User input'!$J$8,IF(K70&lt;'User input'!$I$10,'User input'!$J$9,IF(K70&lt;'User input'!$I$11,'User input'!$J$10,'User input'!$J$11)))*S70</f>
        <v>240.012</v>
      </c>
      <c r="U70" s="27">
        <f>K70*'User input'!$J$17+'User input'!$J$16</f>
        <v>0.5</v>
      </c>
    </row>
    <row r="71" spans="1:21" x14ac:dyDescent="0.25">
      <c r="A71" s="17">
        <v>71</v>
      </c>
      <c r="B71" s="6" t="s">
        <v>324</v>
      </c>
      <c r="C71" s="6" t="s">
        <v>325</v>
      </c>
      <c r="D71" s="6" t="s">
        <v>49</v>
      </c>
      <c r="E71" s="6" t="s">
        <v>16</v>
      </c>
      <c r="F71" s="15">
        <v>60</v>
      </c>
      <c r="G71" s="6" t="s">
        <v>326</v>
      </c>
      <c r="H71" s="6" t="s">
        <v>327</v>
      </c>
      <c r="I71" s="6" t="s">
        <v>32</v>
      </c>
      <c r="J71" s="7">
        <v>44100</v>
      </c>
      <c r="K71" s="15">
        <v>37</v>
      </c>
      <c r="L71" s="6" t="s">
        <v>44</v>
      </c>
      <c r="M71" s="6">
        <f t="shared" si="5"/>
        <v>2020</v>
      </c>
      <c r="N71" s="6">
        <f t="shared" si="6"/>
        <v>9</v>
      </c>
      <c r="O71" s="6" t="str">
        <f>VLOOKUP(L71,'User input'!$D$6:$E$16,2,FALSE)</f>
        <v>Gigastuff</v>
      </c>
      <c r="P71" s="6">
        <f>VLOOKUP(L71,'User input'!$D$6:$G$16,3,FALSE)</f>
        <v>1.89</v>
      </c>
      <c r="Q71" s="6">
        <f>VLOOKUP(L71,'User input'!$D$6:$G$16,4,FALSE)</f>
        <v>18</v>
      </c>
      <c r="R71" s="6">
        <f t="shared" si="7"/>
        <v>666</v>
      </c>
      <c r="S71" s="26">
        <f t="shared" si="4"/>
        <v>1258.74</v>
      </c>
      <c r="T71" s="26">
        <f>IF(K71&lt;'User input'!$I$9,'User input'!$J$8,IF(K71&lt;'User input'!$I$10,'User input'!$J$9,IF(K71&lt;'User input'!$I$11,'User input'!$J$10,'User input'!$J$11)))*S71</f>
        <v>37.7622</v>
      </c>
      <c r="U71" s="26">
        <f>K71*'User input'!$J$17+'User input'!$J$16</f>
        <v>0.5</v>
      </c>
    </row>
    <row r="72" spans="1:21" x14ac:dyDescent="0.25">
      <c r="A72" s="18">
        <v>72</v>
      </c>
      <c r="B72" s="10" t="s">
        <v>328</v>
      </c>
      <c r="C72" s="10" t="s">
        <v>329</v>
      </c>
      <c r="D72" s="10" t="s">
        <v>49</v>
      </c>
      <c r="E72" s="10" t="s">
        <v>16</v>
      </c>
      <c r="F72" s="16">
        <v>90</v>
      </c>
      <c r="G72" s="10" t="s">
        <v>330</v>
      </c>
      <c r="H72" s="10" t="s">
        <v>331</v>
      </c>
      <c r="I72" s="10" t="s">
        <v>122</v>
      </c>
      <c r="J72" s="11">
        <v>43563</v>
      </c>
      <c r="K72" s="16">
        <v>29</v>
      </c>
      <c r="L72" s="10" t="s">
        <v>52</v>
      </c>
      <c r="M72" s="10">
        <f t="shared" si="5"/>
        <v>2019</v>
      </c>
      <c r="N72" s="10">
        <f t="shared" si="6"/>
        <v>4</v>
      </c>
      <c r="O72" s="10" t="str">
        <f>VLOOKUP(L72,'User input'!$D$6:$E$16,2,FALSE)</f>
        <v>Megawidget S</v>
      </c>
      <c r="P72" s="10">
        <f>VLOOKUP(L72,'User input'!$D$6:$G$16,3,FALSE)</f>
        <v>0.69</v>
      </c>
      <c r="Q72" s="10">
        <f>VLOOKUP(L72,'User input'!$D$6:$G$16,4,FALSE)</f>
        <v>24</v>
      </c>
      <c r="R72" s="10">
        <f t="shared" si="7"/>
        <v>696</v>
      </c>
      <c r="S72" s="27">
        <f t="shared" si="4"/>
        <v>480.23999999999995</v>
      </c>
      <c r="T72" s="27">
        <f>IF(K72&lt;'User input'!$I$9,'User input'!$J$8,IF(K72&lt;'User input'!$I$10,'User input'!$J$9,IF(K72&lt;'User input'!$I$11,'User input'!$J$10,'User input'!$J$11)))*S72</f>
        <v>14.407199999999998</v>
      </c>
      <c r="U72" s="27">
        <f>K72*'User input'!$J$17+'User input'!$J$16</f>
        <v>0.5</v>
      </c>
    </row>
    <row r="73" spans="1:21" x14ac:dyDescent="0.25">
      <c r="A73" s="17">
        <v>73</v>
      </c>
      <c r="B73" s="6" t="s">
        <v>332</v>
      </c>
      <c r="C73" s="6" t="s">
        <v>333</v>
      </c>
      <c r="D73" s="6" t="s">
        <v>28</v>
      </c>
      <c r="E73" s="6" t="s">
        <v>29</v>
      </c>
      <c r="F73" s="15">
        <v>90</v>
      </c>
      <c r="G73" s="6" t="s">
        <v>334</v>
      </c>
      <c r="H73" s="6" t="s">
        <v>335</v>
      </c>
      <c r="I73" s="6" t="s">
        <v>171</v>
      </c>
      <c r="J73" s="7">
        <v>43982</v>
      </c>
      <c r="K73" s="15">
        <v>83</v>
      </c>
      <c r="L73" s="6" t="s">
        <v>99</v>
      </c>
      <c r="M73" s="6">
        <f t="shared" si="5"/>
        <v>2020</v>
      </c>
      <c r="N73" s="6">
        <f t="shared" si="6"/>
        <v>5</v>
      </c>
      <c r="O73" s="6" t="str">
        <f>VLOOKUP(L73,'User input'!$D$6:$E$16,2,FALSE)</f>
        <v>Superwossname</v>
      </c>
      <c r="P73" s="6">
        <f>VLOOKUP(L73,'User input'!$D$6:$G$16,3,FALSE)</f>
        <v>3.49</v>
      </c>
      <c r="Q73" s="6">
        <f>VLOOKUP(L73,'User input'!$D$6:$G$16,4,FALSE)</f>
        <v>20</v>
      </c>
      <c r="R73" s="6">
        <f t="shared" si="7"/>
        <v>1660</v>
      </c>
      <c r="S73" s="26">
        <f t="shared" si="4"/>
        <v>5793.4000000000005</v>
      </c>
      <c r="T73" s="26">
        <f>IF(K73&lt;'User input'!$I$9,'User input'!$J$8,IF(K73&lt;'User input'!$I$10,'User input'!$J$9,IF(K73&lt;'User input'!$I$11,'User input'!$J$10,'User input'!$J$11)))*S73</f>
        <v>289.67</v>
      </c>
      <c r="U73" s="26">
        <f>K73*'User input'!$J$17+'User input'!$J$16</f>
        <v>0.5</v>
      </c>
    </row>
    <row r="74" spans="1:21" x14ac:dyDescent="0.25">
      <c r="A74" s="18">
        <v>74</v>
      </c>
      <c r="B74" s="10" t="s">
        <v>336</v>
      </c>
      <c r="C74" s="10" t="s">
        <v>337</v>
      </c>
      <c r="D74" s="10" t="s">
        <v>28</v>
      </c>
      <c r="E74" s="10" t="s">
        <v>29</v>
      </c>
      <c r="F74" s="16">
        <v>30</v>
      </c>
      <c r="G74" s="10" t="s">
        <v>338</v>
      </c>
      <c r="H74" s="10" t="s">
        <v>339</v>
      </c>
      <c r="I74" s="10" t="s">
        <v>25</v>
      </c>
      <c r="J74" s="11">
        <v>44276</v>
      </c>
      <c r="K74" s="16">
        <v>5</v>
      </c>
      <c r="L74" s="10" t="s">
        <v>62</v>
      </c>
      <c r="M74" s="10">
        <f t="shared" si="5"/>
        <v>2021</v>
      </c>
      <c r="N74" s="10">
        <f t="shared" si="6"/>
        <v>3</v>
      </c>
      <c r="O74" s="10" t="str">
        <f>VLOOKUP(L74,'User input'!$D$6:$E$16,2,FALSE)</f>
        <v>Ultrathing V4</v>
      </c>
      <c r="P74" s="10">
        <f>VLOOKUP(L74,'User input'!$D$6:$G$16,3,FALSE)</f>
        <v>3.99</v>
      </c>
      <c r="Q74" s="10">
        <f>VLOOKUP(L74,'User input'!$D$6:$G$16,4,FALSE)</f>
        <v>24</v>
      </c>
      <c r="R74" s="10">
        <f t="shared" si="7"/>
        <v>120</v>
      </c>
      <c r="S74" s="27">
        <f t="shared" si="4"/>
        <v>478.8</v>
      </c>
      <c r="T74" s="27">
        <f>IF(K74&lt;'User input'!$I$9,'User input'!$J$8,IF(K74&lt;'User input'!$I$10,'User input'!$J$9,IF(K74&lt;'User input'!$I$11,'User input'!$J$10,'User input'!$J$11)))*S74</f>
        <v>0</v>
      </c>
      <c r="U74" s="27">
        <f>K74*'User input'!$J$17+'User input'!$J$16</f>
        <v>0.5</v>
      </c>
    </row>
    <row r="75" spans="1:21" x14ac:dyDescent="0.25">
      <c r="A75" s="17">
        <v>75</v>
      </c>
      <c r="B75" s="6" t="s">
        <v>340</v>
      </c>
      <c r="C75" s="6" t="s">
        <v>341</v>
      </c>
      <c r="D75" s="6" t="s">
        <v>28</v>
      </c>
      <c r="E75" s="6" t="s">
        <v>29</v>
      </c>
      <c r="F75" s="15">
        <v>90</v>
      </c>
      <c r="G75" s="6" t="s">
        <v>342</v>
      </c>
      <c r="H75" s="6" t="s">
        <v>343</v>
      </c>
      <c r="I75" s="6" t="s">
        <v>32</v>
      </c>
      <c r="J75" s="7">
        <v>43779</v>
      </c>
      <c r="K75" s="15">
        <v>55</v>
      </c>
      <c r="L75" s="6" t="s">
        <v>52</v>
      </c>
      <c r="M75" s="6">
        <f t="shared" si="5"/>
        <v>2019</v>
      </c>
      <c r="N75" s="6">
        <f t="shared" si="6"/>
        <v>11</v>
      </c>
      <c r="O75" s="6" t="str">
        <f>VLOOKUP(L75,'User input'!$D$6:$E$16,2,FALSE)</f>
        <v>Megawidget S</v>
      </c>
      <c r="P75" s="6">
        <f>VLOOKUP(L75,'User input'!$D$6:$G$16,3,FALSE)</f>
        <v>0.69</v>
      </c>
      <c r="Q75" s="6">
        <f>VLOOKUP(L75,'User input'!$D$6:$G$16,4,FALSE)</f>
        <v>24</v>
      </c>
      <c r="R75" s="6">
        <f t="shared" si="7"/>
        <v>1320</v>
      </c>
      <c r="S75" s="26">
        <f t="shared" si="4"/>
        <v>910.8</v>
      </c>
      <c r="T75" s="26">
        <f>IF(K75&lt;'User input'!$I$9,'User input'!$J$8,IF(K75&lt;'User input'!$I$10,'User input'!$J$9,IF(K75&lt;'User input'!$I$11,'User input'!$J$10,'User input'!$J$11)))*S75</f>
        <v>45.54</v>
      </c>
      <c r="U75" s="26">
        <f>K75*'User input'!$J$17+'User input'!$J$16</f>
        <v>0.5</v>
      </c>
    </row>
    <row r="76" spans="1:21" x14ac:dyDescent="0.25">
      <c r="A76" s="18">
        <v>76</v>
      </c>
      <c r="B76" s="10" t="s">
        <v>344</v>
      </c>
      <c r="C76" s="10" t="s">
        <v>345</v>
      </c>
      <c r="D76" s="10" t="s">
        <v>49</v>
      </c>
      <c r="E76" s="10" t="s">
        <v>16</v>
      </c>
      <c r="F76" s="16">
        <v>30</v>
      </c>
      <c r="G76" s="10" t="s">
        <v>346</v>
      </c>
      <c r="H76" s="10" t="s">
        <v>347</v>
      </c>
      <c r="I76" s="10" t="s">
        <v>25</v>
      </c>
      <c r="J76" s="11">
        <v>44462</v>
      </c>
      <c r="K76" s="16">
        <v>88</v>
      </c>
      <c r="L76" s="10" t="s">
        <v>33</v>
      </c>
      <c r="M76" s="10">
        <f t="shared" si="5"/>
        <v>2021</v>
      </c>
      <c r="N76" s="10">
        <f t="shared" si="6"/>
        <v>9</v>
      </c>
      <c r="O76" s="10" t="str">
        <f>VLOOKUP(L76,'User input'!$D$6:$E$16,2,FALSE)</f>
        <v>Megawidget L</v>
      </c>
      <c r="P76" s="10">
        <f>VLOOKUP(L76,'User input'!$D$6:$G$16,3,FALSE)</f>
        <v>1.79</v>
      </c>
      <c r="Q76" s="10">
        <f>VLOOKUP(L76,'User input'!$D$6:$G$16,4,FALSE)</f>
        <v>24</v>
      </c>
      <c r="R76" s="10">
        <f t="shared" si="7"/>
        <v>2112</v>
      </c>
      <c r="S76" s="27">
        <f t="shared" si="4"/>
        <v>3780.48</v>
      </c>
      <c r="T76" s="27">
        <f>IF(K76&lt;'User input'!$I$9,'User input'!$J$8,IF(K76&lt;'User input'!$I$10,'User input'!$J$9,IF(K76&lt;'User input'!$I$11,'User input'!$J$10,'User input'!$J$11)))*S76</f>
        <v>189.024</v>
      </c>
      <c r="U76" s="27">
        <f>K76*'User input'!$J$17+'User input'!$J$16</f>
        <v>0.5</v>
      </c>
    </row>
    <row r="77" spans="1:21" x14ac:dyDescent="0.25">
      <c r="A77" s="17">
        <v>77</v>
      </c>
      <c r="B77" s="6" t="s">
        <v>348</v>
      </c>
      <c r="C77" s="6" t="s">
        <v>349</v>
      </c>
      <c r="D77" s="6" t="s">
        <v>15</v>
      </c>
      <c r="E77" s="6" t="s">
        <v>16</v>
      </c>
      <c r="F77" s="15">
        <v>60</v>
      </c>
      <c r="G77" s="6" t="s">
        <v>350</v>
      </c>
      <c r="H77" s="6" t="s">
        <v>121</v>
      </c>
      <c r="I77" s="6" t="s">
        <v>122</v>
      </c>
      <c r="J77" s="7">
        <v>43669</v>
      </c>
      <c r="K77" s="15">
        <v>9</v>
      </c>
      <c r="L77" s="6" t="s">
        <v>33</v>
      </c>
      <c r="M77" s="6">
        <f t="shared" si="5"/>
        <v>2019</v>
      </c>
      <c r="N77" s="6">
        <f t="shared" si="6"/>
        <v>7</v>
      </c>
      <c r="O77" s="6" t="str">
        <f>VLOOKUP(L77,'User input'!$D$6:$E$16,2,FALSE)</f>
        <v>Megawidget L</v>
      </c>
      <c r="P77" s="6">
        <f>VLOOKUP(L77,'User input'!$D$6:$G$16,3,FALSE)</f>
        <v>1.79</v>
      </c>
      <c r="Q77" s="6">
        <f>VLOOKUP(L77,'User input'!$D$6:$G$16,4,FALSE)</f>
        <v>24</v>
      </c>
      <c r="R77" s="6">
        <f t="shared" si="7"/>
        <v>216</v>
      </c>
      <c r="S77" s="26">
        <f t="shared" si="4"/>
        <v>386.64</v>
      </c>
      <c r="T77" s="26">
        <f>IF(K77&lt;'User input'!$I$9,'User input'!$J$8,IF(K77&lt;'User input'!$I$10,'User input'!$J$9,IF(K77&lt;'User input'!$I$11,'User input'!$J$10,'User input'!$J$11)))*S77</f>
        <v>0</v>
      </c>
      <c r="U77" s="26">
        <f>K77*'User input'!$J$17+'User input'!$J$16</f>
        <v>0.5</v>
      </c>
    </row>
    <row r="78" spans="1:21" x14ac:dyDescent="0.25">
      <c r="A78" s="18">
        <v>78</v>
      </c>
      <c r="B78" s="10" t="s">
        <v>132</v>
      </c>
      <c r="C78" s="10" t="s">
        <v>351</v>
      </c>
      <c r="D78" s="10" t="s">
        <v>28</v>
      </c>
      <c r="E78" s="10" t="s">
        <v>29</v>
      </c>
      <c r="F78" s="16">
        <v>90</v>
      </c>
      <c r="G78" s="10" t="s">
        <v>352</v>
      </c>
      <c r="H78" s="10" t="s">
        <v>353</v>
      </c>
      <c r="I78" s="10" t="s">
        <v>176</v>
      </c>
      <c r="J78" s="11">
        <v>43786</v>
      </c>
      <c r="K78" s="16">
        <v>84</v>
      </c>
      <c r="L78" s="10" t="s">
        <v>68</v>
      </c>
      <c r="M78" s="10">
        <f t="shared" si="5"/>
        <v>2019</v>
      </c>
      <c r="N78" s="10">
        <f t="shared" si="6"/>
        <v>11</v>
      </c>
      <c r="O78" s="10" t="str">
        <f>VLOOKUP(L78,'User input'!$D$6:$E$16,2,FALSE)</f>
        <v>Megawidget M</v>
      </c>
      <c r="P78" s="10">
        <f>VLOOKUP(L78,'User input'!$D$6:$G$16,3,FALSE)</f>
        <v>1.29</v>
      </c>
      <c r="Q78" s="10">
        <f>VLOOKUP(L78,'User input'!$D$6:$G$16,4,FALSE)</f>
        <v>24</v>
      </c>
      <c r="R78" s="10">
        <f t="shared" si="7"/>
        <v>2016</v>
      </c>
      <c r="S78" s="27">
        <f t="shared" si="4"/>
        <v>2600.64</v>
      </c>
      <c r="T78" s="27">
        <f>IF(K78&lt;'User input'!$I$9,'User input'!$J$8,IF(K78&lt;'User input'!$I$10,'User input'!$J$9,IF(K78&lt;'User input'!$I$11,'User input'!$J$10,'User input'!$J$11)))*S78</f>
        <v>130.03200000000001</v>
      </c>
      <c r="U78" s="27">
        <f>K78*'User input'!$J$17+'User input'!$J$16</f>
        <v>0.5</v>
      </c>
    </row>
    <row r="79" spans="1:21" x14ac:dyDescent="0.25">
      <c r="A79" s="17">
        <v>79</v>
      </c>
      <c r="B79" s="6" t="s">
        <v>354</v>
      </c>
      <c r="C79" s="6" t="s">
        <v>355</v>
      </c>
      <c r="D79" s="6" t="s">
        <v>49</v>
      </c>
      <c r="E79" s="6" t="s">
        <v>16</v>
      </c>
      <c r="F79" s="15">
        <v>30</v>
      </c>
      <c r="G79" s="6" t="s">
        <v>356</v>
      </c>
      <c r="H79" s="6" t="s">
        <v>357</v>
      </c>
      <c r="I79" s="6" t="s">
        <v>25</v>
      </c>
      <c r="J79" s="7">
        <v>43749</v>
      </c>
      <c r="K79" s="15">
        <v>19</v>
      </c>
      <c r="L79" s="6" t="s">
        <v>52</v>
      </c>
      <c r="M79" s="6">
        <f t="shared" si="5"/>
        <v>2019</v>
      </c>
      <c r="N79" s="6">
        <f t="shared" si="6"/>
        <v>10</v>
      </c>
      <c r="O79" s="6" t="str">
        <f>VLOOKUP(L79,'User input'!$D$6:$E$16,2,FALSE)</f>
        <v>Megawidget S</v>
      </c>
      <c r="P79" s="6">
        <f>VLOOKUP(L79,'User input'!$D$6:$G$16,3,FALSE)</f>
        <v>0.69</v>
      </c>
      <c r="Q79" s="6">
        <f>VLOOKUP(L79,'User input'!$D$6:$G$16,4,FALSE)</f>
        <v>24</v>
      </c>
      <c r="R79" s="6">
        <f t="shared" si="7"/>
        <v>456</v>
      </c>
      <c r="S79" s="26">
        <f t="shared" si="4"/>
        <v>314.64</v>
      </c>
      <c r="T79" s="26">
        <f>IF(K79&lt;'User input'!$I$9,'User input'!$J$8,IF(K79&lt;'User input'!$I$10,'User input'!$J$9,IF(K79&lt;'User input'!$I$11,'User input'!$J$10,'User input'!$J$11)))*S79</f>
        <v>0</v>
      </c>
      <c r="U79" s="26">
        <f>K79*'User input'!$J$17+'User input'!$J$16</f>
        <v>0.5</v>
      </c>
    </row>
    <row r="80" spans="1:21" x14ac:dyDescent="0.25">
      <c r="A80" s="18">
        <v>80</v>
      </c>
      <c r="B80" s="10" t="s">
        <v>34</v>
      </c>
      <c r="C80" s="10" t="s">
        <v>358</v>
      </c>
      <c r="D80" s="10" t="s">
        <v>28</v>
      </c>
      <c r="E80" s="10" t="s">
        <v>29</v>
      </c>
      <c r="F80" s="16">
        <v>90</v>
      </c>
      <c r="G80" s="10" t="s">
        <v>359</v>
      </c>
      <c r="H80" s="10" t="s">
        <v>360</v>
      </c>
      <c r="I80" s="10" t="s">
        <v>108</v>
      </c>
      <c r="J80" s="11">
        <v>43752</v>
      </c>
      <c r="K80" s="16">
        <v>13</v>
      </c>
      <c r="L80" s="10" t="s">
        <v>78</v>
      </c>
      <c r="M80" s="10">
        <f t="shared" si="5"/>
        <v>2019</v>
      </c>
      <c r="N80" s="10">
        <f t="shared" si="6"/>
        <v>10</v>
      </c>
      <c r="O80" s="10" t="str">
        <f>VLOOKUP(L80,'User input'!$D$6:$E$16,2,FALSE)</f>
        <v>Ultrathing V2</v>
      </c>
      <c r="P80" s="10">
        <f>VLOOKUP(L80,'User input'!$D$6:$G$16,3,FALSE)</f>
        <v>2.95</v>
      </c>
      <c r="Q80" s="10">
        <f>VLOOKUP(L80,'User input'!$D$6:$G$16,4,FALSE)</f>
        <v>20</v>
      </c>
      <c r="R80" s="10">
        <f t="shared" si="7"/>
        <v>260</v>
      </c>
      <c r="S80" s="27">
        <f t="shared" si="4"/>
        <v>767</v>
      </c>
      <c r="T80" s="27">
        <f>IF(K80&lt;'User input'!$I$9,'User input'!$J$8,IF(K80&lt;'User input'!$I$10,'User input'!$J$9,IF(K80&lt;'User input'!$I$11,'User input'!$J$10,'User input'!$J$11)))*S80</f>
        <v>0</v>
      </c>
      <c r="U80" s="27">
        <f>K80*'User input'!$J$17+'User input'!$J$16</f>
        <v>0.5</v>
      </c>
    </row>
    <row r="81" spans="1:21" x14ac:dyDescent="0.25">
      <c r="A81" s="18">
        <v>82</v>
      </c>
      <c r="B81" s="10" t="s">
        <v>363</v>
      </c>
      <c r="C81" s="10" t="s">
        <v>364</v>
      </c>
      <c r="D81" s="10" t="s">
        <v>28</v>
      </c>
      <c r="E81" s="10" t="s">
        <v>29</v>
      </c>
      <c r="F81" s="16">
        <v>90</v>
      </c>
      <c r="G81" s="10" t="s">
        <v>365</v>
      </c>
      <c r="H81" s="10" t="s">
        <v>366</v>
      </c>
      <c r="I81" s="10" t="s">
        <v>32</v>
      </c>
      <c r="J81" s="11">
        <v>43836</v>
      </c>
      <c r="K81" s="16">
        <v>5</v>
      </c>
      <c r="L81" s="10" t="s">
        <v>99</v>
      </c>
      <c r="M81" s="10">
        <f t="shared" si="5"/>
        <v>2020</v>
      </c>
      <c r="N81" s="10">
        <f t="shared" si="6"/>
        <v>1</v>
      </c>
      <c r="O81" s="10" t="str">
        <f>VLOOKUP(L81,'User input'!$D$6:$E$16,2,FALSE)</f>
        <v>Superwossname</v>
      </c>
      <c r="P81" s="10">
        <f>VLOOKUP(L81,'User input'!$D$6:$G$16,3,FALSE)</f>
        <v>3.49</v>
      </c>
      <c r="Q81" s="10">
        <f>VLOOKUP(L81,'User input'!$D$6:$G$16,4,FALSE)</f>
        <v>20</v>
      </c>
      <c r="R81" s="10">
        <f t="shared" si="7"/>
        <v>100</v>
      </c>
      <c r="S81" s="27">
        <f t="shared" si="4"/>
        <v>349</v>
      </c>
      <c r="T81" s="27">
        <f>IF(K81&lt;'User input'!$I$9,'User input'!$J$8,IF(K81&lt;'User input'!$I$10,'User input'!$J$9,IF(K81&lt;'User input'!$I$11,'User input'!$J$10,'User input'!$J$11)))*S81</f>
        <v>0</v>
      </c>
      <c r="U81" s="27">
        <f>K81*'User input'!$J$17+'User input'!$J$16</f>
        <v>0.5</v>
      </c>
    </row>
    <row r="82" spans="1:21" x14ac:dyDescent="0.25">
      <c r="A82" s="17">
        <v>83</v>
      </c>
      <c r="B82" s="6" t="s">
        <v>367</v>
      </c>
      <c r="C82" s="6" t="s">
        <v>368</v>
      </c>
      <c r="D82" s="6" t="s">
        <v>28</v>
      </c>
      <c r="E82" s="6" t="s">
        <v>29</v>
      </c>
      <c r="F82" s="15">
        <v>60</v>
      </c>
      <c r="G82" s="6" t="s">
        <v>369</v>
      </c>
      <c r="H82" s="6" t="s">
        <v>370</v>
      </c>
      <c r="I82" s="6" t="s">
        <v>25</v>
      </c>
      <c r="J82" s="7">
        <v>44119</v>
      </c>
      <c r="K82" s="15">
        <v>14</v>
      </c>
      <c r="L82" s="6" t="s">
        <v>78</v>
      </c>
      <c r="M82" s="6">
        <f t="shared" si="5"/>
        <v>2020</v>
      </c>
      <c r="N82" s="6">
        <f t="shared" si="6"/>
        <v>10</v>
      </c>
      <c r="O82" s="6" t="str">
        <f>VLOOKUP(L82,'User input'!$D$6:$E$16,2,FALSE)</f>
        <v>Ultrathing V2</v>
      </c>
      <c r="P82" s="6">
        <f>VLOOKUP(L82,'User input'!$D$6:$G$16,3,FALSE)</f>
        <v>2.95</v>
      </c>
      <c r="Q82" s="6">
        <f>VLOOKUP(L82,'User input'!$D$6:$G$16,4,FALSE)</f>
        <v>20</v>
      </c>
      <c r="R82" s="6">
        <f t="shared" si="7"/>
        <v>280</v>
      </c>
      <c r="S82" s="26">
        <f t="shared" si="4"/>
        <v>826</v>
      </c>
      <c r="T82" s="26">
        <f>IF(K82&lt;'User input'!$I$9,'User input'!$J$8,IF(K82&lt;'User input'!$I$10,'User input'!$J$9,IF(K82&lt;'User input'!$I$11,'User input'!$J$10,'User input'!$J$11)))*S82</f>
        <v>0</v>
      </c>
      <c r="U82" s="26">
        <f>K82*'User input'!$J$17+'User input'!$J$16</f>
        <v>0.5</v>
      </c>
    </row>
    <row r="83" spans="1:21" x14ac:dyDescent="0.25">
      <c r="A83" s="18">
        <v>84</v>
      </c>
      <c r="B83" s="10" t="s">
        <v>371</v>
      </c>
      <c r="C83" s="10" t="s">
        <v>372</v>
      </c>
      <c r="D83" s="10" t="s">
        <v>28</v>
      </c>
      <c r="E83" s="10" t="s">
        <v>29</v>
      </c>
      <c r="F83" s="16">
        <v>30</v>
      </c>
      <c r="G83" s="10" t="s">
        <v>373</v>
      </c>
      <c r="H83" s="10" t="s">
        <v>374</v>
      </c>
      <c r="I83" s="10" t="s">
        <v>144</v>
      </c>
      <c r="J83" s="11">
        <v>43825</v>
      </c>
      <c r="K83" s="16">
        <v>36</v>
      </c>
      <c r="L83" s="10" t="s">
        <v>68</v>
      </c>
      <c r="M83" s="10">
        <f t="shared" si="5"/>
        <v>2019</v>
      </c>
      <c r="N83" s="10">
        <f t="shared" si="6"/>
        <v>12</v>
      </c>
      <c r="O83" s="10" t="str">
        <f>VLOOKUP(L83,'User input'!$D$6:$E$16,2,FALSE)</f>
        <v>Megawidget M</v>
      </c>
      <c r="P83" s="10">
        <f>VLOOKUP(L83,'User input'!$D$6:$G$16,3,FALSE)</f>
        <v>1.29</v>
      </c>
      <c r="Q83" s="10">
        <f>VLOOKUP(L83,'User input'!$D$6:$G$16,4,FALSE)</f>
        <v>24</v>
      </c>
      <c r="R83" s="10">
        <f t="shared" si="7"/>
        <v>864</v>
      </c>
      <c r="S83" s="27">
        <f t="shared" si="4"/>
        <v>1114.56</v>
      </c>
      <c r="T83" s="27">
        <f>IF(K83&lt;'User input'!$I$9,'User input'!$J$8,IF(K83&lt;'User input'!$I$10,'User input'!$J$9,IF(K83&lt;'User input'!$I$11,'User input'!$J$10,'User input'!$J$11)))*S83</f>
        <v>33.436799999999998</v>
      </c>
      <c r="U83" s="27">
        <f>K83*'User input'!$J$17+'User input'!$J$16</f>
        <v>0.5</v>
      </c>
    </row>
    <row r="84" spans="1:21" x14ac:dyDescent="0.25">
      <c r="A84" s="17">
        <v>85</v>
      </c>
      <c r="B84" s="6" t="s">
        <v>375</v>
      </c>
      <c r="C84" s="6" t="s">
        <v>376</v>
      </c>
      <c r="D84" s="6" t="s">
        <v>49</v>
      </c>
      <c r="E84" s="6" t="s">
        <v>16</v>
      </c>
      <c r="F84" s="15">
        <v>30</v>
      </c>
      <c r="G84" s="6" t="s">
        <v>377</v>
      </c>
      <c r="H84" s="6" t="s">
        <v>378</v>
      </c>
      <c r="I84" s="6" t="s">
        <v>32</v>
      </c>
      <c r="J84" s="7">
        <v>43578</v>
      </c>
      <c r="K84" s="15">
        <v>79</v>
      </c>
      <c r="L84" s="6" t="s">
        <v>68</v>
      </c>
      <c r="M84" s="6">
        <f t="shared" si="5"/>
        <v>2019</v>
      </c>
      <c r="N84" s="6">
        <f t="shared" si="6"/>
        <v>4</v>
      </c>
      <c r="O84" s="6" t="str">
        <f>VLOOKUP(L84,'User input'!$D$6:$E$16,2,FALSE)</f>
        <v>Megawidget M</v>
      </c>
      <c r="P84" s="6">
        <f>VLOOKUP(L84,'User input'!$D$6:$G$16,3,FALSE)</f>
        <v>1.29</v>
      </c>
      <c r="Q84" s="6">
        <f>VLOOKUP(L84,'User input'!$D$6:$G$16,4,FALSE)</f>
        <v>24</v>
      </c>
      <c r="R84" s="6">
        <f t="shared" si="7"/>
        <v>1896</v>
      </c>
      <c r="S84" s="26">
        <f t="shared" si="4"/>
        <v>2445.84</v>
      </c>
      <c r="T84" s="26">
        <f>IF(K84&lt;'User input'!$I$9,'User input'!$J$8,IF(K84&lt;'User input'!$I$10,'User input'!$J$9,IF(K84&lt;'User input'!$I$11,'User input'!$J$10,'User input'!$J$11)))*S84</f>
        <v>122.29200000000002</v>
      </c>
      <c r="U84" s="26">
        <f>K84*'User input'!$J$17+'User input'!$J$16</f>
        <v>0.5</v>
      </c>
    </row>
    <row r="85" spans="1:21" x14ac:dyDescent="0.25">
      <c r="A85" s="18">
        <v>86</v>
      </c>
      <c r="B85" s="10" t="s">
        <v>379</v>
      </c>
      <c r="C85" s="10" t="s">
        <v>380</v>
      </c>
      <c r="D85" s="10" t="s">
        <v>49</v>
      </c>
      <c r="E85" s="10" t="s">
        <v>16</v>
      </c>
      <c r="F85" s="16">
        <v>60</v>
      </c>
      <c r="G85" s="10" t="s">
        <v>381</v>
      </c>
      <c r="H85" s="10" t="s">
        <v>382</v>
      </c>
      <c r="I85" s="10" t="s">
        <v>291</v>
      </c>
      <c r="J85" s="11">
        <v>43775</v>
      </c>
      <c r="K85" s="16">
        <v>80</v>
      </c>
      <c r="L85" s="10" t="s">
        <v>44</v>
      </c>
      <c r="M85" s="10">
        <f t="shared" si="5"/>
        <v>2019</v>
      </c>
      <c r="N85" s="10">
        <f t="shared" si="6"/>
        <v>11</v>
      </c>
      <c r="O85" s="10" t="str">
        <f>VLOOKUP(L85,'User input'!$D$6:$E$16,2,FALSE)</f>
        <v>Gigastuff</v>
      </c>
      <c r="P85" s="10">
        <f>VLOOKUP(L85,'User input'!$D$6:$G$16,3,FALSE)</f>
        <v>1.89</v>
      </c>
      <c r="Q85" s="10">
        <f>VLOOKUP(L85,'User input'!$D$6:$G$16,4,FALSE)</f>
        <v>18</v>
      </c>
      <c r="R85" s="10">
        <f t="shared" si="7"/>
        <v>1440</v>
      </c>
      <c r="S85" s="27">
        <f t="shared" si="4"/>
        <v>2721.6</v>
      </c>
      <c r="T85" s="27">
        <f>IF(K85&lt;'User input'!$I$9,'User input'!$J$8,IF(K85&lt;'User input'!$I$10,'User input'!$J$9,IF(K85&lt;'User input'!$I$11,'User input'!$J$10,'User input'!$J$11)))*S85</f>
        <v>136.08000000000001</v>
      </c>
      <c r="U85" s="27">
        <f>K85*'User input'!$J$17+'User input'!$J$16</f>
        <v>0.5</v>
      </c>
    </row>
    <row r="86" spans="1:21" x14ac:dyDescent="0.25">
      <c r="A86" s="17">
        <v>87</v>
      </c>
      <c r="B86" s="6" t="s">
        <v>383</v>
      </c>
      <c r="C86" s="6" t="s">
        <v>384</v>
      </c>
      <c r="D86" s="6" t="s">
        <v>90</v>
      </c>
      <c r="E86" s="6" t="s">
        <v>16</v>
      </c>
      <c r="F86" s="15">
        <v>30</v>
      </c>
      <c r="G86" s="6" t="s">
        <v>381</v>
      </c>
      <c r="H86" s="6" t="s">
        <v>385</v>
      </c>
      <c r="I86" s="6" t="s">
        <v>32</v>
      </c>
      <c r="J86" s="7">
        <v>44108</v>
      </c>
      <c r="K86" s="15">
        <v>43</v>
      </c>
      <c r="L86" s="6" t="s">
        <v>33</v>
      </c>
      <c r="M86" s="6">
        <f t="shared" si="5"/>
        <v>2020</v>
      </c>
      <c r="N86" s="6">
        <f t="shared" si="6"/>
        <v>10</v>
      </c>
      <c r="O86" s="6" t="str">
        <f>VLOOKUP(L86,'User input'!$D$6:$E$16,2,FALSE)</f>
        <v>Megawidget L</v>
      </c>
      <c r="P86" s="6">
        <f>VLOOKUP(L86,'User input'!$D$6:$G$16,3,FALSE)</f>
        <v>1.79</v>
      </c>
      <c r="Q86" s="6">
        <f>VLOOKUP(L86,'User input'!$D$6:$G$16,4,FALSE)</f>
        <v>24</v>
      </c>
      <c r="R86" s="6">
        <f t="shared" si="7"/>
        <v>1032</v>
      </c>
      <c r="S86" s="26">
        <f t="shared" si="4"/>
        <v>1847.28</v>
      </c>
      <c r="T86" s="26">
        <f>IF(K86&lt;'User input'!$I$9,'User input'!$J$8,IF(K86&lt;'User input'!$I$10,'User input'!$J$9,IF(K86&lt;'User input'!$I$11,'User input'!$J$10,'User input'!$J$11)))*S86</f>
        <v>55.418399999999998</v>
      </c>
      <c r="U86" s="26">
        <f>K86*'User input'!$J$17+'User input'!$J$16</f>
        <v>0.5</v>
      </c>
    </row>
    <row r="87" spans="1:21" x14ac:dyDescent="0.25">
      <c r="A87" s="18">
        <v>88</v>
      </c>
      <c r="B87" s="10" t="s">
        <v>386</v>
      </c>
      <c r="C87" s="10" t="s">
        <v>387</v>
      </c>
      <c r="D87" s="10" t="s">
        <v>28</v>
      </c>
      <c r="E87" s="10" t="s">
        <v>29</v>
      </c>
      <c r="F87" s="16">
        <v>30</v>
      </c>
      <c r="G87" s="10" t="s">
        <v>388</v>
      </c>
      <c r="H87" s="10" t="s">
        <v>389</v>
      </c>
      <c r="I87" s="10" t="s">
        <v>32</v>
      </c>
      <c r="J87" s="11">
        <v>43805</v>
      </c>
      <c r="K87" s="16">
        <v>85</v>
      </c>
      <c r="L87" s="10" t="s">
        <v>44</v>
      </c>
      <c r="M87" s="10">
        <f t="shared" si="5"/>
        <v>2019</v>
      </c>
      <c r="N87" s="10">
        <f t="shared" si="6"/>
        <v>12</v>
      </c>
      <c r="O87" s="10" t="str">
        <f>VLOOKUP(L87,'User input'!$D$6:$E$16,2,FALSE)</f>
        <v>Gigastuff</v>
      </c>
      <c r="P87" s="10">
        <f>VLOOKUP(L87,'User input'!$D$6:$G$16,3,FALSE)</f>
        <v>1.89</v>
      </c>
      <c r="Q87" s="10">
        <f>VLOOKUP(L87,'User input'!$D$6:$G$16,4,FALSE)</f>
        <v>18</v>
      </c>
      <c r="R87" s="10">
        <f t="shared" si="7"/>
        <v>1530</v>
      </c>
      <c r="S87" s="27">
        <f t="shared" si="4"/>
        <v>2891.7</v>
      </c>
      <c r="T87" s="27">
        <f>IF(K87&lt;'User input'!$I$9,'User input'!$J$8,IF(K87&lt;'User input'!$I$10,'User input'!$J$9,IF(K87&lt;'User input'!$I$11,'User input'!$J$10,'User input'!$J$11)))*S87</f>
        <v>144.58500000000001</v>
      </c>
      <c r="U87" s="27">
        <f>K87*'User input'!$J$17+'User input'!$J$16</f>
        <v>0.5</v>
      </c>
    </row>
    <row r="88" spans="1:21" x14ac:dyDescent="0.25">
      <c r="A88" s="17">
        <v>89</v>
      </c>
      <c r="B88" s="6" t="s">
        <v>104</v>
      </c>
      <c r="C88" s="6" t="s">
        <v>390</v>
      </c>
      <c r="D88" s="6" t="s">
        <v>28</v>
      </c>
      <c r="E88" s="6" t="s">
        <v>29</v>
      </c>
      <c r="F88" s="15">
        <v>30</v>
      </c>
      <c r="G88" s="6" t="s">
        <v>391</v>
      </c>
      <c r="H88" s="6" t="s">
        <v>392</v>
      </c>
      <c r="I88" s="6" t="s">
        <v>32</v>
      </c>
      <c r="J88" s="7">
        <v>43556</v>
      </c>
      <c r="K88" s="15">
        <v>71</v>
      </c>
      <c r="L88" s="6" t="s">
        <v>33</v>
      </c>
      <c r="M88" s="6">
        <f t="shared" si="5"/>
        <v>2019</v>
      </c>
      <c r="N88" s="6">
        <f t="shared" si="6"/>
        <v>4</v>
      </c>
      <c r="O88" s="6" t="str">
        <f>VLOOKUP(L88,'User input'!$D$6:$E$16,2,FALSE)</f>
        <v>Megawidget L</v>
      </c>
      <c r="P88" s="6">
        <f>VLOOKUP(L88,'User input'!$D$6:$G$16,3,FALSE)</f>
        <v>1.79</v>
      </c>
      <c r="Q88" s="6">
        <f>VLOOKUP(L88,'User input'!$D$6:$G$16,4,FALSE)</f>
        <v>24</v>
      </c>
      <c r="R88" s="6">
        <f t="shared" si="7"/>
        <v>1704</v>
      </c>
      <c r="S88" s="26">
        <f t="shared" si="4"/>
        <v>3050.16</v>
      </c>
      <c r="T88" s="26">
        <f>IF(K88&lt;'User input'!$I$9,'User input'!$J$8,IF(K88&lt;'User input'!$I$10,'User input'!$J$9,IF(K88&lt;'User input'!$I$11,'User input'!$J$10,'User input'!$J$11)))*S88</f>
        <v>152.50800000000001</v>
      </c>
      <c r="U88" s="26">
        <f>K88*'User input'!$J$17+'User input'!$J$16</f>
        <v>0.5</v>
      </c>
    </row>
    <row r="89" spans="1:21" x14ac:dyDescent="0.25">
      <c r="A89" s="18">
        <v>90</v>
      </c>
      <c r="B89" s="10" t="s">
        <v>393</v>
      </c>
      <c r="C89" s="10" t="s">
        <v>394</v>
      </c>
      <c r="D89" s="10" t="s">
        <v>49</v>
      </c>
      <c r="E89" s="10" t="s">
        <v>16</v>
      </c>
      <c r="F89" s="16">
        <v>90</v>
      </c>
      <c r="G89" s="10" t="s">
        <v>395</v>
      </c>
      <c r="H89" s="10" t="s">
        <v>396</v>
      </c>
      <c r="I89" s="10" t="s">
        <v>397</v>
      </c>
      <c r="J89" s="11">
        <v>43718</v>
      </c>
      <c r="K89" s="16">
        <v>47</v>
      </c>
      <c r="L89" s="10" t="s">
        <v>44</v>
      </c>
      <c r="M89" s="10">
        <f t="shared" si="5"/>
        <v>2019</v>
      </c>
      <c r="N89" s="10">
        <f t="shared" si="6"/>
        <v>9</v>
      </c>
      <c r="O89" s="10" t="str">
        <f>VLOOKUP(L89,'User input'!$D$6:$E$16,2,FALSE)</f>
        <v>Gigastuff</v>
      </c>
      <c r="P89" s="10">
        <f>VLOOKUP(L89,'User input'!$D$6:$G$16,3,FALSE)</f>
        <v>1.89</v>
      </c>
      <c r="Q89" s="10">
        <f>VLOOKUP(L89,'User input'!$D$6:$G$16,4,FALSE)</f>
        <v>18</v>
      </c>
      <c r="R89" s="10">
        <f t="shared" si="7"/>
        <v>846</v>
      </c>
      <c r="S89" s="27">
        <f t="shared" si="4"/>
        <v>1598.9399999999998</v>
      </c>
      <c r="T89" s="27">
        <f>IF(K89&lt;'User input'!$I$9,'User input'!$J$8,IF(K89&lt;'User input'!$I$10,'User input'!$J$9,IF(K89&lt;'User input'!$I$11,'User input'!$J$10,'User input'!$J$11)))*S89</f>
        <v>47.968199999999996</v>
      </c>
      <c r="U89" s="27">
        <f>K89*'User input'!$J$17+'User input'!$J$16</f>
        <v>0.5</v>
      </c>
    </row>
    <row r="90" spans="1:21" x14ac:dyDescent="0.25">
      <c r="A90" s="17">
        <v>91</v>
      </c>
      <c r="B90" s="6" t="s">
        <v>398</v>
      </c>
      <c r="C90" s="6" t="s">
        <v>399</v>
      </c>
      <c r="D90" s="6" t="s">
        <v>15</v>
      </c>
      <c r="E90" s="6" t="s">
        <v>16</v>
      </c>
      <c r="F90" s="15">
        <v>30</v>
      </c>
      <c r="G90" s="6" t="s">
        <v>400</v>
      </c>
      <c r="H90" s="6" t="s">
        <v>401</v>
      </c>
      <c r="I90" s="6" t="s">
        <v>32</v>
      </c>
      <c r="J90" s="7">
        <v>43631</v>
      </c>
      <c r="K90" s="15">
        <v>77</v>
      </c>
      <c r="L90" s="6" t="s">
        <v>39</v>
      </c>
      <c r="M90" s="6">
        <f t="shared" si="5"/>
        <v>2019</v>
      </c>
      <c r="N90" s="6">
        <f t="shared" si="6"/>
        <v>6</v>
      </c>
      <c r="O90" s="6" t="str">
        <f>VLOOKUP(L90,'User input'!$D$6:$E$16,2,FALSE)</f>
        <v>Ultrathing V1</v>
      </c>
      <c r="P90" s="6">
        <f>VLOOKUP(L90,'User input'!$D$6:$G$16,3,FALSE)</f>
        <v>1.79</v>
      </c>
      <c r="Q90" s="6">
        <f>VLOOKUP(L90,'User input'!$D$6:$G$16,4,FALSE)</f>
        <v>17</v>
      </c>
      <c r="R90" s="6">
        <f t="shared" si="7"/>
        <v>1309</v>
      </c>
      <c r="S90" s="26">
        <f t="shared" si="4"/>
        <v>2343.11</v>
      </c>
      <c r="T90" s="26">
        <f>IF(K90&lt;'User input'!$I$9,'User input'!$J$8,IF(K90&lt;'User input'!$I$10,'User input'!$J$9,IF(K90&lt;'User input'!$I$11,'User input'!$J$10,'User input'!$J$11)))*S90</f>
        <v>117.15550000000002</v>
      </c>
      <c r="U90" s="26">
        <f>K90*'User input'!$J$17+'User input'!$J$16</f>
        <v>0.5</v>
      </c>
    </row>
    <row r="91" spans="1:21" x14ac:dyDescent="0.25">
      <c r="A91" s="18">
        <v>92</v>
      </c>
      <c r="B91" s="10" t="s">
        <v>114</v>
      </c>
      <c r="C91" s="10" t="s">
        <v>402</v>
      </c>
      <c r="D91" s="10" t="s">
        <v>28</v>
      </c>
      <c r="E91" s="10" t="s">
        <v>29</v>
      </c>
      <c r="F91" s="16">
        <v>90</v>
      </c>
      <c r="G91" s="10" t="s">
        <v>403</v>
      </c>
      <c r="H91" s="10" t="s">
        <v>404</v>
      </c>
      <c r="I91" s="10" t="s">
        <v>25</v>
      </c>
      <c r="J91" s="11">
        <v>43794</v>
      </c>
      <c r="K91" s="16">
        <v>11</v>
      </c>
      <c r="L91" s="10" t="s">
        <v>52</v>
      </c>
      <c r="M91" s="10">
        <f t="shared" si="5"/>
        <v>2019</v>
      </c>
      <c r="N91" s="10">
        <f t="shared" si="6"/>
        <v>11</v>
      </c>
      <c r="O91" s="10" t="str">
        <f>VLOOKUP(L91,'User input'!$D$6:$E$16,2,FALSE)</f>
        <v>Megawidget S</v>
      </c>
      <c r="P91" s="10">
        <f>VLOOKUP(L91,'User input'!$D$6:$G$16,3,FALSE)</f>
        <v>0.69</v>
      </c>
      <c r="Q91" s="10">
        <f>VLOOKUP(L91,'User input'!$D$6:$G$16,4,FALSE)</f>
        <v>24</v>
      </c>
      <c r="R91" s="10">
        <f t="shared" si="7"/>
        <v>264</v>
      </c>
      <c r="S91" s="27">
        <f t="shared" si="4"/>
        <v>182.16</v>
      </c>
      <c r="T91" s="27">
        <f>IF(K91&lt;'User input'!$I$9,'User input'!$J$8,IF(K91&lt;'User input'!$I$10,'User input'!$J$9,IF(K91&lt;'User input'!$I$11,'User input'!$J$10,'User input'!$J$11)))*S91</f>
        <v>0</v>
      </c>
      <c r="U91" s="27">
        <f>K91*'User input'!$J$17+'User input'!$J$16</f>
        <v>0.5</v>
      </c>
    </row>
    <row r="92" spans="1:21" x14ac:dyDescent="0.25">
      <c r="A92" s="17">
        <v>93</v>
      </c>
      <c r="B92" s="6" t="s">
        <v>405</v>
      </c>
      <c r="C92" s="6" t="s">
        <v>406</v>
      </c>
      <c r="D92" s="6" t="s">
        <v>49</v>
      </c>
      <c r="E92" s="6" t="s">
        <v>16</v>
      </c>
      <c r="F92" s="15">
        <v>30</v>
      </c>
      <c r="G92" s="6" t="s">
        <v>407</v>
      </c>
      <c r="H92" s="6" t="s">
        <v>408</v>
      </c>
      <c r="I92" s="6" t="s">
        <v>185</v>
      </c>
      <c r="J92" s="7">
        <v>43725</v>
      </c>
      <c r="K92" s="15">
        <v>61</v>
      </c>
      <c r="L92" s="6" t="s">
        <v>39</v>
      </c>
      <c r="M92" s="6">
        <f t="shared" si="5"/>
        <v>2019</v>
      </c>
      <c r="N92" s="6">
        <f t="shared" si="6"/>
        <v>9</v>
      </c>
      <c r="O92" s="6" t="str">
        <f>VLOOKUP(L92,'User input'!$D$6:$E$16,2,FALSE)</f>
        <v>Ultrathing V1</v>
      </c>
      <c r="P92" s="6">
        <f>VLOOKUP(L92,'User input'!$D$6:$G$16,3,FALSE)</f>
        <v>1.79</v>
      </c>
      <c r="Q92" s="6">
        <f>VLOOKUP(L92,'User input'!$D$6:$G$16,4,FALSE)</f>
        <v>17</v>
      </c>
      <c r="R92" s="6">
        <f t="shared" si="7"/>
        <v>1037</v>
      </c>
      <c r="S92" s="26">
        <f t="shared" si="4"/>
        <v>1856.23</v>
      </c>
      <c r="T92" s="26">
        <f>IF(K92&lt;'User input'!$I$9,'User input'!$J$8,IF(K92&lt;'User input'!$I$10,'User input'!$J$9,IF(K92&lt;'User input'!$I$11,'User input'!$J$10,'User input'!$J$11)))*S92</f>
        <v>92.811500000000009</v>
      </c>
      <c r="U92" s="26">
        <f>K92*'User input'!$J$17+'User input'!$J$16</f>
        <v>0.5</v>
      </c>
    </row>
    <row r="93" spans="1:21" x14ac:dyDescent="0.25">
      <c r="A93" s="18">
        <v>94</v>
      </c>
      <c r="B93" s="10" t="s">
        <v>409</v>
      </c>
      <c r="C93" s="10" t="s">
        <v>410</v>
      </c>
      <c r="D93" s="10" t="s">
        <v>15</v>
      </c>
      <c r="E93" s="10" t="s">
        <v>16</v>
      </c>
      <c r="F93" s="16">
        <v>90</v>
      </c>
      <c r="G93" s="10" t="s">
        <v>411</v>
      </c>
      <c r="H93" s="10" t="s">
        <v>412</v>
      </c>
      <c r="I93" s="10" t="s">
        <v>32</v>
      </c>
      <c r="J93" s="11">
        <v>44342</v>
      </c>
      <c r="K93" s="16">
        <v>92</v>
      </c>
      <c r="L93" s="10" t="s">
        <v>52</v>
      </c>
      <c r="M93" s="10">
        <f t="shared" si="5"/>
        <v>2021</v>
      </c>
      <c r="N93" s="10">
        <f t="shared" si="6"/>
        <v>5</v>
      </c>
      <c r="O93" s="10" t="str">
        <f>VLOOKUP(L93,'User input'!$D$6:$E$16,2,FALSE)</f>
        <v>Megawidget S</v>
      </c>
      <c r="P93" s="10">
        <f>VLOOKUP(L93,'User input'!$D$6:$G$16,3,FALSE)</f>
        <v>0.69</v>
      </c>
      <c r="Q93" s="10">
        <f>VLOOKUP(L93,'User input'!$D$6:$G$16,4,FALSE)</f>
        <v>24</v>
      </c>
      <c r="R93" s="10">
        <f t="shared" si="7"/>
        <v>2208</v>
      </c>
      <c r="S93" s="27">
        <f t="shared" si="4"/>
        <v>1523.52</v>
      </c>
      <c r="T93" s="27">
        <f>IF(K93&lt;'User input'!$I$9,'User input'!$J$8,IF(K93&lt;'User input'!$I$10,'User input'!$J$9,IF(K93&lt;'User input'!$I$11,'User input'!$J$10,'User input'!$J$11)))*S93</f>
        <v>76.176000000000002</v>
      </c>
      <c r="U93" s="27">
        <f>K93*'User input'!$J$17+'User input'!$J$16</f>
        <v>0.5</v>
      </c>
    </row>
    <row r="94" spans="1:21" x14ac:dyDescent="0.25">
      <c r="A94" s="17">
        <v>95</v>
      </c>
      <c r="B94" s="6" t="s">
        <v>413</v>
      </c>
      <c r="C94" s="6" t="s">
        <v>414</v>
      </c>
      <c r="D94" s="6" t="s">
        <v>49</v>
      </c>
      <c r="E94" s="6" t="s">
        <v>16</v>
      </c>
      <c r="F94" s="15">
        <v>30</v>
      </c>
      <c r="G94" s="6" t="s">
        <v>415</v>
      </c>
      <c r="H94" s="6" t="s">
        <v>416</v>
      </c>
      <c r="I94" s="6" t="s">
        <v>32</v>
      </c>
      <c r="J94" s="7">
        <v>44458</v>
      </c>
      <c r="K94" s="15">
        <v>81</v>
      </c>
      <c r="L94" s="6" t="s">
        <v>99</v>
      </c>
      <c r="M94" s="6">
        <f t="shared" si="5"/>
        <v>2021</v>
      </c>
      <c r="N94" s="6">
        <f t="shared" si="6"/>
        <v>9</v>
      </c>
      <c r="O94" s="6" t="str">
        <f>VLOOKUP(L94,'User input'!$D$6:$E$16,2,FALSE)</f>
        <v>Superwossname</v>
      </c>
      <c r="P94" s="6">
        <f>VLOOKUP(L94,'User input'!$D$6:$G$16,3,FALSE)</f>
        <v>3.49</v>
      </c>
      <c r="Q94" s="6">
        <f>VLOOKUP(L94,'User input'!$D$6:$G$16,4,FALSE)</f>
        <v>20</v>
      </c>
      <c r="R94" s="6">
        <f t="shared" si="7"/>
        <v>1620</v>
      </c>
      <c r="S94" s="26">
        <f t="shared" si="4"/>
        <v>5653.8</v>
      </c>
      <c r="T94" s="26">
        <f>IF(K94&lt;'User input'!$I$9,'User input'!$J$8,IF(K94&lt;'User input'!$I$10,'User input'!$J$9,IF(K94&lt;'User input'!$I$11,'User input'!$J$10,'User input'!$J$11)))*S94</f>
        <v>282.69</v>
      </c>
      <c r="U94" s="26">
        <f>K94*'User input'!$J$17+'User input'!$J$16</f>
        <v>0.5</v>
      </c>
    </row>
    <row r="95" spans="1:21" x14ac:dyDescent="0.25">
      <c r="A95" s="18">
        <v>96</v>
      </c>
      <c r="B95" s="10" t="s">
        <v>417</v>
      </c>
      <c r="C95" s="10" t="s">
        <v>418</v>
      </c>
      <c r="D95" s="10" t="s">
        <v>49</v>
      </c>
      <c r="E95" s="10" t="s">
        <v>16</v>
      </c>
      <c r="F95" s="16">
        <v>60</v>
      </c>
      <c r="G95" s="10" t="s">
        <v>419</v>
      </c>
      <c r="H95" s="10" t="s">
        <v>420</v>
      </c>
      <c r="I95" s="10" t="s">
        <v>421</v>
      </c>
      <c r="J95" s="11">
        <v>44381</v>
      </c>
      <c r="K95" s="16">
        <v>50</v>
      </c>
      <c r="L95" s="10" t="s">
        <v>157</v>
      </c>
      <c r="M95" s="10">
        <f t="shared" si="5"/>
        <v>2021</v>
      </c>
      <c r="N95" s="10">
        <f t="shared" si="6"/>
        <v>7</v>
      </c>
      <c r="O95" s="10" t="str">
        <f>VLOOKUP(L95,'User input'!$D$6:$E$16,2,FALSE)</f>
        <v>Ultrathing V3</v>
      </c>
      <c r="P95" s="10">
        <f>VLOOKUP(L95,'User input'!$D$6:$G$16,3,FALSE)</f>
        <v>3.39</v>
      </c>
      <c r="Q95" s="10">
        <f>VLOOKUP(L95,'User input'!$D$6:$G$16,4,FALSE)</f>
        <v>24</v>
      </c>
      <c r="R95" s="10">
        <f t="shared" si="7"/>
        <v>1200</v>
      </c>
      <c r="S95" s="27">
        <f t="shared" si="4"/>
        <v>4068</v>
      </c>
      <c r="T95" s="27">
        <f>IF(K95&lt;'User input'!$I$9,'User input'!$J$8,IF(K95&lt;'User input'!$I$10,'User input'!$J$9,IF(K95&lt;'User input'!$I$11,'User input'!$J$10,'User input'!$J$11)))*S95</f>
        <v>203.4</v>
      </c>
      <c r="U95" s="27">
        <f>K95*'User input'!$J$17+'User input'!$J$16</f>
        <v>0.5</v>
      </c>
    </row>
    <row r="96" spans="1:21" x14ac:dyDescent="0.25">
      <c r="A96" s="17">
        <v>97</v>
      </c>
      <c r="B96" s="6" t="s">
        <v>422</v>
      </c>
      <c r="C96" s="6" t="s">
        <v>423</v>
      </c>
      <c r="D96" s="6" t="s">
        <v>15</v>
      </c>
      <c r="E96" s="6" t="s">
        <v>16</v>
      </c>
      <c r="F96" s="15">
        <v>30</v>
      </c>
      <c r="G96" s="6" t="s">
        <v>424</v>
      </c>
      <c r="H96" s="6" t="s">
        <v>425</v>
      </c>
      <c r="I96" s="6" t="s">
        <v>32</v>
      </c>
      <c r="J96" s="7">
        <v>43852</v>
      </c>
      <c r="K96" s="15">
        <v>38</v>
      </c>
      <c r="L96" s="6" t="s">
        <v>99</v>
      </c>
      <c r="M96" s="6">
        <f t="shared" si="5"/>
        <v>2020</v>
      </c>
      <c r="N96" s="6">
        <f t="shared" si="6"/>
        <v>1</v>
      </c>
      <c r="O96" s="6" t="str">
        <f>VLOOKUP(L96,'User input'!$D$6:$E$16,2,FALSE)</f>
        <v>Superwossname</v>
      </c>
      <c r="P96" s="6">
        <f>VLOOKUP(L96,'User input'!$D$6:$G$16,3,FALSE)</f>
        <v>3.49</v>
      </c>
      <c r="Q96" s="6">
        <f>VLOOKUP(L96,'User input'!$D$6:$G$16,4,FALSE)</f>
        <v>20</v>
      </c>
      <c r="R96" s="6">
        <f t="shared" si="7"/>
        <v>760</v>
      </c>
      <c r="S96" s="26">
        <f t="shared" si="4"/>
        <v>2652.4</v>
      </c>
      <c r="T96" s="26">
        <f>IF(K96&lt;'User input'!$I$9,'User input'!$J$8,IF(K96&lt;'User input'!$I$10,'User input'!$J$9,IF(K96&lt;'User input'!$I$11,'User input'!$J$10,'User input'!$J$11)))*S96</f>
        <v>79.572000000000003</v>
      </c>
      <c r="U96" s="26">
        <f>K96*'User input'!$J$17+'User input'!$J$16</f>
        <v>0.5</v>
      </c>
    </row>
    <row r="97" spans="1:21" x14ac:dyDescent="0.25">
      <c r="A97" s="18">
        <v>98</v>
      </c>
      <c r="B97" s="10" t="s">
        <v>426</v>
      </c>
      <c r="C97" s="10" t="s">
        <v>230</v>
      </c>
      <c r="D97" s="10" t="s">
        <v>28</v>
      </c>
      <c r="E97" s="10" t="s">
        <v>29</v>
      </c>
      <c r="F97" s="16">
        <v>30</v>
      </c>
      <c r="G97" s="10" t="s">
        <v>427</v>
      </c>
      <c r="H97" s="10" t="s">
        <v>428</v>
      </c>
      <c r="I97" s="10" t="s">
        <v>32</v>
      </c>
      <c r="J97" s="11">
        <v>44251</v>
      </c>
      <c r="K97" s="16">
        <v>86</v>
      </c>
      <c r="L97" s="10" t="s">
        <v>99</v>
      </c>
      <c r="M97" s="10">
        <f t="shared" si="5"/>
        <v>2021</v>
      </c>
      <c r="N97" s="10">
        <f t="shared" si="6"/>
        <v>2</v>
      </c>
      <c r="O97" s="10" t="str">
        <f>VLOOKUP(L97,'User input'!$D$6:$E$16,2,FALSE)</f>
        <v>Superwossname</v>
      </c>
      <c r="P97" s="10">
        <f>VLOOKUP(L97,'User input'!$D$6:$G$16,3,FALSE)</f>
        <v>3.49</v>
      </c>
      <c r="Q97" s="10">
        <f>VLOOKUP(L97,'User input'!$D$6:$G$16,4,FALSE)</f>
        <v>20</v>
      </c>
      <c r="R97" s="10">
        <f t="shared" si="7"/>
        <v>1720</v>
      </c>
      <c r="S97" s="27">
        <f t="shared" si="4"/>
        <v>6002.8</v>
      </c>
      <c r="T97" s="27">
        <f>IF(K97&lt;'User input'!$I$9,'User input'!$J$8,IF(K97&lt;'User input'!$I$10,'User input'!$J$9,IF(K97&lt;'User input'!$I$11,'User input'!$J$10,'User input'!$J$11)))*S97</f>
        <v>300.14000000000004</v>
      </c>
      <c r="U97" s="27">
        <f>K97*'User input'!$J$17+'User input'!$J$16</f>
        <v>0.5</v>
      </c>
    </row>
    <row r="98" spans="1:21" x14ac:dyDescent="0.25">
      <c r="A98" s="17">
        <v>99</v>
      </c>
      <c r="B98" s="6" t="s">
        <v>429</v>
      </c>
      <c r="C98" s="6" t="s">
        <v>430</v>
      </c>
      <c r="D98" s="6" t="s">
        <v>28</v>
      </c>
      <c r="E98" s="6" t="s">
        <v>29</v>
      </c>
      <c r="F98" s="15">
        <v>30</v>
      </c>
      <c r="G98" s="6" t="s">
        <v>431</v>
      </c>
      <c r="H98" s="6" t="s">
        <v>432</v>
      </c>
      <c r="I98" s="6" t="s">
        <v>32</v>
      </c>
      <c r="J98" s="7">
        <v>43684</v>
      </c>
      <c r="K98" s="15">
        <v>56</v>
      </c>
      <c r="L98" s="6" t="s">
        <v>157</v>
      </c>
      <c r="M98" s="6">
        <f t="shared" si="5"/>
        <v>2019</v>
      </c>
      <c r="N98" s="6">
        <f t="shared" si="6"/>
        <v>8</v>
      </c>
      <c r="O98" s="6" t="str">
        <f>VLOOKUP(L98,'User input'!$D$6:$E$16,2,FALSE)</f>
        <v>Ultrathing V3</v>
      </c>
      <c r="P98" s="6">
        <f>VLOOKUP(L98,'User input'!$D$6:$G$16,3,FALSE)</f>
        <v>3.39</v>
      </c>
      <c r="Q98" s="6">
        <f>VLOOKUP(L98,'User input'!$D$6:$G$16,4,FALSE)</f>
        <v>24</v>
      </c>
      <c r="R98" s="6">
        <f t="shared" si="7"/>
        <v>1344</v>
      </c>
      <c r="S98" s="26">
        <f t="shared" si="4"/>
        <v>4556.16</v>
      </c>
      <c r="T98" s="26">
        <f>IF(K98&lt;'User input'!$I$9,'User input'!$J$8,IF(K98&lt;'User input'!$I$10,'User input'!$J$9,IF(K98&lt;'User input'!$I$11,'User input'!$J$10,'User input'!$J$11)))*S98</f>
        <v>227.80799999999999</v>
      </c>
      <c r="U98" s="26">
        <f>K98*'User input'!$J$17+'User input'!$J$16</f>
        <v>0.5</v>
      </c>
    </row>
    <row r="99" spans="1:21" x14ac:dyDescent="0.25">
      <c r="A99" s="18">
        <v>100</v>
      </c>
      <c r="B99" s="10" t="s">
        <v>433</v>
      </c>
      <c r="C99" s="10" t="s">
        <v>434</v>
      </c>
      <c r="D99" s="10" t="s">
        <v>15</v>
      </c>
      <c r="E99" s="10" t="s">
        <v>16</v>
      </c>
      <c r="F99" s="16">
        <v>90</v>
      </c>
      <c r="G99" s="10" t="s">
        <v>435</v>
      </c>
      <c r="H99" s="10" t="s">
        <v>436</v>
      </c>
      <c r="I99" s="10" t="s">
        <v>25</v>
      </c>
      <c r="J99" s="11">
        <v>43812</v>
      </c>
      <c r="K99" s="16">
        <v>85</v>
      </c>
      <c r="L99" s="10" t="s">
        <v>62</v>
      </c>
      <c r="M99" s="10">
        <f t="shared" si="5"/>
        <v>2019</v>
      </c>
      <c r="N99" s="10">
        <f t="shared" si="6"/>
        <v>12</v>
      </c>
      <c r="O99" s="10" t="str">
        <f>VLOOKUP(L99,'User input'!$D$6:$E$16,2,FALSE)</f>
        <v>Ultrathing V4</v>
      </c>
      <c r="P99" s="10">
        <f>VLOOKUP(L99,'User input'!$D$6:$G$16,3,FALSE)</f>
        <v>3.99</v>
      </c>
      <c r="Q99" s="10">
        <f>VLOOKUP(L99,'User input'!$D$6:$G$16,4,FALSE)</f>
        <v>24</v>
      </c>
      <c r="R99" s="10">
        <f t="shared" si="7"/>
        <v>2040</v>
      </c>
      <c r="S99" s="27">
        <f t="shared" si="4"/>
        <v>8139.6</v>
      </c>
      <c r="T99" s="27">
        <f>IF(K99&lt;'User input'!$I$9,'User input'!$J$8,IF(K99&lt;'User input'!$I$10,'User input'!$J$9,IF(K99&lt;'User input'!$I$11,'User input'!$J$10,'User input'!$J$11)))*S99</f>
        <v>406.98</v>
      </c>
      <c r="U99" s="27">
        <f>K99*'User input'!$J$17+'User input'!$J$16</f>
        <v>0.5</v>
      </c>
    </row>
    <row r="100" spans="1:21" x14ac:dyDescent="0.25">
      <c r="A100" s="17">
        <v>101</v>
      </c>
      <c r="B100" s="6" t="s">
        <v>66</v>
      </c>
      <c r="C100" s="6" t="s">
        <v>437</v>
      </c>
      <c r="D100" s="6" t="s">
        <v>49</v>
      </c>
      <c r="E100" s="6" t="s">
        <v>16</v>
      </c>
      <c r="F100" s="15">
        <v>30</v>
      </c>
      <c r="G100" s="6" t="s">
        <v>438</v>
      </c>
      <c r="H100" s="6" t="s">
        <v>439</v>
      </c>
      <c r="I100" s="6" t="s">
        <v>291</v>
      </c>
      <c r="J100" s="7">
        <v>44526</v>
      </c>
      <c r="K100" s="15">
        <v>9</v>
      </c>
      <c r="L100" s="6" t="s">
        <v>39</v>
      </c>
      <c r="M100" s="6">
        <f t="shared" si="5"/>
        <v>2021</v>
      </c>
      <c r="N100" s="6">
        <f t="shared" si="6"/>
        <v>11</v>
      </c>
      <c r="O100" s="6" t="str">
        <f>VLOOKUP(L100,'User input'!$D$6:$E$16,2,FALSE)</f>
        <v>Ultrathing V1</v>
      </c>
      <c r="P100" s="6">
        <f>VLOOKUP(L100,'User input'!$D$6:$G$16,3,FALSE)</f>
        <v>1.79</v>
      </c>
      <c r="Q100" s="6">
        <f>VLOOKUP(L100,'User input'!$D$6:$G$16,4,FALSE)</f>
        <v>17</v>
      </c>
      <c r="R100" s="6">
        <f t="shared" si="7"/>
        <v>153</v>
      </c>
      <c r="S100" s="26">
        <f t="shared" si="4"/>
        <v>273.87</v>
      </c>
      <c r="T100" s="26">
        <f>IF(K100&lt;'User input'!$I$9,'User input'!$J$8,IF(K100&lt;'User input'!$I$10,'User input'!$J$9,IF(K100&lt;'User input'!$I$11,'User input'!$J$10,'User input'!$J$11)))*S100</f>
        <v>0</v>
      </c>
      <c r="U100" s="26">
        <f>K100*'User input'!$J$17+'User input'!$J$16</f>
        <v>0.5</v>
      </c>
    </row>
    <row r="101" spans="1:21" x14ac:dyDescent="0.25">
      <c r="A101" s="18">
        <v>102</v>
      </c>
      <c r="B101" s="10" t="s">
        <v>440</v>
      </c>
      <c r="C101" s="10" t="s">
        <v>441</v>
      </c>
      <c r="D101" s="10" t="s">
        <v>49</v>
      </c>
      <c r="E101" s="10" t="s">
        <v>16</v>
      </c>
      <c r="F101" s="16">
        <v>90</v>
      </c>
      <c r="G101" s="10" t="s">
        <v>442</v>
      </c>
      <c r="H101" s="10" t="s">
        <v>443</v>
      </c>
      <c r="I101" s="10" t="s">
        <v>32</v>
      </c>
      <c r="J101" s="11">
        <v>44338</v>
      </c>
      <c r="K101" s="16">
        <v>83</v>
      </c>
      <c r="L101" s="10" t="s">
        <v>44</v>
      </c>
      <c r="M101" s="10">
        <f t="shared" si="5"/>
        <v>2021</v>
      </c>
      <c r="N101" s="10">
        <f t="shared" si="6"/>
        <v>5</v>
      </c>
      <c r="O101" s="10" t="str">
        <f>VLOOKUP(L101,'User input'!$D$6:$E$16,2,FALSE)</f>
        <v>Gigastuff</v>
      </c>
      <c r="P101" s="10">
        <f>VLOOKUP(L101,'User input'!$D$6:$G$16,3,FALSE)</f>
        <v>1.89</v>
      </c>
      <c r="Q101" s="10">
        <f>VLOOKUP(L101,'User input'!$D$6:$G$16,4,FALSE)</f>
        <v>18</v>
      </c>
      <c r="R101" s="10">
        <f t="shared" si="7"/>
        <v>1494</v>
      </c>
      <c r="S101" s="27">
        <f t="shared" si="4"/>
        <v>2823.66</v>
      </c>
      <c r="T101" s="27">
        <f>IF(K101&lt;'User input'!$I$9,'User input'!$J$8,IF(K101&lt;'User input'!$I$10,'User input'!$J$9,IF(K101&lt;'User input'!$I$11,'User input'!$J$10,'User input'!$J$11)))*S101</f>
        <v>141.18299999999999</v>
      </c>
      <c r="U101" s="27">
        <f>K101*'User input'!$J$17+'User input'!$J$16</f>
        <v>0.5</v>
      </c>
    </row>
    <row r="102" spans="1:21" x14ac:dyDescent="0.25">
      <c r="A102" s="17">
        <v>103</v>
      </c>
      <c r="B102" s="6" t="s">
        <v>444</v>
      </c>
      <c r="C102" s="6" t="s">
        <v>445</v>
      </c>
      <c r="D102" s="6" t="s">
        <v>15</v>
      </c>
      <c r="E102" s="6" t="s">
        <v>16</v>
      </c>
      <c r="F102" s="15">
        <v>60</v>
      </c>
      <c r="G102" s="6" t="s">
        <v>446</v>
      </c>
      <c r="H102" s="6" t="s">
        <v>447</v>
      </c>
      <c r="I102" s="6" t="s">
        <v>291</v>
      </c>
      <c r="J102" s="7">
        <v>44419</v>
      </c>
      <c r="K102" s="15">
        <v>49</v>
      </c>
      <c r="L102" s="6" t="s">
        <v>68</v>
      </c>
      <c r="M102" s="6">
        <f t="shared" si="5"/>
        <v>2021</v>
      </c>
      <c r="N102" s="6">
        <f t="shared" si="6"/>
        <v>8</v>
      </c>
      <c r="O102" s="6" t="str">
        <f>VLOOKUP(L102,'User input'!$D$6:$E$16,2,FALSE)</f>
        <v>Megawidget M</v>
      </c>
      <c r="P102" s="6">
        <f>VLOOKUP(L102,'User input'!$D$6:$G$16,3,FALSE)</f>
        <v>1.29</v>
      </c>
      <c r="Q102" s="6">
        <f>VLOOKUP(L102,'User input'!$D$6:$G$16,4,FALSE)</f>
        <v>24</v>
      </c>
      <c r="R102" s="6">
        <f t="shared" si="7"/>
        <v>1176</v>
      </c>
      <c r="S102" s="26">
        <f t="shared" si="4"/>
        <v>1517.04</v>
      </c>
      <c r="T102" s="26">
        <f>IF(K102&lt;'User input'!$I$9,'User input'!$J$8,IF(K102&lt;'User input'!$I$10,'User input'!$J$9,IF(K102&lt;'User input'!$I$11,'User input'!$J$10,'User input'!$J$11)))*S102</f>
        <v>45.511199999999995</v>
      </c>
      <c r="U102" s="26">
        <f>K102*'User input'!$J$17+'User input'!$J$16</f>
        <v>0.5</v>
      </c>
    </row>
    <row r="103" spans="1:21" x14ac:dyDescent="0.25">
      <c r="A103" s="18">
        <v>104</v>
      </c>
      <c r="B103" s="10" t="s">
        <v>448</v>
      </c>
      <c r="C103" s="10" t="s">
        <v>449</v>
      </c>
      <c r="D103" s="10" t="s">
        <v>28</v>
      </c>
      <c r="E103" s="10" t="s">
        <v>29</v>
      </c>
      <c r="F103" s="16">
        <v>30</v>
      </c>
      <c r="G103" s="10" t="s">
        <v>450</v>
      </c>
      <c r="H103" s="10" t="s">
        <v>451</v>
      </c>
      <c r="I103" s="10" t="s">
        <v>185</v>
      </c>
      <c r="J103" s="11">
        <v>43877</v>
      </c>
      <c r="K103" s="16">
        <v>77</v>
      </c>
      <c r="L103" s="10" t="s">
        <v>33</v>
      </c>
      <c r="M103" s="10">
        <f t="shared" si="5"/>
        <v>2020</v>
      </c>
      <c r="N103" s="10">
        <f t="shared" si="6"/>
        <v>2</v>
      </c>
      <c r="O103" s="10" t="str">
        <f>VLOOKUP(L103,'User input'!$D$6:$E$16,2,FALSE)</f>
        <v>Megawidget L</v>
      </c>
      <c r="P103" s="10">
        <f>VLOOKUP(L103,'User input'!$D$6:$G$16,3,FALSE)</f>
        <v>1.79</v>
      </c>
      <c r="Q103" s="10">
        <f>VLOOKUP(L103,'User input'!$D$6:$G$16,4,FALSE)</f>
        <v>24</v>
      </c>
      <c r="R103" s="10">
        <f t="shared" si="7"/>
        <v>1848</v>
      </c>
      <c r="S103" s="27">
        <f t="shared" si="4"/>
        <v>3307.92</v>
      </c>
      <c r="T103" s="27">
        <f>IF(K103&lt;'User input'!$I$9,'User input'!$J$8,IF(K103&lt;'User input'!$I$10,'User input'!$J$9,IF(K103&lt;'User input'!$I$11,'User input'!$J$10,'User input'!$J$11)))*S103</f>
        <v>165.39600000000002</v>
      </c>
      <c r="U103" s="27">
        <f>K103*'User input'!$J$17+'User input'!$J$16</f>
        <v>0.5</v>
      </c>
    </row>
    <row r="104" spans="1:21" x14ac:dyDescent="0.25">
      <c r="A104" s="17">
        <v>105</v>
      </c>
      <c r="B104" s="6" t="s">
        <v>452</v>
      </c>
      <c r="C104" s="6" t="s">
        <v>453</v>
      </c>
      <c r="D104" s="6" t="s">
        <v>15</v>
      </c>
      <c r="E104" s="6" t="s">
        <v>16</v>
      </c>
      <c r="F104" s="15">
        <v>90</v>
      </c>
      <c r="G104" s="6" t="s">
        <v>450</v>
      </c>
      <c r="H104" s="6" t="s">
        <v>454</v>
      </c>
      <c r="I104" s="6" t="s">
        <v>291</v>
      </c>
      <c r="J104" s="7">
        <v>44390</v>
      </c>
      <c r="K104" s="15">
        <v>29</v>
      </c>
      <c r="L104" s="6" t="s">
        <v>68</v>
      </c>
      <c r="M104" s="6">
        <f t="shared" si="5"/>
        <v>2021</v>
      </c>
      <c r="N104" s="6">
        <f t="shared" si="6"/>
        <v>7</v>
      </c>
      <c r="O104" s="6" t="str">
        <f>VLOOKUP(L104,'User input'!$D$6:$E$16,2,FALSE)</f>
        <v>Megawidget M</v>
      </c>
      <c r="P104" s="6">
        <f>VLOOKUP(L104,'User input'!$D$6:$G$16,3,FALSE)</f>
        <v>1.29</v>
      </c>
      <c r="Q104" s="6">
        <f>VLOOKUP(L104,'User input'!$D$6:$G$16,4,FALSE)</f>
        <v>24</v>
      </c>
      <c r="R104" s="6">
        <f t="shared" si="7"/>
        <v>696</v>
      </c>
      <c r="S104" s="26">
        <f t="shared" si="4"/>
        <v>897.84</v>
      </c>
      <c r="T104" s="26">
        <f>IF(K104&lt;'User input'!$I$9,'User input'!$J$8,IF(K104&lt;'User input'!$I$10,'User input'!$J$9,IF(K104&lt;'User input'!$I$11,'User input'!$J$10,'User input'!$J$11)))*S104</f>
        <v>26.935199999999998</v>
      </c>
      <c r="U104" s="26">
        <f>K104*'User input'!$J$17+'User input'!$J$16</f>
        <v>0.5</v>
      </c>
    </row>
    <row r="105" spans="1:21" x14ac:dyDescent="0.25">
      <c r="A105" s="18">
        <v>106</v>
      </c>
      <c r="B105" s="10" t="s">
        <v>455</v>
      </c>
      <c r="C105" s="10" t="s">
        <v>456</v>
      </c>
      <c r="D105" s="10" t="s">
        <v>49</v>
      </c>
      <c r="E105" s="10" t="s">
        <v>16</v>
      </c>
      <c r="F105" s="16">
        <v>30</v>
      </c>
      <c r="G105" s="10" t="s">
        <v>457</v>
      </c>
      <c r="H105" s="10" t="s">
        <v>458</v>
      </c>
      <c r="I105" s="10" t="s">
        <v>32</v>
      </c>
      <c r="J105" s="11">
        <v>44271</v>
      </c>
      <c r="K105" s="16">
        <v>93</v>
      </c>
      <c r="L105" s="10" t="s">
        <v>68</v>
      </c>
      <c r="M105" s="10">
        <f t="shared" si="5"/>
        <v>2021</v>
      </c>
      <c r="N105" s="10">
        <f t="shared" si="6"/>
        <v>3</v>
      </c>
      <c r="O105" s="10" t="str">
        <f>VLOOKUP(L105,'User input'!$D$6:$E$16,2,FALSE)</f>
        <v>Megawidget M</v>
      </c>
      <c r="P105" s="10">
        <f>VLOOKUP(L105,'User input'!$D$6:$G$16,3,FALSE)</f>
        <v>1.29</v>
      </c>
      <c r="Q105" s="10">
        <f>VLOOKUP(L105,'User input'!$D$6:$G$16,4,FALSE)</f>
        <v>24</v>
      </c>
      <c r="R105" s="10">
        <f t="shared" si="7"/>
        <v>2232</v>
      </c>
      <c r="S105" s="27">
        <f t="shared" si="4"/>
        <v>2879.28</v>
      </c>
      <c r="T105" s="27">
        <f>IF(K105&lt;'User input'!$I$9,'User input'!$J$8,IF(K105&lt;'User input'!$I$10,'User input'!$J$9,IF(K105&lt;'User input'!$I$11,'User input'!$J$10,'User input'!$J$11)))*S105</f>
        <v>143.96400000000003</v>
      </c>
      <c r="U105" s="27">
        <f>K105*'User input'!$J$17+'User input'!$J$16</f>
        <v>0.5</v>
      </c>
    </row>
    <row r="106" spans="1:21" x14ac:dyDescent="0.25">
      <c r="A106" s="17">
        <v>107</v>
      </c>
      <c r="B106" s="6" t="s">
        <v>459</v>
      </c>
      <c r="C106" s="6" t="s">
        <v>460</v>
      </c>
      <c r="D106" s="6" t="s">
        <v>15</v>
      </c>
      <c r="E106" s="6" t="s">
        <v>16</v>
      </c>
      <c r="F106" s="15">
        <v>60</v>
      </c>
      <c r="G106" s="6" t="s">
        <v>461</v>
      </c>
      <c r="H106" s="6" t="s">
        <v>462</v>
      </c>
      <c r="I106" s="6" t="s">
        <v>185</v>
      </c>
      <c r="J106" s="7">
        <v>43787</v>
      </c>
      <c r="K106" s="15">
        <v>79</v>
      </c>
      <c r="L106" s="6" t="s">
        <v>62</v>
      </c>
      <c r="M106" s="6">
        <f t="shared" si="5"/>
        <v>2019</v>
      </c>
      <c r="N106" s="6">
        <f t="shared" si="6"/>
        <v>11</v>
      </c>
      <c r="O106" s="6" t="str">
        <f>VLOOKUP(L106,'User input'!$D$6:$E$16,2,FALSE)</f>
        <v>Ultrathing V4</v>
      </c>
      <c r="P106" s="6">
        <f>VLOOKUP(L106,'User input'!$D$6:$G$16,3,FALSE)</f>
        <v>3.99</v>
      </c>
      <c r="Q106" s="6">
        <f>VLOOKUP(L106,'User input'!$D$6:$G$16,4,FALSE)</f>
        <v>24</v>
      </c>
      <c r="R106" s="6">
        <f t="shared" si="7"/>
        <v>1896</v>
      </c>
      <c r="S106" s="26">
        <f t="shared" si="4"/>
        <v>7565.04</v>
      </c>
      <c r="T106" s="26">
        <f>IF(K106&lt;'User input'!$I$9,'User input'!$J$8,IF(K106&lt;'User input'!$I$10,'User input'!$J$9,IF(K106&lt;'User input'!$I$11,'User input'!$J$10,'User input'!$J$11)))*S106</f>
        <v>378.25200000000001</v>
      </c>
      <c r="U106" s="26">
        <f>K106*'User input'!$J$17+'User input'!$J$16</f>
        <v>0.5</v>
      </c>
    </row>
    <row r="107" spans="1:21" x14ac:dyDescent="0.25">
      <c r="A107" s="18">
        <v>108</v>
      </c>
      <c r="B107" s="10" t="s">
        <v>463</v>
      </c>
      <c r="C107" s="10" t="s">
        <v>464</v>
      </c>
      <c r="D107" s="10" t="s">
        <v>49</v>
      </c>
      <c r="E107" s="10" t="s">
        <v>16</v>
      </c>
      <c r="F107" s="16">
        <v>60</v>
      </c>
      <c r="G107" s="10" t="s">
        <v>465</v>
      </c>
      <c r="H107" s="10" t="s">
        <v>466</v>
      </c>
      <c r="I107" s="10" t="s">
        <v>32</v>
      </c>
      <c r="J107" s="11">
        <v>44035</v>
      </c>
      <c r="K107" s="16">
        <v>87</v>
      </c>
      <c r="L107" s="10" t="s">
        <v>44</v>
      </c>
      <c r="M107" s="10">
        <f t="shared" si="5"/>
        <v>2020</v>
      </c>
      <c r="N107" s="10">
        <f t="shared" si="6"/>
        <v>7</v>
      </c>
      <c r="O107" s="10" t="str">
        <f>VLOOKUP(L107,'User input'!$D$6:$E$16,2,FALSE)</f>
        <v>Gigastuff</v>
      </c>
      <c r="P107" s="10">
        <f>VLOOKUP(L107,'User input'!$D$6:$G$16,3,FALSE)</f>
        <v>1.89</v>
      </c>
      <c r="Q107" s="10">
        <f>VLOOKUP(L107,'User input'!$D$6:$G$16,4,FALSE)</f>
        <v>18</v>
      </c>
      <c r="R107" s="10">
        <f t="shared" si="7"/>
        <v>1566</v>
      </c>
      <c r="S107" s="27">
        <f t="shared" si="4"/>
        <v>2959.74</v>
      </c>
      <c r="T107" s="27">
        <f>IF(K107&lt;'User input'!$I$9,'User input'!$J$8,IF(K107&lt;'User input'!$I$10,'User input'!$J$9,IF(K107&lt;'User input'!$I$11,'User input'!$J$10,'User input'!$J$11)))*S107</f>
        <v>147.98699999999999</v>
      </c>
      <c r="U107" s="27">
        <f>K107*'User input'!$J$17+'User input'!$J$16</f>
        <v>0.5</v>
      </c>
    </row>
    <row r="108" spans="1:21" x14ac:dyDescent="0.25">
      <c r="A108" s="17">
        <v>109</v>
      </c>
      <c r="B108" s="6" t="s">
        <v>467</v>
      </c>
      <c r="C108" s="6" t="s">
        <v>468</v>
      </c>
      <c r="D108" s="6" t="s">
        <v>28</v>
      </c>
      <c r="E108" s="6" t="s">
        <v>29</v>
      </c>
      <c r="F108" s="15">
        <v>30</v>
      </c>
      <c r="G108" s="6" t="s">
        <v>469</v>
      </c>
      <c r="H108" s="6" t="s">
        <v>470</v>
      </c>
      <c r="I108" s="6" t="s">
        <v>471</v>
      </c>
      <c r="J108" s="7">
        <v>44257</v>
      </c>
      <c r="K108" s="15">
        <v>67</v>
      </c>
      <c r="L108" s="6" t="s">
        <v>39</v>
      </c>
      <c r="M108" s="6">
        <f t="shared" si="5"/>
        <v>2021</v>
      </c>
      <c r="N108" s="6">
        <f t="shared" si="6"/>
        <v>3</v>
      </c>
      <c r="O108" s="6" t="str">
        <f>VLOOKUP(L108,'User input'!$D$6:$E$16,2,FALSE)</f>
        <v>Ultrathing V1</v>
      </c>
      <c r="P108" s="6">
        <f>VLOOKUP(L108,'User input'!$D$6:$G$16,3,FALSE)</f>
        <v>1.79</v>
      </c>
      <c r="Q108" s="6">
        <f>VLOOKUP(L108,'User input'!$D$6:$G$16,4,FALSE)</f>
        <v>17</v>
      </c>
      <c r="R108" s="6">
        <f t="shared" si="7"/>
        <v>1139</v>
      </c>
      <c r="S108" s="26">
        <f t="shared" si="4"/>
        <v>2038.81</v>
      </c>
      <c r="T108" s="26">
        <f>IF(K108&lt;'User input'!$I$9,'User input'!$J$8,IF(K108&lt;'User input'!$I$10,'User input'!$J$9,IF(K108&lt;'User input'!$I$11,'User input'!$J$10,'User input'!$J$11)))*S108</f>
        <v>101.9405</v>
      </c>
      <c r="U108" s="26">
        <f>K108*'User input'!$J$17+'User input'!$J$16</f>
        <v>0.5</v>
      </c>
    </row>
    <row r="109" spans="1:21" x14ac:dyDescent="0.25">
      <c r="A109" s="18">
        <v>110</v>
      </c>
      <c r="B109" s="10" t="s">
        <v>472</v>
      </c>
      <c r="C109" s="10" t="s">
        <v>473</v>
      </c>
      <c r="D109" s="10" t="s">
        <v>28</v>
      </c>
      <c r="E109" s="10" t="s">
        <v>29</v>
      </c>
      <c r="F109" s="16">
        <v>60</v>
      </c>
      <c r="G109" s="10" t="s">
        <v>474</v>
      </c>
      <c r="H109" s="10" t="s">
        <v>475</v>
      </c>
      <c r="I109" s="10" t="s">
        <v>300</v>
      </c>
      <c r="J109" s="11">
        <v>43909</v>
      </c>
      <c r="K109" s="16">
        <v>54</v>
      </c>
      <c r="L109" s="10" t="s">
        <v>62</v>
      </c>
      <c r="M109" s="10">
        <f t="shared" si="5"/>
        <v>2020</v>
      </c>
      <c r="N109" s="10">
        <f t="shared" si="6"/>
        <v>3</v>
      </c>
      <c r="O109" s="10" t="str">
        <f>VLOOKUP(L109,'User input'!$D$6:$E$16,2,FALSE)</f>
        <v>Ultrathing V4</v>
      </c>
      <c r="P109" s="10">
        <f>VLOOKUP(L109,'User input'!$D$6:$G$16,3,FALSE)</f>
        <v>3.99</v>
      </c>
      <c r="Q109" s="10">
        <f>VLOOKUP(L109,'User input'!$D$6:$G$16,4,FALSE)</f>
        <v>24</v>
      </c>
      <c r="R109" s="10">
        <f t="shared" si="7"/>
        <v>1296</v>
      </c>
      <c r="S109" s="27">
        <f t="shared" si="4"/>
        <v>5171.04</v>
      </c>
      <c r="T109" s="27">
        <f>IF(K109&lt;'User input'!$I$9,'User input'!$J$8,IF(K109&lt;'User input'!$I$10,'User input'!$J$9,IF(K109&lt;'User input'!$I$11,'User input'!$J$10,'User input'!$J$11)))*S109</f>
        <v>258.55200000000002</v>
      </c>
      <c r="U109" s="27">
        <f>K109*'User input'!$J$17+'User input'!$J$16</f>
        <v>0.5</v>
      </c>
    </row>
    <row r="110" spans="1:21" x14ac:dyDescent="0.25">
      <c r="A110" s="17">
        <v>111</v>
      </c>
      <c r="B110" s="6" t="s">
        <v>476</v>
      </c>
      <c r="C110" s="6" t="s">
        <v>477</v>
      </c>
      <c r="D110" s="6" t="s">
        <v>49</v>
      </c>
      <c r="E110" s="6" t="s">
        <v>16</v>
      </c>
      <c r="F110" s="15">
        <v>60</v>
      </c>
      <c r="G110" s="6" t="s">
        <v>478</v>
      </c>
      <c r="H110" s="6" t="s">
        <v>479</v>
      </c>
      <c r="I110" s="6" t="s">
        <v>32</v>
      </c>
      <c r="J110" s="7">
        <v>43469</v>
      </c>
      <c r="K110" s="15">
        <v>64</v>
      </c>
      <c r="L110" s="6" t="s">
        <v>39</v>
      </c>
      <c r="M110" s="6">
        <f t="shared" si="5"/>
        <v>2019</v>
      </c>
      <c r="N110" s="6">
        <f t="shared" si="6"/>
        <v>1</v>
      </c>
      <c r="O110" s="6" t="str">
        <f>VLOOKUP(L110,'User input'!$D$6:$E$16,2,FALSE)</f>
        <v>Ultrathing V1</v>
      </c>
      <c r="P110" s="6">
        <f>VLOOKUP(L110,'User input'!$D$6:$G$16,3,FALSE)</f>
        <v>1.79</v>
      </c>
      <c r="Q110" s="6">
        <f>VLOOKUP(L110,'User input'!$D$6:$G$16,4,FALSE)</f>
        <v>17</v>
      </c>
      <c r="R110" s="6">
        <f t="shared" si="7"/>
        <v>1088</v>
      </c>
      <c r="S110" s="26">
        <f t="shared" si="4"/>
        <v>1947.52</v>
      </c>
      <c r="T110" s="26">
        <f>IF(K110&lt;'User input'!$I$9,'User input'!$J$8,IF(K110&lt;'User input'!$I$10,'User input'!$J$9,IF(K110&lt;'User input'!$I$11,'User input'!$J$10,'User input'!$J$11)))*S110</f>
        <v>97.376000000000005</v>
      </c>
      <c r="U110" s="26">
        <f>K110*'User input'!$J$17+'User input'!$J$16</f>
        <v>0.5</v>
      </c>
    </row>
    <row r="111" spans="1:21" x14ac:dyDescent="0.25">
      <c r="A111" s="18">
        <v>112</v>
      </c>
      <c r="B111" s="10" t="s">
        <v>480</v>
      </c>
      <c r="C111" s="10" t="s">
        <v>481</v>
      </c>
      <c r="D111" s="10" t="s">
        <v>28</v>
      </c>
      <c r="E111" s="10" t="s">
        <v>29</v>
      </c>
      <c r="F111" s="16">
        <v>30</v>
      </c>
      <c r="G111" s="10" t="s">
        <v>482</v>
      </c>
      <c r="H111" s="10" t="s">
        <v>483</v>
      </c>
      <c r="I111" s="10" t="s">
        <v>32</v>
      </c>
      <c r="J111" s="11">
        <v>43530</v>
      </c>
      <c r="K111" s="16">
        <v>37</v>
      </c>
      <c r="L111" s="10" t="s">
        <v>99</v>
      </c>
      <c r="M111" s="10">
        <f t="shared" si="5"/>
        <v>2019</v>
      </c>
      <c r="N111" s="10">
        <f t="shared" si="6"/>
        <v>3</v>
      </c>
      <c r="O111" s="10" t="str">
        <f>VLOOKUP(L111,'User input'!$D$6:$E$16,2,FALSE)</f>
        <v>Superwossname</v>
      </c>
      <c r="P111" s="10">
        <f>VLOOKUP(L111,'User input'!$D$6:$G$16,3,FALSE)</f>
        <v>3.49</v>
      </c>
      <c r="Q111" s="10">
        <f>VLOOKUP(L111,'User input'!$D$6:$G$16,4,FALSE)</f>
        <v>20</v>
      </c>
      <c r="R111" s="10">
        <f t="shared" si="7"/>
        <v>740</v>
      </c>
      <c r="S111" s="27">
        <f t="shared" si="4"/>
        <v>2582.6000000000004</v>
      </c>
      <c r="T111" s="27">
        <f>IF(K111&lt;'User input'!$I$9,'User input'!$J$8,IF(K111&lt;'User input'!$I$10,'User input'!$J$9,IF(K111&lt;'User input'!$I$11,'User input'!$J$10,'User input'!$J$11)))*S111</f>
        <v>77.478000000000009</v>
      </c>
      <c r="U111" s="27">
        <f>K111*'User input'!$J$17+'User input'!$J$16</f>
        <v>0.5</v>
      </c>
    </row>
    <row r="112" spans="1:21" x14ac:dyDescent="0.25">
      <c r="A112" s="18">
        <v>114</v>
      </c>
      <c r="B112" s="10" t="s">
        <v>484</v>
      </c>
      <c r="C112" s="10" t="s">
        <v>485</v>
      </c>
      <c r="D112" s="10" t="s">
        <v>49</v>
      </c>
      <c r="E112" s="10" t="s">
        <v>16</v>
      </c>
      <c r="F112" s="16">
        <v>90</v>
      </c>
      <c r="G112" s="10" t="s">
        <v>486</v>
      </c>
      <c r="H112" s="10" t="s">
        <v>487</v>
      </c>
      <c r="I112" s="10" t="s">
        <v>32</v>
      </c>
      <c r="J112" s="11">
        <v>43578</v>
      </c>
      <c r="K112" s="16">
        <v>78</v>
      </c>
      <c r="L112" s="10" t="s">
        <v>33</v>
      </c>
      <c r="M112" s="10">
        <f t="shared" si="5"/>
        <v>2019</v>
      </c>
      <c r="N112" s="10">
        <f t="shared" si="6"/>
        <v>4</v>
      </c>
      <c r="O112" s="10" t="str">
        <f>VLOOKUP(L112,'User input'!$D$6:$E$16,2,FALSE)</f>
        <v>Megawidget L</v>
      </c>
      <c r="P112" s="10">
        <f>VLOOKUP(L112,'User input'!$D$6:$G$16,3,FALSE)</f>
        <v>1.79</v>
      </c>
      <c r="Q112" s="10">
        <f>VLOOKUP(L112,'User input'!$D$6:$G$16,4,FALSE)</f>
        <v>24</v>
      </c>
      <c r="R112" s="10">
        <f t="shared" si="7"/>
        <v>1872</v>
      </c>
      <c r="S112" s="27">
        <f t="shared" si="4"/>
        <v>3350.88</v>
      </c>
      <c r="T112" s="27">
        <f>IF(K112&lt;'User input'!$I$9,'User input'!$J$8,IF(K112&lt;'User input'!$I$10,'User input'!$J$9,IF(K112&lt;'User input'!$I$11,'User input'!$J$10,'User input'!$J$11)))*S112</f>
        <v>167.54400000000001</v>
      </c>
      <c r="U112" s="27">
        <f>K112*'User input'!$J$17+'User input'!$J$16</f>
        <v>0.5</v>
      </c>
    </row>
    <row r="113" spans="1:21" x14ac:dyDescent="0.25">
      <c r="A113" s="17">
        <v>115</v>
      </c>
      <c r="B113" s="6" t="s">
        <v>488</v>
      </c>
      <c r="C113" s="6" t="s">
        <v>489</v>
      </c>
      <c r="D113" s="6" t="s">
        <v>49</v>
      </c>
      <c r="E113" s="6" t="s">
        <v>16</v>
      </c>
      <c r="F113" s="15">
        <v>90</v>
      </c>
      <c r="G113" s="6" t="s">
        <v>490</v>
      </c>
      <c r="H113" s="6" t="s">
        <v>491</v>
      </c>
      <c r="I113" s="6" t="s">
        <v>171</v>
      </c>
      <c r="J113" s="7">
        <v>44334</v>
      </c>
      <c r="K113" s="15">
        <v>60</v>
      </c>
      <c r="L113" s="6" t="s">
        <v>157</v>
      </c>
      <c r="M113" s="6">
        <f t="shared" si="5"/>
        <v>2021</v>
      </c>
      <c r="N113" s="6">
        <f t="shared" si="6"/>
        <v>5</v>
      </c>
      <c r="O113" s="6" t="str">
        <f>VLOOKUP(L113,'User input'!$D$6:$E$16,2,FALSE)</f>
        <v>Ultrathing V3</v>
      </c>
      <c r="P113" s="6">
        <f>VLOOKUP(L113,'User input'!$D$6:$G$16,3,FALSE)</f>
        <v>3.39</v>
      </c>
      <c r="Q113" s="6">
        <f>VLOOKUP(L113,'User input'!$D$6:$G$16,4,FALSE)</f>
        <v>24</v>
      </c>
      <c r="R113" s="6">
        <f t="shared" si="7"/>
        <v>1440</v>
      </c>
      <c r="S113" s="26">
        <f t="shared" si="4"/>
        <v>4881.6000000000004</v>
      </c>
      <c r="T113" s="26">
        <f>IF(K113&lt;'User input'!$I$9,'User input'!$J$8,IF(K113&lt;'User input'!$I$10,'User input'!$J$9,IF(K113&lt;'User input'!$I$11,'User input'!$J$10,'User input'!$J$11)))*S113</f>
        <v>244.08000000000004</v>
      </c>
      <c r="U113" s="26">
        <f>K113*'User input'!$J$17+'User input'!$J$16</f>
        <v>0.5</v>
      </c>
    </row>
    <row r="114" spans="1:21" x14ac:dyDescent="0.25">
      <c r="A114" s="18">
        <v>116</v>
      </c>
      <c r="B114" s="10" t="s">
        <v>492</v>
      </c>
      <c r="C114" s="10" t="s">
        <v>287</v>
      </c>
      <c r="D114" s="10" t="s">
        <v>28</v>
      </c>
      <c r="E114" s="10" t="s">
        <v>29</v>
      </c>
      <c r="F114" s="16">
        <v>90</v>
      </c>
      <c r="G114" s="10" t="s">
        <v>493</v>
      </c>
      <c r="H114" s="10" t="s">
        <v>494</v>
      </c>
      <c r="I114" s="10" t="s">
        <v>32</v>
      </c>
      <c r="J114" s="11">
        <v>43869</v>
      </c>
      <c r="K114" s="16">
        <v>58</v>
      </c>
      <c r="L114" s="10" t="s">
        <v>52</v>
      </c>
      <c r="M114" s="10">
        <f t="shared" si="5"/>
        <v>2020</v>
      </c>
      <c r="N114" s="10">
        <f t="shared" si="6"/>
        <v>2</v>
      </c>
      <c r="O114" s="10" t="str">
        <f>VLOOKUP(L114,'User input'!$D$6:$E$16,2,FALSE)</f>
        <v>Megawidget S</v>
      </c>
      <c r="P114" s="10">
        <f>VLOOKUP(L114,'User input'!$D$6:$G$16,3,FALSE)</f>
        <v>0.69</v>
      </c>
      <c r="Q114" s="10">
        <f>VLOOKUP(L114,'User input'!$D$6:$G$16,4,FALSE)</f>
        <v>24</v>
      </c>
      <c r="R114" s="10">
        <f t="shared" si="7"/>
        <v>1392</v>
      </c>
      <c r="S114" s="27">
        <f t="shared" si="4"/>
        <v>960.4799999999999</v>
      </c>
      <c r="T114" s="27">
        <f>IF(K114&lt;'User input'!$I$9,'User input'!$J$8,IF(K114&lt;'User input'!$I$10,'User input'!$J$9,IF(K114&lt;'User input'!$I$11,'User input'!$J$10,'User input'!$J$11)))*S114</f>
        <v>48.024000000000001</v>
      </c>
      <c r="U114" s="27">
        <f>K114*'User input'!$J$17+'User input'!$J$16</f>
        <v>0.5</v>
      </c>
    </row>
    <row r="115" spans="1:21" x14ac:dyDescent="0.25">
      <c r="A115" s="17">
        <v>117</v>
      </c>
      <c r="B115" s="6" t="s">
        <v>495</v>
      </c>
      <c r="C115" s="6" t="s">
        <v>496</v>
      </c>
      <c r="D115" s="6" t="s">
        <v>49</v>
      </c>
      <c r="E115" s="6" t="s">
        <v>16</v>
      </c>
      <c r="F115" s="15">
        <v>90</v>
      </c>
      <c r="G115" s="6" t="s">
        <v>497</v>
      </c>
      <c r="H115" s="6" t="s">
        <v>498</v>
      </c>
      <c r="I115" s="6" t="s">
        <v>291</v>
      </c>
      <c r="J115" s="7">
        <v>44239</v>
      </c>
      <c r="K115" s="15">
        <v>10</v>
      </c>
      <c r="L115" s="6" t="s">
        <v>52</v>
      </c>
      <c r="M115" s="6">
        <f t="shared" si="5"/>
        <v>2021</v>
      </c>
      <c r="N115" s="6">
        <f t="shared" si="6"/>
        <v>2</v>
      </c>
      <c r="O115" s="6" t="str">
        <f>VLOOKUP(L115,'User input'!$D$6:$E$16,2,FALSE)</f>
        <v>Megawidget S</v>
      </c>
      <c r="P115" s="6">
        <f>VLOOKUP(L115,'User input'!$D$6:$G$16,3,FALSE)</f>
        <v>0.69</v>
      </c>
      <c r="Q115" s="6">
        <f>VLOOKUP(L115,'User input'!$D$6:$G$16,4,FALSE)</f>
        <v>24</v>
      </c>
      <c r="R115" s="6">
        <f t="shared" si="7"/>
        <v>240</v>
      </c>
      <c r="S115" s="26">
        <f t="shared" si="4"/>
        <v>165.6</v>
      </c>
      <c r="T115" s="26">
        <f>IF(K115&lt;'User input'!$I$9,'User input'!$J$8,IF(K115&lt;'User input'!$I$10,'User input'!$J$9,IF(K115&lt;'User input'!$I$11,'User input'!$J$10,'User input'!$J$11)))*S115</f>
        <v>0</v>
      </c>
      <c r="U115" s="26">
        <f>K115*'User input'!$J$17+'User input'!$J$16</f>
        <v>0.5</v>
      </c>
    </row>
    <row r="116" spans="1:21" x14ac:dyDescent="0.25">
      <c r="A116" s="18">
        <v>118</v>
      </c>
      <c r="B116" s="10" t="s">
        <v>499</v>
      </c>
      <c r="C116" s="10" t="s">
        <v>500</v>
      </c>
      <c r="D116" s="10" t="s">
        <v>28</v>
      </c>
      <c r="E116" s="10" t="s">
        <v>29</v>
      </c>
      <c r="F116" s="16">
        <v>30</v>
      </c>
      <c r="G116" s="10" t="s">
        <v>501</v>
      </c>
      <c r="H116" s="10" t="s">
        <v>502</v>
      </c>
      <c r="I116" s="10" t="s">
        <v>32</v>
      </c>
      <c r="J116" s="11">
        <v>44129</v>
      </c>
      <c r="K116" s="16">
        <v>70</v>
      </c>
      <c r="L116" s="10" t="s">
        <v>62</v>
      </c>
      <c r="M116" s="10">
        <f t="shared" si="5"/>
        <v>2020</v>
      </c>
      <c r="N116" s="10">
        <f t="shared" si="6"/>
        <v>10</v>
      </c>
      <c r="O116" s="10" t="str">
        <f>VLOOKUP(L116,'User input'!$D$6:$E$16,2,FALSE)</f>
        <v>Ultrathing V4</v>
      </c>
      <c r="P116" s="10">
        <f>VLOOKUP(L116,'User input'!$D$6:$G$16,3,FALSE)</f>
        <v>3.99</v>
      </c>
      <c r="Q116" s="10">
        <f>VLOOKUP(L116,'User input'!$D$6:$G$16,4,FALSE)</f>
        <v>24</v>
      </c>
      <c r="R116" s="10">
        <f t="shared" si="7"/>
        <v>1680</v>
      </c>
      <c r="S116" s="27">
        <f t="shared" si="4"/>
        <v>6703.2000000000007</v>
      </c>
      <c r="T116" s="27">
        <f>IF(K116&lt;'User input'!$I$9,'User input'!$J$8,IF(K116&lt;'User input'!$I$10,'User input'!$J$9,IF(K116&lt;'User input'!$I$11,'User input'!$J$10,'User input'!$J$11)))*S116</f>
        <v>335.16000000000008</v>
      </c>
      <c r="U116" s="27">
        <f>K116*'User input'!$J$17+'User input'!$J$16</f>
        <v>0.5</v>
      </c>
    </row>
    <row r="117" spans="1:21" x14ac:dyDescent="0.25">
      <c r="A117" s="17">
        <v>119</v>
      </c>
      <c r="B117" s="6" t="s">
        <v>503</v>
      </c>
      <c r="C117" s="6" t="s">
        <v>504</v>
      </c>
      <c r="D117" s="6" t="s">
        <v>28</v>
      </c>
      <c r="E117" s="6" t="s">
        <v>29</v>
      </c>
      <c r="F117" s="15">
        <v>30</v>
      </c>
      <c r="G117" s="6" t="s">
        <v>505</v>
      </c>
      <c r="H117" s="6" t="s">
        <v>506</v>
      </c>
      <c r="I117" s="6" t="s">
        <v>32</v>
      </c>
      <c r="J117" s="7">
        <v>43908</v>
      </c>
      <c r="K117" s="15">
        <v>73</v>
      </c>
      <c r="L117" s="6" t="s">
        <v>52</v>
      </c>
      <c r="M117" s="6">
        <f t="shared" si="5"/>
        <v>2020</v>
      </c>
      <c r="N117" s="6">
        <f t="shared" si="6"/>
        <v>3</v>
      </c>
      <c r="O117" s="6" t="str">
        <f>VLOOKUP(L117,'User input'!$D$6:$E$16,2,FALSE)</f>
        <v>Megawidget S</v>
      </c>
      <c r="P117" s="6">
        <f>VLOOKUP(L117,'User input'!$D$6:$G$16,3,FALSE)</f>
        <v>0.69</v>
      </c>
      <c r="Q117" s="6">
        <f>VLOOKUP(L117,'User input'!$D$6:$G$16,4,FALSE)</f>
        <v>24</v>
      </c>
      <c r="R117" s="6">
        <f t="shared" si="7"/>
        <v>1752</v>
      </c>
      <c r="S117" s="26">
        <f t="shared" si="4"/>
        <v>1208.8799999999999</v>
      </c>
      <c r="T117" s="26">
        <f>IF(K117&lt;'User input'!$I$9,'User input'!$J$8,IF(K117&lt;'User input'!$I$10,'User input'!$J$9,IF(K117&lt;'User input'!$I$11,'User input'!$J$10,'User input'!$J$11)))*S117</f>
        <v>60.443999999999996</v>
      </c>
      <c r="U117" s="26">
        <f>K117*'User input'!$J$17+'User input'!$J$16</f>
        <v>0.5</v>
      </c>
    </row>
    <row r="118" spans="1:21" x14ac:dyDescent="0.25">
      <c r="A118" s="18">
        <v>120</v>
      </c>
      <c r="B118" s="10" t="s">
        <v>507</v>
      </c>
      <c r="C118" s="10" t="s">
        <v>508</v>
      </c>
      <c r="D118" s="10" t="s">
        <v>28</v>
      </c>
      <c r="E118" s="10" t="s">
        <v>29</v>
      </c>
      <c r="F118" s="16">
        <v>60</v>
      </c>
      <c r="G118" s="10" t="s">
        <v>509</v>
      </c>
      <c r="H118" s="10" t="s">
        <v>510</v>
      </c>
      <c r="I118" s="10" t="s">
        <v>19</v>
      </c>
      <c r="J118" s="11">
        <v>44488</v>
      </c>
      <c r="K118" s="16">
        <v>101</v>
      </c>
      <c r="L118" s="10" t="s">
        <v>52</v>
      </c>
      <c r="M118" s="10">
        <f t="shared" si="5"/>
        <v>2021</v>
      </c>
      <c r="N118" s="10">
        <f t="shared" si="6"/>
        <v>10</v>
      </c>
      <c r="O118" s="10" t="str">
        <f>VLOOKUP(L118,'User input'!$D$6:$E$16,2,FALSE)</f>
        <v>Megawidget S</v>
      </c>
      <c r="P118" s="10">
        <f>VLOOKUP(L118,'User input'!$D$6:$G$16,3,FALSE)</f>
        <v>0.69</v>
      </c>
      <c r="Q118" s="10">
        <f>VLOOKUP(L118,'User input'!$D$6:$G$16,4,FALSE)</f>
        <v>24</v>
      </c>
      <c r="R118" s="10">
        <f t="shared" si="7"/>
        <v>2424</v>
      </c>
      <c r="S118" s="27">
        <f t="shared" si="4"/>
        <v>1672.56</v>
      </c>
      <c r="T118" s="27">
        <f>IF(K118&lt;'User input'!$I$9,'User input'!$J$8,IF(K118&lt;'User input'!$I$10,'User input'!$J$9,IF(K118&lt;'User input'!$I$11,'User input'!$J$10,'User input'!$J$11)))*S118</f>
        <v>117.07920000000001</v>
      </c>
      <c r="U118" s="27">
        <f>K118*'User input'!$J$17+'User input'!$J$16</f>
        <v>0.5</v>
      </c>
    </row>
    <row r="119" spans="1:21" x14ac:dyDescent="0.25">
      <c r="A119" s="17">
        <v>121</v>
      </c>
      <c r="B119" s="6" t="s">
        <v>511</v>
      </c>
      <c r="C119" s="6" t="s">
        <v>512</v>
      </c>
      <c r="D119" s="6" t="s">
        <v>15</v>
      </c>
      <c r="E119" s="6" t="s">
        <v>16</v>
      </c>
      <c r="F119" s="15">
        <v>60</v>
      </c>
      <c r="G119" s="6" t="s">
        <v>513</v>
      </c>
      <c r="H119" s="6" t="s">
        <v>514</v>
      </c>
      <c r="I119" s="6" t="s">
        <v>32</v>
      </c>
      <c r="J119" s="7">
        <v>43609</v>
      </c>
      <c r="K119" s="15">
        <v>38</v>
      </c>
      <c r="L119" s="6" t="s">
        <v>157</v>
      </c>
      <c r="M119" s="6">
        <f t="shared" si="5"/>
        <v>2019</v>
      </c>
      <c r="N119" s="6">
        <f t="shared" si="6"/>
        <v>5</v>
      </c>
      <c r="O119" s="6" t="str">
        <f>VLOOKUP(L119,'User input'!$D$6:$E$16,2,FALSE)</f>
        <v>Ultrathing V3</v>
      </c>
      <c r="P119" s="6">
        <f>VLOOKUP(L119,'User input'!$D$6:$G$16,3,FALSE)</f>
        <v>3.39</v>
      </c>
      <c r="Q119" s="6">
        <f>VLOOKUP(L119,'User input'!$D$6:$G$16,4,FALSE)</f>
        <v>24</v>
      </c>
      <c r="R119" s="6">
        <f t="shared" si="7"/>
        <v>912</v>
      </c>
      <c r="S119" s="26">
        <f t="shared" si="4"/>
        <v>3091.6800000000003</v>
      </c>
      <c r="T119" s="26">
        <f>IF(K119&lt;'User input'!$I$9,'User input'!$J$8,IF(K119&lt;'User input'!$I$10,'User input'!$J$9,IF(K119&lt;'User input'!$I$11,'User input'!$J$10,'User input'!$J$11)))*S119</f>
        <v>92.750399999999999</v>
      </c>
      <c r="U119" s="26">
        <f>K119*'User input'!$J$17+'User input'!$J$16</f>
        <v>0.5</v>
      </c>
    </row>
    <row r="120" spans="1:21" x14ac:dyDescent="0.25">
      <c r="A120" s="18">
        <v>122</v>
      </c>
      <c r="B120" s="10" t="s">
        <v>515</v>
      </c>
      <c r="C120" s="10" t="s">
        <v>516</v>
      </c>
      <c r="D120" s="10" t="s">
        <v>15</v>
      </c>
      <c r="E120" s="10" t="s">
        <v>16</v>
      </c>
      <c r="F120" s="16">
        <v>60</v>
      </c>
      <c r="G120" s="10" t="s">
        <v>517</v>
      </c>
      <c r="H120" s="10" t="s">
        <v>518</v>
      </c>
      <c r="I120" s="10" t="s">
        <v>32</v>
      </c>
      <c r="J120" s="11">
        <v>44547</v>
      </c>
      <c r="K120" s="16">
        <v>95</v>
      </c>
      <c r="L120" s="10" t="s">
        <v>78</v>
      </c>
      <c r="M120" s="10">
        <f t="shared" si="5"/>
        <v>2021</v>
      </c>
      <c r="N120" s="10">
        <f t="shared" si="6"/>
        <v>12</v>
      </c>
      <c r="O120" s="10" t="str">
        <f>VLOOKUP(L120,'User input'!$D$6:$E$16,2,FALSE)</f>
        <v>Ultrathing V2</v>
      </c>
      <c r="P120" s="10">
        <f>VLOOKUP(L120,'User input'!$D$6:$G$16,3,FALSE)</f>
        <v>2.95</v>
      </c>
      <c r="Q120" s="10">
        <f>VLOOKUP(L120,'User input'!$D$6:$G$16,4,FALSE)</f>
        <v>20</v>
      </c>
      <c r="R120" s="10">
        <f t="shared" si="7"/>
        <v>1900</v>
      </c>
      <c r="S120" s="27">
        <f t="shared" si="4"/>
        <v>5605</v>
      </c>
      <c r="T120" s="27">
        <f>IF(K120&lt;'User input'!$I$9,'User input'!$J$8,IF(K120&lt;'User input'!$I$10,'User input'!$J$9,IF(K120&lt;'User input'!$I$11,'User input'!$J$10,'User input'!$J$11)))*S120</f>
        <v>280.25</v>
      </c>
      <c r="U120" s="27">
        <f>K120*'User input'!$J$17+'User input'!$J$16</f>
        <v>0.5</v>
      </c>
    </row>
    <row r="121" spans="1:21" x14ac:dyDescent="0.25">
      <c r="A121" s="17">
        <v>123</v>
      </c>
      <c r="B121" s="6" t="s">
        <v>519</v>
      </c>
      <c r="C121" s="6" t="s">
        <v>520</v>
      </c>
      <c r="D121" s="6" t="s">
        <v>15</v>
      </c>
      <c r="E121" s="6" t="s">
        <v>16</v>
      </c>
      <c r="F121" s="15">
        <v>60</v>
      </c>
      <c r="G121" s="6" t="s">
        <v>521</v>
      </c>
      <c r="H121" s="6" t="s">
        <v>522</v>
      </c>
      <c r="I121" s="6" t="s">
        <v>32</v>
      </c>
      <c r="J121" s="7">
        <v>43718</v>
      </c>
      <c r="K121" s="15">
        <v>43</v>
      </c>
      <c r="L121" s="6" t="s">
        <v>20</v>
      </c>
      <c r="M121" s="6">
        <f t="shared" si="5"/>
        <v>2019</v>
      </c>
      <c r="N121" s="6">
        <f t="shared" si="6"/>
        <v>9</v>
      </c>
      <c r="O121" s="6" t="str">
        <f>VLOOKUP(L121,'User input'!$D$6:$E$16,2,FALSE)</f>
        <v>Hyperwotsit</v>
      </c>
      <c r="P121" s="6">
        <f>VLOOKUP(L121,'User input'!$D$6:$G$16,3,FALSE)</f>
        <v>2.0099999999999998</v>
      </c>
      <c r="Q121" s="6">
        <f>VLOOKUP(L121,'User input'!$D$6:$G$16,4,FALSE)</f>
        <v>20</v>
      </c>
      <c r="R121" s="6">
        <f t="shared" si="7"/>
        <v>860</v>
      </c>
      <c r="S121" s="26">
        <f t="shared" si="4"/>
        <v>1728.6</v>
      </c>
      <c r="T121" s="26">
        <f>IF(K121&lt;'User input'!$I$9,'User input'!$J$8,IF(K121&lt;'User input'!$I$10,'User input'!$J$9,IF(K121&lt;'User input'!$I$11,'User input'!$J$10,'User input'!$J$11)))*S121</f>
        <v>51.857999999999997</v>
      </c>
      <c r="U121" s="26">
        <f>K121*'User input'!$J$17+'User input'!$J$16</f>
        <v>0.5</v>
      </c>
    </row>
    <row r="122" spans="1:21" x14ac:dyDescent="0.25">
      <c r="A122" s="18">
        <v>124</v>
      </c>
      <c r="B122" s="10" t="s">
        <v>523</v>
      </c>
      <c r="C122" s="10" t="s">
        <v>524</v>
      </c>
      <c r="D122" s="10" t="s">
        <v>28</v>
      </c>
      <c r="E122" s="10" t="s">
        <v>29</v>
      </c>
      <c r="F122" s="16">
        <v>90</v>
      </c>
      <c r="G122" s="10" t="s">
        <v>525</v>
      </c>
      <c r="H122" s="10" t="s">
        <v>526</v>
      </c>
      <c r="I122" s="10" t="s">
        <v>122</v>
      </c>
      <c r="J122" s="11">
        <v>44004</v>
      </c>
      <c r="K122" s="16">
        <v>26</v>
      </c>
      <c r="L122" s="10" t="s">
        <v>78</v>
      </c>
      <c r="M122" s="10">
        <f t="shared" si="5"/>
        <v>2020</v>
      </c>
      <c r="N122" s="10">
        <f t="shared" si="6"/>
        <v>6</v>
      </c>
      <c r="O122" s="10" t="str">
        <f>VLOOKUP(L122,'User input'!$D$6:$E$16,2,FALSE)</f>
        <v>Ultrathing V2</v>
      </c>
      <c r="P122" s="10">
        <f>VLOOKUP(L122,'User input'!$D$6:$G$16,3,FALSE)</f>
        <v>2.95</v>
      </c>
      <c r="Q122" s="10">
        <f>VLOOKUP(L122,'User input'!$D$6:$G$16,4,FALSE)</f>
        <v>20</v>
      </c>
      <c r="R122" s="10">
        <f t="shared" si="7"/>
        <v>520</v>
      </c>
      <c r="S122" s="27">
        <f t="shared" si="4"/>
        <v>1534</v>
      </c>
      <c r="T122" s="27">
        <f>IF(K122&lt;'User input'!$I$9,'User input'!$J$8,IF(K122&lt;'User input'!$I$10,'User input'!$J$9,IF(K122&lt;'User input'!$I$11,'User input'!$J$10,'User input'!$J$11)))*S122</f>
        <v>46.019999999999996</v>
      </c>
      <c r="U122" s="27">
        <f>K122*'User input'!$J$17+'User input'!$J$16</f>
        <v>0.5</v>
      </c>
    </row>
    <row r="123" spans="1:21" x14ac:dyDescent="0.25">
      <c r="A123" s="17">
        <v>125</v>
      </c>
      <c r="B123" s="6" t="s">
        <v>527</v>
      </c>
      <c r="C123" s="6" t="s">
        <v>528</v>
      </c>
      <c r="D123" s="6" t="s">
        <v>49</v>
      </c>
      <c r="E123" s="6" t="s">
        <v>16</v>
      </c>
      <c r="F123" s="15">
        <v>90</v>
      </c>
      <c r="G123" s="6" t="s">
        <v>529</v>
      </c>
      <c r="H123" s="6" t="s">
        <v>530</v>
      </c>
      <c r="I123" s="6" t="s">
        <v>32</v>
      </c>
      <c r="J123" s="7">
        <v>43539</v>
      </c>
      <c r="K123" s="15">
        <v>26</v>
      </c>
      <c r="L123" s="6" t="s">
        <v>99</v>
      </c>
      <c r="M123" s="6">
        <f t="shared" si="5"/>
        <v>2019</v>
      </c>
      <c r="N123" s="6">
        <f t="shared" si="6"/>
        <v>3</v>
      </c>
      <c r="O123" s="6" t="str">
        <f>VLOOKUP(L123,'User input'!$D$6:$E$16,2,FALSE)</f>
        <v>Superwossname</v>
      </c>
      <c r="P123" s="6">
        <f>VLOOKUP(L123,'User input'!$D$6:$G$16,3,FALSE)</f>
        <v>3.49</v>
      </c>
      <c r="Q123" s="6">
        <f>VLOOKUP(L123,'User input'!$D$6:$G$16,4,FALSE)</f>
        <v>20</v>
      </c>
      <c r="R123" s="6">
        <f t="shared" si="7"/>
        <v>520</v>
      </c>
      <c r="S123" s="26">
        <f t="shared" si="4"/>
        <v>1814.8000000000002</v>
      </c>
      <c r="T123" s="26">
        <f>IF(K123&lt;'User input'!$I$9,'User input'!$J$8,IF(K123&lt;'User input'!$I$10,'User input'!$J$9,IF(K123&lt;'User input'!$I$11,'User input'!$J$10,'User input'!$J$11)))*S123</f>
        <v>54.444000000000003</v>
      </c>
      <c r="U123" s="26">
        <f>K123*'User input'!$J$17+'User input'!$J$16</f>
        <v>0.5</v>
      </c>
    </row>
    <row r="124" spans="1:21" x14ac:dyDescent="0.25">
      <c r="A124" s="18">
        <v>126</v>
      </c>
      <c r="B124" s="10" t="s">
        <v>531</v>
      </c>
      <c r="C124" s="10" t="s">
        <v>532</v>
      </c>
      <c r="D124" s="10" t="s">
        <v>28</v>
      </c>
      <c r="E124" s="10" t="s">
        <v>29</v>
      </c>
      <c r="F124" s="16">
        <v>30</v>
      </c>
      <c r="G124" s="10" t="s">
        <v>533</v>
      </c>
      <c r="H124" s="10" t="s">
        <v>534</v>
      </c>
      <c r="I124" s="10" t="s">
        <v>32</v>
      </c>
      <c r="J124" s="11">
        <v>43833</v>
      </c>
      <c r="K124" s="16">
        <v>45</v>
      </c>
      <c r="L124" s="10" t="s">
        <v>62</v>
      </c>
      <c r="M124" s="10">
        <f t="shared" si="5"/>
        <v>2020</v>
      </c>
      <c r="N124" s="10">
        <f t="shared" si="6"/>
        <v>1</v>
      </c>
      <c r="O124" s="10" t="str">
        <f>VLOOKUP(L124,'User input'!$D$6:$E$16,2,FALSE)</f>
        <v>Ultrathing V4</v>
      </c>
      <c r="P124" s="10">
        <f>VLOOKUP(L124,'User input'!$D$6:$G$16,3,FALSE)</f>
        <v>3.99</v>
      </c>
      <c r="Q124" s="10">
        <f>VLOOKUP(L124,'User input'!$D$6:$G$16,4,FALSE)</f>
        <v>24</v>
      </c>
      <c r="R124" s="10">
        <f t="shared" si="7"/>
        <v>1080</v>
      </c>
      <c r="S124" s="27">
        <f t="shared" si="4"/>
        <v>4309.2</v>
      </c>
      <c r="T124" s="27">
        <f>IF(K124&lt;'User input'!$I$9,'User input'!$J$8,IF(K124&lt;'User input'!$I$10,'User input'!$J$9,IF(K124&lt;'User input'!$I$11,'User input'!$J$10,'User input'!$J$11)))*S124</f>
        <v>129.27599999999998</v>
      </c>
      <c r="U124" s="27">
        <f>K124*'User input'!$J$17+'User input'!$J$16</f>
        <v>0.5</v>
      </c>
    </row>
    <row r="125" spans="1:21" x14ac:dyDescent="0.25">
      <c r="A125" s="17">
        <v>127</v>
      </c>
      <c r="B125" s="6" t="s">
        <v>535</v>
      </c>
      <c r="C125" s="6" t="s">
        <v>536</v>
      </c>
      <c r="D125" s="6" t="s">
        <v>15</v>
      </c>
      <c r="E125" s="6" t="s">
        <v>16</v>
      </c>
      <c r="F125" s="15">
        <v>30</v>
      </c>
      <c r="G125" s="6" t="s">
        <v>537</v>
      </c>
      <c r="H125" s="6" t="s">
        <v>31</v>
      </c>
      <c r="I125" s="6" t="s">
        <v>32</v>
      </c>
      <c r="J125" s="7">
        <v>44522</v>
      </c>
      <c r="K125" s="15">
        <v>88</v>
      </c>
      <c r="L125" s="6" t="s">
        <v>78</v>
      </c>
      <c r="M125" s="6">
        <f t="shared" si="5"/>
        <v>2021</v>
      </c>
      <c r="N125" s="6">
        <f t="shared" si="6"/>
        <v>11</v>
      </c>
      <c r="O125" s="6" t="str">
        <f>VLOOKUP(L125,'User input'!$D$6:$E$16,2,FALSE)</f>
        <v>Ultrathing V2</v>
      </c>
      <c r="P125" s="6">
        <f>VLOOKUP(L125,'User input'!$D$6:$G$16,3,FALSE)</f>
        <v>2.95</v>
      </c>
      <c r="Q125" s="6">
        <f>VLOOKUP(L125,'User input'!$D$6:$G$16,4,FALSE)</f>
        <v>20</v>
      </c>
      <c r="R125" s="6">
        <f t="shared" si="7"/>
        <v>1760</v>
      </c>
      <c r="S125" s="26">
        <f t="shared" si="4"/>
        <v>5192</v>
      </c>
      <c r="T125" s="26">
        <f>IF(K125&lt;'User input'!$I$9,'User input'!$J$8,IF(K125&lt;'User input'!$I$10,'User input'!$J$9,IF(K125&lt;'User input'!$I$11,'User input'!$J$10,'User input'!$J$11)))*S125</f>
        <v>259.60000000000002</v>
      </c>
      <c r="U125" s="26">
        <f>K125*'User input'!$J$17+'User input'!$J$16</f>
        <v>0.5</v>
      </c>
    </row>
    <row r="126" spans="1:21" x14ac:dyDescent="0.25">
      <c r="A126" s="18">
        <v>128</v>
      </c>
      <c r="B126" s="10" t="s">
        <v>538</v>
      </c>
      <c r="C126" s="10" t="s">
        <v>539</v>
      </c>
      <c r="D126" s="10" t="s">
        <v>15</v>
      </c>
      <c r="E126" s="10" t="s">
        <v>16</v>
      </c>
      <c r="F126" s="16">
        <v>60</v>
      </c>
      <c r="G126" s="10" t="s">
        <v>540</v>
      </c>
      <c r="H126" s="10" t="s">
        <v>541</v>
      </c>
      <c r="I126" s="10" t="s">
        <v>171</v>
      </c>
      <c r="J126" s="11">
        <v>44219</v>
      </c>
      <c r="K126" s="16">
        <v>87</v>
      </c>
      <c r="L126" s="10" t="s">
        <v>78</v>
      </c>
      <c r="M126" s="10">
        <f t="shared" si="5"/>
        <v>2021</v>
      </c>
      <c r="N126" s="10">
        <f t="shared" si="6"/>
        <v>1</v>
      </c>
      <c r="O126" s="10" t="str">
        <f>VLOOKUP(L126,'User input'!$D$6:$E$16,2,FALSE)</f>
        <v>Ultrathing V2</v>
      </c>
      <c r="P126" s="10">
        <f>VLOOKUP(L126,'User input'!$D$6:$G$16,3,FALSE)</f>
        <v>2.95</v>
      </c>
      <c r="Q126" s="10">
        <f>VLOOKUP(L126,'User input'!$D$6:$G$16,4,FALSE)</f>
        <v>20</v>
      </c>
      <c r="R126" s="10">
        <f t="shared" si="7"/>
        <v>1740</v>
      </c>
      <c r="S126" s="27">
        <f t="shared" si="4"/>
        <v>5133</v>
      </c>
      <c r="T126" s="27">
        <f>IF(K126&lt;'User input'!$I$9,'User input'!$J$8,IF(K126&lt;'User input'!$I$10,'User input'!$J$9,IF(K126&lt;'User input'!$I$11,'User input'!$J$10,'User input'!$J$11)))*S126</f>
        <v>256.65000000000003</v>
      </c>
      <c r="U126" s="27">
        <f>K126*'User input'!$J$17+'User input'!$J$16</f>
        <v>0.5</v>
      </c>
    </row>
    <row r="127" spans="1:21" x14ac:dyDescent="0.25">
      <c r="A127" s="17">
        <v>129</v>
      </c>
      <c r="B127" s="6" t="s">
        <v>542</v>
      </c>
      <c r="C127" s="6" t="s">
        <v>543</v>
      </c>
      <c r="D127" s="6" t="s">
        <v>49</v>
      </c>
      <c r="E127" s="6" t="s">
        <v>16</v>
      </c>
      <c r="F127" s="15">
        <v>30</v>
      </c>
      <c r="G127" s="6" t="s">
        <v>544</v>
      </c>
      <c r="H127" s="6" t="s">
        <v>545</v>
      </c>
      <c r="I127" s="6" t="s">
        <v>421</v>
      </c>
      <c r="J127" s="7">
        <v>44439</v>
      </c>
      <c r="K127" s="15">
        <v>19</v>
      </c>
      <c r="L127" s="6" t="s">
        <v>68</v>
      </c>
      <c r="M127" s="6">
        <f t="shared" si="5"/>
        <v>2021</v>
      </c>
      <c r="N127" s="6">
        <f t="shared" si="6"/>
        <v>8</v>
      </c>
      <c r="O127" s="6" t="str">
        <f>VLOOKUP(L127,'User input'!$D$6:$E$16,2,FALSE)</f>
        <v>Megawidget M</v>
      </c>
      <c r="P127" s="6">
        <f>VLOOKUP(L127,'User input'!$D$6:$G$16,3,FALSE)</f>
        <v>1.29</v>
      </c>
      <c r="Q127" s="6">
        <f>VLOOKUP(L127,'User input'!$D$6:$G$16,4,FALSE)</f>
        <v>24</v>
      </c>
      <c r="R127" s="6">
        <f t="shared" si="7"/>
        <v>456</v>
      </c>
      <c r="S127" s="26">
        <f t="shared" si="4"/>
        <v>588.24</v>
      </c>
      <c r="T127" s="26">
        <f>IF(K127&lt;'User input'!$I$9,'User input'!$J$8,IF(K127&lt;'User input'!$I$10,'User input'!$J$9,IF(K127&lt;'User input'!$I$11,'User input'!$J$10,'User input'!$J$11)))*S127</f>
        <v>0</v>
      </c>
      <c r="U127" s="26">
        <f>K127*'User input'!$J$17+'User input'!$J$16</f>
        <v>0.5</v>
      </c>
    </row>
    <row r="128" spans="1:21" x14ac:dyDescent="0.25">
      <c r="A128" s="18">
        <v>130</v>
      </c>
      <c r="B128" s="10" t="s">
        <v>546</v>
      </c>
      <c r="C128" s="10" t="s">
        <v>547</v>
      </c>
      <c r="D128" s="10" t="s">
        <v>28</v>
      </c>
      <c r="E128" s="10" t="s">
        <v>29</v>
      </c>
      <c r="F128" s="16">
        <v>30</v>
      </c>
      <c r="G128" s="10" t="s">
        <v>548</v>
      </c>
      <c r="H128" s="10" t="s">
        <v>549</v>
      </c>
      <c r="I128" s="10" t="s">
        <v>550</v>
      </c>
      <c r="J128" s="11">
        <v>44448</v>
      </c>
      <c r="K128" s="16">
        <v>81</v>
      </c>
      <c r="L128" s="10" t="s">
        <v>20</v>
      </c>
      <c r="M128" s="10">
        <f t="shared" si="5"/>
        <v>2021</v>
      </c>
      <c r="N128" s="10">
        <f t="shared" si="6"/>
        <v>9</v>
      </c>
      <c r="O128" s="10" t="str">
        <f>VLOOKUP(L128,'User input'!$D$6:$E$16,2,FALSE)</f>
        <v>Hyperwotsit</v>
      </c>
      <c r="P128" s="10">
        <f>VLOOKUP(L128,'User input'!$D$6:$G$16,3,FALSE)</f>
        <v>2.0099999999999998</v>
      </c>
      <c r="Q128" s="10">
        <f>VLOOKUP(L128,'User input'!$D$6:$G$16,4,FALSE)</f>
        <v>20</v>
      </c>
      <c r="R128" s="10">
        <f t="shared" si="7"/>
        <v>1620</v>
      </c>
      <c r="S128" s="27">
        <f t="shared" si="4"/>
        <v>3256.2</v>
      </c>
      <c r="T128" s="27">
        <f>IF(K128&lt;'User input'!$I$9,'User input'!$J$8,IF(K128&lt;'User input'!$I$10,'User input'!$J$9,IF(K128&lt;'User input'!$I$11,'User input'!$J$10,'User input'!$J$11)))*S128</f>
        <v>162.81</v>
      </c>
      <c r="U128" s="27">
        <f>K128*'User input'!$J$17+'User input'!$J$16</f>
        <v>0.5</v>
      </c>
    </row>
    <row r="129" spans="1:21" x14ac:dyDescent="0.25">
      <c r="A129" s="17">
        <v>131</v>
      </c>
      <c r="B129" s="6" t="s">
        <v>551</v>
      </c>
      <c r="C129" s="6" t="s">
        <v>552</v>
      </c>
      <c r="D129" s="6" t="s">
        <v>28</v>
      </c>
      <c r="E129" s="6" t="s">
        <v>29</v>
      </c>
      <c r="F129" s="15">
        <v>30</v>
      </c>
      <c r="G129" s="6" t="s">
        <v>10346</v>
      </c>
      <c r="H129" s="6" t="s">
        <v>554</v>
      </c>
      <c r="I129" s="6" t="s">
        <v>32</v>
      </c>
      <c r="J129" s="7">
        <v>43915</v>
      </c>
      <c r="K129" s="15">
        <v>38</v>
      </c>
      <c r="L129" s="6" t="s">
        <v>52</v>
      </c>
      <c r="M129" s="6">
        <f t="shared" si="5"/>
        <v>2020</v>
      </c>
      <c r="N129" s="6">
        <f t="shared" si="6"/>
        <v>3</v>
      </c>
      <c r="O129" s="6" t="str">
        <f>VLOOKUP(L129,'User input'!$D$6:$E$16,2,FALSE)</f>
        <v>Megawidget S</v>
      </c>
      <c r="P129" s="6">
        <f>VLOOKUP(L129,'User input'!$D$6:$G$16,3,FALSE)</f>
        <v>0.69</v>
      </c>
      <c r="Q129" s="6">
        <f>VLOOKUP(L129,'User input'!$D$6:$G$16,4,FALSE)</f>
        <v>24</v>
      </c>
      <c r="R129" s="6">
        <f t="shared" si="7"/>
        <v>912</v>
      </c>
      <c r="S129" s="26">
        <f t="shared" si="4"/>
        <v>629.28</v>
      </c>
      <c r="T129" s="26">
        <f>IF(K129&lt;'User input'!$I$9,'User input'!$J$8,IF(K129&lt;'User input'!$I$10,'User input'!$J$9,IF(K129&lt;'User input'!$I$11,'User input'!$J$10,'User input'!$J$11)))*S129</f>
        <v>18.878399999999999</v>
      </c>
      <c r="U129" s="26">
        <f>K129*'User input'!$J$17+'User input'!$J$16</f>
        <v>0.5</v>
      </c>
    </row>
    <row r="130" spans="1:21" x14ac:dyDescent="0.25">
      <c r="A130" s="18">
        <v>132</v>
      </c>
      <c r="B130" s="10" t="s">
        <v>555</v>
      </c>
      <c r="C130" s="10" t="s">
        <v>556</v>
      </c>
      <c r="D130" s="10" t="s">
        <v>49</v>
      </c>
      <c r="E130" s="10" t="s">
        <v>16</v>
      </c>
      <c r="F130" s="16">
        <v>30</v>
      </c>
      <c r="G130" s="10" t="s">
        <v>557</v>
      </c>
      <c r="H130" s="10" t="s">
        <v>558</v>
      </c>
      <c r="I130" s="10" t="s">
        <v>185</v>
      </c>
      <c r="J130" s="11">
        <v>43487</v>
      </c>
      <c r="K130" s="16">
        <v>56</v>
      </c>
      <c r="L130" s="10" t="s">
        <v>52</v>
      </c>
      <c r="M130" s="10">
        <f t="shared" si="5"/>
        <v>2019</v>
      </c>
      <c r="N130" s="10">
        <f t="shared" si="6"/>
        <v>1</v>
      </c>
      <c r="O130" s="10" t="str">
        <f>VLOOKUP(L130,'User input'!$D$6:$E$16,2,FALSE)</f>
        <v>Megawidget S</v>
      </c>
      <c r="P130" s="10">
        <f>VLOOKUP(L130,'User input'!$D$6:$G$16,3,FALSE)</f>
        <v>0.69</v>
      </c>
      <c r="Q130" s="10">
        <f>VLOOKUP(L130,'User input'!$D$6:$G$16,4,FALSE)</f>
        <v>24</v>
      </c>
      <c r="R130" s="10">
        <f t="shared" si="7"/>
        <v>1344</v>
      </c>
      <c r="S130" s="27">
        <f t="shared" si="4"/>
        <v>927.3599999999999</v>
      </c>
      <c r="T130" s="27">
        <f>IF(K130&lt;'User input'!$I$9,'User input'!$J$8,IF(K130&lt;'User input'!$I$10,'User input'!$J$9,IF(K130&lt;'User input'!$I$11,'User input'!$J$10,'User input'!$J$11)))*S130</f>
        <v>46.367999999999995</v>
      </c>
      <c r="U130" s="27">
        <f>K130*'User input'!$J$17+'User input'!$J$16</f>
        <v>0.5</v>
      </c>
    </row>
    <row r="131" spans="1:21" x14ac:dyDescent="0.25">
      <c r="A131" s="17">
        <v>133</v>
      </c>
      <c r="B131" s="6" t="s">
        <v>559</v>
      </c>
      <c r="C131" s="6" t="s">
        <v>560</v>
      </c>
      <c r="D131" s="6" t="s">
        <v>28</v>
      </c>
      <c r="E131" s="6" t="s">
        <v>29</v>
      </c>
      <c r="F131" s="15">
        <v>60</v>
      </c>
      <c r="G131" s="6" t="s">
        <v>561</v>
      </c>
      <c r="H131" s="6" t="s">
        <v>562</v>
      </c>
      <c r="I131" s="6" t="s">
        <v>108</v>
      </c>
      <c r="J131" s="7">
        <v>43499</v>
      </c>
      <c r="K131" s="15">
        <v>52</v>
      </c>
      <c r="L131" s="6" t="s">
        <v>68</v>
      </c>
      <c r="M131" s="6">
        <f t="shared" si="5"/>
        <v>2019</v>
      </c>
      <c r="N131" s="6">
        <f t="shared" si="6"/>
        <v>2</v>
      </c>
      <c r="O131" s="6" t="str">
        <f>VLOOKUP(L131,'User input'!$D$6:$E$16,2,FALSE)</f>
        <v>Megawidget M</v>
      </c>
      <c r="P131" s="6">
        <f>VLOOKUP(L131,'User input'!$D$6:$G$16,3,FALSE)</f>
        <v>1.29</v>
      </c>
      <c r="Q131" s="6">
        <f>VLOOKUP(L131,'User input'!$D$6:$G$16,4,FALSE)</f>
        <v>24</v>
      </c>
      <c r="R131" s="6">
        <f t="shared" si="7"/>
        <v>1248</v>
      </c>
      <c r="S131" s="26">
        <f t="shared" si="4"/>
        <v>1609.92</v>
      </c>
      <c r="T131" s="26">
        <f>IF(K131&lt;'User input'!$I$9,'User input'!$J$8,IF(K131&lt;'User input'!$I$10,'User input'!$J$9,IF(K131&lt;'User input'!$I$11,'User input'!$J$10,'User input'!$J$11)))*S131</f>
        <v>80.496000000000009</v>
      </c>
      <c r="U131" s="26">
        <f>K131*'User input'!$J$17+'User input'!$J$16</f>
        <v>0.5</v>
      </c>
    </row>
    <row r="132" spans="1:21" x14ac:dyDescent="0.25">
      <c r="A132" s="18">
        <v>134</v>
      </c>
      <c r="B132" s="10" t="s">
        <v>563</v>
      </c>
      <c r="C132" s="10" t="s">
        <v>564</v>
      </c>
      <c r="D132" s="10" t="s">
        <v>28</v>
      </c>
      <c r="E132" s="10" t="s">
        <v>29</v>
      </c>
      <c r="F132" s="16">
        <v>30</v>
      </c>
      <c r="G132" s="10" t="s">
        <v>565</v>
      </c>
      <c r="H132" s="10" t="s">
        <v>566</v>
      </c>
      <c r="I132" s="10" t="s">
        <v>185</v>
      </c>
      <c r="J132" s="11">
        <v>44383</v>
      </c>
      <c r="K132" s="16">
        <v>25</v>
      </c>
      <c r="L132" s="10" t="s">
        <v>157</v>
      </c>
      <c r="M132" s="10">
        <f t="shared" si="5"/>
        <v>2021</v>
      </c>
      <c r="N132" s="10">
        <f t="shared" si="6"/>
        <v>7</v>
      </c>
      <c r="O132" s="10" t="str">
        <f>VLOOKUP(L132,'User input'!$D$6:$E$16,2,FALSE)</f>
        <v>Ultrathing V3</v>
      </c>
      <c r="P132" s="10">
        <f>VLOOKUP(L132,'User input'!$D$6:$G$16,3,FALSE)</f>
        <v>3.39</v>
      </c>
      <c r="Q132" s="10">
        <f>VLOOKUP(L132,'User input'!$D$6:$G$16,4,FALSE)</f>
        <v>24</v>
      </c>
      <c r="R132" s="10">
        <f t="shared" si="7"/>
        <v>600</v>
      </c>
      <c r="S132" s="27">
        <f t="shared" si="4"/>
        <v>2034</v>
      </c>
      <c r="T132" s="27">
        <f>IF(K132&lt;'User input'!$I$9,'User input'!$J$8,IF(K132&lt;'User input'!$I$10,'User input'!$J$9,IF(K132&lt;'User input'!$I$11,'User input'!$J$10,'User input'!$J$11)))*S132</f>
        <v>61.019999999999996</v>
      </c>
      <c r="U132" s="27">
        <f>K132*'User input'!$J$17+'User input'!$J$16</f>
        <v>0.5</v>
      </c>
    </row>
    <row r="133" spans="1:21" x14ac:dyDescent="0.25">
      <c r="A133" s="17">
        <v>135</v>
      </c>
      <c r="B133" s="6" t="s">
        <v>567</v>
      </c>
      <c r="C133" s="6" t="s">
        <v>568</v>
      </c>
      <c r="D133" s="6" t="s">
        <v>15</v>
      </c>
      <c r="E133" s="6" t="s">
        <v>16</v>
      </c>
      <c r="F133" s="15">
        <v>60</v>
      </c>
      <c r="G133" s="6" t="s">
        <v>569</v>
      </c>
      <c r="H133" s="6" t="s">
        <v>570</v>
      </c>
      <c r="I133" s="6" t="s">
        <v>571</v>
      </c>
      <c r="J133" s="7">
        <v>43556</v>
      </c>
      <c r="K133" s="15">
        <v>38</v>
      </c>
      <c r="L133" s="6" t="s">
        <v>78</v>
      </c>
      <c r="M133" s="6">
        <f t="shared" si="5"/>
        <v>2019</v>
      </c>
      <c r="N133" s="6">
        <f t="shared" si="6"/>
        <v>4</v>
      </c>
      <c r="O133" s="6" t="str">
        <f>VLOOKUP(L133,'User input'!$D$6:$E$16,2,FALSE)</f>
        <v>Ultrathing V2</v>
      </c>
      <c r="P133" s="6">
        <f>VLOOKUP(L133,'User input'!$D$6:$G$16,3,FALSE)</f>
        <v>2.95</v>
      </c>
      <c r="Q133" s="6">
        <f>VLOOKUP(L133,'User input'!$D$6:$G$16,4,FALSE)</f>
        <v>20</v>
      </c>
      <c r="R133" s="6">
        <f t="shared" si="7"/>
        <v>760</v>
      </c>
      <c r="S133" s="26">
        <f t="shared" ref="S133:S196" si="8">R133*P133</f>
        <v>2242</v>
      </c>
      <c r="T133" s="26">
        <f>IF(K133&lt;'User input'!$I$9,'User input'!$J$8,IF(K133&lt;'User input'!$I$10,'User input'!$J$9,IF(K133&lt;'User input'!$I$11,'User input'!$J$10,'User input'!$J$11)))*S133</f>
        <v>67.259999999999991</v>
      </c>
      <c r="U133" s="26">
        <f>K133*'User input'!$J$17+'User input'!$J$16</f>
        <v>0.5</v>
      </c>
    </row>
    <row r="134" spans="1:21" x14ac:dyDescent="0.25">
      <c r="A134" s="18">
        <v>136</v>
      </c>
      <c r="B134" s="10" t="s">
        <v>572</v>
      </c>
      <c r="C134" s="10" t="s">
        <v>573</v>
      </c>
      <c r="D134" s="10" t="s">
        <v>28</v>
      </c>
      <c r="E134" s="10" t="s">
        <v>29</v>
      </c>
      <c r="F134" s="16">
        <v>60</v>
      </c>
      <c r="G134" s="10" t="s">
        <v>574</v>
      </c>
      <c r="H134" s="10" t="s">
        <v>575</v>
      </c>
      <c r="I134" s="10" t="s">
        <v>32</v>
      </c>
      <c r="J134" s="11">
        <v>43994</v>
      </c>
      <c r="K134" s="16">
        <v>74</v>
      </c>
      <c r="L134" s="10" t="s">
        <v>62</v>
      </c>
      <c r="M134" s="10">
        <f t="shared" ref="M134:M197" si="9">YEAR(J134)</f>
        <v>2020</v>
      </c>
      <c r="N134" s="10">
        <f t="shared" ref="N134:N197" si="10">MONTH(J134)</f>
        <v>6</v>
      </c>
      <c r="O134" s="10" t="str">
        <f>VLOOKUP(L134,'User input'!$D$6:$E$16,2,FALSE)</f>
        <v>Ultrathing V4</v>
      </c>
      <c r="P134" s="10">
        <f>VLOOKUP(L134,'User input'!$D$6:$G$16,3,FALSE)</f>
        <v>3.99</v>
      </c>
      <c r="Q134" s="10">
        <f>VLOOKUP(L134,'User input'!$D$6:$G$16,4,FALSE)</f>
        <v>24</v>
      </c>
      <c r="R134" s="10">
        <f t="shared" ref="R134:R197" si="11">K134*Q134</f>
        <v>1776</v>
      </c>
      <c r="S134" s="27">
        <f t="shared" si="8"/>
        <v>7086.2400000000007</v>
      </c>
      <c r="T134" s="27">
        <f>IF(K134&lt;'User input'!$I$9,'User input'!$J$8,IF(K134&lt;'User input'!$I$10,'User input'!$J$9,IF(K134&lt;'User input'!$I$11,'User input'!$J$10,'User input'!$J$11)))*S134</f>
        <v>354.31200000000007</v>
      </c>
      <c r="U134" s="27">
        <f>K134*'User input'!$J$17+'User input'!$J$16</f>
        <v>0.5</v>
      </c>
    </row>
    <row r="135" spans="1:21" x14ac:dyDescent="0.25">
      <c r="A135" s="17">
        <v>137</v>
      </c>
      <c r="B135" s="6" t="s">
        <v>576</v>
      </c>
      <c r="C135" s="6" t="s">
        <v>577</v>
      </c>
      <c r="D135" s="6" t="s">
        <v>28</v>
      </c>
      <c r="E135" s="6" t="s">
        <v>29</v>
      </c>
      <c r="F135" s="15">
        <v>60</v>
      </c>
      <c r="G135" s="6" t="s">
        <v>578</v>
      </c>
      <c r="H135" s="6" t="s">
        <v>579</v>
      </c>
      <c r="I135" s="6" t="s">
        <v>32</v>
      </c>
      <c r="J135" s="7">
        <v>44306</v>
      </c>
      <c r="K135" s="15">
        <v>97</v>
      </c>
      <c r="L135" s="6" t="s">
        <v>20</v>
      </c>
      <c r="M135" s="6">
        <f t="shared" si="9"/>
        <v>2021</v>
      </c>
      <c r="N135" s="6">
        <f t="shared" si="10"/>
        <v>4</v>
      </c>
      <c r="O135" s="6" t="str">
        <f>VLOOKUP(L135,'User input'!$D$6:$E$16,2,FALSE)</f>
        <v>Hyperwotsit</v>
      </c>
      <c r="P135" s="6">
        <f>VLOOKUP(L135,'User input'!$D$6:$G$16,3,FALSE)</f>
        <v>2.0099999999999998</v>
      </c>
      <c r="Q135" s="6">
        <f>VLOOKUP(L135,'User input'!$D$6:$G$16,4,FALSE)</f>
        <v>20</v>
      </c>
      <c r="R135" s="6">
        <f t="shared" si="11"/>
        <v>1940</v>
      </c>
      <c r="S135" s="26">
        <f t="shared" si="8"/>
        <v>3899.3999999999996</v>
      </c>
      <c r="T135" s="26">
        <f>IF(K135&lt;'User input'!$I$9,'User input'!$J$8,IF(K135&lt;'User input'!$I$10,'User input'!$J$9,IF(K135&lt;'User input'!$I$11,'User input'!$J$10,'User input'!$J$11)))*S135</f>
        <v>194.97</v>
      </c>
      <c r="U135" s="26">
        <f>K135*'User input'!$J$17+'User input'!$J$16</f>
        <v>0.5</v>
      </c>
    </row>
    <row r="136" spans="1:21" x14ac:dyDescent="0.25">
      <c r="A136" s="18">
        <v>138</v>
      </c>
      <c r="B136" s="10" t="s">
        <v>580</v>
      </c>
      <c r="C136" s="10" t="s">
        <v>581</v>
      </c>
      <c r="D136" s="10" t="s">
        <v>15</v>
      </c>
      <c r="E136" s="10" t="s">
        <v>16</v>
      </c>
      <c r="F136" s="16">
        <v>30</v>
      </c>
      <c r="G136" s="10" t="s">
        <v>582</v>
      </c>
      <c r="H136" s="10" t="s">
        <v>583</v>
      </c>
      <c r="I136" s="10" t="s">
        <v>25</v>
      </c>
      <c r="J136" s="11">
        <v>44216</v>
      </c>
      <c r="K136" s="16">
        <v>84</v>
      </c>
      <c r="L136" s="10" t="s">
        <v>44</v>
      </c>
      <c r="M136" s="10">
        <f t="shared" si="9"/>
        <v>2021</v>
      </c>
      <c r="N136" s="10">
        <f t="shared" si="10"/>
        <v>1</v>
      </c>
      <c r="O136" s="10" t="str">
        <f>VLOOKUP(L136,'User input'!$D$6:$E$16,2,FALSE)</f>
        <v>Gigastuff</v>
      </c>
      <c r="P136" s="10">
        <f>VLOOKUP(L136,'User input'!$D$6:$G$16,3,FALSE)</f>
        <v>1.89</v>
      </c>
      <c r="Q136" s="10">
        <f>VLOOKUP(L136,'User input'!$D$6:$G$16,4,FALSE)</f>
        <v>18</v>
      </c>
      <c r="R136" s="10">
        <f t="shared" si="11"/>
        <v>1512</v>
      </c>
      <c r="S136" s="27">
        <f t="shared" si="8"/>
        <v>2857.68</v>
      </c>
      <c r="T136" s="27">
        <f>IF(K136&lt;'User input'!$I$9,'User input'!$J$8,IF(K136&lt;'User input'!$I$10,'User input'!$J$9,IF(K136&lt;'User input'!$I$11,'User input'!$J$10,'User input'!$J$11)))*S136</f>
        <v>142.88399999999999</v>
      </c>
      <c r="U136" s="27">
        <f>K136*'User input'!$J$17+'User input'!$J$16</f>
        <v>0.5</v>
      </c>
    </row>
    <row r="137" spans="1:21" x14ac:dyDescent="0.25">
      <c r="A137" s="17">
        <v>139</v>
      </c>
      <c r="B137" s="6" t="s">
        <v>584</v>
      </c>
      <c r="C137" s="6" t="s">
        <v>585</v>
      </c>
      <c r="D137" s="6" t="s">
        <v>28</v>
      </c>
      <c r="E137" s="6" t="s">
        <v>29</v>
      </c>
      <c r="F137" s="15">
        <v>90</v>
      </c>
      <c r="G137" s="6" t="s">
        <v>586</v>
      </c>
      <c r="H137" s="6" t="s">
        <v>587</v>
      </c>
      <c r="I137" s="6" t="s">
        <v>32</v>
      </c>
      <c r="J137" s="7">
        <v>43857</v>
      </c>
      <c r="K137" s="15">
        <v>91</v>
      </c>
      <c r="L137" s="6" t="s">
        <v>39</v>
      </c>
      <c r="M137" s="6">
        <f t="shared" si="9"/>
        <v>2020</v>
      </c>
      <c r="N137" s="6">
        <f t="shared" si="10"/>
        <v>1</v>
      </c>
      <c r="O137" s="6" t="str">
        <f>VLOOKUP(L137,'User input'!$D$6:$E$16,2,FALSE)</f>
        <v>Ultrathing V1</v>
      </c>
      <c r="P137" s="6">
        <f>VLOOKUP(L137,'User input'!$D$6:$G$16,3,FALSE)</f>
        <v>1.79</v>
      </c>
      <c r="Q137" s="6">
        <f>VLOOKUP(L137,'User input'!$D$6:$G$16,4,FALSE)</f>
        <v>17</v>
      </c>
      <c r="R137" s="6">
        <f t="shared" si="11"/>
        <v>1547</v>
      </c>
      <c r="S137" s="26">
        <f t="shared" si="8"/>
        <v>2769.13</v>
      </c>
      <c r="T137" s="26">
        <f>IF(K137&lt;'User input'!$I$9,'User input'!$J$8,IF(K137&lt;'User input'!$I$10,'User input'!$J$9,IF(K137&lt;'User input'!$I$11,'User input'!$J$10,'User input'!$J$11)))*S137</f>
        <v>138.45650000000001</v>
      </c>
      <c r="U137" s="26">
        <f>K137*'User input'!$J$17+'User input'!$J$16</f>
        <v>0.5</v>
      </c>
    </row>
    <row r="138" spans="1:21" x14ac:dyDescent="0.25">
      <c r="A138" s="18">
        <v>140</v>
      </c>
      <c r="B138" s="10" t="s">
        <v>588</v>
      </c>
      <c r="C138" s="10" t="s">
        <v>589</v>
      </c>
      <c r="D138" s="10" t="s">
        <v>28</v>
      </c>
      <c r="E138" s="10" t="s">
        <v>29</v>
      </c>
      <c r="F138" s="16">
        <v>60</v>
      </c>
      <c r="G138" s="10" t="s">
        <v>590</v>
      </c>
      <c r="H138" s="10" t="s">
        <v>591</v>
      </c>
      <c r="I138" s="10" t="s">
        <v>122</v>
      </c>
      <c r="J138" s="11">
        <v>44021</v>
      </c>
      <c r="K138" s="16">
        <v>23</v>
      </c>
      <c r="L138" s="10" t="s">
        <v>157</v>
      </c>
      <c r="M138" s="10">
        <f t="shared" si="9"/>
        <v>2020</v>
      </c>
      <c r="N138" s="10">
        <f t="shared" si="10"/>
        <v>7</v>
      </c>
      <c r="O138" s="10" t="str">
        <f>VLOOKUP(L138,'User input'!$D$6:$E$16,2,FALSE)</f>
        <v>Ultrathing V3</v>
      </c>
      <c r="P138" s="10">
        <f>VLOOKUP(L138,'User input'!$D$6:$G$16,3,FALSE)</f>
        <v>3.39</v>
      </c>
      <c r="Q138" s="10">
        <f>VLOOKUP(L138,'User input'!$D$6:$G$16,4,FALSE)</f>
        <v>24</v>
      </c>
      <c r="R138" s="10">
        <f t="shared" si="11"/>
        <v>552</v>
      </c>
      <c r="S138" s="27">
        <f t="shared" si="8"/>
        <v>1871.28</v>
      </c>
      <c r="T138" s="27">
        <f>IF(K138&lt;'User input'!$I$9,'User input'!$J$8,IF(K138&lt;'User input'!$I$10,'User input'!$J$9,IF(K138&lt;'User input'!$I$11,'User input'!$J$10,'User input'!$J$11)))*S138</f>
        <v>56.138399999999997</v>
      </c>
      <c r="U138" s="27">
        <f>K138*'User input'!$J$17+'User input'!$J$16</f>
        <v>0.5</v>
      </c>
    </row>
    <row r="139" spans="1:21" x14ac:dyDescent="0.25">
      <c r="A139" s="17">
        <v>141</v>
      </c>
      <c r="B139" s="6" t="s">
        <v>592</v>
      </c>
      <c r="C139" s="6" t="s">
        <v>593</v>
      </c>
      <c r="D139" s="6" t="s">
        <v>28</v>
      </c>
      <c r="E139" s="6" t="s">
        <v>29</v>
      </c>
      <c r="F139" s="15">
        <v>90</v>
      </c>
      <c r="G139" s="6" t="s">
        <v>594</v>
      </c>
      <c r="H139" s="6" t="s">
        <v>595</v>
      </c>
      <c r="I139" s="6" t="s">
        <v>32</v>
      </c>
      <c r="J139" s="7">
        <v>43512</v>
      </c>
      <c r="K139" s="15">
        <v>81</v>
      </c>
      <c r="L139" s="6" t="s">
        <v>33</v>
      </c>
      <c r="M139" s="6">
        <f t="shared" si="9"/>
        <v>2019</v>
      </c>
      <c r="N139" s="6">
        <f t="shared" si="10"/>
        <v>2</v>
      </c>
      <c r="O139" s="6" t="str">
        <f>VLOOKUP(L139,'User input'!$D$6:$E$16,2,FALSE)</f>
        <v>Megawidget L</v>
      </c>
      <c r="P139" s="6">
        <f>VLOOKUP(L139,'User input'!$D$6:$G$16,3,FALSE)</f>
        <v>1.79</v>
      </c>
      <c r="Q139" s="6">
        <f>VLOOKUP(L139,'User input'!$D$6:$G$16,4,FALSE)</f>
        <v>24</v>
      </c>
      <c r="R139" s="6">
        <f t="shared" si="11"/>
        <v>1944</v>
      </c>
      <c r="S139" s="26">
        <f t="shared" si="8"/>
        <v>3479.76</v>
      </c>
      <c r="T139" s="26">
        <f>IF(K139&lt;'User input'!$I$9,'User input'!$J$8,IF(K139&lt;'User input'!$I$10,'User input'!$J$9,IF(K139&lt;'User input'!$I$11,'User input'!$J$10,'User input'!$J$11)))*S139</f>
        <v>173.98800000000003</v>
      </c>
      <c r="U139" s="26">
        <f>K139*'User input'!$J$17+'User input'!$J$16</f>
        <v>0.5</v>
      </c>
    </row>
    <row r="140" spans="1:21" x14ac:dyDescent="0.25">
      <c r="A140" s="18">
        <v>142</v>
      </c>
      <c r="B140" s="10" t="s">
        <v>596</v>
      </c>
      <c r="C140" s="10" t="s">
        <v>597</v>
      </c>
      <c r="D140" s="10" t="s">
        <v>15</v>
      </c>
      <c r="E140" s="10" t="s">
        <v>16</v>
      </c>
      <c r="F140" s="16">
        <v>30</v>
      </c>
      <c r="G140" s="10" t="s">
        <v>598</v>
      </c>
      <c r="H140" s="10" t="s">
        <v>599</v>
      </c>
      <c r="I140" s="10" t="s">
        <v>185</v>
      </c>
      <c r="J140" s="11">
        <v>43583</v>
      </c>
      <c r="K140" s="16">
        <v>51</v>
      </c>
      <c r="L140" s="10" t="s">
        <v>99</v>
      </c>
      <c r="M140" s="10">
        <f t="shared" si="9"/>
        <v>2019</v>
      </c>
      <c r="N140" s="10">
        <f t="shared" si="10"/>
        <v>4</v>
      </c>
      <c r="O140" s="10" t="str">
        <f>VLOOKUP(L140,'User input'!$D$6:$E$16,2,FALSE)</f>
        <v>Superwossname</v>
      </c>
      <c r="P140" s="10">
        <f>VLOOKUP(L140,'User input'!$D$6:$G$16,3,FALSE)</f>
        <v>3.49</v>
      </c>
      <c r="Q140" s="10">
        <f>VLOOKUP(L140,'User input'!$D$6:$G$16,4,FALSE)</f>
        <v>20</v>
      </c>
      <c r="R140" s="10">
        <f t="shared" si="11"/>
        <v>1020</v>
      </c>
      <c r="S140" s="27">
        <f t="shared" si="8"/>
        <v>3559.8</v>
      </c>
      <c r="T140" s="27">
        <f>IF(K140&lt;'User input'!$I$9,'User input'!$J$8,IF(K140&lt;'User input'!$I$10,'User input'!$J$9,IF(K140&lt;'User input'!$I$11,'User input'!$J$10,'User input'!$J$11)))*S140</f>
        <v>177.99</v>
      </c>
      <c r="U140" s="27">
        <f>K140*'User input'!$J$17+'User input'!$J$16</f>
        <v>0.5</v>
      </c>
    </row>
    <row r="141" spans="1:21" x14ac:dyDescent="0.25">
      <c r="A141" s="17">
        <v>143</v>
      </c>
      <c r="B141" s="6" t="s">
        <v>600</v>
      </c>
      <c r="C141" s="6" t="s">
        <v>601</v>
      </c>
      <c r="D141" s="6" t="s">
        <v>49</v>
      </c>
      <c r="E141" s="6" t="s">
        <v>16</v>
      </c>
      <c r="F141" s="15">
        <v>30</v>
      </c>
      <c r="G141" s="6" t="s">
        <v>602</v>
      </c>
      <c r="H141" s="6" t="s">
        <v>603</v>
      </c>
      <c r="I141" s="6" t="s">
        <v>32</v>
      </c>
      <c r="J141" s="7">
        <v>43784</v>
      </c>
      <c r="K141" s="15">
        <v>13</v>
      </c>
      <c r="L141" s="6" t="s">
        <v>33</v>
      </c>
      <c r="M141" s="6">
        <f t="shared" si="9"/>
        <v>2019</v>
      </c>
      <c r="N141" s="6">
        <f t="shared" si="10"/>
        <v>11</v>
      </c>
      <c r="O141" s="6" t="str">
        <f>VLOOKUP(L141,'User input'!$D$6:$E$16,2,FALSE)</f>
        <v>Megawidget L</v>
      </c>
      <c r="P141" s="6">
        <f>VLOOKUP(L141,'User input'!$D$6:$G$16,3,FALSE)</f>
        <v>1.79</v>
      </c>
      <c r="Q141" s="6">
        <f>VLOOKUP(L141,'User input'!$D$6:$G$16,4,FALSE)</f>
        <v>24</v>
      </c>
      <c r="R141" s="6">
        <f t="shared" si="11"/>
        <v>312</v>
      </c>
      <c r="S141" s="26">
        <f t="shared" si="8"/>
        <v>558.48</v>
      </c>
      <c r="T141" s="26">
        <f>IF(K141&lt;'User input'!$I$9,'User input'!$J$8,IF(K141&lt;'User input'!$I$10,'User input'!$J$9,IF(K141&lt;'User input'!$I$11,'User input'!$J$10,'User input'!$J$11)))*S141</f>
        <v>0</v>
      </c>
      <c r="U141" s="26">
        <f>K141*'User input'!$J$17+'User input'!$J$16</f>
        <v>0.5</v>
      </c>
    </row>
    <row r="142" spans="1:21" x14ac:dyDescent="0.25">
      <c r="A142" s="18">
        <v>144</v>
      </c>
      <c r="B142" s="10" t="s">
        <v>604</v>
      </c>
      <c r="C142" s="10" t="s">
        <v>605</v>
      </c>
      <c r="D142" s="10" t="s">
        <v>15</v>
      </c>
      <c r="E142" s="10" t="s">
        <v>16</v>
      </c>
      <c r="F142" s="16">
        <v>30</v>
      </c>
      <c r="G142" s="10" t="s">
        <v>606</v>
      </c>
      <c r="H142" s="10" t="s">
        <v>607</v>
      </c>
      <c r="I142" s="10" t="s">
        <v>32</v>
      </c>
      <c r="J142" s="11">
        <v>43559</v>
      </c>
      <c r="K142" s="16">
        <v>12</v>
      </c>
      <c r="L142" s="10" t="s">
        <v>52</v>
      </c>
      <c r="M142" s="10">
        <f t="shared" si="9"/>
        <v>2019</v>
      </c>
      <c r="N142" s="10">
        <f t="shared" si="10"/>
        <v>4</v>
      </c>
      <c r="O142" s="10" t="str">
        <f>VLOOKUP(L142,'User input'!$D$6:$E$16,2,FALSE)</f>
        <v>Megawidget S</v>
      </c>
      <c r="P142" s="10">
        <f>VLOOKUP(L142,'User input'!$D$6:$G$16,3,FALSE)</f>
        <v>0.69</v>
      </c>
      <c r="Q142" s="10">
        <f>VLOOKUP(L142,'User input'!$D$6:$G$16,4,FALSE)</f>
        <v>24</v>
      </c>
      <c r="R142" s="10">
        <f t="shared" si="11"/>
        <v>288</v>
      </c>
      <c r="S142" s="27">
        <f t="shared" si="8"/>
        <v>198.71999999999997</v>
      </c>
      <c r="T142" s="27">
        <f>IF(K142&lt;'User input'!$I$9,'User input'!$J$8,IF(K142&lt;'User input'!$I$10,'User input'!$J$9,IF(K142&lt;'User input'!$I$11,'User input'!$J$10,'User input'!$J$11)))*S142</f>
        <v>0</v>
      </c>
      <c r="U142" s="27">
        <f>K142*'User input'!$J$17+'User input'!$J$16</f>
        <v>0.5</v>
      </c>
    </row>
    <row r="143" spans="1:21" x14ac:dyDescent="0.25">
      <c r="A143" s="17">
        <v>145</v>
      </c>
      <c r="B143" s="6" t="s">
        <v>608</v>
      </c>
      <c r="C143" s="6" t="s">
        <v>609</v>
      </c>
      <c r="D143" s="6" t="s">
        <v>28</v>
      </c>
      <c r="E143" s="6" t="s">
        <v>29</v>
      </c>
      <c r="F143" s="15">
        <v>30</v>
      </c>
      <c r="G143" s="6" t="s">
        <v>610</v>
      </c>
      <c r="H143" s="6" t="s">
        <v>611</v>
      </c>
      <c r="I143" s="6" t="s">
        <v>32</v>
      </c>
      <c r="J143" s="7">
        <v>44348</v>
      </c>
      <c r="K143" s="15">
        <v>101</v>
      </c>
      <c r="L143" s="6" t="s">
        <v>39</v>
      </c>
      <c r="M143" s="6">
        <f t="shared" si="9"/>
        <v>2021</v>
      </c>
      <c r="N143" s="6">
        <f t="shared" si="10"/>
        <v>6</v>
      </c>
      <c r="O143" s="6" t="str">
        <f>VLOOKUP(L143,'User input'!$D$6:$E$16,2,FALSE)</f>
        <v>Ultrathing V1</v>
      </c>
      <c r="P143" s="6">
        <f>VLOOKUP(L143,'User input'!$D$6:$G$16,3,FALSE)</f>
        <v>1.79</v>
      </c>
      <c r="Q143" s="6">
        <f>VLOOKUP(L143,'User input'!$D$6:$G$16,4,FALSE)</f>
        <v>17</v>
      </c>
      <c r="R143" s="6">
        <f t="shared" si="11"/>
        <v>1717</v>
      </c>
      <c r="S143" s="26">
        <f t="shared" si="8"/>
        <v>3073.43</v>
      </c>
      <c r="T143" s="26">
        <f>IF(K143&lt;'User input'!$I$9,'User input'!$J$8,IF(K143&lt;'User input'!$I$10,'User input'!$J$9,IF(K143&lt;'User input'!$I$11,'User input'!$J$10,'User input'!$J$11)))*S143</f>
        <v>215.14010000000002</v>
      </c>
      <c r="U143" s="26">
        <f>K143*'User input'!$J$17+'User input'!$J$16</f>
        <v>0.5</v>
      </c>
    </row>
    <row r="144" spans="1:21" x14ac:dyDescent="0.25">
      <c r="A144" s="18">
        <v>146</v>
      </c>
      <c r="B144" s="10" t="s">
        <v>612</v>
      </c>
      <c r="C144" s="10" t="s">
        <v>613</v>
      </c>
      <c r="D144" s="10" t="s">
        <v>28</v>
      </c>
      <c r="E144" s="10" t="s">
        <v>29</v>
      </c>
      <c r="F144" s="16">
        <v>30</v>
      </c>
      <c r="G144" s="10" t="s">
        <v>614</v>
      </c>
      <c r="H144" s="10" t="s">
        <v>615</v>
      </c>
      <c r="I144" s="10" t="s">
        <v>185</v>
      </c>
      <c r="J144" s="11">
        <v>44360</v>
      </c>
      <c r="K144" s="16">
        <v>25</v>
      </c>
      <c r="L144" s="10" t="s">
        <v>68</v>
      </c>
      <c r="M144" s="10">
        <f t="shared" si="9"/>
        <v>2021</v>
      </c>
      <c r="N144" s="10">
        <f t="shared" si="10"/>
        <v>6</v>
      </c>
      <c r="O144" s="10" t="str">
        <f>VLOOKUP(L144,'User input'!$D$6:$E$16,2,FALSE)</f>
        <v>Megawidget M</v>
      </c>
      <c r="P144" s="10">
        <f>VLOOKUP(L144,'User input'!$D$6:$G$16,3,FALSE)</f>
        <v>1.29</v>
      </c>
      <c r="Q144" s="10">
        <f>VLOOKUP(L144,'User input'!$D$6:$G$16,4,FALSE)</f>
        <v>24</v>
      </c>
      <c r="R144" s="10">
        <f t="shared" si="11"/>
        <v>600</v>
      </c>
      <c r="S144" s="27">
        <f t="shared" si="8"/>
        <v>774</v>
      </c>
      <c r="T144" s="27">
        <f>IF(K144&lt;'User input'!$I$9,'User input'!$J$8,IF(K144&lt;'User input'!$I$10,'User input'!$J$9,IF(K144&lt;'User input'!$I$11,'User input'!$J$10,'User input'!$J$11)))*S144</f>
        <v>23.22</v>
      </c>
      <c r="U144" s="27">
        <f>K144*'User input'!$J$17+'User input'!$J$16</f>
        <v>0.5</v>
      </c>
    </row>
    <row r="145" spans="1:21" x14ac:dyDescent="0.25">
      <c r="A145" s="17">
        <v>147</v>
      </c>
      <c r="B145" s="6" t="s">
        <v>177</v>
      </c>
      <c r="C145" s="6" t="s">
        <v>616</v>
      </c>
      <c r="D145" s="6" t="s">
        <v>617</v>
      </c>
      <c r="E145" s="6" t="s">
        <v>29</v>
      </c>
      <c r="F145" s="15">
        <v>30</v>
      </c>
      <c r="G145" s="6" t="s">
        <v>618</v>
      </c>
      <c r="H145" s="6" t="s">
        <v>619</v>
      </c>
      <c r="I145" s="6" t="s">
        <v>32</v>
      </c>
      <c r="J145" s="7">
        <v>44481</v>
      </c>
      <c r="K145" s="15">
        <v>71</v>
      </c>
      <c r="L145" s="6" t="s">
        <v>78</v>
      </c>
      <c r="M145" s="6">
        <f t="shared" si="9"/>
        <v>2021</v>
      </c>
      <c r="N145" s="6">
        <f t="shared" si="10"/>
        <v>10</v>
      </c>
      <c r="O145" s="6" t="str">
        <f>VLOOKUP(L145,'User input'!$D$6:$E$16,2,FALSE)</f>
        <v>Ultrathing V2</v>
      </c>
      <c r="P145" s="6">
        <f>VLOOKUP(L145,'User input'!$D$6:$G$16,3,FALSE)</f>
        <v>2.95</v>
      </c>
      <c r="Q145" s="6">
        <f>VLOOKUP(L145,'User input'!$D$6:$G$16,4,FALSE)</f>
        <v>20</v>
      </c>
      <c r="R145" s="6">
        <f t="shared" si="11"/>
        <v>1420</v>
      </c>
      <c r="S145" s="26">
        <f t="shared" si="8"/>
        <v>4189</v>
      </c>
      <c r="T145" s="26">
        <f>IF(K145&lt;'User input'!$I$9,'User input'!$J$8,IF(K145&lt;'User input'!$I$10,'User input'!$J$9,IF(K145&lt;'User input'!$I$11,'User input'!$J$10,'User input'!$J$11)))*S145</f>
        <v>209.45000000000002</v>
      </c>
      <c r="U145" s="26">
        <f>K145*'User input'!$J$17+'User input'!$J$16</f>
        <v>0.5</v>
      </c>
    </row>
    <row r="146" spans="1:21" x14ac:dyDescent="0.25">
      <c r="A146" s="18">
        <v>148</v>
      </c>
      <c r="B146" s="10" t="s">
        <v>620</v>
      </c>
      <c r="C146" s="10" t="s">
        <v>621</v>
      </c>
      <c r="D146" s="10" t="s">
        <v>28</v>
      </c>
      <c r="E146" s="10" t="s">
        <v>29</v>
      </c>
      <c r="F146" s="16">
        <v>60</v>
      </c>
      <c r="G146" s="10" t="s">
        <v>622</v>
      </c>
      <c r="H146" s="10" t="s">
        <v>623</v>
      </c>
      <c r="I146" s="10" t="s">
        <v>291</v>
      </c>
      <c r="J146" s="11">
        <v>44134</v>
      </c>
      <c r="K146" s="16">
        <v>58</v>
      </c>
      <c r="L146" s="10" t="s">
        <v>44</v>
      </c>
      <c r="M146" s="10">
        <f t="shared" si="9"/>
        <v>2020</v>
      </c>
      <c r="N146" s="10">
        <f t="shared" si="10"/>
        <v>10</v>
      </c>
      <c r="O146" s="10" t="str">
        <f>VLOOKUP(L146,'User input'!$D$6:$E$16,2,FALSE)</f>
        <v>Gigastuff</v>
      </c>
      <c r="P146" s="10">
        <f>VLOOKUP(L146,'User input'!$D$6:$G$16,3,FALSE)</f>
        <v>1.89</v>
      </c>
      <c r="Q146" s="10">
        <f>VLOOKUP(L146,'User input'!$D$6:$G$16,4,FALSE)</f>
        <v>18</v>
      </c>
      <c r="R146" s="10">
        <f t="shared" si="11"/>
        <v>1044</v>
      </c>
      <c r="S146" s="27">
        <f t="shared" si="8"/>
        <v>1973.1599999999999</v>
      </c>
      <c r="T146" s="27">
        <f>IF(K146&lt;'User input'!$I$9,'User input'!$J$8,IF(K146&lt;'User input'!$I$10,'User input'!$J$9,IF(K146&lt;'User input'!$I$11,'User input'!$J$10,'User input'!$J$11)))*S146</f>
        <v>98.658000000000001</v>
      </c>
      <c r="U146" s="27">
        <f>K146*'User input'!$J$17+'User input'!$J$16</f>
        <v>0.5</v>
      </c>
    </row>
    <row r="147" spans="1:21" x14ac:dyDescent="0.25">
      <c r="A147" s="17">
        <v>149</v>
      </c>
      <c r="B147" s="6" t="s">
        <v>624</v>
      </c>
      <c r="C147" s="6" t="s">
        <v>625</v>
      </c>
      <c r="D147" s="6" t="s">
        <v>15</v>
      </c>
      <c r="E147" s="6" t="s">
        <v>16</v>
      </c>
      <c r="F147" s="15">
        <v>60</v>
      </c>
      <c r="G147" s="6" t="s">
        <v>626</v>
      </c>
      <c r="H147" s="6" t="s">
        <v>201</v>
      </c>
      <c r="I147" s="6" t="s">
        <v>32</v>
      </c>
      <c r="J147" s="7">
        <v>43562</v>
      </c>
      <c r="K147" s="15">
        <v>75</v>
      </c>
      <c r="L147" s="6" t="s">
        <v>99</v>
      </c>
      <c r="M147" s="6">
        <f t="shared" si="9"/>
        <v>2019</v>
      </c>
      <c r="N147" s="6">
        <f t="shared" si="10"/>
        <v>4</v>
      </c>
      <c r="O147" s="6" t="str">
        <f>VLOOKUP(L147,'User input'!$D$6:$E$16,2,FALSE)</f>
        <v>Superwossname</v>
      </c>
      <c r="P147" s="6">
        <f>VLOOKUP(L147,'User input'!$D$6:$G$16,3,FALSE)</f>
        <v>3.49</v>
      </c>
      <c r="Q147" s="6">
        <f>VLOOKUP(L147,'User input'!$D$6:$G$16,4,FALSE)</f>
        <v>20</v>
      </c>
      <c r="R147" s="6">
        <f t="shared" si="11"/>
        <v>1500</v>
      </c>
      <c r="S147" s="26">
        <f t="shared" si="8"/>
        <v>5235</v>
      </c>
      <c r="T147" s="26">
        <f>IF(K147&lt;'User input'!$I$9,'User input'!$J$8,IF(K147&lt;'User input'!$I$10,'User input'!$J$9,IF(K147&lt;'User input'!$I$11,'User input'!$J$10,'User input'!$J$11)))*S147</f>
        <v>261.75</v>
      </c>
      <c r="U147" s="26">
        <f>K147*'User input'!$J$17+'User input'!$J$16</f>
        <v>0.5</v>
      </c>
    </row>
    <row r="148" spans="1:21" x14ac:dyDescent="0.25">
      <c r="A148" s="18">
        <v>150</v>
      </c>
      <c r="B148" s="10" t="s">
        <v>627</v>
      </c>
      <c r="C148" s="10" t="s">
        <v>628</v>
      </c>
      <c r="D148" s="10" t="s">
        <v>49</v>
      </c>
      <c r="E148" s="10" t="s">
        <v>16</v>
      </c>
      <c r="F148" s="16">
        <v>60</v>
      </c>
      <c r="G148" s="10" t="s">
        <v>629</v>
      </c>
      <c r="H148" s="10" t="s">
        <v>630</v>
      </c>
      <c r="I148" s="10" t="s">
        <v>32</v>
      </c>
      <c r="J148" s="11">
        <v>43801</v>
      </c>
      <c r="K148" s="16">
        <v>72</v>
      </c>
      <c r="L148" s="10" t="s">
        <v>39</v>
      </c>
      <c r="M148" s="10">
        <f t="shared" si="9"/>
        <v>2019</v>
      </c>
      <c r="N148" s="10">
        <f t="shared" si="10"/>
        <v>12</v>
      </c>
      <c r="O148" s="10" t="str">
        <f>VLOOKUP(L148,'User input'!$D$6:$E$16,2,FALSE)</f>
        <v>Ultrathing V1</v>
      </c>
      <c r="P148" s="10">
        <f>VLOOKUP(L148,'User input'!$D$6:$G$16,3,FALSE)</f>
        <v>1.79</v>
      </c>
      <c r="Q148" s="10">
        <f>VLOOKUP(L148,'User input'!$D$6:$G$16,4,FALSE)</f>
        <v>17</v>
      </c>
      <c r="R148" s="10">
        <f t="shared" si="11"/>
        <v>1224</v>
      </c>
      <c r="S148" s="27">
        <f t="shared" si="8"/>
        <v>2190.96</v>
      </c>
      <c r="T148" s="27">
        <f>IF(K148&lt;'User input'!$I$9,'User input'!$J$8,IF(K148&lt;'User input'!$I$10,'User input'!$J$9,IF(K148&lt;'User input'!$I$11,'User input'!$J$10,'User input'!$J$11)))*S148</f>
        <v>109.548</v>
      </c>
      <c r="U148" s="27">
        <f>K148*'User input'!$J$17+'User input'!$J$16</f>
        <v>0.5</v>
      </c>
    </row>
    <row r="149" spans="1:21" x14ac:dyDescent="0.25">
      <c r="A149" s="17">
        <v>151</v>
      </c>
      <c r="B149" s="6" t="s">
        <v>344</v>
      </c>
      <c r="C149" s="6" t="s">
        <v>631</v>
      </c>
      <c r="D149" s="6" t="s">
        <v>15</v>
      </c>
      <c r="E149" s="6" t="s">
        <v>16</v>
      </c>
      <c r="F149" s="15">
        <v>90</v>
      </c>
      <c r="G149" s="6" t="s">
        <v>632</v>
      </c>
      <c r="H149" s="6" t="s">
        <v>633</v>
      </c>
      <c r="I149" s="6" t="s">
        <v>32</v>
      </c>
      <c r="J149" s="7">
        <v>44009</v>
      </c>
      <c r="K149" s="15">
        <v>35</v>
      </c>
      <c r="L149" s="6" t="s">
        <v>44</v>
      </c>
      <c r="M149" s="6">
        <f t="shared" si="9"/>
        <v>2020</v>
      </c>
      <c r="N149" s="6">
        <f t="shared" si="10"/>
        <v>6</v>
      </c>
      <c r="O149" s="6" t="str">
        <f>VLOOKUP(L149,'User input'!$D$6:$E$16,2,FALSE)</f>
        <v>Gigastuff</v>
      </c>
      <c r="P149" s="6">
        <f>VLOOKUP(L149,'User input'!$D$6:$G$16,3,FALSE)</f>
        <v>1.89</v>
      </c>
      <c r="Q149" s="6">
        <f>VLOOKUP(L149,'User input'!$D$6:$G$16,4,FALSE)</f>
        <v>18</v>
      </c>
      <c r="R149" s="6">
        <f t="shared" si="11"/>
        <v>630</v>
      </c>
      <c r="S149" s="26">
        <f t="shared" si="8"/>
        <v>1190.7</v>
      </c>
      <c r="T149" s="26">
        <f>IF(K149&lt;'User input'!$I$9,'User input'!$J$8,IF(K149&lt;'User input'!$I$10,'User input'!$J$9,IF(K149&lt;'User input'!$I$11,'User input'!$J$10,'User input'!$J$11)))*S149</f>
        <v>35.720999999999997</v>
      </c>
      <c r="U149" s="26">
        <f>K149*'User input'!$J$17+'User input'!$J$16</f>
        <v>0.5</v>
      </c>
    </row>
    <row r="150" spans="1:21" x14ac:dyDescent="0.25">
      <c r="A150" s="18">
        <v>152</v>
      </c>
      <c r="B150" s="10" t="s">
        <v>634</v>
      </c>
      <c r="C150" s="10" t="s">
        <v>635</v>
      </c>
      <c r="D150" s="10" t="s">
        <v>49</v>
      </c>
      <c r="E150" s="10" t="s">
        <v>16</v>
      </c>
      <c r="F150" s="16">
        <v>30</v>
      </c>
      <c r="G150" s="10" t="s">
        <v>636</v>
      </c>
      <c r="H150" s="10" t="s">
        <v>637</v>
      </c>
      <c r="I150" s="10" t="s">
        <v>291</v>
      </c>
      <c r="J150" s="11">
        <v>43770</v>
      </c>
      <c r="K150" s="16">
        <v>62</v>
      </c>
      <c r="L150" s="10" t="s">
        <v>44</v>
      </c>
      <c r="M150" s="10">
        <f t="shared" si="9"/>
        <v>2019</v>
      </c>
      <c r="N150" s="10">
        <f t="shared" si="10"/>
        <v>11</v>
      </c>
      <c r="O150" s="10" t="str">
        <f>VLOOKUP(L150,'User input'!$D$6:$E$16,2,FALSE)</f>
        <v>Gigastuff</v>
      </c>
      <c r="P150" s="10">
        <f>VLOOKUP(L150,'User input'!$D$6:$G$16,3,FALSE)</f>
        <v>1.89</v>
      </c>
      <c r="Q150" s="10">
        <f>VLOOKUP(L150,'User input'!$D$6:$G$16,4,FALSE)</f>
        <v>18</v>
      </c>
      <c r="R150" s="10">
        <f t="shared" si="11"/>
        <v>1116</v>
      </c>
      <c r="S150" s="27">
        <f t="shared" si="8"/>
        <v>2109.2399999999998</v>
      </c>
      <c r="T150" s="27">
        <f>IF(K150&lt;'User input'!$I$9,'User input'!$J$8,IF(K150&lt;'User input'!$I$10,'User input'!$J$9,IF(K150&lt;'User input'!$I$11,'User input'!$J$10,'User input'!$J$11)))*S150</f>
        <v>105.46199999999999</v>
      </c>
      <c r="U150" s="27">
        <f>K150*'User input'!$J$17+'User input'!$J$16</f>
        <v>0.5</v>
      </c>
    </row>
    <row r="151" spans="1:21" x14ac:dyDescent="0.25">
      <c r="A151" s="17">
        <v>153</v>
      </c>
      <c r="B151" s="6" t="s">
        <v>638</v>
      </c>
      <c r="C151" s="6" t="s">
        <v>95</v>
      </c>
      <c r="D151" s="6" t="s">
        <v>15</v>
      </c>
      <c r="E151" s="6" t="s">
        <v>16</v>
      </c>
      <c r="F151" s="15">
        <v>90</v>
      </c>
      <c r="G151" s="6" t="s">
        <v>639</v>
      </c>
      <c r="H151" s="6" t="s">
        <v>640</v>
      </c>
      <c r="I151" s="6" t="s">
        <v>641</v>
      </c>
      <c r="J151" s="7">
        <v>44200</v>
      </c>
      <c r="K151" s="15">
        <v>95</v>
      </c>
      <c r="L151" s="6" t="s">
        <v>20</v>
      </c>
      <c r="M151" s="6">
        <f t="shared" si="9"/>
        <v>2021</v>
      </c>
      <c r="N151" s="6">
        <f t="shared" si="10"/>
        <v>1</v>
      </c>
      <c r="O151" s="6" t="str">
        <f>VLOOKUP(L151,'User input'!$D$6:$E$16,2,FALSE)</f>
        <v>Hyperwotsit</v>
      </c>
      <c r="P151" s="6">
        <f>VLOOKUP(L151,'User input'!$D$6:$G$16,3,FALSE)</f>
        <v>2.0099999999999998</v>
      </c>
      <c r="Q151" s="6">
        <f>VLOOKUP(L151,'User input'!$D$6:$G$16,4,FALSE)</f>
        <v>20</v>
      </c>
      <c r="R151" s="6">
        <f t="shared" si="11"/>
        <v>1900</v>
      </c>
      <c r="S151" s="26">
        <f t="shared" si="8"/>
        <v>3818.9999999999995</v>
      </c>
      <c r="T151" s="26">
        <f>IF(K151&lt;'User input'!$I$9,'User input'!$J$8,IF(K151&lt;'User input'!$I$10,'User input'!$J$9,IF(K151&lt;'User input'!$I$11,'User input'!$J$10,'User input'!$J$11)))*S151</f>
        <v>190.95</v>
      </c>
      <c r="U151" s="26">
        <f>K151*'User input'!$J$17+'User input'!$J$16</f>
        <v>0.5</v>
      </c>
    </row>
    <row r="152" spans="1:21" x14ac:dyDescent="0.25">
      <c r="A152" s="18">
        <v>154</v>
      </c>
      <c r="B152" s="10" t="s">
        <v>642</v>
      </c>
      <c r="C152" s="10" t="s">
        <v>643</v>
      </c>
      <c r="D152" s="10" t="s">
        <v>28</v>
      </c>
      <c r="E152" s="10" t="s">
        <v>29</v>
      </c>
      <c r="F152" s="16">
        <v>30</v>
      </c>
      <c r="G152" s="10" t="s">
        <v>644</v>
      </c>
      <c r="H152" s="10" t="s">
        <v>645</v>
      </c>
      <c r="I152" s="10" t="s">
        <v>238</v>
      </c>
      <c r="J152" s="11">
        <v>43536</v>
      </c>
      <c r="K152" s="16">
        <v>54</v>
      </c>
      <c r="L152" s="10" t="s">
        <v>39</v>
      </c>
      <c r="M152" s="10">
        <f t="shared" si="9"/>
        <v>2019</v>
      </c>
      <c r="N152" s="10">
        <f t="shared" si="10"/>
        <v>3</v>
      </c>
      <c r="O152" s="10" t="str">
        <f>VLOOKUP(L152,'User input'!$D$6:$E$16,2,FALSE)</f>
        <v>Ultrathing V1</v>
      </c>
      <c r="P152" s="10">
        <f>VLOOKUP(L152,'User input'!$D$6:$G$16,3,FALSE)</f>
        <v>1.79</v>
      </c>
      <c r="Q152" s="10">
        <f>VLOOKUP(L152,'User input'!$D$6:$G$16,4,FALSE)</f>
        <v>17</v>
      </c>
      <c r="R152" s="10">
        <f t="shared" si="11"/>
        <v>918</v>
      </c>
      <c r="S152" s="27">
        <f t="shared" si="8"/>
        <v>1643.22</v>
      </c>
      <c r="T152" s="27">
        <f>IF(K152&lt;'User input'!$I$9,'User input'!$J$8,IF(K152&lt;'User input'!$I$10,'User input'!$J$9,IF(K152&lt;'User input'!$I$11,'User input'!$J$10,'User input'!$J$11)))*S152</f>
        <v>82.161000000000001</v>
      </c>
      <c r="U152" s="27">
        <f>K152*'User input'!$J$17+'User input'!$J$16</f>
        <v>0.5</v>
      </c>
    </row>
    <row r="153" spans="1:21" x14ac:dyDescent="0.25">
      <c r="A153" s="17">
        <v>155</v>
      </c>
      <c r="B153" s="6" t="s">
        <v>646</v>
      </c>
      <c r="C153" s="6" t="s">
        <v>647</v>
      </c>
      <c r="D153" s="6" t="s">
        <v>15</v>
      </c>
      <c r="E153" s="6" t="s">
        <v>16</v>
      </c>
      <c r="F153" s="15">
        <v>60</v>
      </c>
      <c r="G153" s="6" t="s">
        <v>644</v>
      </c>
      <c r="H153" s="6" t="s">
        <v>648</v>
      </c>
      <c r="I153" s="6" t="s">
        <v>32</v>
      </c>
      <c r="J153" s="7">
        <v>43830</v>
      </c>
      <c r="K153" s="15">
        <v>69</v>
      </c>
      <c r="L153" s="6" t="s">
        <v>33</v>
      </c>
      <c r="M153" s="6">
        <f t="shared" si="9"/>
        <v>2019</v>
      </c>
      <c r="N153" s="6">
        <f t="shared" si="10"/>
        <v>12</v>
      </c>
      <c r="O153" s="6" t="str">
        <f>VLOOKUP(L153,'User input'!$D$6:$E$16,2,FALSE)</f>
        <v>Megawidget L</v>
      </c>
      <c r="P153" s="6">
        <f>VLOOKUP(L153,'User input'!$D$6:$G$16,3,FALSE)</f>
        <v>1.79</v>
      </c>
      <c r="Q153" s="6">
        <f>VLOOKUP(L153,'User input'!$D$6:$G$16,4,FALSE)</f>
        <v>24</v>
      </c>
      <c r="R153" s="6">
        <f t="shared" si="11"/>
        <v>1656</v>
      </c>
      <c r="S153" s="26">
        <f t="shared" si="8"/>
        <v>2964.2400000000002</v>
      </c>
      <c r="T153" s="26">
        <f>IF(K153&lt;'User input'!$I$9,'User input'!$J$8,IF(K153&lt;'User input'!$I$10,'User input'!$J$9,IF(K153&lt;'User input'!$I$11,'User input'!$J$10,'User input'!$J$11)))*S153</f>
        <v>148.21200000000002</v>
      </c>
      <c r="U153" s="26">
        <f>K153*'User input'!$J$17+'User input'!$J$16</f>
        <v>0.5</v>
      </c>
    </row>
    <row r="154" spans="1:21" x14ac:dyDescent="0.25">
      <c r="A154" s="18">
        <v>156</v>
      </c>
      <c r="B154" s="10" t="s">
        <v>649</v>
      </c>
      <c r="C154" s="10" t="s">
        <v>581</v>
      </c>
      <c r="D154" s="10" t="s">
        <v>28</v>
      </c>
      <c r="E154" s="10" t="s">
        <v>29</v>
      </c>
      <c r="F154" s="16">
        <v>60</v>
      </c>
      <c r="G154" s="10" t="s">
        <v>650</v>
      </c>
      <c r="H154" s="10" t="s">
        <v>651</v>
      </c>
      <c r="I154" s="10" t="s">
        <v>32</v>
      </c>
      <c r="J154" s="11">
        <v>43623</v>
      </c>
      <c r="K154" s="16">
        <v>15</v>
      </c>
      <c r="L154" s="10" t="s">
        <v>44</v>
      </c>
      <c r="M154" s="10">
        <f t="shared" si="9"/>
        <v>2019</v>
      </c>
      <c r="N154" s="10">
        <f t="shared" si="10"/>
        <v>6</v>
      </c>
      <c r="O154" s="10" t="str">
        <f>VLOOKUP(L154,'User input'!$D$6:$E$16,2,FALSE)</f>
        <v>Gigastuff</v>
      </c>
      <c r="P154" s="10">
        <f>VLOOKUP(L154,'User input'!$D$6:$G$16,3,FALSE)</f>
        <v>1.89</v>
      </c>
      <c r="Q154" s="10">
        <f>VLOOKUP(L154,'User input'!$D$6:$G$16,4,FALSE)</f>
        <v>18</v>
      </c>
      <c r="R154" s="10">
        <f t="shared" si="11"/>
        <v>270</v>
      </c>
      <c r="S154" s="27">
        <f t="shared" si="8"/>
        <v>510.29999999999995</v>
      </c>
      <c r="T154" s="27">
        <f>IF(K154&lt;'User input'!$I$9,'User input'!$J$8,IF(K154&lt;'User input'!$I$10,'User input'!$J$9,IF(K154&lt;'User input'!$I$11,'User input'!$J$10,'User input'!$J$11)))*S154</f>
        <v>0</v>
      </c>
      <c r="U154" s="27">
        <f>K154*'User input'!$J$17+'User input'!$J$16</f>
        <v>0.5</v>
      </c>
    </row>
    <row r="155" spans="1:21" x14ac:dyDescent="0.25">
      <c r="A155" s="17">
        <v>157</v>
      </c>
      <c r="B155" s="6" t="s">
        <v>652</v>
      </c>
      <c r="C155" s="6" t="s">
        <v>653</v>
      </c>
      <c r="D155" s="6" t="s">
        <v>49</v>
      </c>
      <c r="E155" s="6" t="s">
        <v>16</v>
      </c>
      <c r="F155" s="15">
        <v>90</v>
      </c>
      <c r="G155" s="6" t="s">
        <v>654</v>
      </c>
      <c r="H155" s="6" t="s">
        <v>655</v>
      </c>
      <c r="I155" s="6" t="s">
        <v>32</v>
      </c>
      <c r="J155" s="7">
        <v>44046</v>
      </c>
      <c r="K155" s="15">
        <v>65</v>
      </c>
      <c r="L155" s="6" t="s">
        <v>62</v>
      </c>
      <c r="M155" s="6">
        <f t="shared" si="9"/>
        <v>2020</v>
      </c>
      <c r="N155" s="6">
        <f t="shared" si="10"/>
        <v>8</v>
      </c>
      <c r="O155" s="6" t="str">
        <f>VLOOKUP(L155,'User input'!$D$6:$E$16,2,FALSE)</f>
        <v>Ultrathing V4</v>
      </c>
      <c r="P155" s="6">
        <f>VLOOKUP(L155,'User input'!$D$6:$G$16,3,FALSE)</f>
        <v>3.99</v>
      </c>
      <c r="Q155" s="6">
        <f>VLOOKUP(L155,'User input'!$D$6:$G$16,4,FALSE)</f>
        <v>24</v>
      </c>
      <c r="R155" s="6">
        <f t="shared" si="11"/>
        <v>1560</v>
      </c>
      <c r="S155" s="26">
        <f t="shared" si="8"/>
        <v>6224.4000000000005</v>
      </c>
      <c r="T155" s="26">
        <f>IF(K155&lt;'User input'!$I$9,'User input'!$J$8,IF(K155&lt;'User input'!$I$10,'User input'!$J$9,IF(K155&lt;'User input'!$I$11,'User input'!$J$10,'User input'!$J$11)))*S155</f>
        <v>311.22000000000003</v>
      </c>
      <c r="U155" s="26">
        <f>K155*'User input'!$J$17+'User input'!$J$16</f>
        <v>0.5</v>
      </c>
    </row>
    <row r="156" spans="1:21" x14ac:dyDescent="0.25">
      <c r="A156" s="18">
        <v>158</v>
      </c>
      <c r="B156" s="10" t="s">
        <v>656</v>
      </c>
      <c r="C156" s="10" t="s">
        <v>657</v>
      </c>
      <c r="D156" s="10" t="s">
        <v>28</v>
      </c>
      <c r="E156" s="10" t="s">
        <v>29</v>
      </c>
      <c r="F156" s="16">
        <v>90</v>
      </c>
      <c r="G156" s="10" t="s">
        <v>658</v>
      </c>
      <c r="H156" s="10" t="s">
        <v>659</v>
      </c>
      <c r="I156" s="10" t="s">
        <v>32</v>
      </c>
      <c r="J156" s="11">
        <v>43724</v>
      </c>
      <c r="K156" s="16">
        <v>54</v>
      </c>
      <c r="L156" s="10" t="s">
        <v>39</v>
      </c>
      <c r="M156" s="10">
        <f t="shared" si="9"/>
        <v>2019</v>
      </c>
      <c r="N156" s="10">
        <f t="shared" si="10"/>
        <v>9</v>
      </c>
      <c r="O156" s="10" t="str">
        <f>VLOOKUP(L156,'User input'!$D$6:$E$16,2,FALSE)</f>
        <v>Ultrathing V1</v>
      </c>
      <c r="P156" s="10">
        <f>VLOOKUP(L156,'User input'!$D$6:$G$16,3,FALSE)</f>
        <v>1.79</v>
      </c>
      <c r="Q156" s="10">
        <f>VLOOKUP(L156,'User input'!$D$6:$G$16,4,FALSE)</f>
        <v>17</v>
      </c>
      <c r="R156" s="10">
        <f t="shared" si="11"/>
        <v>918</v>
      </c>
      <c r="S156" s="27">
        <f t="shared" si="8"/>
        <v>1643.22</v>
      </c>
      <c r="T156" s="27">
        <f>IF(K156&lt;'User input'!$I$9,'User input'!$J$8,IF(K156&lt;'User input'!$I$10,'User input'!$J$9,IF(K156&lt;'User input'!$I$11,'User input'!$J$10,'User input'!$J$11)))*S156</f>
        <v>82.161000000000001</v>
      </c>
      <c r="U156" s="27">
        <f>K156*'User input'!$J$17+'User input'!$J$16</f>
        <v>0.5</v>
      </c>
    </row>
    <row r="157" spans="1:21" x14ac:dyDescent="0.25">
      <c r="A157" s="17">
        <v>159</v>
      </c>
      <c r="B157" s="6" t="s">
        <v>660</v>
      </c>
      <c r="C157" s="6" t="s">
        <v>661</v>
      </c>
      <c r="D157" s="6" t="s">
        <v>49</v>
      </c>
      <c r="E157" s="6" t="s">
        <v>16</v>
      </c>
      <c r="F157" s="15">
        <v>30</v>
      </c>
      <c r="G157" s="6" t="s">
        <v>662</v>
      </c>
      <c r="H157" s="6" t="s">
        <v>663</v>
      </c>
      <c r="I157" s="6" t="s">
        <v>25</v>
      </c>
      <c r="J157" s="7">
        <v>44248</v>
      </c>
      <c r="K157" s="15">
        <v>58</v>
      </c>
      <c r="L157" s="6" t="s">
        <v>78</v>
      </c>
      <c r="M157" s="6">
        <f t="shared" si="9"/>
        <v>2021</v>
      </c>
      <c r="N157" s="6">
        <f t="shared" si="10"/>
        <v>2</v>
      </c>
      <c r="O157" s="6" t="str">
        <f>VLOOKUP(L157,'User input'!$D$6:$E$16,2,FALSE)</f>
        <v>Ultrathing V2</v>
      </c>
      <c r="P157" s="6">
        <f>VLOOKUP(L157,'User input'!$D$6:$G$16,3,FALSE)</f>
        <v>2.95</v>
      </c>
      <c r="Q157" s="6">
        <f>VLOOKUP(L157,'User input'!$D$6:$G$16,4,FALSE)</f>
        <v>20</v>
      </c>
      <c r="R157" s="6">
        <f t="shared" si="11"/>
        <v>1160</v>
      </c>
      <c r="S157" s="26">
        <f t="shared" si="8"/>
        <v>3422</v>
      </c>
      <c r="T157" s="26">
        <f>IF(K157&lt;'User input'!$I$9,'User input'!$J$8,IF(K157&lt;'User input'!$I$10,'User input'!$J$9,IF(K157&lt;'User input'!$I$11,'User input'!$J$10,'User input'!$J$11)))*S157</f>
        <v>171.10000000000002</v>
      </c>
      <c r="U157" s="26">
        <f>K157*'User input'!$J$17+'User input'!$J$16</f>
        <v>0.5</v>
      </c>
    </row>
    <row r="158" spans="1:21" x14ac:dyDescent="0.25">
      <c r="A158" s="18">
        <v>160</v>
      </c>
      <c r="B158" s="10" t="s">
        <v>664</v>
      </c>
      <c r="C158" s="10" t="s">
        <v>665</v>
      </c>
      <c r="D158" s="10" t="s">
        <v>28</v>
      </c>
      <c r="E158" s="10" t="s">
        <v>29</v>
      </c>
      <c r="F158" s="16">
        <v>60</v>
      </c>
      <c r="G158" s="10" t="s">
        <v>666</v>
      </c>
      <c r="H158" s="10" t="s">
        <v>545</v>
      </c>
      <c r="I158" s="10" t="s">
        <v>421</v>
      </c>
      <c r="J158" s="11">
        <v>44512</v>
      </c>
      <c r="K158" s="16">
        <v>43</v>
      </c>
      <c r="L158" s="10" t="s">
        <v>20</v>
      </c>
      <c r="M158" s="10">
        <f t="shared" si="9"/>
        <v>2021</v>
      </c>
      <c r="N158" s="10">
        <f t="shared" si="10"/>
        <v>11</v>
      </c>
      <c r="O158" s="10" t="str">
        <f>VLOOKUP(L158,'User input'!$D$6:$E$16,2,FALSE)</f>
        <v>Hyperwotsit</v>
      </c>
      <c r="P158" s="10">
        <f>VLOOKUP(L158,'User input'!$D$6:$G$16,3,FALSE)</f>
        <v>2.0099999999999998</v>
      </c>
      <c r="Q158" s="10">
        <f>VLOOKUP(L158,'User input'!$D$6:$G$16,4,FALSE)</f>
        <v>20</v>
      </c>
      <c r="R158" s="10">
        <f t="shared" si="11"/>
        <v>860</v>
      </c>
      <c r="S158" s="27">
        <f t="shared" si="8"/>
        <v>1728.6</v>
      </c>
      <c r="T158" s="27">
        <f>IF(K158&lt;'User input'!$I$9,'User input'!$J$8,IF(K158&lt;'User input'!$I$10,'User input'!$J$9,IF(K158&lt;'User input'!$I$11,'User input'!$J$10,'User input'!$J$11)))*S158</f>
        <v>51.857999999999997</v>
      </c>
      <c r="U158" s="27">
        <f>K158*'User input'!$J$17+'User input'!$J$16</f>
        <v>0.5</v>
      </c>
    </row>
    <row r="159" spans="1:21" x14ac:dyDescent="0.25">
      <c r="A159" s="17">
        <v>161</v>
      </c>
      <c r="B159" s="6" t="s">
        <v>667</v>
      </c>
      <c r="C159" s="6" t="s">
        <v>668</v>
      </c>
      <c r="D159" s="6" t="s">
        <v>15</v>
      </c>
      <c r="E159" s="6" t="s">
        <v>16</v>
      </c>
      <c r="F159" s="15">
        <v>30</v>
      </c>
      <c r="G159" s="6" t="s">
        <v>669</v>
      </c>
      <c r="H159" s="6" t="s">
        <v>670</v>
      </c>
      <c r="I159" s="6" t="s">
        <v>32</v>
      </c>
      <c r="J159" s="7">
        <v>44516</v>
      </c>
      <c r="K159" s="15">
        <v>67</v>
      </c>
      <c r="L159" s="6" t="s">
        <v>20</v>
      </c>
      <c r="M159" s="6">
        <f t="shared" si="9"/>
        <v>2021</v>
      </c>
      <c r="N159" s="6">
        <f t="shared" si="10"/>
        <v>11</v>
      </c>
      <c r="O159" s="6" t="str">
        <f>VLOOKUP(L159,'User input'!$D$6:$E$16,2,FALSE)</f>
        <v>Hyperwotsit</v>
      </c>
      <c r="P159" s="6">
        <f>VLOOKUP(L159,'User input'!$D$6:$G$16,3,FALSE)</f>
        <v>2.0099999999999998</v>
      </c>
      <c r="Q159" s="6">
        <f>VLOOKUP(L159,'User input'!$D$6:$G$16,4,FALSE)</f>
        <v>20</v>
      </c>
      <c r="R159" s="6">
        <f t="shared" si="11"/>
        <v>1340</v>
      </c>
      <c r="S159" s="26">
        <f t="shared" si="8"/>
        <v>2693.3999999999996</v>
      </c>
      <c r="T159" s="26">
        <f>IF(K159&lt;'User input'!$I$9,'User input'!$J$8,IF(K159&lt;'User input'!$I$10,'User input'!$J$9,IF(K159&lt;'User input'!$I$11,'User input'!$J$10,'User input'!$J$11)))*S159</f>
        <v>134.66999999999999</v>
      </c>
      <c r="U159" s="26">
        <f>K159*'User input'!$J$17+'User input'!$J$16</f>
        <v>0.5</v>
      </c>
    </row>
    <row r="160" spans="1:21" x14ac:dyDescent="0.25">
      <c r="A160" s="18">
        <v>162</v>
      </c>
      <c r="B160" s="10" t="s">
        <v>671</v>
      </c>
      <c r="C160" s="10" t="s">
        <v>672</v>
      </c>
      <c r="D160" s="10" t="s">
        <v>28</v>
      </c>
      <c r="E160" s="10" t="s">
        <v>29</v>
      </c>
      <c r="F160" s="16">
        <v>30</v>
      </c>
      <c r="G160" s="10" t="s">
        <v>673</v>
      </c>
      <c r="H160" s="10" t="s">
        <v>674</v>
      </c>
      <c r="I160" s="10" t="s">
        <v>32</v>
      </c>
      <c r="J160" s="11">
        <v>44129</v>
      </c>
      <c r="K160" s="16">
        <v>87</v>
      </c>
      <c r="L160" s="10" t="s">
        <v>78</v>
      </c>
      <c r="M160" s="10">
        <f t="shared" si="9"/>
        <v>2020</v>
      </c>
      <c r="N160" s="10">
        <f t="shared" si="10"/>
        <v>10</v>
      </c>
      <c r="O160" s="10" t="str">
        <f>VLOOKUP(L160,'User input'!$D$6:$E$16,2,FALSE)</f>
        <v>Ultrathing V2</v>
      </c>
      <c r="P160" s="10">
        <f>VLOOKUP(L160,'User input'!$D$6:$G$16,3,FALSE)</f>
        <v>2.95</v>
      </c>
      <c r="Q160" s="10">
        <f>VLOOKUP(L160,'User input'!$D$6:$G$16,4,FALSE)</f>
        <v>20</v>
      </c>
      <c r="R160" s="10">
        <f t="shared" si="11"/>
        <v>1740</v>
      </c>
      <c r="S160" s="27">
        <f t="shared" si="8"/>
        <v>5133</v>
      </c>
      <c r="T160" s="27">
        <f>IF(K160&lt;'User input'!$I$9,'User input'!$J$8,IF(K160&lt;'User input'!$I$10,'User input'!$J$9,IF(K160&lt;'User input'!$I$11,'User input'!$J$10,'User input'!$J$11)))*S160</f>
        <v>256.65000000000003</v>
      </c>
      <c r="U160" s="27">
        <f>K160*'User input'!$J$17+'User input'!$J$16</f>
        <v>0.5</v>
      </c>
    </row>
    <row r="161" spans="1:21" x14ac:dyDescent="0.25">
      <c r="A161" s="17">
        <v>163</v>
      </c>
      <c r="B161" s="6" t="s">
        <v>675</v>
      </c>
      <c r="C161" s="6" t="s">
        <v>676</v>
      </c>
      <c r="D161" s="6" t="s">
        <v>28</v>
      </c>
      <c r="E161" s="6" t="s">
        <v>29</v>
      </c>
      <c r="F161" s="15">
        <v>90</v>
      </c>
      <c r="G161" s="6" t="s">
        <v>677</v>
      </c>
      <c r="H161" s="6" t="s">
        <v>678</v>
      </c>
      <c r="I161" s="6" t="s">
        <v>32</v>
      </c>
      <c r="J161" s="7">
        <v>43755</v>
      </c>
      <c r="K161" s="15">
        <v>13</v>
      </c>
      <c r="L161" s="6" t="s">
        <v>44</v>
      </c>
      <c r="M161" s="6">
        <f t="shared" si="9"/>
        <v>2019</v>
      </c>
      <c r="N161" s="6">
        <f t="shared" si="10"/>
        <v>10</v>
      </c>
      <c r="O161" s="6" t="str">
        <f>VLOOKUP(L161,'User input'!$D$6:$E$16,2,FALSE)</f>
        <v>Gigastuff</v>
      </c>
      <c r="P161" s="6">
        <f>VLOOKUP(L161,'User input'!$D$6:$G$16,3,FALSE)</f>
        <v>1.89</v>
      </c>
      <c r="Q161" s="6">
        <f>VLOOKUP(L161,'User input'!$D$6:$G$16,4,FALSE)</f>
        <v>18</v>
      </c>
      <c r="R161" s="6">
        <f t="shared" si="11"/>
        <v>234</v>
      </c>
      <c r="S161" s="26">
        <f t="shared" si="8"/>
        <v>442.26</v>
      </c>
      <c r="T161" s="26">
        <f>IF(K161&lt;'User input'!$I$9,'User input'!$J$8,IF(K161&lt;'User input'!$I$10,'User input'!$J$9,IF(K161&lt;'User input'!$I$11,'User input'!$J$10,'User input'!$J$11)))*S161</f>
        <v>0</v>
      </c>
      <c r="U161" s="26">
        <f>K161*'User input'!$J$17+'User input'!$J$16</f>
        <v>0.5</v>
      </c>
    </row>
    <row r="162" spans="1:21" x14ac:dyDescent="0.25">
      <c r="A162" s="18">
        <v>164</v>
      </c>
      <c r="B162" s="10" t="s">
        <v>679</v>
      </c>
      <c r="C162" s="10" t="s">
        <v>441</v>
      </c>
      <c r="D162" s="10" t="s">
        <v>28</v>
      </c>
      <c r="E162" s="10" t="s">
        <v>29</v>
      </c>
      <c r="F162" s="16">
        <v>60</v>
      </c>
      <c r="G162" s="10" t="s">
        <v>680</v>
      </c>
      <c r="H162" s="10" t="s">
        <v>681</v>
      </c>
      <c r="I162" s="10" t="s">
        <v>682</v>
      </c>
      <c r="J162" s="11">
        <v>43619</v>
      </c>
      <c r="K162" s="16">
        <v>54</v>
      </c>
      <c r="L162" s="10" t="s">
        <v>68</v>
      </c>
      <c r="M162" s="10">
        <f t="shared" si="9"/>
        <v>2019</v>
      </c>
      <c r="N162" s="10">
        <f t="shared" si="10"/>
        <v>6</v>
      </c>
      <c r="O162" s="10" t="str">
        <f>VLOOKUP(L162,'User input'!$D$6:$E$16,2,FALSE)</f>
        <v>Megawidget M</v>
      </c>
      <c r="P162" s="10">
        <f>VLOOKUP(L162,'User input'!$D$6:$G$16,3,FALSE)</f>
        <v>1.29</v>
      </c>
      <c r="Q162" s="10">
        <f>VLOOKUP(L162,'User input'!$D$6:$G$16,4,FALSE)</f>
        <v>24</v>
      </c>
      <c r="R162" s="10">
        <f t="shared" si="11"/>
        <v>1296</v>
      </c>
      <c r="S162" s="27">
        <f t="shared" si="8"/>
        <v>1671.8400000000001</v>
      </c>
      <c r="T162" s="27">
        <f>IF(K162&lt;'User input'!$I$9,'User input'!$J$8,IF(K162&lt;'User input'!$I$10,'User input'!$J$9,IF(K162&lt;'User input'!$I$11,'User input'!$J$10,'User input'!$J$11)))*S162</f>
        <v>83.592000000000013</v>
      </c>
      <c r="U162" s="27">
        <f>K162*'User input'!$J$17+'User input'!$J$16</f>
        <v>0.5</v>
      </c>
    </row>
    <row r="163" spans="1:21" x14ac:dyDescent="0.25">
      <c r="A163" s="17">
        <v>165</v>
      </c>
      <c r="B163" s="6" t="s">
        <v>683</v>
      </c>
      <c r="C163" s="6" t="s">
        <v>684</v>
      </c>
      <c r="D163" s="6" t="s">
        <v>49</v>
      </c>
      <c r="E163" s="6" t="s">
        <v>16</v>
      </c>
      <c r="F163" s="15">
        <v>60</v>
      </c>
      <c r="G163" s="6" t="s">
        <v>685</v>
      </c>
      <c r="H163" s="6" t="s">
        <v>686</v>
      </c>
      <c r="I163" s="6" t="s">
        <v>32</v>
      </c>
      <c r="J163" s="7">
        <v>43889</v>
      </c>
      <c r="K163" s="15">
        <v>39</v>
      </c>
      <c r="L163" s="6" t="s">
        <v>78</v>
      </c>
      <c r="M163" s="6">
        <f t="shared" si="9"/>
        <v>2020</v>
      </c>
      <c r="N163" s="6">
        <f t="shared" si="10"/>
        <v>2</v>
      </c>
      <c r="O163" s="6" t="str">
        <f>VLOOKUP(L163,'User input'!$D$6:$E$16,2,FALSE)</f>
        <v>Ultrathing V2</v>
      </c>
      <c r="P163" s="6">
        <f>VLOOKUP(L163,'User input'!$D$6:$G$16,3,FALSE)</f>
        <v>2.95</v>
      </c>
      <c r="Q163" s="6">
        <f>VLOOKUP(L163,'User input'!$D$6:$G$16,4,FALSE)</f>
        <v>20</v>
      </c>
      <c r="R163" s="6">
        <f t="shared" si="11"/>
        <v>780</v>
      </c>
      <c r="S163" s="26">
        <f t="shared" si="8"/>
        <v>2301</v>
      </c>
      <c r="T163" s="26">
        <f>IF(K163&lt;'User input'!$I$9,'User input'!$J$8,IF(K163&lt;'User input'!$I$10,'User input'!$J$9,IF(K163&lt;'User input'!$I$11,'User input'!$J$10,'User input'!$J$11)))*S163</f>
        <v>69.03</v>
      </c>
      <c r="U163" s="26">
        <f>K163*'User input'!$J$17+'User input'!$J$16</f>
        <v>0.5</v>
      </c>
    </row>
    <row r="164" spans="1:21" x14ac:dyDescent="0.25">
      <c r="A164" s="18">
        <v>166</v>
      </c>
      <c r="B164" s="10" t="s">
        <v>687</v>
      </c>
      <c r="C164" s="10" t="s">
        <v>688</v>
      </c>
      <c r="D164" s="10" t="s">
        <v>28</v>
      </c>
      <c r="E164" s="10" t="s">
        <v>29</v>
      </c>
      <c r="F164" s="16">
        <v>30</v>
      </c>
      <c r="G164" s="10" t="s">
        <v>689</v>
      </c>
      <c r="H164" s="10" t="s">
        <v>690</v>
      </c>
      <c r="I164" s="10" t="s">
        <v>32</v>
      </c>
      <c r="J164" s="11">
        <v>43653</v>
      </c>
      <c r="K164" s="16">
        <v>75</v>
      </c>
      <c r="L164" s="10" t="s">
        <v>157</v>
      </c>
      <c r="M164" s="10">
        <f t="shared" si="9"/>
        <v>2019</v>
      </c>
      <c r="N164" s="10">
        <f t="shared" si="10"/>
        <v>7</v>
      </c>
      <c r="O164" s="10" t="str">
        <f>VLOOKUP(L164,'User input'!$D$6:$E$16,2,FALSE)</f>
        <v>Ultrathing V3</v>
      </c>
      <c r="P164" s="10">
        <f>VLOOKUP(L164,'User input'!$D$6:$G$16,3,FALSE)</f>
        <v>3.39</v>
      </c>
      <c r="Q164" s="10">
        <f>VLOOKUP(L164,'User input'!$D$6:$G$16,4,FALSE)</f>
        <v>24</v>
      </c>
      <c r="R164" s="10">
        <f t="shared" si="11"/>
        <v>1800</v>
      </c>
      <c r="S164" s="27">
        <f t="shared" si="8"/>
        <v>6102</v>
      </c>
      <c r="T164" s="27">
        <f>IF(K164&lt;'User input'!$I$9,'User input'!$J$8,IF(K164&lt;'User input'!$I$10,'User input'!$J$9,IF(K164&lt;'User input'!$I$11,'User input'!$J$10,'User input'!$J$11)))*S164</f>
        <v>305.10000000000002</v>
      </c>
      <c r="U164" s="27">
        <f>K164*'User input'!$J$17+'User input'!$J$16</f>
        <v>0.5</v>
      </c>
    </row>
    <row r="165" spans="1:21" x14ac:dyDescent="0.25">
      <c r="A165" s="17">
        <v>167</v>
      </c>
      <c r="B165" s="6" t="s">
        <v>691</v>
      </c>
      <c r="C165" s="6" t="s">
        <v>692</v>
      </c>
      <c r="D165" s="6" t="s">
        <v>49</v>
      </c>
      <c r="E165" s="6" t="s">
        <v>16</v>
      </c>
      <c r="F165" s="15">
        <v>30</v>
      </c>
      <c r="G165" s="6" t="s">
        <v>693</v>
      </c>
      <c r="H165" s="6" t="s">
        <v>694</v>
      </c>
      <c r="I165" s="6" t="s">
        <v>211</v>
      </c>
      <c r="J165" s="7">
        <v>43656</v>
      </c>
      <c r="K165" s="15">
        <v>47</v>
      </c>
      <c r="L165" s="6" t="s">
        <v>33</v>
      </c>
      <c r="M165" s="6">
        <f t="shared" si="9"/>
        <v>2019</v>
      </c>
      <c r="N165" s="6">
        <f t="shared" si="10"/>
        <v>7</v>
      </c>
      <c r="O165" s="6" t="str">
        <f>VLOOKUP(L165,'User input'!$D$6:$E$16,2,FALSE)</f>
        <v>Megawidget L</v>
      </c>
      <c r="P165" s="6">
        <f>VLOOKUP(L165,'User input'!$D$6:$G$16,3,FALSE)</f>
        <v>1.79</v>
      </c>
      <c r="Q165" s="6">
        <f>VLOOKUP(L165,'User input'!$D$6:$G$16,4,FALSE)</f>
        <v>24</v>
      </c>
      <c r="R165" s="6">
        <f t="shared" si="11"/>
        <v>1128</v>
      </c>
      <c r="S165" s="26">
        <f t="shared" si="8"/>
        <v>2019.1200000000001</v>
      </c>
      <c r="T165" s="26">
        <f>IF(K165&lt;'User input'!$I$9,'User input'!$J$8,IF(K165&lt;'User input'!$I$10,'User input'!$J$9,IF(K165&lt;'User input'!$I$11,'User input'!$J$10,'User input'!$J$11)))*S165</f>
        <v>60.573599999999999</v>
      </c>
      <c r="U165" s="26">
        <f>K165*'User input'!$J$17+'User input'!$J$16</f>
        <v>0.5</v>
      </c>
    </row>
    <row r="166" spans="1:21" x14ac:dyDescent="0.25">
      <c r="A166" s="18">
        <v>168</v>
      </c>
      <c r="B166" s="10" t="s">
        <v>695</v>
      </c>
      <c r="C166" s="10" t="s">
        <v>696</v>
      </c>
      <c r="D166" s="10" t="s">
        <v>28</v>
      </c>
      <c r="E166" s="10" t="s">
        <v>29</v>
      </c>
      <c r="F166" s="16">
        <v>60</v>
      </c>
      <c r="G166" s="10" t="s">
        <v>697</v>
      </c>
      <c r="H166" s="10" t="s">
        <v>698</v>
      </c>
      <c r="I166" s="10" t="s">
        <v>699</v>
      </c>
      <c r="J166" s="11">
        <v>44378</v>
      </c>
      <c r="K166" s="16">
        <v>83</v>
      </c>
      <c r="L166" s="10" t="s">
        <v>78</v>
      </c>
      <c r="M166" s="10">
        <f t="shared" si="9"/>
        <v>2021</v>
      </c>
      <c r="N166" s="10">
        <f t="shared" si="10"/>
        <v>7</v>
      </c>
      <c r="O166" s="10" t="str">
        <f>VLOOKUP(L166,'User input'!$D$6:$E$16,2,FALSE)</f>
        <v>Ultrathing V2</v>
      </c>
      <c r="P166" s="10">
        <f>VLOOKUP(L166,'User input'!$D$6:$G$16,3,FALSE)</f>
        <v>2.95</v>
      </c>
      <c r="Q166" s="10">
        <f>VLOOKUP(L166,'User input'!$D$6:$G$16,4,FALSE)</f>
        <v>20</v>
      </c>
      <c r="R166" s="10">
        <f t="shared" si="11"/>
        <v>1660</v>
      </c>
      <c r="S166" s="27">
        <f t="shared" si="8"/>
        <v>4897</v>
      </c>
      <c r="T166" s="27">
        <f>IF(K166&lt;'User input'!$I$9,'User input'!$J$8,IF(K166&lt;'User input'!$I$10,'User input'!$J$9,IF(K166&lt;'User input'!$I$11,'User input'!$J$10,'User input'!$J$11)))*S166</f>
        <v>244.85000000000002</v>
      </c>
      <c r="U166" s="27">
        <f>K166*'User input'!$J$17+'User input'!$J$16</f>
        <v>0.5</v>
      </c>
    </row>
    <row r="167" spans="1:21" x14ac:dyDescent="0.25">
      <c r="A167" s="17">
        <v>169</v>
      </c>
      <c r="B167" s="6" t="s">
        <v>700</v>
      </c>
      <c r="C167" s="6" t="s">
        <v>701</v>
      </c>
      <c r="D167" s="6" t="s">
        <v>49</v>
      </c>
      <c r="E167" s="6" t="s">
        <v>16</v>
      </c>
      <c r="F167" s="15">
        <v>60</v>
      </c>
      <c r="G167" s="6" t="s">
        <v>702</v>
      </c>
      <c r="H167" s="6" t="s">
        <v>161</v>
      </c>
      <c r="I167" s="6" t="s">
        <v>162</v>
      </c>
      <c r="J167" s="7">
        <v>44040</v>
      </c>
      <c r="K167" s="15">
        <v>64</v>
      </c>
      <c r="L167" s="6" t="s">
        <v>99</v>
      </c>
      <c r="M167" s="6">
        <f t="shared" si="9"/>
        <v>2020</v>
      </c>
      <c r="N167" s="6">
        <f t="shared" si="10"/>
        <v>7</v>
      </c>
      <c r="O167" s="6" t="str">
        <f>VLOOKUP(L167,'User input'!$D$6:$E$16,2,FALSE)</f>
        <v>Superwossname</v>
      </c>
      <c r="P167" s="6">
        <f>VLOOKUP(L167,'User input'!$D$6:$G$16,3,FALSE)</f>
        <v>3.49</v>
      </c>
      <c r="Q167" s="6">
        <f>VLOOKUP(L167,'User input'!$D$6:$G$16,4,FALSE)</f>
        <v>20</v>
      </c>
      <c r="R167" s="6">
        <f t="shared" si="11"/>
        <v>1280</v>
      </c>
      <c r="S167" s="26">
        <f t="shared" si="8"/>
        <v>4467.2000000000007</v>
      </c>
      <c r="T167" s="26">
        <f>IF(K167&lt;'User input'!$I$9,'User input'!$J$8,IF(K167&lt;'User input'!$I$10,'User input'!$J$9,IF(K167&lt;'User input'!$I$11,'User input'!$J$10,'User input'!$J$11)))*S167</f>
        <v>223.36000000000004</v>
      </c>
      <c r="U167" s="26">
        <f>K167*'User input'!$J$17+'User input'!$J$16</f>
        <v>0.5</v>
      </c>
    </row>
    <row r="168" spans="1:21" x14ac:dyDescent="0.25">
      <c r="A168" s="18">
        <v>170</v>
      </c>
      <c r="B168" s="10" t="s">
        <v>703</v>
      </c>
      <c r="C168" s="10" t="s">
        <v>704</v>
      </c>
      <c r="D168" s="10" t="s">
        <v>28</v>
      </c>
      <c r="E168" s="10" t="s">
        <v>29</v>
      </c>
      <c r="F168" s="16">
        <v>30</v>
      </c>
      <c r="G168" s="10" t="s">
        <v>705</v>
      </c>
      <c r="H168" s="10" t="s">
        <v>706</v>
      </c>
      <c r="I168" s="10" t="s">
        <v>185</v>
      </c>
      <c r="J168" s="11">
        <v>44130</v>
      </c>
      <c r="K168" s="16">
        <v>36</v>
      </c>
      <c r="L168" s="10" t="s">
        <v>44</v>
      </c>
      <c r="M168" s="10">
        <f t="shared" si="9"/>
        <v>2020</v>
      </c>
      <c r="N168" s="10">
        <f t="shared" si="10"/>
        <v>10</v>
      </c>
      <c r="O168" s="10" t="str">
        <f>VLOOKUP(L168,'User input'!$D$6:$E$16,2,FALSE)</f>
        <v>Gigastuff</v>
      </c>
      <c r="P168" s="10">
        <f>VLOOKUP(L168,'User input'!$D$6:$G$16,3,FALSE)</f>
        <v>1.89</v>
      </c>
      <c r="Q168" s="10">
        <f>VLOOKUP(L168,'User input'!$D$6:$G$16,4,FALSE)</f>
        <v>18</v>
      </c>
      <c r="R168" s="10">
        <f t="shared" si="11"/>
        <v>648</v>
      </c>
      <c r="S168" s="27">
        <f t="shared" si="8"/>
        <v>1224.72</v>
      </c>
      <c r="T168" s="27">
        <f>IF(K168&lt;'User input'!$I$9,'User input'!$J$8,IF(K168&lt;'User input'!$I$10,'User input'!$J$9,IF(K168&lt;'User input'!$I$11,'User input'!$J$10,'User input'!$J$11)))*S168</f>
        <v>36.741599999999998</v>
      </c>
      <c r="U168" s="27">
        <f>K168*'User input'!$J$17+'User input'!$J$16</f>
        <v>0.5</v>
      </c>
    </row>
    <row r="169" spans="1:21" x14ac:dyDescent="0.25">
      <c r="A169" s="17">
        <v>171</v>
      </c>
      <c r="B169" s="6" t="s">
        <v>707</v>
      </c>
      <c r="C169" s="6" t="s">
        <v>80</v>
      </c>
      <c r="D169" s="6" t="s">
        <v>28</v>
      </c>
      <c r="E169" s="6" t="s">
        <v>29</v>
      </c>
      <c r="F169" s="15">
        <v>30</v>
      </c>
      <c r="G169" s="6" t="s">
        <v>708</v>
      </c>
      <c r="H169" s="6" t="s">
        <v>709</v>
      </c>
      <c r="I169" s="6" t="s">
        <v>144</v>
      </c>
      <c r="J169" s="7">
        <v>43886</v>
      </c>
      <c r="K169" s="15">
        <v>36</v>
      </c>
      <c r="L169" s="6" t="s">
        <v>44</v>
      </c>
      <c r="M169" s="6">
        <f t="shared" si="9"/>
        <v>2020</v>
      </c>
      <c r="N169" s="6">
        <f t="shared" si="10"/>
        <v>2</v>
      </c>
      <c r="O169" s="6" t="str">
        <f>VLOOKUP(L169,'User input'!$D$6:$E$16,2,FALSE)</f>
        <v>Gigastuff</v>
      </c>
      <c r="P169" s="6">
        <f>VLOOKUP(L169,'User input'!$D$6:$G$16,3,FALSE)</f>
        <v>1.89</v>
      </c>
      <c r="Q169" s="6">
        <f>VLOOKUP(L169,'User input'!$D$6:$G$16,4,FALSE)</f>
        <v>18</v>
      </c>
      <c r="R169" s="6">
        <f t="shared" si="11"/>
        <v>648</v>
      </c>
      <c r="S169" s="26">
        <f t="shared" si="8"/>
        <v>1224.72</v>
      </c>
      <c r="T169" s="26">
        <f>IF(K169&lt;'User input'!$I$9,'User input'!$J$8,IF(K169&lt;'User input'!$I$10,'User input'!$J$9,IF(K169&lt;'User input'!$I$11,'User input'!$J$10,'User input'!$J$11)))*S169</f>
        <v>36.741599999999998</v>
      </c>
      <c r="U169" s="26">
        <f>K169*'User input'!$J$17+'User input'!$J$16</f>
        <v>0.5</v>
      </c>
    </row>
    <row r="170" spans="1:21" x14ac:dyDescent="0.25">
      <c r="A170" s="18">
        <v>172</v>
      </c>
      <c r="B170" s="10" t="s">
        <v>710</v>
      </c>
      <c r="C170" s="10" t="s">
        <v>711</v>
      </c>
      <c r="D170" s="10" t="s">
        <v>28</v>
      </c>
      <c r="E170" s="10" t="s">
        <v>29</v>
      </c>
      <c r="F170" s="16">
        <v>30</v>
      </c>
      <c r="G170" s="10" t="s">
        <v>708</v>
      </c>
      <c r="H170" s="10" t="s">
        <v>712</v>
      </c>
      <c r="I170" s="10" t="s">
        <v>32</v>
      </c>
      <c r="J170" s="11">
        <v>43929</v>
      </c>
      <c r="K170" s="16">
        <v>91</v>
      </c>
      <c r="L170" s="10" t="s">
        <v>78</v>
      </c>
      <c r="M170" s="10">
        <f t="shared" si="9"/>
        <v>2020</v>
      </c>
      <c r="N170" s="10">
        <f t="shared" si="10"/>
        <v>4</v>
      </c>
      <c r="O170" s="10" t="str">
        <f>VLOOKUP(L170,'User input'!$D$6:$E$16,2,FALSE)</f>
        <v>Ultrathing V2</v>
      </c>
      <c r="P170" s="10">
        <f>VLOOKUP(L170,'User input'!$D$6:$G$16,3,FALSE)</f>
        <v>2.95</v>
      </c>
      <c r="Q170" s="10">
        <f>VLOOKUP(L170,'User input'!$D$6:$G$16,4,FALSE)</f>
        <v>20</v>
      </c>
      <c r="R170" s="10">
        <f t="shared" si="11"/>
        <v>1820</v>
      </c>
      <c r="S170" s="27">
        <f t="shared" si="8"/>
        <v>5369</v>
      </c>
      <c r="T170" s="27">
        <f>IF(K170&lt;'User input'!$I$9,'User input'!$J$8,IF(K170&lt;'User input'!$I$10,'User input'!$J$9,IF(K170&lt;'User input'!$I$11,'User input'!$J$10,'User input'!$J$11)))*S170</f>
        <v>268.45</v>
      </c>
      <c r="U170" s="27">
        <f>K170*'User input'!$J$17+'User input'!$J$16</f>
        <v>0.5</v>
      </c>
    </row>
    <row r="171" spans="1:21" x14ac:dyDescent="0.25">
      <c r="A171" s="17">
        <v>173</v>
      </c>
      <c r="B171" s="6" t="s">
        <v>713</v>
      </c>
      <c r="C171" s="6" t="s">
        <v>714</v>
      </c>
      <c r="D171" s="6" t="s">
        <v>49</v>
      </c>
      <c r="E171" s="6" t="s">
        <v>16</v>
      </c>
      <c r="F171" s="15">
        <v>60</v>
      </c>
      <c r="G171" s="6" t="s">
        <v>715</v>
      </c>
      <c r="H171" s="6" t="s">
        <v>716</v>
      </c>
      <c r="I171" s="6" t="s">
        <v>682</v>
      </c>
      <c r="J171" s="7">
        <v>44355</v>
      </c>
      <c r="K171" s="15">
        <v>73</v>
      </c>
      <c r="L171" s="6" t="s">
        <v>157</v>
      </c>
      <c r="M171" s="6">
        <f t="shared" si="9"/>
        <v>2021</v>
      </c>
      <c r="N171" s="6">
        <f t="shared" si="10"/>
        <v>6</v>
      </c>
      <c r="O171" s="6" t="str">
        <f>VLOOKUP(L171,'User input'!$D$6:$E$16,2,FALSE)</f>
        <v>Ultrathing V3</v>
      </c>
      <c r="P171" s="6">
        <f>VLOOKUP(L171,'User input'!$D$6:$G$16,3,FALSE)</f>
        <v>3.39</v>
      </c>
      <c r="Q171" s="6">
        <f>VLOOKUP(L171,'User input'!$D$6:$G$16,4,FALSE)</f>
        <v>24</v>
      </c>
      <c r="R171" s="6">
        <f t="shared" si="11"/>
        <v>1752</v>
      </c>
      <c r="S171" s="26">
        <f t="shared" si="8"/>
        <v>5939.2800000000007</v>
      </c>
      <c r="T171" s="26">
        <f>IF(K171&lt;'User input'!$I$9,'User input'!$J$8,IF(K171&lt;'User input'!$I$10,'User input'!$J$9,IF(K171&lt;'User input'!$I$11,'User input'!$J$10,'User input'!$J$11)))*S171</f>
        <v>296.96400000000006</v>
      </c>
      <c r="U171" s="26">
        <f>K171*'User input'!$J$17+'User input'!$J$16</f>
        <v>0.5</v>
      </c>
    </row>
    <row r="172" spans="1:21" x14ac:dyDescent="0.25">
      <c r="A172" s="18">
        <v>174</v>
      </c>
      <c r="B172" s="10" t="s">
        <v>717</v>
      </c>
      <c r="C172" s="10" t="s">
        <v>718</v>
      </c>
      <c r="D172" s="10" t="s">
        <v>28</v>
      </c>
      <c r="E172" s="10" t="s">
        <v>29</v>
      </c>
      <c r="F172" s="16">
        <v>60</v>
      </c>
      <c r="G172" s="10" t="s">
        <v>719</v>
      </c>
      <c r="H172" s="10" t="s">
        <v>720</v>
      </c>
      <c r="I172" s="10" t="s">
        <v>238</v>
      </c>
      <c r="J172" s="11">
        <v>44484</v>
      </c>
      <c r="K172" s="16">
        <v>52</v>
      </c>
      <c r="L172" s="10" t="s">
        <v>68</v>
      </c>
      <c r="M172" s="10">
        <f t="shared" si="9"/>
        <v>2021</v>
      </c>
      <c r="N172" s="10">
        <f t="shared" si="10"/>
        <v>10</v>
      </c>
      <c r="O172" s="10" t="str">
        <f>VLOOKUP(L172,'User input'!$D$6:$E$16,2,FALSE)</f>
        <v>Megawidget M</v>
      </c>
      <c r="P172" s="10">
        <f>VLOOKUP(L172,'User input'!$D$6:$G$16,3,FALSE)</f>
        <v>1.29</v>
      </c>
      <c r="Q172" s="10">
        <f>VLOOKUP(L172,'User input'!$D$6:$G$16,4,FALSE)</f>
        <v>24</v>
      </c>
      <c r="R172" s="10">
        <f t="shared" si="11"/>
        <v>1248</v>
      </c>
      <c r="S172" s="27">
        <f t="shared" si="8"/>
        <v>1609.92</v>
      </c>
      <c r="T172" s="27">
        <f>IF(K172&lt;'User input'!$I$9,'User input'!$J$8,IF(K172&lt;'User input'!$I$10,'User input'!$J$9,IF(K172&lt;'User input'!$I$11,'User input'!$J$10,'User input'!$J$11)))*S172</f>
        <v>80.496000000000009</v>
      </c>
      <c r="U172" s="27">
        <f>K172*'User input'!$J$17+'User input'!$J$16</f>
        <v>0.5</v>
      </c>
    </row>
    <row r="173" spans="1:21" x14ac:dyDescent="0.25">
      <c r="A173" s="17">
        <v>175</v>
      </c>
      <c r="B173" s="6" t="s">
        <v>721</v>
      </c>
      <c r="C173" s="6" t="s">
        <v>240</v>
      </c>
      <c r="D173" s="6" t="s">
        <v>28</v>
      </c>
      <c r="E173" s="6" t="s">
        <v>29</v>
      </c>
      <c r="F173" s="15">
        <v>60</v>
      </c>
      <c r="G173" s="6" t="s">
        <v>719</v>
      </c>
      <c r="H173" s="6" t="s">
        <v>722</v>
      </c>
      <c r="I173" s="6" t="s">
        <v>32</v>
      </c>
      <c r="J173" s="7">
        <v>44401</v>
      </c>
      <c r="K173" s="15">
        <v>94</v>
      </c>
      <c r="L173" s="6" t="s">
        <v>33</v>
      </c>
      <c r="M173" s="6">
        <f t="shared" si="9"/>
        <v>2021</v>
      </c>
      <c r="N173" s="6">
        <f t="shared" si="10"/>
        <v>7</v>
      </c>
      <c r="O173" s="6" t="str">
        <f>VLOOKUP(L173,'User input'!$D$6:$E$16,2,FALSE)</f>
        <v>Megawidget L</v>
      </c>
      <c r="P173" s="6">
        <f>VLOOKUP(L173,'User input'!$D$6:$G$16,3,FALSE)</f>
        <v>1.79</v>
      </c>
      <c r="Q173" s="6">
        <f>VLOOKUP(L173,'User input'!$D$6:$G$16,4,FALSE)</f>
        <v>24</v>
      </c>
      <c r="R173" s="6">
        <f t="shared" si="11"/>
        <v>2256</v>
      </c>
      <c r="S173" s="26">
        <f t="shared" si="8"/>
        <v>4038.2400000000002</v>
      </c>
      <c r="T173" s="26">
        <f>IF(K173&lt;'User input'!$I$9,'User input'!$J$8,IF(K173&lt;'User input'!$I$10,'User input'!$J$9,IF(K173&lt;'User input'!$I$11,'User input'!$J$10,'User input'!$J$11)))*S173</f>
        <v>201.91200000000003</v>
      </c>
      <c r="U173" s="26">
        <f>K173*'User input'!$J$17+'User input'!$J$16</f>
        <v>0.5</v>
      </c>
    </row>
    <row r="174" spans="1:21" x14ac:dyDescent="0.25">
      <c r="A174" s="18">
        <v>176</v>
      </c>
      <c r="B174" s="10" t="s">
        <v>723</v>
      </c>
      <c r="C174" s="10" t="s">
        <v>724</v>
      </c>
      <c r="D174" s="10" t="s">
        <v>28</v>
      </c>
      <c r="E174" s="10" t="s">
        <v>29</v>
      </c>
      <c r="F174" s="16">
        <v>90</v>
      </c>
      <c r="G174" s="10" t="s">
        <v>725</v>
      </c>
      <c r="H174" s="10" t="s">
        <v>726</v>
      </c>
      <c r="I174" s="10" t="s">
        <v>185</v>
      </c>
      <c r="J174" s="11">
        <v>44119</v>
      </c>
      <c r="K174" s="16">
        <v>17</v>
      </c>
      <c r="L174" s="10" t="s">
        <v>62</v>
      </c>
      <c r="M174" s="10">
        <f t="shared" si="9"/>
        <v>2020</v>
      </c>
      <c r="N174" s="10">
        <f t="shared" si="10"/>
        <v>10</v>
      </c>
      <c r="O174" s="10" t="str">
        <f>VLOOKUP(L174,'User input'!$D$6:$E$16,2,FALSE)</f>
        <v>Ultrathing V4</v>
      </c>
      <c r="P174" s="10">
        <f>VLOOKUP(L174,'User input'!$D$6:$G$16,3,FALSE)</f>
        <v>3.99</v>
      </c>
      <c r="Q174" s="10">
        <f>VLOOKUP(L174,'User input'!$D$6:$G$16,4,FALSE)</f>
        <v>24</v>
      </c>
      <c r="R174" s="10">
        <f t="shared" si="11"/>
        <v>408</v>
      </c>
      <c r="S174" s="27">
        <f t="shared" si="8"/>
        <v>1627.92</v>
      </c>
      <c r="T174" s="27">
        <f>IF(K174&lt;'User input'!$I$9,'User input'!$J$8,IF(K174&lt;'User input'!$I$10,'User input'!$J$9,IF(K174&lt;'User input'!$I$11,'User input'!$J$10,'User input'!$J$11)))*S174</f>
        <v>0</v>
      </c>
      <c r="U174" s="27">
        <f>K174*'User input'!$J$17+'User input'!$J$16</f>
        <v>0.5</v>
      </c>
    </row>
    <row r="175" spans="1:21" x14ac:dyDescent="0.25">
      <c r="A175" s="17">
        <v>177</v>
      </c>
      <c r="B175" s="6" t="s">
        <v>727</v>
      </c>
      <c r="C175" s="6" t="s">
        <v>728</v>
      </c>
      <c r="D175" s="6" t="s">
        <v>28</v>
      </c>
      <c r="E175" s="6" t="s">
        <v>29</v>
      </c>
      <c r="F175" s="15">
        <v>60</v>
      </c>
      <c r="G175" s="6" t="s">
        <v>729</v>
      </c>
      <c r="H175" s="6" t="s">
        <v>730</v>
      </c>
      <c r="I175" s="6" t="s">
        <v>32</v>
      </c>
      <c r="J175" s="7">
        <v>43470</v>
      </c>
      <c r="K175" s="15">
        <v>40</v>
      </c>
      <c r="L175" s="6" t="s">
        <v>52</v>
      </c>
      <c r="M175" s="6">
        <f t="shared" si="9"/>
        <v>2019</v>
      </c>
      <c r="N175" s="6">
        <f t="shared" si="10"/>
        <v>1</v>
      </c>
      <c r="O175" s="6" t="str">
        <f>VLOOKUP(L175,'User input'!$D$6:$E$16,2,FALSE)</f>
        <v>Megawidget S</v>
      </c>
      <c r="P175" s="6">
        <f>VLOOKUP(L175,'User input'!$D$6:$G$16,3,FALSE)</f>
        <v>0.69</v>
      </c>
      <c r="Q175" s="6">
        <f>VLOOKUP(L175,'User input'!$D$6:$G$16,4,FALSE)</f>
        <v>24</v>
      </c>
      <c r="R175" s="6">
        <f t="shared" si="11"/>
        <v>960</v>
      </c>
      <c r="S175" s="26">
        <f t="shared" si="8"/>
        <v>662.4</v>
      </c>
      <c r="T175" s="26">
        <f>IF(K175&lt;'User input'!$I$9,'User input'!$J$8,IF(K175&lt;'User input'!$I$10,'User input'!$J$9,IF(K175&lt;'User input'!$I$11,'User input'!$J$10,'User input'!$J$11)))*S175</f>
        <v>19.872</v>
      </c>
      <c r="U175" s="26">
        <f>K175*'User input'!$J$17+'User input'!$J$16</f>
        <v>0.5</v>
      </c>
    </row>
    <row r="176" spans="1:21" x14ac:dyDescent="0.25">
      <c r="A176" s="18">
        <v>178</v>
      </c>
      <c r="B176" s="10" t="s">
        <v>731</v>
      </c>
      <c r="C176" s="10" t="s">
        <v>732</v>
      </c>
      <c r="D176" s="10" t="s">
        <v>28</v>
      </c>
      <c r="E176" s="10" t="s">
        <v>29</v>
      </c>
      <c r="F176" s="16">
        <v>60</v>
      </c>
      <c r="G176" s="10" t="s">
        <v>733</v>
      </c>
      <c r="H176" s="10" t="s">
        <v>734</v>
      </c>
      <c r="I176" s="10" t="s">
        <v>38</v>
      </c>
      <c r="J176" s="11">
        <v>43856</v>
      </c>
      <c r="K176" s="16">
        <v>2</v>
      </c>
      <c r="L176" s="10" t="s">
        <v>20</v>
      </c>
      <c r="M176" s="10">
        <f t="shared" si="9"/>
        <v>2020</v>
      </c>
      <c r="N176" s="10">
        <f t="shared" si="10"/>
        <v>1</v>
      </c>
      <c r="O176" s="10" t="str">
        <f>VLOOKUP(L176,'User input'!$D$6:$E$16,2,FALSE)</f>
        <v>Hyperwotsit</v>
      </c>
      <c r="P176" s="10">
        <f>VLOOKUP(L176,'User input'!$D$6:$G$16,3,FALSE)</f>
        <v>2.0099999999999998</v>
      </c>
      <c r="Q176" s="10">
        <f>VLOOKUP(L176,'User input'!$D$6:$G$16,4,FALSE)</f>
        <v>20</v>
      </c>
      <c r="R176" s="10">
        <f t="shared" si="11"/>
        <v>40</v>
      </c>
      <c r="S176" s="27">
        <f t="shared" si="8"/>
        <v>80.399999999999991</v>
      </c>
      <c r="T176" s="27">
        <f>IF(K176&lt;'User input'!$I$9,'User input'!$J$8,IF(K176&lt;'User input'!$I$10,'User input'!$J$9,IF(K176&lt;'User input'!$I$11,'User input'!$J$10,'User input'!$J$11)))*S176</f>
        <v>0</v>
      </c>
      <c r="U176" s="27">
        <f>K176*'User input'!$J$17+'User input'!$J$16</f>
        <v>0.5</v>
      </c>
    </row>
    <row r="177" spans="1:21" x14ac:dyDescent="0.25">
      <c r="A177" s="17">
        <v>179</v>
      </c>
      <c r="B177" s="6" t="s">
        <v>735</v>
      </c>
      <c r="C177" s="6" t="s">
        <v>736</v>
      </c>
      <c r="D177" s="6" t="s">
        <v>49</v>
      </c>
      <c r="E177" s="6" t="s">
        <v>16</v>
      </c>
      <c r="F177" s="15">
        <v>30</v>
      </c>
      <c r="G177" s="6" t="s">
        <v>737</v>
      </c>
      <c r="H177" s="6" t="s">
        <v>738</v>
      </c>
      <c r="I177" s="6" t="s">
        <v>122</v>
      </c>
      <c r="J177" s="7">
        <v>43946</v>
      </c>
      <c r="K177" s="15">
        <v>50</v>
      </c>
      <c r="L177" s="6" t="s">
        <v>44</v>
      </c>
      <c r="M177" s="6">
        <f t="shared" si="9"/>
        <v>2020</v>
      </c>
      <c r="N177" s="6">
        <f t="shared" si="10"/>
        <v>4</v>
      </c>
      <c r="O177" s="6" t="str">
        <f>VLOOKUP(L177,'User input'!$D$6:$E$16,2,FALSE)</f>
        <v>Gigastuff</v>
      </c>
      <c r="P177" s="6">
        <f>VLOOKUP(L177,'User input'!$D$6:$G$16,3,FALSE)</f>
        <v>1.89</v>
      </c>
      <c r="Q177" s="6">
        <f>VLOOKUP(L177,'User input'!$D$6:$G$16,4,FALSE)</f>
        <v>18</v>
      </c>
      <c r="R177" s="6">
        <f t="shared" si="11"/>
        <v>900</v>
      </c>
      <c r="S177" s="26">
        <f t="shared" si="8"/>
        <v>1701</v>
      </c>
      <c r="T177" s="26">
        <f>IF(K177&lt;'User input'!$I$9,'User input'!$J$8,IF(K177&lt;'User input'!$I$10,'User input'!$J$9,IF(K177&lt;'User input'!$I$11,'User input'!$J$10,'User input'!$J$11)))*S177</f>
        <v>85.050000000000011</v>
      </c>
      <c r="U177" s="26">
        <f>K177*'User input'!$J$17+'User input'!$J$16</f>
        <v>0.5</v>
      </c>
    </row>
    <row r="178" spans="1:21" x14ac:dyDescent="0.25">
      <c r="A178" s="18">
        <v>180</v>
      </c>
      <c r="B178" s="10" t="s">
        <v>739</v>
      </c>
      <c r="C178" s="10" t="s">
        <v>740</v>
      </c>
      <c r="D178" s="10" t="s">
        <v>28</v>
      </c>
      <c r="E178" s="10" t="s">
        <v>29</v>
      </c>
      <c r="F178" s="16">
        <v>60</v>
      </c>
      <c r="G178" s="10" t="s">
        <v>741</v>
      </c>
      <c r="H178" s="10" t="s">
        <v>742</v>
      </c>
      <c r="I178" s="10" t="s">
        <v>32</v>
      </c>
      <c r="J178" s="11">
        <v>43625</v>
      </c>
      <c r="K178" s="16">
        <v>66</v>
      </c>
      <c r="L178" s="10" t="s">
        <v>52</v>
      </c>
      <c r="M178" s="10">
        <f t="shared" si="9"/>
        <v>2019</v>
      </c>
      <c r="N178" s="10">
        <f t="shared" si="10"/>
        <v>6</v>
      </c>
      <c r="O178" s="10" t="str">
        <f>VLOOKUP(L178,'User input'!$D$6:$E$16,2,FALSE)</f>
        <v>Megawidget S</v>
      </c>
      <c r="P178" s="10">
        <f>VLOOKUP(L178,'User input'!$D$6:$G$16,3,FALSE)</f>
        <v>0.69</v>
      </c>
      <c r="Q178" s="10">
        <f>VLOOKUP(L178,'User input'!$D$6:$G$16,4,FALSE)</f>
        <v>24</v>
      </c>
      <c r="R178" s="10">
        <f t="shared" si="11"/>
        <v>1584</v>
      </c>
      <c r="S178" s="27">
        <f t="shared" si="8"/>
        <v>1092.9599999999998</v>
      </c>
      <c r="T178" s="27">
        <f>IF(K178&lt;'User input'!$I$9,'User input'!$J$8,IF(K178&lt;'User input'!$I$10,'User input'!$J$9,IF(K178&lt;'User input'!$I$11,'User input'!$J$10,'User input'!$J$11)))*S178</f>
        <v>54.647999999999996</v>
      </c>
      <c r="U178" s="27">
        <f>K178*'User input'!$J$17+'User input'!$J$16</f>
        <v>0.5</v>
      </c>
    </row>
    <row r="179" spans="1:21" x14ac:dyDescent="0.25">
      <c r="A179" s="17">
        <v>181</v>
      </c>
      <c r="B179" s="6" t="s">
        <v>743</v>
      </c>
      <c r="C179" s="6" t="s">
        <v>744</v>
      </c>
      <c r="D179" s="6" t="s">
        <v>28</v>
      </c>
      <c r="E179" s="6" t="s">
        <v>29</v>
      </c>
      <c r="F179" s="15">
        <v>90</v>
      </c>
      <c r="G179" s="6" t="s">
        <v>745</v>
      </c>
      <c r="H179" s="6" t="s">
        <v>746</v>
      </c>
      <c r="I179" s="6" t="s">
        <v>25</v>
      </c>
      <c r="J179" s="7">
        <v>44522</v>
      </c>
      <c r="K179" s="15">
        <v>50</v>
      </c>
      <c r="L179" s="6" t="s">
        <v>62</v>
      </c>
      <c r="M179" s="6">
        <f t="shared" si="9"/>
        <v>2021</v>
      </c>
      <c r="N179" s="6">
        <f t="shared" si="10"/>
        <v>11</v>
      </c>
      <c r="O179" s="6" t="str">
        <f>VLOOKUP(L179,'User input'!$D$6:$E$16,2,FALSE)</f>
        <v>Ultrathing V4</v>
      </c>
      <c r="P179" s="6">
        <f>VLOOKUP(L179,'User input'!$D$6:$G$16,3,FALSE)</f>
        <v>3.99</v>
      </c>
      <c r="Q179" s="6">
        <f>VLOOKUP(L179,'User input'!$D$6:$G$16,4,FALSE)</f>
        <v>24</v>
      </c>
      <c r="R179" s="6">
        <f t="shared" si="11"/>
        <v>1200</v>
      </c>
      <c r="S179" s="26">
        <f t="shared" si="8"/>
        <v>4788</v>
      </c>
      <c r="T179" s="26">
        <f>IF(K179&lt;'User input'!$I$9,'User input'!$J$8,IF(K179&lt;'User input'!$I$10,'User input'!$J$9,IF(K179&lt;'User input'!$I$11,'User input'!$J$10,'User input'!$J$11)))*S179</f>
        <v>239.4</v>
      </c>
      <c r="U179" s="26">
        <f>K179*'User input'!$J$17+'User input'!$J$16</f>
        <v>0.5</v>
      </c>
    </row>
    <row r="180" spans="1:21" x14ac:dyDescent="0.25">
      <c r="A180" s="18">
        <v>182</v>
      </c>
      <c r="B180" s="10" t="s">
        <v>747</v>
      </c>
      <c r="C180" s="10" t="s">
        <v>748</v>
      </c>
      <c r="D180" s="10" t="s">
        <v>28</v>
      </c>
      <c r="E180" s="10" t="s">
        <v>29</v>
      </c>
      <c r="F180" s="16">
        <v>90</v>
      </c>
      <c r="G180" s="10" t="s">
        <v>749</v>
      </c>
      <c r="H180" s="10" t="s">
        <v>750</v>
      </c>
      <c r="I180" s="10" t="s">
        <v>25</v>
      </c>
      <c r="J180" s="11">
        <v>44507</v>
      </c>
      <c r="K180" s="16">
        <v>96</v>
      </c>
      <c r="L180" s="10" t="s">
        <v>39</v>
      </c>
      <c r="M180" s="10">
        <f t="shared" si="9"/>
        <v>2021</v>
      </c>
      <c r="N180" s="10">
        <f t="shared" si="10"/>
        <v>11</v>
      </c>
      <c r="O180" s="10" t="str">
        <f>VLOOKUP(L180,'User input'!$D$6:$E$16,2,FALSE)</f>
        <v>Ultrathing V1</v>
      </c>
      <c r="P180" s="10">
        <f>VLOOKUP(L180,'User input'!$D$6:$G$16,3,FALSE)</f>
        <v>1.79</v>
      </c>
      <c r="Q180" s="10">
        <f>VLOOKUP(L180,'User input'!$D$6:$G$16,4,FALSE)</f>
        <v>17</v>
      </c>
      <c r="R180" s="10">
        <f t="shared" si="11"/>
        <v>1632</v>
      </c>
      <c r="S180" s="27">
        <f t="shared" si="8"/>
        <v>2921.28</v>
      </c>
      <c r="T180" s="27">
        <f>IF(K180&lt;'User input'!$I$9,'User input'!$J$8,IF(K180&lt;'User input'!$I$10,'User input'!$J$9,IF(K180&lt;'User input'!$I$11,'User input'!$J$10,'User input'!$J$11)))*S180</f>
        <v>146.06400000000002</v>
      </c>
      <c r="U180" s="27">
        <f>K180*'User input'!$J$17+'User input'!$J$16</f>
        <v>0.5</v>
      </c>
    </row>
    <row r="181" spans="1:21" x14ac:dyDescent="0.25">
      <c r="A181" s="17">
        <v>183</v>
      </c>
      <c r="B181" s="6" t="s">
        <v>751</v>
      </c>
      <c r="C181" s="6" t="s">
        <v>752</v>
      </c>
      <c r="D181" s="6" t="s">
        <v>28</v>
      </c>
      <c r="E181" s="6" t="s">
        <v>29</v>
      </c>
      <c r="F181" s="15">
        <v>30</v>
      </c>
      <c r="G181" s="6" t="s">
        <v>753</v>
      </c>
      <c r="H181" s="6" t="s">
        <v>458</v>
      </c>
      <c r="I181" s="6" t="s">
        <v>32</v>
      </c>
      <c r="J181" s="7">
        <v>44414</v>
      </c>
      <c r="K181" s="15">
        <v>38</v>
      </c>
      <c r="L181" s="6" t="s">
        <v>39</v>
      </c>
      <c r="M181" s="6">
        <f t="shared" si="9"/>
        <v>2021</v>
      </c>
      <c r="N181" s="6">
        <f t="shared" si="10"/>
        <v>8</v>
      </c>
      <c r="O181" s="6" t="str">
        <f>VLOOKUP(L181,'User input'!$D$6:$E$16,2,FALSE)</f>
        <v>Ultrathing V1</v>
      </c>
      <c r="P181" s="6">
        <f>VLOOKUP(L181,'User input'!$D$6:$G$16,3,FALSE)</f>
        <v>1.79</v>
      </c>
      <c r="Q181" s="6">
        <f>VLOOKUP(L181,'User input'!$D$6:$G$16,4,FALSE)</f>
        <v>17</v>
      </c>
      <c r="R181" s="6">
        <f t="shared" si="11"/>
        <v>646</v>
      </c>
      <c r="S181" s="26">
        <f t="shared" si="8"/>
        <v>1156.3399999999999</v>
      </c>
      <c r="T181" s="26">
        <f>IF(K181&lt;'User input'!$I$9,'User input'!$J$8,IF(K181&lt;'User input'!$I$10,'User input'!$J$9,IF(K181&lt;'User input'!$I$11,'User input'!$J$10,'User input'!$J$11)))*S181</f>
        <v>34.690199999999997</v>
      </c>
      <c r="U181" s="26">
        <f>K181*'User input'!$J$17+'User input'!$J$16</f>
        <v>0.5</v>
      </c>
    </row>
    <row r="182" spans="1:21" x14ac:dyDescent="0.25">
      <c r="A182" s="18">
        <v>184</v>
      </c>
      <c r="B182" s="10" t="s">
        <v>754</v>
      </c>
      <c r="C182" s="10" t="s">
        <v>755</v>
      </c>
      <c r="D182" s="10" t="s">
        <v>49</v>
      </c>
      <c r="E182" s="10" t="s">
        <v>16</v>
      </c>
      <c r="F182" s="16">
        <v>60</v>
      </c>
      <c r="G182" s="10" t="s">
        <v>756</v>
      </c>
      <c r="H182" s="10" t="s">
        <v>623</v>
      </c>
      <c r="I182" s="10" t="s">
        <v>291</v>
      </c>
      <c r="J182" s="11">
        <v>43516</v>
      </c>
      <c r="K182" s="16">
        <v>42</v>
      </c>
      <c r="L182" s="10" t="s">
        <v>68</v>
      </c>
      <c r="M182" s="10">
        <f t="shared" si="9"/>
        <v>2019</v>
      </c>
      <c r="N182" s="10">
        <f t="shared" si="10"/>
        <v>2</v>
      </c>
      <c r="O182" s="10" t="str">
        <f>VLOOKUP(L182,'User input'!$D$6:$E$16,2,FALSE)</f>
        <v>Megawidget M</v>
      </c>
      <c r="P182" s="10">
        <f>VLOOKUP(L182,'User input'!$D$6:$G$16,3,FALSE)</f>
        <v>1.29</v>
      </c>
      <c r="Q182" s="10">
        <f>VLOOKUP(L182,'User input'!$D$6:$G$16,4,FALSE)</f>
        <v>24</v>
      </c>
      <c r="R182" s="10">
        <f t="shared" si="11"/>
        <v>1008</v>
      </c>
      <c r="S182" s="27">
        <f t="shared" si="8"/>
        <v>1300.32</v>
      </c>
      <c r="T182" s="27">
        <f>IF(K182&lt;'User input'!$I$9,'User input'!$J$8,IF(K182&lt;'User input'!$I$10,'User input'!$J$9,IF(K182&lt;'User input'!$I$11,'User input'!$J$10,'User input'!$J$11)))*S182</f>
        <v>39.009599999999999</v>
      </c>
      <c r="U182" s="27">
        <f>K182*'User input'!$J$17+'User input'!$J$16</f>
        <v>0.5</v>
      </c>
    </row>
    <row r="183" spans="1:21" x14ac:dyDescent="0.25">
      <c r="A183" s="17">
        <v>185</v>
      </c>
      <c r="B183" s="6" t="s">
        <v>757</v>
      </c>
      <c r="C183" s="6" t="s">
        <v>758</v>
      </c>
      <c r="D183" s="6" t="s">
        <v>15</v>
      </c>
      <c r="E183" s="6" t="s">
        <v>16</v>
      </c>
      <c r="F183" s="15">
        <v>60</v>
      </c>
      <c r="G183" s="6" t="s">
        <v>759</v>
      </c>
      <c r="H183" s="6" t="s">
        <v>760</v>
      </c>
      <c r="I183" s="6" t="s">
        <v>32</v>
      </c>
      <c r="J183" s="7">
        <v>43982</v>
      </c>
      <c r="K183" s="15">
        <v>31</v>
      </c>
      <c r="L183" s="6" t="s">
        <v>44</v>
      </c>
      <c r="M183" s="6">
        <f t="shared" si="9"/>
        <v>2020</v>
      </c>
      <c r="N183" s="6">
        <f t="shared" si="10"/>
        <v>5</v>
      </c>
      <c r="O183" s="6" t="str">
        <f>VLOOKUP(L183,'User input'!$D$6:$E$16,2,FALSE)</f>
        <v>Gigastuff</v>
      </c>
      <c r="P183" s="6">
        <f>VLOOKUP(L183,'User input'!$D$6:$G$16,3,FALSE)</f>
        <v>1.89</v>
      </c>
      <c r="Q183" s="6">
        <f>VLOOKUP(L183,'User input'!$D$6:$G$16,4,FALSE)</f>
        <v>18</v>
      </c>
      <c r="R183" s="6">
        <f t="shared" si="11"/>
        <v>558</v>
      </c>
      <c r="S183" s="26">
        <f t="shared" si="8"/>
        <v>1054.6199999999999</v>
      </c>
      <c r="T183" s="26">
        <f>IF(K183&lt;'User input'!$I$9,'User input'!$J$8,IF(K183&lt;'User input'!$I$10,'User input'!$J$9,IF(K183&lt;'User input'!$I$11,'User input'!$J$10,'User input'!$J$11)))*S183</f>
        <v>31.638599999999997</v>
      </c>
      <c r="U183" s="26">
        <f>K183*'User input'!$J$17+'User input'!$J$16</f>
        <v>0.5</v>
      </c>
    </row>
    <row r="184" spans="1:21" x14ac:dyDescent="0.25">
      <c r="A184" s="18">
        <v>186</v>
      </c>
      <c r="B184" s="10" t="s">
        <v>761</v>
      </c>
      <c r="C184" s="10" t="s">
        <v>762</v>
      </c>
      <c r="D184" s="10" t="s">
        <v>28</v>
      </c>
      <c r="E184" s="10" t="s">
        <v>29</v>
      </c>
      <c r="F184" s="16">
        <v>60</v>
      </c>
      <c r="G184" s="10" t="s">
        <v>763</v>
      </c>
      <c r="H184" s="10" t="s">
        <v>764</v>
      </c>
      <c r="I184" s="10" t="s">
        <v>122</v>
      </c>
      <c r="J184" s="11">
        <v>43832</v>
      </c>
      <c r="K184" s="16">
        <v>18</v>
      </c>
      <c r="L184" s="10" t="s">
        <v>20</v>
      </c>
      <c r="M184" s="10">
        <f t="shared" si="9"/>
        <v>2020</v>
      </c>
      <c r="N184" s="10">
        <f t="shared" si="10"/>
        <v>1</v>
      </c>
      <c r="O184" s="10" t="str">
        <f>VLOOKUP(L184,'User input'!$D$6:$E$16,2,FALSE)</f>
        <v>Hyperwotsit</v>
      </c>
      <c r="P184" s="10">
        <f>VLOOKUP(L184,'User input'!$D$6:$G$16,3,FALSE)</f>
        <v>2.0099999999999998</v>
      </c>
      <c r="Q184" s="10">
        <f>VLOOKUP(L184,'User input'!$D$6:$G$16,4,FALSE)</f>
        <v>20</v>
      </c>
      <c r="R184" s="10">
        <f t="shared" si="11"/>
        <v>360</v>
      </c>
      <c r="S184" s="27">
        <f t="shared" si="8"/>
        <v>723.59999999999991</v>
      </c>
      <c r="T184" s="27">
        <f>IF(K184&lt;'User input'!$I$9,'User input'!$J$8,IF(K184&lt;'User input'!$I$10,'User input'!$J$9,IF(K184&lt;'User input'!$I$11,'User input'!$J$10,'User input'!$J$11)))*S184</f>
        <v>0</v>
      </c>
      <c r="U184" s="27">
        <f>K184*'User input'!$J$17+'User input'!$J$16</f>
        <v>0.5</v>
      </c>
    </row>
    <row r="185" spans="1:21" x14ac:dyDescent="0.25">
      <c r="A185" s="17">
        <v>187</v>
      </c>
      <c r="B185" s="6" t="s">
        <v>765</v>
      </c>
      <c r="C185" s="6" t="s">
        <v>766</v>
      </c>
      <c r="D185" s="6" t="s">
        <v>49</v>
      </c>
      <c r="E185" s="6" t="s">
        <v>16</v>
      </c>
      <c r="F185" s="15">
        <v>30</v>
      </c>
      <c r="G185" s="6" t="s">
        <v>767</v>
      </c>
      <c r="H185" s="6" t="s">
        <v>768</v>
      </c>
      <c r="I185" s="6" t="s">
        <v>32</v>
      </c>
      <c r="J185" s="7">
        <v>43577</v>
      </c>
      <c r="K185" s="15">
        <v>73</v>
      </c>
      <c r="L185" s="6" t="s">
        <v>68</v>
      </c>
      <c r="M185" s="6">
        <f t="shared" si="9"/>
        <v>2019</v>
      </c>
      <c r="N185" s="6">
        <f t="shared" si="10"/>
        <v>4</v>
      </c>
      <c r="O185" s="6" t="str">
        <f>VLOOKUP(L185,'User input'!$D$6:$E$16,2,FALSE)</f>
        <v>Megawidget M</v>
      </c>
      <c r="P185" s="6">
        <f>VLOOKUP(L185,'User input'!$D$6:$G$16,3,FALSE)</f>
        <v>1.29</v>
      </c>
      <c r="Q185" s="6">
        <f>VLOOKUP(L185,'User input'!$D$6:$G$16,4,FALSE)</f>
        <v>24</v>
      </c>
      <c r="R185" s="6">
        <f t="shared" si="11"/>
        <v>1752</v>
      </c>
      <c r="S185" s="26">
        <f t="shared" si="8"/>
        <v>2260.08</v>
      </c>
      <c r="T185" s="26">
        <f>IF(K185&lt;'User input'!$I$9,'User input'!$J$8,IF(K185&lt;'User input'!$I$10,'User input'!$J$9,IF(K185&lt;'User input'!$I$11,'User input'!$J$10,'User input'!$J$11)))*S185</f>
        <v>113.004</v>
      </c>
      <c r="U185" s="26">
        <f>K185*'User input'!$J$17+'User input'!$J$16</f>
        <v>0.5</v>
      </c>
    </row>
    <row r="186" spans="1:21" x14ac:dyDescent="0.25">
      <c r="A186" s="18">
        <v>188</v>
      </c>
      <c r="B186" s="10" t="s">
        <v>769</v>
      </c>
      <c r="C186" s="10" t="s">
        <v>770</v>
      </c>
      <c r="D186" s="10" t="s">
        <v>28</v>
      </c>
      <c r="E186" s="10" t="s">
        <v>29</v>
      </c>
      <c r="F186" s="16">
        <v>30</v>
      </c>
      <c r="G186" s="10" t="s">
        <v>771</v>
      </c>
      <c r="H186" s="10" t="s">
        <v>772</v>
      </c>
      <c r="I186" s="10" t="s">
        <v>773</v>
      </c>
      <c r="J186" s="11">
        <v>44192</v>
      </c>
      <c r="K186" s="16">
        <v>44</v>
      </c>
      <c r="L186" s="10" t="s">
        <v>33</v>
      </c>
      <c r="M186" s="10">
        <f t="shared" si="9"/>
        <v>2020</v>
      </c>
      <c r="N186" s="10">
        <f t="shared" si="10"/>
        <v>12</v>
      </c>
      <c r="O186" s="10" t="str">
        <f>VLOOKUP(L186,'User input'!$D$6:$E$16,2,FALSE)</f>
        <v>Megawidget L</v>
      </c>
      <c r="P186" s="10">
        <f>VLOOKUP(L186,'User input'!$D$6:$G$16,3,FALSE)</f>
        <v>1.79</v>
      </c>
      <c r="Q186" s="10">
        <f>VLOOKUP(L186,'User input'!$D$6:$G$16,4,FALSE)</f>
        <v>24</v>
      </c>
      <c r="R186" s="10">
        <f t="shared" si="11"/>
        <v>1056</v>
      </c>
      <c r="S186" s="27">
        <f t="shared" si="8"/>
        <v>1890.24</v>
      </c>
      <c r="T186" s="27">
        <f>IF(K186&lt;'User input'!$I$9,'User input'!$J$8,IF(K186&lt;'User input'!$I$10,'User input'!$J$9,IF(K186&lt;'User input'!$I$11,'User input'!$J$10,'User input'!$J$11)))*S186</f>
        <v>56.7072</v>
      </c>
      <c r="U186" s="27">
        <f>K186*'User input'!$J$17+'User input'!$J$16</f>
        <v>0.5</v>
      </c>
    </row>
    <row r="187" spans="1:21" x14ac:dyDescent="0.25">
      <c r="A187" s="17">
        <v>189</v>
      </c>
      <c r="B187" s="6" t="s">
        <v>774</v>
      </c>
      <c r="C187" s="6" t="s">
        <v>775</v>
      </c>
      <c r="D187" s="6" t="s">
        <v>28</v>
      </c>
      <c r="E187" s="6" t="s">
        <v>29</v>
      </c>
      <c r="F187" s="15">
        <v>60</v>
      </c>
      <c r="G187" s="6" t="s">
        <v>776</v>
      </c>
      <c r="H187" s="6" t="s">
        <v>777</v>
      </c>
      <c r="I187" s="6" t="s">
        <v>291</v>
      </c>
      <c r="J187" s="7">
        <v>43683</v>
      </c>
      <c r="K187" s="15">
        <v>21</v>
      </c>
      <c r="L187" s="6" t="s">
        <v>20</v>
      </c>
      <c r="M187" s="6">
        <f t="shared" si="9"/>
        <v>2019</v>
      </c>
      <c r="N187" s="6">
        <f t="shared" si="10"/>
        <v>8</v>
      </c>
      <c r="O187" s="6" t="str">
        <f>VLOOKUP(L187,'User input'!$D$6:$E$16,2,FALSE)</f>
        <v>Hyperwotsit</v>
      </c>
      <c r="P187" s="6">
        <f>VLOOKUP(L187,'User input'!$D$6:$G$16,3,FALSE)</f>
        <v>2.0099999999999998</v>
      </c>
      <c r="Q187" s="6">
        <f>VLOOKUP(L187,'User input'!$D$6:$G$16,4,FALSE)</f>
        <v>20</v>
      </c>
      <c r="R187" s="6">
        <f t="shared" si="11"/>
        <v>420</v>
      </c>
      <c r="S187" s="26">
        <f t="shared" si="8"/>
        <v>844.19999999999993</v>
      </c>
      <c r="T187" s="26">
        <f>IF(K187&lt;'User input'!$I$9,'User input'!$J$8,IF(K187&lt;'User input'!$I$10,'User input'!$J$9,IF(K187&lt;'User input'!$I$11,'User input'!$J$10,'User input'!$J$11)))*S187</f>
        <v>25.325999999999997</v>
      </c>
      <c r="U187" s="26">
        <f>K187*'User input'!$J$17+'User input'!$J$16</f>
        <v>0.5</v>
      </c>
    </row>
    <row r="188" spans="1:21" x14ac:dyDescent="0.25">
      <c r="A188" s="18">
        <v>190</v>
      </c>
      <c r="B188" s="10" t="s">
        <v>778</v>
      </c>
      <c r="C188" s="10" t="s">
        <v>779</v>
      </c>
      <c r="D188" s="10" t="s">
        <v>41</v>
      </c>
      <c r="E188" s="10" t="s">
        <v>16</v>
      </c>
      <c r="F188" s="16">
        <v>90</v>
      </c>
      <c r="G188" s="10" t="s">
        <v>780</v>
      </c>
      <c r="H188" s="10" t="s">
        <v>439</v>
      </c>
      <c r="I188" s="10" t="s">
        <v>291</v>
      </c>
      <c r="J188" s="11">
        <v>43688</v>
      </c>
      <c r="K188" s="16">
        <v>46</v>
      </c>
      <c r="L188" s="10" t="s">
        <v>99</v>
      </c>
      <c r="M188" s="10">
        <f t="shared" si="9"/>
        <v>2019</v>
      </c>
      <c r="N188" s="10">
        <f t="shared" si="10"/>
        <v>8</v>
      </c>
      <c r="O188" s="10" t="str">
        <f>VLOOKUP(L188,'User input'!$D$6:$E$16,2,FALSE)</f>
        <v>Superwossname</v>
      </c>
      <c r="P188" s="10">
        <f>VLOOKUP(L188,'User input'!$D$6:$G$16,3,FALSE)</f>
        <v>3.49</v>
      </c>
      <c r="Q188" s="10">
        <f>VLOOKUP(L188,'User input'!$D$6:$G$16,4,FALSE)</f>
        <v>20</v>
      </c>
      <c r="R188" s="10">
        <f t="shared" si="11"/>
        <v>920</v>
      </c>
      <c r="S188" s="27">
        <f t="shared" si="8"/>
        <v>3210.8</v>
      </c>
      <c r="T188" s="27">
        <f>IF(K188&lt;'User input'!$I$9,'User input'!$J$8,IF(K188&lt;'User input'!$I$10,'User input'!$J$9,IF(K188&lt;'User input'!$I$11,'User input'!$J$10,'User input'!$J$11)))*S188</f>
        <v>96.323999999999998</v>
      </c>
      <c r="U188" s="27">
        <f>K188*'User input'!$J$17+'User input'!$J$16</f>
        <v>0.5</v>
      </c>
    </row>
    <row r="189" spans="1:21" x14ac:dyDescent="0.25">
      <c r="A189" s="17">
        <v>191</v>
      </c>
      <c r="B189" s="6" t="s">
        <v>781</v>
      </c>
      <c r="C189" s="6" t="s">
        <v>119</v>
      </c>
      <c r="D189" s="6" t="s">
        <v>28</v>
      </c>
      <c r="E189" s="6" t="s">
        <v>29</v>
      </c>
      <c r="F189" s="15">
        <v>30</v>
      </c>
      <c r="G189" s="6" t="s">
        <v>782</v>
      </c>
      <c r="H189" s="6" t="s">
        <v>534</v>
      </c>
      <c r="I189" s="6" t="s">
        <v>32</v>
      </c>
      <c r="J189" s="7">
        <v>43580</v>
      </c>
      <c r="K189" s="15">
        <v>20</v>
      </c>
      <c r="L189" s="6" t="s">
        <v>68</v>
      </c>
      <c r="M189" s="6">
        <f t="shared" si="9"/>
        <v>2019</v>
      </c>
      <c r="N189" s="6">
        <f t="shared" si="10"/>
        <v>4</v>
      </c>
      <c r="O189" s="6" t="str">
        <f>VLOOKUP(L189,'User input'!$D$6:$E$16,2,FALSE)</f>
        <v>Megawidget M</v>
      </c>
      <c r="P189" s="6">
        <f>VLOOKUP(L189,'User input'!$D$6:$G$16,3,FALSE)</f>
        <v>1.29</v>
      </c>
      <c r="Q189" s="6">
        <f>VLOOKUP(L189,'User input'!$D$6:$G$16,4,FALSE)</f>
        <v>24</v>
      </c>
      <c r="R189" s="6">
        <f t="shared" si="11"/>
        <v>480</v>
      </c>
      <c r="S189" s="26">
        <f t="shared" si="8"/>
        <v>619.20000000000005</v>
      </c>
      <c r="T189" s="26">
        <f>IF(K189&lt;'User input'!$I$9,'User input'!$J$8,IF(K189&lt;'User input'!$I$10,'User input'!$J$9,IF(K189&lt;'User input'!$I$11,'User input'!$J$10,'User input'!$J$11)))*S189</f>
        <v>18.576000000000001</v>
      </c>
      <c r="U189" s="26">
        <f>K189*'User input'!$J$17+'User input'!$J$16</f>
        <v>0.5</v>
      </c>
    </row>
    <row r="190" spans="1:21" x14ac:dyDescent="0.25">
      <c r="A190" s="18">
        <v>192</v>
      </c>
      <c r="B190" s="10" t="s">
        <v>783</v>
      </c>
      <c r="C190" s="10" t="s">
        <v>784</v>
      </c>
      <c r="D190" s="10" t="s">
        <v>28</v>
      </c>
      <c r="E190" s="10" t="s">
        <v>29</v>
      </c>
      <c r="F190" s="16">
        <v>30</v>
      </c>
      <c r="G190" s="10" t="s">
        <v>785</v>
      </c>
      <c r="H190" s="10" t="s">
        <v>374</v>
      </c>
      <c r="I190" s="10" t="s">
        <v>144</v>
      </c>
      <c r="J190" s="11">
        <v>44052</v>
      </c>
      <c r="K190" s="16">
        <v>6</v>
      </c>
      <c r="L190" s="10" t="s">
        <v>44</v>
      </c>
      <c r="M190" s="10">
        <f t="shared" si="9"/>
        <v>2020</v>
      </c>
      <c r="N190" s="10">
        <f t="shared" si="10"/>
        <v>8</v>
      </c>
      <c r="O190" s="10" t="str">
        <f>VLOOKUP(L190,'User input'!$D$6:$E$16,2,FALSE)</f>
        <v>Gigastuff</v>
      </c>
      <c r="P190" s="10">
        <f>VLOOKUP(L190,'User input'!$D$6:$G$16,3,FALSE)</f>
        <v>1.89</v>
      </c>
      <c r="Q190" s="10">
        <f>VLOOKUP(L190,'User input'!$D$6:$G$16,4,FALSE)</f>
        <v>18</v>
      </c>
      <c r="R190" s="10">
        <f t="shared" si="11"/>
        <v>108</v>
      </c>
      <c r="S190" s="27">
        <f t="shared" si="8"/>
        <v>204.11999999999998</v>
      </c>
      <c r="T190" s="27">
        <f>IF(K190&lt;'User input'!$I$9,'User input'!$J$8,IF(K190&lt;'User input'!$I$10,'User input'!$J$9,IF(K190&lt;'User input'!$I$11,'User input'!$J$10,'User input'!$J$11)))*S190</f>
        <v>0</v>
      </c>
      <c r="U190" s="27">
        <f>K190*'User input'!$J$17+'User input'!$J$16</f>
        <v>0.5</v>
      </c>
    </row>
    <row r="191" spans="1:21" x14ac:dyDescent="0.25">
      <c r="A191" s="17">
        <v>193</v>
      </c>
      <c r="B191" s="6" t="s">
        <v>786</v>
      </c>
      <c r="C191" s="6" t="s">
        <v>787</v>
      </c>
      <c r="D191" s="6" t="s">
        <v>115</v>
      </c>
      <c r="E191" s="6" t="s">
        <v>16</v>
      </c>
      <c r="F191" s="15">
        <v>90</v>
      </c>
      <c r="G191" s="6" t="s">
        <v>788</v>
      </c>
      <c r="H191" s="6" t="s">
        <v>789</v>
      </c>
      <c r="I191" s="6" t="s">
        <v>176</v>
      </c>
      <c r="J191" s="7">
        <v>43983</v>
      </c>
      <c r="K191" s="15">
        <v>38</v>
      </c>
      <c r="L191" s="6" t="s">
        <v>33</v>
      </c>
      <c r="M191" s="6">
        <f t="shared" si="9"/>
        <v>2020</v>
      </c>
      <c r="N191" s="6">
        <f t="shared" si="10"/>
        <v>6</v>
      </c>
      <c r="O191" s="6" t="str">
        <f>VLOOKUP(L191,'User input'!$D$6:$E$16,2,FALSE)</f>
        <v>Megawidget L</v>
      </c>
      <c r="P191" s="6">
        <f>VLOOKUP(L191,'User input'!$D$6:$G$16,3,FALSE)</f>
        <v>1.79</v>
      </c>
      <c r="Q191" s="6">
        <f>VLOOKUP(L191,'User input'!$D$6:$G$16,4,FALSE)</f>
        <v>24</v>
      </c>
      <c r="R191" s="6">
        <f t="shared" si="11"/>
        <v>912</v>
      </c>
      <c r="S191" s="26">
        <f t="shared" si="8"/>
        <v>1632.48</v>
      </c>
      <c r="T191" s="26">
        <f>IF(K191&lt;'User input'!$I$9,'User input'!$J$8,IF(K191&lt;'User input'!$I$10,'User input'!$J$9,IF(K191&lt;'User input'!$I$11,'User input'!$J$10,'User input'!$J$11)))*S191</f>
        <v>48.974399999999996</v>
      </c>
      <c r="U191" s="26">
        <f>K191*'User input'!$J$17+'User input'!$J$16</f>
        <v>0.5</v>
      </c>
    </row>
    <row r="192" spans="1:21" x14ac:dyDescent="0.25">
      <c r="A192" s="18">
        <v>194</v>
      </c>
      <c r="B192" s="10" t="s">
        <v>790</v>
      </c>
      <c r="C192" s="10" t="s">
        <v>791</v>
      </c>
      <c r="D192" s="10" t="s">
        <v>49</v>
      </c>
      <c r="E192" s="10" t="s">
        <v>16</v>
      </c>
      <c r="F192" s="16">
        <v>30</v>
      </c>
      <c r="G192" s="10" t="s">
        <v>792</v>
      </c>
      <c r="H192" s="10" t="s">
        <v>285</v>
      </c>
      <c r="I192" s="10" t="s">
        <v>32</v>
      </c>
      <c r="J192" s="11">
        <v>43599</v>
      </c>
      <c r="K192" s="16">
        <v>56</v>
      </c>
      <c r="L192" s="10" t="s">
        <v>39</v>
      </c>
      <c r="M192" s="10">
        <f t="shared" si="9"/>
        <v>2019</v>
      </c>
      <c r="N192" s="10">
        <f t="shared" si="10"/>
        <v>5</v>
      </c>
      <c r="O192" s="10" t="str">
        <f>VLOOKUP(L192,'User input'!$D$6:$E$16,2,FALSE)</f>
        <v>Ultrathing V1</v>
      </c>
      <c r="P192" s="10">
        <f>VLOOKUP(L192,'User input'!$D$6:$G$16,3,FALSE)</f>
        <v>1.79</v>
      </c>
      <c r="Q192" s="10">
        <f>VLOOKUP(L192,'User input'!$D$6:$G$16,4,FALSE)</f>
        <v>17</v>
      </c>
      <c r="R192" s="10">
        <f t="shared" si="11"/>
        <v>952</v>
      </c>
      <c r="S192" s="27">
        <f t="shared" si="8"/>
        <v>1704.08</v>
      </c>
      <c r="T192" s="27">
        <f>IF(K192&lt;'User input'!$I$9,'User input'!$J$8,IF(K192&lt;'User input'!$I$10,'User input'!$J$9,IF(K192&lt;'User input'!$I$11,'User input'!$J$10,'User input'!$J$11)))*S192</f>
        <v>85.204000000000008</v>
      </c>
      <c r="U192" s="27">
        <f>K192*'User input'!$J$17+'User input'!$J$16</f>
        <v>0.5</v>
      </c>
    </row>
    <row r="193" spans="1:21" x14ac:dyDescent="0.25">
      <c r="A193" s="17">
        <v>195</v>
      </c>
      <c r="B193" s="6" t="s">
        <v>793</v>
      </c>
      <c r="C193" s="6" t="s">
        <v>794</v>
      </c>
      <c r="D193" s="6" t="s">
        <v>15</v>
      </c>
      <c r="E193" s="6" t="s">
        <v>16</v>
      </c>
      <c r="F193" s="15">
        <v>90</v>
      </c>
      <c r="G193" s="6" t="s">
        <v>795</v>
      </c>
      <c r="H193" s="6" t="s">
        <v>777</v>
      </c>
      <c r="I193" s="6" t="s">
        <v>291</v>
      </c>
      <c r="J193" s="7">
        <v>44084</v>
      </c>
      <c r="K193" s="15">
        <v>88</v>
      </c>
      <c r="L193" s="6" t="s">
        <v>20</v>
      </c>
      <c r="M193" s="6">
        <f t="shared" si="9"/>
        <v>2020</v>
      </c>
      <c r="N193" s="6">
        <f t="shared" si="10"/>
        <v>9</v>
      </c>
      <c r="O193" s="6" t="str">
        <f>VLOOKUP(L193,'User input'!$D$6:$E$16,2,FALSE)</f>
        <v>Hyperwotsit</v>
      </c>
      <c r="P193" s="6">
        <f>VLOOKUP(L193,'User input'!$D$6:$G$16,3,FALSE)</f>
        <v>2.0099999999999998</v>
      </c>
      <c r="Q193" s="6">
        <f>VLOOKUP(L193,'User input'!$D$6:$G$16,4,FALSE)</f>
        <v>20</v>
      </c>
      <c r="R193" s="6">
        <f t="shared" si="11"/>
        <v>1760</v>
      </c>
      <c r="S193" s="26">
        <f t="shared" si="8"/>
        <v>3537.5999999999995</v>
      </c>
      <c r="T193" s="26">
        <f>IF(K193&lt;'User input'!$I$9,'User input'!$J$8,IF(K193&lt;'User input'!$I$10,'User input'!$J$9,IF(K193&lt;'User input'!$I$11,'User input'!$J$10,'User input'!$J$11)))*S193</f>
        <v>176.88</v>
      </c>
      <c r="U193" s="26">
        <f>K193*'User input'!$J$17+'User input'!$J$16</f>
        <v>0.5</v>
      </c>
    </row>
    <row r="194" spans="1:21" x14ac:dyDescent="0.25">
      <c r="A194" s="18">
        <v>196</v>
      </c>
      <c r="B194" s="10" t="s">
        <v>796</v>
      </c>
      <c r="C194" s="10" t="s">
        <v>314</v>
      </c>
      <c r="D194" s="10" t="s">
        <v>28</v>
      </c>
      <c r="E194" s="10" t="s">
        <v>29</v>
      </c>
      <c r="F194" s="16">
        <v>60</v>
      </c>
      <c r="G194" s="10" t="s">
        <v>797</v>
      </c>
      <c r="H194" s="10" t="s">
        <v>798</v>
      </c>
      <c r="I194" s="10" t="s">
        <v>291</v>
      </c>
      <c r="J194" s="11">
        <v>44135</v>
      </c>
      <c r="K194" s="16">
        <v>9</v>
      </c>
      <c r="L194" s="10" t="s">
        <v>68</v>
      </c>
      <c r="M194" s="10">
        <f t="shared" si="9"/>
        <v>2020</v>
      </c>
      <c r="N194" s="10">
        <f t="shared" si="10"/>
        <v>10</v>
      </c>
      <c r="O194" s="10" t="str">
        <f>VLOOKUP(L194,'User input'!$D$6:$E$16,2,FALSE)</f>
        <v>Megawidget M</v>
      </c>
      <c r="P194" s="10">
        <f>VLOOKUP(L194,'User input'!$D$6:$G$16,3,FALSE)</f>
        <v>1.29</v>
      </c>
      <c r="Q194" s="10">
        <f>VLOOKUP(L194,'User input'!$D$6:$G$16,4,FALSE)</f>
        <v>24</v>
      </c>
      <c r="R194" s="10">
        <f t="shared" si="11"/>
        <v>216</v>
      </c>
      <c r="S194" s="27">
        <f t="shared" si="8"/>
        <v>278.64</v>
      </c>
      <c r="T194" s="27">
        <f>IF(K194&lt;'User input'!$I$9,'User input'!$J$8,IF(K194&lt;'User input'!$I$10,'User input'!$J$9,IF(K194&lt;'User input'!$I$11,'User input'!$J$10,'User input'!$J$11)))*S194</f>
        <v>0</v>
      </c>
      <c r="U194" s="27">
        <f>K194*'User input'!$J$17+'User input'!$J$16</f>
        <v>0.5</v>
      </c>
    </row>
    <row r="195" spans="1:21" x14ac:dyDescent="0.25">
      <c r="A195" s="17">
        <v>197</v>
      </c>
      <c r="B195" s="6" t="s">
        <v>799</v>
      </c>
      <c r="C195" s="6" t="s">
        <v>800</v>
      </c>
      <c r="D195" s="6" t="s">
        <v>28</v>
      </c>
      <c r="E195" s="6" t="s">
        <v>29</v>
      </c>
      <c r="F195" s="15">
        <v>90</v>
      </c>
      <c r="G195" s="6" t="s">
        <v>801</v>
      </c>
      <c r="H195" s="6" t="s">
        <v>802</v>
      </c>
      <c r="I195" s="6" t="s">
        <v>176</v>
      </c>
      <c r="J195" s="7">
        <v>44171</v>
      </c>
      <c r="K195" s="15">
        <v>38</v>
      </c>
      <c r="L195" s="6" t="s">
        <v>33</v>
      </c>
      <c r="M195" s="6">
        <f t="shared" si="9"/>
        <v>2020</v>
      </c>
      <c r="N195" s="6">
        <f t="shared" si="10"/>
        <v>12</v>
      </c>
      <c r="O195" s="6" t="str">
        <f>VLOOKUP(L195,'User input'!$D$6:$E$16,2,FALSE)</f>
        <v>Megawidget L</v>
      </c>
      <c r="P195" s="6">
        <f>VLOOKUP(L195,'User input'!$D$6:$G$16,3,FALSE)</f>
        <v>1.79</v>
      </c>
      <c r="Q195" s="6">
        <f>VLOOKUP(L195,'User input'!$D$6:$G$16,4,FALSE)</f>
        <v>24</v>
      </c>
      <c r="R195" s="6">
        <f t="shared" si="11"/>
        <v>912</v>
      </c>
      <c r="S195" s="26">
        <f t="shared" si="8"/>
        <v>1632.48</v>
      </c>
      <c r="T195" s="26">
        <f>IF(K195&lt;'User input'!$I$9,'User input'!$J$8,IF(K195&lt;'User input'!$I$10,'User input'!$J$9,IF(K195&lt;'User input'!$I$11,'User input'!$J$10,'User input'!$J$11)))*S195</f>
        <v>48.974399999999996</v>
      </c>
      <c r="U195" s="26">
        <f>K195*'User input'!$J$17+'User input'!$J$16</f>
        <v>0.5</v>
      </c>
    </row>
    <row r="196" spans="1:21" x14ac:dyDescent="0.25">
      <c r="A196" s="18">
        <v>198</v>
      </c>
      <c r="B196" s="10" t="s">
        <v>803</v>
      </c>
      <c r="C196" s="10" t="s">
        <v>804</v>
      </c>
      <c r="D196" s="10" t="s">
        <v>115</v>
      </c>
      <c r="E196" s="10" t="s">
        <v>29</v>
      </c>
      <c r="F196" s="16">
        <v>60</v>
      </c>
      <c r="G196" s="10" t="s">
        <v>805</v>
      </c>
      <c r="H196" s="10" t="s">
        <v>806</v>
      </c>
      <c r="I196" s="10" t="s">
        <v>32</v>
      </c>
      <c r="J196" s="11">
        <v>44200</v>
      </c>
      <c r="K196" s="16">
        <v>10</v>
      </c>
      <c r="L196" s="10" t="s">
        <v>68</v>
      </c>
      <c r="M196" s="10">
        <f t="shared" si="9"/>
        <v>2021</v>
      </c>
      <c r="N196" s="10">
        <f t="shared" si="10"/>
        <v>1</v>
      </c>
      <c r="O196" s="10" t="str">
        <f>VLOOKUP(L196,'User input'!$D$6:$E$16,2,FALSE)</f>
        <v>Megawidget M</v>
      </c>
      <c r="P196" s="10">
        <f>VLOOKUP(L196,'User input'!$D$6:$G$16,3,FALSE)</f>
        <v>1.29</v>
      </c>
      <c r="Q196" s="10">
        <f>VLOOKUP(L196,'User input'!$D$6:$G$16,4,FALSE)</f>
        <v>24</v>
      </c>
      <c r="R196" s="10">
        <f t="shared" si="11"/>
        <v>240</v>
      </c>
      <c r="S196" s="27">
        <f t="shared" si="8"/>
        <v>309.60000000000002</v>
      </c>
      <c r="T196" s="27">
        <f>IF(K196&lt;'User input'!$I$9,'User input'!$J$8,IF(K196&lt;'User input'!$I$10,'User input'!$J$9,IF(K196&lt;'User input'!$I$11,'User input'!$J$10,'User input'!$J$11)))*S196</f>
        <v>0</v>
      </c>
      <c r="U196" s="27">
        <f>K196*'User input'!$J$17+'User input'!$J$16</f>
        <v>0.5</v>
      </c>
    </row>
    <row r="197" spans="1:21" x14ac:dyDescent="0.25">
      <c r="A197" s="17">
        <v>199</v>
      </c>
      <c r="B197" s="6" t="s">
        <v>807</v>
      </c>
      <c r="C197" s="6" t="s">
        <v>808</v>
      </c>
      <c r="D197" s="6" t="s">
        <v>28</v>
      </c>
      <c r="E197" s="6" t="s">
        <v>29</v>
      </c>
      <c r="F197" s="15">
        <v>30</v>
      </c>
      <c r="G197" s="6" t="s">
        <v>809</v>
      </c>
      <c r="H197" s="6" t="s">
        <v>810</v>
      </c>
      <c r="I197" s="6" t="s">
        <v>122</v>
      </c>
      <c r="J197" s="7">
        <v>44129</v>
      </c>
      <c r="K197" s="15">
        <v>72</v>
      </c>
      <c r="L197" s="6" t="s">
        <v>52</v>
      </c>
      <c r="M197" s="6">
        <f t="shared" si="9"/>
        <v>2020</v>
      </c>
      <c r="N197" s="6">
        <f t="shared" si="10"/>
        <v>10</v>
      </c>
      <c r="O197" s="6" t="str">
        <f>VLOOKUP(L197,'User input'!$D$6:$E$16,2,FALSE)</f>
        <v>Megawidget S</v>
      </c>
      <c r="P197" s="6">
        <f>VLOOKUP(L197,'User input'!$D$6:$G$16,3,FALSE)</f>
        <v>0.69</v>
      </c>
      <c r="Q197" s="6">
        <f>VLOOKUP(L197,'User input'!$D$6:$G$16,4,FALSE)</f>
        <v>24</v>
      </c>
      <c r="R197" s="6">
        <f t="shared" si="11"/>
        <v>1728</v>
      </c>
      <c r="S197" s="26">
        <f t="shared" ref="S197:S260" si="12">R197*P197</f>
        <v>1192.32</v>
      </c>
      <c r="T197" s="26">
        <f>IF(K197&lt;'User input'!$I$9,'User input'!$J$8,IF(K197&lt;'User input'!$I$10,'User input'!$J$9,IF(K197&lt;'User input'!$I$11,'User input'!$J$10,'User input'!$J$11)))*S197</f>
        <v>59.616</v>
      </c>
      <c r="U197" s="26">
        <f>K197*'User input'!$J$17+'User input'!$J$16</f>
        <v>0.5</v>
      </c>
    </row>
    <row r="198" spans="1:21" x14ac:dyDescent="0.25">
      <c r="A198" s="18">
        <v>200</v>
      </c>
      <c r="B198" s="10" t="s">
        <v>811</v>
      </c>
      <c r="C198" s="10" t="s">
        <v>812</v>
      </c>
      <c r="D198" s="10" t="s">
        <v>15</v>
      </c>
      <c r="E198" s="10" t="s">
        <v>16</v>
      </c>
      <c r="F198" s="16">
        <v>60</v>
      </c>
      <c r="G198" s="10" t="s">
        <v>813</v>
      </c>
      <c r="H198" s="10" t="s">
        <v>814</v>
      </c>
      <c r="I198" s="10" t="s">
        <v>815</v>
      </c>
      <c r="J198" s="11">
        <v>44166</v>
      </c>
      <c r="K198" s="16">
        <v>69</v>
      </c>
      <c r="L198" s="10" t="s">
        <v>157</v>
      </c>
      <c r="M198" s="10">
        <f t="shared" ref="M198:M261" si="13">YEAR(J198)</f>
        <v>2020</v>
      </c>
      <c r="N198" s="10">
        <f t="shared" ref="N198:N261" si="14">MONTH(J198)</f>
        <v>12</v>
      </c>
      <c r="O198" s="10" t="str">
        <f>VLOOKUP(L198,'User input'!$D$6:$E$16,2,FALSE)</f>
        <v>Ultrathing V3</v>
      </c>
      <c r="P198" s="10">
        <f>VLOOKUP(L198,'User input'!$D$6:$G$16,3,FALSE)</f>
        <v>3.39</v>
      </c>
      <c r="Q198" s="10">
        <f>VLOOKUP(L198,'User input'!$D$6:$G$16,4,FALSE)</f>
        <v>24</v>
      </c>
      <c r="R198" s="10">
        <f t="shared" ref="R198:R261" si="15">K198*Q198</f>
        <v>1656</v>
      </c>
      <c r="S198" s="27">
        <f t="shared" si="12"/>
        <v>5613.84</v>
      </c>
      <c r="T198" s="27">
        <f>IF(K198&lt;'User input'!$I$9,'User input'!$J$8,IF(K198&lt;'User input'!$I$10,'User input'!$J$9,IF(K198&lt;'User input'!$I$11,'User input'!$J$10,'User input'!$J$11)))*S198</f>
        <v>280.69200000000001</v>
      </c>
      <c r="U198" s="27">
        <f>K198*'User input'!$J$17+'User input'!$J$16</f>
        <v>0.5</v>
      </c>
    </row>
    <row r="199" spans="1:21" x14ac:dyDescent="0.25">
      <c r="A199" s="17">
        <v>201</v>
      </c>
      <c r="B199" s="6" t="s">
        <v>816</v>
      </c>
      <c r="C199" s="6" t="s">
        <v>817</v>
      </c>
      <c r="D199" s="6" t="s">
        <v>28</v>
      </c>
      <c r="E199" s="6" t="s">
        <v>29</v>
      </c>
      <c r="F199" s="15">
        <v>90</v>
      </c>
      <c r="G199" s="6" t="s">
        <v>818</v>
      </c>
      <c r="H199" s="6" t="s">
        <v>819</v>
      </c>
      <c r="I199" s="6" t="s">
        <v>185</v>
      </c>
      <c r="J199" s="7">
        <v>44219</v>
      </c>
      <c r="K199" s="15">
        <v>80</v>
      </c>
      <c r="L199" s="6" t="s">
        <v>39</v>
      </c>
      <c r="M199" s="6">
        <f t="shared" si="13"/>
        <v>2021</v>
      </c>
      <c r="N199" s="6">
        <f t="shared" si="14"/>
        <v>1</v>
      </c>
      <c r="O199" s="6" t="str">
        <f>VLOOKUP(L199,'User input'!$D$6:$E$16,2,FALSE)</f>
        <v>Ultrathing V1</v>
      </c>
      <c r="P199" s="6">
        <f>VLOOKUP(L199,'User input'!$D$6:$G$16,3,FALSE)</f>
        <v>1.79</v>
      </c>
      <c r="Q199" s="6">
        <f>VLOOKUP(L199,'User input'!$D$6:$G$16,4,FALSE)</f>
        <v>17</v>
      </c>
      <c r="R199" s="6">
        <f t="shared" si="15"/>
        <v>1360</v>
      </c>
      <c r="S199" s="26">
        <f t="shared" si="12"/>
        <v>2434.4</v>
      </c>
      <c r="T199" s="26">
        <f>IF(K199&lt;'User input'!$I$9,'User input'!$J$8,IF(K199&lt;'User input'!$I$10,'User input'!$J$9,IF(K199&lt;'User input'!$I$11,'User input'!$J$10,'User input'!$J$11)))*S199</f>
        <v>121.72000000000001</v>
      </c>
      <c r="U199" s="26">
        <f>K199*'User input'!$J$17+'User input'!$J$16</f>
        <v>0.5</v>
      </c>
    </row>
    <row r="200" spans="1:21" x14ac:dyDescent="0.25">
      <c r="A200" s="18">
        <v>202</v>
      </c>
      <c r="B200" s="10" t="s">
        <v>820</v>
      </c>
      <c r="C200" s="10" t="s">
        <v>821</v>
      </c>
      <c r="D200" s="10" t="s">
        <v>28</v>
      </c>
      <c r="E200" s="10" t="s">
        <v>29</v>
      </c>
      <c r="F200" s="16">
        <v>30</v>
      </c>
      <c r="G200" s="10" t="s">
        <v>822</v>
      </c>
      <c r="H200" s="10" t="s">
        <v>823</v>
      </c>
      <c r="I200" s="10" t="s">
        <v>122</v>
      </c>
      <c r="J200" s="11">
        <v>43987</v>
      </c>
      <c r="K200" s="16">
        <v>80</v>
      </c>
      <c r="L200" s="10" t="s">
        <v>157</v>
      </c>
      <c r="M200" s="10">
        <f t="shared" si="13"/>
        <v>2020</v>
      </c>
      <c r="N200" s="10">
        <f t="shared" si="14"/>
        <v>6</v>
      </c>
      <c r="O200" s="10" t="str">
        <f>VLOOKUP(L200,'User input'!$D$6:$E$16,2,FALSE)</f>
        <v>Ultrathing V3</v>
      </c>
      <c r="P200" s="10">
        <f>VLOOKUP(L200,'User input'!$D$6:$G$16,3,FALSE)</f>
        <v>3.39</v>
      </c>
      <c r="Q200" s="10">
        <f>VLOOKUP(L200,'User input'!$D$6:$G$16,4,FALSE)</f>
        <v>24</v>
      </c>
      <c r="R200" s="10">
        <f t="shared" si="15"/>
        <v>1920</v>
      </c>
      <c r="S200" s="27">
        <f t="shared" si="12"/>
        <v>6508.8</v>
      </c>
      <c r="T200" s="27">
        <f>IF(K200&lt;'User input'!$I$9,'User input'!$J$8,IF(K200&lt;'User input'!$I$10,'User input'!$J$9,IF(K200&lt;'User input'!$I$11,'User input'!$J$10,'User input'!$J$11)))*S200</f>
        <v>325.44000000000005</v>
      </c>
      <c r="U200" s="27">
        <f>K200*'User input'!$J$17+'User input'!$J$16</f>
        <v>0.5</v>
      </c>
    </row>
    <row r="201" spans="1:21" x14ac:dyDescent="0.25">
      <c r="A201" s="18">
        <v>204</v>
      </c>
      <c r="B201" s="10" t="s">
        <v>826</v>
      </c>
      <c r="C201" s="10" t="s">
        <v>827</v>
      </c>
      <c r="D201" s="10" t="s">
        <v>28</v>
      </c>
      <c r="E201" s="10" t="s">
        <v>29</v>
      </c>
      <c r="F201" s="16">
        <v>30</v>
      </c>
      <c r="G201" s="10" t="s">
        <v>828</v>
      </c>
      <c r="H201" s="10" t="s">
        <v>829</v>
      </c>
      <c r="I201" s="10" t="s">
        <v>32</v>
      </c>
      <c r="J201" s="11">
        <v>44458</v>
      </c>
      <c r="K201" s="16">
        <v>50</v>
      </c>
      <c r="L201" s="10" t="s">
        <v>44</v>
      </c>
      <c r="M201" s="10">
        <f t="shared" si="13"/>
        <v>2021</v>
      </c>
      <c r="N201" s="10">
        <f t="shared" si="14"/>
        <v>9</v>
      </c>
      <c r="O201" s="10" t="str">
        <f>VLOOKUP(L201,'User input'!$D$6:$E$16,2,FALSE)</f>
        <v>Gigastuff</v>
      </c>
      <c r="P201" s="10">
        <f>VLOOKUP(L201,'User input'!$D$6:$G$16,3,FALSE)</f>
        <v>1.89</v>
      </c>
      <c r="Q201" s="10">
        <f>VLOOKUP(L201,'User input'!$D$6:$G$16,4,FALSE)</f>
        <v>18</v>
      </c>
      <c r="R201" s="10">
        <f t="shared" si="15"/>
        <v>900</v>
      </c>
      <c r="S201" s="27">
        <f t="shared" si="12"/>
        <v>1701</v>
      </c>
      <c r="T201" s="27">
        <f>IF(K201&lt;'User input'!$I$9,'User input'!$J$8,IF(K201&lt;'User input'!$I$10,'User input'!$J$9,IF(K201&lt;'User input'!$I$11,'User input'!$J$10,'User input'!$J$11)))*S201</f>
        <v>85.050000000000011</v>
      </c>
      <c r="U201" s="27">
        <f>K201*'User input'!$J$17+'User input'!$J$16</f>
        <v>0.5</v>
      </c>
    </row>
    <row r="202" spans="1:21" x14ac:dyDescent="0.25">
      <c r="A202" s="17">
        <v>205</v>
      </c>
      <c r="B202" s="6" t="s">
        <v>830</v>
      </c>
      <c r="C202" s="6" t="s">
        <v>831</v>
      </c>
      <c r="D202" s="6" t="s">
        <v>49</v>
      </c>
      <c r="E202" s="6" t="s">
        <v>16</v>
      </c>
      <c r="F202" s="15">
        <v>60</v>
      </c>
      <c r="G202" s="6" t="s">
        <v>832</v>
      </c>
      <c r="H202" s="6" t="s">
        <v>833</v>
      </c>
      <c r="I202" s="6" t="s">
        <v>834</v>
      </c>
      <c r="J202" s="7">
        <v>43699</v>
      </c>
      <c r="K202" s="15">
        <v>19</v>
      </c>
      <c r="L202" s="6" t="s">
        <v>20</v>
      </c>
      <c r="M202" s="6">
        <f t="shared" si="13"/>
        <v>2019</v>
      </c>
      <c r="N202" s="6">
        <f t="shared" si="14"/>
        <v>8</v>
      </c>
      <c r="O202" s="6" t="str">
        <f>VLOOKUP(L202,'User input'!$D$6:$E$16,2,FALSE)</f>
        <v>Hyperwotsit</v>
      </c>
      <c r="P202" s="6">
        <f>VLOOKUP(L202,'User input'!$D$6:$G$16,3,FALSE)</f>
        <v>2.0099999999999998</v>
      </c>
      <c r="Q202" s="6">
        <f>VLOOKUP(L202,'User input'!$D$6:$G$16,4,FALSE)</f>
        <v>20</v>
      </c>
      <c r="R202" s="6">
        <f t="shared" si="15"/>
        <v>380</v>
      </c>
      <c r="S202" s="26">
        <f t="shared" si="12"/>
        <v>763.8</v>
      </c>
      <c r="T202" s="26">
        <f>IF(K202&lt;'User input'!$I$9,'User input'!$J$8,IF(K202&lt;'User input'!$I$10,'User input'!$J$9,IF(K202&lt;'User input'!$I$11,'User input'!$J$10,'User input'!$J$11)))*S202</f>
        <v>0</v>
      </c>
      <c r="U202" s="26">
        <f>K202*'User input'!$J$17+'User input'!$J$16</f>
        <v>0.5</v>
      </c>
    </row>
    <row r="203" spans="1:21" x14ac:dyDescent="0.25">
      <c r="A203" s="18">
        <v>206</v>
      </c>
      <c r="B203" s="10" t="s">
        <v>835</v>
      </c>
      <c r="C203" s="10" t="s">
        <v>836</v>
      </c>
      <c r="D203" s="10" t="s">
        <v>28</v>
      </c>
      <c r="E203" s="10" t="s">
        <v>29</v>
      </c>
      <c r="F203" s="16">
        <v>30</v>
      </c>
      <c r="G203" s="10" t="s">
        <v>832</v>
      </c>
      <c r="H203" s="10" t="s">
        <v>837</v>
      </c>
      <c r="I203" s="10" t="s">
        <v>32</v>
      </c>
      <c r="J203" s="11">
        <v>43896</v>
      </c>
      <c r="K203" s="16">
        <v>46</v>
      </c>
      <c r="L203" s="10" t="s">
        <v>52</v>
      </c>
      <c r="M203" s="10">
        <f t="shared" si="13"/>
        <v>2020</v>
      </c>
      <c r="N203" s="10">
        <f t="shared" si="14"/>
        <v>3</v>
      </c>
      <c r="O203" s="10" t="str">
        <f>VLOOKUP(L203,'User input'!$D$6:$E$16,2,FALSE)</f>
        <v>Megawidget S</v>
      </c>
      <c r="P203" s="10">
        <f>VLOOKUP(L203,'User input'!$D$6:$G$16,3,FALSE)</f>
        <v>0.69</v>
      </c>
      <c r="Q203" s="10">
        <f>VLOOKUP(L203,'User input'!$D$6:$G$16,4,FALSE)</f>
        <v>24</v>
      </c>
      <c r="R203" s="10">
        <f t="shared" si="15"/>
        <v>1104</v>
      </c>
      <c r="S203" s="27">
        <f t="shared" si="12"/>
        <v>761.76</v>
      </c>
      <c r="T203" s="27">
        <f>IF(K203&lt;'User input'!$I$9,'User input'!$J$8,IF(K203&lt;'User input'!$I$10,'User input'!$J$9,IF(K203&lt;'User input'!$I$11,'User input'!$J$10,'User input'!$J$11)))*S203</f>
        <v>22.852799999999998</v>
      </c>
      <c r="U203" s="27">
        <f>K203*'User input'!$J$17+'User input'!$J$16</f>
        <v>0.5</v>
      </c>
    </row>
    <row r="204" spans="1:21" x14ac:dyDescent="0.25">
      <c r="A204" s="17">
        <v>207</v>
      </c>
      <c r="B204" s="6" t="s">
        <v>838</v>
      </c>
      <c r="C204" s="6" t="s">
        <v>839</v>
      </c>
      <c r="D204" s="6" t="s">
        <v>49</v>
      </c>
      <c r="E204" s="6" t="s">
        <v>16</v>
      </c>
      <c r="F204" s="15">
        <v>90</v>
      </c>
      <c r="G204" s="6" t="s">
        <v>840</v>
      </c>
      <c r="H204" s="6" t="s">
        <v>443</v>
      </c>
      <c r="I204" s="6" t="s">
        <v>32</v>
      </c>
      <c r="J204" s="7">
        <v>44159</v>
      </c>
      <c r="K204" s="15">
        <v>74</v>
      </c>
      <c r="L204" s="6" t="s">
        <v>20</v>
      </c>
      <c r="M204" s="6">
        <f t="shared" si="13"/>
        <v>2020</v>
      </c>
      <c r="N204" s="6">
        <f t="shared" si="14"/>
        <v>11</v>
      </c>
      <c r="O204" s="6" t="str">
        <f>VLOOKUP(L204,'User input'!$D$6:$E$16,2,FALSE)</f>
        <v>Hyperwotsit</v>
      </c>
      <c r="P204" s="6">
        <f>VLOOKUP(L204,'User input'!$D$6:$G$16,3,FALSE)</f>
        <v>2.0099999999999998</v>
      </c>
      <c r="Q204" s="6">
        <f>VLOOKUP(L204,'User input'!$D$6:$G$16,4,FALSE)</f>
        <v>20</v>
      </c>
      <c r="R204" s="6">
        <f t="shared" si="15"/>
        <v>1480</v>
      </c>
      <c r="S204" s="26">
        <f t="shared" si="12"/>
        <v>2974.7999999999997</v>
      </c>
      <c r="T204" s="26">
        <f>IF(K204&lt;'User input'!$I$9,'User input'!$J$8,IF(K204&lt;'User input'!$I$10,'User input'!$J$9,IF(K204&lt;'User input'!$I$11,'User input'!$J$10,'User input'!$J$11)))*S204</f>
        <v>148.73999999999998</v>
      </c>
      <c r="U204" s="26">
        <f>K204*'User input'!$J$17+'User input'!$J$16</f>
        <v>0.5</v>
      </c>
    </row>
    <row r="205" spans="1:21" x14ac:dyDescent="0.25">
      <c r="A205" s="18">
        <v>208</v>
      </c>
      <c r="B205" s="10" t="s">
        <v>841</v>
      </c>
      <c r="C205" s="10" t="s">
        <v>842</v>
      </c>
      <c r="D205" s="10" t="s">
        <v>28</v>
      </c>
      <c r="E205" s="10" t="s">
        <v>29</v>
      </c>
      <c r="F205" s="16">
        <v>60</v>
      </c>
      <c r="G205" s="10" t="s">
        <v>843</v>
      </c>
      <c r="H205" s="10" t="s">
        <v>844</v>
      </c>
      <c r="I205" s="10" t="s">
        <v>122</v>
      </c>
      <c r="J205" s="11">
        <v>43479</v>
      </c>
      <c r="K205" s="16">
        <v>17</v>
      </c>
      <c r="L205" s="10" t="s">
        <v>33</v>
      </c>
      <c r="M205" s="10">
        <f t="shared" si="13"/>
        <v>2019</v>
      </c>
      <c r="N205" s="10">
        <f t="shared" si="14"/>
        <v>1</v>
      </c>
      <c r="O205" s="10" t="str">
        <f>VLOOKUP(L205,'User input'!$D$6:$E$16,2,FALSE)</f>
        <v>Megawidget L</v>
      </c>
      <c r="P205" s="10">
        <f>VLOOKUP(L205,'User input'!$D$6:$G$16,3,FALSE)</f>
        <v>1.79</v>
      </c>
      <c r="Q205" s="10">
        <f>VLOOKUP(L205,'User input'!$D$6:$G$16,4,FALSE)</f>
        <v>24</v>
      </c>
      <c r="R205" s="10">
        <f t="shared" si="15"/>
        <v>408</v>
      </c>
      <c r="S205" s="27">
        <f t="shared" si="12"/>
        <v>730.32</v>
      </c>
      <c r="T205" s="27">
        <f>IF(K205&lt;'User input'!$I$9,'User input'!$J$8,IF(K205&lt;'User input'!$I$10,'User input'!$J$9,IF(K205&lt;'User input'!$I$11,'User input'!$J$10,'User input'!$J$11)))*S205</f>
        <v>0</v>
      </c>
      <c r="U205" s="27">
        <f>K205*'User input'!$J$17+'User input'!$J$16</f>
        <v>0.5</v>
      </c>
    </row>
    <row r="206" spans="1:21" x14ac:dyDescent="0.25">
      <c r="A206" s="17">
        <v>209</v>
      </c>
      <c r="B206" s="6" t="s">
        <v>845</v>
      </c>
      <c r="C206" s="6" t="s">
        <v>846</v>
      </c>
      <c r="D206" s="6" t="s">
        <v>15</v>
      </c>
      <c r="E206" s="6" t="s">
        <v>16</v>
      </c>
      <c r="F206" s="15">
        <v>60</v>
      </c>
      <c r="G206" s="6" t="s">
        <v>847</v>
      </c>
      <c r="H206" s="6" t="s">
        <v>848</v>
      </c>
      <c r="I206" s="6" t="s">
        <v>32</v>
      </c>
      <c r="J206" s="7">
        <v>44393</v>
      </c>
      <c r="K206" s="15">
        <v>8</v>
      </c>
      <c r="L206" s="6" t="s">
        <v>33</v>
      </c>
      <c r="M206" s="6">
        <f t="shared" si="13"/>
        <v>2021</v>
      </c>
      <c r="N206" s="6">
        <f t="shared" si="14"/>
        <v>7</v>
      </c>
      <c r="O206" s="6" t="str">
        <f>VLOOKUP(L206,'User input'!$D$6:$E$16,2,FALSE)</f>
        <v>Megawidget L</v>
      </c>
      <c r="P206" s="6">
        <f>VLOOKUP(L206,'User input'!$D$6:$G$16,3,FALSE)</f>
        <v>1.79</v>
      </c>
      <c r="Q206" s="6">
        <f>VLOOKUP(L206,'User input'!$D$6:$G$16,4,FALSE)</f>
        <v>24</v>
      </c>
      <c r="R206" s="6">
        <f t="shared" si="15"/>
        <v>192</v>
      </c>
      <c r="S206" s="26">
        <f t="shared" si="12"/>
        <v>343.68</v>
      </c>
      <c r="T206" s="26">
        <f>IF(K206&lt;'User input'!$I$9,'User input'!$J$8,IF(K206&lt;'User input'!$I$10,'User input'!$J$9,IF(K206&lt;'User input'!$I$11,'User input'!$J$10,'User input'!$J$11)))*S206</f>
        <v>0</v>
      </c>
      <c r="U206" s="26">
        <f>K206*'User input'!$J$17+'User input'!$J$16</f>
        <v>0.5</v>
      </c>
    </row>
    <row r="207" spans="1:21" x14ac:dyDescent="0.25">
      <c r="A207" s="18">
        <v>210</v>
      </c>
      <c r="B207" s="10" t="s">
        <v>849</v>
      </c>
      <c r="C207" s="10" t="s">
        <v>850</v>
      </c>
      <c r="D207" s="10" t="s">
        <v>49</v>
      </c>
      <c r="E207" s="10" t="s">
        <v>16</v>
      </c>
      <c r="F207" s="16">
        <v>60</v>
      </c>
      <c r="G207" s="10" t="s">
        <v>851</v>
      </c>
      <c r="H207" s="10" t="s">
        <v>698</v>
      </c>
      <c r="I207" s="10" t="s">
        <v>699</v>
      </c>
      <c r="J207" s="11">
        <v>44448</v>
      </c>
      <c r="K207" s="16">
        <v>4</v>
      </c>
      <c r="L207" s="10" t="s">
        <v>157</v>
      </c>
      <c r="M207" s="10">
        <f t="shared" si="13"/>
        <v>2021</v>
      </c>
      <c r="N207" s="10">
        <f t="shared" si="14"/>
        <v>9</v>
      </c>
      <c r="O207" s="10" t="str">
        <f>VLOOKUP(L207,'User input'!$D$6:$E$16,2,FALSE)</f>
        <v>Ultrathing V3</v>
      </c>
      <c r="P207" s="10">
        <f>VLOOKUP(L207,'User input'!$D$6:$G$16,3,FALSE)</f>
        <v>3.39</v>
      </c>
      <c r="Q207" s="10">
        <f>VLOOKUP(L207,'User input'!$D$6:$G$16,4,FALSE)</f>
        <v>24</v>
      </c>
      <c r="R207" s="10">
        <f t="shared" si="15"/>
        <v>96</v>
      </c>
      <c r="S207" s="27">
        <f t="shared" si="12"/>
        <v>325.44</v>
      </c>
      <c r="T207" s="27">
        <f>IF(K207&lt;'User input'!$I$9,'User input'!$J$8,IF(K207&lt;'User input'!$I$10,'User input'!$J$9,IF(K207&lt;'User input'!$I$11,'User input'!$J$10,'User input'!$J$11)))*S207</f>
        <v>0</v>
      </c>
      <c r="U207" s="27">
        <f>K207*'User input'!$J$17+'User input'!$J$16</f>
        <v>0.5</v>
      </c>
    </row>
    <row r="208" spans="1:21" x14ac:dyDescent="0.25">
      <c r="A208" s="17">
        <v>211</v>
      </c>
      <c r="B208" s="6" t="s">
        <v>852</v>
      </c>
      <c r="C208" s="6" t="s">
        <v>853</v>
      </c>
      <c r="D208" s="6" t="s">
        <v>49</v>
      </c>
      <c r="E208" s="6" t="s">
        <v>16</v>
      </c>
      <c r="F208" s="15">
        <v>30</v>
      </c>
      <c r="G208" s="6" t="s">
        <v>854</v>
      </c>
      <c r="H208" s="6" t="s">
        <v>855</v>
      </c>
      <c r="I208" s="6" t="s">
        <v>856</v>
      </c>
      <c r="J208" s="7">
        <v>44032</v>
      </c>
      <c r="K208" s="15">
        <v>35</v>
      </c>
      <c r="L208" s="6" t="s">
        <v>62</v>
      </c>
      <c r="M208" s="6">
        <f t="shared" si="13"/>
        <v>2020</v>
      </c>
      <c r="N208" s="6">
        <f t="shared" si="14"/>
        <v>7</v>
      </c>
      <c r="O208" s="6" t="str">
        <f>VLOOKUP(L208,'User input'!$D$6:$E$16,2,FALSE)</f>
        <v>Ultrathing V4</v>
      </c>
      <c r="P208" s="6">
        <f>VLOOKUP(L208,'User input'!$D$6:$G$16,3,FALSE)</f>
        <v>3.99</v>
      </c>
      <c r="Q208" s="6">
        <f>VLOOKUP(L208,'User input'!$D$6:$G$16,4,FALSE)</f>
        <v>24</v>
      </c>
      <c r="R208" s="6">
        <f t="shared" si="15"/>
        <v>840</v>
      </c>
      <c r="S208" s="26">
        <f t="shared" si="12"/>
        <v>3351.6000000000004</v>
      </c>
      <c r="T208" s="26">
        <f>IF(K208&lt;'User input'!$I$9,'User input'!$J$8,IF(K208&lt;'User input'!$I$10,'User input'!$J$9,IF(K208&lt;'User input'!$I$11,'User input'!$J$10,'User input'!$J$11)))*S208</f>
        <v>100.548</v>
      </c>
      <c r="U208" s="26">
        <f>K208*'User input'!$J$17+'User input'!$J$16</f>
        <v>0.5</v>
      </c>
    </row>
    <row r="209" spans="1:21" x14ac:dyDescent="0.25">
      <c r="A209" s="18">
        <v>212</v>
      </c>
      <c r="B209" s="10" t="s">
        <v>857</v>
      </c>
      <c r="C209" s="10" t="s">
        <v>649</v>
      </c>
      <c r="D209" s="10" t="s">
        <v>15</v>
      </c>
      <c r="E209" s="10" t="s">
        <v>16</v>
      </c>
      <c r="F209" s="16">
        <v>30</v>
      </c>
      <c r="G209" s="10" t="s">
        <v>858</v>
      </c>
      <c r="H209" s="10" t="s">
        <v>859</v>
      </c>
      <c r="I209" s="10" t="s">
        <v>19</v>
      </c>
      <c r="J209" s="11">
        <v>43809</v>
      </c>
      <c r="K209" s="16">
        <v>3</v>
      </c>
      <c r="L209" s="10" t="s">
        <v>68</v>
      </c>
      <c r="M209" s="10">
        <f t="shared" si="13"/>
        <v>2019</v>
      </c>
      <c r="N209" s="10">
        <f t="shared" si="14"/>
        <v>12</v>
      </c>
      <c r="O209" s="10" t="str">
        <f>VLOOKUP(L209,'User input'!$D$6:$E$16,2,FALSE)</f>
        <v>Megawidget M</v>
      </c>
      <c r="P209" s="10">
        <f>VLOOKUP(L209,'User input'!$D$6:$G$16,3,FALSE)</f>
        <v>1.29</v>
      </c>
      <c r="Q209" s="10">
        <f>VLOOKUP(L209,'User input'!$D$6:$G$16,4,FALSE)</f>
        <v>24</v>
      </c>
      <c r="R209" s="10">
        <f t="shared" si="15"/>
        <v>72</v>
      </c>
      <c r="S209" s="27">
        <f t="shared" si="12"/>
        <v>92.88</v>
      </c>
      <c r="T209" s="27">
        <f>IF(K209&lt;'User input'!$I$9,'User input'!$J$8,IF(K209&lt;'User input'!$I$10,'User input'!$J$9,IF(K209&lt;'User input'!$I$11,'User input'!$J$10,'User input'!$J$11)))*S209</f>
        <v>0</v>
      </c>
      <c r="U209" s="27">
        <f>K209*'User input'!$J$17+'User input'!$J$16</f>
        <v>0.5</v>
      </c>
    </row>
    <row r="210" spans="1:21" x14ac:dyDescent="0.25">
      <c r="A210" s="17">
        <v>213</v>
      </c>
      <c r="B210" s="6" t="s">
        <v>860</v>
      </c>
      <c r="C210" s="6" t="s">
        <v>861</v>
      </c>
      <c r="D210" s="6" t="s">
        <v>28</v>
      </c>
      <c r="E210" s="6" t="s">
        <v>29</v>
      </c>
      <c r="F210" s="15">
        <v>90</v>
      </c>
      <c r="G210" s="6" t="s">
        <v>862</v>
      </c>
      <c r="H210" s="6" t="s">
        <v>863</v>
      </c>
      <c r="I210" s="6" t="s">
        <v>32</v>
      </c>
      <c r="J210" s="7">
        <v>44097</v>
      </c>
      <c r="K210" s="15">
        <v>87</v>
      </c>
      <c r="L210" s="6" t="s">
        <v>20</v>
      </c>
      <c r="M210" s="6">
        <f t="shared" si="13"/>
        <v>2020</v>
      </c>
      <c r="N210" s="6">
        <f t="shared" si="14"/>
        <v>9</v>
      </c>
      <c r="O210" s="6" t="str">
        <f>VLOOKUP(L210,'User input'!$D$6:$E$16,2,FALSE)</f>
        <v>Hyperwotsit</v>
      </c>
      <c r="P210" s="6">
        <f>VLOOKUP(L210,'User input'!$D$6:$G$16,3,FALSE)</f>
        <v>2.0099999999999998</v>
      </c>
      <c r="Q210" s="6">
        <f>VLOOKUP(L210,'User input'!$D$6:$G$16,4,FALSE)</f>
        <v>20</v>
      </c>
      <c r="R210" s="6">
        <f t="shared" si="15"/>
        <v>1740</v>
      </c>
      <c r="S210" s="26">
        <f t="shared" si="12"/>
        <v>3497.3999999999996</v>
      </c>
      <c r="T210" s="26">
        <f>IF(K210&lt;'User input'!$I$9,'User input'!$J$8,IF(K210&lt;'User input'!$I$10,'User input'!$J$9,IF(K210&lt;'User input'!$I$11,'User input'!$J$10,'User input'!$J$11)))*S210</f>
        <v>174.87</v>
      </c>
      <c r="U210" s="26">
        <f>K210*'User input'!$J$17+'User input'!$J$16</f>
        <v>0.5</v>
      </c>
    </row>
    <row r="211" spans="1:21" x14ac:dyDescent="0.25">
      <c r="A211" s="18">
        <v>214</v>
      </c>
      <c r="B211" s="10" t="s">
        <v>864</v>
      </c>
      <c r="C211" s="10" t="s">
        <v>865</v>
      </c>
      <c r="D211" s="10" t="s">
        <v>28</v>
      </c>
      <c r="E211" s="10" t="s">
        <v>29</v>
      </c>
      <c r="F211" s="16">
        <v>60</v>
      </c>
      <c r="G211" s="10" t="s">
        <v>866</v>
      </c>
      <c r="H211" s="10" t="s">
        <v>462</v>
      </c>
      <c r="I211" s="10" t="s">
        <v>185</v>
      </c>
      <c r="J211" s="11">
        <v>44153</v>
      </c>
      <c r="K211" s="16">
        <v>42</v>
      </c>
      <c r="L211" s="10" t="s">
        <v>33</v>
      </c>
      <c r="M211" s="10">
        <f t="shared" si="13"/>
        <v>2020</v>
      </c>
      <c r="N211" s="10">
        <f t="shared" si="14"/>
        <v>11</v>
      </c>
      <c r="O211" s="10" t="str">
        <f>VLOOKUP(L211,'User input'!$D$6:$E$16,2,FALSE)</f>
        <v>Megawidget L</v>
      </c>
      <c r="P211" s="10">
        <f>VLOOKUP(L211,'User input'!$D$6:$G$16,3,FALSE)</f>
        <v>1.79</v>
      </c>
      <c r="Q211" s="10">
        <f>VLOOKUP(L211,'User input'!$D$6:$G$16,4,FALSE)</f>
        <v>24</v>
      </c>
      <c r="R211" s="10">
        <f t="shared" si="15"/>
        <v>1008</v>
      </c>
      <c r="S211" s="27">
        <f t="shared" si="12"/>
        <v>1804.32</v>
      </c>
      <c r="T211" s="27">
        <f>IF(K211&lt;'User input'!$I$9,'User input'!$J$8,IF(K211&lt;'User input'!$I$10,'User input'!$J$9,IF(K211&lt;'User input'!$I$11,'User input'!$J$10,'User input'!$J$11)))*S211</f>
        <v>54.129599999999996</v>
      </c>
      <c r="U211" s="27">
        <f>K211*'User input'!$J$17+'User input'!$J$16</f>
        <v>0.5</v>
      </c>
    </row>
    <row r="212" spans="1:21" x14ac:dyDescent="0.25">
      <c r="A212" s="17">
        <v>215</v>
      </c>
      <c r="B212" s="6" t="s">
        <v>867</v>
      </c>
      <c r="C212" s="6" t="s">
        <v>868</v>
      </c>
      <c r="D212" s="6" t="s">
        <v>28</v>
      </c>
      <c r="E212" s="6" t="s">
        <v>29</v>
      </c>
      <c r="F212" s="15">
        <v>60</v>
      </c>
      <c r="G212" s="6" t="s">
        <v>869</v>
      </c>
      <c r="H212" s="6" t="s">
        <v>870</v>
      </c>
      <c r="I212" s="6" t="s">
        <v>185</v>
      </c>
      <c r="J212" s="7">
        <v>44454</v>
      </c>
      <c r="K212" s="15">
        <v>93</v>
      </c>
      <c r="L212" s="6" t="s">
        <v>157</v>
      </c>
      <c r="M212" s="6">
        <f t="shared" si="13"/>
        <v>2021</v>
      </c>
      <c r="N212" s="6">
        <f t="shared" si="14"/>
        <v>9</v>
      </c>
      <c r="O212" s="6" t="str">
        <f>VLOOKUP(L212,'User input'!$D$6:$E$16,2,FALSE)</f>
        <v>Ultrathing V3</v>
      </c>
      <c r="P212" s="6">
        <f>VLOOKUP(L212,'User input'!$D$6:$G$16,3,FALSE)</f>
        <v>3.39</v>
      </c>
      <c r="Q212" s="6">
        <f>VLOOKUP(L212,'User input'!$D$6:$G$16,4,FALSE)</f>
        <v>24</v>
      </c>
      <c r="R212" s="6">
        <f t="shared" si="15"/>
        <v>2232</v>
      </c>
      <c r="S212" s="26">
        <f t="shared" si="12"/>
        <v>7566.4800000000005</v>
      </c>
      <c r="T212" s="26">
        <f>IF(K212&lt;'User input'!$I$9,'User input'!$J$8,IF(K212&lt;'User input'!$I$10,'User input'!$J$9,IF(K212&lt;'User input'!$I$11,'User input'!$J$10,'User input'!$J$11)))*S212</f>
        <v>378.32400000000007</v>
      </c>
      <c r="U212" s="26">
        <f>K212*'User input'!$J$17+'User input'!$J$16</f>
        <v>0.5</v>
      </c>
    </row>
    <row r="213" spans="1:21" x14ac:dyDescent="0.25">
      <c r="A213" s="18">
        <v>216</v>
      </c>
      <c r="B213" s="10" t="s">
        <v>778</v>
      </c>
      <c r="C213" s="10" t="s">
        <v>437</v>
      </c>
      <c r="D213" s="10" t="s">
        <v>49</v>
      </c>
      <c r="E213" s="10" t="s">
        <v>16</v>
      </c>
      <c r="F213" s="16">
        <v>60</v>
      </c>
      <c r="G213" s="10" t="s">
        <v>871</v>
      </c>
      <c r="H213" s="10" t="s">
        <v>872</v>
      </c>
      <c r="I213" s="10" t="s">
        <v>32</v>
      </c>
      <c r="J213" s="11">
        <v>44286</v>
      </c>
      <c r="K213" s="16">
        <v>100</v>
      </c>
      <c r="L213" s="10" t="s">
        <v>44</v>
      </c>
      <c r="M213" s="10">
        <f t="shared" si="13"/>
        <v>2021</v>
      </c>
      <c r="N213" s="10">
        <f t="shared" si="14"/>
        <v>3</v>
      </c>
      <c r="O213" s="10" t="str">
        <f>VLOOKUP(L213,'User input'!$D$6:$E$16,2,FALSE)</f>
        <v>Gigastuff</v>
      </c>
      <c r="P213" s="10">
        <f>VLOOKUP(L213,'User input'!$D$6:$G$16,3,FALSE)</f>
        <v>1.89</v>
      </c>
      <c r="Q213" s="10">
        <f>VLOOKUP(L213,'User input'!$D$6:$G$16,4,FALSE)</f>
        <v>18</v>
      </c>
      <c r="R213" s="10">
        <f t="shared" si="15"/>
        <v>1800</v>
      </c>
      <c r="S213" s="27">
        <f t="shared" si="12"/>
        <v>3402</v>
      </c>
      <c r="T213" s="27">
        <f>IF(K213&lt;'User input'!$I$9,'User input'!$J$8,IF(K213&lt;'User input'!$I$10,'User input'!$J$9,IF(K213&lt;'User input'!$I$11,'User input'!$J$10,'User input'!$J$11)))*S213</f>
        <v>238.14000000000001</v>
      </c>
      <c r="U213" s="27">
        <f>K213*'User input'!$J$17+'User input'!$J$16</f>
        <v>0.5</v>
      </c>
    </row>
    <row r="214" spans="1:21" x14ac:dyDescent="0.25">
      <c r="A214" s="17">
        <v>217</v>
      </c>
      <c r="B214" s="6" t="s">
        <v>873</v>
      </c>
      <c r="C214" s="6" t="s">
        <v>874</v>
      </c>
      <c r="D214" s="6" t="s">
        <v>28</v>
      </c>
      <c r="E214" s="6" t="s">
        <v>29</v>
      </c>
      <c r="F214" s="15">
        <v>30</v>
      </c>
      <c r="G214" s="6" t="s">
        <v>875</v>
      </c>
      <c r="H214" s="6" t="s">
        <v>876</v>
      </c>
      <c r="I214" s="6" t="s">
        <v>176</v>
      </c>
      <c r="J214" s="7">
        <v>44017</v>
      </c>
      <c r="K214" s="15">
        <v>42</v>
      </c>
      <c r="L214" s="6" t="s">
        <v>39</v>
      </c>
      <c r="M214" s="6">
        <f t="shared" si="13"/>
        <v>2020</v>
      </c>
      <c r="N214" s="6">
        <f t="shared" si="14"/>
        <v>7</v>
      </c>
      <c r="O214" s="6" t="str">
        <f>VLOOKUP(L214,'User input'!$D$6:$E$16,2,FALSE)</f>
        <v>Ultrathing V1</v>
      </c>
      <c r="P214" s="6">
        <f>VLOOKUP(L214,'User input'!$D$6:$G$16,3,FALSE)</f>
        <v>1.79</v>
      </c>
      <c r="Q214" s="6">
        <f>VLOOKUP(L214,'User input'!$D$6:$G$16,4,FALSE)</f>
        <v>17</v>
      </c>
      <c r="R214" s="6">
        <f t="shared" si="15"/>
        <v>714</v>
      </c>
      <c r="S214" s="26">
        <f t="shared" si="12"/>
        <v>1278.06</v>
      </c>
      <c r="T214" s="26">
        <f>IF(K214&lt;'User input'!$I$9,'User input'!$J$8,IF(K214&lt;'User input'!$I$10,'User input'!$J$9,IF(K214&lt;'User input'!$I$11,'User input'!$J$10,'User input'!$J$11)))*S214</f>
        <v>38.341799999999999</v>
      </c>
      <c r="U214" s="26">
        <f>K214*'User input'!$J$17+'User input'!$J$16</f>
        <v>0.5</v>
      </c>
    </row>
    <row r="215" spans="1:21" x14ac:dyDescent="0.25">
      <c r="A215" s="18">
        <v>218</v>
      </c>
      <c r="B215" s="10" t="s">
        <v>877</v>
      </c>
      <c r="C215" s="10" t="s">
        <v>878</v>
      </c>
      <c r="D215" s="10" t="s">
        <v>28</v>
      </c>
      <c r="E215" s="10" t="s">
        <v>29</v>
      </c>
      <c r="F215" s="16">
        <v>90</v>
      </c>
      <c r="G215" s="10" t="s">
        <v>879</v>
      </c>
      <c r="H215" s="10" t="s">
        <v>880</v>
      </c>
      <c r="I215" s="10" t="s">
        <v>881</v>
      </c>
      <c r="J215" s="11">
        <v>44217</v>
      </c>
      <c r="K215" s="16">
        <v>92</v>
      </c>
      <c r="L215" s="10" t="s">
        <v>62</v>
      </c>
      <c r="M215" s="10">
        <f t="shared" si="13"/>
        <v>2021</v>
      </c>
      <c r="N215" s="10">
        <f t="shared" si="14"/>
        <v>1</v>
      </c>
      <c r="O215" s="10" t="str">
        <f>VLOOKUP(L215,'User input'!$D$6:$E$16,2,FALSE)</f>
        <v>Ultrathing V4</v>
      </c>
      <c r="P215" s="10">
        <f>VLOOKUP(L215,'User input'!$D$6:$G$16,3,FALSE)</f>
        <v>3.99</v>
      </c>
      <c r="Q215" s="10">
        <f>VLOOKUP(L215,'User input'!$D$6:$G$16,4,FALSE)</f>
        <v>24</v>
      </c>
      <c r="R215" s="10">
        <f t="shared" si="15"/>
        <v>2208</v>
      </c>
      <c r="S215" s="27">
        <f t="shared" si="12"/>
        <v>8809.92</v>
      </c>
      <c r="T215" s="27">
        <f>IF(K215&lt;'User input'!$I$9,'User input'!$J$8,IF(K215&lt;'User input'!$I$10,'User input'!$J$9,IF(K215&lt;'User input'!$I$11,'User input'!$J$10,'User input'!$J$11)))*S215</f>
        <v>440.49600000000004</v>
      </c>
      <c r="U215" s="27">
        <f>K215*'User input'!$J$17+'User input'!$J$16</f>
        <v>0.5</v>
      </c>
    </row>
    <row r="216" spans="1:21" x14ac:dyDescent="0.25">
      <c r="A216" s="17">
        <v>219</v>
      </c>
      <c r="B216" s="6" t="s">
        <v>882</v>
      </c>
      <c r="C216" s="6" t="s">
        <v>883</v>
      </c>
      <c r="D216" s="6" t="s">
        <v>28</v>
      </c>
      <c r="E216" s="6" t="s">
        <v>29</v>
      </c>
      <c r="F216" s="15">
        <v>60</v>
      </c>
      <c r="G216" s="6" t="s">
        <v>884</v>
      </c>
      <c r="H216" s="6" t="s">
        <v>885</v>
      </c>
      <c r="I216" s="6" t="s">
        <v>176</v>
      </c>
      <c r="J216" s="7">
        <v>44288</v>
      </c>
      <c r="K216" s="15">
        <v>100</v>
      </c>
      <c r="L216" s="6" t="s">
        <v>44</v>
      </c>
      <c r="M216" s="6">
        <f t="shared" si="13"/>
        <v>2021</v>
      </c>
      <c r="N216" s="6">
        <f t="shared" si="14"/>
        <v>4</v>
      </c>
      <c r="O216" s="6" t="str">
        <f>VLOOKUP(L216,'User input'!$D$6:$E$16,2,FALSE)</f>
        <v>Gigastuff</v>
      </c>
      <c r="P216" s="6">
        <f>VLOOKUP(L216,'User input'!$D$6:$G$16,3,FALSE)</f>
        <v>1.89</v>
      </c>
      <c r="Q216" s="6">
        <f>VLOOKUP(L216,'User input'!$D$6:$G$16,4,FALSE)</f>
        <v>18</v>
      </c>
      <c r="R216" s="6">
        <f t="shared" si="15"/>
        <v>1800</v>
      </c>
      <c r="S216" s="26">
        <f t="shared" si="12"/>
        <v>3402</v>
      </c>
      <c r="T216" s="26">
        <f>IF(K216&lt;'User input'!$I$9,'User input'!$J$8,IF(K216&lt;'User input'!$I$10,'User input'!$J$9,IF(K216&lt;'User input'!$I$11,'User input'!$J$10,'User input'!$J$11)))*S216</f>
        <v>238.14000000000001</v>
      </c>
      <c r="U216" s="26">
        <f>K216*'User input'!$J$17+'User input'!$J$16</f>
        <v>0.5</v>
      </c>
    </row>
    <row r="217" spans="1:21" x14ac:dyDescent="0.25">
      <c r="A217" s="18">
        <v>220</v>
      </c>
      <c r="B217" s="10" t="s">
        <v>886</v>
      </c>
      <c r="C217" s="10" t="s">
        <v>887</v>
      </c>
      <c r="D217" s="10" t="s">
        <v>28</v>
      </c>
      <c r="E217" s="10" t="s">
        <v>29</v>
      </c>
      <c r="F217" s="16">
        <v>90</v>
      </c>
      <c r="G217" s="10" t="s">
        <v>888</v>
      </c>
      <c r="H217" s="10" t="s">
        <v>889</v>
      </c>
      <c r="I217" s="10" t="s">
        <v>38</v>
      </c>
      <c r="J217" s="11">
        <v>44177</v>
      </c>
      <c r="K217" s="16">
        <v>16</v>
      </c>
      <c r="L217" s="10" t="s">
        <v>52</v>
      </c>
      <c r="M217" s="10">
        <f t="shared" si="13"/>
        <v>2020</v>
      </c>
      <c r="N217" s="10">
        <f t="shared" si="14"/>
        <v>12</v>
      </c>
      <c r="O217" s="10" t="str">
        <f>VLOOKUP(L217,'User input'!$D$6:$E$16,2,FALSE)</f>
        <v>Megawidget S</v>
      </c>
      <c r="P217" s="10">
        <f>VLOOKUP(L217,'User input'!$D$6:$G$16,3,FALSE)</f>
        <v>0.69</v>
      </c>
      <c r="Q217" s="10">
        <f>VLOOKUP(L217,'User input'!$D$6:$G$16,4,FALSE)</f>
        <v>24</v>
      </c>
      <c r="R217" s="10">
        <f t="shared" si="15"/>
        <v>384</v>
      </c>
      <c r="S217" s="27">
        <f t="shared" si="12"/>
        <v>264.95999999999998</v>
      </c>
      <c r="T217" s="27">
        <f>IF(K217&lt;'User input'!$I$9,'User input'!$J$8,IF(K217&lt;'User input'!$I$10,'User input'!$J$9,IF(K217&lt;'User input'!$I$11,'User input'!$J$10,'User input'!$J$11)))*S217</f>
        <v>0</v>
      </c>
      <c r="U217" s="27">
        <f>K217*'User input'!$J$17+'User input'!$J$16</f>
        <v>0.5</v>
      </c>
    </row>
    <row r="218" spans="1:21" x14ac:dyDescent="0.25">
      <c r="A218" s="17">
        <v>221</v>
      </c>
      <c r="B218" s="6" t="s">
        <v>890</v>
      </c>
      <c r="C218" s="6" t="s">
        <v>891</v>
      </c>
      <c r="D218" s="6" t="s">
        <v>49</v>
      </c>
      <c r="E218" s="6" t="s">
        <v>16</v>
      </c>
      <c r="F218" s="15">
        <v>30</v>
      </c>
      <c r="G218" s="6" t="s">
        <v>892</v>
      </c>
      <c r="H218" s="6" t="s">
        <v>893</v>
      </c>
      <c r="I218" s="6" t="s">
        <v>32</v>
      </c>
      <c r="J218" s="7">
        <v>44142</v>
      </c>
      <c r="K218" s="15">
        <v>24</v>
      </c>
      <c r="L218" s="6" t="s">
        <v>99</v>
      </c>
      <c r="M218" s="6">
        <f t="shared" si="13"/>
        <v>2020</v>
      </c>
      <c r="N218" s="6">
        <f t="shared" si="14"/>
        <v>11</v>
      </c>
      <c r="O218" s="6" t="str">
        <f>VLOOKUP(L218,'User input'!$D$6:$E$16,2,FALSE)</f>
        <v>Superwossname</v>
      </c>
      <c r="P218" s="6">
        <f>VLOOKUP(L218,'User input'!$D$6:$G$16,3,FALSE)</f>
        <v>3.49</v>
      </c>
      <c r="Q218" s="6">
        <f>VLOOKUP(L218,'User input'!$D$6:$G$16,4,FALSE)</f>
        <v>20</v>
      </c>
      <c r="R218" s="6">
        <f t="shared" si="15"/>
        <v>480</v>
      </c>
      <c r="S218" s="26">
        <f t="shared" si="12"/>
        <v>1675.2</v>
      </c>
      <c r="T218" s="26">
        <f>IF(K218&lt;'User input'!$I$9,'User input'!$J$8,IF(K218&lt;'User input'!$I$10,'User input'!$J$9,IF(K218&lt;'User input'!$I$11,'User input'!$J$10,'User input'!$J$11)))*S218</f>
        <v>50.256</v>
      </c>
      <c r="U218" s="26">
        <f>K218*'User input'!$J$17+'User input'!$J$16</f>
        <v>0.5</v>
      </c>
    </row>
    <row r="219" spans="1:21" x14ac:dyDescent="0.25">
      <c r="A219" s="18">
        <v>222</v>
      </c>
      <c r="B219" s="10" t="s">
        <v>894</v>
      </c>
      <c r="C219" s="10" t="s">
        <v>640</v>
      </c>
      <c r="D219" s="10" t="s">
        <v>28</v>
      </c>
      <c r="E219" s="10" t="s">
        <v>29</v>
      </c>
      <c r="F219" s="16">
        <v>30</v>
      </c>
      <c r="G219" s="10" t="s">
        <v>895</v>
      </c>
      <c r="H219" s="10" t="s">
        <v>896</v>
      </c>
      <c r="I219" s="10" t="s">
        <v>144</v>
      </c>
      <c r="J219" s="11">
        <v>44361</v>
      </c>
      <c r="K219" s="16">
        <v>25</v>
      </c>
      <c r="L219" s="10" t="s">
        <v>78</v>
      </c>
      <c r="M219" s="10">
        <f t="shared" si="13"/>
        <v>2021</v>
      </c>
      <c r="N219" s="10">
        <f t="shared" si="14"/>
        <v>6</v>
      </c>
      <c r="O219" s="10" t="str">
        <f>VLOOKUP(L219,'User input'!$D$6:$E$16,2,FALSE)</f>
        <v>Ultrathing V2</v>
      </c>
      <c r="P219" s="10">
        <f>VLOOKUP(L219,'User input'!$D$6:$G$16,3,FALSE)</f>
        <v>2.95</v>
      </c>
      <c r="Q219" s="10">
        <f>VLOOKUP(L219,'User input'!$D$6:$G$16,4,FALSE)</f>
        <v>20</v>
      </c>
      <c r="R219" s="10">
        <f t="shared" si="15"/>
        <v>500</v>
      </c>
      <c r="S219" s="27">
        <f t="shared" si="12"/>
        <v>1475</v>
      </c>
      <c r="T219" s="27">
        <f>IF(K219&lt;'User input'!$I$9,'User input'!$J$8,IF(K219&lt;'User input'!$I$10,'User input'!$J$9,IF(K219&lt;'User input'!$I$11,'User input'!$J$10,'User input'!$J$11)))*S219</f>
        <v>44.25</v>
      </c>
      <c r="U219" s="27">
        <f>K219*'User input'!$J$17+'User input'!$J$16</f>
        <v>0.5</v>
      </c>
    </row>
    <row r="220" spans="1:21" x14ac:dyDescent="0.25">
      <c r="A220" s="17">
        <v>223</v>
      </c>
      <c r="B220" s="6" t="s">
        <v>186</v>
      </c>
      <c r="C220" s="6" t="s">
        <v>897</v>
      </c>
      <c r="D220" s="6" t="s">
        <v>115</v>
      </c>
      <c r="E220" s="6" t="s">
        <v>29</v>
      </c>
      <c r="F220" s="15">
        <v>90</v>
      </c>
      <c r="G220" s="6" t="s">
        <v>898</v>
      </c>
      <c r="H220" s="6" t="s">
        <v>899</v>
      </c>
      <c r="I220" s="6" t="s">
        <v>32</v>
      </c>
      <c r="J220" s="7">
        <v>44152</v>
      </c>
      <c r="K220" s="15">
        <v>4</v>
      </c>
      <c r="L220" s="6" t="s">
        <v>78</v>
      </c>
      <c r="M220" s="6">
        <f t="shared" si="13"/>
        <v>2020</v>
      </c>
      <c r="N220" s="6">
        <f t="shared" si="14"/>
        <v>11</v>
      </c>
      <c r="O220" s="6" t="str">
        <f>VLOOKUP(L220,'User input'!$D$6:$E$16,2,FALSE)</f>
        <v>Ultrathing V2</v>
      </c>
      <c r="P220" s="6">
        <f>VLOOKUP(L220,'User input'!$D$6:$G$16,3,FALSE)</f>
        <v>2.95</v>
      </c>
      <c r="Q220" s="6">
        <f>VLOOKUP(L220,'User input'!$D$6:$G$16,4,FALSE)</f>
        <v>20</v>
      </c>
      <c r="R220" s="6">
        <f t="shared" si="15"/>
        <v>80</v>
      </c>
      <c r="S220" s="26">
        <f t="shared" si="12"/>
        <v>236</v>
      </c>
      <c r="T220" s="26">
        <f>IF(K220&lt;'User input'!$I$9,'User input'!$J$8,IF(K220&lt;'User input'!$I$10,'User input'!$J$9,IF(K220&lt;'User input'!$I$11,'User input'!$J$10,'User input'!$J$11)))*S220</f>
        <v>0</v>
      </c>
      <c r="U220" s="26">
        <f>K220*'User input'!$J$17+'User input'!$J$16</f>
        <v>0.5</v>
      </c>
    </row>
    <row r="221" spans="1:21" x14ac:dyDescent="0.25">
      <c r="A221" s="18">
        <v>224</v>
      </c>
      <c r="B221" s="10" t="s">
        <v>900</v>
      </c>
      <c r="C221" s="10" t="s">
        <v>901</v>
      </c>
      <c r="D221" s="10" t="s">
        <v>28</v>
      </c>
      <c r="E221" s="10" t="s">
        <v>29</v>
      </c>
      <c r="F221" s="16">
        <v>60</v>
      </c>
      <c r="G221" s="10" t="s">
        <v>902</v>
      </c>
      <c r="H221" s="10" t="s">
        <v>903</v>
      </c>
      <c r="I221" s="10" t="s">
        <v>571</v>
      </c>
      <c r="J221" s="11">
        <v>44363</v>
      </c>
      <c r="K221" s="16">
        <v>103</v>
      </c>
      <c r="L221" s="10" t="s">
        <v>39</v>
      </c>
      <c r="M221" s="10">
        <f t="shared" si="13"/>
        <v>2021</v>
      </c>
      <c r="N221" s="10">
        <f t="shared" si="14"/>
        <v>6</v>
      </c>
      <c r="O221" s="10" t="str">
        <f>VLOOKUP(L221,'User input'!$D$6:$E$16,2,FALSE)</f>
        <v>Ultrathing V1</v>
      </c>
      <c r="P221" s="10">
        <f>VLOOKUP(L221,'User input'!$D$6:$G$16,3,FALSE)</f>
        <v>1.79</v>
      </c>
      <c r="Q221" s="10">
        <f>VLOOKUP(L221,'User input'!$D$6:$G$16,4,FALSE)</f>
        <v>17</v>
      </c>
      <c r="R221" s="10">
        <f t="shared" si="15"/>
        <v>1751</v>
      </c>
      <c r="S221" s="27">
        <f t="shared" si="12"/>
        <v>3134.29</v>
      </c>
      <c r="T221" s="27">
        <f>IF(K221&lt;'User input'!$I$9,'User input'!$J$8,IF(K221&lt;'User input'!$I$10,'User input'!$J$9,IF(K221&lt;'User input'!$I$11,'User input'!$J$10,'User input'!$J$11)))*S221</f>
        <v>219.40030000000002</v>
      </c>
      <c r="U221" s="27">
        <f>K221*'User input'!$J$17+'User input'!$J$16</f>
        <v>0.5</v>
      </c>
    </row>
    <row r="222" spans="1:21" x14ac:dyDescent="0.25">
      <c r="A222" s="17">
        <v>225</v>
      </c>
      <c r="B222" s="6" t="s">
        <v>904</v>
      </c>
      <c r="C222" s="6" t="s">
        <v>905</v>
      </c>
      <c r="D222" s="6" t="s">
        <v>49</v>
      </c>
      <c r="E222" s="6" t="s">
        <v>16</v>
      </c>
      <c r="F222" s="15">
        <v>30</v>
      </c>
      <c r="G222" s="6" t="s">
        <v>906</v>
      </c>
      <c r="H222" s="6" t="s">
        <v>907</v>
      </c>
      <c r="I222" s="6" t="s">
        <v>908</v>
      </c>
      <c r="J222" s="7">
        <v>43969</v>
      </c>
      <c r="K222" s="15">
        <v>28</v>
      </c>
      <c r="L222" s="6" t="s">
        <v>39</v>
      </c>
      <c r="M222" s="6">
        <f t="shared" si="13"/>
        <v>2020</v>
      </c>
      <c r="N222" s="6">
        <f t="shared" si="14"/>
        <v>5</v>
      </c>
      <c r="O222" s="6" t="str">
        <f>VLOOKUP(L222,'User input'!$D$6:$E$16,2,FALSE)</f>
        <v>Ultrathing V1</v>
      </c>
      <c r="P222" s="6">
        <f>VLOOKUP(L222,'User input'!$D$6:$G$16,3,FALSE)</f>
        <v>1.79</v>
      </c>
      <c r="Q222" s="6">
        <f>VLOOKUP(L222,'User input'!$D$6:$G$16,4,FALSE)</f>
        <v>17</v>
      </c>
      <c r="R222" s="6">
        <f t="shared" si="15"/>
        <v>476</v>
      </c>
      <c r="S222" s="26">
        <f t="shared" si="12"/>
        <v>852.04</v>
      </c>
      <c r="T222" s="26">
        <f>IF(K222&lt;'User input'!$I$9,'User input'!$J$8,IF(K222&lt;'User input'!$I$10,'User input'!$J$9,IF(K222&lt;'User input'!$I$11,'User input'!$J$10,'User input'!$J$11)))*S222</f>
        <v>25.561199999999999</v>
      </c>
      <c r="U222" s="26">
        <f>K222*'User input'!$J$17+'User input'!$J$16</f>
        <v>0.5</v>
      </c>
    </row>
    <row r="223" spans="1:21" x14ac:dyDescent="0.25">
      <c r="A223" s="18">
        <v>226</v>
      </c>
      <c r="B223" s="10" t="s">
        <v>909</v>
      </c>
      <c r="C223" s="10" t="s">
        <v>910</v>
      </c>
      <c r="D223" s="10" t="s">
        <v>28</v>
      </c>
      <c r="E223" s="10" t="s">
        <v>29</v>
      </c>
      <c r="F223" s="16">
        <v>30</v>
      </c>
      <c r="G223" s="10" t="s">
        <v>911</v>
      </c>
      <c r="H223" s="10" t="s">
        <v>912</v>
      </c>
      <c r="I223" s="10" t="s">
        <v>32</v>
      </c>
      <c r="J223" s="11">
        <v>44437</v>
      </c>
      <c r="K223" s="16">
        <v>14</v>
      </c>
      <c r="L223" s="10" t="s">
        <v>68</v>
      </c>
      <c r="M223" s="10">
        <f t="shared" si="13"/>
        <v>2021</v>
      </c>
      <c r="N223" s="10">
        <f t="shared" si="14"/>
        <v>8</v>
      </c>
      <c r="O223" s="10" t="str">
        <f>VLOOKUP(L223,'User input'!$D$6:$E$16,2,FALSE)</f>
        <v>Megawidget M</v>
      </c>
      <c r="P223" s="10">
        <f>VLOOKUP(L223,'User input'!$D$6:$G$16,3,FALSE)</f>
        <v>1.29</v>
      </c>
      <c r="Q223" s="10">
        <f>VLOOKUP(L223,'User input'!$D$6:$G$16,4,FALSE)</f>
        <v>24</v>
      </c>
      <c r="R223" s="10">
        <f t="shared" si="15"/>
        <v>336</v>
      </c>
      <c r="S223" s="27">
        <f t="shared" si="12"/>
        <v>433.44</v>
      </c>
      <c r="T223" s="27">
        <f>IF(K223&lt;'User input'!$I$9,'User input'!$J$8,IF(K223&lt;'User input'!$I$10,'User input'!$J$9,IF(K223&lt;'User input'!$I$11,'User input'!$J$10,'User input'!$J$11)))*S223</f>
        <v>0</v>
      </c>
      <c r="U223" s="27">
        <f>K223*'User input'!$J$17+'User input'!$J$16</f>
        <v>0.5</v>
      </c>
    </row>
    <row r="224" spans="1:21" x14ac:dyDescent="0.25">
      <c r="A224" s="17">
        <v>227</v>
      </c>
      <c r="B224" s="6" t="s">
        <v>913</v>
      </c>
      <c r="C224" s="6" t="s">
        <v>187</v>
      </c>
      <c r="D224" s="6" t="s">
        <v>15</v>
      </c>
      <c r="E224" s="6" t="s">
        <v>16</v>
      </c>
      <c r="F224" s="15">
        <v>30</v>
      </c>
      <c r="G224" s="6" t="s">
        <v>914</v>
      </c>
      <c r="H224" s="6" t="s">
        <v>915</v>
      </c>
      <c r="I224" s="6" t="s">
        <v>176</v>
      </c>
      <c r="J224" s="7">
        <v>44179</v>
      </c>
      <c r="K224" s="15">
        <v>54</v>
      </c>
      <c r="L224" s="6" t="s">
        <v>44</v>
      </c>
      <c r="M224" s="6">
        <f t="shared" si="13"/>
        <v>2020</v>
      </c>
      <c r="N224" s="6">
        <f t="shared" si="14"/>
        <v>12</v>
      </c>
      <c r="O224" s="6" t="str">
        <f>VLOOKUP(L224,'User input'!$D$6:$E$16,2,FALSE)</f>
        <v>Gigastuff</v>
      </c>
      <c r="P224" s="6">
        <f>VLOOKUP(L224,'User input'!$D$6:$G$16,3,FALSE)</f>
        <v>1.89</v>
      </c>
      <c r="Q224" s="6">
        <f>VLOOKUP(L224,'User input'!$D$6:$G$16,4,FALSE)</f>
        <v>18</v>
      </c>
      <c r="R224" s="6">
        <f t="shared" si="15"/>
        <v>972</v>
      </c>
      <c r="S224" s="26">
        <f t="shared" si="12"/>
        <v>1837.08</v>
      </c>
      <c r="T224" s="26">
        <f>IF(K224&lt;'User input'!$I$9,'User input'!$J$8,IF(K224&lt;'User input'!$I$10,'User input'!$J$9,IF(K224&lt;'User input'!$I$11,'User input'!$J$10,'User input'!$J$11)))*S224</f>
        <v>91.853999999999999</v>
      </c>
      <c r="U224" s="26">
        <f>K224*'User input'!$J$17+'User input'!$J$16</f>
        <v>0.5</v>
      </c>
    </row>
    <row r="225" spans="1:21" x14ac:dyDescent="0.25">
      <c r="A225" s="18">
        <v>228</v>
      </c>
      <c r="B225" s="10" t="s">
        <v>916</v>
      </c>
      <c r="C225" s="10" t="s">
        <v>917</v>
      </c>
      <c r="D225" s="10" t="s">
        <v>28</v>
      </c>
      <c r="E225" s="10" t="s">
        <v>29</v>
      </c>
      <c r="F225" s="16">
        <v>30</v>
      </c>
      <c r="G225" s="10" t="s">
        <v>918</v>
      </c>
      <c r="H225" s="10" t="s">
        <v>919</v>
      </c>
      <c r="I225" s="10" t="s">
        <v>32</v>
      </c>
      <c r="J225" s="11">
        <v>44450</v>
      </c>
      <c r="K225" s="16">
        <v>68</v>
      </c>
      <c r="L225" s="10" t="s">
        <v>62</v>
      </c>
      <c r="M225" s="10">
        <f t="shared" si="13"/>
        <v>2021</v>
      </c>
      <c r="N225" s="10">
        <f t="shared" si="14"/>
        <v>9</v>
      </c>
      <c r="O225" s="10" t="str">
        <f>VLOOKUP(L225,'User input'!$D$6:$E$16,2,FALSE)</f>
        <v>Ultrathing V4</v>
      </c>
      <c r="P225" s="10">
        <f>VLOOKUP(L225,'User input'!$D$6:$G$16,3,FALSE)</f>
        <v>3.99</v>
      </c>
      <c r="Q225" s="10">
        <f>VLOOKUP(L225,'User input'!$D$6:$G$16,4,FALSE)</f>
        <v>24</v>
      </c>
      <c r="R225" s="10">
        <f t="shared" si="15"/>
        <v>1632</v>
      </c>
      <c r="S225" s="27">
        <f t="shared" si="12"/>
        <v>6511.68</v>
      </c>
      <c r="T225" s="27">
        <f>IF(K225&lt;'User input'!$I$9,'User input'!$J$8,IF(K225&lt;'User input'!$I$10,'User input'!$J$9,IF(K225&lt;'User input'!$I$11,'User input'!$J$10,'User input'!$J$11)))*S225</f>
        <v>325.58400000000006</v>
      </c>
      <c r="U225" s="27">
        <f>K225*'User input'!$J$17+'User input'!$J$16</f>
        <v>0.5</v>
      </c>
    </row>
    <row r="226" spans="1:21" x14ac:dyDescent="0.25">
      <c r="A226" s="17">
        <v>229</v>
      </c>
      <c r="B226" s="6" t="s">
        <v>448</v>
      </c>
      <c r="C226" s="6" t="s">
        <v>920</v>
      </c>
      <c r="D226" s="6" t="s">
        <v>28</v>
      </c>
      <c r="E226" s="6" t="s">
        <v>29</v>
      </c>
      <c r="F226" s="15">
        <v>60</v>
      </c>
      <c r="G226" s="6" t="s">
        <v>921</v>
      </c>
      <c r="H226" s="6" t="s">
        <v>922</v>
      </c>
      <c r="I226" s="6" t="s">
        <v>127</v>
      </c>
      <c r="J226" s="7">
        <v>43792</v>
      </c>
      <c r="K226" s="15">
        <v>9</v>
      </c>
      <c r="L226" s="6" t="s">
        <v>99</v>
      </c>
      <c r="M226" s="6">
        <f t="shared" si="13"/>
        <v>2019</v>
      </c>
      <c r="N226" s="6">
        <f t="shared" si="14"/>
        <v>11</v>
      </c>
      <c r="O226" s="6" t="str">
        <f>VLOOKUP(L226,'User input'!$D$6:$E$16,2,FALSE)</f>
        <v>Superwossname</v>
      </c>
      <c r="P226" s="6">
        <f>VLOOKUP(L226,'User input'!$D$6:$G$16,3,FALSE)</f>
        <v>3.49</v>
      </c>
      <c r="Q226" s="6">
        <f>VLOOKUP(L226,'User input'!$D$6:$G$16,4,FALSE)</f>
        <v>20</v>
      </c>
      <c r="R226" s="6">
        <f t="shared" si="15"/>
        <v>180</v>
      </c>
      <c r="S226" s="26">
        <f t="shared" si="12"/>
        <v>628.20000000000005</v>
      </c>
      <c r="T226" s="26">
        <f>IF(K226&lt;'User input'!$I$9,'User input'!$J$8,IF(K226&lt;'User input'!$I$10,'User input'!$J$9,IF(K226&lt;'User input'!$I$11,'User input'!$J$10,'User input'!$J$11)))*S226</f>
        <v>0</v>
      </c>
      <c r="U226" s="26">
        <f>K226*'User input'!$J$17+'User input'!$J$16</f>
        <v>0.5</v>
      </c>
    </row>
    <row r="227" spans="1:21" x14ac:dyDescent="0.25">
      <c r="A227" s="18">
        <v>230</v>
      </c>
      <c r="B227" s="10" t="s">
        <v>923</v>
      </c>
      <c r="C227" s="10" t="s">
        <v>924</v>
      </c>
      <c r="D227" s="10" t="s">
        <v>28</v>
      </c>
      <c r="E227" s="10" t="s">
        <v>29</v>
      </c>
      <c r="F227" s="16">
        <v>30</v>
      </c>
      <c r="G227" s="10" t="s">
        <v>925</v>
      </c>
      <c r="H227" s="10" t="s">
        <v>738</v>
      </c>
      <c r="I227" s="10" t="s">
        <v>122</v>
      </c>
      <c r="J227" s="11">
        <v>44532</v>
      </c>
      <c r="K227" s="16">
        <v>46</v>
      </c>
      <c r="L227" s="10" t="s">
        <v>68</v>
      </c>
      <c r="M227" s="10">
        <f t="shared" si="13"/>
        <v>2021</v>
      </c>
      <c r="N227" s="10">
        <f t="shared" si="14"/>
        <v>12</v>
      </c>
      <c r="O227" s="10" t="str">
        <f>VLOOKUP(L227,'User input'!$D$6:$E$16,2,FALSE)</f>
        <v>Megawidget M</v>
      </c>
      <c r="P227" s="10">
        <f>VLOOKUP(L227,'User input'!$D$6:$G$16,3,FALSE)</f>
        <v>1.29</v>
      </c>
      <c r="Q227" s="10">
        <f>VLOOKUP(L227,'User input'!$D$6:$G$16,4,FALSE)</f>
        <v>24</v>
      </c>
      <c r="R227" s="10">
        <f t="shared" si="15"/>
        <v>1104</v>
      </c>
      <c r="S227" s="27">
        <f t="shared" si="12"/>
        <v>1424.16</v>
      </c>
      <c r="T227" s="27">
        <f>IF(K227&lt;'User input'!$I$9,'User input'!$J$8,IF(K227&lt;'User input'!$I$10,'User input'!$J$9,IF(K227&lt;'User input'!$I$11,'User input'!$J$10,'User input'!$J$11)))*S227</f>
        <v>42.724800000000002</v>
      </c>
      <c r="U227" s="27">
        <f>K227*'User input'!$J$17+'User input'!$J$16</f>
        <v>0.5</v>
      </c>
    </row>
    <row r="228" spans="1:21" x14ac:dyDescent="0.25">
      <c r="A228" s="17">
        <v>231</v>
      </c>
      <c r="B228" s="6" t="s">
        <v>488</v>
      </c>
      <c r="C228" s="6" t="s">
        <v>926</v>
      </c>
      <c r="D228" s="6" t="s">
        <v>28</v>
      </c>
      <c r="E228" s="6" t="s">
        <v>29</v>
      </c>
      <c r="F228" s="15">
        <v>60</v>
      </c>
      <c r="G228" s="6" t="s">
        <v>927</v>
      </c>
      <c r="H228" s="6" t="s">
        <v>928</v>
      </c>
      <c r="I228" s="6" t="s">
        <v>929</v>
      </c>
      <c r="J228" s="7">
        <v>43848</v>
      </c>
      <c r="K228" s="15">
        <v>53</v>
      </c>
      <c r="L228" s="6" t="s">
        <v>20</v>
      </c>
      <c r="M228" s="6">
        <f t="shared" si="13"/>
        <v>2020</v>
      </c>
      <c r="N228" s="6">
        <f t="shared" si="14"/>
        <v>1</v>
      </c>
      <c r="O228" s="6" t="str">
        <f>VLOOKUP(L228,'User input'!$D$6:$E$16,2,FALSE)</f>
        <v>Hyperwotsit</v>
      </c>
      <c r="P228" s="6">
        <f>VLOOKUP(L228,'User input'!$D$6:$G$16,3,FALSE)</f>
        <v>2.0099999999999998</v>
      </c>
      <c r="Q228" s="6">
        <f>VLOOKUP(L228,'User input'!$D$6:$G$16,4,FALSE)</f>
        <v>20</v>
      </c>
      <c r="R228" s="6">
        <f t="shared" si="15"/>
        <v>1060</v>
      </c>
      <c r="S228" s="26">
        <f t="shared" si="12"/>
        <v>2130.6</v>
      </c>
      <c r="T228" s="26">
        <f>IF(K228&lt;'User input'!$I$9,'User input'!$J$8,IF(K228&lt;'User input'!$I$10,'User input'!$J$9,IF(K228&lt;'User input'!$I$11,'User input'!$J$10,'User input'!$J$11)))*S228</f>
        <v>106.53</v>
      </c>
      <c r="U228" s="26">
        <f>K228*'User input'!$J$17+'User input'!$J$16</f>
        <v>0.5</v>
      </c>
    </row>
    <row r="229" spans="1:21" x14ac:dyDescent="0.25">
      <c r="A229" s="18">
        <v>232</v>
      </c>
      <c r="B229" s="10" t="s">
        <v>930</v>
      </c>
      <c r="C229" s="10" t="s">
        <v>931</v>
      </c>
      <c r="D229" s="10" t="s">
        <v>28</v>
      </c>
      <c r="E229" s="10" t="s">
        <v>29</v>
      </c>
      <c r="F229" s="16">
        <v>30</v>
      </c>
      <c r="G229" s="10" t="s">
        <v>932</v>
      </c>
      <c r="H229" s="10" t="s">
        <v>933</v>
      </c>
      <c r="I229" s="10" t="s">
        <v>25</v>
      </c>
      <c r="J229" s="11">
        <v>43593</v>
      </c>
      <c r="K229" s="16">
        <v>20</v>
      </c>
      <c r="L229" s="10" t="s">
        <v>68</v>
      </c>
      <c r="M229" s="10">
        <f t="shared" si="13"/>
        <v>2019</v>
      </c>
      <c r="N229" s="10">
        <f t="shared" si="14"/>
        <v>5</v>
      </c>
      <c r="O229" s="10" t="str">
        <f>VLOOKUP(L229,'User input'!$D$6:$E$16,2,FALSE)</f>
        <v>Megawidget M</v>
      </c>
      <c r="P229" s="10">
        <f>VLOOKUP(L229,'User input'!$D$6:$G$16,3,FALSE)</f>
        <v>1.29</v>
      </c>
      <c r="Q229" s="10">
        <f>VLOOKUP(L229,'User input'!$D$6:$G$16,4,FALSE)</f>
        <v>24</v>
      </c>
      <c r="R229" s="10">
        <f t="shared" si="15"/>
        <v>480</v>
      </c>
      <c r="S229" s="27">
        <f t="shared" si="12"/>
        <v>619.20000000000005</v>
      </c>
      <c r="T229" s="27">
        <f>IF(K229&lt;'User input'!$I$9,'User input'!$J$8,IF(K229&lt;'User input'!$I$10,'User input'!$J$9,IF(K229&lt;'User input'!$I$11,'User input'!$J$10,'User input'!$J$11)))*S229</f>
        <v>18.576000000000001</v>
      </c>
      <c r="U229" s="27">
        <f>K229*'User input'!$J$17+'User input'!$J$16</f>
        <v>0.5</v>
      </c>
    </row>
    <row r="230" spans="1:21" x14ac:dyDescent="0.25">
      <c r="A230" s="17">
        <v>233</v>
      </c>
      <c r="B230" s="6" t="s">
        <v>934</v>
      </c>
      <c r="C230" s="6" t="s">
        <v>935</v>
      </c>
      <c r="D230" s="6" t="s">
        <v>15</v>
      </c>
      <c r="E230" s="6" t="s">
        <v>16</v>
      </c>
      <c r="F230" s="15">
        <v>30</v>
      </c>
      <c r="G230" s="6" t="s">
        <v>936</v>
      </c>
      <c r="H230" s="6" t="s">
        <v>937</v>
      </c>
      <c r="I230" s="6" t="s">
        <v>32</v>
      </c>
      <c r="J230" s="7">
        <v>44270</v>
      </c>
      <c r="K230" s="15">
        <v>55</v>
      </c>
      <c r="L230" s="6" t="s">
        <v>62</v>
      </c>
      <c r="M230" s="6">
        <f t="shared" si="13"/>
        <v>2021</v>
      </c>
      <c r="N230" s="6">
        <f t="shared" si="14"/>
        <v>3</v>
      </c>
      <c r="O230" s="6" t="str">
        <f>VLOOKUP(L230,'User input'!$D$6:$E$16,2,FALSE)</f>
        <v>Ultrathing V4</v>
      </c>
      <c r="P230" s="6">
        <f>VLOOKUP(L230,'User input'!$D$6:$G$16,3,FALSE)</f>
        <v>3.99</v>
      </c>
      <c r="Q230" s="6">
        <f>VLOOKUP(L230,'User input'!$D$6:$G$16,4,FALSE)</f>
        <v>24</v>
      </c>
      <c r="R230" s="6">
        <f t="shared" si="15"/>
        <v>1320</v>
      </c>
      <c r="S230" s="26">
        <f t="shared" si="12"/>
        <v>5266.8</v>
      </c>
      <c r="T230" s="26">
        <f>IF(K230&lt;'User input'!$I$9,'User input'!$J$8,IF(K230&lt;'User input'!$I$10,'User input'!$J$9,IF(K230&lt;'User input'!$I$11,'User input'!$J$10,'User input'!$J$11)))*S230</f>
        <v>263.34000000000003</v>
      </c>
      <c r="U230" s="26">
        <f>K230*'User input'!$J$17+'User input'!$J$16</f>
        <v>0.5</v>
      </c>
    </row>
    <row r="231" spans="1:21" x14ac:dyDescent="0.25">
      <c r="A231" s="18">
        <v>234</v>
      </c>
      <c r="B231" s="10" t="s">
        <v>938</v>
      </c>
      <c r="C231" s="10" t="s">
        <v>939</v>
      </c>
      <c r="D231" s="10" t="s">
        <v>90</v>
      </c>
      <c r="E231" s="10" t="s">
        <v>29</v>
      </c>
      <c r="F231" s="16">
        <v>30</v>
      </c>
      <c r="G231" s="10" t="s">
        <v>940</v>
      </c>
      <c r="H231" s="10" t="s">
        <v>941</v>
      </c>
      <c r="I231" s="10" t="s">
        <v>942</v>
      </c>
      <c r="J231" s="11">
        <v>43934</v>
      </c>
      <c r="K231" s="16">
        <v>86</v>
      </c>
      <c r="L231" s="10" t="s">
        <v>33</v>
      </c>
      <c r="M231" s="10">
        <f t="shared" si="13"/>
        <v>2020</v>
      </c>
      <c r="N231" s="10">
        <f t="shared" si="14"/>
        <v>4</v>
      </c>
      <c r="O231" s="10" t="str">
        <f>VLOOKUP(L231,'User input'!$D$6:$E$16,2,FALSE)</f>
        <v>Megawidget L</v>
      </c>
      <c r="P231" s="10">
        <f>VLOOKUP(L231,'User input'!$D$6:$G$16,3,FALSE)</f>
        <v>1.79</v>
      </c>
      <c r="Q231" s="10">
        <f>VLOOKUP(L231,'User input'!$D$6:$G$16,4,FALSE)</f>
        <v>24</v>
      </c>
      <c r="R231" s="10">
        <f t="shared" si="15"/>
        <v>2064</v>
      </c>
      <c r="S231" s="27">
        <f t="shared" si="12"/>
        <v>3694.56</v>
      </c>
      <c r="T231" s="27">
        <f>IF(K231&lt;'User input'!$I$9,'User input'!$J$8,IF(K231&lt;'User input'!$I$10,'User input'!$J$9,IF(K231&lt;'User input'!$I$11,'User input'!$J$10,'User input'!$J$11)))*S231</f>
        <v>184.72800000000001</v>
      </c>
      <c r="U231" s="27">
        <f>K231*'User input'!$J$17+'User input'!$J$16</f>
        <v>0.5</v>
      </c>
    </row>
    <row r="232" spans="1:21" x14ac:dyDescent="0.25">
      <c r="A232" s="17">
        <v>235</v>
      </c>
      <c r="B232" s="6" t="s">
        <v>943</v>
      </c>
      <c r="C232" s="6" t="s">
        <v>944</v>
      </c>
      <c r="D232" s="6" t="s">
        <v>28</v>
      </c>
      <c r="E232" s="6" t="s">
        <v>29</v>
      </c>
      <c r="F232" s="15">
        <v>60</v>
      </c>
      <c r="G232" s="6" t="s">
        <v>945</v>
      </c>
      <c r="H232" s="6" t="s">
        <v>946</v>
      </c>
      <c r="I232" s="6" t="s">
        <v>93</v>
      </c>
      <c r="J232" s="7">
        <v>43853</v>
      </c>
      <c r="K232" s="15">
        <v>70</v>
      </c>
      <c r="L232" s="6" t="s">
        <v>44</v>
      </c>
      <c r="M232" s="6">
        <f t="shared" si="13"/>
        <v>2020</v>
      </c>
      <c r="N232" s="6">
        <f t="shared" si="14"/>
        <v>1</v>
      </c>
      <c r="O232" s="6" t="str">
        <f>VLOOKUP(L232,'User input'!$D$6:$E$16,2,FALSE)</f>
        <v>Gigastuff</v>
      </c>
      <c r="P232" s="6">
        <f>VLOOKUP(L232,'User input'!$D$6:$G$16,3,FALSE)</f>
        <v>1.89</v>
      </c>
      <c r="Q232" s="6">
        <f>VLOOKUP(L232,'User input'!$D$6:$G$16,4,FALSE)</f>
        <v>18</v>
      </c>
      <c r="R232" s="6">
        <f t="shared" si="15"/>
        <v>1260</v>
      </c>
      <c r="S232" s="26">
        <f t="shared" si="12"/>
        <v>2381.4</v>
      </c>
      <c r="T232" s="26">
        <f>IF(K232&lt;'User input'!$I$9,'User input'!$J$8,IF(K232&lt;'User input'!$I$10,'User input'!$J$9,IF(K232&lt;'User input'!$I$11,'User input'!$J$10,'User input'!$J$11)))*S232</f>
        <v>119.07000000000001</v>
      </c>
      <c r="U232" s="26">
        <f>K232*'User input'!$J$17+'User input'!$J$16</f>
        <v>0.5</v>
      </c>
    </row>
    <row r="233" spans="1:21" x14ac:dyDescent="0.25">
      <c r="A233" s="18">
        <v>236</v>
      </c>
      <c r="B233" s="10" t="s">
        <v>947</v>
      </c>
      <c r="C233" s="10" t="s">
        <v>948</v>
      </c>
      <c r="D233" s="10" t="s">
        <v>15</v>
      </c>
      <c r="E233" s="10" t="s">
        <v>16</v>
      </c>
      <c r="F233" s="16">
        <v>60</v>
      </c>
      <c r="G233" s="10" t="s">
        <v>949</v>
      </c>
      <c r="H233" s="10" t="s">
        <v>903</v>
      </c>
      <c r="I233" s="10" t="s">
        <v>571</v>
      </c>
      <c r="J233" s="11">
        <v>44471</v>
      </c>
      <c r="K233" s="16">
        <v>2</v>
      </c>
      <c r="L233" s="10" t="s">
        <v>78</v>
      </c>
      <c r="M233" s="10">
        <f t="shared" si="13"/>
        <v>2021</v>
      </c>
      <c r="N233" s="10">
        <f t="shared" si="14"/>
        <v>10</v>
      </c>
      <c r="O233" s="10" t="str">
        <f>VLOOKUP(L233,'User input'!$D$6:$E$16,2,FALSE)</f>
        <v>Ultrathing V2</v>
      </c>
      <c r="P233" s="10">
        <f>VLOOKUP(L233,'User input'!$D$6:$G$16,3,FALSE)</f>
        <v>2.95</v>
      </c>
      <c r="Q233" s="10">
        <f>VLOOKUP(L233,'User input'!$D$6:$G$16,4,FALSE)</f>
        <v>20</v>
      </c>
      <c r="R233" s="10">
        <f t="shared" si="15"/>
        <v>40</v>
      </c>
      <c r="S233" s="27">
        <f t="shared" si="12"/>
        <v>118</v>
      </c>
      <c r="T233" s="27">
        <f>IF(K233&lt;'User input'!$I$9,'User input'!$J$8,IF(K233&lt;'User input'!$I$10,'User input'!$J$9,IF(K233&lt;'User input'!$I$11,'User input'!$J$10,'User input'!$J$11)))*S233</f>
        <v>0</v>
      </c>
      <c r="U233" s="27">
        <f>K233*'User input'!$J$17+'User input'!$J$16</f>
        <v>0.5</v>
      </c>
    </row>
    <row r="234" spans="1:21" x14ac:dyDescent="0.25">
      <c r="A234" s="17">
        <v>237</v>
      </c>
      <c r="B234" s="6" t="s">
        <v>66</v>
      </c>
      <c r="C234" s="6" t="s">
        <v>950</v>
      </c>
      <c r="D234" s="6" t="s">
        <v>49</v>
      </c>
      <c r="E234" s="6" t="s">
        <v>16</v>
      </c>
      <c r="F234" s="15">
        <v>90</v>
      </c>
      <c r="G234" s="6" t="s">
        <v>951</v>
      </c>
      <c r="H234" s="6" t="s">
        <v>952</v>
      </c>
      <c r="I234" s="6" t="s">
        <v>93</v>
      </c>
      <c r="J234" s="7">
        <v>44215</v>
      </c>
      <c r="K234" s="15">
        <v>99</v>
      </c>
      <c r="L234" s="6" t="s">
        <v>20</v>
      </c>
      <c r="M234" s="6">
        <f t="shared" si="13"/>
        <v>2021</v>
      </c>
      <c r="N234" s="6">
        <f t="shared" si="14"/>
        <v>1</v>
      </c>
      <c r="O234" s="6" t="str">
        <f>VLOOKUP(L234,'User input'!$D$6:$E$16,2,FALSE)</f>
        <v>Hyperwotsit</v>
      </c>
      <c r="P234" s="6">
        <f>VLOOKUP(L234,'User input'!$D$6:$G$16,3,FALSE)</f>
        <v>2.0099999999999998</v>
      </c>
      <c r="Q234" s="6">
        <f>VLOOKUP(L234,'User input'!$D$6:$G$16,4,FALSE)</f>
        <v>20</v>
      </c>
      <c r="R234" s="6">
        <f t="shared" si="15"/>
        <v>1980</v>
      </c>
      <c r="S234" s="26">
        <f t="shared" si="12"/>
        <v>3979.7999999999997</v>
      </c>
      <c r="T234" s="26">
        <f>IF(K234&lt;'User input'!$I$9,'User input'!$J$8,IF(K234&lt;'User input'!$I$10,'User input'!$J$9,IF(K234&lt;'User input'!$I$11,'User input'!$J$10,'User input'!$J$11)))*S234</f>
        <v>198.99</v>
      </c>
      <c r="U234" s="26">
        <f>K234*'User input'!$J$17+'User input'!$J$16</f>
        <v>0.5</v>
      </c>
    </row>
    <row r="235" spans="1:21" x14ac:dyDescent="0.25">
      <c r="A235" s="18">
        <v>238</v>
      </c>
      <c r="B235" s="10" t="s">
        <v>953</v>
      </c>
      <c r="C235" s="10" t="s">
        <v>923</v>
      </c>
      <c r="D235" s="10" t="s">
        <v>15</v>
      </c>
      <c r="E235" s="10" t="s">
        <v>16</v>
      </c>
      <c r="F235" s="16">
        <v>90</v>
      </c>
      <c r="G235" s="10" t="s">
        <v>954</v>
      </c>
      <c r="H235" s="10" t="s">
        <v>404</v>
      </c>
      <c r="I235" s="10" t="s">
        <v>25</v>
      </c>
      <c r="J235" s="11">
        <v>43798</v>
      </c>
      <c r="K235" s="16">
        <v>30</v>
      </c>
      <c r="L235" s="10" t="s">
        <v>99</v>
      </c>
      <c r="M235" s="10">
        <f t="shared" si="13"/>
        <v>2019</v>
      </c>
      <c r="N235" s="10">
        <f t="shared" si="14"/>
        <v>11</v>
      </c>
      <c r="O235" s="10" t="str">
        <f>VLOOKUP(L235,'User input'!$D$6:$E$16,2,FALSE)</f>
        <v>Superwossname</v>
      </c>
      <c r="P235" s="10">
        <f>VLOOKUP(L235,'User input'!$D$6:$G$16,3,FALSE)</f>
        <v>3.49</v>
      </c>
      <c r="Q235" s="10">
        <f>VLOOKUP(L235,'User input'!$D$6:$G$16,4,FALSE)</f>
        <v>20</v>
      </c>
      <c r="R235" s="10">
        <f t="shared" si="15"/>
        <v>600</v>
      </c>
      <c r="S235" s="27">
        <f t="shared" si="12"/>
        <v>2094</v>
      </c>
      <c r="T235" s="27">
        <f>IF(K235&lt;'User input'!$I$9,'User input'!$J$8,IF(K235&lt;'User input'!$I$10,'User input'!$J$9,IF(K235&lt;'User input'!$I$11,'User input'!$J$10,'User input'!$J$11)))*S235</f>
        <v>62.82</v>
      </c>
      <c r="U235" s="27">
        <f>K235*'User input'!$J$17+'User input'!$J$16</f>
        <v>0.5</v>
      </c>
    </row>
    <row r="236" spans="1:21" x14ac:dyDescent="0.25">
      <c r="A236" s="17">
        <v>239</v>
      </c>
      <c r="B236" s="6" t="s">
        <v>955</v>
      </c>
      <c r="C236" s="6" t="s">
        <v>956</v>
      </c>
      <c r="D236" s="6" t="s">
        <v>28</v>
      </c>
      <c r="E236" s="6" t="s">
        <v>29</v>
      </c>
      <c r="F236" s="15">
        <v>60</v>
      </c>
      <c r="G236" s="6" t="s">
        <v>957</v>
      </c>
      <c r="H236" s="6" t="s">
        <v>958</v>
      </c>
      <c r="I236" s="6" t="s">
        <v>25</v>
      </c>
      <c r="J236" s="7">
        <v>44051</v>
      </c>
      <c r="K236" s="15">
        <v>89</v>
      </c>
      <c r="L236" s="6" t="s">
        <v>52</v>
      </c>
      <c r="M236" s="6">
        <f t="shared" si="13"/>
        <v>2020</v>
      </c>
      <c r="N236" s="6">
        <f t="shared" si="14"/>
        <v>8</v>
      </c>
      <c r="O236" s="6" t="str">
        <f>VLOOKUP(L236,'User input'!$D$6:$E$16,2,FALSE)</f>
        <v>Megawidget S</v>
      </c>
      <c r="P236" s="6">
        <f>VLOOKUP(L236,'User input'!$D$6:$G$16,3,FALSE)</f>
        <v>0.69</v>
      </c>
      <c r="Q236" s="6">
        <f>VLOOKUP(L236,'User input'!$D$6:$G$16,4,FALSE)</f>
        <v>24</v>
      </c>
      <c r="R236" s="6">
        <f t="shared" si="15"/>
        <v>2136</v>
      </c>
      <c r="S236" s="26">
        <f t="shared" si="12"/>
        <v>1473.84</v>
      </c>
      <c r="T236" s="26">
        <f>IF(K236&lt;'User input'!$I$9,'User input'!$J$8,IF(K236&lt;'User input'!$I$10,'User input'!$J$9,IF(K236&lt;'User input'!$I$11,'User input'!$J$10,'User input'!$J$11)))*S236</f>
        <v>73.691999999999993</v>
      </c>
      <c r="U236" s="26">
        <f>K236*'User input'!$J$17+'User input'!$J$16</f>
        <v>0.5</v>
      </c>
    </row>
    <row r="237" spans="1:21" x14ac:dyDescent="0.25">
      <c r="A237" s="17">
        <v>241</v>
      </c>
      <c r="B237" s="6" t="s">
        <v>959</v>
      </c>
      <c r="C237" s="6" t="s">
        <v>332</v>
      </c>
      <c r="D237" s="6" t="s">
        <v>28</v>
      </c>
      <c r="E237" s="6" t="s">
        <v>29</v>
      </c>
      <c r="F237" s="15">
        <v>60</v>
      </c>
      <c r="G237" s="6" t="s">
        <v>960</v>
      </c>
      <c r="H237" s="6" t="s">
        <v>961</v>
      </c>
      <c r="I237" s="6" t="s">
        <v>185</v>
      </c>
      <c r="J237" s="7">
        <v>44312</v>
      </c>
      <c r="K237" s="15">
        <v>80</v>
      </c>
      <c r="L237" s="6" t="s">
        <v>68</v>
      </c>
      <c r="M237" s="6">
        <f t="shared" si="13"/>
        <v>2021</v>
      </c>
      <c r="N237" s="6">
        <f t="shared" si="14"/>
        <v>4</v>
      </c>
      <c r="O237" s="6" t="str">
        <f>VLOOKUP(L237,'User input'!$D$6:$E$16,2,FALSE)</f>
        <v>Megawidget M</v>
      </c>
      <c r="P237" s="6">
        <f>VLOOKUP(L237,'User input'!$D$6:$G$16,3,FALSE)</f>
        <v>1.29</v>
      </c>
      <c r="Q237" s="6">
        <f>VLOOKUP(L237,'User input'!$D$6:$G$16,4,FALSE)</f>
        <v>24</v>
      </c>
      <c r="R237" s="6">
        <f t="shared" si="15"/>
        <v>1920</v>
      </c>
      <c r="S237" s="26">
        <f t="shared" si="12"/>
        <v>2476.8000000000002</v>
      </c>
      <c r="T237" s="26">
        <f>IF(K237&lt;'User input'!$I$9,'User input'!$J$8,IF(K237&lt;'User input'!$I$10,'User input'!$J$9,IF(K237&lt;'User input'!$I$11,'User input'!$J$10,'User input'!$J$11)))*S237</f>
        <v>123.84000000000002</v>
      </c>
      <c r="U237" s="26">
        <f>K237*'User input'!$J$17+'User input'!$J$16</f>
        <v>0.5</v>
      </c>
    </row>
    <row r="238" spans="1:21" x14ac:dyDescent="0.25">
      <c r="A238" s="18">
        <v>242</v>
      </c>
      <c r="B238" s="10" t="s">
        <v>962</v>
      </c>
      <c r="C238" s="10" t="s">
        <v>963</v>
      </c>
      <c r="D238" s="10" t="s">
        <v>49</v>
      </c>
      <c r="E238" s="10" t="s">
        <v>16</v>
      </c>
      <c r="F238" s="16">
        <v>30</v>
      </c>
      <c r="G238" s="10" t="s">
        <v>964</v>
      </c>
      <c r="H238" s="10" t="s">
        <v>965</v>
      </c>
      <c r="I238" s="10" t="s">
        <v>185</v>
      </c>
      <c r="J238" s="11">
        <v>44151</v>
      </c>
      <c r="K238" s="16">
        <v>42</v>
      </c>
      <c r="L238" s="10" t="s">
        <v>39</v>
      </c>
      <c r="M238" s="10">
        <f t="shared" si="13"/>
        <v>2020</v>
      </c>
      <c r="N238" s="10">
        <f t="shared" si="14"/>
        <v>11</v>
      </c>
      <c r="O238" s="10" t="str">
        <f>VLOOKUP(L238,'User input'!$D$6:$E$16,2,FALSE)</f>
        <v>Ultrathing V1</v>
      </c>
      <c r="P238" s="10">
        <f>VLOOKUP(L238,'User input'!$D$6:$G$16,3,FALSE)</f>
        <v>1.79</v>
      </c>
      <c r="Q238" s="10">
        <f>VLOOKUP(L238,'User input'!$D$6:$G$16,4,FALSE)</f>
        <v>17</v>
      </c>
      <c r="R238" s="10">
        <f t="shared" si="15"/>
        <v>714</v>
      </c>
      <c r="S238" s="27">
        <f t="shared" si="12"/>
        <v>1278.06</v>
      </c>
      <c r="T238" s="27">
        <f>IF(K238&lt;'User input'!$I$9,'User input'!$J$8,IF(K238&lt;'User input'!$I$10,'User input'!$J$9,IF(K238&lt;'User input'!$I$11,'User input'!$J$10,'User input'!$J$11)))*S238</f>
        <v>38.341799999999999</v>
      </c>
      <c r="U238" s="27">
        <f>K238*'User input'!$J$17+'User input'!$J$16</f>
        <v>0.5</v>
      </c>
    </row>
    <row r="239" spans="1:21" x14ac:dyDescent="0.25">
      <c r="A239" s="17">
        <v>243</v>
      </c>
      <c r="B239" s="6" t="s">
        <v>966</v>
      </c>
      <c r="C239" s="6" t="s">
        <v>967</v>
      </c>
      <c r="D239" s="6" t="s">
        <v>49</v>
      </c>
      <c r="E239" s="6" t="s">
        <v>16</v>
      </c>
      <c r="F239" s="15">
        <v>60</v>
      </c>
      <c r="G239" s="6" t="s">
        <v>10347</v>
      </c>
      <c r="H239" s="6" t="s">
        <v>969</v>
      </c>
      <c r="I239" s="6" t="s">
        <v>32</v>
      </c>
      <c r="J239" s="7">
        <v>43697</v>
      </c>
      <c r="K239" s="15">
        <v>84</v>
      </c>
      <c r="L239" s="6" t="s">
        <v>78</v>
      </c>
      <c r="M239" s="6">
        <f t="shared" si="13"/>
        <v>2019</v>
      </c>
      <c r="N239" s="6">
        <f t="shared" si="14"/>
        <v>8</v>
      </c>
      <c r="O239" s="6" t="str">
        <f>VLOOKUP(L239,'User input'!$D$6:$E$16,2,FALSE)</f>
        <v>Ultrathing V2</v>
      </c>
      <c r="P239" s="6">
        <f>VLOOKUP(L239,'User input'!$D$6:$G$16,3,FALSE)</f>
        <v>2.95</v>
      </c>
      <c r="Q239" s="6">
        <f>VLOOKUP(L239,'User input'!$D$6:$G$16,4,FALSE)</f>
        <v>20</v>
      </c>
      <c r="R239" s="6">
        <f t="shared" si="15"/>
        <v>1680</v>
      </c>
      <c r="S239" s="26">
        <f t="shared" si="12"/>
        <v>4956</v>
      </c>
      <c r="T239" s="26">
        <f>IF(K239&lt;'User input'!$I$9,'User input'!$J$8,IF(K239&lt;'User input'!$I$10,'User input'!$J$9,IF(K239&lt;'User input'!$I$11,'User input'!$J$10,'User input'!$J$11)))*S239</f>
        <v>247.8</v>
      </c>
      <c r="U239" s="26">
        <f>K239*'User input'!$J$17+'User input'!$J$16</f>
        <v>0.5</v>
      </c>
    </row>
    <row r="240" spans="1:21" x14ac:dyDescent="0.25">
      <c r="A240" s="18">
        <v>244</v>
      </c>
      <c r="B240" s="10" t="s">
        <v>970</v>
      </c>
      <c r="C240" s="10" t="s">
        <v>971</v>
      </c>
      <c r="D240" s="10" t="s">
        <v>28</v>
      </c>
      <c r="E240" s="10" t="s">
        <v>29</v>
      </c>
      <c r="F240" s="16">
        <v>30</v>
      </c>
      <c r="G240" s="10" t="s">
        <v>972</v>
      </c>
      <c r="H240" s="10" t="s">
        <v>973</v>
      </c>
      <c r="I240" s="10" t="s">
        <v>291</v>
      </c>
      <c r="J240" s="11">
        <v>43557</v>
      </c>
      <c r="K240" s="16">
        <v>80</v>
      </c>
      <c r="L240" s="10" t="s">
        <v>68</v>
      </c>
      <c r="M240" s="10">
        <f t="shared" si="13"/>
        <v>2019</v>
      </c>
      <c r="N240" s="10">
        <f t="shared" si="14"/>
        <v>4</v>
      </c>
      <c r="O240" s="10" t="str">
        <f>VLOOKUP(L240,'User input'!$D$6:$E$16,2,FALSE)</f>
        <v>Megawidget M</v>
      </c>
      <c r="P240" s="10">
        <f>VLOOKUP(L240,'User input'!$D$6:$G$16,3,FALSE)</f>
        <v>1.29</v>
      </c>
      <c r="Q240" s="10">
        <f>VLOOKUP(L240,'User input'!$D$6:$G$16,4,FALSE)</f>
        <v>24</v>
      </c>
      <c r="R240" s="10">
        <f t="shared" si="15"/>
        <v>1920</v>
      </c>
      <c r="S240" s="27">
        <f t="shared" si="12"/>
        <v>2476.8000000000002</v>
      </c>
      <c r="T240" s="27">
        <f>IF(K240&lt;'User input'!$I$9,'User input'!$J$8,IF(K240&lt;'User input'!$I$10,'User input'!$J$9,IF(K240&lt;'User input'!$I$11,'User input'!$J$10,'User input'!$J$11)))*S240</f>
        <v>123.84000000000002</v>
      </c>
      <c r="U240" s="27">
        <f>K240*'User input'!$J$17+'User input'!$J$16</f>
        <v>0.5</v>
      </c>
    </row>
    <row r="241" spans="1:21" x14ac:dyDescent="0.25">
      <c r="A241" s="17">
        <v>245</v>
      </c>
      <c r="B241" s="6" t="s">
        <v>974</v>
      </c>
      <c r="C241" s="6" t="s">
        <v>935</v>
      </c>
      <c r="D241" s="6" t="s">
        <v>28</v>
      </c>
      <c r="E241" s="6" t="s">
        <v>29</v>
      </c>
      <c r="F241" s="15">
        <v>60</v>
      </c>
      <c r="G241" s="6" t="s">
        <v>975</v>
      </c>
      <c r="H241" s="6" t="s">
        <v>976</v>
      </c>
      <c r="I241" s="6" t="s">
        <v>32</v>
      </c>
      <c r="J241" s="7">
        <v>44244</v>
      </c>
      <c r="K241" s="15">
        <v>40</v>
      </c>
      <c r="L241" s="6" t="s">
        <v>39</v>
      </c>
      <c r="M241" s="6">
        <f t="shared" si="13"/>
        <v>2021</v>
      </c>
      <c r="N241" s="6">
        <f t="shared" si="14"/>
        <v>2</v>
      </c>
      <c r="O241" s="6" t="str">
        <f>VLOOKUP(L241,'User input'!$D$6:$E$16,2,FALSE)</f>
        <v>Ultrathing V1</v>
      </c>
      <c r="P241" s="6">
        <f>VLOOKUP(L241,'User input'!$D$6:$G$16,3,FALSE)</f>
        <v>1.79</v>
      </c>
      <c r="Q241" s="6">
        <f>VLOOKUP(L241,'User input'!$D$6:$G$16,4,FALSE)</f>
        <v>17</v>
      </c>
      <c r="R241" s="6">
        <f t="shared" si="15"/>
        <v>680</v>
      </c>
      <c r="S241" s="26">
        <f t="shared" si="12"/>
        <v>1217.2</v>
      </c>
      <c r="T241" s="26">
        <f>IF(K241&lt;'User input'!$I$9,'User input'!$J$8,IF(K241&lt;'User input'!$I$10,'User input'!$J$9,IF(K241&lt;'User input'!$I$11,'User input'!$J$10,'User input'!$J$11)))*S241</f>
        <v>36.515999999999998</v>
      </c>
      <c r="U241" s="26">
        <f>K241*'User input'!$J$17+'User input'!$J$16</f>
        <v>0.5</v>
      </c>
    </row>
    <row r="242" spans="1:21" x14ac:dyDescent="0.25">
      <c r="A242" s="18">
        <v>246</v>
      </c>
      <c r="B242" s="10" t="s">
        <v>977</v>
      </c>
      <c r="C242" s="10" t="s">
        <v>978</v>
      </c>
      <c r="D242" s="10" t="s">
        <v>28</v>
      </c>
      <c r="E242" s="10" t="s">
        <v>29</v>
      </c>
      <c r="F242" s="16">
        <v>90</v>
      </c>
      <c r="G242" s="10" t="s">
        <v>979</v>
      </c>
      <c r="H242" s="10" t="s">
        <v>980</v>
      </c>
      <c r="I242" s="10" t="s">
        <v>38</v>
      </c>
      <c r="J242" s="11">
        <v>43727</v>
      </c>
      <c r="K242" s="16">
        <v>7</v>
      </c>
      <c r="L242" s="10" t="s">
        <v>39</v>
      </c>
      <c r="M242" s="10">
        <f t="shared" si="13"/>
        <v>2019</v>
      </c>
      <c r="N242" s="10">
        <f t="shared" si="14"/>
        <v>9</v>
      </c>
      <c r="O242" s="10" t="str">
        <f>VLOOKUP(L242,'User input'!$D$6:$E$16,2,FALSE)</f>
        <v>Ultrathing V1</v>
      </c>
      <c r="P242" s="10">
        <f>VLOOKUP(L242,'User input'!$D$6:$G$16,3,FALSE)</f>
        <v>1.79</v>
      </c>
      <c r="Q242" s="10">
        <f>VLOOKUP(L242,'User input'!$D$6:$G$16,4,FALSE)</f>
        <v>17</v>
      </c>
      <c r="R242" s="10">
        <f t="shared" si="15"/>
        <v>119</v>
      </c>
      <c r="S242" s="27">
        <f t="shared" si="12"/>
        <v>213.01</v>
      </c>
      <c r="T242" s="27">
        <f>IF(K242&lt;'User input'!$I$9,'User input'!$J$8,IF(K242&lt;'User input'!$I$10,'User input'!$J$9,IF(K242&lt;'User input'!$I$11,'User input'!$J$10,'User input'!$J$11)))*S242</f>
        <v>0</v>
      </c>
      <c r="U242" s="27">
        <f>K242*'User input'!$J$17+'User input'!$J$16</f>
        <v>0.5</v>
      </c>
    </row>
    <row r="243" spans="1:21" x14ac:dyDescent="0.25">
      <c r="A243" s="17">
        <v>247</v>
      </c>
      <c r="B243" s="6" t="s">
        <v>981</v>
      </c>
      <c r="C243" s="6" t="s">
        <v>982</v>
      </c>
      <c r="D243" s="6" t="s">
        <v>28</v>
      </c>
      <c r="E243" s="6" t="s">
        <v>29</v>
      </c>
      <c r="F243" s="15">
        <v>60</v>
      </c>
      <c r="G243" s="6" t="s">
        <v>983</v>
      </c>
      <c r="H243" s="6" t="s">
        <v>984</v>
      </c>
      <c r="I243" s="6" t="s">
        <v>122</v>
      </c>
      <c r="J243" s="7">
        <v>43481</v>
      </c>
      <c r="K243" s="15">
        <v>71</v>
      </c>
      <c r="L243" s="6" t="s">
        <v>20</v>
      </c>
      <c r="M243" s="6">
        <f t="shared" si="13"/>
        <v>2019</v>
      </c>
      <c r="N243" s="6">
        <f t="shared" si="14"/>
        <v>1</v>
      </c>
      <c r="O243" s="6" t="str">
        <f>VLOOKUP(L243,'User input'!$D$6:$E$16,2,FALSE)</f>
        <v>Hyperwotsit</v>
      </c>
      <c r="P243" s="6">
        <f>VLOOKUP(L243,'User input'!$D$6:$G$16,3,FALSE)</f>
        <v>2.0099999999999998</v>
      </c>
      <c r="Q243" s="6">
        <f>VLOOKUP(L243,'User input'!$D$6:$G$16,4,FALSE)</f>
        <v>20</v>
      </c>
      <c r="R243" s="6">
        <f t="shared" si="15"/>
        <v>1420</v>
      </c>
      <c r="S243" s="26">
        <f t="shared" si="12"/>
        <v>2854.2</v>
      </c>
      <c r="T243" s="26">
        <f>IF(K243&lt;'User input'!$I$9,'User input'!$J$8,IF(K243&lt;'User input'!$I$10,'User input'!$J$9,IF(K243&lt;'User input'!$I$11,'User input'!$J$10,'User input'!$J$11)))*S243</f>
        <v>142.71</v>
      </c>
      <c r="U243" s="26">
        <f>K243*'User input'!$J$17+'User input'!$J$16</f>
        <v>0.5</v>
      </c>
    </row>
    <row r="244" spans="1:21" x14ac:dyDescent="0.25">
      <c r="A244" s="18">
        <v>248</v>
      </c>
      <c r="B244" s="10" t="s">
        <v>985</v>
      </c>
      <c r="C244" s="10" t="s">
        <v>986</v>
      </c>
      <c r="D244" s="10" t="s">
        <v>28</v>
      </c>
      <c r="E244" s="10" t="s">
        <v>29</v>
      </c>
      <c r="F244" s="16">
        <v>90</v>
      </c>
      <c r="G244" s="10" t="s">
        <v>987</v>
      </c>
      <c r="H244" s="10" t="s">
        <v>988</v>
      </c>
      <c r="I244" s="10" t="s">
        <v>32</v>
      </c>
      <c r="J244" s="11">
        <v>43907</v>
      </c>
      <c r="K244" s="16">
        <v>20</v>
      </c>
      <c r="L244" s="10" t="s">
        <v>20</v>
      </c>
      <c r="M244" s="10">
        <f t="shared" si="13"/>
        <v>2020</v>
      </c>
      <c r="N244" s="10">
        <f t="shared" si="14"/>
        <v>3</v>
      </c>
      <c r="O244" s="10" t="str">
        <f>VLOOKUP(L244,'User input'!$D$6:$E$16,2,FALSE)</f>
        <v>Hyperwotsit</v>
      </c>
      <c r="P244" s="10">
        <f>VLOOKUP(L244,'User input'!$D$6:$G$16,3,FALSE)</f>
        <v>2.0099999999999998</v>
      </c>
      <c r="Q244" s="10">
        <f>VLOOKUP(L244,'User input'!$D$6:$G$16,4,FALSE)</f>
        <v>20</v>
      </c>
      <c r="R244" s="10">
        <f t="shared" si="15"/>
        <v>400</v>
      </c>
      <c r="S244" s="27">
        <f t="shared" si="12"/>
        <v>803.99999999999989</v>
      </c>
      <c r="T244" s="27">
        <f>IF(K244&lt;'User input'!$I$9,'User input'!$J$8,IF(K244&lt;'User input'!$I$10,'User input'!$J$9,IF(K244&lt;'User input'!$I$11,'User input'!$J$10,'User input'!$J$11)))*S244</f>
        <v>24.119999999999997</v>
      </c>
      <c r="U244" s="27">
        <f>K244*'User input'!$J$17+'User input'!$J$16</f>
        <v>0.5</v>
      </c>
    </row>
    <row r="245" spans="1:21" x14ac:dyDescent="0.25">
      <c r="A245" s="17">
        <v>249</v>
      </c>
      <c r="B245" s="6" t="s">
        <v>989</v>
      </c>
      <c r="C245" s="6" t="s">
        <v>990</v>
      </c>
      <c r="D245" s="6" t="s">
        <v>28</v>
      </c>
      <c r="E245" s="6" t="s">
        <v>29</v>
      </c>
      <c r="F245" s="15">
        <v>30</v>
      </c>
      <c r="G245" s="6" t="s">
        <v>991</v>
      </c>
      <c r="H245" s="6" t="s">
        <v>992</v>
      </c>
      <c r="I245" s="6" t="s">
        <v>108</v>
      </c>
      <c r="J245" s="7">
        <v>44461</v>
      </c>
      <c r="K245" s="15">
        <v>8</v>
      </c>
      <c r="L245" s="6" t="s">
        <v>20</v>
      </c>
      <c r="M245" s="6">
        <f t="shared" si="13"/>
        <v>2021</v>
      </c>
      <c r="N245" s="6">
        <f t="shared" si="14"/>
        <v>9</v>
      </c>
      <c r="O245" s="6" t="str">
        <f>VLOOKUP(L245,'User input'!$D$6:$E$16,2,FALSE)</f>
        <v>Hyperwotsit</v>
      </c>
      <c r="P245" s="6">
        <f>VLOOKUP(L245,'User input'!$D$6:$G$16,3,FALSE)</f>
        <v>2.0099999999999998</v>
      </c>
      <c r="Q245" s="6">
        <f>VLOOKUP(L245,'User input'!$D$6:$G$16,4,FALSE)</f>
        <v>20</v>
      </c>
      <c r="R245" s="6">
        <f t="shared" si="15"/>
        <v>160</v>
      </c>
      <c r="S245" s="26">
        <f t="shared" si="12"/>
        <v>321.59999999999997</v>
      </c>
      <c r="T245" s="26">
        <f>IF(K245&lt;'User input'!$I$9,'User input'!$J$8,IF(K245&lt;'User input'!$I$10,'User input'!$J$9,IF(K245&lt;'User input'!$I$11,'User input'!$J$10,'User input'!$J$11)))*S245</f>
        <v>0</v>
      </c>
      <c r="U245" s="26">
        <f>K245*'User input'!$J$17+'User input'!$J$16</f>
        <v>0.5</v>
      </c>
    </row>
    <row r="246" spans="1:21" x14ac:dyDescent="0.25">
      <c r="A246" s="18">
        <v>250</v>
      </c>
      <c r="B246" s="10" t="s">
        <v>993</v>
      </c>
      <c r="C246" s="10" t="s">
        <v>994</v>
      </c>
      <c r="D246" s="10" t="s">
        <v>49</v>
      </c>
      <c r="E246" s="10" t="s">
        <v>16</v>
      </c>
      <c r="F246" s="16">
        <v>30</v>
      </c>
      <c r="G246" s="10" t="s">
        <v>995</v>
      </c>
      <c r="H246" s="10" t="s">
        <v>996</v>
      </c>
      <c r="I246" s="10" t="s">
        <v>32</v>
      </c>
      <c r="J246" s="11">
        <v>44085</v>
      </c>
      <c r="K246" s="16">
        <v>6</v>
      </c>
      <c r="L246" s="10" t="s">
        <v>62</v>
      </c>
      <c r="M246" s="10">
        <f t="shared" si="13"/>
        <v>2020</v>
      </c>
      <c r="N246" s="10">
        <f t="shared" si="14"/>
        <v>9</v>
      </c>
      <c r="O246" s="10" t="str">
        <f>VLOOKUP(L246,'User input'!$D$6:$E$16,2,FALSE)</f>
        <v>Ultrathing V4</v>
      </c>
      <c r="P246" s="10">
        <f>VLOOKUP(L246,'User input'!$D$6:$G$16,3,FALSE)</f>
        <v>3.99</v>
      </c>
      <c r="Q246" s="10">
        <f>VLOOKUP(L246,'User input'!$D$6:$G$16,4,FALSE)</f>
        <v>24</v>
      </c>
      <c r="R246" s="10">
        <f t="shared" si="15"/>
        <v>144</v>
      </c>
      <c r="S246" s="27">
        <f t="shared" si="12"/>
        <v>574.56000000000006</v>
      </c>
      <c r="T246" s="27">
        <f>IF(K246&lt;'User input'!$I$9,'User input'!$J$8,IF(K246&lt;'User input'!$I$10,'User input'!$J$9,IF(K246&lt;'User input'!$I$11,'User input'!$J$10,'User input'!$J$11)))*S246</f>
        <v>0</v>
      </c>
      <c r="U246" s="27">
        <f>K246*'User input'!$J$17+'User input'!$J$16</f>
        <v>0.5</v>
      </c>
    </row>
    <row r="247" spans="1:21" x14ac:dyDescent="0.25">
      <c r="A247" s="17">
        <v>251</v>
      </c>
      <c r="B247" s="6" t="s">
        <v>997</v>
      </c>
      <c r="C247" s="6" t="s">
        <v>998</v>
      </c>
      <c r="D247" s="6" t="s">
        <v>28</v>
      </c>
      <c r="E247" s="6" t="s">
        <v>29</v>
      </c>
      <c r="F247" s="15">
        <v>90</v>
      </c>
      <c r="G247" s="6" t="s">
        <v>999</v>
      </c>
      <c r="H247" s="6" t="s">
        <v>1000</v>
      </c>
      <c r="I247" s="6" t="s">
        <v>176</v>
      </c>
      <c r="J247" s="7">
        <v>43742</v>
      </c>
      <c r="K247" s="15">
        <v>8</v>
      </c>
      <c r="L247" s="6" t="s">
        <v>52</v>
      </c>
      <c r="M247" s="6">
        <f t="shared" si="13"/>
        <v>2019</v>
      </c>
      <c r="N247" s="6">
        <f t="shared" si="14"/>
        <v>10</v>
      </c>
      <c r="O247" s="6" t="str">
        <f>VLOOKUP(L247,'User input'!$D$6:$E$16,2,FALSE)</f>
        <v>Megawidget S</v>
      </c>
      <c r="P247" s="6">
        <f>VLOOKUP(L247,'User input'!$D$6:$G$16,3,FALSE)</f>
        <v>0.69</v>
      </c>
      <c r="Q247" s="6">
        <f>VLOOKUP(L247,'User input'!$D$6:$G$16,4,FALSE)</f>
        <v>24</v>
      </c>
      <c r="R247" s="6">
        <f t="shared" si="15"/>
        <v>192</v>
      </c>
      <c r="S247" s="26">
        <f t="shared" si="12"/>
        <v>132.47999999999999</v>
      </c>
      <c r="T247" s="26">
        <f>IF(K247&lt;'User input'!$I$9,'User input'!$J$8,IF(K247&lt;'User input'!$I$10,'User input'!$J$9,IF(K247&lt;'User input'!$I$11,'User input'!$J$10,'User input'!$J$11)))*S247</f>
        <v>0</v>
      </c>
      <c r="U247" s="26">
        <f>K247*'User input'!$J$17+'User input'!$J$16</f>
        <v>0.5</v>
      </c>
    </row>
    <row r="248" spans="1:21" x14ac:dyDescent="0.25">
      <c r="A248" s="18">
        <v>252</v>
      </c>
      <c r="B248" s="10" t="s">
        <v>1001</v>
      </c>
      <c r="C248" s="10" t="s">
        <v>950</v>
      </c>
      <c r="D248" s="10" t="s">
        <v>41</v>
      </c>
      <c r="E248" s="10" t="s">
        <v>16</v>
      </c>
      <c r="F248" s="16">
        <v>90</v>
      </c>
      <c r="G248" s="10" t="s">
        <v>1002</v>
      </c>
      <c r="H248" s="10" t="s">
        <v>1003</v>
      </c>
      <c r="I248" s="10" t="s">
        <v>32</v>
      </c>
      <c r="J248" s="11">
        <v>43943</v>
      </c>
      <c r="K248" s="16">
        <v>32</v>
      </c>
      <c r="L248" s="10" t="s">
        <v>44</v>
      </c>
      <c r="M248" s="10">
        <f t="shared" si="13"/>
        <v>2020</v>
      </c>
      <c r="N248" s="10">
        <f t="shared" si="14"/>
        <v>4</v>
      </c>
      <c r="O248" s="10" t="str">
        <f>VLOOKUP(L248,'User input'!$D$6:$E$16,2,FALSE)</f>
        <v>Gigastuff</v>
      </c>
      <c r="P248" s="10">
        <f>VLOOKUP(L248,'User input'!$D$6:$G$16,3,FALSE)</f>
        <v>1.89</v>
      </c>
      <c r="Q248" s="10">
        <f>VLOOKUP(L248,'User input'!$D$6:$G$16,4,FALSE)</f>
        <v>18</v>
      </c>
      <c r="R248" s="10">
        <f t="shared" si="15"/>
        <v>576</v>
      </c>
      <c r="S248" s="27">
        <f t="shared" si="12"/>
        <v>1088.6399999999999</v>
      </c>
      <c r="T248" s="27">
        <f>IF(K248&lt;'User input'!$I$9,'User input'!$J$8,IF(K248&lt;'User input'!$I$10,'User input'!$J$9,IF(K248&lt;'User input'!$I$11,'User input'!$J$10,'User input'!$J$11)))*S248</f>
        <v>32.659199999999998</v>
      </c>
      <c r="U248" s="27">
        <f>K248*'User input'!$J$17+'User input'!$J$16</f>
        <v>0.5</v>
      </c>
    </row>
    <row r="249" spans="1:21" x14ac:dyDescent="0.25">
      <c r="A249" s="18">
        <v>254</v>
      </c>
      <c r="B249" s="10" t="s">
        <v>1004</v>
      </c>
      <c r="C249" s="10" t="s">
        <v>1005</v>
      </c>
      <c r="D249" s="10" t="s">
        <v>28</v>
      </c>
      <c r="E249" s="10" t="s">
        <v>29</v>
      </c>
      <c r="F249" s="16">
        <v>90</v>
      </c>
      <c r="G249" s="10" t="s">
        <v>1002</v>
      </c>
      <c r="H249" s="10" t="s">
        <v>1006</v>
      </c>
      <c r="I249" s="10" t="s">
        <v>32</v>
      </c>
      <c r="J249" s="11">
        <v>44345</v>
      </c>
      <c r="K249" s="16">
        <v>85</v>
      </c>
      <c r="L249" s="10" t="s">
        <v>39</v>
      </c>
      <c r="M249" s="10">
        <f t="shared" si="13"/>
        <v>2021</v>
      </c>
      <c r="N249" s="10">
        <f t="shared" si="14"/>
        <v>5</v>
      </c>
      <c r="O249" s="10" t="str">
        <f>VLOOKUP(L249,'User input'!$D$6:$E$16,2,FALSE)</f>
        <v>Ultrathing V1</v>
      </c>
      <c r="P249" s="10">
        <f>VLOOKUP(L249,'User input'!$D$6:$G$16,3,FALSE)</f>
        <v>1.79</v>
      </c>
      <c r="Q249" s="10">
        <f>VLOOKUP(L249,'User input'!$D$6:$G$16,4,FALSE)</f>
        <v>17</v>
      </c>
      <c r="R249" s="10">
        <f t="shared" si="15"/>
        <v>1445</v>
      </c>
      <c r="S249" s="27">
        <f t="shared" si="12"/>
        <v>2586.5500000000002</v>
      </c>
      <c r="T249" s="27">
        <f>IF(K249&lt;'User input'!$I$9,'User input'!$J$8,IF(K249&lt;'User input'!$I$10,'User input'!$J$9,IF(K249&lt;'User input'!$I$11,'User input'!$J$10,'User input'!$J$11)))*S249</f>
        <v>129.32750000000001</v>
      </c>
      <c r="U249" s="27">
        <f>K249*'User input'!$J$17+'User input'!$J$16</f>
        <v>0.5</v>
      </c>
    </row>
    <row r="250" spans="1:21" x14ac:dyDescent="0.25">
      <c r="A250" s="17">
        <v>255</v>
      </c>
      <c r="B250" s="6" t="s">
        <v>1007</v>
      </c>
      <c r="C250" s="6" t="s">
        <v>1008</v>
      </c>
      <c r="D250" s="6" t="s">
        <v>15</v>
      </c>
      <c r="E250" s="6" t="s">
        <v>16</v>
      </c>
      <c r="F250" s="15">
        <v>60</v>
      </c>
      <c r="G250" s="6" t="s">
        <v>1009</v>
      </c>
      <c r="H250" s="6" t="s">
        <v>637</v>
      </c>
      <c r="I250" s="6" t="s">
        <v>291</v>
      </c>
      <c r="J250" s="7">
        <v>44473</v>
      </c>
      <c r="K250" s="15">
        <v>24</v>
      </c>
      <c r="L250" s="6" t="s">
        <v>52</v>
      </c>
      <c r="M250" s="6">
        <f t="shared" si="13"/>
        <v>2021</v>
      </c>
      <c r="N250" s="6">
        <f t="shared" si="14"/>
        <v>10</v>
      </c>
      <c r="O250" s="6" t="str">
        <f>VLOOKUP(L250,'User input'!$D$6:$E$16,2,FALSE)</f>
        <v>Megawidget S</v>
      </c>
      <c r="P250" s="6">
        <f>VLOOKUP(L250,'User input'!$D$6:$G$16,3,FALSE)</f>
        <v>0.69</v>
      </c>
      <c r="Q250" s="6">
        <f>VLOOKUP(L250,'User input'!$D$6:$G$16,4,FALSE)</f>
        <v>24</v>
      </c>
      <c r="R250" s="6">
        <f t="shared" si="15"/>
        <v>576</v>
      </c>
      <c r="S250" s="26">
        <f t="shared" si="12"/>
        <v>397.43999999999994</v>
      </c>
      <c r="T250" s="26">
        <f>IF(K250&lt;'User input'!$I$9,'User input'!$J$8,IF(K250&lt;'User input'!$I$10,'User input'!$J$9,IF(K250&lt;'User input'!$I$11,'User input'!$J$10,'User input'!$J$11)))*S250</f>
        <v>11.923199999999998</v>
      </c>
      <c r="U250" s="26">
        <f>K250*'User input'!$J$17+'User input'!$J$16</f>
        <v>0.5</v>
      </c>
    </row>
    <row r="251" spans="1:21" x14ac:dyDescent="0.25">
      <c r="A251" s="18">
        <v>256</v>
      </c>
      <c r="B251" s="10" t="s">
        <v>1010</v>
      </c>
      <c r="C251" s="10" t="s">
        <v>1011</v>
      </c>
      <c r="D251" s="10" t="s">
        <v>28</v>
      </c>
      <c r="E251" s="10" t="s">
        <v>29</v>
      </c>
      <c r="F251" s="16">
        <v>90</v>
      </c>
      <c r="G251" s="10" t="s">
        <v>1012</v>
      </c>
      <c r="H251" s="10" t="s">
        <v>1013</v>
      </c>
      <c r="I251" s="10" t="s">
        <v>291</v>
      </c>
      <c r="J251" s="11">
        <v>43563</v>
      </c>
      <c r="K251" s="16">
        <v>55</v>
      </c>
      <c r="L251" s="10" t="s">
        <v>78</v>
      </c>
      <c r="M251" s="10">
        <f t="shared" si="13"/>
        <v>2019</v>
      </c>
      <c r="N251" s="10">
        <f t="shared" si="14"/>
        <v>4</v>
      </c>
      <c r="O251" s="10" t="str">
        <f>VLOOKUP(L251,'User input'!$D$6:$E$16,2,FALSE)</f>
        <v>Ultrathing V2</v>
      </c>
      <c r="P251" s="10">
        <f>VLOOKUP(L251,'User input'!$D$6:$G$16,3,FALSE)</f>
        <v>2.95</v>
      </c>
      <c r="Q251" s="10">
        <f>VLOOKUP(L251,'User input'!$D$6:$G$16,4,FALSE)</f>
        <v>20</v>
      </c>
      <c r="R251" s="10">
        <f t="shared" si="15"/>
        <v>1100</v>
      </c>
      <c r="S251" s="27">
        <f t="shared" si="12"/>
        <v>3245</v>
      </c>
      <c r="T251" s="27">
        <f>IF(K251&lt;'User input'!$I$9,'User input'!$J$8,IF(K251&lt;'User input'!$I$10,'User input'!$J$9,IF(K251&lt;'User input'!$I$11,'User input'!$J$10,'User input'!$J$11)))*S251</f>
        <v>162.25</v>
      </c>
      <c r="U251" s="27">
        <f>K251*'User input'!$J$17+'User input'!$J$16</f>
        <v>0.5</v>
      </c>
    </row>
    <row r="252" spans="1:21" x14ac:dyDescent="0.25">
      <c r="A252" s="17">
        <v>257</v>
      </c>
      <c r="B252" s="6" t="s">
        <v>1014</v>
      </c>
      <c r="C252" s="6" t="s">
        <v>1015</v>
      </c>
      <c r="D252" s="6" t="s">
        <v>28</v>
      </c>
      <c r="E252" s="6" t="s">
        <v>29</v>
      </c>
      <c r="F252" s="15">
        <v>90</v>
      </c>
      <c r="G252" s="6" t="s">
        <v>1016</v>
      </c>
      <c r="H252" s="6" t="s">
        <v>1017</v>
      </c>
      <c r="I252" s="6" t="s">
        <v>162</v>
      </c>
      <c r="J252" s="7">
        <v>44522</v>
      </c>
      <c r="K252" s="15">
        <v>95</v>
      </c>
      <c r="L252" s="6" t="s">
        <v>62</v>
      </c>
      <c r="M252" s="6">
        <f t="shared" si="13"/>
        <v>2021</v>
      </c>
      <c r="N252" s="6">
        <f t="shared" si="14"/>
        <v>11</v>
      </c>
      <c r="O252" s="6" t="str">
        <f>VLOOKUP(L252,'User input'!$D$6:$E$16,2,FALSE)</f>
        <v>Ultrathing V4</v>
      </c>
      <c r="P252" s="6">
        <f>VLOOKUP(L252,'User input'!$D$6:$G$16,3,FALSE)</f>
        <v>3.99</v>
      </c>
      <c r="Q252" s="6">
        <f>VLOOKUP(L252,'User input'!$D$6:$G$16,4,FALSE)</f>
        <v>24</v>
      </c>
      <c r="R252" s="6">
        <f t="shared" si="15"/>
        <v>2280</v>
      </c>
      <c r="S252" s="26">
        <f t="shared" si="12"/>
        <v>9097.2000000000007</v>
      </c>
      <c r="T252" s="26">
        <f>IF(K252&lt;'User input'!$I$9,'User input'!$J$8,IF(K252&lt;'User input'!$I$10,'User input'!$J$9,IF(K252&lt;'User input'!$I$11,'User input'!$J$10,'User input'!$J$11)))*S252</f>
        <v>454.86000000000007</v>
      </c>
      <c r="U252" s="26">
        <f>K252*'User input'!$J$17+'User input'!$J$16</f>
        <v>0.5</v>
      </c>
    </row>
    <row r="253" spans="1:21" x14ac:dyDescent="0.25">
      <c r="A253" s="18">
        <v>258</v>
      </c>
      <c r="B253" s="10" t="s">
        <v>1018</v>
      </c>
      <c r="C253" s="10" t="s">
        <v>1019</v>
      </c>
      <c r="D253" s="10" t="s">
        <v>28</v>
      </c>
      <c r="E253" s="10" t="s">
        <v>29</v>
      </c>
      <c r="F253" s="16">
        <v>60</v>
      </c>
      <c r="G253" s="10" t="s">
        <v>1020</v>
      </c>
      <c r="H253" s="10" t="s">
        <v>1021</v>
      </c>
      <c r="I253" s="10" t="s">
        <v>32</v>
      </c>
      <c r="J253" s="11">
        <v>43491</v>
      </c>
      <c r="K253" s="16">
        <v>12</v>
      </c>
      <c r="L253" s="10" t="s">
        <v>44</v>
      </c>
      <c r="M253" s="10">
        <f t="shared" si="13"/>
        <v>2019</v>
      </c>
      <c r="N253" s="10">
        <f t="shared" si="14"/>
        <v>1</v>
      </c>
      <c r="O253" s="10" t="str">
        <f>VLOOKUP(L253,'User input'!$D$6:$E$16,2,FALSE)</f>
        <v>Gigastuff</v>
      </c>
      <c r="P253" s="10">
        <f>VLOOKUP(L253,'User input'!$D$6:$G$16,3,FALSE)</f>
        <v>1.89</v>
      </c>
      <c r="Q253" s="10">
        <f>VLOOKUP(L253,'User input'!$D$6:$G$16,4,FALSE)</f>
        <v>18</v>
      </c>
      <c r="R253" s="10">
        <f t="shared" si="15"/>
        <v>216</v>
      </c>
      <c r="S253" s="27">
        <f t="shared" si="12"/>
        <v>408.23999999999995</v>
      </c>
      <c r="T253" s="27">
        <f>IF(K253&lt;'User input'!$I$9,'User input'!$J$8,IF(K253&lt;'User input'!$I$10,'User input'!$J$9,IF(K253&lt;'User input'!$I$11,'User input'!$J$10,'User input'!$J$11)))*S253</f>
        <v>0</v>
      </c>
      <c r="U253" s="27">
        <f>K253*'User input'!$J$17+'User input'!$J$16</f>
        <v>0.5</v>
      </c>
    </row>
    <row r="254" spans="1:21" x14ac:dyDescent="0.25">
      <c r="A254" s="17">
        <v>259</v>
      </c>
      <c r="B254" s="6" t="s">
        <v>1022</v>
      </c>
      <c r="C254" s="6" t="s">
        <v>560</v>
      </c>
      <c r="D254" s="6" t="s">
        <v>28</v>
      </c>
      <c r="E254" s="6" t="s">
        <v>29</v>
      </c>
      <c r="F254" s="15">
        <v>60</v>
      </c>
      <c r="G254" s="6" t="s">
        <v>1023</v>
      </c>
      <c r="H254" s="6" t="s">
        <v>637</v>
      </c>
      <c r="I254" s="6" t="s">
        <v>291</v>
      </c>
      <c r="J254" s="7">
        <v>43481</v>
      </c>
      <c r="K254" s="15">
        <v>79</v>
      </c>
      <c r="L254" s="6" t="s">
        <v>157</v>
      </c>
      <c r="M254" s="6">
        <f t="shared" si="13"/>
        <v>2019</v>
      </c>
      <c r="N254" s="6">
        <f t="shared" si="14"/>
        <v>1</v>
      </c>
      <c r="O254" s="6" t="str">
        <f>VLOOKUP(L254,'User input'!$D$6:$E$16,2,FALSE)</f>
        <v>Ultrathing V3</v>
      </c>
      <c r="P254" s="6">
        <f>VLOOKUP(L254,'User input'!$D$6:$G$16,3,FALSE)</f>
        <v>3.39</v>
      </c>
      <c r="Q254" s="6">
        <f>VLOOKUP(L254,'User input'!$D$6:$G$16,4,FALSE)</f>
        <v>24</v>
      </c>
      <c r="R254" s="6">
        <f t="shared" si="15"/>
        <v>1896</v>
      </c>
      <c r="S254" s="26">
        <f t="shared" si="12"/>
        <v>6427.4400000000005</v>
      </c>
      <c r="T254" s="26">
        <f>IF(K254&lt;'User input'!$I$9,'User input'!$J$8,IF(K254&lt;'User input'!$I$10,'User input'!$J$9,IF(K254&lt;'User input'!$I$11,'User input'!$J$10,'User input'!$J$11)))*S254</f>
        <v>321.37200000000007</v>
      </c>
      <c r="U254" s="26">
        <f>K254*'User input'!$J$17+'User input'!$J$16</f>
        <v>0.5</v>
      </c>
    </row>
    <row r="255" spans="1:21" x14ac:dyDescent="0.25">
      <c r="A255" s="18">
        <v>260</v>
      </c>
      <c r="B255" s="10" t="s">
        <v>1024</v>
      </c>
      <c r="C255" s="10" t="s">
        <v>1025</v>
      </c>
      <c r="D255" s="10" t="s">
        <v>15</v>
      </c>
      <c r="E255" s="10" t="s">
        <v>16</v>
      </c>
      <c r="F255" s="16">
        <v>30</v>
      </c>
      <c r="G255" s="10" t="s">
        <v>1023</v>
      </c>
      <c r="H255" s="10" t="s">
        <v>389</v>
      </c>
      <c r="I255" s="10" t="s">
        <v>32</v>
      </c>
      <c r="J255" s="11">
        <v>44288</v>
      </c>
      <c r="K255" s="16">
        <v>12</v>
      </c>
      <c r="L255" s="10" t="s">
        <v>99</v>
      </c>
      <c r="M255" s="10">
        <f t="shared" si="13"/>
        <v>2021</v>
      </c>
      <c r="N255" s="10">
        <f t="shared" si="14"/>
        <v>4</v>
      </c>
      <c r="O255" s="10" t="str">
        <f>VLOOKUP(L255,'User input'!$D$6:$E$16,2,FALSE)</f>
        <v>Superwossname</v>
      </c>
      <c r="P255" s="10">
        <f>VLOOKUP(L255,'User input'!$D$6:$G$16,3,FALSE)</f>
        <v>3.49</v>
      </c>
      <c r="Q255" s="10">
        <f>VLOOKUP(L255,'User input'!$D$6:$G$16,4,FALSE)</f>
        <v>20</v>
      </c>
      <c r="R255" s="10">
        <f t="shared" si="15"/>
        <v>240</v>
      </c>
      <c r="S255" s="27">
        <f t="shared" si="12"/>
        <v>837.6</v>
      </c>
      <c r="T255" s="27">
        <f>IF(K255&lt;'User input'!$I$9,'User input'!$J$8,IF(K255&lt;'User input'!$I$10,'User input'!$J$9,IF(K255&lt;'User input'!$I$11,'User input'!$J$10,'User input'!$J$11)))*S255</f>
        <v>0</v>
      </c>
      <c r="U255" s="27">
        <f>K255*'User input'!$J$17+'User input'!$J$16</f>
        <v>0.5</v>
      </c>
    </row>
    <row r="256" spans="1:21" x14ac:dyDescent="0.25">
      <c r="A256" s="17">
        <v>261</v>
      </c>
      <c r="B256" s="6" t="s">
        <v>1026</v>
      </c>
      <c r="C256" s="6" t="s">
        <v>1027</v>
      </c>
      <c r="D256" s="6" t="s">
        <v>28</v>
      </c>
      <c r="E256" s="6" t="s">
        <v>29</v>
      </c>
      <c r="F256" s="15">
        <v>60</v>
      </c>
      <c r="G256" s="6" t="s">
        <v>1028</v>
      </c>
      <c r="H256" s="6" t="s">
        <v>1029</v>
      </c>
      <c r="I256" s="6" t="s">
        <v>1030</v>
      </c>
      <c r="J256" s="7">
        <v>43655</v>
      </c>
      <c r="K256" s="15">
        <v>3</v>
      </c>
      <c r="L256" s="6" t="s">
        <v>52</v>
      </c>
      <c r="M256" s="6">
        <f t="shared" si="13"/>
        <v>2019</v>
      </c>
      <c r="N256" s="6">
        <f t="shared" si="14"/>
        <v>7</v>
      </c>
      <c r="O256" s="6" t="str">
        <f>VLOOKUP(L256,'User input'!$D$6:$E$16,2,FALSE)</f>
        <v>Megawidget S</v>
      </c>
      <c r="P256" s="6">
        <f>VLOOKUP(L256,'User input'!$D$6:$G$16,3,FALSE)</f>
        <v>0.69</v>
      </c>
      <c r="Q256" s="6">
        <f>VLOOKUP(L256,'User input'!$D$6:$G$16,4,FALSE)</f>
        <v>24</v>
      </c>
      <c r="R256" s="6">
        <f t="shared" si="15"/>
        <v>72</v>
      </c>
      <c r="S256" s="26">
        <f t="shared" si="12"/>
        <v>49.679999999999993</v>
      </c>
      <c r="T256" s="26">
        <f>IF(K256&lt;'User input'!$I$9,'User input'!$J$8,IF(K256&lt;'User input'!$I$10,'User input'!$J$9,IF(K256&lt;'User input'!$I$11,'User input'!$J$10,'User input'!$J$11)))*S256</f>
        <v>0</v>
      </c>
      <c r="U256" s="26">
        <f>K256*'User input'!$J$17+'User input'!$J$16</f>
        <v>0.5</v>
      </c>
    </row>
    <row r="257" spans="1:21" x14ac:dyDescent="0.25">
      <c r="A257" s="18">
        <v>262</v>
      </c>
      <c r="B257" s="10" t="s">
        <v>1031</v>
      </c>
      <c r="C257" s="10" t="s">
        <v>1032</v>
      </c>
      <c r="D257" s="10" t="s">
        <v>28</v>
      </c>
      <c r="E257" s="10" t="s">
        <v>29</v>
      </c>
      <c r="F257" s="16">
        <v>30</v>
      </c>
      <c r="G257" s="10" t="s">
        <v>1033</v>
      </c>
      <c r="H257" s="10" t="s">
        <v>1034</v>
      </c>
      <c r="I257" s="10" t="s">
        <v>25</v>
      </c>
      <c r="J257" s="11">
        <v>44454</v>
      </c>
      <c r="K257" s="16">
        <v>85</v>
      </c>
      <c r="L257" s="10" t="s">
        <v>157</v>
      </c>
      <c r="M257" s="10">
        <f t="shared" si="13"/>
        <v>2021</v>
      </c>
      <c r="N257" s="10">
        <f t="shared" si="14"/>
        <v>9</v>
      </c>
      <c r="O257" s="10" t="str">
        <f>VLOOKUP(L257,'User input'!$D$6:$E$16,2,FALSE)</f>
        <v>Ultrathing V3</v>
      </c>
      <c r="P257" s="10">
        <f>VLOOKUP(L257,'User input'!$D$6:$G$16,3,FALSE)</f>
        <v>3.39</v>
      </c>
      <c r="Q257" s="10">
        <f>VLOOKUP(L257,'User input'!$D$6:$G$16,4,FALSE)</f>
        <v>24</v>
      </c>
      <c r="R257" s="10">
        <f t="shared" si="15"/>
        <v>2040</v>
      </c>
      <c r="S257" s="27">
        <f t="shared" si="12"/>
        <v>6915.6</v>
      </c>
      <c r="T257" s="27">
        <f>IF(K257&lt;'User input'!$I$9,'User input'!$J$8,IF(K257&lt;'User input'!$I$10,'User input'!$J$9,IF(K257&lt;'User input'!$I$11,'User input'!$J$10,'User input'!$J$11)))*S257</f>
        <v>345.78000000000003</v>
      </c>
      <c r="U257" s="27">
        <f>K257*'User input'!$J$17+'User input'!$J$16</f>
        <v>0.5</v>
      </c>
    </row>
    <row r="258" spans="1:21" x14ac:dyDescent="0.25">
      <c r="A258" s="17">
        <v>263</v>
      </c>
      <c r="B258" s="6" t="s">
        <v>1035</v>
      </c>
      <c r="C258" s="6" t="s">
        <v>1036</v>
      </c>
      <c r="D258" s="6" t="s">
        <v>15</v>
      </c>
      <c r="E258" s="6" t="s">
        <v>16</v>
      </c>
      <c r="F258" s="15">
        <v>30</v>
      </c>
      <c r="G258" s="6" t="s">
        <v>1033</v>
      </c>
      <c r="H258" s="6" t="s">
        <v>1037</v>
      </c>
      <c r="I258" s="6" t="s">
        <v>32</v>
      </c>
      <c r="J258" s="7">
        <v>44316</v>
      </c>
      <c r="K258" s="15">
        <v>46</v>
      </c>
      <c r="L258" s="6" t="s">
        <v>44</v>
      </c>
      <c r="M258" s="6">
        <f t="shared" si="13"/>
        <v>2021</v>
      </c>
      <c r="N258" s="6">
        <f t="shared" si="14"/>
        <v>4</v>
      </c>
      <c r="O258" s="6" t="str">
        <f>VLOOKUP(L258,'User input'!$D$6:$E$16,2,FALSE)</f>
        <v>Gigastuff</v>
      </c>
      <c r="P258" s="6">
        <f>VLOOKUP(L258,'User input'!$D$6:$G$16,3,FALSE)</f>
        <v>1.89</v>
      </c>
      <c r="Q258" s="6">
        <f>VLOOKUP(L258,'User input'!$D$6:$G$16,4,FALSE)</f>
        <v>18</v>
      </c>
      <c r="R258" s="6">
        <f t="shared" si="15"/>
        <v>828</v>
      </c>
      <c r="S258" s="26">
        <f t="shared" si="12"/>
        <v>1564.9199999999998</v>
      </c>
      <c r="T258" s="26">
        <f>IF(K258&lt;'User input'!$I$9,'User input'!$J$8,IF(K258&lt;'User input'!$I$10,'User input'!$J$9,IF(K258&lt;'User input'!$I$11,'User input'!$J$10,'User input'!$J$11)))*S258</f>
        <v>46.947599999999994</v>
      </c>
      <c r="U258" s="26">
        <f>K258*'User input'!$J$17+'User input'!$J$16</f>
        <v>0.5</v>
      </c>
    </row>
    <row r="259" spans="1:21" x14ac:dyDescent="0.25">
      <c r="A259" s="18">
        <v>264</v>
      </c>
      <c r="B259" s="10" t="s">
        <v>1038</v>
      </c>
      <c r="C259" s="10" t="s">
        <v>1039</v>
      </c>
      <c r="D259" s="10" t="s">
        <v>15</v>
      </c>
      <c r="E259" s="10" t="s">
        <v>16</v>
      </c>
      <c r="F259" s="16">
        <v>30</v>
      </c>
      <c r="G259" s="10" t="s">
        <v>1040</v>
      </c>
      <c r="H259" s="10" t="s">
        <v>374</v>
      </c>
      <c r="I259" s="10" t="s">
        <v>144</v>
      </c>
      <c r="J259" s="11">
        <v>44160</v>
      </c>
      <c r="K259" s="16">
        <v>68</v>
      </c>
      <c r="L259" s="10" t="s">
        <v>33</v>
      </c>
      <c r="M259" s="10">
        <f t="shared" si="13"/>
        <v>2020</v>
      </c>
      <c r="N259" s="10">
        <f t="shared" si="14"/>
        <v>11</v>
      </c>
      <c r="O259" s="10" t="str">
        <f>VLOOKUP(L259,'User input'!$D$6:$E$16,2,FALSE)</f>
        <v>Megawidget L</v>
      </c>
      <c r="P259" s="10">
        <f>VLOOKUP(L259,'User input'!$D$6:$G$16,3,FALSE)</f>
        <v>1.79</v>
      </c>
      <c r="Q259" s="10">
        <f>VLOOKUP(L259,'User input'!$D$6:$G$16,4,FALSE)</f>
        <v>24</v>
      </c>
      <c r="R259" s="10">
        <f t="shared" si="15"/>
        <v>1632</v>
      </c>
      <c r="S259" s="27">
        <f t="shared" si="12"/>
        <v>2921.28</v>
      </c>
      <c r="T259" s="27">
        <f>IF(K259&lt;'User input'!$I$9,'User input'!$J$8,IF(K259&lt;'User input'!$I$10,'User input'!$J$9,IF(K259&lt;'User input'!$I$11,'User input'!$J$10,'User input'!$J$11)))*S259</f>
        <v>146.06400000000002</v>
      </c>
      <c r="U259" s="27">
        <f>K259*'User input'!$J$17+'User input'!$J$16</f>
        <v>0.5</v>
      </c>
    </row>
    <row r="260" spans="1:21" x14ac:dyDescent="0.25">
      <c r="A260" s="17">
        <v>265</v>
      </c>
      <c r="B260" s="6" t="s">
        <v>1041</v>
      </c>
      <c r="C260" s="6" t="s">
        <v>1042</v>
      </c>
      <c r="D260" s="6" t="s">
        <v>115</v>
      </c>
      <c r="E260" s="6" t="s">
        <v>16</v>
      </c>
      <c r="F260" s="15">
        <v>30</v>
      </c>
      <c r="G260" s="6" t="s">
        <v>1043</v>
      </c>
      <c r="H260" s="6" t="s">
        <v>439</v>
      </c>
      <c r="I260" s="6" t="s">
        <v>291</v>
      </c>
      <c r="J260" s="7">
        <v>43652</v>
      </c>
      <c r="K260" s="15">
        <v>31</v>
      </c>
      <c r="L260" s="6" t="s">
        <v>39</v>
      </c>
      <c r="M260" s="6">
        <f t="shared" si="13"/>
        <v>2019</v>
      </c>
      <c r="N260" s="6">
        <f t="shared" si="14"/>
        <v>7</v>
      </c>
      <c r="O260" s="6" t="str">
        <f>VLOOKUP(L260,'User input'!$D$6:$E$16,2,FALSE)</f>
        <v>Ultrathing V1</v>
      </c>
      <c r="P260" s="6">
        <f>VLOOKUP(L260,'User input'!$D$6:$G$16,3,FALSE)</f>
        <v>1.79</v>
      </c>
      <c r="Q260" s="6">
        <f>VLOOKUP(L260,'User input'!$D$6:$G$16,4,FALSE)</f>
        <v>17</v>
      </c>
      <c r="R260" s="6">
        <f t="shared" si="15"/>
        <v>527</v>
      </c>
      <c r="S260" s="26">
        <f t="shared" si="12"/>
        <v>943.33</v>
      </c>
      <c r="T260" s="26">
        <f>IF(K260&lt;'User input'!$I$9,'User input'!$J$8,IF(K260&lt;'User input'!$I$10,'User input'!$J$9,IF(K260&lt;'User input'!$I$11,'User input'!$J$10,'User input'!$J$11)))*S260</f>
        <v>28.299900000000001</v>
      </c>
      <c r="U260" s="26">
        <f>K260*'User input'!$J$17+'User input'!$J$16</f>
        <v>0.5</v>
      </c>
    </row>
    <row r="261" spans="1:21" x14ac:dyDescent="0.25">
      <c r="A261" s="18">
        <v>266</v>
      </c>
      <c r="B261" s="10" t="s">
        <v>1044</v>
      </c>
      <c r="C261" s="10" t="s">
        <v>1045</v>
      </c>
      <c r="D261" s="10" t="s">
        <v>28</v>
      </c>
      <c r="E261" s="10" t="s">
        <v>29</v>
      </c>
      <c r="F261" s="16">
        <v>30</v>
      </c>
      <c r="G261" s="10" t="s">
        <v>1046</v>
      </c>
      <c r="H261" s="10" t="s">
        <v>1047</v>
      </c>
      <c r="I261" s="10" t="s">
        <v>32</v>
      </c>
      <c r="J261" s="11">
        <v>44088</v>
      </c>
      <c r="K261" s="16">
        <v>49</v>
      </c>
      <c r="L261" s="10" t="s">
        <v>52</v>
      </c>
      <c r="M261" s="10">
        <f t="shared" si="13"/>
        <v>2020</v>
      </c>
      <c r="N261" s="10">
        <f t="shared" si="14"/>
        <v>9</v>
      </c>
      <c r="O261" s="10" t="str">
        <f>VLOOKUP(L261,'User input'!$D$6:$E$16,2,FALSE)</f>
        <v>Megawidget S</v>
      </c>
      <c r="P261" s="10">
        <f>VLOOKUP(L261,'User input'!$D$6:$G$16,3,FALSE)</f>
        <v>0.69</v>
      </c>
      <c r="Q261" s="10">
        <f>VLOOKUP(L261,'User input'!$D$6:$G$16,4,FALSE)</f>
        <v>24</v>
      </c>
      <c r="R261" s="10">
        <f t="shared" si="15"/>
        <v>1176</v>
      </c>
      <c r="S261" s="27">
        <f t="shared" ref="S261:S324" si="16">R261*P261</f>
        <v>811.43999999999994</v>
      </c>
      <c r="T261" s="27">
        <f>IF(K261&lt;'User input'!$I$9,'User input'!$J$8,IF(K261&lt;'User input'!$I$10,'User input'!$J$9,IF(K261&lt;'User input'!$I$11,'User input'!$J$10,'User input'!$J$11)))*S261</f>
        <v>24.343199999999996</v>
      </c>
      <c r="U261" s="27">
        <f>K261*'User input'!$J$17+'User input'!$J$16</f>
        <v>0.5</v>
      </c>
    </row>
    <row r="262" spans="1:21" x14ac:dyDescent="0.25">
      <c r="A262" s="17">
        <v>267</v>
      </c>
      <c r="B262" s="6" t="s">
        <v>1048</v>
      </c>
      <c r="C262" s="6" t="s">
        <v>1049</v>
      </c>
      <c r="D262" s="6" t="s">
        <v>49</v>
      </c>
      <c r="E262" s="6" t="s">
        <v>16</v>
      </c>
      <c r="F262" s="15">
        <v>60</v>
      </c>
      <c r="G262" s="6" t="s">
        <v>1050</v>
      </c>
      <c r="H262" s="6" t="s">
        <v>1051</v>
      </c>
      <c r="I262" s="6" t="s">
        <v>127</v>
      </c>
      <c r="J262" s="7">
        <v>43869</v>
      </c>
      <c r="K262" s="15">
        <v>11</v>
      </c>
      <c r="L262" s="6" t="s">
        <v>44</v>
      </c>
      <c r="M262" s="6">
        <f t="shared" ref="M262:M325" si="17">YEAR(J262)</f>
        <v>2020</v>
      </c>
      <c r="N262" s="6">
        <f t="shared" ref="N262:N325" si="18">MONTH(J262)</f>
        <v>2</v>
      </c>
      <c r="O262" s="6" t="str">
        <f>VLOOKUP(L262,'User input'!$D$6:$E$16,2,FALSE)</f>
        <v>Gigastuff</v>
      </c>
      <c r="P262" s="6">
        <f>VLOOKUP(L262,'User input'!$D$6:$G$16,3,FALSE)</f>
        <v>1.89</v>
      </c>
      <c r="Q262" s="6">
        <f>VLOOKUP(L262,'User input'!$D$6:$G$16,4,FALSE)</f>
        <v>18</v>
      </c>
      <c r="R262" s="6">
        <f t="shared" ref="R262:R325" si="19">K262*Q262</f>
        <v>198</v>
      </c>
      <c r="S262" s="26">
        <f t="shared" si="16"/>
        <v>374.21999999999997</v>
      </c>
      <c r="T262" s="26">
        <f>IF(K262&lt;'User input'!$I$9,'User input'!$J$8,IF(K262&lt;'User input'!$I$10,'User input'!$J$9,IF(K262&lt;'User input'!$I$11,'User input'!$J$10,'User input'!$J$11)))*S262</f>
        <v>0</v>
      </c>
      <c r="U262" s="26">
        <f>K262*'User input'!$J$17+'User input'!$J$16</f>
        <v>0.5</v>
      </c>
    </row>
    <row r="263" spans="1:21" x14ac:dyDescent="0.25">
      <c r="A263" s="18">
        <v>268</v>
      </c>
      <c r="B263" s="10" t="s">
        <v>1052</v>
      </c>
      <c r="C263" s="10" t="s">
        <v>1053</v>
      </c>
      <c r="D263" s="10" t="s">
        <v>49</v>
      </c>
      <c r="E263" s="10" t="s">
        <v>16</v>
      </c>
      <c r="F263" s="16">
        <v>60</v>
      </c>
      <c r="G263" s="10" t="s">
        <v>1054</v>
      </c>
      <c r="H263" s="10" t="s">
        <v>1055</v>
      </c>
      <c r="I263" s="10" t="s">
        <v>38</v>
      </c>
      <c r="J263" s="11">
        <v>43607</v>
      </c>
      <c r="K263" s="16">
        <v>6</v>
      </c>
      <c r="L263" s="10" t="s">
        <v>78</v>
      </c>
      <c r="M263" s="10">
        <f t="shared" si="17"/>
        <v>2019</v>
      </c>
      <c r="N263" s="10">
        <f t="shared" si="18"/>
        <v>5</v>
      </c>
      <c r="O263" s="10" t="str">
        <f>VLOOKUP(L263,'User input'!$D$6:$E$16,2,FALSE)</f>
        <v>Ultrathing V2</v>
      </c>
      <c r="P263" s="10">
        <f>VLOOKUP(L263,'User input'!$D$6:$G$16,3,FALSE)</f>
        <v>2.95</v>
      </c>
      <c r="Q263" s="10">
        <f>VLOOKUP(L263,'User input'!$D$6:$G$16,4,FALSE)</f>
        <v>20</v>
      </c>
      <c r="R263" s="10">
        <f t="shared" si="19"/>
        <v>120</v>
      </c>
      <c r="S263" s="27">
        <f t="shared" si="16"/>
        <v>354</v>
      </c>
      <c r="T263" s="27">
        <f>IF(K263&lt;'User input'!$I$9,'User input'!$J$8,IF(K263&lt;'User input'!$I$10,'User input'!$J$9,IF(K263&lt;'User input'!$I$11,'User input'!$J$10,'User input'!$J$11)))*S263</f>
        <v>0</v>
      </c>
      <c r="U263" s="27">
        <f>K263*'User input'!$J$17+'User input'!$J$16</f>
        <v>0.5</v>
      </c>
    </row>
    <row r="264" spans="1:21" x14ac:dyDescent="0.25">
      <c r="A264" s="17">
        <v>269</v>
      </c>
      <c r="B264" s="6" t="s">
        <v>1056</v>
      </c>
      <c r="C264" s="6" t="s">
        <v>1057</v>
      </c>
      <c r="D264" s="6" t="s">
        <v>15</v>
      </c>
      <c r="E264" s="6" t="s">
        <v>16</v>
      </c>
      <c r="F264" s="15">
        <v>90</v>
      </c>
      <c r="G264" s="6" t="s">
        <v>1058</v>
      </c>
      <c r="H264" s="6" t="s">
        <v>1059</v>
      </c>
      <c r="I264" s="6" t="s">
        <v>881</v>
      </c>
      <c r="J264" s="7">
        <v>43768</v>
      </c>
      <c r="K264" s="15">
        <v>14</v>
      </c>
      <c r="L264" s="6" t="s">
        <v>68</v>
      </c>
      <c r="M264" s="6">
        <f t="shared" si="17"/>
        <v>2019</v>
      </c>
      <c r="N264" s="6">
        <f t="shared" si="18"/>
        <v>10</v>
      </c>
      <c r="O264" s="6" t="str">
        <f>VLOOKUP(L264,'User input'!$D$6:$E$16,2,FALSE)</f>
        <v>Megawidget M</v>
      </c>
      <c r="P264" s="6">
        <f>VLOOKUP(L264,'User input'!$D$6:$G$16,3,FALSE)</f>
        <v>1.29</v>
      </c>
      <c r="Q264" s="6">
        <f>VLOOKUP(L264,'User input'!$D$6:$G$16,4,FALSE)</f>
        <v>24</v>
      </c>
      <c r="R264" s="6">
        <f t="shared" si="19"/>
        <v>336</v>
      </c>
      <c r="S264" s="26">
        <f t="shared" si="16"/>
        <v>433.44</v>
      </c>
      <c r="T264" s="26">
        <f>IF(K264&lt;'User input'!$I$9,'User input'!$J$8,IF(K264&lt;'User input'!$I$10,'User input'!$J$9,IF(K264&lt;'User input'!$I$11,'User input'!$J$10,'User input'!$J$11)))*S264</f>
        <v>0</v>
      </c>
      <c r="U264" s="26">
        <f>K264*'User input'!$J$17+'User input'!$J$16</f>
        <v>0.5</v>
      </c>
    </row>
    <row r="265" spans="1:21" x14ac:dyDescent="0.25">
      <c r="A265" s="18">
        <v>270</v>
      </c>
      <c r="B265" s="10" t="s">
        <v>1060</v>
      </c>
      <c r="C265" s="10" t="s">
        <v>1061</v>
      </c>
      <c r="D265" s="10" t="s">
        <v>28</v>
      </c>
      <c r="E265" s="10" t="s">
        <v>29</v>
      </c>
      <c r="F265" s="16">
        <v>30</v>
      </c>
      <c r="G265" s="10" t="s">
        <v>1062</v>
      </c>
      <c r="H265" s="10" t="s">
        <v>290</v>
      </c>
      <c r="I265" s="10" t="s">
        <v>291</v>
      </c>
      <c r="J265" s="11">
        <v>43648</v>
      </c>
      <c r="K265" s="16">
        <v>40</v>
      </c>
      <c r="L265" s="10" t="s">
        <v>157</v>
      </c>
      <c r="M265" s="10">
        <f t="shared" si="17"/>
        <v>2019</v>
      </c>
      <c r="N265" s="10">
        <f t="shared" si="18"/>
        <v>7</v>
      </c>
      <c r="O265" s="10" t="str">
        <f>VLOOKUP(L265,'User input'!$D$6:$E$16,2,FALSE)</f>
        <v>Ultrathing V3</v>
      </c>
      <c r="P265" s="10">
        <f>VLOOKUP(L265,'User input'!$D$6:$G$16,3,FALSE)</f>
        <v>3.39</v>
      </c>
      <c r="Q265" s="10">
        <f>VLOOKUP(L265,'User input'!$D$6:$G$16,4,FALSE)</f>
        <v>24</v>
      </c>
      <c r="R265" s="10">
        <f t="shared" si="19"/>
        <v>960</v>
      </c>
      <c r="S265" s="27">
        <f t="shared" si="16"/>
        <v>3254.4</v>
      </c>
      <c r="T265" s="27">
        <f>IF(K265&lt;'User input'!$I$9,'User input'!$J$8,IF(K265&lt;'User input'!$I$10,'User input'!$J$9,IF(K265&lt;'User input'!$I$11,'User input'!$J$10,'User input'!$J$11)))*S265</f>
        <v>97.632000000000005</v>
      </c>
      <c r="U265" s="27">
        <f>K265*'User input'!$J$17+'User input'!$J$16</f>
        <v>0.5</v>
      </c>
    </row>
    <row r="266" spans="1:21" x14ac:dyDescent="0.25">
      <c r="A266" s="17">
        <v>271</v>
      </c>
      <c r="B266" s="6" t="s">
        <v>1063</v>
      </c>
      <c r="C266" s="6" t="s">
        <v>796</v>
      </c>
      <c r="D266" s="6" t="s">
        <v>15</v>
      </c>
      <c r="E266" s="6" t="s">
        <v>16</v>
      </c>
      <c r="F266" s="15">
        <v>30</v>
      </c>
      <c r="G266" s="6" t="s">
        <v>1064</v>
      </c>
      <c r="H266" s="6" t="s">
        <v>1065</v>
      </c>
      <c r="I266" s="6" t="s">
        <v>32</v>
      </c>
      <c r="J266" s="7">
        <v>43612</v>
      </c>
      <c r="K266" s="15">
        <v>21</v>
      </c>
      <c r="L266" s="6" t="s">
        <v>52</v>
      </c>
      <c r="M266" s="6">
        <f t="shared" si="17"/>
        <v>2019</v>
      </c>
      <c r="N266" s="6">
        <f t="shared" si="18"/>
        <v>5</v>
      </c>
      <c r="O266" s="6" t="str">
        <f>VLOOKUP(L266,'User input'!$D$6:$E$16,2,FALSE)</f>
        <v>Megawidget S</v>
      </c>
      <c r="P266" s="6">
        <f>VLOOKUP(L266,'User input'!$D$6:$G$16,3,FALSE)</f>
        <v>0.69</v>
      </c>
      <c r="Q266" s="6">
        <f>VLOOKUP(L266,'User input'!$D$6:$G$16,4,FALSE)</f>
        <v>24</v>
      </c>
      <c r="R266" s="6">
        <f t="shared" si="19"/>
        <v>504</v>
      </c>
      <c r="S266" s="26">
        <f t="shared" si="16"/>
        <v>347.76</v>
      </c>
      <c r="T266" s="26">
        <f>IF(K266&lt;'User input'!$I$9,'User input'!$J$8,IF(K266&lt;'User input'!$I$10,'User input'!$J$9,IF(K266&lt;'User input'!$I$11,'User input'!$J$10,'User input'!$J$11)))*S266</f>
        <v>10.432799999999999</v>
      </c>
      <c r="U266" s="26">
        <f>K266*'User input'!$J$17+'User input'!$J$16</f>
        <v>0.5</v>
      </c>
    </row>
    <row r="267" spans="1:21" x14ac:dyDescent="0.25">
      <c r="A267" s="18">
        <v>272</v>
      </c>
      <c r="B267" s="10" t="s">
        <v>1066</v>
      </c>
      <c r="C267" s="10" t="s">
        <v>1067</v>
      </c>
      <c r="D267" s="10" t="s">
        <v>49</v>
      </c>
      <c r="E267" s="10" t="s">
        <v>16</v>
      </c>
      <c r="F267" s="16">
        <v>60</v>
      </c>
      <c r="G267" s="10" t="s">
        <v>1068</v>
      </c>
      <c r="H267" s="10" t="s">
        <v>976</v>
      </c>
      <c r="I267" s="10" t="s">
        <v>32</v>
      </c>
      <c r="J267" s="11">
        <v>44317</v>
      </c>
      <c r="K267" s="16">
        <v>64</v>
      </c>
      <c r="L267" s="10" t="s">
        <v>78</v>
      </c>
      <c r="M267" s="10">
        <f t="shared" si="17"/>
        <v>2021</v>
      </c>
      <c r="N267" s="10">
        <f t="shared" si="18"/>
        <v>5</v>
      </c>
      <c r="O267" s="10" t="str">
        <f>VLOOKUP(L267,'User input'!$D$6:$E$16,2,FALSE)</f>
        <v>Ultrathing V2</v>
      </c>
      <c r="P267" s="10">
        <f>VLOOKUP(L267,'User input'!$D$6:$G$16,3,FALSE)</f>
        <v>2.95</v>
      </c>
      <c r="Q267" s="10">
        <f>VLOOKUP(L267,'User input'!$D$6:$G$16,4,FALSE)</f>
        <v>20</v>
      </c>
      <c r="R267" s="10">
        <f t="shared" si="19"/>
        <v>1280</v>
      </c>
      <c r="S267" s="27">
        <f t="shared" si="16"/>
        <v>3776</v>
      </c>
      <c r="T267" s="27">
        <f>IF(K267&lt;'User input'!$I$9,'User input'!$J$8,IF(K267&lt;'User input'!$I$10,'User input'!$J$9,IF(K267&lt;'User input'!$I$11,'User input'!$J$10,'User input'!$J$11)))*S267</f>
        <v>188.8</v>
      </c>
      <c r="U267" s="27">
        <f>K267*'User input'!$J$17+'User input'!$J$16</f>
        <v>0.5</v>
      </c>
    </row>
    <row r="268" spans="1:21" x14ac:dyDescent="0.25">
      <c r="A268" s="17">
        <v>273</v>
      </c>
      <c r="B268" s="6" t="s">
        <v>1069</v>
      </c>
      <c r="C268" s="6" t="s">
        <v>1070</v>
      </c>
      <c r="D268" s="6" t="s">
        <v>15</v>
      </c>
      <c r="E268" s="6" t="s">
        <v>16</v>
      </c>
      <c r="F268" s="15">
        <v>90</v>
      </c>
      <c r="G268" s="6" t="s">
        <v>1071</v>
      </c>
      <c r="H268" s="6" t="s">
        <v>1072</v>
      </c>
      <c r="I268" s="6" t="s">
        <v>1073</v>
      </c>
      <c r="J268" s="7">
        <v>44085</v>
      </c>
      <c r="K268" s="15">
        <v>30</v>
      </c>
      <c r="L268" s="6" t="s">
        <v>62</v>
      </c>
      <c r="M268" s="6">
        <f t="shared" si="17"/>
        <v>2020</v>
      </c>
      <c r="N268" s="6">
        <f t="shared" si="18"/>
        <v>9</v>
      </c>
      <c r="O268" s="6" t="str">
        <f>VLOOKUP(L268,'User input'!$D$6:$E$16,2,FALSE)</f>
        <v>Ultrathing V4</v>
      </c>
      <c r="P268" s="6">
        <f>VLOOKUP(L268,'User input'!$D$6:$G$16,3,FALSE)</f>
        <v>3.99</v>
      </c>
      <c r="Q268" s="6">
        <f>VLOOKUP(L268,'User input'!$D$6:$G$16,4,FALSE)</f>
        <v>24</v>
      </c>
      <c r="R268" s="6">
        <f t="shared" si="19"/>
        <v>720</v>
      </c>
      <c r="S268" s="26">
        <f t="shared" si="16"/>
        <v>2872.8</v>
      </c>
      <c r="T268" s="26">
        <f>IF(K268&lt;'User input'!$I$9,'User input'!$J$8,IF(K268&lt;'User input'!$I$10,'User input'!$J$9,IF(K268&lt;'User input'!$I$11,'User input'!$J$10,'User input'!$J$11)))*S268</f>
        <v>86.183999999999997</v>
      </c>
      <c r="U268" s="26">
        <f>K268*'User input'!$J$17+'User input'!$J$16</f>
        <v>0.5</v>
      </c>
    </row>
    <row r="269" spans="1:21" x14ac:dyDescent="0.25">
      <c r="A269" s="18">
        <v>274</v>
      </c>
      <c r="B269" s="10" t="s">
        <v>1074</v>
      </c>
      <c r="C269" s="10" t="s">
        <v>1075</v>
      </c>
      <c r="D269" s="10" t="s">
        <v>49</v>
      </c>
      <c r="E269" s="10" t="s">
        <v>16</v>
      </c>
      <c r="F269" s="16">
        <v>60</v>
      </c>
      <c r="G269" s="10" t="s">
        <v>1076</v>
      </c>
      <c r="H269" s="10" t="s">
        <v>1077</v>
      </c>
      <c r="I269" s="10" t="s">
        <v>1078</v>
      </c>
      <c r="J269" s="11">
        <v>44404</v>
      </c>
      <c r="K269" s="16">
        <v>41</v>
      </c>
      <c r="L269" s="10" t="s">
        <v>99</v>
      </c>
      <c r="M269" s="10">
        <f t="shared" si="17"/>
        <v>2021</v>
      </c>
      <c r="N269" s="10">
        <f t="shared" si="18"/>
        <v>7</v>
      </c>
      <c r="O269" s="10" t="str">
        <f>VLOOKUP(L269,'User input'!$D$6:$E$16,2,FALSE)</f>
        <v>Superwossname</v>
      </c>
      <c r="P269" s="10">
        <f>VLOOKUP(L269,'User input'!$D$6:$G$16,3,FALSE)</f>
        <v>3.49</v>
      </c>
      <c r="Q269" s="10">
        <f>VLOOKUP(L269,'User input'!$D$6:$G$16,4,FALSE)</f>
        <v>20</v>
      </c>
      <c r="R269" s="10">
        <f t="shared" si="19"/>
        <v>820</v>
      </c>
      <c r="S269" s="27">
        <f t="shared" si="16"/>
        <v>2861.8</v>
      </c>
      <c r="T269" s="27">
        <f>IF(K269&lt;'User input'!$I$9,'User input'!$J$8,IF(K269&lt;'User input'!$I$10,'User input'!$J$9,IF(K269&lt;'User input'!$I$11,'User input'!$J$10,'User input'!$J$11)))*S269</f>
        <v>85.853999999999999</v>
      </c>
      <c r="U269" s="27">
        <f>K269*'User input'!$J$17+'User input'!$J$16</f>
        <v>0.5</v>
      </c>
    </row>
    <row r="270" spans="1:21" x14ac:dyDescent="0.25">
      <c r="A270" s="17">
        <v>275</v>
      </c>
      <c r="B270" s="6" t="s">
        <v>1079</v>
      </c>
      <c r="C270" s="6" t="s">
        <v>1080</v>
      </c>
      <c r="D270" s="6" t="s">
        <v>15</v>
      </c>
      <c r="E270" s="6" t="s">
        <v>16</v>
      </c>
      <c r="F270" s="15">
        <v>90</v>
      </c>
      <c r="G270" s="6" t="s">
        <v>1081</v>
      </c>
      <c r="H270" s="6" t="s">
        <v>1082</v>
      </c>
      <c r="I270" s="6" t="s">
        <v>550</v>
      </c>
      <c r="J270" s="7">
        <v>44543</v>
      </c>
      <c r="K270" s="15">
        <v>27</v>
      </c>
      <c r="L270" s="6" t="s">
        <v>62</v>
      </c>
      <c r="M270" s="6">
        <f t="shared" si="17"/>
        <v>2021</v>
      </c>
      <c r="N270" s="6">
        <f t="shared" si="18"/>
        <v>12</v>
      </c>
      <c r="O270" s="6" t="str">
        <f>VLOOKUP(L270,'User input'!$D$6:$E$16,2,FALSE)</f>
        <v>Ultrathing V4</v>
      </c>
      <c r="P270" s="6">
        <f>VLOOKUP(L270,'User input'!$D$6:$G$16,3,FALSE)</f>
        <v>3.99</v>
      </c>
      <c r="Q270" s="6">
        <f>VLOOKUP(L270,'User input'!$D$6:$G$16,4,FALSE)</f>
        <v>24</v>
      </c>
      <c r="R270" s="6">
        <f t="shared" si="19"/>
        <v>648</v>
      </c>
      <c r="S270" s="26">
        <f t="shared" si="16"/>
        <v>2585.52</v>
      </c>
      <c r="T270" s="26">
        <f>IF(K270&lt;'User input'!$I$9,'User input'!$J$8,IF(K270&lt;'User input'!$I$10,'User input'!$J$9,IF(K270&lt;'User input'!$I$11,'User input'!$J$10,'User input'!$J$11)))*S270</f>
        <v>77.565600000000003</v>
      </c>
      <c r="U270" s="26">
        <f>K270*'User input'!$J$17+'User input'!$J$16</f>
        <v>0.5</v>
      </c>
    </row>
    <row r="271" spans="1:21" x14ac:dyDescent="0.25">
      <c r="A271" s="18">
        <v>276</v>
      </c>
      <c r="B271" s="10" t="s">
        <v>1083</v>
      </c>
      <c r="C271" s="10" t="s">
        <v>1084</v>
      </c>
      <c r="D271" s="10" t="s">
        <v>49</v>
      </c>
      <c r="E271" s="10" t="s">
        <v>16</v>
      </c>
      <c r="F271" s="16">
        <v>90</v>
      </c>
      <c r="G271" s="10" t="s">
        <v>1085</v>
      </c>
      <c r="H271" s="10" t="s">
        <v>1086</v>
      </c>
      <c r="I271" s="10" t="s">
        <v>32</v>
      </c>
      <c r="J271" s="11">
        <v>44048</v>
      </c>
      <c r="K271" s="16">
        <v>58</v>
      </c>
      <c r="L271" s="10" t="s">
        <v>52</v>
      </c>
      <c r="M271" s="10">
        <f t="shared" si="17"/>
        <v>2020</v>
      </c>
      <c r="N271" s="10">
        <f t="shared" si="18"/>
        <v>8</v>
      </c>
      <c r="O271" s="10" t="str">
        <f>VLOOKUP(L271,'User input'!$D$6:$E$16,2,FALSE)</f>
        <v>Megawidget S</v>
      </c>
      <c r="P271" s="10">
        <f>VLOOKUP(L271,'User input'!$D$6:$G$16,3,FALSE)</f>
        <v>0.69</v>
      </c>
      <c r="Q271" s="10">
        <f>VLOOKUP(L271,'User input'!$D$6:$G$16,4,FALSE)</f>
        <v>24</v>
      </c>
      <c r="R271" s="10">
        <f t="shared" si="19"/>
        <v>1392</v>
      </c>
      <c r="S271" s="27">
        <f t="shared" si="16"/>
        <v>960.4799999999999</v>
      </c>
      <c r="T271" s="27">
        <f>IF(K271&lt;'User input'!$I$9,'User input'!$J$8,IF(K271&lt;'User input'!$I$10,'User input'!$J$9,IF(K271&lt;'User input'!$I$11,'User input'!$J$10,'User input'!$J$11)))*S271</f>
        <v>48.024000000000001</v>
      </c>
      <c r="U271" s="27">
        <f>K271*'User input'!$J$17+'User input'!$J$16</f>
        <v>0.5</v>
      </c>
    </row>
    <row r="272" spans="1:21" x14ac:dyDescent="0.25">
      <c r="A272" s="17">
        <v>277</v>
      </c>
      <c r="B272" s="6" t="s">
        <v>1087</v>
      </c>
      <c r="C272" s="6" t="s">
        <v>1088</v>
      </c>
      <c r="D272" s="6" t="s">
        <v>15</v>
      </c>
      <c r="E272" s="6" t="s">
        <v>16</v>
      </c>
      <c r="F272" s="15">
        <v>30</v>
      </c>
      <c r="G272" s="6" t="s">
        <v>1089</v>
      </c>
      <c r="H272" s="6" t="s">
        <v>1090</v>
      </c>
      <c r="I272" s="6" t="s">
        <v>176</v>
      </c>
      <c r="J272" s="7">
        <v>44115</v>
      </c>
      <c r="K272" s="15">
        <v>3</v>
      </c>
      <c r="L272" s="6" t="s">
        <v>157</v>
      </c>
      <c r="M272" s="6">
        <f t="shared" si="17"/>
        <v>2020</v>
      </c>
      <c r="N272" s="6">
        <f t="shared" si="18"/>
        <v>10</v>
      </c>
      <c r="O272" s="6" t="str">
        <f>VLOOKUP(L272,'User input'!$D$6:$E$16,2,FALSE)</f>
        <v>Ultrathing V3</v>
      </c>
      <c r="P272" s="6">
        <f>VLOOKUP(L272,'User input'!$D$6:$G$16,3,FALSE)</f>
        <v>3.39</v>
      </c>
      <c r="Q272" s="6">
        <f>VLOOKUP(L272,'User input'!$D$6:$G$16,4,FALSE)</f>
        <v>24</v>
      </c>
      <c r="R272" s="6">
        <f t="shared" si="19"/>
        <v>72</v>
      </c>
      <c r="S272" s="26">
        <f t="shared" si="16"/>
        <v>244.08</v>
      </c>
      <c r="T272" s="26">
        <f>IF(K272&lt;'User input'!$I$9,'User input'!$J$8,IF(K272&lt;'User input'!$I$10,'User input'!$J$9,IF(K272&lt;'User input'!$I$11,'User input'!$J$10,'User input'!$J$11)))*S272</f>
        <v>0</v>
      </c>
      <c r="U272" s="26">
        <f>K272*'User input'!$J$17+'User input'!$J$16</f>
        <v>0.5</v>
      </c>
    </row>
    <row r="273" spans="1:21" x14ac:dyDescent="0.25">
      <c r="A273" s="18">
        <v>278</v>
      </c>
      <c r="B273" s="10" t="s">
        <v>1091</v>
      </c>
      <c r="C273" s="10" t="s">
        <v>1092</v>
      </c>
      <c r="D273" s="10" t="s">
        <v>28</v>
      </c>
      <c r="E273" s="10" t="s">
        <v>29</v>
      </c>
      <c r="F273" s="16">
        <v>30</v>
      </c>
      <c r="G273" s="10" t="s">
        <v>1093</v>
      </c>
      <c r="H273" s="10" t="s">
        <v>1094</v>
      </c>
      <c r="I273" s="10" t="s">
        <v>25</v>
      </c>
      <c r="J273" s="11">
        <v>43995</v>
      </c>
      <c r="K273" s="16">
        <v>38</v>
      </c>
      <c r="L273" s="10" t="s">
        <v>157</v>
      </c>
      <c r="M273" s="10">
        <f t="shared" si="17"/>
        <v>2020</v>
      </c>
      <c r="N273" s="10">
        <f t="shared" si="18"/>
        <v>6</v>
      </c>
      <c r="O273" s="10" t="str">
        <f>VLOOKUP(L273,'User input'!$D$6:$E$16,2,FALSE)</f>
        <v>Ultrathing V3</v>
      </c>
      <c r="P273" s="10">
        <f>VLOOKUP(L273,'User input'!$D$6:$G$16,3,FALSE)</f>
        <v>3.39</v>
      </c>
      <c r="Q273" s="10">
        <f>VLOOKUP(L273,'User input'!$D$6:$G$16,4,FALSE)</f>
        <v>24</v>
      </c>
      <c r="R273" s="10">
        <f t="shared" si="19"/>
        <v>912</v>
      </c>
      <c r="S273" s="27">
        <f t="shared" si="16"/>
        <v>3091.6800000000003</v>
      </c>
      <c r="T273" s="27">
        <f>IF(K273&lt;'User input'!$I$9,'User input'!$J$8,IF(K273&lt;'User input'!$I$10,'User input'!$J$9,IF(K273&lt;'User input'!$I$11,'User input'!$J$10,'User input'!$J$11)))*S273</f>
        <v>92.750399999999999</v>
      </c>
      <c r="U273" s="27">
        <f>K273*'User input'!$J$17+'User input'!$J$16</f>
        <v>0.5</v>
      </c>
    </row>
    <row r="274" spans="1:21" x14ac:dyDescent="0.25">
      <c r="A274" s="17">
        <v>279</v>
      </c>
      <c r="B274" s="6" t="s">
        <v>1095</v>
      </c>
      <c r="C274" s="6" t="s">
        <v>1096</v>
      </c>
      <c r="D274" s="6" t="s">
        <v>49</v>
      </c>
      <c r="E274" s="6" t="s">
        <v>16</v>
      </c>
      <c r="F274" s="15">
        <v>30</v>
      </c>
      <c r="G274" s="6" t="s">
        <v>1097</v>
      </c>
      <c r="H274" s="6" t="s">
        <v>1098</v>
      </c>
      <c r="I274" s="6" t="s">
        <v>25</v>
      </c>
      <c r="J274" s="7">
        <v>44196</v>
      </c>
      <c r="K274" s="15">
        <v>43</v>
      </c>
      <c r="L274" s="6" t="s">
        <v>99</v>
      </c>
      <c r="M274" s="6">
        <f t="shared" si="17"/>
        <v>2020</v>
      </c>
      <c r="N274" s="6">
        <f t="shared" si="18"/>
        <v>12</v>
      </c>
      <c r="O274" s="6" t="str">
        <f>VLOOKUP(L274,'User input'!$D$6:$E$16,2,FALSE)</f>
        <v>Superwossname</v>
      </c>
      <c r="P274" s="6">
        <f>VLOOKUP(L274,'User input'!$D$6:$G$16,3,FALSE)</f>
        <v>3.49</v>
      </c>
      <c r="Q274" s="6">
        <f>VLOOKUP(L274,'User input'!$D$6:$G$16,4,FALSE)</f>
        <v>20</v>
      </c>
      <c r="R274" s="6">
        <f t="shared" si="19"/>
        <v>860</v>
      </c>
      <c r="S274" s="26">
        <f t="shared" si="16"/>
        <v>3001.4</v>
      </c>
      <c r="T274" s="26">
        <f>IF(K274&lt;'User input'!$I$9,'User input'!$J$8,IF(K274&lt;'User input'!$I$10,'User input'!$J$9,IF(K274&lt;'User input'!$I$11,'User input'!$J$10,'User input'!$J$11)))*S274</f>
        <v>90.042000000000002</v>
      </c>
      <c r="U274" s="26">
        <f>K274*'User input'!$J$17+'User input'!$J$16</f>
        <v>0.5</v>
      </c>
    </row>
    <row r="275" spans="1:21" x14ac:dyDescent="0.25">
      <c r="A275" s="18">
        <v>280</v>
      </c>
      <c r="B275" s="10" t="s">
        <v>1099</v>
      </c>
      <c r="C275" s="10" t="s">
        <v>1100</v>
      </c>
      <c r="D275" s="10" t="s">
        <v>28</v>
      </c>
      <c r="E275" s="10" t="s">
        <v>29</v>
      </c>
      <c r="F275" s="16">
        <v>60</v>
      </c>
      <c r="G275" s="10" t="s">
        <v>1101</v>
      </c>
      <c r="H275" s="10" t="s">
        <v>1102</v>
      </c>
      <c r="I275" s="10" t="s">
        <v>32</v>
      </c>
      <c r="J275" s="11">
        <v>43940</v>
      </c>
      <c r="K275" s="16">
        <v>36</v>
      </c>
      <c r="L275" s="10" t="s">
        <v>62</v>
      </c>
      <c r="M275" s="10">
        <f t="shared" si="17"/>
        <v>2020</v>
      </c>
      <c r="N275" s="10">
        <f t="shared" si="18"/>
        <v>4</v>
      </c>
      <c r="O275" s="10" t="str">
        <f>VLOOKUP(L275,'User input'!$D$6:$E$16,2,FALSE)</f>
        <v>Ultrathing V4</v>
      </c>
      <c r="P275" s="10">
        <f>VLOOKUP(L275,'User input'!$D$6:$G$16,3,FALSE)</f>
        <v>3.99</v>
      </c>
      <c r="Q275" s="10">
        <f>VLOOKUP(L275,'User input'!$D$6:$G$16,4,FALSE)</f>
        <v>24</v>
      </c>
      <c r="R275" s="10">
        <f t="shared" si="19"/>
        <v>864</v>
      </c>
      <c r="S275" s="27">
        <f t="shared" si="16"/>
        <v>3447.36</v>
      </c>
      <c r="T275" s="27">
        <f>IF(K275&lt;'User input'!$I$9,'User input'!$J$8,IF(K275&lt;'User input'!$I$10,'User input'!$J$9,IF(K275&lt;'User input'!$I$11,'User input'!$J$10,'User input'!$J$11)))*S275</f>
        <v>103.4208</v>
      </c>
      <c r="U275" s="27">
        <f>K275*'User input'!$J$17+'User input'!$J$16</f>
        <v>0.5</v>
      </c>
    </row>
    <row r="276" spans="1:21" x14ac:dyDescent="0.25">
      <c r="A276" s="17">
        <v>281</v>
      </c>
      <c r="B276" s="6" t="s">
        <v>1103</v>
      </c>
      <c r="C276" s="6" t="s">
        <v>1104</v>
      </c>
      <c r="D276" s="6" t="s">
        <v>28</v>
      </c>
      <c r="E276" s="6" t="s">
        <v>29</v>
      </c>
      <c r="F276" s="15">
        <v>60</v>
      </c>
      <c r="G276" s="6" t="s">
        <v>1105</v>
      </c>
      <c r="H276" s="6" t="s">
        <v>1106</v>
      </c>
      <c r="I276" s="6" t="s">
        <v>32</v>
      </c>
      <c r="J276" s="7">
        <v>43838</v>
      </c>
      <c r="K276" s="15">
        <v>51</v>
      </c>
      <c r="L276" s="6" t="s">
        <v>52</v>
      </c>
      <c r="M276" s="6">
        <f t="shared" si="17"/>
        <v>2020</v>
      </c>
      <c r="N276" s="6">
        <f t="shared" si="18"/>
        <v>1</v>
      </c>
      <c r="O276" s="6" t="str">
        <f>VLOOKUP(L276,'User input'!$D$6:$E$16,2,FALSE)</f>
        <v>Megawidget S</v>
      </c>
      <c r="P276" s="6">
        <f>VLOOKUP(L276,'User input'!$D$6:$G$16,3,FALSE)</f>
        <v>0.69</v>
      </c>
      <c r="Q276" s="6">
        <f>VLOOKUP(L276,'User input'!$D$6:$G$16,4,FALSE)</f>
        <v>24</v>
      </c>
      <c r="R276" s="6">
        <f t="shared" si="19"/>
        <v>1224</v>
      </c>
      <c r="S276" s="26">
        <f t="shared" si="16"/>
        <v>844.56</v>
      </c>
      <c r="T276" s="26">
        <f>IF(K276&lt;'User input'!$I$9,'User input'!$J$8,IF(K276&lt;'User input'!$I$10,'User input'!$J$9,IF(K276&lt;'User input'!$I$11,'User input'!$J$10,'User input'!$J$11)))*S276</f>
        <v>42.228000000000002</v>
      </c>
      <c r="U276" s="26">
        <f>K276*'User input'!$J$17+'User input'!$J$16</f>
        <v>0.5</v>
      </c>
    </row>
    <row r="277" spans="1:21" x14ac:dyDescent="0.25">
      <c r="A277" s="18">
        <v>282</v>
      </c>
      <c r="B277" s="10" t="s">
        <v>1107</v>
      </c>
      <c r="C277" s="10" t="s">
        <v>1108</v>
      </c>
      <c r="D277" s="10" t="s">
        <v>49</v>
      </c>
      <c r="E277" s="10" t="s">
        <v>16</v>
      </c>
      <c r="F277" s="16">
        <v>60</v>
      </c>
      <c r="G277" s="10" t="s">
        <v>1109</v>
      </c>
      <c r="H277" s="10" t="s">
        <v>1110</v>
      </c>
      <c r="I277" s="10" t="s">
        <v>32</v>
      </c>
      <c r="J277" s="11">
        <v>44213</v>
      </c>
      <c r="K277" s="16">
        <v>86</v>
      </c>
      <c r="L277" s="10" t="s">
        <v>157</v>
      </c>
      <c r="M277" s="10">
        <f t="shared" si="17"/>
        <v>2021</v>
      </c>
      <c r="N277" s="10">
        <f t="shared" si="18"/>
        <v>1</v>
      </c>
      <c r="O277" s="10" t="str">
        <f>VLOOKUP(L277,'User input'!$D$6:$E$16,2,FALSE)</f>
        <v>Ultrathing V3</v>
      </c>
      <c r="P277" s="10">
        <f>VLOOKUP(L277,'User input'!$D$6:$G$16,3,FALSE)</f>
        <v>3.39</v>
      </c>
      <c r="Q277" s="10">
        <f>VLOOKUP(L277,'User input'!$D$6:$G$16,4,FALSE)</f>
        <v>24</v>
      </c>
      <c r="R277" s="10">
        <f t="shared" si="19"/>
        <v>2064</v>
      </c>
      <c r="S277" s="27">
        <f t="shared" si="16"/>
        <v>6996.96</v>
      </c>
      <c r="T277" s="27">
        <f>IF(K277&lt;'User input'!$I$9,'User input'!$J$8,IF(K277&lt;'User input'!$I$10,'User input'!$J$9,IF(K277&lt;'User input'!$I$11,'User input'!$J$10,'User input'!$J$11)))*S277</f>
        <v>349.84800000000001</v>
      </c>
      <c r="U277" s="27">
        <f>K277*'User input'!$J$17+'User input'!$J$16</f>
        <v>0.5</v>
      </c>
    </row>
    <row r="278" spans="1:21" x14ac:dyDescent="0.25">
      <c r="A278" s="17">
        <v>283</v>
      </c>
      <c r="B278" s="6" t="s">
        <v>1111</v>
      </c>
      <c r="C278" s="6" t="s">
        <v>1112</v>
      </c>
      <c r="D278" s="6" t="s">
        <v>28</v>
      </c>
      <c r="E278" s="6" t="s">
        <v>29</v>
      </c>
      <c r="F278" s="15">
        <v>30</v>
      </c>
      <c r="G278" s="6" t="s">
        <v>1113</v>
      </c>
      <c r="H278" s="6" t="s">
        <v>1114</v>
      </c>
      <c r="I278" s="6" t="s">
        <v>238</v>
      </c>
      <c r="J278" s="7">
        <v>44051</v>
      </c>
      <c r="K278" s="15">
        <v>6</v>
      </c>
      <c r="L278" s="6" t="s">
        <v>78</v>
      </c>
      <c r="M278" s="6">
        <f t="shared" si="17"/>
        <v>2020</v>
      </c>
      <c r="N278" s="6">
        <f t="shared" si="18"/>
        <v>8</v>
      </c>
      <c r="O278" s="6" t="str">
        <f>VLOOKUP(L278,'User input'!$D$6:$E$16,2,FALSE)</f>
        <v>Ultrathing V2</v>
      </c>
      <c r="P278" s="6">
        <f>VLOOKUP(L278,'User input'!$D$6:$G$16,3,FALSE)</f>
        <v>2.95</v>
      </c>
      <c r="Q278" s="6">
        <f>VLOOKUP(L278,'User input'!$D$6:$G$16,4,FALSE)</f>
        <v>20</v>
      </c>
      <c r="R278" s="6">
        <f t="shared" si="19"/>
        <v>120</v>
      </c>
      <c r="S278" s="26">
        <f t="shared" si="16"/>
        <v>354</v>
      </c>
      <c r="T278" s="26">
        <f>IF(K278&lt;'User input'!$I$9,'User input'!$J$8,IF(K278&lt;'User input'!$I$10,'User input'!$J$9,IF(K278&lt;'User input'!$I$11,'User input'!$J$10,'User input'!$J$11)))*S278</f>
        <v>0</v>
      </c>
      <c r="U278" s="26">
        <f>K278*'User input'!$J$17+'User input'!$J$16</f>
        <v>0.5</v>
      </c>
    </row>
    <row r="279" spans="1:21" x14ac:dyDescent="0.25">
      <c r="A279" s="18">
        <v>284</v>
      </c>
      <c r="B279" s="10" t="s">
        <v>1115</v>
      </c>
      <c r="C279" s="10" t="s">
        <v>1116</v>
      </c>
      <c r="D279" s="10" t="s">
        <v>28</v>
      </c>
      <c r="E279" s="10" t="s">
        <v>29</v>
      </c>
      <c r="F279" s="16">
        <v>60</v>
      </c>
      <c r="G279" s="10" t="s">
        <v>1117</v>
      </c>
      <c r="H279" s="10" t="s">
        <v>912</v>
      </c>
      <c r="I279" s="10" t="s">
        <v>32</v>
      </c>
      <c r="J279" s="11">
        <v>44007</v>
      </c>
      <c r="K279" s="16">
        <v>40</v>
      </c>
      <c r="L279" s="10" t="s">
        <v>20</v>
      </c>
      <c r="M279" s="10">
        <f t="shared" si="17"/>
        <v>2020</v>
      </c>
      <c r="N279" s="10">
        <f t="shared" si="18"/>
        <v>6</v>
      </c>
      <c r="O279" s="10" t="str">
        <f>VLOOKUP(L279,'User input'!$D$6:$E$16,2,FALSE)</f>
        <v>Hyperwotsit</v>
      </c>
      <c r="P279" s="10">
        <f>VLOOKUP(L279,'User input'!$D$6:$G$16,3,FALSE)</f>
        <v>2.0099999999999998</v>
      </c>
      <c r="Q279" s="10">
        <f>VLOOKUP(L279,'User input'!$D$6:$G$16,4,FALSE)</f>
        <v>20</v>
      </c>
      <c r="R279" s="10">
        <f t="shared" si="19"/>
        <v>800</v>
      </c>
      <c r="S279" s="27">
        <f t="shared" si="16"/>
        <v>1607.9999999999998</v>
      </c>
      <c r="T279" s="27">
        <f>IF(K279&lt;'User input'!$I$9,'User input'!$J$8,IF(K279&lt;'User input'!$I$10,'User input'!$J$9,IF(K279&lt;'User input'!$I$11,'User input'!$J$10,'User input'!$J$11)))*S279</f>
        <v>48.239999999999995</v>
      </c>
      <c r="U279" s="27">
        <f>K279*'User input'!$J$17+'User input'!$J$16</f>
        <v>0.5</v>
      </c>
    </row>
    <row r="280" spans="1:21" x14ac:dyDescent="0.25">
      <c r="A280" s="17">
        <v>285</v>
      </c>
      <c r="B280" s="6" t="s">
        <v>1118</v>
      </c>
      <c r="C280" s="6" t="s">
        <v>653</v>
      </c>
      <c r="D280" s="6" t="s">
        <v>49</v>
      </c>
      <c r="E280" s="6" t="s">
        <v>16</v>
      </c>
      <c r="F280" s="15">
        <v>90</v>
      </c>
      <c r="G280" s="6" t="s">
        <v>1119</v>
      </c>
      <c r="H280" s="6" t="s">
        <v>1120</v>
      </c>
      <c r="I280" s="6" t="s">
        <v>1121</v>
      </c>
      <c r="J280" s="7">
        <v>43687</v>
      </c>
      <c r="K280" s="15">
        <v>52</v>
      </c>
      <c r="L280" s="6" t="s">
        <v>52</v>
      </c>
      <c r="M280" s="6">
        <f t="shared" si="17"/>
        <v>2019</v>
      </c>
      <c r="N280" s="6">
        <f t="shared" si="18"/>
        <v>8</v>
      </c>
      <c r="O280" s="6" t="str">
        <f>VLOOKUP(L280,'User input'!$D$6:$E$16,2,FALSE)</f>
        <v>Megawidget S</v>
      </c>
      <c r="P280" s="6">
        <f>VLOOKUP(L280,'User input'!$D$6:$G$16,3,FALSE)</f>
        <v>0.69</v>
      </c>
      <c r="Q280" s="6">
        <f>VLOOKUP(L280,'User input'!$D$6:$G$16,4,FALSE)</f>
        <v>24</v>
      </c>
      <c r="R280" s="6">
        <f t="shared" si="19"/>
        <v>1248</v>
      </c>
      <c r="S280" s="26">
        <f t="shared" si="16"/>
        <v>861.11999999999989</v>
      </c>
      <c r="T280" s="26">
        <f>IF(K280&lt;'User input'!$I$9,'User input'!$J$8,IF(K280&lt;'User input'!$I$10,'User input'!$J$9,IF(K280&lt;'User input'!$I$11,'User input'!$J$10,'User input'!$J$11)))*S280</f>
        <v>43.055999999999997</v>
      </c>
      <c r="U280" s="26">
        <f>K280*'User input'!$J$17+'User input'!$J$16</f>
        <v>0.5</v>
      </c>
    </row>
    <row r="281" spans="1:21" x14ac:dyDescent="0.25">
      <c r="A281" s="18">
        <v>286</v>
      </c>
      <c r="B281" s="10" t="s">
        <v>433</v>
      </c>
      <c r="C281" s="10" t="s">
        <v>766</v>
      </c>
      <c r="D281" s="10" t="s">
        <v>15</v>
      </c>
      <c r="E281" s="10" t="s">
        <v>16</v>
      </c>
      <c r="F281" s="16">
        <v>30</v>
      </c>
      <c r="G281" s="10" t="s">
        <v>1122</v>
      </c>
      <c r="H281" s="10" t="s">
        <v>1013</v>
      </c>
      <c r="I281" s="10" t="s">
        <v>291</v>
      </c>
      <c r="J281" s="11">
        <v>43896</v>
      </c>
      <c r="K281" s="16">
        <v>66</v>
      </c>
      <c r="L281" s="10" t="s">
        <v>99</v>
      </c>
      <c r="M281" s="10">
        <f t="shared" si="17"/>
        <v>2020</v>
      </c>
      <c r="N281" s="10">
        <f t="shared" si="18"/>
        <v>3</v>
      </c>
      <c r="O281" s="10" t="str">
        <f>VLOOKUP(L281,'User input'!$D$6:$E$16,2,FALSE)</f>
        <v>Superwossname</v>
      </c>
      <c r="P281" s="10">
        <f>VLOOKUP(L281,'User input'!$D$6:$G$16,3,FALSE)</f>
        <v>3.49</v>
      </c>
      <c r="Q281" s="10">
        <f>VLOOKUP(L281,'User input'!$D$6:$G$16,4,FALSE)</f>
        <v>20</v>
      </c>
      <c r="R281" s="10">
        <f t="shared" si="19"/>
        <v>1320</v>
      </c>
      <c r="S281" s="27">
        <f t="shared" si="16"/>
        <v>4606.8</v>
      </c>
      <c r="T281" s="27">
        <f>IF(K281&lt;'User input'!$I$9,'User input'!$J$8,IF(K281&lt;'User input'!$I$10,'User input'!$J$9,IF(K281&lt;'User input'!$I$11,'User input'!$J$10,'User input'!$J$11)))*S281</f>
        <v>230.34000000000003</v>
      </c>
      <c r="U281" s="27">
        <f>K281*'User input'!$J$17+'User input'!$J$16</f>
        <v>0.5</v>
      </c>
    </row>
    <row r="282" spans="1:21" x14ac:dyDescent="0.25">
      <c r="A282" s="17">
        <v>287</v>
      </c>
      <c r="B282" s="6" t="s">
        <v>1123</v>
      </c>
      <c r="C282" s="6" t="s">
        <v>1124</v>
      </c>
      <c r="D282" s="6" t="s">
        <v>28</v>
      </c>
      <c r="E282" s="6" t="s">
        <v>29</v>
      </c>
      <c r="F282" s="15">
        <v>60</v>
      </c>
      <c r="G282" s="6" t="s">
        <v>1125</v>
      </c>
      <c r="H282" s="6" t="s">
        <v>1126</v>
      </c>
      <c r="I282" s="6" t="s">
        <v>32</v>
      </c>
      <c r="J282" s="7">
        <v>44144</v>
      </c>
      <c r="K282" s="15">
        <v>41</v>
      </c>
      <c r="L282" s="6" t="s">
        <v>99</v>
      </c>
      <c r="M282" s="6">
        <f t="shared" si="17"/>
        <v>2020</v>
      </c>
      <c r="N282" s="6">
        <f t="shared" si="18"/>
        <v>11</v>
      </c>
      <c r="O282" s="6" t="str">
        <f>VLOOKUP(L282,'User input'!$D$6:$E$16,2,FALSE)</f>
        <v>Superwossname</v>
      </c>
      <c r="P282" s="6">
        <f>VLOOKUP(L282,'User input'!$D$6:$G$16,3,FALSE)</f>
        <v>3.49</v>
      </c>
      <c r="Q282" s="6">
        <f>VLOOKUP(L282,'User input'!$D$6:$G$16,4,FALSE)</f>
        <v>20</v>
      </c>
      <c r="R282" s="6">
        <f t="shared" si="19"/>
        <v>820</v>
      </c>
      <c r="S282" s="26">
        <f t="shared" si="16"/>
        <v>2861.8</v>
      </c>
      <c r="T282" s="26">
        <f>IF(K282&lt;'User input'!$I$9,'User input'!$J$8,IF(K282&lt;'User input'!$I$10,'User input'!$J$9,IF(K282&lt;'User input'!$I$11,'User input'!$J$10,'User input'!$J$11)))*S282</f>
        <v>85.853999999999999</v>
      </c>
      <c r="U282" s="26">
        <f>K282*'User input'!$J$17+'User input'!$J$16</f>
        <v>0.5</v>
      </c>
    </row>
    <row r="283" spans="1:21" x14ac:dyDescent="0.25">
      <c r="A283" s="18">
        <v>288</v>
      </c>
      <c r="B283" s="10" t="s">
        <v>1127</v>
      </c>
      <c r="C283" s="10" t="s">
        <v>1128</v>
      </c>
      <c r="D283" s="10" t="s">
        <v>28</v>
      </c>
      <c r="E283" s="10" t="s">
        <v>29</v>
      </c>
      <c r="F283" s="16">
        <v>30</v>
      </c>
      <c r="G283" s="10" t="s">
        <v>1129</v>
      </c>
      <c r="H283" s="10" t="s">
        <v>1130</v>
      </c>
      <c r="I283" s="10" t="s">
        <v>38</v>
      </c>
      <c r="J283" s="11">
        <v>44150</v>
      </c>
      <c r="K283" s="16">
        <v>33</v>
      </c>
      <c r="L283" s="10" t="s">
        <v>78</v>
      </c>
      <c r="M283" s="10">
        <f t="shared" si="17"/>
        <v>2020</v>
      </c>
      <c r="N283" s="10">
        <f t="shared" si="18"/>
        <v>11</v>
      </c>
      <c r="O283" s="10" t="str">
        <f>VLOOKUP(L283,'User input'!$D$6:$E$16,2,FALSE)</f>
        <v>Ultrathing V2</v>
      </c>
      <c r="P283" s="10">
        <f>VLOOKUP(L283,'User input'!$D$6:$G$16,3,FALSE)</f>
        <v>2.95</v>
      </c>
      <c r="Q283" s="10">
        <f>VLOOKUP(L283,'User input'!$D$6:$G$16,4,FALSE)</f>
        <v>20</v>
      </c>
      <c r="R283" s="10">
        <f t="shared" si="19"/>
        <v>660</v>
      </c>
      <c r="S283" s="27">
        <f t="shared" si="16"/>
        <v>1947.0000000000002</v>
      </c>
      <c r="T283" s="27">
        <f>IF(K283&lt;'User input'!$I$9,'User input'!$J$8,IF(K283&lt;'User input'!$I$10,'User input'!$J$9,IF(K283&lt;'User input'!$I$11,'User input'!$J$10,'User input'!$J$11)))*S283</f>
        <v>58.410000000000004</v>
      </c>
      <c r="U283" s="27">
        <f>K283*'User input'!$J$17+'User input'!$J$16</f>
        <v>0.5</v>
      </c>
    </row>
    <row r="284" spans="1:21" x14ac:dyDescent="0.25">
      <c r="A284" s="17">
        <v>289</v>
      </c>
      <c r="B284" s="6" t="s">
        <v>1131</v>
      </c>
      <c r="C284" s="6" t="s">
        <v>1132</v>
      </c>
      <c r="D284" s="6" t="s">
        <v>49</v>
      </c>
      <c r="E284" s="6" t="s">
        <v>16</v>
      </c>
      <c r="F284" s="15">
        <v>90</v>
      </c>
      <c r="G284" s="6" t="s">
        <v>1129</v>
      </c>
      <c r="H284" s="6" t="s">
        <v>1133</v>
      </c>
      <c r="I284" s="6" t="s">
        <v>122</v>
      </c>
      <c r="J284" s="7">
        <v>44440</v>
      </c>
      <c r="K284" s="15">
        <v>29</v>
      </c>
      <c r="L284" s="6" t="s">
        <v>20</v>
      </c>
      <c r="M284" s="6">
        <f t="shared" si="17"/>
        <v>2021</v>
      </c>
      <c r="N284" s="6">
        <f t="shared" si="18"/>
        <v>9</v>
      </c>
      <c r="O284" s="6" t="str">
        <f>VLOOKUP(L284,'User input'!$D$6:$E$16,2,FALSE)</f>
        <v>Hyperwotsit</v>
      </c>
      <c r="P284" s="6">
        <f>VLOOKUP(L284,'User input'!$D$6:$G$16,3,FALSE)</f>
        <v>2.0099999999999998</v>
      </c>
      <c r="Q284" s="6">
        <f>VLOOKUP(L284,'User input'!$D$6:$G$16,4,FALSE)</f>
        <v>20</v>
      </c>
      <c r="R284" s="6">
        <f t="shared" si="19"/>
        <v>580</v>
      </c>
      <c r="S284" s="26">
        <f t="shared" si="16"/>
        <v>1165.8</v>
      </c>
      <c r="T284" s="26">
        <f>IF(K284&lt;'User input'!$I$9,'User input'!$J$8,IF(K284&lt;'User input'!$I$10,'User input'!$J$9,IF(K284&lt;'User input'!$I$11,'User input'!$J$10,'User input'!$J$11)))*S284</f>
        <v>34.973999999999997</v>
      </c>
      <c r="U284" s="26">
        <f>K284*'User input'!$J$17+'User input'!$J$16</f>
        <v>0.5</v>
      </c>
    </row>
    <row r="285" spans="1:21" x14ac:dyDescent="0.25">
      <c r="A285" s="18">
        <v>290</v>
      </c>
      <c r="B285" s="10" t="s">
        <v>1134</v>
      </c>
      <c r="C285" s="10" t="s">
        <v>1135</v>
      </c>
      <c r="D285" s="10" t="s">
        <v>15</v>
      </c>
      <c r="E285" s="10" t="s">
        <v>16</v>
      </c>
      <c r="F285" s="16">
        <v>30</v>
      </c>
      <c r="G285" s="10" t="s">
        <v>1136</v>
      </c>
      <c r="H285" s="10" t="s">
        <v>1137</v>
      </c>
      <c r="I285" s="10" t="s">
        <v>38</v>
      </c>
      <c r="J285" s="11">
        <v>44497</v>
      </c>
      <c r="K285" s="16">
        <v>38</v>
      </c>
      <c r="L285" s="10" t="s">
        <v>62</v>
      </c>
      <c r="M285" s="10">
        <f t="shared" si="17"/>
        <v>2021</v>
      </c>
      <c r="N285" s="10">
        <f t="shared" si="18"/>
        <v>10</v>
      </c>
      <c r="O285" s="10" t="str">
        <f>VLOOKUP(L285,'User input'!$D$6:$E$16,2,FALSE)</f>
        <v>Ultrathing V4</v>
      </c>
      <c r="P285" s="10">
        <f>VLOOKUP(L285,'User input'!$D$6:$G$16,3,FALSE)</f>
        <v>3.99</v>
      </c>
      <c r="Q285" s="10">
        <f>VLOOKUP(L285,'User input'!$D$6:$G$16,4,FALSE)</f>
        <v>24</v>
      </c>
      <c r="R285" s="10">
        <f t="shared" si="19"/>
        <v>912</v>
      </c>
      <c r="S285" s="27">
        <f t="shared" si="16"/>
        <v>3638.88</v>
      </c>
      <c r="T285" s="27">
        <f>IF(K285&lt;'User input'!$I$9,'User input'!$J$8,IF(K285&lt;'User input'!$I$10,'User input'!$J$9,IF(K285&lt;'User input'!$I$11,'User input'!$J$10,'User input'!$J$11)))*S285</f>
        <v>109.1664</v>
      </c>
      <c r="U285" s="27">
        <f>K285*'User input'!$J$17+'User input'!$J$16</f>
        <v>0.5</v>
      </c>
    </row>
    <row r="286" spans="1:21" x14ac:dyDescent="0.25">
      <c r="A286" s="17">
        <v>291</v>
      </c>
      <c r="B286" s="6" t="s">
        <v>838</v>
      </c>
      <c r="C286" s="6" t="s">
        <v>390</v>
      </c>
      <c r="D286" s="6" t="s">
        <v>15</v>
      </c>
      <c r="E286" s="6" t="s">
        <v>16</v>
      </c>
      <c r="F286" s="15">
        <v>60</v>
      </c>
      <c r="G286" s="6" t="s">
        <v>1138</v>
      </c>
      <c r="H286" s="6" t="s">
        <v>946</v>
      </c>
      <c r="I286" s="6" t="s">
        <v>93</v>
      </c>
      <c r="J286" s="7">
        <v>44257</v>
      </c>
      <c r="K286" s="15">
        <v>4</v>
      </c>
      <c r="L286" s="6" t="s">
        <v>33</v>
      </c>
      <c r="M286" s="6">
        <f t="shared" si="17"/>
        <v>2021</v>
      </c>
      <c r="N286" s="6">
        <f t="shared" si="18"/>
        <v>3</v>
      </c>
      <c r="O286" s="6" t="str">
        <f>VLOOKUP(L286,'User input'!$D$6:$E$16,2,FALSE)</f>
        <v>Megawidget L</v>
      </c>
      <c r="P286" s="6">
        <f>VLOOKUP(L286,'User input'!$D$6:$G$16,3,FALSE)</f>
        <v>1.79</v>
      </c>
      <c r="Q286" s="6">
        <f>VLOOKUP(L286,'User input'!$D$6:$G$16,4,FALSE)</f>
        <v>24</v>
      </c>
      <c r="R286" s="6">
        <f t="shared" si="19"/>
        <v>96</v>
      </c>
      <c r="S286" s="26">
        <f t="shared" si="16"/>
        <v>171.84</v>
      </c>
      <c r="T286" s="26">
        <f>IF(K286&lt;'User input'!$I$9,'User input'!$J$8,IF(K286&lt;'User input'!$I$10,'User input'!$J$9,IF(K286&lt;'User input'!$I$11,'User input'!$J$10,'User input'!$J$11)))*S286</f>
        <v>0</v>
      </c>
      <c r="U286" s="26">
        <f>K286*'User input'!$J$17+'User input'!$J$16</f>
        <v>0.5</v>
      </c>
    </row>
    <row r="287" spans="1:21" x14ac:dyDescent="0.25">
      <c r="A287" s="17">
        <v>293</v>
      </c>
      <c r="B287" s="6" t="s">
        <v>1139</v>
      </c>
      <c r="C287" s="6" t="s">
        <v>1140</v>
      </c>
      <c r="D287" s="6" t="s">
        <v>115</v>
      </c>
      <c r="E287" s="6" t="s">
        <v>16</v>
      </c>
      <c r="F287" s="15">
        <v>60</v>
      </c>
      <c r="G287" s="6" t="s">
        <v>1141</v>
      </c>
      <c r="H287" s="6" t="s">
        <v>180</v>
      </c>
      <c r="I287" s="6" t="s">
        <v>32</v>
      </c>
      <c r="J287" s="7">
        <v>44368</v>
      </c>
      <c r="K287" s="15">
        <v>29</v>
      </c>
      <c r="L287" s="6" t="s">
        <v>78</v>
      </c>
      <c r="M287" s="6">
        <f t="shared" si="17"/>
        <v>2021</v>
      </c>
      <c r="N287" s="6">
        <f t="shared" si="18"/>
        <v>6</v>
      </c>
      <c r="O287" s="6" t="str">
        <f>VLOOKUP(L287,'User input'!$D$6:$E$16,2,FALSE)</f>
        <v>Ultrathing V2</v>
      </c>
      <c r="P287" s="6">
        <f>VLOOKUP(L287,'User input'!$D$6:$G$16,3,FALSE)</f>
        <v>2.95</v>
      </c>
      <c r="Q287" s="6">
        <f>VLOOKUP(L287,'User input'!$D$6:$G$16,4,FALSE)</f>
        <v>20</v>
      </c>
      <c r="R287" s="6">
        <f t="shared" si="19"/>
        <v>580</v>
      </c>
      <c r="S287" s="26">
        <f t="shared" si="16"/>
        <v>1711</v>
      </c>
      <c r="T287" s="26">
        <f>IF(K287&lt;'User input'!$I$9,'User input'!$J$8,IF(K287&lt;'User input'!$I$10,'User input'!$J$9,IF(K287&lt;'User input'!$I$11,'User input'!$J$10,'User input'!$J$11)))*S287</f>
        <v>51.33</v>
      </c>
      <c r="U287" s="26">
        <f>K287*'User input'!$J$17+'User input'!$J$16</f>
        <v>0.5</v>
      </c>
    </row>
    <row r="288" spans="1:21" x14ac:dyDescent="0.25">
      <c r="A288" s="18">
        <v>294</v>
      </c>
      <c r="B288" s="10" t="s">
        <v>1142</v>
      </c>
      <c r="C288" s="10" t="s">
        <v>1143</v>
      </c>
      <c r="D288" s="10" t="s">
        <v>28</v>
      </c>
      <c r="E288" s="10" t="s">
        <v>29</v>
      </c>
      <c r="F288" s="16">
        <v>30</v>
      </c>
      <c r="G288" s="10" t="s">
        <v>1144</v>
      </c>
      <c r="H288" s="10" t="s">
        <v>1145</v>
      </c>
      <c r="I288" s="10" t="s">
        <v>32</v>
      </c>
      <c r="J288" s="11">
        <v>43657</v>
      </c>
      <c r="K288" s="16">
        <v>48</v>
      </c>
      <c r="L288" s="10" t="s">
        <v>44</v>
      </c>
      <c r="M288" s="10">
        <f t="shared" si="17"/>
        <v>2019</v>
      </c>
      <c r="N288" s="10">
        <f t="shared" si="18"/>
        <v>7</v>
      </c>
      <c r="O288" s="10" t="str">
        <f>VLOOKUP(L288,'User input'!$D$6:$E$16,2,FALSE)</f>
        <v>Gigastuff</v>
      </c>
      <c r="P288" s="10">
        <f>VLOOKUP(L288,'User input'!$D$6:$G$16,3,FALSE)</f>
        <v>1.89</v>
      </c>
      <c r="Q288" s="10">
        <f>VLOOKUP(L288,'User input'!$D$6:$G$16,4,FALSE)</f>
        <v>18</v>
      </c>
      <c r="R288" s="10">
        <f t="shared" si="19"/>
        <v>864</v>
      </c>
      <c r="S288" s="27">
        <f t="shared" si="16"/>
        <v>1632.9599999999998</v>
      </c>
      <c r="T288" s="27">
        <f>IF(K288&lt;'User input'!$I$9,'User input'!$J$8,IF(K288&lt;'User input'!$I$10,'User input'!$J$9,IF(K288&lt;'User input'!$I$11,'User input'!$J$10,'User input'!$J$11)))*S288</f>
        <v>48.988799999999991</v>
      </c>
      <c r="U288" s="27">
        <f>K288*'User input'!$J$17+'User input'!$J$16</f>
        <v>0.5</v>
      </c>
    </row>
    <row r="289" spans="1:21" x14ac:dyDescent="0.25">
      <c r="A289" s="17">
        <v>295</v>
      </c>
      <c r="B289" s="6" t="s">
        <v>1146</v>
      </c>
      <c r="C289" s="6" t="s">
        <v>1147</v>
      </c>
      <c r="D289" s="6" t="s">
        <v>15</v>
      </c>
      <c r="E289" s="6" t="s">
        <v>16</v>
      </c>
      <c r="F289" s="15">
        <v>30</v>
      </c>
      <c r="G289" s="6" t="s">
        <v>1148</v>
      </c>
      <c r="H289" s="6" t="s">
        <v>912</v>
      </c>
      <c r="I289" s="6" t="s">
        <v>32</v>
      </c>
      <c r="J289" s="7">
        <v>44260</v>
      </c>
      <c r="K289" s="15">
        <v>11</v>
      </c>
      <c r="L289" s="6" t="s">
        <v>62</v>
      </c>
      <c r="M289" s="6">
        <f t="shared" si="17"/>
        <v>2021</v>
      </c>
      <c r="N289" s="6">
        <f t="shared" si="18"/>
        <v>3</v>
      </c>
      <c r="O289" s="6" t="str">
        <f>VLOOKUP(L289,'User input'!$D$6:$E$16,2,FALSE)</f>
        <v>Ultrathing V4</v>
      </c>
      <c r="P289" s="6">
        <f>VLOOKUP(L289,'User input'!$D$6:$G$16,3,FALSE)</f>
        <v>3.99</v>
      </c>
      <c r="Q289" s="6">
        <f>VLOOKUP(L289,'User input'!$D$6:$G$16,4,FALSE)</f>
        <v>24</v>
      </c>
      <c r="R289" s="6">
        <f t="shared" si="19"/>
        <v>264</v>
      </c>
      <c r="S289" s="26">
        <f t="shared" si="16"/>
        <v>1053.3600000000001</v>
      </c>
      <c r="T289" s="26">
        <f>IF(K289&lt;'User input'!$I$9,'User input'!$J$8,IF(K289&lt;'User input'!$I$10,'User input'!$J$9,IF(K289&lt;'User input'!$I$11,'User input'!$J$10,'User input'!$J$11)))*S289</f>
        <v>0</v>
      </c>
      <c r="U289" s="26">
        <f>K289*'User input'!$J$17+'User input'!$J$16</f>
        <v>0.5</v>
      </c>
    </row>
    <row r="290" spans="1:21" x14ac:dyDescent="0.25">
      <c r="A290" s="18">
        <v>296</v>
      </c>
      <c r="B290" s="10" t="s">
        <v>34</v>
      </c>
      <c r="C290" s="10" t="s">
        <v>1149</v>
      </c>
      <c r="D290" s="10" t="s">
        <v>28</v>
      </c>
      <c r="E290" s="10" t="s">
        <v>29</v>
      </c>
      <c r="F290" s="16">
        <v>30</v>
      </c>
      <c r="G290" s="10" t="s">
        <v>1150</v>
      </c>
      <c r="H290" s="10" t="s">
        <v>1151</v>
      </c>
      <c r="I290" s="10" t="s">
        <v>1152</v>
      </c>
      <c r="J290" s="11">
        <v>44498</v>
      </c>
      <c r="K290" s="16">
        <v>72</v>
      </c>
      <c r="L290" s="10" t="s">
        <v>68</v>
      </c>
      <c r="M290" s="10">
        <f t="shared" si="17"/>
        <v>2021</v>
      </c>
      <c r="N290" s="10">
        <f t="shared" si="18"/>
        <v>10</v>
      </c>
      <c r="O290" s="10" t="str">
        <f>VLOOKUP(L290,'User input'!$D$6:$E$16,2,FALSE)</f>
        <v>Megawidget M</v>
      </c>
      <c r="P290" s="10">
        <f>VLOOKUP(L290,'User input'!$D$6:$G$16,3,FALSE)</f>
        <v>1.29</v>
      </c>
      <c r="Q290" s="10">
        <f>VLOOKUP(L290,'User input'!$D$6:$G$16,4,FALSE)</f>
        <v>24</v>
      </c>
      <c r="R290" s="10">
        <f t="shared" si="19"/>
        <v>1728</v>
      </c>
      <c r="S290" s="27">
        <f t="shared" si="16"/>
        <v>2229.12</v>
      </c>
      <c r="T290" s="27">
        <f>IF(K290&lt;'User input'!$I$9,'User input'!$J$8,IF(K290&lt;'User input'!$I$10,'User input'!$J$9,IF(K290&lt;'User input'!$I$11,'User input'!$J$10,'User input'!$J$11)))*S290</f>
        <v>111.456</v>
      </c>
      <c r="U290" s="27">
        <f>K290*'User input'!$J$17+'User input'!$J$16</f>
        <v>0.5</v>
      </c>
    </row>
    <row r="291" spans="1:21" x14ac:dyDescent="0.25">
      <c r="A291" s="17">
        <v>297</v>
      </c>
      <c r="B291" s="6" t="s">
        <v>1153</v>
      </c>
      <c r="C291" s="6" t="s">
        <v>1154</v>
      </c>
      <c r="D291" s="6" t="s">
        <v>28</v>
      </c>
      <c r="E291" s="6" t="s">
        <v>29</v>
      </c>
      <c r="F291" s="15">
        <v>60</v>
      </c>
      <c r="G291" s="6" t="s">
        <v>1150</v>
      </c>
      <c r="H291" s="6" t="s">
        <v>1155</v>
      </c>
      <c r="I291" s="6" t="s">
        <v>25</v>
      </c>
      <c r="J291" s="7">
        <v>43652</v>
      </c>
      <c r="K291" s="15">
        <v>14</v>
      </c>
      <c r="L291" s="6" t="s">
        <v>33</v>
      </c>
      <c r="M291" s="6">
        <f t="shared" si="17"/>
        <v>2019</v>
      </c>
      <c r="N291" s="6">
        <f t="shared" si="18"/>
        <v>7</v>
      </c>
      <c r="O291" s="6" t="str">
        <f>VLOOKUP(L291,'User input'!$D$6:$E$16,2,FALSE)</f>
        <v>Megawidget L</v>
      </c>
      <c r="P291" s="6">
        <f>VLOOKUP(L291,'User input'!$D$6:$G$16,3,FALSE)</f>
        <v>1.79</v>
      </c>
      <c r="Q291" s="6">
        <f>VLOOKUP(L291,'User input'!$D$6:$G$16,4,FALSE)</f>
        <v>24</v>
      </c>
      <c r="R291" s="6">
        <f t="shared" si="19"/>
        <v>336</v>
      </c>
      <c r="S291" s="26">
        <f t="shared" si="16"/>
        <v>601.44000000000005</v>
      </c>
      <c r="T291" s="26">
        <f>IF(K291&lt;'User input'!$I$9,'User input'!$J$8,IF(K291&lt;'User input'!$I$10,'User input'!$J$9,IF(K291&lt;'User input'!$I$11,'User input'!$J$10,'User input'!$J$11)))*S291</f>
        <v>0</v>
      </c>
      <c r="U291" s="26">
        <f>K291*'User input'!$J$17+'User input'!$J$16</f>
        <v>0.5</v>
      </c>
    </row>
    <row r="292" spans="1:21" x14ac:dyDescent="0.25">
      <c r="A292" s="18">
        <v>298</v>
      </c>
      <c r="B292" s="10" t="s">
        <v>1156</v>
      </c>
      <c r="C292" s="10" t="s">
        <v>1157</v>
      </c>
      <c r="D292" s="10" t="s">
        <v>41</v>
      </c>
      <c r="E292" s="10" t="s">
        <v>16</v>
      </c>
      <c r="F292" s="16">
        <v>30</v>
      </c>
      <c r="G292" s="10" t="s">
        <v>1158</v>
      </c>
      <c r="H292" s="10" t="s">
        <v>1159</v>
      </c>
      <c r="I292" s="10" t="s">
        <v>87</v>
      </c>
      <c r="J292" s="11">
        <v>44336</v>
      </c>
      <c r="K292" s="16">
        <v>70</v>
      </c>
      <c r="L292" s="10" t="s">
        <v>99</v>
      </c>
      <c r="M292" s="10">
        <f t="shared" si="17"/>
        <v>2021</v>
      </c>
      <c r="N292" s="10">
        <f t="shared" si="18"/>
        <v>5</v>
      </c>
      <c r="O292" s="10" t="str">
        <f>VLOOKUP(L292,'User input'!$D$6:$E$16,2,FALSE)</f>
        <v>Superwossname</v>
      </c>
      <c r="P292" s="10">
        <f>VLOOKUP(L292,'User input'!$D$6:$G$16,3,FALSE)</f>
        <v>3.49</v>
      </c>
      <c r="Q292" s="10">
        <f>VLOOKUP(L292,'User input'!$D$6:$G$16,4,FALSE)</f>
        <v>20</v>
      </c>
      <c r="R292" s="10">
        <f t="shared" si="19"/>
        <v>1400</v>
      </c>
      <c r="S292" s="27">
        <f t="shared" si="16"/>
        <v>4886</v>
      </c>
      <c r="T292" s="27">
        <f>IF(K292&lt;'User input'!$I$9,'User input'!$J$8,IF(K292&lt;'User input'!$I$10,'User input'!$J$9,IF(K292&lt;'User input'!$I$11,'User input'!$J$10,'User input'!$J$11)))*S292</f>
        <v>244.3</v>
      </c>
      <c r="U292" s="27">
        <f>K292*'User input'!$J$17+'User input'!$J$16</f>
        <v>0.5</v>
      </c>
    </row>
    <row r="293" spans="1:21" x14ac:dyDescent="0.25">
      <c r="A293" s="17">
        <v>299</v>
      </c>
      <c r="B293" s="6" t="s">
        <v>1160</v>
      </c>
      <c r="C293" s="6" t="s">
        <v>1161</v>
      </c>
      <c r="D293" s="6" t="s">
        <v>41</v>
      </c>
      <c r="E293" s="6" t="s">
        <v>16</v>
      </c>
      <c r="F293" s="15">
        <v>30</v>
      </c>
      <c r="G293" s="6" t="s">
        <v>1162</v>
      </c>
      <c r="H293" s="6" t="s">
        <v>1163</v>
      </c>
      <c r="I293" s="6" t="s">
        <v>32</v>
      </c>
      <c r="J293" s="7">
        <v>43547</v>
      </c>
      <c r="K293" s="15">
        <v>82</v>
      </c>
      <c r="L293" s="6" t="s">
        <v>78</v>
      </c>
      <c r="M293" s="6">
        <f t="shared" si="17"/>
        <v>2019</v>
      </c>
      <c r="N293" s="6">
        <f t="shared" si="18"/>
        <v>3</v>
      </c>
      <c r="O293" s="6" t="str">
        <f>VLOOKUP(L293,'User input'!$D$6:$E$16,2,FALSE)</f>
        <v>Ultrathing V2</v>
      </c>
      <c r="P293" s="6">
        <f>VLOOKUP(L293,'User input'!$D$6:$G$16,3,FALSE)</f>
        <v>2.95</v>
      </c>
      <c r="Q293" s="6">
        <f>VLOOKUP(L293,'User input'!$D$6:$G$16,4,FALSE)</f>
        <v>20</v>
      </c>
      <c r="R293" s="6">
        <f t="shared" si="19"/>
        <v>1640</v>
      </c>
      <c r="S293" s="26">
        <f t="shared" si="16"/>
        <v>4838</v>
      </c>
      <c r="T293" s="26">
        <f>IF(K293&lt;'User input'!$I$9,'User input'!$J$8,IF(K293&lt;'User input'!$I$10,'User input'!$J$9,IF(K293&lt;'User input'!$I$11,'User input'!$J$10,'User input'!$J$11)))*S293</f>
        <v>241.9</v>
      </c>
      <c r="U293" s="26">
        <f>K293*'User input'!$J$17+'User input'!$J$16</f>
        <v>0.5</v>
      </c>
    </row>
    <row r="294" spans="1:21" x14ac:dyDescent="0.25">
      <c r="A294" s="18">
        <v>300</v>
      </c>
      <c r="B294" s="10" t="s">
        <v>1164</v>
      </c>
      <c r="C294" s="10" t="s">
        <v>1165</v>
      </c>
      <c r="D294" s="10" t="s">
        <v>28</v>
      </c>
      <c r="E294" s="10" t="s">
        <v>29</v>
      </c>
      <c r="F294" s="16">
        <v>60</v>
      </c>
      <c r="G294" s="10" t="s">
        <v>1166</v>
      </c>
      <c r="H294" s="10" t="s">
        <v>530</v>
      </c>
      <c r="I294" s="10" t="s">
        <v>32</v>
      </c>
      <c r="J294" s="11">
        <v>44128</v>
      </c>
      <c r="K294" s="16">
        <v>44</v>
      </c>
      <c r="L294" s="10" t="s">
        <v>52</v>
      </c>
      <c r="M294" s="10">
        <f t="shared" si="17"/>
        <v>2020</v>
      </c>
      <c r="N294" s="10">
        <f t="shared" si="18"/>
        <v>10</v>
      </c>
      <c r="O294" s="10" t="str">
        <f>VLOOKUP(L294,'User input'!$D$6:$E$16,2,FALSE)</f>
        <v>Megawidget S</v>
      </c>
      <c r="P294" s="10">
        <f>VLOOKUP(L294,'User input'!$D$6:$G$16,3,FALSE)</f>
        <v>0.69</v>
      </c>
      <c r="Q294" s="10">
        <f>VLOOKUP(L294,'User input'!$D$6:$G$16,4,FALSE)</f>
        <v>24</v>
      </c>
      <c r="R294" s="10">
        <f t="shared" si="19"/>
        <v>1056</v>
      </c>
      <c r="S294" s="27">
        <f t="shared" si="16"/>
        <v>728.64</v>
      </c>
      <c r="T294" s="27">
        <f>IF(K294&lt;'User input'!$I$9,'User input'!$J$8,IF(K294&lt;'User input'!$I$10,'User input'!$J$9,IF(K294&lt;'User input'!$I$11,'User input'!$J$10,'User input'!$J$11)))*S294</f>
        <v>21.859199999999998</v>
      </c>
      <c r="U294" s="27">
        <f>K294*'User input'!$J$17+'User input'!$J$16</f>
        <v>0.5</v>
      </c>
    </row>
    <row r="295" spans="1:21" x14ac:dyDescent="0.25">
      <c r="A295" s="18">
        <v>302</v>
      </c>
      <c r="B295" s="10" t="s">
        <v>608</v>
      </c>
      <c r="C295" s="10" t="s">
        <v>1167</v>
      </c>
      <c r="D295" s="10" t="s">
        <v>28</v>
      </c>
      <c r="E295" s="10" t="s">
        <v>29</v>
      </c>
      <c r="F295" s="16">
        <v>90</v>
      </c>
      <c r="G295" s="10" t="s">
        <v>1166</v>
      </c>
      <c r="H295" s="10" t="s">
        <v>1168</v>
      </c>
      <c r="I295" s="10" t="s">
        <v>32</v>
      </c>
      <c r="J295" s="11">
        <v>43891</v>
      </c>
      <c r="K295" s="16">
        <v>18</v>
      </c>
      <c r="L295" s="10" t="s">
        <v>68</v>
      </c>
      <c r="M295" s="10">
        <f t="shared" si="17"/>
        <v>2020</v>
      </c>
      <c r="N295" s="10">
        <f t="shared" si="18"/>
        <v>3</v>
      </c>
      <c r="O295" s="10" t="str">
        <f>VLOOKUP(L295,'User input'!$D$6:$E$16,2,FALSE)</f>
        <v>Megawidget M</v>
      </c>
      <c r="P295" s="10">
        <f>VLOOKUP(L295,'User input'!$D$6:$G$16,3,FALSE)</f>
        <v>1.29</v>
      </c>
      <c r="Q295" s="10">
        <f>VLOOKUP(L295,'User input'!$D$6:$G$16,4,FALSE)</f>
        <v>24</v>
      </c>
      <c r="R295" s="10">
        <f t="shared" si="19"/>
        <v>432</v>
      </c>
      <c r="S295" s="27">
        <f t="shared" si="16"/>
        <v>557.28</v>
      </c>
      <c r="T295" s="27">
        <f>IF(K295&lt;'User input'!$I$9,'User input'!$J$8,IF(K295&lt;'User input'!$I$10,'User input'!$J$9,IF(K295&lt;'User input'!$I$11,'User input'!$J$10,'User input'!$J$11)))*S295</f>
        <v>0</v>
      </c>
      <c r="U295" s="27">
        <f>K295*'User input'!$J$17+'User input'!$J$16</f>
        <v>0.5</v>
      </c>
    </row>
    <row r="296" spans="1:21" x14ac:dyDescent="0.25">
      <c r="A296" s="17">
        <v>303</v>
      </c>
      <c r="B296" s="6" t="s">
        <v>1169</v>
      </c>
      <c r="C296" s="6" t="s">
        <v>1170</v>
      </c>
      <c r="D296" s="6" t="s">
        <v>15</v>
      </c>
      <c r="E296" s="6" t="s">
        <v>16</v>
      </c>
      <c r="F296" s="15">
        <v>30</v>
      </c>
      <c r="G296" s="6" t="s">
        <v>1171</v>
      </c>
      <c r="H296" s="6" t="s">
        <v>1172</v>
      </c>
      <c r="I296" s="6" t="s">
        <v>32</v>
      </c>
      <c r="J296" s="7">
        <v>43794</v>
      </c>
      <c r="K296" s="15">
        <v>8</v>
      </c>
      <c r="L296" s="6" t="s">
        <v>78</v>
      </c>
      <c r="M296" s="6">
        <f t="shared" si="17"/>
        <v>2019</v>
      </c>
      <c r="N296" s="6">
        <f t="shared" si="18"/>
        <v>11</v>
      </c>
      <c r="O296" s="6" t="str">
        <f>VLOOKUP(L296,'User input'!$D$6:$E$16,2,FALSE)</f>
        <v>Ultrathing V2</v>
      </c>
      <c r="P296" s="6">
        <f>VLOOKUP(L296,'User input'!$D$6:$G$16,3,FALSE)</f>
        <v>2.95</v>
      </c>
      <c r="Q296" s="6">
        <f>VLOOKUP(L296,'User input'!$D$6:$G$16,4,FALSE)</f>
        <v>20</v>
      </c>
      <c r="R296" s="6">
        <f t="shared" si="19"/>
        <v>160</v>
      </c>
      <c r="S296" s="26">
        <f t="shared" si="16"/>
        <v>472</v>
      </c>
      <c r="T296" s="26">
        <f>IF(K296&lt;'User input'!$I$9,'User input'!$J$8,IF(K296&lt;'User input'!$I$10,'User input'!$J$9,IF(K296&lt;'User input'!$I$11,'User input'!$J$10,'User input'!$J$11)))*S296</f>
        <v>0</v>
      </c>
      <c r="U296" s="26">
        <f>K296*'User input'!$J$17+'User input'!$J$16</f>
        <v>0.5</v>
      </c>
    </row>
    <row r="297" spans="1:21" x14ac:dyDescent="0.25">
      <c r="A297" s="18">
        <v>304</v>
      </c>
      <c r="B297" s="10" t="s">
        <v>1173</v>
      </c>
      <c r="C297" s="10" t="s">
        <v>1174</v>
      </c>
      <c r="D297" s="10" t="s">
        <v>49</v>
      </c>
      <c r="E297" s="10" t="s">
        <v>16</v>
      </c>
      <c r="F297" s="16">
        <v>90</v>
      </c>
      <c r="G297" s="10" t="s">
        <v>1175</v>
      </c>
      <c r="H297" s="10" t="s">
        <v>698</v>
      </c>
      <c r="I297" s="10" t="s">
        <v>699</v>
      </c>
      <c r="J297" s="11">
        <v>44492</v>
      </c>
      <c r="K297" s="16">
        <v>5</v>
      </c>
      <c r="L297" s="10" t="s">
        <v>39</v>
      </c>
      <c r="M297" s="10">
        <f t="shared" si="17"/>
        <v>2021</v>
      </c>
      <c r="N297" s="10">
        <f t="shared" si="18"/>
        <v>10</v>
      </c>
      <c r="O297" s="10" t="str">
        <f>VLOOKUP(L297,'User input'!$D$6:$E$16,2,FALSE)</f>
        <v>Ultrathing V1</v>
      </c>
      <c r="P297" s="10">
        <f>VLOOKUP(L297,'User input'!$D$6:$G$16,3,FALSE)</f>
        <v>1.79</v>
      </c>
      <c r="Q297" s="10">
        <f>VLOOKUP(L297,'User input'!$D$6:$G$16,4,FALSE)</f>
        <v>17</v>
      </c>
      <c r="R297" s="10">
        <f t="shared" si="19"/>
        <v>85</v>
      </c>
      <c r="S297" s="27">
        <f t="shared" si="16"/>
        <v>152.15</v>
      </c>
      <c r="T297" s="27">
        <f>IF(K297&lt;'User input'!$I$9,'User input'!$J$8,IF(K297&lt;'User input'!$I$10,'User input'!$J$9,IF(K297&lt;'User input'!$I$11,'User input'!$J$10,'User input'!$J$11)))*S297</f>
        <v>0</v>
      </c>
      <c r="U297" s="27">
        <f>K297*'User input'!$J$17+'User input'!$J$16</f>
        <v>0.5</v>
      </c>
    </row>
    <row r="298" spans="1:21" x14ac:dyDescent="0.25">
      <c r="A298" s="17">
        <v>305</v>
      </c>
      <c r="B298" s="6" t="s">
        <v>1176</v>
      </c>
      <c r="C298" s="6" t="s">
        <v>1177</v>
      </c>
      <c r="D298" s="6" t="s">
        <v>15</v>
      </c>
      <c r="E298" s="6" t="s">
        <v>16</v>
      </c>
      <c r="F298" s="15">
        <v>90</v>
      </c>
      <c r="G298" s="6" t="s">
        <v>1178</v>
      </c>
      <c r="H298" s="6" t="s">
        <v>1179</v>
      </c>
      <c r="I298" s="6" t="s">
        <v>881</v>
      </c>
      <c r="J298" s="7">
        <v>44526</v>
      </c>
      <c r="K298" s="15">
        <v>36</v>
      </c>
      <c r="L298" s="6" t="s">
        <v>78</v>
      </c>
      <c r="M298" s="6">
        <f t="shared" si="17"/>
        <v>2021</v>
      </c>
      <c r="N298" s="6">
        <f t="shared" si="18"/>
        <v>11</v>
      </c>
      <c r="O298" s="6" t="str">
        <f>VLOOKUP(L298,'User input'!$D$6:$E$16,2,FALSE)</f>
        <v>Ultrathing V2</v>
      </c>
      <c r="P298" s="6">
        <f>VLOOKUP(L298,'User input'!$D$6:$G$16,3,FALSE)</f>
        <v>2.95</v>
      </c>
      <c r="Q298" s="6">
        <f>VLOOKUP(L298,'User input'!$D$6:$G$16,4,FALSE)</f>
        <v>20</v>
      </c>
      <c r="R298" s="6">
        <f t="shared" si="19"/>
        <v>720</v>
      </c>
      <c r="S298" s="26">
        <f t="shared" si="16"/>
        <v>2124</v>
      </c>
      <c r="T298" s="26">
        <f>IF(K298&lt;'User input'!$I$9,'User input'!$J$8,IF(K298&lt;'User input'!$I$10,'User input'!$J$9,IF(K298&lt;'User input'!$I$11,'User input'!$J$10,'User input'!$J$11)))*S298</f>
        <v>63.72</v>
      </c>
      <c r="U298" s="26">
        <f>K298*'User input'!$J$17+'User input'!$J$16</f>
        <v>0.5</v>
      </c>
    </row>
    <row r="299" spans="1:21" x14ac:dyDescent="0.25">
      <c r="A299" s="18">
        <v>306</v>
      </c>
      <c r="B299" s="10" t="s">
        <v>930</v>
      </c>
      <c r="C299" s="10" t="s">
        <v>194</v>
      </c>
      <c r="D299" s="10" t="s">
        <v>28</v>
      </c>
      <c r="E299" s="10" t="s">
        <v>29</v>
      </c>
      <c r="F299" s="16">
        <v>30</v>
      </c>
      <c r="G299" s="10" t="s">
        <v>10348</v>
      </c>
      <c r="H299" s="10" t="s">
        <v>1181</v>
      </c>
      <c r="I299" s="10" t="s">
        <v>32</v>
      </c>
      <c r="J299" s="11">
        <v>43676</v>
      </c>
      <c r="K299" s="16">
        <v>65</v>
      </c>
      <c r="L299" s="10" t="s">
        <v>52</v>
      </c>
      <c r="M299" s="10">
        <f t="shared" si="17"/>
        <v>2019</v>
      </c>
      <c r="N299" s="10">
        <f t="shared" si="18"/>
        <v>7</v>
      </c>
      <c r="O299" s="10" t="str">
        <f>VLOOKUP(L299,'User input'!$D$6:$E$16,2,FALSE)</f>
        <v>Megawidget S</v>
      </c>
      <c r="P299" s="10">
        <f>VLOOKUP(L299,'User input'!$D$6:$G$16,3,FALSE)</f>
        <v>0.69</v>
      </c>
      <c r="Q299" s="10">
        <f>VLOOKUP(L299,'User input'!$D$6:$G$16,4,FALSE)</f>
        <v>24</v>
      </c>
      <c r="R299" s="10">
        <f t="shared" si="19"/>
        <v>1560</v>
      </c>
      <c r="S299" s="27">
        <f t="shared" si="16"/>
        <v>1076.3999999999999</v>
      </c>
      <c r="T299" s="27">
        <f>IF(K299&lt;'User input'!$I$9,'User input'!$J$8,IF(K299&lt;'User input'!$I$10,'User input'!$J$9,IF(K299&lt;'User input'!$I$11,'User input'!$J$10,'User input'!$J$11)))*S299</f>
        <v>53.819999999999993</v>
      </c>
      <c r="U299" s="27">
        <f>K299*'User input'!$J$17+'User input'!$J$16</f>
        <v>0.5</v>
      </c>
    </row>
    <row r="300" spans="1:21" x14ac:dyDescent="0.25">
      <c r="A300" s="17">
        <v>307</v>
      </c>
      <c r="B300" s="6" t="s">
        <v>1182</v>
      </c>
      <c r="C300" s="6" t="s">
        <v>1183</v>
      </c>
      <c r="D300" s="6" t="s">
        <v>28</v>
      </c>
      <c r="E300" s="6" t="s">
        <v>29</v>
      </c>
      <c r="F300" s="15">
        <v>30</v>
      </c>
      <c r="G300" s="6" t="s">
        <v>1184</v>
      </c>
      <c r="H300" s="6" t="s">
        <v>1185</v>
      </c>
      <c r="I300" s="6" t="s">
        <v>171</v>
      </c>
      <c r="J300" s="7">
        <v>44316</v>
      </c>
      <c r="K300" s="15">
        <v>3</v>
      </c>
      <c r="L300" s="6" t="s">
        <v>78</v>
      </c>
      <c r="M300" s="6">
        <f t="shared" si="17"/>
        <v>2021</v>
      </c>
      <c r="N300" s="6">
        <f t="shared" si="18"/>
        <v>4</v>
      </c>
      <c r="O300" s="6" t="str">
        <f>VLOOKUP(L300,'User input'!$D$6:$E$16,2,FALSE)</f>
        <v>Ultrathing V2</v>
      </c>
      <c r="P300" s="6">
        <f>VLOOKUP(L300,'User input'!$D$6:$G$16,3,FALSE)</f>
        <v>2.95</v>
      </c>
      <c r="Q300" s="6">
        <f>VLOOKUP(L300,'User input'!$D$6:$G$16,4,FALSE)</f>
        <v>20</v>
      </c>
      <c r="R300" s="6">
        <f t="shared" si="19"/>
        <v>60</v>
      </c>
      <c r="S300" s="26">
        <f t="shared" si="16"/>
        <v>177</v>
      </c>
      <c r="T300" s="26">
        <f>IF(K300&lt;'User input'!$I$9,'User input'!$J$8,IF(K300&lt;'User input'!$I$10,'User input'!$J$9,IF(K300&lt;'User input'!$I$11,'User input'!$J$10,'User input'!$J$11)))*S300</f>
        <v>0</v>
      </c>
      <c r="U300" s="26">
        <f>K300*'User input'!$J$17+'User input'!$J$16</f>
        <v>0.5</v>
      </c>
    </row>
    <row r="301" spans="1:21" x14ac:dyDescent="0.25">
      <c r="A301" s="18">
        <v>308</v>
      </c>
      <c r="B301" s="10" t="s">
        <v>1186</v>
      </c>
      <c r="C301" s="10" t="s">
        <v>1187</v>
      </c>
      <c r="D301" s="10" t="s">
        <v>28</v>
      </c>
      <c r="E301" s="10" t="s">
        <v>29</v>
      </c>
      <c r="F301" s="16">
        <v>90</v>
      </c>
      <c r="G301" s="10" t="s">
        <v>1188</v>
      </c>
      <c r="H301" s="10" t="s">
        <v>1189</v>
      </c>
      <c r="I301" s="10" t="s">
        <v>38</v>
      </c>
      <c r="J301" s="11">
        <v>44191</v>
      </c>
      <c r="K301" s="16">
        <v>22</v>
      </c>
      <c r="L301" s="10" t="s">
        <v>99</v>
      </c>
      <c r="M301" s="10">
        <f t="shared" si="17"/>
        <v>2020</v>
      </c>
      <c r="N301" s="10">
        <f t="shared" si="18"/>
        <v>12</v>
      </c>
      <c r="O301" s="10" t="str">
        <f>VLOOKUP(L301,'User input'!$D$6:$E$16,2,FALSE)</f>
        <v>Superwossname</v>
      </c>
      <c r="P301" s="10">
        <f>VLOOKUP(L301,'User input'!$D$6:$G$16,3,FALSE)</f>
        <v>3.49</v>
      </c>
      <c r="Q301" s="10">
        <f>VLOOKUP(L301,'User input'!$D$6:$G$16,4,FALSE)</f>
        <v>20</v>
      </c>
      <c r="R301" s="10">
        <f t="shared" si="19"/>
        <v>440</v>
      </c>
      <c r="S301" s="27">
        <f t="shared" si="16"/>
        <v>1535.6000000000001</v>
      </c>
      <c r="T301" s="27">
        <f>IF(K301&lt;'User input'!$I$9,'User input'!$J$8,IF(K301&lt;'User input'!$I$10,'User input'!$J$9,IF(K301&lt;'User input'!$I$11,'User input'!$J$10,'User input'!$J$11)))*S301</f>
        <v>46.068000000000005</v>
      </c>
      <c r="U301" s="27">
        <f>K301*'User input'!$J$17+'User input'!$J$16</f>
        <v>0.5</v>
      </c>
    </row>
    <row r="302" spans="1:21" x14ac:dyDescent="0.25">
      <c r="A302" s="17">
        <v>309</v>
      </c>
      <c r="B302" s="6" t="s">
        <v>1190</v>
      </c>
      <c r="C302" s="6" t="s">
        <v>1191</v>
      </c>
      <c r="D302" s="6" t="s">
        <v>15</v>
      </c>
      <c r="E302" s="6" t="s">
        <v>16</v>
      </c>
      <c r="F302" s="15">
        <v>90</v>
      </c>
      <c r="G302" s="6" t="s">
        <v>1192</v>
      </c>
      <c r="H302" s="6" t="s">
        <v>1193</v>
      </c>
      <c r="I302" s="6" t="s">
        <v>1194</v>
      </c>
      <c r="J302" s="7">
        <v>43933</v>
      </c>
      <c r="K302" s="15">
        <v>4</v>
      </c>
      <c r="L302" s="6" t="s">
        <v>62</v>
      </c>
      <c r="M302" s="6">
        <f t="shared" si="17"/>
        <v>2020</v>
      </c>
      <c r="N302" s="6">
        <f t="shared" si="18"/>
        <v>4</v>
      </c>
      <c r="O302" s="6" t="str">
        <f>VLOOKUP(L302,'User input'!$D$6:$E$16,2,FALSE)</f>
        <v>Ultrathing V4</v>
      </c>
      <c r="P302" s="6">
        <f>VLOOKUP(L302,'User input'!$D$6:$G$16,3,FALSE)</f>
        <v>3.99</v>
      </c>
      <c r="Q302" s="6">
        <f>VLOOKUP(L302,'User input'!$D$6:$G$16,4,FALSE)</f>
        <v>24</v>
      </c>
      <c r="R302" s="6">
        <f t="shared" si="19"/>
        <v>96</v>
      </c>
      <c r="S302" s="26">
        <f t="shared" si="16"/>
        <v>383.04</v>
      </c>
      <c r="T302" s="26">
        <f>IF(K302&lt;'User input'!$I$9,'User input'!$J$8,IF(K302&lt;'User input'!$I$10,'User input'!$J$9,IF(K302&lt;'User input'!$I$11,'User input'!$J$10,'User input'!$J$11)))*S302</f>
        <v>0</v>
      </c>
      <c r="U302" s="26">
        <f>K302*'User input'!$J$17+'User input'!$J$16</f>
        <v>0.5</v>
      </c>
    </row>
    <row r="303" spans="1:21" x14ac:dyDescent="0.25">
      <c r="A303" s="18">
        <v>310</v>
      </c>
      <c r="B303" s="10" t="s">
        <v>1195</v>
      </c>
      <c r="C303" s="10" t="s">
        <v>437</v>
      </c>
      <c r="D303" s="10" t="s">
        <v>28</v>
      </c>
      <c r="E303" s="10" t="s">
        <v>29</v>
      </c>
      <c r="F303" s="16">
        <v>60</v>
      </c>
      <c r="G303" s="10" t="s">
        <v>1196</v>
      </c>
      <c r="H303" s="10" t="s">
        <v>1197</v>
      </c>
      <c r="I303" s="10" t="s">
        <v>32</v>
      </c>
      <c r="J303" s="11">
        <v>44169</v>
      </c>
      <c r="K303" s="16">
        <v>60</v>
      </c>
      <c r="L303" s="10" t="s">
        <v>52</v>
      </c>
      <c r="M303" s="10">
        <f t="shared" si="17"/>
        <v>2020</v>
      </c>
      <c r="N303" s="10">
        <f t="shared" si="18"/>
        <v>12</v>
      </c>
      <c r="O303" s="10" t="str">
        <f>VLOOKUP(L303,'User input'!$D$6:$E$16,2,FALSE)</f>
        <v>Megawidget S</v>
      </c>
      <c r="P303" s="10">
        <f>VLOOKUP(L303,'User input'!$D$6:$G$16,3,FALSE)</f>
        <v>0.69</v>
      </c>
      <c r="Q303" s="10">
        <f>VLOOKUP(L303,'User input'!$D$6:$G$16,4,FALSE)</f>
        <v>24</v>
      </c>
      <c r="R303" s="10">
        <f t="shared" si="19"/>
        <v>1440</v>
      </c>
      <c r="S303" s="27">
        <f t="shared" si="16"/>
        <v>993.59999999999991</v>
      </c>
      <c r="T303" s="27">
        <f>IF(K303&lt;'User input'!$I$9,'User input'!$J$8,IF(K303&lt;'User input'!$I$10,'User input'!$J$9,IF(K303&lt;'User input'!$I$11,'User input'!$J$10,'User input'!$J$11)))*S303</f>
        <v>49.68</v>
      </c>
      <c r="U303" s="27">
        <f>K303*'User input'!$J$17+'User input'!$J$16</f>
        <v>0.5</v>
      </c>
    </row>
    <row r="304" spans="1:21" x14ac:dyDescent="0.25">
      <c r="A304" s="17">
        <v>311</v>
      </c>
      <c r="B304" s="6" t="s">
        <v>1198</v>
      </c>
      <c r="C304" s="6" t="s">
        <v>1199</v>
      </c>
      <c r="D304" s="6" t="s">
        <v>49</v>
      </c>
      <c r="E304" s="6" t="s">
        <v>16</v>
      </c>
      <c r="F304" s="15">
        <v>60</v>
      </c>
      <c r="G304" s="6" t="s">
        <v>1200</v>
      </c>
      <c r="H304" s="6" t="s">
        <v>1201</v>
      </c>
      <c r="I304" s="6" t="s">
        <v>291</v>
      </c>
      <c r="J304" s="7">
        <v>43994</v>
      </c>
      <c r="K304" s="15">
        <v>4</v>
      </c>
      <c r="L304" s="6" t="s">
        <v>157</v>
      </c>
      <c r="M304" s="6">
        <f t="shared" si="17"/>
        <v>2020</v>
      </c>
      <c r="N304" s="6">
        <f t="shared" si="18"/>
        <v>6</v>
      </c>
      <c r="O304" s="6" t="str">
        <f>VLOOKUP(L304,'User input'!$D$6:$E$16,2,FALSE)</f>
        <v>Ultrathing V3</v>
      </c>
      <c r="P304" s="6">
        <f>VLOOKUP(L304,'User input'!$D$6:$G$16,3,FALSE)</f>
        <v>3.39</v>
      </c>
      <c r="Q304" s="6">
        <f>VLOOKUP(L304,'User input'!$D$6:$G$16,4,FALSE)</f>
        <v>24</v>
      </c>
      <c r="R304" s="6">
        <f t="shared" si="19"/>
        <v>96</v>
      </c>
      <c r="S304" s="26">
        <f t="shared" si="16"/>
        <v>325.44</v>
      </c>
      <c r="T304" s="26">
        <f>IF(K304&lt;'User input'!$I$9,'User input'!$J$8,IF(K304&lt;'User input'!$I$10,'User input'!$J$9,IF(K304&lt;'User input'!$I$11,'User input'!$J$10,'User input'!$J$11)))*S304</f>
        <v>0</v>
      </c>
      <c r="U304" s="26">
        <f>K304*'User input'!$J$17+'User input'!$J$16</f>
        <v>0.5</v>
      </c>
    </row>
    <row r="305" spans="1:21" x14ac:dyDescent="0.25">
      <c r="A305" s="18">
        <v>312</v>
      </c>
      <c r="B305" s="10" t="s">
        <v>1202</v>
      </c>
      <c r="C305" s="10" t="s">
        <v>1203</v>
      </c>
      <c r="D305" s="10" t="s">
        <v>28</v>
      </c>
      <c r="E305" s="10" t="s">
        <v>29</v>
      </c>
      <c r="F305" s="16">
        <v>90</v>
      </c>
      <c r="G305" s="10" t="s">
        <v>1204</v>
      </c>
      <c r="H305" s="10" t="s">
        <v>1205</v>
      </c>
      <c r="I305" s="10" t="s">
        <v>291</v>
      </c>
      <c r="J305" s="11">
        <v>44555</v>
      </c>
      <c r="K305" s="16">
        <v>104</v>
      </c>
      <c r="L305" s="10" t="s">
        <v>44</v>
      </c>
      <c r="M305" s="10">
        <f t="shared" si="17"/>
        <v>2021</v>
      </c>
      <c r="N305" s="10">
        <f t="shared" si="18"/>
        <v>12</v>
      </c>
      <c r="O305" s="10" t="str">
        <f>VLOOKUP(L305,'User input'!$D$6:$E$16,2,FALSE)</f>
        <v>Gigastuff</v>
      </c>
      <c r="P305" s="10">
        <f>VLOOKUP(L305,'User input'!$D$6:$G$16,3,FALSE)</f>
        <v>1.89</v>
      </c>
      <c r="Q305" s="10">
        <f>VLOOKUP(L305,'User input'!$D$6:$G$16,4,FALSE)</f>
        <v>18</v>
      </c>
      <c r="R305" s="10">
        <f t="shared" si="19"/>
        <v>1872</v>
      </c>
      <c r="S305" s="27">
        <f t="shared" si="16"/>
        <v>3538.08</v>
      </c>
      <c r="T305" s="27">
        <f>IF(K305&lt;'User input'!$I$9,'User input'!$J$8,IF(K305&lt;'User input'!$I$10,'User input'!$J$9,IF(K305&lt;'User input'!$I$11,'User input'!$J$10,'User input'!$J$11)))*S305</f>
        <v>247.66560000000001</v>
      </c>
      <c r="U305" s="27">
        <f>K305*'User input'!$J$17+'User input'!$J$16</f>
        <v>0.5</v>
      </c>
    </row>
    <row r="306" spans="1:21" x14ac:dyDescent="0.25">
      <c r="A306" s="17">
        <v>313</v>
      </c>
      <c r="B306" s="6" t="s">
        <v>1206</v>
      </c>
      <c r="C306" s="6" t="s">
        <v>1207</v>
      </c>
      <c r="D306" s="6" t="s">
        <v>28</v>
      </c>
      <c r="E306" s="6" t="s">
        <v>29</v>
      </c>
      <c r="F306" s="15">
        <v>30</v>
      </c>
      <c r="G306" s="6" t="s">
        <v>1208</v>
      </c>
      <c r="H306" s="6" t="s">
        <v>1209</v>
      </c>
      <c r="I306" s="6" t="s">
        <v>32</v>
      </c>
      <c r="J306" s="7">
        <v>43587</v>
      </c>
      <c r="K306" s="15">
        <v>82</v>
      </c>
      <c r="L306" s="6" t="s">
        <v>99</v>
      </c>
      <c r="M306" s="6">
        <f t="shared" si="17"/>
        <v>2019</v>
      </c>
      <c r="N306" s="6">
        <f t="shared" si="18"/>
        <v>5</v>
      </c>
      <c r="O306" s="6" t="str">
        <f>VLOOKUP(L306,'User input'!$D$6:$E$16,2,FALSE)</f>
        <v>Superwossname</v>
      </c>
      <c r="P306" s="6">
        <f>VLOOKUP(L306,'User input'!$D$6:$G$16,3,FALSE)</f>
        <v>3.49</v>
      </c>
      <c r="Q306" s="6">
        <f>VLOOKUP(L306,'User input'!$D$6:$G$16,4,FALSE)</f>
        <v>20</v>
      </c>
      <c r="R306" s="6">
        <f t="shared" si="19"/>
        <v>1640</v>
      </c>
      <c r="S306" s="26">
        <f t="shared" si="16"/>
        <v>5723.6</v>
      </c>
      <c r="T306" s="26">
        <f>IF(K306&lt;'User input'!$I$9,'User input'!$J$8,IF(K306&lt;'User input'!$I$10,'User input'!$J$9,IF(K306&lt;'User input'!$I$11,'User input'!$J$10,'User input'!$J$11)))*S306</f>
        <v>286.18</v>
      </c>
      <c r="U306" s="26">
        <f>K306*'User input'!$J$17+'User input'!$J$16</f>
        <v>0.5</v>
      </c>
    </row>
    <row r="307" spans="1:21" x14ac:dyDescent="0.25">
      <c r="A307" s="18">
        <v>314</v>
      </c>
      <c r="B307" s="10" t="s">
        <v>1210</v>
      </c>
      <c r="C307" s="10" t="s">
        <v>1211</v>
      </c>
      <c r="D307" s="10" t="s">
        <v>49</v>
      </c>
      <c r="E307" s="10" t="s">
        <v>16</v>
      </c>
      <c r="F307" s="16">
        <v>90</v>
      </c>
      <c r="G307" s="10" t="s">
        <v>1212</v>
      </c>
      <c r="H307" s="10" t="s">
        <v>1213</v>
      </c>
      <c r="I307" s="10" t="s">
        <v>291</v>
      </c>
      <c r="J307" s="11">
        <v>44534</v>
      </c>
      <c r="K307" s="16">
        <v>2</v>
      </c>
      <c r="L307" s="10" t="s">
        <v>99</v>
      </c>
      <c r="M307" s="10">
        <f t="shared" si="17"/>
        <v>2021</v>
      </c>
      <c r="N307" s="10">
        <f t="shared" si="18"/>
        <v>12</v>
      </c>
      <c r="O307" s="10" t="str">
        <f>VLOOKUP(L307,'User input'!$D$6:$E$16,2,FALSE)</f>
        <v>Superwossname</v>
      </c>
      <c r="P307" s="10">
        <f>VLOOKUP(L307,'User input'!$D$6:$G$16,3,FALSE)</f>
        <v>3.49</v>
      </c>
      <c r="Q307" s="10">
        <f>VLOOKUP(L307,'User input'!$D$6:$G$16,4,FALSE)</f>
        <v>20</v>
      </c>
      <c r="R307" s="10">
        <f t="shared" si="19"/>
        <v>40</v>
      </c>
      <c r="S307" s="27">
        <f t="shared" si="16"/>
        <v>139.60000000000002</v>
      </c>
      <c r="T307" s="27">
        <f>IF(K307&lt;'User input'!$I$9,'User input'!$J$8,IF(K307&lt;'User input'!$I$10,'User input'!$J$9,IF(K307&lt;'User input'!$I$11,'User input'!$J$10,'User input'!$J$11)))*S307</f>
        <v>0</v>
      </c>
      <c r="U307" s="27">
        <f>K307*'User input'!$J$17+'User input'!$J$16</f>
        <v>0.5</v>
      </c>
    </row>
    <row r="308" spans="1:21" x14ac:dyDescent="0.25">
      <c r="A308" s="17">
        <v>315</v>
      </c>
      <c r="B308" s="6" t="s">
        <v>1124</v>
      </c>
      <c r="C308" s="6" t="s">
        <v>1214</v>
      </c>
      <c r="D308" s="6" t="s">
        <v>28</v>
      </c>
      <c r="E308" s="6" t="s">
        <v>29</v>
      </c>
      <c r="F308" s="15">
        <v>90</v>
      </c>
      <c r="G308" s="6" t="s">
        <v>1215</v>
      </c>
      <c r="H308" s="6" t="s">
        <v>1216</v>
      </c>
      <c r="I308" s="6" t="s">
        <v>122</v>
      </c>
      <c r="J308" s="7">
        <v>43883</v>
      </c>
      <c r="K308" s="15">
        <v>71</v>
      </c>
      <c r="L308" s="6" t="s">
        <v>44</v>
      </c>
      <c r="M308" s="6">
        <f t="shared" si="17"/>
        <v>2020</v>
      </c>
      <c r="N308" s="6">
        <f t="shared" si="18"/>
        <v>2</v>
      </c>
      <c r="O308" s="6" t="str">
        <f>VLOOKUP(L308,'User input'!$D$6:$E$16,2,FALSE)</f>
        <v>Gigastuff</v>
      </c>
      <c r="P308" s="6">
        <f>VLOOKUP(L308,'User input'!$D$6:$G$16,3,FALSE)</f>
        <v>1.89</v>
      </c>
      <c r="Q308" s="6">
        <f>VLOOKUP(L308,'User input'!$D$6:$G$16,4,FALSE)</f>
        <v>18</v>
      </c>
      <c r="R308" s="6">
        <f t="shared" si="19"/>
        <v>1278</v>
      </c>
      <c r="S308" s="26">
        <f t="shared" si="16"/>
        <v>2415.42</v>
      </c>
      <c r="T308" s="26">
        <f>IF(K308&lt;'User input'!$I$9,'User input'!$J$8,IF(K308&lt;'User input'!$I$10,'User input'!$J$9,IF(K308&lt;'User input'!$I$11,'User input'!$J$10,'User input'!$J$11)))*S308</f>
        <v>120.77100000000002</v>
      </c>
      <c r="U308" s="26">
        <f>K308*'User input'!$J$17+'User input'!$J$16</f>
        <v>0.5</v>
      </c>
    </row>
    <row r="309" spans="1:21" x14ac:dyDescent="0.25">
      <c r="A309" s="18">
        <v>316</v>
      </c>
      <c r="B309" s="10" t="s">
        <v>841</v>
      </c>
      <c r="C309" s="10" t="s">
        <v>1217</v>
      </c>
      <c r="D309" s="10" t="s">
        <v>28</v>
      </c>
      <c r="E309" s="10" t="s">
        <v>29</v>
      </c>
      <c r="F309" s="16">
        <v>90</v>
      </c>
      <c r="G309" s="10" t="s">
        <v>1218</v>
      </c>
      <c r="H309" s="10" t="s">
        <v>1219</v>
      </c>
      <c r="I309" s="10" t="s">
        <v>25</v>
      </c>
      <c r="J309" s="11">
        <v>43670</v>
      </c>
      <c r="K309" s="16">
        <v>75</v>
      </c>
      <c r="L309" s="10" t="s">
        <v>33</v>
      </c>
      <c r="M309" s="10">
        <f t="shared" si="17"/>
        <v>2019</v>
      </c>
      <c r="N309" s="10">
        <f t="shared" si="18"/>
        <v>7</v>
      </c>
      <c r="O309" s="10" t="str">
        <f>VLOOKUP(L309,'User input'!$D$6:$E$16,2,FALSE)</f>
        <v>Megawidget L</v>
      </c>
      <c r="P309" s="10">
        <f>VLOOKUP(L309,'User input'!$D$6:$G$16,3,FALSE)</f>
        <v>1.79</v>
      </c>
      <c r="Q309" s="10">
        <f>VLOOKUP(L309,'User input'!$D$6:$G$16,4,FALSE)</f>
        <v>24</v>
      </c>
      <c r="R309" s="10">
        <f t="shared" si="19"/>
        <v>1800</v>
      </c>
      <c r="S309" s="27">
        <f t="shared" si="16"/>
        <v>3222</v>
      </c>
      <c r="T309" s="27">
        <f>IF(K309&lt;'User input'!$I$9,'User input'!$J$8,IF(K309&lt;'User input'!$I$10,'User input'!$J$9,IF(K309&lt;'User input'!$I$11,'User input'!$J$10,'User input'!$J$11)))*S309</f>
        <v>161.10000000000002</v>
      </c>
      <c r="U309" s="27">
        <f>K309*'User input'!$J$17+'User input'!$J$16</f>
        <v>0.5</v>
      </c>
    </row>
    <row r="310" spans="1:21" x14ac:dyDescent="0.25">
      <c r="A310" s="17">
        <v>317</v>
      </c>
      <c r="B310" s="6" t="s">
        <v>1220</v>
      </c>
      <c r="C310" s="6" t="s">
        <v>1221</v>
      </c>
      <c r="D310" s="6" t="s">
        <v>28</v>
      </c>
      <c r="E310" s="6" t="s">
        <v>29</v>
      </c>
      <c r="F310" s="15">
        <v>90</v>
      </c>
      <c r="G310" s="6" t="s">
        <v>1222</v>
      </c>
      <c r="H310" s="6" t="s">
        <v>1223</v>
      </c>
      <c r="I310" s="6" t="s">
        <v>25</v>
      </c>
      <c r="J310" s="7">
        <v>44393</v>
      </c>
      <c r="K310" s="15">
        <v>45</v>
      </c>
      <c r="L310" s="6" t="s">
        <v>52</v>
      </c>
      <c r="M310" s="6">
        <f t="shared" si="17"/>
        <v>2021</v>
      </c>
      <c r="N310" s="6">
        <f t="shared" si="18"/>
        <v>7</v>
      </c>
      <c r="O310" s="6" t="str">
        <f>VLOOKUP(L310,'User input'!$D$6:$E$16,2,FALSE)</f>
        <v>Megawidget S</v>
      </c>
      <c r="P310" s="6">
        <f>VLOOKUP(L310,'User input'!$D$6:$G$16,3,FALSE)</f>
        <v>0.69</v>
      </c>
      <c r="Q310" s="6">
        <f>VLOOKUP(L310,'User input'!$D$6:$G$16,4,FALSE)</f>
        <v>24</v>
      </c>
      <c r="R310" s="6">
        <f t="shared" si="19"/>
        <v>1080</v>
      </c>
      <c r="S310" s="26">
        <f t="shared" si="16"/>
        <v>745.19999999999993</v>
      </c>
      <c r="T310" s="26">
        <f>IF(K310&lt;'User input'!$I$9,'User input'!$J$8,IF(K310&lt;'User input'!$I$10,'User input'!$J$9,IF(K310&lt;'User input'!$I$11,'User input'!$J$10,'User input'!$J$11)))*S310</f>
        <v>22.355999999999998</v>
      </c>
      <c r="U310" s="26">
        <f>K310*'User input'!$J$17+'User input'!$J$16</f>
        <v>0.5</v>
      </c>
    </row>
    <row r="311" spans="1:21" x14ac:dyDescent="0.25">
      <c r="A311" s="18">
        <v>318</v>
      </c>
      <c r="B311" s="10" t="s">
        <v>1224</v>
      </c>
      <c r="C311" s="10" t="s">
        <v>1225</v>
      </c>
      <c r="D311" s="10" t="s">
        <v>28</v>
      </c>
      <c r="E311" s="10" t="s">
        <v>29</v>
      </c>
      <c r="F311" s="16">
        <v>30</v>
      </c>
      <c r="G311" s="10" t="s">
        <v>1226</v>
      </c>
      <c r="H311" s="10" t="s">
        <v>1227</v>
      </c>
      <c r="I311" s="10" t="s">
        <v>1228</v>
      </c>
      <c r="J311" s="11">
        <v>44359</v>
      </c>
      <c r="K311" s="16">
        <v>86</v>
      </c>
      <c r="L311" s="10" t="s">
        <v>39</v>
      </c>
      <c r="M311" s="10">
        <f t="shared" si="17"/>
        <v>2021</v>
      </c>
      <c r="N311" s="10">
        <f t="shared" si="18"/>
        <v>6</v>
      </c>
      <c r="O311" s="10" t="str">
        <f>VLOOKUP(L311,'User input'!$D$6:$E$16,2,FALSE)</f>
        <v>Ultrathing V1</v>
      </c>
      <c r="P311" s="10">
        <f>VLOOKUP(L311,'User input'!$D$6:$G$16,3,FALSE)</f>
        <v>1.79</v>
      </c>
      <c r="Q311" s="10">
        <f>VLOOKUP(L311,'User input'!$D$6:$G$16,4,FALSE)</f>
        <v>17</v>
      </c>
      <c r="R311" s="10">
        <f t="shared" si="19"/>
        <v>1462</v>
      </c>
      <c r="S311" s="27">
        <f t="shared" si="16"/>
        <v>2616.98</v>
      </c>
      <c r="T311" s="27">
        <f>IF(K311&lt;'User input'!$I$9,'User input'!$J$8,IF(K311&lt;'User input'!$I$10,'User input'!$J$9,IF(K311&lt;'User input'!$I$11,'User input'!$J$10,'User input'!$J$11)))*S311</f>
        <v>130.84900000000002</v>
      </c>
      <c r="U311" s="27">
        <f>K311*'User input'!$J$17+'User input'!$J$16</f>
        <v>0.5</v>
      </c>
    </row>
    <row r="312" spans="1:21" x14ac:dyDescent="0.25">
      <c r="A312" s="17">
        <v>319</v>
      </c>
      <c r="B312" s="6" t="s">
        <v>1229</v>
      </c>
      <c r="C312" s="6" t="s">
        <v>496</v>
      </c>
      <c r="D312" s="6" t="s">
        <v>28</v>
      </c>
      <c r="E312" s="6" t="s">
        <v>29</v>
      </c>
      <c r="F312" s="15">
        <v>60</v>
      </c>
      <c r="G312" s="6" t="s">
        <v>1230</v>
      </c>
      <c r="H312" s="6" t="s">
        <v>97</v>
      </c>
      <c r="I312" s="6" t="s">
        <v>98</v>
      </c>
      <c r="J312" s="7">
        <v>44473</v>
      </c>
      <c r="K312" s="15">
        <v>19</v>
      </c>
      <c r="L312" s="6" t="s">
        <v>62</v>
      </c>
      <c r="M312" s="6">
        <f t="shared" si="17"/>
        <v>2021</v>
      </c>
      <c r="N312" s="6">
        <f t="shared" si="18"/>
        <v>10</v>
      </c>
      <c r="O312" s="6" t="str">
        <f>VLOOKUP(L312,'User input'!$D$6:$E$16,2,FALSE)</f>
        <v>Ultrathing V4</v>
      </c>
      <c r="P312" s="6">
        <f>VLOOKUP(L312,'User input'!$D$6:$G$16,3,FALSE)</f>
        <v>3.99</v>
      </c>
      <c r="Q312" s="6">
        <f>VLOOKUP(L312,'User input'!$D$6:$G$16,4,FALSE)</f>
        <v>24</v>
      </c>
      <c r="R312" s="6">
        <f t="shared" si="19"/>
        <v>456</v>
      </c>
      <c r="S312" s="26">
        <f t="shared" si="16"/>
        <v>1819.44</v>
      </c>
      <c r="T312" s="26">
        <f>IF(K312&lt;'User input'!$I$9,'User input'!$J$8,IF(K312&lt;'User input'!$I$10,'User input'!$J$9,IF(K312&lt;'User input'!$I$11,'User input'!$J$10,'User input'!$J$11)))*S312</f>
        <v>0</v>
      </c>
      <c r="U312" s="26">
        <f>K312*'User input'!$J$17+'User input'!$J$16</f>
        <v>0.5</v>
      </c>
    </row>
    <row r="313" spans="1:21" x14ac:dyDescent="0.25">
      <c r="A313" s="18">
        <v>320</v>
      </c>
      <c r="B313" s="10" t="s">
        <v>1231</v>
      </c>
      <c r="C313" s="10" t="s">
        <v>1232</v>
      </c>
      <c r="D313" s="10" t="s">
        <v>49</v>
      </c>
      <c r="E313" s="10" t="s">
        <v>16</v>
      </c>
      <c r="F313" s="16">
        <v>90</v>
      </c>
      <c r="G313" s="10" t="s">
        <v>1233</v>
      </c>
      <c r="H313" s="10" t="s">
        <v>742</v>
      </c>
      <c r="I313" s="10" t="s">
        <v>32</v>
      </c>
      <c r="J313" s="11">
        <v>43993</v>
      </c>
      <c r="K313" s="16">
        <v>85</v>
      </c>
      <c r="L313" s="10" t="s">
        <v>44</v>
      </c>
      <c r="M313" s="10">
        <f t="shared" si="17"/>
        <v>2020</v>
      </c>
      <c r="N313" s="10">
        <f t="shared" si="18"/>
        <v>6</v>
      </c>
      <c r="O313" s="10" t="str">
        <f>VLOOKUP(L313,'User input'!$D$6:$E$16,2,FALSE)</f>
        <v>Gigastuff</v>
      </c>
      <c r="P313" s="10">
        <f>VLOOKUP(L313,'User input'!$D$6:$G$16,3,FALSE)</f>
        <v>1.89</v>
      </c>
      <c r="Q313" s="10">
        <f>VLOOKUP(L313,'User input'!$D$6:$G$16,4,FALSE)</f>
        <v>18</v>
      </c>
      <c r="R313" s="10">
        <f t="shared" si="19"/>
        <v>1530</v>
      </c>
      <c r="S313" s="27">
        <f t="shared" si="16"/>
        <v>2891.7</v>
      </c>
      <c r="T313" s="27">
        <f>IF(K313&lt;'User input'!$I$9,'User input'!$J$8,IF(K313&lt;'User input'!$I$10,'User input'!$J$9,IF(K313&lt;'User input'!$I$11,'User input'!$J$10,'User input'!$J$11)))*S313</f>
        <v>144.58500000000001</v>
      </c>
      <c r="U313" s="27">
        <f>K313*'User input'!$J$17+'User input'!$J$16</f>
        <v>0.5</v>
      </c>
    </row>
    <row r="314" spans="1:21" x14ac:dyDescent="0.25">
      <c r="A314" s="17">
        <v>321</v>
      </c>
      <c r="B314" s="6" t="s">
        <v>1234</v>
      </c>
      <c r="C314" s="6" t="s">
        <v>1235</v>
      </c>
      <c r="D314" s="6" t="s">
        <v>28</v>
      </c>
      <c r="E314" s="6" t="s">
        <v>29</v>
      </c>
      <c r="F314" s="15">
        <v>90</v>
      </c>
      <c r="G314" s="6" t="s">
        <v>1236</v>
      </c>
      <c r="H314" s="6" t="s">
        <v>1237</v>
      </c>
      <c r="I314" s="6" t="s">
        <v>38</v>
      </c>
      <c r="J314" s="7">
        <v>44260</v>
      </c>
      <c r="K314" s="15">
        <v>104</v>
      </c>
      <c r="L314" s="6" t="s">
        <v>62</v>
      </c>
      <c r="M314" s="6">
        <f t="shared" si="17"/>
        <v>2021</v>
      </c>
      <c r="N314" s="6">
        <f t="shared" si="18"/>
        <v>3</v>
      </c>
      <c r="O314" s="6" t="str">
        <f>VLOOKUP(L314,'User input'!$D$6:$E$16,2,FALSE)</f>
        <v>Ultrathing V4</v>
      </c>
      <c r="P314" s="6">
        <f>VLOOKUP(L314,'User input'!$D$6:$G$16,3,FALSE)</f>
        <v>3.99</v>
      </c>
      <c r="Q314" s="6">
        <f>VLOOKUP(L314,'User input'!$D$6:$G$16,4,FALSE)</f>
        <v>24</v>
      </c>
      <c r="R314" s="6">
        <f t="shared" si="19"/>
        <v>2496</v>
      </c>
      <c r="S314" s="26">
        <f t="shared" si="16"/>
        <v>9959.0400000000009</v>
      </c>
      <c r="T314" s="26">
        <f>IF(K314&lt;'User input'!$I$9,'User input'!$J$8,IF(K314&lt;'User input'!$I$10,'User input'!$J$9,IF(K314&lt;'User input'!$I$11,'User input'!$J$10,'User input'!$J$11)))*S314</f>
        <v>697.13280000000009</v>
      </c>
      <c r="U314" s="26">
        <f>K314*'User input'!$J$17+'User input'!$J$16</f>
        <v>0.5</v>
      </c>
    </row>
    <row r="315" spans="1:21" x14ac:dyDescent="0.25">
      <c r="A315" s="18">
        <v>322</v>
      </c>
      <c r="B315" s="10" t="s">
        <v>1238</v>
      </c>
      <c r="C315" s="10" t="s">
        <v>1239</v>
      </c>
      <c r="D315" s="10" t="s">
        <v>28</v>
      </c>
      <c r="E315" s="10" t="s">
        <v>29</v>
      </c>
      <c r="F315" s="16">
        <v>30</v>
      </c>
      <c r="G315" s="10" t="s">
        <v>1240</v>
      </c>
      <c r="H315" s="10" t="s">
        <v>143</v>
      </c>
      <c r="I315" s="10" t="s">
        <v>144</v>
      </c>
      <c r="J315" s="11">
        <v>43522</v>
      </c>
      <c r="K315" s="16">
        <v>18</v>
      </c>
      <c r="L315" s="10" t="s">
        <v>68</v>
      </c>
      <c r="M315" s="10">
        <f t="shared" si="17"/>
        <v>2019</v>
      </c>
      <c r="N315" s="10">
        <f t="shared" si="18"/>
        <v>2</v>
      </c>
      <c r="O315" s="10" t="str">
        <f>VLOOKUP(L315,'User input'!$D$6:$E$16,2,FALSE)</f>
        <v>Megawidget M</v>
      </c>
      <c r="P315" s="10">
        <f>VLOOKUP(L315,'User input'!$D$6:$G$16,3,FALSE)</f>
        <v>1.29</v>
      </c>
      <c r="Q315" s="10">
        <f>VLOOKUP(L315,'User input'!$D$6:$G$16,4,FALSE)</f>
        <v>24</v>
      </c>
      <c r="R315" s="10">
        <f t="shared" si="19"/>
        <v>432</v>
      </c>
      <c r="S315" s="27">
        <f t="shared" si="16"/>
        <v>557.28</v>
      </c>
      <c r="T315" s="27">
        <f>IF(K315&lt;'User input'!$I$9,'User input'!$J$8,IF(K315&lt;'User input'!$I$10,'User input'!$J$9,IF(K315&lt;'User input'!$I$11,'User input'!$J$10,'User input'!$J$11)))*S315</f>
        <v>0</v>
      </c>
      <c r="U315" s="27">
        <f>K315*'User input'!$J$17+'User input'!$J$16</f>
        <v>0.5</v>
      </c>
    </row>
    <row r="316" spans="1:21" x14ac:dyDescent="0.25">
      <c r="A316" s="17">
        <v>323</v>
      </c>
      <c r="B316" s="6" t="s">
        <v>1241</v>
      </c>
      <c r="C316" s="6" t="s">
        <v>1242</v>
      </c>
      <c r="D316" s="6" t="s">
        <v>28</v>
      </c>
      <c r="E316" s="6" t="s">
        <v>29</v>
      </c>
      <c r="F316" s="15">
        <v>60</v>
      </c>
      <c r="G316" s="6" t="s">
        <v>1243</v>
      </c>
      <c r="H316" s="6" t="s">
        <v>1244</v>
      </c>
      <c r="I316" s="6" t="s">
        <v>144</v>
      </c>
      <c r="J316" s="7">
        <v>43640</v>
      </c>
      <c r="K316" s="15">
        <v>67</v>
      </c>
      <c r="L316" s="6" t="s">
        <v>157</v>
      </c>
      <c r="M316" s="6">
        <f t="shared" si="17"/>
        <v>2019</v>
      </c>
      <c r="N316" s="6">
        <f t="shared" si="18"/>
        <v>6</v>
      </c>
      <c r="O316" s="6" t="str">
        <f>VLOOKUP(L316,'User input'!$D$6:$E$16,2,FALSE)</f>
        <v>Ultrathing V3</v>
      </c>
      <c r="P316" s="6">
        <f>VLOOKUP(L316,'User input'!$D$6:$G$16,3,FALSE)</f>
        <v>3.39</v>
      </c>
      <c r="Q316" s="6">
        <f>VLOOKUP(L316,'User input'!$D$6:$G$16,4,FALSE)</f>
        <v>24</v>
      </c>
      <c r="R316" s="6">
        <f t="shared" si="19"/>
        <v>1608</v>
      </c>
      <c r="S316" s="26">
        <f t="shared" si="16"/>
        <v>5451.12</v>
      </c>
      <c r="T316" s="26">
        <f>IF(K316&lt;'User input'!$I$9,'User input'!$J$8,IF(K316&lt;'User input'!$I$10,'User input'!$J$9,IF(K316&lt;'User input'!$I$11,'User input'!$J$10,'User input'!$J$11)))*S316</f>
        <v>272.55599999999998</v>
      </c>
      <c r="U316" s="26">
        <f>K316*'User input'!$J$17+'User input'!$J$16</f>
        <v>0.5</v>
      </c>
    </row>
    <row r="317" spans="1:21" x14ac:dyDescent="0.25">
      <c r="A317" s="18">
        <v>324</v>
      </c>
      <c r="B317" s="10" t="s">
        <v>1245</v>
      </c>
      <c r="C317" s="10" t="s">
        <v>1246</v>
      </c>
      <c r="D317" s="10" t="s">
        <v>49</v>
      </c>
      <c r="E317" s="10" t="s">
        <v>16</v>
      </c>
      <c r="F317" s="16">
        <v>30</v>
      </c>
      <c r="G317" s="10" t="s">
        <v>1247</v>
      </c>
      <c r="H317" s="10" t="s">
        <v>1248</v>
      </c>
      <c r="I317" s="10" t="s">
        <v>32</v>
      </c>
      <c r="J317" s="11">
        <v>44208</v>
      </c>
      <c r="K317" s="16">
        <v>68</v>
      </c>
      <c r="L317" s="10" t="s">
        <v>20</v>
      </c>
      <c r="M317" s="10">
        <f t="shared" si="17"/>
        <v>2021</v>
      </c>
      <c r="N317" s="10">
        <f t="shared" si="18"/>
        <v>1</v>
      </c>
      <c r="O317" s="10" t="str">
        <f>VLOOKUP(L317,'User input'!$D$6:$E$16,2,FALSE)</f>
        <v>Hyperwotsit</v>
      </c>
      <c r="P317" s="10">
        <f>VLOOKUP(L317,'User input'!$D$6:$G$16,3,FALSE)</f>
        <v>2.0099999999999998</v>
      </c>
      <c r="Q317" s="10">
        <f>VLOOKUP(L317,'User input'!$D$6:$G$16,4,FALSE)</f>
        <v>20</v>
      </c>
      <c r="R317" s="10">
        <f t="shared" si="19"/>
        <v>1360</v>
      </c>
      <c r="S317" s="27">
        <f t="shared" si="16"/>
        <v>2733.6</v>
      </c>
      <c r="T317" s="27">
        <f>IF(K317&lt;'User input'!$I$9,'User input'!$J$8,IF(K317&lt;'User input'!$I$10,'User input'!$J$9,IF(K317&lt;'User input'!$I$11,'User input'!$J$10,'User input'!$J$11)))*S317</f>
        <v>136.68</v>
      </c>
      <c r="U317" s="27">
        <f>K317*'User input'!$J$17+'User input'!$J$16</f>
        <v>0.5</v>
      </c>
    </row>
    <row r="318" spans="1:21" x14ac:dyDescent="0.25">
      <c r="A318" s="18">
        <v>326</v>
      </c>
      <c r="B318" s="10" t="s">
        <v>1249</v>
      </c>
      <c r="C318" s="10" t="s">
        <v>943</v>
      </c>
      <c r="D318" s="10" t="s">
        <v>15</v>
      </c>
      <c r="E318" s="10" t="s">
        <v>16</v>
      </c>
      <c r="F318" s="16">
        <v>60</v>
      </c>
      <c r="G318" s="10" t="s">
        <v>1250</v>
      </c>
      <c r="H318" s="10" t="s">
        <v>1251</v>
      </c>
      <c r="I318" s="10" t="s">
        <v>32</v>
      </c>
      <c r="J318" s="11">
        <v>44196</v>
      </c>
      <c r="K318" s="16">
        <v>54</v>
      </c>
      <c r="L318" s="10" t="s">
        <v>68</v>
      </c>
      <c r="M318" s="10">
        <f t="shared" si="17"/>
        <v>2020</v>
      </c>
      <c r="N318" s="10">
        <f t="shared" si="18"/>
        <v>12</v>
      </c>
      <c r="O318" s="10" t="str">
        <f>VLOOKUP(L318,'User input'!$D$6:$E$16,2,FALSE)</f>
        <v>Megawidget M</v>
      </c>
      <c r="P318" s="10">
        <f>VLOOKUP(L318,'User input'!$D$6:$G$16,3,FALSE)</f>
        <v>1.29</v>
      </c>
      <c r="Q318" s="10">
        <f>VLOOKUP(L318,'User input'!$D$6:$G$16,4,FALSE)</f>
        <v>24</v>
      </c>
      <c r="R318" s="10">
        <f t="shared" si="19"/>
        <v>1296</v>
      </c>
      <c r="S318" s="27">
        <f t="shared" si="16"/>
        <v>1671.8400000000001</v>
      </c>
      <c r="T318" s="27">
        <f>IF(K318&lt;'User input'!$I$9,'User input'!$J$8,IF(K318&lt;'User input'!$I$10,'User input'!$J$9,IF(K318&lt;'User input'!$I$11,'User input'!$J$10,'User input'!$J$11)))*S318</f>
        <v>83.592000000000013</v>
      </c>
      <c r="U318" s="27">
        <f>K318*'User input'!$J$17+'User input'!$J$16</f>
        <v>0.5</v>
      </c>
    </row>
    <row r="319" spans="1:21" x14ac:dyDescent="0.25">
      <c r="A319" s="17">
        <v>327</v>
      </c>
      <c r="B319" s="6" t="s">
        <v>748</v>
      </c>
      <c r="C319" s="6" t="s">
        <v>390</v>
      </c>
      <c r="D319" s="6" t="s">
        <v>28</v>
      </c>
      <c r="E319" s="6" t="s">
        <v>29</v>
      </c>
      <c r="F319" s="15">
        <v>60</v>
      </c>
      <c r="G319" s="6" t="s">
        <v>1252</v>
      </c>
      <c r="H319" s="6" t="s">
        <v>1253</v>
      </c>
      <c r="I319" s="6" t="s">
        <v>32</v>
      </c>
      <c r="J319" s="7">
        <v>44452</v>
      </c>
      <c r="K319" s="15">
        <v>42</v>
      </c>
      <c r="L319" s="6" t="s">
        <v>20</v>
      </c>
      <c r="M319" s="6">
        <f t="shared" si="17"/>
        <v>2021</v>
      </c>
      <c r="N319" s="6">
        <f t="shared" si="18"/>
        <v>9</v>
      </c>
      <c r="O319" s="6" t="str">
        <f>VLOOKUP(L319,'User input'!$D$6:$E$16,2,FALSE)</f>
        <v>Hyperwotsit</v>
      </c>
      <c r="P319" s="6">
        <f>VLOOKUP(L319,'User input'!$D$6:$G$16,3,FALSE)</f>
        <v>2.0099999999999998</v>
      </c>
      <c r="Q319" s="6">
        <f>VLOOKUP(L319,'User input'!$D$6:$G$16,4,FALSE)</f>
        <v>20</v>
      </c>
      <c r="R319" s="6">
        <f t="shared" si="19"/>
        <v>840</v>
      </c>
      <c r="S319" s="26">
        <f t="shared" si="16"/>
        <v>1688.3999999999999</v>
      </c>
      <c r="T319" s="26">
        <f>IF(K319&lt;'User input'!$I$9,'User input'!$J$8,IF(K319&lt;'User input'!$I$10,'User input'!$J$9,IF(K319&lt;'User input'!$I$11,'User input'!$J$10,'User input'!$J$11)))*S319</f>
        <v>50.651999999999994</v>
      </c>
      <c r="U319" s="26">
        <f>K319*'User input'!$J$17+'User input'!$J$16</f>
        <v>0.5</v>
      </c>
    </row>
    <row r="320" spans="1:21" x14ac:dyDescent="0.25">
      <c r="A320" s="18">
        <v>328</v>
      </c>
      <c r="B320" s="10" t="s">
        <v>348</v>
      </c>
      <c r="C320" s="10" t="s">
        <v>1254</v>
      </c>
      <c r="D320" s="10" t="s">
        <v>49</v>
      </c>
      <c r="E320" s="10" t="s">
        <v>16</v>
      </c>
      <c r="F320" s="16">
        <v>30</v>
      </c>
      <c r="G320" s="10" t="s">
        <v>1255</v>
      </c>
      <c r="H320" s="10" t="s">
        <v>1256</v>
      </c>
      <c r="I320" s="10" t="s">
        <v>32</v>
      </c>
      <c r="J320" s="11">
        <v>44455</v>
      </c>
      <c r="K320" s="16">
        <v>86</v>
      </c>
      <c r="L320" s="10" t="s">
        <v>99</v>
      </c>
      <c r="M320" s="10">
        <f t="shared" si="17"/>
        <v>2021</v>
      </c>
      <c r="N320" s="10">
        <f t="shared" si="18"/>
        <v>9</v>
      </c>
      <c r="O320" s="10" t="str">
        <f>VLOOKUP(L320,'User input'!$D$6:$E$16,2,FALSE)</f>
        <v>Superwossname</v>
      </c>
      <c r="P320" s="10">
        <f>VLOOKUP(L320,'User input'!$D$6:$G$16,3,FALSE)</f>
        <v>3.49</v>
      </c>
      <c r="Q320" s="10">
        <f>VLOOKUP(L320,'User input'!$D$6:$G$16,4,FALSE)</f>
        <v>20</v>
      </c>
      <c r="R320" s="10">
        <f t="shared" si="19"/>
        <v>1720</v>
      </c>
      <c r="S320" s="27">
        <f t="shared" si="16"/>
        <v>6002.8</v>
      </c>
      <c r="T320" s="27">
        <f>IF(K320&lt;'User input'!$I$9,'User input'!$J$8,IF(K320&lt;'User input'!$I$10,'User input'!$J$9,IF(K320&lt;'User input'!$I$11,'User input'!$J$10,'User input'!$J$11)))*S320</f>
        <v>300.14000000000004</v>
      </c>
      <c r="U320" s="27">
        <f>K320*'User input'!$J$17+'User input'!$J$16</f>
        <v>0.5</v>
      </c>
    </row>
    <row r="321" spans="1:21" x14ac:dyDescent="0.25">
      <c r="A321" s="17">
        <v>329</v>
      </c>
      <c r="B321" s="6" t="s">
        <v>1257</v>
      </c>
      <c r="C321" s="6" t="s">
        <v>1258</v>
      </c>
      <c r="D321" s="6" t="s">
        <v>28</v>
      </c>
      <c r="E321" s="6" t="s">
        <v>29</v>
      </c>
      <c r="F321" s="15">
        <v>60</v>
      </c>
      <c r="G321" s="6" t="s">
        <v>1259</v>
      </c>
      <c r="H321" s="6" t="s">
        <v>1260</v>
      </c>
      <c r="I321" s="6" t="s">
        <v>32</v>
      </c>
      <c r="J321" s="7">
        <v>43573</v>
      </c>
      <c r="K321" s="15">
        <v>49</v>
      </c>
      <c r="L321" s="6" t="s">
        <v>39</v>
      </c>
      <c r="M321" s="6">
        <f t="shared" si="17"/>
        <v>2019</v>
      </c>
      <c r="N321" s="6">
        <f t="shared" si="18"/>
        <v>4</v>
      </c>
      <c r="O321" s="6" t="str">
        <f>VLOOKUP(L321,'User input'!$D$6:$E$16,2,FALSE)</f>
        <v>Ultrathing V1</v>
      </c>
      <c r="P321" s="6">
        <f>VLOOKUP(L321,'User input'!$D$6:$G$16,3,FALSE)</f>
        <v>1.79</v>
      </c>
      <c r="Q321" s="6">
        <f>VLOOKUP(L321,'User input'!$D$6:$G$16,4,FALSE)</f>
        <v>17</v>
      </c>
      <c r="R321" s="6">
        <f t="shared" si="19"/>
        <v>833</v>
      </c>
      <c r="S321" s="26">
        <f t="shared" si="16"/>
        <v>1491.07</v>
      </c>
      <c r="T321" s="26">
        <f>IF(K321&lt;'User input'!$I$9,'User input'!$J$8,IF(K321&lt;'User input'!$I$10,'User input'!$J$9,IF(K321&lt;'User input'!$I$11,'User input'!$J$10,'User input'!$J$11)))*S321</f>
        <v>44.732099999999996</v>
      </c>
      <c r="U321" s="26">
        <f>K321*'User input'!$J$17+'User input'!$J$16</f>
        <v>0.5</v>
      </c>
    </row>
    <row r="322" spans="1:21" x14ac:dyDescent="0.25">
      <c r="A322" s="18">
        <v>330</v>
      </c>
      <c r="B322" s="10" t="s">
        <v>1261</v>
      </c>
      <c r="C322" s="10" t="s">
        <v>1262</v>
      </c>
      <c r="D322" s="10" t="s">
        <v>49</v>
      </c>
      <c r="E322" s="10" t="s">
        <v>16</v>
      </c>
      <c r="F322" s="16">
        <v>90</v>
      </c>
      <c r="G322" s="10" t="s">
        <v>1263</v>
      </c>
      <c r="H322" s="10" t="s">
        <v>1264</v>
      </c>
      <c r="I322" s="10" t="s">
        <v>185</v>
      </c>
      <c r="J322" s="11">
        <v>44257</v>
      </c>
      <c r="K322" s="16">
        <v>15</v>
      </c>
      <c r="L322" s="10" t="s">
        <v>157</v>
      </c>
      <c r="M322" s="10">
        <f t="shared" si="17"/>
        <v>2021</v>
      </c>
      <c r="N322" s="10">
        <f t="shared" si="18"/>
        <v>3</v>
      </c>
      <c r="O322" s="10" t="str">
        <f>VLOOKUP(L322,'User input'!$D$6:$E$16,2,FALSE)</f>
        <v>Ultrathing V3</v>
      </c>
      <c r="P322" s="10">
        <f>VLOOKUP(L322,'User input'!$D$6:$G$16,3,FALSE)</f>
        <v>3.39</v>
      </c>
      <c r="Q322" s="10">
        <f>VLOOKUP(L322,'User input'!$D$6:$G$16,4,FALSE)</f>
        <v>24</v>
      </c>
      <c r="R322" s="10">
        <f t="shared" si="19"/>
        <v>360</v>
      </c>
      <c r="S322" s="27">
        <f t="shared" si="16"/>
        <v>1220.4000000000001</v>
      </c>
      <c r="T322" s="27">
        <f>IF(K322&lt;'User input'!$I$9,'User input'!$J$8,IF(K322&lt;'User input'!$I$10,'User input'!$J$9,IF(K322&lt;'User input'!$I$11,'User input'!$J$10,'User input'!$J$11)))*S322</f>
        <v>0</v>
      </c>
      <c r="U322" s="27">
        <f>K322*'User input'!$J$17+'User input'!$J$16</f>
        <v>0.5</v>
      </c>
    </row>
    <row r="323" spans="1:21" x14ac:dyDescent="0.25">
      <c r="A323" s="17">
        <v>331</v>
      </c>
      <c r="B323" s="6" t="s">
        <v>555</v>
      </c>
      <c r="C323" s="6" t="s">
        <v>1265</v>
      </c>
      <c r="D323" s="6" t="s">
        <v>49</v>
      </c>
      <c r="E323" s="6" t="s">
        <v>16</v>
      </c>
      <c r="F323" s="15">
        <v>60</v>
      </c>
      <c r="G323" s="6" t="s">
        <v>1266</v>
      </c>
      <c r="H323" s="6" t="s">
        <v>1267</v>
      </c>
      <c r="I323" s="6" t="s">
        <v>57</v>
      </c>
      <c r="J323" s="7">
        <v>44048</v>
      </c>
      <c r="K323" s="15">
        <v>42</v>
      </c>
      <c r="L323" s="6" t="s">
        <v>62</v>
      </c>
      <c r="M323" s="6">
        <f t="shared" si="17"/>
        <v>2020</v>
      </c>
      <c r="N323" s="6">
        <f t="shared" si="18"/>
        <v>8</v>
      </c>
      <c r="O323" s="6" t="str">
        <f>VLOOKUP(L323,'User input'!$D$6:$E$16,2,FALSE)</f>
        <v>Ultrathing V4</v>
      </c>
      <c r="P323" s="6">
        <f>VLOOKUP(L323,'User input'!$D$6:$G$16,3,FALSE)</f>
        <v>3.99</v>
      </c>
      <c r="Q323" s="6">
        <f>VLOOKUP(L323,'User input'!$D$6:$G$16,4,FALSE)</f>
        <v>24</v>
      </c>
      <c r="R323" s="6">
        <f t="shared" si="19"/>
        <v>1008</v>
      </c>
      <c r="S323" s="26">
        <f t="shared" si="16"/>
        <v>4021.92</v>
      </c>
      <c r="T323" s="26">
        <f>IF(K323&lt;'User input'!$I$9,'User input'!$J$8,IF(K323&lt;'User input'!$I$10,'User input'!$J$9,IF(K323&lt;'User input'!$I$11,'User input'!$J$10,'User input'!$J$11)))*S323</f>
        <v>120.6576</v>
      </c>
      <c r="U323" s="26">
        <f>K323*'User input'!$J$17+'User input'!$J$16</f>
        <v>0.5</v>
      </c>
    </row>
    <row r="324" spans="1:21" x14ac:dyDescent="0.25">
      <c r="A324" s="18">
        <v>332</v>
      </c>
      <c r="B324" s="10" t="s">
        <v>1268</v>
      </c>
      <c r="C324" s="10" t="s">
        <v>1269</v>
      </c>
      <c r="D324" s="10" t="s">
        <v>28</v>
      </c>
      <c r="E324" s="10" t="s">
        <v>29</v>
      </c>
      <c r="F324" s="16">
        <v>60</v>
      </c>
      <c r="G324" s="10" t="s">
        <v>1270</v>
      </c>
      <c r="H324" s="10" t="s">
        <v>1271</v>
      </c>
      <c r="I324" s="10" t="s">
        <v>32</v>
      </c>
      <c r="J324" s="11">
        <v>43521</v>
      </c>
      <c r="K324" s="16">
        <v>36</v>
      </c>
      <c r="L324" s="10" t="s">
        <v>78</v>
      </c>
      <c r="M324" s="10">
        <f t="shared" si="17"/>
        <v>2019</v>
      </c>
      <c r="N324" s="10">
        <f t="shared" si="18"/>
        <v>2</v>
      </c>
      <c r="O324" s="10" t="str">
        <f>VLOOKUP(L324,'User input'!$D$6:$E$16,2,FALSE)</f>
        <v>Ultrathing V2</v>
      </c>
      <c r="P324" s="10">
        <f>VLOOKUP(L324,'User input'!$D$6:$G$16,3,FALSE)</f>
        <v>2.95</v>
      </c>
      <c r="Q324" s="10">
        <f>VLOOKUP(L324,'User input'!$D$6:$G$16,4,FALSE)</f>
        <v>20</v>
      </c>
      <c r="R324" s="10">
        <f t="shared" si="19"/>
        <v>720</v>
      </c>
      <c r="S324" s="27">
        <f t="shared" si="16"/>
        <v>2124</v>
      </c>
      <c r="T324" s="27">
        <f>IF(K324&lt;'User input'!$I$9,'User input'!$J$8,IF(K324&lt;'User input'!$I$10,'User input'!$J$9,IF(K324&lt;'User input'!$I$11,'User input'!$J$10,'User input'!$J$11)))*S324</f>
        <v>63.72</v>
      </c>
      <c r="U324" s="27">
        <f>K324*'User input'!$J$17+'User input'!$J$16</f>
        <v>0.5</v>
      </c>
    </row>
    <row r="325" spans="1:21" x14ac:dyDescent="0.25">
      <c r="A325" s="17">
        <v>333</v>
      </c>
      <c r="B325" s="6" t="s">
        <v>1272</v>
      </c>
      <c r="C325" s="6" t="s">
        <v>1273</v>
      </c>
      <c r="D325" s="6" t="s">
        <v>49</v>
      </c>
      <c r="E325" s="6" t="s">
        <v>16</v>
      </c>
      <c r="F325" s="15">
        <v>90</v>
      </c>
      <c r="G325" s="6" t="s">
        <v>1274</v>
      </c>
      <c r="H325" s="6" t="s">
        <v>1275</v>
      </c>
      <c r="I325" s="6" t="s">
        <v>93</v>
      </c>
      <c r="J325" s="7">
        <v>44384</v>
      </c>
      <c r="K325" s="15">
        <v>14</v>
      </c>
      <c r="L325" s="6" t="s">
        <v>62</v>
      </c>
      <c r="M325" s="6">
        <f t="shared" si="17"/>
        <v>2021</v>
      </c>
      <c r="N325" s="6">
        <f t="shared" si="18"/>
        <v>7</v>
      </c>
      <c r="O325" s="6" t="str">
        <f>VLOOKUP(L325,'User input'!$D$6:$E$16,2,FALSE)</f>
        <v>Ultrathing V4</v>
      </c>
      <c r="P325" s="6">
        <f>VLOOKUP(L325,'User input'!$D$6:$G$16,3,FALSE)</f>
        <v>3.99</v>
      </c>
      <c r="Q325" s="6">
        <f>VLOOKUP(L325,'User input'!$D$6:$G$16,4,FALSE)</f>
        <v>24</v>
      </c>
      <c r="R325" s="6">
        <f t="shared" si="19"/>
        <v>336</v>
      </c>
      <c r="S325" s="26">
        <f t="shared" ref="S325:S388" si="20">R325*P325</f>
        <v>1340.64</v>
      </c>
      <c r="T325" s="26">
        <f>IF(K325&lt;'User input'!$I$9,'User input'!$J$8,IF(K325&lt;'User input'!$I$10,'User input'!$J$9,IF(K325&lt;'User input'!$I$11,'User input'!$J$10,'User input'!$J$11)))*S325</f>
        <v>0</v>
      </c>
      <c r="U325" s="26">
        <f>K325*'User input'!$J$17+'User input'!$J$16</f>
        <v>0.5</v>
      </c>
    </row>
    <row r="326" spans="1:21" x14ac:dyDescent="0.25">
      <c r="A326" s="18">
        <v>334</v>
      </c>
      <c r="B326" s="10" t="s">
        <v>1276</v>
      </c>
      <c r="C326" s="10" t="s">
        <v>1277</v>
      </c>
      <c r="D326" s="10" t="s">
        <v>28</v>
      </c>
      <c r="E326" s="10" t="s">
        <v>29</v>
      </c>
      <c r="F326" s="16">
        <v>60</v>
      </c>
      <c r="G326" s="10" t="s">
        <v>1278</v>
      </c>
      <c r="H326" s="10" t="s">
        <v>1279</v>
      </c>
      <c r="I326" s="10" t="s">
        <v>32</v>
      </c>
      <c r="J326" s="11">
        <v>43476</v>
      </c>
      <c r="K326" s="16">
        <v>73</v>
      </c>
      <c r="L326" s="10" t="s">
        <v>62</v>
      </c>
      <c r="M326" s="10">
        <f t="shared" ref="M326:M389" si="21">YEAR(J326)</f>
        <v>2019</v>
      </c>
      <c r="N326" s="10">
        <f t="shared" ref="N326:N389" si="22">MONTH(J326)</f>
        <v>1</v>
      </c>
      <c r="O326" s="10" t="str">
        <f>VLOOKUP(L326,'User input'!$D$6:$E$16,2,FALSE)</f>
        <v>Ultrathing V4</v>
      </c>
      <c r="P326" s="10">
        <f>VLOOKUP(L326,'User input'!$D$6:$G$16,3,FALSE)</f>
        <v>3.99</v>
      </c>
      <c r="Q326" s="10">
        <f>VLOOKUP(L326,'User input'!$D$6:$G$16,4,FALSE)</f>
        <v>24</v>
      </c>
      <c r="R326" s="10">
        <f t="shared" ref="R326:R389" si="23">K326*Q326</f>
        <v>1752</v>
      </c>
      <c r="S326" s="27">
        <f t="shared" si="20"/>
        <v>6990.4800000000005</v>
      </c>
      <c r="T326" s="27">
        <f>IF(K326&lt;'User input'!$I$9,'User input'!$J$8,IF(K326&lt;'User input'!$I$10,'User input'!$J$9,IF(K326&lt;'User input'!$I$11,'User input'!$J$10,'User input'!$J$11)))*S326</f>
        <v>349.52400000000006</v>
      </c>
      <c r="U326" s="27">
        <f>K326*'User input'!$J$17+'User input'!$J$16</f>
        <v>0.5</v>
      </c>
    </row>
    <row r="327" spans="1:21" x14ac:dyDescent="0.25">
      <c r="A327" s="17">
        <v>335</v>
      </c>
      <c r="B327" s="6" t="s">
        <v>1280</v>
      </c>
      <c r="C327" s="6" t="s">
        <v>1281</v>
      </c>
      <c r="D327" s="6" t="s">
        <v>15</v>
      </c>
      <c r="E327" s="6" t="s">
        <v>16</v>
      </c>
      <c r="F327" s="15">
        <v>90</v>
      </c>
      <c r="G327" s="6" t="s">
        <v>10349</v>
      </c>
      <c r="H327" s="6" t="s">
        <v>1209</v>
      </c>
      <c r="I327" s="6" t="s">
        <v>32</v>
      </c>
      <c r="J327" s="7">
        <v>43953</v>
      </c>
      <c r="K327" s="15">
        <v>80</v>
      </c>
      <c r="L327" s="6" t="s">
        <v>52</v>
      </c>
      <c r="M327" s="6">
        <f t="shared" si="21"/>
        <v>2020</v>
      </c>
      <c r="N327" s="6">
        <f t="shared" si="22"/>
        <v>5</v>
      </c>
      <c r="O327" s="6" t="str">
        <f>VLOOKUP(L327,'User input'!$D$6:$E$16,2,FALSE)</f>
        <v>Megawidget S</v>
      </c>
      <c r="P327" s="6">
        <f>VLOOKUP(L327,'User input'!$D$6:$G$16,3,FALSE)</f>
        <v>0.69</v>
      </c>
      <c r="Q327" s="6">
        <f>VLOOKUP(L327,'User input'!$D$6:$G$16,4,FALSE)</f>
        <v>24</v>
      </c>
      <c r="R327" s="6">
        <f t="shared" si="23"/>
        <v>1920</v>
      </c>
      <c r="S327" s="26">
        <f t="shared" si="20"/>
        <v>1324.8</v>
      </c>
      <c r="T327" s="26">
        <f>IF(K327&lt;'User input'!$I$9,'User input'!$J$8,IF(K327&lt;'User input'!$I$10,'User input'!$J$9,IF(K327&lt;'User input'!$I$11,'User input'!$J$10,'User input'!$J$11)))*S327</f>
        <v>66.239999999999995</v>
      </c>
      <c r="U327" s="26">
        <f>K327*'User input'!$J$17+'User input'!$J$16</f>
        <v>0.5</v>
      </c>
    </row>
    <row r="328" spans="1:21" x14ac:dyDescent="0.25">
      <c r="A328" s="18">
        <v>336</v>
      </c>
      <c r="B328" s="10" t="s">
        <v>1283</v>
      </c>
      <c r="C328" s="10" t="s">
        <v>362</v>
      </c>
      <c r="D328" s="10" t="s">
        <v>15</v>
      </c>
      <c r="E328" s="10" t="s">
        <v>16</v>
      </c>
      <c r="F328" s="16">
        <v>30</v>
      </c>
      <c r="G328" s="10" t="s">
        <v>1284</v>
      </c>
      <c r="H328" s="10" t="s">
        <v>633</v>
      </c>
      <c r="I328" s="10" t="s">
        <v>32</v>
      </c>
      <c r="J328" s="11">
        <v>43468</v>
      </c>
      <c r="K328" s="16">
        <v>60</v>
      </c>
      <c r="L328" s="10" t="s">
        <v>68</v>
      </c>
      <c r="M328" s="10">
        <f t="shared" si="21"/>
        <v>2019</v>
      </c>
      <c r="N328" s="10">
        <f t="shared" si="22"/>
        <v>1</v>
      </c>
      <c r="O328" s="10" t="str">
        <f>VLOOKUP(L328,'User input'!$D$6:$E$16,2,FALSE)</f>
        <v>Megawidget M</v>
      </c>
      <c r="P328" s="10">
        <f>VLOOKUP(L328,'User input'!$D$6:$G$16,3,FALSE)</f>
        <v>1.29</v>
      </c>
      <c r="Q328" s="10">
        <f>VLOOKUP(L328,'User input'!$D$6:$G$16,4,FALSE)</f>
        <v>24</v>
      </c>
      <c r="R328" s="10">
        <f t="shared" si="23"/>
        <v>1440</v>
      </c>
      <c r="S328" s="27">
        <f t="shared" si="20"/>
        <v>1857.6000000000001</v>
      </c>
      <c r="T328" s="27">
        <f>IF(K328&lt;'User input'!$I$9,'User input'!$J$8,IF(K328&lt;'User input'!$I$10,'User input'!$J$9,IF(K328&lt;'User input'!$I$11,'User input'!$J$10,'User input'!$J$11)))*S328</f>
        <v>92.88000000000001</v>
      </c>
      <c r="U328" s="27">
        <f>K328*'User input'!$J$17+'User input'!$J$16</f>
        <v>0.5</v>
      </c>
    </row>
    <row r="329" spans="1:21" x14ac:dyDescent="0.25">
      <c r="A329" s="17">
        <v>337</v>
      </c>
      <c r="B329" s="6" t="s">
        <v>1285</v>
      </c>
      <c r="C329" s="6" t="s">
        <v>109</v>
      </c>
      <c r="D329" s="6" t="s">
        <v>15</v>
      </c>
      <c r="E329" s="6" t="s">
        <v>16</v>
      </c>
      <c r="F329" s="15">
        <v>60</v>
      </c>
      <c r="G329" s="6" t="s">
        <v>1286</v>
      </c>
      <c r="H329" s="6" t="s">
        <v>1287</v>
      </c>
      <c r="I329" s="6" t="s">
        <v>32</v>
      </c>
      <c r="J329" s="7">
        <v>44117</v>
      </c>
      <c r="K329" s="15">
        <v>58</v>
      </c>
      <c r="L329" s="6" t="s">
        <v>33</v>
      </c>
      <c r="M329" s="6">
        <f t="shared" si="21"/>
        <v>2020</v>
      </c>
      <c r="N329" s="6">
        <f t="shared" si="22"/>
        <v>10</v>
      </c>
      <c r="O329" s="6" t="str">
        <f>VLOOKUP(L329,'User input'!$D$6:$E$16,2,FALSE)</f>
        <v>Megawidget L</v>
      </c>
      <c r="P329" s="6">
        <f>VLOOKUP(L329,'User input'!$D$6:$G$16,3,FALSE)</f>
        <v>1.79</v>
      </c>
      <c r="Q329" s="6">
        <f>VLOOKUP(L329,'User input'!$D$6:$G$16,4,FALSE)</f>
        <v>24</v>
      </c>
      <c r="R329" s="6">
        <f t="shared" si="23"/>
        <v>1392</v>
      </c>
      <c r="S329" s="26">
        <f t="shared" si="20"/>
        <v>2491.6799999999998</v>
      </c>
      <c r="T329" s="26">
        <f>IF(K329&lt;'User input'!$I$9,'User input'!$J$8,IF(K329&lt;'User input'!$I$10,'User input'!$J$9,IF(K329&lt;'User input'!$I$11,'User input'!$J$10,'User input'!$J$11)))*S329</f>
        <v>124.584</v>
      </c>
      <c r="U329" s="26">
        <f>K329*'User input'!$J$17+'User input'!$J$16</f>
        <v>0.5</v>
      </c>
    </row>
    <row r="330" spans="1:21" x14ac:dyDescent="0.25">
      <c r="A330" s="18">
        <v>338</v>
      </c>
      <c r="B330" s="10" t="s">
        <v>1288</v>
      </c>
      <c r="C330" s="10" t="s">
        <v>26</v>
      </c>
      <c r="D330" s="10" t="s">
        <v>49</v>
      </c>
      <c r="E330" s="10" t="s">
        <v>16</v>
      </c>
      <c r="F330" s="16">
        <v>30</v>
      </c>
      <c r="G330" s="10" t="s">
        <v>1289</v>
      </c>
      <c r="H330" s="10" t="s">
        <v>1290</v>
      </c>
      <c r="I330" s="10" t="s">
        <v>32</v>
      </c>
      <c r="J330" s="11">
        <v>43979</v>
      </c>
      <c r="K330" s="16">
        <v>70</v>
      </c>
      <c r="L330" s="10" t="s">
        <v>39</v>
      </c>
      <c r="M330" s="10">
        <f t="shared" si="21"/>
        <v>2020</v>
      </c>
      <c r="N330" s="10">
        <f t="shared" si="22"/>
        <v>5</v>
      </c>
      <c r="O330" s="10" t="str">
        <f>VLOOKUP(L330,'User input'!$D$6:$E$16,2,FALSE)</f>
        <v>Ultrathing V1</v>
      </c>
      <c r="P330" s="10">
        <f>VLOOKUP(L330,'User input'!$D$6:$G$16,3,FALSE)</f>
        <v>1.79</v>
      </c>
      <c r="Q330" s="10">
        <f>VLOOKUP(L330,'User input'!$D$6:$G$16,4,FALSE)</f>
        <v>17</v>
      </c>
      <c r="R330" s="10">
        <f t="shared" si="23"/>
        <v>1190</v>
      </c>
      <c r="S330" s="27">
        <f t="shared" si="20"/>
        <v>2130.1</v>
      </c>
      <c r="T330" s="27">
        <f>IF(K330&lt;'User input'!$I$9,'User input'!$J$8,IF(K330&lt;'User input'!$I$10,'User input'!$J$9,IF(K330&lt;'User input'!$I$11,'User input'!$J$10,'User input'!$J$11)))*S330</f>
        <v>106.505</v>
      </c>
      <c r="U330" s="27">
        <f>K330*'User input'!$J$17+'User input'!$J$16</f>
        <v>0.5</v>
      </c>
    </row>
    <row r="331" spans="1:21" x14ac:dyDescent="0.25">
      <c r="A331" s="17">
        <v>339</v>
      </c>
      <c r="B331" s="6" t="s">
        <v>1291</v>
      </c>
      <c r="C331" s="6" t="s">
        <v>1292</v>
      </c>
      <c r="D331" s="6" t="s">
        <v>28</v>
      </c>
      <c r="E331" s="6" t="s">
        <v>29</v>
      </c>
      <c r="F331" s="15">
        <v>30</v>
      </c>
      <c r="G331" s="6" t="s">
        <v>1293</v>
      </c>
      <c r="H331" s="6" t="s">
        <v>1294</v>
      </c>
      <c r="I331" s="6" t="s">
        <v>1194</v>
      </c>
      <c r="J331" s="7">
        <v>43804</v>
      </c>
      <c r="K331" s="15">
        <v>55</v>
      </c>
      <c r="L331" s="6" t="s">
        <v>52</v>
      </c>
      <c r="M331" s="6">
        <f t="shared" si="21"/>
        <v>2019</v>
      </c>
      <c r="N331" s="6">
        <f t="shared" si="22"/>
        <v>12</v>
      </c>
      <c r="O331" s="6" t="str">
        <f>VLOOKUP(L331,'User input'!$D$6:$E$16,2,FALSE)</f>
        <v>Megawidget S</v>
      </c>
      <c r="P331" s="6">
        <f>VLOOKUP(L331,'User input'!$D$6:$G$16,3,FALSE)</f>
        <v>0.69</v>
      </c>
      <c r="Q331" s="6">
        <f>VLOOKUP(L331,'User input'!$D$6:$G$16,4,FALSE)</f>
        <v>24</v>
      </c>
      <c r="R331" s="6">
        <f t="shared" si="23"/>
        <v>1320</v>
      </c>
      <c r="S331" s="26">
        <f t="shared" si="20"/>
        <v>910.8</v>
      </c>
      <c r="T331" s="26">
        <f>IF(K331&lt;'User input'!$I$9,'User input'!$J$8,IF(K331&lt;'User input'!$I$10,'User input'!$J$9,IF(K331&lt;'User input'!$I$11,'User input'!$J$10,'User input'!$J$11)))*S331</f>
        <v>45.54</v>
      </c>
      <c r="U331" s="26">
        <f>K331*'User input'!$J$17+'User input'!$J$16</f>
        <v>0.5</v>
      </c>
    </row>
    <row r="332" spans="1:21" x14ac:dyDescent="0.25">
      <c r="A332" s="18">
        <v>340</v>
      </c>
      <c r="B332" s="10" t="s">
        <v>1295</v>
      </c>
      <c r="C332" s="10" t="s">
        <v>1296</v>
      </c>
      <c r="D332" s="10" t="s">
        <v>28</v>
      </c>
      <c r="E332" s="10" t="s">
        <v>29</v>
      </c>
      <c r="F332" s="16">
        <v>90</v>
      </c>
      <c r="G332" s="10" t="s">
        <v>1297</v>
      </c>
      <c r="H332" s="10" t="s">
        <v>1256</v>
      </c>
      <c r="I332" s="10" t="s">
        <v>32</v>
      </c>
      <c r="J332" s="11">
        <v>44018</v>
      </c>
      <c r="K332" s="16">
        <v>32</v>
      </c>
      <c r="L332" s="10" t="s">
        <v>52</v>
      </c>
      <c r="M332" s="10">
        <f t="shared" si="21"/>
        <v>2020</v>
      </c>
      <c r="N332" s="10">
        <f t="shared" si="22"/>
        <v>7</v>
      </c>
      <c r="O332" s="10" t="str">
        <f>VLOOKUP(L332,'User input'!$D$6:$E$16,2,FALSE)</f>
        <v>Megawidget S</v>
      </c>
      <c r="P332" s="10">
        <f>VLOOKUP(L332,'User input'!$D$6:$G$16,3,FALSE)</f>
        <v>0.69</v>
      </c>
      <c r="Q332" s="10">
        <f>VLOOKUP(L332,'User input'!$D$6:$G$16,4,FALSE)</f>
        <v>24</v>
      </c>
      <c r="R332" s="10">
        <f t="shared" si="23"/>
        <v>768</v>
      </c>
      <c r="S332" s="27">
        <f t="shared" si="20"/>
        <v>529.91999999999996</v>
      </c>
      <c r="T332" s="27">
        <f>IF(K332&lt;'User input'!$I$9,'User input'!$J$8,IF(K332&lt;'User input'!$I$10,'User input'!$J$9,IF(K332&lt;'User input'!$I$11,'User input'!$J$10,'User input'!$J$11)))*S332</f>
        <v>15.897599999999999</v>
      </c>
      <c r="U332" s="27">
        <f>K332*'User input'!$J$17+'User input'!$J$16</f>
        <v>0.5</v>
      </c>
    </row>
    <row r="333" spans="1:21" x14ac:dyDescent="0.25">
      <c r="A333" s="17">
        <v>341</v>
      </c>
      <c r="B333" s="6" t="s">
        <v>1298</v>
      </c>
      <c r="C333" s="6" t="s">
        <v>1299</v>
      </c>
      <c r="D333" s="6" t="s">
        <v>41</v>
      </c>
      <c r="E333" s="6" t="s">
        <v>16</v>
      </c>
      <c r="F333" s="15">
        <v>30</v>
      </c>
      <c r="G333" s="6" t="s">
        <v>1300</v>
      </c>
      <c r="H333" s="6" t="s">
        <v>1301</v>
      </c>
      <c r="I333" s="6" t="s">
        <v>32</v>
      </c>
      <c r="J333" s="7">
        <v>43757</v>
      </c>
      <c r="K333" s="15">
        <v>77</v>
      </c>
      <c r="L333" s="6" t="s">
        <v>62</v>
      </c>
      <c r="M333" s="6">
        <f t="shared" si="21"/>
        <v>2019</v>
      </c>
      <c r="N333" s="6">
        <f t="shared" si="22"/>
        <v>10</v>
      </c>
      <c r="O333" s="6" t="str">
        <f>VLOOKUP(L333,'User input'!$D$6:$E$16,2,FALSE)</f>
        <v>Ultrathing V4</v>
      </c>
      <c r="P333" s="6">
        <f>VLOOKUP(L333,'User input'!$D$6:$G$16,3,FALSE)</f>
        <v>3.99</v>
      </c>
      <c r="Q333" s="6">
        <f>VLOOKUP(L333,'User input'!$D$6:$G$16,4,FALSE)</f>
        <v>24</v>
      </c>
      <c r="R333" s="6">
        <f t="shared" si="23"/>
        <v>1848</v>
      </c>
      <c r="S333" s="26">
        <f t="shared" si="20"/>
        <v>7373.52</v>
      </c>
      <c r="T333" s="26">
        <f>IF(K333&lt;'User input'!$I$9,'User input'!$J$8,IF(K333&lt;'User input'!$I$10,'User input'!$J$9,IF(K333&lt;'User input'!$I$11,'User input'!$J$10,'User input'!$J$11)))*S333</f>
        <v>368.67600000000004</v>
      </c>
      <c r="U333" s="26">
        <f>K333*'User input'!$J$17+'User input'!$J$16</f>
        <v>0.5</v>
      </c>
    </row>
    <row r="334" spans="1:21" x14ac:dyDescent="0.25">
      <c r="A334" s="18">
        <v>342</v>
      </c>
      <c r="B334" s="10" t="s">
        <v>1302</v>
      </c>
      <c r="C334" s="10" t="s">
        <v>1303</v>
      </c>
      <c r="D334" s="10" t="s">
        <v>28</v>
      </c>
      <c r="E334" s="10" t="s">
        <v>29</v>
      </c>
      <c r="F334" s="16">
        <v>30</v>
      </c>
      <c r="G334" s="10" t="s">
        <v>1304</v>
      </c>
      <c r="H334" s="10" t="s">
        <v>1305</v>
      </c>
      <c r="I334" s="10" t="s">
        <v>1306</v>
      </c>
      <c r="J334" s="11">
        <v>43496</v>
      </c>
      <c r="K334" s="16">
        <v>57</v>
      </c>
      <c r="L334" s="10" t="s">
        <v>99</v>
      </c>
      <c r="M334" s="10">
        <f t="shared" si="21"/>
        <v>2019</v>
      </c>
      <c r="N334" s="10">
        <f t="shared" si="22"/>
        <v>1</v>
      </c>
      <c r="O334" s="10" t="str">
        <f>VLOOKUP(L334,'User input'!$D$6:$E$16,2,FALSE)</f>
        <v>Superwossname</v>
      </c>
      <c r="P334" s="10">
        <f>VLOOKUP(L334,'User input'!$D$6:$G$16,3,FALSE)</f>
        <v>3.49</v>
      </c>
      <c r="Q334" s="10">
        <f>VLOOKUP(L334,'User input'!$D$6:$G$16,4,FALSE)</f>
        <v>20</v>
      </c>
      <c r="R334" s="10">
        <f t="shared" si="23"/>
        <v>1140</v>
      </c>
      <c r="S334" s="27">
        <f t="shared" si="20"/>
        <v>3978.6000000000004</v>
      </c>
      <c r="T334" s="27">
        <f>IF(K334&lt;'User input'!$I$9,'User input'!$J$8,IF(K334&lt;'User input'!$I$10,'User input'!$J$9,IF(K334&lt;'User input'!$I$11,'User input'!$J$10,'User input'!$J$11)))*S334</f>
        <v>198.93000000000004</v>
      </c>
      <c r="U334" s="27">
        <f>K334*'User input'!$J$17+'User input'!$J$16</f>
        <v>0.5</v>
      </c>
    </row>
    <row r="335" spans="1:21" x14ac:dyDescent="0.25">
      <c r="A335" s="17">
        <v>343</v>
      </c>
      <c r="B335" s="6" t="s">
        <v>1307</v>
      </c>
      <c r="C335" s="6" t="s">
        <v>1308</v>
      </c>
      <c r="D335" s="6" t="s">
        <v>28</v>
      </c>
      <c r="E335" s="6" t="s">
        <v>29</v>
      </c>
      <c r="F335" s="15">
        <v>90</v>
      </c>
      <c r="G335" s="6" t="s">
        <v>1309</v>
      </c>
      <c r="H335" s="6" t="s">
        <v>1310</v>
      </c>
      <c r="I335" s="6" t="s">
        <v>32</v>
      </c>
      <c r="J335" s="7">
        <v>43939</v>
      </c>
      <c r="K335" s="15">
        <v>5</v>
      </c>
      <c r="L335" s="6" t="s">
        <v>62</v>
      </c>
      <c r="M335" s="6">
        <f t="shared" si="21"/>
        <v>2020</v>
      </c>
      <c r="N335" s="6">
        <f t="shared" si="22"/>
        <v>4</v>
      </c>
      <c r="O335" s="6" t="str">
        <f>VLOOKUP(L335,'User input'!$D$6:$E$16,2,FALSE)</f>
        <v>Ultrathing V4</v>
      </c>
      <c r="P335" s="6">
        <f>VLOOKUP(L335,'User input'!$D$6:$G$16,3,FALSE)</f>
        <v>3.99</v>
      </c>
      <c r="Q335" s="6">
        <f>VLOOKUP(L335,'User input'!$D$6:$G$16,4,FALSE)</f>
        <v>24</v>
      </c>
      <c r="R335" s="6">
        <f t="shared" si="23"/>
        <v>120</v>
      </c>
      <c r="S335" s="26">
        <f t="shared" si="20"/>
        <v>478.8</v>
      </c>
      <c r="T335" s="26">
        <f>IF(K335&lt;'User input'!$I$9,'User input'!$J$8,IF(K335&lt;'User input'!$I$10,'User input'!$J$9,IF(K335&lt;'User input'!$I$11,'User input'!$J$10,'User input'!$J$11)))*S335</f>
        <v>0</v>
      </c>
      <c r="U335" s="26">
        <f>K335*'User input'!$J$17+'User input'!$J$16</f>
        <v>0.5</v>
      </c>
    </row>
    <row r="336" spans="1:21" x14ac:dyDescent="0.25">
      <c r="A336" s="18">
        <v>344</v>
      </c>
      <c r="B336" s="10" t="s">
        <v>1311</v>
      </c>
      <c r="C336" s="10" t="s">
        <v>1312</v>
      </c>
      <c r="D336" s="10" t="s">
        <v>28</v>
      </c>
      <c r="E336" s="10" t="s">
        <v>29</v>
      </c>
      <c r="F336" s="16">
        <v>60</v>
      </c>
      <c r="G336" s="10" t="s">
        <v>1309</v>
      </c>
      <c r="H336" s="10" t="s">
        <v>1313</v>
      </c>
      <c r="I336" s="10" t="s">
        <v>32</v>
      </c>
      <c r="J336" s="11">
        <v>43910</v>
      </c>
      <c r="K336" s="16">
        <v>10</v>
      </c>
      <c r="L336" s="10" t="s">
        <v>62</v>
      </c>
      <c r="M336" s="10">
        <f t="shared" si="21"/>
        <v>2020</v>
      </c>
      <c r="N336" s="10">
        <f t="shared" si="22"/>
        <v>3</v>
      </c>
      <c r="O336" s="10" t="str">
        <f>VLOOKUP(L336,'User input'!$D$6:$E$16,2,FALSE)</f>
        <v>Ultrathing V4</v>
      </c>
      <c r="P336" s="10">
        <f>VLOOKUP(L336,'User input'!$D$6:$G$16,3,FALSE)</f>
        <v>3.99</v>
      </c>
      <c r="Q336" s="10">
        <f>VLOOKUP(L336,'User input'!$D$6:$G$16,4,FALSE)</f>
        <v>24</v>
      </c>
      <c r="R336" s="10">
        <f t="shared" si="23"/>
        <v>240</v>
      </c>
      <c r="S336" s="27">
        <f t="shared" si="20"/>
        <v>957.6</v>
      </c>
      <c r="T336" s="27">
        <f>IF(K336&lt;'User input'!$I$9,'User input'!$J$8,IF(K336&lt;'User input'!$I$10,'User input'!$J$9,IF(K336&lt;'User input'!$I$11,'User input'!$J$10,'User input'!$J$11)))*S336</f>
        <v>0</v>
      </c>
      <c r="U336" s="27">
        <f>K336*'User input'!$J$17+'User input'!$J$16</f>
        <v>0.5</v>
      </c>
    </row>
    <row r="337" spans="1:21" x14ac:dyDescent="0.25">
      <c r="A337" s="17">
        <v>345</v>
      </c>
      <c r="B337" s="6" t="s">
        <v>1314</v>
      </c>
      <c r="C337" s="6" t="s">
        <v>1315</v>
      </c>
      <c r="D337" s="6" t="s">
        <v>15</v>
      </c>
      <c r="E337" s="6" t="s">
        <v>16</v>
      </c>
      <c r="F337" s="15">
        <v>90</v>
      </c>
      <c r="G337" s="6" t="s">
        <v>1316</v>
      </c>
      <c r="H337" s="6" t="s">
        <v>973</v>
      </c>
      <c r="I337" s="6" t="s">
        <v>291</v>
      </c>
      <c r="J337" s="7">
        <v>43893</v>
      </c>
      <c r="K337" s="15">
        <v>58</v>
      </c>
      <c r="L337" s="6" t="s">
        <v>99</v>
      </c>
      <c r="M337" s="6">
        <f t="shared" si="21"/>
        <v>2020</v>
      </c>
      <c r="N337" s="6">
        <f t="shared" si="22"/>
        <v>3</v>
      </c>
      <c r="O337" s="6" t="str">
        <f>VLOOKUP(L337,'User input'!$D$6:$E$16,2,FALSE)</f>
        <v>Superwossname</v>
      </c>
      <c r="P337" s="6">
        <f>VLOOKUP(L337,'User input'!$D$6:$G$16,3,FALSE)</f>
        <v>3.49</v>
      </c>
      <c r="Q337" s="6">
        <f>VLOOKUP(L337,'User input'!$D$6:$G$16,4,FALSE)</f>
        <v>20</v>
      </c>
      <c r="R337" s="6">
        <f t="shared" si="23"/>
        <v>1160</v>
      </c>
      <c r="S337" s="26">
        <f t="shared" si="20"/>
        <v>4048.4</v>
      </c>
      <c r="T337" s="26">
        <f>IF(K337&lt;'User input'!$I$9,'User input'!$J$8,IF(K337&lt;'User input'!$I$10,'User input'!$J$9,IF(K337&lt;'User input'!$I$11,'User input'!$J$10,'User input'!$J$11)))*S337</f>
        <v>202.42000000000002</v>
      </c>
      <c r="U337" s="26">
        <f>K337*'User input'!$J$17+'User input'!$J$16</f>
        <v>0.5</v>
      </c>
    </row>
    <row r="338" spans="1:21" x14ac:dyDescent="0.25">
      <c r="A338" s="18">
        <v>346</v>
      </c>
      <c r="B338" s="10" t="s">
        <v>1317</v>
      </c>
      <c r="C338" s="10" t="s">
        <v>1318</v>
      </c>
      <c r="D338" s="10" t="s">
        <v>15</v>
      </c>
      <c r="E338" s="10" t="s">
        <v>16</v>
      </c>
      <c r="F338" s="16">
        <v>60</v>
      </c>
      <c r="G338" s="10" t="s">
        <v>1319</v>
      </c>
      <c r="H338" s="10" t="s">
        <v>1320</v>
      </c>
      <c r="I338" s="10" t="s">
        <v>185</v>
      </c>
      <c r="J338" s="11">
        <v>44425</v>
      </c>
      <c r="K338" s="16">
        <v>105</v>
      </c>
      <c r="L338" s="10" t="s">
        <v>52</v>
      </c>
      <c r="M338" s="10">
        <f t="shared" si="21"/>
        <v>2021</v>
      </c>
      <c r="N338" s="10">
        <f t="shared" si="22"/>
        <v>8</v>
      </c>
      <c r="O338" s="10" t="str">
        <f>VLOOKUP(L338,'User input'!$D$6:$E$16,2,FALSE)</f>
        <v>Megawidget S</v>
      </c>
      <c r="P338" s="10">
        <f>VLOOKUP(L338,'User input'!$D$6:$G$16,3,FALSE)</f>
        <v>0.69</v>
      </c>
      <c r="Q338" s="10">
        <f>VLOOKUP(L338,'User input'!$D$6:$G$16,4,FALSE)</f>
        <v>24</v>
      </c>
      <c r="R338" s="10">
        <f t="shared" si="23"/>
        <v>2520</v>
      </c>
      <c r="S338" s="27">
        <f t="shared" si="20"/>
        <v>1738.8</v>
      </c>
      <c r="T338" s="27">
        <f>IF(K338&lt;'User input'!$I$9,'User input'!$J$8,IF(K338&lt;'User input'!$I$10,'User input'!$J$9,IF(K338&lt;'User input'!$I$11,'User input'!$J$10,'User input'!$J$11)))*S338</f>
        <v>121.71600000000001</v>
      </c>
      <c r="U338" s="27">
        <f>K338*'User input'!$J$17+'User input'!$J$16</f>
        <v>0.5</v>
      </c>
    </row>
    <row r="339" spans="1:21" x14ac:dyDescent="0.25">
      <c r="A339" s="17">
        <v>347</v>
      </c>
      <c r="B339" s="6" t="s">
        <v>1321</v>
      </c>
      <c r="C339" s="6" t="s">
        <v>1322</v>
      </c>
      <c r="D339" s="6" t="s">
        <v>28</v>
      </c>
      <c r="E339" s="6" t="s">
        <v>29</v>
      </c>
      <c r="F339" s="15">
        <v>30</v>
      </c>
      <c r="G339" s="6" t="s">
        <v>1323</v>
      </c>
      <c r="H339" s="6" t="s">
        <v>1324</v>
      </c>
      <c r="I339" s="6" t="s">
        <v>93</v>
      </c>
      <c r="J339" s="7">
        <v>43532</v>
      </c>
      <c r="K339" s="15">
        <v>84</v>
      </c>
      <c r="L339" s="6" t="s">
        <v>44</v>
      </c>
      <c r="M339" s="6">
        <f t="shared" si="21"/>
        <v>2019</v>
      </c>
      <c r="N339" s="6">
        <f t="shared" si="22"/>
        <v>3</v>
      </c>
      <c r="O339" s="6" t="str">
        <f>VLOOKUP(L339,'User input'!$D$6:$E$16,2,FALSE)</f>
        <v>Gigastuff</v>
      </c>
      <c r="P339" s="6">
        <f>VLOOKUP(L339,'User input'!$D$6:$G$16,3,FALSE)</f>
        <v>1.89</v>
      </c>
      <c r="Q339" s="6">
        <f>VLOOKUP(L339,'User input'!$D$6:$G$16,4,FALSE)</f>
        <v>18</v>
      </c>
      <c r="R339" s="6">
        <f t="shared" si="23"/>
        <v>1512</v>
      </c>
      <c r="S339" s="26">
        <f t="shared" si="20"/>
        <v>2857.68</v>
      </c>
      <c r="T339" s="26">
        <f>IF(K339&lt;'User input'!$I$9,'User input'!$J$8,IF(K339&lt;'User input'!$I$10,'User input'!$J$9,IF(K339&lt;'User input'!$I$11,'User input'!$J$10,'User input'!$J$11)))*S339</f>
        <v>142.88399999999999</v>
      </c>
      <c r="U339" s="26">
        <f>K339*'User input'!$J$17+'User input'!$J$16</f>
        <v>0.5</v>
      </c>
    </row>
    <row r="340" spans="1:21" x14ac:dyDescent="0.25">
      <c r="A340" s="18">
        <v>348</v>
      </c>
      <c r="B340" s="10" t="s">
        <v>612</v>
      </c>
      <c r="C340" s="10" t="s">
        <v>1325</v>
      </c>
      <c r="D340" s="10" t="s">
        <v>28</v>
      </c>
      <c r="E340" s="10" t="s">
        <v>29</v>
      </c>
      <c r="F340" s="16">
        <v>60</v>
      </c>
      <c r="G340" s="10" t="s">
        <v>1326</v>
      </c>
      <c r="H340" s="10" t="s">
        <v>1327</v>
      </c>
      <c r="I340" s="10" t="s">
        <v>32</v>
      </c>
      <c r="J340" s="11">
        <v>43571</v>
      </c>
      <c r="K340" s="16">
        <v>35</v>
      </c>
      <c r="L340" s="10" t="s">
        <v>99</v>
      </c>
      <c r="M340" s="10">
        <f t="shared" si="21"/>
        <v>2019</v>
      </c>
      <c r="N340" s="10">
        <f t="shared" si="22"/>
        <v>4</v>
      </c>
      <c r="O340" s="10" t="str">
        <f>VLOOKUP(L340,'User input'!$D$6:$E$16,2,FALSE)</f>
        <v>Superwossname</v>
      </c>
      <c r="P340" s="10">
        <f>VLOOKUP(L340,'User input'!$D$6:$G$16,3,FALSE)</f>
        <v>3.49</v>
      </c>
      <c r="Q340" s="10">
        <f>VLOOKUP(L340,'User input'!$D$6:$G$16,4,FALSE)</f>
        <v>20</v>
      </c>
      <c r="R340" s="10">
        <f t="shared" si="23"/>
        <v>700</v>
      </c>
      <c r="S340" s="27">
        <f t="shared" si="20"/>
        <v>2443</v>
      </c>
      <c r="T340" s="27">
        <f>IF(K340&lt;'User input'!$I$9,'User input'!$J$8,IF(K340&lt;'User input'!$I$10,'User input'!$J$9,IF(K340&lt;'User input'!$I$11,'User input'!$J$10,'User input'!$J$11)))*S340</f>
        <v>73.289999999999992</v>
      </c>
      <c r="U340" s="27">
        <f>K340*'User input'!$J$17+'User input'!$J$16</f>
        <v>0.5</v>
      </c>
    </row>
    <row r="341" spans="1:21" x14ac:dyDescent="0.25">
      <c r="A341" s="17">
        <v>349</v>
      </c>
      <c r="B341" s="6" t="s">
        <v>1328</v>
      </c>
      <c r="C341" s="6" t="s">
        <v>1329</v>
      </c>
      <c r="D341" s="6" t="s">
        <v>28</v>
      </c>
      <c r="E341" s="6" t="s">
        <v>29</v>
      </c>
      <c r="F341" s="15">
        <v>90</v>
      </c>
      <c r="G341" s="6" t="s">
        <v>1330</v>
      </c>
      <c r="H341" s="6" t="s">
        <v>1331</v>
      </c>
      <c r="I341" s="6" t="s">
        <v>127</v>
      </c>
      <c r="J341" s="7">
        <v>44488</v>
      </c>
      <c r="K341" s="15">
        <v>42</v>
      </c>
      <c r="L341" s="6" t="s">
        <v>99</v>
      </c>
      <c r="M341" s="6">
        <f t="shared" si="21"/>
        <v>2021</v>
      </c>
      <c r="N341" s="6">
        <f t="shared" si="22"/>
        <v>10</v>
      </c>
      <c r="O341" s="6" t="str">
        <f>VLOOKUP(L341,'User input'!$D$6:$E$16,2,FALSE)</f>
        <v>Superwossname</v>
      </c>
      <c r="P341" s="6">
        <f>VLOOKUP(L341,'User input'!$D$6:$G$16,3,FALSE)</f>
        <v>3.49</v>
      </c>
      <c r="Q341" s="6">
        <f>VLOOKUP(L341,'User input'!$D$6:$G$16,4,FALSE)</f>
        <v>20</v>
      </c>
      <c r="R341" s="6">
        <f t="shared" si="23"/>
        <v>840</v>
      </c>
      <c r="S341" s="26">
        <f t="shared" si="20"/>
        <v>2931.6000000000004</v>
      </c>
      <c r="T341" s="26">
        <f>IF(K341&lt;'User input'!$I$9,'User input'!$J$8,IF(K341&lt;'User input'!$I$10,'User input'!$J$9,IF(K341&lt;'User input'!$I$11,'User input'!$J$10,'User input'!$J$11)))*S341</f>
        <v>87.948000000000008</v>
      </c>
      <c r="U341" s="26">
        <f>K341*'User input'!$J$17+'User input'!$J$16</f>
        <v>0.5</v>
      </c>
    </row>
    <row r="342" spans="1:21" x14ac:dyDescent="0.25">
      <c r="A342" s="18">
        <v>350</v>
      </c>
      <c r="B342" s="10" t="s">
        <v>1332</v>
      </c>
      <c r="C342" s="10" t="s">
        <v>1333</v>
      </c>
      <c r="D342" s="10" t="s">
        <v>28</v>
      </c>
      <c r="E342" s="10" t="s">
        <v>29</v>
      </c>
      <c r="F342" s="16">
        <v>60</v>
      </c>
      <c r="G342" s="10" t="s">
        <v>1334</v>
      </c>
      <c r="H342" s="10" t="s">
        <v>197</v>
      </c>
      <c r="I342" s="10" t="s">
        <v>32</v>
      </c>
      <c r="J342" s="11">
        <v>44535</v>
      </c>
      <c r="K342" s="16">
        <v>55</v>
      </c>
      <c r="L342" s="10" t="s">
        <v>33</v>
      </c>
      <c r="M342" s="10">
        <f t="shared" si="21"/>
        <v>2021</v>
      </c>
      <c r="N342" s="10">
        <f t="shared" si="22"/>
        <v>12</v>
      </c>
      <c r="O342" s="10" t="str">
        <f>VLOOKUP(L342,'User input'!$D$6:$E$16,2,FALSE)</f>
        <v>Megawidget L</v>
      </c>
      <c r="P342" s="10">
        <f>VLOOKUP(L342,'User input'!$D$6:$G$16,3,FALSE)</f>
        <v>1.79</v>
      </c>
      <c r="Q342" s="10">
        <f>VLOOKUP(L342,'User input'!$D$6:$G$16,4,FALSE)</f>
        <v>24</v>
      </c>
      <c r="R342" s="10">
        <f t="shared" si="23"/>
        <v>1320</v>
      </c>
      <c r="S342" s="27">
        <f t="shared" si="20"/>
        <v>2362.8000000000002</v>
      </c>
      <c r="T342" s="27">
        <f>IF(K342&lt;'User input'!$I$9,'User input'!$J$8,IF(K342&lt;'User input'!$I$10,'User input'!$J$9,IF(K342&lt;'User input'!$I$11,'User input'!$J$10,'User input'!$J$11)))*S342</f>
        <v>118.14000000000001</v>
      </c>
      <c r="U342" s="27">
        <f>K342*'User input'!$J$17+'User input'!$J$16</f>
        <v>0.5</v>
      </c>
    </row>
    <row r="343" spans="1:21" x14ac:dyDescent="0.25">
      <c r="A343" s="17">
        <v>351</v>
      </c>
      <c r="B343" s="6" t="s">
        <v>1335</v>
      </c>
      <c r="C343" s="6" t="s">
        <v>1336</v>
      </c>
      <c r="D343" s="6" t="s">
        <v>41</v>
      </c>
      <c r="E343" s="6" t="s">
        <v>16</v>
      </c>
      <c r="F343" s="15">
        <v>30</v>
      </c>
      <c r="G343" s="6" t="s">
        <v>1337</v>
      </c>
      <c r="H343" s="6" t="s">
        <v>1338</v>
      </c>
      <c r="I343" s="6" t="s">
        <v>291</v>
      </c>
      <c r="J343" s="7">
        <v>44086</v>
      </c>
      <c r="K343" s="15">
        <v>82</v>
      </c>
      <c r="L343" s="6" t="s">
        <v>44</v>
      </c>
      <c r="M343" s="6">
        <f t="shared" si="21"/>
        <v>2020</v>
      </c>
      <c r="N343" s="6">
        <f t="shared" si="22"/>
        <v>9</v>
      </c>
      <c r="O343" s="6" t="str">
        <f>VLOOKUP(L343,'User input'!$D$6:$E$16,2,FALSE)</f>
        <v>Gigastuff</v>
      </c>
      <c r="P343" s="6">
        <f>VLOOKUP(L343,'User input'!$D$6:$G$16,3,FALSE)</f>
        <v>1.89</v>
      </c>
      <c r="Q343" s="6">
        <f>VLOOKUP(L343,'User input'!$D$6:$G$16,4,FALSE)</f>
        <v>18</v>
      </c>
      <c r="R343" s="6">
        <f t="shared" si="23"/>
        <v>1476</v>
      </c>
      <c r="S343" s="26">
        <f t="shared" si="20"/>
        <v>2789.64</v>
      </c>
      <c r="T343" s="26">
        <f>IF(K343&lt;'User input'!$I$9,'User input'!$J$8,IF(K343&lt;'User input'!$I$10,'User input'!$J$9,IF(K343&lt;'User input'!$I$11,'User input'!$J$10,'User input'!$J$11)))*S343</f>
        <v>139.482</v>
      </c>
      <c r="U343" s="26">
        <f>K343*'User input'!$J$17+'User input'!$J$16</f>
        <v>0.5</v>
      </c>
    </row>
    <row r="344" spans="1:21" x14ac:dyDescent="0.25">
      <c r="A344" s="18">
        <v>352</v>
      </c>
      <c r="B344" s="10" t="s">
        <v>1339</v>
      </c>
      <c r="C344" s="10" t="s">
        <v>1340</v>
      </c>
      <c r="D344" s="10" t="s">
        <v>15</v>
      </c>
      <c r="E344" s="10" t="s">
        <v>16</v>
      </c>
      <c r="F344" s="16">
        <v>60</v>
      </c>
      <c r="G344" s="10" t="s">
        <v>1341</v>
      </c>
      <c r="H344" s="10" t="s">
        <v>1342</v>
      </c>
      <c r="I344" s="10" t="s">
        <v>32</v>
      </c>
      <c r="J344" s="11">
        <v>44441</v>
      </c>
      <c r="K344" s="16">
        <v>37</v>
      </c>
      <c r="L344" s="10" t="s">
        <v>68</v>
      </c>
      <c r="M344" s="10">
        <f t="shared" si="21"/>
        <v>2021</v>
      </c>
      <c r="N344" s="10">
        <f t="shared" si="22"/>
        <v>9</v>
      </c>
      <c r="O344" s="10" t="str">
        <f>VLOOKUP(L344,'User input'!$D$6:$E$16,2,FALSE)</f>
        <v>Megawidget M</v>
      </c>
      <c r="P344" s="10">
        <f>VLOOKUP(L344,'User input'!$D$6:$G$16,3,FALSE)</f>
        <v>1.29</v>
      </c>
      <c r="Q344" s="10">
        <f>VLOOKUP(L344,'User input'!$D$6:$G$16,4,FALSE)</f>
        <v>24</v>
      </c>
      <c r="R344" s="10">
        <f t="shared" si="23"/>
        <v>888</v>
      </c>
      <c r="S344" s="27">
        <f t="shared" si="20"/>
        <v>1145.52</v>
      </c>
      <c r="T344" s="27">
        <f>IF(K344&lt;'User input'!$I$9,'User input'!$J$8,IF(K344&lt;'User input'!$I$10,'User input'!$J$9,IF(K344&lt;'User input'!$I$11,'User input'!$J$10,'User input'!$J$11)))*S344</f>
        <v>34.365600000000001</v>
      </c>
      <c r="U344" s="27">
        <f>K344*'User input'!$J$17+'User input'!$J$16</f>
        <v>0.5</v>
      </c>
    </row>
    <row r="345" spans="1:21" x14ac:dyDescent="0.25">
      <c r="A345" s="17">
        <v>353</v>
      </c>
      <c r="B345" s="6" t="s">
        <v>796</v>
      </c>
      <c r="C345" s="6" t="s">
        <v>1343</v>
      </c>
      <c r="D345" s="6" t="s">
        <v>28</v>
      </c>
      <c r="E345" s="6" t="s">
        <v>29</v>
      </c>
      <c r="F345" s="15">
        <v>30</v>
      </c>
      <c r="G345" s="6" t="s">
        <v>1344</v>
      </c>
      <c r="H345" s="6" t="s">
        <v>1345</v>
      </c>
      <c r="I345" s="6" t="s">
        <v>32</v>
      </c>
      <c r="J345" s="7">
        <v>43823</v>
      </c>
      <c r="K345" s="15">
        <v>81</v>
      </c>
      <c r="L345" s="6" t="s">
        <v>39</v>
      </c>
      <c r="M345" s="6">
        <f t="shared" si="21"/>
        <v>2019</v>
      </c>
      <c r="N345" s="6">
        <f t="shared" si="22"/>
        <v>12</v>
      </c>
      <c r="O345" s="6" t="str">
        <f>VLOOKUP(L345,'User input'!$D$6:$E$16,2,FALSE)</f>
        <v>Ultrathing V1</v>
      </c>
      <c r="P345" s="6">
        <f>VLOOKUP(L345,'User input'!$D$6:$G$16,3,FALSE)</f>
        <v>1.79</v>
      </c>
      <c r="Q345" s="6">
        <f>VLOOKUP(L345,'User input'!$D$6:$G$16,4,FALSE)</f>
        <v>17</v>
      </c>
      <c r="R345" s="6">
        <f t="shared" si="23"/>
        <v>1377</v>
      </c>
      <c r="S345" s="26">
        <f t="shared" si="20"/>
        <v>2464.83</v>
      </c>
      <c r="T345" s="26">
        <f>IF(K345&lt;'User input'!$I$9,'User input'!$J$8,IF(K345&lt;'User input'!$I$10,'User input'!$J$9,IF(K345&lt;'User input'!$I$11,'User input'!$J$10,'User input'!$J$11)))*S345</f>
        <v>123.2415</v>
      </c>
      <c r="U345" s="26">
        <f>K345*'User input'!$J$17+'User input'!$J$16</f>
        <v>0.5</v>
      </c>
    </row>
    <row r="346" spans="1:21" x14ac:dyDescent="0.25">
      <c r="A346" s="18">
        <v>354</v>
      </c>
      <c r="B346" s="10" t="s">
        <v>1346</v>
      </c>
      <c r="C346" s="10" t="s">
        <v>1347</v>
      </c>
      <c r="D346" s="10" t="s">
        <v>28</v>
      </c>
      <c r="E346" s="10" t="s">
        <v>29</v>
      </c>
      <c r="F346" s="16">
        <v>60</v>
      </c>
      <c r="G346" s="10" t="s">
        <v>1348</v>
      </c>
      <c r="H346" s="10" t="s">
        <v>1349</v>
      </c>
      <c r="I346" s="10" t="s">
        <v>291</v>
      </c>
      <c r="J346" s="11">
        <v>44105</v>
      </c>
      <c r="K346" s="16">
        <v>52</v>
      </c>
      <c r="L346" s="10" t="s">
        <v>52</v>
      </c>
      <c r="M346" s="10">
        <f t="shared" si="21"/>
        <v>2020</v>
      </c>
      <c r="N346" s="10">
        <f t="shared" si="22"/>
        <v>10</v>
      </c>
      <c r="O346" s="10" t="str">
        <f>VLOOKUP(L346,'User input'!$D$6:$E$16,2,FALSE)</f>
        <v>Megawidget S</v>
      </c>
      <c r="P346" s="10">
        <f>VLOOKUP(L346,'User input'!$D$6:$G$16,3,FALSE)</f>
        <v>0.69</v>
      </c>
      <c r="Q346" s="10">
        <f>VLOOKUP(L346,'User input'!$D$6:$G$16,4,FALSE)</f>
        <v>24</v>
      </c>
      <c r="R346" s="10">
        <f t="shared" si="23"/>
        <v>1248</v>
      </c>
      <c r="S346" s="27">
        <f t="shared" si="20"/>
        <v>861.11999999999989</v>
      </c>
      <c r="T346" s="27">
        <f>IF(K346&lt;'User input'!$I$9,'User input'!$J$8,IF(K346&lt;'User input'!$I$10,'User input'!$J$9,IF(K346&lt;'User input'!$I$11,'User input'!$J$10,'User input'!$J$11)))*S346</f>
        <v>43.055999999999997</v>
      </c>
      <c r="U346" s="27">
        <f>K346*'User input'!$J$17+'User input'!$J$16</f>
        <v>0.5</v>
      </c>
    </row>
    <row r="347" spans="1:21" x14ac:dyDescent="0.25">
      <c r="A347" s="17">
        <v>355</v>
      </c>
      <c r="B347" s="6" t="s">
        <v>1350</v>
      </c>
      <c r="C347" s="6" t="s">
        <v>1351</v>
      </c>
      <c r="D347" s="6" t="s">
        <v>15</v>
      </c>
      <c r="E347" s="6" t="s">
        <v>16</v>
      </c>
      <c r="F347" s="15">
        <v>60</v>
      </c>
      <c r="G347" s="6" t="s">
        <v>1352</v>
      </c>
      <c r="H347" s="6" t="s">
        <v>1353</v>
      </c>
      <c r="I347" s="6" t="s">
        <v>1354</v>
      </c>
      <c r="J347" s="7">
        <v>43649</v>
      </c>
      <c r="K347" s="15">
        <v>83</v>
      </c>
      <c r="L347" s="6" t="s">
        <v>68</v>
      </c>
      <c r="M347" s="6">
        <f t="shared" si="21"/>
        <v>2019</v>
      </c>
      <c r="N347" s="6">
        <f t="shared" si="22"/>
        <v>7</v>
      </c>
      <c r="O347" s="6" t="str">
        <f>VLOOKUP(L347,'User input'!$D$6:$E$16,2,FALSE)</f>
        <v>Megawidget M</v>
      </c>
      <c r="P347" s="6">
        <f>VLOOKUP(L347,'User input'!$D$6:$G$16,3,FALSE)</f>
        <v>1.29</v>
      </c>
      <c r="Q347" s="6">
        <f>VLOOKUP(L347,'User input'!$D$6:$G$16,4,FALSE)</f>
        <v>24</v>
      </c>
      <c r="R347" s="6">
        <f t="shared" si="23"/>
        <v>1992</v>
      </c>
      <c r="S347" s="26">
        <f t="shared" si="20"/>
        <v>2569.6800000000003</v>
      </c>
      <c r="T347" s="26">
        <f>IF(K347&lt;'User input'!$I$9,'User input'!$J$8,IF(K347&lt;'User input'!$I$10,'User input'!$J$9,IF(K347&lt;'User input'!$I$11,'User input'!$J$10,'User input'!$J$11)))*S347</f>
        <v>128.48400000000001</v>
      </c>
      <c r="U347" s="26">
        <f>K347*'User input'!$J$17+'User input'!$J$16</f>
        <v>0.5</v>
      </c>
    </row>
    <row r="348" spans="1:21" x14ac:dyDescent="0.25">
      <c r="A348" s="18">
        <v>356</v>
      </c>
      <c r="B348" s="10" t="s">
        <v>1355</v>
      </c>
      <c r="C348" s="10" t="s">
        <v>1356</v>
      </c>
      <c r="D348" s="10" t="s">
        <v>49</v>
      </c>
      <c r="E348" s="10" t="s">
        <v>16</v>
      </c>
      <c r="F348" s="16">
        <v>30</v>
      </c>
      <c r="G348" s="10" t="s">
        <v>1352</v>
      </c>
      <c r="H348" s="10" t="s">
        <v>1357</v>
      </c>
      <c r="I348" s="10" t="s">
        <v>176</v>
      </c>
      <c r="J348" s="11">
        <v>43486</v>
      </c>
      <c r="K348" s="16">
        <v>29</v>
      </c>
      <c r="L348" s="10" t="s">
        <v>99</v>
      </c>
      <c r="M348" s="10">
        <f t="shared" si="21"/>
        <v>2019</v>
      </c>
      <c r="N348" s="10">
        <f t="shared" si="22"/>
        <v>1</v>
      </c>
      <c r="O348" s="10" t="str">
        <f>VLOOKUP(L348,'User input'!$D$6:$E$16,2,FALSE)</f>
        <v>Superwossname</v>
      </c>
      <c r="P348" s="10">
        <f>VLOOKUP(L348,'User input'!$D$6:$G$16,3,FALSE)</f>
        <v>3.49</v>
      </c>
      <c r="Q348" s="10">
        <f>VLOOKUP(L348,'User input'!$D$6:$G$16,4,FALSE)</f>
        <v>20</v>
      </c>
      <c r="R348" s="10">
        <f t="shared" si="23"/>
        <v>580</v>
      </c>
      <c r="S348" s="27">
        <f t="shared" si="20"/>
        <v>2024.2</v>
      </c>
      <c r="T348" s="27">
        <f>IF(K348&lt;'User input'!$I$9,'User input'!$J$8,IF(K348&lt;'User input'!$I$10,'User input'!$J$9,IF(K348&lt;'User input'!$I$11,'User input'!$J$10,'User input'!$J$11)))*S348</f>
        <v>60.725999999999999</v>
      </c>
      <c r="U348" s="27">
        <f>K348*'User input'!$J$17+'User input'!$J$16</f>
        <v>0.5</v>
      </c>
    </row>
    <row r="349" spans="1:21" x14ac:dyDescent="0.25">
      <c r="A349" s="17">
        <v>357</v>
      </c>
      <c r="B349" s="6" t="s">
        <v>1358</v>
      </c>
      <c r="C349" s="6" t="s">
        <v>1359</v>
      </c>
      <c r="D349" s="6" t="s">
        <v>28</v>
      </c>
      <c r="E349" s="6" t="s">
        <v>29</v>
      </c>
      <c r="F349" s="15">
        <v>90</v>
      </c>
      <c r="G349" s="6" t="s">
        <v>1360</v>
      </c>
      <c r="H349" s="6" t="s">
        <v>1361</v>
      </c>
      <c r="I349" s="6" t="s">
        <v>1362</v>
      </c>
      <c r="J349" s="7">
        <v>44362</v>
      </c>
      <c r="K349" s="15">
        <v>71</v>
      </c>
      <c r="L349" s="6" t="s">
        <v>44</v>
      </c>
      <c r="M349" s="6">
        <f t="shared" si="21"/>
        <v>2021</v>
      </c>
      <c r="N349" s="6">
        <f t="shared" si="22"/>
        <v>6</v>
      </c>
      <c r="O349" s="6" t="str">
        <f>VLOOKUP(L349,'User input'!$D$6:$E$16,2,FALSE)</f>
        <v>Gigastuff</v>
      </c>
      <c r="P349" s="6">
        <f>VLOOKUP(L349,'User input'!$D$6:$G$16,3,FALSE)</f>
        <v>1.89</v>
      </c>
      <c r="Q349" s="6">
        <f>VLOOKUP(L349,'User input'!$D$6:$G$16,4,FALSE)</f>
        <v>18</v>
      </c>
      <c r="R349" s="6">
        <f t="shared" si="23"/>
        <v>1278</v>
      </c>
      <c r="S349" s="26">
        <f t="shared" si="20"/>
        <v>2415.42</v>
      </c>
      <c r="T349" s="26">
        <f>IF(K349&lt;'User input'!$I$9,'User input'!$J$8,IF(K349&lt;'User input'!$I$10,'User input'!$J$9,IF(K349&lt;'User input'!$I$11,'User input'!$J$10,'User input'!$J$11)))*S349</f>
        <v>120.77100000000002</v>
      </c>
      <c r="U349" s="26">
        <f>K349*'User input'!$J$17+'User input'!$J$16</f>
        <v>0.5</v>
      </c>
    </row>
    <row r="350" spans="1:21" x14ac:dyDescent="0.25">
      <c r="A350" s="18">
        <v>358</v>
      </c>
      <c r="B350" s="10" t="s">
        <v>1363</v>
      </c>
      <c r="C350" s="10" t="s">
        <v>363</v>
      </c>
      <c r="D350" s="10" t="s">
        <v>15</v>
      </c>
      <c r="E350" s="10" t="s">
        <v>16</v>
      </c>
      <c r="F350" s="16">
        <v>90</v>
      </c>
      <c r="G350" s="10" t="s">
        <v>1364</v>
      </c>
      <c r="H350" s="10" t="s">
        <v>1365</v>
      </c>
      <c r="I350" s="10" t="s">
        <v>32</v>
      </c>
      <c r="J350" s="11">
        <v>44561</v>
      </c>
      <c r="K350" s="16">
        <v>13</v>
      </c>
      <c r="L350" s="10" t="s">
        <v>52</v>
      </c>
      <c r="M350" s="10">
        <f t="shared" si="21"/>
        <v>2021</v>
      </c>
      <c r="N350" s="10">
        <f t="shared" si="22"/>
        <v>12</v>
      </c>
      <c r="O350" s="10" t="str">
        <f>VLOOKUP(L350,'User input'!$D$6:$E$16,2,FALSE)</f>
        <v>Megawidget S</v>
      </c>
      <c r="P350" s="10">
        <f>VLOOKUP(L350,'User input'!$D$6:$G$16,3,FALSE)</f>
        <v>0.69</v>
      </c>
      <c r="Q350" s="10">
        <f>VLOOKUP(L350,'User input'!$D$6:$G$16,4,FALSE)</f>
        <v>24</v>
      </c>
      <c r="R350" s="10">
        <f t="shared" si="23"/>
        <v>312</v>
      </c>
      <c r="S350" s="27">
        <f t="shared" si="20"/>
        <v>215.27999999999997</v>
      </c>
      <c r="T350" s="27">
        <f>IF(K350&lt;'User input'!$I$9,'User input'!$J$8,IF(K350&lt;'User input'!$I$10,'User input'!$J$9,IF(K350&lt;'User input'!$I$11,'User input'!$J$10,'User input'!$J$11)))*S350</f>
        <v>0</v>
      </c>
      <c r="U350" s="27">
        <f>K350*'User input'!$J$17+'User input'!$J$16</f>
        <v>0.5</v>
      </c>
    </row>
    <row r="351" spans="1:21" x14ac:dyDescent="0.25">
      <c r="A351" s="17">
        <v>359</v>
      </c>
      <c r="B351" s="6" t="s">
        <v>1366</v>
      </c>
      <c r="C351" s="6" t="s">
        <v>1367</v>
      </c>
      <c r="D351" s="6" t="s">
        <v>28</v>
      </c>
      <c r="E351" s="6" t="s">
        <v>29</v>
      </c>
      <c r="F351" s="15">
        <v>90</v>
      </c>
      <c r="G351" s="6" t="s">
        <v>1368</v>
      </c>
      <c r="H351" s="6" t="s">
        <v>1369</v>
      </c>
      <c r="I351" s="6" t="s">
        <v>291</v>
      </c>
      <c r="J351" s="7">
        <v>44065</v>
      </c>
      <c r="K351" s="15">
        <v>92</v>
      </c>
      <c r="L351" s="6" t="s">
        <v>20</v>
      </c>
      <c r="M351" s="6">
        <f t="shared" si="21"/>
        <v>2020</v>
      </c>
      <c r="N351" s="6">
        <f t="shared" si="22"/>
        <v>8</v>
      </c>
      <c r="O351" s="6" t="str">
        <f>VLOOKUP(L351,'User input'!$D$6:$E$16,2,FALSE)</f>
        <v>Hyperwotsit</v>
      </c>
      <c r="P351" s="6">
        <f>VLOOKUP(L351,'User input'!$D$6:$G$16,3,FALSE)</f>
        <v>2.0099999999999998</v>
      </c>
      <c r="Q351" s="6">
        <f>VLOOKUP(L351,'User input'!$D$6:$G$16,4,FALSE)</f>
        <v>20</v>
      </c>
      <c r="R351" s="6">
        <f t="shared" si="23"/>
        <v>1840</v>
      </c>
      <c r="S351" s="26">
        <f t="shared" si="20"/>
        <v>3698.3999999999996</v>
      </c>
      <c r="T351" s="26">
        <f>IF(K351&lt;'User input'!$I$9,'User input'!$J$8,IF(K351&lt;'User input'!$I$10,'User input'!$J$9,IF(K351&lt;'User input'!$I$11,'User input'!$J$10,'User input'!$J$11)))*S351</f>
        <v>184.92</v>
      </c>
      <c r="U351" s="26">
        <f>K351*'User input'!$J$17+'User input'!$J$16</f>
        <v>0.5</v>
      </c>
    </row>
    <row r="352" spans="1:21" x14ac:dyDescent="0.25">
      <c r="A352" s="18">
        <v>360</v>
      </c>
      <c r="B352" s="10" t="s">
        <v>1370</v>
      </c>
      <c r="C352" s="10" t="s">
        <v>1371</v>
      </c>
      <c r="D352" s="10" t="s">
        <v>28</v>
      </c>
      <c r="E352" s="10" t="s">
        <v>29</v>
      </c>
      <c r="F352" s="16">
        <v>30</v>
      </c>
      <c r="G352" s="10" t="s">
        <v>1372</v>
      </c>
      <c r="H352" s="10" t="s">
        <v>1373</v>
      </c>
      <c r="I352" s="10" t="s">
        <v>32</v>
      </c>
      <c r="J352" s="11">
        <v>44495</v>
      </c>
      <c r="K352" s="16">
        <v>55</v>
      </c>
      <c r="L352" s="10" t="s">
        <v>99</v>
      </c>
      <c r="M352" s="10">
        <f t="shared" si="21"/>
        <v>2021</v>
      </c>
      <c r="N352" s="10">
        <f t="shared" si="22"/>
        <v>10</v>
      </c>
      <c r="O352" s="10" t="str">
        <f>VLOOKUP(L352,'User input'!$D$6:$E$16,2,FALSE)</f>
        <v>Superwossname</v>
      </c>
      <c r="P352" s="10">
        <f>VLOOKUP(L352,'User input'!$D$6:$G$16,3,FALSE)</f>
        <v>3.49</v>
      </c>
      <c r="Q352" s="10">
        <f>VLOOKUP(L352,'User input'!$D$6:$G$16,4,FALSE)</f>
        <v>20</v>
      </c>
      <c r="R352" s="10">
        <f t="shared" si="23"/>
        <v>1100</v>
      </c>
      <c r="S352" s="27">
        <f t="shared" si="20"/>
        <v>3839.0000000000005</v>
      </c>
      <c r="T352" s="27">
        <f>IF(K352&lt;'User input'!$I$9,'User input'!$J$8,IF(K352&lt;'User input'!$I$10,'User input'!$J$9,IF(K352&lt;'User input'!$I$11,'User input'!$J$10,'User input'!$J$11)))*S352</f>
        <v>191.95000000000005</v>
      </c>
      <c r="U352" s="27">
        <f>K352*'User input'!$J$17+'User input'!$J$16</f>
        <v>0.5</v>
      </c>
    </row>
    <row r="353" spans="1:21" x14ac:dyDescent="0.25">
      <c r="A353" s="17">
        <v>361</v>
      </c>
      <c r="B353" s="6" t="s">
        <v>1374</v>
      </c>
      <c r="C353" s="6" t="s">
        <v>1375</v>
      </c>
      <c r="D353" s="6" t="s">
        <v>28</v>
      </c>
      <c r="E353" s="6" t="s">
        <v>29</v>
      </c>
      <c r="F353" s="15">
        <v>90</v>
      </c>
      <c r="G353" s="6" t="s">
        <v>1376</v>
      </c>
      <c r="H353" s="6" t="s">
        <v>1377</v>
      </c>
      <c r="I353" s="6" t="s">
        <v>32</v>
      </c>
      <c r="J353" s="7">
        <v>43596</v>
      </c>
      <c r="K353" s="15">
        <v>39</v>
      </c>
      <c r="L353" s="6" t="s">
        <v>68</v>
      </c>
      <c r="M353" s="6">
        <f t="shared" si="21"/>
        <v>2019</v>
      </c>
      <c r="N353" s="6">
        <f t="shared" si="22"/>
        <v>5</v>
      </c>
      <c r="O353" s="6" t="str">
        <f>VLOOKUP(L353,'User input'!$D$6:$E$16,2,FALSE)</f>
        <v>Megawidget M</v>
      </c>
      <c r="P353" s="6">
        <f>VLOOKUP(L353,'User input'!$D$6:$G$16,3,FALSE)</f>
        <v>1.29</v>
      </c>
      <c r="Q353" s="6">
        <f>VLOOKUP(L353,'User input'!$D$6:$G$16,4,FALSE)</f>
        <v>24</v>
      </c>
      <c r="R353" s="6">
        <f t="shared" si="23"/>
        <v>936</v>
      </c>
      <c r="S353" s="26">
        <f t="shared" si="20"/>
        <v>1207.44</v>
      </c>
      <c r="T353" s="26">
        <f>IF(K353&lt;'User input'!$I$9,'User input'!$J$8,IF(K353&lt;'User input'!$I$10,'User input'!$J$9,IF(K353&lt;'User input'!$I$11,'User input'!$J$10,'User input'!$J$11)))*S353</f>
        <v>36.223199999999999</v>
      </c>
      <c r="U353" s="26">
        <f>K353*'User input'!$J$17+'User input'!$J$16</f>
        <v>0.5</v>
      </c>
    </row>
    <row r="354" spans="1:21" x14ac:dyDescent="0.25">
      <c r="A354" s="18">
        <v>362</v>
      </c>
      <c r="B354" s="10" t="s">
        <v>1378</v>
      </c>
      <c r="C354" s="10" t="s">
        <v>1379</v>
      </c>
      <c r="D354" s="10" t="s">
        <v>28</v>
      </c>
      <c r="E354" s="10" t="s">
        <v>29</v>
      </c>
      <c r="F354" s="16">
        <v>60</v>
      </c>
      <c r="G354" s="10" t="s">
        <v>1380</v>
      </c>
      <c r="H354" s="10" t="s">
        <v>952</v>
      </c>
      <c r="I354" s="10" t="s">
        <v>93</v>
      </c>
      <c r="J354" s="11">
        <v>43676</v>
      </c>
      <c r="K354" s="16">
        <v>7</v>
      </c>
      <c r="L354" s="10" t="s">
        <v>99</v>
      </c>
      <c r="M354" s="10">
        <f t="shared" si="21"/>
        <v>2019</v>
      </c>
      <c r="N354" s="10">
        <f t="shared" si="22"/>
        <v>7</v>
      </c>
      <c r="O354" s="10" t="str">
        <f>VLOOKUP(L354,'User input'!$D$6:$E$16,2,FALSE)</f>
        <v>Superwossname</v>
      </c>
      <c r="P354" s="10">
        <f>VLOOKUP(L354,'User input'!$D$6:$G$16,3,FALSE)</f>
        <v>3.49</v>
      </c>
      <c r="Q354" s="10">
        <f>VLOOKUP(L354,'User input'!$D$6:$G$16,4,FALSE)</f>
        <v>20</v>
      </c>
      <c r="R354" s="10">
        <f t="shared" si="23"/>
        <v>140</v>
      </c>
      <c r="S354" s="27">
        <f t="shared" si="20"/>
        <v>488.6</v>
      </c>
      <c r="T354" s="27">
        <f>IF(K354&lt;'User input'!$I$9,'User input'!$J$8,IF(K354&lt;'User input'!$I$10,'User input'!$J$9,IF(K354&lt;'User input'!$I$11,'User input'!$J$10,'User input'!$J$11)))*S354</f>
        <v>0</v>
      </c>
      <c r="U354" s="27">
        <f>K354*'User input'!$J$17+'User input'!$J$16</f>
        <v>0.5</v>
      </c>
    </row>
    <row r="355" spans="1:21" x14ac:dyDescent="0.25">
      <c r="A355" s="17">
        <v>363</v>
      </c>
      <c r="B355" s="6" t="s">
        <v>874</v>
      </c>
      <c r="C355" s="6" t="s">
        <v>1381</v>
      </c>
      <c r="D355" s="6" t="s">
        <v>617</v>
      </c>
      <c r="E355" s="6" t="s">
        <v>29</v>
      </c>
      <c r="F355" s="15">
        <v>60</v>
      </c>
      <c r="G355" s="6" t="s">
        <v>1382</v>
      </c>
      <c r="H355" s="6" t="s">
        <v>1383</v>
      </c>
      <c r="I355" s="6" t="s">
        <v>32</v>
      </c>
      <c r="J355" s="7">
        <v>43765</v>
      </c>
      <c r="K355" s="15">
        <v>50</v>
      </c>
      <c r="L355" s="6" t="s">
        <v>39</v>
      </c>
      <c r="M355" s="6">
        <f t="shared" si="21"/>
        <v>2019</v>
      </c>
      <c r="N355" s="6">
        <f t="shared" si="22"/>
        <v>10</v>
      </c>
      <c r="O355" s="6" t="str">
        <f>VLOOKUP(L355,'User input'!$D$6:$E$16,2,FALSE)</f>
        <v>Ultrathing V1</v>
      </c>
      <c r="P355" s="6">
        <f>VLOOKUP(L355,'User input'!$D$6:$G$16,3,FALSE)</f>
        <v>1.79</v>
      </c>
      <c r="Q355" s="6">
        <f>VLOOKUP(L355,'User input'!$D$6:$G$16,4,FALSE)</f>
        <v>17</v>
      </c>
      <c r="R355" s="6">
        <f t="shared" si="23"/>
        <v>850</v>
      </c>
      <c r="S355" s="26">
        <f t="shared" si="20"/>
        <v>1521.5</v>
      </c>
      <c r="T355" s="26">
        <f>IF(K355&lt;'User input'!$I$9,'User input'!$J$8,IF(K355&lt;'User input'!$I$10,'User input'!$J$9,IF(K355&lt;'User input'!$I$11,'User input'!$J$10,'User input'!$J$11)))*S355</f>
        <v>76.075000000000003</v>
      </c>
      <c r="U355" s="26">
        <f>K355*'User input'!$J$17+'User input'!$J$16</f>
        <v>0.5</v>
      </c>
    </row>
    <row r="356" spans="1:21" x14ac:dyDescent="0.25">
      <c r="A356" s="18">
        <v>364</v>
      </c>
      <c r="B356" s="10" t="s">
        <v>1384</v>
      </c>
      <c r="C356" s="10" t="s">
        <v>1385</v>
      </c>
      <c r="D356" s="10" t="s">
        <v>41</v>
      </c>
      <c r="E356" s="10" t="s">
        <v>16</v>
      </c>
      <c r="F356" s="16">
        <v>30</v>
      </c>
      <c r="G356" s="10" t="s">
        <v>1382</v>
      </c>
      <c r="H356" s="10" t="s">
        <v>1386</v>
      </c>
      <c r="I356" s="10" t="s">
        <v>32</v>
      </c>
      <c r="J356" s="11">
        <v>43739</v>
      </c>
      <c r="K356" s="16">
        <v>27</v>
      </c>
      <c r="L356" s="10" t="s">
        <v>99</v>
      </c>
      <c r="M356" s="10">
        <f t="shared" si="21"/>
        <v>2019</v>
      </c>
      <c r="N356" s="10">
        <f t="shared" si="22"/>
        <v>10</v>
      </c>
      <c r="O356" s="10" t="str">
        <f>VLOOKUP(L356,'User input'!$D$6:$E$16,2,FALSE)</f>
        <v>Superwossname</v>
      </c>
      <c r="P356" s="10">
        <f>VLOOKUP(L356,'User input'!$D$6:$G$16,3,FALSE)</f>
        <v>3.49</v>
      </c>
      <c r="Q356" s="10">
        <f>VLOOKUP(L356,'User input'!$D$6:$G$16,4,FALSE)</f>
        <v>20</v>
      </c>
      <c r="R356" s="10">
        <f t="shared" si="23"/>
        <v>540</v>
      </c>
      <c r="S356" s="27">
        <f t="shared" si="20"/>
        <v>1884.6000000000001</v>
      </c>
      <c r="T356" s="27">
        <f>IF(K356&lt;'User input'!$I$9,'User input'!$J$8,IF(K356&lt;'User input'!$I$10,'User input'!$J$9,IF(K356&lt;'User input'!$I$11,'User input'!$J$10,'User input'!$J$11)))*S356</f>
        <v>56.538000000000004</v>
      </c>
      <c r="U356" s="27">
        <f>K356*'User input'!$J$17+'User input'!$J$16</f>
        <v>0.5</v>
      </c>
    </row>
    <row r="357" spans="1:21" x14ac:dyDescent="0.25">
      <c r="A357" s="17">
        <v>365</v>
      </c>
      <c r="B357" s="6" t="s">
        <v>1387</v>
      </c>
      <c r="C357" s="6" t="s">
        <v>878</v>
      </c>
      <c r="D357" s="6" t="s">
        <v>28</v>
      </c>
      <c r="E357" s="6" t="s">
        <v>29</v>
      </c>
      <c r="F357" s="15">
        <v>30</v>
      </c>
      <c r="G357" s="6" t="s">
        <v>1388</v>
      </c>
      <c r="H357" s="6" t="s">
        <v>1389</v>
      </c>
      <c r="I357" s="6" t="s">
        <v>1194</v>
      </c>
      <c r="J357" s="7">
        <v>43524</v>
      </c>
      <c r="K357" s="15">
        <v>55</v>
      </c>
      <c r="L357" s="6" t="s">
        <v>99</v>
      </c>
      <c r="M357" s="6">
        <f t="shared" si="21"/>
        <v>2019</v>
      </c>
      <c r="N357" s="6">
        <f t="shared" si="22"/>
        <v>2</v>
      </c>
      <c r="O357" s="6" t="str">
        <f>VLOOKUP(L357,'User input'!$D$6:$E$16,2,FALSE)</f>
        <v>Superwossname</v>
      </c>
      <c r="P357" s="6">
        <f>VLOOKUP(L357,'User input'!$D$6:$G$16,3,FALSE)</f>
        <v>3.49</v>
      </c>
      <c r="Q357" s="6">
        <f>VLOOKUP(L357,'User input'!$D$6:$G$16,4,FALSE)</f>
        <v>20</v>
      </c>
      <c r="R357" s="6">
        <f t="shared" si="23"/>
        <v>1100</v>
      </c>
      <c r="S357" s="26">
        <f t="shared" si="20"/>
        <v>3839.0000000000005</v>
      </c>
      <c r="T357" s="26">
        <f>IF(K357&lt;'User input'!$I$9,'User input'!$J$8,IF(K357&lt;'User input'!$I$10,'User input'!$J$9,IF(K357&lt;'User input'!$I$11,'User input'!$J$10,'User input'!$J$11)))*S357</f>
        <v>191.95000000000005</v>
      </c>
      <c r="U357" s="26">
        <f>K357*'User input'!$J$17+'User input'!$J$16</f>
        <v>0.5</v>
      </c>
    </row>
    <row r="358" spans="1:21" x14ac:dyDescent="0.25">
      <c r="A358" s="18">
        <v>366</v>
      </c>
      <c r="B358" s="10" t="s">
        <v>1390</v>
      </c>
      <c r="C358" s="10" t="s">
        <v>1391</v>
      </c>
      <c r="D358" s="10" t="s">
        <v>15</v>
      </c>
      <c r="E358" s="10" t="s">
        <v>16</v>
      </c>
      <c r="F358" s="16">
        <v>60</v>
      </c>
      <c r="G358" s="10" t="s">
        <v>1392</v>
      </c>
      <c r="H358" s="10" t="s">
        <v>530</v>
      </c>
      <c r="I358" s="10" t="s">
        <v>32</v>
      </c>
      <c r="J358" s="11">
        <v>44530</v>
      </c>
      <c r="K358" s="16">
        <v>80</v>
      </c>
      <c r="L358" s="10" t="s">
        <v>39</v>
      </c>
      <c r="M358" s="10">
        <f t="shared" si="21"/>
        <v>2021</v>
      </c>
      <c r="N358" s="10">
        <f t="shared" si="22"/>
        <v>11</v>
      </c>
      <c r="O358" s="10" t="str">
        <f>VLOOKUP(L358,'User input'!$D$6:$E$16,2,FALSE)</f>
        <v>Ultrathing V1</v>
      </c>
      <c r="P358" s="10">
        <f>VLOOKUP(L358,'User input'!$D$6:$G$16,3,FALSE)</f>
        <v>1.79</v>
      </c>
      <c r="Q358" s="10">
        <f>VLOOKUP(L358,'User input'!$D$6:$G$16,4,FALSE)</f>
        <v>17</v>
      </c>
      <c r="R358" s="10">
        <f t="shared" si="23"/>
        <v>1360</v>
      </c>
      <c r="S358" s="27">
        <f t="shared" si="20"/>
        <v>2434.4</v>
      </c>
      <c r="T358" s="27">
        <f>IF(K358&lt;'User input'!$I$9,'User input'!$J$8,IF(K358&lt;'User input'!$I$10,'User input'!$J$9,IF(K358&lt;'User input'!$I$11,'User input'!$J$10,'User input'!$J$11)))*S358</f>
        <v>121.72000000000001</v>
      </c>
      <c r="U358" s="27">
        <f>K358*'User input'!$J$17+'User input'!$J$16</f>
        <v>0.5</v>
      </c>
    </row>
    <row r="359" spans="1:21" x14ac:dyDescent="0.25">
      <c r="A359" s="17">
        <v>367</v>
      </c>
      <c r="B359" s="6" t="s">
        <v>1393</v>
      </c>
      <c r="C359" s="6" t="s">
        <v>1394</v>
      </c>
      <c r="D359" s="6" t="s">
        <v>15</v>
      </c>
      <c r="E359" s="6" t="s">
        <v>16</v>
      </c>
      <c r="F359" s="15">
        <v>90</v>
      </c>
      <c r="G359" s="6" t="s">
        <v>1395</v>
      </c>
      <c r="H359" s="6" t="s">
        <v>1396</v>
      </c>
      <c r="I359" s="6" t="s">
        <v>1397</v>
      </c>
      <c r="J359" s="7">
        <v>43932</v>
      </c>
      <c r="K359" s="15">
        <v>34</v>
      </c>
      <c r="L359" s="6" t="s">
        <v>78</v>
      </c>
      <c r="M359" s="6">
        <f t="shared" si="21"/>
        <v>2020</v>
      </c>
      <c r="N359" s="6">
        <f t="shared" si="22"/>
        <v>4</v>
      </c>
      <c r="O359" s="6" t="str">
        <f>VLOOKUP(L359,'User input'!$D$6:$E$16,2,FALSE)</f>
        <v>Ultrathing V2</v>
      </c>
      <c r="P359" s="6">
        <f>VLOOKUP(L359,'User input'!$D$6:$G$16,3,FALSE)</f>
        <v>2.95</v>
      </c>
      <c r="Q359" s="6">
        <f>VLOOKUP(L359,'User input'!$D$6:$G$16,4,FALSE)</f>
        <v>20</v>
      </c>
      <c r="R359" s="6">
        <f t="shared" si="23"/>
        <v>680</v>
      </c>
      <c r="S359" s="26">
        <f t="shared" si="20"/>
        <v>2006.0000000000002</v>
      </c>
      <c r="T359" s="26">
        <f>IF(K359&lt;'User input'!$I$9,'User input'!$J$8,IF(K359&lt;'User input'!$I$10,'User input'!$J$9,IF(K359&lt;'User input'!$I$11,'User input'!$J$10,'User input'!$J$11)))*S359</f>
        <v>60.180000000000007</v>
      </c>
      <c r="U359" s="26">
        <f>K359*'User input'!$J$17+'User input'!$J$16</f>
        <v>0.5</v>
      </c>
    </row>
    <row r="360" spans="1:21" x14ac:dyDescent="0.25">
      <c r="A360" s="18">
        <v>368</v>
      </c>
      <c r="B360" s="10" t="s">
        <v>1398</v>
      </c>
      <c r="C360" s="10" t="s">
        <v>279</v>
      </c>
      <c r="D360" s="10" t="s">
        <v>28</v>
      </c>
      <c r="E360" s="10" t="s">
        <v>29</v>
      </c>
      <c r="F360" s="16">
        <v>60</v>
      </c>
      <c r="G360" s="10" t="s">
        <v>1399</v>
      </c>
      <c r="H360" s="10" t="s">
        <v>454</v>
      </c>
      <c r="I360" s="10" t="s">
        <v>291</v>
      </c>
      <c r="J360" s="11">
        <v>43558</v>
      </c>
      <c r="K360" s="16">
        <v>49</v>
      </c>
      <c r="L360" s="10" t="s">
        <v>99</v>
      </c>
      <c r="M360" s="10">
        <f t="shared" si="21"/>
        <v>2019</v>
      </c>
      <c r="N360" s="10">
        <f t="shared" si="22"/>
        <v>4</v>
      </c>
      <c r="O360" s="10" t="str">
        <f>VLOOKUP(L360,'User input'!$D$6:$E$16,2,FALSE)</f>
        <v>Superwossname</v>
      </c>
      <c r="P360" s="10">
        <f>VLOOKUP(L360,'User input'!$D$6:$G$16,3,FALSE)</f>
        <v>3.49</v>
      </c>
      <c r="Q360" s="10">
        <f>VLOOKUP(L360,'User input'!$D$6:$G$16,4,FALSE)</f>
        <v>20</v>
      </c>
      <c r="R360" s="10">
        <f t="shared" si="23"/>
        <v>980</v>
      </c>
      <c r="S360" s="27">
        <f t="shared" si="20"/>
        <v>3420.2000000000003</v>
      </c>
      <c r="T360" s="27">
        <f>IF(K360&lt;'User input'!$I$9,'User input'!$J$8,IF(K360&lt;'User input'!$I$10,'User input'!$J$9,IF(K360&lt;'User input'!$I$11,'User input'!$J$10,'User input'!$J$11)))*S360</f>
        <v>102.60600000000001</v>
      </c>
      <c r="U360" s="27">
        <f>K360*'User input'!$J$17+'User input'!$J$16</f>
        <v>0.5</v>
      </c>
    </row>
    <row r="361" spans="1:21" x14ac:dyDescent="0.25">
      <c r="A361" s="17">
        <v>369</v>
      </c>
      <c r="B361" s="6" t="s">
        <v>1400</v>
      </c>
      <c r="C361" s="6" t="s">
        <v>1401</v>
      </c>
      <c r="D361" s="6" t="s">
        <v>28</v>
      </c>
      <c r="E361" s="6" t="s">
        <v>29</v>
      </c>
      <c r="F361" s="15">
        <v>60</v>
      </c>
      <c r="G361" s="6" t="s">
        <v>1402</v>
      </c>
      <c r="H361" s="6" t="s">
        <v>1403</v>
      </c>
      <c r="I361" s="6" t="s">
        <v>1078</v>
      </c>
      <c r="J361" s="7">
        <v>43800</v>
      </c>
      <c r="K361" s="15">
        <v>18</v>
      </c>
      <c r="L361" s="6" t="s">
        <v>44</v>
      </c>
      <c r="M361" s="6">
        <f t="shared" si="21"/>
        <v>2019</v>
      </c>
      <c r="N361" s="6">
        <f t="shared" si="22"/>
        <v>12</v>
      </c>
      <c r="O361" s="6" t="str">
        <f>VLOOKUP(L361,'User input'!$D$6:$E$16,2,FALSE)</f>
        <v>Gigastuff</v>
      </c>
      <c r="P361" s="6">
        <f>VLOOKUP(L361,'User input'!$D$6:$G$16,3,FALSE)</f>
        <v>1.89</v>
      </c>
      <c r="Q361" s="6">
        <f>VLOOKUP(L361,'User input'!$D$6:$G$16,4,FALSE)</f>
        <v>18</v>
      </c>
      <c r="R361" s="6">
        <f t="shared" si="23"/>
        <v>324</v>
      </c>
      <c r="S361" s="26">
        <f t="shared" si="20"/>
        <v>612.36</v>
      </c>
      <c r="T361" s="26">
        <f>IF(K361&lt;'User input'!$I$9,'User input'!$J$8,IF(K361&lt;'User input'!$I$10,'User input'!$J$9,IF(K361&lt;'User input'!$I$11,'User input'!$J$10,'User input'!$J$11)))*S361</f>
        <v>0</v>
      </c>
      <c r="U361" s="26">
        <f>K361*'User input'!$J$17+'User input'!$J$16</f>
        <v>0.5</v>
      </c>
    </row>
    <row r="362" spans="1:21" x14ac:dyDescent="0.25">
      <c r="A362" s="18">
        <v>370</v>
      </c>
      <c r="B362" s="10" t="s">
        <v>1404</v>
      </c>
      <c r="C362" s="10" t="s">
        <v>1405</v>
      </c>
      <c r="D362" s="10" t="s">
        <v>28</v>
      </c>
      <c r="E362" s="10" t="s">
        <v>29</v>
      </c>
      <c r="F362" s="16">
        <v>30</v>
      </c>
      <c r="G362" s="10" t="s">
        <v>1406</v>
      </c>
      <c r="H362" s="10" t="s">
        <v>1407</v>
      </c>
      <c r="I362" s="10" t="s">
        <v>1408</v>
      </c>
      <c r="J362" s="11">
        <v>44500</v>
      </c>
      <c r="K362" s="16">
        <v>101</v>
      </c>
      <c r="L362" s="10" t="s">
        <v>20</v>
      </c>
      <c r="M362" s="10">
        <f t="shared" si="21"/>
        <v>2021</v>
      </c>
      <c r="N362" s="10">
        <f t="shared" si="22"/>
        <v>10</v>
      </c>
      <c r="O362" s="10" t="str">
        <f>VLOOKUP(L362,'User input'!$D$6:$E$16,2,FALSE)</f>
        <v>Hyperwotsit</v>
      </c>
      <c r="P362" s="10">
        <f>VLOOKUP(L362,'User input'!$D$6:$G$16,3,FALSE)</f>
        <v>2.0099999999999998</v>
      </c>
      <c r="Q362" s="10">
        <f>VLOOKUP(L362,'User input'!$D$6:$G$16,4,FALSE)</f>
        <v>20</v>
      </c>
      <c r="R362" s="10">
        <f t="shared" si="23"/>
        <v>2020</v>
      </c>
      <c r="S362" s="27">
        <f t="shared" si="20"/>
        <v>4060.1999999999994</v>
      </c>
      <c r="T362" s="27">
        <f>IF(K362&lt;'User input'!$I$9,'User input'!$J$8,IF(K362&lt;'User input'!$I$10,'User input'!$J$9,IF(K362&lt;'User input'!$I$11,'User input'!$J$10,'User input'!$J$11)))*S362</f>
        <v>284.214</v>
      </c>
      <c r="U362" s="27">
        <f>K362*'User input'!$J$17+'User input'!$J$16</f>
        <v>0.5</v>
      </c>
    </row>
    <row r="363" spans="1:21" x14ac:dyDescent="0.25">
      <c r="A363" s="17">
        <v>371</v>
      </c>
      <c r="B363" s="6" t="s">
        <v>1409</v>
      </c>
      <c r="C363" s="6" t="s">
        <v>1410</v>
      </c>
      <c r="D363" s="6" t="s">
        <v>28</v>
      </c>
      <c r="E363" s="6" t="s">
        <v>29</v>
      </c>
      <c r="F363" s="15">
        <v>60</v>
      </c>
      <c r="G363" s="6" t="s">
        <v>1411</v>
      </c>
      <c r="H363" s="6" t="s">
        <v>1412</v>
      </c>
      <c r="I363" s="6" t="s">
        <v>32</v>
      </c>
      <c r="J363" s="7">
        <v>44004</v>
      </c>
      <c r="K363" s="15">
        <v>72</v>
      </c>
      <c r="L363" s="6" t="s">
        <v>68</v>
      </c>
      <c r="M363" s="6">
        <f t="shared" si="21"/>
        <v>2020</v>
      </c>
      <c r="N363" s="6">
        <f t="shared" si="22"/>
        <v>6</v>
      </c>
      <c r="O363" s="6" t="str">
        <f>VLOOKUP(L363,'User input'!$D$6:$E$16,2,FALSE)</f>
        <v>Megawidget M</v>
      </c>
      <c r="P363" s="6">
        <f>VLOOKUP(L363,'User input'!$D$6:$G$16,3,FALSE)</f>
        <v>1.29</v>
      </c>
      <c r="Q363" s="6">
        <f>VLOOKUP(L363,'User input'!$D$6:$G$16,4,FALSE)</f>
        <v>24</v>
      </c>
      <c r="R363" s="6">
        <f t="shared" si="23"/>
        <v>1728</v>
      </c>
      <c r="S363" s="26">
        <f t="shared" si="20"/>
        <v>2229.12</v>
      </c>
      <c r="T363" s="26">
        <f>IF(K363&lt;'User input'!$I$9,'User input'!$J$8,IF(K363&lt;'User input'!$I$10,'User input'!$J$9,IF(K363&lt;'User input'!$I$11,'User input'!$J$10,'User input'!$J$11)))*S363</f>
        <v>111.456</v>
      </c>
      <c r="U363" s="26">
        <f>K363*'User input'!$J$17+'User input'!$J$16</f>
        <v>0.5</v>
      </c>
    </row>
    <row r="364" spans="1:21" x14ac:dyDescent="0.25">
      <c r="A364" s="18">
        <v>372</v>
      </c>
      <c r="B364" s="10" t="s">
        <v>1229</v>
      </c>
      <c r="C364" s="10" t="s">
        <v>1413</v>
      </c>
      <c r="D364" s="10" t="s">
        <v>28</v>
      </c>
      <c r="E364" s="10" t="s">
        <v>29</v>
      </c>
      <c r="F364" s="16">
        <v>30</v>
      </c>
      <c r="G364" s="10" t="s">
        <v>1414</v>
      </c>
      <c r="H364" s="10" t="s">
        <v>103</v>
      </c>
      <c r="I364" s="10" t="s">
        <v>32</v>
      </c>
      <c r="J364" s="11">
        <v>43685</v>
      </c>
      <c r="K364" s="16">
        <v>80</v>
      </c>
      <c r="L364" s="10" t="s">
        <v>44</v>
      </c>
      <c r="M364" s="10">
        <f t="shared" si="21"/>
        <v>2019</v>
      </c>
      <c r="N364" s="10">
        <f t="shared" si="22"/>
        <v>8</v>
      </c>
      <c r="O364" s="10" t="str">
        <f>VLOOKUP(L364,'User input'!$D$6:$E$16,2,FALSE)</f>
        <v>Gigastuff</v>
      </c>
      <c r="P364" s="10">
        <f>VLOOKUP(L364,'User input'!$D$6:$G$16,3,FALSE)</f>
        <v>1.89</v>
      </c>
      <c r="Q364" s="10">
        <f>VLOOKUP(L364,'User input'!$D$6:$G$16,4,FALSE)</f>
        <v>18</v>
      </c>
      <c r="R364" s="10">
        <f t="shared" si="23"/>
        <v>1440</v>
      </c>
      <c r="S364" s="27">
        <f t="shared" si="20"/>
        <v>2721.6</v>
      </c>
      <c r="T364" s="27">
        <f>IF(K364&lt;'User input'!$I$9,'User input'!$J$8,IF(K364&lt;'User input'!$I$10,'User input'!$J$9,IF(K364&lt;'User input'!$I$11,'User input'!$J$10,'User input'!$J$11)))*S364</f>
        <v>136.08000000000001</v>
      </c>
      <c r="U364" s="27">
        <f>K364*'User input'!$J$17+'User input'!$J$16</f>
        <v>0.5</v>
      </c>
    </row>
    <row r="365" spans="1:21" x14ac:dyDescent="0.25">
      <c r="A365" s="17">
        <v>373</v>
      </c>
      <c r="B365" s="6" t="s">
        <v>1415</v>
      </c>
      <c r="C365" s="6" t="s">
        <v>865</v>
      </c>
      <c r="D365" s="6" t="s">
        <v>15</v>
      </c>
      <c r="E365" s="6" t="s">
        <v>16</v>
      </c>
      <c r="F365" s="15">
        <v>90</v>
      </c>
      <c r="G365" s="6" t="s">
        <v>1416</v>
      </c>
      <c r="H365" s="6" t="s">
        <v>1417</v>
      </c>
      <c r="I365" s="6" t="s">
        <v>571</v>
      </c>
      <c r="J365" s="7">
        <v>44448</v>
      </c>
      <c r="K365" s="15">
        <v>27</v>
      </c>
      <c r="L365" s="6" t="s">
        <v>44</v>
      </c>
      <c r="M365" s="6">
        <f t="shared" si="21"/>
        <v>2021</v>
      </c>
      <c r="N365" s="6">
        <f t="shared" si="22"/>
        <v>9</v>
      </c>
      <c r="O365" s="6" t="str">
        <f>VLOOKUP(L365,'User input'!$D$6:$E$16,2,FALSE)</f>
        <v>Gigastuff</v>
      </c>
      <c r="P365" s="6">
        <f>VLOOKUP(L365,'User input'!$D$6:$G$16,3,FALSE)</f>
        <v>1.89</v>
      </c>
      <c r="Q365" s="6">
        <f>VLOOKUP(L365,'User input'!$D$6:$G$16,4,FALSE)</f>
        <v>18</v>
      </c>
      <c r="R365" s="6">
        <f t="shared" si="23"/>
        <v>486</v>
      </c>
      <c r="S365" s="26">
        <f t="shared" si="20"/>
        <v>918.54</v>
      </c>
      <c r="T365" s="26">
        <f>IF(K365&lt;'User input'!$I$9,'User input'!$J$8,IF(K365&lt;'User input'!$I$10,'User input'!$J$9,IF(K365&lt;'User input'!$I$11,'User input'!$J$10,'User input'!$J$11)))*S365</f>
        <v>27.556199999999997</v>
      </c>
      <c r="U365" s="26">
        <f>K365*'User input'!$J$17+'User input'!$J$16</f>
        <v>0.5</v>
      </c>
    </row>
    <row r="366" spans="1:21" x14ac:dyDescent="0.25">
      <c r="A366" s="18">
        <v>374</v>
      </c>
      <c r="B366" s="10" t="s">
        <v>1418</v>
      </c>
      <c r="C366" s="10" t="s">
        <v>1419</v>
      </c>
      <c r="D366" s="10" t="s">
        <v>49</v>
      </c>
      <c r="E366" s="10" t="s">
        <v>16</v>
      </c>
      <c r="F366" s="16">
        <v>30</v>
      </c>
      <c r="G366" s="10" t="s">
        <v>1420</v>
      </c>
      <c r="H366" s="10" t="s">
        <v>1421</v>
      </c>
      <c r="I366" s="10" t="s">
        <v>32</v>
      </c>
      <c r="J366" s="11">
        <v>44555</v>
      </c>
      <c r="K366" s="16">
        <v>61</v>
      </c>
      <c r="L366" s="10" t="s">
        <v>78</v>
      </c>
      <c r="M366" s="10">
        <f t="shared" si="21"/>
        <v>2021</v>
      </c>
      <c r="N366" s="10">
        <f t="shared" si="22"/>
        <v>12</v>
      </c>
      <c r="O366" s="10" t="str">
        <f>VLOOKUP(L366,'User input'!$D$6:$E$16,2,FALSE)</f>
        <v>Ultrathing V2</v>
      </c>
      <c r="P366" s="10">
        <f>VLOOKUP(L366,'User input'!$D$6:$G$16,3,FALSE)</f>
        <v>2.95</v>
      </c>
      <c r="Q366" s="10">
        <f>VLOOKUP(L366,'User input'!$D$6:$G$16,4,FALSE)</f>
        <v>20</v>
      </c>
      <c r="R366" s="10">
        <f t="shared" si="23"/>
        <v>1220</v>
      </c>
      <c r="S366" s="27">
        <f t="shared" si="20"/>
        <v>3599</v>
      </c>
      <c r="T366" s="27">
        <f>IF(K366&lt;'User input'!$I$9,'User input'!$J$8,IF(K366&lt;'User input'!$I$10,'User input'!$J$9,IF(K366&lt;'User input'!$I$11,'User input'!$J$10,'User input'!$J$11)))*S366</f>
        <v>179.95000000000002</v>
      </c>
      <c r="U366" s="27">
        <f>K366*'User input'!$J$17+'User input'!$J$16</f>
        <v>0.5</v>
      </c>
    </row>
    <row r="367" spans="1:21" x14ac:dyDescent="0.25">
      <c r="A367" s="17">
        <v>375</v>
      </c>
      <c r="B367" s="6" t="s">
        <v>1422</v>
      </c>
      <c r="C367" s="6" t="s">
        <v>1423</v>
      </c>
      <c r="D367" s="6" t="s">
        <v>28</v>
      </c>
      <c r="E367" s="6" t="s">
        <v>29</v>
      </c>
      <c r="F367" s="15">
        <v>90</v>
      </c>
      <c r="G367" s="6" t="s">
        <v>1424</v>
      </c>
      <c r="H367" s="6" t="s">
        <v>1425</v>
      </c>
      <c r="I367" s="6" t="s">
        <v>32</v>
      </c>
      <c r="J367" s="7">
        <v>44281</v>
      </c>
      <c r="K367" s="15">
        <v>54</v>
      </c>
      <c r="L367" s="6" t="s">
        <v>78</v>
      </c>
      <c r="M367" s="6">
        <f t="shared" si="21"/>
        <v>2021</v>
      </c>
      <c r="N367" s="6">
        <f t="shared" si="22"/>
        <v>3</v>
      </c>
      <c r="O367" s="6" t="str">
        <f>VLOOKUP(L367,'User input'!$D$6:$E$16,2,FALSE)</f>
        <v>Ultrathing V2</v>
      </c>
      <c r="P367" s="6">
        <f>VLOOKUP(L367,'User input'!$D$6:$G$16,3,FALSE)</f>
        <v>2.95</v>
      </c>
      <c r="Q367" s="6">
        <f>VLOOKUP(L367,'User input'!$D$6:$G$16,4,FALSE)</f>
        <v>20</v>
      </c>
      <c r="R367" s="6">
        <f t="shared" si="23"/>
        <v>1080</v>
      </c>
      <c r="S367" s="26">
        <f t="shared" si="20"/>
        <v>3186</v>
      </c>
      <c r="T367" s="26">
        <f>IF(K367&lt;'User input'!$I$9,'User input'!$J$8,IF(K367&lt;'User input'!$I$10,'User input'!$J$9,IF(K367&lt;'User input'!$I$11,'User input'!$J$10,'User input'!$J$11)))*S367</f>
        <v>159.30000000000001</v>
      </c>
      <c r="U367" s="26">
        <f>K367*'User input'!$J$17+'User input'!$J$16</f>
        <v>0.5</v>
      </c>
    </row>
    <row r="368" spans="1:21" x14ac:dyDescent="0.25">
      <c r="A368" s="18">
        <v>376</v>
      </c>
      <c r="B368" s="10" t="s">
        <v>1426</v>
      </c>
      <c r="C368" s="10" t="s">
        <v>1427</v>
      </c>
      <c r="D368" s="10" t="s">
        <v>49</v>
      </c>
      <c r="E368" s="10" t="s">
        <v>16</v>
      </c>
      <c r="F368" s="16">
        <v>90</v>
      </c>
      <c r="G368" s="10" t="s">
        <v>1428</v>
      </c>
      <c r="H368" s="10" t="s">
        <v>1429</v>
      </c>
      <c r="I368" s="10" t="s">
        <v>1430</v>
      </c>
      <c r="J368" s="11">
        <v>44333</v>
      </c>
      <c r="K368" s="16">
        <v>26</v>
      </c>
      <c r="L368" s="10" t="s">
        <v>99</v>
      </c>
      <c r="M368" s="10">
        <f t="shared" si="21"/>
        <v>2021</v>
      </c>
      <c r="N368" s="10">
        <f t="shared" si="22"/>
        <v>5</v>
      </c>
      <c r="O368" s="10" t="str">
        <f>VLOOKUP(L368,'User input'!$D$6:$E$16,2,FALSE)</f>
        <v>Superwossname</v>
      </c>
      <c r="P368" s="10">
        <f>VLOOKUP(L368,'User input'!$D$6:$G$16,3,FALSE)</f>
        <v>3.49</v>
      </c>
      <c r="Q368" s="10">
        <f>VLOOKUP(L368,'User input'!$D$6:$G$16,4,FALSE)</f>
        <v>20</v>
      </c>
      <c r="R368" s="10">
        <f t="shared" si="23"/>
        <v>520</v>
      </c>
      <c r="S368" s="27">
        <f t="shared" si="20"/>
        <v>1814.8000000000002</v>
      </c>
      <c r="T368" s="27">
        <f>IF(K368&lt;'User input'!$I$9,'User input'!$J$8,IF(K368&lt;'User input'!$I$10,'User input'!$J$9,IF(K368&lt;'User input'!$I$11,'User input'!$J$10,'User input'!$J$11)))*S368</f>
        <v>54.444000000000003</v>
      </c>
      <c r="U368" s="27">
        <f>K368*'User input'!$J$17+'User input'!$J$16</f>
        <v>0.5</v>
      </c>
    </row>
    <row r="369" spans="1:21" x14ac:dyDescent="0.25">
      <c r="A369" s="17">
        <v>377</v>
      </c>
      <c r="B369" s="6" t="s">
        <v>1431</v>
      </c>
      <c r="C369" s="6" t="s">
        <v>255</v>
      </c>
      <c r="D369" s="6" t="s">
        <v>28</v>
      </c>
      <c r="E369" s="6" t="s">
        <v>29</v>
      </c>
      <c r="F369" s="15">
        <v>90</v>
      </c>
      <c r="G369" s="6" t="s">
        <v>1432</v>
      </c>
      <c r="H369" s="6" t="s">
        <v>823</v>
      </c>
      <c r="I369" s="6" t="s">
        <v>122</v>
      </c>
      <c r="J369" s="7">
        <v>44252</v>
      </c>
      <c r="K369" s="15">
        <v>54</v>
      </c>
      <c r="L369" s="6" t="s">
        <v>52</v>
      </c>
      <c r="M369" s="6">
        <f t="shared" si="21"/>
        <v>2021</v>
      </c>
      <c r="N369" s="6">
        <f t="shared" si="22"/>
        <v>2</v>
      </c>
      <c r="O369" s="6" t="str">
        <f>VLOOKUP(L369,'User input'!$D$6:$E$16,2,FALSE)</f>
        <v>Megawidget S</v>
      </c>
      <c r="P369" s="6">
        <f>VLOOKUP(L369,'User input'!$D$6:$G$16,3,FALSE)</f>
        <v>0.69</v>
      </c>
      <c r="Q369" s="6">
        <f>VLOOKUP(L369,'User input'!$D$6:$G$16,4,FALSE)</f>
        <v>24</v>
      </c>
      <c r="R369" s="6">
        <f t="shared" si="23"/>
        <v>1296</v>
      </c>
      <c r="S369" s="26">
        <f t="shared" si="20"/>
        <v>894.2399999999999</v>
      </c>
      <c r="T369" s="26">
        <f>IF(K369&lt;'User input'!$I$9,'User input'!$J$8,IF(K369&lt;'User input'!$I$10,'User input'!$J$9,IF(K369&lt;'User input'!$I$11,'User input'!$J$10,'User input'!$J$11)))*S369</f>
        <v>44.711999999999996</v>
      </c>
      <c r="U369" s="26">
        <f>K369*'User input'!$J$17+'User input'!$J$16</f>
        <v>0.5</v>
      </c>
    </row>
    <row r="370" spans="1:21" x14ac:dyDescent="0.25">
      <c r="A370" s="17">
        <v>379</v>
      </c>
      <c r="B370" s="6" t="s">
        <v>1434</v>
      </c>
      <c r="C370" s="6" t="s">
        <v>1435</v>
      </c>
      <c r="D370" s="6" t="s">
        <v>41</v>
      </c>
      <c r="E370" s="6" t="s">
        <v>16</v>
      </c>
      <c r="F370" s="15">
        <v>60</v>
      </c>
      <c r="G370" s="6" t="s">
        <v>1436</v>
      </c>
      <c r="H370" s="6" t="s">
        <v>1437</v>
      </c>
      <c r="I370" s="6" t="s">
        <v>1194</v>
      </c>
      <c r="J370" s="7">
        <v>44345</v>
      </c>
      <c r="K370" s="15">
        <v>22</v>
      </c>
      <c r="L370" s="6" t="s">
        <v>52</v>
      </c>
      <c r="M370" s="6">
        <f t="shared" si="21"/>
        <v>2021</v>
      </c>
      <c r="N370" s="6">
        <f t="shared" si="22"/>
        <v>5</v>
      </c>
      <c r="O370" s="6" t="str">
        <f>VLOOKUP(L370,'User input'!$D$6:$E$16,2,FALSE)</f>
        <v>Megawidget S</v>
      </c>
      <c r="P370" s="6">
        <f>VLOOKUP(L370,'User input'!$D$6:$G$16,3,FALSE)</f>
        <v>0.69</v>
      </c>
      <c r="Q370" s="6">
        <f>VLOOKUP(L370,'User input'!$D$6:$G$16,4,FALSE)</f>
        <v>24</v>
      </c>
      <c r="R370" s="6">
        <f t="shared" si="23"/>
        <v>528</v>
      </c>
      <c r="S370" s="26">
        <f t="shared" si="20"/>
        <v>364.32</v>
      </c>
      <c r="T370" s="26">
        <f>IF(K370&lt;'User input'!$I$9,'User input'!$J$8,IF(K370&lt;'User input'!$I$10,'User input'!$J$9,IF(K370&lt;'User input'!$I$11,'User input'!$J$10,'User input'!$J$11)))*S370</f>
        <v>10.929599999999999</v>
      </c>
      <c r="U370" s="26">
        <f>K370*'User input'!$J$17+'User input'!$J$16</f>
        <v>0.5</v>
      </c>
    </row>
    <row r="371" spans="1:21" x14ac:dyDescent="0.25">
      <c r="A371" s="18">
        <v>380</v>
      </c>
      <c r="B371" s="10" t="s">
        <v>1438</v>
      </c>
      <c r="C371" s="10" t="s">
        <v>1439</v>
      </c>
      <c r="D371" s="10" t="s">
        <v>28</v>
      </c>
      <c r="E371" s="10" t="s">
        <v>29</v>
      </c>
      <c r="F371" s="16">
        <v>30</v>
      </c>
      <c r="G371" s="10" t="s">
        <v>1440</v>
      </c>
      <c r="H371" s="10" t="s">
        <v>1441</v>
      </c>
      <c r="I371" s="10" t="s">
        <v>1442</v>
      </c>
      <c r="J371" s="11">
        <v>44181</v>
      </c>
      <c r="K371" s="16">
        <v>7</v>
      </c>
      <c r="L371" s="10" t="s">
        <v>44</v>
      </c>
      <c r="M371" s="10">
        <f t="shared" si="21"/>
        <v>2020</v>
      </c>
      <c r="N371" s="10">
        <f t="shared" si="22"/>
        <v>12</v>
      </c>
      <c r="O371" s="10" t="str">
        <f>VLOOKUP(L371,'User input'!$D$6:$E$16,2,FALSE)</f>
        <v>Gigastuff</v>
      </c>
      <c r="P371" s="10">
        <f>VLOOKUP(L371,'User input'!$D$6:$G$16,3,FALSE)</f>
        <v>1.89</v>
      </c>
      <c r="Q371" s="10">
        <f>VLOOKUP(L371,'User input'!$D$6:$G$16,4,FALSE)</f>
        <v>18</v>
      </c>
      <c r="R371" s="10">
        <f t="shared" si="23"/>
        <v>126</v>
      </c>
      <c r="S371" s="27">
        <f t="shared" si="20"/>
        <v>238.14</v>
      </c>
      <c r="T371" s="27">
        <f>IF(K371&lt;'User input'!$I$9,'User input'!$J$8,IF(K371&lt;'User input'!$I$10,'User input'!$J$9,IF(K371&lt;'User input'!$I$11,'User input'!$J$10,'User input'!$J$11)))*S371</f>
        <v>0</v>
      </c>
      <c r="U371" s="27">
        <f>K371*'User input'!$J$17+'User input'!$J$16</f>
        <v>0.5</v>
      </c>
    </row>
    <row r="372" spans="1:21" x14ac:dyDescent="0.25">
      <c r="A372" s="17">
        <v>381</v>
      </c>
      <c r="B372" s="6" t="s">
        <v>1443</v>
      </c>
      <c r="C372" s="6" t="s">
        <v>1444</v>
      </c>
      <c r="D372" s="6" t="s">
        <v>49</v>
      </c>
      <c r="E372" s="6" t="s">
        <v>16</v>
      </c>
      <c r="F372" s="15">
        <v>60</v>
      </c>
      <c r="G372" s="6" t="s">
        <v>1445</v>
      </c>
      <c r="H372" s="6" t="s">
        <v>1446</v>
      </c>
      <c r="I372" s="6" t="s">
        <v>1447</v>
      </c>
      <c r="J372" s="7">
        <v>44268</v>
      </c>
      <c r="K372" s="15">
        <v>48</v>
      </c>
      <c r="L372" s="6" t="s">
        <v>33</v>
      </c>
      <c r="M372" s="6">
        <f t="shared" si="21"/>
        <v>2021</v>
      </c>
      <c r="N372" s="6">
        <f t="shared" si="22"/>
        <v>3</v>
      </c>
      <c r="O372" s="6" t="str">
        <f>VLOOKUP(L372,'User input'!$D$6:$E$16,2,FALSE)</f>
        <v>Megawidget L</v>
      </c>
      <c r="P372" s="6">
        <f>VLOOKUP(L372,'User input'!$D$6:$G$16,3,FALSE)</f>
        <v>1.79</v>
      </c>
      <c r="Q372" s="6">
        <f>VLOOKUP(L372,'User input'!$D$6:$G$16,4,FALSE)</f>
        <v>24</v>
      </c>
      <c r="R372" s="6">
        <f t="shared" si="23"/>
        <v>1152</v>
      </c>
      <c r="S372" s="26">
        <f t="shared" si="20"/>
        <v>2062.08</v>
      </c>
      <c r="T372" s="26">
        <f>IF(K372&lt;'User input'!$I$9,'User input'!$J$8,IF(K372&lt;'User input'!$I$10,'User input'!$J$9,IF(K372&lt;'User input'!$I$11,'User input'!$J$10,'User input'!$J$11)))*S372</f>
        <v>61.862399999999994</v>
      </c>
      <c r="U372" s="26">
        <f>K372*'User input'!$J$17+'User input'!$J$16</f>
        <v>0.5</v>
      </c>
    </row>
    <row r="373" spans="1:21" x14ac:dyDescent="0.25">
      <c r="A373" s="18">
        <v>382</v>
      </c>
      <c r="B373" s="10" t="s">
        <v>1448</v>
      </c>
      <c r="C373" s="10" t="s">
        <v>696</v>
      </c>
      <c r="D373" s="10" t="s">
        <v>49</v>
      </c>
      <c r="E373" s="10" t="s">
        <v>16</v>
      </c>
      <c r="F373" s="16">
        <v>90</v>
      </c>
      <c r="G373" s="10" t="s">
        <v>1449</v>
      </c>
      <c r="H373" s="10" t="s">
        <v>1450</v>
      </c>
      <c r="I373" s="10" t="s">
        <v>185</v>
      </c>
      <c r="J373" s="11">
        <v>43533</v>
      </c>
      <c r="K373" s="16">
        <v>57</v>
      </c>
      <c r="L373" s="10" t="s">
        <v>157</v>
      </c>
      <c r="M373" s="10">
        <f t="shared" si="21"/>
        <v>2019</v>
      </c>
      <c r="N373" s="10">
        <f t="shared" si="22"/>
        <v>3</v>
      </c>
      <c r="O373" s="10" t="str">
        <f>VLOOKUP(L373,'User input'!$D$6:$E$16,2,FALSE)</f>
        <v>Ultrathing V3</v>
      </c>
      <c r="P373" s="10">
        <f>VLOOKUP(L373,'User input'!$D$6:$G$16,3,FALSE)</f>
        <v>3.39</v>
      </c>
      <c r="Q373" s="10">
        <f>VLOOKUP(L373,'User input'!$D$6:$G$16,4,FALSE)</f>
        <v>24</v>
      </c>
      <c r="R373" s="10">
        <f t="shared" si="23"/>
        <v>1368</v>
      </c>
      <c r="S373" s="27">
        <f t="shared" si="20"/>
        <v>4637.5200000000004</v>
      </c>
      <c r="T373" s="27">
        <f>IF(K373&lt;'User input'!$I$9,'User input'!$J$8,IF(K373&lt;'User input'!$I$10,'User input'!$J$9,IF(K373&lt;'User input'!$I$11,'User input'!$J$10,'User input'!$J$11)))*S373</f>
        <v>231.87600000000003</v>
      </c>
      <c r="U373" s="27">
        <f>K373*'User input'!$J$17+'User input'!$J$16</f>
        <v>0.5</v>
      </c>
    </row>
    <row r="374" spans="1:21" x14ac:dyDescent="0.25">
      <c r="A374" s="17">
        <v>383</v>
      </c>
      <c r="B374" s="6" t="s">
        <v>1451</v>
      </c>
      <c r="C374" s="6" t="s">
        <v>1452</v>
      </c>
      <c r="D374" s="6" t="s">
        <v>28</v>
      </c>
      <c r="E374" s="6" t="s">
        <v>29</v>
      </c>
      <c r="F374" s="15">
        <v>90</v>
      </c>
      <c r="G374" s="6" t="s">
        <v>1453</v>
      </c>
      <c r="H374" s="6" t="s">
        <v>659</v>
      </c>
      <c r="I374" s="6" t="s">
        <v>32</v>
      </c>
      <c r="J374" s="7">
        <v>43769</v>
      </c>
      <c r="K374" s="15">
        <v>75</v>
      </c>
      <c r="L374" s="6" t="s">
        <v>52</v>
      </c>
      <c r="M374" s="6">
        <f t="shared" si="21"/>
        <v>2019</v>
      </c>
      <c r="N374" s="6">
        <f t="shared" si="22"/>
        <v>10</v>
      </c>
      <c r="O374" s="6" t="str">
        <f>VLOOKUP(L374,'User input'!$D$6:$E$16,2,FALSE)</f>
        <v>Megawidget S</v>
      </c>
      <c r="P374" s="6">
        <f>VLOOKUP(L374,'User input'!$D$6:$G$16,3,FALSE)</f>
        <v>0.69</v>
      </c>
      <c r="Q374" s="6">
        <f>VLOOKUP(L374,'User input'!$D$6:$G$16,4,FALSE)</f>
        <v>24</v>
      </c>
      <c r="R374" s="6">
        <f t="shared" si="23"/>
        <v>1800</v>
      </c>
      <c r="S374" s="26">
        <f t="shared" si="20"/>
        <v>1242</v>
      </c>
      <c r="T374" s="26">
        <f>IF(K374&lt;'User input'!$I$9,'User input'!$J$8,IF(K374&lt;'User input'!$I$10,'User input'!$J$9,IF(K374&lt;'User input'!$I$11,'User input'!$J$10,'User input'!$J$11)))*S374</f>
        <v>62.1</v>
      </c>
      <c r="U374" s="26">
        <f>K374*'User input'!$J$17+'User input'!$J$16</f>
        <v>0.5</v>
      </c>
    </row>
    <row r="375" spans="1:21" x14ac:dyDescent="0.25">
      <c r="A375" s="18">
        <v>384</v>
      </c>
      <c r="B375" s="10" t="s">
        <v>1014</v>
      </c>
      <c r="C375" s="10" t="s">
        <v>1454</v>
      </c>
      <c r="D375" s="10" t="s">
        <v>28</v>
      </c>
      <c r="E375" s="10" t="s">
        <v>29</v>
      </c>
      <c r="F375" s="16">
        <v>60</v>
      </c>
      <c r="G375" s="10" t="s">
        <v>1455</v>
      </c>
      <c r="H375" s="10" t="s">
        <v>1456</v>
      </c>
      <c r="I375" s="10" t="s">
        <v>19</v>
      </c>
      <c r="J375" s="11">
        <v>44342</v>
      </c>
      <c r="K375" s="16">
        <v>37</v>
      </c>
      <c r="L375" s="10" t="s">
        <v>99</v>
      </c>
      <c r="M375" s="10">
        <f t="shared" si="21"/>
        <v>2021</v>
      </c>
      <c r="N375" s="10">
        <f t="shared" si="22"/>
        <v>5</v>
      </c>
      <c r="O375" s="10" t="str">
        <f>VLOOKUP(L375,'User input'!$D$6:$E$16,2,FALSE)</f>
        <v>Superwossname</v>
      </c>
      <c r="P375" s="10">
        <f>VLOOKUP(L375,'User input'!$D$6:$G$16,3,FALSE)</f>
        <v>3.49</v>
      </c>
      <c r="Q375" s="10">
        <f>VLOOKUP(L375,'User input'!$D$6:$G$16,4,FALSE)</f>
        <v>20</v>
      </c>
      <c r="R375" s="10">
        <f t="shared" si="23"/>
        <v>740</v>
      </c>
      <c r="S375" s="27">
        <f t="shared" si="20"/>
        <v>2582.6000000000004</v>
      </c>
      <c r="T375" s="27">
        <f>IF(K375&lt;'User input'!$I$9,'User input'!$J$8,IF(K375&lt;'User input'!$I$10,'User input'!$J$9,IF(K375&lt;'User input'!$I$11,'User input'!$J$10,'User input'!$J$11)))*S375</f>
        <v>77.478000000000009</v>
      </c>
      <c r="U375" s="27">
        <f>K375*'User input'!$J$17+'User input'!$J$16</f>
        <v>0.5</v>
      </c>
    </row>
    <row r="376" spans="1:21" x14ac:dyDescent="0.25">
      <c r="A376" s="17">
        <v>385</v>
      </c>
      <c r="B376" s="6" t="s">
        <v>1457</v>
      </c>
      <c r="C376" s="6" t="s">
        <v>1458</v>
      </c>
      <c r="D376" s="6" t="s">
        <v>28</v>
      </c>
      <c r="E376" s="6" t="s">
        <v>29</v>
      </c>
      <c r="F376" s="15">
        <v>90</v>
      </c>
      <c r="G376" s="6" t="s">
        <v>1459</v>
      </c>
      <c r="H376" s="6" t="s">
        <v>988</v>
      </c>
      <c r="I376" s="6" t="s">
        <v>32</v>
      </c>
      <c r="J376" s="7">
        <v>44279</v>
      </c>
      <c r="K376" s="15">
        <v>32</v>
      </c>
      <c r="L376" s="6" t="s">
        <v>20</v>
      </c>
      <c r="M376" s="6">
        <f t="shared" si="21"/>
        <v>2021</v>
      </c>
      <c r="N376" s="6">
        <f t="shared" si="22"/>
        <v>3</v>
      </c>
      <c r="O376" s="6" t="str">
        <f>VLOOKUP(L376,'User input'!$D$6:$E$16,2,FALSE)</f>
        <v>Hyperwotsit</v>
      </c>
      <c r="P376" s="6">
        <f>VLOOKUP(L376,'User input'!$D$6:$G$16,3,FALSE)</f>
        <v>2.0099999999999998</v>
      </c>
      <c r="Q376" s="6">
        <f>VLOOKUP(L376,'User input'!$D$6:$G$16,4,FALSE)</f>
        <v>20</v>
      </c>
      <c r="R376" s="6">
        <f t="shared" si="23"/>
        <v>640</v>
      </c>
      <c r="S376" s="26">
        <f t="shared" si="20"/>
        <v>1286.3999999999999</v>
      </c>
      <c r="T376" s="26">
        <f>IF(K376&lt;'User input'!$I$9,'User input'!$J$8,IF(K376&lt;'User input'!$I$10,'User input'!$J$9,IF(K376&lt;'User input'!$I$11,'User input'!$J$10,'User input'!$J$11)))*S376</f>
        <v>38.591999999999992</v>
      </c>
      <c r="U376" s="26">
        <f>K376*'User input'!$J$17+'User input'!$J$16</f>
        <v>0.5</v>
      </c>
    </row>
    <row r="377" spans="1:21" x14ac:dyDescent="0.25">
      <c r="A377" s="18">
        <v>386</v>
      </c>
      <c r="B377" s="10" t="s">
        <v>1460</v>
      </c>
      <c r="C377" s="10" t="s">
        <v>1461</v>
      </c>
      <c r="D377" s="10" t="s">
        <v>28</v>
      </c>
      <c r="E377" s="10" t="s">
        <v>29</v>
      </c>
      <c r="F377" s="16">
        <v>90</v>
      </c>
      <c r="G377" s="10" t="s">
        <v>1462</v>
      </c>
      <c r="H377" s="10" t="s">
        <v>1373</v>
      </c>
      <c r="I377" s="10" t="s">
        <v>32</v>
      </c>
      <c r="J377" s="11">
        <v>44023</v>
      </c>
      <c r="K377" s="16">
        <v>22</v>
      </c>
      <c r="L377" s="10" t="s">
        <v>68</v>
      </c>
      <c r="M377" s="10">
        <f t="shared" si="21"/>
        <v>2020</v>
      </c>
      <c r="N377" s="10">
        <f t="shared" si="22"/>
        <v>7</v>
      </c>
      <c r="O377" s="10" t="str">
        <f>VLOOKUP(L377,'User input'!$D$6:$E$16,2,FALSE)</f>
        <v>Megawidget M</v>
      </c>
      <c r="P377" s="10">
        <f>VLOOKUP(L377,'User input'!$D$6:$G$16,3,FALSE)</f>
        <v>1.29</v>
      </c>
      <c r="Q377" s="10">
        <f>VLOOKUP(L377,'User input'!$D$6:$G$16,4,FALSE)</f>
        <v>24</v>
      </c>
      <c r="R377" s="10">
        <f t="shared" si="23"/>
        <v>528</v>
      </c>
      <c r="S377" s="27">
        <f t="shared" si="20"/>
        <v>681.12</v>
      </c>
      <c r="T377" s="27">
        <f>IF(K377&lt;'User input'!$I$9,'User input'!$J$8,IF(K377&lt;'User input'!$I$10,'User input'!$J$9,IF(K377&lt;'User input'!$I$11,'User input'!$J$10,'User input'!$J$11)))*S377</f>
        <v>20.433599999999998</v>
      </c>
      <c r="U377" s="27">
        <f>K377*'User input'!$J$17+'User input'!$J$16</f>
        <v>0.5</v>
      </c>
    </row>
    <row r="378" spans="1:21" x14ac:dyDescent="0.25">
      <c r="A378" s="17">
        <v>387</v>
      </c>
      <c r="B378" s="6" t="s">
        <v>1463</v>
      </c>
      <c r="C378" s="6" t="s">
        <v>1464</v>
      </c>
      <c r="D378" s="6" t="s">
        <v>28</v>
      </c>
      <c r="E378" s="6" t="s">
        <v>29</v>
      </c>
      <c r="F378" s="15">
        <v>60</v>
      </c>
      <c r="G378" s="6" t="s">
        <v>1465</v>
      </c>
      <c r="H378" s="6" t="s">
        <v>1466</v>
      </c>
      <c r="I378" s="6" t="s">
        <v>38</v>
      </c>
      <c r="J378" s="7">
        <v>43520</v>
      </c>
      <c r="K378" s="15">
        <v>10</v>
      </c>
      <c r="L378" s="6" t="s">
        <v>39</v>
      </c>
      <c r="M378" s="6">
        <f t="shared" si="21"/>
        <v>2019</v>
      </c>
      <c r="N378" s="6">
        <f t="shared" si="22"/>
        <v>2</v>
      </c>
      <c r="O378" s="6" t="str">
        <f>VLOOKUP(L378,'User input'!$D$6:$E$16,2,FALSE)</f>
        <v>Ultrathing V1</v>
      </c>
      <c r="P378" s="6">
        <f>VLOOKUP(L378,'User input'!$D$6:$G$16,3,FALSE)</f>
        <v>1.79</v>
      </c>
      <c r="Q378" s="6">
        <f>VLOOKUP(L378,'User input'!$D$6:$G$16,4,FALSE)</f>
        <v>17</v>
      </c>
      <c r="R378" s="6">
        <f t="shared" si="23"/>
        <v>170</v>
      </c>
      <c r="S378" s="26">
        <f t="shared" si="20"/>
        <v>304.3</v>
      </c>
      <c r="T378" s="26">
        <f>IF(K378&lt;'User input'!$I$9,'User input'!$J$8,IF(K378&lt;'User input'!$I$10,'User input'!$J$9,IF(K378&lt;'User input'!$I$11,'User input'!$J$10,'User input'!$J$11)))*S378</f>
        <v>0</v>
      </c>
      <c r="U378" s="26">
        <f>K378*'User input'!$J$17+'User input'!$J$16</f>
        <v>0.5</v>
      </c>
    </row>
    <row r="379" spans="1:21" x14ac:dyDescent="0.25">
      <c r="A379" s="18">
        <v>388</v>
      </c>
      <c r="B379" s="10" t="s">
        <v>1467</v>
      </c>
      <c r="C379" s="10" t="s">
        <v>1468</v>
      </c>
      <c r="D379" s="10" t="s">
        <v>15</v>
      </c>
      <c r="E379" s="10" t="s">
        <v>16</v>
      </c>
      <c r="F379" s="16">
        <v>60</v>
      </c>
      <c r="G379" s="10" t="s">
        <v>1469</v>
      </c>
      <c r="H379" s="10" t="s">
        <v>1470</v>
      </c>
      <c r="I379" s="10" t="s">
        <v>1471</v>
      </c>
      <c r="J379" s="11">
        <v>43940</v>
      </c>
      <c r="K379" s="16">
        <v>2</v>
      </c>
      <c r="L379" s="10" t="s">
        <v>33</v>
      </c>
      <c r="M379" s="10">
        <f t="shared" si="21"/>
        <v>2020</v>
      </c>
      <c r="N379" s="10">
        <f t="shared" si="22"/>
        <v>4</v>
      </c>
      <c r="O379" s="10" t="str">
        <f>VLOOKUP(L379,'User input'!$D$6:$E$16,2,FALSE)</f>
        <v>Megawidget L</v>
      </c>
      <c r="P379" s="10">
        <f>VLOOKUP(L379,'User input'!$D$6:$G$16,3,FALSE)</f>
        <v>1.79</v>
      </c>
      <c r="Q379" s="10">
        <f>VLOOKUP(L379,'User input'!$D$6:$G$16,4,FALSE)</f>
        <v>24</v>
      </c>
      <c r="R379" s="10">
        <f t="shared" si="23"/>
        <v>48</v>
      </c>
      <c r="S379" s="27">
        <f t="shared" si="20"/>
        <v>85.92</v>
      </c>
      <c r="T379" s="27">
        <f>IF(K379&lt;'User input'!$I$9,'User input'!$J$8,IF(K379&lt;'User input'!$I$10,'User input'!$J$9,IF(K379&lt;'User input'!$I$11,'User input'!$J$10,'User input'!$J$11)))*S379</f>
        <v>0</v>
      </c>
      <c r="U379" s="27">
        <f>K379*'User input'!$J$17+'User input'!$J$16</f>
        <v>0.5</v>
      </c>
    </row>
    <row r="380" spans="1:21" x14ac:dyDescent="0.25">
      <c r="A380" s="17">
        <v>389</v>
      </c>
      <c r="B380" s="6" t="s">
        <v>1472</v>
      </c>
      <c r="C380" s="6" t="s">
        <v>1473</v>
      </c>
      <c r="D380" s="6" t="s">
        <v>15</v>
      </c>
      <c r="E380" s="6" t="s">
        <v>16</v>
      </c>
      <c r="F380" s="15">
        <v>60</v>
      </c>
      <c r="G380" s="6" t="s">
        <v>1474</v>
      </c>
      <c r="H380" s="6" t="s">
        <v>1475</v>
      </c>
      <c r="I380" s="6" t="s">
        <v>1476</v>
      </c>
      <c r="J380" s="7">
        <v>44082</v>
      </c>
      <c r="K380" s="15">
        <v>12</v>
      </c>
      <c r="L380" s="6" t="s">
        <v>68</v>
      </c>
      <c r="M380" s="6">
        <f t="shared" si="21"/>
        <v>2020</v>
      </c>
      <c r="N380" s="6">
        <f t="shared" si="22"/>
        <v>9</v>
      </c>
      <c r="O380" s="6" t="str">
        <f>VLOOKUP(L380,'User input'!$D$6:$E$16,2,FALSE)</f>
        <v>Megawidget M</v>
      </c>
      <c r="P380" s="6">
        <f>VLOOKUP(L380,'User input'!$D$6:$G$16,3,FALSE)</f>
        <v>1.29</v>
      </c>
      <c r="Q380" s="6">
        <f>VLOOKUP(L380,'User input'!$D$6:$G$16,4,FALSE)</f>
        <v>24</v>
      </c>
      <c r="R380" s="6">
        <f t="shared" si="23"/>
        <v>288</v>
      </c>
      <c r="S380" s="26">
        <f t="shared" si="20"/>
        <v>371.52</v>
      </c>
      <c r="T380" s="26">
        <f>IF(K380&lt;'User input'!$I$9,'User input'!$J$8,IF(K380&lt;'User input'!$I$10,'User input'!$J$9,IF(K380&lt;'User input'!$I$11,'User input'!$J$10,'User input'!$J$11)))*S380</f>
        <v>0</v>
      </c>
      <c r="U380" s="26">
        <f>K380*'User input'!$J$17+'User input'!$J$16</f>
        <v>0.5</v>
      </c>
    </row>
    <row r="381" spans="1:21" x14ac:dyDescent="0.25">
      <c r="A381" s="18">
        <v>390</v>
      </c>
      <c r="B381" s="10" t="s">
        <v>1477</v>
      </c>
      <c r="C381" s="10" t="s">
        <v>1478</v>
      </c>
      <c r="D381" s="10" t="s">
        <v>15</v>
      </c>
      <c r="E381" s="10" t="s">
        <v>16</v>
      </c>
      <c r="F381" s="16">
        <v>30</v>
      </c>
      <c r="G381" s="10" t="s">
        <v>1474</v>
      </c>
      <c r="H381" s="10" t="s">
        <v>1479</v>
      </c>
      <c r="I381" s="10" t="s">
        <v>32</v>
      </c>
      <c r="J381" s="11">
        <v>44319</v>
      </c>
      <c r="K381" s="16">
        <v>42</v>
      </c>
      <c r="L381" s="10" t="s">
        <v>99</v>
      </c>
      <c r="M381" s="10">
        <f t="shared" si="21"/>
        <v>2021</v>
      </c>
      <c r="N381" s="10">
        <f t="shared" si="22"/>
        <v>5</v>
      </c>
      <c r="O381" s="10" t="str">
        <f>VLOOKUP(L381,'User input'!$D$6:$E$16,2,FALSE)</f>
        <v>Superwossname</v>
      </c>
      <c r="P381" s="10">
        <f>VLOOKUP(L381,'User input'!$D$6:$G$16,3,FALSE)</f>
        <v>3.49</v>
      </c>
      <c r="Q381" s="10">
        <f>VLOOKUP(L381,'User input'!$D$6:$G$16,4,FALSE)</f>
        <v>20</v>
      </c>
      <c r="R381" s="10">
        <f t="shared" si="23"/>
        <v>840</v>
      </c>
      <c r="S381" s="27">
        <f t="shared" si="20"/>
        <v>2931.6000000000004</v>
      </c>
      <c r="T381" s="27">
        <f>IF(K381&lt;'User input'!$I$9,'User input'!$J$8,IF(K381&lt;'User input'!$I$10,'User input'!$J$9,IF(K381&lt;'User input'!$I$11,'User input'!$J$10,'User input'!$J$11)))*S381</f>
        <v>87.948000000000008</v>
      </c>
      <c r="U381" s="27">
        <f>K381*'User input'!$J$17+'User input'!$J$16</f>
        <v>0.5</v>
      </c>
    </row>
    <row r="382" spans="1:21" x14ac:dyDescent="0.25">
      <c r="A382" s="17">
        <v>391</v>
      </c>
      <c r="B382" s="6" t="s">
        <v>1480</v>
      </c>
      <c r="C382" s="6" t="s">
        <v>1481</v>
      </c>
      <c r="D382" s="6" t="s">
        <v>15</v>
      </c>
      <c r="E382" s="6" t="s">
        <v>16</v>
      </c>
      <c r="F382" s="15">
        <v>30</v>
      </c>
      <c r="G382" s="6" t="s">
        <v>1482</v>
      </c>
      <c r="H382" s="6" t="s">
        <v>1483</v>
      </c>
      <c r="I382" s="6" t="s">
        <v>291</v>
      </c>
      <c r="J382" s="7">
        <v>44336</v>
      </c>
      <c r="K382" s="15">
        <v>2</v>
      </c>
      <c r="L382" s="6" t="s">
        <v>62</v>
      </c>
      <c r="M382" s="6">
        <f t="shared" si="21"/>
        <v>2021</v>
      </c>
      <c r="N382" s="6">
        <f t="shared" si="22"/>
        <v>5</v>
      </c>
      <c r="O382" s="6" t="str">
        <f>VLOOKUP(L382,'User input'!$D$6:$E$16,2,FALSE)</f>
        <v>Ultrathing V4</v>
      </c>
      <c r="P382" s="6">
        <f>VLOOKUP(L382,'User input'!$D$6:$G$16,3,FALSE)</f>
        <v>3.99</v>
      </c>
      <c r="Q382" s="6">
        <f>VLOOKUP(L382,'User input'!$D$6:$G$16,4,FALSE)</f>
        <v>24</v>
      </c>
      <c r="R382" s="6">
        <f t="shared" si="23"/>
        <v>48</v>
      </c>
      <c r="S382" s="26">
        <f t="shared" si="20"/>
        <v>191.52</v>
      </c>
      <c r="T382" s="26">
        <f>IF(K382&lt;'User input'!$I$9,'User input'!$J$8,IF(K382&lt;'User input'!$I$10,'User input'!$J$9,IF(K382&lt;'User input'!$I$11,'User input'!$J$10,'User input'!$J$11)))*S382</f>
        <v>0</v>
      </c>
      <c r="U382" s="26">
        <f>K382*'User input'!$J$17+'User input'!$J$16</f>
        <v>0.5</v>
      </c>
    </row>
    <row r="383" spans="1:21" x14ac:dyDescent="0.25">
      <c r="A383" s="18">
        <v>392</v>
      </c>
      <c r="B383" s="10" t="s">
        <v>1484</v>
      </c>
      <c r="C383" s="10" t="s">
        <v>1485</v>
      </c>
      <c r="D383" s="10" t="s">
        <v>49</v>
      </c>
      <c r="E383" s="10" t="s">
        <v>16</v>
      </c>
      <c r="F383" s="16">
        <v>90</v>
      </c>
      <c r="G383" s="10" t="s">
        <v>1486</v>
      </c>
      <c r="H383" s="10" t="s">
        <v>1487</v>
      </c>
      <c r="I383" s="10" t="s">
        <v>32</v>
      </c>
      <c r="J383" s="11">
        <v>44021</v>
      </c>
      <c r="K383" s="16">
        <v>83</v>
      </c>
      <c r="L383" s="10" t="s">
        <v>52</v>
      </c>
      <c r="M383" s="10">
        <f t="shared" si="21"/>
        <v>2020</v>
      </c>
      <c r="N383" s="10">
        <f t="shared" si="22"/>
        <v>7</v>
      </c>
      <c r="O383" s="10" t="str">
        <f>VLOOKUP(L383,'User input'!$D$6:$E$16,2,FALSE)</f>
        <v>Megawidget S</v>
      </c>
      <c r="P383" s="10">
        <f>VLOOKUP(L383,'User input'!$D$6:$G$16,3,FALSE)</f>
        <v>0.69</v>
      </c>
      <c r="Q383" s="10">
        <f>VLOOKUP(L383,'User input'!$D$6:$G$16,4,FALSE)</f>
        <v>24</v>
      </c>
      <c r="R383" s="10">
        <f t="shared" si="23"/>
        <v>1992</v>
      </c>
      <c r="S383" s="27">
        <f t="shared" si="20"/>
        <v>1374.4799999999998</v>
      </c>
      <c r="T383" s="27">
        <f>IF(K383&lt;'User input'!$I$9,'User input'!$J$8,IF(K383&lt;'User input'!$I$10,'User input'!$J$9,IF(K383&lt;'User input'!$I$11,'User input'!$J$10,'User input'!$J$11)))*S383</f>
        <v>68.72399999999999</v>
      </c>
      <c r="U383" s="27">
        <f>K383*'User input'!$J$17+'User input'!$J$16</f>
        <v>0.5</v>
      </c>
    </row>
    <row r="384" spans="1:21" x14ac:dyDescent="0.25">
      <c r="A384" s="17">
        <v>393</v>
      </c>
      <c r="B384" s="6" t="s">
        <v>1488</v>
      </c>
      <c r="C384" s="6" t="s">
        <v>1489</v>
      </c>
      <c r="D384" s="6" t="s">
        <v>49</v>
      </c>
      <c r="E384" s="6" t="s">
        <v>16</v>
      </c>
      <c r="F384" s="15">
        <v>60</v>
      </c>
      <c r="G384" s="6" t="s">
        <v>1490</v>
      </c>
      <c r="H384" s="6" t="s">
        <v>734</v>
      </c>
      <c r="I384" s="6" t="s">
        <v>38</v>
      </c>
      <c r="J384" s="7">
        <v>43645</v>
      </c>
      <c r="K384" s="15">
        <v>36</v>
      </c>
      <c r="L384" s="6" t="s">
        <v>44</v>
      </c>
      <c r="M384" s="6">
        <f t="shared" si="21"/>
        <v>2019</v>
      </c>
      <c r="N384" s="6">
        <f t="shared" si="22"/>
        <v>6</v>
      </c>
      <c r="O384" s="6" t="str">
        <f>VLOOKUP(L384,'User input'!$D$6:$E$16,2,FALSE)</f>
        <v>Gigastuff</v>
      </c>
      <c r="P384" s="6">
        <f>VLOOKUP(L384,'User input'!$D$6:$G$16,3,FALSE)</f>
        <v>1.89</v>
      </c>
      <c r="Q384" s="6">
        <f>VLOOKUP(L384,'User input'!$D$6:$G$16,4,FALSE)</f>
        <v>18</v>
      </c>
      <c r="R384" s="6">
        <f t="shared" si="23"/>
        <v>648</v>
      </c>
      <c r="S384" s="26">
        <f t="shared" si="20"/>
        <v>1224.72</v>
      </c>
      <c r="T384" s="26">
        <f>IF(K384&lt;'User input'!$I$9,'User input'!$J$8,IF(K384&lt;'User input'!$I$10,'User input'!$J$9,IF(K384&lt;'User input'!$I$11,'User input'!$J$10,'User input'!$J$11)))*S384</f>
        <v>36.741599999999998</v>
      </c>
      <c r="U384" s="26">
        <f>K384*'User input'!$J$17+'User input'!$J$16</f>
        <v>0.5</v>
      </c>
    </row>
    <row r="385" spans="1:21" x14ac:dyDescent="0.25">
      <c r="A385" s="18">
        <v>394</v>
      </c>
      <c r="B385" s="10" t="s">
        <v>1491</v>
      </c>
      <c r="C385" s="10" t="s">
        <v>748</v>
      </c>
      <c r="D385" s="10" t="s">
        <v>28</v>
      </c>
      <c r="E385" s="10" t="s">
        <v>29</v>
      </c>
      <c r="F385" s="16">
        <v>90</v>
      </c>
      <c r="G385" s="10" t="s">
        <v>1492</v>
      </c>
      <c r="H385" s="10" t="s">
        <v>1237</v>
      </c>
      <c r="I385" s="10" t="s">
        <v>38</v>
      </c>
      <c r="J385" s="11">
        <v>43823</v>
      </c>
      <c r="K385" s="16">
        <v>12</v>
      </c>
      <c r="L385" s="10" t="s">
        <v>33</v>
      </c>
      <c r="M385" s="10">
        <f t="shared" si="21"/>
        <v>2019</v>
      </c>
      <c r="N385" s="10">
        <f t="shared" si="22"/>
        <v>12</v>
      </c>
      <c r="O385" s="10" t="str">
        <f>VLOOKUP(L385,'User input'!$D$6:$E$16,2,FALSE)</f>
        <v>Megawidget L</v>
      </c>
      <c r="P385" s="10">
        <f>VLOOKUP(L385,'User input'!$D$6:$G$16,3,FALSE)</f>
        <v>1.79</v>
      </c>
      <c r="Q385" s="10">
        <f>VLOOKUP(L385,'User input'!$D$6:$G$16,4,FALSE)</f>
        <v>24</v>
      </c>
      <c r="R385" s="10">
        <f t="shared" si="23"/>
        <v>288</v>
      </c>
      <c r="S385" s="27">
        <f t="shared" si="20"/>
        <v>515.52</v>
      </c>
      <c r="T385" s="27">
        <f>IF(K385&lt;'User input'!$I$9,'User input'!$J$8,IF(K385&lt;'User input'!$I$10,'User input'!$J$9,IF(K385&lt;'User input'!$I$11,'User input'!$J$10,'User input'!$J$11)))*S385</f>
        <v>0</v>
      </c>
      <c r="U385" s="27">
        <f>K385*'User input'!$J$17+'User input'!$J$16</f>
        <v>0.5</v>
      </c>
    </row>
    <row r="386" spans="1:21" x14ac:dyDescent="0.25">
      <c r="A386" s="17">
        <v>395</v>
      </c>
      <c r="B386" s="6" t="s">
        <v>1493</v>
      </c>
      <c r="C386" s="6" t="s">
        <v>1494</v>
      </c>
      <c r="D386" s="6" t="s">
        <v>28</v>
      </c>
      <c r="E386" s="6" t="s">
        <v>29</v>
      </c>
      <c r="F386" s="15">
        <v>30</v>
      </c>
      <c r="G386" s="6" t="s">
        <v>1495</v>
      </c>
      <c r="H386" s="6" t="s">
        <v>285</v>
      </c>
      <c r="I386" s="6" t="s">
        <v>32</v>
      </c>
      <c r="J386" s="7">
        <v>44511</v>
      </c>
      <c r="K386" s="15">
        <v>98</v>
      </c>
      <c r="L386" s="6" t="s">
        <v>78</v>
      </c>
      <c r="M386" s="6">
        <f t="shared" si="21"/>
        <v>2021</v>
      </c>
      <c r="N386" s="6">
        <f t="shared" si="22"/>
        <v>11</v>
      </c>
      <c r="O386" s="6" t="str">
        <f>VLOOKUP(L386,'User input'!$D$6:$E$16,2,FALSE)</f>
        <v>Ultrathing V2</v>
      </c>
      <c r="P386" s="6">
        <f>VLOOKUP(L386,'User input'!$D$6:$G$16,3,FALSE)</f>
        <v>2.95</v>
      </c>
      <c r="Q386" s="6">
        <f>VLOOKUP(L386,'User input'!$D$6:$G$16,4,FALSE)</f>
        <v>20</v>
      </c>
      <c r="R386" s="6">
        <f t="shared" si="23"/>
        <v>1960</v>
      </c>
      <c r="S386" s="26">
        <f t="shared" si="20"/>
        <v>5782</v>
      </c>
      <c r="T386" s="26">
        <f>IF(K386&lt;'User input'!$I$9,'User input'!$J$8,IF(K386&lt;'User input'!$I$10,'User input'!$J$9,IF(K386&lt;'User input'!$I$11,'User input'!$J$10,'User input'!$J$11)))*S386</f>
        <v>289.10000000000002</v>
      </c>
      <c r="U386" s="26">
        <f>K386*'User input'!$J$17+'User input'!$J$16</f>
        <v>0.5</v>
      </c>
    </row>
    <row r="387" spans="1:21" x14ac:dyDescent="0.25">
      <c r="A387" s="18">
        <v>396</v>
      </c>
      <c r="B387" s="10" t="s">
        <v>1496</v>
      </c>
      <c r="C387" s="10" t="s">
        <v>496</v>
      </c>
      <c r="D387" s="10" t="s">
        <v>90</v>
      </c>
      <c r="E387" s="10" t="s">
        <v>29</v>
      </c>
      <c r="F387" s="16">
        <v>60</v>
      </c>
      <c r="G387" s="10" t="s">
        <v>10350</v>
      </c>
      <c r="H387" s="10" t="s">
        <v>1498</v>
      </c>
      <c r="I387" s="10" t="s">
        <v>32</v>
      </c>
      <c r="J387" s="11">
        <v>44477</v>
      </c>
      <c r="K387" s="16">
        <v>87</v>
      </c>
      <c r="L387" s="10" t="s">
        <v>99</v>
      </c>
      <c r="M387" s="10">
        <f t="shared" si="21"/>
        <v>2021</v>
      </c>
      <c r="N387" s="10">
        <f t="shared" si="22"/>
        <v>10</v>
      </c>
      <c r="O387" s="10" t="str">
        <f>VLOOKUP(L387,'User input'!$D$6:$E$16,2,FALSE)</f>
        <v>Superwossname</v>
      </c>
      <c r="P387" s="10">
        <f>VLOOKUP(L387,'User input'!$D$6:$G$16,3,FALSE)</f>
        <v>3.49</v>
      </c>
      <c r="Q387" s="10">
        <f>VLOOKUP(L387,'User input'!$D$6:$G$16,4,FALSE)</f>
        <v>20</v>
      </c>
      <c r="R387" s="10">
        <f t="shared" si="23"/>
        <v>1740</v>
      </c>
      <c r="S387" s="27">
        <f t="shared" si="20"/>
        <v>6072.6</v>
      </c>
      <c r="T387" s="27">
        <f>IF(K387&lt;'User input'!$I$9,'User input'!$J$8,IF(K387&lt;'User input'!$I$10,'User input'!$J$9,IF(K387&lt;'User input'!$I$11,'User input'!$J$10,'User input'!$J$11)))*S387</f>
        <v>303.63000000000005</v>
      </c>
      <c r="U387" s="27">
        <f>K387*'User input'!$J$17+'User input'!$J$16</f>
        <v>0.5</v>
      </c>
    </row>
    <row r="388" spans="1:21" x14ac:dyDescent="0.25">
      <c r="A388" s="17">
        <v>397</v>
      </c>
      <c r="B388" s="6" t="s">
        <v>1499</v>
      </c>
      <c r="C388" s="6" t="s">
        <v>635</v>
      </c>
      <c r="D388" s="6" t="s">
        <v>49</v>
      </c>
      <c r="E388" s="6" t="s">
        <v>16</v>
      </c>
      <c r="F388" s="15">
        <v>60</v>
      </c>
      <c r="G388" s="6" t="s">
        <v>10351</v>
      </c>
      <c r="H388" s="6" t="s">
        <v>1501</v>
      </c>
      <c r="I388" s="6" t="s">
        <v>32</v>
      </c>
      <c r="J388" s="7">
        <v>43617</v>
      </c>
      <c r="K388" s="15">
        <v>36</v>
      </c>
      <c r="L388" s="6" t="s">
        <v>20</v>
      </c>
      <c r="M388" s="6">
        <f t="shared" si="21"/>
        <v>2019</v>
      </c>
      <c r="N388" s="6">
        <f t="shared" si="22"/>
        <v>6</v>
      </c>
      <c r="O388" s="6" t="str">
        <f>VLOOKUP(L388,'User input'!$D$6:$E$16,2,FALSE)</f>
        <v>Hyperwotsit</v>
      </c>
      <c r="P388" s="6">
        <f>VLOOKUP(L388,'User input'!$D$6:$G$16,3,FALSE)</f>
        <v>2.0099999999999998</v>
      </c>
      <c r="Q388" s="6">
        <f>VLOOKUP(L388,'User input'!$D$6:$G$16,4,FALSE)</f>
        <v>20</v>
      </c>
      <c r="R388" s="6">
        <f t="shared" si="23"/>
        <v>720</v>
      </c>
      <c r="S388" s="26">
        <f t="shared" si="20"/>
        <v>1447.1999999999998</v>
      </c>
      <c r="T388" s="26">
        <f>IF(K388&lt;'User input'!$I$9,'User input'!$J$8,IF(K388&lt;'User input'!$I$10,'User input'!$J$9,IF(K388&lt;'User input'!$I$11,'User input'!$J$10,'User input'!$J$11)))*S388</f>
        <v>43.41599999999999</v>
      </c>
      <c r="U388" s="26">
        <f>K388*'User input'!$J$17+'User input'!$J$16</f>
        <v>0.5</v>
      </c>
    </row>
    <row r="389" spans="1:21" x14ac:dyDescent="0.25">
      <c r="A389" s="18">
        <v>398</v>
      </c>
      <c r="B389" s="10" t="s">
        <v>1502</v>
      </c>
      <c r="C389" s="10" t="s">
        <v>1503</v>
      </c>
      <c r="D389" s="10" t="s">
        <v>28</v>
      </c>
      <c r="E389" s="10" t="s">
        <v>29</v>
      </c>
      <c r="F389" s="16">
        <v>90</v>
      </c>
      <c r="G389" s="10" t="s">
        <v>1504</v>
      </c>
      <c r="H389" s="10" t="s">
        <v>1505</v>
      </c>
      <c r="I389" s="10" t="s">
        <v>25</v>
      </c>
      <c r="J389" s="11">
        <v>44172</v>
      </c>
      <c r="K389" s="16">
        <v>79</v>
      </c>
      <c r="L389" s="10" t="s">
        <v>99</v>
      </c>
      <c r="M389" s="10">
        <f t="shared" si="21"/>
        <v>2020</v>
      </c>
      <c r="N389" s="10">
        <f t="shared" si="22"/>
        <v>12</v>
      </c>
      <c r="O389" s="10" t="str">
        <f>VLOOKUP(L389,'User input'!$D$6:$E$16,2,FALSE)</f>
        <v>Superwossname</v>
      </c>
      <c r="P389" s="10">
        <f>VLOOKUP(L389,'User input'!$D$6:$G$16,3,FALSE)</f>
        <v>3.49</v>
      </c>
      <c r="Q389" s="10">
        <f>VLOOKUP(L389,'User input'!$D$6:$G$16,4,FALSE)</f>
        <v>20</v>
      </c>
      <c r="R389" s="10">
        <f t="shared" si="23"/>
        <v>1580</v>
      </c>
      <c r="S389" s="27">
        <f t="shared" ref="S389:S452" si="24">R389*P389</f>
        <v>5514.2000000000007</v>
      </c>
      <c r="T389" s="27">
        <f>IF(K389&lt;'User input'!$I$9,'User input'!$J$8,IF(K389&lt;'User input'!$I$10,'User input'!$J$9,IF(K389&lt;'User input'!$I$11,'User input'!$J$10,'User input'!$J$11)))*S389</f>
        <v>275.71000000000004</v>
      </c>
      <c r="U389" s="27">
        <f>K389*'User input'!$J$17+'User input'!$J$16</f>
        <v>0.5</v>
      </c>
    </row>
    <row r="390" spans="1:21" x14ac:dyDescent="0.25">
      <c r="A390" s="17">
        <v>399</v>
      </c>
      <c r="B390" s="6" t="s">
        <v>1506</v>
      </c>
      <c r="C390" s="6" t="s">
        <v>831</v>
      </c>
      <c r="D390" s="6" t="s">
        <v>15</v>
      </c>
      <c r="E390" s="6" t="s">
        <v>16</v>
      </c>
      <c r="F390" s="15">
        <v>60</v>
      </c>
      <c r="G390" s="6" t="s">
        <v>1507</v>
      </c>
      <c r="H390" s="6" t="s">
        <v>1508</v>
      </c>
      <c r="I390" s="6" t="s">
        <v>122</v>
      </c>
      <c r="J390" s="7">
        <v>43653</v>
      </c>
      <c r="K390" s="15">
        <v>66</v>
      </c>
      <c r="L390" s="6" t="s">
        <v>99</v>
      </c>
      <c r="M390" s="6">
        <f t="shared" ref="M390:M453" si="25">YEAR(J390)</f>
        <v>2019</v>
      </c>
      <c r="N390" s="6">
        <f t="shared" ref="N390:N453" si="26">MONTH(J390)</f>
        <v>7</v>
      </c>
      <c r="O390" s="6" t="str">
        <f>VLOOKUP(L390,'User input'!$D$6:$E$16,2,FALSE)</f>
        <v>Superwossname</v>
      </c>
      <c r="P390" s="6">
        <f>VLOOKUP(L390,'User input'!$D$6:$G$16,3,FALSE)</f>
        <v>3.49</v>
      </c>
      <c r="Q390" s="6">
        <f>VLOOKUP(L390,'User input'!$D$6:$G$16,4,FALSE)</f>
        <v>20</v>
      </c>
      <c r="R390" s="6">
        <f t="shared" ref="R390:R453" si="27">K390*Q390</f>
        <v>1320</v>
      </c>
      <c r="S390" s="26">
        <f t="shared" si="24"/>
        <v>4606.8</v>
      </c>
      <c r="T390" s="26">
        <f>IF(K390&lt;'User input'!$I$9,'User input'!$J$8,IF(K390&lt;'User input'!$I$10,'User input'!$J$9,IF(K390&lt;'User input'!$I$11,'User input'!$J$10,'User input'!$J$11)))*S390</f>
        <v>230.34000000000003</v>
      </c>
      <c r="U390" s="26">
        <f>K390*'User input'!$J$17+'User input'!$J$16</f>
        <v>0.5</v>
      </c>
    </row>
    <row r="391" spans="1:21" x14ac:dyDescent="0.25">
      <c r="A391" s="18">
        <v>400</v>
      </c>
      <c r="B391" s="10" t="s">
        <v>1509</v>
      </c>
      <c r="C391" s="10" t="s">
        <v>1510</v>
      </c>
      <c r="D391" s="10" t="s">
        <v>49</v>
      </c>
      <c r="E391" s="10" t="s">
        <v>16</v>
      </c>
      <c r="F391" s="16">
        <v>30</v>
      </c>
      <c r="G391" s="10" t="s">
        <v>1511</v>
      </c>
      <c r="H391" s="10" t="s">
        <v>1512</v>
      </c>
      <c r="I391" s="10" t="s">
        <v>32</v>
      </c>
      <c r="J391" s="11">
        <v>43658</v>
      </c>
      <c r="K391" s="16">
        <v>44</v>
      </c>
      <c r="L391" s="10" t="s">
        <v>99</v>
      </c>
      <c r="M391" s="10">
        <f t="shared" si="25"/>
        <v>2019</v>
      </c>
      <c r="N391" s="10">
        <f t="shared" si="26"/>
        <v>7</v>
      </c>
      <c r="O391" s="10" t="str">
        <f>VLOOKUP(L391,'User input'!$D$6:$E$16,2,FALSE)</f>
        <v>Superwossname</v>
      </c>
      <c r="P391" s="10">
        <f>VLOOKUP(L391,'User input'!$D$6:$G$16,3,FALSE)</f>
        <v>3.49</v>
      </c>
      <c r="Q391" s="10">
        <f>VLOOKUP(L391,'User input'!$D$6:$G$16,4,FALSE)</f>
        <v>20</v>
      </c>
      <c r="R391" s="10">
        <f t="shared" si="27"/>
        <v>880</v>
      </c>
      <c r="S391" s="27">
        <f t="shared" si="24"/>
        <v>3071.2000000000003</v>
      </c>
      <c r="T391" s="27">
        <f>IF(K391&lt;'User input'!$I$9,'User input'!$J$8,IF(K391&lt;'User input'!$I$10,'User input'!$J$9,IF(K391&lt;'User input'!$I$11,'User input'!$J$10,'User input'!$J$11)))*S391</f>
        <v>92.13600000000001</v>
      </c>
      <c r="U391" s="27">
        <f>K391*'User input'!$J$17+'User input'!$J$16</f>
        <v>0.5</v>
      </c>
    </row>
    <row r="392" spans="1:21" x14ac:dyDescent="0.25">
      <c r="A392" s="17">
        <v>401</v>
      </c>
      <c r="B392" s="6" t="s">
        <v>1513</v>
      </c>
      <c r="C392" s="6" t="s">
        <v>1514</v>
      </c>
      <c r="D392" s="6" t="s">
        <v>15</v>
      </c>
      <c r="E392" s="6" t="s">
        <v>16</v>
      </c>
      <c r="F392" s="15">
        <v>90</v>
      </c>
      <c r="G392" s="6" t="s">
        <v>1515</v>
      </c>
      <c r="H392" s="6" t="s">
        <v>1516</v>
      </c>
      <c r="I392" s="6" t="s">
        <v>32</v>
      </c>
      <c r="J392" s="7">
        <v>44175</v>
      </c>
      <c r="K392" s="15">
        <v>14</v>
      </c>
      <c r="L392" s="6" t="s">
        <v>39</v>
      </c>
      <c r="M392" s="6">
        <f t="shared" si="25"/>
        <v>2020</v>
      </c>
      <c r="N392" s="6">
        <f t="shared" si="26"/>
        <v>12</v>
      </c>
      <c r="O392" s="6" t="str">
        <f>VLOOKUP(L392,'User input'!$D$6:$E$16,2,FALSE)</f>
        <v>Ultrathing V1</v>
      </c>
      <c r="P392" s="6">
        <f>VLOOKUP(L392,'User input'!$D$6:$G$16,3,FALSE)</f>
        <v>1.79</v>
      </c>
      <c r="Q392" s="6">
        <f>VLOOKUP(L392,'User input'!$D$6:$G$16,4,FALSE)</f>
        <v>17</v>
      </c>
      <c r="R392" s="6">
        <f t="shared" si="27"/>
        <v>238</v>
      </c>
      <c r="S392" s="26">
        <f t="shared" si="24"/>
        <v>426.02</v>
      </c>
      <c r="T392" s="26">
        <f>IF(K392&lt;'User input'!$I$9,'User input'!$J$8,IF(K392&lt;'User input'!$I$10,'User input'!$J$9,IF(K392&lt;'User input'!$I$11,'User input'!$J$10,'User input'!$J$11)))*S392</f>
        <v>0</v>
      </c>
      <c r="U392" s="26">
        <f>K392*'User input'!$J$17+'User input'!$J$16</f>
        <v>0.5</v>
      </c>
    </row>
    <row r="393" spans="1:21" x14ac:dyDescent="0.25">
      <c r="A393" s="18">
        <v>402</v>
      </c>
      <c r="B393" s="10" t="s">
        <v>1517</v>
      </c>
      <c r="C393" s="10" t="s">
        <v>376</v>
      </c>
      <c r="D393" s="10" t="s">
        <v>49</v>
      </c>
      <c r="E393" s="10" t="s">
        <v>16</v>
      </c>
      <c r="F393" s="16">
        <v>60</v>
      </c>
      <c r="G393" s="10" t="s">
        <v>1518</v>
      </c>
      <c r="H393" s="10" t="s">
        <v>1519</v>
      </c>
      <c r="I393" s="10" t="s">
        <v>171</v>
      </c>
      <c r="J393" s="11">
        <v>43511</v>
      </c>
      <c r="K393" s="16">
        <v>58</v>
      </c>
      <c r="L393" s="10" t="s">
        <v>52</v>
      </c>
      <c r="M393" s="10">
        <f t="shared" si="25"/>
        <v>2019</v>
      </c>
      <c r="N393" s="10">
        <f t="shared" si="26"/>
        <v>2</v>
      </c>
      <c r="O393" s="10" t="str">
        <f>VLOOKUP(L393,'User input'!$D$6:$E$16,2,FALSE)</f>
        <v>Megawidget S</v>
      </c>
      <c r="P393" s="10">
        <f>VLOOKUP(L393,'User input'!$D$6:$G$16,3,FALSE)</f>
        <v>0.69</v>
      </c>
      <c r="Q393" s="10">
        <f>VLOOKUP(L393,'User input'!$D$6:$G$16,4,FALSE)</f>
        <v>24</v>
      </c>
      <c r="R393" s="10">
        <f t="shared" si="27"/>
        <v>1392</v>
      </c>
      <c r="S393" s="27">
        <f t="shared" si="24"/>
        <v>960.4799999999999</v>
      </c>
      <c r="T393" s="27">
        <f>IF(K393&lt;'User input'!$I$9,'User input'!$J$8,IF(K393&lt;'User input'!$I$10,'User input'!$J$9,IF(K393&lt;'User input'!$I$11,'User input'!$J$10,'User input'!$J$11)))*S393</f>
        <v>48.024000000000001</v>
      </c>
      <c r="U393" s="27">
        <f>K393*'User input'!$J$17+'User input'!$J$16</f>
        <v>0.5</v>
      </c>
    </row>
    <row r="394" spans="1:21" x14ac:dyDescent="0.25">
      <c r="A394" s="17">
        <v>403</v>
      </c>
      <c r="B394" s="6" t="s">
        <v>1520</v>
      </c>
      <c r="C394" s="6" t="s">
        <v>1521</v>
      </c>
      <c r="D394" s="6" t="s">
        <v>41</v>
      </c>
      <c r="E394" s="6" t="s">
        <v>16</v>
      </c>
      <c r="F394" s="15">
        <v>60</v>
      </c>
      <c r="G394" s="6" t="s">
        <v>1522</v>
      </c>
      <c r="H394" s="6" t="s">
        <v>1523</v>
      </c>
      <c r="I394" s="6" t="s">
        <v>32</v>
      </c>
      <c r="J394" s="7">
        <v>44194</v>
      </c>
      <c r="K394" s="15">
        <v>42</v>
      </c>
      <c r="L394" s="6" t="s">
        <v>62</v>
      </c>
      <c r="M394" s="6">
        <f t="shared" si="25"/>
        <v>2020</v>
      </c>
      <c r="N394" s="6">
        <f t="shared" si="26"/>
        <v>12</v>
      </c>
      <c r="O394" s="6" t="str">
        <f>VLOOKUP(L394,'User input'!$D$6:$E$16,2,FALSE)</f>
        <v>Ultrathing V4</v>
      </c>
      <c r="P394" s="6">
        <f>VLOOKUP(L394,'User input'!$D$6:$G$16,3,FALSE)</f>
        <v>3.99</v>
      </c>
      <c r="Q394" s="6">
        <f>VLOOKUP(L394,'User input'!$D$6:$G$16,4,FALSE)</f>
        <v>24</v>
      </c>
      <c r="R394" s="6">
        <f t="shared" si="27"/>
        <v>1008</v>
      </c>
      <c r="S394" s="26">
        <f t="shared" si="24"/>
        <v>4021.92</v>
      </c>
      <c r="T394" s="26">
        <f>IF(K394&lt;'User input'!$I$9,'User input'!$J$8,IF(K394&lt;'User input'!$I$10,'User input'!$J$9,IF(K394&lt;'User input'!$I$11,'User input'!$J$10,'User input'!$J$11)))*S394</f>
        <v>120.6576</v>
      </c>
      <c r="U394" s="26">
        <f>K394*'User input'!$J$17+'User input'!$J$16</f>
        <v>0.5</v>
      </c>
    </row>
    <row r="395" spans="1:21" x14ac:dyDescent="0.25">
      <c r="A395" s="18">
        <v>404</v>
      </c>
      <c r="B395" s="10" t="s">
        <v>1524</v>
      </c>
      <c r="C395" s="10" t="s">
        <v>1525</v>
      </c>
      <c r="D395" s="10" t="s">
        <v>49</v>
      </c>
      <c r="E395" s="10" t="s">
        <v>16</v>
      </c>
      <c r="F395" s="16">
        <v>90</v>
      </c>
      <c r="G395" s="10" t="s">
        <v>1526</v>
      </c>
      <c r="H395" s="10" t="s">
        <v>1527</v>
      </c>
      <c r="I395" s="10" t="s">
        <v>32</v>
      </c>
      <c r="J395" s="11">
        <v>44409</v>
      </c>
      <c r="K395" s="16">
        <v>20</v>
      </c>
      <c r="L395" s="10" t="s">
        <v>33</v>
      </c>
      <c r="M395" s="10">
        <f t="shared" si="25"/>
        <v>2021</v>
      </c>
      <c r="N395" s="10">
        <f t="shared" si="26"/>
        <v>8</v>
      </c>
      <c r="O395" s="10" t="str">
        <f>VLOOKUP(L395,'User input'!$D$6:$E$16,2,FALSE)</f>
        <v>Megawidget L</v>
      </c>
      <c r="P395" s="10">
        <f>VLOOKUP(L395,'User input'!$D$6:$G$16,3,FALSE)</f>
        <v>1.79</v>
      </c>
      <c r="Q395" s="10">
        <f>VLOOKUP(L395,'User input'!$D$6:$G$16,4,FALSE)</f>
        <v>24</v>
      </c>
      <c r="R395" s="10">
        <f t="shared" si="27"/>
        <v>480</v>
      </c>
      <c r="S395" s="27">
        <f t="shared" si="24"/>
        <v>859.2</v>
      </c>
      <c r="T395" s="27">
        <f>IF(K395&lt;'User input'!$I$9,'User input'!$J$8,IF(K395&lt;'User input'!$I$10,'User input'!$J$9,IF(K395&lt;'User input'!$I$11,'User input'!$J$10,'User input'!$J$11)))*S395</f>
        <v>25.776</v>
      </c>
      <c r="U395" s="27">
        <f>K395*'User input'!$J$17+'User input'!$J$16</f>
        <v>0.5</v>
      </c>
    </row>
    <row r="396" spans="1:21" x14ac:dyDescent="0.25">
      <c r="A396" s="17">
        <v>405</v>
      </c>
      <c r="B396" s="6" t="s">
        <v>1358</v>
      </c>
      <c r="C396" s="6" t="s">
        <v>1528</v>
      </c>
      <c r="D396" s="6" t="s">
        <v>28</v>
      </c>
      <c r="E396" s="6" t="s">
        <v>29</v>
      </c>
      <c r="F396" s="15">
        <v>60</v>
      </c>
      <c r="G396" s="6" t="s">
        <v>1529</v>
      </c>
      <c r="H396" s="6" t="s">
        <v>1530</v>
      </c>
      <c r="I396" s="6" t="s">
        <v>291</v>
      </c>
      <c r="J396" s="7">
        <v>44277</v>
      </c>
      <c r="K396" s="15">
        <v>77</v>
      </c>
      <c r="L396" s="6" t="s">
        <v>52</v>
      </c>
      <c r="M396" s="6">
        <f t="shared" si="25"/>
        <v>2021</v>
      </c>
      <c r="N396" s="6">
        <f t="shared" si="26"/>
        <v>3</v>
      </c>
      <c r="O396" s="6" t="str">
        <f>VLOOKUP(L396,'User input'!$D$6:$E$16,2,FALSE)</f>
        <v>Megawidget S</v>
      </c>
      <c r="P396" s="6">
        <f>VLOOKUP(L396,'User input'!$D$6:$G$16,3,FALSE)</f>
        <v>0.69</v>
      </c>
      <c r="Q396" s="6">
        <f>VLOOKUP(L396,'User input'!$D$6:$G$16,4,FALSE)</f>
        <v>24</v>
      </c>
      <c r="R396" s="6">
        <f t="shared" si="27"/>
        <v>1848</v>
      </c>
      <c r="S396" s="26">
        <f t="shared" si="24"/>
        <v>1275.1199999999999</v>
      </c>
      <c r="T396" s="26">
        <f>IF(K396&lt;'User input'!$I$9,'User input'!$J$8,IF(K396&lt;'User input'!$I$10,'User input'!$J$9,IF(K396&lt;'User input'!$I$11,'User input'!$J$10,'User input'!$J$11)))*S396</f>
        <v>63.756</v>
      </c>
      <c r="U396" s="26">
        <f>K396*'User input'!$J$17+'User input'!$J$16</f>
        <v>0.5</v>
      </c>
    </row>
    <row r="397" spans="1:21" x14ac:dyDescent="0.25">
      <c r="A397" s="18">
        <v>406</v>
      </c>
      <c r="B397" s="10" t="s">
        <v>1531</v>
      </c>
      <c r="C397" s="10" t="s">
        <v>1532</v>
      </c>
      <c r="D397" s="10" t="s">
        <v>15</v>
      </c>
      <c r="E397" s="10" t="s">
        <v>16</v>
      </c>
      <c r="F397" s="16">
        <v>90</v>
      </c>
      <c r="G397" s="10" t="s">
        <v>1533</v>
      </c>
      <c r="H397" s="10" t="s">
        <v>1534</v>
      </c>
      <c r="I397" s="10" t="s">
        <v>32</v>
      </c>
      <c r="J397" s="11">
        <v>44192</v>
      </c>
      <c r="K397" s="16">
        <v>20</v>
      </c>
      <c r="L397" s="10" t="s">
        <v>157</v>
      </c>
      <c r="M397" s="10">
        <f t="shared" si="25"/>
        <v>2020</v>
      </c>
      <c r="N397" s="10">
        <f t="shared" si="26"/>
        <v>12</v>
      </c>
      <c r="O397" s="10" t="str">
        <f>VLOOKUP(L397,'User input'!$D$6:$E$16,2,FALSE)</f>
        <v>Ultrathing V3</v>
      </c>
      <c r="P397" s="10">
        <f>VLOOKUP(L397,'User input'!$D$6:$G$16,3,FALSE)</f>
        <v>3.39</v>
      </c>
      <c r="Q397" s="10">
        <f>VLOOKUP(L397,'User input'!$D$6:$G$16,4,FALSE)</f>
        <v>24</v>
      </c>
      <c r="R397" s="10">
        <f t="shared" si="27"/>
        <v>480</v>
      </c>
      <c r="S397" s="27">
        <f t="shared" si="24"/>
        <v>1627.2</v>
      </c>
      <c r="T397" s="27">
        <f>IF(K397&lt;'User input'!$I$9,'User input'!$J$8,IF(K397&lt;'User input'!$I$10,'User input'!$J$9,IF(K397&lt;'User input'!$I$11,'User input'!$J$10,'User input'!$J$11)))*S397</f>
        <v>48.816000000000003</v>
      </c>
      <c r="U397" s="27">
        <f>K397*'User input'!$J$17+'User input'!$J$16</f>
        <v>0.5</v>
      </c>
    </row>
    <row r="398" spans="1:21" x14ac:dyDescent="0.25">
      <c r="A398" s="17">
        <v>407</v>
      </c>
      <c r="B398" s="6" t="s">
        <v>1535</v>
      </c>
      <c r="C398" s="6" t="s">
        <v>1536</v>
      </c>
      <c r="D398" s="6" t="s">
        <v>41</v>
      </c>
      <c r="E398" s="6" t="s">
        <v>16</v>
      </c>
      <c r="F398" s="15">
        <v>60</v>
      </c>
      <c r="G398" s="6" t="s">
        <v>1537</v>
      </c>
      <c r="H398" s="6" t="s">
        <v>946</v>
      </c>
      <c r="I398" s="6" t="s">
        <v>93</v>
      </c>
      <c r="J398" s="7">
        <v>44004</v>
      </c>
      <c r="K398" s="15">
        <v>40</v>
      </c>
      <c r="L398" s="6" t="s">
        <v>52</v>
      </c>
      <c r="M398" s="6">
        <f t="shared" si="25"/>
        <v>2020</v>
      </c>
      <c r="N398" s="6">
        <f t="shared" si="26"/>
        <v>6</v>
      </c>
      <c r="O398" s="6" t="str">
        <f>VLOOKUP(L398,'User input'!$D$6:$E$16,2,FALSE)</f>
        <v>Megawidget S</v>
      </c>
      <c r="P398" s="6">
        <f>VLOOKUP(L398,'User input'!$D$6:$G$16,3,FALSE)</f>
        <v>0.69</v>
      </c>
      <c r="Q398" s="6">
        <f>VLOOKUP(L398,'User input'!$D$6:$G$16,4,FALSE)</f>
        <v>24</v>
      </c>
      <c r="R398" s="6">
        <f t="shared" si="27"/>
        <v>960</v>
      </c>
      <c r="S398" s="26">
        <f t="shared" si="24"/>
        <v>662.4</v>
      </c>
      <c r="T398" s="26">
        <f>IF(K398&lt;'User input'!$I$9,'User input'!$J$8,IF(K398&lt;'User input'!$I$10,'User input'!$J$9,IF(K398&lt;'User input'!$I$11,'User input'!$J$10,'User input'!$J$11)))*S398</f>
        <v>19.872</v>
      </c>
      <c r="U398" s="26">
        <f>K398*'User input'!$J$17+'User input'!$J$16</f>
        <v>0.5</v>
      </c>
    </row>
    <row r="399" spans="1:21" x14ac:dyDescent="0.25">
      <c r="A399" s="18">
        <v>408</v>
      </c>
      <c r="B399" s="10" t="s">
        <v>1538</v>
      </c>
      <c r="C399" s="10" t="s">
        <v>1539</v>
      </c>
      <c r="D399" s="10" t="s">
        <v>15</v>
      </c>
      <c r="E399" s="10" t="s">
        <v>16</v>
      </c>
      <c r="F399" s="16">
        <v>90</v>
      </c>
      <c r="G399" s="10" t="s">
        <v>1540</v>
      </c>
      <c r="H399" s="10" t="s">
        <v>1541</v>
      </c>
      <c r="I399" s="10" t="s">
        <v>1542</v>
      </c>
      <c r="J399" s="11">
        <v>44102</v>
      </c>
      <c r="K399" s="16">
        <v>21</v>
      </c>
      <c r="L399" s="10" t="s">
        <v>68</v>
      </c>
      <c r="M399" s="10">
        <f t="shared" si="25"/>
        <v>2020</v>
      </c>
      <c r="N399" s="10">
        <f t="shared" si="26"/>
        <v>9</v>
      </c>
      <c r="O399" s="10" t="str">
        <f>VLOOKUP(L399,'User input'!$D$6:$E$16,2,FALSE)</f>
        <v>Megawidget M</v>
      </c>
      <c r="P399" s="10">
        <f>VLOOKUP(L399,'User input'!$D$6:$G$16,3,FALSE)</f>
        <v>1.29</v>
      </c>
      <c r="Q399" s="10">
        <f>VLOOKUP(L399,'User input'!$D$6:$G$16,4,FALSE)</f>
        <v>24</v>
      </c>
      <c r="R399" s="10">
        <f t="shared" si="27"/>
        <v>504</v>
      </c>
      <c r="S399" s="27">
        <f t="shared" si="24"/>
        <v>650.16</v>
      </c>
      <c r="T399" s="27">
        <f>IF(K399&lt;'User input'!$I$9,'User input'!$J$8,IF(K399&lt;'User input'!$I$10,'User input'!$J$9,IF(K399&lt;'User input'!$I$11,'User input'!$J$10,'User input'!$J$11)))*S399</f>
        <v>19.504799999999999</v>
      </c>
      <c r="U399" s="27">
        <f>K399*'User input'!$J$17+'User input'!$J$16</f>
        <v>0.5</v>
      </c>
    </row>
    <row r="400" spans="1:21" x14ac:dyDescent="0.25">
      <c r="A400" s="17">
        <v>409</v>
      </c>
      <c r="B400" s="6" t="s">
        <v>1543</v>
      </c>
      <c r="C400" s="6" t="s">
        <v>1544</v>
      </c>
      <c r="D400" s="6" t="s">
        <v>49</v>
      </c>
      <c r="E400" s="6" t="s">
        <v>16</v>
      </c>
      <c r="F400" s="15">
        <v>60</v>
      </c>
      <c r="G400" s="6" t="s">
        <v>1545</v>
      </c>
      <c r="H400" s="6" t="s">
        <v>1059</v>
      </c>
      <c r="I400" s="6" t="s">
        <v>881</v>
      </c>
      <c r="J400" s="7">
        <v>43593</v>
      </c>
      <c r="K400" s="15">
        <v>63</v>
      </c>
      <c r="L400" s="6" t="s">
        <v>33</v>
      </c>
      <c r="M400" s="6">
        <f t="shared" si="25"/>
        <v>2019</v>
      </c>
      <c r="N400" s="6">
        <f t="shared" si="26"/>
        <v>5</v>
      </c>
      <c r="O400" s="6" t="str">
        <f>VLOOKUP(L400,'User input'!$D$6:$E$16,2,FALSE)</f>
        <v>Megawidget L</v>
      </c>
      <c r="P400" s="6">
        <f>VLOOKUP(L400,'User input'!$D$6:$G$16,3,FALSE)</f>
        <v>1.79</v>
      </c>
      <c r="Q400" s="6">
        <f>VLOOKUP(L400,'User input'!$D$6:$G$16,4,FALSE)</f>
        <v>24</v>
      </c>
      <c r="R400" s="6">
        <f t="shared" si="27"/>
        <v>1512</v>
      </c>
      <c r="S400" s="26">
        <f t="shared" si="24"/>
        <v>2706.48</v>
      </c>
      <c r="T400" s="26">
        <f>IF(K400&lt;'User input'!$I$9,'User input'!$J$8,IF(K400&lt;'User input'!$I$10,'User input'!$J$9,IF(K400&lt;'User input'!$I$11,'User input'!$J$10,'User input'!$J$11)))*S400</f>
        <v>135.32400000000001</v>
      </c>
      <c r="U400" s="26">
        <f>K400*'User input'!$J$17+'User input'!$J$16</f>
        <v>0.5</v>
      </c>
    </row>
    <row r="401" spans="1:21" x14ac:dyDescent="0.25">
      <c r="A401" s="18">
        <v>410</v>
      </c>
      <c r="B401" s="10" t="s">
        <v>1546</v>
      </c>
      <c r="C401" s="10" t="s">
        <v>1547</v>
      </c>
      <c r="D401" s="10" t="s">
        <v>28</v>
      </c>
      <c r="E401" s="10" t="s">
        <v>29</v>
      </c>
      <c r="F401" s="16">
        <v>90</v>
      </c>
      <c r="G401" s="10" t="s">
        <v>1548</v>
      </c>
      <c r="H401" s="10" t="s">
        <v>1549</v>
      </c>
      <c r="I401" s="10" t="s">
        <v>1306</v>
      </c>
      <c r="J401" s="11">
        <v>44522</v>
      </c>
      <c r="K401" s="16">
        <v>65</v>
      </c>
      <c r="L401" s="10" t="s">
        <v>99</v>
      </c>
      <c r="M401" s="10">
        <f t="shared" si="25"/>
        <v>2021</v>
      </c>
      <c r="N401" s="10">
        <f t="shared" si="26"/>
        <v>11</v>
      </c>
      <c r="O401" s="10" t="str">
        <f>VLOOKUP(L401,'User input'!$D$6:$E$16,2,FALSE)</f>
        <v>Superwossname</v>
      </c>
      <c r="P401" s="10">
        <f>VLOOKUP(L401,'User input'!$D$6:$G$16,3,FALSE)</f>
        <v>3.49</v>
      </c>
      <c r="Q401" s="10">
        <f>VLOOKUP(L401,'User input'!$D$6:$G$16,4,FALSE)</f>
        <v>20</v>
      </c>
      <c r="R401" s="10">
        <f t="shared" si="27"/>
        <v>1300</v>
      </c>
      <c r="S401" s="27">
        <f t="shared" si="24"/>
        <v>4537</v>
      </c>
      <c r="T401" s="27">
        <f>IF(K401&lt;'User input'!$I$9,'User input'!$J$8,IF(K401&lt;'User input'!$I$10,'User input'!$J$9,IF(K401&lt;'User input'!$I$11,'User input'!$J$10,'User input'!$J$11)))*S401</f>
        <v>226.85000000000002</v>
      </c>
      <c r="U401" s="27">
        <f>K401*'User input'!$J$17+'User input'!$J$16</f>
        <v>0.5</v>
      </c>
    </row>
    <row r="402" spans="1:21" x14ac:dyDescent="0.25">
      <c r="A402" s="17">
        <v>411</v>
      </c>
      <c r="B402" s="6" t="s">
        <v>1550</v>
      </c>
      <c r="C402" s="6" t="s">
        <v>1551</v>
      </c>
      <c r="D402" s="6" t="s">
        <v>15</v>
      </c>
      <c r="E402" s="6" t="s">
        <v>16</v>
      </c>
      <c r="F402" s="15">
        <v>60</v>
      </c>
      <c r="G402" s="6" t="s">
        <v>1552</v>
      </c>
      <c r="H402" s="6" t="s">
        <v>637</v>
      </c>
      <c r="I402" s="6" t="s">
        <v>291</v>
      </c>
      <c r="J402" s="7">
        <v>43799</v>
      </c>
      <c r="K402" s="15">
        <v>71</v>
      </c>
      <c r="L402" s="6" t="s">
        <v>52</v>
      </c>
      <c r="M402" s="6">
        <f t="shared" si="25"/>
        <v>2019</v>
      </c>
      <c r="N402" s="6">
        <f t="shared" si="26"/>
        <v>11</v>
      </c>
      <c r="O402" s="6" t="str">
        <f>VLOOKUP(L402,'User input'!$D$6:$E$16,2,FALSE)</f>
        <v>Megawidget S</v>
      </c>
      <c r="P402" s="6">
        <f>VLOOKUP(L402,'User input'!$D$6:$G$16,3,FALSE)</f>
        <v>0.69</v>
      </c>
      <c r="Q402" s="6">
        <f>VLOOKUP(L402,'User input'!$D$6:$G$16,4,FALSE)</f>
        <v>24</v>
      </c>
      <c r="R402" s="6">
        <f t="shared" si="27"/>
        <v>1704</v>
      </c>
      <c r="S402" s="26">
        <f t="shared" si="24"/>
        <v>1175.76</v>
      </c>
      <c r="T402" s="26">
        <f>IF(K402&lt;'User input'!$I$9,'User input'!$J$8,IF(K402&lt;'User input'!$I$10,'User input'!$J$9,IF(K402&lt;'User input'!$I$11,'User input'!$J$10,'User input'!$J$11)))*S402</f>
        <v>58.788000000000004</v>
      </c>
      <c r="U402" s="26">
        <f>K402*'User input'!$J$17+'User input'!$J$16</f>
        <v>0.5</v>
      </c>
    </row>
    <row r="403" spans="1:21" x14ac:dyDescent="0.25">
      <c r="A403" s="18">
        <v>412</v>
      </c>
      <c r="B403" s="10" t="s">
        <v>1553</v>
      </c>
      <c r="C403" s="10" t="s">
        <v>1554</v>
      </c>
      <c r="D403" s="10" t="s">
        <v>15</v>
      </c>
      <c r="E403" s="10" t="s">
        <v>16</v>
      </c>
      <c r="F403" s="16">
        <v>30</v>
      </c>
      <c r="G403" s="10" t="s">
        <v>1555</v>
      </c>
      <c r="H403" s="10" t="s">
        <v>637</v>
      </c>
      <c r="I403" s="10" t="s">
        <v>291</v>
      </c>
      <c r="J403" s="11">
        <v>43877</v>
      </c>
      <c r="K403" s="16">
        <v>27</v>
      </c>
      <c r="L403" s="10" t="s">
        <v>20</v>
      </c>
      <c r="M403" s="10">
        <f t="shared" si="25"/>
        <v>2020</v>
      </c>
      <c r="N403" s="10">
        <f t="shared" si="26"/>
        <v>2</v>
      </c>
      <c r="O403" s="10" t="str">
        <f>VLOOKUP(L403,'User input'!$D$6:$E$16,2,FALSE)</f>
        <v>Hyperwotsit</v>
      </c>
      <c r="P403" s="10">
        <f>VLOOKUP(L403,'User input'!$D$6:$G$16,3,FALSE)</f>
        <v>2.0099999999999998</v>
      </c>
      <c r="Q403" s="10">
        <f>VLOOKUP(L403,'User input'!$D$6:$G$16,4,FALSE)</f>
        <v>20</v>
      </c>
      <c r="R403" s="10">
        <f t="shared" si="27"/>
        <v>540</v>
      </c>
      <c r="S403" s="27">
        <f t="shared" si="24"/>
        <v>1085.3999999999999</v>
      </c>
      <c r="T403" s="27">
        <f>IF(K403&lt;'User input'!$I$9,'User input'!$J$8,IF(K403&lt;'User input'!$I$10,'User input'!$J$9,IF(K403&lt;'User input'!$I$11,'User input'!$J$10,'User input'!$J$11)))*S403</f>
        <v>32.561999999999998</v>
      </c>
      <c r="U403" s="27">
        <f>K403*'User input'!$J$17+'User input'!$J$16</f>
        <v>0.5</v>
      </c>
    </row>
    <row r="404" spans="1:21" x14ac:dyDescent="0.25">
      <c r="A404" s="17">
        <v>413</v>
      </c>
      <c r="B404" s="6" t="s">
        <v>1556</v>
      </c>
      <c r="C404" s="6" t="s">
        <v>1557</v>
      </c>
      <c r="D404" s="6" t="s">
        <v>49</v>
      </c>
      <c r="E404" s="6" t="s">
        <v>16</v>
      </c>
      <c r="F404" s="15">
        <v>90</v>
      </c>
      <c r="G404" s="6" t="s">
        <v>1558</v>
      </c>
      <c r="H404" s="6" t="s">
        <v>872</v>
      </c>
      <c r="I404" s="6" t="s">
        <v>32</v>
      </c>
      <c r="J404" s="7">
        <v>44224</v>
      </c>
      <c r="K404" s="15">
        <v>19</v>
      </c>
      <c r="L404" s="6" t="s">
        <v>39</v>
      </c>
      <c r="M404" s="6">
        <f t="shared" si="25"/>
        <v>2021</v>
      </c>
      <c r="N404" s="6">
        <f t="shared" si="26"/>
        <v>1</v>
      </c>
      <c r="O404" s="6" t="str">
        <f>VLOOKUP(L404,'User input'!$D$6:$E$16,2,FALSE)</f>
        <v>Ultrathing V1</v>
      </c>
      <c r="P404" s="6">
        <f>VLOOKUP(L404,'User input'!$D$6:$G$16,3,FALSE)</f>
        <v>1.79</v>
      </c>
      <c r="Q404" s="6">
        <f>VLOOKUP(L404,'User input'!$D$6:$G$16,4,FALSE)</f>
        <v>17</v>
      </c>
      <c r="R404" s="6">
        <f t="shared" si="27"/>
        <v>323</v>
      </c>
      <c r="S404" s="26">
        <f t="shared" si="24"/>
        <v>578.16999999999996</v>
      </c>
      <c r="T404" s="26">
        <f>IF(K404&lt;'User input'!$I$9,'User input'!$J$8,IF(K404&lt;'User input'!$I$10,'User input'!$J$9,IF(K404&lt;'User input'!$I$11,'User input'!$J$10,'User input'!$J$11)))*S404</f>
        <v>0</v>
      </c>
      <c r="U404" s="26">
        <f>K404*'User input'!$J$17+'User input'!$J$16</f>
        <v>0.5</v>
      </c>
    </row>
    <row r="405" spans="1:21" x14ac:dyDescent="0.25">
      <c r="A405" s="18">
        <v>414</v>
      </c>
      <c r="B405" s="10" t="s">
        <v>472</v>
      </c>
      <c r="C405" s="10" t="s">
        <v>1559</v>
      </c>
      <c r="D405" s="10" t="s">
        <v>28</v>
      </c>
      <c r="E405" s="10" t="s">
        <v>29</v>
      </c>
      <c r="F405" s="16">
        <v>90</v>
      </c>
      <c r="G405" s="10" t="s">
        <v>1560</v>
      </c>
      <c r="H405" s="10" t="s">
        <v>1561</v>
      </c>
      <c r="I405" s="10" t="s">
        <v>32</v>
      </c>
      <c r="J405" s="11">
        <v>43631</v>
      </c>
      <c r="K405" s="16">
        <v>30</v>
      </c>
      <c r="L405" s="10" t="s">
        <v>62</v>
      </c>
      <c r="M405" s="10">
        <f t="shared" si="25"/>
        <v>2019</v>
      </c>
      <c r="N405" s="10">
        <f t="shared" si="26"/>
        <v>6</v>
      </c>
      <c r="O405" s="10" t="str">
        <f>VLOOKUP(L405,'User input'!$D$6:$E$16,2,FALSE)</f>
        <v>Ultrathing V4</v>
      </c>
      <c r="P405" s="10">
        <f>VLOOKUP(L405,'User input'!$D$6:$G$16,3,FALSE)</f>
        <v>3.99</v>
      </c>
      <c r="Q405" s="10">
        <f>VLOOKUP(L405,'User input'!$D$6:$G$16,4,FALSE)</f>
        <v>24</v>
      </c>
      <c r="R405" s="10">
        <f t="shared" si="27"/>
        <v>720</v>
      </c>
      <c r="S405" s="27">
        <f t="shared" si="24"/>
        <v>2872.8</v>
      </c>
      <c r="T405" s="27">
        <f>IF(K405&lt;'User input'!$I$9,'User input'!$J$8,IF(K405&lt;'User input'!$I$10,'User input'!$J$9,IF(K405&lt;'User input'!$I$11,'User input'!$J$10,'User input'!$J$11)))*S405</f>
        <v>86.183999999999997</v>
      </c>
      <c r="U405" s="27">
        <f>K405*'User input'!$J$17+'User input'!$J$16</f>
        <v>0.5</v>
      </c>
    </row>
    <row r="406" spans="1:21" x14ac:dyDescent="0.25">
      <c r="A406" s="17">
        <v>415</v>
      </c>
      <c r="B406" s="6" t="s">
        <v>1562</v>
      </c>
      <c r="C406" s="6" t="s">
        <v>1246</v>
      </c>
      <c r="D406" s="6" t="s">
        <v>15</v>
      </c>
      <c r="E406" s="6" t="s">
        <v>16</v>
      </c>
      <c r="F406" s="15">
        <v>30</v>
      </c>
      <c r="G406" s="6" t="s">
        <v>1563</v>
      </c>
      <c r="H406" s="6" t="s">
        <v>1564</v>
      </c>
      <c r="I406" s="6" t="s">
        <v>108</v>
      </c>
      <c r="J406" s="7">
        <v>44401</v>
      </c>
      <c r="K406" s="15">
        <v>41</v>
      </c>
      <c r="L406" s="6" t="s">
        <v>44</v>
      </c>
      <c r="M406" s="6">
        <f t="shared" si="25"/>
        <v>2021</v>
      </c>
      <c r="N406" s="6">
        <f t="shared" si="26"/>
        <v>7</v>
      </c>
      <c r="O406" s="6" t="str">
        <f>VLOOKUP(L406,'User input'!$D$6:$E$16,2,FALSE)</f>
        <v>Gigastuff</v>
      </c>
      <c r="P406" s="6">
        <f>VLOOKUP(L406,'User input'!$D$6:$G$16,3,FALSE)</f>
        <v>1.89</v>
      </c>
      <c r="Q406" s="6">
        <f>VLOOKUP(L406,'User input'!$D$6:$G$16,4,FALSE)</f>
        <v>18</v>
      </c>
      <c r="R406" s="6">
        <f t="shared" si="27"/>
        <v>738</v>
      </c>
      <c r="S406" s="26">
        <f t="shared" si="24"/>
        <v>1394.82</v>
      </c>
      <c r="T406" s="26">
        <f>IF(K406&lt;'User input'!$I$9,'User input'!$J$8,IF(K406&lt;'User input'!$I$10,'User input'!$J$9,IF(K406&lt;'User input'!$I$11,'User input'!$J$10,'User input'!$J$11)))*S406</f>
        <v>41.8446</v>
      </c>
      <c r="U406" s="26">
        <f>K406*'User input'!$J$17+'User input'!$J$16</f>
        <v>0.5</v>
      </c>
    </row>
    <row r="407" spans="1:21" x14ac:dyDescent="0.25">
      <c r="A407" s="18">
        <v>416</v>
      </c>
      <c r="B407" s="10" t="s">
        <v>1565</v>
      </c>
      <c r="C407" s="10" t="s">
        <v>1566</v>
      </c>
      <c r="D407" s="10" t="s">
        <v>28</v>
      </c>
      <c r="E407" s="10" t="s">
        <v>29</v>
      </c>
      <c r="F407" s="16">
        <v>30</v>
      </c>
      <c r="G407" s="10" t="s">
        <v>1567</v>
      </c>
      <c r="H407" s="10" t="s">
        <v>1568</v>
      </c>
      <c r="I407" s="10" t="s">
        <v>1569</v>
      </c>
      <c r="J407" s="11">
        <v>43655</v>
      </c>
      <c r="K407" s="16">
        <v>38</v>
      </c>
      <c r="L407" s="10" t="s">
        <v>157</v>
      </c>
      <c r="M407" s="10">
        <f t="shared" si="25"/>
        <v>2019</v>
      </c>
      <c r="N407" s="10">
        <f t="shared" si="26"/>
        <v>7</v>
      </c>
      <c r="O407" s="10" t="str">
        <f>VLOOKUP(L407,'User input'!$D$6:$E$16,2,FALSE)</f>
        <v>Ultrathing V3</v>
      </c>
      <c r="P407" s="10">
        <f>VLOOKUP(L407,'User input'!$D$6:$G$16,3,FALSE)</f>
        <v>3.39</v>
      </c>
      <c r="Q407" s="10">
        <f>VLOOKUP(L407,'User input'!$D$6:$G$16,4,FALSE)</f>
        <v>24</v>
      </c>
      <c r="R407" s="10">
        <f t="shared" si="27"/>
        <v>912</v>
      </c>
      <c r="S407" s="27">
        <f t="shared" si="24"/>
        <v>3091.6800000000003</v>
      </c>
      <c r="T407" s="27">
        <f>IF(K407&lt;'User input'!$I$9,'User input'!$J$8,IF(K407&lt;'User input'!$I$10,'User input'!$J$9,IF(K407&lt;'User input'!$I$11,'User input'!$J$10,'User input'!$J$11)))*S407</f>
        <v>92.750399999999999</v>
      </c>
      <c r="U407" s="27">
        <f>K407*'User input'!$J$17+'User input'!$J$16</f>
        <v>0.5</v>
      </c>
    </row>
    <row r="408" spans="1:21" x14ac:dyDescent="0.25">
      <c r="A408" s="17">
        <v>417</v>
      </c>
      <c r="B408" s="6" t="s">
        <v>1570</v>
      </c>
      <c r="C408" s="6" t="s">
        <v>1571</v>
      </c>
      <c r="D408" s="6" t="s">
        <v>15</v>
      </c>
      <c r="E408" s="6" t="s">
        <v>16</v>
      </c>
      <c r="F408" s="15">
        <v>30</v>
      </c>
      <c r="G408" s="6" t="s">
        <v>1572</v>
      </c>
      <c r="H408" s="6" t="s">
        <v>1090</v>
      </c>
      <c r="I408" s="6" t="s">
        <v>176</v>
      </c>
      <c r="J408" s="7">
        <v>44227</v>
      </c>
      <c r="K408" s="15">
        <v>31</v>
      </c>
      <c r="L408" s="6" t="s">
        <v>39</v>
      </c>
      <c r="M408" s="6">
        <f t="shared" si="25"/>
        <v>2021</v>
      </c>
      <c r="N408" s="6">
        <f t="shared" si="26"/>
        <v>1</v>
      </c>
      <c r="O408" s="6" t="str">
        <f>VLOOKUP(L408,'User input'!$D$6:$E$16,2,FALSE)</f>
        <v>Ultrathing V1</v>
      </c>
      <c r="P408" s="6">
        <f>VLOOKUP(L408,'User input'!$D$6:$G$16,3,FALSE)</f>
        <v>1.79</v>
      </c>
      <c r="Q408" s="6">
        <f>VLOOKUP(L408,'User input'!$D$6:$G$16,4,FALSE)</f>
        <v>17</v>
      </c>
      <c r="R408" s="6">
        <f t="shared" si="27"/>
        <v>527</v>
      </c>
      <c r="S408" s="26">
        <f t="shared" si="24"/>
        <v>943.33</v>
      </c>
      <c r="T408" s="26">
        <f>IF(K408&lt;'User input'!$I$9,'User input'!$J$8,IF(K408&lt;'User input'!$I$10,'User input'!$J$9,IF(K408&lt;'User input'!$I$11,'User input'!$J$10,'User input'!$J$11)))*S408</f>
        <v>28.299900000000001</v>
      </c>
      <c r="U408" s="26">
        <f>K408*'User input'!$J$17+'User input'!$J$16</f>
        <v>0.5</v>
      </c>
    </row>
    <row r="409" spans="1:21" x14ac:dyDescent="0.25">
      <c r="A409" s="18">
        <v>418</v>
      </c>
      <c r="B409" s="10" t="s">
        <v>1573</v>
      </c>
      <c r="C409" s="10" t="s">
        <v>1574</v>
      </c>
      <c r="D409" s="10" t="s">
        <v>41</v>
      </c>
      <c r="E409" s="10" t="s">
        <v>16</v>
      </c>
      <c r="F409" s="16">
        <v>30</v>
      </c>
      <c r="G409" s="10" t="s">
        <v>1575</v>
      </c>
      <c r="H409" s="10" t="s">
        <v>1576</v>
      </c>
      <c r="I409" s="10" t="s">
        <v>176</v>
      </c>
      <c r="J409" s="11">
        <v>43584</v>
      </c>
      <c r="K409" s="16">
        <v>5</v>
      </c>
      <c r="L409" s="10" t="s">
        <v>99</v>
      </c>
      <c r="M409" s="10">
        <f t="shared" si="25"/>
        <v>2019</v>
      </c>
      <c r="N409" s="10">
        <f t="shared" si="26"/>
        <v>4</v>
      </c>
      <c r="O409" s="10" t="str">
        <f>VLOOKUP(L409,'User input'!$D$6:$E$16,2,FALSE)</f>
        <v>Superwossname</v>
      </c>
      <c r="P409" s="10">
        <f>VLOOKUP(L409,'User input'!$D$6:$G$16,3,FALSE)</f>
        <v>3.49</v>
      </c>
      <c r="Q409" s="10">
        <f>VLOOKUP(L409,'User input'!$D$6:$G$16,4,FALSE)</f>
        <v>20</v>
      </c>
      <c r="R409" s="10">
        <f t="shared" si="27"/>
        <v>100</v>
      </c>
      <c r="S409" s="27">
        <f t="shared" si="24"/>
        <v>349</v>
      </c>
      <c r="T409" s="27">
        <f>IF(K409&lt;'User input'!$I$9,'User input'!$J$8,IF(K409&lt;'User input'!$I$10,'User input'!$J$9,IF(K409&lt;'User input'!$I$11,'User input'!$J$10,'User input'!$J$11)))*S409</f>
        <v>0</v>
      </c>
      <c r="U409" s="27">
        <f>K409*'User input'!$J$17+'User input'!$J$16</f>
        <v>0.5</v>
      </c>
    </row>
    <row r="410" spans="1:21" x14ac:dyDescent="0.25">
      <c r="A410" s="17">
        <v>419</v>
      </c>
      <c r="B410" s="6" t="s">
        <v>1577</v>
      </c>
      <c r="C410" s="6" t="s">
        <v>1578</v>
      </c>
      <c r="D410" s="6" t="s">
        <v>15</v>
      </c>
      <c r="E410" s="6" t="s">
        <v>16</v>
      </c>
      <c r="F410" s="15">
        <v>30</v>
      </c>
      <c r="G410" s="6" t="s">
        <v>1579</v>
      </c>
      <c r="H410" s="6" t="s">
        <v>1580</v>
      </c>
      <c r="I410" s="6" t="s">
        <v>32</v>
      </c>
      <c r="J410" s="7">
        <v>43631</v>
      </c>
      <c r="K410" s="15">
        <v>37</v>
      </c>
      <c r="L410" s="6" t="s">
        <v>68</v>
      </c>
      <c r="M410" s="6">
        <f t="shared" si="25"/>
        <v>2019</v>
      </c>
      <c r="N410" s="6">
        <f t="shared" si="26"/>
        <v>6</v>
      </c>
      <c r="O410" s="6" t="str">
        <f>VLOOKUP(L410,'User input'!$D$6:$E$16,2,FALSE)</f>
        <v>Megawidget M</v>
      </c>
      <c r="P410" s="6">
        <f>VLOOKUP(L410,'User input'!$D$6:$G$16,3,FALSE)</f>
        <v>1.29</v>
      </c>
      <c r="Q410" s="6">
        <f>VLOOKUP(L410,'User input'!$D$6:$G$16,4,FALSE)</f>
        <v>24</v>
      </c>
      <c r="R410" s="6">
        <f t="shared" si="27"/>
        <v>888</v>
      </c>
      <c r="S410" s="26">
        <f t="shared" si="24"/>
        <v>1145.52</v>
      </c>
      <c r="T410" s="26">
        <f>IF(K410&lt;'User input'!$I$9,'User input'!$J$8,IF(K410&lt;'User input'!$I$10,'User input'!$J$9,IF(K410&lt;'User input'!$I$11,'User input'!$J$10,'User input'!$J$11)))*S410</f>
        <v>34.365600000000001</v>
      </c>
      <c r="U410" s="26">
        <f>K410*'User input'!$J$17+'User input'!$J$16</f>
        <v>0.5</v>
      </c>
    </row>
    <row r="411" spans="1:21" x14ac:dyDescent="0.25">
      <c r="A411" s="18">
        <v>420</v>
      </c>
      <c r="B411" s="10" t="s">
        <v>1499</v>
      </c>
      <c r="C411" s="10" t="s">
        <v>1581</v>
      </c>
      <c r="D411" s="10" t="s">
        <v>15</v>
      </c>
      <c r="E411" s="10" t="s">
        <v>16</v>
      </c>
      <c r="F411" s="16">
        <v>90</v>
      </c>
      <c r="G411" s="10" t="s">
        <v>1582</v>
      </c>
      <c r="H411" s="10" t="s">
        <v>1583</v>
      </c>
      <c r="I411" s="10" t="s">
        <v>32</v>
      </c>
      <c r="J411" s="11">
        <v>43857</v>
      </c>
      <c r="K411" s="16">
        <v>66</v>
      </c>
      <c r="L411" s="10" t="s">
        <v>20</v>
      </c>
      <c r="M411" s="10">
        <f t="shared" si="25"/>
        <v>2020</v>
      </c>
      <c r="N411" s="10">
        <f t="shared" si="26"/>
        <v>1</v>
      </c>
      <c r="O411" s="10" t="str">
        <f>VLOOKUP(L411,'User input'!$D$6:$E$16,2,FALSE)</f>
        <v>Hyperwotsit</v>
      </c>
      <c r="P411" s="10">
        <f>VLOOKUP(L411,'User input'!$D$6:$G$16,3,FALSE)</f>
        <v>2.0099999999999998</v>
      </c>
      <c r="Q411" s="10">
        <f>VLOOKUP(L411,'User input'!$D$6:$G$16,4,FALSE)</f>
        <v>20</v>
      </c>
      <c r="R411" s="10">
        <f t="shared" si="27"/>
        <v>1320</v>
      </c>
      <c r="S411" s="27">
        <f t="shared" si="24"/>
        <v>2653.2</v>
      </c>
      <c r="T411" s="27">
        <f>IF(K411&lt;'User input'!$I$9,'User input'!$J$8,IF(K411&lt;'User input'!$I$10,'User input'!$J$9,IF(K411&lt;'User input'!$I$11,'User input'!$J$10,'User input'!$J$11)))*S411</f>
        <v>132.66</v>
      </c>
      <c r="U411" s="27">
        <f>K411*'User input'!$J$17+'User input'!$J$16</f>
        <v>0.5</v>
      </c>
    </row>
    <row r="412" spans="1:21" x14ac:dyDescent="0.25">
      <c r="A412" s="17">
        <v>421</v>
      </c>
      <c r="B412" s="6" t="s">
        <v>1584</v>
      </c>
      <c r="C412" s="6" t="s">
        <v>1585</v>
      </c>
      <c r="D412" s="6" t="s">
        <v>15</v>
      </c>
      <c r="E412" s="6" t="s">
        <v>16</v>
      </c>
      <c r="F412" s="15">
        <v>90</v>
      </c>
      <c r="G412" s="6" t="s">
        <v>1586</v>
      </c>
      <c r="H412" s="6" t="s">
        <v>1587</v>
      </c>
      <c r="I412" s="6" t="s">
        <v>176</v>
      </c>
      <c r="J412" s="7">
        <v>44038</v>
      </c>
      <c r="K412" s="15">
        <v>32</v>
      </c>
      <c r="L412" s="6" t="s">
        <v>20</v>
      </c>
      <c r="M412" s="6">
        <f t="shared" si="25"/>
        <v>2020</v>
      </c>
      <c r="N412" s="6">
        <f t="shared" si="26"/>
        <v>7</v>
      </c>
      <c r="O412" s="6" t="str">
        <f>VLOOKUP(L412,'User input'!$D$6:$E$16,2,FALSE)</f>
        <v>Hyperwotsit</v>
      </c>
      <c r="P412" s="6">
        <f>VLOOKUP(L412,'User input'!$D$6:$G$16,3,FALSE)</f>
        <v>2.0099999999999998</v>
      </c>
      <c r="Q412" s="6">
        <f>VLOOKUP(L412,'User input'!$D$6:$G$16,4,FALSE)</f>
        <v>20</v>
      </c>
      <c r="R412" s="6">
        <f t="shared" si="27"/>
        <v>640</v>
      </c>
      <c r="S412" s="26">
        <f t="shared" si="24"/>
        <v>1286.3999999999999</v>
      </c>
      <c r="T412" s="26">
        <f>IF(K412&lt;'User input'!$I$9,'User input'!$J$8,IF(K412&lt;'User input'!$I$10,'User input'!$J$9,IF(K412&lt;'User input'!$I$11,'User input'!$J$10,'User input'!$J$11)))*S412</f>
        <v>38.591999999999992</v>
      </c>
      <c r="U412" s="26">
        <f>K412*'User input'!$J$17+'User input'!$J$16</f>
        <v>0.5</v>
      </c>
    </row>
    <row r="413" spans="1:21" x14ac:dyDescent="0.25">
      <c r="A413" s="18">
        <v>422</v>
      </c>
      <c r="B413" s="10" t="s">
        <v>1588</v>
      </c>
      <c r="C413" s="10" t="s">
        <v>1589</v>
      </c>
      <c r="D413" s="10" t="s">
        <v>15</v>
      </c>
      <c r="E413" s="10" t="s">
        <v>16</v>
      </c>
      <c r="F413" s="16">
        <v>60</v>
      </c>
      <c r="G413" s="10" t="s">
        <v>1590</v>
      </c>
      <c r="H413" s="10" t="s">
        <v>1591</v>
      </c>
      <c r="I413" s="10" t="s">
        <v>32</v>
      </c>
      <c r="J413" s="11">
        <v>44085</v>
      </c>
      <c r="K413" s="16">
        <v>25</v>
      </c>
      <c r="L413" s="10" t="s">
        <v>52</v>
      </c>
      <c r="M413" s="10">
        <f t="shared" si="25"/>
        <v>2020</v>
      </c>
      <c r="N413" s="10">
        <f t="shared" si="26"/>
        <v>9</v>
      </c>
      <c r="O413" s="10" t="str">
        <f>VLOOKUP(L413,'User input'!$D$6:$E$16,2,FALSE)</f>
        <v>Megawidget S</v>
      </c>
      <c r="P413" s="10">
        <f>VLOOKUP(L413,'User input'!$D$6:$G$16,3,FALSE)</f>
        <v>0.69</v>
      </c>
      <c r="Q413" s="10">
        <f>VLOOKUP(L413,'User input'!$D$6:$G$16,4,FALSE)</f>
        <v>24</v>
      </c>
      <c r="R413" s="10">
        <f t="shared" si="27"/>
        <v>600</v>
      </c>
      <c r="S413" s="27">
        <f t="shared" si="24"/>
        <v>413.99999999999994</v>
      </c>
      <c r="T413" s="27">
        <f>IF(K413&lt;'User input'!$I$9,'User input'!$J$8,IF(K413&lt;'User input'!$I$10,'User input'!$J$9,IF(K413&lt;'User input'!$I$11,'User input'!$J$10,'User input'!$J$11)))*S413</f>
        <v>12.419999999999998</v>
      </c>
      <c r="U413" s="27">
        <f>K413*'User input'!$J$17+'User input'!$J$16</f>
        <v>0.5</v>
      </c>
    </row>
    <row r="414" spans="1:21" x14ac:dyDescent="0.25">
      <c r="A414" s="17">
        <v>423</v>
      </c>
      <c r="B414" s="6" t="s">
        <v>1285</v>
      </c>
      <c r="C414" s="6" t="s">
        <v>1592</v>
      </c>
      <c r="D414" s="6" t="s">
        <v>49</v>
      </c>
      <c r="E414" s="6" t="s">
        <v>16</v>
      </c>
      <c r="F414" s="15">
        <v>30</v>
      </c>
      <c r="G414" s="6" t="s">
        <v>1593</v>
      </c>
      <c r="H414" s="6" t="s">
        <v>1594</v>
      </c>
      <c r="I414" s="6" t="s">
        <v>32</v>
      </c>
      <c r="J414" s="7">
        <v>43988</v>
      </c>
      <c r="K414" s="15">
        <v>63</v>
      </c>
      <c r="L414" s="6" t="s">
        <v>39</v>
      </c>
      <c r="M414" s="6">
        <f t="shared" si="25"/>
        <v>2020</v>
      </c>
      <c r="N414" s="6">
        <f t="shared" si="26"/>
        <v>6</v>
      </c>
      <c r="O414" s="6" t="str">
        <f>VLOOKUP(L414,'User input'!$D$6:$E$16,2,FALSE)</f>
        <v>Ultrathing V1</v>
      </c>
      <c r="P414" s="6">
        <f>VLOOKUP(L414,'User input'!$D$6:$G$16,3,FALSE)</f>
        <v>1.79</v>
      </c>
      <c r="Q414" s="6">
        <f>VLOOKUP(L414,'User input'!$D$6:$G$16,4,FALSE)</f>
        <v>17</v>
      </c>
      <c r="R414" s="6">
        <f t="shared" si="27"/>
        <v>1071</v>
      </c>
      <c r="S414" s="26">
        <f t="shared" si="24"/>
        <v>1917.0900000000001</v>
      </c>
      <c r="T414" s="26">
        <f>IF(K414&lt;'User input'!$I$9,'User input'!$J$8,IF(K414&lt;'User input'!$I$10,'User input'!$J$9,IF(K414&lt;'User input'!$I$11,'User input'!$J$10,'User input'!$J$11)))*S414</f>
        <v>95.854500000000016</v>
      </c>
      <c r="U414" s="26">
        <f>K414*'User input'!$J$17+'User input'!$J$16</f>
        <v>0.5</v>
      </c>
    </row>
    <row r="415" spans="1:21" x14ac:dyDescent="0.25">
      <c r="A415" s="18">
        <v>424</v>
      </c>
      <c r="B415" s="10" t="s">
        <v>1595</v>
      </c>
      <c r="C415" s="10" t="s">
        <v>1596</v>
      </c>
      <c r="D415" s="10" t="s">
        <v>15</v>
      </c>
      <c r="E415" s="10" t="s">
        <v>16</v>
      </c>
      <c r="F415" s="16">
        <v>90</v>
      </c>
      <c r="G415" s="10" t="s">
        <v>1597</v>
      </c>
      <c r="H415" s="10" t="s">
        <v>1598</v>
      </c>
      <c r="I415" s="10" t="s">
        <v>32</v>
      </c>
      <c r="J415" s="11">
        <v>44499</v>
      </c>
      <c r="K415" s="16">
        <v>99</v>
      </c>
      <c r="L415" s="10" t="s">
        <v>44</v>
      </c>
      <c r="M415" s="10">
        <f t="shared" si="25"/>
        <v>2021</v>
      </c>
      <c r="N415" s="10">
        <f t="shared" si="26"/>
        <v>10</v>
      </c>
      <c r="O415" s="10" t="str">
        <f>VLOOKUP(L415,'User input'!$D$6:$E$16,2,FALSE)</f>
        <v>Gigastuff</v>
      </c>
      <c r="P415" s="10">
        <f>VLOOKUP(L415,'User input'!$D$6:$G$16,3,FALSE)</f>
        <v>1.89</v>
      </c>
      <c r="Q415" s="10">
        <f>VLOOKUP(L415,'User input'!$D$6:$G$16,4,FALSE)</f>
        <v>18</v>
      </c>
      <c r="R415" s="10">
        <f t="shared" si="27"/>
        <v>1782</v>
      </c>
      <c r="S415" s="27">
        <f t="shared" si="24"/>
        <v>3367.98</v>
      </c>
      <c r="T415" s="27">
        <f>IF(K415&lt;'User input'!$I$9,'User input'!$J$8,IF(K415&lt;'User input'!$I$10,'User input'!$J$9,IF(K415&lt;'User input'!$I$11,'User input'!$J$10,'User input'!$J$11)))*S415</f>
        <v>168.399</v>
      </c>
      <c r="U415" s="27">
        <f>K415*'User input'!$J$17+'User input'!$J$16</f>
        <v>0.5</v>
      </c>
    </row>
    <row r="416" spans="1:21" x14ac:dyDescent="0.25">
      <c r="A416" s="17">
        <v>425</v>
      </c>
      <c r="B416" s="6" t="s">
        <v>1599</v>
      </c>
      <c r="C416" s="6" t="s">
        <v>1600</v>
      </c>
      <c r="D416" s="6" t="s">
        <v>28</v>
      </c>
      <c r="E416" s="6" t="s">
        <v>29</v>
      </c>
      <c r="F416" s="15">
        <v>60</v>
      </c>
      <c r="G416" s="6" t="s">
        <v>1601</v>
      </c>
      <c r="H416" s="6" t="s">
        <v>1602</v>
      </c>
      <c r="I416" s="6" t="s">
        <v>32</v>
      </c>
      <c r="J416" s="7">
        <v>43727</v>
      </c>
      <c r="K416" s="15">
        <v>62</v>
      </c>
      <c r="L416" s="6" t="s">
        <v>68</v>
      </c>
      <c r="M416" s="6">
        <f t="shared" si="25"/>
        <v>2019</v>
      </c>
      <c r="N416" s="6">
        <f t="shared" si="26"/>
        <v>9</v>
      </c>
      <c r="O416" s="6" t="str">
        <f>VLOOKUP(L416,'User input'!$D$6:$E$16,2,FALSE)</f>
        <v>Megawidget M</v>
      </c>
      <c r="P416" s="6">
        <f>VLOOKUP(L416,'User input'!$D$6:$G$16,3,FALSE)</f>
        <v>1.29</v>
      </c>
      <c r="Q416" s="6">
        <f>VLOOKUP(L416,'User input'!$D$6:$G$16,4,FALSE)</f>
        <v>24</v>
      </c>
      <c r="R416" s="6">
        <f t="shared" si="27"/>
        <v>1488</v>
      </c>
      <c r="S416" s="26">
        <f t="shared" si="24"/>
        <v>1919.52</v>
      </c>
      <c r="T416" s="26">
        <f>IF(K416&lt;'User input'!$I$9,'User input'!$J$8,IF(K416&lt;'User input'!$I$10,'User input'!$J$9,IF(K416&lt;'User input'!$I$11,'User input'!$J$10,'User input'!$J$11)))*S416</f>
        <v>95.975999999999999</v>
      </c>
      <c r="U416" s="26">
        <f>K416*'User input'!$J$17+'User input'!$J$16</f>
        <v>0.5</v>
      </c>
    </row>
    <row r="417" spans="1:21" x14ac:dyDescent="0.25">
      <c r="A417" s="18">
        <v>426</v>
      </c>
      <c r="B417" s="10" t="s">
        <v>1603</v>
      </c>
      <c r="C417" s="10" t="s">
        <v>1025</v>
      </c>
      <c r="D417" s="10" t="s">
        <v>28</v>
      </c>
      <c r="E417" s="10" t="s">
        <v>29</v>
      </c>
      <c r="F417" s="16">
        <v>90</v>
      </c>
      <c r="G417" s="10" t="s">
        <v>1604</v>
      </c>
      <c r="H417" s="10" t="s">
        <v>1605</v>
      </c>
      <c r="I417" s="10" t="s">
        <v>238</v>
      </c>
      <c r="J417" s="11">
        <v>43870</v>
      </c>
      <c r="K417" s="16">
        <v>85</v>
      </c>
      <c r="L417" s="10" t="s">
        <v>78</v>
      </c>
      <c r="M417" s="10">
        <f t="shared" si="25"/>
        <v>2020</v>
      </c>
      <c r="N417" s="10">
        <f t="shared" si="26"/>
        <v>2</v>
      </c>
      <c r="O417" s="10" t="str">
        <f>VLOOKUP(L417,'User input'!$D$6:$E$16,2,FALSE)</f>
        <v>Ultrathing V2</v>
      </c>
      <c r="P417" s="10">
        <f>VLOOKUP(L417,'User input'!$D$6:$G$16,3,FALSE)</f>
        <v>2.95</v>
      </c>
      <c r="Q417" s="10">
        <f>VLOOKUP(L417,'User input'!$D$6:$G$16,4,FALSE)</f>
        <v>20</v>
      </c>
      <c r="R417" s="10">
        <f t="shared" si="27"/>
        <v>1700</v>
      </c>
      <c r="S417" s="27">
        <f t="shared" si="24"/>
        <v>5015</v>
      </c>
      <c r="T417" s="27">
        <f>IF(K417&lt;'User input'!$I$9,'User input'!$J$8,IF(K417&lt;'User input'!$I$10,'User input'!$J$9,IF(K417&lt;'User input'!$I$11,'User input'!$J$10,'User input'!$J$11)))*S417</f>
        <v>250.75</v>
      </c>
      <c r="U417" s="27">
        <f>K417*'User input'!$J$17+'User input'!$J$16</f>
        <v>0.5</v>
      </c>
    </row>
    <row r="418" spans="1:21" x14ac:dyDescent="0.25">
      <c r="A418" s="17">
        <v>427</v>
      </c>
      <c r="B418" s="6" t="s">
        <v>1606</v>
      </c>
      <c r="C418" s="6" t="s">
        <v>1607</v>
      </c>
      <c r="D418" s="6" t="s">
        <v>28</v>
      </c>
      <c r="E418" s="6" t="s">
        <v>29</v>
      </c>
      <c r="F418" s="15">
        <v>60</v>
      </c>
      <c r="G418" s="6" t="s">
        <v>1604</v>
      </c>
      <c r="H418" s="6" t="s">
        <v>1608</v>
      </c>
      <c r="I418" s="6" t="s">
        <v>32</v>
      </c>
      <c r="J418" s="7">
        <v>43774</v>
      </c>
      <c r="K418" s="15">
        <v>10</v>
      </c>
      <c r="L418" s="6" t="s">
        <v>39</v>
      </c>
      <c r="M418" s="6">
        <f t="shared" si="25"/>
        <v>2019</v>
      </c>
      <c r="N418" s="6">
        <f t="shared" si="26"/>
        <v>11</v>
      </c>
      <c r="O418" s="6" t="str">
        <f>VLOOKUP(L418,'User input'!$D$6:$E$16,2,FALSE)</f>
        <v>Ultrathing V1</v>
      </c>
      <c r="P418" s="6">
        <f>VLOOKUP(L418,'User input'!$D$6:$G$16,3,FALSE)</f>
        <v>1.79</v>
      </c>
      <c r="Q418" s="6">
        <f>VLOOKUP(L418,'User input'!$D$6:$G$16,4,FALSE)</f>
        <v>17</v>
      </c>
      <c r="R418" s="6">
        <f t="shared" si="27"/>
        <v>170</v>
      </c>
      <c r="S418" s="26">
        <f t="shared" si="24"/>
        <v>304.3</v>
      </c>
      <c r="T418" s="26">
        <f>IF(K418&lt;'User input'!$I$9,'User input'!$J$8,IF(K418&lt;'User input'!$I$10,'User input'!$J$9,IF(K418&lt;'User input'!$I$11,'User input'!$J$10,'User input'!$J$11)))*S418</f>
        <v>0</v>
      </c>
      <c r="U418" s="26">
        <f>K418*'User input'!$J$17+'User input'!$J$16</f>
        <v>0.5</v>
      </c>
    </row>
    <row r="419" spans="1:21" x14ac:dyDescent="0.25">
      <c r="A419" s="18">
        <v>428</v>
      </c>
      <c r="B419" s="10" t="s">
        <v>1609</v>
      </c>
      <c r="C419" s="10" t="s">
        <v>1610</v>
      </c>
      <c r="D419" s="10" t="s">
        <v>15</v>
      </c>
      <c r="E419" s="10" t="s">
        <v>16</v>
      </c>
      <c r="F419" s="16">
        <v>60</v>
      </c>
      <c r="G419" s="10" t="s">
        <v>1611</v>
      </c>
      <c r="H419" s="10" t="s">
        <v>1612</v>
      </c>
      <c r="I419" s="10" t="s">
        <v>43</v>
      </c>
      <c r="J419" s="11">
        <v>43584</v>
      </c>
      <c r="K419" s="16">
        <v>65</v>
      </c>
      <c r="L419" s="10" t="s">
        <v>20</v>
      </c>
      <c r="M419" s="10">
        <f t="shared" si="25"/>
        <v>2019</v>
      </c>
      <c r="N419" s="10">
        <f t="shared" si="26"/>
        <v>4</v>
      </c>
      <c r="O419" s="10" t="str">
        <f>VLOOKUP(L419,'User input'!$D$6:$E$16,2,FALSE)</f>
        <v>Hyperwotsit</v>
      </c>
      <c r="P419" s="10">
        <f>VLOOKUP(L419,'User input'!$D$6:$G$16,3,FALSE)</f>
        <v>2.0099999999999998</v>
      </c>
      <c r="Q419" s="10">
        <f>VLOOKUP(L419,'User input'!$D$6:$G$16,4,FALSE)</f>
        <v>20</v>
      </c>
      <c r="R419" s="10">
        <f t="shared" si="27"/>
        <v>1300</v>
      </c>
      <c r="S419" s="27">
        <f t="shared" si="24"/>
        <v>2612.9999999999995</v>
      </c>
      <c r="T419" s="27">
        <f>IF(K419&lt;'User input'!$I$9,'User input'!$J$8,IF(K419&lt;'User input'!$I$10,'User input'!$J$9,IF(K419&lt;'User input'!$I$11,'User input'!$J$10,'User input'!$J$11)))*S419</f>
        <v>130.64999999999998</v>
      </c>
      <c r="U419" s="27">
        <f>K419*'User input'!$J$17+'User input'!$J$16</f>
        <v>0.5</v>
      </c>
    </row>
    <row r="420" spans="1:21" x14ac:dyDescent="0.25">
      <c r="A420" s="17">
        <v>429</v>
      </c>
      <c r="B420" s="6" t="s">
        <v>367</v>
      </c>
      <c r="C420" s="6" t="s">
        <v>1291</v>
      </c>
      <c r="D420" s="6" t="s">
        <v>28</v>
      </c>
      <c r="E420" s="6" t="s">
        <v>29</v>
      </c>
      <c r="F420" s="15">
        <v>90</v>
      </c>
      <c r="G420" s="6" t="s">
        <v>1613</v>
      </c>
      <c r="H420" s="6" t="s">
        <v>1614</v>
      </c>
      <c r="I420" s="6" t="s">
        <v>144</v>
      </c>
      <c r="J420" s="7">
        <v>44170</v>
      </c>
      <c r="K420" s="15">
        <v>82</v>
      </c>
      <c r="L420" s="6" t="s">
        <v>99</v>
      </c>
      <c r="M420" s="6">
        <f t="shared" si="25"/>
        <v>2020</v>
      </c>
      <c r="N420" s="6">
        <f t="shared" si="26"/>
        <v>12</v>
      </c>
      <c r="O420" s="6" t="str">
        <f>VLOOKUP(L420,'User input'!$D$6:$E$16,2,FALSE)</f>
        <v>Superwossname</v>
      </c>
      <c r="P420" s="6">
        <f>VLOOKUP(L420,'User input'!$D$6:$G$16,3,FALSE)</f>
        <v>3.49</v>
      </c>
      <c r="Q420" s="6">
        <f>VLOOKUP(L420,'User input'!$D$6:$G$16,4,FALSE)</f>
        <v>20</v>
      </c>
      <c r="R420" s="6">
        <f t="shared" si="27"/>
        <v>1640</v>
      </c>
      <c r="S420" s="26">
        <f t="shared" si="24"/>
        <v>5723.6</v>
      </c>
      <c r="T420" s="26">
        <f>IF(K420&lt;'User input'!$I$9,'User input'!$J$8,IF(K420&lt;'User input'!$I$10,'User input'!$J$9,IF(K420&lt;'User input'!$I$11,'User input'!$J$10,'User input'!$J$11)))*S420</f>
        <v>286.18</v>
      </c>
      <c r="U420" s="26">
        <f>K420*'User input'!$J$17+'User input'!$J$16</f>
        <v>0.5</v>
      </c>
    </row>
    <row r="421" spans="1:21" x14ac:dyDescent="0.25">
      <c r="A421" s="18">
        <v>430</v>
      </c>
      <c r="B421" s="10" t="s">
        <v>1615</v>
      </c>
      <c r="C421" s="10" t="s">
        <v>1616</v>
      </c>
      <c r="D421" s="10" t="s">
        <v>28</v>
      </c>
      <c r="E421" s="10" t="s">
        <v>29</v>
      </c>
      <c r="F421" s="16">
        <v>60</v>
      </c>
      <c r="G421" s="10" t="s">
        <v>1617</v>
      </c>
      <c r="H421" s="10" t="s">
        <v>1618</v>
      </c>
      <c r="I421" s="10" t="s">
        <v>32</v>
      </c>
      <c r="J421" s="11">
        <v>44257</v>
      </c>
      <c r="K421" s="16">
        <v>21</v>
      </c>
      <c r="L421" s="10" t="s">
        <v>44</v>
      </c>
      <c r="M421" s="10">
        <f t="shared" si="25"/>
        <v>2021</v>
      </c>
      <c r="N421" s="10">
        <f t="shared" si="26"/>
        <v>3</v>
      </c>
      <c r="O421" s="10" t="str">
        <f>VLOOKUP(L421,'User input'!$D$6:$E$16,2,FALSE)</f>
        <v>Gigastuff</v>
      </c>
      <c r="P421" s="10">
        <f>VLOOKUP(L421,'User input'!$D$6:$G$16,3,FALSE)</f>
        <v>1.89</v>
      </c>
      <c r="Q421" s="10">
        <f>VLOOKUP(L421,'User input'!$D$6:$G$16,4,FALSE)</f>
        <v>18</v>
      </c>
      <c r="R421" s="10">
        <f t="shared" si="27"/>
        <v>378</v>
      </c>
      <c r="S421" s="27">
        <f t="shared" si="24"/>
        <v>714.42</v>
      </c>
      <c r="T421" s="27">
        <f>IF(K421&lt;'User input'!$I$9,'User input'!$J$8,IF(K421&lt;'User input'!$I$10,'User input'!$J$9,IF(K421&lt;'User input'!$I$11,'User input'!$J$10,'User input'!$J$11)))*S421</f>
        <v>21.432599999999997</v>
      </c>
      <c r="U421" s="27">
        <f>K421*'User input'!$J$17+'User input'!$J$16</f>
        <v>0.5</v>
      </c>
    </row>
    <row r="422" spans="1:21" x14ac:dyDescent="0.25">
      <c r="A422" s="17">
        <v>431</v>
      </c>
      <c r="B422" s="6" t="s">
        <v>1619</v>
      </c>
      <c r="C422" s="6" t="s">
        <v>1620</v>
      </c>
      <c r="D422" s="6" t="s">
        <v>49</v>
      </c>
      <c r="E422" s="6" t="s">
        <v>16</v>
      </c>
      <c r="F422" s="15">
        <v>60</v>
      </c>
      <c r="G422" s="6" t="s">
        <v>1621</v>
      </c>
      <c r="H422" s="6" t="s">
        <v>1622</v>
      </c>
      <c r="I422" s="6" t="s">
        <v>32</v>
      </c>
      <c r="J422" s="7">
        <v>44232</v>
      </c>
      <c r="K422" s="15">
        <v>19</v>
      </c>
      <c r="L422" s="6" t="s">
        <v>20</v>
      </c>
      <c r="M422" s="6">
        <f t="shared" si="25"/>
        <v>2021</v>
      </c>
      <c r="N422" s="6">
        <f t="shared" si="26"/>
        <v>2</v>
      </c>
      <c r="O422" s="6" t="str">
        <f>VLOOKUP(L422,'User input'!$D$6:$E$16,2,FALSE)</f>
        <v>Hyperwotsit</v>
      </c>
      <c r="P422" s="6">
        <f>VLOOKUP(L422,'User input'!$D$6:$G$16,3,FALSE)</f>
        <v>2.0099999999999998</v>
      </c>
      <c r="Q422" s="6">
        <f>VLOOKUP(L422,'User input'!$D$6:$G$16,4,FALSE)</f>
        <v>20</v>
      </c>
      <c r="R422" s="6">
        <f t="shared" si="27"/>
        <v>380</v>
      </c>
      <c r="S422" s="26">
        <f t="shared" si="24"/>
        <v>763.8</v>
      </c>
      <c r="T422" s="26">
        <f>IF(K422&lt;'User input'!$I$9,'User input'!$J$8,IF(K422&lt;'User input'!$I$10,'User input'!$J$9,IF(K422&lt;'User input'!$I$11,'User input'!$J$10,'User input'!$J$11)))*S422</f>
        <v>0</v>
      </c>
      <c r="U422" s="26">
        <f>K422*'User input'!$J$17+'User input'!$J$16</f>
        <v>0.5</v>
      </c>
    </row>
    <row r="423" spans="1:21" x14ac:dyDescent="0.25">
      <c r="A423" s="18">
        <v>432</v>
      </c>
      <c r="B423" s="10" t="s">
        <v>1623</v>
      </c>
      <c r="C423" s="10" t="s">
        <v>704</v>
      </c>
      <c r="D423" s="10" t="s">
        <v>28</v>
      </c>
      <c r="E423" s="10" t="s">
        <v>29</v>
      </c>
      <c r="F423" s="16">
        <v>60</v>
      </c>
      <c r="G423" s="10" t="s">
        <v>1624</v>
      </c>
      <c r="H423" s="10" t="s">
        <v>1625</v>
      </c>
      <c r="I423" s="10" t="s">
        <v>32</v>
      </c>
      <c r="J423" s="11">
        <v>44329</v>
      </c>
      <c r="K423" s="16">
        <v>76</v>
      </c>
      <c r="L423" s="10" t="s">
        <v>39</v>
      </c>
      <c r="M423" s="10">
        <f t="shared" si="25"/>
        <v>2021</v>
      </c>
      <c r="N423" s="10">
        <f t="shared" si="26"/>
        <v>5</v>
      </c>
      <c r="O423" s="10" t="str">
        <f>VLOOKUP(L423,'User input'!$D$6:$E$16,2,FALSE)</f>
        <v>Ultrathing V1</v>
      </c>
      <c r="P423" s="10">
        <f>VLOOKUP(L423,'User input'!$D$6:$G$16,3,FALSE)</f>
        <v>1.79</v>
      </c>
      <c r="Q423" s="10">
        <f>VLOOKUP(L423,'User input'!$D$6:$G$16,4,FALSE)</f>
        <v>17</v>
      </c>
      <c r="R423" s="10">
        <f t="shared" si="27"/>
        <v>1292</v>
      </c>
      <c r="S423" s="27">
        <f t="shared" si="24"/>
        <v>2312.6799999999998</v>
      </c>
      <c r="T423" s="27">
        <f>IF(K423&lt;'User input'!$I$9,'User input'!$J$8,IF(K423&lt;'User input'!$I$10,'User input'!$J$9,IF(K423&lt;'User input'!$I$11,'User input'!$J$10,'User input'!$J$11)))*S423</f>
        <v>115.634</v>
      </c>
      <c r="U423" s="27">
        <f>K423*'User input'!$J$17+'User input'!$J$16</f>
        <v>0.5</v>
      </c>
    </row>
    <row r="424" spans="1:21" x14ac:dyDescent="0.25">
      <c r="A424" s="17">
        <v>433</v>
      </c>
      <c r="B424" s="6" t="s">
        <v>177</v>
      </c>
      <c r="C424" s="6" t="s">
        <v>354</v>
      </c>
      <c r="D424" s="6" t="s">
        <v>28</v>
      </c>
      <c r="E424" s="6" t="s">
        <v>29</v>
      </c>
      <c r="F424" s="15">
        <v>90</v>
      </c>
      <c r="G424" s="6" t="s">
        <v>1626</v>
      </c>
      <c r="H424" s="6" t="s">
        <v>746</v>
      </c>
      <c r="I424" s="6" t="s">
        <v>25</v>
      </c>
      <c r="J424" s="7">
        <v>44096</v>
      </c>
      <c r="K424" s="15">
        <v>41</v>
      </c>
      <c r="L424" s="6" t="s">
        <v>157</v>
      </c>
      <c r="M424" s="6">
        <f t="shared" si="25"/>
        <v>2020</v>
      </c>
      <c r="N424" s="6">
        <f t="shared" si="26"/>
        <v>9</v>
      </c>
      <c r="O424" s="6" t="str">
        <f>VLOOKUP(L424,'User input'!$D$6:$E$16,2,FALSE)</f>
        <v>Ultrathing V3</v>
      </c>
      <c r="P424" s="6">
        <f>VLOOKUP(L424,'User input'!$D$6:$G$16,3,FALSE)</f>
        <v>3.39</v>
      </c>
      <c r="Q424" s="6">
        <f>VLOOKUP(L424,'User input'!$D$6:$G$16,4,FALSE)</f>
        <v>24</v>
      </c>
      <c r="R424" s="6">
        <f t="shared" si="27"/>
        <v>984</v>
      </c>
      <c r="S424" s="26">
        <f t="shared" si="24"/>
        <v>3335.76</v>
      </c>
      <c r="T424" s="26">
        <f>IF(K424&lt;'User input'!$I$9,'User input'!$J$8,IF(K424&lt;'User input'!$I$10,'User input'!$J$9,IF(K424&lt;'User input'!$I$11,'User input'!$J$10,'User input'!$J$11)))*S424</f>
        <v>100.0728</v>
      </c>
      <c r="U424" s="26">
        <f>K424*'User input'!$J$17+'User input'!$J$16</f>
        <v>0.5</v>
      </c>
    </row>
    <row r="425" spans="1:21" x14ac:dyDescent="0.25">
      <c r="A425" s="18">
        <v>434</v>
      </c>
      <c r="B425" s="10" t="s">
        <v>1627</v>
      </c>
      <c r="C425" s="10" t="s">
        <v>1628</v>
      </c>
      <c r="D425" s="10" t="s">
        <v>28</v>
      </c>
      <c r="E425" s="10" t="s">
        <v>29</v>
      </c>
      <c r="F425" s="16">
        <v>60</v>
      </c>
      <c r="G425" s="10" t="s">
        <v>1629</v>
      </c>
      <c r="H425" s="10" t="s">
        <v>135</v>
      </c>
      <c r="I425" s="10" t="s">
        <v>32</v>
      </c>
      <c r="J425" s="11">
        <v>44546</v>
      </c>
      <c r="K425" s="16">
        <v>42</v>
      </c>
      <c r="L425" s="10" t="s">
        <v>78</v>
      </c>
      <c r="M425" s="10">
        <f t="shared" si="25"/>
        <v>2021</v>
      </c>
      <c r="N425" s="10">
        <f t="shared" si="26"/>
        <v>12</v>
      </c>
      <c r="O425" s="10" t="str">
        <f>VLOOKUP(L425,'User input'!$D$6:$E$16,2,FALSE)</f>
        <v>Ultrathing V2</v>
      </c>
      <c r="P425" s="10">
        <f>VLOOKUP(L425,'User input'!$D$6:$G$16,3,FALSE)</f>
        <v>2.95</v>
      </c>
      <c r="Q425" s="10">
        <f>VLOOKUP(L425,'User input'!$D$6:$G$16,4,FALSE)</f>
        <v>20</v>
      </c>
      <c r="R425" s="10">
        <f t="shared" si="27"/>
        <v>840</v>
      </c>
      <c r="S425" s="27">
        <f t="shared" si="24"/>
        <v>2478</v>
      </c>
      <c r="T425" s="27">
        <f>IF(K425&lt;'User input'!$I$9,'User input'!$J$8,IF(K425&lt;'User input'!$I$10,'User input'!$J$9,IF(K425&lt;'User input'!$I$11,'User input'!$J$10,'User input'!$J$11)))*S425</f>
        <v>74.34</v>
      </c>
      <c r="U425" s="27">
        <f>K425*'User input'!$J$17+'User input'!$J$16</f>
        <v>0.5</v>
      </c>
    </row>
    <row r="426" spans="1:21" x14ac:dyDescent="0.25">
      <c r="A426" s="17">
        <v>435</v>
      </c>
      <c r="B426" s="6" t="s">
        <v>1630</v>
      </c>
      <c r="C426" s="6" t="s">
        <v>1631</v>
      </c>
      <c r="D426" s="6" t="s">
        <v>28</v>
      </c>
      <c r="E426" s="6" t="s">
        <v>29</v>
      </c>
      <c r="F426" s="15">
        <v>30</v>
      </c>
      <c r="G426" s="6" t="s">
        <v>1632</v>
      </c>
      <c r="H426" s="6" t="s">
        <v>494</v>
      </c>
      <c r="I426" s="6" t="s">
        <v>32</v>
      </c>
      <c r="J426" s="7">
        <v>44280</v>
      </c>
      <c r="K426" s="15">
        <v>38</v>
      </c>
      <c r="L426" s="6" t="s">
        <v>68</v>
      </c>
      <c r="M426" s="6">
        <f t="shared" si="25"/>
        <v>2021</v>
      </c>
      <c r="N426" s="6">
        <f t="shared" si="26"/>
        <v>3</v>
      </c>
      <c r="O426" s="6" t="str">
        <f>VLOOKUP(L426,'User input'!$D$6:$E$16,2,FALSE)</f>
        <v>Megawidget M</v>
      </c>
      <c r="P426" s="6">
        <f>VLOOKUP(L426,'User input'!$D$6:$G$16,3,FALSE)</f>
        <v>1.29</v>
      </c>
      <c r="Q426" s="6">
        <f>VLOOKUP(L426,'User input'!$D$6:$G$16,4,FALSE)</f>
        <v>24</v>
      </c>
      <c r="R426" s="6">
        <f t="shared" si="27"/>
        <v>912</v>
      </c>
      <c r="S426" s="26">
        <f t="shared" si="24"/>
        <v>1176.48</v>
      </c>
      <c r="T426" s="26">
        <f>IF(K426&lt;'User input'!$I$9,'User input'!$J$8,IF(K426&lt;'User input'!$I$10,'User input'!$J$9,IF(K426&lt;'User input'!$I$11,'User input'!$J$10,'User input'!$J$11)))*S426</f>
        <v>35.294399999999996</v>
      </c>
      <c r="U426" s="26">
        <f>K426*'User input'!$J$17+'User input'!$J$16</f>
        <v>0.5</v>
      </c>
    </row>
    <row r="427" spans="1:21" x14ac:dyDescent="0.25">
      <c r="A427" s="18">
        <v>436</v>
      </c>
      <c r="B427" s="10" t="s">
        <v>1633</v>
      </c>
      <c r="C427" s="10" t="s">
        <v>1634</v>
      </c>
      <c r="D427" s="10" t="s">
        <v>49</v>
      </c>
      <c r="E427" s="10" t="s">
        <v>16</v>
      </c>
      <c r="F427" s="16">
        <v>30</v>
      </c>
      <c r="G427" s="10" t="s">
        <v>1635</v>
      </c>
      <c r="H427" s="10" t="s">
        <v>1636</v>
      </c>
      <c r="I427" s="10" t="s">
        <v>122</v>
      </c>
      <c r="J427" s="11">
        <v>43978</v>
      </c>
      <c r="K427" s="16">
        <v>87</v>
      </c>
      <c r="L427" s="10" t="s">
        <v>157</v>
      </c>
      <c r="M427" s="10">
        <f t="shared" si="25"/>
        <v>2020</v>
      </c>
      <c r="N427" s="10">
        <f t="shared" si="26"/>
        <v>5</v>
      </c>
      <c r="O427" s="10" t="str">
        <f>VLOOKUP(L427,'User input'!$D$6:$E$16,2,FALSE)</f>
        <v>Ultrathing V3</v>
      </c>
      <c r="P427" s="10">
        <f>VLOOKUP(L427,'User input'!$D$6:$G$16,3,FALSE)</f>
        <v>3.39</v>
      </c>
      <c r="Q427" s="10">
        <f>VLOOKUP(L427,'User input'!$D$6:$G$16,4,FALSE)</f>
        <v>24</v>
      </c>
      <c r="R427" s="10">
        <f t="shared" si="27"/>
        <v>2088</v>
      </c>
      <c r="S427" s="27">
        <f t="shared" si="24"/>
        <v>7078.3200000000006</v>
      </c>
      <c r="T427" s="27">
        <f>IF(K427&lt;'User input'!$I$9,'User input'!$J$8,IF(K427&lt;'User input'!$I$10,'User input'!$J$9,IF(K427&lt;'User input'!$I$11,'User input'!$J$10,'User input'!$J$11)))*S427</f>
        <v>353.91600000000005</v>
      </c>
      <c r="U427" s="27">
        <f>K427*'User input'!$J$17+'User input'!$J$16</f>
        <v>0.5</v>
      </c>
    </row>
    <row r="428" spans="1:21" x14ac:dyDescent="0.25">
      <c r="A428" s="17">
        <v>437</v>
      </c>
      <c r="B428" s="6" t="s">
        <v>1637</v>
      </c>
      <c r="C428" s="6" t="s">
        <v>1638</v>
      </c>
      <c r="D428" s="6" t="s">
        <v>41</v>
      </c>
      <c r="E428" s="6" t="s">
        <v>16</v>
      </c>
      <c r="F428" s="15">
        <v>90</v>
      </c>
      <c r="G428" s="6" t="s">
        <v>1639</v>
      </c>
      <c r="H428" s="6" t="s">
        <v>1640</v>
      </c>
      <c r="I428" s="6" t="s">
        <v>550</v>
      </c>
      <c r="J428" s="7">
        <v>44344</v>
      </c>
      <c r="K428" s="15">
        <v>96</v>
      </c>
      <c r="L428" s="6" t="s">
        <v>157</v>
      </c>
      <c r="M428" s="6">
        <f t="shared" si="25"/>
        <v>2021</v>
      </c>
      <c r="N428" s="6">
        <f t="shared" si="26"/>
        <v>5</v>
      </c>
      <c r="O428" s="6" t="str">
        <f>VLOOKUP(L428,'User input'!$D$6:$E$16,2,FALSE)</f>
        <v>Ultrathing V3</v>
      </c>
      <c r="P428" s="6">
        <f>VLOOKUP(L428,'User input'!$D$6:$G$16,3,FALSE)</f>
        <v>3.39</v>
      </c>
      <c r="Q428" s="6">
        <f>VLOOKUP(L428,'User input'!$D$6:$G$16,4,FALSE)</f>
        <v>24</v>
      </c>
      <c r="R428" s="6">
        <f t="shared" si="27"/>
        <v>2304</v>
      </c>
      <c r="S428" s="26">
        <f t="shared" si="24"/>
        <v>7810.56</v>
      </c>
      <c r="T428" s="26">
        <f>IF(K428&lt;'User input'!$I$9,'User input'!$J$8,IF(K428&lt;'User input'!$I$10,'User input'!$J$9,IF(K428&lt;'User input'!$I$11,'User input'!$J$10,'User input'!$J$11)))*S428</f>
        <v>390.52800000000002</v>
      </c>
      <c r="U428" s="26">
        <f>K428*'User input'!$J$17+'User input'!$J$16</f>
        <v>0.5</v>
      </c>
    </row>
    <row r="429" spans="1:21" x14ac:dyDescent="0.25">
      <c r="A429" s="18">
        <v>438</v>
      </c>
      <c r="B429" s="10" t="s">
        <v>1641</v>
      </c>
      <c r="C429" s="10" t="s">
        <v>1642</v>
      </c>
      <c r="D429" s="10" t="s">
        <v>41</v>
      </c>
      <c r="E429" s="10" t="s">
        <v>16</v>
      </c>
      <c r="F429" s="16">
        <v>30</v>
      </c>
      <c r="G429" s="10" t="s">
        <v>1643</v>
      </c>
      <c r="H429" s="10" t="s">
        <v>1644</v>
      </c>
      <c r="I429" s="10" t="s">
        <v>1645</v>
      </c>
      <c r="J429" s="11">
        <v>44060</v>
      </c>
      <c r="K429" s="16">
        <v>79</v>
      </c>
      <c r="L429" s="10" t="s">
        <v>99</v>
      </c>
      <c r="M429" s="10">
        <f t="shared" si="25"/>
        <v>2020</v>
      </c>
      <c r="N429" s="10">
        <f t="shared" si="26"/>
        <v>8</v>
      </c>
      <c r="O429" s="10" t="str">
        <f>VLOOKUP(L429,'User input'!$D$6:$E$16,2,FALSE)</f>
        <v>Superwossname</v>
      </c>
      <c r="P429" s="10">
        <f>VLOOKUP(L429,'User input'!$D$6:$G$16,3,FALSE)</f>
        <v>3.49</v>
      </c>
      <c r="Q429" s="10">
        <f>VLOOKUP(L429,'User input'!$D$6:$G$16,4,FALSE)</f>
        <v>20</v>
      </c>
      <c r="R429" s="10">
        <f t="shared" si="27"/>
        <v>1580</v>
      </c>
      <c r="S429" s="27">
        <f t="shared" si="24"/>
        <v>5514.2000000000007</v>
      </c>
      <c r="T429" s="27">
        <f>IF(K429&lt;'User input'!$I$9,'User input'!$J$8,IF(K429&lt;'User input'!$I$10,'User input'!$J$9,IF(K429&lt;'User input'!$I$11,'User input'!$J$10,'User input'!$J$11)))*S429</f>
        <v>275.71000000000004</v>
      </c>
      <c r="U429" s="27">
        <f>K429*'User input'!$J$17+'User input'!$J$16</f>
        <v>0.5</v>
      </c>
    </row>
    <row r="430" spans="1:21" x14ac:dyDescent="0.25">
      <c r="A430" s="17">
        <v>439</v>
      </c>
      <c r="B430" s="6" t="s">
        <v>1646</v>
      </c>
      <c r="C430" s="6" t="s">
        <v>1647</v>
      </c>
      <c r="D430" s="6" t="s">
        <v>90</v>
      </c>
      <c r="E430" s="6" t="s">
        <v>16</v>
      </c>
      <c r="F430" s="15">
        <v>30</v>
      </c>
      <c r="G430" s="6" t="s">
        <v>1648</v>
      </c>
      <c r="H430" s="6" t="s">
        <v>1649</v>
      </c>
      <c r="I430" s="6" t="s">
        <v>185</v>
      </c>
      <c r="J430" s="7">
        <v>43736</v>
      </c>
      <c r="K430" s="15">
        <v>78</v>
      </c>
      <c r="L430" s="6" t="s">
        <v>157</v>
      </c>
      <c r="M430" s="6">
        <f t="shared" si="25"/>
        <v>2019</v>
      </c>
      <c r="N430" s="6">
        <f t="shared" si="26"/>
        <v>9</v>
      </c>
      <c r="O430" s="6" t="str">
        <f>VLOOKUP(L430,'User input'!$D$6:$E$16,2,FALSE)</f>
        <v>Ultrathing V3</v>
      </c>
      <c r="P430" s="6">
        <f>VLOOKUP(L430,'User input'!$D$6:$G$16,3,FALSE)</f>
        <v>3.39</v>
      </c>
      <c r="Q430" s="6">
        <f>VLOOKUP(L430,'User input'!$D$6:$G$16,4,FALSE)</f>
        <v>24</v>
      </c>
      <c r="R430" s="6">
        <f t="shared" si="27"/>
        <v>1872</v>
      </c>
      <c r="S430" s="26">
        <f t="shared" si="24"/>
        <v>6346.08</v>
      </c>
      <c r="T430" s="26">
        <f>IF(K430&lt;'User input'!$I$9,'User input'!$J$8,IF(K430&lt;'User input'!$I$10,'User input'!$J$9,IF(K430&lt;'User input'!$I$11,'User input'!$J$10,'User input'!$J$11)))*S430</f>
        <v>317.30400000000003</v>
      </c>
      <c r="U430" s="26">
        <f>K430*'User input'!$J$17+'User input'!$J$16</f>
        <v>0.5</v>
      </c>
    </row>
    <row r="431" spans="1:21" x14ac:dyDescent="0.25">
      <c r="A431" s="18">
        <v>440</v>
      </c>
      <c r="B431" s="10" t="s">
        <v>1650</v>
      </c>
      <c r="C431" s="10" t="s">
        <v>1651</v>
      </c>
      <c r="D431" s="10" t="s">
        <v>28</v>
      </c>
      <c r="E431" s="10" t="s">
        <v>29</v>
      </c>
      <c r="F431" s="16">
        <v>60</v>
      </c>
      <c r="G431" s="10" t="s">
        <v>1652</v>
      </c>
      <c r="H431" s="10" t="s">
        <v>1653</v>
      </c>
      <c r="I431" s="10" t="s">
        <v>32</v>
      </c>
      <c r="J431" s="11">
        <v>44395</v>
      </c>
      <c r="K431" s="16">
        <v>23</v>
      </c>
      <c r="L431" s="10" t="s">
        <v>39</v>
      </c>
      <c r="M431" s="10">
        <f t="shared" si="25"/>
        <v>2021</v>
      </c>
      <c r="N431" s="10">
        <f t="shared" si="26"/>
        <v>7</v>
      </c>
      <c r="O431" s="10" t="str">
        <f>VLOOKUP(L431,'User input'!$D$6:$E$16,2,FALSE)</f>
        <v>Ultrathing V1</v>
      </c>
      <c r="P431" s="10">
        <f>VLOOKUP(L431,'User input'!$D$6:$G$16,3,FALSE)</f>
        <v>1.79</v>
      </c>
      <c r="Q431" s="10">
        <f>VLOOKUP(L431,'User input'!$D$6:$G$16,4,FALSE)</f>
        <v>17</v>
      </c>
      <c r="R431" s="10">
        <f t="shared" si="27"/>
        <v>391</v>
      </c>
      <c r="S431" s="27">
        <f t="shared" si="24"/>
        <v>699.89</v>
      </c>
      <c r="T431" s="27">
        <f>IF(K431&lt;'User input'!$I$9,'User input'!$J$8,IF(K431&lt;'User input'!$I$10,'User input'!$J$9,IF(K431&lt;'User input'!$I$11,'User input'!$J$10,'User input'!$J$11)))*S431</f>
        <v>20.996700000000001</v>
      </c>
      <c r="U431" s="27">
        <f>K431*'User input'!$J$17+'User input'!$J$16</f>
        <v>0.5</v>
      </c>
    </row>
    <row r="432" spans="1:21" x14ac:dyDescent="0.25">
      <c r="A432" s="18">
        <v>442</v>
      </c>
      <c r="B432" s="10" t="s">
        <v>1656</v>
      </c>
      <c r="C432" s="10" t="s">
        <v>1657</v>
      </c>
      <c r="D432" s="10" t="s">
        <v>15</v>
      </c>
      <c r="E432" s="10" t="s">
        <v>16</v>
      </c>
      <c r="F432" s="16">
        <v>60</v>
      </c>
      <c r="G432" s="10" t="s">
        <v>1658</v>
      </c>
      <c r="H432" s="10" t="s">
        <v>1659</v>
      </c>
      <c r="I432" s="10" t="s">
        <v>32</v>
      </c>
      <c r="J432" s="11">
        <v>43923</v>
      </c>
      <c r="K432" s="16">
        <v>63</v>
      </c>
      <c r="L432" s="10" t="s">
        <v>157</v>
      </c>
      <c r="M432" s="10">
        <f t="shared" si="25"/>
        <v>2020</v>
      </c>
      <c r="N432" s="10">
        <f t="shared" si="26"/>
        <v>4</v>
      </c>
      <c r="O432" s="10" t="str">
        <f>VLOOKUP(L432,'User input'!$D$6:$E$16,2,FALSE)</f>
        <v>Ultrathing V3</v>
      </c>
      <c r="P432" s="10">
        <f>VLOOKUP(L432,'User input'!$D$6:$G$16,3,FALSE)</f>
        <v>3.39</v>
      </c>
      <c r="Q432" s="10">
        <f>VLOOKUP(L432,'User input'!$D$6:$G$16,4,FALSE)</f>
        <v>24</v>
      </c>
      <c r="R432" s="10">
        <f t="shared" si="27"/>
        <v>1512</v>
      </c>
      <c r="S432" s="27">
        <f t="shared" si="24"/>
        <v>5125.68</v>
      </c>
      <c r="T432" s="27">
        <f>IF(K432&lt;'User input'!$I$9,'User input'!$J$8,IF(K432&lt;'User input'!$I$10,'User input'!$J$9,IF(K432&lt;'User input'!$I$11,'User input'!$J$10,'User input'!$J$11)))*S432</f>
        <v>256.28400000000005</v>
      </c>
      <c r="U432" s="27">
        <f>K432*'User input'!$J$17+'User input'!$J$16</f>
        <v>0.5</v>
      </c>
    </row>
    <row r="433" spans="1:21" x14ac:dyDescent="0.25">
      <c r="A433" s="17">
        <v>443</v>
      </c>
      <c r="B433" s="6" t="s">
        <v>1660</v>
      </c>
      <c r="C433" s="6" t="s">
        <v>1661</v>
      </c>
      <c r="D433" s="6" t="s">
        <v>15</v>
      </c>
      <c r="E433" s="6" t="s">
        <v>16</v>
      </c>
      <c r="F433" s="15">
        <v>30</v>
      </c>
      <c r="G433" s="6" t="s">
        <v>1662</v>
      </c>
      <c r="H433" s="6" t="s">
        <v>1017</v>
      </c>
      <c r="I433" s="6" t="s">
        <v>162</v>
      </c>
      <c r="J433" s="7">
        <v>43983</v>
      </c>
      <c r="K433" s="15">
        <v>22</v>
      </c>
      <c r="L433" s="6" t="s">
        <v>68</v>
      </c>
      <c r="M433" s="6">
        <f t="shared" si="25"/>
        <v>2020</v>
      </c>
      <c r="N433" s="6">
        <f t="shared" si="26"/>
        <v>6</v>
      </c>
      <c r="O433" s="6" t="str">
        <f>VLOOKUP(L433,'User input'!$D$6:$E$16,2,FALSE)</f>
        <v>Megawidget M</v>
      </c>
      <c r="P433" s="6">
        <f>VLOOKUP(L433,'User input'!$D$6:$G$16,3,FALSE)</f>
        <v>1.29</v>
      </c>
      <c r="Q433" s="6">
        <f>VLOOKUP(L433,'User input'!$D$6:$G$16,4,FALSE)</f>
        <v>24</v>
      </c>
      <c r="R433" s="6">
        <f t="shared" si="27"/>
        <v>528</v>
      </c>
      <c r="S433" s="26">
        <f t="shared" si="24"/>
        <v>681.12</v>
      </c>
      <c r="T433" s="26">
        <f>IF(K433&lt;'User input'!$I$9,'User input'!$J$8,IF(K433&lt;'User input'!$I$10,'User input'!$J$9,IF(K433&lt;'User input'!$I$11,'User input'!$J$10,'User input'!$J$11)))*S433</f>
        <v>20.433599999999998</v>
      </c>
      <c r="U433" s="26">
        <f>K433*'User input'!$J$17+'User input'!$J$16</f>
        <v>0.5</v>
      </c>
    </row>
    <row r="434" spans="1:21" x14ac:dyDescent="0.25">
      <c r="A434" s="18">
        <v>444</v>
      </c>
      <c r="B434" s="10" t="s">
        <v>1663</v>
      </c>
      <c r="C434" s="10" t="s">
        <v>1664</v>
      </c>
      <c r="D434" s="10" t="s">
        <v>28</v>
      </c>
      <c r="E434" s="10" t="s">
        <v>29</v>
      </c>
      <c r="F434" s="16">
        <v>90</v>
      </c>
      <c r="G434" s="10" t="s">
        <v>1665</v>
      </c>
      <c r="H434" s="10" t="s">
        <v>1666</v>
      </c>
      <c r="I434" s="10" t="s">
        <v>25</v>
      </c>
      <c r="J434" s="11">
        <v>43525</v>
      </c>
      <c r="K434" s="16">
        <v>57</v>
      </c>
      <c r="L434" s="10" t="s">
        <v>52</v>
      </c>
      <c r="M434" s="10">
        <f t="shared" si="25"/>
        <v>2019</v>
      </c>
      <c r="N434" s="10">
        <f t="shared" si="26"/>
        <v>3</v>
      </c>
      <c r="O434" s="10" t="str">
        <f>VLOOKUP(L434,'User input'!$D$6:$E$16,2,FALSE)</f>
        <v>Megawidget S</v>
      </c>
      <c r="P434" s="10">
        <f>VLOOKUP(L434,'User input'!$D$6:$G$16,3,FALSE)</f>
        <v>0.69</v>
      </c>
      <c r="Q434" s="10">
        <f>VLOOKUP(L434,'User input'!$D$6:$G$16,4,FALSE)</f>
        <v>24</v>
      </c>
      <c r="R434" s="10">
        <f t="shared" si="27"/>
        <v>1368</v>
      </c>
      <c r="S434" s="27">
        <f t="shared" si="24"/>
        <v>943.92</v>
      </c>
      <c r="T434" s="27">
        <f>IF(K434&lt;'User input'!$I$9,'User input'!$J$8,IF(K434&lt;'User input'!$I$10,'User input'!$J$9,IF(K434&lt;'User input'!$I$11,'User input'!$J$10,'User input'!$J$11)))*S434</f>
        <v>47.195999999999998</v>
      </c>
      <c r="U434" s="27">
        <f>K434*'User input'!$J$17+'User input'!$J$16</f>
        <v>0.5</v>
      </c>
    </row>
    <row r="435" spans="1:21" x14ac:dyDescent="0.25">
      <c r="A435" s="17">
        <v>445</v>
      </c>
      <c r="B435" s="6" t="s">
        <v>1667</v>
      </c>
      <c r="C435" s="6" t="s">
        <v>718</v>
      </c>
      <c r="D435" s="6" t="s">
        <v>15</v>
      </c>
      <c r="E435" s="6" t="s">
        <v>16</v>
      </c>
      <c r="F435" s="15">
        <v>90</v>
      </c>
      <c r="G435" s="6" t="s">
        <v>1668</v>
      </c>
      <c r="H435" s="6" t="s">
        <v>651</v>
      </c>
      <c r="I435" s="6" t="s">
        <v>32</v>
      </c>
      <c r="J435" s="7">
        <v>44520</v>
      </c>
      <c r="K435" s="15">
        <v>49</v>
      </c>
      <c r="L435" s="6" t="s">
        <v>20</v>
      </c>
      <c r="M435" s="6">
        <f t="shared" si="25"/>
        <v>2021</v>
      </c>
      <c r="N435" s="6">
        <f t="shared" si="26"/>
        <v>11</v>
      </c>
      <c r="O435" s="6" t="str">
        <f>VLOOKUP(L435,'User input'!$D$6:$E$16,2,FALSE)</f>
        <v>Hyperwotsit</v>
      </c>
      <c r="P435" s="6">
        <f>VLOOKUP(L435,'User input'!$D$6:$G$16,3,FALSE)</f>
        <v>2.0099999999999998</v>
      </c>
      <c r="Q435" s="6">
        <f>VLOOKUP(L435,'User input'!$D$6:$G$16,4,FALSE)</f>
        <v>20</v>
      </c>
      <c r="R435" s="6">
        <f t="shared" si="27"/>
        <v>980</v>
      </c>
      <c r="S435" s="26">
        <f t="shared" si="24"/>
        <v>1969.7999999999997</v>
      </c>
      <c r="T435" s="26">
        <f>IF(K435&lt;'User input'!$I$9,'User input'!$J$8,IF(K435&lt;'User input'!$I$10,'User input'!$J$9,IF(K435&lt;'User input'!$I$11,'User input'!$J$10,'User input'!$J$11)))*S435</f>
        <v>59.093999999999987</v>
      </c>
      <c r="U435" s="26">
        <f>K435*'User input'!$J$17+'User input'!$J$16</f>
        <v>0.5</v>
      </c>
    </row>
    <row r="436" spans="1:21" x14ac:dyDescent="0.25">
      <c r="A436" s="18">
        <v>446</v>
      </c>
      <c r="B436" s="10" t="s">
        <v>1669</v>
      </c>
      <c r="C436" s="10" t="s">
        <v>1670</v>
      </c>
      <c r="D436" s="10" t="s">
        <v>28</v>
      </c>
      <c r="E436" s="10" t="s">
        <v>29</v>
      </c>
      <c r="F436" s="16">
        <v>60</v>
      </c>
      <c r="G436" s="10" t="s">
        <v>1671</v>
      </c>
      <c r="H436" s="10" t="s">
        <v>1672</v>
      </c>
      <c r="I436" s="10" t="s">
        <v>19</v>
      </c>
      <c r="J436" s="11">
        <v>43655</v>
      </c>
      <c r="K436" s="16">
        <v>50</v>
      </c>
      <c r="L436" s="10" t="s">
        <v>157</v>
      </c>
      <c r="M436" s="10">
        <f t="shared" si="25"/>
        <v>2019</v>
      </c>
      <c r="N436" s="10">
        <f t="shared" si="26"/>
        <v>7</v>
      </c>
      <c r="O436" s="10" t="str">
        <f>VLOOKUP(L436,'User input'!$D$6:$E$16,2,FALSE)</f>
        <v>Ultrathing V3</v>
      </c>
      <c r="P436" s="10">
        <f>VLOOKUP(L436,'User input'!$D$6:$G$16,3,FALSE)</f>
        <v>3.39</v>
      </c>
      <c r="Q436" s="10">
        <f>VLOOKUP(L436,'User input'!$D$6:$G$16,4,FALSE)</f>
        <v>24</v>
      </c>
      <c r="R436" s="10">
        <f t="shared" si="27"/>
        <v>1200</v>
      </c>
      <c r="S436" s="27">
        <f t="shared" si="24"/>
        <v>4068</v>
      </c>
      <c r="T436" s="27">
        <f>IF(K436&lt;'User input'!$I$9,'User input'!$J$8,IF(K436&lt;'User input'!$I$10,'User input'!$J$9,IF(K436&lt;'User input'!$I$11,'User input'!$J$10,'User input'!$J$11)))*S436</f>
        <v>203.4</v>
      </c>
      <c r="U436" s="27">
        <f>K436*'User input'!$J$17+'User input'!$J$16</f>
        <v>0.5</v>
      </c>
    </row>
    <row r="437" spans="1:21" x14ac:dyDescent="0.25">
      <c r="A437" s="17">
        <v>447</v>
      </c>
      <c r="B437" s="6" t="s">
        <v>1673</v>
      </c>
      <c r="C437" s="6" t="s">
        <v>1674</v>
      </c>
      <c r="D437" s="6" t="s">
        <v>49</v>
      </c>
      <c r="E437" s="6" t="s">
        <v>16</v>
      </c>
      <c r="F437" s="15">
        <v>90</v>
      </c>
      <c r="G437" s="6" t="s">
        <v>1675</v>
      </c>
      <c r="H437" s="6" t="s">
        <v>681</v>
      </c>
      <c r="I437" s="6" t="s">
        <v>682</v>
      </c>
      <c r="J437" s="7">
        <v>43784</v>
      </c>
      <c r="K437" s="15">
        <v>59</v>
      </c>
      <c r="L437" s="6" t="s">
        <v>62</v>
      </c>
      <c r="M437" s="6">
        <f t="shared" si="25"/>
        <v>2019</v>
      </c>
      <c r="N437" s="6">
        <f t="shared" si="26"/>
        <v>11</v>
      </c>
      <c r="O437" s="6" t="str">
        <f>VLOOKUP(L437,'User input'!$D$6:$E$16,2,FALSE)</f>
        <v>Ultrathing V4</v>
      </c>
      <c r="P437" s="6">
        <f>VLOOKUP(L437,'User input'!$D$6:$G$16,3,FALSE)</f>
        <v>3.99</v>
      </c>
      <c r="Q437" s="6">
        <f>VLOOKUP(L437,'User input'!$D$6:$G$16,4,FALSE)</f>
        <v>24</v>
      </c>
      <c r="R437" s="6">
        <f t="shared" si="27"/>
        <v>1416</v>
      </c>
      <c r="S437" s="26">
        <f t="shared" si="24"/>
        <v>5649.84</v>
      </c>
      <c r="T437" s="26">
        <f>IF(K437&lt;'User input'!$I$9,'User input'!$J$8,IF(K437&lt;'User input'!$I$10,'User input'!$J$9,IF(K437&lt;'User input'!$I$11,'User input'!$J$10,'User input'!$J$11)))*S437</f>
        <v>282.49200000000002</v>
      </c>
      <c r="U437" s="26">
        <f>K437*'User input'!$J$17+'User input'!$J$16</f>
        <v>0.5</v>
      </c>
    </row>
    <row r="438" spans="1:21" x14ac:dyDescent="0.25">
      <c r="A438" s="18">
        <v>448</v>
      </c>
      <c r="B438" s="10" t="s">
        <v>1676</v>
      </c>
      <c r="C438" s="10" t="s">
        <v>1677</v>
      </c>
      <c r="D438" s="10" t="s">
        <v>28</v>
      </c>
      <c r="E438" s="10" t="s">
        <v>29</v>
      </c>
      <c r="F438" s="16">
        <v>60</v>
      </c>
      <c r="G438" s="10" t="s">
        <v>1678</v>
      </c>
      <c r="H438" s="10" t="s">
        <v>506</v>
      </c>
      <c r="I438" s="10" t="s">
        <v>32</v>
      </c>
      <c r="J438" s="11">
        <v>43740</v>
      </c>
      <c r="K438" s="16">
        <v>16</v>
      </c>
      <c r="L438" s="10" t="s">
        <v>39</v>
      </c>
      <c r="M438" s="10">
        <f t="shared" si="25"/>
        <v>2019</v>
      </c>
      <c r="N438" s="10">
        <f t="shared" si="26"/>
        <v>10</v>
      </c>
      <c r="O438" s="10" t="str">
        <f>VLOOKUP(L438,'User input'!$D$6:$E$16,2,FALSE)</f>
        <v>Ultrathing V1</v>
      </c>
      <c r="P438" s="10">
        <f>VLOOKUP(L438,'User input'!$D$6:$G$16,3,FALSE)</f>
        <v>1.79</v>
      </c>
      <c r="Q438" s="10">
        <f>VLOOKUP(L438,'User input'!$D$6:$G$16,4,FALSE)</f>
        <v>17</v>
      </c>
      <c r="R438" s="10">
        <f t="shared" si="27"/>
        <v>272</v>
      </c>
      <c r="S438" s="27">
        <f t="shared" si="24"/>
        <v>486.88</v>
      </c>
      <c r="T438" s="27">
        <f>IF(K438&lt;'User input'!$I$9,'User input'!$J$8,IF(K438&lt;'User input'!$I$10,'User input'!$J$9,IF(K438&lt;'User input'!$I$11,'User input'!$J$10,'User input'!$J$11)))*S438</f>
        <v>0</v>
      </c>
      <c r="U438" s="27">
        <f>K438*'User input'!$J$17+'User input'!$J$16</f>
        <v>0.5</v>
      </c>
    </row>
    <row r="439" spans="1:21" x14ac:dyDescent="0.25">
      <c r="A439" s="17">
        <v>449</v>
      </c>
      <c r="B439" s="6" t="s">
        <v>1679</v>
      </c>
      <c r="C439" s="6" t="s">
        <v>1680</v>
      </c>
      <c r="D439" s="6" t="s">
        <v>115</v>
      </c>
      <c r="E439" s="6" t="s">
        <v>29</v>
      </c>
      <c r="F439" s="15">
        <v>90</v>
      </c>
      <c r="G439" s="6" t="s">
        <v>1681</v>
      </c>
      <c r="H439" s="6" t="s">
        <v>1682</v>
      </c>
      <c r="I439" s="6" t="s">
        <v>206</v>
      </c>
      <c r="J439" s="7">
        <v>43481</v>
      </c>
      <c r="K439" s="15">
        <v>74</v>
      </c>
      <c r="L439" s="6" t="s">
        <v>33</v>
      </c>
      <c r="M439" s="6">
        <f t="shared" si="25"/>
        <v>2019</v>
      </c>
      <c r="N439" s="6">
        <f t="shared" si="26"/>
        <v>1</v>
      </c>
      <c r="O439" s="6" t="str">
        <f>VLOOKUP(L439,'User input'!$D$6:$E$16,2,FALSE)</f>
        <v>Megawidget L</v>
      </c>
      <c r="P439" s="6">
        <f>VLOOKUP(L439,'User input'!$D$6:$G$16,3,FALSE)</f>
        <v>1.79</v>
      </c>
      <c r="Q439" s="6">
        <f>VLOOKUP(L439,'User input'!$D$6:$G$16,4,FALSE)</f>
        <v>24</v>
      </c>
      <c r="R439" s="6">
        <f t="shared" si="27"/>
        <v>1776</v>
      </c>
      <c r="S439" s="26">
        <f t="shared" si="24"/>
        <v>3179.04</v>
      </c>
      <c r="T439" s="26">
        <f>IF(K439&lt;'User input'!$I$9,'User input'!$J$8,IF(K439&lt;'User input'!$I$10,'User input'!$J$9,IF(K439&lt;'User input'!$I$11,'User input'!$J$10,'User input'!$J$11)))*S439</f>
        <v>158.952</v>
      </c>
      <c r="U439" s="26">
        <f>K439*'User input'!$J$17+'User input'!$J$16</f>
        <v>0.5</v>
      </c>
    </row>
    <row r="440" spans="1:21" x14ac:dyDescent="0.25">
      <c r="A440" s="18">
        <v>450</v>
      </c>
      <c r="B440" s="10" t="s">
        <v>1683</v>
      </c>
      <c r="C440" s="10" t="s">
        <v>1684</v>
      </c>
      <c r="D440" s="10" t="s">
        <v>15</v>
      </c>
      <c r="E440" s="10" t="s">
        <v>16</v>
      </c>
      <c r="F440" s="16">
        <v>90</v>
      </c>
      <c r="G440" s="10" t="s">
        <v>1685</v>
      </c>
      <c r="H440" s="10" t="s">
        <v>1686</v>
      </c>
      <c r="I440" s="10" t="s">
        <v>32</v>
      </c>
      <c r="J440" s="11">
        <v>44265</v>
      </c>
      <c r="K440" s="16">
        <v>95</v>
      </c>
      <c r="L440" s="10" t="s">
        <v>52</v>
      </c>
      <c r="M440" s="10">
        <f t="shared" si="25"/>
        <v>2021</v>
      </c>
      <c r="N440" s="10">
        <f t="shared" si="26"/>
        <v>3</v>
      </c>
      <c r="O440" s="10" t="str">
        <f>VLOOKUP(L440,'User input'!$D$6:$E$16,2,FALSE)</f>
        <v>Megawidget S</v>
      </c>
      <c r="P440" s="10">
        <f>VLOOKUP(L440,'User input'!$D$6:$G$16,3,FALSE)</f>
        <v>0.69</v>
      </c>
      <c r="Q440" s="10">
        <f>VLOOKUP(L440,'User input'!$D$6:$G$16,4,FALSE)</f>
        <v>24</v>
      </c>
      <c r="R440" s="10">
        <f t="shared" si="27"/>
        <v>2280</v>
      </c>
      <c r="S440" s="27">
        <f t="shared" si="24"/>
        <v>1573.1999999999998</v>
      </c>
      <c r="T440" s="27">
        <f>IF(K440&lt;'User input'!$I$9,'User input'!$J$8,IF(K440&lt;'User input'!$I$10,'User input'!$J$9,IF(K440&lt;'User input'!$I$11,'User input'!$J$10,'User input'!$J$11)))*S440</f>
        <v>78.66</v>
      </c>
      <c r="U440" s="27">
        <f>K440*'User input'!$J$17+'User input'!$J$16</f>
        <v>0.5</v>
      </c>
    </row>
    <row r="441" spans="1:21" x14ac:dyDescent="0.25">
      <c r="A441" s="17">
        <v>451</v>
      </c>
      <c r="B441" s="6" t="s">
        <v>1687</v>
      </c>
      <c r="C441" s="6" t="s">
        <v>1688</v>
      </c>
      <c r="D441" s="6" t="s">
        <v>49</v>
      </c>
      <c r="E441" s="6" t="s">
        <v>16</v>
      </c>
      <c r="F441" s="15">
        <v>60</v>
      </c>
      <c r="G441" s="6" t="s">
        <v>1689</v>
      </c>
      <c r="H441" s="6" t="s">
        <v>1549</v>
      </c>
      <c r="I441" s="6" t="s">
        <v>1306</v>
      </c>
      <c r="J441" s="7">
        <v>44159</v>
      </c>
      <c r="K441" s="15">
        <v>34</v>
      </c>
      <c r="L441" s="6" t="s">
        <v>33</v>
      </c>
      <c r="M441" s="6">
        <f t="shared" si="25"/>
        <v>2020</v>
      </c>
      <c r="N441" s="6">
        <f t="shared" si="26"/>
        <v>11</v>
      </c>
      <c r="O441" s="6" t="str">
        <f>VLOOKUP(L441,'User input'!$D$6:$E$16,2,FALSE)</f>
        <v>Megawidget L</v>
      </c>
      <c r="P441" s="6">
        <f>VLOOKUP(L441,'User input'!$D$6:$G$16,3,FALSE)</f>
        <v>1.79</v>
      </c>
      <c r="Q441" s="6">
        <f>VLOOKUP(L441,'User input'!$D$6:$G$16,4,FALSE)</f>
        <v>24</v>
      </c>
      <c r="R441" s="6">
        <f t="shared" si="27"/>
        <v>816</v>
      </c>
      <c r="S441" s="26">
        <f t="shared" si="24"/>
        <v>1460.64</v>
      </c>
      <c r="T441" s="26">
        <f>IF(K441&lt;'User input'!$I$9,'User input'!$J$8,IF(K441&lt;'User input'!$I$10,'User input'!$J$9,IF(K441&lt;'User input'!$I$11,'User input'!$J$10,'User input'!$J$11)))*S441</f>
        <v>43.819200000000002</v>
      </c>
      <c r="U441" s="26">
        <f>K441*'User input'!$J$17+'User input'!$J$16</f>
        <v>0.5</v>
      </c>
    </row>
    <row r="442" spans="1:21" x14ac:dyDescent="0.25">
      <c r="A442" s="18">
        <v>452</v>
      </c>
      <c r="B442" s="10" t="s">
        <v>1650</v>
      </c>
      <c r="C442" s="10" t="s">
        <v>1690</v>
      </c>
      <c r="D442" s="10" t="s">
        <v>28</v>
      </c>
      <c r="E442" s="10" t="s">
        <v>29</v>
      </c>
      <c r="F442" s="16">
        <v>30</v>
      </c>
      <c r="G442" s="10" t="s">
        <v>1689</v>
      </c>
      <c r="H442" s="10" t="s">
        <v>1466</v>
      </c>
      <c r="I442" s="10" t="s">
        <v>38</v>
      </c>
      <c r="J442" s="11">
        <v>43522</v>
      </c>
      <c r="K442" s="16">
        <v>61</v>
      </c>
      <c r="L442" s="10" t="s">
        <v>44</v>
      </c>
      <c r="M442" s="10">
        <f t="shared" si="25"/>
        <v>2019</v>
      </c>
      <c r="N442" s="10">
        <f t="shared" si="26"/>
        <v>2</v>
      </c>
      <c r="O442" s="10" t="str">
        <f>VLOOKUP(L442,'User input'!$D$6:$E$16,2,FALSE)</f>
        <v>Gigastuff</v>
      </c>
      <c r="P442" s="10">
        <f>VLOOKUP(L442,'User input'!$D$6:$G$16,3,FALSE)</f>
        <v>1.89</v>
      </c>
      <c r="Q442" s="10">
        <f>VLOOKUP(L442,'User input'!$D$6:$G$16,4,FALSE)</f>
        <v>18</v>
      </c>
      <c r="R442" s="10">
        <f t="shared" si="27"/>
        <v>1098</v>
      </c>
      <c r="S442" s="27">
        <f t="shared" si="24"/>
        <v>2075.2199999999998</v>
      </c>
      <c r="T442" s="27">
        <f>IF(K442&lt;'User input'!$I$9,'User input'!$J$8,IF(K442&lt;'User input'!$I$10,'User input'!$J$9,IF(K442&lt;'User input'!$I$11,'User input'!$J$10,'User input'!$J$11)))*S442</f>
        <v>103.761</v>
      </c>
      <c r="U442" s="27">
        <f>K442*'User input'!$J$17+'User input'!$J$16</f>
        <v>0.5</v>
      </c>
    </row>
    <row r="443" spans="1:21" x14ac:dyDescent="0.25">
      <c r="A443" s="17">
        <v>453</v>
      </c>
      <c r="B443" s="6" t="s">
        <v>1691</v>
      </c>
      <c r="C443" s="6" t="s">
        <v>1692</v>
      </c>
      <c r="D443" s="6" t="s">
        <v>28</v>
      </c>
      <c r="E443" s="6" t="s">
        <v>29</v>
      </c>
      <c r="F443" s="15">
        <v>30</v>
      </c>
      <c r="G443" s="6" t="s">
        <v>1693</v>
      </c>
      <c r="H443" s="6" t="s">
        <v>681</v>
      </c>
      <c r="I443" s="6" t="s">
        <v>682</v>
      </c>
      <c r="J443" s="7">
        <v>44185</v>
      </c>
      <c r="K443" s="15">
        <v>36</v>
      </c>
      <c r="L443" s="6" t="s">
        <v>62</v>
      </c>
      <c r="M443" s="6">
        <f t="shared" si="25"/>
        <v>2020</v>
      </c>
      <c r="N443" s="6">
        <f t="shared" si="26"/>
        <v>12</v>
      </c>
      <c r="O443" s="6" t="str">
        <f>VLOOKUP(L443,'User input'!$D$6:$E$16,2,FALSE)</f>
        <v>Ultrathing V4</v>
      </c>
      <c r="P443" s="6">
        <f>VLOOKUP(L443,'User input'!$D$6:$G$16,3,FALSE)</f>
        <v>3.99</v>
      </c>
      <c r="Q443" s="6">
        <f>VLOOKUP(L443,'User input'!$D$6:$G$16,4,FALSE)</f>
        <v>24</v>
      </c>
      <c r="R443" s="6">
        <f t="shared" si="27"/>
        <v>864</v>
      </c>
      <c r="S443" s="26">
        <f t="shared" si="24"/>
        <v>3447.36</v>
      </c>
      <c r="T443" s="26">
        <f>IF(K443&lt;'User input'!$I$9,'User input'!$J$8,IF(K443&lt;'User input'!$I$10,'User input'!$J$9,IF(K443&lt;'User input'!$I$11,'User input'!$J$10,'User input'!$J$11)))*S443</f>
        <v>103.4208</v>
      </c>
      <c r="U443" s="26">
        <f>K443*'User input'!$J$17+'User input'!$J$16</f>
        <v>0.5</v>
      </c>
    </row>
    <row r="444" spans="1:21" x14ac:dyDescent="0.25">
      <c r="A444" s="18">
        <v>454</v>
      </c>
      <c r="B444" s="10" t="s">
        <v>1694</v>
      </c>
      <c r="C444" s="10" t="s">
        <v>1695</v>
      </c>
      <c r="D444" s="10" t="s">
        <v>49</v>
      </c>
      <c r="E444" s="10" t="s">
        <v>16</v>
      </c>
      <c r="F444" s="16">
        <v>60</v>
      </c>
      <c r="G444" s="10" t="s">
        <v>1696</v>
      </c>
      <c r="H444" s="10" t="s">
        <v>1172</v>
      </c>
      <c r="I444" s="10" t="s">
        <v>32</v>
      </c>
      <c r="J444" s="11">
        <v>43873</v>
      </c>
      <c r="K444" s="16">
        <v>50</v>
      </c>
      <c r="L444" s="10" t="s">
        <v>78</v>
      </c>
      <c r="M444" s="10">
        <f t="shared" si="25"/>
        <v>2020</v>
      </c>
      <c r="N444" s="10">
        <f t="shared" si="26"/>
        <v>2</v>
      </c>
      <c r="O444" s="10" t="str">
        <f>VLOOKUP(L444,'User input'!$D$6:$E$16,2,FALSE)</f>
        <v>Ultrathing V2</v>
      </c>
      <c r="P444" s="10">
        <f>VLOOKUP(L444,'User input'!$D$6:$G$16,3,FALSE)</f>
        <v>2.95</v>
      </c>
      <c r="Q444" s="10">
        <f>VLOOKUP(L444,'User input'!$D$6:$G$16,4,FALSE)</f>
        <v>20</v>
      </c>
      <c r="R444" s="10">
        <f t="shared" si="27"/>
        <v>1000</v>
      </c>
      <c r="S444" s="27">
        <f t="shared" si="24"/>
        <v>2950</v>
      </c>
      <c r="T444" s="27">
        <f>IF(K444&lt;'User input'!$I$9,'User input'!$J$8,IF(K444&lt;'User input'!$I$10,'User input'!$J$9,IF(K444&lt;'User input'!$I$11,'User input'!$J$10,'User input'!$J$11)))*S444</f>
        <v>147.5</v>
      </c>
      <c r="U444" s="27">
        <f>K444*'User input'!$J$17+'User input'!$J$16</f>
        <v>0.5</v>
      </c>
    </row>
    <row r="445" spans="1:21" x14ac:dyDescent="0.25">
      <c r="A445" s="17">
        <v>455</v>
      </c>
      <c r="B445" s="6" t="s">
        <v>1697</v>
      </c>
      <c r="C445" s="6" t="s">
        <v>1698</v>
      </c>
      <c r="D445" s="6" t="s">
        <v>15</v>
      </c>
      <c r="E445" s="6" t="s">
        <v>16</v>
      </c>
      <c r="F445" s="15">
        <v>30</v>
      </c>
      <c r="G445" s="6" t="s">
        <v>1699</v>
      </c>
      <c r="H445" s="6" t="s">
        <v>1700</v>
      </c>
      <c r="I445" s="6" t="s">
        <v>122</v>
      </c>
      <c r="J445" s="7">
        <v>44378</v>
      </c>
      <c r="K445" s="15">
        <v>94</v>
      </c>
      <c r="L445" s="6" t="s">
        <v>20</v>
      </c>
      <c r="M445" s="6">
        <f t="shared" si="25"/>
        <v>2021</v>
      </c>
      <c r="N445" s="6">
        <f t="shared" si="26"/>
        <v>7</v>
      </c>
      <c r="O445" s="6" t="str">
        <f>VLOOKUP(L445,'User input'!$D$6:$E$16,2,FALSE)</f>
        <v>Hyperwotsit</v>
      </c>
      <c r="P445" s="6">
        <f>VLOOKUP(L445,'User input'!$D$6:$G$16,3,FALSE)</f>
        <v>2.0099999999999998</v>
      </c>
      <c r="Q445" s="6">
        <f>VLOOKUP(L445,'User input'!$D$6:$G$16,4,FALSE)</f>
        <v>20</v>
      </c>
      <c r="R445" s="6">
        <f t="shared" si="27"/>
        <v>1880</v>
      </c>
      <c r="S445" s="26">
        <f t="shared" si="24"/>
        <v>3778.7999999999997</v>
      </c>
      <c r="T445" s="26">
        <f>IF(K445&lt;'User input'!$I$9,'User input'!$J$8,IF(K445&lt;'User input'!$I$10,'User input'!$J$9,IF(K445&lt;'User input'!$I$11,'User input'!$J$10,'User input'!$J$11)))*S445</f>
        <v>188.94</v>
      </c>
      <c r="U445" s="26">
        <f>K445*'User input'!$J$17+'User input'!$J$16</f>
        <v>0.5</v>
      </c>
    </row>
    <row r="446" spans="1:21" x14ac:dyDescent="0.25">
      <c r="A446" s="18">
        <v>456</v>
      </c>
      <c r="B446" s="10" t="s">
        <v>1701</v>
      </c>
      <c r="C446" s="10" t="s">
        <v>1702</v>
      </c>
      <c r="D446" s="10" t="s">
        <v>49</v>
      </c>
      <c r="E446" s="10" t="s">
        <v>16</v>
      </c>
      <c r="F446" s="16">
        <v>90</v>
      </c>
      <c r="G446" s="10" t="s">
        <v>1703</v>
      </c>
      <c r="H446" s="10" t="s">
        <v>1704</v>
      </c>
      <c r="I446" s="10" t="s">
        <v>185</v>
      </c>
      <c r="J446" s="11">
        <v>43487</v>
      </c>
      <c r="K446" s="16">
        <v>64</v>
      </c>
      <c r="L446" s="10" t="s">
        <v>33</v>
      </c>
      <c r="M446" s="10">
        <f t="shared" si="25"/>
        <v>2019</v>
      </c>
      <c r="N446" s="10">
        <f t="shared" si="26"/>
        <v>1</v>
      </c>
      <c r="O446" s="10" t="str">
        <f>VLOOKUP(L446,'User input'!$D$6:$E$16,2,FALSE)</f>
        <v>Megawidget L</v>
      </c>
      <c r="P446" s="10">
        <f>VLOOKUP(L446,'User input'!$D$6:$G$16,3,FALSE)</f>
        <v>1.79</v>
      </c>
      <c r="Q446" s="10">
        <f>VLOOKUP(L446,'User input'!$D$6:$G$16,4,FALSE)</f>
        <v>24</v>
      </c>
      <c r="R446" s="10">
        <f t="shared" si="27"/>
        <v>1536</v>
      </c>
      <c r="S446" s="27">
        <f t="shared" si="24"/>
        <v>2749.44</v>
      </c>
      <c r="T446" s="27">
        <f>IF(K446&lt;'User input'!$I$9,'User input'!$J$8,IF(K446&lt;'User input'!$I$10,'User input'!$J$9,IF(K446&lt;'User input'!$I$11,'User input'!$J$10,'User input'!$J$11)))*S446</f>
        <v>137.47200000000001</v>
      </c>
      <c r="U446" s="27">
        <f>K446*'User input'!$J$17+'User input'!$J$16</f>
        <v>0.5</v>
      </c>
    </row>
    <row r="447" spans="1:21" x14ac:dyDescent="0.25">
      <c r="A447" s="17">
        <v>457</v>
      </c>
      <c r="B447" s="6" t="s">
        <v>1705</v>
      </c>
      <c r="C447" s="6" t="s">
        <v>1706</v>
      </c>
      <c r="D447" s="6" t="s">
        <v>15</v>
      </c>
      <c r="E447" s="6" t="s">
        <v>16</v>
      </c>
      <c r="F447" s="15">
        <v>60</v>
      </c>
      <c r="G447" s="6" t="s">
        <v>1707</v>
      </c>
      <c r="H447" s="6" t="s">
        <v>1708</v>
      </c>
      <c r="I447" s="6" t="s">
        <v>421</v>
      </c>
      <c r="J447" s="7">
        <v>43880</v>
      </c>
      <c r="K447" s="15">
        <v>84</v>
      </c>
      <c r="L447" s="6" t="s">
        <v>157</v>
      </c>
      <c r="M447" s="6">
        <f t="shared" si="25"/>
        <v>2020</v>
      </c>
      <c r="N447" s="6">
        <f t="shared" si="26"/>
        <v>2</v>
      </c>
      <c r="O447" s="6" t="str">
        <f>VLOOKUP(L447,'User input'!$D$6:$E$16,2,FALSE)</f>
        <v>Ultrathing V3</v>
      </c>
      <c r="P447" s="6">
        <f>VLOOKUP(L447,'User input'!$D$6:$G$16,3,FALSE)</f>
        <v>3.39</v>
      </c>
      <c r="Q447" s="6">
        <f>VLOOKUP(L447,'User input'!$D$6:$G$16,4,FALSE)</f>
        <v>24</v>
      </c>
      <c r="R447" s="6">
        <f t="shared" si="27"/>
        <v>2016</v>
      </c>
      <c r="S447" s="26">
        <f t="shared" si="24"/>
        <v>6834.2400000000007</v>
      </c>
      <c r="T447" s="26">
        <f>IF(K447&lt;'User input'!$I$9,'User input'!$J$8,IF(K447&lt;'User input'!$I$10,'User input'!$J$9,IF(K447&lt;'User input'!$I$11,'User input'!$J$10,'User input'!$J$11)))*S447</f>
        <v>341.71200000000005</v>
      </c>
      <c r="U447" s="26">
        <f>K447*'User input'!$J$17+'User input'!$J$16</f>
        <v>0.5</v>
      </c>
    </row>
    <row r="448" spans="1:21" x14ac:dyDescent="0.25">
      <c r="A448" s="18">
        <v>458</v>
      </c>
      <c r="B448" s="10" t="s">
        <v>638</v>
      </c>
      <c r="C448" s="10" t="s">
        <v>1709</v>
      </c>
      <c r="D448" s="10" t="s">
        <v>28</v>
      </c>
      <c r="E448" s="10" t="s">
        <v>29</v>
      </c>
      <c r="F448" s="16">
        <v>90</v>
      </c>
      <c r="G448" s="10" t="s">
        <v>1710</v>
      </c>
      <c r="H448" s="10" t="s">
        <v>1711</v>
      </c>
      <c r="I448" s="10" t="s">
        <v>38</v>
      </c>
      <c r="J448" s="11">
        <v>44482</v>
      </c>
      <c r="K448" s="16">
        <v>89</v>
      </c>
      <c r="L448" s="10" t="s">
        <v>52</v>
      </c>
      <c r="M448" s="10">
        <f t="shared" si="25"/>
        <v>2021</v>
      </c>
      <c r="N448" s="10">
        <f t="shared" si="26"/>
        <v>10</v>
      </c>
      <c r="O448" s="10" t="str">
        <f>VLOOKUP(L448,'User input'!$D$6:$E$16,2,FALSE)</f>
        <v>Megawidget S</v>
      </c>
      <c r="P448" s="10">
        <f>VLOOKUP(L448,'User input'!$D$6:$G$16,3,FALSE)</f>
        <v>0.69</v>
      </c>
      <c r="Q448" s="10">
        <f>VLOOKUP(L448,'User input'!$D$6:$G$16,4,FALSE)</f>
        <v>24</v>
      </c>
      <c r="R448" s="10">
        <f t="shared" si="27"/>
        <v>2136</v>
      </c>
      <c r="S448" s="27">
        <f t="shared" si="24"/>
        <v>1473.84</v>
      </c>
      <c r="T448" s="27">
        <f>IF(K448&lt;'User input'!$I$9,'User input'!$J$8,IF(K448&lt;'User input'!$I$10,'User input'!$J$9,IF(K448&lt;'User input'!$I$11,'User input'!$J$10,'User input'!$J$11)))*S448</f>
        <v>73.691999999999993</v>
      </c>
      <c r="U448" s="27">
        <f>K448*'User input'!$J$17+'User input'!$J$16</f>
        <v>0.5</v>
      </c>
    </row>
    <row r="449" spans="1:21" x14ac:dyDescent="0.25">
      <c r="A449" s="17">
        <v>459</v>
      </c>
      <c r="B449" s="6" t="s">
        <v>1712</v>
      </c>
      <c r="C449" s="6" t="s">
        <v>1713</v>
      </c>
      <c r="D449" s="6" t="s">
        <v>15</v>
      </c>
      <c r="E449" s="6" t="s">
        <v>16</v>
      </c>
      <c r="F449" s="15">
        <v>30</v>
      </c>
      <c r="G449" s="6" t="s">
        <v>1714</v>
      </c>
      <c r="H449" s="6" t="s">
        <v>1715</v>
      </c>
      <c r="I449" s="6" t="s">
        <v>171</v>
      </c>
      <c r="J449" s="7">
        <v>43739</v>
      </c>
      <c r="K449" s="15">
        <v>3</v>
      </c>
      <c r="L449" s="6" t="s">
        <v>44</v>
      </c>
      <c r="M449" s="6">
        <f t="shared" si="25"/>
        <v>2019</v>
      </c>
      <c r="N449" s="6">
        <f t="shared" si="26"/>
        <v>10</v>
      </c>
      <c r="O449" s="6" t="str">
        <f>VLOOKUP(L449,'User input'!$D$6:$E$16,2,FALSE)</f>
        <v>Gigastuff</v>
      </c>
      <c r="P449" s="6">
        <f>VLOOKUP(L449,'User input'!$D$6:$G$16,3,FALSE)</f>
        <v>1.89</v>
      </c>
      <c r="Q449" s="6">
        <f>VLOOKUP(L449,'User input'!$D$6:$G$16,4,FALSE)</f>
        <v>18</v>
      </c>
      <c r="R449" s="6">
        <f t="shared" si="27"/>
        <v>54</v>
      </c>
      <c r="S449" s="26">
        <f t="shared" si="24"/>
        <v>102.05999999999999</v>
      </c>
      <c r="T449" s="26">
        <f>IF(K449&lt;'User input'!$I$9,'User input'!$J$8,IF(K449&lt;'User input'!$I$10,'User input'!$J$9,IF(K449&lt;'User input'!$I$11,'User input'!$J$10,'User input'!$J$11)))*S449</f>
        <v>0</v>
      </c>
      <c r="U449" s="26">
        <f>K449*'User input'!$J$17+'User input'!$J$16</f>
        <v>0.5</v>
      </c>
    </row>
    <row r="450" spans="1:21" x14ac:dyDescent="0.25">
      <c r="A450" s="18">
        <v>460</v>
      </c>
      <c r="B450" s="10" t="s">
        <v>1716</v>
      </c>
      <c r="C450" s="10" t="s">
        <v>625</v>
      </c>
      <c r="D450" s="10" t="s">
        <v>15</v>
      </c>
      <c r="E450" s="10" t="s">
        <v>16</v>
      </c>
      <c r="F450" s="16">
        <v>60</v>
      </c>
      <c r="G450" s="10" t="s">
        <v>1717</v>
      </c>
      <c r="H450" s="10" t="s">
        <v>103</v>
      </c>
      <c r="I450" s="10" t="s">
        <v>32</v>
      </c>
      <c r="J450" s="11">
        <v>43647</v>
      </c>
      <c r="K450" s="16">
        <v>67</v>
      </c>
      <c r="L450" s="10" t="s">
        <v>20</v>
      </c>
      <c r="M450" s="10">
        <f t="shared" si="25"/>
        <v>2019</v>
      </c>
      <c r="N450" s="10">
        <f t="shared" si="26"/>
        <v>7</v>
      </c>
      <c r="O450" s="10" t="str">
        <f>VLOOKUP(L450,'User input'!$D$6:$E$16,2,FALSE)</f>
        <v>Hyperwotsit</v>
      </c>
      <c r="P450" s="10">
        <f>VLOOKUP(L450,'User input'!$D$6:$G$16,3,FALSE)</f>
        <v>2.0099999999999998</v>
      </c>
      <c r="Q450" s="10">
        <f>VLOOKUP(L450,'User input'!$D$6:$G$16,4,FALSE)</f>
        <v>20</v>
      </c>
      <c r="R450" s="10">
        <f t="shared" si="27"/>
        <v>1340</v>
      </c>
      <c r="S450" s="27">
        <f t="shared" si="24"/>
        <v>2693.3999999999996</v>
      </c>
      <c r="T450" s="27">
        <f>IF(K450&lt;'User input'!$I$9,'User input'!$J$8,IF(K450&lt;'User input'!$I$10,'User input'!$J$9,IF(K450&lt;'User input'!$I$11,'User input'!$J$10,'User input'!$J$11)))*S450</f>
        <v>134.66999999999999</v>
      </c>
      <c r="U450" s="27">
        <f>K450*'User input'!$J$17+'User input'!$J$16</f>
        <v>0.5</v>
      </c>
    </row>
    <row r="451" spans="1:21" x14ac:dyDescent="0.25">
      <c r="A451" s="17">
        <v>461</v>
      </c>
      <c r="B451" s="6" t="s">
        <v>1718</v>
      </c>
      <c r="C451" s="6" t="s">
        <v>1719</v>
      </c>
      <c r="D451" s="6" t="s">
        <v>49</v>
      </c>
      <c r="E451" s="6" t="s">
        <v>16</v>
      </c>
      <c r="F451" s="15">
        <v>30</v>
      </c>
      <c r="G451" s="6" t="s">
        <v>1720</v>
      </c>
      <c r="H451" s="6" t="s">
        <v>1721</v>
      </c>
      <c r="I451" s="6" t="s">
        <v>32</v>
      </c>
      <c r="J451" s="7">
        <v>44464</v>
      </c>
      <c r="K451" s="15">
        <v>72</v>
      </c>
      <c r="L451" s="6" t="s">
        <v>157</v>
      </c>
      <c r="M451" s="6">
        <f t="shared" si="25"/>
        <v>2021</v>
      </c>
      <c r="N451" s="6">
        <f t="shared" si="26"/>
        <v>9</v>
      </c>
      <c r="O451" s="6" t="str">
        <f>VLOOKUP(L451,'User input'!$D$6:$E$16,2,FALSE)</f>
        <v>Ultrathing V3</v>
      </c>
      <c r="P451" s="6">
        <f>VLOOKUP(L451,'User input'!$D$6:$G$16,3,FALSE)</f>
        <v>3.39</v>
      </c>
      <c r="Q451" s="6">
        <f>VLOOKUP(L451,'User input'!$D$6:$G$16,4,FALSE)</f>
        <v>24</v>
      </c>
      <c r="R451" s="6">
        <f t="shared" si="27"/>
        <v>1728</v>
      </c>
      <c r="S451" s="26">
        <f t="shared" si="24"/>
        <v>5857.92</v>
      </c>
      <c r="T451" s="26">
        <f>IF(K451&lt;'User input'!$I$9,'User input'!$J$8,IF(K451&lt;'User input'!$I$10,'User input'!$J$9,IF(K451&lt;'User input'!$I$11,'User input'!$J$10,'User input'!$J$11)))*S451</f>
        <v>292.89600000000002</v>
      </c>
      <c r="U451" s="26">
        <f>K451*'User input'!$J$17+'User input'!$J$16</f>
        <v>0.5</v>
      </c>
    </row>
    <row r="452" spans="1:21" x14ac:dyDescent="0.25">
      <c r="A452" s="18">
        <v>462</v>
      </c>
      <c r="B452" s="10" t="s">
        <v>186</v>
      </c>
      <c r="C452" s="10" t="s">
        <v>1722</v>
      </c>
      <c r="D452" s="10" t="s">
        <v>15</v>
      </c>
      <c r="E452" s="10" t="s">
        <v>16</v>
      </c>
      <c r="F452" s="16">
        <v>30</v>
      </c>
      <c r="G452" s="10" t="s">
        <v>1723</v>
      </c>
      <c r="H452" s="10" t="s">
        <v>1724</v>
      </c>
      <c r="I452" s="10" t="s">
        <v>1725</v>
      </c>
      <c r="J452" s="11">
        <v>44410</v>
      </c>
      <c r="K452" s="16">
        <v>4</v>
      </c>
      <c r="L452" s="10" t="s">
        <v>62</v>
      </c>
      <c r="M452" s="10">
        <f t="shared" si="25"/>
        <v>2021</v>
      </c>
      <c r="N452" s="10">
        <f t="shared" si="26"/>
        <v>8</v>
      </c>
      <c r="O452" s="10" t="str">
        <f>VLOOKUP(L452,'User input'!$D$6:$E$16,2,FALSE)</f>
        <v>Ultrathing V4</v>
      </c>
      <c r="P452" s="10">
        <f>VLOOKUP(L452,'User input'!$D$6:$G$16,3,FALSE)</f>
        <v>3.99</v>
      </c>
      <c r="Q452" s="10">
        <f>VLOOKUP(L452,'User input'!$D$6:$G$16,4,FALSE)</f>
        <v>24</v>
      </c>
      <c r="R452" s="10">
        <f t="shared" si="27"/>
        <v>96</v>
      </c>
      <c r="S452" s="27">
        <f t="shared" si="24"/>
        <v>383.04</v>
      </c>
      <c r="T452" s="27">
        <f>IF(K452&lt;'User input'!$I$9,'User input'!$J$8,IF(K452&lt;'User input'!$I$10,'User input'!$J$9,IF(K452&lt;'User input'!$I$11,'User input'!$J$10,'User input'!$J$11)))*S452</f>
        <v>0</v>
      </c>
      <c r="U452" s="27">
        <f>K452*'User input'!$J$17+'User input'!$J$16</f>
        <v>0.5</v>
      </c>
    </row>
    <row r="453" spans="1:21" x14ac:dyDescent="0.25">
      <c r="A453" s="17">
        <v>463</v>
      </c>
      <c r="B453" s="6" t="s">
        <v>1726</v>
      </c>
      <c r="C453" s="6" t="s">
        <v>766</v>
      </c>
      <c r="D453" s="6" t="s">
        <v>28</v>
      </c>
      <c r="E453" s="6" t="s">
        <v>29</v>
      </c>
      <c r="F453" s="15">
        <v>30</v>
      </c>
      <c r="G453" s="6" t="s">
        <v>1727</v>
      </c>
      <c r="H453" s="6" t="s">
        <v>814</v>
      </c>
      <c r="I453" s="6" t="s">
        <v>815</v>
      </c>
      <c r="J453" s="7">
        <v>43847</v>
      </c>
      <c r="K453" s="15">
        <v>68</v>
      </c>
      <c r="L453" s="6" t="s">
        <v>78</v>
      </c>
      <c r="M453" s="6">
        <f t="shared" si="25"/>
        <v>2020</v>
      </c>
      <c r="N453" s="6">
        <f t="shared" si="26"/>
        <v>1</v>
      </c>
      <c r="O453" s="6" t="str">
        <f>VLOOKUP(L453,'User input'!$D$6:$E$16,2,FALSE)</f>
        <v>Ultrathing V2</v>
      </c>
      <c r="P453" s="6">
        <f>VLOOKUP(L453,'User input'!$D$6:$G$16,3,FALSE)</f>
        <v>2.95</v>
      </c>
      <c r="Q453" s="6">
        <f>VLOOKUP(L453,'User input'!$D$6:$G$16,4,FALSE)</f>
        <v>20</v>
      </c>
      <c r="R453" s="6">
        <f t="shared" si="27"/>
        <v>1360</v>
      </c>
      <c r="S453" s="26">
        <f t="shared" ref="S453:S516" si="28">R453*P453</f>
        <v>4012.0000000000005</v>
      </c>
      <c r="T453" s="26">
        <f>IF(K453&lt;'User input'!$I$9,'User input'!$J$8,IF(K453&lt;'User input'!$I$10,'User input'!$J$9,IF(K453&lt;'User input'!$I$11,'User input'!$J$10,'User input'!$J$11)))*S453</f>
        <v>200.60000000000002</v>
      </c>
      <c r="U453" s="26">
        <f>K453*'User input'!$J$17+'User input'!$J$16</f>
        <v>0.5</v>
      </c>
    </row>
    <row r="454" spans="1:21" x14ac:dyDescent="0.25">
      <c r="A454" s="18">
        <v>464</v>
      </c>
      <c r="B454" s="10" t="s">
        <v>1728</v>
      </c>
      <c r="C454" s="10" t="s">
        <v>1729</v>
      </c>
      <c r="D454" s="10" t="s">
        <v>15</v>
      </c>
      <c r="E454" s="10" t="s">
        <v>16</v>
      </c>
      <c r="F454" s="16">
        <v>30</v>
      </c>
      <c r="G454" s="10" t="s">
        <v>1730</v>
      </c>
      <c r="H454" s="10" t="s">
        <v>1731</v>
      </c>
      <c r="I454" s="10" t="s">
        <v>32</v>
      </c>
      <c r="J454" s="11">
        <v>43569</v>
      </c>
      <c r="K454" s="16">
        <v>52</v>
      </c>
      <c r="L454" s="10" t="s">
        <v>99</v>
      </c>
      <c r="M454" s="10">
        <f t="shared" ref="M454:M517" si="29">YEAR(J454)</f>
        <v>2019</v>
      </c>
      <c r="N454" s="10">
        <f t="shared" ref="N454:N517" si="30">MONTH(J454)</f>
        <v>4</v>
      </c>
      <c r="O454" s="10" t="str">
        <f>VLOOKUP(L454,'User input'!$D$6:$E$16,2,FALSE)</f>
        <v>Superwossname</v>
      </c>
      <c r="P454" s="10">
        <f>VLOOKUP(L454,'User input'!$D$6:$G$16,3,FALSE)</f>
        <v>3.49</v>
      </c>
      <c r="Q454" s="10">
        <f>VLOOKUP(L454,'User input'!$D$6:$G$16,4,FALSE)</f>
        <v>20</v>
      </c>
      <c r="R454" s="10">
        <f t="shared" ref="R454:R517" si="31">K454*Q454</f>
        <v>1040</v>
      </c>
      <c r="S454" s="27">
        <f t="shared" si="28"/>
        <v>3629.6000000000004</v>
      </c>
      <c r="T454" s="27">
        <f>IF(K454&lt;'User input'!$I$9,'User input'!$J$8,IF(K454&lt;'User input'!$I$10,'User input'!$J$9,IF(K454&lt;'User input'!$I$11,'User input'!$J$10,'User input'!$J$11)))*S454</f>
        <v>181.48000000000002</v>
      </c>
      <c r="U454" s="27">
        <f>K454*'User input'!$J$17+'User input'!$J$16</f>
        <v>0.5</v>
      </c>
    </row>
    <row r="455" spans="1:21" x14ac:dyDescent="0.25">
      <c r="A455" s="17">
        <v>465</v>
      </c>
      <c r="B455" s="6" t="s">
        <v>1732</v>
      </c>
      <c r="C455" s="6" t="s">
        <v>1733</v>
      </c>
      <c r="D455" s="6" t="s">
        <v>15</v>
      </c>
      <c r="E455" s="6" t="s">
        <v>16</v>
      </c>
      <c r="F455" s="15">
        <v>90</v>
      </c>
      <c r="G455" s="6" t="s">
        <v>1734</v>
      </c>
      <c r="H455" s="6" t="s">
        <v>1735</v>
      </c>
      <c r="I455" s="6" t="s">
        <v>1736</v>
      </c>
      <c r="J455" s="7">
        <v>44500</v>
      </c>
      <c r="K455" s="15">
        <v>64</v>
      </c>
      <c r="L455" s="6" t="s">
        <v>62</v>
      </c>
      <c r="M455" s="6">
        <f t="shared" si="29"/>
        <v>2021</v>
      </c>
      <c r="N455" s="6">
        <f t="shared" si="30"/>
        <v>10</v>
      </c>
      <c r="O455" s="6" t="str">
        <f>VLOOKUP(L455,'User input'!$D$6:$E$16,2,FALSE)</f>
        <v>Ultrathing V4</v>
      </c>
      <c r="P455" s="6">
        <f>VLOOKUP(L455,'User input'!$D$6:$G$16,3,FALSE)</f>
        <v>3.99</v>
      </c>
      <c r="Q455" s="6">
        <f>VLOOKUP(L455,'User input'!$D$6:$G$16,4,FALSE)</f>
        <v>24</v>
      </c>
      <c r="R455" s="6">
        <f t="shared" si="31"/>
        <v>1536</v>
      </c>
      <c r="S455" s="26">
        <f t="shared" si="28"/>
        <v>6128.64</v>
      </c>
      <c r="T455" s="26">
        <f>IF(K455&lt;'User input'!$I$9,'User input'!$J$8,IF(K455&lt;'User input'!$I$10,'User input'!$J$9,IF(K455&lt;'User input'!$I$11,'User input'!$J$10,'User input'!$J$11)))*S455</f>
        <v>306.43200000000002</v>
      </c>
      <c r="U455" s="26">
        <f>K455*'User input'!$J$17+'User input'!$J$16</f>
        <v>0.5</v>
      </c>
    </row>
    <row r="456" spans="1:21" x14ac:dyDescent="0.25">
      <c r="A456" s="18">
        <v>466</v>
      </c>
      <c r="B456" s="10" t="s">
        <v>1737</v>
      </c>
      <c r="C456" s="10" t="s">
        <v>1738</v>
      </c>
      <c r="D456" s="10" t="s">
        <v>15</v>
      </c>
      <c r="E456" s="10" t="s">
        <v>16</v>
      </c>
      <c r="F456" s="16">
        <v>60</v>
      </c>
      <c r="G456" s="10" t="s">
        <v>1734</v>
      </c>
      <c r="H456" s="10" t="s">
        <v>1739</v>
      </c>
      <c r="I456" s="10" t="s">
        <v>291</v>
      </c>
      <c r="J456" s="11">
        <v>44197</v>
      </c>
      <c r="K456" s="16">
        <v>5</v>
      </c>
      <c r="L456" s="10" t="s">
        <v>33</v>
      </c>
      <c r="M456" s="10">
        <f t="shared" si="29"/>
        <v>2021</v>
      </c>
      <c r="N456" s="10">
        <f t="shared" si="30"/>
        <v>1</v>
      </c>
      <c r="O456" s="10" t="str">
        <f>VLOOKUP(L456,'User input'!$D$6:$E$16,2,FALSE)</f>
        <v>Megawidget L</v>
      </c>
      <c r="P456" s="10">
        <f>VLOOKUP(L456,'User input'!$D$6:$G$16,3,FALSE)</f>
        <v>1.79</v>
      </c>
      <c r="Q456" s="10">
        <f>VLOOKUP(L456,'User input'!$D$6:$G$16,4,FALSE)</f>
        <v>24</v>
      </c>
      <c r="R456" s="10">
        <f t="shared" si="31"/>
        <v>120</v>
      </c>
      <c r="S456" s="27">
        <f t="shared" si="28"/>
        <v>214.8</v>
      </c>
      <c r="T456" s="27">
        <f>IF(K456&lt;'User input'!$I$9,'User input'!$J$8,IF(K456&lt;'User input'!$I$10,'User input'!$J$9,IF(K456&lt;'User input'!$I$11,'User input'!$J$10,'User input'!$J$11)))*S456</f>
        <v>0</v>
      </c>
      <c r="U456" s="27">
        <f>K456*'User input'!$J$17+'User input'!$J$16</f>
        <v>0.5</v>
      </c>
    </row>
    <row r="457" spans="1:21" x14ac:dyDescent="0.25">
      <c r="A457" s="17">
        <v>467</v>
      </c>
      <c r="B457" s="6" t="s">
        <v>1740</v>
      </c>
      <c r="C457" s="6" t="s">
        <v>1741</v>
      </c>
      <c r="D457" s="6" t="s">
        <v>28</v>
      </c>
      <c r="E457" s="6" t="s">
        <v>29</v>
      </c>
      <c r="F457" s="15">
        <v>30</v>
      </c>
      <c r="G457" s="6" t="s">
        <v>1742</v>
      </c>
      <c r="H457" s="6" t="s">
        <v>1743</v>
      </c>
      <c r="I457" s="6" t="s">
        <v>32</v>
      </c>
      <c r="J457" s="7">
        <v>44336</v>
      </c>
      <c r="K457" s="15">
        <v>102</v>
      </c>
      <c r="L457" s="6" t="s">
        <v>78</v>
      </c>
      <c r="M457" s="6">
        <f t="shared" si="29"/>
        <v>2021</v>
      </c>
      <c r="N457" s="6">
        <f t="shared" si="30"/>
        <v>5</v>
      </c>
      <c r="O457" s="6" t="str">
        <f>VLOOKUP(L457,'User input'!$D$6:$E$16,2,FALSE)</f>
        <v>Ultrathing V2</v>
      </c>
      <c r="P457" s="6">
        <f>VLOOKUP(L457,'User input'!$D$6:$G$16,3,FALSE)</f>
        <v>2.95</v>
      </c>
      <c r="Q457" s="6">
        <f>VLOOKUP(L457,'User input'!$D$6:$G$16,4,FALSE)</f>
        <v>20</v>
      </c>
      <c r="R457" s="6">
        <f t="shared" si="31"/>
        <v>2040</v>
      </c>
      <c r="S457" s="26">
        <f t="shared" si="28"/>
        <v>6018</v>
      </c>
      <c r="T457" s="26">
        <f>IF(K457&lt;'User input'!$I$9,'User input'!$J$8,IF(K457&lt;'User input'!$I$10,'User input'!$J$9,IF(K457&lt;'User input'!$I$11,'User input'!$J$10,'User input'!$J$11)))*S457</f>
        <v>421.26000000000005</v>
      </c>
      <c r="U457" s="26">
        <f>K457*'User input'!$J$17+'User input'!$J$16</f>
        <v>0.5</v>
      </c>
    </row>
    <row r="458" spans="1:21" x14ac:dyDescent="0.25">
      <c r="A458" s="18">
        <v>468</v>
      </c>
      <c r="B458" s="10" t="s">
        <v>1744</v>
      </c>
      <c r="C458" s="10" t="s">
        <v>22</v>
      </c>
      <c r="D458" s="10" t="s">
        <v>15</v>
      </c>
      <c r="E458" s="10" t="s">
        <v>16</v>
      </c>
      <c r="F458" s="16">
        <v>90</v>
      </c>
      <c r="G458" s="10" t="s">
        <v>1745</v>
      </c>
      <c r="H458" s="10" t="s">
        <v>1746</v>
      </c>
      <c r="I458" s="10" t="s">
        <v>25</v>
      </c>
      <c r="J458" s="11">
        <v>44519</v>
      </c>
      <c r="K458" s="16">
        <v>50</v>
      </c>
      <c r="L458" s="10" t="s">
        <v>39</v>
      </c>
      <c r="M458" s="10">
        <f t="shared" si="29"/>
        <v>2021</v>
      </c>
      <c r="N458" s="10">
        <f t="shared" si="30"/>
        <v>11</v>
      </c>
      <c r="O458" s="10" t="str">
        <f>VLOOKUP(L458,'User input'!$D$6:$E$16,2,FALSE)</f>
        <v>Ultrathing V1</v>
      </c>
      <c r="P458" s="10">
        <f>VLOOKUP(L458,'User input'!$D$6:$G$16,3,FALSE)</f>
        <v>1.79</v>
      </c>
      <c r="Q458" s="10">
        <f>VLOOKUP(L458,'User input'!$D$6:$G$16,4,FALSE)</f>
        <v>17</v>
      </c>
      <c r="R458" s="10">
        <f t="shared" si="31"/>
        <v>850</v>
      </c>
      <c r="S458" s="27">
        <f t="shared" si="28"/>
        <v>1521.5</v>
      </c>
      <c r="T458" s="27">
        <f>IF(K458&lt;'User input'!$I$9,'User input'!$J$8,IF(K458&lt;'User input'!$I$10,'User input'!$J$9,IF(K458&lt;'User input'!$I$11,'User input'!$J$10,'User input'!$J$11)))*S458</f>
        <v>76.075000000000003</v>
      </c>
      <c r="U458" s="27">
        <f>K458*'User input'!$J$17+'User input'!$J$16</f>
        <v>0.5</v>
      </c>
    </row>
    <row r="459" spans="1:21" x14ac:dyDescent="0.25">
      <c r="A459" s="17">
        <v>469</v>
      </c>
      <c r="B459" s="6" t="s">
        <v>1747</v>
      </c>
      <c r="C459" s="6" t="s">
        <v>1748</v>
      </c>
      <c r="D459" s="6" t="s">
        <v>28</v>
      </c>
      <c r="E459" s="6" t="s">
        <v>29</v>
      </c>
      <c r="F459" s="15">
        <v>30</v>
      </c>
      <c r="G459" s="6" t="s">
        <v>1745</v>
      </c>
      <c r="H459" s="6" t="s">
        <v>1749</v>
      </c>
      <c r="I459" s="6" t="s">
        <v>291</v>
      </c>
      <c r="J459" s="7">
        <v>44492</v>
      </c>
      <c r="K459" s="15">
        <v>68</v>
      </c>
      <c r="L459" s="6" t="s">
        <v>78</v>
      </c>
      <c r="M459" s="6">
        <f t="shared" si="29"/>
        <v>2021</v>
      </c>
      <c r="N459" s="6">
        <f t="shared" si="30"/>
        <v>10</v>
      </c>
      <c r="O459" s="6" t="str">
        <f>VLOOKUP(L459,'User input'!$D$6:$E$16,2,FALSE)</f>
        <v>Ultrathing V2</v>
      </c>
      <c r="P459" s="6">
        <f>VLOOKUP(L459,'User input'!$D$6:$G$16,3,FALSE)</f>
        <v>2.95</v>
      </c>
      <c r="Q459" s="6">
        <f>VLOOKUP(L459,'User input'!$D$6:$G$16,4,FALSE)</f>
        <v>20</v>
      </c>
      <c r="R459" s="6">
        <f t="shared" si="31"/>
        <v>1360</v>
      </c>
      <c r="S459" s="26">
        <f t="shared" si="28"/>
        <v>4012.0000000000005</v>
      </c>
      <c r="T459" s="26">
        <f>IF(K459&lt;'User input'!$I$9,'User input'!$J$8,IF(K459&lt;'User input'!$I$10,'User input'!$J$9,IF(K459&lt;'User input'!$I$11,'User input'!$J$10,'User input'!$J$11)))*S459</f>
        <v>200.60000000000002</v>
      </c>
      <c r="U459" s="26">
        <f>K459*'User input'!$J$17+'User input'!$J$16</f>
        <v>0.5</v>
      </c>
    </row>
    <row r="460" spans="1:21" x14ac:dyDescent="0.25">
      <c r="A460" s="18">
        <v>470</v>
      </c>
      <c r="B460" s="10" t="s">
        <v>1750</v>
      </c>
      <c r="C460" s="10" t="s">
        <v>1751</v>
      </c>
      <c r="D460" s="10" t="s">
        <v>15</v>
      </c>
      <c r="E460" s="10" t="s">
        <v>16</v>
      </c>
      <c r="F460" s="16">
        <v>60</v>
      </c>
      <c r="G460" s="10" t="s">
        <v>1752</v>
      </c>
      <c r="H460" s="10" t="s">
        <v>1753</v>
      </c>
      <c r="I460" s="10" t="s">
        <v>38</v>
      </c>
      <c r="J460" s="11">
        <v>43799</v>
      </c>
      <c r="K460" s="16">
        <v>63</v>
      </c>
      <c r="L460" s="10" t="s">
        <v>68</v>
      </c>
      <c r="M460" s="10">
        <f t="shared" si="29"/>
        <v>2019</v>
      </c>
      <c r="N460" s="10">
        <f t="shared" si="30"/>
        <v>11</v>
      </c>
      <c r="O460" s="10" t="str">
        <f>VLOOKUP(L460,'User input'!$D$6:$E$16,2,FALSE)</f>
        <v>Megawidget M</v>
      </c>
      <c r="P460" s="10">
        <f>VLOOKUP(L460,'User input'!$D$6:$G$16,3,FALSE)</f>
        <v>1.29</v>
      </c>
      <c r="Q460" s="10">
        <f>VLOOKUP(L460,'User input'!$D$6:$G$16,4,FALSE)</f>
        <v>24</v>
      </c>
      <c r="R460" s="10">
        <f t="shared" si="31"/>
        <v>1512</v>
      </c>
      <c r="S460" s="27">
        <f t="shared" si="28"/>
        <v>1950.48</v>
      </c>
      <c r="T460" s="27">
        <f>IF(K460&lt;'User input'!$I$9,'User input'!$J$8,IF(K460&lt;'User input'!$I$10,'User input'!$J$9,IF(K460&lt;'User input'!$I$11,'User input'!$J$10,'User input'!$J$11)))*S460</f>
        <v>97.524000000000001</v>
      </c>
      <c r="U460" s="27">
        <f>K460*'User input'!$J$17+'User input'!$J$16</f>
        <v>0.5</v>
      </c>
    </row>
    <row r="461" spans="1:21" x14ac:dyDescent="0.25">
      <c r="A461" s="17">
        <v>471</v>
      </c>
      <c r="B461" s="6" t="s">
        <v>1186</v>
      </c>
      <c r="C461" s="6" t="s">
        <v>1754</v>
      </c>
      <c r="D461" s="6" t="s">
        <v>28</v>
      </c>
      <c r="E461" s="6" t="s">
        <v>29</v>
      </c>
      <c r="F461" s="15">
        <v>60</v>
      </c>
      <c r="G461" s="6" t="s">
        <v>1755</v>
      </c>
      <c r="H461" s="6" t="s">
        <v>1756</v>
      </c>
      <c r="I461" s="6" t="s">
        <v>122</v>
      </c>
      <c r="J461" s="7">
        <v>43524</v>
      </c>
      <c r="K461" s="15">
        <v>11</v>
      </c>
      <c r="L461" s="6" t="s">
        <v>157</v>
      </c>
      <c r="M461" s="6">
        <f t="shared" si="29"/>
        <v>2019</v>
      </c>
      <c r="N461" s="6">
        <f t="shared" si="30"/>
        <v>2</v>
      </c>
      <c r="O461" s="6" t="str">
        <f>VLOOKUP(L461,'User input'!$D$6:$E$16,2,FALSE)</f>
        <v>Ultrathing V3</v>
      </c>
      <c r="P461" s="6">
        <f>VLOOKUP(L461,'User input'!$D$6:$G$16,3,FALSE)</f>
        <v>3.39</v>
      </c>
      <c r="Q461" s="6">
        <f>VLOOKUP(L461,'User input'!$D$6:$G$16,4,FALSE)</f>
        <v>24</v>
      </c>
      <c r="R461" s="6">
        <f t="shared" si="31"/>
        <v>264</v>
      </c>
      <c r="S461" s="26">
        <f t="shared" si="28"/>
        <v>894.96</v>
      </c>
      <c r="T461" s="26">
        <f>IF(K461&lt;'User input'!$I$9,'User input'!$J$8,IF(K461&lt;'User input'!$I$10,'User input'!$J$9,IF(K461&lt;'User input'!$I$11,'User input'!$J$10,'User input'!$J$11)))*S461</f>
        <v>0</v>
      </c>
      <c r="U461" s="26">
        <f>K461*'User input'!$J$17+'User input'!$J$16</f>
        <v>0.5</v>
      </c>
    </row>
    <row r="462" spans="1:21" x14ac:dyDescent="0.25">
      <c r="A462" s="18">
        <v>472</v>
      </c>
      <c r="B462" s="10" t="s">
        <v>1757</v>
      </c>
      <c r="C462" s="10" t="s">
        <v>1758</v>
      </c>
      <c r="D462" s="10" t="s">
        <v>28</v>
      </c>
      <c r="E462" s="10" t="s">
        <v>29</v>
      </c>
      <c r="F462" s="16">
        <v>90</v>
      </c>
      <c r="G462" s="10" t="s">
        <v>1759</v>
      </c>
      <c r="H462" s="10" t="s">
        <v>1760</v>
      </c>
      <c r="I462" s="10" t="s">
        <v>32</v>
      </c>
      <c r="J462" s="11">
        <v>44167</v>
      </c>
      <c r="K462" s="16">
        <v>11</v>
      </c>
      <c r="L462" s="10" t="s">
        <v>68</v>
      </c>
      <c r="M462" s="10">
        <f t="shared" si="29"/>
        <v>2020</v>
      </c>
      <c r="N462" s="10">
        <f t="shared" si="30"/>
        <v>12</v>
      </c>
      <c r="O462" s="10" t="str">
        <f>VLOOKUP(L462,'User input'!$D$6:$E$16,2,FALSE)</f>
        <v>Megawidget M</v>
      </c>
      <c r="P462" s="10">
        <f>VLOOKUP(L462,'User input'!$D$6:$G$16,3,FALSE)</f>
        <v>1.29</v>
      </c>
      <c r="Q462" s="10">
        <f>VLOOKUP(L462,'User input'!$D$6:$G$16,4,FALSE)</f>
        <v>24</v>
      </c>
      <c r="R462" s="10">
        <f t="shared" si="31"/>
        <v>264</v>
      </c>
      <c r="S462" s="27">
        <f t="shared" si="28"/>
        <v>340.56</v>
      </c>
      <c r="T462" s="27">
        <f>IF(K462&lt;'User input'!$I$9,'User input'!$J$8,IF(K462&lt;'User input'!$I$10,'User input'!$J$9,IF(K462&lt;'User input'!$I$11,'User input'!$J$10,'User input'!$J$11)))*S462</f>
        <v>0</v>
      </c>
      <c r="U462" s="27">
        <f>K462*'User input'!$J$17+'User input'!$J$16</f>
        <v>0.5</v>
      </c>
    </row>
    <row r="463" spans="1:21" x14ac:dyDescent="0.25">
      <c r="A463" s="17">
        <v>473</v>
      </c>
      <c r="B463" s="6" t="s">
        <v>1761</v>
      </c>
      <c r="C463" s="6" t="s">
        <v>1762</v>
      </c>
      <c r="D463" s="6" t="s">
        <v>28</v>
      </c>
      <c r="E463" s="6" t="s">
        <v>29</v>
      </c>
      <c r="F463" s="15">
        <v>30</v>
      </c>
      <c r="G463" s="6" t="s">
        <v>1763</v>
      </c>
      <c r="H463" s="6" t="s">
        <v>1764</v>
      </c>
      <c r="I463" s="6" t="s">
        <v>176</v>
      </c>
      <c r="J463" s="7">
        <v>43689</v>
      </c>
      <c r="K463" s="15">
        <v>60</v>
      </c>
      <c r="L463" s="6" t="s">
        <v>20</v>
      </c>
      <c r="M463" s="6">
        <f t="shared" si="29"/>
        <v>2019</v>
      </c>
      <c r="N463" s="6">
        <f t="shared" si="30"/>
        <v>8</v>
      </c>
      <c r="O463" s="6" t="str">
        <f>VLOOKUP(L463,'User input'!$D$6:$E$16,2,FALSE)</f>
        <v>Hyperwotsit</v>
      </c>
      <c r="P463" s="6">
        <f>VLOOKUP(L463,'User input'!$D$6:$G$16,3,FALSE)</f>
        <v>2.0099999999999998</v>
      </c>
      <c r="Q463" s="6">
        <f>VLOOKUP(L463,'User input'!$D$6:$G$16,4,FALSE)</f>
        <v>20</v>
      </c>
      <c r="R463" s="6">
        <f t="shared" si="31"/>
        <v>1200</v>
      </c>
      <c r="S463" s="26">
        <f t="shared" si="28"/>
        <v>2411.9999999999995</v>
      </c>
      <c r="T463" s="26">
        <f>IF(K463&lt;'User input'!$I$9,'User input'!$J$8,IF(K463&lt;'User input'!$I$10,'User input'!$J$9,IF(K463&lt;'User input'!$I$11,'User input'!$J$10,'User input'!$J$11)))*S463</f>
        <v>120.59999999999998</v>
      </c>
      <c r="U463" s="26">
        <f>K463*'User input'!$J$17+'User input'!$J$16</f>
        <v>0.5</v>
      </c>
    </row>
    <row r="464" spans="1:21" x14ac:dyDescent="0.25">
      <c r="A464" s="18">
        <v>474</v>
      </c>
      <c r="B464" s="10" t="s">
        <v>1765</v>
      </c>
      <c r="C464" s="10" t="s">
        <v>1766</v>
      </c>
      <c r="D464" s="10" t="s">
        <v>15</v>
      </c>
      <c r="E464" s="10" t="s">
        <v>16</v>
      </c>
      <c r="F464" s="16">
        <v>30</v>
      </c>
      <c r="G464" s="10" t="s">
        <v>10352</v>
      </c>
      <c r="H464" s="10" t="s">
        <v>97</v>
      </c>
      <c r="I464" s="10" t="s">
        <v>98</v>
      </c>
      <c r="J464" s="11">
        <v>43603</v>
      </c>
      <c r="K464" s="16">
        <v>37</v>
      </c>
      <c r="L464" s="10" t="s">
        <v>99</v>
      </c>
      <c r="M464" s="10">
        <f t="shared" si="29"/>
        <v>2019</v>
      </c>
      <c r="N464" s="10">
        <f t="shared" si="30"/>
        <v>5</v>
      </c>
      <c r="O464" s="10" t="str">
        <f>VLOOKUP(L464,'User input'!$D$6:$E$16,2,FALSE)</f>
        <v>Superwossname</v>
      </c>
      <c r="P464" s="10">
        <f>VLOOKUP(L464,'User input'!$D$6:$G$16,3,FALSE)</f>
        <v>3.49</v>
      </c>
      <c r="Q464" s="10">
        <f>VLOOKUP(L464,'User input'!$D$6:$G$16,4,FALSE)</f>
        <v>20</v>
      </c>
      <c r="R464" s="10">
        <f t="shared" si="31"/>
        <v>740</v>
      </c>
      <c r="S464" s="27">
        <f t="shared" si="28"/>
        <v>2582.6000000000004</v>
      </c>
      <c r="T464" s="27">
        <f>IF(K464&lt;'User input'!$I$9,'User input'!$J$8,IF(K464&lt;'User input'!$I$10,'User input'!$J$9,IF(K464&lt;'User input'!$I$11,'User input'!$J$10,'User input'!$J$11)))*S464</f>
        <v>77.478000000000009</v>
      </c>
      <c r="U464" s="27">
        <f>K464*'User input'!$J$17+'User input'!$J$16</f>
        <v>0.5</v>
      </c>
    </row>
    <row r="465" spans="1:21" x14ac:dyDescent="0.25">
      <c r="A465" s="17">
        <v>475</v>
      </c>
      <c r="B465" s="6" t="s">
        <v>1153</v>
      </c>
      <c r="C465" s="6" t="s">
        <v>1768</v>
      </c>
      <c r="D465" s="6" t="s">
        <v>28</v>
      </c>
      <c r="E465" s="6" t="s">
        <v>29</v>
      </c>
      <c r="F465" s="15">
        <v>90</v>
      </c>
      <c r="G465" s="6" t="s">
        <v>1769</v>
      </c>
      <c r="H465" s="6" t="s">
        <v>1446</v>
      </c>
      <c r="I465" s="6" t="s">
        <v>1447</v>
      </c>
      <c r="J465" s="7">
        <v>43541</v>
      </c>
      <c r="K465" s="15">
        <v>79</v>
      </c>
      <c r="L465" s="6" t="s">
        <v>44</v>
      </c>
      <c r="M465" s="6">
        <f t="shared" si="29"/>
        <v>2019</v>
      </c>
      <c r="N465" s="6">
        <f t="shared" si="30"/>
        <v>3</v>
      </c>
      <c r="O465" s="6" t="str">
        <f>VLOOKUP(L465,'User input'!$D$6:$E$16,2,FALSE)</f>
        <v>Gigastuff</v>
      </c>
      <c r="P465" s="6">
        <f>VLOOKUP(L465,'User input'!$D$6:$G$16,3,FALSE)</f>
        <v>1.89</v>
      </c>
      <c r="Q465" s="6">
        <f>VLOOKUP(L465,'User input'!$D$6:$G$16,4,FALSE)</f>
        <v>18</v>
      </c>
      <c r="R465" s="6">
        <f t="shared" si="31"/>
        <v>1422</v>
      </c>
      <c r="S465" s="26">
        <f t="shared" si="28"/>
        <v>2687.58</v>
      </c>
      <c r="T465" s="26">
        <f>IF(K465&lt;'User input'!$I$9,'User input'!$J$8,IF(K465&lt;'User input'!$I$10,'User input'!$J$9,IF(K465&lt;'User input'!$I$11,'User input'!$J$10,'User input'!$J$11)))*S465</f>
        <v>134.37899999999999</v>
      </c>
      <c r="U465" s="26">
        <f>K465*'User input'!$J$17+'User input'!$J$16</f>
        <v>0.5</v>
      </c>
    </row>
    <row r="466" spans="1:21" x14ac:dyDescent="0.25">
      <c r="A466" s="18">
        <v>476</v>
      </c>
      <c r="B466" s="10" t="s">
        <v>1770</v>
      </c>
      <c r="C466" s="10" t="s">
        <v>1771</v>
      </c>
      <c r="D466" s="10" t="s">
        <v>15</v>
      </c>
      <c r="E466" s="10" t="s">
        <v>16</v>
      </c>
      <c r="F466" s="16">
        <v>60</v>
      </c>
      <c r="G466" s="10" t="s">
        <v>1772</v>
      </c>
      <c r="H466" s="10" t="s">
        <v>1773</v>
      </c>
      <c r="I466" s="10" t="s">
        <v>32</v>
      </c>
      <c r="J466" s="11">
        <v>44359</v>
      </c>
      <c r="K466" s="16">
        <v>3</v>
      </c>
      <c r="L466" s="10" t="s">
        <v>62</v>
      </c>
      <c r="M466" s="10">
        <f t="shared" si="29"/>
        <v>2021</v>
      </c>
      <c r="N466" s="10">
        <f t="shared" si="30"/>
        <v>6</v>
      </c>
      <c r="O466" s="10" t="str">
        <f>VLOOKUP(L466,'User input'!$D$6:$E$16,2,FALSE)</f>
        <v>Ultrathing V4</v>
      </c>
      <c r="P466" s="10">
        <f>VLOOKUP(L466,'User input'!$D$6:$G$16,3,FALSE)</f>
        <v>3.99</v>
      </c>
      <c r="Q466" s="10">
        <f>VLOOKUP(L466,'User input'!$D$6:$G$16,4,FALSE)</f>
        <v>24</v>
      </c>
      <c r="R466" s="10">
        <f t="shared" si="31"/>
        <v>72</v>
      </c>
      <c r="S466" s="27">
        <f t="shared" si="28"/>
        <v>287.28000000000003</v>
      </c>
      <c r="T466" s="27">
        <f>IF(K466&lt;'User input'!$I$9,'User input'!$J$8,IF(K466&lt;'User input'!$I$10,'User input'!$J$9,IF(K466&lt;'User input'!$I$11,'User input'!$J$10,'User input'!$J$11)))*S466</f>
        <v>0</v>
      </c>
      <c r="U466" s="27">
        <f>K466*'User input'!$J$17+'User input'!$J$16</f>
        <v>0.5</v>
      </c>
    </row>
    <row r="467" spans="1:21" x14ac:dyDescent="0.25">
      <c r="A467" s="17">
        <v>477</v>
      </c>
      <c r="B467" s="6" t="s">
        <v>1774</v>
      </c>
      <c r="C467" s="6" t="s">
        <v>1775</v>
      </c>
      <c r="D467" s="6" t="s">
        <v>28</v>
      </c>
      <c r="E467" s="6" t="s">
        <v>29</v>
      </c>
      <c r="F467" s="15">
        <v>60</v>
      </c>
      <c r="G467" s="6" t="s">
        <v>1776</v>
      </c>
      <c r="H467" s="6" t="s">
        <v>1777</v>
      </c>
      <c r="I467" s="6" t="s">
        <v>32</v>
      </c>
      <c r="J467" s="7">
        <v>44452</v>
      </c>
      <c r="K467" s="15">
        <v>54</v>
      </c>
      <c r="L467" s="6" t="s">
        <v>33</v>
      </c>
      <c r="M467" s="6">
        <f t="shared" si="29"/>
        <v>2021</v>
      </c>
      <c r="N467" s="6">
        <f t="shared" si="30"/>
        <v>9</v>
      </c>
      <c r="O467" s="6" t="str">
        <f>VLOOKUP(L467,'User input'!$D$6:$E$16,2,FALSE)</f>
        <v>Megawidget L</v>
      </c>
      <c r="P467" s="6">
        <f>VLOOKUP(L467,'User input'!$D$6:$G$16,3,FALSE)</f>
        <v>1.79</v>
      </c>
      <c r="Q467" s="6">
        <f>VLOOKUP(L467,'User input'!$D$6:$G$16,4,FALSE)</f>
        <v>24</v>
      </c>
      <c r="R467" s="6">
        <f t="shared" si="31"/>
        <v>1296</v>
      </c>
      <c r="S467" s="26">
        <f t="shared" si="28"/>
        <v>2319.84</v>
      </c>
      <c r="T467" s="26">
        <f>IF(K467&lt;'User input'!$I$9,'User input'!$J$8,IF(K467&lt;'User input'!$I$10,'User input'!$J$9,IF(K467&lt;'User input'!$I$11,'User input'!$J$10,'User input'!$J$11)))*S467</f>
        <v>115.99200000000002</v>
      </c>
      <c r="U467" s="26">
        <f>K467*'User input'!$J$17+'User input'!$J$16</f>
        <v>0.5</v>
      </c>
    </row>
    <row r="468" spans="1:21" x14ac:dyDescent="0.25">
      <c r="A468" s="18">
        <v>478</v>
      </c>
      <c r="B468" s="10" t="s">
        <v>1733</v>
      </c>
      <c r="C468" s="10" t="s">
        <v>1778</v>
      </c>
      <c r="D468" s="10" t="s">
        <v>28</v>
      </c>
      <c r="E468" s="10" t="s">
        <v>29</v>
      </c>
      <c r="F468" s="16">
        <v>60</v>
      </c>
      <c r="G468" s="10" t="s">
        <v>1779</v>
      </c>
      <c r="H468" s="10" t="s">
        <v>268</v>
      </c>
      <c r="I468" s="10" t="s">
        <v>185</v>
      </c>
      <c r="J468" s="11">
        <v>43761</v>
      </c>
      <c r="K468" s="16">
        <v>83</v>
      </c>
      <c r="L468" s="10" t="s">
        <v>99</v>
      </c>
      <c r="M468" s="10">
        <f t="shared" si="29"/>
        <v>2019</v>
      </c>
      <c r="N468" s="10">
        <f t="shared" si="30"/>
        <v>10</v>
      </c>
      <c r="O468" s="10" t="str">
        <f>VLOOKUP(L468,'User input'!$D$6:$E$16,2,FALSE)</f>
        <v>Superwossname</v>
      </c>
      <c r="P468" s="10">
        <f>VLOOKUP(L468,'User input'!$D$6:$G$16,3,FALSE)</f>
        <v>3.49</v>
      </c>
      <c r="Q468" s="10">
        <f>VLOOKUP(L468,'User input'!$D$6:$G$16,4,FALSE)</f>
        <v>20</v>
      </c>
      <c r="R468" s="10">
        <f t="shared" si="31"/>
        <v>1660</v>
      </c>
      <c r="S468" s="27">
        <f t="shared" si="28"/>
        <v>5793.4000000000005</v>
      </c>
      <c r="T468" s="27">
        <f>IF(K468&lt;'User input'!$I$9,'User input'!$J$8,IF(K468&lt;'User input'!$I$10,'User input'!$J$9,IF(K468&lt;'User input'!$I$11,'User input'!$J$10,'User input'!$J$11)))*S468</f>
        <v>289.67</v>
      </c>
      <c r="U468" s="27">
        <f>K468*'User input'!$J$17+'User input'!$J$16</f>
        <v>0.5</v>
      </c>
    </row>
    <row r="469" spans="1:21" x14ac:dyDescent="0.25">
      <c r="A469" s="17">
        <v>479</v>
      </c>
      <c r="B469" s="6" t="s">
        <v>1780</v>
      </c>
      <c r="C469" s="6" t="s">
        <v>1781</v>
      </c>
      <c r="D469" s="6" t="s">
        <v>28</v>
      </c>
      <c r="E469" s="6" t="s">
        <v>29</v>
      </c>
      <c r="F469" s="15">
        <v>30</v>
      </c>
      <c r="G469" s="6" t="s">
        <v>1782</v>
      </c>
      <c r="H469" s="6" t="s">
        <v>1783</v>
      </c>
      <c r="I469" s="6" t="s">
        <v>32</v>
      </c>
      <c r="J469" s="7">
        <v>44197</v>
      </c>
      <c r="K469" s="15">
        <v>21</v>
      </c>
      <c r="L469" s="6" t="s">
        <v>52</v>
      </c>
      <c r="M469" s="6">
        <f t="shared" si="29"/>
        <v>2021</v>
      </c>
      <c r="N469" s="6">
        <f t="shared" si="30"/>
        <v>1</v>
      </c>
      <c r="O469" s="6" t="str">
        <f>VLOOKUP(L469,'User input'!$D$6:$E$16,2,FALSE)</f>
        <v>Megawidget S</v>
      </c>
      <c r="P469" s="6">
        <f>VLOOKUP(L469,'User input'!$D$6:$G$16,3,FALSE)</f>
        <v>0.69</v>
      </c>
      <c r="Q469" s="6">
        <f>VLOOKUP(L469,'User input'!$D$6:$G$16,4,FALSE)</f>
        <v>24</v>
      </c>
      <c r="R469" s="6">
        <f t="shared" si="31"/>
        <v>504</v>
      </c>
      <c r="S469" s="26">
        <f t="shared" si="28"/>
        <v>347.76</v>
      </c>
      <c r="T469" s="26">
        <f>IF(K469&lt;'User input'!$I$9,'User input'!$J$8,IF(K469&lt;'User input'!$I$10,'User input'!$J$9,IF(K469&lt;'User input'!$I$11,'User input'!$J$10,'User input'!$J$11)))*S469</f>
        <v>10.432799999999999</v>
      </c>
      <c r="U469" s="26">
        <f>K469*'User input'!$J$17+'User input'!$J$16</f>
        <v>0.5</v>
      </c>
    </row>
    <row r="470" spans="1:21" x14ac:dyDescent="0.25">
      <c r="A470" s="18">
        <v>480</v>
      </c>
      <c r="B470" s="10" t="s">
        <v>1784</v>
      </c>
      <c r="C470" s="10" t="s">
        <v>1785</v>
      </c>
      <c r="D470" s="10" t="s">
        <v>28</v>
      </c>
      <c r="E470" s="10" t="s">
        <v>29</v>
      </c>
      <c r="F470" s="16">
        <v>90</v>
      </c>
      <c r="G470" s="10" t="s">
        <v>1787</v>
      </c>
      <c r="H470" s="10" t="s">
        <v>1788</v>
      </c>
      <c r="I470" s="10" t="s">
        <v>176</v>
      </c>
      <c r="J470" s="11">
        <v>44368</v>
      </c>
      <c r="K470" s="16">
        <v>52</v>
      </c>
      <c r="L470" s="10" t="s">
        <v>44</v>
      </c>
      <c r="M470" s="10">
        <f t="shared" si="29"/>
        <v>2021</v>
      </c>
      <c r="N470" s="10">
        <f t="shared" si="30"/>
        <v>6</v>
      </c>
      <c r="O470" s="10" t="str">
        <f>VLOOKUP(L470,'User input'!$D$6:$E$16,2,FALSE)</f>
        <v>Gigastuff</v>
      </c>
      <c r="P470" s="10">
        <f>VLOOKUP(L470,'User input'!$D$6:$G$16,3,FALSE)</f>
        <v>1.89</v>
      </c>
      <c r="Q470" s="10">
        <f>VLOOKUP(L470,'User input'!$D$6:$G$16,4,FALSE)</f>
        <v>18</v>
      </c>
      <c r="R470" s="10">
        <f t="shared" si="31"/>
        <v>936</v>
      </c>
      <c r="S470" s="27">
        <f t="shared" si="28"/>
        <v>1769.04</v>
      </c>
      <c r="T470" s="27">
        <f>IF(K470&lt;'User input'!$I$9,'User input'!$J$8,IF(K470&lt;'User input'!$I$10,'User input'!$J$9,IF(K470&lt;'User input'!$I$11,'User input'!$J$10,'User input'!$J$11)))*S470</f>
        <v>88.451999999999998</v>
      </c>
      <c r="U470" s="27">
        <f>K470*'User input'!$J$17+'User input'!$J$16</f>
        <v>0.5</v>
      </c>
    </row>
    <row r="471" spans="1:21" x14ac:dyDescent="0.25">
      <c r="A471" s="17">
        <v>481</v>
      </c>
      <c r="B471" s="6" t="s">
        <v>1789</v>
      </c>
      <c r="C471" s="6" t="s">
        <v>1790</v>
      </c>
      <c r="D471" s="6" t="s">
        <v>49</v>
      </c>
      <c r="E471" s="6" t="s">
        <v>16</v>
      </c>
      <c r="F471" s="15">
        <v>60</v>
      </c>
      <c r="G471" s="6" t="s">
        <v>1791</v>
      </c>
      <c r="H471" s="6" t="s">
        <v>1792</v>
      </c>
      <c r="I471" s="6" t="s">
        <v>32</v>
      </c>
      <c r="J471" s="7">
        <v>44112</v>
      </c>
      <c r="K471" s="15">
        <v>81</v>
      </c>
      <c r="L471" s="6" t="s">
        <v>68</v>
      </c>
      <c r="M471" s="6">
        <f t="shared" si="29"/>
        <v>2020</v>
      </c>
      <c r="N471" s="6">
        <f t="shared" si="30"/>
        <v>10</v>
      </c>
      <c r="O471" s="6" t="str">
        <f>VLOOKUP(L471,'User input'!$D$6:$E$16,2,FALSE)</f>
        <v>Megawidget M</v>
      </c>
      <c r="P471" s="6">
        <f>VLOOKUP(L471,'User input'!$D$6:$G$16,3,FALSE)</f>
        <v>1.29</v>
      </c>
      <c r="Q471" s="6">
        <f>VLOOKUP(L471,'User input'!$D$6:$G$16,4,FALSE)</f>
        <v>24</v>
      </c>
      <c r="R471" s="6">
        <f t="shared" si="31"/>
        <v>1944</v>
      </c>
      <c r="S471" s="26">
        <f t="shared" si="28"/>
        <v>2507.7600000000002</v>
      </c>
      <c r="T471" s="26">
        <f>IF(K471&lt;'User input'!$I$9,'User input'!$J$8,IF(K471&lt;'User input'!$I$10,'User input'!$J$9,IF(K471&lt;'User input'!$I$11,'User input'!$J$10,'User input'!$J$11)))*S471</f>
        <v>125.38800000000002</v>
      </c>
      <c r="U471" s="26">
        <f>K471*'User input'!$J$17+'User input'!$J$16</f>
        <v>0.5</v>
      </c>
    </row>
    <row r="472" spans="1:21" x14ac:dyDescent="0.25">
      <c r="A472" s="18">
        <v>482</v>
      </c>
      <c r="B472" s="10" t="s">
        <v>1793</v>
      </c>
      <c r="C472" s="10" t="s">
        <v>1794</v>
      </c>
      <c r="D472" s="10" t="s">
        <v>49</v>
      </c>
      <c r="E472" s="10" t="s">
        <v>16</v>
      </c>
      <c r="F472" s="16">
        <v>90</v>
      </c>
      <c r="G472" s="10" t="s">
        <v>1795</v>
      </c>
      <c r="H472" s="10" t="s">
        <v>1796</v>
      </c>
      <c r="I472" s="10" t="s">
        <v>32</v>
      </c>
      <c r="J472" s="11">
        <v>43673</v>
      </c>
      <c r="K472" s="16">
        <v>14</v>
      </c>
      <c r="L472" s="10" t="s">
        <v>99</v>
      </c>
      <c r="M472" s="10">
        <f t="shared" si="29"/>
        <v>2019</v>
      </c>
      <c r="N472" s="10">
        <f t="shared" si="30"/>
        <v>7</v>
      </c>
      <c r="O472" s="10" t="str">
        <f>VLOOKUP(L472,'User input'!$D$6:$E$16,2,FALSE)</f>
        <v>Superwossname</v>
      </c>
      <c r="P472" s="10">
        <f>VLOOKUP(L472,'User input'!$D$6:$G$16,3,FALSE)</f>
        <v>3.49</v>
      </c>
      <c r="Q472" s="10">
        <f>VLOOKUP(L472,'User input'!$D$6:$G$16,4,FALSE)</f>
        <v>20</v>
      </c>
      <c r="R472" s="10">
        <f t="shared" si="31"/>
        <v>280</v>
      </c>
      <c r="S472" s="27">
        <f t="shared" si="28"/>
        <v>977.2</v>
      </c>
      <c r="T472" s="27">
        <f>IF(K472&lt;'User input'!$I$9,'User input'!$J$8,IF(K472&lt;'User input'!$I$10,'User input'!$J$9,IF(K472&lt;'User input'!$I$11,'User input'!$J$10,'User input'!$J$11)))*S472</f>
        <v>0</v>
      </c>
      <c r="U472" s="27">
        <f>K472*'User input'!$J$17+'User input'!$J$16</f>
        <v>0.5</v>
      </c>
    </row>
    <row r="473" spans="1:21" x14ac:dyDescent="0.25">
      <c r="A473" s="17">
        <v>483</v>
      </c>
      <c r="B473" s="6" t="s">
        <v>1797</v>
      </c>
      <c r="C473" s="6" t="s">
        <v>1798</v>
      </c>
      <c r="D473" s="6" t="s">
        <v>28</v>
      </c>
      <c r="E473" s="6" t="s">
        <v>29</v>
      </c>
      <c r="F473" s="15">
        <v>90</v>
      </c>
      <c r="G473" s="6" t="s">
        <v>1799</v>
      </c>
      <c r="H473" s="6" t="s">
        <v>1800</v>
      </c>
      <c r="I473" s="6" t="s">
        <v>122</v>
      </c>
      <c r="J473" s="7">
        <v>43510</v>
      </c>
      <c r="K473" s="15">
        <v>8</v>
      </c>
      <c r="L473" s="6" t="s">
        <v>33</v>
      </c>
      <c r="M473" s="6">
        <f t="shared" si="29"/>
        <v>2019</v>
      </c>
      <c r="N473" s="6">
        <f t="shared" si="30"/>
        <v>2</v>
      </c>
      <c r="O473" s="6" t="str">
        <f>VLOOKUP(L473,'User input'!$D$6:$E$16,2,FALSE)</f>
        <v>Megawidget L</v>
      </c>
      <c r="P473" s="6">
        <f>VLOOKUP(L473,'User input'!$D$6:$G$16,3,FALSE)</f>
        <v>1.79</v>
      </c>
      <c r="Q473" s="6">
        <f>VLOOKUP(L473,'User input'!$D$6:$G$16,4,FALSE)</f>
        <v>24</v>
      </c>
      <c r="R473" s="6">
        <f t="shared" si="31"/>
        <v>192</v>
      </c>
      <c r="S473" s="26">
        <f t="shared" si="28"/>
        <v>343.68</v>
      </c>
      <c r="T473" s="26">
        <f>IF(K473&lt;'User input'!$I$9,'User input'!$J$8,IF(K473&lt;'User input'!$I$10,'User input'!$J$9,IF(K473&lt;'User input'!$I$11,'User input'!$J$10,'User input'!$J$11)))*S473</f>
        <v>0</v>
      </c>
      <c r="U473" s="26">
        <f>K473*'User input'!$J$17+'User input'!$J$16</f>
        <v>0.5</v>
      </c>
    </row>
    <row r="474" spans="1:21" x14ac:dyDescent="0.25">
      <c r="A474" s="18">
        <v>484</v>
      </c>
      <c r="B474" s="10" t="s">
        <v>1801</v>
      </c>
      <c r="C474" s="10" t="s">
        <v>1802</v>
      </c>
      <c r="D474" s="10" t="s">
        <v>28</v>
      </c>
      <c r="E474" s="10" t="s">
        <v>29</v>
      </c>
      <c r="F474" s="16">
        <v>30</v>
      </c>
      <c r="G474" s="10" t="s">
        <v>1803</v>
      </c>
      <c r="H474" s="10" t="s">
        <v>1777</v>
      </c>
      <c r="I474" s="10" t="s">
        <v>32</v>
      </c>
      <c r="J474" s="11">
        <v>43758</v>
      </c>
      <c r="K474" s="16">
        <v>16</v>
      </c>
      <c r="L474" s="10" t="s">
        <v>20</v>
      </c>
      <c r="M474" s="10">
        <f t="shared" si="29"/>
        <v>2019</v>
      </c>
      <c r="N474" s="10">
        <f t="shared" si="30"/>
        <v>10</v>
      </c>
      <c r="O474" s="10" t="str">
        <f>VLOOKUP(L474,'User input'!$D$6:$E$16,2,FALSE)</f>
        <v>Hyperwotsit</v>
      </c>
      <c r="P474" s="10">
        <f>VLOOKUP(L474,'User input'!$D$6:$G$16,3,FALSE)</f>
        <v>2.0099999999999998</v>
      </c>
      <c r="Q474" s="10">
        <f>VLOOKUP(L474,'User input'!$D$6:$G$16,4,FALSE)</f>
        <v>20</v>
      </c>
      <c r="R474" s="10">
        <f t="shared" si="31"/>
        <v>320</v>
      </c>
      <c r="S474" s="27">
        <f t="shared" si="28"/>
        <v>643.19999999999993</v>
      </c>
      <c r="T474" s="27">
        <f>IF(K474&lt;'User input'!$I$9,'User input'!$J$8,IF(K474&lt;'User input'!$I$10,'User input'!$J$9,IF(K474&lt;'User input'!$I$11,'User input'!$J$10,'User input'!$J$11)))*S474</f>
        <v>0</v>
      </c>
      <c r="U474" s="27">
        <f>K474*'User input'!$J$17+'User input'!$J$16</f>
        <v>0.5</v>
      </c>
    </row>
    <row r="475" spans="1:21" x14ac:dyDescent="0.25">
      <c r="A475" s="17">
        <v>485</v>
      </c>
      <c r="B475" s="6" t="s">
        <v>1804</v>
      </c>
      <c r="C475" s="6" t="s">
        <v>1805</v>
      </c>
      <c r="D475" s="6" t="s">
        <v>28</v>
      </c>
      <c r="E475" s="6" t="s">
        <v>29</v>
      </c>
      <c r="F475" s="15">
        <v>90</v>
      </c>
      <c r="G475" s="6" t="s">
        <v>1806</v>
      </c>
      <c r="H475" s="6" t="s">
        <v>1807</v>
      </c>
      <c r="I475" s="6" t="s">
        <v>32</v>
      </c>
      <c r="J475" s="7">
        <v>43589</v>
      </c>
      <c r="K475" s="15">
        <v>59</v>
      </c>
      <c r="L475" s="6" t="s">
        <v>52</v>
      </c>
      <c r="M475" s="6">
        <f t="shared" si="29"/>
        <v>2019</v>
      </c>
      <c r="N475" s="6">
        <f t="shared" si="30"/>
        <v>5</v>
      </c>
      <c r="O475" s="6" t="str">
        <f>VLOOKUP(L475,'User input'!$D$6:$E$16,2,FALSE)</f>
        <v>Megawidget S</v>
      </c>
      <c r="P475" s="6">
        <f>VLOOKUP(L475,'User input'!$D$6:$G$16,3,FALSE)</f>
        <v>0.69</v>
      </c>
      <c r="Q475" s="6">
        <f>VLOOKUP(L475,'User input'!$D$6:$G$16,4,FALSE)</f>
        <v>24</v>
      </c>
      <c r="R475" s="6">
        <f t="shared" si="31"/>
        <v>1416</v>
      </c>
      <c r="S475" s="26">
        <f t="shared" si="28"/>
        <v>977.04</v>
      </c>
      <c r="T475" s="26">
        <f>IF(K475&lt;'User input'!$I$9,'User input'!$J$8,IF(K475&lt;'User input'!$I$10,'User input'!$J$9,IF(K475&lt;'User input'!$I$11,'User input'!$J$10,'User input'!$J$11)))*S475</f>
        <v>48.852000000000004</v>
      </c>
      <c r="U475" s="26">
        <f>K475*'User input'!$J$17+'User input'!$J$16</f>
        <v>0.5</v>
      </c>
    </row>
    <row r="476" spans="1:21" x14ac:dyDescent="0.25">
      <c r="A476" s="18">
        <v>486</v>
      </c>
      <c r="B476" s="10" t="s">
        <v>1808</v>
      </c>
      <c r="C476" s="10" t="s">
        <v>1809</v>
      </c>
      <c r="D476" s="10" t="s">
        <v>15</v>
      </c>
      <c r="E476" s="10" t="s">
        <v>16</v>
      </c>
      <c r="F476" s="16">
        <v>60</v>
      </c>
      <c r="G476" s="10" t="s">
        <v>1810</v>
      </c>
      <c r="H476" s="10" t="s">
        <v>1811</v>
      </c>
      <c r="I476" s="10" t="s">
        <v>87</v>
      </c>
      <c r="J476" s="11">
        <v>43466</v>
      </c>
      <c r="K476" s="16">
        <v>60</v>
      </c>
      <c r="L476" s="10" t="s">
        <v>99</v>
      </c>
      <c r="M476" s="10">
        <f t="shared" si="29"/>
        <v>2019</v>
      </c>
      <c r="N476" s="10">
        <f t="shared" si="30"/>
        <v>1</v>
      </c>
      <c r="O476" s="10" t="str">
        <f>VLOOKUP(L476,'User input'!$D$6:$E$16,2,FALSE)</f>
        <v>Superwossname</v>
      </c>
      <c r="P476" s="10">
        <f>VLOOKUP(L476,'User input'!$D$6:$G$16,3,FALSE)</f>
        <v>3.49</v>
      </c>
      <c r="Q476" s="10">
        <f>VLOOKUP(L476,'User input'!$D$6:$G$16,4,FALSE)</f>
        <v>20</v>
      </c>
      <c r="R476" s="10">
        <f t="shared" si="31"/>
        <v>1200</v>
      </c>
      <c r="S476" s="27">
        <f t="shared" si="28"/>
        <v>4188</v>
      </c>
      <c r="T476" s="27">
        <f>IF(K476&lt;'User input'!$I$9,'User input'!$J$8,IF(K476&lt;'User input'!$I$10,'User input'!$J$9,IF(K476&lt;'User input'!$I$11,'User input'!$J$10,'User input'!$J$11)))*S476</f>
        <v>209.4</v>
      </c>
      <c r="U476" s="27">
        <f>K476*'User input'!$J$17+'User input'!$J$16</f>
        <v>0.5</v>
      </c>
    </row>
    <row r="477" spans="1:21" x14ac:dyDescent="0.25">
      <c r="A477" s="17">
        <v>487</v>
      </c>
      <c r="B477" s="6" t="s">
        <v>1812</v>
      </c>
      <c r="C477" s="6" t="s">
        <v>1813</v>
      </c>
      <c r="D477" s="6" t="s">
        <v>28</v>
      </c>
      <c r="E477" s="6" t="s">
        <v>29</v>
      </c>
      <c r="F477" s="15">
        <v>30</v>
      </c>
      <c r="G477" s="6" t="s">
        <v>1814</v>
      </c>
      <c r="H477" s="6" t="s">
        <v>1815</v>
      </c>
      <c r="I477" s="6" t="s">
        <v>1816</v>
      </c>
      <c r="J477" s="7">
        <v>43951</v>
      </c>
      <c r="K477" s="15">
        <v>51</v>
      </c>
      <c r="L477" s="6" t="s">
        <v>39</v>
      </c>
      <c r="M477" s="6">
        <f t="shared" si="29"/>
        <v>2020</v>
      </c>
      <c r="N477" s="6">
        <f t="shared" si="30"/>
        <v>4</v>
      </c>
      <c r="O477" s="6" t="str">
        <f>VLOOKUP(L477,'User input'!$D$6:$E$16,2,FALSE)</f>
        <v>Ultrathing V1</v>
      </c>
      <c r="P477" s="6">
        <f>VLOOKUP(L477,'User input'!$D$6:$G$16,3,FALSE)</f>
        <v>1.79</v>
      </c>
      <c r="Q477" s="6">
        <f>VLOOKUP(L477,'User input'!$D$6:$G$16,4,FALSE)</f>
        <v>17</v>
      </c>
      <c r="R477" s="6">
        <f t="shared" si="31"/>
        <v>867</v>
      </c>
      <c r="S477" s="26">
        <f t="shared" si="28"/>
        <v>1551.93</v>
      </c>
      <c r="T477" s="26">
        <f>IF(K477&lt;'User input'!$I$9,'User input'!$J$8,IF(K477&lt;'User input'!$I$10,'User input'!$J$9,IF(K477&lt;'User input'!$I$11,'User input'!$J$10,'User input'!$J$11)))*S477</f>
        <v>77.596500000000006</v>
      </c>
      <c r="U477" s="26">
        <f>K477*'User input'!$J$17+'User input'!$J$16</f>
        <v>0.5</v>
      </c>
    </row>
    <row r="478" spans="1:21" x14ac:dyDescent="0.25">
      <c r="A478" s="18">
        <v>488</v>
      </c>
      <c r="B478" s="10" t="s">
        <v>1817</v>
      </c>
      <c r="C478" s="10" t="s">
        <v>1818</v>
      </c>
      <c r="D478" s="10" t="s">
        <v>49</v>
      </c>
      <c r="E478" s="10" t="s">
        <v>16</v>
      </c>
      <c r="F478" s="16">
        <v>30</v>
      </c>
      <c r="G478" s="10" t="s">
        <v>1814</v>
      </c>
      <c r="H478" s="10" t="s">
        <v>1819</v>
      </c>
      <c r="I478" s="10" t="s">
        <v>25</v>
      </c>
      <c r="J478" s="11">
        <v>44033</v>
      </c>
      <c r="K478" s="16">
        <v>13</v>
      </c>
      <c r="L478" s="10" t="s">
        <v>33</v>
      </c>
      <c r="M478" s="10">
        <f t="shared" si="29"/>
        <v>2020</v>
      </c>
      <c r="N478" s="10">
        <f t="shared" si="30"/>
        <v>7</v>
      </c>
      <c r="O478" s="10" t="str">
        <f>VLOOKUP(L478,'User input'!$D$6:$E$16,2,FALSE)</f>
        <v>Megawidget L</v>
      </c>
      <c r="P478" s="10">
        <f>VLOOKUP(L478,'User input'!$D$6:$G$16,3,FALSE)</f>
        <v>1.79</v>
      </c>
      <c r="Q478" s="10">
        <f>VLOOKUP(L478,'User input'!$D$6:$G$16,4,FALSE)</f>
        <v>24</v>
      </c>
      <c r="R478" s="10">
        <f t="shared" si="31"/>
        <v>312</v>
      </c>
      <c r="S478" s="27">
        <f t="shared" si="28"/>
        <v>558.48</v>
      </c>
      <c r="T478" s="27">
        <f>IF(K478&lt;'User input'!$I$9,'User input'!$J$8,IF(K478&lt;'User input'!$I$10,'User input'!$J$9,IF(K478&lt;'User input'!$I$11,'User input'!$J$10,'User input'!$J$11)))*S478</f>
        <v>0</v>
      </c>
      <c r="U478" s="27">
        <f>K478*'User input'!$J$17+'User input'!$J$16</f>
        <v>0.5</v>
      </c>
    </row>
    <row r="479" spans="1:21" x14ac:dyDescent="0.25">
      <c r="A479" s="17">
        <v>489</v>
      </c>
      <c r="B479" s="6" t="s">
        <v>1820</v>
      </c>
      <c r="C479" s="6" t="s">
        <v>1821</v>
      </c>
      <c r="D479" s="6" t="s">
        <v>28</v>
      </c>
      <c r="E479" s="6" t="s">
        <v>29</v>
      </c>
      <c r="F479" s="15">
        <v>90</v>
      </c>
      <c r="G479" s="6" t="s">
        <v>1814</v>
      </c>
      <c r="H479" s="6" t="s">
        <v>1822</v>
      </c>
      <c r="I479" s="6" t="s">
        <v>32</v>
      </c>
      <c r="J479" s="7">
        <v>44295</v>
      </c>
      <c r="K479" s="15">
        <v>13</v>
      </c>
      <c r="L479" s="6" t="s">
        <v>52</v>
      </c>
      <c r="M479" s="6">
        <f t="shared" si="29"/>
        <v>2021</v>
      </c>
      <c r="N479" s="6">
        <f t="shared" si="30"/>
        <v>4</v>
      </c>
      <c r="O479" s="6" t="str">
        <f>VLOOKUP(L479,'User input'!$D$6:$E$16,2,FALSE)</f>
        <v>Megawidget S</v>
      </c>
      <c r="P479" s="6">
        <f>VLOOKUP(L479,'User input'!$D$6:$G$16,3,FALSE)</f>
        <v>0.69</v>
      </c>
      <c r="Q479" s="6">
        <f>VLOOKUP(L479,'User input'!$D$6:$G$16,4,FALSE)</f>
        <v>24</v>
      </c>
      <c r="R479" s="6">
        <f t="shared" si="31"/>
        <v>312</v>
      </c>
      <c r="S479" s="26">
        <f t="shared" si="28"/>
        <v>215.27999999999997</v>
      </c>
      <c r="T479" s="26">
        <f>IF(K479&lt;'User input'!$I$9,'User input'!$J$8,IF(K479&lt;'User input'!$I$10,'User input'!$J$9,IF(K479&lt;'User input'!$I$11,'User input'!$J$10,'User input'!$J$11)))*S479</f>
        <v>0</v>
      </c>
      <c r="U479" s="26">
        <f>K479*'User input'!$J$17+'User input'!$J$16</f>
        <v>0.5</v>
      </c>
    </row>
    <row r="480" spans="1:21" x14ac:dyDescent="0.25">
      <c r="A480" s="18">
        <v>490</v>
      </c>
      <c r="B480" s="10" t="s">
        <v>1823</v>
      </c>
      <c r="C480" s="10" t="s">
        <v>1824</v>
      </c>
      <c r="D480" s="10" t="s">
        <v>28</v>
      </c>
      <c r="E480" s="10" t="s">
        <v>29</v>
      </c>
      <c r="F480" s="16">
        <v>30</v>
      </c>
      <c r="G480" s="10" t="s">
        <v>1825</v>
      </c>
      <c r="H480" s="10" t="s">
        <v>1826</v>
      </c>
      <c r="I480" s="10" t="s">
        <v>32</v>
      </c>
      <c r="J480" s="11">
        <v>43524</v>
      </c>
      <c r="K480" s="16">
        <v>35</v>
      </c>
      <c r="L480" s="10" t="s">
        <v>39</v>
      </c>
      <c r="M480" s="10">
        <f t="shared" si="29"/>
        <v>2019</v>
      </c>
      <c r="N480" s="10">
        <f t="shared" si="30"/>
        <v>2</v>
      </c>
      <c r="O480" s="10" t="str">
        <f>VLOOKUP(L480,'User input'!$D$6:$E$16,2,FALSE)</f>
        <v>Ultrathing V1</v>
      </c>
      <c r="P480" s="10">
        <f>VLOOKUP(L480,'User input'!$D$6:$G$16,3,FALSE)</f>
        <v>1.79</v>
      </c>
      <c r="Q480" s="10">
        <f>VLOOKUP(L480,'User input'!$D$6:$G$16,4,FALSE)</f>
        <v>17</v>
      </c>
      <c r="R480" s="10">
        <f t="shared" si="31"/>
        <v>595</v>
      </c>
      <c r="S480" s="27">
        <f t="shared" si="28"/>
        <v>1065.05</v>
      </c>
      <c r="T480" s="27">
        <f>IF(K480&lt;'User input'!$I$9,'User input'!$J$8,IF(K480&lt;'User input'!$I$10,'User input'!$J$9,IF(K480&lt;'User input'!$I$11,'User input'!$J$10,'User input'!$J$11)))*S480</f>
        <v>31.951499999999996</v>
      </c>
      <c r="U480" s="27">
        <f>K480*'User input'!$J$17+'User input'!$J$16</f>
        <v>0.5</v>
      </c>
    </row>
    <row r="481" spans="1:21" x14ac:dyDescent="0.25">
      <c r="A481" s="17">
        <v>491</v>
      </c>
      <c r="B481" s="6" t="s">
        <v>1321</v>
      </c>
      <c r="C481" s="6" t="s">
        <v>1827</v>
      </c>
      <c r="D481" s="6" t="s">
        <v>28</v>
      </c>
      <c r="E481" s="6" t="s">
        <v>29</v>
      </c>
      <c r="F481" s="15">
        <v>90</v>
      </c>
      <c r="G481" s="6" t="s">
        <v>1828</v>
      </c>
      <c r="H481" s="6" t="s">
        <v>1829</v>
      </c>
      <c r="I481" s="6" t="s">
        <v>171</v>
      </c>
      <c r="J481" s="7">
        <v>44471</v>
      </c>
      <c r="K481" s="15">
        <v>89</v>
      </c>
      <c r="L481" s="6" t="s">
        <v>39</v>
      </c>
      <c r="M481" s="6">
        <f t="shared" si="29"/>
        <v>2021</v>
      </c>
      <c r="N481" s="6">
        <f t="shared" si="30"/>
        <v>10</v>
      </c>
      <c r="O481" s="6" t="str">
        <f>VLOOKUP(L481,'User input'!$D$6:$E$16,2,FALSE)</f>
        <v>Ultrathing V1</v>
      </c>
      <c r="P481" s="6">
        <f>VLOOKUP(L481,'User input'!$D$6:$G$16,3,FALSE)</f>
        <v>1.79</v>
      </c>
      <c r="Q481" s="6">
        <f>VLOOKUP(L481,'User input'!$D$6:$G$16,4,FALSE)</f>
        <v>17</v>
      </c>
      <c r="R481" s="6">
        <f t="shared" si="31"/>
        <v>1513</v>
      </c>
      <c r="S481" s="26">
        <f t="shared" si="28"/>
        <v>2708.27</v>
      </c>
      <c r="T481" s="26">
        <f>IF(K481&lt;'User input'!$I$9,'User input'!$J$8,IF(K481&lt;'User input'!$I$10,'User input'!$J$9,IF(K481&lt;'User input'!$I$11,'User input'!$J$10,'User input'!$J$11)))*S481</f>
        <v>135.4135</v>
      </c>
      <c r="U481" s="26">
        <f>K481*'User input'!$J$17+'User input'!$J$16</f>
        <v>0.5</v>
      </c>
    </row>
    <row r="482" spans="1:21" x14ac:dyDescent="0.25">
      <c r="A482" s="18">
        <v>492</v>
      </c>
      <c r="B482" s="10" t="s">
        <v>1830</v>
      </c>
      <c r="C482" s="10" t="s">
        <v>1473</v>
      </c>
      <c r="D482" s="10" t="s">
        <v>28</v>
      </c>
      <c r="E482" s="10" t="s">
        <v>29</v>
      </c>
      <c r="F482" s="16">
        <v>30</v>
      </c>
      <c r="G482" s="10" t="s">
        <v>1828</v>
      </c>
      <c r="H482" s="10" t="s">
        <v>136</v>
      </c>
      <c r="I482" s="10" t="s">
        <v>291</v>
      </c>
      <c r="J482" s="11">
        <v>43848</v>
      </c>
      <c r="K482" s="16">
        <v>91</v>
      </c>
      <c r="L482" s="10" t="s">
        <v>157</v>
      </c>
      <c r="M482" s="10">
        <f t="shared" si="29"/>
        <v>2020</v>
      </c>
      <c r="N482" s="10">
        <f t="shared" si="30"/>
        <v>1</v>
      </c>
      <c r="O482" s="10" t="str">
        <f>VLOOKUP(L482,'User input'!$D$6:$E$16,2,FALSE)</f>
        <v>Ultrathing V3</v>
      </c>
      <c r="P482" s="10">
        <f>VLOOKUP(L482,'User input'!$D$6:$G$16,3,FALSE)</f>
        <v>3.39</v>
      </c>
      <c r="Q482" s="10">
        <f>VLOOKUP(L482,'User input'!$D$6:$G$16,4,FALSE)</f>
        <v>24</v>
      </c>
      <c r="R482" s="10">
        <f t="shared" si="31"/>
        <v>2184</v>
      </c>
      <c r="S482" s="27">
        <f t="shared" si="28"/>
        <v>7403.76</v>
      </c>
      <c r="T482" s="27">
        <f>IF(K482&lt;'User input'!$I$9,'User input'!$J$8,IF(K482&lt;'User input'!$I$10,'User input'!$J$9,IF(K482&lt;'User input'!$I$11,'User input'!$J$10,'User input'!$J$11)))*S482</f>
        <v>370.18800000000005</v>
      </c>
      <c r="U482" s="27">
        <f>K482*'User input'!$J$17+'User input'!$J$16</f>
        <v>0.5</v>
      </c>
    </row>
    <row r="483" spans="1:21" x14ac:dyDescent="0.25">
      <c r="A483" s="17">
        <v>493</v>
      </c>
      <c r="B483" s="6" t="s">
        <v>1831</v>
      </c>
      <c r="C483" s="6" t="s">
        <v>1832</v>
      </c>
      <c r="D483" s="6" t="s">
        <v>15</v>
      </c>
      <c r="E483" s="6" t="s">
        <v>16</v>
      </c>
      <c r="F483" s="15">
        <v>90</v>
      </c>
      <c r="G483" s="6" t="s">
        <v>1833</v>
      </c>
      <c r="H483" s="6" t="s">
        <v>1653</v>
      </c>
      <c r="I483" s="6" t="s">
        <v>32</v>
      </c>
      <c r="J483" s="7">
        <v>44434</v>
      </c>
      <c r="K483" s="15">
        <v>65</v>
      </c>
      <c r="L483" s="6" t="s">
        <v>44</v>
      </c>
      <c r="M483" s="6">
        <f t="shared" si="29"/>
        <v>2021</v>
      </c>
      <c r="N483" s="6">
        <f t="shared" si="30"/>
        <v>8</v>
      </c>
      <c r="O483" s="6" t="str">
        <f>VLOOKUP(L483,'User input'!$D$6:$E$16,2,FALSE)</f>
        <v>Gigastuff</v>
      </c>
      <c r="P483" s="6">
        <f>VLOOKUP(L483,'User input'!$D$6:$G$16,3,FALSE)</f>
        <v>1.89</v>
      </c>
      <c r="Q483" s="6">
        <f>VLOOKUP(L483,'User input'!$D$6:$G$16,4,FALSE)</f>
        <v>18</v>
      </c>
      <c r="R483" s="6">
        <f t="shared" si="31"/>
        <v>1170</v>
      </c>
      <c r="S483" s="26">
        <f t="shared" si="28"/>
        <v>2211.2999999999997</v>
      </c>
      <c r="T483" s="26">
        <f>IF(K483&lt;'User input'!$I$9,'User input'!$J$8,IF(K483&lt;'User input'!$I$10,'User input'!$J$9,IF(K483&lt;'User input'!$I$11,'User input'!$J$10,'User input'!$J$11)))*S483</f>
        <v>110.565</v>
      </c>
      <c r="U483" s="26">
        <f>K483*'User input'!$J$17+'User input'!$J$16</f>
        <v>0.5</v>
      </c>
    </row>
    <row r="484" spans="1:21" x14ac:dyDescent="0.25">
      <c r="A484" s="18">
        <v>494</v>
      </c>
      <c r="B484" s="10" t="s">
        <v>1834</v>
      </c>
      <c r="C484" s="10" t="s">
        <v>1835</v>
      </c>
      <c r="D484" s="10" t="s">
        <v>49</v>
      </c>
      <c r="E484" s="10" t="s">
        <v>16</v>
      </c>
      <c r="F484" s="16">
        <v>30</v>
      </c>
      <c r="G484" s="10" t="s">
        <v>1836</v>
      </c>
      <c r="H484" s="10" t="s">
        <v>1837</v>
      </c>
      <c r="I484" s="10" t="s">
        <v>291</v>
      </c>
      <c r="J484" s="11">
        <v>44546</v>
      </c>
      <c r="K484" s="16">
        <v>18</v>
      </c>
      <c r="L484" s="10" t="s">
        <v>157</v>
      </c>
      <c r="M484" s="10">
        <f t="shared" si="29"/>
        <v>2021</v>
      </c>
      <c r="N484" s="10">
        <f t="shared" si="30"/>
        <v>12</v>
      </c>
      <c r="O484" s="10" t="str">
        <f>VLOOKUP(L484,'User input'!$D$6:$E$16,2,FALSE)</f>
        <v>Ultrathing V3</v>
      </c>
      <c r="P484" s="10">
        <f>VLOOKUP(L484,'User input'!$D$6:$G$16,3,FALSE)</f>
        <v>3.39</v>
      </c>
      <c r="Q484" s="10">
        <f>VLOOKUP(L484,'User input'!$D$6:$G$16,4,FALSE)</f>
        <v>24</v>
      </c>
      <c r="R484" s="10">
        <f t="shared" si="31"/>
        <v>432</v>
      </c>
      <c r="S484" s="27">
        <f t="shared" si="28"/>
        <v>1464.48</v>
      </c>
      <c r="T484" s="27">
        <f>IF(K484&lt;'User input'!$I$9,'User input'!$J$8,IF(K484&lt;'User input'!$I$10,'User input'!$J$9,IF(K484&lt;'User input'!$I$11,'User input'!$J$10,'User input'!$J$11)))*S484</f>
        <v>0</v>
      </c>
      <c r="U484" s="27">
        <f>K484*'User input'!$J$17+'User input'!$J$16</f>
        <v>0.5</v>
      </c>
    </row>
    <row r="485" spans="1:21" x14ac:dyDescent="0.25">
      <c r="A485" s="17">
        <v>495</v>
      </c>
      <c r="B485" s="6" t="s">
        <v>254</v>
      </c>
      <c r="C485" s="6" t="s">
        <v>1838</v>
      </c>
      <c r="D485" s="6" t="s">
        <v>28</v>
      </c>
      <c r="E485" s="6" t="s">
        <v>29</v>
      </c>
      <c r="F485" s="15">
        <v>30</v>
      </c>
      <c r="G485" s="6" t="s">
        <v>1839</v>
      </c>
      <c r="H485" s="6" t="s">
        <v>1840</v>
      </c>
      <c r="I485" s="6" t="s">
        <v>834</v>
      </c>
      <c r="J485" s="7">
        <v>44421</v>
      </c>
      <c r="K485" s="15">
        <v>19</v>
      </c>
      <c r="L485" s="6" t="s">
        <v>78</v>
      </c>
      <c r="M485" s="6">
        <f t="shared" si="29"/>
        <v>2021</v>
      </c>
      <c r="N485" s="6">
        <f t="shared" si="30"/>
        <v>8</v>
      </c>
      <c r="O485" s="6" t="str">
        <f>VLOOKUP(L485,'User input'!$D$6:$E$16,2,FALSE)</f>
        <v>Ultrathing V2</v>
      </c>
      <c r="P485" s="6">
        <f>VLOOKUP(L485,'User input'!$D$6:$G$16,3,FALSE)</f>
        <v>2.95</v>
      </c>
      <c r="Q485" s="6">
        <f>VLOOKUP(L485,'User input'!$D$6:$G$16,4,FALSE)</f>
        <v>20</v>
      </c>
      <c r="R485" s="6">
        <f t="shared" si="31"/>
        <v>380</v>
      </c>
      <c r="S485" s="26">
        <f t="shared" si="28"/>
        <v>1121</v>
      </c>
      <c r="T485" s="26">
        <f>IF(K485&lt;'User input'!$I$9,'User input'!$J$8,IF(K485&lt;'User input'!$I$10,'User input'!$J$9,IF(K485&lt;'User input'!$I$11,'User input'!$J$10,'User input'!$J$11)))*S485</f>
        <v>0</v>
      </c>
      <c r="U485" s="26">
        <f>K485*'User input'!$J$17+'User input'!$J$16</f>
        <v>0.5</v>
      </c>
    </row>
    <row r="486" spans="1:21" x14ac:dyDescent="0.25">
      <c r="A486" s="18">
        <v>496</v>
      </c>
      <c r="B486" s="10" t="s">
        <v>1841</v>
      </c>
      <c r="C486" s="10" t="s">
        <v>1630</v>
      </c>
      <c r="D486" s="10" t="s">
        <v>28</v>
      </c>
      <c r="E486" s="10" t="s">
        <v>29</v>
      </c>
      <c r="F486" s="16">
        <v>30</v>
      </c>
      <c r="G486" s="10" t="s">
        <v>1839</v>
      </c>
      <c r="H486" s="10" t="s">
        <v>1072</v>
      </c>
      <c r="I486" s="10" t="s">
        <v>1073</v>
      </c>
      <c r="J486" s="11">
        <v>43766</v>
      </c>
      <c r="K486" s="16">
        <v>57</v>
      </c>
      <c r="L486" s="10" t="s">
        <v>20</v>
      </c>
      <c r="M486" s="10">
        <f t="shared" si="29"/>
        <v>2019</v>
      </c>
      <c r="N486" s="10">
        <f t="shared" si="30"/>
        <v>10</v>
      </c>
      <c r="O486" s="10" t="str">
        <f>VLOOKUP(L486,'User input'!$D$6:$E$16,2,FALSE)</f>
        <v>Hyperwotsit</v>
      </c>
      <c r="P486" s="10">
        <f>VLOOKUP(L486,'User input'!$D$6:$G$16,3,FALSE)</f>
        <v>2.0099999999999998</v>
      </c>
      <c r="Q486" s="10">
        <f>VLOOKUP(L486,'User input'!$D$6:$G$16,4,FALSE)</f>
        <v>20</v>
      </c>
      <c r="R486" s="10">
        <f t="shared" si="31"/>
        <v>1140</v>
      </c>
      <c r="S486" s="27">
        <f t="shared" si="28"/>
        <v>2291.3999999999996</v>
      </c>
      <c r="T486" s="27">
        <f>IF(K486&lt;'User input'!$I$9,'User input'!$J$8,IF(K486&lt;'User input'!$I$10,'User input'!$J$9,IF(K486&lt;'User input'!$I$11,'User input'!$J$10,'User input'!$J$11)))*S486</f>
        <v>114.57</v>
      </c>
      <c r="U486" s="27">
        <f>K486*'User input'!$J$17+'User input'!$J$16</f>
        <v>0.5</v>
      </c>
    </row>
    <row r="487" spans="1:21" x14ac:dyDescent="0.25">
      <c r="A487" s="17">
        <v>497</v>
      </c>
      <c r="B487" s="6" t="s">
        <v>1842</v>
      </c>
      <c r="C487" s="6" t="s">
        <v>1843</v>
      </c>
      <c r="D487" s="6" t="s">
        <v>28</v>
      </c>
      <c r="E487" s="6" t="s">
        <v>29</v>
      </c>
      <c r="F487" s="15">
        <v>60</v>
      </c>
      <c r="G487" s="6" t="s">
        <v>1844</v>
      </c>
      <c r="H487" s="6" t="s">
        <v>541</v>
      </c>
      <c r="I487" s="6" t="s">
        <v>171</v>
      </c>
      <c r="J487" s="7">
        <v>43863</v>
      </c>
      <c r="K487" s="15">
        <v>62</v>
      </c>
      <c r="L487" s="6" t="s">
        <v>99</v>
      </c>
      <c r="M487" s="6">
        <f t="shared" si="29"/>
        <v>2020</v>
      </c>
      <c r="N487" s="6">
        <f t="shared" si="30"/>
        <v>2</v>
      </c>
      <c r="O487" s="6" t="str">
        <f>VLOOKUP(L487,'User input'!$D$6:$E$16,2,FALSE)</f>
        <v>Superwossname</v>
      </c>
      <c r="P487" s="6">
        <f>VLOOKUP(L487,'User input'!$D$6:$G$16,3,FALSE)</f>
        <v>3.49</v>
      </c>
      <c r="Q487" s="6">
        <f>VLOOKUP(L487,'User input'!$D$6:$G$16,4,FALSE)</f>
        <v>20</v>
      </c>
      <c r="R487" s="6">
        <f t="shared" si="31"/>
        <v>1240</v>
      </c>
      <c r="S487" s="26">
        <f t="shared" si="28"/>
        <v>4327.6000000000004</v>
      </c>
      <c r="T487" s="26">
        <f>IF(K487&lt;'User input'!$I$9,'User input'!$J$8,IF(K487&lt;'User input'!$I$10,'User input'!$J$9,IF(K487&lt;'User input'!$I$11,'User input'!$J$10,'User input'!$J$11)))*S487</f>
        <v>216.38000000000002</v>
      </c>
      <c r="U487" s="26">
        <f>K487*'User input'!$J$17+'User input'!$J$16</f>
        <v>0.5</v>
      </c>
    </row>
    <row r="488" spans="1:21" x14ac:dyDescent="0.25">
      <c r="A488" s="18">
        <v>498</v>
      </c>
      <c r="B488" s="10" t="s">
        <v>371</v>
      </c>
      <c r="C488" s="10" t="s">
        <v>1845</v>
      </c>
      <c r="D488" s="10" t="s">
        <v>28</v>
      </c>
      <c r="E488" s="10" t="s">
        <v>29</v>
      </c>
      <c r="F488" s="16">
        <v>30</v>
      </c>
      <c r="G488" s="10" t="s">
        <v>1846</v>
      </c>
      <c r="H488" s="10" t="s">
        <v>1847</v>
      </c>
      <c r="I488" s="10" t="s">
        <v>25</v>
      </c>
      <c r="J488" s="11">
        <v>44434</v>
      </c>
      <c r="K488" s="16">
        <v>59</v>
      </c>
      <c r="L488" s="10" t="s">
        <v>33</v>
      </c>
      <c r="M488" s="10">
        <f t="shared" si="29"/>
        <v>2021</v>
      </c>
      <c r="N488" s="10">
        <f t="shared" si="30"/>
        <v>8</v>
      </c>
      <c r="O488" s="10" t="str">
        <f>VLOOKUP(L488,'User input'!$D$6:$E$16,2,FALSE)</f>
        <v>Megawidget L</v>
      </c>
      <c r="P488" s="10">
        <f>VLOOKUP(L488,'User input'!$D$6:$G$16,3,FALSE)</f>
        <v>1.79</v>
      </c>
      <c r="Q488" s="10">
        <f>VLOOKUP(L488,'User input'!$D$6:$G$16,4,FALSE)</f>
        <v>24</v>
      </c>
      <c r="R488" s="10">
        <f t="shared" si="31"/>
        <v>1416</v>
      </c>
      <c r="S488" s="27">
        <f t="shared" si="28"/>
        <v>2534.64</v>
      </c>
      <c r="T488" s="27">
        <f>IF(K488&lt;'User input'!$I$9,'User input'!$J$8,IF(K488&lt;'User input'!$I$10,'User input'!$J$9,IF(K488&lt;'User input'!$I$11,'User input'!$J$10,'User input'!$J$11)))*S488</f>
        <v>126.732</v>
      </c>
      <c r="U488" s="27">
        <f>K488*'User input'!$J$17+'User input'!$J$16</f>
        <v>0.5</v>
      </c>
    </row>
    <row r="489" spans="1:21" x14ac:dyDescent="0.25">
      <c r="A489" s="17">
        <v>499</v>
      </c>
      <c r="B489" s="6" t="s">
        <v>1848</v>
      </c>
      <c r="C489" s="6" t="s">
        <v>1849</v>
      </c>
      <c r="D489" s="6" t="s">
        <v>49</v>
      </c>
      <c r="E489" s="6" t="s">
        <v>16</v>
      </c>
      <c r="F489" s="15">
        <v>90</v>
      </c>
      <c r="G489" s="6" t="s">
        <v>1850</v>
      </c>
      <c r="H489" s="6" t="s">
        <v>1851</v>
      </c>
      <c r="I489" s="6" t="s">
        <v>87</v>
      </c>
      <c r="J489" s="7">
        <v>43578</v>
      </c>
      <c r="K489" s="15">
        <v>35</v>
      </c>
      <c r="L489" s="6" t="s">
        <v>157</v>
      </c>
      <c r="M489" s="6">
        <f t="shared" si="29"/>
        <v>2019</v>
      </c>
      <c r="N489" s="6">
        <f t="shared" si="30"/>
        <v>4</v>
      </c>
      <c r="O489" s="6" t="str">
        <f>VLOOKUP(L489,'User input'!$D$6:$E$16,2,FALSE)</f>
        <v>Ultrathing V3</v>
      </c>
      <c r="P489" s="6">
        <f>VLOOKUP(L489,'User input'!$D$6:$G$16,3,FALSE)</f>
        <v>3.39</v>
      </c>
      <c r="Q489" s="6">
        <f>VLOOKUP(L489,'User input'!$D$6:$G$16,4,FALSE)</f>
        <v>24</v>
      </c>
      <c r="R489" s="6">
        <f t="shared" si="31"/>
        <v>840</v>
      </c>
      <c r="S489" s="26">
        <f t="shared" si="28"/>
        <v>2847.6</v>
      </c>
      <c r="T489" s="26">
        <f>IF(K489&lt;'User input'!$I$9,'User input'!$J$8,IF(K489&lt;'User input'!$I$10,'User input'!$J$9,IF(K489&lt;'User input'!$I$11,'User input'!$J$10,'User input'!$J$11)))*S489</f>
        <v>85.427999999999997</v>
      </c>
      <c r="U489" s="26">
        <f>K489*'User input'!$J$17+'User input'!$J$16</f>
        <v>0.5</v>
      </c>
    </row>
    <row r="490" spans="1:21" x14ac:dyDescent="0.25">
      <c r="A490" s="18">
        <v>500</v>
      </c>
      <c r="B490" s="10" t="s">
        <v>1852</v>
      </c>
      <c r="C490" s="10" t="s">
        <v>1853</v>
      </c>
      <c r="D490" s="10" t="s">
        <v>28</v>
      </c>
      <c r="E490" s="10" t="s">
        <v>29</v>
      </c>
      <c r="F490" s="16">
        <v>60</v>
      </c>
      <c r="G490" s="10" t="s">
        <v>1850</v>
      </c>
      <c r="H490" s="10" t="s">
        <v>1854</v>
      </c>
      <c r="I490" s="10" t="s">
        <v>185</v>
      </c>
      <c r="J490" s="11">
        <v>43744</v>
      </c>
      <c r="K490" s="16">
        <v>14</v>
      </c>
      <c r="L490" s="10" t="s">
        <v>44</v>
      </c>
      <c r="M490" s="10">
        <f t="shared" si="29"/>
        <v>2019</v>
      </c>
      <c r="N490" s="10">
        <f t="shared" si="30"/>
        <v>10</v>
      </c>
      <c r="O490" s="10" t="str">
        <f>VLOOKUP(L490,'User input'!$D$6:$E$16,2,FALSE)</f>
        <v>Gigastuff</v>
      </c>
      <c r="P490" s="10">
        <f>VLOOKUP(L490,'User input'!$D$6:$G$16,3,FALSE)</f>
        <v>1.89</v>
      </c>
      <c r="Q490" s="10">
        <f>VLOOKUP(L490,'User input'!$D$6:$G$16,4,FALSE)</f>
        <v>18</v>
      </c>
      <c r="R490" s="10">
        <f t="shared" si="31"/>
        <v>252</v>
      </c>
      <c r="S490" s="27">
        <f t="shared" si="28"/>
        <v>476.28</v>
      </c>
      <c r="T490" s="27">
        <f>IF(K490&lt;'User input'!$I$9,'User input'!$J$8,IF(K490&lt;'User input'!$I$10,'User input'!$J$9,IF(K490&lt;'User input'!$I$11,'User input'!$J$10,'User input'!$J$11)))*S490</f>
        <v>0</v>
      </c>
      <c r="U490" s="27">
        <f>K490*'User input'!$J$17+'User input'!$J$16</f>
        <v>0.5</v>
      </c>
    </row>
    <row r="491" spans="1:21" x14ac:dyDescent="0.25">
      <c r="A491" s="17">
        <v>501</v>
      </c>
      <c r="B491" s="6" t="s">
        <v>354</v>
      </c>
      <c r="C491" s="6" t="s">
        <v>1855</v>
      </c>
      <c r="D491" s="6" t="s">
        <v>28</v>
      </c>
      <c r="E491" s="6" t="s">
        <v>29</v>
      </c>
      <c r="F491" s="15">
        <v>30</v>
      </c>
      <c r="G491" s="6" t="s">
        <v>1850</v>
      </c>
      <c r="H491" s="6" t="s">
        <v>1856</v>
      </c>
      <c r="I491" s="6" t="s">
        <v>291</v>
      </c>
      <c r="J491" s="7">
        <v>43621</v>
      </c>
      <c r="K491" s="15">
        <v>46</v>
      </c>
      <c r="L491" s="6" t="s">
        <v>44</v>
      </c>
      <c r="M491" s="6">
        <f t="shared" si="29"/>
        <v>2019</v>
      </c>
      <c r="N491" s="6">
        <f t="shared" si="30"/>
        <v>6</v>
      </c>
      <c r="O491" s="6" t="str">
        <f>VLOOKUP(L491,'User input'!$D$6:$E$16,2,FALSE)</f>
        <v>Gigastuff</v>
      </c>
      <c r="P491" s="6">
        <f>VLOOKUP(L491,'User input'!$D$6:$G$16,3,FALSE)</f>
        <v>1.89</v>
      </c>
      <c r="Q491" s="6">
        <f>VLOOKUP(L491,'User input'!$D$6:$G$16,4,FALSE)</f>
        <v>18</v>
      </c>
      <c r="R491" s="6">
        <f t="shared" si="31"/>
        <v>828</v>
      </c>
      <c r="S491" s="26">
        <f t="shared" si="28"/>
        <v>1564.9199999999998</v>
      </c>
      <c r="T491" s="26">
        <f>IF(K491&lt;'User input'!$I$9,'User input'!$J$8,IF(K491&lt;'User input'!$I$10,'User input'!$J$9,IF(K491&lt;'User input'!$I$11,'User input'!$J$10,'User input'!$J$11)))*S491</f>
        <v>46.947599999999994</v>
      </c>
      <c r="U491" s="26">
        <f>K491*'User input'!$J$17+'User input'!$J$16</f>
        <v>0.5</v>
      </c>
    </row>
    <row r="492" spans="1:21" x14ac:dyDescent="0.25">
      <c r="A492" s="18">
        <v>502</v>
      </c>
      <c r="B492" s="10" t="s">
        <v>1857</v>
      </c>
      <c r="C492" s="10" t="s">
        <v>1858</v>
      </c>
      <c r="D492" s="10" t="s">
        <v>49</v>
      </c>
      <c r="E492" s="10" t="s">
        <v>16</v>
      </c>
      <c r="F492" s="16">
        <v>90</v>
      </c>
      <c r="G492" s="10" t="s">
        <v>10353</v>
      </c>
      <c r="H492" s="10" t="s">
        <v>1860</v>
      </c>
      <c r="I492" s="10" t="s">
        <v>1861</v>
      </c>
      <c r="J492" s="11">
        <v>44170</v>
      </c>
      <c r="K492" s="16">
        <v>34</v>
      </c>
      <c r="L492" s="10" t="s">
        <v>20</v>
      </c>
      <c r="M492" s="10">
        <f t="shared" si="29"/>
        <v>2020</v>
      </c>
      <c r="N492" s="10">
        <f t="shared" si="30"/>
        <v>12</v>
      </c>
      <c r="O492" s="10" t="str">
        <f>VLOOKUP(L492,'User input'!$D$6:$E$16,2,FALSE)</f>
        <v>Hyperwotsit</v>
      </c>
      <c r="P492" s="10">
        <f>VLOOKUP(L492,'User input'!$D$6:$G$16,3,FALSE)</f>
        <v>2.0099999999999998</v>
      </c>
      <c r="Q492" s="10">
        <f>VLOOKUP(L492,'User input'!$D$6:$G$16,4,FALSE)</f>
        <v>20</v>
      </c>
      <c r="R492" s="10">
        <f t="shared" si="31"/>
        <v>680</v>
      </c>
      <c r="S492" s="27">
        <f t="shared" si="28"/>
        <v>1366.8</v>
      </c>
      <c r="T492" s="27">
        <f>IF(K492&lt;'User input'!$I$9,'User input'!$J$8,IF(K492&lt;'User input'!$I$10,'User input'!$J$9,IF(K492&lt;'User input'!$I$11,'User input'!$J$10,'User input'!$J$11)))*S492</f>
        <v>41.003999999999998</v>
      </c>
      <c r="U492" s="27">
        <f>K492*'User input'!$J$17+'User input'!$J$16</f>
        <v>0.5</v>
      </c>
    </row>
    <row r="493" spans="1:21" x14ac:dyDescent="0.25">
      <c r="A493" s="17">
        <v>503</v>
      </c>
      <c r="B493" s="6" t="s">
        <v>1384</v>
      </c>
      <c r="C493" s="6" t="s">
        <v>1862</v>
      </c>
      <c r="D493" s="6" t="s">
        <v>49</v>
      </c>
      <c r="E493" s="6" t="s">
        <v>16</v>
      </c>
      <c r="F493" s="15">
        <v>30</v>
      </c>
      <c r="G493" s="6" t="s">
        <v>1863</v>
      </c>
      <c r="H493" s="6" t="s">
        <v>1864</v>
      </c>
      <c r="I493" s="6" t="s">
        <v>122</v>
      </c>
      <c r="J493" s="7">
        <v>44340</v>
      </c>
      <c r="K493" s="15">
        <v>37</v>
      </c>
      <c r="L493" s="6" t="s">
        <v>78</v>
      </c>
      <c r="M493" s="6">
        <f t="shared" si="29"/>
        <v>2021</v>
      </c>
      <c r="N493" s="6">
        <f t="shared" si="30"/>
        <v>5</v>
      </c>
      <c r="O493" s="6" t="str">
        <f>VLOOKUP(L493,'User input'!$D$6:$E$16,2,FALSE)</f>
        <v>Ultrathing V2</v>
      </c>
      <c r="P493" s="6">
        <f>VLOOKUP(L493,'User input'!$D$6:$G$16,3,FALSE)</f>
        <v>2.95</v>
      </c>
      <c r="Q493" s="6">
        <f>VLOOKUP(L493,'User input'!$D$6:$G$16,4,FALSE)</f>
        <v>20</v>
      </c>
      <c r="R493" s="6">
        <f t="shared" si="31"/>
        <v>740</v>
      </c>
      <c r="S493" s="26">
        <f t="shared" si="28"/>
        <v>2183</v>
      </c>
      <c r="T493" s="26">
        <f>IF(K493&lt;'User input'!$I$9,'User input'!$J$8,IF(K493&lt;'User input'!$I$10,'User input'!$J$9,IF(K493&lt;'User input'!$I$11,'User input'!$J$10,'User input'!$J$11)))*S493</f>
        <v>65.489999999999995</v>
      </c>
      <c r="U493" s="26">
        <f>K493*'User input'!$J$17+'User input'!$J$16</f>
        <v>0.5</v>
      </c>
    </row>
    <row r="494" spans="1:21" x14ac:dyDescent="0.25">
      <c r="A494" s="18">
        <v>504</v>
      </c>
      <c r="B494" s="10" t="s">
        <v>1865</v>
      </c>
      <c r="C494" s="10" t="s">
        <v>1866</v>
      </c>
      <c r="D494" s="10" t="s">
        <v>49</v>
      </c>
      <c r="E494" s="10" t="s">
        <v>16</v>
      </c>
      <c r="F494" s="16">
        <v>60</v>
      </c>
      <c r="G494" s="10" t="s">
        <v>1867</v>
      </c>
      <c r="H494" s="10" t="s">
        <v>1868</v>
      </c>
      <c r="I494" s="10" t="s">
        <v>32</v>
      </c>
      <c r="J494" s="11">
        <v>44468</v>
      </c>
      <c r="K494" s="16">
        <v>54</v>
      </c>
      <c r="L494" s="10" t="s">
        <v>68</v>
      </c>
      <c r="M494" s="10">
        <f t="shared" si="29"/>
        <v>2021</v>
      </c>
      <c r="N494" s="10">
        <f t="shared" si="30"/>
        <v>9</v>
      </c>
      <c r="O494" s="10" t="str">
        <f>VLOOKUP(L494,'User input'!$D$6:$E$16,2,FALSE)</f>
        <v>Megawidget M</v>
      </c>
      <c r="P494" s="10">
        <f>VLOOKUP(L494,'User input'!$D$6:$G$16,3,FALSE)</f>
        <v>1.29</v>
      </c>
      <c r="Q494" s="10">
        <f>VLOOKUP(L494,'User input'!$D$6:$G$16,4,FALSE)</f>
        <v>24</v>
      </c>
      <c r="R494" s="10">
        <f t="shared" si="31"/>
        <v>1296</v>
      </c>
      <c r="S494" s="27">
        <f t="shared" si="28"/>
        <v>1671.8400000000001</v>
      </c>
      <c r="T494" s="27">
        <f>IF(K494&lt;'User input'!$I$9,'User input'!$J$8,IF(K494&lt;'User input'!$I$10,'User input'!$J$9,IF(K494&lt;'User input'!$I$11,'User input'!$J$10,'User input'!$J$11)))*S494</f>
        <v>83.592000000000013</v>
      </c>
      <c r="U494" s="27">
        <f>K494*'User input'!$J$17+'User input'!$J$16</f>
        <v>0.5</v>
      </c>
    </row>
    <row r="495" spans="1:21" x14ac:dyDescent="0.25">
      <c r="A495" s="17">
        <v>505</v>
      </c>
      <c r="B495" s="6" t="s">
        <v>1869</v>
      </c>
      <c r="C495" s="6" t="s">
        <v>1870</v>
      </c>
      <c r="D495" s="6" t="s">
        <v>28</v>
      </c>
      <c r="E495" s="6" t="s">
        <v>29</v>
      </c>
      <c r="F495" s="15">
        <v>30</v>
      </c>
      <c r="G495" s="6" t="s">
        <v>1871</v>
      </c>
      <c r="H495" s="6" t="s">
        <v>1872</v>
      </c>
      <c r="I495" s="6" t="s">
        <v>32</v>
      </c>
      <c r="J495" s="7">
        <v>44095</v>
      </c>
      <c r="K495" s="15">
        <v>70</v>
      </c>
      <c r="L495" s="6" t="s">
        <v>78</v>
      </c>
      <c r="M495" s="6">
        <f t="shared" si="29"/>
        <v>2020</v>
      </c>
      <c r="N495" s="6">
        <f t="shared" si="30"/>
        <v>9</v>
      </c>
      <c r="O495" s="6" t="str">
        <f>VLOOKUP(L495,'User input'!$D$6:$E$16,2,FALSE)</f>
        <v>Ultrathing V2</v>
      </c>
      <c r="P495" s="6">
        <f>VLOOKUP(L495,'User input'!$D$6:$G$16,3,FALSE)</f>
        <v>2.95</v>
      </c>
      <c r="Q495" s="6">
        <f>VLOOKUP(L495,'User input'!$D$6:$G$16,4,FALSE)</f>
        <v>20</v>
      </c>
      <c r="R495" s="6">
        <f t="shared" si="31"/>
        <v>1400</v>
      </c>
      <c r="S495" s="26">
        <f t="shared" si="28"/>
        <v>4130</v>
      </c>
      <c r="T495" s="26">
        <f>IF(K495&lt;'User input'!$I$9,'User input'!$J$8,IF(K495&lt;'User input'!$I$10,'User input'!$J$9,IF(K495&lt;'User input'!$I$11,'User input'!$J$10,'User input'!$J$11)))*S495</f>
        <v>206.5</v>
      </c>
      <c r="U495" s="26">
        <f>K495*'User input'!$J$17+'User input'!$J$16</f>
        <v>0.5</v>
      </c>
    </row>
    <row r="496" spans="1:21" x14ac:dyDescent="0.25">
      <c r="A496" s="18">
        <v>506</v>
      </c>
      <c r="B496" s="10" t="s">
        <v>1873</v>
      </c>
      <c r="C496" s="10" t="s">
        <v>1874</v>
      </c>
      <c r="D496" s="10" t="s">
        <v>28</v>
      </c>
      <c r="E496" s="10" t="s">
        <v>29</v>
      </c>
      <c r="F496" s="16">
        <v>30</v>
      </c>
      <c r="G496" s="10" t="s">
        <v>1875</v>
      </c>
      <c r="H496" s="10" t="s">
        <v>1876</v>
      </c>
      <c r="I496" s="10" t="s">
        <v>1877</v>
      </c>
      <c r="J496" s="11">
        <v>44118</v>
      </c>
      <c r="K496" s="16">
        <v>49</v>
      </c>
      <c r="L496" s="10" t="s">
        <v>99</v>
      </c>
      <c r="M496" s="10">
        <f t="shared" si="29"/>
        <v>2020</v>
      </c>
      <c r="N496" s="10">
        <f t="shared" si="30"/>
        <v>10</v>
      </c>
      <c r="O496" s="10" t="str">
        <f>VLOOKUP(L496,'User input'!$D$6:$E$16,2,FALSE)</f>
        <v>Superwossname</v>
      </c>
      <c r="P496" s="10">
        <f>VLOOKUP(L496,'User input'!$D$6:$G$16,3,FALSE)</f>
        <v>3.49</v>
      </c>
      <c r="Q496" s="10">
        <f>VLOOKUP(L496,'User input'!$D$6:$G$16,4,FALSE)</f>
        <v>20</v>
      </c>
      <c r="R496" s="10">
        <f t="shared" si="31"/>
        <v>980</v>
      </c>
      <c r="S496" s="27">
        <f t="shared" si="28"/>
        <v>3420.2000000000003</v>
      </c>
      <c r="T496" s="27">
        <f>IF(K496&lt;'User input'!$I$9,'User input'!$J$8,IF(K496&lt;'User input'!$I$10,'User input'!$J$9,IF(K496&lt;'User input'!$I$11,'User input'!$J$10,'User input'!$J$11)))*S496</f>
        <v>102.60600000000001</v>
      </c>
      <c r="U496" s="27">
        <f>K496*'User input'!$J$17+'User input'!$J$16</f>
        <v>0.5</v>
      </c>
    </row>
    <row r="497" spans="1:21" x14ac:dyDescent="0.25">
      <c r="A497" s="17">
        <v>507</v>
      </c>
      <c r="B497" s="6" t="s">
        <v>1878</v>
      </c>
      <c r="C497" s="6" t="s">
        <v>923</v>
      </c>
      <c r="D497" s="6" t="s">
        <v>49</v>
      </c>
      <c r="E497" s="6" t="s">
        <v>16</v>
      </c>
      <c r="F497" s="15">
        <v>60</v>
      </c>
      <c r="G497" s="6" t="s">
        <v>1879</v>
      </c>
      <c r="H497" s="6" t="s">
        <v>1880</v>
      </c>
      <c r="I497" s="6" t="s">
        <v>1881</v>
      </c>
      <c r="J497" s="7">
        <v>44075</v>
      </c>
      <c r="K497" s="15">
        <v>54</v>
      </c>
      <c r="L497" s="6" t="s">
        <v>68</v>
      </c>
      <c r="M497" s="6">
        <f t="shared" si="29"/>
        <v>2020</v>
      </c>
      <c r="N497" s="6">
        <f t="shared" si="30"/>
        <v>9</v>
      </c>
      <c r="O497" s="6" t="str">
        <f>VLOOKUP(L497,'User input'!$D$6:$E$16,2,FALSE)</f>
        <v>Megawidget M</v>
      </c>
      <c r="P497" s="6">
        <f>VLOOKUP(L497,'User input'!$D$6:$G$16,3,FALSE)</f>
        <v>1.29</v>
      </c>
      <c r="Q497" s="6">
        <f>VLOOKUP(L497,'User input'!$D$6:$G$16,4,FALSE)</f>
        <v>24</v>
      </c>
      <c r="R497" s="6">
        <f t="shared" si="31"/>
        <v>1296</v>
      </c>
      <c r="S497" s="26">
        <f t="shared" si="28"/>
        <v>1671.8400000000001</v>
      </c>
      <c r="T497" s="26">
        <f>IF(K497&lt;'User input'!$I$9,'User input'!$J$8,IF(K497&lt;'User input'!$I$10,'User input'!$J$9,IF(K497&lt;'User input'!$I$11,'User input'!$J$10,'User input'!$J$11)))*S497</f>
        <v>83.592000000000013</v>
      </c>
      <c r="U497" s="26">
        <f>K497*'User input'!$J$17+'User input'!$J$16</f>
        <v>0.5</v>
      </c>
    </row>
    <row r="498" spans="1:21" x14ac:dyDescent="0.25">
      <c r="A498" s="18">
        <v>508</v>
      </c>
      <c r="B498" s="10" t="s">
        <v>1882</v>
      </c>
      <c r="C498" s="10" t="s">
        <v>1883</v>
      </c>
      <c r="D498" s="10" t="s">
        <v>49</v>
      </c>
      <c r="E498" s="10" t="s">
        <v>16</v>
      </c>
      <c r="F498" s="16">
        <v>60</v>
      </c>
      <c r="G498" s="10" t="s">
        <v>1884</v>
      </c>
      <c r="H498" s="10" t="s">
        <v>1885</v>
      </c>
      <c r="I498" s="10" t="s">
        <v>291</v>
      </c>
      <c r="J498" s="11">
        <v>44207</v>
      </c>
      <c r="K498" s="16">
        <v>81</v>
      </c>
      <c r="L498" s="10" t="s">
        <v>20</v>
      </c>
      <c r="M498" s="10">
        <f t="shared" si="29"/>
        <v>2021</v>
      </c>
      <c r="N498" s="10">
        <f t="shared" si="30"/>
        <v>1</v>
      </c>
      <c r="O498" s="10" t="str">
        <f>VLOOKUP(L498,'User input'!$D$6:$E$16,2,FALSE)</f>
        <v>Hyperwotsit</v>
      </c>
      <c r="P498" s="10">
        <f>VLOOKUP(L498,'User input'!$D$6:$G$16,3,FALSE)</f>
        <v>2.0099999999999998</v>
      </c>
      <c r="Q498" s="10">
        <f>VLOOKUP(L498,'User input'!$D$6:$G$16,4,FALSE)</f>
        <v>20</v>
      </c>
      <c r="R498" s="10">
        <f t="shared" si="31"/>
        <v>1620</v>
      </c>
      <c r="S498" s="27">
        <f t="shared" si="28"/>
        <v>3256.2</v>
      </c>
      <c r="T498" s="27">
        <f>IF(K498&lt;'User input'!$I$9,'User input'!$J$8,IF(K498&lt;'User input'!$I$10,'User input'!$J$9,IF(K498&lt;'User input'!$I$11,'User input'!$J$10,'User input'!$J$11)))*S498</f>
        <v>162.81</v>
      </c>
      <c r="U498" s="27">
        <f>K498*'User input'!$J$17+'User input'!$J$16</f>
        <v>0.5</v>
      </c>
    </row>
    <row r="499" spans="1:21" x14ac:dyDescent="0.25">
      <c r="A499" s="17">
        <v>509</v>
      </c>
      <c r="B499" s="6" t="s">
        <v>743</v>
      </c>
      <c r="C499" s="6" t="s">
        <v>1886</v>
      </c>
      <c r="D499" s="6" t="s">
        <v>28</v>
      </c>
      <c r="E499" s="6" t="s">
        <v>29</v>
      </c>
      <c r="F499" s="15">
        <v>60</v>
      </c>
      <c r="G499" s="6" t="s">
        <v>1887</v>
      </c>
      <c r="H499" s="6" t="s">
        <v>1888</v>
      </c>
      <c r="I499" s="6" t="s">
        <v>291</v>
      </c>
      <c r="J499" s="7">
        <v>44340</v>
      </c>
      <c r="K499" s="15">
        <v>103</v>
      </c>
      <c r="L499" s="6" t="s">
        <v>78</v>
      </c>
      <c r="M499" s="6">
        <f t="shared" si="29"/>
        <v>2021</v>
      </c>
      <c r="N499" s="6">
        <f t="shared" si="30"/>
        <v>5</v>
      </c>
      <c r="O499" s="6" t="str">
        <f>VLOOKUP(L499,'User input'!$D$6:$E$16,2,FALSE)</f>
        <v>Ultrathing V2</v>
      </c>
      <c r="P499" s="6">
        <f>VLOOKUP(L499,'User input'!$D$6:$G$16,3,FALSE)</f>
        <v>2.95</v>
      </c>
      <c r="Q499" s="6">
        <f>VLOOKUP(L499,'User input'!$D$6:$G$16,4,FALSE)</f>
        <v>20</v>
      </c>
      <c r="R499" s="6">
        <f t="shared" si="31"/>
        <v>2060</v>
      </c>
      <c r="S499" s="26">
        <f t="shared" si="28"/>
        <v>6077</v>
      </c>
      <c r="T499" s="26">
        <f>IF(K499&lt;'User input'!$I$9,'User input'!$J$8,IF(K499&lt;'User input'!$I$10,'User input'!$J$9,IF(K499&lt;'User input'!$I$11,'User input'!$J$10,'User input'!$J$11)))*S499</f>
        <v>425.39000000000004</v>
      </c>
      <c r="U499" s="26">
        <f>K499*'User input'!$J$17+'User input'!$J$16</f>
        <v>0.5</v>
      </c>
    </row>
    <row r="500" spans="1:21" x14ac:dyDescent="0.25">
      <c r="A500" s="18">
        <v>510</v>
      </c>
      <c r="B500" s="10" t="s">
        <v>1889</v>
      </c>
      <c r="C500" s="10" t="s">
        <v>1890</v>
      </c>
      <c r="D500" s="10" t="s">
        <v>49</v>
      </c>
      <c r="E500" s="10" t="s">
        <v>16</v>
      </c>
      <c r="F500" s="16">
        <v>90</v>
      </c>
      <c r="G500" s="10" t="s">
        <v>1891</v>
      </c>
      <c r="H500" s="10" t="s">
        <v>603</v>
      </c>
      <c r="I500" s="10" t="s">
        <v>32</v>
      </c>
      <c r="J500" s="11">
        <v>43979</v>
      </c>
      <c r="K500" s="16">
        <v>45</v>
      </c>
      <c r="L500" s="10" t="s">
        <v>78</v>
      </c>
      <c r="M500" s="10">
        <f t="shared" si="29"/>
        <v>2020</v>
      </c>
      <c r="N500" s="10">
        <f t="shared" si="30"/>
        <v>5</v>
      </c>
      <c r="O500" s="10" t="str">
        <f>VLOOKUP(L500,'User input'!$D$6:$E$16,2,FALSE)</f>
        <v>Ultrathing V2</v>
      </c>
      <c r="P500" s="10">
        <f>VLOOKUP(L500,'User input'!$D$6:$G$16,3,FALSE)</f>
        <v>2.95</v>
      </c>
      <c r="Q500" s="10">
        <f>VLOOKUP(L500,'User input'!$D$6:$G$16,4,FALSE)</f>
        <v>20</v>
      </c>
      <c r="R500" s="10">
        <f t="shared" si="31"/>
        <v>900</v>
      </c>
      <c r="S500" s="27">
        <f t="shared" si="28"/>
        <v>2655</v>
      </c>
      <c r="T500" s="27">
        <f>IF(K500&lt;'User input'!$I$9,'User input'!$J$8,IF(K500&lt;'User input'!$I$10,'User input'!$J$9,IF(K500&lt;'User input'!$I$11,'User input'!$J$10,'User input'!$J$11)))*S500</f>
        <v>79.649999999999991</v>
      </c>
      <c r="U500" s="27">
        <f>K500*'User input'!$J$17+'User input'!$J$16</f>
        <v>0.5</v>
      </c>
    </row>
    <row r="501" spans="1:21" x14ac:dyDescent="0.25">
      <c r="A501" s="17">
        <v>511</v>
      </c>
      <c r="B501" s="6" t="s">
        <v>1892</v>
      </c>
      <c r="C501" s="6" t="s">
        <v>1893</v>
      </c>
      <c r="D501" s="6" t="s">
        <v>15</v>
      </c>
      <c r="E501" s="6" t="s">
        <v>16</v>
      </c>
      <c r="F501" s="15">
        <v>90</v>
      </c>
      <c r="G501" s="6" t="s">
        <v>1894</v>
      </c>
      <c r="H501" s="6" t="s">
        <v>1377</v>
      </c>
      <c r="I501" s="6" t="s">
        <v>32</v>
      </c>
      <c r="J501" s="7">
        <v>43857</v>
      </c>
      <c r="K501" s="15">
        <v>50</v>
      </c>
      <c r="L501" s="6" t="s">
        <v>52</v>
      </c>
      <c r="M501" s="6">
        <f t="shared" si="29"/>
        <v>2020</v>
      </c>
      <c r="N501" s="6">
        <f t="shared" si="30"/>
        <v>1</v>
      </c>
      <c r="O501" s="6" t="str">
        <f>VLOOKUP(L501,'User input'!$D$6:$E$16,2,FALSE)</f>
        <v>Megawidget S</v>
      </c>
      <c r="P501" s="6">
        <f>VLOOKUP(L501,'User input'!$D$6:$G$16,3,FALSE)</f>
        <v>0.69</v>
      </c>
      <c r="Q501" s="6">
        <f>VLOOKUP(L501,'User input'!$D$6:$G$16,4,FALSE)</f>
        <v>24</v>
      </c>
      <c r="R501" s="6">
        <f t="shared" si="31"/>
        <v>1200</v>
      </c>
      <c r="S501" s="26">
        <f t="shared" si="28"/>
        <v>827.99999999999989</v>
      </c>
      <c r="T501" s="26">
        <f>IF(K501&lt;'User input'!$I$9,'User input'!$J$8,IF(K501&lt;'User input'!$I$10,'User input'!$J$9,IF(K501&lt;'User input'!$I$11,'User input'!$J$10,'User input'!$J$11)))*S501</f>
        <v>41.4</v>
      </c>
      <c r="U501" s="26">
        <f>K501*'User input'!$J$17+'User input'!$J$16</f>
        <v>0.5</v>
      </c>
    </row>
    <row r="502" spans="1:21" x14ac:dyDescent="0.25">
      <c r="A502" s="18">
        <v>512</v>
      </c>
      <c r="B502" s="10" t="s">
        <v>1895</v>
      </c>
      <c r="C502" s="10" t="s">
        <v>1005</v>
      </c>
      <c r="D502" s="10" t="s">
        <v>15</v>
      </c>
      <c r="E502" s="10" t="s">
        <v>16</v>
      </c>
      <c r="F502" s="16">
        <v>60</v>
      </c>
      <c r="G502" s="10" t="s">
        <v>1896</v>
      </c>
      <c r="H502" s="10" t="s">
        <v>1897</v>
      </c>
      <c r="I502" s="10" t="s">
        <v>185</v>
      </c>
      <c r="J502" s="11">
        <v>44106</v>
      </c>
      <c r="K502" s="16">
        <v>8</v>
      </c>
      <c r="L502" s="10" t="s">
        <v>157</v>
      </c>
      <c r="M502" s="10">
        <f t="shared" si="29"/>
        <v>2020</v>
      </c>
      <c r="N502" s="10">
        <f t="shared" si="30"/>
        <v>10</v>
      </c>
      <c r="O502" s="10" t="str">
        <f>VLOOKUP(L502,'User input'!$D$6:$E$16,2,FALSE)</f>
        <v>Ultrathing V3</v>
      </c>
      <c r="P502" s="10">
        <f>VLOOKUP(L502,'User input'!$D$6:$G$16,3,FALSE)</f>
        <v>3.39</v>
      </c>
      <c r="Q502" s="10">
        <f>VLOOKUP(L502,'User input'!$D$6:$G$16,4,FALSE)</f>
        <v>24</v>
      </c>
      <c r="R502" s="10">
        <f t="shared" si="31"/>
        <v>192</v>
      </c>
      <c r="S502" s="27">
        <f t="shared" si="28"/>
        <v>650.88</v>
      </c>
      <c r="T502" s="27">
        <f>IF(K502&lt;'User input'!$I$9,'User input'!$J$8,IF(K502&lt;'User input'!$I$10,'User input'!$J$9,IF(K502&lt;'User input'!$I$11,'User input'!$J$10,'User input'!$J$11)))*S502</f>
        <v>0</v>
      </c>
      <c r="U502" s="27">
        <f>K502*'User input'!$J$17+'User input'!$J$16</f>
        <v>0.5</v>
      </c>
    </row>
    <row r="503" spans="1:21" x14ac:dyDescent="0.25">
      <c r="A503" s="17">
        <v>513</v>
      </c>
      <c r="B503" s="6" t="s">
        <v>1898</v>
      </c>
      <c r="C503" s="6" t="s">
        <v>1899</v>
      </c>
      <c r="D503" s="6" t="s">
        <v>49</v>
      </c>
      <c r="E503" s="6" t="s">
        <v>16</v>
      </c>
      <c r="F503" s="15">
        <v>30</v>
      </c>
      <c r="G503" s="6" t="s">
        <v>1900</v>
      </c>
      <c r="H503" s="6" t="s">
        <v>1047</v>
      </c>
      <c r="I503" s="6" t="s">
        <v>32</v>
      </c>
      <c r="J503" s="7">
        <v>44505</v>
      </c>
      <c r="K503" s="15">
        <v>73</v>
      </c>
      <c r="L503" s="6" t="s">
        <v>68</v>
      </c>
      <c r="M503" s="6">
        <f t="shared" si="29"/>
        <v>2021</v>
      </c>
      <c r="N503" s="6">
        <f t="shared" si="30"/>
        <v>11</v>
      </c>
      <c r="O503" s="6" t="str">
        <f>VLOOKUP(L503,'User input'!$D$6:$E$16,2,FALSE)</f>
        <v>Megawidget M</v>
      </c>
      <c r="P503" s="6">
        <f>VLOOKUP(L503,'User input'!$D$6:$G$16,3,FALSE)</f>
        <v>1.29</v>
      </c>
      <c r="Q503" s="6">
        <f>VLOOKUP(L503,'User input'!$D$6:$G$16,4,FALSE)</f>
        <v>24</v>
      </c>
      <c r="R503" s="6">
        <f t="shared" si="31"/>
        <v>1752</v>
      </c>
      <c r="S503" s="26">
        <f t="shared" si="28"/>
        <v>2260.08</v>
      </c>
      <c r="T503" s="26">
        <f>IF(K503&lt;'User input'!$I$9,'User input'!$J$8,IF(K503&lt;'User input'!$I$10,'User input'!$J$9,IF(K503&lt;'User input'!$I$11,'User input'!$J$10,'User input'!$J$11)))*S503</f>
        <v>113.004</v>
      </c>
      <c r="U503" s="26">
        <f>K503*'User input'!$J$17+'User input'!$J$16</f>
        <v>0.5</v>
      </c>
    </row>
    <row r="504" spans="1:21" x14ac:dyDescent="0.25">
      <c r="A504" s="18">
        <v>514</v>
      </c>
      <c r="B504" s="10" t="s">
        <v>1901</v>
      </c>
      <c r="C504" s="10" t="s">
        <v>227</v>
      </c>
      <c r="D504" s="10" t="s">
        <v>28</v>
      </c>
      <c r="E504" s="10" t="s">
        <v>29</v>
      </c>
      <c r="F504" s="16">
        <v>60</v>
      </c>
      <c r="G504" s="10" t="s">
        <v>1902</v>
      </c>
      <c r="H504" s="10" t="s">
        <v>1903</v>
      </c>
      <c r="I504" s="10" t="s">
        <v>32</v>
      </c>
      <c r="J504" s="11">
        <v>44527</v>
      </c>
      <c r="K504" s="16">
        <v>96</v>
      </c>
      <c r="L504" s="10" t="s">
        <v>52</v>
      </c>
      <c r="M504" s="10">
        <f t="shared" si="29"/>
        <v>2021</v>
      </c>
      <c r="N504" s="10">
        <f t="shared" si="30"/>
        <v>11</v>
      </c>
      <c r="O504" s="10" t="str">
        <f>VLOOKUP(L504,'User input'!$D$6:$E$16,2,FALSE)</f>
        <v>Megawidget S</v>
      </c>
      <c r="P504" s="10">
        <f>VLOOKUP(L504,'User input'!$D$6:$G$16,3,FALSE)</f>
        <v>0.69</v>
      </c>
      <c r="Q504" s="10">
        <f>VLOOKUP(L504,'User input'!$D$6:$G$16,4,FALSE)</f>
        <v>24</v>
      </c>
      <c r="R504" s="10">
        <f t="shared" si="31"/>
        <v>2304</v>
      </c>
      <c r="S504" s="27">
        <f t="shared" si="28"/>
        <v>1589.7599999999998</v>
      </c>
      <c r="T504" s="27">
        <f>IF(K504&lt;'User input'!$I$9,'User input'!$J$8,IF(K504&lt;'User input'!$I$10,'User input'!$J$9,IF(K504&lt;'User input'!$I$11,'User input'!$J$10,'User input'!$J$11)))*S504</f>
        <v>79.488</v>
      </c>
      <c r="U504" s="27">
        <f>K504*'User input'!$J$17+'User input'!$J$16</f>
        <v>0.5</v>
      </c>
    </row>
    <row r="505" spans="1:21" x14ac:dyDescent="0.25">
      <c r="A505" s="17">
        <v>515</v>
      </c>
      <c r="B505" s="6" t="s">
        <v>1904</v>
      </c>
      <c r="C505" s="6" t="s">
        <v>1905</v>
      </c>
      <c r="D505" s="6" t="s">
        <v>49</v>
      </c>
      <c r="E505" s="6" t="s">
        <v>16</v>
      </c>
      <c r="F505" s="15">
        <v>30</v>
      </c>
      <c r="G505" s="6" t="s">
        <v>1906</v>
      </c>
      <c r="H505" s="6" t="s">
        <v>1907</v>
      </c>
      <c r="I505" s="6" t="s">
        <v>19</v>
      </c>
      <c r="J505" s="7">
        <v>43628</v>
      </c>
      <c r="K505" s="15">
        <v>5</v>
      </c>
      <c r="L505" s="6" t="s">
        <v>62</v>
      </c>
      <c r="M505" s="6">
        <f t="shared" si="29"/>
        <v>2019</v>
      </c>
      <c r="N505" s="6">
        <f t="shared" si="30"/>
        <v>6</v>
      </c>
      <c r="O505" s="6" t="str">
        <f>VLOOKUP(L505,'User input'!$D$6:$E$16,2,FALSE)</f>
        <v>Ultrathing V4</v>
      </c>
      <c r="P505" s="6">
        <f>VLOOKUP(L505,'User input'!$D$6:$G$16,3,FALSE)</f>
        <v>3.99</v>
      </c>
      <c r="Q505" s="6">
        <f>VLOOKUP(L505,'User input'!$D$6:$G$16,4,FALSE)</f>
        <v>24</v>
      </c>
      <c r="R505" s="6">
        <f t="shared" si="31"/>
        <v>120</v>
      </c>
      <c r="S505" s="26">
        <f t="shared" si="28"/>
        <v>478.8</v>
      </c>
      <c r="T505" s="26">
        <f>IF(K505&lt;'User input'!$I$9,'User input'!$J$8,IF(K505&lt;'User input'!$I$10,'User input'!$J$9,IF(K505&lt;'User input'!$I$11,'User input'!$J$10,'User input'!$J$11)))*S505</f>
        <v>0</v>
      </c>
      <c r="U505" s="26">
        <f>K505*'User input'!$J$17+'User input'!$J$16</f>
        <v>0.5</v>
      </c>
    </row>
    <row r="506" spans="1:21" x14ac:dyDescent="0.25">
      <c r="A506" s="18">
        <v>516</v>
      </c>
      <c r="B506" s="10" t="s">
        <v>371</v>
      </c>
      <c r="C506" s="10" t="s">
        <v>839</v>
      </c>
      <c r="D506" s="10" t="s">
        <v>28</v>
      </c>
      <c r="E506" s="10" t="s">
        <v>29</v>
      </c>
      <c r="F506" s="16">
        <v>90</v>
      </c>
      <c r="G506" s="10" t="s">
        <v>1908</v>
      </c>
      <c r="H506" s="10" t="s">
        <v>483</v>
      </c>
      <c r="I506" s="10" t="s">
        <v>32</v>
      </c>
      <c r="J506" s="11">
        <v>44202</v>
      </c>
      <c r="K506" s="16">
        <v>66</v>
      </c>
      <c r="L506" s="10" t="s">
        <v>157</v>
      </c>
      <c r="M506" s="10">
        <f t="shared" si="29"/>
        <v>2021</v>
      </c>
      <c r="N506" s="10">
        <f t="shared" si="30"/>
        <v>1</v>
      </c>
      <c r="O506" s="10" t="str">
        <f>VLOOKUP(L506,'User input'!$D$6:$E$16,2,FALSE)</f>
        <v>Ultrathing V3</v>
      </c>
      <c r="P506" s="10">
        <f>VLOOKUP(L506,'User input'!$D$6:$G$16,3,FALSE)</f>
        <v>3.39</v>
      </c>
      <c r="Q506" s="10">
        <f>VLOOKUP(L506,'User input'!$D$6:$G$16,4,FALSE)</f>
        <v>24</v>
      </c>
      <c r="R506" s="10">
        <f t="shared" si="31"/>
        <v>1584</v>
      </c>
      <c r="S506" s="27">
        <f t="shared" si="28"/>
        <v>5369.76</v>
      </c>
      <c r="T506" s="27">
        <f>IF(K506&lt;'User input'!$I$9,'User input'!$J$8,IF(K506&lt;'User input'!$I$10,'User input'!$J$9,IF(K506&lt;'User input'!$I$11,'User input'!$J$10,'User input'!$J$11)))*S506</f>
        <v>268.488</v>
      </c>
      <c r="U506" s="27">
        <f>K506*'User input'!$J$17+'User input'!$J$16</f>
        <v>0.5</v>
      </c>
    </row>
    <row r="507" spans="1:21" x14ac:dyDescent="0.25">
      <c r="A507" s="17">
        <v>517</v>
      </c>
      <c r="B507" s="6" t="s">
        <v>1909</v>
      </c>
      <c r="C507" s="6" t="s">
        <v>1910</v>
      </c>
      <c r="D507" s="6" t="s">
        <v>15</v>
      </c>
      <c r="E507" s="6" t="s">
        <v>16</v>
      </c>
      <c r="F507" s="15">
        <v>60</v>
      </c>
      <c r="G507" s="6" t="s">
        <v>1911</v>
      </c>
      <c r="H507" s="6" t="s">
        <v>1912</v>
      </c>
      <c r="I507" s="6" t="s">
        <v>1913</v>
      </c>
      <c r="J507" s="7">
        <v>43608</v>
      </c>
      <c r="K507" s="15">
        <v>75</v>
      </c>
      <c r="L507" s="6" t="s">
        <v>20</v>
      </c>
      <c r="M507" s="6">
        <f t="shared" si="29"/>
        <v>2019</v>
      </c>
      <c r="N507" s="6">
        <f t="shared" si="30"/>
        <v>5</v>
      </c>
      <c r="O507" s="6" t="str">
        <f>VLOOKUP(L507,'User input'!$D$6:$E$16,2,FALSE)</f>
        <v>Hyperwotsit</v>
      </c>
      <c r="P507" s="6">
        <f>VLOOKUP(L507,'User input'!$D$6:$G$16,3,FALSE)</f>
        <v>2.0099999999999998</v>
      </c>
      <c r="Q507" s="6">
        <f>VLOOKUP(L507,'User input'!$D$6:$G$16,4,FALSE)</f>
        <v>20</v>
      </c>
      <c r="R507" s="6">
        <f t="shared" si="31"/>
        <v>1500</v>
      </c>
      <c r="S507" s="26">
        <f t="shared" si="28"/>
        <v>3014.9999999999995</v>
      </c>
      <c r="T507" s="26">
        <f>IF(K507&lt;'User input'!$I$9,'User input'!$J$8,IF(K507&lt;'User input'!$I$10,'User input'!$J$9,IF(K507&lt;'User input'!$I$11,'User input'!$J$10,'User input'!$J$11)))*S507</f>
        <v>150.74999999999997</v>
      </c>
      <c r="U507" s="26">
        <f>K507*'User input'!$J$17+'User input'!$J$16</f>
        <v>0.5</v>
      </c>
    </row>
    <row r="508" spans="1:21" x14ac:dyDescent="0.25">
      <c r="A508" s="18">
        <v>518</v>
      </c>
      <c r="B508" s="10" t="s">
        <v>1914</v>
      </c>
      <c r="C508" s="10" t="s">
        <v>1915</v>
      </c>
      <c r="D508" s="10" t="s">
        <v>15</v>
      </c>
      <c r="E508" s="10" t="s">
        <v>16</v>
      </c>
      <c r="F508" s="16">
        <v>90</v>
      </c>
      <c r="G508" s="10" t="s">
        <v>1916</v>
      </c>
      <c r="H508" s="10" t="s">
        <v>34</v>
      </c>
      <c r="I508" s="10" t="s">
        <v>1447</v>
      </c>
      <c r="J508" s="11">
        <v>44168</v>
      </c>
      <c r="K508" s="16">
        <v>45</v>
      </c>
      <c r="L508" s="10" t="s">
        <v>78</v>
      </c>
      <c r="M508" s="10">
        <f t="shared" si="29"/>
        <v>2020</v>
      </c>
      <c r="N508" s="10">
        <f t="shared" si="30"/>
        <v>12</v>
      </c>
      <c r="O508" s="10" t="str">
        <f>VLOOKUP(L508,'User input'!$D$6:$E$16,2,FALSE)</f>
        <v>Ultrathing V2</v>
      </c>
      <c r="P508" s="10">
        <f>VLOOKUP(L508,'User input'!$D$6:$G$16,3,FALSE)</f>
        <v>2.95</v>
      </c>
      <c r="Q508" s="10">
        <f>VLOOKUP(L508,'User input'!$D$6:$G$16,4,FALSE)</f>
        <v>20</v>
      </c>
      <c r="R508" s="10">
        <f t="shared" si="31"/>
        <v>900</v>
      </c>
      <c r="S508" s="27">
        <f t="shared" si="28"/>
        <v>2655</v>
      </c>
      <c r="T508" s="27">
        <f>IF(K508&lt;'User input'!$I$9,'User input'!$J$8,IF(K508&lt;'User input'!$I$10,'User input'!$J$9,IF(K508&lt;'User input'!$I$11,'User input'!$J$10,'User input'!$J$11)))*S508</f>
        <v>79.649999999999991</v>
      </c>
      <c r="U508" s="27">
        <f>K508*'User input'!$J$17+'User input'!$J$16</f>
        <v>0.5</v>
      </c>
    </row>
    <row r="509" spans="1:21" x14ac:dyDescent="0.25">
      <c r="A509" s="17">
        <v>519</v>
      </c>
      <c r="B509" s="6" t="s">
        <v>1917</v>
      </c>
      <c r="C509" s="6" t="s">
        <v>597</v>
      </c>
      <c r="D509" s="6" t="s">
        <v>41</v>
      </c>
      <c r="E509" s="6" t="s">
        <v>16</v>
      </c>
      <c r="F509" s="15">
        <v>60</v>
      </c>
      <c r="G509" s="6" t="s">
        <v>1918</v>
      </c>
      <c r="H509" s="6" t="s">
        <v>1919</v>
      </c>
      <c r="I509" s="6" t="s">
        <v>98</v>
      </c>
      <c r="J509" s="7">
        <v>44212</v>
      </c>
      <c r="K509" s="15">
        <v>76</v>
      </c>
      <c r="L509" s="6" t="s">
        <v>62</v>
      </c>
      <c r="M509" s="6">
        <f t="shared" si="29"/>
        <v>2021</v>
      </c>
      <c r="N509" s="6">
        <f t="shared" si="30"/>
        <v>1</v>
      </c>
      <c r="O509" s="6" t="str">
        <f>VLOOKUP(L509,'User input'!$D$6:$E$16,2,FALSE)</f>
        <v>Ultrathing V4</v>
      </c>
      <c r="P509" s="6">
        <f>VLOOKUP(L509,'User input'!$D$6:$G$16,3,FALSE)</f>
        <v>3.99</v>
      </c>
      <c r="Q509" s="6">
        <f>VLOOKUP(L509,'User input'!$D$6:$G$16,4,FALSE)</f>
        <v>24</v>
      </c>
      <c r="R509" s="6">
        <f t="shared" si="31"/>
        <v>1824</v>
      </c>
      <c r="S509" s="26">
        <f t="shared" si="28"/>
        <v>7277.76</v>
      </c>
      <c r="T509" s="26">
        <f>IF(K509&lt;'User input'!$I$9,'User input'!$J$8,IF(K509&lt;'User input'!$I$10,'User input'!$J$9,IF(K509&lt;'User input'!$I$11,'User input'!$J$10,'User input'!$J$11)))*S509</f>
        <v>363.88800000000003</v>
      </c>
      <c r="U509" s="26">
        <f>K509*'User input'!$J$17+'User input'!$J$16</f>
        <v>0.5</v>
      </c>
    </row>
    <row r="510" spans="1:21" x14ac:dyDescent="0.25">
      <c r="A510" s="18">
        <v>520</v>
      </c>
      <c r="B510" s="10" t="s">
        <v>1920</v>
      </c>
      <c r="C510" s="10" t="s">
        <v>1921</v>
      </c>
      <c r="D510" s="10" t="s">
        <v>28</v>
      </c>
      <c r="E510" s="10" t="s">
        <v>29</v>
      </c>
      <c r="F510" s="16">
        <v>60</v>
      </c>
      <c r="G510" s="10" t="s">
        <v>1922</v>
      </c>
      <c r="H510" s="10" t="s">
        <v>1923</v>
      </c>
      <c r="I510" s="10" t="s">
        <v>32</v>
      </c>
      <c r="J510" s="11">
        <v>44501</v>
      </c>
      <c r="K510" s="16">
        <v>30</v>
      </c>
      <c r="L510" s="10" t="s">
        <v>78</v>
      </c>
      <c r="M510" s="10">
        <f t="shared" si="29"/>
        <v>2021</v>
      </c>
      <c r="N510" s="10">
        <f t="shared" si="30"/>
        <v>11</v>
      </c>
      <c r="O510" s="10" t="str">
        <f>VLOOKUP(L510,'User input'!$D$6:$E$16,2,FALSE)</f>
        <v>Ultrathing V2</v>
      </c>
      <c r="P510" s="10">
        <f>VLOOKUP(L510,'User input'!$D$6:$G$16,3,FALSE)</f>
        <v>2.95</v>
      </c>
      <c r="Q510" s="10">
        <f>VLOOKUP(L510,'User input'!$D$6:$G$16,4,FALSE)</f>
        <v>20</v>
      </c>
      <c r="R510" s="10">
        <f t="shared" si="31"/>
        <v>600</v>
      </c>
      <c r="S510" s="27">
        <f t="shared" si="28"/>
        <v>1770</v>
      </c>
      <c r="T510" s="27">
        <f>IF(K510&lt;'User input'!$I$9,'User input'!$J$8,IF(K510&lt;'User input'!$I$10,'User input'!$J$9,IF(K510&lt;'User input'!$I$11,'User input'!$J$10,'User input'!$J$11)))*S510</f>
        <v>53.1</v>
      </c>
      <c r="U510" s="27">
        <f>K510*'User input'!$J$17+'User input'!$J$16</f>
        <v>0.5</v>
      </c>
    </row>
    <row r="511" spans="1:21" x14ac:dyDescent="0.25">
      <c r="A511" s="17">
        <v>521</v>
      </c>
      <c r="B511" s="6" t="s">
        <v>527</v>
      </c>
      <c r="C511" s="6" t="s">
        <v>1924</v>
      </c>
      <c r="D511" s="6" t="s">
        <v>49</v>
      </c>
      <c r="E511" s="6" t="s">
        <v>16</v>
      </c>
      <c r="F511" s="15">
        <v>30</v>
      </c>
      <c r="G511" s="6" t="s">
        <v>1925</v>
      </c>
      <c r="H511" s="6" t="s">
        <v>412</v>
      </c>
      <c r="I511" s="6" t="s">
        <v>32</v>
      </c>
      <c r="J511" s="7">
        <v>44023</v>
      </c>
      <c r="K511" s="15">
        <v>13</v>
      </c>
      <c r="L511" s="6" t="s">
        <v>157</v>
      </c>
      <c r="M511" s="6">
        <f t="shared" si="29"/>
        <v>2020</v>
      </c>
      <c r="N511" s="6">
        <f t="shared" si="30"/>
        <v>7</v>
      </c>
      <c r="O511" s="6" t="str">
        <f>VLOOKUP(L511,'User input'!$D$6:$E$16,2,FALSE)</f>
        <v>Ultrathing V3</v>
      </c>
      <c r="P511" s="6">
        <f>VLOOKUP(L511,'User input'!$D$6:$G$16,3,FALSE)</f>
        <v>3.39</v>
      </c>
      <c r="Q511" s="6">
        <f>VLOOKUP(L511,'User input'!$D$6:$G$16,4,FALSE)</f>
        <v>24</v>
      </c>
      <c r="R511" s="6">
        <f t="shared" si="31"/>
        <v>312</v>
      </c>
      <c r="S511" s="26">
        <f t="shared" si="28"/>
        <v>1057.68</v>
      </c>
      <c r="T511" s="26">
        <f>IF(K511&lt;'User input'!$I$9,'User input'!$J$8,IF(K511&lt;'User input'!$I$10,'User input'!$J$9,IF(K511&lt;'User input'!$I$11,'User input'!$J$10,'User input'!$J$11)))*S511</f>
        <v>0</v>
      </c>
      <c r="U511" s="26">
        <f>K511*'User input'!$J$17+'User input'!$J$16</f>
        <v>0.5</v>
      </c>
    </row>
    <row r="512" spans="1:21" x14ac:dyDescent="0.25">
      <c r="A512" s="18">
        <v>522</v>
      </c>
      <c r="B512" s="10" t="s">
        <v>1926</v>
      </c>
      <c r="C512" s="10" t="s">
        <v>1927</v>
      </c>
      <c r="D512" s="10" t="s">
        <v>49</v>
      </c>
      <c r="E512" s="10" t="s">
        <v>16</v>
      </c>
      <c r="F512" s="16">
        <v>60</v>
      </c>
      <c r="G512" s="10" t="s">
        <v>1928</v>
      </c>
      <c r="H512" s="10" t="s">
        <v>1929</v>
      </c>
      <c r="I512" s="10" t="s">
        <v>25</v>
      </c>
      <c r="J512" s="11">
        <v>44552</v>
      </c>
      <c r="K512" s="16">
        <v>42</v>
      </c>
      <c r="L512" s="10" t="s">
        <v>44</v>
      </c>
      <c r="M512" s="10">
        <f t="shared" si="29"/>
        <v>2021</v>
      </c>
      <c r="N512" s="10">
        <f t="shared" si="30"/>
        <v>12</v>
      </c>
      <c r="O512" s="10" t="str">
        <f>VLOOKUP(L512,'User input'!$D$6:$E$16,2,FALSE)</f>
        <v>Gigastuff</v>
      </c>
      <c r="P512" s="10">
        <f>VLOOKUP(L512,'User input'!$D$6:$G$16,3,FALSE)</f>
        <v>1.89</v>
      </c>
      <c r="Q512" s="10">
        <f>VLOOKUP(L512,'User input'!$D$6:$G$16,4,FALSE)</f>
        <v>18</v>
      </c>
      <c r="R512" s="10">
        <f t="shared" si="31"/>
        <v>756</v>
      </c>
      <c r="S512" s="27">
        <f t="shared" si="28"/>
        <v>1428.84</v>
      </c>
      <c r="T512" s="27">
        <f>IF(K512&lt;'User input'!$I$9,'User input'!$J$8,IF(K512&lt;'User input'!$I$10,'User input'!$J$9,IF(K512&lt;'User input'!$I$11,'User input'!$J$10,'User input'!$J$11)))*S512</f>
        <v>42.865199999999994</v>
      </c>
      <c r="U512" s="27">
        <f>K512*'User input'!$J$17+'User input'!$J$16</f>
        <v>0.5</v>
      </c>
    </row>
    <row r="513" spans="1:21" x14ac:dyDescent="0.25">
      <c r="A513" s="17">
        <v>523</v>
      </c>
      <c r="B513" s="6" t="s">
        <v>1930</v>
      </c>
      <c r="C513" s="6" t="s">
        <v>464</v>
      </c>
      <c r="D513" s="6" t="s">
        <v>15</v>
      </c>
      <c r="E513" s="6" t="s">
        <v>16</v>
      </c>
      <c r="F513" s="15">
        <v>90</v>
      </c>
      <c r="G513" s="6" t="s">
        <v>1931</v>
      </c>
      <c r="H513" s="6" t="s">
        <v>1932</v>
      </c>
      <c r="I513" s="6" t="s">
        <v>291</v>
      </c>
      <c r="J513" s="7">
        <v>43941</v>
      </c>
      <c r="K513" s="15">
        <v>21</v>
      </c>
      <c r="L513" s="6" t="s">
        <v>33</v>
      </c>
      <c r="M513" s="6">
        <f t="shared" si="29"/>
        <v>2020</v>
      </c>
      <c r="N513" s="6">
        <f t="shared" si="30"/>
        <v>4</v>
      </c>
      <c r="O513" s="6" t="str">
        <f>VLOOKUP(L513,'User input'!$D$6:$E$16,2,FALSE)</f>
        <v>Megawidget L</v>
      </c>
      <c r="P513" s="6">
        <f>VLOOKUP(L513,'User input'!$D$6:$G$16,3,FALSE)</f>
        <v>1.79</v>
      </c>
      <c r="Q513" s="6">
        <f>VLOOKUP(L513,'User input'!$D$6:$G$16,4,FALSE)</f>
        <v>24</v>
      </c>
      <c r="R513" s="6">
        <f t="shared" si="31"/>
        <v>504</v>
      </c>
      <c r="S513" s="26">
        <f t="shared" si="28"/>
        <v>902.16</v>
      </c>
      <c r="T513" s="26">
        <f>IF(K513&lt;'User input'!$I$9,'User input'!$J$8,IF(K513&lt;'User input'!$I$10,'User input'!$J$9,IF(K513&lt;'User input'!$I$11,'User input'!$J$10,'User input'!$J$11)))*S513</f>
        <v>27.064799999999998</v>
      </c>
      <c r="U513" s="26">
        <f>K513*'User input'!$J$17+'User input'!$J$16</f>
        <v>0.5</v>
      </c>
    </row>
    <row r="514" spans="1:21" x14ac:dyDescent="0.25">
      <c r="A514" s="18">
        <v>524</v>
      </c>
      <c r="B514" s="10" t="s">
        <v>1074</v>
      </c>
      <c r="C514" s="10" t="s">
        <v>1933</v>
      </c>
      <c r="D514" s="10" t="s">
        <v>15</v>
      </c>
      <c r="E514" s="10" t="s">
        <v>16</v>
      </c>
      <c r="F514" s="16">
        <v>60</v>
      </c>
      <c r="G514" s="10" t="s">
        <v>1934</v>
      </c>
      <c r="H514" s="10" t="s">
        <v>249</v>
      </c>
      <c r="I514" s="10" t="s">
        <v>144</v>
      </c>
      <c r="J514" s="11">
        <v>44541</v>
      </c>
      <c r="K514" s="16">
        <v>66</v>
      </c>
      <c r="L514" s="10" t="s">
        <v>68</v>
      </c>
      <c r="M514" s="10">
        <f t="shared" si="29"/>
        <v>2021</v>
      </c>
      <c r="N514" s="10">
        <f t="shared" si="30"/>
        <v>12</v>
      </c>
      <c r="O514" s="10" t="str">
        <f>VLOOKUP(L514,'User input'!$D$6:$E$16,2,FALSE)</f>
        <v>Megawidget M</v>
      </c>
      <c r="P514" s="10">
        <f>VLOOKUP(L514,'User input'!$D$6:$G$16,3,FALSE)</f>
        <v>1.29</v>
      </c>
      <c r="Q514" s="10">
        <f>VLOOKUP(L514,'User input'!$D$6:$G$16,4,FALSE)</f>
        <v>24</v>
      </c>
      <c r="R514" s="10">
        <f t="shared" si="31"/>
        <v>1584</v>
      </c>
      <c r="S514" s="27">
        <f t="shared" si="28"/>
        <v>2043.3600000000001</v>
      </c>
      <c r="T514" s="27">
        <f>IF(K514&lt;'User input'!$I$9,'User input'!$J$8,IF(K514&lt;'User input'!$I$10,'User input'!$J$9,IF(K514&lt;'User input'!$I$11,'User input'!$J$10,'User input'!$J$11)))*S514</f>
        <v>102.16800000000001</v>
      </c>
      <c r="U514" s="27">
        <f>K514*'User input'!$J$17+'User input'!$J$16</f>
        <v>0.5</v>
      </c>
    </row>
    <row r="515" spans="1:21" x14ac:dyDescent="0.25">
      <c r="A515" s="17">
        <v>525</v>
      </c>
      <c r="B515" s="6" t="s">
        <v>1935</v>
      </c>
      <c r="C515" s="6" t="s">
        <v>284</v>
      </c>
      <c r="D515" s="6" t="s">
        <v>49</v>
      </c>
      <c r="E515" s="6" t="s">
        <v>16</v>
      </c>
      <c r="F515" s="15">
        <v>30</v>
      </c>
      <c r="G515" s="6" t="s">
        <v>1936</v>
      </c>
      <c r="H515" s="6" t="s">
        <v>1937</v>
      </c>
      <c r="I515" s="6" t="s">
        <v>32</v>
      </c>
      <c r="J515" s="7">
        <v>43930</v>
      </c>
      <c r="K515" s="15">
        <v>43</v>
      </c>
      <c r="L515" s="6" t="s">
        <v>78</v>
      </c>
      <c r="M515" s="6">
        <f t="shared" si="29"/>
        <v>2020</v>
      </c>
      <c r="N515" s="6">
        <f t="shared" si="30"/>
        <v>4</v>
      </c>
      <c r="O515" s="6" t="str">
        <f>VLOOKUP(L515,'User input'!$D$6:$E$16,2,FALSE)</f>
        <v>Ultrathing V2</v>
      </c>
      <c r="P515" s="6">
        <f>VLOOKUP(L515,'User input'!$D$6:$G$16,3,FALSE)</f>
        <v>2.95</v>
      </c>
      <c r="Q515" s="6">
        <f>VLOOKUP(L515,'User input'!$D$6:$G$16,4,FALSE)</f>
        <v>20</v>
      </c>
      <c r="R515" s="6">
        <f t="shared" si="31"/>
        <v>860</v>
      </c>
      <c r="S515" s="26">
        <f t="shared" si="28"/>
        <v>2537</v>
      </c>
      <c r="T515" s="26">
        <f>IF(K515&lt;'User input'!$I$9,'User input'!$J$8,IF(K515&lt;'User input'!$I$10,'User input'!$J$9,IF(K515&lt;'User input'!$I$11,'User input'!$J$10,'User input'!$J$11)))*S515</f>
        <v>76.11</v>
      </c>
      <c r="U515" s="26">
        <f>K515*'User input'!$J$17+'User input'!$J$16</f>
        <v>0.5</v>
      </c>
    </row>
    <row r="516" spans="1:21" x14ac:dyDescent="0.25">
      <c r="A516" s="18">
        <v>526</v>
      </c>
      <c r="B516" s="10" t="s">
        <v>1938</v>
      </c>
      <c r="C516" s="10" t="s">
        <v>306</v>
      </c>
      <c r="D516" s="10" t="s">
        <v>28</v>
      </c>
      <c r="E516" s="10" t="s">
        <v>29</v>
      </c>
      <c r="F516" s="16">
        <v>60</v>
      </c>
      <c r="G516" s="10" t="s">
        <v>1939</v>
      </c>
      <c r="H516" s="10" t="s">
        <v>1940</v>
      </c>
      <c r="I516" s="10" t="s">
        <v>25</v>
      </c>
      <c r="J516" s="11">
        <v>43899</v>
      </c>
      <c r="K516" s="16">
        <v>56</v>
      </c>
      <c r="L516" s="10" t="s">
        <v>52</v>
      </c>
      <c r="M516" s="10">
        <f t="shared" si="29"/>
        <v>2020</v>
      </c>
      <c r="N516" s="10">
        <f t="shared" si="30"/>
        <v>3</v>
      </c>
      <c r="O516" s="10" t="str">
        <f>VLOOKUP(L516,'User input'!$D$6:$E$16,2,FALSE)</f>
        <v>Megawidget S</v>
      </c>
      <c r="P516" s="10">
        <f>VLOOKUP(L516,'User input'!$D$6:$G$16,3,FALSE)</f>
        <v>0.69</v>
      </c>
      <c r="Q516" s="10">
        <f>VLOOKUP(L516,'User input'!$D$6:$G$16,4,FALSE)</f>
        <v>24</v>
      </c>
      <c r="R516" s="10">
        <f t="shared" si="31"/>
        <v>1344</v>
      </c>
      <c r="S516" s="27">
        <f t="shared" si="28"/>
        <v>927.3599999999999</v>
      </c>
      <c r="T516" s="27">
        <f>IF(K516&lt;'User input'!$I$9,'User input'!$J$8,IF(K516&lt;'User input'!$I$10,'User input'!$J$9,IF(K516&lt;'User input'!$I$11,'User input'!$J$10,'User input'!$J$11)))*S516</f>
        <v>46.367999999999995</v>
      </c>
      <c r="U516" s="27">
        <f>K516*'User input'!$J$17+'User input'!$J$16</f>
        <v>0.5</v>
      </c>
    </row>
    <row r="517" spans="1:21" x14ac:dyDescent="0.25">
      <c r="A517" s="17">
        <v>527</v>
      </c>
      <c r="B517" s="6" t="s">
        <v>1941</v>
      </c>
      <c r="C517" s="6" t="s">
        <v>1942</v>
      </c>
      <c r="D517" s="6" t="s">
        <v>49</v>
      </c>
      <c r="E517" s="6" t="s">
        <v>16</v>
      </c>
      <c r="F517" s="15">
        <v>30</v>
      </c>
      <c r="G517" s="6" t="s">
        <v>1943</v>
      </c>
      <c r="H517" s="6" t="s">
        <v>1944</v>
      </c>
      <c r="I517" s="6" t="s">
        <v>32</v>
      </c>
      <c r="J517" s="7">
        <v>43765</v>
      </c>
      <c r="K517" s="15">
        <v>48</v>
      </c>
      <c r="L517" s="6" t="s">
        <v>20</v>
      </c>
      <c r="M517" s="6">
        <f t="shared" si="29"/>
        <v>2019</v>
      </c>
      <c r="N517" s="6">
        <f t="shared" si="30"/>
        <v>10</v>
      </c>
      <c r="O517" s="6" t="str">
        <f>VLOOKUP(L517,'User input'!$D$6:$E$16,2,FALSE)</f>
        <v>Hyperwotsit</v>
      </c>
      <c r="P517" s="6">
        <f>VLOOKUP(L517,'User input'!$D$6:$G$16,3,FALSE)</f>
        <v>2.0099999999999998</v>
      </c>
      <c r="Q517" s="6">
        <f>VLOOKUP(L517,'User input'!$D$6:$G$16,4,FALSE)</f>
        <v>20</v>
      </c>
      <c r="R517" s="6">
        <f t="shared" si="31"/>
        <v>960</v>
      </c>
      <c r="S517" s="26">
        <f t="shared" ref="S517:S580" si="32">R517*P517</f>
        <v>1929.6</v>
      </c>
      <c r="T517" s="26">
        <f>IF(K517&lt;'User input'!$I$9,'User input'!$J$8,IF(K517&lt;'User input'!$I$10,'User input'!$J$9,IF(K517&lt;'User input'!$I$11,'User input'!$J$10,'User input'!$J$11)))*S517</f>
        <v>57.887999999999998</v>
      </c>
      <c r="U517" s="26">
        <f>K517*'User input'!$J$17+'User input'!$J$16</f>
        <v>0.5</v>
      </c>
    </row>
    <row r="518" spans="1:21" x14ac:dyDescent="0.25">
      <c r="A518" s="18">
        <v>528</v>
      </c>
      <c r="B518" s="10" t="s">
        <v>1945</v>
      </c>
      <c r="C518" s="10" t="s">
        <v>1946</v>
      </c>
      <c r="D518" s="10" t="s">
        <v>49</v>
      </c>
      <c r="E518" s="10" t="s">
        <v>16</v>
      </c>
      <c r="F518" s="16">
        <v>90</v>
      </c>
      <c r="G518" s="10" t="s">
        <v>1947</v>
      </c>
      <c r="H518" s="10" t="s">
        <v>1948</v>
      </c>
      <c r="I518" s="10" t="s">
        <v>32</v>
      </c>
      <c r="J518" s="11">
        <v>44292</v>
      </c>
      <c r="K518" s="16">
        <v>11</v>
      </c>
      <c r="L518" s="10" t="s">
        <v>39</v>
      </c>
      <c r="M518" s="10">
        <f t="shared" ref="M518:M581" si="33">YEAR(J518)</f>
        <v>2021</v>
      </c>
      <c r="N518" s="10">
        <f t="shared" ref="N518:N581" si="34">MONTH(J518)</f>
        <v>4</v>
      </c>
      <c r="O518" s="10" t="str">
        <f>VLOOKUP(L518,'User input'!$D$6:$E$16,2,FALSE)</f>
        <v>Ultrathing V1</v>
      </c>
      <c r="P518" s="10">
        <f>VLOOKUP(L518,'User input'!$D$6:$G$16,3,FALSE)</f>
        <v>1.79</v>
      </c>
      <c r="Q518" s="10">
        <f>VLOOKUP(L518,'User input'!$D$6:$G$16,4,FALSE)</f>
        <v>17</v>
      </c>
      <c r="R518" s="10">
        <f t="shared" ref="R518:R581" si="35">K518*Q518</f>
        <v>187</v>
      </c>
      <c r="S518" s="27">
        <f t="shared" si="32"/>
        <v>334.73</v>
      </c>
      <c r="T518" s="27">
        <f>IF(K518&lt;'User input'!$I$9,'User input'!$J$8,IF(K518&lt;'User input'!$I$10,'User input'!$J$9,IF(K518&lt;'User input'!$I$11,'User input'!$J$10,'User input'!$J$11)))*S518</f>
        <v>0</v>
      </c>
      <c r="U518" s="27">
        <f>K518*'User input'!$J$17+'User input'!$J$16</f>
        <v>0.5</v>
      </c>
    </row>
    <row r="519" spans="1:21" x14ac:dyDescent="0.25">
      <c r="A519" s="18">
        <v>530</v>
      </c>
      <c r="B519" s="10" t="s">
        <v>1670</v>
      </c>
      <c r="C519" s="10" t="s">
        <v>1949</v>
      </c>
      <c r="D519" s="10" t="s">
        <v>28</v>
      </c>
      <c r="E519" s="10" t="s">
        <v>29</v>
      </c>
      <c r="F519" s="16">
        <v>90</v>
      </c>
      <c r="G519" s="10" t="s">
        <v>1950</v>
      </c>
      <c r="H519" s="10" t="s">
        <v>1756</v>
      </c>
      <c r="I519" s="10" t="s">
        <v>122</v>
      </c>
      <c r="J519" s="11">
        <v>43564</v>
      </c>
      <c r="K519" s="16">
        <v>45</v>
      </c>
      <c r="L519" s="10" t="s">
        <v>99</v>
      </c>
      <c r="M519" s="10">
        <f t="shared" si="33"/>
        <v>2019</v>
      </c>
      <c r="N519" s="10">
        <f t="shared" si="34"/>
        <v>4</v>
      </c>
      <c r="O519" s="10" t="str">
        <f>VLOOKUP(L519,'User input'!$D$6:$E$16,2,FALSE)</f>
        <v>Superwossname</v>
      </c>
      <c r="P519" s="10">
        <f>VLOOKUP(L519,'User input'!$D$6:$G$16,3,FALSE)</f>
        <v>3.49</v>
      </c>
      <c r="Q519" s="10">
        <f>VLOOKUP(L519,'User input'!$D$6:$G$16,4,FALSE)</f>
        <v>20</v>
      </c>
      <c r="R519" s="10">
        <f t="shared" si="35"/>
        <v>900</v>
      </c>
      <c r="S519" s="27">
        <f t="shared" si="32"/>
        <v>3141</v>
      </c>
      <c r="T519" s="27">
        <f>IF(K519&lt;'User input'!$I$9,'User input'!$J$8,IF(K519&lt;'User input'!$I$10,'User input'!$J$9,IF(K519&lt;'User input'!$I$11,'User input'!$J$10,'User input'!$J$11)))*S519</f>
        <v>94.22999999999999</v>
      </c>
      <c r="U519" s="27">
        <f>K519*'User input'!$J$17+'User input'!$J$16</f>
        <v>0.5</v>
      </c>
    </row>
    <row r="520" spans="1:21" x14ac:dyDescent="0.25">
      <c r="A520" s="17">
        <v>531</v>
      </c>
      <c r="B520" s="6" t="s">
        <v>1951</v>
      </c>
      <c r="C520" s="6" t="s">
        <v>1427</v>
      </c>
      <c r="D520" s="6" t="s">
        <v>15</v>
      </c>
      <c r="E520" s="6" t="s">
        <v>16</v>
      </c>
      <c r="F520" s="15">
        <v>60</v>
      </c>
      <c r="G520" s="6" t="s">
        <v>1952</v>
      </c>
      <c r="H520" s="6" t="s">
        <v>31</v>
      </c>
      <c r="I520" s="6" t="s">
        <v>32</v>
      </c>
      <c r="J520" s="7">
        <v>43550</v>
      </c>
      <c r="K520" s="15">
        <v>45</v>
      </c>
      <c r="L520" s="6" t="s">
        <v>33</v>
      </c>
      <c r="M520" s="6">
        <f t="shared" si="33"/>
        <v>2019</v>
      </c>
      <c r="N520" s="6">
        <f t="shared" si="34"/>
        <v>3</v>
      </c>
      <c r="O520" s="6" t="str">
        <f>VLOOKUP(L520,'User input'!$D$6:$E$16,2,FALSE)</f>
        <v>Megawidget L</v>
      </c>
      <c r="P520" s="6">
        <f>VLOOKUP(L520,'User input'!$D$6:$G$16,3,FALSE)</f>
        <v>1.79</v>
      </c>
      <c r="Q520" s="6">
        <f>VLOOKUP(L520,'User input'!$D$6:$G$16,4,FALSE)</f>
        <v>24</v>
      </c>
      <c r="R520" s="6">
        <f t="shared" si="35"/>
        <v>1080</v>
      </c>
      <c r="S520" s="26">
        <f t="shared" si="32"/>
        <v>1933.2</v>
      </c>
      <c r="T520" s="26">
        <f>IF(K520&lt;'User input'!$I$9,'User input'!$J$8,IF(K520&lt;'User input'!$I$10,'User input'!$J$9,IF(K520&lt;'User input'!$I$11,'User input'!$J$10,'User input'!$J$11)))*S520</f>
        <v>57.996000000000002</v>
      </c>
      <c r="U520" s="26">
        <f>K520*'User input'!$J$17+'User input'!$J$16</f>
        <v>0.5</v>
      </c>
    </row>
    <row r="521" spans="1:21" x14ac:dyDescent="0.25">
      <c r="A521" s="18">
        <v>532</v>
      </c>
      <c r="B521" s="10" t="s">
        <v>1953</v>
      </c>
      <c r="C521" s="10" t="s">
        <v>48</v>
      </c>
      <c r="D521" s="10" t="s">
        <v>49</v>
      </c>
      <c r="E521" s="10" t="s">
        <v>16</v>
      </c>
      <c r="F521" s="16">
        <v>30</v>
      </c>
      <c r="G521" s="10" t="s">
        <v>1952</v>
      </c>
      <c r="H521" s="10" t="s">
        <v>487</v>
      </c>
      <c r="I521" s="10" t="s">
        <v>32</v>
      </c>
      <c r="J521" s="11">
        <v>43813</v>
      </c>
      <c r="K521" s="16">
        <v>54</v>
      </c>
      <c r="L521" s="10" t="s">
        <v>52</v>
      </c>
      <c r="M521" s="10">
        <f t="shared" si="33"/>
        <v>2019</v>
      </c>
      <c r="N521" s="10">
        <f t="shared" si="34"/>
        <v>12</v>
      </c>
      <c r="O521" s="10" t="str">
        <f>VLOOKUP(L521,'User input'!$D$6:$E$16,2,FALSE)</f>
        <v>Megawidget S</v>
      </c>
      <c r="P521" s="10">
        <f>VLOOKUP(L521,'User input'!$D$6:$G$16,3,FALSE)</f>
        <v>0.69</v>
      </c>
      <c r="Q521" s="10">
        <f>VLOOKUP(L521,'User input'!$D$6:$G$16,4,FALSE)</f>
        <v>24</v>
      </c>
      <c r="R521" s="10">
        <f t="shared" si="35"/>
        <v>1296</v>
      </c>
      <c r="S521" s="27">
        <f t="shared" si="32"/>
        <v>894.2399999999999</v>
      </c>
      <c r="T521" s="27">
        <f>IF(K521&lt;'User input'!$I$9,'User input'!$J$8,IF(K521&lt;'User input'!$I$10,'User input'!$J$9,IF(K521&lt;'User input'!$I$11,'User input'!$J$10,'User input'!$J$11)))*S521</f>
        <v>44.711999999999996</v>
      </c>
      <c r="U521" s="27">
        <f>K521*'User input'!$J$17+'User input'!$J$16</f>
        <v>0.5</v>
      </c>
    </row>
    <row r="522" spans="1:21" x14ac:dyDescent="0.25">
      <c r="A522" s="17">
        <v>533</v>
      </c>
      <c r="B522" s="6" t="s">
        <v>1954</v>
      </c>
      <c r="C522" s="6" t="s">
        <v>1955</v>
      </c>
      <c r="D522" s="6" t="s">
        <v>15</v>
      </c>
      <c r="E522" s="6" t="s">
        <v>16</v>
      </c>
      <c r="F522" s="15">
        <v>30</v>
      </c>
      <c r="G522" s="6" t="s">
        <v>1956</v>
      </c>
      <c r="H522" s="6" t="s">
        <v>1957</v>
      </c>
      <c r="I522" s="6" t="s">
        <v>32</v>
      </c>
      <c r="J522" s="7">
        <v>44080</v>
      </c>
      <c r="K522" s="15">
        <v>34</v>
      </c>
      <c r="L522" s="6" t="s">
        <v>99</v>
      </c>
      <c r="M522" s="6">
        <f t="shared" si="33"/>
        <v>2020</v>
      </c>
      <c r="N522" s="6">
        <f t="shared" si="34"/>
        <v>9</v>
      </c>
      <c r="O522" s="6" t="str">
        <f>VLOOKUP(L522,'User input'!$D$6:$E$16,2,FALSE)</f>
        <v>Superwossname</v>
      </c>
      <c r="P522" s="6">
        <f>VLOOKUP(L522,'User input'!$D$6:$G$16,3,FALSE)</f>
        <v>3.49</v>
      </c>
      <c r="Q522" s="6">
        <f>VLOOKUP(L522,'User input'!$D$6:$G$16,4,FALSE)</f>
        <v>20</v>
      </c>
      <c r="R522" s="6">
        <f t="shared" si="35"/>
        <v>680</v>
      </c>
      <c r="S522" s="26">
        <f t="shared" si="32"/>
        <v>2373.2000000000003</v>
      </c>
      <c r="T522" s="26">
        <f>IF(K522&lt;'User input'!$I$9,'User input'!$J$8,IF(K522&lt;'User input'!$I$10,'User input'!$J$9,IF(K522&lt;'User input'!$I$11,'User input'!$J$10,'User input'!$J$11)))*S522</f>
        <v>71.196000000000012</v>
      </c>
      <c r="U522" s="26">
        <f>K522*'User input'!$J$17+'User input'!$J$16</f>
        <v>0.5</v>
      </c>
    </row>
    <row r="523" spans="1:21" x14ac:dyDescent="0.25">
      <c r="A523" s="18">
        <v>534</v>
      </c>
      <c r="B523" s="10" t="s">
        <v>1958</v>
      </c>
      <c r="C523" s="10" t="s">
        <v>1959</v>
      </c>
      <c r="D523" s="10" t="s">
        <v>15</v>
      </c>
      <c r="E523" s="10" t="s">
        <v>16</v>
      </c>
      <c r="F523" s="16">
        <v>90</v>
      </c>
      <c r="G523" s="10" t="s">
        <v>1960</v>
      </c>
      <c r="H523" s="10" t="s">
        <v>1961</v>
      </c>
      <c r="I523" s="10" t="s">
        <v>32</v>
      </c>
      <c r="J523" s="11">
        <v>43616</v>
      </c>
      <c r="K523" s="16">
        <v>81</v>
      </c>
      <c r="L523" s="10" t="s">
        <v>44</v>
      </c>
      <c r="M523" s="10">
        <f t="shared" si="33"/>
        <v>2019</v>
      </c>
      <c r="N523" s="10">
        <f t="shared" si="34"/>
        <v>5</v>
      </c>
      <c r="O523" s="10" t="str">
        <f>VLOOKUP(L523,'User input'!$D$6:$E$16,2,FALSE)</f>
        <v>Gigastuff</v>
      </c>
      <c r="P523" s="10">
        <f>VLOOKUP(L523,'User input'!$D$6:$G$16,3,FALSE)</f>
        <v>1.89</v>
      </c>
      <c r="Q523" s="10">
        <f>VLOOKUP(L523,'User input'!$D$6:$G$16,4,FALSE)</f>
        <v>18</v>
      </c>
      <c r="R523" s="10">
        <f t="shared" si="35"/>
        <v>1458</v>
      </c>
      <c r="S523" s="27">
        <f t="shared" si="32"/>
        <v>2755.62</v>
      </c>
      <c r="T523" s="27">
        <f>IF(K523&lt;'User input'!$I$9,'User input'!$J$8,IF(K523&lt;'User input'!$I$10,'User input'!$J$9,IF(K523&lt;'User input'!$I$11,'User input'!$J$10,'User input'!$J$11)))*S523</f>
        <v>137.78100000000001</v>
      </c>
      <c r="U523" s="27">
        <f>K523*'User input'!$J$17+'User input'!$J$16</f>
        <v>0.5</v>
      </c>
    </row>
    <row r="524" spans="1:21" x14ac:dyDescent="0.25">
      <c r="A524" s="17">
        <v>535</v>
      </c>
      <c r="B524" s="6" t="s">
        <v>1962</v>
      </c>
      <c r="C524" s="6" t="s">
        <v>1963</v>
      </c>
      <c r="D524" s="6" t="s">
        <v>49</v>
      </c>
      <c r="E524" s="6" t="s">
        <v>16</v>
      </c>
      <c r="F524" s="15">
        <v>60</v>
      </c>
      <c r="G524" s="6" t="s">
        <v>1964</v>
      </c>
      <c r="H524" s="6" t="s">
        <v>1965</v>
      </c>
      <c r="I524" s="6" t="s">
        <v>108</v>
      </c>
      <c r="J524" s="7">
        <v>44191</v>
      </c>
      <c r="K524" s="15">
        <v>22</v>
      </c>
      <c r="L524" s="6" t="s">
        <v>68</v>
      </c>
      <c r="M524" s="6">
        <f t="shared" si="33"/>
        <v>2020</v>
      </c>
      <c r="N524" s="6">
        <f t="shared" si="34"/>
        <v>12</v>
      </c>
      <c r="O524" s="6" t="str">
        <f>VLOOKUP(L524,'User input'!$D$6:$E$16,2,FALSE)</f>
        <v>Megawidget M</v>
      </c>
      <c r="P524" s="6">
        <f>VLOOKUP(L524,'User input'!$D$6:$G$16,3,FALSE)</f>
        <v>1.29</v>
      </c>
      <c r="Q524" s="6">
        <f>VLOOKUP(L524,'User input'!$D$6:$G$16,4,FALSE)</f>
        <v>24</v>
      </c>
      <c r="R524" s="6">
        <f t="shared" si="35"/>
        <v>528</v>
      </c>
      <c r="S524" s="26">
        <f t="shared" si="32"/>
        <v>681.12</v>
      </c>
      <c r="T524" s="26">
        <f>IF(K524&lt;'User input'!$I$9,'User input'!$J$8,IF(K524&lt;'User input'!$I$10,'User input'!$J$9,IF(K524&lt;'User input'!$I$11,'User input'!$J$10,'User input'!$J$11)))*S524</f>
        <v>20.433599999999998</v>
      </c>
      <c r="U524" s="26">
        <f>K524*'User input'!$J$17+'User input'!$J$16</f>
        <v>0.5</v>
      </c>
    </row>
    <row r="525" spans="1:21" x14ac:dyDescent="0.25">
      <c r="A525" s="18">
        <v>536</v>
      </c>
      <c r="B525" s="10" t="s">
        <v>1966</v>
      </c>
      <c r="C525" s="10" t="s">
        <v>364</v>
      </c>
      <c r="D525" s="10" t="s">
        <v>49</v>
      </c>
      <c r="E525" s="10" t="s">
        <v>16</v>
      </c>
      <c r="F525" s="16">
        <v>90</v>
      </c>
      <c r="G525" s="10" t="s">
        <v>10354</v>
      </c>
      <c r="H525" s="10" t="s">
        <v>1523</v>
      </c>
      <c r="I525" s="10" t="s">
        <v>32</v>
      </c>
      <c r="J525" s="11">
        <v>44495</v>
      </c>
      <c r="K525" s="16">
        <v>31</v>
      </c>
      <c r="L525" s="10" t="s">
        <v>157</v>
      </c>
      <c r="M525" s="10">
        <f t="shared" si="33"/>
        <v>2021</v>
      </c>
      <c r="N525" s="10">
        <f t="shared" si="34"/>
        <v>10</v>
      </c>
      <c r="O525" s="10" t="str">
        <f>VLOOKUP(L525,'User input'!$D$6:$E$16,2,FALSE)</f>
        <v>Ultrathing V3</v>
      </c>
      <c r="P525" s="10">
        <f>VLOOKUP(L525,'User input'!$D$6:$G$16,3,FALSE)</f>
        <v>3.39</v>
      </c>
      <c r="Q525" s="10">
        <f>VLOOKUP(L525,'User input'!$D$6:$G$16,4,FALSE)</f>
        <v>24</v>
      </c>
      <c r="R525" s="10">
        <f t="shared" si="35"/>
        <v>744</v>
      </c>
      <c r="S525" s="27">
        <f t="shared" si="32"/>
        <v>2522.1600000000003</v>
      </c>
      <c r="T525" s="27">
        <f>IF(K525&lt;'User input'!$I$9,'User input'!$J$8,IF(K525&lt;'User input'!$I$10,'User input'!$J$9,IF(K525&lt;'User input'!$I$11,'User input'!$J$10,'User input'!$J$11)))*S525</f>
        <v>75.6648</v>
      </c>
      <c r="U525" s="27">
        <f>K525*'User input'!$J$17+'User input'!$J$16</f>
        <v>0.5</v>
      </c>
    </row>
    <row r="526" spans="1:21" x14ac:dyDescent="0.25">
      <c r="A526" s="17">
        <v>537</v>
      </c>
      <c r="B526" s="6" t="s">
        <v>1332</v>
      </c>
      <c r="C526" s="6" t="s">
        <v>1439</v>
      </c>
      <c r="D526" s="6" t="s">
        <v>28</v>
      </c>
      <c r="E526" s="6" t="s">
        <v>29</v>
      </c>
      <c r="F526" s="15">
        <v>90</v>
      </c>
      <c r="G526" s="6" t="s">
        <v>1968</v>
      </c>
      <c r="H526" s="6" t="s">
        <v>1969</v>
      </c>
      <c r="I526" s="6" t="s">
        <v>122</v>
      </c>
      <c r="J526" s="7">
        <v>44250</v>
      </c>
      <c r="K526" s="15">
        <v>19</v>
      </c>
      <c r="L526" s="6" t="s">
        <v>157</v>
      </c>
      <c r="M526" s="6">
        <f t="shared" si="33"/>
        <v>2021</v>
      </c>
      <c r="N526" s="6">
        <f t="shared" si="34"/>
        <v>2</v>
      </c>
      <c r="O526" s="6" t="str">
        <f>VLOOKUP(L526,'User input'!$D$6:$E$16,2,FALSE)</f>
        <v>Ultrathing V3</v>
      </c>
      <c r="P526" s="6">
        <f>VLOOKUP(L526,'User input'!$D$6:$G$16,3,FALSE)</f>
        <v>3.39</v>
      </c>
      <c r="Q526" s="6">
        <f>VLOOKUP(L526,'User input'!$D$6:$G$16,4,FALSE)</f>
        <v>24</v>
      </c>
      <c r="R526" s="6">
        <f t="shared" si="35"/>
        <v>456</v>
      </c>
      <c r="S526" s="26">
        <f t="shared" si="32"/>
        <v>1545.8400000000001</v>
      </c>
      <c r="T526" s="26">
        <f>IF(K526&lt;'User input'!$I$9,'User input'!$J$8,IF(K526&lt;'User input'!$I$10,'User input'!$J$9,IF(K526&lt;'User input'!$I$11,'User input'!$J$10,'User input'!$J$11)))*S526</f>
        <v>0</v>
      </c>
      <c r="U526" s="26">
        <f>K526*'User input'!$J$17+'User input'!$J$16</f>
        <v>0.5</v>
      </c>
    </row>
    <row r="527" spans="1:21" x14ac:dyDescent="0.25">
      <c r="A527" s="18">
        <v>538</v>
      </c>
      <c r="B527" s="10" t="s">
        <v>1970</v>
      </c>
      <c r="C527" s="10" t="s">
        <v>1971</v>
      </c>
      <c r="D527" s="10" t="s">
        <v>41</v>
      </c>
      <c r="E527" s="10" t="s">
        <v>16</v>
      </c>
      <c r="F527" s="16">
        <v>90</v>
      </c>
      <c r="G527" s="10" t="s">
        <v>1972</v>
      </c>
      <c r="H527" s="10" t="s">
        <v>1973</v>
      </c>
      <c r="I527" s="10" t="s">
        <v>185</v>
      </c>
      <c r="J527" s="11">
        <v>43504</v>
      </c>
      <c r="K527" s="16">
        <v>73</v>
      </c>
      <c r="L527" s="10" t="s">
        <v>20</v>
      </c>
      <c r="M527" s="10">
        <f t="shared" si="33"/>
        <v>2019</v>
      </c>
      <c r="N527" s="10">
        <f t="shared" si="34"/>
        <v>2</v>
      </c>
      <c r="O527" s="10" t="str">
        <f>VLOOKUP(L527,'User input'!$D$6:$E$16,2,FALSE)</f>
        <v>Hyperwotsit</v>
      </c>
      <c r="P527" s="10">
        <f>VLOOKUP(L527,'User input'!$D$6:$G$16,3,FALSE)</f>
        <v>2.0099999999999998</v>
      </c>
      <c r="Q527" s="10">
        <f>VLOOKUP(L527,'User input'!$D$6:$G$16,4,FALSE)</f>
        <v>20</v>
      </c>
      <c r="R527" s="10">
        <f t="shared" si="35"/>
        <v>1460</v>
      </c>
      <c r="S527" s="27">
        <f t="shared" si="32"/>
        <v>2934.6</v>
      </c>
      <c r="T527" s="27">
        <f>IF(K527&lt;'User input'!$I$9,'User input'!$J$8,IF(K527&lt;'User input'!$I$10,'User input'!$J$9,IF(K527&lt;'User input'!$I$11,'User input'!$J$10,'User input'!$J$11)))*S527</f>
        <v>146.72999999999999</v>
      </c>
      <c r="U527" s="27">
        <f>K527*'User input'!$J$17+'User input'!$J$16</f>
        <v>0.5</v>
      </c>
    </row>
    <row r="528" spans="1:21" x14ac:dyDescent="0.25">
      <c r="A528" s="17">
        <v>539</v>
      </c>
      <c r="B528" s="6" t="s">
        <v>1974</v>
      </c>
      <c r="C528" s="6" t="s">
        <v>358</v>
      </c>
      <c r="D528" s="6" t="s">
        <v>28</v>
      </c>
      <c r="E528" s="6" t="s">
        <v>29</v>
      </c>
      <c r="F528" s="15">
        <v>60</v>
      </c>
      <c r="G528" s="6" t="s">
        <v>1975</v>
      </c>
      <c r="H528" s="6" t="s">
        <v>1466</v>
      </c>
      <c r="I528" s="6" t="s">
        <v>38</v>
      </c>
      <c r="J528" s="7">
        <v>43927</v>
      </c>
      <c r="K528" s="15">
        <v>95</v>
      </c>
      <c r="L528" s="6" t="s">
        <v>20</v>
      </c>
      <c r="M528" s="6">
        <f t="shared" si="33"/>
        <v>2020</v>
      </c>
      <c r="N528" s="6">
        <f t="shared" si="34"/>
        <v>4</v>
      </c>
      <c r="O528" s="6" t="str">
        <f>VLOOKUP(L528,'User input'!$D$6:$E$16,2,FALSE)</f>
        <v>Hyperwotsit</v>
      </c>
      <c r="P528" s="6">
        <f>VLOOKUP(L528,'User input'!$D$6:$G$16,3,FALSE)</f>
        <v>2.0099999999999998</v>
      </c>
      <c r="Q528" s="6">
        <f>VLOOKUP(L528,'User input'!$D$6:$G$16,4,FALSE)</f>
        <v>20</v>
      </c>
      <c r="R528" s="6">
        <f t="shared" si="35"/>
        <v>1900</v>
      </c>
      <c r="S528" s="26">
        <f t="shared" si="32"/>
        <v>3818.9999999999995</v>
      </c>
      <c r="T528" s="26">
        <f>IF(K528&lt;'User input'!$I$9,'User input'!$J$8,IF(K528&lt;'User input'!$I$10,'User input'!$J$9,IF(K528&lt;'User input'!$I$11,'User input'!$J$10,'User input'!$J$11)))*S528</f>
        <v>190.95</v>
      </c>
      <c r="U528" s="26">
        <f>K528*'User input'!$J$17+'User input'!$J$16</f>
        <v>0.5</v>
      </c>
    </row>
    <row r="529" spans="1:21" x14ac:dyDescent="0.25">
      <c r="A529" s="18">
        <v>540</v>
      </c>
      <c r="B529" s="10" t="s">
        <v>1976</v>
      </c>
      <c r="C529" s="10" t="s">
        <v>1977</v>
      </c>
      <c r="D529" s="10" t="s">
        <v>49</v>
      </c>
      <c r="E529" s="10" t="s">
        <v>16</v>
      </c>
      <c r="F529" s="16">
        <v>30</v>
      </c>
      <c r="G529" s="10" t="s">
        <v>1978</v>
      </c>
      <c r="H529" s="10" t="s">
        <v>1979</v>
      </c>
      <c r="I529" s="10" t="s">
        <v>19</v>
      </c>
      <c r="J529" s="11">
        <v>43855</v>
      </c>
      <c r="K529" s="16">
        <v>64</v>
      </c>
      <c r="L529" s="10" t="s">
        <v>68</v>
      </c>
      <c r="M529" s="10">
        <f t="shared" si="33"/>
        <v>2020</v>
      </c>
      <c r="N529" s="10">
        <f t="shared" si="34"/>
        <v>1</v>
      </c>
      <c r="O529" s="10" t="str">
        <f>VLOOKUP(L529,'User input'!$D$6:$E$16,2,FALSE)</f>
        <v>Megawidget M</v>
      </c>
      <c r="P529" s="10">
        <f>VLOOKUP(L529,'User input'!$D$6:$G$16,3,FALSE)</f>
        <v>1.29</v>
      </c>
      <c r="Q529" s="10">
        <f>VLOOKUP(L529,'User input'!$D$6:$G$16,4,FALSE)</f>
        <v>24</v>
      </c>
      <c r="R529" s="10">
        <f t="shared" si="35"/>
        <v>1536</v>
      </c>
      <c r="S529" s="27">
        <f t="shared" si="32"/>
        <v>1981.44</v>
      </c>
      <c r="T529" s="27">
        <f>IF(K529&lt;'User input'!$I$9,'User input'!$J$8,IF(K529&lt;'User input'!$I$10,'User input'!$J$9,IF(K529&lt;'User input'!$I$11,'User input'!$J$10,'User input'!$J$11)))*S529</f>
        <v>99.072000000000003</v>
      </c>
      <c r="U529" s="27">
        <f>K529*'User input'!$J$17+'User input'!$J$16</f>
        <v>0.5</v>
      </c>
    </row>
    <row r="530" spans="1:21" x14ac:dyDescent="0.25">
      <c r="A530" s="17">
        <v>541</v>
      </c>
      <c r="B530" s="6" t="s">
        <v>1980</v>
      </c>
      <c r="C530" s="6" t="s">
        <v>1981</v>
      </c>
      <c r="D530" s="6" t="s">
        <v>15</v>
      </c>
      <c r="E530" s="6" t="s">
        <v>16</v>
      </c>
      <c r="F530" s="15">
        <v>90</v>
      </c>
      <c r="G530" s="6" t="s">
        <v>1982</v>
      </c>
      <c r="H530" s="6" t="s">
        <v>1466</v>
      </c>
      <c r="I530" s="6" t="s">
        <v>38</v>
      </c>
      <c r="J530" s="7">
        <v>44474</v>
      </c>
      <c r="K530" s="15">
        <v>54</v>
      </c>
      <c r="L530" s="6" t="s">
        <v>33</v>
      </c>
      <c r="M530" s="6">
        <f t="shared" si="33"/>
        <v>2021</v>
      </c>
      <c r="N530" s="6">
        <f t="shared" si="34"/>
        <v>10</v>
      </c>
      <c r="O530" s="6" t="str">
        <f>VLOOKUP(L530,'User input'!$D$6:$E$16,2,FALSE)</f>
        <v>Megawidget L</v>
      </c>
      <c r="P530" s="6">
        <f>VLOOKUP(L530,'User input'!$D$6:$G$16,3,FALSE)</f>
        <v>1.79</v>
      </c>
      <c r="Q530" s="6">
        <f>VLOOKUP(L530,'User input'!$D$6:$G$16,4,FALSE)</f>
        <v>24</v>
      </c>
      <c r="R530" s="6">
        <f t="shared" si="35"/>
        <v>1296</v>
      </c>
      <c r="S530" s="26">
        <f t="shared" si="32"/>
        <v>2319.84</v>
      </c>
      <c r="T530" s="26">
        <f>IF(K530&lt;'User input'!$I$9,'User input'!$J$8,IF(K530&lt;'User input'!$I$10,'User input'!$J$9,IF(K530&lt;'User input'!$I$11,'User input'!$J$10,'User input'!$J$11)))*S530</f>
        <v>115.99200000000002</v>
      </c>
      <c r="U530" s="26">
        <f>K530*'User input'!$J$17+'User input'!$J$16</f>
        <v>0.5</v>
      </c>
    </row>
    <row r="531" spans="1:21" x14ac:dyDescent="0.25">
      <c r="A531" s="18">
        <v>542</v>
      </c>
      <c r="B531" s="10" t="s">
        <v>1983</v>
      </c>
      <c r="C531" s="10" t="s">
        <v>1655</v>
      </c>
      <c r="D531" s="10" t="s">
        <v>28</v>
      </c>
      <c r="E531" s="10" t="s">
        <v>29</v>
      </c>
      <c r="F531" s="16">
        <v>60</v>
      </c>
      <c r="G531" s="10" t="s">
        <v>1982</v>
      </c>
      <c r="H531" s="10" t="s">
        <v>1984</v>
      </c>
      <c r="I531" s="10" t="s">
        <v>32</v>
      </c>
      <c r="J531" s="11">
        <v>43599</v>
      </c>
      <c r="K531" s="16">
        <v>4</v>
      </c>
      <c r="L531" s="10" t="s">
        <v>39</v>
      </c>
      <c r="M531" s="10">
        <f t="shared" si="33"/>
        <v>2019</v>
      </c>
      <c r="N531" s="10">
        <f t="shared" si="34"/>
        <v>5</v>
      </c>
      <c r="O531" s="10" t="str">
        <f>VLOOKUP(L531,'User input'!$D$6:$E$16,2,FALSE)</f>
        <v>Ultrathing V1</v>
      </c>
      <c r="P531" s="10">
        <f>VLOOKUP(L531,'User input'!$D$6:$G$16,3,FALSE)</f>
        <v>1.79</v>
      </c>
      <c r="Q531" s="10">
        <f>VLOOKUP(L531,'User input'!$D$6:$G$16,4,FALSE)</f>
        <v>17</v>
      </c>
      <c r="R531" s="10">
        <f t="shared" si="35"/>
        <v>68</v>
      </c>
      <c r="S531" s="27">
        <f t="shared" si="32"/>
        <v>121.72</v>
      </c>
      <c r="T531" s="27">
        <f>IF(K531&lt;'User input'!$I$9,'User input'!$J$8,IF(K531&lt;'User input'!$I$10,'User input'!$J$9,IF(K531&lt;'User input'!$I$11,'User input'!$J$10,'User input'!$J$11)))*S531</f>
        <v>0</v>
      </c>
      <c r="U531" s="27">
        <f>K531*'User input'!$J$17+'User input'!$J$16</f>
        <v>0.5</v>
      </c>
    </row>
    <row r="532" spans="1:21" x14ac:dyDescent="0.25">
      <c r="A532" s="17">
        <v>543</v>
      </c>
      <c r="B532" s="6" t="s">
        <v>1985</v>
      </c>
      <c r="C532" s="6" t="s">
        <v>1986</v>
      </c>
      <c r="D532" s="6" t="s">
        <v>41</v>
      </c>
      <c r="E532" s="6" t="s">
        <v>16</v>
      </c>
      <c r="F532" s="15">
        <v>60</v>
      </c>
      <c r="G532" s="6" t="s">
        <v>1987</v>
      </c>
      <c r="H532" s="6" t="s">
        <v>1988</v>
      </c>
      <c r="I532" s="6" t="s">
        <v>206</v>
      </c>
      <c r="J532" s="7">
        <v>44548</v>
      </c>
      <c r="K532" s="15">
        <v>29</v>
      </c>
      <c r="L532" s="6" t="s">
        <v>99</v>
      </c>
      <c r="M532" s="6">
        <f t="shared" si="33"/>
        <v>2021</v>
      </c>
      <c r="N532" s="6">
        <f t="shared" si="34"/>
        <v>12</v>
      </c>
      <c r="O532" s="6" t="str">
        <f>VLOOKUP(L532,'User input'!$D$6:$E$16,2,FALSE)</f>
        <v>Superwossname</v>
      </c>
      <c r="P532" s="6">
        <f>VLOOKUP(L532,'User input'!$D$6:$G$16,3,FALSE)</f>
        <v>3.49</v>
      </c>
      <c r="Q532" s="6">
        <f>VLOOKUP(L532,'User input'!$D$6:$G$16,4,FALSE)</f>
        <v>20</v>
      </c>
      <c r="R532" s="6">
        <f t="shared" si="35"/>
        <v>580</v>
      </c>
      <c r="S532" s="26">
        <f t="shared" si="32"/>
        <v>2024.2</v>
      </c>
      <c r="T532" s="26">
        <f>IF(K532&lt;'User input'!$I$9,'User input'!$J$8,IF(K532&lt;'User input'!$I$10,'User input'!$J$9,IF(K532&lt;'User input'!$I$11,'User input'!$J$10,'User input'!$J$11)))*S532</f>
        <v>60.725999999999999</v>
      </c>
      <c r="U532" s="26">
        <f>K532*'User input'!$J$17+'User input'!$J$16</f>
        <v>0.5</v>
      </c>
    </row>
    <row r="533" spans="1:21" x14ac:dyDescent="0.25">
      <c r="A533" s="18">
        <v>544</v>
      </c>
      <c r="B533" s="10" t="s">
        <v>985</v>
      </c>
      <c r="C533" s="10" t="s">
        <v>1989</v>
      </c>
      <c r="D533" s="10" t="s">
        <v>28</v>
      </c>
      <c r="E533" s="10" t="s">
        <v>29</v>
      </c>
      <c r="F533" s="16">
        <v>90</v>
      </c>
      <c r="G533" s="10" t="s">
        <v>1987</v>
      </c>
      <c r="H533" s="10" t="s">
        <v>823</v>
      </c>
      <c r="I533" s="10" t="s">
        <v>122</v>
      </c>
      <c r="J533" s="11">
        <v>44367</v>
      </c>
      <c r="K533" s="16">
        <v>80</v>
      </c>
      <c r="L533" s="10" t="s">
        <v>52</v>
      </c>
      <c r="M533" s="10">
        <f t="shared" si="33"/>
        <v>2021</v>
      </c>
      <c r="N533" s="10">
        <f t="shared" si="34"/>
        <v>6</v>
      </c>
      <c r="O533" s="10" t="str">
        <f>VLOOKUP(L533,'User input'!$D$6:$E$16,2,FALSE)</f>
        <v>Megawidget S</v>
      </c>
      <c r="P533" s="10">
        <f>VLOOKUP(L533,'User input'!$D$6:$G$16,3,FALSE)</f>
        <v>0.69</v>
      </c>
      <c r="Q533" s="10">
        <f>VLOOKUP(L533,'User input'!$D$6:$G$16,4,FALSE)</f>
        <v>24</v>
      </c>
      <c r="R533" s="10">
        <f t="shared" si="35"/>
        <v>1920</v>
      </c>
      <c r="S533" s="27">
        <f t="shared" si="32"/>
        <v>1324.8</v>
      </c>
      <c r="T533" s="27">
        <f>IF(K533&lt;'User input'!$I$9,'User input'!$J$8,IF(K533&lt;'User input'!$I$10,'User input'!$J$9,IF(K533&lt;'User input'!$I$11,'User input'!$J$10,'User input'!$J$11)))*S533</f>
        <v>66.239999999999995</v>
      </c>
      <c r="U533" s="27">
        <f>K533*'User input'!$J$17+'User input'!$J$16</f>
        <v>0.5</v>
      </c>
    </row>
    <row r="534" spans="1:21" x14ac:dyDescent="0.25">
      <c r="A534" s="17">
        <v>545</v>
      </c>
      <c r="B534" s="6" t="s">
        <v>1990</v>
      </c>
      <c r="C534" s="6" t="s">
        <v>1991</v>
      </c>
      <c r="D534" s="6" t="s">
        <v>28</v>
      </c>
      <c r="E534" s="6" t="s">
        <v>29</v>
      </c>
      <c r="F534" s="15">
        <v>90</v>
      </c>
      <c r="G534" s="6" t="s">
        <v>1992</v>
      </c>
      <c r="H534" s="6" t="s">
        <v>285</v>
      </c>
      <c r="I534" s="6" t="s">
        <v>32</v>
      </c>
      <c r="J534" s="7">
        <v>43971</v>
      </c>
      <c r="K534" s="15">
        <v>61</v>
      </c>
      <c r="L534" s="6" t="s">
        <v>39</v>
      </c>
      <c r="M534" s="6">
        <f t="shared" si="33"/>
        <v>2020</v>
      </c>
      <c r="N534" s="6">
        <f t="shared" si="34"/>
        <v>5</v>
      </c>
      <c r="O534" s="6" t="str">
        <f>VLOOKUP(L534,'User input'!$D$6:$E$16,2,FALSE)</f>
        <v>Ultrathing V1</v>
      </c>
      <c r="P534" s="6">
        <f>VLOOKUP(L534,'User input'!$D$6:$G$16,3,FALSE)</f>
        <v>1.79</v>
      </c>
      <c r="Q534" s="6">
        <f>VLOOKUP(L534,'User input'!$D$6:$G$16,4,FALSE)</f>
        <v>17</v>
      </c>
      <c r="R534" s="6">
        <f t="shared" si="35"/>
        <v>1037</v>
      </c>
      <c r="S534" s="26">
        <f t="shared" si="32"/>
        <v>1856.23</v>
      </c>
      <c r="T534" s="26">
        <f>IF(K534&lt;'User input'!$I$9,'User input'!$J$8,IF(K534&lt;'User input'!$I$10,'User input'!$J$9,IF(K534&lt;'User input'!$I$11,'User input'!$J$10,'User input'!$J$11)))*S534</f>
        <v>92.811500000000009</v>
      </c>
      <c r="U534" s="26">
        <f>K534*'User input'!$J$17+'User input'!$J$16</f>
        <v>0.5</v>
      </c>
    </row>
    <row r="535" spans="1:21" x14ac:dyDescent="0.25">
      <c r="A535" s="18">
        <v>546</v>
      </c>
      <c r="B535" s="10" t="s">
        <v>1993</v>
      </c>
      <c r="C535" s="10" t="s">
        <v>74</v>
      </c>
      <c r="D535" s="10" t="s">
        <v>28</v>
      </c>
      <c r="E535" s="10" t="s">
        <v>29</v>
      </c>
      <c r="F535" s="16">
        <v>90</v>
      </c>
      <c r="G535" s="10" t="s">
        <v>1994</v>
      </c>
      <c r="H535" s="10" t="s">
        <v>443</v>
      </c>
      <c r="I535" s="10" t="s">
        <v>32</v>
      </c>
      <c r="J535" s="11">
        <v>44135</v>
      </c>
      <c r="K535" s="16">
        <v>3</v>
      </c>
      <c r="L535" s="10" t="s">
        <v>157</v>
      </c>
      <c r="M535" s="10">
        <f t="shared" si="33"/>
        <v>2020</v>
      </c>
      <c r="N535" s="10">
        <f t="shared" si="34"/>
        <v>10</v>
      </c>
      <c r="O535" s="10" t="str">
        <f>VLOOKUP(L535,'User input'!$D$6:$E$16,2,FALSE)</f>
        <v>Ultrathing V3</v>
      </c>
      <c r="P535" s="10">
        <f>VLOOKUP(L535,'User input'!$D$6:$G$16,3,FALSE)</f>
        <v>3.39</v>
      </c>
      <c r="Q535" s="10">
        <f>VLOOKUP(L535,'User input'!$D$6:$G$16,4,FALSE)</f>
        <v>24</v>
      </c>
      <c r="R535" s="10">
        <f t="shared" si="35"/>
        <v>72</v>
      </c>
      <c r="S535" s="27">
        <f t="shared" si="32"/>
        <v>244.08</v>
      </c>
      <c r="T535" s="27">
        <f>IF(K535&lt;'User input'!$I$9,'User input'!$J$8,IF(K535&lt;'User input'!$I$10,'User input'!$J$9,IF(K535&lt;'User input'!$I$11,'User input'!$J$10,'User input'!$J$11)))*S535</f>
        <v>0</v>
      </c>
      <c r="U535" s="27">
        <f>K535*'User input'!$J$17+'User input'!$J$16</f>
        <v>0.5</v>
      </c>
    </row>
    <row r="536" spans="1:21" x14ac:dyDescent="0.25">
      <c r="A536" s="18">
        <v>548</v>
      </c>
      <c r="B536" s="10" t="s">
        <v>1995</v>
      </c>
      <c r="C536" s="10" t="s">
        <v>1996</v>
      </c>
      <c r="D536" s="10" t="s">
        <v>15</v>
      </c>
      <c r="E536" s="10" t="s">
        <v>16</v>
      </c>
      <c r="F536" s="16">
        <v>60</v>
      </c>
      <c r="G536" s="10" t="s">
        <v>1997</v>
      </c>
      <c r="H536" s="10" t="s">
        <v>1998</v>
      </c>
      <c r="I536" s="10" t="s">
        <v>127</v>
      </c>
      <c r="J536" s="11">
        <v>44056</v>
      </c>
      <c r="K536" s="16">
        <v>47</v>
      </c>
      <c r="L536" s="10" t="s">
        <v>20</v>
      </c>
      <c r="M536" s="10">
        <f t="shared" si="33"/>
        <v>2020</v>
      </c>
      <c r="N536" s="10">
        <f t="shared" si="34"/>
        <v>8</v>
      </c>
      <c r="O536" s="10" t="str">
        <f>VLOOKUP(L536,'User input'!$D$6:$E$16,2,FALSE)</f>
        <v>Hyperwotsit</v>
      </c>
      <c r="P536" s="10">
        <f>VLOOKUP(L536,'User input'!$D$6:$G$16,3,FALSE)</f>
        <v>2.0099999999999998</v>
      </c>
      <c r="Q536" s="10">
        <f>VLOOKUP(L536,'User input'!$D$6:$G$16,4,FALSE)</f>
        <v>20</v>
      </c>
      <c r="R536" s="10">
        <f t="shared" si="35"/>
        <v>940</v>
      </c>
      <c r="S536" s="27">
        <f t="shared" si="32"/>
        <v>1889.3999999999999</v>
      </c>
      <c r="T536" s="27">
        <f>IF(K536&lt;'User input'!$I$9,'User input'!$J$8,IF(K536&lt;'User input'!$I$10,'User input'!$J$9,IF(K536&lt;'User input'!$I$11,'User input'!$J$10,'User input'!$J$11)))*S536</f>
        <v>56.681999999999995</v>
      </c>
      <c r="U536" s="27">
        <f>K536*'User input'!$J$17+'User input'!$J$16</f>
        <v>0.5</v>
      </c>
    </row>
    <row r="537" spans="1:21" x14ac:dyDescent="0.25">
      <c r="A537" s="17">
        <v>549</v>
      </c>
      <c r="B537" s="6" t="s">
        <v>1999</v>
      </c>
      <c r="C537" s="6" t="s">
        <v>2000</v>
      </c>
      <c r="D537" s="6" t="s">
        <v>28</v>
      </c>
      <c r="E537" s="6" t="s">
        <v>29</v>
      </c>
      <c r="F537" s="15">
        <v>30</v>
      </c>
      <c r="G537" s="6" t="s">
        <v>2001</v>
      </c>
      <c r="H537" s="6" t="s">
        <v>2002</v>
      </c>
      <c r="I537" s="6" t="s">
        <v>32</v>
      </c>
      <c r="J537" s="7">
        <v>44410</v>
      </c>
      <c r="K537" s="15">
        <v>44</v>
      </c>
      <c r="L537" s="6" t="s">
        <v>68</v>
      </c>
      <c r="M537" s="6">
        <f t="shared" si="33"/>
        <v>2021</v>
      </c>
      <c r="N537" s="6">
        <f t="shared" si="34"/>
        <v>8</v>
      </c>
      <c r="O537" s="6" t="str">
        <f>VLOOKUP(L537,'User input'!$D$6:$E$16,2,FALSE)</f>
        <v>Megawidget M</v>
      </c>
      <c r="P537" s="6">
        <f>VLOOKUP(L537,'User input'!$D$6:$G$16,3,FALSE)</f>
        <v>1.29</v>
      </c>
      <c r="Q537" s="6">
        <f>VLOOKUP(L537,'User input'!$D$6:$G$16,4,FALSE)</f>
        <v>24</v>
      </c>
      <c r="R537" s="6">
        <f t="shared" si="35"/>
        <v>1056</v>
      </c>
      <c r="S537" s="26">
        <f t="shared" si="32"/>
        <v>1362.24</v>
      </c>
      <c r="T537" s="26">
        <f>IF(K537&lt;'User input'!$I$9,'User input'!$J$8,IF(K537&lt;'User input'!$I$10,'User input'!$J$9,IF(K537&lt;'User input'!$I$11,'User input'!$J$10,'User input'!$J$11)))*S537</f>
        <v>40.867199999999997</v>
      </c>
      <c r="U537" s="26">
        <f>K537*'User input'!$J$17+'User input'!$J$16</f>
        <v>0.5</v>
      </c>
    </row>
    <row r="538" spans="1:21" x14ac:dyDescent="0.25">
      <c r="A538" s="18">
        <v>550</v>
      </c>
      <c r="B538" s="10" t="s">
        <v>2003</v>
      </c>
      <c r="C538" s="10" t="s">
        <v>2004</v>
      </c>
      <c r="D538" s="10" t="s">
        <v>15</v>
      </c>
      <c r="E538" s="10" t="s">
        <v>16</v>
      </c>
      <c r="F538" s="16">
        <v>90</v>
      </c>
      <c r="G538" s="10" t="s">
        <v>2005</v>
      </c>
      <c r="H538" s="10" t="s">
        <v>876</v>
      </c>
      <c r="I538" s="10" t="s">
        <v>176</v>
      </c>
      <c r="J538" s="11">
        <v>44543</v>
      </c>
      <c r="K538" s="16">
        <v>20</v>
      </c>
      <c r="L538" s="10" t="s">
        <v>62</v>
      </c>
      <c r="M538" s="10">
        <f t="shared" si="33"/>
        <v>2021</v>
      </c>
      <c r="N538" s="10">
        <f t="shared" si="34"/>
        <v>12</v>
      </c>
      <c r="O538" s="10" t="str">
        <f>VLOOKUP(L538,'User input'!$D$6:$E$16,2,FALSE)</f>
        <v>Ultrathing V4</v>
      </c>
      <c r="P538" s="10">
        <f>VLOOKUP(L538,'User input'!$D$6:$G$16,3,FALSE)</f>
        <v>3.99</v>
      </c>
      <c r="Q538" s="10">
        <f>VLOOKUP(L538,'User input'!$D$6:$G$16,4,FALSE)</f>
        <v>24</v>
      </c>
      <c r="R538" s="10">
        <f t="shared" si="35"/>
        <v>480</v>
      </c>
      <c r="S538" s="27">
        <f t="shared" si="32"/>
        <v>1915.2</v>
      </c>
      <c r="T538" s="27">
        <f>IF(K538&lt;'User input'!$I$9,'User input'!$J$8,IF(K538&lt;'User input'!$I$10,'User input'!$J$9,IF(K538&lt;'User input'!$I$11,'User input'!$J$10,'User input'!$J$11)))*S538</f>
        <v>57.455999999999996</v>
      </c>
      <c r="U538" s="27">
        <f>K538*'User input'!$J$17+'User input'!$J$16</f>
        <v>0.5</v>
      </c>
    </row>
    <row r="539" spans="1:21" x14ac:dyDescent="0.25">
      <c r="A539" s="17">
        <v>551</v>
      </c>
      <c r="B539" s="6" t="s">
        <v>2006</v>
      </c>
      <c r="C539" s="6" t="s">
        <v>2007</v>
      </c>
      <c r="D539" s="6" t="s">
        <v>49</v>
      </c>
      <c r="E539" s="6" t="s">
        <v>16</v>
      </c>
      <c r="F539" s="15">
        <v>60</v>
      </c>
      <c r="G539" s="6" t="s">
        <v>2005</v>
      </c>
      <c r="H539" s="6" t="s">
        <v>1047</v>
      </c>
      <c r="I539" s="6" t="s">
        <v>32</v>
      </c>
      <c r="J539" s="7">
        <v>43654</v>
      </c>
      <c r="K539" s="15">
        <v>44</v>
      </c>
      <c r="L539" s="6" t="s">
        <v>62</v>
      </c>
      <c r="M539" s="6">
        <f t="shared" si="33"/>
        <v>2019</v>
      </c>
      <c r="N539" s="6">
        <f t="shared" si="34"/>
        <v>7</v>
      </c>
      <c r="O539" s="6" t="str">
        <f>VLOOKUP(L539,'User input'!$D$6:$E$16,2,FALSE)</f>
        <v>Ultrathing V4</v>
      </c>
      <c r="P539" s="6">
        <f>VLOOKUP(L539,'User input'!$D$6:$G$16,3,FALSE)</f>
        <v>3.99</v>
      </c>
      <c r="Q539" s="6">
        <f>VLOOKUP(L539,'User input'!$D$6:$G$16,4,FALSE)</f>
        <v>24</v>
      </c>
      <c r="R539" s="6">
        <f t="shared" si="35"/>
        <v>1056</v>
      </c>
      <c r="S539" s="26">
        <f t="shared" si="32"/>
        <v>4213.4400000000005</v>
      </c>
      <c r="T539" s="26">
        <f>IF(K539&lt;'User input'!$I$9,'User input'!$J$8,IF(K539&lt;'User input'!$I$10,'User input'!$J$9,IF(K539&lt;'User input'!$I$11,'User input'!$J$10,'User input'!$J$11)))*S539</f>
        <v>126.40320000000001</v>
      </c>
      <c r="U539" s="26">
        <f>K539*'User input'!$J$17+'User input'!$J$16</f>
        <v>0.5</v>
      </c>
    </row>
    <row r="540" spans="1:21" x14ac:dyDescent="0.25">
      <c r="A540" s="18">
        <v>552</v>
      </c>
      <c r="B540" s="10" t="s">
        <v>2008</v>
      </c>
      <c r="C540" s="10" t="s">
        <v>2009</v>
      </c>
      <c r="D540" s="10" t="s">
        <v>28</v>
      </c>
      <c r="E540" s="10" t="s">
        <v>29</v>
      </c>
      <c r="F540" s="16">
        <v>30</v>
      </c>
      <c r="G540" s="10" t="s">
        <v>2010</v>
      </c>
      <c r="H540" s="10" t="s">
        <v>2011</v>
      </c>
      <c r="I540" s="10" t="s">
        <v>2012</v>
      </c>
      <c r="J540" s="11">
        <v>44246</v>
      </c>
      <c r="K540" s="16">
        <v>56</v>
      </c>
      <c r="L540" s="10" t="s">
        <v>99</v>
      </c>
      <c r="M540" s="10">
        <f t="shared" si="33"/>
        <v>2021</v>
      </c>
      <c r="N540" s="10">
        <f t="shared" si="34"/>
        <v>2</v>
      </c>
      <c r="O540" s="10" t="str">
        <f>VLOOKUP(L540,'User input'!$D$6:$E$16,2,FALSE)</f>
        <v>Superwossname</v>
      </c>
      <c r="P540" s="10">
        <f>VLOOKUP(L540,'User input'!$D$6:$G$16,3,FALSE)</f>
        <v>3.49</v>
      </c>
      <c r="Q540" s="10">
        <f>VLOOKUP(L540,'User input'!$D$6:$G$16,4,FALSE)</f>
        <v>20</v>
      </c>
      <c r="R540" s="10">
        <f t="shared" si="35"/>
        <v>1120</v>
      </c>
      <c r="S540" s="27">
        <f t="shared" si="32"/>
        <v>3908.8</v>
      </c>
      <c r="T540" s="27">
        <f>IF(K540&lt;'User input'!$I$9,'User input'!$J$8,IF(K540&lt;'User input'!$I$10,'User input'!$J$9,IF(K540&lt;'User input'!$I$11,'User input'!$J$10,'User input'!$J$11)))*S540</f>
        <v>195.44000000000003</v>
      </c>
      <c r="U540" s="27">
        <f>K540*'User input'!$J$17+'User input'!$J$16</f>
        <v>0.5</v>
      </c>
    </row>
    <row r="541" spans="1:21" x14ac:dyDescent="0.25">
      <c r="A541" s="17">
        <v>553</v>
      </c>
      <c r="B541" s="6" t="s">
        <v>2013</v>
      </c>
      <c r="C541" s="6" t="s">
        <v>2014</v>
      </c>
      <c r="D541" s="6" t="s">
        <v>15</v>
      </c>
      <c r="E541" s="6" t="s">
        <v>16</v>
      </c>
      <c r="F541" s="15">
        <v>90</v>
      </c>
      <c r="G541" s="6" t="s">
        <v>2015</v>
      </c>
      <c r="H541" s="6" t="s">
        <v>2016</v>
      </c>
      <c r="I541" s="6" t="s">
        <v>1073</v>
      </c>
      <c r="J541" s="7">
        <v>43599</v>
      </c>
      <c r="K541" s="15">
        <v>43</v>
      </c>
      <c r="L541" s="6" t="s">
        <v>62</v>
      </c>
      <c r="M541" s="6">
        <f t="shared" si="33"/>
        <v>2019</v>
      </c>
      <c r="N541" s="6">
        <f t="shared" si="34"/>
        <v>5</v>
      </c>
      <c r="O541" s="6" t="str">
        <f>VLOOKUP(L541,'User input'!$D$6:$E$16,2,FALSE)</f>
        <v>Ultrathing V4</v>
      </c>
      <c r="P541" s="6">
        <f>VLOOKUP(L541,'User input'!$D$6:$G$16,3,FALSE)</f>
        <v>3.99</v>
      </c>
      <c r="Q541" s="6">
        <f>VLOOKUP(L541,'User input'!$D$6:$G$16,4,FALSE)</f>
        <v>24</v>
      </c>
      <c r="R541" s="6">
        <f t="shared" si="35"/>
        <v>1032</v>
      </c>
      <c r="S541" s="26">
        <f t="shared" si="32"/>
        <v>4117.68</v>
      </c>
      <c r="T541" s="26">
        <f>IF(K541&lt;'User input'!$I$9,'User input'!$J$8,IF(K541&lt;'User input'!$I$10,'User input'!$J$9,IF(K541&lt;'User input'!$I$11,'User input'!$J$10,'User input'!$J$11)))*S541</f>
        <v>123.5304</v>
      </c>
      <c r="U541" s="26">
        <f>K541*'User input'!$J$17+'User input'!$J$16</f>
        <v>0.5</v>
      </c>
    </row>
    <row r="542" spans="1:21" x14ac:dyDescent="0.25">
      <c r="A542" s="18">
        <v>554</v>
      </c>
      <c r="B542" s="10" t="s">
        <v>2017</v>
      </c>
      <c r="C542" s="10" t="s">
        <v>2018</v>
      </c>
      <c r="D542" s="10" t="s">
        <v>28</v>
      </c>
      <c r="E542" s="10" t="s">
        <v>29</v>
      </c>
      <c r="F542" s="16">
        <v>60</v>
      </c>
      <c r="G542" s="10" t="s">
        <v>2019</v>
      </c>
      <c r="H542" s="10" t="s">
        <v>526</v>
      </c>
      <c r="I542" s="10" t="s">
        <v>122</v>
      </c>
      <c r="J542" s="11">
        <v>44499</v>
      </c>
      <c r="K542" s="16">
        <v>85</v>
      </c>
      <c r="L542" s="10" t="s">
        <v>78</v>
      </c>
      <c r="M542" s="10">
        <f t="shared" si="33"/>
        <v>2021</v>
      </c>
      <c r="N542" s="10">
        <f t="shared" si="34"/>
        <v>10</v>
      </c>
      <c r="O542" s="10" t="str">
        <f>VLOOKUP(L542,'User input'!$D$6:$E$16,2,FALSE)</f>
        <v>Ultrathing V2</v>
      </c>
      <c r="P542" s="10">
        <f>VLOOKUP(L542,'User input'!$D$6:$G$16,3,FALSE)</f>
        <v>2.95</v>
      </c>
      <c r="Q542" s="10">
        <f>VLOOKUP(L542,'User input'!$D$6:$G$16,4,FALSE)</f>
        <v>20</v>
      </c>
      <c r="R542" s="10">
        <f t="shared" si="35"/>
        <v>1700</v>
      </c>
      <c r="S542" s="27">
        <f t="shared" si="32"/>
        <v>5015</v>
      </c>
      <c r="T542" s="27">
        <f>IF(K542&lt;'User input'!$I$9,'User input'!$J$8,IF(K542&lt;'User input'!$I$10,'User input'!$J$9,IF(K542&lt;'User input'!$I$11,'User input'!$J$10,'User input'!$J$11)))*S542</f>
        <v>250.75</v>
      </c>
      <c r="U542" s="27">
        <f>K542*'User input'!$J$17+'User input'!$J$16</f>
        <v>0.5</v>
      </c>
    </row>
    <row r="543" spans="1:21" x14ac:dyDescent="0.25">
      <c r="A543" s="17">
        <v>555</v>
      </c>
      <c r="B543" s="6" t="s">
        <v>551</v>
      </c>
      <c r="C543" s="6" t="s">
        <v>2020</v>
      </c>
      <c r="D543" s="6" t="s">
        <v>28</v>
      </c>
      <c r="E543" s="6" t="s">
        <v>29</v>
      </c>
      <c r="F543" s="15">
        <v>60</v>
      </c>
      <c r="G543" s="6" t="s">
        <v>2021</v>
      </c>
      <c r="H543" s="6" t="s">
        <v>2022</v>
      </c>
      <c r="I543" s="6" t="s">
        <v>171</v>
      </c>
      <c r="J543" s="7">
        <v>44410</v>
      </c>
      <c r="K543" s="15">
        <v>104</v>
      </c>
      <c r="L543" s="6" t="s">
        <v>78</v>
      </c>
      <c r="M543" s="6">
        <f t="shared" si="33"/>
        <v>2021</v>
      </c>
      <c r="N543" s="6">
        <f t="shared" si="34"/>
        <v>8</v>
      </c>
      <c r="O543" s="6" t="str">
        <f>VLOOKUP(L543,'User input'!$D$6:$E$16,2,FALSE)</f>
        <v>Ultrathing V2</v>
      </c>
      <c r="P543" s="6">
        <f>VLOOKUP(L543,'User input'!$D$6:$G$16,3,FALSE)</f>
        <v>2.95</v>
      </c>
      <c r="Q543" s="6">
        <f>VLOOKUP(L543,'User input'!$D$6:$G$16,4,FALSE)</f>
        <v>20</v>
      </c>
      <c r="R543" s="6">
        <f t="shared" si="35"/>
        <v>2080</v>
      </c>
      <c r="S543" s="26">
        <f t="shared" si="32"/>
        <v>6136</v>
      </c>
      <c r="T543" s="26">
        <f>IF(K543&lt;'User input'!$I$9,'User input'!$J$8,IF(K543&lt;'User input'!$I$10,'User input'!$J$9,IF(K543&lt;'User input'!$I$11,'User input'!$J$10,'User input'!$J$11)))*S543</f>
        <v>429.52000000000004</v>
      </c>
      <c r="U543" s="26">
        <f>K543*'User input'!$J$17+'User input'!$J$16</f>
        <v>0.5</v>
      </c>
    </row>
    <row r="544" spans="1:21" x14ac:dyDescent="0.25">
      <c r="A544" s="18">
        <v>556</v>
      </c>
      <c r="B544" s="10" t="s">
        <v>1733</v>
      </c>
      <c r="C544" s="10" t="s">
        <v>2023</v>
      </c>
      <c r="D544" s="10" t="s">
        <v>28</v>
      </c>
      <c r="E544" s="10" t="s">
        <v>29</v>
      </c>
      <c r="F544" s="16">
        <v>90</v>
      </c>
      <c r="G544" s="10" t="s">
        <v>2024</v>
      </c>
      <c r="H544" s="10" t="s">
        <v>2025</v>
      </c>
      <c r="I544" s="10" t="s">
        <v>32</v>
      </c>
      <c r="J544" s="11">
        <v>43787</v>
      </c>
      <c r="K544" s="16">
        <v>10</v>
      </c>
      <c r="L544" s="10" t="s">
        <v>44</v>
      </c>
      <c r="M544" s="10">
        <f t="shared" si="33"/>
        <v>2019</v>
      </c>
      <c r="N544" s="10">
        <f t="shared" si="34"/>
        <v>11</v>
      </c>
      <c r="O544" s="10" t="str">
        <f>VLOOKUP(L544,'User input'!$D$6:$E$16,2,FALSE)</f>
        <v>Gigastuff</v>
      </c>
      <c r="P544" s="10">
        <f>VLOOKUP(L544,'User input'!$D$6:$G$16,3,FALSE)</f>
        <v>1.89</v>
      </c>
      <c r="Q544" s="10">
        <f>VLOOKUP(L544,'User input'!$D$6:$G$16,4,FALSE)</f>
        <v>18</v>
      </c>
      <c r="R544" s="10">
        <f t="shared" si="35"/>
        <v>180</v>
      </c>
      <c r="S544" s="27">
        <f t="shared" si="32"/>
        <v>340.2</v>
      </c>
      <c r="T544" s="27">
        <f>IF(K544&lt;'User input'!$I$9,'User input'!$J$8,IF(K544&lt;'User input'!$I$10,'User input'!$J$9,IF(K544&lt;'User input'!$I$11,'User input'!$J$10,'User input'!$J$11)))*S544</f>
        <v>0</v>
      </c>
      <c r="U544" s="27">
        <f>K544*'User input'!$J$17+'User input'!$J$16</f>
        <v>0.5</v>
      </c>
    </row>
    <row r="545" spans="1:21" x14ac:dyDescent="0.25">
      <c r="A545" s="17">
        <v>557</v>
      </c>
      <c r="B545" s="6" t="s">
        <v>2026</v>
      </c>
      <c r="C545" s="6" t="s">
        <v>2027</v>
      </c>
      <c r="D545" s="6" t="s">
        <v>49</v>
      </c>
      <c r="E545" s="6" t="s">
        <v>16</v>
      </c>
      <c r="F545" s="15">
        <v>90</v>
      </c>
      <c r="G545" s="6" t="s">
        <v>2028</v>
      </c>
      <c r="H545" s="6" t="s">
        <v>2029</v>
      </c>
      <c r="I545" s="6" t="s">
        <v>1194</v>
      </c>
      <c r="J545" s="7">
        <v>44400</v>
      </c>
      <c r="K545" s="15">
        <v>56</v>
      </c>
      <c r="L545" s="6" t="s">
        <v>20</v>
      </c>
      <c r="M545" s="6">
        <f t="shared" si="33"/>
        <v>2021</v>
      </c>
      <c r="N545" s="6">
        <f t="shared" si="34"/>
        <v>7</v>
      </c>
      <c r="O545" s="6" t="str">
        <f>VLOOKUP(L545,'User input'!$D$6:$E$16,2,FALSE)</f>
        <v>Hyperwotsit</v>
      </c>
      <c r="P545" s="6">
        <f>VLOOKUP(L545,'User input'!$D$6:$G$16,3,FALSE)</f>
        <v>2.0099999999999998</v>
      </c>
      <c r="Q545" s="6">
        <f>VLOOKUP(L545,'User input'!$D$6:$G$16,4,FALSE)</f>
        <v>20</v>
      </c>
      <c r="R545" s="6">
        <f t="shared" si="35"/>
        <v>1120</v>
      </c>
      <c r="S545" s="26">
        <f t="shared" si="32"/>
        <v>2251.1999999999998</v>
      </c>
      <c r="T545" s="26">
        <f>IF(K545&lt;'User input'!$I$9,'User input'!$J$8,IF(K545&lt;'User input'!$I$10,'User input'!$J$9,IF(K545&lt;'User input'!$I$11,'User input'!$J$10,'User input'!$J$11)))*S545</f>
        <v>112.56</v>
      </c>
      <c r="U545" s="26">
        <f>K545*'User input'!$J$17+'User input'!$J$16</f>
        <v>0.5</v>
      </c>
    </row>
    <row r="546" spans="1:21" x14ac:dyDescent="0.25">
      <c r="A546" s="17">
        <v>559</v>
      </c>
      <c r="B546" s="6" t="s">
        <v>2030</v>
      </c>
      <c r="C546" s="6" t="s">
        <v>2031</v>
      </c>
      <c r="D546" s="6" t="s">
        <v>41</v>
      </c>
      <c r="E546" s="6" t="s">
        <v>16</v>
      </c>
      <c r="F546" s="15">
        <v>30</v>
      </c>
      <c r="G546" s="6" t="s">
        <v>2032</v>
      </c>
      <c r="H546" s="6" t="s">
        <v>1561</v>
      </c>
      <c r="I546" s="6" t="s">
        <v>32</v>
      </c>
      <c r="J546" s="7">
        <v>44478</v>
      </c>
      <c r="K546" s="15">
        <v>76</v>
      </c>
      <c r="L546" s="6" t="s">
        <v>78</v>
      </c>
      <c r="M546" s="6">
        <f t="shared" si="33"/>
        <v>2021</v>
      </c>
      <c r="N546" s="6">
        <f t="shared" si="34"/>
        <v>10</v>
      </c>
      <c r="O546" s="6" t="str">
        <f>VLOOKUP(L546,'User input'!$D$6:$E$16,2,FALSE)</f>
        <v>Ultrathing V2</v>
      </c>
      <c r="P546" s="6">
        <f>VLOOKUP(L546,'User input'!$D$6:$G$16,3,FALSE)</f>
        <v>2.95</v>
      </c>
      <c r="Q546" s="6">
        <f>VLOOKUP(L546,'User input'!$D$6:$G$16,4,FALSE)</f>
        <v>20</v>
      </c>
      <c r="R546" s="6">
        <f t="shared" si="35"/>
        <v>1520</v>
      </c>
      <c r="S546" s="26">
        <f t="shared" si="32"/>
        <v>4484</v>
      </c>
      <c r="T546" s="26">
        <f>IF(K546&lt;'User input'!$I$9,'User input'!$J$8,IF(K546&lt;'User input'!$I$10,'User input'!$J$9,IF(K546&lt;'User input'!$I$11,'User input'!$J$10,'User input'!$J$11)))*S546</f>
        <v>224.20000000000002</v>
      </c>
      <c r="U546" s="26">
        <f>K546*'User input'!$J$17+'User input'!$J$16</f>
        <v>0.5</v>
      </c>
    </row>
    <row r="547" spans="1:21" x14ac:dyDescent="0.25">
      <c r="A547" s="18">
        <v>560</v>
      </c>
      <c r="B547" s="10" t="s">
        <v>2033</v>
      </c>
      <c r="C547" s="10" t="s">
        <v>1140</v>
      </c>
      <c r="D547" s="10" t="s">
        <v>28</v>
      </c>
      <c r="E547" s="10" t="s">
        <v>29</v>
      </c>
      <c r="F547" s="16">
        <v>60</v>
      </c>
      <c r="G547" s="10" t="s">
        <v>2034</v>
      </c>
      <c r="H547" s="10" t="s">
        <v>2035</v>
      </c>
      <c r="I547" s="10" t="s">
        <v>38</v>
      </c>
      <c r="J547" s="11">
        <v>44199</v>
      </c>
      <c r="K547" s="16">
        <v>105</v>
      </c>
      <c r="L547" s="10" t="s">
        <v>99</v>
      </c>
      <c r="M547" s="10">
        <f t="shared" si="33"/>
        <v>2021</v>
      </c>
      <c r="N547" s="10">
        <f t="shared" si="34"/>
        <v>1</v>
      </c>
      <c r="O547" s="10" t="str">
        <f>VLOOKUP(L547,'User input'!$D$6:$E$16,2,FALSE)</f>
        <v>Superwossname</v>
      </c>
      <c r="P547" s="10">
        <f>VLOOKUP(L547,'User input'!$D$6:$G$16,3,FALSE)</f>
        <v>3.49</v>
      </c>
      <c r="Q547" s="10">
        <f>VLOOKUP(L547,'User input'!$D$6:$G$16,4,FALSE)</f>
        <v>20</v>
      </c>
      <c r="R547" s="10">
        <f t="shared" si="35"/>
        <v>2100</v>
      </c>
      <c r="S547" s="27">
        <f t="shared" si="32"/>
        <v>7329</v>
      </c>
      <c r="T547" s="27">
        <f>IF(K547&lt;'User input'!$I$9,'User input'!$J$8,IF(K547&lt;'User input'!$I$10,'User input'!$J$9,IF(K547&lt;'User input'!$I$11,'User input'!$J$10,'User input'!$J$11)))*S547</f>
        <v>513.03000000000009</v>
      </c>
      <c r="U547" s="27">
        <f>K547*'User input'!$J$17+'User input'!$J$16</f>
        <v>0.5</v>
      </c>
    </row>
    <row r="548" spans="1:21" x14ac:dyDescent="0.25">
      <c r="A548" s="17">
        <v>561</v>
      </c>
      <c r="B548" s="6" t="s">
        <v>2036</v>
      </c>
      <c r="C548" s="6" t="s">
        <v>2037</v>
      </c>
      <c r="D548" s="6" t="s">
        <v>28</v>
      </c>
      <c r="E548" s="6" t="s">
        <v>29</v>
      </c>
      <c r="F548" s="15">
        <v>30</v>
      </c>
      <c r="G548" s="6" t="s">
        <v>2038</v>
      </c>
      <c r="H548" s="6" t="s">
        <v>2039</v>
      </c>
      <c r="I548" s="6" t="s">
        <v>32</v>
      </c>
      <c r="J548" s="7">
        <v>43709</v>
      </c>
      <c r="K548" s="15">
        <v>81</v>
      </c>
      <c r="L548" s="6" t="s">
        <v>20</v>
      </c>
      <c r="M548" s="6">
        <f t="shared" si="33"/>
        <v>2019</v>
      </c>
      <c r="N548" s="6">
        <f t="shared" si="34"/>
        <v>9</v>
      </c>
      <c r="O548" s="6" t="str">
        <f>VLOOKUP(L548,'User input'!$D$6:$E$16,2,FALSE)</f>
        <v>Hyperwotsit</v>
      </c>
      <c r="P548" s="6">
        <f>VLOOKUP(L548,'User input'!$D$6:$G$16,3,FALSE)</f>
        <v>2.0099999999999998</v>
      </c>
      <c r="Q548" s="6">
        <f>VLOOKUP(L548,'User input'!$D$6:$G$16,4,FALSE)</f>
        <v>20</v>
      </c>
      <c r="R548" s="6">
        <f t="shared" si="35"/>
        <v>1620</v>
      </c>
      <c r="S548" s="26">
        <f t="shared" si="32"/>
        <v>3256.2</v>
      </c>
      <c r="T548" s="26">
        <f>IF(K548&lt;'User input'!$I$9,'User input'!$J$8,IF(K548&lt;'User input'!$I$10,'User input'!$J$9,IF(K548&lt;'User input'!$I$11,'User input'!$J$10,'User input'!$J$11)))*S548</f>
        <v>162.81</v>
      </c>
      <c r="U548" s="26">
        <f>K548*'User input'!$J$17+'User input'!$J$16</f>
        <v>0.5</v>
      </c>
    </row>
    <row r="549" spans="1:21" x14ac:dyDescent="0.25">
      <c r="A549" s="18">
        <v>562</v>
      </c>
      <c r="B549" s="10" t="s">
        <v>2040</v>
      </c>
      <c r="C549" s="10" t="s">
        <v>2041</v>
      </c>
      <c r="D549" s="10" t="s">
        <v>28</v>
      </c>
      <c r="E549" s="10" t="s">
        <v>29</v>
      </c>
      <c r="F549" s="16">
        <v>90</v>
      </c>
      <c r="G549" s="10" t="s">
        <v>2042</v>
      </c>
      <c r="H549" s="10" t="s">
        <v>2043</v>
      </c>
      <c r="I549" s="10" t="s">
        <v>185</v>
      </c>
      <c r="J549" s="11">
        <v>43773</v>
      </c>
      <c r="K549" s="16">
        <v>27</v>
      </c>
      <c r="L549" s="10" t="s">
        <v>39</v>
      </c>
      <c r="M549" s="10">
        <f t="shared" si="33"/>
        <v>2019</v>
      </c>
      <c r="N549" s="10">
        <f t="shared" si="34"/>
        <v>11</v>
      </c>
      <c r="O549" s="10" t="str">
        <f>VLOOKUP(L549,'User input'!$D$6:$E$16,2,FALSE)</f>
        <v>Ultrathing V1</v>
      </c>
      <c r="P549" s="10">
        <f>VLOOKUP(L549,'User input'!$D$6:$G$16,3,FALSE)</f>
        <v>1.79</v>
      </c>
      <c r="Q549" s="10">
        <f>VLOOKUP(L549,'User input'!$D$6:$G$16,4,FALSE)</f>
        <v>17</v>
      </c>
      <c r="R549" s="10">
        <f t="shared" si="35"/>
        <v>459</v>
      </c>
      <c r="S549" s="27">
        <f t="shared" si="32"/>
        <v>821.61</v>
      </c>
      <c r="T549" s="27">
        <f>IF(K549&lt;'User input'!$I$9,'User input'!$J$8,IF(K549&lt;'User input'!$I$10,'User input'!$J$9,IF(K549&lt;'User input'!$I$11,'User input'!$J$10,'User input'!$J$11)))*S549</f>
        <v>24.648299999999999</v>
      </c>
      <c r="U549" s="27">
        <f>K549*'User input'!$J$17+'User input'!$J$16</f>
        <v>0.5</v>
      </c>
    </row>
    <row r="550" spans="1:21" x14ac:dyDescent="0.25">
      <c r="A550" s="17">
        <v>563</v>
      </c>
      <c r="B550" s="6" t="s">
        <v>1378</v>
      </c>
      <c r="C550" s="6" t="s">
        <v>2044</v>
      </c>
      <c r="D550" s="6" t="s">
        <v>28</v>
      </c>
      <c r="E550" s="6" t="s">
        <v>29</v>
      </c>
      <c r="F550" s="15">
        <v>90</v>
      </c>
      <c r="G550" s="6" t="s">
        <v>2045</v>
      </c>
      <c r="H550" s="6" t="s">
        <v>2046</v>
      </c>
      <c r="I550" s="6" t="s">
        <v>32</v>
      </c>
      <c r="J550" s="7">
        <v>43738</v>
      </c>
      <c r="K550" s="15">
        <v>55</v>
      </c>
      <c r="L550" s="6" t="s">
        <v>20</v>
      </c>
      <c r="M550" s="6">
        <f t="shared" si="33"/>
        <v>2019</v>
      </c>
      <c r="N550" s="6">
        <f t="shared" si="34"/>
        <v>9</v>
      </c>
      <c r="O550" s="6" t="str">
        <f>VLOOKUP(L550,'User input'!$D$6:$E$16,2,FALSE)</f>
        <v>Hyperwotsit</v>
      </c>
      <c r="P550" s="6">
        <f>VLOOKUP(L550,'User input'!$D$6:$G$16,3,FALSE)</f>
        <v>2.0099999999999998</v>
      </c>
      <c r="Q550" s="6">
        <f>VLOOKUP(L550,'User input'!$D$6:$G$16,4,FALSE)</f>
        <v>20</v>
      </c>
      <c r="R550" s="6">
        <f t="shared" si="35"/>
        <v>1100</v>
      </c>
      <c r="S550" s="26">
        <f t="shared" si="32"/>
        <v>2210.9999999999995</v>
      </c>
      <c r="T550" s="26">
        <f>IF(K550&lt;'User input'!$I$9,'User input'!$J$8,IF(K550&lt;'User input'!$I$10,'User input'!$J$9,IF(K550&lt;'User input'!$I$11,'User input'!$J$10,'User input'!$J$11)))*S550</f>
        <v>110.54999999999998</v>
      </c>
      <c r="U550" s="26">
        <f>K550*'User input'!$J$17+'User input'!$J$16</f>
        <v>0.5</v>
      </c>
    </row>
    <row r="551" spans="1:21" x14ac:dyDescent="0.25">
      <c r="A551" s="18">
        <v>564</v>
      </c>
      <c r="B551" s="10" t="s">
        <v>2047</v>
      </c>
      <c r="C551" s="10" t="s">
        <v>2033</v>
      </c>
      <c r="D551" s="10" t="s">
        <v>49</v>
      </c>
      <c r="E551" s="10" t="s">
        <v>16</v>
      </c>
      <c r="F551" s="16">
        <v>60</v>
      </c>
      <c r="G551" s="10" t="s">
        <v>2048</v>
      </c>
      <c r="H551" s="10" t="s">
        <v>2049</v>
      </c>
      <c r="I551" s="10" t="s">
        <v>144</v>
      </c>
      <c r="J551" s="11">
        <v>44064</v>
      </c>
      <c r="K551" s="16">
        <v>42</v>
      </c>
      <c r="L551" s="10" t="s">
        <v>157</v>
      </c>
      <c r="M551" s="10">
        <f t="shared" si="33"/>
        <v>2020</v>
      </c>
      <c r="N551" s="10">
        <f t="shared" si="34"/>
        <v>8</v>
      </c>
      <c r="O551" s="10" t="str">
        <f>VLOOKUP(L551,'User input'!$D$6:$E$16,2,FALSE)</f>
        <v>Ultrathing V3</v>
      </c>
      <c r="P551" s="10">
        <f>VLOOKUP(L551,'User input'!$D$6:$G$16,3,FALSE)</f>
        <v>3.39</v>
      </c>
      <c r="Q551" s="10">
        <f>VLOOKUP(L551,'User input'!$D$6:$G$16,4,FALSE)</f>
        <v>24</v>
      </c>
      <c r="R551" s="10">
        <f t="shared" si="35"/>
        <v>1008</v>
      </c>
      <c r="S551" s="27">
        <f t="shared" si="32"/>
        <v>3417.1200000000003</v>
      </c>
      <c r="T551" s="27">
        <f>IF(K551&lt;'User input'!$I$9,'User input'!$J$8,IF(K551&lt;'User input'!$I$10,'User input'!$J$9,IF(K551&lt;'User input'!$I$11,'User input'!$J$10,'User input'!$J$11)))*S551</f>
        <v>102.51360000000001</v>
      </c>
      <c r="U551" s="27">
        <f>K551*'User input'!$J$17+'User input'!$J$16</f>
        <v>0.5</v>
      </c>
    </row>
    <row r="552" spans="1:21" x14ac:dyDescent="0.25">
      <c r="A552" s="17">
        <v>565</v>
      </c>
      <c r="B552" s="6" t="s">
        <v>2050</v>
      </c>
      <c r="C552" s="6" t="s">
        <v>159</v>
      </c>
      <c r="D552" s="6" t="s">
        <v>15</v>
      </c>
      <c r="E552" s="6" t="s">
        <v>16</v>
      </c>
      <c r="F552" s="15">
        <v>60</v>
      </c>
      <c r="G552" s="6" t="s">
        <v>2051</v>
      </c>
      <c r="H552" s="6" t="s">
        <v>2052</v>
      </c>
      <c r="I552" s="6" t="s">
        <v>185</v>
      </c>
      <c r="J552" s="7">
        <v>43954</v>
      </c>
      <c r="K552" s="15">
        <v>20</v>
      </c>
      <c r="L552" s="6" t="s">
        <v>20</v>
      </c>
      <c r="M552" s="6">
        <f t="shared" si="33"/>
        <v>2020</v>
      </c>
      <c r="N552" s="6">
        <f t="shared" si="34"/>
        <v>5</v>
      </c>
      <c r="O552" s="6" t="str">
        <f>VLOOKUP(L552,'User input'!$D$6:$E$16,2,FALSE)</f>
        <v>Hyperwotsit</v>
      </c>
      <c r="P552" s="6">
        <f>VLOOKUP(L552,'User input'!$D$6:$G$16,3,FALSE)</f>
        <v>2.0099999999999998</v>
      </c>
      <c r="Q552" s="6">
        <f>VLOOKUP(L552,'User input'!$D$6:$G$16,4,FALSE)</f>
        <v>20</v>
      </c>
      <c r="R552" s="6">
        <f t="shared" si="35"/>
        <v>400</v>
      </c>
      <c r="S552" s="26">
        <f t="shared" si="32"/>
        <v>803.99999999999989</v>
      </c>
      <c r="T552" s="26">
        <f>IF(K552&lt;'User input'!$I$9,'User input'!$J$8,IF(K552&lt;'User input'!$I$10,'User input'!$J$9,IF(K552&lt;'User input'!$I$11,'User input'!$J$10,'User input'!$J$11)))*S552</f>
        <v>24.119999999999997</v>
      </c>
      <c r="U552" s="26">
        <f>K552*'User input'!$J$17+'User input'!$J$16</f>
        <v>0.5</v>
      </c>
    </row>
    <row r="553" spans="1:21" x14ac:dyDescent="0.25">
      <c r="A553" s="18">
        <v>566</v>
      </c>
      <c r="B553" s="10" t="s">
        <v>2053</v>
      </c>
      <c r="C553" s="10" t="s">
        <v>2054</v>
      </c>
      <c r="D553" s="10" t="s">
        <v>28</v>
      </c>
      <c r="E553" s="10" t="s">
        <v>29</v>
      </c>
      <c r="F553" s="16">
        <v>60</v>
      </c>
      <c r="G553" s="10" t="s">
        <v>2055</v>
      </c>
      <c r="H553" s="10" t="s">
        <v>2056</v>
      </c>
      <c r="I553" s="10" t="s">
        <v>291</v>
      </c>
      <c r="J553" s="11">
        <v>43936</v>
      </c>
      <c r="K553" s="16">
        <v>86</v>
      </c>
      <c r="L553" s="10" t="s">
        <v>52</v>
      </c>
      <c r="M553" s="10">
        <f t="shared" si="33"/>
        <v>2020</v>
      </c>
      <c r="N553" s="10">
        <f t="shared" si="34"/>
        <v>4</v>
      </c>
      <c r="O553" s="10" t="str">
        <f>VLOOKUP(L553,'User input'!$D$6:$E$16,2,FALSE)</f>
        <v>Megawidget S</v>
      </c>
      <c r="P553" s="10">
        <f>VLOOKUP(L553,'User input'!$D$6:$G$16,3,FALSE)</f>
        <v>0.69</v>
      </c>
      <c r="Q553" s="10">
        <f>VLOOKUP(L553,'User input'!$D$6:$G$16,4,FALSE)</f>
        <v>24</v>
      </c>
      <c r="R553" s="10">
        <f t="shared" si="35"/>
        <v>2064</v>
      </c>
      <c r="S553" s="27">
        <f t="shared" si="32"/>
        <v>1424.1599999999999</v>
      </c>
      <c r="T553" s="27">
        <f>IF(K553&lt;'User input'!$I$9,'User input'!$J$8,IF(K553&lt;'User input'!$I$10,'User input'!$J$9,IF(K553&lt;'User input'!$I$11,'User input'!$J$10,'User input'!$J$11)))*S553</f>
        <v>71.207999999999998</v>
      </c>
      <c r="U553" s="27">
        <f>K553*'User input'!$J$17+'User input'!$J$16</f>
        <v>0.5</v>
      </c>
    </row>
    <row r="554" spans="1:21" x14ac:dyDescent="0.25">
      <c r="A554" s="17">
        <v>567</v>
      </c>
      <c r="B554" s="6" t="s">
        <v>2057</v>
      </c>
      <c r="C554" s="6" t="s">
        <v>711</v>
      </c>
      <c r="D554" s="6" t="s">
        <v>15</v>
      </c>
      <c r="E554" s="6" t="s">
        <v>16</v>
      </c>
      <c r="F554" s="15">
        <v>60</v>
      </c>
      <c r="G554" s="6" t="s">
        <v>2058</v>
      </c>
      <c r="H554" s="6" t="s">
        <v>2059</v>
      </c>
      <c r="I554" s="6" t="s">
        <v>1030</v>
      </c>
      <c r="J554" s="7">
        <v>44485</v>
      </c>
      <c r="K554" s="15">
        <v>37</v>
      </c>
      <c r="L554" s="6" t="s">
        <v>78</v>
      </c>
      <c r="M554" s="6">
        <f t="shared" si="33"/>
        <v>2021</v>
      </c>
      <c r="N554" s="6">
        <f t="shared" si="34"/>
        <v>10</v>
      </c>
      <c r="O554" s="6" t="str">
        <f>VLOOKUP(L554,'User input'!$D$6:$E$16,2,FALSE)</f>
        <v>Ultrathing V2</v>
      </c>
      <c r="P554" s="6">
        <f>VLOOKUP(L554,'User input'!$D$6:$G$16,3,FALSE)</f>
        <v>2.95</v>
      </c>
      <c r="Q554" s="6">
        <f>VLOOKUP(L554,'User input'!$D$6:$G$16,4,FALSE)</f>
        <v>20</v>
      </c>
      <c r="R554" s="6">
        <f t="shared" si="35"/>
        <v>740</v>
      </c>
      <c r="S554" s="26">
        <f t="shared" si="32"/>
        <v>2183</v>
      </c>
      <c r="T554" s="26">
        <f>IF(K554&lt;'User input'!$I$9,'User input'!$J$8,IF(K554&lt;'User input'!$I$10,'User input'!$J$9,IF(K554&lt;'User input'!$I$11,'User input'!$J$10,'User input'!$J$11)))*S554</f>
        <v>65.489999999999995</v>
      </c>
      <c r="U554" s="26">
        <f>K554*'User input'!$J$17+'User input'!$J$16</f>
        <v>0.5</v>
      </c>
    </row>
    <row r="555" spans="1:21" x14ac:dyDescent="0.25">
      <c r="A555" s="18">
        <v>568</v>
      </c>
      <c r="B555" s="10" t="s">
        <v>2060</v>
      </c>
      <c r="C555" s="10" t="s">
        <v>2061</v>
      </c>
      <c r="D555" s="10" t="s">
        <v>49</v>
      </c>
      <c r="E555" s="10" t="s">
        <v>16</v>
      </c>
      <c r="F555" s="16">
        <v>60</v>
      </c>
      <c r="G555" s="10" t="s">
        <v>2058</v>
      </c>
      <c r="H555" s="10" t="s">
        <v>2062</v>
      </c>
      <c r="I555" s="10" t="s">
        <v>32</v>
      </c>
      <c r="J555" s="11">
        <v>43719</v>
      </c>
      <c r="K555" s="16">
        <v>63</v>
      </c>
      <c r="L555" s="10" t="s">
        <v>99</v>
      </c>
      <c r="M555" s="10">
        <f t="shared" si="33"/>
        <v>2019</v>
      </c>
      <c r="N555" s="10">
        <f t="shared" si="34"/>
        <v>9</v>
      </c>
      <c r="O555" s="10" t="str">
        <f>VLOOKUP(L555,'User input'!$D$6:$E$16,2,FALSE)</f>
        <v>Superwossname</v>
      </c>
      <c r="P555" s="10">
        <f>VLOOKUP(L555,'User input'!$D$6:$G$16,3,FALSE)</f>
        <v>3.49</v>
      </c>
      <c r="Q555" s="10">
        <f>VLOOKUP(L555,'User input'!$D$6:$G$16,4,FALSE)</f>
        <v>20</v>
      </c>
      <c r="R555" s="10">
        <f t="shared" si="35"/>
        <v>1260</v>
      </c>
      <c r="S555" s="27">
        <f t="shared" si="32"/>
        <v>4397.4000000000005</v>
      </c>
      <c r="T555" s="27">
        <f>IF(K555&lt;'User input'!$I$9,'User input'!$J$8,IF(K555&lt;'User input'!$I$10,'User input'!$J$9,IF(K555&lt;'User input'!$I$11,'User input'!$J$10,'User input'!$J$11)))*S555</f>
        <v>219.87000000000003</v>
      </c>
      <c r="U555" s="27">
        <f>K555*'User input'!$J$17+'User input'!$J$16</f>
        <v>0.5</v>
      </c>
    </row>
    <row r="556" spans="1:21" x14ac:dyDescent="0.25">
      <c r="A556" s="17">
        <v>569</v>
      </c>
      <c r="B556" s="6" t="s">
        <v>2063</v>
      </c>
      <c r="C556" s="6" t="s">
        <v>2064</v>
      </c>
      <c r="D556" s="6" t="s">
        <v>28</v>
      </c>
      <c r="E556" s="6" t="s">
        <v>29</v>
      </c>
      <c r="F556" s="15">
        <v>30</v>
      </c>
      <c r="G556" s="6" t="s">
        <v>2065</v>
      </c>
      <c r="H556" s="6" t="s">
        <v>2066</v>
      </c>
      <c r="I556" s="6" t="s">
        <v>2067</v>
      </c>
      <c r="J556" s="7">
        <v>44156</v>
      </c>
      <c r="K556" s="15">
        <v>43</v>
      </c>
      <c r="L556" s="6" t="s">
        <v>68</v>
      </c>
      <c r="M556" s="6">
        <f t="shared" si="33"/>
        <v>2020</v>
      </c>
      <c r="N556" s="6">
        <f t="shared" si="34"/>
        <v>11</v>
      </c>
      <c r="O556" s="6" t="str">
        <f>VLOOKUP(L556,'User input'!$D$6:$E$16,2,FALSE)</f>
        <v>Megawidget M</v>
      </c>
      <c r="P556" s="6">
        <f>VLOOKUP(L556,'User input'!$D$6:$G$16,3,FALSE)</f>
        <v>1.29</v>
      </c>
      <c r="Q556" s="6">
        <f>VLOOKUP(L556,'User input'!$D$6:$G$16,4,FALSE)</f>
        <v>24</v>
      </c>
      <c r="R556" s="6">
        <f t="shared" si="35"/>
        <v>1032</v>
      </c>
      <c r="S556" s="26">
        <f t="shared" si="32"/>
        <v>1331.28</v>
      </c>
      <c r="T556" s="26">
        <f>IF(K556&lt;'User input'!$I$9,'User input'!$J$8,IF(K556&lt;'User input'!$I$10,'User input'!$J$9,IF(K556&lt;'User input'!$I$11,'User input'!$J$10,'User input'!$J$11)))*S556</f>
        <v>39.938399999999994</v>
      </c>
      <c r="U556" s="26">
        <f>K556*'User input'!$J$17+'User input'!$J$16</f>
        <v>0.5</v>
      </c>
    </row>
    <row r="557" spans="1:21" x14ac:dyDescent="0.25">
      <c r="A557" s="18">
        <v>570</v>
      </c>
      <c r="B557" s="10" t="s">
        <v>2068</v>
      </c>
      <c r="C557" s="10" t="s">
        <v>1649</v>
      </c>
      <c r="D557" s="10" t="s">
        <v>28</v>
      </c>
      <c r="E557" s="10" t="s">
        <v>29</v>
      </c>
      <c r="F557" s="16">
        <v>60</v>
      </c>
      <c r="G557" s="10" t="s">
        <v>2069</v>
      </c>
      <c r="H557" s="10" t="s">
        <v>2070</v>
      </c>
      <c r="I557" s="10" t="s">
        <v>122</v>
      </c>
      <c r="J557" s="11">
        <v>43796</v>
      </c>
      <c r="K557" s="16">
        <v>57</v>
      </c>
      <c r="L557" s="10" t="s">
        <v>33</v>
      </c>
      <c r="M557" s="10">
        <f t="shared" si="33"/>
        <v>2019</v>
      </c>
      <c r="N557" s="10">
        <f t="shared" si="34"/>
        <v>11</v>
      </c>
      <c r="O557" s="10" t="str">
        <f>VLOOKUP(L557,'User input'!$D$6:$E$16,2,FALSE)</f>
        <v>Megawidget L</v>
      </c>
      <c r="P557" s="10">
        <f>VLOOKUP(L557,'User input'!$D$6:$G$16,3,FALSE)</f>
        <v>1.79</v>
      </c>
      <c r="Q557" s="10">
        <f>VLOOKUP(L557,'User input'!$D$6:$G$16,4,FALSE)</f>
        <v>24</v>
      </c>
      <c r="R557" s="10">
        <f t="shared" si="35"/>
        <v>1368</v>
      </c>
      <c r="S557" s="27">
        <f t="shared" si="32"/>
        <v>2448.7200000000003</v>
      </c>
      <c r="T557" s="27">
        <f>IF(K557&lt;'User input'!$I$9,'User input'!$J$8,IF(K557&lt;'User input'!$I$10,'User input'!$J$9,IF(K557&lt;'User input'!$I$11,'User input'!$J$10,'User input'!$J$11)))*S557</f>
        <v>122.43600000000002</v>
      </c>
      <c r="U557" s="27">
        <f>K557*'User input'!$J$17+'User input'!$J$16</f>
        <v>0.5</v>
      </c>
    </row>
    <row r="558" spans="1:21" x14ac:dyDescent="0.25">
      <c r="A558" s="17">
        <v>571</v>
      </c>
      <c r="B558" s="6" t="s">
        <v>2071</v>
      </c>
      <c r="C558" s="6" t="s">
        <v>2072</v>
      </c>
      <c r="D558" s="6" t="s">
        <v>15</v>
      </c>
      <c r="E558" s="6" t="s">
        <v>16</v>
      </c>
      <c r="F558" s="15">
        <v>90</v>
      </c>
      <c r="G558" s="6" t="s">
        <v>2073</v>
      </c>
      <c r="H558" s="6" t="s">
        <v>2074</v>
      </c>
      <c r="I558" s="6" t="s">
        <v>291</v>
      </c>
      <c r="J558" s="7">
        <v>44256</v>
      </c>
      <c r="K558" s="15">
        <v>25</v>
      </c>
      <c r="L558" s="6" t="s">
        <v>33</v>
      </c>
      <c r="M558" s="6">
        <f t="shared" si="33"/>
        <v>2021</v>
      </c>
      <c r="N558" s="6">
        <f t="shared" si="34"/>
        <v>3</v>
      </c>
      <c r="O558" s="6" t="str">
        <f>VLOOKUP(L558,'User input'!$D$6:$E$16,2,FALSE)</f>
        <v>Megawidget L</v>
      </c>
      <c r="P558" s="6">
        <f>VLOOKUP(L558,'User input'!$D$6:$G$16,3,FALSE)</f>
        <v>1.79</v>
      </c>
      <c r="Q558" s="6">
        <f>VLOOKUP(L558,'User input'!$D$6:$G$16,4,FALSE)</f>
        <v>24</v>
      </c>
      <c r="R558" s="6">
        <f t="shared" si="35"/>
        <v>600</v>
      </c>
      <c r="S558" s="26">
        <f t="shared" si="32"/>
        <v>1074</v>
      </c>
      <c r="T558" s="26">
        <f>IF(K558&lt;'User input'!$I$9,'User input'!$J$8,IF(K558&lt;'User input'!$I$10,'User input'!$J$9,IF(K558&lt;'User input'!$I$11,'User input'!$J$10,'User input'!$J$11)))*S558</f>
        <v>32.22</v>
      </c>
      <c r="U558" s="26">
        <f>K558*'User input'!$J$17+'User input'!$J$16</f>
        <v>0.5</v>
      </c>
    </row>
    <row r="559" spans="1:21" x14ac:dyDescent="0.25">
      <c r="A559" s="18">
        <v>572</v>
      </c>
      <c r="B559" s="10" t="s">
        <v>1142</v>
      </c>
      <c r="C559" s="10" t="s">
        <v>363</v>
      </c>
      <c r="D559" s="10" t="s">
        <v>28</v>
      </c>
      <c r="E559" s="10" t="s">
        <v>29</v>
      </c>
      <c r="F559" s="16">
        <v>90</v>
      </c>
      <c r="G559" s="10" t="s">
        <v>2075</v>
      </c>
      <c r="H559" s="10" t="s">
        <v>401</v>
      </c>
      <c r="I559" s="10" t="s">
        <v>32</v>
      </c>
      <c r="J559" s="11">
        <v>44450</v>
      </c>
      <c r="K559" s="16">
        <v>59</v>
      </c>
      <c r="L559" s="10" t="s">
        <v>39</v>
      </c>
      <c r="M559" s="10">
        <f t="shared" si="33"/>
        <v>2021</v>
      </c>
      <c r="N559" s="10">
        <f t="shared" si="34"/>
        <v>9</v>
      </c>
      <c r="O559" s="10" t="str">
        <f>VLOOKUP(L559,'User input'!$D$6:$E$16,2,FALSE)</f>
        <v>Ultrathing V1</v>
      </c>
      <c r="P559" s="10">
        <f>VLOOKUP(L559,'User input'!$D$6:$G$16,3,FALSE)</f>
        <v>1.79</v>
      </c>
      <c r="Q559" s="10">
        <f>VLOOKUP(L559,'User input'!$D$6:$G$16,4,FALSE)</f>
        <v>17</v>
      </c>
      <c r="R559" s="10">
        <f t="shared" si="35"/>
        <v>1003</v>
      </c>
      <c r="S559" s="27">
        <f t="shared" si="32"/>
        <v>1795.3700000000001</v>
      </c>
      <c r="T559" s="27">
        <f>IF(K559&lt;'User input'!$I$9,'User input'!$J$8,IF(K559&lt;'User input'!$I$10,'User input'!$J$9,IF(K559&lt;'User input'!$I$11,'User input'!$J$10,'User input'!$J$11)))*S559</f>
        <v>89.768500000000017</v>
      </c>
      <c r="U559" s="27">
        <f>K559*'User input'!$J$17+'User input'!$J$16</f>
        <v>0.5</v>
      </c>
    </row>
    <row r="560" spans="1:21" x14ac:dyDescent="0.25">
      <c r="A560" s="17">
        <v>573</v>
      </c>
      <c r="B560" s="6" t="s">
        <v>2076</v>
      </c>
      <c r="C560" s="6" t="s">
        <v>1547</v>
      </c>
      <c r="D560" s="6" t="s">
        <v>28</v>
      </c>
      <c r="E560" s="6" t="s">
        <v>29</v>
      </c>
      <c r="F560" s="15">
        <v>90</v>
      </c>
      <c r="G560" s="6" t="s">
        <v>2077</v>
      </c>
      <c r="H560" s="6" t="s">
        <v>575</v>
      </c>
      <c r="I560" s="6" t="s">
        <v>32</v>
      </c>
      <c r="J560" s="7">
        <v>44194</v>
      </c>
      <c r="K560" s="15">
        <v>65</v>
      </c>
      <c r="L560" s="6" t="s">
        <v>157</v>
      </c>
      <c r="M560" s="6">
        <f t="shared" si="33"/>
        <v>2020</v>
      </c>
      <c r="N560" s="6">
        <f t="shared" si="34"/>
        <v>12</v>
      </c>
      <c r="O560" s="6" t="str">
        <f>VLOOKUP(L560,'User input'!$D$6:$E$16,2,FALSE)</f>
        <v>Ultrathing V3</v>
      </c>
      <c r="P560" s="6">
        <f>VLOOKUP(L560,'User input'!$D$6:$G$16,3,FALSE)</f>
        <v>3.39</v>
      </c>
      <c r="Q560" s="6">
        <f>VLOOKUP(L560,'User input'!$D$6:$G$16,4,FALSE)</f>
        <v>24</v>
      </c>
      <c r="R560" s="6">
        <f t="shared" si="35"/>
        <v>1560</v>
      </c>
      <c r="S560" s="26">
        <f t="shared" si="32"/>
        <v>5288.4000000000005</v>
      </c>
      <c r="T560" s="26">
        <f>IF(K560&lt;'User input'!$I$9,'User input'!$J$8,IF(K560&lt;'User input'!$I$10,'User input'!$J$9,IF(K560&lt;'User input'!$I$11,'User input'!$J$10,'User input'!$J$11)))*S560</f>
        <v>264.42</v>
      </c>
      <c r="U560" s="26">
        <f>K560*'User input'!$J$17+'User input'!$J$16</f>
        <v>0.5</v>
      </c>
    </row>
    <row r="561" spans="1:21" x14ac:dyDescent="0.25">
      <c r="A561" s="18">
        <v>574</v>
      </c>
      <c r="B561" s="10" t="s">
        <v>2078</v>
      </c>
      <c r="C561" s="10" t="s">
        <v>2079</v>
      </c>
      <c r="D561" s="10" t="s">
        <v>28</v>
      </c>
      <c r="E561" s="10" t="s">
        <v>29</v>
      </c>
      <c r="F561" s="16">
        <v>60</v>
      </c>
      <c r="G561" s="10" t="s">
        <v>2080</v>
      </c>
      <c r="H561" s="10" t="s">
        <v>61</v>
      </c>
      <c r="I561" s="10" t="s">
        <v>32</v>
      </c>
      <c r="J561" s="11">
        <v>43738</v>
      </c>
      <c r="K561" s="16">
        <v>84</v>
      </c>
      <c r="L561" s="10" t="s">
        <v>157</v>
      </c>
      <c r="M561" s="10">
        <f t="shared" si="33"/>
        <v>2019</v>
      </c>
      <c r="N561" s="10">
        <f t="shared" si="34"/>
        <v>9</v>
      </c>
      <c r="O561" s="10" t="str">
        <f>VLOOKUP(L561,'User input'!$D$6:$E$16,2,FALSE)</f>
        <v>Ultrathing V3</v>
      </c>
      <c r="P561" s="10">
        <f>VLOOKUP(L561,'User input'!$D$6:$G$16,3,FALSE)</f>
        <v>3.39</v>
      </c>
      <c r="Q561" s="10">
        <f>VLOOKUP(L561,'User input'!$D$6:$G$16,4,FALSE)</f>
        <v>24</v>
      </c>
      <c r="R561" s="10">
        <f t="shared" si="35"/>
        <v>2016</v>
      </c>
      <c r="S561" s="27">
        <f t="shared" si="32"/>
        <v>6834.2400000000007</v>
      </c>
      <c r="T561" s="27">
        <f>IF(K561&lt;'User input'!$I$9,'User input'!$J$8,IF(K561&lt;'User input'!$I$10,'User input'!$J$9,IF(K561&lt;'User input'!$I$11,'User input'!$J$10,'User input'!$J$11)))*S561</f>
        <v>341.71200000000005</v>
      </c>
      <c r="U561" s="27">
        <f>K561*'User input'!$J$17+'User input'!$J$16</f>
        <v>0.5</v>
      </c>
    </row>
    <row r="562" spans="1:21" x14ac:dyDescent="0.25">
      <c r="A562" s="17">
        <v>575</v>
      </c>
      <c r="B562" s="6" t="s">
        <v>1291</v>
      </c>
      <c r="C562" s="6" t="s">
        <v>2081</v>
      </c>
      <c r="D562" s="6" t="s">
        <v>28</v>
      </c>
      <c r="E562" s="6" t="s">
        <v>29</v>
      </c>
      <c r="F562" s="15">
        <v>90</v>
      </c>
      <c r="G562" s="6" t="s">
        <v>2082</v>
      </c>
      <c r="H562" s="6" t="s">
        <v>2083</v>
      </c>
      <c r="I562" s="6" t="s">
        <v>32</v>
      </c>
      <c r="J562" s="7">
        <v>43784</v>
      </c>
      <c r="K562" s="15">
        <v>32</v>
      </c>
      <c r="L562" s="6" t="s">
        <v>99</v>
      </c>
      <c r="M562" s="6">
        <f t="shared" si="33"/>
        <v>2019</v>
      </c>
      <c r="N562" s="6">
        <f t="shared" si="34"/>
        <v>11</v>
      </c>
      <c r="O562" s="6" t="str">
        <f>VLOOKUP(L562,'User input'!$D$6:$E$16,2,FALSE)</f>
        <v>Superwossname</v>
      </c>
      <c r="P562" s="6">
        <f>VLOOKUP(L562,'User input'!$D$6:$G$16,3,FALSE)</f>
        <v>3.49</v>
      </c>
      <c r="Q562" s="6">
        <f>VLOOKUP(L562,'User input'!$D$6:$G$16,4,FALSE)</f>
        <v>20</v>
      </c>
      <c r="R562" s="6">
        <f t="shared" si="35"/>
        <v>640</v>
      </c>
      <c r="S562" s="26">
        <f t="shared" si="32"/>
        <v>2233.6000000000004</v>
      </c>
      <c r="T562" s="26">
        <f>IF(K562&lt;'User input'!$I$9,'User input'!$J$8,IF(K562&lt;'User input'!$I$10,'User input'!$J$9,IF(K562&lt;'User input'!$I$11,'User input'!$J$10,'User input'!$J$11)))*S562</f>
        <v>67.00800000000001</v>
      </c>
      <c r="U562" s="26">
        <f>K562*'User input'!$J$17+'User input'!$J$16</f>
        <v>0.5</v>
      </c>
    </row>
    <row r="563" spans="1:21" x14ac:dyDescent="0.25">
      <c r="A563" s="18">
        <v>576</v>
      </c>
      <c r="B563" s="10" t="s">
        <v>2084</v>
      </c>
      <c r="C563" s="10" t="s">
        <v>2085</v>
      </c>
      <c r="D563" s="10" t="s">
        <v>49</v>
      </c>
      <c r="E563" s="10" t="s">
        <v>16</v>
      </c>
      <c r="F563" s="16">
        <v>30</v>
      </c>
      <c r="G563" s="10" t="s">
        <v>2086</v>
      </c>
      <c r="H563" s="10" t="s">
        <v>2087</v>
      </c>
      <c r="I563" s="10" t="s">
        <v>176</v>
      </c>
      <c r="J563" s="11">
        <v>44049</v>
      </c>
      <c r="K563" s="16">
        <v>16</v>
      </c>
      <c r="L563" s="10" t="s">
        <v>33</v>
      </c>
      <c r="M563" s="10">
        <f t="shared" si="33"/>
        <v>2020</v>
      </c>
      <c r="N563" s="10">
        <f t="shared" si="34"/>
        <v>8</v>
      </c>
      <c r="O563" s="10" t="str">
        <f>VLOOKUP(L563,'User input'!$D$6:$E$16,2,FALSE)</f>
        <v>Megawidget L</v>
      </c>
      <c r="P563" s="10">
        <f>VLOOKUP(L563,'User input'!$D$6:$G$16,3,FALSE)</f>
        <v>1.79</v>
      </c>
      <c r="Q563" s="10">
        <f>VLOOKUP(L563,'User input'!$D$6:$G$16,4,FALSE)</f>
        <v>24</v>
      </c>
      <c r="R563" s="10">
        <f t="shared" si="35"/>
        <v>384</v>
      </c>
      <c r="S563" s="27">
        <f t="shared" si="32"/>
        <v>687.36</v>
      </c>
      <c r="T563" s="27">
        <f>IF(K563&lt;'User input'!$I$9,'User input'!$J$8,IF(K563&lt;'User input'!$I$10,'User input'!$J$9,IF(K563&lt;'User input'!$I$11,'User input'!$J$10,'User input'!$J$11)))*S563</f>
        <v>0</v>
      </c>
      <c r="U563" s="27">
        <f>K563*'User input'!$J$17+'User input'!$J$16</f>
        <v>0.5</v>
      </c>
    </row>
    <row r="564" spans="1:21" x14ac:dyDescent="0.25">
      <c r="A564" s="17">
        <v>577</v>
      </c>
      <c r="B564" s="6" t="s">
        <v>2088</v>
      </c>
      <c r="C564" s="6" t="s">
        <v>625</v>
      </c>
      <c r="D564" s="6" t="s">
        <v>28</v>
      </c>
      <c r="E564" s="6" t="s">
        <v>29</v>
      </c>
      <c r="F564" s="15">
        <v>90</v>
      </c>
      <c r="G564" s="6" t="s">
        <v>2089</v>
      </c>
      <c r="H564" s="6" t="s">
        <v>2090</v>
      </c>
      <c r="I564" s="6" t="s">
        <v>815</v>
      </c>
      <c r="J564" s="7">
        <v>44159</v>
      </c>
      <c r="K564" s="15">
        <v>33</v>
      </c>
      <c r="L564" s="6" t="s">
        <v>52</v>
      </c>
      <c r="M564" s="6">
        <f t="shared" si="33"/>
        <v>2020</v>
      </c>
      <c r="N564" s="6">
        <f t="shared" si="34"/>
        <v>11</v>
      </c>
      <c r="O564" s="6" t="str">
        <f>VLOOKUP(L564,'User input'!$D$6:$E$16,2,FALSE)</f>
        <v>Megawidget S</v>
      </c>
      <c r="P564" s="6">
        <f>VLOOKUP(L564,'User input'!$D$6:$G$16,3,FALSE)</f>
        <v>0.69</v>
      </c>
      <c r="Q564" s="6">
        <f>VLOOKUP(L564,'User input'!$D$6:$G$16,4,FALSE)</f>
        <v>24</v>
      </c>
      <c r="R564" s="6">
        <f t="shared" si="35"/>
        <v>792</v>
      </c>
      <c r="S564" s="26">
        <f t="shared" si="32"/>
        <v>546.4799999999999</v>
      </c>
      <c r="T564" s="26">
        <f>IF(K564&lt;'User input'!$I$9,'User input'!$J$8,IF(K564&lt;'User input'!$I$10,'User input'!$J$9,IF(K564&lt;'User input'!$I$11,'User input'!$J$10,'User input'!$J$11)))*S564</f>
        <v>16.394399999999997</v>
      </c>
      <c r="U564" s="26">
        <f>K564*'User input'!$J$17+'User input'!$J$16</f>
        <v>0.5</v>
      </c>
    </row>
    <row r="565" spans="1:21" x14ac:dyDescent="0.25">
      <c r="A565" s="18">
        <v>578</v>
      </c>
      <c r="B565" s="10" t="s">
        <v>2091</v>
      </c>
      <c r="C565" s="10" t="s">
        <v>701</v>
      </c>
      <c r="D565" s="10" t="s">
        <v>28</v>
      </c>
      <c r="E565" s="10" t="s">
        <v>29</v>
      </c>
      <c r="F565" s="16">
        <v>90</v>
      </c>
      <c r="G565" s="10" t="s">
        <v>2092</v>
      </c>
      <c r="H565" s="10" t="s">
        <v>494</v>
      </c>
      <c r="I565" s="10" t="s">
        <v>32</v>
      </c>
      <c r="J565" s="11">
        <v>44430</v>
      </c>
      <c r="K565" s="16">
        <v>44</v>
      </c>
      <c r="L565" s="10" t="s">
        <v>99</v>
      </c>
      <c r="M565" s="10">
        <f t="shared" si="33"/>
        <v>2021</v>
      </c>
      <c r="N565" s="10">
        <f t="shared" si="34"/>
        <v>8</v>
      </c>
      <c r="O565" s="10" t="str">
        <f>VLOOKUP(L565,'User input'!$D$6:$E$16,2,FALSE)</f>
        <v>Superwossname</v>
      </c>
      <c r="P565" s="10">
        <f>VLOOKUP(L565,'User input'!$D$6:$G$16,3,FALSE)</f>
        <v>3.49</v>
      </c>
      <c r="Q565" s="10">
        <f>VLOOKUP(L565,'User input'!$D$6:$G$16,4,FALSE)</f>
        <v>20</v>
      </c>
      <c r="R565" s="10">
        <f t="shared" si="35"/>
        <v>880</v>
      </c>
      <c r="S565" s="27">
        <f t="shared" si="32"/>
        <v>3071.2000000000003</v>
      </c>
      <c r="T565" s="27">
        <f>IF(K565&lt;'User input'!$I$9,'User input'!$J$8,IF(K565&lt;'User input'!$I$10,'User input'!$J$9,IF(K565&lt;'User input'!$I$11,'User input'!$J$10,'User input'!$J$11)))*S565</f>
        <v>92.13600000000001</v>
      </c>
      <c r="U565" s="27">
        <f>K565*'User input'!$J$17+'User input'!$J$16</f>
        <v>0.5</v>
      </c>
    </row>
    <row r="566" spans="1:21" x14ac:dyDescent="0.25">
      <c r="A566" s="17">
        <v>579</v>
      </c>
      <c r="B566" s="6" t="s">
        <v>2093</v>
      </c>
      <c r="C566" s="6" t="s">
        <v>585</v>
      </c>
      <c r="D566" s="6" t="s">
        <v>49</v>
      </c>
      <c r="E566" s="6" t="s">
        <v>16</v>
      </c>
      <c r="F566" s="15">
        <v>60</v>
      </c>
      <c r="G566" s="6" t="s">
        <v>2094</v>
      </c>
      <c r="H566" s="6" t="s">
        <v>2095</v>
      </c>
      <c r="I566" s="6" t="s">
        <v>108</v>
      </c>
      <c r="J566" s="7">
        <v>43955</v>
      </c>
      <c r="K566" s="15">
        <v>88</v>
      </c>
      <c r="L566" s="6" t="s">
        <v>157</v>
      </c>
      <c r="M566" s="6">
        <f t="shared" si="33"/>
        <v>2020</v>
      </c>
      <c r="N566" s="6">
        <f t="shared" si="34"/>
        <v>5</v>
      </c>
      <c r="O566" s="6" t="str">
        <f>VLOOKUP(L566,'User input'!$D$6:$E$16,2,FALSE)</f>
        <v>Ultrathing V3</v>
      </c>
      <c r="P566" s="6">
        <f>VLOOKUP(L566,'User input'!$D$6:$G$16,3,FALSE)</f>
        <v>3.39</v>
      </c>
      <c r="Q566" s="6">
        <f>VLOOKUP(L566,'User input'!$D$6:$G$16,4,FALSE)</f>
        <v>24</v>
      </c>
      <c r="R566" s="6">
        <f t="shared" si="35"/>
        <v>2112</v>
      </c>
      <c r="S566" s="26">
        <f t="shared" si="32"/>
        <v>7159.68</v>
      </c>
      <c r="T566" s="26">
        <f>IF(K566&lt;'User input'!$I$9,'User input'!$J$8,IF(K566&lt;'User input'!$I$10,'User input'!$J$9,IF(K566&lt;'User input'!$I$11,'User input'!$J$10,'User input'!$J$11)))*S566</f>
        <v>357.98400000000004</v>
      </c>
      <c r="U566" s="26">
        <f>K566*'User input'!$J$17+'User input'!$J$16</f>
        <v>0.5</v>
      </c>
    </row>
    <row r="567" spans="1:21" x14ac:dyDescent="0.25">
      <c r="A567" s="18">
        <v>580</v>
      </c>
      <c r="B567" s="10" t="s">
        <v>2096</v>
      </c>
      <c r="C567" s="10" t="s">
        <v>2097</v>
      </c>
      <c r="D567" s="10" t="s">
        <v>28</v>
      </c>
      <c r="E567" s="10" t="s">
        <v>29</v>
      </c>
      <c r="F567" s="16">
        <v>60</v>
      </c>
      <c r="G567" s="10" t="s">
        <v>2098</v>
      </c>
      <c r="H567" s="10" t="s">
        <v>2099</v>
      </c>
      <c r="I567" s="10" t="s">
        <v>32</v>
      </c>
      <c r="J567" s="11">
        <v>44309</v>
      </c>
      <c r="K567" s="16">
        <v>70</v>
      </c>
      <c r="L567" s="10" t="s">
        <v>99</v>
      </c>
      <c r="M567" s="10">
        <f t="shared" si="33"/>
        <v>2021</v>
      </c>
      <c r="N567" s="10">
        <f t="shared" si="34"/>
        <v>4</v>
      </c>
      <c r="O567" s="10" t="str">
        <f>VLOOKUP(L567,'User input'!$D$6:$E$16,2,FALSE)</f>
        <v>Superwossname</v>
      </c>
      <c r="P567" s="10">
        <f>VLOOKUP(L567,'User input'!$D$6:$G$16,3,FALSE)</f>
        <v>3.49</v>
      </c>
      <c r="Q567" s="10">
        <f>VLOOKUP(L567,'User input'!$D$6:$G$16,4,FALSE)</f>
        <v>20</v>
      </c>
      <c r="R567" s="10">
        <f t="shared" si="35"/>
        <v>1400</v>
      </c>
      <c r="S567" s="27">
        <f t="shared" si="32"/>
        <v>4886</v>
      </c>
      <c r="T567" s="27">
        <f>IF(K567&lt;'User input'!$I$9,'User input'!$J$8,IF(K567&lt;'User input'!$I$10,'User input'!$J$9,IF(K567&lt;'User input'!$I$11,'User input'!$J$10,'User input'!$J$11)))*S567</f>
        <v>244.3</v>
      </c>
      <c r="U567" s="27">
        <f>K567*'User input'!$J$17+'User input'!$J$16</f>
        <v>0.5</v>
      </c>
    </row>
    <row r="568" spans="1:21" x14ac:dyDescent="0.25">
      <c r="A568" s="17">
        <v>581</v>
      </c>
      <c r="B568" s="6" t="s">
        <v>2100</v>
      </c>
      <c r="C568" s="6" t="s">
        <v>1695</v>
      </c>
      <c r="D568" s="6" t="s">
        <v>28</v>
      </c>
      <c r="E568" s="6" t="s">
        <v>29</v>
      </c>
      <c r="F568" s="15">
        <v>60</v>
      </c>
      <c r="G568" s="6" t="s">
        <v>2101</v>
      </c>
      <c r="H568" s="6" t="s">
        <v>46</v>
      </c>
      <c r="I568" s="6" t="s">
        <v>25</v>
      </c>
      <c r="J568" s="7">
        <v>44420</v>
      </c>
      <c r="K568" s="15">
        <v>42</v>
      </c>
      <c r="L568" s="6" t="s">
        <v>33</v>
      </c>
      <c r="M568" s="6">
        <f t="shared" si="33"/>
        <v>2021</v>
      </c>
      <c r="N568" s="6">
        <f t="shared" si="34"/>
        <v>8</v>
      </c>
      <c r="O568" s="6" t="str">
        <f>VLOOKUP(L568,'User input'!$D$6:$E$16,2,FALSE)</f>
        <v>Megawidget L</v>
      </c>
      <c r="P568" s="6">
        <f>VLOOKUP(L568,'User input'!$D$6:$G$16,3,FALSE)</f>
        <v>1.79</v>
      </c>
      <c r="Q568" s="6">
        <f>VLOOKUP(L568,'User input'!$D$6:$G$16,4,FALSE)</f>
        <v>24</v>
      </c>
      <c r="R568" s="6">
        <f t="shared" si="35"/>
        <v>1008</v>
      </c>
      <c r="S568" s="26">
        <f t="shared" si="32"/>
        <v>1804.32</v>
      </c>
      <c r="T568" s="26">
        <f>IF(K568&lt;'User input'!$I$9,'User input'!$J$8,IF(K568&lt;'User input'!$I$10,'User input'!$J$9,IF(K568&lt;'User input'!$I$11,'User input'!$J$10,'User input'!$J$11)))*S568</f>
        <v>54.129599999999996</v>
      </c>
      <c r="U568" s="26">
        <f>K568*'User input'!$J$17+'User input'!$J$16</f>
        <v>0.5</v>
      </c>
    </row>
    <row r="569" spans="1:21" x14ac:dyDescent="0.25">
      <c r="A569" s="18">
        <v>582</v>
      </c>
      <c r="B569" s="10" t="s">
        <v>2102</v>
      </c>
      <c r="C569" s="10" t="s">
        <v>2103</v>
      </c>
      <c r="D569" s="10" t="s">
        <v>49</v>
      </c>
      <c r="E569" s="10" t="s">
        <v>16</v>
      </c>
      <c r="F569" s="16">
        <v>90</v>
      </c>
      <c r="G569" s="10" t="s">
        <v>2104</v>
      </c>
      <c r="H569" s="10" t="s">
        <v>103</v>
      </c>
      <c r="I569" s="10" t="s">
        <v>32</v>
      </c>
      <c r="J569" s="11">
        <v>44529</v>
      </c>
      <c r="K569" s="16">
        <v>100</v>
      </c>
      <c r="L569" s="10" t="s">
        <v>52</v>
      </c>
      <c r="M569" s="10">
        <f t="shared" si="33"/>
        <v>2021</v>
      </c>
      <c r="N569" s="10">
        <f t="shared" si="34"/>
        <v>11</v>
      </c>
      <c r="O569" s="10" t="str">
        <f>VLOOKUP(L569,'User input'!$D$6:$E$16,2,FALSE)</f>
        <v>Megawidget S</v>
      </c>
      <c r="P569" s="10">
        <f>VLOOKUP(L569,'User input'!$D$6:$G$16,3,FALSE)</f>
        <v>0.69</v>
      </c>
      <c r="Q569" s="10">
        <f>VLOOKUP(L569,'User input'!$D$6:$G$16,4,FALSE)</f>
        <v>24</v>
      </c>
      <c r="R569" s="10">
        <f t="shared" si="35"/>
        <v>2400</v>
      </c>
      <c r="S569" s="27">
        <f t="shared" si="32"/>
        <v>1655.9999999999998</v>
      </c>
      <c r="T569" s="27">
        <f>IF(K569&lt;'User input'!$I$9,'User input'!$J$8,IF(K569&lt;'User input'!$I$10,'User input'!$J$9,IF(K569&lt;'User input'!$I$11,'User input'!$J$10,'User input'!$J$11)))*S569</f>
        <v>115.92</v>
      </c>
      <c r="U569" s="27">
        <f>K569*'User input'!$J$17+'User input'!$J$16</f>
        <v>0.5</v>
      </c>
    </row>
    <row r="570" spans="1:21" x14ac:dyDescent="0.25">
      <c r="A570" s="17">
        <v>583</v>
      </c>
      <c r="B570" s="6" t="s">
        <v>2105</v>
      </c>
      <c r="C570" s="6" t="s">
        <v>1589</v>
      </c>
      <c r="D570" s="6" t="s">
        <v>115</v>
      </c>
      <c r="E570" s="6" t="s">
        <v>29</v>
      </c>
      <c r="F570" s="15">
        <v>90</v>
      </c>
      <c r="G570" s="6" t="s">
        <v>2106</v>
      </c>
      <c r="H570" s="6" t="s">
        <v>2107</v>
      </c>
      <c r="I570" s="6" t="s">
        <v>881</v>
      </c>
      <c r="J570" s="7">
        <v>43555</v>
      </c>
      <c r="K570" s="15">
        <v>65</v>
      </c>
      <c r="L570" s="6" t="s">
        <v>78</v>
      </c>
      <c r="M570" s="6">
        <f t="shared" si="33"/>
        <v>2019</v>
      </c>
      <c r="N570" s="6">
        <f t="shared" si="34"/>
        <v>3</v>
      </c>
      <c r="O570" s="6" t="str">
        <f>VLOOKUP(L570,'User input'!$D$6:$E$16,2,FALSE)</f>
        <v>Ultrathing V2</v>
      </c>
      <c r="P570" s="6">
        <f>VLOOKUP(L570,'User input'!$D$6:$G$16,3,FALSE)</f>
        <v>2.95</v>
      </c>
      <c r="Q570" s="6">
        <f>VLOOKUP(L570,'User input'!$D$6:$G$16,4,FALSE)</f>
        <v>20</v>
      </c>
      <c r="R570" s="6">
        <f t="shared" si="35"/>
        <v>1300</v>
      </c>
      <c r="S570" s="26">
        <f t="shared" si="32"/>
        <v>3835.0000000000005</v>
      </c>
      <c r="T570" s="26">
        <f>IF(K570&lt;'User input'!$I$9,'User input'!$J$8,IF(K570&lt;'User input'!$I$10,'User input'!$J$9,IF(K570&lt;'User input'!$I$11,'User input'!$J$10,'User input'!$J$11)))*S570</f>
        <v>191.75000000000003</v>
      </c>
      <c r="U570" s="26">
        <f>K570*'User input'!$J$17+'User input'!$J$16</f>
        <v>0.5</v>
      </c>
    </row>
    <row r="571" spans="1:21" x14ac:dyDescent="0.25">
      <c r="A571" s="18">
        <v>584</v>
      </c>
      <c r="B571" s="10" t="s">
        <v>2108</v>
      </c>
      <c r="C571" s="10" t="s">
        <v>2109</v>
      </c>
      <c r="D571" s="10" t="s">
        <v>28</v>
      </c>
      <c r="E571" s="10" t="s">
        <v>29</v>
      </c>
      <c r="F571" s="16">
        <v>30</v>
      </c>
      <c r="G571" s="10" t="s">
        <v>2110</v>
      </c>
      <c r="H571" s="10" t="s">
        <v>2111</v>
      </c>
      <c r="I571" s="10" t="s">
        <v>38</v>
      </c>
      <c r="J571" s="11">
        <v>44062</v>
      </c>
      <c r="K571" s="16">
        <v>7</v>
      </c>
      <c r="L571" s="10" t="s">
        <v>44</v>
      </c>
      <c r="M571" s="10">
        <f t="shared" si="33"/>
        <v>2020</v>
      </c>
      <c r="N571" s="10">
        <f t="shared" si="34"/>
        <v>8</v>
      </c>
      <c r="O571" s="10" t="str">
        <f>VLOOKUP(L571,'User input'!$D$6:$E$16,2,FALSE)</f>
        <v>Gigastuff</v>
      </c>
      <c r="P571" s="10">
        <f>VLOOKUP(L571,'User input'!$D$6:$G$16,3,FALSE)</f>
        <v>1.89</v>
      </c>
      <c r="Q571" s="10">
        <f>VLOOKUP(L571,'User input'!$D$6:$G$16,4,FALSE)</f>
        <v>18</v>
      </c>
      <c r="R571" s="10">
        <f t="shared" si="35"/>
        <v>126</v>
      </c>
      <c r="S571" s="27">
        <f t="shared" si="32"/>
        <v>238.14</v>
      </c>
      <c r="T571" s="27">
        <f>IF(K571&lt;'User input'!$I$9,'User input'!$J$8,IF(K571&lt;'User input'!$I$10,'User input'!$J$9,IF(K571&lt;'User input'!$I$11,'User input'!$J$10,'User input'!$J$11)))*S571</f>
        <v>0</v>
      </c>
      <c r="U571" s="27">
        <f>K571*'User input'!$J$17+'User input'!$J$16</f>
        <v>0.5</v>
      </c>
    </row>
    <row r="572" spans="1:21" x14ac:dyDescent="0.25">
      <c r="A572" s="17">
        <v>585</v>
      </c>
      <c r="B572" s="6" t="s">
        <v>1418</v>
      </c>
      <c r="C572" s="6" t="s">
        <v>137</v>
      </c>
      <c r="D572" s="6" t="s">
        <v>49</v>
      </c>
      <c r="E572" s="6" t="s">
        <v>16</v>
      </c>
      <c r="F572" s="15">
        <v>90</v>
      </c>
      <c r="G572" s="6" t="s">
        <v>2112</v>
      </c>
      <c r="H572" s="6" t="s">
        <v>2113</v>
      </c>
      <c r="I572" s="6" t="s">
        <v>185</v>
      </c>
      <c r="J572" s="7">
        <v>44098</v>
      </c>
      <c r="K572" s="15">
        <v>46</v>
      </c>
      <c r="L572" s="6" t="s">
        <v>99</v>
      </c>
      <c r="M572" s="6">
        <f t="shared" si="33"/>
        <v>2020</v>
      </c>
      <c r="N572" s="6">
        <f t="shared" si="34"/>
        <v>9</v>
      </c>
      <c r="O572" s="6" t="str">
        <f>VLOOKUP(L572,'User input'!$D$6:$E$16,2,FALSE)</f>
        <v>Superwossname</v>
      </c>
      <c r="P572" s="6">
        <f>VLOOKUP(L572,'User input'!$D$6:$G$16,3,FALSE)</f>
        <v>3.49</v>
      </c>
      <c r="Q572" s="6">
        <f>VLOOKUP(L572,'User input'!$D$6:$G$16,4,FALSE)</f>
        <v>20</v>
      </c>
      <c r="R572" s="6">
        <f t="shared" si="35"/>
        <v>920</v>
      </c>
      <c r="S572" s="26">
        <f t="shared" si="32"/>
        <v>3210.8</v>
      </c>
      <c r="T572" s="26">
        <f>IF(K572&lt;'User input'!$I$9,'User input'!$J$8,IF(K572&lt;'User input'!$I$10,'User input'!$J$9,IF(K572&lt;'User input'!$I$11,'User input'!$J$10,'User input'!$J$11)))*S572</f>
        <v>96.323999999999998</v>
      </c>
      <c r="U572" s="26">
        <f>K572*'User input'!$J$17+'User input'!$J$16</f>
        <v>0.5</v>
      </c>
    </row>
    <row r="573" spans="1:21" x14ac:dyDescent="0.25">
      <c r="A573" s="18">
        <v>586</v>
      </c>
      <c r="B573" s="10" t="s">
        <v>2114</v>
      </c>
      <c r="C573" s="10" t="s">
        <v>2115</v>
      </c>
      <c r="D573" s="10" t="s">
        <v>15</v>
      </c>
      <c r="E573" s="10" t="s">
        <v>16</v>
      </c>
      <c r="F573" s="16">
        <v>30</v>
      </c>
      <c r="G573" s="10" t="s">
        <v>2116</v>
      </c>
      <c r="H573" s="10" t="s">
        <v>2117</v>
      </c>
      <c r="I573" s="10" t="s">
        <v>32</v>
      </c>
      <c r="J573" s="11">
        <v>44488</v>
      </c>
      <c r="K573" s="16">
        <v>86</v>
      </c>
      <c r="L573" s="10" t="s">
        <v>62</v>
      </c>
      <c r="M573" s="10">
        <f t="shared" si="33"/>
        <v>2021</v>
      </c>
      <c r="N573" s="10">
        <f t="shared" si="34"/>
        <v>10</v>
      </c>
      <c r="O573" s="10" t="str">
        <f>VLOOKUP(L573,'User input'!$D$6:$E$16,2,FALSE)</f>
        <v>Ultrathing V4</v>
      </c>
      <c r="P573" s="10">
        <f>VLOOKUP(L573,'User input'!$D$6:$G$16,3,FALSE)</f>
        <v>3.99</v>
      </c>
      <c r="Q573" s="10">
        <f>VLOOKUP(L573,'User input'!$D$6:$G$16,4,FALSE)</f>
        <v>24</v>
      </c>
      <c r="R573" s="10">
        <f t="shared" si="35"/>
        <v>2064</v>
      </c>
      <c r="S573" s="27">
        <f t="shared" si="32"/>
        <v>8235.36</v>
      </c>
      <c r="T573" s="27">
        <f>IF(K573&lt;'User input'!$I$9,'User input'!$J$8,IF(K573&lt;'User input'!$I$10,'User input'!$J$9,IF(K573&lt;'User input'!$I$11,'User input'!$J$10,'User input'!$J$11)))*S573</f>
        <v>411.76800000000003</v>
      </c>
      <c r="U573" s="27">
        <f>K573*'User input'!$J$17+'User input'!$J$16</f>
        <v>0.5</v>
      </c>
    </row>
    <row r="574" spans="1:21" x14ac:dyDescent="0.25">
      <c r="A574" s="17">
        <v>587</v>
      </c>
      <c r="B574" s="6" t="s">
        <v>2118</v>
      </c>
      <c r="C574" s="6" t="s">
        <v>1489</v>
      </c>
      <c r="D574" s="6" t="s">
        <v>28</v>
      </c>
      <c r="E574" s="6" t="s">
        <v>29</v>
      </c>
      <c r="F574" s="15">
        <v>90</v>
      </c>
      <c r="G574" s="6" t="s">
        <v>2119</v>
      </c>
      <c r="H574" s="6" t="s">
        <v>2120</v>
      </c>
      <c r="I574" s="6" t="s">
        <v>32</v>
      </c>
      <c r="J574" s="7">
        <v>43800</v>
      </c>
      <c r="K574" s="15">
        <v>45</v>
      </c>
      <c r="L574" s="6" t="s">
        <v>39</v>
      </c>
      <c r="M574" s="6">
        <f t="shared" si="33"/>
        <v>2019</v>
      </c>
      <c r="N574" s="6">
        <f t="shared" si="34"/>
        <v>12</v>
      </c>
      <c r="O574" s="6" t="str">
        <f>VLOOKUP(L574,'User input'!$D$6:$E$16,2,FALSE)</f>
        <v>Ultrathing V1</v>
      </c>
      <c r="P574" s="6">
        <f>VLOOKUP(L574,'User input'!$D$6:$G$16,3,FALSE)</f>
        <v>1.79</v>
      </c>
      <c r="Q574" s="6">
        <f>VLOOKUP(L574,'User input'!$D$6:$G$16,4,FALSE)</f>
        <v>17</v>
      </c>
      <c r="R574" s="6">
        <f t="shared" si="35"/>
        <v>765</v>
      </c>
      <c r="S574" s="26">
        <f t="shared" si="32"/>
        <v>1369.3500000000001</v>
      </c>
      <c r="T574" s="26">
        <f>IF(K574&lt;'User input'!$I$9,'User input'!$J$8,IF(K574&lt;'User input'!$I$10,'User input'!$J$9,IF(K574&lt;'User input'!$I$11,'User input'!$J$10,'User input'!$J$11)))*S574</f>
        <v>41.080500000000001</v>
      </c>
      <c r="U574" s="26">
        <f>K574*'User input'!$J$17+'User input'!$J$16</f>
        <v>0.5</v>
      </c>
    </row>
    <row r="575" spans="1:21" x14ac:dyDescent="0.25">
      <c r="A575" s="18">
        <v>588</v>
      </c>
      <c r="B575" s="10" t="s">
        <v>2121</v>
      </c>
      <c r="C575" s="10" t="s">
        <v>2122</v>
      </c>
      <c r="D575" s="10" t="s">
        <v>15</v>
      </c>
      <c r="E575" s="10" t="s">
        <v>16</v>
      </c>
      <c r="F575" s="16">
        <v>30</v>
      </c>
      <c r="G575" s="10" t="s">
        <v>2119</v>
      </c>
      <c r="H575" s="10" t="s">
        <v>2123</v>
      </c>
      <c r="I575" s="10" t="s">
        <v>32</v>
      </c>
      <c r="J575" s="11">
        <v>44397</v>
      </c>
      <c r="K575" s="16">
        <v>15</v>
      </c>
      <c r="L575" s="10" t="s">
        <v>62</v>
      </c>
      <c r="M575" s="10">
        <f t="shared" si="33"/>
        <v>2021</v>
      </c>
      <c r="N575" s="10">
        <f t="shared" si="34"/>
        <v>7</v>
      </c>
      <c r="O575" s="10" t="str">
        <f>VLOOKUP(L575,'User input'!$D$6:$E$16,2,FALSE)</f>
        <v>Ultrathing V4</v>
      </c>
      <c r="P575" s="10">
        <f>VLOOKUP(L575,'User input'!$D$6:$G$16,3,FALSE)</f>
        <v>3.99</v>
      </c>
      <c r="Q575" s="10">
        <f>VLOOKUP(L575,'User input'!$D$6:$G$16,4,FALSE)</f>
        <v>24</v>
      </c>
      <c r="R575" s="10">
        <f t="shared" si="35"/>
        <v>360</v>
      </c>
      <c r="S575" s="27">
        <f t="shared" si="32"/>
        <v>1436.4</v>
      </c>
      <c r="T575" s="27">
        <f>IF(K575&lt;'User input'!$I$9,'User input'!$J$8,IF(K575&lt;'User input'!$I$10,'User input'!$J$9,IF(K575&lt;'User input'!$I$11,'User input'!$J$10,'User input'!$J$11)))*S575</f>
        <v>0</v>
      </c>
      <c r="U575" s="27">
        <f>K575*'User input'!$J$17+'User input'!$J$16</f>
        <v>0.5</v>
      </c>
    </row>
    <row r="576" spans="1:21" x14ac:dyDescent="0.25">
      <c r="A576" s="17">
        <v>589</v>
      </c>
      <c r="B576" s="6" t="s">
        <v>2124</v>
      </c>
      <c r="C576" s="6" t="s">
        <v>2125</v>
      </c>
      <c r="D576" s="6" t="s">
        <v>15</v>
      </c>
      <c r="E576" s="6" t="s">
        <v>16</v>
      </c>
      <c r="F576" s="15">
        <v>30</v>
      </c>
      <c r="G576" s="6" t="s">
        <v>2126</v>
      </c>
      <c r="H576" s="6" t="s">
        <v>2127</v>
      </c>
      <c r="I576" s="6" t="s">
        <v>185</v>
      </c>
      <c r="J576" s="7">
        <v>44495</v>
      </c>
      <c r="K576" s="15">
        <v>103</v>
      </c>
      <c r="L576" s="6" t="s">
        <v>20</v>
      </c>
      <c r="M576" s="6">
        <f t="shared" si="33"/>
        <v>2021</v>
      </c>
      <c r="N576" s="6">
        <f t="shared" si="34"/>
        <v>10</v>
      </c>
      <c r="O576" s="6" t="str">
        <f>VLOOKUP(L576,'User input'!$D$6:$E$16,2,FALSE)</f>
        <v>Hyperwotsit</v>
      </c>
      <c r="P576" s="6">
        <f>VLOOKUP(L576,'User input'!$D$6:$G$16,3,FALSE)</f>
        <v>2.0099999999999998</v>
      </c>
      <c r="Q576" s="6">
        <f>VLOOKUP(L576,'User input'!$D$6:$G$16,4,FALSE)</f>
        <v>20</v>
      </c>
      <c r="R576" s="6">
        <f t="shared" si="35"/>
        <v>2060</v>
      </c>
      <c r="S576" s="26">
        <f t="shared" si="32"/>
        <v>4140.5999999999995</v>
      </c>
      <c r="T576" s="26">
        <f>IF(K576&lt;'User input'!$I$9,'User input'!$J$8,IF(K576&lt;'User input'!$I$10,'User input'!$J$9,IF(K576&lt;'User input'!$I$11,'User input'!$J$10,'User input'!$J$11)))*S576</f>
        <v>289.84199999999998</v>
      </c>
      <c r="U576" s="26">
        <f>K576*'User input'!$J$17+'User input'!$J$16</f>
        <v>0.5</v>
      </c>
    </row>
    <row r="577" spans="1:21" x14ac:dyDescent="0.25">
      <c r="A577" s="18">
        <v>590</v>
      </c>
      <c r="B577" s="10" t="s">
        <v>2128</v>
      </c>
      <c r="C577" s="10" t="s">
        <v>2129</v>
      </c>
      <c r="D577" s="10" t="s">
        <v>28</v>
      </c>
      <c r="E577" s="10" t="s">
        <v>29</v>
      </c>
      <c r="F577" s="16">
        <v>60</v>
      </c>
      <c r="G577" s="10" t="s">
        <v>2130</v>
      </c>
      <c r="H577" s="10" t="s">
        <v>2131</v>
      </c>
      <c r="I577" s="10" t="s">
        <v>1073</v>
      </c>
      <c r="J577" s="11">
        <v>43623</v>
      </c>
      <c r="K577" s="16">
        <v>12</v>
      </c>
      <c r="L577" s="10" t="s">
        <v>78</v>
      </c>
      <c r="M577" s="10">
        <f t="shared" si="33"/>
        <v>2019</v>
      </c>
      <c r="N577" s="10">
        <f t="shared" si="34"/>
        <v>6</v>
      </c>
      <c r="O577" s="10" t="str">
        <f>VLOOKUP(L577,'User input'!$D$6:$E$16,2,FALSE)</f>
        <v>Ultrathing V2</v>
      </c>
      <c r="P577" s="10">
        <f>VLOOKUP(L577,'User input'!$D$6:$G$16,3,FALSE)</f>
        <v>2.95</v>
      </c>
      <c r="Q577" s="10">
        <f>VLOOKUP(L577,'User input'!$D$6:$G$16,4,FALSE)</f>
        <v>20</v>
      </c>
      <c r="R577" s="10">
        <f t="shared" si="35"/>
        <v>240</v>
      </c>
      <c r="S577" s="27">
        <f t="shared" si="32"/>
        <v>708</v>
      </c>
      <c r="T577" s="27">
        <f>IF(K577&lt;'User input'!$I$9,'User input'!$J$8,IF(K577&lt;'User input'!$I$10,'User input'!$J$9,IF(K577&lt;'User input'!$I$11,'User input'!$J$10,'User input'!$J$11)))*S577</f>
        <v>0</v>
      </c>
      <c r="U577" s="27">
        <f>K577*'User input'!$J$17+'User input'!$J$16</f>
        <v>0.5</v>
      </c>
    </row>
    <row r="578" spans="1:21" x14ac:dyDescent="0.25">
      <c r="A578" s="17">
        <v>591</v>
      </c>
      <c r="B578" s="6" t="s">
        <v>2132</v>
      </c>
      <c r="C578" s="6" t="s">
        <v>2133</v>
      </c>
      <c r="D578" s="6" t="s">
        <v>28</v>
      </c>
      <c r="E578" s="6" t="s">
        <v>29</v>
      </c>
      <c r="F578" s="15">
        <v>30</v>
      </c>
      <c r="G578" s="6" t="s">
        <v>2134</v>
      </c>
      <c r="H578" s="6" t="s">
        <v>1072</v>
      </c>
      <c r="I578" s="6" t="s">
        <v>1073</v>
      </c>
      <c r="J578" s="7">
        <v>43587</v>
      </c>
      <c r="K578" s="15">
        <v>56</v>
      </c>
      <c r="L578" s="6" t="s">
        <v>99</v>
      </c>
      <c r="M578" s="6">
        <f t="shared" si="33"/>
        <v>2019</v>
      </c>
      <c r="N578" s="6">
        <f t="shared" si="34"/>
        <v>5</v>
      </c>
      <c r="O578" s="6" t="str">
        <f>VLOOKUP(L578,'User input'!$D$6:$E$16,2,FALSE)</f>
        <v>Superwossname</v>
      </c>
      <c r="P578" s="6">
        <f>VLOOKUP(L578,'User input'!$D$6:$G$16,3,FALSE)</f>
        <v>3.49</v>
      </c>
      <c r="Q578" s="6">
        <f>VLOOKUP(L578,'User input'!$D$6:$G$16,4,FALSE)</f>
        <v>20</v>
      </c>
      <c r="R578" s="6">
        <f t="shared" si="35"/>
        <v>1120</v>
      </c>
      <c r="S578" s="26">
        <f t="shared" si="32"/>
        <v>3908.8</v>
      </c>
      <c r="T578" s="26">
        <f>IF(K578&lt;'User input'!$I$9,'User input'!$J$8,IF(K578&lt;'User input'!$I$10,'User input'!$J$9,IF(K578&lt;'User input'!$I$11,'User input'!$J$10,'User input'!$J$11)))*S578</f>
        <v>195.44000000000003</v>
      </c>
      <c r="U578" s="26">
        <f>K578*'User input'!$J$17+'User input'!$J$16</f>
        <v>0.5</v>
      </c>
    </row>
    <row r="579" spans="1:21" x14ac:dyDescent="0.25">
      <c r="A579" s="18">
        <v>592</v>
      </c>
      <c r="B579" s="10" t="s">
        <v>751</v>
      </c>
      <c r="C579" s="10" t="s">
        <v>2135</v>
      </c>
      <c r="D579" s="10" t="s">
        <v>28</v>
      </c>
      <c r="E579" s="10" t="s">
        <v>29</v>
      </c>
      <c r="F579" s="16">
        <v>30</v>
      </c>
      <c r="G579" s="10" t="s">
        <v>2136</v>
      </c>
      <c r="H579" s="10" t="s">
        <v>1505</v>
      </c>
      <c r="I579" s="10" t="s">
        <v>25</v>
      </c>
      <c r="J579" s="11">
        <v>44361</v>
      </c>
      <c r="K579" s="16">
        <v>31</v>
      </c>
      <c r="L579" s="10" t="s">
        <v>68</v>
      </c>
      <c r="M579" s="10">
        <f t="shared" si="33"/>
        <v>2021</v>
      </c>
      <c r="N579" s="10">
        <f t="shared" si="34"/>
        <v>6</v>
      </c>
      <c r="O579" s="10" t="str">
        <f>VLOOKUP(L579,'User input'!$D$6:$E$16,2,FALSE)</f>
        <v>Megawidget M</v>
      </c>
      <c r="P579" s="10">
        <f>VLOOKUP(L579,'User input'!$D$6:$G$16,3,FALSE)</f>
        <v>1.29</v>
      </c>
      <c r="Q579" s="10">
        <f>VLOOKUP(L579,'User input'!$D$6:$G$16,4,FALSE)</f>
        <v>24</v>
      </c>
      <c r="R579" s="10">
        <f t="shared" si="35"/>
        <v>744</v>
      </c>
      <c r="S579" s="27">
        <f t="shared" si="32"/>
        <v>959.76</v>
      </c>
      <c r="T579" s="27">
        <f>IF(K579&lt;'User input'!$I$9,'User input'!$J$8,IF(K579&lt;'User input'!$I$10,'User input'!$J$9,IF(K579&lt;'User input'!$I$11,'User input'!$J$10,'User input'!$J$11)))*S579</f>
        <v>28.7928</v>
      </c>
      <c r="U579" s="27">
        <f>K579*'User input'!$J$17+'User input'!$J$16</f>
        <v>0.5</v>
      </c>
    </row>
    <row r="580" spans="1:21" x14ac:dyDescent="0.25">
      <c r="A580" s="17">
        <v>593</v>
      </c>
      <c r="B580" s="6" t="s">
        <v>2137</v>
      </c>
      <c r="C580" s="6" t="s">
        <v>2138</v>
      </c>
      <c r="D580" s="6" t="s">
        <v>28</v>
      </c>
      <c r="E580" s="6" t="s">
        <v>29</v>
      </c>
      <c r="F580" s="15">
        <v>30</v>
      </c>
      <c r="G580" s="6" t="s">
        <v>2139</v>
      </c>
      <c r="H580" s="6" t="s">
        <v>1847</v>
      </c>
      <c r="I580" s="6" t="s">
        <v>25</v>
      </c>
      <c r="J580" s="7">
        <v>44255</v>
      </c>
      <c r="K580" s="15">
        <v>58</v>
      </c>
      <c r="L580" s="6" t="s">
        <v>44</v>
      </c>
      <c r="M580" s="6">
        <f t="shared" si="33"/>
        <v>2021</v>
      </c>
      <c r="N580" s="6">
        <f t="shared" si="34"/>
        <v>2</v>
      </c>
      <c r="O580" s="6" t="str">
        <f>VLOOKUP(L580,'User input'!$D$6:$E$16,2,FALSE)</f>
        <v>Gigastuff</v>
      </c>
      <c r="P580" s="6">
        <f>VLOOKUP(L580,'User input'!$D$6:$G$16,3,FALSE)</f>
        <v>1.89</v>
      </c>
      <c r="Q580" s="6">
        <f>VLOOKUP(L580,'User input'!$D$6:$G$16,4,FALSE)</f>
        <v>18</v>
      </c>
      <c r="R580" s="6">
        <f t="shared" si="35"/>
        <v>1044</v>
      </c>
      <c r="S580" s="26">
        <f t="shared" si="32"/>
        <v>1973.1599999999999</v>
      </c>
      <c r="T580" s="26">
        <f>IF(K580&lt;'User input'!$I$9,'User input'!$J$8,IF(K580&lt;'User input'!$I$10,'User input'!$J$9,IF(K580&lt;'User input'!$I$11,'User input'!$J$10,'User input'!$J$11)))*S580</f>
        <v>98.658000000000001</v>
      </c>
      <c r="U580" s="26">
        <f>K580*'User input'!$J$17+'User input'!$J$16</f>
        <v>0.5</v>
      </c>
    </row>
    <row r="581" spans="1:21" x14ac:dyDescent="0.25">
      <c r="A581" s="18">
        <v>594</v>
      </c>
      <c r="B581" s="10" t="s">
        <v>2140</v>
      </c>
      <c r="C581" s="10" t="s">
        <v>1464</v>
      </c>
      <c r="D581" s="10" t="s">
        <v>115</v>
      </c>
      <c r="E581" s="10" t="s">
        <v>16</v>
      </c>
      <c r="F581" s="16">
        <v>30</v>
      </c>
      <c r="G581" s="10" t="s">
        <v>2141</v>
      </c>
      <c r="H581" s="10" t="s">
        <v>2142</v>
      </c>
      <c r="I581" s="10" t="s">
        <v>32</v>
      </c>
      <c r="J581" s="11">
        <v>43570</v>
      </c>
      <c r="K581" s="16">
        <v>62</v>
      </c>
      <c r="L581" s="10" t="s">
        <v>157</v>
      </c>
      <c r="M581" s="10">
        <f t="shared" si="33"/>
        <v>2019</v>
      </c>
      <c r="N581" s="10">
        <f t="shared" si="34"/>
        <v>4</v>
      </c>
      <c r="O581" s="10" t="str">
        <f>VLOOKUP(L581,'User input'!$D$6:$E$16,2,FALSE)</f>
        <v>Ultrathing V3</v>
      </c>
      <c r="P581" s="10">
        <f>VLOOKUP(L581,'User input'!$D$6:$G$16,3,FALSE)</f>
        <v>3.39</v>
      </c>
      <c r="Q581" s="10">
        <f>VLOOKUP(L581,'User input'!$D$6:$G$16,4,FALSE)</f>
        <v>24</v>
      </c>
      <c r="R581" s="10">
        <f t="shared" si="35"/>
        <v>1488</v>
      </c>
      <c r="S581" s="27">
        <f t="shared" ref="S581:S644" si="36">R581*P581</f>
        <v>5044.3200000000006</v>
      </c>
      <c r="T581" s="27">
        <f>IF(K581&lt;'User input'!$I$9,'User input'!$J$8,IF(K581&lt;'User input'!$I$10,'User input'!$J$9,IF(K581&lt;'User input'!$I$11,'User input'!$J$10,'User input'!$J$11)))*S581</f>
        <v>252.21600000000004</v>
      </c>
      <c r="U581" s="27">
        <f>K581*'User input'!$J$17+'User input'!$J$16</f>
        <v>0.5</v>
      </c>
    </row>
    <row r="582" spans="1:21" x14ac:dyDescent="0.25">
      <c r="A582" s="17">
        <v>595</v>
      </c>
      <c r="B582" s="6" t="s">
        <v>2143</v>
      </c>
      <c r="C582" s="6" t="s">
        <v>2144</v>
      </c>
      <c r="D582" s="6" t="s">
        <v>28</v>
      </c>
      <c r="E582" s="6" t="s">
        <v>29</v>
      </c>
      <c r="F582" s="15">
        <v>60</v>
      </c>
      <c r="G582" s="6" t="s">
        <v>2145</v>
      </c>
      <c r="H582" s="6" t="s">
        <v>2146</v>
      </c>
      <c r="I582" s="6" t="s">
        <v>32</v>
      </c>
      <c r="J582" s="7">
        <v>44508</v>
      </c>
      <c r="K582" s="15">
        <v>67</v>
      </c>
      <c r="L582" s="6" t="s">
        <v>99</v>
      </c>
      <c r="M582" s="6">
        <f t="shared" ref="M582:M645" si="37">YEAR(J582)</f>
        <v>2021</v>
      </c>
      <c r="N582" s="6">
        <f t="shared" ref="N582:N645" si="38">MONTH(J582)</f>
        <v>11</v>
      </c>
      <c r="O582" s="6" t="str">
        <f>VLOOKUP(L582,'User input'!$D$6:$E$16,2,FALSE)</f>
        <v>Superwossname</v>
      </c>
      <c r="P582" s="6">
        <f>VLOOKUP(L582,'User input'!$D$6:$G$16,3,FALSE)</f>
        <v>3.49</v>
      </c>
      <c r="Q582" s="6">
        <f>VLOOKUP(L582,'User input'!$D$6:$G$16,4,FALSE)</f>
        <v>20</v>
      </c>
      <c r="R582" s="6">
        <f t="shared" ref="R582:R645" si="39">K582*Q582</f>
        <v>1340</v>
      </c>
      <c r="S582" s="26">
        <f t="shared" si="36"/>
        <v>4676.6000000000004</v>
      </c>
      <c r="T582" s="26">
        <f>IF(K582&lt;'User input'!$I$9,'User input'!$J$8,IF(K582&lt;'User input'!$I$10,'User input'!$J$9,IF(K582&lt;'User input'!$I$11,'User input'!$J$10,'User input'!$J$11)))*S582</f>
        <v>233.83000000000004</v>
      </c>
      <c r="U582" s="26">
        <f>K582*'User input'!$J$17+'User input'!$J$16</f>
        <v>0.5</v>
      </c>
    </row>
    <row r="583" spans="1:21" x14ac:dyDescent="0.25">
      <c r="A583" s="18">
        <v>596</v>
      </c>
      <c r="B583" s="10" t="s">
        <v>2147</v>
      </c>
      <c r="C583" s="10" t="s">
        <v>2148</v>
      </c>
      <c r="D583" s="10" t="s">
        <v>15</v>
      </c>
      <c r="E583" s="10" t="s">
        <v>16</v>
      </c>
      <c r="F583" s="16">
        <v>90</v>
      </c>
      <c r="G583" s="10" t="s">
        <v>2149</v>
      </c>
      <c r="H583" s="10" t="s">
        <v>907</v>
      </c>
      <c r="I583" s="10" t="s">
        <v>908</v>
      </c>
      <c r="J583" s="11">
        <v>43876</v>
      </c>
      <c r="K583" s="16">
        <v>87</v>
      </c>
      <c r="L583" s="10" t="s">
        <v>68</v>
      </c>
      <c r="M583" s="10">
        <f t="shared" si="37"/>
        <v>2020</v>
      </c>
      <c r="N583" s="10">
        <f t="shared" si="38"/>
        <v>2</v>
      </c>
      <c r="O583" s="10" t="str">
        <f>VLOOKUP(L583,'User input'!$D$6:$E$16,2,FALSE)</f>
        <v>Megawidget M</v>
      </c>
      <c r="P583" s="10">
        <f>VLOOKUP(L583,'User input'!$D$6:$G$16,3,FALSE)</f>
        <v>1.29</v>
      </c>
      <c r="Q583" s="10">
        <f>VLOOKUP(L583,'User input'!$D$6:$G$16,4,FALSE)</f>
        <v>24</v>
      </c>
      <c r="R583" s="10">
        <f t="shared" si="39"/>
        <v>2088</v>
      </c>
      <c r="S583" s="27">
        <f t="shared" si="36"/>
        <v>2693.52</v>
      </c>
      <c r="T583" s="27">
        <f>IF(K583&lt;'User input'!$I$9,'User input'!$J$8,IF(K583&lt;'User input'!$I$10,'User input'!$J$9,IF(K583&lt;'User input'!$I$11,'User input'!$J$10,'User input'!$J$11)))*S583</f>
        <v>134.67600000000002</v>
      </c>
      <c r="U583" s="27">
        <f>K583*'User input'!$J$17+'User input'!$J$16</f>
        <v>0.5</v>
      </c>
    </row>
    <row r="584" spans="1:21" x14ac:dyDescent="0.25">
      <c r="A584" s="17">
        <v>597</v>
      </c>
      <c r="B584" s="6" t="s">
        <v>2150</v>
      </c>
      <c r="C584" s="6" t="s">
        <v>2151</v>
      </c>
      <c r="D584" s="6" t="s">
        <v>49</v>
      </c>
      <c r="E584" s="6" t="s">
        <v>16</v>
      </c>
      <c r="F584" s="15">
        <v>30</v>
      </c>
      <c r="G584" s="6" t="s">
        <v>2152</v>
      </c>
      <c r="H584" s="6" t="s">
        <v>2153</v>
      </c>
      <c r="I584" s="6" t="s">
        <v>1816</v>
      </c>
      <c r="J584" s="7">
        <v>43857</v>
      </c>
      <c r="K584" s="15">
        <v>24</v>
      </c>
      <c r="L584" s="6" t="s">
        <v>62</v>
      </c>
      <c r="M584" s="6">
        <f t="shared" si="37"/>
        <v>2020</v>
      </c>
      <c r="N584" s="6">
        <f t="shared" si="38"/>
        <v>1</v>
      </c>
      <c r="O584" s="6" t="str">
        <f>VLOOKUP(L584,'User input'!$D$6:$E$16,2,FALSE)</f>
        <v>Ultrathing V4</v>
      </c>
      <c r="P584" s="6">
        <f>VLOOKUP(L584,'User input'!$D$6:$G$16,3,FALSE)</f>
        <v>3.99</v>
      </c>
      <c r="Q584" s="6">
        <f>VLOOKUP(L584,'User input'!$D$6:$G$16,4,FALSE)</f>
        <v>24</v>
      </c>
      <c r="R584" s="6">
        <f t="shared" si="39"/>
        <v>576</v>
      </c>
      <c r="S584" s="26">
        <f t="shared" si="36"/>
        <v>2298.2400000000002</v>
      </c>
      <c r="T584" s="26">
        <f>IF(K584&lt;'User input'!$I$9,'User input'!$J$8,IF(K584&lt;'User input'!$I$10,'User input'!$J$9,IF(K584&lt;'User input'!$I$11,'User input'!$J$10,'User input'!$J$11)))*S584</f>
        <v>68.947200000000009</v>
      </c>
      <c r="U584" s="26">
        <f>K584*'User input'!$J$17+'User input'!$J$16</f>
        <v>0.5</v>
      </c>
    </row>
    <row r="585" spans="1:21" x14ac:dyDescent="0.25">
      <c r="A585" s="18">
        <v>598</v>
      </c>
      <c r="B585" s="10" t="s">
        <v>2154</v>
      </c>
      <c r="C585" s="10" t="s">
        <v>1905</v>
      </c>
      <c r="D585" s="10" t="s">
        <v>90</v>
      </c>
      <c r="E585" s="10" t="s">
        <v>16</v>
      </c>
      <c r="F585" s="16">
        <v>30</v>
      </c>
      <c r="G585" s="10" t="s">
        <v>10355</v>
      </c>
      <c r="H585" s="10" t="s">
        <v>1961</v>
      </c>
      <c r="I585" s="10" t="s">
        <v>32</v>
      </c>
      <c r="J585" s="11">
        <v>44456</v>
      </c>
      <c r="K585" s="16">
        <v>77</v>
      </c>
      <c r="L585" s="10" t="s">
        <v>52</v>
      </c>
      <c r="M585" s="10">
        <f t="shared" si="37"/>
        <v>2021</v>
      </c>
      <c r="N585" s="10">
        <f t="shared" si="38"/>
        <v>9</v>
      </c>
      <c r="O585" s="10" t="str">
        <f>VLOOKUP(L585,'User input'!$D$6:$E$16,2,FALSE)</f>
        <v>Megawidget S</v>
      </c>
      <c r="P585" s="10">
        <f>VLOOKUP(L585,'User input'!$D$6:$G$16,3,FALSE)</f>
        <v>0.69</v>
      </c>
      <c r="Q585" s="10">
        <f>VLOOKUP(L585,'User input'!$D$6:$G$16,4,FALSE)</f>
        <v>24</v>
      </c>
      <c r="R585" s="10">
        <f t="shared" si="39"/>
        <v>1848</v>
      </c>
      <c r="S585" s="27">
        <f t="shared" si="36"/>
        <v>1275.1199999999999</v>
      </c>
      <c r="T585" s="27">
        <f>IF(K585&lt;'User input'!$I$9,'User input'!$J$8,IF(K585&lt;'User input'!$I$10,'User input'!$J$9,IF(K585&lt;'User input'!$I$11,'User input'!$J$10,'User input'!$J$11)))*S585</f>
        <v>63.756</v>
      </c>
      <c r="U585" s="27">
        <f>K585*'User input'!$J$17+'User input'!$J$16</f>
        <v>0.5</v>
      </c>
    </row>
    <row r="586" spans="1:21" x14ac:dyDescent="0.25">
      <c r="A586" s="17">
        <v>599</v>
      </c>
      <c r="B586" s="6" t="s">
        <v>2156</v>
      </c>
      <c r="C586" s="6" t="s">
        <v>2157</v>
      </c>
      <c r="D586" s="6" t="s">
        <v>28</v>
      </c>
      <c r="E586" s="6" t="s">
        <v>29</v>
      </c>
      <c r="F586" s="15">
        <v>60</v>
      </c>
      <c r="G586" s="6" t="s">
        <v>2158</v>
      </c>
      <c r="H586" s="6" t="s">
        <v>2159</v>
      </c>
      <c r="I586" s="6" t="s">
        <v>32</v>
      </c>
      <c r="J586" s="7">
        <v>44440</v>
      </c>
      <c r="K586" s="15">
        <v>65</v>
      </c>
      <c r="L586" s="6" t="s">
        <v>33</v>
      </c>
      <c r="M586" s="6">
        <f t="shared" si="37"/>
        <v>2021</v>
      </c>
      <c r="N586" s="6">
        <f t="shared" si="38"/>
        <v>9</v>
      </c>
      <c r="O586" s="6" t="str">
        <f>VLOOKUP(L586,'User input'!$D$6:$E$16,2,FALSE)</f>
        <v>Megawidget L</v>
      </c>
      <c r="P586" s="6">
        <f>VLOOKUP(L586,'User input'!$D$6:$G$16,3,FALSE)</f>
        <v>1.79</v>
      </c>
      <c r="Q586" s="6">
        <f>VLOOKUP(L586,'User input'!$D$6:$G$16,4,FALSE)</f>
        <v>24</v>
      </c>
      <c r="R586" s="6">
        <f t="shared" si="39"/>
        <v>1560</v>
      </c>
      <c r="S586" s="26">
        <f t="shared" si="36"/>
        <v>2792.4</v>
      </c>
      <c r="T586" s="26">
        <f>IF(K586&lt;'User input'!$I$9,'User input'!$J$8,IF(K586&lt;'User input'!$I$10,'User input'!$J$9,IF(K586&lt;'User input'!$I$11,'User input'!$J$10,'User input'!$J$11)))*S586</f>
        <v>139.62</v>
      </c>
      <c r="U586" s="26">
        <f>K586*'User input'!$J$17+'User input'!$J$16</f>
        <v>0.5</v>
      </c>
    </row>
    <row r="587" spans="1:21" x14ac:dyDescent="0.25">
      <c r="A587" s="18">
        <v>600</v>
      </c>
      <c r="B587" s="10" t="s">
        <v>2160</v>
      </c>
      <c r="C587" s="10" t="s">
        <v>649</v>
      </c>
      <c r="D587" s="10" t="s">
        <v>15</v>
      </c>
      <c r="E587" s="10" t="s">
        <v>16</v>
      </c>
      <c r="F587" s="16">
        <v>90</v>
      </c>
      <c r="G587" s="10" t="s">
        <v>2161</v>
      </c>
      <c r="H587" s="10" t="s">
        <v>2162</v>
      </c>
      <c r="I587" s="10" t="s">
        <v>32</v>
      </c>
      <c r="J587" s="11">
        <v>43939</v>
      </c>
      <c r="K587" s="16">
        <v>6</v>
      </c>
      <c r="L587" s="10" t="s">
        <v>52</v>
      </c>
      <c r="M587" s="10">
        <f t="shared" si="37"/>
        <v>2020</v>
      </c>
      <c r="N587" s="10">
        <f t="shared" si="38"/>
        <v>4</v>
      </c>
      <c r="O587" s="10" t="str">
        <f>VLOOKUP(L587,'User input'!$D$6:$E$16,2,FALSE)</f>
        <v>Megawidget S</v>
      </c>
      <c r="P587" s="10">
        <f>VLOOKUP(L587,'User input'!$D$6:$G$16,3,FALSE)</f>
        <v>0.69</v>
      </c>
      <c r="Q587" s="10">
        <f>VLOOKUP(L587,'User input'!$D$6:$G$16,4,FALSE)</f>
        <v>24</v>
      </c>
      <c r="R587" s="10">
        <f t="shared" si="39"/>
        <v>144</v>
      </c>
      <c r="S587" s="27">
        <f t="shared" si="36"/>
        <v>99.359999999999985</v>
      </c>
      <c r="T587" s="27">
        <f>IF(K587&lt;'User input'!$I$9,'User input'!$J$8,IF(K587&lt;'User input'!$I$10,'User input'!$J$9,IF(K587&lt;'User input'!$I$11,'User input'!$J$10,'User input'!$J$11)))*S587</f>
        <v>0</v>
      </c>
      <c r="U587" s="27">
        <f>K587*'User input'!$J$17+'User input'!$J$16</f>
        <v>0.5</v>
      </c>
    </row>
    <row r="588" spans="1:21" x14ac:dyDescent="0.25">
      <c r="A588" s="17">
        <v>601</v>
      </c>
      <c r="B588" s="6" t="s">
        <v>2163</v>
      </c>
      <c r="C588" s="6" t="s">
        <v>2164</v>
      </c>
      <c r="D588" s="6" t="s">
        <v>49</v>
      </c>
      <c r="E588" s="6" t="s">
        <v>16</v>
      </c>
      <c r="F588" s="15">
        <v>90</v>
      </c>
      <c r="G588" s="6" t="s">
        <v>2165</v>
      </c>
      <c r="H588" s="6" t="s">
        <v>1760</v>
      </c>
      <c r="I588" s="6" t="s">
        <v>32</v>
      </c>
      <c r="J588" s="7">
        <v>43519</v>
      </c>
      <c r="K588" s="15">
        <v>67</v>
      </c>
      <c r="L588" s="6" t="s">
        <v>52</v>
      </c>
      <c r="M588" s="6">
        <f t="shared" si="37"/>
        <v>2019</v>
      </c>
      <c r="N588" s="6">
        <f t="shared" si="38"/>
        <v>2</v>
      </c>
      <c r="O588" s="6" t="str">
        <f>VLOOKUP(L588,'User input'!$D$6:$E$16,2,FALSE)</f>
        <v>Megawidget S</v>
      </c>
      <c r="P588" s="6">
        <f>VLOOKUP(L588,'User input'!$D$6:$G$16,3,FALSE)</f>
        <v>0.69</v>
      </c>
      <c r="Q588" s="6">
        <f>VLOOKUP(L588,'User input'!$D$6:$G$16,4,FALSE)</f>
        <v>24</v>
      </c>
      <c r="R588" s="6">
        <f t="shared" si="39"/>
        <v>1608</v>
      </c>
      <c r="S588" s="26">
        <f t="shared" si="36"/>
        <v>1109.52</v>
      </c>
      <c r="T588" s="26">
        <f>IF(K588&lt;'User input'!$I$9,'User input'!$J$8,IF(K588&lt;'User input'!$I$10,'User input'!$J$9,IF(K588&lt;'User input'!$I$11,'User input'!$J$10,'User input'!$J$11)))*S588</f>
        <v>55.475999999999999</v>
      </c>
      <c r="U588" s="26">
        <f>K588*'User input'!$J$17+'User input'!$J$16</f>
        <v>0.5</v>
      </c>
    </row>
    <row r="589" spans="1:21" x14ac:dyDescent="0.25">
      <c r="A589" s="18">
        <v>602</v>
      </c>
      <c r="B589" s="10" t="s">
        <v>2166</v>
      </c>
      <c r="C589" s="10" t="s">
        <v>2167</v>
      </c>
      <c r="D589" s="10" t="s">
        <v>15</v>
      </c>
      <c r="E589" s="10" t="s">
        <v>16</v>
      </c>
      <c r="F589" s="16">
        <v>60</v>
      </c>
      <c r="G589" s="10" t="s">
        <v>2168</v>
      </c>
      <c r="H589" s="10" t="s">
        <v>2169</v>
      </c>
      <c r="I589" s="10" t="s">
        <v>291</v>
      </c>
      <c r="J589" s="11">
        <v>43679</v>
      </c>
      <c r="K589" s="16">
        <v>59</v>
      </c>
      <c r="L589" s="10" t="s">
        <v>33</v>
      </c>
      <c r="M589" s="10">
        <f t="shared" si="37"/>
        <v>2019</v>
      </c>
      <c r="N589" s="10">
        <f t="shared" si="38"/>
        <v>8</v>
      </c>
      <c r="O589" s="10" t="str">
        <f>VLOOKUP(L589,'User input'!$D$6:$E$16,2,FALSE)</f>
        <v>Megawidget L</v>
      </c>
      <c r="P589" s="10">
        <f>VLOOKUP(L589,'User input'!$D$6:$G$16,3,FALSE)</f>
        <v>1.79</v>
      </c>
      <c r="Q589" s="10">
        <f>VLOOKUP(L589,'User input'!$D$6:$G$16,4,FALSE)</f>
        <v>24</v>
      </c>
      <c r="R589" s="10">
        <f t="shared" si="39"/>
        <v>1416</v>
      </c>
      <c r="S589" s="27">
        <f t="shared" si="36"/>
        <v>2534.64</v>
      </c>
      <c r="T589" s="27">
        <f>IF(K589&lt;'User input'!$I$9,'User input'!$J$8,IF(K589&lt;'User input'!$I$10,'User input'!$J$9,IF(K589&lt;'User input'!$I$11,'User input'!$J$10,'User input'!$J$11)))*S589</f>
        <v>126.732</v>
      </c>
      <c r="U589" s="27">
        <f>K589*'User input'!$J$17+'User input'!$J$16</f>
        <v>0.5</v>
      </c>
    </row>
    <row r="590" spans="1:21" x14ac:dyDescent="0.25">
      <c r="A590" s="17">
        <v>603</v>
      </c>
      <c r="B590" s="6" t="s">
        <v>2170</v>
      </c>
      <c r="C590" s="6" t="s">
        <v>2171</v>
      </c>
      <c r="D590" s="6" t="s">
        <v>49</v>
      </c>
      <c r="E590" s="6" t="s">
        <v>16</v>
      </c>
      <c r="F590" s="15">
        <v>60</v>
      </c>
      <c r="G590" s="6" t="s">
        <v>2172</v>
      </c>
      <c r="H590" s="6" t="s">
        <v>2173</v>
      </c>
      <c r="I590" s="6" t="s">
        <v>122</v>
      </c>
      <c r="J590" s="7">
        <v>43868</v>
      </c>
      <c r="K590" s="15">
        <v>35</v>
      </c>
      <c r="L590" s="6" t="s">
        <v>62</v>
      </c>
      <c r="M590" s="6">
        <f t="shared" si="37"/>
        <v>2020</v>
      </c>
      <c r="N590" s="6">
        <f t="shared" si="38"/>
        <v>2</v>
      </c>
      <c r="O590" s="6" t="str">
        <f>VLOOKUP(L590,'User input'!$D$6:$E$16,2,FALSE)</f>
        <v>Ultrathing V4</v>
      </c>
      <c r="P590" s="6">
        <f>VLOOKUP(L590,'User input'!$D$6:$G$16,3,FALSE)</f>
        <v>3.99</v>
      </c>
      <c r="Q590" s="6">
        <f>VLOOKUP(L590,'User input'!$D$6:$G$16,4,FALSE)</f>
        <v>24</v>
      </c>
      <c r="R590" s="6">
        <f t="shared" si="39"/>
        <v>840</v>
      </c>
      <c r="S590" s="26">
        <f t="shared" si="36"/>
        <v>3351.6000000000004</v>
      </c>
      <c r="T590" s="26">
        <f>IF(K590&lt;'User input'!$I$9,'User input'!$J$8,IF(K590&lt;'User input'!$I$10,'User input'!$J$9,IF(K590&lt;'User input'!$I$11,'User input'!$J$10,'User input'!$J$11)))*S590</f>
        <v>100.548</v>
      </c>
      <c r="U590" s="26">
        <f>K590*'User input'!$J$17+'User input'!$J$16</f>
        <v>0.5</v>
      </c>
    </row>
    <row r="591" spans="1:21" x14ac:dyDescent="0.25">
      <c r="A591" s="18">
        <v>604</v>
      </c>
      <c r="B591" s="10" t="s">
        <v>2174</v>
      </c>
      <c r="C591" s="10" t="s">
        <v>808</v>
      </c>
      <c r="D591" s="10" t="s">
        <v>28</v>
      </c>
      <c r="E591" s="10" t="s">
        <v>29</v>
      </c>
      <c r="F591" s="16">
        <v>90</v>
      </c>
      <c r="G591" s="10" t="s">
        <v>2175</v>
      </c>
      <c r="H591" s="10" t="s">
        <v>2176</v>
      </c>
      <c r="I591" s="10" t="s">
        <v>185</v>
      </c>
      <c r="J591" s="11">
        <v>43810</v>
      </c>
      <c r="K591" s="16">
        <v>56</v>
      </c>
      <c r="L591" s="10" t="s">
        <v>20</v>
      </c>
      <c r="M591" s="10">
        <f t="shared" si="37"/>
        <v>2019</v>
      </c>
      <c r="N591" s="10">
        <f t="shared" si="38"/>
        <v>12</v>
      </c>
      <c r="O591" s="10" t="str">
        <f>VLOOKUP(L591,'User input'!$D$6:$E$16,2,FALSE)</f>
        <v>Hyperwotsit</v>
      </c>
      <c r="P591" s="10">
        <f>VLOOKUP(L591,'User input'!$D$6:$G$16,3,FALSE)</f>
        <v>2.0099999999999998</v>
      </c>
      <c r="Q591" s="10">
        <f>VLOOKUP(L591,'User input'!$D$6:$G$16,4,FALSE)</f>
        <v>20</v>
      </c>
      <c r="R591" s="10">
        <f t="shared" si="39"/>
        <v>1120</v>
      </c>
      <c r="S591" s="27">
        <f t="shared" si="36"/>
        <v>2251.1999999999998</v>
      </c>
      <c r="T591" s="27">
        <f>IF(K591&lt;'User input'!$I$9,'User input'!$J$8,IF(K591&lt;'User input'!$I$10,'User input'!$J$9,IF(K591&lt;'User input'!$I$11,'User input'!$J$10,'User input'!$J$11)))*S591</f>
        <v>112.56</v>
      </c>
      <c r="U591" s="27">
        <f>K591*'User input'!$J$17+'User input'!$J$16</f>
        <v>0.5</v>
      </c>
    </row>
    <row r="592" spans="1:21" x14ac:dyDescent="0.25">
      <c r="A592" s="17">
        <v>605</v>
      </c>
      <c r="B592" s="6" t="s">
        <v>2177</v>
      </c>
      <c r="C592" s="6" t="s">
        <v>2079</v>
      </c>
      <c r="D592" s="6" t="s">
        <v>49</v>
      </c>
      <c r="E592" s="6" t="s">
        <v>16</v>
      </c>
      <c r="F592" s="15">
        <v>60</v>
      </c>
      <c r="G592" s="6" t="s">
        <v>2175</v>
      </c>
      <c r="H592" s="6" t="s">
        <v>686</v>
      </c>
      <c r="I592" s="6" t="s">
        <v>32</v>
      </c>
      <c r="J592" s="7">
        <v>44491</v>
      </c>
      <c r="K592" s="15">
        <v>104</v>
      </c>
      <c r="L592" s="6" t="s">
        <v>39</v>
      </c>
      <c r="M592" s="6">
        <f t="shared" si="37"/>
        <v>2021</v>
      </c>
      <c r="N592" s="6">
        <f t="shared" si="38"/>
        <v>10</v>
      </c>
      <c r="O592" s="6" t="str">
        <f>VLOOKUP(L592,'User input'!$D$6:$E$16,2,FALSE)</f>
        <v>Ultrathing V1</v>
      </c>
      <c r="P592" s="6">
        <f>VLOOKUP(L592,'User input'!$D$6:$G$16,3,FALSE)</f>
        <v>1.79</v>
      </c>
      <c r="Q592" s="6">
        <f>VLOOKUP(L592,'User input'!$D$6:$G$16,4,FALSE)</f>
        <v>17</v>
      </c>
      <c r="R592" s="6">
        <f t="shared" si="39"/>
        <v>1768</v>
      </c>
      <c r="S592" s="26">
        <f t="shared" si="36"/>
        <v>3164.7200000000003</v>
      </c>
      <c r="T592" s="26">
        <f>IF(K592&lt;'User input'!$I$9,'User input'!$J$8,IF(K592&lt;'User input'!$I$10,'User input'!$J$9,IF(K592&lt;'User input'!$I$11,'User input'!$J$10,'User input'!$J$11)))*S592</f>
        <v>221.53040000000004</v>
      </c>
      <c r="U592" s="26">
        <f>K592*'User input'!$J$17+'User input'!$J$16</f>
        <v>0.5</v>
      </c>
    </row>
    <row r="593" spans="1:21" x14ac:dyDescent="0.25">
      <c r="A593" s="18">
        <v>606</v>
      </c>
      <c r="B593" s="10" t="s">
        <v>247</v>
      </c>
      <c r="C593" s="10" t="s">
        <v>2178</v>
      </c>
      <c r="D593" s="10" t="s">
        <v>49</v>
      </c>
      <c r="E593" s="10" t="s">
        <v>16</v>
      </c>
      <c r="F593" s="16">
        <v>90</v>
      </c>
      <c r="G593" s="10" t="s">
        <v>2179</v>
      </c>
      <c r="H593" s="10" t="s">
        <v>2111</v>
      </c>
      <c r="I593" s="10" t="s">
        <v>38</v>
      </c>
      <c r="J593" s="11">
        <v>43736</v>
      </c>
      <c r="K593" s="16">
        <v>51</v>
      </c>
      <c r="L593" s="10" t="s">
        <v>52</v>
      </c>
      <c r="M593" s="10">
        <f t="shared" si="37"/>
        <v>2019</v>
      </c>
      <c r="N593" s="10">
        <f t="shared" si="38"/>
        <v>9</v>
      </c>
      <c r="O593" s="10" t="str">
        <f>VLOOKUP(L593,'User input'!$D$6:$E$16,2,FALSE)</f>
        <v>Megawidget S</v>
      </c>
      <c r="P593" s="10">
        <f>VLOOKUP(L593,'User input'!$D$6:$G$16,3,FALSE)</f>
        <v>0.69</v>
      </c>
      <c r="Q593" s="10">
        <f>VLOOKUP(L593,'User input'!$D$6:$G$16,4,FALSE)</f>
        <v>24</v>
      </c>
      <c r="R593" s="10">
        <f t="shared" si="39"/>
        <v>1224</v>
      </c>
      <c r="S593" s="27">
        <f t="shared" si="36"/>
        <v>844.56</v>
      </c>
      <c r="T593" s="27">
        <f>IF(K593&lt;'User input'!$I$9,'User input'!$J$8,IF(K593&lt;'User input'!$I$10,'User input'!$J$9,IF(K593&lt;'User input'!$I$11,'User input'!$J$10,'User input'!$J$11)))*S593</f>
        <v>42.228000000000002</v>
      </c>
      <c r="U593" s="27">
        <f>K593*'User input'!$J$17+'User input'!$J$16</f>
        <v>0.5</v>
      </c>
    </row>
    <row r="594" spans="1:21" x14ac:dyDescent="0.25">
      <c r="A594" s="17">
        <v>607</v>
      </c>
      <c r="B594" s="6" t="s">
        <v>1983</v>
      </c>
      <c r="C594" s="6" t="s">
        <v>651</v>
      </c>
      <c r="D594" s="6" t="s">
        <v>28</v>
      </c>
      <c r="E594" s="6" t="s">
        <v>29</v>
      </c>
      <c r="F594" s="15">
        <v>60</v>
      </c>
      <c r="G594" s="6" t="s">
        <v>2179</v>
      </c>
      <c r="H594" s="6" t="s">
        <v>2180</v>
      </c>
      <c r="I594" s="6" t="s">
        <v>32</v>
      </c>
      <c r="J594" s="7">
        <v>43819</v>
      </c>
      <c r="K594" s="15">
        <v>64</v>
      </c>
      <c r="L594" s="6" t="s">
        <v>39</v>
      </c>
      <c r="M594" s="6">
        <f t="shared" si="37"/>
        <v>2019</v>
      </c>
      <c r="N594" s="6">
        <f t="shared" si="38"/>
        <v>12</v>
      </c>
      <c r="O594" s="6" t="str">
        <f>VLOOKUP(L594,'User input'!$D$6:$E$16,2,FALSE)</f>
        <v>Ultrathing V1</v>
      </c>
      <c r="P594" s="6">
        <f>VLOOKUP(L594,'User input'!$D$6:$G$16,3,FALSE)</f>
        <v>1.79</v>
      </c>
      <c r="Q594" s="6">
        <f>VLOOKUP(L594,'User input'!$D$6:$G$16,4,FALSE)</f>
        <v>17</v>
      </c>
      <c r="R594" s="6">
        <f t="shared" si="39"/>
        <v>1088</v>
      </c>
      <c r="S594" s="26">
        <f t="shared" si="36"/>
        <v>1947.52</v>
      </c>
      <c r="T594" s="26">
        <f>IF(K594&lt;'User input'!$I$9,'User input'!$J$8,IF(K594&lt;'User input'!$I$10,'User input'!$J$9,IF(K594&lt;'User input'!$I$11,'User input'!$J$10,'User input'!$J$11)))*S594</f>
        <v>97.376000000000005</v>
      </c>
      <c r="U594" s="26">
        <f>K594*'User input'!$J$17+'User input'!$J$16</f>
        <v>0.5</v>
      </c>
    </row>
    <row r="595" spans="1:21" x14ac:dyDescent="0.25">
      <c r="A595" s="18">
        <v>608</v>
      </c>
      <c r="B595" s="10" t="s">
        <v>2181</v>
      </c>
      <c r="C595" s="10" t="s">
        <v>766</v>
      </c>
      <c r="D595" s="10" t="s">
        <v>28</v>
      </c>
      <c r="E595" s="10" t="s">
        <v>29</v>
      </c>
      <c r="F595" s="16">
        <v>30</v>
      </c>
      <c r="G595" s="10" t="s">
        <v>2182</v>
      </c>
      <c r="H595" s="10" t="s">
        <v>175</v>
      </c>
      <c r="I595" s="10" t="s">
        <v>176</v>
      </c>
      <c r="J595" s="11">
        <v>43650</v>
      </c>
      <c r="K595" s="16">
        <v>49</v>
      </c>
      <c r="L595" s="10" t="s">
        <v>157</v>
      </c>
      <c r="M595" s="10">
        <f t="shared" si="37"/>
        <v>2019</v>
      </c>
      <c r="N595" s="10">
        <f t="shared" si="38"/>
        <v>7</v>
      </c>
      <c r="O595" s="10" t="str">
        <f>VLOOKUP(L595,'User input'!$D$6:$E$16,2,FALSE)</f>
        <v>Ultrathing V3</v>
      </c>
      <c r="P595" s="10">
        <f>VLOOKUP(L595,'User input'!$D$6:$G$16,3,FALSE)</f>
        <v>3.39</v>
      </c>
      <c r="Q595" s="10">
        <f>VLOOKUP(L595,'User input'!$D$6:$G$16,4,FALSE)</f>
        <v>24</v>
      </c>
      <c r="R595" s="10">
        <f t="shared" si="39"/>
        <v>1176</v>
      </c>
      <c r="S595" s="27">
        <f t="shared" si="36"/>
        <v>3986.6400000000003</v>
      </c>
      <c r="T595" s="27">
        <f>IF(K595&lt;'User input'!$I$9,'User input'!$J$8,IF(K595&lt;'User input'!$I$10,'User input'!$J$9,IF(K595&lt;'User input'!$I$11,'User input'!$J$10,'User input'!$J$11)))*S595</f>
        <v>119.59920000000001</v>
      </c>
      <c r="U595" s="27">
        <f>K595*'User input'!$J$17+'User input'!$J$16</f>
        <v>0.5</v>
      </c>
    </row>
    <row r="596" spans="1:21" x14ac:dyDescent="0.25">
      <c r="A596" s="17">
        <v>609</v>
      </c>
      <c r="B596" s="6" t="s">
        <v>646</v>
      </c>
      <c r="C596" s="6" t="s">
        <v>1765</v>
      </c>
      <c r="D596" s="6" t="s">
        <v>49</v>
      </c>
      <c r="E596" s="6" t="s">
        <v>16</v>
      </c>
      <c r="F596" s="15">
        <v>60</v>
      </c>
      <c r="G596" s="6" t="s">
        <v>2183</v>
      </c>
      <c r="H596" s="6" t="s">
        <v>2184</v>
      </c>
      <c r="I596" s="6" t="s">
        <v>32</v>
      </c>
      <c r="J596" s="7">
        <v>43516</v>
      </c>
      <c r="K596" s="15">
        <v>53</v>
      </c>
      <c r="L596" s="6" t="s">
        <v>39</v>
      </c>
      <c r="M596" s="6">
        <f t="shared" si="37"/>
        <v>2019</v>
      </c>
      <c r="N596" s="6">
        <f t="shared" si="38"/>
        <v>2</v>
      </c>
      <c r="O596" s="6" t="str">
        <f>VLOOKUP(L596,'User input'!$D$6:$E$16,2,FALSE)</f>
        <v>Ultrathing V1</v>
      </c>
      <c r="P596" s="6">
        <f>VLOOKUP(L596,'User input'!$D$6:$G$16,3,FALSE)</f>
        <v>1.79</v>
      </c>
      <c r="Q596" s="6">
        <f>VLOOKUP(L596,'User input'!$D$6:$G$16,4,FALSE)</f>
        <v>17</v>
      </c>
      <c r="R596" s="6">
        <f t="shared" si="39"/>
        <v>901</v>
      </c>
      <c r="S596" s="26">
        <f t="shared" si="36"/>
        <v>1612.79</v>
      </c>
      <c r="T596" s="26">
        <f>IF(K596&lt;'User input'!$I$9,'User input'!$J$8,IF(K596&lt;'User input'!$I$10,'User input'!$J$9,IF(K596&lt;'User input'!$I$11,'User input'!$J$10,'User input'!$J$11)))*S596</f>
        <v>80.639499999999998</v>
      </c>
      <c r="U596" s="26">
        <f>K596*'User input'!$J$17+'User input'!$J$16</f>
        <v>0.5</v>
      </c>
    </row>
    <row r="597" spans="1:21" x14ac:dyDescent="0.25">
      <c r="A597" s="18">
        <v>610</v>
      </c>
      <c r="B597" s="10" t="s">
        <v>83</v>
      </c>
      <c r="C597" s="10" t="s">
        <v>2185</v>
      </c>
      <c r="D597" s="10" t="s">
        <v>28</v>
      </c>
      <c r="E597" s="10" t="s">
        <v>29</v>
      </c>
      <c r="F597" s="16">
        <v>90</v>
      </c>
      <c r="G597" s="10" t="s">
        <v>2186</v>
      </c>
      <c r="H597" s="10" t="s">
        <v>2011</v>
      </c>
      <c r="I597" s="10" t="s">
        <v>2012</v>
      </c>
      <c r="J597" s="11">
        <v>44396</v>
      </c>
      <c r="K597" s="16">
        <v>100</v>
      </c>
      <c r="L597" s="10" t="s">
        <v>20</v>
      </c>
      <c r="M597" s="10">
        <f t="shared" si="37"/>
        <v>2021</v>
      </c>
      <c r="N597" s="10">
        <f t="shared" si="38"/>
        <v>7</v>
      </c>
      <c r="O597" s="10" t="str">
        <f>VLOOKUP(L597,'User input'!$D$6:$E$16,2,FALSE)</f>
        <v>Hyperwotsit</v>
      </c>
      <c r="P597" s="10">
        <f>VLOOKUP(L597,'User input'!$D$6:$G$16,3,FALSE)</f>
        <v>2.0099999999999998</v>
      </c>
      <c r="Q597" s="10">
        <f>VLOOKUP(L597,'User input'!$D$6:$G$16,4,FALSE)</f>
        <v>20</v>
      </c>
      <c r="R597" s="10">
        <f t="shared" si="39"/>
        <v>2000</v>
      </c>
      <c r="S597" s="27">
        <f t="shared" si="36"/>
        <v>4019.9999999999995</v>
      </c>
      <c r="T597" s="27">
        <f>IF(K597&lt;'User input'!$I$9,'User input'!$J$8,IF(K597&lt;'User input'!$I$10,'User input'!$J$9,IF(K597&lt;'User input'!$I$11,'User input'!$J$10,'User input'!$J$11)))*S597</f>
        <v>281.39999999999998</v>
      </c>
      <c r="U597" s="27">
        <f>K597*'User input'!$J$17+'User input'!$J$16</f>
        <v>0.5</v>
      </c>
    </row>
    <row r="598" spans="1:21" x14ac:dyDescent="0.25">
      <c r="A598" s="17">
        <v>611</v>
      </c>
      <c r="B598" s="6" t="s">
        <v>2187</v>
      </c>
      <c r="C598" s="6" t="s">
        <v>2188</v>
      </c>
      <c r="D598" s="6" t="s">
        <v>28</v>
      </c>
      <c r="E598" s="6" t="s">
        <v>29</v>
      </c>
      <c r="F598" s="15">
        <v>90</v>
      </c>
      <c r="G598" s="6" t="s">
        <v>2186</v>
      </c>
      <c r="H598" s="6" t="s">
        <v>2189</v>
      </c>
      <c r="I598" s="6" t="s">
        <v>32</v>
      </c>
      <c r="J598" s="7">
        <v>43535</v>
      </c>
      <c r="K598" s="15">
        <v>57</v>
      </c>
      <c r="L598" s="6" t="s">
        <v>62</v>
      </c>
      <c r="M598" s="6">
        <f t="shared" si="37"/>
        <v>2019</v>
      </c>
      <c r="N598" s="6">
        <f t="shared" si="38"/>
        <v>3</v>
      </c>
      <c r="O598" s="6" t="str">
        <f>VLOOKUP(L598,'User input'!$D$6:$E$16,2,FALSE)</f>
        <v>Ultrathing V4</v>
      </c>
      <c r="P598" s="6">
        <f>VLOOKUP(L598,'User input'!$D$6:$G$16,3,FALSE)</f>
        <v>3.99</v>
      </c>
      <c r="Q598" s="6">
        <f>VLOOKUP(L598,'User input'!$D$6:$G$16,4,FALSE)</f>
        <v>24</v>
      </c>
      <c r="R598" s="6">
        <f t="shared" si="39"/>
        <v>1368</v>
      </c>
      <c r="S598" s="26">
        <f t="shared" si="36"/>
        <v>5458.3200000000006</v>
      </c>
      <c r="T598" s="26">
        <f>IF(K598&lt;'User input'!$I$9,'User input'!$J$8,IF(K598&lt;'User input'!$I$10,'User input'!$J$9,IF(K598&lt;'User input'!$I$11,'User input'!$J$10,'User input'!$J$11)))*S598</f>
        <v>272.91600000000005</v>
      </c>
      <c r="U598" s="26">
        <f>K598*'User input'!$J$17+'User input'!$J$16</f>
        <v>0.5</v>
      </c>
    </row>
    <row r="599" spans="1:21" x14ac:dyDescent="0.25">
      <c r="A599" s="18">
        <v>612</v>
      </c>
      <c r="B599" s="10" t="s">
        <v>2190</v>
      </c>
      <c r="C599" s="10" t="s">
        <v>453</v>
      </c>
      <c r="D599" s="10" t="s">
        <v>28</v>
      </c>
      <c r="E599" s="10" t="s">
        <v>29</v>
      </c>
      <c r="F599" s="16">
        <v>60</v>
      </c>
      <c r="G599" s="10" t="s">
        <v>2191</v>
      </c>
      <c r="H599" s="10" t="s">
        <v>541</v>
      </c>
      <c r="I599" s="10" t="s">
        <v>171</v>
      </c>
      <c r="J599" s="11">
        <v>44054</v>
      </c>
      <c r="K599" s="16">
        <v>46</v>
      </c>
      <c r="L599" s="10" t="s">
        <v>62</v>
      </c>
      <c r="M599" s="10">
        <f t="shared" si="37"/>
        <v>2020</v>
      </c>
      <c r="N599" s="10">
        <f t="shared" si="38"/>
        <v>8</v>
      </c>
      <c r="O599" s="10" t="str">
        <f>VLOOKUP(L599,'User input'!$D$6:$E$16,2,FALSE)</f>
        <v>Ultrathing V4</v>
      </c>
      <c r="P599" s="10">
        <f>VLOOKUP(L599,'User input'!$D$6:$G$16,3,FALSE)</f>
        <v>3.99</v>
      </c>
      <c r="Q599" s="10">
        <f>VLOOKUP(L599,'User input'!$D$6:$G$16,4,FALSE)</f>
        <v>24</v>
      </c>
      <c r="R599" s="10">
        <f t="shared" si="39"/>
        <v>1104</v>
      </c>
      <c r="S599" s="27">
        <f t="shared" si="36"/>
        <v>4404.96</v>
      </c>
      <c r="T599" s="27">
        <f>IF(K599&lt;'User input'!$I$9,'User input'!$J$8,IF(K599&lt;'User input'!$I$10,'User input'!$J$9,IF(K599&lt;'User input'!$I$11,'User input'!$J$10,'User input'!$J$11)))*S599</f>
        <v>132.14879999999999</v>
      </c>
      <c r="U599" s="27">
        <f>K599*'User input'!$J$17+'User input'!$J$16</f>
        <v>0.5</v>
      </c>
    </row>
    <row r="600" spans="1:21" x14ac:dyDescent="0.25">
      <c r="A600" s="17">
        <v>613</v>
      </c>
      <c r="B600" s="6" t="s">
        <v>2192</v>
      </c>
      <c r="C600" s="6" t="s">
        <v>2193</v>
      </c>
      <c r="D600" s="6" t="s">
        <v>90</v>
      </c>
      <c r="E600" s="6" t="s">
        <v>16</v>
      </c>
      <c r="F600" s="15">
        <v>30</v>
      </c>
      <c r="G600" s="6" t="s">
        <v>2194</v>
      </c>
      <c r="H600" s="6" t="s">
        <v>1576</v>
      </c>
      <c r="I600" s="6" t="s">
        <v>176</v>
      </c>
      <c r="J600" s="7">
        <v>43919</v>
      </c>
      <c r="K600" s="15">
        <v>34</v>
      </c>
      <c r="L600" s="6" t="s">
        <v>52</v>
      </c>
      <c r="M600" s="6">
        <f t="shared" si="37"/>
        <v>2020</v>
      </c>
      <c r="N600" s="6">
        <f t="shared" si="38"/>
        <v>3</v>
      </c>
      <c r="O600" s="6" t="str">
        <f>VLOOKUP(L600,'User input'!$D$6:$E$16,2,FALSE)</f>
        <v>Megawidget S</v>
      </c>
      <c r="P600" s="6">
        <f>VLOOKUP(L600,'User input'!$D$6:$G$16,3,FALSE)</f>
        <v>0.69</v>
      </c>
      <c r="Q600" s="6">
        <f>VLOOKUP(L600,'User input'!$D$6:$G$16,4,FALSE)</f>
        <v>24</v>
      </c>
      <c r="R600" s="6">
        <f t="shared" si="39"/>
        <v>816</v>
      </c>
      <c r="S600" s="26">
        <f t="shared" si="36"/>
        <v>563.04</v>
      </c>
      <c r="T600" s="26">
        <f>IF(K600&lt;'User input'!$I$9,'User input'!$J$8,IF(K600&lt;'User input'!$I$10,'User input'!$J$9,IF(K600&lt;'User input'!$I$11,'User input'!$J$10,'User input'!$J$11)))*S600</f>
        <v>16.891199999999998</v>
      </c>
      <c r="U600" s="26">
        <f>K600*'User input'!$J$17+'User input'!$J$16</f>
        <v>0.5</v>
      </c>
    </row>
    <row r="601" spans="1:21" x14ac:dyDescent="0.25">
      <c r="A601" s="18">
        <v>614</v>
      </c>
      <c r="B601" s="10" t="s">
        <v>2195</v>
      </c>
      <c r="C601" s="10" t="s">
        <v>2188</v>
      </c>
      <c r="D601" s="10" t="s">
        <v>49</v>
      </c>
      <c r="E601" s="10" t="s">
        <v>16</v>
      </c>
      <c r="F601" s="16">
        <v>30</v>
      </c>
      <c r="G601" s="10" t="s">
        <v>2194</v>
      </c>
      <c r="H601" s="10" t="s">
        <v>1313</v>
      </c>
      <c r="I601" s="10" t="s">
        <v>32</v>
      </c>
      <c r="J601" s="11">
        <v>43517</v>
      </c>
      <c r="K601" s="16">
        <v>75</v>
      </c>
      <c r="L601" s="10" t="s">
        <v>39</v>
      </c>
      <c r="M601" s="10">
        <f t="shared" si="37"/>
        <v>2019</v>
      </c>
      <c r="N601" s="10">
        <f t="shared" si="38"/>
        <v>2</v>
      </c>
      <c r="O601" s="10" t="str">
        <f>VLOOKUP(L601,'User input'!$D$6:$E$16,2,FALSE)</f>
        <v>Ultrathing V1</v>
      </c>
      <c r="P601" s="10">
        <f>VLOOKUP(L601,'User input'!$D$6:$G$16,3,FALSE)</f>
        <v>1.79</v>
      </c>
      <c r="Q601" s="10">
        <f>VLOOKUP(L601,'User input'!$D$6:$G$16,4,FALSE)</f>
        <v>17</v>
      </c>
      <c r="R601" s="10">
        <f t="shared" si="39"/>
        <v>1275</v>
      </c>
      <c r="S601" s="27">
        <f t="shared" si="36"/>
        <v>2282.25</v>
      </c>
      <c r="T601" s="27">
        <f>IF(K601&lt;'User input'!$I$9,'User input'!$J$8,IF(K601&lt;'User input'!$I$10,'User input'!$J$9,IF(K601&lt;'User input'!$I$11,'User input'!$J$10,'User input'!$J$11)))*S601</f>
        <v>114.11250000000001</v>
      </c>
      <c r="U601" s="27">
        <f>K601*'User input'!$J$17+'User input'!$J$16</f>
        <v>0.5</v>
      </c>
    </row>
    <row r="602" spans="1:21" x14ac:dyDescent="0.25">
      <c r="A602" s="17">
        <v>615</v>
      </c>
      <c r="B602" s="6" t="s">
        <v>2196</v>
      </c>
      <c r="C602" s="6" t="s">
        <v>2197</v>
      </c>
      <c r="D602" s="6" t="s">
        <v>28</v>
      </c>
      <c r="E602" s="6" t="s">
        <v>29</v>
      </c>
      <c r="F602" s="15">
        <v>30</v>
      </c>
      <c r="G602" s="6" t="s">
        <v>2198</v>
      </c>
      <c r="H602" s="6" t="s">
        <v>716</v>
      </c>
      <c r="I602" s="6" t="s">
        <v>682</v>
      </c>
      <c r="J602" s="7">
        <v>44409</v>
      </c>
      <c r="K602" s="15">
        <v>82</v>
      </c>
      <c r="L602" s="6" t="s">
        <v>78</v>
      </c>
      <c r="M602" s="6">
        <f t="shared" si="37"/>
        <v>2021</v>
      </c>
      <c r="N602" s="6">
        <f t="shared" si="38"/>
        <v>8</v>
      </c>
      <c r="O602" s="6" t="str">
        <f>VLOOKUP(L602,'User input'!$D$6:$E$16,2,FALSE)</f>
        <v>Ultrathing V2</v>
      </c>
      <c r="P602" s="6">
        <f>VLOOKUP(L602,'User input'!$D$6:$G$16,3,FALSE)</f>
        <v>2.95</v>
      </c>
      <c r="Q602" s="6">
        <f>VLOOKUP(L602,'User input'!$D$6:$G$16,4,FALSE)</f>
        <v>20</v>
      </c>
      <c r="R602" s="6">
        <f t="shared" si="39"/>
        <v>1640</v>
      </c>
      <c r="S602" s="26">
        <f t="shared" si="36"/>
        <v>4838</v>
      </c>
      <c r="T602" s="26">
        <f>IF(K602&lt;'User input'!$I$9,'User input'!$J$8,IF(K602&lt;'User input'!$I$10,'User input'!$J$9,IF(K602&lt;'User input'!$I$11,'User input'!$J$10,'User input'!$J$11)))*S602</f>
        <v>241.9</v>
      </c>
      <c r="U602" s="26">
        <f>K602*'User input'!$J$17+'User input'!$J$16</f>
        <v>0.5</v>
      </c>
    </row>
    <row r="603" spans="1:21" x14ac:dyDescent="0.25">
      <c r="A603" s="17">
        <v>617</v>
      </c>
      <c r="B603" s="6" t="s">
        <v>2199</v>
      </c>
      <c r="C603" s="6" t="s">
        <v>2200</v>
      </c>
      <c r="D603" s="6" t="s">
        <v>28</v>
      </c>
      <c r="E603" s="6" t="s">
        <v>29</v>
      </c>
      <c r="F603" s="15">
        <v>30</v>
      </c>
      <c r="G603" s="6" t="s">
        <v>2201</v>
      </c>
      <c r="H603" s="6" t="s">
        <v>2202</v>
      </c>
      <c r="I603" s="6" t="s">
        <v>32</v>
      </c>
      <c r="J603" s="7">
        <v>43510</v>
      </c>
      <c r="K603" s="15">
        <v>25</v>
      </c>
      <c r="L603" s="6" t="s">
        <v>33</v>
      </c>
      <c r="M603" s="6">
        <f t="shared" si="37"/>
        <v>2019</v>
      </c>
      <c r="N603" s="6">
        <f t="shared" si="38"/>
        <v>2</v>
      </c>
      <c r="O603" s="6" t="str">
        <f>VLOOKUP(L603,'User input'!$D$6:$E$16,2,FALSE)</f>
        <v>Megawidget L</v>
      </c>
      <c r="P603" s="6">
        <f>VLOOKUP(L603,'User input'!$D$6:$G$16,3,FALSE)</f>
        <v>1.79</v>
      </c>
      <c r="Q603" s="6">
        <f>VLOOKUP(L603,'User input'!$D$6:$G$16,4,FALSE)</f>
        <v>24</v>
      </c>
      <c r="R603" s="6">
        <f t="shared" si="39"/>
        <v>600</v>
      </c>
      <c r="S603" s="26">
        <f t="shared" si="36"/>
        <v>1074</v>
      </c>
      <c r="T603" s="26">
        <f>IF(K603&lt;'User input'!$I$9,'User input'!$J$8,IF(K603&lt;'User input'!$I$10,'User input'!$J$9,IF(K603&lt;'User input'!$I$11,'User input'!$J$10,'User input'!$J$11)))*S603</f>
        <v>32.22</v>
      </c>
      <c r="U603" s="26">
        <f>K603*'User input'!$J$17+'User input'!$J$16</f>
        <v>0.5</v>
      </c>
    </row>
    <row r="604" spans="1:21" x14ac:dyDescent="0.25">
      <c r="A604" s="18">
        <v>618</v>
      </c>
      <c r="B604" s="10" t="s">
        <v>2203</v>
      </c>
      <c r="C604" s="10" t="s">
        <v>1977</v>
      </c>
      <c r="D604" s="10" t="s">
        <v>28</v>
      </c>
      <c r="E604" s="10" t="s">
        <v>29</v>
      </c>
      <c r="F604" s="16">
        <v>90</v>
      </c>
      <c r="G604" s="10" t="s">
        <v>2204</v>
      </c>
      <c r="H604" s="10" t="s">
        <v>135</v>
      </c>
      <c r="I604" s="10" t="s">
        <v>32</v>
      </c>
      <c r="J604" s="11">
        <v>44359</v>
      </c>
      <c r="K604" s="16">
        <v>6</v>
      </c>
      <c r="L604" s="10" t="s">
        <v>33</v>
      </c>
      <c r="M604" s="10">
        <f t="shared" si="37"/>
        <v>2021</v>
      </c>
      <c r="N604" s="10">
        <f t="shared" si="38"/>
        <v>6</v>
      </c>
      <c r="O604" s="10" t="str">
        <f>VLOOKUP(L604,'User input'!$D$6:$E$16,2,FALSE)</f>
        <v>Megawidget L</v>
      </c>
      <c r="P604" s="10">
        <f>VLOOKUP(L604,'User input'!$D$6:$G$16,3,FALSE)</f>
        <v>1.79</v>
      </c>
      <c r="Q604" s="10">
        <f>VLOOKUP(L604,'User input'!$D$6:$G$16,4,FALSE)</f>
        <v>24</v>
      </c>
      <c r="R604" s="10">
        <f t="shared" si="39"/>
        <v>144</v>
      </c>
      <c r="S604" s="27">
        <f t="shared" si="36"/>
        <v>257.76</v>
      </c>
      <c r="T604" s="27">
        <f>IF(K604&lt;'User input'!$I$9,'User input'!$J$8,IF(K604&lt;'User input'!$I$10,'User input'!$J$9,IF(K604&lt;'User input'!$I$11,'User input'!$J$10,'User input'!$J$11)))*S604</f>
        <v>0</v>
      </c>
      <c r="U604" s="27">
        <f>K604*'User input'!$J$17+'User input'!$J$16</f>
        <v>0.5</v>
      </c>
    </row>
    <row r="605" spans="1:21" x14ac:dyDescent="0.25">
      <c r="A605" s="17">
        <v>619</v>
      </c>
      <c r="B605" s="6" t="s">
        <v>492</v>
      </c>
      <c r="C605" s="6" t="s">
        <v>1942</v>
      </c>
      <c r="D605" s="6" t="s">
        <v>28</v>
      </c>
      <c r="E605" s="6" t="s">
        <v>29</v>
      </c>
      <c r="F605" s="15">
        <v>60</v>
      </c>
      <c r="G605" s="6" t="s">
        <v>2205</v>
      </c>
      <c r="H605" s="6" t="s">
        <v>1739</v>
      </c>
      <c r="I605" s="6" t="s">
        <v>291</v>
      </c>
      <c r="J605" s="7">
        <v>43510</v>
      </c>
      <c r="K605" s="15">
        <v>78</v>
      </c>
      <c r="L605" s="6" t="s">
        <v>33</v>
      </c>
      <c r="M605" s="6">
        <f t="shared" si="37"/>
        <v>2019</v>
      </c>
      <c r="N605" s="6">
        <f t="shared" si="38"/>
        <v>2</v>
      </c>
      <c r="O605" s="6" t="str">
        <f>VLOOKUP(L605,'User input'!$D$6:$E$16,2,FALSE)</f>
        <v>Megawidget L</v>
      </c>
      <c r="P605" s="6">
        <f>VLOOKUP(L605,'User input'!$D$6:$G$16,3,FALSE)</f>
        <v>1.79</v>
      </c>
      <c r="Q605" s="6">
        <f>VLOOKUP(L605,'User input'!$D$6:$G$16,4,FALSE)</f>
        <v>24</v>
      </c>
      <c r="R605" s="6">
        <f t="shared" si="39"/>
        <v>1872</v>
      </c>
      <c r="S605" s="26">
        <f t="shared" si="36"/>
        <v>3350.88</v>
      </c>
      <c r="T605" s="26">
        <f>IF(K605&lt;'User input'!$I$9,'User input'!$J$8,IF(K605&lt;'User input'!$I$10,'User input'!$J$9,IF(K605&lt;'User input'!$I$11,'User input'!$J$10,'User input'!$J$11)))*S605</f>
        <v>167.54400000000001</v>
      </c>
      <c r="U605" s="26">
        <f>K605*'User input'!$J$17+'User input'!$J$16</f>
        <v>0.5</v>
      </c>
    </row>
    <row r="606" spans="1:21" x14ac:dyDescent="0.25">
      <c r="A606" s="18">
        <v>620</v>
      </c>
      <c r="B606" s="10" t="s">
        <v>132</v>
      </c>
      <c r="C606" s="10" t="s">
        <v>2206</v>
      </c>
      <c r="D606" s="10" t="s">
        <v>28</v>
      </c>
      <c r="E606" s="10" t="s">
        <v>29</v>
      </c>
      <c r="F606" s="16">
        <v>60</v>
      </c>
      <c r="G606" s="10" t="s">
        <v>2207</v>
      </c>
      <c r="H606" s="10" t="s">
        <v>2208</v>
      </c>
      <c r="I606" s="10" t="s">
        <v>171</v>
      </c>
      <c r="J606" s="11">
        <v>43830</v>
      </c>
      <c r="K606" s="16">
        <v>10</v>
      </c>
      <c r="L606" s="10" t="s">
        <v>39</v>
      </c>
      <c r="M606" s="10">
        <f t="shared" si="37"/>
        <v>2019</v>
      </c>
      <c r="N606" s="10">
        <f t="shared" si="38"/>
        <v>12</v>
      </c>
      <c r="O606" s="10" t="str">
        <f>VLOOKUP(L606,'User input'!$D$6:$E$16,2,FALSE)</f>
        <v>Ultrathing V1</v>
      </c>
      <c r="P606" s="10">
        <f>VLOOKUP(L606,'User input'!$D$6:$G$16,3,FALSE)</f>
        <v>1.79</v>
      </c>
      <c r="Q606" s="10">
        <f>VLOOKUP(L606,'User input'!$D$6:$G$16,4,FALSE)</f>
        <v>17</v>
      </c>
      <c r="R606" s="10">
        <f t="shared" si="39"/>
        <v>170</v>
      </c>
      <c r="S606" s="27">
        <f t="shared" si="36"/>
        <v>304.3</v>
      </c>
      <c r="T606" s="27">
        <f>IF(K606&lt;'User input'!$I$9,'User input'!$J$8,IF(K606&lt;'User input'!$I$10,'User input'!$J$9,IF(K606&lt;'User input'!$I$11,'User input'!$J$10,'User input'!$J$11)))*S606</f>
        <v>0</v>
      </c>
      <c r="U606" s="27">
        <f>K606*'User input'!$J$17+'User input'!$J$16</f>
        <v>0.5</v>
      </c>
    </row>
    <row r="607" spans="1:21" x14ac:dyDescent="0.25">
      <c r="A607" s="17">
        <v>621</v>
      </c>
      <c r="B607" s="6" t="s">
        <v>2209</v>
      </c>
      <c r="C607" s="6" t="s">
        <v>2210</v>
      </c>
      <c r="D607" s="6" t="s">
        <v>15</v>
      </c>
      <c r="E607" s="6" t="s">
        <v>16</v>
      </c>
      <c r="F607" s="15">
        <v>90</v>
      </c>
      <c r="G607" s="6" t="s">
        <v>2211</v>
      </c>
      <c r="H607" s="6" t="s">
        <v>1320</v>
      </c>
      <c r="I607" s="6" t="s">
        <v>185</v>
      </c>
      <c r="J607" s="7">
        <v>44437</v>
      </c>
      <c r="K607" s="15">
        <v>46</v>
      </c>
      <c r="L607" s="6" t="s">
        <v>99</v>
      </c>
      <c r="M607" s="6">
        <f t="shared" si="37"/>
        <v>2021</v>
      </c>
      <c r="N607" s="6">
        <f t="shared" si="38"/>
        <v>8</v>
      </c>
      <c r="O607" s="6" t="str">
        <f>VLOOKUP(L607,'User input'!$D$6:$E$16,2,FALSE)</f>
        <v>Superwossname</v>
      </c>
      <c r="P607" s="6">
        <f>VLOOKUP(L607,'User input'!$D$6:$G$16,3,FALSE)</f>
        <v>3.49</v>
      </c>
      <c r="Q607" s="6">
        <f>VLOOKUP(L607,'User input'!$D$6:$G$16,4,FALSE)</f>
        <v>20</v>
      </c>
      <c r="R607" s="6">
        <f t="shared" si="39"/>
        <v>920</v>
      </c>
      <c r="S607" s="26">
        <f t="shared" si="36"/>
        <v>3210.8</v>
      </c>
      <c r="T607" s="26">
        <f>IF(K607&lt;'User input'!$I$9,'User input'!$J$8,IF(K607&lt;'User input'!$I$10,'User input'!$J$9,IF(K607&lt;'User input'!$I$11,'User input'!$J$10,'User input'!$J$11)))*S607</f>
        <v>96.323999999999998</v>
      </c>
      <c r="U607" s="26">
        <f>K607*'User input'!$J$17+'User input'!$J$16</f>
        <v>0.5</v>
      </c>
    </row>
    <row r="608" spans="1:21" x14ac:dyDescent="0.25">
      <c r="A608" s="18">
        <v>622</v>
      </c>
      <c r="B608" s="10" t="s">
        <v>2212</v>
      </c>
      <c r="C608" s="10" t="s">
        <v>2213</v>
      </c>
      <c r="D608" s="10" t="s">
        <v>49</v>
      </c>
      <c r="E608" s="10" t="s">
        <v>16</v>
      </c>
      <c r="F608" s="16">
        <v>90</v>
      </c>
      <c r="G608" s="10" t="s">
        <v>2214</v>
      </c>
      <c r="H608" s="10" t="s">
        <v>637</v>
      </c>
      <c r="I608" s="10" t="s">
        <v>291</v>
      </c>
      <c r="J608" s="11">
        <v>44129</v>
      </c>
      <c r="K608" s="16">
        <v>62</v>
      </c>
      <c r="L608" s="10" t="s">
        <v>33</v>
      </c>
      <c r="M608" s="10">
        <f t="shared" si="37"/>
        <v>2020</v>
      </c>
      <c r="N608" s="10">
        <f t="shared" si="38"/>
        <v>10</v>
      </c>
      <c r="O608" s="10" t="str">
        <f>VLOOKUP(L608,'User input'!$D$6:$E$16,2,FALSE)</f>
        <v>Megawidget L</v>
      </c>
      <c r="P608" s="10">
        <f>VLOOKUP(L608,'User input'!$D$6:$G$16,3,FALSE)</f>
        <v>1.79</v>
      </c>
      <c r="Q608" s="10">
        <f>VLOOKUP(L608,'User input'!$D$6:$G$16,4,FALSE)</f>
        <v>24</v>
      </c>
      <c r="R608" s="10">
        <f t="shared" si="39"/>
        <v>1488</v>
      </c>
      <c r="S608" s="27">
        <f t="shared" si="36"/>
        <v>2663.52</v>
      </c>
      <c r="T608" s="27">
        <f>IF(K608&lt;'User input'!$I$9,'User input'!$J$8,IF(K608&lt;'User input'!$I$10,'User input'!$J$9,IF(K608&lt;'User input'!$I$11,'User input'!$J$10,'User input'!$J$11)))*S608</f>
        <v>133.17600000000002</v>
      </c>
      <c r="U608" s="27">
        <f>K608*'User input'!$J$17+'User input'!$J$16</f>
        <v>0.5</v>
      </c>
    </row>
    <row r="609" spans="1:21" x14ac:dyDescent="0.25">
      <c r="A609" s="17">
        <v>623</v>
      </c>
      <c r="B609" s="6" t="s">
        <v>2215</v>
      </c>
      <c r="C609" s="6" t="s">
        <v>939</v>
      </c>
      <c r="D609" s="6" t="s">
        <v>15</v>
      </c>
      <c r="E609" s="6" t="s">
        <v>16</v>
      </c>
      <c r="F609" s="15">
        <v>60</v>
      </c>
      <c r="G609" s="6" t="s">
        <v>2216</v>
      </c>
      <c r="H609" s="6" t="s">
        <v>2217</v>
      </c>
      <c r="I609" s="6" t="s">
        <v>38</v>
      </c>
      <c r="J609" s="7">
        <v>44374</v>
      </c>
      <c r="K609" s="15">
        <v>16</v>
      </c>
      <c r="L609" s="6" t="s">
        <v>33</v>
      </c>
      <c r="M609" s="6">
        <f t="shared" si="37"/>
        <v>2021</v>
      </c>
      <c r="N609" s="6">
        <f t="shared" si="38"/>
        <v>6</v>
      </c>
      <c r="O609" s="6" t="str">
        <f>VLOOKUP(L609,'User input'!$D$6:$E$16,2,FALSE)</f>
        <v>Megawidget L</v>
      </c>
      <c r="P609" s="6">
        <f>VLOOKUP(L609,'User input'!$D$6:$G$16,3,FALSE)</f>
        <v>1.79</v>
      </c>
      <c r="Q609" s="6">
        <f>VLOOKUP(L609,'User input'!$D$6:$G$16,4,FALSE)</f>
        <v>24</v>
      </c>
      <c r="R609" s="6">
        <f t="shared" si="39"/>
        <v>384</v>
      </c>
      <c r="S609" s="26">
        <f t="shared" si="36"/>
        <v>687.36</v>
      </c>
      <c r="T609" s="26">
        <f>IF(K609&lt;'User input'!$I$9,'User input'!$J$8,IF(K609&lt;'User input'!$I$10,'User input'!$J$9,IF(K609&lt;'User input'!$I$11,'User input'!$J$10,'User input'!$J$11)))*S609</f>
        <v>0</v>
      </c>
      <c r="U609" s="26">
        <f>K609*'User input'!$J$17+'User input'!$J$16</f>
        <v>0.5</v>
      </c>
    </row>
    <row r="610" spans="1:21" x14ac:dyDescent="0.25">
      <c r="A610" s="18">
        <v>624</v>
      </c>
      <c r="B610" s="10" t="s">
        <v>1069</v>
      </c>
      <c r="C610" s="10" t="s">
        <v>2218</v>
      </c>
      <c r="D610" s="10" t="s">
        <v>15</v>
      </c>
      <c r="E610" s="10" t="s">
        <v>16</v>
      </c>
      <c r="F610" s="16">
        <v>30</v>
      </c>
      <c r="G610" s="10" t="s">
        <v>2219</v>
      </c>
      <c r="H610" s="10" t="s">
        <v>2220</v>
      </c>
      <c r="I610" s="10" t="s">
        <v>32</v>
      </c>
      <c r="J610" s="11">
        <v>44311</v>
      </c>
      <c r="K610" s="16">
        <v>89</v>
      </c>
      <c r="L610" s="10" t="s">
        <v>62</v>
      </c>
      <c r="M610" s="10">
        <f t="shared" si="37"/>
        <v>2021</v>
      </c>
      <c r="N610" s="10">
        <f t="shared" si="38"/>
        <v>4</v>
      </c>
      <c r="O610" s="10" t="str">
        <f>VLOOKUP(L610,'User input'!$D$6:$E$16,2,FALSE)</f>
        <v>Ultrathing V4</v>
      </c>
      <c r="P610" s="10">
        <f>VLOOKUP(L610,'User input'!$D$6:$G$16,3,FALSE)</f>
        <v>3.99</v>
      </c>
      <c r="Q610" s="10">
        <f>VLOOKUP(L610,'User input'!$D$6:$G$16,4,FALSE)</f>
        <v>24</v>
      </c>
      <c r="R610" s="10">
        <f t="shared" si="39"/>
        <v>2136</v>
      </c>
      <c r="S610" s="27">
        <f t="shared" si="36"/>
        <v>8522.6400000000012</v>
      </c>
      <c r="T610" s="27">
        <f>IF(K610&lt;'User input'!$I$9,'User input'!$J$8,IF(K610&lt;'User input'!$I$10,'User input'!$J$9,IF(K610&lt;'User input'!$I$11,'User input'!$J$10,'User input'!$J$11)))*S610</f>
        <v>426.13200000000006</v>
      </c>
      <c r="U610" s="27">
        <f>K610*'User input'!$J$17+'User input'!$J$16</f>
        <v>0.5</v>
      </c>
    </row>
    <row r="611" spans="1:21" x14ac:dyDescent="0.25">
      <c r="A611" s="17">
        <v>625</v>
      </c>
      <c r="B611" s="6" t="s">
        <v>2221</v>
      </c>
      <c r="C611" s="6" t="s">
        <v>800</v>
      </c>
      <c r="D611" s="6" t="s">
        <v>28</v>
      </c>
      <c r="E611" s="6" t="s">
        <v>29</v>
      </c>
      <c r="F611" s="15">
        <v>60</v>
      </c>
      <c r="G611" s="6" t="s">
        <v>2222</v>
      </c>
      <c r="H611" s="6" t="s">
        <v>2223</v>
      </c>
      <c r="I611" s="6" t="s">
        <v>185</v>
      </c>
      <c r="J611" s="7">
        <v>44381</v>
      </c>
      <c r="K611" s="15">
        <v>33</v>
      </c>
      <c r="L611" s="6" t="s">
        <v>44</v>
      </c>
      <c r="M611" s="6">
        <f t="shared" si="37"/>
        <v>2021</v>
      </c>
      <c r="N611" s="6">
        <f t="shared" si="38"/>
        <v>7</v>
      </c>
      <c r="O611" s="6" t="str">
        <f>VLOOKUP(L611,'User input'!$D$6:$E$16,2,FALSE)</f>
        <v>Gigastuff</v>
      </c>
      <c r="P611" s="6">
        <f>VLOOKUP(L611,'User input'!$D$6:$G$16,3,FALSE)</f>
        <v>1.89</v>
      </c>
      <c r="Q611" s="6">
        <f>VLOOKUP(L611,'User input'!$D$6:$G$16,4,FALSE)</f>
        <v>18</v>
      </c>
      <c r="R611" s="6">
        <f t="shared" si="39"/>
        <v>594</v>
      </c>
      <c r="S611" s="26">
        <f t="shared" si="36"/>
        <v>1122.6599999999999</v>
      </c>
      <c r="T611" s="26">
        <f>IF(K611&lt;'User input'!$I$9,'User input'!$J$8,IF(K611&lt;'User input'!$I$10,'User input'!$J$9,IF(K611&lt;'User input'!$I$11,'User input'!$J$10,'User input'!$J$11)))*S611</f>
        <v>33.679799999999993</v>
      </c>
      <c r="U611" s="26">
        <f>K611*'User input'!$J$17+'User input'!$J$16</f>
        <v>0.5</v>
      </c>
    </row>
    <row r="612" spans="1:21" x14ac:dyDescent="0.25">
      <c r="A612" s="18">
        <v>626</v>
      </c>
      <c r="B612" s="10" t="s">
        <v>2224</v>
      </c>
      <c r="C612" s="10" t="s">
        <v>1015</v>
      </c>
      <c r="D612" s="10" t="s">
        <v>15</v>
      </c>
      <c r="E612" s="10" t="s">
        <v>16</v>
      </c>
      <c r="F612" s="16">
        <v>60</v>
      </c>
      <c r="G612" s="10" t="s">
        <v>2225</v>
      </c>
      <c r="H612" s="10" t="s">
        <v>2226</v>
      </c>
      <c r="I612" s="10" t="s">
        <v>2227</v>
      </c>
      <c r="J612" s="11">
        <v>43556</v>
      </c>
      <c r="K612" s="16">
        <v>38</v>
      </c>
      <c r="L612" s="10" t="s">
        <v>20</v>
      </c>
      <c r="M612" s="10">
        <f t="shared" si="37"/>
        <v>2019</v>
      </c>
      <c r="N612" s="10">
        <f t="shared" si="38"/>
        <v>4</v>
      </c>
      <c r="O612" s="10" t="str">
        <f>VLOOKUP(L612,'User input'!$D$6:$E$16,2,FALSE)</f>
        <v>Hyperwotsit</v>
      </c>
      <c r="P612" s="10">
        <f>VLOOKUP(L612,'User input'!$D$6:$G$16,3,FALSE)</f>
        <v>2.0099999999999998</v>
      </c>
      <c r="Q612" s="10">
        <f>VLOOKUP(L612,'User input'!$D$6:$G$16,4,FALSE)</f>
        <v>20</v>
      </c>
      <c r="R612" s="10">
        <f t="shared" si="39"/>
        <v>760</v>
      </c>
      <c r="S612" s="27">
        <f t="shared" si="36"/>
        <v>1527.6</v>
      </c>
      <c r="T612" s="27">
        <f>IF(K612&lt;'User input'!$I$9,'User input'!$J$8,IF(K612&lt;'User input'!$I$10,'User input'!$J$9,IF(K612&lt;'User input'!$I$11,'User input'!$J$10,'User input'!$J$11)))*S612</f>
        <v>45.827999999999996</v>
      </c>
      <c r="U612" s="27">
        <f>K612*'User input'!$J$17+'User input'!$J$16</f>
        <v>0.5</v>
      </c>
    </row>
    <row r="613" spans="1:21" x14ac:dyDescent="0.25">
      <c r="A613" s="17">
        <v>627</v>
      </c>
      <c r="B613" s="6" t="s">
        <v>2228</v>
      </c>
      <c r="C613" s="6" t="s">
        <v>406</v>
      </c>
      <c r="D613" s="6" t="s">
        <v>49</v>
      </c>
      <c r="E613" s="6" t="s">
        <v>16</v>
      </c>
      <c r="F613" s="15">
        <v>90</v>
      </c>
      <c r="G613" s="6" t="s">
        <v>2229</v>
      </c>
      <c r="H613" s="6" t="s">
        <v>2230</v>
      </c>
      <c r="I613" s="6" t="s">
        <v>32</v>
      </c>
      <c r="J613" s="7">
        <v>43850</v>
      </c>
      <c r="K613" s="15">
        <v>59</v>
      </c>
      <c r="L613" s="6" t="s">
        <v>68</v>
      </c>
      <c r="M613" s="6">
        <f t="shared" si="37"/>
        <v>2020</v>
      </c>
      <c r="N613" s="6">
        <f t="shared" si="38"/>
        <v>1</v>
      </c>
      <c r="O613" s="6" t="str">
        <f>VLOOKUP(L613,'User input'!$D$6:$E$16,2,FALSE)</f>
        <v>Megawidget M</v>
      </c>
      <c r="P613" s="6">
        <f>VLOOKUP(L613,'User input'!$D$6:$G$16,3,FALSE)</f>
        <v>1.29</v>
      </c>
      <c r="Q613" s="6">
        <f>VLOOKUP(L613,'User input'!$D$6:$G$16,4,FALSE)</f>
        <v>24</v>
      </c>
      <c r="R613" s="6">
        <f t="shared" si="39"/>
        <v>1416</v>
      </c>
      <c r="S613" s="26">
        <f t="shared" si="36"/>
        <v>1826.64</v>
      </c>
      <c r="T613" s="26">
        <f>IF(K613&lt;'User input'!$I$9,'User input'!$J$8,IF(K613&lt;'User input'!$I$10,'User input'!$J$9,IF(K613&lt;'User input'!$I$11,'User input'!$J$10,'User input'!$J$11)))*S613</f>
        <v>91.332000000000008</v>
      </c>
      <c r="U613" s="26">
        <f>K613*'User input'!$J$17+'User input'!$J$16</f>
        <v>0.5</v>
      </c>
    </row>
    <row r="614" spans="1:21" x14ac:dyDescent="0.25">
      <c r="A614" s="18">
        <v>628</v>
      </c>
      <c r="B614" s="10" t="s">
        <v>2231</v>
      </c>
      <c r="C614" s="10" t="s">
        <v>434</v>
      </c>
      <c r="D614" s="10" t="s">
        <v>49</v>
      </c>
      <c r="E614" s="10" t="s">
        <v>16</v>
      </c>
      <c r="F614" s="16">
        <v>30</v>
      </c>
      <c r="G614" s="10" t="s">
        <v>2232</v>
      </c>
      <c r="H614" s="10" t="s">
        <v>2233</v>
      </c>
      <c r="I614" s="10" t="s">
        <v>32</v>
      </c>
      <c r="J614" s="11">
        <v>44487</v>
      </c>
      <c r="K614" s="16">
        <v>47</v>
      </c>
      <c r="L614" s="10" t="s">
        <v>52</v>
      </c>
      <c r="M614" s="10">
        <f t="shared" si="37"/>
        <v>2021</v>
      </c>
      <c r="N614" s="10">
        <f t="shared" si="38"/>
        <v>10</v>
      </c>
      <c r="O614" s="10" t="str">
        <f>VLOOKUP(L614,'User input'!$D$6:$E$16,2,FALSE)</f>
        <v>Megawidget S</v>
      </c>
      <c r="P614" s="10">
        <f>VLOOKUP(L614,'User input'!$D$6:$G$16,3,FALSE)</f>
        <v>0.69</v>
      </c>
      <c r="Q614" s="10">
        <f>VLOOKUP(L614,'User input'!$D$6:$G$16,4,FALSE)</f>
        <v>24</v>
      </c>
      <c r="R614" s="10">
        <f t="shared" si="39"/>
        <v>1128</v>
      </c>
      <c r="S614" s="27">
        <f t="shared" si="36"/>
        <v>778.31999999999994</v>
      </c>
      <c r="T614" s="27">
        <f>IF(K614&lt;'User input'!$I$9,'User input'!$J$8,IF(K614&lt;'User input'!$I$10,'User input'!$J$9,IF(K614&lt;'User input'!$I$11,'User input'!$J$10,'User input'!$J$11)))*S614</f>
        <v>23.349599999999999</v>
      </c>
      <c r="U614" s="27">
        <f>K614*'User input'!$J$17+'User input'!$J$16</f>
        <v>0.5</v>
      </c>
    </row>
    <row r="615" spans="1:21" x14ac:dyDescent="0.25">
      <c r="A615" s="17">
        <v>629</v>
      </c>
      <c r="B615" s="6" t="s">
        <v>2234</v>
      </c>
      <c r="C615" s="6" t="s">
        <v>1758</v>
      </c>
      <c r="D615" s="6" t="s">
        <v>28</v>
      </c>
      <c r="E615" s="6" t="s">
        <v>29</v>
      </c>
      <c r="F615" s="15">
        <v>60</v>
      </c>
      <c r="G615" s="6" t="s">
        <v>2235</v>
      </c>
      <c r="H615" s="6" t="s">
        <v>663</v>
      </c>
      <c r="I615" s="6" t="s">
        <v>25</v>
      </c>
      <c r="J615" s="7">
        <v>43974</v>
      </c>
      <c r="K615" s="15">
        <v>17</v>
      </c>
      <c r="L615" s="6" t="s">
        <v>157</v>
      </c>
      <c r="M615" s="6">
        <f t="shared" si="37"/>
        <v>2020</v>
      </c>
      <c r="N615" s="6">
        <f t="shared" si="38"/>
        <v>5</v>
      </c>
      <c r="O615" s="6" t="str">
        <f>VLOOKUP(L615,'User input'!$D$6:$E$16,2,FALSE)</f>
        <v>Ultrathing V3</v>
      </c>
      <c r="P615" s="6">
        <f>VLOOKUP(L615,'User input'!$D$6:$G$16,3,FALSE)</f>
        <v>3.39</v>
      </c>
      <c r="Q615" s="6">
        <f>VLOOKUP(L615,'User input'!$D$6:$G$16,4,FALSE)</f>
        <v>24</v>
      </c>
      <c r="R615" s="6">
        <f t="shared" si="39"/>
        <v>408</v>
      </c>
      <c r="S615" s="26">
        <f t="shared" si="36"/>
        <v>1383.1200000000001</v>
      </c>
      <c r="T615" s="26">
        <f>IF(K615&lt;'User input'!$I$9,'User input'!$J$8,IF(K615&lt;'User input'!$I$10,'User input'!$J$9,IF(K615&lt;'User input'!$I$11,'User input'!$J$10,'User input'!$J$11)))*S615</f>
        <v>0</v>
      </c>
      <c r="U615" s="26">
        <f>K615*'User input'!$J$17+'User input'!$J$16</f>
        <v>0.5</v>
      </c>
    </row>
    <row r="616" spans="1:21" x14ac:dyDescent="0.25">
      <c r="A616" s="18">
        <v>630</v>
      </c>
      <c r="B616" s="10" t="s">
        <v>2236</v>
      </c>
      <c r="C616" s="10" t="s">
        <v>2237</v>
      </c>
      <c r="D616" s="10" t="s">
        <v>90</v>
      </c>
      <c r="E616" s="10" t="s">
        <v>29</v>
      </c>
      <c r="F616" s="16">
        <v>60</v>
      </c>
      <c r="G616" s="10" t="s">
        <v>2238</v>
      </c>
      <c r="H616" s="10" t="s">
        <v>34</v>
      </c>
      <c r="I616" s="10" t="s">
        <v>1447</v>
      </c>
      <c r="J616" s="11">
        <v>44502</v>
      </c>
      <c r="K616" s="16">
        <v>15</v>
      </c>
      <c r="L616" s="10" t="s">
        <v>33</v>
      </c>
      <c r="M616" s="10">
        <f t="shared" si="37"/>
        <v>2021</v>
      </c>
      <c r="N616" s="10">
        <f t="shared" si="38"/>
        <v>11</v>
      </c>
      <c r="O616" s="10" t="str">
        <f>VLOOKUP(L616,'User input'!$D$6:$E$16,2,FALSE)</f>
        <v>Megawidget L</v>
      </c>
      <c r="P616" s="10">
        <f>VLOOKUP(L616,'User input'!$D$6:$G$16,3,FALSE)</f>
        <v>1.79</v>
      </c>
      <c r="Q616" s="10">
        <f>VLOOKUP(L616,'User input'!$D$6:$G$16,4,FALSE)</f>
        <v>24</v>
      </c>
      <c r="R616" s="10">
        <f t="shared" si="39"/>
        <v>360</v>
      </c>
      <c r="S616" s="27">
        <f t="shared" si="36"/>
        <v>644.4</v>
      </c>
      <c r="T616" s="27">
        <f>IF(K616&lt;'User input'!$I$9,'User input'!$J$8,IF(K616&lt;'User input'!$I$10,'User input'!$J$9,IF(K616&lt;'User input'!$I$11,'User input'!$J$10,'User input'!$J$11)))*S616</f>
        <v>0</v>
      </c>
      <c r="U616" s="27">
        <f>K616*'User input'!$J$17+'User input'!$J$16</f>
        <v>0.5</v>
      </c>
    </row>
    <row r="617" spans="1:21" x14ac:dyDescent="0.25">
      <c r="A617" s="17">
        <v>631</v>
      </c>
      <c r="B617" s="6" t="s">
        <v>2239</v>
      </c>
      <c r="C617" s="6" t="s">
        <v>2178</v>
      </c>
      <c r="D617" s="6" t="s">
        <v>28</v>
      </c>
      <c r="E617" s="6" t="s">
        <v>29</v>
      </c>
      <c r="F617" s="15">
        <v>60</v>
      </c>
      <c r="G617" s="6" t="s">
        <v>2238</v>
      </c>
      <c r="H617" s="6" t="s">
        <v>2240</v>
      </c>
      <c r="I617" s="6" t="s">
        <v>185</v>
      </c>
      <c r="J617" s="7">
        <v>44043</v>
      </c>
      <c r="K617" s="15">
        <v>32</v>
      </c>
      <c r="L617" s="6" t="s">
        <v>33</v>
      </c>
      <c r="M617" s="6">
        <f t="shared" si="37"/>
        <v>2020</v>
      </c>
      <c r="N617" s="6">
        <f t="shared" si="38"/>
        <v>7</v>
      </c>
      <c r="O617" s="6" t="str">
        <f>VLOOKUP(L617,'User input'!$D$6:$E$16,2,FALSE)</f>
        <v>Megawidget L</v>
      </c>
      <c r="P617" s="6">
        <f>VLOOKUP(L617,'User input'!$D$6:$G$16,3,FALSE)</f>
        <v>1.79</v>
      </c>
      <c r="Q617" s="6">
        <f>VLOOKUP(L617,'User input'!$D$6:$G$16,4,FALSE)</f>
        <v>24</v>
      </c>
      <c r="R617" s="6">
        <f t="shared" si="39"/>
        <v>768</v>
      </c>
      <c r="S617" s="26">
        <f t="shared" si="36"/>
        <v>1374.72</v>
      </c>
      <c r="T617" s="26">
        <f>IF(K617&lt;'User input'!$I$9,'User input'!$J$8,IF(K617&lt;'User input'!$I$10,'User input'!$J$9,IF(K617&lt;'User input'!$I$11,'User input'!$J$10,'User input'!$J$11)))*S617</f>
        <v>41.241599999999998</v>
      </c>
      <c r="U617" s="26">
        <f>K617*'User input'!$J$17+'User input'!$J$16</f>
        <v>0.5</v>
      </c>
    </row>
    <row r="618" spans="1:21" x14ac:dyDescent="0.25">
      <c r="A618" s="18">
        <v>632</v>
      </c>
      <c r="B618" s="10" t="s">
        <v>2241</v>
      </c>
      <c r="C618" s="10" t="s">
        <v>2242</v>
      </c>
      <c r="D618" s="10" t="s">
        <v>28</v>
      </c>
      <c r="E618" s="10" t="s">
        <v>29</v>
      </c>
      <c r="F618" s="16">
        <v>30</v>
      </c>
      <c r="G618" s="10" t="s">
        <v>2238</v>
      </c>
      <c r="H618" s="10" t="s">
        <v>611</v>
      </c>
      <c r="I618" s="10" t="s">
        <v>32</v>
      </c>
      <c r="J618" s="11">
        <v>43489</v>
      </c>
      <c r="K618" s="16">
        <v>25</v>
      </c>
      <c r="L618" s="10" t="s">
        <v>157</v>
      </c>
      <c r="M618" s="10">
        <f t="shared" si="37"/>
        <v>2019</v>
      </c>
      <c r="N618" s="10">
        <f t="shared" si="38"/>
        <v>1</v>
      </c>
      <c r="O618" s="10" t="str">
        <f>VLOOKUP(L618,'User input'!$D$6:$E$16,2,FALSE)</f>
        <v>Ultrathing V3</v>
      </c>
      <c r="P618" s="10">
        <f>VLOOKUP(L618,'User input'!$D$6:$G$16,3,FALSE)</f>
        <v>3.39</v>
      </c>
      <c r="Q618" s="10">
        <f>VLOOKUP(L618,'User input'!$D$6:$G$16,4,FALSE)</f>
        <v>24</v>
      </c>
      <c r="R618" s="10">
        <f t="shared" si="39"/>
        <v>600</v>
      </c>
      <c r="S618" s="27">
        <f t="shared" si="36"/>
        <v>2034</v>
      </c>
      <c r="T618" s="27">
        <f>IF(K618&lt;'User input'!$I$9,'User input'!$J$8,IF(K618&lt;'User input'!$I$10,'User input'!$J$9,IF(K618&lt;'User input'!$I$11,'User input'!$J$10,'User input'!$J$11)))*S618</f>
        <v>61.019999999999996</v>
      </c>
      <c r="U618" s="27">
        <f>K618*'User input'!$J$17+'User input'!$J$16</f>
        <v>0.5</v>
      </c>
    </row>
    <row r="619" spans="1:21" x14ac:dyDescent="0.25">
      <c r="A619" s="17">
        <v>633</v>
      </c>
      <c r="B619" s="6" t="s">
        <v>2243</v>
      </c>
      <c r="C619" s="6" t="s">
        <v>2244</v>
      </c>
      <c r="D619" s="6" t="s">
        <v>90</v>
      </c>
      <c r="E619" s="6" t="s">
        <v>29</v>
      </c>
      <c r="F619" s="15">
        <v>30</v>
      </c>
      <c r="G619" s="6" t="s">
        <v>2245</v>
      </c>
      <c r="H619" s="6" t="s">
        <v>704</v>
      </c>
      <c r="I619" s="6" t="s">
        <v>291</v>
      </c>
      <c r="J619" s="7">
        <v>43760</v>
      </c>
      <c r="K619" s="15">
        <v>37</v>
      </c>
      <c r="L619" s="6" t="s">
        <v>68</v>
      </c>
      <c r="M619" s="6">
        <f t="shared" si="37"/>
        <v>2019</v>
      </c>
      <c r="N619" s="6">
        <f t="shared" si="38"/>
        <v>10</v>
      </c>
      <c r="O619" s="6" t="str">
        <f>VLOOKUP(L619,'User input'!$D$6:$E$16,2,FALSE)</f>
        <v>Megawidget M</v>
      </c>
      <c r="P619" s="6">
        <f>VLOOKUP(L619,'User input'!$D$6:$G$16,3,FALSE)</f>
        <v>1.29</v>
      </c>
      <c r="Q619" s="6">
        <f>VLOOKUP(L619,'User input'!$D$6:$G$16,4,FALSE)</f>
        <v>24</v>
      </c>
      <c r="R619" s="6">
        <f t="shared" si="39"/>
        <v>888</v>
      </c>
      <c r="S619" s="26">
        <f t="shared" si="36"/>
        <v>1145.52</v>
      </c>
      <c r="T619" s="26">
        <f>IF(K619&lt;'User input'!$I$9,'User input'!$J$8,IF(K619&lt;'User input'!$I$10,'User input'!$J$9,IF(K619&lt;'User input'!$I$11,'User input'!$J$10,'User input'!$J$11)))*S619</f>
        <v>34.365600000000001</v>
      </c>
      <c r="U619" s="26">
        <f>K619*'User input'!$J$17+'User input'!$J$16</f>
        <v>0.5</v>
      </c>
    </row>
    <row r="620" spans="1:21" x14ac:dyDescent="0.25">
      <c r="A620" s="18">
        <v>634</v>
      </c>
      <c r="B620" s="10" t="s">
        <v>2246</v>
      </c>
      <c r="C620" s="10" t="s">
        <v>2247</v>
      </c>
      <c r="D620" s="10" t="s">
        <v>28</v>
      </c>
      <c r="E620" s="10" t="s">
        <v>29</v>
      </c>
      <c r="F620" s="16">
        <v>60</v>
      </c>
      <c r="G620" s="10" t="s">
        <v>2248</v>
      </c>
      <c r="H620" s="10" t="s">
        <v>670</v>
      </c>
      <c r="I620" s="10" t="s">
        <v>32</v>
      </c>
      <c r="J620" s="11">
        <v>43550</v>
      </c>
      <c r="K620" s="16">
        <v>78</v>
      </c>
      <c r="L620" s="10" t="s">
        <v>157</v>
      </c>
      <c r="M620" s="10">
        <f t="shared" si="37"/>
        <v>2019</v>
      </c>
      <c r="N620" s="10">
        <f t="shared" si="38"/>
        <v>3</v>
      </c>
      <c r="O620" s="10" t="str">
        <f>VLOOKUP(L620,'User input'!$D$6:$E$16,2,FALSE)</f>
        <v>Ultrathing V3</v>
      </c>
      <c r="P620" s="10">
        <f>VLOOKUP(L620,'User input'!$D$6:$G$16,3,FALSE)</f>
        <v>3.39</v>
      </c>
      <c r="Q620" s="10">
        <f>VLOOKUP(L620,'User input'!$D$6:$G$16,4,FALSE)</f>
        <v>24</v>
      </c>
      <c r="R620" s="10">
        <f t="shared" si="39"/>
        <v>1872</v>
      </c>
      <c r="S620" s="27">
        <f t="shared" si="36"/>
        <v>6346.08</v>
      </c>
      <c r="T620" s="27">
        <f>IF(K620&lt;'User input'!$I$9,'User input'!$J$8,IF(K620&lt;'User input'!$I$10,'User input'!$J$9,IF(K620&lt;'User input'!$I$11,'User input'!$J$10,'User input'!$J$11)))*S620</f>
        <v>317.30400000000003</v>
      </c>
      <c r="U620" s="27">
        <f>K620*'User input'!$J$17+'User input'!$J$16</f>
        <v>0.5</v>
      </c>
    </row>
    <row r="621" spans="1:21" x14ac:dyDescent="0.25">
      <c r="A621" s="17">
        <v>635</v>
      </c>
      <c r="B621" s="6" t="s">
        <v>2249</v>
      </c>
      <c r="C621" s="6" t="s">
        <v>104</v>
      </c>
      <c r="D621" s="6" t="s">
        <v>28</v>
      </c>
      <c r="E621" s="6" t="s">
        <v>29</v>
      </c>
      <c r="F621" s="15">
        <v>30</v>
      </c>
      <c r="G621" s="6" t="s">
        <v>2250</v>
      </c>
      <c r="H621" s="6" t="s">
        <v>2251</v>
      </c>
      <c r="I621" s="6" t="s">
        <v>32</v>
      </c>
      <c r="J621" s="7">
        <v>44502</v>
      </c>
      <c r="K621" s="15">
        <v>69</v>
      </c>
      <c r="L621" s="6" t="s">
        <v>68</v>
      </c>
      <c r="M621" s="6">
        <f t="shared" si="37"/>
        <v>2021</v>
      </c>
      <c r="N621" s="6">
        <f t="shared" si="38"/>
        <v>11</v>
      </c>
      <c r="O621" s="6" t="str">
        <f>VLOOKUP(L621,'User input'!$D$6:$E$16,2,FALSE)</f>
        <v>Megawidget M</v>
      </c>
      <c r="P621" s="6">
        <f>VLOOKUP(L621,'User input'!$D$6:$G$16,3,FALSE)</f>
        <v>1.29</v>
      </c>
      <c r="Q621" s="6">
        <f>VLOOKUP(L621,'User input'!$D$6:$G$16,4,FALSE)</f>
        <v>24</v>
      </c>
      <c r="R621" s="6">
        <f t="shared" si="39"/>
        <v>1656</v>
      </c>
      <c r="S621" s="26">
        <f t="shared" si="36"/>
        <v>2136.2400000000002</v>
      </c>
      <c r="T621" s="26">
        <f>IF(K621&lt;'User input'!$I$9,'User input'!$J$8,IF(K621&lt;'User input'!$I$10,'User input'!$J$9,IF(K621&lt;'User input'!$I$11,'User input'!$J$10,'User input'!$J$11)))*S621</f>
        <v>106.81200000000001</v>
      </c>
      <c r="U621" s="26">
        <f>K621*'User input'!$J$17+'User input'!$J$16</f>
        <v>0.5</v>
      </c>
    </row>
    <row r="622" spans="1:21" x14ac:dyDescent="0.25">
      <c r="A622" s="18">
        <v>636</v>
      </c>
      <c r="B622" s="10" t="s">
        <v>2252</v>
      </c>
      <c r="C622" s="10" t="s">
        <v>2253</v>
      </c>
      <c r="D622" s="10" t="s">
        <v>15</v>
      </c>
      <c r="E622" s="10" t="s">
        <v>16</v>
      </c>
      <c r="F622" s="16">
        <v>60</v>
      </c>
      <c r="G622" s="10" t="s">
        <v>2254</v>
      </c>
      <c r="H622" s="10" t="s">
        <v>2255</v>
      </c>
      <c r="I622" s="10" t="s">
        <v>1078</v>
      </c>
      <c r="J622" s="11">
        <v>44479</v>
      </c>
      <c r="K622" s="16">
        <v>65</v>
      </c>
      <c r="L622" s="10" t="s">
        <v>44</v>
      </c>
      <c r="M622" s="10">
        <f t="shared" si="37"/>
        <v>2021</v>
      </c>
      <c r="N622" s="10">
        <f t="shared" si="38"/>
        <v>10</v>
      </c>
      <c r="O622" s="10" t="str">
        <f>VLOOKUP(L622,'User input'!$D$6:$E$16,2,FALSE)</f>
        <v>Gigastuff</v>
      </c>
      <c r="P622" s="10">
        <f>VLOOKUP(L622,'User input'!$D$6:$G$16,3,FALSE)</f>
        <v>1.89</v>
      </c>
      <c r="Q622" s="10">
        <f>VLOOKUP(L622,'User input'!$D$6:$G$16,4,FALSE)</f>
        <v>18</v>
      </c>
      <c r="R622" s="10">
        <f t="shared" si="39"/>
        <v>1170</v>
      </c>
      <c r="S622" s="27">
        <f t="shared" si="36"/>
        <v>2211.2999999999997</v>
      </c>
      <c r="T622" s="27">
        <f>IF(K622&lt;'User input'!$I$9,'User input'!$J$8,IF(K622&lt;'User input'!$I$10,'User input'!$J$9,IF(K622&lt;'User input'!$I$11,'User input'!$J$10,'User input'!$J$11)))*S622</f>
        <v>110.565</v>
      </c>
      <c r="U622" s="27">
        <f>K622*'User input'!$J$17+'User input'!$J$16</f>
        <v>0.5</v>
      </c>
    </row>
    <row r="623" spans="1:21" x14ac:dyDescent="0.25">
      <c r="A623" s="17">
        <v>637</v>
      </c>
      <c r="B623" s="6" t="s">
        <v>2203</v>
      </c>
      <c r="C623" s="6" t="s">
        <v>2256</v>
      </c>
      <c r="D623" s="6" t="s">
        <v>28</v>
      </c>
      <c r="E623" s="6" t="s">
        <v>29</v>
      </c>
      <c r="F623" s="15">
        <v>60</v>
      </c>
      <c r="G623" s="6" t="s">
        <v>2254</v>
      </c>
      <c r="H623" s="6" t="s">
        <v>2257</v>
      </c>
      <c r="I623" s="6" t="s">
        <v>122</v>
      </c>
      <c r="J623" s="7">
        <v>43563</v>
      </c>
      <c r="K623" s="15">
        <v>12</v>
      </c>
      <c r="L623" s="6" t="s">
        <v>62</v>
      </c>
      <c r="M623" s="6">
        <f t="shared" si="37"/>
        <v>2019</v>
      </c>
      <c r="N623" s="6">
        <f t="shared" si="38"/>
        <v>4</v>
      </c>
      <c r="O623" s="6" t="str">
        <f>VLOOKUP(L623,'User input'!$D$6:$E$16,2,FALSE)</f>
        <v>Ultrathing V4</v>
      </c>
      <c r="P623" s="6">
        <f>VLOOKUP(L623,'User input'!$D$6:$G$16,3,FALSE)</f>
        <v>3.99</v>
      </c>
      <c r="Q623" s="6">
        <f>VLOOKUP(L623,'User input'!$D$6:$G$16,4,FALSE)</f>
        <v>24</v>
      </c>
      <c r="R623" s="6">
        <f t="shared" si="39"/>
        <v>288</v>
      </c>
      <c r="S623" s="26">
        <f t="shared" si="36"/>
        <v>1149.1200000000001</v>
      </c>
      <c r="T623" s="26">
        <f>IF(K623&lt;'User input'!$I$9,'User input'!$J$8,IF(K623&lt;'User input'!$I$10,'User input'!$J$9,IF(K623&lt;'User input'!$I$11,'User input'!$J$10,'User input'!$J$11)))*S623</f>
        <v>0</v>
      </c>
      <c r="U623" s="26">
        <f>K623*'User input'!$J$17+'User input'!$J$16</f>
        <v>0.5</v>
      </c>
    </row>
    <row r="624" spans="1:21" x14ac:dyDescent="0.25">
      <c r="A624" s="18">
        <v>638</v>
      </c>
      <c r="B624" s="10" t="s">
        <v>2258</v>
      </c>
      <c r="C624" s="10" t="s">
        <v>2259</v>
      </c>
      <c r="D624" s="10" t="s">
        <v>49</v>
      </c>
      <c r="E624" s="10" t="s">
        <v>16</v>
      </c>
      <c r="F624" s="16">
        <v>90</v>
      </c>
      <c r="G624" s="10" t="s">
        <v>2260</v>
      </c>
      <c r="H624" s="10" t="s">
        <v>2261</v>
      </c>
      <c r="I624" s="10" t="s">
        <v>206</v>
      </c>
      <c r="J624" s="11">
        <v>43514</v>
      </c>
      <c r="K624" s="16">
        <v>40</v>
      </c>
      <c r="L624" s="10" t="s">
        <v>99</v>
      </c>
      <c r="M624" s="10">
        <f t="shared" si="37"/>
        <v>2019</v>
      </c>
      <c r="N624" s="10">
        <f t="shared" si="38"/>
        <v>2</v>
      </c>
      <c r="O624" s="10" t="str">
        <f>VLOOKUP(L624,'User input'!$D$6:$E$16,2,FALSE)</f>
        <v>Superwossname</v>
      </c>
      <c r="P624" s="10">
        <f>VLOOKUP(L624,'User input'!$D$6:$G$16,3,FALSE)</f>
        <v>3.49</v>
      </c>
      <c r="Q624" s="10">
        <f>VLOOKUP(L624,'User input'!$D$6:$G$16,4,FALSE)</f>
        <v>20</v>
      </c>
      <c r="R624" s="10">
        <f t="shared" si="39"/>
        <v>800</v>
      </c>
      <c r="S624" s="27">
        <f t="shared" si="36"/>
        <v>2792</v>
      </c>
      <c r="T624" s="27">
        <f>IF(K624&lt;'User input'!$I$9,'User input'!$J$8,IF(K624&lt;'User input'!$I$10,'User input'!$J$9,IF(K624&lt;'User input'!$I$11,'User input'!$J$10,'User input'!$J$11)))*S624</f>
        <v>83.759999999999991</v>
      </c>
      <c r="U624" s="27">
        <f>K624*'User input'!$J$17+'User input'!$J$16</f>
        <v>0.5</v>
      </c>
    </row>
    <row r="625" spans="1:21" x14ac:dyDescent="0.25">
      <c r="A625" s="17">
        <v>639</v>
      </c>
      <c r="B625" s="6" t="s">
        <v>2262</v>
      </c>
      <c r="C625" s="6" t="s">
        <v>2263</v>
      </c>
      <c r="D625" s="6" t="s">
        <v>15</v>
      </c>
      <c r="E625" s="6" t="s">
        <v>16</v>
      </c>
      <c r="F625" s="15">
        <v>90</v>
      </c>
      <c r="G625" s="6" t="s">
        <v>2264</v>
      </c>
      <c r="H625" s="6" t="s">
        <v>1948</v>
      </c>
      <c r="I625" s="6" t="s">
        <v>32</v>
      </c>
      <c r="J625" s="7">
        <v>44482</v>
      </c>
      <c r="K625" s="15">
        <v>98</v>
      </c>
      <c r="L625" s="6" t="s">
        <v>33</v>
      </c>
      <c r="M625" s="6">
        <f t="shared" si="37"/>
        <v>2021</v>
      </c>
      <c r="N625" s="6">
        <f t="shared" si="38"/>
        <v>10</v>
      </c>
      <c r="O625" s="6" t="str">
        <f>VLOOKUP(L625,'User input'!$D$6:$E$16,2,FALSE)</f>
        <v>Megawidget L</v>
      </c>
      <c r="P625" s="6">
        <f>VLOOKUP(L625,'User input'!$D$6:$G$16,3,FALSE)</f>
        <v>1.79</v>
      </c>
      <c r="Q625" s="6">
        <f>VLOOKUP(L625,'User input'!$D$6:$G$16,4,FALSE)</f>
        <v>24</v>
      </c>
      <c r="R625" s="6">
        <f t="shared" si="39"/>
        <v>2352</v>
      </c>
      <c r="S625" s="26">
        <f t="shared" si="36"/>
        <v>4210.08</v>
      </c>
      <c r="T625" s="26">
        <f>IF(K625&lt;'User input'!$I$9,'User input'!$J$8,IF(K625&lt;'User input'!$I$10,'User input'!$J$9,IF(K625&lt;'User input'!$I$11,'User input'!$J$10,'User input'!$J$11)))*S625</f>
        <v>210.50400000000002</v>
      </c>
      <c r="U625" s="26">
        <f>K625*'User input'!$J$17+'User input'!$J$16</f>
        <v>0.5</v>
      </c>
    </row>
    <row r="626" spans="1:21" x14ac:dyDescent="0.25">
      <c r="A626" s="18">
        <v>640</v>
      </c>
      <c r="B626" s="10" t="s">
        <v>2265</v>
      </c>
      <c r="C626" s="10" t="s">
        <v>2266</v>
      </c>
      <c r="D626" s="10" t="s">
        <v>28</v>
      </c>
      <c r="E626" s="10" t="s">
        <v>29</v>
      </c>
      <c r="F626" s="16">
        <v>30</v>
      </c>
      <c r="G626" s="10" t="s">
        <v>2267</v>
      </c>
      <c r="H626" s="10" t="s">
        <v>2099</v>
      </c>
      <c r="I626" s="10" t="s">
        <v>32</v>
      </c>
      <c r="J626" s="11">
        <v>43908</v>
      </c>
      <c r="K626" s="16">
        <v>59</v>
      </c>
      <c r="L626" s="10" t="s">
        <v>33</v>
      </c>
      <c r="M626" s="10">
        <f t="shared" si="37"/>
        <v>2020</v>
      </c>
      <c r="N626" s="10">
        <f t="shared" si="38"/>
        <v>3</v>
      </c>
      <c r="O626" s="10" t="str">
        <f>VLOOKUP(L626,'User input'!$D$6:$E$16,2,FALSE)</f>
        <v>Megawidget L</v>
      </c>
      <c r="P626" s="10">
        <f>VLOOKUP(L626,'User input'!$D$6:$G$16,3,FALSE)</f>
        <v>1.79</v>
      </c>
      <c r="Q626" s="10">
        <f>VLOOKUP(L626,'User input'!$D$6:$G$16,4,FALSE)</f>
        <v>24</v>
      </c>
      <c r="R626" s="10">
        <f t="shared" si="39"/>
        <v>1416</v>
      </c>
      <c r="S626" s="27">
        <f t="shared" si="36"/>
        <v>2534.64</v>
      </c>
      <c r="T626" s="27">
        <f>IF(K626&lt;'User input'!$I$9,'User input'!$J$8,IF(K626&lt;'User input'!$I$10,'User input'!$J$9,IF(K626&lt;'User input'!$I$11,'User input'!$J$10,'User input'!$J$11)))*S626</f>
        <v>126.732</v>
      </c>
      <c r="U626" s="27">
        <f>K626*'User input'!$J$17+'User input'!$J$16</f>
        <v>0.5</v>
      </c>
    </row>
    <row r="627" spans="1:21" x14ac:dyDescent="0.25">
      <c r="A627" s="17">
        <v>641</v>
      </c>
      <c r="B627" s="6" t="s">
        <v>2268</v>
      </c>
      <c r="C627" s="6" t="s">
        <v>2269</v>
      </c>
      <c r="D627" s="6" t="s">
        <v>28</v>
      </c>
      <c r="E627" s="6" t="s">
        <v>29</v>
      </c>
      <c r="F627" s="15">
        <v>30</v>
      </c>
      <c r="G627" s="6" t="s">
        <v>2270</v>
      </c>
      <c r="H627" s="6" t="s">
        <v>1561</v>
      </c>
      <c r="I627" s="6" t="s">
        <v>32</v>
      </c>
      <c r="J627" s="7">
        <v>44300</v>
      </c>
      <c r="K627" s="15">
        <v>73</v>
      </c>
      <c r="L627" s="6" t="s">
        <v>33</v>
      </c>
      <c r="M627" s="6">
        <f t="shared" si="37"/>
        <v>2021</v>
      </c>
      <c r="N627" s="6">
        <f t="shared" si="38"/>
        <v>4</v>
      </c>
      <c r="O627" s="6" t="str">
        <f>VLOOKUP(L627,'User input'!$D$6:$E$16,2,FALSE)</f>
        <v>Megawidget L</v>
      </c>
      <c r="P627" s="6">
        <f>VLOOKUP(L627,'User input'!$D$6:$G$16,3,FALSE)</f>
        <v>1.79</v>
      </c>
      <c r="Q627" s="6">
        <f>VLOOKUP(L627,'User input'!$D$6:$G$16,4,FALSE)</f>
        <v>24</v>
      </c>
      <c r="R627" s="6">
        <f t="shared" si="39"/>
        <v>1752</v>
      </c>
      <c r="S627" s="26">
        <f t="shared" si="36"/>
        <v>3136.08</v>
      </c>
      <c r="T627" s="26">
        <f>IF(K627&lt;'User input'!$I$9,'User input'!$J$8,IF(K627&lt;'User input'!$I$10,'User input'!$J$9,IF(K627&lt;'User input'!$I$11,'User input'!$J$10,'User input'!$J$11)))*S627</f>
        <v>156.804</v>
      </c>
      <c r="U627" s="26">
        <f>K627*'User input'!$J$17+'User input'!$J$16</f>
        <v>0.5</v>
      </c>
    </row>
    <row r="628" spans="1:21" x14ac:dyDescent="0.25">
      <c r="A628" s="18">
        <v>642</v>
      </c>
      <c r="B628" s="10" t="s">
        <v>2271</v>
      </c>
      <c r="C628" s="10" t="s">
        <v>2272</v>
      </c>
      <c r="D628" s="10" t="s">
        <v>28</v>
      </c>
      <c r="E628" s="10" t="s">
        <v>29</v>
      </c>
      <c r="F628" s="16">
        <v>30</v>
      </c>
      <c r="G628" s="10" t="s">
        <v>2273</v>
      </c>
      <c r="H628" s="10" t="s">
        <v>2274</v>
      </c>
      <c r="I628" s="10" t="s">
        <v>32</v>
      </c>
      <c r="J628" s="11">
        <v>44063</v>
      </c>
      <c r="K628" s="16">
        <v>58</v>
      </c>
      <c r="L628" s="10" t="s">
        <v>44</v>
      </c>
      <c r="M628" s="10">
        <f t="shared" si="37"/>
        <v>2020</v>
      </c>
      <c r="N628" s="10">
        <f t="shared" si="38"/>
        <v>8</v>
      </c>
      <c r="O628" s="10" t="str">
        <f>VLOOKUP(L628,'User input'!$D$6:$E$16,2,FALSE)</f>
        <v>Gigastuff</v>
      </c>
      <c r="P628" s="10">
        <f>VLOOKUP(L628,'User input'!$D$6:$G$16,3,FALSE)</f>
        <v>1.89</v>
      </c>
      <c r="Q628" s="10">
        <f>VLOOKUP(L628,'User input'!$D$6:$G$16,4,FALSE)</f>
        <v>18</v>
      </c>
      <c r="R628" s="10">
        <f t="shared" si="39"/>
        <v>1044</v>
      </c>
      <c r="S628" s="27">
        <f t="shared" si="36"/>
        <v>1973.1599999999999</v>
      </c>
      <c r="T628" s="27">
        <f>IF(K628&lt;'User input'!$I$9,'User input'!$J$8,IF(K628&lt;'User input'!$I$10,'User input'!$J$9,IF(K628&lt;'User input'!$I$11,'User input'!$J$10,'User input'!$J$11)))*S628</f>
        <v>98.658000000000001</v>
      </c>
      <c r="U628" s="27">
        <f>K628*'User input'!$J$17+'User input'!$J$16</f>
        <v>0.5</v>
      </c>
    </row>
    <row r="629" spans="1:21" x14ac:dyDescent="0.25">
      <c r="A629" s="17">
        <v>643</v>
      </c>
      <c r="B629" s="6" t="s">
        <v>2275</v>
      </c>
      <c r="C629" s="6" t="s">
        <v>2276</v>
      </c>
      <c r="D629" s="6" t="s">
        <v>15</v>
      </c>
      <c r="E629" s="6" t="s">
        <v>16</v>
      </c>
      <c r="F629" s="15">
        <v>30</v>
      </c>
      <c r="G629" s="6" t="s">
        <v>2277</v>
      </c>
      <c r="H629" s="6" t="s">
        <v>2278</v>
      </c>
      <c r="I629" s="6" t="s">
        <v>32</v>
      </c>
      <c r="J629" s="7">
        <v>43793</v>
      </c>
      <c r="K629" s="15">
        <v>29</v>
      </c>
      <c r="L629" s="6" t="s">
        <v>39</v>
      </c>
      <c r="M629" s="6">
        <f t="shared" si="37"/>
        <v>2019</v>
      </c>
      <c r="N629" s="6">
        <f t="shared" si="38"/>
        <v>11</v>
      </c>
      <c r="O629" s="6" t="str">
        <f>VLOOKUP(L629,'User input'!$D$6:$E$16,2,FALSE)</f>
        <v>Ultrathing V1</v>
      </c>
      <c r="P629" s="6">
        <f>VLOOKUP(L629,'User input'!$D$6:$G$16,3,FALSE)</f>
        <v>1.79</v>
      </c>
      <c r="Q629" s="6">
        <f>VLOOKUP(L629,'User input'!$D$6:$G$16,4,FALSE)</f>
        <v>17</v>
      </c>
      <c r="R629" s="6">
        <f t="shared" si="39"/>
        <v>493</v>
      </c>
      <c r="S629" s="26">
        <f t="shared" si="36"/>
        <v>882.47</v>
      </c>
      <c r="T629" s="26">
        <f>IF(K629&lt;'User input'!$I$9,'User input'!$J$8,IF(K629&lt;'User input'!$I$10,'User input'!$J$9,IF(K629&lt;'User input'!$I$11,'User input'!$J$10,'User input'!$J$11)))*S629</f>
        <v>26.4741</v>
      </c>
      <c r="U629" s="26">
        <f>K629*'User input'!$J$17+'User input'!$J$16</f>
        <v>0.5</v>
      </c>
    </row>
    <row r="630" spans="1:21" x14ac:dyDescent="0.25">
      <c r="A630" s="18">
        <v>644</v>
      </c>
      <c r="B630" s="10" t="s">
        <v>2279</v>
      </c>
      <c r="C630" s="10" t="s">
        <v>1454</v>
      </c>
      <c r="D630" s="10" t="s">
        <v>28</v>
      </c>
      <c r="E630" s="10" t="s">
        <v>29</v>
      </c>
      <c r="F630" s="16">
        <v>60</v>
      </c>
      <c r="G630" s="10" t="s">
        <v>2280</v>
      </c>
      <c r="H630" s="10" t="s">
        <v>2281</v>
      </c>
      <c r="I630" s="10" t="s">
        <v>25</v>
      </c>
      <c r="J630" s="11">
        <v>44315</v>
      </c>
      <c r="K630" s="16">
        <v>61</v>
      </c>
      <c r="L630" s="10" t="s">
        <v>99</v>
      </c>
      <c r="M630" s="10">
        <f t="shared" si="37"/>
        <v>2021</v>
      </c>
      <c r="N630" s="10">
        <f t="shared" si="38"/>
        <v>4</v>
      </c>
      <c r="O630" s="10" t="str">
        <f>VLOOKUP(L630,'User input'!$D$6:$E$16,2,FALSE)</f>
        <v>Superwossname</v>
      </c>
      <c r="P630" s="10">
        <f>VLOOKUP(L630,'User input'!$D$6:$G$16,3,FALSE)</f>
        <v>3.49</v>
      </c>
      <c r="Q630" s="10">
        <f>VLOOKUP(L630,'User input'!$D$6:$G$16,4,FALSE)</f>
        <v>20</v>
      </c>
      <c r="R630" s="10">
        <f t="shared" si="39"/>
        <v>1220</v>
      </c>
      <c r="S630" s="27">
        <f t="shared" si="36"/>
        <v>4257.8</v>
      </c>
      <c r="T630" s="27">
        <f>IF(K630&lt;'User input'!$I$9,'User input'!$J$8,IF(K630&lt;'User input'!$I$10,'User input'!$J$9,IF(K630&lt;'User input'!$I$11,'User input'!$J$10,'User input'!$J$11)))*S630</f>
        <v>212.89000000000001</v>
      </c>
      <c r="U630" s="27">
        <f>K630*'User input'!$J$17+'User input'!$J$16</f>
        <v>0.5</v>
      </c>
    </row>
    <row r="631" spans="1:21" x14ac:dyDescent="0.25">
      <c r="A631" s="17">
        <v>645</v>
      </c>
      <c r="B631" s="6" t="s">
        <v>2282</v>
      </c>
      <c r="C631" s="6" t="s">
        <v>2283</v>
      </c>
      <c r="D631" s="6" t="s">
        <v>28</v>
      </c>
      <c r="E631" s="6" t="s">
        <v>29</v>
      </c>
      <c r="F631" s="15">
        <v>30</v>
      </c>
      <c r="G631" s="6" t="s">
        <v>2280</v>
      </c>
      <c r="H631" s="6" t="s">
        <v>2284</v>
      </c>
      <c r="I631" s="6" t="s">
        <v>32</v>
      </c>
      <c r="J631" s="7">
        <v>43634</v>
      </c>
      <c r="K631" s="15">
        <v>68</v>
      </c>
      <c r="L631" s="6" t="s">
        <v>33</v>
      </c>
      <c r="M631" s="6">
        <f t="shared" si="37"/>
        <v>2019</v>
      </c>
      <c r="N631" s="6">
        <f t="shared" si="38"/>
        <v>6</v>
      </c>
      <c r="O631" s="6" t="str">
        <f>VLOOKUP(L631,'User input'!$D$6:$E$16,2,FALSE)</f>
        <v>Megawidget L</v>
      </c>
      <c r="P631" s="6">
        <f>VLOOKUP(L631,'User input'!$D$6:$G$16,3,FALSE)</f>
        <v>1.79</v>
      </c>
      <c r="Q631" s="6">
        <f>VLOOKUP(L631,'User input'!$D$6:$G$16,4,FALSE)</f>
        <v>24</v>
      </c>
      <c r="R631" s="6">
        <f t="shared" si="39"/>
        <v>1632</v>
      </c>
      <c r="S631" s="26">
        <f t="shared" si="36"/>
        <v>2921.28</v>
      </c>
      <c r="T631" s="26">
        <f>IF(K631&lt;'User input'!$I$9,'User input'!$J$8,IF(K631&lt;'User input'!$I$10,'User input'!$J$9,IF(K631&lt;'User input'!$I$11,'User input'!$J$10,'User input'!$J$11)))*S631</f>
        <v>146.06400000000002</v>
      </c>
      <c r="U631" s="26">
        <f>K631*'User input'!$J$17+'User input'!$J$16</f>
        <v>0.5</v>
      </c>
    </row>
    <row r="632" spans="1:21" x14ac:dyDescent="0.25">
      <c r="A632" s="18">
        <v>646</v>
      </c>
      <c r="B632" s="10" t="s">
        <v>2285</v>
      </c>
      <c r="C632" s="10" t="s">
        <v>2286</v>
      </c>
      <c r="D632" s="10" t="s">
        <v>15</v>
      </c>
      <c r="E632" s="10" t="s">
        <v>16</v>
      </c>
      <c r="F632" s="16">
        <v>90</v>
      </c>
      <c r="G632" s="10" t="s">
        <v>2287</v>
      </c>
      <c r="H632" s="10" t="s">
        <v>1724</v>
      </c>
      <c r="I632" s="10" t="s">
        <v>1725</v>
      </c>
      <c r="J632" s="11">
        <v>44345</v>
      </c>
      <c r="K632" s="16">
        <v>67</v>
      </c>
      <c r="L632" s="10" t="s">
        <v>99</v>
      </c>
      <c r="M632" s="10">
        <f t="shared" si="37"/>
        <v>2021</v>
      </c>
      <c r="N632" s="10">
        <f t="shared" si="38"/>
        <v>5</v>
      </c>
      <c r="O632" s="10" t="str">
        <f>VLOOKUP(L632,'User input'!$D$6:$E$16,2,FALSE)</f>
        <v>Superwossname</v>
      </c>
      <c r="P632" s="10">
        <f>VLOOKUP(L632,'User input'!$D$6:$G$16,3,FALSE)</f>
        <v>3.49</v>
      </c>
      <c r="Q632" s="10">
        <f>VLOOKUP(L632,'User input'!$D$6:$G$16,4,FALSE)</f>
        <v>20</v>
      </c>
      <c r="R632" s="10">
        <f t="shared" si="39"/>
        <v>1340</v>
      </c>
      <c r="S632" s="27">
        <f t="shared" si="36"/>
        <v>4676.6000000000004</v>
      </c>
      <c r="T632" s="27">
        <f>IF(K632&lt;'User input'!$I$9,'User input'!$J$8,IF(K632&lt;'User input'!$I$10,'User input'!$J$9,IF(K632&lt;'User input'!$I$11,'User input'!$J$10,'User input'!$J$11)))*S632</f>
        <v>233.83000000000004</v>
      </c>
      <c r="U632" s="27">
        <f>K632*'User input'!$J$17+'User input'!$J$16</f>
        <v>0.5</v>
      </c>
    </row>
    <row r="633" spans="1:21" x14ac:dyDescent="0.25">
      <c r="A633" s="17">
        <v>647</v>
      </c>
      <c r="B633" s="6" t="s">
        <v>2288</v>
      </c>
      <c r="C633" s="6" t="s">
        <v>1574</v>
      </c>
      <c r="D633" s="6" t="s">
        <v>28</v>
      </c>
      <c r="E633" s="6" t="s">
        <v>29</v>
      </c>
      <c r="F633" s="15">
        <v>30</v>
      </c>
      <c r="G633" s="6" t="s">
        <v>2289</v>
      </c>
      <c r="H633" s="6" t="s">
        <v>1591</v>
      </c>
      <c r="I633" s="6" t="s">
        <v>32</v>
      </c>
      <c r="J633" s="7">
        <v>44350</v>
      </c>
      <c r="K633" s="15">
        <v>98</v>
      </c>
      <c r="L633" s="6" t="s">
        <v>39</v>
      </c>
      <c r="M633" s="6">
        <f t="shared" si="37"/>
        <v>2021</v>
      </c>
      <c r="N633" s="6">
        <f t="shared" si="38"/>
        <v>6</v>
      </c>
      <c r="O633" s="6" t="str">
        <f>VLOOKUP(L633,'User input'!$D$6:$E$16,2,FALSE)</f>
        <v>Ultrathing V1</v>
      </c>
      <c r="P633" s="6">
        <f>VLOOKUP(L633,'User input'!$D$6:$G$16,3,FALSE)</f>
        <v>1.79</v>
      </c>
      <c r="Q633" s="6">
        <f>VLOOKUP(L633,'User input'!$D$6:$G$16,4,FALSE)</f>
        <v>17</v>
      </c>
      <c r="R633" s="6">
        <f t="shared" si="39"/>
        <v>1666</v>
      </c>
      <c r="S633" s="26">
        <f t="shared" si="36"/>
        <v>2982.14</v>
      </c>
      <c r="T633" s="26">
        <f>IF(K633&lt;'User input'!$I$9,'User input'!$J$8,IF(K633&lt;'User input'!$I$10,'User input'!$J$9,IF(K633&lt;'User input'!$I$11,'User input'!$J$10,'User input'!$J$11)))*S633</f>
        <v>149.107</v>
      </c>
      <c r="U633" s="26">
        <f>K633*'User input'!$J$17+'User input'!$J$16</f>
        <v>0.5</v>
      </c>
    </row>
    <row r="634" spans="1:21" x14ac:dyDescent="0.25">
      <c r="A634" s="18">
        <v>648</v>
      </c>
      <c r="B634" s="10" t="s">
        <v>2290</v>
      </c>
      <c r="C634" s="10" t="s">
        <v>2291</v>
      </c>
      <c r="D634" s="10" t="s">
        <v>15</v>
      </c>
      <c r="E634" s="10" t="s">
        <v>16</v>
      </c>
      <c r="F634" s="16">
        <v>30</v>
      </c>
      <c r="G634" s="10" t="s">
        <v>2292</v>
      </c>
      <c r="H634" s="10" t="s">
        <v>1777</v>
      </c>
      <c r="I634" s="10" t="s">
        <v>32</v>
      </c>
      <c r="J634" s="11">
        <v>44536</v>
      </c>
      <c r="K634" s="16">
        <v>97</v>
      </c>
      <c r="L634" s="10" t="s">
        <v>78</v>
      </c>
      <c r="M634" s="10">
        <f t="shared" si="37"/>
        <v>2021</v>
      </c>
      <c r="N634" s="10">
        <f t="shared" si="38"/>
        <v>12</v>
      </c>
      <c r="O634" s="10" t="str">
        <f>VLOOKUP(L634,'User input'!$D$6:$E$16,2,FALSE)</f>
        <v>Ultrathing V2</v>
      </c>
      <c r="P634" s="10">
        <f>VLOOKUP(L634,'User input'!$D$6:$G$16,3,FALSE)</f>
        <v>2.95</v>
      </c>
      <c r="Q634" s="10">
        <f>VLOOKUP(L634,'User input'!$D$6:$G$16,4,FALSE)</f>
        <v>20</v>
      </c>
      <c r="R634" s="10">
        <f t="shared" si="39"/>
        <v>1940</v>
      </c>
      <c r="S634" s="27">
        <f t="shared" si="36"/>
        <v>5723</v>
      </c>
      <c r="T634" s="27">
        <f>IF(K634&lt;'User input'!$I$9,'User input'!$J$8,IF(K634&lt;'User input'!$I$10,'User input'!$J$9,IF(K634&lt;'User input'!$I$11,'User input'!$J$10,'User input'!$J$11)))*S634</f>
        <v>286.15000000000003</v>
      </c>
      <c r="U634" s="27">
        <f>K634*'User input'!$J$17+'User input'!$J$16</f>
        <v>0.5</v>
      </c>
    </row>
    <row r="635" spans="1:21" x14ac:dyDescent="0.25">
      <c r="A635" s="17">
        <v>649</v>
      </c>
      <c r="B635" s="6" t="s">
        <v>2293</v>
      </c>
      <c r="C635" s="6" t="s">
        <v>552</v>
      </c>
      <c r="D635" s="6" t="s">
        <v>28</v>
      </c>
      <c r="E635" s="6" t="s">
        <v>29</v>
      </c>
      <c r="F635" s="15">
        <v>90</v>
      </c>
      <c r="G635" s="6" t="s">
        <v>2294</v>
      </c>
      <c r="H635" s="6" t="s">
        <v>2295</v>
      </c>
      <c r="I635" s="6" t="s">
        <v>25</v>
      </c>
      <c r="J635" s="7">
        <v>43555</v>
      </c>
      <c r="K635" s="15">
        <v>23</v>
      </c>
      <c r="L635" s="6" t="s">
        <v>99</v>
      </c>
      <c r="M635" s="6">
        <f t="shared" si="37"/>
        <v>2019</v>
      </c>
      <c r="N635" s="6">
        <f t="shared" si="38"/>
        <v>3</v>
      </c>
      <c r="O635" s="6" t="str">
        <f>VLOOKUP(L635,'User input'!$D$6:$E$16,2,FALSE)</f>
        <v>Superwossname</v>
      </c>
      <c r="P635" s="6">
        <f>VLOOKUP(L635,'User input'!$D$6:$G$16,3,FALSE)</f>
        <v>3.49</v>
      </c>
      <c r="Q635" s="6">
        <f>VLOOKUP(L635,'User input'!$D$6:$G$16,4,FALSE)</f>
        <v>20</v>
      </c>
      <c r="R635" s="6">
        <f t="shared" si="39"/>
        <v>460</v>
      </c>
      <c r="S635" s="26">
        <f t="shared" si="36"/>
        <v>1605.4</v>
      </c>
      <c r="T635" s="26">
        <f>IF(K635&lt;'User input'!$I$9,'User input'!$J$8,IF(K635&lt;'User input'!$I$10,'User input'!$J$9,IF(K635&lt;'User input'!$I$11,'User input'!$J$10,'User input'!$J$11)))*S635</f>
        <v>48.161999999999999</v>
      </c>
      <c r="U635" s="26">
        <f>K635*'User input'!$J$17+'User input'!$J$16</f>
        <v>0.5</v>
      </c>
    </row>
    <row r="636" spans="1:21" x14ac:dyDescent="0.25">
      <c r="A636" s="18">
        <v>650</v>
      </c>
      <c r="B636" s="10" t="s">
        <v>2224</v>
      </c>
      <c r="C636" s="10" t="s">
        <v>2296</v>
      </c>
      <c r="D636" s="10" t="s">
        <v>49</v>
      </c>
      <c r="E636" s="10" t="s">
        <v>16</v>
      </c>
      <c r="F636" s="16">
        <v>60</v>
      </c>
      <c r="G636" s="10" t="s">
        <v>2297</v>
      </c>
      <c r="H636" s="10" t="s">
        <v>923</v>
      </c>
      <c r="I636" s="10" t="s">
        <v>38</v>
      </c>
      <c r="J636" s="11">
        <v>44360</v>
      </c>
      <c r="K636" s="16">
        <v>101</v>
      </c>
      <c r="L636" s="10" t="s">
        <v>52</v>
      </c>
      <c r="M636" s="10">
        <f t="shared" si="37"/>
        <v>2021</v>
      </c>
      <c r="N636" s="10">
        <f t="shared" si="38"/>
        <v>6</v>
      </c>
      <c r="O636" s="10" t="str">
        <f>VLOOKUP(L636,'User input'!$D$6:$E$16,2,FALSE)</f>
        <v>Megawidget S</v>
      </c>
      <c r="P636" s="10">
        <f>VLOOKUP(L636,'User input'!$D$6:$G$16,3,FALSE)</f>
        <v>0.69</v>
      </c>
      <c r="Q636" s="10">
        <f>VLOOKUP(L636,'User input'!$D$6:$G$16,4,FALSE)</f>
        <v>24</v>
      </c>
      <c r="R636" s="10">
        <f t="shared" si="39"/>
        <v>2424</v>
      </c>
      <c r="S636" s="27">
        <f t="shared" si="36"/>
        <v>1672.56</v>
      </c>
      <c r="T636" s="27">
        <f>IF(K636&lt;'User input'!$I$9,'User input'!$J$8,IF(K636&lt;'User input'!$I$10,'User input'!$J$9,IF(K636&lt;'User input'!$I$11,'User input'!$J$10,'User input'!$J$11)))*S636</f>
        <v>117.07920000000001</v>
      </c>
      <c r="U636" s="27">
        <f>K636*'User input'!$J$17+'User input'!$J$16</f>
        <v>0.5</v>
      </c>
    </row>
    <row r="637" spans="1:21" x14ac:dyDescent="0.25">
      <c r="A637" s="17">
        <v>651</v>
      </c>
      <c r="B637" s="6" t="s">
        <v>2298</v>
      </c>
      <c r="C637" s="6" t="s">
        <v>2299</v>
      </c>
      <c r="D637" s="6" t="s">
        <v>49</v>
      </c>
      <c r="E637" s="6" t="s">
        <v>16</v>
      </c>
      <c r="F637" s="15">
        <v>30</v>
      </c>
      <c r="G637" s="6" t="s">
        <v>2300</v>
      </c>
      <c r="H637" s="6" t="s">
        <v>2301</v>
      </c>
      <c r="I637" s="6" t="s">
        <v>32</v>
      </c>
      <c r="J637" s="7">
        <v>44243</v>
      </c>
      <c r="K637" s="15">
        <v>22</v>
      </c>
      <c r="L637" s="6" t="s">
        <v>68</v>
      </c>
      <c r="M637" s="6">
        <f t="shared" si="37"/>
        <v>2021</v>
      </c>
      <c r="N637" s="6">
        <f t="shared" si="38"/>
        <v>2</v>
      </c>
      <c r="O637" s="6" t="str">
        <f>VLOOKUP(L637,'User input'!$D$6:$E$16,2,FALSE)</f>
        <v>Megawidget M</v>
      </c>
      <c r="P637" s="6">
        <f>VLOOKUP(L637,'User input'!$D$6:$G$16,3,FALSE)</f>
        <v>1.29</v>
      </c>
      <c r="Q637" s="6">
        <f>VLOOKUP(L637,'User input'!$D$6:$G$16,4,FALSE)</f>
        <v>24</v>
      </c>
      <c r="R637" s="6">
        <f t="shared" si="39"/>
        <v>528</v>
      </c>
      <c r="S637" s="26">
        <f t="shared" si="36"/>
        <v>681.12</v>
      </c>
      <c r="T637" s="26">
        <f>IF(K637&lt;'User input'!$I$9,'User input'!$J$8,IF(K637&lt;'User input'!$I$10,'User input'!$J$9,IF(K637&lt;'User input'!$I$11,'User input'!$J$10,'User input'!$J$11)))*S637</f>
        <v>20.433599999999998</v>
      </c>
      <c r="U637" s="26">
        <f>K637*'User input'!$J$17+'User input'!$J$16</f>
        <v>0.5</v>
      </c>
    </row>
    <row r="638" spans="1:21" x14ac:dyDescent="0.25">
      <c r="A638" s="18">
        <v>652</v>
      </c>
      <c r="B638" s="10" t="s">
        <v>2302</v>
      </c>
      <c r="C638" s="10" t="s">
        <v>1578</v>
      </c>
      <c r="D638" s="10" t="s">
        <v>28</v>
      </c>
      <c r="E638" s="10" t="s">
        <v>29</v>
      </c>
      <c r="F638" s="16">
        <v>60</v>
      </c>
      <c r="G638" s="10" t="s">
        <v>2303</v>
      </c>
      <c r="H638" s="10" t="s">
        <v>630</v>
      </c>
      <c r="I638" s="10" t="s">
        <v>32</v>
      </c>
      <c r="J638" s="11">
        <v>44407</v>
      </c>
      <c r="K638" s="16">
        <v>4</v>
      </c>
      <c r="L638" s="10" t="s">
        <v>44</v>
      </c>
      <c r="M638" s="10">
        <f t="shared" si="37"/>
        <v>2021</v>
      </c>
      <c r="N638" s="10">
        <f t="shared" si="38"/>
        <v>7</v>
      </c>
      <c r="O638" s="10" t="str">
        <f>VLOOKUP(L638,'User input'!$D$6:$E$16,2,FALSE)</f>
        <v>Gigastuff</v>
      </c>
      <c r="P638" s="10">
        <f>VLOOKUP(L638,'User input'!$D$6:$G$16,3,FALSE)</f>
        <v>1.89</v>
      </c>
      <c r="Q638" s="10">
        <f>VLOOKUP(L638,'User input'!$D$6:$G$16,4,FALSE)</f>
        <v>18</v>
      </c>
      <c r="R638" s="10">
        <f t="shared" si="39"/>
        <v>72</v>
      </c>
      <c r="S638" s="27">
        <f t="shared" si="36"/>
        <v>136.07999999999998</v>
      </c>
      <c r="T638" s="27">
        <f>IF(K638&lt;'User input'!$I$9,'User input'!$J$8,IF(K638&lt;'User input'!$I$10,'User input'!$J$9,IF(K638&lt;'User input'!$I$11,'User input'!$J$10,'User input'!$J$11)))*S638</f>
        <v>0</v>
      </c>
      <c r="U638" s="27">
        <f>K638*'User input'!$J$17+'User input'!$J$16</f>
        <v>0.5</v>
      </c>
    </row>
    <row r="639" spans="1:21" x14ac:dyDescent="0.25">
      <c r="A639" s="17">
        <v>653</v>
      </c>
      <c r="B639" s="6" t="s">
        <v>2304</v>
      </c>
      <c r="C639" s="6" t="s">
        <v>935</v>
      </c>
      <c r="D639" s="6" t="s">
        <v>15</v>
      </c>
      <c r="E639" s="6" t="s">
        <v>16</v>
      </c>
      <c r="F639" s="15">
        <v>90</v>
      </c>
      <c r="G639" s="6" t="s">
        <v>2305</v>
      </c>
      <c r="H639" s="6" t="s">
        <v>698</v>
      </c>
      <c r="I639" s="6" t="s">
        <v>699</v>
      </c>
      <c r="J639" s="7">
        <v>44066</v>
      </c>
      <c r="K639" s="15">
        <v>59</v>
      </c>
      <c r="L639" s="6" t="s">
        <v>157</v>
      </c>
      <c r="M639" s="6">
        <f t="shared" si="37"/>
        <v>2020</v>
      </c>
      <c r="N639" s="6">
        <f t="shared" si="38"/>
        <v>8</v>
      </c>
      <c r="O639" s="6" t="str">
        <f>VLOOKUP(L639,'User input'!$D$6:$E$16,2,FALSE)</f>
        <v>Ultrathing V3</v>
      </c>
      <c r="P639" s="6">
        <f>VLOOKUP(L639,'User input'!$D$6:$G$16,3,FALSE)</f>
        <v>3.39</v>
      </c>
      <c r="Q639" s="6">
        <f>VLOOKUP(L639,'User input'!$D$6:$G$16,4,FALSE)</f>
        <v>24</v>
      </c>
      <c r="R639" s="6">
        <f t="shared" si="39"/>
        <v>1416</v>
      </c>
      <c r="S639" s="26">
        <f t="shared" si="36"/>
        <v>4800.24</v>
      </c>
      <c r="T639" s="26">
        <f>IF(K639&lt;'User input'!$I$9,'User input'!$J$8,IF(K639&lt;'User input'!$I$10,'User input'!$J$9,IF(K639&lt;'User input'!$I$11,'User input'!$J$10,'User input'!$J$11)))*S639</f>
        <v>240.012</v>
      </c>
      <c r="U639" s="26">
        <f>K639*'User input'!$J$17+'User input'!$J$16</f>
        <v>0.5</v>
      </c>
    </row>
    <row r="640" spans="1:21" x14ac:dyDescent="0.25">
      <c r="A640" s="18">
        <v>654</v>
      </c>
      <c r="B640" s="10" t="s">
        <v>2306</v>
      </c>
      <c r="C640" s="10" t="s">
        <v>2307</v>
      </c>
      <c r="D640" s="10" t="s">
        <v>41</v>
      </c>
      <c r="E640" s="10" t="s">
        <v>16</v>
      </c>
      <c r="F640" s="16">
        <v>30</v>
      </c>
      <c r="G640" s="10" t="s">
        <v>2308</v>
      </c>
      <c r="H640" s="10" t="s">
        <v>1072</v>
      </c>
      <c r="I640" s="10" t="s">
        <v>1073</v>
      </c>
      <c r="J640" s="11">
        <v>44137</v>
      </c>
      <c r="K640" s="16">
        <v>74</v>
      </c>
      <c r="L640" s="10" t="s">
        <v>33</v>
      </c>
      <c r="M640" s="10">
        <f t="shared" si="37"/>
        <v>2020</v>
      </c>
      <c r="N640" s="10">
        <f t="shared" si="38"/>
        <v>11</v>
      </c>
      <c r="O640" s="10" t="str">
        <f>VLOOKUP(L640,'User input'!$D$6:$E$16,2,FALSE)</f>
        <v>Megawidget L</v>
      </c>
      <c r="P640" s="10">
        <f>VLOOKUP(L640,'User input'!$D$6:$G$16,3,FALSE)</f>
        <v>1.79</v>
      </c>
      <c r="Q640" s="10">
        <f>VLOOKUP(L640,'User input'!$D$6:$G$16,4,FALSE)</f>
        <v>24</v>
      </c>
      <c r="R640" s="10">
        <f t="shared" si="39"/>
        <v>1776</v>
      </c>
      <c r="S640" s="27">
        <f t="shared" si="36"/>
        <v>3179.04</v>
      </c>
      <c r="T640" s="27">
        <f>IF(K640&lt;'User input'!$I$9,'User input'!$J$8,IF(K640&lt;'User input'!$I$10,'User input'!$J$9,IF(K640&lt;'User input'!$I$11,'User input'!$J$10,'User input'!$J$11)))*S640</f>
        <v>158.952</v>
      </c>
      <c r="U640" s="27">
        <f>K640*'User input'!$J$17+'User input'!$J$16</f>
        <v>0.5</v>
      </c>
    </row>
    <row r="641" spans="1:21" x14ac:dyDescent="0.25">
      <c r="A641" s="17">
        <v>655</v>
      </c>
      <c r="B641" s="6" t="s">
        <v>1463</v>
      </c>
      <c r="C641" s="6" t="s">
        <v>2309</v>
      </c>
      <c r="D641" s="6" t="s">
        <v>28</v>
      </c>
      <c r="E641" s="6" t="s">
        <v>29</v>
      </c>
      <c r="F641" s="15">
        <v>60</v>
      </c>
      <c r="G641" s="6" t="s">
        <v>2310</v>
      </c>
      <c r="H641" s="6" t="s">
        <v>2311</v>
      </c>
      <c r="I641" s="6" t="s">
        <v>127</v>
      </c>
      <c r="J641" s="7">
        <v>44302</v>
      </c>
      <c r="K641" s="15">
        <v>96</v>
      </c>
      <c r="L641" s="6" t="s">
        <v>39</v>
      </c>
      <c r="M641" s="6">
        <f t="shared" si="37"/>
        <v>2021</v>
      </c>
      <c r="N641" s="6">
        <f t="shared" si="38"/>
        <v>4</v>
      </c>
      <c r="O641" s="6" t="str">
        <f>VLOOKUP(L641,'User input'!$D$6:$E$16,2,FALSE)</f>
        <v>Ultrathing V1</v>
      </c>
      <c r="P641" s="6">
        <f>VLOOKUP(L641,'User input'!$D$6:$G$16,3,FALSE)</f>
        <v>1.79</v>
      </c>
      <c r="Q641" s="6">
        <f>VLOOKUP(L641,'User input'!$D$6:$G$16,4,FALSE)</f>
        <v>17</v>
      </c>
      <c r="R641" s="6">
        <f t="shared" si="39"/>
        <v>1632</v>
      </c>
      <c r="S641" s="26">
        <f t="shared" si="36"/>
        <v>2921.28</v>
      </c>
      <c r="T641" s="26">
        <f>IF(K641&lt;'User input'!$I$9,'User input'!$J$8,IF(K641&lt;'User input'!$I$10,'User input'!$J$9,IF(K641&lt;'User input'!$I$11,'User input'!$J$10,'User input'!$J$11)))*S641</f>
        <v>146.06400000000002</v>
      </c>
      <c r="U641" s="26">
        <f>K641*'User input'!$J$17+'User input'!$J$16</f>
        <v>0.5</v>
      </c>
    </row>
    <row r="642" spans="1:21" x14ac:dyDescent="0.25">
      <c r="A642" s="18">
        <v>656</v>
      </c>
      <c r="B642" s="10" t="s">
        <v>2312</v>
      </c>
      <c r="C642" s="10" t="s">
        <v>2313</v>
      </c>
      <c r="D642" s="10" t="s">
        <v>15</v>
      </c>
      <c r="E642" s="10" t="s">
        <v>16</v>
      </c>
      <c r="F642" s="16">
        <v>60</v>
      </c>
      <c r="G642" s="10" t="s">
        <v>2314</v>
      </c>
      <c r="H642" s="10" t="s">
        <v>2315</v>
      </c>
      <c r="I642" s="10" t="s">
        <v>171</v>
      </c>
      <c r="J642" s="11">
        <v>43580</v>
      </c>
      <c r="K642" s="16">
        <v>48</v>
      </c>
      <c r="L642" s="10" t="s">
        <v>68</v>
      </c>
      <c r="M642" s="10">
        <f t="shared" si="37"/>
        <v>2019</v>
      </c>
      <c r="N642" s="10">
        <f t="shared" si="38"/>
        <v>4</v>
      </c>
      <c r="O642" s="10" t="str">
        <f>VLOOKUP(L642,'User input'!$D$6:$E$16,2,FALSE)</f>
        <v>Megawidget M</v>
      </c>
      <c r="P642" s="10">
        <f>VLOOKUP(L642,'User input'!$D$6:$G$16,3,FALSE)</f>
        <v>1.29</v>
      </c>
      <c r="Q642" s="10">
        <f>VLOOKUP(L642,'User input'!$D$6:$G$16,4,FALSE)</f>
        <v>24</v>
      </c>
      <c r="R642" s="10">
        <f t="shared" si="39"/>
        <v>1152</v>
      </c>
      <c r="S642" s="27">
        <f t="shared" si="36"/>
        <v>1486.08</v>
      </c>
      <c r="T642" s="27">
        <f>IF(K642&lt;'User input'!$I$9,'User input'!$J$8,IF(K642&lt;'User input'!$I$10,'User input'!$J$9,IF(K642&lt;'User input'!$I$11,'User input'!$J$10,'User input'!$J$11)))*S642</f>
        <v>44.582399999999993</v>
      </c>
      <c r="U642" s="27">
        <f>K642*'User input'!$J$17+'User input'!$J$16</f>
        <v>0.5</v>
      </c>
    </row>
    <row r="643" spans="1:21" x14ac:dyDescent="0.25">
      <c r="A643" s="17">
        <v>657</v>
      </c>
      <c r="B643" s="6" t="s">
        <v>2316</v>
      </c>
      <c r="C643" s="6" t="s">
        <v>150</v>
      </c>
      <c r="D643" s="6" t="s">
        <v>15</v>
      </c>
      <c r="E643" s="6" t="s">
        <v>16</v>
      </c>
      <c r="F643" s="15">
        <v>60</v>
      </c>
      <c r="G643" s="6" t="s">
        <v>2314</v>
      </c>
      <c r="H643" s="6" t="s">
        <v>1287</v>
      </c>
      <c r="I643" s="6" t="s">
        <v>32</v>
      </c>
      <c r="J643" s="7">
        <v>43471</v>
      </c>
      <c r="K643" s="15">
        <v>13</v>
      </c>
      <c r="L643" s="6" t="s">
        <v>20</v>
      </c>
      <c r="M643" s="6">
        <f t="shared" si="37"/>
        <v>2019</v>
      </c>
      <c r="N643" s="6">
        <f t="shared" si="38"/>
        <v>1</v>
      </c>
      <c r="O643" s="6" t="str">
        <f>VLOOKUP(L643,'User input'!$D$6:$E$16,2,FALSE)</f>
        <v>Hyperwotsit</v>
      </c>
      <c r="P643" s="6">
        <f>VLOOKUP(L643,'User input'!$D$6:$G$16,3,FALSE)</f>
        <v>2.0099999999999998</v>
      </c>
      <c r="Q643" s="6">
        <f>VLOOKUP(L643,'User input'!$D$6:$G$16,4,FALSE)</f>
        <v>20</v>
      </c>
      <c r="R643" s="6">
        <f t="shared" si="39"/>
        <v>260</v>
      </c>
      <c r="S643" s="26">
        <f t="shared" si="36"/>
        <v>522.59999999999991</v>
      </c>
      <c r="T643" s="26">
        <f>IF(K643&lt;'User input'!$I$9,'User input'!$J$8,IF(K643&lt;'User input'!$I$10,'User input'!$J$9,IF(K643&lt;'User input'!$I$11,'User input'!$J$10,'User input'!$J$11)))*S643</f>
        <v>0</v>
      </c>
      <c r="U643" s="26">
        <f>K643*'User input'!$J$17+'User input'!$J$16</f>
        <v>0.5</v>
      </c>
    </row>
    <row r="644" spans="1:21" x14ac:dyDescent="0.25">
      <c r="A644" s="18">
        <v>658</v>
      </c>
      <c r="B644" s="10" t="s">
        <v>739</v>
      </c>
      <c r="C644" s="10" t="s">
        <v>2317</v>
      </c>
      <c r="D644" s="10" t="s">
        <v>28</v>
      </c>
      <c r="E644" s="10" t="s">
        <v>29</v>
      </c>
      <c r="F644" s="16">
        <v>60</v>
      </c>
      <c r="G644" s="10" t="s">
        <v>2318</v>
      </c>
      <c r="H644" s="10" t="s">
        <v>2319</v>
      </c>
      <c r="I644" s="10" t="s">
        <v>2320</v>
      </c>
      <c r="J644" s="11">
        <v>44108</v>
      </c>
      <c r="K644" s="16">
        <v>50</v>
      </c>
      <c r="L644" s="10" t="s">
        <v>62</v>
      </c>
      <c r="M644" s="10">
        <f t="shared" si="37"/>
        <v>2020</v>
      </c>
      <c r="N644" s="10">
        <f t="shared" si="38"/>
        <v>10</v>
      </c>
      <c r="O644" s="10" t="str">
        <f>VLOOKUP(L644,'User input'!$D$6:$E$16,2,FALSE)</f>
        <v>Ultrathing V4</v>
      </c>
      <c r="P644" s="10">
        <f>VLOOKUP(L644,'User input'!$D$6:$G$16,3,FALSE)</f>
        <v>3.99</v>
      </c>
      <c r="Q644" s="10">
        <f>VLOOKUP(L644,'User input'!$D$6:$G$16,4,FALSE)</f>
        <v>24</v>
      </c>
      <c r="R644" s="10">
        <f t="shared" si="39"/>
        <v>1200</v>
      </c>
      <c r="S644" s="27">
        <f t="shared" si="36"/>
        <v>4788</v>
      </c>
      <c r="T644" s="27">
        <f>IF(K644&lt;'User input'!$I$9,'User input'!$J$8,IF(K644&lt;'User input'!$I$10,'User input'!$J$9,IF(K644&lt;'User input'!$I$11,'User input'!$J$10,'User input'!$J$11)))*S644</f>
        <v>239.4</v>
      </c>
      <c r="U644" s="27">
        <f>K644*'User input'!$J$17+'User input'!$J$16</f>
        <v>0.5</v>
      </c>
    </row>
    <row r="645" spans="1:21" x14ac:dyDescent="0.25">
      <c r="A645" s="17">
        <v>659</v>
      </c>
      <c r="B645" s="6" t="s">
        <v>2321</v>
      </c>
      <c r="C645" s="6" t="s">
        <v>2322</v>
      </c>
      <c r="D645" s="6" t="s">
        <v>49</v>
      </c>
      <c r="E645" s="6" t="s">
        <v>16</v>
      </c>
      <c r="F645" s="15">
        <v>30</v>
      </c>
      <c r="G645" s="6" t="s">
        <v>2323</v>
      </c>
      <c r="H645" s="6" t="s">
        <v>2324</v>
      </c>
      <c r="I645" s="6" t="s">
        <v>32</v>
      </c>
      <c r="J645" s="7">
        <v>43603</v>
      </c>
      <c r="K645" s="15">
        <v>9</v>
      </c>
      <c r="L645" s="6" t="s">
        <v>78</v>
      </c>
      <c r="M645" s="6">
        <f t="shared" si="37"/>
        <v>2019</v>
      </c>
      <c r="N645" s="6">
        <f t="shared" si="38"/>
        <v>5</v>
      </c>
      <c r="O645" s="6" t="str">
        <f>VLOOKUP(L645,'User input'!$D$6:$E$16,2,FALSE)</f>
        <v>Ultrathing V2</v>
      </c>
      <c r="P645" s="6">
        <f>VLOOKUP(L645,'User input'!$D$6:$G$16,3,FALSE)</f>
        <v>2.95</v>
      </c>
      <c r="Q645" s="6">
        <f>VLOOKUP(L645,'User input'!$D$6:$G$16,4,FALSE)</f>
        <v>20</v>
      </c>
      <c r="R645" s="6">
        <f t="shared" si="39"/>
        <v>180</v>
      </c>
      <c r="S645" s="26">
        <f t="shared" ref="S645:S708" si="40">R645*P645</f>
        <v>531</v>
      </c>
      <c r="T645" s="26">
        <f>IF(K645&lt;'User input'!$I$9,'User input'!$J$8,IF(K645&lt;'User input'!$I$10,'User input'!$J$9,IF(K645&lt;'User input'!$I$11,'User input'!$J$10,'User input'!$J$11)))*S645</f>
        <v>0</v>
      </c>
      <c r="U645" s="26">
        <f>K645*'User input'!$J$17+'User input'!$J$16</f>
        <v>0.5</v>
      </c>
    </row>
    <row r="646" spans="1:21" x14ac:dyDescent="0.25">
      <c r="A646" s="18">
        <v>660</v>
      </c>
      <c r="B646" s="10" t="s">
        <v>2325</v>
      </c>
      <c r="C646" s="10" t="s">
        <v>2326</v>
      </c>
      <c r="D646" s="10" t="s">
        <v>28</v>
      </c>
      <c r="E646" s="10" t="s">
        <v>29</v>
      </c>
      <c r="F646" s="16">
        <v>90</v>
      </c>
      <c r="G646" s="10" t="s">
        <v>2327</v>
      </c>
      <c r="H646" s="10" t="s">
        <v>2328</v>
      </c>
      <c r="I646" s="10" t="s">
        <v>238</v>
      </c>
      <c r="J646" s="11">
        <v>44312</v>
      </c>
      <c r="K646" s="16">
        <v>60</v>
      </c>
      <c r="L646" s="10" t="s">
        <v>68</v>
      </c>
      <c r="M646" s="10">
        <f t="shared" ref="M646:M709" si="41">YEAR(J646)</f>
        <v>2021</v>
      </c>
      <c r="N646" s="10">
        <f t="shared" ref="N646:N709" si="42">MONTH(J646)</f>
        <v>4</v>
      </c>
      <c r="O646" s="10" t="str">
        <f>VLOOKUP(L646,'User input'!$D$6:$E$16,2,FALSE)</f>
        <v>Megawidget M</v>
      </c>
      <c r="P646" s="10">
        <f>VLOOKUP(L646,'User input'!$D$6:$G$16,3,FALSE)</f>
        <v>1.29</v>
      </c>
      <c r="Q646" s="10">
        <f>VLOOKUP(L646,'User input'!$D$6:$G$16,4,FALSE)</f>
        <v>24</v>
      </c>
      <c r="R646" s="10">
        <f t="shared" ref="R646:R709" si="43">K646*Q646</f>
        <v>1440</v>
      </c>
      <c r="S646" s="27">
        <f t="shared" si="40"/>
        <v>1857.6000000000001</v>
      </c>
      <c r="T646" s="27">
        <f>IF(K646&lt;'User input'!$I$9,'User input'!$J$8,IF(K646&lt;'User input'!$I$10,'User input'!$J$9,IF(K646&lt;'User input'!$I$11,'User input'!$J$10,'User input'!$J$11)))*S646</f>
        <v>92.88000000000001</v>
      </c>
      <c r="U646" s="27">
        <f>K646*'User input'!$J$17+'User input'!$J$16</f>
        <v>0.5</v>
      </c>
    </row>
    <row r="647" spans="1:21" x14ac:dyDescent="0.25">
      <c r="A647" s="17">
        <v>661</v>
      </c>
      <c r="B647" s="6" t="s">
        <v>638</v>
      </c>
      <c r="C647" s="6" t="s">
        <v>2329</v>
      </c>
      <c r="D647" s="6" t="s">
        <v>41</v>
      </c>
      <c r="E647" s="6" t="s">
        <v>16</v>
      </c>
      <c r="F647" s="15">
        <v>90</v>
      </c>
      <c r="G647" s="6" t="s">
        <v>2330</v>
      </c>
      <c r="H647" s="6" t="s">
        <v>2331</v>
      </c>
      <c r="I647" s="6" t="s">
        <v>2332</v>
      </c>
      <c r="J647" s="7">
        <v>44427</v>
      </c>
      <c r="K647" s="15">
        <v>57</v>
      </c>
      <c r="L647" s="6" t="s">
        <v>39</v>
      </c>
      <c r="M647" s="6">
        <f t="shared" si="41"/>
        <v>2021</v>
      </c>
      <c r="N647" s="6">
        <f t="shared" si="42"/>
        <v>8</v>
      </c>
      <c r="O647" s="6" t="str">
        <f>VLOOKUP(L647,'User input'!$D$6:$E$16,2,FALSE)</f>
        <v>Ultrathing V1</v>
      </c>
      <c r="P647" s="6">
        <f>VLOOKUP(L647,'User input'!$D$6:$G$16,3,FALSE)</f>
        <v>1.79</v>
      </c>
      <c r="Q647" s="6">
        <f>VLOOKUP(L647,'User input'!$D$6:$G$16,4,FALSE)</f>
        <v>17</v>
      </c>
      <c r="R647" s="6">
        <f t="shared" si="43"/>
        <v>969</v>
      </c>
      <c r="S647" s="26">
        <f t="shared" si="40"/>
        <v>1734.51</v>
      </c>
      <c r="T647" s="26">
        <f>IF(K647&lt;'User input'!$I$9,'User input'!$J$8,IF(K647&lt;'User input'!$I$10,'User input'!$J$9,IF(K647&lt;'User input'!$I$11,'User input'!$J$10,'User input'!$J$11)))*S647</f>
        <v>86.725500000000011</v>
      </c>
      <c r="U647" s="26">
        <f>K647*'User input'!$J$17+'User input'!$J$16</f>
        <v>0.5</v>
      </c>
    </row>
    <row r="648" spans="1:21" x14ac:dyDescent="0.25">
      <c r="A648" s="18">
        <v>662</v>
      </c>
      <c r="B648" s="10" t="s">
        <v>2333</v>
      </c>
      <c r="C648" s="10" t="s">
        <v>2334</v>
      </c>
      <c r="D648" s="10" t="s">
        <v>15</v>
      </c>
      <c r="E648" s="10" t="s">
        <v>16</v>
      </c>
      <c r="F648" s="16">
        <v>30</v>
      </c>
      <c r="G648" s="10" t="s">
        <v>2335</v>
      </c>
      <c r="H648" s="10" t="s">
        <v>385</v>
      </c>
      <c r="I648" s="10" t="s">
        <v>32</v>
      </c>
      <c r="J648" s="11">
        <v>43608</v>
      </c>
      <c r="K648" s="16">
        <v>24</v>
      </c>
      <c r="L648" s="10" t="s">
        <v>52</v>
      </c>
      <c r="M648" s="10">
        <f t="shared" si="41"/>
        <v>2019</v>
      </c>
      <c r="N648" s="10">
        <f t="shared" si="42"/>
        <v>5</v>
      </c>
      <c r="O648" s="10" t="str">
        <f>VLOOKUP(L648,'User input'!$D$6:$E$16,2,FALSE)</f>
        <v>Megawidget S</v>
      </c>
      <c r="P648" s="10">
        <f>VLOOKUP(L648,'User input'!$D$6:$G$16,3,FALSE)</f>
        <v>0.69</v>
      </c>
      <c r="Q648" s="10">
        <f>VLOOKUP(L648,'User input'!$D$6:$G$16,4,FALSE)</f>
        <v>24</v>
      </c>
      <c r="R648" s="10">
        <f t="shared" si="43"/>
        <v>576</v>
      </c>
      <c r="S648" s="27">
        <f t="shared" si="40"/>
        <v>397.43999999999994</v>
      </c>
      <c r="T648" s="27">
        <f>IF(K648&lt;'User input'!$I$9,'User input'!$J$8,IF(K648&lt;'User input'!$I$10,'User input'!$J$9,IF(K648&lt;'User input'!$I$11,'User input'!$J$10,'User input'!$J$11)))*S648</f>
        <v>11.923199999999998</v>
      </c>
      <c r="U648" s="27">
        <f>K648*'User input'!$J$17+'User input'!$J$16</f>
        <v>0.5</v>
      </c>
    </row>
    <row r="649" spans="1:21" x14ac:dyDescent="0.25">
      <c r="A649" s="17">
        <v>663</v>
      </c>
      <c r="B649" s="6" t="s">
        <v>2336</v>
      </c>
      <c r="C649" s="6" t="s">
        <v>1075</v>
      </c>
      <c r="D649" s="6" t="s">
        <v>28</v>
      </c>
      <c r="E649" s="6" t="s">
        <v>29</v>
      </c>
      <c r="F649" s="15">
        <v>90</v>
      </c>
      <c r="G649" s="6" t="s">
        <v>2337</v>
      </c>
      <c r="H649" s="6" t="s">
        <v>2338</v>
      </c>
      <c r="I649" s="6" t="s">
        <v>32</v>
      </c>
      <c r="J649" s="7">
        <v>43744</v>
      </c>
      <c r="K649" s="15">
        <v>61</v>
      </c>
      <c r="L649" s="6" t="s">
        <v>33</v>
      </c>
      <c r="M649" s="6">
        <f t="shared" si="41"/>
        <v>2019</v>
      </c>
      <c r="N649" s="6">
        <f t="shared" si="42"/>
        <v>10</v>
      </c>
      <c r="O649" s="6" t="str">
        <f>VLOOKUP(L649,'User input'!$D$6:$E$16,2,FALSE)</f>
        <v>Megawidget L</v>
      </c>
      <c r="P649" s="6">
        <f>VLOOKUP(L649,'User input'!$D$6:$G$16,3,FALSE)</f>
        <v>1.79</v>
      </c>
      <c r="Q649" s="6">
        <f>VLOOKUP(L649,'User input'!$D$6:$G$16,4,FALSE)</f>
        <v>24</v>
      </c>
      <c r="R649" s="6">
        <f t="shared" si="43"/>
        <v>1464</v>
      </c>
      <c r="S649" s="26">
        <f t="shared" si="40"/>
        <v>2620.56</v>
      </c>
      <c r="T649" s="26">
        <f>IF(K649&lt;'User input'!$I$9,'User input'!$J$8,IF(K649&lt;'User input'!$I$10,'User input'!$J$9,IF(K649&lt;'User input'!$I$11,'User input'!$J$10,'User input'!$J$11)))*S649</f>
        <v>131.02799999999999</v>
      </c>
      <c r="U649" s="26">
        <f>K649*'User input'!$J$17+'User input'!$J$16</f>
        <v>0.5</v>
      </c>
    </row>
    <row r="650" spans="1:21" x14ac:dyDescent="0.25">
      <c r="A650" s="18">
        <v>664</v>
      </c>
      <c r="B650" s="10" t="s">
        <v>274</v>
      </c>
      <c r="C650" s="10" t="s">
        <v>2339</v>
      </c>
      <c r="D650" s="10" t="s">
        <v>15</v>
      </c>
      <c r="E650" s="10" t="s">
        <v>16</v>
      </c>
      <c r="F650" s="16">
        <v>60</v>
      </c>
      <c r="G650" s="10" t="s">
        <v>2340</v>
      </c>
      <c r="H650" s="10" t="s">
        <v>2341</v>
      </c>
      <c r="I650" s="10" t="s">
        <v>32</v>
      </c>
      <c r="J650" s="11">
        <v>43694</v>
      </c>
      <c r="K650" s="16">
        <v>84</v>
      </c>
      <c r="L650" s="10" t="s">
        <v>44</v>
      </c>
      <c r="M650" s="10">
        <f t="shared" si="41"/>
        <v>2019</v>
      </c>
      <c r="N650" s="10">
        <f t="shared" si="42"/>
        <v>8</v>
      </c>
      <c r="O650" s="10" t="str">
        <f>VLOOKUP(L650,'User input'!$D$6:$E$16,2,FALSE)</f>
        <v>Gigastuff</v>
      </c>
      <c r="P650" s="10">
        <f>VLOOKUP(L650,'User input'!$D$6:$G$16,3,FALSE)</f>
        <v>1.89</v>
      </c>
      <c r="Q650" s="10">
        <f>VLOOKUP(L650,'User input'!$D$6:$G$16,4,FALSE)</f>
        <v>18</v>
      </c>
      <c r="R650" s="10">
        <f t="shared" si="43"/>
        <v>1512</v>
      </c>
      <c r="S650" s="27">
        <f t="shared" si="40"/>
        <v>2857.68</v>
      </c>
      <c r="T650" s="27">
        <f>IF(K650&lt;'User input'!$I$9,'User input'!$J$8,IF(K650&lt;'User input'!$I$10,'User input'!$J$9,IF(K650&lt;'User input'!$I$11,'User input'!$J$10,'User input'!$J$11)))*S650</f>
        <v>142.88399999999999</v>
      </c>
      <c r="U650" s="27">
        <f>K650*'User input'!$J$17+'User input'!$J$16</f>
        <v>0.5</v>
      </c>
    </row>
    <row r="651" spans="1:21" x14ac:dyDescent="0.25">
      <c r="A651" s="17">
        <v>665</v>
      </c>
      <c r="B651" s="6" t="s">
        <v>2342</v>
      </c>
      <c r="C651" s="6" t="s">
        <v>1832</v>
      </c>
      <c r="D651" s="6" t="s">
        <v>15</v>
      </c>
      <c r="E651" s="6" t="s">
        <v>16</v>
      </c>
      <c r="F651" s="15">
        <v>30</v>
      </c>
      <c r="G651" s="6" t="s">
        <v>2343</v>
      </c>
      <c r="H651" s="6" t="s">
        <v>2344</v>
      </c>
      <c r="I651" s="6" t="s">
        <v>176</v>
      </c>
      <c r="J651" s="7">
        <v>44310</v>
      </c>
      <c r="K651" s="15">
        <v>17</v>
      </c>
      <c r="L651" s="6" t="s">
        <v>39</v>
      </c>
      <c r="M651" s="6">
        <f t="shared" si="41"/>
        <v>2021</v>
      </c>
      <c r="N651" s="6">
        <f t="shared" si="42"/>
        <v>4</v>
      </c>
      <c r="O651" s="6" t="str">
        <f>VLOOKUP(L651,'User input'!$D$6:$E$16,2,FALSE)</f>
        <v>Ultrathing V1</v>
      </c>
      <c r="P651" s="6">
        <f>VLOOKUP(L651,'User input'!$D$6:$G$16,3,FALSE)</f>
        <v>1.79</v>
      </c>
      <c r="Q651" s="6">
        <f>VLOOKUP(L651,'User input'!$D$6:$G$16,4,FALSE)</f>
        <v>17</v>
      </c>
      <c r="R651" s="6">
        <f t="shared" si="43"/>
        <v>289</v>
      </c>
      <c r="S651" s="26">
        <f t="shared" si="40"/>
        <v>517.31000000000006</v>
      </c>
      <c r="T651" s="26">
        <f>IF(K651&lt;'User input'!$I$9,'User input'!$J$8,IF(K651&lt;'User input'!$I$10,'User input'!$J$9,IF(K651&lt;'User input'!$I$11,'User input'!$J$10,'User input'!$J$11)))*S651</f>
        <v>0</v>
      </c>
      <c r="U651" s="26">
        <f>K651*'User input'!$J$17+'User input'!$J$16</f>
        <v>0.5</v>
      </c>
    </row>
    <row r="652" spans="1:21" x14ac:dyDescent="0.25">
      <c r="A652" s="18">
        <v>666</v>
      </c>
      <c r="B652" s="10" t="s">
        <v>1060</v>
      </c>
      <c r="C652" s="10" t="s">
        <v>2345</v>
      </c>
      <c r="D652" s="10" t="s">
        <v>28</v>
      </c>
      <c r="E652" s="10" t="s">
        <v>29</v>
      </c>
      <c r="F652" s="16">
        <v>30</v>
      </c>
      <c r="G652" s="10" t="s">
        <v>2346</v>
      </c>
      <c r="H652" s="10" t="s">
        <v>2347</v>
      </c>
      <c r="I652" s="10" t="s">
        <v>32</v>
      </c>
      <c r="J652" s="11">
        <v>44021</v>
      </c>
      <c r="K652" s="16">
        <v>75</v>
      </c>
      <c r="L652" s="10" t="s">
        <v>33</v>
      </c>
      <c r="M652" s="10">
        <f t="shared" si="41"/>
        <v>2020</v>
      </c>
      <c r="N652" s="10">
        <f t="shared" si="42"/>
        <v>7</v>
      </c>
      <c r="O652" s="10" t="str">
        <f>VLOOKUP(L652,'User input'!$D$6:$E$16,2,FALSE)</f>
        <v>Megawidget L</v>
      </c>
      <c r="P652" s="10">
        <f>VLOOKUP(L652,'User input'!$D$6:$G$16,3,FALSE)</f>
        <v>1.79</v>
      </c>
      <c r="Q652" s="10">
        <f>VLOOKUP(L652,'User input'!$D$6:$G$16,4,FALSE)</f>
        <v>24</v>
      </c>
      <c r="R652" s="10">
        <f t="shared" si="43"/>
        <v>1800</v>
      </c>
      <c r="S652" s="27">
        <f t="shared" si="40"/>
        <v>3222</v>
      </c>
      <c r="T652" s="27">
        <f>IF(K652&lt;'User input'!$I$9,'User input'!$J$8,IF(K652&lt;'User input'!$I$10,'User input'!$J$9,IF(K652&lt;'User input'!$I$11,'User input'!$J$10,'User input'!$J$11)))*S652</f>
        <v>161.10000000000002</v>
      </c>
      <c r="U652" s="27">
        <f>K652*'User input'!$J$17+'User input'!$J$16</f>
        <v>0.5</v>
      </c>
    </row>
    <row r="653" spans="1:21" x14ac:dyDescent="0.25">
      <c r="A653" s="17">
        <v>667</v>
      </c>
      <c r="B653" s="6" t="s">
        <v>2348</v>
      </c>
      <c r="C653" s="6" t="s">
        <v>2349</v>
      </c>
      <c r="D653" s="6" t="s">
        <v>28</v>
      </c>
      <c r="E653" s="6" t="s">
        <v>29</v>
      </c>
      <c r="F653" s="15">
        <v>30</v>
      </c>
      <c r="G653" s="6" t="s">
        <v>2350</v>
      </c>
      <c r="H653" s="6" t="s">
        <v>2351</v>
      </c>
      <c r="I653" s="6" t="s">
        <v>108</v>
      </c>
      <c r="J653" s="7">
        <v>44013</v>
      </c>
      <c r="K653" s="15">
        <v>66</v>
      </c>
      <c r="L653" s="6" t="s">
        <v>52</v>
      </c>
      <c r="M653" s="6">
        <f t="shared" si="41"/>
        <v>2020</v>
      </c>
      <c r="N653" s="6">
        <f t="shared" si="42"/>
        <v>7</v>
      </c>
      <c r="O653" s="6" t="str">
        <f>VLOOKUP(L653,'User input'!$D$6:$E$16,2,FALSE)</f>
        <v>Megawidget S</v>
      </c>
      <c r="P653" s="6">
        <f>VLOOKUP(L653,'User input'!$D$6:$G$16,3,FALSE)</f>
        <v>0.69</v>
      </c>
      <c r="Q653" s="6">
        <f>VLOOKUP(L653,'User input'!$D$6:$G$16,4,FALSE)</f>
        <v>24</v>
      </c>
      <c r="R653" s="6">
        <f t="shared" si="43"/>
        <v>1584</v>
      </c>
      <c r="S653" s="26">
        <f t="shared" si="40"/>
        <v>1092.9599999999998</v>
      </c>
      <c r="T653" s="26">
        <f>IF(K653&lt;'User input'!$I$9,'User input'!$J$8,IF(K653&lt;'User input'!$I$10,'User input'!$J$9,IF(K653&lt;'User input'!$I$11,'User input'!$J$10,'User input'!$J$11)))*S653</f>
        <v>54.647999999999996</v>
      </c>
      <c r="U653" s="26">
        <f>K653*'User input'!$J$17+'User input'!$J$16</f>
        <v>0.5</v>
      </c>
    </row>
    <row r="654" spans="1:21" x14ac:dyDescent="0.25">
      <c r="A654" s="18">
        <v>668</v>
      </c>
      <c r="B654" s="10" t="s">
        <v>2325</v>
      </c>
      <c r="C654" s="10" t="s">
        <v>2352</v>
      </c>
      <c r="D654" s="10" t="s">
        <v>28</v>
      </c>
      <c r="E654" s="10" t="s">
        <v>29</v>
      </c>
      <c r="F654" s="16">
        <v>90</v>
      </c>
      <c r="G654" s="10" t="s">
        <v>2353</v>
      </c>
      <c r="H654" s="10" t="s">
        <v>1724</v>
      </c>
      <c r="I654" s="10" t="s">
        <v>1725</v>
      </c>
      <c r="J654" s="11">
        <v>44020</v>
      </c>
      <c r="K654" s="16">
        <v>17</v>
      </c>
      <c r="L654" s="10" t="s">
        <v>68</v>
      </c>
      <c r="M654" s="10">
        <f t="shared" si="41"/>
        <v>2020</v>
      </c>
      <c r="N654" s="10">
        <f t="shared" si="42"/>
        <v>7</v>
      </c>
      <c r="O654" s="10" t="str">
        <f>VLOOKUP(L654,'User input'!$D$6:$E$16,2,FALSE)</f>
        <v>Megawidget M</v>
      </c>
      <c r="P654" s="10">
        <f>VLOOKUP(L654,'User input'!$D$6:$G$16,3,FALSE)</f>
        <v>1.29</v>
      </c>
      <c r="Q654" s="10">
        <f>VLOOKUP(L654,'User input'!$D$6:$G$16,4,FALSE)</f>
        <v>24</v>
      </c>
      <c r="R654" s="10">
        <f t="shared" si="43"/>
        <v>408</v>
      </c>
      <c r="S654" s="27">
        <f t="shared" si="40"/>
        <v>526.32000000000005</v>
      </c>
      <c r="T654" s="27">
        <f>IF(K654&lt;'User input'!$I$9,'User input'!$J$8,IF(K654&lt;'User input'!$I$10,'User input'!$J$9,IF(K654&lt;'User input'!$I$11,'User input'!$J$10,'User input'!$J$11)))*S654</f>
        <v>0</v>
      </c>
      <c r="U654" s="27">
        <f>K654*'User input'!$J$17+'User input'!$J$16</f>
        <v>0.5</v>
      </c>
    </row>
    <row r="655" spans="1:21" x14ac:dyDescent="0.25">
      <c r="A655" s="17">
        <v>669</v>
      </c>
      <c r="B655" s="6" t="s">
        <v>2354</v>
      </c>
      <c r="C655" s="6" t="s">
        <v>2355</v>
      </c>
      <c r="D655" s="6" t="s">
        <v>28</v>
      </c>
      <c r="E655" s="6" t="s">
        <v>29</v>
      </c>
      <c r="F655" s="15">
        <v>30</v>
      </c>
      <c r="G655" s="6" t="s">
        <v>2353</v>
      </c>
      <c r="H655" s="6" t="s">
        <v>2356</v>
      </c>
      <c r="I655" s="6" t="s">
        <v>1362</v>
      </c>
      <c r="J655" s="7">
        <v>44074</v>
      </c>
      <c r="K655" s="15">
        <v>37</v>
      </c>
      <c r="L655" s="6" t="s">
        <v>78</v>
      </c>
      <c r="M655" s="6">
        <f t="shared" si="41"/>
        <v>2020</v>
      </c>
      <c r="N655" s="6">
        <f t="shared" si="42"/>
        <v>8</v>
      </c>
      <c r="O655" s="6" t="str">
        <f>VLOOKUP(L655,'User input'!$D$6:$E$16,2,FALSE)</f>
        <v>Ultrathing V2</v>
      </c>
      <c r="P655" s="6">
        <f>VLOOKUP(L655,'User input'!$D$6:$G$16,3,FALSE)</f>
        <v>2.95</v>
      </c>
      <c r="Q655" s="6">
        <f>VLOOKUP(L655,'User input'!$D$6:$G$16,4,FALSE)</f>
        <v>20</v>
      </c>
      <c r="R655" s="6">
        <f t="shared" si="43"/>
        <v>740</v>
      </c>
      <c r="S655" s="26">
        <f t="shared" si="40"/>
        <v>2183</v>
      </c>
      <c r="T655" s="26">
        <f>IF(K655&lt;'User input'!$I$9,'User input'!$J$8,IF(K655&lt;'User input'!$I$10,'User input'!$J$9,IF(K655&lt;'User input'!$I$11,'User input'!$J$10,'User input'!$J$11)))*S655</f>
        <v>65.489999999999995</v>
      </c>
      <c r="U655" s="26">
        <f>K655*'User input'!$J$17+'User input'!$J$16</f>
        <v>0.5</v>
      </c>
    </row>
    <row r="656" spans="1:21" x14ac:dyDescent="0.25">
      <c r="A656" s="18">
        <v>670</v>
      </c>
      <c r="B656" s="10" t="s">
        <v>2357</v>
      </c>
      <c r="C656" s="10" t="s">
        <v>2358</v>
      </c>
      <c r="D656" s="10" t="s">
        <v>28</v>
      </c>
      <c r="E656" s="10" t="s">
        <v>29</v>
      </c>
      <c r="F656" s="16">
        <v>30</v>
      </c>
      <c r="G656" s="10" t="s">
        <v>2359</v>
      </c>
      <c r="H656" s="10" t="s">
        <v>946</v>
      </c>
      <c r="I656" s="10" t="s">
        <v>93</v>
      </c>
      <c r="J656" s="11">
        <v>43648</v>
      </c>
      <c r="K656" s="16">
        <v>84</v>
      </c>
      <c r="L656" s="10" t="s">
        <v>157</v>
      </c>
      <c r="M656" s="10">
        <f t="shared" si="41"/>
        <v>2019</v>
      </c>
      <c r="N656" s="10">
        <f t="shared" si="42"/>
        <v>7</v>
      </c>
      <c r="O656" s="10" t="str">
        <f>VLOOKUP(L656,'User input'!$D$6:$E$16,2,FALSE)</f>
        <v>Ultrathing V3</v>
      </c>
      <c r="P656" s="10">
        <f>VLOOKUP(L656,'User input'!$D$6:$G$16,3,FALSE)</f>
        <v>3.39</v>
      </c>
      <c r="Q656" s="10">
        <f>VLOOKUP(L656,'User input'!$D$6:$G$16,4,FALSE)</f>
        <v>24</v>
      </c>
      <c r="R656" s="10">
        <f t="shared" si="43"/>
        <v>2016</v>
      </c>
      <c r="S656" s="27">
        <f t="shared" si="40"/>
        <v>6834.2400000000007</v>
      </c>
      <c r="T656" s="27">
        <f>IF(K656&lt;'User input'!$I$9,'User input'!$J$8,IF(K656&lt;'User input'!$I$10,'User input'!$J$9,IF(K656&lt;'User input'!$I$11,'User input'!$J$10,'User input'!$J$11)))*S656</f>
        <v>341.71200000000005</v>
      </c>
      <c r="U656" s="27">
        <f>K656*'User input'!$J$17+'User input'!$J$16</f>
        <v>0.5</v>
      </c>
    </row>
    <row r="657" spans="1:21" x14ac:dyDescent="0.25">
      <c r="A657" s="17">
        <v>671</v>
      </c>
      <c r="B657" s="6" t="s">
        <v>2360</v>
      </c>
      <c r="C657" s="6" t="s">
        <v>2361</v>
      </c>
      <c r="D657" s="6" t="s">
        <v>49</v>
      </c>
      <c r="E657" s="6" t="s">
        <v>16</v>
      </c>
      <c r="F657" s="15">
        <v>30</v>
      </c>
      <c r="G657" s="6" t="s">
        <v>2362</v>
      </c>
      <c r="H657" s="6" t="s">
        <v>2363</v>
      </c>
      <c r="I657" s="6" t="s">
        <v>32</v>
      </c>
      <c r="J657" s="7">
        <v>43668</v>
      </c>
      <c r="K657" s="15">
        <v>9</v>
      </c>
      <c r="L657" s="6" t="s">
        <v>78</v>
      </c>
      <c r="M657" s="6">
        <f t="shared" si="41"/>
        <v>2019</v>
      </c>
      <c r="N657" s="6">
        <f t="shared" si="42"/>
        <v>7</v>
      </c>
      <c r="O657" s="6" t="str">
        <f>VLOOKUP(L657,'User input'!$D$6:$E$16,2,FALSE)</f>
        <v>Ultrathing V2</v>
      </c>
      <c r="P657" s="6">
        <f>VLOOKUP(L657,'User input'!$D$6:$G$16,3,FALSE)</f>
        <v>2.95</v>
      </c>
      <c r="Q657" s="6">
        <f>VLOOKUP(L657,'User input'!$D$6:$G$16,4,FALSE)</f>
        <v>20</v>
      </c>
      <c r="R657" s="6">
        <f t="shared" si="43"/>
        <v>180</v>
      </c>
      <c r="S657" s="26">
        <f t="shared" si="40"/>
        <v>531</v>
      </c>
      <c r="T657" s="26">
        <f>IF(K657&lt;'User input'!$I$9,'User input'!$J$8,IF(K657&lt;'User input'!$I$10,'User input'!$J$9,IF(K657&lt;'User input'!$I$11,'User input'!$J$10,'User input'!$J$11)))*S657</f>
        <v>0</v>
      </c>
      <c r="U657" s="26">
        <f>K657*'User input'!$J$17+'User input'!$J$16</f>
        <v>0.5</v>
      </c>
    </row>
    <row r="658" spans="1:21" x14ac:dyDescent="0.25">
      <c r="A658" s="18">
        <v>672</v>
      </c>
      <c r="B658" s="10" t="s">
        <v>2364</v>
      </c>
      <c r="C658" s="10" t="s">
        <v>1351</v>
      </c>
      <c r="D658" s="10" t="s">
        <v>49</v>
      </c>
      <c r="E658" s="10" t="s">
        <v>16</v>
      </c>
      <c r="F658" s="16">
        <v>60</v>
      </c>
      <c r="G658" s="10" t="s">
        <v>2365</v>
      </c>
      <c r="H658" s="10" t="s">
        <v>2366</v>
      </c>
      <c r="I658" s="10" t="s">
        <v>32</v>
      </c>
      <c r="J658" s="11">
        <v>43532</v>
      </c>
      <c r="K658" s="16">
        <v>10</v>
      </c>
      <c r="L658" s="10" t="s">
        <v>157</v>
      </c>
      <c r="M658" s="10">
        <f t="shared" si="41"/>
        <v>2019</v>
      </c>
      <c r="N658" s="10">
        <f t="shared" si="42"/>
        <v>3</v>
      </c>
      <c r="O658" s="10" t="str">
        <f>VLOOKUP(L658,'User input'!$D$6:$E$16,2,FALSE)</f>
        <v>Ultrathing V3</v>
      </c>
      <c r="P658" s="10">
        <f>VLOOKUP(L658,'User input'!$D$6:$G$16,3,FALSE)</f>
        <v>3.39</v>
      </c>
      <c r="Q658" s="10">
        <f>VLOOKUP(L658,'User input'!$D$6:$G$16,4,FALSE)</f>
        <v>24</v>
      </c>
      <c r="R658" s="10">
        <f t="shared" si="43"/>
        <v>240</v>
      </c>
      <c r="S658" s="27">
        <f t="shared" si="40"/>
        <v>813.6</v>
      </c>
      <c r="T658" s="27">
        <f>IF(K658&lt;'User input'!$I$9,'User input'!$J$8,IF(K658&lt;'User input'!$I$10,'User input'!$J$9,IF(K658&lt;'User input'!$I$11,'User input'!$J$10,'User input'!$J$11)))*S658</f>
        <v>0</v>
      </c>
      <c r="U658" s="27">
        <f>K658*'User input'!$J$17+'User input'!$J$16</f>
        <v>0.5</v>
      </c>
    </row>
    <row r="659" spans="1:21" x14ac:dyDescent="0.25">
      <c r="A659" s="17">
        <v>673</v>
      </c>
      <c r="B659" s="6" t="s">
        <v>2367</v>
      </c>
      <c r="C659" s="6" t="s">
        <v>2368</v>
      </c>
      <c r="D659" s="6" t="s">
        <v>41</v>
      </c>
      <c r="E659" s="6" t="s">
        <v>16</v>
      </c>
      <c r="F659" s="15">
        <v>30</v>
      </c>
      <c r="G659" s="6" t="s">
        <v>2369</v>
      </c>
      <c r="H659" s="6" t="s">
        <v>2370</v>
      </c>
      <c r="I659" s="6" t="s">
        <v>171</v>
      </c>
      <c r="J659" s="7">
        <v>43708</v>
      </c>
      <c r="K659" s="15">
        <v>76</v>
      </c>
      <c r="L659" s="6" t="s">
        <v>39</v>
      </c>
      <c r="M659" s="6">
        <f t="shared" si="41"/>
        <v>2019</v>
      </c>
      <c r="N659" s="6">
        <f t="shared" si="42"/>
        <v>8</v>
      </c>
      <c r="O659" s="6" t="str">
        <f>VLOOKUP(L659,'User input'!$D$6:$E$16,2,FALSE)</f>
        <v>Ultrathing V1</v>
      </c>
      <c r="P659" s="6">
        <f>VLOOKUP(L659,'User input'!$D$6:$G$16,3,FALSE)</f>
        <v>1.79</v>
      </c>
      <c r="Q659" s="6">
        <f>VLOOKUP(L659,'User input'!$D$6:$G$16,4,FALSE)</f>
        <v>17</v>
      </c>
      <c r="R659" s="6">
        <f t="shared" si="43"/>
        <v>1292</v>
      </c>
      <c r="S659" s="26">
        <f t="shared" si="40"/>
        <v>2312.6799999999998</v>
      </c>
      <c r="T659" s="26">
        <f>IF(K659&lt;'User input'!$I$9,'User input'!$J$8,IF(K659&lt;'User input'!$I$10,'User input'!$J$9,IF(K659&lt;'User input'!$I$11,'User input'!$J$10,'User input'!$J$11)))*S659</f>
        <v>115.634</v>
      </c>
      <c r="U659" s="26">
        <f>K659*'User input'!$J$17+'User input'!$J$16</f>
        <v>0.5</v>
      </c>
    </row>
    <row r="660" spans="1:21" x14ac:dyDescent="0.25">
      <c r="A660" s="18">
        <v>674</v>
      </c>
      <c r="B660" s="10" t="s">
        <v>2371</v>
      </c>
      <c r="C660" s="10" t="s">
        <v>2372</v>
      </c>
      <c r="D660" s="10" t="s">
        <v>28</v>
      </c>
      <c r="E660" s="10" t="s">
        <v>29</v>
      </c>
      <c r="F660" s="16">
        <v>30</v>
      </c>
      <c r="G660" s="10" t="s">
        <v>2373</v>
      </c>
      <c r="H660" s="10" t="s">
        <v>637</v>
      </c>
      <c r="I660" s="10" t="s">
        <v>291</v>
      </c>
      <c r="J660" s="11">
        <v>44461</v>
      </c>
      <c r="K660" s="16">
        <v>7</v>
      </c>
      <c r="L660" s="10" t="s">
        <v>44</v>
      </c>
      <c r="M660" s="10">
        <f t="shared" si="41"/>
        <v>2021</v>
      </c>
      <c r="N660" s="10">
        <f t="shared" si="42"/>
        <v>9</v>
      </c>
      <c r="O660" s="10" t="str">
        <f>VLOOKUP(L660,'User input'!$D$6:$E$16,2,FALSE)</f>
        <v>Gigastuff</v>
      </c>
      <c r="P660" s="10">
        <f>VLOOKUP(L660,'User input'!$D$6:$G$16,3,FALSE)</f>
        <v>1.89</v>
      </c>
      <c r="Q660" s="10">
        <f>VLOOKUP(L660,'User input'!$D$6:$G$16,4,FALSE)</f>
        <v>18</v>
      </c>
      <c r="R660" s="10">
        <f t="shared" si="43"/>
        <v>126</v>
      </c>
      <c r="S660" s="27">
        <f t="shared" si="40"/>
        <v>238.14</v>
      </c>
      <c r="T660" s="27">
        <f>IF(K660&lt;'User input'!$I$9,'User input'!$J$8,IF(K660&lt;'User input'!$I$10,'User input'!$J$9,IF(K660&lt;'User input'!$I$11,'User input'!$J$10,'User input'!$J$11)))*S660</f>
        <v>0</v>
      </c>
      <c r="U660" s="27">
        <f>K660*'User input'!$J$17+'User input'!$J$16</f>
        <v>0.5</v>
      </c>
    </row>
    <row r="661" spans="1:21" x14ac:dyDescent="0.25">
      <c r="A661" s="17">
        <v>675</v>
      </c>
      <c r="B661" s="6" t="s">
        <v>2374</v>
      </c>
      <c r="C661" s="6" t="s">
        <v>2375</v>
      </c>
      <c r="D661" s="6" t="s">
        <v>28</v>
      </c>
      <c r="E661" s="6" t="s">
        <v>29</v>
      </c>
      <c r="F661" s="15">
        <v>60</v>
      </c>
      <c r="G661" s="6" t="s">
        <v>2376</v>
      </c>
      <c r="H661" s="6" t="s">
        <v>2377</v>
      </c>
      <c r="I661" s="6" t="s">
        <v>144</v>
      </c>
      <c r="J661" s="7">
        <v>44516</v>
      </c>
      <c r="K661" s="15">
        <v>101</v>
      </c>
      <c r="L661" s="6" t="s">
        <v>157</v>
      </c>
      <c r="M661" s="6">
        <f t="shared" si="41"/>
        <v>2021</v>
      </c>
      <c r="N661" s="6">
        <f t="shared" si="42"/>
        <v>11</v>
      </c>
      <c r="O661" s="6" t="str">
        <f>VLOOKUP(L661,'User input'!$D$6:$E$16,2,FALSE)</f>
        <v>Ultrathing V3</v>
      </c>
      <c r="P661" s="6">
        <f>VLOOKUP(L661,'User input'!$D$6:$G$16,3,FALSE)</f>
        <v>3.39</v>
      </c>
      <c r="Q661" s="6">
        <f>VLOOKUP(L661,'User input'!$D$6:$G$16,4,FALSE)</f>
        <v>24</v>
      </c>
      <c r="R661" s="6">
        <f t="shared" si="43"/>
        <v>2424</v>
      </c>
      <c r="S661" s="26">
        <f t="shared" si="40"/>
        <v>8217.36</v>
      </c>
      <c r="T661" s="26">
        <f>IF(K661&lt;'User input'!$I$9,'User input'!$J$8,IF(K661&lt;'User input'!$I$10,'User input'!$J$9,IF(K661&lt;'User input'!$I$11,'User input'!$J$10,'User input'!$J$11)))*S661</f>
        <v>575.2152000000001</v>
      </c>
      <c r="U661" s="26">
        <f>K661*'User input'!$J$17+'User input'!$J$16</f>
        <v>0.5</v>
      </c>
    </row>
    <row r="662" spans="1:21" x14ac:dyDescent="0.25">
      <c r="A662" s="18">
        <v>676</v>
      </c>
      <c r="B662" s="10" t="s">
        <v>2378</v>
      </c>
      <c r="C662" s="10" t="s">
        <v>2379</v>
      </c>
      <c r="D662" s="10" t="s">
        <v>28</v>
      </c>
      <c r="E662" s="10" t="s">
        <v>29</v>
      </c>
      <c r="F662" s="16">
        <v>60</v>
      </c>
      <c r="G662" s="10" t="s">
        <v>2380</v>
      </c>
      <c r="H662" s="10" t="s">
        <v>1612</v>
      </c>
      <c r="I662" s="10" t="s">
        <v>43</v>
      </c>
      <c r="J662" s="11">
        <v>43925</v>
      </c>
      <c r="K662" s="16">
        <v>61</v>
      </c>
      <c r="L662" s="10" t="s">
        <v>99</v>
      </c>
      <c r="M662" s="10">
        <f t="shared" si="41"/>
        <v>2020</v>
      </c>
      <c r="N662" s="10">
        <f t="shared" si="42"/>
        <v>4</v>
      </c>
      <c r="O662" s="10" t="str">
        <f>VLOOKUP(L662,'User input'!$D$6:$E$16,2,FALSE)</f>
        <v>Superwossname</v>
      </c>
      <c r="P662" s="10">
        <f>VLOOKUP(L662,'User input'!$D$6:$G$16,3,FALSE)</f>
        <v>3.49</v>
      </c>
      <c r="Q662" s="10">
        <f>VLOOKUP(L662,'User input'!$D$6:$G$16,4,FALSE)</f>
        <v>20</v>
      </c>
      <c r="R662" s="10">
        <f t="shared" si="43"/>
        <v>1220</v>
      </c>
      <c r="S662" s="27">
        <f t="shared" si="40"/>
        <v>4257.8</v>
      </c>
      <c r="T662" s="27">
        <f>IF(K662&lt;'User input'!$I$9,'User input'!$J$8,IF(K662&lt;'User input'!$I$10,'User input'!$J$9,IF(K662&lt;'User input'!$I$11,'User input'!$J$10,'User input'!$J$11)))*S662</f>
        <v>212.89000000000001</v>
      </c>
      <c r="U662" s="27">
        <f>K662*'User input'!$J$17+'User input'!$J$16</f>
        <v>0.5</v>
      </c>
    </row>
    <row r="663" spans="1:21" x14ac:dyDescent="0.25">
      <c r="A663" s="17">
        <v>677</v>
      </c>
      <c r="B663" s="6" t="s">
        <v>2381</v>
      </c>
      <c r="C663" s="6" t="s">
        <v>2382</v>
      </c>
      <c r="D663" s="6" t="s">
        <v>15</v>
      </c>
      <c r="E663" s="6" t="s">
        <v>16</v>
      </c>
      <c r="F663" s="15">
        <v>30</v>
      </c>
      <c r="G663" s="6" t="s">
        <v>2380</v>
      </c>
      <c r="H663" s="6" t="s">
        <v>2383</v>
      </c>
      <c r="I663" s="6" t="s">
        <v>1442</v>
      </c>
      <c r="J663" s="7">
        <v>44092</v>
      </c>
      <c r="K663" s="15">
        <v>91</v>
      </c>
      <c r="L663" s="6" t="s">
        <v>62</v>
      </c>
      <c r="M663" s="6">
        <f t="shared" si="41"/>
        <v>2020</v>
      </c>
      <c r="N663" s="6">
        <f t="shared" si="42"/>
        <v>9</v>
      </c>
      <c r="O663" s="6" t="str">
        <f>VLOOKUP(L663,'User input'!$D$6:$E$16,2,FALSE)</f>
        <v>Ultrathing V4</v>
      </c>
      <c r="P663" s="6">
        <f>VLOOKUP(L663,'User input'!$D$6:$G$16,3,FALSE)</f>
        <v>3.99</v>
      </c>
      <c r="Q663" s="6">
        <f>VLOOKUP(L663,'User input'!$D$6:$G$16,4,FALSE)</f>
        <v>24</v>
      </c>
      <c r="R663" s="6">
        <f t="shared" si="43"/>
        <v>2184</v>
      </c>
      <c r="S663" s="26">
        <f t="shared" si="40"/>
        <v>8714.16</v>
      </c>
      <c r="T663" s="26">
        <f>IF(K663&lt;'User input'!$I$9,'User input'!$J$8,IF(K663&lt;'User input'!$I$10,'User input'!$J$9,IF(K663&lt;'User input'!$I$11,'User input'!$J$10,'User input'!$J$11)))*S663</f>
        <v>435.70800000000003</v>
      </c>
      <c r="U663" s="26">
        <f>K663*'User input'!$J$17+'User input'!$J$16</f>
        <v>0.5</v>
      </c>
    </row>
    <row r="664" spans="1:21" x14ac:dyDescent="0.25">
      <c r="A664" s="18">
        <v>678</v>
      </c>
      <c r="B664" s="10" t="s">
        <v>2384</v>
      </c>
      <c r="C664" s="10" t="s">
        <v>2385</v>
      </c>
      <c r="D664" s="10" t="s">
        <v>15</v>
      </c>
      <c r="E664" s="10" t="s">
        <v>16</v>
      </c>
      <c r="F664" s="16">
        <v>30</v>
      </c>
      <c r="G664" s="10" t="s">
        <v>2386</v>
      </c>
      <c r="H664" s="10" t="s">
        <v>2387</v>
      </c>
      <c r="I664" s="10" t="s">
        <v>185</v>
      </c>
      <c r="J664" s="11">
        <v>44356</v>
      </c>
      <c r="K664" s="16">
        <v>86</v>
      </c>
      <c r="L664" s="10" t="s">
        <v>78</v>
      </c>
      <c r="M664" s="10">
        <f t="shared" si="41"/>
        <v>2021</v>
      </c>
      <c r="N664" s="10">
        <f t="shared" si="42"/>
        <v>6</v>
      </c>
      <c r="O664" s="10" t="str">
        <f>VLOOKUP(L664,'User input'!$D$6:$E$16,2,FALSE)</f>
        <v>Ultrathing V2</v>
      </c>
      <c r="P664" s="10">
        <f>VLOOKUP(L664,'User input'!$D$6:$G$16,3,FALSE)</f>
        <v>2.95</v>
      </c>
      <c r="Q664" s="10">
        <f>VLOOKUP(L664,'User input'!$D$6:$G$16,4,FALSE)</f>
        <v>20</v>
      </c>
      <c r="R664" s="10">
        <f t="shared" si="43"/>
        <v>1720</v>
      </c>
      <c r="S664" s="27">
        <f t="shared" si="40"/>
        <v>5074</v>
      </c>
      <c r="T664" s="27">
        <f>IF(K664&lt;'User input'!$I$9,'User input'!$J$8,IF(K664&lt;'User input'!$I$10,'User input'!$J$9,IF(K664&lt;'User input'!$I$11,'User input'!$J$10,'User input'!$J$11)))*S664</f>
        <v>253.70000000000002</v>
      </c>
      <c r="U664" s="27">
        <f>K664*'User input'!$J$17+'User input'!$J$16</f>
        <v>0.5</v>
      </c>
    </row>
    <row r="665" spans="1:21" x14ac:dyDescent="0.25">
      <c r="A665" s="17">
        <v>679</v>
      </c>
      <c r="B665" s="6" t="s">
        <v>2388</v>
      </c>
      <c r="C665" s="6" t="s">
        <v>2389</v>
      </c>
      <c r="D665" s="6" t="s">
        <v>28</v>
      </c>
      <c r="E665" s="6" t="s">
        <v>29</v>
      </c>
      <c r="F665" s="15">
        <v>90</v>
      </c>
      <c r="G665" s="6" t="s">
        <v>2390</v>
      </c>
      <c r="H665" s="6" t="s">
        <v>2391</v>
      </c>
      <c r="I665" s="6" t="s">
        <v>176</v>
      </c>
      <c r="J665" s="7">
        <v>43993</v>
      </c>
      <c r="K665" s="15">
        <v>60</v>
      </c>
      <c r="L665" s="6" t="s">
        <v>52</v>
      </c>
      <c r="M665" s="6">
        <f t="shared" si="41"/>
        <v>2020</v>
      </c>
      <c r="N665" s="6">
        <f t="shared" si="42"/>
        <v>6</v>
      </c>
      <c r="O665" s="6" t="str">
        <f>VLOOKUP(L665,'User input'!$D$6:$E$16,2,FALSE)</f>
        <v>Megawidget S</v>
      </c>
      <c r="P665" s="6">
        <f>VLOOKUP(L665,'User input'!$D$6:$G$16,3,FALSE)</f>
        <v>0.69</v>
      </c>
      <c r="Q665" s="6">
        <f>VLOOKUP(L665,'User input'!$D$6:$G$16,4,FALSE)</f>
        <v>24</v>
      </c>
      <c r="R665" s="6">
        <f t="shared" si="43"/>
        <v>1440</v>
      </c>
      <c r="S665" s="26">
        <f t="shared" si="40"/>
        <v>993.59999999999991</v>
      </c>
      <c r="T665" s="26">
        <f>IF(K665&lt;'User input'!$I$9,'User input'!$J$8,IF(K665&lt;'User input'!$I$10,'User input'!$J$9,IF(K665&lt;'User input'!$I$11,'User input'!$J$10,'User input'!$J$11)))*S665</f>
        <v>49.68</v>
      </c>
      <c r="U665" s="26">
        <f>K665*'User input'!$J$17+'User input'!$J$16</f>
        <v>0.5</v>
      </c>
    </row>
    <row r="666" spans="1:21" x14ac:dyDescent="0.25">
      <c r="A666" s="18">
        <v>680</v>
      </c>
      <c r="B666" s="10" t="s">
        <v>2392</v>
      </c>
      <c r="C666" s="10" t="s">
        <v>1855</v>
      </c>
      <c r="D666" s="10" t="s">
        <v>28</v>
      </c>
      <c r="E666" s="10" t="s">
        <v>29</v>
      </c>
      <c r="F666" s="16">
        <v>60</v>
      </c>
      <c r="G666" s="10" t="s">
        <v>2393</v>
      </c>
      <c r="H666" s="10" t="s">
        <v>2394</v>
      </c>
      <c r="I666" s="10" t="s">
        <v>881</v>
      </c>
      <c r="J666" s="11">
        <v>43972</v>
      </c>
      <c r="K666" s="16">
        <v>68</v>
      </c>
      <c r="L666" s="10" t="s">
        <v>157</v>
      </c>
      <c r="M666" s="10">
        <f t="shared" si="41"/>
        <v>2020</v>
      </c>
      <c r="N666" s="10">
        <f t="shared" si="42"/>
        <v>5</v>
      </c>
      <c r="O666" s="10" t="str">
        <f>VLOOKUP(L666,'User input'!$D$6:$E$16,2,FALSE)</f>
        <v>Ultrathing V3</v>
      </c>
      <c r="P666" s="10">
        <f>VLOOKUP(L666,'User input'!$D$6:$G$16,3,FALSE)</f>
        <v>3.39</v>
      </c>
      <c r="Q666" s="10">
        <f>VLOOKUP(L666,'User input'!$D$6:$G$16,4,FALSE)</f>
        <v>24</v>
      </c>
      <c r="R666" s="10">
        <f t="shared" si="43"/>
        <v>1632</v>
      </c>
      <c r="S666" s="27">
        <f t="shared" si="40"/>
        <v>5532.4800000000005</v>
      </c>
      <c r="T666" s="27">
        <f>IF(K666&lt;'User input'!$I$9,'User input'!$J$8,IF(K666&lt;'User input'!$I$10,'User input'!$J$9,IF(K666&lt;'User input'!$I$11,'User input'!$J$10,'User input'!$J$11)))*S666</f>
        <v>276.62400000000002</v>
      </c>
      <c r="U666" s="27">
        <f>K666*'User input'!$J$17+'User input'!$J$16</f>
        <v>0.5</v>
      </c>
    </row>
    <row r="667" spans="1:21" x14ac:dyDescent="0.25">
      <c r="A667" s="17">
        <v>681</v>
      </c>
      <c r="B667" s="6" t="s">
        <v>2395</v>
      </c>
      <c r="C667" s="6" t="s">
        <v>2396</v>
      </c>
      <c r="D667" s="6" t="s">
        <v>28</v>
      </c>
      <c r="E667" s="6" t="s">
        <v>29</v>
      </c>
      <c r="F667" s="15">
        <v>90</v>
      </c>
      <c r="G667" s="6" t="s">
        <v>10356</v>
      </c>
      <c r="H667" s="6" t="s">
        <v>2398</v>
      </c>
      <c r="I667" s="6" t="s">
        <v>185</v>
      </c>
      <c r="J667" s="7">
        <v>44098</v>
      </c>
      <c r="K667" s="15">
        <v>61</v>
      </c>
      <c r="L667" s="6" t="s">
        <v>33</v>
      </c>
      <c r="M667" s="6">
        <f t="shared" si="41"/>
        <v>2020</v>
      </c>
      <c r="N667" s="6">
        <f t="shared" si="42"/>
        <v>9</v>
      </c>
      <c r="O667" s="6" t="str">
        <f>VLOOKUP(L667,'User input'!$D$6:$E$16,2,FALSE)</f>
        <v>Megawidget L</v>
      </c>
      <c r="P667" s="6">
        <f>VLOOKUP(L667,'User input'!$D$6:$G$16,3,FALSE)</f>
        <v>1.79</v>
      </c>
      <c r="Q667" s="6">
        <f>VLOOKUP(L667,'User input'!$D$6:$G$16,4,FALSE)</f>
        <v>24</v>
      </c>
      <c r="R667" s="6">
        <f t="shared" si="43"/>
        <v>1464</v>
      </c>
      <c r="S667" s="26">
        <f t="shared" si="40"/>
        <v>2620.56</v>
      </c>
      <c r="T667" s="26">
        <f>IF(K667&lt;'User input'!$I$9,'User input'!$J$8,IF(K667&lt;'User input'!$I$10,'User input'!$J$9,IF(K667&lt;'User input'!$I$11,'User input'!$J$10,'User input'!$J$11)))*S667</f>
        <v>131.02799999999999</v>
      </c>
      <c r="U667" s="26">
        <f>K667*'User input'!$J$17+'User input'!$J$16</f>
        <v>0.5</v>
      </c>
    </row>
    <row r="668" spans="1:21" x14ac:dyDescent="0.25">
      <c r="A668" s="18">
        <v>682</v>
      </c>
      <c r="B668" s="10" t="s">
        <v>2399</v>
      </c>
      <c r="C668" s="10" t="s">
        <v>2400</v>
      </c>
      <c r="D668" s="10" t="s">
        <v>28</v>
      </c>
      <c r="E668" s="10" t="s">
        <v>29</v>
      </c>
      <c r="F668" s="16">
        <v>90</v>
      </c>
      <c r="G668" s="10" t="s">
        <v>10356</v>
      </c>
      <c r="H668" s="10" t="s">
        <v>2401</v>
      </c>
      <c r="I668" s="10" t="s">
        <v>25</v>
      </c>
      <c r="J668" s="11">
        <v>44170</v>
      </c>
      <c r="K668" s="16">
        <v>69</v>
      </c>
      <c r="L668" s="10" t="s">
        <v>20</v>
      </c>
      <c r="M668" s="10">
        <f t="shared" si="41"/>
        <v>2020</v>
      </c>
      <c r="N668" s="10">
        <f t="shared" si="42"/>
        <v>12</v>
      </c>
      <c r="O668" s="10" t="str">
        <f>VLOOKUP(L668,'User input'!$D$6:$E$16,2,FALSE)</f>
        <v>Hyperwotsit</v>
      </c>
      <c r="P668" s="10">
        <f>VLOOKUP(L668,'User input'!$D$6:$G$16,3,FALSE)</f>
        <v>2.0099999999999998</v>
      </c>
      <c r="Q668" s="10">
        <f>VLOOKUP(L668,'User input'!$D$6:$G$16,4,FALSE)</f>
        <v>20</v>
      </c>
      <c r="R668" s="10">
        <f t="shared" si="43"/>
        <v>1380</v>
      </c>
      <c r="S668" s="27">
        <f t="shared" si="40"/>
        <v>2773.7999999999997</v>
      </c>
      <c r="T668" s="27">
        <f>IF(K668&lt;'User input'!$I$9,'User input'!$J$8,IF(K668&lt;'User input'!$I$10,'User input'!$J$9,IF(K668&lt;'User input'!$I$11,'User input'!$J$10,'User input'!$J$11)))*S668</f>
        <v>138.69</v>
      </c>
      <c r="U668" s="27">
        <f>K668*'User input'!$J$17+'User input'!$J$16</f>
        <v>0.5</v>
      </c>
    </row>
    <row r="669" spans="1:21" x14ac:dyDescent="0.25">
      <c r="A669" s="17">
        <v>683</v>
      </c>
      <c r="B669" s="6" t="s">
        <v>2402</v>
      </c>
      <c r="C669" s="6" t="s">
        <v>2403</v>
      </c>
      <c r="D669" s="6" t="s">
        <v>28</v>
      </c>
      <c r="E669" s="6" t="s">
        <v>29</v>
      </c>
      <c r="F669" s="15">
        <v>60</v>
      </c>
      <c r="G669" s="6" t="s">
        <v>2404</v>
      </c>
      <c r="H669" s="6" t="s">
        <v>447</v>
      </c>
      <c r="I669" s="6" t="s">
        <v>291</v>
      </c>
      <c r="J669" s="7">
        <v>43927</v>
      </c>
      <c r="K669" s="15">
        <v>27</v>
      </c>
      <c r="L669" s="6" t="s">
        <v>44</v>
      </c>
      <c r="M669" s="6">
        <f t="shared" si="41"/>
        <v>2020</v>
      </c>
      <c r="N669" s="6">
        <f t="shared" si="42"/>
        <v>4</v>
      </c>
      <c r="O669" s="6" t="str">
        <f>VLOOKUP(L669,'User input'!$D$6:$E$16,2,FALSE)</f>
        <v>Gigastuff</v>
      </c>
      <c r="P669" s="6">
        <f>VLOOKUP(L669,'User input'!$D$6:$G$16,3,FALSE)</f>
        <v>1.89</v>
      </c>
      <c r="Q669" s="6">
        <f>VLOOKUP(L669,'User input'!$D$6:$G$16,4,FALSE)</f>
        <v>18</v>
      </c>
      <c r="R669" s="6">
        <f t="shared" si="43"/>
        <v>486</v>
      </c>
      <c r="S669" s="26">
        <f t="shared" si="40"/>
        <v>918.54</v>
      </c>
      <c r="T669" s="26">
        <f>IF(K669&lt;'User input'!$I$9,'User input'!$J$8,IF(K669&lt;'User input'!$I$10,'User input'!$J$9,IF(K669&lt;'User input'!$I$11,'User input'!$J$10,'User input'!$J$11)))*S669</f>
        <v>27.556199999999997</v>
      </c>
      <c r="U669" s="26">
        <f>K669*'User input'!$J$17+'User input'!$J$16</f>
        <v>0.5</v>
      </c>
    </row>
    <row r="670" spans="1:21" x14ac:dyDescent="0.25">
      <c r="A670" s="18">
        <v>684</v>
      </c>
      <c r="B670" s="10" t="s">
        <v>2405</v>
      </c>
      <c r="C670" s="10" t="s">
        <v>2406</v>
      </c>
      <c r="D670" s="10" t="s">
        <v>28</v>
      </c>
      <c r="E670" s="10" t="s">
        <v>29</v>
      </c>
      <c r="F670" s="16">
        <v>30</v>
      </c>
      <c r="G670" s="10" t="s">
        <v>2407</v>
      </c>
      <c r="H670" s="10" t="s">
        <v>2408</v>
      </c>
      <c r="I670" s="10" t="s">
        <v>32</v>
      </c>
      <c r="J670" s="11">
        <v>44014</v>
      </c>
      <c r="K670" s="16">
        <v>64</v>
      </c>
      <c r="L670" s="10" t="s">
        <v>20</v>
      </c>
      <c r="M670" s="10">
        <f t="shared" si="41"/>
        <v>2020</v>
      </c>
      <c r="N670" s="10">
        <f t="shared" si="42"/>
        <v>7</v>
      </c>
      <c r="O670" s="10" t="str">
        <f>VLOOKUP(L670,'User input'!$D$6:$E$16,2,FALSE)</f>
        <v>Hyperwotsit</v>
      </c>
      <c r="P670" s="10">
        <f>VLOOKUP(L670,'User input'!$D$6:$G$16,3,FALSE)</f>
        <v>2.0099999999999998</v>
      </c>
      <c r="Q670" s="10">
        <f>VLOOKUP(L670,'User input'!$D$6:$G$16,4,FALSE)</f>
        <v>20</v>
      </c>
      <c r="R670" s="10">
        <f t="shared" si="43"/>
        <v>1280</v>
      </c>
      <c r="S670" s="27">
        <f t="shared" si="40"/>
        <v>2572.7999999999997</v>
      </c>
      <c r="T670" s="27">
        <f>IF(K670&lt;'User input'!$I$9,'User input'!$J$8,IF(K670&lt;'User input'!$I$10,'User input'!$J$9,IF(K670&lt;'User input'!$I$11,'User input'!$J$10,'User input'!$J$11)))*S670</f>
        <v>128.63999999999999</v>
      </c>
      <c r="U670" s="27">
        <f>K670*'User input'!$J$17+'User input'!$J$16</f>
        <v>0.5</v>
      </c>
    </row>
    <row r="671" spans="1:21" x14ac:dyDescent="0.25">
      <c r="A671" s="17">
        <v>685</v>
      </c>
      <c r="B671" s="6" t="s">
        <v>2409</v>
      </c>
      <c r="C671" s="6" t="s">
        <v>1281</v>
      </c>
      <c r="D671" s="6" t="s">
        <v>15</v>
      </c>
      <c r="E671" s="6" t="s">
        <v>16</v>
      </c>
      <c r="F671" s="15">
        <v>90</v>
      </c>
      <c r="G671" s="6" t="s">
        <v>2410</v>
      </c>
      <c r="H671" s="6" t="s">
        <v>1969</v>
      </c>
      <c r="I671" s="6" t="s">
        <v>122</v>
      </c>
      <c r="J671" s="7">
        <v>43673</v>
      </c>
      <c r="K671" s="15">
        <v>7</v>
      </c>
      <c r="L671" s="6" t="s">
        <v>62</v>
      </c>
      <c r="M671" s="6">
        <f t="shared" si="41"/>
        <v>2019</v>
      </c>
      <c r="N671" s="6">
        <f t="shared" si="42"/>
        <v>7</v>
      </c>
      <c r="O671" s="6" t="str">
        <f>VLOOKUP(L671,'User input'!$D$6:$E$16,2,FALSE)</f>
        <v>Ultrathing V4</v>
      </c>
      <c r="P671" s="6">
        <f>VLOOKUP(L671,'User input'!$D$6:$G$16,3,FALSE)</f>
        <v>3.99</v>
      </c>
      <c r="Q671" s="6">
        <f>VLOOKUP(L671,'User input'!$D$6:$G$16,4,FALSE)</f>
        <v>24</v>
      </c>
      <c r="R671" s="6">
        <f t="shared" si="43"/>
        <v>168</v>
      </c>
      <c r="S671" s="26">
        <f t="shared" si="40"/>
        <v>670.32</v>
      </c>
      <c r="T671" s="26">
        <f>IF(K671&lt;'User input'!$I$9,'User input'!$J$8,IF(K671&lt;'User input'!$I$10,'User input'!$J$9,IF(K671&lt;'User input'!$I$11,'User input'!$J$10,'User input'!$J$11)))*S671</f>
        <v>0</v>
      </c>
      <c r="U671" s="26">
        <f>K671*'User input'!$J$17+'User input'!$J$16</f>
        <v>0.5</v>
      </c>
    </row>
    <row r="672" spans="1:21" x14ac:dyDescent="0.25">
      <c r="A672" s="18">
        <v>686</v>
      </c>
      <c r="B672" s="10" t="s">
        <v>2411</v>
      </c>
      <c r="C672" s="10" t="s">
        <v>2412</v>
      </c>
      <c r="D672" s="10" t="s">
        <v>49</v>
      </c>
      <c r="E672" s="10" t="s">
        <v>16</v>
      </c>
      <c r="F672" s="16">
        <v>90</v>
      </c>
      <c r="G672" s="10" t="s">
        <v>2413</v>
      </c>
      <c r="H672" s="10" t="s">
        <v>487</v>
      </c>
      <c r="I672" s="10" t="s">
        <v>32</v>
      </c>
      <c r="J672" s="11">
        <v>44183</v>
      </c>
      <c r="K672" s="16">
        <v>70</v>
      </c>
      <c r="L672" s="10" t="s">
        <v>52</v>
      </c>
      <c r="M672" s="10">
        <f t="shared" si="41"/>
        <v>2020</v>
      </c>
      <c r="N672" s="10">
        <f t="shared" si="42"/>
        <v>12</v>
      </c>
      <c r="O672" s="10" t="str">
        <f>VLOOKUP(L672,'User input'!$D$6:$E$16,2,FALSE)</f>
        <v>Megawidget S</v>
      </c>
      <c r="P672" s="10">
        <f>VLOOKUP(L672,'User input'!$D$6:$G$16,3,FALSE)</f>
        <v>0.69</v>
      </c>
      <c r="Q672" s="10">
        <f>VLOOKUP(L672,'User input'!$D$6:$G$16,4,FALSE)</f>
        <v>24</v>
      </c>
      <c r="R672" s="10">
        <f t="shared" si="43"/>
        <v>1680</v>
      </c>
      <c r="S672" s="27">
        <f t="shared" si="40"/>
        <v>1159.1999999999998</v>
      </c>
      <c r="T672" s="27">
        <f>IF(K672&lt;'User input'!$I$9,'User input'!$J$8,IF(K672&lt;'User input'!$I$10,'User input'!$J$9,IF(K672&lt;'User input'!$I$11,'User input'!$J$10,'User input'!$J$11)))*S672</f>
        <v>57.959999999999994</v>
      </c>
      <c r="U672" s="27">
        <f>K672*'User input'!$J$17+'User input'!$J$16</f>
        <v>0.5</v>
      </c>
    </row>
    <row r="673" spans="1:21" x14ac:dyDescent="0.25">
      <c r="A673" s="17">
        <v>687</v>
      </c>
      <c r="B673" s="6" t="s">
        <v>2414</v>
      </c>
      <c r="C673" s="6" t="s">
        <v>1661</v>
      </c>
      <c r="D673" s="6" t="s">
        <v>28</v>
      </c>
      <c r="E673" s="6" t="s">
        <v>29</v>
      </c>
      <c r="F673" s="15">
        <v>90</v>
      </c>
      <c r="G673" s="6" t="s">
        <v>2415</v>
      </c>
      <c r="H673" s="6" t="s">
        <v>772</v>
      </c>
      <c r="I673" s="6" t="s">
        <v>773</v>
      </c>
      <c r="J673" s="7">
        <v>43698</v>
      </c>
      <c r="K673" s="15">
        <v>57</v>
      </c>
      <c r="L673" s="6" t="s">
        <v>78</v>
      </c>
      <c r="M673" s="6">
        <f t="shared" si="41"/>
        <v>2019</v>
      </c>
      <c r="N673" s="6">
        <f t="shared" si="42"/>
        <v>8</v>
      </c>
      <c r="O673" s="6" t="str">
        <f>VLOOKUP(L673,'User input'!$D$6:$E$16,2,FALSE)</f>
        <v>Ultrathing V2</v>
      </c>
      <c r="P673" s="6">
        <f>VLOOKUP(L673,'User input'!$D$6:$G$16,3,FALSE)</f>
        <v>2.95</v>
      </c>
      <c r="Q673" s="6">
        <f>VLOOKUP(L673,'User input'!$D$6:$G$16,4,FALSE)</f>
        <v>20</v>
      </c>
      <c r="R673" s="6">
        <f t="shared" si="43"/>
        <v>1140</v>
      </c>
      <c r="S673" s="26">
        <f t="shared" si="40"/>
        <v>3363</v>
      </c>
      <c r="T673" s="26">
        <f>IF(K673&lt;'User input'!$I$9,'User input'!$J$8,IF(K673&lt;'User input'!$I$10,'User input'!$J$9,IF(K673&lt;'User input'!$I$11,'User input'!$J$10,'User input'!$J$11)))*S673</f>
        <v>168.15</v>
      </c>
      <c r="U673" s="26">
        <f>K673*'User input'!$J$17+'User input'!$J$16</f>
        <v>0.5</v>
      </c>
    </row>
    <row r="674" spans="1:21" x14ac:dyDescent="0.25">
      <c r="A674" s="18">
        <v>688</v>
      </c>
      <c r="B674" s="10" t="s">
        <v>2416</v>
      </c>
      <c r="C674" s="10" t="s">
        <v>2417</v>
      </c>
      <c r="D674" s="10" t="s">
        <v>28</v>
      </c>
      <c r="E674" s="10" t="s">
        <v>29</v>
      </c>
      <c r="F674" s="16">
        <v>60</v>
      </c>
      <c r="G674" s="10" t="s">
        <v>2415</v>
      </c>
      <c r="H674" s="10" t="s">
        <v>498</v>
      </c>
      <c r="I674" s="10" t="s">
        <v>291</v>
      </c>
      <c r="J674" s="11">
        <v>44297</v>
      </c>
      <c r="K674" s="16">
        <v>42</v>
      </c>
      <c r="L674" s="10" t="s">
        <v>44</v>
      </c>
      <c r="M674" s="10">
        <f t="shared" si="41"/>
        <v>2021</v>
      </c>
      <c r="N674" s="10">
        <f t="shared" si="42"/>
        <v>4</v>
      </c>
      <c r="O674" s="10" t="str">
        <f>VLOOKUP(L674,'User input'!$D$6:$E$16,2,FALSE)</f>
        <v>Gigastuff</v>
      </c>
      <c r="P674" s="10">
        <f>VLOOKUP(L674,'User input'!$D$6:$G$16,3,FALSE)</f>
        <v>1.89</v>
      </c>
      <c r="Q674" s="10">
        <f>VLOOKUP(L674,'User input'!$D$6:$G$16,4,FALSE)</f>
        <v>18</v>
      </c>
      <c r="R674" s="10">
        <f t="shared" si="43"/>
        <v>756</v>
      </c>
      <c r="S674" s="27">
        <f t="shared" si="40"/>
        <v>1428.84</v>
      </c>
      <c r="T674" s="27">
        <f>IF(K674&lt;'User input'!$I$9,'User input'!$J$8,IF(K674&lt;'User input'!$I$10,'User input'!$J$9,IF(K674&lt;'User input'!$I$11,'User input'!$J$10,'User input'!$J$11)))*S674</f>
        <v>42.865199999999994</v>
      </c>
      <c r="U674" s="27">
        <f>K674*'User input'!$J$17+'User input'!$J$16</f>
        <v>0.5</v>
      </c>
    </row>
    <row r="675" spans="1:21" x14ac:dyDescent="0.25">
      <c r="A675" s="17">
        <v>689</v>
      </c>
      <c r="B675" s="6" t="s">
        <v>900</v>
      </c>
      <c r="C675" s="6" t="s">
        <v>2418</v>
      </c>
      <c r="D675" s="6" t="s">
        <v>28</v>
      </c>
      <c r="E675" s="6" t="s">
        <v>29</v>
      </c>
      <c r="F675" s="15">
        <v>60</v>
      </c>
      <c r="G675" s="6" t="s">
        <v>2419</v>
      </c>
      <c r="H675" s="6" t="s">
        <v>2331</v>
      </c>
      <c r="I675" s="6" t="s">
        <v>2332</v>
      </c>
      <c r="J675" s="7">
        <v>43955</v>
      </c>
      <c r="K675" s="15">
        <v>24</v>
      </c>
      <c r="L675" s="6" t="s">
        <v>62</v>
      </c>
      <c r="M675" s="6">
        <f t="shared" si="41"/>
        <v>2020</v>
      </c>
      <c r="N675" s="6">
        <f t="shared" si="42"/>
        <v>5</v>
      </c>
      <c r="O675" s="6" t="str">
        <f>VLOOKUP(L675,'User input'!$D$6:$E$16,2,FALSE)</f>
        <v>Ultrathing V4</v>
      </c>
      <c r="P675" s="6">
        <f>VLOOKUP(L675,'User input'!$D$6:$G$16,3,FALSE)</f>
        <v>3.99</v>
      </c>
      <c r="Q675" s="6">
        <f>VLOOKUP(L675,'User input'!$D$6:$G$16,4,FALSE)</f>
        <v>24</v>
      </c>
      <c r="R675" s="6">
        <f t="shared" si="43"/>
        <v>576</v>
      </c>
      <c r="S675" s="26">
        <f t="shared" si="40"/>
        <v>2298.2400000000002</v>
      </c>
      <c r="T675" s="26">
        <f>IF(K675&lt;'User input'!$I$9,'User input'!$J$8,IF(K675&lt;'User input'!$I$10,'User input'!$J$9,IF(K675&lt;'User input'!$I$11,'User input'!$J$10,'User input'!$J$11)))*S675</f>
        <v>68.947200000000009</v>
      </c>
      <c r="U675" s="26">
        <f>K675*'User input'!$J$17+'User input'!$J$16</f>
        <v>0.5</v>
      </c>
    </row>
    <row r="676" spans="1:21" x14ac:dyDescent="0.25">
      <c r="A676" s="18">
        <v>690</v>
      </c>
      <c r="B676" s="10" t="s">
        <v>2420</v>
      </c>
      <c r="C676" s="10" t="s">
        <v>2421</v>
      </c>
      <c r="D676" s="10" t="s">
        <v>28</v>
      </c>
      <c r="E676" s="10" t="s">
        <v>29</v>
      </c>
      <c r="F676" s="16">
        <v>30</v>
      </c>
      <c r="G676" s="10" t="s">
        <v>2422</v>
      </c>
      <c r="H676" s="10" t="s">
        <v>18</v>
      </c>
      <c r="I676" s="10" t="s">
        <v>19</v>
      </c>
      <c r="J676" s="11">
        <v>44418</v>
      </c>
      <c r="K676" s="16">
        <v>82</v>
      </c>
      <c r="L676" s="10" t="s">
        <v>44</v>
      </c>
      <c r="M676" s="10">
        <f t="shared" si="41"/>
        <v>2021</v>
      </c>
      <c r="N676" s="10">
        <f t="shared" si="42"/>
        <v>8</v>
      </c>
      <c r="O676" s="10" t="str">
        <f>VLOOKUP(L676,'User input'!$D$6:$E$16,2,FALSE)</f>
        <v>Gigastuff</v>
      </c>
      <c r="P676" s="10">
        <f>VLOOKUP(L676,'User input'!$D$6:$G$16,3,FALSE)</f>
        <v>1.89</v>
      </c>
      <c r="Q676" s="10">
        <f>VLOOKUP(L676,'User input'!$D$6:$G$16,4,FALSE)</f>
        <v>18</v>
      </c>
      <c r="R676" s="10">
        <f t="shared" si="43"/>
        <v>1476</v>
      </c>
      <c r="S676" s="27">
        <f t="shared" si="40"/>
        <v>2789.64</v>
      </c>
      <c r="T676" s="27">
        <f>IF(K676&lt;'User input'!$I$9,'User input'!$J$8,IF(K676&lt;'User input'!$I$10,'User input'!$J$9,IF(K676&lt;'User input'!$I$11,'User input'!$J$10,'User input'!$J$11)))*S676</f>
        <v>139.482</v>
      </c>
      <c r="U676" s="27">
        <f>K676*'User input'!$J$17+'User input'!$J$16</f>
        <v>0.5</v>
      </c>
    </row>
    <row r="677" spans="1:21" x14ac:dyDescent="0.25">
      <c r="A677" s="17">
        <v>691</v>
      </c>
      <c r="B677" s="6" t="s">
        <v>2423</v>
      </c>
      <c r="C677" s="6" t="s">
        <v>2424</v>
      </c>
      <c r="D677" s="6" t="s">
        <v>49</v>
      </c>
      <c r="E677" s="6" t="s">
        <v>16</v>
      </c>
      <c r="F677" s="15">
        <v>30</v>
      </c>
      <c r="G677" s="6" t="s">
        <v>2425</v>
      </c>
      <c r="H677" s="6" t="s">
        <v>2426</v>
      </c>
      <c r="I677" s="6" t="s">
        <v>291</v>
      </c>
      <c r="J677" s="7">
        <v>44364</v>
      </c>
      <c r="K677" s="15">
        <v>34</v>
      </c>
      <c r="L677" s="6" t="s">
        <v>39</v>
      </c>
      <c r="M677" s="6">
        <f t="shared" si="41"/>
        <v>2021</v>
      </c>
      <c r="N677" s="6">
        <f t="shared" si="42"/>
        <v>6</v>
      </c>
      <c r="O677" s="6" t="str">
        <f>VLOOKUP(L677,'User input'!$D$6:$E$16,2,FALSE)</f>
        <v>Ultrathing V1</v>
      </c>
      <c r="P677" s="6">
        <f>VLOOKUP(L677,'User input'!$D$6:$G$16,3,FALSE)</f>
        <v>1.79</v>
      </c>
      <c r="Q677" s="6">
        <f>VLOOKUP(L677,'User input'!$D$6:$G$16,4,FALSE)</f>
        <v>17</v>
      </c>
      <c r="R677" s="6">
        <f t="shared" si="43"/>
        <v>578</v>
      </c>
      <c r="S677" s="26">
        <f t="shared" si="40"/>
        <v>1034.6200000000001</v>
      </c>
      <c r="T677" s="26">
        <f>IF(K677&lt;'User input'!$I$9,'User input'!$J$8,IF(K677&lt;'User input'!$I$10,'User input'!$J$9,IF(K677&lt;'User input'!$I$11,'User input'!$J$10,'User input'!$J$11)))*S677</f>
        <v>31.038600000000002</v>
      </c>
      <c r="U677" s="26">
        <f>K677*'User input'!$J$17+'User input'!$J$16</f>
        <v>0.5</v>
      </c>
    </row>
    <row r="678" spans="1:21" x14ac:dyDescent="0.25">
      <c r="A678" s="18">
        <v>692</v>
      </c>
      <c r="B678" s="10" t="s">
        <v>2427</v>
      </c>
      <c r="C678" s="10" t="s">
        <v>2428</v>
      </c>
      <c r="D678" s="10" t="s">
        <v>28</v>
      </c>
      <c r="E678" s="10" t="s">
        <v>29</v>
      </c>
      <c r="F678" s="16">
        <v>30</v>
      </c>
      <c r="G678" s="10" t="s">
        <v>2425</v>
      </c>
      <c r="H678" s="10" t="s">
        <v>308</v>
      </c>
      <c r="I678" s="10" t="s">
        <v>32</v>
      </c>
      <c r="J678" s="11">
        <v>43751</v>
      </c>
      <c r="K678" s="16">
        <v>34</v>
      </c>
      <c r="L678" s="10" t="s">
        <v>44</v>
      </c>
      <c r="M678" s="10">
        <f t="shared" si="41"/>
        <v>2019</v>
      </c>
      <c r="N678" s="10">
        <f t="shared" si="42"/>
        <v>10</v>
      </c>
      <c r="O678" s="10" t="str">
        <f>VLOOKUP(L678,'User input'!$D$6:$E$16,2,FALSE)</f>
        <v>Gigastuff</v>
      </c>
      <c r="P678" s="10">
        <f>VLOOKUP(L678,'User input'!$D$6:$G$16,3,FALSE)</f>
        <v>1.89</v>
      </c>
      <c r="Q678" s="10">
        <f>VLOOKUP(L678,'User input'!$D$6:$G$16,4,FALSE)</f>
        <v>18</v>
      </c>
      <c r="R678" s="10">
        <f t="shared" si="43"/>
        <v>612</v>
      </c>
      <c r="S678" s="27">
        <f t="shared" si="40"/>
        <v>1156.6799999999998</v>
      </c>
      <c r="T678" s="27">
        <f>IF(K678&lt;'User input'!$I$9,'User input'!$J$8,IF(K678&lt;'User input'!$I$10,'User input'!$J$9,IF(K678&lt;'User input'!$I$11,'User input'!$J$10,'User input'!$J$11)))*S678</f>
        <v>34.700399999999995</v>
      </c>
      <c r="U678" s="27">
        <f>K678*'User input'!$J$17+'User input'!$J$16</f>
        <v>0.5</v>
      </c>
    </row>
    <row r="679" spans="1:21" x14ac:dyDescent="0.25">
      <c r="A679" s="17">
        <v>693</v>
      </c>
      <c r="B679" s="6" t="s">
        <v>2429</v>
      </c>
      <c r="C679" s="6" t="s">
        <v>1149</v>
      </c>
      <c r="D679" s="6" t="s">
        <v>15</v>
      </c>
      <c r="E679" s="6" t="s">
        <v>16</v>
      </c>
      <c r="F679" s="15">
        <v>90</v>
      </c>
      <c r="G679" s="6" t="s">
        <v>2430</v>
      </c>
      <c r="H679" s="6" t="s">
        <v>2431</v>
      </c>
      <c r="I679" s="6" t="s">
        <v>1194</v>
      </c>
      <c r="J679" s="7">
        <v>43788</v>
      </c>
      <c r="K679" s="15">
        <v>11</v>
      </c>
      <c r="L679" s="6" t="s">
        <v>39</v>
      </c>
      <c r="M679" s="6">
        <f t="shared" si="41"/>
        <v>2019</v>
      </c>
      <c r="N679" s="6">
        <f t="shared" si="42"/>
        <v>11</v>
      </c>
      <c r="O679" s="6" t="str">
        <f>VLOOKUP(L679,'User input'!$D$6:$E$16,2,FALSE)</f>
        <v>Ultrathing V1</v>
      </c>
      <c r="P679" s="6">
        <f>VLOOKUP(L679,'User input'!$D$6:$G$16,3,FALSE)</f>
        <v>1.79</v>
      </c>
      <c r="Q679" s="6">
        <f>VLOOKUP(L679,'User input'!$D$6:$G$16,4,FALSE)</f>
        <v>17</v>
      </c>
      <c r="R679" s="6">
        <f t="shared" si="43"/>
        <v>187</v>
      </c>
      <c r="S679" s="26">
        <f t="shared" si="40"/>
        <v>334.73</v>
      </c>
      <c r="T679" s="26">
        <f>IF(K679&lt;'User input'!$I$9,'User input'!$J$8,IF(K679&lt;'User input'!$I$10,'User input'!$J$9,IF(K679&lt;'User input'!$I$11,'User input'!$J$10,'User input'!$J$11)))*S679</f>
        <v>0</v>
      </c>
      <c r="U679" s="26">
        <f>K679*'User input'!$J$17+'User input'!$J$16</f>
        <v>0.5</v>
      </c>
    </row>
    <row r="680" spans="1:21" x14ac:dyDescent="0.25">
      <c r="A680" s="18">
        <v>694</v>
      </c>
      <c r="B680" s="10" t="s">
        <v>2432</v>
      </c>
      <c r="C680" s="10" t="s">
        <v>1927</v>
      </c>
      <c r="D680" s="10" t="s">
        <v>90</v>
      </c>
      <c r="E680" s="10" t="s">
        <v>16</v>
      </c>
      <c r="F680" s="16">
        <v>90</v>
      </c>
      <c r="G680" s="10" t="s">
        <v>2433</v>
      </c>
      <c r="H680" s="10" t="s">
        <v>2434</v>
      </c>
      <c r="I680" s="10" t="s">
        <v>32</v>
      </c>
      <c r="J680" s="11">
        <v>43543</v>
      </c>
      <c r="K680" s="16">
        <v>85</v>
      </c>
      <c r="L680" s="10" t="s">
        <v>39</v>
      </c>
      <c r="M680" s="10">
        <f t="shared" si="41"/>
        <v>2019</v>
      </c>
      <c r="N680" s="10">
        <f t="shared" si="42"/>
        <v>3</v>
      </c>
      <c r="O680" s="10" t="str">
        <f>VLOOKUP(L680,'User input'!$D$6:$E$16,2,FALSE)</f>
        <v>Ultrathing V1</v>
      </c>
      <c r="P680" s="10">
        <f>VLOOKUP(L680,'User input'!$D$6:$G$16,3,FALSE)</f>
        <v>1.79</v>
      </c>
      <c r="Q680" s="10">
        <f>VLOOKUP(L680,'User input'!$D$6:$G$16,4,FALSE)</f>
        <v>17</v>
      </c>
      <c r="R680" s="10">
        <f t="shared" si="43"/>
        <v>1445</v>
      </c>
      <c r="S680" s="27">
        <f t="shared" si="40"/>
        <v>2586.5500000000002</v>
      </c>
      <c r="T680" s="27">
        <f>IF(K680&lt;'User input'!$I$9,'User input'!$J$8,IF(K680&lt;'User input'!$I$10,'User input'!$J$9,IF(K680&lt;'User input'!$I$11,'User input'!$J$10,'User input'!$J$11)))*S680</f>
        <v>129.32750000000001</v>
      </c>
      <c r="U680" s="27">
        <f>K680*'User input'!$J$17+'User input'!$J$16</f>
        <v>0.5</v>
      </c>
    </row>
    <row r="681" spans="1:21" x14ac:dyDescent="0.25">
      <c r="A681" s="17">
        <v>695</v>
      </c>
      <c r="B681" s="6" t="s">
        <v>2435</v>
      </c>
      <c r="C681" s="6" t="s">
        <v>1246</v>
      </c>
      <c r="D681" s="6" t="s">
        <v>28</v>
      </c>
      <c r="E681" s="6" t="s">
        <v>29</v>
      </c>
      <c r="F681" s="15">
        <v>90</v>
      </c>
      <c r="G681" s="6" t="s">
        <v>2436</v>
      </c>
      <c r="H681" s="6" t="s">
        <v>2437</v>
      </c>
      <c r="I681" s="6" t="s">
        <v>1861</v>
      </c>
      <c r="J681" s="7">
        <v>43809</v>
      </c>
      <c r="K681" s="15">
        <v>20</v>
      </c>
      <c r="L681" s="6" t="s">
        <v>20</v>
      </c>
      <c r="M681" s="6">
        <f t="shared" si="41"/>
        <v>2019</v>
      </c>
      <c r="N681" s="6">
        <f t="shared" si="42"/>
        <v>12</v>
      </c>
      <c r="O681" s="6" t="str">
        <f>VLOOKUP(L681,'User input'!$D$6:$E$16,2,FALSE)</f>
        <v>Hyperwotsit</v>
      </c>
      <c r="P681" s="6">
        <f>VLOOKUP(L681,'User input'!$D$6:$G$16,3,FALSE)</f>
        <v>2.0099999999999998</v>
      </c>
      <c r="Q681" s="6">
        <f>VLOOKUP(L681,'User input'!$D$6:$G$16,4,FALSE)</f>
        <v>20</v>
      </c>
      <c r="R681" s="6">
        <f t="shared" si="43"/>
        <v>400</v>
      </c>
      <c r="S681" s="26">
        <f t="shared" si="40"/>
        <v>803.99999999999989</v>
      </c>
      <c r="T681" s="26">
        <f>IF(K681&lt;'User input'!$I$9,'User input'!$J$8,IF(K681&lt;'User input'!$I$10,'User input'!$J$9,IF(K681&lt;'User input'!$I$11,'User input'!$J$10,'User input'!$J$11)))*S681</f>
        <v>24.119999999999997</v>
      </c>
      <c r="U681" s="26">
        <f>K681*'User input'!$J$17+'User input'!$J$16</f>
        <v>0.5</v>
      </c>
    </row>
    <row r="682" spans="1:21" x14ac:dyDescent="0.25">
      <c r="A682" s="18">
        <v>696</v>
      </c>
      <c r="B682" s="10" t="s">
        <v>2438</v>
      </c>
      <c r="C682" s="10" t="s">
        <v>2439</v>
      </c>
      <c r="D682" s="10" t="s">
        <v>28</v>
      </c>
      <c r="E682" s="10" t="s">
        <v>29</v>
      </c>
      <c r="F682" s="16">
        <v>30</v>
      </c>
      <c r="G682" s="10" t="s">
        <v>2440</v>
      </c>
      <c r="H682" s="10" t="s">
        <v>1837</v>
      </c>
      <c r="I682" s="10" t="s">
        <v>291</v>
      </c>
      <c r="J682" s="11">
        <v>44151</v>
      </c>
      <c r="K682" s="16">
        <v>31</v>
      </c>
      <c r="L682" s="10" t="s">
        <v>99</v>
      </c>
      <c r="M682" s="10">
        <f t="shared" si="41"/>
        <v>2020</v>
      </c>
      <c r="N682" s="10">
        <f t="shared" si="42"/>
        <v>11</v>
      </c>
      <c r="O682" s="10" t="str">
        <f>VLOOKUP(L682,'User input'!$D$6:$E$16,2,FALSE)</f>
        <v>Superwossname</v>
      </c>
      <c r="P682" s="10">
        <f>VLOOKUP(L682,'User input'!$D$6:$G$16,3,FALSE)</f>
        <v>3.49</v>
      </c>
      <c r="Q682" s="10">
        <f>VLOOKUP(L682,'User input'!$D$6:$G$16,4,FALSE)</f>
        <v>20</v>
      </c>
      <c r="R682" s="10">
        <f t="shared" si="43"/>
        <v>620</v>
      </c>
      <c r="S682" s="27">
        <f t="shared" si="40"/>
        <v>2163.8000000000002</v>
      </c>
      <c r="T682" s="27">
        <f>IF(K682&lt;'User input'!$I$9,'User input'!$J$8,IF(K682&lt;'User input'!$I$10,'User input'!$J$9,IF(K682&lt;'User input'!$I$11,'User input'!$J$10,'User input'!$J$11)))*S682</f>
        <v>64.914000000000001</v>
      </c>
      <c r="U682" s="27">
        <f>K682*'User input'!$J$17+'User input'!$J$16</f>
        <v>0.5</v>
      </c>
    </row>
    <row r="683" spans="1:21" x14ac:dyDescent="0.25">
      <c r="A683" s="17">
        <v>697</v>
      </c>
      <c r="B683" s="6" t="s">
        <v>2196</v>
      </c>
      <c r="C683" s="6" t="s">
        <v>2441</v>
      </c>
      <c r="D683" s="6" t="s">
        <v>28</v>
      </c>
      <c r="E683" s="6" t="s">
        <v>29</v>
      </c>
      <c r="F683" s="15">
        <v>90</v>
      </c>
      <c r="G683" s="6" t="s">
        <v>2440</v>
      </c>
      <c r="H683" s="6" t="s">
        <v>273</v>
      </c>
      <c r="I683" s="6" t="s">
        <v>32</v>
      </c>
      <c r="J683" s="7">
        <v>43957</v>
      </c>
      <c r="K683" s="15">
        <v>18</v>
      </c>
      <c r="L683" s="6" t="s">
        <v>33</v>
      </c>
      <c r="M683" s="6">
        <f t="shared" si="41"/>
        <v>2020</v>
      </c>
      <c r="N683" s="6">
        <f t="shared" si="42"/>
        <v>5</v>
      </c>
      <c r="O683" s="6" t="str">
        <f>VLOOKUP(L683,'User input'!$D$6:$E$16,2,FALSE)</f>
        <v>Megawidget L</v>
      </c>
      <c r="P683" s="6">
        <f>VLOOKUP(L683,'User input'!$D$6:$G$16,3,FALSE)</f>
        <v>1.79</v>
      </c>
      <c r="Q683" s="6">
        <f>VLOOKUP(L683,'User input'!$D$6:$G$16,4,FALSE)</f>
        <v>24</v>
      </c>
      <c r="R683" s="6">
        <f t="shared" si="43"/>
        <v>432</v>
      </c>
      <c r="S683" s="26">
        <f t="shared" si="40"/>
        <v>773.28</v>
      </c>
      <c r="T683" s="26">
        <f>IF(K683&lt;'User input'!$I$9,'User input'!$J$8,IF(K683&lt;'User input'!$I$10,'User input'!$J$9,IF(K683&lt;'User input'!$I$11,'User input'!$J$10,'User input'!$J$11)))*S683</f>
        <v>0</v>
      </c>
      <c r="U683" s="26">
        <f>K683*'User input'!$J$17+'User input'!$J$16</f>
        <v>0.5</v>
      </c>
    </row>
    <row r="684" spans="1:21" x14ac:dyDescent="0.25">
      <c r="A684" s="18">
        <v>698</v>
      </c>
      <c r="B684" s="10" t="s">
        <v>2442</v>
      </c>
      <c r="C684" s="10" t="s">
        <v>2443</v>
      </c>
      <c r="D684" s="10" t="s">
        <v>15</v>
      </c>
      <c r="E684" s="10" t="s">
        <v>16</v>
      </c>
      <c r="F684" s="16">
        <v>90</v>
      </c>
      <c r="G684" s="10" t="s">
        <v>2444</v>
      </c>
      <c r="H684" s="10" t="s">
        <v>2326</v>
      </c>
      <c r="I684" s="10" t="s">
        <v>32</v>
      </c>
      <c r="J684" s="11">
        <v>44255</v>
      </c>
      <c r="K684" s="16">
        <v>10</v>
      </c>
      <c r="L684" s="10" t="s">
        <v>52</v>
      </c>
      <c r="M684" s="10">
        <f t="shared" si="41"/>
        <v>2021</v>
      </c>
      <c r="N684" s="10">
        <f t="shared" si="42"/>
        <v>2</v>
      </c>
      <c r="O684" s="10" t="str">
        <f>VLOOKUP(L684,'User input'!$D$6:$E$16,2,FALSE)</f>
        <v>Megawidget S</v>
      </c>
      <c r="P684" s="10">
        <f>VLOOKUP(L684,'User input'!$D$6:$G$16,3,FALSE)</f>
        <v>0.69</v>
      </c>
      <c r="Q684" s="10">
        <f>VLOOKUP(L684,'User input'!$D$6:$G$16,4,FALSE)</f>
        <v>24</v>
      </c>
      <c r="R684" s="10">
        <f t="shared" si="43"/>
        <v>240</v>
      </c>
      <c r="S684" s="27">
        <f t="shared" si="40"/>
        <v>165.6</v>
      </c>
      <c r="T684" s="27">
        <f>IF(K684&lt;'User input'!$I$9,'User input'!$J$8,IF(K684&lt;'User input'!$I$10,'User input'!$J$9,IF(K684&lt;'User input'!$I$11,'User input'!$J$10,'User input'!$J$11)))*S684</f>
        <v>0</v>
      </c>
      <c r="U684" s="27">
        <f>K684*'User input'!$J$17+'User input'!$J$16</f>
        <v>0.5</v>
      </c>
    </row>
    <row r="685" spans="1:21" x14ac:dyDescent="0.25">
      <c r="A685" s="17">
        <v>699</v>
      </c>
      <c r="B685" s="6" t="s">
        <v>2445</v>
      </c>
      <c r="C685" s="6" t="s">
        <v>1702</v>
      </c>
      <c r="D685" s="6" t="s">
        <v>49</v>
      </c>
      <c r="E685" s="6" t="s">
        <v>16</v>
      </c>
      <c r="F685" s="15">
        <v>30</v>
      </c>
      <c r="G685" s="6" t="s">
        <v>2446</v>
      </c>
      <c r="H685" s="6" t="s">
        <v>637</v>
      </c>
      <c r="I685" s="6" t="s">
        <v>291</v>
      </c>
      <c r="J685" s="7">
        <v>44560</v>
      </c>
      <c r="K685" s="15">
        <v>17</v>
      </c>
      <c r="L685" s="6" t="s">
        <v>78</v>
      </c>
      <c r="M685" s="6">
        <f t="shared" si="41"/>
        <v>2021</v>
      </c>
      <c r="N685" s="6">
        <f t="shared" si="42"/>
        <v>12</v>
      </c>
      <c r="O685" s="6" t="str">
        <f>VLOOKUP(L685,'User input'!$D$6:$E$16,2,FALSE)</f>
        <v>Ultrathing V2</v>
      </c>
      <c r="P685" s="6">
        <f>VLOOKUP(L685,'User input'!$D$6:$G$16,3,FALSE)</f>
        <v>2.95</v>
      </c>
      <c r="Q685" s="6">
        <f>VLOOKUP(L685,'User input'!$D$6:$G$16,4,FALSE)</f>
        <v>20</v>
      </c>
      <c r="R685" s="6">
        <f t="shared" si="43"/>
        <v>340</v>
      </c>
      <c r="S685" s="26">
        <f t="shared" si="40"/>
        <v>1003.0000000000001</v>
      </c>
      <c r="T685" s="26">
        <f>IF(K685&lt;'User input'!$I$9,'User input'!$J$8,IF(K685&lt;'User input'!$I$10,'User input'!$J$9,IF(K685&lt;'User input'!$I$11,'User input'!$J$10,'User input'!$J$11)))*S685</f>
        <v>0</v>
      </c>
      <c r="U685" s="26">
        <f>K685*'User input'!$J$17+'User input'!$J$16</f>
        <v>0.5</v>
      </c>
    </row>
    <row r="686" spans="1:21" x14ac:dyDescent="0.25">
      <c r="A686" s="18">
        <v>700</v>
      </c>
      <c r="B686" s="10" t="s">
        <v>2447</v>
      </c>
      <c r="C686" s="10" t="s">
        <v>2448</v>
      </c>
      <c r="D686" s="10" t="s">
        <v>49</v>
      </c>
      <c r="E686" s="10" t="s">
        <v>16</v>
      </c>
      <c r="F686" s="16">
        <v>30</v>
      </c>
      <c r="G686" s="10" t="s">
        <v>2449</v>
      </c>
      <c r="H686" s="10" t="s">
        <v>343</v>
      </c>
      <c r="I686" s="10" t="s">
        <v>32</v>
      </c>
      <c r="J686" s="11">
        <v>43619</v>
      </c>
      <c r="K686" s="16">
        <v>44</v>
      </c>
      <c r="L686" s="10" t="s">
        <v>68</v>
      </c>
      <c r="M686" s="10">
        <f t="shared" si="41"/>
        <v>2019</v>
      </c>
      <c r="N686" s="10">
        <f t="shared" si="42"/>
        <v>6</v>
      </c>
      <c r="O686" s="10" t="str">
        <f>VLOOKUP(L686,'User input'!$D$6:$E$16,2,FALSE)</f>
        <v>Megawidget M</v>
      </c>
      <c r="P686" s="10">
        <f>VLOOKUP(L686,'User input'!$D$6:$G$16,3,FALSE)</f>
        <v>1.29</v>
      </c>
      <c r="Q686" s="10">
        <f>VLOOKUP(L686,'User input'!$D$6:$G$16,4,FALSE)</f>
        <v>24</v>
      </c>
      <c r="R686" s="10">
        <f t="shared" si="43"/>
        <v>1056</v>
      </c>
      <c r="S686" s="27">
        <f t="shared" si="40"/>
        <v>1362.24</v>
      </c>
      <c r="T686" s="27">
        <f>IF(K686&lt;'User input'!$I$9,'User input'!$J$8,IF(K686&lt;'User input'!$I$10,'User input'!$J$9,IF(K686&lt;'User input'!$I$11,'User input'!$J$10,'User input'!$J$11)))*S686</f>
        <v>40.867199999999997</v>
      </c>
      <c r="U686" s="27">
        <f>K686*'User input'!$J$17+'User input'!$J$16</f>
        <v>0.5</v>
      </c>
    </row>
    <row r="687" spans="1:21" x14ac:dyDescent="0.25">
      <c r="A687" s="17">
        <v>701</v>
      </c>
      <c r="B687" s="6" t="s">
        <v>2450</v>
      </c>
      <c r="C687" s="6" t="s">
        <v>2451</v>
      </c>
      <c r="D687" s="6" t="s">
        <v>49</v>
      </c>
      <c r="E687" s="6" t="s">
        <v>16</v>
      </c>
      <c r="F687" s="15">
        <v>90</v>
      </c>
      <c r="G687" s="6" t="s">
        <v>2452</v>
      </c>
      <c r="H687" s="6" t="s">
        <v>2039</v>
      </c>
      <c r="I687" s="6" t="s">
        <v>32</v>
      </c>
      <c r="J687" s="7">
        <v>44522</v>
      </c>
      <c r="K687" s="15">
        <v>53</v>
      </c>
      <c r="L687" s="6" t="s">
        <v>39</v>
      </c>
      <c r="M687" s="6">
        <f t="shared" si="41"/>
        <v>2021</v>
      </c>
      <c r="N687" s="6">
        <f t="shared" si="42"/>
        <v>11</v>
      </c>
      <c r="O687" s="6" t="str">
        <f>VLOOKUP(L687,'User input'!$D$6:$E$16,2,FALSE)</f>
        <v>Ultrathing V1</v>
      </c>
      <c r="P687" s="6">
        <f>VLOOKUP(L687,'User input'!$D$6:$G$16,3,FALSE)</f>
        <v>1.79</v>
      </c>
      <c r="Q687" s="6">
        <f>VLOOKUP(L687,'User input'!$D$6:$G$16,4,FALSE)</f>
        <v>17</v>
      </c>
      <c r="R687" s="6">
        <f t="shared" si="43"/>
        <v>901</v>
      </c>
      <c r="S687" s="26">
        <f t="shared" si="40"/>
        <v>1612.79</v>
      </c>
      <c r="T687" s="26">
        <f>IF(K687&lt;'User input'!$I$9,'User input'!$J$8,IF(K687&lt;'User input'!$I$10,'User input'!$J$9,IF(K687&lt;'User input'!$I$11,'User input'!$J$10,'User input'!$J$11)))*S687</f>
        <v>80.639499999999998</v>
      </c>
      <c r="U687" s="26">
        <f>K687*'User input'!$J$17+'User input'!$J$16</f>
        <v>0.5</v>
      </c>
    </row>
    <row r="688" spans="1:21" x14ac:dyDescent="0.25">
      <c r="A688" s="18">
        <v>702</v>
      </c>
      <c r="B688" s="10" t="s">
        <v>2453</v>
      </c>
      <c r="C688" s="10" t="s">
        <v>1566</v>
      </c>
      <c r="D688" s="10" t="s">
        <v>15</v>
      </c>
      <c r="E688" s="10" t="s">
        <v>16</v>
      </c>
      <c r="F688" s="16">
        <v>60</v>
      </c>
      <c r="G688" s="10" t="s">
        <v>2454</v>
      </c>
      <c r="H688" s="10" t="s">
        <v>1837</v>
      </c>
      <c r="I688" s="10" t="s">
        <v>291</v>
      </c>
      <c r="J688" s="11">
        <v>44410</v>
      </c>
      <c r="K688" s="16">
        <v>17</v>
      </c>
      <c r="L688" s="10" t="s">
        <v>52</v>
      </c>
      <c r="M688" s="10">
        <f t="shared" si="41"/>
        <v>2021</v>
      </c>
      <c r="N688" s="10">
        <f t="shared" si="42"/>
        <v>8</v>
      </c>
      <c r="O688" s="10" t="str">
        <f>VLOOKUP(L688,'User input'!$D$6:$E$16,2,FALSE)</f>
        <v>Megawidget S</v>
      </c>
      <c r="P688" s="10">
        <f>VLOOKUP(L688,'User input'!$D$6:$G$16,3,FALSE)</f>
        <v>0.69</v>
      </c>
      <c r="Q688" s="10">
        <f>VLOOKUP(L688,'User input'!$D$6:$G$16,4,FALSE)</f>
        <v>24</v>
      </c>
      <c r="R688" s="10">
        <f t="shared" si="43"/>
        <v>408</v>
      </c>
      <c r="S688" s="27">
        <f t="shared" si="40"/>
        <v>281.52</v>
      </c>
      <c r="T688" s="27">
        <f>IF(K688&lt;'User input'!$I$9,'User input'!$J$8,IF(K688&lt;'User input'!$I$10,'User input'!$J$9,IF(K688&lt;'User input'!$I$11,'User input'!$J$10,'User input'!$J$11)))*S688</f>
        <v>0</v>
      </c>
      <c r="U688" s="27">
        <f>K688*'User input'!$J$17+'User input'!$J$16</f>
        <v>0.5</v>
      </c>
    </row>
    <row r="689" spans="1:21" x14ac:dyDescent="0.25">
      <c r="A689" s="17">
        <v>703</v>
      </c>
      <c r="B689" s="6" t="s">
        <v>2455</v>
      </c>
      <c r="C689" s="6" t="s">
        <v>649</v>
      </c>
      <c r="D689" s="6" t="s">
        <v>49</v>
      </c>
      <c r="E689" s="6" t="s">
        <v>16</v>
      </c>
      <c r="F689" s="15">
        <v>90</v>
      </c>
      <c r="G689" s="6" t="s">
        <v>2456</v>
      </c>
      <c r="H689" s="6" t="s">
        <v>637</v>
      </c>
      <c r="I689" s="6" t="s">
        <v>291</v>
      </c>
      <c r="J689" s="7">
        <v>43517</v>
      </c>
      <c r="K689" s="15">
        <v>70</v>
      </c>
      <c r="L689" s="6" t="s">
        <v>20</v>
      </c>
      <c r="M689" s="6">
        <f t="shared" si="41"/>
        <v>2019</v>
      </c>
      <c r="N689" s="6">
        <f t="shared" si="42"/>
        <v>2</v>
      </c>
      <c r="O689" s="6" t="str">
        <f>VLOOKUP(L689,'User input'!$D$6:$E$16,2,FALSE)</f>
        <v>Hyperwotsit</v>
      </c>
      <c r="P689" s="6">
        <f>VLOOKUP(L689,'User input'!$D$6:$G$16,3,FALSE)</f>
        <v>2.0099999999999998</v>
      </c>
      <c r="Q689" s="6">
        <f>VLOOKUP(L689,'User input'!$D$6:$G$16,4,FALSE)</f>
        <v>20</v>
      </c>
      <c r="R689" s="6">
        <f t="shared" si="43"/>
        <v>1400</v>
      </c>
      <c r="S689" s="26">
        <f t="shared" si="40"/>
        <v>2813.9999999999995</v>
      </c>
      <c r="T689" s="26">
        <f>IF(K689&lt;'User input'!$I$9,'User input'!$J$8,IF(K689&lt;'User input'!$I$10,'User input'!$J$9,IF(K689&lt;'User input'!$I$11,'User input'!$J$10,'User input'!$J$11)))*S689</f>
        <v>140.69999999999999</v>
      </c>
      <c r="U689" s="26">
        <f>K689*'User input'!$J$17+'User input'!$J$16</f>
        <v>0.5</v>
      </c>
    </row>
    <row r="690" spans="1:21" x14ac:dyDescent="0.25">
      <c r="A690" s="18">
        <v>704</v>
      </c>
      <c r="B690" s="10" t="s">
        <v>198</v>
      </c>
      <c r="C690" s="10" t="s">
        <v>2457</v>
      </c>
      <c r="D690" s="10" t="s">
        <v>15</v>
      </c>
      <c r="E690" s="10" t="s">
        <v>16</v>
      </c>
      <c r="F690" s="16">
        <v>30</v>
      </c>
      <c r="G690" s="10" t="s">
        <v>2458</v>
      </c>
      <c r="H690" s="10" t="s">
        <v>2459</v>
      </c>
      <c r="I690" s="10" t="s">
        <v>32</v>
      </c>
      <c r="J690" s="11">
        <v>44206</v>
      </c>
      <c r="K690" s="16">
        <v>78</v>
      </c>
      <c r="L690" s="10" t="s">
        <v>157</v>
      </c>
      <c r="M690" s="10">
        <f t="shared" si="41"/>
        <v>2021</v>
      </c>
      <c r="N690" s="10">
        <f t="shared" si="42"/>
        <v>1</v>
      </c>
      <c r="O690" s="10" t="str">
        <f>VLOOKUP(L690,'User input'!$D$6:$E$16,2,FALSE)</f>
        <v>Ultrathing V3</v>
      </c>
      <c r="P690" s="10">
        <f>VLOOKUP(L690,'User input'!$D$6:$G$16,3,FALSE)</f>
        <v>3.39</v>
      </c>
      <c r="Q690" s="10">
        <f>VLOOKUP(L690,'User input'!$D$6:$G$16,4,FALSE)</f>
        <v>24</v>
      </c>
      <c r="R690" s="10">
        <f t="shared" si="43"/>
        <v>1872</v>
      </c>
      <c r="S690" s="27">
        <f t="shared" si="40"/>
        <v>6346.08</v>
      </c>
      <c r="T690" s="27">
        <f>IF(K690&lt;'User input'!$I$9,'User input'!$J$8,IF(K690&lt;'User input'!$I$10,'User input'!$J$9,IF(K690&lt;'User input'!$I$11,'User input'!$J$10,'User input'!$J$11)))*S690</f>
        <v>317.30400000000003</v>
      </c>
      <c r="U690" s="27">
        <f>K690*'User input'!$J$17+'User input'!$J$16</f>
        <v>0.5</v>
      </c>
    </row>
    <row r="691" spans="1:21" x14ac:dyDescent="0.25">
      <c r="A691" s="17">
        <v>705</v>
      </c>
      <c r="B691" s="6" t="s">
        <v>2460</v>
      </c>
      <c r="C691" s="6" t="s">
        <v>2461</v>
      </c>
      <c r="D691" s="6" t="s">
        <v>28</v>
      </c>
      <c r="E691" s="6" t="s">
        <v>29</v>
      </c>
      <c r="F691" s="15">
        <v>90</v>
      </c>
      <c r="G691" s="6" t="s">
        <v>2462</v>
      </c>
      <c r="H691" s="6" t="s">
        <v>121</v>
      </c>
      <c r="I691" s="6" t="s">
        <v>122</v>
      </c>
      <c r="J691" s="7">
        <v>44055</v>
      </c>
      <c r="K691" s="15">
        <v>47</v>
      </c>
      <c r="L691" s="6" t="s">
        <v>68</v>
      </c>
      <c r="M691" s="6">
        <f t="shared" si="41"/>
        <v>2020</v>
      </c>
      <c r="N691" s="6">
        <f t="shared" si="42"/>
        <v>8</v>
      </c>
      <c r="O691" s="6" t="str">
        <f>VLOOKUP(L691,'User input'!$D$6:$E$16,2,FALSE)</f>
        <v>Megawidget M</v>
      </c>
      <c r="P691" s="6">
        <f>VLOOKUP(L691,'User input'!$D$6:$G$16,3,FALSE)</f>
        <v>1.29</v>
      </c>
      <c r="Q691" s="6">
        <f>VLOOKUP(L691,'User input'!$D$6:$G$16,4,FALSE)</f>
        <v>24</v>
      </c>
      <c r="R691" s="6">
        <f t="shared" si="43"/>
        <v>1128</v>
      </c>
      <c r="S691" s="26">
        <f t="shared" si="40"/>
        <v>1455.1200000000001</v>
      </c>
      <c r="T691" s="26">
        <f>IF(K691&lt;'User input'!$I$9,'User input'!$J$8,IF(K691&lt;'User input'!$I$10,'User input'!$J$9,IF(K691&lt;'User input'!$I$11,'User input'!$J$10,'User input'!$J$11)))*S691</f>
        <v>43.653600000000004</v>
      </c>
      <c r="U691" s="26">
        <f>K691*'User input'!$J$17+'User input'!$J$16</f>
        <v>0.5</v>
      </c>
    </row>
    <row r="692" spans="1:21" x14ac:dyDescent="0.25">
      <c r="A692" s="18">
        <v>706</v>
      </c>
      <c r="B692" s="10" t="s">
        <v>2463</v>
      </c>
      <c r="C692" s="10" t="s">
        <v>2464</v>
      </c>
      <c r="D692" s="10" t="s">
        <v>49</v>
      </c>
      <c r="E692" s="10" t="s">
        <v>16</v>
      </c>
      <c r="F692" s="16">
        <v>90</v>
      </c>
      <c r="G692" s="10" t="s">
        <v>2465</v>
      </c>
      <c r="H692" s="10" t="s">
        <v>2466</v>
      </c>
      <c r="I692" s="10" t="s">
        <v>38</v>
      </c>
      <c r="J692" s="11">
        <v>44308</v>
      </c>
      <c r="K692" s="16">
        <v>87</v>
      </c>
      <c r="L692" s="10" t="s">
        <v>20</v>
      </c>
      <c r="M692" s="10">
        <f t="shared" si="41"/>
        <v>2021</v>
      </c>
      <c r="N692" s="10">
        <f t="shared" si="42"/>
        <v>4</v>
      </c>
      <c r="O692" s="10" t="str">
        <f>VLOOKUP(L692,'User input'!$D$6:$E$16,2,FALSE)</f>
        <v>Hyperwotsit</v>
      </c>
      <c r="P692" s="10">
        <f>VLOOKUP(L692,'User input'!$D$6:$G$16,3,FALSE)</f>
        <v>2.0099999999999998</v>
      </c>
      <c r="Q692" s="10">
        <f>VLOOKUP(L692,'User input'!$D$6:$G$16,4,FALSE)</f>
        <v>20</v>
      </c>
      <c r="R692" s="10">
        <f t="shared" si="43"/>
        <v>1740</v>
      </c>
      <c r="S692" s="27">
        <f t="shared" si="40"/>
        <v>3497.3999999999996</v>
      </c>
      <c r="T692" s="27">
        <f>IF(K692&lt;'User input'!$I$9,'User input'!$J$8,IF(K692&lt;'User input'!$I$10,'User input'!$J$9,IF(K692&lt;'User input'!$I$11,'User input'!$J$10,'User input'!$J$11)))*S692</f>
        <v>174.87</v>
      </c>
      <c r="U692" s="27">
        <f>K692*'User input'!$J$17+'User input'!$J$16</f>
        <v>0.5</v>
      </c>
    </row>
    <row r="693" spans="1:21" x14ac:dyDescent="0.25">
      <c r="A693" s="17">
        <v>707</v>
      </c>
      <c r="B693" s="6" t="s">
        <v>2467</v>
      </c>
      <c r="C693" s="6" t="s">
        <v>1971</v>
      </c>
      <c r="D693" s="6" t="s">
        <v>28</v>
      </c>
      <c r="E693" s="6" t="s">
        <v>29</v>
      </c>
      <c r="F693" s="15">
        <v>90</v>
      </c>
      <c r="G693" s="6" t="s">
        <v>2468</v>
      </c>
      <c r="H693" s="6" t="s">
        <v>2469</v>
      </c>
      <c r="I693" s="6" t="s">
        <v>1228</v>
      </c>
      <c r="J693" s="7">
        <v>44074</v>
      </c>
      <c r="K693" s="15">
        <v>88</v>
      </c>
      <c r="L693" s="6" t="s">
        <v>39</v>
      </c>
      <c r="M693" s="6">
        <f t="shared" si="41"/>
        <v>2020</v>
      </c>
      <c r="N693" s="6">
        <f t="shared" si="42"/>
        <v>8</v>
      </c>
      <c r="O693" s="6" t="str">
        <f>VLOOKUP(L693,'User input'!$D$6:$E$16,2,FALSE)</f>
        <v>Ultrathing V1</v>
      </c>
      <c r="P693" s="6">
        <f>VLOOKUP(L693,'User input'!$D$6:$G$16,3,FALSE)</f>
        <v>1.79</v>
      </c>
      <c r="Q693" s="6">
        <f>VLOOKUP(L693,'User input'!$D$6:$G$16,4,FALSE)</f>
        <v>17</v>
      </c>
      <c r="R693" s="6">
        <f t="shared" si="43"/>
        <v>1496</v>
      </c>
      <c r="S693" s="26">
        <f t="shared" si="40"/>
        <v>2677.84</v>
      </c>
      <c r="T693" s="26">
        <f>IF(K693&lt;'User input'!$I$9,'User input'!$J$8,IF(K693&lt;'User input'!$I$10,'User input'!$J$9,IF(K693&lt;'User input'!$I$11,'User input'!$J$10,'User input'!$J$11)))*S693</f>
        <v>133.89200000000002</v>
      </c>
      <c r="U693" s="26">
        <f>K693*'User input'!$J$17+'User input'!$J$16</f>
        <v>0.5</v>
      </c>
    </row>
    <row r="694" spans="1:21" x14ac:dyDescent="0.25">
      <c r="A694" s="18">
        <v>708</v>
      </c>
      <c r="B694" s="10" t="s">
        <v>2470</v>
      </c>
      <c r="C694" s="10" t="s">
        <v>2164</v>
      </c>
      <c r="D694" s="10" t="s">
        <v>28</v>
      </c>
      <c r="E694" s="10" t="s">
        <v>29</v>
      </c>
      <c r="F694" s="16">
        <v>90</v>
      </c>
      <c r="G694" s="10" t="s">
        <v>2468</v>
      </c>
      <c r="H694" s="10" t="s">
        <v>637</v>
      </c>
      <c r="I694" s="10" t="s">
        <v>291</v>
      </c>
      <c r="J694" s="11">
        <v>44326</v>
      </c>
      <c r="K694" s="16">
        <v>100</v>
      </c>
      <c r="L694" s="10" t="s">
        <v>52</v>
      </c>
      <c r="M694" s="10">
        <f t="shared" si="41"/>
        <v>2021</v>
      </c>
      <c r="N694" s="10">
        <f t="shared" si="42"/>
        <v>5</v>
      </c>
      <c r="O694" s="10" t="str">
        <f>VLOOKUP(L694,'User input'!$D$6:$E$16,2,FALSE)</f>
        <v>Megawidget S</v>
      </c>
      <c r="P694" s="10">
        <f>VLOOKUP(L694,'User input'!$D$6:$G$16,3,FALSE)</f>
        <v>0.69</v>
      </c>
      <c r="Q694" s="10">
        <f>VLOOKUP(L694,'User input'!$D$6:$G$16,4,FALSE)</f>
        <v>24</v>
      </c>
      <c r="R694" s="10">
        <f t="shared" si="43"/>
        <v>2400</v>
      </c>
      <c r="S694" s="27">
        <f t="shared" si="40"/>
        <v>1655.9999999999998</v>
      </c>
      <c r="T694" s="27">
        <f>IF(K694&lt;'User input'!$I$9,'User input'!$J$8,IF(K694&lt;'User input'!$I$10,'User input'!$J$9,IF(K694&lt;'User input'!$I$11,'User input'!$J$10,'User input'!$J$11)))*S694</f>
        <v>115.92</v>
      </c>
      <c r="U694" s="27">
        <f>K694*'User input'!$J$17+'User input'!$J$16</f>
        <v>0.5</v>
      </c>
    </row>
    <row r="695" spans="1:21" x14ac:dyDescent="0.25">
      <c r="A695" s="17">
        <v>709</v>
      </c>
      <c r="B695" s="6" t="s">
        <v>2471</v>
      </c>
      <c r="C695" s="6" t="s">
        <v>576</v>
      </c>
      <c r="D695" s="6" t="s">
        <v>49</v>
      </c>
      <c r="E695" s="6" t="s">
        <v>16</v>
      </c>
      <c r="F695" s="15">
        <v>90</v>
      </c>
      <c r="G695" s="6" t="s">
        <v>2472</v>
      </c>
      <c r="H695" s="6" t="s">
        <v>2473</v>
      </c>
      <c r="I695" s="6" t="s">
        <v>1194</v>
      </c>
      <c r="J695" s="7">
        <v>44059</v>
      </c>
      <c r="K695" s="15">
        <v>35</v>
      </c>
      <c r="L695" s="6" t="s">
        <v>68</v>
      </c>
      <c r="M695" s="6">
        <f t="shared" si="41"/>
        <v>2020</v>
      </c>
      <c r="N695" s="6">
        <f t="shared" si="42"/>
        <v>8</v>
      </c>
      <c r="O695" s="6" t="str">
        <f>VLOOKUP(L695,'User input'!$D$6:$E$16,2,FALSE)</f>
        <v>Megawidget M</v>
      </c>
      <c r="P695" s="6">
        <f>VLOOKUP(L695,'User input'!$D$6:$G$16,3,FALSE)</f>
        <v>1.29</v>
      </c>
      <c r="Q695" s="6">
        <f>VLOOKUP(L695,'User input'!$D$6:$G$16,4,FALSE)</f>
        <v>24</v>
      </c>
      <c r="R695" s="6">
        <f t="shared" si="43"/>
        <v>840</v>
      </c>
      <c r="S695" s="26">
        <f t="shared" si="40"/>
        <v>1083.6000000000001</v>
      </c>
      <c r="T695" s="26">
        <f>IF(K695&lt;'User input'!$I$9,'User input'!$J$8,IF(K695&lt;'User input'!$I$10,'User input'!$J$9,IF(K695&lt;'User input'!$I$11,'User input'!$J$10,'User input'!$J$11)))*S695</f>
        <v>32.508000000000003</v>
      </c>
      <c r="U695" s="26">
        <f>K695*'User input'!$J$17+'User input'!$J$16</f>
        <v>0.5</v>
      </c>
    </row>
    <row r="696" spans="1:21" x14ac:dyDescent="0.25">
      <c r="A696" s="18">
        <v>710</v>
      </c>
      <c r="B696" s="10" t="s">
        <v>2474</v>
      </c>
      <c r="C696" s="10" t="s">
        <v>2475</v>
      </c>
      <c r="D696" s="10" t="s">
        <v>15</v>
      </c>
      <c r="E696" s="10" t="s">
        <v>16</v>
      </c>
      <c r="F696" s="16">
        <v>30</v>
      </c>
      <c r="G696" s="10" t="s">
        <v>2476</v>
      </c>
      <c r="H696" s="10" t="s">
        <v>1704</v>
      </c>
      <c r="I696" s="10" t="s">
        <v>185</v>
      </c>
      <c r="J696" s="11">
        <v>43971</v>
      </c>
      <c r="K696" s="16">
        <v>45</v>
      </c>
      <c r="L696" s="10" t="s">
        <v>62</v>
      </c>
      <c r="M696" s="10">
        <f t="shared" si="41"/>
        <v>2020</v>
      </c>
      <c r="N696" s="10">
        <f t="shared" si="42"/>
        <v>5</v>
      </c>
      <c r="O696" s="10" t="str">
        <f>VLOOKUP(L696,'User input'!$D$6:$E$16,2,FALSE)</f>
        <v>Ultrathing V4</v>
      </c>
      <c r="P696" s="10">
        <f>VLOOKUP(L696,'User input'!$D$6:$G$16,3,FALSE)</f>
        <v>3.99</v>
      </c>
      <c r="Q696" s="10">
        <f>VLOOKUP(L696,'User input'!$D$6:$G$16,4,FALSE)</f>
        <v>24</v>
      </c>
      <c r="R696" s="10">
        <f t="shared" si="43"/>
        <v>1080</v>
      </c>
      <c r="S696" s="27">
        <f t="shared" si="40"/>
        <v>4309.2</v>
      </c>
      <c r="T696" s="27">
        <f>IF(K696&lt;'User input'!$I$9,'User input'!$J$8,IF(K696&lt;'User input'!$I$10,'User input'!$J$9,IF(K696&lt;'User input'!$I$11,'User input'!$J$10,'User input'!$J$11)))*S696</f>
        <v>129.27599999999998</v>
      </c>
      <c r="U696" s="27">
        <f>K696*'User input'!$J$17+'User input'!$J$16</f>
        <v>0.5</v>
      </c>
    </row>
    <row r="697" spans="1:21" x14ac:dyDescent="0.25">
      <c r="A697" s="17">
        <v>711</v>
      </c>
      <c r="B697" s="6" t="s">
        <v>2477</v>
      </c>
      <c r="C697" s="6" t="s">
        <v>2478</v>
      </c>
      <c r="D697" s="6" t="s">
        <v>41</v>
      </c>
      <c r="E697" s="6" t="s">
        <v>16</v>
      </c>
      <c r="F697" s="15">
        <v>60</v>
      </c>
      <c r="G697" s="6" t="s">
        <v>2479</v>
      </c>
      <c r="H697" s="6" t="s">
        <v>2480</v>
      </c>
      <c r="I697" s="6" t="s">
        <v>32</v>
      </c>
      <c r="J697" s="7">
        <v>44418</v>
      </c>
      <c r="K697" s="15">
        <v>68</v>
      </c>
      <c r="L697" s="6" t="s">
        <v>52</v>
      </c>
      <c r="M697" s="6">
        <f t="shared" si="41"/>
        <v>2021</v>
      </c>
      <c r="N697" s="6">
        <f t="shared" si="42"/>
        <v>8</v>
      </c>
      <c r="O697" s="6" t="str">
        <f>VLOOKUP(L697,'User input'!$D$6:$E$16,2,FALSE)</f>
        <v>Megawidget S</v>
      </c>
      <c r="P697" s="6">
        <f>VLOOKUP(L697,'User input'!$D$6:$G$16,3,FALSE)</f>
        <v>0.69</v>
      </c>
      <c r="Q697" s="6">
        <f>VLOOKUP(L697,'User input'!$D$6:$G$16,4,FALSE)</f>
        <v>24</v>
      </c>
      <c r="R697" s="6">
        <f t="shared" si="43"/>
        <v>1632</v>
      </c>
      <c r="S697" s="26">
        <f t="shared" si="40"/>
        <v>1126.08</v>
      </c>
      <c r="T697" s="26">
        <f>IF(K697&lt;'User input'!$I$9,'User input'!$J$8,IF(K697&lt;'User input'!$I$10,'User input'!$J$9,IF(K697&lt;'User input'!$I$11,'User input'!$J$10,'User input'!$J$11)))*S697</f>
        <v>56.304000000000002</v>
      </c>
      <c r="U697" s="26">
        <f>K697*'User input'!$J$17+'User input'!$J$16</f>
        <v>0.5</v>
      </c>
    </row>
    <row r="698" spans="1:21" x14ac:dyDescent="0.25">
      <c r="A698" s="18">
        <v>712</v>
      </c>
      <c r="B698" s="10" t="s">
        <v>2481</v>
      </c>
      <c r="C698" s="10" t="s">
        <v>2482</v>
      </c>
      <c r="D698" s="10" t="s">
        <v>28</v>
      </c>
      <c r="E698" s="10" t="s">
        <v>29</v>
      </c>
      <c r="F698" s="16">
        <v>60</v>
      </c>
      <c r="G698" s="10" t="s">
        <v>2483</v>
      </c>
      <c r="H698" s="10" t="s">
        <v>2484</v>
      </c>
      <c r="I698" s="10" t="s">
        <v>25</v>
      </c>
      <c r="J698" s="11">
        <v>44240</v>
      </c>
      <c r="K698" s="16">
        <v>73</v>
      </c>
      <c r="L698" s="10" t="s">
        <v>78</v>
      </c>
      <c r="M698" s="10">
        <f t="shared" si="41"/>
        <v>2021</v>
      </c>
      <c r="N698" s="10">
        <f t="shared" si="42"/>
        <v>2</v>
      </c>
      <c r="O698" s="10" t="str">
        <f>VLOOKUP(L698,'User input'!$D$6:$E$16,2,FALSE)</f>
        <v>Ultrathing V2</v>
      </c>
      <c r="P698" s="10">
        <f>VLOOKUP(L698,'User input'!$D$6:$G$16,3,FALSE)</f>
        <v>2.95</v>
      </c>
      <c r="Q698" s="10">
        <f>VLOOKUP(L698,'User input'!$D$6:$G$16,4,FALSE)</f>
        <v>20</v>
      </c>
      <c r="R698" s="10">
        <f t="shared" si="43"/>
        <v>1460</v>
      </c>
      <c r="S698" s="27">
        <f t="shared" si="40"/>
        <v>4307</v>
      </c>
      <c r="T698" s="27">
        <f>IF(K698&lt;'User input'!$I$9,'User input'!$J$8,IF(K698&lt;'User input'!$I$10,'User input'!$J$9,IF(K698&lt;'User input'!$I$11,'User input'!$J$10,'User input'!$J$11)))*S698</f>
        <v>215.35000000000002</v>
      </c>
      <c r="U698" s="27">
        <f>K698*'User input'!$J$17+'User input'!$J$16</f>
        <v>0.5</v>
      </c>
    </row>
    <row r="699" spans="1:21" x14ac:dyDescent="0.25">
      <c r="A699" s="17">
        <v>713</v>
      </c>
      <c r="B699" s="6" t="s">
        <v>2485</v>
      </c>
      <c r="C699" s="6" t="s">
        <v>2486</v>
      </c>
      <c r="D699" s="6" t="s">
        <v>28</v>
      </c>
      <c r="E699" s="6" t="s">
        <v>29</v>
      </c>
      <c r="F699" s="15">
        <v>90</v>
      </c>
      <c r="G699" s="6" t="s">
        <v>2487</v>
      </c>
      <c r="H699" s="6" t="s">
        <v>2488</v>
      </c>
      <c r="I699" s="6" t="s">
        <v>908</v>
      </c>
      <c r="J699" s="7">
        <v>44202</v>
      </c>
      <c r="K699" s="15">
        <v>12</v>
      </c>
      <c r="L699" s="6" t="s">
        <v>99</v>
      </c>
      <c r="M699" s="6">
        <f t="shared" si="41"/>
        <v>2021</v>
      </c>
      <c r="N699" s="6">
        <f t="shared" si="42"/>
        <v>1</v>
      </c>
      <c r="O699" s="6" t="str">
        <f>VLOOKUP(L699,'User input'!$D$6:$E$16,2,FALSE)</f>
        <v>Superwossname</v>
      </c>
      <c r="P699" s="6">
        <f>VLOOKUP(L699,'User input'!$D$6:$G$16,3,FALSE)</f>
        <v>3.49</v>
      </c>
      <c r="Q699" s="6">
        <f>VLOOKUP(L699,'User input'!$D$6:$G$16,4,FALSE)</f>
        <v>20</v>
      </c>
      <c r="R699" s="6">
        <f t="shared" si="43"/>
        <v>240</v>
      </c>
      <c r="S699" s="26">
        <f t="shared" si="40"/>
        <v>837.6</v>
      </c>
      <c r="T699" s="26">
        <f>IF(K699&lt;'User input'!$I$9,'User input'!$J$8,IF(K699&lt;'User input'!$I$10,'User input'!$J$9,IF(K699&lt;'User input'!$I$11,'User input'!$J$10,'User input'!$J$11)))*S699</f>
        <v>0</v>
      </c>
      <c r="U699" s="26">
        <f>K699*'User input'!$J$17+'User input'!$J$16</f>
        <v>0.5</v>
      </c>
    </row>
    <row r="700" spans="1:21" x14ac:dyDescent="0.25">
      <c r="A700" s="18">
        <v>714</v>
      </c>
      <c r="B700" s="10" t="s">
        <v>790</v>
      </c>
      <c r="C700" s="10" t="s">
        <v>2489</v>
      </c>
      <c r="D700" s="10" t="s">
        <v>15</v>
      </c>
      <c r="E700" s="10" t="s">
        <v>16</v>
      </c>
      <c r="F700" s="16">
        <v>30</v>
      </c>
      <c r="G700" s="10" t="s">
        <v>2490</v>
      </c>
      <c r="H700" s="10" t="s">
        <v>730</v>
      </c>
      <c r="I700" s="10" t="s">
        <v>32</v>
      </c>
      <c r="J700" s="11">
        <v>44549</v>
      </c>
      <c r="K700" s="16">
        <v>59</v>
      </c>
      <c r="L700" s="10" t="s">
        <v>157</v>
      </c>
      <c r="M700" s="10">
        <f t="shared" si="41"/>
        <v>2021</v>
      </c>
      <c r="N700" s="10">
        <f t="shared" si="42"/>
        <v>12</v>
      </c>
      <c r="O700" s="10" t="str">
        <f>VLOOKUP(L700,'User input'!$D$6:$E$16,2,FALSE)</f>
        <v>Ultrathing V3</v>
      </c>
      <c r="P700" s="10">
        <f>VLOOKUP(L700,'User input'!$D$6:$G$16,3,FALSE)</f>
        <v>3.39</v>
      </c>
      <c r="Q700" s="10">
        <f>VLOOKUP(L700,'User input'!$D$6:$G$16,4,FALSE)</f>
        <v>24</v>
      </c>
      <c r="R700" s="10">
        <f t="shared" si="43"/>
        <v>1416</v>
      </c>
      <c r="S700" s="27">
        <f t="shared" si="40"/>
        <v>4800.24</v>
      </c>
      <c r="T700" s="27">
        <f>IF(K700&lt;'User input'!$I$9,'User input'!$J$8,IF(K700&lt;'User input'!$I$10,'User input'!$J$9,IF(K700&lt;'User input'!$I$11,'User input'!$J$10,'User input'!$J$11)))*S700</f>
        <v>240.012</v>
      </c>
      <c r="U700" s="27">
        <f>K700*'User input'!$J$17+'User input'!$J$16</f>
        <v>0.5</v>
      </c>
    </row>
    <row r="701" spans="1:21" x14ac:dyDescent="0.25">
      <c r="A701" s="17">
        <v>715</v>
      </c>
      <c r="B701" s="6" t="s">
        <v>2491</v>
      </c>
      <c r="C701" s="6" t="s">
        <v>2061</v>
      </c>
      <c r="D701" s="6" t="s">
        <v>28</v>
      </c>
      <c r="E701" s="6" t="s">
        <v>29</v>
      </c>
      <c r="F701" s="15">
        <v>90</v>
      </c>
      <c r="G701" s="6" t="s">
        <v>2492</v>
      </c>
      <c r="H701" s="6" t="s">
        <v>2493</v>
      </c>
      <c r="I701" s="6" t="s">
        <v>185</v>
      </c>
      <c r="J701" s="7">
        <v>44357</v>
      </c>
      <c r="K701" s="15">
        <v>10</v>
      </c>
      <c r="L701" s="6" t="s">
        <v>39</v>
      </c>
      <c r="M701" s="6">
        <f t="shared" si="41"/>
        <v>2021</v>
      </c>
      <c r="N701" s="6">
        <f t="shared" si="42"/>
        <v>6</v>
      </c>
      <c r="O701" s="6" t="str">
        <f>VLOOKUP(L701,'User input'!$D$6:$E$16,2,FALSE)</f>
        <v>Ultrathing V1</v>
      </c>
      <c r="P701" s="6">
        <f>VLOOKUP(L701,'User input'!$D$6:$G$16,3,FALSE)</f>
        <v>1.79</v>
      </c>
      <c r="Q701" s="6">
        <f>VLOOKUP(L701,'User input'!$D$6:$G$16,4,FALSE)</f>
        <v>17</v>
      </c>
      <c r="R701" s="6">
        <f t="shared" si="43"/>
        <v>170</v>
      </c>
      <c r="S701" s="26">
        <f t="shared" si="40"/>
        <v>304.3</v>
      </c>
      <c r="T701" s="26">
        <f>IF(K701&lt;'User input'!$I$9,'User input'!$J$8,IF(K701&lt;'User input'!$I$10,'User input'!$J$9,IF(K701&lt;'User input'!$I$11,'User input'!$J$10,'User input'!$J$11)))*S701</f>
        <v>0</v>
      </c>
      <c r="U701" s="26">
        <f>K701*'User input'!$J$17+'User input'!$J$16</f>
        <v>0.5</v>
      </c>
    </row>
    <row r="702" spans="1:21" x14ac:dyDescent="0.25">
      <c r="A702" s="18">
        <v>716</v>
      </c>
      <c r="B702" s="10" t="s">
        <v>2494</v>
      </c>
      <c r="C702" s="10" t="s">
        <v>2495</v>
      </c>
      <c r="D702" s="10" t="s">
        <v>49</v>
      </c>
      <c r="E702" s="10" t="s">
        <v>16</v>
      </c>
      <c r="F702" s="16">
        <v>30</v>
      </c>
      <c r="G702" s="10" t="s">
        <v>2492</v>
      </c>
      <c r="H702" s="10" t="s">
        <v>2496</v>
      </c>
      <c r="I702" s="10" t="s">
        <v>32</v>
      </c>
      <c r="J702" s="11">
        <v>44495</v>
      </c>
      <c r="K702" s="16">
        <v>95</v>
      </c>
      <c r="L702" s="10" t="s">
        <v>62</v>
      </c>
      <c r="M702" s="10">
        <f t="shared" si="41"/>
        <v>2021</v>
      </c>
      <c r="N702" s="10">
        <f t="shared" si="42"/>
        <v>10</v>
      </c>
      <c r="O702" s="10" t="str">
        <f>VLOOKUP(L702,'User input'!$D$6:$E$16,2,FALSE)</f>
        <v>Ultrathing V4</v>
      </c>
      <c r="P702" s="10">
        <f>VLOOKUP(L702,'User input'!$D$6:$G$16,3,FALSE)</f>
        <v>3.99</v>
      </c>
      <c r="Q702" s="10">
        <f>VLOOKUP(L702,'User input'!$D$6:$G$16,4,FALSE)</f>
        <v>24</v>
      </c>
      <c r="R702" s="10">
        <f t="shared" si="43"/>
        <v>2280</v>
      </c>
      <c r="S702" s="27">
        <f t="shared" si="40"/>
        <v>9097.2000000000007</v>
      </c>
      <c r="T702" s="27">
        <f>IF(K702&lt;'User input'!$I$9,'User input'!$J$8,IF(K702&lt;'User input'!$I$10,'User input'!$J$9,IF(K702&lt;'User input'!$I$11,'User input'!$J$10,'User input'!$J$11)))*S702</f>
        <v>454.86000000000007</v>
      </c>
      <c r="U702" s="27">
        <f>K702*'User input'!$J$17+'User input'!$J$16</f>
        <v>0.5</v>
      </c>
    </row>
    <row r="703" spans="1:21" x14ac:dyDescent="0.25">
      <c r="A703" s="17">
        <v>717</v>
      </c>
      <c r="B703" s="6" t="s">
        <v>21</v>
      </c>
      <c r="C703" s="6" t="s">
        <v>2497</v>
      </c>
      <c r="D703" s="6" t="s">
        <v>49</v>
      </c>
      <c r="E703" s="6" t="s">
        <v>16</v>
      </c>
      <c r="F703" s="15">
        <v>90</v>
      </c>
      <c r="G703" s="6" t="s">
        <v>2498</v>
      </c>
      <c r="H703" s="6" t="s">
        <v>2499</v>
      </c>
      <c r="I703" s="6" t="s">
        <v>32</v>
      </c>
      <c r="J703" s="7">
        <v>43831</v>
      </c>
      <c r="K703" s="15">
        <v>71</v>
      </c>
      <c r="L703" s="6" t="s">
        <v>44</v>
      </c>
      <c r="M703" s="6">
        <f t="shared" si="41"/>
        <v>2020</v>
      </c>
      <c r="N703" s="6">
        <f t="shared" si="42"/>
        <v>1</v>
      </c>
      <c r="O703" s="6" t="str">
        <f>VLOOKUP(L703,'User input'!$D$6:$E$16,2,FALSE)</f>
        <v>Gigastuff</v>
      </c>
      <c r="P703" s="6">
        <f>VLOOKUP(L703,'User input'!$D$6:$G$16,3,FALSE)</f>
        <v>1.89</v>
      </c>
      <c r="Q703" s="6">
        <f>VLOOKUP(L703,'User input'!$D$6:$G$16,4,FALSE)</f>
        <v>18</v>
      </c>
      <c r="R703" s="6">
        <f t="shared" si="43"/>
        <v>1278</v>
      </c>
      <c r="S703" s="26">
        <f t="shared" si="40"/>
        <v>2415.42</v>
      </c>
      <c r="T703" s="26">
        <f>IF(K703&lt;'User input'!$I$9,'User input'!$J$8,IF(K703&lt;'User input'!$I$10,'User input'!$J$9,IF(K703&lt;'User input'!$I$11,'User input'!$J$10,'User input'!$J$11)))*S703</f>
        <v>120.77100000000002</v>
      </c>
      <c r="U703" s="26">
        <f>K703*'User input'!$J$17+'User input'!$J$16</f>
        <v>0.5</v>
      </c>
    </row>
    <row r="704" spans="1:21" x14ac:dyDescent="0.25">
      <c r="A704" s="18">
        <v>718</v>
      </c>
      <c r="B704" s="10" t="s">
        <v>2500</v>
      </c>
      <c r="C704" s="10" t="s">
        <v>1375</v>
      </c>
      <c r="D704" s="10" t="s">
        <v>90</v>
      </c>
      <c r="E704" s="10" t="s">
        <v>29</v>
      </c>
      <c r="F704" s="16">
        <v>90</v>
      </c>
      <c r="G704" s="10" t="s">
        <v>2501</v>
      </c>
      <c r="H704" s="10" t="s">
        <v>2502</v>
      </c>
      <c r="I704" s="10" t="s">
        <v>32</v>
      </c>
      <c r="J704" s="11">
        <v>44438</v>
      </c>
      <c r="K704" s="16">
        <v>54</v>
      </c>
      <c r="L704" s="10" t="s">
        <v>62</v>
      </c>
      <c r="M704" s="10">
        <f t="shared" si="41"/>
        <v>2021</v>
      </c>
      <c r="N704" s="10">
        <f t="shared" si="42"/>
        <v>8</v>
      </c>
      <c r="O704" s="10" t="str">
        <f>VLOOKUP(L704,'User input'!$D$6:$E$16,2,FALSE)</f>
        <v>Ultrathing V4</v>
      </c>
      <c r="P704" s="10">
        <f>VLOOKUP(L704,'User input'!$D$6:$G$16,3,FALSE)</f>
        <v>3.99</v>
      </c>
      <c r="Q704" s="10">
        <f>VLOOKUP(L704,'User input'!$D$6:$G$16,4,FALSE)</f>
        <v>24</v>
      </c>
      <c r="R704" s="10">
        <f t="shared" si="43"/>
        <v>1296</v>
      </c>
      <c r="S704" s="27">
        <f t="shared" si="40"/>
        <v>5171.04</v>
      </c>
      <c r="T704" s="27">
        <f>IF(K704&lt;'User input'!$I$9,'User input'!$J$8,IF(K704&lt;'User input'!$I$10,'User input'!$J$9,IF(K704&lt;'User input'!$I$11,'User input'!$J$10,'User input'!$J$11)))*S704</f>
        <v>258.55200000000002</v>
      </c>
      <c r="U704" s="27">
        <f>K704*'User input'!$J$17+'User input'!$J$16</f>
        <v>0.5</v>
      </c>
    </row>
    <row r="705" spans="1:21" x14ac:dyDescent="0.25">
      <c r="A705" s="17">
        <v>719</v>
      </c>
      <c r="B705" s="6" t="s">
        <v>2503</v>
      </c>
      <c r="C705" s="6" t="s">
        <v>1655</v>
      </c>
      <c r="D705" s="6" t="s">
        <v>49</v>
      </c>
      <c r="E705" s="6" t="s">
        <v>16</v>
      </c>
      <c r="F705" s="15">
        <v>30</v>
      </c>
      <c r="G705" s="6" t="s">
        <v>2504</v>
      </c>
      <c r="H705" s="6" t="s">
        <v>694</v>
      </c>
      <c r="I705" s="6" t="s">
        <v>211</v>
      </c>
      <c r="J705" s="7">
        <v>44445</v>
      </c>
      <c r="K705" s="15">
        <v>103</v>
      </c>
      <c r="L705" s="6" t="s">
        <v>44</v>
      </c>
      <c r="M705" s="6">
        <f t="shared" si="41"/>
        <v>2021</v>
      </c>
      <c r="N705" s="6">
        <f t="shared" si="42"/>
        <v>9</v>
      </c>
      <c r="O705" s="6" t="str">
        <f>VLOOKUP(L705,'User input'!$D$6:$E$16,2,FALSE)</f>
        <v>Gigastuff</v>
      </c>
      <c r="P705" s="6">
        <f>VLOOKUP(L705,'User input'!$D$6:$G$16,3,FALSE)</f>
        <v>1.89</v>
      </c>
      <c r="Q705" s="6">
        <f>VLOOKUP(L705,'User input'!$D$6:$G$16,4,FALSE)</f>
        <v>18</v>
      </c>
      <c r="R705" s="6">
        <f t="shared" si="43"/>
        <v>1854</v>
      </c>
      <c r="S705" s="26">
        <f t="shared" si="40"/>
        <v>3504.06</v>
      </c>
      <c r="T705" s="26">
        <f>IF(K705&lt;'User input'!$I$9,'User input'!$J$8,IF(K705&lt;'User input'!$I$10,'User input'!$J$9,IF(K705&lt;'User input'!$I$11,'User input'!$J$10,'User input'!$J$11)))*S705</f>
        <v>245.28420000000003</v>
      </c>
      <c r="U705" s="26">
        <f>K705*'User input'!$J$17+'User input'!$J$16</f>
        <v>0.5</v>
      </c>
    </row>
    <row r="706" spans="1:21" x14ac:dyDescent="0.25">
      <c r="A706" s="18">
        <v>720</v>
      </c>
      <c r="B706" s="10" t="s">
        <v>2354</v>
      </c>
      <c r="C706" s="10" t="s">
        <v>2505</v>
      </c>
      <c r="D706" s="10" t="s">
        <v>28</v>
      </c>
      <c r="E706" s="10" t="s">
        <v>29</v>
      </c>
      <c r="F706" s="16">
        <v>30</v>
      </c>
      <c r="G706" s="10" t="s">
        <v>2504</v>
      </c>
      <c r="H706" s="10" t="s">
        <v>2506</v>
      </c>
      <c r="I706" s="10" t="s">
        <v>32</v>
      </c>
      <c r="J706" s="11">
        <v>44111</v>
      </c>
      <c r="K706" s="16">
        <v>35</v>
      </c>
      <c r="L706" s="10" t="s">
        <v>39</v>
      </c>
      <c r="M706" s="10">
        <f t="shared" si="41"/>
        <v>2020</v>
      </c>
      <c r="N706" s="10">
        <f t="shared" si="42"/>
        <v>10</v>
      </c>
      <c r="O706" s="10" t="str">
        <f>VLOOKUP(L706,'User input'!$D$6:$E$16,2,FALSE)</f>
        <v>Ultrathing V1</v>
      </c>
      <c r="P706" s="10">
        <f>VLOOKUP(L706,'User input'!$D$6:$G$16,3,FALSE)</f>
        <v>1.79</v>
      </c>
      <c r="Q706" s="10">
        <f>VLOOKUP(L706,'User input'!$D$6:$G$16,4,FALSE)</f>
        <v>17</v>
      </c>
      <c r="R706" s="10">
        <f t="shared" si="43"/>
        <v>595</v>
      </c>
      <c r="S706" s="27">
        <f t="shared" si="40"/>
        <v>1065.05</v>
      </c>
      <c r="T706" s="27">
        <f>IF(K706&lt;'User input'!$I$9,'User input'!$J$8,IF(K706&lt;'User input'!$I$10,'User input'!$J$9,IF(K706&lt;'User input'!$I$11,'User input'!$J$10,'User input'!$J$11)))*S706</f>
        <v>31.951499999999996</v>
      </c>
      <c r="U706" s="27">
        <f>K706*'User input'!$J$17+'User input'!$J$16</f>
        <v>0.5</v>
      </c>
    </row>
    <row r="707" spans="1:21" x14ac:dyDescent="0.25">
      <c r="A707" s="17">
        <v>721</v>
      </c>
      <c r="B707" s="6" t="s">
        <v>2507</v>
      </c>
      <c r="C707" s="6" t="s">
        <v>2508</v>
      </c>
      <c r="D707" s="6" t="s">
        <v>15</v>
      </c>
      <c r="E707" s="6" t="s">
        <v>16</v>
      </c>
      <c r="F707" s="15">
        <v>30</v>
      </c>
      <c r="G707" s="6" t="s">
        <v>2509</v>
      </c>
      <c r="H707" s="6" t="s">
        <v>637</v>
      </c>
      <c r="I707" s="6" t="s">
        <v>291</v>
      </c>
      <c r="J707" s="7">
        <v>44522</v>
      </c>
      <c r="K707" s="15">
        <v>39</v>
      </c>
      <c r="L707" s="6" t="s">
        <v>157</v>
      </c>
      <c r="M707" s="6">
        <f t="shared" si="41"/>
        <v>2021</v>
      </c>
      <c r="N707" s="6">
        <f t="shared" si="42"/>
        <v>11</v>
      </c>
      <c r="O707" s="6" t="str">
        <f>VLOOKUP(L707,'User input'!$D$6:$E$16,2,FALSE)</f>
        <v>Ultrathing V3</v>
      </c>
      <c r="P707" s="6">
        <f>VLOOKUP(L707,'User input'!$D$6:$G$16,3,FALSE)</f>
        <v>3.39</v>
      </c>
      <c r="Q707" s="6">
        <f>VLOOKUP(L707,'User input'!$D$6:$G$16,4,FALSE)</f>
        <v>24</v>
      </c>
      <c r="R707" s="6">
        <f t="shared" si="43"/>
        <v>936</v>
      </c>
      <c r="S707" s="26">
        <f t="shared" si="40"/>
        <v>3173.04</v>
      </c>
      <c r="T707" s="26">
        <f>IF(K707&lt;'User input'!$I$9,'User input'!$J$8,IF(K707&lt;'User input'!$I$10,'User input'!$J$9,IF(K707&lt;'User input'!$I$11,'User input'!$J$10,'User input'!$J$11)))*S707</f>
        <v>95.191199999999995</v>
      </c>
      <c r="U707" s="26">
        <f>K707*'User input'!$J$17+'User input'!$J$16</f>
        <v>0.5</v>
      </c>
    </row>
    <row r="708" spans="1:21" x14ac:dyDescent="0.25">
      <c r="A708" s="18">
        <v>722</v>
      </c>
      <c r="B708" s="10" t="s">
        <v>2510</v>
      </c>
      <c r="C708" s="10" t="s">
        <v>2511</v>
      </c>
      <c r="D708" s="10" t="s">
        <v>28</v>
      </c>
      <c r="E708" s="10" t="s">
        <v>29</v>
      </c>
      <c r="F708" s="16">
        <v>90</v>
      </c>
      <c r="G708" s="10" t="s">
        <v>2512</v>
      </c>
      <c r="H708" s="10" t="s">
        <v>1114</v>
      </c>
      <c r="I708" s="10" t="s">
        <v>238</v>
      </c>
      <c r="J708" s="11">
        <v>44282</v>
      </c>
      <c r="K708" s="16">
        <v>83</v>
      </c>
      <c r="L708" s="10" t="s">
        <v>68</v>
      </c>
      <c r="M708" s="10">
        <f t="shared" si="41"/>
        <v>2021</v>
      </c>
      <c r="N708" s="10">
        <f t="shared" si="42"/>
        <v>3</v>
      </c>
      <c r="O708" s="10" t="str">
        <f>VLOOKUP(L708,'User input'!$D$6:$E$16,2,FALSE)</f>
        <v>Megawidget M</v>
      </c>
      <c r="P708" s="10">
        <f>VLOOKUP(L708,'User input'!$D$6:$G$16,3,FALSE)</f>
        <v>1.29</v>
      </c>
      <c r="Q708" s="10">
        <f>VLOOKUP(L708,'User input'!$D$6:$G$16,4,FALSE)</f>
        <v>24</v>
      </c>
      <c r="R708" s="10">
        <f t="shared" si="43"/>
        <v>1992</v>
      </c>
      <c r="S708" s="27">
        <f t="shared" si="40"/>
        <v>2569.6800000000003</v>
      </c>
      <c r="T708" s="27">
        <f>IF(K708&lt;'User input'!$I$9,'User input'!$J$8,IF(K708&lt;'User input'!$I$10,'User input'!$J$9,IF(K708&lt;'User input'!$I$11,'User input'!$J$10,'User input'!$J$11)))*S708</f>
        <v>128.48400000000001</v>
      </c>
      <c r="U708" s="27">
        <f>K708*'User input'!$J$17+'User input'!$J$16</f>
        <v>0.5</v>
      </c>
    </row>
    <row r="709" spans="1:21" x14ac:dyDescent="0.25">
      <c r="A709" s="17">
        <v>723</v>
      </c>
      <c r="B709" s="6" t="s">
        <v>2513</v>
      </c>
      <c r="C709" s="6" t="s">
        <v>2514</v>
      </c>
      <c r="D709" s="6" t="s">
        <v>28</v>
      </c>
      <c r="E709" s="6" t="s">
        <v>29</v>
      </c>
      <c r="F709" s="15">
        <v>60</v>
      </c>
      <c r="G709" s="6" t="s">
        <v>2515</v>
      </c>
      <c r="H709" s="6" t="s">
        <v>2516</v>
      </c>
      <c r="I709" s="6" t="s">
        <v>93</v>
      </c>
      <c r="J709" s="7">
        <v>44227</v>
      </c>
      <c r="K709" s="15">
        <v>61</v>
      </c>
      <c r="L709" s="6" t="s">
        <v>62</v>
      </c>
      <c r="M709" s="6">
        <f t="shared" si="41"/>
        <v>2021</v>
      </c>
      <c r="N709" s="6">
        <f t="shared" si="42"/>
        <v>1</v>
      </c>
      <c r="O709" s="6" t="str">
        <f>VLOOKUP(L709,'User input'!$D$6:$E$16,2,FALSE)</f>
        <v>Ultrathing V4</v>
      </c>
      <c r="P709" s="6">
        <f>VLOOKUP(L709,'User input'!$D$6:$G$16,3,FALSE)</f>
        <v>3.99</v>
      </c>
      <c r="Q709" s="6">
        <f>VLOOKUP(L709,'User input'!$D$6:$G$16,4,FALSE)</f>
        <v>24</v>
      </c>
      <c r="R709" s="6">
        <f t="shared" si="43"/>
        <v>1464</v>
      </c>
      <c r="S709" s="26">
        <f t="shared" ref="S709:S772" si="44">R709*P709</f>
        <v>5841.3600000000006</v>
      </c>
      <c r="T709" s="26">
        <f>IF(K709&lt;'User input'!$I$9,'User input'!$J$8,IF(K709&lt;'User input'!$I$10,'User input'!$J$9,IF(K709&lt;'User input'!$I$11,'User input'!$J$10,'User input'!$J$11)))*S709</f>
        <v>292.06800000000004</v>
      </c>
      <c r="U709" s="26">
        <f>K709*'User input'!$J$17+'User input'!$J$16</f>
        <v>0.5</v>
      </c>
    </row>
    <row r="710" spans="1:21" x14ac:dyDescent="0.25">
      <c r="A710" s="18">
        <v>724</v>
      </c>
      <c r="B710" s="10" t="s">
        <v>2517</v>
      </c>
      <c r="C710" s="10" t="s">
        <v>2518</v>
      </c>
      <c r="D710" s="10" t="s">
        <v>28</v>
      </c>
      <c r="E710" s="10" t="s">
        <v>29</v>
      </c>
      <c r="F710" s="16">
        <v>60</v>
      </c>
      <c r="G710" s="10" t="s">
        <v>2519</v>
      </c>
      <c r="H710" s="10" t="s">
        <v>2520</v>
      </c>
      <c r="I710" s="10" t="s">
        <v>32</v>
      </c>
      <c r="J710" s="11">
        <v>43943</v>
      </c>
      <c r="K710" s="16">
        <v>53</v>
      </c>
      <c r="L710" s="10" t="s">
        <v>78</v>
      </c>
      <c r="M710" s="10">
        <f t="shared" ref="M710:M773" si="45">YEAR(J710)</f>
        <v>2020</v>
      </c>
      <c r="N710" s="10">
        <f t="shared" ref="N710:N773" si="46">MONTH(J710)</f>
        <v>4</v>
      </c>
      <c r="O710" s="10" t="str">
        <f>VLOOKUP(L710,'User input'!$D$6:$E$16,2,FALSE)</f>
        <v>Ultrathing V2</v>
      </c>
      <c r="P710" s="10">
        <f>VLOOKUP(L710,'User input'!$D$6:$G$16,3,FALSE)</f>
        <v>2.95</v>
      </c>
      <c r="Q710" s="10">
        <f>VLOOKUP(L710,'User input'!$D$6:$G$16,4,FALSE)</f>
        <v>20</v>
      </c>
      <c r="R710" s="10">
        <f t="shared" ref="R710:R773" si="47">K710*Q710</f>
        <v>1060</v>
      </c>
      <c r="S710" s="27">
        <f t="shared" si="44"/>
        <v>3127</v>
      </c>
      <c r="T710" s="27">
        <f>IF(K710&lt;'User input'!$I$9,'User input'!$J$8,IF(K710&lt;'User input'!$I$10,'User input'!$J$9,IF(K710&lt;'User input'!$I$11,'User input'!$J$10,'User input'!$J$11)))*S710</f>
        <v>156.35000000000002</v>
      </c>
      <c r="U710" s="27">
        <f>K710*'User input'!$J$17+'User input'!$J$16</f>
        <v>0.5</v>
      </c>
    </row>
    <row r="711" spans="1:21" x14ac:dyDescent="0.25">
      <c r="A711" s="17">
        <v>725</v>
      </c>
      <c r="B711" s="6" t="s">
        <v>2521</v>
      </c>
      <c r="C711" s="6" t="s">
        <v>643</v>
      </c>
      <c r="D711" s="6" t="s">
        <v>41</v>
      </c>
      <c r="E711" s="6" t="s">
        <v>16</v>
      </c>
      <c r="F711" s="15">
        <v>60</v>
      </c>
      <c r="G711" s="6" t="s">
        <v>2522</v>
      </c>
      <c r="H711" s="6" t="s">
        <v>2523</v>
      </c>
      <c r="I711" s="6" t="s">
        <v>2524</v>
      </c>
      <c r="J711" s="7">
        <v>43996</v>
      </c>
      <c r="K711" s="15">
        <v>15</v>
      </c>
      <c r="L711" s="6" t="s">
        <v>99</v>
      </c>
      <c r="M711" s="6">
        <f t="shared" si="45"/>
        <v>2020</v>
      </c>
      <c r="N711" s="6">
        <f t="shared" si="46"/>
        <v>6</v>
      </c>
      <c r="O711" s="6" t="str">
        <f>VLOOKUP(L711,'User input'!$D$6:$E$16,2,FALSE)</f>
        <v>Superwossname</v>
      </c>
      <c r="P711" s="6">
        <f>VLOOKUP(L711,'User input'!$D$6:$G$16,3,FALSE)</f>
        <v>3.49</v>
      </c>
      <c r="Q711" s="6">
        <f>VLOOKUP(L711,'User input'!$D$6:$G$16,4,FALSE)</f>
        <v>20</v>
      </c>
      <c r="R711" s="6">
        <f t="shared" si="47"/>
        <v>300</v>
      </c>
      <c r="S711" s="26">
        <f t="shared" si="44"/>
        <v>1047</v>
      </c>
      <c r="T711" s="26">
        <f>IF(K711&lt;'User input'!$I$9,'User input'!$J$8,IF(K711&lt;'User input'!$I$10,'User input'!$J$9,IF(K711&lt;'User input'!$I$11,'User input'!$J$10,'User input'!$J$11)))*S711</f>
        <v>0</v>
      </c>
      <c r="U711" s="26">
        <f>K711*'User input'!$J$17+'User input'!$J$16</f>
        <v>0.5</v>
      </c>
    </row>
    <row r="712" spans="1:21" x14ac:dyDescent="0.25">
      <c r="A712" s="18">
        <v>726</v>
      </c>
      <c r="B712" s="10" t="s">
        <v>2435</v>
      </c>
      <c r="C712" s="10" t="s">
        <v>2334</v>
      </c>
      <c r="D712" s="10" t="s">
        <v>28</v>
      </c>
      <c r="E712" s="10" t="s">
        <v>29</v>
      </c>
      <c r="F712" s="16">
        <v>60</v>
      </c>
      <c r="G712" s="10" t="s">
        <v>2525</v>
      </c>
      <c r="H712" s="10" t="s">
        <v>2526</v>
      </c>
      <c r="I712" s="10" t="s">
        <v>122</v>
      </c>
      <c r="J712" s="11">
        <v>43808</v>
      </c>
      <c r="K712" s="16">
        <v>58</v>
      </c>
      <c r="L712" s="10" t="s">
        <v>44</v>
      </c>
      <c r="M712" s="10">
        <f t="shared" si="45"/>
        <v>2019</v>
      </c>
      <c r="N712" s="10">
        <f t="shared" si="46"/>
        <v>12</v>
      </c>
      <c r="O712" s="10" t="str">
        <f>VLOOKUP(L712,'User input'!$D$6:$E$16,2,FALSE)</f>
        <v>Gigastuff</v>
      </c>
      <c r="P712" s="10">
        <f>VLOOKUP(L712,'User input'!$D$6:$G$16,3,FALSE)</f>
        <v>1.89</v>
      </c>
      <c r="Q712" s="10">
        <f>VLOOKUP(L712,'User input'!$D$6:$G$16,4,FALSE)</f>
        <v>18</v>
      </c>
      <c r="R712" s="10">
        <f t="shared" si="47"/>
        <v>1044</v>
      </c>
      <c r="S712" s="27">
        <f t="shared" si="44"/>
        <v>1973.1599999999999</v>
      </c>
      <c r="T712" s="27">
        <f>IF(K712&lt;'User input'!$I$9,'User input'!$J$8,IF(K712&lt;'User input'!$I$10,'User input'!$J$9,IF(K712&lt;'User input'!$I$11,'User input'!$J$10,'User input'!$J$11)))*S712</f>
        <v>98.658000000000001</v>
      </c>
      <c r="U712" s="27">
        <f>K712*'User input'!$J$17+'User input'!$J$16</f>
        <v>0.5</v>
      </c>
    </row>
    <row r="713" spans="1:21" x14ac:dyDescent="0.25">
      <c r="A713" s="17">
        <v>727</v>
      </c>
      <c r="B713" s="6" t="s">
        <v>2527</v>
      </c>
      <c r="C713" s="6" t="s">
        <v>1143</v>
      </c>
      <c r="D713" s="6" t="s">
        <v>49</v>
      </c>
      <c r="E713" s="6" t="s">
        <v>16</v>
      </c>
      <c r="F713" s="15">
        <v>30</v>
      </c>
      <c r="G713" s="6" t="s">
        <v>2528</v>
      </c>
      <c r="H713" s="6" t="s">
        <v>2529</v>
      </c>
      <c r="I713" s="6" t="s">
        <v>176</v>
      </c>
      <c r="J713" s="7">
        <v>44337</v>
      </c>
      <c r="K713" s="15">
        <v>35</v>
      </c>
      <c r="L713" s="6" t="s">
        <v>99</v>
      </c>
      <c r="M713" s="6">
        <f t="shared" si="45"/>
        <v>2021</v>
      </c>
      <c r="N713" s="6">
        <f t="shared" si="46"/>
        <v>5</v>
      </c>
      <c r="O713" s="6" t="str">
        <f>VLOOKUP(L713,'User input'!$D$6:$E$16,2,FALSE)</f>
        <v>Superwossname</v>
      </c>
      <c r="P713" s="6">
        <f>VLOOKUP(L713,'User input'!$D$6:$G$16,3,FALSE)</f>
        <v>3.49</v>
      </c>
      <c r="Q713" s="6">
        <f>VLOOKUP(L713,'User input'!$D$6:$G$16,4,FALSE)</f>
        <v>20</v>
      </c>
      <c r="R713" s="6">
        <f t="shared" si="47"/>
        <v>700</v>
      </c>
      <c r="S713" s="26">
        <f t="shared" si="44"/>
        <v>2443</v>
      </c>
      <c r="T713" s="26">
        <f>IF(K713&lt;'User input'!$I$9,'User input'!$J$8,IF(K713&lt;'User input'!$I$10,'User input'!$J$9,IF(K713&lt;'User input'!$I$11,'User input'!$J$10,'User input'!$J$11)))*S713</f>
        <v>73.289999999999992</v>
      </c>
      <c r="U713" s="26">
        <f>K713*'User input'!$J$17+'User input'!$J$16</f>
        <v>0.5</v>
      </c>
    </row>
    <row r="714" spans="1:21" x14ac:dyDescent="0.25">
      <c r="A714" s="18">
        <v>728</v>
      </c>
      <c r="B714" s="10" t="s">
        <v>235</v>
      </c>
      <c r="C714" s="10" t="s">
        <v>266</v>
      </c>
      <c r="D714" s="10" t="s">
        <v>28</v>
      </c>
      <c r="E714" s="10" t="s">
        <v>29</v>
      </c>
      <c r="F714" s="16">
        <v>30</v>
      </c>
      <c r="G714" s="10" t="s">
        <v>2528</v>
      </c>
      <c r="H714" s="10" t="s">
        <v>2173</v>
      </c>
      <c r="I714" s="10" t="s">
        <v>122</v>
      </c>
      <c r="J714" s="11">
        <v>44311</v>
      </c>
      <c r="K714" s="16">
        <v>7</v>
      </c>
      <c r="L714" s="10" t="s">
        <v>78</v>
      </c>
      <c r="M714" s="10">
        <f t="shared" si="45"/>
        <v>2021</v>
      </c>
      <c r="N714" s="10">
        <f t="shared" si="46"/>
        <v>4</v>
      </c>
      <c r="O714" s="10" t="str">
        <f>VLOOKUP(L714,'User input'!$D$6:$E$16,2,FALSE)</f>
        <v>Ultrathing V2</v>
      </c>
      <c r="P714" s="10">
        <f>VLOOKUP(L714,'User input'!$D$6:$G$16,3,FALSE)</f>
        <v>2.95</v>
      </c>
      <c r="Q714" s="10">
        <f>VLOOKUP(L714,'User input'!$D$6:$G$16,4,FALSE)</f>
        <v>20</v>
      </c>
      <c r="R714" s="10">
        <f t="shared" si="47"/>
        <v>140</v>
      </c>
      <c r="S714" s="27">
        <f t="shared" si="44"/>
        <v>413</v>
      </c>
      <c r="T714" s="27">
        <f>IF(K714&lt;'User input'!$I$9,'User input'!$J$8,IF(K714&lt;'User input'!$I$10,'User input'!$J$9,IF(K714&lt;'User input'!$I$11,'User input'!$J$10,'User input'!$J$11)))*S714</f>
        <v>0</v>
      </c>
      <c r="U714" s="27">
        <f>K714*'User input'!$J$17+'User input'!$J$16</f>
        <v>0.5</v>
      </c>
    </row>
    <row r="715" spans="1:21" x14ac:dyDescent="0.25">
      <c r="A715" s="17">
        <v>729</v>
      </c>
      <c r="B715" s="6" t="s">
        <v>2530</v>
      </c>
      <c r="C715" s="6" t="s">
        <v>2007</v>
      </c>
      <c r="D715" s="6" t="s">
        <v>28</v>
      </c>
      <c r="E715" s="6" t="s">
        <v>29</v>
      </c>
      <c r="F715" s="15">
        <v>60</v>
      </c>
      <c r="G715" s="6" t="s">
        <v>2531</v>
      </c>
      <c r="H715" s="6" t="s">
        <v>2532</v>
      </c>
      <c r="I715" s="6" t="s">
        <v>2533</v>
      </c>
      <c r="J715" s="7">
        <v>44236</v>
      </c>
      <c r="K715" s="15">
        <v>60</v>
      </c>
      <c r="L715" s="6" t="s">
        <v>62</v>
      </c>
      <c r="M715" s="6">
        <f t="shared" si="45"/>
        <v>2021</v>
      </c>
      <c r="N715" s="6">
        <f t="shared" si="46"/>
        <v>2</v>
      </c>
      <c r="O715" s="6" t="str">
        <f>VLOOKUP(L715,'User input'!$D$6:$E$16,2,FALSE)</f>
        <v>Ultrathing V4</v>
      </c>
      <c r="P715" s="6">
        <f>VLOOKUP(L715,'User input'!$D$6:$G$16,3,FALSE)</f>
        <v>3.99</v>
      </c>
      <c r="Q715" s="6">
        <f>VLOOKUP(L715,'User input'!$D$6:$G$16,4,FALSE)</f>
        <v>24</v>
      </c>
      <c r="R715" s="6">
        <f t="shared" si="47"/>
        <v>1440</v>
      </c>
      <c r="S715" s="26">
        <f t="shared" si="44"/>
        <v>5745.6</v>
      </c>
      <c r="T715" s="26">
        <f>IF(K715&lt;'User input'!$I$9,'User input'!$J$8,IF(K715&lt;'User input'!$I$10,'User input'!$J$9,IF(K715&lt;'User input'!$I$11,'User input'!$J$10,'User input'!$J$11)))*S715</f>
        <v>287.28000000000003</v>
      </c>
      <c r="U715" s="26">
        <f>K715*'User input'!$J$17+'User input'!$J$16</f>
        <v>0.5</v>
      </c>
    </row>
    <row r="716" spans="1:21" x14ac:dyDescent="0.25">
      <c r="A716" s="18">
        <v>730</v>
      </c>
      <c r="B716" s="10" t="s">
        <v>2534</v>
      </c>
      <c r="C716" s="10" t="s">
        <v>2505</v>
      </c>
      <c r="D716" s="10" t="s">
        <v>49</v>
      </c>
      <c r="E716" s="10" t="s">
        <v>16</v>
      </c>
      <c r="F716" s="16">
        <v>90</v>
      </c>
      <c r="G716" s="10" t="s">
        <v>2535</v>
      </c>
      <c r="H716" s="10" t="s">
        <v>1829</v>
      </c>
      <c r="I716" s="10" t="s">
        <v>171</v>
      </c>
      <c r="J716" s="11">
        <v>43862</v>
      </c>
      <c r="K716" s="16">
        <v>52</v>
      </c>
      <c r="L716" s="10" t="s">
        <v>68</v>
      </c>
      <c r="M716" s="10">
        <f t="shared" si="45"/>
        <v>2020</v>
      </c>
      <c r="N716" s="10">
        <f t="shared" si="46"/>
        <v>2</v>
      </c>
      <c r="O716" s="10" t="str">
        <f>VLOOKUP(L716,'User input'!$D$6:$E$16,2,FALSE)</f>
        <v>Megawidget M</v>
      </c>
      <c r="P716" s="10">
        <f>VLOOKUP(L716,'User input'!$D$6:$G$16,3,FALSE)</f>
        <v>1.29</v>
      </c>
      <c r="Q716" s="10">
        <f>VLOOKUP(L716,'User input'!$D$6:$G$16,4,FALSE)</f>
        <v>24</v>
      </c>
      <c r="R716" s="10">
        <f t="shared" si="47"/>
        <v>1248</v>
      </c>
      <c r="S716" s="27">
        <f t="shared" si="44"/>
        <v>1609.92</v>
      </c>
      <c r="T716" s="27">
        <f>IF(K716&lt;'User input'!$I$9,'User input'!$J$8,IF(K716&lt;'User input'!$I$10,'User input'!$J$9,IF(K716&lt;'User input'!$I$11,'User input'!$J$10,'User input'!$J$11)))*S716</f>
        <v>80.496000000000009</v>
      </c>
      <c r="U716" s="27">
        <f>K716*'User input'!$J$17+'User input'!$J$16</f>
        <v>0.5</v>
      </c>
    </row>
    <row r="717" spans="1:21" x14ac:dyDescent="0.25">
      <c r="A717" s="17">
        <v>731</v>
      </c>
      <c r="B717" s="6" t="s">
        <v>2536</v>
      </c>
      <c r="C717" s="6" t="s">
        <v>2537</v>
      </c>
      <c r="D717" s="6" t="s">
        <v>15</v>
      </c>
      <c r="E717" s="6" t="s">
        <v>16</v>
      </c>
      <c r="F717" s="15">
        <v>60</v>
      </c>
      <c r="G717" s="6" t="s">
        <v>2538</v>
      </c>
      <c r="H717" s="6" t="s">
        <v>1760</v>
      </c>
      <c r="I717" s="6" t="s">
        <v>32</v>
      </c>
      <c r="J717" s="7">
        <v>43665</v>
      </c>
      <c r="K717" s="15">
        <v>73</v>
      </c>
      <c r="L717" s="6" t="s">
        <v>44</v>
      </c>
      <c r="M717" s="6">
        <f t="shared" si="45"/>
        <v>2019</v>
      </c>
      <c r="N717" s="6">
        <f t="shared" si="46"/>
        <v>7</v>
      </c>
      <c r="O717" s="6" t="str">
        <f>VLOOKUP(L717,'User input'!$D$6:$E$16,2,FALSE)</f>
        <v>Gigastuff</v>
      </c>
      <c r="P717" s="6">
        <f>VLOOKUP(L717,'User input'!$D$6:$G$16,3,FALSE)</f>
        <v>1.89</v>
      </c>
      <c r="Q717" s="6">
        <f>VLOOKUP(L717,'User input'!$D$6:$G$16,4,FALSE)</f>
        <v>18</v>
      </c>
      <c r="R717" s="6">
        <f t="shared" si="47"/>
        <v>1314</v>
      </c>
      <c r="S717" s="26">
        <f t="shared" si="44"/>
        <v>2483.46</v>
      </c>
      <c r="T717" s="26">
        <f>IF(K717&lt;'User input'!$I$9,'User input'!$J$8,IF(K717&lt;'User input'!$I$10,'User input'!$J$9,IF(K717&lt;'User input'!$I$11,'User input'!$J$10,'User input'!$J$11)))*S717</f>
        <v>124.173</v>
      </c>
      <c r="U717" s="26">
        <f>K717*'User input'!$J$17+'User input'!$J$16</f>
        <v>0.5</v>
      </c>
    </row>
    <row r="718" spans="1:21" x14ac:dyDescent="0.25">
      <c r="A718" s="18">
        <v>732</v>
      </c>
      <c r="B718" s="10" t="s">
        <v>2539</v>
      </c>
      <c r="C718" s="10" t="s">
        <v>2540</v>
      </c>
      <c r="D718" s="10" t="s">
        <v>15</v>
      </c>
      <c r="E718" s="10" t="s">
        <v>16</v>
      </c>
      <c r="F718" s="16">
        <v>60</v>
      </c>
      <c r="G718" s="10" t="s">
        <v>2541</v>
      </c>
      <c r="H718" s="10" t="s">
        <v>2542</v>
      </c>
      <c r="I718" s="10" t="s">
        <v>32</v>
      </c>
      <c r="J718" s="11">
        <v>44477</v>
      </c>
      <c r="K718" s="16">
        <v>17</v>
      </c>
      <c r="L718" s="10" t="s">
        <v>52</v>
      </c>
      <c r="M718" s="10">
        <f t="shared" si="45"/>
        <v>2021</v>
      </c>
      <c r="N718" s="10">
        <f t="shared" si="46"/>
        <v>10</v>
      </c>
      <c r="O718" s="10" t="str">
        <f>VLOOKUP(L718,'User input'!$D$6:$E$16,2,FALSE)</f>
        <v>Megawidget S</v>
      </c>
      <c r="P718" s="10">
        <f>VLOOKUP(L718,'User input'!$D$6:$G$16,3,FALSE)</f>
        <v>0.69</v>
      </c>
      <c r="Q718" s="10">
        <f>VLOOKUP(L718,'User input'!$D$6:$G$16,4,FALSE)</f>
        <v>24</v>
      </c>
      <c r="R718" s="10">
        <f t="shared" si="47"/>
        <v>408</v>
      </c>
      <c r="S718" s="27">
        <f t="shared" si="44"/>
        <v>281.52</v>
      </c>
      <c r="T718" s="27">
        <f>IF(K718&lt;'User input'!$I$9,'User input'!$J$8,IF(K718&lt;'User input'!$I$10,'User input'!$J$9,IF(K718&lt;'User input'!$I$11,'User input'!$J$10,'User input'!$J$11)))*S718</f>
        <v>0</v>
      </c>
      <c r="U718" s="27">
        <f>K718*'User input'!$J$17+'User input'!$J$16</f>
        <v>0.5</v>
      </c>
    </row>
    <row r="719" spans="1:21" x14ac:dyDescent="0.25">
      <c r="A719" s="17">
        <v>733</v>
      </c>
      <c r="B719" s="6" t="s">
        <v>679</v>
      </c>
      <c r="C719" s="6" t="s">
        <v>2543</v>
      </c>
      <c r="D719" s="6" t="s">
        <v>28</v>
      </c>
      <c r="E719" s="6" t="s">
        <v>29</v>
      </c>
      <c r="F719" s="15">
        <v>30</v>
      </c>
      <c r="G719" s="6" t="s">
        <v>2544</v>
      </c>
      <c r="H719" s="6" t="s">
        <v>2545</v>
      </c>
      <c r="I719" s="6" t="s">
        <v>32</v>
      </c>
      <c r="J719" s="7">
        <v>44316</v>
      </c>
      <c r="K719" s="15">
        <v>87</v>
      </c>
      <c r="L719" s="6" t="s">
        <v>20</v>
      </c>
      <c r="M719" s="6">
        <f t="shared" si="45"/>
        <v>2021</v>
      </c>
      <c r="N719" s="6">
        <f t="shared" si="46"/>
        <v>4</v>
      </c>
      <c r="O719" s="6" t="str">
        <f>VLOOKUP(L719,'User input'!$D$6:$E$16,2,FALSE)</f>
        <v>Hyperwotsit</v>
      </c>
      <c r="P719" s="6">
        <f>VLOOKUP(L719,'User input'!$D$6:$G$16,3,FALSE)</f>
        <v>2.0099999999999998</v>
      </c>
      <c r="Q719" s="6">
        <f>VLOOKUP(L719,'User input'!$D$6:$G$16,4,FALSE)</f>
        <v>20</v>
      </c>
      <c r="R719" s="6">
        <f t="shared" si="47"/>
        <v>1740</v>
      </c>
      <c r="S719" s="26">
        <f t="shared" si="44"/>
        <v>3497.3999999999996</v>
      </c>
      <c r="T719" s="26">
        <f>IF(K719&lt;'User input'!$I$9,'User input'!$J$8,IF(K719&lt;'User input'!$I$10,'User input'!$J$9,IF(K719&lt;'User input'!$I$11,'User input'!$J$10,'User input'!$J$11)))*S719</f>
        <v>174.87</v>
      </c>
      <c r="U719" s="26">
        <f>K719*'User input'!$J$17+'User input'!$J$16</f>
        <v>0.5</v>
      </c>
    </row>
    <row r="720" spans="1:21" x14ac:dyDescent="0.25">
      <c r="A720" s="18">
        <v>734</v>
      </c>
      <c r="B720" s="10" t="s">
        <v>2546</v>
      </c>
      <c r="C720" s="10" t="s">
        <v>2547</v>
      </c>
      <c r="D720" s="10" t="s">
        <v>28</v>
      </c>
      <c r="E720" s="10" t="s">
        <v>29</v>
      </c>
      <c r="F720" s="16">
        <v>60</v>
      </c>
      <c r="G720" s="10" t="s">
        <v>2548</v>
      </c>
      <c r="H720" s="10" t="s">
        <v>2549</v>
      </c>
      <c r="I720" s="10" t="s">
        <v>122</v>
      </c>
      <c r="J720" s="11">
        <v>43707</v>
      </c>
      <c r="K720" s="16">
        <v>60</v>
      </c>
      <c r="L720" s="10" t="s">
        <v>39</v>
      </c>
      <c r="M720" s="10">
        <f t="shared" si="45"/>
        <v>2019</v>
      </c>
      <c r="N720" s="10">
        <f t="shared" si="46"/>
        <v>8</v>
      </c>
      <c r="O720" s="10" t="str">
        <f>VLOOKUP(L720,'User input'!$D$6:$E$16,2,FALSE)</f>
        <v>Ultrathing V1</v>
      </c>
      <c r="P720" s="10">
        <f>VLOOKUP(L720,'User input'!$D$6:$G$16,3,FALSE)</f>
        <v>1.79</v>
      </c>
      <c r="Q720" s="10">
        <f>VLOOKUP(L720,'User input'!$D$6:$G$16,4,FALSE)</f>
        <v>17</v>
      </c>
      <c r="R720" s="10">
        <f t="shared" si="47"/>
        <v>1020</v>
      </c>
      <c r="S720" s="27">
        <f t="shared" si="44"/>
        <v>1825.8</v>
      </c>
      <c r="T720" s="27">
        <f>IF(K720&lt;'User input'!$I$9,'User input'!$J$8,IF(K720&lt;'User input'!$I$10,'User input'!$J$9,IF(K720&lt;'User input'!$I$11,'User input'!$J$10,'User input'!$J$11)))*S720</f>
        <v>91.29</v>
      </c>
      <c r="U720" s="27">
        <f>K720*'User input'!$J$17+'User input'!$J$16</f>
        <v>0.5</v>
      </c>
    </row>
    <row r="721" spans="1:21" x14ac:dyDescent="0.25">
      <c r="A721" s="17">
        <v>735</v>
      </c>
      <c r="B721" s="6" t="s">
        <v>2550</v>
      </c>
      <c r="C721" s="6" t="s">
        <v>2551</v>
      </c>
      <c r="D721" s="6" t="s">
        <v>15</v>
      </c>
      <c r="E721" s="6" t="s">
        <v>16</v>
      </c>
      <c r="F721" s="15">
        <v>60</v>
      </c>
      <c r="G721" s="6" t="s">
        <v>2548</v>
      </c>
      <c r="H721" s="6" t="s">
        <v>1512</v>
      </c>
      <c r="I721" s="6" t="s">
        <v>32</v>
      </c>
      <c r="J721" s="7">
        <v>43554</v>
      </c>
      <c r="K721" s="15">
        <v>50</v>
      </c>
      <c r="L721" s="6" t="s">
        <v>44</v>
      </c>
      <c r="M721" s="6">
        <f t="shared" si="45"/>
        <v>2019</v>
      </c>
      <c r="N721" s="6">
        <f t="shared" si="46"/>
        <v>3</v>
      </c>
      <c r="O721" s="6" t="str">
        <f>VLOOKUP(L721,'User input'!$D$6:$E$16,2,FALSE)</f>
        <v>Gigastuff</v>
      </c>
      <c r="P721" s="6">
        <f>VLOOKUP(L721,'User input'!$D$6:$G$16,3,FALSE)</f>
        <v>1.89</v>
      </c>
      <c r="Q721" s="6">
        <f>VLOOKUP(L721,'User input'!$D$6:$G$16,4,FALSE)</f>
        <v>18</v>
      </c>
      <c r="R721" s="6">
        <f t="shared" si="47"/>
        <v>900</v>
      </c>
      <c r="S721" s="26">
        <f t="shared" si="44"/>
        <v>1701</v>
      </c>
      <c r="T721" s="26">
        <f>IF(K721&lt;'User input'!$I$9,'User input'!$J$8,IF(K721&lt;'User input'!$I$10,'User input'!$J$9,IF(K721&lt;'User input'!$I$11,'User input'!$J$10,'User input'!$J$11)))*S721</f>
        <v>85.050000000000011</v>
      </c>
      <c r="U721" s="26">
        <f>K721*'User input'!$J$17+'User input'!$J$16</f>
        <v>0.5</v>
      </c>
    </row>
    <row r="722" spans="1:21" x14ac:dyDescent="0.25">
      <c r="A722" s="18">
        <v>736</v>
      </c>
      <c r="B722" s="10" t="s">
        <v>2552</v>
      </c>
      <c r="C722" s="10" t="s">
        <v>2553</v>
      </c>
      <c r="D722" s="10" t="s">
        <v>28</v>
      </c>
      <c r="E722" s="10" t="s">
        <v>29</v>
      </c>
      <c r="F722" s="16">
        <v>90</v>
      </c>
      <c r="G722" s="10" t="s">
        <v>2554</v>
      </c>
      <c r="H722" s="10" t="s">
        <v>777</v>
      </c>
      <c r="I722" s="10" t="s">
        <v>291</v>
      </c>
      <c r="J722" s="11">
        <v>43773</v>
      </c>
      <c r="K722" s="16">
        <v>32</v>
      </c>
      <c r="L722" s="10" t="s">
        <v>99</v>
      </c>
      <c r="M722" s="10">
        <f t="shared" si="45"/>
        <v>2019</v>
      </c>
      <c r="N722" s="10">
        <f t="shared" si="46"/>
        <v>11</v>
      </c>
      <c r="O722" s="10" t="str">
        <f>VLOOKUP(L722,'User input'!$D$6:$E$16,2,FALSE)</f>
        <v>Superwossname</v>
      </c>
      <c r="P722" s="10">
        <f>VLOOKUP(L722,'User input'!$D$6:$G$16,3,FALSE)</f>
        <v>3.49</v>
      </c>
      <c r="Q722" s="10">
        <f>VLOOKUP(L722,'User input'!$D$6:$G$16,4,FALSE)</f>
        <v>20</v>
      </c>
      <c r="R722" s="10">
        <f t="shared" si="47"/>
        <v>640</v>
      </c>
      <c r="S722" s="27">
        <f t="shared" si="44"/>
        <v>2233.6000000000004</v>
      </c>
      <c r="T722" s="27">
        <f>IF(K722&lt;'User input'!$I$9,'User input'!$J$8,IF(K722&lt;'User input'!$I$10,'User input'!$J$9,IF(K722&lt;'User input'!$I$11,'User input'!$J$10,'User input'!$J$11)))*S722</f>
        <v>67.00800000000001</v>
      </c>
      <c r="U722" s="27">
        <f>K722*'User input'!$J$17+'User input'!$J$16</f>
        <v>0.5</v>
      </c>
    </row>
    <row r="723" spans="1:21" x14ac:dyDescent="0.25">
      <c r="A723" s="17">
        <v>737</v>
      </c>
      <c r="B723" s="6" t="s">
        <v>2555</v>
      </c>
      <c r="C723" s="6" t="s">
        <v>2556</v>
      </c>
      <c r="D723" s="6" t="s">
        <v>28</v>
      </c>
      <c r="E723" s="6" t="s">
        <v>29</v>
      </c>
      <c r="F723" s="15">
        <v>30</v>
      </c>
      <c r="G723" s="6" t="s">
        <v>2557</v>
      </c>
      <c r="H723" s="6" t="s">
        <v>777</v>
      </c>
      <c r="I723" s="6" t="s">
        <v>291</v>
      </c>
      <c r="J723" s="7">
        <v>43632</v>
      </c>
      <c r="K723" s="15">
        <v>44</v>
      </c>
      <c r="L723" s="6" t="s">
        <v>68</v>
      </c>
      <c r="M723" s="6">
        <f t="shared" si="45"/>
        <v>2019</v>
      </c>
      <c r="N723" s="6">
        <f t="shared" si="46"/>
        <v>6</v>
      </c>
      <c r="O723" s="6" t="str">
        <f>VLOOKUP(L723,'User input'!$D$6:$E$16,2,FALSE)</f>
        <v>Megawidget M</v>
      </c>
      <c r="P723" s="6">
        <f>VLOOKUP(L723,'User input'!$D$6:$G$16,3,FALSE)</f>
        <v>1.29</v>
      </c>
      <c r="Q723" s="6">
        <f>VLOOKUP(L723,'User input'!$D$6:$G$16,4,FALSE)</f>
        <v>24</v>
      </c>
      <c r="R723" s="6">
        <f t="shared" si="47"/>
        <v>1056</v>
      </c>
      <c r="S723" s="26">
        <f t="shared" si="44"/>
        <v>1362.24</v>
      </c>
      <c r="T723" s="26">
        <f>IF(K723&lt;'User input'!$I$9,'User input'!$J$8,IF(K723&lt;'User input'!$I$10,'User input'!$J$9,IF(K723&lt;'User input'!$I$11,'User input'!$J$10,'User input'!$J$11)))*S723</f>
        <v>40.867199999999997</v>
      </c>
      <c r="U723" s="26">
        <f>K723*'User input'!$J$17+'User input'!$J$16</f>
        <v>0.5</v>
      </c>
    </row>
    <row r="724" spans="1:21" x14ac:dyDescent="0.25">
      <c r="A724" s="18">
        <v>738</v>
      </c>
      <c r="B724" s="10" t="s">
        <v>2558</v>
      </c>
      <c r="C724" s="10" t="s">
        <v>390</v>
      </c>
      <c r="D724" s="10" t="s">
        <v>15</v>
      </c>
      <c r="E724" s="10" t="s">
        <v>16</v>
      </c>
      <c r="F724" s="16">
        <v>30</v>
      </c>
      <c r="G724" s="10" t="s">
        <v>2559</v>
      </c>
      <c r="H724" s="10" t="s">
        <v>2560</v>
      </c>
      <c r="I724" s="10" t="s">
        <v>32</v>
      </c>
      <c r="J724" s="11">
        <v>43824</v>
      </c>
      <c r="K724" s="16">
        <v>62</v>
      </c>
      <c r="L724" s="10" t="s">
        <v>33</v>
      </c>
      <c r="M724" s="10">
        <f t="shared" si="45"/>
        <v>2019</v>
      </c>
      <c r="N724" s="10">
        <f t="shared" si="46"/>
        <v>12</v>
      </c>
      <c r="O724" s="10" t="str">
        <f>VLOOKUP(L724,'User input'!$D$6:$E$16,2,FALSE)</f>
        <v>Megawidget L</v>
      </c>
      <c r="P724" s="10">
        <f>VLOOKUP(L724,'User input'!$D$6:$G$16,3,FALSE)</f>
        <v>1.79</v>
      </c>
      <c r="Q724" s="10">
        <f>VLOOKUP(L724,'User input'!$D$6:$G$16,4,FALSE)</f>
        <v>24</v>
      </c>
      <c r="R724" s="10">
        <f t="shared" si="47"/>
        <v>1488</v>
      </c>
      <c r="S724" s="27">
        <f t="shared" si="44"/>
        <v>2663.52</v>
      </c>
      <c r="T724" s="27">
        <f>IF(K724&lt;'User input'!$I$9,'User input'!$J$8,IF(K724&lt;'User input'!$I$10,'User input'!$J$9,IF(K724&lt;'User input'!$I$11,'User input'!$J$10,'User input'!$J$11)))*S724</f>
        <v>133.17600000000002</v>
      </c>
      <c r="U724" s="27">
        <f>K724*'User input'!$J$17+'User input'!$J$16</f>
        <v>0.5</v>
      </c>
    </row>
    <row r="725" spans="1:21" x14ac:dyDescent="0.25">
      <c r="A725" s="17">
        <v>739</v>
      </c>
      <c r="B725" s="6" t="s">
        <v>2561</v>
      </c>
      <c r="C725" s="6" t="s">
        <v>2562</v>
      </c>
      <c r="D725" s="6" t="s">
        <v>15</v>
      </c>
      <c r="E725" s="6" t="s">
        <v>16</v>
      </c>
      <c r="F725" s="15">
        <v>30</v>
      </c>
      <c r="G725" s="6" t="s">
        <v>2563</v>
      </c>
      <c r="H725" s="6" t="s">
        <v>2127</v>
      </c>
      <c r="I725" s="6" t="s">
        <v>185</v>
      </c>
      <c r="J725" s="7">
        <v>43770</v>
      </c>
      <c r="K725" s="15">
        <v>7</v>
      </c>
      <c r="L725" s="6" t="s">
        <v>20</v>
      </c>
      <c r="M725" s="6">
        <f t="shared" si="45"/>
        <v>2019</v>
      </c>
      <c r="N725" s="6">
        <f t="shared" si="46"/>
        <v>11</v>
      </c>
      <c r="O725" s="6" t="str">
        <f>VLOOKUP(L725,'User input'!$D$6:$E$16,2,FALSE)</f>
        <v>Hyperwotsit</v>
      </c>
      <c r="P725" s="6">
        <f>VLOOKUP(L725,'User input'!$D$6:$G$16,3,FALSE)</f>
        <v>2.0099999999999998</v>
      </c>
      <c r="Q725" s="6">
        <f>VLOOKUP(L725,'User input'!$D$6:$G$16,4,FALSE)</f>
        <v>20</v>
      </c>
      <c r="R725" s="6">
        <f t="shared" si="47"/>
        <v>140</v>
      </c>
      <c r="S725" s="26">
        <f t="shared" si="44"/>
        <v>281.39999999999998</v>
      </c>
      <c r="T725" s="26">
        <f>IF(K725&lt;'User input'!$I$9,'User input'!$J$8,IF(K725&lt;'User input'!$I$10,'User input'!$J$9,IF(K725&lt;'User input'!$I$11,'User input'!$J$10,'User input'!$J$11)))*S725</f>
        <v>0</v>
      </c>
      <c r="U725" s="26">
        <f>K725*'User input'!$J$17+'User input'!$J$16</f>
        <v>0.5</v>
      </c>
    </row>
    <row r="726" spans="1:21" x14ac:dyDescent="0.25">
      <c r="A726" s="18">
        <v>740</v>
      </c>
      <c r="B726" s="10" t="s">
        <v>2564</v>
      </c>
      <c r="C726" s="10" t="s">
        <v>2565</v>
      </c>
      <c r="D726" s="10" t="s">
        <v>28</v>
      </c>
      <c r="E726" s="10" t="s">
        <v>29</v>
      </c>
      <c r="F726" s="16">
        <v>30</v>
      </c>
      <c r="G726" s="10" t="s">
        <v>2566</v>
      </c>
      <c r="H726" s="10" t="s">
        <v>2567</v>
      </c>
      <c r="I726" s="10" t="s">
        <v>641</v>
      </c>
      <c r="J726" s="11">
        <v>44247</v>
      </c>
      <c r="K726" s="16">
        <v>33</v>
      </c>
      <c r="L726" s="10" t="s">
        <v>62</v>
      </c>
      <c r="M726" s="10">
        <f t="shared" si="45"/>
        <v>2021</v>
      </c>
      <c r="N726" s="10">
        <f t="shared" si="46"/>
        <v>2</v>
      </c>
      <c r="O726" s="10" t="str">
        <f>VLOOKUP(L726,'User input'!$D$6:$E$16,2,FALSE)</f>
        <v>Ultrathing V4</v>
      </c>
      <c r="P726" s="10">
        <f>VLOOKUP(L726,'User input'!$D$6:$G$16,3,FALSE)</f>
        <v>3.99</v>
      </c>
      <c r="Q726" s="10">
        <f>VLOOKUP(L726,'User input'!$D$6:$G$16,4,FALSE)</f>
        <v>24</v>
      </c>
      <c r="R726" s="10">
        <f t="shared" si="47"/>
        <v>792</v>
      </c>
      <c r="S726" s="27">
        <f t="shared" si="44"/>
        <v>3160.0800000000004</v>
      </c>
      <c r="T726" s="27">
        <f>IF(K726&lt;'User input'!$I$9,'User input'!$J$8,IF(K726&lt;'User input'!$I$10,'User input'!$J$9,IF(K726&lt;'User input'!$I$11,'User input'!$J$10,'User input'!$J$11)))*S726</f>
        <v>94.802400000000006</v>
      </c>
      <c r="U726" s="27">
        <f>K726*'User input'!$J$17+'User input'!$J$16</f>
        <v>0.5</v>
      </c>
    </row>
    <row r="727" spans="1:21" x14ac:dyDescent="0.25">
      <c r="A727" s="17">
        <v>741</v>
      </c>
      <c r="B727" s="6" t="s">
        <v>2510</v>
      </c>
      <c r="C727" s="6" t="s">
        <v>105</v>
      </c>
      <c r="D727" s="6" t="s">
        <v>28</v>
      </c>
      <c r="E727" s="6" t="s">
        <v>29</v>
      </c>
      <c r="F727" s="15">
        <v>60</v>
      </c>
      <c r="G727" s="6" t="s">
        <v>2568</v>
      </c>
      <c r="H727" s="6" t="s">
        <v>2569</v>
      </c>
      <c r="I727" s="6" t="s">
        <v>421</v>
      </c>
      <c r="J727" s="7">
        <v>44238</v>
      </c>
      <c r="K727" s="15">
        <v>70</v>
      </c>
      <c r="L727" s="6" t="s">
        <v>52</v>
      </c>
      <c r="M727" s="6">
        <f t="shared" si="45"/>
        <v>2021</v>
      </c>
      <c r="N727" s="6">
        <f t="shared" si="46"/>
        <v>2</v>
      </c>
      <c r="O727" s="6" t="str">
        <f>VLOOKUP(L727,'User input'!$D$6:$E$16,2,FALSE)</f>
        <v>Megawidget S</v>
      </c>
      <c r="P727" s="6">
        <f>VLOOKUP(L727,'User input'!$D$6:$G$16,3,FALSE)</f>
        <v>0.69</v>
      </c>
      <c r="Q727" s="6">
        <f>VLOOKUP(L727,'User input'!$D$6:$G$16,4,FALSE)</f>
        <v>24</v>
      </c>
      <c r="R727" s="6">
        <f t="shared" si="47"/>
        <v>1680</v>
      </c>
      <c r="S727" s="26">
        <f t="shared" si="44"/>
        <v>1159.1999999999998</v>
      </c>
      <c r="T727" s="26">
        <f>IF(K727&lt;'User input'!$I$9,'User input'!$J$8,IF(K727&lt;'User input'!$I$10,'User input'!$J$9,IF(K727&lt;'User input'!$I$11,'User input'!$J$10,'User input'!$J$11)))*S727</f>
        <v>57.959999999999994</v>
      </c>
      <c r="U727" s="26">
        <f>K727*'User input'!$J$17+'User input'!$J$16</f>
        <v>0.5</v>
      </c>
    </row>
    <row r="728" spans="1:21" x14ac:dyDescent="0.25">
      <c r="A728" s="18">
        <v>742</v>
      </c>
      <c r="B728" s="10" t="s">
        <v>2570</v>
      </c>
      <c r="C728" s="10" t="s">
        <v>2571</v>
      </c>
      <c r="D728" s="10" t="s">
        <v>49</v>
      </c>
      <c r="E728" s="10" t="s">
        <v>16</v>
      </c>
      <c r="F728" s="16">
        <v>60</v>
      </c>
      <c r="G728" s="10" t="s">
        <v>2572</v>
      </c>
      <c r="H728" s="10" t="s">
        <v>2573</v>
      </c>
      <c r="I728" s="10" t="s">
        <v>32</v>
      </c>
      <c r="J728" s="11">
        <v>44131</v>
      </c>
      <c r="K728" s="16">
        <v>58</v>
      </c>
      <c r="L728" s="10" t="s">
        <v>33</v>
      </c>
      <c r="M728" s="10">
        <f t="shared" si="45"/>
        <v>2020</v>
      </c>
      <c r="N728" s="10">
        <f t="shared" si="46"/>
        <v>10</v>
      </c>
      <c r="O728" s="10" t="str">
        <f>VLOOKUP(L728,'User input'!$D$6:$E$16,2,FALSE)</f>
        <v>Megawidget L</v>
      </c>
      <c r="P728" s="10">
        <f>VLOOKUP(L728,'User input'!$D$6:$G$16,3,FALSE)</f>
        <v>1.79</v>
      </c>
      <c r="Q728" s="10">
        <f>VLOOKUP(L728,'User input'!$D$6:$G$16,4,FALSE)</f>
        <v>24</v>
      </c>
      <c r="R728" s="10">
        <f t="shared" si="47"/>
        <v>1392</v>
      </c>
      <c r="S728" s="27">
        <f t="shared" si="44"/>
        <v>2491.6799999999998</v>
      </c>
      <c r="T728" s="27">
        <f>IF(K728&lt;'User input'!$I$9,'User input'!$J$8,IF(K728&lt;'User input'!$I$10,'User input'!$J$9,IF(K728&lt;'User input'!$I$11,'User input'!$J$10,'User input'!$J$11)))*S728</f>
        <v>124.584</v>
      </c>
      <c r="U728" s="27">
        <f>K728*'User input'!$J$17+'User input'!$J$16</f>
        <v>0.5</v>
      </c>
    </row>
    <row r="729" spans="1:21" x14ac:dyDescent="0.25">
      <c r="A729" s="17">
        <v>743</v>
      </c>
      <c r="B729" s="6" t="s">
        <v>2574</v>
      </c>
      <c r="C729" s="6" t="s">
        <v>2575</v>
      </c>
      <c r="D729" s="6" t="s">
        <v>28</v>
      </c>
      <c r="E729" s="6" t="s">
        <v>29</v>
      </c>
      <c r="F729" s="15">
        <v>60</v>
      </c>
      <c r="G729" s="6" t="s">
        <v>2576</v>
      </c>
      <c r="H729" s="6" t="s">
        <v>2577</v>
      </c>
      <c r="I729" s="6" t="s">
        <v>122</v>
      </c>
      <c r="J729" s="7">
        <v>44382</v>
      </c>
      <c r="K729" s="15">
        <v>81</v>
      </c>
      <c r="L729" s="6" t="s">
        <v>44</v>
      </c>
      <c r="M729" s="6">
        <f t="shared" si="45"/>
        <v>2021</v>
      </c>
      <c r="N729" s="6">
        <f t="shared" si="46"/>
        <v>7</v>
      </c>
      <c r="O729" s="6" t="str">
        <f>VLOOKUP(L729,'User input'!$D$6:$E$16,2,FALSE)</f>
        <v>Gigastuff</v>
      </c>
      <c r="P729" s="6">
        <f>VLOOKUP(L729,'User input'!$D$6:$G$16,3,FALSE)</f>
        <v>1.89</v>
      </c>
      <c r="Q729" s="6">
        <f>VLOOKUP(L729,'User input'!$D$6:$G$16,4,FALSE)</f>
        <v>18</v>
      </c>
      <c r="R729" s="6">
        <f t="shared" si="47"/>
        <v>1458</v>
      </c>
      <c r="S729" s="26">
        <f t="shared" si="44"/>
        <v>2755.62</v>
      </c>
      <c r="T729" s="26">
        <f>IF(K729&lt;'User input'!$I$9,'User input'!$J$8,IF(K729&lt;'User input'!$I$10,'User input'!$J$9,IF(K729&lt;'User input'!$I$11,'User input'!$J$10,'User input'!$J$11)))*S729</f>
        <v>137.78100000000001</v>
      </c>
      <c r="U729" s="26">
        <f>K729*'User input'!$J$17+'User input'!$J$16</f>
        <v>0.5</v>
      </c>
    </row>
    <row r="730" spans="1:21" x14ac:dyDescent="0.25">
      <c r="A730" s="18">
        <v>744</v>
      </c>
      <c r="B730" s="10" t="s">
        <v>2578</v>
      </c>
      <c r="C730" s="10" t="s">
        <v>2579</v>
      </c>
      <c r="D730" s="10" t="s">
        <v>15</v>
      </c>
      <c r="E730" s="10" t="s">
        <v>16</v>
      </c>
      <c r="F730" s="16">
        <v>90</v>
      </c>
      <c r="G730" s="10" t="s">
        <v>2580</v>
      </c>
      <c r="H730" s="10" t="s">
        <v>2581</v>
      </c>
      <c r="I730" s="10" t="s">
        <v>38</v>
      </c>
      <c r="J730" s="11">
        <v>43853</v>
      </c>
      <c r="K730" s="16">
        <v>72</v>
      </c>
      <c r="L730" s="10" t="s">
        <v>157</v>
      </c>
      <c r="M730" s="10">
        <f t="shared" si="45"/>
        <v>2020</v>
      </c>
      <c r="N730" s="10">
        <f t="shared" si="46"/>
        <v>1</v>
      </c>
      <c r="O730" s="10" t="str">
        <f>VLOOKUP(L730,'User input'!$D$6:$E$16,2,FALSE)</f>
        <v>Ultrathing V3</v>
      </c>
      <c r="P730" s="10">
        <f>VLOOKUP(L730,'User input'!$D$6:$G$16,3,FALSE)</f>
        <v>3.39</v>
      </c>
      <c r="Q730" s="10">
        <f>VLOOKUP(L730,'User input'!$D$6:$G$16,4,FALSE)</f>
        <v>24</v>
      </c>
      <c r="R730" s="10">
        <f t="shared" si="47"/>
        <v>1728</v>
      </c>
      <c r="S730" s="27">
        <f t="shared" si="44"/>
        <v>5857.92</v>
      </c>
      <c r="T730" s="27">
        <f>IF(K730&lt;'User input'!$I$9,'User input'!$J$8,IF(K730&lt;'User input'!$I$10,'User input'!$J$9,IF(K730&lt;'User input'!$I$11,'User input'!$J$10,'User input'!$J$11)))*S730</f>
        <v>292.89600000000002</v>
      </c>
      <c r="U730" s="27">
        <f>K730*'User input'!$J$17+'User input'!$J$16</f>
        <v>0.5</v>
      </c>
    </row>
    <row r="731" spans="1:21" x14ac:dyDescent="0.25">
      <c r="A731" s="17">
        <v>745</v>
      </c>
      <c r="B731" s="6" t="s">
        <v>305</v>
      </c>
      <c r="C731" s="6" t="s">
        <v>2543</v>
      </c>
      <c r="D731" s="6" t="s">
        <v>15</v>
      </c>
      <c r="E731" s="6" t="s">
        <v>16</v>
      </c>
      <c r="F731" s="15">
        <v>60</v>
      </c>
      <c r="G731" s="6" t="s">
        <v>2582</v>
      </c>
      <c r="H731" s="6" t="s">
        <v>137</v>
      </c>
      <c r="I731" s="6" t="s">
        <v>2583</v>
      </c>
      <c r="J731" s="7">
        <v>43882</v>
      </c>
      <c r="K731" s="15">
        <v>26</v>
      </c>
      <c r="L731" s="6" t="s">
        <v>52</v>
      </c>
      <c r="M731" s="6">
        <f t="shared" si="45"/>
        <v>2020</v>
      </c>
      <c r="N731" s="6">
        <f t="shared" si="46"/>
        <v>2</v>
      </c>
      <c r="O731" s="6" t="str">
        <f>VLOOKUP(L731,'User input'!$D$6:$E$16,2,FALSE)</f>
        <v>Megawidget S</v>
      </c>
      <c r="P731" s="6">
        <f>VLOOKUP(L731,'User input'!$D$6:$G$16,3,FALSE)</f>
        <v>0.69</v>
      </c>
      <c r="Q731" s="6">
        <f>VLOOKUP(L731,'User input'!$D$6:$G$16,4,FALSE)</f>
        <v>24</v>
      </c>
      <c r="R731" s="6">
        <f t="shared" si="47"/>
        <v>624</v>
      </c>
      <c r="S731" s="26">
        <f t="shared" si="44"/>
        <v>430.55999999999995</v>
      </c>
      <c r="T731" s="26">
        <f>IF(K731&lt;'User input'!$I$9,'User input'!$J$8,IF(K731&lt;'User input'!$I$10,'User input'!$J$9,IF(K731&lt;'User input'!$I$11,'User input'!$J$10,'User input'!$J$11)))*S731</f>
        <v>12.916799999999999</v>
      </c>
      <c r="U731" s="26">
        <f>K731*'User input'!$J$17+'User input'!$J$16</f>
        <v>0.5</v>
      </c>
    </row>
    <row r="732" spans="1:21" x14ac:dyDescent="0.25">
      <c r="A732" s="18">
        <v>746</v>
      </c>
      <c r="B732" s="10" t="s">
        <v>247</v>
      </c>
      <c r="C732" s="10" t="s">
        <v>2584</v>
      </c>
      <c r="D732" s="10" t="s">
        <v>28</v>
      </c>
      <c r="E732" s="10" t="s">
        <v>29</v>
      </c>
      <c r="F732" s="16">
        <v>60</v>
      </c>
      <c r="G732" s="10" t="s">
        <v>2585</v>
      </c>
      <c r="H732" s="10" t="s">
        <v>899</v>
      </c>
      <c r="I732" s="10" t="s">
        <v>32</v>
      </c>
      <c r="J732" s="11">
        <v>44137</v>
      </c>
      <c r="K732" s="16">
        <v>11</v>
      </c>
      <c r="L732" s="10" t="s">
        <v>68</v>
      </c>
      <c r="M732" s="10">
        <f t="shared" si="45"/>
        <v>2020</v>
      </c>
      <c r="N732" s="10">
        <f t="shared" si="46"/>
        <v>11</v>
      </c>
      <c r="O732" s="10" t="str">
        <f>VLOOKUP(L732,'User input'!$D$6:$E$16,2,FALSE)</f>
        <v>Megawidget M</v>
      </c>
      <c r="P732" s="10">
        <f>VLOOKUP(L732,'User input'!$D$6:$G$16,3,FALSE)</f>
        <v>1.29</v>
      </c>
      <c r="Q732" s="10">
        <f>VLOOKUP(L732,'User input'!$D$6:$G$16,4,FALSE)</f>
        <v>24</v>
      </c>
      <c r="R732" s="10">
        <f t="shared" si="47"/>
        <v>264</v>
      </c>
      <c r="S732" s="27">
        <f t="shared" si="44"/>
        <v>340.56</v>
      </c>
      <c r="T732" s="27">
        <f>IF(K732&lt;'User input'!$I$9,'User input'!$J$8,IF(K732&lt;'User input'!$I$10,'User input'!$J$9,IF(K732&lt;'User input'!$I$11,'User input'!$J$10,'User input'!$J$11)))*S732</f>
        <v>0</v>
      </c>
      <c r="U732" s="27">
        <f>K732*'User input'!$J$17+'User input'!$J$16</f>
        <v>0.5</v>
      </c>
    </row>
    <row r="733" spans="1:21" x14ac:dyDescent="0.25">
      <c r="A733" s="17">
        <v>747</v>
      </c>
      <c r="B733" s="6" t="s">
        <v>2586</v>
      </c>
      <c r="C733" s="6" t="s">
        <v>2587</v>
      </c>
      <c r="D733" s="6" t="s">
        <v>49</v>
      </c>
      <c r="E733" s="6" t="s">
        <v>16</v>
      </c>
      <c r="F733" s="15">
        <v>90</v>
      </c>
      <c r="G733" s="6" t="s">
        <v>2588</v>
      </c>
      <c r="H733" s="6" t="s">
        <v>2589</v>
      </c>
      <c r="I733" s="6" t="s">
        <v>25</v>
      </c>
      <c r="J733" s="7">
        <v>44496</v>
      </c>
      <c r="K733" s="15">
        <v>9</v>
      </c>
      <c r="L733" s="6" t="s">
        <v>78</v>
      </c>
      <c r="M733" s="6">
        <f t="shared" si="45"/>
        <v>2021</v>
      </c>
      <c r="N733" s="6">
        <f t="shared" si="46"/>
        <v>10</v>
      </c>
      <c r="O733" s="6" t="str">
        <f>VLOOKUP(L733,'User input'!$D$6:$E$16,2,FALSE)</f>
        <v>Ultrathing V2</v>
      </c>
      <c r="P733" s="6">
        <f>VLOOKUP(L733,'User input'!$D$6:$G$16,3,FALSE)</f>
        <v>2.95</v>
      </c>
      <c r="Q733" s="6">
        <f>VLOOKUP(L733,'User input'!$D$6:$G$16,4,FALSE)</f>
        <v>20</v>
      </c>
      <c r="R733" s="6">
        <f t="shared" si="47"/>
        <v>180</v>
      </c>
      <c r="S733" s="26">
        <f t="shared" si="44"/>
        <v>531</v>
      </c>
      <c r="T733" s="26">
        <f>IF(K733&lt;'User input'!$I$9,'User input'!$J$8,IF(K733&lt;'User input'!$I$10,'User input'!$J$9,IF(K733&lt;'User input'!$I$11,'User input'!$J$10,'User input'!$J$11)))*S733</f>
        <v>0</v>
      </c>
      <c r="U733" s="26">
        <f>K733*'User input'!$J$17+'User input'!$J$16</f>
        <v>0.5</v>
      </c>
    </row>
    <row r="734" spans="1:21" x14ac:dyDescent="0.25">
      <c r="A734" s="18">
        <v>748</v>
      </c>
      <c r="B734" s="10" t="s">
        <v>2590</v>
      </c>
      <c r="C734" s="10" t="s">
        <v>2591</v>
      </c>
      <c r="D734" s="10" t="s">
        <v>49</v>
      </c>
      <c r="E734" s="10" t="s">
        <v>16</v>
      </c>
      <c r="F734" s="16">
        <v>30</v>
      </c>
      <c r="G734" s="10" t="s">
        <v>2592</v>
      </c>
      <c r="H734" s="10" t="s">
        <v>2593</v>
      </c>
      <c r="I734" s="10" t="s">
        <v>2594</v>
      </c>
      <c r="J734" s="11">
        <v>43803</v>
      </c>
      <c r="K734" s="16">
        <v>74</v>
      </c>
      <c r="L734" s="10" t="s">
        <v>157</v>
      </c>
      <c r="M734" s="10">
        <f t="shared" si="45"/>
        <v>2019</v>
      </c>
      <c r="N734" s="10">
        <f t="shared" si="46"/>
        <v>12</v>
      </c>
      <c r="O734" s="10" t="str">
        <f>VLOOKUP(L734,'User input'!$D$6:$E$16,2,FALSE)</f>
        <v>Ultrathing V3</v>
      </c>
      <c r="P734" s="10">
        <f>VLOOKUP(L734,'User input'!$D$6:$G$16,3,FALSE)</f>
        <v>3.39</v>
      </c>
      <c r="Q734" s="10">
        <f>VLOOKUP(L734,'User input'!$D$6:$G$16,4,FALSE)</f>
        <v>24</v>
      </c>
      <c r="R734" s="10">
        <f t="shared" si="47"/>
        <v>1776</v>
      </c>
      <c r="S734" s="27">
        <f t="shared" si="44"/>
        <v>6020.64</v>
      </c>
      <c r="T734" s="27">
        <f>IF(K734&lt;'User input'!$I$9,'User input'!$J$8,IF(K734&lt;'User input'!$I$10,'User input'!$J$9,IF(K734&lt;'User input'!$I$11,'User input'!$J$10,'User input'!$J$11)))*S734</f>
        <v>301.03200000000004</v>
      </c>
      <c r="U734" s="27">
        <f>K734*'User input'!$J$17+'User input'!$J$16</f>
        <v>0.5</v>
      </c>
    </row>
    <row r="735" spans="1:21" x14ac:dyDescent="0.25">
      <c r="A735" s="17">
        <v>749</v>
      </c>
      <c r="B735" s="6" t="s">
        <v>2595</v>
      </c>
      <c r="C735" s="6" t="s">
        <v>2596</v>
      </c>
      <c r="D735" s="6" t="s">
        <v>28</v>
      </c>
      <c r="E735" s="6" t="s">
        <v>29</v>
      </c>
      <c r="F735" s="15">
        <v>90</v>
      </c>
      <c r="G735" s="6" t="s">
        <v>2597</v>
      </c>
      <c r="H735" s="6" t="s">
        <v>2598</v>
      </c>
      <c r="I735" s="6" t="s">
        <v>38</v>
      </c>
      <c r="J735" s="7">
        <v>44447</v>
      </c>
      <c r="K735" s="15">
        <v>102</v>
      </c>
      <c r="L735" s="6" t="s">
        <v>68</v>
      </c>
      <c r="M735" s="6">
        <f t="shared" si="45"/>
        <v>2021</v>
      </c>
      <c r="N735" s="6">
        <f t="shared" si="46"/>
        <v>9</v>
      </c>
      <c r="O735" s="6" t="str">
        <f>VLOOKUP(L735,'User input'!$D$6:$E$16,2,FALSE)</f>
        <v>Megawidget M</v>
      </c>
      <c r="P735" s="6">
        <f>VLOOKUP(L735,'User input'!$D$6:$G$16,3,FALSE)</f>
        <v>1.29</v>
      </c>
      <c r="Q735" s="6">
        <f>VLOOKUP(L735,'User input'!$D$6:$G$16,4,FALSE)</f>
        <v>24</v>
      </c>
      <c r="R735" s="6">
        <f t="shared" si="47"/>
        <v>2448</v>
      </c>
      <c r="S735" s="26">
        <f t="shared" si="44"/>
        <v>3157.92</v>
      </c>
      <c r="T735" s="26">
        <f>IF(K735&lt;'User input'!$I$9,'User input'!$J$8,IF(K735&lt;'User input'!$I$10,'User input'!$J$9,IF(K735&lt;'User input'!$I$11,'User input'!$J$10,'User input'!$J$11)))*S735</f>
        <v>221.05440000000002</v>
      </c>
      <c r="U735" s="26">
        <f>K735*'User input'!$J$17+'User input'!$J$16</f>
        <v>0.5</v>
      </c>
    </row>
    <row r="736" spans="1:21" x14ac:dyDescent="0.25">
      <c r="A736" s="18">
        <v>750</v>
      </c>
      <c r="B736" s="10" t="s">
        <v>1257</v>
      </c>
      <c r="C736" s="10" t="s">
        <v>1149</v>
      </c>
      <c r="D736" s="10" t="s">
        <v>28</v>
      </c>
      <c r="E736" s="10" t="s">
        <v>29</v>
      </c>
      <c r="F736" s="16">
        <v>90</v>
      </c>
      <c r="G736" s="10" t="s">
        <v>2599</v>
      </c>
      <c r="H736" s="10" t="s">
        <v>233</v>
      </c>
      <c r="I736" s="10" t="s">
        <v>144</v>
      </c>
      <c r="J736" s="11">
        <v>44261</v>
      </c>
      <c r="K736" s="16">
        <v>91</v>
      </c>
      <c r="L736" s="10" t="s">
        <v>68</v>
      </c>
      <c r="M736" s="10">
        <f t="shared" si="45"/>
        <v>2021</v>
      </c>
      <c r="N736" s="10">
        <f t="shared" si="46"/>
        <v>3</v>
      </c>
      <c r="O736" s="10" t="str">
        <f>VLOOKUP(L736,'User input'!$D$6:$E$16,2,FALSE)</f>
        <v>Megawidget M</v>
      </c>
      <c r="P736" s="10">
        <f>VLOOKUP(L736,'User input'!$D$6:$G$16,3,FALSE)</f>
        <v>1.29</v>
      </c>
      <c r="Q736" s="10">
        <f>VLOOKUP(L736,'User input'!$D$6:$G$16,4,FALSE)</f>
        <v>24</v>
      </c>
      <c r="R736" s="10">
        <f t="shared" si="47"/>
        <v>2184</v>
      </c>
      <c r="S736" s="27">
        <f t="shared" si="44"/>
        <v>2817.36</v>
      </c>
      <c r="T736" s="27">
        <f>IF(K736&lt;'User input'!$I$9,'User input'!$J$8,IF(K736&lt;'User input'!$I$10,'User input'!$J$9,IF(K736&lt;'User input'!$I$11,'User input'!$J$10,'User input'!$J$11)))*S736</f>
        <v>140.86800000000002</v>
      </c>
      <c r="U736" s="27">
        <f>K736*'User input'!$J$17+'User input'!$J$16</f>
        <v>0.5</v>
      </c>
    </row>
    <row r="737" spans="1:21" x14ac:dyDescent="0.25">
      <c r="A737" s="17">
        <v>751</v>
      </c>
      <c r="B737" s="6" t="s">
        <v>2190</v>
      </c>
      <c r="C737" s="6" t="s">
        <v>74</v>
      </c>
      <c r="D737" s="6" t="s">
        <v>28</v>
      </c>
      <c r="E737" s="6" t="s">
        <v>29</v>
      </c>
      <c r="F737" s="15">
        <v>30</v>
      </c>
      <c r="G737" s="6" t="s">
        <v>2600</v>
      </c>
      <c r="H737" s="6" t="s">
        <v>526</v>
      </c>
      <c r="I737" s="6" t="s">
        <v>122</v>
      </c>
      <c r="J737" s="7">
        <v>44212</v>
      </c>
      <c r="K737" s="15">
        <v>105</v>
      </c>
      <c r="L737" s="6" t="s">
        <v>44</v>
      </c>
      <c r="M737" s="6">
        <f t="shared" si="45"/>
        <v>2021</v>
      </c>
      <c r="N737" s="6">
        <f t="shared" si="46"/>
        <v>1</v>
      </c>
      <c r="O737" s="6" t="str">
        <f>VLOOKUP(L737,'User input'!$D$6:$E$16,2,FALSE)</f>
        <v>Gigastuff</v>
      </c>
      <c r="P737" s="6">
        <f>VLOOKUP(L737,'User input'!$D$6:$G$16,3,FALSE)</f>
        <v>1.89</v>
      </c>
      <c r="Q737" s="6">
        <f>VLOOKUP(L737,'User input'!$D$6:$G$16,4,FALSE)</f>
        <v>18</v>
      </c>
      <c r="R737" s="6">
        <f t="shared" si="47"/>
        <v>1890</v>
      </c>
      <c r="S737" s="26">
        <f t="shared" si="44"/>
        <v>3572.1</v>
      </c>
      <c r="T737" s="26">
        <f>IF(K737&lt;'User input'!$I$9,'User input'!$J$8,IF(K737&lt;'User input'!$I$10,'User input'!$J$9,IF(K737&lt;'User input'!$I$11,'User input'!$J$10,'User input'!$J$11)))*S737</f>
        <v>250.04700000000003</v>
      </c>
      <c r="U737" s="26">
        <f>K737*'User input'!$J$17+'User input'!$J$16</f>
        <v>0.5</v>
      </c>
    </row>
    <row r="738" spans="1:21" x14ac:dyDescent="0.25">
      <c r="A738" s="18">
        <v>752</v>
      </c>
      <c r="B738" s="10" t="s">
        <v>943</v>
      </c>
      <c r="C738" s="10" t="s">
        <v>2601</v>
      </c>
      <c r="D738" s="10" t="s">
        <v>28</v>
      </c>
      <c r="E738" s="10" t="s">
        <v>29</v>
      </c>
      <c r="F738" s="16">
        <v>30</v>
      </c>
      <c r="G738" s="10" t="s">
        <v>2602</v>
      </c>
      <c r="H738" s="10" t="s">
        <v>2603</v>
      </c>
      <c r="I738" s="10" t="s">
        <v>32</v>
      </c>
      <c r="J738" s="11">
        <v>44175</v>
      </c>
      <c r="K738" s="16">
        <v>92</v>
      </c>
      <c r="L738" s="10" t="s">
        <v>157</v>
      </c>
      <c r="M738" s="10">
        <f t="shared" si="45"/>
        <v>2020</v>
      </c>
      <c r="N738" s="10">
        <f t="shared" si="46"/>
        <v>12</v>
      </c>
      <c r="O738" s="10" t="str">
        <f>VLOOKUP(L738,'User input'!$D$6:$E$16,2,FALSE)</f>
        <v>Ultrathing V3</v>
      </c>
      <c r="P738" s="10">
        <f>VLOOKUP(L738,'User input'!$D$6:$G$16,3,FALSE)</f>
        <v>3.39</v>
      </c>
      <c r="Q738" s="10">
        <f>VLOOKUP(L738,'User input'!$D$6:$G$16,4,FALSE)</f>
        <v>24</v>
      </c>
      <c r="R738" s="10">
        <f t="shared" si="47"/>
        <v>2208</v>
      </c>
      <c r="S738" s="27">
        <f t="shared" si="44"/>
        <v>7485.12</v>
      </c>
      <c r="T738" s="27">
        <f>IF(K738&lt;'User input'!$I$9,'User input'!$J$8,IF(K738&lt;'User input'!$I$10,'User input'!$J$9,IF(K738&lt;'User input'!$I$11,'User input'!$J$10,'User input'!$J$11)))*S738</f>
        <v>374.25600000000003</v>
      </c>
      <c r="U738" s="27">
        <f>K738*'User input'!$J$17+'User input'!$J$16</f>
        <v>0.5</v>
      </c>
    </row>
    <row r="739" spans="1:21" x14ac:dyDescent="0.25">
      <c r="A739" s="17">
        <v>753</v>
      </c>
      <c r="B739" s="6" t="s">
        <v>2604</v>
      </c>
      <c r="C739" s="6" t="s">
        <v>1853</v>
      </c>
      <c r="D739" s="6" t="s">
        <v>49</v>
      </c>
      <c r="E739" s="6" t="s">
        <v>16</v>
      </c>
      <c r="F739" s="15">
        <v>30</v>
      </c>
      <c r="G739" s="6" t="s">
        <v>2605</v>
      </c>
      <c r="H739" s="6" t="s">
        <v>2606</v>
      </c>
      <c r="I739" s="6" t="s">
        <v>881</v>
      </c>
      <c r="J739" s="7">
        <v>44558</v>
      </c>
      <c r="K739" s="15">
        <v>88</v>
      </c>
      <c r="L739" s="6" t="s">
        <v>39</v>
      </c>
      <c r="M739" s="6">
        <f t="shared" si="45"/>
        <v>2021</v>
      </c>
      <c r="N739" s="6">
        <f t="shared" si="46"/>
        <v>12</v>
      </c>
      <c r="O739" s="6" t="str">
        <f>VLOOKUP(L739,'User input'!$D$6:$E$16,2,FALSE)</f>
        <v>Ultrathing V1</v>
      </c>
      <c r="P739" s="6">
        <f>VLOOKUP(L739,'User input'!$D$6:$G$16,3,FALSE)</f>
        <v>1.79</v>
      </c>
      <c r="Q739" s="6">
        <f>VLOOKUP(L739,'User input'!$D$6:$G$16,4,FALSE)</f>
        <v>17</v>
      </c>
      <c r="R739" s="6">
        <f t="shared" si="47"/>
        <v>1496</v>
      </c>
      <c r="S739" s="26">
        <f t="shared" si="44"/>
        <v>2677.84</v>
      </c>
      <c r="T739" s="26">
        <f>IF(K739&lt;'User input'!$I$9,'User input'!$J$8,IF(K739&lt;'User input'!$I$10,'User input'!$J$9,IF(K739&lt;'User input'!$I$11,'User input'!$J$10,'User input'!$J$11)))*S739</f>
        <v>133.89200000000002</v>
      </c>
      <c r="U739" s="26">
        <f>K739*'User input'!$J$17+'User input'!$J$16</f>
        <v>0.5</v>
      </c>
    </row>
    <row r="740" spans="1:21" x14ac:dyDescent="0.25">
      <c r="A740" s="18">
        <v>754</v>
      </c>
      <c r="B740" s="10" t="s">
        <v>2607</v>
      </c>
      <c r="C740" s="10" t="s">
        <v>2608</v>
      </c>
      <c r="D740" s="10" t="s">
        <v>28</v>
      </c>
      <c r="E740" s="10" t="s">
        <v>29</v>
      </c>
      <c r="F740" s="16">
        <v>90</v>
      </c>
      <c r="G740" s="10" t="s">
        <v>2609</v>
      </c>
      <c r="H740" s="10" t="s">
        <v>819</v>
      </c>
      <c r="I740" s="10" t="s">
        <v>185</v>
      </c>
      <c r="J740" s="11">
        <v>43872</v>
      </c>
      <c r="K740" s="16">
        <v>39</v>
      </c>
      <c r="L740" s="10" t="s">
        <v>68</v>
      </c>
      <c r="M740" s="10">
        <f t="shared" si="45"/>
        <v>2020</v>
      </c>
      <c r="N740" s="10">
        <f t="shared" si="46"/>
        <v>2</v>
      </c>
      <c r="O740" s="10" t="str">
        <f>VLOOKUP(L740,'User input'!$D$6:$E$16,2,FALSE)</f>
        <v>Megawidget M</v>
      </c>
      <c r="P740" s="10">
        <f>VLOOKUP(L740,'User input'!$D$6:$G$16,3,FALSE)</f>
        <v>1.29</v>
      </c>
      <c r="Q740" s="10">
        <f>VLOOKUP(L740,'User input'!$D$6:$G$16,4,FALSE)</f>
        <v>24</v>
      </c>
      <c r="R740" s="10">
        <f t="shared" si="47"/>
        <v>936</v>
      </c>
      <c r="S740" s="27">
        <f t="shared" si="44"/>
        <v>1207.44</v>
      </c>
      <c r="T740" s="27">
        <f>IF(K740&lt;'User input'!$I$9,'User input'!$J$8,IF(K740&lt;'User input'!$I$10,'User input'!$J$9,IF(K740&lt;'User input'!$I$11,'User input'!$J$10,'User input'!$J$11)))*S740</f>
        <v>36.223199999999999</v>
      </c>
      <c r="U740" s="27">
        <f>K740*'User input'!$J$17+'User input'!$J$16</f>
        <v>0.5</v>
      </c>
    </row>
    <row r="741" spans="1:21" x14ac:dyDescent="0.25">
      <c r="A741" s="17">
        <v>755</v>
      </c>
      <c r="B741" s="6" t="s">
        <v>1139</v>
      </c>
      <c r="C741" s="6" t="s">
        <v>59</v>
      </c>
      <c r="D741" s="6" t="s">
        <v>49</v>
      </c>
      <c r="E741" s="6" t="s">
        <v>16</v>
      </c>
      <c r="F741" s="15">
        <v>60</v>
      </c>
      <c r="G741" s="6" t="s">
        <v>2610</v>
      </c>
      <c r="H741" s="6" t="s">
        <v>937</v>
      </c>
      <c r="I741" s="6" t="s">
        <v>32</v>
      </c>
      <c r="J741" s="7">
        <v>44399</v>
      </c>
      <c r="K741" s="15">
        <v>47</v>
      </c>
      <c r="L741" s="6" t="s">
        <v>33</v>
      </c>
      <c r="M741" s="6">
        <f t="shared" si="45"/>
        <v>2021</v>
      </c>
      <c r="N741" s="6">
        <f t="shared" si="46"/>
        <v>7</v>
      </c>
      <c r="O741" s="6" t="str">
        <f>VLOOKUP(L741,'User input'!$D$6:$E$16,2,FALSE)</f>
        <v>Megawidget L</v>
      </c>
      <c r="P741" s="6">
        <f>VLOOKUP(L741,'User input'!$D$6:$G$16,3,FALSE)</f>
        <v>1.79</v>
      </c>
      <c r="Q741" s="6">
        <f>VLOOKUP(L741,'User input'!$D$6:$G$16,4,FALSE)</f>
        <v>24</v>
      </c>
      <c r="R741" s="6">
        <f t="shared" si="47"/>
        <v>1128</v>
      </c>
      <c r="S741" s="26">
        <f t="shared" si="44"/>
        <v>2019.1200000000001</v>
      </c>
      <c r="T741" s="26">
        <f>IF(K741&lt;'User input'!$I$9,'User input'!$J$8,IF(K741&lt;'User input'!$I$10,'User input'!$J$9,IF(K741&lt;'User input'!$I$11,'User input'!$J$10,'User input'!$J$11)))*S741</f>
        <v>60.573599999999999</v>
      </c>
      <c r="U741" s="26">
        <f>K741*'User input'!$J$17+'User input'!$J$16</f>
        <v>0.5</v>
      </c>
    </row>
    <row r="742" spans="1:21" x14ac:dyDescent="0.25">
      <c r="A742" s="18">
        <v>756</v>
      </c>
      <c r="B742" s="10" t="s">
        <v>1371</v>
      </c>
      <c r="C742" s="10" t="s">
        <v>1005</v>
      </c>
      <c r="D742" s="10" t="s">
        <v>28</v>
      </c>
      <c r="E742" s="10" t="s">
        <v>29</v>
      </c>
      <c r="F742" s="16">
        <v>30</v>
      </c>
      <c r="G742" s="10" t="s">
        <v>2611</v>
      </c>
      <c r="H742" s="10" t="s">
        <v>2612</v>
      </c>
      <c r="I742" s="10" t="s">
        <v>291</v>
      </c>
      <c r="J742" s="11">
        <v>43750</v>
      </c>
      <c r="K742" s="16">
        <v>16</v>
      </c>
      <c r="L742" s="10" t="s">
        <v>52</v>
      </c>
      <c r="M742" s="10">
        <f t="shared" si="45"/>
        <v>2019</v>
      </c>
      <c r="N742" s="10">
        <f t="shared" si="46"/>
        <v>10</v>
      </c>
      <c r="O742" s="10" t="str">
        <f>VLOOKUP(L742,'User input'!$D$6:$E$16,2,FALSE)</f>
        <v>Megawidget S</v>
      </c>
      <c r="P742" s="10">
        <f>VLOOKUP(L742,'User input'!$D$6:$G$16,3,FALSE)</f>
        <v>0.69</v>
      </c>
      <c r="Q742" s="10">
        <f>VLOOKUP(L742,'User input'!$D$6:$G$16,4,FALSE)</f>
        <v>24</v>
      </c>
      <c r="R742" s="10">
        <f t="shared" si="47"/>
        <v>384</v>
      </c>
      <c r="S742" s="27">
        <f t="shared" si="44"/>
        <v>264.95999999999998</v>
      </c>
      <c r="T742" s="27">
        <f>IF(K742&lt;'User input'!$I$9,'User input'!$J$8,IF(K742&lt;'User input'!$I$10,'User input'!$J$9,IF(K742&lt;'User input'!$I$11,'User input'!$J$10,'User input'!$J$11)))*S742</f>
        <v>0</v>
      </c>
      <c r="U742" s="27">
        <f>K742*'User input'!$J$17+'User input'!$J$16</f>
        <v>0.5</v>
      </c>
    </row>
    <row r="743" spans="1:21" x14ac:dyDescent="0.25">
      <c r="A743" s="17">
        <v>757</v>
      </c>
      <c r="B743" s="6" t="s">
        <v>2613</v>
      </c>
      <c r="C743" s="6" t="s">
        <v>2200</v>
      </c>
      <c r="D743" s="6" t="s">
        <v>49</v>
      </c>
      <c r="E743" s="6" t="s">
        <v>16</v>
      </c>
      <c r="F743" s="15">
        <v>60</v>
      </c>
      <c r="G743" s="6" t="s">
        <v>2611</v>
      </c>
      <c r="H743" s="6" t="s">
        <v>2614</v>
      </c>
      <c r="I743" s="6" t="s">
        <v>32</v>
      </c>
      <c r="J743" s="7">
        <v>43763</v>
      </c>
      <c r="K743" s="15">
        <v>32</v>
      </c>
      <c r="L743" s="6" t="s">
        <v>20</v>
      </c>
      <c r="M743" s="6">
        <f t="shared" si="45"/>
        <v>2019</v>
      </c>
      <c r="N743" s="6">
        <f t="shared" si="46"/>
        <v>10</v>
      </c>
      <c r="O743" s="6" t="str">
        <f>VLOOKUP(L743,'User input'!$D$6:$E$16,2,FALSE)</f>
        <v>Hyperwotsit</v>
      </c>
      <c r="P743" s="6">
        <f>VLOOKUP(L743,'User input'!$D$6:$G$16,3,FALSE)</f>
        <v>2.0099999999999998</v>
      </c>
      <c r="Q743" s="6">
        <f>VLOOKUP(L743,'User input'!$D$6:$G$16,4,FALSE)</f>
        <v>20</v>
      </c>
      <c r="R743" s="6">
        <f t="shared" si="47"/>
        <v>640</v>
      </c>
      <c r="S743" s="26">
        <f t="shared" si="44"/>
        <v>1286.3999999999999</v>
      </c>
      <c r="T743" s="26">
        <f>IF(K743&lt;'User input'!$I$9,'User input'!$J$8,IF(K743&lt;'User input'!$I$10,'User input'!$J$9,IF(K743&lt;'User input'!$I$11,'User input'!$J$10,'User input'!$J$11)))*S743</f>
        <v>38.591999999999992</v>
      </c>
      <c r="U743" s="26">
        <f>K743*'User input'!$J$17+'User input'!$J$16</f>
        <v>0.5</v>
      </c>
    </row>
    <row r="744" spans="1:21" x14ac:dyDescent="0.25">
      <c r="A744" s="18">
        <v>758</v>
      </c>
      <c r="B744" s="10" t="s">
        <v>2615</v>
      </c>
      <c r="C744" s="10" t="s">
        <v>589</v>
      </c>
      <c r="D744" s="10" t="s">
        <v>49</v>
      </c>
      <c r="E744" s="10" t="s">
        <v>16</v>
      </c>
      <c r="F744" s="16">
        <v>60</v>
      </c>
      <c r="G744" s="10" t="s">
        <v>2616</v>
      </c>
      <c r="H744" s="10" t="s">
        <v>734</v>
      </c>
      <c r="I744" s="10" t="s">
        <v>38</v>
      </c>
      <c r="J744" s="11">
        <v>43732</v>
      </c>
      <c r="K744" s="16">
        <v>59</v>
      </c>
      <c r="L744" s="10" t="s">
        <v>33</v>
      </c>
      <c r="M744" s="10">
        <f t="shared" si="45"/>
        <v>2019</v>
      </c>
      <c r="N744" s="10">
        <f t="shared" si="46"/>
        <v>9</v>
      </c>
      <c r="O744" s="10" t="str">
        <f>VLOOKUP(L744,'User input'!$D$6:$E$16,2,FALSE)</f>
        <v>Megawidget L</v>
      </c>
      <c r="P744" s="10">
        <f>VLOOKUP(L744,'User input'!$D$6:$G$16,3,FALSE)</f>
        <v>1.79</v>
      </c>
      <c r="Q744" s="10">
        <f>VLOOKUP(L744,'User input'!$D$6:$G$16,4,FALSE)</f>
        <v>24</v>
      </c>
      <c r="R744" s="10">
        <f t="shared" si="47"/>
        <v>1416</v>
      </c>
      <c r="S744" s="27">
        <f t="shared" si="44"/>
        <v>2534.64</v>
      </c>
      <c r="T744" s="27">
        <f>IF(K744&lt;'User input'!$I$9,'User input'!$J$8,IF(K744&lt;'User input'!$I$10,'User input'!$J$9,IF(K744&lt;'User input'!$I$11,'User input'!$J$10,'User input'!$J$11)))*S744</f>
        <v>126.732</v>
      </c>
      <c r="U744" s="27">
        <f>K744*'User input'!$J$17+'User input'!$J$16</f>
        <v>0.5</v>
      </c>
    </row>
    <row r="745" spans="1:21" x14ac:dyDescent="0.25">
      <c r="A745" s="17">
        <v>759</v>
      </c>
      <c r="B745" s="6" t="s">
        <v>2617</v>
      </c>
      <c r="C745" s="6" t="s">
        <v>1206</v>
      </c>
      <c r="D745" s="6" t="s">
        <v>15</v>
      </c>
      <c r="E745" s="6" t="s">
        <v>16</v>
      </c>
      <c r="F745" s="15">
        <v>30</v>
      </c>
      <c r="G745" s="6" t="s">
        <v>2618</v>
      </c>
      <c r="H745" s="6" t="s">
        <v>2619</v>
      </c>
      <c r="I745" s="6" t="s">
        <v>93</v>
      </c>
      <c r="J745" s="7">
        <v>43600</v>
      </c>
      <c r="K745" s="15">
        <v>20</v>
      </c>
      <c r="L745" s="6" t="s">
        <v>68</v>
      </c>
      <c r="M745" s="6">
        <f t="shared" si="45"/>
        <v>2019</v>
      </c>
      <c r="N745" s="6">
        <f t="shared" si="46"/>
        <v>5</v>
      </c>
      <c r="O745" s="6" t="str">
        <f>VLOOKUP(L745,'User input'!$D$6:$E$16,2,FALSE)</f>
        <v>Megawidget M</v>
      </c>
      <c r="P745" s="6">
        <f>VLOOKUP(L745,'User input'!$D$6:$G$16,3,FALSE)</f>
        <v>1.29</v>
      </c>
      <c r="Q745" s="6">
        <f>VLOOKUP(L745,'User input'!$D$6:$G$16,4,FALSE)</f>
        <v>24</v>
      </c>
      <c r="R745" s="6">
        <f t="shared" si="47"/>
        <v>480</v>
      </c>
      <c r="S745" s="26">
        <f t="shared" si="44"/>
        <v>619.20000000000005</v>
      </c>
      <c r="T745" s="26">
        <f>IF(K745&lt;'User input'!$I$9,'User input'!$J$8,IF(K745&lt;'User input'!$I$10,'User input'!$J$9,IF(K745&lt;'User input'!$I$11,'User input'!$J$10,'User input'!$J$11)))*S745</f>
        <v>18.576000000000001</v>
      </c>
      <c r="U745" s="26">
        <f>K745*'User input'!$J$17+'User input'!$J$16</f>
        <v>0.5</v>
      </c>
    </row>
    <row r="746" spans="1:21" x14ac:dyDescent="0.25">
      <c r="A746" s="18">
        <v>760</v>
      </c>
      <c r="B746" s="10" t="s">
        <v>2620</v>
      </c>
      <c r="C746" s="10" t="s">
        <v>2621</v>
      </c>
      <c r="D746" s="10" t="s">
        <v>49</v>
      </c>
      <c r="E746" s="10" t="s">
        <v>16</v>
      </c>
      <c r="F746" s="16">
        <v>90</v>
      </c>
      <c r="G746" s="10" t="s">
        <v>2622</v>
      </c>
      <c r="H746" s="10" t="s">
        <v>2623</v>
      </c>
      <c r="I746" s="10" t="s">
        <v>32</v>
      </c>
      <c r="J746" s="11">
        <v>44266</v>
      </c>
      <c r="K746" s="16">
        <v>105</v>
      </c>
      <c r="L746" s="10" t="s">
        <v>52</v>
      </c>
      <c r="M746" s="10">
        <f t="shared" si="45"/>
        <v>2021</v>
      </c>
      <c r="N746" s="10">
        <f t="shared" si="46"/>
        <v>3</v>
      </c>
      <c r="O746" s="10" t="str">
        <f>VLOOKUP(L746,'User input'!$D$6:$E$16,2,FALSE)</f>
        <v>Megawidget S</v>
      </c>
      <c r="P746" s="10">
        <f>VLOOKUP(L746,'User input'!$D$6:$G$16,3,FALSE)</f>
        <v>0.69</v>
      </c>
      <c r="Q746" s="10">
        <f>VLOOKUP(L746,'User input'!$D$6:$G$16,4,FALSE)</f>
        <v>24</v>
      </c>
      <c r="R746" s="10">
        <f t="shared" si="47"/>
        <v>2520</v>
      </c>
      <c r="S746" s="27">
        <f t="shared" si="44"/>
        <v>1738.8</v>
      </c>
      <c r="T746" s="27">
        <f>IF(K746&lt;'User input'!$I$9,'User input'!$J$8,IF(K746&lt;'User input'!$I$10,'User input'!$J$9,IF(K746&lt;'User input'!$I$11,'User input'!$J$10,'User input'!$J$11)))*S746</f>
        <v>121.71600000000001</v>
      </c>
      <c r="U746" s="27">
        <f>K746*'User input'!$J$17+'User input'!$J$16</f>
        <v>0.5</v>
      </c>
    </row>
    <row r="747" spans="1:21" x14ac:dyDescent="0.25">
      <c r="A747" s="17">
        <v>761</v>
      </c>
      <c r="B747" s="6" t="s">
        <v>2624</v>
      </c>
      <c r="C747" s="6" t="s">
        <v>2625</v>
      </c>
      <c r="D747" s="6" t="s">
        <v>15</v>
      </c>
      <c r="E747" s="6" t="s">
        <v>16</v>
      </c>
      <c r="F747" s="15">
        <v>90</v>
      </c>
      <c r="G747" s="6" t="s">
        <v>2626</v>
      </c>
      <c r="H747" s="6" t="s">
        <v>2146</v>
      </c>
      <c r="I747" s="6" t="s">
        <v>32</v>
      </c>
      <c r="J747" s="7">
        <v>44410</v>
      </c>
      <c r="K747" s="15">
        <v>44</v>
      </c>
      <c r="L747" s="6" t="s">
        <v>20</v>
      </c>
      <c r="M747" s="6">
        <f t="shared" si="45"/>
        <v>2021</v>
      </c>
      <c r="N747" s="6">
        <f t="shared" si="46"/>
        <v>8</v>
      </c>
      <c r="O747" s="6" t="str">
        <f>VLOOKUP(L747,'User input'!$D$6:$E$16,2,FALSE)</f>
        <v>Hyperwotsit</v>
      </c>
      <c r="P747" s="6">
        <f>VLOOKUP(L747,'User input'!$D$6:$G$16,3,FALSE)</f>
        <v>2.0099999999999998</v>
      </c>
      <c r="Q747" s="6">
        <f>VLOOKUP(L747,'User input'!$D$6:$G$16,4,FALSE)</f>
        <v>20</v>
      </c>
      <c r="R747" s="6">
        <f t="shared" si="47"/>
        <v>880</v>
      </c>
      <c r="S747" s="26">
        <f t="shared" si="44"/>
        <v>1768.7999999999997</v>
      </c>
      <c r="T747" s="26">
        <f>IF(K747&lt;'User input'!$I$9,'User input'!$J$8,IF(K747&lt;'User input'!$I$10,'User input'!$J$9,IF(K747&lt;'User input'!$I$11,'User input'!$J$10,'User input'!$J$11)))*S747</f>
        <v>53.063999999999993</v>
      </c>
      <c r="U747" s="26">
        <f>K747*'User input'!$J$17+'User input'!$J$16</f>
        <v>0.5</v>
      </c>
    </row>
    <row r="748" spans="1:21" x14ac:dyDescent="0.25">
      <c r="A748" s="18">
        <v>762</v>
      </c>
      <c r="B748" s="10" t="s">
        <v>2595</v>
      </c>
      <c r="C748" s="10" t="s">
        <v>2627</v>
      </c>
      <c r="D748" s="10" t="s">
        <v>28</v>
      </c>
      <c r="E748" s="10" t="s">
        <v>29</v>
      </c>
      <c r="F748" s="16">
        <v>90</v>
      </c>
      <c r="G748" s="10" t="s">
        <v>2628</v>
      </c>
      <c r="H748" s="10" t="s">
        <v>2052</v>
      </c>
      <c r="I748" s="10" t="s">
        <v>185</v>
      </c>
      <c r="J748" s="11">
        <v>43664</v>
      </c>
      <c r="K748" s="16">
        <v>36</v>
      </c>
      <c r="L748" s="10" t="s">
        <v>78</v>
      </c>
      <c r="M748" s="10">
        <f t="shared" si="45"/>
        <v>2019</v>
      </c>
      <c r="N748" s="10">
        <f t="shared" si="46"/>
        <v>7</v>
      </c>
      <c r="O748" s="10" t="str">
        <f>VLOOKUP(L748,'User input'!$D$6:$E$16,2,FALSE)</f>
        <v>Ultrathing V2</v>
      </c>
      <c r="P748" s="10">
        <f>VLOOKUP(L748,'User input'!$D$6:$G$16,3,FALSE)</f>
        <v>2.95</v>
      </c>
      <c r="Q748" s="10">
        <f>VLOOKUP(L748,'User input'!$D$6:$G$16,4,FALSE)</f>
        <v>20</v>
      </c>
      <c r="R748" s="10">
        <f t="shared" si="47"/>
        <v>720</v>
      </c>
      <c r="S748" s="27">
        <f t="shared" si="44"/>
        <v>2124</v>
      </c>
      <c r="T748" s="27">
        <f>IF(K748&lt;'User input'!$I$9,'User input'!$J$8,IF(K748&lt;'User input'!$I$10,'User input'!$J$9,IF(K748&lt;'User input'!$I$11,'User input'!$J$10,'User input'!$J$11)))*S748</f>
        <v>63.72</v>
      </c>
      <c r="U748" s="27">
        <f>K748*'User input'!$J$17+'User input'!$J$16</f>
        <v>0.5</v>
      </c>
    </row>
    <row r="749" spans="1:21" x14ac:dyDescent="0.25">
      <c r="A749" s="17">
        <v>763</v>
      </c>
      <c r="B749" s="6" t="s">
        <v>2629</v>
      </c>
      <c r="C749" s="6" t="s">
        <v>2630</v>
      </c>
      <c r="D749" s="6" t="s">
        <v>28</v>
      </c>
      <c r="E749" s="6" t="s">
        <v>29</v>
      </c>
      <c r="F749" s="15">
        <v>90</v>
      </c>
      <c r="G749" s="6" t="s">
        <v>2631</v>
      </c>
      <c r="H749" s="6" t="s">
        <v>1598</v>
      </c>
      <c r="I749" s="6" t="s">
        <v>32</v>
      </c>
      <c r="J749" s="7">
        <v>44367</v>
      </c>
      <c r="K749" s="15">
        <v>18</v>
      </c>
      <c r="L749" s="6" t="s">
        <v>68</v>
      </c>
      <c r="M749" s="6">
        <f t="shared" si="45"/>
        <v>2021</v>
      </c>
      <c r="N749" s="6">
        <f t="shared" si="46"/>
        <v>6</v>
      </c>
      <c r="O749" s="6" t="str">
        <f>VLOOKUP(L749,'User input'!$D$6:$E$16,2,FALSE)</f>
        <v>Megawidget M</v>
      </c>
      <c r="P749" s="6">
        <f>VLOOKUP(L749,'User input'!$D$6:$G$16,3,FALSE)</f>
        <v>1.29</v>
      </c>
      <c r="Q749" s="6">
        <f>VLOOKUP(L749,'User input'!$D$6:$G$16,4,FALSE)</f>
        <v>24</v>
      </c>
      <c r="R749" s="6">
        <f t="shared" si="47"/>
        <v>432</v>
      </c>
      <c r="S749" s="26">
        <f t="shared" si="44"/>
        <v>557.28</v>
      </c>
      <c r="T749" s="26">
        <f>IF(K749&lt;'User input'!$I$9,'User input'!$J$8,IF(K749&lt;'User input'!$I$10,'User input'!$J$9,IF(K749&lt;'User input'!$I$11,'User input'!$J$10,'User input'!$J$11)))*S749</f>
        <v>0</v>
      </c>
      <c r="U749" s="26">
        <f>K749*'User input'!$J$17+'User input'!$J$16</f>
        <v>0.5</v>
      </c>
    </row>
    <row r="750" spans="1:21" x14ac:dyDescent="0.25">
      <c r="A750" s="18">
        <v>764</v>
      </c>
      <c r="B750" s="10" t="s">
        <v>2632</v>
      </c>
      <c r="C750" s="10" t="s">
        <v>2633</v>
      </c>
      <c r="D750" s="10" t="s">
        <v>15</v>
      </c>
      <c r="E750" s="10" t="s">
        <v>16</v>
      </c>
      <c r="F750" s="16">
        <v>30</v>
      </c>
      <c r="G750" s="10" t="s">
        <v>2634</v>
      </c>
      <c r="H750" s="10" t="s">
        <v>2635</v>
      </c>
      <c r="I750" s="10" t="s">
        <v>32</v>
      </c>
      <c r="J750" s="11">
        <v>44045</v>
      </c>
      <c r="K750" s="16">
        <v>71</v>
      </c>
      <c r="L750" s="10" t="s">
        <v>62</v>
      </c>
      <c r="M750" s="10">
        <f t="shared" si="45"/>
        <v>2020</v>
      </c>
      <c r="N750" s="10">
        <f t="shared" si="46"/>
        <v>8</v>
      </c>
      <c r="O750" s="10" t="str">
        <f>VLOOKUP(L750,'User input'!$D$6:$E$16,2,FALSE)</f>
        <v>Ultrathing V4</v>
      </c>
      <c r="P750" s="10">
        <f>VLOOKUP(L750,'User input'!$D$6:$G$16,3,FALSE)</f>
        <v>3.99</v>
      </c>
      <c r="Q750" s="10">
        <f>VLOOKUP(L750,'User input'!$D$6:$G$16,4,FALSE)</f>
        <v>24</v>
      </c>
      <c r="R750" s="10">
        <f t="shared" si="47"/>
        <v>1704</v>
      </c>
      <c r="S750" s="27">
        <f t="shared" si="44"/>
        <v>6798.96</v>
      </c>
      <c r="T750" s="27">
        <f>IF(K750&lt;'User input'!$I$9,'User input'!$J$8,IF(K750&lt;'User input'!$I$10,'User input'!$J$9,IF(K750&lt;'User input'!$I$11,'User input'!$J$10,'User input'!$J$11)))*S750</f>
        <v>339.94800000000004</v>
      </c>
      <c r="U750" s="27">
        <f>K750*'User input'!$J$17+'User input'!$J$16</f>
        <v>0.5</v>
      </c>
    </row>
    <row r="751" spans="1:21" x14ac:dyDescent="0.25">
      <c r="A751" s="17">
        <v>765</v>
      </c>
      <c r="B751" s="6" t="s">
        <v>2636</v>
      </c>
      <c r="C751" s="6" t="s">
        <v>2637</v>
      </c>
      <c r="D751" s="6" t="s">
        <v>49</v>
      </c>
      <c r="E751" s="6" t="s">
        <v>16</v>
      </c>
      <c r="F751" s="15">
        <v>60</v>
      </c>
      <c r="G751" s="6" t="s">
        <v>2638</v>
      </c>
      <c r="H751" s="6" t="s">
        <v>2639</v>
      </c>
      <c r="I751" s="6" t="s">
        <v>32</v>
      </c>
      <c r="J751" s="7">
        <v>44226</v>
      </c>
      <c r="K751" s="15">
        <v>85</v>
      </c>
      <c r="L751" s="6" t="s">
        <v>33</v>
      </c>
      <c r="M751" s="6">
        <f t="shared" si="45"/>
        <v>2021</v>
      </c>
      <c r="N751" s="6">
        <f t="shared" si="46"/>
        <v>1</v>
      </c>
      <c r="O751" s="6" t="str">
        <f>VLOOKUP(L751,'User input'!$D$6:$E$16,2,FALSE)</f>
        <v>Megawidget L</v>
      </c>
      <c r="P751" s="6">
        <f>VLOOKUP(L751,'User input'!$D$6:$G$16,3,FALSE)</f>
        <v>1.79</v>
      </c>
      <c r="Q751" s="6">
        <f>VLOOKUP(L751,'User input'!$D$6:$G$16,4,FALSE)</f>
        <v>24</v>
      </c>
      <c r="R751" s="6">
        <f t="shared" si="47"/>
        <v>2040</v>
      </c>
      <c r="S751" s="26">
        <f t="shared" si="44"/>
        <v>3651.6</v>
      </c>
      <c r="T751" s="26">
        <f>IF(K751&lt;'User input'!$I$9,'User input'!$J$8,IF(K751&lt;'User input'!$I$10,'User input'!$J$9,IF(K751&lt;'User input'!$I$11,'User input'!$J$10,'User input'!$J$11)))*S751</f>
        <v>182.58</v>
      </c>
      <c r="U751" s="26">
        <f>K751*'User input'!$J$17+'User input'!$J$16</f>
        <v>0.5</v>
      </c>
    </row>
    <row r="752" spans="1:21" x14ac:dyDescent="0.25">
      <c r="A752" s="18">
        <v>766</v>
      </c>
      <c r="B752" s="10" t="s">
        <v>2316</v>
      </c>
      <c r="C752" s="10" t="s">
        <v>2640</v>
      </c>
      <c r="D752" s="10" t="s">
        <v>90</v>
      </c>
      <c r="E752" s="10" t="s">
        <v>16</v>
      </c>
      <c r="F752" s="16">
        <v>90</v>
      </c>
      <c r="G752" s="10" t="s">
        <v>2641</v>
      </c>
      <c r="H752" s="10" t="s">
        <v>273</v>
      </c>
      <c r="I752" s="10" t="s">
        <v>32</v>
      </c>
      <c r="J752" s="11">
        <v>44331</v>
      </c>
      <c r="K752" s="16">
        <v>66</v>
      </c>
      <c r="L752" s="10" t="s">
        <v>99</v>
      </c>
      <c r="M752" s="10">
        <f t="shared" si="45"/>
        <v>2021</v>
      </c>
      <c r="N752" s="10">
        <f t="shared" si="46"/>
        <v>5</v>
      </c>
      <c r="O752" s="10" t="str">
        <f>VLOOKUP(L752,'User input'!$D$6:$E$16,2,FALSE)</f>
        <v>Superwossname</v>
      </c>
      <c r="P752" s="10">
        <f>VLOOKUP(L752,'User input'!$D$6:$G$16,3,FALSE)</f>
        <v>3.49</v>
      </c>
      <c r="Q752" s="10">
        <f>VLOOKUP(L752,'User input'!$D$6:$G$16,4,FALSE)</f>
        <v>20</v>
      </c>
      <c r="R752" s="10">
        <f t="shared" si="47"/>
        <v>1320</v>
      </c>
      <c r="S752" s="27">
        <f t="shared" si="44"/>
        <v>4606.8</v>
      </c>
      <c r="T752" s="27">
        <f>IF(K752&lt;'User input'!$I$9,'User input'!$J$8,IF(K752&lt;'User input'!$I$10,'User input'!$J$9,IF(K752&lt;'User input'!$I$11,'User input'!$J$10,'User input'!$J$11)))*S752</f>
        <v>230.34000000000003</v>
      </c>
      <c r="U752" s="27">
        <f>K752*'User input'!$J$17+'User input'!$J$16</f>
        <v>0.5</v>
      </c>
    </row>
    <row r="753" spans="1:21" x14ac:dyDescent="0.25">
      <c r="A753" s="17">
        <v>767</v>
      </c>
      <c r="B753" s="6" t="s">
        <v>2642</v>
      </c>
      <c r="C753" s="6" t="s">
        <v>2643</v>
      </c>
      <c r="D753" s="6" t="s">
        <v>28</v>
      </c>
      <c r="E753" s="6" t="s">
        <v>29</v>
      </c>
      <c r="F753" s="15">
        <v>60</v>
      </c>
      <c r="G753" s="6" t="s">
        <v>2644</v>
      </c>
      <c r="H753" s="6" t="s">
        <v>2645</v>
      </c>
      <c r="I753" s="6" t="s">
        <v>1078</v>
      </c>
      <c r="J753" s="7">
        <v>43574</v>
      </c>
      <c r="K753" s="15">
        <v>15</v>
      </c>
      <c r="L753" s="6" t="s">
        <v>52</v>
      </c>
      <c r="M753" s="6">
        <f t="shared" si="45"/>
        <v>2019</v>
      </c>
      <c r="N753" s="6">
        <f t="shared" si="46"/>
        <v>4</v>
      </c>
      <c r="O753" s="6" t="str">
        <f>VLOOKUP(L753,'User input'!$D$6:$E$16,2,FALSE)</f>
        <v>Megawidget S</v>
      </c>
      <c r="P753" s="6">
        <f>VLOOKUP(L753,'User input'!$D$6:$G$16,3,FALSE)</f>
        <v>0.69</v>
      </c>
      <c r="Q753" s="6">
        <f>VLOOKUP(L753,'User input'!$D$6:$G$16,4,FALSE)</f>
        <v>24</v>
      </c>
      <c r="R753" s="6">
        <f t="shared" si="47"/>
        <v>360</v>
      </c>
      <c r="S753" s="26">
        <f t="shared" si="44"/>
        <v>248.39999999999998</v>
      </c>
      <c r="T753" s="26">
        <f>IF(K753&lt;'User input'!$I$9,'User input'!$J$8,IF(K753&lt;'User input'!$I$10,'User input'!$J$9,IF(K753&lt;'User input'!$I$11,'User input'!$J$10,'User input'!$J$11)))*S753</f>
        <v>0</v>
      </c>
      <c r="U753" s="26">
        <f>K753*'User input'!$J$17+'User input'!$J$16</f>
        <v>0.5</v>
      </c>
    </row>
    <row r="754" spans="1:21" x14ac:dyDescent="0.25">
      <c r="A754" s="18">
        <v>768</v>
      </c>
      <c r="B754" s="10" t="s">
        <v>2646</v>
      </c>
      <c r="C754" s="10" t="s">
        <v>2197</v>
      </c>
      <c r="D754" s="10" t="s">
        <v>15</v>
      </c>
      <c r="E754" s="10" t="s">
        <v>16</v>
      </c>
      <c r="F754" s="16">
        <v>90</v>
      </c>
      <c r="G754" s="10" t="s">
        <v>2647</v>
      </c>
      <c r="H754" s="10" t="s">
        <v>2648</v>
      </c>
      <c r="I754" s="10" t="s">
        <v>171</v>
      </c>
      <c r="J754" s="11">
        <v>44474</v>
      </c>
      <c r="K754" s="16">
        <v>57</v>
      </c>
      <c r="L754" s="10" t="s">
        <v>20</v>
      </c>
      <c r="M754" s="10">
        <f t="shared" si="45"/>
        <v>2021</v>
      </c>
      <c r="N754" s="10">
        <f t="shared" si="46"/>
        <v>10</v>
      </c>
      <c r="O754" s="10" t="str">
        <f>VLOOKUP(L754,'User input'!$D$6:$E$16,2,FALSE)</f>
        <v>Hyperwotsit</v>
      </c>
      <c r="P754" s="10">
        <f>VLOOKUP(L754,'User input'!$D$6:$G$16,3,FALSE)</f>
        <v>2.0099999999999998</v>
      </c>
      <c r="Q754" s="10">
        <f>VLOOKUP(L754,'User input'!$D$6:$G$16,4,FALSE)</f>
        <v>20</v>
      </c>
      <c r="R754" s="10">
        <f t="shared" si="47"/>
        <v>1140</v>
      </c>
      <c r="S754" s="27">
        <f t="shared" si="44"/>
        <v>2291.3999999999996</v>
      </c>
      <c r="T754" s="27">
        <f>IF(K754&lt;'User input'!$I$9,'User input'!$J$8,IF(K754&lt;'User input'!$I$10,'User input'!$J$9,IF(K754&lt;'User input'!$I$11,'User input'!$J$10,'User input'!$J$11)))*S754</f>
        <v>114.57</v>
      </c>
      <c r="U754" s="27">
        <f>K754*'User input'!$J$17+'User input'!$J$16</f>
        <v>0.5</v>
      </c>
    </row>
    <row r="755" spans="1:21" x14ac:dyDescent="0.25">
      <c r="A755" s="17">
        <v>769</v>
      </c>
      <c r="B755" s="6" t="s">
        <v>2649</v>
      </c>
      <c r="C755" s="6" t="s">
        <v>2259</v>
      </c>
      <c r="D755" s="6" t="s">
        <v>49</v>
      </c>
      <c r="E755" s="6" t="s">
        <v>16</v>
      </c>
      <c r="F755" s="15">
        <v>30</v>
      </c>
      <c r="G755" s="6" t="s">
        <v>2650</v>
      </c>
      <c r="H755" s="6" t="s">
        <v>2651</v>
      </c>
      <c r="I755" s="6" t="s">
        <v>185</v>
      </c>
      <c r="J755" s="7">
        <v>43698</v>
      </c>
      <c r="K755" s="15">
        <v>46</v>
      </c>
      <c r="L755" s="6" t="s">
        <v>52</v>
      </c>
      <c r="M755" s="6">
        <f t="shared" si="45"/>
        <v>2019</v>
      </c>
      <c r="N755" s="6">
        <f t="shared" si="46"/>
        <v>8</v>
      </c>
      <c r="O755" s="6" t="str">
        <f>VLOOKUP(L755,'User input'!$D$6:$E$16,2,FALSE)</f>
        <v>Megawidget S</v>
      </c>
      <c r="P755" s="6">
        <f>VLOOKUP(L755,'User input'!$D$6:$G$16,3,FALSE)</f>
        <v>0.69</v>
      </c>
      <c r="Q755" s="6">
        <f>VLOOKUP(L755,'User input'!$D$6:$G$16,4,FALSE)</f>
        <v>24</v>
      </c>
      <c r="R755" s="6">
        <f t="shared" si="47"/>
        <v>1104</v>
      </c>
      <c r="S755" s="26">
        <f t="shared" si="44"/>
        <v>761.76</v>
      </c>
      <c r="T755" s="26">
        <f>IF(K755&lt;'User input'!$I$9,'User input'!$J$8,IF(K755&lt;'User input'!$I$10,'User input'!$J$9,IF(K755&lt;'User input'!$I$11,'User input'!$J$10,'User input'!$J$11)))*S755</f>
        <v>22.852799999999998</v>
      </c>
      <c r="U755" s="26">
        <f>K755*'User input'!$J$17+'User input'!$J$16</f>
        <v>0.5</v>
      </c>
    </row>
    <row r="756" spans="1:21" x14ac:dyDescent="0.25">
      <c r="A756" s="18">
        <v>770</v>
      </c>
      <c r="B756" s="10" t="s">
        <v>620</v>
      </c>
      <c r="C756" s="10" t="s">
        <v>589</v>
      </c>
      <c r="D756" s="10" t="s">
        <v>28</v>
      </c>
      <c r="E756" s="10" t="s">
        <v>29</v>
      </c>
      <c r="F756" s="16">
        <v>30</v>
      </c>
      <c r="G756" s="10" t="s">
        <v>2652</v>
      </c>
      <c r="H756" s="10" t="s">
        <v>530</v>
      </c>
      <c r="I756" s="10" t="s">
        <v>32</v>
      </c>
      <c r="J756" s="11">
        <v>43709</v>
      </c>
      <c r="K756" s="16">
        <v>22</v>
      </c>
      <c r="L756" s="10" t="s">
        <v>33</v>
      </c>
      <c r="M756" s="10">
        <f t="shared" si="45"/>
        <v>2019</v>
      </c>
      <c r="N756" s="10">
        <f t="shared" si="46"/>
        <v>9</v>
      </c>
      <c r="O756" s="10" t="str">
        <f>VLOOKUP(L756,'User input'!$D$6:$E$16,2,FALSE)</f>
        <v>Megawidget L</v>
      </c>
      <c r="P756" s="10">
        <f>VLOOKUP(L756,'User input'!$D$6:$G$16,3,FALSE)</f>
        <v>1.79</v>
      </c>
      <c r="Q756" s="10">
        <f>VLOOKUP(L756,'User input'!$D$6:$G$16,4,FALSE)</f>
        <v>24</v>
      </c>
      <c r="R756" s="10">
        <f t="shared" si="47"/>
        <v>528</v>
      </c>
      <c r="S756" s="27">
        <f t="shared" si="44"/>
        <v>945.12</v>
      </c>
      <c r="T756" s="27">
        <f>IF(K756&lt;'User input'!$I$9,'User input'!$J$8,IF(K756&lt;'User input'!$I$10,'User input'!$J$9,IF(K756&lt;'User input'!$I$11,'User input'!$J$10,'User input'!$J$11)))*S756</f>
        <v>28.3536</v>
      </c>
      <c r="U756" s="27">
        <f>K756*'User input'!$J$17+'User input'!$J$16</f>
        <v>0.5</v>
      </c>
    </row>
    <row r="757" spans="1:21" x14ac:dyDescent="0.25">
      <c r="A757" s="17">
        <v>771</v>
      </c>
      <c r="B757" s="6" t="s">
        <v>2481</v>
      </c>
      <c r="C757" s="6" t="s">
        <v>2653</v>
      </c>
      <c r="D757" s="6" t="s">
        <v>28</v>
      </c>
      <c r="E757" s="6" t="s">
        <v>29</v>
      </c>
      <c r="F757" s="15">
        <v>90</v>
      </c>
      <c r="G757" s="6" t="s">
        <v>2652</v>
      </c>
      <c r="H757" s="6" t="s">
        <v>2654</v>
      </c>
      <c r="I757" s="6" t="s">
        <v>32</v>
      </c>
      <c r="J757" s="7">
        <v>44278</v>
      </c>
      <c r="K757" s="15">
        <v>50</v>
      </c>
      <c r="L757" s="6" t="s">
        <v>52</v>
      </c>
      <c r="M757" s="6">
        <f t="shared" si="45"/>
        <v>2021</v>
      </c>
      <c r="N757" s="6">
        <f t="shared" si="46"/>
        <v>3</v>
      </c>
      <c r="O757" s="6" t="str">
        <f>VLOOKUP(L757,'User input'!$D$6:$E$16,2,FALSE)</f>
        <v>Megawidget S</v>
      </c>
      <c r="P757" s="6">
        <f>VLOOKUP(L757,'User input'!$D$6:$G$16,3,FALSE)</f>
        <v>0.69</v>
      </c>
      <c r="Q757" s="6">
        <f>VLOOKUP(L757,'User input'!$D$6:$G$16,4,FALSE)</f>
        <v>24</v>
      </c>
      <c r="R757" s="6">
        <f t="shared" si="47"/>
        <v>1200</v>
      </c>
      <c r="S757" s="26">
        <f t="shared" si="44"/>
        <v>827.99999999999989</v>
      </c>
      <c r="T757" s="26">
        <f>IF(K757&lt;'User input'!$I$9,'User input'!$J$8,IF(K757&lt;'User input'!$I$10,'User input'!$J$9,IF(K757&lt;'User input'!$I$11,'User input'!$J$10,'User input'!$J$11)))*S757</f>
        <v>41.4</v>
      </c>
      <c r="U757" s="26">
        <f>K757*'User input'!$J$17+'User input'!$J$16</f>
        <v>0.5</v>
      </c>
    </row>
    <row r="758" spans="1:21" x14ac:dyDescent="0.25">
      <c r="A758" s="18">
        <v>772</v>
      </c>
      <c r="B758" s="10" t="s">
        <v>2655</v>
      </c>
      <c r="C758" s="10" t="s">
        <v>2236</v>
      </c>
      <c r="D758" s="10" t="s">
        <v>28</v>
      </c>
      <c r="E758" s="10" t="s">
        <v>29</v>
      </c>
      <c r="F758" s="16">
        <v>90</v>
      </c>
      <c r="G758" s="10" t="s">
        <v>2656</v>
      </c>
      <c r="H758" s="10" t="s">
        <v>2657</v>
      </c>
      <c r="I758" s="10" t="s">
        <v>185</v>
      </c>
      <c r="J758" s="11">
        <v>43741</v>
      </c>
      <c r="K758" s="16">
        <v>53</v>
      </c>
      <c r="L758" s="10" t="s">
        <v>62</v>
      </c>
      <c r="M758" s="10">
        <f t="shared" si="45"/>
        <v>2019</v>
      </c>
      <c r="N758" s="10">
        <f t="shared" si="46"/>
        <v>10</v>
      </c>
      <c r="O758" s="10" t="str">
        <f>VLOOKUP(L758,'User input'!$D$6:$E$16,2,FALSE)</f>
        <v>Ultrathing V4</v>
      </c>
      <c r="P758" s="10">
        <f>VLOOKUP(L758,'User input'!$D$6:$G$16,3,FALSE)</f>
        <v>3.99</v>
      </c>
      <c r="Q758" s="10">
        <f>VLOOKUP(L758,'User input'!$D$6:$G$16,4,FALSE)</f>
        <v>24</v>
      </c>
      <c r="R758" s="10">
        <f t="shared" si="47"/>
        <v>1272</v>
      </c>
      <c r="S758" s="27">
        <f t="shared" si="44"/>
        <v>5075.2800000000007</v>
      </c>
      <c r="T758" s="27">
        <f>IF(K758&lt;'User input'!$I$9,'User input'!$J$8,IF(K758&lt;'User input'!$I$10,'User input'!$J$9,IF(K758&lt;'User input'!$I$11,'User input'!$J$10,'User input'!$J$11)))*S758</f>
        <v>253.76400000000004</v>
      </c>
      <c r="U758" s="27">
        <f>K758*'User input'!$J$17+'User input'!$J$16</f>
        <v>0.5</v>
      </c>
    </row>
    <row r="759" spans="1:21" x14ac:dyDescent="0.25">
      <c r="A759" s="17">
        <v>773</v>
      </c>
      <c r="B759" s="6" t="s">
        <v>2658</v>
      </c>
      <c r="C759" s="6" t="s">
        <v>2659</v>
      </c>
      <c r="D759" s="6" t="s">
        <v>15</v>
      </c>
      <c r="E759" s="6" t="s">
        <v>16</v>
      </c>
      <c r="F759" s="15">
        <v>90</v>
      </c>
      <c r="G759" s="6" t="s">
        <v>2660</v>
      </c>
      <c r="H759" s="6" t="s">
        <v>2661</v>
      </c>
      <c r="I759" s="6" t="s">
        <v>1152</v>
      </c>
      <c r="J759" s="7">
        <v>44031</v>
      </c>
      <c r="K759" s="15">
        <v>61</v>
      </c>
      <c r="L759" s="6" t="s">
        <v>44</v>
      </c>
      <c r="M759" s="6">
        <f t="shared" si="45"/>
        <v>2020</v>
      </c>
      <c r="N759" s="6">
        <f t="shared" si="46"/>
        <v>7</v>
      </c>
      <c r="O759" s="6" t="str">
        <f>VLOOKUP(L759,'User input'!$D$6:$E$16,2,FALSE)</f>
        <v>Gigastuff</v>
      </c>
      <c r="P759" s="6">
        <f>VLOOKUP(L759,'User input'!$D$6:$G$16,3,FALSE)</f>
        <v>1.89</v>
      </c>
      <c r="Q759" s="6">
        <f>VLOOKUP(L759,'User input'!$D$6:$G$16,4,FALSE)</f>
        <v>18</v>
      </c>
      <c r="R759" s="6">
        <f t="shared" si="47"/>
        <v>1098</v>
      </c>
      <c r="S759" s="26">
        <f t="shared" si="44"/>
        <v>2075.2199999999998</v>
      </c>
      <c r="T759" s="26">
        <f>IF(K759&lt;'User input'!$I$9,'User input'!$J$8,IF(K759&lt;'User input'!$I$10,'User input'!$J$9,IF(K759&lt;'User input'!$I$11,'User input'!$J$10,'User input'!$J$11)))*S759</f>
        <v>103.761</v>
      </c>
      <c r="U759" s="26">
        <f>K759*'User input'!$J$17+'User input'!$J$16</f>
        <v>0.5</v>
      </c>
    </row>
    <row r="760" spans="1:21" x14ac:dyDescent="0.25">
      <c r="A760" s="18">
        <v>774</v>
      </c>
      <c r="B760" s="10" t="s">
        <v>507</v>
      </c>
      <c r="C760" s="10" t="s">
        <v>2213</v>
      </c>
      <c r="D760" s="10" t="s">
        <v>49</v>
      </c>
      <c r="E760" s="10" t="s">
        <v>16</v>
      </c>
      <c r="F760" s="16">
        <v>90</v>
      </c>
      <c r="G760" s="10" t="s">
        <v>10357</v>
      </c>
      <c r="H760" s="10" t="s">
        <v>2663</v>
      </c>
      <c r="I760" s="10" t="s">
        <v>19</v>
      </c>
      <c r="J760" s="11">
        <v>44413</v>
      </c>
      <c r="K760" s="16">
        <v>54</v>
      </c>
      <c r="L760" s="10" t="s">
        <v>157</v>
      </c>
      <c r="M760" s="10">
        <f t="shared" si="45"/>
        <v>2021</v>
      </c>
      <c r="N760" s="10">
        <f t="shared" si="46"/>
        <v>8</v>
      </c>
      <c r="O760" s="10" t="str">
        <f>VLOOKUP(L760,'User input'!$D$6:$E$16,2,FALSE)</f>
        <v>Ultrathing V3</v>
      </c>
      <c r="P760" s="10">
        <f>VLOOKUP(L760,'User input'!$D$6:$G$16,3,FALSE)</f>
        <v>3.39</v>
      </c>
      <c r="Q760" s="10">
        <f>VLOOKUP(L760,'User input'!$D$6:$G$16,4,FALSE)</f>
        <v>24</v>
      </c>
      <c r="R760" s="10">
        <f t="shared" si="47"/>
        <v>1296</v>
      </c>
      <c r="S760" s="27">
        <f t="shared" si="44"/>
        <v>4393.4400000000005</v>
      </c>
      <c r="T760" s="27">
        <f>IF(K760&lt;'User input'!$I$9,'User input'!$J$8,IF(K760&lt;'User input'!$I$10,'User input'!$J$9,IF(K760&lt;'User input'!$I$11,'User input'!$J$10,'User input'!$J$11)))*S760</f>
        <v>219.67200000000003</v>
      </c>
      <c r="U760" s="27">
        <f>K760*'User input'!$J$17+'User input'!$J$16</f>
        <v>0.5</v>
      </c>
    </row>
    <row r="761" spans="1:21" x14ac:dyDescent="0.25">
      <c r="A761" s="17">
        <v>775</v>
      </c>
      <c r="B761" s="6" t="s">
        <v>2664</v>
      </c>
      <c r="C761" s="6" t="s">
        <v>990</v>
      </c>
      <c r="D761" s="6" t="s">
        <v>15</v>
      </c>
      <c r="E761" s="6" t="s">
        <v>16</v>
      </c>
      <c r="F761" s="15">
        <v>60</v>
      </c>
      <c r="G761" s="6" t="s">
        <v>2665</v>
      </c>
      <c r="H761" s="6" t="s">
        <v>2666</v>
      </c>
      <c r="I761" s="6" t="s">
        <v>32</v>
      </c>
      <c r="J761" s="7">
        <v>44093</v>
      </c>
      <c r="K761" s="15">
        <v>3</v>
      </c>
      <c r="L761" s="6" t="s">
        <v>44</v>
      </c>
      <c r="M761" s="6">
        <f t="shared" si="45"/>
        <v>2020</v>
      </c>
      <c r="N761" s="6">
        <f t="shared" si="46"/>
        <v>9</v>
      </c>
      <c r="O761" s="6" t="str">
        <f>VLOOKUP(L761,'User input'!$D$6:$E$16,2,FALSE)</f>
        <v>Gigastuff</v>
      </c>
      <c r="P761" s="6">
        <f>VLOOKUP(L761,'User input'!$D$6:$G$16,3,FALSE)</f>
        <v>1.89</v>
      </c>
      <c r="Q761" s="6">
        <f>VLOOKUP(L761,'User input'!$D$6:$G$16,4,FALSE)</f>
        <v>18</v>
      </c>
      <c r="R761" s="6">
        <f t="shared" si="47"/>
        <v>54</v>
      </c>
      <c r="S761" s="26">
        <f t="shared" si="44"/>
        <v>102.05999999999999</v>
      </c>
      <c r="T761" s="26">
        <f>IF(K761&lt;'User input'!$I$9,'User input'!$J$8,IF(K761&lt;'User input'!$I$10,'User input'!$J$9,IF(K761&lt;'User input'!$I$11,'User input'!$J$10,'User input'!$J$11)))*S761</f>
        <v>0</v>
      </c>
      <c r="U761" s="26">
        <f>K761*'User input'!$J$17+'User input'!$J$16</f>
        <v>0.5</v>
      </c>
    </row>
    <row r="762" spans="1:21" x14ac:dyDescent="0.25">
      <c r="A762" s="18">
        <v>776</v>
      </c>
      <c r="B762" s="10" t="s">
        <v>1234</v>
      </c>
      <c r="C762" s="10" t="s">
        <v>2667</v>
      </c>
      <c r="D762" s="10" t="s">
        <v>28</v>
      </c>
      <c r="E762" s="10" t="s">
        <v>29</v>
      </c>
      <c r="F762" s="16">
        <v>90</v>
      </c>
      <c r="G762" s="10" t="s">
        <v>2665</v>
      </c>
      <c r="H762" s="10" t="s">
        <v>2668</v>
      </c>
      <c r="I762" s="10" t="s">
        <v>32</v>
      </c>
      <c r="J762" s="11">
        <v>43648</v>
      </c>
      <c r="K762" s="16">
        <v>35</v>
      </c>
      <c r="L762" s="10" t="s">
        <v>52</v>
      </c>
      <c r="M762" s="10">
        <f t="shared" si="45"/>
        <v>2019</v>
      </c>
      <c r="N762" s="10">
        <f t="shared" si="46"/>
        <v>7</v>
      </c>
      <c r="O762" s="10" t="str">
        <f>VLOOKUP(L762,'User input'!$D$6:$E$16,2,FALSE)</f>
        <v>Megawidget S</v>
      </c>
      <c r="P762" s="10">
        <f>VLOOKUP(L762,'User input'!$D$6:$G$16,3,FALSE)</f>
        <v>0.69</v>
      </c>
      <c r="Q762" s="10">
        <f>VLOOKUP(L762,'User input'!$D$6:$G$16,4,FALSE)</f>
        <v>24</v>
      </c>
      <c r="R762" s="10">
        <f t="shared" si="47"/>
        <v>840</v>
      </c>
      <c r="S762" s="27">
        <f t="shared" si="44"/>
        <v>579.59999999999991</v>
      </c>
      <c r="T762" s="27">
        <f>IF(K762&lt;'User input'!$I$9,'User input'!$J$8,IF(K762&lt;'User input'!$I$10,'User input'!$J$9,IF(K762&lt;'User input'!$I$11,'User input'!$J$10,'User input'!$J$11)))*S762</f>
        <v>17.387999999999998</v>
      </c>
      <c r="U762" s="27">
        <f>K762*'User input'!$J$17+'User input'!$J$16</f>
        <v>0.5</v>
      </c>
    </row>
    <row r="763" spans="1:21" x14ac:dyDescent="0.25">
      <c r="A763" s="17">
        <v>777</v>
      </c>
      <c r="B763" s="6" t="s">
        <v>2669</v>
      </c>
      <c r="C763" s="6" t="s">
        <v>460</v>
      </c>
      <c r="D763" s="6" t="s">
        <v>28</v>
      </c>
      <c r="E763" s="6" t="s">
        <v>29</v>
      </c>
      <c r="F763" s="15">
        <v>90</v>
      </c>
      <c r="G763" s="6" t="s">
        <v>2670</v>
      </c>
      <c r="H763" s="6" t="s">
        <v>2671</v>
      </c>
      <c r="I763" s="6" t="s">
        <v>682</v>
      </c>
      <c r="J763" s="7">
        <v>44242</v>
      </c>
      <c r="K763" s="15">
        <v>11</v>
      </c>
      <c r="L763" s="6" t="s">
        <v>62</v>
      </c>
      <c r="M763" s="6">
        <f t="shared" si="45"/>
        <v>2021</v>
      </c>
      <c r="N763" s="6">
        <f t="shared" si="46"/>
        <v>2</v>
      </c>
      <c r="O763" s="6" t="str">
        <f>VLOOKUP(L763,'User input'!$D$6:$E$16,2,FALSE)</f>
        <v>Ultrathing V4</v>
      </c>
      <c r="P763" s="6">
        <f>VLOOKUP(L763,'User input'!$D$6:$G$16,3,FALSE)</f>
        <v>3.99</v>
      </c>
      <c r="Q763" s="6">
        <f>VLOOKUP(L763,'User input'!$D$6:$G$16,4,FALSE)</f>
        <v>24</v>
      </c>
      <c r="R763" s="6">
        <f t="shared" si="47"/>
        <v>264</v>
      </c>
      <c r="S763" s="26">
        <f t="shared" si="44"/>
        <v>1053.3600000000001</v>
      </c>
      <c r="T763" s="26">
        <f>IF(K763&lt;'User input'!$I$9,'User input'!$J$8,IF(K763&lt;'User input'!$I$10,'User input'!$J$9,IF(K763&lt;'User input'!$I$11,'User input'!$J$10,'User input'!$J$11)))*S763</f>
        <v>0</v>
      </c>
      <c r="U763" s="26">
        <f>K763*'User input'!$J$17+'User input'!$J$16</f>
        <v>0.5</v>
      </c>
    </row>
    <row r="764" spans="1:21" x14ac:dyDescent="0.25">
      <c r="A764" s="18">
        <v>778</v>
      </c>
      <c r="B764" s="10" t="s">
        <v>2672</v>
      </c>
      <c r="C764" s="10" t="s">
        <v>2673</v>
      </c>
      <c r="D764" s="10" t="s">
        <v>28</v>
      </c>
      <c r="E764" s="10" t="s">
        <v>29</v>
      </c>
      <c r="F764" s="16">
        <v>30</v>
      </c>
      <c r="G764" s="10" t="s">
        <v>2674</v>
      </c>
      <c r="H764" s="10" t="s">
        <v>2675</v>
      </c>
      <c r="I764" s="10" t="s">
        <v>32</v>
      </c>
      <c r="J764" s="11">
        <v>44461</v>
      </c>
      <c r="K764" s="16">
        <v>93</v>
      </c>
      <c r="L764" s="10" t="s">
        <v>44</v>
      </c>
      <c r="M764" s="10">
        <f t="shared" si="45"/>
        <v>2021</v>
      </c>
      <c r="N764" s="10">
        <f t="shared" si="46"/>
        <v>9</v>
      </c>
      <c r="O764" s="10" t="str">
        <f>VLOOKUP(L764,'User input'!$D$6:$E$16,2,FALSE)</f>
        <v>Gigastuff</v>
      </c>
      <c r="P764" s="10">
        <f>VLOOKUP(L764,'User input'!$D$6:$G$16,3,FALSE)</f>
        <v>1.89</v>
      </c>
      <c r="Q764" s="10">
        <f>VLOOKUP(L764,'User input'!$D$6:$G$16,4,FALSE)</f>
        <v>18</v>
      </c>
      <c r="R764" s="10">
        <f t="shared" si="47"/>
        <v>1674</v>
      </c>
      <c r="S764" s="27">
        <f t="shared" si="44"/>
        <v>3163.8599999999997</v>
      </c>
      <c r="T764" s="27">
        <f>IF(K764&lt;'User input'!$I$9,'User input'!$J$8,IF(K764&lt;'User input'!$I$10,'User input'!$J$9,IF(K764&lt;'User input'!$I$11,'User input'!$J$10,'User input'!$J$11)))*S764</f>
        <v>158.19299999999998</v>
      </c>
      <c r="U764" s="27">
        <f>K764*'User input'!$J$17+'User input'!$J$16</f>
        <v>0.5</v>
      </c>
    </row>
    <row r="765" spans="1:21" x14ac:dyDescent="0.25">
      <c r="A765" s="17">
        <v>779</v>
      </c>
      <c r="B765" s="6" t="s">
        <v>886</v>
      </c>
      <c r="C765" s="6" t="s">
        <v>2676</v>
      </c>
      <c r="D765" s="6" t="s">
        <v>28</v>
      </c>
      <c r="E765" s="6" t="s">
        <v>29</v>
      </c>
      <c r="F765" s="15">
        <v>90</v>
      </c>
      <c r="G765" s="6" t="s">
        <v>2677</v>
      </c>
      <c r="H765" s="6" t="s">
        <v>2678</v>
      </c>
      <c r="I765" s="6" t="s">
        <v>1194</v>
      </c>
      <c r="J765" s="7">
        <v>43568</v>
      </c>
      <c r="K765" s="15">
        <v>16</v>
      </c>
      <c r="L765" s="6" t="s">
        <v>68</v>
      </c>
      <c r="M765" s="6">
        <f t="shared" si="45"/>
        <v>2019</v>
      </c>
      <c r="N765" s="6">
        <f t="shared" si="46"/>
        <v>4</v>
      </c>
      <c r="O765" s="6" t="str">
        <f>VLOOKUP(L765,'User input'!$D$6:$E$16,2,FALSE)</f>
        <v>Megawidget M</v>
      </c>
      <c r="P765" s="6">
        <f>VLOOKUP(L765,'User input'!$D$6:$G$16,3,FALSE)</f>
        <v>1.29</v>
      </c>
      <c r="Q765" s="6">
        <f>VLOOKUP(L765,'User input'!$D$6:$G$16,4,FALSE)</f>
        <v>24</v>
      </c>
      <c r="R765" s="6">
        <f t="shared" si="47"/>
        <v>384</v>
      </c>
      <c r="S765" s="26">
        <f t="shared" si="44"/>
        <v>495.36</v>
      </c>
      <c r="T765" s="26">
        <f>IF(K765&lt;'User input'!$I$9,'User input'!$J$8,IF(K765&lt;'User input'!$I$10,'User input'!$J$9,IF(K765&lt;'User input'!$I$11,'User input'!$J$10,'User input'!$J$11)))*S765</f>
        <v>0</v>
      </c>
      <c r="U765" s="26">
        <f>K765*'User input'!$J$17+'User input'!$J$16</f>
        <v>0.5</v>
      </c>
    </row>
    <row r="766" spans="1:21" x14ac:dyDescent="0.25">
      <c r="A766" s="18">
        <v>780</v>
      </c>
      <c r="B766" s="10" t="s">
        <v>2679</v>
      </c>
      <c r="C766" s="10" t="s">
        <v>2680</v>
      </c>
      <c r="D766" s="10" t="s">
        <v>49</v>
      </c>
      <c r="E766" s="10" t="s">
        <v>16</v>
      </c>
      <c r="F766" s="16">
        <v>60</v>
      </c>
      <c r="G766" s="10" t="s">
        <v>2681</v>
      </c>
      <c r="H766" s="10" t="s">
        <v>1342</v>
      </c>
      <c r="I766" s="10" t="s">
        <v>32</v>
      </c>
      <c r="J766" s="11">
        <v>43574</v>
      </c>
      <c r="K766" s="16">
        <v>8</v>
      </c>
      <c r="L766" s="10" t="s">
        <v>62</v>
      </c>
      <c r="M766" s="10">
        <f t="shared" si="45"/>
        <v>2019</v>
      </c>
      <c r="N766" s="10">
        <f t="shared" si="46"/>
        <v>4</v>
      </c>
      <c r="O766" s="10" t="str">
        <f>VLOOKUP(L766,'User input'!$D$6:$E$16,2,FALSE)</f>
        <v>Ultrathing V4</v>
      </c>
      <c r="P766" s="10">
        <f>VLOOKUP(L766,'User input'!$D$6:$G$16,3,FALSE)</f>
        <v>3.99</v>
      </c>
      <c r="Q766" s="10">
        <f>VLOOKUP(L766,'User input'!$D$6:$G$16,4,FALSE)</f>
        <v>24</v>
      </c>
      <c r="R766" s="10">
        <f t="shared" si="47"/>
        <v>192</v>
      </c>
      <c r="S766" s="27">
        <f t="shared" si="44"/>
        <v>766.08</v>
      </c>
      <c r="T766" s="27">
        <f>IF(K766&lt;'User input'!$I$9,'User input'!$J$8,IF(K766&lt;'User input'!$I$10,'User input'!$J$9,IF(K766&lt;'User input'!$I$11,'User input'!$J$10,'User input'!$J$11)))*S766</f>
        <v>0</v>
      </c>
      <c r="U766" s="27">
        <f>K766*'User input'!$J$17+'User input'!$J$16</f>
        <v>0.5</v>
      </c>
    </row>
    <row r="767" spans="1:21" x14ac:dyDescent="0.25">
      <c r="A767" s="17">
        <v>781</v>
      </c>
      <c r="B767" s="6" t="s">
        <v>596</v>
      </c>
      <c r="C767" s="6" t="s">
        <v>2682</v>
      </c>
      <c r="D767" s="6" t="s">
        <v>15</v>
      </c>
      <c r="E767" s="6" t="s">
        <v>16</v>
      </c>
      <c r="F767" s="15">
        <v>30</v>
      </c>
      <c r="G767" s="6" t="s">
        <v>2683</v>
      </c>
      <c r="H767" s="6" t="s">
        <v>1811</v>
      </c>
      <c r="I767" s="6" t="s">
        <v>87</v>
      </c>
      <c r="J767" s="7">
        <v>43809</v>
      </c>
      <c r="K767" s="15">
        <v>17</v>
      </c>
      <c r="L767" s="6" t="s">
        <v>68</v>
      </c>
      <c r="M767" s="6">
        <f t="shared" si="45"/>
        <v>2019</v>
      </c>
      <c r="N767" s="6">
        <f t="shared" si="46"/>
        <v>12</v>
      </c>
      <c r="O767" s="6" t="str">
        <f>VLOOKUP(L767,'User input'!$D$6:$E$16,2,FALSE)</f>
        <v>Megawidget M</v>
      </c>
      <c r="P767" s="6">
        <f>VLOOKUP(L767,'User input'!$D$6:$G$16,3,FALSE)</f>
        <v>1.29</v>
      </c>
      <c r="Q767" s="6">
        <f>VLOOKUP(L767,'User input'!$D$6:$G$16,4,FALSE)</f>
        <v>24</v>
      </c>
      <c r="R767" s="6">
        <f t="shared" si="47"/>
        <v>408</v>
      </c>
      <c r="S767" s="26">
        <f t="shared" si="44"/>
        <v>526.32000000000005</v>
      </c>
      <c r="T767" s="26">
        <f>IF(K767&lt;'User input'!$I$9,'User input'!$J$8,IF(K767&lt;'User input'!$I$10,'User input'!$J$9,IF(K767&lt;'User input'!$I$11,'User input'!$J$10,'User input'!$J$11)))*S767</f>
        <v>0</v>
      </c>
      <c r="U767" s="26">
        <f>K767*'User input'!$J$17+'User input'!$J$16</f>
        <v>0.5</v>
      </c>
    </row>
    <row r="768" spans="1:21" x14ac:dyDescent="0.25">
      <c r="A768" s="18">
        <v>782</v>
      </c>
      <c r="B768" s="10" t="s">
        <v>2684</v>
      </c>
      <c r="C768" s="10" t="s">
        <v>2685</v>
      </c>
      <c r="D768" s="10" t="s">
        <v>15</v>
      </c>
      <c r="E768" s="10" t="s">
        <v>16</v>
      </c>
      <c r="F768" s="16">
        <v>30</v>
      </c>
      <c r="G768" s="10" t="s">
        <v>2683</v>
      </c>
      <c r="H768" s="10" t="s">
        <v>2686</v>
      </c>
      <c r="I768" s="10" t="s">
        <v>93</v>
      </c>
      <c r="J768" s="11">
        <v>44476</v>
      </c>
      <c r="K768" s="16">
        <v>81</v>
      </c>
      <c r="L768" s="10" t="s">
        <v>78</v>
      </c>
      <c r="M768" s="10">
        <f t="shared" si="45"/>
        <v>2021</v>
      </c>
      <c r="N768" s="10">
        <f t="shared" si="46"/>
        <v>10</v>
      </c>
      <c r="O768" s="10" t="str">
        <f>VLOOKUP(L768,'User input'!$D$6:$E$16,2,FALSE)</f>
        <v>Ultrathing V2</v>
      </c>
      <c r="P768" s="10">
        <f>VLOOKUP(L768,'User input'!$D$6:$G$16,3,FALSE)</f>
        <v>2.95</v>
      </c>
      <c r="Q768" s="10">
        <f>VLOOKUP(L768,'User input'!$D$6:$G$16,4,FALSE)</f>
        <v>20</v>
      </c>
      <c r="R768" s="10">
        <f t="shared" si="47"/>
        <v>1620</v>
      </c>
      <c r="S768" s="27">
        <f t="shared" si="44"/>
        <v>4779</v>
      </c>
      <c r="T768" s="27">
        <f>IF(K768&lt;'User input'!$I$9,'User input'!$J$8,IF(K768&lt;'User input'!$I$10,'User input'!$J$9,IF(K768&lt;'User input'!$I$11,'User input'!$J$10,'User input'!$J$11)))*S768</f>
        <v>238.95000000000002</v>
      </c>
      <c r="U768" s="27">
        <f>K768*'User input'!$J$17+'User input'!$J$16</f>
        <v>0.5</v>
      </c>
    </row>
    <row r="769" spans="1:21" x14ac:dyDescent="0.25">
      <c r="A769" s="17">
        <v>783</v>
      </c>
      <c r="B769" s="6" t="s">
        <v>909</v>
      </c>
      <c r="C769" s="6" t="s">
        <v>2687</v>
      </c>
      <c r="D769" s="6" t="s">
        <v>28</v>
      </c>
      <c r="E769" s="6" t="s">
        <v>29</v>
      </c>
      <c r="F769" s="15">
        <v>90</v>
      </c>
      <c r="G769" s="6" t="s">
        <v>2688</v>
      </c>
      <c r="H769" s="6" t="s">
        <v>1386</v>
      </c>
      <c r="I769" s="6" t="s">
        <v>32</v>
      </c>
      <c r="J769" s="7">
        <v>43978</v>
      </c>
      <c r="K769" s="15">
        <v>2</v>
      </c>
      <c r="L769" s="6" t="s">
        <v>44</v>
      </c>
      <c r="M769" s="6">
        <f t="shared" si="45"/>
        <v>2020</v>
      </c>
      <c r="N769" s="6">
        <f t="shared" si="46"/>
        <v>5</v>
      </c>
      <c r="O769" s="6" t="str">
        <f>VLOOKUP(L769,'User input'!$D$6:$E$16,2,FALSE)</f>
        <v>Gigastuff</v>
      </c>
      <c r="P769" s="6">
        <f>VLOOKUP(L769,'User input'!$D$6:$G$16,3,FALSE)</f>
        <v>1.89</v>
      </c>
      <c r="Q769" s="6">
        <f>VLOOKUP(L769,'User input'!$D$6:$G$16,4,FALSE)</f>
        <v>18</v>
      </c>
      <c r="R769" s="6">
        <f t="shared" si="47"/>
        <v>36</v>
      </c>
      <c r="S769" s="26">
        <f t="shared" si="44"/>
        <v>68.039999999999992</v>
      </c>
      <c r="T769" s="26">
        <f>IF(K769&lt;'User input'!$I$9,'User input'!$J$8,IF(K769&lt;'User input'!$I$10,'User input'!$J$9,IF(K769&lt;'User input'!$I$11,'User input'!$J$10,'User input'!$J$11)))*S769</f>
        <v>0</v>
      </c>
      <c r="U769" s="26">
        <f>K769*'User input'!$J$17+'User input'!$J$16</f>
        <v>0.5</v>
      </c>
    </row>
    <row r="770" spans="1:21" x14ac:dyDescent="0.25">
      <c r="A770" s="18">
        <v>784</v>
      </c>
      <c r="B770" s="10" t="s">
        <v>2689</v>
      </c>
      <c r="C770" s="10" t="s">
        <v>791</v>
      </c>
      <c r="D770" s="10" t="s">
        <v>28</v>
      </c>
      <c r="E770" s="10" t="s">
        <v>29</v>
      </c>
      <c r="F770" s="16">
        <v>60</v>
      </c>
      <c r="G770" s="10" t="s">
        <v>2690</v>
      </c>
      <c r="H770" s="10" t="s">
        <v>1622</v>
      </c>
      <c r="I770" s="10" t="s">
        <v>32</v>
      </c>
      <c r="J770" s="11">
        <v>44206</v>
      </c>
      <c r="K770" s="16">
        <v>47</v>
      </c>
      <c r="L770" s="10" t="s">
        <v>78</v>
      </c>
      <c r="M770" s="10">
        <f t="shared" si="45"/>
        <v>2021</v>
      </c>
      <c r="N770" s="10">
        <f t="shared" si="46"/>
        <v>1</v>
      </c>
      <c r="O770" s="10" t="str">
        <f>VLOOKUP(L770,'User input'!$D$6:$E$16,2,FALSE)</f>
        <v>Ultrathing V2</v>
      </c>
      <c r="P770" s="10">
        <f>VLOOKUP(L770,'User input'!$D$6:$G$16,3,FALSE)</f>
        <v>2.95</v>
      </c>
      <c r="Q770" s="10">
        <f>VLOOKUP(L770,'User input'!$D$6:$G$16,4,FALSE)</f>
        <v>20</v>
      </c>
      <c r="R770" s="10">
        <f t="shared" si="47"/>
        <v>940</v>
      </c>
      <c r="S770" s="27">
        <f t="shared" si="44"/>
        <v>2773</v>
      </c>
      <c r="T770" s="27">
        <f>IF(K770&lt;'User input'!$I$9,'User input'!$J$8,IF(K770&lt;'User input'!$I$10,'User input'!$J$9,IF(K770&lt;'User input'!$I$11,'User input'!$J$10,'User input'!$J$11)))*S770</f>
        <v>83.19</v>
      </c>
      <c r="U770" s="27">
        <f>K770*'User input'!$J$17+'User input'!$J$16</f>
        <v>0.5</v>
      </c>
    </row>
    <row r="771" spans="1:21" x14ac:dyDescent="0.25">
      <c r="A771" s="17">
        <v>785</v>
      </c>
      <c r="B771" s="6" t="s">
        <v>2691</v>
      </c>
      <c r="C771" s="6" t="s">
        <v>1088</v>
      </c>
      <c r="D771" s="6" t="s">
        <v>28</v>
      </c>
      <c r="E771" s="6" t="s">
        <v>29</v>
      </c>
      <c r="F771" s="15">
        <v>90</v>
      </c>
      <c r="G771" s="6" t="s">
        <v>2692</v>
      </c>
      <c r="H771" s="6" t="s">
        <v>2693</v>
      </c>
      <c r="I771" s="6" t="s">
        <v>32</v>
      </c>
      <c r="J771" s="7">
        <v>43625</v>
      </c>
      <c r="K771" s="15">
        <v>13</v>
      </c>
      <c r="L771" s="6" t="s">
        <v>78</v>
      </c>
      <c r="M771" s="6">
        <f t="shared" si="45"/>
        <v>2019</v>
      </c>
      <c r="N771" s="6">
        <f t="shared" si="46"/>
        <v>6</v>
      </c>
      <c r="O771" s="6" t="str">
        <f>VLOOKUP(L771,'User input'!$D$6:$E$16,2,FALSE)</f>
        <v>Ultrathing V2</v>
      </c>
      <c r="P771" s="6">
        <f>VLOOKUP(L771,'User input'!$D$6:$G$16,3,FALSE)</f>
        <v>2.95</v>
      </c>
      <c r="Q771" s="6">
        <f>VLOOKUP(L771,'User input'!$D$6:$G$16,4,FALSE)</f>
        <v>20</v>
      </c>
      <c r="R771" s="6">
        <f t="shared" si="47"/>
        <v>260</v>
      </c>
      <c r="S771" s="26">
        <f t="shared" si="44"/>
        <v>767</v>
      </c>
      <c r="T771" s="26">
        <f>IF(K771&lt;'User input'!$I$9,'User input'!$J$8,IF(K771&lt;'User input'!$I$10,'User input'!$J$9,IF(K771&lt;'User input'!$I$11,'User input'!$J$10,'User input'!$J$11)))*S771</f>
        <v>0</v>
      </c>
      <c r="U771" s="26">
        <f>K771*'User input'!$J$17+'User input'!$J$16</f>
        <v>0.5</v>
      </c>
    </row>
    <row r="772" spans="1:21" x14ac:dyDescent="0.25">
      <c r="A772" s="18">
        <v>786</v>
      </c>
      <c r="B772" s="10" t="s">
        <v>2694</v>
      </c>
      <c r="C772" s="10" t="s">
        <v>1405</v>
      </c>
      <c r="D772" s="10" t="s">
        <v>15</v>
      </c>
      <c r="E772" s="10" t="s">
        <v>16</v>
      </c>
      <c r="F772" s="16">
        <v>30</v>
      </c>
      <c r="G772" s="10" t="s">
        <v>2695</v>
      </c>
      <c r="H772" s="10" t="s">
        <v>2696</v>
      </c>
      <c r="I772" s="10" t="s">
        <v>291</v>
      </c>
      <c r="J772" s="11">
        <v>44193</v>
      </c>
      <c r="K772" s="16">
        <v>54</v>
      </c>
      <c r="L772" s="10" t="s">
        <v>44</v>
      </c>
      <c r="M772" s="10">
        <f t="shared" si="45"/>
        <v>2020</v>
      </c>
      <c r="N772" s="10">
        <f t="shared" si="46"/>
        <v>12</v>
      </c>
      <c r="O772" s="10" t="str">
        <f>VLOOKUP(L772,'User input'!$D$6:$E$16,2,FALSE)</f>
        <v>Gigastuff</v>
      </c>
      <c r="P772" s="10">
        <f>VLOOKUP(L772,'User input'!$D$6:$G$16,3,FALSE)</f>
        <v>1.89</v>
      </c>
      <c r="Q772" s="10">
        <f>VLOOKUP(L772,'User input'!$D$6:$G$16,4,FALSE)</f>
        <v>18</v>
      </c>
      <c r="R772" s="10">
        <f t="shared" si="47"/>
        <v>972</v>
      </c>
      <c r="S772" s="27">
        <f t="shared" si="44"/>
        <v>1837.08</v>
      </c>
      <c r="T772" s="27">
        <f>IF(K772&lt;'User input'!$I$9,'User input'!$J$8,IF(K772&lt;'User input'!$I$10,'User input'!$J$9,IF(K772&lt;'User input'!$I$11,'User input'!$J$10,'User input'!$J$11)))*S772</f>
        <v>91.853999999999999</v>
      </c>
      <c r="U772" s="27">
        <f>K772*'User input'!$J$17+'User input'!$J$16</f>
        <v>0.5</v>
      </c>
    </row>
    <row r="773" spans="1:21" x14ac:dyDescent="0.25">
      <c r="A773" s="17">
        <v>787</v>
      </c>
      <c r="B773" s="6" t="s">
        <v>2697</v>
      </c>
      <c r="C773" s="6" t="s">
        <v>2698</v>
      </c>
      <c r="D773" s="6" t="s">
        <v>15</v>
      </c>
      <c r="E773" s="6" t="s">
        <v>16</v>
      </c>
      <c r="F773" s="15">
        <v>90</v>
      </c>
      <c r="G773" s="6" t="s">
        <v>2699</v>
      </c>
      <c r="H773" s="6" t="s">
        <v>2700</v>
      </c>
      <c r="I773" s="6" t="s">
        <v>291</v>
      </c>
      <c r="J773" s="7">
        <v>44061</v>
      </c>
      <c r="K773" s="15">
        <v>11</v>
      </c>
      <c r="L773" s="6" t="s">
        <v>62</v>
      </c>
      <c r="M773" s="6">
        <f t="shared" si="45"/>
        <v>2020</v>
      </c>
      <c r="N773" s="6">
        <f t="shared" si="46"/>
        <v>8</v>
      </c>
      <c r="O773" s="6" t="str">
        <f>VLOOKUP(L773,'User input'!$D$6:$E$16,2,FALSE)</f>
        <v>Ultrathing V4</v>
      </c>
      <c r="P773" s="6">
        <f>VLOOKUP(L773,'User input'!$D$6:$G$16,3,FALSE)</f>
        <v>3.99</v>
      </c>
      <c r="Q773" s="6">
        <f>VLOOKUP(L773,'User input'!$D$6:$G$16,4,FALSE)</f>
        <v>24</v>
      </c>
      <c r="R773" s="6">
        <f t="shared" si="47"/>
        <v>264</v>
      </c>
      <c r="S773" s="26">
        <f t="shared" ref="S773:S836" si="48">R773*P773</f>
        <v>1053.3600000000001</v>
      </c>
      <c r="T773" s="26">
        <f>IF(K773&lt;'User input'!$I$9,'User input'!$J$8,IF(K773&lt;'User input'!$I$10,'User input'!$J$9,IF(K773&lt;'User input'!$I$11,'User input'!$J$10,'User input'!$J$11)))*S773</f>
        <v>0</v>
      </c>
      <c r="U773" s="26">
        <f>K773*'User input'!$J$17+'User input'!$J$16</f>
        <v>0.5</v>
      </c>
    </row>
    <row r="774" spans="1:21" x14ac:dyDescent="0.25">
      <c r="A774" s="18">
        <v>788</v>
      </c>
      <c r="B774" s="10" t="s">
        <v>2701</v>
      </c>
      <c r="C774" s="10" t="s">
        <v>649</v>
      </c>
      <c r="D774" s="10" t="s">
        <v>49</v>
      </c>
      <c r="E774" s="10" t="s">
        <v>16</v>
      </c>
      <c r="F774" s="16">
        <v>60</v>
      </c>
      <c r="G774" s="10" t="s">
        <v>2702</v>
      </c>
      <c r="H774" s="10" t="s">
        <v>2703</v>
      </c>
      <c r="I774" s="10" t="s">
        <v>38</v>
      </c>
      <c r="J774" s="11">
        <v>44230</v>
      </c>
      <c r="K774" s="16">
        <v>77</v>
      </c>
      <c r="L774" s="10" t="s">
        <v>99</v>
      </c>
      <c r="M774" s="10">
        <f t="shared" ref="M774:M837" si="49">YEAR(J774)</f>
        <v>2021</v>
      </c>
      <c r="N774" s="10">
        <f t="shared" ref="N774:N837" si="50">MONTH(J774)</f>
        <v>2</v>
      </c>
      <c r="O774" s="10" t="str">
        <f>VLOOKUP(L774,'User input'!$D$6:$E$16,2,FALSE)</f>
        <v>Superwossname</v>
      </c>
      <c r="P774" s="10">
        <f>VLOOKUP(L774,'User input'!$D$6:$G$16,3,FALSE)</f>
        <v>3.49</v>
      </c>
      <c r="Q774" s="10">
        <f>VLOOKUP(L774,'User input'!$D$6:$G$16,4,FALSE)</f>
        <v>20</v>
      </c>
      <c r="R774" s="10">
        <f t="shared" ref="R774:R837" si="51">K774*Q774</f>
        <v>1540</v>
      </c>
      <c r="S774" s="27">
        <f t="shared" si="48"/>
        <v>5374.6</v>
      </c>
      <c r="T774" s="27">
        <f>IF(K774&lt;'User input'!$I$9,'User input'!$J$8,IF(K774&lt;'User input'!$I$10,'User input'!$J$9,IF(K774&lt;'User input'!$I$11,'User input'!$J$10,'User input'!$J$11)))*S774</f>
        <v>268.73</v>
      </c>
      <c r="U774" s="27">
        <f>K774*'User input'!$J$17+'User input'!$J$16</f>
        <v>0.5</v>
      </c>
    </row>
    <row r="775" spans="1:21" x14ac:dyDescent="0.25">
      <c r="A775" s="17">
        <v>789</v>
      </c>
      <c r="B775" s="6" t="s">
        <v>2704</v>
      </c>
      <c r="C775" s="6" t="s">
        <v>2705</v>
      </c>
      <c r="D775" s="6" t="s">
        <v>49</v>
      </c>
      <c r="E775" s="6" t="s">
        <v>16</v>
      </c>
      <c r="F775" s="15">
        <v>90</v>
      </c>
      <c r="G775" s="6" t="s">
        <v>2706</v>
      </c>
      <c r="H775" s="6" t="s">
        <v>2707</v>
      </c>
      <c r="I775" s="6" t="s">
        <v>1881</v>
      </c>
      <c r="J775" s="7">
        <v>44290</v>
      </c>
      <c r="K775" s="15">
        <v>32</v>
      </c>
      <c r="L775" s="6" t="s">
        <v>39</v>
      </c>
      <c r="M775" s="6">
        <f t="shared" si="49"/>
        <v>2021</v>
      </c>
      <c r="N775" s="6">
        <f t="shared" si="50"/>
        <v>4</v>
      </c>
      <c r="O775" s="6" t="str">
        <f>VLOOKUP(L775,'User input'!$D$6:$E$16,2,FALSE)</f>
        <v>Ultrathing V1</v>
      </c>
      <c r="P775" s="6">
        <f>VLOOKUP(L775,'User input'!$D$6:$G$16,3,FALSE)</f>
        <v>1.79</v>
      </c>
      <c r="Q775" s="6">
        <f>VLOOKUP(L775,'User input'!$D$6:$G$16,4,FALSE)</f>
        <v>17</v>
      </c>
      <c r="R775" s="6">
        <f t="shared" si="51"/>
        <v>544</v>
      </c>
      <c r="S775" s="26">
        <f t="shared" si="48"/>
        <v>973.76</v>
      </c>
      <c r="T775" s="26">
        <f>IF(K775&lt;'User input'!$I$9,'User input'!$J$8,IF(K775&lt;'User input'!$I$10,'User input'!$J$9,IF(K775&lt;'User input'!$I$11,'User input'!$J$10,'User input'!$J$11)))*S775</f>
        <v>29.212799999999998</v>
      </c>
      <c r="U775" s="26">
        <f>K775*'User input'!$J$17+'User input'!$J$16</f>
        <v>0.5</v>
      </c>
    </row>
    <row r="776" spans="1:21" x14ac:dyDescent="0.25">
      <c r="A776" s="17">
        <v>791</v>
      </c>
      <c r="B776" s="6" t="s">
        <v>2708</v>
      </c>
      <c r="C776" s="6" t="s">
        <v>2709</v>
      </c>
      <c r="D776" s="6" t="s">
        <v>15</v>
      </c>
      <c r="E776" s="6" t="s">
        <v>16</v>
      </c>
      <c r="F776" s="15">
        <v>90</v>
      </c>
      <c r="G776" s="6" t="s">
        <v>2706</v>
      </c>
      <c r="H776" s="6" t="s">
        <v>2710</v>
      </c>
      <c r="I776" s="6" t="s">
        <v>32</v>
      </c>
      <c r="J776" s="7">
        <v>44125</v>
      </c>
      <c r="K776" s="15">
        <v>10</v>
      </c>
      <c r="L776" s="6" t="s">
        <v>62</v>
      </c>
      <c r="M776" s="6">
        <f t="shared" si="49"/>
        <v>2020</v>
      </c>
      <c r="N776" s="6">
        <f t="shared" si="50"/>
        <v>10</v>
      </c>
      <c r="O776" s="6" t="str">
        <f>VLOOKUP(L776,'User input'!$D$6:$E$16,2,FALSE)</f>
        <v>Ultrathing V4</v>
      </c>
      <c r="P776" s="6">
        <f>VLOOKUP(L776,'User input'!$D$6:$G$16,3,FALSE)</f>
        <v>3.99</v>
      </c>
      <c r="Q776" s="6">
        <f>VLOOKUP(L776,'User input'!$D$6:$G$16,4,FALSE)</f>
        <v>24</v>
      </c>
      <c r="R776" s="6">
        <f t="shared" si="51"/>
        <v>240</v>
      </c>
      <c r="S776" s="26">
        <f t="shared" si="48"/>
        <v>957.6</v>
      </c>
      <c r="T776" s="26">
        <f>IF(K776&lt;'User input'!$I$9,'User input'!$J$8,IF(K776&lt;'User input'!$I$10,'User input'!$J$9,IF(K776&lt;'User input'!$I$11,'User input'!$J$10,'User input'!$J$11)))*S776</f>
        <v>0</v>
      </c>
      <c r="U776" s="26">
        <f>K776*'User input'!$J$17+'User input'!$J$16</f>
        <v>0.5</v>
      </c>
    </row>
    <row r="777" spans="1:21" x14ac:dyDescent="0.25">
      <c r="A777" s="18">
        <v>792</v>
      </c>
      <c r="B777" s="10" t="s">
        <v>2711</v>
      </c>
      <c r="C777" s="10" t="s">
        <v>2712</v>
      </c>
      <c r="D777" s="10" t="s">
        <v>28</v>
      </c>
      <c r="E777" s="10" t="s">
        <v>29</v>
      </c>
      <c r="F777" s="16">
        <v>30</v>
      </c>
      <c r="G777" s="10" t="s">
        <v>2713</v>
      </c>
      <c r="H777" s="10" t="s">
        <v>2714</v>
      </c>
      <c r="I777" s="10" t="s">
        <v>32</v>
      </c>
      <c r="J777" s="11">
        <v>43714</v>
      </c>
      <c r="K777" s="16">
        <v>30</v>
      </c>
      <c r="L777" s="10" t="s">
        <v>39</v>
      </c>
      <c r="M777" s="10">
        <f t="shared" si="49"/>
        <v>2019</v>
      </c>
      <c r="N777" s="10">
        <f t="shared" si="50"/>
        <v>9</v>
      </c>
      <c r="O777" s="10" t="str">
        <f>VLOOKUP(L777,'User input'!$D$6:$E$16,2,FALSE)</f>
        <v>Ultrathing V1</v>
      </c>
      <c r="P777" s="10">
        <f>VLOOKUP(L777,'User input'!$D$6:$G$16,3,FALSE)</f>
        <v>1.79</v>
      </c>
      <c r="Q777" s="10">
        <f>VLOOKUP(L777,'User input'!$D$6:$G$16,4,FALSE)</f>
        <v>17</v>
      </c>
      <c r="R777" s="10">
        <f t="shared" si="51"/>
        <v>510</v>
      </c>
      <c r="S777" s="27">
        <f t="shared" si="48"/>
        <v>912.9</v>
      </c>
      <c r="T777" s="27">
        <f>IF(K777&lt;'User input'!$I$9,'User input'!$J$8,IF(K777&lt;'User input'!$I$10,'User input'!$J$9,IF(K777&lt;'User input'!$I$11,'User input'!$J$10,'User input'!$J$11)))*S777</f>
        <v>27.386999999999997</v>
      </c>
      <c r="U777" s="27">
        <f>K777*'User input'!$J$17+'User input'!$J$16</f>
        <v>0.5</v>
      </c>
    </row>
    <row r="778" spans="1:21" x14ac:dyDescent="0.25">
      <c r="A778" s="17">
        <v>793</v>
      </c>
      <c r="B778" s="6" t="s">
        <v>1524</v>
      </c>
      <c r="C778" s="6" t="s">
        <v>577</v>
      </c>
      <c r="D778" s="6" t="s">
        <v>49</v>
      </c>
      <c r="E778" s="6" t="s">
        <v>16</v>
      </c>
      <c r="F778" s="15">
        <v>60</v>
      </c>
      <c r="G778" s="6" t="s">
        <v>2715</v>
      </c>
      <c r="H778" s="6" t="s">
        <v>2484</v>
      </c>
      <c r="I778" s="6" t="s">
        <v>25</v>
      </c>
      <c r="J778" s="7">
        <v>44468</v>
      </c>
      <c r="K778" s="15">
        <v>34</v>
      </c>
      <c r="L778" s="6" t="s">
        <v>20</v>
      </c>
      <c r="M778" s="6">
        <f t="shared" si="49"/>
        <v>2021</v>
      </c>
      <c r="N778" s="6">
        <f t="shared" si="50"/>
        <v>9</v>
      </c>
      <c r="O778" s="6" t="str">
        <f>VLOOKUP(L778,'User input'!$D$6:$E$16,2,FALSE)</f>
        <v>Hyperwotsit</v>
      </c>
      <c r="P778" s="6">
        <f>VLOOKUP(L778,'User input'!$D$6:$G$16,3,FALSE)</f>
        <v>2.0099999999999998</v>
      </c>
      <c r="Q778" s="6">
        <f>VLOOKUP(L778,'User input'!$D$6:$G$16,4,FALSE)</f>
        <v>20</v>
      </c>
      <c r="R778" s="6">
        <f t="shared" si="51"/>
        <v>680</v>
      </c>
      <c r="S778" s="26">
        <f t="shared" si="48"/>
        <v>1366.8</v>
      </c>
      <c r="T778" s="26">
        <f>IF(K778&lt;'User input'!$I$9,'User input'!$J$8,IF(K778&lt;'User input'!$I$10,'User input'!$J$9,IF(K778&lt;'User input'!$I$11,'User input'!$J$10,'User input'!$J$11)))*S778</f>
        <v>41.003999999999998</v>
      </c>
      <c r="U778" s="26">
        <f>K778*'User input'!$J$17+'User input'!$J$16</f>
        <v>0.5</v>
      </c>
    </row>
    <row r="779" spans="1:21" x14ac:dyDescent="0.25">
      <c r="A779" s="18">
        <v>794</v>
      </c>
      <c r="B779" s="10" t="s">
        <v>1460</v>
      </c>
      <c r="C779" s="10" t="s">
        <v>1351</v>
      </c>
      <c r="D779" s="10" t="s">
        <v>28</v>
      </c>
      <c r="E779" s="10" t="s">
        <v>29</v>
      </c>
      <c r="F779" s="16">
        <v>60</v>
      </c>
      <c r="G779" s="10" t="s">
        <v>2716</v>
      </c>
      <c r="H779" s="10" t="s">
        <v>2717</v>
      </c>
      <c r="I779" s="10" t="s">
        <v>2320</v>
      </c>
      <c r="J779" s="11">
        <v>44239</v>
      </c>
      <c r="K779" s="16">
        <v>28</v>
      </c>
      <c r="L779" s="10" t="s">
        <v>78</v>
      </c>
      <c r="M779" s="10">
        <f t="shared" si="49"/>
        <v>2021</v>
      </c>
      <c r="N779" s="10">
        <f t="shared" si="50"/>
        <v>2</v>
      </c>
      <c r="O779" s="10" t="str">
        <f>VLOOKUP(L779,'User input'!$D$6:$E$16,2,FALSE)</f>
        <v>Ultrathing V2</v>
      </c>
      <c r="P779" s="10">
        <f>VLOOKUP(L779,'User input'!$D$6:$G$16,3,FALSE)</f>
        <v>2.95</v>
      </c>
      <c r="Q779" s="10">
        <f>VLOOKUP(L779,'User input'!$D$6:$G$16,4,FALSE)</f>
        <v>20</v>
      </c>
      <c r="R779" s="10">
        <f t="shared" si="51"/>
        <v>560</v>
      </c>
      <c r="S779" s="27">
        <f t="shared" si="48"/>
        <v>1652</v>
      </c>
      <c r="T779" s="27">
        <f>IF(K779&lt;'User input'!$I$9,'User input'!$J$8,IF(K779&lt;'User input'!$I$10,'User input'!$J$9,IF(K779&lt;'User input'!$I$11,'User input'!$J$10,'User input'!$J$11)))*S779</f>
        <v>49.559999999999995</v>
      </c>
      <c r="U779" s="27">
        <f>K779*'User input'!$J$17+'User input'!$J$16</f>
        <v>0.5</v>
      </c>
    </row>
    <row r="780" spans="1:21" x14ac:dyDescent="0.25">
      <c r="A780" s="17">
        <v>795</v>
      </c>
      <c r="B780" s="6" t="s">
        <v>2718</v>
      </c>
      <c r="C780" s="6" t="s">
        <v>104</v>
      </c>
      <c r="D780" s="6" t="s">
        <v>28</v>
      </c>
      <c r="E780" s="6" t="s">
        <v>29</v>
      </c>
      <c r="F780" s="15">
        <v>90</v>
      </c>
      <c r="G780" s="6" t="s">
        <v>2719</v>
      </c>
      <c r="H780" s="6" t="s">
        <v>1189</v>
      </c>
      <c r="I780" s="6" t="s">
        <v>38</v>
      </c>
      <c r="J780" s="7">
        <v>44428</v>
      </c>
      <c r="K780" s="15">
        <v>58</v>
      </c>
      <c r="L780" s="6" t="s">
        <v>68</v>
      </c>
      <c r="M780" s="6">
        <f t="shared" si="49"/>
        <v>2021</v>
      </c>
      <c r="N780" s="6">
        <f t="shared" si="50"/>
        <v>8</v>
      </c>
      <c r="O780" s="6" t="str">
        <f>VLOOKUP(L780,'User input'!$D$6:$E$16,2,FALSE)</f>
        <v>Megawidget M</v>
      </c>
      <c r="P780" s="6">
        <f>VLOOKUP(L780,'User input'!$D$6:$G$16,3,FALSE)</f>
        <v>1.29</v>
      </c>
      <c r="Q780" s="6">
        <f>VLOOKUP(L780,'User input'!$D$6:$G$16,4,FALSE)</f>
        <v>24</v>
      </c>
      <c r="R780" s="6">
        <f t="shared" si="51"/>
        <v>1392</v>
      </c>
      <c r="S780" s="26">
        <f t="shared" si="48"/>
        <v>1795.68</v>
      </c>
      <c r="T780" s="26">
        <f>IF(K780&lt;'User input'!$I$9,'User input'!$J$8,IF(K780&lt;'User input'!$I$10,'User input'!$J$9,IF(K780&lt;'User input'!$I$11,'User input'!$J$10,'User input'!$J$11)))*S780</f>
        <v>89.784000000000006</v>
      </c>
      <c r="U780" s="26">
        <f>K780*'User input'!$J$17+'User input'!$J$16</f>
        <v>0.5</v>
      </c>
    </row>
    <row r="781" spans="1:21" x14ac:dyDescent="0.25">
      <c r="A781" s="18">
        <v>796</v>
      </c>
      <c r="B781" s="10" t="s">
        <v>2720</v>
      </c>
      <c r="C781" s="10" t="s">
        <v>2721</v>
      </c>
      <c r="D781" s="10" t="s">
        <v>15</v>
      </c>
      <c r="E781" s="10" t="s">
        <v>16</v>
      </c>
      <c r="F781" s="16">
        <v>30</v>
      </c>
      <c r="G781" s="10" t="s">
        <v>2722</v>
      </c>
      <c r="H781" s="10" t="s">
        <v>2723</v>
      </c>
      <c r="I781" s="10" t="s">
        <v>25</v>
      </c>
      <c r="J781" s="11">
        <v>43490</v>
      </c>
      <c r="K781" s="16">
        <v>40</v>
      </c>
      <c r="L781" s="10" t="s">
        <v>33</v>
      </c>
      <c r="M781" s="10">
        <f t="shared" si="49"/>
        <v>2019</v>
      </c>
      <c r="N781" s="10">
        <f t="shared" si="50"/>
        <v>1</v>
      </c>
      <c r="O781" s="10" t="str">
        <f>VLOOKUP(L781,'User input'!$D$6:$E$16,2,FALSE)</f>
        <v>Megawidget L</v>
      </c>
      <c r="P781" s="10">
        <f>VLOOKUP(L781,'User input'!$D$6:$G$16,3,FALSE)</f>
        <v>1.79</v>
      </c>
      <c r="Q781" s="10">
        <f>VLOOKUP(L781,'User input'!$D$6:$G$16,4,FALSE)</f>
        <v>24</v>
      </c>
      <c r="R781" s="10">
        <f t="shared" si="51"/>
        <v>960</v>
      </c>
      <c r="S781" s="27">
        <f t="shared" si="48"/>
        <v>1718.4</v>
      </c>
      <c r="T781" s="27">
        <f>IF(K781&lt;'User input'!$I$9,'User input'!$J$8,IF(K781&lt;'User input'!$I$10,'User input'!$J$9,IF(K781&lt;'User input'!$I$11,'User input'!$J$10,'User input'!$J$11)))*S781</f>
        <v>51.552</v>
      </c>
      <c r="U781" s="27">
        <f>K781*'User input'!$J$17+'User input'!$J$16</f>
        <v>0.5</v>
      </c>
    </row>
    <row r="782" spans="1:21" x14ac:dyDescent="0.25">
      <c r="A782" s="17">
        <v>797</v>
      </c>
      <c r="B782" s="6" t="s">
        <v>2724</v>
      </c>
      <c r="C782" s="6" t="s">
        <v>2725</v>
      </c>
      <c r="D782" s="6" t="s">
        <v>15</v>
      </c>
      <c r="E782" s="6" t="s">
        <v>16</v>
      </c>
      <c r="F782" s="15">
        <v>90</v>
      </c>
      <c r="G782" s="6" t="s">
        <v>2726</v>
      </c>
      <c r="H782" s="6" t="s">
        <v>2727</v>
      </c>
      <c r="I782" s="6" t="s">
        <v>32</v>
      </c>
      <c r="J782" s="7">
        <v>43869</v>
      </c>
      <c r="K782" s="15">
        <v>21</v>
      </c>
      <c r="L782" s="6" t="s">
        <v>99</v>
      </c>
      <c r="M782" s="6">
        <f t="shared" si="49"/>
        <v>2020</v>
      </c>
      <c r="N782" s="6">
        <f t="shared" si="50"/>
        <v>2</v>
      </c>
      <c r="O782" s="6" t="str">
        <f>VLOOKUP(L782,'User input'!$D$6:$E$16,2,FALSE)</f>
        <v>Superwossname</v>
      </c>
      <c r="P782" s="6">
        <f>VLOOKUP(L782,'User input'!$D$6:$G$16,3,FALSE)</f>
        <v>3.49</v>
      </c>
      <c r="Q782" s="6">
        <f>VLOOKUP(L782,'User input'!$D$6:$G$16,4,FALSE)</f>
        <v>20</v>
      </c>
      <c r="R782" s="6">
        <f t="shared" si="51"/>
        <v>420</v>
      </c>
      <c r="S782" s="26">
        <f t="shared" si="48"/>
        <v>1465.8000000000002</v>
      </c>
      <c r="T782" s="26">
        <f>IF(K782&lt;'User input'!$I$9,'User input'!$J$8,IF(K782&lt;'User input'!$I$10,'User input'!$J$9,IF(K782&lt;'User input'!$I$11,'User input'!$J$10,'User input'!$J$11)))*S782</f>
        <v>43.974000000000004</v>
      </c>
      <c r="U782" s="26">
        <f>K782*'User input'!$J$17+'User input'!$J$16</f>
        <v>0.5</v>
      </c>
    </row>
    <row r="783" spans="1:21" x14ac:dyDescent="0.25">
      <c r="A783" s="18">
        <v>798</v>
      </c>
      <c r="B783" s="10" t="s">
        <v>559</v>
      </c>
      <c r="C783" s="10" t="s">
        <v>2728</v>
      </c>
      <c r="D783" s="10" t="s">
        <v>28</v>
      </c>
      <c r="E783" s="10" t="s">
        <v>29</v>
      </c>
      <c r="F783" s="16">
        <v>90</v>
      </c>
      <c r="G783" s="10" t="s">
        <v>2729</v>
      </c>
      <c r="H783" s="10" t="s">
        <v>2319</v>
      </c>
      <c r="I783" s="10" t="s">
        <v>2320</v>
      </c>
      <c r="J783" s="11">
        <v>43816</v>
      </c>
      <c r="K783" s="16">
        <v>11</v>
      </c>
      <c r="L783" s="10" t="s">
        <v>157</v>
      </c>
      <c r="M783" s="10">
        <f t="shared" si="49"/>
        <v>2019</v>
      </c>
      <c r="N783" s="10">
        <f t="shared" si="50"/>
        <v>12</v>
      </c>
      <c r="O783" s="10" t="str">
        <f>VLOOKUP(L783,'User input'!$D$6:$E$16,2,FALSE)</f>
        <v>Ultrathing V3</v>
      </c>
      <c r="P783" s="10">
        <f>VLOOKUP(L783,'User input'!$D$6:$G$16,3,FALSE)</f>
        <v>3.39</v>
      </c>
      <c r="Q783" s="10">
        <f>VLOOKUP(L783,'User input'!$D$6:$G$16,4,FALSE)</f>
        <v>24</v>
      </c>
      <c r="R783" s="10">
        <f t="shared" si="51"/>
        <v>264</v>
      </c>
      <c r="S783" s="27">
        <f t="shared" si="48"/>
        <v>894.96</v>
      </c>
      <c r="T783" s="27">
        <f>IF(K783&lt;'User input'!$I$9,'User input'!$J$8,IF(K783&lt;'User input'!$I$10,'User input'!$J$9,IF(K783&lt;'User input'!$I$11,'User input'!$J$10,'User input'!$J$11)))*S783</f>
        <v>0</v>
      </c>
      <c r="U783" s="27">
        <f>K783*'User input'!$J$17+'User input'!$J$16</f>
        <v>0.5</v>
      </c>
    </row>
    <row r="784" spans="1:21" x14ac:dyDescent="0.25">
      <c r="A784" s="17">
        <v>799</v>
      </c>
      <c r="B784" s="6" t="s">
        <v>2730</v>
      </c>
      <c r="C784" s="6" t="s">
        <v>173</v>
      </c>
      <c r="D784" s="6" t="s">
        <v>28</v>
      </c>
      <c r="E784" s="6" t="s">
        <v>29</v>
      </c>
      <c r="F784" s="15">
        <v>60</v>
      </c>
      <c r="G784" s="6" t="s">
        <v>2731</v>
      </c>
      <c r="H784" s="6" t="s">
        <v>2732</v>
      </c>
      <c r="I784" s="6" t="s">
        <v>122</v>
      </c>
      <c r="J784" s="7">
        <v>44113</v>
      </c>
      <c r="K784" s="15">
        <v>39</v>
      </c>
      <c r="L784" s="6" t="s">
        <v>39</v>
      </c>
      <c r="M784" s="6">
        <f t="shared" si="49"/>
        <v>2020</v>
      </c>
      <c r="N784" s="6">
        <f t="shared" si="50"/>
        <v>10</v>
      </c>
      <c r="O784" s="6" t="str">
        <f>VLOOKUP(L784,'User input'!$D$6:$E$16,2,FALSE)</f>
        <v>Ultrathing V1</v>
      </c>
      <c r="P784" s="6">
        <f>VLOOKUP(L784,'User input'!$D$6:$G$16,3,FALSE)</f>
        <v>1.79</v>
      </c>
      <c r="Q784" s="6">
        <f>VLOOKUP(L784,'User input'!$D$6:$G$16,4,FALSE)</f>
        <v>17</v>
      </c>
      <c r="R784" s="6">
        <f t="shared" si="51"/>
        <v>663</v>
      </c>
      <c r="S784" s="26">
        <f t="shared" si="48"/>
        <v>1186.77</v>
      </c>
      <c r="T784" s="26">
        <f>IF(K784&lt;'User input'!$I$9,'User input'!$J$8,IF(K784&lt;'User input'!$I$10,'User input'!$J$9,IF(K784&lt;'User input'!$I$11,'User input'!$J$10,'User input'!$J$11)))*S784</f>
        <v>35.603099999999998</v>
      </c>
      <c r="U784" s="26">
        <f>K784*'User input'!$J$17+'User input'!$J$16</f>
        <v>0.5</v>
      </c>
    </row>
    <row r="785" spans="1:21" x14ac:dyDescent="0.25">
      <c r="A785" s="18">
        <v>800</v>
      </c>
      <c r="B785" s="10" t="s">
        <v>2733</v>
      </c>
      <c r="C785" s="10" t="s">
        <v>2031</v>
      </c>
      <c r="D785" s="10" t="s">
        <v>28</v>
      </c>
      <c r="E785" s="10" t="s">
        <v>29</v>
      </c>
      <c r="F785" s="16">
        <v>30</v>
      </c>
      <c r="G785" s="10" t="s">
        <v>2734</v>
      </c>
      <c r="H785" s="10" t="s">
        <v>2735</v>
      </c>
      <c r="I785" s="10" t="s">
        <v>32</v>
      </c>
      <c r="J785" s="11">
        <v>44078</v>
      </c>
      <c r="K785" s="16">
        <v>71</v>
      </c>
      <c r="L785" s="10" t="s">
        <v>20</v>
      </c>
      <c r="M785" s="10">
        <f t="shared" si="49"/>
        <v>2020</v>
      </c>
      <c r="N785" s="10">
        <f t="shared" si="50"/>
        <v>9</v>
      </c>
      <c r="O785" s="10" t="str">
        <f>VLOOKUP(L785,'User input'!$D$6:$E$16,2,FALSE)</f>
        <v>Hyperwotsit</v>
      </c>
      <c r="P785" s="10">
        <f>VLOOKUP(L785,'User input'!$D$6:$G$16,3,FALSE)</f>
        <v>2.0099999999999998</v>
      </c>
      <c r="Q785" s="10">
        <f>VLOOKUP(L785,'User input'!$D$6:$G$16,4,FALSE)</f>
        <v>20</v>
      </c>
      <c r="R785" s="10">
        <f t="shared" si="51"/>
        <v>1420</v>
      </c>
      <c r="S785" s="27">
        <f t="shared" si="48"/>
        <v>2854.2</v>
      </c>
      <c r="T785" s="27">
        <f>IF(K785&lt;'User input'!$I$9,'User input'!$J$8,IF(K785&lt;'User input'!$I$10,'User input'!$J$9,IF(K785&lt;'User input'!$I$11,'User input'!$J$10,'User input'!$J$11)))*S785</f>
        <v>142.71</v>
      </c>
      <c r="U785" s="27">
        <f>K785*'User input'!$J$17+'User input'!$J$16</f>
        <v>0.5</v>
      </c>
    </row>
    <row r="786" spans="1:21" x14ac:dyDescent="0.25">
      <c r="A786" s="17">
        <v>801</v>
      </c>
      <c r="B786" s="6" t="s">
        <v>2736</v>
      </c>
      <c r="C786" s="6" t="s">
        <v>2737</v>
      </c>
      <c r="D786" s="6" t="s">
        <v>49</v>
      </c>
      <c r="E786" s="6" t="s">
        <v>16</v>
      </c>
      <c r="F786" s="15">
        <v>30</v>
      </c>
      <c r="G786" s="6" t="s">
        <v>2738</v>
      </c>
      <c r="H786" s="6" t="s">
        <v>2739</v>
      </c>
      <c r="I786" s="6" t="s">
        <v>185</v>
      </c>
      <c r="J786" s="7">
        <v>44016</v>
      </c>
      <c r="K786" s="15">
        <v>71</v>
      </c>
      <c r="L786" s="6" t="s">
        <v>20</v>
      </c>
      <c r="M786" s="6">
        <f t="shared" si="49"/>
        <v>2020</v>
      </c>
      <c r="N786" s="6">
        <f t="shared" si="50"/>
        <v>7</v>
      </c>
      <c r="O786" s="6" t="str">
        <f>VLOOKUP(L786,'User input'!$D$6:$E$16,2,FALSE)</f>
        <v>Hyperwotsit</v>
      </c>
      <c r="P786" s="6">
        <f>VLOOKUP(L786,'User input'!$D$6:$G$16,3,FALSE)</f>
        <v>2.0099999999999998</v>
      </c>
      <c r="Q786" s="6">
        <f>VLOOKUP(L786,'User input'!$D$6:$G$16,4,FALSE)</f>
        <v>20</v>
      </c>
      <c r="R786" s="6">
        <f t="shared" si="51"/>
        <v>1420</v>
      </c>
      <c r="S786" s="26">
        <f t="shared" si="48"/>
        <v>2854.2</v>
      </c>
      <c r="T786" s="26">
        <f>IF(K786&lt;'User input'!$I$9,'User input'!$J$8,IF(K786&lt;'User input'!$I$10,'User input'!$J$9,IF(K786&lt;'User input'!$I$11,'User input'!$J$10,'User input'!$J$11)))*S786</f>
        <v>142.71</v>
      </c>
      <c r="U786" s="26">
        <f>K786*'User input'!$J$17+'User input'!$J$16</f>
        <v>0.5</v>
      </c>
    </row>
    <row r="787" spans="1:21" x14ac:dyDescent="0.25">
      <c r="A787" s="18">
        <v>802</v>
      </c>
      <c r="B787" s="10" t="s">
        <v>2740</v>
      </c>
      <c r="C787" s="10" t="s">
        <v>2741</v>
      </c>
      <c r="D787" s="10" t="s">
        <v>28</v>
      </c>
      <c r="E787" s="10" t="s">
        <v>29</v>
      </c>
      <c r="F787" s="16">
        <v>90</v>
      </c>
      <c r="G787" s="10" t="s">
        <v>2742</v>
      </c>
      <c r="H787" s="10" t="s">
        <v>2743</v>
      </c>
      <c r="I787" s="10" t="s">
        <v>122</v>
      </c>
      <c r="J787" s="11">
        <v>43511</v>
      </c>
      <c r="K787" s="16">
        <v>81</v>
      </c>
      <c r="L787" s="10" t="s">
        <v>52</v>
      </c>
      <c r="M787" s="10">
        <f t="shared" si="49"/>
        <v>2019</v>
      </c>
      <c r="N787" s="10">
        <f t="shared" si="50"/>
        <v>2</v>
      </c>
      <c r="O787" s="10" t="str">
        <f>VLOOKUP(L787,'User input'!$D$6:$E$16,2,FALSE)</f>
        <v>Megawidget S</v>
      </c>
      <c r="P787" s="10">
        <f>VLOOKUP(L787,'User input'!$D$6:$G$16,3,FALSE)</f>
        <v>0.69</v>
      </c>
      <c r="Q787" s="10">
        <f>VLOOKUP(L787,'User input'!$D$6:$G$16,4,FALSE)</f>
        <v>24</v>
      </c>
      <c r="R787" s="10">
        <f t="shared" si="51"/>
        <v>1944</v>
      </c>
      <c r="S787" s="27">
        <f t="shared" si="48"/>
        <v>1341.36</v>
      </c>
      <c r="T787" s="27">
        <f>IF(K787&lt;'User input'!$I$9,'User input'!$J$8,IF(K787&lt;'User input'!$I$10,'User input'!$J$9,IF(K787&lt;'User input'!$I$11,'User input'!$J$10,'User input'!$J$11)))*S787</f>
        <v>67.067999999999998</v>
      </c>
      <c r="U787" s="27">
        <f>K787*'User input'!$J$17+'User input'!$J$16</f>
        <v>0.5</v>
      </c>
    </row>
    <row r="788" spans="1:21" x14ac:dyDescent="0.25">
      <c r="A788" s="17">
        <v>803</v>
      </c>
      <c r="B788" s="6" t="s">
        <v>2744</v>
      </c>
      <c r="C788" s="6" t="s">
        <v>1634</v>
      </c>
      <c r="D788" s="6" t="s">
        <v>15</v>
      </c>
      <c r="E788" s="6" t="s">
        <v>16</v>
      </c>
      <c r="F788" s="15">
        <v>30</v>
      </c>
      <c r="G788" s="6" t="s">
        <v>2745</v>
      </c>
      <c r="H788" s="6" t="s">
        <v>1614</v>
      </c>
      <c r="I788" s="6" t="s">
        <v>144</v>
      </c>
      <c r="J788" s="7">
        <v>44252</v>
      </c>
      <c r="K788" s="15">
        <v>18</v>
      </c>
      <c r="L788" s="6" t="s">
        <v>68</v>
      </c>
      <c r="M788" s="6">
        <f t="shared" si="49"/>
        <v>2021</v>
      </c>
      <c r="N788" s="6">
        <f t="shared" si="50"/>
        <v>2</v>
      </c>
      <c r="O788" s="6" t="str">
        <f>VLOOKUP(L788,'User input'!$D$6:$E$16,2,FALSE)</f>
        <v>Megawidget M</v>
      </c>
      <c r="P788" s="6">
        <f>VLOOKUP(L788,'User input'!$D$6:$G$16,3,FALSE)</f>
        <v>1.29</v>
      </c>
      <c r="Q788" s="6">
        <f>VLOOKUP(L788,'User input'!$D$6:$G$16,4,FALSE)</f>
        <v>24</v>
      </c>
      <c r="R788" s="6">
        <f t="shared" si="51"/>
        <v>432</v>
      </c>
      <c r="S788" s="26">
        <f t="shared" si="48"/>
        <v>557.28</v>
      </c>
      <c r="T788" s="26">
        <f>IF(K788&lt;'User input'!$I$9,'User input'!$J$8,IF(K788&lt;'User input'!$I$10,'User input'!$J$9,IF(K788&lt;'User input'!$I$11,'User input'!$J$10,'User input'!$J$11)))*S788</f>
        <v>0</v>
      </c>
      <c r="U788" s="26">
        <f>K788*'User input'!$J$17+'User input'!$J$16</f>
        <v>0.5</v>
      </c>
    </row>
    <row r="789" spans="1:21" x14ac:dyDescent="0.25">
      <c r="A789" s="18">
        <v>804</v>
      </c>
      <c r="B789" s="10" t="s">
        <v>2746</v>
      </c>
      <c r="C789" s="10" t="s">
        <v>2747</v>
      </c>
      <c r="D789" s="10" t="s">
        <v>49</v>
      </c>
      <c r="E789" s="10" t="s">
        <v>16</v>
      </c>
      <c r="F789" s="16">
        <v>30</v>
      </c>
      <c r="G789" s="10" t="s">
        <v>2748</v>
      </c>
      <c r="H789" s="10" t="s">
        <v>2749</v>
      </c>
      <c r="I789" s="10" t="s">
        <v>32</v>
      </c>
      <c r="J789" s="11">
        <v>43861</v>
      </c>
      <c r="K789" s="16">
        <v>90</v>
      </c>
      <c r="L789" s="10" t="s">
        <v>33</v>
      </c>
      <c r="M789" s="10">
        <f t="shared" si="49"/>
        <v>2020</v>
      </c>
      <c r="N789" s="10">
        <f t="shared" si="50"/>
        <v>1</v>
      </c>
      <c r="O789" s="10" t="str">
        <f>VLOOKUP(L789,'User input'!$D$6:$E$16,2,FALSE)</f>
        <v>Megawidget L</v>
      </c>
      <c r="P789" s="10">
        <f>VLOOKUP(L789,'User input'!$D$6:$G$16,3,FALSE)</f>
        <v>1.79</v>
      </c>
      <c r="Q789" s="10">
        <f>VLOOKUP(L789,'User input'!$D$6:$G$16,4,FALSE)</f>
        <v>24</v>
      </c>
      <c r="R789" s="10">
        <f t="shared" si="51"/>
        <v>2160</v>
      </c>
      <c r="S789" s="27">
        <f t="shared" si="48"/>
        <v>3866.4</v>
      </c>
      <c r="T789" s="27">
        <f>IF(K789&lt;'User input'!$I$9,'User input'!$J$8,IF(K789&lt;'User input'!$I$10,'User input'!$J$9,IF(K789&lt;'User input'!$I$11,'User input'!$J$10,'User input'!$J$11)))*S789</f>
        <v>193.32000000000002</v>
      </c>
      <c r="U789" s="27">
        <f>K789*'User input'!$J$17+'User input'!$J$16</f>
        <v>0.5</v>
      </c>
    </row>
    <row r="790" spans="1:21" x14ac:dyDescent="0.25">
      <c r="A790" s="17">
        <v>805</v>
      </c>
      <c r="B790" s="6" t="s">
        <v>2750</v>
      </c>
      <c r="C790" s="6" t="s">
        <v>2751</v>
      </c>
      <c r="D790" s="6" t="s">
        <v>49</v>
      </c>
      <c r="E790" s="6" t="s">
        <v>16</v>
      </c>
      <c r="F790" s="15">
        <v>30</v>
      </c>
      <c r="G790" s="6" t="s">
        <v>2752</v>
      </c>
      <c r="H790" s="6" t="s">
        <v>2753</v>
      </c>
      <c r="I790" s="6" t="s">
        <v>291</v>
      </c>
      <c r="J790" s="7">
        <v>44044</v>
      </c>
      <c r="K790" s="15">
        <v>68</v>
      </c>
      <c r="L790" s="6" t="s">
        <v>33</v>
      </c>
      <c r="M790" s="6">
        <f t="shared" si="49"/>
        <v>2020</v>
      </c>
      <c r="N790" s="6">
        <f t="shared" si="50"/>
        <v>8</v>
      </c>
      <c r="O790" s="6" t="str">
        <f>VLOOKUP(L790,'User input'!$D$6:$E$16,2,FALSE)</f>
        <v>Megawidget L</v>
      </c>
      <c r="P790" s="6">
        <f>VLOOKUP(L790,'User input'!$D$6:$G$16,3,FALSE)</f>
        <v>1.79</v>
      </c>
      <c r="Q790" s="6">
        <f>VLOOKUP(L790,'User input'!$D$6:$G$16,4,FALSE)</f>
        <v>24</v>
      </c>
      <c r="R790" s="6">
        <f t="shared" si="51"/>
        <v>1632</v>
      </c>
      <c r="S790" s="26">
        <f t="shared" si="48"/>
        <v>2921.28</v>
      </c>
      <c r="T790" s="26">
        <f>IF(K790&lt;'User input'!$I$9,'User input'!$J$8,IF(K790&lt;'User input'!$I$10,'User input'!$J$9,IF(K790&lt;'User input'!$I$11,'User input'!$J$10,'User input'!$J$11)))*S790</f>
        <v>146.06400000000002</v>
      </c>
      <c r="U790" s="26">
        <f>K790*'User input'!$J$17+'User input'!$J$16</f>
        <v>0.5</v>
      </c>
    </row>
    <row r="791" spans="1:21" x14ac:dyDescent="0.25">
      <c r="A791" s="18">
        <v>806</v>
      </c>
      <c r="B791" s="10" t="s">
        <v>2754</v>
      </c>
      <c r="C791" s="10" t="s">
        <v>779</v>
      </c>
      <c r="D791" s="10" t="s">
        <v>41</v>
      </c>
      <c r="E791" s="10" t="s">
        <v>16</v>
      </c>
      <c r="F791" s="16">
        <v>30</v>
      </c>
      <c r="G791" s="10" t="s">
        <v>2755</v>
      </c>
      <c r="H791" s="10" t="s">
        <v>2756</v>
      </c>
      <c r="I791" s="10" t="s">
        <v>291</v>
      </c>
      <c r="J791" s="11">
        <v>43886</v>
      </c>
      <c r="K791" s="16">
        <v>52</v>
      </c>
      <c r="L791" s="10" t="s">
        <v>68</v>
      </c>
      <c r="M791" s="10">
        <f t="shared" si="49"/>
        <v>2020</v>
      </c>
      <c r="N791" s="10">
        <f t="shared" si="50"/>
        <v>2</v>
      </c>
      <c r="O791" s="10" t="str">
        <f>VLOOKUP(L791,'User input'!$D$6:$E$16,2,FALSE)</f>
        <v>Megawidget M</v>
      </c>
      <c r="P791" s="10">
        <f>VLOOKUP(L791,'User input'!$D$6:$G$16,3,FALSE)</f>
        <v>1.29</v>
      </c>
      <c r="Q791" s="10">
        <f>VLOOKUP(L791,'User input'!$D$6:$G$16,4,FALSE)</f>
        <v>24</v>
      </c>
      <c r="R791" s="10">
        <f t="shared" si="51"/>
        <v>1248</v>
      </c>
      <c r="S791" s="27">
        <f t="shared" si="48"/>
        <v>1609.92</v>
      </c>
      <c r="T791" s="27">
        <f>IF(K791&lt;'User input'!$I$9,'User input'!$J$8,IF(K791&lt;'User input'!$I$10,'User input'!$J$9,IF(K791&lt;'User input'!$I$11,'User input'!$J$10,'User input'!$J$11)))*S791</f>
        <v>80.496000000000009</v>
      </c>
      <c r="U791" s="27">
        <f>K791*'User input'!$J$17+'User input'!$J$16</f>
        <v>0.5</v>
      </c>
    </row>
    <row r="792" spans="1:21" x14ac:dyDescent="0.25">
      <c r="A792" s="17">
        <v>807</v>
      </c>
      <c r="B792" s="6" t="s">
        <v>985</v>
      </c>
      <c r="C792" s="6" t="s">
        <v>1651</v>
      </c>
      <c r="D792" s="6" t="s">
        <v>28</v>
      </c>
      <c r="E792" s="6" t="s">
        <v>29</v>
      </c>
      <c r="F792" s="15">
        <v>90</v>
      </c>
      <c r="G792" s="6" t="s">
        <v>2757</v>
      </c>
      <c r="H792" s="6" t="s">
        <v>2758</v>
      </c>
      <c r="I792" s="6" t="s">
        <v>550</v>
      </c>
      <c r="J792" s="7">
        <v>43996</v>
      </c>
      <c r="K792" s="15">
        <v>16</v>
      </c>
      <c r="L792" s="6" t="s">
        <v>39</v>
      </c>
      <c r="M792" s="6">
        <f t="shared" si="49"/>
        <v>2020</v>
      </c>
      <c r="N792" s="6">
        <f t="shared" si="50"/>
        <v>6</v>
      </c>
      <c r="O792" s="6" t="str">
        <f>VLOOKUP(L792,'User input'!$D$6:$E$16,2,FALSE)</f>
        <v>Ultrathing V1</v>
      </c>
      <c r="P792" s="6">
        <f>VLOOKUP(L792,'User input'!$D$6:$G$16,3,FALSE)</f>
        <v>1.79</v>
      </c>
      <c r="Q792" s="6">
        <f>VLOOKUP(L792,'User input'!$D$6:$G$16,4,FALSE)</f>
        <v>17</v>
      </c>
      <c r="R792" s="6">
        <f t="shared" si="51"/>
        <v>272</v>
      </c>
      <c r="S792" s="26">
        <f t="shared" si="48"/>
        <v>486.88</v>
      </c>
      <c r="T792" s="26">
        <f>IF(K792&lt;'User input'!$I$9,'User input'!$J$8,IF(K792&lt;'User input'!$I$10,'User input'!$J$9,IF(K792&lt;'User input'!$I$11,'User input'!$J$10,'User input'!$J$11)))*S792</f>
        <v>0</v>
      </c>
      <c r="U792" s="26">
        <f>K792*'User input'!$J$17+'User input'!$J$16</f>
        <v>0.5</v>
      </c>
    </row>
    <row r="793" spans="1:21" x14ac:dyDescent="0.25">
      <c r="A793" s="18">
        <v>808</v>
      </c>
      <c r="B793" s="10" t="s">
        <v>2759</v>
      </c>
      <c r="C793" s="10" t="s">
        <v>2760</v>
      </c>
      <c r="D793" s="10" t="s">
        <v>15</v>
      </c>
      <c r="E793" s="10" t="s">
        <v>16</v>
      </c>
      <c r="F793" s="16">
        <v>90</v>
      </c>
      <c r="G793" s="10" t="s">
        <v>2761</v>
      </c>
      <c r="H793" s="10" t="s">
        <v>2762</v>
      </c>
      <c r="I793" s="10" t="s">
        <v>32</v>
      </c>
      <c r="J793" s="11">
        <v>44283</v>
      </c>
      <c r="K793" s="16">
        <v>6</v>
      </c>
      <c r="L793" s="10" t="s">
        <v>157</v>
      </c>
      <c r="M793" s="10">
        <f t="shared" si="49"/>
        <v>2021</v>
      </c>
      <c r="N793" s="10">
        <f t="shared" si="50"/>
        <v>3</v>
      </c>
      <c r="O793" s="10" t="str">
        <f>VLOOKUP(L793,'User input'!$D$6:$E$16,2,FALSE)</f>
        <v>Ultrathing V3</v>
      </c>
      <c r="P793" s="10">
        <f>VLOOKUP(L793,'User input'!$D$6:$G$16,3,FALSE)</f>
        <v>3.39</v>
      </c>
      <c r="Q793" s="10">
        <f>VLOOKUP(L793,'User input'!$D$6:$G$16,4,FALSE)</f>
        <v>24</v>
      </c>
      <c r="R793" s="10">
        <f t="shared" si="51"/>
        <v>144</v>
      </c>
      <c r="S793" s="27">
        <f t="shared" si="48"/>
        <v>488.16</v>
      </c>
      <c r="T793" s="27">
        <f>IF(K793&lt;'User input'!$I$9,'User input'!$J$8,IF(K793&lt;'User input'!$I$10,'User input'!$J$9,IF(K793&lt;'User input'!$I$11,'User input'!$J$10,'User input'!$J$11)))*S793</f>
        <v>0</v>
      </c>
      <c r="U793" s="27">
        <f>K793*'User input'!$J$17+'User input'!$J$16</f>
        <v>0.5</v>
      </c>
    </row>
    <row r="794" spans="1:21" x14ac:dyDescent="0.25">
      <c r="A794" s="17">
        <v>809</v>
      </c>
      <c r="B794" s="6" t="s">
        <v>1970</v>
      </c>
      <c r="C794" s="6" t="s">
        <v>2763</v>
      </c>
      <c r="D794" s="6" t="s">
        <v>15</v>
      </c>
      <c r="E794" s="6" t="s">
        <v>16</v>
      </c>
      <c r="F794" s="15">
        <v>60</v>
      </c>
      <c r="G794" s="6" t="s">
        <v>2764</v>
      </c>
      <c r="H794" s="6" t="s">
        <v>663</v>
      </c>
      <c r="I794" s="6" t="s">
        <v>25</v>
      </c>
      <c r="J794" s="7">
        <v>43866</v>
      </c>
      <c r="K794" s="15">
        <v>2</v>
      </c>
      <c r="L794" s="6" t="s">
        <v>62</v>
      </c>
      <c r="M794" s="6">
        <f t="shared" si="49"/>
        <v>2020</v>
      </c>
      <c r="N794" s="6">
        <f t="shared" si="50"/>
        <v>2</v>
      </c>
      <c r="O794" s="6" t="str">
        <f>VLOOKUP(L794,'User input'!$D$6:$E$16,2,FALSE)</f>
        <v>Ultrathing V4</v>
      </c>
      <c r="P794" s="6">
        <f>VLOOKUP(L794,'User input'!$D$6:$G$16,3,FALSE)</f>
        <v>3.99</v>
      </c>
      <c r="Q794" s="6">
        <f>VLOOKUP(L794,'User input'!$D$6:$G$16,4,FALSE)</f>
        <v>24</v>
      </c>
      <c r="R794" s="6">
        <f t="shared" si="51"/>
        <v>48</v>
      </c>
      <c r="S794" s="26">
        <f t="shared" si="48"/>
        <v>191.52</v>
      </c>
      <c r="T794" s="26">
        <f>IF(K794&lt;'User input'!$I$9,'User input'!$J$8,IF(K794&lt;'User input'!$I$10,'User input'!$J$9,IF(K794&lt;'User input'!$I$11,'User input'!$J$10,'User input'!$J$11)))*S794</f>
        <v>0</v>
      </c>
      <c r="U794" s="26">
        <f>K794*'User input'!$J$17+'User input'!$J$16</f>
        <v>0.5</v>
      </c>
    </row>
    <row r="795" spans="1:21" x14ac:dyDescent="0.25">
      <c r="A795" s="18">
        <v>810</v>
      </c>
      <c r="B795" s="10" t="s">
        <v>2765</v>
      </c>
      <c r="C795" s="10" t="s">
        <v>2766</v>
      </c>
      <c r="D795" s="10" t="s">
        <v>49</v>
      </c>
      <c r="E795" s="10" t="s">
        <v>16</v>
      </c>
      <c r="F795" s="16">
        <v>30</v>
      </c>
      <c r="G795" s="10" t="s">
        <v>2767</v>
      </c>
      <c r="H795" s="10" t="s">
        <v>1425</v>
      </c>
      <c r="I795" s="10" t="s">
        <v>32</v>
      </c>
      <c r="J795" s="11">
        <v>44517</v>
      </c>
      <c r="K795" s="16">
        <v>24</v>
      </c>
      <c r="L795" s="10" t="s">
        <v>20</v>
      </c>
      <c r="M795" s="10">
        <f t="shared" si="49"/>
        <v>2021</v>
      </c>
      <c r="N795" s="10">
        <f t="shared" si="50"/>
        <v>11</v>
      </c>
      <c r="O795" s="10" t="str">
        <f>VLOOKUP(L795,'User input'!$D$6:$E$16,2,FALSE)</f>
        <v>Hyperwotsit</v>
      </c>
      <c r="P795" s="10">
        <f>VLOOKUP(L795,'User input'!$D$6:$G$16,3,FALSE)</f>
        <v>2.0099999999999998</v>
      </c>
      <c r="Q795" s="10">
        <f>VLOOKUP(L795,'User input'!$D$6:$G$16,4,FALSE)</f>
        <v>20</v>
      </c>
      <c r="R795" s="10">
        <f t="shared" si="51"/>
        <v>480</v>
      </c>
      <c r="S795" s="27">
        <f t="shared" si="48"/>
        <v>964.8</v>
      </c>
      <c r="T795" s="27">
        <f>IF(K795&lt;'User input'!$I$9,'User input'!$J$8,IF(K795&lt;'User input'!$I$10,'User input'!$J$9,IF(K795&lt;'User input'!$I$11,'User input'!$J$10,'User input'!$J$11)))*S795</f>
        <v>28.943999999999999</v>
      </c>
      <c r="U795" s="27">
        <f>K795*'User input'!$J$17+'User input'!$J$16</f>
        <v>0.5</v>
      </c>
    </row>
    <row r="796" spans="1:21" x14ac:dyDescent="0.25">
      <c r="A796" s="17">
        <v>811</v>
      </c>
      <c r="B796" s="6" t="s">
        <v>820</v>
      </c>
      <c r="C796" s="6" t="s">
        <v>141</v>
      </c>
      <c r="D796" s="6" t="s">
        <v>28</v>
      </c>
      <c r="E796" s="6" t="s">
        <v>29</v>
      </c>
      <c r="F796" s="15">
        <v>30</v>
      </c>
      <c r="G796" s="6" t="s">
        <v>2768</v>
      </c>
      <c r="H796" s="6" t="s">
        <v>648</v>
      </c>
      <c r="I796" s="6" t="s">
        <v>32</v>
      </c>
      <c r="J796" s="7">
        <v>44115</v>
      </c>
      <c r="K796" s="15">
        <v>72</v>
      </c>
      <c r="L796" s="6" t="s">
        <v>62</v>
      </c>
      <c r="M796" s="6">
        <f t="shared" si="49"/>
        <v>2020</v>
      </c>
      <c r="N796" s="6">
        <f t="shared" si="50"/>
        <v>10</v>
      </c>
      <c r="O796" s="6" t="str">
        <f>VLOOKUP(L796,'User input'!$D$6:$E$16,2,FALSE)</f>
        <v>Ultrathing V4</v>
      </c>
      <c r="P796" s="6">
        <f>VLOOKUP(L796,'User input'!$D$6:$G$16,3,FALSE)</f>
        <v>3.99</v>
      </c>
      <c r="Q796" s="6">
        <f>VLOOKUP(L796,'User input'!$D$6:$G$16,4,FALSE)</f>
        <v>24</v>
      </c>
      <c r="R796" s="6">
        <f t="shared" si="51"/>
        <v>1728</v>
      </c>
      <c r="S796" s="26">
        <f t="shared" si="48"/>
        <v>6894.72</v>
      </c>
      <c r="T796" s="26">
        <f>IF(K796&lt;'User input'!$I$9,'User input'!$J$8,IF(K796&lt;'User input'!$I$10,'User input'!$J$9,IF(K796&lt;'User input'!$I$11,'User input'!$J$10,'User input'!$J$11)))*S796</f>
        <v>344.73600000000005</v>
      </c>
      <c r="U796" s="26">
        <f>K796*'User input'!$J$17+'User input'!$J$16</f>
        <v>0.5</v>
      </c>
    </row>
    <row r="797" spans="1:21" x14ac:dyDescent="0.25">
      <c r="A797" s="18">
        <v>812</v>
      </c>
      <c r="B797" s="10" t="s">
        <v>2769</v>
      </c>
      <c r="C797" s="10" t="s">
        <v>477</v>
      </c>
      <c r="D797" s="10" t="s">
        <v>28</v>
      </c>
      <c r="E797" s="10" t="s">
        <v>29</v>
      </c>
      <c r="F797" s="16">
        <v>60</v>
      </c>
      <c r="G797" s="10" t="s">
        <v>2770</v>
      </c>
      <c r="H797" s="10" t="s">
        <v>2771</v>
      </c>
      <c r="I797" s="10" t="s">
        <v>127</v>
      </c>
      <c r="J797" s="11">
        <v>43695</v>
      </c>
      <c r="K797" s="16">
        <v>51</v>
      </c>
      <c r="L797" s="10" t="s">
        <v>44</v>
      </c>
      <c r="M797" s="10">
        <f t="shared" si="49"/>
        <v>2019</v>
      </c>
      <c r="N797" s="10">
        <f t="shared" si="50"/>
        <v>8</v>
      </c>
      <c r="O797" s="10" t="str">
        <f>VLOOKUP(L797,'User input'!$D$6:$E$16,2,FALSE)</f>
        <v>Gigastuff</v>
      </c>
      <c r="P797" s="10">
        <f>VLOOKUP(L797,'User input'!$D$6:$G$16,3,FALSE)</f>
        <v>1.89</v>
      </c>
      <c r="Q797" s="10">
        <f>VLOOKUP(L797,'User input'!$D$6:$G$16,4,FALSE)</f>
        <v>18</v>
      </c>
      <c r="R797" s="10">
        <f t="shared" si="51"/>
        <v>918</v>
      </c>
      <c r="S797" s="27">
        <f t="shared" si="48"/>
        <v>1735.02</v>
      </c>
      <c r="T797" s="27">
        <f>IF(K797&lt;'User input'!$I$9,'User input'!$J$8,IF(K797&lt;'User input'!$I$10,'User input'!$J$9,IF(K797&lt;'User input'!$I$11,'User input'!$J$10,'User input'!$J$11)))*S797</f>
        <v>86.751000000000005</v>
      </c>
      <c r="U797" s="27">
        <f>K797*'User input'!$J$17+'User input'!$J$16</f>
        <v>0.5</v>
      </c>
    </row>
    <row r="798" spans="1:21" x14ac:dyDescent="0.25">
      <c r="A798" s="17">
        <v>813</v>
      </c>
      <c r="B798" s="6" t="s">
        <v>2772</v>
      </c>
      <c r="C798" s="6" t="s">
        <v>516</v>
      </c>
      <c r="D798" s="6" t="s">
        <v>28</v>
      </c>
      <c r="E798" s="6" t="s">
        <v>29</v>
      </c>
      <c r="F798" s="15">
        <v>30</v>
      </c>
      <c r="G798" s="6" t="s">
        <v>2773</v>
      </c>
      <c r="H798" s="6" t="s">
        <v>46</v>
      </c>
      <c r="I798" s="6" t="s">
        <v>25</v>
      </c>
      <c r="J798" s="7">
        <v>44350</v>
      </c>
      <c r="K798" s="15">
        <v>70</v>
      </c>
      <c r="L798" s="6" t="s">
        <v>157</v>
      </c>
      <c r="M798" s="6">
        <f t="shared" si="49"/>
        <v>2021</v>
      </c>
      <c r="N798" s="6">
        <f t="shared" si="50"/>
        <v>6</v>
      </c>
      <c r="O798" s="6" t="str">
        <f>VLOOKUP(L798,'User input'!$D$6:$E$16,2,FALSE)</f>
        <v>Ultrathing V3</v>
      </c>
      <c r="P798" s="6">
        <f>VLOOKUP(L798,'User input'!$D$6:$G$16,3,FALSE)</f>
        <v>3.39</v>
      </c>
      <c r="Q798" s="6">
        <f>VLOOKUP(L798,'User input'!$D$6:$G$16,4,FALSE)</f>
        <v>24</v>
      </c>
      <c r="R798" s="6">
        <f t="shared" si="51"/>
        <v>1680</v>
      </c>
      <c r="S798" s="26">
        <f t="shared" si="48"/>
        <v>5695.2</v>
      </c>
      <c r="T798" s="26">
        <f>IF(K798&lt;'User input'!$I$9,'User input'!$J$8,IF(K798&lt;'User input'!$I$10,'User input'!$J$9,IF(K798&lt;'User input'!$I$11,'User input'!$J$10,'User input'!$J$11)))*S798</f>
        <v>284.76</v>
      </c>
      <c r="U798" s="26">
        <f>K798*'User input'!$J$17+'User input'!$J$16</f>
        <v>0.5</v>
      </c>
    </row>
    <row r="799" spans="1:21" x14ac:dyDescent="0.25">
      <c r="A799" s="18">
        <v>814</v>
      </c>
      <c r="B799" s="10" t="s">
        <v>2774</v>
      </c>
      <c r="C799" s="10" t="s">
        <v>2775</v>
      </c>
      <c r="D799" s="10" t="s">
        <v>28</v>
      </c>
      <c r="E799" s="10" t="s">
        <v>29</v>
      </c>
      <c r="F799" s="16">
        <v>30</v>
      </c>
      <c r="G799" s="10" t="s">
        <v>2776</v>
      </c>
      <c r="H799" s="10" t="s">
        <v>2777</v>
      </c>
      <c r="I799" s="10" t="s">
        <v>32</v>
      </c>
      <c r="J799" s="11">
        <v>44314</v>
      </c>
      <c r="K799" s="16">
        <v>46</v>
      </c>
      <c r="L799" s="10" t="s">
        <v>52</v>
      </c>
      <c r="M799" s="10">
        <f t="shared" si="49"/>
        <v>2021</v>
      </c>
      <c r="N799" s="10">
        <f t="shared" si="50"/>
        <v>4</v>
      </c>
      <c r="O799" s="10" t="str">
        <f>VLOOKUP(L799,'User input'!$D$6:$E$16,2,FALSE)</f>
        <v>Megawidget S</v>
      </c>
      <c r="P799" s="10">
        <f>VLOOKUP(L799,'User input'!$D$6:$G$16,3,FALSE)</f>
        <v>0.69</v>
      </c>
      <c r="Q799" s="10">
        <f>VLOOKUP(L799,'User input'!$D$6:$G$16,4,FALSE)</f>
        <v>24</v>
      </c>
      <c r="R799" s="10">
        <f t="shared" si="51"/>
        <v>1104</v>
      </c>
      <c r="S799" s="27">
        <f t="shared" si="48"/>
        <v>761.76</v>
      </c>
      <c r="T799" s="27">
        <f>IF(K799&lt;'User input'!$I$9,'User input'!$J$8,IF(K799&lt;'User input'!$I$10,'User input'!$J$9,IF(K799&lt;'User input'!$I$11,'User input'!$J$10,'User input'!$J$11)))*S799</f>
        <v>22.852799999999998</v>
      </c>
      <c r="U799" s="27">
        <f>K799*'User input'!$J$17+'User input'!$J$16</f>
        <v>0.5</v>
      </c>
    </row>
    <row r="800" spans="1:21" x14ac:dyDescent="0.25">
      <c r="A800" s="17">
        <v>815</v>
      </c>
      <c r="B800" s="6" t="s">
        <v>2778</v>
      </c>
      <c r="C800" s="6" t="s">
        <v>2779</v>
      </c>
      <c r="D800" s="6" t="s">
        <v>28</v>
      </c>
      <c r="E800" s="6" t="s">
        <v>29</v>
      </c>
      <c r="F800" s="15">
        <v>60</v>
      </c>
      <c r="G800" s="6" t="s">
        <v>2780</v>
      </c>
      <c r="H800" s="6" t="s">
        <v>2781</v>
      </c>
      <c r="I800" s="6" t="s">
        <v>176</v>
      </c>
      <c r="J800" s="7">
        <v>43947</v>
      </c>
      <c r="K800" s="15">
        <v>73</v>
      </c>
      <c r="L800" s="6" t="s">
        <v>39</v>
      </c>
      <c r="M800" s="6">
        <f t="shared" si="49"/>
        <v>2020</v>
      </c>
      <c r="N800" s="6">
        <f t="shared" si="50"/>
        <v>4</v>
      </c>
      <c r="O800" s="6" t="str">
        <f>VLOOKUP(L800,'User input'!$D$6:$E$16,2,FALSE)</f>
        <v>Ultrathing V1</v>
      </c>
      <c r="P800" s="6">
        <f>VLOOKUP(L800,'User input'!$D$6:$G$16,3,FALSE)</f>
        <v>1.79</v>
      </c>
      <c r="Q800" s="6">
        <f>VLOOKUP(L800,'User input'!$D$6:$G$16,4,FALSE)</f>
        <v>17</v>
      </c>
      <c r="R800" s="6">
        <f t="shared" si="51"/>
        <v>1241</v>
      </c>
      <c r="S800" s="26">
        <f t="shared" si="48"/>
        <v>2221.39</v>
      </c>
      <c r="T800" s="26">
        <f>IF(K800&lt;'User input'!$I$9,'User input'!$J$8,IF(K800&lt;'User input'!$I$10,'User input'!$J$9,IF(K800&lt;'User input'!$I$11,'User input'!$J$10,'User input'!$J$11)))*S800</f>
        <v>111.06950000000001</v>
      </c>
      <c r="U800" s="26">
        <f>K800*'User input'!$J$17+'User input'!$J$16</f>
        <v>0.5</v>
      </c>
    </row>
    <row r="801" spans="1:21" x14ac:dyDescent="0.25">
      <c r="A801" s="18">
        <v>816</v>
      </c>
      <c r="B801" s="10" t="s">
        <v>2782</v>
      </c>
      <c r="C801" s="10" t="s">
        <v>2783</v>
      </c>
      <c r="D801" s="10" t="s">
        <v>15</v>
      </c>
      <c r="E801" s="10" t="s">
        <v>16</v>
      </c>
      <c r="F801" s="16">
        <v>60</v>
      </c>
      <c r="G801" s="10" t="s">
        <v>2784</v>
      </c>
      <c r="H801" s="10" t="s">
        <v>2785</v>
      </c>
      <c r="I801" s="10" t="s">
        <v>38</v>
      </c>
      <c r="J801" s="11">
        <v>43690</v>
      </c>
      <c r="K801" s="16">
        <v>49</v>
      </c>
      <c r="L801" s="10" t="s">
        <v>33</v>
      </c>
      <c r="M801" s="10">
        <f t="shared" si="49"/>
        <v>2019</v>
      </c>
      <c r="N801" s="10">
        <f t="shared" si="50"/>
        <v>8</v>
      </c>
      <c r="O801" s="10" t="str">
        <f>VLOOKUP(L801,'User input'!$D$6:$E$16,2,FALSE)</f>
        <v>Megawidget L</v>
      </c>
      <c r="P801" s="10">
        <f>VLOOKUP(L801,'User input'!$D$6:$G$16,3,FALSE)</f>
        <v>1.79</v>
      </c>
      <c r="Q801" s="10">
        <f>VLOOKUP(L801,'User input'!$D$6:$G$16,4,FALSE)</f>
        <v>24</v>
      </c>
      <c r="R801" s="10">
        <f t="shared" si="51"/>
        <v>1176</v>
      </c>
      <c r="S801" s="27">
        <f t="shared" si="48"/>
        <v>2105.04</v>
      </c>
      <c r="T801" s="27">
        <f>IF(K801&lt;'User input'!$I$9,'User input'!$J$8,IF(K801&lt;'User input'!$I$10,'User input'!$J$9,IF(K801&lt;'User input'!$I$11,'User input'!$J$10,'User input'!$J$11)))*S801</f>
        <v>63.151199999999996</v>
      </c>
      <c r="U801" s="27">
        <f>K801*'User input'!$J$17+'User input'!$J$16</f>
        <v>0.5</v>
      </c>
    </row>
    <row r="802" spans="1:21" x14ac:dyDescent="0.25">
      <c r="A802" s="17">
        <v>817</v>
      </c>
      <c r="B802" s="6" t="s">
        <v>2786</v>
      </c>
      <c r="C802" s="6" t="s">
        <v>2787</v>
      </c>
      <c r="D802" s="6" t="s">
        <v>28</v>
      </c>
      <c r="E802" s="6" t="s">
        <v>29</v>
      </c>
      <c r="F802" s="15">
        <v>30</v>
      </c>
      <c r="G802" s="6" t="s">
        <v>2788</v>
      </c>
      <c r="H802" s="6" t="s">
        <v>2789</v>
      </c>
      <c r="I802" s="6" t="s">
        <v>32</v>
      </c>
      <c r="J802" s="7">
        <v>43664</v>
      </c>
      <c r="K802" s="15">
        <v>26</v>
      </c>
      <c r="L802" s="6" t="s">
        <v>62</v>
      </c>
      <c r="M802" s="6">
        <f t="shared" si="49"/>
        <v>2019</v>
      </c>
      <c r="N802" s="6">
        <f t="shared" si="50"/>
        <v>7</v>
      </c>
      <c r="O802" s="6" t="str">
        <f>VLOOKUP(L802,'User input'!$D$6:$E$16,2,FALSE)</f>
        <v>Ultrathing V4</v>
      </c>
      <c r="P802" s="6">
        <f>VLOOKUP(L802,'User input'!$D$6:$G$16,3,FALSE)</f>
        <v>3.99</v>
      </c>
      <c r="Q802" s="6">
        <f>VLOOKUP(L802,'User input'!$D$6:$G$16,4,FALSE)</f>
        <v>24</v>
      </c>
      <c r="R802" s="6">
        <f t="shared" si="51"/>
        <v>624</v>
      </c>
      <c r="S802" s="26">
        <f t="shared" si="48"/>
        <v>2489.7600000000002</v>
      </c>
      <c r="T802" s="26">
        <f>IF(K802&lt;'User input'!$I$9,'User input'!$J$8,IF(K802&lt;'User input'!$I$10,'User input'!$J$9,IF(K802&lt;'User input'!$I$11,'User input'!$J$10,'User input'!$J$11)))*S802</f>
        <v>74.692800000000005</v>
      </c>
      <c r="U802" s="26">
        <f>K802*'User input'!$J$17+'User input'!$J$16</f>
        <v>0.5</v>
      </c>
    </row>
    <row r="803" spans="1:21" x14ac:dyDescent="0.25">
      <c r="A803" s="18">
        <v>818</v>
      </c>
      <c r="B803" s="10" t="s">
        <v>2790</v>
      </c>
      <c r="C803" s="10" t="s">
        <v>2193</v>
      </c>
      <c r="D803" s="10" t="s">
        <v>90</v>
      </c>
      <c r="E803" s="10" t="s">
        <v>16</v>
      </c>
      <c r="F803" s="16">
        <v>30</v>
      </c>
      <c r="G803" s="10" t="s">
        <v>10358</v>
      </c>
      <c r="H803" s="10" t="s">
        <v>1608</v>
      </c>
      <c r="I803" s="10" t="s">
        <v>32</v>
      </c>
      <c r="J803" s="11">
        <v>44371</v>
      </c>
      <c r="K803" s="16">
        <v>11</v>
      </c>
      <c r="L803" s="10" t="s">
        <v>44</v>
      </c>
      <c r="M803" s="10">
        <f t="shared" si="49"/>
        <v>2021</v>
      </c>
      <c r="N803" s="10">
        <f t="shared" si="50"/>
        <v>6</v>
      </c>
      <c r="O803" s="10" t="str">
        <f>VLOOKUP(L803,'User input'!$D$6:$E$16,2,FALSE)</f>
        <v>Gigastuff</v>
      </c>
      <c r="P803" s="10">
        <f>VLOOKUP(L803,'User input'!$D$6:$G$16,3,FALSE)</f>
        <v>1.89</v>
      </c>
      <c r="Q803" s="10">
        <f>VLOOKUP(L803,'User input'!$D$6:$G$16,4,FALSE)</f>
        <v>18</v>
      </c>
      <c r="R803" s="10">
        <f t="shared" si="51"/>
        <v>198</v>
      </c>
      <c r="S803" s="27">
        <f t="shared" si="48"/>
        <v>374.21999999999997</v>
      </c>
      <c r="T803" s="27">
        <f>IF(K803&lt;'User input'!$I$9,'User input'!$J$8,IF(K803&lt;'User input'!$I$10,'User input'!$J$9,IF(K803&lt;'User input'!$I$11,'User input'!$J$10,'User input'!$J$11)))*S803</f>
        <v>0</v>
      </c>
      <c r="U803" s="27">
        <f>K803*'User input'!$J$17+'User input'!$J$16</f>
        <v>0.5</v>
      </c>
    </row>
    <row r="804" spans="1:21" x14ac:dyDescent="0.25">
      <c r="A804" s="17">
        <v>819</v>
      </c>
      <c r="B804" s="6" t="s">
        <v>2792</v>
      </c>
      <c r="C804" s="6" t="s">
        <v>978</v>
      </c>
      <c r="D804" s="6" t="s">
        <v>49</v>
      </c>
      <c r="E804" s="6" t="s">
        <v>16</v>
      </c>
      <c r="F804" s="15">
        <v>60</v>
      </c>
      <c r="G804" s="6" t="s">
        <v>2793</v>
      </c>
      <c r="H804" s="6" t="s">
        <v>2794</v>
      </c>
      <c r="I804" s="6" t="s">
        <v>122</v>
      </c>
      <c r="J804" s="7">
        <v>44526</v>
      </c>
      <c r="K804" s="15">
        <v>36</v>
      </c>
      <c r="L804" s="6" t="s">
        <v>20</v>
      </c>
      <c r="M804" s="6">
        <f t="shared" si="49"/>
        <v>2021</v>
      </c>
      <c r="N804" s="6">
        <f t="shared" si="50"/>
        <v>11</v>
      </c>
      <c r="O804" s="6" t="str">
        <f>VLOOKUP(L804,'User input'!$D$6:$E$16,2,FALSE)</f>
        <v>Hyperwotsit</v>
      </c>
      <c r="P804" s="6">
        <f>VLOOKUP(L804,'User input'!$D$6:$G$16,3,FALSE)</f>
        <v>2.0099999999999998</v>
      </c>
      <c r="Q804" s="6">
        <f>VLOOKUP(L804,'User input'!$D$6:$G$16,4,FALSE)</f>
        <v>20</v>
      </c>
      <c r="R804" s="6">
        <f t="shared" si="51"/>
        <v>720</v>
      </c>
      <c r="S804" s="26">
        <f t="shared" si="48"/>
        <v>1447.1999999999998</v>
      </c>
      <c r="T804" s="26">
        <f>IF(K804&lt;'User input'!$I$9,'User input'!$J$8,IF(K804&lt;'User input'!$I$10,'User input'!$J$9,IF(K804&lt;'User input'!$I$11,'User input'!$J$10,'User input'!$J$11)))*S804</f>
        <v>43.41599999999999</v>
      </c>
      <c r="U804" s="26">
        <f>K804*'User input'!$J$17+'User input'!$J$16</f>
        <v>0.5</v>
      </c>
    </row>
    <row r="805" spans="1:21" x14ac:dyDescent="0.25">
      <c r="A805" s="18">
        <v>820</v>
      </c>
      <c r="B805" s="10" t="s">
        <v>2795</v>
      </c>
      <c r="C805" s="10" t="s">
        <v>2796</v>
      </c>
      <c r="D805" s="10" t="s">
        <v>28</v>
      </c>
      <c r="E805" s="10" t="s">
        <v>29</v>
      </c>
      <c r="F805" s="16">
        <v>90</v>
      </c>
      <c r="G805" s="10" t="s">
        <v>2797</v>
      </c>
      <c r="H805" s="10" t="s">
        <v>1561</v>
      </c>
      <c r="I805" s="10" t="s">
        <v>32</v>
      </c>
      <c r="J805" s="11">
        <v>43791</v>
      </c>
      <c r="K805" s="16">
        <v>72</v>
      </c>
      <c r="L805" s="10" t="s">
        <v>20</v>
      </c>
      <c r="M805" s="10">
        <f t="shared" si="49"/>
        <v>2019</v>
      </c>
      <c r="N805" s="10">
        <f t="shared" si="50"/>
        <v>11</v>
      </c>
      <c r="O805" s="10" t="str">
        <f>VLOOKUP(L805,'User input'!$D$6:$E$16,2,FALSE)</f>
        <v>Hyperwotsit</v>
      </c>
      <c r="P805" s="10">
        <f>VLOOKUP(L805,'User input'!$D$6:$G$16,3,FALSE)</f>
        <v>2.0099999999999998</v>
      </c>
      <c r="Q805" s="10">
        <f>VLOOKUP(L805,'User input'!$D$6:$G$16,4,FALSE)</f>
        <v>20</v>
      </c>
      <c r="R805" s="10">
        <f t="shared" si="51"/>
        <v>1440</v>
      </c>
      <c r="S805" s="27">
        <f t="shared" si="48"/>
        <v>2894.3999999999996</v>
      </c>
      <c r="T805" s="27">
        <f>IF(K805&lt;'User input'!$I$9,'User input'!$J$8,IF(K805&lt;'User input'!$I$10,'User input'!$J$9,IF(K805&lt;'User input'!$I$11,'User input'!$J$10,'User input'!$J$11)))*S805</f>
        <v>144.72</v>
      </c>
      <c r="U805" s="27">
        <f>K805*'User input'!$J$17+'User input'!$J$16</f>
        <v>0.5</v>
      </c>
    </row>
    <row r="806" spans="1:21" x14ac:dyDescent="0.25">
      <c r="A806" s="17">
        <v>821</v>
      </c>
      <c r="B806" s="6" t="s">
        <v>2798</v>
      </c>
      <c r="C806" s="6" t="s">
        <v>2799</v>
      </c>
      <c r="D806" s="6" t="s">
        <v>15</v>
      </c>
      <c r="E806" s="6" t="s">
        <v>16</v>
      </c>
      <c r="F806" s="15">
        <v>60</v>
      </c>
      <c r="G806" s="6" t="s">
        <v>2800</v>
      </c>
      <c r="H806" s="6" t="s">
        <v>2801</v>
      </c>
      <c r="I806" s="6" t="s">
        <v>32</v>
      </c>
      <c r="J806" s="7">
        <v>44369</v>
      </c>
      <c r="K806" s="15">
        <v>70</v>
      </c>
      <c r="L806" s="6" t="s">
        <v>33</v>
      </c>
      <c r="M806" s="6">
        <f t="shared" si="49"/>
        <v>2021</v>
      </c>
      <c r="N806" s="6">
        <f t="shared" si="50"/>
        <v>6</v>
      </c>
      <c r="O806" s="6" t="str">
        <f>VLOOKUP(L806,'User input'!$D$6:$E$16,2,FALSE)</f>
        <v>Megawidget L</v>
      </c>
      <c r="P806" s="6">
        <f>VLOOKUP(L806,'User input'!$D$6:$G$16,3,FALSE)</f>
        <v>1.79</v>
      </c>
      <c r="Q806" s="6">
        <f>VLOOKUP(L806,'User input'!$D$6:$G$16,4,FALSE)</f>
        <v>24</v>
      </c>
      <c r="R806" s="6">
        <f t="shared" si="51"/>
        <v>1680</v>
      </c>
      <c r="S806" s="26">
        <f t="shared" si="48"/>
        <v>3007.2000000000003</v>
      </c>
      <c r="T806" s="26">
        <f>IF(K806&lt;'User input'!$I$9,'User input'!$J$8,IF(K806&lt;'User input'!$I$10,'User input'!$J$9,IF(K806&lt;'User input'!$I$11,'User input'!$J$10,'User input'!$J$11)))*S806</f>
        <v>150.36000000000001</v>
      </c>
      <c r="U806" s="26">
        <f>K806*'User input'!$J$17+'User input'!$J$16</f>
        <v>0.5</v>
      </c>
    </row>
    <row r="807" spans="1:21" x14ac:dyDescent="0.25">
      <c r="A807" s="18">
        <v>822</v>
      </c>
      <c r="B807" s="10" t="s">
        <v>2802</v>
      </c>
      <c r="C807" s="10" t="s">
        <v>2803</v>
      </c>
      <c r="D807" s="10" t="s">
        <v>49</v>
      </c>
      <c r="E807" s="10" t="s">
        <v>16</v>
      </c>
      <c r="F807" s="16">
        <v>60</v>
      </c>
      <c r="G807" s="10" t="s">
        <v>2804</v>
      </c>
      <c r="H807" s="10" t="s">
        <v>2657</v>
      </c>
      <c r="I807" s="10" t="s">
        <v>185</v>
      </c>
      <c r="J807" s="11">
        <v>44472</v>
      </c>
      <c r="K807" s="16">
        <v>40</v>
      </c>
      <c r="L807" s="10" t="s">
        <v>99</v>
      </c>
      <c r="M807" s="10">
        <f t="shared" si="49"/>
        <v>2021</v>
      </c>
      <c r="N807" s="10">
        <f t="shared" si="50"/>
        <v>10</v>
      </c>
      <c r="O807" s="10" t="str">
        <f>VLOOKUP(L807,'User input'!$D$6:$E$16,2,FALSE)</f>
        <v>Superwossname</v>
      </c>
      <c r="P807" s="10">
        <f>VLOOKUP(L807,'User input'!$D$6:$G$16,3,FALSE)</f>
        <v>3.49</v>
      </c>
      <c r="Q807" s="10">
        <f>VLOOKUP(L807,'User input'!$D$6:$G$16,4,FALSE)</f>
        <v>20</v>
      </c>
      <c r="R807" s="10">
        <f t="shared" si="51"/>
        <v>800</v>
      </c>
      <c r="S807" s="27">
        <f t="shared" si="48"/>
        <v>2792</v>
      </c>
      <c r="T807" s="27">
        <f>IF(K807&lt;'User input'!$I$9,'User input'!$J$8,IF(K807&lt;'User input'!$I$10,'User input'!$J$9,IF(K807&lt;'User input'!$I$11,'User input'!$J$10,'User input'!$J$11)))*S807</f>
        <v>83.759999999999991</v>
      </c>
      <c r="U807" s="27">
        <f>K807*'User input'!$J$17+'User input'!$J$16</f>
        <v>0.5</v>
      </c>
    </row>
    <row r="808" spans="1:21" x14ac:dyDescent="0.25">
      <c r="A808" s="17">
        <v>823</v>
      </c>
      <c r="B808" s="6" t="s">
        <v>2805</v>
      </c>
      <c r="C808" s="6" t="s">
        <v>2806</v>
      </c>
      <c r="D808" s="6" t="s">
        <v>28</v>
      </c>
      <c r="E808" s="6" t="s">
        <v>29</v>
      </c>
      <c r="F808" s="15">
        <v>90</v>
      </c>
      <c r="G808" s="6" t="s">
        <v>2807</v>
      </c>
      <c r="H808" s="6" t="s">
        <v>2808</v>
      </c>
      <c r="I808" s="6" t="s">
        <v>32</v>
      </c>
      <c r="J808" s="7">
        <v>44539</v>
      </c>
      <c r="K808" s="15">
        <v>37</v>
      </c>
      <c r="L808" s="6" t="s">
        <v>52</v>
      </c>
      <c r="M808" s="6">
        <f t="shared" si="49"/>
        <v>2021</v>
      </c>
      <c r="N808" s="6">
        <f t="shared" si="50"/>
        <v>12</v>
      </c>
      <c r="O808" s="6" t="str">
        <f>VLOOKUP(L808,'User input'!$D$6:$E$16,2,FALSE)</f>
        <v>Megawidget S</v>
      </c>
      <c r="P808" s="6">
        <f>VLOOKUP(L808,'User input'!$D$6:$G$16,3,FALSE)</f>
        <v>0.69</v>
      </c>
      <c r="Q808" s="6">
        <f>VLOOKUP(L808,'User input'!$D$6:$G$16,4,FALSE)</f>
        <v>24</v>
      </c>
      <c r="R808" s="6">
        <f t="shared" si="51"/>
        <v>888</v>
      </c>
      <c r="S808" s="26">
        <f t="shared" si="48"/>
        <v>612.71999999999991</v>
      </c>
      <c r="T808" s="26">
        <f>IF(K808&lt;'User input'!$I$9,'User input'!$J$8,IF(K808&lt;'User input'!$I$10,'User input'!$J$9,IF(K808&lt;'User input'!$I$11,'User input'!$J$10,'User input'!$J$11)))*S808</f>
        <v>18.381599999999995</v>
      </c>
      <c r="U808" s="26">
        <f>K808*'User input'!$J$17+'User input'!$J$16</f>
        <v>0.5</v>
      </c>
    </row>
    <row r="809" spans="1:21" x14ac:dyDescent="0.25">
      <c r="A809" s="18">
        <v>824</v>
      </c>
      <c r="B809" s="10" t="s">
        <v>2809</v>
      </c>
      <c r="C809" s="10" t="s">
        <v>2810</v>
      </c>
      <c r="D809" s="10" t="s">
        <v>28</v>
      </c>
      <c r="E809" s="10" t="s">
        <v>29</v>
      </c>
      <c r="F809" s="16">
        <v>60</v>
      </c>
      <c r="G809" s="10" t="s">
        <v>2811</v>
      </c>
      <c r="H809" s="10" t="s">
        <v>2812</v>
      </c>
      <c r="I809" s="10" t="s">
        <v>32</v>
      </c>
      <c r="J809" s="11">
        <v>44450</v>
      </c>
      <c r="K809" s="16">
        <v>96</v>
      </c>
      <c r="L809" s="10" t="s">
        <v>52</v>
      </c>
      <c r="M809" s="10">
        <f t="shared" si="49"/>
        <v>2021</v>
      </c>
      <c r="N809" s="10">
        <f t="shared" si="50"/>
        <v>9</v>
      </c>
      <c r="O809" s="10" t="str">
        <f>VLOOKUP(L809,'User input'!$D$6:$E$16,2,FALSE)</f>
        <v>Megawidget S</v>
      </c>
      <c r="P809" s="10">
        <f>VLOOKUP(L809,'User input'!$D$6:$G$16,3,FALSE)</f>
        <v>0.69</v>
      </c>
      <c r="Q809" s="10">
        <f>VLOOKUP(L809,'User input'!$D$6:$G$16,4,FALSE)</f>
        <v>24</v>
      </c>
      <c r="R809" s="10">
        <f t="shared" si="51"/>
        <v>2304</v>
      </c>
      <c r="S809" s="27">
        <f t="shared" si="48"/>
        <v>1589.7599999999998</v>
      </c>
      <c r="T809" s="27">
        <f>IF(K809&lt;'User input'!$I$9,'User input'!$J$8,IF(K809&lt;'User input'!$I$10,'User input'!$J$9,IF(K809&lt;'User input'!$I$11,'User input'!$J$10,'User input'!$J$11)))*S809</f>
        <v>79.488</v>
      </c>
      <c r="U809" s="27">
        <f>K809*'User input'!$J$17+'User input'!$J$16</f>
        <v>0.5</v>
      </c>
    </row>
    <row r="810" spans="1:21" x14ac:dyDescent="0.25">
      <c r="A810" s="17">
        <v>825</v>
      </c>
      <c r="B810" s="6" t="s">
        <v>2813</v>
      </c>
      <c r="C810" s="6" t="s">
        <v>2814</v>
      </c>
      <c r="D810" s="6" t="s">
        <v>15</v>
      </c>
      <c r="E810" s="6" t="s">
        <v>16</v>
      </c>
      <c r="F810" s="15">
        <v>30</v>
      </c>
      <c r="G810" s="6" t="s">
        <v>2815</v>
      </c>
      <c r="H810" s="6" t="s">
        <v>1201</v>
      </c>
      <c r="I810" s="6" t="s">
        <v>291</v>
      </c>
      <c r="J810" s="7">
        <v>43935</v>
      </c>
      <c r="K810" s="15">
        <v>51</v>
      </c>
      <c r="L810" s="6" t="s">
        <v>78</v>
      </c>
      <c r="M810" s="6">
        <f t="shared" si="49"/>
        <v>2020</v>
      </c>
      <c r="N810" s="6">
        <f t="shared" si="50"/>
        <v>4</v>
      </c>
      <c r="O810" s="6" t="str">
        <f>VLOOKUP(L810,'User input'!$D$6:$E$16,2,FALSE)</f>
        <v>Ultrathing V2</v>
      </c>
      <c r="P810" s="6">
        <f>VLOOKUP(L810,'User input'!$D$6:$G$16,3,FALSE)</f>
        <v>2.95</v>
      </c>
      <c r="Q810" s="6">
        <f>VLOOKUP(L810,'User input'!$D$6:$G$16,4,FALSE)</f>
        <v>20</v>
      </c>
      <c r="R810" s="6">
        <f t="shared" si="51"/>
        <v>1020</v>
      </c>
      <c r="S810" s="26">
        <f t="shared" si="48"/>
        <v>3009</v>
      </c>
      <c r="T810" s="26">
        <f>IF(K810&lt;'User input'!$I$9,'User input'!$J$8,IF(K810&lt;'User input'!$I$10,'User input'!$J$9,IF(K810&lt;'User input'!$I$11,'User input'!$J$10,'User input'!$J$11)))*S810</f>
        <v>150.45000000000002</v>
      </c>
      <c r="U810" s="26">
        <f>K810*'User input'!$J$17+'User input'!$J$16</f>
        <v>0.5</v>
      </c>
    </row>
    <row r="811" spans="1:21" x14ac:dyDescent="0.25">
      <c r="A811" s="18">
        <v>826</v>
      </c>
      <c r="B811" s="10" t="s">
        <v>2298</v>
      </c>
      <c r="C811" s="10" t="s">
        <v>2816</v>
      </c>
      <c r="D811" s="10" t="s">
        <v>49</v>
      </c>
      <c r="E811" s="10" t="s">
        <v>16</v>
      </c>
      <c r="F811" s="16">
        <v>30</v>
      </c>
      <c r="G811" s="10" t="s">
        <v>2817</v>
      </c>
      <c r="H811" s="10" t="s">
        <v>698</v>
      </c>
      <c r="I811" s="10" t="s">
        <v>699</v>
      </c>
      <c r="J811" s="11">
        <v>43562</v>
      </c>
      <c r="K811" s="16">
        <v>64</v>
      </c>
      <c r="L811" s="10" t="s">
        <v>99</v>
      </c>
      <c r="M811" s="10">
        <f t="shared" si="49"/>
        <v>2019</v>
      </c>
      <c r="N811" s="10">
        <f t="shared" si="50"/>
        <v>4</v>
      </c>
      <c r="O811" s="10" t="str">
        <f>VLOOKUP(L811,'User input'!$D$6:$E$16,2,FALSE)</f>
        <v>Superwossname</v>
      </c>
      <c r="P811" s="10">
        <f>VLOOKUP(L811,'User input'!$D$6:$G$16,3,FALSE)</f>
        <v>3.49</v>
      </c>
      <c r="Q811" s="10">
        <f>VLOOKUP(L811,'User input'!$D$6:$G$16,4,FALSE)</f>
        <v>20</v>
      </c>
      <c r="R811" s="10">
        <f t="shared" si="51"/>
        <v>1280</v>
      </c>
      <c r="S811" s="27">
        <f t="shared" si="48"/>
        <v>4467.2000000000007</v>
      </c>
      <c r="T811" s="27">
        <f>IF(K811&lt;'User input'!$I$9,'User input'!$J$8,IF(K811&lt;'User input'!$I$10,'User input'!$J$9,IF(K811&lt;'User input'!$I$11,'User input'!$J$10,'User input'!$J$11)))*S811</f>
        <v>223.36000000000004</v>
      </c>
      <c r="U811" s="27">
        <f>K811*'User input'!$J$17+'User input'!$J$16</f>
        <v>0.5</v>
      </c>
    </row>
    <row r="812" spans="1:21" x14ac:dyDescent="0.25">
      <c r="A812" s="17">
        <v>827</v>
      </c>
      <c r="B812" s="6" t="s">
        <v>2818</v>
      </c>
      <c r="C812" s="6" t="s">
        <v>2819</v>
      </c>
      <c r="D812" s="6" t="s">
        <v>28</v>
      </c>
      <c r="E812" s="6" t="s">
        <v>29</v>
      </c>
      <c r="F812" s="15">
        <v>90</v>
      </c>
      <c r="G812" s="6" t="s">
        <v>10359</v>
      </c>
      <c r="H812" s="6" t="s">
        <v>2821</v>
      </c>
      <c r="I812" s="6" t="s">
        <v>32</v>
      </c>
      <c r="J812" s="7">
        <v>43714</v>
      </c>
      <c r="K812" s="15">
        <v>6</v>
      </c>
      <c r="L812" s="6" t="s">
        <v>99</v>
      </c>
      <c r="M812" s="6">
        <f t="shared" si="49"/>
        <v>2019</v>
      </c>
      <c r="N812" s="6">
        <f t="shared" si="50"/>
        <v>9</v>
      </c>
      <c r="O812" s="6" t="str">
        <f>VLOOKUP(L812,'User input'!$D$6:$E$16,2,FALSE)</f>
        <v>Superwossname</v>
      </c>
      <c r="P812" s="6">
        <f>VLOOKUP(L812,'User input'!$D$6:$G$16,3,FALSE)</f>
        <v>3.49</v>
      </c>
      <c r="Q812" s="6">
        <f>VLOOKUP(L812,'User input'!$D$6:$G$16,4,FALSE)</f>
        <v>20</v>
      </c>
      <c r="R812" s="6">
        <f t="shared" si="51"/>
        <v>120</v>
      </c>
      <c r="S812" s="26">
        <f t="shared" si="48"/>
        <v>418.8</v>
      </c>
      <c r="T812" s="26">
        <f>IF(K812&lt;'User input'!$I$9,'User input'!$J$8,IF(K812&lt;'User input'!$I$10,'User input'!$J$9,IF(K812&lt;'User input'!$I$11,'User input'!$J$10,'User input'!$J$11)))*S812</f>
        <v>0</v>
      </c>
      <c r="U812" s="26">
        <f>K812*'User input'!$J$17+'User input'!$J$16</f>
        <v>0.5</v>
      </c>
    </row>
    <row r="813" spans="1:21" x14ac:dyDescent="0.25">
      <c r="A813" s="18">
        <v>828</v>
      </c>
      <c r="B813" s="10" t="s">
        <v>2672</v>
      </c>
      <c r="C813" s="10" t="s">
        <v>2822</v>
      </c>
      <c r="D813" s="10" t="s">
        <v>28</v>
      </c>
      <c r="E813" s="10" t="s">
        <v>29</v>
      </c>
      <c r="F813" s="16">
        <v>60</v>
      </c>
      <c r="G813" s="10" t="s">
        <v>2823</v>
      </c>
      <c r="H813" s="10" t="s">
        <v>2824</v>
      </c>
      <c r="I813" s="10" t="s">
        <v>19</v>
      </c>
      <c r="J813" s="11">
        <v>44212</v>
      </c>
      <c r="K813" s="16">
        <v>101</v>
      </c>
      <c r="L813" s="10" t="s">
        <v>78</v>
      </c>
      <c r="M813" s="10">
        <f t="shared" si="49"/>
        <v>2021</v>
      </c>
      <c r="N813" s="10">
        <f t="shared" si="50"/>
        <v>1</v>
      </c>
      <c r="O813" s="10" t="str">
        <f>VLOOKUP(L813,'User input'!$D$6:$E$16,2,FALSE)</f>
        <v>Ultrathing V2</v>
      </c>
      <c r="P813" s="10">
        <f>VLOOKUP(L813,'User input'!$D$6:$G$16,3,FALSE)</f>
        <v>2.95</v>
      </c>
      <c r="Q813" s="10">
        <f>VLOOKUP(L813,'User input'!$D$6:$G$16,4,FALSE)</f>
        <v>20</v>
      </c>
      <c r="R813" s="10">
        <f t="shared" si="51"/>
        <v>2020</v>
      </c>
      <c r="S813" s="27">
        <f t="shared" si="48"/>
        <v>5959</v>
      </c>
      <c r="T813" s="27">
        <f>IF(K813&lt;'User input'!$I$9,'User input'!$J$8,IF(K813&lt;'User input'!$I$10,'User input'!$J$9,IF(K813&lt;'User input'!$I$11,'User input'!$J$10,'User input'!$J$11)))*S813</f>
        <v>417.13000000000005</v>
      </c>
      <c r="U813" s="27">
        <f>K813*'User input'!$J$17+'User input'!$J$16</f>
        <v>0.5</v>
      </c>
    </row>
    <row r="814" spans="1:21" x14ac:dyDescent="0.25">
      <c r="A814" s="17">
        <v>829</v>
      </c>
      <c r="B814" s="6" t="s">
        <v>2825</v>
      </c>
      <c r="C814" s="6" t="s">
        <v>1729</v>
      </c>
      <c r="D814" s="6" t="s">
        <v>28</v>
      </c>
      <c r="E814" s="6" t="s">
        <v>29</v>
      </c>
      <c r="F814" s="15">
        <v>90</v>
      </c>
      <c r="G814" s="6" t="s">
        <v>2826</v>
      </c>
      <c r="H814" s="6" t="s">
        <v>2240</v>
      </c>
      <c r="I814" s="6" t="s">
        <v>185</v>
      </c>
      <c r="J814" s="7">
        <v>44304</v>
      </c>
      <c r="K814" s="15">
        <v>4</v>
      </c>
      <c r="L814" s="6" t="s">
        <v>78</v>
      </c>
      <c r="M814" s="6">
        <f t="shared" si="49"/>
        <v>2021</v>
      </c>
      <c r="N814" s="6">
        <f t="shared" si="50"/>
        <v>4</v>
      </c>
      <c r="O814" s="6" t="str">
        <f>VLOOKUP(L814,'User input'!$D$6:$E$16,2,FALSE)</f>
        <v>Ultrathing V2</v>
      </c>
      <c r="P814" s="6">
        <f>VLOOKUP(L814,'User input'!$D$6:$G$16,3,FALSE)</f>
        <v>2.95</v>
      </c>
      <c r="Q814" s="6">
        <f>VLOOKUP(L814,'User input'!$D$6:$G$16,4,FALSE)</f>
        <v>20</v>
      </c>
      <c r="R814" s="6">
        <f t="shared" si="51"/>
        <v>80</v>
      </c>
      <c r="S814" s="26">
        <f t="shared" si="48"/>
        <v>236</v>
      </c>
      <c r="T814" s="26">
        <f>IF(K814&lt;'User input'!$I$9,'User input'!$J$8,IF(K814&lt;'User input'!$I$10,'User input'!$J$9,IF(K814&lt;'User input'!$I$11,'User input'!$J$10,'User input'!$J$11)))*S814</f>
        <v>0</v>
      </c>
      <c r="U814" s="26">
        <f>K814*'User input'!$J$17+'User input'!$J$16</f>
        <v>0.5</v>
      </c>
    </row>
    <row r="815" spans="1:21" x14ac:dyDescent="0.25">
      <c r="A815" s="18">
        <v>830</v>
      </c>
      <c r="B815" s="10" t="s">
        <v>2827</v>
      </c>
      <c r="C815" s="10" t="s">
        <v>2828</v>
      </c>
      <c r="D815" s="10" t="s">
        <v>28</v>
      </c>
      <c r="E815" s="10" t="s">
        <v>29</v>
      </c>
      <c r="F815" s="16">
        <v>90</v>
      </c>
      <c r="G815" s="10" t="s">
        <v>2829</v>
      </c>
      <c r="H815" s="10" t="s">
        <v>264</v>
      </c>
      <c r="I815" s="10" t="s">
        <v>32</v>
      </c>
      <c r="J815" s="11">
        <v>44559</v>
      </c>
      <c r="K815" s="16">
        <v>6</v>
      </c>
      <c r="L815" s="10" t="s">
        <v>33</v>
      </c>
      <c r="M815" s="10">
        <f t="shared" si="49"/>
        <v>2021</v>
      </c>
      <c r="N815" s="10">
        <f t="shared" si="50"/>
        <v>12</v>
      </c>
      <c r="O815" s="10" t="str">
        <f>VLOOKUP(L815,'User input'!$D$6:$E$16,2,FALSE)</f>
        <v>Megawidget L</v>
      </c>
      <c r="P815" s="10">
        <f>VLOOKUP(L815,'User input'!$D$6:$G$16,3,FALSE)</f>
        <v>1.79</v>
      </c>
      <c r="Q815" s="10">
        <f>VLOOKUP(L815,'User input'!$D$6:$G$16,4,FALSE)</f>
        <v>24</v>
      </c>
      <c r="R815" s="10">
        <f t="shared" si="51"/>
        <v>144</v>
      </c>
      <c r="S815" s="27">
        <f t="shared" si="48"/>
        <v>257.76</v>
      </c>
      <c r="T815" s="27">
        <f>IF(K815&lt;'User input'!$I$9,'User input'!$J$8,IF(K815&lt;'User input'!$I$10,'User input'!$J$9,IF(K815&lt;'User input'!$I$11,'User input'!$J$10,'User input'!$J$11)))*S815</f>
        <v>0</v>
      </c>
      <c r="U815" s="27">
        <f>K815*'User input'!$J$17+'User input'!$J$16</f>
        <v>0.5</v>
      </c>
    </row>
    <row r="816" spans="1:21" x14ac:dyDescent="0.25">
      <c r="A816" s="17">
        <v>831</v>
      </c>
      <c r="B816" s="6" t="s">
        <v>2830</v>
      </c>
      <c r="C816" s="6" t="s">
        <v>2831</v>
      </c>
      <c r="D816" s="6" t="s">
        <v>28</v>
      </c>
      <c r="E816" s="6" t="s">
        <v>29</v>
      </c>
      <c r="F816" s="15">
        <v>30</v>
      </c>
      <c r="G816" s="6" t="s">
        <v>2832</v>
      </c>
      <c r="H816" s="6" t="s">
        <v>1137</v>
      </c>
      <c r="I816" s="6" t="s">
        <v>38</v>
      </c>
      <c r="J816" s="7">
        <v>44079</v>
      </c>
      <c r="K816" s="15">
        <v>73</v>
      </c>
      <c r="L816" s="6" t="s">
        <v>20</v>
      </c>
      <c r="M816" s="6">
        <f t="shared" si="49"/>
        <v>2020</v>
      </c>
      <c r="N816" s="6">
        <f t="shared" si="50"/>
        <v>9</v>
      </c>
      <c r="O816" s="6" t="str">
        <f>VLOOKUP(L816,'User input'!$D$6:$E$16,2,FALSE)</f>
        <v>Hyperwotsit</v>
      </c>
      <c r="P816" s="6">
        <f>VLOOKUP(L816,'User input'!$D$6:$G$16,3,FALSE)</f>
        <v>2.0099999999999998</v>
      </c>
      <c r="Q816" s="6">
        <f>VLOOKUP(L816,'User input'!$D$6:$G$16,4,FALSE)</f>
        <v>20</v>
      </c>
      <c r="R816" s="6">
        <f t="shared" si="51"/>
        <v>1460</v>
      </c>
      <c r="S816" s="26">
        <f t="shared" si="48"/>
        <v>2934.6</v>
      </c>
      <c r="T816" s="26">
        <f>IF(K816&lt;'User input'!$I$9,'User input'!$J$8,IF(K816&lt;'User input'!$I$10,'User input'!$J$9,IF(K816&lt;'User input'!$I$11,'User input'!$J$10,'User input'!$J$11)))*S816</f>
        <v>146.72999999999999</v>
      </c>
      <c r="U816" s="26">
        <f>K816*'User input'!$J$17+'User input'!$J$16</f>
        <v>0.5</v>
      </c>
    </row>
    <row r="817" spans="1:21" x14ac:dyDescent="0.25">
      <c r="A817" s="18">
        <v>832</v>
      </c>
      <c r="B817" s="10" t="s">
        <v>2833</v>
      </c>
      <c r="C817" s="10" t="s">
        <v>2834</v>
      </c>
      <c r="D817" s="10" t="s">
        <v>90</v>
      </c>
      <c r="E817" s="10" t="s">
        <v>16</v>
      </c>
      <c r="F817" s="16">
        <v>90</v>
      </c>
      <c r="G817" s="10" t="s">
        <v>2835</v>
      </c>
      <c r="H817" s="10" t="s">
        <v>2836</v>
      </c>
      <c r="I817" s="10" t="s">
        <v>32</v>
      </c>
      <c r="J817" s="11">
        <v>44045</v>
      </c>
      <c r="K817" s="16">
        <v>63</v>
      </c>
      <c r="L817" s="10" t="s">
        <v>62</v>
      </c>
      <c r="M817" s="10">
        <f t="shared" si="49"/>
        <v>2020</v>
      </c>
      <c r="N817" s="10">
        <f t="shared" si="50"/>
        <v>8</v>
      </c>
      <c r="O817" s="10" t="str">
        <f>VLOOKUP(L817,'User input'!$D$6:$E$16,2,FALSE)</f>
        <v>Ultrathing V4</v>
      </c>
      <c r="P817" s="10">
        <f>VLOOKUP(L817,'User input'!$D$6:$G$16,3,FALSE)</f>
        <v>3.99</v>
      </c>
      <c r="Q817" s="10">
        <f>VLOOKUP(L817,'User input'!$D$6:$G$16,4,FALSE)</f>
        <v>24</v>
      </c>
      <c r="R817" s="10">
        <f t="shared" si="51"/>
        <v>1512</v>
      </c>
      <c r="S817" s="27">
        <f t="shared" si="48"/>
        <v>6032.88</v>
      </c>
      <c r="T817" s="27">
        <f>IF(K817&lt;'User input'!$I$9,'User input'!$J$8,IF(K817&lt;'User input'!$I$10,'User input'!$J$9,IF(K817&lt;'User input'!$I$11,'User input'!$J$10,'User input'!$J$11)))*S817</f>
        <v>301.64400000000001</v>
      </c>
      <c r="U817" s="27">
        <f>K817*'User input'!$J$17+'User input'!$J$16</f>
        <v>0.5</v>
      </c>
    </row>
    <row r="818" spans="1:21" x14ac:dyDescent="0.25">
      <c r="A818" s="17">
        <v>833</v>
      </c>
      <c r="B818" s="6" t="s">
        <v>2655</v>
      </c>
      <c r="C818" s="6" t="s">
        <v>141</v>
      </c>
      <c r="D818" s="6" t="s">
        <v>28</v>
      </c>
      <c r="E818" s="6" t="s">
        <v>29</v>
      </c>
      <c r="F818" s="15">
        <v>30</v>
      </c>
      <c r="G818" s="6" t="s">
        <v>2837</v>
      </c>
      <c r="H818" s="6" t="s">
        <v>2838</v>
      </c>
      <c r="I818" s="6" t="s">
        <v>127</v>
      </c>
      <c r="J818" s="7">
        <v>43535</v>
      </c>
      <c r="K818" s="15">
        <v>17</v>
      </c>
      <c r="L818" s="6" t="s">
        <v>44</v>
      </c>
      <c r="M818" s="6">
        <f t="shared" si="49"/>
        <v>2019</v>
      </c>
      <c r="N818" s="6">
        <f t="shared" si="50"/>
        <v>3</v>
      </c>
      <c r="O818" s="6" t="str">
        <f>VLOOKUP(L818,'User input'!$D$6:$E$16,2,FALSE)</f>
        <v>Gigastuff</v>
      </c>
      <c r="P818" s="6">
        <f>VLOOKUP(L818,'User input'!$D$6:$G$16,3,FALSE)</f>
        <v>1.89</v>
      </c>
      <c r="Q818" s="6">
        <f>VLOOKUP(L818,'User input'!$D$6:$G$16,4,FALSE)</f>
        <v>18</v>
      </c>
      <c r="R818" s="6">
        <f t="shared" si="51"/>
        <v>306</v>
      </c>
      <c r="S818" s="26">
        <f t="shared" si="48"/>
        <v>578.33999999999992</v>
      </c>
      <c r="T818" s="26">
        <f>IF(K818&lt;'User input'!$I$9,'User input'!$J$8,IF(K818&lt;'User input'!$I$10,'User input'!$J$9,IF(K818&lt;'User input'!$I$11,'User input'!$J$10,'User input'!$J$11)))*S818</f>
        <v>0</v>
      </c>
      <c r="U818" s="26">
        <f>K818*'User input'!$J$17+'User input'!$J$16</f>
        <v>0.5</v>
      </c>
    </row>
    <row r="819" spans="1:21" x14ac:dyDescent="0.25">
      <c r="A819" s="18">
        <v>834</v>
      </c>
      <c r="B819" s="10" t="s">
        <v>2839</v>
      </c>
      <c r="C819" s="10" t="s">
        <v>191</v>
      </c>
      <c r="D819" s="10" t="s">
        <v>28</v>
      </c>
      <c r="E819" s="10" t="s">
        <v>29</v>
      </c>
      <c r="F819" s="16">
        <v>60</v>
      </c>
      <c r="G819" s="10" t="s">
        <v>2840</v>
      </c>
      <c r="H819" s="10" t="s">
        <v>2841</v>
      </c>
      <c r="I819" s="10" t="s">
        <v>32</v>
      </c>
      <c r="J819" s="11">
        <v>43957</v>
      </c>
      <c r="K819" s="16">
        <v>21</v>
      </c>
      <c r="L819" s="10" t="s">
        <v>62</v>
      </c>
      <c r="M819" s="10">
        <f t="shared" si="49"/>
        <v>2020</v>
      </c>
      <c r="N819" s="10">
        <f t="shared" si="50"/>
        <v>5</v>
      </c>
      <c r="O819" s="10" t="str">
        <f>VLOOKUP(L819,'User input'!$D$6:$E$16,2,FALSE)</f>
        <v>Ultrathing V4</v>
      </c>
      <c r="P819" s="10">
        <f>VLOOKUP(L819,'User input'!$D$6:$G$16,3,FALSE)</f>
        <v>3.99</v>
      </c>
      <c r="Q819" s="10">
        <f>VLOOKUP(L819,'User input'!$D$6:$G$16,4,FALSE)</f>
        <v>24</v>
      </c>
      <c r="R819" s="10">
        <f t="shared" si="51"/>
        <v>504</v>
      </c>
      <c r="S819" s="27">
        <f t="shared" si="48"/>
        <v>2010.96</v>
      </c>
      <c r="T819" s="27">
        <f>IF(K819&lt;'User input'!$I$9,'User input'!$J$8,IF(K819&lt;'User input'!$I$10,'User input'!$J$9,IF(K819&lt;'User input'!$I$11,'User input'!$J$10,'User input'!$J$11)))*S819</f>
        <v>60.328800000000001</v>
      </c>
      <c r="U819" s="27">
        <f>K819*'User input'!$J$17+'User input'!$J$16</f>
        <v>0.5</v>
      </c>
    </row>
    <row r="820" spans="1:21" x14ac:dyDescent="0.25">
      <c r="A820" s="17">
        <v>835</v>
      </c>
      <c r="B820" s="6" t="s">
        <v>2842</v>
      </c>
      <c r="C820" s="6" t="s">
        <v>2843</v>
      </c>
      <c r="D820" s="6" t="s">
        <v>15</v>
      </c>
      <c r="E820" s="6" t="s">
        <v>16</v>
      </c>
      <c r="F820" s="15">
        <v>90</v>
      </c>
      <c r="G820" s="6" t="s">
        <v>2844</v>
      </c>
      <c r="H820" s="6" t="s">
        <v>2845</v>
      </c>
      <c r="I820" s="6" t="s">
        <v>108</v>
      </c>
      <c r="J820" s="7">
        <v>44336</v>
      </c>
      <c r="K820" s="15">
        <v>5</v>
      </c>
      <c r="L820" s="6" t="s">
        <v>99</v>
      </c>
      <c r="M820" s="6">
        <f t="shared" si="49"/>
        <v>2021</v>
      </c>
      <c r="N820" s="6">
        <f t="shared" si="50"/>
        <v>5</v>
      </c>
      <c r="O820" s="6" t="str">
        <f>VLOOKUP(L820,'User input'!$D$6:$E$16,2,FALSE)</f>
        <v>Superwossname</v>
      </c>
      <c r="P820" s="6">
        <f>VLOOKUP(L820,'User input'!$D$6:$G$16,3,FALSE)</f>
        <v>3.49</v>
      </c>
      <c r="Q820" s="6">
        <f>VLOOKUP(L820,'User input'!$D$6:$G$16,4,FALSE)</f>
        <v>20</v>
      </c>
      <c r="R820" s="6">
        <f t="shared" si="51"/>
        <v>100</v>
      </c>
      <c r="S820" s="26">
        <f t="shared" si="48"/>
        <v>349</v>
      </c>
      <c r="T820" s="26">
        <f>IF(K820&lt;'User input'!$I$9,'User input'!$J$8,IF(K820&lt;'User input'!$I$10,'User input'!$J$9,IF(K820&lt;'User input'!$I$11,'User input'!$J$10,'User input'!$J$11)))*S820</f>
        <v>0</v>
      </c>
      <c r="U820" s="26">
        <f>K820*'User input'!$J$17+'User input'!$J$16</f>
        <v>0.5</v>
      </c>
    </row>
    <row r="821" spans="1:21" x14ac:dyDescent="0.25">
      <c r="A821" s="18">
        <v>836</v>
      </c>
      <c r="B821" s="10" t="s">
        <v>1977</v>
      </c>
      <c r="C821" s="10" t="s">
        <v>2846</v>
      </c>
      <c r="D821" s="10" t="s">
        <v>28</v>
      </c>
      <c r="E821" s="10" t="s">
        <v>29</v>
      </c>
      <c r="F821" s="16">
        <v>30</v>
      </c>
      <c r="G821" s="10" t="s">
        <v>2847</v>
      </c>
      <c r="H821" s="10" t="s">
        <v>246</v>
      </c>
      <c r="I821" s="10" t="s">
        <v>176</v>
      </c>
      <c r="J821" s="11">
        <v>43636</v>
      </c>
      <c r="K821" s="16">
        <v>77</v>
      </c>
      <c r="L821" s="10" t="s">
        <v>39</v>
      </c>
      <c r="M821" s="10">
        <f t="shared" si="49"/>
        <v>2019</v>
      </c>
      <c r="N821" s="10">
        <f t="shared" si="50"/>
        <v>6</v>
      </c>
      <c r="O821" s="10" t="str">
        <f>VLOOKUP(L821,'User input'!$D$6:$E$16,2,FALSE)</f>
        <v>Ultrathing V1</v>
      </c>
      <c r="P821" s="10">
        <f>VLOOKUP(L821,'User input'!$D$6:$G$16,3,FALSE)</f>
        <v>1.79</v>
      </c>
      <c r="Q821" s="10">
        <f>VLOOKUP(L821,'User input'!$D$6:$G$16,4,FALSE)</f>
        <v>17</v>
      </c>
      <c r="R821" s="10">
        <f t="shared" si="51"/>
        <v>1309</v>
      </c>
      <c r="S821" s="27">
        <f t="shared" si="48"/>
        <v>2343.11</v>
      </c>
      <c r="T821" s="27">
        <f>IF(K821&lt;'User input'!$I$9,'User input'!$J$8,IF(K821&lt;'User input'!$I$10,'User input'!$J$9,IF(K821&lt;'User input'!$I$11,'User input'!$J$10,'User input'!$J$11)))*S821</f>
        <v>117.15550000000002</v>
      </c>
      <c r="U821" s="27">
        <f>K821*'User input'!$J$17+'User input'!$J$16</f>
        <v>0.5</v>
      </c>
    </row>
    <row r="822" spans="1:21" x14ac:dyDescent="0.25">
      <c r="A822" s="17">
        <v>837</v>
      </c>
      <c r="B822" s="6" t="s">
        <v>985</v>
      </c>
      <c r="C822" s="6" t="s">
        <v>2848</v>
      </c>
      <c r="D822" s="6" t="s">
        <v>28</v>
      </c>
      <c r="E822" s="6" t="s">
        <v>29</v>
      </c>
      <c r="F822" s="15">
        <v>60</v>
      </c>
      <c r="G822" s="6" t="s">
        <v>2849</v>
      </c>
      <c r="H822" s="6" t="s">
        <v>2850</v>
      </c>
      <c r="I822" s="6" t="s">
        <v>32</v>
      </c>
      <c r="J822" s="7">
        <v>43990</v>
      </c>
      <c r="K822" s="15">
        <v>9</v>
      </c>
      <c r="L822" s="6" t="s">
        <v>33</v>
      </c>
      <c r="M822" s="6">
        <f t="shared" si="49"/>
        <v>2020</v>
      </c>
      <c r="N822" s="6">
        <f t="shared" si="50"/>
        <v>6</v>
      </c>
      <c r="O822" s="6" t="str">
        <f>VLOOKUP(L822,'User input'!$D$6:$E$16,2,FALSE)</f>
        <v>Megawidget L</v>
      </c>
      <c r="P822" s="6">
        <f>VLOOKUP(L822,'User input'!$D$6:$G$16,3,FALSE)</f>
        <v>1.79</v>
      </c>
      <c r="Q822" s="6">
        <f>VLOOKUP(L822,'User input'!$D$6:$G$16,4,FALSE)</f>
        <v>24</v>
      </c>
      <c r="R822" s="6">
        <f t="shared" si="51"/>
        <v>216</v>
      </c>
      <c r="S822" s="26">
        <f t="shared" si="48"/>
        <v>386.64</v>
      </c>
      <c r="T822" s="26">
        <f>IF(K822&lt;'User input'!$I$9,'User input'!$J$8,IF(K822&lt;'User input'!$I$10,'User input'!$J$9,IF(K822&lt;'User input'!$I$11,'User input'!$J$10,'User input'!$J$11)))*S822</f>
        <v>0</v>
      </c>
      <c r="U822" s="26">
        <f>K822*'User input'!$J$17+'User input'!$J$16</f>
        <v>0.5</v>
      </c>
    </row>
    <row r="823" spans="1:21" x14ac:dyDescent="0.25">
      <c r="A823" s="18">
        <v>838</v>
      </c>
      <c r="B823" s="10" t="s">
        <v>2851</v>
      </c>
      <c r="C823" s="10" t="s">
        <v>2852</v>
      </c>
      <c r="D823" s="10" t="s">
        <v>49</v>
      </c>
      <c r="E823" s="10" t="s">
        <v>16</v>
      </c>
      <c r="F823" s="16">
        <v>90</v>
      </c>
      <c r="G823" s="10" t="s">
        <v>2853</v>
      </c>
      <c r="H823" s="10" t="s">
        <v>2854</v>
      </c>
      <c r="I823" s="10" t="s">
        <v>185</v>
      </c>
      <c r="J823" s="11">
        <v>43747</v>
      </c>
      <c r="K823" s="16">
        <v>18</v>
      </c>
      <c r="L823" s="10" t="s">
        <v>20</v>
      </c>
      <c r="M823" s="10">
        <f t="shared" si="49"/>
        <v>2019</v>
      </c>
      <c r="N823" s="10">
        <f t="shared" si="50"/>
        <v>10</v>
      </c>
      <c r="O823" s="10" t="str">
        <f>VLOOKUP(L823,'User input'!$D$6:$E$16,2,FALSE)</f>
        <v>Hyperwotsit</v>
      </c>
      <c r="P823" s="10">
        <f>VLOOKUP(L823,'User input'!$D$6:$G$16,3,FALSE)</f>
        <v>2.0099999999999998</v>
      </c>
      <c r="Q823" s="10">
        <f>VLOOKUP(L823,'User input'!$D$6:$G$16,4,FALSE)</f>
        <v>20</v>
      </c>
      <c r="R823" s="10">
        <f t="shared" si="51"/>
        <v>360</v>
      </c>
      <c r="S823" s="27">
        <f t="shared" si="48"/>
        <v>723.59999999999991</v>
      </c>
      <c r="T823" s="27">
        <f>IF(K823&lt;'User input'!$I$9,'User input'!$J$8,IF(K823&lt;'User input'!$I$10,'User input'!$J$9,IF(K823&lt;'User input'!$I$11,'User input'!$J$10,'User input'!$J$11)))*S823</f>
        <v>0</v>
      </c>
      <c r="U823" s="27">
        <f>K823*'User input'!$J$17+'User input'!$J$16</f>
        <v>0.5</v>
      </c>
    </row>
    <row r="824" spans="1:21" x14ac:dyDescent="0.25">
      <c r="A824" s="17">
        <v>839</v>
      </c>
      <c r="B824" s="6" t="s">
        <v>2855</v>
      </c>
      <c r="C824" s="6" t="s">
        <v>2856</v>
      </c>
      <c r="D824" s="6" t="s">
        <v>49</v>
      </c>
      <c r="E824" s="6" t="s">
        <v>16</v>
      </c>
      <c r="F824" s="15">
        <v>90</v>
      </c>
      <c r="G824" s="6" t="s">
        <v>2857</v>
      </c>
      <c r="H824" s="6" t="s">
        <v>1017</v>
      </c>
      <c r="I824" s="6" t="s">
        <v>162</v>
      </c>
      <c r="J824" s="7">
        <v>43742</v>
      </c>
      <c r="K824" s="15">
        <v>4</v>
      </c>
      <c r="L824" s="6" t="s">
        <v>62</v>
      </c>
      <c r="M824" s="6">
        <f t="shared" si="49"/>
        <v>2019</v>
      </c>
      <c r="N824" s="6">
        <f t="shared" si="50"/>
        <v>10</v>
      </c>
      <c r="O824" s="6" t="str">
        <f>VLOOKUP(L824,'User input'!$D$6:$E$16,2,FALSE)</f>
        <v>Ultrathing V4</v>
      </c>
      <c r="P824" s="6">
        <f>VLOOKUP(L824,'User input'!$D$6:$G$16,3,FALSE)</f>
        <v>3.99</v>
      </c>
      <c r="Q824" s="6">
        <f>VLOOKUP(L824,'User input'!$D$6:$G$16,4,FALSE)</f>
        <v>24</v>
      </c>
      <c r="R824" s="6">
        <f t="shared" si="51"/>
        <v>96</v>
      </c>
      <c r="S824" s="26">
        <f t="shared" si="48"/>
        <v>383.04</v>
      </c>
      <c r="T824" s="26">
        <f>IF(K824&lt;'User input'!$I$9,'User input'!$J$8,IF(K824&lt;'User input'!$I$10,'User input'!$J$9,IF(K824&lt;'User input'!$I$11,'User input'!$J$10,'User input'!$J$11)))*S824</f>
        <v>0</v>
      </c>
      <c r="U824" s="26">
        <f>K824*'User input'!$J$17+'User input'!$J$16</f>
        <v>0.5</v>
      </c>
    </row>
    <row r="825" spans="1:21" x14ac:dyDescent="0.25">
      <c r="A825" s="18">
        <v>840</v>
      </c>
      <c r="B825" s="10" t="s">
        <v>2858</v>
      </c>
      <c r="C825" s="10" t="s">
        <v>2151</v>
      </c>
      <c r="D825" s="10" t="s">
        <v>49</v>
      </c>
      <c r="E825" s="10" t="s">
        <v>16</v>
      </c>
      <c r="F825" s="16">
        <v>30</v>
      </c>
      <c r="G825" s="10" t="s">
        <v>2859</v>
      </c>
      <c r="H825" s="10" t="s">
        <v>726</v>
      </c>
      <c r="I825" s="10" t="s">
        <v>185</v>
      </c>
      <c r="J825" s="11">
        <v>43557</v>
      </c>
      <c r="K825" s="16">
        <v>84</v>
      </c>
      <c r="L825" s="10" t="s">
        <v>68</v>
      </c>
      <c r="M825" s="10">
        <f t="shared" si="49"/>
        <v>2019</v>
      </c>
      <c r="N825" s="10">
        <f t="shared" si="50"/>
        <v>4</v>
      </c>
      <c r="O825" s="10" t="str">
        <f>VLOOKUP(L825,'User input'!$D$6:$E$16,2,FALSE)</f>
        <v>Megawidget M</v>
      </c>
      <c r="P825" s="10">
        <f>VLOOKUP(L825,'User input'!$D$6:$G$16,3,FALSE)</f>
        <v>1.29</v>
      </c>
      <c r="Q825" s="10">
        <f>VLOOKUP(L825,'User input'!$D$6:$G$16,4,FALSE)</f>
        <v>24</v>
      </c>
      <c r="R825" s="10">
        <f t="shared" si="51"/>
        <v>2016</v>
      </c>
      <c r="S825" s="27">
        <f t="shared" si="48"/>
        <v>2600.64</v>
      </c>
      <c r="T825" s="27">
        <f>IF(K825&lt;'User input'!$I$9,'User input'!$J$8,IF(K825&lt;'User input'!$I$10,'User input'!$J$9,IF(K825&lt;'User input'!$I$11,'User input'!$J$10,'User input'!$J$11)))*S825</f>
        <v>130.03200000000001</v>
      </c>
      <c r="U825" s="27">
        <f>K825*'User input'!$J$17+'User input'!$J$16</f>
        <v>0.5</v>
      </c>
    </row>
    <row r="826" spans="1:21" x14ac:dyDescent="0.25">
      <c r="A826" s="17">
        <v>841</v>
      </c>
      <c r="B826" s="6" t="s">
        <v>2860</v>
      </c>
      <c r="C826" s="6" t="s">
        <v>2508</v>
      </c>
      <c r="D826" s="6" t="s">
        <v>49</v>
      </c>
      <c r="E826" s="6" t="s">
        <v>16</v>
      </c>
      <c r="F826" s="15">
        <v>90</v>
      </c>
      <c r="G826" s="6" t="s">
        <v>2861</v>
      </c>
      <c r="H826" s="6" t="s">
        <v>2862</v>
      </c>
      <c r="I826" s="6" t="s">
        <v>291</v>
      </c>
      <c r="J826" s="7">
        <v>43849</v>
      </c>
      <c r="K826" s="15">
        <v>23</v>
      </c>
      <c r="L826" s="6" t="s">
        <v>39</v>
      </c>
      <c r="M826" s="6">
        <f t="shared" si="49"/>
        <v>2020</v>
      </c>
      <c r="N826" s="6">
        <f t="shared" si="50"/>
        <v>1</v>
      </c>
      <c r="O826" s="6" t="str">
        <f>VLOOKUP(L826,'User input'!$D$6:$E$16,2,FALSE)</f>
        <v>Ultrathing V1</v>
      </c>
      <c r="P826" s="6">
        <f>VLOOKUP(L826,'User input'!$D$6:$G$16,3,FALSE)</f>
        <v>1.79</v>
      </c>
      <c r="Q826" s="6">
        <f>VLOOKUP(L826,'User input'!$D$6:$G$16,4,FALSE)</f>
        <v>17</v>
      </c>
      <c r="R826" s="6">
        <f t="shared" si="51"/>
        <v>391</v>
      </c>
      <c r="S826" s="26">
        <f t="shared" si="48"/>
        <v>699.89</v>
      </c>
      <c r="T826" s="26">
        <f>IF(K826&lt;'User input'!$I$9,'User input'!$J$8,IF(K826&lt;'User input'!$I$10,'User input'!$J$9,IF(K826&lt;'User input'!$I$11,'User input'!$J$10,'User input'!$J$11)))*S826</f>
        <v>20.996700000000001</v>
      </c>
      <c r="U826" s="26">
        <f>K826*'User input'!$J$17+'User input'!$J$16</f>
        <v>0.5</v>
      </c>
    </row>
    <row r="827" spans="1:21" x14ac:dyDescent="0.25">
      <c r="A827" s="18">
        <v>842</v>
      </c>
      <c r="B827" s="10" t="s">
        <v>2863</v>
      </c>
      <c r="C827" s="10" t="s">
        <v>2864</v>
      </c>
      <c r="D827" s="10" t="s">
        <v>49</v>
      </c>
      <c r="E827" s="10" t="s">
        <v>16</v>
      </c>
      <c r="F827" s="16">
        <v>90</v>
      </c>
      <c r="G827" s="10" t="s">
        <v>2861</v>
      </c>
      <c r="H827" s="10" t="s">
        <v>2865</v>
      </c>
      <c r="I827" s="10" t="s">
        <v>32</v>
      </c>
      <c r="J827" s="11">
        <v>44142</v>
      </c>
      <c r="K827" s="16">
        <v>27</v>
      </c>
      <c r="L827" s="10" t="s">
        <v>33</v>
      </c>
      <c r="M827" s="10">
        <f t="shared" si="49"/>
        <v>2020</v>
      </c>
      <c r="N827" s="10">
        <f t="shared" si="50"/>
        <v>11</v>
      </c>
      <c r="O827" s="10" t="str">
        <f>VLOOKUP(L827,'User input'!$D$6:$E$16,2,FALSE)</f>
        <v>Megawidget L</v>
      </c>
      <c r="P827" s="10">
        <f>VLOOKUP(L827,'User input'!$D$6:$G$16,3,FALSE)</f>
        <v>1.79</v>
      </c>
      <c r="Q827" s="10">
        <f>VLOOKUP(L827,'User input'!$D$6:$G$16,4,FALSE)</f>
        <v>24</v>
      </c>
      <c r="R827" s="10">
        <f t="shared" si="51"/>
        <v>648</v>
      </c>
      <c r="S827" s="27">
        <f t="shared" si="48"/>
        <v>1159.92</v>
      </c>
      <c r="T827" s="27">
        <f>IF(K827&lt;'User input'!$I$9,'User input'!$J$8,IF(K827&lt;'User input'!$I$10,'User input'!$J$9,IF(K827&lt;'User input'!$I$11,'User input'!$J$10,'User input'!$J$11)))*S827</f>
        <v>34.797600000000003</v>
      </c>
      <c r="U827" s="27">
        <f>K827*'User input'!$J$17+'User input'!$J$16</f>
        <v>0.5</v>
      </c>
    </row>
    <row r="828" spans="1:21" x14ac:dyDescent="0.25">
      <c r="A828" s="17">
        <v>843</v>
      </c>
      <c r="B828" s="6" t="s">
        <v>1014</v>
      </c>
      <c r="C828" s="6" t="s">
        <v>84</v>
      </c>
      <c r="D828" s="6" t="s">
        <v>28</v>
      </c>
      <c r="E828" s="6" t="s">
        <v>29</v>
      </c>
      <c r="F828" s="15">
        <v>90</v>
      </c>
      <c r="G828" s="6" t="s">
        <v>2866</v>
      </c>
      <c r="H828" s="6" t="s">
        <v>2867</v>
      </c>
      <c r="I828" s="6" t="s">
        <v>2868</v>
      </c>
      <c r="J828" s="7">
        <v>43894</v>
      </c>
      <c r="K828" s="15">
        <v>59</v>
      </c>
      <c r="L828" s="6" t="s">
        <v>157</v>
      </c>
      <c r="M828" s="6">
        <f t="shared" si="49"/>
        <v>2020</v>
      </c>
      <c r="N828" s="6">
        <f t="shared" si="50"/>
        <v>3</v>
      </c>
      <c r="O828" s="6" t="str">
        <f>VLOOKUP(L828,'User input'!$D$6:$E$16,2,FALSE)</f>
        <v>Ultrathing V3</v>
      </c>
      <c r="P828" s="6">
        <f>VLOOKUP(L828,'User input'!$D$6:$G$16,3,FALSE)</f>
        <v>3.39</v>
      </c>
      <c r="Q828" s="6">
        <f>VLOOKUP(L828,'User input'!$D$6:$G$16,4,FALSE)</f>
        <v>24</v>
      </c>
      <c r="R828" s="6">
        <f t="shared" si="51"/>
        <v>1416</v>
      </c>
      <c r="S828" s="26">
        <f t="shared" si="48"/>
        <v>4800.24</v>
      </c>
      <c r="T828" s="26">
        <f>IF(K828&lt;'User input'!$I$9,'User input'!$J$8,IF(K828&lt;'User input'!$I$10,'User input'!$J$9,IF(K828&lt;'User input'!$I$11,'User input'!$J$10,'User input'!$J$11)))*S828</f>
        <v>240.012</v>
      </c>
      <c r="U828" s="26">
        <f>K828*'User input'!$J$17+'User input'!$J$16</f>
        <v>0.5</v>
      </c>
    </row>
    <row r="829" spans="1:21" x14ac:dyDescent="0.25">
      <c r="A829" s="18">
        <v>844</v>
      </c>
      <c r="B829" s="10" t="s">
        <v>2869</v>
      </c>
      <c r="C829" s="10" t="s">
        <v>2870</v>
      </c>
      <c r="D829" s="10" t="s">
        <v>15</v>
      </c>
      <c r="E829" s="10" t="s">
        <v>16</v>
      </c>
      <c r="F829" s="16">
        <v>30</v>
      </c>
      <c r="G829" s="10" t="s">
        <v>2871</v>
      </c>
      <c r="H829" s="10" t="s">
        <v>973</v>
      </c>
      <c r="I829" s="10" t="s">
        <v>291</v>
      </c>
      <c r="J829" s="11">
        <v>44243</v>
      </c>
      <c r="K829" s="16">
        <v>99</v>
      </c>
      <c r="L829" s="10" t="s">
        <v>20</v>
      </c>
      <c r="M829" s="10">
        <f t="shared" si="49"/>
        <v>2021</v>
      </c>
      <c r="N829" s="10">
        <f t="shared" si="50"/>
        <v>2</v>
      </c>
      <c r="O829" s="10" t="str">
        <f>VLOOKUP(L829,'User input'!$D$6:$E$16,2,FALSE)</f>
        <v>Hyperwotsit</v>
      </c>
      <c r="P829" s="10">
        <f>VLOOKUP(L829,'User input'!$D$6:$G$16,3,FALSE)</f>
        <v>2.0099999999999998</v>
      </c>
      <c r="Q829" s="10">
        <f>VLOOKUP(L829,'User input'!$D$6:$G$16,4,FALSE)</f>
        <v>20</v>
      </c>
      <c r="R829" s="10">
        <f t="shared" si="51"/>
        <v>1980</v>
      </c>
      <c r="S829" s="27">
        <f t="shared" si="48"/>
        <v>3979.7999999999997</v>
      </c>
      <c r="T829" s="27">
        <f>IF(K829&lt;'User input'!$I$9,'User input'!$J$8,IF(K829&lt;'User input'!$I$10,'User input'!$J$9,IF(K829&lt;'User input'!$I$11,'User input'!$J$10,'User input'!$J$11)))*S829</f>
        <v>198.99</v>
      </c>
      <c r="U829" s="27">
        <f>K829*'User input'!$J$17+'User input'!$J$16</f>
        <v>0.5</v>
      </c>
    </row>
    <row r="830" spans="1:21" x14ac:dyDescent="0.25">
      <c r="A830" s="17">
        <v>845</v>
      </c>
      <c r="B830" s="6" t="s">
        <v>2872</v>
      </c>
      <c r="C830" s="6" t="s">
        <v>2873</v>
      </c>
      <c r="D830" s="6" t="s">
        <v>49</v>
      </c>
      <c r="E830" s="6" t="s">
        <v>16</v>
      </c>
      <c r="F830" s="15">
        <v>60</v>
      </c>
      <c r="G830" s="6" t="s">
        <v>2874</v>
      </c>
      <c r="H830" s="6" t="s">
        <v>401</v>
      </c>
      <c r="I830" s="6" t="s">
        <v>32</v>
      </c>
      <c r="J830" s="7">
        <v>44424</v>
      </c>
      <c r="K830" s="15">
        <v>22</v>
      </c>
      <c r="L830" s="6" t="s">
        <v>33</v>
      </c>
      <c r="M830" s="6">
        <f t="shared" si="49"/>
        <v>2021</v>
      </c>
      <c r="N830" s="6">
        <f t="shared" si="50"/>
        <v>8</v>
      </c>
      <c r="O830" s="6" t="str">
        <f>VLOOKUP(L830,'User input'!$D$6:$E$16,2,FALSE)</f>
        <v>Megawidget L</v>
      </c>
      <c r="P830" s="6">
        <f>VLOOKUP(L830,'User input'!$D$6:$G$16,3,FALSE)</f>
        <v>1.79</v>
      </c>
      <c r="Q830" s="6">
        <f>VLOOKUP(L830,'User input'!$D$6:$G$16,4,FALSE)</f>
        <v>24</v>
      </c>
      <c r="R830" s="6">
        <f t="shared" si="51"/>
        <v>528</v>
      </c>
      <c r="S830" s="26">
        <f t="shared" si="48"/>
        <v>945.12</v>
      </c>
      <c r="T830" s="26">
        <f>IF(K830&lt;'User input'!$I$9,'User input'!$J$8,IF(K830&lt;'User input'!$I$10,'User input'!$J$9,IF(K830&lt;'User input'!$I$11,'User input'!$J$10,'User input'!$J$11)))*S830</f>
        <v>28.3536</v>
      </c>
      <c r="U830" s="26">
        <f>K830*'User input'!$J$17+'User input'!$J$16</f>
        <v>0.5</v>
      </c>
    </row>
    <row r="831" spans="1:21" x14ac:dyDescent="0.25">
      <c r="A831" s="18">
        <v>846</v>
      </c>
      <c r="B831" s="10" t="s">
        <v>2076</v>
      </c>
      <c r="C831" s="10" t="s">
        <v>2875</v>
      </c>
      <c r="D831" s="10" t="s">
        <v>28</v>
      </c>
      <c r="E831" s="10" t="s">
        <v>29</v>
      </c>
      <c r="F831" s="16">
        <v>90</v>
      </c>
      <c r="G831" s="10" t="s">
        <v>2876</v>
      </c>
      <c r="H831" s="10" t="s">
        <v>2002</v>
      </c>
      <c r="I831" s="10" t="s">
        <v>32</v>
      </c>
      <c r="J831" s="11">
        <v>44203</v>
      </c>
      <c r="K831" s="16">
        <v>45</v>
      </c>
      <c r="L831" s="10" t="s">
        <v>68</v>
      </c>
      <c r="M831" s="10">
        <f t="shared" si="49"/>
        <v>2021</v>
      </c>
      <c r="N831" s="10">
        <f t="shared" si="50"/>
        <v>1</v>
      </c>
      <c r="O831" s="10" t="str">
        <f>VLOOKUP(L831,'User input'!$D$6:$E$16,2,FALSE)</f>
        <v>Megawidget M</v>
      </c>
      <c r="P831" s="10">
        <f>VLOOKUP(L831,'User input'!$D$6:$G$16,3,FALSE)</f>
        <v>1.29</v>
      </c>
      <c r="Q831" s="10">
        <f>VLOOKUP(L831,'User input'!$D$6:$G$16,4,FALSE)</f>
        <v>24</v>
      </c>
      <c r="R831" s="10">
        <f t="shared" si="51"/>
        <v>1080</v>
      </c>
      <c r="S831" s="27">
        <f t="shared" si="48"/>
        <v>1393.2</v>
      </c>
      <c r="T831" s="27">
        <f>IF(K831&lt;'User input'!$I$9,'User input'!$J$8,IF(K831&lt;'User input'!$I$10,'User input'!$J$9,IF(K831&lt;'User input'!$I$11,'User input'!$J$10,'User input'!$J$11)))*S831</f>
        <v>41.795999999999999</v>
      </c>
      <c r="U831" s="27">
        <f>K831*'User input'!$J$17+'User input'!$J$16</f>
        <v>0.5</v>
      </c>
    </row>
    <row r="832" spans="1:21" x14ac:dyDescent="0.25">
      <c r="A832" s="17">
        <v>847</v>
      </c>
      <c r="B832" s="6" t="s">
        <v>2877</v>
      </c>
      <c r="C832" s="6" t="s">
        <v>2878</v>
      </c>
      <c r="D832" s="6" t="s">
        <v>28</v>
      </c>
      <c r="E832" s="6" t="s">
        <v>29</v>
      </c>
      <c r="F832" s="15">
        <v>90</v>
      </c>
      <c r="G832" s="6" t="s">
        <v>2879</v>
      </c>
      <c r="H832" s="6" t="s">
        <v>2880</v>
      </c>
      <c r="I832" s="6" t="s">
        <v>32</v>
      </c>
      <c r="J832" s="7">
        <v>44540</v>
      </c>
      <c r="K832" s="15">
        <v>25</v>
      </c>
      <c r="L832" s="6" t="s">
        <v>68</v>
      </c>
      <c r="M832" s="6">
        <f t="shared" si="49"/>
        <v>2021</v>
      </c>
      <c r="N832" s="6">
        <f t="shared" si="50"/>
        <v>12</v>
      </c>
      <c r="O832" s="6" t="str">
        <f>VLOOKUP(L832,'User input'!$D$6:$E$16,2,FALSE)</f>
        <v>Megawidget M</v>
      </c>
      <c r="P832" s="6">
        <f>VLOOKUP(L832,'User input'!$D$6:$G$16,3,FALSE)</f>
        <v>1.29</v>
      </c>
      <c r="Q832" s="6">
        <f>VLOOKUP(L832,'User input'!$D$6:$G$16,4,FALSE)</f>
        <v>24</v>
      </c>
      <c r="R832" s="6">
        <f t="shared" si="51"/>
        <v>600</v>
      </c>
      <c r="S832" s="26">
        <f t="shared" si="48"/>
        <v>774</v>
      </c>
      <c r="T832" s="26">
        <f>IF(K832&lt;'User input'!$I$9,'User input'!$J$8,IF(K832&lt;'User input'!$I$10,'User input'!$J$9,IF(K832&lt;'User input'!$I$11,'User input'!$J$10,'User input'!$J$11)))*S832</f>
        <v>23.22</v>
      </c>
      <c r="U832" s="26">
        <f>K832*'User input'!$J$17+'User input'!$J$16</f>
        <v>0.5</v>
      </c>
    </row>
    <row r="833" spans="1:21" x14ac:dyDescent="0.25">
      <c r="A833" s="18">
        <v>848</v>
      </c>
      <c r="B833" s="10" t="s">
        <v>2881</v>
      </c>
      <c r="C833" s="10" t="s">
        <v>1299</v>
      </c>
      <c r="D833" s="10" t="s">
        <v>28</v>
      </c>
      <c r="E833" s="10" t="s">
        <v>29</v>
      </c>
      <c r="F833" s="16">
        <v>60</v>
      </c>
      <c r="G833" s="10" t="s">
        <v>2882</v>
      </c>
      <c r="H833" s="10" t="s">
        <v>2883</v>
      </c>
      <c r="I833" s="10" t="s">
        <v>32</v>
      </c>
      <c r="J833" s="11">
        <v>43978</v>
      </c>
      <c r="K833" s="16">
        <v>11</v>
      </c>
      <c r="L833" s="10" t="s">
        <v>39</v>
      </c>
      <c r="M833" s="10">
        <f t="shared" si="49"/>
        <v>2020</v>
      </c>
      <c r="N833" s="10">
        <f t="shared" si="50"/>
        <v>5</v>
      </c>
      <c r="O833" s="10" t="str">
        <f>VLOOKUP(L833,'User input'!$D$6:$E$16,2,FALSE)</f>
        <v>Ultrathing V1</v>
      </c>
      <c r="P833" s="10">
        <f>VLOOKUP(L833,'User input'!$D$6:$G$16,3,FALSE)</f>
        <v>1.79</v>
      </c>
      <c r="Q833" s="10">
        <f>VLOOKUP(L833,'User input'!$D$6:$G$16,4,FALSE)</f>
        <v>17</v>
      </c>
      <c r="R833" s="10">
        <f t="shared" si="51"/>
        <v>187</v>
      </c>
      <c r="S833" s="27">
        <f t="shared" si="48"/>
        <v>334.73</v>
      </c>
      <c r="T833" s="27">
        <f>IF(K833&lt;'User input'!$I$9,'User input'!$J$8,IF(K833&lt;'User input'!$I$10,'User input'!$J$9,IF(K833&lt;'User input'!$I$11,'User input'!$J$10,'User input'!$J$11)))*S833</f>
        <v>0</v>
      </c>
      <c r="U833" s="27">
        <f>K833*'User input'!$J$17+'User input'!$J$16</f>
        <v>0.5</v>
      </c>
    </row>
    <row r="834" spans="1:21" x14ac:dyDescent="0.25">
      <c r="A834" s="17">
        <v>849</v>
      </c>
      <c r="B834" s="6" t="s">
        <v>2884</v>
      </c>
      <c r="C834" s="6" t="s">
        <v>724</v>
      </c>
      <c r="D834" s="6" t="s">
        <v>15</v>
      </c>
      <c r="E834" s="6" t="s">
        <v>16</v>
      </c>
      <c r="F834" s="15">
        <v>60</v>
      </c>
      <c r="G834" s="6" t="s">
        <v>2885</v>
      </c>
      <c r="H834" s="6" t="s">
        <v>2886</v>
      </c>
      <c r="I834" s="6" t="s">
        <v>108</v>
      </c>
      <c r="J834" s="7">
        <v>44490</v>
      </c>
      <c r="K834" s="15">
        <v>53</v>
      </c>
      <c r="L834" s="6" t="s">
        <v>62</v>
      </c>
      <c r="M834" s="6">
        <f t="shared" si="49"/>
        <v>2021</v>
      </c>
      <c r="N834" s="6">
        <f t="shared" si="50"/>
        <v>10</v>
      </c>
      <c r="O834" s="6" t="str">
        <f>VLOOKUP(L834,'User input'!$D$6:$E$16,2,FALSE)</f>
        <v>Ultrathing V4</v>
      </c>
      <c r="P834" s="6">
        <f>VLOOKUP(L834,'User input'!$D$6:$G$16,3,FALSE)</f>
        <v>3.99</v>
      </c>
      <c r="Q834" s="6">
        <f>VLOOKUP(L834,'User input'!$D$6:$G$16,4,FALSE)</f>
        <v>24</v>
      </c>
      <c r="R834" s="6">
        <f t="shared" si="51"/>
        <v>1272</v>
      </c>
      <c r="S834" s="26">
        <f t="shared" si="48"/>
        <v>5075.2800000000007</v>
      </c>
      <c r="T834" s="26">
        <f>IF(K834&lt;'User input'!$I$9,'User input'!$J$8,IF(K834&lt;'User input'!$I$10,'User input'!$J$9,IF(K834&lt;'User input'!$I$11,'User input'!$J$10,'User input'!$J$11)))*S834</f>
        <v>253.76400000000004</v>
      </c>
      <c r="U834" s="26">
        <f>K834*'User input'!$J$17+'User input'!$J$16</f>
        <v>0.5</v>
      </c>
    </row>
    <row r="835" spans="1:21" x14ac:dyDescent="0.25">
      <c r="A835" s="18">
        <v>850</v>
      </c>
      <c r="B835" s="10" t="s">
        <v>2887</v>
      </c>
      <c r="C835" s="10" t="s">
        <v>2888</v>
      </c>
      <c r="D835" s="10" t="s">
        <v>49</v>
      </c>
      <c r="E835" s="10" t="s">
        <v>16</v>
      </c>
      <c r="F835" s="16">
        <v>60</v>
      </c>
      <c r="G835" s="10" t="s">
        <v>2889</v>
      </c>
      <c r="H835" s="10" t="s">
        <v>958</v>
      </c>
      <c r="I835" s="10" t="s">
        <v>25</v>
      </c>
      <c r="J835" s="11">
        <v>44146</v>
      </c>
      <c r="K835" s="16">
        <v>64</v>
      </c>
      <c r="L835" s="10" t="s">
        <v>68</v>
      </c>
      <c r="M835" s="10">
        <f t="shared" si="49"/>
        <v>2020</v>
      </c>
      <c r="N835" s="10">
        <f t="shared" si="50"/>
        <v>11</v>
      </c>
      <c r="O835" s="10" t="str">
        <f>VLOOKUP(L835,'User input'!$D$6:$E$16,2,FALSE)</f>
        <v>Megawidget M</v>
      </c>
      <c r="P835" s="10">
        <f>VLOOKUP(L835,'User input'!$D$6:$G$16,3,FALSE)</f>
        <v>1.29</v>
      </c>
      <c r="Q835" s="10">
        <f>VLOOKUP(L835,'User input'!$D$6:$G$16,4,FALSE)</f>
        <v>24</v>
      </c>
      <c r="R835" s="10">
        <f t="shared" si="51"/>
        <v>1536</v>
      </c>
      <c r="S835" s="27">
        <f t="shared" si="48"/>
        <v>1981.44</v>
      </c>
      <c r="T835" s="27">
        <f>IF(K835&lt;'User input'!$I$9,'User input'!$J$8,IF(K835&lt;'User input'!$I$10,'User input'!$J$9,IF(K835&lt;'User input'!$I$11,'User input'!$J$10,'User input'!$J$11)))*S835</f>
        <v>99.072000000000003</v>
      </c>
      <c r="U835" s="27">
        <f>K835*'User input'!$J$17+'User input'!$J$16</f>
        <v>0.5</v>
      </c>
    </row>
    <row r="836" spans="1:21" x14ac:dyDescent="0.25">
      <c r="A836" s="18">
        <v>852</v>
      </c>
      <c r="B836" s="10" t="s">
        <v>2890</v>
      </c>
      <c r="C836" s="10" t="s">
        <v>616</v>
      </c>
      <c r="D836" s="10" t="s">
        <v>49</v>
      </c>
      <c r="E836" s="10" t="s">
        <v>16</v>
      </c>
      <c r="F836" s="16">
        <v>30</v>
      </c>
      <c r="G836" s="10" t="s">
        <v>2891</v>
      </c>
      <c r="H836" s="10" t="s">
        <v>2892</v>
      </c>
      <c r="I836" s="10" t="s">
        <v>32</v>
      </c>
      <c r="J836" s="11">
        <v>44345</v>
      </c>
      <c r="K836" s="16">
        <v>64</v>
      </c>
      <c r="L836" s="10" t="s">
        <v>20</v>
      </c>
      <c r="M836" s="10">
        <f t="shared" si="49"/>
        <v>2021</v>
      </c>
      <c r="N836" s="10">
        <f t="shared" si="50"/>
        <v>5</v>
      </c>
      <c r="O836" s="10" t="str">
        <f>VLOOKUP(L836,'User input'!$D$6:$E$16,2,FALSE)</f>
        <v>Hyperwotsit</v>
      </c>
      <c r="P836" s="10">
        <f>VLOOKUP(L836,'User input'!$D$6:$G$16,3,FALSE)</f>
        <v>2.0099999999999998</v>
      </c>
      <c r="Q836" s="10">
        <f>VLOOKUP(L836,'User input'!$D$6:$G$16,4,FALSE)</f>
        <v>20</v>
      </c>
      <c r="R836" s="10">
        <f t="shared" si="51"/>
        <v>1280</v>
      </c>
      <c r="S836" s="27">
        <f t="shared" si="48"/>
        <v>2572.7999999999997</v>
      </c>
      <c r="T836" s="27">
        <f>IF(K836&lt;'User input'!$I$9,'User input'!$J$8,IF(K836&lt;'User input'!$I$10,'User input'!$J$9,IF(K836&lt;'User input'!$I$11,'User input'!$J$10,'User input'!$J$11)))*S836</f>
        <v>128.63999999999999</v>
      </c>
      <c r="U836" s="27">
        <f>K836*'User input'!$J$17+'User input'!$J$16</f>
        <v>0.5</v>
      </c>
    </row>
    <row r="837" spans="1:21" x14ac:dyDescent="0.25">
      <c r="A837" s="17">
        <v>853</v>
      </c>
      <c r="B837" s="6" t="s">
        <v>917</v>
      </c>
      <c r="C837" s="6" t="s">
        <v>2893</v>
      </c>
      <c r="D837" s="6" t="s">
        <v>28</v>
      </c>
      <c r="E837" s="6" t="s">
        <v>29</v>
      </c>
      <c r="F837" s="15">
        <v>90</v>
      </c>
      <c r="G837" s="6" t="s">
        <v>2894</v>
      </c>
      <c r="H837" s="6" t="s">
        <v>42</v>
      </c>
      <c r="I837" s="6" t="s">
        <v>43</v>
      </c>
      <c r="J837" s="7">
        <v>44328</v>
      </c>
      <c r="K837" s="15">
        <v>97</v>
      </c>
      <c r="L837" s="6" t="s">
        <v>52</v>
      </c>
      <c r="M837" s="6">
        <f t="shared" si="49"/>
        <v>2021</v>
      </c>
      <c r="N837" s="6">
        <f t="shared" si="50"/>
        <v>5</v>
      </c>
      <c r="O837" s="6" t="str">
        <f>VLOOKUP(L837,'User input'!$D$6:$E$16,2,FALSE)</f>
        <v>Megawidget S</v>
      </c>
      <c r="P837" s="6">
        <f>VLOOKUP(L837,'User input'!$D$6:$G$16,3,FALSE)</f>
        <v>0.69</v>
      </c>
      <c r="Q837" s="6">
        <f>VLOOKUP(L837,'User input'!$D$6:$G$16,4,FALSE)</f>
        <v>24</v>
      </c>
      <c r="R837" s="6">
        <f t="shared" si="51"/>
        <v>2328</v>
      </c>
      <c r="S837" s="26">
        <f t="shared" ref="S837:S900" si="52">R837*P837</f>
        <v>1606.32</v>
      </c>
      <c r="T837" s="26">
        <f>IF(K837&lt;'User input'!$I$9,'User input'!$J$8,IF(K837&lt;'User input'!$I$10,'User input'!$J$9,IF(K837&lt;'User input'!$I$11,'User input'!$J$10,'User input'!$J$11)))*S837</f>
        <v>80.316000000000003</v>
      </c>
      <c r="U837" s="26">
        <f>K837*'User input'!$J$17+'User input'!$J$16</f>
        <v>0.5</v>
      </c>
    </row>
    <row r="838" spans="1:21" x14ac:dyDescent="0.25">
      <c r="A838" s="18">
        <v>854</v>
      </c>
      <c r="B838" s="10" t="s">
        <v>1257</v>
      </c>
      <c r="C838" s="10" t="s">
        <v>2895</v>
      </c>
      <c r="D838" s="10" t="s">
        <v>28</v>
      </c>
      <c r="E838" s="10" t="s">
        <v>29</v>
      </c>
      <c r="F838" s="16">
        <v>60</v>
      </c>
      <c r="G838" s="10" t="s">
        <v>2894</v>
      </c>
      <c r="H838" s="10" t="s">
        <v>996</v>
      </c>
      <c r="I838" s="10" t="s">
        <v>32</v>
      </c>
      <c r="J838" s="11">
        <v>43814</v>
      </c>
      <c r="K838" s="16">
        <v>77</v>
      </c>
      <c r="L838" s="10" t="s">
        <v>157</v>
      </c>
      <c r="M838" s="10">
        <f t="shared" ref="M838:M901" si="53">YEAR(J838)</f>
        <v>2019</v>
      </c>
      <c r="N838" s="10">
        <f t="shared" ref="N838:N901" si="54">MONTH(J838)</f>
        <v>12</v>
      </c>
      <c r="O838" s="10" t="str">
        <f>VLOOKUP(L838,'User input'!$D$6:$E$16,2,FALSE)</f>
        <v>Ultrathing V3</v>
      </c>
      <c r="P838" s="10">
        <f>VLOOKUP(L838,'User input'!$D$6:$G$16,3,FALSE)</f>
        <v>3.39</v>
      </c>
      <c r="Q838" s="10">
        <f>VLOOKUP(L838,'User input'!$D$6:$G$16,4,FALSE)</f>
        <v>24</v>
      </c>
      <c r="R838" s="10">
        <f t="shared" ref="R838:R901" si="55">K838*Q838</f>
        <v>1848</v>
      </c>
      <c r="S838" s="27">
        <f t="shared" si="52"/>
        <v>6264.72</v>
      </c>
      <c r="T838" s="27">
        <f>IF(K838&lt;'User input'!$I$9,'User input'!$J$8,IF(K838&lt;'User input'!$I$10,'User input'!$J$9,IF(K838&lt;'User input'!$I$11,'User input'!$J$10,'User input'!$J$11)))*S838</f>
        <v>313.23600000000005</v>
      </c>
      <c r="U838" s="27">
        <f>K838*'User input'!$J$17+'User input'!$J$16</f>
        <v>0.5</v>
      </c>
    </row>
    <row r="839" spans="1:21" x14ac:dyDescent="0.25">
      <c r="A839" s="17">
        <v>855</v>
      </c>
      <c r="B839" s="6" t="s">
        <v>2896</v>
      </c>
      <c r="C839" s="6" t="s">
        <v>1039</v>
      </c>
      <c r="D839" s="6" t="s">
        <v>28</v>
      </c>
      <c r="E839" s="6" t="s">
        <v>29</v>
      </c>
      <c r="F839" s="15">
        <v>60</v>
      </c>
      <c r="G839" s="6" t="s">
        <v>2897</v>
      </c>
      <c r="H839" s="6" t="s">
        <v>2898</v>
      </c>
      <c r="I839" s="6" t="s">
        <v>25</v>
      </c>
      <c r="J839" s="7">
        <v>44137</v>
      </c>
      <c r="K839" s="15">
        <v>44</v>
      </c>
      <c r="L839" s="6" t="s">
        <v>99</v>
      </c>
      <c r="M839" s="6">
        <f t="shared" si="53"/>
        <v>2020</v>
      </c>
      <c r="N839" s="6">
        <f t="shared" si="54"/>
        <v>11</v>
      </c>
      <c r="O839" s="6" t="str">
        <f>VLOOKUP(L839,'User input'!$D$6:$E$16,2,FALSE)</f>
        <v>Superwossname</v>
      </c>
      <c r="P839" s="6">
        <f>VLOOKUP(L839,'User input'!$D$6:$G$16,3,FALSE)</f>
        <v>3.49</v>
      </c>
      <c r="Q839" s="6">
        <f>VLOOKUP(L839,'User input'!$D$6:$G$16,4,FALSE)</f>
        <v>20</v>
      </c>
      <c r="R839" s="6">
        <f t="shared" si="55"/>
        <v>880</v>
      </c>
      <c r="S839" s="26">
        <f t="shared" si="52"/>
        <v>3071.2000000000003</v>
      </c>
      <c r="T839" s="26">
        <f>IF(K839&lt;'User input'!$I$9,'User input'!$J$8,IF(K839&lt;'User input'!$I$10,'User input'!$J$9,IF(K839&lt;'User input'!$I$11,'User input'!$J$10,'User input'!$J$11)))*S839</f>
        <v>92.13600000000001</v>
      </c>
      <c r="U839" s="26">
        <f>K839*'User input'!$J$17+'User input'!$J$16</f>
        <v>0.5</v>
      </c>
    </row>
    <row r="840" spans="1:21" x14ac:dyDescent="0.25">
      <c r="A840" s="18">
        <v>856</v>
      </c>
      <c r="B840" s="10" t="s">
        <v>1135</v>
      </c>
      <c r="C840" s="10" t="s">
        <v>2899</v>
      </c>
      <c r="D840" s="10" t="s">
        <v>28</v>
      </c>
      <c r="E840" s="10" t="s">
        <v>29</v>
      </c>
      <c r="F840" s="16">
        <v>30</v>
      </c>
      <c r="G840" s="10" t="s">
        <v>2900</v>
      </c>
      <c r="H840" s="10" t="s">
        <v>2437</v>
      </c>
      <c r="I840" s="10" t="s">
        <v>1861</v>
      </c>
      <c r="J840" s="11">
        <v>43888</v>
      </c>
      <c r="K840" s="16">
        <v>64</v>
      </c>
      <c r="L840" s="10" t="s">
        <v>20</v>
      </c>
      <c r="M840" s="10">
        <f t="shared" si="53"/>
        <v>2020</v>
      </c>
      <c r="N840" s="10">
        <f t="shared" si="54"/>
        <v>2</v>
      </c>
      <c r="O840" s="10" t="str">
        <f>VLOOKUP(L840,'User input'!$D$6:$E$16,2,FALSE)</f>
        <v>Hyperwotsit</v>
      </c>
      <c r="P840" s="10">
        <f>VLOOKUP(L840,'User input'!$D$6:$G$16,3,FALSE)</f>
        <v>2.0099999999999998</v>
      </c>
      <c r="Q840" s="10">
        <f>VLOOKUP(L840,'User input'!$D$6:$G$16,4,FALSE)</f>
        <v>20</v>
      </c>
      <c r="R840" s="10">
        <f t="shared" si="55"/>
        <v>1280</v>
      </c>
      <c r="S840" s="27">
        <f t="shared" si="52"/>
        <v>2572.7999999999997</v>
      </c>
      <c r="T840" s="27">
        <f>IF(K840&lt;'User input'!$I$9,'User input'!$J$8,IF(K840&lt;'User input'!$I$10,'User input'!$J$9,IF(K840&lt;'User input'!$I$11,'User input'!$J$10,'User input'!$J$11)))*S840</f>
        <v>128.63999999999999</v>
      </c>
      <c r="U840" s="27">
        <f>K840*'User input'!$J$17+'User input'!$J$16</f>
        <v>0.5</v>
      </c>
    </row>
    <row r="841" spans="1:21" x14ac:dyDescent="0.25">
      <c r="A841" s="17">
        <v>857</v>
      </c>
      <c r="B841" s="6" t="s">
        <v>2901</v>
      </c>
      <c r="C841" s="6" t="s">
        <v>2902</v>
      </c>
      <c r="D841" s="6" t="s">
        <v>49</v>
      </c>
      <c r="E841" s="6" t="s">
        <v>16</v>
      </c>
      <c r="F841" s="15">
        <v>90</v>
      </c>
      <c r="G841" s="6" t="s">
        <v>2900</v>
      </c>
      <c r="H841" s="6" t="s">
        <v>2903</v>
      </c>
      <c r="I841" s="6" t="s">
        <v>1030</v>
      </c>
      <c r="J841" s="7">
        <v>43623</v>
      </c>
      <c r="K841" s="15">
        <v>85</v>
      </c>
      <c r="L841" s="6" t="s">
        <v>52</v>
      </c>
      <c r="M841" s="6">
        <f t="shared" si="53"/>
        <v>2019</v>
      </c>
      <c r="N841" s="6">
        <f t="shared" si="54"/>
        <v>6</v>
      </c>
      <c r="O841" s="6" t="str">
        <f>VLOOKUP(L841,'User input'!$D$6:$E$16,2,FALSE)</f>
        <v>Megawidget S</v>
      </c>
      <c r="P841" s="6">
        <f>VLOOKUP(L841,'User input'!$D$6:$G$16,3,FALSE)</f>
        <v>0.69</v>
      </c>
      <c r="Q841" s="6">
        <f>VLOOKUP(L841,'User input'!$D$6:$G$16,4,FALSE)</f>
        <v>24</v>
      </c>
      <c r="R841" s="6">
        <f t="shared" si="55"/>
        <v>2040</v>
      </c>
      <c r="S841" s="26">
        <f t="shared" si="52"/>
        <v>1407.6</v>
      </c>
      <c r="T841" s="26">
        <f>IF(K841&lt;'User input'!$I$9,'User input'!$J$8,IF(K841&lt;'User input'!$I$10,'User input'!$J$9,IF(K841&lt;'User input'!$I$11,'User input'!$J$10,'User input'!$J$11)))*S841</f>
        <v>70.38</v>
      </c>
      <c r="U841" s="26">
        <f>K841*'User input'!$J$17+'User input'!$J$16</f>
        <v>0.5</v>
      </c>
    </row>
    <row r="842" spans="1:21" x14ac:dyDescent="0.25">
      <c r="A842" s="18">
        <v>858</v>
      </c>
      <c r="B842" s="10" t="s">
        <v>2904</v>
      </c>
      <c r="C842" s="10" t="s">
        <v>2905</v>
      </c>
      <c r="D842" s="10" t="s">
        <v>28</v>
      </c>
      <c r="E842" s="10" t="s">
        <v>29</v>
      </c>
      <c r="F842" s="16">
        <v>60</v>
      </c>
      <c r="G842" s="10" t="s">
        <v>2906</v>
      </c>
      <c r="H842" s="10" t="s">
        <v>2907</v>
      </c>
      <c r="I842" s="10" t="s">
        <v>93</v>
      </c>
      <c r="J842" s="11">
        <v>43519</v>
      </c>
      <c r="K842" s="16">
        <v>39</v>
      </c>
      <c r="L842" s="10" t="s">
        <v>33</v>
      </c>
      <c r="M842" s="10">
        <f t="shared" si="53"/>
        <v>2019</v>
      </c>
      <c r="N842" s="10">
        <f t="shared" si="54"/>
        <v>2</v>
      </c>
      <c r="O842" s="10" t="str">
        <f>VLOOKUP(L842,'User input'!$D$6:$E$16,2,FALSE)</f>
        <v>Megawidget L</v>
      </c>
      <c r="P842" s="10">
        <f>VLOOKUP(L842,'User input'!$D$6:$G$16,3,FALSE)</f>
        <v>1.79</v>
      </c>
      <c r="Q842" s="10">
        <f>VLOOKUP(L842,'User input'!$D$6:$G$16,4,FALSE)</f>
        <v>24</v>
      </c>
      <c r="R842" s="10">
        <f t="shared" si="55"/>
        <v>936</v>
      </c>
      <c r="S842" s="27">
        <f t="shared" si="52"/>
        <v>1675.44</v>
      </c>
      <c r="T842" s="27">
        <f>IF(K842&lt;'User input'!$I$9,'User input'!$J$8,IF(K842&lt;'User input'!$I$10,'User input'!$J$9,IF(K842&lt;'User input'!$I$11,'User input'!$J$10,'User input'!$J$11)))*S842</f>
        <v>50.263199999999998</v>
      </c>
      <c r="U842" s="27">
        <f>K842*'User input'!$J$17+'User input'!$J$16</f>
        <v>0.5</v>
      </c>
    </row>
    <row r="843" spans="1:21" x14ac:dyDescent="0.25">
      <c r="A843" s="17">
        <v>859</v>
      </c>
      <c r="B843" s="6" t="s">
        <v>1135</v>
      </c>
      <c r="C843" s="6" t="s">
        <v>137</v>
      </c>
      <c r="D843" s="6" t="s">
        <v>49</v>
      </c>
      <c r="E843" s="6" t="s">
        <v>16</v>
      </c>
      <c r="F843" s="15">
        <v>60</v>
      </c>
      <c r="G843" s="6" t="s">
        <v>2908</v>
      </c>
      <c r="H843" s="6" t="s">
        <v>1072</v>
      </c>
      <c r="I843" s="6" t="s">
        <v>1073</v>
      </c>
      <c r="J843" s="7">
        <v>43854</v>
      </c>
      <c r="K843" s="15">
        <v>90</v>
      </c>
      <c r="L843" s="6" t="s">
        <v>62</v>
      </c>
      <c r="M843" s="6">
        <f t="shared" si="53"/>
        <v>2020</v>
      </c>
      <c r="N843" s="6">
        <f t="shared" si="54"/>
        <v>1</v>
      </c>
      <c r="O843" s="6" t="str">
        <f>VLOOKUP(L843,'User input'!$D$6:$E$16,2,FALSE)</f>
        <v>Ultrathing V4</v>
      </c>
      <c r="P843" s="6">
        <f>VLOOKUP(L843,'User input'!$D$6:$G$16,3,FALSE)</f>
        <v>3.99</v>
      </c>
      <c r="Q843" s="6">
        <f>VLOOKUP(L843,'User input'!$D$6:$G$16,4,FALSE)</f>
        <v>24</v>
      </c>
      <c r="R843" s="6">
        <f t="shared" si="55"/>
        <v>2160</v>
      </c>
      <c r="S843" s="26">
        <f t="shared" si="52"/>
        <v>8618.4</v>
      </c>
      <c r="T843" s="26">
        <f>IF(K843&lt;'User input'!$I$9,'User input'!$J$8,IF(K843&lt;'User input'!$I$10,'User input'!$J$9,IF(K843&lt;'User input'!$I$11,'User input'!$J$10,'User input'!$J$11)))*S843</f>
        <v>430.92</v>
      </c>
      <c r="U843" s="26">
        <f>K843*'User input'!$J$17+'User input'!$J$16</f>
        <v>0.5</v>
      </c>
    </row>
    <row r="844" spans="1:21" x14ac:dyDescent="0.25">
      <c r="A844" s="18">
        <v>860</v>
      </c>
      <c r="B844" s="10" t="s">
        <v>2909</v>
      </c>
      <c r="C844" s="10" t="s">
        <v>2910</v>
      </c>
      <c r="D844" s="10" t="s">
        <v>28</v>
      </c>
      <c r="E844" s="10" t="s">
        <v>29</v>
      </c>
      <c r="F844" s="16">
        <v>60</v>
      </c>
      <c r="G844" s="10" t="s">
        <v>2911</v>
      </c>
      <c r="H844" s="10" t="s">
        <v>694</v>
      </c>
      <c r="I844" s="10" t="s">
        <v>211</v>
      </c>
      <c r="J844" s="11">
        <v>44416</v>
      </c>
      <c r="K844" s="16">
        <v>42</v>
      </c>
      <c r="L844" s="10" t="s">
        <v>99</v>
      </c>
      <c r="M844" s="10">
        <f t="shared" si="53"/>
        <v>2021</v>
      </c>
      <c r="N844" s="10">
        <f t="shared" si="54"/>
        <v>8</v>
      </c>
      <c r="O844" s="10" t="str">
        <f>VLOOKUP(L844,'User input'!$D$6:$E$16,2,FALSE)</f>
        <v>Superwossname</v>
      </c>
      <c r="P844" s="10">
        <f>VLOOKUP(L844,'User input'!$D$6:$G$16,3,FALSE)</f>
        <v>3.49</v>
      </c>
      <c r="Q844" s="10">
        <f>VLOOKUP(L844,'User input'!$D$6:$G$16,4,FALSE)</f>
        <v>20</v>
      </c>
      <c r="R844" s="10">
        <f t="shared" si="55"/>
        <v>840</v>
      </c>
      <c r="S844" s="27">
        <f t="shared" si="52"/>
        <v>2931.6000000000004</v>
      </c>
      <c r="T844" s="27">
        <f>IF(K844&lt;'User input'!$I$9,'User input'!$J$8,IF(K844&lt;'User input'!$I$10,'User input'!$J$9,IF(K844&lt;'User input'!$I$11,'User input'!$J$10,'User input'!$J$11)))*S844</f>
        <v>87.948000000000008</v>
      </c>
      <c r="U844" s="27">
        <f>K844*'User input'!$J$17+'User input'!$J$16</f>
        <v>0.5</v>
      </c>
    </row>
    <row r="845" spans="1:21" x14ac:dyDescent="0.25">
      <c r="A845" s="17">
        <v>861</v>
      </c>
      <c r="B845" s="6" t="s">
        <v>2912</v>
      </c>
      <c r="C845" s="6" t="s">
        <v>2913</v>
      </c>
      <c r="D845" s="6" t="s">
        <v>15</v>
      </c>
      <c r="E845" s="6" t="s">
        <v>16</v>
      </c>
      <c r="F845" s="15">
        <v>60</v>
      </c>
      <c r="G845" s="6" t="s">
        <v>2914</v>
      </c>
      <c r="H845" s="6" t="s">
        <v>2915</v>
      </c>
      <c r="I845" s="6" t="s">
        <v>32</v>
      </c>
      <c r="J845" s="7">
        <v>44069</v>
      </c>
      <c r="K845" s="15">
        <v>84</v>
      </c>
      <c r="L845" s="6" t="s">
        <v>62</v>
      </c>
      <c r="M845" s="6">
        <f t="shared" si="53"/>
        <v>2020</v>
      </c>
      <c r="N845" s="6">
        <f t="shared" si="54"/>
        <v>8</v>
      </c>
      <c r="O845" s="6" t="str">
        <f>VLOOKUP(L845,'User input'!$D$6:$E$16,2,FALSE)</f>
        <v>Ultrathing V4</v>
      </c>
      <c r="P845" s="6">
        <f>VLOOKUP(L845,'User input'!$D$6:$G$16,3,FALSE)</f>
        <v>3.99</v>
      </c>
      <c r="Q845" s="6">
        <f>VLOOKUP(L845,'User input'!$D$6:$G$16,4,FALSE)</f>
        <v>24</v>
      </c>
      <c r="R845" s="6">
        <f t="shared" si="55"/>
        <v>2016</v>
      </c>
      <c r="S845" s="26">
        <f t="shared" si="52"/>
        <v>8043.84</v>
      </c>
      <c r="T845" s="26">
        <f>IF(K845&lt;'User input'!$I$9,'User input'!$J$8,IF(K845&lt;'User input'!$I$10,'User input'!$J$9,IF(K845&lt;'User input'!$I$11,'User input'!$J$10,'User input'!$J$11)))*S845</f>
        <v>402.19200000000001</v>
      </c>
      <c r="U845" s="26">
        <f>K845*'User input'!$J$17+'User input'!$J$16</f>
        <v>0.5</v>
      </c>
    </row>
    <row r="846" spans="1:21" x14ac:dyDescent="0.25">
      <c r="A846" s="18">
        <v>862</v>
      </c>
      <c r="B846" s="10" t="s">
        <v>2916</v>
      </c>
      <c r="C846" s="10" t="s">
        <v>1296</v>
      </c>
      <c r="D846" s="10" t="s">
        <v>15</v>
      </c>
      <c r="E846" s="10" t="s">
        <v>16</v>
      </c>
      <c r="F846" s="16">
        <v>60</v>
      </c>
      <c r="G846" s="10" t="s">
        <v>2917</v>
      </c>
      <c r="H846" s="10" t="s">
        <v>798</v>
      </c>
      <c r="I846" s="10" t="s">
        <v>291</v>
      </c>
      <c r="J846" s="11">
        <v>43980</v>
      </c>
      <c r="K846" s="16">
        <v>54</v>
      </c>
      <c r="L846" s="10" t="s">
        <v>62</v>
      </c>
      <c r="M846" s="10">
        <f t="shared" si="53"/>
        <v>2020</v>
      </c>
      <c r="N846" s="10">
        <f t="shared" si="54"/>
        <v>5</v>
      </c>
      <c r="O846" s="10" t="str">
        <f>VLOOKUP(L846,'User input'!$D$6:$E$16,2,FALSE)</f>
        <v>Ultrathing V4</v>
      </c>
      <c r="P846" s="10">
        <f>VLOOKUP(L846,'User input'!$D$6:$G$16,3,FALSE)</f>
        <v>3.99</v>
      </c>
      <c r="Q846" s="10">
        <f>VLOOKUP(L846,'User input'!$D$6:$G$16,4,FALSE)</f>
        <v>24</v>
      </c>
      <c r="R846" s="10">
        <f t="shared" si="55"/>
        <v>1296</v>
      </c>
      <c r="S846" s="27">
        <f t="shared" si="52"/>
        <v>5171.04</v>
      </c>
      <c r="T846" s="27">
        <f>IF(K846&lt;'User input'!$I$9,'User input'!$J$8,IF(K846&lt;'User input'!$I$10,'User input'!$J$9,IF(K846&lt;'User input'!$I$11,'User input'!$J$10,'User input'!$J$11)))*S846</f>
        <v>258.55200000000002</v>
      </c>
      <c r="U846" s="27">
        <f>K846*'User input'!$J$17+'User input'!$J$16</f>
        <v>0.5</v>
      </c>
    </row>
    <row r="847" spans="1:21" x14ac:dyDescent="0.25">
      <c r="A847" s="17">
        <v>863</v>
      </c>
      <c r="B847" s="6" t="s">
        <v>721</v>
      </c>
      <c r="C847" s="6" t="s">
        <v>2918</v>
      </c>
      <c r="D847" s="6" t="s">
        <v>28</v>
      </c>
      <c r="E847" s="6" t="s">
        <v>29</v>
      </c>
      <c r="F847" s="15">
        <v>30</v>
      </c>
      <c r="G847" s="6" t="s">
        <v>2919</v>
      </c>
      <c r="H847" s="6" t="s">
        <v>1530</v>
      </c>
      <c r="I847" s="6" t="s">
        <v>291</v>
      </c>
      <c r="J847" s="7">
        <v>44329</v>
      </c>
      <c r="K847" s="15">
        <v>87</v>
      </c>
      <c r="L847" s="6" t="s">
        <v>99</v>
      </c>
      <c r="M847" s="6">
        <f t="shared" si="53"/>
        <v>2021</v>
      </c>
      <c r="N847" s="6">
        <f t="shared" si="54"/>
        <v>5</v>
      </c>
      <c r="O847" s="6" t="str">
        <f>VLOOKUP(L847,'User input'!$D$6:$E$16,2,FALSE)</f>
        <v>Superwossname</v>
      </c>
      <c r="P847" s="6">
        <f>VLOOKUP(L847,'User input'!$D$6:$G$16,3,FALSE)</f>
        <v>3.49</v>
      </c>
      <c r="Q847" s="6">
        <f>VLOOKUP(L847,'User input'!$D$6:$G$16,4,FALSE)</f>
        <v>20</v>
      </c>
      <c r="R847" s="6">
        <f t="shared" si="55"/>
        <v>1740</v>
      </c>
      <c r="S847" s="26">
        <f t="shared" si="52"/>
        <v>6072.6</v>
      </c>
      <c r="T847" s="26">
        <f>IF(K847&lt;'User input'!$I$9,'User input'!$J$8,IF(K847&lt;'User input'!$I$10,'User input'!$J$9,IF(K847&lt;'User input'!$I$11,'User input'!$J$10,'User input'!$J$11)))*S847</f>
        <v>303.63000000000005</v>
      </c>
      <c r="U847" s="26">
        <f>K847*'User input'!$J$17+'User input'!$J$16</f>
        <v>0.5</v>
      </c>
    </row>
    <row r="848" spans="1:21" x14ac:dyDescent="0.25">
      <c r="A848" s="18">
        <v>864</v>
      </c>
      <c r="B848" s="10" t="s">
        <v>437</v>
      </c>
      <c r="C848" s="10" t="s">
        <v>2457</v>
      </c>
      <c r="D848" s="10" t="s">
        <v>28</v>
      </c>
      <c r="E848" s="10" t="s">
        <v>29</v>
      </c>
      <c r="F848" s="16">
        <v>30</v>
      </c>
      <c r="G848" s="10" t="s">
        <v>2920</v>
      </c>
      <c r="H848" s="10" t="s">
        <v>2921</v>
      </c>
      <c r="I848" s="10" t="s">
        <v>32</v>
      </c>
      <c r="J848" s="11">
        <v>43902</v>
      </c>
      <c r="K848" s="16">
        <v>20</v>
      </c>
      <c r="L848" s="10" t="s">
        <v>99</v>
      </c>
      <c r="M848" s="10">
        <f t="shared" si="53"/>
        <v>2020</v>
      </c>
      <c r="N848" s="10">
        <f t="shared" si="54"/>
        <v>3</v>
      </c>
      <c r="O848" s="10" t="str">
        <f>VLOOKUP(L848,'User input'!$D$6:$E$16,2,FALSE)</f>
        <v>Superwossname</v>
      </c>
      <c r="P848" s="10">
        <f>VLOOKUP(L848,'User input'!$D$6:$G$16,3,FALSE)</f>
        <v>3.49</v>
      </c>
      <c r="Q848" s="10">
        <f>VLOOKUP(L848,'User input'!$D$6:$G$16,4,FALSE)</f>
        <v>20</v>
      </c>
      <c r="R848" s="10">
        <f t="shared" si="55"/>
        <v>400</v>
      </c>
      <c r="S848" s="27">
        <f t="shared" si="52"/>
        <v>1396</v>
      </c>
      <c r="T848" s="27">
        <f>IF(K848&lt;'User input'!$I$9,'User input'!$J$8,IF(K848&lt;'User input'!$I$10,'User input'!$J$9,IF(K848&lt;'User input'!$I$11,'User input'!$J$10,'User input'!$J$11)))*S848</f>
        <v>41.879999999999995</v>
      </c>
      <c r="U848" s="27">
        <f>K848*'User input'!$J$17+'User input'!$J$16</f>
        <v>0.5</v>
      </c>
    </row>
    <row r="849" spans="1:21" x14ac:dyDescent="0.25">
      <c r="A849" s="17">
        <v>865</v>
      </c>
      <c r="B849" s="6" t="s">
        <v>2922</v>
      </c>
      <c r="C849" s="6" t="s">
        <v>2421</v>
      </c>
      <c r="D849" s="6" t="s">
        <v>28</v>
      </c>
      <c r="E849" s="6" t="s">
        <v>29</v>
      </c>
      <c r="F849" s="15">
        <v>90</v>
      </c>
      <c r="G849" s="6" t="s">
        <v>2923</v>
      </c>
      <c r="H849" s="6" t="s">
        <v>2924</v>
      </c>
      <c r="I849" s="6" t="s">
        <v>32</v>
      </c>
      <c r="J849" s="7">
        <v>43783</v>
      </c>
      <c r="K849" s="15">
        <v>12</v>
      </c>
      <c r="L849" s="6" t="s">
        <v>39</v>
      </c>
      <c r="M849" s="6">
        <f t="shared" si="53"/>
        <v>2019</v>
      </c>
      <c r="N849" s="6">
        <f t="shared" si="54"/>
        <v>11</v>
      </c>
      <c r="O849" s="6" t="str">
        <f>VLOOKUP(L849,'User input'!$D$6:$E$16,2,FALSE)</f>
        <v>Ultrathing V1</v>
      </c>
      <c r="P849" s="6">
        <f>VLOOKUP(L849,'User input'!$D$6:$G$16,3,FALSE)</f>
        <v>1.79</v>
      </c>
      <c r="Q849" s="6">
        <f>VLOOKUP(L849,'User input'!$D$6:$G$16,4,FALSE)</f>
        <v>17</v>
      </c>
      <c r="R849" s="6">
        <f t="shared" si="55"/>
        <v>204</v>
      </c>
      <c r="S849" s="26">
        <f t="shared" si="52"/>
        <v>365.16</v>
      </c>
      <c r="T849" s="26">
        <f>IF(K849&lt;'User input'!$I$9,'User input'!$J$8,IF(K849&lt;'User input'!$I$10,'User input'!$J$9,IF(K849&lt;'User input'!$I$11,'User input'!$J$10,'User input'!$J$11)))*S849</f>
        <v>0</v>
      </c>
      <c r="U849" s="26">
        <f>K849*'User input'!$J$17+'User input'!$J$16</f>
        <v>0.5</v>
      </c>
    </row>
    <row r="850" spans="1:21" x14ac:dyDescent="0.25">
      <c r="A850" s="18">
        <v>866</v>
      </c>
      <c r="B850" s="10" t="s">
        <v>2925</v>
      </c>
      <c r="C850" s="10" t="s">
        <v>2926</v>
      </c>
      <c r="D850" s="10" t="s">
        <v>49</v>
      </c>
      <c r="E850" s="10" t="s">
        <v>16</v>
      </c>
      <c r="F850" s="16">
        <v>60</v>
      </c>
      <c r="G850" s="10" t="s">
        <v>2927</v>
      </c>
      <c r="H850" s="10" t="s">
        <v>1851</v>
      </c>
      <c r="I850" s="10" t="s">
        <v>87</v>
      </c>
      <c r="J850" s="11">
        <v>43524</v>
      </c>
      <c r="K850" s="16">
        <v>70</v>
      </c>
      <c r="L850" s="10" t="s">
        <v>33</v>
      </c>
      <c r="M850" s="10">
        <f t="shared" si="53"/>
        <v>2019</v>
      </c>
      <c r="N850" s="10">
        <f t="shared" si="54"/>
        <v>2</v>
      </c>
      <c r="O850" s="10" t="str">
        <f>VLOOKUP(L850,'User input'!$D$6:$E$16,2,FALSE)</f>
        <v>Megawidget L</v>
      </c>
      <c r="P850" s="10">
        <f>VLOOKUP(L850,'User input'!$D$6:$G$16,3,FALSE)</f>
        <v>1.79</v>
      </c>
      <c r="Q850" s="10">
        <f>VLOOKUP(L850,'User input'!$D$6:$G$16,4,FALSE)</f>
        <v>24</v>
      </c>
      <c r="R850" s="10">
        <f t="shared" si="55"/>
        <v>1680</v>
      </c>
      <c r="S850" s="27">
        <f t="shared" si="52"/>
        <v>3007.2000000000003</v>
      </c>
      <c r="T850" s="27">
        <f>IF(K850&lt;'User input'!$I$9,'User input'!$J$8,IF(K850&lt;'User input'!$I$10,'User input'!$J$9,IF(K850&lt;'User input'!$I$11,'User input'!$J$10,'User input'!$J$11)))*S850</f>
        <v>150.36000000000001</v>
      </c>
      <c r="U850" s="27">
        <f>K850*'User input'!$J$17+'User input'!$J$16</f>
        <v>0.5</v>
      </c>
    </row>
    <row r="851" spans="1:21" x14ac:dyDescent="0.25">
      <c r="A851" s="17">
        <v>867</v>
      </c>
      <c r="B851" s="6" t="s">
        <v>2928</v>
      </c>
      <c r="C851" s="6" t="s">
        <v>2929</v>
      </c>
      <c r="D851" s="6" t="s">
        <v>49</v>
      </c>
      <c r="E851" s="6" t="s">
        <v>16</v>
      </c>
      <c r="F851" s="15">
        <v>90</v>
      </c>
      <c r="G851" s="6" t="s">
        <v>2930</v>
      </c>
      <c r="H851" s="6" t="s">
        <v>1819</v>
      </c>
      <c r="I851" s="6" t="s">
        <v>25</v>
      </c>
      <c r="J851" s="7">
        <v>43681</v>
      </c>
      <c r="K851" s="15">
        <v>79</v>
      </c>
      <c r="L851" s="6" t="s">
        <v>62</v>
      </c>
      <c r="M851" s="6">
        <f t="shared" si="53"/>
        <v>2019</v>
      </c>
      <c r="N851" s="6">
        <f t="shared" si="54"/>
        <v>8</v>
      </c>
      <c r="O851" s="6" t="str">
        <f>VLOOKUP(L851,'User input'!$D$6:$E$16,2,FALSE)</f>
        <v>Ultrathing V4</v>
      </c>
      <c r="P851" s="6">
        <f>VLOOKUP(L851,'User input'!$D$6:$G$16,3,FALSE)</f>
        <v>3.99</v>
      </c>
      <c r="Q851" s="6">
        <f>VLOOKUP(L851,'User input'!$D$6:$G$16,4,FALSE)</f>
        <v>24</v>
      </c>
      <c r="R851" s="6">
        <f t="shared" si="55"/>
        <v>1896</v>
      </c>
      <c r="S851" s="26">
        <f t="shared" si="52"/>
        <v>7565.04</v>
      </c>
      <c r="T851" s="26">
        <f>IF(K851&lt;'User input'!$I$9,'User input'!$J$8,IF(K851&lt;'User input'!$I$10,'User input'!$J$9,IF(K851&lt;'User input'!$I$11,'User input'!$J$10,'User input'!$J$11)))*S851</f>
        <v>378.25200000000001</v>
      </c>
      <c r="U851" s="26">
        <f>K851*'User input'!$J$17+'User input'!$J$16</f>
        <v>0.5</v>
      </c>
    </row>
    <row r="852" spans="1:21" x14ac:dyDescent="0.25">
      <c r="A852" s="18">
        <v>868</v>
      </c>
      <c r="B852" s="10" t="s">
        <v>2931</v>
      </c>
      <c r="C852" s="10" t="s">
        <v>2932</v>
      </c>
      <c r="D852" s="10" t="s">
        <v>28</v>
      </c>
      <c r="E852" s="10" t="s">
        <v>29</v>
      </c>
      <c r="F852" s="16">
        <v>60</v>
      </c>
      <c r="G852" s="10" t="s">
        <v>2933</v>
      </c>
      <c r="H852" s="10" t="s">
        <v>907</v>
      </c>
      <c r="I852" s="10" t="s">
        <v>908</v>
      </c>
      <c r="J852" s="11">
        <v>44545</v>
      </c>
      <c r="K852" s="16">
        <v>93</v>
      </c>
      <c r="L852" s="10" t="s">
        <v>99</v>
      </c>
      <c r="M852" s="10">
        <f t="shared" si="53"/>
        <v>2021</v>
      </c>
      <c r="N852" s="10">
        <f t="shared" si="54"/>
        <v>12</v>
      </c>
      <c r="O852" s="10" t="str">
        <f>VLOOKUP(L852,'User input'!$D$6:$E$16,2,FALSE)</f>
        <v>Superwossname</v>
      </c>
      <c r="P852" s="10">
        <f>VLOOKUP(L852,'User input'!$D$6:$G$16,3,FALSE)</f>
        <v>3.49</v>
      </c>
      <c r="Q852" s="10">
        <f>VLOOKUP(L852,'User input'!$D$6:$G$16,4,FALSE)</f>
        <v>20</v>
      </c>
      <c r="R852" s="10">
        <f t="shared" si="55"/>
        <v>1860</v>
      </c>
      <c r="S852" s="27">
        <f t="shared" si="52"/>
        <v>6491.4000000000005</v>
      </c>
      <c r="T852" s="27">
        <f>IF(K852&lt;'User input'!$I$9,'User input'!$J$8,IF(K852&lt;'User input'!$I$10,'User input'!$J$9,IF(K852&lt;'User input'!$I$11,'User input'!$J$10,'User input'!$J$11)))*S852</f>
        <v>324.57000000000005</v>
      </c>
      <c r="U852" s="27">
        <f>K852*'User input'!$J$17+'User input'!$J$16</f>
        <v>0.5</v>
      </c>
    </row>
    <row r="853" spans="1:21" x14ac:dyDescent="0.25">
      <c r="A853" s="17">
        <v>869</v>
      </c>
      <c r="B853" s="6" t="s">
        <v>2934</v>
      </c>
      <c r="C853" s="6" t="s">
        <v>2935</v>
      </c>
      <c r="D853" s="6" t="s">
        <v>15</v>
      </c>
      <c r="E853" s="6" t="s">
        <v>16</v>
      </c>
      <c r="F853" s="15">
        <v>90</v>
      </c>
      <c r="G853" s="6" t="s">
        <v>2936</v>
      </c>
      <c r="H853" s="6" t="s">
        <v>637</v>
      </c>
      <c r="I853" s="6" t="s">
        <v>291</v>
      </c>
      <c r="J853" s="7">
        <v>44543</v>
      </c>
      <c r="K853" s="15">
        <v>48</v>
      </c>
      <c r="L853" s="6" t="s">
        <v>20</v>
      </c>
      <c r="M853" s="6">
        <f t="shared" si="53"/>
        <v>2021</v>
      </c>
      <c r="N853" s="6">
        <f t="shared" si="54"/>
        <v>12</v>
      </c>
      <c r="O853" s="6" t="str">
        <f>VLOOKUP(L853,'User input'!$D$6:$E$16,2,FALSE)</f>
        <v>Hyperwotsit</v>
      </c>
      <c r="P853" s="6">
        <f>VLOOKUP(L853,'User input'!$D$6:$G$16,3,FALSE)</f>
        <v>2.0099999999999998</v>
      </c>
      <c r="Q853" s="6">
        <f>VLOOKUP(L853,'User input'!$D$6:$G$16,4,FALSE)</f>
        <v>20</v>
      </c>
      <c r="R853" s="6">
        <f t="shared" si="55"/>
        <v>960</v>
      </c>
      <c r="S853" s="26">
        <f t="shared" si="52"/>
        <v>1929.6</v>
      </c>
      <c r="T853" s="26">
        <f>IF(K853&lt;'User input'!$I$9,'User input'!$J$8,IF(K853&lt;'User input'!$I$10,'User input'!$J$9,IF(K853&lt;'User input'!$I$11,'User input'!$J$10,'User input'!$J$11)))*S853</f>
        <v>57.887999999999998</v>
      </c>
      <c r="U853" s="26">
        <f>K853*'User input'!$J$17+'User input'!$J$16</f>
        <v>0.5</v>
      </c>
    </row>
    <row r="854" spans="1:21" x14ac:dyDescent="0.25">
      <c r="A854" s="18">
        <v>870</v>
      </c>
      <c r="B854" s="10" t="s">
        <v>2937</v>
      </c>
      <c r="C854" s="10" t="s">
        <v>2938</v>
      </c>
      <c r="D854" s="10" t="s">
        <v>28</v>
      </c>
      <c r="E854" s="10" t="s">
        <v>29</v>
      </c>
      <c r="F854" s="16">
        <v>90</v>
      </c>
      <c r="G854" s="10" t="s">
        <v>2939</v>
      </c>
      <c r="H854" s="10" t="s">
        <v>2940</v>
      </c>
      <c r="I854" s="10" t="s">
        <v>38</v>
      </c>
      <c r="J854" s="11">
        <v>44412</v>
      </c>
      <c r="K854" s="16">
        <v>47</v>
      </c>
      <c r="L854" s="10" t="s">
        <v>157</v>
      </c>
      <c r="M854" s="10">
        <f t="shared" si="53"/>
        <v>2021</v>
      </c>
      <c r="N854" s="10">
        <f t="shared" si="54"/>
        <v>8</v>
      </c>
      <c r="O854" s="10" t="str">
        <f>VLOOKUP(L854,'User input'!$D$6:$E$16,2,FALSE)</f>
        <v>Ultrathing V3</v>
      </c>
      <c r="P854" s="10">
        <f>VLOOKUP(L854,'User input'!$D$6:$G$16,3,FALSE)</f>
        <v>3.39</v>
      </c>
      <c r="Q854" s="10">
        <f>VLOOKUP(L854,'User input'!$D$6:$G$16,4,FALSE)</f>
        <v>24</v>
      </c>
      <c r="R854" s="10">
        <f t="shared" si="55"/>
        <v>1128</v>
      </c>
      <c r="S854" s="27">
        <f t="shared" si="52"/>
        <v>3823.92</v>
      </c>
      <c r="T854" s="27">
        <f>IF(K854&lt;'User input'!$I$9,'User input'!$J$8,IF(K854&lt;'User input'!$I$10,'User input'!$J$9,IF(K854&lt;'User input'!$I$11,'User input'!$J$10,'User input'!$J$11)))*S854</f>
        <v>114.7176</v>
      </c>
      <c r="U854" s="27">
        <f>K854*'User input'!$J$17+'User input'!$J$16</f>
        <v>0.5</v>
      </c>
    </row>
    <row r="855" spans="1:21" x14ac:dyDescent="0.25">
      <c r="A855" s="17">
        <v>871</v>
      </c>
      <c r="B855" s="6" t="s">
        <v>2941</v>
      </c>
      <c r="C855" s="6" t="s">
        <v>1329</v>
      </c>
      <c r="D855" s="6" t="s">
        <v>28</v>
      </c>
      <c r="E855" s="6" t="s">
        <v>29</v>
      </c>
      <c r="F855" s="15">
        <v>30</v>
      </c>
      <c r="G855" s="6" t="s">
        <v>2942</v>
      </c>
      <c r="H855" s="6" t="s">
        <v>2943</v>
      </c>
      <c r="I855" s="6" t="s">
        <v>122</v>
      </c>
      <c r="J855" s="7">
        <v>44101</v>
      </c>
      <c r="K855" s="15">
        <v>52</v>
      </c>
      <c r="L855" s="6" t="s">
        <v>52</v>
      </c>
      <c r="M855" s="6">
        <f t="shared" si="53"/>
        <v>2020</v>
      </c>
      <c r="N855" s="6">
        <f t="shared" si="54"/>
        <v>9</v>
      </c>
      <c r="O855" s="6" t="str">
        <f>VLOOKUP(L855,'User input'!$D$6:$E$16,2,FALSE)</f>
        <v>Megawidget S</v>
      </c>
      <c r="P855" s="6">
        <f>VLOOKUP(L855,'User input'!$D$6:$G$16,3,FALSE)</f>
        <v>0.69</v>
      </c>
      <c r="Q855" s="6">
        <f>VLOOKUP(L855,'User input'!$D$6:$G$16,4,FALSE)</f>
        <v>24</v>
      </c>
      <c r="R855" s="6">
        <f t="shared" si="55"/>
        <v>1248</v>
      </c>
      <c r="S855" s="26">
        <f t="shared" si="52"/>
        <v>861.11999999999989</v>
      </c>
      <c r="T855" s="26">
        <f>IF(K855&lt;'User input'!$I$9,'User input'!$J$8,IF(K855&lt;'User input'!$I$10,'User input'!$J$9,IF(K855&lt;'User input'!$I$11,'User input'!$J$10,'User input'!$J$11)))*S855</f>
        <v>43.055999999999997</v>
      </c>
      <c r="U855" s="26">
        <f>K855*'User input'!$J$17+'User input'!$J$16</f>
        <v>0.5</v>
      </c>
    </row>
    <row r="856" spans="1:21" x14ac:dyDescent="0.25">
      <c r="A856" s="18">
        <v>872</v>
      </c>
      <c r="B856" s="10" t="s">
        <v>2944</v>
      </c>
      <c r="C856" s="10" t="s">
        <v>2945</v>
      </c>
      <c r="D856" s="10" t="s">
        <v>49</v>
      </c>
      <c r="E856" s="10" t="s">
        <v>16</v>
      </c>
      <c r="F856" s="16">
        <v>60</v>
      </c>
      <c r="G856" s="10" t="s">
        <v>2946</v>
      </c>
      <c r="H856" s="10" t="s">
        <v>1659</v>
      </c>
      <c r="I856" s="10" t="s">
        <v>32</v>
      </c>
      <c r="J856" s="11">
        <v>43610</v>
      </c>
      <c r="K856" s="16">
        <v>73</v>
      </c>
      <c r="L856" s="10" t="s">
        <v>39</v>
      </c>
      <c r="M856" s="10">
        <f t="shared" si="53"/>
        <v>2019</v>
      </c>
      <c r="N856" s="10">
        <f t="shared" si="54"/>
        <v>5</v>
      </c>
      <c r="O856" s="10" t="str">
        <f>VLOOKUP(L856,'User input'!$D$6:$E$16,2,FALSE)</f>
        <v>Ultrathing V1</v>
      </c>
      <c r="P856" s="10">
        <f>VLOOKUP(L856,'User input'!$D$6:$G$16,3,FALSE)</f>
        <v>1.79</v>
      </c>
      <c r="Q856" s="10">
        <f>VLOOKUP(L856,'User input'!$D$6:$G$16,4,FALSE)</f>
        <v>17</v>
      </c>
      <c r="R856" s="10">
        <f t="shared" si="55"/>
        <v>1241</v>
      </c>
      <c r="S856" s="27">
        <f t="shared" si="52"/>
        <v>2221.39</v>
      </c>
      <c r="T856" s="27">
        <f>IF(K856&lt;'User input'!$I$9,'User input'!$J$8,IF(K856&lt;'User input'!$I$10,'User input'!$J$9,IF(K856&lt;'User input'!$I$11,'User input'!$J$10,'User input'!$J$11)))*S856</f>
        <v>111.06950000000001</v>
      </c>
      <c r="U856" s="27">
        <f>K856*'User input'!$J$17+'User input'!$J$16</f>
        <v>0.5</v>
      </c>
    </row>
    <row r="857" spans="1:21" x14ac:dyDescent="0.25">
      <c r="A857" s="17">
        <v>873</v>
      </c>
      <c r="B857" s="6" t="s">
        <v>2396</v>
      </c>
      <c r="C857" s="6" t="s">
        <v>812</v>
      </c>
      <c r="D857" s="6" t="s">
        <v>28</v>
      </c>
      <c r="E857" s="6" t="s">
        <v>29</v>
      </c>
      <c r="F857" s="15">
        <v>90</v>
      </c>
      <c r="G857" s="6" t="s">
        <v>2947</v>
      </c>
      <c r="H857" s="6" t="s">
        <v>1163</v>
      </c>
      <c r="I857" s="6" t="s">
        <v>32</v>
      </c>
      <c r="J857" s="7">
        <v>43751</v>
      </c>
      <c r="K857" s="15">
        <v>9</v>
      </c>
      <c r="L857" s="6" t="s">
        <v>33</v>
      </c>
      <c r="M857" s="6">
        <f t="shared" si="53"/>
        <v>2019</v>
      </c>
      <c r="N857" s="6">
        <f t="shared" si="54"/>
        <v>10</v>
      </c>
      <c r="O857" s="6" t="str">
        <f>VLOOKUP(L857,'User input'!$D$6:$E$16,2,FALSE)</f>
        <v>Megawidget L</v>
      </c>
      <c r="P857" s="6">
        <f>VLOOKUP(L857,'User input'!$D$6:$G$16,3,FALSE)</f>
        <v>1.79</v>
      </c>
      <c r="Q857" s="6">
        <f>VLOOKUP(L857,'User input'!$D$6:$G$16,4,FALSE)</f>
        <v>24</v>
      </c>
      <c r="R857" s="6">
        <f t="shared" si="55"/>
        <v>216</v>
      </c>
      <c r="S857" s="26">
        <f t="shared" si="52"/>
        <v>386.64</v>
      </c>
      <c r="T857" s="26">
        <f>IF(K857&lt;'User input'!$I$9,'User input'!$J$8,IF(K857&lt;'User input'!$I$10,'User input'!$J$9,IF(K857&lt;'User input'!$I$11,'User input'!$J$10,'User input'!$J$11)))*S857</f>
        <v>0</v>
      </c>
      <c r="U857" s="26">
        <f>K857*'User input'!$J$17+'User input'!$J$16</f>
        <v>0.5</v>
      </c>
    </row>
    <row r="858" spans="1:21" x14ac:dyDescent="0.25">
      <c r="A858" s="18">
        <v>874</v>
      </c>
      <c r="B858" s="10" t="s">
        <v>2948</v>
      </c>
      <c r="C858" s="10" t="s">
        <v>390</v>
      </c>
      <c r="D858" s="10" t="s">
        <v>15</v>
      </c>
      <c r="E858" s="10" t="s">
        <v>16</v>
      </c>
      <c r="F858" s="16">
        <v>30</v>
      </c>
      <c r="G858" s="10" t="s">
        <v>2949</v>
      </c>
      <c r="H858" s="10" t="s">
        <v>1618</v>
      </c>
      <c r="I858" s="10" t="s">
        <v>32</v>
      </c>
      <c r="J858" s="11">
        <v>44054</v>
      </c>
      <c r="K858" s="16">
        <v>41</v>
      </c>
      <c r="L858" s="10" t="s">
        <v>157</v>
      </c>
      <c r="M858" s="10">
        <f t="shared" si="53"/>
        <v>2020</v>
      </c>
      <c r="N858" s="10">
        <f t="shared" si="54"/>
        <v>8</v>
      </c>
      <c r="O858" s="10" t="str">
        <f>VLOOKUP(L858,'User input'!$D$6:$E$16,2,FALSE)</f>
        <v>Ultrathing V3</v>
      </c>
      <c r="P858" s="10">
        <f>VLOOKUP(L858,'User input'!$D$6:$G$16,3,FALSE)</f>
        <v>3.39</v>
      </c>
      <c r="Q858" s="10">
        <f>VLOOKUP(L858,'User input'!$D$6:$G$16,4,FALSE)</f>
        <v>24</v>
      </c>
      <c r="R858" s="10">
        <f t="shared" si="55"/>
        <v>984</v>
      </c>
      <c r="S858" s="27">
        <f t="shared" si="52"/>
        <v>3335.76</v>
      </c>
      <c r="T858" s="27">
        <f>IF(K858&lt;'User input'!$I$9,'User input'!$J$8,IF(K858&lt;'User input'!$I$10,'User input'!$J$9,IF(K858&lt;'User input'!$I$11,'User input'!$J$10,'User input'!$J$11)))*S858</f>
        <v>100.0728</v>
      </c>
      <c r="U858" s="27">
        <f>K858*'User input'!$J$17+'User input'!$J$16</f>
        <v>0.5</v>
      </c>
    </row>
    <row r="859" spans="1:21" x14ac:dyDescent="0.25">
      <c r="A859" s="17">
        <v>875</v>
      </c>
      <c r="B859" s="6" t="s">
        <v>2950</v>
      </c>
      <c r="C859" s="6" t="s">
        <v>2375</v>
      </c>
      <c r="D859" s="6" t="s">
        <v>28</v>
      </c>
      <c r="E859" s="6" t="s">
        <v>29</v>
      </c>
      <c r="F859" s="15">
        <v>60</v>
      </c>
      <c r="G859" s="6" t="s">
        <v>2951</v>
      </c>
      <c r="H859" s="6" t="s">
        <v>2284</v>
      </c>
      <c r="I859" s="6" t="s">
        <v>32</v>
      </c>
      <c r="J859" s="7">
        <v>44522</v>
      </c>
      <c r="K859" s="15">
        <v>21</v>
      </c>
      <c r="L859" s="6" t="s">
        <v>44</v>
      </c>
      <c r="M859" s="6">
        <f t="shared" si="53"/>
        <v>2021</v>
      </c>
      <c r="N859" s="6">
        <f t="shared" si="54"/>
        <v>11</v>
      </c>
      <c r="O859" s="6" t="str">
        <f>VLOOKUP(L859,'User input'!$D$6:$E$16,2,FALSE)</f>
        <v>Gigastuff</v>
      </c>
      <c r="P859" s="6">
        <f>VLOOKUP(L859,'User input'!$D$6:$G$16,3,FALSE)</f>
        <v>1.89</v>
      </c>
      <c r="Q859" s="6">
        <f>VLOOKUP(L859,'User input'!$D$6:$G$16,4,FALSE)</f>
        <v>18</v>
      </c>
      <c r="R859" s="6">
        <f t="shared" si="55"/>
        <v>378</v>
      </c>
      <c r="S859" s="26">
        <f t="shared" si="52"/>
        <v>714.42</v>
      </c>
      <c r="T859" s="26">
        <f>IF(K859&lt;'User input'!$I$9,'User input'!$J$8,IF(K859&lt;'User input'!$I$10,'User input'!$J$9,IF(K859&lt;'User input'!$I$11,'User input'!$J$10,'User input'!$J$11)))*S859</f>
        <v>21.432599999999997</v>
      </c>
      <c r="U859" s="26">
        <f>K859*'User input'!$J$17+'User input'!$J$16</f>
        <v>0.5</v>
      </c>
    </row>
    <row r="860" spans="1:21" x14ac:dyDescent="0.25">
      <c r="A860" s="18">
        <v>876</v>
      </c>
      <c r="B860" s="10" t="s">
        <v>2952</v>
      </c>
      <c r="C860" s="10" t="s">
        <v>2953</v>
      </c>
      <c r="D860" s="10" t="s">
        <v>28</v>
      </c>
      <c r="E860" s="10" t="s">
        <v>29</v>
      </c>
      <c r="F860" s="16">
        <v>90</v>
      </c>
      <c r="G860" s="10" t="s">
        <v>2954</v>
      </c>
      <c r="H860" s="10" t="s">
        <v>2955</v>
      </c>
      <c r="I860" s="10" t="s">
        <v>25</v>
      </c>
      <c r="J860" s="11">
        <v>43969</v>
      </c>
      <c r="K860" s="16">
        <v>86</v>
      </c>
      <c r="L860" s="10" t="s">
        <v>33</v>
      </c>
      <c r="M860" s="10">
        <f t="shared" si="53"/>
        <v>2020</v>
      </c>
      <c r="N860" s="10">
        <f t="shared" si="54"/>
        <v>5</v>
      </c>
      <c r="O860" s="10" t="str">
        <f>VLOOKUP(L860,'User input'!$D$6:$E$16,2,FALSE)</f>
        <v>Megawidget L</v>
      </c>
      <c r="P860" s="10">
        <f>VLOOKUP(L860,'User input'!$D$6:$G$16,3,FALSE)</f>
        <v>1.79</v>
      </c>
      <c r="Q860" s="10">
        <f>VLOOKUP(L860,'User input'!$D$6:$G$16,4,FALSE)</f>
        <v>24</v>
      </c>
      <c r="R860" s="10">
        <f t="shared" si="55"/>
        <v>2064</v>
      </c>
      <c r="S860" s="27">
        <f t="shared" si="52"/>
        <v>3694.56</v>
      </c>
      <c r="T860" s="27">
        <f>IF(K860&lt;'User input'!$I$9,'User input'!$J$8,IF(K860&lt;'User input'!$I$10,'User input'!$J$9,IF(K860&lt;'User input'!$I$11,'User input'!$J$10,'User input'!$J$11)))*S860</f>
        <v>184.72800000000001</v>
      </c>
      <c r="U860" s="27">
        <f>K860*'User input'!$J$17+'User input'!$J$16</f>
        <v>0.5</v>
      </c>
    </row>
    <row r="861" spans="1:21" x14ac:dyDescent="0.25">
      <c r="A861" s="17">
        <v>877</v>
      </c>
      <c r="B861" s="6" t="s">
        <v>2956</v>
      </c>
      <c r="C861" s="6" t="s">
        <v>1539</v>
      </c>
      <c r="D861" s="6" t="s">
        <v>49</v>
      </c>
      <c r="E861" s="6" t="s">
        <v>16</v>
      </c>
      <c r="F861" s="15">
        <v>30</v>
      </c>
      <c r="G861" s="6" t="s">
        <v>2957</v>
      </c>
      <c r="H861" s="6" t="s">
        <v>2066</v>
      </c>
      <c r="I861" s="6" t="s">
        <v>2067</v>
      </c>
      <c r="J861" s="7">
        <v>43653</v>
      </c>
      <c r="K861" s="15">
        <v>70</v>
      </c>
      <c r="L861" s="6" t="s">
        <v>68</v>
      </c>
      <c r="M861" s="6">
        <f t="shared" si="53"/>
        <v>2019</v>
      </c>
      <c r="N861" s="6">
        <f t="shared" si="54"/>
        <v>7</v>
      </c>
      <c r="O861" s="6" t="str">
        <f>VLOOKUP(L861,'User input'!$D$6:$E$16,2,FALSE)</f>
        <v>Megawidget M</v>
      </c>
      <c r="P861" s="6">
        <f>VLOOKUP(L861,'User input'!$D$6:$G$16,3,FALSE)</f>
        <v>1.29</v>
      </c>
      <c r="Q861" s="6">
        <f>VLOOKUP(L861,'User input'!$D$6:$G$16,4,FALSE)</f>
        <v>24</v>
      </c>
      <c r="R861" s="6">
        <f t="shared" si="55"/>
        <v>1680</v>
      </c>
      <c r="S861" s="26">
        <f t="shared" si="52"/>
        <v>2167.2000000000003</v>
      </c>
      <c r="T861" s="26">
        <f>IF(K861&lt;'User input'!$I$9,'User input'!$J$8,IF(K861&lt;'User input'!$I$10,'User input'!$J$9,IF(K861&lt;'User input'!$I$11,'User input'!$J$10,'User input'!$J$11)))*S861</f>
        <v>108.36000000000001</v>
      </c>
      <c r="U861" s="26">
        <f>K861*'User input'!$J$17+'User input'!$J$16</f>
        <v>0.5</v>
      </c>
    </row>
    <row r="862" spans="1:21" x14ac:dyDescent="0.25">
      <c r="A862" s="18">
        <v>878</v>
      </c>
      <c r="B862" s="10" t="s">
        <v>104</v>
      </c>
      <c r="C862" s="10" t="s">
        <v>1649</v>
      </c>
      <c r="D862" s="10" t="s">
        <v>617</v>
      </c>
      <c r="E862" s="10" t="s">
        <v>29</v>
      </c>
      <c r="F862" s="16">
        <v>60</v>
      </c>
      <c r="G862" s="10" t="s">
        <v>2958</v>
      </c>
      <c r="H862" s="10" t="s">
        <v>2749</v>
      </c>
      <c r="I862" s="10" t="s">
        <v>32</v>
      </c>
      <c r="J862" s="11">
        <v>44121</v>
      </c>
      <c r="K862" s="16">
        <v>40</v>
      </c>
      <c r="L862" s="10" t="s">
        <v>62</v>
      </c>
      <c r="M862" s="10">
        <f t="shared" si="53"/>
        <v>2020</v>
      </c>
      <c r="N862" s="10">
        <f t="shared" si="54"/>
        <v>10</v>
      </c>
      <c r="O862" s="10" t="str">
        <f>VLOOKUP(L862,'User input'!$D$6:$E$16,2,FALSE)</f>
        <v>Ultrathing V4</v>
      </c>
      <c r="P862" s="10">
        <f>VLOOKUP(L862,'User input'!$D$6:$G$16,3,FALSE)</f>
        <v>3.99</v>
      </c>
      <c r="Q862" s="10">
        <f>VLOOKUP(L862,'User input'!$D$6:$G$16,4,FALSE)</f>
        <v>24</v>
      </c>
      <c r="R862" s="10">
        <f t="shared" si="55"/>
        <v>960</v>
      </c>
      <c r="S862" s="27">
        <f t="shared" si="52"/>
        <v>3830.4</v>
      </c>
      <c r="T862" s="27">
        <f>IF(K862&lt;'User input'!$I$9,'User input'!$J$8,IF(K862&lt;'User input'!$I$10,'User input'!$J$9,IF(K862&lt;'User input'!$I$11,'User input'!$J$10,'User input'!$J$11)))*S862</f>
        <v>114.91199999999999</v>
      </c>
      <c r="U862" s="27">
        <f>K862*'User input'!$J$17+'User input'!$J$16</f>
        <v>0.5</v>
      </c>
    </row>
    <row r="863" spans="1:21" x14ac:dyDescent="0.25">
      <c r="A863" s="17">
        <v>879</v>
      </c>
      <c r="B863" s="6" t="s">
        <v>2959</v>
      </c>
      <c r="C863" s="6" t="s">
        <v>2960</v>
      </c>
      <c r="D863" s="6" t="s">
        <v>49</v>
      </c>
      <c r="E863" s="6" t="s">
        <v>16</v>
      </c>
      <c r="F863" s="15">
        <v>90</v>
      </c>
      <c r="G863" s="6" t="s">
        <v>2961</v>
      </c>
      <c r="H863" s="6" t="s">
        <v>2962</v>
      </c>
      <c r="I863" s="6" t="s">
        <v>32</v>
      </c>
      <c r="J863" s="7">
        <v>44016</v>
      </c>
      <c r="K863" s="15">
        <v>74</v>
      </c>
      <c r="L863" s="6" t="s">
        <v>78</v>
      </c>
      <c r="M863" s="6">
        <f t="shared" si="53"/>
        <v>2020</v>
      </c>
      <c r="N863" s="6">
        <f t="shared" si="54"/>
        <v>7</v>
      </c>
      <c r="O863" s="6" t="str">
        <f>VLOOKUP(L863,'User input'!$D$6:$E$16,2,FALSE)</f>
        <v>Ultrathing V2</v>
      </c>
      <c r="P863" s="6">
        <f>VLOOKUP(L863,'User input'!$D$6:$G$16,3,FALSE)</f>
        <v>2.95</v>
      </c>
      <c r="Q863" s="6">
        <f>VLOOKUP(L863,'User input'!$D$6:$G$16,4,FALSE)</f>
        <v>20</v>
      </c>
      <c r="R863" s="6">
        <f t="shared" si="55"/>
        <v>1480</v>
      </c>
      <c r="S863" s="26">
        <f t="shared" si="52"/>
        <v>4366</v>
      </c>
      <c r="T863" s="26">
        <f>IF(K863&lt;'User input'!$I$9,'User input'!$J$8,IF(K863&lt;'User input'!$I$10,'User input'!$J$9,IF(K863&lt;'User input'!$I$11,'User input'!$J$10,'User input'!$J$11)))*S863</f>
        <v>218.3</v>
      </c>
      <c r="U863" s="26">
        <f>K863*'User input'!$J$17+'User input'!$J$16</f>
        <v>0.5</v>
      </c>
    </row>
    <row r="864" spans="1:21" x14ac:dyDescent="0.25">
      <c r="A864" s="18">
        <v>880</v>
      </c>
      <c r="B864" s="10" t="s">
        <v>2963</v>
      </c>
      <c r="C864" s="10" t="s">
        <v>1387</v>
      </c>
      <c r="D864" s="10" t="s">
        <v>15</v>
      </c>
      <c r="E864" s="10" t="s">
        <v>16</v>
      </c>
      <c r="F864" s="16">
        <v>60</v>
      </c>
      <c r="G864" s="10" t="s">
        <v>2964</v>
      </c>
      <c r="H864" s="10" t="s">
        <v>2965</v>
      </c>
      <c r="I864" s="10" t="s">
        <v>144</v>
      </c>
      <c r="J864" s="11">
        <v>44173</v>
      </c>
      <c r="K864" s="16">
        <v>66</v>
      </c>
      <c r="L864" s="10" t="s">
        <v>157</v>
      </c>
      <c r="M864" s="10">
        <f t="shared" si="53"/>
        <v>2020</v>
      </c>
      <c r="N864" s="10">
        <f t="shared" si="54"/>
        <v>12</v>
      </c>
      <c r="O864" s="10" t="str">
        <f>VLOOKUP(L864,'User input'!$D$6:$E$16,2,FALSE)</f>
        <v>Ultrathing V3</v>
      </c>
      <c r="P864" s="10">
        <f>VLOOKUP(L864,'User input'!$D$6:$G$16,3,FALSE)</f>
        <v>3.39</v>
      </c>
      <c r="Q864" s="10">
        <f>VLOOKUP(L864,'User input'!$D$6:$G$16,4,FALSE)</f>
        <v>24</v>
      </c>
      <c r="R864" s="10">
        <f t="shared" si="55"/>
        <v>1584</v>
      </c>
      <c r="S864" s="27">
        <f t="shared" si="52"/>
        <v>5369.76</v>
      </c>
      <c r="T864" s="27">
        <f>IF(K864&lt;'User input'!$I$9,'User input'!$J$8,IF(K864&lt;'User input'!$I$10,'User input'!$J$9,IF(K864&lt;'User input'!$I$11,'User input'!$J$10,'User input'!$J$11)))*S864</f>
        <v>268.488</v>
      </c>
      <c r="U864" s="27">
        <f>K864*'User input'!$J$17+'User input'!$J$16</f>
        <v>0.5</v>
      </c>
    </row>
    <row r="865" spans="1:21" x14ac:dyDescent="0.25">
      <c r="A865" s="17">
        <v>881</v>
      </c>
      <c r="B865" s="6" t="s">
        <v>2966</v>
      </c>
      <c r="C865" s="6" t="s">
        <v>2967</v>
      </c>
      <c r="D865" s="6" t="s">
        <v>28</v>
      </c>
      <c r="E865" s="6" t="s">
        <v>29</v>
      </c>
      <c r="F865" s="15">
        <v>60</v>
      </c>
      <c r="G865" s="6" t="s">
        <v>2971</v>
      </c>
      <c r="H865" s="6" t="s">
        <v>2331</v>
      </c>
      <c r="I865" s="6" t="s">
        <v>2332</v>
      </c>
      <c r="J865" s="7">
        <v>43559</v>
      </c>
      <c r="K865" s="15">
        <v>35</v>
      </c>
      <c r="L865" s="6" t="s">
        <v>52</v>
      </c>
      <c r="M865" s="6">
        <f t="shared" si="53"/>
        <v>2019</v>
      </c>
      <c r="N865" s="6">
        <f t="shared" si="54"/>
        <v>4</v>
      </c>
      <c r="O865" s="6" t="str">
        <f>VLOOKUP(L865,'User input'!$D$6:$E$16,2,FALSE)</f>
        <v>Megawidget S</v>
      </c>
      <c r="P865" s="6">
        <f>VLOOKUP(L865,'User input'!$D$6:$G$16,3,FALSE)</f>
        <v>0.69</v>
      </c>
      <c r="Q865" s="6">
        <f>VLOOKUP(L865,'User input'!$D$6:$G$16,4,FALSE)</f>
        <v>24</v>
      </c>
      <c r="R865" s="6">
        <f t="shared" si="55"/>
        <v>840</v>
      </c>
      <c r="S865" s="26">
        <f t="shared" si="52"/>
        <v>579.59999999999991</v>
      </c>
      <c r="T865" s="26">
        <f>IF(K865&lt;'User input'!$I$9,'User input'!$J$8,IF(K865&lt;'User input'!$I$10,'User input'!$J$9,IF(K865&lt;'User input'!$I$11,'User input'!$J$10,'User input'!$J$11)))*S865</f>
        <v>17.387999999999998</v>
      </c>
      <c r="U865" s="26">
        <f>K865*'User input'!$J$17+'User input'!$J$16</f>
        <v>0.5</v>
      </c>
    </row>
    <row r="866" spans="1:21" x14ac:dyDescent="0.25">
      <c r="A866" s="18">
        <v>882</v>
      </c>
      <c r="B866" s="10" t="s">
        <v>2969</v>
      </c>
      <c r="C866" s="10" t="s">
        <v>2970</v>
      </c>
      <c r="D866" s="10" t="s">
        <v>49</v>
      </c>
      <c r="E866" s="10" t="s">
        <v>16</v>
      </c>
      <c r="F866" s="16">
        <v>30</v>
      </c>
      <c r="G866" s="10" t="s">
        <v>2971</v>
      </c>
      <c r="H866" s="10" t="s">
        <v>2972</v>
      </c>
      <c r="I866" s="10" t="s">
        <v>2973</v>
      </c>
      <c r="J866" s="11">
        <v>44268</v>
      </c>
      <c r="K866" s="16">
        <v>59</v>
      </c>
      <c r="L866" s="10" t="s">
        <v>68</v>
      </c>
      <c r="M866" s="10">
        <f t="shared" si="53"/>
        <v>2021</v>
      </c>
      <c r="N866" s="10">
        <f t="shared" si="54"/>
        <v>3</v>
      </c>
      <c r="O866" s="10" t="str">
        <f>VLOOKUP(L866,'User input'!$D$6:$E$16,2,FALSE)</f>
        <v>Megawidget M</v>
      </c>
      <c r="P866" s="10">
        <f>VLOOKUP(L866,'User input'!$D$6:$G$16,3,FALSE)</f>
        <v>1.29</v>
      </c>
      <c r="Q866" s="10">
        <f>VLOOKUP(L866,'User input'!$D$6:$G$16,4,FALSE)</f>
        <v>24</v>
      </c>
      <c r="R866" s="10">
        <f t="shared" si="55"/>
        <v>1416</v>
      </c>
      <c r="S866" s="27">
        <f t="shared" si="52"/>
        <v>1826.64</v>
      </c>
      <c r="T866" s="27">
        <f>IF(K866&lt;'User input'!$I$9,'User input'!$J$8,IF(K866&lt;'User input'!$I$10,'User input'!$J$9,IF(K866&lt;'User input'!$I$11,'User input'!$J$10,'User input'!$J$11)))*S866</f>
        <v>91.332000000000008</v>
      </c>
      <c r="U866" s="27">
        <f>K866*'User input'!$J$17+'User input'!$J$16</f>
        <v>0.5</v>
      </c>
    </row>
    <row r="867" spans="1:21" x14ac:dyDescent="0.25">
      <c r="A867" s="17">
        <v>883</v>
      </c>
      <c r="B867" s="6" t="s">
        <v>2974</v>
      </c>
      <c r="C867" s="6" t="s">
        <v>2975</v>
      </c>
      <c r="D867" s="6" t="s">
        <v>28</v>
      </c>
      <c r="E867" s="6" t="s">
        <v>29</v>
      </c>
      <c r="F867" s="15">
        <v>30</v>
      </c>
      <c r="G867" s="6" t="s">
        <v>2976</v>
      </c>
      <c r="H867" s="6" t="s">
        <v>2977</v>
      </c>
      <c r="I867" s="6" t="s">
        <v>32</v>
      </c>
      <c r="J867" s="7">
        <v>44285</v>
      </c>
      <c r="K867" s="15">
        <v>20</v>
      </c>
      <c r="L867" s="6" t="s">
        <v>99</v>
      </c>
      <c r="M867" s="6">
        <f t="shared" si="53"/>
        <v>2021</v>
      </c>
      <c r="N867" s="6">
        <f t="shared" si="54"/>
        <v>3</v>
      </c>
      <c r="O867" s="6" t="str">
        <f>VLOOKUP(L867,'User input'!$D$6:$E$16,2,FALSE)</f>
        <v>Superwossname</v>
      </c>
      <c r="P867" s="6">
        <f>VLOOKUP(L867,'User input'!$D$6:$G$16,3,FALSE)</f>
        <v>3.49</v>
      </c>
      <c r="Q867" s="6">
        <f>VLOOKUP(L867,'User input'!$D$6:$G$16,4,FALSE)</f>
        <v>20</v>
      </c>
      <c r="R867" s="6">
        <f t="shared" si="55"/>
        <v>400</v>
      </c>
      <c r="S867" s="26">
        <f t="shared" si="52"/>
        <v>1396</v>
      </c>
      <c r="T867" s="26">
        <f>IF(K867&lt;'User input'!$I$9,'User input'!$J$8,IF(K867&lt;'User input'!$I$10,'User input'!$J$9,IF(K867&lt;'User input'!$I$11,'User input'!$J$10,'User input'!$J$11)))*S867</f>
        <v>41.879999999999995</v>
      </c>
      <c r="U867" s="26">
        <f>K867*'User input'!$J$17+'User input'!$J$16</f>
        <v>0.5</v>
      </c>
    </row>
    <row r="868" spans="1:21" x14ac:dyDescent="0.25">
      <c r="A868" s="18">
        <v>884</v>
      </c>
      <c r="B868" s="10" t="s">
        <v>2978</v>
      </c>
      <c r="C868" s="10" t="s">
        <v>302</v>
      </c>
      <c r="D868" s="10" t="s">
        <v>49</v>
      </c>
      <c r="E868" s="10" t="s">
        <v>16</v>
      </c>
      <c r="F868" s="16">
        <v>30</v>
      </c>
      <c r="G868" s="10" t="s">
        <v>2979</v>
      </c>
      <c r="H868" s="10" t="s">
        <v>2980</v>
      </c>
      <c r="I868" s="10" t="s">
        <v>38</v>
      </c>
      <c r="J868" s="11">
        <v>43994</v>
      </c>
      <c r="K868" s="16">
        <v>42</v>
      </c>
      <c r="L868" s="10" t="s">
        <v>157</v>
      </c>
      <c r="M868" s="10">
        <f t="shared" si="53"/>
        <v>2020</v>
      </c>
      <c r="N868" s="10">
        <f t="shared" si="54"/>
        <v>6</v>
      </c>
      <c r="O868" s="10" t="str">
        <f>VLOOKUP(L868,'User input'!$D$6:$E$16,2,FALSE)</f>
        <v>Ultrathing V3</v>
      </c>
      <c r="P868" s="10">
        <f>VLOOKUP(L868,'User input'!$D$6:$G$16,3,FALSE)</f>
        <v>3.39</v>
      </c>
      <c r="Q868" s="10">
        <f>VLOOKUP(L868,'User input'!$D$6:$G$16,4,FALSE)</f>
        <v>24</v>
      </c>
      <c r="R868" s="10">
        <f t="shared" si="55"/>
        <v>1008</v>
      </c>
      <c r="S868" s="27">
        <f t="shared" si="52"/>
        <v>3417.1200000000003</v>
      </c>
      <c r="T868" s="27">
        <f>IF(K868&lt;'User input'!$I$9,'User input'!$J$8,IF(K868&lt;'User input'!$I$10,'User input'!$J$9,IF(K868&lt;'User input'!$I$11,'User input'!$J$10,'User input'!$J$11)))*S868</f>
        <v>102.51360000000001</v>
      </c>
      <c r="U868" s="27">
        <f>K868*'User input'!$J$17+'User input'!$J$16</f>
        <v>0.5</v>
      </c>
    </row>
    <row r="869" spans="1:21" x14ac:dyDescent="0.25">
      <c r="A869" s="17">
        <v>885</v>
      </c>
      <c r="B869" s="6" t="s">
        <v>80</v>
      </c>
      <c r="C869" s="6" t="s">
        <v>2981</v>
      </c>
      <c r="D869" s="6" t="s">
        <v>28</v>
      </c>
      <c r="E869" s="6" t="s">
        <v>29</v>
      </c>
      <c r="F869" s="15">
        <v>30</v>
      </c>
      <c r="G869" s="6" t="s">
        <v>2982</v>
      </c>
      <c r="H869" s="6" t="s">
        <v>2983</v>
      </c>
      <c r="I869" s="6" t="s">
        <v>32</v>
      </c>
      <c r="J869" s="7">
        <v>44404</v>
      </c>
      <c r="K869" s="15">
        <v>99</v>
      </c>
      <c r="L869" s="6" t="s">
        <v>44</v>
      </c>
      <c r="M869" s="6">
        <f t="shared" si="53"/>
        <v>2021</v>
      </c>
      <c r="N869" s="6">
        <f t="shared" si="54"/>
        <v>7</v>
      </c>
      <c r="O869" s="6" t="str">
        <f>VLOOKUP(L869,'User input'!$D$6:$E$16,2,FALSE)</f>
        <v>Gigastuff</v>
      </c>
      <c r="P869" s="6">
        <f>VLOOKUP(L869,'User input'!$D$6:$G$16,3,FALSE)</f>
        <v>1.89</v>
      </c>
      <c r="Q869" s="6">
        <f>VLOOKUP(L869,'User input'!$D$6:$G$16,4,FALSE)</f>
        <v>18</v>
      </c>
      <c r="R869" s="6">
        <f t="shared" si="55"/>
        <v>1782</v>
      </c>
      <c r="S869" s="26">
        <f t="shared" si="52"/>
        <v>3367.98</v>
      </c>
      <c r="T869" s="26">
        <f>IF(K869&lt;'User input'!$I$9,'User input'!$J$8,IF(K869&lt;'User input'!$I$10,'User input'!$J$9,IF(K869&lt;'User input'!$I$11,'User input'!$J$10,'User input'!$J$11)))*S869</f>
        <v>168.399</v>
      </c>
      <c r="U869" s="26">
        <f>K869*'User input'!$J$17+'User input'!$J$16</f>
        <v>0.5</v>
      </c>
    </row>
    <row r="870" spans="1:21" x14ac:dyDescent="0.25">
      <c r="A870" s="18">
        <v>886</v>
      </c>
      <c r="B870" s="10" t="s">
        <v>2984</v>
      </c>
      <c r="C870" s="10" t="s">
        <v>2985</v>
      </c>
      <c r="D870" s="10" t="s">
        <v>28</v>
      </c>
      <c r="E870" s="10" t="s">
        <v>29</v>
      </c>
      <c r="F870" s="16">
        <v>60</v>
      </c>
      <c r="G870" s="10" t="s">
        <v>2986</v>
      </c>
      <c r="H870" s="10" t="s">
        <v>2987</v>
      </c>
      <c r="I870" s="10" t="s">
        <v>32</v>
      </c>
      <c r="J870" s="11">
        <v>43856</v>
      </c>
      <c r="K870" s="16">
        <v>13</v>
      </c>
      <c r="L870" s="10" t="s">
        <v>20</v>
      </c>
      <c r="M870" s="10">
        <f t="shared" si="53"/>
        <v>2020</v>
      </c>
      <c r="N870" s="10">
        <f t="shared" si="54"/>
        <v>1</v>
      </c>
      <c r="O870" s="10" t="str">
        <f>VLOOKUP(L870,'User input'!$D$6:$E$16,2,FALSE)</f>
        <v>Hyperwotsit</v>
      </c>
      <c r="P870" s="10">
        <f>VLOOKUP(L870,'User input'!$D$6:$G$16,3,FALSE)</f>
        <v>2.0099999999999998</v>
      </c>
      <c r="Q870" s="10">
        <f>VLOOKUP(L870,'User input'!$D$6:$G$16,4,FALSE)</f>
        <v>20</v>
      </c>
      <c r="R870" s="10">
        <f t="shared" si="55"/>
        <v>260</v>
      </c>
      <c r="S870" s="27">
        <f t="shared" si="52"/>
        <v>522.59999999999991</v>
      </c>
      <c r="T870" s="27">
        <f>IF(K870&lt;'User input'!$I$9,'User input'!$J$8,IF(K870&lt;'User input'!$I$10,'User input'!$J$9,IF(K870&lt;'User input'!$I$11,'User input'!$J$10,'User input'!$J$11)))*S870</f>
        <v>0</v>
      </c>
      <c r="U870" s="27">
        <f>K870*'User input'!$J$17+'User input'!$J$16</f>
        <v>0.5</v>
      </c>
    </row>
    <row r="871" spans="1:21" x14ac:dyDescent="0.25">
      <c r="A871" s="17">
        <v>887</v>
      </c>
      <c r="B871" s="6" t="s">
        <v>2003</v>
      </c>
      <c r="C871" s="6" t="s">
        <v>2988</v>
      </c>
      <c r="D871" s="6" t="s">
        <v>49</v>
      </c>
      <c r="E871" s="6" t="s">
        <v>16</v>
      </c>
      <c r="F871" s="15">
        <v>90</v>
      </c>
      <c r="G871" s="6" t="s">
        <v>2989</v>
      </c>
      <c r="H871" s="6" t="s">
        <v>1216</v>
      </c>
      <c r="I871" s="6" t="s">
        <v>122</v>
      </c>
      <c r="J871" s="7">
        <v>44232</v>
      </c>
      <c r="K871" s="15">
        <v>76</v>
      </c>
      <c r="L871" s="6" t="s">
        <v>39</v>
      </c>
      <c r="M871" s="6">
        <f t="shared" si="53"/>
        <v>2021</v>
      </c>
      <c r="N871" s="6">
        <f t="shared" si="54"/>
        <v>2</v>
      </c>
      <c r="O871" s="6" t="str">
        <f>VLOOKUP(L871,'User input'!$D$6:$E$16,2,FALSE)</f>
        <v>Ultrathing V1</v>
      </c>
      <c r="P871" s="6">
        <f>VLOOKUP(L871,'User input'!$D$6:$G$16,3,FALSE)</f>
        <v>1.79</v>
      </c>
      <c r="Q871" s="6">
        <f>VLOOKUP(L871,'User input'!$D$6:$G$16,4,FALSE)</f>
        <v>17</v>
      </c>
      <c r="R871" s="6">
        <f t="shared" si="55"/>
        <v>1292</v>
      </c>
      <c r="S871" s="26">
        <f t="shared" si="52"/>
        <v>2312.6799999999998</v>
      </c>
      <c r="T871" s="26">
        <f>IF(K871&lt;'User input'!$I$9,'User input'!$J$8,IF(K871&lt;'User input'!$I$10,'User input'!$J$9,IF(K871&lt;'User input'!$I$11,'User input'!$J$10,'User input'!$J$11)))*S871</f>
        <v>115.634</v>
      </c>
      <c r="U871" s="26">
        <f>K871*'User input'!$J$17+'User input'!$J$16</f>
        <v>0.5</v>
      </c>
    </row>
    <row r="872" spans="1:21" x14ac:dyDescent="0.25">
      <c r="A872" s="18">
        <v>888</v>
      </c>
      <c r="B872" s="10" t="s">
        <v>2990</v>
      </c>
      <c r="C872" s="10" t="s">
        <v>640</v>
      </c>
      <c r="D872" s="10" t="s">
        <v>15</v>
      </c>
      <c r="E872" s="10" t="s">
        <v>16</v>
      </c>
      <c r="F872" s="16">
        <v>30</v>
      </c>
      <c r="G872" s="10" t="s">
        <v>2991</v>
      </c>
      <c r="H872" s="10" t="s">
        <v>2992</v>
      </c>
      <c r="I872" s="10" t="s">
        <v>32</v>
      </c>
      <c r="J872" s="11">
        <v>44525</v>
      </c>
      <c r="K872" s="16">
        <v>9</v>
      </c>
      <c r="L872" s="10" t="s">
        <v>62</v>
      </c>
      <c r="M872" s="10">
        <f t="shared" si="53"/>
        <v>2021</v>
      </c>
      <c r="N872" s="10">
        <f t="shared" si="54"/>
        <v>11</v>
      </c>
      <c r="O872" s="10" t="str">
        <f>VLOOKUP(L872,'User input'!$D$6:$E$16,2,FALSE)</f>
        <v>Ultrathing V4</v>
      </c>
      <c r="P872" s="10">
        <f>VLOOKUP(L872,'User input'!$D$6:$G$16,3,FALSE)</f>
        <v>3.99</v>
      </c>
      <c r="Q872" s="10">
        <f>VLOOKUP(L872,'User input'!$D$6:$G$16,4,FALSE)</f>
        <v>24</v>
      </c>
      <c r="R872" s="10">
        <f t="shared" si="55"/>
        <v>216</v>
      </c>
      <c r="S872" s="27">
        <f t="shared" si="52"/>
        <v>861.84</v>
      </c>
      <c r="T872" s="27">
        <f>IF(K872&lt;'User input'!$I$9,'User input'!$J$8,IF(K872&lt;'User input'!$I$10,'User input'!$J$9,IF(K872&lt;'User input'!$I$11,'User input'!$J$10,'User input'!$J$11)))*S872</f>
        <v>0</v>
      </c>
      <c r="U872" s="27">
        <f>K872*'User input'!$J$17+'User input'!$J$16</f>
        <v>0.5</v>
      </c>
    </row>
    <row r="873" spans="1:21" x14ac:dyDescent="0.25">
      <c r="A873" s="17">
        <v>889</v>
      </c>
      <c r="B873" s="6" t="s">
        <v>2993</v>
      </c>
      <c r="C873" s="6" t="s">
        <v>2803</v>
      </c>
      <c r="D873" s="6" t="s">
        <v>49</v>
      </c>
      <c r="E873" s="6" t="s">
        <v>16</v>
      </c>
      <c r="F873" s="15">
        <v>30</v>
      </c>
      <c r="G873" s="6" t="s">
        <v>2994</v>
      </c>
      <c r="H873" s="6" t="s">
        <v>2189</v>
      </c>
      <c r="I873" s="6" t="s">
        <v>32</v>
      </c>
      <c r="J873" s="7">
        <v>43508</v>
      </c>
      <c r="K873" s="15">
        <v>28</v>
      </c>
      <c r="L873" s="6" t="s">
        <v>78</v>
      </c>
      <c r="M873" s="6">
        <f t="shared" si="53"/>
        <v>2019</v>
      </c>
      <c r="N873" s="6">
        <f t="shared" si="54"/>
        <v>2</v>
      </c>
      <c r="O873" s="6" t="str">
        <f>VLOOKUP(L873,'User input'!$D$6:$E$16,2,FALSE)</f>
        <v>Ultrathing V2</v>
      </c>
      <c r="P873" s="6">
        <f>VLOOKUP(L873,'User input'!$D$6:$G$16,3,FALSE)</f>
        <v>2.95</v>
      </c>
      <c r="Q873" s="6">
        <f>VLOOKUP(L873,'User input'!$D$6:$G$16,4,FALSE)</f>
        <v>20</v>
      </c>
      <c r="R873" s="6">
        <f t="shared" si="55"/>
        <v>560</v>
      </c>
      <c r="S873" s="26">
        <f t="shared" si="52"/>
        <v>1652</v>
      </c>
      <c r="T873" s="26">
        <f>IF(K873&lt;'User input'!$I$9,'User input'!$J$8,IF(K873&lt;'User input'!$I$10,'User input'!$J$9,IF(K873&lt;'User input'!$I$11,'User input'!$J$10,'User input'!$J$11)))*S873</f>
        <v>49.559999999999995</v>
      </c>
      <c r="U873" s="26">
        <f>K873*'User input'!$J$17+'User input'!$J$16</f>
        <v>0.5</v>
      </c>
    </row>
    <row r="874" spans="1:21" x14ac:dyDescent="0.25">
      <c r="A874" s="18">
        <v>890</v>
      </c>
      <c r="B874" s="10" t="s">
        <v>2995</v>
      </c>
      <c r="C874" s="10" t="s">
        <v>1620</v>
      </c>
      <c r="D874" s="10" t="s">
        <v>28</v>
      </c>
      <c r="E874" s="10" t="s">
        <v>29</v>
      </c>
      <c r="F874" s="16">
        <v>30</v>
      </c>
      <c r="G874" s="10" t="s">
        <v>2996</v>
      </c>
      <c r="H874" s="10" t="s">
        <v>2997</v>
      </c>
      <c r="I874" s="10" t="s">
        <v>550</v>
      </c>
      <c r="J874" s="11">
        <v>44057</v>
      </c>
      <c r="K874" s="16">
        <v>72</v>
      </c>
      <c r="L874" s="10" t="s">
        <v>52</v>
      </c>
      <c r="M874" s="10">
        <f t="shared" si="53"/>
        <v>2020</v>
      </c>
      <c r="N874" s="10">
        <f t="shared" si="54"/>
        <v>8</v>
      </c>
      <c r="O874" s="10" t="str">
        <f>VLOOKUP(L874,'User input'!$D$6:$E$16,2,FALSE)</f>
        <v>Megawidget S</v>
      </c>
      <c r="P874" s="10">
        <f>VLOOKUP(L874,'User input'!$D$6:$G$16,3,FALSE)</f>
        <v>0.69</v>
      </c>
      <c r="Q874" s="10">
        <f>VLOOKUP(L874,'User input'!$D$6:$G$16,4,FALSE)</f>
        <v>24</v>
      </c>
      <c r="R874" s="10">
        <f t="shared" si="55"/>
        <v>1728</v>
      </c>
      <c r="S874" s="27">
        <f t="shared" si="52"/>
        <v>1192.32</v>
      </c>
      <c r="T874" s="27">
        <f>IF(K874&lt;'User input'!$I$9,'User input'!$J$8,IF(K874&lt;'User input'!$I$10,'User input'!$J$9,IF(K874&lt;'User input'!$I$11,'User input'!$J$10,'User input'!$J$11)))*S874</f>
        <v>59.616</v>
      </c>
      <c r="U874" s="27">
        <f>K874*'User input'!$J$17+'User input'!$J$16</f>
        <v>0.5</v>
      </c>
    </row>
    <row r="875" spans="1:21" x14ac:dyDescent="0.25">
      <c r="A875" s="17">
        <v>891</v>
      </c>
      <c r="B875" s="6" t="s">
        <v>2998</v>
      </c>
      <c r="C875" s="6" t="s">
        <v>2999</v>
      </c>
      <c r="D875" s="6" t="s">
        <v>28</v>
      </c>
      <c r="E875" s="6" t="s">
        <v>29</v>
      </c>
      <c r="F875" s="15">
        <v>90</v>
      </c>
      <c r="G875" s="6" t="s">
        <v>2996</v>
      </c>
      <c r="H875" s="6" t="s">
        <v>3000</v>
      </c>
      <c r="I875" s="6" t="s">
        <v>185</v>
      </c>
      <c r="J875" s="7">
        <v>44238</v>
      </c>
      <c r="K875" s="15">
        <v>29</v>
      </c>
      <c r="L875" s="6" t="s">
        <v>52</v>
      </c>
      <c r="M875" s="6">
        <f t="shared" si="53"/>
        <v>2021</v>
      </c>
      <c r="N875" s="6">
        <f t="shared" si="54"/>
        <v>2</v>
      </c>
      <c r="O875" s="6" t="str">
        <f>VLOOKUP(L875,'User input'!$D$6:$E$16,2,FALSE)</f>
        <v>Megawidget S</v>
      </c>
      <c r="P875" s="6">
        <f>VLOOKUP(L875,'User input'!$D$6:$G$16,3,FALSE)</f>
        <v>0.69</v>
      </c>
      <c r="Q875" s="6">
        <f>VLOOKUP(L875,'User input'!$D$6:$G$16,4,FALSE)</f>
        <v>24</v>
      </c>
      <c r="R875" s="6">
        <f t="shared" si="55"/>
        <v>696</v>
      </c>
      <c r="S875" s="26">
        <f t="shared" si="52"/>
        <v>480.23999999999995</v>
      </c>
      <c r="T875" s="26">
        <f>IF(K875&lt;'User input'!$I$9,'User input'!$J$8,IF(K875&lt;'User input'!$I$10,'User input'!$J$9,IF(K875&lt;'User input'!$I$11,'User input'!$J$10,'User input'!$J$11)))*S875</f>
        <v>14.407199999999998</v>
      </c>
      <c r="U875" s="26">
        <f>K875*'User input'!$J$17+'User input'!$J$16</f>
        <v>0.5</v>
      </c>
    </row>
    <row r="876" spans="1:21" x14ac:dyDescent="0.25">
      <c r="A876" s="18">
        <v>892</v>
      </c>
      <c r="B876" s="10" t="s">
        <v>2711</v>
      </c>
      <c r="C876" s="10" t="s">
        <v>3001</v>
      </c>
      <c r="D876" s="10" t="s">
        <v>28</v>
      </c>
      <c r="E876" s="10" t="s">
        <v>29</v>
      </c>
      <c r="F876" s="16">
        <v>90</v>
      </c>
      <c r="G876" s="10" t="s">
        <v>3002</v>
      </c>
      <c r="H876" s="10" t="s">
        <v>2502</v>
      </c>
      <c r="I876" s="10" t="s">
        <v>32</v>
      </c>
      <c r="J876" s="11">
        <v>43935</v>
      </c>
      <c r="K876" s="16">
        <v>61</v>
      </c>
      <c r="L876" s="10" t="s">
        <v>52</v>
      </c>
      <c r="M876" s="10">
        <f t="shared" si="53"/>
        <v>2020</v>
      </c>
      <c r="N876" s="10">
        <f t="shared" si="54"/>
        <v>4</v>
      </c>
      <c r="O876" s="10" t="str">
        <f>VLOOKUP(L876,'User input'!$D$6:$E$16,2,FALSE)</f>
        <v>Megawidget S</v>
      </c>
      <c r="P876" s="10">
        <f>VLOOKUP(L876,'User input'!$D$6:$G$16,3,FALSE)</f>
        <v>0.69</v>
      </c>
      <c r="Q876" s="10">
        <f>VLOOKUP(L876,'User input'!$D$6:$G$16,4,FALSE)</f>
        <v>24</v>
      </c>
      <c r="R876" s="10">
        <f t="shared" si="55"/>
        <v>1464</v>
      </c>
      <c r="S876" s="27">
        <f t="shared" si="52"/>
        <v>1010.16</v>
      </c>
      <c r="T876" s="27">
        <f>IF(K876&lt;'User input'!$I$9,'User input'!$J$8,IF(K876&lt;'User input'!$I$10,'User input'!$J$9,IF(K876&lt;'User input'!$I$11,'User input'!$J$10,'User input'!$J$11)))*S876</f>
        <v>50.508000000000003</v>
      </c>
      <c r="U876" s="27">
        <f>K876*'User input'!$J$17+'User input'!$J$16</f>
        <v>0.5</v>
      </c>
    </row>
    <row r="877" spans="1:21" x14ac:dyDescent="0.25">
      <c r="A877" s="17">
        <v>893</v>
      </c>
      <c r="B877" s="6" t="s">
        <v>3003</v>
      </c>
      <c r="C877" s="6" t="s">
        <v>3004</v>
      </c>
      <c r="D877" s="6" t="s">
        <v>49</v>
      </c>
      <c r="E877" s="6" t="s">
        <v>16</v>
      </c>
      <c r="F877" s="15">
        <v>90</v>
      </c>
      <c r="G877" s="6" t="s">
        <v>3005</v>
      </c>
      <c r="H877" s="6" t="s">
        <v>273</v>
      </c>
      <c r="I877" s="6" t="s">
        <v>32</v>
      </c>
      <c r="J877" s="7">
        <v>43820</v>
      </c>
      <c r="K877" s="15">
        <v>16</v>
      </c>
      <c r="L877" s="6" t="s">
        <v>157</v>
      </c>
      <c r="M877" s="6">
        <f t="shared" si="53"/>
        <v>2019</v>
      </c>
      <c r="N877" s="6">
        <f t="shared" si="54"/>
        <v>12</v>
      </c>
      <c r="O877" s="6" t="str">
        <f>VLOOKUP(L877,'User input'!$D$6:$E$16,2,FALSE)</f>
        <v>Ultrathing V3</v>
      </c>
      <c r="P877" s="6">
        <f>VLOOKUP(L877,'User input'!$D$6:$G$16,3,FALSE)</f>
        <v>3.39</v>
      </c>
      <c r="Q877" s="6">
        <f>VLOOKUP(L877,'User input'!$D$6:$G$16,4,FALSE)</f>
        <v>24</v>
      </c>
      <c r="R877" s="6">
        <f t="shared" si="55"/>
        <v>384</v>
      </c>
      <c r="S877" s="26">
        <f t="shared" si="52"/>
        <v>1301.76</v>
      </c>
      <c r="T877" s="26">
        <f>IF(K877&lt;'User input'!$I$9,'User input'!$J$8,IF(K877&lt;'User input'!$I$10,'User input'!$J$9,IF(K877&lt;'User input'!$I$11,'User input'!$J$10,'User input'!$J$11)))*S877</f>
        <v>0</v>
      </c>
      <c r="U877" s="26">
        <f>K877*'User input'!$J$17+'User input'!$J$16</f>
        <v>0.5</v>
      </c>
    </row>
    <row r="878" spans="1:21" x14ac:dyDescent="0.25">
      <c r="A878" s="18">
        <v>894</v>
      </c>
      <c r="B878" s="10" t="s">
        <v>2416</v>
      </c>
      <c r="C878" s="10" t="s">
        <v>3006</v>
      </c>
      <c r="D878" s="10" t="s">
        <v>28</v>
      </c>
      <c r="E878" s="10" t="s">
        <v>29</v>
      </c>
      <c r="F878" s="16">
        <v>30</v>
      </c>
      <c r="G878" s="10" t="s">
        <v>3008</v>
      </c>
      <c r="H878" s="10" t="s">
        <v>1829</v>
      </c>
      <c r="I878" s="10" t="s">
        <v>171</v>
      </c>
      <c r="J878" s="11">
        <v>44487</v>
      </c>
      <c r="K878" s="16">
        <v>53</v>
      </c>
      <c r="L878" s="10" t="s">
        <v>52</v>
      </c>
      <c r="M878" s="10">
        <f t="shared" si="53"/>
        <v>2021</v>
      </c>
      <c r="N878" s="10">
        <f t="shared" si="54"/>
        <v>10</v>
      </c>
      <c r="O878" s="10" t="str">
        <f>VLOOKUP(L878,'User input'!$D$6:$E$16,2,FALSE)</f>
        <v>Megawidget S</v>
      </c>
      <c r="P878" s="10">
        <f>VLOOKUP(L878,'User input'!$D$6:$G$16,3,FALSE)</f>
        <v>0.69</v>
      </c>
      <c r="Q878" s="10">
        <f>VLOOKUP(L878,'User input'!$D$6:$G$16,4,FALSE)</f>
        <v>24</v>
      </c>
      <c r="R878" s="10">
        <f t="shared" si="55"/>
        <v>1272</v>
      </c>
      <c r="S878" s="27">
        <f t="shared" si="52"/>
        <v>877.68</v>
      </c>
      <c r="T878" s="27">
        <f>IF(K878&lt;'User input'!$I$9,'User input'!$J$8,IF(K878&lt;'User input'!$I$10,'User input'!$J$9,IF(K878&lt;'User input'!$I$11,'User input'!$J$10,'User input'!$J$11)))*S878</f>
        <v>43.884</v>
      </c>
      <c r="U878" s="27">
        <f>K878*'User input'!$J$17+'User input'!$J$16</f>
        <v>0.5</v>
      </c>
    </row>
    <row r="879" spans="1:21" x14ac:dyDescent="0.25">
      <c r="A879" s="17">
        <v>895</v>
      </c>
      <c r="B879" s="6" t="s">
        <v>1737</v>
      </c>
      <c r="C879" s="6" t="s">
        <v>3009</v>
      </c>
      <c r="D879" s="6" t="s">
        <v>15</v>
      </c>
      <c r="E879" s="6" t="s">
        <v>16</v>
      </c>
      <c r="F879" s="15">
        <v>60</v>
      </c>
      <c r="G879" s="6" t="s">
        <v>3010</v>
      </c>
      <c r="H879" s="6" t="s">
        <v>1163</v>
      </c>
      <c r="I879" s="6" t="s">
        <v>32</v>
      </c>
      <c r="J879" s="7">
        <v>43574</v>
      </c>
      <c r="K879" s="15">
        <v>38</v>
      </c>
      <c r="L879" s="6" t="s">
        <v>78</v>
      </c>
      <c r="M879" s="6">
        <f t="shared" si="53"/>
        <v>2019</v>
      </c>
      <c r="N879" s="6">
        <f t="shared" si="54"/>
        <v>4</v>
      </c>
      <c r="O879" s="6" t="str">
        <f>VLOOKUP(L879,'User input'!$D$6:$E$16,2,FALSE)</f>
        <v>Ultrathing V2</v>
      </c>
      <c r="P879" s="6">
        <f>VLOOKUP(L879,'User input'!$D$6:$G$16,3,FALSE)</f>
        <v>2.95</v>
      </c>
      <c r="Q879" s="6">
        <f>VLOOKUP(L879,'User input'!$D$6:$G$16,4,FALSE)</f>
        <v>20</v>
      </c>
      <c r="R879" s="6">
        <f t="shared" si="55"/>
        <v>760</v>
      </c>
      <c r="S879" s="26">
        <f t="shared" si="52"/>
        <v>2242</v>
      </c>
      <c r="T879" s="26">
        <f>IF(K879&lt;'User input'!$I$9,'User input'!$J$8,IF(K879&lt;'User input'!$I$10,'User input'!$J$9,IF(K879&lt;'User input'!$I$11,'User input'!$J$10,'User input'!$J$11)))*S879</f>
        <v>67.259999999999991</v>
      </c>
      <c r="U879" s="26">
        <f>K879*'User input'!$J$17+'User input'!$J$16</f>
        <v>0.5</v>
      </c>
    </row>
    <row r="880" spans="1:21" x14ac:dyDescent="0.25">
      <c r="A880" s="18">
        <v>896</v>
      </c>
      <c r="B880" s="10" t="s">
        <v>3011</v>
      </c>
      <c r="C880" s="10" t="s">
        <v>3012</v>
      </c>
      <c r="D880" s="10" t="s">
        <v>28</v>
      </c>
      <c r="E880" s="10" t="s">
        <v>29</v>
      </c>
      <c r="F880" s="16">
        <v>90</v>
      </c>
      <c r="G880" s="10" t="s">
        <v>3013</v>
      </c>
      <c r="H880" s="10" t="s">
        <v>3014</v>
      </c>
      <c r="I880" s="10" t="s">
        <v>32</v>
      </c>
      <c r="J880" s="11">
        <v>44043</v>
      </c>
      <c r="K880" s="16">
        <v>38</v>
      </c>
      <c r="L880" s="10" t="s">
        <v>33</v>
      </c>
      <c r="M880" s="10">
        <f t="shared" si="53"/>
        <v>2020</v>
      </c>
      <c r="N880" s="10">
        <f t="shared" si="54"/>
        <v>7</v>
      </c>
      <c r="O880" s="10" t="str">
        <f>VLOOKUP(L880,'User input'!$D$6:$E$16,2,FALSE)</f>
        <v>Megawidget L</v>
      </c>
      <c r="P880" s="10">
        <f>VLOOKUP(L880,'User input'!$D$6:$G$16,3,FALSE)</f>
        <v>1.79</v>
      </c>
      <c r="Q880" s="10">
        <f>VLOOKUP(L880,'User input'!$D$6:$G$16,4,FALSE)</f>
        <v>24</v>
      </c>
      <c r="R880" s="10">
        <f t="shared" si="55"/>
        <v>912</v>
      </c>
      <c r="S880" s="27">
        <f t="shared" si="52"/>
        <v>1632.48</v>
      </c>
      <c r="T880" s="27">
        <f>IF(K880&lt;'User input'!$I$9,'User input'!$J$8,IF(K880&lt;'User input'!$I$10,'User input'!$J$9,IF(K880&lt;'User input'!$I$11,'User input'!$J$10,'User input'!$J$11)))*S880</f>
        <v>48.974399999999996</v>
      </c>
      <c r="U880" s="27">
        <f>K880*'User input'!$J$17+'User input'!$J$16</f>
        <v>0.5</v>
      </c>
    </row>
    <row r="881" spans="1:21" x14ac:dyDescent="0.25">
      <c r="A881" s="17">
        <v>897</v>
      </c>
      <c r="B881" s="6" t="s">
        <v>3015</v>
      </c>
      <c r="C881" s="6" t="s">
        <v>3016</v>
      </c>
      <c r="D881" s="6" t="s">
        <v>49</v>
      </c>
      <c r="E881" s="6" t="s">
        <v>16</v>
      </c>
      <c r="F881" s="15">
        <v>60</v>
      </c>
      <c r="G881" s="6" t="s">
        <v>3017</v>
      </c>
      <c r="H881" s="6" t="s">
        <v>2437</v>
      </c>
      <c r="I881" s="6" t="s">
        <v>1861</v>
      </c>
      <c r="J881" s="7">
        <v>43668</v>
      </c>
      <c r="K881" s="15">
        <v>22</v>
      </c>
      <c r="L881" s="6" t="s">
        <v>78</v>
      </c>
      <c r="M881" s="6">
        <f t="shared" si="53"/>
        <v>2019</v>
      </c>
      <c r="N881" s="6">
        <f t="shared" si="54"/>
        <v>7</v>
      </c>
      <c r="O881" s="6" t="str">
        <f>VLOOKUP(L881,'User input'!$D$6:$E$16,2,FALSE)</f>
        <v>Ultrathing V2</v>
      </c>
      <c r="P881" s="6">
        <f>VLOOKUP(L881,'User input'!$D$6:$G$16,3,FALSE)</f>
        <v>2.95</v>
      </c>
      <c r="Q881" s="6">
        <f>VLOOKUP(L881,'User input'!$D$6:$G$16,4,FALSE)</f>
        <v>20</v>
      </c>
      <c r="R881" s="6">
        <f t="shared" si="55"/>
        <v>440</v>
      </c>
      <c r="S881" s="26">
        <f t="shared" si="52"/>
        <v>1298</v>
      </c>
      <c r="T881" s="26">
        <f>IF(K881&lt;'User input'!$I$9,'User input'!$J$8,IF(K881&lt;'User input'!$I$10,'User input'!$J$9,IF(K881&lt;'User input'!$I$11,'User input'!$J$10,'User input'!$J$11)))*S881</f>
        <v>38.94</v>
      </c>
      <c r="U881" s="26">
        <f>K881*'User input'!$J$17+'User input'!$J$16</f>
        <v>0.5</v>
      </c>
    </row>
    <row r="882" spans="1:21" x14ac:dyDescent="0.25">
      <c r="A882" s="18">
        <v>898</v>
      </c>
      <c r="B882" s="10" t="s">
        <v>3018</v>
      </c>
      <c r="C882" s="10" t="s">
        <v>3019</v>
      </c>
      <c r="D882" s="10" t="s">
        <v>15</v>
      </c>
      <c r="E882" s="10" t="s">
        <v>16</v>
      </c>
      <c r="F882" s="16">
        <v>30</v>
      </c>
      <c r="G882" s="10" t="s">
        <v>3020</v>
      </c>
      <c r="H882" s="10" t="s">
        <v>1098</v>
      </c>
      <c r="I882" s="10" t="s">
        <v>25</v>
      </c>
      <c r="J882" s="11">
        <v>43634</v>
      </c>
      <c r="K882" s="16">
        <v>55</v>
      </c>
      <c r="L882" s="10" t="s">
        <v>52</v>
      </c>
      <c r="M882" s="10">
        <f t="shared" si="53"/>
        <v>2019</v>
      </c>
      <c r="N882" s="10">
        <f t="shared" si="54"/>
        <v>6</v>
      </c>
      <c r="O882" s="10" t="str">
        <f>VLOOKUP(L882,'User input'!$D$6:$E$16,2,FALSE)</f>
        <v>Megawidget S</v>
      </c>
      <c r="P882" s="10">
        <f>VLOOKUP(L882,'User input'!$D$6:$G$16,3,FALSE)</f>
        <v>0.69</v>
      </c>
      <c r="Q882" s="10">
        <f>VLOOKUP(L882,'User input'!$D$6:$G$16,4,FALSE)</f>
        <v>24</v>
      </c>
      <c r="R882" s="10">
        <f t="shared" si="55"/>
        <v>1320</v>
      </c>
      <c r="S882" s="27">
        <f t="shared" si="52"/>
        <v>910.8</v>
      </c>
      <c r="T882" s="27">
        <f>IF(K882&lt;'User input'!$I$9,'User input'!$J$8,IF(K882&lt;'User input'!$I$10,'User input'!$J$9,IF(K882&lt;'User input'!$I$11,'User input'!$J$10,'User input'!$J$11)))*S882</f>
        <v>45.54</v>
      </c>
      <c r="U882" s="27">
        <f>K882*'User input'!$J$17+'User input'!$J$16</f>
        <v>0.5</v>
      </c>
    </row>
    <row r="883" spans="1:21" x14ac:dyDescent="0.25">
      <c r="A883" s="17">
        <v>899</v>
      </c>
      <c r="B883" s="6" t="s">
        <v>3021</v>
      </c>
      <c r="C883" s="6" t="s">
        <v>1433</v>
      </c>
      <c r="D883" s="6" t="s">
        <v>49</v>
      </c>
      <c r="E883" s="6" t="s">
        <v>16</v>
      </c>
      <c r="F883" s="15">
        <v>30</v>
      </c>
      <c r="G883" s="6" t="s">
        <v>3022</v>
      </c>
      <c r="H883" s="6" t="s">
        <v>3023</v>
      </c>
      <c r="I883" s="6" t="s">
        <v>32</v>
      </c>
      <c r="J883" s="7">
        <v>44286</v>
      </c>
      <c r="K883" s="15">
        <v>63</v>
      </c>
      <c r="L883" s="6" t="s">
        <v>157</v>
      </c>
      <c r="M883" s="6">
        <f t="shared" si="53"/>
        <v>2021</v>
      </c>
      <c r="N883" s="6">
        <f t="shared" si="54"/>
        <v>3</v>
      </c>
      <c r="O883" s="6" t="str">
        <f>VLOOKUP(L883,'User input'!$D$6:$E$16,2,FALSE)</f>
        <v>Ultrathing V3</v>
      </c>
      <c r="P883" s="6">
        <f>VLOOKUP(L883,'User input'!$D$6:$G$16,3,FALSE)</f>
        <v>3.39</v>
      </c>
      <c r="Q883" s="6">
        <f>VLOOKUP(L883,'User input'!$D$6:$G$16,4,FALSE)</f>
        <v>24</v>
      </c>
      <c r="R883" s="6">
        <f t="shared" si="55"/>
        <v>1512</v>
      </c>
      <c r="S883" s="26">
        <f t="shared" si="52"/>
        <v>5125.68</v>
      </c>
      <c r="T883" s="26">
        <f>IF(K883&lt;'User input'!$I$9,'User input'!$J$8,IF(K883&lt;'User input'!$I$10,'User input'!$J$9,IF(K883&lt;'User input'!$I$11,'User input'!$J$10,'User input'!$J$11)))*S883</f>
        <v>256.28400000000005</v>
      </c>
      <c r="U883" s="26">
        <f>K883*'User input'!$J$17+'User input'!$J$16</f>
        <v>0.5</v>
      </c>
    </row>
    <row r="884" spans="1:21" x14ac:dyDescent="0.25">
      <c r="A884" s="18">
        <v>900</v>
      </c>
      <c r="B884" s="10" t="s">
        <v>3024</v>
      </c>
      <c r="C884" s="10" t="s">
        <v>1740</v>
      </c>
      <c r="D884" s="10" t="s">
        <v>49</v>
      </c>
      <c r="E884" s="10" t="s">
        <v>16</v>
      </c>
      <c r="F884" s="16">
        <v>30</v>
      </c>
      <c r="G884" s="10" t="s">
        <v>3025</v>
      </c>
      <c r="H884" s="10" t="s">
        <v>3026</v>
      </c>
      <c r="I884" s="10" t="s">
        <v>32</v>
      </c>
      <c r="J884" s="11">
        <v>44134</v>
      </c>
      <c r="K884" s="16">
        <v>57</v>
      </c>
      <c r="L884" s="10" t="s">
        <v>68</v>
      </c>
      <c r="M884" s="10">
        <f t="shared" si="53"/>
        <v>2020</v>
      </c>
      <c r="N884" s="10">
        <f t="shared" si="54"/>
        <v>10</v>
      </c>
      <c r="O884" s="10" t="str">
        <f>VLOOKUP(L884,'User input'!$D$6:$E$16,2,FALSE)</f>
        <v>Megawidget M</v>
      </c>
      <c r="P884" s="10">
        <f>VLOOKUP(L884,'User input'!$D$6:$G$16,3,FALSE)</f>
        <v>1.29</v>
      </c>
      <c r="Q884" s="10">
        <f>VLOOKUP(L884,'User input'!$D$6:$G$16,4,FALSE)</f>
        <v>24</v>
      </c>
      <c r="R884" s="10">
        <f t="shared" si="55"/>
        <v>1368</v>
      </c>
      <c r="S884" s="27">
        <f t="shared" si="52"/>
        <v>1764.72</v>
      </c>
      <c r="T884" s="27">
        <f>IF(K884&lt;'User input'!$I$9,'User input'!$J$8,IF(K884&lt;'User input'!$I$10,'User input'!$J$9,IF(K884&lt;'User input'!$I$11,'User input'!$J$10,'User input'!$J$11)))*S884</f>
        <v>88.236000000000004</v>
      </c>
      <c r="U884" s="27">
        <f>K884*'User input'!$J$17+'User input'!$J$16</f>
        <v>0.5</v>
      </c>
    </row>
    <row r="885" spans="1:21" x14ac:dyDescent="0.25">
      <c r="A885" s="17">
        <v>901</v>
      </c>
      <c r="B885" s="6" t="s">
        <v>1307</v>
      </c>
      <c r="C885" s="6" t="s">
        <v>3027</v>
      </c>
      <c r="D885" s="6" t="s">
        <v>28</v>
      </c>
      <c r="E885" s="6" t="s">
        <v>29</v>
      </c>
      <c r="F885" s="15">
        <v>90</v>
      </c>
      <c r="G885" s="6" t="s">
        <v>3028</v>
      </c>
      <c r="H885" s="6" t="s">
        <v>2153</v>
      </c>
      <c r="I885" s="6" t="s">
        <v>1816</v>
      </c>
      <c r="J885" s="7">
        <v>44193</v>
      </c>
      <c r="K885" s="15">
        <v>76</v>
      </c>
      <c r="L885" s="6" t="s">
        <v>157</v>
      </c>
      <c r="M885" s="6">
        <f t="shared" si="53"/>
        <v>2020</v>
      </c>
      <c r="N885" s="6">
        <f t="shared" si="54"/>
        <v>12</v>
      </c>
      <c r="O885" s="6" t="str">
        <f>VLOOKUP(L885,'User input'!$D$6:$E$16,2,FALSE)</f>
        <v>Ultrathing V3</v>
      </c>
      <c r="P885" s="6">
        <f>VLOOKUP(L885,'User input'!$D$6:$G$16,3,FALSE)</f>
        <v>3.39</v>
      </c>
      <c r="Q885" s="6">
        <f>VLOOKUP(L885,'User input'!$D$6:$G$16,4,FALSE)</f>
        <v>24</v>
      </c>
      <c r="R885" s="6">
        <f t="shared" si="55"/>
        <v>1824</v>
      </c>
      <c r="S885" s="26">
        <f t="shared" si="52"/>
        <v>6183.3600000000006</v>
      </c>
      <c r="T885" s="26">
        <f>IF(K885&lt;'User input'!$I$9,'User input'!$J$8,IF(K885&lt;'User input'!$I$10,'User input'!$J$9,IF(K885&lt;'User input'!$I$11,'User input'!$J$10,'User input'!$J$11)))*S885</f>
        <v>309.16800000000006</v>
      </c>
      <c r="U885" s="26">
        <f>K885*'User input'!$J$17+'User input'!$J$16</f>
        <v>0.5</v>
      </c>
    </row>
    <row r="886" spans="1:21" x14ac:dyDescent="0.25">
      <c r="A886" s="18">
        <v>902</v>
      </c>
      <c r="B886" s="10" t="s">
        <v>3029</v>
      </c>
      <c r="C886" s="10" t="s">
        <v>696</v>
      </c>
      <c r="D886" s="10" t="s">
        <v>15</v>
      </c>
      <c r="E886" s="10" t="s">
        <v>16</v>
      </c>
      <c r="F886" s="16">
        <v>90</v>
      </c>
      <c r="G886" s="10" t="s">
        <v>3030</v>
      </c>
      <c r="H886" s="10" t="s">
        <v>3031</v>
      </c>
      <c r="I886" s="10" t="s">
        <v>122</v>
      </c>
      <c r="J886" s="11">
        <v>43849</v>
      </c>
      <c r="K886" s="16">
        <v>32</v>
      </c>
      <c r="L886" s="10" t="s">
        <v>99</v>
      </c>
      <c r="M886" s="10">
        <f t="shared" si="53"/>
        <v>2020</v>
      </c>
      <c r="N886" s="10">
        <f t="shared" si="54"/>
        <v>1</v>
      </c>
      <c r="O886" s="10" t="str">
        <f>VLOOKUP(L886,'User input'!$D$6:$E$16,2,FALSE)</f>
        <v>Superwossname</v>
      </c>
      <c r="P886" s="10">
        <f>VLOOKUP(L886,'User input'!$D$6:$G$16,3,FALSE)</f>
        <v>3.49</v>
      </c>
      <c r="Q886" s="10">
        <f>VLOOKUP(L886,'User input'!$D$6:$G$16,4,FALSE)</f>
        <v>20</v>
      </c>
      <c r="R886" s="10">
        <f t="shared" si="55"/>
        <v>640</v>
      </c>
      <c r="S886" s="27">
        <f t="shared" si="52"/>
        <v>2233.6000000000004</v>
      </c>
      <c r="T886" s="27">
        <f>IF(K886&lt;'User input'!$I$9,'User input'!$J$8,IF(K886&lt;'User input'!$I$10,'User input'!$J$9,IF(K886&lt;'User input'!$I$11,'User input'!$J$10,'User input'!$J$11)))*S886</f>
        <v>67.00800000000001</v>
      </c>
      <c r="U886" s="27">
        <f>K886*'User input'!$J$17+'User input'!$J$16</f>
        <v>0.5</v>
      </c>
    </row>
    <row r="887" spans="1:21" x14ac:dyDescent="0.25">
      <c r="A887" s="17">
        <v>903</v>
      </c>
      <c r="B887" s="6" t="s">
        <v>3032</v>
      </c>
      <c r="C887" s="6" t="s">
        <v>2339</v>
      </c>
      <c r="D887" s="6" t="s">
        <v>15</v>
      </c>
      <c r="E887" s="6" t="s">
        <v>16</v>
      </c>
      <c r="F887" s="15">
        <v>30</v>
      </c>
      <c r="G887" s="6" t="s">
        <v>3033</v>
      </c>
      <c r="H887" s="6" t="s">
        <v>3034</v>
      </c>
      <c r="I887" s="6" t="s">
        <v>1408</v>
      </c>
      <c r="J887" s="7">
        <v>44005</v>
      </c>
      <c r="K887" s="15">
        <v>54</v>
      </c>
      <c r="L887" s="6" t="s">
        <v>78</v>
      </c>
      <c r="M887" s="6">
        <f t="shared" si="53"/>
        <v>2020</v>
      </c>
      <c r="N887" s="6">
        <f t="shared" si="54"/>
        <v>6</v>
      </c>
      <c r="O887" s="6" t="str">
        <f>VLOOKUP(L887,'User input'!$D$6:$E$16,2,FALSE)</f>
        <v>Ultrathing V2</v>
      </c>
      <c r="P887" s="6">
        <f>VLOOKUP(L887,'User input'!$D$6:$G$16,3,FALSE)</f>
        <v>2.95</v>
      </c>
      <c r="Q887" s="6">
        <f>VLOOKUP(L887,'User input'!$D$6:$G$16,4,FALSE)</f>
        <v>20</v>
      </c>
      <c r="R887" s="6">
        <f t="shared" si="55"/>
        <v>1080</v>
      </c>
      <c r="S887" s="26">
        <f t="shared" si="52"/>
        <v>3186</v>
      </c>
      <c r="T887" s="26">
        <f>IF(K887&lt;'User input'!$I$9,'User input'!$J$8,IF(K887&lt;'User input'!$I$10,'User input'!$J$9,IF(K887&lt;'User input'!$I$11,'User input'!$J$10,'User input'!$J$11)))*S887</f>
        <v>159.30000000000001</v>
      </c>
      <c r="U887" s="26">
        <f>K887*'User input'!$J$17+'User input'!$J$16</f>
        <v>0.5</v>
      </c>
    </row>
    <row r="888" spans="1:21" x14ac:dyDescent="0.25">
      <c r="A888" s="18">
        <v>904</v>
      </c>
      <c r="B888" s="10" t="s">
        <v>3035</v>
      </c>
      <c r="C888" s="10" t="s">
        <v>3036</v>
      </c>
      <c r="D888" s="10" t="s">
        <v>49</v>
      </c>
      <c r="E888" s="10" t="s">
        <v>16</v>
      </c>
      <c r="F888" s="16">
        <v>90</v>
      </c>
      <c r="G888" s="10" t="s">
        <v>3037</v>
      </c>
      <c r="H888" s="10" t="s">
        <v>246</v>
      </c>
      <c r="I888" s="10" t="s">
        <v>176</v>
      </c>
      <c r="J888" s="11">
        <v>44332</v>
      </c>
      <c r="K888" s="16">
        <v>90</v>
      </c>
      <c r="L888" s="10" t="s">
        <v>44</v>
      </c>
      <c r="M888" s="10">
        <f t="shared" si="53"/>
        <v>2021</v>
      </c>
      <c r="N888" s="10">
        <f t="shared" si="54"/>
        <v>5</v>
      </c>
      <c r="O888" s="10" t="str">
        <f>VLOOKUP(L888,'User input'!$D$6:$E$16,2,FALSE)</f>
        <v>Gigastuff</v>
      </c>
      <c r="P888" s="10">
        <f>VLOOKUP(L888,'User input'!$D$6:$G$16,3,FALSE)</f>
        <v>1.89</v>
      </c>
      <c r="Q888" s="10">
        <f>VLOOKUP(L888,'User input'!$D$6:$G$16,4,FALSE)</f>
        <v>18</v>
      </c>
      <c r="R888" s="10">
        <f t="shared" si="55"/>
        <v>1620</v>
      </c>
      <c r="S888" s="27">
        <f t="shared" si="52"/>
        <v>3061.7999999999997</v>
      </c>
      <c r="T888" s="27">
        <f>IF(K888&lt;'User input'!$I$9,'User input'!$J$8,IF(K888&lt;'User input'!$I$10,'User input'!$J$9,IF(K888&lt;'User input'!$I$11,'User input'!$J$10,'User input'!$J$11)))*S888</f>
        <v>153.09</v>
      </c>
      <c r="U888" s="27">
        <f>K888*'User input'!$J$17+'User input'!$J$16</f>
        <v>0.5</v>
      </c>
    </row>
    <row r="889" spans="1:21" x14ac:dyDescent="0.25">
      <c r="A889" s="17">
        <v>905</v>
      </c>
      <c r="B889" s="6" t="s">
        <v>3038</v>
      </c>
      <c r="C889" s="6" t="s">
        <v>2625</v>
      </c>
      <c r="D889" s="6" t="s">
        <v>49</v>
      </c>
      <c r="E889" s="6" t="s">
        <v>16</v>
      </c>
      <c r="F889" s="15">
        <v>60</v>
      </c>
      <c r="G889" s="6" t="s">
        <v>3039</v>
      </c>
      <c r="H889" s="6" t="s">
        <v>716</v>
      </c>
      <c r="I889" s="6" t="s">
        <v>682</v>
      </c>
      <c r="J889" s="7">
        <v>44492</v>
      </c>
      <c r="K889" s="15">
        <v>48</v>
      </c>
      <c r="L889" s="6" t="s">
        <v>39</v>
      </c>
      <c r="M889" s="6">
        <f t="shared" si="53"/>
        <v>2021</v>
      </c>
      <c r="N889" s="6">
        <f t="shared" si="54"/>
        <v>10</v>
      </c>
      <c r="O889" s="6" t="str">
        <f>VLOOKUP(L889,'User input'!$D$6:$E$16,2,FALSE)</f>
        <v>Ultrathing V1</v>
      </c>
      <c r="P889" s="6">
        <f>VLOOKUP(L889,'User input'!$D$6:$G$16,3,FALSE)</f>
        <v>1.79</v>
      </c>
      <c r="Q889" s="6">
        <f>VLOOKUP(L889,'User input'!$D$6:$G$16,4,FALSE)</f>
        <v>17</v>
      </c>
      <c r="R889" s="6">
        <f t="shared" si="55"/>
        <v>816</v>
      </c>
      <c r="S889" s="26">
        <f t="shared" si="52"/>
        <v>1460.64</v>
      </c>
      <c r="T889" s="26">
        <f>IF(K889&lt;'User input'!$I$9,'User input'!$J$8,IF(K889&lt;'User input'!$I$10,'User input'!$J$9,IF(K889&lt;'User input'!$I$11,'User input'!$J$10,'User input'!$J$11)))*S889</f>
        <v>43.819200000000002</v>
      </c>
      <c r="U889" s="26">
        <f>K889*'User input'!$J$17+'User input'!$J$16</f>
        <v>0.5</v>
      </c>
    </row>
    <row r="890" spans="1:21" x14ac:dyDescent="0.25">
      <c r="A890" s="18">
        <v>906</v>
      </c>
      <c r="B890" s="10" t="s">
        <v>3040</v>
      </c>
      <c r="C890" s="10" t="s">
        <v>3041</v>
      </c>
      <c r="D890" s="10" t="s">
        <v>28</v>
      </c>
      <c r="E890" s="10" t="s">
        <v>29</v>
      </c>
      <c r="F890" s="16">
        <v>60</v>
      </c>
      <c r="G890" s="10" t="s">
        <v>3042</v>
      </c>
      <c r="H890" s="10" t="s">
        <v>3043</v>
      </c>
      <c r="I890" s="10" t="s">
        <v>32</v>
      </c>
      <c r="J890" s="11">
        <v>43979</v>
      </c>
      <c r="K890" s="16">
        <v>18</v>
      </c>
      <c r="L890" s="10" t="s">
        <v>52</v>
      </c>
      <c r="M890" s="10">
        <f t="shared" si="53"/>
        <v>2020</v>
      </c>
      <c r="N890" s="10">
        <f t="shared" si="54"/>
        <v>5</v>
      </c>
      <c r="O890" s="10" t="str">
        <f>VLOOKUP(L890,'User input'!$D$6:$E$16,2,FALSE)</f>
        <v>Megawidget S</v>
      </c>
      <c r="P890" s="10">
        <f>VLOOKUP(L890,'User input'!$D$6:$G$16,3,FALSE)</f>
        <v>0.69</v>
      </c>
      <c r="Q890" s="10">
        <f>VLOOKUP(L890,'User input'!$D$6:$G$16,4,FALSE)</f>
        <v>24</v>
      </c>
      <c r="R890" s="10">
        <f t="shared" si="55"/>
        <v>432</v>
      </c>
      <c r="S890" s="27">
        <f t="shared" si="52"/>
        <v>298.08</v>
      </c>
      <c r="T890" s="27">
        <f>IF(K890&lt;'User input'!$I$9,'User input'!$J$8,IF(K890&lt;'User input'!$I$10,'User input'!$J$9,IF(K890&lt;'User input'!$I$11,'User input'!$J$10,'User input'!$J$11)))*S890</f>
        <v>0</v>
      </c>
      <c r="U890" s="27">
        <f>K890*'User input'!$J$17+'User input'!$J$16</f>
        <v>0.5</v>
      </c>
    </row>
    <row r="891" spans="1:21" x14ac:dyDescent="0.25">
      <c r="A891" s="17">
        <v>907</v>
      </c>
      <c r="B891" s="6" t="s">
        <v>3044</v>
      </c>
      <c r="C891" s="6" t="s">
        <v>2424</v>
      </c>
      <c r="D891" s="6" t="s">
        <v>49</v>
      </c>
      <c r="E891" s="6" t="s">
        <v>16</v>
      </c>
      <c r="F891" s="15">
        <v>30</v>
      </c>
      <c r="G891" s="6" t="s">
        <v>3045</v>
      </c>
      <c r="H891" s="6" t="s">
        <v>3046</v>
      </c>
      <c r="I891" s="6" t="s">
        <v>185</v>
      </c>
      <c r="J891" s="7">
        <v>43780</v>
      </c>
      <c r="K891" s="15">
        <v>17</v>
      </c>
      <c r="L891" s="6" t="s">
        <v>33</v>
      </c>
      <c r="M891" s="6">
        <f t="shared" si="53"/>
        <v>2019</v>
      </c>
      <c r="N891" s="6">
        <f t="shared" si="54"/>
        <v>11</v>
      </c>
      <c r="O891" s="6" t="str">
        <f>VLOOKUP(L891,'User input'!$D$6:$E$16,2,FALSE)</f>
        <v>Megawidget L</v>
      </c>
      <c r="P891" s="6">
        <f>VLOOKUP(L891,'User input'!$D$6:$G$16,3,FALSE)</f>
        <v>1.79</v>
      </c>
      <c r="Q891" s="6">
        <f>VLOOKUP(L891,'User input'!$D$6:$G$16,4,FALSE)</f>
        <v>24</v>
      </c>
      <c r="R891" s="6">
        <f t="shared" si="55"/>
        <v>408</v>
      </c>
      <c r="S891" s="26">
        <f t="shared" si="52"/>
        <v>730.32</v>
      </c>
      <c r="T891" s="26">
        <f>IF(K891&lt;'User input'!$I$9,'User input'!$J$8,IF(K891&lt;'User input'!$I$10,'User input'!$J$9,IF(K891&lt;'User input'!$I$11,'User input'!$J$10,'User input'!$J$11)))*S891</f>
        <v>0</v>
      </c>
      <c r="U891" s="26">
        <f>K891*'User input'!$J$17+'User input'!$J$16</f>
        <v>0.5</v>
      </c>
    </row>
    <row r="892" spans="1:21" x14ac:dyDescent="0.25">
      <c r="A892" s="18">
        <v>908</v>
      </c>
      <c r="B892" s="10" t="s">
        <v>857</v>
      </c>
      <c r="C892" s="10" t="s">
        <v>3047</v>
      </c>
      <c r="D892" s="10" t="s">
        <v>49</v>
      </c>
      <c r="E892" s="10" t="s">
        <v>16</v>
      </c>
      <c r="F892" s="16">
        <v>30</v>
      </c>
      <c r="G892" s="10" t="s">
        <v>3048</v>
      </c>
      <c r="H892" s="10" t="s">
        <v>3049</v>
      </c>
      <c r="I892" s="10" t="s">
        <v>185</v>
      </c>
      <c r="J892" s="11">
        <v>44388</v>
      </c>
      <c r="K892" s="16">
        <v>80</v>
      </c>
      <c r="L892" s="10" t="s">
        <v>62</v>
      </c>
      <c r="M892" s="10">
        <f t="shared" si="53"/>
        <v>2021</v>
      </c>
      <c r="N892" s="10">
        <f t="shared" si="54"/>
        <v>7</v>
      </c>
      <c r="O892" s="10" t="str">
        <f>VLOOKUP(L892,'User input'!$D$6:$E$16,2,FALSE)</f>
        <v>Ultrathing V4</v>
      </c>
      <c r="P892" s="10">
        <f>VLOOKUP(L892,'User input'!$D$6:$G$16,3,FALSE)</f>
        <v>3.99</v>
      </c>
      <c r="Q892" s="10">
        <f>VLOOKUP(L892,'User input'!$D$6:$G$16,4,FALSE)</f>
        <v>24</v>
      </c>
      <c r="R892" s="10">
        <f t="shared" si="55"/>
        <v>1920</v>
      </c>
      <c r="S892" s="27">
        <f t="shared" si="52"/>
        <v>7660.8</v>
      </c>
      <c r="T892" s="27">
        <f>IF(K892&lt;'User input'!$I$9,'User input'!$J$8,IF(K892&lt;'User input'!$I$10,'User input'!$J$9,IF(K892&lt;'User input'!$I$11,'User input'!$J$10,'User input'!$J$11)))*S892</f>
        <v>383.04</v>
      </c>
      <c r="U892" s="27">
        <f>K892*'User input'!$J$17+'User input'!$J$16</f>
        <v>0.5</v>
      </c>
    </row>
    <row r="893" spans="1:21" x14ac:dyDescent="0.25">
      <c r="A893" s="18">
        <v>910</v>
      </c>
      <c r="B893" s="10" t="s">
        <v>1848</v>
      </c>
      <c r="C893" s="10" t="s">
        <v>3050</v>
      </c>
      <c r="D893" s="10" t="s">
        <v>49</v>
      </c>
      <c r="E893" s="10" t="s">
        <v>16</v>
      </c>
      <c r="F893" s="16">
        <v>30</v>
      </c>
      <c r="G893" s="10" t="s">
        <v>3051</v>
      </c>
      <c r="H893" s="10" t="s">
        <v>6</v>
      </c>
      <c r="I893" s="10" t="s">
        <v>32</v>
      </c>
      <c r="J893" s="11">
        <v>44077</v>
      </c>
      <c r="K893" s="16">
        <v>87</v>
      </c>
      <c r="L893" s="10" t="s">
        <v>78</v>
      </c>
      <c r="M893" s="10">
        <f t="shared" si="53"/>
        <v>2020</v>
      </c>
      <c r="N893" s="10">
        <f t="shared" si="54"/>
        <v>9</v>
      </c>
      <c r="O893" s="10" t="str">
        <f>VLOOKUP(L893,'User input'!$D$6:$E$16,2,FALSE)</f>
        <v>Ultrathing V2</v>
      </c>
      <c r="P893" s="10">
        <f>VLOOKUP(L893,'User input'!$D$6:$G$16,3,FALSE)</f>
        <v>2.95</v>
      </c>
      <c r="Q893" s="10">
        <f>VLOOKUP(L893,'User input'!$D$6:$G$16,4,FALSE)</f>
        <v>20</v>
      </c>
      <c r="R893" s="10">
        <f t="shared" si="55"/>
        <v>1740</v>
      </c>
      <c r="S893" s="27">
        <f t="shared" si="52"/>
        <v>5133</v>
      </c>
      <c r="T893" s="27">
        <f>IF(K893&lt;'User input'!$I$9,'User input'!$J$8,IF(K893&lt;'User input'!$I$10,'User input'!$J$9,IF(K893&lt;'User input'!$I$11,'User input'!$J$10,'User input'!$J$11)))*S893</f>
        <v>256.65000000000003</v>
      </c>
      <c r="U893" s="27">
        <f>K893*'User input'!$J$17+'User input'!$J$16</f>
        <v>0.5</v>
      </c>
    </row>
    <row r="894" spans="1:21" x14ac:dyDescent="0.25">
      <c r="A894" s="17">
        <v>911</v>
      </c>
      <c r="B894" s="6" t="s">
        <v>3052</v>
      </c>
      <c r="C894" s="6" t="s">
        <v>1409</v>
      </c>
      <c r="D894" s="6" t="s">
        <v>28</v>
      </c>
      <c r="E894" s="6" t="s">
        <v>29</v>
      </c>
      <c r="F894" s="15">
        <v>30</v>
      </c>
      <c r="G894" s="6" t="s">
        <v>3053</v>
      </c>
      <c r="H894" s="6" t="s">
        <v>3054</v>
      </c>
      <c r="I894" s="6" t="s">
        <v>32</v>
      </c>
      <c r="J894" s="7">
        <v>43756</v>
      </c>
      <c r="K894" s="15">
        <v>20</v>
      </c>
      <c r="L894" s="6" t="s">
        <v>20</v>
      </c>
      <c r="M894" s="6">
        <f t="shared" si="53"/>
        <v>2019</v>
      </c>
      <c r="N894" s="6">
        <f t="shared" si="54"/>
        <v>10</v>
      </c>
      <c r="O894" s="6" t="str">
        <f>VLOOKUP(L894,'User input'!$D$6:$E$16,2,FALSE)</f>
        <v>Hyperwotsit</v>
      </c>
      <c r="P894" s="6">
        <f>VLOOKUP(L894,'User input'!$D$6:$G$16,3,FALSE)</f>
        <v>2.0099999999999998</v>
      </c>
      <c r="Q894" s="6">
        <f>VLOOKUP(L894,'User input'!$D$6:$G$16,4,FALSE)</f>
        <v>20</v>
      </c>
      <c r="R894" s="6">
        <f t="shared" si="55"/>
        <v>400</v>
      </c>
      <c r="S894" s="26">
        <f t="shared" si="52"/>
        <v>803.99999999999989</v>
      </c>
      <c r="T894" s="26">
        <f>IF(K894&lt;'User input'!$I$9,'User input'!$J$8,IF(K894&lt;'User input'!$I$10,'User input'!$J$9,IF(K894&lt;'User input'!$I$11,'User input'!$J$10,'User input'!$J$11)))*S894</f>
        <v>24.119999999999997</v>
      </c>
      <c r="U894" s="26">
        <f>K894*'User input'!$J$17+'User input'!$J$16</f>
        <v>0.5</v>
      </c>
    </row>
    <row r="895" spans="1:21" x14ac:dyDescent="0.25">
      <c r="A895" s="18">
        <v>912</v>
      </c>
      <c r="B895" s="10" t="s">
        <v>3055</v>
      </c>
      <c r="C895" s="10" t="s">
        <v>3056</v>
      </c>
      <c r="D895" s="10" t="s">
        <v>28</v>
      </c>
      <c r="E895" s="10" t="s">
        <v>29</v>
      </c>
      <c r="F895" s="16">
        <v>30</v>
      </c>
      <c r="G895" s="10" t="s">
        <v>3057</v>
      </c>
      <c r="H895" s="10" t="s">
        <v>1216</v>
      </c>
      <c r="I895" s="10" t="s">
        <v>122</v>
      </c>
      <c r="J895" s="11">
        <v>44307</v>
      </c>
      <c r="K895" s="16">
        <v>98</v>
      </c>
      <c r="L895" s="10" t="s">
        <v>62</v>
      </c>
      <c r="M895" s="10">
        <f t="shared" si="53"/>
        <v>2021</v>
      </c>
      <c r="N895" s="10">
        <f t="shared" si="54"/>
        <v>4</v>
      </c>
      <c r="O895" s="10" t="str">
        <f>VLOOKUP(L895,'User input'!$D$6:$E$16,2,FALSE)</f>
        <v>Ultrathing V4</v>
      </c>
      <c r="P895" s="10">
        <f>VLOOKUP(L895,'User input'!$D$6:$G$16,3,FALSE)</f>
        <v>3.99</v>
      </c>
      <c r="Q895" s="10">
        <f>VLOOKUP(L895,'User input'!$D$6:$G$16,4,FALSE)</f>
        <v>24</v>
      </c>
      <c r="R895" s="10">
        <f t="shared" si="55"/>
        <v>2352</v>
      </c>
      <c r="S895" s="27">
        <f t="shared" si="52"/>
        <v>9384.4800000000014</v>
      </c>
      <c r="T895" s="27">
        <f>IF(K895&lt;'User input'!$I$9,'User input'!$J$8,IF(K895&lt;'User input'!$I$10,'User input'!$J$9,IF(K895&lt;'User input'!$I$11,'User input'!$J$10,'User input'!$J$11)))*S895</f>
        <v>469.2240000000001</v>
      </c>
      <c r="U895" s="27">
        <f>K895*'User input'!$J$17+'User input'!$J$16</f>
        <v>0.5</v>
      </c>
    </row>
    <row r="896" spans="1:21" x14ac:dyDescent="0.25">
      <c r="A896" s="17">
        <v>913</v>
      </c>
      <c r="B896" s="6" t="s">
        <v>3058</v>
      </c>
      <c r="C896" s="6" t="s">
        <v>3009</v>
      </c>
      <c r="D896" s="6" t="s">
        <v>41</v>
      </c>
      <c r="E896" s="6" t="s">
        <v>16</v>
      </c>
      <c r="F896" s="15">
        <v>60</v>
      </c>
      <c r="G896" s="6" t="s">
        <v>3059</v>
      </c>
      <c r="H896" s="6" t="s">
        <v>3060</v>
      </c>
      <c r="I896" s="6" t="s">
        <v>571</v>
      </c>
      <c r="J896" s="7">
        <v>43600</v>
      </c>
      <c r="K896" s="15">
        <v>82</v>
      </c>
      <c r="L896" s="6" t="s">
        <v>52</v>
      </c>
      <c r="M896" s="6">
        <f t="shared" si="53"/>
        <v>2019</v>
      </c>
      <c r="N896" s="6">
        <f t="shared" si="54"/>
        <v>5</v>
      </c>
      <c r="O896" s="6" t="str">
        <f>VLOOKUP(L896,'User input'!$D$6:$E$16,2,FALSE)</f>
        <v>Megawidget S</v>
      </c>
      <c r="P896" s="6">
        <f>VLOOKUP(L896,'User input'!$D$6:$G$16,3,FALSE)</f>
        <v>0.69</v>
      </c>
      <c r="Q896" s="6">
        <f>VLOOKUP(L896,'User input'!$D$6:$G$16,4,FALSE)</f>
        <v>24</v>
      </c>
      <c r="R896" s="6">
        <f t="shared" si="55"/>
        <v>1968</v>
      </c>
      <c r="S896" s="26">
        <f t="shared" si="52"/>
        <v>1357.9199999999998</v>
      </c>
      <c r="T896" s="26">
        <f>IF(K896&lt;'User input'!$I$9,'User input'!$J$8,IF(K896&lt;'User input'!$I$10,'User input'!$J$9,IF(K896&lt;'User input'!$I$11,'User input'!$J$10,'User input'!$J$11)))*S896</f>
        <v>67.896000000000001</v>
      </c>
      <c r="U896" s="26">
        <f>K896*'User input'!$J$17+'User input'!$J$16</f>
        <v>0.5</v>
      </c>
    </row>
    <row r="897" spans="1:21" x14ac:dyDescent="0.25">
      <c r="A897" s="18">
        <v>914</v>
      </c>
      <c r="B897" s="10" t="s">
        <v>1164</v>
      </c>
      <c r="C897" s="10" t="s">
        <v>3061</v>
      </c>
      <c r="D897" s="10" t="s">
        <v>28</v>
      </c>
      <c r="E897" s="10" t="s">
        <v>29</v>
      </c>
      <c r="F897" s="16">
        <v>60</v>
      </c>
      <c r="G897" s="10" t="s">
        <v>3062</v>
      </c>
      <c r="H897" s="10" t="s">
        <v>1006</v>
      </c>
      <c r="I897" s="10" t="s">
        <v>32</v>
      </c>
      <c r="J897" s="11">
        <v>43531</v>
      </c>
      <c r="K897" s="16">
        <v>64</v>
      </c>
      <c r="L897" s="10" t="s">
        <v>99</v>
      </c>
      <c r="M897" s="10">
        <f t="shared" si="53"/>
        <v>2019</v>
      </c>
      <c r="N897" s="10">
        <f t="shared" si="54"/>
        <v>3</v>
      </c>
      <c r="O897" s="10" t="str">
        <f>VLOOKUP(L897,'User input'!$D$6:$E$16,2,FALSE)</f>
        <v>Superwossname</v>
      </c>
      <c r="P897" s="10">
        <f>VLOOKUP(L897,'User input'!$D$6:$G$16,3,FALSE)</f>
        <v>3.49</v>
      </c>
      <c r="Q897" s="10">
        <f>VLOOKUP(L897,'User input'!$D$6:$G$16,4,FALSE)</f>
        <v>20</v>
      </c>
      <c r="R897" s="10">
        <f t="shared" si="55"/>
        <v>1280</v>
      </c>
      <c r="S897" s="27">
        <f t="shared" si="52"/>
        <v>4467.2000000000007</v>
      </c>
      <c r="T897" s="27">
        <f>IF(K897&lt;'User input'!$I$9,'User input'!$J$8,IF(K897&lt;'User input'!$I$10,'User input'!$J$9,IF(K897&lt;'User input'!$I$11,'User input'!$J$10,'User input'!$J$11)))*S897</f>
        <v>223.36000000000004</v>
      </c>
      <c r="U897" s="27">
        <f>K897*'User input'!$J$17+'User input'!$J$16</f>
        <v>0.5</v>
      </c>
    </row>
    <row r="898" spans="1:21" x14ac:dyDescent="0.25">
      <c r="A898" s="17">
        <v>915</v>
      </c>
      <c r="B898" s="6" t="s">
        <v>3063</v>
      </c>
      <c r="C898" s="6" t="s">
        <v>3064</v>
      </c>
      <c r="D898" s="6" t="s">
        <v>28</v>
      </c>
      <c r="E898" s="6" t="s">
        <v>29</v>
      </c>
      <c r="F898" s="15">
        <v>90</v>
      </c>
      <c r="G898" s="6" t="s">
        <v>3065</v>
      </c>
      <c r="H898" s="6" t="s">
        <v>107</v>
      </c>
      <c r="I898" s="6" t="s">
        <v>108</v>
      </c>
      <c r="J898" s="7">
        <v>43697</v>
      </c>
      <c r="K898" s="15">
        <v>23</v>
      </c>
      <c r="L898" s="6" t="s">
        <v>68</v>
      </c>
      <c r="M898" s="6">
        <f t="shared" si="53"/>
        <v>2019</v>
      </c>
      <c r="N898" s="6">
        <f t="shared" si="54"/>
        <v>8</v>
      </c>
      <c r="O898" s="6" t="str">
        <f>VLOOKUP(L898,'User input'!$D$6:$E$16,2,FALSE)</f>
        <v>Megawidget M</v>
      </c>
      <c r="P898" s="6">
        <f>VLOOKUP(L898,'User input'!$D$6:$G$16,3,FALSE)</f>
        <v>1.29</v>
      </c>
      <c r="Q898" s="6">
        <f>VLOOKUP(L898,'User input'!$D$6:$G$16,4,FALSE)</f>
        <v>24</v>
      </c>
      <c r="R898" s="6">
        <f t="shared" si="55"/>
        <v>552</v>
      </c>
      <c r="S898" s="26">
        <f t="shared" si="52"/>
        <v>712.08</v>
      </c>
      <c r="T898" s="26">
        <f>IF(K898&lt;'User input'!$I$9,'User input'!$J$8,IF(K898&lt;'User input'!$I$10,'User input'!$J$9,IF(K898&lt;'User input'!$I$11,'User input'!$J$10,'User input'!$J$11)))*S898</f>
        <v>21.362400000000001</v>
      </c>
      <c r="U898" s="26">
        <f>K898*'User input'!$J$17+'User input'!$J$16</f>
        <v>0.5</v>
      </c>
    </row>
    <row r="899" spans="1:21" x14ac:dyDescent="0.25">
      <c r="A899" s="18">
        <v>916</v>
      </c>
      <c r="B899" s="10" t="s">
        <v>3066</v>
      </c>
      <c r="C899" s="10" t="s">
        <v>3067</v>
      </c>
      <c r="D899" s="10" t="s">
        <v>49</v>
      </c>
      <c r="E899" s="10" t="s">
        <v>16</v>
      </c>
      <c r="F899" s="16">
        <v>90</v>
      </c>
      <c r="G899" s="10" t="s">
        <v>3068</v>
      </c>
      <c r="H899" s="10" t="s">
        <v>514</v>
      </c>
      <c r="I899" s="10" t="s">
        <v>32</v>
      </c>
      <c r="J899" s="11">
        <v>43747</v>
      </c>
      <c r="K899" s="16">
        <v>69</v>
      </c>
      <c r="L899" s="10" t="s">
        <v>99</v>
      </c>
      <c r="M899" s="10">
        <f t="shared" si="53"/>
        <v>2019</v>
      </c>
      <c r="N899" s="10">
        <f t="shared" si="54"/>
        <v>10</v>
      </c>
      <c r="O899" s="10" t="str">
        <f>VLOOKUP(L899,'User input'!$D$6:$E$16,2,FALSE)</f>
        <v>Superwossname</v>
      </c>
      <c r="P899" s="10">
        <f>VLOOKUP(L899,'User input'!$D$6:$G$16,3,FALSE)</f>
        <v>3.49</v>
      </c>
      <c r="Q899" s="10">
        <f>VLOOKUP(L899,'User input'!$D$6:$G$16,4,FALSE)</f>
        <v>20</v>
      </c>
      <c r="R899" s="10">
        <f t="shared" si="55"/>
        <v>1380</v>
      </c>
      <c r="S899" s="27">
        <f t="shared" si="52"/>
        <v>4816.2000000000007</v>
      </c>
      <c r="T899" s="27">
        <f>IF(K899&lt;'User input'!$I$9,'User input'!$J$8,IF(K899&lt;'User input'!$I$10,'User input'!$J$9,IF(K899&lt;'User input'!$I$11,'User input'!$J$10,'User input'!$J$11)))*S899</f>
        <v>240.81000000000006</v>
      </c>
      <c r="U899" s="27">
        <f>K899*'User input'!$J$17+'User input'!$J$16</f>
        <v>0.5</v>
      </c>
    </row>
    <row r="900" spans="1:21" x14ac:dyDescent="0.25">
      <c r="A900" s="17">
        <v>917</v>
      </c>
      <c r="B900" s="6" t="s">
        <v>3069</v>
      </c>
      <c r="C900" s="6" t="s">
        <v>779</v>
      </c>
      <c r="D900" s="6" t="s">
        <v>15</v>
      </c>
      <c r="E900" s="6" t="s">
        <v>16</v>
      </c>
      <c r="F900" s="15">
        <v>60</v>
      </c>
      <c r="G900" s="6" t="s">
        <v>3070</v>
      </c>
      <c r="H900" s="6" t="s">
        <v>347</v>
      </c>
      <c r="I900" s="6" t="s">
        <v>25</v>
      </c>
      <c r="J900" s="7">
        <v>44386</v>
      </c>
      <c r="K900" s="15">
        <v>79</v>
      </c>
      <c r="L900" s="6" t="s">
        <v>44</v>
      </c>
      <c r="M900" s="6">
        <f t="shared" si="53"/>
        <v>2021</v>
      </c>
      <c r="N900" s="6">
        <f t="shared" si="54"/>
        <v>7</v>
      </c>
      <c r="O900" s="6" t="str">
        <f>VLOOKUP(L900,'User input'!$D$6:$E$16,2,FALSE)</f>
        <v>Gigastuff</v>
      </c>
      <c r="P900" s="6">
        <f>VLOOKUP(L900,'User input'!$D$6:$G$16,3,FALSE)</f>
        <v>1.89</v>
      </c>
      <c r="Q900" s="6">
        <f>VLOOKUP(L900,'User input'!$D$6:$G$16,4,FALSE)</f>
        <v>18</v>
      </c>
      <c r="R900" s="6">
        <f t="shared" si="55"/>
        <v>1422</v>
      </c>
      <c r="S900" s="26">
        <f t="shared" si="52"/>
        <v>2687.58</v>
      </c>
      <c r="T900" s="26">
        <f>IF(K900&lt;'User input'!$I$9,'User input'!$J$8,IF(K900&lt;'User input'!$I$10,'User input'!$J$9,IF(K900&lt;'User input'!$I$11,'User input'!$J$10,'User input'!$J$11)))*S900</f>
        <v>134.37899999999999</v>
      </c>
      <c r="U900" s="26">
        <f>K900*'User input'!$J$17+'User input'!$J$16</f>
        <v>0.5</v>
      </c>
    </row>
    <row r="901" spans="1:21" x14ac:dyDescent="0.25">
      <c r="A901" s="18">
        <v>918</v>
      </c>
      <c r="B901" s="10" t="s">
        <v>3071</v>
      </c>
      <c r="C901" s="10" t="s">
        <v>297</v>
      </c>
      <c r="D901" s="10" t="s">
        <v>15</v>
      </c>
      <c r="E901" s="10" t="s">
        <v>16</v>
      </c>
      <c r="F901" s="16">
        <v>30</v>
      </c>
      <c r="G901" s="10" t="s">
        <v>3072</v>
      </c>
      <c r="H901" s="10" t="s">
        <v>648</v>
      </c>
      <c r="I901" s="10" t="s">
        <v>32</v>
      </c>
      <c r="J901" s="11">
        <v>44442</v>
      </c>
      <c r="K901" s="16">
        <v>49</v>
      </c>
      <c r="L901" s="10" t="s">
        <v>33</v>
      </c>
      <c r="M901" s="10">
        <f t="shared" si="53"/>
        <v>2021</v>
      </c>
      <c r="N901" s="10">
        <f t="shared" si="54"/>
        <v>9</v>
      </c>
      <c r="O901" s="10" t="str">
        <f>VLOOKUP(L901,'User input'!$D$6:$E$16,2,FALSE)</f>
        <v>Megawidget L</v>
      </c>
      <c r="P901" s="10">
        <f>VLOOKUP(L901,'User input'!$D$6:$G$16,3,FALSE)</f>
        <v>1.79</v>
      </c>
      <c r="Q901" s="10">
        <f>VLOOKUP(L901,'User input'!$D$6:$G$16,4,FALSE)</f>
        <v>24</v>
      </c>
      <c r="R901" s="10">
        <f t="shared" si="55"/>
        <v>1176</v>
      </c>
      <c r="S901" s="27">
        <f t="shared" ref="S901:S964" si="56">R901*P901</f>
        <v>2105.04</v>
      </c>
      <c r="T901" s="27">
        <f>IF(K901&lt;'User input'!$I$9,'User input'!$J$8,IF(K901&lt;'User input'!$I$10,'User input'!$J$9,IF(K901&lt;'User input'!$I$11,'User input'!$J$10,'User input'!$J$11)))*S901</f>
        <v>63.151199999999996</v>
      </c>
      <c r="U901" s="27">
        <f>K901*'User input'!$J$17+'User input'!$J$16</f>
        <v>0.5</v>
      </c>
    </row>
    <row r="902" spans="1:21" x14ac:dyDescent="0.25">
      <c r="A902" s="17">
        <v>919</v>
      </c>
      <c r="B902" s="6" t="s">
        <v>3073</v>
      </c>
      <c r="C902" s="6" t="s">
        <v>3074</v>
      </c>
      <c r="D902" s="6" t="s">
        <v>28</v>
      </c>
      <c r="E902" s="6" t="s">
        <v>29</v>
      </c>
      <c r="F902" s="15">
        <v>60</v>
      </c>
      <c r="G902" s="6" t="s">
        <v>3076</v>
      </c>
      <c r="H902" s="6" t="s">
        <v>1201</v>
      </c>
      <c r="I902" s="6" t="s">
        <v>291</v>
      </c>
      <c r="J902" s="7">
        <v>44154</v>
      </c>
      <c r="K902" s="15">
        <v>21</v>
      </c>
      <c r="L902" s="6" t="s">
        <v>52</v>
      </c>
      <c r="M902" s="6">
        <f t="shared" ref="M902:M965" si="57">YEAR(J902)</f>
        <v>2020</v>
      </c>
      <c r="N902" s="6">
        <f t="shared" ref="N902:N965" si="58">MONTH(J902)</f>
        <v>11</v>
      </c>
      <c r="O902" s="6" t="str">
        <f>VLOOKUP(L902,'User input'!$D$6:$E$16,2,FALSE)</f>
        <v>Megawidget S</v>
      </c>
      <c r="P902" s="6">
        <f>VLOOKUP(L902,'User input'!$D$6:$G$16,3,FALSE)</f>
        <v>0.69</v>
      </c>
      <c r="Q902" s="6">
        <f>VLOOKUP(L902,'User input'!$D$6:$G$16,4,FALSE)</f>
        <v>24</v>
      </c>
      <c r="R902" s="6">
        <f t="shared" ref="R902:R965" si="59">K902*Q902</f>
        <v>504</v>
      </c>
      <c r="S902" s="26">
        <f t="shared" si="56"/>
        <v>347.76</v>
      </c>
      <c r="T902" s="26">
        <f>IF(K902&lt;'User input'!$I$9,'User input'!$J$8,IF(K902&lt;'User input'!$I$10,'User input'!$J$9,IF(K902&lt;'User input'!$I$11,'User input'!$J$10,'User input'!$J$11)))*S902</f>
        <v>10.432799999999999</v>
      </c>
      <c r="U902" s="26">
        <f>K902*'User input'!$J$17+'User input'!$J$16</f>
        <v>0.5</v>
      </c>
    </row>
    <row r="903" spans="1:21" x14ac:dyDescent="0.25">
      <c r="A903" s="18">
        <v>920</v>
      </c>
      <c r="B903" s="10" t="s">
        <v>1670</v>
      </c>
      <c r="C903" s="10" t="s">
        <v>3077</v>
      </c>
      <c r="D903" s="10" t="s">
        <v>28</v>
      </c>
      <c r="E903" s="10" t="s">
        <v>29</v>
      </c>
      <c r="F903" s="16">
        <v>30</v>
      </c>
      <c r="G903" s="10" t="s">
        <v>3078</v>
      </c>
      <c r="H903" s="10" t="s">
        <v>152</v>
      </c>
      <c r="I903" s="10" t="s">
        <v>25</v>
      </c>
      <c r="J903" s="11">
        <v>44178</v>
      </c>
      <c r="K903" s="16">
        <v>53</v>
      </c>
      <c r="L903" s="10" t="s">
        <v>99</v>
      </c>
      <c r="M903" s="10">
        <f t="shared" si="57"/>
        <v>2020</v>
      </c>
      <c r="N903" s="10">
        <f t="shared" si="58"/>
        <v>12</v>
      </c>
      <c r="O903" s="10" t="str">
        <f>VLOOKUP(L903,'User input'!$D$6:$E$16,2,FALSE)</f>
        <v>Superwossname</v>
      </c>
      <c r="P903" s="10">
        <f>VLOOKUP(L903,'User input'!$D$6:$G$16,3,FALSE)</f>
        <v>3.49</v>
      </c>
      <c r="Q903" s="10">
        <f>VLOOKUP(L903,'User input'!$D$6:$G$16,4,FALSE)</f>
        <v>20</v>
      </c>
      <c r="R903" s="10">
        <f t="shared" si="59"/>
        <v>1060</v>
      </c>
      <c r="S903" s="27">
        <f t="shared" si="56"/>
        <v>3699.4</v>
      </c>
      <c r="T903" s="27">
        <f>IF(K903&lt;'User input'!$I$9,'User input'!$J$8,IF(K903&lt;'User input'!$I$10,'User input'!$J$9,IF(K903&lt;'User input'!$I$11,'User input'!$J$10,'User input'!$J$11)))*S903</f>
        <v>184.97000000000003</v>
      </c>
      <c r="U903" s="27">
        <f>K903*'User input'!$J$17+'User input'!$J$16</f>
        <v>0.5</v>
      </c>
    </row>
    <row r="904" spans="1:21" x14ac:dyDescent="0.25">
      <c r="A904" s="17">
        <v>921</v>
      </c>
      <c r="B904" s="6" t="s">
        <v>3079</v>
      </c>
      <c r="C904" s="6" t="s">
        <v>3080</v>
      </c>
      <c r="D904" s="6" t="s">
        <v>28</v>
      </c>
      <c r="E904" s="6" t="s">
        <v>29</v>
      </c>
      <c r="F904" s="15">
        <v>30</v>
      </c>
      <c r="G904" s="6" t="s">
        <v>3081</v>
      </c>
      <c r="H904" s="6" t="s">
        <v>3082</v>
      </c>
      <c r="I904" s="6" t="s">
        <v>881</v>
      </c>
      <c r="J904" s="7">
        <v>44556</v>
      </c>
      <c r="K904" s="15">
        <v>40</v>
      </c>
      <c r="L904" s="6" t="s">
        <v>68</v>
      </c>
      <c r="M904" s="6">
        <f t="shared" si="57"/>
        <v>2021</v>
      </c>
      <c r="N904" s="6">
        <f t="shared" si="58"/>
        <v>12</v>
      </c>
      <c r="O904" s="6" t="str">
        <f>VLOOKUP(L904,'User input'!$D$6:$E$16,2,FALSE)</f>
        <v>Megawidget M</v>
      </c>
      <c r="P904" s="6">
        <f>VLOOKUP(L904,'User input'!$D$6:$G$16,3,FALSE)</f>
        <v>1.29</v>
      </c>
      <c r="Q904" s="6">
        <f>VLOOKUP(L904,'User input'!$D$6:$G$16,4,FALSE)</f>
        <v>24</v>
      </c>
      <c r="R904" s="6">
        <f t="shared" si="59"/>
        <v>960</v>
      </c>
      <c r="S904" s="26">
        <f t="shared" si="56"/>
        <v>1238.4000000000001</v>
      </c>
      <c r="T904" s="26">
        <f>IF(K904&lt;'User input'!$I$9,'User input'!$J$8,IF(K904&lt;'User input'!$I$10,'User input'!$J$9,IF(K904&lt;'User input'!$I$11,'User input'!$J$10,'User input'!$J$11)))*S904</f>
        <v>37.152000000000001</v>
      </c>
      <c r="U904" s="26">
        <f>K904*'User input'!$J$17+'User input'!$J$16</f>
        <v>0.5</v>
      </c>
    </row>
    <row r="905" spans="1:21" x14ac:dyDescent="0.25">
      <c r="A905" s="18">
        <v>922</v>
      </c>
      <c r="B905" s="10" t="s">
        <v>538</v>
      </c>
      <c r="C905" s="10" t="s">
        <v>2421</v>
      </c>
      <c r="D905" s="10" t="s">
        <v>15</v>
      </c>
      <c r="E905" s="10" t="s">
        <v>16</v>
      </c>
      <c r="F905" s="16">
        <v>90</v>
      </c>
      <c r="G905" s="10" t="s">
        <v>3083</v>
      </c>
      <c r="H905" s="10" t="s">
        <v>814</v>
      </c>
      <c r="I905" s="10" t="s">
        <v>815</v>
      </c>
      <c r="J905" s="11">
        <v>43752</v>
      </c>
      <c r="K905" s="16">
        <v>84</v>
      </c>
      <c r="L905" s="10" t="s">
        <v>39</v>
      </c>
      <c r="M905" s="10">
        <f t="shared" si="57"/>
        <v>2019</v>
      </c>
      <c r="N905" s="10">
        <f t="shared" si="58"/>
        <v>10</v>
      </c>
      <c r="O905" s="10" t="str">
        <f>VLOOKUP(L905,'User input'!$D$6:$E$16,2,FALSE)</f>
        <v>Ultrathing V1</v>
      </c>
      <c r="P905" s="10">
        <f>VLOOKUP(L905,'User input'!$D$6:$G$16,3,FALSE)</f>
        <v>1.79</v>
      </c>
      <c r="Q905" s="10">
        <f>VLOOKUP(L905,'User input'!$D$6:$G$16,4,FALSE)</f>
        <v>17</v>
      </c>
      <c r="R905" s="10">
        <f t="shared" si="59"/>
        <v>1428</v>
      </c>
      <c r="S905" s="27">
        <f t="shared" si="56"/>
        <v>2556.12</v>
      </c>
      <c r="T905" s="27">
        <f>IF(K905&lt;'User input'!$I$9,'User input'!$J$8,IF(K905&lt;'User input'!$I$10,'User input'!$J$9,IF(K905&lt;'User input'!$I$11,'User input'!$J$10,'User input'!$J$11)))*S905</f>
        <v>127.806</v>
      </c>
      <c r="U905" s="27">
        <f>K905*'User input'!$J$17+'User input'!$J$16</f>
        <v>0.5</v>
      </c>
    </row>
    <row r="906" spans="1:21" x14ac:dyDescent="0.25">
      <c r="A906" s="17">
        <v>923</v>
      </c>
      <c r="B906" s="6" t="s">
        <v>3084</v>
      </c>
      <c r="C906" s="6" t="s">
        <v>3085</v>
      </c>
      <c r="D906" s="6" t="s">
        <v>49</v>
      </c>
      <c r="E906" s="6" t="s">
        <v>16</v>
      </c>
      <c r="F906" s="15">
        <v>30</v>
      </c>
      <c r="G906" s="6" t="s">
        <v>3086</v>
      </c>
      <c r="H906" s="6" t="s">
        <v>575</v>
      </c>
      <c r="I906" s="6" t="s">
        <v>32</v>
      </c>
      <c r="J906" s="7">
        <v>44281</v>
      </c>
      <c r="K906" s="15">
        <v>100</v>
      </c>
      <c r="L906" s="6" t="s">
        <v>52</v>
      </c>
      <c r="M906" s="6">
        <f t="shared" si="57"/>
        <v>2021</v>
      </c>
      <c r="N906" s="6">
        <f t="shared" si="58"/>
        <v>3</v>
      </c>
      <c r="O906" s="6" t="str">
        <f>VLOOKUP(L906,'User input'!$D$6:$E$16,2,FALSE)</f>
        <v>Megawidget S</v>
      </c>
      <c r="P906" s="6">
        <f>VLOOKUP(L906,'User input'!$D$6:$G$16,3,FALSE)</f>
        <v>0.69</v>
      </c>
      <c r="Q906" s="6">
        <f>VLOOKUP(L906,'User input'!$D$6:$G$16,4,FALSE)</f>
        <v>24</v>
      </c>
      <c r="R906" s="6">
        <f t="shared" si="59"/>
        <v>2400</v>
      </c>
      <c r="S906" s="26">
        <f t="shared" si="56"/>
        <v>1655.9999999999998</v>
      </c>
      <c r="T906" s="26">
        <f>IF(K906&lt;'User input'!$I$9,'User input'!$J$8,IF(K906&lt;'User input'!$I$10,'User input'!$J$9,IF(K906&lt;'User input'!$I$11,'User input'!$J$10,'User input'!$J$11)))*S906</f>
        <v>115.92</v>
      </c>
      <c r="U906" s="26">
        <f>K906*'User input'!$J$17+'User input'!$J$16</f>
        <v>0.5</v>
      </c>
    </row>
    <row r="907" spans="1:21" x14ac:dyDescent="0.25">
      <c r="A907" s="18">
        <v>924</v>
      </c>
      <c r="B907" s="10" t="s">
        <v>3087</v>
      </c>
      <c r="C907" s="10" t="s">
        <v>3088</v>
      </c>
      <c r="D907" s="10" t="s">
        <v>28</v>
      </c>
      <c r="E907" s="10" t="s">
        <v>29</v>
      </c>
      <c r="F907" s="16">
        <v>60</v>
      </c>
      <c r="G907" s="10" t="s">
        <v>3089</v>
      </c>
      <c r="H907" s="10" t="s">
        <v>3090</v>
      </c>
      <c r="I907" s="10" t="s">
        <v>32</v>
      </c>
      <c r="J907" s="11">
        <v>43681</v>
      </c>
      <c r="K907" s="16">
        <v>72</v>
      </c>
      <c r="L907" s="10" t="s">
        <v>62</v>
      </c>
      <c r="M907" s="10">
        <f t="shared" si="57"/>
        <v>2019</v>
      </c>
      <c r="N907" s="10">
        <f t="shared" si="58"/>
        <v>8</v>
      </c>
      <c r="O907" s="10" t="str">
        <f>VLOOKUP(L907,'User input'!$D$6:$E$16,2,FALSE)</f>
        <v>Ultrathing V4</v>
      </c>
      <c r="P907" s="10">
        <f>VLOOKUP(L907,'User input'!$D$6:$G$16,3,FALSE)</f>
        <v>3.99</v>
      </c>
      <c r="Q907" s="10">
        <f>VLOOKUP(L907,'User input'!$D$6:$G$16,4,FALSE)</f>
        <v>24</v>
      </c>
      <c r="R907" s="10">
        <f t="shared" si="59"/>
        <v>1728</v>
      </c>
      <c r="S907" s="27">
        <f t="shared" si="56"/>
        <v>6894.72</v>
      </c>
      <c r="T907" s="27">
        <f>IF(K907&lt;'User input'!$I$9,'User input'!$J$8,IF(K907&lt;'User input'!$I$10,'User input'!$J$9,IF(K907&lt;'User input'!$I$11,'User input'!$J$10,'User input'!$J$11)))*S907</f>
        <v>344.73600000000005</v>
      </c>
      <c r="U907" s="27">
        <f>K907*'User input'!$J$17+'User input'!$J$16</f>
        <v>0.5</v>
      </c>
    </row>
    <row r="908" spans="1:21" x14ac:dyDescent="0.25">
      <c r="A908" s="17">
        <v>925</v>
      </c>
      <c r="B908" s="6" t="s">
        <v>3091</v>
      </c>
      <c r="C908" s="6" t="s">
        <v>3092</v>
      </c>
      <c r="D908" s="6" t="s">
        <v>28</v>
      </c>
      <c r="E908" s="6" t="s">
        <v>29</v>
      </c>
      <c r="F908" s="15">
        <v>90</v>
      </c>
      <c r="G908" s="6" t="s">
        <v>3089</v>
      </c>
      <c r="H908" s="6" t="s">
        <v>1145</v>
      </c>
      <c r="I908" s="6" t="s">
        <v>32</v>
      </c>
      <c r="J908" s="7">
        <v>44156</v>
      </c>
      <c r="K908" s="15">
        <v>92</v>
      </c>
      <c r="L908" s="6" t="s">
        <v>52</v>
      </c>
      <c r="M908" s="6">
        <f t="shared" si="57"/>
        <v>2020</v>
      </c>
      <c r="N908" s="6">
        <f t="shared" si="58"/>
        <v>11</v>
      </c>
      <c r="O908" s="6" t="str">
        <f>VLOOKUP(L908,'User input'!$D$6:$E$16,2,FALSE)</f>
        <v>Megawidget S</v>
      </c>
      <c r="P908" s="6">
        <f>VLOOKUP(L908,'User input'!$D$6:$G$16,3,FALSE)</f>
        <v>0.69</v>
      </c>
      <c r="Q908" s="6">
        <f>VLOOKUP(L908,'User input'!$D$6:$G$16,4,FALSE)</f>
        <v>24</v>
      </c>
      <c r="R908" s="6">
        <f t="shared" si="59"/>
        <v>2208</v>
      </c>
      <c r="S908" s="26">
        <f t="shared" si="56"/>
        <v>1523.52</v>
      </c>
      <c r="T908" s="26">
        <f>IF(K908&lt;'User input'!$I$9,'User input'!$J$8,IF(K908&lt;'User input'!$I$10,'User input'!$J$9,IF(K908&lt;'User input'!$I$11,'User input'!$J$10,'User input'!$J$11)))*S908</f>
        <v>76.176000000000002</v>
      </c>
      <c r="U908" s="26">
        <f>K908*'User input'!$J$17+'User input'!$J$16</f>
        <v>0.5</v>
      </c>
    </row>
    <row r="909" spans="1:21" x14ac:dyDescent="0.25">
      <c r="A909" s="18">
        <v>926</v>
      </c>
      <c r="B909" s="10" t="s">
        <v>3093</v>
      </c>
      <c r="C909" s="10" t="s">
        <v>873</v>
      </c>
      <c r="D909" s="10" t="s">
        <v>15</v>
      </c>
      <c r="E909" s="10" t="s">
        <v>16</v>
      </c>
      <c r="F909" s="16">
        <v>30</v>
      </c>
      <c r="G909" s="10" t="s">
        <v>3094</v>
      </c>
      <c r="H909" s="10" t="s">
        <v>189</v>
      </c>
      <c r="I909" s="10" t="s">
        <v>87</v>
      </c>
      <c r="J909" s="11">
        <v>43721</v>
      </c>
      <c r="K909" s="16">
        <v>22</v>
      </c>
      <c r="L909" s="10" t="s">
        <v>44</v>
      </c>
      <c r="M909" s="10">
        <f t="shared" si="57"/>
        <v>2019</v>
      </c>
      <c r="N909" s="10">
        <f t="shared" si="58"/>
        <v>9</v>
      </c>
      <c r="O909" s="10" t="str">
        <f>VLOOKUP(L909,'User input'!$D$6:$E$16,2,FALSE)</f>
        <v>Gigastuff</v>
      </c>
      <c r="P909" s="10">
        <f>VLOOKUP(L909,'User input'!$D$6:$G$16,3,FALSE)</f>
        <v>1.89</v>
      </c>
      <c r="Q909" s="10">
        <f>VLOOKUP(L909,'User input'!$D$6:$G$16,4,FALSE)</f>
        <v>18</v>
      </c>
      <c r="R909" s="10">
        <f t="shared" si="59"/>
        <v>396</v>
      </c>
      <c r="S909" s="27">
        <f t="shared" si="56"/>
        <v>748.43999999999994</v>
      </c>
      <c r="T909" s="27">
        <f>IF(K909&lt;'User input'!$I$9,'User input'!$J$8,IF(K909&lt;'User input'!$I$10,'User input'!$J$9,IF(K909&lt;'User input'!$I$11,'User input'!$J$10,'User input'!$J$11)))*S909</f>
        <v>22.453199999999999</v>
      </c>
      <c r="U909" s="27">
        <f>K909*'User input'!$J$17+'User input'!$J$16</f>
        <v>0.5</v>
      </c>
    </row>
    <row r="910" spans="1:21" x14ac:dyDescent="0.25">
      <c r="A910" s="17">
        <v>927</v>
      </c>
      <c r="B910" s="6" t="s">
        <v>3095</v>
      </c>
      <c r="C910" s="6" t="s">
        <v>3096</v>
      </c>
      <c r="D910" s="6" t="s">
        <v>15</v>
      </c>
      <c r="E910" s="6" t="s">
        <v>16</v>
      </c>
      <c r="F910" s="15">
        <v>30</v>
      </c>
      <c r="G910" s="6" t="s">
        <v>3097</v>
      </c>
      <c r="H910" s="6" t="s">
        <v>1856</v>
      </c>
      <c r="I910" s="6" t="s">
        <v>291</v>
      </c>
      <c r="J910" s="7">
        <v>43712</v>
      </c>
      <c r="K910" s="15">
        <v>35</v>
      </c>
      <c r="L910" s="6" t="s">
        <v>62</v>
      </c>
      <c r="M910" s="6">
        <f t="shared" si="57"/>
        <v>2019</v>
      </c>
      <c r="N910" s="6">
        <f t="shared" si="58"/>
        <v>9</v>
      </c>
      <c r="O910" s="6" t="str">
        <f>VLOOKUP(L910,'User input'!$D$6:$E$16,2,FALSE)</f>
        <v>Ultrathing V4</v>
      </c>
      <c r="P910" s="6">
        <f>VLOOKUP(L910,'User input'!$D$6:$G$16,3,FALSE)</f>
        <v>3.99</v>
      </c>
      <c r="Q910" s="6">
        <f>VLOOKUP(L910,'User input'!$D$6:$G$16,4,FALSE)</f>
        <v>24</v>
      </c>
      <c r="R910" s="6">
        <f t="shared" si="59"/>
        <v>840</v>
      </c>
      <c r="S910" s="26">
        <f t="shared" si="56"/>
        <v>3351.6000000000004</v>
      </c>
      <c r="T910" s="26">
        <f>IF(K910&lt;'User input'!$I$9,'User input'!$J$8,IF(K910&lt;'User input'!$I$10,'User input'!$J$9,IF(K910&lt;'User input'!$I$11,'User input'!$J$10,'User input'!$J$11)))*S910</f>
        <v>100.548</v>
      </c>
      <c r="U910" s="26">
        <f>K910*'User input'!$J$17+'User input'!$J$16</f>
        <v>0.5</v>
      </c>
    </row>
    <row r="911" spans="1:21" x14ac:dyDescent="0.25">
      <c r="A911" s="18">
        <v>928</v>
      </c>
      <c r="B911" s="10" t="s">
        <v>3098</v>
      </c>
      <c r="C911" s="10" t="s">
        <v>3099</v>
      </c>
      <c r="D911" s="10" t="s">
        <v>15</v>
      </c>
      <c r="E911" s="10" t="s">
        <v>16</v>
      </c>
      <c r="F911" s="16">
        <v>90</v>
      </c>
      <c r="G911" s="10" t="s">
        <v>3100</v>
      </c>
      <c r="H911" s="10" t="s">
        <v>2666</v>
      </c>
      <c r="I911" s="10" t="s">
        <v>32</v>
      </c>
      <c r="J911" s="11">
        <v>43804</v>
      </c>
      <c r="K911" s="16">
        <v>51</v>
      </c>
      <c r="L911" s="10" t="s">
        <v>62</v>
      </c>
      <c r="M911" s="10">
        <f t="shared" si="57"/>
        <v>2019</v>
      </c>
      <c r="N911" s="10">
        <f t="shared" si="58"/>
        <v>12</v>
      </c>
      <c r="O911" s="10" t="str">
        <f>VLOOKUP(L911,'User input'!$D$6:$E$16,2,FALSE)</f>
        <v>Ultrathing V4</v>
      </c>
      <c r="P911" s="10">
        <f>VLOOKUP(L911,'User input'!$D$6:$G$16,3,FALSE)</f>
        <v>3.99</v>
      </c>
      <c r="Q911" s="10">
        <f>VLOOKUP(L911,'User input'!$D$6:$G$16,4,FALSE)</f>
        <v>24</v>
      </c>
      <c r="R911" s="10">
        <f t="shared" si="59"/>
        <v>1224</v>
      </c>
      <c r="S911" s="27">
        <f t="shared" si="56"/>
        <v>4883.76</v>
      </c>
      <c r="T911" s="27">
        <f>IF(K911&lt;'User input'!$I$9,'User input'!$J$8,IF(K911&lt;'User input'!$I$10,'User input'!$J$9,IF(K911&lt;'User input'!$I$11,'User input'!$J$10,'User input'!$J$11)))*S911</f>
        <v>244.18800000000002</v>
      </c>
      <c r="U911" s="27">
        <f>K911*'User input'!$J$17+'User input'!$J$16</f>
        <v>0.5</v>
      </c>
    </row>
    <row r="912" spans="1:21" x14ac:dyDescent="0.25">
      <c r="A912" s="17">
        <v>929</v>
      </c>
      <c r="B912" s="6" t="s">
        <v>3101</v>
      </c>
      <c r="C912" s="6" t="s">
        <v>504</v>
      </c>
      <c r="D912" s="6" t="s">
        <v>28</v>
      </c>
      <c r="E912" s="6" t="s">
        <v>29</v>
      </c>
      <c r="F912" s="15">
        <v>60</v>
      </c>
      <c r="G912" s="6" t="s">
        <v>3102</v>
      </c>
      <c r="H912" s="6" t="s">
        <v>1512</v>
      </c>
      <c r="I912" s="6" t="s">
        <v>32</v>
      </c>
      <c r="J912" s="7">
        <v>43565</v>
      </c>
      <c r="K912" s="15">
        <v>34</v>
      </c>
      <c r="L912" s="6" t="s">
        <v>33</v>
      </c>
      <c r="M912" s="6">
        <f t="shared" si="57"/>
        <v>2019</v>
      </c>
      <c r="N912" s="6">
        <f t="shared" si="58"/>
        <v>4</v>
      </c>
      <c r="O912" s="6" t="str">
        <f>VLOOKUP(L912,'User input'!$D$6:$E$16,2,FALSE)</f>
        <v>Megawidget L</v>
      </c>
      <c r="P912" s="6">
        <f>VLOOKUP(L912,'User input'!$D$6:$G$16,3,FALSE)</f>
        <v>1.79</v>
      </c>
      <c r="Q912" s="6">
        <f>VLOOKUP(L912,'User input'!$D$6:$G$16,4,FALSE)</f>
        <v>24</v>
      </c>
      <c r="R912" s="6">
        <f t="shared" si="59"/>
        <v>816</v>
      </c>
      <c r="S912" s="26">
        <f t="shared" si="56"/>
        <v>1460.64</v>
      </c>
      <c r="T912" s="26">
        <f>IF(K912&lt;'User input'!$I$9,'User input'!$J$8,IF(K912&lt;'User input'!$I$10,'User input'!$J$9,IF(K912&lt;'User input'!$I$11,'User input'!$J$10,'User input'!$J$11)))*S912</f>
        <v>43.819200000000002</v>
      </c>
      <c r="U912" s="26">
        <f>K912*'User input'!$J$17+'User input'!$J$16</f>
        <v>0.5</v>
      </c>
    </row>
    <row r="913" spans="1:21" x14ac:dyDescent="0.25">
      <c r="A913" s="18">
        <v>930</v>
      </c>
      <c r="B913" s="10" t="s">
        <v>3103</v>
      </c>
      <c r="C913" s="10" t="s">
        <v>3104</v>
      </c>
      <c r="D913" s="10" t="s">
        <v>28</v>
      </c>
      <c r="E913" s="10" t="s">
        <v>29</v>
      </c>
      <c r="F913" s="16">
        <v>90</v>
      </c>
      <c r="G913" s="10" t="s">
        <v>3105</v>
      </c>
      <c r="H913" s="10" t="s">
        <v>3106</v>
      </c>
      <c r="I913" s="10" t="s">
        <v>32</v>
      </c>
      <c r="J913" s="11">
        <v>43617</v>
      </c>
      <c r="K913" s="16">
        <v>11</v>
      </c>
      <c r="L913" s="10" t="s">
        <v>157</v>
      </c>
      <c r="M913" s="10">
        <f t="shared" si="57"/>
        <v>2019</v>
      </c>
      <c r="N913" s="10">
        <f t="shared" si="58"/>
        <v>6</v>
      </c>
      <c r="O913" s="10" t="str">
        <f>VLOOKUP(L913,'User input'!$D$6:$E$16,2,FALSE)</f>
        <v>Ultrathing V3</v>
      </c>
      <c r="P913" s="10">
        <f>VLOOKUP(L913,'User input'!$D$6:$G$16,3,FALSE)</f>
        <v>3.39</v>
      </c>
      <c r="Q913" s="10">
        <f>VLOOKUP(L913,'User input'!$D$6:$G$16,4,FALSE)</f>
        <v>24</v>
      </c>
      <c r="R913" s="10">
        <f t="shared" si="59"/>
        <v>264</v>
      </c>
      <c r="S913" s="27">
        <f t="shared" si="56"/>
        <v>894.96</v>
      </c>
      <c r="T913" s="27">
        <f>IF(K913&lt;'User input'!$I$9,'User input'!$J$8,IF(K913&lt;'User input'!$I$10,'User input'!$J$9,IF(K913&lt;'User input'!$I$11,'User input'!$J$10,'User input'!$J$11)))*S913</f>
        <v>0</v>
      </c>
      <c r="U913" s="27">
        <f>K913*'User input'!$J$17+'User input'!$J$16</f>
        <v>0.5</v>
      </c>
    </row>
    <row r="914" spans="1:21" x14ac:dyDescent="0.25">
      <c r="A914" s="17">
        <v>931</v>
      </c>
      <c r="B914" s="6" t="s">
        <v>3107</v>
      </c>
      <c r="C914" s="6" t="s">
        <v>3108</v>
      </c>
      <c r="D914" s="6" t="s">
        <v>28</v>
      </c>
      <c r="E914" s="6" t="s">
        <v>29</v>
      </c>
      <c r="F914" s="15">
        <v>30</v>
      </c>
      <c r="G914" s="6" t="s">
        <v>3109</v>
      </c>
      <c r="H914" s="6" t="s">
        <v>277</v>
      </c>
      <c r="I914" s="6" t="s">
        <v>211</v>
      </c>
      <c r="J914" s="7">
        <v>44386</v>
      </c>
      <c r="K914" s="15">
        <v>31</v>
      </c>
      <c r="L914" s="6" t="s">
        <v>157</v>
      </c>
      <c r="M914" s="6">
        <f t="shared" si="57"/>
        <v>2021</v>
      </c>
      <c r="N914" s="6">
        <f t="shared" si="58"/>
        <v>7</v>
      </c>
      <c r="O914" s="6" t="str">
        <f>VLOOKUP(L914,'User input'!$D$6:$E$16,2,FALSE)</f>
        <v>Ultrathing V3</v>
      </c>
      <c r="P914" s="6">
        <f>VLOOKUP(L914,'User input'!$D$6:$G$16,3,FALSE)</f>
        <v>3.39</v>
      </c>
      <c r="Q914" s="6">
        <f>VLOOKUP(L914,'User input'!$D$6:$G$16,4,FALSE)</f>
        <v>24</v>
      </c>
      <c r="R914" s="6">
        <f t="shared" si="59"/>
        <v>744</v>
      </c>
      <c r="S914" s="26">
        <f t="shared" si="56"/>
        <v>2522.1600000000003</v>
      </c>
      <c r="T914" s="26">
        <f>IF(K914&lt;'User input'!$I$9,'User input'!$J$8,IF(K914&lt;'User input'!$I$10,'User input'!$J$9,IF(K914&lt;'User input'!$I$11,'User input'!$J$10,'User input'!$J$11)))*S914</f>
        <v>75.6648</v>
      </c>
      <c r="U914" s="26">
        <f>K914*'User input'!$J$17+'User input'!$J$16</f>
        <v>0.5</v>
      </c>
    </row>
    <row r="915" spans="1:21" x14ac:dyDescent="0.25">
      <c r="A915" s="18">
        <v>932</v>
      </c>
      <c r="B915" s="10" t="s">
        <v>592</v>
      </c>
      <c r="C915" s="10" t="s">
        <v>3110</v>
      </c>
      <c r="D915" s="10" t="s">
        <v>28</v>
      </c>
      <c r="E915" s="10" t="s">
        <v>29</v>
      </c>
      <c r="F915" s="16">
        <v>60</v>
      </c>
      <c r="G915" s="10" t="s">
        <v>3111</v>
      </c>
      <c r="H915" s="10" t="s">
        <v>3112</v>
      </c>
      <c r="I915" s="10" t="s">
        <v>1030</v>
      </c>
      <c r="J915" s="11">
        <v>44133</v>
      </c>
      <c r="K915" s="16">
        <v>85</v>
      </c>
      <c r="L915" s="10" t="s">
        <v>52</v>
      </c>
      <c r="M915" s="10">
        <f t="shared" si="57"/>
        <v>2020</v>
      </c>
      <c r="N915" s="10">
        <f t="shared" si="58"/>
        <v>10</v>
      </c>
      <c r="O915" s="10" t="str">
        <f>VLOOKUP(L915,'User input'!$D$6:$E$16,2,FALSE)</f>
        <v>Megawidget S</v>
      </c>
      <c r="P915" s="10">
        <f>VLOOKUP(L915,'User input'!$D$6:$G$16,3,FALSE)</f>
        <v>0.69</v>
      </c>
      <c r="Q915" s="10">
        <f>VLOOKUP(L915,'User input'!$D$6:$G$16,4,FALSE)</f>
        <v>24</v>
      </c>
      <c r="R915" s="10">
        <f t="shared" si="59"/>
        <v>2040</v>
      </c>
      <c r="S915" s="27">
        <f t="shared" si="56"/>
        <v>1407.6</v>
      </c>
      <c r="T915" s="27">
        <f>IF(K915&lt;'User input'!$I$9,'User input'!$J$8,IF(K915&lt;'User input'!$I$10,'User input'!$J$9,IF(K915&lt;'User input'!$I$11,'User input'!$J$10,'User input'!$J$11)))*S915</f>
        <v>70.38</v>
      </c>
      <c r="U915" s="27">
        <f>K915*'User input'!$J$17+'User input'!$J$16</f>
        <v>0.5</v>
      </c>
    </row>
    <row r="916" spans="1:21" x14ac:dyDescent="0.25">
      <c r="A916" s="17">
        <v>933</v>
      </c>
      <c r="B916" s="6" t="s">
        <v>2389</v>
      </c>
      <c r="C916" s="6" t="s">
        <v>251</v>
      </c>
      <c r="D916" s="6" t="s">
        <v>28</v>
      </c>
      <c r="E916" s="6" t="s">
        <v>29</v>
      </c>
      <c r="F916" s="15">
        <v>30</v>
      </c>
      <c r="G916" s="6" t="s">
        <v>3113</v>
      </c>
      <c r="H916" s="6" t="s">
        <v>2383</v>
      </c>
      <c r="I916" s="6" t="s">
        <v>1442</v>
      </c>
      <c r="J916" s="7">
        <v>44249</v>
      </c>
      <c r="K916" s="15">
        <v>25</v>
      </c>
      <c r="L916" s="6" t="s">
        <v>39</v>
      </c>
      <c r="M916" s="6">
        <f t="shared" si="57"/>
        <v>2021</v>
      </c>
      <c r="N916" s="6">
        <f t="shared" si="58"/>
        <v>2</v>
      </c>
      <c r="O916" s="6" t="str">
        <f>VLOOKUP(L916,'User input'!$D$6:$E$16,2,FALSE)</f>
        <v>Ultrathing V1</v>
      </c>
      <c r="P916" s="6">
        <f>VLOOKUP(L916,'User input'!$D$6:$G$16,3,FALSE)</f>
        <v>1.79</v>
      </c>
      <c r="Q916" s="6">
        <f>VLOOKUP(L916,'User input'!$D$6:$G$16,4,FALSE)</f>
        <v>17</v>
      </c>
      <c r="R916" s="6">
        <f t="shared" si="59"/>
        <v>425</v>
      </c>
      <c r="S916" s="26">
        <f t="shared" si="56"/>
        <v>760.75</v>
      </c>
      <c r="T916" s="26">
        <f>IF(K916&lt;'User input'!$I$9,'User input'!$J$8,IF(K916&lt;'User input'!$I$10,'User input'!$J$9,IF(K916&lt;'User input'!$I$11,'User input'!$J$10,'User input'!$J$11)))*S916</f>
        <v>22.822499999999998</v>
      </c>
      <c r="U916" s="26">
        <f>K916*'User input'!$J$17+'User input'!$J$16</f>
        <v>0.5</v>
      </c>
    </row>
    <row r="917" spans="1:21" x14ac:dyDescent="0.25">
      <c r="A917" s="18">
        <v>934</v>
      </c>
      <c r="B917" s="10" t="s">
        <v>3114</v>
      </c>
      <c r="C917" s="10" t="s">
        <v>3004</v>
      </c>
      <c r="D917" s="10" t="s">
        <v>28</v>
      </c>
      <c r="E917" s="10" t="s">
        <v>29</v>
      </c>
      <c r="F917" s="16">
        <v>30</v>
      </c>
      <c r="G917" s="10" t="s">
        <v>3115</v>
      </c>
      <c r="H917" s="10" t="s">
        <v>3116</v>
      </c>
      <c r="I917" s="10" t="s">
        <v>32</v>
      </c>
      <c r="J917" s="11">
        <v>43822</v>
      </c>
      <c r="K917" s="16">
        <v>10</v>
      </c>
      <c r="L917" s="10" t="s">
        <v>39</v>
      </c>
      <c r="M917" s="10">
        <f t="shared" si="57"/>
        <v>2019</v>
      </c>
      <c r="N917" s="10">
        <f t="shared" si="58"/>
        <v>12</v>
      </c>
      <c r="O917" s="10" t="str">
        <f>VLOOKUP(L917,'User input'!$D$6:$E$16,2,FALSE)</f>
        <v>Ultrathing V1</v>
      </c>
      <c r="P917" s="10">
        <f>VLOOKUP(L917,'User input'!$D$6:$G$16,3,FALSE)</f>
        <v>1.79</v>
      </c>
      <c r="Q917" s="10">
        <f>VLOOKUP(L917,'User input'!$D$6:$G$16,4,FALSE)</f>
        <v>17</v>
      </c>
      <c r="R917" s="10">
        <f t="shared" si="59"/>
        <v>170</v>
      </c>
      <c r="S917" s="27">
        <f t="shared" si="56"/>
        <v>304.3</v>
      </c>
      <c r="T917" s="27">
        <f>IF(K917&lt;'User input'!$I$9,'User input'!$J$8,IF(K917&lt;'User input'!$I$10,'User input'!$J$9,IF(K917&lt;'User input'!$I$11,'User input'!$J$10,'User input'!$J$11)))*S917</f>
        <v>0</v>
      </c>
      <c r="U917" s="27">
        <f>K917*'User input'!$J$17+'User input'!$J$16</f>
        <v>0.5</v>
      </c>
    </row>
    <row r="918" spans="1:21" x14ac:dyDescent="0.25">
      <c r="A918" s="17">
        <v>935</v>
      </c>
      <c r="B918" s="6" t="s">
        <v>2132</v>
      </c>
      <c r="C918" s="6" t="s">
        <v>3117</v>
      </c>
      <c r="D918" s="6" t="s">
        <v>28</v>
      </c>
      <c r="E918" s="6" t="s">
        <v>29</v>
      </c>
      <c r="F918" s="15">
        <v>30</v>
      </c>
      <c r="G918" s="6" t="s">
        <v>3118</v>
      </c>
      <c r="H918" s="6" t="s">
        <v>1421</v>
      </c>
      <c r="I918" s="6" t="s">
        <v>32</v>
      </c>
      <c r="J918" s="7">
        <v>43991</v>
      </c>
      <c r="K918" s="15">
        <v>17</v>
      </c>
      <c r="L918" s="6" t="s">
        <v>68</v>
      </c>
      <c r="M918" s="6">
        <f t="shared" si="57"/>
        <v>2020</v>
      </c>
      <c r="N918" s="6">
        <f t="shared" si="58"/>
        <v>6</v>
      </c>
      <c r="O918" s="6" t="str">
        <f>VLOOKUP(L918,'User input'!$D$6:$E$16,2,FALSE)</f>
        <v>Megawidget M</v>
      </c>
      <c r="P918" s="6">
        <f>VLOOKUP(L918,'User input'!$D$6:$G$16,3,FALSE)</f>
        <v>1.29</v>
      </c>
      <c r="Q918" s="6">
        <f>VLOOKUP(L918,'User input'!$D$6:$G$16,4,FALSE)</f>
        <v>24</v>
      </c>
      <c r="R918" s="6">
        <f t="shared" si="59"/>
        <v>408</v>
      </c>
      <c r="S918" s="26">
        <f t="shared" si="56"/>
        <v>526.32000000000005</v>
      </c>
      <c r="T918" s="26">
        <f>IF(K918&lt;'User input'!$I$9,'User input'!$J$8,IF(K918&lt;'User input'!$I$10,'User input'!$J$9,IF(K918&lt;'User input'!$I$11,'User input'!$J$10,'User input'!$J$11)))*S918</f>
        <v>0</v>
      </c>
      <c r="U918" s="26">
        <f>K918*'User input'!$J$17+'User input'!$J$16</f>
        <v>0.5</v>
      </c>
    </row>
    <row r="919" spans="1:21" x14ac:dyDescent="0.25">
      <c r="A919" s="18">
        <v>936</v>
      </c>
      <c r="B919" s="10" t="s">
        <v>3119</v>
      </c>
      <c r="C919" s="10" t="s">
        <v>3120</v>
      </c>
      <c r="D919" s="10" t="s">
        <v>49</v>
      </c>
      <c r="E919" s="10" t="s">
        <v>16</v>
      </c>
      <c r="F919" s="16">
        <v>30</v>
      </c>
      <c r="G919" s="10" t="s">
        <v>3121</v>
      </c>
      <c r="H919" s="10" t="s">
        <v>2338</v>
      </c>
      <c r="I919" s="10" t="s">
        <v>32</v>
      </c>
      <c r="J919" s="11">
        <v>44410</v>
      </c>
      <c r="K919" s="16">
        <v>74</v>
      </c>
      <c r="L919" s="10" t="s">
        <v>99</v>
      </c>
      <c r="M919" s="10">
        <f t="shared" si="57"/>
        <v>2021</v>
      </c>
      <c r="N919" s="10">
        <f t="shared" si="58"/>
        <v>8</v>
      </c>
      <c r="O919" s="10" t="str">
        <f>VLOOKUP(L919,'User input'!$D$6:$E$16,2,FALSE)</f>
        <v>Superwossname</v>
      </c>
      <c r="P919" s="10">
        <f>VLOOKUP(L919,'User input'!$D$6:$G$16,3,FALSE)</f>
        <v>3.49</v>
      </c>
      <c r="Q919" s="10">
        <f>VLOOKUP(L919,'User input'!$D$6:$G$16,4,FALSE)</f>
        <v>20</v>
      </c>
      <c r="R919" s="10">
        <f t="shared" si="59"/>
        <v>1480</v>
      </c>
      <c r="S919" s="27">
        <f t="shared" si="56"/>
        <v>5165.2000000000007</v>
      </c>
      <c r="T919" s="27">
        <f>IF(K919&lt;'User input'!$I$9,'User input'!$J$8,IF(K919&lt;'User input'!$I$10,'User input'!$J$9,IF(K919&lt;'User input'!$I$11,'User input'!$J$10,'User input'!$J$11)))*S919</f>
        <v>258.26000000000005</v>
      </c>
      <c r="U919" s="27">
        <f>K919*'User input'!$J$17+'User input'!$J$16</f>
        <v>0.5</v>
      </c>
    </row>
    <row r="920" spans="1:21" x14ac:dyDescent="0.25">
      <c r="A920" s="17">
        <v>937</v>
      </c>
      <c r="B920" s="6" t="s">
        <v>3122</v>
      </c>
      <c r="C920" s="6" t="s">
        <v>1809</v>
      </c>
      <c r="D920" s="6" t="s">
        <v>49</v>
      </c>
      <c r="E920" s="6" t="s">
        <v>16</v>
      </c>
      <c r="F920" s="15">
        <v>90</v>
      </c>
      <c r="G920" s="6" t="s">
        <v>10360</v>
      </c>
      <c r="H920" s="6" t="s">
        <v>3124</v>
      </c>
      <c r="I920" s="6" t="s">
        <v>291</v>
      </c>
      <c r="J920" s="7">
        <v>43833</v>
      </c>
      <c r="K920" s="15">
        <v>37</v>
      </c>
      <c r="L920" s="6" t="s">
        <v>52</v>
      </c>
      <c r="M920" s="6">
        <f t="shared" si="57"/>
        <v>2020</v>
      </c>
      <c r="N920" s="6">
        <f t="shared" si="58"/>
        <v>1</v>
      </c>
      <c r="O920" s="6" t="str">
        <f>VLOOKUP(L920,'User input'!$D$6:$E$16,2,FALSE)</f>
        <v>Megawidget S</v>
      </c>
      <c r="P920" s="6">
        <f>VLOOKUP(L920,'User input'!$D$6:$G$16,3,FALSE)</f>
        <v>0.69</v>
      </c>
      <c r="Q920" s="6">
        <f>VLOOKUP(L920,'User input'!$D$6:$G$16,4,FALSE)</f>
        <v>24</v>
      </c>
      <c r="R920" s="6">
        <f t="shared" si="59"/>
        <v>888</v>
      </c>
      <c r="S920" s="26">
        <f t="shared" si="56"/>
        <v>612.71999999999991</v>
      </c>
      <c r="T920" s="26">
        <f>IF(K920&lt;'User input'!$I$9,'User input'!$J$8,IF(K920&lt;'User input'!$I$10,'User input'!$J$9,IF(K920&lt;'User input'!$I$11,'User input'!$J$10,'User input'!$J$11)))*S920</f>
        <v>18.381599999999995</v>
      </c>
      <c r="U920" s="26">
        <f>K920*'User input'!$J$17+'User input'!$J$16</f>
        <v>0.5</v>
      </c>
    </row>
    <row r="921" spans="1:21" x14ac:dyDescent="0.25">
      <c r="A921" s="18">
        <v>938</v>
      </c>
      <c r="B921" s="10" t="s">
        <v>1740</v>
      </c>
      <c r="C921" s="10" t="s">
        <v>1688</v>
      </c>
      <c r="D921" s="10" t="s">
        <v>28</v>
      </c>
      <c r="E921" s="10" t="s">
        <v>29</v>
      </c>
      <c r="F921" s="16">
        <v>90</v>
      </c>
      <c r="G921" s="10" t="s">
        <v>10361</v>
      </c>
      <c r="H921" s="10" t="s">
        <v>2645</v>
      </c>
      <c r="I921" s="10" t="s">
        <v>1078</v>
      </c>
      <c r="J921" s="11">
        <v>43508</v>
      </c>
      <c r="K921" s="16">
        <v>67</v>
      </c>
      <c r="L921" s="10" t="s">
        <v>68</v>
      </c>
      <c r="M921" s="10">
        <f t="shared" si="57"/>
        <v>2019</v>
      </c>
      <c r="N921" s="10">
        <f t="shared" si="58"/>
        <v>2</v>
      </c>
      <c r="O921" s="10" t="str">
        <f>VLOOKUP(L921,'User input'!$D$6:$E$16,2,FALSE)</f>
        <v>Megawidget M</v>
      </c>
      <c r="P921" s="10">
        <f>VLOOKUP(L921,'User input'!$D$6:$G$16,3,FALSE)</f>
        <v>1.29</v>
      </c>
      <c r="Q921" s="10">
        <f>VLOOKUP(L921,'User input'!$D$6:$G$16,4,FALSE)</f>
        <v>24</v>
      </c>
      <c r="R921" s="10">
        <f t="shared" si="59"/>
        <v>1608</v>
      </c>
      <c r="S921" s="27">
        <f t="shared" si="56"/>
        <v>2074.3200000000002</v>
      </c>
      <c r="T921" s="27">
        <f>IF(K921&lt;'User input'!$I$9,'User input'!$J$8,IF(K921&lt;'User input'!$I$10,'User input'!$J$9,IF(K921&lt;'User input'!$I$11,'User input'!$J$10,'User input'!$J$11)))*S921</f>
        <v>103.71600000000001</v>
      </c>
      <c r="U921" s="27">
        <f>K921*'User input'!$J$17+'User input'!$J$16</f>
        <v>0.5</v>
      </c>
    </row>
    <row r="922" spans="1:21" x14ac:dyDescent="0.25">
      <c r="A922" s="17">
        <v>939</v>
      </c>
      <c r="B922" s="6" t="s">
        <v>3126</v>
      </c>
      <c r="C922" s="6" t="s">
        <v>3127</v>
      </c>
      <c r="D922" s="6" t="s">
        <v>15</v>
      </c>
      <c r="E922" s="6" t="s">
        <v>16</v>
      </c>
      <c r="F922" s="15">
        <v>60</v>
      </c>
      <c r="G922" s="6" t="s">
        <v>3128</v>
      </c>
      <c r="H922" s="6" t="s">
        <v>137</v>
      </c>
      <c r="I922" s="6" t="s">
        <v>2583</v>
      </c>
      <c r="J922" s="7">
        <v>43894</v>
      </c>
      <c r="K922" s="15">
        <v>9</v>
      </c>
      <c r="L922" s="6" t="s">
        <v>39</v>
      </c>
      <c r="M922" s="6">
        <f t="shared" si="57"/>
        <v>2020</v>
      </c>
      <c r="N922" s="6">
        <f t="shared" si="58"/>
        <v>3</v>
      </c>
      <c r="O922" s="6" t="str">
        <f>VLOOKUP(L922,'User input'!$D$6:$E$16,2,FALSE)</f>
        <v>Ultrathing V1</v>
      </c>
      <c r="P922" s="6">
        <f>VLOOKUP(L922,'User input'!$D$6:$G$16,3,FALSE)</f>
        <v>1.79</v>
      </c>
      <c r="Q922" s="6">
        <f>VLOOKUP(L922,'User input'!$D$6:$G$16,4,FALSE)</f>
        <v>17</v>
      </c>
      <c r="R922" s="6">
        <f t="shared" si="59"/>
        <v>153</v>
      </c>
      <c r="S922" s="26">
        <f t="shared" si="56"/>
        <v>273.87</v>
      </c>
      <c r="T922" s="26">
        <f>IF(K922&lt;'User input'!$I$9,'User input'!$J$8,IF(K922&lt;'User input'!$I$10,'User input'!$J$9,IF(K922&lt;'User input'!$I$11,'User input'!$J$10,'User input'!$J$11)))*S922</f>
        <v>0</v>
      </c>
      <c r="U922" s="26">
        <f>K922*'User input'!$J$17+'User input'!$J$16</f>
        <v>0.5</v>
      </c>
    </row>
    <row r="923" spans="1:21" x14ac:dyDescent="0.25">
      <c r="A923" s="18">
        <v>940</v>
      </c>
      <c r="B923" s="10" t="s">
        <v>1307</v>
      </c>
      <c r="C923" s="10" t="s">
        <v>1981</v>
      </c>
      <c r="D923" s="10" t="s">
        <v>28</v>
      </c>
      <c r="E923" s="10" t="s">
        <v>29</v>
      </c>
      <c r="F923" s="16">
        <v>30</v>
      </c>
      <c r="G923" s="10" t="s">
        <v>3129</v>
      </c>
      <c r="H923" s="10" t="s">
        <v>2408</v>
      </c>
      <c r="I923" s="10" t="s">
        <v>32</v>
      </c>
      <c r="J923" s="11">
        <v>43618</v>
      </c>
      <c r="K923" s="16">
        <v>40</v>
      </c>
      <c r="L923" s="10" t="s">
        <v>99</v>
      </c>
      <c r="M923" s="10">
        <f t="shared" si="57"/>
        <v>2019</v>
      </c>
      <c r="N923" s="10">
        <f t="shared" si="58"/>
        <v>6</v>
      </c>
      <c r="O923" s="10" t="str">
        <f>VLOOKUP(L923,'User input'!$D$6:$E$16,2,FALSE)</f>
        <v>Superwossname</v>
      </c>
      <c r="P923" s="10">
        <f>VLOOKUP(L923,'User input'!$D$6:$G$16,3,FALSE)</f>
        <v>3.49</v>
      </c>
      <c r="Q923" s="10">
        <f>VLOOKUP(L923,'User input'!$D$6:$G$16,4,FALSE)</f>
        <v>20</v>
      </c>
      <c r="R923" s="10">
        <f t="shared" si="59"/>
        <v>800</v>
      </c>
      <c r="S923" s="27">
        <f t="shared" si="56"/>
        <v>2792</v>
      </c>
      <c r="T923" s="27">
        <f>IF(K923&lt;'User input'!$I$9,'User input'!$J$8,IF(K923&lt;'User input'!$I$10,'User input'!$J$9,IF(K923&lt;'User input'!$I$11,'User input'!$J$10,'User input'!$J$11)))*S923</f>
        <v>83.759999999999991</v>
      </c>
      <c r="U923" s="27">
        <f>K923*'User input'!$J$17+'User input'!$J$16</f>
        <v>0.5</v>
      </c>
    </row>
    <row r="924" spans="1:21" x14ac:dyDescent="0.25">
      <c r="A924" s="17">
        <v>941</v>
      </c>
      <c r="B924" s="6" t="s">
        <v>3130</v>
      </c>
      <c r="C924" s="6" t="s">
        <v>3131</v>
      </c>
      <c r="D924" s="6" t="s">
        <v>28</v>
      </c>
      <c r="E924" s="6" t="s">
        <v>29</v>
      </c>
      <c r="F924" s="15">
        <v>30</v>
      </c>
      <c r="G924" s="6" t="s">
        <v>3132</v>
      </c>
      <c r="H924" s="6" t="s">
        <v>1840</v>
      </c>
      <c r="I924" s="6" t="s">
        <v>834</v>
      </c>
      <c r="J924" s="7">
        <v>44331</v>
      </c>
      <c r="K924" s="15">
        <v>44</v>
      </c>
      <c r="L924" s="6" t="s">
        <v>157</v>
      </c>
      <c r="M924" s="6">
        <f t="shared" si="57"/>
        <v>2021</v>
      </c>
      <c r="N924" s="6">
        <f t="shared" si="58"/>
        <v>5</v>
      </c>
      <c r="O924" s="6" t="str">
        <f>VLOOKUP(L924,'User input'!$D$6:$E$16,2,FALSE)</f>
        <v>Ultrathing V3</v>
      </c>
      <c r="P924" s="6">
        <f>VLOOKUP(L924,'User input'!$D$6:$G$16,3,FALSE)</f>
        <v>3.39</v>
      </c>
      <c r="Q924" s="6">
        <f>VLOOKUP(L924,'User input'!$D$6:$G$16,4,FALSE)</f>
        <v>24</v>
      </c>
      <c r="R924" s="6">
        <f t="shared" si="59"/>
        <v>1056</v>
      </c>
      <c r="S924" s="26">
        <f t="shared" si="56"/>
        <v>3579.84</v>
      </c>
      <c r="T924" s="26">
        <f>IF(K924&lt;'User input'!$I$9,'User input'!$J$8,IF(K924&lt;'User input'!$I$10,'User input'!$J$9,IF(K924&lt;'User input'!$I$11,'User input'!$J$10,'User input'!$J$11)))*S924</f>
        <v>107.3952</v>
      </c>
      <c r="U924" s="26">
        <f>K924*'User input'!$J$17+'User input'!$J$16</f>
        <v>0.5</v>
      </c>
    </row>
    <row r="925" spans="1:21" x14ac:dyDescent="0.25">
      <c r="A925" s="18">
        <v>942</v>
      </c>
      <c r="B925" s="10" t="s">
        <v>2143</v>
      </c>
      <c r="C925" s="10" t="s">
        <v>3133</v>
      </c>
      <c r="D925" s="10" t="s">
        <v>28</v>
      </c>
      <c r="E925" s="10" t="s">
        <v>29</v>
      </c>
      <c r="F925" s="16">
        <v>30</v>
      </c>
      <c r="G925" s="10" t="s">
        <v>3134</v>
      </c>
      <c r="H925" s="10" t="s">
        <v>2710</v>
      </c>
      <c r="I925" s="10" t="s">
        <v>32</v>
      </c>
      <c r="J925" s="11">
        <v>44093</v>
      </c>
      <c r="K925" s="16">
        <v>50</v>
      </c>
      <c r="L925" s="10" t="s">
        <v>157</v>
      </c>
      <c r="M925" s="10">
        <f t="shared" si="57"/>
        <v>2020</v>
      </c>
      <c r="N925" s="10">
        <f t="shared" si="58"/>
        <v>9</v>
      </c>
      <c r="O925" s="10" t="str">
        <f>VLOOKUP(L925,'User input'!$D$6:$E$16,2,FALSE)</f>
        <v>Ultrathing V3</v>
      </c>
      <c r="P925" s="10">
        <f>VLOOKUP(L925,'User input'!$D$6:$G$16,3,FALSE)</f>
        <v>3.39</v>
      </c>
      <c r="Q925" s="10">
        <f>VLOOKUP(L925,'User input'!$D$6:$G$16,4,FALSE)</f>
        <v>24</v>
      </c>
      <c r="R925" s="10">
        <f t="shared" si="59"/>
        <v>1200</v>
      </c>
      <c r="S925" s="27">
        <f t="shared" si="56"/>
        <v>4068</v>
      </c>
      <c r="T925" s="27">
        <f>IF(K925&lt;'User input'!$I$9,'User input'!$J$8,IF(K925&lt;'User input'!$I$10,'User input'!$J$9,IF(K925&lt;'User input'!$I$11,'User input'!$J$10,'User input'!$J$11)))*S925</f>
        <v>203.4</v>
      </c>
      <c r="U925" s="27">
        <f>K925*'User input'!$J$17+'User input'!$J$16</f>
        <v>0.5</v>
      </c>
    </row>
    <row r="926" spans="1:21" x14ac:dyDescent="0.25">
      <c r="A926" s="17">
        <v>943</v>
      </c>
      <c r="B926" s="6" t="s">
        <v>3135</v>
      </c>
      <c r="C926" s="6" t="s">
        <v>3136</v>
      </c>
      <c r="D926" s="6" t="s">
        <v>15</v>
      </c>
      <c r="E926" s="6" t="s">
        <v>16</v>
      </c>
      <c r="F926" s="15">
        <v>90</v>
      </c>
      <c r="G926" s="6" t="s">
        <v>3137</v>
      </c>
      <c r="H926" s="6" t="s">
        <v>3138</v>
      </c>
      <c r="I926" s="6" t="s">
        <v>144</v>
      </c>
      <c r="J926" s="7">
        <v>43620</v>
      </c>
      <c r="K926" s="15">
        <v>19</v>
      </c>
      <c r="L926" s="6" t="s">
        <v>99</v>
      </c>
      <c r="M926" s="6">
        <f t="shared" si="57"/>
        <v>2019</v>
      </c>
      <c r="N926" s="6">
        <f t="shared" si="58"/>
        <v>6</v>
      </c>
      <c r="O926" s="6" t="str">
        <f>VLOOKUP(L926,'User input'!$D$6:$E$16,2,FALSE)</f>
        <v>Superwossname</v>
      </c>
      <c r="P926" s="6">
        <f>VLOOKUP(L926,'User input'!$D$6:$G$16,3,FALSE)</f>
        <v>3.49</v>
      </c>
      <c r="Q926" s="6">
        <f>VLOOKUP(L926,'User input'!$D$6:$G$16,4,FALSE)</f>
        <v>20</v>
      </c>
      <c r="R926" s="6">
        <f t="shared" si="59"/>
        <v>380</v>
      </c>
      <c r="S926" s="26">
        <f t="shared" si="56"/>
        <v>1326.2</v>
      </c>
      <c r="T926" s="26">
        <f>IF(K926&lt;'User input'!$I$9,'User input'!$J$8,IF(K926&lt;'User input'!$I$10,'User input'!$J$9,IF(K926&lt;'User input'!$I$11,'User input'!$J$10,'User input'!$J$11)))*S926</f>
        <v>0</v>
      </c>
      <c r="U926" s="26">
        <f>K926*'User input'!$J$17+'User input'!$J$16</f>
        <v>0.5</v>
      </c>
    </row>
    <row r="927" spans="1:21" x14ac:dyDescent="0.25">
      <c r="A927" s="18">
        <v>944</v>
      </c>
      <c r="B927" s="10" t="s">
        <v>3139</v>
      </c>
      <c r="C927" s="10" t="s">
        <v>684</v>
      </c>
      <c r="D927" s="10" t="s">
        <v>28</v>
      </c>
      <c r="E927" s="10" t="s">
        <v>29</v>
      </c>
      <c r="F927" s="16">
        <v>90</v>
      </c>
      <c r="G927" s="10" t="s">
        <v>3140</v>
      </c>
      <c r="H927" s="10" t="s">
        <v>3141</v>
      </c>
      <c r="I927" s="10" t="s">
        <v>32</v>
      </c>
      <c r="J927" s="11">
        <v>43828</v>
      </c>
      <c r="K927" s="16">
        <v>26</v>
      </c>
      <c r="L927" s="10" t="s">
        <v>44</v>
      </c>
      <c r="M927" s="10">
        <f t="shared" si="57"/>
        <v>2019</v>
      </c>
      <c r="N927" s="10">
        <f t="shared" si="58"/>
        <v>12</v>
      </c>
      <c r="O927" s="10" t="str">
        <f>VLOOKUP(L927,'User input'!$D$6:$E$16,2,FALSE)</f>
        <v>Gigastuff</v>
      </c>
      <c r="P927" s="10">
        <f>VLOOKUP(L927,'User input'!$D$6:$G$16,3,FALSE)</f>
        <v>1.89</v>
      </c>
      <c r="Q927" s="10">
        <f>VLOOKUP(L927,'User input'!$D$6:$G$16,4,FALSE)</f>
        <v>18</v>
      </c>
      <c r="R927" s="10">
        <f t="shared" si="59"/>
        <v>468</v>
      </c>
      <c r="S927" s="27">
        <f t="shared" si="56"/>
        <v>884.52</v>
      </c>
      <c r="T927" s="27">
        <f>IF(K927&lt;'User input'!$I$9,'User input'!$J$8,IF(K927&lt;'User input'!$I$10,'User input'!$J$9,IF(K927&lt;'User input'!$I$11,'User input'!$J$10,'User input'!$J$11)))*S927</f>
        <v>26.535599999999999</v>
      </c>
      <c r="U927" s="27">
        <f>K927*'User input'!$J$17+'User input'!$J$16</f>
        <v>0.5</v>
      </c>
    </row>
    <row r="928" spans="1:21" x14ac:dyDescent="0.25">
      <c r="A928" s="17">
        <v>945</v>
      </c>
      <c r="B928" s="6" t="s">
        <v>3142</v>
      </c>
      <c r="C928" s="6" t="s">
        <v>208</v>
      </c>
      <c r="D928" s="6" t="s">
        <v>49</v>
      </c>
      <c r="E928" s="6" t="s">
        <v>16</v>
      </c>
      <c r="F928" s="15">
        <v>60</v>
      </c>
      <c r="G928" s="6" t="s">
        <v>3143</v>
      </c>
      <c r="H928" s="6" t="s">
        <v>1386</v>
      </c>
      <c r="I928" s="6" t="s">
        <v>32</v>
      </c>
      <c r="J928" s="7">
        <v>44347</v>
      </c>
      <c r="K928" s="15">
        <v>13</v>
      </c>
      <c r="L928" s="6" t="s">
        <v>44</v>
      </c>
      <c r="M928" s="6">
        <f t="shared" si="57"/>
        <v>2021</v>
      </c>
      <c r="N928" s="6">
        <f t="shared" si="58"/>
        <v>5</v>
      </c>
      <c r="O928" s="6" t="str">
        <f>VLOOKUP(L928,'User input'!$D$6:$E$16,2,FALSE)</f>
        <v>Gigastuff</v>
      </c>
      <c r="P928" s="6">
        <f>VLOOKUP(L928,'User input'!$D$6:$G$16,3,FALSE)</f>
        <v>1.89</v>
      </c>
      <c r="Q928" s="6">
        <f>VLOOKUP(L928,'User input'!$D$6:$G$16,4,FALSE)</f>
        <v>18</v>
      </c>
      <c r="R928" s="6">
        <f t="shared" si="59"/>
        <v>234</v>
      </c>
      <c r="S928" s="26">
        <f t="shared" si="56"/>
        <v>442.26</v>
      </c>
      <c r="T928" s="26">
        <f>IF(K928&lt;'User input'!$I$9,'User input'!$J$8,IF(K928&lt;'User input'!$I$10,'User input'!$J$9,IF(K928&lt;'User input'!$I$11,'User input'!$J$10,'User input'!$J$11)))*S928</f>
        <v>0</v>
      </c>
      <c r="U928" s="26">
        <f>K928*'User input'!$J$17+'User input'!$J$16</f>
        <v>0.5</v>
      </c>
    </row>
    <row r="929" spans="1:21" x14ac:dyDescent="0.25">
      <c r="A929" s="18">
        <v>946</v>
      </c>
      <c r="B929" s="10" t="s">
        <v>3144</v>
      </c>
      <c r="C929" s="10" t="s">
        <v>3145</v>
      </c>
      <c r="D929" s="10" t="s">
        <v>15</v>
      </c>
      <c r="E929" s="10" t="s">
        <v>16</v>
      </c>
      <c r="F929" s="16">
        <v>90</v>
      </c>
      <c r="G929" s="10" t="s">
        <v>3146</v>
      </c>
      <c r="H929" s="10" t="s">
        <v>3147</v>
      </c>
      <c r="I929" s="10" t="s">
        <v>32</v>
      </c>
      <c r="J929" s="11">
        <v>43808</v>
      </c>
      <c r="K929" s="16">
        <v>33</v>
      </c>
      <c r="L929" s="10" t="s">
        <v>39</v>
      </c>
      <c r="M929" s="10">
        <f t="shared" si="57"/>
        <v>2019</v>
      </c>
      <c r="N929" s="10">
        <f t="shared" si="58"/>
        <v>12</v>
      </c>
      <c r="O929" s="10" t="str">
        <f>VLOOKUP(L929,'User input'!$D$6:$E$16,2,FALSE)</f>
        <v>Ultrathing V1</v>
      </c>
      <c r="P929" s="10">
        <f>VLOOKUP(L929,'User input'!$D$6:$G$16,3,FALSE)</f>
        <v>1.79</v>
      </c>
      <c r="Q929" s="10">
        <f>VLOOKUP(L929,'User input'!$D$6:$G$16,4,FALSE)</f>
        <v>17</v>
      </c>
      <c r="R929" s="10">
        <f t="shared" si="59"/>
        <v>561</v>
      </c>
      <c r="S929" s="27">
        <f t="shared" si="56"/>
        <v>1004.19</v>
      </c>
      <c r="T929" s="27">
        <f>IF(K929&lt;'User input'!$I$9,'User input'!$J$8,IF(K929&lt;'User input'!$I$10,'User input'!$J$9,IF(K929&lt;'User input'!$I$11,'User input'!$J$10,'User input'!$J$11)))*S929</f>
        <v>30.125700000000002</v>
      </c>
      <c r="U929" s="27">
        <f>K929*'User input'!$J$17+'User input'!$J$16</f>
        <v>0.5</v>
      </c>
    </row>
    <row r="930" spans="1:21" x14ac:dyDescent="0.25">
      <c r="A930" s="17">
        <v>947</v>
      </c>
      <c r="B930" s="6" t="s">
        <v>3148</v>
      </c>
      <c r="C930" s="6" t="s">
        <v>3149</v>
      </c>
      <c r="D930" s="6" t="s">
        <v>28</v>
      </c>
      <c r="E930" s="6" t="s">
        <v>29</v>
      </c>
      <c r="F930" s="15">
        <v>90</v>
      </c>
      <c r="G930" s="6" t="s">
        <v>3150</v>
      </c>
      <c r="H930" s="6" t="s">
        <v>3151</v>
      </c>
      <c r="I930" s="6" t="s">
        <v>32</v>
      </c>
      <c r="J930" s="7">
        <v>44047</v>
      </c>
      <c r="K930" s="15">
        <v>92</v>
      </c>
      <c r="L930" s="6" t="s">
        <v>44</v>
      </c>
      <c r="M930" s="6">
        <f t="shared" si="57"/>
        <v>2020</v>
      </c>
      <c r="N930" s="6">
        <f t="shared" si="58"/>
        <v>8</v>
      </c>
      <c r="O930" s="6" t="str">
        <f>VLOOKUP(L930,'User input'!$D$6:$E$16,2,FALSE)</f>
        <v>Gigastuff</v>
      </c>
      <c r="P930" s="6">
        <f>VLOOKUP(L930,'User input'!$D$6:$G$16,3,FALSE)</f>
        <v>1.89</v>
      </c>
      <c r="Q930" s="6">
        <f>VLOOKUP(L930,'User input'!$D$6:$G$16,4,FALSE)</f>
        <v>18</v>
      </c>
      <c r="R930" s="6">
        <f t="shared" si="59"/>
        <v>1656</v>
      </c>
      <c r="S930" s="26">
        <f t="shared" si="56"/>
        <v>3129.8399999999997</v>
      </c>
      <c r="T930" s="26">
        <f>IF(K930&lt;'User input'!$I$9,'User input'!$J$8,IF(K930&lt;'User input'!$I$10,'User input'!$J$9,IF(K930&lt;'User input'!$I$11,'User input'!$J$10,'User input'!$J$11)))*S930</f>
        <v>156.49199999999999</v>
      </c>
      <c r="U930" s="26">
        <f>K930*'User input'!$J$17+'User input'!$J$16</f>
        <v>0.5</v>
      </c>
    </row>
    <row r="931" spans="1:21" x14ac:dyDescent="0.25">
      <c r="A931" s="18">
        <v>948</v>
      </c>
      <c r="B931" s="10" t="s">
        <v>1889</v>
      </c>
      <c r="C931" s="10" t="s">
        <v>3152</v>
      </c>
      <c r="D931" s="10" t="s">
        <v>15</v>
      </c>
      <c r="E931" s="10" t="s">
        <v>16</v>
      </c>
      <c r="F931" s="16">
        <v>90</v>
      </c>
      <c r="G931" s="10" t="s">
        <v>3153</v>
      </c>
      <c r="H931" s="10" t="s">
        <v>996</v>
      </c>
      <c r="I931" s="10" t="s">
        <v>32</v>
      </c>
      <c r="J931" s="11">
        <v>43749</v>
      </c>
      <c r="K931" s="16">
        <v>75</v>
      </c>
      <c r="L931" s="10" t="s">
        <v>39</v>
      </c>
      <c r="M931" s="10">
        <f t="shared" si="57"/>
        <v>2019</v>
      </c>
      <c r="N931" s="10">
        <f t="shared" si="58"/>
        <v>10</v>
      </c>
      <c r="O931" s="10" t="str">
        <f>VLOOKUP(L931,'User input'!$D$6:$E$16,2,FALSE)</f>
        <v>Ultrathing V1</v>
      </c>
      <c r="P931" s="10">
        <f>VLOOKUP(L931,'User input'!$D$6:$G$16,3,FALSE)</f>
        <v>1.79</v>
      </c>
      <c r="Q931" s="10">
        <f>VLOOKUP(L931,'User input'!$D$6:$G$16,4,FALSE)</f>
        <v>17</v>
      </c>
      <c r="R931" s="10">
        <f t="shared" si="59"/>
        <v>1275</v>
      </c>
      <c r="S931" s="27">
        <f t="shared" si="56"/>
        <v>2282.25</v>
      </c>
      <c r="T931" s="27">
        <f>IF(K931&lt;'User input'!$I$9,'User input'!$J$8,IF(K931&lt;'User input'!$I$10,'User input'!$J$9,IF(K931&lt;'User input'!$I$11,'User input'!$J$10,'User input'!$J$11)))*S931</f>
        <v>114.11250000000001</v>
      </c>
      <c r="U931" s="27">
        <f>K931*'User input'!$J$17+'User input'!$J$16</f>
        <v>0.5</v>
      </c>
    </row>
    <row r="932" spans="1:21" x14ac:dyDescent="0.25">
      <c r="A932" s="17">
        <v>949</v>
      </c>
      <c r="B932" s="6" t="s">
        <v>1291</v>
      </c>
      <c r="C932" s="6" t="s">
        <v>3154</v>
      </c>
      <c r="D932" s="6" t="s">
        <v>15</v>
      </c>
      <c r="E932" s="6" t="s">
        <v>16</v>
      </c>
      <c r="F932" s="15">
        <v>60</v>
      </c>
      <c r="G932" s="6" t="s">
        <v>3153</v>
      </c>
      <c r="H932" s="6" t="s">
        <v>3155</v>
      </c>
      <c r="I932" s="6" t="s">
        <v>32</v>
      </c>
      <c r="J932" s="7">
        <v>43848</v>
      </c>
      <c r="K932" s="15">
        <v>75</v>
      </c>
      <c r="L932" s="6" t="s">
        <v>157</v>
      </c>
      <c r="M932" s="6">
        <f t="shared" si="57"/>
        <v>2020</v>
      </c>
      <c r="N932" s="6">
        <f t="shared" si="58"/>
        <v>1</v>
      </c>
      <c r="O932" s="6" t="str">
        <f>VLOOKUP(L932,'User input'!$D$6:$E$16,2,FALSE)</f>
        <v>Ultrathing V3</v>
      </c>
      <c r="P932" s="6">
        <f>VLOOKUP(L932,'User input'!$D$6:$G$16,3,FALSE)</f>
        <v>3.39</v>
      </c>
      <c r="Q932" s="6">
        <f>VLOOKUP(L932,'User input'!$D$6:$G$16,4,FALSE)</f>
        <v>24</v>
      </c>
      <c r="R932" s="6">
        <f t="shared" si="59"/>
        <v>1800</v>
      </c>
      <c r="S932" s="26">
        <f t="shared" si="56"/>
        <v>6102</v>
      </c>
      <c r="T932" s="26">
        <f>IF(K932&lt;'User input'!$I$9,'User input'!$J$8,IF(K932&lt;'User input'!$I$10,'User input'!$J$9,IF(K932&lt;'User input'!$I$11,'User input'!$J$10,'User input'!$J$11)))*S932</f>
        <v>305.10000000000002</v>
      </c>
      <c r="U932" s="26">
        <f>K932*'User input'!$J$17+'User input'!$J$16</f>
        <v>0.5</v>
      </c>
    </row>
    <row r="933" spans="1:21" x14ac:dyDescent="0.25">
      <c r="A933" s="18">
        <v>950</v>
      </c>
      <c r="B933" s="10" t="s">
        <v>3156</v>
      </c>
      <c r="C933" s="10" t="s">
        <v>3157</v>
      </c>
      <c r="D933" s="10" t="s">
        <v>28</v>
      </c>
      <c r="E933" s="10" t="s">
        <v>29</v>
      </c>
      <c r="F933" s="16">
        <v>90</v>
      </c>
      <c r="G933" s="10" t="s">
        <v>3158</v>
      </c>
      <c r="H933" s="10" t="s">
        <v>3159</v>
      </c>
      <c r="I933" s="10" t="s">
        <v>108</v>
      </c>
      <c r="J933" s="11">
        <v>44343</v>
      </c>
      <c r="K933" s="16">
        <v>2</v>
      </c>
      <c r="L933" s="10" t="s">
        <v>62</v>
      </c>
      <c r="M933" s="10">
        <f t="shared" si="57"/>
        <v>2021</v>
      </c>
      <c r="N933" s="10">
        <f t="shared" si="58"/>
        <v>5</v>
      </c>
      <c r="O933" s="10" t="str">
        <f>VLOOKUP(L933,'User input'!$D$6:$E$16,2,FALSE)</f>
        <v>Ultrathing V4</v>
      </c>
      <c r="P933" s="10">
        <f>VLOOKUP(L933,'User input'!$D$6:$G$16,3,FALSE)</f>
        <v>3.99</v>
      </c>
      <c r="Q933" s="10">
        <f>VLOOKUP(L933,'User input'!$D$6:$G$16,4,FALSE)</f>
        <v>24</v>
      </c>
      <c r="R933" s="10">
        <f t="shared" si="59"/>
        <v>48</v>
      </c>
      <c r="S933" s="27">
        <f t="shared" si="56"/>
        <v>191.52</v>
      </c>
      <c r="T933" s="27">
        <f>IF(K933&lt;'User input'!$I$9,'User input'!$J$8,IF(K933&lt;'User input'!$I$10,'User input'!$J$9,IF(K933&lt;'User input'!$I$11,'User input'!$J$10,'User input'!$J$11)))*S933</f>
        <v>0</v>
      </c>
      <c r="U933" s="27">
        <f>K933*'User input'!$J$17+'User input'!$J$16</f>
        <v>0.5</v>
      </c>
    </row>
    <row r="934" spans="1:21" x14ac:dyDescent="0.25">
      <c r="A934" s="17">
        <v>951</v>
      </c>
      <c r="B934" s="6" t="s">
        <v>3160</v>
      </c>
      <c r="C934" s="6" t="s">
        <v>3161</v>
      </c>
      <c r="D934" s="6" t="s">
        <v>28</v>
      </c>
      <c r="E934" s="6" t="s">
        <v>29</v>
      </c>
      <c r="F934" s="15">
        <v>60</v>
      </c>
      <c r="G934" s="6" t="s">
        <v>3162</v>
      </c>
      <c r="H934" s="6" t="s">
        <v>855</v>
      </c>
      <c r="I934" s="6" t="s">
        <v>856</v>
      </c>
      <c r="J934" s="7">
        <v>44134</v>
      </c>
      <c r="K934" s="15">
        <v>30</v>
      </c>
      <c r="L934" s="6" t="s">
        <v>62</v>
      </c>
      <c r="M934" s="6">
        <f t="shared" si="57"/>
        <v>2020</v>
      </c>
      <c r="N934" s="6">
        <f t="shared" si="58"/>
        <v>10</v>
      </c>
      <c r="O934" s="6" t="str">
        <f>VLOOKUP(L934,'User input'!$D$6:$E$16,2,FALSE)</f>
        <v>Ultrathing V4</v>
      </c>
      <c r="P934" s="6">
        <f>VLOOKUP(L934,'User input'!$D$6:$G$16,3,FALSE)</f>
        <v>3.99</v>
      </c>
      <c r="Q934" s="6">
        <f>VLOOKUP(L934,'User input'!$D$6:$G$16,4,FALSE)</f>
        <v>24</v>
      </c>
      <c r="R934" s="6">
        <f t="shared" si="59"/>
        <v>720</v>
      </c>
      <c r="S934" s="26">
        <f t="shared" si="56"/>
        <v>2872.8</v>
      </c>
      <c r="T934" s="26">
        <f>IF(K934&lt;'User input'!$I$9,'User input'!$J$8,IF(K934&lt;'User input'!$I$10,'User input'!$J$9,IF(K934&lt;'User input'!$I$11,'User input'!$J$10,'User input'!$J$11)))*S934</f>
        <v>86.183999999999997</v>
      </c>
      <c r="U934" s="26">
        <f>K934*'User input'!$J$17+'User input'!$J$16</f>
        <v>0.5</v>
      </c>
    </row>
    <row r="935" spans="1:21" x14ac:dyDescent="0.25">
      <c r="A935" s="18">
        <v>952</v>
      </c>
      <c r="B935" s="10" t="s">
        <v>1663</v>
      </c>
      <c r="C935" s="10" t="s">
        <v>3163</v>
      </c>
      <c r="D935" s="10" t="s">
        <v>28</v>
      </c>
      <c r="E935" s="10" t="s">
        <v>29</v>
      </c>
      <c r="F935" s="16">
        <v>90</v>
      </c>
      <c r="G935" s="10" t="s">
        <v>3162</v>
      </c>
      <c r="H935" s="10" t="s">
        <v>1625</v>
      </c>
      <c r="I935" s="10" t="s">
        <v>32</v>
      </c>
      <c r="J935" s="11">
        <v>43981</v>
      </c>
      <c r="K935" s="16">
        <v>71</v>
      </c>
      <c r="L935" s="10" t="s">
        <v>62</v>
      </c>
      <c r="M935" s="10">
        <f t="shared" si="57"/>
        <v>2020</v>
      </c>
      <c r="N935" s="10">
        <f t="shared" si="58"/>
        <v>5</v>
      </c>
      <c r="O935" s="10" t="str">
        <f>VLOOKUP(L935,'User input'!$D$6:$E$16,2,FALSE)</f>
        <v>Ultrathing V4</v>
      </c>
      <c r="P935" s="10">
        <f>VLOOKUP(L935,'User input'!$D$6:$G$16,3,FALSE)</f>
        <v>3.99</v>
      </c>
      <c r="Q935" s="10">
        <f>VLOOKUP(L935,'User input'!$D$6:$G$16,4,FALSE)</f>
        <v>24</v>
      </c>
      <c r="R935" s="10">
        <f t="shared" si="59"/>
        <v>1704</v>
      </c>
      <c r="S935" s="27">
        <f t="shared" si="56"/>
        <v>6798.96</v>
      </c>
      <c r="T935" s="27">
        <f>IF(K935&lt;'User input'!$I$9,'User input'!$J$8,IF(K935&lt;'User input'!$I$10,'User input'!$J$9,IF(K935&lt;'User input'!$I$11,'User input'!$J$10,'User input'!$J$11)))*S935</f>
        <v>339.94800000000004</v>
      </c>
      <c r="U935" s="27">
        <f>K935*'User input'!$J$17+'User input'!$J$16</f>
        <v>0.5</v>
      </c>
    </row>
    <row r="936" spans="1:21" x14ac:dyDescent="0.25">
      <c r="A936" s="17">
        <v>953</v>
      </c>
      <c r="B936" s="6" t="s">
        <v>852</v>
      </c>
      <c r="C936" s="6" t="s">
        <v>84</v>
      </c>
      <c r="D936" s="6" t="s">
        <v>15</v>
      </c>
      <c r="E936" s="6" t="s">
        <v>16</v>
      </c>
      <c r="F936" s="15">
        <v>60</v>
      </c>
      <c r="G936" s="6" t="s">
        <v>3164</v>
      </c>
      <c r="H936" s="6" t="s">
        <v>3165</v>
      </c>
      <c r="I936" s="6" t="s">
        <v>1228</v>
      </c>
      <c r="J936" s="7">
        <v>44372</v>
      </c>
      <c r="K936" s="15">
        <v>94</v>
      </c>
      <c r="L936" s="6" t="s">
        <v>68</v>
      </c>
      <c r="M936" s="6">
        <f t="shared" si="57"/>
        <v>2021</v>
      </c>
      <c r="N936" s="6">
        <f t="shared" si="58"/>
        <v>6</v>
      </c>
      <c r="O936" s="6" t="str">
        <f>VLOOKUP(L936,'User input'!$D$6:$E$16,2,FALSE)</f>
        <v>Megawidget M</v>
      </c>
      <c r="P936" s="6">
        <f>VLOOKUP(L936,'User input'!$D$6:$G$16,3,FALSE)</f>
        <v>1.29</v>
      </c>
      <c r="Q936" s="6">
        <f>VLOOKUP(L936,'User input'!$D$6:$G$16,4,FALSE)</f>
        <v>24</v>
      </c>
      <c r="R936" s="6">
        <f t="shared" si="59"/>
        <v>2256</v>
      </c>
      <c r="S936" s="26">
        <f t="shared" si="56"/>
        <v>2910.2400000000002</v>
      </c>
      <c r="T936" s="26">
        <f>IF(K936&lt;'User input'!$I$9,'User input'!$J$8,IF(K936&lt;'User input'!$I$10,'User input'!$J$9,IF(K936&lt;'User input'!$I$11,'User input'!$J$10,'User input'!$J$11)))*S936</f>
        <v>145.51200000000003</v>
      </c>
      <c r="U936" s="26">
        <f>K936*'User input'!$J$17+'User input'!$J$16</f>
        <v>0.5</v>
      </c>
    </row>
    <row r="937" spans="1:21" x14ac:dyDescent="0.25">
      <c r="A937" s="18">
        <v>954</v>
      </c>
      <c r="B937" s="10" t="s">
        <v>3166</v>
      </c>
      <c r="C937" s="10" t="s">
        <v>3167</v>
      </c>
      <c r="D937" s="10" t="s">
        <v>28</v>
      </c>
      <c r="E937" s="10" t="s">
        <v>29</v>
      </c>
      <c r="F937" s="16">
        <v>60</v>
      </c>
      <c r="G937" s="10" t="s">
        <v>3168</v>
      </c>
      <c r="H937" s="10" t="s">
        <v>3169</v>
      </c>
      <c r="I937" s="10" t="s">
        <v>185</v>
      </c>
      <c r="J937" s="11">
        <v>43511</v>
      </c>
      <c r="K937" s="16">
        <v>69</v>
      </c>
      <c r="L937" s="10" t="s">
        <v>52</v>
      </c>
      <c r="M937" s="10">
        <f t="shared" si="57"/>
        <v>2019</v>
      </c>
      <c r="N937" s="10">
        <f t="shared" si="58"/>
        <v>2</v>
      </c>
      <c r="O937" s="10" t="str">
        <f>VLOOKUP(L937,'User input'!$D$6:$E$16,2,FALSE)</f>
        <v>Megawidget S</v>
      </c>
      <c r="P937" s="10">
        <f>VLOOKUP(L937,'User input'!$D$6:$G$16,3,FALSE)</f>
        <v>0.69</v>
      </c>
      <c r="Q937" s="10">
        <f>VLOOKUP(L937,'User input'!$D$6:$G$16,4,FALSE)</f>
        <v>24</v>
      </c>
      <c r="R937" s="10">
        <f t="shared" si="59"/>
        <v>1656</v>
      </c>
      <c r="S937" s="27">
        <f t="shared" si="56"/>
        <v>1142.6399999999999</v>
      </c>
      <c r="T937" s="27">
        <f>IF(K937&lt;'User input'!$I$9,'User input'!$J$8,IF(K937&lt;'User input'!$I$10,'User input'!$J$9,IF(K937&lt;'User input'!$I$11,'User input'!$J$10,'User input'!$J$11)))*S937</f>
        <v>57.131999999999998</v>
      </c>
      <c r="U937" s="27">
        <f>K937*'User input'!$J$17+'User input'!$J$16</f>
        <v>0.5</v>
      </c>
    </row>
    <row r="938" spans="1:21" x14ac:dyDescent="0.25">
      <c r="A938" s="17">
        <v>955</v>
      </c>
      <c r="B938" s="6" t="s">
        <v>3170</v>
      </c>
      <c r="C938" s="6" t="s">
        <v>3171</v>
      </c>
      <c r="D938" s="6" t="s">
        <v>28</v>
      </c>
      <c r="E938" s="6" t="s">
        <v>29</v>
      </c>
      <c r="F938" s="15">
        <v>90</v>
      </c>
      <c r="G938" s="6" t="s">
        <v>3172</v>
      </c>
      <c r="H938" s="6" t="s">
        <v>3173</v>
      </c>
      <c r="I938" s="6" t="s">
        <v>32</v>
      </c>
      <c r="J938" s="7">
        <v>43566</v>
      </c>
      <c r="K938" s="15">
        <v>8</v>
      </c>
      <c r="L938" s="6" t="s">
        <v>99</v>
      </c>
      <c r="M938" s="6">
        <f t="shared" si="57"/>
        <v>2019</v>
      </c>
      <c r="N938" s="6">
        <f t="shared" si="58"/>
        <v>4</v>
      </c>
      <c r="O938" s="6" t="str">
        <f>VLOOKUP(L938,'User input'!$D$6:$E$16,2,FALSE)</f>
        <v>Superwossname</v>
      </c>
      <c r="P938" s="6">
        <f>VLOOKUP(L938,'User input'!$D$6:$G$16,3,FALSE)</f>
        <v>3.49</v>
      </c>
      <c r="Q938" s="6">
        <f>VLOOKUP(L938,'User input'!$D$6:$G$16,4,FALSE)</f>
        <v>20</v>
      </c>
      <c r="R938" s="6">
        <f t="shared" si="59"/>
        <v>160</v>
      </c>
      <c r="S938" s="26">
        <f t="shared" si="56"/>
        <v>558.40000000000009</v>
      </c>
      <c r="T938" s="26">
        <f>IF(K938&lt;'User input'!$I$9,'User input'!$J$8,IF(K938&lt;'User input'!$I$10,'User input'!$J$9,IF(K938&lt;'User input'!$I$11,'User input'!$J$10,'User input'!$J$11)))*S938</f>
        <v>0</v>
      </c>
      <c r="U938" s="26">
        <f>K938*'User input'!$J$17+'User input'!$J$16</f>
        <v>0.5</v>
      </c>
    </row>
    <row r="939" spans="1:21" x14ac:dyDescent="0.25">
      <c r="A939" s="18">
        <v>956</v>
      </c>
      <c r="B939" s="10" t="s">
        <v>163</v>
      </c>
      <c r="C939" s="10" t="s">
        <v>1333</v>
      </c>
      <c r="D939" s="10" t="s">
        <v>49</v>
      </c>
      <c r="E939" s="10" t="s">
        <v>16</v>
      </c>
      <c r="F939" s="16">
        <v>90</v>
      </c>
      <c r="G939" s="10" t="s">
        <v>3174</v>
      </c>
      <c r="H939" s="10" t="s">
        <v>408</v>
      </c>
      <c r="I939" s="10" t="s">
        <v>185</v>
      </c>
      <c r="J939" s="11">
        <v>43992</v>
      </c>
      <c r="K939" s="16">
        <v>33</v>
      </c>
      <c r="L939" s="10" t="s">
        <v>44</v>
      </c>
      <c r="M939" s="10">
        <f t="shared" si="57"/>
        <v>2020</v>
      </c>
      <c r="N939" s="10">
        <f t="shared" si="58"/>
        <v>6</v>
      </c>
      <c r="O939" s="10" t="str">
        <f>VLOOKUP(L939,'User input'!$D$6:$E$16,2,FALSE)</f>
        <v>Gigastuff</v>
      </c>
      <c r="P939" s="10">
        <f>VLOOKUP(L939,'User input'!$D$6:$G$16,3,FALSE)</f>
        <v>1.89</v>
      </c>
      <c r="Q939" s="10">
        <f>VLOOKUP(L939,'User input'!$D$6:$G$16,4,FALSE)</f>
        <v>18</v>
      </c>
      <c r="R939" s="10">
        <f t="shared" si="59"/>
        <v>594</v>
      </c>
      <c r="S939" s="27">
        <f t="shared" si="56"/>
        <v>1122.6599999999999</v>
      </c>
      <c r="T939" s="27">
        <f>IF(K939&lt;'User input'!$I$9,'User input'!$J$8,IF(K939&lt;'User input'!$I$10,'User input'!$J$9,IF(K939&lt;'User input'!$I$11,'User input'!$J$10,'User input'!$J$11)))*S939</f>
        <v>33.679799999999993</v>
      </c>
      <c r="U939" s="27">
        <f>K939*'User input'!$J$17+'User input'!$J$16</f>
        <v>0.5</v>
      </c>
    </row>
    <row r="940" spans="1:21" x14ac:dyDescent="0.25">
      <c r="A940" s="17">
        <v>957</v>
      </c>
      <c r="B940" s="6" t="s">
        <v>3175</v>
      </c>
      <c r="C940" s="6" t="s">
        <v>3176</v>
      </c>
      <c r="D940" s="6" t="s">
        <v>49</v>
      </c>
      <c r="E940" s="6" t="s">
        <v>16</v>
      </c>
      <c r="F940" s="15">
        <v>90</v>
      </c>
      <c r="G940" s="6" t="s">
        <v>3177</v>
      </c>
      <c r="H940" s="6" t="s">
        <v>1625</v>
      </c>
      <c r="I940" s="6" t="s">
        <v>32</v>
      </c>
      <c r="J940" s="7">
        <v>44384</v>
      </c>
      <c r="K940" s="15">
        <v>44</v>
      </c>
      <c r="L940" s="6" t="s">
        <v>44</v>
      </c>
      <c r="M940" s="6">
        <f t="shared" si="57"/>
        <v>2021</v>
      </c>
      <c r="N940" s="6">
        <f t="shared" si="58"/>
        <v>7</v>
      </c>
      <c r="O940" s="6" t="str">
        <f>VLOOKUP(L940,'User input'!$D$6:$E$16,2,FALSE)</f>
        <v>Gigastuff</v>
      </c>
      <c r="P940" s="6">
        <f>VLOOKUP(L940,'User input'!$D$6:$G$16,3,FALSE)</f>
        <v>1.89</v>
      </c>
      <c r="Q940" s="6">
        <f>VLOOKUP(L940,'User input'!$D$6:$G$16,4,FALSE)</f>
        <v>18</v>
      </c>
      <c r="R940" s="6">
        <f t="shared" si="59"/>
        <v>792</v>
      </c>
      <c r="S940" s="26">
        <f t="shared" si="56"/>
        <v>1496.8799999999999</v>
      </c>
      <c r="T940" s="26">
        <f>IF(K940&lt;'User input'!$I$9,'User input'!$J$8,IF(K940&lt;'User input'!$I$10,'User input'!$J$9,IF(K940&lt;'User input'!$I$11,'User input'!$J$10,'User input'!$J$11)))*S940</f>
        <v>44.906399999999998</v>
      </c>
      <c r="U940" s="26">
        <f>K940*'User input'!$J$17+'User input'!$J$16</f>
        <v>0.5</v>
      </c>
    </row>
    <row r="941" spans="1:21" x14ac:dyDescent="0.25">
      <c r="A941" s="18">
        <v>958</v>
      </c>
      <c r="B941" s="10" t="s">
        <v>3178</v>
      </c>
      <c r="C941" s="10" t="s">
        <v>3179</v>
      </c>
      <c r="D941" s="10" t="s">
        <v>15</v>
      </c>
      <c r="E941" s="10" t="s">
        <v>16</v>
      </c>
      <c r="F941" s="16">
        <v>30</v>
      </c>
      <c r="G941" s="10" t="s">
        <v>10362</v>
      </c>
      <c r="H941" s="10" t="s">
        <v>1733</v>
      </c>
      <c r="I941" s="10" t="s">
        <v>171</v>
      </c>
      <c r="J941" s="11">
        <v>44545</v>
      </c>
      <c r="K941" s="16">
        <v>2</v>
      </c>
      <c r="L941" s="10" t="s">
        <v>39</v>
      </c>
      <c r="M941" s="10">
        <f t="shared" si="57"/>
        <v>2021</v>
      </c>
      <c r="N941" s="10">
        <f t="shared" si="58"/>
        <v>12</v>
      </c>
      <c r="O941" s="10" t="str">
        <f>VLOOKUP(L941,'User input'!$D$6:$E$16,2,FALSE)</f>
        <v>Ultrathing V1</v>
      </c>
      <c r="P941" s="10">
        <f>VLOOKUP(L941,'User input'!$D$6:$G$16,3,FALSE)</f>
        <v>1.79</v>
      </c>
      <c r="Q941" s="10">
        <f>VLOOKUP(L941,'User input'!$D$6:$G$16,4,FALSE)</f>
        <v>17</v>
      </c>
      <c r="R941" s="10">
        <f t="shared" si="59"/>
        <v>34</v>
      </c>
      <c r="S941" s="27">
        <f t="shared" si="56"/>
        <v>60.86</v>
      </c>
      <c r="T941" s="27">
        <f>IF(K941&lt;'User input'!$I$9,'User input'!$J$8,IF(K941&lt;'User input'!$I$10,'User input'!$J$9,IF(K941&lt;'User input'!$I$11,'User input'!$J$10,'User input'!$J$11)))*S941</f>
        <v>0</v>
      </c>
      <c r="U941" s="27">
        <f>K941*'User input'!$J$17+'User input'!$J$16</f>
        <v>0.5</v>
      </c>
    </row>
    <row r="942" spans="1:21" x14ac:dyDescent="0.25">
      <c r="A942" s="17">
        <v>959</v>
      </c>
      <c r="B942" s="6" t="s">
        <v>3181</v>
      </c>
      <c r="C942" s="6" t="s">
        <v>3182</v>
      </c>
      <c r="D942" s="6" t="s">
        <v>41</v>
      </c>
      <c r="E942" s="6" t="s">
        <v>16</v>
      </c>
      <c r="F942" s="15">
        <v>30</v>
      </c>
      <c r="G942" s="6" t="s">
        <v>3183</v>
      </c>
      <c r="H942" s="6" t="s">
        <v>3184</v>
      </c>
      <c r="I942" s="6" t="s">
        <v>815</v>
      </c>
      <c r="J942" s="7">
        <v>44052</v>
      </c>
      <c r="K942" s="15">
        <v>10</v>
      </c>
      <c r="L942" s="6" t="s">
        <v>44</v>
      </c>
      <c r="M942" s="6">
        <f t="shared" si="57"/>
        <v>2020</v>
      </c>
      <c r="N942" s="6">
        <f t="shared" si="58"/>
        <v>8</v>
      </c>
      <c r="O942" s="6" t="str">
        <f>VLOOKUP(L942,'User input'!$D$6:$E$16,2,FALSE)</f>
        <v>Gigastuff</v>
      </c>
      <c r="P942" s="6">
        <f>VLOOKUP(L942,'User input'!$D$6:$G$16,3,FALSE)</f>
        <v>1.89</v>
      </c>
      <c r="Q942" s="6">
        <f>VLOOKUP(L942,'User input'!$D$6:$G$16,4,FALSE)</f>
        <v>18</v>
      </c>
      <c r="R942" s="6">
        <f t="shared" si="59"/>
        <v>180</v>
      </c>
      <c r="S942" s="26">
        <f t="shared" si="56"/>
        <v>340.2</v>
      </c>
      <c r="T942" s="26">
        <f>IF(K942&lt;'User input'!$I$9,'User input'!$J$8,IF(K942&lt;'User input'!$I$10,'User input'!$J$9,IF(K942&lt;'User input'!$I$11,'User input'!$J$10,'User input'!$J$11)))*S942</f>
        <v>0</v>
      </c>
      <c r="U942" s="26">
        <f>K942*'User input'!$J$17+'User input'!$J$16</f>
        <v>0.5</v>
      </c>
    </row>
    <row r="943" spans="1:21" x14ac:dyDescent="0.25">
      <c r="A943" s="18">
        <v>960</v>
      </c>
      <c r="B943" s="10" t="s">
        <v>3185</v>
      </c>
      <c r="C943" s="10" t="s">
        <v>1454</v>
      </c>
      <c r="D943" s="10" t="s">
        <v>15</v>
      </c>
      <c r="E943" s="10" t="s">
        <v>16</v>
      </c>
      <c r="F943" s="16">
        <v>30</v>
      </c>
      <c r="G943" s="10" t="s">
        <v>3186</v>
      </c>
      <c r="H943" s="10" t="s">
        <v>3187</v>
      </c>
      <c r="I943" s="10" t="s">
        <v>32</v>
      </c>
      <c r="J943" s="11">
        <v>43584</v>
      </c>
      <c r="K943" s="16">
        <v>34</v>
      </c>
      <c r="L943" s="10" t="s">
        <v>68</v>
      </c>
      <c r="M943" s="10">
        <f t="shared" si="57"/>
        <v>2019</v>
      </c>
      <c r="N943" s="10">
        <f t="shared" si="58"/>
        <v>4</v>
      </c>
      <c r="O943" s="10" t="str">
        <f>VLOOKUP(L943,'User input'!$D$6:$E$16,2,FALSE)</f>
        <v>Megawidget M</v>
      </c>
      <c r="P943" s="10">
        <f>VLOOKUP(L943,'User input'!$D$6:$G$16,3,FALSE)</f>
        <v>1.29</v>
      </c>
      <c r="Q943" s="10">
        <f>VLOOKUP(L943,'User input'!$D$6:$G$16,4,FALSE)</f>
        <v>24</v>
      </c>
      <c r="R943" s="10">
        <f t="shared" si="59"/>
        <v>816</v>
      </c>
      <c r="S943" s="27">
        <f t="shared" si="56"/>
        <v>1052.6400000000001</v>
      </c>
      <c r="T943" s="27">
        <f>IF(K943&lt;'User input'!$I$9,'User input'!$J$8,IF(K943&lt;'User input'!$I$10,'User input'!$J$9,IF(K943&lt;'User input'!$I$11,'User input'!$J$10,'User input'!$J$11)))*S943</f>
        <v>31.5792</v>
      </c>
      <c r="U943" s="27">
        <f>K943*'User input'!$J$17+'User input'!$J$16</f>
        <v>0.5</v>
      </c>
    </row>
    <row r="944" spans="1:21" x14ac:dyDescent="0.25">
      <c r="A944" s="17">
        <v>961</v>
      </c>
      <c r="B944" s="6" t="s">
        <v>3188</v>
      </c>
      <c r="C944" s="6" t="s">
        <v>1915</v>
      </c>
      <c r="D944" s="6" t="s">
        <v>15</v>
      </c>
      <c r="E944" s="6" t="s">
        <v>16</v>
      </c>
      <c r="F944" s="15">
        <v>60</v>
      </c>
      <c r="G944" s="6" t="s">
        <v>3189</v>
      </c>
      <c r="H944" s="6" t="s">
        <v>3190</v>
      </c>
      <c r="I944" s="6" t="s">
        <v>32</v>
      </c>
      <c r="J944" s="7">
        <v>44020</v>
      </c>
      <c r="K944" s="15">
        <v>34</v>
      </c>
      <c r="L944" s="6" t="s">
        <v>33</v>
      </c>
      <c r="M944" s="6">
        <f t="shared" si="57"/>
        <v>2020</v>
      </c>
      <c r="N944" s="6">
        <f t="shared" si="58"/>
        <v>7</v>
      </c>
      <c r="O944" s="6" t="str">
        <f>VLOOKUP(L944,'User input'!$D$6:$E$16,2,FALSE)</f>
        <v>Megawidget L</v>
      </c>
      <c r="P944" s="6">
        <f>VLOOKUP(L944,'User input'!$D$6:$G$16,3,FALSE)</f>
        <v>1.79</v>
      </c>
      <c r="Q944" s="6">
        <f>VLOOKUP(L944,'User input'!$D$6:$G$16,4,FALSE)</f>
        <v>24</v>
      </c>
      <c r="R944" s="6">
        <f t="shared" si="59"/>
        <v>816</v>
      </c>
      <c r="S944" s="26">
        <f t="shared" si="56"/>
        <v>1460.64</v>
      </c>
      <c r="T944" s="26">
        <f>IF(K944&lt;'User input'!$I$9,'User input'!$J$8,IF(K944&lt;'User input'!$I$10,'User input'!$J$9,IF(K944&lt;'User input'!$I$11,'User input'!$J$10,'User input'!$J$11)))*S944</f>
        <v>43.819200000000002</v>
      </c>
      <c r="U944" s="26">
        <f>K944*'User input'!$J$17+'User input'!$J$16</f>
        <v>0.5</v>
      </c>
    </row>
    <row r="945" spans="1:21" x14ac:dyDescent="0.25">
      <c r="A945" s="18">
        <v>962</v>
      </c>
      <c r="B945" s="10" t="s">
        <v>1053</v>
      </c>
      <c r="C945" s="10" t="s">
        <v>3191</v>
      </c>
      <c r="D945" s="10" t="s">
        <v>28</v>
      </c>
      <c r="E945" s="10" t="s">
        <v>29</v>
      </c>
      <c r="F945" s="16">
        <v>90</v>
      </c>
      <c r="G945" s="10" t="s">
        <v>3192</v>
      </c>
      <c r="H945" s="10" t="s">
        <v>3193</v>
      </c>
      <c r="I945" s="10" t="s">
        <v>32</v>
      </c>
      <c r="J945" s="11">
        <v>44255</v>
      </c>
      <c r="K945" s="16">
        <v>75</v>
      </c>
      <c r="L945" s="10" t="s">
        <v>157</v>
      </c>
      <c r="M945" s="10">
        <f t="shared" si="57"/>
        <v>2021</v>
      </c>
      <c r="N945" s="10">
        <f t="shared" si="58"/>
        <v>2</v>
      </c>
      <c r="O945" s="10" t="str">
        <f>VLOOKUP(L945,'User input'!$D$6:$E$16,2,FALSE)</f>
        <v>Ultrathing V3</v>
      </c>
      <c r="P945" s="10">
        <f>VLOOKUP(L945,'User input'!$D$6:$G$16,3,FALSE)</f>
        <v>3.39</v>
      </c>
      <c r="Q945" s="10">
        <f>VLOOKUP(L945,'User input'!$D$6:$G$16,4,FALSE)</f>
        <v>24</v>
      </c>
      <c r="R945" s="10">
        <f t="shared" si="59"/>
        <v>1800</v>
      </c>
      <c r="S945" s="27">
        <f t="shared" si="56"/>
        <v>6102</v>
      </c>
      <c r="T945" s="27">
        <f>IF(K945&lt;'User input'!$I$9,'User input'!$J$8,IF(K945&lt;'User input'!$I$10,'User input'!$J$9,IF(K945&lt;'User input'!$I$11,'User input'!$J$10,'User input'!$J$11)))*S945</f>
        <v>305.10000000000002</v>
      </c>
      <c r="U945" s="27">
        <f>K945*'User input'!$J$17+'User input'!$J$16</f>
        <v>0.5</v>
      </c>
    </row>
    <row r="946" spans="1:21" x14ac:dyDescent="0.25">
      <c r="A946" s="17">
        <v>963</v>
      </c>
      <c r="B946" s="6" t="s">
        <v>3194</v>
      </c>
      <c r="C946" s="6" t="s">
        <v>2054</v>
      </c>
      <c r="D946" s="6" t="s">
        <v>28</v>
      </c>
      <c r="E946" s="6" t="s">
        <v>29</v>
      </c>
      <c r="F946" s="15">
        <v>90</v>
      </c>
      <c r="G946" s="6" t="s">
        <v>3195</v>
      </c>
      <c r="H946" s="6" t="s">
        <v>3196</v>
      </c>
      <c r="I946" s="6" t="s">
        <v>1194</v>
      </c>
      <c r="J946" s="7">
        <v>44410</v>
      </c>
      <c r="K946" s="15">
        <v>73</v>
      </c>
      <c r="L946" s="6" t="s">
        <v>68</v>
      </c>
      <c r="M946" s="6">
        <f t="shared" si="57"/>
        <v>2021</v>
      </c>
      <c r="N946" s="6">
        <f t="shared" si="58"/>
        <v>8</v>
      </c>
      <c r="O946" s="6" t="str">
        <f>VLOOKUP(L946,'User input'!$D$6:$E$16,2,FALSE)</f>
        <v>Megawidget M</v>
      </c>
      <c r="P946" s="6">
        <f>VLOOKUP(L946,'User input'!$D$6:$G$16,3,FALSE)</f>
        <v>1.29</v>
      </c>
      <c r="Q946" s="6">
        <f>VLOOKUP(L946,'User input'!$D$6:$G$16,4,FALSE)</f>
        <v>24</v>
      </c>
      <c r="R946" s="6">
        <f t="shared" si="59"/>
        <v>1752</v>
      </c>
      <c r="S946" s="26">
        <f t="shared" si="56"/>
        <v>2260.08</v>
      </c>
      <c r="T946" s="26">
        <f>IF(K946&lt;'User input'!$I$9,'User input'!$J$8,IF(K946&lt;'User input'!$I$10,'User input'!$J$9,IF(K946&lt;'User input'!$I$11,'User input'!$J$10,'User input'!$J$11)))*S946</f>
        <v>113.004</v>
      </c>
      <c r="U946" s="26">
        <f>K946*'User input'!$J$17+'User input'!$J$16</f>
        <v>0.5</v>
      </c>
    </row>
    <row r="947" spans="1:21" x14ac:dyDescent="0.25">
      <c r="A947" s="18">
        <v>964</v>
      </c>
      <c r="B947" s="10" t="s">
        <v>1901</v>
      </c>
      <c r="C947" s="10" t="s">
        <v>2856</v>
      </c>
      <c r="D947" s="10" t="s">
        <v>28</v>
      </c>
      <c r="E947" s="10" t="s">
        <v>29</v>
      </c>
      <c r="F947" s="16">
        <v>90</v>
      </c>
      <c r="G947" s="10" t="s">
        <v>3197</v>
      </c>
      <c r="H947" s="10" t="s">
        <v>3198</v>
      </c>
      <c r="I947" s="10" t="s">
        <v>32</v>
      </c>
      <c r="J947" s="11">
        <v>44542</v>
      </c>
      <c r="K947" s="16">
        <v>95</v>
      </c>
      <c r="L947" s="10" t="s">
        <v>20</v>
      </c>
      <c r="M947" s="10">
        <f t="shared" si="57"/>
        <v>2021</v>
      </c>
      <c r="N947" s="10">
        <f t="shared" si="58"/>
        <v>12</v>
      </c>
      <c r="O947" s="10" t="str">
        <f>VLOOKUP(L947,'User input'!$D$6:$E$16,2,FALSE)</f>
        <v>Hyperwotsit</v>
      </c>
      <c r="P947" s="10">
        <f>VLOOKUP(L947,'User input'!$D$6:$G$16,3,FALSE)</f>
        <v>2.0099999999999998</v>
      </c>
      <c r="Q947" s="10">
        <f>VLOOKUP(L947,'User input'!$D$6:$G$16,4,FALSE)</f>
        <v>20</v>
      </c>
      <c r="R947" s="10">
        <f t="shared" si="59"/>
        <v>1900</v>
      </c>
      <c r="S947" s="27">
        <f t="shared" si="56"/>
        <v>3818.9999999999995</v>
      </c>
      <c r="T947" s="27">
        <f>IF(K947&lt;'User input'!$I$9,'User input'!$J$8,IF(K947&lt;'User input'!$I$10,'User input'!$J$9,IF(K947&lt;'User input'!$I$11,'User input'!$J$10,'User input'!$J$11)))*S947</f>
        <v>190.95</v>
      </c>
      <c r="U947" s="27">
        <f>K947*'User input'!$J$17+'User input'!$J$16</f>
        <v>0.5</v>
      </c>
    </row>
    <row r="948" spans="1:21" x14ac:dyDescent="0.25">
      <c r="A948" s="17">
        <v>965</v>
      </c>
      <c r="B948" s="6" t="s">
        <v>3199</v>
      </c>
      <c r="C948" s="6" t="s">
        <v>3200</v>
      </c>
      <c r="D948" s="6" t="s">
        <v>15</v>
      </c>
      <c r="E948" s="6" t="s">
        <v>16</v>
      </c>
      <c r="F948" s="15">
        <v>60</v>
      </c>
      <c r="G948" s="6" t="s">
        <v>3201</v>
      </c>
      <c r="H948" s="6" t="s">
        <v>3202</v>
      </c>
      <c r="I948" s="6" t="s">
        <v>25</v>
      </c>
      <c r="J948" s="7">
        <v>43705</v>
      </c>
      <c r="K948" s="15">
        <v>82</v>
      </c>
      <c r="L948" s="6" t="s">
        <v>78</v>
      </c>
      <c r="M948" s="6">
        <f t="shared" si="57"/>
        <v>2019</v>
      </c>
      <c r="N948" s="6">
        <f t="shared" si="58"/>
        <v>8</v>
      </c>
      <c r="O948" s="6" t="str">
        <f>VLOOKUP(L948,'User input'!$D$6:$E$16,2,FALSE)</f>
        <v>Ultrathing V2</v>
      </c>
      <c r="P948" s="6">
        <f>VLOOKUP(L948,'User input'!$D$6:$G$16,3,FALSE)</f>
        <v>2.95</v>
      </c>
      <c r="Q948" s="6">
        <f>VLOOKUP(L948,'User input'!$D$6:$G$16,4,FALSE)</f>
        <v>20</v>
      </c>
      <c r="R948" s="6">
        <f t="shared" si="59"/>
        <v>1640</v>
      </c>
      <c r="S948" s="26">
        <f t="shared" si="56"/>
        <v>4838</v>
      </c>
      <c r="T948" s="26">
        <f>IF(K948&lt;'User input'!$I$9,'User input'!$J$8,IF(K948&lt;'User input'!$I$10,'User input'!$J$9,IF(K948&lt;'User input'!$I$11,'User input'!$J$10,'User input'!$J$11)))*S948</f>
        <v>241.9</v>
      </c>
      <c r="U948" s="26">
        <f>K948*'User input'!$J$17+'User input'!$J$16</f>
        <v>0.5</v>
      </c>
    </row>
    <row r="949" spans="1:21" x14ac:dyDescent="0.25">
      <c r="A949" s="18">
        <v>966</v>
      </c>
      <c r="B949" s="10" t="s">
        <v>3203</v>
      </c>
      <c r="C949" s="10" t="s">
        <v>2486</v>
      </c>
      <c r="D949" s="10" t="s">
        <v>15</v>
      </c>
      <c r="E949" s="10" t="s">
        <v>16</v>
      </c>
      <c r="F949" s="16">
        <v>60</v>
      </c>
      <c r="G949" s="10" t="s">
        <v>3204</v>
      </c>
      <c r="H949" s="10" t="s">
        <v>3205</v>
      </c>
      <c r="I949" s="10" t="s">
        <v>32</v>
      </c>
      <c r="J949" s="11">
        <v>44215</v>
      </c>
      <c r="K949" s="16">
        <v>73</v>
      </c>
      <c r="L949" s="10" t="s">
        <v>39</v>
      </c>
      <c r="M949" s="10">
        <f t="shared" si="57"/>
        <v>2021</v>
      </c>
      <c r="N949" s="10">
        <f t="shared" si="58"/>
        <v>1</v>
      </c>
      <c r="O949" s="10" t="str">
        <f>VLOOKUP(L949,'User input'!$D$6:$E$16,2,FALSE)</f>
        <v>Ultrathing V1</v>
      </c>
      <c r="P949" s="10">
        <f>VLOOKUP(L949,'User input'!$D$6:$G$16,3,FALSE)</f>
        <v>1.79</v>
      </c>
      <c r="Q949" s="10">
        <f>VLOOKUP(L949,'User input'!$D$6:$G$16,4,FALSE)</f>
        <v>17</v>
      </c>
      <c r="R949" s="10">
        <f t="shared" si="59"/>
        <v>1241</v>
      </c>
      <c r="S949" s="27">
        <f t="shared" si="56"/>
        <v>2221.39</v>
      </c>
      <c r="T949" s="27">
        <f>IF(K949&lt;'User input'!$I$9,'User input'!$J$8,IF(K949&lt;'User input'!$I$10,'User input'!$J$9,IF(K949&lt;'User input'!$I$11,'User input'!$J$10,'User input'!$J$11)))*S949</f>
        <v>111.06950000000001</v>
      </c>
      <c r="U949" s="27">
        <f>K949*'User input'!$J$17+'User input'!$J$16</f>
        <v>0.5</v>
      </c>
    </row>
    <row r="950" spans="1:21" x14ac:dyDescent="0.25">
      <c r="A950" s="17">
        <v>967</v>
      </c>
      <c r="B950" s="6" t="s">
        <v>3206</v>
      </c>
      <c r="C950" s="6" t="s">
        <v>3207</v>
      </c>
      <c r="D950" s="6" t="s">
        <v>28</v>
      </c>
      <c r="E950" s="6" t="s">
        <v>29</v>
      </c>
      <c r="F950" s="15">
        <v>90</v>
      </c>
      <c r="G950" s="6" t="s">
        <v>3208</v>
      </c>
      <c r="H950" s="6" t="s">
        <v>3209</v>
      </c>
      <c r="I950" s="6" t="s">
        <v>3210</v>
      </c>
      <c r="J950" s="7">
        <v>43634</v>
      </c>
      <c r="K950" s="15">
        <v>33</v>
      </c>
      <c r="L950" s="6" t="s">
        <v>39</v>
      </c>
      <c r="M950" s="6">
        <f t="shared" si="57"/>
        <v>2019</v>
      </c>
      <c r="N950" s="6">
        <f t="shared" si="58"/>
        <v>6</v>
      </c>
      <c r="O950" s="6" t="str">
        <f>VLOOKUP(L950,'User input'!$D$6:$E$16,2,FALSE)</f>
        <v>Ultrathing V1</v>
      </c>
      <c r="P950" s="6">
        <f>VLOOKUP(L950,'User input'!$D$6:$G$16,3,FALSE)</f>
        <v>1.79</v>
      </c>
      <c r="Q950" s="6">
        <f>VLOOKUP(L950,'User input'!$D$6:$G$16,4,FALSE)</f>
        <v>17</v>
      </c>
      <c r="R950" s="6">
        <f t="shared" si="59"/>
        <v>561</v>
      </c>
      <c r="S950" s="26">
        <f t="shared" si="56"/>
        <v>1004.19</v>
      </c>
      <c r="T950" s="26">
        <f>IF(K950&lt;'User input'!$I$9,'User input'!$J$8,IF(K950&lt;'User input'!$I$10,'User input'!$J$9,IF(K950&lt;'User input'!$I$11,'User input'!$J$10,'User input'!$J$11)))*S950</f>
        <v>30.125700000000002</v>
      </c>
      <c r="U950" s="26">
        <f>K950*'User input'!$J$17+'User input'!$J$16</f>
        <v>0.5</v>
      </c>
    </row>
    <row r="951" spans="1:21" x14ac:dyDescent="0.25">
      <c r="A951" s="18">
        <v>968</v>
      </c>
      <c r="B951" s="10" t="s">
        <v>3211</v>
      </c>
      <c r="C951" s="10" t="s">
        <v>3212</v>
      </c>
      <c r="D951" s="10" t="s">
        <v>15</v>
      </c>
      <c r="E951" s="10" t="s">
        <v>16</v>
      </c>
      <c r="F951" s="16">
        <v>90</v>
      </c>
      <c r="G951" s="10" t="s">
        <v>3213</v>
      </c>
      <c r="H951" s="10" t="s">
        <v>3214</v>
      </c>
      <c r="I951" s="10" t="s">
        <v>2012</v>
      </c>
      <c r="J951" s="11">
        <v>44460</v>
      </c>
      <c r="K951" s="16">
        <v>99</v>
      </c>
      <c r="L951" s="10" t="s">
        <v>39</v>
      </c>
      <c r="M951" s="10">
        <f t="shared" si="57"/>
        <v>2021</v>
      </c>
      <c r="N951" s="10">
        <f t="shared" si="58"/>
        <v>9</v>
      </c>
      <c r="O951" s="10" t="str">
        <f>VLOOKUP(L951,'User input'!$D$6:$E$16,2,FALSE)</f>
        <v>Ultrathing V1</v>
      </c>
      <c r="P951" s="10">
        <f>VLOOKUP(L951,'User input'!$D$6:$G$16,3,FALSE)</f>
        <v>1.79</v>
      </c>
      <c r="Q951" s="10">
        <f>VLOOKUP(L951,'User input'!$D$6:$G$16,4,FALSE)</f>
        <v>17</v>
      </c>
      <c r="R951" s="10">
        <f t="shared" si="59"/>
        <v>1683</v>
      </c>
      <c r="S951" s="27">
        <f t="shared" si="56"/>
        <v>3012.57</v>
      </c>
      <c r="T951" s="27">
        <f>IF(K951&lt;'User input'!$I$9,'User input'!$J$8,IF(K951&lt;'User input'!$I$10,'User input'!$J$9,IF(K951&lt;'User input'!$I$11,'User input'!$J$10,'User input'!$J$11)))*S951</f>
        <v>150.6285</v>
      </c>
      <c r="U951" s="27">
        <f>K951*'User input'!$J$17+'User input'!$J$16</f>
        <v>0.5</v>
      </c>
    </row>
    <row r="952" spans="1:21" x14ac:dyDescent="0.25">
      <c r="A952" s="18">
        <v>970</v>
      </c>
      <c r="B952" s="10" t="s">
        <v>3215</v>
      </c>
      <c r="C952" s="10" t="s">
        <v>3216</v>
      </c>
      <c r="D952" s="10" t="s">
        <v>15</v>
      </c>
      <c r="E952" s="10" t="s">
        <v>16</v>
      </c>
      <c r="F952" s="16">
        <v>90</v>
      </c>
      <c r="G952" s="10" t="s">
        <v>3217</v>
      </c>
      <c r="H952" s="10" t="s">
        <v>3218</v>
      </c>
      <c r="I952" s="10" t="s">
        <v>291</v>
      </c>
      <c r="J952" s="11">
        <v>44456</v>
      </c>
      <c r="K952" s="16">
        <v>94</v>
      </c>
      <c r="L952" s="10" t="s">
        <v>44</v>
      </c>
      <c r="M952" s="10">
        <f t="shared" si="57"/>
        <v>2021</v>
      </c>
      <c r="N952" s="10">
        <f t="shared" si="58"/>
        <v>9</v>
      </c>
      <c r="O952" s="10" t="str">
        <f>VLOOKUP(L952,'User input'!$D$6:$E$16,2,FALSE)</f>
        <v>Gigastuff</v>
      </c>
      <c r="P952" s="10">
        <f>VLOOKUP(L952,'User input'!$D$6:$G$16,3,FALSE)</f>
        <v>1.89</v>
      </c>
      <c r="Q952" s="10">
        <f>VLOOKUP(L952,'User input'!$D$6:$G$16,4,FALSE)</f>
        <v>18</v>
      </c>
      <c r="R952" s="10">
        <f t="shared" si="59"/>
        <v>1692</v>
      </c>
      <c r="S952" s="27">
        <f t="shared" si="56"/>
        <v>3197.8799999999997</v>
      </c>
      <c r="T952" s="27">
        <f>IF(K952&lt;'User input'!$I$9,'User input'!$J$8,IF(K952&lt;'User input'!$I$10,'User input'!$J$9,IF(K952&lt;'User input'!$I$11,'User input'!$J$10,'User input'!$J$11)))*S952</f>
        <v>159.89400000000001</v>
      </c>
      <c r="U952" s="27">
        <f>K952*'User input'!$J$17+'User input'!$J$16</f>
        <v>0.5</v>
      </c>
    </row>
    <row r="953" spans="1:21" x14ac:dyDescent="0.25">
      <c r="A953" s="17">
        <v>971</v>
      </c>
      <c r="B953" s="6" t="s">
        <v>1135</v>
      </c>
      <c r="C953" s="6" t="s">
        <v>1214</v>
      </c>
      <c r="D953" s="6" t="s">
        <v>28</v>
      </c>
      <c r="E953" s="6" t="s">
        <v>29</v>
      </c>
      <c r="F953" s="15">
        <v>90</v>
      </c>
      <c r="G953" s="6" t="s">
        <v>3219</v>
      </c>
      <c r="H953" s="6" t="s">
        <v>506</v>
      </c>
      <c r="I953" s="6" t="s">
        <v>32</v>
      </c>
      <c r="J953" s="7">
        <v>43538</v>
      </c>
      <c r="K953" s="15">
        <v>4</v>
      </c>
      <c r="L953" s="6" t="s">
        <v>62</v>
      </c>
      <c r="M953" s="6">
        <f t="shared" si="57"/>
        <v>2019</v>
      </c>
      <c r="N953" s="6">
        <f t="shared" si="58"/>
        <v>3</v>
      </c>
      <c r="O953" s="6" t="str">
        <f>VLOOKUP(L953,'User input'!$D$6:$E$16,2,FALSE)</f>
        <v>Ultrathing V4</v>
      </c>
      <c r="P953" s="6">
        <f>VLOOKUP(L953,'User input'!$D$6:$G$16,3,FALSE)</f>
        <v>3.99</v>
      </c>
      <c r="Q953" s="6">
        <f>VLOOKUP(L953,'User input'!$D$6:$G$16,4,FALSE)</f>
        <v>24</v>
      </c>
      <c r="R953" s="6">
        <f t="shared" si="59"/>
        <v>96</v>
      </c>
      <c r="S953" s="26">
        <f t="shared" si="56"/>
        <v>383.04</v>
      </c>
      <c r="T953" s="26">
        <f>IF(K953&lt;'User input'!$I$9,'User input'!$J$8,IF(K953&lt;'User input'!$I$10,'User input'!$J$9,IF(K953&lt;'User input'!$I$11,'User input'!$J$10,'User input'!$J$11)))*S953</f>
        <v>0</v>
      </c>
      <c r="U953" s="26">
        <f>K953*'User input'!$J$17+'User input'!$J$16</f>
        <v>0.5</v>
      </c>
    </row>
    <row r="954" spans="1:21" x14ac:dyDescent="0.25">
      <c r="A954" s="18">
        <v>972</v>
      </c>
      <c r="B954" s="10" t="s">
        <v>3220</v>
      </c>
      <c r="C954" s="10" t="s">
        <v>2345</v>
      </c>
      <c r="D954" s="10" t="s">
        <v>41</v>
      </c>
      <c r="E954" s="10" t="s">
        <v>16</v>
      </c>
      <c r="F954" s="16">
        <v>90</v>
      </c>
      <c r="G954" s="10" t="s">
        <v>3221</v>
      </c>
      <c r="H954" s="10" t="s">
        <v>1425</v>
      </c>
      <c r="I954" s="10" t="s">
        <v>32</v>
      </c>
      <c r="J954" s="11">
        <v>44341</v>
      </c>
      <c r="K954" s="16">
        <v>85</v>
      </c>
      <c r="L954" s="10" t="s">
        <v>39</v>
      </c>
      <c r="M954" s="10">
        <f t="shared" si="57"/>
        <v>2021</v>
      </c>
      <c r="N954" s="10">
        <f t="shared" si="58"/>
        <v>5</v>
      </c>
      <c r="O954" s="10" t="str">
        <f>VLOOKUP(L954,'User input'!$D$6:$E$16,2,FALSE)</f>
        <v>Ultrathing V1</v>
      </c>
      <c r="P954" s="10">
        <f>VLOOKUP(L954,'User input'!$D$6:$G$16,3,FALSE)</f>
        <v>1.79</v>
      </c>
      <c r="Q954" s="10">
        <f>VLOOKUP(L954,'User input'!$D$6:$G$16,4,FALSE)</f>
        <v>17</v>
      </c>
      <c r="R954" s="10">
        <f t="shared" si="59"/>
        <v>1445</v>
      </c>
      <c r="S954" s="27">
        <f t="shared" si="56"/>
        <v>2586.5500000000002</v>
      </c>
      <c r="T954" s="27">
        <f>IF(K954&lt;'User input'!$I$9,'User input'!$J$8,IF(K954&lt;'User input'!$I$10,'User input'!$J$9,IF(K954&lt;'User input'!$I$11,'User input'!$J$10,'User input'!$J$11)))*S954</f>
        <v>129.32750000000001</v>
      </c>
      <c r="U954" s="27">
        <f>K954*'User input'!$J$17+'User input'!$J$16</f>
        <v>0.5</v>
      </c>
    </row>
    <row r="955" spans="1:21" x14ac:dyDescent="0.25">
      <c r="A955" s="17">
        <v>973</v>
      </c>
      <c r="B955" s="6" t="s">
        <v>3222</v>
      </c>
      <c r="C955" s="6" t="s">
        <v>1008</v>
      </c>
      <c r="D955" s="6" t="s">
        <v>28</v>
      </c>
      <c r="E955" s="6" t="s">
        <v>29</v>
      </c>
      <c r="F955" s="15">
        <v>60</v>
      </c>
      <c r="G955" s="6" t="s">
        <v>3223</v>
      </c>
      <c r="H955" s="6" t="s">
        <v>3224</v>
      </c>
      <c r="I955" s="6" t="s">
        <v>25</v>
      </c>
      <c r="J955" s="7">
        <v>44359</v>
      </c>
      <c r="K955" s="15">
        <v>26</v>
      </c>
      <c r="L955" s="6" t="s">
        <v>62</v>
      </c>
      <c r="M955" s="6">
        <f t="shared" si="57"/>
        <v>2021</v>
      </c>
      <c r="N955" s="6">
        <f t="shared" si="58"/>
        <v>6</v>
      </c>
      <c r="O955" s="6" t="str">
        <f>VLOOKUP(L955,'User input'!$D$6:$E$16,2,FALSE)</f>
        <v>Ultrathing V4</v>
      </c>
      <c r="P955" s="6">
        <f>VLOOKUP(L955,'User input'!$D$6:$G$16,3,FALSE)</f>
        <v>3.99</v>
      </c>
      <c r="Q955" s="6">
        <f>VLOOKUP(L955,'User input'!$D$6:$G$16,4,FALSE)</f>
        <v>24</v>
      </c>
      <c r="R955" s="6">
        <f t="shared" si="59"/>
        <v>624</v>
      </c>
      <c r="S955" s="26">
        <f t="shared" si="56"/>
        <v>2489.7600000000002</v>
      </c>
      <c r="T955" s="26">
        <f>IF(K955&lt;'User input'!$I$9,'User input'!$J$8,IF(K955&lt;'User input'!$I$10,'User input'!$J$9,IF(K955&lt;'User input'!$I$11,'User input'!$J$10,'User input'!$J$11)))*S955</f>
        <v>74.692800000000005</v>
      </c>
      <c r="U955" s="26">
        <f>K955*'User input'!$J$17+'User input'!$J$16</f>
        <v>0.5</v>
      </c>
    </row>
    <row r="956" spans="1:21" x14ac:dyDescent="0.25">
      <c r="A956" s="18">
        <v>974</v>
      </c>
      <c r="B956" s="10" t="s">
        <v>3225</v>
      </c>
      <c r="C956" s="10" t="s">
        <v>2805</v>
      </c>
      <c r="D956" s="10" t="s">
        <v>15</v>
      </c>
      <c r="E956" s="10" t="s">
        <v>16</v>
      </c>
      <c r="F956" s="16">
        <v>60</v>
      </c>
      <c r="G956" s="10" t="s">
        <v>3223</v>
      </c>
      <c r="H956" s="10" t="s">
        <v>3226</v>
      </c>
      <c r="I956" s="10" t="s">
        <v>32</v>
      </c>
      <c r="J956" s="11">
        <v>43708</v>
      </c>
      <c r="K956" s="16">
        <v>82</v>
      </c>
      <c r="L956" s="10" t="s">
        <v>78</v>
      </c>
      <c r="M956" s="10">
        <f t="shared" si="57"/>
        <v>2019</v>
      </c>
      <c r="N956" s="10">
        <f t="shared" si="58"/>
        <v>8</v>
      </c>
      <c r="O956" s="10" t="str">
        <f>VLOOKUP(L956,'User input'!$D$6:$E$16,2,FALSE)</f>
        <v>Ultrathing V2</v>
      </c>
      <c r="P956" s="10">
        <f>VLOOKUP(L956,'User input'!$D$6:$G$16,3,FALSE)</f>
        <v>2.95</v>
      </c>
      <c r="Q956" s="10">
        <f>VLOOKUP(L956,'User input'!$D$6:$G$16,4,FALSE)</f>
        <v>20</v>
      </c>
      <c r="R956" s="10">
        <f t="shared" si="59"/>
        <v>1640</v>
      </c>
      <c r="S956" s="27">
        <f t="shared" si="56"/>
        <v>4838</v>
      </c>
      <c r="T956" s="27">
        <f>IF(K956&lt;'User input'!$I$9,'User input'!$J$8,IF(K956&lt;'User input'!$I$10,'User input'!$J$9,IF(K956&lt;'User input'!$I$11,'User input'!$J$10,'User input'!$J$11)))*S956</f>
        <v>241.9</v>
      </c>
      <c r="U956" s="27">
        <f>K956*'User input'!$J$17+'User input'!$J$16</f>
        <v>0.5</v>
      </c>
    </row>
    <row r="957" spans="1:21" x14ac:dyDescent="0.25">
      <c r="A957" s="17">
        <v>975</v>
      </c>
      <c r="B957" s="6" t="s">
        <v>1438</v>
      </c>
      <c r="C957" s="6" t="s">
        <v>2565</v>
      </c>
      <c r="D957" s="6" t="s">
        <v>28</v>
      </c>
      <c r="E957" s="6" t="s">
        <v>29</v>
      </c>
      <c r="F957" s="15">
        <v>90</v>
      </c>
      <c r="G957" s="6" t="s">
        <v>3227</v>
      </c>
      <c r="H957" s="6" t="s">
        <v>3228</v>
      </c>
      <c r="I957" s="6" t="s">
        <v>171</v>
      </c>
      <c r="J957" s="7">
        <v>44461</v>
      </c>
      <c r="K957" s="15">
        <v>95</v>
      </c>
      <c r="L957" s="6" t="s">
        <v>62</v>
      </c>
      <c r="M957" s="6">
        <f t="shared" si="57"/>
        <v>2021</v>
      </c>
      <c r="N957" s="6">
        <f t="shared" si="58"/>
        <v>9</v>
      </c>
      <c r="O957" s="6" t="str">
        <f>VLOOKUP(L957,'User input'!$D$6:$E$16,2,FALSE)</f>
        <v>Ultrathing V4</v>
      </c>
      <c r="P957" s="6">
        <f>VLOOKUP(L957,'User input'!$D$6:$G$16,3,FALSE)</f>
        <v>3.99</v>
      </c>
      <c r="Q957" s="6">
        <f>VLOOKUP(L957,'User input'!$D$6:$G$16,4,FALSE)</f>
        <v>24</v>
      </c>
      <c r="R957" s="6">
        <f t="shared" si="59"/>
        <v>2280</v>
      </c>
      <c r="S957" s="26">
        <f t="shared" si="56"/>
        <v>9097.2000000000007</v>
      </c>
      <c r="T957" s="26">
        <f>IF(K957&lt;'User input'!$I$9,'User input'!$J$8,IF(K957&lt;'User input'!$I$10,'User input'!$J$9,IF(K957&lt;'User input'!$I$11,'User input'!$J$10,'User input'!$J$11)))*S957</f>
        <v>454.86000000000007</v>
      </c>
      <c r="U957" s="26">
        <f>K957*'User input'!$J$17+'User input'!$J$16</f>
        <v>0.5</v>
      </c>
    </row>
    <row r="958" spans="1:21" x14ac:dyDescent="0.25">
      <c r="A958" s="18">
        <v>976</v>
      </c>
      <c r="B958" s="10" t="s">
        <v>959</v>
      </c>
      <c r="C958" s="10" t="s">
        <v>434</v>
      </c>
      <c r="D958" s="10" t="s">
        <v>28</v>
      </c>
      <c r="E958" s="10" t="s">
        <v>29</v>
      </c>
      <c r="F958" s="16">
        <v>30</v>
      </c>
      <c r="G958" s="10" t="s">
        <v>3229</v>
      </c>
      <c r="H958" s="10" t="s">
        <v>3230</v>
      </c>
      <c r="I958" s="10" t="s">
        <v>185</v>
      </c>
      <c r="J958" s="11">
        <v>43844</v>
      </c>
      <c r="K958" s="16">
        <v>23</v>
      </c>
      <c r="L958" s="10" t="s">
        <v>68</v>
      </c>
      <c r="M958" s="10">
        <f t="shared" si="57"/>
        <v>2020</v>
      </c>
      <c r="N958" s="10">
        <f t="shared" si="58"/>
        <v>1</v>
      </c>
      <c r="O958" s="10" t="str">
        <f>VLOOKUP(L958,'User input'!$D$6:$E$16,2,FALSE)</f>
        <v>Megawidget M</v>
      </c>
      <c r="P958" s="10">
        <f>VLOOKUP(L958,'User input'!$D$6:$G$16,3,FALSE)</f>
        <v>1.29</v>
      </c>
      <c r="Q958" s="10">
        <f>VLOOKUP(L958,'User input'!$D$6:$G$16,4,FALSE)</f>
        <v>24</v>
      </c>
      <c r="R958" s="10">
        <f t="shared" si="59"/>
        <v>552</v>
      </c>
      <c r="S958" s="27">
        <f t="shared" si="56"/>
        <v>712.08</v>
      </c>
      <c r="T958" s="27">
        <f>IF(K958&lt;'User input'!$I$9,'User input'!$J$8,IF(K958&lt;'User input'!$I$10,'User input'!$J$9,IF(K958&lt;'User input'!$I$11,'User input'!$J$10,'User input'!$J$11)))*S958</f>
        <v>21.362400000000001</v>
      </c>
      <c r="U958" s="27">
        <f>K958*'User input'!$J$17+'User input'!$J$16</f>
        <v>0.5</v>
      </c>
    </row>
    <row r="959" spans="1:21" x14ac:dyDescent="0.25">
      <c r="A959" s="17">
        <v>977</v>
      </c>
      <c r="B959" s="6" t="s">
        <v>207</v>
      </c>
      <c r="C959" s="6" t="s">
        <v>601</v>
      </c>
      <c r="D959" s="6" t="s">
        <v>28</v>
      </c>
      <c r="E959" s="6" t="s">
        <v>29</v>
      </c>
      <c r="F959" s="15">
        <v>60</v>
      </c>
      <c r="G959" s="6" t="s">
        <v>3231</v>
      </c>
      <c r="H959" s="6" t="s">
        <v>3232</v>
      </c>
      <c r="I959" s="6" t="s">
        <v>32</v>
      </c>
      <c r="J959" s="7">
        <v>44006</v>
      </c>
      <c r="K959" s="15">
        <v>32</v>
      </c>
      <c r="L959" s="6" t="s">
        <v>44</v>
      </c>
      <c r="M959" s="6">
        <f t="shared" si="57"/>
        <v>2020</v>
      </c>
      <c r="N959" s="6">
        <f t="shared" si="58"/>
        <v>6</v>
      </c>
      <c r="O959" s="6" t="str">
        <f>VLOOKUP(L959,'User input'!$D$6:$E$16,2,FALSE)</f>
        <v>Gigastuff</v>
      </c>
      <c r="P959" s="6">
        <f>VLOOKUP(L959,'User input'!$D$6:$G$16,3,FALSE)</f>
        <v>1.89</v>
      </c>
      <c r="Q959" s="6">
        <f>VLOOKUP(L959,'User input'!$D$6:$G$16,4,FALSE)</f>
        <v>18</v>
      </c>
      <c r="R959" s="6">
        <f t="shared" si="59"/>
        <v>576</v>
      </c>
      <c r="S959" s="26">
        <f t="shared" si="56"/>
        <v>1088.6399999999999</v>
      </c>
      <c r="T959" s="26">
        <f>IF(K959&lt;'User input'!$I$9,'User input'!$J$8,IF(K959&lt;'User input'!$I$10,'User input'!$J$9,IF(K959&lt;'User input'!$I$11,'User input'!$J$10,'User input'!$J$11)))*S959</f>
        <v>32.659199999999998</v>
      </c>
      <c r="U959" s="26">
        <f>K959*'User input'!$J$17+'User input'!$J$16</f>
        <v>0.5</v>
      </c>
    </row>
    <row r="960" spans="1:21" x14ac:dyDescent="0.25">
      <c r="A960" s="18">
        <v>978</v>
      </c>
      <c r="B960" s="10" t="s">
        <v>3233</v>
      </c>
      <c r="C960" s="10" t="s">
        <v>1677</v>
      </c>
      <c r="D960" s="10" t="s">
        <v>28</v>
      </c>
      <c r="E960" s="10" t="s">
        <v>29</v>
      </c>
      <c r="F960" s="16">
        <v>60</v>
      </c>
      <c r="G960" s="10" t="s">
        <v>3234</v>
      </c>
      <c r="H960" s="10" t="s">
        <v>3235</v>
      </c>
      <c r="I960" s="10" t="s">
        <v>32</v>
      </c>
      <c r="J960" s="11">
        <v>44136</v>
      </c>
      <c r="K960" s="16">
        <v>82</v>
      </c>
      <c r="L960" s="10" t="s">
        <v>39</v>
      </c>
      <c r="M960" s="10">
        <f t="shared" si="57"/>
        <v>2020</v>
      </c>
      <c r="N960" s="10">
        <f t="shared" si="58"/>
        <v>11</v>
      </c>
      <c r="O960" s="10" t="str">
        <f>VLOOKUP(L960,'User input'!$D$6:$E$16,2,FALSE)</f>
        <v>Ultrathing V1</v>
      </c>
      <c r="P960" s="10">
        <f>VLOOKUP(L960,'User input'!$D$6:$G$16,3,FALSE)</f>
        <v>1.79</v>
      </c>
      <c r="Q960" s="10">
        <f>VLOOKUP(L960,'User input'!$D$6:$G$16,4,FALSE)</f>
        <v>17</v>
      </c>
      <c r="R960" s="10">
        <f t="shared" si="59"/>
        <v>1394</v>
      </c>
      <c r="S960" s="27">
        <f t="shared" si="56"/>
        <v>2495.2600000000002</v>
      </c>
      <c r="T960" s="27">
        <f>IF(K960&lt;'User input'!$I$9,'User input'!$J$8,IF(K960&lt;'User input'!$I$10,'User input'!$J$9,IF(K960&lt;'User input'!$I$11,'User input'!$J$10,'User input'!$J$11)))*S960</f>
        <v>124.76300000000002</v>
      </c>
      <c r="U960" s="27">
        <f>K960*'User input'!$J$17+'User input'!$J$16</f>
        <v>0.5</v>
      </c>
    </row>
    <row r="961" spans="1:21" x14ac:dyDescent="0.25">
      <c r="A961" s="17">
        <v>979</v>
      </c>
      <c r="B961" s="6" t="s">
        <v>3236</v>
      </c>
      <c r="C961" s="6" t="s">
        <v>1986</v>
      </c>
      <c r="D961" s="6" t="s">
        <v>28</v>
      </c>
      <c r="E961" s="6" t="s">
        <v>29</v>
      </c>
      <c r="F961" s="15">
        <v>30</v>
      </c>
      <c r="G961" s="6" t="s">
        <v>3237</v>
      </c>
      <c r="H961" s="6" t="s">
        <v>3238</v>
      </c>
      <c r="I961" s="6" t="s">
        <v>38</v>
      </c>
      <c r="J961" s="7">
        <v>44191</v>
      </c>
      <c r="K961" s="15">
        <v>67</v>
      </c>
      <c r="L961" s="6" t="s">
        <v>62</v>
      </c>
      <c r="M961" s="6">
        <f t="shared" si="57"/>
        <v>2020</v>
      </c>
      <c r="N961" s="6">
        <f t="shared" si="58"/>
        <v>12</v>
      </c>
      <c r="O961" s="6" t="str">
        <f>VLOOKUP(L961,'User input'!$D$6:$E$16,2,FALSE)</f>
        <v>Ultrathing V4</v>
      </c>
      <c r="P961" s="6">
        <f>VLOOKUP(L961,'User input'!$D$6:$G$16,3,FALSE)</f>
        <v>3.99</v>
      </c>
      <c r="Q961" s="6">
        <f>VLOOKUP(L961,'User input'!$D$6:$G$16,4,FALSE)</f>
        <v>24</v>
      </c>
      <c r="R961" s="6">
        <f t="shared" si="59"/>
        <v>1608</v>
      </c>
      <c r="S961" s="26">
        <f t="shared" si="56"/>
        <v>6415.92</v>
      </c>
      <c r="T961" s="26">
        <f>IF(K961&lt;'User input'!$I$9,'User input'!$J$8,IF(K961&lt;'User input'!$I$10,'User input'!$J$9,IF(K961&lt;'User input'!$I$11,'User input'!$J$10,'User input'!$J$11)))*S961</f>
        <v>320.79600000000005</v>
      </c>
      <c r="U961" s="26">
        <f>K961*'User input'!$J$17+'User input'!$J$16</f>
        <v>0.5</v>
      </c>
    </row>
    <row r="962" spans="1:21" x14ac:dyDescent="0.25">
      <c r="A962" s="18">
        <v>980</v>
      </c>
      <c r="B962" s="10" t="s">
        <v>265</v>
      </c>
      <c r="C962" s="10" t="s">
        <v>1713</v>
      </c>
      <c r="D962" s="10" t="s">
        <v>28</v>
      </c>
      <c r="E962" s="10" t="s">
        <v>29</v>
      </c>
      <c r="F962" s="16">
        <v>90</v>
      </c>
      <c r="G962" s="10" t="s">
        <v>3239</v>
      </c>
      <c r="H962" s="10" t="s">
        <v>3240</v>
      </c>
      <c r="I962" s="10" t="s">
        <v>32</v>
      </c>
      <c r="J962" s="11">
        <v>43691</v>
      </c>
      <c r="K962" s="16">
        <v>38</v>
      </c>
      <c r="L962" s="10" t="s">
        <v>52</v>
      </c>
      <c r="M962" s="10">
        <f t="shared" si="57"/>
        <v>2019</v>
      </c>
      <c r="N962" s="10">
        <f t="shared" si="58"/>
        <v>8</v>
      </c>
      <c r="O962" s="10" t="str">
        <f>VLOOKUP(L962,'User input'!$D$6:$E$16,2,FALSE)</f>
        <v>Megawidget S</v>
      </c>
      <c r="P962" s="10">
        <f>VLOOKUP(L962,'User input'!$D$6:$G$16,3,FALSE)</f>
        <v>0.69</v>
      </c>
      <c r="Q962" s="10">
        <f>VLOOKUP(L962,'User input'!$D$6:$G$16,4,FALSE)</f>
        <v>24</v>
      </c>
      <c r="R962" s="10">
        <f t="shared" si="59"/>
        <v>912</v>
      </c>
      <c r="S962" s="27">
        <f t="shared" si="56"/>
        <v>629.28</v>
      </c>
      <c r="T962" s="27">
        <f>IF(K962&lt;'User input'!$I$9,'User input'!$J$8,IF(K962&lt;'User input'!$I$10,'User input'!$J$9,IF(K962&lt;'User input'!$I$11,'User input'!$J$10,'User input'!$J$11)))*S962</f>
        <v>18.878399999999999</v>
      </c>
      <c r="U962" s="27">
        <f>K962*'User input'!$J$17+'User input'!$J$16</f>
        <v>0.5</v>
      </c>
    </row>
    <row r="963" spans="1:21" x14ac:dyDescent="0.25">
      <c r="A963" s="17">
        <v>981</v>
      </c>
      <c r="B963" s="6" t="s">
        <v>371</v>
      </c>
      <c r="C963" s="6" t="s">
        <v>3241</v>
      </c>
      <c r="D963" s="6" t="s">
        <v>28</v>
      </c>
      <c r="E963" s="6" t="s">
        <v>29</v>
      </c>
      <c r="F963" s="15">
        <v>90</v>
      </c>
      <c r="G963" s="6" t="s">
        <v>3242</v>
      </c>
      <c r="H963" s="6" t="s">
        <v>1743</v>
      </c>
      <c r="I963" s="6" t="s">
        <v>32</v>
      </c>
      <c r="J963" s="7">
        <v>44137</v>
      </c>
      <c r="K963" s="15">
        <v>77</v>
      </c>
      <c r="L963" s="6" t="s">
        <v>44</v>
      </c>
      <c r="M963" s="6">
        <f t="shared" si="57"/>
        <v>2020</v>
      </c>
      <c r="N963" s="6">
        <f t="shared" si="58"/>
        <v>11</v>
      </c>
      <c r="O963" s="6" t="str">
        <f>VLOOKUP(L963,'User input'!$D$6:$E$16,2,FALSE)</f>
        <v>Gigastuff</v>
      </c>
      <c r="P963" s="6">
        <f>VLOOKUP(L963,'User input'!$D$6:$G$16,3,FALSE)</f>
        <v>1.89</v>
      </c>
      <c r="Q963" s="6">
        <f>VLOOKUP(L963,'User input'!$D$6:$G$16,4,FALSE)</f>
        <v>18</v>
      </c>
      <c r="R963" s="6">
        <f t="shared" si="59"/>
        <v>1386</v>
      </c>
      <c r="S963" s="26">
        <f t="shared" si="56"/>
        <v>2619.54</v>
      </c>
      <c r="T963" s="26">
        <f>IF(K963&lt;'User input'!$I$9,'User input'!$J$8,IF(K963&lt;'User input'!$I$10,'User input'!$J$9,IF(K963&lt;'User input'!$I$11,'User input'!$J$10,'User input'!$J$11)))*S963</f>
        <v>130.977</v>
      </c>
      <c r="U963" s="26">
        <f>K963*'User input'!$J$17+'User input'!$J$16</f>
        <v>0.5</v>
      </c>
    </row>
    <row r="964" spans="1:21" x14ac:dyDescent="0.25">
      <c r="A964" s="18">
        <v>982</v>
      </c>
      <c r="B964" s="10" t="s">
        <v>2974</v>
      </c>
      <c r="C964" s="10" t="s">
        <v>3243</v>
      </c>
      <c r="D964" s="10" t="s">
        <v>28</v>
      </c>
      <c r="E964" s="10" t="s">
        <v>29</v>
      </c>
      <c r="F964" s="16">
        <v>60</v>
      </c>
      <c r="G964" s="10" t="s">
        <v>3244</v>
      </c>
      <c r="H964" s="10" t="s">
        <v>2220</v>
      </c>
      <c r="I964" s="10" t="s">
        <v>32</v>
      </c>
      <c r="J964" s="11">
        <v>44400</v>
      </c>
      <c r="K964" s="16">
        <v>11</v>
      </c>
      <c r="L964" s="10" t="s">
        <v>68</v>
      </c>
      <c r="M964" s="10">
        <f t="shared" si="57"/>
        <v>2021</v>
      </c>
      <c r="N964" s="10">
        <f t="shared" si="58"/>
        <v>7</v>
      </c>
      <c r="O964" s="10" t="str">
        <f>VLOOKUP(L964,'User input'!$D$6:$E$16,2,FALSE)</f>
        <v>Megawidget M</v>
      </c>
      <c r="P964" s="10">
        <f>VLOOKUP(L964,'User input'!$D$6:$G$16,3,FALSE)</f>
        <v>1.29</v>
      </c>
      <c r="Q964" s="10">
        <f>VLOOKUP(L964,'User input'!$D$6:$G$16,4,FALSE)</f>
        <v>24</v>
      </c>
      <c r="R964" s="10">
        <f t="shared" si="59"/>
        <v>264</v>
      </c>
      <c r="S964" s="27">
        <f t="shared" si="56"/>
        <v>340.56</v>
      </c>
      <c r="T964" s="27">
        <f>IF(K964&lt;'User input'!$I$9,'User input'!$J$8,IF(K964&lt;'User input'!$I$10,'User input'!$J$9,IF(K964&lt;'User input'!$I$11,'User input'!$J$10,'User input'!$J$11)))*S964</f>
        <v>0</v>
      </c>
      <c r="U964" s="27">
        <f>K964*'User input'!$J$17+'User input'!$J$16</f>
        <v>0.5</v>
      </c>
    </row>
    <row r="965" spans="1:21" x14ac:dyDescent="0.25">
      <c r="A965" s="17">
        <v>983</v>
      </c>
      <c r="B965" s="6" t="s">
        <v>503</v>
      </c>
      <c r="C965" s="6" t="s">
        <v>227</v>
      </c>
      <c r="D965" s="6" t="s">
        <v>28</v>
      </c>
      <c r="E965" s="6" t="s">
        <v>29</v>
      </c>
      <c r="F965" s="15">
        <v>60</v>
      </c>
      <c r="G965" s="6" t="s">
        <v>3245</v>
      </c>
      <c r="H965" s="6" t="s">
        <v>2794</v>
      </c>
      <c r="I965" s="6" t="s">
        <v>122</v>
      </c>
      <c r="J965" s="7">
        <v>44343</v>
      </c>
      <c r="K965" s="15">
        <v>101</v>
      </c>
      <c r="L965" s="6" t="s">
        <v>33</v>
      </c>
      <c r="M965" s="6">
        <f t="shared" si="57"/>
        <v>2021</v>
      </c>
      <c r="N965" s="6">
        <f t="shared" si="58"/>
        <v>5</v>
      </c>
      <c r="O965" s="6" t="str">
        <f>VLOOKUP(L965,'User input'!$D$6:$E$16,2,FALSE)</f>
        <v>Megawidget L</v>
      </c>
      <c r="P965" s="6">
        <f>VLOOKUP(L965,'User input'!$D$6:$G$16,3,FALSE)</f>
        <v>1.79</v>
      </c>
      <c r="Q965" s="6">
        <f>VLOOKUP(L965,'User input'!$D$6:$G$16,4,FALSE)</f>
        <v>24</v>
      </c>
      <c r="R965" s="6">
        <f t="shared" si="59"/>
        <v>2424</v>
      </c>
      <c r="S965" s="26">
        <f t="shared" ref="S965:S1028" si="60">R965*P965</f>
        <v>4338.96</v>
      </c>
      <c r="T965" s="26">
        <f>IF(K965&lt;'User input'!$I$9,'User input'!$J$8,IF(K965&lt;'User input'!$I$10,'User input'!$J$9,IF(K965&lt;'User input'!$I$11,'User input'!$J$10,'User input'!$J$11)))*S965</f>
        <v>303.72720000000004</v>
      </c>
      <c r="U965" s="26">
        <f>K965*'User input'!$J$17+'User input'!$J$16</f>
        <v>0.5</v>
      </c>
    </row>
    <row r="966" spans="1:21" x14ac:dyDescent="0.25">
      <c r="A966" s="18">
        <v>984</v>
      </c>
      <c r="B966" s="10" t="s">
        <v>3246</v>
      </c>
      <c r="C966" s="10" t="s">
        <v>136</v>
      </c>
      <c r="D966" s="10" t="s">
        <v>28</v>
      </c>
      <c r="E966" s="10" t="s">
        <v>29</v>
      </c>
      <c r="F966" s="16">
        <v>30</v>
      </c>
      <c r="G966" s="10" t="s">
        <v>3247</v>
      </c>
      <c r="H966" s="10" t="s">
        <v>3187</v>
      </c>
      <c r="I966" s="10" t="s">
        <v>32</v>
      </c>
      <c r="J966" s="11">
        <v>43950</v>
      </c>
      <c r="K966" s="16">
        <v>26</v>
      </c>
      <c r="L966" s="10" t="s">
        <v>33</v>
      </c>
      <c r="M966" s="10">
        <f t="shared" ref="M966:M1029" si="61">YEAR(J966)</f>
        <v>2020</v>
      </c>
      <c r="N966" s="10">
        <f t="shared" ref="N966:N1029" si="62">MONTH(J966)</f>
        <v>4</v>
      </c>
      <c r="O966" s="10" t="str">
        <f>VLOOKUP(L966,'User input'!$D$6:$E$16,2,FALSE)</f>
        <v>Megawidget L</v>
      </c>
      <c r="P966" s="10">
        <f>VLOOKUP(L966,'User input'!$D$6:$G$16,3,FALSE)</f>
        <v>1.79</v>
      </c>
      <c r="Q966" s="10">
        <f>VLOOKUP(L966,'User input'!$D$6:$G$16,4,FALSE)</f>
        <v>24</v>
      </c>
      <c r="R966" s="10">
        <f t="shared" ref="R966:R1029" si="63">K966*Q966</f>
        <v>624</v>
      </c>
      <c r="S966" s="27">
        <f t="shared" si="60"/>
        <v>1116.96</v>
      </c>
      <c r="T966" s="27">
        <f>IF(K966&lt;'User input'!$I$9,'User input'!$J$8,IF(K966&lt;'User input'!$I$10,'User input'!$J$9,IF(K966&lt;'User input'!$I$11,'User input'!$J$10,'User input'!$J$11)))*S966</f>
        <v>33.508800000000001</v>
      </c>
      <c r="U966" s="27">
        <f>K966*'User input'!$J$17+'User input'!$J$16</f>
        <v>0.5</v>
      </c>
    </row>
    <row r="967" spans="1:21" x14ac:dyDescent="0.25">
      <c r="A967" s="17">
        <v>985</v>
      </c>
      <c r="B967" s="6" t="s">
        <v>1195</v>
      </c>
      <c r="C967" s="6" t="s">
        <v>3248</v>
      </c>
      <c r="D967" s="6" t="s">
        <v>90</v>
      </c>
      <c r="E967" s="6" t="s">
        <v>29</v>
      </c>
      <c r="F967" s="15">
        <v>90</v>
      </c>
      <c r="G967" s="6" t="s">
        <v>3249</v>
      </c>
      <c r="H967" s="6" t="s">
        <v>135</v>
      </c>
      <c r="I967" s="6" t="s">
        <v>32</v>
      </c>
      <c r="J967" s="7">
        <v>44462</v>
      </c>
      <c r="K967" s="15">
        <v>70</v>
      </c>
      <c r="L967" s="6" t="s">
        <v>157</v>
      </c>
      <c r="M967" s="6">
        <f t="shared" si="61"/>
        <v>2021</v>
      </c>
      <c r="N967" s="6">
        <f t="shared" si="62"/>
        <v>9</v>
      </c>
      <c r="O967" s="6" t="str">
        <f>VLOOKUP(L967,'User input'!$D$6:$E$16,2,FALSE)</f>
        <v>Ultrathing V3</v>
      </c>
      <c r="P967" s="6">
        <f>VLOOKUP(L967,'User input'!$D$6:$G$16,3,FALSE)</f>
        <v>3.39</v>
      </c>
      <c r="Q967" s="6">
        <f>VLOOKUP(L967,'User input'!$D$6:$G$16,4,FALSE)</f>
        <v>24</v>
      </c>
      <c r="R967" s="6">
        <f t="shared" si="63"/>
        <v>1680</v>
      </c>
      <c r="S967" s="26">
        <f t="shared" si="60"/>
        <v>5695.2</v>
      </c>
      <c r="T967" s="26">
        <f>IF(K967&lt;'User input'!$I$9,'User input'!$J$8,IF(K967&lt;'User input'!$I$10,'User input'!$J$9,IF(K967&lt;'User input'!$I$11,'User input'!$J$10,'User input'!$J$11)))*S967</f>
        <v>284.76</v>
      </c>
      <c r="U967" s="26">
        <f>K967*'User input'!$J$17+'User input'!$J$16</f>
        <v>0.5</v>
      </c>
    </row>
    <row r="968" spans="1:21" x14ac:dyDescent="0.25">
      <c r="A968" s="18">
        <v>986</v>
      </c>
      <c r="B968" s="10" t="s">
        <v>1768</v>
      </c>
      <c r="C968" s="10" t="s">
        <v>2081</v>
      </c>
      <c r="D968" s="10" t="s">
        <v>28</v>
      </c>
      <c r="E968" s="10" t="s">
        <v>29</v>
      </c>
      <c r="F968" s="16">
        <v>90</v>
      </c>
      <c r="G968" s="10" t="s">
        <v>3250</v>
      </c>
      <c r="H968" s="10" t="s">
        <v>3251</v>
      </c>
      <c r="I968" s="10" t="s">
        <v>122</v>
      </c>
      <c r="J968" s="11">
        <v>44431</v>
      </c>
      <c r="K968" s="16">
        <v>72</v>
      </c>
      <c r="L968" s="10" t="s">
        <v>52</v>
      </c>
      <c r="M968" s="10">
        <f t="shared" si="61"/>
        <v>2021</v>
      </c>
      <c r="N968" s="10">
        <f t="shared" si="62"/>
        <v>8</v>
      </c>
      <c r="O968" s="10" t="str">
        <f>VLOOKUP(L968,'User input'!$D$6:$E$16,2,FALSE)</f>
        <v>Megawidget S</v>
      </c>
      <c r="P968" s="10">
        <f>VLOOKUP(L968,'User input'!$D$6:$G$16,3,FALSE)</f>
        <v>0.69</v>
      </c>
      <c r="Q968" s="10">
        <f>VLOOKUP(L968,'User input'!$D$6:$G$16,4,FALSE)</f>
        <v>24</v>
      </c>
      <c r="R968" s="10">
        <f t="shared" si="63"/>
        <v>1728</v>
      </c>
      <c r="S968" s="27">
        <f t="shared" si="60"/>
        <v>1192.32</v>
      </c>
      <c r="T968" s="27">
        <f>IF(K968&lt;'User input'!$I$9,'User input'!$J$8,IF(K968&lt;'User input'!$I$10,'User input'!$J$9,IF(K968&lt;'User input'!$I$11,'User input'!$J$10,'User input'!$J$11)))*S968</f>
        <v>59.616</v>
      </c>
      <c r="U968" s="27">
        <f>K968*'User input'!$J$17+'User input'!$J$16</f>
        <v>0.5</v>
      </c>
    </row>
    <row r="969" spans="1:21" x14ac:dyDescent="0.25">
      <c r="A969" s="17">
        <v>987</v>
      </c>
      <c r="B969" s="6" t="s">
        <v>3252</v>
      </c>
      <c r="C969" s="6" t="s">
        <v>853</v>
      </c>
      <c r="D969" s="6" t="s">
        <v>28</v>
      </c>
      <c r="E969" s="6" t="s">
        <v>29</v>
      </c>
      <c r="F969" s="15">
        <v>90</v>
      </c>
      <c r="G969" s="6" t="s">
        <v>3250</v>
      </c>
      <c r="H969" s="6" t="s">
        <v>3253</v>
      </c>
      <c r="I969" s="6" t="s">
        <v>32</v>
      </c>
      <c r="J969" s="7">
        <v>44248</v>
      </c>
      <c r="K969" s="15">
        <v>7</v>
      </c>
      <c r="L969" s="6" t="s">
        <v>52</v>
      </c>
      <c r="M969" s="6">
        <f t="shared" si="61"/>
        <v>2021</v>
      </c>
      <c r="N969" s="6">
        <f t="shared" si="62"/>
        <v>2</v>
      </c>
      <c r="O969" s="6" t="str">
        <f>VLOOKUP(L969,'User input'!$D$6:$E$16,2,FALSE)</f>
        <v>Megawidget S</v>
      </c>
      <c r="P969" s="6">
        <f>VLOOKUP(L969,'User input'!$D$6:$G$16,3,FALSE)</f>
        <v>0.69</v>
      </c>
      <c r="Q969" s="6">
        <f>VLOOKUP(L969,'User input'!$D$6:$G$16,4,FALSE)</f>
        <v>24</v>
      </c>
      <c r="R969" s="6">
        <f t="shared" si="63"/>
        <v>168</v>
      </c>
      <c r="S969" s="26">
        <f t="shared" si="60"/>
        <v>115.91999999999999</v>
      </c>
      <c r="T969" s="26">
        <f>IF(K969&lt;'User input'!$I$9,'User input'!$J$8,IF(K969&lt;'User input'!$I$10,'User input'!$J$9,IF(K969&lt;'User input'!$I$11,'User input'!$J$10,'User input'!$J$11)))*S969</f>
        <v>0</v>
      </c>
      <c r="U969" s="26">
        <f>K969*'User input'!$J$17+'User input'!$J$16</f>
        <v>0.5</v>
      </c>
    </row>
    <row r="970" spans="1:21" x14ac:dyDescent="0.25">
      <c r="A970" s="18">
        <v>988</v>
      </c>
      <c r="B970" s="10" t="s">
        <v>3254</v>
      </c>
      <c r="C970" s="10" t="s">
        <v>3255</v>
      </c>
      <c r="D970" s="10" t="s">
        <v>15</v>
      </c>
      <c r="E970" s="10" t="s">
        <v>16</v>
      </c>
      <c r="F970" s="16">
        <v>90</v>
      </c>
      <c r="G970" s="10" t="s">
        <v>3256</v>
      </c>
      <c r="H970" s="10" t="s">
        <v>3257</v>
      </c>
      <c r="I970" s="10" t="s">
        <v>122</v>
      </c>
      <c r="J970" s="11">
        <v>43661</v>
      </c>
      <c r="K970" s="16">
        <v>50</v>
      </c>
      <c r="L970" s="10" t="s">
        <v>39</v>
      </c>
      <c r="M970" s="10">
        <f t="shared" si="61"/>
        <v>2019</v>
      </c>
      <c r="N970" s="10">
        <f t="shared" si="62"/>
        <v>7</v>
      </c>
      <c r="O970" s="10" t="str">
        <f>VLOOKUP(L970,'User input'!$D$6:$E$16,2,FALSE)</f>
        <v>Ultrathing V1</v>
      </c>
      <c r="P970" s="10">
        <f>VLOOKUP(L970,'User input'!$D$6:$G$16,3,FALSE)</f>
        <v>1.79</v>
      </c>
      <c r="Q970" s="10">
        <f>VLOOKUP(L970,'User input'!$D$6:$G$16,4,FALSE)</f>
        <v>17</v>
      </c>
      <c r="R970" s="10">
        <f t="shared" si="63"/>
        <v>850</v>
      </c>
      <c r="S970" s="27">
        <f t="shared" si="60"/>
        <v>1521.5</v>
      </c>
      <c r="T970" s="27">
        <f>IF(K970&lt;'User input'!$I$9,'User input'!$J$8,IF(K970&lt;'User input'!$I$10,'User input'!$J$9,IF(K970&lt;'User input'!$I$11,'User input'!$J$10,'User input'!$J$11)))*S970</f>
        <v>76.075000000000003</v>
      </c>
      <c r="U970" s="27">
        <f>K970*'User input'!$J$17+'User input'!$J$16</f>
        <v>0.5</v>
      </c>
    </row>
    <row r="971" spans="1:21" x14ac:dyDescent="0.25">
      <c r="A971" s="17">
        <v>989</v>
      </c>
      <c r="B971" s="6" t="s">
        <v>3258</v>
      </c>
      <c r="C971" s="6" t="s">
        <v>3259</v>
      </c>
      <c r="D971" s="6" t="s">
        <v>49</v>
      </c>
      <c r="E971" s="6" t="s">
        <v>16</v>
      </c>
      <c r="F971" s="15">
        <v>90</v>
      </c>
      <c r="G971" s="6" t="s">
        <v>3260</v>
      </c>
      <c r="H971" s="6" t="s">
        <v>3261</v>
      </c>
      <c r="I971" s="6" t="s">
        <v>171</v>
      </c>
      <c r="J971" s="7">
        <v>43634</v>
      </c>
      <c r="K971" s="15">
        <v>65</v>
      </c>
      <c r="L971" s="6" t="s">
        <v>78</v>
      </c>
      <c r="M971" s="6">
        <f t="shared" si="61"/>
        <v>2019</v>
      </c>
      <c r="N971" s="6">
        <f t="shared" si="62"/>
        <v>6</v>
      </c>
      <c r="O971" s="6" t="str">
        <f>VLOOKUP(L971,'User input'!$D$6:$E$16,2,FALSE)</f>
        <v>Ultrathing V2</v>
      </c>
      <c r="P971" s="6">
        <f>VLOOKUP(L971,'User input'!$D$6:$G$16,3,FALSE)</f>
        <v>2.95</v>
      </c>
      <c r="Q971" s="6">
        <f>VLOOKUP(L971,'User input'!$D$6:$G$16,4,FALSE)</f>
        <v>20</v>
      </c>
      <c r="R971" s="6">
        <f t="shared" si="63"/>
        <v>1300</v>
      </c>
      <c r="S971" s="26">
        <f t="shared" si="60"/>
        <v>3835.0000000000005</v>
      </c>
      <c r="T971" s="26">
        <f>IF(K971&lt;'User input'!$I$9,'User input'!$J$8,IF(K971&lt;'User input'!$I$10,'User input'!$J$9,IF(K971&lt;'User input'!$I$11,'User input'!$J$10,'User input'!$J$11)))*S971</f>
        <v>191.75000000000003</v>
      </c>
      <c r="U971" s="26">
        <f>K971*'User input'!$J$17+'User input'!$J$16</f>
        <v>0.5</v>
      </c>
    </row>
    <row r="972" spans="1:21" x14ac:dyDescent="0.25">
      <c r="A972" s="18">
        <v>990</v>
      </c>
      <c r="B972" s="10" t="s">
        <v>3262</v>
      </c>
      <c r="C972" s="10" t="s">
        <v>3263</v>
      </c>
      <c r="D972" s="10" t="s">
        <v>49</v>
      </c>
      <c r="E972" s="10" t="s">
        <v>16</v>
      </c>
      <c r="F972" s="16">
        <v>90</v>
      </c>
      <c r="G972" s="10" t="s">
        <v>3260</v>
      </c>
      <c r="H972" s="10" t="s">
        <v>3264</v>
      </c>
      <c r="I972" s="10" t="s">
        <v>32</v>
      </c>
      <c r="J972" s="11">
        <v>43732</v>
      </c>
      <c r="K972" s="16">
        <v>10</v>
      </c>
      <c r="L972" s="10" t="s">
        <v>68</v>
      </c>
      <c r="M972" s="10">
        <f t="shared" si="61"/>
        <v>2019</v>
      </c>
      <c r="N972" s="10">
        <f t="shared" si="62"/>
        <v>9</v>
      </c>
      <c r="O972" s="10" t="str">
        <f>VLOOKUP(L972,'User input'!$D$6:$E$16,2,FALSE)</f>
        <v>Megawidget M</v>
      </c>
      <c r="P972" s="10">
        <f>VLOOKUP(L972,'User input'!$D$6:$G$16,3,FALSE)</f>
        <v>1.29</v>
      </c>
      <c r="Q972" s="10">
        <f>VLOOKUP(L972,'User input'!$D$6:$G$16,4,FALSE)</f>
        <v>24</v>
      </c>
      <c r="R972" s="10">
        <f t="shared" si="63"/>
        <v>240</v>
      </c>
      <c r="S972" s="27">
        <f t="shared" si="60"/>
        <v>309.60000000000002</v>
      </c>
      <c r="T972" s="27">
        <f>IF(K972&lt;'User input'!$I$9,'User input'!$J$8,IF(K972&lt;'User input'!$I$10,'User input'!$J$9,IF(K972&lt;'User input'!$I$11,'User input'!$J$10,'User input'!$J$11)))*S972</f>
        <v>0</v>
      </c>
      <c r="U972" s="27">
        <f>K972*'User input'!$J$17+'User input'!$J$16</f>
        <v>0.5</v>
      </c>
    </row>
    <row r="973" spans="1:21" x14ac:dyDescent="0.25">
      <c r="A973" s="17">
        <v>991</v>
      </c>
      <c r="B973" s="6" t="s">
        <v>371</v>
      </c>
      <c r="C973" s="6" t="s">
        <v>3265</v>
      </c>
      <c r="D973" s="6" t="s">
        <v>28</v>
      </c>
      <c r="E973" s="6" t="s">
        <v>29</v>
      </c>
      <c r="F973" s="15">
        <v>90</v>
      </c>
      <c r="G973" s="6" t="s">
        <v>3267</v>
      </c>
      <c r="H973" s="6" t="s">
        <v>2257</v>
      </c>
      <c r="I973" s="6" t="s">
        <v>122</v>
      </c>
      <c r="J973" s="7">
        <v>44347</v>
      </c>
      <c r="K973" s="15">
        <v>75</v>
      </c>
      <c r="L973" s="6" t="s">
        <v>68</v>
      </c>
      <c r="M973" s="6">
        <f t="shared" si="61"/>
        <v>2021</v>
      </c>
      <c r="N973" s="6">
        <f t="shared" si="62"/>
        <v>5</v>
      </c>
      <c r="O973" s="6" t="str">
        <f>VLOOKUP(L973,'User input'!$D$6:$E$16,2,FALSE)</f>
        <v>Megawidget M</v>
      </c>
      <c r="P973" s="6">
        <f>VLOOKUP(L973,'User input'!$D$6:$G$16,3,FALSE)</f>
        <v>1.29</v>
      </c>
      <c r="Q973" s="6">
        <f>VLOOKUP(L973,'User input'!$D$6:$G$16,4,FALSE)</f>
        <v>24</v>
      </c>
      <c r="R973" s="6">
        <f t="shared" si="63"/>
        <v>1800</v>
      </c>
      <c r="S973" s="26">
        <f t="shared" si="60"/>
        <v>2322</v>
      </c>
      <c r="T973" s="26">
        <f>IF(K973&lt;'User input'!$I$9,'User input'!$J$8,IF(K973&lt;'User input'!$I$10,'User input'!$J$9,IF(K973&lt;'User input'!$I$11,'User input'!$J$10,'User input'!$J$11)))*S973</f>
        <v>116.10000000000001</v>
      </c>
      <c r="U973" s="26">
        <f>K973*'User input'!$J$17+'User input'!$J$16</f>
        <v>0.5</v>
      </c>
    </row>
    <row r="974" spans="1:21" x14ac:dyDescent="0.25">
      <c r="A974" s="18">
        <v>992</v>
      </c>
      <c r="B974" s="10" t="s">
        <v>3268</v>
      </c>
      <c r="C974" s="10" t="s">
        <v>3269</v>
      </c>
      <c r="D974" s="10" t="s">
        <v>15</v>
      </c>
      <c r="E974" s="10" t="s">
        <v>16</v>
      </c>
      <c r="F974" s="16">
        <v>60</v>
      </c>
      <c r="G974" s="10" t="s">
        <v>3270</v>
      </c>
      <c r="H974" s="10" t="s">
        <v>3187</v>
      </c>
      <c r="I974" s="10" t="s">
        <v>32</v>
      </c>
      <c r="J974" s="11">
        <v>44351</v>
      </c>
      <c r="K974" s="16">
        <v>100</v>
      </c>
      <c r="L974" s="10" t="s">
        <v>33</v>
      </c>
      <c r="M974" s="10">
        <f t="shared" si="61"/>
        <v>2021</v>
      </c>
      <c r="N974" s="10">
        <f t="shared" si="62"/>
        <v>6</v>
      </c>
      <c r="O974" s="10" t="str">
        <f>VLOOKUP(L974,'User input'!$D$6:$E$16,2,FALSE)</f>
        <v>Megawidget L</v>
      </c>
      <c r="P974" s="10">
        <f>VLOOKUP(L974,'User input'!$D$6:$G$16,3,FALSE)</f>
        <v>1.79</v>
      </c>
      <c r="Q974" s="10">
        <f>VLOOKUP(L974,'User input'!$D$6:$G$16,4,FALSE)</f>
        <v>24</v>
      </c>
      <c r="R974" s="10">
        <f t="shared" si="63"/>
        <v>2400</v>
      </c>
      <c r="S974" s="27">
        <f t="shared" si="60"/>
        <v>4296</v>
      </c>
      <c r="T974" s="27">
        <f>IF(K974&lt;'User input'!$I$9,'User input'!$J$8,IF(K974&lt;'User input'!$I$10,'User input'!$J$9,IF(K974&lt;'User input'!$I$11,'User input'!$J$10,'User input'!$J$11)))*S974</f>
        <v>300.72000000000003</v>
      </c>
      <c r="U974" s="27">
        <f>K974*'User input'!$J$17+'User input'!$J$16</f>
        <v>0.5</v>
      </c>
    </row>
    <row r="975" spans="1:21" x14ac:dyDescent="0.25">
      <c r="A975" s="17">
        <v>993</v>
      </c>
      <c r="B975" s="6" t="s">
        <v>3271</v>
      </c>
      <c r="C975" s="6" t="s">
        <v>3272</v>
      </c>
      <c r="D975" s="6" t="s">
        <v>41</v>
      </c>
      <c r="E975" s="6" t="s">
        <v>16</v>
      </c>
      <c r="F975" s="15">
        <v>90</v>
      </c>
      <c r="G975" s="6" t="s">
        <v>3273</v>
      </c>
      <c r="H975" s="6" t="s">
        <v>3274</v>
      </c>
      <c r="I975" s="6" t="s">
        <v>32</v>
      </c>
      <c r="J975" s="7">
        <v>44095</v>
      </c>
      <c r="K975" s="15">
        <v>83</v>
      </c>
      <c r="L975" s="6" t="s">
        <v>52</v>
      </c>
      <c r="M975" s="6">
        <f t="shared" si="61"/>
        <v>2020</v>
      </c>
      <c r="N975" s="6">
        <f t="shared" si="62"/>
        <v>9</v>
      </c>
      <c r="O975" s="6" t="str">
        <f>VLOOKUP(L975,'User input'!$D$6:$E$16,2,FALSE)</f>
        <v>Megawidget S</v>
      </c>
      <c r="P975" s="6">
        <f>VLOOKUP(L975,'User input'!$D$6:$G$16,3,FALSE)</f>
        <v>0.69</v>
      </c>
      <c r="Q975" s="6">
        <f>VLOOKUP(L975,'User input'!$D$6:$G$16,4,FALSE)</f>
        <v>24</v>
      </c>
      <c r="R975" s="6">
        <f t="shared" si="63"/>
        <v>1992</v>
      </c>
      <c r="S975" s="26">
        <f t="shared" si="60"/>
        <v>1374.4799999999998</v>
      </c>
      <c r="T975" s="26">
        <f>IF(K975&lt;'User input'!$I$9,'User input'!$J$8,IF(K975&lt;'User input'!$I$10,'User input'!$J$9,IF(K975&lt;'User input'!$I$11,'User input'!$J$10,'User input'!$J$11)))*S975</f>
        <v>68.72399999999999</v>
      </c>
      <c r="U975" s="26">
        <f>K975*'User input'!$J$17+'User input'!$J$16</f>
        <v>0.5</v>
      </c>
    </row>
    <row r="976" spans="1:21" x14ac:dyDescent="0.25">
      <c r="A976" s="18">
        <v>994</v>
      </c>
      <c r="B976" s="10" t="s">
        <v>3275</v>
      </c>
      <c r="C976" s="10" t="s">
        <v>3276</v>
      </c>
      <c r="D976" s="10" t="s">
        <v>49</v>
      </c>
      <c r="E976" s="10" t="s">
        <v>16</v>
      </c>
      <c r="F976" s="16">
        <v>90</v>
      </c>
      <c r="G976" s="10" t="s">
        <v>3277</v>
      </c>
      <c r="H976" s="10" t="s">
        <v>3278</v>
      </c>
      <c r="I976" s="10" t="s">
        <v>32</v>
      </c>
      <c r="J976" s="11">
        <v>44193</v>
      </c>
      <c r="K976" s="16">
        <v>22</v>
      </c>
      <c r="L976" s="10" t="s">
        <v>157</v>
      </c>
      <c r="M976" s="10">
        <f t="shared" si="61"/>
        <v>2020</v>
      </c>
      <c r="N976" s="10">
        <f t="shared" si="62"/>
        <v>12</v>
      </c>
      <c r="O976" s="10" t="str">
        <f>VLOOKUP(L976,'User input'!$D$6:$E$16,2,FALSE)</f>
        <v>Ultrathing V3</v>
      </c>
      <c r="P976" s="10">
        <f>VLOOKUP(L976,'User input'!$D$6:$G$16,3,FALSE)</f>
        <v>3.39</v>
      </c>
      <c r="Q976" s="10">
        <f>VLOOKUP(L976,'User input'!$D$6:$G$16,4,FALSE)</f>
        <v>24</v>
      </c>
      <c r="R976" s="10">
        <f t="shared" si="63"/>
        <v>528</v>
      </c>
      <c r="S976" s="27">
        <f t="shared" si="60"/>
        <v>1789.92</v>
      </c>
      <c r="T976" s="27">
        <f>IF(K976&lt;'User input'!$I$9,'User input'!$J$8,IF(K976&lt;'User input'!$I$10,'User input'!$J$9,IF(K976&lt;'User input'!$I$11,'User input'!$J$10,'User input'!$J$11)))*S976</f>
        <v>53.697600000000001</v>
      </c>
      <c r="U976" s="27">
        <f>K976*'User input'!$J$17+'User input'!$J$16</f>
        <v>0.5</v>
      </c>
    </row>
    <row r="977" spans="1:21" x14ac:dyDescent="0.25">
      <c r="A977" s="17">
        <v>995</v>
      </c>
      <c r="B977" s="6" t="s">
        <v>3279</v>
      </c>
      <c r="C977" s="6" t="s">
        <v>2785</v>
      </c>
      <c r="D977" s="6" t="s">
        <v>28</v>
      </c>
      <c r="E977" s="6" t="s">
        <v>29</v>
      </c>
      <c r="F977" s="15">
        <v>90</v>
      </c>
      <c r="G977" s="6" t="s">
        <v>3280</v>
      </c>
      <c r="H977" s="6" t="s">
        <v>3281</v>
      </c>
      <c r="I977" s="6" t="s">
        <v>122</v>
      </c>
      <c r="J977" s="7">
        <v>43753</v>
      </c>
      <c r="K977" s="15">
        <v>35</v>
      </c>
      <c r="L977" s="6" t="s">
        <v>20</v>
      </c>
      <c r="M977" s="6">
        <f t="shared" si="61"/>
        <v>2019</v>
      </c>
      <c r="N977" s="6">
        <f t="shared" si="62"/>
        <v>10</v>
      </c>
      <c r="O977" s="6" t="str">
        <f>VLOOKUP(L977,'User input'!$D$6:$E$16,2,FALSE)</f>
        <v>Hyperwotsit</v>
      </c>
      <c r="P977" s="6">
        <f>VLOOKUP(L977,'User input'!$D$6:$G$16,3,FALSE)</f>
        <v>2.0099999999999998</v>
      </c>
      <c r="Q977" s="6">
        <f>VLOOKUP(L977,'User input'!$D$6:$G$16,4,FALSE)</f>
        <v>20</v>
      </c>
      <c r="R977" s="6">
        <f t="shared" si="63"/>
        <v>700</v>
      </c>
      <c r="S977" s="26">
        <f t="shared" si="60"/>
        <v>1406.9999999999998</v>
      </c>
      <c r="T977" s="26">
        <f>IF(K977&lt;'User input'!$I$9,'User input'!$J$8,IF(K977&lt;'User input'!$I$10,'User input'!$J$9,IF(K977&lt;'User input'!$I$11,'User input'!$J$10,'User input'!$J$11)))*S977</f>
        <v>42.209999999999994</v>
      </c>
      <c r="U977" s="26">
        <f>K977*'User input'!$J$17+'User input'!$J$16</f>
        <v>0.5</v>
      </c>
    </row>
    <row r="978" spans="1:21" x14ac:dyDescent="0.25">
      <c r="A978" s="18">
        <v>996</v>
      </c>
      <c r="B978" s="10" t="s">
        <v>3282</v>
      </c>
      <c r="C978" s="10" t="s">
        <v>2931</v>
      </c>
      <c r="D978" s="10" t="s">
        <v>28</v>
      </c>
      <c r="E978" s="10" t="s">
        <v>29</v>
      </c>
      <c r="F978" s="16">
        <v>30</v>
      </c>
      <c r="G978" s="10" t="s">
        <v>3283</v>
      </c>
      <c r="H978" s="10" t="s">
        <v>2391</v>
      </c>
      <c r="I978" s="10" t="s">
        <v>176</v>
      </c>
      <c r="J978" s="11">
        <v>44040</v>
      </c>
      <c r="K978" s="16">
        <v>47</v>
      </c>
      <c r="L978" s="10" t="s">
        <v>52</v>
      </c>
      <c r="M978" s="10">
        <f t="shared" si="61"/>
        <v>2020</v>
      </c>
      <c r="N978" s="10">
        <f t="shared" si="62"/>
        <v>7</v>
      </c>
      <c r="O978" s="10" t="str">
        <f>VLOOKUP(L978,'User input'!$D$6:$E$16,2,FALSE)</f>
        <v>Megawidget S</v>
      </c>
      <c r="P978" s="10">
        <f>VLOOKUP(L978,'User input'!$D$6:$G$16,3,FALSE)</f>
        <v>0.69</v>
      </c>
      <c r="Q978" s="10">
        <f>VLOOKUP(L978,'User input'!$D$6:$G$16,4,FALSE)</f>
        <v>24</v>
      </c>
      <c r="R978" s="10">
        <f t="shared" si="63"/>
        <v>1128</v>
      </c>
      <c r="S978" s="27">
        <f t="shared" si="60"/>
        <v>778.31999999999994</v>
      </c>
      <c r="T978" s="27">
        <f>IF(K978&lt;'User input'!$I$9,'User input'!$J$8,IF(K978&lt;'User input'!$I$10,'User input'!$J$9,IF(K978&lt;'User input'!$I$11,'User input'!$J$10,'User input'!$J$11)))*S978</f>
        <v>23.349599999999999</v>
      </c>
      <c r="U978" s="27">
        <f>K978*'User input'!$J$17+'User input'!$J$16</f>
        <v>0.5</v>
      </c>
    </row>
    <row r="979" spans="1:21" x14ac:dyDescent="0.25">
      <c r="A979" s="17">
        <v>997</v>
      </c>
      <c r="B979" s="6" t="s">
        <v>123</v>
      </c>
      <c r="C979" s="6" t="s">
        <v>3284</v>
      </c>
      <c r="D979" s="6" t="s">
        <v>28</v>
      </c>
      <c r="E979" s="6" t="s">
        <v>29</v>
      </c>
      <c r="F979" s="15">
        <v>60</v>
      </c>
      <c r="G979" s="6" t="s">
        <v>3285</v>
      </c>
      <c r="H979" s="6" t="s">
        <v>3286</v>
      </c>
      <c r="I979" s="6" t="s">
        <v>32</v>
      </c>
      <c r="J979" s="7">
        <v>43805</v>
      </c>
      <c r="K979" s="15">
        <v>76</v>
      </c>
      <c r="L979" s="6" t="s">
        <v>62</v>
      </c>
      <c r="M979" s="6">
        <f t="shared" si="61"/>
        <v>2019</v>
      </c>
      <c r="N979" s="6">
        <f t="shared" si="62"/>
        <v>12</v>
      </c>
      <c r="O979" s="6" t="str">
        <f>VLOOKUP(L979,'User input'!$D$6:$E$16,2,FALSE)</f>
        <v>Ultrathing V4</v>
      </c>
      <c r="P979" s="6">
        <f>VLOOKUP(L979,'User input'!$D$6:$G$16,3,FALSE)</f>
        <v>3.99</v>
      </c>
      <c r="Q979" s="6">
        <f>VLOOKUP(L979,'User input'!$D$6:$G$16,4,FALSE)</f>
        <v>24</v>
      </c>
      <c r="R979" s="6">
        <f t="shared" si="63"/>
        <v>1824</v>
      </c>
      <c r="S979" s="26">
        <f t="shared" si="60"/>
        <v>7277.76</v>
      </c>
      <c r="T979" s="26">
        <f>IF(K979&lt;'User input'!$I$9,'User input'!$J$8,IF(K979&lt;'User input'!$I$10,'User input'!$J$9,IF(K979&lt;'User input'!$I$11,'User input'!$J$10,'User input'!$J$11)))*S979</f>
        <v>363.88800000000003</v>
      </c>
      <c r="U979" s="26">
        <f>K979*'User input'!$J$17+'User input'!$J$16</f>
        <v>0.5</v>
      </c>
    </row>
    <row r="980" spans="1:21" x14ac:dyDescent="0.25">
      <c r="A980" s="18">
        <v>998</v>
      </c>
      <c r="B980" s="10" t="s">
        <v>1022</v>
      </c>
      <c r="C980" s="10" t="s">
        <v>3287</v>
      </c>
      <c r="D980" s="10" t="s">
        <v>28</v>
      </c>
      <c r="E980" s="10" t="s">
        <v>29</v>
      </c>
      <c r="F980" s="16">
        <v>90</v>
      </c>
      <c r="G980" s="10" t="s">
        <v>3288</v>
      </c>
      <c r="H980" s="10" t="s">
        <v>3289</v>
      </c>
      <c r="I980" s="10" t="s">
        <v>32</v>
      </c>
      <c r="J980" s="11">
        <v>44418</v>
      </c>
      <c r="K980" s="16">
        <v>79</v>
      </c>
      <c r="L980" s="10" t="s">
        <v>62</v>
      </c>
      <c r="M980" s="10">
        <f t="shared" si="61"/>
        <v>2021</v>
      </c>
      <c r="N980" s="10">
        <f t="shared" si="62"/>
        <v>8</v>
      </c>
      <c r="O980" s="10" t="str">
        <f>VLOOKUP(L980,'User input'!$D$6:$E$16,2,FALSE)</f>
        <v>Ultrathing V4</v>
      </c>
      <c r="P980" s="10">
        <f>VLOOKUP(L980,'User input'!$D$6:$G$16,3,FALSE)</f>
        <v>3.99</v>
      </c>
      <c r="Q980" s="10">
        <f>VLOOKUP(L980,'User input'!$D$6:$G$16,4,FALSE)</f>
        <v>24</v>
      </c>
      <c r="R980" s="10">
        <f t="shared" si="63"/>
        <v>1896</v>
      </c>
      <c r="S980" s="27">
        <f t="shared" si="60"/>
        <v>7565.04</v>
      </c>
      <c r="T980" s="27">
        <f>IF(K980&lt;'User input'!$I$9,'User input'!$J$8,IF(K980&lt;'User input'!$I$10,'User input'!$J$9,IF(K980&lt;'User input'!$I$11,'User input'!$J$10,'User input'!$J$11)))*S980</f>
        <v>378.25200000000001</v>
      </c>
      <c r="U980" s="27">
        <f>K980*'User input'!$J$17+'User input'!$J$16</f>
        <v>0.5</v>
      </c>
    </row>
    <row r="981" spans="1:21" x14ac:dyDescent="0.25">
      <c r="A981" s="17">
        <v>999</v>
      </c>
      <c r="B981" s="6" t="s">
        <v>3290</v>
      </c>
      <c r="C981" s="6" t="s">
        <v>3291</v>
      </c>
      <c r="D981" s="6" t="s">
        <v>28</v>
      </c>
      <c r="E981" s="6" t="s">
        <v>29</v>
      </c>
      <c r="F981" s="15">
        <v>30</v>
      </c>
      <c r="G981" s="6" t="s">
        <v>3292</v>
      </c>
      <c r="H981" s="6" t="s">
        <v>3293</v>
      </c>
      <c r="I981" s="6" t="s">
        <v>291</v>
      </c>
      <c r="J981" s="7">
        <v>43924</v>
      </c>
      <c r="K981" s="15">
        <v>4</v>
      </c>
      <c r="L981" s="6" t="s">
        <v>157</v>
      </c>
      <c r="M981" s="6">
        <f t="shared" si="61"/>
        <v>2020</v>
      </c>
      <c r="N981" s="6">
        <f t="shared" si="62"/>
        <v>4</v>
      </c>
      <c r="O981" s="6" t="str">
        <f>VLOOKUP(L981,'User input'!$D$6:$E$16,2,FALSE)</f>
        <v>Ultrathing V3</v>
      </c>
      <c r="P981" s="6">
        <f>VLOOKUP(L981,'User input'!$D$6:$G$16,3,FALSE)</f>
        <v>3.39</v>
      </c>
      <c r="Q981" s="6">
        <f>VLOOKUP(L981,'User input'!$D$6:$G$16,4,FALSE)</f>
        <v>24</v>
      </c>
      <c r="R981" s="6">
        <f t="shared" si="63"/>
        <v>96</v>
      </c>
      <c r="S981" s="26">
        <f t="shared" si="60"/>
        <v>325.44</v>
      </c>
      <c r="T981" s="26">
        <f>IF(K981&lt;'User input'!$I$9,'User input'!$J$8,IF(K981&lt;'User input'!$I$10,'User input'!$J$9,IF(K981&lt;'User input'!$I$11,'User input'!$J$10,'User input'!$J$11)))*S981</f>
        <v>0</v>
      </c>
      <c r="U981" s="26">
        <f>K981*'User input'!$J$17+'User input'!$J$16</f>
        <v>0.5</v>
      </c>
    </row>
    <row r="982" spans="1:21" x14ac:dyDescent="0.25">
      <c r="A982" s="18">
        <v>1000</v>
      </c>
      <c r="B982" s="10" t="s">
        <v>3294</v>
      </c>
      <c r="C982" s="10" t="s">
        <v>84</v>
      </c>
      <c r="D982" s="10" t="s">
        <v>15</v>
      </c>
      <c r="E982" s="10" t="s">
        <v>16</v>
      </c>
      <c r="F982" s="16">
        <v>60</v>
      </c>
      <c r="G982" s="10" t="s">
        <v>3295</v>
      </c>
      <c r="H982" s="10" t="s">
        <v>3112</v>
      </c>
      <c r="I982" s="10" t="s">
        <v>1030</v>
      </c>
      <c r="J982" s="11">
        <v>43735</v>
      </c>
      <c r="K982" s="16">
        <v>69</v>
      </c>
      <c r="L982" s="10" t="s">
        <v>78</v>
      </c>
      <c r="M982" s="10">
        <f t="shared" si="61"/>
        <v>2019</v>
      </c>
      <c r="N982" s="10">
        <f t="shared" si="62"/>
        <v>9</v>
      </c>
      <c r="O982" s="10" t="str">
        <f>VLOOKUP(L982,'User input'!$D$6:$E$16,2,FALSE)</f>
        <v>Ultrathing V2</v>
      </c>
      <c r="P982" s="10">
        <f>VLOOKUP(L982,'User input'!$D$6:$G$16,3,FALSE)</f>
        <v>2.95</v>
      </c>
      <c r="Q982" s="10">
        <f>VLOOKUP(L982,'User input'!$D$6:$G$16,4,FALSE)</f>
        <v>20</v>
      </c>
      <c r="R982" s="10">
        <f t="shared" si="63"/>
        <v>1380</v>
      </c>
      <c r="S982" s="27">
        <f t="shared" si="60"/>
        <v>4071.0000000000005</v>
      </c>
      <c r="T982" s="27">
        <f>IF(K982&lt;'User input'!$I$9,'User input'!$J$8,IF(K982&lt;'User input'!$I$10,'User input'!$J$9,IF(K982&lt;'User input'!$I$11,'User input'!$J$10,'User input'!$J$11)))*S982</f>
        <v>203.55000000000004</v>
      </c>
      <c r="U982" s="27">
        <f>K982*'User input'!$J$17+'User input'!$J$16</f>
        <v>0.5</v>
      </c>
    </row>
    <row r="983" spans="1:21" x14ac:dyDescent="0.25">
      <c r="A983" s="17">
        <v>1001</v>
      </c>
      <c r="B983" s="6" t="s">
        <v>354</v>
      </c>
      <c r="C983" s="6" t="s">
        <v>154</v>
      </c>
      <c r="D983" s="6" t="s">
        <v>41</v>
      </c>
      <c r="E983" s="6" t="s">
        <v>16</v>
      </c>
      <c r="F983" s="15">
        <v>90</v>
      </c>
      <c r="G983" s="6" t="s">
        <v>3296</v>
      </c>
      <c r="H983" s="6" t="s">
        <v>3297</v>
      </c>
      <c r="I983" s="6" t="s">
        <v>32</v>
      </c>
      <c r="J983" s="7">
        <v>44186</v>
      </c>
      <c r="K983" s="15">
        <v>92</v>
      </c>
      <c r="L983" s="6" t="s">
        <v>99</v>
      </c>
      <c r="M983" s="6">
        <f t="shared" si="61"/>
        <v>2020</v>
      </c>
      <c r="N983" s="6">
        <f t="shared" si="62"/>
        <v>12</v>
      </c>
      <c r="O983" s="6" t="str">
        <f>VLOOKUP(L983,'User input'!$D$6:$E$16,2,FALSE)</f>
        <v>Superwossname</v>
      </c>
      <c r="P983" s="6">
        <f>VLOOKUP(L983,'User input'!$D$6:$G$16,3,FALSE)</f>
        <v>3.49</v>
      </c>
      <c r="Q983" s="6">
        <f>VLOOKUP(L983,'User input'!$D$6:$G$16,4,FALSE)</f>
        <v>20</v>
      </c>
      <c r="R983" s="6">
        <f t="shared" si="63"/>
        <v>1840</v>
      </c>
      <c r="S983" s="26">
        <f t="shared" si="60"/>
        <v>6421.6</v>
      </c>
      <c r="T983" s="26">
        <f>IF(K983&lt;'User input'!$I$9,'User input'!$J$8,IF(K983&lt;'User input'!$I$10,'User input'!$J$9,IF(K983&lt;'User input'!$I$11,'User input'!$J$10,'User input'!$J$11)))*S983</f>
        <v>321.08000000000004</v>
      </c>
      <c r="U983" s="26">
        <f>K983*'User input'!$J$17+'User input'!$J$16</f>
        <v>0.5</v>
      </c>
    </row>
    <row r="984" spans="1:21" x14ac:dyDescent="0.25">
      <c r="A984" s="18">
        <v>1002</v>
      </c>
      <c r="B984" s="10" t="s">
        <v>3298</v>
      </c>
      <c r="C984" s="10" t="s">
        <v>724</v>
      </c>
      <c r="D984" s="10" t="s">
        <v>15</v>
      </c>
      <c r="E984" s="10" t="s">
        <v>16</v>
      </c>
      <c r="F984" s="16">
        <v>60</v>
      </c>
      <c r="G984" s="10" t="s">
        <v>3299</v>
      </c>
      <c r="H984" s="10" t="s">
        <v>436</v>
      </c>
      <c r="I984" s="10" t="s">
        <v>25</v>
      </c>
      <c r="J984" s="11">
        <v>43771</v>
      </c>
      <c r="K984" s="16">
        <v>31</v>
      </c>
      <c r="L984" s="10" t="s">
        <v>78</v>
      </c>
      <c r="M984" s="10">
        <f t="shared" si="61"/>
        <v>2019</v>
      </c>
      <c r="N984" s="10">
        <f t="shared" si="62"/>
        <v>11</v>
      </c>
      <c r="O984" s="10" t="str">
        <f>VLOOKUP(L984,'User input'!$D$6:$E$16,2,FALSE)</f>
        <v>Ultrathing V2</v>
      </c>
      <c r="P984" s="10">
        <f>VLOOKUP(L984,'User input'!$D$6:$G$16,3,FALSE)</f>
        <v>2.95</v>
      </c>
      <c r="Q984" s="10">
        <f>VLOOKUP(L984,'User input'!$D$6:$G$16,4,FALSE)</f>
        <v>20</v>
      </c>
      <c r="R984" s="10">
        <f t="shared" si="63"/>
        <v>620</v>
      </c>
      <c r="S984" s="27">
        <f t="shared" si="60"/>
        <v>1829</v>
      </c>
      <c r="T984" s="27">
        <f>IF(K984&lt;'User input'!$I$9,'User input'!$J$8,IF(K984&lt;'User input'!$I$10,'User input'!$J$9,IF(K984&lt;'User input'!$I$11,'User input'!$J$10,'User input'!$J$11)))*S984</f>
        <v>54.87</v>
      </c>
      <c r="U984" s="27">
        <f>K984*'User input'!$J$17+'User input'!$J$16</f>
        <v>0.5</v>
      </c>
    </row>
    <row r="985" spans="1:21" x14ac:dyDescent="0.25">
      <c r="A985" s="17">
        <v>1003</v>
      </c>
      <c r="B985" s="6" t="s">
        <v>3300</v>
      </c>
      <c r="C985" s="6" t="s">
        <v>3301</v>
      </c>
      <c r="D985" s="6" t="s">
        <v>28</v>
      </c>
      <c r="E985" s="6" t="s">
        <v>29</v>
      </c>
      <c r="F985" s="15">
        <v>30</v>
      </c>
      <c r="G985" s="6" t="s">
        <v>3302</v>
      </c>
      <c r="H985" s="6" t="s">
        <v>253</v>
      </c>
      <c r="I985" s="6" t="s">
        <v>32</v>
      </c>
      <c r="J985" s="7">
        <v>43934</v>
      </c>
      <c r="K985" s="15">
        <v>7</v>
      </c>
      <c r="L985" s="6" t="s">
        <v>33</v>
      </c>
      <c r="M985" s="6">
        <f t="shared" si="61"/>
        <v>2020</v>
      </c>
      <c r="N985" s="6">
        <f t="shared" si="62"/>
        <v>4</v>
      </c>
      <c r="O985" s="6" t="str">
        <f>VLOOKUP(L985,'User input'!$D$6:$E$16,2,FALSE)</f>
        <v>Megawidget L</v>
      </c>
      <c r="P985" s="6">
        <f>VLOOKUP(L985,'User input'!$D$6:$G$16,3,FALSE)</f>
        <v>1.79</v>
      </c>
      <c r="Q985" s="6">
        <f>VLOOKUP(L985,'User input'!$D$6:$G$16,4,FALSE)</f>
        <v>24</v>
      </c>
      <c r="R985" s="6">
        <f t="shared" si="63"/>
        <v>168</v>
      </c>
      <c r="S985" s="26">
        <f t="shared" si="60"/>
        <v>300.72000000000003</v>
      </c>
      <c r="T985" s="26">
        <f>IF(K985&lt;'User input'!$I$9,'User input'!$J$8,IF(K985&lt;'User input'!$I$10,'User input'!$J$9,IF(K985&lt;'User input'!$I$11,'User input'!$J$10,'User input'!$J$11)))*S985</f>
        <v>0</v>
      </c>
      <c r="U985" s="26">
        <f>K985*'User input'!$J$17+'User input'!$J$16</f>
        <v>0.5</v>
      </c>
    </row>
    <row r="986" spans="1:21" x14ac:dyDescent="0.25">
      <c r="A986" s="18">
        <v>1004</v>
      </c>
      <c r="B986" s="10" t="s">
        <v>3303</v>
      </c>
      <c r="C986" s="10" t="s">
        <v>3304</v>
      </c>
      <c r="D986" s="10" t="s">
        <v>28</v>
      </c>
      <c r="E986" s="10" t="s">
        <v>29</v>
      </c>
      <c r="F986" s="16">
        <v>90</v>
      </c>
      <c r="G986" s="10" t="s">
        <v>3305</v>
      </c>
      <c r="H986" s="10" t="s">
        <v>3306</v>
      </c>
      <c r="I986" s="10" t="s">
        <v>32</v>
      </c>
      <c r="J986" s="11">
        <v>44498</v>
      </c>
      <c r="K986" s="16">
        <v>67</v>
      </c>
      <c r="L986" s="10" t="s">
        <v>39</v>
      </c>
      <c r="M986" s="10">
        <f t="shared" si="61"/>
        <v>2021</v>
      </c>
      <c r="N986" s="10">
        <f t="shared" si="62"/>
        <v>10</v>
      </c>
      <c r="O986" s="10" t="str">
        <f>VLOOKUP(L986,'User input'!$D$6:$E$16,2,FALSE)</f>
        <v>Ultrathing V1</v>
      </c>
      <c r="P986" s="10">
        <f>VLOOKUP(L986,'User input'!$D$6:$G$16,3,FALSE)</f>
        <v>1.79</v>
      </c>
      <c r="Q986" s="10">
        <f>VLOOKUP(L986,'User input'!$D$6:$G$16,4,FALSE)</f>
        <v>17</v>
      </c>
      <c r="R986" s="10">
        <f t="shared" si="63"/>
        <v>1139</v>
      </c>
      <c r="S986" s="27">
        <f t="shared" si="60"/>
        <v>2038.81</v>
      </c>
      <c r="T986" s="27">
        <f>IF(K986&lt;'User input'!$I$9,'User input'!$J$8,IF(K986&lt;'User input'!$I$10,'User input'!$J$9,IF(K986&lt;'User input'!$I$11,'User input'!$J$10,'User input'!$J$11)))*S986</f>
        <v>101.9405</v>
      </c>
      <c r="U986" s="27">
        <f>K986*'User input'!$J$17+'User input'!$J$16</f>
        <v>0.5</v>
      </c>
    </row>
    <row r="987" spans="1:21" x14ac:dyDescent="0.25">
      <c r="A987" s="17">
        <v>1005</v>
      </c>
      <c r="B987" s="6" t="s">
        <v>664</v>
      </c>
      <c r="C987" s="6" t="s">
        <v>637</v>
      </c>
      <c r="D987" s="6" t="s">
        <v>28</v>
      </c>
      <c r="E987" s="6" t="s">
        <v>29</v>
      </c>
      <c r="F987" s="15">
        <v>30</v>
      </c>
      <c r="G987" s="6" t="s">
        <v>3307</v>
      </c>
      <c r="H987" s="6" t="s">
        <v>401</v>
      </c>
      <c r="I987" s="6" t="s">
        <v>32</v>
      </c>
      <c r="J987" s="7">
        <v>44105</v>
      </c>
      <c r="K987" s="15">
        <v>90</v>
      </c>
      <c r="L987" s="6" t="s">
        <v>39</v>
      </c>
      <c r="M987" s="6">
        <f t="shared" si="61"/>
        <v>2020</v>
      </c>
      <c r="N987" s="6">
        <f t="shared" si="62"/>
        <v>10</v>
      </c>
      <c r="O987" s="6" t="str">
        <f>VLOOKUP(L987,'User input'!$D$6:$E$16,2,FALSE)</f>
        <v>Ultrathing V1</v>
      </c>
      <c r="P987" s="6">
        <f>VLOOKUP(L987,'User input'!$D$6:$G$16,3,FALSE)</f>
        <v>1.79</v>
      </c>
      <c r="Q987" s="6">
        <f>VLOOKUP(L987,'User input'!$D$6:$G$16,4,FALSE)</f>
        <v>17</v>
      </c>
      <c r="R987" s="6">
        <f t="shared" si="63"/>
        <v>1530</v>
      </c>
      <c r="S987" s="26">
        <f t="shared" si="60"/>
        <v>2738.7000000000003</v>
      </c>
      <c r="T987" s="26">
        <f>IF(K987&lt;'User input'!$I$9,'User input'!$J$8,IF(K987&lt;'User input'!$I$10,'User input'!$J$9,IF(K987&lt;'User input'!$I$11,'User input'!$J$10,'User input'!$J$11)))*S987</f>
        <v>136.93500000000003</v>
      </c>
      <c r="U987" s="26">
        <f>K987*'User input'!$J$17+'User input'!$J$16</f>
        <v>0.5</v>
      </c>
    </row>
    <row r="988" spans="1:21" x14ac:dyDescent="0.25">
      <c r="A988" s="18">
        <v>1006</v>
      </c>
      <c r="B988" s="10" t="s">
        <v>3308</v>
      </c>
      <c r="C988" s="10" t="s">
        <v>865</v>
      </c>
      <c r="D988" s="10" t="s">
        <v>49</v>
      </c>
      <c r="E988" s="10" t="s">
        <v>16</v>
      </c>
      <c r="F988" s="16">
        <v>60</v>
      </c>
      <c r="G988" s="10" t="s">
        <v>3309</v>
      </c>
      <c r="H988" s="10" t="s">
        <v>3310</v>
      </c>
      <c r="I988" s="10" t="s">
        <v>32</v>
      </c>
      <c r="J988" s="11">
        <v>43840</v>
      </c>
      <c r="K988" s="16">
        <v>4</v>
      </c>
      <c r="L988" s="10" t="s">
        <v>52</v>
      </c>
      <c r="M988" s="10">
        <f t="shared" si="61"/>
        <v>2020</v>
      </c>
      <c r="N988" s="10">
        <f t="shared" si="62"/>
        <v>1</v>
      </c>
      <c r="O988" s="10" t="str">
        <f>VLOOKUP(L988,'User input'!$D$6:$E$16,2,FALSE)</f>
        <v>Megawidget S</v>
      </c>
      <c r="P988" s="10">
        <f>VLOOKUP(L988,'User input'!$D$6:$G$16,3,FALSE)</f>
        <v>0.69</v>
      </c>
      <c r="Q988" s="10">
        <f>VLOOKUP(L988,'User input'!$D$6:$G$16,4,FALSE)</f>
        <v>24</v>
      </c>
      <c r="R988" s="10">
        <f t="shared" si="63"/>
        <v>96</v>
      </c>
      <c r="S988" s="27">
        <f t="shared" si="60"/>
        <v>66.239999999999995</v>
      </c>
      <c r="T988" s="27">
        <f>IF(K988&lt;'User input'!$I$9,'User input'!$J$8,IF(K988&lt;'User input'!$I$10,'User input'!$J$9,IF(K988&lt;'User input'!$I$11,'User input'!$J$10,'User input'!$J$11)))*S988</f>
        <v>0</v>
      </c>
      <c r="U988" s="27">
        <f>K988*'User input'!$J$17+'User input'!$J$16</f>
        <v>0.5</v>
      </c>
    </row>
    <row r="989" spans="1:21" x14ac:dyDescent="0.25">
      <c r="A989" s="17">
        <v>1007</v>
      </c>
      <c r="B989" s="6" t="s">
        <v>3311</v>
      </c>
      <c r="C989" s="6" t="s">
        <v>3312</v>
      </c>
      <c r="D989" s="6" t="s">
        <v>15</v>
      </c>
      <c r="E989" s="6" t="s">
        <v>16</v>
      </c>
      <c r="F989" s="15">
        <v>30</v>
      </c>
      <c r="G989" s="6" t="s">
        <v>10363</v>
      </c>
      <c r="H989" s="6" t="s">
        <v>3314</v>
      </c>
      <c r="I989" s="6" t="s">
        <v>32</v>
      </c>
      <c r="J989" s="7">
        <v>44408</v>
      </c>
      <c r="K989" s="15">
        <v>62</v>
      </c>
      <c r="L989" s="6" t="s">
        <v>20</v>
      </c>
      <c r="M989" s="6">
        <f t="shared" si="61"/>
        <v>2021</v>
      </c>
      <c r="N989" s="6">
        <f t="shared" si="62"/>
        <v>7</v>
      </c>
      <c r="O989" s="6" t="str">
        <f>VLOOKUP(L989,'User input'!$D$6:$E$16,2,FALSE)</f>
        <v>Hyperwotsit</v>
      </c>
      <c r="P989" s="6">
        <f>VLOOKUP(L989,'User input'!$D$6:$G$16,3,FALSE)</f>
        <v>2.0099999999999998</v>
      </c>
      <c r="Q989" s="6">
        <f>VLOOKUP(L989,'User input'!$D$6:$G$16,4,FALSE)</f>
        <v>20</v>
      </c>
      <c r="R989" s="6">
        <f t="shared" si="63"/>
        <v>1240</v>
      </c>
      <c r="S989" s="26">
        <f t="shared" si="60"/>
        <v>2492.3999999999996</v>
      </c>
      <c r="T989" s="26">
        <f>IF(K989&lt;'User input'!$I$9,'User input'!$J$8,IF(K989&lt;'User input'!$I$10,'User input'!$J$9,IF(K989&lt;'User input'!$I$11,'User input'!$J$10,'User input'!$J$11)))*S989</f>
        <v>124.61999999999999</v>
      </c>
      <c r="U989" s="26">
        <f>K989*'User input'!$J$17+'User input'!$J$16</f>
        <v>0.5</v>
      </c>
    </row>
    <row r="990" spans="1:21" x14ac:dyDescent="0.25">
      <c r="A990" s="18">
        <v>1008</v>
      </c>
      <c r="B990" s="10" t="s">
        <v>1562</v>
      </c>
      <c r="C990" s="10" t="s">
        <v>3315</v>
      </c>
      <c r="D990" s="10" t="s">
        <v>15</v>
      </c>
      <c r="E990" s="10" t="s">
        <v>16</v>
      </c>
      <c r="F990" s="16">
        <v>60</v>
      </c>
      <c r="G990" s="10" t="s">
        <v>3316</v>
      </c>
      <c r="H990" s="10" t="s">
        <v>3264</v>
      </c>
      <c r="I990" s="10" t="s">
        <v>32</v>
      </c>
      <c r="J990" s="11">
        <v>43692</v>
      </c>
      <c r="K990" s="16">
        <v>29</v>
      </c>
      <c r="L990" s="10" t="s">
        <v>52</v>
      </c>
      <c r="M990" s="10">
        <f t="shared" si="61"/>
        <v>2019</v>
      </c>
      <c r="N990" s="10">
        <f t="shared" si="62"/>
        <v>8</v>
      </c>
      <c r="O990" s="10" t="str">
        <f>VLOOKUP(L990,'User input'!$D$6:$E$16,2,FALSE)</f>
        <v>Megawidget S</v>
      </c>
      <c r="P990" s="10">
        <f>VLOOKUP(L990,'User input'!$D$6:$G$16,3,FALSE)</f>
        <v>0.69</v>
      </c>
      <c r="Q990" s="10">
        <f>VLOOKUP(L990,'User input'!$D$6:$G$16,4,FALSE)</f>
        <v>24</v>
      </c>
      <c r="R990" s="10">
        <f t="shared" si="63"/>
        <v>696</v>
      </c>
      <c r="S990" s="27">
        <f t="shared" si="60"/>
        <v>480.23999999999995</v>
      </c>
      <c r="T990" s="27">
        <f>IF(K990&lt;'User input'!$I$9,'User input'!$J$8,IF(K990&lt;'User input'!$I$10,'User input'!$J$9,IF(K990&lt;'User input'!$I$11,'User input'!$J$10,'User input'!$J$11)))*S990</f>
        <v>14.407199999999998</v>
      </c>
      <c r="U990" s="27">
        <f>K990*'User input'!$J$17+'User input'!$J$16</f>
        <v>0.5</v>
      </c>
    </row>
    <row r="991" spans="1:21" x14ac:dyDescent="0.25">
      <c r="A991" s="17">
        <v>1009</v>
      </c>
      <c r="B991" s="6" t="s">
        <v>3317</v>
      </c>
      <c r="C991" s="6" t="s">
        <v>1238</v>
      </c>
      <c r="D991" s="6" t="s">
        <v>49</v>
      </c>
      <c r="E991" s="6" t="s">
        <v>16</v>
      </c>
      <c r="F991" s="15">
        <v>90</v>
      </c>
      <c r="G991" s="6" t="s">
        <v>3318</v>
      </c>
      <c r="H991" s="6" t="s">
        <v>121</v>
      </c>
      <c r="I991" s="6" t="s">
        <v>122</v>
      </c>
      <c r="J991" s="7">
        <v>43701</v>
      </c>
      <c r="K991" s="15">
        <v>58</v>
      </c>
      <c r="L991" s="6" t="s">
        <v>33</v>
      </c>
      <c r="M991" s="6">
        <f t="shared" si="61"/>
        <v>2019</v>
      </c>
      <c r="N991" s="6">
        <f t="shared" si="62"/>
        <v>8</v>
      </c>
      <c r="O991" s="6" t="str">
        <f>VLOOKUP(L991,'User input'!$D$6:$E$16,2,FALSE)</f>
        <v>Megawidget L</v>
      </c>
      <c r="P991" s="6">
        <f>VLOOKUP(L991,'User input'!$D$6:$G$16,3,FALSE)</f>
        <v>1.79</v>
      </c>
      <c r="Q991" s="6">
        <f>VLOOKUP(L991,'User input'!$D$6:$G$16,4,FALSE)</f>
        <v>24</v>
      </c>
      <c r="R991" s="6">
        <f t="shared" si="63"/>
        <v>1392</v>
      </c>
      <c r="S991" s="26">
        <f t="shared" si="60"/>
        <v>2491.6799999999998</v>
      </c>
      <c r="T991" s="26">
        <f>IF(K991&lt;'User input'!$I$9,'User input'!$J$8,IF(K991&lt;'User input'!$I$10,'User input'!$J$9,IF(K991&lt;'User input'!$I$11,'User input'!$J$10,'User input'!$J$11)))*S991</f>
        <v>124.584</v>
      </c>
      <c r="U991" s="26">
        <f>K991*'User input'!$J$17+'User input'!$J$16</f>
        <v>0.5</v>
      </c>
    </row>
    <row r="992" spans="1:21" x14ac:dyDescent="0.25">
      <c r="A992" s="18">
        <v>1010</v>
      </c>
      <c r="B992" s="10" t="s">
        <v>3319</v>
      </c>
      <c r="C992" s="10" t="s">
        <v>3320</v>
      </c>
      <c r="D992" s="10" t="s">
        <v>28</v>
      </c>
      <c r="E992" s="10" t="s">
        <v>29</v>
      </c>
      <c r="F992" s="16">
        <v>30</v>
      </c>
      <c r="G992" s="10" t="s">
        <v>3321</v>
      </c>
      <c r="H992" s="10" t="s">
        <v>1760</v>
      </c>
      <c r="I992" s="10" t="s">
        <v>32</v>
      </c>
      <c r="J992" s="11">
        <v>43640</v>
      </c>
      <c r="K992" s="16">
        <v>42</v>
      </c>
      <c r="L992" s="10" t="s">
        <v>62</v>
      </c>
      <c r="M992" s="10">
        <f t="shared" si="61"/>
        <v>2019</v>
      </c>
      <c r="N992" s="10">
        <f t="shared" si="62"/>
        <v>6</v>
      </c>
      <c r="O992" s="10" t="str">
        <f>VLOOKUP(L992,'User input'!$D$6:$E$16,2,FALSE)</f>
        <v>Ultrathing V4</v>
      </c>
      <c r="P992" s="10">
        <f>VLOOKUP(L992,'User input'!$D$6:$G$16,3,FALSE)</f>
        <v>3.99</v>
      </c>
      <c r="Q992" s="10">
        <f>VLOOKUP(L992,'User input'!$D$6:$G$16,4,FALSE)</f>
        <v>24</v>
      </c>
      <c r="R992" s="10">
        <f t="shared" si="63"/>
        <v>1008</v>
      </c>
      <c r="S992" s="27">
        <f t="shared" si="60"/>
        <v>4021.92</v>
      </c>
      <c r="T992" s="27">
        <f>IF(K992&lt;'User input'!$I$9,'User input'!$J$8,IF(K992&lt;'User input'!$I$10,'User input'!$J$9,IF(K992&lt;'User input'!$I$11,'User input'!$J$10,'User input'!$J$11)))*S992</f>
        <v>120.6576</v>
      </c>
      <c r="U992" s="27">
        <f>K992*'User input'!$J$17+'User input'!$J$16</f>
        <v>0.5</v>
      </c>
    </row>
    <row r="993" spans="1:21" x14ac:dyDescent="0.25">
      <c r="A993" s="17">
        <v>1011</v>
      </c>
      <c r="B993" s="6" t="s">
        <v>3322</v>
      </c>
      <c r="C993" s="6" t="s">
        <v>2878</v>
      </c>
      <c r="D993" s="6" t="s">
        <v>15</v>
      </c>
      <c r="E993" s="6" t="s">
        <v>16</v>
      </c>
      <c r="F993" s="15">
        <v>60</v>
      </c>
      <c r="G993" s="6" t="s">
        <v>3323</v>
      </c>
      <c r="H993" s="6" t="s">
        <v>3324</v>
      </c>
      <c r="I993" s="6" t="s">
        <v>32</v>
      </c>
      <c r="J993" s="7">
        <v>44353</v>
      </c>
      <c r="K993" s="15">
        <v>21</v>
      </c>
      <c r="L993" s="6" t="s">
        <v>20</v>
      </c>
      <c r="M993" s="6">
        <f t="shared" si="61"/>
        <v>2021</v>
      </c>
      <c r="N993" s="6">
        <f t="shared" si="62"/>
        <v>6</v>
      </c>
      <c r="O993" s="6" t="str">
        <f>VLOOKUP(L993,'User input'!$D$6:$E$16,2,FALSE)</f>
        <v>Hyperwotsit</v>
      </c>
      <c r="P993" s="6">
        <f>VLOOKUP(L993,'User input'!$D$6:$G$16,3,FALSE)</f>
        <v>2.0099999999999998</v>
      </c>
      <c r="Q993" s="6">
        <f>VLOOKUP(L993,'User input'!$D$6:$G$16,4,FALSE)</f>
        <v>20</v>
      </c>
      <c r="R993" s="6">
        <f t="shared" si="63"/>
        <v>420</v>
      </c>
      <c r="S993" s="26">
        <f t="shared" si="60"/>
        <v>844.19999999999993</v>
      </c>
      <c r="T993" s="26">
        <f>IF(K993&lt;'User input'!$I$9,'User input'!$J$8,IF(K993&lt;'User input'!$I$10,'User input'!$J$9,IF(K993&lt;'User input'!$I$11,'User input'!$J$10,'User input'!$J$11)))*S993</f>
        <v>25.325999999999997</v>
      </c>
      <c r="U993" s="26">
        <f>K993*'User input'!$J$17+'User input'!$J$16</f>
        <v>0.5</v>
      </c>
    </row>
    <row r="994" spans="1:21" x14ac:dyDescent="0.25">
      <c r="A994" s="18">
        <v>1012</v>
      </c>
      <c r="B994" s="10" t="s">
        <v>3325</v>
      </c>
      <c r="C994" s="10" t="s">
        <v>3326</v>
      </c>
      <c r="D994" s="10" t="s">
        <v>28</v>
      </c>
      <c r="E994" s="10" t="s">
        <v>29</v>
      </c>
      <c r="F994" s="16">
        <v>60</v>
      </c>
      <c r="G994" s="10" t="s">
        <v>3327</v>
      </c>
      <c r="H994" s="10" t="s">
        <v>2315</v>
      </c>
      <c r="I994" s="10" t="s">
        <v>171</v>
      </c>
      <c r="J994" s="11">
        <v>44219</v>
      </c>
      <c r="K994" s="16">
        <v>33</v>
      </c>
      <c r="L994" s="10" t="s">
        <v>157</v>
      </c>
      <c r="M994" s="10">
        <f t="shared" si="61"/>
        <v>2021</v>
      </c>
      <c r="N994" s="10">
        <f t="shared" si="62"/>
        <v>1</v>
      </c>
      <c r="O994" s="10" t="str">
        <f>VLOOKUP(L994,'User input'!$D$6:$E$16,2,FALSE)</f>
        <v>Ultrathing V3</v>
      </c>
      <c r="P994" s="10">
        <f>VLOOKUP(L994,'User input'!$D$6:$G$16,3,FALSE)</f>
        <v>3.39</v>
      </c>
      <c r="Q994" s="10">
        <f>VLOOKUP(L994,'User input'!$D$6:$G$16,4,FALSE)</f>
        <v>24</v>
      </c>
      <c r="R994" s="10">
        <f t="shared" si="63"/>
        <v>792</v>
      </c>
      <c r="S994" s="27">
        <f t="shared" si="60"/>
        <v>2684.88</v>
      </c>
      <c r="T994" s="27">
        <f>IF(K994&lt;'User input'!$I$9,'User input'!$J$8,IF(K994&lt;'User input'!$I$10,'User input'!$J$9,IF(K994&lt;'User input'!$I$11,'User input'!$J$10,'User input'!$J$11)))*S994</f>
        <v>80.546400000000006</v>
      </c>
      <c r="U994" s="27">
        <f>K994*'User input'!$J$17+'User input'!$J$16</f>
        <v>0.5</v>
      </c>
    </row>
    <row r="995" spans="1:21" x14ac:dyDescent="0.25">
      <c r="A995" s="17">
        <v>1013</v>
      </c>
      <c r="B995" s="6" t="s">
        <v>1022</v>
      </c>
      <c r="C995" s="6" t="s">
        <v>3328</v>
      </c>
      <c r="D995" s="6" t="s">
        <v>28</v>
      </c>
      <c r="E995" s="6" t="s">
        <v>29</v>
      </c>
      <c r="F995" s="15">
        <v>60</v>
      </c>
      <c r="G995" s="6" t="s">
        <v>3329</v>
      </c>
      <c r="H995" s="6" t="s">
        <v>76</v>
      </c>
      <c r="I995" s="6" t="s">
        <v>77</v>
      </c>
      <c r="J995" s="7">
        <v>43693</v>
      </c>
      <c r="K995" s="15">
        <v>15</v>
      </c>
      <c r="L995" s="6" t="s">
        <v>78</v>
      </c>
      <c r="M995" s="6">
        <f t="shared" si="61"/>
        <v>2019</v>
      </c>
      <c r="N995" s="6">
        <f t="shared" si="62"/>
        <v>8</v>
      </c>
      <c r="O995" s="6" t="str">
        <f>VLOOKUP(L995,'User input'!$D$6:$E$16,2,FALSE)</f>
        <v>Ultrathing V2</v>
      </c>
      <c r="P995" s="6">
        <f>VLOOKUP(L995,'User input'!$D$6:$G$16,3,FALSE)</f>
        <v>2.95</v>
      </c>
      <c r="Q995" s="6">
        <f>VLOOKUP(L995,'User input'!$D$6:$G$16,4,FALSE)</f>
        <v>20</v>
      </c>
      <c r="R995" s="6">
        <f t="shared" si="63"/>
        <v>300</v>
      </c>
      <c r="S995" s="26">
        <f t="shared" si="60"/>
        <v>885</v>
      </c>
      <c r="T995" s="26">
        <f>IF(K995&lt;'User input'!$I$9,'User input'!$J$8,IF(K995&lt;'User input'!$I$10,'User input'!$J$9,IF(K995&lt;'User input'!$I$11,'User input'!$J$10,'User input'!$J$11)))*S995</f>
        <v>0</v>
      </c>
      <c r="U995" s="26">
        <f>K995*'User input'!$J$17+'User input'!$J$16</f>
        <v>0.5</v>
      </c>
    </row>
    <row r="996" spans="1:21" x14ac:dyDescent="0.25">
      <c r="A996" s="18">
        <v>1014</v>
      </c>
      <c r="B996" s="10" t="s">
        <v>3330</v>
      </c>
      <c r="C996" s="10" t="s">
        <v>3331</v>
      </c>
      <c r="D996" s="10" t="s">
        <v>15</v>
      </c>
      <c r="E996" s="10" t="s">
        <v>16</v>
      </c>
      <c r="F996" s="16">
        <v>60</v>
      </c>
      <c r="G996" s="10" t="s">
        <v>3332</v>
      </c>
      <c r="H996" s="10" t="s">
        <v>3333</v>
      </c>
      <c r="I996" s="10" t="s">
        <v>1194</v>
      </c>
      <c r="J996" s="11">
        <v>43694</v>
      </c>
      <c r="K996" s="16">
        <v>57</v>
      </c>
      <c r="L996" s="10" t="s">
        <v>39</v>
      </c>
      <c r="M996" s="10">
        <f t="shared" si="61"/>
        <v>2019</v>
      </c>
      <c r="N996" s="10">
        <f t="shared" si="62"/>
        <v>8</v>
      </c>
      <c r="O996" s="10" t="str">
        <f>VLOOKUP(L996,'User input'!$D$6:$E$16,2,FALSE)</f>
        <v>Ultrathing V1</v>
      </c>
      <c r="P996" s="10">
        <f>VLOOKUP(L996,'User input'!$D$6:$G$16,3,FALSE)</f>
        <v>1.79</v>
      </c>
      <c r="Q996" s="10">
        <f>VLOOKUP(L996,'User input'!$D$6:$G$16,4,FALSE)</f>
        <v>17</v>
      </c>
      <c r="R996" s="10">
        <f t="shared" si="63"/>
        <v>969</v>
      </c>
      <c r="S996" s="27">
        <f t="shared" si="60"/>
        <v>1734.51</v>
      </c>
      <c r="T996" s="27">
        <f>IF(K996&lt;'User input'!$I$9,'User input'!$J$8,IF(K996&lt;'User input'!$I$10,'User input'!$J$9,IF(K996&lt;'User input'!$I$11,'User input'!$J$10,'User input'!$J$11)))*S996</f>
        <v>86.725500000000011</v>
      </c>
      <c r="U996" s="27">
        <f>K996*'User input'!$J$17+'User input'!$J$16</f>
        <v>0.5</v>
      </c>
    </row>
    <row r="997" spans="1:21" x14ac:dyDescent="0.25">
      <c r="A997" s="17">
        <v>1015</v>
      </c>
      <c r="B997" s="6" t="s">
        <v>2909</v>
      </c>
      <c r="C997" s="6" t="s">
        <v>2418</v>
      </c>
      <c r="D997" s="6" t="s">
        <v>28</v>
      </c>
      <c r="E997" s="6" t="s">
        <v>29</v>
      </c>
      <c r="F997" s="15">
        <v>60</v>
      </c>
      <c r="G997" s="6" t="s">
        <v>3332</v>
      </c>
      <c r="H997" s="6" t="s">
        <v>961</v>
      </c>
      <c r="I997" s="6" t="s">
        <v>185</v>
      </c>
      <c r="J997" s="7">
        <v>43682</v>
      </c>
      <c r="K997" s="15">
        <v>50</v>
      </c>
      <c r="L997" s="6" t="s">
        <v>33</v>
      </c>
      <c r="M997" s="6">
        <f t="shared" si="61"/>
        <v>2019</v>
      </c>
      <c r="N997" s="6">
        <f t="shared" si="62"/>
        <v>8</v>
      </c>
      <c r="O997" s="6" t="str">
        <f>VLOOKUP(L997,'User input'!$D$6:$E$16,2,FALSE)</f>
        <v>Megawidget L</v>
      </c>
      <c r="P997" s="6">
        <f>VLOOKUP(L997,'User input'!$D$6:$G$16,3,FALSE)</f>
        <v>1.79</v>
      </c>
      <c r="Q997" s="6">
        <f>VLOOKUP(L997,'User input'!$D$6:$G$16,4,FALSE)</f>
        <v>24</v>
      </c>
      <c r="R997" s="6">
        <f t="shared" si="63"/>
        <v>1200</v>
      </c>
      <c r="S997" s="26">
        <f t="shared" si="60"/>
        <v>2148</v>
      </c>
      <c r="T997" s="26">
        <f>IF(K997&lt;'User input'!$I$9,'User input'!$J$8,IF(K997&lt;'User input'!$I$10,'User input'!$J$9,IF(K997&lt;'User input'!$I$11,'User input'!$J$10,'User input'!$J$11)))*S997</f>
        <v>107.4</v>
      </c>
      <c r="U997" s="26">
        <f>K997*'User input'!$J$17+'User input'!$J$16</f>
        <v>0.5</v>
      </c>
    </row>
    <row r="998" spans="1:21" x14ac:dyDescent="0.25">
      <c r="A998" s="17">
        <v>1017</v>
      </c>
      <c r="B998" s="6" t="s">
        <v>63</v>
      </c>
      <c r="C998" s="6" t="s">
        <v>1748</v>
      </c>
      <c r="D998" s="6" t="s">
        <v>49</v>
      </c>
      <c r="E998" s="6" t="s">
        <v>16</v>
      </c>
      <c r="F998" s="15">
        <v>90</v>
      </c>
      <c r="G998" s="6" t="s">
        <v>3334</v>
      </c>
      <c r="H998" s="6" t="s">
        <v>2002</v>
      </c>
      <c r="I998" s="6" t="s">
        <v>32</v>
      </c>
      <c r="J998" s="7">
        <v>43586</v>
      </c>
      <c r="K998" s="15">
        <v>47</v>
      </c>
      <c r="L998" s="6" t="s">
        <v>68</v>
      </c>
      <c r="M998" s="6">
        <f t="shared" si="61"/>
        <v>2019</v>
      </c>
      <c r="N998" s="6">
        <f t="shared" si="62"/>
        <v>5</v>
      </c>
      <c r="O998" s="6" t="str">
        <f>VLOOKUP(L998,'User input'!$D$6:$E$16,2,FALSE)</f>
        <v>Megawidget M</v>
      </c>
      <c r="P998" s="6">
        <f>VLOOKUP(L998,'User input'!$D$6:$G$16,3,FALSE)</f>
        <v>1.29</v>
      </c>
      <c r="Q998" s="6">
        <f>VLOOKUP(L998,'User input'!$D$6:$G$16,4,FALSE)</f>
        <v>24</v>
      </c>
      <c r="R998" s="6">
        <f t="shared" si="63"/>
        <v>1128</v>
      </c>
      <c r="S998" s="26">
        <f t="shared" si="60"/>
        <v>1455.1200000000001</v>
      </c>
      <c r="T998" s="26">
        <f>IF(K998&lt;'User input'!$I$9,'User input'!$J$8,IF(K998&lt;'User input'!$I$10,'User input'!$J$9,IF(K998&lt;'User input'!$I$11,'User input'!$J$10,'User input'!$J$11)))*S998</f>
        <v>43.653600000000004</v>
      </c>
      <c r="U998" s="26">
        <f>K998*'User input'!$J$17+'User input'!$J$16</f>
        <v>0.5</v>
      </c>
    </row>
    <row r="999" spans="1:21" x14ac:dyDescent="0.25">
      <c r="A999" s="18">
        <v>1018</v>
      </c>
      <c r="B999" s="10" t="s">
        <v>3335</v>
      </c>
      <c r="C999" s="10" t="s">
        <v>3336</v>
      </c>
      <c r="D999" s="10" t="s">
        <v>28</v>
      </c>
      <c r="E999" s="10" t="s">
        <v>29</v>
      </c>
      <c r="F999" s="16">
        <v>30</v>
      </c>
      <c r="G999" s="10" t="s">
        <v>3337</v>
      </c>
      <c r="H999" s="10" t="s">
        <v>1006</v>
      </c>
      <c r="I999" s="10" t="s">
        <v>32</v>
      </c>
      <c r="J999" s="11">
        <v>43606</v>
      </c>
      <c r="K999" s="16">
        <v>51</v>
      </c>
      <c r="L999" s="10" t="s">
        <v>78</v>
      </c>
      <c r="M999" s="10">
        <f t="shared" si="61"/>
        <v>2019</v>
      </c>
      <c r="N999" s="10">
        <f t="shared" si="62"/>
        <v>5</v>
      </c>
      <c r="O999" s="10" t="str">
        <f>VLOOKUP(L999,'User input'!$D$6:$E$16,2,FALSE)</f>
        <v>Ultrathing V2</v>
      </c>
      <c r="P999" s="10">
        <f>VLOOKUP(L999,'User input'!$D$6:$G$16,3,FALSE)</f>
        <v>2.95</v>
      </c>
      <c r="Q999" s="10">
        <f>VLOOKUP(L999,'User input'!$D$6:$G$16,4,FALSE)</f>
        <v>20</v>
      </c>
      <c r="R999" s="10">
        <f t="shared" si="63"/>
        <v>1020</v>
      </c>
      <c r="S999" s="27">
        <f t="shared" si="60"/>
        <v>3009</v>
      </c>
      <c r="T999" s="27">
        <f>IF(K999&lt;'User input'!$I$9,'User input'!$J$8,IF(K999&lt;'User input'!$I$10,'User input'!$J$9,IF(K999&lt;'User input'!$I$11,'User input'!$J$10,'User input'!$J$11)))*S999</f>
        <v>150.45000000000002</v>
      </c>
      <c r="U999" s="27">
        <f>K999*'User input'!$J$17+'User input'!$J$16</f>
        <v>0.5</v>
      </c>
    </row>
    <row r="1000" spans="1:21" x14ac:dyDescent="0.25">
      <c r="A1000" s="17">
        <v>1019</v>
      </c>
      <c r="B1000" s="6" t="s">
        <v>2388</v>
      </c>
      <c r="C1000" s="6" t="s">
        <v>3338</v>
      </c>
      <c r="D1000" s="6" t="s">
        <v>28</v>
      </c>
      <c r="E1000" s="6" t="s">
        <v>29</v>
      </c>
      <c r="F1000" s="15">
        <v>30</v>
      </c>
      <c r="G1000" s="6" t="s">
        <v>3339</v>
      </c>
      <c r="H1000" s="6" t="s">
        <v>1505</v>
      </c>
      <c r="I1000" s="6" t="s">
        <v>25</v>
      </c>
      <c r="J1000" s="7">
        <v>43754</v>
      </c>
      <c r="K1000" s="15">
        <v>74</v>
      </c>
      <c r="L1000" s="6" t="s">
        <v>99</v>
      </c>
      <c r="M1000" s="6">
        <f t="shared" si="61"/>
        <v>2019</v>
      </c>
      <c r="N1000" s="6">
        <f t="shared" si="62"/>
        <v>10</v>
      </c>
      <c r="O1000" s="6" t="str">
        <f>VLOOKUP(L1000,'User input'!$D$6:$E$16,2,FALSE)</f>
        <v>Superwossname</v>
      </c>
      <c r="P1000" s="6">
        <f>VLOOKUP(L1000,'User input'!$D$6:$G$16,3,FALSE)</f>
        <v>3.49</v>
      </c>
      <c r="Q1000" s="6">
        <f>VLOOKUP(L1000,'User input'!$D$6:$G$16,4,FALSE)</f>
        <v>20</v>
      </c>
      <c r="R1000" s="6">
        <f t="shared" si="63"/>
        <v>1480</v>
      </c>
      <c r="S1000" s="26">
        <f t="shared" si="60"/>
        <v>5165.2000000000007</v>
      </c>
      <c r="T1000" s="26">
        <f>IF(K1000&lt;'User input'!$I$9,'User input'!$J$8,IF(K1000&lt;'User input'!$I$10,'User input'!$J$9,IF(K1000&lt;'User input'!$I$11,'User input'!$J$10,'User input'!$J$11)))*S1000</f>
        <v>258.26000000000005</v>
      </c>
      <c r="U1000" s="26">
        <f>K1000*'User input'!$J$17+'User input'!$J$16</f>
        <v>0.5</v>
      </c>
    </row>
    <row r="1001" spans="1:21" x14ac:dyDescent="0.25">
      <c r="A1001" s="18">
        <v>1020</v>
      </c>
      <c r="B1001" s="10" t="s">
        <v>2830</v>
      </c>
      <c r="C1001" s="10" t="s">
        <v>3340</v>
      </c>
      <c r="D1001" s="10" t="s">
        <v>28</v>
      </c>
      <c r="E1001" s="10" t="s">
        <v>29</v>
      </c>
      <c r="F1001" s="16">
        <v>90</v>
      </c>
      <c r="G1001" s="10" t="s">
        <v>3339</v>
      </c>
      <c r="H1001" s="10" t="s">
        <v>3341</v>
      </c>
      <c r="I1001" s="10" t="s">
        <v>32</v>
      </c>
      <c r="J1001" s="11">
        <v>43808</v>
      </c>
      <c r="K1001" s="16">
        <v>44</v>
      </c>
      <c r="L1001" s="10" t="s">
        <v>44</v>
      </c>
      <c r="M1001" s="10">
        <f t="shared" si="61"/>
        <v>2019</v>
      </c>
      <c r="N1001" s="10">
        <f t="shared" si="62"/>
        <v>12</v>
      </c>
      <c r="O1001" s="10" t="str">
        <f>VLOOKUP(L1001,'User input'!$D$6:$E$16,2,FALSE)</f>
        <v>Gigastuff</v>
      </c>
      <c r="P1001" s="10">
        <f>VLOOKUP(L1001,'User input'!$D$6:$G$16,3,FALSE)</f>
        <v>1.89</v>
      </c>
      <c r="Q1001" s="10">
        <f>VLOOKUP(L1001,'User input'!$D$6:$G$16,4,FALSE)</f>
        <v>18</v>
      </c>
      <c r="R1001" s="10">
        <f t="shared" si="63"/>
        <v>792</v>
      </c>
      <c r="S1001" s="27">
        <f t="shared" si="60"/>
        <v>1496.8799999999999</v>
      </c>
      <c r="T1001" s="27">
        <f>IF(K1001&lt;'User input'!$I$9,'User input'!$J$8,IF(K1001&lt;'User input'!$I$10,'User input'!$J$9,IF(K1001&lt;'User input'!$I$11,'User input'!$J$10,'User input'!$J$11)))*S1001</f>
        <v>44.906399999999998</v>
      </c>
      <c r="U1001" s="27">
        <f>K1001*'User input'!$J$17+'User input'!$J$16</f>
        <v>0.5</v>
      </c>
    </row>
    <row r="1002" spans="1:21" x14ac:dyDescent="0.25">
      <c r="A1002" s="17">
        <v>1021</v>
      </c>
      <c r="B1002" s="6" t="s">
        <v>1220</v>
      </c>
      <c r="C1002" s="6" t="s">
        <v>3342</v>
      </c>
      <c r="D1002" s="6" t="s">
        <v>28</v>
      </c>
      <c r="E1002" s="6" t="s">
        <v>29</v>
      </c>
      <c r="F1002" s="15">
        <v>30</v>
      </c>
      <c r="G1002" s="6" t="s">
        <v>3343</v>
      </c>
      <c r="H1002" s="6" t="s">
        <v>3151</v>
      </c>
      <c r="I1002" s="6" t="s">
        <v>32</v>
      </c>
      <c r="J1002" s="7">
        <v>44452</v>
      </c>
      <c r="K1002" s="15">
        <v>28</v>
      </c>
      <c r="L1002" s="6" t="s">
        <v>20</v>
      </c>
      <c r="M1002" s="6">
        <f t="shared" si="61"/>
        <v>2021</v>
      </c>
      <c r="N1002" s="6">
        <f t="shared" si="62"/>
        <v>9</v>
      </c>
      <c r="O1002" s="6" t="str">
        <f>VLOOKUP(L1002,'User input'!$D$6:$E$16,2,FALSE)</f>
        <v>Hyperwotsit</v>
      </c>
      <c r="P1002" s="6">
        <f>VLOOKUP(L1002,'User input'!$D$6:$G$16,3,FALSE)</f>
        <v>2.0099999999999998</v>
      </c>
      <c r="Q1002" s="6">
        <f>VLOOKUP(L1002,'User input'!$D$6:$G$16,4,FALSE)</f>
        <v>20</v>
      </c>
      <c r="R1002" s="6">
        <f t="shared" si="63"/>
        <v>560</v>
      </c>
      <c r="S1002" s="26">
        <f t="shared" si="60"/>
        <v>1125.5999999999999</v>
      </c>
      <c r="T1002" s="26">
        <f>IF(K1002&lt;'User input'!$I$9,'User input'!$J$8,IF(K1002&lt;'User input'!$I$10,'User input'!$J$9,IF(K1002&lt;'User input'!$I$11,'User input'!$J$10,'User input'!$J$11)))*S1002</f>
        <v>33.767999999999994</v>
      </c>
      <c r="U1002" s="26">
        <f>K1002*'User input'!$J$17+'User input'!$J$16</f>
        <v>0.5</v>
      </c>
    </row>
    <row r="1003" spans="1:21" x14ac:dyDescent="0.25">
      <c r="A1003" s="18">
        <v>1022</v>
      </c>
      <c r="B1003" s="10" t="s">
        <v>3107</v>
      </c>
      <c r="C1003" s="10" t="s">
        <v>3344</v>
      </c>
      <c r="D1003" s="10" t="s">
        <v>28</v>
      </c>
      <c r="E1003" s="10" t="s">
        <v>29</v>
      </c>
      <c r="F1003" s="16">
        <v>90</v>
      </c>
      <c r="G1003" s="10" t="s">
        <v>3345</v>
      </c>
      <c r="H1003" s="10" t="s">
        <v>3346</v>
      </c>
      <c r="I1003" s="10" t="s">
        <v>32</v>
      </c>
      <c r="J1003" s="11">
        <v>43697</v>
      </c>
      <c r="K1003" s="16">
        <v>78</v>
      </c>
      <c r="L1003" s="10" t="s">
        <v>39</v>
      </c>
      <c r="M1003" s="10">
        <f t="shared" si="61"/>
        <v>2019</v>
      </c>
      <c r="N1003" s="10">
        <f t="shared" si="62"/>
        <v>8</v>
      </c>
      <c r="O1003" s="10" t="str">
        <f>VLOOKUP(L1003,'User input'!$D$6:$E$16,2,FALSE)</f>
        <v>Ultrathing V1</v>
      </c>
      <c r="P1003" s="10">
        <f>VLOOKUP(L1003,'User input'!$D$6:$G$16,3,FALSE)</f>
        <v>1.79</v>
      </c>
      <c r="Q1003" s="10">
        <f>VLOOKUP(L1003,'User input'!$D$6:$G$16,4,FALSE)</f>
        <v>17</v>
      </c>
      <c r="R1003" s="10">
        <f t="shared" si="63"/>
        <v>1326</v>
      </c>
      <c r="S1003" s="27">
        <f t="shared" si="60"/>
        <v>2373.54</v>
      </c>
      <c r="T1003" s="27">
        <f>IF(K1003&lt;'User input'!$I$9,'User input'!$J$8,IF(K1003&lt;'User input'!$I$10,'User input'!$J$9,IF(K1003&lt;'User input'!$I$11,'User input'!$J$10,'User input'!$J$11)))*S1003</f>
        <v>118.67700000000001</v>
      </c>
      <c r="U1003" s="27">
        <f>K1003*'User input'!$J$17+'User input'!$J$16</f>
        <v>0.5</v>
      </c>
    </row>
    <row r="1004" spans="1:21" x14ac:dyDescent="0.25">
      <c r="A1004" s="17">
        <v>1023</v>
      </c>
      <c r="B1004" s="6" t="s">
        <v>2546</v>
      </c>
      <c r="C1004" s="6" t="s">
        <v>3347</v>
      </c>
      <c r="D1004" s="6" t="s">
        <v>28</v>
      </c>
      <c r="E1004" s="6" t="s">
        <v>29</v>
      </c>
      <c r="F1004" s="15">
        <v>30</v>
      </c>
      <c r="G1004" s="6" t="s">
        <v>3348</v>
      </c>
      <c r="H1004" s="6" t="s">
        <v>3014</v>
      </c>
      <c r="I1004" s="6" t="s">
        <v>32</v>
      </c>
      <c r="J1004" s="7">
        <v>43646</v>
      </c>
      <c r="K1004" s="15">
        <v>80</v>
      </c>
      <c r="L1004" s="6" t="s">
        <v>68</v>
      </c>
      <c r="M1004" s="6">
        <f t="shared" si="61"/>
        <v>2019</v>
      </c>
      <c r="N1004" s="6">
        <f t="shared" si="62"/>
        <v>6</v>
      </c>
      <c r="O1004" s="6" t="str">
        <f>VLOOKUP(L1004,'User input'!$D$6:$E$16,2,FALSE)</f>
        <v>Megawidget M</v>
      </c>
      <c r="P1004" s="6">
        <f>VLOOKUP(L1004,'User input'!$D$6:$G$16,3,FALSE)</f>
        <v>1.29</v>
      </c>
      <c r="Q1004" s="6">
        <f>VLOOKUP(L1004,'User input'!$D$6:$G$16,4,FALSE)</f>
        <v>24</v>
      </c>
      <c r="R1004" s="6">
        <f t="shared" si="63"/>
        <v>1920</v>
      </c>
      <c r="S1004" s="26">
        <f t="shared" si="60"/>
        <v>2476.8000000000002</v>
      </c>
      <c r="T1004" s="26">
        <f>IF(K1004&lt;'User input'!$I$9,'User input'!$J$8,IF(K1004&lt;'User input'!$I$10,'User input'!$J$9,IF(K1004&lt;'User input'!$I$11,'User input'!$J$10,'User input'!$J$11)))*S1004</f>
        <v>123.84000000000002</v>
      </c>
      <c r="U1004" s="26">
        <f>K1004*'User input'!$J$17+'User input'!$J$16</f>
        <v>0.5</v>
      </c>
    </row>
    <row r="1005" spans="1:21" x14ac:dyDescent="0.25">
      <c r="A1005" s="18">
        <v>1024</v>
      </c>
      <c r="B1005" s="10" t="s">
        <v>2530</v>
      </c>
      <c r="C1005" s="10" t="s">
        <v>3349</v>
      </c>
      <c r="D1005" s="10" t="s">
        <v>28</v>
      </c>
      <c r="E1005" s="10" t="s">
        <v>29</v>
      </c>
      <c r="F1005" s="16">
        <v>90</v>
      </c>
      <c r="G1005" s="10" t="s">
        <v>3350</v>
      </c>
      <c r="H1005" s="10" t="s">
        <v>3351</v>
      </c>
      <c r="I1005" s="10" t="s">
        <v>93</v>
      </c>
      <c r="J1005" s="11">
        <v>44404</v>
      </c>
      <c r="K1005" s="16">
        <v>74</v>
      </c>
      <c r="L1005" s="10" t="s">
        <v>78</v>
      </c>
      <c r="M1005" s="10">
        <f t="shared" si="61"/>
        <v>2021</v>
      </c>
      <c r="N1005" s="10">
        <f t="shared" si="62"/>
        <v>7</v>
      </c>
      <c r="O1005" s="10" t="str">
        <f>VLOOKUP(L1005,'User input'!$D$6:$E$16,2,FALSE)</f>
        <v>Ultrathing V2</v>
      </c>
      <c r="P1005" s="10">
        <f>VLOOKUP(L1005,'User input'!$D$6:$G$16,3,FALSE)</f>
        <v>2.95</v>
      </c>
      <c r="Q1005" s="10">
        <f>VLOOKUP(L1005,'User input'!$D$6:$G$16,4,FALSE)</f>
        <v>20</v>
      </c>
      <c r="R1005" s="10">
        <f t="shared" si="63"/>
        <v>1480</v>
      </c>
      <c r="S1005" s="27">
        <f t="shared" si="60"/>
        <v>4366</v>
      </c>
      <c r="T1005" s="27">
        <f>IF(K1005&lt;'User input'!$I$9,'User input'!$J$8,IF(K1005&lt;'User input'!$I$10,'User input'!$J$9,IF(K1005&lt;'User input'!$I$11,'User input'!$J$10,'User input'!$J$11)))*S1005</f>
        <v>218.3</v>
      </c>
      <c r="U1005" s="27">
        <f>K1005*'User input'!$J$17+'User input'!$J$16</f>
        <v>0.5</v>
      </c>
    </row>
    <row r="1006" spans="1:21" x14ac:dyDescent="0.25">
      <c r="A1006" s="17">
        <v>1025</v>
      </c>
      <c r="B1006" s="6" t="s">
        <v>3352</v>
      </c>
      <c r="C1006" s="6" t="s">
        <v>3353</v>
      </c>
      <c r="D1006" s="6" t="s">
        <v>28</v>
      </c>
      <c r="E1006" s="6" t="s">
        <v>29</v>
      </c>
      <c r="F1006" s="15">
        <v>60</v>
      </c>
      <c r="G1006" s="6" t="s">
        <v>3354</v>
      </c>
      <c r="H1006" s="6" t="s">
        <v>3355</v>
      </c>
      <c r="I1006" s="6" t="s">
        <v>144</v>
      </c>
      <c r="J1006" s="7">
        <v>44373</v>
      </c>
      <c r="K1006" s="15">
        <v>62</v>
      </c>
      <c r="L1006" s="6" t="s">
        <v>52</v>
      </c>
      <c r="M1006" s="6">
        <f t="shared" si="61"/>
        <v>2021</v>
      </c>
      <c r="N1006" s="6">
        <f t="shared" si="62"/>
        <v>6</v>
      </c>
      <c r="O1006" s="6" t="str">
        <f>VLOOKUP(L1006,'User input'!$D$6:$E$16,2,FALSE)</f>
        <v>Megawidget S</v>
      </c>
      <c r="P1006" s="6">
        <f>VLOOKUP(L1006,'User input'!$D$6:$G$16,3,FALSE)</f>
        <v>0.69</v>
      </c>
      <c r="Q1006" s="6">
        <f>VLOOKUP(L1006,'User input'!$D$6:$G$16,4,FALSE)</f>
        <v>24</v>
      </c>
      <c r="R1006" s="6">
        <f t="shared" si="63"/>
        <v>1488</v>
      </c>
      <c r="S1006" s="26">
        <f t="shared" si="60"/>
        <v>1026.72</v>
      </c>
      <c r="T1006" s="26">
        <f>IF(K1006&lt;'User input'!$I$9,'User input'!$J$8,IF(K1006&lt;'User input'!$I$10,'User input'!$J$9,IF(K1006&lt;'User input'!$I$11,'User input'!$J$10,'User input'!$J$11)))*S1006</f>
        <v>51.336000000000006</v>
      </c>
      <c r="U1006" s="26">
        <f>K1006*'User input'!$J$17+'User input'!$J$16</f>
        <v>0.5</v>
      </c>
    </row>
    <row r="1007" spans="1:21" x14ac:dyDescent="0.25">
      <c r="A1007" s="18">
        <v>1026</v>
      </c>
      <c r="B1007" s="10" t="s">
        <v>3356</v>
      </c>
      <c r="C1007" s="10" t="s">
        <v>779</v>
      </c>
      <c r="D1007" s="10" t="s">
        <v>617</v>
      </c>
      <c r="E1007" s="10" t="s">
        <v>29</v>
      </c>
      <c r="F1007" s="16">
        <v>30</v>
      </c>
      <c r="G1007" s="10" t="s">
        <v>3357</v>
      </c>
      <c r="H1007" s="10" t="s">
        <v>137</v>
      </c>
      <c r="I1007" s="10" t="s">
        <v>2583</v>
      </c>
      <c r="J1007" s="11">
        <v>44148</v>
      </c>
      <c r="K1007" s="16">
        <v>55</v>
      </c>
      <c r="L1007" s="10" t="s">
        <v>44</v>
      </c>
      <c r="M1007" s="10">
        <f t="shared" si="61"/>
        <v>2020</v>
      </c>
      <c r="N1007" s="10">
        <f t="shared" si="62"/>
        <v>11</v>
      </c>
      <c r="O1007" s="10" t="str">
        <f>VLOOKUP(L1007,'User input'!$D$6:$E$16,2,FALSE)</f>
        <v>Gigastuff</v>
      </c>
      <c r="P1007" s="10">
        <f>VLOOKUP(L1007,'User input'!$D$6:$G$16,3,FALSE)</f>
        <v>1.89</v>
      </c>
      <c r="Q1007" s="10">
        <f>VLOOKUP(L1007,'User input'!$D$6:$G$16,4,FALSE)</f>
        <v>18</v>
      </c>
      <c r="R1007" s="10">
        <f t="shared" si="63"/>
        <v>990</v>
      </c>
      <c r="S1007" s="27">
        <f t="shared" si="60"/>
        <v>1871.1</v>
      </c>
      <c r="T1007" s="27">
        <f>IF(K1007&lt;'User input'!$I$9,'User input'!$J$8,IF(K1007&lt;'User input'!$I$10,'User input'!$J$9,IF(K1007&lt;'User input'!$I$11,'User input'!$J$10,'User input'!$J$11)))*S1007</f>
        <v>93.555000000000007</v>
      </c>
      <c r="U1007" s="27">
        <f>K1007*'User input'!$J$17+'User input'!$J$16</f>
        <v>0.5</v>
      </c>
    </row>
    <row r="1008" spans="1:21" x14ac:dyDescent="0.25">
      <c r="A1008" s="17">
        <v>1027</v>
      </c>
      <c r="B1008" s="6" t="s">
        <v>3358</v>
      </c>
      <c r="C1008" s="6" t="s">
        <v>3359</v>
      </c>
      <c r="D1008" s="6" t="s">
        <v>49</v>
      </c>
      <c r="E1008" s="6" t="s">
        <v>16</v>
      </c>
      <c r="F1008" s="15">
        <v>90</v>
      </c>
      <c r="G1008" s="6" t="s">
        <v>3357</v>
      </c>
      <c r="H1008" s="6" t="s">
        <v>2506</v>
      </c>
      <c r="I1008" s="6" t="s">
        <v>32</v>
      </c>
      <c r="J1008" s="7">
        <v>44161</v>
      </c>
      <c r="K1008" s="15">
        <v>20</v>
      </c>
      <c r="L1008" s="6" t="s">
        <v>78</v>
      </c>
      <c r="M1008" s="6">
        <f t="shared" si="61"/>
        <v>2020</v>
      </c>
      <c r="N1008" s="6">
        <f t="shared" si="62"/>
        <v>11</v>
      </c>
      <c r="O1008" s="6" t="str">
        <f>VLOOKUP(L1008,'User input'!$D$6:$E$16,2,FALSE)</f>
        <v>Ultrathing V2</v>
      </c>
      <c r="P1008" s="6">
        <f>VLOOKUP(L1008,'User input'!$D$6:$G$16,3,FALSE)</f>
        <v>2.95</v>
      </c>
      <c r="Q1008" s="6">
        <f>VLOOKUP(L1008,'User input'!$D$6:$G$16,4,FALSE)</f>
        <v>20</v>
      </c>
      <c r="R1008" s="6">
        <f t="shared" si="63"/>
        <v>400</v>
      </c>
      <c r="S1008" s="26">
        <f t="shared" si="60"/>
        <v>1180</v>
      </c>
      <c r="T1008" s="26">
        <f>IF(K1008&lt;'User input'!$I$9,'User input'!$J$8,IF(K1008&lt;'User input'!$I$10,'User input'!$J$9,IF(K1008&lt;'User input'!$I$11,'User input'!$J$10,'User input'!$J$11)))*S1008</f>
        <v>35.4</v>
      </c>
      <c r="U1008" s="26">
        <f>K1008*'User input'!$J$17+'User input'!$J$16</f>
        <v>0.5</v>
      </c>
    </row>
    <row r="1009" spans="1:21" x14ac:dyDescent="0.25">
      <c r="A1009" s="18">
        <v>1028</v>
      </c>
      <c r="B1009" s="10" t="s">
        <v>3360</v>
      </c>
      <c r="C1009" s="10" t="s">
        <v>3361</v>
      </c>
      <c r="D1009" s="10" t="s">
        <v>28</v>
      </c>
      <c r="E1009" s="10" t="s">
        <v>29</v>
      </c>
      <c r="F1009" s="16">
        <v>60</v>
      </c>
      <c r="G1009" s="10" t="s">
        <v>3362</v>
      </c>
      <c r="H1009" s="10" t="s">
        <v>3363</v>
      </c>
      <c r="I1009" s="10" t="s">
        <v>32</v>
      </c>
      <c r="J1009" s="11">
        <v>43855</v>
      </c>
      <c r="K1009" s="16">
        <v>92</v>
      </c>
      <c r="L1009" s="10" t="s">
        <v>39</v>
      </c>
      <c r="M1009" s="10">
        <f t="shared" si="61"/>
        <v>2020</v>
      </c>
      <c r="N1009" s="10">
        <f t="shared" si="62"/>
        <v>1</v>
      </c>
      <c r="O1009" s="10" t="str">
        <f>VLOOKUP(L1009,'User input'!$D$6:$E$16,2,FALSE)</f>
        <v>Ultrathing V1</v>
      </c>
      <c r="P1009" s="10">
        <f>VLOOKUP(L1009,'User input'!$D$6:$G$16,3,FALSE)</f>
        <v>1.79</v>
      </c>
      <c r="Q1009" s="10">
        <f>VLOOKUP(L1009,'User input'!$D$6:$G$16,4,FALSE)</f>
        <v>17</v>
      </c>
      <c r="R1009" s="10">
        <f t="shared" si="63"/>
        <v>1564</v>
      </c>
      <c r="S1009" s="27">
        <f t="shared" si="60"/>
        <v>2799.56</v>
      </c>
      <c r="T1009" s="27">
        <f>IF(K1009&lt;'User input'!$I$9,'User input'!$J$8,IF(K1009&lt;'User input'!$I$10,'User input'!$J$9,IF(K1009&lt;'User input'!$I$11,'User input'!$J$10,'User input'!$J$11)))*S1009</f>
        <v>139.97800000000001</v>
      </c>
      <c r="U1009" s="27">
        <f>K1009*'User input'!$J$17+'User input'!$J$16</f>
        <v>0.5</v>
      </c>
    </row>
    <row r="1010" spans="1:21" x14ac:dyDescent="0.25">
      <c r="A1010" s="17">
        <v>1029</v>
      </c>
      <c r="B1010" s="6" t="s">
        <v>3364</v>
      </c>
      <c r="C1010" s="6" t="s">
        <v>3365</v>
      </c>
      <c r="D1010" s="6" t="s">
        <v>15</v>
      </c>
      <c r="E1010" s="6" t="s">
        <v>16</v>
      </c>
      <c r="F1010" s="15">
        <v>60</v>
      </c>
      <c r="G1010" s="6" t="s">
        <v>3366</v>
      </c>
      <c r="H1010" s="6" t="s">
        <v>3367</v>
      </c>
      <c r="I1010" s="6" t="s">
        <v>32</v>
      </c>
      <c r="J1010" s="7">
        <v>44338</v>
      </c>
      <c r="K1010" s="15">
        <v>58</v>
      </c>
      <c r="L1010" s="6" t="s">
        <v>44</v>
      </c>
      <c r="M1010" s="6">
        <f t="shared" si="61"/>
        <v>2021</v>
      </c>
      <c r="N1010" s="6">
        <f t="shared" si="62"/>
        <v>5</v>
      </c>
      <c r="O1010" s="6" t="str">
        <f>VLOOKUP(L1010,'User input'!$D$6:$E$16,2,FALSE)</f>
        <v>Gigastuff</v>
      </c>
      <c r="P1010" s="6">
        <f>VLOOKUP(L1010,'User input'!$D$6:$G$16,3,FALSE)</f>
        <v>1.89</v>
      </c>
      <c r="Q1010" s="6">
        <f>VLOOKUP(L1010,'User input'!$D$6:$G$16,4,FALSE)</f>
        <v>18</v>
      </c>
      <c r="R1010" s="6">
        <f t="shared" si="63"/>
        <v>1044</v>
      </c>
      <c r="S1010" s="26">
        <f t="shared" si="60"/>
        <v>1973.1599999999999</v>
      </c>
      <c r="T1010" s="26">
        <f>IF(K1010&lt;'User input'!$I$9,'User input'!$J$8,IF(K1010&lt;'User input'!$I$10,'User input'!$J$9,IF(K1010&lt;'User input'!$I$11,'User input'!$J$10,'User input'!$J$11)))*S1010</f>
        <v>98.658000000000001</v>
      </c>
      <c r="U1010" s="26">
        <f>K1010*'User input'!$J$17+'User input'!$J$16</f>
        <v>0.5</v>
      </c>
    </row>
    <row r="1011" spans="1:21" x14ac:dyDescent="0.25">
      <c r="A1011" s="18">
        <v>1030</v>
      </c>
      <c r="B1011" s="10" t="s">
        <v>3368</v>
      </c>
      <c r="C1011" s="10" t="s">
        <v>3369</v>
      </c>
      <c r="D1011" s="10" t="s">
        <v>49</v>
      </c>
      <c r="E1011" s="10" t="s">
        <v>16</v>
      </c>
      <c r="F1011" s="16">
        <v>90</v>
      </c>
      <c r="G1011" s="10" t="s">
        <v>3370</v>
      </c>
      <c r="H1011" s="10" t="s">
        <v>1342</v>
      </c>
      <c r="I1011" s="10" t="s">
        <v>32</v>
      </c>
      <c r="J1011" s="11">
        <v>44462</v>
      </c>
      <c r="K1011" s="16">
        <v>51</v>
      </c>
      <c r="L1011" s="10" t="s">
        <v>39</v>
      </c>
      <c r="M1011" s="10">
        <f t="shared" si="61"/>
        <v>2021</v>
      </c>
      <c r="N1011" s="10">
        <f t="shared" si="62"/>
        <v>9</v>
      </c>
      <c r="O1011" s="10" t="str">
        <f>VLOOKUP(L1011,'User input'!$D$6:$E$16,2,FALSE)</f>
        <v>Ultrathing V1</v>
      </c>
      <c r="P1011" s="10">
        <f>VLOOKUP(L1011,'User input'!$D$6:$G$16,3,FALSE)</f>
        <v>1.79</v>
      </c>
      <c r="Q1011" s="10">
        <f>VLOOKUP(L1011,'User input'!$D$6:$G$16,4,FALSE)</f>
        <v>17</v>
      </c>
      <c r="R1011" s="10">
        <f t="shared" si="63"/>
        <v>867</v>
      </c>
      <c r="S1011" s="27">
        <f t="shared" si="60"/>
        <v>1551.93</v>
      </c>
      <c r="T1011" s="27">
        <f>IF(K1011&lt;'User input'!$I$9,'User input'!$J$8,IF(K1011&lt;'User input'!$I$10,'User input'!$J$9,IF(K1011&lt;'User input'!$I$11,'User input'!$J$10,'User input'!$J$11)))*S1011</f>
        <v>77.596500000000006</v>
      </c>
      <c r="U1011" s="27">
        <f>K1011*'User input'!$J$17+'User input'!$J$16</f>
        <v>0.5</v>
      </c>
    </row>
    <row r="1012" spans="1:21" x14ac:dyDescent="0.25">
      <c r="A1012" s="17">
        <v>1031</v>
      </c>
      <c r="B1012" s="6" t="s">
        <v>3371</v>
      </c>
      <c r="C1012" s="6" t="s">
        <v>3372</v>
      </c>
      <c r="D1012" s="6" t="s">
        <v>49</v>
      </c>
      <c r="E1012" s="6" t="s">
        <v>16</v>
      </c>
      <c r="F1012" s="15">
        <v>90</v>
      </c>
      <c r="G1012" s="6" t="s">
        <v>3373</v>
      </c>
      <c r="H1012" s="6" t="s">
        <v>3374</v>
      </c>
      <c r="I1012" s="6" t="s">
        <v>32</v>
      </c>
      <c r="J1012" s="7">
        <v>44184</v>
      </c>
      <c r="K1012" s="15">
        <v>31</v>
      </c>
      <c r="L1012" s="6" t="s">
        <v>20</v>
      </c>
      <c r="M1012" s="6">
        <f t="shared" si="61"/>
        <v>2020</v>
      </c>
      <c r="N1012" s="6">
        <f t="shared" si="62"/>
        <v>12</v>
      </c>
      <c r="O1012" s="6" t="str">
        <f>VLOOKUP(L1012,'User input'!$D$6:$E$16,2,FALSE)</f>
        <v>Hyperwotsit</v>
      </c>
      <c r="P1012" s="6">
        <f>VLOOKUP(L1012,'User input'!$D$6:$G$16,3,FALSE)</f>
        <v>2.0099999999999998</v>
      </c>
      <c r="Q1012" s="6">
        <f>VLOOKUP(L1012,'User input'!$D$6:$G$16,4,FALSE)</f>
        <v>20</v>
      </c>
      <c r="R1012" s="6">
        <f t="shared" si="63"/>
        <v>620</v>
      </c>
      <c r="S1012" s="26">
        <f t="shared" si="60"/>
        <v>1246.1999999999998</v>
      </c>
      <c r="T1012" s="26">
        <f>IF(K1012&lt;'User input'!$I$9,'User input'!$J$8,IF(K1012&lt;'User input'!$I$10,'User input'!$J$9,IF(K1012&lt;'User input'!$I$11,'User input'!$J$10,'User input'!$J$11)))*S1012</f>
        <v>37.385999999999996</v>
      </c>
      <c r="U1012" s="26">
        <f>K1012*'User input'!$J$17+'User input'!$J$16</f>
        <v>0.5</v>
      </c>
    </row>
    <row r="1013" spans="1:21" x14ac:dyDescent="0.25">
      <c r="A1013" s="18">
        <v>1032</v>
      </c>
      <c r="B1013" s="10" t="s">
        <v>456</v>
      </c>
      <c r="C1013" s="10" t="s">
        <v>3375</v>
      </c>
      <c r="D1013" s="10" t="s">
        <v>28</v>
      </c>
      <c r="E1013" s="10" t="s">
        <v>29</v>
      </c>
      <c r="F1013" s="16">
        <v>60</v>
      </c>
      <c r="G1013" s="10" t="s">
        <v>3376</v>
      </c>
      <c r="H1013" s="10" t="s">
        <v>3377</v>
      </c>
      <c r="I1013" s="10" t="s">
        <v>2868</v>
      </c>
      <c r="J1013" s="11">
        <v>44418</v>
      </c>
      <c r="K1013" s="16">
        <v>12</v>
      </c>
      <c r="L1013" s="10" t="s">
        <v>68</v>
      </c>
      <c r="M1013" s="10">
        <f t="shared" si="61"/>
        <v>2021</v>
      </c>
      <c r="N1013" s="10">
        <f t="shared" si="62"/>
        <v>8</v>
      </c>
      <c r="O1013" s="10" t="str">
        <f>VLOOKUP(L1013,'User input'!$D$6:$E$16,2,FALSE)</f>
        <v>Megawidget M</v>
      </c>
      <c r="P1013" s="10">
        <f>VLOOKUP(L1013,'User input'!$D$6:$G$16,3,FALSE)</f>
        <v>1.29</v>
      </c>
      <c r="Q1013" s="10">
        <f>VLOOKUP(L1013,'User input'!$D$6:$G$16,4,FALSE)</f>
        <v>24</v>
      </c>
      <c r="R1013" s="10">
        <f t="shared" si="63"/>
        <v>288</v>
      </c>
      <c r="S1013" s="27">
        <f t="shared" si="60"/>
        <v>371.52</v>
      </c>
      <c r="T1013" s="27">
        <f>IF(K1013&lt;'User input'!$I$9,'User input'!$J$8,IF(K1013&lt;'User input'!$I$10,'User input'!$J$9,IF(K1013&lt;'User input'!$I$11,'User input'!$J$10,'User input'!$J$11)))*S1013</f>
        <v>0</v>
      </c>
      <c r="U1013" s="27">
        <f>K1013*'User input'!$J$17+'User input'!$J$16</f>
        <v>0.5</v>
      </c>
    </row>
    <row r="1014" spans="1:21" x14ac:dyDescent="0.25">
      <c r="A1014" s="17">
        <v>1033</v>
      </c>
      <c r="B1014" s="6" t="s">
        <v>3378</v>
      </c>
      <c r="C1014" s="6" t="s">
        <v>3379</v>
      </c>
      <c r="D1014" s="6" t="s">
        <v>49</v>
      </c>
      <c r="E1014" s="6" t="s">
        <v>16</v>
      </c>
      <c r="F1014" s="15">
        <v>60</v>
      </c>
      <c r="G1014" s="6" t="s">
        <v>3380</v>
      </c>
      <c r="H1014" s="6" t="s">
        <v>3381</v>
      </c>
      <c r="I1014" s="6" t="s">
        <v>3382</v>
      </c>
      <c r="J1014" s="7">
        <v>44355</v>
      </c>
      <c r="K1014" s="15">
        <v>65</v>
      </c>
      <c r="L1014" s="6" t="s">
        <v>52</v>
      </c>
      <c r="M1014" s="6">
        <f t="shared" si="61"/>
        <v>2021</v>
      </c>
      <c r="N1014" s="6">
        <f t="shared" si="62"/>
        <v>6</v>
      </c>
      <c r="O1014" s="6" t="str">
        <f>VLOOKUP(L1014,'User input'!$D$6:$E$16,2,FALSE)</f>
        <v>Megawidget S</v>
      </c>
      <c r="P1014" s="6">
        <f>VLOOKUP(L1014,'User input'!$D$6:$G$16,3,FALSE)</f>
        <v>0.69</v>
      </c>
      <c r="Q1014" s="6">
        <f>VLOOKUP(L1014,'User input'!$D$6:$G$16,4,FALSE)</f>
        <v>24</v>
      </c>
      <c r="R1014" s="6">
        <f t="shared" si="63"/>
        <v>1560</v>
      </c>
      <c r="S1014" s="26">
        <f t="shared" si="60"/>
        <v>1076.3999999999999</v>
      </c>
      <c r="T1014" s="26">
        <f>IF(K1014&lt;'User input'!$I$9,'User input'!$J$8,IF(K1014&lt;'User input'!$I$10,'User input'!$J$9,IF(K1014&lt;'User input'!$I$11,'User input'!$J$10,'User input'!$J$11)))*S1014</f>
        <v>53.819999999999993</v>
      </c>
      <c r="U1014" s="26">
        <f>K1014*'User input'!$J$17+'User input'!$J$16</f>
        <v>0.5</v>
      </c>
    </row>
    <row r="1015" spans="1:21" x14ac:dyDescent="0.25">
      <c r="A1015" s="18">
        <v>1034</v>
      </c>
      <c r="B1015" s="10" t="s">
        <v>3383</v>
      </c>
      <c r="C1015" s="10" t="s">
        <v>3384</v>
      </c>
      <c r="D1015" s="10" t="s">
        <v>49</v>
      </c>
      <c r="E1015" s="10" t="s">
        <v>16</v>
      </c>
      <c r="F1015" s="16">
        <v>30</v>
      </c>
      <c r="G1015" s="10" t="s">
        <v>3385</v>
      </c>
      <c r="H1015" s="10" t="s">
        <v>3386</v>
      </c>
      <c r="I1015" s="10" t="s">
        <v>32</v>
      </c>
      <c r="J1015" s="11">
        <v>44375</v>
      </c>
      <c r="K1015" s="16">
        <v>96</v>
      </c>
      <c r="L1015" s="10" t="s">
        <v>39</v>
      </c>
      <c r="M1015" s="10">
        <f t="shared" si="61"/>
        <v>2021</v>
      </c>
      <c r="N1015" s="10">
        <f t="shared" si="62"/>
        <v>6</v>
      </c>
      <c r="O1015" s="10" t="str">
        <f>VLOOKUP(L1015,'User input'!$D$6:$E$16,2,FALSE)</f>
        <v>Ultrathing V1</v>
      </c>
      <c r="P1015" s="10">
        <f>VLOOKUP(L1015,'User input'!$D$6:$G$16,3,FALSE)</f>
        <v>1.79</v>
      </c>
      <c r="Q1015" s="10">
        <f>VLOOKUP(L1015,'User input'!$D$6:$G$16,4,FALSE)</f>
        <v>17</v>
      </c>
      <c r="R1015" s="10">
        <f t="shared" si="63"/>
        <v>1632</v>
      </c>
      <c r="S1015" s="27">
        <f t="shared" si="60"/>
        <v>2921.28</v>
      </c>
      <c r="T1015" s="27">
        <f>IF(K1015&lt;'User input'!$I$9,'User input'!$J$8,IF(K1015&lt;'User input'!$I$10,'User input'!$J$9,IF(K1015&lt;'User input'!$I$11,'User input'!$J$10,'User input'!$J$11)))*S1015</f>
        <v>146.06400000000002</v>
      </c>
      <c r="U1015" s="27">
        <f>K1015*'User input'!$J$17+'User input'!$J$16</f>
        <v>0.5</v>
      </c>
    </row>
    <row r="1016" spans="1:21" x14ac:dyDescent="0.25">
      <c r="A1016" s="17">
        <v>1035</v>
      </c>
      <c r="B1016" s="6" t="s">
        <v>3387</v>
      </c>
      <c r="C1016" s="6" t="s">
        <v>402</v>
      </c>
      <c r="D1016" s="6" t="s">
        <v>28</v>
      </c>
      <c r="E1016" s="6" t="s">
        <v>29</v>
      </c>
      <c r="F1016" s="15">
        <v>90</v>
      </c>
      <c r="G1016" s="6" t="s">
        <v>3388</v>
      </c>
      <c r="H1016" s="6" t="s">
        <v>3389</v>
      </c>
      <c r="I1016" s="6" t="s">
        <v>122</v>
      </c>
      <c r="J1016" s="7">
        <v>43939</v>
      </c>
      <c r="K1016" s="15">
        <v>32</v>
      </c>
      <c r="L1016" s="6" t="s">
        <v>33</v>
      </c>
      <c r="M1016" s="6">
        <f t="shared" si="61"/>
        <v>2020</v>
      </c>
      <c r="N1016" s="6">
        <f t="shared" si="62"/>
        <v>4</v>
      </c>
      <c r="O1016" s="6" t="str">
        <f>VLOOKUP(L1016,'User input'!$D$6:$E$16,2,FALSE)</f>
        <v>Megawidget L</v>
      </c>
      <c r="P1016" s="6">
        <f>VLOOKUP(L1016,'User input'!$D$6:$G$16,3,FALSE)</f>
        <v>1.79</v>
      </c>
      <c r="Q1016" s="6">
        <f>VLOOKUP(L1016,'User input'!$D$6:$G$16,4,FALSE)</f>
        <v>24</v>
      </c>
      <c r="R1016" s="6">
        <f t="shared" si="63"/>
        <v>768</v>
      </c>
      <c r="S1016" s="26">
        <f t="shared" si="60"/>
        <v>1374.72</v>
      </c>
      <c r="T1016" s="26">
        <f>IF(K1016&lt;'User input'!$I$9,'User input'!$J$8,IF(K1016&lt;'User input'!$I$10,'User input'!$J$9,IF(K1016&lt;'User input'!$I$11,'User input'!$J$10,'User input'!$J$11)))*S1016</f>
        <v>41.241599999999998</v>
      </c>
      <c r="U1016" s="26">
        <f>K1016*'User input'!$J$17+'User input'!$J$16</f>
        <v>0.5</v>
      </c>
    </row>
    <row r="1017" spans="1:21" x14ac:dyDescent="0.25">
      <c r="A1017" s="18">
        <v>1036</v>
      </c>
      <c r="B1017" s="10" t="s">
        <v>3390</v>
      </c>
      <c r="C1017" s="10" t="s">
        <v>1221</v>
      </c>
      <c r="D1017" s="10" t="s">
        <v>49</v>
      </c>
      <c r="E1017" s="10" t="s">
        <v>16</v>
      </c>
      <c r="F1017" s="16">
        <v>90</v>
      </c>
      <c r="G1017" s="10" t="s">
        <v>3391</v>
      </c>
      <c r="H1017" s="10" t="s">
        <v>3392</v>
      </c>
      <c r="I1017" s="10" t="s">
        <v>32</v>
      </c>
      <c r="J1017" s="11">
        <v>43536</v>
      </c>
      <c r="K1017" s="16">
        <v>47</v>
      </c>
      <c r="L1017" s="10" t="s">
        <v>52</v>
      </c>
      <c r="M1017" s="10">
        <f t="shared" si="61"/>
        <v>2019</v>
      </c>
      <c r="N1017" s="10">
        <f t="shared" si="62"/>
        <v>3</v>
      </c>
      <c r="O1017" s="10" t="str">
        <f>VLOOKUP(L1017,'User input'!$D$6:$E$16,2,FALSE)</f>
        <v>Megawidget S</v>
      </c>
      <c r="P1017" s="10">
        <f>VLOOKUP(L1017,'User input'!$D$6:$G$16,3,FALSE)</f>
        <v>0.69</v>
      </c>
      <c r="Q1017" s="10">
        <f>VLOOKUP(L1017,'User input'!$D$6:$G$16,4,FALSE)</f>
        <v>24</v>
      </c>
      <c r="R1017" s="10">
        <f t="shared" si="63"/>
        <v>1128</v>
      </c>
      <c r="S1017" s="27">
        <f t="shared" si="60"/>
        <v>778.31999999999994</v>
      </c>
      <c r="T1017" s="27">
        <f>IF(K1017&lt;'User input'!$I$9,'User input'!$J$8,IF(K1017&lt;'User input'!$I$10,'User input'!$J$9,IF(K1017&lt;'User input'!$I$11,'User input'!$J$10,'User input'!$J$11)))*S1017</f>
        <v>23.349599999999999</v>
      </c>
      <c r="U1017" s="27">
        <f>K1017*'User input'!$J$17+'User input'!$J$16</f>
        <v>0.5</v>
      </c>
    </row>
    <row r="1018" spans="1:21" x14ac:dyDescent="0.25">
      <c r="A1018" s="17">
        <v>1037</v>
      </c>
      <c r="B1018" s="6" t="s">
        <v>3393</v>
      </c>
      <c r="C1018" s="6" t="s">
        <v>3004</v>
      </c>
      <c r="D1018" s="6" t="s">
        <v>49</v>
      </c>
      <c r="E1018" s="6" t="s">
        <v>16</v>
      </c>
      <c r="F1018" s="15">
        <v>60</v>
      </c>
      <c r="G1018" s="6" t="s">
        <v>3394</v>
      </c>
      <c r="H1018" s="6" t="s">
        <v>3395</v>
      </c>
      <c r="I1018" s="6" t="s">
        <v>32</v>
      </c>
      <c r="J1018" s="7">
        <v>43855</v>
      </c>
      <c r="K1018" s="15">
        <v>59</v>
      </c>
      <c r="L1018" s="6" t="s">
        <v>20</v>
      </c>
      <c r="M1018" s="6">
        <f t="shared" si="61"/>
        <v>2020</v>
      </c>
      <c r="N1018" s="6">
        <f t="shared" si="62"/>
        <v>1</v>
      </c>
      <c r="O1018" s="6" t="str">
        <f>VLOOKUP(L1018,'User input'!$D$6:$E$16,2,FALSE)</f>
        <v>Hyperwotsit</v>
      </c>
      <c r="P1018" s="6">
        <f>VLOOKUP(L1018,'User input'!$D$6:$G$16,3,FALSE)</f>
        <v>2.0099999999999998</v>
      </c>
      <c r="Q1018" s="6">
        <f>VLOOKUP(L1018,'User input'!$D$6:$G$16,4,FALSE)</f>
        <v>20</v>
      </c>
      <c r="R1018" s="6">
        <f t="shared" si="63"/>
        <v>1180</v>
      </c>
      <c r="S1018" s="26">
        <f t="shared" si="60"/>
        <v>2371.7999999999997</v>
      </c>
      <c r="T1018" s="26">
        <f>IF(K1018&lt;'User input'!$I$9,'User input'!$J$8,IF(K1018&lt;'User input'!$I$10,'User input'!$J$9,IF(K1018&lt;'User input'!$I$11,'User input'!$J$10,'User input'!$J$11)))*S1018</f>
        <v>118.58999999999999</v>
      </c>
      <c r="U1018" s="26">
        <f>K1018*'User input'!$J$17+'User input'!$J$16</f>
        <v>0.5</v>
      </c>
    </row>
    <row r="1019" spans="1:21" x14ac:dyDescent="0.25">
      <c r="A1019" s="18">
        <v>1038</v>
      </c>
      <c r="B1019" s="10" t="s">
        <v>3396</v>
      </c>
      <c r="C1019" s="10" t="s">
        <v>3397</v>
      </c>
      <c r="D1019" s="10" t="s">
        <v>49</v>
      </c>
      <c r="E1019" s="10" t="s">
        <v>16</v>
      </c>
      <c r="F1019" s="16">
        <v>60</v>
      </c>
      <c r="G1019" s="10" t="s">
        <v>3398</v>
      </c>
      <c r="H1019" s="10" t="s">
        <v>3399</v>
      </c>
      <c r="I1019" s="10" t="s">
        <v>93</v>
      </c>
      <c r="J1019" s="11">
        <v>44216</v>
      </c>
      <c r="K1019" s="16">
        <v>74</v>
      </c>
      <c r="L1019" s="10" t="s">
        <v>62</v>
      </c>
      <c r="M1019" s="10">
        <f t="shared" si="61"/>
        <v>2021</v>
      </c>
      <c r="N1019" s="10">
        <f t="shared" si="62"/>
        <v>1</v>
      </c>
      <c r="O1019" s="10" t="str">
        <f>VLOOKUP(L1019,'User input'!$D$6:$E$16,2,FALSE)</f>
        <v>Ultrathing V4</v>
      </c>
      <c r="P1019" s="10">
        <f>VLOOKUP(L1019,'User input'!$D$6:$G$16,3,FALSE)</f>
        <v>3.99</v>
      </c>
      <c r="Q1019" s="10">
        <f>VLOOKUP(L1019,'User input'!$D$6:$G$16,4,FALSE)</f>
        <v>24</v>
      </c>
      <c r="R1019" s="10">
        <f t="shared" si="63"/>
        <v>1776</v>
      </c>
      <c r="S1019" s="27">
        <f t="shared" si="60"/>
        <v>7086.2400000000007</v>
      </c>
      <c r="T1019" s="27">
        <f>IF(K1019&lt;'User input'!$I$9,'User input'!$J$8,IF(K1019&lt;'User input'!$I$10,'User input'!$J$9,IF(K1019&lt;'User input'!$I$11,'User input'!$J$10,'User input'!$J$11)))*S1019</f>
        <v>354.31200000000007</v>
      </c>
      <c r="U1019" s="27">
        <f>K1019*'User input'!$J$17+'User input'!$J$16</f>
        <v>0.5</v>
      </c>
    </row>
    <row r="1020" spans="1:21" x14ac:dyDescent="0.25">
      <c r="A1020" s="17">
        <v>1039</v>
      </c>
      <c r="B1020" s="6" t="s">
        <v>3400</v>
      </c>
      <c r="C1020" s="6" t="s">
        <v>2741</v>
      </c>
      <c r="D1020" s="6" t="s">
        <v>28</v>
      </c>
      <c r="E1020" s="6" t="s">
        <v>29</v>
      </c>
      <c r="F1020" s="15">
        <v>30</v>
      </c>
      <c r="G1020" s="6" t="s">
        <v>3398</v>
      </c>
      <c r="H1020" s="6" t="s">
        <v>408</v>
      </c>
      <c r="I1020" s="6" t="s">
        <v>185</v>
      </c>
      <c r="J1020" s="7">
        <v>44133</v>
      </c>
      <c r="K1020" s="15">
        <v>11</v>
      </c>
      <c r="L1020" s="6" t="s">
        <v>44</v>
      </c>
      <c r="M1020" s="6">
        <f t="shared" si="61"/>
        <v>2020</v>
      </c>
      <c r="N1020" s="6">
        <f t="shared" si="62"/>
        <v>10</v>
      </c>
      <c r="O1020" s="6" t="str">
        <f>VLOOKUP(L1020,'User input'!$D$6:$E$16,2,FALSE)</f>
        <v>Gigastuff</v>
      </c>
      <c r="P1020" s="6">
        <f>VLOOKUP(L1020,'User input'!$D$6:$G$16,3,FALSE)</f>
        <v>1.89</v>
      </c>
      <c r="Q1020" s="6">
        <f>VLOOKUP(L1020,'User input'!$D$6:$G$16,4,FALSE)</f>
        <v>18</v>
      </c>
      <c r="R1020" s="6">
        <f t="shared" si="63"/>
        <v>198</v>
      </c>
      <c r="S1020" s="26">
        <f t="shared" si="60"/>
        <v>374.21999999999997</v>
      </c>
      <c r="T1020" s="26">
        <f>IF(K1020&lt;'User input'!$I$9,'User input'!$J$8,IF(K1020&lt;'User input'!$I$10,'User input'!$J$9,IF(K1020&lt;'User input'!$I$11,'User input'!$J$10,'User input'!$J$11)))*S1020</f>
        <v>0</v>
      </c>
      <c r="U1020" s="26">
        <f>K1020*'User input'!$J$17+'User input'!$J$16</f>
        <v>0.5</v>
      </c>
    </row>
    <row r="1021" spans="1:21" x14ac:dyDescent="0.25">
      <c r="A1021" s="18">
        <v>1040</v>
      </c>
      <c r="B1021" s="10" t="s">
        <v>2224</v>
      </c>
      <c r="C1021" s="10" t="s">
        <v>3110</v>
      </c>
      <c r="D1021" s="10" t="s">
        <v>15</v>
      </c>
      <c r="E1021" s="10" t="s">
        <v>16</v>
      </c>
      <c r="F1021" s="16">
        <v>30</v>
      </c>
      <c r="G1021" s="10" t="s">
        <v>3401</v>
      </c>
      <c r="H1021" s="10" t="s">
        <v>518</v>
      </c>
      <c r="I1021" s="10" t="s">
        <v>32</v>
      </c>
      <c r="J1021" s="11">
        <v>43630</v>
      </c>
      <c r="K1021" s="16">
        <v>26</v>
      </c>
      <c r="L1021" s="10" t="s">
        <v>78</v>
      </c>
      <c r="M1021" s="10">
        <f t="shared" si="61"/>
        <v>2019</v>
      </c>
      <c r="N1021" s="10">
        <f t="shared" si="62"/>
        <v>6</v>
      </c>
      <c r="O1021" s="10" t="str">
        <f>VLOOKUP(L1021,'User input'!$D$6:$E$16,2,FALSE)</f>
        <v>Ultrathing V2</v>
      </c>
      <c r="P1021" s="10">
        <f>VLOOKUP(L1021,'User input'!$D$6:$G$16,3,FALSE)</f>
        <v>2.95</v>
      </c>
      <c r="Q1021" s="10">
        <f>VLOOKUP(L1021,'User input'!$D$6:$G$16,4,FALSE)</f>
        <v>20</v>
      </c>
      <c r="R1021" s="10">
        <f t="shared" si="63"/>
        <v>520</v>
      </c>
      <c r="S1021" s="27">
        <f t="shared" si="60"/>
        <v>1534</v>
      </c>
      <c r="T1021" s="27">
        <f>IF(K1021&lt;'User input'!$I$9,'User input'!$J$8,IF(K1021&lt;'User input'!$I$10,'User input'!$J$9,IF(K1021&lt;'User input'!$I$11,'User input'!$J$10,'User input'!$J$11)))*S1021</f>
        <v>46.019999999999996</v>
      </c>
      <c r="U1021" s="27">
        <f>K1021*'User input'!$J$17+'User input'!$J$16</f>
        <v>0.5</v>
      </c>
    </row>
    <row r="1022" spans="1:21" x14ac:dyDescent="0.25">
      <c r="A1022" s="18">
        <v>1042</v>
      </c>
      <c r="B1022" s="10" t="s">
        <v>3403</v>
      </c>
      <c r="C1022" s="10" t="s">
        <v>3404</v>
      </c>
      <c r="D1022" s="10" t="s">
        <v>15</v>
      </c>
      <c r="E1022" s="10" t="s">
        <v>16</v>
      </c>
      <c r="F1022" s="16">
        <v>60</v>
      </c>
      <c r="G1022" s="10" t="s">
        <v>3405</v>
      </c>
      <c r="H1022" s="10" t="s">
        <v>3406</v>
      </c>
      <c r="I1022" s="10" t="s">
        <v>32</v>
      </c>
      <c r="J1022" s="11">
        <v>44424</v>
      </c>
      <c r="K1022" s="16">
        <v>65</v>
      </c>
      <c r="L1022" s="10" t="s">
        <v>52</v>
      </c>
      <c r="M1022" s="10">
        <f t="shared" si="61"/>
        <v>2021</v>
      </c>
      <c r="N1022" s="10">
        <f t="shared" si="62"/>
        <v>8</v>
      </c>
      <c r="O1022" s="10" t="str">
        <f>VLOOKUP(L1022,'User input'!$D$6:$E$16,2,FALSE)</f>
        <v>Megawidget S</v>
      </c>
      <c r="P1022" s="10">
        <f>VLOOKUP(L1022,'User input'!$D$6:$G$16,3,FALSE)</f>
        <v>0.69</v>
      </c>
      <c r="Q1022" s="10">
        <f>VLOOKUP(L1022,'User input'!$D$6:$G$16,4,FALSE)</f>
        <v>24</v>
      </c>
      <c r="R1022" s="10">
        <f t="shared" si="63"/>
        <v>1560</v>
      </c>
      <c r="S1022" s="27">
        <f t="shared" si="60"/>
        <v>1076.3999999999999</v>
      </c>
      <c r="T1022" s="27">
        <f>IF(K1022&lt;'User input'!$I$9,'User input'!$J$8,IF(K1022&lt;'User input'!$I$10,'User input'!$J$9,IF(K1022&lt;'User input'!$I$11,'User input'!$J$10,'User input'!$J$11)))*S1022</f>
        <v>53.819999999999993</v>
      </c>
      <c r="U1022" s="27">
        <f>K1022*'User input'!$J$17+'User input'!$J$16</f>
        <v>0.5</v>
      </c>
    </row>
    <row r="1023" spans="1:21" x14ac:dyDescent="0.25">
      <c r="A1023" s="17">
        <v>1043</v>
      </c>
      <c r="B1023" s="6" t="s">
        <v>2414</v>
      </c>
      <c r="C1023" s="6" t="s">
        <v>3407</v>
      </c>
      <c r="D1023" s="6" t="s">
        <v>28</v>
      </c>
      <c r="E1023" s="6" t="s">
        <v>29</v>
      </c>
      <c r="F1023" s="15">
        <v>30</v>
      </c>
      <c r="G1023" s="6" t="s">
        <v>3408</v>
      </c>
      <c r="H1023" s="6" t="s">
        <v>3409</v>
      </c>
      <c r="I1023" s="6" t="s">
        <v>25</v>
      </c>
      <c r="J1023" s="7">
        <v>44470</v>
      </c>
      <c r="K1023" s="15">
        <v>78</v>
      </c>
      <c r="L1023" s="6" t="s">
        <v>20</v>
      </c>
      <c r="M1023" s="6">
        <f t="shared" si="61"/>
        <v>2021</v>
      </c>
      <c r="N1023" s="6">
        <f t="shared" si="62"/>
        <v>10</v>
      </c>
      <c r="O1023" s="6" t="str">
        <f>VLOOKUP(L1023,'User input'!$D$6:$E$16,2,FALSE)</f>
        <v>Hyperwotsit</v>
      </c>
      <c r="P1023" s="6">
        <f>VLOOKUP(L1023,'User input'!$D$6:$G$16,3,FALSE)</f>
        <v>2.0099999999999998</v>
      </c>
      <c r="Q1023" s="6">
        <f>VLOOKUP(L1023,'User input'!$D$6:$G$16,4,FALSE)</f>
        <v>20</v>
      </c>
      <c r="R1023" s="6">
        <f t="shared" si="63"/>
        <v>1560</v>
      </c>
      <c r="S1023" s="26">
        <f t="shared" si="60"/>
        <v>3135.5999999999995</v>
      </c>
      <c r="T1023" s="26">
        <f>IF(K1023&lt;'User input'!$I$9,'User input'!$J$8,IF(K1023&lt;'User input'!$I$10,'User input'!$J$9,IF(K1023&lt;'User input'!$I$11,'User input'!$J$10,'User input'!$J$11)))*S1023</f>
        <v>156.77999999999997</v>
      </c>
      <c r="U1023" s="26">
        <f>K1023*'User input'!$J$17+'User input'!$J$16</f>
        <v>0.5</v>
      </c>
    </row>
    <row r="1024" spans="1:21" x14ac:dyDescent="0.25">
      <c r="A1024" s="18">
        <v>1044</v>
      </c>
      <c r="B1024" s="10" t="s">
        <v>2931</v>
      </c>
      <c r="C1024" s="10" t="s">
        <v>3410</v>
      </c>
      <c r="D1024" s="10" t="s">
        <v>28</v>
      </c>
      <c r="E1024" s="10" t="s">
        <v>29</v>
      </c>
      <c r="F1024" s="16">
        <v>30</v>
      </c>
      <c r="G1024" s="10" t="s">
        <v>3411</v>
      </c>
      <c r="H1024" s="10" t="s">
        <v>3412</v>
      </c>
      <c r="I1024" s="10" t="s">
        <v>32</v>
      </c>
      <c r="J1024" s="11">
        <v>43754</v>
      </c>
      <c r="K1024" s="16">
        <v>63</v>
      </c>
      <c r="L1024" s="10" t="s">
        <v>52</v>
      </c>
      <c r="M1024" s="10">
        <f t="shared" si="61"/>
        <v>2019</v>
      </c>
      <c r="N1024" s="10">
        <f t="shared" si="62"/>
        <v>10</v>
      </c>
      <c r="O1024" s="10" t="str">
        <f>VLOOKUP(L1024,'User input'!$D$6:$E$16,2,FALSE)</f>
        <v>Megawidget S</v>
      </c>
      <c r="P1024" s="10">
        <f>VLOOKUP(L1024,'User input'!$D$6:$G$16,3,FALSE)</f>
        <v>0.69</v>
      </c>
      <c r="Q1024" s="10">
        <f>VLOOKUP(L1024,'User input'!$D$6:$G$16,4,FALSE)</f>
        <v>24</v>
      </c>
      <c r="R1024" s="10">
        <f t="shared" si="63"/>
        <v>1512</v>
      </c>
      <c r="S1024" s="27">
        <f t="shared" si="60"/>
        <v>1043.28</v>
      </c>
      <c r="T1024" s="27">
        <f>IF(K1024&lt;'User input'!$I$9,'User input'!$J$8,IF(K1024&lt;'User input'!$I$10,'User input'!$J$9,IF(K1024&lt;'User input'!$I$11,'User input'!$J$10,'User input'!$J$11)))*S1024</f>
        <v>52.164000000000001</v>
      </c>
      <c r="U1024" s="27">
        <f>K1024*'User input'!$J$17+'User input'!$J$16</f>
        <v>0.5</v>
      </c>
    </row>
    <row r="1025" spans="1:21" x14ac:dyDescent="0.25">
      <c r="A1025" s="17">
        <v>1045</v>
      </c>
      <c r="B1025" s="6" t="s">
        <v>3413</v>
      </c>
      <c r="C1025" s="6" t="s">
        <v>3414</v>
      </c>
      <c r="D1025" s="6" t="s">
        <v>15</v>
      </c>
      <c r="E1025" s="6" t="s">
        <v>16</v>
      </c>
      <c r="F1025" s="15">
        <v>30</v>
      </c>
      <c r="G1025" s="6" t="s">
        <v>3415</v>
      </c>
      <c r="H1025" s="6" t="s">
        <v>3416</v>
      </c>
      <c r="I1025" s="6" t="s">
        <v>38</v>
      </c>
      <c r="J1025" s="7">
        <v>44419</v>
      </c>
      <c r="K1025" s="15">
        <v>100</v>
      </c>
      <c r="L1025" s="6" t="s">
        <v>39</v>
      </c>
      <c r="M1025" s="6">
        <f t="shared" si="61"/>
        <v>2021</v>
      </c>
      <c r="N1025" s="6">
        <f t="shared" si="62"/>
        <v>8</v>
      </c>
      <c r="O1025" s="6" t="str">
        <f>VLOOKUP(L1025,'User input'!$D$6:$E$16,2,FALSE)</f>
        <v>Ultrathing V1</v>
      </c>
      <c r="P1025" s="6">
        <f>VLOOKUP(L1025,'User input'!$D$6:$G$16,3,FALSE)</f>
        <v>1.79</v>
      </c>
      <c r="Q1025" s="6">
        <f>VLOOKUP(L1025,'User input'!$D$6:$G$16,4,FALSE)</f>
        <v>17</v>
      </c>
      <c r="R1025" s="6">
        <f t="shared" si="63"/>
        <v>1700</v>
      </c>
      <c r="S1025" s="26">
        <f t="shared" si="60"/>
        <v>3043</v>
      </c>
      <c r="T1025" s="26">
        <f>IF(K1025&lt;'User input'!$I$9,'User input'!$J$8,IF(K1025&lt;'User input'!$I$10,'User input'!$J$9,IF(K1025&lt;'User input'!$I$11,'User input'!$J$10,'User input'!$J$11)))*S1025</f>
        <v>213.01000000000002</v>
      </c>
      <c r="U1025" s="26">
        <f>K1025*'User input'!$J$17+'User input'!$J$16</f>
        <v>0.5</v>
      </c>
    </row>
    <row r="1026" spans="1:21" x14ac:dyDescent="0.25">
      <c r="A1026" s="18">
        <v>1046</v>
      </c>
      <c r="B1026" s="10" t="s">
        <v>3417</v>
      </c>
      <c r="C1026" s="10" t="s">
        <v>3418</v>
      </c>
      <c r="D1026" s="10" t="s">
        <v>28</v>
      </c>
      <c r="E1026" s="10" t="s">
        <v>29</v>
      </c>
      <c r="F1026" s="16">
        <v>30</v>
      </c>
      <c r="G1026" s="10" t="s">
        <v>3419</v>
      </c>
      <c r="H1026" s="10" t="s">
        <v>2671</v>
      </c>
      <c r="I1026" s="10" t="s">
        <v>682</v>
      </c>
      <c r="J1026" s="11">
        <v>43589</v>
      </c>
      <c r="K1026" s="16">
        <v>5</v>
      </c>
      <c r="L1026" s="10" t="s">
        <v>20</v>
      </c>
      <c r="M1026" s="10">
        <f t="shared" si="61"/>
        <v>2019</v>
      </c>
      <c r="N1026" s="10">
        <f t="shared" si="62"/>
        <v>5</v>
      </c>
      <c r="O1026" s="10" t="str">
        <f>VLOOKUP(L1026,'User input'!$D$6:$E$16,2,FALSE)</f>
        <v>Hyperwotsit</v>
      </c>
      <c r="P1026" s="10">
        <f>VLOOKUP(L1026,'User input'!$D$6:$G$16,3,FALSE)</f>
        <v>2.0099999999999998</v>
      </c>
      <c r="Q1026" s="10">
        <f>VLOOKUP(L1026,'User input'!$D$6:$G$16,4,FALSE)</f>
        <v>20</v>
      </c>
      <c r="R1026" s="10">
        <f t="shared" si="63"/>
        <v>100</v>
      </c>
      <c r="S1026" s="27">
        <f t="shared" si="60"/>
        <v>200.99999999999997</v>
      </c>
      <c r="T1026" s="27">
        <f>IF(K1026&lt;'User input'!$I$9,'User input'!$J$8,IF(K1026&lt;'User input'!$I$10,'User input'!$J$9,IF(K1026&lt;'User input'!$I$11,'User input'!$J$10,'User input'!$J$11)))*S1026</f>
        <v>0</v>
      </c>
      <c r="U1026" s="27">
        <f>K1026*'User input'!$J$17+'User input'!$J$16</f>
        <v>0.5</v>
      </c>
    </row>
    <row r="1027" spans="1:21" x14ac:dyDescent="0.25">
      <c r="A1027" s="17">
        <v>1047</v>
      </c>
      <c r="B1027" s="6" t="s">
        <v>1669</v>
      </c>
      <c r="C1027" s="6" t="s">
        <v>1217</v>
      </c>
      <c r="D1027" s="6" t="s">
        <v>28</v>
      </c>
      <c r="E1027" s="6" t="s">
        <v>29</v>
      </c>
      <c r="F1027" s="15">
        <v>90</v>
      </c>
      <c r="G1027" s="6" t="s">
        <v>3420</v>
      </c>
      <c r="H1027" s="6" t="s">
        <v>3421</v>
      </c>
      <c r="I1027" s="6" t="s">
        <v>1194</v>
      </c>
      <c r="J1027" s="7">
        <v>43732</v>
      </c>
      <c r="K1027" s="15">
        <v>18</v>
      </c>
      <c r="L1027" s="6" t="s">
        <v>157</v>
      </c>
      <c r="M1027" s="6">
        <f t="shared" si="61"/>
        <v>2019</v>
      </c>
      <c r="N1027" s="6">
        <f t="shared" si="62"/>
        <v>9</v>
      </c>
      <c r="O1027" s="6" t="str">
        <f>VLOOKUP(L1027,'User input'!$D$6:$E$16,2,FALSE)</f>
        <v>Ultrathing V3</v>
      </c>
      <c r="P1027" s="6">
        <f>VLOOKUP(L1027,'User input'!$D$6:$G$16,3,FALSE)</f>
        <v>3.39</v>
      </c>
      <c r="Q1027" s="6">
        <f>VLOOKUP(L1027,'User input'!$D$6:$G$16,4,FALSE)</f>
        <v>24</v>
      </c>
      <c r="R1027" s="6">
        <f t="shared" si="63"/>
        <v>432</v>
      </c>
      <c r="S1027" s="26">
        <f t="shared" si="60"/>
        <v>1464.48</v>
      </c>
      <c r="T1027" s="26">
        <f>IF(K1027&lt;'User input'!$I$9,'User input'!$J$8,IF(K1027&lt;'User input'!$I$10,'User input'!$J$9,IF(K1027&lt;'User input'!$I$11,'User input'!$J$10,'User input'!$J$11)))*S1027</f>
        <v>0</v>
      </c>
      <c r="U1027" s="26">
        <f>K1027*'User input'!$J$17+'User input'!$J$16</f>
        <v>0.5</v>
      </c>
    </row>
    <row r="1028" spans="1:21" x14ac:dyDescent="0.25">
      <c r="A1028" s="18">
        <v>1048</v>
      </c>
      <c r="B1028" s="10" t="s">
        <v>3422</v>
      </c>
      <c r="C1028" s="10" t="s">
        <v>3423</v>
      </c>
      <c r="D1028" s="10" t="s">
        <v>49</v>
      </c>
      <c r="E1028" s="10" t="s">
        <v>16</v>
      </c>
      <c r="F1028" s="16">
        <v>60</v>
      </c>
      <c r="G1028" s="10" t="s">
        <v>3424</v>
      </c>
      <c r="H1028" s="10" t="s">
        <v>3425</v>
      </c>
      <c r="I1028" s="10" t="s">
        <v>98</v>
      </c>
      <c r="J1028" s="11">
        <v>44032</v>
      </c>
      <c r="K1028" s="16">
        <v>17</v>
      </c>
      <c r="L1028" s="10" t="s">
        <v>52</v>
      </c>
      <c r="M1028" s="10">
        <f t="shared" si="61"/>
        <v>2020</v>
      </c>
      <c r="N1028" s="10">
        <f t="shared" si="62"/>
        <v>7</v>
      </c>
      <c r="O1028" s="10" t="str">
        <f>VLOOKUP(L1028,'User input'!$D$6:$E$16,2,FALSE)</f>
        <v>Megawidget S</v>
      </c>
      <c r="P1028" s="10">
        <f>VLOOKUP(L1028,'User input'!$D$6:$G$16,3,FALSE)</f>
        <v>0.69</v>
      </c>
      <c r="Q1028" s="10">
        <f>VLOOKUP(L1028,'User input'!$D$6:$G$16,4,FALSE)</f>
        <v>24</v>
      </c>
      <c r="R1028" s="10">
        <f t="shared" si="63"/>
        <v>408</v>
      </c>
      <c r="S1028" s="27">
        <f t="shared" si="60"/>
        <v>281.52</v>
      </c>
      <c r="T1028" s="27">
        <f>IF(K1028&lt;'User input'!$I$9,'User input'!$J$8,IF(K1028&lt;'User input'!$I$10,'User input'!$J$9,IF(K1028&lt;'User input'!$I$11,'User input'!$J$10,'User input'!$J$11)))*S1028</f>
        <v>0</v>
      </c>
      <c r="U1028" s="27">
        <f>K1028*'User input'!$J$17+'User input'!$J$16</f>
        <v>0.5</v>
      </c>
    </row>
    <row r="1029" spans="1:21" x14ac:dyDescent="0.25">
      <c r="A1029" s="17">
        <v>1049</v>
      </c>
      <c r="B1029" s="6" t="s">
        <v>3426</v>
      </c>
      <c r="C1029" s="6" t="s">
        <v>3427</v>
      </c>
      <c r="D1029" s="6" t="s">
        <v>28</v>
      </c>
      <c r="E1029" s="6" t="s">
        <v>29</v>
      </c>
      <c r="F1029" s="15">
        <v>30</v>
      </c>
      <c r="G1029" s="6" t="s">
        <v>3428</v>
      </c>
      <c r="H1029" s="6" t="s">
        <v>2619</v>
      </c>
      <c r="I1029" s="6" t="s">
        <v>93</v>
      </c>
      <c r="J1029" s="7">
        <v>44410</v>
      </c>
      <c r="K1029" s="15">
        <v>7</v>
      </c>
      <c r="L1029" s="6" t="s">
        <v>62</v>
      </c>
      <c r="M1029" s="6">
        <f t="shared" si="61"/>
        <v>2021</v>
      </c>
      <c r="N1029" s="6">
        <f t="shared" si="62"/>
        <v>8</v>
      </c>
      <c r="O1029" s="6" t="str">
        <f>VLOOKUP(L1029,'User input'!$D$6:$E$16,2,FALSE)</f>
        <v>Ultrathing V4</v>
      </c>
      <c r="P1029" s="6">
        <f>VLOOKUP(L1029,'User input'!$D$6:$G$16,3,FALSE)</f>
        <v>3.99</v>
      </c>
      <c r="Q1029" s="6">
        <f>VLOOKUP(L1029,'User input'!$D$6:$G$16,4,FALSE)</f>
        <v>24</v>
      </c>
      <c r="R1029" s="6">
        <f t="shared" si="63"/>
        <v>168</v>
      </c>
      <c r="S1029" s="26">
        <f t="shared" ref="S1029:S1092" si="64">R1029*P1029</f>
        <v>670.32</v>
      </c>
      <c r="T1029" s="26">
        <f>IF(K1029&lt;'User input'!$I$9,'User input'!$J$8,IF(K1029&lt;'User input'!$I$10,'User input'!$J$9,IF(K1029&lt;'User input'!$I$11,'User input'!$J$10,'User input'!$J$11)))*S1029</f>
        <v>0</v>
      </c>
      <c r="U1029" s="26">
        <f>K1029*'User input'!$J$17+'User input'!$J$16</f>
        <v>0.5</v>
      </c>
    </row>
    <row r="1030" spans="1:21" x14ac:dyDescent="0.25">
      <c r="A1030" s="18">
        <v>1050</v>
      </c>
      <c r="B1030" s="10" t="s">
        <v>3429</v>
      </c>
      <c r="C1030" s="10" t="s">
        <v>2164</v>
      </c>
      <c r="D1030" s="10" t="s">
        <v>28</v>
      </c>
      <c r="E1030" s="10" t="s">
        <v>29</v>
      </c>
      <c r="F1030" s="16">
        <v>30</v>
      </c>
      <c r="G1030" s="10" t="s">
        <v>3430</v>
      </c>
      <c r="H1030" s="10" t="s">
        <v>2208</v>
      </c>
      <c r="I1030" s="10" t="s">
        <v>171</v>
      </c>
      <c r="J1030" s="11">
        <v>43773</v>
      </c>
      <c r="K1030" s="16">
        <v>15</v>
      </c>
      <c r="L1030" s="10" t="s">
        <v>20</v>
      </c>
      <c r="M1030" s="10">
        <f t="shared" ref="M1030:M1093" si="65">YEAR(J1030)</f>
        <v>2019</v>
      </c>
      <c r="N1030" s="10">
        <f t="shared" ref="N1030:N1093" si="66">MONTH(J1030)</f>
        <v>11</v>
      </c>
      <c r="O1030" s="10" t="str">
        <f>VLOOKUP(L1030,'User input'!$D$6:$E$16,2,FALSE)</f>
        <v>Hyperwotsit</v>
      </c>
      <c r="P1030" s="10">
        <f>VLOOKUP(L1030,'User input'!$D$6:$G$16,3,FALSE)</f>
        <v>2.0099999999999998</v>
      </c>
      <c r="Q1030" s="10">
        <f>VLOOKUP(L1030,'User input'!$D$6:$G$16,4,FALSE)</f>
        <v>20</v>
      </c>
      <c r="R1030" s="10">
        <f t="shared" ref="R1030:R1093" si="67">K1030*Q1030</f>
        <v>300</v>
      </c>
      <c r="S1030" s="27">
        <f t="shared" si="64"/>
        <v>602.99999999999989</v>
      </c>
      <c r="T1030" s="27">
        <f>IF(K1030&lt;'User input'!$I$9,'User input'!$J$8,IF(K1030&lt;'User input'!$I$10,'User input'!$J$9,IF(K1030&lt;'User input'!$I$11,'User input'!$J$10,'User input'!$J$11)))*S1030</f>
        <v>0</v>
      </c>
      <c r="U1030" s="27">
        <f>K1030*'User input'!$J$17+'User input'!$J$16</f>
        <v>0.5</v>
      </c>
    </row>
    <row r="1031" spans="1:21" x14ac:dyDescent="0.25">
      <c r="A1031" s="17">
        <v>1051</v>
      </c>
      <c r="B1031" s="6" t="s">
        <v>3431</v>
      </c>
      <c r="C1031" s="6" t="s">
        <v>3432</v>
      </c>
      <c r="D1031" s="6" t="s">
        <v>28</v>
      </c>
      <c r="E1031" s="6" t="s">
        <v>29</v>
      </c>
      <c r="F1031" s="15">
        <v>30</v>
      </c>
      <c r="G1031" s="6" t="s">
        <v>3433</v>
      </c>
      <c r="H1031" s="6" t="s">
        <v>3434</v>
      </c>
      <c r="I1031" s="6" t="s">
        <v>32</v>
      </c>
      <c r="J1031" s="7">
        <v>44013</v>
      </c>
      <c r="K1031" s="15">
        <v>13</v>
      </c>
      <c r="L1031" s="6" t="s">
        <v>62</v>
      </c>
      <c r="M1031" s="6">
        <f t="shared" si="65"/>
        <v>2020</v>
      </c>
      <c r="N1031" s="6">
        <f t="shared" si="66"/>
        <v>7</v>
      </c>
      <c r="O1031" s="6" t="str">
        <f>VLOOKUP(L1031,'User input'!$D$6:$E$16,2,FALSE)</f>
        <v>Ultrathing V4</v>
      </c>
      <c r="P1031" s="6">
        <f>VLOOKUP(L1031,'User input'!$D$6:$G$16,3,FALSE)</f>
        <v>3.99</v>
      </c>
      <c r="Q1031" s="6">
        <f>VLOOKUP(L1031,'User input'!$D$6:$G$16,4,FALSE)</f>
        <v>24</v>
      </c>
      <c r="R1031" s="6">
        <f t="shared" si="67"/>
        <v>312</v>
      </c>
      <c r="S1031" s="26">
        <f t="shared" si="64"/>
        <v>1244.8800000000001</v>
      </c>
      <c r="T1031" s="26">
        <f>IF(K1031&lt;'User input'!$I$9,'User input'!$J$8,IF(K1031&lt;'User input'!$I$10,'User input'!$J$9,IF(K1031&lt;'User input'!$I$11,'User input'!$J$10,'User input'!$J$11)))*S1031</f>
        <v>0</v>
      </c>
      <c r="U1031" s="26">
        <f>K1031*'User input'!$J$17+'User input'!$J$16</f>
        <v>0.5</v>
      </c>
    </row>
    <row r="1032" spans="1:21" x14ac:dyDescent="0.25">
      <c r="A1032" s="18">
        <v>1052</v>
      </c>
      <c r="B1032" s="10" t="s">
        <v>1650</v>
      </c>
      <c r="C1032" s="10" t="s">
        <v>3435</v>
      </c>
      <c r="D1032" s="10" t="s">
        <v>28</v>
      </c>
      <c r="E1032" s="10" t="s">
        <v>29</v>
      </c>
      <c r="F1032" s="16">
        <v>90</v>
      </c>
      <c r="G1032" s="10" t="s">
        <v>3436</v>
      </c>
      <c r="H1032" s="10" t="s">
        <v>3437</v>
      </c>
      <c r="I1032" s="10" t="s">
        <v>185</v>
      </c>
      <c r="J1032" s="11">
        <v>43922</v>
      </c>
      <c r="K1032" s="16">
        <v>66</v>
      </c>
      <c r="L1032" s="10" t="s">
        <v>62</v>
      </c>
      <c r="M1032" s="10">
        <f t="shared" si="65"/>
        <v>2020</v>
      </c>
      <c r="N1032" s="10">
        <f t="shared" si="66"/>
        <v>4</v>
      </c>
      <c r="O1032" s="10" t="str">
        <f>VLOOKUP(L1032,'User input'!$D$6:$E$16,2,FALSE)</f>
        <v>Ultrathing V4</v>
      </c>
      <c r="P1032" s="10">
        <f>VLOOKUP(L1032,'User input'!$D$6:$G$16,3,FALSE)</f>
        <v>3.99</v>
      </c>
      <c r="Q1032" s="10">
        <f>VLOOKUP(L1032,'User input'!$D$6:$G$16,4,FALSE)</f>
        <v>24</v>
      </c>
      <c r="R1032" s="10">
        <f t="shared" si="67"/>
        <v>1584</v>
      </c>
      <c r="S1032" s="27">
        <f t="shared" si="64"/>
        <v>6320.1600000000008</v>
      </c>
      <c r="T1032" s="27">
        <f>IF(K1032&lt;'User input'!$I$9,'User input'!$J$8,IF(K1032&lt;'User input'!$I$10,'User input'!$J$9,IF(K1032&lt;'User input'!$I$11,'User input'!$J$10,'User input'!$J$11)))*S1032</f>
        <v>316.00800000000004</v>
      </c>
      <c r="U1032" s="27">
        <f>K1032*'User input'!$J$17+'User input'!$J$16</f>
        <v>0.5</v>
      </c>
    </row>
    <row r="1033" spans="1:21" x14ac:dyDescent="0.25">
      <c r="A1033" s="17">
        <v>1053</v>
      </c>
      <c r="B1033" s="6" t="s">
        <v>3438</v>
      </c>
      <c r="C1033" s="6" t="s">
        <v>2244</v>
      </c>
      <c r="D1033" s="6" t="s">
        <v>49</v>
      </c>
      <c r="E1033" s="6" t="s">
        <v>16</v>
      </c>
      <c r="F1033" s="15">
        <v>60</v>
      </c>
      <c r="G1033" s="6" t="s">
        <v>3436</v>
      </c>
      <c r="H1033" s="6" t="s">
        <v>3124</v>
      </c>
      <c r="I1033" s="6" t="s">
        <v>291</v>
      </c>
      <c r="J1033" s="7">
        <v>44171</v>
      </c>
      <c r="K1033" s="15">
        <v>5</v>
      </c>
      <c r="L1033" s="6" t="s">
        <v>44</v>
      </c>
      <c r="M1033" s="6">
        <f t="shared" si="65"/>
        <v>2020</v>
      </c>
      <c r="N1033" s="6">
        <f t="shared" si="66"/>
        <v>12</v>
      </c>
      <c r="O1033" s="6" t="str">
        <f>VLOOKUP(L1033,'User input'!$D$6:$E$16,2,FALSE)</f>
        <v>Gigastuff</v>
      </c>
      <c r="P1033" s="6">
        <f>VLOOKUP(L1033,'User input'!$D$6:$G$16,3,FALSE)</f>
        <v>1.89</v>
      </c>
      <c r="Q1033" s="6">
        <f>VLOOKUP(L1033,'User input'!$D$6:$G$16,4,FALSE)</f>
        <v>18</v>
      </c>
      <c r="R1033" s="6">
        <f t="shared" si="67"/>
        <v>90</v>
      </c>
      <c r="S1033" s="26">
        <f t="shared" si="64"/>
        <v>170.1</v>
      </c>
      <c r="T1033" s="26">
        <f>IF(K1033&lt;'User input'!$I$9,'User input'!$J$8,IF(K1033&lt;'User input'!$I$10,'User input'!$J$9,IF(K1033&lt;'User input'!$I$11,'User input'!$J$10,'User input'!$J$11)))*S1033</f>
        <v>0</v>
      </c>
      <c r="U1033" s="26">
        <f>K1033*'User input'!$J$17+'User input'!$J$16</f>
        <v>0.5</v>
      </c>
    </row>
    <row r="1034" spans="1:21" x14ac:dyDescent="0.25">
      <c r="A1034" s="18">
        <v>1054</v>
      </c>
      <c r="B1034" s="10" t="s">
        <v>3439</v>
      </c>
      <c r="C1034" s="10" t="s">
        <v>488</v>
      </c>
      <c r="D1034" s="10" t="s">
        <v>49</v>
      </c>
      <c r="E1034" s="10" t="s">
        <v>16</v>
      </c>
      <c r="F1034" s="16">
        <v>60</v>
      </c>
      <c r="G1034" s="10" t="s">
        <v>3440</v>
      </c>
      <c r="H1034" s="10" t="s">
        <v>575</v>
      </c>
      <c r="I1034" s="10" t="s">
        <v>32</v>
      </c>
      <c r="J1034" s="11">
        <v>44318</v>
      </c>
      <c r="K1034" s="16">
        <v>105</v>
      </c>
      <c r="L1034" s="10" t="s">
        <v>62</v>
      </c>
      <c r="M1034" s="10">
        <f t="shared" si="65"/>
        <v>2021</v>
      </c>
      <c r="N1034" s="10">
        <f t="shared" si="66"/>
        <v>5</v>
      </c>
      <c r="O1034" s="10" t="str">
        <f>VLOOKUP(L1034,'User input'!$D$6:$E$16,2,FALSE)</f>
        <v>Ultrathing V4</v>
      </c>
      <c r="P1034" s="10">
        <f>VLOOKUP(L1034,'User input'!$D$6:$G$16,3,FALSE)</f>
        <v>3.99</v>
      </c>
      <c r="Q1034" s="10">
        <f>VLOOKUP(L1034,'User input'!$D$6:$G$16,4,FALSE)</f>
        <v>24</v>
      </c>
      <c r="R1034" s="10">
        <f t="shared" si="67"/>
        <v>2520</v>
      </c>
      <c r="S1034" s="27">
        <f t="shared" si="64"/>
        <v>10054.800000000001</v>
      </c>
      <c r="T1034" s="27">
        <f>IF(K1034&lt;'User input'!$I$9,'User input'!$J$8,IF(K1034&lt;'User input'!$I$10,'User input'!$J$9,IF(K1034&lt;'User input'!$I$11,'User input'!$J$10,'User input'!$J$11)))*S1034</f>
        <v>703.83600000000013</v>
      </c>
      <c r="U1034" s="27">
        <f>K1034*'User input'!$J$17+'User input'!$J$16</f>
        <v>0.5</v>
      </c>
    </row>
    <row r="1035" spans="1:21" x14ac:dyDescent="0.25">
      <c r="A1035" s="17">
        <v>1055</v>
      </c>
      <c r="B1035" s="6" t="s">
        <v>3441</v>
      </c>
      <c r="C1035" s="6" t="s">
        <v>3442</v>
      </c>
      <c r="D1035" s="6" t="s">
        <v>15</v>
      </c>
      <c r="E1035" s="6" t="s">
        <v>16</v>
      </c>
      <c r="F1035" s="15">
        <v>90</v>
      </c>
      <c r="G1035" s="6" t="s">
        <v>3443</v>
      </c>
      <c r="H1035" s="6" t="s">
        <v>1653</v>
      </c>
      <c r="I1035" s="6" t="s">
        <v>32</v>
      </c>
      <c r="J1035" s="7">
        <v>43867</v>
      </c>
      <c r="K1035" s="15">
        <v>22</v>
      </c>
      <c r="L1035" s="6" t="s">
        <v>20</v>
      </c>
      <c r="M1035" s="6">
        <f t="shared" si="65"/>
        <v>2020</v>
      </c>
      <c r="N1035" s="6">
        <f t="shared" si="66"/>
        <v>2</v>
      </c>
      <c r="O1035" s="6" t="str">
        <f>VLOOKUP(L1035,'User input'!$D$6:$E$16,2,FALSE)</f>
        <v>Hyperwotsit</v>
      </c>
      <c r="P1035" s="6">
        <f>VLOOKUP(L1035,'User input'!$D$6:$G$16,3,FALSE)</f>
        <v>2.0099999999999998</v>
      </c>
      <c r="Q1035" s="6">
        <f>VLOOKUP(L1035,'User input'!$D$6:$G$16,4,FALSE)</f>
        <v>20</v>
      </c>
      <c r="R1035" s="6">
        <f t="shared" si="67"/>
        <v>440</v>
      </c>
      <c r="S1035" s="26">
        <f t="shared" si="64"/>
        <v>884.39999999999986</v>
      </c>
      <c r="T1035" s="26">
        <f>IF(K1035&lt;'User input'!$I$9,'User input'!$J$8,IF(K1035&lt;'User input'!$I$10,'User input'!$J$9,IF(K1035&lt;'User input'!$I$11,'User input'!$J$10,'User input'!$J$11)))*S1035</f>
        <v>26.531999999999996</v>
      </c>
      <c r="U1035" s="26">
        <f>K1035*'User input'!$J$17+'User input'!$J$16</f>
        <v>0.5</v>
      </c>
    </row>
    <row r="1036" spans="1:21" x14ac:dyDescent="0.25">
      <c r="A1036" s="18">
        <v>1056</v>
      </c>
      <c r="B1036" s="10" t="s">
        <v>3444</v>
      </c>
      <c r="C1036" s="10" t="s">
        <v>3445</v>
      </c>
      <c r="D1036" s="10" t="s">
        <v>49</v>
      </c>
      <c r="E1036" s="10" t="s">
        <v>16</v>
      </c>
      <c r="F1036" s="16">
        <v>90</v>
      </c>
      <c r="G1036" s="10" t="s">
        <v>10364</v>
      </c>
      <c r="H1036" s="10" t="s">
        <v>3447</v>
      </c>
      <c r="I1036" s="10" t="s">
        <v>176</v>
      </c>
      <c r="J1036" s="11">
        <v>43623</v>
      </c>
      <c r="K1036" s="16">
        <v>78</v>
      </c>
      <c r="L1036" s="10" t="s">
        <v>62</v>
      </c>
      <c r="M1036" s="10">
        <f t="shared" si="65"/>
        <v>2019</v>
      </c>
      <c r="N1036" s="10">
        <f t="shared" si="66"/>
        <v>6</v>
      </c>
      <c r="O1036" s="10" t="str">
        <f>VLOOKUP(L1036,'User input'!$D$6:$E$16,2,FALSE)</f>
        <v>Ultrathing V4</v>
      </c>
      <c r="P1036" s="10">
        <f>VLOOKUP(L1036,'User input'!$D$6:$G$16,3,FALSE)</f>
        <v>3.99</v>
      </c>
      <c r="Q1036" s="10">
        <f>VLOOKUP(L1036,'User input'!$D$6:$G$16,4,FALSE)</f>
        <v>24</v>
      </c>
      <c r="R1036" s="10">
        <f t="shared" si="67"/>
        <v>1872</v>
      </c>
      <c r="S1036" s="27">
        <f t="shared" si="64"/>
        <v>7469.2800000000007</v>
      </c>
      <c r="T1036" s="27">
        <f>IF(K1036&lt;'User input'!$I$9,'User input'!$J$8,IF(K1036&lt;'User input'!$I$10,'User input'!$J$9,IF(K1036&lt;'User input'!$I$11,'User input'!$J$10,'User input'!$J$11)))*S1036</f>
        <v>373.46400000000006</v>
      </c>
      <c r="U1036" s="27">
        <f>K1036*'User input'!$J$17+'User input'!$J$16</f>
        <v>0.5</v>
      </c>
    </row>
    <row r="1037" spans="1:21" x14ac:dyDescent="0.25">
      <c r="A1037" s="17">
        <v>1057</v>
      </c>
      <c r="B1037" s="6" t="s">
        <v>3448</v>
      </c>
      <c r="C1037" s="6" t="s">
        <v>1677</v>
      </c>
      <c r="D1037" s="6" t="s">
        <v>28</v>
      </c>
      <c r="E1037" s="6" t="s">
        <v>29</v>
      </c>
      <c r="F1037" s="15">
        <v>30</v>
      </c>
      <c r="G1037" s="6" t="s">
        <v>3449</v>
      </c>
      <c r="H1037" s="6" t="s">
        <v>3450</v>
      </c>
      <c r="I1037" s="6" t="s">
        <v>32</v>
      </c>
      <c r="J1037" s="7">
        <v>44417</v>
      </c>
      <c r="K1037" s="15">
        <v>63</v>
      </c>
      <c r="L1037" s="6" t="s">
        <v>20</v>
      </c>
      <c r="M1037" s="6">
        <f t="shared" si="65"/>
        <v>2021</v>
      </c>
      <c r="N1037" s="6">
        <f t="shared" si="66"/>
        <v>8</v>
      </c>
      <c r="O1037" s="6" t="str">
        <f>VLOOKUP(L1037,'User input'!$D$6:$E$16,2,FALSE)</f>
        <v>Hyperwotsit</v>
      </c>
      <c r="P1037" s="6">
        <f>VLOOKUP(L1037,'User input'!$D$6:$G$16,3,FALSE)</f>
        <v>2.0099999999999998</v>
      </c>
      <c r="Q1037" s="6">
        <f>VLOOKUP(L1037,'User input'!$D$6:$G$16,4,FALSE)</f>
        <v>20</v>
      </c>
      <c r="R1037" s="6">
        <f t="shared" si="67"/>
        <v>1260</v>
      </c>
      <c r="S1037" s="26">
        <f t="shared" si="64"/>
        <v>2532.6</v>
      </c>
      <c r="T1037" s="26">
        <f>IF(K1037&lt;'User input'!$I$9,'User input'!$J$8,IF(K1037&lt;'User input'!$I$10,'User input'!$J$9,IF(K1037&lt;'User input'!$I$11,'User input'!$J$10,'User input'!$J$11)))*S1037</f>
        <v>126.63</v>
      </c>
      <c r="U1037" s="26">
        <f>K1037*'User input'!$J$17+'User input'!$J$16</f>
        <v>0.5</v>
      </c>
    </row>
    <row r="1038" spans="1:21" x14ac:dyDescent="0.25">
      <c r="A1038" s="18">
        <v>1058</v>
      </c>
      <c r="B1038" s="10" t="s">
        <v>3451</v>
      </c>
      <c r="C1038" s="10" t="s">
        <v>3452</v>
      </c>
      <c r="D1038" s="10" t="s">
        <v>28</v>
      </c>
      <c r="E1038" s="10" t="s">
        <v>29</v>
      </c>
      <c r="F1038" s="16">
        <v>30</v>
      </c>
      <c r="G1038" s="10" t="s">
        <v>3453</v>
      </c>
      <c r="H1038" s="10" t="s">
        <v>3454</v>
      </c>
      <c r="I1038" s="10" t="s">
        <v>32</v>
      </c>
      <c r="J1038" s="11">
        <v>44185</v>
      </c>
      <c r="K1038" s="16">
        <v>83</v>
      </c>
      <c r="L1038" s="10" t="s">
        <v>99</v>
      </c>
      <c r="M1038" s="10">
        <f t="shared" si="65"/>
        <v>2020</v>
      </c>
      <c r="N1038" s="10">
        <f t="shared" si="66"/>
        <v>12</v>
      </c>
      <c r="O1038" s="10" t="str">
        <f>VLOOKUP(L1038,'User input'!$D$6:$E$16,2,FALSE)</f>
        <v>Superwossname</v>
      </c>
      <c r="P1038" s="10">
        <f>VLOOKUP(L1038,'User input'!$D$6:$G$16,3,FALSE)</f>
        <v>3.49</v>
      </c>
      <c r="Q1038" s="10">
        <f>VLOOKUP(L1038,'User input'!$D$6:$G$16,4,FALSE)</f>
        <v>20</v>
      </c>
      <c r="R1038" s="10">
        <f t="shared" si="67"/>
        <v>1660</v>
      </c>
      <c r="S1038" s="27">
        <f t="shared" si="64"/>
        <v>5793.4000000000005</v>
      </c>
      <c r="T1038" s="27">
        <f>IF(K1038&lt;'User input'!$I$9,'User input'!$J$8,IF(K1038&lt;'User input'!$I$10,'User input'!$J$9,IF(K1038&lt;'User input'!$I$11,'User input'!$J$10,'User input'!$J$11)))*S1038</f>
        <v>289.67</v>
      </c>
      <c r="U1038" s="27">
        <f>K1038*'User input'!$J$17+'User input'!$J$16</f>
        <v>0.5</v>
      </c>
    </row>
    <row r="1039" spans="1:21" x14ac:dyDescent="0.25">
      <c r="A1039" s="17">
        <v>1059</v>
      </c>
      <c r="B1039" s="6" t="s">
        <v>904</v>
      </c>
      <c r="C1039" s="6" t="s">
        <v>3455</v>
      </c>
      <c r="D1039" s="6" t="s">
        <v>15</v>
      </c>
      <c r="E1039" s="6" t="s">
        <v>16</v>
      </c>
      <c r="F1039" s="15">
        <v>30</v>
      </c>
      <c r="G1039" s="6" t="s">
        <v>3456</v>
      </c>
      <c r="H1039" s="6" t="s">
        <v>2107</v>
      </c>
      <c r="I1039" s="6" t="s">
        <v>881</v>
      </c>
      <c r="J1039" s="7">
        <v>44378</v>
      </c>
      <c r="K1039" s="15">
        <v>42</v>
      </c>
      <c r="L1039" s="6" t="s">
        <v>157</v>
      </c>
      <c r="M1039" s="6">
        <f t="shared" si="65"/>
        <v>2021</v>
      </c>
      <c r="N1039" s="6">
        <f t="shared" si="66"/>
        <v>7</v>
      </c>
      <c r="O1039" s="6" t="str">
        <f>VLOOKUP(L1039,'User input'!$D$6:$E$16,2,FALSE)</f>
        <v>Ultrathing V3</v>
      </c>
      <c r="P1039" s="6">
        <f>VLOOKUP(L1039,'User input'!$D$6:$G$16,3,FALSE)</f>
        <v>3.39</v>
      </c>
      <c r="Q1039" s="6">
        <f>VLOOKUP(L1039,'User input'!$D$6:$G$16,4,FALSE)</f>
        <v>24</v>
      </c>
      <c r="R1039" s="6">
        <f t="shared" si="67"/>
        <v>1008</v>
      </c>
      <c r="S1039" s="26">
        <f t="shared" si="64"/>
        <v>3417.1200000000003</v>
      </c>
      <c r="T1039" s="26">
        <f>IF(K1039&lt;'User input'!$I$9,'User input'!$J$8,IF(K1039&lt;'User input'!$I$10,'User input'!$J$9,IF(K1039&lt;'User input'!$I$11,'User input'!$J$10,'User input'!$J$11)))*S1039</f>
        <v>102.51360000000001</v>
      </c>
      <c r="U1039" s="26">
        <f>K1039*'User input'!$J$17+'User input'!$J$16</f>
        <v>0.5</v>
      </c>
    </row>
    <row r="1040" spans="1:21" x14ac:dyDescent="0.25">
      <c r="A1040" s="18">
        <v>1060</v>
      </c>
      <c r="B1040" s="10" t="s">
        <v>3457</v>
      </c>
      <c r="C1040" s="10" t="s">
        <v>1127</v>
      </c>
      <c r="D1040" s="10" t="s">
        <v>28</v>
      </c>
      <c r="E1040" s="10" t="s">
        <v>29</v>
      </c>
      <c r="F1040" s="16">
        <v>60</v>
      </c>
      <c r="G1040" s="10" t="s">
        <v>3458</v>
      </c>
      <c r="H1040" s="10" t="s">
        <v>3425</v>
      </c>
      <c r="I1040" s="10" t="s">
        <v>98</v>
      </c>
      <c r="J1040" s="11">
        <v>43882</v>
      </c>
      <c r="K1040" s="16">
        <v>35</v>
      </c>
      <c r="L1040" s="10" t="s">
        <v>52</v>
      </c>
      <c r="M1040" s="10">
        <f t="shared" si="65"/>
        <v>2020</v>
      </c>
      <c r="N1040" s="10">
        <f t="shared" si="66"/>
        <v>2</v>
      </c>
      <c r="O1040" s="10" t="str">
        <f>VLOOKUP(L1040,'User input'!$D$6:$E$16,2,FALSE)</f>
        <v>Megawidget S</v>
      </c>
      <c r="P1040" s="10">
        <f>VLOOKUP(L1040,'User input'!$D$6:$G$16,3,FALSE)</f>
        <v>0.69</v>
      </c>
      <c r="Q1040" s="10">
        <f>VLOOKUP(L1040,'User input'!$D$6:$G$16,4,FALSE)</f>
        <v>24</v>
      </c>
      <c r="R1040" s="10">
        <f t="shared" si="67"/>
        <v>840</v>
      </c>
      <c r="S1040" s="27">
        <f t="shared" si="64"/>
        <v>579.59999999999991</v>
      </c>
      <c r="T1040" s="27">
        <f>IF(K1040&lt;'User input'!$I$9,'User input'!$J$8,IF(K1040&lt;'User input'!$I$10,'User input'!$J$9,IF(K1040&lt;'User input'!$I$11,'User input'!$J$10,'User input'!$J$11)))*S1040</f>
        <v>17.387999999999998</v>
      </c>
      <c r="U1040" s="27">
        <f>K1040*'User input'!$J$17+'User input'!$J$16</f>
        <v>0.5</v>
      </c>
    </row>
    <row r="1041" spans="1:21" x14ac:dyDescent="0.25">
      <c r="A1041" s="17">
        <v>1061</v>
      </c>
      <c r="B1041" s="6" t="s">
        <v>3459</v>
      </c>
      <c r="C1041" s="6" t="s">
        <v>2848</v>
      </c>
      <c r="D1041" s="6" t="s">
        <v>15</v>
      </c>
      <c r="E1041" s="6" t="s">
        <v>16</v>
      </c>
      <c r="F1041" s="15">
        <v>90</v>
      </c>
      <c r="G1041" s="6" t="s">
        <v>3460</v>
      </c>
      <c r="H1041" s="6" t="s">
        <v>3461</v>
      </c>
      <c r="I1041" s="6" t="s">
        <v>1194</v>
      </c>
      <c r="J1041" s="7">
        <v>43650</v>
      </c>
      <c r="K1041" s="15">
        <v>75</v>
      </c>
      <c r="L1041" s="6" t="s">
        <v>157</v>
      </c>
      <c r="M1041" s="6">
        <f t="shared" si="65"/>
        <v>2019</v>
      </c>
      <c r="N1041" s="6">
        <f t="shared" si="66"/>
        <v>7</v>
      </c>
      <c r="O1041" s="6" t="str">
        <f>VLOOKUP(L1041,'User input'!$D$6:$E$16,2,FALSE)</f>
        <v>Ultrathing V3</v>
      </c>
      <c r="P1041" s="6">
        <f>VLOOKUP(L1041,'User input'!$D$6:$G$16,3,FALSE)</f>
        <v>3.39</v>
      </c>
      <c r="Q1041" s="6">
        <f>VLOOKUP(L1041,'User input'!$D$6:$G$16,4,FALSE)</f>
        <v>24</v>
      </c>
      <c r="R1041" s="6">
        <f t="shared" si="67"/>
        <v>1800</v>
      </c>
      <c r="S1041" s="26">
        <f t="shared" si="64"/>
        <v>6102</v>
      </c>
      <c r="T1041" s="26">
        <f>IF(K1041&lt;'User input'!$I$9,'User input'!$J$8,IF(K1041&lt;'User input'!$I$10,'User input'!$J$9,IF(K1041&lt;'User input'!$I$11,'User input'!$J$10,'User input'!$J$11)))*S1041</f>
        <v>305.10000000000002</v>
      </c>
      <c r="U1041" s="26">
        <f>K1041*'User input'!$J$17+'User input'!$J$16</f>
        <v>0.5</v>
      </c>
    </row>
    <row r="1042" spans="1:21" x14ac:dyDescent="0.25">
      <c r="A1042" s="18">
        <v>1062</v>
      </c>
      <c r="B1042" s="10" t="s">
        <v>1820</v>
      </c>
      <c r="C1042" s="10" t="s">
        <v>3462</v>
      </c>
      <c r="D1042" s="10" t="s">
        <v>28</v>
      </c>
      <c r="E1042" s="10" t="s">
        <v>29</v>
      </c>
      <c r="F1042" s="16">
        <v>30</v>
      </c>
      <c r="G1042" s="10" t="s">
        <v>3463</v>
      </c>
      <c r="H1042" s="10" t="s">
        <v>961</v>
      </c>
      <c r="I1042" s="10" t="s">
        <v>185</v>
      </c>
      <c r="J1042" s="11">
        <v>43611</v>
      </c>
      <c r="K1042" s="16">
        <v>83</v>
      </c>
      <c r="L1042" s="10" t="s">
        <v>78</v>
      </c>
      <c r="M1042" s="10">
        <f t="shared" si="65"/>
        <v>2019</v>
      </c>
      <c r="N1042" s="10">
        <f t="shared" si="66"/>
        <v>5</v>
      </c>
      <c r="O1042" s="10" t="str">
        <f>VLOOKUP(L1042,'User input'!$D$6:$E$16,2,FALSE)</f>
        <v>Ultrathing V2</v>
      </c>
      <c r="P1042" s="10">
        <f>VLOOKUP(L1042,'User input'!$D$6:$G$16,3,FALSE)</f>
        <v>2.95</v>
      </c>
      <c r="Q1042" s="10">
        <f>VLOOKUP(L1042,'User input'!$D$6:$G$16,4,FALSE)</f>
        <v>20</v>
      </c>
      <c r="R1042" s="10">
        <f t="shared" si="67"/>
        <v>1660</v>
      </c>
      <c r="S1042" s="27">
        <f t="shared" si="64"/>
        <v>4897</v>
      </c>
      <c r="T1042" s="27">
        <f>IF(K1042&lt;'User input'!$I$9,'User input'!$J$8,IF(K1042&lt;'User input'!$I$10,'User input'!$J$9,IF(K1042&lt;'User input'!$I$11,'User input'!$J$10,'User input'!$J$11)))*S1042</f>
        <v>244.85000000000002</v>
      </c>
      <c r="U1042" s="27">
        <f>K1042*'User input'!$J$17+'User input'!$J$16</f>
        <v>0.5</v>
      </c>
    </row>
    <row r="1043" spans="1:21" x14ac:dyDescent="0.25">
      <c r="A1043" s="18">
        <v>1064</v>
      </c>
      <c r="B1043" s="10" t="s">
        <v>3464</v>
      </c>
      <c r="C1043" s="10" t="s">
        <v>1706</v>
      </c>
      <c r="D1043" s="10" t="s">
        <v>49</v>
      </c>
      <c r="E1043" s="10" t="s">
        <v>16</v>
      </c>
      <c r="F1043" s="16">
        <v>90</v>
      </c>
      <c r="G1043" s="10" t="s">
        <v>3465</v>
      </c>
      <c r="H1043" s="10" t="s">
        <v>451</v>
      </c>
      <c r="I1043" s="10" t="s">
        <v>185</v>
      </c>
      <c r="J1043" s="11">
        <v>44280</v>
      </c>
      <c r="K1043" s="16">
        <v>25</v>
      </c>
      <c r="L1043" s="10" t="s">
        <v>78</v>
      </c>
      <c r="M1043" s="10">
        <f t="shared" si="65"/>
        <v>2021</v>
      </c>
      <c r="N1043" s="10">
        <f t="shared" si="66"/>
        <v>3</v>
      </c>
      <c r="O1043" s="10" t="str">
        <f>VLOOKUP(L1043,'User input'!$D$6:$E$16,2,FALSE)</f>
        <v>Ultrathing V2</v>
      </c>
      <c r="P1043" s="10">
        <f>VLOOKUP(L1043,'User input'!$D$6:$G$16,3,FALSE)</f>
        <v>2.95</v>
      </c>
      <c r="Q1043" s="10">
        <f>VLOOKUP(L1043,'User input'!$D$6:$G$16,4,FALSE)</f>
        <v>20</v>
      </c>
      <c r="R1043" s="10">
        <f t="shared" si="67"/>
        <v>500</v>
      </c>
      <c r="S1043" s="27">
        <f t="shared" si="64"/>
        <v>1475</v>
      </c>
      <c r="T1043" s="27">
        <f>IF(K1043&lt;'User input'!$I$9,'User input'!$J$8,IF(K1043&lt;'User input'!$I$10,'User input'!$J$9,IF(K1043&lt;'User input'!$I$11,'User input'!$J$10,'User input'!$J$11)))*S1043</f>
        <v>44.25</v>
      </c>
      <c r="U1043" s="27">
        <f>K1043*'User input'!$J$17+'User input'!$J$16</f>
        <v>0.5</v>
      </c>
    </row>
    <row r="1044" spans="1:21" x14ac:dyDescent="0.25">
      <c r="A1044" s="17">
        <v>1065</v>
      </c>
      <c r="B1044" s="6" t="s">
        <v>3466</v>
      </c>
      <c r="C1044" s="6" t="s">
        <v>3340</v>
      </c>
      <c r="D1044" s="6" t="s">
        <v>28</v>
      </c>
      <c r="E1044" s="6" t="s">
        <v>29</v>
      </c>
      <c r="F1044" s="15">
        <v>90</v>
      </c>
      <c r="G1044" s="6" t="s">
        <v>3467</v>
      </c>
      <c r="H1044" s="6" t="s">
        <v>3468</v>
      </c>
      <c r="I1044" s="6" t="s">
        <v>185</v>
      </c>
      <c r="J1044" s="7">
        <v>43793</v>
      </c>
      <c r="K1044" s="15">
        <v>68</v>
      </c>
      <c r="L1044" s="6" t="s">
        <v>52</v>
      </c>
      <c r="M1044" s="6">
        <f t="shared" si="65"/>
        <v>2019</v>
      </c>
      <c r="N1044" s="6">
        <f t="shared" si="66"/>
        <v>11</v>
      </c>
      <c r="O1044" s="6" t="str">
        <f>VLOOKUP(L1044,'User input'!$D$6:$E$16,2,FALSE)</f>
        <v>Megawidget S</v>
      </c>
      <c r="P1044" s="6">
        <f>VLOOKUP(L1044,'User input'!$D$6:$G$16,3,FALSE)</f>
        <v>0.69</v>
      </c>
      <c r="Q1044" s="6">
        <f>VLOOKUP(L1044,'User input'!$D$6:$G$16,4,FALSE)</f>
        <v>24</v>
      </c>
      <c r="R1044" s="6">
        <f t="shared" si="67"/>
        <v>1632</v>
      </c>
      <c r="S1044" s="26">
        <f t="shared" si="64"/>
        <v>1126.08</v>
      </c>
      <c r="T1044" s="26">
        <f>IF(K1044&lt;'User input'!$I$9,'User input'!$J$8,IF(K1044&lt;'User input'!$I$10,'User input'!$J$9,IF(K1044&lt;'User input'!$I$11,'User input'!$J$10,'User input'!$J$11)))*S1044</f>
        <v>56.304000000000002</v>
      </c>
      <c r="U1044" s="26">
        <f>K1044*'User input'!$J$17+'User input'!$J$16</f>
        <v>0.5</v>
      </c>
    </row>
    <row r="1045" spans="1:21" x14ac:dyDescent="0.25">
      <c r="A1045" s="18">
        <v>1066</v>
      </c>
      <c r="B1045" s="10" t="s">
        <v>386</v>
      </c>
      <c r="C1045" s="10" t="s">
        <v>2171</v>
      </c>
      <c r="D1045" s="10" t="s">
        <v>28</v>
      </c>
      <c r="E1045" s="10" t="s">
        <v>29</v>
      </c>
      <c r="F1045" s="16">
        <v>60</v>
      </c>
      <c r="G1045" s="10" t="s">
        <v>3469</v>
      </c>
      <c r="H1045" s="10" t="s">
        <v>3470</v>
      </c>
      <c r="I1045" s="10" t="s">
        <v>25</v>
      </c>
      <c r="J1045" s="11">
        <v>43646</v>
      </c>
      <c r="K1045" s="16">
        <v>50</v>
      </c>
      <c r="L1045" s="10" t="s">
        <v>68</v>
      </c>
      <c r="M1045" s="10">
        <f t="shared" si="65"/>
        <v>2019</v>
      </c>
      <c r="N1045" s="10">
        <f t="shared" si="66"/>
        <v>6</v>
      </c>
      <c r="O1045" s="10" t="str">
        <f>VLOOKUP(L1045,'User input'!$D$6:$E$16,2,FALSE)</f>
        <v>Megawidget M</v>
      </c>
      <c r="P1045" s="10">
        <f>VLOOKUP(L1045,'User input'!$D$6:$G$16,3,FALSE)</f>
        <v>1.29</v>
      </c>
      <c r="Q1045" s="10">
        <f>VLOOKUP(L1045,'User input'!$D$6:$G$16,4,FALSE)</f>
        <v>24</v>
      </c>
      <c r="R1045" s="10">
        <f t="shared" si="67"/>
        <v>1200</v>
      </c>
      <c r="S1045" s="27">
        <f t="shared" si="64"/>
        <v>1548</v>
      </c>
      <c r="T1045" s="27">
        <f>IF(K1045&lt;'User input'!$I$9,'User input'!$J$8,IF(K1045&lt;'User input'!$I$10,'User input'!$J$9,IF(K1045&lt;'User input'!$I$11,'User input'!$J$10,'User input'!$J$11)))*S1045</f>
        <v>77.400000000000006</v>
      </c>
      <c r="U1045" s="27">
        <f>K1045*'User input'!$J$17+'User input'!$J$16</f>
        <v>0.5</v>
      </c>
    </row>
    <row r="1046" spans="1:21" x14ac:dyDescent="0.25">
      <c r="A1046" s="17">
        <v>1067</v>
      </c>
      <c r="B1046" s="6" t="s">
        <v>3471</v>
      </c>
      <c r="C1046" s="6" t="s">
        <v>839</v>
      </c>
      <c r="D1046" s="6" t="s">
        <v>28</v>
      </c>
      <c r="E1046" s="6" t="s">
        <v>29</v>
      </c>
      <c r="F1046" s="15">
        <v>30</v>
      </c>
      <c r="G1046" s="6" t="s">
        <v>3472</v>
      </c>
      <c r="H1046" s="6" t="s">
        <v>2383</v>
      </c>
      <c r="I1046" s="6" t="s">
        <v>1442</v>
      </c>
      <c r="J1046" s="7">
        <v>43738</v>
      </c>
      <c r="K1046" s="15">
        <v>66</v>
      </c>
      <c r="L1046" s="6" t="s">
        <v>68</v>
      </c>
      <c r="M1046" s="6">
        <f t="shared" si="65"/>
        <v>2019</v>
      </c>
      <c r="N1046" s="6">
        <f t="shared" si="66"/>
        <v>9</v>
      </c>
      <c r="O1046" s="6" t="str">
        <f>VLOOKUP(L1046,'User input'!$D$6:$E$16,2,FALSE)</f>
        <v>Megawidget M</v>
      </c>
      <c r="P1046" s="6">
        <f>VLOOKUP(L1046,'User input'!$D$6:$G$16,3,FALSE)</f>
        <v>1.29</v>
      </c>
      <c r="Q1046" s="6">
        <f>VLOOKUP(L1046,'User input'!$D$6:$G$16,4,FALSE)</f>
        <v>24</v>
      </c>
      <c r="R1046" s="6">
        <f t="shared" si="67"/>
        <v>1584</v>
      </c>
      <c r="S1046" s="26">
        <f t="shared" si="64"/>
        <v>2043.3600000000001</v>
      </c>
      <c r="T1046" s="26">
        <f>IF(K1046&lt;'User input'!$I$9,'User input'!$J$8,IF(K1046&lt;'User input'!$I$10,'User input'!$J$9,IF(K1046&lt;'User input'!$I$11,'User input'!$J$10,'User input'!$J$11)))*S1046</f>
        <v>102.16800000000001</v>
      </c>
      <c r="U1046" s="26">
        <f>K1046*'User input'!$J$17+'User input'!$J$16</f>
        <v>0.5</v>
      </c>
    </row>
    <row r="1047" spans="1:21" x14ac:dyDescent="0.25">
      <c r="A1047" s="18">
        <v>1068</v>
      </c>
      <c r="B1047" s="10" t="s">
        <v>3441</v>
      </c>
      <c r="C1047" s="10" t="s">
        <v>3473</v>
      </c>
      <c r="D1047" s="10" t="s">
        <v>15</v>
      </c>
      <c r="E1047" s="10" t="s">
        <v>16</v>
      </c>
      <c r="F1047" s="16">
        <v>60</v>
      </c>
      <c r="G1047" s="10" t="s">
        <v>3474</v>
      </c>
      <c r="H1047" s="10" t="s">
        <v>3475</v>
      </c>
      <c r="I1047" s="10" t="s">
        <v>291</v>
      </c>
      <c r="J1047" s="11">
        <v>44432</v>
      </c>
      <c r="K1047" s="16">
        <v>97</v>
      </c>
      <c r="L1047" s="10" t="s">
        <v>39</v>
      </c>
      <c r="M1047" s="10">
        <f t="shared" si="65"/>
        <v>2021</v>
      </c>
      <c r="N1047" s="10">
        <f t="shared" si="66"/>
        <v>8</v>
      </c>
      <c r="O1047" s="10" t="str">
        <f>VLOOKUP(L1047,'User input'!$D$6:$E$16,2,FALSE)</f>
        <v>Ultrathing V1</v>
      </c>
      <c r="P1047" s="10">
        <f>VLOOKUP(L1047,'User input'!$D$6:$G$16,3,FALSE)</f>
        <v>1.79</v>
      </c>
      <c r="Q1047" s="10">
        <f>VLOOKUP(L1047,'User input'!$D$6:$G$16,4,FALSE)</f>
        <v>17</v>
      </c>
      <c r="R1047" s="10">
        <f t="shared" si="67"/>
        <v>1649</v>
      </c>
      <c r="S1047" s="27">
        <f t="shared" si="64"/>
        <v>2951.71</v>
      </c>
      <c r="T1047" s="27">
        <f>IF(K1047&lt;'User input'!$I$9,'User input'!$J$8,IF(K1047&lt;'User input'!$I$10,'User input'!$J$9,IF(K1047&lt;'User input'!$I$11,'User input'!$J$10,'User input'!$J$11)))*S1047</f>
        <v>147.5855</v>
      </c>
      <c r="U1047" s="27">
        <f>K1047*'User input'!$J$17+'User input'!$J$16</f>
        <v>0.5</v>
      </c>
    </row>
    <row r="1048" spans="1:21" x14ac:dyDescent="0.25">
      <c r="A1048" s="17">
        <v>1069</v>
      </c>
      <c r="B1048" s="6" t="s">
        <v>1669</v>
      </c>
      <c r="C1048" s="6" t="s">
        <v>3476</v>
      </c>
      <c r="D1048" s="6" t="s">
        <v>28</v>
      </c>
      <c r="E1048" s="6" t="s">
        <v>29</v>
      </c>
      <c r="F1048" s="15">
        <v>60</v>
      </c>
      <c r="G1048" s="6" t="s">
        <v>3477</v>
      </c>
      <c r="H1048" s="6" t="s">
        <v>2569</v>
      </c>
      <c r="I1048" s="6" t="s">
        <v>421</v>
      </c>
      <c r="J1048" s="7">
        <v>43735</v>
      </c>
      <c r="K1048" s="15">
        <v>4</v>
      </c>
      <c r="L1048" s="6" t="s">
        <v>52</v>
      </c>
      <c r="M1048" s="6">
        <f t="shared" si="65"/>
        <v>2019</v>
      </c>
      <c r="N1048" s="6">
        <f t="shared" si="66"/>
        <v>9</v>
      </c>
      <c r="O1048" s="6" t="str">
        <f>VLOOKUP(L1048,'User input'!$D$6:$E$16,2,FALSE)</f>
        <v>Megawidget S</v>
      </c>
      <c r="P1048" s="6">
        <f>VLOOKUP(L1048,'User input'!$D$6:$G$16,3,FALSE)</f>
        <v>0.69</v>
      </c>
      <c r="Q1048" s="6">
        <f>VLOOKUP(L1048,'User input'!$D$6:$G$16,4,FALSE)</f>
        <v>24</v>
      </c>
      <c r="R1048" s="6">
        <f t="shared" si="67"/>
        <v>96</v>
      </c>
      <c r="S1048" s="26">
        <f t="shared" si="64"/>
        <v>66.239999999999995</v>
      </c>
      <c r="T1048" s="26">
        <f>IF(K1048&lt;'User input'!$I$9,'User input'!$J$8,IF(K1048&lt;'User input'!$I$10,'User input'!$J$9,IF(K1048&lt;'User input'!$I$11,'User input'!$J$10,'User input'!$J$11)))*S1048</f>
        <v>0</v>
      </c>
      <c r="U1048" s="26">
        <f>K1048*'User input'!$J$17+'User input'!$J$16</f>
        <v>0.5</v>
      </c>
    </row>
    <row r="1049" spans="1:21" x14ac:dyDescent="0.25">
      <c r="A1049" s="18">
        <v>1070</v>
      </c>
      <c r="B1049" s="10" t="s">
        <v>3478</v>
      </c>
      <c r="C1049" s="10" t="s">
        <v>80</v>
      </c>
      <c r="D1049" s="10" t="s">
        <v>15</v>
      </c>
      <c r="E1049" s="10" t="s">
        <v>16</v>
      </c>
      <c r="F1049" s="16">
        <v>30</v>
      </c>
      <c r="G1049" s="10" t="s">
        <v>3479</v>
      </c>
      <c r="H1049" s="10" t="s">
        <v>3257</v>
      </c>
      <c r="I1049" s="10" t="s">
        <v>122</v>
      </c>
      <c r="J1049" s="11">
        <v>44070</v>
      </c>
      <c r="K1049" s="16">
        <v>81</v>
      </c>
      <c r="L1049" s="10" t="s">
        <v>52</v>
      </c>
      <c r="M1049" s="10">
        <f t="shared" si="65"/>
        <v>2020</v>
      </c>
      <c r="N1049" s="10">
        <f t="shared" si="66"/>
        <v>8</v>
      </c>
      <c r="O1049" s="10" t="str">
        <f>VLOOKUP(L1049,'User input'!$D$6:$E$16,2,FALSE)</f>
        <v>Megawidget S</v>
      </c>
      <c r="P1049" s="10">
        <f>VLOOKUP(L1049,'User input'!$D$6:$G$16,3,FALSE)</f>
        <v>0.69</v>
      </c>
      <c r="Q1049" s="10">
        <f>VLOOKUP(L1049,'User input'!$D$6:$G$16,4,FALSE)</f>
        <v>24</v>
      </c>
      <c r="R1049" s="10">
        <f t="shared" si="67"/>
        <v>1944</v>
      </c>
      <c r="S1049" s="27">
        <f t="shared" si="64"/>
        <v>1341.36</v>
      </c>
      <c r="T1049" s="27">
        <f>IF(K1049&lt;'User input'!$I$9,'User input'!$J$8,IF(K1049&lt;'User input'!$I$10,'User input'!$J$9,IF(K1049&lt;'User input'!$I$11,'User input'!$J$10,'User input'!$J$11)))*S1049</f>
        <v>67.067999999999998</v>
      </c>
      <c r="U1049" s="27">
        <f>K1049*'User input'!$J$17+'User input'!$J$16</f>
        <v>0.5</v>
      </c>
    </row>
    <row r="1050" spans="1:21" x14ac:dyDescent="0.25">
      <c r="A1050" s="17">
        <v>1071</v>
      </c>
      <c r="B1050" s="6" t="s">
        <v>3480</v>
      </c>
      <c r="C1050" s="6" t="s">
        <v>3481</v>
      </c>
      <c r="D1050" s="6" t="s">
        <v>41</v>
      </c>
      <c r="E1050" s="6" t="s">
        <v>16</v>
      </c>
      <c r="F1050" s="15">
        <v>60</v>
      </c>
      <c r="G1050" s="6" t="s">
        <v>3482</v>
      </c>
      <c r="H1050" s="6" t="s">
        <v>3483</v>
      </c>
      <c r="I1050" s="6" t="s">
        <v>1078</v>
      </c>
      <c r="J1050" s="7">
        <v>43960</v>
      </c>
      <c r="K1050" s="15">
        <v>7</v>
      </c>
      <c r="L1050" s="6" t="s">
        <v>68</v>
      </c>
      <c r="M1050" s="6">
        <f t="shared" si="65"/>
        <v>2020</v>
      </c>
      <c r="N1050" s="6">
        <f t="shared" si="66"/>
        <v>5</v>
      </c>
      <c r="O1050" s="6" t="str">
        <f>VLOOKUP(L1050,'User input'!$D$6:$E$16,2,FALSE)</f>
        <v>Megawidget M</v>
      </c>
      <c r="P1050" s="6">
        <f>VLOOKUP(L1050,'User input'!$D$6:$G$16,3,FALSE)</f>
        <v>1.29</v>
      </c>
      <c r="Q1050" s="6">
        <f>VLOOKUP(L1050,'User input'!$D$6:$G$16,4,FALSE)</f>
        <v>24</v>
      </c>
      <c r="R1050" s="6">
        <f t="shared" si="67"/>
        <v>168</v>
      </c>
      <c r="S1050" s="26">
        <f t="shared" si="64"/>
        <v>216.72</v>
      </c>
      <c r="T1050" s="26">
        <f>IF(K1050&lt;'User input'!$I$9,'User input'!$J$8,IF(K1050&lt;'User input'!$I$10,'User input'!$J$9,IF(K1050&lt;'User input'!$I$11,'User input'!$J$10,'User input'!$J$11)))*S1050</f>
        <v>0</v>
      </c>
      <c r="U1050" s="26">
        <f>K1050*'User input'!$J$17+'User input'!$J$16</f>
        <v>0.5</v>
      </c>
    </row>
    <row r="1051" spans="1:21" x14ac:dyDescent="0.25">
      <c r="A1051" s="18">
        <v>1072</v>
      </c>
      <c r="B1051" s="10" t="s">
        <v>2510</v>
      </c>
      <c r="C1051" s="10" t="s">
        <v>3484</v>
      </c>
      <c r="D1051" s="10" t="s">
        <v>28</v>
      </c>
      <c r="E1051" s="10" t="s">
        <v>29</v>
      </c>
      <c r="F1051" s="16">
        <v>30</v>
      </c>
      <c r="G1051" s="10" t="s">
        <v>3485</v>
      </c>
      <c r="H1051" s="10" t="s">
        <v>3486</v>
      </c>
      <c r="I1051" s="10" t="s">
        <v>32</v>
      </c>
      <c r="J1051" s="11">
        <v>43688</v>
      </c>
      <c r="K1051" s="16">
        <v>58</v>
      </c>
      <c r="L1051" s="10" t="s">
        <v>157</v>
      </c>
      <c r="M1051" s="10">
        <f t="shared" si="65"/>
        <v>2019</v>
      </c>
      <c r="N1051" s="10">
        <f t="shared" si="66"/>
        <v>8</v>
      </c>
      <c r="O1051" s="10" t="str">
        <f>VLOOKUP(L1051,'User input'!$D$6:$E$16,2,FALSE)</f>
        <v>Ultrathing V3</v>
      </c>
      <c r="P1051" s="10">
        <f>VLOOKUP(L1051,'User input'!$D$6:$G$16,3,FALSE)</f>
        <v>3.39</v>
      </c>
      <c r="Q1051" s="10">
        <f>VLOOKUP(L1051,'User input'!$D$6:$G$16,4,FALSE)</f>
        <v>24</v>
      </c>
      <c r="R1051" s="10">
        <f t="shared" si="67"/>
        <v>1392</v>
      </c>
      <c r="S1051" s="27">
        <f t="shared" si="64"/>
        <v>4718.88</v>
      </c>
      <c r="T1051" s="27">
        <f>IF(K1051&lt;'User input'!$I$9,'User input'!$J$8,IF(K1051&lt;'User input'!$I$10,'User input'!$J$9,IF(K1051&lt;'User input'!$I$11,'User input'!$J$10,'User input'!$J$11)))*S1051</f>
        <v>235.94400000000002</v>
      </c>
      <c r="U1051" s="27">
        <f>K1051*'User input'!$J$17+'User input'!$J$16</f>
        <v>0.5</v>
      </c>
    </row>
    <row r="1052" spans="1:21" x14ac:dyDescent="0.25">
      <c r="A1052" s="17">
        <v>1073</v>
      </c>
      <c r="B1052" s="6" t="s">
        <v>3432</v>
      </c>
      <c r="C1052" s="6" t="s">
        <v>329</v>
      </c>
      <c r="D1052" s="6" t="s">
        <v>28</v>
      </c>
      <c r="E1052" s="6" t="s">
        <v>29</v>
      </c>
      <c r="F1052" s="15">
        <v>90</v>
      </c>
      <c r="G1052" s="6" t="s">
        <v>3487</v>
      </c>
      <c r="H1052" s="6" t="s">
        <v>3488</v>
      </c>
      <c r="I1052" s="6" t="s">
        <v>25</v>
      </c>
      <c r="J1052" s="7">
        <v>44360</v>
      </c>
      <c r="K1052" s="15">
        <v>65</v>
      </c>
      <c r="L1052" s="6" t="s">
        <v>33</v>
      </c>
      <c r="M1052" s="6">
        <f t="shared" si="65"/>
        <v>2021</v>
      </c>
      <c r="N1052" s="6">
        <f t="shared" si="66"/>
        <v>6</v>
      </c>
      <c r="O1052" s="6" t="str">
        <f>VLOOKUP(L1052,'User input'!$D$6:$E$16,2,FALSE)</f>
        <v>Megawidget L</v>
      </c>
      <c r="P1052" s="6">
        <f>VLOOKUP(L1052,'User input'!$D$6:$G$16,3,FALSE)</f>
        <v>1.79</v>
      </c>
      <c r="Q1052" s="6">
        <f>VLOOKUP(L1052,'User input'!$D$6:$G$16,4,FALSE)</f>
        <v>24</v>
      </c>
      <c r="R1052" s="6">
        <f t="shared" si="67"/>
        <v>1560</v>
      </c>
      <c r="S1052" s="26">
        <f t="shared" si="64"/>
        <v>2792.4</v>
      </c>
      <c r="T1052" s="26">
        <f>IF(K1052&lt;'User input'!$I$9,'User input'!$J$8,IF(K1052&lt;'User input'!$I$10,'User input'!$J$9,IF(K1052&lt;'User input'!$I$11,'User input'!$J$10,'User input'!$J$11)))*S1052</f>
        <v>139.62</v>
      </c>
      <c r="U1052" s="26">
        <f>K1052*'User input'!$J$17+'User input'!$J$16</f>
        <v>0.5</v>
      </c>
    </row>
    <row r="1053" spans="1:21" x14ac:dyDescent="0.25">
      <c r="A1053" s="18">
        <v>1074</v>
      </c>
      <c r="B1053" s="10" t="s">
        <v>3489</v>
      </c>
      <c r="C1053" s="10" t="s">
        <v>3435</v>
      </c>
      <c r="D1053" s="10" t="s">
        <v>28</v>
      </c>
      <c r="E1053" s="10" t="s">
        <v>29</v>
      </c>
      <c r="F1053" s="16">
        <v>30</v>
      </c>
      <c r="G1053" s="10" t="s">
        <v>3490</v>
      </c>
      <c r="H1053" s="10" t="s">
        <v>1594</v>
      </c>
      <c r="I1053" s="10" t="s">
        <v>32</v>
      </c>
      <c r="J1053" s="11">
        <v>43540</v>
      </c>
      <c r="K1053" s="16">
        <v>73</v>
      </c>
      <c r="L1053" s="10" t="s">
        <v>62</v>
      </c>
      <c r="M1053" s="10">
        <f t="shared" si="65"/>
        <v>2019</v>
      </c>
      <c r="N1053" s="10">
        <f t="shared" si="66"/>
        <v>3</v>
      </c>
      <c r="O1053" s="10" t="str">
        <f>VLOOKUP(L1053,'User input'!$D$6:$E$16,2,FALSE)</f>
        <v>Ultrathing V4</v>
      </c>
      <c r="P1053" s="10">
        <f>VLOOKUP(L1053,'User input'!$D$6:$G$16,3,FALSE)</f>
        <v>3.99</v>
      </c>
      <c r="Q1053" s="10">
        <f>VLOOKUP(L1053,'User input'!$D$6:$G$16,4,FALSE)</f>
        <v>24</v>
      </c>
      <c r="R1053" s="10">
        <f t="shared" si="67"/>
        <v>1752</v>
      </c>
      <c r="S1053" s="27">
        <f t="shared" si="64"/>
        <v>6990.4800000000005</v>
      </c>
      <c r="T1053" s="27">
        <f>IF(K1053&lt;'User input'!$I$9,'User input'!$J$8,IF(K1053&lt;'User input'!$I$10,'User input'!$J$9,IF(K1053&lt;'User input'!$I$11,'User input'!$J$10,'User input'!$J$11)))*S1053</f>
        <v>349.52400000000006</v>
      </c>
      <c r="U1053" s="27">
        <f>K1053*'User input'!$J$17+'User input'!$J$16</f>
        <v>0.5</v>
      </c>
    </row>
    <row r="1054" spans="1:21" x14ac:dyDescent="0.25">
      <c r="A1054" s="17">
        <v>1075</v>
      </c>
      <c r="B1054" s="6" t="s">
        <v>3491</v>
      </c>
      <c r="C1054" s="6" t="s">
        <v>3492</v>
      </c>
      <c r="D1054" s="6" t="s">
        <v>15</v>
      </c>
      <c r="E1054" s="6" t="s">
        <v>16</v>
      </c>
      <c r="F1054" s="15">
        <v>90</v>
      </c>
      <c r="G1054" s="6" t="s">
        <v>3493</v>
      </c>
      <c r="H1054" s="6" t="s">
        <v>3494</v>
      </c>
      <c r="I1054" s="6" t="s">
        <v>122</v>
      </c>
      <c r="J1054" s="7">
        <v>44312</v>
      </c>
      <c r="K1054" s="15">
        <v>105</v>
      </c>
      <c r="L1054" s="6" t="s">
        <v>44</v>
      </c>
      <c r="M1054" s="6">
        <f t="shared" si="65"/>
        <v>2021</v>
      </c>
      <c r="N1054" s="6">
        <f t="shared" si="66"/>
        <v>4</v>
      </c>
      <c r="O1054" s="6" t="str">
        <f>VLOOKUP(L1054,'User input'!$D$6:$E$16,2,FALSE)</f>
        <v>Gigastuff</v>
      </c>
      <c r="P1054" s="6">
        <f>VLOOKUP(L1054,'User input'!$D$6:$G$16,3,FALSE)</f>
        <v>1.89</v>
      </c>
      <c r="Q1054" s="6">
        <f>VLOOKUP(L1054,'User input'!$D$6:$G$16,4,FALSE)</f>
        <v>18</v>
      </c>
      <c r="R1054" s="6">
        <f t="shared" si="67"/>
        <v>1890</v>
      </c>
      <c r="S1054" s="26">
        <f t="shared" si="64"/>
        <v>3572.1</v>
      </c>
      <c r="T1054" s="26">
        <f>IF(K1054&lt;'User input'!$I$9,'User input'!$J$8,IF(K1054&lt;'User input'!$I$10,'User input'!$J$9,IF(K1054&lt;'User input'!$I$11,'User input'!$J$10,'User input'!$J$11)))*S1054</f>
        <v>250.04700000000003</v>
      </c>
      <c r="U1054" s="26">
        <f>K1054*'User input'!$J$17+'User input'!$J$16</f>
        <v>0.5</v>
      </c>
    </row>
    <row r="1055" spans="1:21" x14ac:dyDescent="0.25">
      <c r="A1055" s="18">
        <v>1076</v>
      </c>
      <c r="B1055" s="10" t="s">
        <v>3495</v>
      </c>
      <c r="C1055" s="10" t="s">
        <v>279</v>
      </c>
      <c r="D1055" s="10" t="s">
        <v>15</v>
      </c>
      <c r="E1055" s="10" t="s">
        <v>16</v>
      </c>
      <c r="F1055" s="16">
        <v>90</v>
      </c>
      <c r="G1055" s="10" t="s">
        <v>3496</v>
      </c>
      <c r="H1055" s="10" t="s">
        <v>1264</v>
      </c>
      <c r="I1055" s="10" t="s">
        <v>185</v>
      </c>
      <c r="J1055" s="11">
        <v>43592</v>
      </c>
      <c r="K1055" s="16">
        <v>45</v>
      </c>
      <c r="L1055" s="10" t="s">
        <v>78</v>
      </c>
      <c r="M1055" s="10">
        <f t="shared" si="65"/>
        <v>2019</v>
      </c>
      <c r="N1055" s="10">
        <f t="shared" si="66"/>
        <v>5</v>
      </c>
      <c r="O1055" s="10" t="str">
        <f>VLOOKUP(L1055,'User input'!$D$6:$E$16,2,FALSE)</f>
        <v>Ultrathing V2</v>
      </c>
      <c r="P1055" s="10">
        <f>VLOOKUP(L1055,'User input'!$D$6:$G$16,3,FALSE)</f>
        <v>2.95</v>
      </c>
      <c r="Q1055" s="10">
        <f>VLOOKUP(L1055,'User input'!$D$6:$G$16,4,FALSE)</f>
        <v>20</v>
      </c>
      <c r="R1055" s="10">
        <f t="shared" si="67"/>
        <v>900</v>
      </c>
      <c r="S1055" s="27">
        <f t="shared" si="64"/>
        <v>2655</v>
      </c>
      <c r="T1055" s="27">
        <f>IF(K1055&lt;'User input'!$I$9,'User input'!$J$8,IF(K1055&lt;'User input'!$I$10,'User input'!$J$9,IF(K1055&lt;'User input'!$I$11,'User input'!$J$10,'User input'!$J$11)))*S1055</f>
        <v>79.649999999999991</v>
      </c>
      <c r="U1055" s="27">
        <f>K1055*'User input'!$J$17+'User input'!$J$16</f>
        <v>0.5</v>
      </c>
    </row>
    <row r="1056" spans="1:21" x14ac:dyDescent="0.25">
      <c r="A1056" s="17">
        <v>1077</v>
      </c>
      <c r="B1056" s="6" t="s">
        <v>1351</v>
      </c>
      <c r="C1056" s="6" t="s">
        <v>3497</v>
      </c>
      <c r="D1056" s="6" t="s">
        <v>28</v>
      </c>
      <c r="E1056" s="6" t="s">
        <v>29</v>
      </c>
      <c r="F1056" s="15">
        <v>60</v>
      </c>
      <c r="G1056" s="6" t="s">
        <v>3498</v>
      </c>
      <c r="H1056" s="6" t="s">
        <v>3499</v>
      </c>
      <c r="I1056" s="6" t="s">
        <v>32</v>
      </c>
      <c r="J1056" s="7">
        <v>44393</v>
      </c>
      <c r="K1056" s="15">
        <v>103</v>
      </c>
      <c r="L1056" s="6" t="s">
        <v>157</v>
      </c>
      <c r="M1056" s="6">
        <f t="shared" si="65"/>
        <v>2021</v>
      </c>
      <c r="N1056" s="6">
        <f t="shared" si="66"/>
        <v>7</v>
      </c>
      <c r="O1056" s="6" t="str">
        <f>VLOOKUP(L1056,'User input'!$D$6:$E$16,2,FALSE)</f>
        <v>Ultrathing V3</v>
      </c>
      <c r="P1056" s="6">
        <f>VLOOKUP(L1056,'User input'!$D$6:$G$16,3,FALSE)</f>
        <v>3.39</v>
      </c>
      <c r="Q1056" s="6">
        <f>VLOOKUP(L1056,'User input'!$D$6:$G$16,4,FALSE)</f>
        <v>24</v>
      </c>
      <c r="R1056" s="6">
        <f t="shared" si="67"/>
        <v>2472</v>
      </c>
      <c r="S1056" s="26">
        <f t="shared" si="64"/>
        <v>8380.08</v>
      </c>
      <c r="T1056" s="26">
        <f>IF(K1056&lt;'User input'!$I$9,'User input'!$J$8,IF(K1056&lt;'User input'!$I$10,'User input'!$J$9,IF(K1056&lt;'User input'!$I$11,'User input'!$J$10,'User input'!$J$11)))*S1056</f>
        <v>586.60560000000009</v>
      </c>
      <c r="U1056" s="26">
        <f>K1056*'User input'!$J$17+'User input'!$J$16</f>
        <v>0.5</v>
      </c>
    </row>
    <row r="1057" spans="1:21" x14ac:dyDescent="0.25">
      <c r="A1057" s="18">
        <v>1078</v>
      </c>
      <c r="B1057" s="10" t="s">
        <v>3500</v>
      </c>
      <c r="C1057" s="10" t="s">
        <v>3501</v>
      </c>
      <c r="D1057" s="10" t="s">
        <v>49</v>
      </c>
      <c r="E1057" s="10" t="s">
        <v>16</v>
      </c>
      <c r="F1057" s="16">
        <v>90</v>
      </c>
      <c r="G1057" s="10" t="s">
        <v>3502</v>
      </c>
      <c r="H1057" s="10" t="s">
        <v>3151</v>
      </c>
      <c r="I1057" s="10" t="s">
        <v>32</v>
      </c>
      <c r="J1057" s="11">
        <v>44088</v>
      </c>
      <c r="K1057" s="16">
        <v>94</v>
      </c>
      <c r="L1057" s="10" t="s">
        <v>157</v>
      </c>
      <c r="M1057" s="10">
        <f t="shared" si="65"/>
        <v>2020</v>
      </c>
      <c r="N1057" s="10">
        <f t="shared" si="66"/>
        <v>9</v>
      </c>
      <c r="O1057" s="10" t="str">
        <f>VLOOKUP(L1057,'User input'!$D$6:$E$16,2,FALSE)</f>
        <v>Ultrathing V3</v>
      </c>
      <c r="P1057" s="10">
        <f>VLOOKUP(L1057,'User input'!$D$6:$G$16,3,FALSE)</f>
        <v>3.39</v>
      </c>
      <c r="Q1057" s="10">
        <f>VLOOKUP(L1057,'User input'!$D$6:$G$16,4,FALSE)</f>
        <v>24</v>
      </c>
      <c r="R1057" s="10">
        <f t="shared" si="67"/>
        <v>2256</v>
      </c>
      <c r="S1057" s="27">
        <f t="shared" si="64"/>
        <v>7647.84</v>
      </c>
      <c r="T1057" s="27">
        <f>IF(K1057&lt;'User input'!$I$9,'User input'!$J$8,IF(K1057&lt;'User input'!$I$10,'User input'!$J$9,IF(K1057&lt;'User input'!$I$11,'User input'!$J$10,'User input'!$J$11)))*S1057</f>
        <v>382.39200000000005</v>
      </c>
      <c r="U1057" s="27">
        <f>K1057*'User input'!$J$17+'User input'!$J$16</f>
        <v>0.5</v>
      </c>
    </row>
    <row r="1058" spans="1:21" x14ac:dyDescent="0.25">
      <c r="A1058" s="17">
        <v>1079</v>
      </c>
      <c r="B1058" s="6" t="s">
        <v>3503</v>
      </c>
      <c r="C1058" s="6" t="s">
        <v>1379</v>
      </c>
      <c r="D1058" s="6" t="s">
        <v>28</v>
      </c>
      <c r="E1058" s="6" t="s">
        <v>29</v>
      </c>
      <c r="F1058" s="15">
        <v>60</v>
      </c>
      <c r="G1058" s="6" t="s">
        <v>3504</v>
      </c>
      <c r="H1058" s="6" t="s">
        <v>3505</v>
      </c>
      <c r="I1058" s="6" t="s">
        <v>2533</v>
      </c>
      <c r="J1058" s="7">
        <v>44499</v>
      </c>
      <c r="K1058" s="15">
        <v>7</v>
      </c>
      <c r="L1058" s="6" t="s">
        <v>20</v>
      </c>
      <c r="M1058" s="6">
        <f t="shared" si="65"/>
        <v>2021</v>
      </c>
      <c r="N1058" s="6">
        <f t="shared" si="66"/>
        <v>10</v>
      </c>
      <c r="O1058" s="6" t="str">
        <f>VLOOKUP(L1058,'User input'!$D$6:$E$16,2,FALSE)</f>
        <v>Hyperwotsit</v>
      </c>
      <c r="P1058" s="6">
        <f>VLOOKUP(L1058,'User input'!$D$6:$G$16,3,FALSE)</f>
        <v>2.0099999999999998</v>
      </c>
      <c r="Q1058" s="6">
        <f>VLOOKUP(L1058,'User input'!$D$6:$G$16,4,FALSE)</f>
        <v>20</v>
      </c>
      <c r="R1058" s="6">
        <f t="shared" si="67"/>
        <v>140</v>
      </c>
      <c r="S1058" s="26">
        <f t="shared" si="64"/>
        <v>281.39999999999998</v>
      </c>
      <c r="T1058" s="26">
        <f>IF(K1058&lt;'User input'!$I$9,'User input'!$J$8,IF(K1058&lt;'User input'!$I$10,'User input'!$J$9,IF(K1058&lt;'User input'!$I$11,'User input'!$J$10,'User input'!$J$11)))*S1058</f>
        <v>0</v>
      </c>
      <c r="U1058" s="26">
        <f>K1058*'User input'!$J$17+'User input'!$J$16</f>
        <v>0.5</v>
      </c>
    </row>
    <row r="1059" spans="1:21" x14ac:dyDescent="0.25">
      <c r="A1059" s="18">
        <v>1080</v>
      </c>
      <c r="B1059" s="10" t="s">
        <v>3506</v>
      </c>
      <c r="C1059" s="10" t="s">
        <v>3507</v>
      </c>
      <c r="D1059" s="10" t="s">
        <v>41</v>
      </c>
      <c r="E1059" s="10" t="s">
        <v>16</v>
      </c>
      <c r="F1059" s="16">
        <v>60</v>
      </c>
      <c r="G1059" s="10" t="s">
        <v>3508</v>
      </c>
      <c r="H1059" s="10" t="s">
        <v>928</v>
      </c>
      <c r="I1059" s="10" t="s">
        <v>929</v>
      </c>
      <c r="J1059" s="11">
        <v>43767</v>
      </c>
      <c r="K1059" s="16">
        <v>43</v>
      </c>
      <c r="L1059" s="10" t="s">
        <v>44</v>
      </c>
      <c r="M1059" s="10">
        <f t="shared" si="65"/>
        <v>2019</v>
      </c>
      <c r="N1059" s="10">
        <f t="shared" si="66"/>
        <v>10</v>
      </c>
      <c r="O1059" s="10" t="str">
        <f>VLOOKUP(L1059,'User input'!$D$6:$E$16,2,FALSE)</f>
        <v>Gigastuff</v>
      </c>
      <c r="P1059" s="10">
        <f>VLOOKUP(L1059,'User input'!$D$6:$G$16,3,FALSE)</f>
        <v>1.89</v>
      </c>
      <c r="Q1059" s="10">
        <f>VLOOKUP(L1059,'User input'!$D$6:$G$16,4,FALSE)</f>
        <v>18</v>
      </c>
      <c r="R1059" s="10">
        <f t="shared" si="67"/>
        <v>774</v>
      </c>
      <c r="S1059" s="27">
        <f t="shared" si="64"/>
        <v>1462.86</v>
      </c>
      <c r="T1059" s="27">
        <f>IF(K1059&lt;'User input'!$I$9,'User input'!$J$8,IF(K1059&lt;'User input'!$I$10,'User input'!$J$9,IF(K1059&lt;'User input'!$I$11,'User input'!$J$10,'User input'!$J$11)))*S1059</f>
        <v>43.885799999999996</v>
      </c>
      <c r="U1059" s="27">
        <f>K1059*'User input'!$J$17+'User input'!$J$16</f>
        <v>0.5</v>
      </c>
    </row>
    <row r="1060" spans="1:21" x14ac:dyDescent="0.25">
      <c r="A1060" s="17">
        <v>1081</v>
      </c>
      <c r="B1060" s="6" t="s">
        <v>3509</v>
      </c>
      <c r="C1060" s="6" t="s">
        <v>3510</v>
      </c>
      <c r="D1060" s="6" t="s">
        <v>15</v>
      </c>
      <c r="E1060" s="6" t="s">
        <v>16</v>
      </c>
      <c r="F1060" s="15">
        <v>90</v>
      </c>
      <c r="G1060" s="6" t="s">
        <v>3511</v>
      </c>
      <c r="H1060" s="6" t="s">
        <v>1961</v>
      </c>
      <c r="I1060" s="6" t="s">
        <v>32</v>
      </c>
      <c r="J1060" s="7">
        <v>44038</v>
      </c>
      <c r="K1060" s="15">
        <v>50</v>
      </c>
      <c r="L1060" s="6" t="s">
        <v>33</v>
      </c>
      <c r="M1060" s="6">
        <f t="shared" si="65"/>
        <v>2020</v>
      </c>
      <c r="N1060" s="6">
        <f t="shared" si="66"/>
        <v>7</v>
      </c>
      <c r="O1060" s="6" t="str">
        <f>VLOOKUP(L1060,'User input'!$D$6:$E$16,2,FALSE)</f>
        <v>Megawidget L</v>
      </c>
      <c r="P1060" s="6">
        <f>VLOOKUP(L1060,'User input'!$D$6:$G$16,3,FALSE)</f>
        <v>1.79</v>
      </c>
      <c r="Q1060" s="6">
        <f>VLOOKUP(L1060,'User input'!$D$6:$G$16,4,FALSE)</f>
        <v>24</v>
      </c>
      <c r="R1060" s="6">
        <f t="shared" si="67"/>
        <v>1200</v>
      </c>
      <c r="S1060" s="26">
        <f t="shared" si="64"/>
        <v>2148</v>
      </c>
      <c r="T1060" s="26">
        <f>IF(K1060&lt;'User input'!$I$9,'User input'!$J$8,IF(K1060&lt;'User input'!$I$10,'User input'!$J$9,IF(K1060&lt;'User input'!$I$11,'User input'!$J$10,'User input'!$J$11)))*S1060</f>
        <v>107.4</v>
      </c>
      <c r="U1060" s="26">
        <f>K1060*'User input'!$J$17+'User input'!$J$16</f>
        <v>0.5</v>
      </c>
    </row>
    <row r="1061" spans="1:21" x14ac:dyDescent="0.25">
      <c r="A1061" s="18">
        <v>1082</v>
      </c>
      <c r="B1061" s="10" t="s">
        <v>1740</v>
      </c>
      <c r="C1061" s="10" t="s">
        <v>2760</v>
      </c>
      <c r="D1061" s="10" t="s">
        <v>28</v>
      </c>
      <c r="E1061" s="10" t="s">
        <v>29</v>
      </c>
      <c r="F1061" s="16">
        <v>60</v>
      </c>
      <c r="G1061" s="10" t="s">
        <v>3512</v>
      </c>
      <c r="H1061" s="10" t="s">
        <v>2545</v>
      </c>
      <c r="I1061" s="10" t="s">
        <v>32</v>
      </c>
      <c r="J1061" s="11">
        <v>44184</v>
      </c>
      <c r="K1061" s="16">
        <v>6</v>
      </c>
      <c r="L1061" s="10" t="s">
        <v>157</v>
      </c>
      <c r="M1061" s="10">
        <f t="shared" si="65"/>
        <v>2020</v>
      </c>
      <c r="N1061" s="10">
        <f t="shared" si="66"/>
        <v>12</v>
      </c>
      <c r="O1061" s="10" t="str">
        <f>VLOOKUP(L1061,'User input'!$D$6:$E$16,2,FALSE)</f>
        <v>Ultrathing V3</v>
      </c>
      <c r="P1061" s="10">
        <f>VLOOKUP(L1061,'User input'!$D$6:$G$16,3,FALSE)</f>
        <v>3.39</v>
      </c>
      <c r="Q1061" s="10">
        <f>VLOOKUP(L1061,'User input'!$D$6:$G$16,4,FALSE)</f>
        <v>24</v>
      </c>
      <c r="R1061" s="10">
        <f t="shared" si="67"/>
        <v>144</v>
      </c>
      <c r="S1061" s="27">
        <f t="shared" si="64"/>
        <v>488.16</v>
      </c>
      <c r="T1061" s="27">
        <f>IF(K1061&lt;'User input'!$I$9,'User input'!$J$8,IF(K1061&lt;'User input'!$I$10,'User input'!$J$9,IF(K1061&lt;'User input'!$I$11,'User input'!$J$10,'User input'!$J$11)))*S1061</f>
        <v>0</v>
      </c>
      <c r="U1061" s="27">
        <f>K1061*'User input'!$J$17+'User input'!$J$16</f>
        <v>0.5</v>
      </c>
    </row>
    <row r="1062" spans="1:21" x14ac:dyDescent="0.25">
      <c r="A1062" s="17">
        <v>1083</v>
      </c>
      <c r="B1062" s="6" t="s">
        <v>3513</v>
      </c>
      <c r="C1062" s="6" t="s">
        <v>1126</v>
      </c>
      <c r="D1062" s="6" t="s">
        <v>49</v>
      </c>
      <c r="E1062" s="6" t="s">
        <v>16</v>
      </c>
      <c r="F1062" s="15">
        <v>30</v>
      </c>
      <c r="G1062" s="6" t="s">
        <v>3516</v>
      </c>
      <c r="H1062" s="6" t="s">
        <v>2838</v>
      </c>
      <c r="I1062" s="6" t="s">
        <v>127</v>
      </c>
      <c r="J1062" s="7">
        <v>43469</v>
      </c>
      <c r="K1062" s="15">
        <v>38</v>
      </c>
      <c r="L1062" s="6" t="s">
        <v>20</v>
      </c>
      <c r="M1062" s="6">
        <f t="shared" si="65"/>
        <v>2019</v>
      </c>
      <c r="N1062" s="6">
        <f t="shared" si="66"/>
        <v>1</v>
      </c>
      <c r="O1062" s="6" t="str">
        <f>VLOOKUP(L1062,'User input'!$D$6:$E$16,2,FALSE)</f>
        <v>Hyperwotsit</v>
      </c>
      <c r="P1062" s="6">
        <f>VLOOKUP(L1062,'User input'!$D$6:$G$16,3,FALSE)</f>
        <v>2.0099999999999998</v>
      </c>
      <c r="Q1062" s="6">
        <f>VLOOKUP(L1062,'User input'!$D$6:$G$16,4,FALSE)</f>
        <v>20</v>
      </c>
      <c r="R1062" s="6">
        <f t="shared" si="67"/>
        <v>760</v>
      </c>
      <c r="S1062" s="26">
        <f t="shared" si="64"/>
        <v>1527.6</v>
      </c>
      <c r="T1062" s="26">
        <f>IF(K1062&lt;'User input'!$I$9,'User input'!$J$8,IF(K1062&lt;'User input'!$I$10,'User input'!$J$9,IF(K1062&lt;'User input'!$I$11,'User input'!$J$10,'User input'!$J$11)))*S1062</f>
        <v>45.827999999999996</v>
      </c>
      <c r="U1062" s="26">
        <f>K1062*'User input'!$J$17+'User input'!$J$16</f>
        <v>0.5</v>
      </c>
    </row>
    <row r="1063" spans="1:21" x14ac:dyDescent="0.25">
      <c r="A1063" s="17">
        <v>1085</v>
      </c>
      <c r="B1063" s="6" t="s">
        <v>2827</v>
      </c>
      <c r="C1063" s="6" t="s">
        <v>3515</v>
      </c>
      <c r="D1063" s="6" t="s">
        <v>28</v>
      </c>
      <c r="E1063" s="6" t="s">
        <v>29</v>
      </c>
      <c r="F1063" s="15">
        <v>60</v>
      </c>
      <c r="G1063" s="6" t="s">
        <v>3516</v>
      </c>
      <c r="H1063" s="6" t="s">
        <v>3494</v>
      </c>
      <c r="I1063" s="6" t="s">
        <v>122</v>
      </c>
      <c r="J1063" s="7">
        <v>43468</v>
      </c>
      <c r="K1063" s="15">
        <v>75</v>
      </c>
      <c r="L1063" s="6" t="s">
        <v>44</v>
      </c>
      <c r="M1063" s="6">
        <f t="shared" si="65"/>
        <v>2019</v>
      </c>
      <c r="N1063" s="6">
        <f t="shared" si="66"/>
        <v>1</v>
      </c>
      <c r="O1063" s="6" t="str">
        <f>VLOOKUP(L1063,'User input'!$D$6:$E$16,2,FALSE)</f>
        <v>Gigastuff</v>
      </c>
      <c r="P1063" s="6">
        <f>VLOOKUP(L1063,'User input'!$D$6:$G$16,3,FALSE)</f>
        <v>1.89</v>
      </c>
      <c r="Q1063" s="6">
        <f>VLOOKUP(L1063,'User input'!$D$6:$G$16,4,FALSE)</f>
        <v>18</v>
      </c>
      <c r="R1063" s="6">
        <f t="shared" si="67"/>
        <v>1350</v>
      </c>
      <c r="S1063" s="26">
        <f t="shared" si="64"/>
        <v>2551.5</v>
      </c>
      <c r="T1063" s="26">
        <f>IF(K1063&lt;'User input'!$I$9,'User input'!$J$8,IF(K1063&lt;'User input'!$I$10,'User input'!$J$9,IF(K1063&lt;'User input'!$I$11,'User input'!$J$10,'User input'!$J$11)))*S1063</f>
        <v>127.575</v>
      </c>
      <c r="U1063" s="26">
        <f>K1063*'User input'!$J$17+'User input'!$J$16</f>
        <v>0.5</v>
      </c>
    </row>
    <row r="1064" spans="1:21" x14ac:dyDescent="0.25">
      <c r="A1064" s="18">
        <v>1086</v>
      </c>
      <c r="B1064" s="10" t="s">
        <v>235</v>
      </c>
      <c r="C1064" s="10" t="s">
        <v>3517</v>
      </c>
      <c r="D1064" s="10" t="s">
        <v>28</v>
      </c>
      <c r="E1064" s="10" t="s">
        <v>29</v>
      </c>
      <c r="F1064" s="16">
        <v>90</v>
      </c>
      <c r="G1064" s="10" t="s">
        <v>3518</v>
      </c>
      <c r="H1064" s="10" t="s">
        <v>3519</v>
      </c>
      <c r="I1064" s="10" t="s">
        <v>32</v>
      </c>
      <c r="J1064" s="11">
        <v>44483</v>
      </c>
      <c r="K1064" s="16">
        <v>42</v>
      </c>
      <c r="L1064" s="10" t="s">
        <v>99</v>
      </c>
      <c r="M1064" s="10">
        <f t="shared" si="65"/>
        <v>2021</v>
      </c>
      <c r="N1064" s="10">
        <f t="shared" si="66"/>
        <v>10</v>
      </c>
      <c r="O1064" s="10" t="str">
        <f>VLOOKUP(L1064,'User input'!$D$6:$E$16,2,FALSE)</f>
        <v>Superwossname</v>
      </c>
      <c r="P1064" s="10">
        <f>VLOOKUP(L1064,'User input'!$D$6:$G$16,3,FALSE)</f>
        <v>3.49</v>
      </c>
      <c r="Q1064" s="10">
        <f>VLOOKUP(L1064,'User input'!$D$6:$G$16,4,FALSE)</f>
        <v>20</v>
      </c>
      <c r="R1064" s="10">
        <f t="shared" si="67"/>
        <v>840</v>
      </c>
      <c r="S1064" s="27">
        <f t="shared" si="64"/>
        <v>2931.6000000000004</v>
      </c>
      <c r="T1064" s="27">
        <f>IF(K1064&lt;'User input'!$I$9,'User input'!$J$8,IF(K1064&lt;'User input'!$I$10,'User input'!$J$9,IF(K1064&lt;'User input'!$I$11,'User input'!$J$10,'User input'!$J$11)))*S1064</f>
        <v>87.948000000000008</v>
      </c>
      <c r="U1064" s="27">
        <f>K1064*'User input'!$J$17+'User input'!$J$16</f>
        <v>0.5</v>
      </c>
    </row>
    <row r="1065" spans="1:21" x14ac:dyDescent="0.25">
      <c r="A1065" s="17">
        <v>1087</v>
      </c>
      <c r="B1065" s="6" t="s">
        <v>3520</v>
      </c>
      <c r="C1065" s="6" t="s">
        <v>2299</v>
      </c>
      <c r="D1065" s="6" t="s">
        <v>28</v>
      </c>
      <c r="E1065" s="6" t="s">
        <v>29</v>
      </c>
      <c r="F1065" s="15">
        <v>60</v>
      </c>
      <c r="G1065" s="6" t="s">
        <v>10365</v>
      </c>
      <c r="H1065" s="6" t="s">
        <v>3522</v>
      </c>
      <c r="I1065" s="6" t="s">
        <v>19</v>
      </c>
      <c r="J1065" s="7">
        <v>43910</v>
      </c>
      <c r="K1065" s="15">
        <v>54</v>
      </c>
      <c r="L1065" s="6" t="s">
        <v>52</v>
      </c>
      <c r="M1065" s="6">
        <f t="shared" si="65"/>
        <v>2020</v>
      </c>
      <c r="N1065" s="6">
        <f t="shared" si="66"/>
        <v>3</v>
      </c>
      <c r="O1065" s="6" t="str">
        <f>VLOOKUP(L1065,'User input'!$D$6:$E$16,2,FALSE)</f>
        <v>Megawidget S</v>
      </c>
      <c r="P1065" s="6">
        <f>VLOOKUP(L1065,'User input'!$D$6:$G$16,3,FALSE)</f>
        <v>0.69</v>
      </c>
      <c r="Q1065" s="6">
        <f>VLOOKUP(L1065,'User input'!$D$6:$G$16,4,FALSE)</f>
        <v>24</v>
      </c>
      <c r="R1065" s="6">
        <f t="shared" si="67"/>
        <v>1296</v>
      </c>
      <c r="S1065" s="26">
        <f t="shared" si="64"/>
        <v>894.2399999999999</v>
      </c>
      <c r="T1065" s="26">
        <f>IF(K1065&lt;'User input'!$I$9,'User input'!$J$8,IF(K1065&lt;'User input'!$I$10,'User input'!$J$9,IF(K1065&lt;'User input'!$I$11,'User input'!$J$10,'User input'!$J$11)))*S1065</f>
        <v>44.711999999999996</v>
      </c>
      <c r="U1065" s="26">
        <f>K1065*'User input'!$J$17+'User input'!$J$16</f>
        <v>0.5</v>
      </c>
    </row>
    <row r="1066" spans="1:21" x14ac:dyDescent="0.25">
      <c r="A1066" s="18">
        <v>1088</v>
      </c>
      <c r="B1066" s="10" t="s">
        <v>2096</v>
      </c>
      <c r="C1066" s="10" t="s">
        <v>3523</v>
      </c>
      <c r="D1066" s="10" t="s">
        <v>28</v>
      </c>
      <c r="E1066" s="10" t="s">
        <v>29</v>
      </c>
      <c r="F1066" s="16">
        <v>60</v>
      </c>
      <c r="G1066" s="10" t="s">
        <v>3524</v>
      </c>
      <c r="H1066" s="10" t="s">
        <v>2915</v>
      </c>
      <c r="I1066" s="10" t="s">
        <v>32</v>
      </c>
      <c r="J1066" s="11">
        <v>43636</v>
      </c>
      <c r="K1066" s="16">
        <v>22</v>
      </c>
      <c r="L1066" s="10" t="s">
        <v>52</v>
      </c>
      <c r="M1066" s="10">
        <f t="shared" si="65"/>
        <v>2019</v>
      </c>
      <c r="N1066" s="10">
        <f t="shared" si="66"/>
        <v>6</v>
      </c>
      <c r="O1066" s="10" t="str">
        <f>VLOOKUP(L1066,'User input'!$D$6:$E$16,2,FALSE)</f>
        <v>Megawidget S</v>
      </c>
      <c r="P1066" s="10">
        <f>VLOOKUP(L1066,'User input'!$D$6:$G$16,3,FALSE)</f>
        <v>0.69</v>
      </c>
      <c r="Q1066" s="10">
        <f>VLOOKUP(L1066,'User input'!$D$6:$G$16,4,FALSE)</f>
        <v>24</v>
      </c>
      <c r="R1066" s="10">
        <f t="shared" si="67"/>
        <v>528</v>
      </c>
      <c r="S1066" s="27">
        <f t="shared" si="64"/>
        <v>364.32</v>
      </c>
      <c r="T1066" s="27">
        <f>IF(K1066&lt;'User input'!$I$9,'User input'!$J$8,IF(K1066&lt;'User input'!$I$10,'User input'!$J$9,IF(K1066&lt;'User input'!$I$11,'User input'!$J$10,'User input'!$J$11)))*S1066</f>
        <v>10.929599999999999</v>
      </c>
      <c r="U1066" s="27">
        <f>K1066*'User input'!$J$17+'User input'!$J$16</f>
        <v>0.5</v>
      </c>
    </row>
    <row r="1067" spans="1:21" x14ac:dyDescent="0.25">
      <c r="A1067" s="17">
        <v>1089</v>
      </c>
      <c r="B1067" s="6" t="s">
        <v>3525</v>
      </c>
      <c r="C1067" s="6" t="s">
        <v>3526</v>
      </c>
      <c r="D1067" s="6" t="s">
        <v>28</v>
      </c>
      <c r="E1067" s="6" t="s">
        <v>29</v>
      </c>
      <c r="F1067" s="15">
        <v>60</v>
      </c>
      <c r="G1067" s="6" t="s">
        <v>3527</v>
      </c>
      <c r="H1067" s="6" t="s">
        <v>1666</v>
      </c>
      <c r="I1067" s="6" t="s">
        <v>25</v>
      </c>
      <c r="J1067" s="7">
        <v>44319</v>
      </c>
      <c r="K1067" s="15">
        <v>74</v>
      </c>
      <c r="L1067" s="6" t="s">
        <v>33</v>
      </c>
      <c r="M1067" s="6">
        <f t="shared" si="65"/>
        <v>2021</v>
      </c>
      <c r="N1067" s="6">
        <f t="shared" si="66"/>
        <v>5</v>
      </c>
      <c r="O1067" s="6" t="str">
        <f>VLOOKUP(L1067,'User input'!$D$6:$E$16,2,FALSE)</f>
        <v>Megawidget L</v>
      </c>
      <c r="P1067" s="6">
        <f>VLOOKUP(L1067,'User input'!$D$6:$G$16,3,FALSE)</f>
        <v>1.79</v>
      </c>
      <c r="Q1067" s="6">
        <f>VLOOKUP(L1067,'User input'!$D$6:$G$16,4,FALSE)</f>
        <v>24</v>
      </c>
      <c r="R1067" s="6">
        <f t="shared" si="67"/>
        <v>1776</v>
      </c>
      <c r="S1067" s="26">
        <f t="shared" si="64"/>
        <v>3179.04</v>
      </c>
      <c r="T1067" s="26">
        <f>IF(K1067&lt;'User input'!$I$9,'User input'!$J$8,IF(K1067&lt;'User input'!$I$10,'User input'!$J$9,IF(K1067&lt;'User input'!$I$11,'User input'!$J$10,'User input'!$J$11)))*S1067</f>
        <v>158.952</v>
      </c>
      <c r="U1067" s="26">
        <f>K1067*'User input'!$J$17+'User input'!$J$16</f>
        <v>0.5</v>
      </c>
    </row>
    <row r="1068" spans="1:21" x14ac:dyDescent="0.25">
      <c r="A1068" s="18">
        <v>1090</v>
      </c>
      <c r="B1068" s="10" t="s">
        <v>3528</v>
      </c>
      <c r="C1068" s="10" t="s">
        <v>1571</v>
      </c>
      <c r="D1068" s="10" t="s">
        <v>28</v>
      </c>
      <c r="E1068" s="10" t="s">
        <v>29</v>
      </c>
      <c r="F1068" s="16">
        <v>30</v>
      </c>
      <c r="G1068" s="10" t="s">
        <v>3527</v>
      </c>
      <c r="H1068" s="10" t="s">
        <v>3529</v>
      </c>
      <c r="I1068" s="10" t="s">
        <v>32</v>
      </c>
      <c r="J1068" s="11">
        <v>44373</v>
      </c>
      <c r="K1068" s="16">
        <v>96</v>
      </c>
      <c r="L1068" s="10" t="s">
        <v>157</v>
      </c>
      <c r="M1068" s="10">
        <f t="shared" si="65"/>
        <v>2021</v>
      </c>
      <c r="N1068" s="10">
        <f t="shared" si="66"/>
        <v>6</v>
      </c>
      <c r="O1068" s="10" t="str">
        <f>VLOOKUP(L1068,'User input'!$D$6:$E$16,2,FALSE)</f>
        <v>Ultrathing V3</v>
      </c>
      <c r="P1068" s="10">
        <f>VLOOKUP(L1068,'User input'!$D$6:$G$16,3,FALSE)</f>
        <v>3.39</v>
      </c>
      <c r="Q1068" s="10">
        <f>VLOOKUP(L1068,'User input'!$D$6:$G$16,4,FALSE)</f>
        <v>24</v>
      </c>
      <c r="R1068" s="10">
        <f t="shared" si="67"/>
        <v>2304</v>
      </c>
      <c r="S1068" s="27">
        <f t="shared" si="64"/>
        <v>7810.56</v>
      </c>
      <c r="T1068" s="27">
        <f>IF(K1068&lt;'User input'!$I$9,'User input'!$J$8,IF(K1068&lt;'User input'!$I$10,'User input'!$J$9,IF(K1068&lt;'User input'!$I$11,'User input'!$J$10,'User input'!$J$11)))*S1068</f>
        <v>390.52800000000002</v>
      </c>
      <c r="U1068" s="27">
        <f>K1068*'User input'!$J$17+'User input'!$J$16</f>
        <v>0.5</v>
      </c>
    </row>
    <row r="1069" spans="1:21" x14ac:dyDescent="0.25">
      <c r="A1069" s="17">
        <v>1091</v>
      </c>
      <c r="B1069" s="6" t="s">
        <v>1378</v>
      </c>
      <c r="C1069" s="6" t="s">
        <v>3530</v>
      </c>
      <c r="D1069" s="6" t="s">
        <v>28</v>
      </c>
      <c r="E1069" s="6" t="s">
        <v>29</v>
      </c>
      <c r="F1069" s="15">
        <v>30</v>
      </c>
      <c r="G1069" s="6" t="s">
        <v>3531</v>
      </c>
      <c r="H1069" s="6" t="s">
        <v>408</v>
      </c>
      <c r="I1069" s="6" t="s">
        <v>185</v>
      </c>
      <c r="J1069" s="7">
        <v>44050</v>
      </c>
      <c r="K1069" s="15">
        <v>94</v>
      </c>
      <c r="L1069" s="6" t="s">
        <v>20</v>
      </c>
      <c r="M1069" s="6">
        <f t="shared" si="65"/>
        <v>2020</v>
      </c>
      <c r="N1069" s="6">
        <f t="shared" si="66"/>
        <v>8</v>
      </c>
      <c r="O1069" s="6" t="str">
        <f>VLOOKUP(L1069,'User input'!$D$6:$E$16,2,FALSE)</f>
        <v>Hyperwotsit</v>
      </c>
      <c r="P1069" s="6">
        <f>VLOOKUP(L1069,'User input'!$D$6:$G$16,3,FALSE)</f>
        <v>2.0099999999999998</v>
      </c>
      <c r="Q1069" s="6">
        <f>VLOOKUP(L1069,'User input'!$D$6:$G$16,4,FALSE)</f>
        <v>20</v>
      </c>
      <c r="R1069" s="6">
        <f t="shared" si="67"/>
        <v>1880</v>
      </c>
      <c r="S1069" s="26">
        <f t="shared" si="64"/>
        <v>3778.7999999999997</v>
      </c>
      <c r="T1069" s="26">
        <f>IF(K1069&lt;'User input'!$I$9,'User input'!$J$8,IF(K1069&lt;'User input'!$I$10,'User input'!$J$9,IF(K1069&lt;'User input'!$I$11,'User input'!$J$10,'User input'!$J$11)))*S1069</f>
        <v>188.94</v>
      </c>
      <c r="U1069" s="26">
        <f>K1069*'User input'!$J$17+'User input'!$J$16</f>
        <v>0.5</v>
      </c>
    </row>
    <row r="1070" spans="1:21" x14ac:dyDescent="0.25">
      <c r="A1070" s="18">
        <v>1092</v>
      </c>
      <c r="B1070" s="10" t="s">
        <v>3532</v>
      </c>
      <c r="C1070" s="10" t="s">
        <v>2941</v>
      </c>
      <c r="D1070" s="10" t="s">
        <v>28</v>
      </c>
      <c r="E1070" s="10" t="s">
        <v>29</v>
      </c>
      <c r="F1070" s="16">
        <v>90</v>
      </c>
      <c r="G1070" s="10" t="s">
        <v>3531</v>
      </c>
      <c r="H1070" s="10" t="s">
        <v>3533</v>
      </c>
      <c r="I1070" s="10" t="s">
        <v>32</v>
      </c>
      <c r="J1070" s="11">
        <v>43645</v>
      </c>
      <c r="K1070" s="16">
        <v>35</v>
      </c>
      <c r="L1070" s="10" t="s">
        <v>62</v>
      </c>
      <c r="M1070" s="10">
        <f t="shared" si="65"/>
        <v>2019</v>
      </c>
      <c r="N1070" s="10">
        <f t="shared" si="66"/>
        <v>6</v>
      </c>
      <c r="O1070" s="10" t="str">
        <f>VLOOKUP(L1070,'User input'!$D$6:$E$16,2,FALSE)</f>
        <v>Ultrathing V4</v>
      </c>
      <c r="P1070" s="10">
        <f>VLOOKUP(L1070,'User input'!$D$6:$G$16,3,FALSE)</f>
        <v>3.99</v>
      </c>
      <c r="Q1070" s="10">
        <f>VLOOKUP(L1070,'User input'!$D$6:$G$16,4,FALSE)</f>
        <v>24</v>
      </c>
      <c r="R1070" s="10">
        <f t="shared" si="67"/>
        <v>840</v>
      </c>
      <c r="S1070" s="27">
        <f t="shared" si="64"/>
        <v>3351.6000000000004</v>
      </c>
      <c r="T1070" s="27">
        <f>IF(K1070&lt;'User input'!$I$9,'User input'!$J$8,IF(K1070&lt;'User input'!$I$10,'User input'!$J$9,IF(K1070&lt;'User input'!$I$11,'User input'!$J$10,'User input'!$J$11)))*S1070</f>
        <v>100.548</v>
      </c>
      <c r="U1070" s="27">
        <f>K1070*'User input'!$J$17+'User input'!$J$16</f>
        <v>0.5</v>
      </c>
    </row>
    <row r="1071" spans="1:21" x14ac:dyDescent="0.25">
      <c r="A1071" s="17">
        <v>1093</v>
      </c>
      <c r="B1071" s="6" t="s">
        <v>2912</v>
      </c>
      <c r="C1071" s="6" t="s">
        <v>3534</v>
      </c>
      <c r="D1071" s="6" t="s">
        <v>49</v>
      </c>
      <c r="E1071" s="6" t="s">
        <v>16</v>
      </c>
      <c r="F1071" s="15">
        <v>90</v>
      </c>
      <c r="G1071" s="6" t="s">
        <v>3535</v>
      </c>
      <c r="H1071" s="6" t="s">
        <v>66</v>
      </c>
      <c r="I1071" s="6" t="s">
        <v>67</v>
      </c>
      <c r="J1071" s="7">
        <v>44071</v>
      </c>
      <c r="K1071" s="15">
        <v>81</v>
      </c>
      <c r="L1071" s="6" t="s">
        <v>68</v>
      </c>
      <c r="M1071" s="6">
        <f t="shared" si="65"/>
        <v>2020</v>
      </c>
      <c r="N1071" s="6">
        <f t="shared" si="66"/>
        <v>8</v>
      </c>
      <c r="O1071" s="6" t="str">
        <f>VLOOKUP(L1071,'User input'!$D$6:$E$16,2,FALSE)</f>
        <v>Megawidget M</v>
      </c>
      <c r="P1071" s="6">
        <f>VLOOKUP(L1071,'User input'!$D$6:$G$16,3,FALSE)</f>
        <v>1.29</v>
      </c>
      <c r="Q1071" s="6">
        <f>VLOOKUP(L1071,'User input'!$D$6:$G$16,4,FALSE)</f>
        <v>24</v>
      </c>
      <c r="R1071" s="6">
        <f t="shared" si="67"/>
        <v>1944</v>
      </c>
      <c r="S1071" s="26">
        <f t="shared" si="64"/>
        <v>2507.7600000000002</v>
      </c>
      <c r="T1071" s="26">
        <f>IF(K1071&lt;'User input'!$I$9,'User input'!$J$8,IF(K1071&lt;'User input'!$I$10,'User input'!$J$9,IF(K1071&lt;'User input'!$I$11,'User input'!$J$10,'User input'!$J$11)))*S1071</f>
        <v>125.38800000000002</v>
      </c>
      <c r="U1071" s="26">
        <f>K1071*'User input'!$J$17+'User input'!$J$16</f>
        <v>0.5</v>
      </c>
    </row>
    <row r="1072" spans="1:21" x14ac:dyDescent="0.25">
      <c r="A1072" s="18">
        <v>1094</v>
      </c>
      <c r="B1072" s="10" t="s">
        <v>3536</v>
      </c>
      <c r="C1072" s="10" t="s">
        <v>3537</v>
      </c>
      <c r="D1072" s="10" t="s">
        <v>28</v>
      </c>
      <c r="E1072" s="10" t="s">
        <v>29</v>
      </c>
      <c r="F1072" s="16">
        <v>60</v>
      </c>
      <c r="G1072" s="10" t="s">
        <v>3538</v>
      </c>
      <c r="H1072" s="10" t="s">
        <v>3539</v>
      </c>
      <c r="I1072" s="10" t="s">
        <v>32</v>
      </c>
      <c r="J1072" s="11">
        <v>44552</v>
      </c>
      <c r="K1072" s="16">
        <v>66</v>
      </c>
      <c r="L1072" s="10" t="s">
        <v>52</v>
      </c>
      <c r="M1072" s="10">
        <f t="shared" si="65"/>
        <v>2021</v>
      </c>
      <c r="N1072" s="10">
        <f t="shared" si="66"/>
        <v>12</v>
      </c>
      <c r="O1072" s="10" t="str">
        <f>VLOOKUP(L1072,'User input'!$D$6:$E$16,2,FALSE)</f>
        <v>Megawidget S</v>
      </c>
      <c r="P1072" s="10">
        <f>VLOOKUP(L1072,'User input'!$D$6:$G$16,3,FALSE)</f>
        <v>0.69</v>
      </c>
      <c r="Q1072" s="10">
        <f>VLOOKUP(L1072,'User input'!$D$6:$G$16,4,FALSE)</f>
        <v>24</v>
      </c>
      <c r="R1072" s="10">
        <f t="shared" si="67"/>
        <v>1584</v>
      </c>
      <c r="S1072" s="27">
        <f t="shared" si="64"/>
        <v>1092.9599999999998</v>
      </c>
      <c r="T1072" s="27">
        <f>IF(K1072&lt;'User input'!$I$9,'User input'!$J$8,IF(K1072&lt;'User input'!$I$10,'User input'!$J$9,IF(K1072&lt;'User input'!$I$11,'User input'!$J$10,'User input'!$J$11)))*S1072</f>
        <v>54.647999999999996</v>
      </c>
      <c r="U1072" s="27">
        <f>K1072*'User input'!$J$17+'User input'!$J$16</f>
        <v>0.5</v>
      </c>
    </row>
    <row r="1073" spans="1:21" x14ac:dyDescent="0.25">
      <c r="A1073" s="17">
        <v>1095</v>
      </c>
      <c r="B1073" s="6" t="s">
        <v>247</v>
      </c>
      <c r="C1073" s="6" t="s">
        <v>3540</v>
      </c>
      <c r="D1073" s="6" t="s">
        <v>28</v>
      </c>
      <c r="E1073" s="6" t="s">
        <v>29</v>
      </c>
      <c r="F1073" s="15">
        <v>60</v>
      </c>
      <c r="G1073" s="6" t="s">
        <v>3541</v>
      </c>
      <c r="H1073" s="6" t="s">
        <v>3542</v>
      </c>
      <c r="I1073" s="6" t="s">
        <v>32</v>
      </c>
      <c r="J1073" s="7">
        <v>44339</v>
      </c>
      <c r="K1073" s="15">
        <v>67</v>
      </c>
      <c r="L1073" s="6" t="s">
        <v>78</v>
      </c>
      <c r="M1073" s="6">
        <f t="shared" si="65"/>
        <v>2021</v>
      </c>
      <c r="N1073" s="6">
        <f t="shared" si="66"/>
        <v>5</v>
      </c>
      <c r="O1073" s="6" t="str">
        <f>VLOOKUP(L1073,'User input'!$D$6:$E$16,2,FALSE)</f>
        <v>Ultrathing V2</v>
      </c>
      <c r="P1073" s="6">
        <f>VLOOKUP(L1073,'User input'!$D$6:$G$16,3,FALSE)</f>
        <v>2.95</v>
      </c>
      <c r="Q1073" s="6">
        <f>VLOOKUP(L1073,'User input'!$D$6:$G$16,4,FALSE)</f>
        <v>20</v>
      </c>
      <c r="R1073" s="6">
        <f t="shared" si="67"/>
        <v>1340</v>
      </c>
      <c r="S1073" s="26">
        <f t="shared" si="64"/>
        <v>3953.0000000000005</v>
      </c>
      <c r="T1073" s="26">
        <f>IF(K1073&lt;'User input'!$I$9,'User input'!$J$8,IF(K1073&lt;'User input'!$I$10,'User input'!$J$9,IF(K1073&lt;'User input'!$I$11,'User input'!$J$10,'User input'!$J$11)))*S1073</f>
        <v>197.65000000000003</v>
      </c>
      <c r="U1073" s="26">
        <f>K1073*'User input'!$J$17+'User input'!$J$16</f>
        <v>0.5</v>
      </c>
    </row>
    <row r="1074" spans="1:21" x14ac:dyDescent="0.25">
      <c r="A1074" s="18">
        <v>1096</v>
      </c>
      <c r="B1074" s="10" t="s">
        <v>3543</v>
      </c>
      <c r="C1074" s="10" t="s">
        <v>3544</v>
      </c>
      <c r="D1074" s="10" t="s">
        <v>49</v>
      </c>
      <c r="E1074" s="10" t="s">
        <v>16</v>
      </c>
      <c r="F1074" s="16">
        <v>30</v>
      </c>
      <c r="G1074" s="10" t="s">
        <v>3545</v>
      </c>
      <c r="H1074" s="10" t="s">
        <v>3546</v>
      </c>
      <c r="I1074" s="10" t="s">
        <v>32</v>
      </c>
      <c r="J1074" s="11">
        <v>43774</v>
      </c>
      <c r="K1074" s="16">
        <v>18</v>
      </c>
      <c r="L1074" s="10" t="s">
        <v>33</v>
      </c>
      <c r="M1074" s="10">
        <f t="shared" si="65"/>
        <v>2019</v>
      </c>
      <c r="N1074" s="10">
        <f t="shared" si="66"/>
        <v>11</v>
      </c>
      <c r="O1074" s="10" t="str">
        <f>VLOOKUP(L1074,'User input'!$D$6:$E$16,2,FALSE)</f>
        <v>Megawidget L</v>
      </c>
      <c r="P1074" s="10">
        <f>VLOOKUP(L1074,'User input'!$D$6:$G$16,3,FALSE)</f>
        <v>1.79</v>
      </c>
      <c r="Q1074" s="10">
        <f>VLOOKUP(L1074,'User input'!$D$6:$G$16,4,FALSE)</f>
        <v>24</v>
      </c>
      <c r="R1074" s="10">
        <f t="shared" si="67"/>
        <v>432</v>
      </c>
      <c r="S1074" s="27">
        <f t="shared" si="64"/>
        <v>773.28</v>
      </c>
      <c r="T1074" s="27">
        <f>IF(K1074&lt;'User input'!$I$9,'User input'!$J$8,IF(K1074&lt;'User input'!$I$10,'User input'!$J$9,IF(K1074&lt;'User input'!$I$11,'User input'!$J$10,'User input'!$J$11)))*S1074</f>
        <v>0</v>
      </c>
      <c r="U1074" s="27">
        <f>K1074*'User input'!$J$17+'User input'!$J$16</f>
        <v>0.5</v>
      </c>
    </row>
    <row r="1075" spans="1:21" x14ac:dyDescent="0.25">
      <c r="A1075" s="17">
        <v>1097</v>
      </c>
      <c r="B1075" s="6" t="s">
        <v>3547</v>
      </c>
      <c r="C1075" s="6" t="s">
        <v>3548</v>
      </c>
      <c r="D1075" s="6" t="s">
        <v>15</v>
      </c>
      <c r="E1075" s="6" t="s">
        <v>16</v>
      </c>
      <c r="F1075" s="15">
        <v>60</v>
      </c>
      <c r="G1075" s="6" t="s">
        <v>3549</v>
      </c>
      <c r="H1075" s="6" t="s">
        <v>694</v>
      </c>
      <c r="I1075" s="6" t="s">
        <v>211</v>
      </c>
      <c r="J1075" s="7">
        <v>44242</v>
      </c>
      <c r="K1075" s="15">
        <v>63</v>
      </c>
      <c r="L1075" s="6" t="s">
        <v>39</v>
      </c>
      <c r="M1075" s="6">
        <f t="shared" si="65"/>
        <v>2021</v>
      </c>
      <c r="N1075" s="6">
        <f t="shared" si="66"/>
        <v>2</v>
      </c>
      <c r="O1075" s="6" t="str">
        <f>VLOOKUP(L1075,'User input'!$D$6:$E$16,2,FALSE)</f>
        <v>Ultrathing V1</v>
      </c>
      <c r="P1075" s="6">
        <f>VLOOKUP(L1075,'User input'!$D$6:$G$16,3,FALSE)</f>
        <v>1.79</v>
      </c>
      <c r="Q1075" s="6">
        <f>VLOOKUP(L1075,'User input'!$D$6:$G$16,4,FALSE)</f>
        <v>17</v>
      </c>
      <c r="R1075" s="6">
        <f t="shared" si="67"/>
        <v>1071</v>
      </c>
      <c r="S1075" s="26">
        <f t="shared" si="64"/>
        <v>1917.0900000000001</v>
      </c>
      <c r="T1075" s="26">
        <f>IF(K1075&lt;'User input'!$I$9,'User input'!$J$8,IF(K1075&lt;'User input'!$I$10,'User input'!$J$9,IF(K1075&lt;'User input'!$I$11,'User input'!$J$10,'User input'!$J$11)))*S1075</f>
        <v>95.854500000000016</v>
      </c>
      <c r="U1075" s="26">
        <f>K1075*'User input'!$J$17+'User input'!$J$16</f>
        <v>0.5</v>
      </c>
    </row>
    <row r="1076" spans="1:21" x14ac:dyDescent="0.25">
      <c r="A1076" s="18">
        <v>1098</v>
      </c>
      <c r="B1076" s="10" t="s">
        <v>3063</v>
      </c>
      <c r="C1076" s="10" t="s">
        <v>3548</v>
      </c>
      <c r="D1076" s="10" t="s">
        <v>28</v>
      </c>
      <c r="E1076" s="10" t="s">
        <v>29</v>
      </c>
      <c r="F1076" s="16">
        <v>30</v>
      </c>
      <c r="G1076" s="10" t="s">
        <v>3550</v>
      </c>
      <c r="H1076" s="10" t="s">
        <v>2983</v>
      </c>
      <c r="I1076" s="10" t="s">
        <v>32</v>
      </c>
      <c r="J1076" s="11">
        <v>44553</v>
      </c>
      <c r="K1076" s="16">
        <v>66</v>
      </c>
      <c r="L1076" s="10" t="s">
        <v>52</v>
      </c>
      <c r="M1076" s="10">
        <f t="shared" si="65"/>
        <v>2021</v>
      </c>
      <c r="N1076" s="10">
        <f t="shared" si="66"/>
        <v>12</v>
      </c>
      <c r="O1076" s="10" t="str">
        <f>VLOOKUP(L1076,'User input'!$D$6:$E$16,2,FALSE)</f>
        <v>Megawidget S</v>
      </c>
      <c r="P1076" s="10">
        <f>VLOOKUP(L1076,'User input'!$D$6:$G$16,3,FALSE)</f>
        <v>0.69</v>
      </c>
      <c r="Q1076" s="10">
        <f>VLOOKUP(L1076,'User input'!$D$6:$G$16,4,FALSE)</f>
        <v>24</v>
      </c>
      <c r="R1076" s="10">
        <f t="shared" si="67"/>
        <v>1584</v>
      </c>
      <c r="S1076" s="27">
        <f t="shared" si="64"/>
        <v>1092.9599999999998</v>
      </c>
      <c r="T1076" s="27">
        <f>IF(K1076&lt;'User input'!$I$9,'User input'!$J$8,IF(K1076&lt;'User input'!$I$10,'User input'!$J$9,IF(K1076&lt;'User input'!$I$11,'User input'!$J$10,'User input'!$J$11)))*S1076</f>
        <v>54.647999999999996</v>
      </c>
      <c r="U1076" s="27">
        <f>K1076*'User input'!$J$17+'User input'!$J$16</f>
        <v>0.5</v>
      </c>
    </row>
    <row r="1077" spans="1:21" x14ac:dyDescent="0.25">
      <c r="A1077" s="17">
        <v>1099</v>
      </c>
      <c r="B1077" s="6" t="s">
        <v>3551</v>
      </c>
      <c r="C1077" s="6" t="s">
        <v>3552</v>
      </c>
      <c r="D1077" s="6" t="s">
        <v>28</v>
      </c>
      <c r="E1077" s="6" t="s">
        <v>29</v>
      </c>
      <c r="F1077" s="15">
        <v>90</v>
      </c>
      <c r="G1077" s="6" t="s">
        <v>3554</v>
      </c>
      <c r="H1077" s="6" t="s">
        <v>1598</v>
      </c>
      <c r="I1077" s="6" t="s">
        <v>32</v>
      </c>
      <c r="J1077" s="7">
        <v>44014</v>
      </c>
      <c r="K1077" s="15">
        <v>33</v>
      </c>
      <c r="L1077" s="6" t="s">
        <v>68</v>
      </c>
      <c r="M1077" s="6">
        <f t="shared" si="65"/>
        <v>2020</v>
      </c>
      <c r="N1077" s="6">
        <f t="shared" si="66"/>
        <v>7</v>
      </c>
      <c r="O1077" s="6" t="str">
        <f>VLOOKUP(L1077,'User input'!$D$6:$E$16,2,FALSE)</f>
        <v>Megawidget M</v>
      </c>
      <c r="P1077" s="6">
        <f>VLOOKUP(L1077,'User input'!$D$6:$G$16,3,FALSE)</f>
        <v>1.29</v>
      </c>
      <c r="Q1077" s="6">
        <f>VLOOKUP(L1077,'User input'!$D$6:$G$16,4,FALSE)</f>
        <v>24</v>
      </c>
      <c r="R1077" s="6">
        <f t="shared" si="67"/>
        <v>792</v>
      </c>
      <c r="S1077" s="26">
        <f t="shared" si="64"/>
        <v>1021.6800000000001</v>
      </c>
      <c r="T1077" s="26">
        <f>IF(K1077&lt;'User input'!$I$9,'User input'!$J$8,IF(K1077&lt;'User input'!$I$10,'User input'!$J$9,IF(K1077&lt;'User input'!$I$11,'User input'!$J$10,'User input'!$J$11)))*S1077</f>
        <v>30.650400000000001</v>
      </c>
      <c r="U1077" s="26">
        <f>K1077*'User input'!$J$17+'User input'!$J$16</f>
        <v>0.5</v>
      </c>
    </row>
    <row r="1078" spans="1:21" x14ac:dyDescent="0.25">
      <c r="A1078" s="18">
        <v>1100</v>
      </c>
      <c r="B1078" s="10" t="s">
        <v>3555</v>
      </c>
      <c r="C1078" s="10" t="s">
        <v>1108</v>
      </c>
      <c r="D1078" s="10" t="s">
        <v>90</v>
      </c>
      <c r="E1078" s="10" t="s">
        <v>29</v>
      </c>
      <c r="F1078" s="16">
        <v>30</v>
      </c>
      <c r="G1078" s="10" t="s">
        <v>3556</v>
      </c>
      <c r="H1078" s="10" t="s">
        <v>3193</v>
      </c>
      <c r="I1078" s="10" t="s">
        <v>32</v>
      </c>
      <c r="J1078" s="11">
        <v>44004</v>
      </c>
      <c r="K1078" s="16">
        <v>8</v>
      </c>
      <c r="L1078" s="10" t="s">
        <v>39</v>
      </c>
      <c r="M1078" s="10">
        <f t="shared" si="65"/>
        <v>2020</v>
      </c>
      <c r="N1078" s="10">
        <f t="shared" si="66"/>
        <v>6</v>
      </c>
      <c r="O1078" s="10" t="str">
        <f>VLOOKUP(L1078,'User input'!$D$6:$E$16,2,FALSE)</f>
        <v>Ultrathing V1</v>
      </c>
      <c r="P1078" s="10">
        <f>VLOOKUP(L1078,'User input'!$D$6:$G$16,3,FALSE)</f>
        <v>1.79</v>
      </c>
      <c r="Q1078" s="10">
        <f>VLOOKUP(L1078,'User input'!$D$6:$G$16,4,FALSE)</f>
        <v>17</v>
      </c>
      <c r="R1078" s="10">
        <f t="shared" si="67"/>
        <v>136</v>
      </c>
      <c r="S1078" s="27">
        <f t="shared" si="64"/>
        <v>243.44</v>
      </c>
      <c r="T1078" s="27">
        <f>IF(K1078&lt;'User input'!$I$9,'User input'!$J$8,IF(K1078&lt;'User input'!$I$10,'User input'!$J$9,IF(K1078&lt;'User input'!$I$11,'User input'!$J$10,'User input'!$J$11)))*S1078</f>
        <v>0</v>
      </c>
      <c r="U1078" s="27">
        <f>K1078*'User input'!$J$17+'User input'!$J$16</f>
        <v>0.5</v>
      </c>
    </row>
    <row r="1079" spans="1:21" x14ac:dyDescent="0.25">
      <c r="A1079" s="17">
        <v>1101</v>
      </c>
      <c r="B1079" s="6" t="s">
        <v>2068</v>
      </c>
      <c r="C1079" s="6" t="s">
        <v>3557</v>
      </c>
      <c r="D1079" s="6" t="s">
        <v>28</v>
      </c>
      <c r="E1079" s="6" t="s">
        <v>29</v>
      </c>
      <c r="F1079" s="15">
        <v>60</v>
      </c>
      <c r="G1079" s="6" t="s">
        <v>3558</v>
      </c>
      <c r="H1079" s="6" t="s">
        <v>3559</v>
      </c>
      <c r="I1079" s="6" t="s">
        <v>32</v>
      </c>
      <c r="J1079" s="7">
        <v>44364</v>
      </c>
      <c r="K1079" s="15">
        <v>76</v>
      </c>
      <c r="L1079" s="6" t="s">
        <v>20</v>
      </c>
      <c r="M1079" s="6">
        <f t="shared" si="65"/>
        <v>2021</v>
      </c>
      <c r="N1079" s="6">
        <f t="shared" si="66"/>
        <v>6</v>
      </c>
      <c r="O1079" s="6" t="str">
        <f>VLOOKUP(L1079,'User input'!$D$6:$E$16,2,FALSE)</f>
        <v>Hyperwotsit</v>
      </c>
      <c r="P1079" s="6">
        <f>VLOOKUP(L1079,'User input'!$D$6:$G$16,3,FALSE)</f>
        <v>2.0099999999999998</v>
      </c>
      <c r="Q1079" s="6">
        <f>VLOOKUP(L1079,'User input'!$D$6:$G$16,4,FALSE)</f>
        <v>20</v>
      </c>
      <c r="R1079" s="6">
        <f t="shared" si="67"/>
        <v>1520</v>
      </c>
      <c r="S1079" s="26">
        <f t="shared" si="64"/>
        <v>3055.2</v>
      </c>
      <c r="T1079" s="26">
        <f>IF(K1079&lt;'User input'!$I$9,'User input'!$J$8,IF(K1079&lt;'User input'!$I$10,'User input'!$J$9,IF(K1079&lt;'User input'!$I$11,'User input'!$J$10,'User input'!$J$11)))*S1079</f>
        <v>152.76</v>
      </c>
      <c r="U1079" s="26">
        <f>K1079*'User input'!$J$17+'User input'!$J$16</f>
        <v>0.5</v>
      </c>
    </row>
    <row r="1080" spans="1:21" x14ac:dyDescent="0.25">
      <c r="A1080" s="18">
        <v>1102</v>
      </c>
      <c r="B1080" s="10" t="s">
        <v>3560</v>
      </c>
      <c r="C1080" s="10" t="s">
        <v>270</v>
      </c>
      <c r="D1080" s="10" t="s">
        <v>28</v>
      </c>
      <c r="E1080" s="10" t="s">
        <v>29</v>
      </c>
      <c r="F1080" s="16">
        <v>60</v>
      </c>
      <c r="G1080" s="10" t="s">
        <v>3561</v>
      </c>
      <c r="H1080" s="10" t="s">
        <v>3539</v>
      </c>
      <c r="I1080" s="10" t="s">
        <v>32</v>
      </c>
      <c r="J1080" s="11">
        <v>43714</v>
      </c>
      <c r="K1080" s="16">
        <v>39</v>
      </c>
      <c r="L1080" s="10" t="s">
        <v>68</v>
      </c>
      <c r="M1080" s="10">
        <f t="shared" si="65"/>
        <v>2019</v>
      </c>
      <c r="N1080" s="10">
        <f t="shared" si="66"/>
        <v>9</v>
      </c>
      <c r="O1080" s="10" t="str">
        <f>VLOOKUP(L1080,'User input'!$D$6:$E$16,2,FALSE)</f>
        <v>Megawidget M</v>
      </c>
      <c r="P1080" s="10">
        <f>VLOOKUP(L1080,'User input'!$D$6:$G$16,3,FALSE)</f>
        <v>1.29</v>
      </c>
      <c r="Q1080" s="10">
        <f>VLOOKUP(L1080,'User input'!$D$6:$G$16,4,FALSE)</f>
        <v>24</v>
      </c>
      <c r="R1080" s="10">
        <f t="shared" si="67"/>
        <v>936</v>
      </c>
      <c r="S1080" s="27">
        <f t="shared" si="64"/>
        <v>1207.44</v>
      </c>
      <c r="T1080" s="27">
        <f>IF(K1080&lt;'User input'!$I$9,'User input'!$J$8,IF(K1080&lt;'User input'!$I$10,'User input'!$J$9,IF(K1080&lt;'User input'!$I$11,'User input'!$J$10,'User input'!$J$11)))*S1080</f>
        <v>36.223199999999999</v>
      </c>
      <c r="U1080" s="27">
        <f>K1080*'User input'!$J$17+'User input'!$J$16</f>
        <v>0.5</v>
      </c>
    </row>
    <row r="1081" spans="1:21" x14ac:dyDescent="0.25">
      <c r="A1081" s="17">
        <v>1103</v>
      </c>
      <c r="B1081" s="6" t="s">
        <v>3562</v>
      </c>
      <c r="C1081" s="6" t="s">
        <v>3563</v>
      </c>
      <c r="D1081" s="6" t="s">
        <v>15</v>
      </c>
      <c r="E1081" s="6" t="s">
        <v>16</v>
      </c>
      <c r="F1081" s="15">
        <v>90</v>
      </c>
      <c r="G1081" s="6" t="s">
        <v>3564</v>
      </c>
      <c r="H1081" s="6" t="s">
        <v>3565</v>
      </c>
      <c r="I1081" s="6" t="s">
        <v>32</v>
      </c>
      <c r="J1081" s="7">
        <v>44224</v>
      </c>
      <c r="K1081" s="15">
        <v>46</v>
      </c>
      <c r="L1081" s="6" t="s">
        <v>52</v>
      </c>
      <c r="M1081" s="6">
        <f t="shared" si="65"/>
        <v>2021</v>
      </c>
      <c r="N1081" s="6">
        <f t="shared" si="66"/>
        <v>1</v>
      </c>
      <c r="O1081" s="6" t="str">
        <f>VLOOKUP(L1081,'User input'!$D$6:$E$16,2,FALSE)</f>
        <v>Megawidget S</v>
      </c>
      <c r="P1081" s="6">
        <f>VLOOKUP(L1081,'User input'!$D$6:$G$16,3,FALSE)</f>
        <v>0.69</v>
      </c>
      <c r="Q1081" s="6">
        <f>VLOOKUP(L1081,'User input'!$D$6:$G$16,4,FALSE)</f>
        <v>24</v>
      </c>
      <c r="R1081" s="6">
        <f t="shared" si="67"/>
        <v>1104</v>
      </c>
      <c r="S1081" s="26">
        <f t="shared" si="64"/>
        <v>761.76</v>
      </c>
      <c r="T1081" s="26">
        <f>IF(K1081&lt;'User input'!$I$9,'User input'!$J$8,IF(K1081&lt;'User input'!$I$10,'User input'!$J$9,IF(K1081&lt;'User input'!$I$11,'User input'!$J$10,'User input'!$J$11)))*S1081</f>
        <v>22.852799999999998</v>
      </c>
      <c r="U1081" s="26">
        <f>K1081*'User input'!$J$17+'User input'!$J$16</f>
        <v>0.5</v>
      </c>
    </row>
    <row r="1082" spans="1:21" x14ac:dyDescent="0.25">
      <c r="A1082" s="18">
        <v>1104</v>
      </c>
      <c r="B1082" s="10" t="s">
        <v>943</v>
      </c>
      <c r="C1082" s="10" t="s">
        <v>679</v>
      </c>
      <c r="D1082" s="10" t="s">
        <v>28</v>
      </c>
      <c r="E1082" s="10" t="s">
        <v>29</v>
      </c>
      <c r="F1082" s="16">
        <v>60</v>
      </c>
      <c r="G1082" s="10" t="s">
        <v>3566</v>
      </c>
      <c r="H1082" s="10" t="s">
        <v>3567</v>
      </c>
      <c r="I1082" s="10" t="s">
        <v>1569</v>
      </c>
      <c r="J1082" s="11">
        <v>43837</v>
      </c>
      <c r="K1082" s="16">
        <v>26</v>
      </c>
      <c r="L1082" s="10" t="s">
        <v>157</v>
      </c>
      <c r="M1082" s="10">
        <f t="shared" si="65"/>
        <v>2020</v>
      </c>
      <c r="N1082" s="10">
        <f t="shared" si="66"/>
        <v>1</v>
      </c>
      <c r="O1082" s="10" t="str">
        <f>VLOOKUP(L1082,'User input'!$D$6:$E$16,2,FALSE)</f>
        <v>Ultrathing V3</v>
      </c>
      <c r="P1082" s="10">
        <f>VLOOKUP(L1082,'User input'!$D$6:$G$16,3,FALSE)</f>
        <v>3.39</v>
      </c>
      <c r="Q1082" s="10">
        <f>VLOOKUP(L1082,'User input'!$D$6:$G$16,4,FALSE)</f>
        <v>24</v>
      </c>
      <c r="R1082" s="10">
        <f t="shared" si="67"/>
        <v>624</v>
      </c>
      <c r="S1082" s="27">
        <f t="shared" si="64"/>
        <v>2115.36</v>
      </c>
      <c r="T1082" s="27">
        <f>IF(K1082&lt;'User input'!$I$9,'User input'!$J$8,IF(K1082&lt;'User input'!$I$10,'User input'!$J$9,IF(K1082&lt;'User input'!$I$11,'User input'!$J$10,'User input'!$J$11)))*S1082</f>
        <v>63.460799999999999</v>
      </c>
      <c r="U1082" s="27">
        <f>K1082*'User input'!$J$17+'User input'!$J$16</f>
        <v>0.5</v>
      </c>
    </row>
    <row r="1083" spans="1:21" x14ac:dyDescent="0.25">
      <c r="A1083" s="17">
        <v>1105</v>
      </c>
      <c r="B1083" s="6" t="s">
        <v>3568</v>
      </c>
      <c r="C1083" s="6" t="s">
        <v>3569</v>
      </c>
      <c r="D1083" s="6" t="s">
        <v>49</v>
      </c>
      <c r="E1083" s="6" t="s">
        <v>16</v>
      </c>
      <c r="F1083" s="15">
        <v>60</v>
      </c>
      <c r="G1083" s="6" t="s">
        <v>3570</v>
      </c>
      <c r="H1083" s="6" t="s">
        <v>2502</v>
      </c>
      <c r="I1083" s="6" t="s">
        <v>32</v>
      </c>
      <c r="J1083" s="7">
        <v>44089</v>
      </c>
      <c r="K1083" s="15">
        <v>29</v>
      </c>
      <c r="L1083" s="6" t="s">
        <v>20</v>
      </c>
      <c r="M1083" s="6">
        <f t="shared" si="65"/>
        <v>2020</v>
      </c>
      <c r="N1083" s="6">
        <f t="shared" si="66"/>
        <v>9</v>
      </c>
      <c r="O1083" s="6" t="str">
        <f>VLOOKUP(L1083,'User input'!$D$6:$E$16,2,FALSE)</f>
        <v>Hyperwotsit</v>
      </c>
      <c r="P1083" s="6">
        <f>VLOOKUP(L1083,'User input'!$D$6:$G$16,3,FALSE)</f>
        <v>2.0099999999999998</v>
      </c>
      <c r="Q1083" s="6">
        <f>VLOOKUP(L1083,'User input'!$D$6:$G$16,4,FALSE)</f>
        <v>20</v>
      </c>
      <c r="R1083" s="6">
        <f t="shared" si="67"/>
        <v>580</v>
      </c>
      <c r="S1083" s="26">
        <f t="shared" si="64"/>
        <v>1165.8</v>
      </c>
      <c r="T1083" s="26">
        <f>IF(K1083&lt;'User input'!$I$9,'User input'!$J$8,IF(K1083&lt;'User input'!$I$10,'User input'!$J$9,IF(K1083&lt;'User input'!$I$11,'User input'!$J$10,'User input'!$J$11)))*S1083</f>
        <v>34.973999999999997</v>
      </c>
      <c r="U1083" s="26">
        <f>K1083*'User input'!$J$17+'User input'!$J$16</f>
        <v>0.5</v>
      </c>
    </row>
    <row r="1084" spans="1:21" x14ac:dyDescent="0.25">
      <c r="A1084" s="18">
        <v>1106</v>
      </c>
      <c r="B1084" s="10" t="s">
        <v>3571</v>
      </c>
      <c r="C1084" s="10" t="s">
        <v>3572</v>
      </c>
      <c r="D1084" s="10" t="s">
        <v>28</v>
      </c>
      <c r="E1084" s="10" t="s">
        <v>29</v>
      </c>
      <c r="F1084" s="16">
        <v>60</v>
      </c>
      <c r="G1084" s="10" t="s">
        <v>3573</v>
      </c>
      <c r="H1084" s="10" t="s">
        <v>2319</v>
      </c>
      <c r="I1084" s="10" t="s">
        <v>2320</v>
      </c>
      <c r="J1084" s="11">
        <v>43647</v>
      </c>
      <c r="K1084" s="16">
        <v>78</v>
      </c>
      <c r="L1084" s="10" t="s">
        <v>78</v>
      </c>
      <c r="M1084" s="10">
        <f t="shared" si="65"/>
        <v>2019</v>
      </c>
      <c r="N1084" s="10">
        <f t="shared" si="66"/>
        <v>7</v>
      </c>
      <c r="O1084" s="10" t="str">
        <f>VLOOKUP(L1084,'User input'!$D$6:$E$16,2,FALSE)</f>
        <v>Ultrathing V2</v>
      </c>
      <c r="P1084" s="10">
        <f>VLOOKUP(L1084,'User input'!$D$6:$G$16,3,FALSE)</f>
        <v>2.95</v>
      </c>
      <c r="Q1084" s="10">
        <f>VLOOKUP(L1084,'User input'!$D$6:$G$16,4,FALSE)</f>
        <v>20</v>
      </c>
      <c r="R1084" s="10">
        <f t="shared" si="67"/>
        <v>1560</v>
      </c>
      <c r="S1084" s="27">
        <f t="shared" si="64"/>
        <v>4602</v>
      </c>
      <c r="T1084" s="27">
        <f>IF(K1084&lt;'User input'!$I$9,'User input'!$J$8,IF(K1084&lt;'User input'!$I$10,'User input'!$J$9,IF(K1084&lt;'User input'!$I$11,'User input'!$J$10,'User input'!$J$11)))*S1084</f>
        <v>230.10000000000002</v>
      </c>
      <c r="U1084" s="27">
        <f>K1084*'User input'!$J$17+'User input'!$J$16</f>
        <v>0.5</v>
      </c>
    </row>
    <row r="1085" spans="1:21" x14ac:dyDescent="0.25">
      <c r="A1085" s="17">
        <v>1107</v>
      </c>
      <c r="B1085" s="6" t="s">
        <v>3574</v>
      </c>
      <c r="C1085" s="6" t="s">
        <v>1308</v>
      </c>
      <c r="D1085" s="6" t="s">
        <v>49</v>
      </c>
      <c r="E1085" s="6" t="s">
        <v>16</v>
      </c>
      <c r="F1085" s="15">
        <v>30</v>
      </c>
      <c r="G1085" s="6" t="s">
        <v>3575</v>
      </c>
      <c r="H1085" s="6" t="s">
        <v>2387</v>
      </c>
      <c r="I1085" s="6" t="s">
        <v>185</v>
      </c>
      <c r="J1085" s="7">
        <v>43934</v>
      </c>
      <c r="K1085" s="15">
        <v>95</v>
      </c>
      <c r="L1085" s="6" t="s">
        <v>33</v>
      </c>
      <c r="M1085" s="6">
        <f t="shared" si="65"/>
        <v>2020</v>
      </c>
      <c r="N1085" s="6">
        <f t="shared" si="66"/>
        <v>4</v>
      </c>
      <c r="O1085" s="6" t="str">
        <f>VLOOKUP(L1085,'User input'!$D$6:$E$16,2,FALSE)</f>
        <v>Megawidget L</v>
      </c>
      <c r="P1085" s="6">
        <f>VLOOKUP(L1085,'User input'!$D$6:$G$16,3,FALSE)</f>
        <v>1.79</v>
      </c>
      <c r="Q1085" s="6">
        <f>VLOOKUP(L1085,'User input'!$D$6:$G$16,4,FALSE)</f>
        <v>24</v>
      </c>
      <c r="R1085" s="6">
        <f t="shared" si="67"/>
        <v>2280</v>
      </c>
      <c r="S1085" s="26">
        <f t="shared" si="64"/>
        <v>4081.2000000000003</v>
      </c>
      <c r="T1085" s="26">
        <f>IF(K1085&lt;'User input'!$I$9,'User input'!$J$8,IF(K1085&lt;'User input'!$I$10,'User input'!$J$9,IF(K1085&lt;'User input'!$I$11,'User input'!$J$10,'User input'!$J$11)))*S1085</f>
        <v>204.06000000000003</v>
      </c>
      <c r="U1085" s="26">
        <f>K1085*'User input'!$J$17+'User input'!$J$16</f>
        <v>0.5</v>
      </c>
    </row>
    <row r="1086" spans="1:21" x14ac:dyDescent="0.25">
      <c r="A1086" s="18">
        <v>1108</v>
      </c>
      <c r="B1086" s="10" t="s">
        <v>3576</v>
      </c>
      <c r="C1086" s="10" t="s">
        <v>3577</v>
      </c>
      <c r="D1086" s="10" t="s">
        <v>28</v>
      </c>
      <c r="E1086" s="10" t="s">
        <v>29</v>
      </c>
      <c r="F1086" s="16">
        <v>60</v>
      </c>
      <c r="G1086" s="10" t="s">
        <v>3578</v>
      </c>
      <c r="H1086" s="10" t="s">
        <v>1205</v>
      </c>
      <c r="I1086" s="10" t="s">
        <v>291</v>
      </c>
      <c r="J1086" s="11">
        <v>43526</v>
      </c>
      <c r="K1086" s="16">
        <v>10</v>
      </c>
      <c r="L1086" s="10" t="s">
        <v>52</v>
      </c>
      <c r="M1086" s="10">
        <f t="shared" si="65"/>
        <v>2019</v>
      </c>
      <c r="N1086" s="10">
        <f t="shared" si="66"/>
        <v>3</v>
      </c>
      <c r="O1086" s="10" t="str">
        <f>VLOOKUP(L1086,'User input'!$D$6:$E$16,2,FALSE)</f>
        <v>Megawidget S</v>
      </c>
      <c r="P1086" s="10">
        <f>VLOOKUP(L1086,'User input'!$D$6:$G$16,3,FALSE)</f>
        <v>0.69</v>
      </c>
      <c r="Q1086" s="10">
        <f>VLOOKUP(L1086,'User input'!$D$6:$G$16,4,FALSE)</f>
        <v>24</v>
      </c>
      <c r="R1086" s="10">
        <f t="shared" si="67"/>
        <v>240</v>
      </c>
      <c r="S1086" s="27">
        <f t="shared" si="64"/>
        <v>165.6</v>
      </c>
      <c r="T1086" s="27">
        <f>IF(K1086&lt;'User input'!$I$9,'User input'!$J$8,IF(K1086&lt;'User input'!$I$10,'User input'!$J$9,IF(K1086&lt;'User input'!$I$11,'User input'!$J$10,'User input'!$J$11)))*S1086</f>
        <v>0</v>
      </c>
      <c r="U1086" s="27">
        <f>K1086*'User input'!$J$17+'User input'!$J$16</f>
        <v>0.5</v>
      </c>
    </row>
    <row r="1087" spans="1:21" x14ac:dyDescent="0.25">
      <c r="A1087" s="17">
        <v>1109</v>
      </c>
      <c r="B1087" s="6" t="s">
        <v>2827</v>
      </c>
      <c r="C1087" s="6" t="s">
        <v>3579</v>
      </c>
      <c r="D1087" s="6" t="s">
        <v>28</v>
      </c>
      <c r="E1087" s="6" t="s">
        <v>29</v>
      </c>
      <c r="F1087" s="15">
        <v>30</v>
      </c>
      <c r="G1087" s="6" t="s">
        <v>3580</v>
      </c>
      <c r="H1087" s="6" t="s">
        <v>3581</v>
      </c>
      <c r="I1087" s="6" t="s">
        <v>122</v>
      </c>
      <c r="J1087" s="7">
        <v>43638</v>
      </c>
      <c r="K1087" s="15">
        <v>35</v>
      </c>
      <c r="L1087" s="6" t="s">
        <v>44</v>
      </c>
      <c r="M1087" s="6">
        <f t="shared" si="65"/>
        <v>2019</v>
      </c>
      <c r="N1087" s="6">
        <f t="shared" si="66"/>
        <v>6</v>
      </c>
      <c r="O1087" s="6" t="str">
        <f>VLOOKUP(L1087,'User input'!$D$6:$E$16,2,FALSE)</f>
        <v>Gigastuff</v>
      </c>
      <c r="P1087" s="6">
        <f>VLOOKUP(L1087,'User input'!$D$6:$G$16,3,FALSE)</f>
        <v>1.89</v>
      </c>
      <c r="Q1087" s="6">
        <f>VLOOKUP(L1087,'User input'!$D$6:$G$16,4,FALSE)</f>
        <v>18</v>
      </c>
      <c r="R1087" s="6">
        <f t="shared" si="67"/>
        <v>630</v>
      </c>
      <c r="S1087" s="26">
        <f t="shared" si="64"/>
        <v>1190.7</v>
      </c>
      <c r="T1087" s="26">
        <f>IF(K1087&lt;'User input'!$I$9,'User input'!$J$8,IF(K1087&lt;'User input'!$I$10,'User input'!$J$9,IF(K1087&lt;'User input'!$I$11,'User input'!$J$10,'User input'!$J$11)))*S1087</f>
        <v>35.720999999999997</v>
      </c>
      <c r="U1087" s="26">
        <f>K1087*'User input'!$J$17+'User input'!$J$16</f>
        <v>0.5</v>
      </c>
    </row>
    <row r="1088" spans="1:21" x14ac:dyDescent="0.25">
      <c r="A1088" s="18">
        <v>1110</v>
      </c>
      <c r="B1088" s="10" t="s">
        <v>2371</v>
      </c>
      <c r="C1088" s="10" t="s">
        <v>3582</v>
      </c>
      <c r="D1088" s="10" t="s">
        <v>28</v>
      </c>
      <c r="E1088" s="10" t="s">
        <v>29</v>
      </c>
      <c r="F1088" s="16">
        <v>60</v>
      </c>
      <c r="G1088" s="10" t="s">
        <v>3583</v>
      </c>
      <c r="H1088" s="10" t="s">
        <v>3584</v>
      </c>
      <c r="I1088" s="10" t="s">
        <v>32</v>
      </c>
      <c r="J1088" s="11">
        <v>43867</v>
      </c>
      <c r="K1088" s="16">
        <v>86</v>
      </c>
      <c r="L1088" s="10" t="s">
        <v>68</v>
      </c>
      <c r="M1088" s="10">
        <f t="shared" si="65"/>
        <v>2020</v>
      </c>
      <c r="N1088" s="10">
        <f t="shared" si="66"/>
        <v>2</v>
      </c>
      <c r="O1088" s="10" t="str">
        <f>VLOOKUP(L1088,'User input'!$D$6:$E$16,2,FALSE)</f>
        <v>Megawidget M</v>
      </c>
      <c r="P1088" s="10">
        <f>VLOOKUP(L1088,'User input'!$D$6:$G$16,3,FALSE)</f>
        <v>1.29</v>
      </c>
      <c r="Q1088" s="10">
        <f>VLOOKUP(L1088,'User input'!$D$6:$G$16,4,FALSE)</f>
        <v>24</v>
      </c>
      <c r="R1088" s="10">
        <f t="shared" si="67"/>
        <v>2064</v>
      </c>
      <c r="S1088" s="27">
        <f t="shared" si="64"/>
        <v>2662.56</v>
      </c>
      <c r="T1088" s="27">
        <f>IF(K1088&lt;'User input'!$I$9,'User input'!$J$8,IF(K1088&lt;'User input'!$I$10,'User input'!$J$9,IF(K1088&lt;'User input'!$I$11,'User input'!$J$10,'User input'!$J$11)))*S1088</f>
        <v>133.12800000000001</v>
      </c>
      <c r="U1088" s="27">
        <f>K1088*'User input'!$J$17+'User input'!$J$16</f>
        <v>0.5</v>
      </c>
    </row>
    <row r="1089" spans="1:21" x14ac:dyDescent="0.25">
      <c r="A1089" s="17">
        <v>1111</v>
      </c>
      <c r="B1089" s="6" t="s">
        <v>3585</v>
      </c>
      <c r="C1089" s="6" t="s">
        <v>1187</v>
      </c>
      <c r="D1089" s="6" t="s">
        <v>49</v>
      </c>
      <c r="E1089" s="6" t="s">
        <v>16</v>
      </c>
      <c r="F1089" s="15">
        <v>90</v>
      </c>
      <c r="G1089" s="6" t="s">
        <v>3586</v>
      </c>
      <c r="H1089" s="6" t="s">
        <v>637</v>
      </c>
      <c r="I1089" s="6" t="s">
        <v>291</v>
      </c>
      <c r="J1089" s="7">
        <v>44137</v>
      </c>
      <c r="K1089" s="15">
        <v>30</v>
      </c>
      <c r="L1089" s="6" t="s">
        <v>78</v>
      </c>
      <c r="M1089" s="6">
        <f t="shared" si="65"/>
        <v>2020</v>
      </c>
      <c r="N1089" s="6">
        <f t="shared" si="66"/>
        <v>11</v>
      </c>
      <c r="O1089" s="6" t="str">
        <f>VLOOKUP(L1089,'User input'!$D$6:$E$16,2,FALSE)</f>
        <v>Ultrathing V2</v>
      </c>
      <c r="P1089" s="6">
        <f>VLOOKUP(L1089,'User input'!$D$6:$G$16,3,FALSE)</f>
        <v>2.95</v>
      </c>
      <c r="Q1089" s="6">
        <f>VLOOKUP(L1089,'User input'!$D$6:$G$16,4,FALSE)</f>
        <v>20</v>
      </c>
      <c r="R1089" s="6">
        <f t="shared" si="67"/>
        <v>600</v>
      </c>
      <c r="S1089" s="26">
        <f t="shared" si="64"/>
        <v>1770</v>
      </c>
      <c r="T1089" s="26">
        <f>IF(K1089&lt;'User input'!$I$9,'User input'!$J$8,IF(K1089&lt;'User input'!$I$10,'User input'!$J$9,IF(K1089&lt;'User input'!$I$11,'User input'!$J$10,'User input'!$J$11)))*S1089</f>
        <v>53.1</v>
      </c>
      <c r="U1089" s="26">
        <f>K1089*'User input'!$J$17+'User input'!$J$16</f>
        <v>0.5</v>
      </c>
    </row>
    <row r="1090" spans="1:21" x14ac:dyDescent="0.25">
      <c r="A1090" s="18">
        <v>1112</v>
      </c>
      <c r="B1090" s="10" t="s">
        <v>3587</v>
      </c>
      <c r="C1090" s="10" t="s">
        <v>3588</v>
      </c>
      <c r="D1090" s="10" t="s">
        <v>28</v>
      </c>
      <c r="E1090" s="10" t="s">
        <v>29</v>
      </c>
      <c r="F1090" s="16">
        <v>30</v>
      </c>
      <c r="G1090" s="10" t="s">
        <v>3589</v>
      </c>
      <c r="H1090" s="10" t="s">
        <v>1897</v>
      </c>
      <c r="I1090" s="10" t="s">
        <v>185</v>
      </c>
      <c r="J1090" s="11">
        <v>43473</v>
      </c>
      <c r="K1090" s="16">
        <v>4</v>
      </c>
      <c r="L1090" s="10" t="s">
        <v>78</v>
      </c>
      <c r="M1090" s="10">
        <f t="shared" si="65"/>
        <v>2019</v>
      </c>
      <c r="N1090" s="10">
        <f t="shared" si="66"/>
        <v>1</v>
      </c>
      <c r="O1090" s="10" t="str">
        <f>VLOOKUP(L1090,'User input'!$D$6:$E$16,2,FALSE)</f>
        <v>Ultrathing V2</v>
      </c>
      <c r="P1090" s="10">
        <f>VLOOKUP(L1090,'User input'!$D$6:$G$16,3,FALSE)</f>
        <v>2.95</v>
      </c>
      <c r="Q1090" s="10">
        <f>VLOOKUP(L1090,'User input'!$D$6:$G$16,4,FALSE)</f>
        <v>20</v>
      </c>
      <c r="R1090" s="10">
        <f t="shared" si="67"/>
        <v>80</v>
      </c>
      <c r="S1090" s="27">
        <f t="shared" si="64"/>
        <v>236</v>
      </c>
      <c r="T1090" s="27">
        <f>IF(K1090&lt;'User input'!$I$9,'User input'!$J$8,IF(K1090&lt;'User input'!$I$10,'User input'!$J$9,IF(K1090&lt;'User input'!$I$11,'User input'!$J$10,'User input'!$J$11)))*S1090</f>
        <v>0</v>
      </c>
      <c r="U1090" s="27">
        <f>K1090*'User input'!$J$17+'User input'!$J$16</f>
        <v>0.5</v>
      </c>
    </row>
    <row r="1091" spans="1:21" x14ac:dyDescent="0.25">
      <c r="A1091" s="17">
        <v>1113</v>
      </c>
      <c r="B1091" s="6" t="s">
        <v>2632</v>
      </c>
      <c r="C1091" s="6" t="s">
        <v>3590</v>
      </c>
      <c r="D1091" s="6" t="s">
        <v>28</v>
      </c>
      <c r="E1091" s="6" t="s">
        <v>29</v>
      </c>
      <c r="F1091" s="15">
        <v>30</v>
      </c>
      <c r="G1091" s="6" t="s">
        <v>3591</v>
      </c>
      <c r="H1091" s="6" t="s">
        <v>2281</v>
      </c>
      <c r="I1091" s="6" t="s">
        <v>25</v>
      </c>
      <c r="J1091" s="7">
        <v>43531</v>
      </c>
      <c r="K1091" s="15">
        <v>42</v>
      </c>
      <c r="L1091" s="6" t="s">
        <v>52</v>
      </c>
      <c r="M1091" s="6">
        <f t="shared" si="65"/>
        <v>2019</v>
      </c>
      <c r="N1091" s="6">
        <f t="shared" si="66"/>
        <v>3</v>
      </c>
      <c r="O1091" s="6" t="str">
        <f>VLOOKUP(L1091,'User input'!$D$6:$E$16,2,FALSE)</f>
        <v>Megawidget S</v>
      </c>
      <c r="P1091" s="6">
        <f>VLOOKUP(L1091,'User input'!$D$6:$G$16,3,FALSE)</f>
        <v>0.69</v>
      </c>
      <c r="Q1091" s="6">
        <f>VLOOKUP(L1091,'User input'!$D$6:$G$16,4,FALSE)</f>
        <v>24</v>
      </c>
      <c r="R1091" s="6">
        <f t="shared" si="67"/>
        <v>1008</v>
      </c>
      <c r="S1091" s="26">
        <f t="shared" si="64"/>
        <v>695.52</v>
      </c>
      <c r="T1091" s="26">
        <f>IF(K1091&lt;'User input'!$I$9,'User input'!$J$8,IF(K1091&lt;'User input'!$I$10,'User input'!$J$9,IF(K1091&lt;'User input'!$I$11,'User input'!$J$10,'User input'!$J$11)))*S1091</f>
        <v>20.865599999999997</v>
      </c>
      <c r="U1091" s="26">
        <f>K1091*'User input'!$J$17+'User input'!$J$16</f>
        <v>0.5</v>
      </c>
    </row>
    <row r="1092" spans="1:21" x14ac:dyDescent="0.25">
      <c r="A1092" s="18">
        <v>1114</v>
      </c>
      <c r="B1092" s="10" t="s">
        <v>3592</v>
      </c>
      <c r="C1092" s="10" t="s">
        <v>3593</v>
      </c>
      <c r="D1092" s="10" t="s">
        <v>28</v>
      </c>
      <c r="E1092" s="10" t="s">
        <v>29</v>
      </c>
      <c r="F1092" s="16">
        <v>90</v>
      </c>
      <c r="G1092" s="10" t="s">
        <v>3594</v>
      </c>
      <c r="H1092" s="10" t="s">
        <v>1932</v>
      </c>
      <c r="I1092" s="10" t="s">
        <v>291</v>
      </c>
      <c r="J1092" s="11">
        <v>44149</v>
      </c>
      <c r="K1092" s="16">
        <v>31</v>
      </c>
      <c r="L1092" s="10" t="s">
        <v>68</v>
      </c>
      <c r="M1092" s="10">
        <f t="shared" si="65"/>
        <v>2020</v>
      </c>
      <c r="N1092" s="10">
        <f t="shared" si="66"/>
        <v>11</v>
      </c>
      <c r="O1092" s="10" t="str">
        <f>VLOOKUP(L1092,'User input'!$D$6:$E$16,2,FALSE)</f>
        <v>Megawidget M</v>
      </c>
      <c r="P1092" s="10">
        <f>VLOOKUP(L1092,'User input'!$D$6:$G$16,3,FALSE)</f>
        <v>1.29</v>
      </c>
      <c r="Q1092" s="10">
        <f>VLOOKUP(L1092,'User input'!$D$6:$G$16,4,FALSE)</f>
        <v>24</v>
      </c>
      <c r="R1092" s="10">
        <f t="shared" si="67"/>
        <v>744</v>
      </c>
      <c r="S1092" s="27">
        <f t="shared" si="64"/>
        <v>959.76</v>
      </c>
      <c r="T1092" s="27">
        <f>IF(K1092&lt;'User input'!$I$9,'User input'!$J$8,IF(K1092&lt;'User input'!$I$10,'User input'!$J$9,IF(K1092&lt;'User input'!$I$11,'User input'!$J$10,'User input'!$J$11)))*S1092</f>
        <v>28.7928</v>
      </c>
      <c r="U1092" s="27">
        <f>K1092*'User input'!$J$17+'User input'!$J$16</f>
        <v>0.5</v>
      </c>
    </row>
    <row r="1093" spans="1:21" x14ac:dyDescent="0.25">
      <c r="A1093" s="17">
        <v>1115</v>
      </c>
      <c r="B1093" s="6" t="s">
        <v>3595</v>
      </c>
      <c r="C1093" s="6" t="s">
        <v>3596</v>
      </c>
      <c r="D1093" s="6" t="s">
        <v>28</v>
      </c>
      <c r="E1093" s="6" t="s">
        <v>29</v>
      </c>
      <c r="F1093" s="15">
        <v>90</v>
      </c>
      <c r="G1093" s="6" t="s">
        <v>3597</v>
      </c>
      <c r="H1093" s="6" t="s">
        <v>3598</v>
      </c>
      <c r="I1093" s="6" t="s">
        <v>32</v>
      </c>
      <c r="J1093" s="7">
        <v>44484</v>
      </c>
      <c r="K1093" s="15">
        <v>48</v>
      </c>
      <c r="L1093" s="6" t="s">
        <v>157</v>
      </c>
      <c r="M1093" s="6">
        <f t="shared" si="65"/>
        <v>2021</v>
      </c>
      <c r="N1093" s="6">
        <f t="shared" si="66"/>
        <v>10</v>
      </c>
      <c r="O1093" s="6" t="str">
        <f>VLOOKUP(L1093,'User input'!$D$6:$E$16,2,FALSE)</f>
        <v>Ultrathing V3</v>
      </c>
      <c r="P1093" s="6">
        <f>VLOOKUP(L1093,'User input'!$D$6:$G$16,3,FALSE)</f>
        <v>3.39</v>
      </c>
      <c r="Q1093" s="6">
        <f>VLOOKUP(L1093,'User input'!$D$6:$G$16,4,FALSE)</f>
        <v>24</v>
      </c>
      <c r="R1093" s="6">
        <f t="shared" si="67"/>
        <v>1152</v>
      </c>
      <c r="S1093" s="26">
        <f t="shared" ref="S1093:S1156" si="68">R1093*P1093</f>
        <v>3905.28</v>
      </c>
      <c r="T1093" s="26">
        <f>IF(K1093&lt;'User input'!$I$9,'User input'!$J$8,IF(K1093&lt;'User input'!$I$10,'User input'!$J$9,IF(K1093&lt;'User input'!$I$11,'User input'!$J$10,'User input'!$J$11)))*S1093</f>
        <v>117.1584</v>
      </c>
      <c r="U1093" s="26">
        <f>K1093*'User input'!$J$17+'User input'!$J$16</f>
        <v>0.5</v>
      </c>
    </row>
    <row r="1094" spans="1:21" x14ac:dyDescent="0.25">
      <c r="A1094" s="18">
        <v>1116</v>
      </c>
      <c r="B1094" s="10" t="s">
        <v>3599</v>
      </c>
      <c r="C1094" s="10" t="s">
        <v>3600</v>
      </c>
      <c r="D1094" s="10" t="s">
        <v>28</v>
      </c>
      <c r="E1094" s="10" t="s">
        <v>29</v>
      </c>
      <c r="F1094" s="16">
        <v>90</v>
      </c>
      <c r="G1094" s="10" t="s">
        <v>3601</v>
      </c>
      <c r="H1094" s="10" t="s">
        <v>522</v>
      </c>
      <c r="I1094" s="10" t="s">
        <v>32</v>
      </c>
      <c r="J1094" s="11">
        <v>44512</v>
      </c>
      <c r="K1094" s="16">
        <v>62</v>
      </c>
      <c r="L1094" s="10" t="s">
        <v>68</v>
      </c>
      <c r="M1094" s="10">
        <f t="shared" ref="M1094:M1157" si="69">YEAR(J1094)</f>
        <v>2021</v>
      </c>
      <c r="N1094" s="10">
        <f t="shared" ref="N1094:N1157" si="70">MONTH(J1094)</f>
        <v>11</v>
      </c>
      <c r="O1094" s="10" t="str">
        <f>VLOOKUP(L1094,'User input'!$D$6:$E$16,2,FALSE)</f>
        <v>Megawidget M</v>
      </c>
      <c r="P1094" s="10">
        <f>VLOOKUP(L1094,'User input'!$D$6:$G$16,3,FALSE)</f>
        <v>1.29</v>
      </c>
      <c r="Q1094" s="10">
        <f>VLOOKUP(L1094,'User input'!$D$6:$G$16,4,FALSE)</f>
        <v>24</v>
      </c>
      <c r="R1094" s="10">
        <f t="shared" ref="R1094:R1157" si="71">K1094*Q1094</f>
        <v>1488</v>
      </c>
      <c r="S1094" s="27">
        <f t="shared" si="68"/>
        <v>1919.52</v>
      </c>
      <c r="T1094" s="27">
        <f>IF(K1094&lt;'User input'!$I$9,'User input'!$J$8,IF(K1094&lt;'User input'!$I$10,'User input'!$J$9,IF(K1094&lt;'User input'!$I$11,'User input'!$J$10,'User input'!$J$11)))*S1094</f>
        <v>95.975999999999999</v>
      </c>
      <c r="U1094" s="27">
        <f>K1094*'User input'!$J$17+'User input'!$J$16</f>
        <v>0.5</v>
      </c>
    </row>
    <row r="1095" spans="1:21" x14ac:dyDescent="0.25">
      <c r="A1095" s="17">
        <v>1117</v>
      </c>
      <c r="B1095" s="6" t="s">
        <v>710</v>
      </c>
      <c r="C1095" s="6" t="s">
        <v>3602</v>
      </c>
      <c r="D1095" s="6" t="s">
        <v>28</v>
      </c>
      <c r="E1095" s="6" t="s">
        <v>29</v>
      </c>
      <c r="F1095" s="15">
        <v>90</v>
      </c>
      <c r="G1095" s="6" t="s">
        <v>3603</v>
      </c>
      <c r="H1095" s="6" t="s">
        <v>392</v>
      </c>
      <c r="I1095" s="6" t="s">
        <v>32</v>
      </c>
      <c r="J1095" s="7">
        <v>43559</v>
      </c>
      <c r="K1095" s="15">
        <v>17</v>
      </c>
      <c r="L1095" s="6" t="s">
        <v>99</v>
      </c>
      <c r="M1095" s="6">
        <f t="shared" si="69"/>
        <v>2019</v>
      </c>
      <c r="N1095" s="6">
        <f t="shared" si="70"/>
        <v>4</v>
      </c>
      <c r="O1095" s="6" t="str">
        <f>VLOOKUP(L1095,'User input'!$D$6:$E$16,2,FALSE)</f>
        <v>Superwossname</v>
      </c>
      <c r="P1095" s="6">
        <f>VLOOKUP(L1095,'User input'!$D$6:$G$16,3,FALSE)</f>
        <v>3.49</v>
      </c>
      <c r="Q1095" s="6">
        <f>VLOOKUP(L1095,'User input'!$D$6:$G$16,4,FALSE)</f>
        <v>20</v>
      </c>
      <c r="R1095" s="6">
        <f t="shared" si="71"/>
        <v>340</v>
      </c>
      <c r="S1095" s="26">
        <f t="shared" si="68"/>
        <v>1186.6000000000001</v>
      </c>
      <c r="T1095" s="26">
        <f>IF(K1095&lt;'User input'!$I$9,'User input'!$J$8,IF(K1095&lt;'User input'!$I$10,'User input'!$J$9,IF(K1095&lt;'User input'!$I$11,'User input'!$J$10,'User input'!$J$11)))*S1095</f>
        <v>0</v>
      </c>
      <c r="U1095" s="26">
        <f>K1095*'User input'!$J$17+'User input'!$J$16</f>
        <v>0.5</v>
      </c>
    </row>
    <row r="1096" spans="1:21" x14ac:dyDescent="0.25">
      <c r="A1096" s="18">
        <v>1118</v>
      </c>
      <c r="B1096" s="10" t="s">
        <v>3604</v>
      </c>
      <c r="C1096" s="10" t="s">
        <v>3605</v>
      </c>
      <c r="D1096" s="10" t="s">
        <v>28</v>
      </c>
      <c r="E1096" s="10" t="s">
        <v>29</v>
      </c>
      <c r="F1096" s="16">
        <v>90</v>
      </c>
      <c r="G1096" s="10" t="s">
        <v>3606</v>
      </c>
      <c r="H1096" s="10" t="s">
        <v>3607</v>
      </c>
      <c r="I1096" s="10" t="s">
        <v>571</v>
      </c>
      <c r="J1096" s="11">
        <v>43595</v>
      </c>
      <c r="K1096" s="16">
        <v>47</v>
      </c>
      <c r="L1096" s="10" t="s">
        <v>39</v>
      </c>
      <c r="M1096" s="10">
        <f t="shared" si="69"/>
        <v>2019</v>
      </c>
      <c r="N1096" s="10">
        <f t="shared" si="70"/>
        <v>5</v>
      </c>
      <c r="O1096" s="10" t="str">
        <f>VLOOKUP(L1096,'User input'!$D$6:$E$16,2,FALSE)</f>
        <v>Ultrathing V1</v>
      </c>
      <c r="P1096" s="10">
        <f>VLOOKUP(L1096,'User input'!$D$6:$G$16,3,FALSE)</f>
        <v>1.79</v>
      </c>
      <c r="Q1096" s="10">
        <f>VLOOKUP(L1096,'User input'!$D$6:$G$16,4,FALSE)</f>
        <v>17</v>
      </c>
      <c r="R1096" s="10">
        <f t="shared" si="71"/>
        <v>799</v>
      </c>
      <c r="S1096" s="27">
        <f t="shared" si="68"/>
        <v>1430.21</v>
      </c>
      <c r="T1096" s="27">
        <f>IF(K1096&lt;'User input'!$I$9,'User input'!$J$8,IF(K1096&lt;'User input'!$I$10,'User input'!$J$9,IF(K1096&lt;'User input'!$I$11,'User input'!$J$10,'User input'!$J$11)))*S1096</f>
        <v>42.906300000000002</v>
      </c>
      <c r="U1096" s="27">
        <f>K1096*'User input'!$J$17+'User input'!$J$16</f>
        <v>0.5</v>
      </c>
    </row>
    <row r="1097" spans="1:21" x14ac:dyDescent="0.25">
      <c r="A1097" s="17">
        <v>1119</v>
      </c>
      <c r="B1097" s="6" t="s">
        <v>3608</v>
      </c>
      <c r="C1097" s="6" t="s">
        <v>3609</v>
      </c>
      <c r="D1097" s="6" t="s">
        <v>15</v>
      </c>
      <c r="E1097" s="6" t="s">
        <v>16</v>
      </c>
      <c r="F1097" s="15">
        <v>60</v>
      </c>
      <c r="G1097" s="6" t="s">
        <v>3610</v>
      </c>
      <c r="H1097" s="6" t="s">
        <v>768</v>
      </c>
      <c r="I1097" s="6" t="s">
        <v>32</v>
      </c>
      <c r="J1097" s="7">
        <v>43469</v>
      </c>
      <c r="K1097" s="15">
        <v>50</v>
      </c>
      <c r="L1097" s="6" t="s">
        <v>20</v>
      </c>
      <c r="M1097" s="6">
        <f t="shared" si="69"/>
        <v>2019</v>
      </c>
      <c r="N1097" s="6">
        <f t="shared" si="70"/>
        <v>1</v>
      </c>
      <c r="O1097" s="6" t="str">
        <f>VLOOKUP(L1097,'User input'!$D$6:$E$16,2,FALSE)</f>
        <v>Hyperwotsit</v>
      </c>
      <c r="P1097" s="6">
        <f>VLOOKUP(L1097,'User input'!$D$6:$G$16,3,FALSE)</f>
        <v>2.0099999999999998</v>
      </c>
      <c r="Q1097" s="6">
        <f>VLOOKUP(L1097,'User input'!$D$6:$G$16,4,FALSE)</f>
        <v>20</v>
      </c>
      <c r="R1097" s="6">
        <f t="shared" si="71"/>
        <v>1000</v>
      </c>
      <c r="S1097" s="26">
        <f t="shared" si="68"/>
        <v>2009.9999999999998</v>
      </c>
      <c r="T1097" s="26">
        <f>IF(K1097&lt;'User input'!$I$9,'User input'!$J$8,IF(K1097&lt;'User input'!$I$10,'User input'!$J$9,IF(K1097&lt;'User input'!$I$11,'User input'!$J$10,'User input'!$J$11)))*S1097</f>
        <v>100.5</v>
      </c>
      <c r="U1097" s="26">
        <f>K1097*'User input'!$J$17+'User input'!$J$16</f>
        <v>0.5</v>
      </c>
    </row>
    <row r="1098" spans="1:21" x14ac:dyDescent="0.25">
      <c r="A1098" s="18">
        <v>1120</v>
      </c>
      <c r="B1098" s="10" t="s">
        <v>3611</v>
      </c>
      <c r="C1098" s="10" t="s">
        <v>3612</v>
      </c>
      <c r="D1098" s="10" t="s">
        <v>28</v>
      </c>
      <c r="E1098" s="10" t="s">
        <v>29</v>
      </c>
      <c r="F1098" s="16">
        <v>90</v>
      </c>
      <c r="G1098" s="10" t="s">
        <v>3613</v>
      </c>
      <c r="H1098" s="10" t="s">
        <v>896</v>
      </c>
      <c r="I1098" s="10" t="s">
        <v>144</v>
      </c>
      <c r="J1098" s="11">
        <v>43485</v>
      </c>
      <c r="K1098" s="16">
        <v>34</v>
      </c>
      <c r="L1098" s="10" t="s">
        <v>78</v>
      </c>
      <c r="M1098" s="10">
        <f t="shared" si="69"/>
        <v>2019</v>
      </c>
      <c r="N1098" s="10">
        <f t="shared" si="70"/>
        <v>1</v>
      </c>
      <c r="O1098" s="10" t="str">
        <f>VLOOKUP(L1098,'User input'!$D$6:$E$16,2,FALSE)</f>
        <v>Ultrathing V2</v>
      </c>
      <c r="P1098" s="10">
        <f>VLOOKUP(L1098,'User input'!$D$6:$G$16,3,FALSE)</f>
        <v>2.95</v>
      </c>
      <c r="Q1098" s="10">
        <f>VLOOKUP(L1098,'User input'!$D$6:$G$16,4,FALSE)</f>
        <v>20</v>
      </c>
      <c r="R1098" s="10">
        <f t="shared" si="71"/>
        <v>680</v>
      </c>
      <c r="S1098" s="27">
        <f t="shared" si="68"/>
        <v>2006.0000000000002</v>
      </c>
      <c r="T1098" s="27">
        <f>IF(K1098&lt;'User input'!$I$9,'User input'!$J$8,IF(K1098&lt;'User input'!$I$10,'User input'!$J$9,IF(K1098&lt;'User input'!$I$11,'User input'!$J$10,'User input'!$J$11)))*S1098</f>
        <v>60.180000000000007</v>
      </c>
      <c r="U1098" s="27">
        <f>K1098*'User input'!$J$17+'User input'!$J$16</f>
        <v>0.5</v>
      </c>
    </row>
    <row r="1099" spans="1:21" x14ac:dyDescent="0.25">
      <c r="A1099" s="17">
        <v>1121</v>
      </c>
      <c r="B1099" s="6" t="s">
        <v>3614</v>
      </c>
      <c r="C1099" s="6" t="s">
        <v>2929</v>
      </c>
      <c r="D1099" s="6" t="s">
        <v>49</v>
      </c>
      <c r="E1099" s="6" t="s">
        <v>16</v>
      </c>
      <c r="F1099" s="15">
        <v>30</v>
      </c>
      <c r="G1099" s="6" t="s">
        <v>3615</v>
      </c>
      <c r="H1099" s="6" t="s">
        <v>3616</v>
      </c>
      <c r="I1099" s="6" t="s">
        <v>32</v>
      </c>
      <c r="J1099" s="7">
        <v>44183</v>
      </c>
      <c r="K1099" s="15">
        <v>86</v>
      </c>
      <c r="L1099" s="6" t="s">
        <v>52</v>
      </c>
      <c r="M1099" s="6">
        <f t="shared" si="69"/>
        <v>2020</v>
      </c>
      <c r="N1099" s="6">
        <f t="shared" si="70"/>
        <v>12</v>
      </c>
      <c r="O1099" s="6" t="str">
        <f>VLOOKUP(L1099,'User input'!$D$6:$E$16,2,FALSE)</f>
        <v>Megawidget S</v>
      </c>
      <c r="P1099" s="6">
        <f>VLOOKUP(L1099,'User input'!$D$6:$G$16,3,FALSE)</f>
        <v>0.69</v>
      </c>
      <c r="Q1099" s="6">
        <f>VLOOKUP(L1099,'User input'!$D$6:$G$16,4,FALSE)</f>
        <v>24</v>
      </c>
      <c r="R1099" s="6">
        <f t="shared" si="71"/>
        <v>2064</v>
      </c>
      <c r="S1099" s="26">
        <f t="shared" si="68"/>
        <v>1424.1599999999999</v>
      </c>
      <c r="T1099" s="26">
        <f>IF(K1099&lt;'User input'!$I$9,'User input'!$J$8,IF(K1099&lt;'User input'!$I$10,'User input'!$J$9,IF(K1099&lt;'User input'!$I$11,'User input'!$J$10,'User input'!$J$11)))*S1099</f>
        <v>71.207999999999998</v>
      </c>
      <c r="U1099" s="26">
        <f>K1099*'User input'!$J$17+'User input'!$J$16</f>
        <v>0.5</v>
      </c>
    </row>
    <row r="1100" spans="1:21" x14ac:dyDescent="0.25">
      <c r="A1100" s="18">
        <v>1122</v>
      </c>
      <c r="B1100" s="10" t="s">
        <v>3617</v>
      </c>
      <c r="C1100" s="10" t="s">
        <v>3618</v>
      </c>
      <c r="D1100" s="10" t="s">
        <v>49</v>
      </c>
      <c r="E1100" s="10" t="s">
        <v>16</v>
      </c>
      <c r="F1100" s="16">
        <v>60</v>
      </c>
      <c r="G1100" s="10" t="s">
        <v>3619</v>
      </c>
      <c r="H1100" s="10" t="s">
        <v>3620</v>
      </c>
      <c r="I1100" s="10" t="s">
        <v>32</v>
      </c>
      <c r="J1100" s="11">
        <v>44449</v>
      </c>
      <c r="K1100" s="16">
        <v>60</v>
      </c>
      <c r="L1100" s="10" t="s">
        <v>20</v>
      </c>
      <c r="M1100" s="10">
        <f t="shared" si="69"/>
        <v>2021</v>
      </c>
      <c r="N1100" s="10">
        <f t="shared" si="70"/>
        <v>9</v>
      </c>
      <c r="O1100" s="10" t="str">
        <f>VLOOKUP(L1100,'User input'!$D$6:$E$16,2,FALSE)</f>
        <v>Hyperwotsit</v>
      </c>
      <c r="P1100" s="10">
        <f>VLOOKUP(L1100,'User input'!$D$6:$G$16,3,FALSE)</f>
        <v>2.0099999999999998</v>
      </c>
      <c r="Q1100" s="10">
        <f>VLOOKUP(L1100,'User input'!$D$6:$G$16,4,FALSE)</f>
        <v>20</v>
      </c>
      <c r="R1100" s="10">
        <f t="shared" si="71"/>
        <v>1200</v>
      </c>
      <c r="S1100" s="27">
        <f t="shared" si="68"/>
        <v>2411.9999999999995</v>
      </c>
      <c r="T1100" s="27">
        <f>IF(K1100&lt;'User input'!$I$9,'User input'!$J$8,IF(K1100&lt;'User input'!$I$10,'User input'!$J$9,IF(K1100&lt;'User input'!$I$11,'User input'!$J$10,'User input'!$J$11)))*S1100</f>
        <v>120.59999999999998</v>
      </c>
      <c r="U1100" s="27">
        <f>K1100*'User input'!$J$17+'User input'!$J$16</f>
        <v>0.5</v>
      </c>
    </row>
    <row r="1101" spans="1:21" x14ac:dyDescent="0.25">
      <c r="A1101" s="17">
        <v>1123</v>
      </c>
      <c r="B1101" s="6" t="s">
        <v>3621</v>
      </c>
      <c r="C1101" s="6" t="s">
        <v>831</v>
      </c>
      <c r="D1101" s="6" t="s">
        <v>115</v>
      </c>
      <c r="E1101" s="6" t="s">
        <v>16</v>
      </c>
      <c r="F1101" s="15">
        <v>90</v>
      </c>
      <c r="G1101" s="6" t="s">
        <v>3622</v>
      </c>
      <c r="H1101" s="6" t="s">
        <v>3623</v>
      </c>
      <c r="I1101" s="6" t="s">
        <v>1152</v>
      </c>
      <c r="J1101" s="7">
        <v>43839</v>
      </c>
      <c r="K1101" s="15">
        <v>26</v>
      </c>
      <c r="L1101" s="6" t="s">
        <v>44</v>
      </c>
      <c r="M1101" s="6">
        <f t="shared" si="69"/>
        <v>2020</v>
      </c>
      <c r="N1101" s="6">
        <f t="shared" si="70"/>
        <v>1</v>
      </c>
      <c r="O1101" s="6" t="str">
        <f>VLOOKUP(L1101,'User input'!$D$6:$E$16,2,FALSE)</f>
        <v>Gigastuff</v>
      </c>
      <c r="P1101" s="6">
        <f>VLOOKUP(L1101,'User input'!$D$6:$G$16,3,FALSE)</f>
        <v>1.89</v>
      </c>
      <c r="Q1101" s="6">
        <f>VLOOKUP(L1101,'User input'!$D$6:$G$16,4,FALSE)</f>
        <v>18</v>
      </c>
      <c r="R1101" s="6">
        <f t="shared" si="71"/>
        <v>468</v>
      </c>
      <c r="S1101" s="26">
        <f t="shared" si="68"/>
        <v>884.52</v>
      </c>
      <c r="T1101" s="26">
        <f>IF(K1101&lt;'User input'!$I$9,'User input'!$J$8,IF(K1101&lt;'User input'!$I$10,'User input'!$J$9,IF(K1101&lt;'User input'!$I$11,'User input'!$J$10,'User input'!$J$11)))*S1101</f>
        <v>26.535599999999999</v>
      </c>
      <c r="U1101" s="26">
        <f>K1101*'User input'!$J$17+'User input'!$J$16</f>
        <v>0.5</v>
      </c>
    </row>
    <row r="1102" spans="1:21" x14ac:dyDescent="0.25">
      <c r="A1102" s="18">
        <v>1124</v>
      </c>
      <c r="B1102" s="10" t="s">
        <v>1422</v>
      </c>
      <c r="C1102" s="10" t="s">
        <v>2816</v>
      </c>
      <c r="D1102" s="10" t="s">
        <v>28</v>
      </c>
      <c r="E1102" s="10" t="s">
        <v>29</v>
      </c>
      <c r="F1102" s="16">
        <v>90</v>
      </c>
      <c r="G1102" s="10" t="s">
        <v>3624</v>
      </c>
      <c r="H1102" s="10" t="s">
        <v>3625</v>
      </c>
      <c r="I1102" s="10" t="s">
        <v>38</v>
      </c>
      <c r="J1102" s="11">
        <v>43568</v>
      </c>
      <c r="K1102" s="16">
        <v>70</v>
      </c>
      <c r="L1102" s="10" t="s">
        <v>44</v>
      </c>
      <c r="M1102" s="10">
        <f t="shared" si="69"/>
        <v>2019</v>
      </c>
      <c r="N1102" s="10">
        <f t="shared" si="70"/>
        <v>4</v>
      </c>
      <c r="O1102" s="10" t="str">
        <f>VLOOKUP(L1102,'User input'!$D$6:$E$16,2,FALSE)</f>
        <v>Gigastuff</v>
      </c>
      <c r="P1102" s="10">
        <f>VLOOKUP(L1102,'User input'!$D$6:$G$16,3,FALSE)</f>
        <v>1.89</v>
      </c>
      <c r="Q1102" s="10">
        <f>VLOOKUP(L1102,'User input'!$D$6:$G$16,4,FALSE)</f>
        <v>18</v>
      </c>
      <c r="R1102" s="10">
        <f t="shared" si="71"/>
        <v>1260</v>
      </c>
      <c r="S1102" s="27">
        <f t="shared" si="68"/>
        <v>2381.4</v>
      </c>
      <c r="T1102" s="27">
        <f>IF(K1102&lt;'User input'!$I$9,'User input'!$J$8,IF(K1102&lt;'User input'!$I$10,'User input'!$J$9,IF(K1102&lt;'User input'!$I$11,'User input'!$J$10,'User input'!$J$11)))*S1102</f>
        <v>119.07000000000001</v>
      </c>
      <c r="U1102" s="27">
        <f>K1102*'User input'!$J$17+'User input'!$J$16</f>
        <v>0.5</v>
      </c>
    </row>
    <row r="1103" spans="1:21" x14ac:dyDescent="0.25">
      <c r="A1103" s="17">
        <v>1125</v>
      </c>
      <c r="B1103" s="6" t="s">
        <v>3626</v>
      </c>
      <c r="C1103" s="6" t="s">
        <v>635</v>
      </c>
      <c r="D1103" s="6" t="s">
        <v>49</v>
      </c>
      <c r="E1103" s="6" t="s">
        <v>16</v>
      </c>
      <c r="F1103" s="15">
        <v>30</v>
      </c>
      <c r="G1103" s="6" t="s">
        <v>3627</v>
      </c>
      <c r="H1103" s="6" t="s">
        <v>3628</v>
      </c>
      <c r="I1103" s="6" t="s">
        <v>185</v>
      </c>
      <c r="J1103" s="7">
        <v>44527</v>
      </c>
      <c r="K1103" s="15">
        <v>41</v>
      </c>
      <c r="L1103" s="6" t="s">
        <v>78</v>
      </c>
      <c r="M1103" s="6">
        <f t="shared" si="69"/>
        <v>2021</v>
      </c>
      <c r="N1103" s="6">
        <f t="shared" si="70"/>
        <v>11</v>
      </c>
      <c r="O1103" s="6" t="str">
        <f>VLOOKUP(L1103,'User input'!$D$6:$E$16,2,FALSE)</f>
        <v>Ultrathing V2</v>
      </c>
      <c r="P1103" s="6">
        <f>VLOOKUP(L1103,'User input'!$D$6:$G$16,3,FALSE)</f>
        <v>2.95</v>
      </c>
      <c r="Q1103" s="6">
        <f>VLOOKUP(L1103,'User input'!$D$6:$G$16,4,FALSE)</f>
        <v>20</v>
      </c>
      <c r="R1103" s="6">
        <f t="shared" si="71"/>
        <v>820</v>
      </c>
      <c r="S1103" s="26">
        <f t="shared" si="68"/>
        <v>2419</v>
      </c>
      <c r="T1103" s="26">
        <f>IF(K1103&lt;'User input'!$I$9,'User input'!$J$8,IF(K1103&lt;'User input'!$I$10,'User input'!$J$9,IF(K1103&lt;'User input'!$I$11,'User input'!$J$10,'User input'!$J$11)))*S1103</f>
        <v>72.569999999999993</v>
      </c>
      <c r="U1103" s="26">
        <f>K1103*'User input'!$J$17+'User input'!$J$16</f>
        <v>0.5</v>
      </c>
    </row>
    <row r="1104" spans="1:21" x14ac:dyDescent="0.25">
      <c r="A1104" s="18">
        <v>1126</v>
      </c>
      <c r="B1104" s="10" t="s">
        <v>3629</v>
      </c>
      <c r="C1104" s="10" t="s">
        <v>1464</v>
      </c>
      <c r="D1104" s="10" t="s">
        <v>15</v>
      </c>
      <c r="E1104" s="10" t="s">
        <v>16</v>
      </c>
      <c r="F1104" s="16">
        <v>90</v>
      </c>
      <c r="G1104" s="10" t="s">
        <v>3630</v>
      </c>
      <c r="H1104" s="10" t="s">
        <v>454</v>
      </c>
      <c r="I1104" s="10" t="s">
        <v>291</v>
      </c>
      <c r="J1104" s="11">
        <v>43843</v>
      </c>
      <c r="K1104" s="16">
        <v>13</v>
      </c>
      <c r="L1104" s="10" t="s">
        <v>44</v>
      </c>
      <c r="M1104" s="10">
        <f t="shared" si="69"/>
        <v>2020</v>
      </c>
      <c r="N1104" s="10">
        <f t="shared" si="70"/>
        <v>1</v>
      </c>
      <c r="O1104" s="10" t="str">
        <f>VLOOKUP(L1104,'User input'!$D$6:$E$16,2,FALSE)</f>
        <v>Gigastuff</v>
      </c>
      <c r="P1104" s="10">
        <f>VLOOKUP(L1104,'User input'!$D$6:$G$16,3,FALSE)</f>
        <v>1.89</v>
      </c>
      <c r="Q1104" s="10">
        <f>VLOOKUP(L1104,'User input'!$D$6:$G$16,4,FALSE)</f>
        <v>18</v>
      </c>
      <c r="R1104" s="10">
        <f t="shared" si="71"/>
        <v>234</v>
      </c>
      <c r="S1104" s="27">
        <f t="shared" si="68"/>
        <v>442.26</v>
      </c>
      <c r="T1104" s="27">
        <f>IF(K1104&lt;'User input'!$I$9,'User input'!$J$8,IF(K1104&lt;'User input'!$I$10,'User input'!$J$9,IF(K1104&lt;'User input'!$I$11,'User input'!$J$10,'User input'!$J$11)))*S1104</f>
        <v>0</v>
      </c>
      <c r="U1104" s="27">
        <f>K1104*'User input'!$J$17+'User input'!$J$16</f>
        <v>0.5</v>
      </c>
    </row>
    <row r="1105" spans="1:21" x14ac:dyDescent="0.25">
      <c r="A1105" s="17">
        <v>1127</v>
      </c>
      <c r="B1105" s="6" t="s">
        <v>1005</v>
      </c>
      <c r="C1105" s="6" t="s">
        <v>817</v>
      </c>
      <c r="D1105" s="6" t="s">
        <v>28</v>
      </c>
      <c r="E1105" s="6" t="s">
        <v>29</v>
      </c>
      <c r="F1105" s="15">
        <v>60</v>
      </c>
      <c r="G1105" s="6" t="s">
        <v>3631</v>
      </c>
      <c r="H1105" s="6" t="s">
        <v>802</v>
      </c>
      <c r="I1105" s="6" t="s">
        <v>176</v>
      </c>
      <c r="J1105" s="7">
        <v>44059</v>
      </c>
      <c r="K1105" s="15">
        <v>13</v>
      </c>
      <c r="L1105" s="6" t="s">
        <v>20</v>
      </c>
      <c r="M1105" s="6">
        <f t="shared" si="69"/>
        <v>2020</v>
      </c>
      <c r="N1105" s="6">
        <f t="shared" si="70"/>
        <v>8</v>
      </c>
      <c r="O1105" s="6" t="str">
        <f>VLOOKUP(L1105,'User input'!$D$6:$E$16,2,FALSE)</f>
        <v>Hyperwotsit</v>
      </c>
      <c r="P1105" s="6">
        <f>VLOOKUP(L1105,'User input'!$D$6:$G$16,3,FALSE)</f>
        <v>2.0099999999999998</v>
      </c>
      <c r="Q1105" s="6">
        <f>VLOOKUP(L1105,'User input'!$D$6:$G$16,4,FALSE)</f>
        <v>20</v>
      </c>
      <c r="R1105" s="6">
        <f t="shared" si="71"/>
        <v>260</v>
      </c>
      <c r="S1105" s="26">
        <f t="shared" si="68"/>
        <v>522.59999999999991</v>
      </c>
      <c r="T1105" s="26">
        <f>IF(K1105&lt;'User input'!$I$9,'User input'!$J$8,IF(K1105&lt;'User input'!$I$10,'User input'!$J$9,IF(K1105&lt;'User input'!$I$11,'User input'!$J$10,'User input'!$J$11)))*S1105</f>
        <v>0</v>
      </c>
      <c r="U1105" s="26">
        <f>K1105*'User input'!$J$17+'User input'!$J$16</f>
        <v>0.5</v>
      </c>
    </row>
    <row r="1106" spans="1:21" x14ac:dyDescent="0.25">
      <c r="A1106" s="18">
        <v>1128</v>
      </c>
      <c r="B1106" s="10" t="s">
        <v>3632</v>
      </c>
      <c r="C1106" s="10" t="s">
        <v>2633</v>
      </c>
      <c r="D1106" s="10" t="s">
        <v>28</v>
      </c>
      <c r="E1106" s="10" t="s">
        <v>29</v>
      </c>
      <c r="F1106" s="16">
        <v>60</v>
      </c>
      <c r="G1106" s="10" t="s">
        <v>3633</v>
      </c>
      <c r="H1106" s="10" t="s">
        <v>3634</v>
      </c>
      <c r="I1106" s="10" t="s">
        <v>32</v>
      </c>
      <c r="J1106" s="11">
        <v>44079</v>
      </c>
      <c r="K1106" s="16">
        <v>23</v>
      </c>
      <c r="L1106" s="10" t="s">
        <v>68</v>
      </c>
      <c r="M1106" s="10">
        <f t="shared" si="69"/>
        <v>2020</v>
      </c>
      <c r="N1106" s="10">
        <f t="shared" si="70"/>
        <v>9</v>
      </c>
      <c r="O1106" s="10" t="str">
        <f>VLOOKUP(L1106,'User input'!$D$6:$E$16,2,FALSE)</f>
        <v>Megawidget M</v>
      </c>
      <c r="P1106" s="10">
        <f>VLOOKUP(L1106,'User input'!$D$6:$G$16,3,FALSE)</f>
        <v>1.29</v>
      </c>
      <c r="Q1106" s="10">
        <f>VLOOKUP(L1106,'User input'!$D$6:$G$16,4,FALSE)</f>
        <v>24</v>
      </c>
      <c r="R1106" s="10">
        <f t="shared" si="71"/>
        <v>552</v>
      </c>
      <c r="S1106" s="27">
        <f t="shared" si="68"/>
        <v>712.08</v>
      </c>
      <c r="T1106" s="27">
        <f>IF(K1106&lt;'User input'!$I$9,'User input'!$J$8,IF(K1106&lt;'User input'!$I$10,'User input'!$J$9,IF(K1106&lt;'User input'!$I$11,'User input'!$J$10,'User input'!$J$11)))*S1106</f>
        <v>21.362400000000001</v>
      </c>
      <c r="U1106" s="27">
        <f>K1106*'User input'!$J$17+'User input'!$J$16</f>
        <v>0.5</v>
      </c>
    </row>
    <row r="1107" spans="1:21" x14ac:dyDescent="0.25">
      <c r="A1107" s="17">
        <v>1129</v>
      </c>
      <c r="B1107" s="6" t="s">
        <v>1630</v>
      </c>
      <c r="C1107" s="6" t="s">
        <v>3635</v>
      </c>
      <c r="D1107" s="6" t="s">
        <v>28</v>
      </c>
      <c r="E1107" s="6" t="s">
        <v>29</v>
      </c>
      <c r="F1107" s="15">
        <v>90</v>
      </c>
      <c r="G1107" s="6" t="s">
        <v>3636</v>
      </c>
      <c r="H1107" s="6" t="s">
        <v>412</v>
      </c>
      <c r="I1107" s="6" t="s">
        <v>32</v>
      </c>
      <c r="J1107" s="7">
        <v>43498</v>
      </c>
      <c r="K1107" s="15">
        <v>11</v>
      </c>
      <c r="L1107" s="6" t="s">
        <v>157</v>
      </c>
      <c r="M1107" s="6">
        <f t="shared" si="69"/>
        <v>2019</v>
      </c>
      <c r="N1107" s="6">
        <f t="shared" si="70"/>
        <v>2</v>
      </c>
      <c r="O1107" s="6" t="str">
        <f>VLOOKUP(L1107,'User input'!$D$6:$E$16,2,FALSE)</f>
        <v>Ultrathing V3</v>
      </c>
      <c r="P1107" s="6">
        <f>VLOOKUP(L1107,'User input'!$D$6:$G$16,3,FALSE)</f>
        <v>3.39</v>
      </c>
      <c r="Q1107" s="6">
        <f>VLOOKUP(L1107,'User input'!$D$6:$G$16,4,FALSE)</f>
        <v>24</v>
      </c>
      <c r="R1107" s="6">
        <f t="shared" si="71"/>
        <v>264</v>
      </c>
      <c r="S1107" s="26">
        <f t="shared" si="68"/>
        <v>894.96</v>
      </c>
      <c r="T1107" s="26">
        <f>IF(K1107&lt;'User input'!$I$9,'User input'!$J$8,IF(K1107&lt;'User input'!$I$10,'User input'!$J$9,IF(K1107&lt;'User input'!$I$11,'User input'!$J$10,'User input'!$J$11)))*S1107</f>
        <v>0</v>
      </c>
      <c r="U1107" s="26">
        <f>K1107*'User input'!$J$17+'User input'!$J$16</f>
        <v>0.5</v>
      </c>
    </row>
    <row r="1108" spans="1:21" x14ac:dyDescent="0.25">
      <c r="A1108" s="18">
        <v>1130</v>
      </c>
      <c r="B1108" s="10" t="s">
        <v>3637</v>
      </c>
      <c r="C1108" s="10" t="s">
        <v>1273</v>
      </c>
      <c r="D1108" s="10" t="s">
        <v>15</v>
      </c>
      <c r="E1108" s="10" t="s">
        <v>16</v>
      </c>
      <c r="F1108" s="16">
        <v>30</v>
      </c>
      <c r="G1108" s="10" t="s">
        <v>3638</v>
      </c>
      <c r="H1108" s="10" t="s">
        <v>3639</v>
      </c>
      <c r="I1108" s="10" t="s">
        <v>291</v>
      </c>
      <c r="J1108" s="11">
        <v>43625</v>
      </c>
      <c r="K1108" s="16">
        <v>31</v>
      </c>
      <c r="L1108" s="10" t="s">
        <v>157</v>
      </c>
      <c r="M1108" s="10">
        <f t="shared" si="69"/>
        <v>2019</v>
      </c>
      <c r="N1108" s="10">
        <f t="shared" si="70"/>
        <v>6</v>
      </c>
      <c r="O1108" s="10" t="str">
        <f>VLOOKUP(L1108,'User input'!$D$6:$E$16,2,FALSE)</f>
        <v>Ultrathing V3</v>
      </c>
      <c r="P1108" s="10">
        <f>VLOOKUP(L1108,'User input'!$D$6:$G$16,3,FALSE)</f>
        <v>3.39</v>
      </c>
      <c r="Q1108" s="10">
        <f>VLOOKUP(L1108,'User input'!$D$6:$G$16,4,FALSE)</f>
        <v>24</v>
      </c>
      <c r="R1108" s="10">
        <f t="shared" si="71"/>
        <v>744</v>
      </c>
      <c r="S1108" s="27">
        <f t="shared" si="68"/>
        <v>2522.1600000000003</v>
      </c>
      <c r="T1108" s="27">
        <f>IF(K1108&lt;'User input'!$I$9,'User input'!$J$8,IF(K1108&lt;'User input'!$I$10,'User input'!$J$9,IF(K1108&lt;'User input'!$I$11,'User input'!$J$10,'User input'!$J$11)))*S1108</f>
        <v>75.6648</v>
      </c>
      <c r="U1108" s="27">
        <f>K1108*'User input'!$J$17+'User input'!$J$16</f>
        <v>0.5</v>
      </c>
    </row>
    <row r="1109" spans="1:21" x14ac:dyDescent="0.25">
      <c r="A1109" s="17">
        <v>1131</v>
      </c>
      <c r="B1109" s="6" t="s">
        <v>826</v>
      </c>
      <c r="C1109" s="6" t="s">
        <v>3640</v>
      </c>
      <c r="D1109" s="6" t="s">
        <v>28</v>
      </c>
      <c r="E1109" s="6" t="s">
        <v>29</v>
      </c>
      <c r="F1109" s="15">
        <v>90</v>
      </c>
      <c r="G1109" s="6" t="s">
        <v>3641</v>
      </c>
      <c r="H1109" s="6" t="s">
        <v>1110</v>
      </c>
      <c r="I1109" s="6" t="s">
        <v>32</v>
      </c>
      <c r="J1109" s="7">
        <v>44024</v>
      </c>
      <c r="K1109" s="15">
        <v>70</v>
      </c>
      <c r="L1109" s="6" t="s">
        <v>68</v>
      </c>
      <c r="M1109" s="6">
        <f t="shared" si="69"/>
        <v>2020</v>
      </c>
      <c r="N1109" s="6">
        <f t="shared" si="70"/>
        <v>7</v>
      </c>
      <c r="O1109" s="6" t="str">
        <f>VLOOKUP(L1109,'User input'!$D$6:$E$16,2,FALSE)</f>
        <v>Megawidget M</v>
      </c>
      <c r="P1109" s="6">
        <f>VLOOKUP(L1109,'User input'!$D$6:$G$16,3,FALSE)</f>
        <v>1.29</v>
      </c>
      <c r="Q1109" s="6">
        <f>VLOOKUP(L1109,'User input'!$D$6:$G$16,4,FALSE)</f>
        <v>24</v>
      </c>
      <c r="R1109" s="6">
        <f t="shared" si="71"/>
        <v>1680</v>
      </c>
      <c r="S1109" s="26">
        <f t="shared" si="68"/>
        <v>2167.2000000000003</v>
      </c>
      <c r="T1109" s="26">
        <f>IF(K1109&lt;'User input'!$I$9,'User input'!$J$8,IF(K1109&lt;'User input'!$I$10,'User input'!$J$9,IF(K1109&lt;'User input'!$I$11,'User input'!$J$10,'User input'!$J$11)))*S1109</f>
        <v>108.36000000000001</v>
      </c>
      <c r="U1109" s="26">
        <f>K1109*'User input'!$J$17+'User input'!$J$16</f>
        <v>0.5</v>
      </c>
    </row>
    <row r="1110" spans="1:21" x14ac:dyDescent="0.25">
      <c r="A1110" s="18">
        <v>1132</v>
      </c>
      <c r="B1110" s="10" t="s">
        <v>1804</v>
      </c>
      <c r="C1110" s="10" t="s">
        <v>3233</v>
      </c>
      <c r="D1110" s="10" t="s">
        <v>28</v>
      </c>
      <c r="E1110" s="10" t="s">
        <v>29</v>
      </c>
      <c r="F1110" s="16">
        <v>90</v>
      </c>
      <c r="G1110" s="10" t="s">
        <v>3642</v>
      </c>
      <c r="H1110" s="10" t="s">
        <v>3363</v>
      </c>
      <c r="I1110" s="10" t="s">
        <v>32</v>
      </c>
      <c r="J1110" s="11">
        <v>44483</v>
      </c>
      <c r="K1110" s="16">
        <v>31</v>
      </c>
      <c r="L1110" s="10" t="s">
        <v>68</v>
      </c>
      <c r="M1110" s="10">
        <f t="shared" si="69"/>
        <v>2021</v>
      </c>
      <c r="N1110" s="10">
        <f t="shared" si="70"/>
        <v>10</v>
      </c>
      <c r="O1110" s="10" t="str">
        <f>VLOOKUP(L1110,'User input'!$D$6:$E$16,2,FALSE)</f>
        <v>Megawidget M</v>
      </c>
      <c r="P1110" s="10">
        <f>VLOOKUP(L1110,'User input'!$D$6:$G$16,3,FALSE)</f>
        <v>1.29</v>
      </c>
      <c r="Q1110" s="10">
        <f>VLOOKUP(L1110,'User input'!$D$6:$G$16,4,FALSE)</f>
        <v>24</v>
      </c>
      <c r="R1110" s="10">
        <f t="shared" si="71"/>
        <v>744</v>
      </c>
      <c r="S1110" s="27">
        <f t="shared" si="68"/>
        <v>959.76</v>
      </c>
      <c r="T1110" s="27">
        <f>IF(K1110&lt;'User input'!$I$9,'User input'!$J$8,IF(K1110&lt;'User input'!$I$10,'User input'!$J$9,IF(K1110&lt;'User input'!$I$11,'User input'!$J$10,'User input'!$J$11)))*S1110</f>
        <v>28.7928</v>
      </c>
      <c r="U1110" s="27">
        <f>K1110*'User input'!$J$17+'User input'!$J$16</f>
        <v>0.5</v>
      </c>
    </row>
    <row r="1111" spans="1:21" x14ac:dyDescent="0.25">
      <c r="A1111" s="18">
        <v>1134</v>
      </c>
      <c r="B1111" s="10" t="s">
        <v>3643</v>
      </c>
      <c r="C1111" s="10" t="s">
        <v>1729</v>
      </c>
      <c r="D1111" s="10" t="s">
        <v>28</v>
      </c>
      <c r="E1111" s="10" t="s">
        <v>29</v>
      </c>
      <c r="F1111" s="16">
        <v>30</v>
      </c>
      <c r="G1111" s="10" t="s">
        <v>3644</v>
      </c>
      <c r="H1111" s="10" t="s">
        <v>3645</v>
      </c>
      <c r="I1111" s="10" t="s">
        <v>291</v>
      </c>
      <c r="J1111" s="11">
        <v>43681</v>
      </c>
      <c r="K1111" s="16">
        <v>2</v>
      </c>
      <c r="L1111" s="10" t="s">
        <v>78</v>
      </c>
      <c r="M1111" s="10">
        <f t="shared" si="69"/>
        <v>2019</v>
      </c>
      <c r="N1111" s="10">
        <f t="shared" si="70"/>
        <v>8</v>
      </c>
      <c r="O1111" s="10" t="str">
        <f>VLOOKUP(L1111,'User input'!$D$6:$E$16,2,FALSE)</f>
        <v>Ultrathing V2</v>
      </c>
      <c r="P1111" s="10">
        <f>VLOOKUP(L1111,'User input'!$D$6:$G$16,3,FALSE)</f>
        <v>2.95</v>
      </c>
      <c r="Q1111" s="10">
        <f>VLOOKUP(L1111,'User input'!$D$6:$G$16,4,FALSE)</f>
        <v>20</v>
      </c>
      <c r="R1111" s="10">
        <f t="shared" si="71"/>
        <v>40</v>
      </c>
      <c r="S1111" s="27">
        <f t="shared" si="68"/>
        <v>118</v>
      </c>
      <c r="T1111" s="27">
        <f>IF(K1111&lt;'User input'!$I$9,'User input'!$J$8,IF(K1111&lt;'User input'!$I$10,'User input'!$J$9,IF(K1111&lt;'User input'!$I$11,'User input'!$J$10,'User input'!$J$11)))*S1111</f>
        <v>0</v>
      </c>
      <c r="U1111" s="27">
        <f>K1111*'User input'!$J$17+'User input'!$J$16</f>
        <v>0.5</v>
      </c>
    </row>
    <row r="1112" spans="1:21" x14ac:dyDescent="0.25">
      <c r="A1112" s="17">
        <v>1135</v>
      </c>
      <c r="B1112" s="6" t="s">
        <v>3429</v>
      </c>
      <c r="C1112" s="6" t="s">
        <v>1340</v>
      </c>
      <c r="D1112" s="6" t="s">
        <v>28</v>
      </c>
      <c r="E1112" s="6" t="s">
        <v>29</v>
      </c>
      <c r="F1112" s="15">
        <v>60</v>
      </c>
      <c r="G1112" s="6" t="s">
        <v>3646</v>
      </c>
      <c r="H1112" s="6" t="s">
        <v>3647</v>
      </c>
      <c r="I1112" s="6" t="s">
        <v>3648</v>
      </c>
      <c r="J1112" s="7">
        <v>44129</v>
      </c>
      <c r="K1112" s="15">
        <v>29</v>
      </c>
      <c r="L1112" s="6" t="s">
        <v>44</v>
      </c>
      <c r="M1112" s="6">
        <f t="shared" si="69"/>
        <v>2020</v>
      </c>
      <c r="N1112" s="6">
        <f t="shared" si="70"/>
        <v>10</v>
      </c>
      <c r="O1112" s="6" t="str">
        <f>VLOOKUP(L1112,'User input'!$D$6:$E$16,2,FALSE)</f>
        <v>Gigastuff</v>
      </c>
      <c r="P1112" s="6">
        <f>VLOOKUP(L1112,'User input'!$D$6:$G$16,3,FALSE)</f>
        <v>1.89</v>
      </c>
      <c r="Q1112" s="6">
        <f>VLOOKUP(L1112,'User input'!$D$6:$G$16,4,FALSE)</f>
        <v>18</v>
      </c>
      <c r="R1112" s="6">
        <f t="shared" si="71"/>
        <v>522</v>
      </c>
      <c r="S1112" s="26">
        <f t="shared" si="68"/>
        <v>986.57999999999993</v>
      </c>
      <c r="T1112" s="26">
        <f>IF(K1112&lt;'User input'!$I$9,'User input'!$J$8,IF(K1112&lt;'User input'!$I$10,'User input'!$J$9,IF(K1112&lt;'User input'!$I$11,'User input'!$J$10,'User input'!$J$11)))*S1112</f>
        <v>29.597399999999997</v>
      </c>
      <c r="U1112" s="26">
        <f>K1112*'User input'!$J$17+'User input'!$J$16</f>
        <v>0.5</v>
      </c>
    </row>
    <row r="1113" spans="1:21" x14ac:dyDescent="0.25">
      <c r="A1113" s="18">
        <v>1136</v>
      </c>
      <c r="B1113" s="10" t="s">
        <v>2100</v>
      </c>
      <c r="C1113" s="10" t="s">
        <v>3149</v>
      </c>
      <c r="D1113" s="10" t="s">
        <v>28</v>
      </c>
      <c r="E1113" s="10" t="s">
        <v>29</v>
      </c>
      <c r="F1113" s="16">
        <v>90</v>
      </c>
      <c r="G1113" s="10" t="s">
        <v>3649</v>
      </c>
      <c r="H1113" s="10" t="s">
        <v>161</v>
      </c>
      <c r="I1113" s="10" t="s">
        <v>162</v>
      </c>
      <c r="J1113" s="11">
        <v>44409</v>
      </c>
      <c r="K1113" s="16">
        <v>30</v>
      </c>
      <c r="L1113" s="10" t="s">
        <v>39</v>
      </c>
      <c r="M1113" s="10">
        <f t="shared" si="69"/>
        <v>2021</v>
      </c>
      <c r="N1113" s="10">
        <f t="shared" si="70"/>
        <v>8</v>
      </c>
      <c r="O1113" s="10" t="str">
        <f>VLOOKUP(L1113,'User input'!$D$6:$E$16,2,FALSE)</f>
        <v>Ultrathing V1</v>
      </c>
      <c r="P1113" s="10">
        <f>VLOOKUP(L1113,'User input'!$D$6:$G$16,3,FALSE)</f>
        <v>1.79</v>
      </c>
      <c r="Q1113" s="10">
        <f>VLOOKUP(L1113,'User input'!$D$6:$G$16,4,FALSE)</f>
        <v>17</v>
      </c>
      <c r="R1113" s="10">
        <f t="shared" si="71"/>
        <v>510</v>
      </c>
      <c r="S1113" s="27">
        <f t="shared" si="68"/>
        <v>912.9</v>
      </c>
      <c r="T1113" s="27">
        <f>IF(K1113&lt;'User input'!$I$9,'User input'!$J$8,IF(K1113&lt;'User input'!$I$10,'User input'!$J$9,IF(K1113&lt;'User input'!$I$11,'User input'!$J$10,'User input'!$J$11)))*S1113</f>
        <v>27.386999999999997</v>
      </c>
      <c r="U1113" s="27">
        <f>K1113*'User input'!$J$17+'User input'!$J$16</f>
        <v>0.5</v>
      </c>
    </row>
    <row r="1114" spans="1:21" x14ac:dyDescent="0.25">
      <c r="A1114" s="17">
        <v>1137</v>
      </c>
      <c r="B1114" s="6" t="s">
        <v>1562</v>
      </c>
      <c r="C1114" s="6" t="s">
        <v>3650</v>
      </c>
      <c r="D1114" s="6" t="s">
        <v>49</v>
      </c>
      <c r="E1114" s="6" t="s">
        <v>16</v>
      </c>
      <c r="F1114" s="15">
        <v>60</v>
      </c>
      <c r="G1114" s="6" t="s">
        <v>3651</v>
      </c>
      <c r="H1114" s="6" t="s">
        <v>2208</v>
      </c>
      <c r="I1114" s="6" t="s">
        <v>171</v>
      </c>
      <c r="J1114" s="7">
        <v>44436</v>
      </c>
      <c r="K1114" s="15">
        <v>32</v>
      </c>
      <c r="L1114" s="6" t="s">
        <v>44</v>
      </c>
      <c r="M1114" s="6">
        <f t="shared" si="69"/>
        <v>2021</v>
      </c>
      <c r="N1114" s="6">
        <f t="shared" si="70"/>
        <v>8</v>
      </c>
      <c r="O1114" s="6" t="str">
        <f>VLOOKUP(L1114,'User input'!$D$6:$E$16,2,FALSE)</f>
        <v>Gigastuff</v>
      </c>
      <c r="P1114" s="6">
        <f>VLOOKUP(L1114,'User input'!$D$6:$G$16,3,FALSE)</f>
        <v>1.89</v>
      </c>
      <c r="Q1114" s="6">
        <f>VLOOKUP(L1114,'User input'!$D$6:$G$16,4,FALSE)</f>
        <v>18</v>
      </c>
      <c r="R1114" s="6">
        <f t="shared" si="71"/>
        <v>576</v>
      </c>
      <c r="S1114" s="26">
        <f t="shared" si="68"/>
        <v>1088.6399999999999</v>
      </c>
      <c r="T1114" s="26">
        <f>IF(K1114&lt;'User input'!$I$9,'User input'!$J$8,IF(K1114&lt;'User input'!$I$10,'User input'!$J$9,IF(K1114&lt;'User input'!$I$11,'User input'!$J$10,'User input'!$J$11)))*S1114</f>
        <v>32.659199999999998</v>
      </c>
      <c r="U1114" s="26">
        <f>K1114*'User input'!$J$17+'User input'!$J$16</f>
        <v>0.5</v>
      </c>
    </row>
    <row r="1115" spans="1:21" x14ac:dyDescent="0.25">
      <c r="A1115" s="18">
        <v>1138</v>
      </c>
      <c r="B1115" s="10" t="s">
        <v>2199</v>
      </c>
      <c r="C1115" s="10" t="s">
        <v>3652</v>
      </c>
      <c r="D1115" s="10" t="s">
        <v>28</v>
      </c>
      <c r="E1115" s="10" t="s">
        <v>29</v>
      </c>
      <c r="F1115" s="16">
        <v>60</v>
      </c>
      <c r="G1115" s="10" t="s">
        <v>3653</v>
      </c>
      <c r="H1115" s="10" t="s">
        <v>3654</v>
      </c>
      <c r="I1115" s="10" t="s">
        <v>1476</v>
      </c>
      <c r="J1115" s="11">
        <v>43754</v>
      </c>
      <c r="K1115" s="16">
        <v>14</v>
      </c>
      <c r="L1115" s="10" t="s">
        <v>68</v>
      </c>
      <c r="M1115" s="10">
        <f t="shared" si="69"/>
        <v>2019</v>
      </c>
      <c r="N1115" s="10">
        <f t="shared" si="70"/>
        <v>10</v>
      </c>
      <c r="O1115" s="10" t="str">
        <f>VLOOKUP(L1115,'User input'!$D$6:$E$16,2,FALSE)</f>
        <v>Megawidget M</v>
      </c>
      <c r="P1115" s="10">
        <f>VLOOKUP(L1115,'User input'!$D$6:$G$16,3,FALSE)</f>
        <v>1.29</v>
      </c>
      <c r="Q1115" s="10">
        <f>VLOOKUP(L1115,'User input'!$D$6:$G$16,4,FALSE)</f>
        <v>24</v>
      </c>
      <c r="R1115" s="10">
        <f t="shared" si="71"/>
        <v>336</v>
      </c>
      <c r="S1115" s="27">
        <f t="shared" si="68"/>
        <v>433.44</v>
      </c>
      <c r="T1115" s="27">
        <f>IF(K1115&lt;'User input'!$I$9,'User input'!$J$8,IF(K1115&lt;'User input'!$I$10,'User input'!$J$9,IF(K1115&lt;'User input'!$I$11,'User input'!$J$10,'User input'!$J$11)))*S1115</f>
        <v>0</v>
      </c>
      <c r="U1115" s="27">
        <f>K1115*'User input'!$J$17+'User input'!$J$16</f>
        <v>0.5</v>
      </c>
    </row>
    <row r="1116" spans="1:21" x14ac:dyDescent="0.25">
      <c r="A1116" s="17">
        <v>1139</v>
      </c>
      <c r="B1116" s="6" t="s">
        <v>3655</v>
      </c>
      <c r="C1116" s="6" t="s">
        <v>3656</v>
      </c>
      <c r="D1116" s="6" t="s">
        <v>28</v>
      </c>
      <c r="E1116" s="6" t="s">
        <v>29</v>
      </c>
      <c r="F1116" s="15">
        <v>90</v>
      </c>
      <c r="G1116" s="6" t="s">
        <v>3657</v>
      </c>
      <c r="H1116" s="6" t="s">
        <v>3658</v>
      </c>
      <c r="I1116" s="6" t="s">
        <v>3659</v>
      </c>
      <c r="J1116" s="7">
        <v>43651</v>
      </c>
      <c r="K1116" s="15">
        <v>34</v>
      </c>
      <c r="L1116" s="6" t="s">
        <v>99</v>
      </c>
      <c r="M1116" s="6">
        <f t="shared" si="69"/>
        <v>2019</v>
      </c>
      <c r="N1116" s="6">
        <f t="shared" si="70"/>
        <v>7</v>
      </c>
      <c r="O1116" s="6" t="str">
        <f>VLOOKUP(L1116,'User input'!$D$6:$E$16,2,FALSE)</f>
        <v>Superwossname</v>
      </c>
      <c r="P1116" s="6">
        <f>VLOOKUP(L1116,'User input'!$D$6:$G$16,3,FALSE)</f>
        <v>3.49</v>
      </c>
      <c r="Q1116" s="6">
        <f>VLOOKUP(L1116,'User input'!$D$6:$G$16,4,FALSE)</f>
        <v>20</v>
      </c>
      <c r="R1116" s="6">
        <f t="shared" si="71"/>
        <v>680</v>
      </c>
      <c r="S1116" s="26">
        <f t="shared" si="68"/>
        <v>2373.2000000000003</v>
      </c>
      <c r="T1116" s="26">
        <f>IF(K1116&lt;'User input'!$I$9,'User input'!$J$8,IF(K1116&lt;'User input'!$I$10,'User input'!$J$9,IF(K1116&lt;'User input'!$I$11,'User input'!$J$10,'User input'!$J$11)))*S1116</f>
        <v>71.196000000000012</v>
      </c>
      <c r="U1116" s="26">
        <f>K1116*'User input'!$J$17+'User input'!$J$16</f>
        <v>0.5</v>
      </c>
    </row>
    <row r="1117" spans="1:21" x14ac:dyDescent="0.25">
      <c r="A1117" s="18">
        <v>1140</v>
      </c>
      <c r="B1117" s="10" t="s">
        <v>3660</v>
      </c>
      <c r="C1117" s="10" t="s">
        <v>2625</v>
      </c>
      <c r="D1117" s="10" t="s">
        <v>28</v>
      </c>
      <c r="E1117" s="10" t="s">
        <v>29</v>
      </c>
      <c r="F1117" s="16">
        <v>60</v>
      </c>
      <c r="G1117" s="10" t="s">
        <v>3657</v>
      </c>
      <c r="H1117" s="10" t="s">
        <v>3661</v>
      </c>
      <c r="I1117" s="10" t="s">
        <v>773</v>
      </c>
      <c r="J1117" s="11">
        <v>44096</v>
      </c>
      <c r="K1117" s="16">
        <v>43</v>
      </c>
      <c r="L1117" s="10" t="s">
        <v>33</v>
      </c>
      <c r="M1117" s="10">
        <f t="shared" si="69"/>
        <v>2020</v>
      </c>
      <c r="N1117" s="10">
        <f t="shared" si="70"/>
        <v>9</v>
      </c>
      <c r="O1117" s="10" t="str">
        <f>VLOOKUP(L1117,'User input'!$D$6:$E$16,2,FALSE)</f>
        <v>Megawidget L</v>
      </c>
      <c r="P1117" s="10">
        <f>VLOOKUP(L1117,'User input'!$D$6:$G$16,3,FALSE)</f>
        <v>1.79</v>
      </c>
      <c r="Q1117" s="10">
        <f>VLOOKUP(L1117,'User input'!$D$6:$G$16,4,FALSE)</f>
        <v>24</v>
      </c>
      <c r="R1117" s="10">
        <f t="shared" si="71"/>
        <v>1032</v>
      </c>
      <c r="S1117" s="27">
        <f t="shared" si="68"/>
        <v>1847.28</v>
      </c>
      <c r="T1117" s="27">
        <f>IF(K1117&lt;'User input'!$I$9,'User input'!$J$8,IF(K1117&lt;'User input'!$I$10,'User input'!$J$9,IF(K1117&lt;'User input'!$I$11,'User input'!$J$10,'User input'!$J$11)))*S1117</f>
        <v>55.418399999999998</v>
      </c>
      <c r="U1117" s="27">
        <f>K1117*'User input'!$J$17+'User input'!$J$16</f>
        <v>0.5</v>
      </c>
    </row>
    <row r="1118" spans="1:21" x14ac:dyDescent="0.25">
      <c r="A1118" s="17">
        <v>1141</v>
      </c>
      <c r="B1118" s="6" t="s">
        <v>3662</v>
      </c>
      <c r="C1118" s="6" t="s">
        <v>3609</v>
      </c>
      <c r="D1118" s="6" t="s">
        <v>15</v>
      </c>
      <c r="E1118" s="6" t="s">
        <v>16</v>
      </c>
      <c r="F1118" s="15">
        <v>60</v>
      </c>
      <c r="G1118" s="6" t="s">
        <v>3663</v>
      </c>
      <c r="H1118" s="6" t="s">
        <v>2311</v>
      </c>
      <c r="I1118" s="6" t="s">
        <v>127</v>
      </c>
      <c r="J1118" s="7">
        <v>43481</v>
      </c>
      <c r="K1118" s="15">
        <v>4</v>
      </c>
      <c r="L1118" s="6" t="s">
        <v>157</v>
      </c>
      <c r="M1118" s="6">
        <f t="shared" si="69"/>
        <v>2019</v>
      </c>
      <c r="N1118" s="6">
        <f t="shared" si="70"/>
        <v>1</v>
      </c>
      <c r="O1118" s="6" t="str">
        <f>VLOOKUP(L1118,'User input'!$D$6:$E$16,2,FALSE)</f>
        <v>Ultrathing V3</v>
      </c>
      <c r="P1118" s="6">
        <f>VLOOKUP(L1118,'User input'!$D$6:$G$16,3,FALSE)</f>
        <v>3.39</v>
      </c>
      <c r="Q1118" s="6">
        <f>VLOOKUP(L1118,'User input'!$D$6:$G$16,4,FALSE)</f>
        <v>24</v>
      </c>
      <c r="R1118" s="6">
        <f t="shared" si="71"/>
        <v>96</v>
      </c>
      <c r="S1118" s="26">
        <f t="shared" si="68"/>
        <v>325.44</v>
      </c>
      <c r="T1118" s="26">
        <f>IF(K1118&lt;'User input'!$I$9,'User input'!$J$8,IF(K1118&lt;'User input'!$I$10,'User input'!$J$9,IF(K1118&lt;'User input'!$I$11,'User input'!$J$10,'User input'!$J$11)))*S1118</f>
        <v>0</v>
      </c>
      <c r="U1118" s="26">
        <f>K1118*'User input'!$J$17+'User input'!$J$16</f>
        <v>0.5</v>
      </c>
    </row>
    <row r="1119" spans="1:21" x14ac:dyDescent="0.25">
      <c r="A1119" s="18">
        <v>1142</v>
      </c>
      <c r="B1119" s="10" t="s">
        <v>3506</v>
      </c>
      <c r="C1119" s="10" t="s">
        <v>3664</v>
      </c>
      <c r="D1119" s="10" t="s">
        <v>15</v>
      </c>
      <c r="E1119" s="10" t="s">
        <v>16</v>
      </c>
      <c r="F1119" s="16">
        <v>90</v>
      </c>
      <c r="G1119" s="10" t="s">
        <v>3665</v>
      </c>
      <c r="H1119" s="10" t="s">
        <v>3666</v>
      </c>
      <c r="I1119" s="10" t="s">
        <v>32</v>
      </c>
      <c r="J1119" s="11">
        <v>44149</v>
      </c>
      <c r="K1119" s="16">
        <v>5</v>
      </c>
      <c r="L1119" s="10" t="s">
        <v>157</v>
      </c>
      <c r="M1119" s="10">
        <f t="shared" si="69"/>
        <v>2020</v>
      </c>
      <c r="N1119" s="10">
        <f t="shared" si="70"/>
        <v>11</v>
      </c>
      <c r="O1119" s="10" t="str">
        <f>VLOOKUP(L1119,'User input'!$D$6:$E$16,2,FALSE)</f>
        <v>Ultrathing V3</v>
      </c>
      <c r="P1119" s="10">
        <f>VLOOKUP(L1119,'User input'!$D$6:$G$16,3,FALSE)</f>
        <v>3.39</v>
      </c>
      <c r="Q1119" s="10">
        <f>VLOOKUP(L1119,'User input'!$D$6:$G$16,4,FALSE)</f>
        <v>24</v>
      </c>
      <c r="R1119" s="10">
        <f t="shared" si="71"/>
        <v>120</v>
      </c>
      <c r="S1119" s="27">
        <f t="shared" si="68"/>
        <v>406.8</v>
      </c>
      <c r="T1119" s="27">
        <f>IF(K1119&lt;'User input'!$I$9,'User input'!$J$8,IF(K1119&lt;'User input'!$I$10,'User input'!$J$9,IF(K1119&lt;'User input'!$I$11,'User input'!$J$10,'User input'!$J$11)))*S1119</f>
        <v>0</v>
      </c>
      <c r="U1119" s="27">
        <f>K1119*'User input'!$J$17+'User input'!$J$16</f>
        <v>0.5</v>
      </c>
    </row>
    <row r="1120" spans="1:21" x14ac:dyDescent="0.25">
      <c r="A1120" s="17">
        <v>1143</v>
      </c>
      <c r="B1120" s="6" t="s">
        <v>3667</v>
      </c>
      <c r="C1120" s="6" t="s">
        <v>3668</v>
      </c>
      <c r="D1120" s="6" t="s">
        <v>49</v>
      </c>
      <c r="E1120" s="6" t="s">
        <v>16</v>
      </c>
      <c r="F1120" s="15">
        <v>60</v>
      </c>
      <c r="G1120" s="6" t="s">
        <v>3669</v>
      </c>
      <c r="H1120" s="6" t="s">
        <v>3670</v>
      </c>
      <c r="I1120" s="6" t="s">
        <v>176</v>
      </c>
      <c r="J1120" s="7">
        <v>44182</v>
      </c>
      <c r="K1120" s="15">
        <v>22</v>
      </c>
      <c r="L1120" s="6" t="s">
        <v>157</v>
      </c>
      <c r="M1120" s="6">
        <f t="shared" si="69"/>
        <v>2020</v>
      </c>
      <c r="N1120" s="6">
        <f t="shared" si="70"/>
        <v>12</v>
      </c>
      <c r="O1120" s="6" t="str">
        <f>VLOOKUP(L1120,'User input'!$D$6:$E$16,2,FALSE)</f>
        <v>Ultrathing V3</v>
      </c>
      <c r="P1120" s="6">
        <f>VLOOKUP(L1120,'User input'!$D$6:$G$16,3,FALSE)</f>
        <v>3.39</v>
      </c>
      <c r="Q1120" s="6">
        <f>VLOOKUP(L1120,'User input'!$D$6:$G$16,4,FALSE)</f>
        <v>24</v>
      </c>
      <c r="R1120" s="6">
        <f t="shared" si="71"/>
        <v>528</v>
      </c>
      <c r="S1120" s="26">
        <f t="shared" si="68"/>
        <v>1789.92</v>
      </c>
      <c r="T1120" s="26">
        <f>IF(K1120&lt;'User input'!$I$9,'User input'!$J$8,IF(K1120&lt;'User input'!$I$10,'User input'!$J$9,IF(K1120&lt;'User input'!$I$11,'User input'!$J$10,'User input'!$J$11)))*S1120</f>
        <v>53.697600000000001</v>
      </c>
      <c r="U1120" s="26">
        <f>K1120*'User input'!$J$17+'User input'!$J$16</f>
        <v>0.5</v>
      </c>
    </row>
    <row r="1121" spans="1:21" x14ac:dyDescent="0.25">
      <c r="A1121" s="18">
        <v>1144</v>
      </c>
      <c r="B1121" s="10" t="s">
        <v>2213</v>
      </c>
      <c r="C1121" s="10" t="s">
        <v>2372</v>
      </c>
      <c r="D1121" s="10" t="s">
        <v>28</v>
      </c>
      <c r="E1121" s="10" t="s">
        <v>29</v>
      </c>
      <c r="F1121" s="16">
        <v>30</v>
      </c>
      <c r="G1121" s="10" t="s">
        <v>3671</v>
      </c>
      <c r="H1121" s="10" t="s">
        <v>1328</v>
      </c>
      <c r="I1121" s="10" t="s">
        <v>291</v>
      </c>
      <c r="J1121" s="11">
        <v>43522</v>
      </c>
      <c r="K1121" s="16">
        <v>80</v>
      </c>
      <c r="L1121" s="10" t="s">
        <v>62</v>
      </c>
      <c r="M1121" s="10">
        <f t="shared" si="69"/>
        <v>2019</v>
      </c>
      <c r="N1121" s="10">
        <f t="shared" si="70"/>
        <v>2</v>
      </c>
      <c r="O1121" s="10" t="str">
        <f>VLOOKUP(L1121,'User input'!$D$6:$E$16,2,FALSE)</f>
        <v>Ultrathing V4</v>
      </c>
      <c r="P1121" s="10">
        <f>VLOOKUP(L1121,'User input'!$D$6:$G$16,3,FALSE)</f>
        <v>3.99</v>
      </c>
      <c r="Q1121" s="10">
        <f>VLOOKUP(L1121,'User input'!$D$6:$G$16,4,FALSE)</f>
        <v>24</v>
      </c>
      <c r="R1121" s="10">
        <f t="shared" si="71"/>
        <v>1920</v>
      </c>
      <c r="S1121" s="27">
        <f t="shared" si="68"/>
        <v>7660.8</v>
      </c>
      <c r="T1121" s="27">
        <f>IF(K1121&lt;'User input'!$I$9,'User input'!$J$8,IF(K1121&lt;'User input'!$I$10,'User input'!$J$9,IF(K1121&lt;'User input'!$I$11,'User input'!$J$10,'User input'!$J$11)))*S1121</f>
        <v>383.04</v>
      </c>
      <c r="U1121" s="27">
        <f>K1121*'User input'!$J$17+'User input'!$J$16</f>
        <v>0.5</v>
      </c>
    </row>
    <row r="1122" spans="1:21" x14ac:dyDescent="0.25">
      <c r="A1122" s="17">
        <v>1145</v>
      </c>
      <c r="B1122" s="6" t="s">
        <v>3672</v>
      </c>
      <c r="C1122" s="6" t="s">
        <v>651</v>
      </c>
      <c r="D1122" s="6" t="s">
        <v>49</v>
      </c>
      <c r="E1122" s="6" t="s">
        <v>16</v>
      </c>
      <c r="F1122" s="15">
        <v>30</v>
      </c>
      <c r="G1122" s="6" t="s">
        <v>3673</v>
      </c>
      <c r="H1122" s="6" t="s">
        <v>1733</v>
      </c>
      <c r="I1122" s="6" t="s">
        <v>171</v>
      </c>
      <c r="J1122" s="7">
        <v>43781</v>
      </c>
      <c r="K1122" s="15">
        <v>27</v>
      </c>
      <c r="L1122" s="6" t="s">
        <v>78</v>
      </c>
      <c r="M1122" s="6">
        <f t="shared" si="69"/>
        <v>2019</v>
      </c>
      <c r="N1122" s="6">
        <f t="shared" si="70"/>
        <v>11</v>
      </c>
      <c r="O1122" s="6" t="str">
        <f>VLOOKUP(L1122,'User input'!$D$6:$E$16,2,FALSE)</f>
        <v>Ultrathing V2</v>
      </c>
      <c r="P1122" s="6">
        <f>VLOOKUP(L1122,'User input'!$D$6:$G$16,3,FALSE)</f>
        <v>2.95</v>
      </c>
      <c r="Q1122" s="6">
        <f>VLOOKUP(L1122,'User input'!$D$6:$G$16,4,FALSE)</f>
        <v>20</v>
      </c>
      <c r="R1122" s="6">
        <f t="shared" si="71"/>
        <v>540</v>
      </c>
      <c r="S1122" s="26">
        <f t="shared" si="68"/>
        <v>1593</v>
      </c>
      <c r="T1122" s="26">
        <f>IF(K1122&lt;'User input'!$I$9,'User input'!$J$8,IF(K1122&lt;'User input'!$I$10,'User input'!$J$9,IF(K1122&lt;'User input'!$I$11,'User input'!$J$10,'User input'!$J$11)))*S1122</f>
        <v>47.79</v>
      </c>
      <c r="U1122" s="26">
        <f>K1122*'User input'!$J$17+'User input'!$J$16</f>
        <v>0.5</v>
      </c>
    </row>
    <row r="1123" spans="1:21" x14ac:dyDescent="0.25">
      <c r="A1123" s="18">
        <v>1146</v>
      </c>
      <c r="B1123" s="10" t="s">
        <v>3568</v>
      </c>
      <c r="C1123" s="10" t="s">
        <v>3674</v>
      </c>
      <c r="D1123" s="10" t="s">
        <v>49</v>
      </c>
      <c r="E1123" s="10" t="s">
        <v>16</v>
      </c>
      <c r="F1123" s="16">
        <v>90</v>
      </c>
      <c r="G1123" s="10" t="s">
        <v>3675</v>
      </c>
      <c r="H1123" s="10" t="s">
        <v>1098</v>
      </c>
      <c r="I1123" s="10" t="s">
        <v>25</v>
      </c>
      <c r="J1123" s="11">
        <v>44120</v>
      </c>
      <c r="K1123" s="16">
        <v>35</v>
      </c>
      <c r="L1123" s="10" t="s">
        <v>78</v>
      </c>
      <c r="M1123" s="10">
        <f t="shared" si="69"/>
        <v>2020</v>
      </c>
      <c r="N1123" s="10">
        <f t="shared" si="70"/>
        <v>10</v>
      </c>
      <c r="O1123" s="10" t="str">
        <f>VLOOKUP(L1123,'User input'!$D$6:$E$16,2,FALSE)</f>
        <v>Ultrathing V2</v>
      </c>
      <c r="P1123" s="10">
        <f>VLOOKUP(L1123,'User input'!$D$6:$G$16,3,FALSE)</f>
        <v>2.95</v>
      </c>
      <c r="Q1123" s="10">
        <f>VLOOKUP(L1123,'User input'!$D$6:$G$16,4,FALSE)</f>
        <v>20</v>
      </c>
      <c r="R1123" s="10">
        <f t="shared" si="71"/>
        <v>700</v>
      </c>
      <c r="S1123" s="27">
        <f t="shared" si="68"/>
        <v>2065</v>
      </c>
      <c r="T1123" s="27">
        <f>IF(K1123&lt;'User input'!$I$9,'User input'!$J$8,IF(K1123&lt;'User input'!$I$10,'User input'!$J$9,IF(K1123&lt;'User input'!$I$11,'User input'!$J$10,'User input'!$J$11)))*S1123</f>
        <v>61.949999999999996</v>
      </c>
      <c r="U1123" s="27">
        <f>K1123*'User input'!$J$17+'User input'!$J$16</f>
        <v>0.5</v>
      </c>
    </row>
    <row r="1124" spans="1:21" x14ac:dyDescent="0.25">
      <c r="A1124" s="17">
        <v>1147</v>
      </c>
      <c r="B1124" s="6" t="s">
        <v>3676</v>
      </c>
      <c r="C1124" s="6" t="s">
        <v>3677</v>
      </c>
      <c r="D1124" s="6" t="s">
        <v>28</v>
      </c>
      <c r="E1124" s="6" t="s">
        <v>29</v>
      </c>
      <c r="F1124" s="15">
        <v>30</v>
      </c>
      <c r="G1124" s="6" t="s">
        <v>3675</v>
      </c>
      <c r="H1124" s="6" t="s">
        <v>637</v>
      </c>
      <c r="I1124" s="6" t="s">
        <v>291</v>
      </c>
      <c r="J1124" s="7">
        <v>44009</v>
      </c>
      <c r="K1124" s="15">
        <v>37</v>
      </c>
      <c r="L1124" s="6" t="s">
        <v>33</v>
      </c>
      <c r="M1124" s="6">
        <f t="shared" si="69"/>
        <v>2020</v>
      </c>
      <c r="N1124" s="6">
        <f t="shared" si="70"/>
        <v>6</v>
      </c>
      <c r="O1124" s="6" t="str">
        <f>VLOOKUP(L1124,'User input'!$D$6:$E$16,2,FALSE)</f>
        <v>Megawidget L</v>
      </c>
      <c r="P1124" s="6">
        <f>VLOOKUP(L1124,'User input'!$D$6:$G$16,3,FALSE)</f>
        <v>1.79</v>
      </c>
      <c r="Q1124" s="6">
        <f>VLOOKUP(L1124,'User input'!$D$6:$G$16,4,FALSE)</f>
        <v>24</v>
      </c>
      <c r="R1124" s="6">
        <f t="shared" si="71"/>
        <v>888</v>
      </c>
      <c r="S1124" s="26">
        <f t="shared" si="68"/>
        <v>1589.52</v>
      </c>
      <c r="T1124" s="26">
        <f>IF(K1124&lt;'User input'!$I$9,'User input'!$J$8,IF(K1124&lt;'User input'!$I$10,'User input'!$J$9,IF(K1124&lt;'User input'!$I$11,'User input'!$J$10,'User input'!$J$11)))*S1124</f>
        <v>47.685600000000001</v>
      </c>
      <c r="U1124" s="26">
        <f>K1124*'User input'!$J$17+'User input'!$J$16</f>
        <v>0.5</v>
      </c>
    </row>
    <row r="1125" spans="1:21" x14ac:dyDescent="0.25">
      <c r="A1125" s="18">
        <v>1148</v>
      </c>
      <c r="B1125" s="10" t="s">
        <v>3678</v>
      </c>
      <c r="C1125" s="10" t="s">
        <v>1651</v>
      </c>
      <c r="D1125" s="10" t="s">
        <v>15</v>
      </c>
      <c r="E1125" s="10" t="s">
        <v>16</v>
      </c>
      <c r="F1125" s="16">
        <v>60</v>
      </c>
      <c r="G1125" s="10" t="s">
        <v>3679</v>
      </c>
      <c r="H1125" s="10" t="s">
        <v>704</v>
      </c>
      <c r="I1125" s="10" t="s">
        <v>291</v>
      </c>
      <c r="J1125" s="11">
        <v>44104</v>
      </c>
      <c r="K1125" s="16">
        <v>76</v>
      </c>
      <c r="L1125" s="10" t="s">
        <v>33</v>
      </c>
      <c r="M1125" s="10">
        <f t="shared" si="69"/>
        <v>2020</v>
      </c>
      <c r="N1125" s="10">
        <f t="shared" si="70"/>
        <v>9</v>
      </c>
      <c r="O1125" s="10" t="str">
        <f>VLOOKUP(L1125,'User input'!$D$6:$E$16,2,FALSE)</f>
        <v>Megawidget L</v>
      </c>
      <c r="P1125" s="10">
        <f>VLOOKUP(L1125,'User input'!$D$6:$G$16,3,FALSE)</f>
        <v>1.79</v>
      </c>
      <c r="Q1125" s="10">
        <f>VLOOKUP(L1125,'User input'!$D$6:$G$16,4,FALSE)</f>
        <v>24</v>
      </c>
      <c r="R1125" s="10">
        <f t="shared" si="71"/>
        <v>1824</v>
      </c>
      <c r="S1125" s="27">
        <f t="shared" si="68"/>
        <v>3264.96</v>
      </c>
      <c r="T1125" s="27">
        <f>IF(K1125&lt;'User input'!$I$9,'User input'!$J$8,IF(K1125&lt;'User input'!$I$10,'User input'!$J$9,IF(K1125&lt;'User input'!$I$11,'User input'!$J$10,'User input'!$J$11)))*S1125</f>
        <v>163.24800000000002</v>
      </c>
      <c r="U1125" s="27">
        <f>K1125*'User input'!$J$17+'User input'!$J$16</f>
        <v>0.5</v>
      </c>
    </row>
    <row r="1126" spans="1:21" x14ac:dyDescent="0.25">
      <c r="A1126" s="17">
        <v>1149</v>
      </c>
      <c r="B1126" s="6" t="s">
        <v>3680</v>
      </c>
      <c r="C1126" s="6" t="s">
        <v>2929</v>
      </c>
      <c r="D1126" s="6" t="s">
        <v>41</v>
      </c>
      <c r="E1126" s="6" t="s">
        <v>16</v>
      </c>
      <c r="F1126" s="15">
        <v>90</v>
      </c>
      <c r="G1126" s="6" t="s">
        <v>3681</v>
      </c>
      <c r="H1126" s="6" t="s">
        <v>2915</v>
      </c>
      <c r="I1126" s="6" t="s">
        <v>32</v>
      </c>
      <c r="J1126" s="7">
        <v>44336</v>
      </c>
      <c r="K1126" s="15">
        <v>19</v>
      </c>
      <c r="L1126" s="6" t="s">
        <v>78</v>
      </c>
      <c r="M1126" s="6">
        <f t="shared" si="69"/>
        <v>2021</v>
      </c>
      <c r="N1126" s="6">
        <f t="shared" si="70"/>
        <v>5</v>
      </c>
      <c r="O1126" s="6" t="str">
        <f>VLOOKUP(L1126,'User input'!$D$6:$E$16,2,FALSE)</f>
        <v>Ultrathing V2</v>
      </c>
      <c r="P1126" s="6">
        <f>VLOOKUP(L1126,'User input'!$D$6:$G$16,3,FALSE)</f>
        <v>2.95</v>
      </c>
      <c r="Q1126" s="6">
        <f>VLOOKUP(L1126,'User input'!$D$6:$G$16,4,FALSE)</f>
        <v>20</v>
      </c>
      <c r="R1126" s="6">
        <f t="shared" si="71"/>
        <v>380</v>
      </c>
      <c r="S1126" s="26">
        <f t="shared" si="68"/>
        <v>1121</v>
      </c>
      <c r="T1126" s="26">
        <f>IF(K1126&lt;'User input'!$I$9,'User input'!$J$8,IF(K1126&lt;'User input'!$I$10,'User input'!$J$9,IF(K1126&lt;'User input'!$I$11,'User input'!$J$10,'User input'!$J$11)))*S1126</f>
        <v>0</v>
      </c>
      <c r="U1126" s="26">
        <f>K1126*'User input'!$J$17+'User input'!$J$16</f>
        <v>0.5</v>
      </c>
    </row>
    <row r="1127" spans="1:21" x14ac:dyDescent="0.25">
      <c r="A1127" s="18">
        <v>1150</v>
      </c>
      <c r="B1127" s="10" t="s">
        <v>1154</v>
      </c>
      <c r="C1127" s="10" t="s">
        <v>2508</v>
      </c>
      <c r="D1127" s="10" t="s">
        <v>90</v>
      </c>
      <c r="E1127" s="10" t="s">
        <v>29</v>
      </c>
      <c r="F1127" s="16">
        <v>90</v>
      </c>
      <c r="G1127" s="10" t="s">
        <v>3682</v>
      </c>
      <c r="H1127" s="10" t="s">
        <v>3683</v>
      </c>
      <c r="I1127" s="10" t="s">
        <v>171</v>
      </c>
      <c r="J1127" s="11">
        <v>43672</v>
      </c>
      <c r="K1127" s="16">
        <v>39</v>
      </c>
      <c r="L1127" s="10" t="s">
        <v>68</v>
      </c>
      <c r="M1127" s="10">
        <f t="shared" si="69"/>
        <v>2019</v>
      </c>
      <c r="N1127" s="10">
        <f t="shared" si="70"/>
        <v>7</v>
      </c>
      <c r="O1127" s="10" t="str">
        <f>VLOOKUP(L1127,'User input'!$D$6:$E$16,2,FALSE)</f>
        <v>Megawidget M</v>
      </c>
      <c r="P1127" s="10">
        <f>VLOOKUP(L1127,'User input'!$D$6:$G$16,3,FALSE)</f>
        <v>1.29</v>
      </c>
      <c r="Q1127" s="10">
        <f>VLOOKUP(L1127,'User input'!$D$6:$G$16,4,FALSE)</f>
        <v>24</v>
      </c>
      <c r="R1127" s="10">
        <f t="shared" si="71"/>
        <v>936</v>
      </c>
      <c r="S1127" s="27">
        <f t="shared" si="68"/>
        <v>1207.44</v>
      </c>
      <c r="T1127" s="27">
        <f>IF(K1127&lt;'User input'!$I$9,'User input'!$J$8,IF(K1127&lt;'User input'!$I$10,'User input'!$J$9,IF(K1127&lt;'User input'!$I$11,'User input'!$J$10,'User input'!$J$11)))*S1127</f>
        <v>36.223199999999999</v>
      </c>
      <c r="U1127" s="27">
        <f>K1127*'User input'!$J$17+'User input'!$J$16</f>
        <v>0.5</v>
      </c>
    </row>
    <row r="1128" spans="1:21" x14ac:dyDescent="0.25">
      <c r="A1128" s="17">
        <v>1151</v>
      </c>
      <c r="B1128" s="6" t="s">
        <v>3684</v>
      </c>
      <c r="C1128" s="6" t="s">
        <v>1419</v>
      </c>
      <c r="D1128" s="6" t="s">
        <v>15</v>
      </c>
      <c r="E1128" s="6" t="s">
        <v>16</v>
      </c>
      <c r="F1128" s="15">
        <v>90</v>
      </c>
      <c r="G1128" s="6" t="s">
        <v>3685</v>
      </c>
      <c r="H1128" s="6" t="s">
        <v>3686</v>
      </c>
      <c r="I1128" s="6" t="s">
        <v>291</v>
      </c>
      <c r="J1128" s="7">
        <v>43671</v>
      </c>
      <c r="K1128" s="15">
        <v>9</v>
      </c>
      <c r="L1128" s="6" t="s">
        <v>68</v>
      </c>
      <c r="M1128" s="6">
        <f t="shared" si="69"/>
        <v>2019</v>
      </c>
      <c r="N1128" s="6">
        <f t="shared" si="70"/>
        <v>7</v>
      </c>
      <c r="O1128" s="6" t="str">
        <f>VLOOKUP(L1128,'User input'!$D$6:$E$16,2,FALSE)</f>
        <v>Megawidget M</v>
      </c>
      <c r="P1128" s="6">
        <f>VLOOKUP(L1128,'User input'!$D$6:$G$16,3,FALSE)</f>
        <v>1.29</v>
      </c>
      <c r="Q1128" s="6">
        <f>VLOOKUP(L1128,'User input'!$D$6:$G$16,4,FALSE)</f>
        <v>24</v>
      </c>
      <c r="R1128" s="6">
        <f t="shared" si="71"/>
        <v>216</v>
      </c>
      <c r="S1128" s="26">
        <f t="shared" si="68"/>
        <v>278.64</v>
      </c>
      <c r="T1128" s="26">
        <f>IF(K1128&lt;'User input'!$I$9,'User input'!$J$8,IF(K1128&lt;'User input'!$I$10,'User input'!$J$9,IF(K1128&lt;'User input'!$I$11,'User input'!$J$10,'User input'!$J$11)))*S1128</f>
        <v>0</v>
      </c>
      <c r="U1128" s="26">
        <f>K1128*'User input'!$J$17+'User input'!$J$16</f>
        <v>0.5</v>
      </c>
    </row>
    <row r="1129" spans="1:21" x14ac:dyDescent="0.25">
      <c r="A1129" s="18">
        <v>1152</v>
      </c>
      <c r="B1129" s="10" t="s">
        <v>3687</v>
      </c>
      <c r="C1129" s="10" t="s">
        <v>3688</v>
      </c>
      <c r="D1129" s="10" t="s">
        <v>15</v>
      </c>
      <c r="E1129" s="10" t="s">
        <v>16</v>
      </c>
      <c r="F1129" s="16">
        <v>60</v>
      </c>
      <c r="G1129" s="10" t="s">
        <v>3689</v>
      </c>
      <c r="H1129" s="10" t="s">
        <v>3690</v>
      </c>
      <c r="I1129" s="10" t="s">
        <v>25</v>
      </c>
      <c r="J1129" s="11">
        <v>43735</v>
      </c>
      <c r="K1129" s="16">
        <v>55</v>
      </c>
      <c r="L1129" s="10" t="s">
        <v>157</v>
      </c>
      <c r="M1129" s="10">
        <f t="shared" si="69"/>
        <v>2019</v>
      </c>
      <c r="N1129" s="10">
        <f t="shared" si="70"/>
        <v>9</v>
      </c>
      <c r="O1129" s="10" t="str">
        <f>VLOOKUP(L1129,'User input'!$D$6:$E$16,2,FALSE)</f>
        <v>Ultrathing V3</v>
      </c>
      <c r="P1129" s="10">
        <f>VLOOKUP(L1129,'User input'!$D$6:$G$16,3,FALSE)</f>
        <v>3.39</v>
      </c>
      <c r="Q1129" s="10">
        <f>VLOOKUP(L1129,'User input'!$D$6:$G$16,4,FALSE)</f>
        <v>24</v>
      </c>
      <c r="R1129" s="10">
        <f t="shared" si="71"/>
        <v>1320</v>
      </c>
      <c r="S1129" s="27">
        <f t="shared" si="68"/>
        <v>4474.8</v>
      </c>
      <c r="T1129" s="27">
        <f>IF(K1129&lt;'User input'!$I$9,'User input'!$J$8,IF(K1129&lt;'User input'!$I$10,'User input'!$J$9,IF(K1129&lt;'User input'!$I$11,'User input'!$J$10,'User input'!$J$11)))*S1129</f>
        <v>223.74</v>
      </c>
      <c r="U1129" s="27">
        <f>K1129*'User input'!$J$17+'User input'!$J$16</f>
        <v>0.5</v>
      </c>
    </row>
    <row r="1130" spans="1:21" x14ac:dyDescent="0.25">
      <c r="A1130" s="17">
        <v>1153</v>
      </c>
      <c r="B1130" s="6" t="s">
        <v>3614</v>
      </c>
      <c r="C1130" s="6" t="s">
        <v>3019</v>
      </c>
      <c r="D1130" s="6" t="s">
        <v>49</v>
      </c>
      <c r="E1130" s="6" t="s">
        <v>16</v>
      </c>
      <c r="F1130" s="15">
        <v>90</v>
      </c>
      <c r="G1130" s="6" t="s">
        <v>3691</v>
      </c>
      <c r="H1130" s="6" t="s">
        <v>3494</v>
      </c>
      <c r="I1130" s="6" t="s">
        <v>122</v>
      </c>
      <c r="J1130" s="7">
        <v>44021</v>
      </c>
      <c r="K1130" s="15">
        <v>92</v>
      </c>
      <c r="L1130" s="6" t="s">
        <v>20</v>
      </c>
      <c r="M1130" s="6">
        <f t="shared" si="69"/>
        <v>2020</v>
      </c>
      <c r="N1130" s="6">
        <f t="shared" si="70"/>
        <v>7</v>
      </c>
      <c r="O1130" s="6" t="str">
        <f>VLOOKUP(L1130,'User input'!$D$6:$E$16,2,FALSE)</f>
        <v>Hyperwotsit</v>
      </c>
      <c r="P1130" s="6">
        <f>VLOOKUP(L1130,'User input'!$D$6:$G$16,3,FALSE)</f>
        <v>2.0099999999999998</v>
      </c>
      <c r="Q1130" s="6">
        <f>VLOOKUP(L1130,'User input'!$D$6:$G$16,4,FALSE)</f>
        <v>20</v>
      </c>
      <c r="R1130" s="6">
        <f t="shared" si="71"/>
        <v>1840</v>
      </c>
      <c r="S1130" s="26">
        <f t="shared" si="68"/>
        <v>3698.3999999999996</v>
      </c>
      <c r="T1130" s="26">
        <f>IF(K1130&lt;'User input'!$I$9,'User input'!$J$8,IF(K1130&lt;'User input'!$I$10,'User input'!$J$9,IF(K1130&lt;'User input'!$I$11,'User input'!$J$10,'User input'!$J$11)))*S1130</f>
        <v>184.92</v>
      </c>
      <c r="U1130" s="26">
        <f>K1130*'User input'!$J$17+'User input'!$J$16</f>
        <v>0.5</v>
      </c>
    </row>
    <row r="1131" spans="1:21" x14ac:dyDescent="0.25">
      <c r="A1131" s="18">
        <v>1154</v>
      </c>
      <c r="B1131" s="10" t="s">
        <v>3692</v>
      </c>
      <c r="C1131" s="10" t="s">
        <v>35</v>
      </c>
      <c r="D1131" s="10" t="s">
        <v>49</v>
      </c>
      <c r="E1131" s="10" t="s">
        <v>16</v>
      </c>
      <c r="F1131" s="16">
        <v>30</v>
      </c>
      <c r="G1131" s="10" t="s">
        <v>3693</v>
      </c>
      <c r="H1131" s="10" t="s">
        <v>3623</v>
      </c>
      <c r="I1131" s="10" t="s">
        <v>1152</v>
      </c>
      <c r="J1131" s="11">
        <v>43916</v>
      </c>
      <c r="K1131" s="16">
        <v>45</v>
      </c>
      <c r="L1131" s="10" t="s">
        <v>52</v>
      </c>
      <c r="M1131" s="10">
        <f t="shared" si="69"/>
        <v>2020</v>
      </c>
      <c r="N1131" s="10">
        <f t="shared" si="70"/>
        <v>3</v>
      </c>
      <c r="O1131" s="10" t="str">
        <f>VLOOKUP(L1131,'User input'!$D$6:$E$16,2,FALSE)</f>
        <v>Megawidget S</v>
      </c>
      <c r="P1131" s="10">
        <f>VLOOKUP(L1131,'User input'!$D$6:$G$16,3,FALSE)</f>
        <v>0.69</v>
      </c>
      <c r="Q1131" s="10">
        <f>VLOOKUP(L1131,'User input'!$D$6:$G$16,4,FALSE)</f>
        <v>24</v>
      </c>
      <c r="R1131" s="10">
        <f t="shared" si="71"/>
        <v>1080</v>
      </c>
      <c r="S1131" s="27">
        <f t="shared" si="68"/>
        <v>745.19999999999993</v>
      </c>
      <c r="T1131" s="27">
        <f>IF(K1131&lt;'User input'!$I$9,'User input'!$J$8,IF(K1131&lt;'User input'!$I$10,'User input'!$J$9,IF(K1131&lt;'User input'!$I$11,'User input'!$J$10,'User input'!$J$11)))*S1131</f>
        <v>22.355999999999998</v>
      </c>
      <c r="U1131" s="27">
        <f>K1131*'User input'!$J$17+'User input'!$J$16</f>
        <v>0.5</v>
      </c>
    </row>
    <row r="1132" spans="1:21" x14ac:dyDescent="0.25">
      <c r="A1132" s="17">
        <v>1155</v>
      </c>
      <c r="B1132" s="6" t="s">
        <v>3694</v>
      </c>
      <c r="C1132" s="6" t="s">
        <v>3695</v>
      </c>
      <c r="D1132" s="6" t="s">
        <v>28</v>
      </c>
      <c r="E1132" s="6" t="s">
        <v>29</v>
      </c>
      <c r="F1132" s="15">
        <v>60</v>
      </c>
      <c r="G1132" s="6" t="s">
        <v>3696</v>
      </c>
      <c r="H1132" s="6" t="s">
        <v>3281</v>
      </c>
      <c r="I1132" s="6" t="s">
        <v>122</v>
      </c>
      <c r="J1132" s="7">
        <v>44272</v>
      </c>
      <c r="K1132" s="15">
        <v>35</v>
      </c>
      <c r="L1132" s="6" t="s">
        <v>39</v>
      </c>
      <c r="M1132" s="6">
        <f t="shared" si="69"/>
        <v>2021</v>
      </c>
      <c r="N1132" s="6">
        <f t="shared" si="70"/>
        <v>3</v>
      </c>
      <c r="O1132" s="6" t="str">
        <f>VLOOKUP(L1132,'User input'!$D$6:$E$16,2,FALSE)</f>
        <v>Ultrathing V1</v>
      </c>
      <c r="P1132" s="6">
        <f>VLOOKUP(L1132,'User input'!$D$6:$G$16,3,FALSE)</f>
        <v>1.79</v>
      </c>
      <c r="Q1132" s="6">
        <f>VLOOKUP(L1132,'User input'!$D$6:$G$16,4,FALSE)</f>
        <v>17</v>
      </c>
      <c r="R1132" s="6">
        <f t="shared" si="71"/>
        <v>595</v>
      </c>
      <c r="S1132" s="26">
        <f t="shared" si="68"/>
        <v>1065.05</v>
      </c>
      <c r="T1132" s="26">
        <f>IF(K1132&lt;'User input'!$I$9,'User input'!$J$8,IF(K1132&lt;'User input'!$I$10,'User input'!$J$9,IF(K1132&lt;'User input'!$I$11,'User input'!$J$10,'User input'!$J$11)))*S1132</f>
        <v>31.951499999999996</v>
      </c>
      <c r="U1132" s="26">
        <f>K1132*'User input'!$J$17+'User input'!$J$16</f>
        <v>0.5</v>
      </c>
    </row>
    <row r="1133" spans="1:21" x14ac:dyDescent="0.25">
      <c r="A1133" s="18">
        <v>1156</v>
      </c>
      <c r="B1133" s="10" t="s">
        <v>3697</v>
      </c>
      <c r="C1133" s="10" t="s">
        <v>1869</v>
      </c>
      <c r="D1133" s="10" t="s">
        <v>49</v>
      </c>
      <c r="E1133" s="10" t="s">
        <v>16</v>
      </c>
      <c r="F1133" s="16">
        <v>60</v>
      </c>
      <c r="G1133" s="10" t="s">
        <v>3698</v>
      </c>
      <c r="H1133" s="10" t="s">
        <v>366</v>
      </c>
      <c r="I1133" s="10" t="s">
        <v>32</v>
      </c>
      <c r="J1133" s="11">
        <v>44427</v>
      </c>
      <c r="K1133" s="16">
        <v>34</v>
      </c>
      <c r="L1133" s="10" t="s">
        <v>99</v>
      </c>
      <c r="M1133" s="10">
        <f t="shared" si="69"/>
        <v>2021</v>
      </c>
      <c r="N1133" s="10">
        <f t="shared" si="70"/>
        <v>8</v>
      </c>
      <c r="O1133" s="10" t="str">
        <f>VLOOKUP(L1133,'User input'!$D$6:$E$16,2,FALSE)</f>
        <v>Superwossname</v>
      </c>
      <c r="P1133" s="10">
        <f>VLOOKUP(L1133,'User input'!$D$6:$G$16,3,FALSE)</f>
        <v>3.49</v>
      </c>
      <c r="Q1133" s="10">
        <f>VLOOKUP(L1133,'User input'!$D$6:$G$16,4,FALSE)</f>
        <v>20</v>
      </c>
      <c r="R1133" s="10">
        <f t="shared" si="71"/>
        <v>680</v>
      </c>
      <c r="S1133" s="27">
        <f t="shared" si="68"/>
        <v>2373.2000000000003</v>
      </c>
      <c r="T1133" s="27">
        <f>IF(K1133&lt;'User input'!$I$9,'User input'!$J$8,IF(K1133&lt;'User input'!$I$10,'User input'!$J$9,IF(K1133&lt;'User input'!$I$11,'User input'!$J$10,'User input'!$J$11)))*S1133</f>
        <v>71.196000000000012</v>
      </c>
      <c r="U1133" s="27">
        <f>K1133*'User input'!$J$17+'User input'!$J$16</f>
        <v>0.5</v>
      </c>
    </row>
    <row r="1134" spans="1:21" x14ac:dyDescent="0.25">
      <c r="A1134" s="17">
        <v>1157</v>
      </c>
      <c r="B1134" s="6" t="s">
        <v>3699</v>
      </c>
      <c r="C1134" s="6" t="s">
        <v>3700</v>
      </c>
      <c r="D1134" s="6" t="s">
        <v>28</v>
      </c>
      <c r="E1134" s="6" t="s">
        <v>29</v>
      </c>
      <c r="F1134" s="15">
        <v>30</v>
      </c>
      <c r="G1134" s="6" t="s">
        <v>3698</v>
      </c>
      <c r="H1134" s="6" t="s">
        <v>3701</v>
      </c>
      <c r="I1134" s="6" t="s">
        <v>32</v>
      </c>
      <c r="J1134" s="7">
        <v>43872</v>
      </c>
      <c r="K1134" s="15">
        <v>27</v>
      </c>
      <c r="L1134" s="6" t="s">
        <v>20</v>
      </c>
      <c r="M1134" s="6">
        <f t="shared" si="69"/>
        <v>2020</v>
      </c>
      <c r="N1134" s="6">
        <f t="shared" si="70"/>
        <v>2</v>
      </c>
      <c r="O1134" s="6" t="str">
        <f>VLOOKUP(L1134,'User input'!$D$6:$E$16,2,FALSE)</f>
        <v>Hyperwotsit</v>
      </c>
      <c r="P1134" s="6">
        <f>VLOOKUP(L1134,'User input'!$D$6:$G$16,3,FALSE)</f>
        <v>2.0099999999999998</v>
      </c>
      <c r="Q1134" s="6">
        <f>VLOOKUP(L1134,'User input'!$D$6:$G$16,4,FALSE)</f>
        <v>20</v>
      </c>
      <c r="R1134" s="6">
        <f t="shared" si="71"/>
        <v>540</v>
      </c>
      <c r="S1134" s="26">
        <f t="shared" si="68"/>
        <v>1085.3999999999999</v>
      </c>
      <c r="T1134" s="26">
        <f>IF(K1134&lt;'User input'!$I$9,'User input'!$J$8,IF(K1134&lt;'User input'!$I$10,'User input'!$J$9,IF(K1134&lt;'User input'!$I$11,'User input'!$J$10,'User input'!$J$11)))*S1134</f>
        <v>32.561999999999998</v>
      </c>
      <c r="U1134" s="26">
        <f>K1134*'User input'!$J$17+'User input'!$J$16</f>
        <v>0.5</v>
      </c>
    </row>
    <row r="1135" spans="1:21" x14ac:dyDescent="0.25">
      <c r="A1135" s="18">
        <v>1158</v>
      </c>
      <c r="B1135" s="10" t="s">
        <v>3702</v>
      </c>
      <c r="C1135" s="10" t="s">
        <v>2834</v>
      </c>
      <c r="D1135" s="10" t="s">
        <v>28</v>
      </c>
      <c r="E1135" s="10" t="s">
        <v>29</v>
      </c>
      <c r="F1135" s="16">
        <v>90</v>
      </c>
      <c r="G1135" s="10" t="s">
        <v>3703</v>
      </c>
      <c r="H1135" s="10" t="s">
        <v>327</v>
      </c>
      <c r="I1135" s="10" t="s">
        <v>32</v>
      </c>
      <c r="J1135" s="11">
        <v>43847</v>
      </c>
      <c r="K1135" s="16">
        <v>49</v>
      </c>
      <c r="L1135" s="10" t="s">
        <v>44</v>
      </c>
      <c r="M1135" s="10">
        <f t="shared" si="69"/>
        <v>2020</v>
      </c>
      <c r="N1135" s="10">
        <f t="shared" si="70"/>
        <v>1</v>
      </c>
      <c r="O1135" s="10" t="str">
        <f>VLOOKUP(L1135,'User input'!$D$6:$E$16,2,FALSE)</f>
        <v>Gigastuff</v>
      </c>
      <c r="P1135" s="10">
        <f>VLOOKUP(L1135,'User input'!$D$6:$G$16,3,FALSE)</f>
        <v>1.89</v>
      </c>
      <c r="Q1135" s="10">
        <f>VLOOKUP(L1135,'User input'!$D$6:$G$16,4,FALSE)</f>
        <v>18</v>
      </c>
      <c r="R1135" s="10">
        <f t="shared" si="71"/>
        <v>882</v>
      </c>
      <c r="S1135" s="27">
        <f t="shared" si="68"/>
        <v>1666.98</v>
      </c>
      <c r="T1135" s="27">
        <f>IF(K1135&lt;'User input'!$I$9,'User input'!$J$8,IF(K1135&lt;'User input'!$I$10,'User input'!$J$9,IF(K1135&lt;'User input'!$I$11,'User input'!$J$10,'User input'!$J$11)))*S1135</f>
        <v>50.009399999999999</v>
      </c>
      <c r="U1135" s="27">
        <f>K1135*'User input'!$J$17+'User input'!$J$16</f>
        <v>0.5</v>
      </c>
    </row>
    <row r="1136" spans="1:21" x14ac:dyDescent="0.25">
      <c r="A1136" s="17">
        <v>1159</v>
      </c>
      <c r="B1136" s="6" t="s">
        <v>3704</v>
      </c>
      <c r="C1136" s="6" t="s">
        <v>3705</v>
      </c>
      <c r="D1136" s="6" t="s">
        <v>49</v>
      </c>
      <c r="E1136" s="6" t="s">
        <v>16</v>
      </c>
      <c r="F1136" s="15">
        <v>30</v>
      </c>
      <c r="G1136" s="6" t="s">
        <v>3706</v>
      </c>
      <c r="H1136" s="6" t="s">
        <v>2619</v>
      </c>
      <c r="I1136" s="6" t="s">
        <v>93</v>
      </c>
      <c r="J1136" s="7">
        <v>43796</v>
      </c>
      <c r="K1136" s="15">
        <v>46</v>
      </c>
      <c r="L1136" s="6" t="s">
        <v>78</v>
      </c>
      <c r="M1136" s="6">
        <f t="shared" si="69"/>
        <v>2019</v>
      </c>
      <c r="N1136" s="6">
        <f t="shared" si="70"/>
        <v>11</v>
      </c>
      <c r="O1136" s="6" t="str">
        <f>VLOOKUP(L1136,'User input'!$D$6:$E$16,2,FALSE)</f>
        <v>Ultrathing V2</v>
      </c>
      <c r="P1136" s="6">
        <f>VLOOKUP(L1136,'User input'!$D$6:$G$16,3,FALSE)</f>
        <v>2.95</v>
      </c>
      <c r="Q1136" s="6">
        <f>VLOOKUP(L1136,'User input'!$D$6:$G$16,4,FALSE)</f>
        <v>20</v>
      </c>
      <c r="R1136" s="6">
        <f t="shared" si="71"/>
        <v>920</v>
      </c>
      <c r="S1136" s="26">
        <f t="shared" si="68"/>
        <v>2714</v>
      </c>
      <c r="T1136" s="26">
        <f>IF(K1136&lt;'User input'!$I$9,'User input'!$J$8,IF(K1136&lt;'User input'!$I$10,'User input'!$J$9,IF(K1136&lt;'User input'!$I$11,'User input'!$J$10,'User input'!$J$11)))*S1136</f>
        <v>81.42</v>
      </c>
      <c r="U1136" s="26">
        <f>K1136*'User input'!$J$17+'User input'!$J$16</f>
        <v>0.5</v>
      </c>
    </row>
    <row r="1137" spans="1:21" x14ac:dyDescent="0.25">
      <c r="A1137" s="18">
        <v>1160</v>
      </c>
      <c r="B1137" s="10" t="s">
        <v>1873</v>
      </c>
      <c r="C1137" s="10" t="s">
        <v>3707</v>
      </c>
      <c r="D1137" s="10" t="s">
        <v>28</v>
      </c>
      <c r="E1137" s="10" t="s">
        <v>29</v>
      </c>
      <c r="F1137" s="16">
        <v>30</v>
      </c>
      <c r="G1137" s="10" t="s">
        <v>3708</v>
      </c>
      <c r="H1137" s="10" t="s">
        <v>2202</v>
      </c>
      <c r="I1137" s="10" t="s">
        <v>32</v>
      </c>
      <c r="J1137" s="11">
        <v>43931</v>
      </c>
      <c r="K1137" s="16">
        <v>82</v>
      </c>
      <c r="L1137" s="10" t="s">
        <v>62</v>
      </c>
      <c r="M1137" s="10">
        <f t="shared" si="69"/>
        <v>2020</v>
      </c>
      <c r="N1137" s="10">
        <f t="shared" si="70"/>
        <v>4</v>
      </c>
      <c r="O1137" s="10" t="str">
        <f>VLOOKUP(L1137,'User input'!$D$6:$E$16,2,FALSE)</f>
        <v>Ultrathing V4</v>
      </c>
      <c r="P1137" s="10">
        <f>VLOOKUP(L1137,'User input'!$D$6:$G$16,3,FALSE)</f>
        <v>3.99</v>
      </c>
      <c r="Q1137" s="10">
        <f>VLOOKUP(L1137,'User input'!$D$6:$G$16,4,FALSE)</f>
        <v>24</v>
      </c>
      <c r="R1137" s="10">
        <f t="shared" si="71"/>
        <v>1968</v>
      </c>
      <c r="S1137" s="27">
        <f t="shared" si="68"/>
        <v>7852.3200000000006</v>
      </c>
      <c r="T1137" s="27">
        <f>IF(K1137&lt;'User input'!$I$9,'User input'!$J$8,IF(K1137&lt;'User input'!$I$10,'User input'!$J$9,IF(K1137&lt;'User input'!$I$11,'User input'!$J$10,'User input'!$J$11)))*S1137</f>
        <v>392.61600000000004</v>
      </c>
      <c r="U1137" s="27">
        <f>K1137*'User input'!$J$17+'User input'!$J$16</f>
        <v>0.5</v>
      </c>
    </row>
    <row r="1138" spans="1:21" x14ac:dyDescent="0.25">
      <c r="A1138" s="17">
        <v>1161</v>
      </c>
      <c r="B1138" s="6" t="s">
        <v>3709</v>
      </c>
      <c r="C1138" s="6" t="s">
        <v>3710</v>
      </c>
      <c r="D1138" s="6" t="s">
        <v>49</v>
      </c>
      <c r="E1138" s="6" t="s">
        <v>16</v>
      </c>
      <c r="F1138" s="15">
        <v>60</v>
      </c>
      <c r="G1138" s="6" t="s">
        <v>3711</v>
      </c>
      <c r="H1138" s="6" t="s">
        <v>3712</v>
      </c>
      <c r="I1138" s="6" t="s">
        <v>1073</v>
      </c>
      <c r="J1138" s="7">
        <v>44458</v>
      </c>
      <c r="K1138" s="15">
        <v>86</v>
      </c>
      <c r="L1138" s="6" t="s">
        <v>39</v>
      </c>
      <c r="M1138" s="6">
        <f t="shared" si="69"/>
        <v>2021</v>
      </c>
      <c r="N1138" s="6">
        <f t="shared" si="70"/>
        <v>9</v>
      </c>
      <c r="O1138" s="6" t="str">
        <f>VLOOKUP(L1138,'User input'!$D$6:$E$16,2,FALSE)</f>
        <v>Ultrathing V1</v>
      </c>
      <c r="P1138" s="6">
        <f>VLOOKUP(L1138,'User input'!$D$6:$G$16,3,FALSE)</f>
        <v>1.79</v>
      </c>
      <c r="Q1138" s="6">
        <f>VLOOKUP(L1138,'User input'!$D$6:$G$16,4,FALSE)</f>
        <v>17</v>
      </c>
      <c r="R1138" s="6">
        <f t="shared" si="71"/>
        <v>1462</v>
      </c>
      <c r="S1138" s="26">
        <f t="shared" si="68"/>
        <v>2616.98</v>
      </c>
      <c r="T1138" s="26">
        <f>IF(K1138&lt;'User input'!$I$9,'User input'!$J$8,IF(K1138&lt;'User input'!$I$10,'User input'!$J$9,IF(K1138&lt;'User input'!$I$11,'User input'!$J$10,'User input'!$J$11)))*S1138</f>
        <v>130.84900000000002</v>
      </c>
      <c r="U1138" s="26">
        <f>K1138*'User input'!$J$17+'User input'!$J$16</f>
        <v>0.5</v>
      </c>
    </row>
    <row r="1139" spans="1:21" x14ac:dyDescent="0.25">
      <c r="A1139" s="18">
        <v>1162</v>
      </c>
      <c r="B1139" s="10" t="s">
        <v>499</v>
      </c>
      <c r="C1139" s="10" t="s">
        <v>787</v>
      </c>
      <c r="D1139" s="10" t="s">
        <v>49</v>
      </c>
      <c r="E1139" s="10" t="s">
        <v>16</v>
      </c>
      <c r="F1139" s="16">
        <v>30</v>
      </c>
      <c r="G1139" s="10" t="s">
        <v>3713</v>
      </c>
      <c r="H1139" s="10" t="s">
        <v>2255</v>
      </c>
      <c r="I1139" s="10" t="s">
        <v>1078</v>
      </c>
      <c r="J1139" s="11">
        <v>44391</v>
      </c>
      <c r="K1139" s="16">
        <v>50</v>
      </c>
      <c r="L1139" s="10" t="s">
        <v>33</v>
      </c>
      <c r="M1139" s="10">
        <f t="shared" si="69"/>
        <v>2021</v>
      </c>
      <c r="N1139" s="10">
        <f t="shared" si="70"/>
        <v>7</v>
      </c>
      <c r="O1139" s="10" t="str">
        <f>VLOOKUP(L1139,'User input'!$D$6:$E$16,2,FALSE)</f>
        <v>Megawidget L</v>
      </c>
      <c r="P1139" s="10">
        <f>VLOOKUP(L1139,'User input'!$D$6:$G$16,3,FALSE)</f>
        <v>1.79</v>
      </c>
      <c r="Q1139" s="10">
        <f>VLOOKUP(L1139,'User input'!$D$6:$G$16,4,FALSE)</f>
        <v>24</v>
      </c>
      <c r="R1139" s="10">
        <f t="shared" si="71"/>
        <v>1200</v>
      </c>
      <c r="S1139" s="27">
        <f t="shared" si="68"/>
        <v>2148</v>
      </c>
      <c r="T1139" s="27">
        <f>IF(K1139&lt;'User input'!$I$9,'User input'!$J$8,IF(K1139&lt;'User input'!$I$10,'User input'!$J$9,IF(K1139&lt;'User input'!$I$11,'User input'!$J$10,'User input'!$J$11)))*S1139</f>
        <v>107.4</v>
      </c>
      <c r="U1139" s="27">
        <f>K1139*'User input'!$J$17+'User input'!$J$16</f>
        <v>0.5</v>
      </c>
    </row>
    <row r="1140" spans="1:21" x14ac:dyDescent="0.25">
      <c r="A1140" s="17">
        <v>1163</v>
      </c>
      <c r="B1140" s="6" t="s">
        <v>3714</v>
      </c>
      <c r="C1140" s="6" t="s">
        <v>3715</v>
      </c>
      <c r="D1140" s="6" t="s">
        <v>15</v>
      </c>
      <c r="E1140" s="6" t="s">
        <v>16</v>
      </c>
      <c r="F1140" s="15">
        <v>90</v>
      </c>
      <c r="G1140" s="6" t="s">
        <v>3716</v>
      </c>
      <c r="H1140" s="6" t="s">
        <v>742</v>
      </c>
      <c r="I1140" s="6" t="s">
        <v>32</v>
      </c>
      <c r="J1140" s="7">
        <v>44244</v>
      </c>
      <c r="K1140" s="15">
        <v>29</v>
      </c>
      <c r="L1140" s="6" t="s">
        <v>20</v>
      </c>
      <c r="M1140" s="6">
        <f t="shared" si="69"/>
        <v>2021</v>
      </c>
      <c r="N1140" s="6">
        <f t="shared" si="70"/>
        <v>2</v>
      </c>
      <c r="O1140" s="6" t="str">
        <f>VLOOKUP(L1140,'User input'!$D$6:$E$16,2,FALSE)</f>
        <v>Hyperwotsit</v>
      </c>
      <c r="P1140" s="6">
        <f>VLOOKUP(L1140,'User input'!$D$6:$G$16,3,FALSE)</f>
        <v>2.0099999999999998</v>
      </c>
      <c r="Q1140" s="6">
        <f>VLOOKUP(L1140,'User input'!$D$6:$G$16,4,FALSE)</f>
        <v>20</v>
      </c>
      <c r="R1140" s="6">
        <f t="shared" si="71"/>
        <v>580</v>
      </c>
      <c r="S1140" s="26">
        <f t="shared" si="68"/>
        <v>1165.8</v>
      </c>
      <c r="T1140" s="26">
        <f>IF(K1140&lt;'User input'!$I$9,'User input'!$J$8,IF(K1140&lt;'User input'!$I$10,'User input'!$J$9,IF(K1140&lt;'User input'!$I$11,'User input'!$J$10,'User input'!$J$11)))*S1140</f>
        <v>34.973999999999997</v>
      </c>
      <c r="U1140" s="26">
        <f>K1140*'User input'!$J$17+'User input'!$J$16</f>
        <v>0.5</v>
      </c>
    </row>
    <row r="1141" spans="1:21" x14ac:dyDescent="0.25">
      <c r="A1141" s="18">
        <v>1164</v>
      </c>
      <c r="B1141" s="10" t="s">
        <v>500</v>
      </c>
      <c r="C1141" s="10" t="s">
        <v>1410</v>
      </c>
      <c r="D1141" s="10" t="s">
        <v>28</v>
      </c>
      <c r="E1141" s="10" t="s">
        <v>29</v>
      </c>
      <c r="F1141" s="16">
        <v>60</v>
      </c>
      <c r="G1141" s="10" t="s">
        <v>3717</v>
      </c>
      <c r="H1141" s="10" t="s">
        <v>3718</v>
      </c>
      <c r="I1141" s="10" t="s">
        <v>32</v>
      </c>
      <c r="J1141" s="11">
        <v>44067</v>
      </c>
      <c r="K1141" s="16">
        <v>18</v>
      </c>
      <c r="L1141" s="10" t="s">
        <v>99</v>
      </c>
      <c r="M1141" s="10">
        <f t="shared" si="69"/>
        <v>2020</v>
      </c>
      <c r="N1141" s="10">
        <f t="shared" si="70"/>
        <v>8</v>
      </c>
      <c r="O1141" s="10" t="str">
        <f>VLOOKUP(L1141,'User input'!$D$6:$E$16,2,FALSE)</f>
        <v>Superwossname</v>
      </c>
      <c r="P1141" s="10">
        <f>VLOOKUP(L1141,'User input'!$D$6:$G$16,3,FALSE)</f>
        <v>3.49</v>
      </c>
      <c r="Q1141" s="10">
        <f>VLOOKUP(L1141,'User input'!$D$6:$G$16,4,FALSE)</f>
        <v>20</v>
      </c>
      <c r="R1141" s="10">
        <f t="shared" si="71"/>
        <v>360</v>
      </c>
      <c r="S1141" s="27">
        <f t="shared" si="68"/>
        <v>1256.4000000000001</v>
      </c>
      <c r="T1141" s="27">
        <f>IF(K1141&lt;'User input'!$I$9,'User input'!$J$8,IF(K1141&lt;'User input'!$I$10,'User input'!$J$9,IF(K1141&lt;'User input'!$I$11,'User input'!$J$10,'User input'!$J$11)))*S1141</f>
        <v>0</v>
      </c>
      <c r="U1141" s="27">
        <f>K1141*'User input'!$J$17+'User input'!$J$16</f>
        <v>0.5</v>
      </c>
    </row>
    <row r="1142" spans="1:21" x14ac:dyDescent="0.25">
      <c r="A1142" s="17">
        <v>1165</v>
      </c>
      <c r="B1142" s="6" t="s">
        <v>3719</v>
      </c>
      <c r="C1142" s="6" t="s">
        <v>3720</v>
      </c>
      <c r="D1142" s="6" t="s">
        <v>28</v>
      </c>
      <c r="E1142" s="6" t="s">
        <v>29</v>
      </c>
      <c r="F1142" s="15">
        <v>60</v>
      </c>
      <c r="G1142" s="6" t="s">
        <v>10366</v>
      </c>
      <c r="H1142" s="6" t="s">
        <v>2924</v>
      </c>
      <c r="I1142" s="6" t="s">
        <v>32</v>
      </c>
      <c r="J1142" s="7">
        <v>43900</v>
      </c>
      <c r="K1142" s="15">
        <v>59</v>
      </c>
      <c r="L1142" s="6" t="s">
        <v>68</v>
      </c>
      <c r="M1142" s="6">
        <f t="shared" si="69"/>
        <v>2020</v>
      </c>
      <c r="N1142" s="6">
        <f t="shared" si="70"/>
        <v>3</v>
      </c>
      <c r="O1142" s="6" t="str">
        <f>VLOOKUP(L1142,'User input'!$D$6:$E$16,2,FALSE)</f>
        <v>Megawidget M</v>
      </c>
      <c r="P1142" s="6">
        <f>VLOOKUP(L1142,'User input'!$D$6:$G$16,3,FALSE)</f>
        <v>1.29</v>
      </c>
      <c r="Q1142" s="6">
        <f>VLOOKUP(L1142,'User input'!$D$6:$G$16,4,FALSE)</f>
        <v>24</v>
      </c>
      <c r="R1142" s="6">
        <f t="shared" si="71"/>
        <v>1416</v>
      </c>
      <c r="S1142" s="26">
        <f t="shared" si="68"/>
        <v>1826.64</v>
      </c>
      <c r="T1142" s="26">
        <f>IF(K1142&lt;'User input'!$I$9,'User input'!$J$8,IF(K1142&lt;'User input'!$I$10,'User input'!$J$9,IF(K1142&lt;'User input'!$I$11,'User input'!$J$10,'User input'!$J$11)))*S1142</f>
        <v>91.332000000000008</v>
      </c>
      <c r="U1142" s="26">
        <f>K1142*'User input'!$J$17+'User input'!$J$16</f>
        <v>0.5</v>
      </c>
    </row>
    <row r="1143" spans="1:21" x14ac:dyDescent="0.25">
      <c r="A1143" s="18">
        <v>1166</v>
      </c>
      <c r="B1143" s="10" t="s">
        <v>989</v>
      </c>
      <c r="C1143" s="10" t="s">
        <v>2259</v>
      </c>
      <c r="D1143" s="10" t="s">
        <v>28</v>
      </c>
      <c r="E1143" s="10" t="s">
        <v>29</v>
      </c>
      <c r="F1143" s="16">
        <v>60</v>
      </c>
      <c r="G1143" s="10" t="s">
        <v>3722</v>
      </c>
      <c r="H1143" s="10" t="s">
        <v>1151</v>
      </c>
      <c r="I1143" s="10" t="s">
        <v>1152</v>
      </c>
      <c r="J1143" s="11">
        <v>43728</v>
      </c>
      <c r="K1143" s="16">
        <v>23</v>
      </c>
      <c r="L1143" s="10" t="s">
        <v>44</v>
      </c>
      <c r="M1143" s="10">
        <f t="shared" si="69"/>
        <v>2019</v>
      </c>
      <c r="N1143" s="10">
        <f t="shared" si="70"/>
        <v>9</v>
      </c>
      <c r="O1143" s="10" t="str">
        <f>VLOOKUP(L1143,'User input'!$D$6:$E$16,2,FALSE)</f>
        <v>Gigastuff</v>
      </c>
      <c r="P1143" s="10">
        <f>VLOOKUP(L1143,'User input'!$D$6:$G$16,3,FALSE)</f>
        <v>1.89</v>
      </c>
      <c r="Q1143" s="10">
        <f>VLOOKUP(L1143,'User input'!$D$6:$G$16,4,FALSE)</f>
        <v>18</v>
      </c>
      <c r="R1143" s="10">
        <f t="shared" si="71"/>
        <v>414</v>
      </c>
      <c r="S1143" s="27">
        <f t="shared" si="68"/>
        <v>782.45999999999992</v>
      </c>
      <c r="T1143" s="27">
        <f>IF(K1143&lt;'User input'!$I$9,'User input'!$J$8,IF(K1143&lt;'User input'!$I$10,'User input'!$J$9,IF(K1143&lt;'User input'!$I$11,'User input'!$J$10,'User input'!$J$11)))*S1143</f>
        <v>23.473799999999997</v>
      </c>
      <c r="U1143" s="27">
        <f>K1143*'User input'!$J$17+'User input'!$J$16</f>
        <v>0.5</v>
      </c>
    </row>
    <row r="1144" spans="1:21" x14ac:dyDescent="0.25">
      <c r="A1144" s="17">
        <v>1167</v>
      </c>
      <c r="B1144" s="6" t="s">
        <v>1962</v>
      </c>
      <c r="C1144" s="6" t="s">
        <v>3723</v>
      </c>
      <c r="D1144" s="6" t="s">
        <v>49</v>
      </c>
      <c r="E1144" s="6" t="s">
        <v>16</v>
      </c>
      <c r="F1144" s="15">
        <v>30</v>
      </c>
      <c r="G1144" s="6" t="s">
        <v>3724</v>
      </c>
      <c r="H1144" s="6" t="s">
        <v>2668</v>
      </c>
      <c r="I1144" s="6" t="s">
        <v>32</v>
      </c>
      <c r="J1144" s="7">
        <v>44427</v>
      </c>
      <c r="K1144" s="15">
        <v>3</v>
      </c>
      <c r="L1144" s="6" t="s">
        <v>20</v>
      </c>
      <c r="M1144" s="6">
        <f t="shared" si="69"/>
        <v>2021</v>
      </c>
      <c r="N1144" s="6">
        <f t="shared" si="70"/>
        <v>8</v>
      </c>
      <c r="O1144" s="6" t="str">
        <f>VLOOKUP(L1144,'User input'!$D$6:$E$16,2,FALSE)</f>
        <v>Hyperwotsit</v>
      </c>
      <c r="P1144" s="6">
        <f>VLOOKUP(L1144,'User input'!$D$6:$G$16,3,FALSE)</f>
        <v>2.0099999999999998</v>
      </c>
      <c r="Q1144" s="6">
        <f>VLOOKUP(L1144,'User input'!$D$6:$G$16,4,FALSE)</f>
        <v>20</v>
      </c>
      <c r="R1144" s="6">
        <f t="shared" si="71"/>
        <v>60</v>
      </c>
      <c r="S1144" s="26">
        <f t="shared" si="68"/>
        <v>120.6</v>
      </c>
      <c r="T1144" s="26">
        <f>IF(K1144&lt;'User input'!$I$9,'User input'!$J$8,IF(K1144&lt;'User input'!$I$10,'User input'!$J$9,IF(K1144&lt;'User input'!$I$11,'User input'!$J$10,'User input'!$J$11)))*S1144</f>
        <v>0</v>
      </c>
      <c r="U1144" s="26">
        <f>K1144*'User input'!$J$17+'User input'!$J$16</f>
        <v>0.5</v>
      </c>
    </row>
    <row r="1145" spans="1:21" x14ac:dyDescent="0.25">
      <c r="A1145" s="18">
        <v>1168</v>
      </c>
      <c r="B1145" s="10" t="s">
        <v>3725</v>
      </c>
      <c r="C1145" s="10" t="s">
        <v>3726</v>
      </c>
      <c r="D1145" s="10" t="s">
        <v>15</v>
      </c>
      <c r="E1145" s="10" t="s">
        <v>16</v>
      </c>
      <c r="F1145" s="16">
        <v>30</v>
      </c>
      <c r="G1145" s="10" t="s">
        <v>3727</v>
      </c>
      <c r="H1145" s="10" t="s">
        <v>1583</v>
      </c>
      <c r="I1145" s="10" t="s">
        <v>32</v>
      </c>
      <c r="J1145" s="11">
        <v>43775</v>
      </c>
      <c r="K1145" s="16">
        <v>34</v>
      </c>
      <c r="L1145" s="10" t="s">
        <v>68</v>
      </c>
      <c r="M1145" s="10">
        <f t="shared" si="69"/>
        <v>2019</v>
      </c>
      <c r="N1145" s="10">
        <f t="shared" si="70"/>
        <v>11</v>
      </c>
      <c r="O1145" s="10" t="str">
        <f>VLOOKUP(L1145,'User input'!$D$6:$E$16,2,FALSE)</f>
        <v>Megawidget M</v>
      </c>
      <c r="P1145" s="10">
        <f>VLOOKUP(L1145,'User input'!$D$6:$G$16,3,FALSE)</f>
        <v>1.29</v>
      </c>
      <c r="Q1145" s="10">
        <f>VLOOKUP(L1145,'User input'!$D$6:$G$16,4,FALSE)</f>
        <v>24</v>
      </c>
      <c r="R1145" s="10">
        <f t="shared" si="71"/>
        <v>816</v>
      </c>
      <c r="S1145" s="27">
        <f t="shared" si="68"/>
        <v>1052.6400000000001</v>
      </c>
      <c r="T1145" s="27">
        <f>IF(K1145&lt;'User input'!$I$9,'User input'!$J$8,IF(K1145&lt;'User input'!$I$10,'User input'!$J$9,IF(K1145&lt;'User input'!$I$11,'User input'!$J$10,'User input'!$J$11)))*S1145</f>
        <v>31.5792</v>
      </c>
      <c r="U1145" s="27">
        <f>K1145*'User input'!$J$17+'User input'!$J$16</f>
        <v>0.5</v>
      </c>
    </row>
    <row r="1146" spans="1:21" x14ac:dyDescent="0.25">
      <c r="A1146" s="17">
        <v>1169</v>
      </c>
      <c r="B1146" s="6" t="s">
        <v>3728</v>
      </c>
      <c r="C1146" s="6" t="s">
        <v>2018</v>
      </c>
      <c r="D1146" s="6" t="s">
        <v>15</v>
      </c>
      <c r="E1146" s="6" t="s">
        <v>16</v>
      </c>
      <c r="F1146" s="15">
        <v>60</v>
      </c>
      <c r="G1146" s="6" t="s">
        <v>3729</v>
      </c>
      <c r="H1146" s="6" t="s">
        <v>1051</v>
      </c>
      <c r="I1146" s="6" t="s">
        <v>127</v>
      </c>
      <c r="J1146" s="7">
        <v>44267</v>
      </c>
      <c r="K1146" s="15">
        <v>98</v>
      </c>
      <c r="L1146" s="6" t="s">
        <v>157</v>
      </c>
      <c r="M1146" s="6">
        <f t="shared" si="69"/>
        <v>2021</v>
      </c>
      <c r="N1146" s="6">
        <f t="shared" si="70"/>
        <v>3</v>
      </c>
      <c r="O1146" s="6" t="str">
        <f>VLOOKUP(L1146,'User input'!$D$6:$E$16,2,FALSE)</f>
        <v>Ultrathing V3</v>
      </c>
      <c r="P1146" s="6">
        <f>VLOOKUP(L1146,'User input'!$D$6:$G$16,3,FALSE)</f>
        <v>3.39</v>
      </c>
      <c r="Q1146" s="6">
        <f>VLOOKUP(L1146,'User input'!$D$6:$G$16,4,FALSE)</f>
        <v>24</v>
      </c>
      <c r="R1146" s="6">
        <f t="shared" si="71"/>
        <v>2352</v>
      </c>
      <c r="S1146" s="26">
        <f t="shared" si="68"/>
        <v>7973.2800000000007</v>
      </c>
      <c r="T1146" s="26">
        <f>IF(K1146&lt;'User input'!$I$9,'User input'!$J$8,IF(K1146&lt;'User input'!$I$10,'User input'!$J$9,IF(K1146&lt;'User input'!$I$11,'User input'!$J$10,'User input'!$J$11)))*S1146</f>
        <v>398.66400000000004</v>
      </c>
      <c r="U1146" s="26">
        <f>K1146*'User input'!$J$17+'User input'!$J$16</f>
        <v>0.5</v>
      </c>
    </row>
    <row r="1147" spans="1:21" x14ac:dyDescent="0.25">
      <c r="A1147" s="17">
        <v>1171</v>
      </c>
      <c r="B1147" s="6" t="s">
        <v>3730</v>
      </c>
      <c r="C1147" s="6" t="s">
        <v>1199</v>
      </c>
      <c r="D1147" s="6" t="s">
        <v>28</v>
      </c>
      <c r="E1147" s="6" t="s">
        <v>29</v>
      </c>
      <c r="F1147" s="15">
        <v>30</v>
      </c>
      <c r="G1147" s="6" t="s">
        <v>3731</v>
      </c>
      <c r="H1147" s="6" t="s">
        <v>2189</v>
      </c>
      <c r="I1147" s="6" t="s">
        <v>32</v>
      </c>
      <c r="J1147" s="7">
        <v>43664</v>
      </c>
      <c r="K1147" s="15">
        <v>51</v>
      </c>
      <c r="L1147" s="6" t="s">
        <v>33</v>
      </c>
      <c r="M1147" s="6">
        <f t="shared" si="69"/>
        <v>2019</v>
      </c>
      <c r="N1147" s="6">
        <f t="shared" si="70"/>
        <v>7</v>
      </c>
      <c r="O1147" s="6" t="str">
        <f>VLOOKUP(L1147,'User input'!$D$6:$E$16,2,FALSE)</f>
        <v>Megawidget L</v>
      </c>
      <c r="P1147" s="6">
        <f>VLOOKUP(L1147,'User input'!$D$6:$G$16,3,FALSE)</f>
        <v>1.79</v>
      </c>
      <c r="Q1147" s="6">
        <f>VLOOKUP(L1147,'User input'!$D$6:$G$16,4,FALSE)</f>
        <v>24</v>
      </c>
      <c r="R1147" s="6">
        <f t="shared" si="71"/>
        <v>1224</v>
      </c>
      <c r="S1147" s="26">
        <f t="shared" si="68"/>
        <v>2190.96</v>
      </c>
      <c r="T1147" s="26">
        <f>IF(K1147&lt;'User input'!$I$9,'User input'!$J$8,IF(K1147&lt;'User input'!$I$10,'User input'!$J$9,IF(K1147&lt;'User input'!$I$11,'User input'!$J$10,'User input'!$J$11)))*S1147</f>
        <v>109.548</v>
      </c>
      <c r="U1147" s="26">
        <f>K1147*'User input'!$J$17+'User input'!$J$16</f>
        <v>0.5</v>
      </c>
    </row>
    <row r="1148" spans="1:21" x14ac:dyDescent="0.25">
      <c r="A1148" s="18">
        <v>1172</v>
      </c>
      <c r="B1148" s="10" t="s">
        <v>1053</v>
      </c>
      <c r="C1148" s="10" t="s">
        <v>3732</v>
      </c>
      <c r="D1148" s="10" t="s">
        <v>28</v>
      </c>
      <c r="E1148" s="10" t="s">
        <v>29</v>
      </c>
      <c r="F1148" s="16">
        <v>60</v>
      </c>
      <c r="G1148" s="10" t="s">
        <v>3733</v>
      </c>
      <c r="H1148" s="10" t="s">
        <v>3734</v>
      </c>
      <c r="I1148" s="10" t="s">
        <v>32</v>
      </c>
      <c r="J1148" s="11">
        <v>44210</v>
      </c>
      <c r="K1148" s="16">
        <v>83</v>
      </c>
      <c r="L1148" s="10" t="s">
        <v>62</v>
      </c>
      <c r="M1148" s="10">
        <f t="shared" si="69"/>
        <v>2021</v>
      </c>
      <c r="N1148" s="10">
        <f t="shared" si="70"/>
        <v>1</v>
      </c>
      <c r="O1148" s="10" t="str">
        <f>VLOOKUP(L1148,'User input'!$D$6:$E$16,2,FALSE)</f>
        <v>Ultrathing V4</v>
      </c>
      <c r="P1148" s="10">
        <f>VLOOKUP(L1148,'User input'!$D$6:$G$16,3,FALSE)</f>
        <v>3.99</v>
      </c>
      <c r="Q1148" s="10">
        <f>VLOOKUP(L1148,'User input'!$D$6:$G$16,4,FALSE)</f>
        <v>24</v>
      </c>
      <c r="R1148" s="10">
        <f t="shared" si="71"/>
        <v>1992</v>
      </c>
      <c r="S1148" s="27">
        <f t="shared" si="68"/>
        <v>7948.0800000000008</v>
      </c>
      <c r="T1148" s="27">
        <f>IF(K1148&lt;'User input'!$I$9,'User input'!$J$8,IF(K1148&lt;'User input'!$I$10,'User input'!$J$9,IF(K1148&lt;'User input'!$I$11,'User input'!$J$10,'User input'!$J$11)))*S1148</f>
        <v>397.40400000000005</v>
      </c>
      <c r="U1148" s="27">
        <f>K1148*'User input'!$J$17+'User input'!$J$16</f>
        <v>0.5</v>
      </c>
    </row>
    <row r="1149" spans="1:21" x14ac:dyDescent="0.25">
      <c r="A1149" s="17">
        <v>1173</v>
      </c>
      <c r="B1149" s="6" t="s">
        <v>3735</v>
      </c>
      <c r="C1149" s="6" t="s">
        <v>3736</v>
      </c>
      <c r="D1149" s="6" t="s">
        <v>15</v>
      </c>
      <c r="E1149" s="6" t="s">
        <v>16</v>
      </c>
      <c r="F1149" s="15">
        <v>30</v>
      </c>
      <c r="G1149" s="6" t="s">
        <v>3733</v>
      </c>
      <c r="H1149" s="6" t="s">
        <v>863</v>
      </c>
      <c r="I1149" s="6" t="s">
        <v>32</v>
      </c>
      <c r="J1149" s="7">
        <v>44208</v>
      </c>
      <c r="K1149" s="15">
        <v>71</v>
      </c>
      <c r="L1149" s="6" t="s">
        <v>62</v>
      </c>
      <c r="M1149" s="6">
        <f t="shared" si="69"/>
        <v>2021</v>
      </c>
      <c r="N1149" s="6">
        <f t="shared" si="70"/>
        <v>1</v>
      </c>
      <c r="O1149" s="6" t="str">
        <f>VLOOKUP(L1149,'User input'!$D$6:$E$16,2,FALSE)</f>
        <v>Ultrathing V4</v>
      </c>
      <c r="P1149" s="6">
        <f>VLOOKUP(L1149,'User input'!$D$6:$G$16,3,FALSE)</f>
        <v>3.99</v>
      </c>
      <c r="Q1149" s="6">
        <f>VLOOKUP(L1149,'User input'!$D$6:$G$16,4,FALSE)</f>
        <v>24</v>
      </c>
      <c r="R1149" s="6">
        <f t="shared" si="71"/>
        <v>1704</v>
      </c>
      <c r="S1149" s="26">
        <f t="shared" si="68"/>
        <v>6798.96</v>
      </c>
      <c r="T1149" s="26">
        <f>IF(K1149&lt;'User input'!$I$9,'User input'!$J$8,IF(K1149&lt;'User input'!$I$10,'User input'!$J$9,IF(K1149&lt;'User input'!$I$11,'User input'!$J$10,'User input'!$J$11)))*S1149</f>
        <v>339.94800000000004</v>
      </c>
      <c r="U1149" s="26">
        <f>K1149*'User input'!$J$17+'User input'!$J$16</f>
        <v>0.5</v>
      </c>
    </row>
    <row r="1150" spans="1:21" x14ac:dyDescent="0.25">
      <c r="A1150" s="18">
        <v>1174</v>
      </c>
      <c r="B1150" s="10" t="s">
        <v>3737</v>
      </c>
      <c r="C1150" s="10" t="s">
        <v>3738</v>
      </c>
      <c r="D1150" s="10" t="s">
        <v>15</v>
      </c>
      <c r="E1150" s="10" t="s">
        <v>16</v>
      </c>
      <c r="F1150" s="16">
        <v>90</v>
      </c>
      <c r="G1150" s="10" t="s">
        <v>3739</v>
      </c>
      <c r="H1150" s="10" t="s">
        <v>1796</v>
      </c>
      <c r="I1150" s="10" t="s">
        <v>32</v>
      </c>
      <c r="J1150" s="11">
        <v>44247</v>
      </c>
      <c r="K1150" s="16">
        <v>81</v>
      </c>
      <c r="L1150" s="10" t="s">
        <v>20</v>
      </c>
      <c r="M1150" s="10">
        <f t="shared" si="69"/>
        <v>2021</v>
      </c>
      <c r="N1150" s="10">
        <f t="shared" si="70"/>
        <v>2</v>
      </c>
      <c r="O1150" s="10" t="str">
        <f>VLOOKUP(L1150,'User input'!$D$6:$E$16,2,FALSE)</f>
        <v>Hyperwotsit</v>
      </c>
      <c r="P1150" s="10">
        <f>VLOOKUP(L1150,'User input'!$D$6:$G$16,3,FALSE)</f>
        <v>2.0099999999999998</v>
      </c>
      <c r="Q1150" s="10">
        <f>VLOOKUP(L1150,'User input'!$D$6:$G$16,4,FALSE)</f>
        <v>20</v>
      </c>
      <c r="R1150" s="10">
        <f t="shared" si="71"/>
        <v>1620</v>
      </c>
      <c r="S1150" s="27">
        <f t="shared" si="68"/>
        <v>3256.2</v>
      </c>
      <c r="T1150" s="27">
        <f>IF(K1150&lt;'User input'!$I$9,'User input'!$J$8,IF(K1150&lt;'User input'!$I$10,'User input'!$J$9,IF(K1150&lt;'User input'!$I$11,'User input'!$J$10,'User input'!$J$11)))*S1150</f>
        <v>162.81</v>
      </c>
      <c r="U1150" s="27">
        <f>K1150*'User input'!$J$17+'User input'!$J$16</f>
        <v>0.5</v>
      </c>
    </row>
    <row r="1151" spans="1:21" x14ac:dyDescent="0.25">
      <c r="A1151" s="17">
        <v>1175</v>
      </c>
      <c r="B1151" s="6" t="s">
        <v>917</v>
      </c>
      <c r="C1151" s="6" t="s">
        <v>2931</v>
      </c>
      <c r="D1151" s="6" t="s">
        <v>28</v>
      </c>
      <c r="E1151" s="6" t="s">
        <v>29</v>
      </c>
      <c r="F1151" s="15">
        <v>30</v>
      </c>
      <c r="G1151" s="6" t="s">
        <v>3740</v>
      </c>
      <c r="H1151" s="6" t="s">
        <v>2301</v>
      </c>
      <c r="I1151" s="6" t="s">
        <v>32</v>
      </c>
      <c r="J1151" s="7">
        <v>43495</v>
      </c>
      <c r="K1151" s="15">
        <v>47</v>
      </c>
      <c r="L1151" s="6" t="s">
        <v>39</v>
      </c>
      <c r="M1151" s="6">
        <f t="shared" si="69"/>
        <v>2019</v>
      </c>
      <c r="N1151" s="6">
        <f t="shared" si="70"/>
        <v>1</v>
      </c>
      <c r="O1151" s="6" t="str">
        <f>VLOOKUP(L1151,'User input'!$D$6:$E$16,2,FALSE)</f>
        <v>Ultrathing V1</v>
      </c>
      <c r="P1151" s="6">
        <f>VLOOKUP(L1151,'User input'!$D$6:$G$16,3,FALSE)</f>
        <v>1.79</v>
      </c>
      <c r="Q1151" s="6">
        <f>VLOOKUP(L1151,'User input'!$D$6:$G$16,4,FALSE)</f>
        <v>17</v>
      </c>
      <c r="R1151" s="6">
        <f t="shared" si="71"/>
        <v>799</v>
      </c>
      <c r="S1151" s="26">
        <f t="shared" si="68"/>
        <v>1430.21</v>
      </c>
      <c r="T1151" s="26">
        <f>IF(K1151&lt;'User input'!$I$9,'User input'!$J$8,IF(K1151&lt;'User input'!$I$10,'User input'!$J$9,IF(K1151&lt;'User input'!$I$11,'User input'!$J$10,'User input'!$J$11)))*S1151</f>
        <v>42.906300000000002</v>
      </c>
      <c r="U1151" s="26">
        <f>K1151*'User input'!$J$17+'User input'!$J$16</f>
        <v>0.5</v>
      </c>
    </row>
    <row r="1152" spans="1:21" x14ac:dyDescent="0.25">
      <c r="A1152" s="18">
        <v>1176</v>
      </c>
      <c r="B1152" s="10" t="s">
        <v>1060</v>
      </c>
      <c r="C1152" s="10" t="s">
        <v>2193</v>
      </c>
      <c r="D1152" s="10" t="s">
        <v>28</v>
      </c>
      <c r="E1152" s="10" t="s">
        <v>29</v>
      </c>
      <c r="F1152" s="16">
        <v>60</v>
      </c>
      <c r="G1152" s="10" t="s">
        <v>3741</v>
      </c>
      <c r="H1152" s="10" t="s">
        <v>3742</v>
      </c>
      <c r="I1152" s="10" t="s">
        <v>122</v>
      </c>
      <c r="J1152" s="11">
        <v>43501</v>
      </c>
      <c r="K1152" s="16">
        <v>14</v>
      </c>
      <c r="L1152" s="10" t="s">
        <v>78</v>
      </c>
      <c r="M1152" s="10">
        <f t="shared" si="69"/>
        <v>2019</v>
      </c>
      <c r="N1152" s="10">
        <f t="shared" si="70"/>
        <v>2</v>
      </c>
      <c r="O1152" s="10" t="str">
        <f>VLOOKUP(L1152,'User input'!$D$6:$E$16,2,FALSE)</f>
        <v>Ultrathing V2</v>
      </c>
      <c r="P1152" s="10">
        <f>VLOOKUP(L1152,'User input'!$D$6:$G$16,3,FALSE)</f>
        <v>2.95</v>
      </c>
      <c r="Q1152" s="10">
        <f>VLOOKUP(L1152,'User input'!$D$6:$G$16,4,FALSE)</f>
        <v>20</v>
      </c>
      <c r="R1152" s="10">
        <f t="shared" si="71"/>
        <v>280</v>
      </c>
      <c r="S1152" s="27">
        <f t="shared" si="68"/>
        <v>826</v>
      </c>
      <c r="T1152" s="27">
        <f>IF(K1152&lt;'User input'!$I$9,'User input'!$J$8,IF(K1152&lt;'User input'!$I$10,'User input'!$J$9,IF(K1152&lt;'User input'!$I$11,'User input'!$J$10,'User input'!$J$11)))*S1152</f>
        <v>0</v>
      </c>
      <c r="U1152" s="27">
        <f>K1152*'User input'!$J$17+'User input'!$J$16</f>
        <v>0.5</v>
      </c>
    </row>
    <row r="1153" spans="1:21" x14ac:dyDescent="0.25">
      <c r="A1153" s="17">
        <v>1177</v>
      </c>
      <c r="B1153" s="6" t="s">
        <v>1025</v>
      </c>
      <c r="C1153" s="6" t="s">
        <v>2673</v>
      </c>
      <c r="D1153" s="6" t="s">
        <v>28</v>
      </c>
      <c r="E1153" s="6" t="s">
        <v>29</v>
      </c>
      <c r="F1153" s="15">
        <v>90</v>
      </c>
      <c r="G1153" s="6" t="s">
        <v>3743</v>
      </c>
      <c r="H1153" s="6" t="s">
        <v>3744</v>
      </c>
      <c r="I1153" s="6" t="s">
        <v>176</v>
      </c>
      <c r="J1153" s="7">
        <v>43637</v>
      </c>
      <c r="K1153" s="15">
        <v>14</v>
      </c>
      <c r="L1153" s="6" t="s">
        <v>33</v>
      </c>
      <c r="M1153" s="6">
        <f t="shared" si="69"/>
        <v>2019</v>
      </c>
      <c r="N1153" s="6">
        <f t="shared" si="70"/>
        <v>6</v>
      </c>
      <c r="O1153" s="6" t="str">
        <f>VLOOKUP(L1153,'User input'!$D$6:$E$16,2,FALSE)</f>
        <v>Megawidget L</v>
      </c>
      <c r="P1153" s="6">
        <f>VLOOKUP(L1153,'User input'!$D$6:$G$16,3,FALSE)</f>
        <v>1.79</v>
      </c>
      <c r="Q1153" s="6">
        <f>VLOOKUP(L1153,'User input'!$D$6:$G$16,4,FALSE)</f>
        <v>24</v>
      </c>
      <c r="R1153" s="6">
        <f t="shared" si="71"/>
        <v>336</v>
      </c>
      <c r="S1153" s="26">
        <f t="shared" si="68"/>
        <v>601.44000000000005</v>
      </c>
      <c r="T1153" s="26">
        <f>IF(K1153&lt;'User input'!$I$9,'User input'!$J$8,IF(K1153&lt;'User input'!$I$10,'User input'!$J$9,IF(K1153&lt;'User input'!$I$11,'User input'!$J$10,'User input'!$J$11)))*S1153</f>
        <v>0</v>
      </c>
      <c r="U1153" s="26">
        <f>K1153*'User input'!$J$17+'User input'!$J$16</f>
        <v>0.5</v>
      </c>
    </row>
    <row r="1154" spans="1:21" x14ac:dyDescent="0.25">
      <c r="A1154" s="18">
        <v>1178</v>
      </c>
      <c r="B1154" s="10" t="s">
        <v>3745</v>
      </c>
      <c r="C1154" s="10" t="s">
        <v>1111</v>
      </c>
      <c r="D1154" s="10" t="s">
        <v>15</v>
      </c>
      <c r="E1154" s="10" t="s">
        <v>16</v>
      </c>
      <c r="F1154" s="16">
        <v>90</v>
      </c>
      <c r="G1154" s="10" t="s">
        <v>3746</v>
      </c>
      <c r="H1154" s="10" t="s">
        <v>3747</v>
      </c>
      <c r="I1154" s="10" t="s">
        <v>3748</v>
      </c>
      <c r="J1154" s="11">
        <v>44474</v>
      </c>
      <c r="K1154" s="16">
        <v>30</v>
      </c>
      <c r="L1154" s="10" t="s">
        <v>39</v>
      </c>
      <c r="M1154" s="10">
        <f t="shared" si="69"/>
        <v>2021</v>
      </c>
      <c r="N1154" s="10">
        <f t="shared" si="70"/>
        <v>10</v>
      </c>
      <c r="O1154" s="10" t="str">
        <f>VLOOKUP(L1154,'User input'!$D$6:$E$16,2,FALSE)</f>
        <v>Ultrathing V1</v>
      </c>
      <c r="P1154" s="10">
        <f>VLOOKUP(L1154,'User input'!$D$6:$G$16,3,FALSE)</f>
        <v>1.79</v>
      </c>
      <c r="Q1154" s="10">
        <f>VLOOKUP(L1154,'User input'!$D$6:$G$16,4,FALSE)</f>
        <v>17</v>
      </c>
      <c r="R1154" s="10">
        <f t="shared" si="71"/>
        <v>510</v>
      </c>
      <c r="S1154" s="27">
        <f t="shared" si="68"/>
        <v>912.9</v>
      </c>
      <c r="T1154" s="27">
        <f>IF(K1154&lt;'User input'!$I$9,'User input'!$J$8,IF(K1154&lt;'User input'!$I$10,'User input'!$J$9,IF(K1154&lt;'User input'!$I$11,'User input'!$J$10,'User input'!$J$11)))*S1154</f>
        <v>27.386999999999997</v>
      </c>
      <c r="U1154" s="27">
        <f>K1154*'User input'!$J$17+'User input'!$J$16</f>
        <v>0.5</v>
      </c>
    </row>
    <row r="1155" spans="1:21" x14ac:dyDescent="0.25">
      <c r="A1155" s="17">
        <v>1179</v>
      </c>
      <c r="B1155" s="6" t="s">
        <v>3749</v>
      </c>
      <c r="C1155" s="6" t="s">
        <v>3304</v>
      </c>
      <c r="D1155" s="6" t="s">
        <v>15</v>
      </c>
      <c r="E1155" s="6" t="s">
        <v>16</v>
      </c>
      <c r="F1155" s="15">
        <v>90</v>
      </c>
      <c r="G1155" s="6" t="s">
        <v>3750</v>
      </c>
      <c r="H1155" s="6" t="s">
        <v>980</v>
      </c>
      <c r="I1155" s="6" t="s">
        <v>38</v>
      </c>
      <c r="J1155" s="7">
        <v>44344</v>
      </c>
      <c r="K1155" s="15">
        <v>99</v>
      </c>
      <c r="L1155" s="6" t="s">
        <v>20</v>
      </c>
      <c r="M1155" s="6">
        <f t="shared" si="69"/>
        <v>2021</v>
      </c>
      <c r="N1155" s="6">
        <f t="shared" si="70"/>
        <v>5</v>
      </c>
      <c r="O1155" s="6" t="str">
        <f>VLOOKUP(L1155,'User input'!$D$6:$E$16,2,FALSE)</f>
        <v>Hyperwotsit</v>
      </c>
      <c r="P1155" s="6">
        <f>VLOOKUP(L1155,'User input'!$D$6:$G$16,3,FALSE)</f>
        <v>2.0099999999999998</v>
      </c>
      <c r="Q1155" s="6">
        <f>VLOOKUP(L1155,'User input'!$D$6:$G$16,4,FALSE)</f>
        <v>20</v>
      </c>
      <c r="R1155" s="6">
        <f t="shared" si="71"/>
        <v>1980</v>
      </c>
      <c r="S1155" s="26">
        <f t="shared" si="68"/>
        <v>3979.7999999999997</v>
      </c>
      <c r="T1155" s="26">
        <f>IF(K1155&lt;'User input'!$I$9,'User input'!$J$8,IF(K1155&lt;'User input'!$I$10,'User input'!$J$9,IF(K1155&lt;'User input'!$I$11,'User input'!$J$10,'User input'!$J$11)))*S1155</f>
        <v>198.99</v>
      </c>
      <c r="U1155" s="26">
        <f>K1155*'User input'!$J$17+'User input'!$J$16</f>
        <v>0.5</v>
      </c>
    </row>
    <row r="1156" spans="1:21" x14ac:dyDescent="0.25">
      <c r="A1156" s="18">
        <v>1180</v>
      </c>
      <c r="B1156" s="10" t="s">
        <v>588</v>
      </c>
      <c r="C1156" s="10" t="s">
        <v>3751</v>
      </c>
      <c r="D1156" s="10" t="s">
        <v>28</v>
      </c>
      <c r="E1156" s="10" t="s">
        <v>29</v>
      </c>
      <c r="F1156" s="16">
        <v>60</v>
      </c>
      <c r="G1156" s="10" t="s">
        <v>3750</v>
      </c>
      <c r="H1156" s="10" t="s">
        <v>3752</v>
      </c>
      <c r="I1156" s="10" t="s">
        <v>32</v>
      </c>
      <c r="J1156" s="11">
        <v>43856</v>
      </c>
      <c r="K1156" s="16">
        <v>19</v>
      </c>
      <c r="L1156" s="10" t="s">
        <v>20</v>
      </c>
      <c r="M1156" s="10">
        <f t="shared" si="69"/>
        <v>2020</v>
      </c>
      <c r="N1156" s="10">
        <f t="shared" si="70"/>
        <v>1</v>
      </c>
      <c r="O1156" s="10" t="str">
        <f>VLOOKUP(L1156,'User input'!$D$6:$E$16,2,FALSE)</f>
        <v>Hyperwotsit</v>
      </c>
      <c r="P1156" s="10">
        <f>VLOOKUP(L1156,'User input'!$D$6:$G$16,3,FALSE)</f>
        <v>2.0099999999999998</v>
      </c>
      <c r="Q1156" s="10">
        <f>VLOOKUP(L1156,'User input'!$D$6:$G$16,4,FALSE)</f>
        <v>20</v>
      </c>
      <c r="R1156" s="10">
        <f t="shared" si="71"/>
        <v>380</v>
      </c>
      <c r="S1156" s="27">
        <f t="shared" si="68"/>
        <v>763.8</v>
      </c>
      <c r="T1156" s="27">
        <f>IF(K1156&lt;'User input'!$I$9,'User input'!$J$8,IF(K1156&lt;'User input'!$I$10,'User input'!$J$9,IF(K1156&lt;'User input'!$I$11,'User input'!$J$10,'User input'!$J$11)))*S1156</f>
        <v>0</v>
      </c>
      <c r="U1156" s="27">
        <f>K1156*'User input'!$J$17+'User input'!$J$16</f>
        <v>0.5</v>
      </c>
    </row>
    <row r="1157" spans="1:21" x14ac:dyDescent="0.25">
      <c r="A1157" s="17">
        <v>1181</v>
      </c>
      <c r="B1157" s="6" t="s">
        <v>3753</v>
      </c>
      <c r="C1157" s="6" t="s">
        <v>3344</v>
      </c>
      <c r="D1157" s="6" t="s">
        <v>49</v>
      </c>
      <c r="E1157" s="6" t="s">
        <v>16</v>
      </c>
      <c r="F1157" s="15">
        <v>30</v>
      </c>
      <c r="G1157" s="6" t="s">
        <v>3754</v>
      </c>
      <c r="H1157" s="6" t="s">
        <v>933</v>
      </c>
      <c r="I1157" s="6" t="s">
        <v>25</v>
      </c>
      <c r="J1157" s="7">
        <v>43740</v>
      </c>
      <c r="K1157" s="15">
        <v>68</v>
      </c>
      <c r="L1157" s="6" t="s">
        <v>39</v>
      </c>
      <c r="M1157" s="6">
        <f t="shared" si="69"/>
        <v>2019</v>
      </c>
      <c r="N1157" s="6">
        <f t="shared" si="70"/>
        <v>10</v>
      </c>
      <c r="O1157" s="6" t="str">
        <f>VLOOKUP(L1157,'User input'!$D$6:$E$16,2,FALSE)</f>
        <v>Ultrathing V1</v>
      </c>
      <c r="P1157" s="6">
        <f>VLOOKUP(L1157,'User input'!$D$6:$G$16,3,FALSE)</f>
        <v>1.79</v>
      </c>
      <c r="Q1157" s="6">
        <f>VLOOKUP(L1157,'User input'!$D$6:$G$16,4,FALSE)</f>
        <v>17</v>
      </c>
      <c r="R1157" s="6">
        <f t="shared" si="71"/>
        <v>1156</v>
      </c>
      <c r="S1157" s="26">
        <f t="shared" ref="S1157:S1220" si="72">R1157*P1157</f>
        <v>2069.2400000000002</v>
      </c>
      <c r="T1157" s="26">
        <f>IF(K1157&lt;'User input'!$I$9,'User input'!$J$8,IF(K1157&lt;'User input'!$I$10,'User input'!$J$9,IF(K1157&lt;'User input'!$I$11,'User input'!$J$10,'User input'!$J$11)))*S1157</f>
        <v>103.46200000000002</v>
      </c>
      <c r="U1157" s="26">
        <f>K1157*'User input'!$J$17+'User input'!$J$16</f>
        <v>0.5</v>
      </c>
    </row>
    <row r="1158" spans="1:21" x14ac:dyDescent="0.25">
      <c r="A1158" s="18">
        <v>1182</v>
      </c>
      <c r="B1158" s="10" t="s">
        <v>1398</v>
      </c>
      <c r="C1158" s="10" t="s">
        <v>3755</v>
      </c>
      <c r="D1158" s="10" t="s">
        <v>617</v>
      </c>
      <c r="E1158" s="10" t="s">
        <v>29</v>
      </c>
      <c r="F1158" s="16">
        <v>90</v>
      </c>
      <c r="G1158" s="10" t="s">
        <v>3756</v>
      </c>
      <c r="H1158" s="10" t="s">
        <v>1201</v>
      </c>
      <c r="I1158" s="10" t="s">
        <v>291</v>
      </c>
      <c r="J1158" s="11">
        <v>44094</v>
      </c>
      <c r="K1158" s="16">
        <v>40</v>
      </c>
      <c r="L1158" s="10" t="s">
        <v>62</v>
      </c>
      <c r="M1158" s="10">
        <f t="shared" ref="M1158:M1221" si="73">YEAR(J1158)</f>
        <v>2020</v>
      </c>
      <c r="N1158" s="10">
        <f t="shared" ref="N1158:N1221" si="74">MONTH(J1158)</f>
        <v>9</v>
      </c>
      <c r="O1158" s="10" t="str">
        <f>VLOOKUP(L1158,'User input'!$D$6:$E$16,2,FALSE)</f>
        <v>Ultrathing V4</v>
      </c>
      <c r="P1158" s="10">
        <f>VLOOKUP(L1158,'User input'!$D$6:$G$16,3,FALSE)</f>
        <v>3.99</v>
      </c>
      <c r="Q1158" s="10">
        <f>VLOOKUP(L1158,'User input'!$D$6:$G$16,4,FALSE)</f>
        <v>24</v>
      </c>
      <c r="R1158" s="10">
        <f t="shared" ref="R1158:R1221" si="75">K1158*Q1158</f>
        <v>960</v>
      </c>
      <c r="S1158" s="27">
        <f t="shared" si="72"/>
        <v>3830.4</v>
      </c>
      <c r="T1158" s="27">
        <f>IF(K1158&lt;'User input'!$I$9,'User input'!$J$8,IF(K1158&lt;'User input'!$I$10,'User input'!$J$9,IF(K1158&lt;'User input'!$I$11,'User input'!$J$10,'User input'!$J$11)))*S1158</f>
        <v>114.91199999999999</v>
      </c>
      <c r="U1158" s="27">
        <f>K1158*'User input'!$J$17+'User input'!$J$16</f>
        <v>0.5</v>
      </c>
    </row>
    <row r="1159" spans="1:21" x14ac:dyDescent="0.25">
      <c r="A1159" s="17">
        <v>1183</v>
      </c>
      <c r="B1159" s="6" t="s">
        <v>1977</v>
      </c>
      <c r="C1159" s="6" t="s">
        <v>3435</v>
      </c>
      <c r="D1159" s="6" t="s">
        <v>28</v>
      </c>
      <c r="E1159" s="6" t="s">
        <v>29</v>
      </c>
      <c r="F1159" s="15">
        <v>30</v>
      </c>
      <c r="G1159" s="6" t="s">
        <v>3757</v>
      </c>
      <c r="H1159" s="6" t="s">
        <v>3758</v>
      </c>
      <c r="I1159" s="6" t="s">
        <v>32</v>
      </c>
      <c r="J1159" s="7">
        <v>43474</v>
      </c>
      <c r="K1159" s="15">
        <v>18</v>
      </c>
      <c r="L1159" s="6" t="s">
        <v>78</v>
      </c>
      <c r="M1159" s="6">
        <f t="shared" si="73"/>
        <v>2019</v>
      </c>
      <c r="N1159" s="6">
        <f t="shared" si="74"/>
        <v>1</v>
      </c>
      <c r="O1159" s="6" t="str">
        <f>VLOOKUP(L1159,'User input'!$D$6:$E$16,2,FALSE)</f>
        <v>Ultrathing V2</v>
      </c>
      <c r="P1159" s="6">
        <f>VLOOKUP(L1159,'User input'!$D$6:$G$16,3,FALSE)</f>
        <v>2.95</v>
      </c>
      <c r="Q1159" s="6">
        <f>VLOOKUP(L1159,'User input'!$D$6:$G$16,4,FALSE)</f>
        <v>20</v>
      </c>
      <c r="R1159" s="6">
        <f t="shared" si="75"/>
        <v>360</v>
      </c>
      <c r="S1159" s="26">
        <f t="shared" si="72"/>
        <v>1062</v>
      </c>
      <c r="T1159" s="26">
        <f>IF(K1159&lt;'User input'!$I$9,'User input'!$J$8,IF(K1159&lt;'User input'!$I$10,'User input'!$J$9,IF(K1159&lt;'User input'!$I$11,'User input'!$J$10,'User input'!$J$11)))*S1159</f>
        <v>0</v>
      </c>
      <c r="U1159" s="26">
        <f>K1159*'User input'!$J$17+'User input'!$J$16</f>
        <v>0.5</v>
      </c>
    </row>
    <row r="1160" spans="1:21" x14ac:dyDescent="0.25">
      <c r="A1160" s="17">
        <v>1185</v>
      </c>
      <c r="B1160" s="6" t="s">
        <v>3759</v>
      </c>
      <c r="C1160" s="6" t="s">
        <v>1798</v>
      </c>
      <c r="D1160" s="6" t="s">
        <v>15</v>
      </c>
      <c r="E1160" s="6" t="s">
        <v>16</v>
      </c>
      <c r="F1160" s="15">
        <v>90</v>
      </c>
      <c r="G1160" s="6" t="s">
        <v>3760</v>
      </c>
      <c r="H1160" s="6" t="s">
        <v>3761</v>
      </c>
      <c r="I1160" s="6" t="s">
        <v>185</v>
      </c>
      <c r="J1160" s="7">
        <v>43881</v>
      </c>
      <c r="K1160" s="15">
        <v>75</v>
      </c>
      <c r="L1160" s="6" t="s">
        <v>33</v>
      </c>
      <c r="M1160" s="6">
        <f t="shared" si="73"/>
        <v>2020</v>
      </c>
      <c r="N1160" s="6">
        <f t="shared" si="74"/>
        <v>2</v>
      </c>
      <c r="O1160" s="6" t="str">
        <f>VLOOKUP(L1160,'User input'!$D$6:$E$16,2,FALSE)</f>
        <v>Megawidget L</v>
      </c>
      <c r="P1160" s="6">
        <f>VLOOKUP(L1160,'User input'!$D$6:$G$16,3,FALSE)</f>
        <v>1.79</v>
      </c>
      <c r="Q1160" s="6">
        <f>VLOOKUP(L1160,'User input'!$D$6:$G$16,4,FALSE)</f>
        <v>24</v>
      </c>
      <c r="R1160" s="6">
        <f t="shared" si="75"/>
        <v>1800</v>
      </c>
      <c r="S1160" s="26">
        <f t="shared" si="72"/>
        <v>3222</v>
      </c>
      <c r="T1160" s="26">
        <f>IF(K1160&lt;'User input'!$I$9,'User input'!$J$8,IF(K1160&lt;'User input'!$I$10,'User input'!$J$9,IF(K1160&lt;'User input'!$I$11,'User input'!$J$10,'User input'!$J$11)))*S1160</f>
        <v>161.10000000000002</v>
      </c>
      <c r="U1160" s="26">
        <f>K1160*'User input'!$J$17+'User input'!$J$16</f>
        <v>0.5</v>
      </c>
    </row>
    <row r="1161" spans="1:21" x14ac:dyDescent="0.25">
      <c r="A1161" s="18">
        <v>1186</v>
      </c>
      <c r="B1161" s="10" t="s">
        <v>3762</v>
      </c>
      <c r="C1161" s="10" t="s">
        <v>3763</v>
      </c>
      <c r="D1161" s="10" t="s">
        <v>15</v>
      </c>
      <c r="E1161" s="10" t="s">
        <v>16</v>
      </c>
      <c r="F1161" s="16">
        <v>90</v>
      </c>
      <c r="G1161" s="10" t="s">
        <v>3764</v>
      </c>
      <c r="H1161" s="10" t="s">
        <v>1223</v>
      </c>
      <c r="I1161" s="10" t="s">
        <v>25</v>
      </c>
      <c r="J1161" s="11">
        <v>44204</v>
      </c>
      <c r="K1161" s="16">
        <v>36</v>
      </c>
      <c r="L1161" s="10" t="s">
        <v>78</v>
      </c>
      <c r="M1161" s="10">
        <f t="shared" si="73"/>
        <v>2021</v>
      </c>
      <c r="N1161" s="10">
        <f t="shared" si="74"/>
        <v>1</v>
      </c>
      <c r="O1161" s="10" t="str">
        <f>VLOOKUP(L1161,'User input'!$D$6:$E$16,2,FALSE)</f>
        <v>Ultrathing V2</v>
      </c>
      <c r="P1161" s="10">
        <f>VLOOKUP(L1161,'User input'!$D$6:$G$16,3,FALSE)</f>
        <v>2.95</v>
      </c>
      <c r="Q1161" s="10">
        <f>VLOOKUP(L1161,'User input'!$D$6:$G$16,4,FALSE)</f>
        <v>20</v>
      </c>
      <c r="R1161" s="10">
        <f t="shared" si="75"/>
        <v>720</v>
      </c>
      <c r="S1161" s="27">
        <f t="shared" si="72"/>
        <v>2124</v>
      </c>
      <c r="T1161" s="27">
        <f>IF(K1161&lt;'User input'!$I$9,'User input'!$J$8,IF(K1161&lt;'User input'!$I$10,'User input'!$J$9,IF(K1161&lt;'User input'!$I$11,'User input'!$J$10,'User input'!$J$11)))*S1161</f>
        <v>63.72</v>
      </c>
      <c r="U1161" s="27">
        <f>K1161*'User input'!$J$17+'User input'!$J$16</f>
        <v>0.5</v>
      </c>
    </row>
    <row r="1162" spans="1:21" x14ac:dyDescent="0.25">
      <c r="A1162" s="17">
        <v>1187</v>
      </c>
      <c r="B1162" s="6" t="s">
        <v>3765</v>
      </c>
      <c r="C1162" s="6" t="s">
        <v>3766</v>
      </c>
      <c r="D1162" s="6" t="s">
        <v>15</v>
      </c>
      <c r="E1162" s="6" t="s">
        <v>16</v>
      </c>
      <c r="F1162" s="15">
        <v>60</v>
      </c>
      <c r="G1162" s="6" t="s">
        <v>3767</v>
      </c>
      <c r="H1162" s="6" t="s">
        <v>1501</v>
      </c>
      <c r="I1162" s="6" t="s">
        <v>32</v>
      </c>
      <c r="J1162" s="7">
        <v>44012</v>
      </c>
      <c r="K1162" s="15">
        <v>2</v>
      </c>
      <c r="L1162" s="6" t="s">
        <v>20</v>
      </c>
      <c r="M1162" s="6">
        <f t="shared" si="73"/>
        <v>2020</v>
      </c>
      <c r="N1162" s="6">
        <f t="shared" si="74"/>
        <v>6</v>
      </c>
      <c r="O1162" s="6" t="str">
        <f>VLOOKUP(L1162,'User input'!$D$6:$E$16,2,FALSE)</f>
        <v>Hyperwotsit</v>
      </c>
      <c r="P1162" s="6">
        <f>VLOOKUP(L1162,'User input'!$D$6:$G$16,3,FALSE)</f>
        <v>2.0099999999999998</v>
      </c>
      <c r="Q1162" s="6">
        <f>VLOOKUP(L1162,'User input'!$D$6:$G$16,4,FALSE)</f>
        <v>20</v>
      </c>
      <c r="R1162" s="6">
        <f t="shared" si="75"/>
        <v>40</v>
      </c>
      <c r="S1162" s="26">
        <f t="shared" si="72"/>
        <v>80.399999999999991</v>
      </c>
      <c r="T1162" s="26">
        <f>IF(K1162&lt;'User input'!$I$9,'User input'!$J$8,IF(K1162&lt;'User input'!$I$10,'User input'!$J$9,IF(K1162&lt;'User input'!$I$11,'User input'!$J$10,'User input'!$J$11)))*S1162</f>
        <v>0</v>
      </c>
      <c r="U1162" s="26">
        <f>K1162*'User input'!$J$17+'User input'!$J$16</f>
        <v>0.5</v>
      </c>
    </row>
    <row r="1163" spans="1:21" x14ac:dyDescent="0.25">
      <c r="A1163" s="18">
        <v>1188</v>
      </c>
      <c r="B1163" s="10" t="s">
        <v>3768</v>
      </c>
      <c r="C1163" s="10" t="s">
        <v>2633</v>
      </c>
      <c r="D1163" s="10" t="s">
        <v>41</v>
      </c>
      <c r="E1163" s="10" t="s">
        <v>16</v>
      </c>
      <c r="F1163" s="16">
        <v>60</v>
      </c>
      <c r="G1163" s="10" t="s">
        <v>3769</v>
      </c>
      <c r="H1163" s="10" t="s">
        <v>3770</v>
      </c>
      <c r="I1163" s="10" t="s">
        <v>122</v>
      </c>
      <c r="J1163" s="11">
        <v>44448</v>
      </c>
      <c r="K1163" s="16">
        <v>4</v>
      </c>
      <c r="L1163" s="10" t="s">
        <v>99</v>
      </c>
      <c r="M1163" s="10">
        <f t="shared" si="73"/>
        <v>2021</v>
      </c>
      <c r="N1163" s="10">
        <f t="shared" si="74"/>
        <v>9</v>
      </c>
      <c r="O1163" s="10" t="str">
        <f>VLOOKUP(L1163,'User input'!$D$6:$E$16,2,FALSE)</f>
        <v>Superwossname</v>
      </c>
      <c r="P1163" s="10">
        <f>VLOOKUP(L1163,'User input'!$D$6:$G$16,3,FALSE)</f>
        <v>3.49</v>
      </c>
      <c r="Q1163" s="10">
        <f>VLOOKUP(L1163,'User input'!$D$6:$G$16,4,FALSE)</f>
        <v>20</v>
      </c>
      <c r="R1163" s="10">
        <f t="shared" si="75"/>
        <v>80</v>
      </c>
      <c r="S1163" s="27">
        <f t="shared" si="72"/>
        <v>279.20000000000005</v>
      </c>
      <c r="T1163" s="27">
        <f>IF(K1163&lt;'User input'!$I$9,'User input'!$J$8,IF(K1163&lt;'User input'!$I$10,'User input'!$J$9,IF(K1163&lt;'User input'!$I$11,'User input'!$J$10,'User input'!$J$11)))*S1163</f>
        <v>0</v>
      </c>
      <c r="U1163" s="27">
        <f>K1163*'User input'!$J$17+'User input'!$J$16</f>
        <v>0.5</v>
      </c>
    </row>
    <row r="1164" spans="1:21" x14ac:dyDescent="0.25">
      <c r="A1164" s="17">
        <v>1189</v>
      </c>
      <c r="B1164" s="6" t="s">
        <v>3771</v>
      </c>
      <c r="C1164" s="6" t="s">
        <v>3772</v>
      </c>
      <c r="D1164" s="6" t="s">
        <v>49</v>
      </c>
      <c r="E1164" s="6" t="s">
        <v>16</v>
      </c>
      <c r="F1164" s="15">
        <v>60</v>
      </c>
      <c r="G1164" s="6" t="s">
        <v>3773</v>
      </c>
      <c r="H1164" s="6" t="s">
        <v>2437</v>
      </c>
      <c r="I1164" s="6" t="s">
        <v>1861</v>
      </c>
      <c r="J1164" s="7">
        <v>44229</v>
      </c>
      <c r="K1164" s="15">
        <v>20</v>
      </c>
      <c r="L1164" s="6" t="s">
        <v>20</v>
      </c>
      <c r="M1164" s="6">
        <f t="shared" si="73"/>
        <v>2021</v>
      </c>
      <c r="N1164" s="6">
        <f t="shared" si="74"/>
        <v>2</v>
      </c>
      <c r="O1164" s="6" t="str">
        <f>VLOOKUP(L1164,'User input'!$D$6:$E$16,2,FALSE)</f>
        <v>Hyperwotsit</v>
      </c>
      <c r="P1164" s="6">
        <f>VLOOKUP(L1164,'User input'!$D$6:$G$16,3,FALSE)</f>
        <v>2.0099999999999998</v>
      </c>
      <c r="Q1164" s="6">
        <f>VLOOKUP(L1164,'User input'!$D$6:$G$16,4,FALSE)</f>
        <v>20</v>
      </c>
      <c r="R1164" s="6">
        <f t="shared" si="75"/>
        <v>400</v>
      </c>
      <c r="S1164" s="26">
        <f t="shared" si="72"/>
        <v>803.99999999999989</v>
      </c>
      <c r="T1164" s="26">
        <f>IF(K1164&lt;'User input'!$I$9,'User input'!$J$8,IF(K1164&lt;'User input'!$I$10,'User input'!$J$9,IF(K1164&lt;'User input'!$I$11,'User input'!$J$10,'User input'!$J$11)))*S1164</f>
        <v>24.119999999999997</v>
      </c>
      <c r="U1164" s="26">
        <f>K1164*'User input'!$J$17+'User input'!$J$16</f>
        <v>0.5</v>
      </c>
    </row>
    <row r="1165" spans="1:21" x14ac:dyDescent="0.25">
      <c r="A1165" s="18">
        <v>1190</v>
      </c>
      <c r="B1165" s="10" t="s">
        <v>3774</v>
      </c>
      <c r="C1165" s="10" t="s">
        <v>254</v>
      </c>
      <c r="D1165" s="10" t="s">
        <v>28</v>
      </c>
      <c r="E1165" s="10" t="s">
        <v>29</v>
      </c>
      <c r="F1165" s="16">
        <v>30</v>
      </c>
      <c r="G1165" s="10" t="s">
        <v>3775</v>
      </c>
      <c r="H1165" s="10" t="s">
        <v>2907</v>
      </c>
      <c r="I1165" s="10" t="s">
        <v>93</v>
      </c>
      <c r="J1165" s="11">
        <v>44551</v>
      </c>
      <c r="K1165" s="16">
        <v>31</v>
      </c>
      <c r="L1165" s="10" t="s">
        <v>68</v>
      </c>
      <c r="M1165" s="10">
        <f t="shared" si="73"/>
        <v>2021</v>
      </c>
      <c r="N1165" s="10">
        <f t="shared" si="74"/>
        <v>12</v>
      </c>
      <c r="O1165" s="10" t="str">
        <f>VLOOKUP(L1165,'User input'!$D$6:$E$16,2,FALSE)</f>
        <v>Megawidget M</v>
      </c>
      <c r="P1165" s="10">
        <f>VLOOKUP(L1165,'User input'!$D$6:$G$16,3,FALSE)</f>
        <v>1.29</v>
      </c>
      <c r="Q1165" s="10">
        <f>VLOOKUP(L1165,'User input'!$D$6:$G$16,4,FALSE)</f>
        <v>24</v>
      </c>
      <c r="R1165" s="10">
        <f t="shared" si="75"/>
        <v>744</v>
      </c>
      <c r="S1165" s="27">
        <f t="shared" si="72"/>
        <v>959.76</v>
      </c>
      <c r="T1165" s="27">
        <f>IF(K1165&lt;'User input'!$I$9,'User input'!$J$8,IF(K1165&lt;'User input'!$I$10,'User input'!$J$9,IF(K1165&lt;'User input'!$I$11,'User input'!$J$10,'User input'!$J$11)))*S1165</f>
        <v>28.7928</v>
      </c>
      <c r="U1165" s="27">
        <f>K1165*'User input'!$J$17+'User input'!$J$16</f>
        <v>0.5</v>
      </c>
    </row>
    <row r="1166" spans="1:21" x14ac:dyDescent="0.25">
      <c r="A1166" s="17">
        <v>1191</v>
      </c>
      <c r="B1166" s="6" t="s">
        <v>2711</v>
      </c>
      <c r="C1166" s="6" t="s">
        <v>1600</v>
      </c>
      <c r="D1166" s="6" t="s">
        <v>617</v>
      </c>
      <c r="E1166" s="6" t="s">
        <v>29</v>
      </c>
      <c r="F1166" s="15">
        <v>60</v>
      </c>
      <c r="G1166" s="6" t="s">
        <v>3776</v>
      </c>
      <c r="H1166" s="6" t="s">
        <v>3777</v>
      </c>
      <c r="I1166" s="6" t="s">
        <v>32</v>
      </c>
      <c r="J1166" s="7">
        <v>43556</v>
      </c>
      <c r="K1166" s="15">
        <v>38</v>
      </c>
      <c r="L1166" s="6" t="s">
        <v>20</v>
      </c>
      <c r="M1166" s="6">
        <f t="shared" si="73"/>
        <v>2019</v>
      </c>
      <c r="N1166" s="6">
        <f t="shared" si="74"/>
        <v>4</v>
      </c>
      <c r="O1166" s="6" t="str">
        <f>VLOOKUP(L1166,'User input'!$D$6:$E$16,2,FALSE)</f>
        <v>Hyperwotsit</v>
      </c>
      <c r="P1166" s="6">
        <f>VLOOKUP(L1166,'User input'!$D$6:$G$16,3,FALSE)</f>
        <v>2.0099999999999998</v>
      </c>
      <c r="Q1166" s="6">
        <f>VLOOKUP(L1166,'User input'!$D$6:$G$16,4,FALSE)</f>
        <v>20</v>
      </c>
      <c r="R1166" s="6">
        <f t="shared" si="75"/>
        <v>760</v>
      </c>
      <c r="S1166" s="26">
        <f t="shared" si="72"/>
        <v>1527.6</v>
      </c>
      <c r="T1166" s="26">
        <f>IF(K1166&lt;'User input'!$I$9,'User input'!$J$8,IF(K1166&lt;'User input'!$I$10,'User input'!$J$9,IF(K1166&lt;'User input'!$I$11,'User input'!$J$10,'User input'!$J$11)))*S1166</f>
        <v>45.827999999999996</v>
      </c>
      <c r="U1166" s="26">
        <f>K1166*'User input'!$J$17+'User input'!$J$16</f>
        <v>0.5</v>
      </c>
    </row>
    <row r="1167" spans="1:21" x14ac:dyDescent="0.25">
      <c r="A1167" s="18">
        <v>1192</v>
      </c>
      <c r="B1167" s="10" t="s">
        <v>3778</v>
      </c>
      <c r="C1167" s="10" t="s">
        <v>723</v>
      </c>
      <c r="D1167" s="10" t="s">
        <v>28</v>
      </c>
      <c r="E1167" s="10" t="s">
        <v>29</v>
      </c>
      <c r="F1167" s="16">
        <v>90</v>
      </c>
      <c r="G1167" s="10" t="s">
        <v>3779</v>
      </c>
      <c r="H1167" s="10" t="s">
        <v>3780</v>
      </c>
      <c r="I1167" s="10" t="s">
        <v>171</v>
      </c>
      <c r="J1167" s="11">
        <v>44536</v>
      </c>
      <c r="K1167" s="16">
        <v>97</v>
      </c>
      <c r="L1167" s="10" t="s">
        <v>20</v>
      </c>
      <c r="M1167" s="10">
        <f t="shared" si="73"/>
        <v>2021</v>
      </c>
      <c r="N1167" s="10">
        <f t="shared" si="74"/>
        <v>12</v>
      </c>
      <c r="O1167" s="10" t="str">
        <f>VLOOKUP(L1167,'User input'!$D$6:$E$16,2,FALSE)</f>
        <v>Hyperwotsit</v>
      </c>
      <c r="P1167" s="10">
        <f>VLOOKUP(L1167,'User input'!$D$6:$G$16,3,FALSE)</f>
        <v>2.0099999999999998</v>
      </c>
      <c r="Q1167" s="10">
        <f>VLOOKUP(L1167,'User input'!$D$6:$G$16,4,FALSE)</f>
        <v>20</v>
      </c>
      <c r="R1167" s="10">
        <f t="shared" si="75"/>
        <v>1940</v>
      </c>
      <c r="S1167" s="27">
        <f t="shared" si="72"/>
        <v>3899.3999999999996</v>
      </c>
      <c r="T1167" s="27">
        <f>IF(K1167&lt;'User input'!$I$9,'User input'!$J$8,IF(K1167&lt;'User input'!$I$10,'User input'!$J$9,IF(K1167&lt;'User input'!$I$11,'User input'!$J$10,'User input'!$J$11)))*S1167</f>
        <v>194.97</v>
      </c>
      <c r="U1167" s="27">
        <f>K1167*'User input'!$J$17+'User input'!$J$16</f>
        <v>0.5</v>
      </c>
    </row>
    <row r="1168" spans="1:21" x14ac:dyDescent="0.25">
      <c r="A1168" s="17">
        <v>1193</v>
      </c>
      <c r="B1168" s="6" t="s">
        <v>3781</v>
      </c>
      <c r="C1168" s="6" t="s">
        <v>1684</v>
      </c>
      <c r="D1168" s="6" t="s">
        <v>28</v>
      </c>
      <c r="E1168" s="6" t="s">
        <v>29</v>
      </c>
      <c r="F1168" s="15">
        <v>30</v>
      </c>
      <c r="G1168" s="6" t="s">
        <v>3782</v>
      </c>
      <c r="H1168" s="6" t="s">
        <v>3386</v>
      </c>
      <c r="I1168" s="6" t="s">
        <v>32</v>
      </c>
      <c r="J1168" s="7">
        <v>44525</v>
      </c>
      <c r="K1168" s="15">
        <v>102</v>
      </c>
      <c r="L1168" s="6" t="s">
        <v>33</v>
      </c>
      <c r="M1168" s="6">
        <f t="shared" si="73"/>
        <v>2021</v>
      </c>
      <c r="N1168" s="6">
        <f t="shared" si="74"/>
        <v>11</v>
      </c>
      <c r="O1168" s="6" t="str">
        <f>VLOOKUP(L1168,'User input'!$D$6:$E$16,2,FALSE)</f>
        <v>Megawidget L</v>
      </c>
      <c r="P1168" s="6">
        <f>VLOOKUP(L1168,'User input'!$D$6:$G$16,3,FALSE)</f>
        <v>1.79</v>
      </c>
      <c r="Q1168" s="6">
        <f>VLOOKUP(L1168,'User input'!$D$6:$G$16,4,FALSE)</f>
        <v>24</v>
      </c>
      <c r="R1168" s="6">
        <f t="shared" si="75"/>
        <v>2448</v>
      </c>
      <c r="S1168" s="26">
        <f t="shared" si="72"/>
        <v>4381.92</v>
      </c>
      <c r="T1168" s="26">
        <f>IF(K1168&lt;'User input'!$I$9,'User input'!$J$8,IF(K1168&lt;'User input'!$I$10,'User input'!$J$9,IF(K1168&lt;'User input'!$I$11,'User input'!$J$10,'User input'!$J$11)))*S1168</f>
        <v>306.73440000000005</v>
      </c>
      <c r="U1168" s="26">
        <f>K1168*'User input'!$J$17+'User input'!$J$16</f>
        <v>0.5</v>
      </c>
    </row>
    <row r="1169" spans="1:21" x14ac:dyDescent="0.25">
      <c r="A1169" s="18">
        <v>1194</v>
      </c>
      <c r="B1169" s="10" t="s">
        <v>3783</v>
      </c>
      <c r="C1169" s="10" t="s">
        <v>3784</v>
      </c>
      <c r="D1169" s="10" t="s">
        <v>49</v>
      </c>
      <c r="E1169" s="10" t="s">
        <v>16</v>
      </c>
      <c r="F1169" s="16">
        <v>90</v>
      </c>
      <c r="G1169" s="10" t="s">
        <v>3785</v>
      </c>
      <c r="H1169" s="10" t="s">
        <v>3786</v>
      </c>
      <c r="I1169" s="10" t="s">
        <v>32</v>
      </c>
      <c r="J1169" s="11">
        <v>43786</v>
      </c>
      <c r="K1169" s="16">
        <v>80</v>
      </c>
      <c r="L1169" s="10" t="s">
        <v>78</v>
      </c>
      <c r="M1169" s="10">
        <f t="shared" si="73"/>
        <v>2019</v>
      </c>
      <c r="N1169" s="10">
        <f t="shared" si="74"/>
        <v>11</v>
      </c>
      <c r="O1169" s="10" t="str">
        <f>VLOOKUP(L1169,'User input'!$D$6:$E$16,2,FALSE)</f>
        <v>Ultrathing V2</v>
      </c>
      <c r="P1169" s="10">
        <f>VLOOKUP(L1169,'User input'!$D$6:$G$16,3,FALSE)</f>
        <v>2.95</v>
      </c>
      <c r="Q1169" s="10">
        <f>VLOOKUP(L1169,'User input'!$D$6:$G$16,4,FALSE)</f>
        <v>20</v>
      </c>
      <c r="R1169" s="10">
        <f t="shared" si="75"/>
        <v>1600</v>
      </c>
      <c r="S1169" s="27">
        <f t="shared" si="72"/>
        <v>4720</v>
      </c>
      <c r="T1169" s="27">
        <f>IF(K1169&lt;'User input'!$I$9,'User input'!$J$8,IF(K1169&lt;'User input'!$I$10,'User input'!$J$9,IF(K1169&lt;'User input'!$I$11,'User input'!$J$10,'User input'!$J$11)))*S1169</f>
        <v>236</v>
      </c>
      <c r="U1169" s="27">
        <f>K1169*'User input'!$J$17+'User input'!$J$16</f>
        <v>0.5</v>
      </c>
    </row>
    <row r="1170" spans="1:21" x14ac:dyDescent="0.25">
      <c r="A1170" s="17">
        <v>1195</v>
      </c>
      <c r="B1170" s="6" t="s">
        <v>3787</v>
      </c>
      <c r="C1170" s="6" t="s">
        <v>306</v>
      </c>
      <c r="D1170" s="6" t="s">
        <v>15</v>
      </c>
      <c r="E1170" s="6" t="s">
        <v>16</v>
      </c>
      <c r="F1170" s="15">
        <v>60</v>
      </c>
      <c r="G1170" s="6" t="s">
        <v>3788</v>
      </c>
      <c r="H1170" s="6" t="s">
        <v>611</v>
      </c>
      <c r="I1170" s="6" t="s">
        <v>32</v>
      </c>
      <c r="J1170" s="7">
        <v>43765</v>
      </c>
      <c r="K1170" s="15">
        <v>3</v>
      </c>
      <c r="L1170" s="6" t="s">
        <v>33</v>
      </c>
      <c r="M1170" s="6">
        <f t="shared" si="73"/>
        <v>2019</v>
      </c>
      <c r="N1170" s="6">
        <f t="shared" si="74"/>
        <v>10</v>
      </c>
      <c r="O1170" s="6" t="str">
        <f>VLOOKUP(L1170,'User input'!$D$6:$E$16,2,FALSE)</f>
        <v>Megawidget L</v>
      </c>
      <c r="P1170" s="6">
        <f>VLOOKUP(L1170,'User input'!$D$6:$G$16,3,FALSE)</f>
        <v>1.79</v>
      </c>
      <c r="Q1170" s="6">
        <f>VLOOKUP(L1170,'User input'!$D$6:$G$16,4,FALSE)</f>
        <v>24</v>
      </c>
      <c r="R1170" s="6">
        <f t="shared" si="75"/>
        <v>72</v>
      </c>
      <c r="S1170" s="26">
        <f t="shared" si="72"/>
        <v>128.88</v>
      </c>
      <c r="T1170" s="26">
        <f>IF(K1170&lt;'User input'!$I$9,'User input'!$J$8,IF(K1170&lt;'User input'!$I$10,'User input'!$J$9,IF(K1170&lt;'User input'!$I$11,'User input'!$J$10,'User input'!$J$11)))*S1170</f>
        <v>0</v>
      </c>
      <c r="U1170" s="26">
        <f>K1170*'User input'!$J$17+'User input'!$J$16</f>
        <v>0.5</v>
      </c>
    </row>
    <row r="1171" spans="1:21" x14ac:dyDescent="0.25">
      <c r="A1171" s="18">
        <v>1196</v>
      </c>
      <c r="B1171" s="10" t="s">
        <v>3789</v>
      </c>
      <c r="C1171" s="10" t="s">
        <v>3790</v>
      </c>
      <c r="D1171" s="10" t="s">
        <v>49</v>
      </c>
      <c r="E1171" s="10" t="s">
        <v>16</v>
      </c>
      <c r="F1171" s="16">
        <v>60</v>
      </c>
      <c r="G1171" s="10" t="s">
        <v>3791</v>
      </c>
      <c r="H1171" s="10" t="s">
        <v>295</v>
      </c>
      <c r="I1171" s="10" t="s">
        <v>25</v>
      </c>
      <c r="J1171" s="11">
        <v>44029</v>
      </c>
      <c r="K1171" s="16">
        <v>73</v>
      </c>
      <c r="L1171" s="10" t="s">
        <v>52</v>
      </c>
      <c r="M1171" s="10">
        <f t="shared" si="73"/>
        <v>2020</v>
      </c>
      <c r="N1171" s="10">
        <f t="shared" si="74"/>
        <v>7</v>
      </c>
      <c r="O1171" s="10" t="str">
        <f>VLOOKUP(L1171,'User input'!$D$6:$E$16,2,FALSE)</f>
        <v>Megawidget S</v>
      </c>
      <c r="P1171" s="10">
        <f>VLOOKUP(L1171,'User input'!$D$6:$G$16,3,FALSE)</f>
        <v>0.69</v>
      </c>
      <c r="Q1171" s="10">
        <f>VLOOKUP(L1171,'User input'!$D$6:$G$16,4,FALSE)</f>
        <v>24</v>
      </c>
      <c r="R1171" s="10">
        <f t="shared" si="75"/>
        <v>1752</v>
      </c>
      <c r="S1171" s="27">
        <f t="shared" si="72"/>
        <v>1208.8799999999999</v>
      </c>
      <c r="T1171" s="27">
        <f>IF(K1171&lt;'User input'!$I$9,'User input'!$J$8,IF(K1171&lt;'User input'!$I$10,'User input'!$J$9,IF(K1171&lt;'User input'!$I$11,'User input'!$J$10,'User input'!$J$11)))*S1171</f>
        <v>60.443999999999996</v>
      </c>
      <c r="U1171" s="27">
        <f>K1171*'User input'!$J$17+'User input'!$J$16</f>
        <v>0.5</v>
      </c>
    </row>
    <row r="1172" spans="1:21" x14ac:dyDescent="0.25">
      <c r="A1172" s="17">
        <v>1197</v>
      </c>
      <c r="B1172" s="6" t="s">
        <v>3792</v>
      </c>
      <c r="C1172" s="6" t="s">
        <v>3793</v>
      </c>
      <c r="D1172" s="6" t="s">
        <v>28</v>
      </c>
      <c r="E1172" s="6" t="s">
        <v>29</v>
      </c>
      <c r="F1172" s="15">
        <v>60</v>
      </c>
      <c r="G1172" s="6" t="s">
        <v>3794</v>
      </c>
      <c r="H1172" s="6" t="s">
        <v>3196</v>
      </c>
      <c r="I1172" s="6" t="s">
        <v>1194</v>
      </c>
      <c r="J1172" s="7">
        <v>43821</v>
      </c>
      <c r="K1172" s="15">
        <v>84</v>
      </c>
      <c r="L1172" s="6" t="s">
        <v>157</v>
      </c>
      <c r="M1172" s="6">
        <f t="shared" si="73"/>
        <v>2019</v>
      </c>
      <c r="N1172" s="6">
        <f t="shared" si="74"/>
        <v>12</v>
      </c>
      <c r="O1172" s="6" t="str">
        <f>VLOOKUP(L1172,'User input'!$D$6:$E$16,2,FALSE)</f>
        <v>Ultrathing V3</v>
      </c>
      <c r="P1172" s="6">
        <f>VLOOKUP(L1172,'User input'!$D$6:$G$16,3,FALSE)</f>
        <v>3.39</v>
      </c>
      <c r="Q1172" s="6">
        <f>VLOOKUP(L1172,'User input'!$D$6:$G$16,4,FALSE)</f>
        <v>24</v>
      </c>
      <c r="R1172" s="6">
        <f t="shared" si="75"/>
        <v>2016</v>
      </c>
      <c r="S1172" s="26">
        <f t="shared" si="72"/>
        <v>6834.2400000000007</v>
      </c>
      <c r="T1172" s="26">
        <f>IF(K1172&lt;'User input'!$I$9,'User input'!$J$8,IF(K1172&lt;'User input'!$I$10,'User input'!$J$9,IF(K1172&lt;'User input'!$I$11,'User input'!$J$10,'User input'!$J$11)))*S1172</f>
        <v>341.71200000000005</v>
      </c>
      <c r="U1172" s="26">
        <f>K1172*'User input'!$J$17+'User input'!$J$16</f>
        <v>0.5</v>
      </c>
    </row>
    <row r="1173" spans="1:21" x14ac:dyDescent="0.25">
      <c r="A1173" s="18">
        <v>1198</v>
      </c>
      <c r="B1173" s="10" t="s">
        <v>2174</v>
      </c>
      <c r="C1173" s="10" t="s">
        <v>3795</v>
      </c>
      <c r="D1173" s="10" t="s">
        <v>28</v>
      </c>
      <c r="E1173" s="10" t="s">
        <v>29</v>
      </c>
      <c r="F1173" s="16">
        <v>30</v>
      </c>
      <c r="G1173" s="10" t="s">
        <v>3796</v>
      </c>
      <c r="H1173" s="10" t="s">
        <v>3797</v>
      </c>
      <c r="I1173" s="10" t="s">
        <v>32</v>
      </c>
      <c r="J1173" s="11">
        <v>44229</v>
      </c>
      <c r="K1173" s="16">
        <v>60</v>
      </c>
      <c r="L1173" s="10" t="s">
        <v>20</v>
      </c>
      <c r="M1173" s="10">
        <f t="shared" si="73"/>
        <v>2021</v>
      </c>
      <c r="N1173" s="10">
        <f t="shared" si="74"/>
        <v>2</v>
      </c>
      <c r="O1173" s="10" t="str">
        <f>VLOOKUP(L1173,'User input'!$D$6:$E$16,2,FALSE)</f>
        <v>Hyperwotsit</v>
      </c>
      <c r="P1173" s="10">
        <f>VLOOKUP(L1173,'User input'!$D$6:$G$16,3,FALSE)</f>
        <v>2.0099999999999998</v>
      </c>
      <c r="Q1173" s="10">
        <f>VLOOKUP(L1173,'User input'!$D$6:$G$16,4,FALSE)</f>
        <v>20</v>
      </c>
      <c r="R1173" s="10">
        <f t="shared" si="75"/>
        <v>1200</v>
      </c>
      <c r="S1173" s="27">
        <f t="shared" si="72"/>
        <v>2411.9999999999995</v>
      </c>
      <c r="T1173" s="27">
        <f>IF(K1173&lt;'User input'!$I$9,'User input'!$J$8,IF(K1173&lt;'User input'!$I$10,'User input'!$J$9,IF(K1173&lt;'User input'!$I$11,'User input'!$J$10,'User input'!$J$11)))*S1173</f>
        <v>120.59999999999998</v>
      </c>
      <c r="U1173" s="27">
        <f>K1173*'User input'!$J$17+'User input'!$J$16</f>
        <v>0.5</v>
      </c>
    </row>
    <row r="1174" spans="1:21" x14ac:dyDescent="0.25">
      <c r="A1174" s="17">
        <v>1199</v>
      </c>
      <c r="B1174" s="6" t="s">
        <v>3798</v>
      </c>
      <c r="C1174" s="6" t="s">
        <v>3799</v>
      </c>
      <c r="D1174" s="6" t="s">
        <v>28</v>
      </c>
      <c r="E1174" s="6" t="s">
        <v>29</v>
      </c>
      <c r="F1174" s="15">
        <v>90</v>
      </c>
      <c r="G1174" s="6" t="s">
        <v>3800</v>
      </c>
      <c r="H1174" s="6" t="s">
        <v>3801</v>
      </c>
      <c r="I1174" s="6" t="s">
        <v>32</v>
      </c>
      <c r="J1174" s="7">
        <v>44060</v>
      </c>
      <c r="K1174" s="15">
        <v>20</v>
      </c>
      <c r="L1174" s="6" t="s">
        <v>99</v>
      </c>
      <c r="M1174" s="6">
        <f t="shared" si="73"/>
        <v>2020</v>
      </c>
      <c r="N1174" s="6">
        <f t="shared" si="74"/>
        <v>8</v>
      </c>
      <c r="O1174" s="6" t="str">
        <f>VLOOKUP(L1174,'User input'!$D$6:$E$16,2,FALSE)</f>
        <v>Superwossname</v>
      </c>
      <c r="P1174" s="6">
        <f>VLOOKUP(L1174,'User input'!$D$6:$G$16,3,FALSE)</f>
        <v>3.49</v>
      </c>
      <c r="Q1174" s="6">
        <f>VLOOKUP(L1174,'User input'!$D$6:$G$16,4,FALSE)</f>
        <v>20</v>
      </c>
      <c r="R1174" s="6">
        <f t="shared" si="75"/>
        <v>400</v>
      </c>
      <c r="S1174" s="26">
        <f t="shared" si="72"/>
        <v>1396</v>
      </c>
      <c r="T1174" s="26">
        <f>IF(K1174&lt;'User input'!$I$9,'User input'!$J$8,IF(K1174&lt;'User input'!$I$10,'User input'!$J$9,IF(K1174&lt;'User input'!$I$11,'User input'!$J$10,'User input'!$J$11)))*S1174</f>
        <v>41.879999999999995</v>
      </c>
      <c r="U1174" s="26">
        <f>K1174*'User input'!$J$17+'User input'!$J$16</f>
        <v>0.5</v>
      </c>
    </row>
    <row r="1175" spans="1:21" x14ac:dyDescent="0.25">
      <c r="A1175" s="18">
        <v>1200</v>
      </c>
      <c r="B1175" s="10" t="s">
        <v>3802</v>
      </c>
      <c r="C1175" s="10" t="s">
        <v>2027</v>
      </c>
      <c r="D1175" s="10" t="s">
        <v>15</v>
      </c>
      <c r="E1175" s="10" t="s">
        <v>16</v>
      </c>
      <c r="F1175" s="16">
        <v>60</v>
      </c>
      <c r="G1175" s="10" t="s">
        <v>3803</v>
      </c>
      <c r="H1175" s="10" t="s">
        <v>3804</v>
      </c>
      <c r="I1175" s="10" t="s">
        <v>32</v>
      </c>
      <c r="J1175" s="11">
        <v>44446</v>
      </c>
      <c r="K1175" s="16">
        <v>34</v>
      </c>
      <c r="L1175" s="10" t="s">
        <v>62</v>
      </c>
      <c r="M1175" s="10">
        <f t="shared" si="73"/>
        <v>2021</v>
      </c>
      <c r="N1175" s="10">
        <f t="shared" si="74"/>
        <v>9</v>
      </c>
      <c r="O1175" s="10" t="str">
        <f>VLOOKUP(L1175,'User input'!$D$6:$E$16,2,FALSE)</f>
        <v>Ultrathing V4</v>
      </c>
      <c r="P1175" s="10">
        <f>VLOOKUP(L1175,'User input'!$D$6:$G$16,3,FALSE)</f>
        <v>3.99</v>
      </c>
      <c r="Q1175" s="10">
        <f>VLOOKUP(L1175,'User input'!$D$6:$G$16,4,FALSE)</f>
        <v>24</v>
      </c>
      <c r="R1175" s="10">
        <f t="shared" si="75"/>
        <v>816</v>
      </c>
      <c r="S1175" s="27">
        <f t="shared" si="72"/>
        <v>3255.84</v>
      </c>
      <c r="T1175" s="27">
        <f>IF(K1175&lt;'User input'!$I$9,'User input'!$J$8,IF(K1175&lt;'User input'!$I$10,'User input'!$J$9,IF(K1175&lt;'User input'!$I$11,'User input'!$J$10,'User input'!$J$11)))*S1175</f>
        <v>97.675200000000004</v>
      </c>
      <c r="U1175" s="27">
        <f>K1175*'User input'!$J$17+'User input'!$J$16</f>
        <v>0.5</v>
      </c>
    </row>
    <row r="1176" spans="1:21" x14ac:dyDescent="0.25">
      <c r="A1176" s="17">
        <v>1201</v>
      </c>
      <c r="B1176" s="6" t="s">
        <v>3805</v>
      </c>
      <c r="C1176" s="6" t="s">
        <v>1578</v>
      </c>
      <c r="D1176" s="6" t="s">
        <v>49</v>
      </c>
      <c r="E1176" s="6" t="s">
        <v>16</v>
      </c>
      <c r="F1176" s="15">
        <v>30</v>
      </c>
      <c r="G1176" s="6" t="s">
        <v>3806</v>
      </c>
      <c r="H1176" s="6" t="s">
        <v>1279</v>
      </c>
      <c r="I1176" s="6" t="s">
        <v>32</v>
      </c>
      <c r="J1176" s="7">
        <v>44242</v>
      </c>
      <c r="K1176" s="15">
        <v>95</v>
      </c>
      <c r="L1176" s="6" t="s">
        <v>39</v>
      </c>
      <c r="M1176" s="6">
        <f t="shared" si="73"/>
        <v>2021</v>
      </c>
      <c r="N1176" s="6">
        <f t="shared" si="74"/>
        <v>2</v>
      </c>
      <c r="O1176" s="6" t="str">
        <f>VLOOKUP(L1176,'User input'!$D$6:$E$16,2,FALSE)</f>
        <v>Ultrathing V1</v>
      </c>
      <c r="P1176" s="6">
        <f>VLOOKUP(L1176,'User input'!$D$6:$G$16,3,FALSE)</f>
        <v>1.79</v>
      </c>
      <c r="Q1176" s="6">
        <f>VLOOKUP(L1176,'User input'!$D$6:$G$16,4,FALSE)</f>
        <v>17</v>
      </c>
      <c r="R1176" s="6">
        <f t="shared" si="75"/>
        <v>1615</v>
      </c>
      <c r="S1176" s="26">
        <f t="shared" si="72"/>
        <v>2890.85</v>
      </c>
      <c r="T1176" s="26">
        <f>IF(K1176&lt;'User input'!$I$9,'User input'!$J$8,IF(K1176&lt;'User input'!$I$10,'User input'!$J$9,IF(K1176&lt;'User input'!$I$11,'User input'!$J$10,'User input'!$J$11)))*S1176</f>
        <v>144.54249999999999</v>
      </c>
      <c r="U1176" s="26">
        <f>K1176*'User input'!$J$17+'User input'!$J$16</f>
        <v>0.5</v>
      </c>
    </row>
    <row r="1177" spans="1:21" x14ac:dyDescent="0.25">
      <c r="A1177" s="18">
        <v>1202</v>
      </c>
      <c r="B1177" s="10" t="s">
        <v>3807</v>
      </c>
      <c r="C1177" s="10" t="s">
        <v>159</v>
      </c>
      <c r="D1177" s="10" t="s">
        <v>15</v>
      </c>
      <c r="E1177" s="10" t="s">
        <v>16</v>
      </c>
      <c r="F1177" s="16">
        <v>60</v>
      </c>
      <c r="G1177" s="10" t="s">
        <v>3808</v>
      </c>
      <c r="H1177" s="10" t="s">
        <v>3809</v>
      </c>
      <c r="I1177" s="10" t="s">
        <v>1447</v>
      </c>
      <c r="J1177" s="11">
        <v>44476</v>
      </c>
      <c r="K1177" s="16">
        <v>48</v>
      </c>
      <c r="L1177" s="10" t="s">
        <v>33</v>
      </c>
      <c r="M1177" s="10">
        <f t="shared" si="73"/>
        <v>2021</v>
      </c>
      <c r="N1177" s="10">
        <f t="shared" si="74"/>
        <v>10</v>
      </c>
      <c r="O1177" s="10" t="str">
        <f>VLOOKUP(L1177,'User input'!$D$6:$E$16,2,FALSE)</f>
        <v>Megawidget L</v>
      </c>
      <c r="P1177" s="10">
        <f>VLOOKUP(L1177,'User input'!$D$6:$G$16,3,FALSE)</f>
        <v>1.79</v>
      </c>
      <c r="Q1177" s="10">
        <f>VLOOKUP(L1177,'User input'!$D$6:$G$16,4,FALSE)</f>
        <v>24</v>
      </c>
      <c r="R1177" s="10">
        <f t="shared" si="75"/>
        <v>1152</v>
      </c>
      <c r="S1177" s="27">
        <f t="shared" si="72"/>
        <v>2062.08</v>
      </c>
      <c r="T1177" s="27">
        <f>IF(K1177&lt;'User input'!$I$9,'User input'!$J$8,IF(K1177&lt;'User input'!$I$10,'User input'!$J$9,IF(K1177&lt;'User input'!$I$11,'User input'!$J$10,'User input'!$J$11)))*S1177</f>
        <v>61.862399999999994</v>
      </c>
      <c r="U1177" s="27">
        <f>K1177*'User input'!$J$17+'User input'!$J$16</f>
        <v>0.5</v>
      </c>
    </row>
    <row r="1178" spans="1:21" x14ac:dyDescent="0.25">
      <c r="A1178" s="17">
        <v>1203</v>
      </c>
      <c r="B1178" s="6" t="s">
        <v>3810</v>
      </c>
      <c r="C1178" s="6" t="s">
        <v>3811</v>
      </c>
      <c r="D1178" s="6" t="s">
        <v>49</v>
      </c>
      <c r="E1178" s="6" t="s">
        <v>16</v>
      </c>
      <c r="F1178" s="15">
        <v>60</v>
      </c>
      <c r="G1178" s="6" t="s">
        <v>3812</v>
      </c>
      <c r="H1178" s="6" t="s">
        <v>3813</v>
      </c>
      <c r="I1178" s="6" t="s">
        <v>20</v>
      </c>
      <c r="J1178" s="7">
        <v>43600</v>
      </c>
      <c r="K1178" s="15">
        <v>78</v>
      </c>
      <c r="L1178" s="6" t="s">
        <v>44</v>
      </c>
      <c r="M1178" s="6">
        <f t="shared" si="73"/>
        <v>2019</v>
      </c>
      <c r="N1178" s="6">
        <f t="shared" si="74"/>
        <v>5</v>
      </c>
      <c r="O1178" s="6" t="str">
        <f>VLOOKUP(L1178,'User input'!$D$6:$E$16,2,FALSE)</f>
        <v>Gigastuff</v>
      </c>
      <c r="P1178" s="6">
        <f>VLOOKUP(L1178,'User input'!$D$6:$G$16,3,FALSE)</f>
        <v>1.89</v>
      </c>
      <c r="Q1178" s="6">
        <f>VLOOKUP(L1178,'User input'!$D$6:$G$16,4,FALSE)</f>
        <v>18</v>
      </c>
      <c r="R1178" s="6">
        <f t="shared" si="75"/>
        <v>1404</v>
      </c>
      <c r="S1178" s="26">
        <f t="shared" si="72"/>
        <v>2653.56</v>
      </c>
      <c r="T1178" s="26">
        <f>IF(K1178&lt;'User input'!$I$9,'User input'!$J$8,IF(K1178&lt;'User input'!$I$10,'User input'!$J$9,IF(K1178&lt;'User input'!$I$11,'User input'!$J$10,'User input'!$J$11)))*S1178</f>
        <v>132.678</v>
      </c>
      <c r="U1178" s="26">
        <f>K1178*'User input'!$J$17+'User input'!$J$16</f>
        <v>0.5</v>
      </c>
    </row>
    <row r="1179" spans="1:21" x14ac:dyDescent="0.25">
      <c r="A1179" s="18">
        <v>1204</v>
      </c>
      <c r="B1179" s="10" t="s">
        <v>3814</v>
      </c>
      <c r="C1179" s="10" t="s">
        <v>665</v>
      </c>
      <c r="D1179" s="10" t="s">
        <v>49</v>
      </c>
      <c r="E1179" s="10" t="s">
        <v>16</v>
      </c>
      <c r="F1179" s="16">
        <v>30</v>
      </c>
      <c r="G1179" s="10" t="s">
        <v>3815</v>
      </c>
      <c r="H1179" s="10" t="s">
        <v>2370</v>
      </c>
      <c r="I1179" s="10" t="s">
        <v>171</v>
      </c>
      <c r="J1179" s="11">
        <v>44057</v>
      </c>
      <c r="K1179" s="16">
        <v>23</v>
      </c>
      <c r="L1179" s="10" t="s">
        <v>44</v>
      </c>
      <c r="M1179" s="10">
        <f t="shared" si="73"/>
        <v>2020</v>
      </c>
      <c r="N1179" s="10">
        <f t="shared" si="74"/>
        <v>8</v>
      </c>
      <c r="O1179" s="10" t="str">
        <f>VLOOKUP(L1179,'User input'!$D$6:$E$16,2,FALSE)</f>
        <v>Gigastuff</v>
      </c>
      <c r="P1179" s="10">
        <f>VLOOKUP(L1179,'User input'!$D$6:$G$16,3,FALSE)</f>
        <v>1.89</v>
      </c>
      <c r="Q1179" s="10">
        <f>VLOOKUP(L1179,'User input'!$D$6:$G$16,4,FALSE)</f>
        <v>18</v>
      </c>
      <c r="R1179" s="10">
        <f t="shared" si="75"/>
        <v>414</v>
      </c>
      <c r="S1179" s="27">
        <f t="shared" si="72"/>
        <v>782.45999999999992</v>
      </c>
      <c r="T1179" s="27">
        <f>IF(K1179&lt;'User input'!$I$9,'User input'!$J$8,IF(K1179&lt;'User input'!$I$10,'User input'!$J$9,IF(K1179&lt;'User input'!$I$11,'User input'!$J$10,'User input'!$J$11)))*S1179</f>
        <v>23.473799999999997</v>
      </c>
      <c r="U1179" s="27">
        <f>K1179*'User input'!$J$17+'User input'!$J$16</f>
        <v>0.5</v>
      </c>
    </row>
    <row r="1180" spans="1:21" x14ac:dyDescent="0.25">
      <c r="A1180" s="17">
        <v>1205</v>
      </c>
      <c r="B1180" s="6" t="s">
        <v>3484</v>
      </c>
      <c r="C1180" s="6" t="s">
        <v>3816</v>
      </c>
      <c r="D1180" s="6" t="s">
        <v>28</v>
      </c>
      <c r="E1180" s="6" t="s">
        <v>29</v>
      </c>
      <c r="F1180" s="15">
        <v>30</v>
      </c>
      <c r="G1180" s="6" t="s">
        <v>3817</v>
      </c>
      <c r="H1180" s="6" t="s">
        <v>1357</v>
      </c>
      <c r="I1180" s="6" t="s">
        <v>176</v>
      </c>
      <c r="J1180" s="7">
        <v>44171</v>
      </c>
      <c r="K1180" s="15">
        <v>21</v>
      </c>
      <c r="L1180" s="6" t="s">
        <v>68</v>
      </c>
      <c r="M1180" s="6">
        <f t="shared" si="73"/>
        <v>2020</v>
      </c>
      <c r="N1180" s="6">
        <f t="shared" si="74"/>
        <v>12</v>
      </c>
      <c r="O1180" s="6" t="str">
        <f>VLOOKUP(L1180,'User input'!$D$6:$E$16,2,FALSE)</f>
        <v>Megawidget M</v>
      </c>
      <c r="P1180" s="6">
        <f>VLOOKUP(L1180,'User input'!$D$6:$G$16,3,FALSE)</f>
        <v>1.29</v>
      </c>
      <c r="Q1180" s="6">
        <f>VLOOKUP(L1180,'User input'!$D$6:$G$16,4,FALSE)</f>
        <v>24</v>
      </c>
      <c r="R1180" s="6">
        <f t="shared" si="75"/>
        <v>504</v>
      </c>
      <c r="S1180" s="26">
        <f t="shared" si="72"/>
        <v>650.16</v>
      </c>
      <c r="T1180" s="26">
        <f>IF(K1180&lt;'User input'!$I$9,'User input'!$J$8,IF(K1180&lt;'User input'!$I$10,'User input'!$J$9,IF(K1180&lt;'User input'!$I$11,'User input'!$J$10,'User input'!$J$11)))*S1180</f>
        <v>19.504799999999999</v>
      </c>
      <c r="U1180" s="26">
        <f>K1180*'User input'!$J$17+'User input'!$J$16</f>
        <v>0.5</v>
      </c>
    </row>
    <row r="1181" spans="1:21" x14ac:dyDescent="0.25">
      <c r="A1181" s="18">
        <v>1206</v>
      </c>
      <c r="B1181" s="10" t="s">
        <v>1496</v>
      </c>
      <c r="C1181" s="10" t="s">
        <v>3818</v>
      </c>
      <c r="D1181" s="10" t="s">
        <v>28</v>
      </c>
      <c r="E1181" s="10" t="s">
        <v>29</v>
      </c>
      <c r="F1181" s="16">
        <v>90</v>
      </c>
      <c r="G1181" s="10" t="s">
        <v>3817</v>
      </c>
      <c r="H1181" s="10" t="s">
        <v>3049</v>
      </c>
      <c r="I1181" s="10" t="s">
        <v>185</v>
      </c>
      <c r="J1181" s="11">
        <v>44255</v>
      </c>
      <c r="K1181" s="16">
        <v>39</v>
      </c>
      <c r="L1181" s="10" t="s">
        <v>78</v>
      </c>
      <c r="M1181" s="10">
        <f t="shared" si="73"/>
        <v>2021</v>
      </c>
      <c r="N1181" s="10">
        <f t="shared" si="74"/>
        <v>2</v>
      </c>
      <c r="O1181" s="10" t="str">
        <f>VLOOKUP(L1181,'User input'!$D$6:$E$16,2,FALSE)</f>
        <v>Ultrathing V2</v>
      </c>
      <c r="P1181" s="10">
        <f>VLOOKUP(L1181,'User input'!$D$6:$G$16,3,FALSE)</f>
        <v>2.95</v>
      </c>
      <c r="Q1181" s="10">
        <f>VLOOKUP(L1181,'User input'!$D$6:$G$16,4,FALSE)</f>
        <v>20</v>
      </c>
      <c r="R1181" s="10">
        <f t="shared" si="75"/>
        <v>780</v>
      </c>
      <c r="S1181" s="27">
        <f t="shared" si="72"/>
        <v>2301</v>
      </c>
      <c r="T1181" s="27">
        <f>IF(K1181&lt;'User input'!$I$9,'User input'!$J$8,IF(K1181&lt;'User input'!$I$10,'User input'!$J$9,IF(K1181&lt;'User input'!$I$11,'User input'!$J$10,'User input'!$J$11)))*S1181</f>
        <v>69.03</v>
      </c>
      <c r="U1181" s="27">
        <f>K1181*'User input'!$J$17+'User input'!$J$16</f>
        <v>0.5</v>
      </c>
    </row>
    <row r="1182" spans="1:21" x14ac:dyDescent="0.25">
      <c r="A1182" s="17">
        <v>1207</v>
      </c>
      <c r="B1182" s="6" t="s">
        <v>3819</v>
      </c>
      <c r="C1182" s="6" t="s">
        <v>1680</v>
      </c>
      <c r="D1182" s="6" t="s">
        <v>49</v>
      </c>
      <c r="E1182" s="6" t="s">
        <v>16</v>
      </c>
      <c r="F1182" s="15">
        <v>30</v>
      </c>
      <c r="G1182" s="6" t="s">
        <v>3820</v>
      </c>
      <c r="H1182" s="6" t="s">
        <v>3821</v>
      </c>
      <c r="I1182" s="6" t="s">
        <v>32</v>
      </c>
      <c r="J1182" s="7">
        <v>43696</v>
      </c>
      <c r="K1182" s="15">
        <v>72</v>
      </c>
      <c r="L1182" s="6" t="s">
        <v>44</v>
      </c>
      <c r="M1182" s="6">
        <f t="shared" si="73"/>
        <v>2019</v>
      </c>
      <c r="N1182" s="6">
        <f t="shared" si="74"/>
        <v>8</v>
      </c>
      <c r="O1182" s="6" t="str">
        <f>VLOOKUP(L1182,'User input'!$D$6:$E$16,2,FALSE)</f>
        <v>Gigastuff</v>
      </c>
      <c r="P1182" s="6">
        <f>VLOOKUP(L1182,'User input'!$D$6:$G$16,3,FALSE)</f>
        <v>1.89</v>
      </c>
      <c r="Q1182" s="6">
        <f>VLOOKUP(L1182,'User input'!$D$6:$G$16,4,FALSE)</f>
        <v>18</v>
      </c>
      <c r="R1182" s="6">
        <f t="shared" si="75"/>
        <v>1296</v>
      </c>
      <c r="S1182" s="26">
        <f t="shared" si="72"/>
        <v>2449.44</v>
      </c>
      <c r="T1182" s="26">
        <f>IF(K1182&lt;'User input'!$I$9,'User input'!$J$8,IF(K1182&lt;'User input'!$I$10,'User input'!$J$9,IF(K1182&lt;'User input'!$I$11,'User input'!$J$10,'User input'!$J$11)))*S1182</f>
        <v>122.47200000000001</v>
      </c>
      <c r="U1182" s="26">
        <f>K1182*'User input'!$J$17+'User input'!$J$16</f>
        <v>0.5</v>
      </c>
    </row>
    <row r="1183" spans="1:21" x14ac:dyDescent="0.25">
      <c r="A1183" s="18">
        <v>1208</v>
      </c>
      <c r="B1183" s="10" t="s">
        <v>3822</v>
      </c>
      <c r="C1183" s="10" t="s">
        <v>3823</v>
      </c>
      <c r="D1183" s="10" t="s">
        <v>28</v>
      </c>
      <c r="E1183" s="10" t="s">
        <v>29</v>
      </c>
      <c r="F1183" s="16">
        <v>60</v>
      </c>
      <c r="G1183" s="10" t="s">
        <v>3824</v>
      </c>
      <c r="H1183" s="10" t="s">
        <v>2567</v>
      </c>
      <c r="I1183" s="10" t="s">
        <v>641</v>
      </c>
      <c r="J1183" s="11">
        <v>43902</v>
      </c>
      <c r="K1183" s="16">
        <v>66</v>
      </c>
      <c r="L1183" s="10" t="s">
        <v>62</v>
      </c>
      <c r="M1183" s="10">
        <f t="shared" si="73"/>
        <v>2020</v>
      </c>
      <c r="N1183" s="10">
        <f t="shared" si="74"/>
        <v>3</v>
      </c>
      <c r="O1183" s="10" t="str">
        <f>VLOOKUP(L1183,'User input'!$D$6:$E$16,2,FALSE)</f>
        <v>Ultrathing V4</v>
      </c>
      <c r="P1183" s="10">
        <f>VLOOKUP(L1183,'User input'!$D$6:$G$16,3,FALSE)</f>
        <v>3.99</v>
      </c>
      <c r="Q1183" s="10">
        <f>VLOOKUP(L1183,'User input'!$D$6:$G$16,4,FALSE)</f>
        <v>24</v>
      </c>
      <c r="R1183" s="10">
        <f t="shared" si="75"/>
        <v>1584</v>
      </c>
      <c r="S1183" s="27">
        <f t="shared" si="72"/>
        <v>6320.1600000000008</v>
      </c>
      <c r="T1183" s="27">
        <f>IF(K1183&lt;'User input'!$I$9,'User input'!$J$8,IF(K1183&lt;'User input'!$I$10,'User input'!$J$9,IF(K1183&lt;'User input'!$I$11,'User input'!$J$10,'User input'!$J$11)))*S1183</f>
        <v>316.00800000000004</v>
      </c>
      <c r="U1183" s="27">
        <f>K1183*'User input'!$J$17+'User input'!$J$16</f>
        <v>0.5</v>
      </c>
    </row>
    <row r="1184" spans="1:21" x14ac:dyDescent="0.25">
      <c r="A1184" s="17">
        <v>1209</v>
      </c>
      <c r="B1184" s="6" t="s">
        <v>3825</v>
      </c>
      <c r="C1184" s="6" t="s">
        <v>3826</v>
      </c>
      <c r="D1184" s="6" t="s">
        <v>49</v>
      </c>
      <c r="E1184" s="6" t="s">
        <v>16</v>
      </c>
      <c r="F1184" s="15">
        <v>90</v>
      </c>
      <c r="G1184" s="6" t="s">
        <v>3827</v>
      </c>
      <c r="H1184" s="6" t="s">
        <v>2046</v>
      </c>
      <c r="I1184" s="6" t="s">
        <v>32</v>
      </c>
      <c r="J1184" s="7">
        <v>44534</v>
      </c>
      <c r="K1184" s="15">
        <v>70</v>
      </c>
      <c r="L1184" s="6" t="s">
        <v>78</v>
      </c>
      <c r="M1184" s="6">
        <f t="shared" si="73"/>
        <v>2021</v>
      </c>
      <c r="N1184" s="6">
        <f t="shared" si="74"/>
        <v>12</v>
      </c>
      <c r="O1184" s="6" t="str">
        <f>VLOOKUP(L1184,'User input'!$D$6:$E$16,2,FALSE)</f>
        <v>Ultrathing V2</v>
      </c>
      <c r="P1184" s="6">
        <f>VLOOKUP(L1184,'User input'!$D$6:$G$16,3,FALSE)</f>
        <v>2.95</v>
      </c>
      <c r="Q1184" s="6">
        <f>VLOOKUP(L1184,'User input'!$D$6:$G$16,4,FALSE)</f>
        <v>20</v>
      </c>
      <c r="R1184" s="6">
        <f t="shared" si="75"/>
        <v>1400</v>
      </c>
      <c r="S1184" s="26">
        <f t="shared" si="72"/>
        <v>4130</v>
      </c>
      <c r="T1184" s="26">
        <f>IF(K1184&lt;'User input'!$I$9,'User input'!$J$8,IF(K1184&lt;'User input'!$I$10,'User input'!$J$9,IF(K1184&lt;'User input'!$I$11,'User input'!$J$10,'User input'!$J$11)))*S1184</f>
        <v>206.5</v>
      </c>
      <c r="U1184" s="26">
        <f>K1184*'User input'!$J$17+'User input'!$J$16</f>
        <v>0.5</v>
      </c>
    </row>
    <row r="1185" spans="1:21" x14ac:dyDescent="0.25">
      <c r="A1185" s="18">
        <v>1210</v>
      </c>
      <c r="B1185" s="10" t="s">
        <v>3828</v>
      </c>
      <c r="C1185" s="10" t="s">
        <v>48</v>
      </c>
      <c r="D1185" s="10" t="s">
        <v>41</v>
      </c>
      <c r="E1185" s="10" t="s">
        <v>16</v>
      </c>
      <c r="F1185" s="16">
        <v>30</v>
      </c>
      <c r="G1185" s="10" t="s">
        <v>3829</v>
      </c>
      <c r="H1185" s="10" t="s">
        <v>1185</v>
      </c>
      <c r="I1185" s="10" t="s">
        <v>171</v>
      </c>
      <c r="J1185" s="11">
        <v>43915</v>
      </c>
      <c r="K1185" s="16">
        <v>44</v>
      </c>
      <c r="L1185" s="10" t="s">
        <v>39</v>
      </c>
      <c r="M1185" s="10">
        <f t="shared" si="73"/>
        <v>2020</v>
      </c>
      <c r="N1185" s="10">
        <f t="shared" si="74"/>
        <v>3</v>
      </c>
      <c r="O1185" s="10" t="str">
        <f>VLOOKUP(L1185,'User input'!$D$6:$E$16,2,FALSE)</f>
        <v>Ultrathing V1</v>
      </c>
      <c r="P1185" s="10">
        <f>VLOOKUP(L1185,'User input'!$D$6:$G$16,3,FALSE)</f>
        <v>1.79</v>
      </c>
      <c r="Q1185" s="10">
        <f>VLOOKUP(L1185,'User input'!$D$6:$G$16,4,FALSE)</f>
        <v>17</v>
      </c>
      <c r="R1185" s="10">
        <f t="shared" si="75"/>
        <v>748</v>
      </c>
      <c r="S1185" s="27">
        <f t="shared" si="72"/>
        <v>1338.92</v>
      </c>
      <c r="T1185" s="27">
        <f>IF(K1185&lt;'User input'!$I$9,'User input'!$J$8,IF(K1185&lt;'User input'!$I$10,'User input'!$J$9,IF(K1185&lt;'User input'!$I$11,'User input'!$J$10,'User input'!$J$11)))*S1185</f>
        <v>40.1676</v>
      </c>
      <c r="U1185" s="27">
        <f>K1185*'User input'!$J$17+'User input'!$J$16</f>
        <v>0.5</v>
      </c>
    </row>
    <row r="1186" spans="1:21" x14ac:dyDescent="0.25">
      <c r="A1186" s="17">
        <v>1211</v>
      </c>
      <c r="B1186" s="6" t="s">
        <v>128</v>
      </c>
      <c r="C1186" s="6" t="s">
        <v>3830</v>
      </c>
      <c r="D1186" s="6" t="s">
        <v>28</v>
      </c>
      <c r="E1186" s="6" t="s">
        <v>29</v>
      </c>
      <c r="F1186" s="15">
        <v>60</v>
      </c>
      <c r="G1186" s="6" t="s">
        <v>3829</v>
      </c>
      <c r="H1186" s="6" t="s">
        <v>2723</v>
      </c>
      <c r="I1186" s="6" t="s">
        <v>25</v>
      </c>
      <c r="J1186" s="7">
        <v>43540</v>
      </c>
      <c r="K1186" s="15">
        <v>79</v>
      </c>
      <c r="L1186" s="6" t="s">
        <v>62</v>
      </c>
      <c r="M1186" s="6">
        <f t="shared" si="73"/>
        <v>2019</v>
      </c>
      <c r="N1186" s="6">
        <f t="shared" si="74"/>
        <v>3</v>
      </c>
      <c r="O1186" s="6" t="str">
        <f>VLOOKUP(L1186,'User input'!$D$6:$E$16,2,FALSE)</f>
        <v>Ultrathing V4</v>
      </c>
      <c r="P1186" s="6">
        <f>VLOOKUP(L1186,'User input'!$D$6:$G$16,3,FALSE)</f>
        <v>3.99</v>
      </c>
      <c r="Q1186" s="6">
        <f>VLOOKUP(L1186,'User input'!$D$6:$G$16,4,FALSE)</f>
        <v>24</v>
      </c>
      <c r="R1186" s="6">
        <f t="shared" si="75"/>
        <v>1896</v>
      </c>
      <c r="S1186" s="26">
        <f t="shared" si="72"/>
        <v>7565.04</v>
      </c>
      <c r="T1186" s="26">
        <f>IF(K1186&lt;'User input'!$I$9,'User input'!$J$8,IF(K1186&lt;'User input'!$I$10,'User input'!$J$9,IF(K1186&lt;'User input'!$I$11,'User input'!$J$10,'User input'!$J$11)))*S1186</f>
        <v>378.25200000000001</v>
      </c>
      <c r="U1186" s="26">
        <f>K1186*'User input'!$J$17+'User input'!$J$16</f>
        <v>0.5</v>
      </c>
    </row>
    <row r="1187" spans="1:21" x14ac:dyDescent="0.25">
      <c r="A1187" s="18">
        <v>1212</v>
      </c>
      <c r="B1187" s="10" t="s">
        <v>3831</v>
      </c>
      <c r="C1187" s="10" t="s">
        <v>3832</v>
      </c>
      <c r="D1187" s="10" t="s">
        <v>15</v>
      </c>
      <c r="E1187" s="10" t="s">
        <v>16</v>
      </c>
      <c r="F1187" s="16">
        <v>90</v>
      </c>
      <c r="G1187" s="10" t="s">
        <v>3833</v>
      </c>
      <c r="H1187" s="10" t="s">
        <v>1704</v>
      </c>
      <c r="I1187" s="10" t="s">
        <v>185</v>
      </c>
      <c r="J1187" s="11">
        <v>43956</v>
      </c>
      <c r="K1187" s="16">
        <v>88</v>
      </c>
      <c r="L1187" s="10" t="s">
        <v>52</v>
      </c>
      <c r="M1187" s="10">
        <f t="shared" si="73"/>
        <v>2020</v>
      </c>
      <c r="N1187" s="10">
        <f t="shared" si="74"/>
        <v>5</v>
      </c>
      <c r="O1187" s="10" t="str">
        <f>VLOOKUP(L1187,'User input'!$D$6:$E$16,2,FALSE)</f>
        <v>Megawidget S</v>
      </c>
      <c r="P1187" s="10">
        <f>VLOOKUP(L1187,'User input'!$D$6:$G$16,3,FALSE)</f>
        <v>0.69</v>
      </c>
      <c r="Q1187" s="10">
        <f>VLOOKUP(L1187,'User input'!$D$6:$G$16,4,FALSE)</f>
        <v>24</v>
      </c>
      <c r="R1187" s="10">
        <f t="shared" si="75"/>
        <v>2112</v>
      </c>
      <c r="S1187" s="27">
        <f t="shared" si="72"/>
        <v>1457.28</v>
      </c>
      <c r="T1187" s="27">
        <f>IF(K1187&lt;'User input'!$I$9,'User input'!$J$8,IF(K1187&lt;'User input'!$I$10,'User input'!$J$9,IF(K1187&lt;'User input'!$I$11,'User input'!$J$10,'User input'!$J$11)))*S1187</f>
        <v>72.864000000000004</v>
      </c>
      <c r="U1187" s="27">
        <f>K1187*'User input'!$J$17+'User input'!$J$16</f>
        <v>0.5</v>
      </c>
    </row>
    <row r="1188" spans="1:21" x14ac:dyDescent="0.25">
      <c r="A1188" s="17">
        <v>1213</v>
      </c>
      <c r="B1188" s="6" t="s">
        <v>3834</v>
      </c>
      <c r="C1188" s="6" t="s">
        <v>3835</v>
      </c>
      <c r="D1188" s="6" t="s">
        <v>15</v>
      </c>
      <c r="E1188" s="6" t="s">
        <v>16</v>
      </c>
      <c r="F1188" s="15">
        <v>60</v>
      </c>
      <c r="G1188" s="6" t="s">
        <v>3836</v>
      </c>
      <c r="H1188" s="6" t="s">
        <v>1764</v>
      </c>
      <c r="I1188" s="6" t="s">
        <v>176</v>
      </c>
      <c r="J1188" s="7">
        <v>43501</v>
      </c>
      <c r="K1188" s="15">
        <v>31</v>
      </c>
      <c r="L1188" s="6" t="s">
        <v>52</v>
      </c>
      <c r="M1188" s="6">
        <f t="shared" si="73"/>
        <v>2019</v>
      </c>
      <c r="N1188" s="6">
        <f t="shared" si="74"/>
        <v>2</v>
      </c>
      <c r="O1188" s="6" t="str">
        <f>VLOOKUP(L1188,'User input'!$D$6:$E$16,2,FALSE)</f>
        <v>Megawidget S</v>
      </c>
      <c r="P1188" s="6">
        <f>VLOOKUP(L1188,'User input'!$D$6:$G$16,3,FALSE)</f>
        <v>0.69</v>
      </c>
      <c r="Q1188" s="6">
        <f>VLOOKUP(L1188,'User input'!$D$6:$G$16,4,FALSE)</f>
        <v>24</v>
      </c>
      <c r="R1188" s="6">
        <f t="shared" si="75"/>
        <v>744</v>
      </c>
      <c r="S1188" s="26">
        <f t="shared" si="72"/>
        <v>513.36</v>
      </c>
      <c r="T1188" s="26">
        <f>IF(K1188&lt;'User input'!$I$9,'User input'!$J$8,IF(K1188&lt;'User input'!$I$10,'User input'!$J$9,IF(K1188&lt;'User input'!$I$11,'User input'!$J$10,'User input'!$J$11)))*S1188</f>
        <v>15.4008</v>
      </c>
      <c r="U1188" s="26">
        <f>K1188*'User input'!$J$17+'User input'!$J$16</f>
        <v>0.5</v>
      </c>
    </row>
    <row r="1189" spans="1:21" x14ac:dyDescent="0.25">
      <c r="A1189" s="18">
        <v>1214</v>
      </c>
      <c r="B1189" s="10" t="s">
        <v>1332</v>
      </c>
      <c r="C1189" s="10" t="s">
        <v>3462</v>
      </c>
      <c r="D1189" s="10" t="s">
        <v>28</v>
      </c>
      <c r="E1189" s="10" t="s">
        <v>29</v>
      </c>
      <c r="F1189" s="16">
        <v>90</v>
      </c>
      <c r="G1189" s="10" t="s">
        <v>3837</v>
      </c>
      <c r="H1189" s="10" t="s">
        <v>3838</v>
      </c>
      <c r="I1189" s="10" t="s">
        <v>32</v>
      </c>
      <c r="J1189" s="11">
        <v>44217</v>
      </c>
      <c r="K1189" s="16">
        <v>31</v>
      </c>
      <c r="L1189" s="10" t="s">
        <v>44</v>
      </c>
      <c r="M1189" s="10">
        <f t="shared" si="73"/>
        <v>2021</v>
      </c>
      <c r="N1189" s="10">
        <f t="shared" si="74"/>
        <v>1</v>
      </c>
      <c r="O1189" s="10" t="str">
        <f>VLOOKUP(L1189,'User input'!$D$6:$E$16,2,FALSE)</f>
        <v>Gigastuff</v>
      </c>
      <c r="P1189" s="10">
        <f>VLOOKUP(L1189,'User input'!$D$6:$G$16,3,FALSE)</f>
        <v>1.89</v>
      </c>
      <c r="Q1189" s="10">
        <f>VLOOKUP(L1189,'User input'!$D$6:$G$16,4,FALSE)</f>
        <v>18</v>
      </c>
      <c r="R1189" s="10">
        <f t="shared" si="75"/>
        <v>558</v>
      </c>
      <c r="S1189" s="27">
        <f t="shared" si="72"/>
        <v>1054.6199999999999</v>
      </c>
      <c r="T1189" s="27">
        <f>IF(K1189&lt;'User input'!$I$9,'User input'!$J$8,IF(K1189&lt;'User input'!$I$10,'User input'!$J$9,IF(K1189&lt;'User input'!$I$11,'User input'!$J$10,'User input'!$J$11)))*S1189</f>
        <v>31.638599999999997</v>
      </c>
      <c r="U1189" s="27">
        <f>K1189*'User input'!$J$17+'User input'!$J$16</f>
        <v>0.5</v>
      </c>
    </row>
    <row r="1190" spans="1:21" x14ac:dyDescent="0.25">
      <c r="A1190" s="17">
        <v>1215</v>
      </c>
      <c r="B1190" s="6" t="s">
        <v>3839</v>
      </c>
      <c r="C1190" s="6" t="s">
        <v>2985</v>
      </c>
      <c r="D1190" s="6" t="s">
        <v>15</v>
      </c>
      <c r="E1190" s="6" t="s">
        <v>16</v>
      </c>
      <c r="F1190" s="15">
        <v>30</v>
      </c>
      <c r="G1190" s="6" t="s">
        <v>3840</v>
      </c>
      <c r="H1190" s="6" t="s">
        <v>3841</v>
      </c>
      <c r="I1190" s="6" t="s">
        <v>38</v>
      </c>
      <c r="J1190" s="7">
        <v>43659</v>
      </c>
      <c r="K1190" s="15">
        <v>66</v>
      </c>
      <c r="L1190" s="6" t="s">
        <v>68</v>
      </c>
      <c r="M1190" s="6">
        <f t="shared" si="73"/>
        <v>2019</v>
      </c>
      <c r="N1190" s="6">
        <f t="shared" si="74"/>
        <v>7</v>
      </c>
      <c r="O1190" s="6" t="str">
        <f>VLOOKUP(L1190,'User input'!$D$6:$E$16,2,FALSE)</f>
        <v>Megawidget M</v>
      </c>
      <c r="P1190" s="6">
        <f>VLOOKUP(L1190,'User input'!$D$6:$G$16,3,FALSE)</f>
        <v>1.29</v>
      </c>
      <c r="Q1190" s="6">
        <f>VLOOKUP(L1190,'User input'!$D$6:$G$16,4,FALSE)</f>
        <v>24</v>
      </c>
      <c r="R1190" s="6">
        <f t="shared" si="75"/>
        <v>1584</v>
      </c>
      <c r="S1190" s="26">
        <f t="shared" si="72"/>
        <v>2043.3600000000001</v>
      </c>
      <c r="T1190" s="26">
        <f>IF(K1190&lt;'User input'!$I$9,'User input'!$J$8,IF(K1190&lt;'User input'!$I$10,'User input'!$J$9,IF(K1190&lt;'User input'!$I$11,'User input'!$J$10,'User input'!$J$11)))*S1190</f>
        <v>102.16800000000001</v>
      </c>
      <c r="U1190" s="26">
        <f>K1190*'User input'!$J$17+'User input'!$J$16</f>
        <v>0.5</v>
      </c>
    </row>
    <row r="1191" spans="1:21" x14ac:dyDescent="0.25">
      <c r="A1191" s="18">
        <v>1216</v>
      </c>
      <c r="B1191" s="10" t="s">
        <v>3842</v>
      </c>
      <c r="C1191" s="10" t="s">
        <v>2913</v>
      </c>
      <c r="D1191" s="10" t="s">
        <v>28</v>
      </c>
      <c r="E1191" s="10" t="s">
        <v>29</v>
      </c>
      <c r="F1191" s="16">
        <v>30</v>
      </c>
      <c r="G1191" s="10" t="s">
        <v>3843</v>
      </c>
      <c r="H1191" s="10" t="s">
        <v>2635</v>
      </c>
      <c r="I1191" s="10" t="s">
        <v>32</v>
      </c>
      <c r="J1191" s="11">
        <v>43479</v>
      </c>
      <c r="K1191" s="16">
        <v>8</v>
      </c>
      <c r="L1191" s="10" t="s">
        <v>78</v>
      </c>
      <c r="M1191" s="10">
        <f t="shared" si="73"/>
        <v>2019</v>
      </c>
      <c r="N1191" s="10">
        <f t="shared" si="74"/>
        <v>1</v>
      </c>
      <c r="O1191" s="10" t="str">
        <f>VLOOKUP(L1191,'User input'!$D$6:$E$16,2,FALSE)</f>
        <v>Ultrathing V2</v>
      </c>
      <c r="P1191" s="10">
        <f>VLOOKUP(L1191,'User input'!$D$6:$G$16,3,FALSE)</f>
        <v>2.95</v>
      </c>
      <c r="Q1191" s="10">
        <f>VLOOKUP(L1191,'User input'!$D$6:$G$16,4,FALSE)</f>
        <v>20</v>
      </c>
      <c r="R1191" s="10">
        <f t="shared" si="75"/>
        <v>160</v>
      </c>
      <c r="S1191" s="27">
        <f t="shared" si="72"/>
        <v>472</v>
      </c>
      <c r="T1191" s="27">
        <f>IF(K1191&lt;'User input'!$I$9,'User input'!$J$8,IF(K1191&lt;'User input'!$I$10,'User input'!$J$9,IF(K1191&lt;'User input'!$I$11,'User input'!$J$10,'User input'!$J$11)))*S1191</f>
        <v>0</v>
      </c>
      <c r="U1191" s="27">
        <f>K1191*'User input'!$J$17+'User input'!$J$16</f>
        <v>0.5</v>
      </c>
    </row>
    <row r="1192" spans="1:21" x14ac:dyDescent="0.25">
      <c r="A1192" s="17">
        <v>1217</v>
      </c>
      <c r="B1192" s="6" t="s">
        <v>3844</v>
      </c>
      <c r="C1192" s="6" t="s">
        <v>2417</v>
      </c>
      <c r="D1192" s="6" t="s">
        <v>49</v>
      </c>
      <c r="E1192" s="6" t="s">
        <v>16</v>
      </c>
      <c r="F1192" s="15">
        <v>30</v>
      </c>
      <c r="G1192" s="6" t="s">
        <v>3845</v>
      </c>
      <c r="H1192" s="6" t="s">
        <v>3846</v>
      </c>
      <c r="I1192" s="6" t="s">
        <v>122</v>
      </c>
      <c r="J1192" s="7">
        <v>43729</v>
      </c>
      <c r="K1192" s="15">
        <v>11</v>
      </c>
      <c r="L1192" s="6" t="s">
        <v>33</v>
      </c>
      <c r="M1192" s="6">
        <f t="shared" si="73"/>
        <v>2019</v>
      </c>
      <c r="N1192" s="6">
        <f t="shared" si="74"/>
        <v>9</v>
      </c>
      <c r="O1192" s="6" t="str">
        <f>VLOOKUP(L1192,'User input'!$D$6:$E$16,2,FALSE)</f>
        <v>Megawidget L</v>
      </c>
      <c r="P1192" s="6">
        <f>VLOOKUP(L1192,'User input'!$D$6:$G$16,3,FALSE)</f>
        <v>1.79</v>
      </c>
      <c r="Q1192" s="6">
        <f>VLOOKUP(L1192,'User input'!$D$6:$G$16,4,FALSE)</f>
        <v>24</v>
      </c>
      <c r="R1192" s="6">
        <f t="shared" si="75"/>
        <v>264</v>
      </c>
      <c r="S1192" s="26">
        <f t="shared" si="72"/>
        <v>472.56</v>
      </c>
      <c r="T1192" s="26">
        <f>IF(K1192&lt;'User input'!$I$9,'User input'!$J$8,IF(K1192&lt;'User input'!$I$10,'User input'!$J$9,IF(K1192&lt;'User input'!$I$11,'User input'!$J$10,'User input'!$J$11)))*S1192</f>
        <v>0</v>
      </c>
      <c r="U1192" s="26">
        <f>K1192*'User input'!$J$17+'User input'!$J$16</f>
        <v>0.5</v>
      </c>
    </row>
    <row r="1193" spans="1:21" x14ac:dyDescent="0.25">
      <c r="A1193" s="18">
        <v>1218</v>
      </c>
      <c r="B1193" s="10" t="s">
        <v>3847</v>
      </c>
      <c r="C1193" s="10" t="s">
        <v>1991</v>
      </c>
      <c r="D1193" s="10" t="s">
        <v>15</v>
      </c>
      <c r="E1193" s="10" t="s">
        <v>16</v>
      </c>
      <c r="F1193" s="16">
        <v>30</v>
      </c>
      <c r="G1193" s="10" t="s">
        <v>3848</v>
      </c>
      <c r="H1193" s="10" t="s">
        <v>3849</v>
      </c>
      <c r="I1193" s="10" t="s">
        <v>2533</v>
      </c>
      <c r="J1193" s="11">
        <v>43936</v>
      </c>
      <c r="K1193" s="16">
        <v>50</v>
      </c>
      <c r="L1193" s="10" t="s">
        <v>78</v>
      </c>
      <c r="M1193" s="10">
        <f t="shared" si="73"/>
        <v>2020</v>
      </c>
      <c r="N1193" s="10">
        <f t="shared" si="74"/>
        <v>4</v>
      </c>
      <c r="O1193" s="10" t="str">
        <f>VLOOKUP(L1193,'User input'!$D$6:$E$16,2,FALSE)</f>
        <v>Ultrathing V2</v>
      </c>
      <c r="P1193" s="10">
        <f>VLOOKUP(L1193,'User input'!$D$6:$G$16,3,FALSE)</f>
        <v>2.95</v>
      </c>
      <c r="Q1193" s="10">
        <f>VLOOKUP(L1193,'User input'!$D$6:$G$16,4,FALSE)</f>
        <v>20</v>
      </c>
      <c r="R1193" s="10">
        <f t="shared" si="75"/>
        <v>1000</v>
      </c>
      <c r="S1193" s="27">
        <f t="shared" si="72"/>
        <v>2950</v>
      </c>
      <c r="T1193" s="27">
        <f>IF(K1193&lt;'User input'!$I$9,'User input'!$J$8,IF(K1193&lt;'User input'!$I$10,'User input'!$J$9,IF(K1193&lt;'User input'!$I$11,'User input'!$J$10,'User input'!$J$11)))*S1193</f>
        <v>147.5</v>
      </c>
      <c r="U1193" s="27">
        <f>K1193*'User input'!$J$17+'User input'!$J$16</f>
        <v>0.5</v>
      </c>
    </row>
    <row r="1194" spans="1:21" x14ac:dyDescent="0.25">
      <c r="A1194" s="17">
        <v>1219</v>
      </c>
      <c r="B1194" s="6" t="s">
        <v>3850</v>
      </c>
      <c r="C1194" s="6" t="s">
        <v>3851</v>
      </c>
      <c r="D1194" s="6" t="s">
        <v>90</v>
      </c>
      <c r="E1194" s="6" t="s">
        <v>16</v>
      </c>
      <c r="F1194" s="15">
        <v>30</v>
      </c>
      <c r="G1194" s="6" t="s">
        <v>3852</v>
      </c>
      <c r="H1194" s="6" t="s">
        <v>3853</v>
      </c>
      <c r="I1194" s="6" t="s">
        <v>32</v>
      </c>
      <c r="J1194" s="7">
        <v>43682</v>
      </c>
      <c r="K1194" s="15">
        <v>75</v>
      </c>
      <c r="L1194" s="6" t="s">
        <v>99</v>
      </c>
      <c r="M1194" s="6">
        <f t="shared" si="73"/>
        <v>2019</v>
      </c>
      <c r="N1194" s="6">
        <f t="shared" si="74"/>
        <v>8</v>
      </c>
      <c r="O1194" s="6" t="str">
        <f>VLOOKUP(L1194,'User input'!$D$6:$E$16,2,FALSE)</f>
        <v>Superwossname</v>
      </c>
      <c r="P1194" s="6">
        <f>VLOOKUP(L1194,'User input'!$D$6:$G$16,3,FALSE)</f>
        <v>3.49</v>
      </c>
      <c r="Q1194" s="6">
        <f>VLOOKUP(L1194,'User input'!$D$6:$G$16,4,FALSE)</f>
        <v>20</v>
      </c>
      <c r="R1194" s="6">
        <f t="shared" si="75"/>
        <v>1500</v>
      </c>
      <c r="S1194" s="26">
        <f t="shared" si="72"/>
        <v>5235</v>
      </c>
      <c r="T1194" s="26">
        <f>IF(K1194&lt;'User input'!$I$9,'User input'!$J$8,IF(K1194&lt;'User input'!$I$10,'User input'!$J$9,IF(K1194&lt;'User input'!$I$11,'User input'!$J$10,'User input'!$J$11)))*S1194</f>
        <v>261.75</v>
      </c>
      <c r="U1194" s="26">
        <f>K1194*'User input'!$J$17+'User input'!$J$16</f>
        <v>0.5</v>
      </c>
    </row>
    <row r="1195" spans="1:21" x14ac:dyDescent="0.25">
      <c r="A1195" s="18">
        <v>1220</v>
      </c>
      <c r="B1195" s="10" t="s">
        <v>3854</v>
      </c>
      <c r="C1195" s="10" t="s">
        <v>3212</v>
      </c>
      <c r="D1195" s="10" t="s">
        <v>28</v>
      </c>
      <c r="E1195" s="10" t="s">
        <v>29</v>
      </c>
      <c r="F1195" s="16">
        <v>60</v>
      </c>
      <c r="G1195" s="10" t="s">
        <v>3855</v>
      </c>
      <c r="H1195" s="10" t="s">
        <v>420</v>
      </c>
      <c r="I1195" s="10" t="s">
        <v>421</v>
      </c>
      <c r="J1195" s="11">
        <v>44348</v>
      </c>
      <c r="K1195" s="16">
        <v>68</v>
      </c>
      <c r="L1195" s="10" t="s">
        <v>44</v>
      </c>
      <c r="M1195" s="10">
        <f t="shared" si="73"/>
        <v>2021</v>
      </c>
      <c r="N1195" s="10">
        <f t="shared" si="74"/>
        <v>6</v>
      </c>
      <c r="O1195" s="10" t="str">
        <f>VLOOKUP(L1195,'User input'!$D$6:$E$16,2,FALSE)</f>
        <v>Gigastuff</v>
      </c>
      <c r="P1195" s="10">
        <f>VLOOKUP(L1195,'User input'!$D$6:$G$16,3,FALSE)</f>
        <v>1.89</v>
      </c>
      <c r="Q1195" s="10">
        <f>VLOOKUP(L1195,'User input'!$D$6:$G$16,4,FALSE)</f>
        <v>18</v>
      </c>
      <c r="R1195" s="10">
        <f t="shared" si="75"/>
        <v>1224</v>
      </c>
      <c r="S1195" s="27">
        <f t="shared" si="72"/>
        <v>2313.3599999999997</v>
      </c>
      <c r="T1195" s="27">
        <f>IF(K1195&lt;'User input'!$I$9,'User input'!$J$8,IF(K1195&lt;'User input'!$I$10,'User input'!$J$9,IF(K1195&lt;'User input'!$I$11,'User input'!$J$10,'User input'!$J$11)))*S1195</f>
        <v>115.66799999999999</v>
      </c>
      <c r="U1195" s="27">
        <f>K1195*'User input'!$J$17+'User input'!$J$16</f>
        <v>0.5</v>
      </c>
    </row>
    <row r="1196" spans="1:21" x14ac:dyDescent="0.25">
      <c r="A1196" s="17">
        <v>1221</v>
      </c>
      <c r="B1196" s="6" t="s">
        <v>707</v>
      </c>
      <c r="C1196" s="6" t="s">
        <v>178</v>
      </c>
      <c r="D1196" s="6" t="s">
        <v>28</v>
      </c>
      <c r="E1196" s="6" t="s">
        <v>29</v>
      </c>
      <c r="F1196" s="15">
        <v>90</v>
      </c>
      <c r="G1196" s="6" t="s">
        <v>3856</v>
      </c>
      <c r="H1196" s="6" t="s">
        <v>3857</v>
      </c>
      <c r="I1196" s="6" t="s">
        <v>122</v>
      </c>
      <c r="J1196" s="7">
        <v>43885</v>
      </c>
      <c r="K1196" s="15">
        <v>76</v>
      </c>
      <c r="L1196" s="6" t="s">
        <v>33</v>
      </c>
      <c r="M1196" s="6">
        <f t="shared" si="73"/>
        <v>2020</v>
      </c>
      <c r="N1196" s="6">
        <f t="shared" si="74"/>
        <v>2</v>
      </c>
      <c r="O1196" s="6" t="str">
        <f>VLOOKUP(L1196,'User input'!$D$6:$E$16,2,FALSE)</f>
        <v>Megawidget L</v>
      </c>
      <c r="P1196" s="6">
        <f>VLOOKUP(L1196,'User input'!$D$6:$G$16,3,FALSE)</f>
        <v>1.79</v>
      </c>
      <c r="Q1196" s="6">
        <f>VLOOKUP(L1196,'User input'!$D$6:$G$16,4,FALSE)</f>
        <v>24</v>
      </c>
      <c r="R1196" s="6">
        <f t="shared" si="75"/>
        <v>1824</v>
      </c>
      <c r="S1196" s="26">
        <f t="shared" si="72"/>
        <v>3264.96</v>
      </c>
      <c r="T1196" s="26">
        <f>IF(K1196&lt;'User input'!$I$9,'User input'!$J$8,IF(K1196&lt;'User input'!$I$10,'User input'!$J$9,IF(K1196&lt;'User input'!$I$11,'User input'!$J$10,'User input'!$J$11)))*S1196</f>
        <v>163.24800000000002</v>
      </c>
      <c r="U1196" s="26">
        <f>K1196*'User input'!$J$17+'User input'!$J$16</f>
        <v>0.5</v>
      </c>
    </row>
    <row r="1197" spans="1:21" x14ac:dyDescent="0.25">
      <c r="A1197" s="18">
        <v>1222</v>
      </c>
      <c r="B1197" s="10" t="s">
        <v>3858</v>
      </c>
      <c r="C1197" s="10" t="s">
        <v>3859</v>
      </c>
      <c r="D1197" s="10" t="s">
        <v>28</v>
      </c>
      <c r="E1197" s="10" t="s">
        <v>29</v>
      </c>
      <c r="F1197" s="16">
        <v>90</v>
      </c>
      <c r="G1197" s="10" t="s">
        <v>3860</v>
      </c>
      <c r="H1197" s="10" t="s">
        <v>1756</v>
      </c>
      <c r="I1197" s="10" t="s">
        <v>122</v>
      </c>
      <c r="J1197" s="11">
        <v>44138</v>
      </c>
      <c r="K1197" s="16">
        <v>14</v>
      </c>
      <c r="L1197" s="10" t="s">
        <v>20</v>
      </c>
      <c r="M1197" s="10">
        <f t="shared" si="73"/>
        <v>2020</v>
      </c>
      <c r="N1197" s="10">
        <f t="shared" si="74"/>
        <v>11</v>
      </c>
      <c r="O1197" s="10" t="str">
        <f>VLOOKUP(L1197,'User input'!$D$6:$E$16,2,FALSE)</f>
        <v>Hyperwotsit</v>
      </c>
      <c r="P1197" s="10">
        <f>VLOOKUP(L1197,'User input'!$D$6:$G$16,3,FALSE)</f>
        <v>2.0099999999999998</v>
      </c>
      <c r="Q1197" s="10">
        <f>VLOOKUP(L1197,'User input'!$D$6:$G$16,4,FALSE)</f>
        <v>20</v>
      </c>
      <c r="R1197" s="10">
        <f t="shared" si="75"/>
        <v>280</v>
      </c>
      <c r="S1197" s="27">
        <f t="shared" si="72"/>
        <v>562.79999999999995</v>
      </c>
      <c r="T1197" s="27">
        <f>IF(K1197&lt;'User input'!$I$9,'User input'!$J$8,IF(K1197&lt;'User input'!$I$10,'User input'!$J$9,IF(K1197&lt;'User input'!$I$11,'User input'!$J$10,'User input'!$J$11)))*S1197</f>
        <v>0</v>
      </c>
      <c r="U1197" s="27">
        <f>K1197*'User input'!$J$17+'User input'!$J$16</f>
        <v>0.5</v>
      </c>
    </row>
    <row r="1198" spans="1:21" x14ac:dyDescent="0.25">
      <c r="A1198" s="17">
        <v>1223</v>
      </c>
      <c r="B1198" s="6" t="s">
        <v>3861</v>
      </c>
      <c r="C1198" s="6" t="s">
        <v>1592</v>
      </c>
      <c r="D1198" s="6" t="s">
        <v>15</v>
      </c>
      <c r="E1198" s="6" t="s">
        <v>16</v>
      </c>
      <c r="F1198" s="15">
        <v>90</v>
      </c>
      <c r="G1198" s="6" t="s">
        <v>3862</v>
      </c>
      <c r="H1198" s="6" t="s">
        <v>3863</v>
      </c>
      <c r="I1198" s="6" t="s">
        <v>32</v>
      </c>
      <c r="J1198" s="7">
        <v>43505</v>
      </c>
      <c r="K1198" s="15">
        <v>79</v>
      </c>
      <c r="L1198" s="6" t="s">
        <v>39</v>
      </c>
      <c r="M1198" s="6">
        <f t="shared" si="73"/>
        <v>2019</v>
      </c>
      <c r="N1198" s="6">
        <f t="shared" si="74"/>
        <v>2</v>
      </c>
      <c r="O1198" s="6" t="str">
        <f>VLOOKUP(L1198,'User input'!$D$6:$E$16,2,FALSE)</f>
        <v>Ultrathing V1</v>
      </c>
      <c r="P1198" s="6">
        <f>VLOOKUP(L1198,'User input'!$D$6:$G$16,3,FALSE)</f>
        <v>1.79</v>
      </c>
      <c r="Q1198" s="6">
        <f>VLOOKUP(L1198,'User input'!$D$6:$G$16,4,FALSE)</f>
        <v>17</v>
      </c>
      <c r="R1198" s="6">
        <f t="shared" si="75"/>
        <v>1343</v>
      </c>
      <c r="S1198" s="26">
        <f t="shared" si="72"/>
        <v>2403.9700000000003</v>
      </c>
      <c r="T1198" s="26">
        <f>IF(K1198&lt;'User input'!$I$9,'User input'!$J$8,IF(K1198&lt;'User input'!$I$10,'User input'!$J$9,IF(K1198&lt;'User input'!$I$11,'User input'!$J$10,'User input'!$J$11)))*S1198</f>
        <v>120.19850000000002</v>
      </c>
      <c r="U1198" s="26">
        <f>K1198*'User input'!$J$17+'User input'!$J$16</f>
        <v>0.5</v>
      </c>
    </row>
    <row r="1199" spans="1:21" x14ac:dyDescent="0.25">
      <c r="A1199" s="18">
        <v>1224</v>
      </c>
      <c r="B1199" s="10" t="s">
        <v>3864</v>
      </c>
      <c r="C1199" s="10" t="s">
        <v>1053</v>
      </c>
      <c r="D1199" s="10" t="s">
        <v>15</v>
      </c>
      <c r="E1199" s="10" t="s">
        <v>16</v>
      </c>
      <c r="F1199" s="16">
        <v>30</v>
      </c>
      <c r="G1199" s="10" t="s">
        <v>3865</v>
      </c>
      <c r="H1199" s="10" t="s">
        <v>1937</v>
      </c>
      <c r="I1199" s="10" t="s">
        <v>32</v>
      </c>
      <c r="J1199" s="11">
        <v>43663</v>
      </c>
      <c r="K1199" s="16">
        <v>77</v>
      </c>
      <c r="L1199" s="10" t="s">
        <v>52</v>
      </c>
      <c r="M1199" s="10">
        <f t="shared" si="73"/>
        <v>2019</v>
      </c>
      <c r="N1199" s="10">
        <f t="shared" si="74"/>
        <v>7</v>
      </c>
      <c r="O1199" s="10" t="str">
        <f>VLOOKUP(L1199,'User input'!$D$6:$E$16,2,FALSE)</f>
        <v>Megawidget S</v>
      </c>
      <c r="P1199" s="10">
        <f>VLOOKUP(L1199,'User input'!$D$6:$G$16,3,FALSE)</f>
        <v>0.69</v>
      </c>
      <c r="Q1199" s="10">
        <f>VLOOKUP(L1199,'User input'!$D$6:$G$16,4,FALSE)</f>
        <v>24</v>
      </c>
      <c r="R1199" s="10">
        <f t="shared" si="75"/>
        <v>1848</v>
      </c>
      <c r="S1199" s="27">
        <f t="shared" si="72"/>
        <v>1275.1199999999999</v>
      </c>
      <c r="T1199" s="27">
        <f>IF(K1199&lt;'User input'!$I$9,'User input'!$J$8,IF(K1199&lt;'User input'!$I$10,'User input'!$J$9,IF(K1199&lt;'User input'!$I$11,'User input'!$J$10,'User input'!$J$11)))*S1199</f>
        <v>63.756</v>
      </c>
      <c r="U1199" s="27">
        <f>K1199*'User input'!$J$17+'User input'!$J$16</f>
        <v>0.5</v>
      </c>
    </row>
    <row r="1200" spans="1:21" x14ac:dyDescent="0.25">
      <c r="A1200" s="18">
        <v>1226</v>
      </c>
      <c r="B1200" s="10" t="s">
        <v>306</v>
      </c>
      <c r="C1200" s="10" t="s">
        <v>3448</v>
      </c>
      <c r="D1200" s="10" t="s">
        <v>28</v>
      </c>
      <c r="E1200" s="10" t="s">
        <v>29</v>
      </c>
      <c r="F1200" s="16">
        <v>90</v>
      </c>
      <c r="G1200" s="10" t="s">
        <v>3866</v>
      </c>
      <c r="H1200" s="10" t="s">
        <v>2955</v>
      </c>
      <c r="I1200" s="10" t="s">
        <v>25</v>
      </c>
      <c r="J1200" s="11">
        <v>43874</v>
      </c>
      <c r="K1200" s="16">
        <v>87</v>
      </c>
      <c r="L1200" s="10" t="s">
        <v>39</v>
      </c>
      <c r="M1200" s="10">
        <f t="shared" si="73"/>
        <v>2020</v>
      </c>
      <c r="N1200" s="10">
        <f t="shared" si="74"/>
        <v>2</v>
      </c>
      <c r="O1200" s="10" t="str">
        <f>VLOOKUP(L1200,'User input'!$D$6:$E$16,2,FALSE)</f>
        <v>Ultrathing V1</v>
      </c>
      <c r="P1200" s="10">
        <f>VLOOKUP(L1200,'User input'!$D$6:$G$16,3,FALSE)</f>
        <v>1.79</v>
      </c>
      <c r="Q1200" s="10">
        <f>VLOOKUP(L1200,'User input'!$D$6:$G$16,4,FALSE)</f>
        <v>17</v>
      </c>
      <c r="R1200" s="10">
        <f t="shared" si="75"/>
        <v>1479</v>
      </c>
      <c r="S1200" s="27">
        <f t="shared" si="72"/>
        <v>2647.41</v>
      </c>
      <c r="T1200" s="27">
        <f>IF(K1200&lt;'User input'!$I$9,'User input'!$J$8,IF(K1200&lt;'User input'!$I$10,'User input'!$J$9,IF(K1200&lt;'User input'!$I$11,'User input'!$J$10,'User input'!$J$11)))*S1200</f>
        <v>132.37049999999999</v>
      </c>
      <c r="U1200" s="27">
        <f>K1200*'User input'!$J$17+'User input'!$J$16</f>
        <v>0.5</v>
      </c>
    </row>
    <row r="1201" spans="1:21" x14ac:dyDescent="0.25">
      <c r="A1201" s="17">
        <v>1227</v>
      </c>
      <c r="B1201" s="6" t="s">
        <v>3867</v>
      </c>
      <c r="C1201" s="6" t="s">
        <v>784</v>
      </c>
      <c r="D1201" s="6" t="s">
        <v>28</v>
      </c>
      <c r="E1201" s="6" t="s">
        <v>29</v>
      </c>
      <c r="F1201" s="15">
        <v>60</v>
      </c>
      <c r="G1201" s="6" t="s">
        <v>3868</v>
      </c>
      <c r="H1201" s="6" t="s">
        <v>3869</v>
      </c>
      <c r="I1201" s="6" t="s">
        <v>38</v>
      </c>
      <c r="J1201" s="7">
        <v>44069</v>
      </c>
      <c r="K1201" s="15">
        <v>95</v>
      </c>
      <c r="L1201" s="6" t="s">
        <v>157</v>
      </c>
      <c r="M1201" s="6">
        <f t="shared" si="73"/>
        <v>2020</v>
      </c>
      <c r="N1201" s="6">
        <f t="shared" si="74"/>
        <v>8</v>
      </c>
      <c r="O1201" s="6" t="str">
        <f>VLOOKUP(L1201,'User input'!$D$6:$E$16,2,FALSE)</f>
        <v>Ultrathing V3</v>
      </c>
      <c r="P1201" s="6">
        <f>VLOOKUP(L1201,'User input'!$D$6:$G$16,3,FALSE)</f>
        <v>3.39</v>
      </c>
      <c r="Q1201" s="6">
        <f>VLOOKUP(L1201,'User input'!$D$6:$G$16,4,FALSE)</f>
        <v>24</v>
      </c>
      <c r="R1201" s="6">
        <f t="shared" si="75"/>
        <v>2280</v>
      </c>
      <c r="S1201" s="26">
        <f t="shared" si="72"/>
        <v>7729.2000000000007</v>
      </c>
      <c r="T1201" s="26">
        <f>IF(K1201&lt;'User input'!$I$9,'User input'!$J$8,IF(K1201&lt;'User input'!$I$10,'User input'!$J$9,IF(K1201&lt;'User input'!$I$11,'User input'!$J$10,'User input'!$J$11)))*S1201</f>
        <v>386.46000000000004</v>
      </c>
      <c r="U1201" s="26">
        <f>K1201*'User input'!$J$17+'User input'!$J$16</f>
        <v>0.5</v>
      </c>
    </row>
    <row r="1202" spans="1:21" x14ac:dyDescent="0.25">
      <c r="A1202" s="18">
        <v>1228</v>
      </c>
      <c r="B1202" s="10" t="s">
        <v>3870</v>
      </c>
      <c r="C1202" s="10" t="s">
        <v>3871</v>
      </c>
      <c r="D1202" s="10" t="s">
        <v>49</v>
      </c>
      <c r="E1202" s="10" t="s">
        <v>16</v>
      </c>
      <c r="F1202" s="16">
        <v>60</v>
      </c>
      <c r="G1202" s="10" t="s">
        <v>3872</v>
      </c>
      <c r="H1202" s="10" t="s">
        <v>277</v>
      </c>
      <c r="I1202" s="10" t="s">
        <v>211</v>
      </c>
      <c r="J1202" s="11">
        <v>43706</v>
      </c>
      <c r="K1202" s="16">
        <v>32</v>
      </c>
      <c r="L1202" s="10" t="s">
        <v>157</v>
      </c>
      <c r="M1202" s="10">
        <f t="shared" si="73"/>
        <v>2019</v>
      </c>
      <c r="N1202" s="10">
        <f t="shared" si="74"/>
        <v>8</v>
      </c>
      <c r="O1202" s="10" t="str">
        <f>VLOOKUP(L1202,'User input'!$D$6:$E$16,2,FALSE)</f>
        <v>Ultrathing V3</v>
      </c>
      <c r="P1202" s="10">
        <f>VLOOKUP(L1202,'User input'!$D$6:$G$16,3,FALSE)</f>
        <v>3.39</v>
      </c>
      <c r="Q1202" s="10">
        <f>VLOOKUP(L1202,'User input'!$D$6:$G$16,4,FALSE)</f>
        <v>24</v>
      </c>
      <c r="R1202" s="10">
        <f t="shared" si="75"/>
        <v>768</v>
      </c>
      <c r="S1202" s="27">
        <f t="shared" si="72"/>
        <v>2603.52</v>
      </c>
      <c r="T1202" s="27">
        <f>IF(K1202&lt;'User input'!$I$9,'User input'!$J$8,IF(K1202&lt;'User input'!$I$10,'User input'!$J$9,IF(K1202&lt;'User input'!$I$11,'User input'!$J$10,'User input'!$J$11)))*S1202</f>
        <v>78.105599999999995</v>
      </c>
      <c r="U1202" s="27">
        <f>K1202*'User input'!$J$17+'User input'!$J$16</f>
        <v>0.5</v>
      </c>
    </row>
    <row r="1203" spans="1:21" x14ac:dyDescent="0.25">
      <c r="A1203" s="17">
        <v>1229</v>
      </c>
      <c r="B1203" s="6" t="s">
        <v>3873</v>
      </c>
      <c r="C1203" s="6" t="s">
        <v>3874</v>
      </c>
      <c r="D1203" s="6" t="s">
        <v>49</v>
      </c>
      <c r="E1203" s="6" t="s">
        <v>16</v>
      </c>
      <c r="F1203" s="15">
        <v>90</v>
      </c>
      <c r="G1203" s="6" t="s">
        <v>3875</v>
      </c>
      <c r="H1203" s="6" t="s">
        <v>396</v>
      </c>
      <c r="I1203" s="6" t="s">
        <v>397</v>
      </c>
      <c r="J1203" s="7">
        <v>44198</v>
      </c>
      <c r="K1203" s="15">
        <v>46</v>
      </c>
      <c r="L1203" s="6" t="s">
        <v>68</v>
      </c>
      <c r="M1203" s="6">
        <f t="shared" si="73"/>
        <v>2021</v>
      </c>
      <c r="N1203" s="6">
        <f t="shared" si="74"/>
        <v>1</v>
      </c>
      <c r="O1203" s="6" t="str">
        <f>VLOOKUP(L1203,'User input'!$D$6:$E$16,2,FALSE)</f>
        <v>Megawidget M</v>
      </c>
      <c r="P1203" s="6">
        <f>VLOOKUP(L1203,'User input'!$D$6:$G$16,3,FALSE)</f>
        <v>1.29</v>
      </c>
      <c r="Q1203" s="6">
        <f>VLOOKUP(L1203,'User input'!$D$6:$G$16,4,FALSE)</f>
        <v>24</v>
      </c>
      <c r="R1203" s="6">
        <f t="shared" si="75"/>
        <v>1104</v>
      </c>
      <c r="S1203" s="26">
        <f t="shared" si="72"/>
        <v>1424.16</v>
      </c>
      <c r="T1203" s="26">
        <f>IF(K1203&lt;'User input'!$I$9,'User input'!$J$8,IF(K1203&lt;'User input'!$I$10,'User input'!$J$9,IF(K1203&lt;'User input'!$I$11,'User input'!$J$10,'User input'!$J$11)))*S1203</f>
        <v>42.724800000000002</v>
      </c>
      <c r="U1203" s="26">
        <f>K1203*'User input'!$J$17+'User input'!$J$16</f>
        <v>0.5</v>
      </c>
    </row>
    <row r="1204" spans="1:21" x14ac:dyDescent="0.25">
      <c r="A1204" s="18">
        <v>1230</v>
      </c>
      <c r="B1204" s="10" t="s">
        <v>3876</v>
      </c>
      <c r="C1204" s="10" t="s">
        <v>3576</v>
      </c>
      <c r="D1204" s="10" t="s">
        <v>49</v>
      </c>
      <c r="E1204" s="10" t="s">
        <v>16</v>
      </c>
      <c r="F1204" s="16">
        <v>60</v>
      </c>
      <c r="G1204" s="10" t="s">
        <v>3877</v>
      </c>
      <c r="H1204" s="10" t="s">
        <v>3878</v>
      </c>
      <c r="I1204" s="10" t="s">
        <v>122</v>
      </c>
      <c r="J1204" s="11">
        <v>43638</v>
      </c>
      <c r="K1204" s="16">
        <v>30</v>
      </c>
      <c r="L1204" s="10" t="s">
        <v>99</v>
      </c>
      <c r="M1204" s="10">
        <f t="shared" si="73"/>
        <v>2019</v>
      </c>
      <c r="N1204" s="10">
        <f t="shared" si="74"/>
        <v>6</v>
      </c>
      <c r="O1204" s="10" t="str">
        <f>VLOOKUP(L1204,'User input'!$D$6:$E$16,2,FALSE)</f>
        <v>Superwossname</v>
      </c>
      <c r="P1204" s="10">
        <f>VLOOKUP(L1204,'User input'!$D$6:$G$16,3,FALSE)</f>
        <v>3.49</v>
      </c>
      <c r="Q1204" s="10">
        <f>VLOOKUP(L1204,'User input'!$D$6:$G$16,4,FALSE)</f>
        <v>20</v>
      </c>
      <c r="R1204" s="10">
        <f t="shared" si="75"/>
        <v>600</v>
      </c>
      <c r="S1204" s="27">
        <f t="shared" si="72"/>
        <v>2094</v>
      </c>
      <c r="T1204" s="27">
        <f>IF(K1204&lt;'User input'!$I$9,'User input'!$J$8,IF(K1204&lt;'User input'!$I$10,'User input'!$J$9,IF(K1204&lt;'User input'!$I$11,'User input'!$J$10,'User input'!$J$11)))*S1204</f>
        <v>62.82</v>
      </c>
      <c r="U1204" s="27">
        <f>K1204*'User input'!$J$17+'User input'!$J$16</f>
        <v>0.5</v>
      </c>
    </row>
    <row r="1205" spans="1:21" x14ac:dyDescent="0.25">
      <c r="A1205" s="18">
        <v>1232</v>
      </c>
      <c r="B1205" s="10" t="s">
        <v>3130</v>
      </c>
      <c r="C1205" s="10" t="s">
        <v>3879</v>
      </c>
      <c r="D1205" s="10" t="s">
        <v>28</v>
      </c>
      <c r="E1205" s="10" t="s">
        <v>29</v>
      </c>
      <c r="F1205" s="16">
        <v>90</v>
      </c>
      <c r="G1205" s="10" t="s">
        <v>3880</v>
      </c>
      <c r="H1205" s="10" t="s">
        <v>3881</v>
      </c>
      <c r="I1205" s="10" t="s">
        <v>108</v>
      </c>
      <c r="J1205" s="11">
        <v>44210</v>
      </c>
      <c r="K1205" s="16">
        <v>105</v>
      </c>
      <c r="L1205" s="10" t="s">
        <v>20</v>
      </c>
      <c r="M1205" s="10">
        <f t="shared" si="73"/>
        <v>2021</v>
      </c>
      <c r="N1205" s="10">
        <f t="shared" si="74"/>
        <v>1</v>
      </c>
      <c r="O1205" s="10" t="str">
        <f>VLOOKUP(L1205,'User input'!$D$6:$E$16,2,FALSE)</f>
        <v>Hyperwotsit</v>
      </c>
      <c r="P1205" s="10">
        <f>VLOOKUP(L1205,'User input'!$D$6:$G$16,3,FALSE)</f>
        <v>2.0099999999999998</v>
      </c>
      <c r="Q1205" s="10">
        <f>VLOOKUP(L1205,'User input'!$D$6:$G$16,4,FALSE)</f>
        <v>20</v>
      </c>
      <c r="R1205" s="10">
        <f t="shared" si="75"/>
        <v>2100</v>
      </c>
      <c r="S1205" s="27">
        <f t="shared" si="72"/>
        <v>4221</v>
      </c>
      <c r="T1205" s="27">
        <f>IF(K1205&lt;'User input'!$I$9,'User input'!$J$8,IF(K1205&lt;'User input'!$I$10,'User input'!$J$9,IF(K1205&lt;'User input'!$I$11,'User input'!$J$10,'User input'!$J$11)))*S1205</f>
        <v>295.47000000000003</v>
      </c>
      <c r="U1205" s="27">
        <f>K1205*'User input'!$J$17+'User input'!$J$16</f>
        <v>0.5</v>
      </c>
    </row>
    <row r="1206" spans="1:21" x14ac:dyDescent="0.25">
      <c r="A1206" s="17">
        <v>1233</v>
      </c>
      <c r="B1206" s="6" t="s">
        <v>3882</v>
      </c>
      <c r="C1206" s="6" t="s">
        <v>1581</v>
      </c>
      <c r="D1206" s="6" t="s">
        <v>15</v>
      </c>
      <c r="E1206" s="6" t="s">
        <v>16</v>
      </c>
      <c r="F1206" s="15">
        <v>90</v>
      </c>
      <c r="G1206" s="6" t="s">
        <v>3883</v>
      </c>
      <c r="H1206" s="6" t="s">
        <v>3884</v>
      </c>
      <c r="I1206" s="6" t="s">
        <v>3885</v>
      </c>
      <c r="J1206" s="7">
        <v>44026</v>
      </c>
      <c r="K1206" s="15">
        <v>2</v>
      </c>
      <c r="L1206" s="6" t="s">
        <v>33</v>
      </c>
      <c r="M1206" s="6">
        <f t="shared" si="73"/>
        <v>2020</v>
      </c>
      <c r="N1206" s="6">
        <f t="shared" si="74"/>
        <v>7</v>
      </c>
      <c r="O1206" s="6" t="str">
        <f>VLOOKUP(L1206,'User input'!$D$6:$E$16,2,FALSE)</f>
        <v>Megawidget L</v>
      </c>
      <c r="P1206" s="6">
        <f>VLOOKUP(L1206,'User input'!$D$6:$G$16,3,FALSE)</f>
        <v>1.79</v>
      </c>
      <c r="Q1206" s="6">
        <f>VLOOKUP(L1206,'User input'!$D$6:$G$16,4,FALSE)</f>
        <v>24</v>
      </c>
      <c r="R1206" s="6">
        <f t="shared" si="75"/>
        <v>48</v>
      </c>
      <c r="S1206" s="26">
        <f t="shared" si="72"/>
        <v>85.92</v>
      </c>
      <c r="T1206" s="26">
        <f>IF(K1206&lt;'User input'!$I$9,'User input'!$J$8,IF(K1206&lt;'User input'!$I$10,'User input'!$J$9,IF(K1206&lt;'User input'!$I$11,'User input'!$J$10,'User input'!$J$11)))*S1206</f>
        <v>0</v>
      </c>
      <c r="U1206" s="26">
        <f>K1206*'User input'!$J$17+'User input'!$J$16</f>
        <v>0.5</v>
      </c>
    </row>
    <row r="1207" spans="1:21" x14ac:dyDescent="0.25">
      <c r="A1207" s="18">
        <v>1234</v>
      </c>
      <c r="B1207" s="10" t="s">
        <v>3886</v>
      </c>
      <c r="C1207" s="10" t="s">
        <v>3887</v>
      </c>
      <c r="D1207" s="10" t="s">
        <v>15</v>
      </c>
      <c r="E1207" s="10" t="s">
        <v>16</v>
      </c>
      <c r="F1207" s="16">
        <v>30</v>
      </c>
      <c r="G1207" s="10" t="s">
        <v>3888</v>
      </c>
      <c r="H1207" s="10" t="s">
        <v>121</v>
      </c>
      <c r="I1207" s="10" t="s">
        <v>122</v>
      </c>
      <c r="J1207" s="11">
        <v>43853</v>
      </c>
      <c r="K1207" s="16">
        <v>33</v>
      </c>
      <c r="L1207" s="10" t="s">
        <v>39</v>
      </c>
      <c r="M1207" s="10">
        <f t="shared" si="73"/>
        <v>2020</v>
      </c>
      <c r="N1207" s="10">
        <f t="shared" si="74"/>
        <v>1</v>
      </c>
      <c r="O1207" s="10" t="str">
        <f>VLOOKUP(L1207,'User input'!$D$6:$E$16,2,FALSE)</f>
        <v>Ultrathing V1</v>
      </c>
      <c r="P1207" s="10">
        <f>VLOOKUP(L1207,'User input'!$D$6:$G$16,3,FALSE)</f>
        <v>1.79</v>
      </c>
      <c r="Q1207" s="10">
        <f>VLOOKUP(L1207,'User input'!$D$6:$G$16,4,FALSE)</f>
        <v>17</v>
      </c>
      <c r="R1207" s="10">
        <f t="shared" si="75"/>
        <v>561</v>
      </c>
      <c r="S1207" s="27">
        <f t="shared" si="72"/>
        <v>1004.19</v>
      </c>
      <c r="T1207" s="27">
        <f>IF(K1207&lt;'User input'!$I$9,'User input'!$J$8,IF(K1207&lt;'User input'!$I$10,'User input'!$J$9,IF(K1207&lt;'User input'!$I$11,'User input'!$J$10,'User input'!$J$11)))*S1207</f>
        <v>30.125700000000002</v>
      </c>
      <c r="U1207" s="27">
        <f>K1207*'User input'!$J$17+'User input'!$J$16</f>
        <v>0.5</v>
      </c>
    </row>
    <row r="1208" spans="1:21" x14ac:dyDescent="0.25">
      <c r="A1208" s="17">
        <v>1235</v>
      </c>
      <c r="B1208" s="6" t="s">
        <v>3889</v>
      </c>
      <c r="C1208" s="6" t="s">
        <v>971</v>
      </c>
      <c r="D1208" s="6" t="s">
        <v>28</v>
      </c>
      <c r="E1208" s="6" t="s">
        <v>29</v>
      </c>
      <c r="F1208" s="15">
        <v>90</v>
      </c>
      <c r="G1208" s="6" t="s">
        <v>3890</v>
      </c>
      <c r="H1208" s="6" t="s">
        <v>3031</v>
      </c>
      <c r="I1208" s="6" t="s">
        <v>122</v>
      </c>
      <c r="J1208" s="7">
        <v>44190</v>
      </c>
      <c r="K1208" s="15">
        <v>80</v>
      </c>
      <c r="L1208" s="6" t="s">
        <v>99</v>
      </c>
      <c r="M1208" s="6">
        <f t="shared" si="73"/>
        <v>2020</v>
      </c>
      <c r="N1208" s="6">
        <f t="shared" si="74"/>
        <v>12</v>
      </c>
      <c r="O1208" s="6" t="str">
        <f>VLOOKUP(L1208,'User input'!$D$6:$E$16,2,FALSE)</f>
        <v>Superwossname</v>
      </c>
      <c r="P1208" s="6">
        <f>VLOOKUP(L1208,'User input'!$D$6:$G$16,3,FALSE)</f>
        <v>3.49</v>
      </c>
      <c r="Q1208" s="6">
        <f>VLOOKUP(L1208,'User input'!$D$6:$G$16,4,FALSE)</f>
        <v>20</v>
      </c>
      <c r="R1208" s="6">
        <f t="shared" si="75"/>
        <v>1600</v>
      </c>
      <c r="S1208" s="26">
        <f t="shared" si="72"/>
        <v>5584</v>
      </c>
      <c r="T1208" s="26">
        <f>IF(K1208&lt;'User input'!$I$9,'User input'!$J$8,IF(K1208&lt;'User input'!$I$10,'User input'!$J$9,IF(K1208&lt;'User input'!$I$11,'User input'!$J$10,'User input'!$J$11)))*S1208</f>
        <v>279.2</v>
      </c>
      <c r="U1208" s="26">
        <f>K1208*'User input'!$J$17+'User input'!$J$16</f>
        <v>0.5</v>
      </c>
    </row>
    <row r="1209" spans="1:21" x14ac:dyDescent="0.25">
      <c r="A1209" s="18">
        <v>1236</v>
      </c>
      <c r="B1209" s="10" t="s">
        <v>3891</v>
      </c>
      <c r="C1209" s="10" t="s">
        <v>3892</v>
      </c>
      <c r="D1209" s="10" t="s">
        <v>90</v>
      </c>
      <c r="E1209" s="10" t="s">
        <v>16</v>
      </c>
      <c r="F1209" s="16">
        <v>30</v>
      </c>
      <c r="G1209" s="10" t="s">
        <v>3893</v>
      </c>
      <c r="H1209" s="10" t="s">
        <v>2162</v>
      </c>
      <c r="I1209" s="10" t="s">
        <v>32</v>
      </c>
      <c r="J1209" s="11">
        <v>43523</v>
      </c>
      <c r="K1209" s="16">
        <v>8</v>
      </c>
      <c r="L1209" s="10" t="s">
        <v>99</v>
      </c>
      <c r="M1209" s="10">
        <f t="shared" si="73"/>
        <v>2019</v>
      </c>
      <c r="N1209" s="10">
        <f t="shared" si="74"/>
        <v>2</v>
      </c>
      <c r="O1209" s="10" t="str">
        <f>VLOOKUP(L1209,'User input'!$D$6:$E$16,2,FALSE)</f>
        <v>Superwossname</v>
      </c>
      <c r="P1209" s="10">
        <f>VLOOKUP(L1209,'User input'!$D$6:$G$16,3,FALSE)</f>
        <v>3.49</v>
      </c>
      <c r="Q1209" s="10">
        <f>VLOOKUP(L1209,'User input'!$D$6:$G$16,4,FALSE)</f>
        <v>20</v>
      </c>
      <c r="R1209" s="10">
        <f t="shared" si="75"/>
        <v>160</v>
      </c>
      <c r="S1209" s="27">
        <f t="shared" si="72"/>
        <v>558.40000000000009</v>
      </c>
      <c r="T1209" s="27">
        <f>IF(K1209&lt;'User input'!$I$9,'User input'!$J$8,IF(K1209&lt;'User input'!$I$10,'User input'!$J$9,IF(K1209&lt;'User input'!$I$11,'User input'!$J$10,'User input'!$J$11)))*S1209</f>
        <v>0</v>
      </c>
      <c r="U1209" s="27">
        <f>K1209*'User input'!$J$17+'User input'!$J$16</f>
        <v>0.5</v>
      </c>
    </row>
    <row r="1210" spans="1:21" x14ac:dyDescent="0.25">
      <c r="A1210" s="17">
        <v>1237</v>
      </c>
      <c r="B1210" s="6" t="s">
        <v>3114</v>
      </c>
      <c r="C1210" s="6" t="s">
        <v>3894</v>
      </c>
      <c r="D1210" s="6" t="s">
        <v>28</v>
      </c>
      <c r="E1210" s="6" t="s">
        <v>29</v>
      </c>
      <c r="F1210" s="15">
        <v>90</v>
      </c>
      <c r="G1210" s="6" t="s">
        <v>3895</v>
      </c>
      <c r="H1210" s="6" t="s">
        <v>1498</v>
      </c>
      <c r="I1210" s="6" t="s">
        <v>32</v>
      </c>
      <c r="J1210" s="7">
        <v>43811</v>
      </c>
      <c r="K1210" s="15">
        <v>72</v>
      </c>
      <c r="L1210" s="6" t="s">
        <v>33</v>
      </c>
      <c r="M1210" s="6">
        <f t="shared" si="73"/>
        <v>2019</v>
      </c>
      <c r="N1210" s="6">
        <f t="shared" si="74"/>
        <v>12</v>
      </c>
      <c r="O1210" s="6" t="str">
        <f>VLOOKUP(L1210,'User input'!$D$6:$E$16,2,FALSE)</f>
        <v>Megawidget L</v>
      </c>
      <c r="P1210" s="6">
        <f>VLOOKUP(L1210,'User input'!$D$6:$G$16,3,FALSE)</f>
        <v>1.79</v>
      </c>
      <c r="Q1210" s="6">
        <f>VLOOKUP(L1210,'User input'!$D$6:$G$16,4,FALSE)</f>
        <v>24</v>
      </c>
      <c r="R1210" s="6">
        <f t="shared" si="75"/>
        <v>1728</v>
      </c>
      <c r="S1210" s="26">
        <f t="shared" si="72"/>
        <v>3093.12</v>
      </c>
      <c r="T1210" s="26">
        <f>IF(K1210&lt;'User input'!$I$9,'User input'!$J$8,IF(K1210&lt;'User input'!$I$10,'User input'!$J$9,IF(K1210&lt;'User input'!$I$11,'User input'!$J$10,'User input'!$J$11)))*S1210</f>
        <v>154.65600000000001</v>
      </c>
      <c r="U1210" s="26">
        <f>K1210*'User input'!$J$17+'User input'!$J$16</f>
        <v>0.5</v>
      </c>
    </row>
    <row r="1211" spans="1:21" x14ac:dyDescent="0.25">
      <c r="A1211" s="18">
        <v>1238</v>
      </c>
      <c r="B1211" s="10" t="s">
        <v>989</v>
      </c>
      <c r="C1211" s="10" t="s">
        <v>2475</v>
      </c>
      <c r="D1211" s="10" t="s">
        <v>28</v>
      </c>
      <c r="E1211" s="10" t="s">
        <v>29</v>
      </c>
      <c r="F1211" s="16">
        <v>60</v>
      </c>
      <c r="G1211" s="10" t="s">
        <v>3895</v>
      </c>
      <c r="H1211" s="10" t="s">
        <v>3896</v>
      </c>
      <c r="I1211" s="10" t="s">
        <v>32</v>
      </c>
      <c r="J1211" s="11">
        <v>44534</v>
      </c>
      <c r="K1211" s="16">
        <v>79</v>
      </c>
      <c r="L1211" s="10" t="s">
        <v>52</v>
      </c>
      <c r="M1211" s="10">
        <f t="shared" si="73"/>
        <v>2021</v>
      </c>
      <c r="N1211" s="10">
        <f t="shared" si="74"/>
        <v>12</v>
      </c>
      <c r="O1211" s="10" t="str">
        <f>VLOOKUP(L1211,'User input'!$D$6:$E$16,2,FALSE)</f>
        <v>Megawidget S</v>
      </c>
      <c r="P1211" s="10">
        <f>VLOOKUP(L1211,'User input'!$D$6:$G$16,3,FALSE)</f>
        <v>0.69</v>
      </c>
      <c r="Q1211" s="10">
        <f>VLOOKUP(L1211,'User input'!$D$6:$G$16,4,FALSE)</f>
        <v>24</v>
      </c>
      <c r="R1211" s="10">
        <f t="shared" si="75"/>
        <v>1896</v>
      </c>
      <c r="S1211" s="27">
        <f t="shared" si="72"/>
        <v>1308.24</v>
      </c>
      <c r="T1211" s="27">
        <f>IF(K1211&lt;'User input'!$I$9,'User input'!$J$8,IF(K1211&lt;'User input'!$I$10,'User input'!$J$9,IF(K1211&lt;'User input'!$I$11,'User input'!$J$10,'User input'!$J$11)))*S1211</f>
        <v>65.412000000000006</v>
      </c>
      <c r="U1211" s="27">
        <f>K1211*'User input'!$J$17+'User input'!$J$16</f>
        <v>0.5</v>
      </c>
    </row>
    <row r="1212" spans="1:21" x14ac:dyDescent="0.25">
      <c r="A1212" s="17">
        <v>1239</v>
      </c>
      <c r="B1212" s="6" t="s">
        <v>3897</v>
      </c>
      <c r="C1212" s="6" t="s">
        <v>3898</v>
      </c>
      <c r="D1212" s="6" t="s">
        <v>28</v>
      </c>
      <c r="E1212" s="6" t="s">
        <v>29</v>
      </c>
      <c r="F1212" s="15">
        <v>90</v>
      </c>
      <c r="G1212" s="6" t="s">
        <v>3899</v>
      </c>
      <c r="H1212" s="6" t="s">
        <v>2488</v>
      </c>
      <c r="I1212" s="6" t="s">
        <v>908</v>
      </c>
      <c r="J1212" s="7">
        <v>44147</v>
      </c>
      <c r="K1212" s="15">
        <v>74</v>
      </c>
      <c r="L1212" s="6" t="s">
        <v>33</v>
      </c>
      <c r="M1212" s="6">
        <f t="shared" si="73"/>
        <v>2020</v>
      </c>
      <c r="N1212" s="6">
        <f t="shared" si="74"/>
        <v>11</v>
      </c>
      <c r="O1212" s="6" t="str">
        <f>VLOOKUP(L1212,'User input'!$D$6:$E$16,2,FALSE)</f>
        <v>Megawidget L</v>
      </c>
      <c r="P1212" s="6">
        <f>VLOOKUP(L1212,'User input'!$D$6:$G$16,3,FALSE)</f>
        <v>1.79</v>
      </c>
      <c r="Q1212" s="6">
        <f>VLOOKUP(L1212,'User input'!$D$6:$G$16,4,FALSE)</f>
        <v>24</v>
      </c>
      <c r="R1212" s="6">
        <f t="shared" si="75"/>
        <v>1776</v>
      </c>
      <c r="S1212" s="26">
        <f t="shared" si="72"/>
        <v>3179.04</v>
      </c>
      <c r="T1212" s="26">
        <f>IF(K1212&lt;'User input'!$I$9,'User input'!$J$8,IF(K1212&lt;'User input'!$I$10,'User input'!$J$9,IF(K1212&lt;'User input'!$I$11,'User input'!$J$10,'User input'!$J$11)))*S1212</f>
        <v>158.952</v>
      </c>
      <c r="U1212" s="26">
        <f>K1212*'User input'!$J$17+'User input'!$J$16</f>
        <v>0.5</v>
      </c>
    </row>
    <row r="1213" spans="1:21" x14ac:dyDescent="0.25">
      <c r="A1213" s="18">
        <v>1240</v>
      </c>
      <c r="B1213" s="10" t="s">
        <v>2595</v>
      </c>
      <c r="C1213" s="10" t="s">
        <v>3900</v>
      </c>
      <c r="D1213" s="10" t="s">
        <v>15</v>
      </c>
      <c r="E1213" s="10" t="s">
        <v>16</v>
      </c>
      <c r="F1213" s="16">
        <v>90</v>
      </c>
      <c r="G1213" s="10" t="s">
        <v>3901</v>
      </c>
      <c r="H1213" s="10" t="s">
        <v>3902</v>
      </c>
      <c r="I1213" s="10" t="s">
        <v>171</v>
      </c>
      <c r="J1213" s="11">
        <v>44115</v>
      </c>
      <c r="K1213" s="16">
        <v>28</v>
      </c>
      <c r="L1213" s="10" t="s">
        <v>157</v>
      </c>
      <c r="M1213" s="10">
        <f t="shared" si="73"/>
        <v>2020</v>
      </c>
      <c r="N1213" s="10">
        <f t="shared" si="74"/>
        <v>10</v>
      </c>
      <c r="O1213" s="10" t="str">
        <f>VLOOKUP(L1213,'User input'!$D$6:$E$16,2,FALSE)</f>
        <v>Ultrathing V3</v>
      </c>
      <c r="P1213" s="10">
        <f>VLOOKUP(L1213,'User input'!$D$6:$G$16,3,FALSE)</f>
        <v>3.39</v>
      </c>
      <c r="Q1213" s="10">
        <f>VLOOKUP(L1213,'User input'!$D$6:$G$16,4,FALSE)</f>
        <v>24</v>
      </c>
      <c r="R1213" s="10">
        <f t="shared" si="75"/>
        <v>672</v>
      </c>
      <c r="S1213" s="27">
        <f t="shared" si="72"/>
        <v>2278.08</v>
      </c>
      <c r="T1213" s="27">
        <f>IF(K1213&lt;'User input'!$I$9,'User input'!$J$8,IF(K1213&lt;'User input'!$I$10,'User input'!$J$9,IF(K1213&lt;'User input'!$I$11,'User input'!$J$10,'User input'!$J$11)))*S1213</f>
        <v>68.342399999999998</v>
      </c>
      <c r="U1213" s="27">
        <f>K1213*'User input'!$J$17+'User input'!$J$16</f>
        <v>0.5</v>
      </c>
    </row>
    <row r="1214" spans="1:21" x14ac:dyDescent="0.25">
      <c r="A1214" s="17">
        <v>1241</v>
      </c>
      <c r="B1214" s="6" t="s">
        <v>3903</v>
      </c>
      <c r="C1214" s="6" t="s">
        <v>3904</v>
      </c>
      <c r="D1214" s="6" t="s">
        <v>15</v>
      </c>
      <c r="E1214" s="6" t="s">
        <v>16</v>
      </c>
      <c r="F1214" s="15">
        <v>90</v>
      </c>
      <c r="G1214" s="6" t="s">
        <v>3905</v>
      </c>
      <c r="H1214" s="6" t="s">
        <v>299</v>
      </c>
      <c r="I1214" s="6" t="s">
        <v>300</v>
      </c>
      <c r="J1214" s="7">
        <v>44511</v>
      </c>
      <c r="K1214" s="15">
        <v>38</v>
      </c>
      <c r="L1214" s="6" t="s">
        <v>157</v>
      </c>
      <c r="M1214" s="6">
        <f t="shared" si="73"/>
        <v>2021</v>
      </c>
      <c r="N1214" s="6">
        <f t="shared" si="74"/>
        <v>11</v>
      </c>
      <c r="O1214" s="6" t="str">
        <f>VLOOKUP(L1214,'User input'!$D$6:$E$16,2,FALSE)</f>
        <v>Ultrathing V3</v>
      </c>
      <c r="P1214" s="6">
        <f>VLOOKUP(L1214,'User input'!$D$6:$G$16,3,FALSE)</f>
        <v>3.39</v>
      </c>
      <c r="Q1214" s="6">
        <f>VLOOKUP(L1214,'User input'!$D$6:$G$16,4,FALSE)</f>
        <v>24</v>
      </c>
      <c r="R1214" s="6">
        <f t="shared" si="75"/>
        <v>912</v>
      </c>
      <c r="S1214" s="26">
        <f t="shared" si="72"/>
        <v>3091.6800000000003</v>
      </c>
      <c r="T1214" s="26">
        <f>IF(K1214&lt;'User input'!$I$9,'User input'!$J$8,IF(K1214&lt;'User input'!$I$10,'User input'!$J$9,IF(K1214&lt;'User input'!$I$11,'User input'!$J$10,'User input'!$J$11)))*S1214</f>
        <v>92.750399999999999</v>
      </c>
      <c r="U1214" s="26">
        <f>K1214*'User input'!$J$17+'User input'!$J$16</f>
        <v>0.5</v>
      </c>
    </row>
    <row r="1215" spans="1:21" x14ac:dyDescent="0.25">
      <c r="A1215" s="18">
        <v>1242</v>
      </c>
      <c r="B1215" s="10" t="s">
        <v>3906</v>
      </c>
      <c r="C1215" s="10" t="s">
        <v>3907</v>
      </c>
      <c r="D1215" s="10" t="s">
        <v>49</v>
      </c>
      <c r="E1215" s="10" t="s">
        <v>16</v>
      </c>
      <c r="F1215" s="16">
        <v>30</v>
      </c>
      <c r="G1215" s="10" t="s">
        <v>3908</v>
      </c>
      <c r="H1215" s="10" t="s">
        <v>2274</v>
      </c>
      <c r="I1215" s="10" t="s">
        <v>32</v>
      </c>
      <c r="J1215" s="11">
        <v>43717</v>
      </c>
      <c r="K1215" s="16">
        <v>22</v>
      </c>
      <c r="L1215" s="10" t="s">
        <v>78</v>
      </c>
      <c r="M1215" s="10">
        <f t="shared" si="73"/>
        <v>2019</v>
      </c>
      <c r="N1215" s="10">
        <f t="shared" si="74"/>
        <v>9</v>
      </c>
      <c r="O1215" s="10" t="str">
        <f>VLOOKUP(L1215,'User input'!$D$6:$E$16,2,FALSE)</f>
        <v>Ultrathing V2</v>
      </c>
      <c r="P1215" s="10">
        <f>VLOOKUP(L1215,'User input'!$D$6:$G$16,3,FALSE)</f>
        <v>2.95</v>
      </c>
      <c r="Q1215" s="10">
        <f>VLOOKUP(L1215,'User input'!$D$6:$G$16,4,FALSE)</f>
        <v>20</v>
      </c>
      <c r="R1215" s="10">
        <f t="shared" si="75"/>
        <v>440</v>
      </c>
      <c r="S1215" s="27">
        <f t="shared" si="72"/>
        <v>1298</v>
      </c>
      <c r="T1215" s="27">
        <f>IF(K1215&lt;'User input'!$I$9,'User input'!$J$8,IF(K1215&lt;'User input'!$I$10,'User input'!$J$9,IF(K1215&lt;'User input'!$I$11,'User input'!$J$10,'User input'!$J$11)))*S1215</f>
        <v>38.94</v>
      </c>
      <c r="U1215" s="27">
        <f>K1215*'User input'!$J$17+'User input'!$J$16</f>
        <v>0.5</v>
      </c>
    </row>
    <row r="1216" spans="1:21" x14ac:dyDescent="0.25">
      <c r="A1216" s="17">
        <v>1243</v>
      </c>
      <c r="B1216" s="6" t="s">
        <v>1231</v>
      </c>
      <c r="C1216" s="6" t="s">
        <v>3909</v>
      </c>
      <c r="D1216" s="6" t="s">
        <v>15</v>
      </c>
      <c r="E1216" s="6" t="s">
        <v>16</v>
      </c>
      <c r="F1216" s="15">
        <v>90</v>
      </c>
      <c r="G1216" s="6" t="s">
        <v>3910</v>
      </c>
      <c r="H1216" s="6" t="s">
        <v>1708</v>
      </c>
      <c r="I1216" s="6" t="s">
        <v>421</v>
      </c>
      <c r="J1216" s="7">
        <v>43466</v>
      </c>
      <c r="K1216" s="15">
        <v>14</v>
      </c>
      <c r="L1216" s="6" t="s">
        <v>39</v>
      </c>
      <c r="M1216" s="6">
        <f t="shared" si="73"/>
        <v>2019</v>
      </c>
      <c r="N1216" s="6">
        <f t="shared" si="74"/>
        <v>1</v>
      </c>
      <c r="O1216" s="6" t="str">
        <f>VLOOKUP(L1216,'User input'!$D$6:$E$16,2,FALSE)</f>
        <v>Ultrathing V1</v>
      </c>
      <c r="P1216" s="6">
        <f>VLOOKUP(L1216,'User input'!$D$6:$G$16,3,FALSE)</f>
        <v>1.79</v>
      </c>
      <c r="Q1216" s="6">
        <f>VLOOKUP(L1216,'User input'!$D$6:$G$16,4,FALSE)</f>
        <v>17</v>
      </c>
      <c r="R1216" s="6">
        <f t="shared" si="75"/>
        <v>238</v>
      </c>
      <c r="S1216" s="26">
        <f t="shared" si="72"/>
        <v>426.02</v>
      </c>
      <c r="T1216" s="26">
        <f>IF(K1216&lt;'User input'!$I$9,'User input'!$J$8,IF(K1216&lt;'User input'!$I$10,'User input'!$J$9,IF(K1216&lt;'User input'!$I$11,'User input'!$J$10,'User input'!$J$11)))*S1216</f>
        <v>0</v>
      </c>
      <c r="U1216" s="26">
        <f>K1216*'User input'!$J$17+'User input'!$J$16</f>
        <v>0.5</v>
      </c>
    </row>
    <row r="1217" spans="1:21" x14ac:dyDescent="0.25">
      <c r="A1217" s="18">
        <v>1244</v>
      </c>
      <c r="B1217" s="10" t="s">
        <v>3911</v>
      </c>
      <c r="C1217" s="10" t="s">
        <v>2918</v>
      </c>
      <c r="D1217" s="10" t="s">
        <v>15</v>
      </c>
      <c r="E1217" s="10" t="s">
        <v>16</v>
      </c>
      <c r="F1217" s="16">
        <v>90</v>
      </c>
      <c r="G1217" s="10" t="s">
        <v>3912</v>
      </c>
      <c r="H1217" s="10" t="s">
        <v>722</v>
      </c>
      <c r="I1217" s="10" t="s">
        <v>32</v>
      </c>
      <c r="J1217" s="11">
        <v>43635</v>
      </c>
      <c r="K1217" s="16">
        <v>29</v>
      </c>
      <c r="L1217" s="10" t="s">
        <v>68</v>
      </c>
      <c r="M1217" s="10">
        <f t="shared" si="73"/>
        <v>2019</v>
      </c>
      <c r="N1217" s="10">
        <f t="shared" si="74"/>
        <v>6</v>
      </c>
      <c r="O1217" s="10" t="str">
        <f>VLOOKUP(L1217,'User input'!$D$6:$E$16,2,FALSE)</f>
        <v>Megawidget M</v>
      </c>
      <c r="P1217" s="10">
        <f>VLOOKUP(L1217,'User input'!$D$6:$G$16,3,FALSE)</f>
        <v>1.29</v>
      </c>
      <c r="Q1217" s="10">
        <f>VLOOKUP(L1217,'User input'!$D$6:$G$16,4,FALSE)</f>
        <v>24</v>
      </c>
      <c r="R1217" s="10">
        <f t="shared" si="75"/>
        <v>696</v>
      </c>
      <c r="S1217" s="27">
        <f t="shared" si="72"/>
        <v>897.84</v>
      </c>
      <c r="T1217" s="27">
        <f>IF(K1217&lt;'User input'!$I$9,'User input'!$J$8,IF(K1217&lt;'User input'!$I$10,'User input'!$J$9,IF(K1217&lt;'User input'!$I$11,'User input'!$J$10,'User input'!$J$11)))*S1217</f>
        <v>26.935199999999998</v>
      </c>
      <c r="U1217" s="27">
        <f>K1217*'User input'!$J$17+'User input'!$J$16</f>
        <v>0.5</v>
      </c>
    </row>
    <row r="1218" spans="1:21" x14ac:dyDescent="0.25">
      <c r="A1218" s="17">
        <v>1245</v>
      </c>
      <c r="B1218" s="6" t="s">
        <v>1322</v>
      </c>
      <c r="C1218" s="6" t="s">
        <v>3347</v>
      </c>
      <c r="D1218" s="6" t="s">
        <v>28</v>
      </c>
      <c r="E1218" s="6" t="s">
        <v>29</v>
      </c>
      <c r="F1218" s="15">
        <v>60</v>
      </c>
      <c r="G1218" s="6" t="s">
        <v>3913</v>
      </c>
      <c r="H1218" s="6" t="s">
        <v>3214</v>
      </c>
      <c r="I1218" s="6" t="s">
        <v>2012</v>
      </c>
      <c r="J1218" s="7">
        <v>44218</v>
      </c>
      <c r="K1218" s="15">
        <v>54</v>
      </c>
      <c r="L1218" s="6" t="s">
        <v>33</v>
      </c>
      <c r="M1218" s="6">
        <f t="shared" si="73"/>
        <v>2021</v>
      </c>
      <c r="N1218" s="6">
        <f t="shared" si="74"/>
        <v>1</v>
      </c>
      <c r="O1218" s="6" t="str">
        <f>VLOOKUP(L1218,'User input'!$D$6:$E$16,2,FALSE)</f>
        <v>Megawidget L</v>
      </c>
      <c r="P1218" s="6">
        <f>VLOOKUP(L1218,'User input'!$D$6:$G$16,3,FALSE)</f>
        <v>1.79</v>
      </c>
      <c r="Q1218" s="6">
        <f>VLOOKUP(L1218,'User input'!$D$6:$G$16,4,FALSE)</f>
        <v>24</v>
      </c>
      <c r="R1218" s="6">
        <f t="shared" si="75"/>
        <v>1296</v>
      </c>
      <c r="S1218" s="26">
        <f t="shared" si="72"/>
        <v>2319.84</v>
      </c>
      <c r="T1218" s="26">
        <f>IF(K1218&lt;'User input'!$I$9,'User input'!$J$8,IF(K1218&lt;'User input'!$I$10,'User input'!$J$9,IF(K1218&lt;'User input'!$I$11,'User input'!$J$10,'User input'!$J$11)))*S1218</f>
        <v>115.99200000000002</v>
      </c>
      <c r="U1218" s="26">
        <f>K1218*'User input'!$J$17+'User input'!$J$16</f>
        <v>0.5</v>
      </c>
    </row>
    <row r="1219" spans="1:21" x14ac:dyDescent="0.25">
      <c r="A1219" s="18">
        <v>1246</v>
      </c>
      <c r="B1219" s="10" t="s">
        <v>3914</v>
      </c>
      <c r="C1219" s="10" t="s">
        <v>3915</v>
      </c>
      <c r="D1219" s="10" t="s">
        <v>115</v>
      </c>
      <c r="E1219" s="10" t="s">
        <v>29</v>
      </c>
      <c r="F1219" s="16">
        <v>90</v>
      </c>
      <c r="G1219" s="10" t="s">
        <v>3916</v>
      </c>
      <c r="H1219" s="10" t="s">
        <v>885</v>
      </c>
      <c r="I1219" s="10" t="s">
        <v>176</v>
      </c>
      <c r="J1219" s="11">
        <v>44546</v>
      </c>
      <c r="K1219" s="16">
        <v>19</v>
      </c>
      <c r="L1219" s="10" t="s">
        <v>78</v>
      </c>
      <c r="M1219" s="10">
        <f t="shared" si="73"/>
        <v>2021</v>
      </c>
      <c r="N1219" s="10">
        <f t="shared" si="74"/>
        <v>12</v>
      </c>
      <c r="O1219" s="10" t="str">
        <f>VLOOKUP(L1219,'User input'!$D$6:$E$16,2,FALSE)</f>
        <v>Ultrathing V2</v>
      </c>
      <c r="P1219" s="10">
        <f>VLOOKUP(L1219,'User input'!$D$6:$G$16,3,FALSE)</f>
        <v>2.95</v>
      </c>
      <c r="Q1219" s="10">
        <f>VLOOKUP(L1219,'User input'!$D$6:$G$16,4,FALSE)</f>
        <v>20</v>
      </c>
      <c r="R1219" s="10">
        <f t="shared" si="75"/>
        <v>380</v>
      </c>
      <c r="S1219" s="27">
        <f t="shared" si="72"/>
        <v>1121</v>
      </c>
      <c r="T1219" s="27">
        <f>IF(K1219&lt;'User input'!$I$9,'User input'!$J$8,IF(K1219&lt;'User input'!$I$10,'User input'!$J$9,IF(K1219&lt;'User input'!$I$11,'User input'!$J$10,'User input'!$J$11)))*S1219</f>
        <v>0</v>
      </c>
      <c r="U1219" s="27">
        <f>K1219*'User input'!$J$17+'User input'!$J$16</f>
        <v>0.5</v>
      </c>
    </row>
    <row r="1220" spans="1:21" x14ac:dyDescent="0.25">
      <c r="A1220" s="17">
        <v>1247</v>
      </c>
      <c r="B1220" s="6" t="s">
        <v>770</v>
      </c>
      <c r="C1220" s="6" t="s">
        <v>3917</v>
      </c>
      <c r="D1220" s="6" t="s">
        <v>28</v>
      </c>
      <c r="E1220" s="6" t="s">
        <v>29</v>
      </c>
      <c r="F1220" s="15">
        <v>30</v>
      </c>
      <c r="G1220" s="6" t="s">
        <v>3918</v>
      </c>
      <c r="H1220" s="6" t="s">
        <v>3919</v>
      </c>
      <c r="I1220" s="6" t="s">
        <v>32</v>
      </c>
      <c r="J1220" s="7">
        <v>43943</v>
      </c>
      <c r="K1220" s="15">
        <v>56</v>
      </c>
      <c r="L1220" s="6" t="s">
        <v>68</v>
      </c>
      <c r="M1220" s="6">
        <f t="shared" si="73"/>
        <v>2020</v>
      </c>
      <c r="N1220" s="6">
        <f t="shared" si="74"/>
        <v>4</v>
      </c>
      <c r="O1220" s="6" t="str">
        <f>VLOOKUP(L1220,'User input'!$D$6:$E$16,2,FALSE)</f>
        <v>Megawidget M</v>
      </c>
      <c r="P1220" s="6">
        <f>VLOOKUP(L1220,'User input'!$D$6:$G$16,3,FALSE)</f>
        <v>1.29</v>
      </c>
      <c r="Q1220" s="6">
        <f>VLOOKUP(L1220,'User input'!$D$6:$G$16,4,FALSE)</f>
        <v>24</v>
      </c>
      <c r="R1220" s="6">
        <f t="shared" si="75"/>
        <v>1344</v>
      </c>
      <c r="S1220" s="26">
        <f t="shared" si="72"/>
        <v>1733.76</v>
      </c>
      <c r="T1220" s="26">
        <f>IF(K1220&lt;'User input'!$I$9,'User input'!$J$8,IF(K1220&lt;'User input'!$I$10,'User input'!$J$9,IF(K1220&lt;'User input'!$I$11,'User input'!$J$10,'User input'!$J$11)))*S1220</f>
        <v>86.688000000000002</v>
      </c>
      <c r="U1220" s="26">
        <f>K1220*'User input'!$J$17+'User input'!$J$16</f>
        <v>0.5</v>
      </c>
    </row>
    <row r="1221" spans="1:21" x14ac:dyDescent="0.25">
      <c r="A1221" s="18">
        <v>1248</v>
      </c>
      <c r="B1221" s="10" t="s">
        <v>2076</v>
      </c>
      <c r="C1221" s="10" t="s">
        <v>3920</v>
      </c>
      <c r="D1221" s="10" t="s">
        <v>28</v>
      </c>
      <c r="E1221" s="10" t="s">
        <v>29</v>
      </c>
      <c r="F1221" s="16">
        <v>90</v>
      </c>
      <c r="G1221" s="10" t="s">
        <v>3921</v>
      </c>
      <c r="H1221" s="10" t="s">
        <v>772</v>
      </c>
      <c r="I1221" s="10" t="s">
        <v>773</v>
      </c>
      <c r="J1221" s="11">
        <v>44525</v>
      </c>
      <c r="K1221" s="16">
        <v>93</v>
      </c>
      <c r="L1221" s="10" t="s">
        <v>68</v>
      </c>
      <c r="M1221" s="10">
        <f t="shared" si="73"/>
        <v>2021</v>
      </c>
      <c r="N1221" s="10">
        <f t="shared" si="74"/>
        <v>11</v>
      </c>
      <c r="O1221" s="10" t="str">
        <f>VLOOKUP(L1221,'User input'!$D$6:$E$16,2,FALSE)</f>
        <v>Megawidget M</v>
      </c>
      <c r="P1221" s="10">
        <f>VLOOKUP(L1221,'User input'!$D$6:$G$16,3,FALSE)</f>
        <v>1.29</v>
      </c>
      <c r="Q1221" s="10">
        <f>VLOOKUP(L1221,'User input'!$D$6:$G$16,4,FALSE)</f>
        <v>24</v>
      </c>
      <c r="R1221" s="10">
        <f t="shared" si="75"/>
        <v>2232</v>
      </c>
      <c r="S1221" s="27">
        <f t="shared" ref="S1221:S1284" si="76">R1221*P1221</f>
        <v>2879.28</v>
      </c>
      <c r="T1221" s="27">
        <f>IF(K1221&lt;'User input'!$I$9,'User input'!$J$8,IF(K1221&lt;'User input'!$I$10,'User input'!$J$9,IF(K1221&lt;'User input'!$I$11,'User input'!$J$10,'User input'!$J$11)))*S1221</f>
        <v>143.96400000000003</v>
      </c>
      <c r="U1221" s="27">
        <f>K1221*'User input'!$J$17+'User input'!$J$16</f>
        <v>0.5</v>
      </c>
    </row>
    <row r="1222" spans="1:21" x14ac:dyDescent="0.25">
      <c r="A1222" s="17">
        <v>1249</v>
      </c>
      <c r="B1222" s="6" t="s">
        <v>2402</v>
      </c>
      <c r="C1222" s="6" t="s">
        <v>3922</v>
      </c>
      <c r="D1222" s="6" t="s">
        <v>28</v>
      </c>
      <c r="E1222" s="6" t="s">
        <v>29</v>
      </c>
      <c r="F1222" s="15">
        <v>30</v>
      </c>
      <c r="G1222" s="6" t="s">
        <v>3923</v>
      </c>
      <c r="H1222" s="6" t="s">
        <v>1932</v>
      </c>
      <c r="I1222" s="6" t="s">
        <v>291</v>
      </c>
      <c r="J1222" s="7">
        <v>43749</v>
      </c>
      <c r="K1222" s="15">
        <v>75</v>
      </c>
      <c r="L1222" s="6" t="s">
        <v>99</v>
      </c>
      <c r="M1222" s="6">
        <f t="shared" ref="M1222:M1285" si="77">YEAR(J1222)</f>
        <v>2019</v>
      </c>
      <c r="N1222" s="6">
        <f t="shared" ref="N1222:N1285" si="78">MONTH(J1222)</f>
        <v>10</v>
      </c>
      <c r="O1222" s="6" t="str">
        <f>VLOOKUP(L1222,'User input'!$D$6:$E$16,2,FALSE)</f>
        <v>Superwossname</v>
      </c>
      <c r="P1222" s="6">
        <f>VLOOKUP(L1222,'User input'!$D$6:$G$16,3,FALSE)</f>
        <v>3.49</v>
      </c>
      <c r="Q1222" s="6">
        <f>VLOOKUP(L1222,'User input'!$D$6:$G$16,4,FALSE)</f>
        <v>20</v>
      </c>
      <c r="R1222" s="6">
        <f t="shared" ref="R1222:R1285" si="79">K1222*Q1222</f>
        <v>1500</v>
      </c>
      <c r="S1222" s="26">
        <f t="shared" si="76"/>
        <v>5235</v>
      </c>
      <c r="T1222" s="26">
        <f>IF(K1222&lt;'User input'!$I$9,'User input'!$J$8,IF(K1222&lt;'User input'!$I$10,'User input'!$J$9,IF(K1222&lt;'User input'!$I$11,'User input'!$J$10,'User input'!$J$11)))*S1222</f>
        <v>261.75</v>
      </c>
      <c r="U1222" s="26">
        <f>K1222*'User input'!$J$17+'User input'!$J$16</f>
        <v>0.5</v>
      </c>
    </row>
    <row r="1223" spans="1:21" x14ac:dyDescent="0.25">
      <c r="A1223" s="18">
        <v>1250</v>
      </c>
      <c r="B1223" s="10" t="s">
        <v>3924</v>
      </c>
      <c r="C1223" s="10" t="s">
        <v>3925</v>
      </c>
      <c r="D1223" s="10" t="s">
        <v>49</v>
      </c>
      <c r="E1223" s="10" t="s">
        <v>16</v>
      </c>
      <c r="F1223" s="16">
        <v>90</v>
      </c>
      <c r="G1223" s="10" t="s">
        <v>3926</v>
      </c>
      <c r="H1223" s="10" t="s">
        <v>24</v>
      </c>
      <c r="I1223" s="10" t="s">
        <v>25</v>
      </c>
      <c r="J1223" s="11">
        <v>43488</v>
      </c>
      <c r="K1223" s="16">
        <v>76</v>
      </c>
      <c r="L1223" s="10" t="s">
        <v>68</v>
      </c>
      <c r="M1223" s="10">
        <f t="shared" si="77"/>
        <v>2019</v>
      </c>
      <c r="N1223" s="10">
        <f t="shared" si="78"/>
        <v>1</v>
      </c>
      <c r="O1223" s="10" t="str">
        <f>VLOOKUP(L1223,'User input'!$D$6:$E$16,2,FALSE)</f>
        <v>Megawidget M</v>
      </c>
      <c r="P1223" s="10">
        <f>VLOOKUP(L1223,'User input'!$D$6:$G$16,3,FALSE)</f>
        <v>1.29</v>
      </c>
      <c r="Q1223" s="10">
        <f>VLOOKUP(L1223,'User input'!$D$6:$G$16,4,FALSE)</f>
        <v>24</v>
      </c>
      <c r="R1223" s="10">
        <f t="shared" si="79"/>
        <v>1824</v>
      </c>
      <c r="S1223" s="27">
        <f t="shared" si="76"/>
        <v>2352.96</v>
      </c>
      <c r="T1223" s="27">
        <f>IF(K1223&lt;'User input'!$I$9,'User input'!$J$8,IF(K1223&lt;'User input'!$I$10,'User input'!$J$9,IF(K1223&lt;'User input'!$I$11,'User input'!$J$10,'User input'!$J$11)))*S1223</f>
        <v>117.64800000000001</v>
      </c>
      <c r="U1223" s="27">
        <f>K1223*'User input'!$J$17+'User input'!$J$16</f>
        <v>0.5</v>
      </c>
    </row>
    <row r="1224" spans="1:21" x14ac:dyDescent="0.25">
      <c r="A1224" s="18">
        <v>1252</v>
      </c>
      <c r="B1224" s="10" t="s">
        <v>3927</v>
      </c>
      <c r="C1224" s="10" t="s">
        <v>3928</v>
      </c>
      <c r="D1224" s="10" t="s">
        <v>28</v>
      </c>
      <c r="E1224" s="10" t="s">
        <v>29</v>
      </c>
      <c r="F1224" s="16">
        <v>30</v>
      </c>
      <c r="G1224" s="10" t="s">
        <v>3926</v>
      </c>
      <c r="H1224" s="10" t="s">
        <v>3929</v>
      </c>
      <c r="I1224" s="10" t="s">
        <v>291</v>
      </c>
      <c r="J1224" s="11">
        <v>44002</v>
      </c>
      <c r="K1224" s="16">
        <v>87</v>
      </c>
      <c r="L1224" s="10" t="s">
        <v>78</v>
      </c>
      <c r="M1224" s="10">
        <f t="shared" si="77"/>
        <v>2020</v>
      </c>
      <c r="N1224" s="10">
        <f t="shared" si="78"/>
        <v>6</v>
      </c>
      <c r="O1224" s="10" t="str">
        <f>VLOOKUP(L1224,'User input'!$D$6:$E$16,2,FALSE)</f>
        <v>Ultrathing V2</v>
      </c>
      <c r="P1224" s="10">
        <f>VLOOKUP(L1224,'User input'!$D$6:$G$16,3,FALSE)</f>
        <v>2.95</v>
      </c>
      <c r="Q1224" s="10">
        <f>VLOOKUP(L1224,'User input'!$D$6:$G$16,4,FALSE)</f>
        <v>20</v>
      </c>
      <c r="R1224" s="10">
        <f t="shared" si="79"/>
        <v>1740</v>
      </c>
      <c r="S1224" s="27">
        <f t="shared" si="76"/>
        <v>5133</v>
      </c>
      <c r="T1224" s="27">
        <f>IF(K1224&lt;'User input'!$I$9,'User input'!$J$8,IF(K1224&lt;'User input'!$I$10,'User input'!$J$9,IF(K1224&lt;'User input'!$I$11,'User input'!$J$10,'User input'!$J$11)))*S1224</f>
        <v>256.65000000000003</v>
      </c>
      <c r="U1224" s="27">
        <f>K1224*'User input'!$J$17+'User input'!$J$16</f>
        <v>0.5</v>
      </c>
    </row>
    <row r="1225" spans="1:21" x14ac:dyDescent="0.25">
      <c r="A1225" s="17">
        <v>1253</v>
      </c>
      <c r="B1225" s="6" t="s">
        <v>3930</v>
      </c>
      <c r="C1225" s="6" t="s">
        <v>3931</v>
      </c>
      <c r="D1225" s="6" t="s">
        <v>28</v>
      </c>
      <c r="E1225" s="6" t="s">
        <v>29</v>
      </c>
      <c r="F1225" s="15">
        <v>90</v>
      </c>
      <c r="G1225" s="6" t="s">
        <v>3932</v>
      </c>
      <c r="H1225" s="6" t="s">
        <v>3034</v>
      </c>
      <c r="I1225" s="6" t="s">
        <v>1408</v>
      </c>
      <c r="J1225" s="7">
        <v>44310</v>
      </c>
      <c r="K1225" s="15">
        <v>29</v>
      </c>
      <c r="L1225" s="6" t="s">
        <v>157</v>
      </c>
      <c r="M1225" s="6">
        <f t="shared" si="77"/>
        <v>2021</v>
      </c>
      <c r="N1225" s="6">
        <f t="shared" si="78"/>
        <v>4</v>
      </c>
      <c r="O1225" s="6" t="str">
        <f>VLOOKUP(L1225,'User input'!$D$6:$E$16,2,FALSE)</f>
        <v>Ultrathing V3</v>
      </c>
      <c r="P1225" s="6">
        <f>VLOOKUP(L1225,'User input'!$D$6:$G$16,3,FALSE)</f>
        <v>3.39</v>
      </c>
      <c r="Q1225" s="6">
        <f>VLOOKUP(L1225,'User input'!$D$6:$G$16,4,FALSE)</f>
        <v>24</v>
      </c>
      <c r="R1225" s="6">
        <f t="shared" si="79"/>
        <v>696</v>
      </c>
      <c r="S1225" s="26">
        <f t="shared" si="76"/>
        <v>2359.44</v>
      </c>
      <c r="T1225" s="26">
        <f>IF(K1225&lt;'User input'!$I$9,'User input'!$J$8,IF(K1225&lt;'User input'!$I$10,'User input'!$J$9,IF(K1225&lt;'User input'!$I$11,'User input'!$J$10,'User input'!$J$11)))*S1225</f>
        <v>70.783199999999994</v>
      </c>
      <c r="U1225" s="26">
        <f>K1225*'User input'!$J$17+'User input'!$J$16</f>
        <v>0.5</v>
      </c>
    </row>
    <row r="1226" spans="1:21" x14ac:dyDescent="0.25">
      <c r="A1226" s="18">
        <v>1254</v>
      </c>
      <c r="B1226" s="10" t="s">
        <v>3933</v>
      </c>
      <c r="C1226" s="10" t="s">
        <v>3934</v>
      </c>
      <c r="D1226" s="10" t="s">
        <v>28</v>
      </c>
      <c r="E1226" s="10" t="s">
        <v>29</v>
      </c>
      <c r="F1226" s="16">
        <v>60</v>
      </c>
      <c r="G1226" s="10" t="s">
        <v>3935</v>
      </c>
      <c r="H1226" s="10" t="s">
        <v>1948</v>
      </c>
      <c r="I1226" s="10" t="s">
        <v>32</v>
      </c>
      <c r="J1226" s="11">
        <v>44245</v>
      </c>
      <c r="K1226" s="16">
        <v>64</v>
      </c>
      <c r="L1226" s="10" t="s">
        <v>52</v>
      </c>
      <c r="M1226" s="10">
        <f t="shared" si="77"/>
        <v>2021</v>
      </c>
      <c r="N1226" s="10">
        <f t="shared" si="78"/>
        <v>2</v>
      </c>
      <c r="O1226" s="10" t="str">
        <f>VLOOKUP(L1226,'User input'!$D$6:$E$16,2,FALSE)</f>
        <v>Megawidget S</v>
      </c>
      <c r="P1226" s="10">
        <f>VLOOKUP(L1226,'User input'!$D$6:$G$16,3,FALSE)</f>
        <v>0.69</v>
      </c>
      <c r="Q1226" s="10">
        <f>VLOOKUP(L1226,'User input'!$D$6:$G$16,4,FALSE)</f>
        <v>24</v>
      </c>
      <c r="R1226" s="10">
        <f t="shared" si="79"/>
        <v>1536</v>
      </c>
      <c r="S1226" s="27">
        <f t="shared" si="76"/>
        <v>1059.8399999999999</v>
      </c>
      <c r="T1226" s="27">
        <f>IF(K1226&lt;'User input'!$I$9,'User input'!$J$8,IF(K1226&lt;'User input'!$I$10,'User input'!$J$9,IF(K1226&lt;'User input'!$I$11,'User input'!$J$10,'User input'!$J$11)))*S1226</f>
        <v>52.991999999999997</v>
      </c>
      <c r="U1226" s="27">
        <f>K1226*'User input'!$J$17+'User input'!$J$16</f>
        <v>0.5</v>
      </c>
    </row>
    <row r="1227" spans="1:21" x14ac:dyDescent="0.25">
      <c r="A1227" s="17">
        <v>1255</v>
      </c>
      <c r="B1227" s="6" t="s">
        <v>3936</v>
      </c>
      <c r="C1227" s="6" t="s">
        <v>3732</v>
      </c>
      <c r="D1227" s="6" t="s">
        <v>15</v>
      </c>
      <c r="E1227" s="6" t="s">
        <v>16</v>
      </c>
      <c r="F1227" s="15">
        <v>60</v>
      </c>
      <c r="G1227" s="6" t="s">
        <v>3937</v>
      </c>
      <c r="H1227" s="6" t="s">
        <v>3938</v>
      </c>
      <c r="I1227" s="6" t="s">
        <v>1569</v>
      </c>
      <c r="J1227" s="7">
        <v>44215</v>
      </c>
      <c r="K1227" s="15">
        <v>31</v>
      </c>
      <c r="L1227" s="6" t="s">
        <v>52</v>
      </c>
      <c r="M1227" s="6">
        <f t="shared" si="77"/>
        <v>2021</v>
      </c>
      <c r="N1227" s="6">
        <f t="shared" si="78"/>
        <v>1</v>
      </c>
      <c r="O1227" s="6" t="str">
        <f>VLOOKUP(L1227,'User input'!$D$6:$E$16,2,FALSE)</f>
        <v>Megawidget S</v>
      </c>
      <c r="P1227" s="6">
        <f>VLOOKUP(L1227,'User input'!$D$6:$G$16,3,FALSE)</f>
        <v>0.69</v>
      </c>
      <c r="Q1227" s="6">
        <f>VLOOKUP(L1227,'User input'!$D$6:$G$16,4,FALSE)</f>
        <v>24</v>
      </c>
      <c r="R1227" s="6">
        <f t="shared" si="79"/>
        <v>744</v>
      </c>
      <c r="S1227" s="26">
        <f t="shared" si="76"/>
        <v>513.36</v>
      </c>
      <c r="T1227" s="26">
        <f>IF(K1227&lt;'User input'!$I$9,'User input'!$J$8,IF(K1227&lt;'User input'!$I$10,'User input'!$J$9,IF(K1227&lt;'User input'!$I$11,'User input'!$J$10,'User input'!$J$11)))*S1227</f>
        <v>15.4008</v>
      </c>
      <c r="U1227" s="26">
        <f>K1227*'User input'!$J$17+'User input'!$J$16</f>
        <v>0.5</v>
      </c>
    </row>
    <row r="1228" spans="1:21" x14ac:dyDescent="0.25">
      <c r="A1228" s="18">
        <v>1256</v>
      </c>
      <c r="B1228" s="10" t="s">
        <v>3939</v>
      </c>
      <c r="C1228" s="10" t="s">
        <v>3940</v>
      </c>
      <c r="D1228" s="10" t="s">
        <v>28</v>
      </c>
      <c r="E1228" s="10" t="s">
        <v>29</v>
      </c>
      <c r="F1228" s="16">
        <v>30</v>
      </c>
      <c r="G1228" s="10" t="s">
        <v>3941</v>
      </c>
      <c r="H1228" s="10" t="s">
        <v>1450</v>
      </c>
      <c r="I1228" s="10" t="s">
        <v>185</v>
      </c>
      <c r="J1228" s="11">
        <v>44040</v>
      </c>
      <c r="K1228" s="16">
        <v>85</v>
      </c>
      <c r="L1228" s="10" t="s">
        <v>68</v>
      </c>
      <c r="M1228" s="10">
        <f t="shared" si="77"/>
        <v>2020</v>
      </c>
      <c r="N1228" s="10">
        <f t="shared" si="78"/>
        <v>7</v>
      </c>
      <c r="O1228" s="10" t="str">
        <f>VLOOKUP(L1228,'User input'!$D$6:$E$16,2,FALSE)</f>
        <v>Megawidget M</v>
      </c>
      <c r="P1228" s="10">
        <f>VLOOKUP(L1228,'User input'!$D$6:$G$16,3,FALSE)</f>
        <v>1.29</v>
      </c>
      <c r="Q1228" s="10">
        <f>VLOOKUP(L1228,'User input'!$D$6:$G$16,4,FALSE)</f>
        <v>24</v>
      </c>
      <c r="R1228" s="10">
        <f t="shared" si="79"/>
        <v>2040</v>
      </c>
      <c r="S1228" s="27">
        <f t="shared" si="76"/>
        <v>2631.6</v>
      </c>
      <c r="T1228" s="27">
        <f>IF(K1228&lt;'User input'!$I$9,'User input'!$J$8,IF(K1228&lt;'User input'!$I$10,'User input'!$J$9,IF(K1228&lt;'User input'!$I$11,'User input'!$J$10,'User input'!$J$11)))*S1228</f>
        <v>131.58000000000001</v>
      </c>
      <c r="U1228" s="27">
        <f>K1228*'User input'!$J$17+'User input'!$J$16</f>
        <v>0.5</v>
      </c>
    </row>
    <row r="1229" spans="1:21" x14ac:dyDescent="0.25">
      <c r="A1229" s="17">
        <v>1257</v>
      </c>
      <c r="B1229" s="6" t="s">
        <v>3942</v>
      </c>
      <c r="C1229" s="6" t="s">
        <v>3943</v>
      </c>
      <c r="D1229" s="6" t="s">
        <v>41</v>
      </c>
      <c r="E1229" s="6" t="s">
        <v>16</v>
      </c>
      <c r="F1229" s="15">
        <v>90</v>
      </c>
      <c r="G1229" s="6" t="s">
        <v>3944</v>
      </c>
      <c r="H1229" s="6" t="s">
        <v>3945</v>
      </c>
      <c r="I1229" s="6" t="s">
        <v>32</v>
      </c>
      <c r="J1229" s="7">
        <v>44329</v>
      </c>
      <c r="K1229" s="15">
        <v>36</v>
      </c>
      <c r="L1229" s="6" t="s">
        <v>44</v>
      </c>
      <c r="M1229" s="6">
        <f t="shared" si="77"/>
        <v>2021</v>
      </c>
      <c r="N1229" s="6">
        <f t="shared" si="78"/>
        <v>5</v>
      </c>
      <c r="O1229" s="6" t="str">
        <f>VLOOKUP(L1229,'User input'!$D$6:$E$16,2,FALSE)</f>
        <v>Gigastuff</v>
      </c>
      <c r="P1229" s="6">
        <f>VLOOKUP(L1229,'User input'!$D$6:$G$16,3,FALSE)</f>
        <v>1.89</v>
      </c>
      <c r="Q1229" s="6">
        <f>VLOOKUP(L1229,'User input'!$D$6:$G$16,4,FALSE)</f>
        <v>18</v>
      </c>
      <c r="R1229" s="6">
        <f t="shared" si="79"/>
        <v>648</v>
      </c>
      <c r="S1229" s="26">
        <f t="shared" si="76"/>
        <v>1224.72</v>
      </c>
      <c r="T1229" s="26">
        <f>IF(K1229&lt;'User input'!$I$9,'User input'!$J$8,IF(K1229&lt;'User input'!$I$10,'User input'!$J$9,IF(K1229&lt;'User input'!$I$11,'User input'!$J$10,'User input'!$J$11)))*S1229</f>
        <v>36.741599999999998</v>
      </c>
      <c r="U1229" s="26">
        <f>K1229*'User input'!$J$17+'User input'!$J$16</f>
        <v>0.5</v>
      </c>
    </row>
    <row r="1230" spans="1:21" x14ac:dyDescent="0.25">
      <c r="A1230" s="18">
        <v>1258</v>
      </c>
      <c r="B1230" s="10" t="s">
        <v>3946</v>
      </c>
      <c r="C1230" s="10" t="s">
        <v>418</v>
      </c>
      <c r="D1230" s="10" t="s">
        <v>28</v>
      </c>
      <c r="E1230" s="10" t="s">
        <v>29</v>
      </c>
      <c r="F1230" s="16">
        <v>90</v>
      </c>
      <c r="G1230" s="10" t="s">
        <v>3947</v>
      </c>
      <c r="H1230" s="10" t="s">
        <v>2883</v>
      </c>
      <c r="I1230" s="10" t="s">
        <v>32</v>
      </c>
      <c r="J1230" s="11">
        <v>44030</v>
      </c>
      <c r="K1230" s="16">
        <v>54</v>
      </c>
      <c r="L1230" s="10" t="s">
        <v>99</v>
      </c>
      <c r="M1230" s="10">
        <f t="shared" si="77"/>
        <v>2020</v>
      </c>
      <c r="N1230" s="10">
        <f t="shared" si="78"/>
        <v>7</v>
      </c>
      <c r="O1230" s="10" t="str">
        <f>VLOOKUP(L1230,'User input'!$D$6:$E$16,2,FALSE)</f>
        <v>Superwossname</v>
      </c>
      <c r="P1230" s="10">
        <f>VLOOKUP(L1230,'User input'!$D$6:$G$16,3,FALSE)</f>
        <v>3.49</v>
      </c>
      <c r="Q1230" s="10">
        <f>VLOOKUP(L1230,'User input'!$D$6:$G$16,4,FALSE)</f>
        <v>20</v>
      </c>
      <c r="R1230" s="10">
        <f t="shared" si="79"/>
        <v>1080</v>
      </c>
      <c r="S1230" s="27">
        <f t="shared" si="76"/>
        <v>3769.2000000000003</v>
      </c>
      <c r="T1230" s="27">
        <f>IF(K1230&lt;'User input'!$I$9,'User input'!$J$8,IF(K1230&lt;'User input'!$I$10,'User input'!$J$9,IF(K1230&lt;'User input'!$I$11,'User input'!$J$10,'User input'!$J$11)))*S1230</f>
        <v>188.46000000000004</v>
      </c>
      <c r="U1230" s="27">
        <f>K1230*'User input'!$J$17+'User input'!$J$16</f>
        <v>0.5</v>
      </c>
    </row>
    <row r="1231" spans="1:21" x14ac:dyDescent="0.25">
      <c r="A1231" s="17">
        <v>1259</v>
      </c>
      <c r="B1231" s="6" t="s">
        <v>177</v>
      </c>
      <c r="C1231" s="6" t="s">
        <v>1174</v>
      </c>
      <c r="D1231" s="6" t="s">
        <v>28</v>
      </c>
      <c r="E1231" s="6" t="s">
        <v>29</v>
      </c>
      <c r="F1231" s="15">
        <v>30</v>
      </c>
      <c r="G1231" s="6" t="s">
        <v>3948</v>
      </c>
      <c r="H1231" s="6" t="s">
        <v>1369</v>
      </c>
      <c r="I1231" s="6" t="s">
        <v>291</v>
      </c>
      <c r="J1231" s="7">
        <v>43544</v>
      </c>
      <c r="K1231" s="15">
        <v>38</v>
      </c>
      <c r="L1231" s="6" t="s">
        <v>99</v>
      </c>
      <c r="M1231" s="6">
        <f t="shared" si="77"/>
        <v>2019</v>
      </c>
      <c r="N1231" s="6">
        <f t="shared" si="78"/>
        <v>3</v>
      </c>
      <c r="O1231" s="6" t="str">
        <f>VLOOKUP(L1231,'User input'!$D$6:$E$16,2,FALSE)</f>
        <v>Superwossname</v>
      </c>
      <c r="P1231" s="6">
        <f>VLOOKUP(L1231,'User input'!$D$6:$G$16,3,FALSE)</f>
        <v>3.49</v>
      </c>
      <c r="Q1231" s="6">
        <f>VLOOKUP(L1231,'User input'!$D$6:$G$16,4,FALSE)</f>
        <v>20</v>
      </c>
      <c r="R1231" s="6">
        <f t="shared" si="79"/>
        <v>760</v>
      </c>
      <c r="S1231" s="26">
        <f t="shared" si="76"/>
        <v>2652.4</v>
      </c>
      <c r="T1231" s="26">
        <f>IF(K1231&lt;'User input'!$I$9,'User input'!$J$8,IF(K1231&lt;'User input'!$I$10,'User input'!$J$9,IF(K1231&lt;'User input'!$I$11,'User input'!$J$10,'User input'!$J$11)))*S1231</f>
        <v>79.572000000000003</v>
      </c>
      <c r="U1231" s="26">
        <f>K1231*'User input'!$J$17+'User input'!$J$16</f>
        <v>0.5</v>
      </c>
    </row>
    <row r="1232" spans="1:21" x14ac:dyDescent="0.25">
      <c r="A1232" s="18">
        <v>1260</v>
      </c>
      <c r="B1232" s="10" t="s">
        <v>3949</v>
      </c>
      <c r="C1232" s="10" t="s">
        <v>279</v>
      </c>
      <c r="D1232" s="10" t="s">
        <v>28</v>
      </c>
      <c r="E1232" s="10" t="s">
        <v>29</v>
      </c>
      <c r="F1232" s="16">
        <v>30</v>
      </c>
      <c r="G1232" s="10" t="s">
        <v>3948</v>
      </c>
      <c r="H1232" s="10" t="s">
        <v>2623</v>
      </c>
      <c r="I1232" s="10" t="s">
        <v>32</v>
      </c>
      <c r="J1232" s="11">
        <v>44157</v>
      </c>
      <c r="K1232" s="16">
        <v>35</v>
      </c>
      <c r="L1232" s="10" t="s">
        <v>39</v>
      </c>
      <c r="M1232" s="10">
        <f t="shared" si="77"/>
        <v>2020</v>
      </c>
      <c r="N1232" s="10">
        <f t="shared" si="78"/>
        <v>11</v>
      </c>
      <c r="O1232" s="10" t="str">
        <f>VLOOKUP(L1232,'User input'!$D$6:$E$16,2,FALSE)</f>
        <v>Ultrathing V1</v>
      </c>
      <c r="P1232" s="10">
        <f>VLOOKUP(L1232,'User input'!$D$6:$G$16,3,FALSE)</f>
        <v>1.79</v>
      </c>
      <c r="Q1232" s="10">
        <f>VLOOKUP(L1232,'User input'!$D$6:$G$16,4,FALSE)</f>
        <v>17</v>
      </c>
      <c r="R1232" s="10">
        <f t="shared" si="79"/>
        <v>595</v>
      </c>
      <c r="S1232" s="27">
        <f t="shared" si="76"/>
        <v>1065.05</v>
      </c>
      <c r="T1232" s="27">
        <f>IF(K1232&lt;'User input'!$I$9,'User input'!$J$8,IF(K1232&lt;'User input'!$I$10,'User input'!$J$9,IF(K1232&lt;'User input'!$I$11,'User input'!$J$10,'User input'!$J$11)))*S1232</f>
        <v>31.951499999999996</v>
      </c>
      <c r="U1232" s="27">
        <f>K1232*'User input'!$J$17+'User input'!$J$16</f>
        <v>0.5</v>
      </c>
    </row>
    <row r="1233" spans="1:21" x14ac:dyDescent="0.25">
      <c r="A1233" s="17">
        <v>1261</v>
      </c>
      <c r="B1233" s="6" t="s">
        <v>3950</v>
      </c>
      <c r="C1233" s="6" t="s">
        <v>1005</v>
      </c>
      <c r="D1233" s="6" t="s">
        <v>49</v>
      </c>
      <c r="E1233" s="6" t="s">
        <v>16</v>
      </c>
      <c r="F1233" s="15">
        <v>90</v>
      </c>
      <c r="G1233" s="6" t="s">
        <v>3951</v>
      </c>
      <c r="H1233" s="6" t="s">
        <v>844</v>
      </c>
      <c r="I1233" s="6" t="s">
        <v>122</v>
      </c>
      <c r="J1233" s="7">
        <v>44104</v>
      </c>
      <c r="K1233" s="15">
        <v>26</v>
      </c>
      <c r="L1233" s="6" t="s">
        <v>68</v>
      </c>
      <c r="M1233" s="6">
        <f t="shared" si="77"/>
        <v>2020</v>
      </c>
      <c r="N1233" s="6">
        <f t="shared" si="78"/>
        <v>9</v>
      </c>
      <c r="O1233" s="6" t="str">
        <f>VLOOKUP(L1233,'User input'!$D$6:$E$16,2,FALSE)</f>
        <v>Megawidget M</v>
      </c>
      <c r="P1233" s="6">
        <f>VLOOKUP(L1233,'User input'!$D$6:$G$16,3,FALSE)</f>
        <v>1.29</v>
      </c>
      <c r="Q1233" s="6">
        <f>VLOOKUP(L1233,'User input'!$D$6:$G$16,4,FALSE)</f>
        <v>24</v>
      </c>
      <c r="R1233" s="6">
        <f t="shared" si="79"/>
        <v>624</v>
      </c>
      <c r="S1233" s="26">
        <f t="shared" si="76"/>
        <v>804.96</v>
      </c>
      <c r="T1233" s="26">
        <f>IF(K1233&lt;'User input'!$I$9,'User input'!$J$8,IF(K1233&lt;'User input'!$I$10,'User input'!$J$9,IF(K1233&lt;'User input'!$I$11,'User input'!$J$10,'User input'!$J$11)))*S1233</f>
        <v>24.148800000000001</v>
      </c>
      <c r="U1233" s="26">
        <f>K1233*'User input'!$J$17+'User input'!$J$16</f>
        <v>0.5</v>
      </c>
    </row>
    <row r="1234" spans="1:21" x14ac:dyDescent="0.25">
      <c r="A1234" s="18">
        <v>1262</v>
      </c>
      <c r="B1234" s="10" t="s">
        <v>3728</v>
      </c>
      <c r="C1234" s="10" t="s">
        <v>3952</v>
      </c>
      <c r="D1234" s="10" t="s">
        <v>15</v>
      </c>
      <c r="E1234" s="10" t="s">
        <v>16</v>
      </c>
      <c r="F1234" s="16">
        <v>60</v>
      </c>
      <c r="G1234" s="10" t="s">
        <v>3953</v>
      </c>
      <c r="H1234" s="10" t="s">
        <v>360</v>
      </c>
      <c r="I1234" s="10" t="s">
        <v>108</v>
      </c>
      <c r="J1234" s="11">
        <v>43611</v>
      </c>
      <c r="K1234" s="16">
        <v>78</v>
      </c>
      <c r="L1234" s="10" t="s">
        <v>52</v>
      </c>
      <c r="M1234" s="10">
        <f t="shared" si="77"/>
        <v>2019</v>
      </c>
      <c r="N1234" s="10">
        <f t="shared" si="78"/>
        <v>5</v>
      </c>
      <c r="O1234" s="10" t="str">
        <f>VLOOKUP(L1234,'User input'!$D$6:$E$16,2,FALSE)</f>
        <v>Megawidget S</v>
      </c>
      <c r="P1234" s="10">
        <f>VLOOKUP(L1234,'User input'!$D$6:$G$16,3,FALSE)</f>
        <v>0.69</v>
      </c>
      <c r="Q1234" s="10">
        <f>VLOOKUP(L1234,'User input'!$D$6:$G$16,4,FALSE)</f>
        <v>24</v>
      </c>
      <c r="R1234" s="10">
        <f t="shared" si="79"/>
        <v>1872</v>
      </c>
      <c r="S1234" s="27">
        <f t="shared" si="76"/>
        <v>1291.6799999999998</v>
      </c>
      <c r="T1234" s="27">
        <f>IF(K1234&lt;'User input'!$I$9,'User input'!$J$8,IF(K1234&lt;'User input'!$I$10,'User input'!$J$9,IF(K1234&lt;'User input'!$I$11,'User input'!$J$10,'User input'!$J$11)))*S1234</f>
        <v>64.583999999999989</v>
      </c>
      <c r="U1234" s="27">
        <f>K1234*'User input'!$J$17+'User input'!$J$16</f>
        <v>0.5</v>
      </c>
    </row>
    <row r="1235" spans="1:21" x14ac:dyDescent="0.25">
      <c r="A1235" s="17">
        <v>1263</v>
      </c>
      <c r="B1235" s="6" t="s">
        <v>3954</v>
      </c>
      <c r="C1235" s="6" t="s">
        <v>3955</v>
      </c>
      <c r="D1235" s="6" t="s">
        <v>28</v>
      </c>
      <c r="E1235" s="6" t="s">
        <v>29</v>
      </c>
      <c r="F1235" s="15">
        <v>90</v>
      </c>
      <c r="G1235" s="6" t="s">
        <v>3956</v>
      </c>
      <c r="H1235" s="6" t="s">
        <v>82</v>
      </c>
      <c r="I1235" s="6" t="s">
        <v>32</v>
      </c>
      <c r="J1235" s="7">
        <v>44493</v>
      </c>
      <c r="K1235" s="15">
        <v>90</v>
      </c>
      <c r="L1235" s="6" t="s">
        <v>52</v>
      </c>
      <c r="M1235" s="6">
        <f t="shared" si="77"/>
        <v>2021</v>
      </c>
      <c r="N1235" s="6">
        <f t="shared" si="78"/>
        <v>10</v>
      </c>
      <c r="O1235" s="6" t="str">
        <f>VLOOKUP(L1235,'User input'!$D$6:$E$16,2,FALSE)</f>
        <v>Megawidget S</v>
      </c>
      <c r="P1235" s="6">
        <f>VLOOKUP(L1235,'User input'!$D$6:$G$16,3,FALSE)</f>
        <v>0.69</v>
      </c>
      <c r="Q1235" s="6">
        <f>VLOOKUP(L1235,'User input'!$D$6:$G$16,4,FALSE)</f>
        <v>24</v>
      </c>
      <c r="R1235" s="6">
        <f t="shared" si="79"/>
        <v>2160</v>
      </c>
      <c r="S1235" s="26">
        <f t="shared" si="76"/>
        <v>1490.3999999999999</v>
      </c>
      <c r="T1235" s="26">
        <f>IF(K1235&lt;'User input'!$I$9,'User input'!$J$8,IF(K1235&lt;'User input'!$I$10,'User input'!$J$9,IF(K1235&lt;'User input'!$I$11,'User input'!$J$10,'User input'!$J$11)))*S1235</f>
        <v>74.52</v>
      </c>
      <c r="U1235" s="26">
        <f>K1235*'User input'!$J$17+'User input'!$J$16</f>
        <v>0.5</v>
      </c>
    </row>
    <row r="1236" spans="1:21" x14ac:dyDescent="0.25">
      <c r="A1236" s="18">
        <v>1264</v>
      </c>
      <c r="B1236" s="10" t="s">
        <v>3957</v>
      </c>
      <c r="C1236" s="10" t="s">
        <v>3958</v>
      </c>
      <c r="D1236" s="10" t="s">
        <v>15</v>
      </c>
      <c r="E1236" s="10" t="s">
        <v>16</v>
      </c>
      <c r="F1236" s="16">
        <v>60</v>
      </c>
      <c r="G1236" s="10" t="s">
        <v>3959</v>
      </c>
      <c r="H1236" s="10" t="s">
        <v>1029</v>
      </c>
      <c r="I1236" s="10" t="s">
        <v>1030</v>
      </c>
      <c r="J1236" s="11">
        <v>43727</v>
      </c>
      <c r="K1236" s="16">
        <v>85</v>
      </c>
      <c r="L1236" s="10" t="s">
        <v>39</v>
      </c>
      <c r="M1236" s="10">
        <f t="shared" si="77"/>
        <v>2019</v>
      </c>
      <c r="N1236" s="10">
        <f t="shared" si="78"/>
        <v>9</v>
      </c>
      <c r="O1236" s="10" t="str">
        <f>VLOOKUP(L1236,'User input'!$D$6:$E$16,2,FALSE)</f>
        <v>Ultrathing V1</v>
      </c>
      <c r="P1236" s="10">
        <f>VLOOKUP(L1236,'User input'!$D$6:$G$16,3,FALSE)</f>
        <v>1.79</v>
      </c>
      <c r="Q1236" s="10">
        <f>VLOOKUP(L1236,'User input'!$D$6:$G$16,4,FALSE)</f>
        <v>17</v>
      </c>
      <c r="R1236" s="10">
        <f t="shared" si="79"/>
        <v>1445</v>
      </c>
      <c r="S1236" s="27">
        <f t="shared" si="76"/>
        <v>2586.5500000000002</v>
      </c>
      <c r="T1236" s="27">
        <f>IF(K1236&lt;'User input'!$I$9,'User input'!$J$8,IF(K1236&lt;'User input'!$I$10,'User input'!$J$9,IF(K1236&lt;'User input'!$I$11,'User input'!$J$10,'User input'!$J$11)))*S1236</f>
        <v>129.32750000000001</v>
      </c>
      <c r="U1236" s="27">
        <f>K1236*'User input'!$J$17+'User input'!$J$16</f>
        <v>0.5</v>
      </c>
    </row>
    <row r="1237" spans="1:21" x14ac:dyDescent="0.25">
      <c r="A1237" s="17">
        <v>1265</v>
      </c>
      <c r="B1237" s="6" t="s">
        <v>3960</v>
      </c>
      <c r="C1237" s="6" t="s">
        <v>2999</v>
      </c>
      <c r="D1237" s="6" t="s">
        <v>28</v>
      </c>
      <c r="E1237" s="6" t="s">
        <v>29</v>
      </c>
      <c r="F1237" s="15">
        <v>90</v>
      </c>
      <c r="G1237" s="6" t="s">
        <v>3961</v>
      </c>
      <c r="H1237" s="6" t="s">
        <v>1213</v>
      </c>
      <c r="I1237" s="6" t="s">
        <v>291</v>
      </c>
      <c r="J1237" s="7">
        <v>44311</v>
      </c>
      <c r="K1237" s="15">
        <v>77</v>
      </c>
      <c r="L1237" s="6" t="s">
        <v>99</v>
      </c>
      <c r="M1237" s="6">
        <f t="shared" si="77"/>
        <v>2021</v>
      </c>
      <c r="N1237" s="6">
        <f t="shared" si="78"/>
        <v>4</v>
      </c>
      <c r="O1237" s="6" t="str">
        <f>VLOOKUP(L1237,'User input'!$D$6:$E$16,2,FALSE)</f>
        <v>Superwossname</v>
      </c>
      <c r="P1237" s="6">
        <f>VLOOKUP(L1237,'User input'!$D$6:$G$16,3,FALSE)</f>
        <v>3.49</v>
      </c>
      <c r="Q1237" s="6">
        <f>VLOOKUP(L1237,'User input'!$D$6:$G$16,4,FALSE)</f>
        <v>20</v>
      </c>
      <c r="R1237" s="6">
        <f t="shared" si="79"/>
        <v>1540</v>
      </c>
      <c r="S1237" s="26">
        <f t="shared" si="76"/>
        <v>5374.6</v>
      </c>
      <c r="T1237" s="26">
        <f>IF(K1237&lt;'User input'!$I$9,'User input'!$J$8,IF(K1237&lt;'User input'!$I$10,'User input'!$J$9,IF(K1237&lt;'User input'!$I$11,'User input'!$J$10,'User input'!$J$11)))*S1237</f>
        <v>268.73</v>
      </c>
      <c r="U1237" s="26">
        <f>K1237*'User input'!$J$17+'User input'!$J$16</f>
        <v>0.5</v>
      </c>
    </row>
    <row r="1238" spans="1:21" x14ac:dyDescent="0.25">
      <c r="A1238" s="18">
        <v>1266</v>
      </c>
      <c r="B1238" s="10" t="s">
        <v>1451</v>
      </c>
      <c r="C1238" s="10" t="s">
        <v>3569</v>
      </c>
      <c r="D1238" s="10" t="s">
        <v>28</v>
      </c>
      <c r="E1238" s="10" t="s">
        <v>29</v>
      </c>
      <c r="F1238" s="16">
        <v>30</v>
      </c>
      <c r="G1238" s="10" t="s">
        <v>3962</v>
      </c>
      <c r="H1238" s="10" t="s">
        <v>3963</v>
      </c>
      <c r="I1238" s="10" t="s">
        <v>171</v>
      </c>
      <c r="J1238" s="11">
        <v>44347</v>
      </c>
      <c r="K1238" s="16">
        <v>37</v>
      </c>
      <c r="L1238" s="10" t="s">
        <v>78</v>
      </c>
      <c r="M1238" s="10">
        <f t="shared" si="77"/>
        <v>2021</v>
      </c>
      <c r="N1238" s="10">
        <f t="shared" si="78"/>
        <v>5</v>
      </c>
      <c r="O1238" s="10" t="str">
        <f>VLOOKUP(L1238,'User input'!$D$6:$E$16,2,FALSE)</f>
        <v>Ultrathing V2</v>
      </c>
      <c r="P1238" s="10">
        <f>VLOOKUP(L1238,'User input'!$D$6:$G$16,3,FALSE)</f>
        <v>2.95</v>
      </c>
      <c r="Q1238" s="10">
        <f>VLOOKUP(L1238,'User input'!$D$6:$G$16,4,FALSE)</f>
        <v>20</v>
      </c>
      <c r="R1238" s="10">
        <f t="shared" si="79"/>
        <v>740</v>
      </c>
      <c r="S1238" s="27">
        <f t="shared" si="76"/>
        <v>2183</v>
      </c>
      <c r="T1238" s="27">
        <f>IF(K1238&lt;'User input'!$I$9,'User input'!$J$8,IF(K1238&lt;'User input'!$I$10,'User input'!$J$9,IF(K1238&lt;'User input'!$I$11,'User input'!$J$10,'User input'!$J$11)))*S1238</f>
        <v>65.489999999999995</v>
      </c>
      <c r="U1238" s="27">
        <f>K1238*'User input'!$J$17+'User input'!$J$16</f>
        <v>0.5</v>
      </c>
    </row>
    <row r="1239" spans="1:21" x14ac:dyDescent="0.25">
      <c r="A1239" s="17">
        <v>1267</v>
      </c>
      <c r="B1239" s="6" t="s">
        <v>3964</v>
      </c>
      <c r="C1239" s="6" t="s">
        <v>2625</v>
      </c>
      <c r="D1239" s="6" t="s">
        <v>15</v>
      </c>
      <c r="E1239" s="6" t="s">
        <v>16</v>
      </c>
      <c r="F1239" s="15">
        <v>30</v>
      </c>
      <c r="G1239" s="6" t="s">
        <v>3965</v>
      </c>
      <c r="H1239" s="6" t="s">
        <v>2111</v>
      </c>
      <c r="I1239" s="6" t="s">
        <v>38</v>
      </c>
      <c r="J1239" s="7">
        <v>43685</v>
      </c>
      <c r="K1239" s="15">
        <v>43</v>
      </c>
      <c r="L1239" s="6" t="s">
        <v>68</v>
      </c>
      <c r="M1239" s="6">
        <f t="shared" si="77"/>
        <v>2019</v>
      </c>
      <c r="N1239" s="6">
        <f t="shared" si="78"/>
        <v>8</v>
      </c>
      <c r="O1239" s="6" t="str">
        <f>VLOOKUP(L1239,'User input'!$D$6:$E$16,2,FALSE)</f>
        <v>Megawidget M</v>
      </c>
      <c r="P1239" s="6">
        <f>VLOOKUP(L1239,'User input'!$D$6:$G$16,3,FALSE)</f>
        <v>1.29</v>
      </c>
      <c r="Q1239" s="6">
        <f>VLOOKUP(L1239,'User input'!$D$6:$G$16,4,FALSE)</f>
        <v>24</v>
      </c>
      <c r="R1239" s="6">
        <f t="shared" si="79"/>
        <v>1032</v>
      </c>
      <c r="S1239" s="26">
        <f t="shared" si="76"/>
        <v>1331.28</v>
      </c>
      <c r="T1239" s="26">
        <f>IF(K1239&lt;'User input'!$I$9,'User input'!$J$8,IF(K1239&lt;'User input'!$I$10,'User input'!$J$9,IF(K1239&lt;'User input'!$I$11,'User input'!$J$10,'User input'!$J$11)))*S1239</f>
        <v>39.938399999999994</v>
      </c>
      <c r="U1239" s="26">
        <f>K1239*'User input'!$J$17+'User input'!$J$16</f>
        <v>0.5</v>
      </c>
    </row>
    <row r="1240" spans="1:21" x14ac:dyDescent="0.25">
      <c r="A1240" s="18">
        <v>1268</v>
      </c>
      <c r="B1240" s="10" t="s">
        <v>3966</v>
      </c>
      <c r="C1240" s="10" t="s">
        <v>3191</v>
      </c>
      <c r="D1240" s="10" t="s">
        <v>15</v>
      </c>
      <c r="E1240" s="10" t="s">
        <v>16</v>
      </c>
      <c r="F1240" s="16">
        <v>30</v>
      </c>
      <c r="G1240" s="10" t="s">
        <v>3967</v>
      </c>
      <c r="H1240" s="10" t="s">
        <v>2623</v>
      </c>
      <c r="I1240" s="10" t="s">
        <v>32</v>
      </c>
      <c r="J1240" s="11">
        <v>44416</v>
      </c>
      <c r="K1240" s="16">
        <v>21</v>
      </c>
      <c r="L1240" s="10" t="s">
        <v>157</v>
      </c>
      <c r="M1240" s="10">
        <f t="shared" si="77"/>
        <v>2021</v>
      </c>
      <c r="N1240" s="10">
        <f t="shared" si="78"/>
        <v>8</v>
      </c>
      <c r="O1240" s="10" t="str">
        <f>VLOOKUP(L1240,'User input'!$D$6:$E$16,2,FALSE)</f>
        <v>Ultrathing V3</v>
      </c>
      <c r="P1240" s="10">
        <f>VLOOKUP(L1240,'User input'!$D$6:$G$16,3,FALSE)</f>
        <v>3.39</v>
      </c>
      <c r="Q1240" s="10">
        <f>VLOOKUP(L1240,'User input'!$D$6:$G$16,4,FALSE)</f>
        <v>24</v>
      </c>
      <c r="R1240" s="10">
        <f t="shared" si="79"/>
        <v>504</v>
      </c>
      <c r="S1240" s="27">
        <f t="shared" si="76"/>
        <v>1708.5600000000002</v>
      </c>
      <c r="T1240" s="27">
        <f>IF(K1240&lt;'User input'!$I$9,'User input'!$J$8,IF(K1240&lt;'User input'!$I$10,'User input'!$J$9,IF(K1240&lt;'User input'!$I$11,'User input'!$J$10,'User input'!$J$11)))*S1240</f>
        <v>51.256800000000005</v>
      </c>
      <c r="U1240" s="27">
        <f>K1240*'User input'!$J$17+'User input'!$J$16</f>
        <v>0.5</v>
      </c>
    </row>
    <row r="1241" spans="1:21" x14ac:dyDescent="0.25">
      <c r="A1241" s="17">
        <v>1269</v>
      </c>
      <c r="B1241" s="6" t="s">
        <v>3968</v>
      </c>
      <c r="C1241" s="6" t="s">
        <v>3101</v>
      </c>
      <c r="D1241" s="6" t="s">
        <v>49</v>
      </c>
      <c r="E1241" s="6" t="s">
        <v>16</v>
      </c>
      <c r="F1241" s="15">
        <v>30</v>
      </c>
      <c r="G1241" s="6" t="s">
        <v>3969</v>
      </c>
      <c r="H1241" s="6" t="s">
        <v>285</v>
      </c>
      <c r="I1241" s="6" t="s">
        <v>32</v>
      </c>
      <c r="J1241" s="7">
        <v>44185</v>
      </c>
      <c r="K1241" s="15">
        <v>91</v>
      </c>
      <c r="L1241" s="6" t="s">
        <v>20</v>
      </c>
      <c r="M1241" s="6">
        <f t="shared" si="77"/>
        <v>2020</v>
      </c>
      <c r="N1241" s="6">
        <f t="shared" si="78"/>
        <v>12</v>
      </c>
      <c r="O1241" s="6" t="str">
        <f>VLOOKUP(L1241,'User input'!$D$6:$E$16,2,FALSE)</f>
        <v>Hyperwotsit</v>
      </c>
      <c r="P1241" s="6">
        <f>VLOOKUP(L1241,'User input'!$D$6:$G$16,3,FALSE)</f>
        <v>2.0099999999999998</v>
      </c>
      <c r="Q1241" s="6">
        <f>VLOOKUP(L1241,'User input'!$D$6:$G$16,4,FALSE)</f>
        <v>20</v>
      </c>
      <c r="R1241" s="6">
        <f t="shared" si="79"/>
        <v>1820</v>
      </c>
      <c r="S1241" s="26">
        <f t="shared" si="76"/>
        <v>3658.2</v>
      </c>
      <c r="T1241" s="26">
        <f>IF(K1241&lt;'User input'!$I$9,'User input'!$J$8,IF(K1241&lt;'User input'!$I$10,'User input'!$J$9,IF(K1241&lt;'User input'!$I$11,'User input'!$J$10,'User input'!$J$11)))*S1241</f>
        <v>182.91</v>
      </c>
      <c r="U1241" s="26">
        <f>K1241*'User input'!$J$17+'User input'!$J$16</f>
        <v>0.5</v>
      </c>
    </row>
    <row r="1242" spans="1:21" x14ac:dyDescent="0.25">
      <c r="A1242" s="18">
        <v>1270</v>
      </c>
      <c r="B1242" s="10" t="s">
        <v>2093</v>
      </c>
      <c r="C1242" s="10" t="s">
        <v>1061</v>
      </c>
      <c r="D1242" s="10" t="s">
        <v>90</v>
      </c>
      <c r="E1242" s="10" t="s">
        <v>16</v>
      </c>
      <c r="F1242" s="16">
        <v>30</v>
      </c>
      <c r="G1242" s="10" t="s">
        <v>3970</v>
      </c>
      <c r="H1242" s="10" t="s">
        <v>3971</v>
      </c>
      <c r="I1242" s="10" t="s">
        <v>32</v>
      </c>
      <c r="J1242" s="11">
        <v>43778</v>
      </c>
      <c r="K1242" s="16">
        <v>38</v>
      </c>
      <c r="L1242" s="10" t="s">
        <v>68</v>
      </c>
      <c r="M1242" s="10">
        <f t="shared" si="77"/>
        <v>2019</v>
      </c>
      <c r="N1242" s="10">
        <f t="shared" si="78"/>
        <v>11</v>
      </c>
      <c r="O1242" s="10" t="str">
        <f>VLOOKUP(L1242,'User input'!$D$6:$E$16,2,FALSE)</f>
        <v>Megawidget M</v>
      </c>
      <c r="P1242" s="10">
        <f>VLOOKUP(L1242,'User input'!$D$6:$G$16,3,FALSE)</f>
        <v>1.29</v>
      </c>
      <c r="Q1242" s="10">
        <f>VLOOKUP(L1242,'User input'!$D$6:$G$16,4,FALSE)</f>
        <v>24</v>
      </c>
      <c r="R1242" s="10">
        <f t="shared" si="79"/>
        <v>912</v>
      </c>
      <c r="S1242" s="27">
        <f t="shared" si="76"/>
        <v>1176.48</v>
      </c>
      <c r="T1242" s="27">
        <f>IF(K1242&lt;'User input'!$I$9,'User input'!$J$8,IF(K1242&lt;'User input'!$I$10,'User input'!$J$9,IF(K1242&lt;'User input'!$I$11,'User input'!$J$10,'User input'!$J$11)))*S1242</f>
        <v>35.294399999999996</v>
      </c>
      <c r="U1242" s="27">
        <f>K1242*'User input'!$J$17+'User input'!$J$16</f>
        <v>0.5</v>
      </c>
    </row>
    <row r="1243" spans="1:21" x14ac:dyDescent="0.25">
      <c r="A1243" s="17">
        <v>1271</v>
      </c>
      <c r="B1243" s="6" t="s">
        <v>3972</v>
      </c>
      <c r="C1243" s="6" t="s">
        <v>2081</v>
      </c>
      <c r="D1243" s="6" t="s">
        <v>15</v>
      </c>
      <c r="E1243" s="6" t="s">
        <v>16</v>
      </c>
      <c r="F1243" s="15">
        <v>30</v>
      </c>
      <c r="G1243" s="6" t="s">
        <v>3973</v>
      </c>
      <c r="H1243" s="6" t="s">
        <v>3974</v>
      </c>
      <c r="I1243" s="6" t="s">
        <v>550</v>
      </c>
      <c r="J1243" s="7">
        <v>43721</v>
      </c>
      <c r="K1243" s="15">
        <v>26</v>
      </c>
      <c r="L1243" s="6" t="s">
        <v>68</v>
      </c>
      <c r="M1243" s="6">
        <f t="shared" si="77"/>
        <v>2019</v>
      </c>
      <c r="N1243" s="6">
        <f t="shared" si="78"/>
        <v>9</v>
      </c>
      <c r="O1243" s="6" t="str">
        <f>VLOOKUP(L1243,'User input'!$D$6:$E$16,2,FALSE)</f>
        <v>Megawidget M</v>
      </c>
      <c r="P1243" s="6">
        <f>VLOOKUP(L1243,'User input'!$D$6:$G$16,3,FALSE)</f>
        <v>1.29</v>
      </c>
      <c r="Q1243" s="6">
        <f>VLOOKUP(L1243,'User input'!$D$6:$G$16,4,FALSE)</f>
        <v>24</v>
      </c>
      <c r="R1243" s="6">
        <f t="shared" si="79"/>
        <v>624</v>
      </c>
      <c r="S1243" s="26">
        <f t="shared" si="76"/>
        <v>804.96</v>
      </c>
      <c r="T1243" s="26">
        <f>IF(K1243&lt;'User input'!$I$9,'User input'!$J$8,IF(K1243&lt;'User input'!$I$10,'User input'!$J$9,IF(K1243&lt;'User input'!$I$11,'User input'!$J$10,'User input'!$J$11)))*S1243</f>
        <v>24.148800000000001</v>
      </c>
      <c r="U1243" s="26">
        <f>K1243*'User input'!$J$17+'User input'!$J$16</f>
        <v>0.5</v>
      </c>
    </row>
    <row r="1244" spans="1:21" x14ac:dyDescent="0.25">
      <c r="A1244" s="18">
        <v>1272</v>
      </c>
      <c r="B1244" s="10" t="s">
        <v>3975</v>
      </c>
      <c r="C1244" s="10" t="s">
        <v>3976</v>
      </c>
      <c r="D1244" s="10" t="s">
        <v>49</v>
      </c>
      <c r="E1244" s="10" t="s">
        <v>16</v>
      </c>
      <c r="F1244" s="16">
        <v>90</v>
      </c>
      <c r="G1244" s="10" t="s">
        <v>3977</v>
      </c>
      <c r="H1244" s="10" t="s">
        <v>3978</v>
      </c>
      <c r="I1244" s="10" t="s">
        <v>32</v>
      </c>
      <c r="J1244" s="11">
        <v>43667</v>
      </c>
      <c r="K1244" s="16">
        <v>50</v>
      </c>
      <c r="L1244" s="10" t="s">
        <v>62</v>
      </c>
      <c r="M1244" s="10">
        <f t="shared" si="77"/>
        <v>2019</v>
      </c>
      <c r="N1244" s="10">
        <f t="shared" si="78"/>
        <v>7</v>
      </c>
      <c r="O1244" s="10" t="str">
        <f>VLOOKUP(L1244,'User input'!$D$6:$E$16,2,FALSE)</f>
        <v>Ultrathing V4</v>
      </c>
      <c r="P1244" s="10">
        <f>VLOOKUP(L1244,'User input'!$D$6:$G$16,3,FALSE)</f>
        <v>3.99</v>
      </c>
      <c r="Q1244" s="10">
        <f>VLOOKUP(L1244,'User input'!$D$6:$G$16,4,FALSE)</f>
        <v>24</v>
      </c>
      <c r="R1244" s="10">
        <f t="shared" si="79"/>
        <v>1200</v>
      </c>
      <c r="S1244" s="27">
        <f t="shared" si="76"/>
        <v>4788</v>
      </c>
      <c r="T1244" s="27">
        <f>IF(K1244&lt;'User input'!$I$9,'User input'!$J$8,IF(K1244&lt;'User input'!$I$10,'User input'!$J$9,IF(K1244&lt;'User input'!$I$11,'User input'!$J$10,'User input'!$J$11)))*S1244</f>
        <v>239.4</v>
      </c>
      <c r="U1244" s="27">
        <f>K1244*'User input'!$J$17+'User input'!$J$16</f>
        <v>0.5</v>
      </c>
    </row>
    <row r="1245" spans="1:21" x14ac:dyDescent="0.25">
      <c r="A1245" s="17">
        <v>1273</v>
      </c>
      <c r="B1245" s="6" t="s">
        <v>3979</v>
      </c>
      <c r="C1245" s="6" t="s">
        <v>310</v>
      </c>
      <c r="D1245" s="6" t="s">
        <v>28</v>
      </c>
      <c r="E1245" s="6" t="s">
        <v>29</v>
      </c>
      <c r="F1245" s="15">
        <v>30</v>
      </c>
      <c r="G1245" s="6" t="s">
        <v>3980</v>
      </c>
      <c r="H1245" s="6" t="s">
        <v>2593</v>
      </c>
      <c r="I1245" s="6" t="s">
        <v>2594</v>
      </c>
      <c r="J1245" s="7">
        <v>44043</v>
      </c>
      <c r="K1245" s="15">
        <v>18</v>
      </c>
      <c r="L1245" s="6" t="s">
        <v>99</v>
      </c>
      <c r="M1245" s="6">
        <f t="shared" si="77"/>
        <v>2020</v>
      </c>
      <c r="N1245" s="6">
        <f t="shared" si="78"/>
        <v>7</v>
      </c>
      <c r="O1245" s="6" t="str">
        <f>VLOOKUP(L1245,'User input'!$D$6:$E$16,2,FALSE)</f>
        <v>Superwossname</v>
      </c>
      <c r="P1245" s="6">
        <f>VLOOKUP(L1245,'User input'!$D$6:$G$16,3,FALSE)</f>
        <v>3.49</v>
      </c>
      <c r="Q1245" s="6">
        <f>VLOOKUP(L1245,'User input'!$D$6:$G$16,4,FALSE)</f>
        <v>20</v>
      </c>
      <c r="R1245" s="6">
        <f t="shared" si="79"/>
        <v>360</v>
      </c>
      <c r="S1245" s="26">
        <f t="shared" si="76"/>
        <v>1256.4000000000001</v>
      </c>
      <c r="T1245" s="26">
        <f>IF(K1245&lt;'User input'!$I$9,'User input'!$J$8,IF(K1245&lt;'User input'!$I$10,'User input'!$J$9,IF(K1245&lt;'User input'!$I$11,'User input'!$J$10,'User input'!$J$11)))*S1245</f>
        <v>0</v>
      </c>
      <c r="U1245" s="26">
        <f>K1245*'User input'!$J$17+'User input'!$J$16</f>
        <v>0.5</v>
      </c>
    </row>
    <row r="1246" spans="1:21" x14ac:dyDescent="0.25">
      <c r="A1246" s="18">
        <v>1274</v>
      </c>
      <c r="B1246" s="10" t="s">
        <v>3981</v>
      </c>
      <c r="C1246" s="10" t="s">
        <v>3830</v>
      </c>
      <c r="D1246" s="10" t="s">
        <v>15</v>
      </c>
      <c r="E1246" s="10" t="s">
        <v>16</v>
      </c>
      <c r="F1246" s="16">
        <v>30</v>
      </c>
      <c r="G1246" s="10" t="s">
        <v>3982</v>
      </c>
      <c r="H1246" s="10" t="s">
        <v>3983</v>
      </c>
      <c r="I1246" s="10" t="s">
        <v>291</v>
      </c>
      <c r="J1246" s="11">
        <v>43876</v>
      </c>
      <c r="K1246" s="16">
        <v>59</v>
      </c>
      <c r="L1246" s="10" t="s">
        <v>68</v>
      </c>
      <c r="M1246" s="10">
        <f t="shared" si="77"/>
        <v>2020</v>
      </c>
      <c r="N1246" s="10">
        <f t="shared" si="78"/>
        <v>2</v>
      </c>
      <c r="O1246" s="10" t="str">
        <f>VLOOKUP(L1246,'User input'!$D$6:$E$16,2,FALSE)</f>
        <v>Megawidget M</v>
      </c>
      <c r="P1246" s="10">
        <f>VLOOKUP(L1246,'User input'!$D$6:$G$16,3,FALSE)</f>
        <v>1.29</v>
      </c>
      <c r="Q1246" s="10">
        <f>VLOOKUP(L1246,'User input'!$D$6:$G$16,4,FALSE)</f>
        <v>24</v>
      </c>
      <c r="R1246" s="10">
        <f t="shared" si="79"/>
        <v>1416</v>
      </c>
      <c r="S1246" s="27">
        <f t="shared" si="76"/>
        <v>1826.64</v>
      </c>
      <c r="T1246" s="27">
        <f>IF(K1246&lt;'User input'!$I$9,'User input'!$J$8,IF(K1246&lt;'User input'!$I$10,'User input'!$J$9,IF(K1246&lt;'User input'!$I$11,'User input'!$J$10,'User input'!$J$11)))*S1246</f>
        <v>91.332000000000008</v>
      </c>
      <c r="U1246" s="27">
        <f>K1246*'User input'!$J$17+'User input'!$J$16</f>
        <v>0.5</v>
      </c>
    </row>
    <row r="1247" spans="1:21" x14ac:dyDescent="0.25">
      <c r="A1247" s="17">
        <v>1275</v>
      </c>
      <c r="B1247" s="6" t="s">
        <v>2241</v>
      </c>
      <c r="C1247" s="6" t="s">
        <v>3984</v>
      </c>
      <c r="D1247" s="6" t="s">
        <v>28</v>
      </c>
      <c r="E1247" s="6" t="s">
        <v>29</v>
      </c>
      <c r="F1247" s="15">
        <v>30</v>
      </c>
      <c r="G1247" s="6" t="s">
        <v>3985</v>
      </c>
      <c r="H1247" s="6" t="s">
        <v>637</v>
      </c>
      <c r="I1247" s="6" t="s">
        <v>291</v>
      </c>
      <c r="J1247" s="7">
        <v>43960</v>
      </c>
      <c r="K1247" s="15">
        <v>86</v>
      </c>
      <c r="L1247" s="6" t="s">
        <v>39</v>
      </c>
      <c r="M1247" s="6">
        <f t="shared" si="77"/>
        <v>2020</v>
      </c>
      <c r="N1247" s="6">
        <f t="shared" si="78"/>
        <v>5</v>
      </c>
      <c r="O1247" s="6" t="str">
        <f>VLOOKUP(L1247,'User input'!$D$6:$E$16,2,FALSE)</f>
        <v>Ultrathing V1</v>
      </c>
      <c r="P1247" s="6">
        <f>VLOOKUP(L1247,'User input'!$D$6:$G$16,3,FALSE)</f>
        <v>1.79</v>
      </c>
      <c r="Q1247" s="6">
        <f>VLOOKUP(L1247,'User input'!$D$6:$G$16,4,FALSE)</f>
        <v>17</v>
      </c>
      <c r="R1247" s="6">
        <f t="shared" si="79"/>
        <v>1462</v>
      </c>
      <c r="S1247" s="26">
        <f t="shared" si="76"/>
        <v>2616.98</v>
      </c>
      <c r="T1247" s="26">
        <f>IF(K1247&lt;'User input'!$I$9,'User input'!$J$8,IF(K1247&lt;'User input'!$I$10,'User input'!$J$9,IF(K1247&lt;'User input'!$I$11,'User input'!$J$10,'User input'!$J$11)))*S1247</f>
        <v>130.84900000000002</v>
      </c>
      <c r="U1247" s="26">
        <f>K1247*'User input'!$J$17+'User input'!$J$16</f>
        <v>0.5</v>
      </c>
    </row>
    <row r="1248" spans="1:21" x14ac:dyDescent="0.25">
      <c r="A1248" s="18">
        <v>1276</v>
      </c>
      <c r="B1248" s="10" t="s">
        <v>3986</v>
      </c>
      <c r="C1248" s="10" t="s">
        <v>3987</v>
      </c>
      <c r="D1248" s="10" t="s">
        <v>28</v>
      </c>
      <c r="E1248" s="10" t="s">
        <v>29</v>
      </c>
      <c r="F1248" s="16">
        <v>30</v>
      </c>
      <c r="G1248" s="10" t="s">
        <v>3988</v>
      </c>
      <c r="H1248" s="10" t="s">
        <v>1429</v>
      </c>
      <c r="I1248" s="10" t="s">
        <v>1430</v>
      </c>
      <c r="J1248" s="11">
        <v>44511</v>
      </c>
      <c r="K1248" s="16">
        <v>2</v>
      </c>
      <c r="L1248" s="10" t="s">
        <v>78</v>
      </c>
      <c r="M1248" s="10">
        <f t="shared" si="77"/>
        <v>2021</v>
      </c>
      <c r="N1248" s="10">
        <f t="shared" si="78"/>
        <v>11</v>
      </c>
      <c r="O1248" s="10" t="str">
        <f>VLOOKUP(L1248,'User input'!$D$6:$E$16,2,FALSE)</f>
        <v>Ultrathing V2</v>
      </c>
      <c r="P1248" s="10">
        <f>VLOOKUP(L1248,'User input'!$D$6:$G$16,3,FALSE)</f>
        <v>2.95</v>
      </c>
      <c r="Q1248" s="10">
        <f>VLOOKUP(L1248,'User input'!$D$6:$G$16,4,FALSE)</f>
        <v>20</v>
      </c>
      <c r="R1248" s="10">
        <f t="shared" si="79"/>
        <v>40</v>
      </c>
      <c r="S1248" s="27">
        <f t="shared" si="76"/>
        <v>118</v>
      </c>
      <c r="T1248" s="27">
        <f>IF(K1248&lt;'User input'!$I$9,'User input'!$J$8,IF(K1248&lt;'User input'!$I$10,'User input'!$J$9,IF(K1248&lt;'User input'!$I$11,'User input'!$J$10,'User input'!$J$11)))*S1248</f>
        <v>0</v>
      </c>
      <c r="U1248" s="27">
        <f>K1248*'User input'!$J$17+'User input'!$J$16</f>
        <v>0.5</v>
      </c>
    </row>
    <row r="1249" spans="1:21" x14ac:dyDescent="0.25">
      <c r="A1249" s="17">
        <v>1277</v>
      </c>
      <c r="B1249" s="6" t="s">
        <v>3989</v>
      </c>
      <c r="C1249" s="6" t="s">
        <v>1092</v>
      </c>
      <c r="D1249" s="6" t="s">
        <v>49</v>
      </c>
      <c r="E1249" s="6" t="s">
        <v>16</v>
      </c>
      <c r="F1249" s="15">
        <v>90</v>
      </c>
      <c r="G1249" s="6" t="s">
        <v>3990</v>
      </c>
      <c r="H1249" s="6" t="s">
        <v>2016</v>
      </c>
      <c r="I1249" s="6" t="s">
        <v>1073</v>
      </c>
      <c r="J1249" s="7">
        <v>44503</v>
      </c>
      <c r="K1249" s="15">
        <v>19</v>
      </c>
      <c r="L1249" s="6" t="s">
        <v>39</v>
      </c>
      <c r="M1249" s="6">
        <f t="shared" si="77"/>
        <v>2021</v>
      </c>
      <c r="N1249" s="6">
        <f t="shared" si="78"/>
        <v>11</v>
      </c>
      <c r="O1249" s="6" t="str">
        <f>VLOOKUP(L1249,'User input'!$D$6:$E$16,2,FALSE)</f>
        <v>Ultrathing V1</v>
      </c>
      <c r="P1249" s="6">
        <f>VLOOKUP(L1249,'User input'!$D$6:$G$16,3,FALSE)</f>
        <v>1.79</v>
      </c>
      <c r="Q1249" s="6">
        <f>VLOOKUP(L1249,'User input'!$D$6:$G$16,4,FALSE)</f>
        <v>17</v>
      </c>
      <c r="R1249" s="6">
        <f t="shared" si="79"/>
        <v>323</v>
      </c>
      <c r="S1249" s="26">
        <f t="shared" si="76"/>
        <v>578.16999999999996</v>
      </c>
      <c r="T1249" s="26">
        <f>IF(K1249&lt;'User input'!$I$9,'User input'!$J$8,IF(K1249&lt;'User input'!$I$10,'User input'!$J$9,IF(K1249&lt;'User input'!$I$11,'User input'!$J$10,'User input'!$J$11)))*S1249</f>
        <v>0</v>
      </c>
      <c r="U1249" s="26">
        <f>K1249*'User input'!$J$17+'User input'!$J$16</f>
        <v>0.5</v>
      </c>
    </row>
    <row r="1250" spans="1:21" x14ac:dyDescent="0.25">
      <c r="A1250" s="18">
        <v>1278</v>
      </c>
      <c r="B1250" s="10" t="s">
        <v>3991</v>
      </c>
      <c r="C1250" s="10" t="s">
        <v>3992</v>
      </c>
      <c r="D1250" s="10" t="s">
        <v>28</v>
      </c>
      <c r="E1250" s="10" t="s">
        <v>29</v>
      </c>
      <c r="F1250" s="16">
        <v>30</v>
      </c>
      <c r="G1250" s="10" t="s">
        <v>3993</v>
      </c>
      <c r="H1250" s="10" t="s">
        <v>3994</v>
      </c>
      <c r="I1250" s="10" t="s">
        <v>291</v>
      </c>
      <c r="J1250" s="11">
        <v>44022</v>
      </c>
      <c r="K1250" s="16">
        <v>22</v>
      </c>
      <c r="L1250" s="10" t="s">
        <v>99</v>
      </c>
      <c r="M1250" s="10">
        <f t="shared" si="77"/>
        <v>2020</v>
      </c>
      <c r="N1250" s="10">
        <f t="shared" si="78"/>
        <v>7</v>
      </c>
      <c r="O1250" s="10" t="str">
        <f>VLOOKUP(L1250,'User input'!$D$6:$E$16,2,FALSE)</f>
        <v>Superwossname</v>
      </c>
      <c r="P1250" s="10">
        <f>VLOOKUP(L1250,'User input'!$D$6:$G$16,3,FALSE)</f>
        <v>3.49</v>
      </c>
      <c r="Q1250" s="10">
        <f>VLOOKUP(L1250,'User input'!$D$6:$G$16,4,FALSE)</f>
        <v>20</v>
      </c>
      <c r="R1250" s="10">
        <f t="shared" si="79"/>
        <v>440</v>
      </c>
      <c r="S1250" s="27">
        <f t="shared" si="76"/>
        <v>1535.6000000000001</v>
      </c>
      <c r="T1250" s="27">
        <f>IF(K1250&lt;'User input'!$I$9,'User input'!$J$8,IF(K1250&lt;'User input'!$I$10,'User input'!$J$9,IF(K1250&lt;'User input'!$I$11,'User input'!$J$10,'User input'!$J$11)))*S1250</f>
        <v>46.068000000000005</v>
      </c>
      <c r="U1250" s="27">
        <f>K1250*'User input'!$J$17+'User input'!$J$16</f>
        <v>0.5</v>
      </c>
    </row>
    <row r="1251" spans="1:21" x14ac:dyDescent="0.25">
      <c r="A1251" s="17">
        <v>1279</v>
      </c>
      <c r="B1251" s="6" t="s">
        <v>3995</v>
      </c>
      <c r="C1251" s="6" t="s">
        <v>3996</v>
      </c>
      <c r="D1251" s="6" t="s">
        <v>28</v>
      </c>
      <c r="E1251" s="6" t="s">
        <v>29</v>
      </c>
      <c r="F1251" s="15">
        <v>30</v>
      </c>
      <c r="G1251" s="6" t="s">
        <v>3997</v>
      </c>
      <c r="H1251" s="6" t="s">
        <v>3998</v>
      </c>
      <c r="I1251" s="6" t="s">
        <v>32</v>
      </c>
      <c r="J1251" s="7">
        <v>43559</v>
      </c>
      <c r="K1251" s="15">
        <v>79</v>
      </c>
      <c r="L1251" s="6" t="s">
        <v>44</v>
      </c>
      <c r="M1251" s="6">
        <f t="shared" si="77"/>
        <v>2019</v>
      </c>
      <c r="N1251" s="6">
        <f t="shared" si="78"/>
        <v>4</v>
      </c>
      <c r="O1251" s="6" t="str">
        <f>VLOOKUP(L1251,'User input'!$D$6:$E$16,2,FALSE)</f>
        <v>Gigastuff</v>
      </c>
      <c r="P1251" s="6">
        <f>VLOOKUP(L1251,'User input'!$D$6:$G$16,3,FALSE)</f>
        <v>1.89</v>
      </c>
      <c r="Q1251" s="6">
        <f>VLOOKUP(L1251,'User input'!$D$6:$G$16,4,FALSE)</f>
        <v>18</v>
      </c>
      <c r="R1251" s="6">
        <f t="shared" si="79"/>
        <v>1422</v>
      </c>
      <c r="S1251" s="26">
        <f t="shared" si="76"/>
        <v>2687.58</v>
      </c>
      <c r="T1251" s="26">
        <f>IF(K1251&lt;'User input'!$I$9,'User input'!$J$8,IF(K1251&lt;'User input'!$I$10,'User input'!$J$9,IF(K1251&lt;'User input'!$I$11,'User input'!$J$10,'User input'!$J$11)))*S1251</f>
        <v>134.37899999999999</v>
      </c>
      <c r="U1251" s="26">
        <f>K1251*'User input'!$J$17+'User input'!$J$16</f>
        <v>0.5</v>
      </c>
    </row>
    <row r="1252" spans="1:21" x14ac:dyDescent="0.25">
      <c r="A1252" s="18">
        <v>1280</v>
      </c>
      <c r="B1252" s="10" t="s">
        <v>220</v>
      </c>
      <c r="C1252" s="10" t="s">
        <v>3435</v>
      </c>
      <c r="D1252" s="10" t="s">
        <v>28</v>
      </c>
      <c r="E1252" s="10" t="s">
        <v>29</v>
      </c>
      <c r="F1252" s="16">
        <v>90</v>
      </c>
      <c r="G1252" s="10" t="s">
        <v>3999</v>
      </c>
      <c r="H1252" s="10" t="s">
        <v>3994</v>
      </c>
      <c r="I1252" s="10" t="s">
        <v>291</v>
      </c>
      <c r="J1252" s="11">
        <v>44425</v>
      </c>
      <c r="K1252" s="16">
        <v>93</v>
      </c>
      <c r="L1252" s="10" t="s">
        <v>52</v>
      </c>
      <c r="M1252" s="10">
        <f t="shared" si="77"/>
        <v>2021</v>
      </c>
      <c r="N1252" s="10">
        <f t="shared" si="78"/>
        <v>8</v>
      </c>
      <c r="O1252" s="10" t="str">
        <f>VLOOKUP(L1252,'User input'!$D$6:$E$16,2,FALSE)</f>
        <v>Megawidget S</v>
      </c>
      <c r="P1252" s="10">
        <f>VLOOKUP(L1252,'User input'!$D$6:$G$16,3,FALSE)</f>
        <v>0.69</v>
      </c>
      <c r="Q1252" s="10">
        <f>VLOOKUP(L1252,'User input'!$D$6:$G$16,4,FALSE)</f>
        <v>24</v>
      </c>
      <c r="R1252" s="10">
        <f t="shared" si="79"/>
        <v>2232</v>
      </c>
      <c r="S1252" s="27">
        <f t="shared" si="76"/>
        <v>1540.08</v>
      </c>
      <c r="T1252" s="27">
        <f>IF(K1252&lt;'User input'!$I$9,'User input'!$J$8,IF(K1252&lt;'User input'!$I$10,'User input'!$J$9,IF(K1252&lt;'User input'!$I$11,'User input'!$J$10,'User input'!$J$11)))*S1252</f>
        <v>77.004000000000005</v>
      </c>
      <c r="U1252" s="27">
        <f>K1252*'User input'!$J$17+'User input'!$J$16</f>
        <v>0.5</v>
      </c>
    </row>
    <row r="1253" spans="1:21" x14ac:dyDescent="0.25">
      <c r="A1253" s="17">
        <v>1281</v>
      </c>
      <c r="B1253" s="6" t="s">
        <v>4000</v>
      </c>
      <c r="C1253" s="6" t="s">
        <v>4001</v>
      </c>
      <c r="D1253" s="6" t="s">
        <v>15</v>
      </c>
      <c r="E1253" s="6" t="s">
        <v>16</v>
      </c>
      <c r="F1253" s="15">
        <v>30</v>
      </c>
      <c r="G1253" s="6" t="s">
        <v>4002</v>
      </c>
      <c r="H1253" s="6" t="s">
        <v>2992</v>
      </c>
      <c r="I1253" s="6" t="s">
        <v>32</v>
      </c>
      <c r="J1253" s="7">
        <v>44464</v>
      </c>
      <c r="K1253" s="15">
        <v>57</v>
      </c>
      <c r="L1253" s="6" t="s">
        <v>68</v>
      </c>
      <c r="M1253" s="6">
        <f t="shared" si="77"/>
        <v>2021</v>
      </c>
      <c r="N1253" s="6">
        <f t="shared" si="78"/>
        <v>9</v>
      </c>
      <c r="O1253" s="6" t="str">
        <f>VLOOKUP(L1253,'User input'!$D$6:$E$16,2,FALSE)</f>
        <v>Megawidget M</v>
      </c>
      <c r="P1253" s="6">
        <f>VLOOKUP(L1253,'User input'!$D$6:$G$16,3,FALSE)</f>
        <v>1.29</v>
      </c>
      <c r="Q1253" s="6">
        <f>VLOOKUP(L1253,'User input'!$D$6:$G$16,4,FALSE)</f>
        <v>24</v>
      </c>
      <c r="R1253" s="6">
        <f t="shared" si="79"/>
        <v>1368</v>
      </c>
      <c r="S1253" s="26">
        <f t="shared" si="76"/>
        <v>1764.72</v>
      </c>
      <c r="T1253" s="26">
        <f>IF(K1253&lt;'User input'!$I$9,'User input'!$J$8,IF(K1253&lt;'User input'!$I$10,'User input'!$J$9,IF(K1253&lt;'User input'!$I$11,'User input'!$J$10,'User input'!$J$11)))*S1253</f>
        <v>88.236000000000004</v>
      </c>
      <c r="U1253" s="26">
        <f>K1253*'User input'!$J$17+'User input'!$J$16</f>
        <v>0.5</v>
      </c>
    </row>
    <row r="1254" spans="1:21" x14ac:dyDescent="0.25">
      <c r="A1254" s="18">
        <v>1282</v>
      </c>
      <c r="B1254" s="10" t="s">
        <v>4003</v>
      </c>
      <c r="C1254" s="10" t="s">
        <v>1818</v>
      </c>
      <c r="D1254" s="10" t="s">
        <v>28</v>
      </c>
      <c r="E1254" s="10" t="s">
        <v>29</v>
      </c>
      <c r="F1254" s="16">
        <v>60</v>
      </c>
      <c r="G1254" s="10" t="s">
        <v>4004</v>
      </c>
      <c r="H1254" s="10" t="s">
        <v>3374</v>
      </c>
      <c r="I1254" s="10" t="s">
        <v>32</v>
      </c>
      <c r="J1254" s="11">
        <v>43720</v>
      </c>
      <c r="K1254" s="16">
        <v>72</v>
      </c>
      <c r="L1254" s="10" t="s">
        <v>99</v>
      </c>
      <c r="M1254" s="10">
        <f t="shared" si="77"/>
        <v>2019</v>
      </c>
      <c r="N1254" s="10">
        <f t="shared" si="78"/>
        <v>9</v>
      </c>
      <c r="O1254" s="10" t="str">
        <f>VLOOKUP(L1254,'User input'!$D$6:$E$16,2,FALSE)</f>
        <v>Superwossname</v>
      </c>
      <c r="P1254" s="10">
        <f>VLOOKUP(L1254,'User input'!$D$6:$G$16,3,FALSE)</f>
        <v>3.49</v>
      </c>
      <c r="Q1254" s="10">
        <f>VLOOKUP(L1254,'User input'!$D$6:$G$16,4,FALSE)</f>
        <v>20</v>
      </c>
      <c r="R1254" s="10">
        <f t="shared" si="79"/>
        <v>1440</v>
      </c>
      <c r="S1254" s="27">
        <f t="shared" si="76"/>
        <v>5025.6000000000004</v>
      </c>
      <c r="T1254" s="27">
        <f>IF(K1254&lt;'User input'!$I$9,'User input'!$J$8,IF(K1254&lt;'User input'!$I$10,'User input'!$J$9,IF(K1254&lt;'User input'!$I$11,'User input'!$J$10,'User input'!$J$11)))*S1254</f>
        <v>251.28000000000003</v>
      </c>
      <c r="U1254" s="27">
        <f>K1254*'User input'!$J$17+'User input'!$J$16</f>
        <v>0.5</v>
      </c>
    </row>
    <row r="1255" spans="1:21" x14ac:dyDescent="0.25">
      <c r="A1255" s="17">
        <v>1283</v>
      </c>
      <c r="B1255" s="6" t="s">
        <v>4005</v>
      </c>
      <c r="C1255" s="6" t="s">
        <v>2970</v>
      </c>
      <c r="D1255" s="6" t="s">
        <v>28</v>
      </c>
      <c r="E1255" s="6" t="s">
        <v>29</v>
      </c>
      <c r="F1255" s="15">
        <v>60</v>
      </c>
      <c r="G1255" s="6" t="s">
        <v>4006</v>
      </c>
      <c r="H1255" s="6" t="s">
        <v>4007</v>
      </c>
      <c r="I1255" s="6" t="s">
        <v>171</v>
      </c>
      <c r="J1255" s="7">
        <v>43989</v>
      </c>
      <c r="K1255" s="15">
        <v>71</v>
      </c>
      <c r="L1255" s="6" t="s">
        <v>20</v>
      </c>
      <c r="M1255" s="6">
        <f t="shared" si="77"/>
        <v>2020</v>
      </c>
      <c r="N1255" s="6">
        <f t="shared" si="78"/>
        <v>6</v>
      </c>
      <c r="O1255" s="6" t="str">
        <f>VLOOKUP(L1255,'User input'!$D$6:$E$16,2,FALSE)</f>
        <v>Hyperwotsit</v>
      </c>
      <c r="P1255" s="6">
        <f>VLOOKUP(L1255,'User input'!$D$6:$G$16,3,FALSE)</f>
        <v>2.0099999999999998</v>
      </c>
      <c r="Q1255" s="6">
        <f>VLOOKUP(L1255,'User input'!$D$6:$G$16,4,FALSE)</f>
        <v>20</v>
      </c>
      <c r="R1255" s="6">
        <f t="shared" si="79"/>
        <v>1420</v>
      </c>
      <c r="S1255" s="26">
        <f t="shared" si="76"/>
        <v>2854.2</v>
      </c>
      <c r="T1255" s="26">
        <f>IF(K1255&lt;'User input'!$I$9,'User input'!$J$8,IF(K1255&lt;'User input'!$I$10,'User input'!$J$9,IF(K1255&lt;'User input'!$I$11,'User input'!$J$10,'User input'!$J$11)))*S1255</f>
        <v>142.71</v>
      </c>
      <c r="U1255" s="26">
        <f>K1255*'User input'!$J$17+'User input'!$J$16</f>
        <v>0.5</v>
      </c>
    </row>
    <row r="1256" spans="1:21" x14ac:dyDescent="0.25">
      <c r="A1256" s="18">
        <v>1284</v>
      </c>
      <c r="B1256" s="10" t="s">
        <v>4008</v>
      </c>
      <c r="C1256" s="10" t="s">
        <v>1258</v>
      </c>
      <c r="D1256" s="10" t="s">
        <v>15</v>
      </c>
      <c r="E1256" s="10" t="s">
        <v>16</v>
      </c>
      <c r="F1256" s="16">
        <v>30</v>
      </c>
      <c r="G1256" s="10" t="s">
        <v>4009</v>
      </c>
      <c r="H1256" s="10" t="s">
        <v>3468</v>
      </c>
      <c r="I1256" s="10" t="s">
        <v>185</v>
      </c>
      <c r="J1256" s="11">
        <v>43918</v>
      </c>
      <c r="K1256" s="16">
        <v>58</v>
      </c>
      <c r="L1256" s="10" t="s">
        <v>157</v>
      </c>
      <c r="M1256" s="10">
        <f t="shared" si="77"/>
        <v>2020</v>
      </c>
      <c r="N1256" s="10">
        <f t="shared" si="78"/>
        <v>3</v>
      </c>
      <c r="O1256" s="10" t="str">
        <f>VLOOKUP(L1256,'User input'!$D$6:$E$16,2,FALSE)</f>
        <v>Ultrathing V3</v>
      </c>
      <c r="P1256" s="10">
        <f>VLOOKUP(L1256,'User input'!$D$6:$G$16,3,FALSE)</f>
        <v>3.39</v>
      </c>
      <c r="Q1256" s="10">
        <f>VLOOKUP(L1256,'User input'!$D$6:$G$16,4,FALSE)</f>
        <v>24</v>
      </c>
      <c r="R1256" s="10">
        <f t="shared" si="79"/>
        <v>1392</v>
      </c>
      <c r="S1256" s="27">
        <f t="shared" si="76"/>
        <v>4718.88</v>
      </c>
      <c r="T1256" s="27">
        <f>IF(K1256&lt;'User input'!$I$9,'User input'!$J$8,IF(K1256&lt;'User input'!$I$10,'User input'!$J$9,IF(K1256&lt;'User input'!$I$11,'User input'!$J$10,'User input'!$J$11)))*S1256</f>
        <v>235.94400000000002</v>
      </c>
      <c r="U1256" s="27">
        <f>K1256*'User input'!$J$17+'User input'!$J$16</f>
        <v>0.5</v>
      </c>
    </row>
    <row r="1257" spans="1:21" x14ac:dyDescent="0.25">
      <c r="A1257" s="17">
        <v>1285</v>
      </c>
      <c r="B1257" s="6" t="s">
        <v>4010</v>
      </c>
      <c r="C1257" s="6" t="s">
        <v>3191</v>
      </c>
      <c r="D1257" s="6" t="s">
        <v>28</v>
      </c>
      <c r="E1257" s="6" t="s">
        <v>29</v>
      </c>
      <c r="F1257" s="15">
        <v>90</v>
      </c>
      <c r="G1257" s="6" t="s">
        <v>4011</v>
      </c>
      <c r="H1257" s="6" t="s">
        <v>1893</v>
      </c>
      <c r="I1257" s="6" t="s">
        <v>176</v>
      </c>
      <c r="J1257" s="7">
        <v>43472</v>
      </c>
      <c r="K1257" s="15">
        <v>54</v>
      </c>
      <c r="L1257" s="6" t="s">
        <v>62</v>
      </c>
      <c r="M1257" s="6">
        <f t="shared" si="77"/>
        <v>2019</v>
      </c>
      <c r="N1257" s="6">
        <f t="shared" si="78"/>
        <v>1</v>
      </c>
      <c r="O1257" s="6" t="str">
        <f>VLOOKUP(L1257,'User input'!$D$6:$E$16,2,FALSE)</f>
        <v>Ultrathing V4</v>
      </c>
      <c r="P1257" s="6">
        <f>VLOOKUP(L1257,'User input'!$D$6:$G$16,3,FALSE)</f>
        <v>3.99</v>
      </c>
      <c r="Q1257" s="6">
        <f>VLOOKUP(L1257,'User input'!$D$6:$G$16,4,FALSE)</f>
        <v>24</v>
      </c>
      <c r="R1257" s="6">
        <f t="shared" si="79"/>
        <v>1296</v>
      </c>
      <c r="S1257" s="26">
        <f t="shared" si="76"/>
        <v>5171.04</v>
      </c>
      <c r="T1257" s="26">
        <f>IF(K1257&lt;'User input'!$I$9,'User input'!$J$8,IF(K1257&lt;'User input'!$I$10,'User input'!$J$9,IF(K1257&lt;'User input'!$I$11,'User input'!$J$10,'User input'!$J$11)))*S1257</f>
        <v>258.55200000000002</v>
      </c>
      <c r="U1257" s="26">
        <f>K1257*'User input'!$J$17+'User input'!$J$16</f>
        <v>0.5</v>
      </c>
    </row>
    <row r="1258" spans="1:21" x14ac:dyDescent="0.25">
      <c r="A1258" s="18">
        <v>1286</v>
      </c>
      <c r="B1258" s="10" t="s">
        <v>4012</v>
      </c>
      <c r="C1258" s="10" t="s">
        <v>4013</v>
      </c>
      <c r="D1258" s="10" t="s">
        <v>49</v>
      </c>
      <c r="E1258" s="10" t="s">
        <v>16</v>
      </c>
      <c r="F1258" s="16">
        <v>30</v>
      </c>
      <c r="G1258" s="10" t="s">
        <v>4014</v>
      </c>
      <c r="H1258" s="10" t="s">
        <v>4015</v>
      </c>
      <c r="I1258" s="10" t="s">
        <v>32</v>
      </c>
      <c r="J1258" s="11">
        <v>44335</v>
      </c>
      <c r="K1258" s="16">
        <v>36</v>
      </c>
      <c r="L1258" s="10" t="s">
        <v>99</v>
      </c>
      <c r="M1258" s="10">
        <f t="shared" si="77"/>
        <v>2021</v>
      </c>
      <c r="N1258" s="10">
        <f t="shared" si="78"/>
        <v>5</v>
      </c>
      <c r="O1258" s="10" t="str">
        <f>VLOOKUP(L1258,'User input'!$D$6:$E$16,2,FALSE)</f>
        <v>Superwossname</v>
      </c>
      <c r="P1258" s="10">
        <f>VLOOKUP(L1258,'User input'!$D$6:$G$16,3,FALSE)</f>
        <v>3.49</v>
      </c>
      <c r="Q1258" s="10">
        <f>VLOOKUP(L1258,'User input'!$D$6:$G$16,4,FALSE)</f>
        <v>20</v>
      </c>
      <c r="R1258" s="10">
        <f t="shared" si="79"/>
        <v>720</v>
      </c>
      <c r="S1258" s="27">
        <f t="shared" si="76"/>
        <v>2512.8000000000002</v>
      </c>
      <c r="T1258" s="27">
        <f>IF(K1258&lt;'User input'!$I$9,'User input'!$J$8,IF(K1258&lt;'User input'!$I$10,'User input'!$J$9,IF(K1258&lt;'User input'!$I$11,'User input'!$J$10,'User input'!$J$11)))*S1258</f>
        <v>75.384</v>
      </c>
      <c r="U1258" s="27">
        <f>K1258*'User input'!$J$17+'User input'!$J$16</f>
        <v>0.5</v>
      </c>
    </row>
    <row r="1259" spans="1:21" x14ac:dyDescent="0.25">
      <c r="A1259" s="17">
        <v>1287</v>
      </c>
      <c r="B1259" s="6" t="s">
        <v>1195</v>
      </c>
      <c r="C1259" s="6" t="s">
        <v>4016</v>
      </c>
      <c r="D1259" s="6" t="s">
        <v>28</v>
      </c>
      <c r="E1259" s="6" t="s">
        <v>29</v>
      </c>
      <c r="F1259" s="15">
        <v>60</v>
      </c>
      <c r="G1259" s="6" t="s">
        <v>4014</v>
      </c>
      <c r="H1259" s="6" t="s">
        <v>4017</v>
      </c>
      <c r="I1259" s="6" t="s">
        <v>32</v>
      </c>
      <c r="J1259" s="7">
        <v>44375</v>
      </c>
      <c r="K1259" s="15">
        <v>84</v>
      </c>
      <c r="L1259" s="6" t="s">
        <v>78</v>
      </c>
      <c r="M1259" s="6">
        <f t="shared" si="77"/>
        <v>2021</v>
      </c>
      <c r="N1259" s="6">
        <f t="shared" si="78"/>
        <v>6</v>
      </c>
      <c r="O1259" s="6" t="str">
        <f>VLOOKUP(L1259,'User input'!$D$6:$E$16,2,FALSE)</f>
        <v>Ultrathing V2</v>
      </c>
      <c r="P1259" s="6">
        <f>VLOOKUP(L1259,'User input'!$D$6:$G$16,3,FALSE)</f>
        <v>2.95</v>
      </c>
      <c r="Q1259" s="6">
        <f>VLOOKUP(L1259,'User input'!$D$6:$G$16,4,FALSE)</f>
        <v>20</v>
      </c>
      <c r="R1259" s="6">
        <f t="shared" si="79"/>
        <v>1680</v>
      </c>
      <c r="S1259" s="26">
        <f t="shared" si="76"/>
        <v>4956</v>
      </c>
      <c r="T1259" s="26">
        <f>IF(K1259&lt;'User input'!$I$9,'User input'!$J$8,IF(K1259&lt;'User input'!$I$10,'User input'!$J$9,IF(K1259&lt;'User input'!$I$11,'User input'!$J$10,'User input'!$J$11)))*S1259</f>
        <v>247.8</v>
      </c>
      <c r="U1259" s="26">
        <f>K1259*'User input'!$J$17+'User input'!$J$16</f>
        <v>0.5</v>
      </c>
    </row>
    <row r="1260" spans="1:21" x14ac:dyDescent="0.25">
      <c r="A1260" s="18">
        <v>1288</v>
      </c>
      <c r="B1260" s="10" t="s">
        <v>4018</v>
      </c>
      <c r="C1260" s="10" t="s">
        <v>4019</v>
      </c>
      <c r="D1260" s="10" t="s">
        <v>28</v>
      </c>
      <c r="E1260" s="10" t="s">
        <v>29</v>
      </c>
      <c r="F1260" s="16">
        <v>90</v>
      </c>
      <c r="G1260" s="10" t="s">
        <v>4020</v>
      </c>
      <c r="H1260" s="10" t="s">
        <v>4021</v>
      </c>
      <c r="I1260" s="10" t="s">
        <v>176</v>
      </c>
      <c r="J1260" s="11">
        <v>44142</v>
      </c>
      <c r="K1260" s="16">
        <v>48</v>
      </c>
      <c r="L1260" s="10" t="s">
        <v>62</v>
      </c>
      <c r="M1260" s="10">
        <f t="shared" si="77"/>
        <v>2020</v>
      </c>
      <c r="N1260" s="10">
        <f t="shared" si="78"/>
        <v>11</v>
      </c>
      <c r="O1260" s="10" t="str">
        <f>VLOOKUP(L1260,'User input'!$D$6:$E$16,2,FALSE)</f>
        <v>Ultrathing V4</v>
      </c>
      <c r="P1260" s="10">
        <f>VLOOKUP(L1260,'User input'!$D$6:$G$16,3,FALSE)</f>
        <v>3.99</v>
      </c>
      <c r="Q1260" s="10">
        <f>VLOOKUP(L1260,'User input'!$D$6:$G$16,4,FALSE)</f>
        <v>24</v>
      </c>
      <c r="R1260" s="10">
        <f t="shared" si="79"/>
        <v>1152</v>
      </c>
      <c r="S1260" s="27">
        <f t="shared" si="76"/>
        <v>4596.4800000000005</v>
      </c>
      <c r="T1260" s="27">
        <f>IF(K1260&lt;'User input'!$I$9,'User input'!$J$8,IF(K1260&lt;'User input'!$I$10,'User input'!$J$9,IF(K1260&lt;'User input'!$I$11,'User input'!$J$10,'User input'!$J$11)))*S1260</f>
        <v>137.89440000000002</v>
      </c>
      <c r="U1260" s="27">
        <f>K1260*'User input'!$J$17+'User input'!$J$16</f>
        <v>0.5</v>
      </c>
    </row>
    <row r="1261" spans="1:21" x14ac:dyDescent="0.25">
      <c r="A1261" s="17">
        <v>1289</v>
      </c>
      <c r="B1261" s="6" t="s">
        <v>1878</v>
      </c>
      <c r="C1261" s="6" t="s">
        <v>4022</v>
      </c>
      <c r="D1261" s="6" t="s">
        <v>15</v>
      </c>
      <c r="E1261" s="6" t="s">
        <v>16</v>
      </c>
      <c r="F1261" s="15">
        <v>30</v>
      </c>
      <c r="G1261" s="6" t="s">
        <v>4023</v>
      </c>
      <c r="H1261" s="6" t="s">
        <v>219</v>
      </c>
      <c r="I1261" s="6" t="s">
        <v>32</v>
      </c>
      <c r="J1261" s="7">
        <v>44244</v>
      </c>
      <c r="K1261" s="15">
        <v>68</v>
      </c>
      <c r="L1261" s="6" t="s">
        <v>99</v>
      </c>
      <c r="M1261" s="6">
        <f t="shared" si="77"/>
        <v>2021</v>
      </c>
      <c r="N1261" s="6">
        <f t="shared" si="78"/>
        <v>2</v>
      </c>
      <c r="O1261" s="6" t="str">
        <f>VLOOKUP(L1261,'User input'!$D$6:$E$16,2,FALSE)</f>
        <v>Superwossname</v>
      </c>
      <c r="P1261" s="6">
        <f>VLOOKUP(L1261,'User input'!$D$6:$G$16,3,FALSE)</f>
        <v>3.49</v>
      </c>
      <c r="Q1261" s="6">
        <f>VLOOKUP(L1261,'User input'!$D$6:$G$16,4,FALSE)</f>
        <v>20</v>
      </c>
      <c r="R1261" s="6">
        <f t="shared" si="79"/>
        <v>1360</v>
      </c>
      <c r="S1261" s="26">
        <f t="shared" si="76"/>
        <v>4746.4000000000005</v>
      </c>
      <c r="T1261" s="26">
        <f>IF(K1261&lt;'User input'!$I$9,'User input'!$J$8,IF(K1261&lt;'User input'!$I$10,'User input'!$J$9,IF(K1261&lt;'User input'!$I$11,'User input'!$J$10,'User input'!$J$11)))*S1261</f>
        <v>237.32000000000005</v>
      </c>
      <c r="U1261" s="26">
        <f>K1261*'User input'!$J$17+'User input'!$J$16</f>
        <v>0.5</v>
      </c>
    </row>
    <row r="1262" spans="1:21" x14ac:dyDescent="0.25">
      <c r="A1262" s="18">
        <v>1290</v>
      </c>
      <c r="B1262" s="10" t="s">
        <v>2813</v>
      </c>
      <c r="C1262" s="10" t="s">
        <v>4024</v>
      </c>
      <c r="D1262" s="10" t="s">
        <v>15</v>
      </c>
      <c r="E1262" s="10" t="s">
        <v>16</v>
      </c>
      <c r="F1262" s="16">
        <v>30</v>
      </c>
      <c r="G1262" s="10" t="s">
        <v>4025</v>
      </c>
      <c r="H1262" s="10" t="s">
        <v>4026</v>
      </c>
      <c r="I1262" s="10" t="s">
        <v>32</v>
      </c>
      <c r="J1262" s="11">
        <v>43800</v>
      </c>
      <c r="K1262" s="16">
        <v>25</v>
      </c>
      <c r="L1262" s="10" t="s">
        <v>68</v>
      </c>
      <c r="M1262" s="10">
        <f t="shared" si="77"/>
        <v>2019</v>
      </c>
      <c r="N1262" s="10">
        <f t="shared" si="78"/>
        <v>12</v>
      </c>
      <c r="O1262" s="10" t="str">
        <f>VLOOKUP(L1262,'User input'!$D$6:$E$16,2,FALSE)</f>
        <v>Megawidget M</v>
      </c>
      <c r="P1262" s="10">
        <f>VLOOKUP(L1262,'User input'!$D$6:$G$16,3,FALSE)</f>
        <v>1.29</v>
      </c>
      <c r="Q1262" s="10">
        <f>VLOOKUP(L1262,'User input'!$D$6:$G$16,4,FALSE)</f>
        <v>24</v>
      </c>
      <c r="R1262" s="10">
        <f t="shared" si="79"/>
        <v>600</v>
      </c>
      <c r="S1262" s="27">
        <f t="shared" si="76"/>
        <v>774</v>
      </c>
      <c r="T1262" s="27">
        <f>IF(K1262&lt;'User input'!$I$9,'User input'!$J$8,IF(K1262&lt;'User input'!$I$10,'User input'!$J$9,IF(K1262&lt;'User input'!$I$11,'User input'!$J$10,'User input'!$J$11)))*S1262</f>
        <v>23.22</v>
      </c>
      <c r="U1262" s="27">
        <f>K1262*'User input'!$J$17+'User input'!$J$16</f>
        <v>0.5</v>
      </c>
    </row>
    <row r="1263" spans="1:21" x14ac:dyDescent="0.25">
      <c r="A1263" s="17">
        <v>1291</v>
      </c>
      <c r="B1263" s="6" t="s">
        <v>2941</v>
      </c>
      <c r="C1263" s="6" t="s">
        <v>485</v>
      </c>
      <c r="D1263" s="6" t="s">
        <v>28</v>
      </c>
      <c r="E1263" s="6" t="s">
        <v>29</v>
      </c>
      <c r="F1263" s="15">
        <v>60</v>
      </c>
      <c r="G1263" s="6" t="s">
        <v>4027</v>
      </c>
      <c r="H1263" s="6" t="s">
        <v>1110</v>
      </c>
      <c r="I1263" s="6" t="s">
        <v>32</v>
      </c>
      <c r="J1263" s="7">
        <v>43593</v>
      </c>
      <c r="K1263" s="15">
        <v>39</v>
      </c>
      <c r="L1263" s="6" t="s">
        <v>68</v>
      </c>
      <c r="M1263" s="6">
        <f t="shared" si="77"/>
        <v>2019</v>
      </c>
      <c r="N1263" s="6">
        <f t="shared" si="78"/>
        <v>5</v>
      </c>
      <c r="O1263" s="6" t="str">
        <f>VLOOKUP(L1263,'User input'!$D$6:$E$16,2,FALSE)</f>
        <v>Megawidget M</v>
      </c>
      <c r="P1263" s="6">
        <f>VLOOKUP(L1263,'User input'!$D$6:$G$16,3,FALSE)</f>
        <v>1.29</v>
      </c>
      <c r="Q1263" s="6">
        <f>VLOOKUP(L1263,'User input'!$D$6:$G$16,4,FALSE)</f>
        <v>24</v>
      </c>
      <c r="R1263" s="6">
        <f t="shared" si="79"/>
        <v>936</v>
      </c>
      <c r="S1263" s="26">
        <f t="shared" si="76"/>
        <v>1207.44</v>
      </c>
      <c r="T1263" s="26">
        <f>IF(K1263&lt;'User input'!$I$9,'User input'!$J$8,IF(K1263&lt;'User input'!$I$10,'User input'!$J$9,IF(K1263&lt;'User input'!$I$11,'User input'!$J$10,'User input'!$J$11)))*S1263</f>
        <v>36.223199999999999</v>
      </c>
      <c r="U1263" s="26">
        <f>K1263*'User input'!$J$17+'User input'!$J$16</f>
        <v>0.5</v>
      </c>
    </row>
    <row r="1264" spans="1:21" x14ac:dyDescent="0.25">
      <c r="A1264" s="18">
        <v>1292</v>
      </c>
      <c r="B1264" s="10" t="s">
        <v>4028</v>
      </c>
      <c r="C1264" s="10" t="s">
        <v>4029</v>
      </c>
      <c r="D1264" s="10" t="s">
        <v>15</v>
      </c>
      <c r="E1264" s="10" t="s">
        <v>16</v>
      </c>
      <c r="F1264" s="16">
        <v>60</v>
      </c>
      <c r="G1264" s="10" t="s">
        <v>4030</v>
      </c>
      <c r="H1264" s="10" t="s">
        <v>3351</v>
      </c>
      <c r="I1264" s="10" t="s">
        <v>93</v>
      </c>
      <c r="J1264" s="11">
        <v>43499</v>
      </c>
      <c r="K1264" s="16">
        <v>67</v>
      </c>
      <c r="L1264" s="10" t="s">
        <v>68</v>
      </c>
      <c r="M1264" s="10">
        <f t="shared" si="77"/>
        <v>2019</v>
      </c>
      <c r="N1264" s="10">
        <f t="shared" si="78"/>
        <v>2</v>
      </c>
      <c r="O1264" s="10" t="str">
        <f>VLOOKUP(L1264,'User input'!$D$6:$E$16,2,FALSE)</f>
        <v>Megawidget M</v>
      </c>
      <c r="P1264" s="10">
        <f>VLOOKUP(L1264,'User input'!$D$6:$G$16,3,FALSE)</f>
        <v>1.29</v>
      </c>
      <c r="Q1264" s="10">
        <f>VLOOKUP(L1264,'User input'!$D$6:$G$16,4,FALSE)</f>
        <v>24</v>
      </c>
      <c r="R1264" s="10">
        <f t="shared" si="79"/>
        <v>1608</v>
      </c>
      <c r="S1264" s="27">
        <f t="shared" si="76"/>
        <v>2074.3200000000002</v>
      </c>
      <c r="T1264" s="27">
        <f>IF(K1264&lt;'User input'!$I$9,'User input'!$J$8,IF(K1264&lt;'User input'!$I$10,'User input'!$J$9,IF(K1264&lt;'User input'!$I$11,'User input'!$J$10,'User input'!$J$11)))*S1264</f>
        <v>103.71600000000001</v>
      </c>
      <c r="U1264" s="27">
        <f>K1264*'User input'!$J$17+'User input'!$J$16</f>
        <v>0.5</v>
      </c>
    </row>
    <row r="1265" spans="1:21" x14ac:dyDescent="0.25">
      <c r="A1265" s="17">
        <v>1293</v>
      </c>
      <c r="B1265" s="6" t="s">
        <v>4031</v>
      </c>
      <c r="C1265" s="6" t="s">
        <v>4032</v>
      </c>
      <c r="D1265" s="6" t="s">
        <v>49</v>
      </c>
      <c r="E1265" s="6" t="s">
        <v>16</v>
      </c>
      <c r="F1265" s="15">
        <v>30</v>
      </c>
      <c r="G1265" s="6" t="s">
        <v>4030</v>
      </c>
      <c r="H1265" s="6" t="s">
        <v>4033</v>
      </c>
      <c r="I1265" s="6" t="s">
        <v>171</v>
      </c>
      <c r="J1265" s="7">
        <v>43583</v>
      </c>
      <c r="K1265" s="15">
        <v>43</v>
      </c>
      <c r="L1265" s="6" t="s">
        <v>52</v>
      </c>
      <c r="M1265" s="6">
        <f t="shared" si="77"/>
        <v>2019</v>
      </c>
      <c r="N1265" s="6">
        <f t="shared" si="78"/>
        <v>4</v>
      </c>
      <c r="O1265" s="6" t="str">
        <f>VLOOKUP(L1265,'User input'!$D$6:$E$16,2,FALSE)</f>
        <v>Megawidget S</v>
      </c>
      <c r="P1265" s="6">
        <f>VLOOKUP(L1265,'User input'!$D$6:$G$16,3,FALSE)</f>
        <v>0.69</v>
      </c>
      <c r="Q1265" s="6">
        <f>VLOOKUP(L1265,'User input'!$D$6:$G$16,4,FALSE)</f>
        <v>24</v>
      </c>
      <c r="R1265" s="6">
        <f t="shared" si="79"/>
        <v>1032</v>
      </c>
      <c r="S1265" s="26">
        <f t="shared" si="76"/>
        <v>712.07999999999993</v>
      </c>
      <c r="T1265" s="26">
        <f>IF(K1265&lt;'User input'!$I$9,'User input'!$J$8,IF(K1265&lt;'User input'!$I$10,'User input'!$J$9,IF(K1265&lt;'User input'!$I$11,'User input'!$J$10,'User input'!$J$11)))*S1265</f>
        <v>21.362399999999997</v>
      </c>
      <c r="U1265" s="26">
        <f>K1265*'User input'!$J$17+'User input'!$J$16</f>
        <v>0.5</v>
      </c>
    </row>
    <row r="1266" spans="1:21" x14ac:dyDescent="0.25">
      <c r="A1266" s="18">
        <v>1294</v>
      </c>
      <c r="B1266" s="10" t="s">
        <v>3939</v>
      </c>
      <c r="C1266" s="10" t="s">
        <v>4034</v>
      </c>
      <c r="D1266" s="10" t="s">
        <v>28</v>
      </c>
      <c r="E1266" s="10" t="s">
        <v>29</v>
      </c>
      <c r="F1266" s="16">
        <v>90</v>
      </c>
      <c r="G1266" s="10" t="s">
        <v>4035</v>
      </c>
      <c r="H1266" s="10" t="s">
        <v>4036</v>
      </c>
      <c r="I1266" s="10" t="s">
        <v>32</v>
      </c>
      <c r="J1266" s="11">
        <v>43526</v>
      </c>
      <c r="K1266" s="16">
        <v>31</v>
      </c>
      <c r="L1266" s="10" t="s">
        <v>52</v>
      </c>
      <c r="M1266" s="10">
        <f t="shared" si="77"/>
        <v>2019</v>
      </c>
      <c r="N1266" s="10">
        <f t="shared" si="78"/>
        <v>3</v>
      </c>
      <c r="O1266" s="10" t="str">
        <f>VLOOKUP(L1266,'User input'!$D$6:$E$16,2,FALSE)</f>
        <v>Megawidget S</v>
      </c>
      <c r="P1266" s="10">
        <f>VLOOKUP(L1266,'User input'!$D$6:$G$16,3,FALSE)</f>
        <v>0.69</v>
      </c>
      <c r="Q1266" s="10">
        <f>VLOOKUP(L1266,'User input'!$D$6:$G$16,4,FALSE)</f>
        <v>24</v>
      </c>
      <c r="R1266" s="10">
        <f t="shared" si="79"/>
        <v>744</v>
      </c>
      <c r="S1266" s="27">
        <f t="shared" si="76"/>
        <v>513.36</v>
      </c>
      <c r="T1266" s="27">
        <f>IF(K1266&lt;'User input'!$I$9,'User input'!$J$8,IF(K1266&lt;'User input'!$I$10,'User input'!$J$9,IF(K1266&lt;'User input'!$I$11,'User input'!$J$10,'User input'!$J$11)))*S1266</f>
        <v>15.4008</v>
      </c>
      <c r="U1266" s="27">
        <f>K1266*'User input'!$J$17+'User input'!$J$16</f>
        <v>0.5</v>
      </c>
    </row>
    <row r="1267" spans="1:21" x14ac:dyDescent="0.25">
      <c r="A1267" s="17">
        <v>1295</v>
      </c>
      <c r="B1267" s="6" t="s">
        <v>216</v>
      </c>
      <c r="C1267" s="6" t="s">
        <v>4037</v>
      </c>
      <c r="D1267" s="6" t="s">
        <v>28</v>
      </c>
      <c r="E1267" s="6" t="s">
        <v>29</v>
      </c>
      <c r="F1267" s="15">
        <v>90</v>
      </c>
      <c r="G1267" s="6" t="s">
        <v>4038</v>
      </c>
      <c r="H1267" s="6" t="s">
        <v>2520</v>
      </c>
      <c r="I1267" s="6" t="s">
        <v>32</v>
      </c>
      <c r="J1267" s="7">
        <v>43923</v>
      </c>
      <c r="K1267" s="15">
        <v>64</v>
      </c>
      <c r="L1267" s="6" t="s">
        <v>52</v>
      </c>
      <c r="M1267" s="6">
        <f t="shared" si="77"/>
        <v>2020</v>
      </c>
      <c r="N1267" s="6">
        <f t="shared" si="78"/>
        <v>4</v>
      </c>
      <c r="O1267" s="6" t="str">
        <f>VLOOKUP(L1267,'User input'!$D$6:$E$16,2,FALSE)</f>
        <v>Megawidget S</v>
      </c>
      <c r="P1267" s="6">
        <f>VLOOKUP(L1267,'User input'!$D$6:$G$16,3,FALSE)</f>
        <v>0.69</v>
      </c>
      <c r="Q1267" s="6">
        <f>VLOOKUP(L1267,'User input'!$D$6:$G$16,4,FALSE)</f>
        <v>24</v>
      </c>
      <c r="R1267" s="6">
        <f t="shared" si="79"/>
        <v>1536</v>
      </c>
      <c r="S1267" s="26">
        <f t="shared" si="76"/>
        <v>1059.8399999999999</v>
      </c>
      <c r="T1267" s="26">
        <f>IF(K1267&lt;'User input'!$I$9,'User input'!$J$8,IF(K1267&lt;'User input'!$I$10,'User input'!$J$9,IF(K1267&lt;'User input'!$I$11,'User input'!$J$10,'User input'!$J$11)))*S1267</f>
        <v>52.991999999999997</v>
      </c>
      <c r="U1267" s="26">
        <f>K1267*'User input'!$J$17+'User input'!$J$16</f>
        <v>0.5</v>
      </c>
    </row>
    <row r="1268" spans="1:21" x14ac:dyDescent="0.25">
      <c r="A1268" s="18">
        <v>1296</v>
      </c>
      <c r="B1268" s="10" t="s">
        <v>4039</v>
      </c>
      <c r="C1268" s="10" t="s">
        <v>2144</v>
      </c>
      <c r="D1268" s="10" t="s">
        <v>28</v>
      </c>
      <c r="E1268" s="10" t="s">
        <v>29</v>
      </c>
      <c r="F1268" s="16">
        <v>90</v>
      </c>
      <c r="G1268" s="10" t="s">
        <v>4040</v>
      </c>
      <c r="H1268" s="10" t="s">
        <v>487</v>
      </c>
      <c r="I1268" s="10" t="s">
        <v>32</v>
      </c>
      <c r="J1268" s="11">
        <v>43549</v>
      </c>
      <c r="K1268" s="16">
        <v>60</v>
      </c>
      <c r="L1268" s="10" t="s">
        <v>99</v>
      </c>
      <c r="M1268" s="10">
        <f t="shared" si="77"/>
        <v>2019</v>
      </c>
      <c r="N1268" s="10">
        <f t="shared" si="78"/>
        <v>3</v>
      </c>
      <c r="O1268" s="10" t="str">
        <f>VLOOKUP(L1268,'User input'!$D$6:$E$16,2,FALSE)</f>
        <v>Superwossname</v>
      </c>
      <c r="P1268" s="10">
        <f>VLOOKUP(L1268,'User input'!$D$6:$G$16,3,FALSE)</f>
        <v>3.49</v>
      </c>
      <c r="Q1268" s="10">
        <f>VLOOKUP(L1268,'User input'!$D$6:$G$16,4,FALSE)</f>
        <v>20</v>
      </c>
      <c r="R1268" s="10">
        <f t="shared" si="79"/>
        <v>1200</v>
      </c>
      <c r="S1268" s="27">
        <f t="shared" si="76"/>
        <v>4188</v>
      </c>
      <c r="T1268" s="27">
        <f>IF(K1268&lt;'User input'!$I$9,'User input'!$J$8,IF(K1268&lt;'User input'!$I$10,'User input'!$J$9,IF(K1268&lt;'User input'!$I$11,'User input'!$J$10,'User input'!$J$11)))*S1268</f>
        <v>209.4</v>
      </c>
      <c r="U1268" s="27">
        <f>K1268*'User input'!$J$17+'User input'!$J$16</f>
        <v>0.5</v>
      </c>
    </row>
    <row r="1269" spans="1:21" x14ac:dyDescent="0.25">
      <c r="A1269" s="17">
        <v>1297</v>
      </c>
      <c r="B1269" s="6" t="s">
        <v>4041</v>
      </c>
      <c r="C1269" s="6" t="s">
        <v>84</v>
      </c>
      <c r="D1269" s="6" t="s">
        <v>49</v>
      </c>
      <c r="E1269" s="6" t="s">
        <v>16</v>
      </c>
      <c r="F1269" s="15">
        <v>30</v>
      </c>
      <c r="G1269" s="6" t="s">
        <v>4042</v>
      </c>
      <c r="H1269" s="6" t="s">
        <v>4043</v>
      </c>
      <c r="I1269" s="6" t="s">
        <v>122</v>
      </c>
      <c r="J1269" s="7">
        <v>43847</v>
      </c>
      <c r="K1269" s="15">
        <v>5</v>
      </c>
      <c r="L1269" s="6" t="s">
        <v>20</v>
      </c>
      <c r="M1269" s="6">
        <f t="shared" si="77"/>
        <v>2020</v>
      </c>
      <c r="N1269" s="6">
        <f t="shared" si="78"/>
        <v>1</v>
      </c>
      <c r="O1269" s="6" t="str">
        <f>VLOOKUP(L1269,'User input'!$D$6:$E$16,2,FALSE)</f>
        <v>Hyperwotsit</v>
      </c>
      <c r="P1269" s="6">
        <f>VLOOKUP(L1269,'User input'!$D$6:$G$16,3,FALSE)</f>
        <v>2.0099999999999998</v>
      </c>
      <c r="Q1269" s="6">
        <f>VLOOKUP(L1269,'User input'!$D$6:$G$16,4,FALSE)</f>
        <v>20</v>
      </c>
      <c r="R1269" s="6">
        <f t="shared" si="79"/>
        <v>100</v>
      </c>
      <c r="S1269" s="26">
        <f t="shared" si="76"/>
        <v>200.99999999999997</v>
      </c>
      <c r="T1269" s="26">
        <f>IF(K1269&lt;'User input'!$I$9,'User input'!$J$8,IF(K1269&lt;'User input'!$I$10,'User input'!$J$9,IF(K1269&lt;'User input'!$I$11,'User input'!$J$10,'User input'!$J$11)))*S1269</f>
        <v>0</v>
      </c>
      <c r="U1269" s="26">
        <f>K1269*'User input'!$J$17+'User input'!$J$16</f>
        <v>0.5</v>
      </c>
    </row>
    <row r="1270" spans="1:21" x14ac:dyDescent="0.25">
      <c r="A1270" s="18">
        <v>1298</v>
      </c>
      <c r="B1270" s="10" t="s">
        <v>882</v>
      </c>
      <c r="C1270" s="10" t="s">
        <v>3290</v>
      </c>
      <c r="D1270" s="10" t="s">
        <v>28</v>
      </c>
      <c r="E1270" s="10" t="s">
        <v>29</v>
      </c>
      <c r="F1270" s="16">
        <v>90</v>
      </c>
      <c r="G1270" s="10" t="s">
        <v>10367</v>
      </c>
      <c r="H1270" s="10" t="s">
        <v>1819</v>
      </c>
      <c r="I1270" s="10" t="s">
        <v>25</v>
      </c>
      <c r="J1270" s="11">
        <v>44099</v>
      </c>
      <c r="K1270" s="16">
        <v>26</v>
      </c>
      <c r="L1270" s="10" t="s">
        <v>39</v>
      </c>
      <c r="M1270" s="10">
        <f t="shared" si="77"/>
        <v>2020</v>
      </c>
      <c r="N1270" s="10">
        <f t="shared" si="78"/>
        <v>9</v>
      </c>
      <c r="O1270" s="10" t="str">
        <f>VLOOKUP(L1270,'User input'!$D$6:$E$16,2,FALSE)</f>
        <v>Ultrathing V1</v>
      </c>
      <c r="P1270" s="10">
        <f>VLOOKUP(L1270,'User input'!$D$6:$G$16,3,FALSE)</f>
        <v>1.79</v>
      </c>
      <c r="Q1270" s="10">
        <f>VLOOKUP(L1270,'User input'!$D$6:$G$16,4,FALSE)</f>
        <v>17</v>
      </c>
      <c r="R1270" s="10">
        <f t="shared" si="79"/>
        <v>442</v>
      </c>
      <c r="S1270" s="27">
        <f t="shared" si="76"/>
        <v>791.18000000000006</v>
      </c>
      <c r="T1270" s="27">
        <f>IF(K1270&lt;'User input'!$I$9,'User input'!$J$8,IF(K1270&lt;'User input'!$I$10,'User input'!$J$9,IF(K1270&lt;'User input'!$I$11,'User input'!$J$10,'User input'!$J$11)))*S1270</f>
        <v>23.735400000000002</v>
      </c>
      <c r="U1270" s="27">
        <f>K1270*'User input'!$J$17+'User input'!$J$16</f>
        <v>0.5</v>
      </c>
    </row>
    <row r="1271" spans="1:21" x14ac:dyDescent="0.25">
      <c r="A1271" s="17">
        <v>1299</v>
      </c>
      <c r="B1271" s="6" t="s">
        <v>4045</v>
      </c>
      <c r="C1271" s="6" t="s">
        <v>4046</v>
      </c>
      <c r="D1271" s="6" t="s">
        <v>15</v>
      </c>
      <c r="E1271" s="6" t="s">
        <v>16</v>
      </c>
      <c r="F1271" s="15">
        <v>60</v>
      </c>
      <c r="G1271" s="6" t="s">
        <v>4047</v>
      </c>
      <c r="H1271" s="6" t="s">
        <v>1475</v>
      </c>
      <c r="I1271" s="6" t="s">
        <v>1476</v>
      </c>
      <c r="J1271" s="7">
        <v>43966</v>
      </c>
      <c r="K1271" s="15">
        <v>25</v>
      </c>
      <c r="L1271" s="6" t="s">
        <v>62</v>
      </c>
      <c r="M1271" s="6">
        <f t="shared" si="77"/>
        <v>2020</v>
      </c>
      <c r="N1271" s="6">
        <f t="shared" si="78"/>
        <v>5</v>
      </c>
      <c r="O1271" s="6" t="str">
        <f>VLOOKUP(L1271,'User input'!$D$6:$E$16,2,FALSE)</f>
        <v>Ultrathing V4</v>
      </c>
      <c r="P1271" s="6">
        <f>VLOOKUP(L1271,'User input'!$D$6:$G$16,3,FALSE)</f>
        <v>3.99</v>
      </c>
      <c r="Q1271" s="6">
        <f>VLOOKUP(L1271,'User input'!$D$6:$G$16,4,FALSE)</f>
        <v>24</v>
      </c>
      <c r="R1271" s="6">
        <f t="shared" si="79"/>
        <v>600</v>
      </c>
      <c r="S1271" s="26">
        <f t="shared" si="76"/>
        <v>2394</v>
      </c>
      <c r="T1271" s="26">
        <f>IF(K1271&lt;'User input'!$I$9,'User input'!$J$8,IF(K1271&lt;'User input'!$I$10,'User input'!$J$9,IF(K1271&lt;'User input'!$I$11,'User input'!$J$10,'User input'!$J$11)))*S1271</f>
        <v>71.819999999999993</v>
      </c>
      <c r="U1271" s="26">
        <f>K1271*'User input'!$J$17+'User input'!$J$16</f>
        <v>0.5</v>
      </c>
    </row>
    <row r="1272" spans="1:21" x14ac:dyDescent="0.25">
      <c r="A1272" s="18">
        <v>1300</v>
      </c>
      <c r="B1272" s="10" t="s">
        <v>4048</v>
      </c>
      <c r="C1272" s="10" t="s">
        <v>1757</v>
      </c>
      <c r="D1272" s="10" t="s">
        <v>49</v>
      </c>
      <c r="E1272" s="10" t="s">
        <v>16</v>
      </c>
      <c r="F1272" s="16">
        <v>30</v>
      </c>
      <c r="G1272" s="10" t="s">
        <v>4047</v>
      </c>
      <c r="H1272" s="10" t="s">
        <v>1256</v>
      </c>
      <c r="I1272" s="10" t="s">
        <v>32</v>
      </c>
      <c r="J1272" s="11">
        <v>43911</v>
      </c>
      <c r="K1272" s="16">
        <v>5</v>
      </c>
      <c r="L1272" s="10" t="s">
        <v>20</v>
      </c>
      <c r="M1272" s="10">
        <f t="shared" si="77"/>
        <v>2020</v>
      </c>
      <c r="N1272" s="10">
        <f t="shared" si="78"/>
        <v>3</v>
      </c>
      <c r="O1272" s="10" t="str">
        <f>VLOOKUP(L1272,'User input'!$D$6:$E$16,2,FALSE)</f>
        <v>Hyperwotsit</v>
      </c>
      <c r="P1272" s="10">
        <f>VLOOKUP(L1272,'User input'!$D$6:$G$16,3,FALSE)</f>
        <v>2.0099999999999998</v>
      </c>
      <c r="Q1272" s="10">
        <f>VLOOKUP(L1272,'User input'!$D$6:$G$16,4,FALSE)</f>
        <v>20</v>
      </c>
      <c r="R1272" s="10">
        <f t="shared" si="79"/>
        <v>100</v>
      </c>
      <c r="S1272" s="27">
        <f t="shared" si="76"/>
        <v>200.99999999999997</v>
      </c>
      <c r="T1272" s="27">
        <f>IF(K1272&lt;'User input'!$I$9,'User input'!$J$8,IF(K1272&lt;'User input'!$I$10,'User input'!$J$9,IF(K1272&lt;'User input'!$I$11,'User input'!$J$10,'User input'!$J$11)))*S1272</f>
        <v>0</v>
      </c>
      <c r="U1272" s="27">
        <f>K1272*'User input'!$J$17+'User input'!$J$16</f>
        <v>0.5</v>
      </c>
    </row>
    <row r="1273" spans="1:21" x14ac:dyDescent="0.25">
      <c r="A1273" s="17">
        <v>1301</v>
      </c>
      <c r="B1273" s="6" t="s">
        <v>4049</v>
      </c>
      <c r="C1273" s="6" t="s">
        <v>2737</v>
      </c>
      <c r="D1273" s="6" t="s">
        <v>49</v>
      </c>
      <c r="E1273" s="6" t="s">
        <v>16</v>
      </c>
      <c r="F1273" s="15">
        <v>90</v>
      </c>
      <c r="G1273" s="6" t="s">
        <v>4050</v>
      </c>
      <c r="H1273" s="6" t="s">
        <v>583</v>
      </c>
      <c r="I1273" s="6" t="s">
        <v>25</v>
      </c>
      <c r="J1273" s="7">
        <v>44223</v>
      </c>
      <c r="K1273" s="15">
        <v>41</v>
      </c>
      <c r="L1273" s="6" t="s">
        <v>39</v>
      </c>
      <c r="M1273" s="6">
        <f t="shared" si="77"/>
        <v>2021</v>
      </c>
      <c r="N1273" s="6">
        <f t="shared" si="78"/>
        <v>1</v>
      </c>
      <c r="O1273" s="6" t="str">
        <f>VLOOKUP(L1273,'User input'!$D$6:$E$16,2,FALSE)</f>
        <v>Ultrathing V1</v>
      </c>
      <c r="P1273" s="6">
        <f>VLOOKUP(L1273,'User input'!$D$6:$G$16,3,FALSE)</f>
        <v>1.79</v>
      </c>
      <c r="Q1273" s="6">
        <f>VLOOKUP(L1273,'User input'!$D$6:$G$16,4,FALSE)</f>
        <v>17</v>
      </c>
      <c r="R1273" s="6">
        <f t="shared" si="79"/>
        <v>697</v>
      </c>
      <c r="S1273" s="26">
        <f t="shared" si="76"/>
        <v>1247.6300000000001</v>
      </c>
      <c r="T1273" s="26">
        <f>IF(K1273&lt;'User input'!$I$9,'User input'!$J$8,IF(K1273&lt;'User input'!$I$10,'User input'!$J$9,IF(K1273&lt;'User input'!$I$11,'User input'!$J$10,'User input'!$J$11)))*S1273</f>
        <v>37.428899999999999</v>
      </c>
      <c r="U1273" s="26">
        <f>K1273*'User input'!$J$17+'User input'!$J$16</f>
        <v>0.5</v>
      </c>
    </row>
    <row r="1274" spans="1:21" x14ac:dyDescent="0.25">
      <c r="A1274" s="18">
        <v>1302</v>
      </c>
      <c r="B1274" s="10" t="s">
        <v>4051</v>
      </c>
      <c r="C1274" s="10" t="s">
        <v>3898</v>
      </c>
      <c r="D1274" s="10" t="s">
        <v>15</v>
      </c>
      <c r="E1274" s="10" t="s">
        <v>16</v>
      </c>
      <c r="F1274" s="16">
        <v>90</v>
      </c>
      <c r="G1274" s="10" t="s">
        <v>4052</v>
      </c>
      <c r="H1274" s="10" t="s">
        <v>4053</v>
      </c>
      <c r="I1274" s="10" t="s">
        <v>4054</v>
      </c>
      <c r="J1274" s="11">
        <v>43643</v>
      </c>
      <c r="K1274" s="16">
        <v>71</v>
      </c>
      <c r="L1274" s="10" t="s">
        <v>39</v>
      </c>
      <c r="M1274" s="10">
        <f t="shared" si="77"/>
        <v>2019</v>
      </c>
      <c r="N1274" s="10">
        <f t="shared" si="78"/>
        <v>6</v>
      </c>
      <c r="O1274" s="10" t="str">
        <f>VLOOKUP(L1274,'User input'!$D$6:$E$16,2,FALSE)</f>
        <v>Ultrathing V1</v>
      </c>
      <c r="P1274" s="10">
        <f>VLOOKUP(L1274,'User input'!$D$6:$G$16,3,FALSE)</f>
        <v>1.79</v>
      </c>
      <c r="Q1274" s="10">
        <f>VLOOKUP(L1274,'User input'!$D$6:$G$16,4,FALSE)</f>
        <v>17</v>
      </c>
      <c r="R1274" s="10">
        <f t="shared" si="79"/>
        <v>1207</v>
      </c>
      <c r="S1274" s="27">
        <f t="shared" si="76"/>
        <v>2160.5300000000002</v>
      </c>
      <c r="T1274" s="27">
        <f>IF(K1274&lt;'User input'!$I$9,'User input'!$J$8,IF(K1274&lt;'User input'!$I$10,'User input'!$J$9,IF(K1274&lt;'User input'!$I$11,'User input'!$J$10,'User input'!$J$11)))*S1274</f>
        <v>108.02650000000001</v>
      </c>
      <c r="U1274" s="27">
        <f>K1274*'User input'!$J$17+'User input'!$J$16</f>
        <v>0.5</v>
      </c>
    </row>
    <row r="1275" spans="1:21" x14ac:dyDescent="0.25">
      <c r="A1275" s="17">
        <v>1303</v>
      </c>
      <c r="B1275" s="6" t="s">
        <v>4055</v>
      </c>
      <c r="C1275" s="6" t="s">
        <v>4056</v>
      </c>
      <c r="D1275" s="6" t="s">
        <v>28</v>
      </c>
      <c r="E1275" s="6" t="s">
        <v>29</v>
      </c>
      <c r="F1275" s="15">
        <v>90</v>
      </c>
      <c r="G1275" s="6" t="s">
        <v>4057</v>
      </c>
      <c r="H1275" s="6" t="s">
        <v>4058</v>
      </c>
      <c r="I1275" s="6" t="s">
        <v>881</v>
      </c>
      <c r="J1275" s="7">
        <v>44039</v>
      </c>
      <c r="K1275" s="15">
        <v>56</v>
      </c>
      <c r="L1275" s="6" t="s">
        <v>44</v>
      </c>
      <c r="M1275" s="6">
        <f t="shared" si="77"/>
        <v>2020</v>
      </c>
      <c r="N1275" s="6">
        <f t="shared" si="78"/>
        <v>7</v>
      </c>
      <c r="O1275" s="6" t="str">
        <f>VLOOKUP(L1275,'User input'!$D$6:$E$16,2,FALSE)</f>
        <v>Gigastuff</v>
      </c>
      <c r="P1275" s="6">
        <f>VLOOKUP(L1275,'User input'!$D$6:$G$16,3,FALSE)</f>
        <v>1.89</v>
      </c>
      <c r="Q1275" s="6">
        <f>VLOOKUP(L1275,'User input'!$D$6:$G$16,4,FALSE)</f>
        <v>18</v>
      </c>
      <c r="R1275" s="6">
        <f t="shared" si="79"/>
        <v>1008</v>
      </c>
      <c r="S1275" s="26">
        <f t="shared" si="76"/>
        <v>1905.12</v>
      </c>
      <c r="T1275" s="26">
        <f>IF(K1275&lt;'User input'!$I$9,'User input'!$J$8,IF(K1275&lt;'User input'!$I$10,'User input'!$J$9,IF(K1275&lt;'User input'!$I$11,'User input'!$J$10,'User input'!$J$11)))*S1275</f>
        <v>95.256</v>
      </c>
      <c r="U1275" s="26">
        <f>K1275*'User input'!$J$17+'User input'!$J$16</f>
        <v>0.5</v>
      </c>
    </row>
    <row r="1276" spans="1:21" x14ac:dyDescent="0.25">
      <c r="A1276" s="18">
        <v>1304</v>
      </c>
      <c r="B1276" s="10" t="s">
        <v>4059</v>
      </c>
      <c r="C1276" s="10" t="s">
        <v>1265</v>
      </c>
      <c r="D1276" s="10" t="s">
        <v>28</v>
      </c>
      <c r="E1276" s="10" t="s">
        <v>29</v>
      </c>
      <c r="F1276" s="16">
        <v>60</v>
      </c>
      <c r="G1276" s="10" t="s">
        <v>4060</v>
      </c>
      <c r="H1276" s="10" t="s">
        <v>4061</v>
      </c>
      <c r="I1276" s="10" t="s">
        <v>19</v>
      </c>
      <c r="J1276" s="11">
        <v>43998</v>
      </c>
      <c r="K1276" s="16">
        <v>54</v>
      </c>
      <c r="L1276" s="10" t="s">
        <v>62</v>
      </c>
      <c r="M1276" s="10">
        <f t="shared" si="77"/>
        <v>2020</v>
      </c>
      <c r="N1276" s="10">
        <f t="shared" si="78"/>
        <v>6</v>
      </c>
      <c r="O1276" s="10" t="str">
        <f>VLOOKUP(L1276,'User input'!$D$6:$E$16,2,FALSE)</f>
        <v>Ultrathing V4</v>
      </c>
      <c r="P1276" s="10">
        <f>VLOOKUP(L1276,'User input'!$D$6:$G$16,3,FALSE)</f>
        <v>3.99</v>
      </c>
      <c r="Q1276" s="10">
        <f>VLOOKUP(L1276,'User input'!$D$6:$G$16,4,FALSE)</f>
        <v>24</v>
      </c>
      <c r="R1276" s="10">
        <f t="shared" si="79"/>
        <v>1296</v>
      </c>
      <c r="S1276" s="27">
        <f t="shared" si="76"/>
        <v>5171.04</v>
      </c>
      <c r="T1276" s="27">
        <f>IF(K1276&lt;'User input'!$I$9,'User input'!$J$8,IF(K1276&lt;'User input'!$I$10,'User input'!$J$9,IF(K1276&lt;'User input'!$I$11,'User input'!$J$10,'User input'!$J$11)))*S1276</f>
        <v>258.55200000000002</v>
      </c>
      <c r="U1276" s="27">
        <f>K1276*'User input'!$J$17+'User input'!$J$16</f>
        <v>0.5</v>
      </c>
    </row>
    <row r="1277" spans="1:21" x14ac:dyDescent="0.25">
      <c r="A1277" s="17">
        <v>1305</v>
      </c>
      <c r="B1277" s="6" t="s">
        <v>2830</v>
      </c>
      <c r="C1277" s="6" t="s">
        <v>4062</v>
      </c>
      <c r="D1277" s="6" t="s">
        <v>28</v>
      </c>
      <c r="E1277" s="6" t="s">
        <v>29</v>
      </c>
      <c r="F1277" s="15">
        <v>60</v>
      </c>
      <c r="G1277" s="6" t="s">
        <v>4063</v>
      </c>
      <c r="H1277" s="6" t="s">
        <v>4064</v>
      </c>
      <c r="I1277" s="6" t="s">
        <v>550</v>
      </c>
      <c r="J1277" s="7">
        <v>43881</v>
      </c>
      <c r="K1277" s="15">
        <v>93</v>
      </c>
      <c r="L1277" s="6" t="s">
        <v>20</v>
      </c>
      <c r="M1277" s="6">
        <f t="shared" si="77"/>
        <v>2020</v>
      </c>
      <c r="N1277" s="6">
        <f t="shared" si="78"/>
        <v>2</v>
      </c>
      <c r="O1277" s="6" t="str">
        <f>VLOOKUP(L1277,'User input'!$D$6:$E$16,2,FALSE)</f>
        <v>Hyperwotsit</v>
      </c>
      <c r="P1277" s="6">
        <f>VLOOKUP(L1277,'User input'!$D$6:$G$16,3,FALSE)</f>
        <v>2.0099999999999998</v>
      </c>
      <c r="Q1277" s="6">
        <f>VLOOKUP(L1277,'User input'!$D$6:$G$16,4,FALSE)</f>
        <v>20</v>
      </c>
      <c r="R1277" s="6">
        <f t="shared" si="79"/>
        <v>1860</v>
      </c>
      <c r="S1277" s="26">
        <f t="shared" si="76"/>
        <v>3738.5999999999995</v>
      </c>
      <c r="T1277" s="26">
        <f>IF(K1277&lt;'User input'!$I$9,'User input'!$J$8,IF(K1277&lt;'User input'!$I$10,'User input'!$J$9,IF(K1277&lt;'User input'!$I$11,'User input'!$J$10,'User input'!$J$11)))*S1277</f>
        <v>186.92999999999998</v>
      </c>
      <c r="U1277" s="26">
        <f>K1277*'User input'!$J$17+'User input'!$J$16</f>
        <v>0.5</v>
      </c>
    </row>
    <row r="1278" spans="1:21" x14ac:dyDescent="0.25">
      <c r="A1278" s="18">
        <v>1306</v>
      </c>
      <c r="B1278" s="10" t="s">
        <v>4065</v>
      </c>
      <c r="C1278" s="10" t="s">
        <v>4066</v>
      </c>
      <c r="D1278" s="10" t="s">
        <v>28</v>
      </c>
      <c r="E1278" s="10" t="s">
        <v>29</v>
      </c>
      <c r="F1278" s="16">
        <v>60</v>
      </c>
      <c r="G1278" s="10" t="s">
        <v>4067</v>
      </c>
      <c r="H1278" s="10" t="s">
        <v>4068</v>
      </c>
      <c r="I1278" s="10" t="s">
        <v>32</v>
      </c>
      <c r="J1278" s="11">
        <v>44443</v>
      </c>
      <c r="K1278" s="16">
        <v>97</v>
      </c>
      <c r="L1278" s="10" t="s">
        <v>78</v>
      </c>
      <c r="M1278" s="10">
        <f t="shared" si="77"/>
        <v>2021</v>
      </c>
      <c r="N1278" s="10">
        <f t="shared" si="78"/>
        <v>9</v>
      </c>
      <c r="O1278" s="10" t="str">
        <f>VLOOKUP(L1278,'User input'!$D$6:$E$16,2,FALSE)</f>
        <v>Ultrathing V2</v>
      </c>
      <c r="P1278" s="10">
        <f>VLOOKUP(L1278,'User input'!$D$6:$G$16,3,FALSE)</f>
        <v>2.95</v>
      </c>
      <c r="Q1278" s="10">
        <f>VLOOKUP(L1278,'User input'!$D$6:$G$16,4,FALSE)</f>
        <v>20</v>
      </c>
      <c r="R1278" s="10">
        <f t="shared" si="79"/>
        <v>1940</v>
      </c>
      <c r="S1278" s="27">
        <f t="shared" si="76"/>
        <v>5723</v>
      </c>
      <c r="T1278" s="27">
        <f>IF(K1278&lt;'User input'!$I$9,'User input'!$J$8,IF(K1278&lt;'User input'!$I$10,'User input'!$J$9,IF(K1278&lt;'User input'!$I$11,'User input'!$J$10,'User input'!$J$11)))*S1278</f>
        <v>286.15000000000003</v>
      </c>
      <c r="U1278" s="27">
        <f>K1278*'User input'!$J$17+'User input'!$J$16</f>
        <v>0.5</v>
      </c>
    </row>
    <row r="1279" spans="1:21" x14ac:dyDescent="0.25">
      <c r="A1279" s="17">
        <v>1307</v>
      </c>
      <c r="B1279" s="6" t="s">
        <v>4069</v>
      </c>
      <c r="C1279" s="6" t="s">
        <v>4070</v>
      </c>
      <c r="D1279" s="6" t="s">
        <v>49</v>
      </c>
      <c r="E1279" s="6" t="s">
        <v>16</v>
      </c>
      <c r="F1279" s="15">
        <v>60</v>
      </c>
      <c r="G1279" s="6" t="s">
        <v>4071</v>
      </c>
      <c r="H1279" s="6" t="s">
        <v>4072</v>
      </c>
      <c r="I1279" s="6" t="s">
        <v>238</v>
      </c>
      <c r="J1279" s="7">
        <v>44545</v>
      </c>
      <c r="K1279" s="15">
        <v>2</v>
      </c>
      <c r="L1279" s="6" t="s">
        <v>68</v>
      </c>
      <c r="M1279" s="6">
        <f t="shared" si="77"/>
        <v>2021</v>
      </c>
      <c r="N1279" s="6">
        <f t="shared" si="78"/>
        <v>12</v>
      </c>
      <c r="O1279" s="6" t="str">
        <f>VLOOKUP(L1279,'User input'!$D$6:$E$16,2,FALSE)</f>
        <v>Megawidget M</v>
      </c>
      <c r="P1279" s="6">
        <f>VLOOKUP(L1279,'User input'!$D$6:$G$16,3,FALSE)</f>
        <v>1.29</v>
      </c>
      <c r="Q1279" s="6">
        <f>VLOOKUP(L1279,'User input'!$D$6:$G$16,4,FALSE)</f>
        <v>24</v>
      </c>
      <c r="R1279" s="6">
        <f t="shared" si="79"/>
        <v>48</v>
      </c>
      <c r="S1279" s="26">
        <f t="shared" si="76"/>
        <v>61.92</v>
      </c>
      <c r="T1279" s="26">
        <f>IF(K1279&lt;'User input'!$I$9,'User input'!$J$8,IF(K1279&lt;'User input'!$I$10,'User input'!$J$9,IF(K1279&lt;'User input'!$I$11,'User input'!$J$10,'User input'!$J$11)))*S1279</f>
        <v>0</v>
      </c>
      <c r="U1279" s="26">
        <f>K1279*'User input'!$J$17+'User input'!$J$16</f>
        <v>0.5</v>
      </c>
    </row>
    <row r="1280" spans="1:21" x14ac:dyDescent="0.25">
      <c r="A1280" s="18">
        <v>1308</v>
      </c>
      <c r="B1280" s="10" t="s">
        <v>627</v>
      </c>
      <c r="C1280" s="10" t="s">
        <v>1566</v>
      </c>
      <c r="D1280" s="10" t="s">
        <v>15</v>
      </c>
      <c r="E1280" s="10" t="s">
        <v>16</v>
      </c>
      <c r="F1280" s="16">
        <v>60</v>
      </c>
      <c r="G1280" s="10" t="s">
        <v>4073</v>
      </c>
      <c r="H1280" s="10" t="s">
        <v>3841</v>
      </c>
      <c r="I1280" s="10" t="s">
        <v>38</v>
      </c>
      <c r="J1280" s="11">
        <v>43475</v>
      </c>
      <c r="K1280" s="16">
        <v>67</v>
      </c>
      <c r="L1280" s="10" t="s">
        <v>78</v>
      </c>
      <c r="M1280" s="10">
        <f t="shared" si="77"/>
        <v>2019</v>
      </c>
      <c r="N1280" s="10">
        <f t="shared" si="78"/>
        <v>1</v>
      </c>
      <c r="O1280" s="10" t="str">
        <f>VLOOKUP(L1280,'User input'!$D$6:$E$16,2,FALSE)</f>
        <v>Ultrathing V2</v>
      </c>
      <c r="P1280" s="10">
        <f>VLOOKUP(L1280,'User input'!$D$6:$G$16,3,FALSE)</f>
        <v>2.95</v>
      </c>
      <c r="Q1280" s="10">
        <f>VLOOKUP(L1280,'User input'!$D$6:$G$16,4,FALSE)</f>
        <v>20</v>
      </c>
      <c r="R1280" s="10">
        <f t="shared" si="79"/>
        <v>1340</v>
      </c>
      <c r="S1280" s="27">
        <f t="shared" si="76"/>
        <v>3953.0000000000005</v>
      </c>
      <c r="T1280" s="27">
        <f>IF(K1280&lt;'User input'!$I$9,'User input'!$J$8,IF(K1280&lt;'User input'!$I$10,'User input'!$J$9,IF(K1280&lt;'User input'!$I$11,'User input'!$J$10,'User input'!$J$11)))*S1280</f>
        <v>197.65000000000003</v>
      </c>
      <c r="U1280" s="27">
        <f>K1280*'User input'!$J$17+'User input'!$J$16</f>
        <v>0.5</v>
      </c>
    </row>
    <row r="1281" spans="1:21" x14ac:dyDescent="0.25">
      <c r="A1281" s="17">
        <v>1309</v>
      </c>
      <c r="B1281" s="6" t="s">
        <v>4074</v>
      </c>
      <c r="C1281" s="6" t="s">
        <v>4075</v>
      </c>
      <c r="D1281" s="6" t="s">
        <v>49</v>
      </c>
      <c r="E1281" s="6" t="s">
        <v>16</v>
      </c>
      <c r="F1281" s="15">
        <v>60</v>
      </c>
      <c r="G1281" s="6" t="s">
        <v>4076</v>
      </c>
      <c r="H1281" s="6" t="s">
        <v>4077</v>
      </c>
      <c r="I1281" s="6" t="s">
        <v>32</v>
      </c>
      <c r="J1281" s="7">
        <v>44095</v>
      </c>
      <c r="K1281" s="15">
        <v>71</v>
      </c>
      <c r="L1281" s="6" t="s">
        <v>62</v>
      </c>
      <c r="M1281" s="6">
        <f t="shared" si="77"/>
        <v>2020</v>
      </c>
      <c r="N1281" s="6">
        <f t="shared" si="78"/>
        <v>9</v>
      </c>
      <c r="O1281" s="6" t="str">
        <f>VLOOKUP(L1281,'User input'!$D$6:$E$16,2,FALSE)</f>
        <v>Ultrathing V4</v>
      </c>
      <c r="P1281" s="6">
        <f>VLOOKUP(L1281,'User input'!$D$6:$G$16,3,FALSE)</f>
        <v>3.99</v>
      </c>
      <c r="Q1281" s="6">
        <f>VLOOKUP(L1281,'User input'!$D$6:$G$16,4,FALSE)</f>
        <v>24</v>
      </c>
      <c r="R1281" s="6">
        <f t="shared" si="79"/>
        <v>1704</v>
      </c>
      <c r="S1281" s="26">
        <f t="shared" si="76"/>
        <v>6798.96</v>
      </c>
      <c r="T1281" s="26">
        <f>IF(K1281&lt;'User input'!$I$9,'User input'!$J$8,IF(K1281&lt;'User input'!$I$10,'User input'!$J$9,IF(K1281&lt;'User input'!$I$11,'User input'!$J$10,'User input'!$J$11)))*S1281</f>
        <v>339.94800000000004</v>
      </c>
      <c r="U1281" s="26">
        <f>K1281*'User input'!$J$17+'User input'!$J$16</f>
        <v>0.5</v>
      </c>
    </row>
    <row r="1282" spans="1:21" x14ac:dyDescent="0.25">
      <c r="A1282" s="18">
        <v>1310</v>
      </c>
      <c r="B1282" s="10" t="s">
        <v>4078</v>
      </c>
      <c r="C1282" s="10" t="s">
        <v>4079</v>
      </c>
      <c r="D1282" s="10" t="s">
        <v>28</v>
      </c>
      <c r="E1282" s="10" t="s">
        <v>29</v>
      </c>
      <c r="F1282" s="16">
        <v>60</v>
      </c>
      <c r="G1282" s="10" t="s">
        <v>4080</v>
      </c>
      <c r="H1282" s="10" t="s">
        <v>3625</v>
      </c>
      <c r="I1282" s="10" t="s">
        <v>38</v>
      </c>
      <c r="J1282" s="11">
        <v>43504</v>
      </c>
      <c r="K1282" s="16">
        <v>36</v>
      </c>
      <c r="L1282" s="10" t="s">
        <v>52</v>
      </c>
      <c r="M1282" s="10">
        <f t="shared" si="77"/>
        <v>2019</v>
      </c>
      <c r="N1282" s="10">
        <f t="shared" si="78"/>
        <v>2</v>
      </c>
      <c r="O1282" s="10" t="str">
        <f>VLOOKUP(L1282,'User input'!$D$6:$E$16,2,FALSE)</f>
        <v>Megawidget S</v>
      </c>
      <c r="P1282" s="10">
        <f>VLOOKUP(L1282,'User input'!$D$6:$G$16,3,FALSE)</f>
        <v>0.69</v>
      </c>
      <c r="Q1282" s="10">
        <f>VLOOKUP(L1282,'User input'!$D$6:$G$16,4,FALSE)</f>
        <v>24</v>
      </c>
      <c r="R1282" s="10">
        <f t="shared" si="79"/>
        <v>864</v>
      </c>
      <c r="S1282" s="27">
        <f t="shared" si="76"/>
        <v>596.16</v>
      </c>
      <c r="T1282" s="27">
        <f>IF(K1282&lt;'User input'!$I$9,'User input'!$J$8,IF(K1282&lt;'User input'!$I$10,'User input'!$J$9,IF(K1282&lt;'User input'!$I$11,'User input'!$J$10,'User input'!$J$11)))*S1282</f>
        <v>17.884799999999998</v>
      </c>
      <c r="U1282" s="27">
        <f>K1282*'User input'!$J$17+'User input'!$J$16</f>
        <v>0.5</v>
      </c>
    </row>
    <row r="1283" spans="1:21" x14ac:dyDescent="0.25">
      <c r="A1283" s="17">
        <v>1311</v>
      </c>
      <c r="B1283" s="6" t="s">
        <v>4081</v>
      </c>
      <c r="C1283" s="6" t="s">
        <v>4082</v>
      </c>
      <c r="D1283" s="6" t="s">
        <v>28</v>
      </c>
      <c r="E1283" s="6" t="s">
        <v>29</v>
      </c>
      <c r="F1283" s="15">
        <v>90</v>
      </c>
      <c r="G1283" s="6" t="s">
        <v>4083</v>
      </c>
      <c r="H1283" s="6" t="s">
        <v>3251</v>
      </c>
      <c r="I1283" s="6" t="s">
        <v>122</v>
      </c>
      <c r="J1283" s="7">
        <v>43563</v>
      </c>
      <c r="K1283" s="15">
        <v>16</v>
      </c>
      <c r="L1283" s="6" t="s">
        <v>99</v>
      </c>
      <c r="M1283" s="6">
        <f t="shared" si="77"/>
        <v>2019</v>
      </c>
      <c r="N1283" s="6">
        <f t="shared" si="78"/>
        <v>4</v>
      </c>
      <c r="O1283" s="6" t="str">
        <f>VLOOKUP(L1283,'User input'!$D$6:$E$16,2,FALSE)</f>
        <v>Superwossname</v>
      </c>
      <c r="P1283" s="6">
        <f>VLOOKUP(L1283,'User input'!$D$6:$G$16,3,FALSE)</f>
        <v>3.49</v>
      </c>
      <c r="Q1283" s="6">
        <f>VLOOKUP(L1283,'User input'!$D$6:$G$16,4,FALSE)</f>
        <v>20</v>
      </c>
      <c r="R1283" s="6">
        <f t="shared" si="79"/>
        <v>320</v>
      </c>
      <c r="S1283" s="26">
        <f t="shared" si="76"/>
        <v>1116.8000000000002</v>
      </c>
      <c r="T1283" s="26">
        <f>IF(K1283&lt;'User input'!$I$9,'User input'!$J$8,IF(K1283&lt;'User input'!$I$10,'User input'!$J$9,IF(K1283&lt;'User input'!$I$11,'User input'!$J$10,'User input'!$J$11)))*S1283</f>
        <v>0</v>
      </c>
      <c r="U1283" s="26">
        <f>K1283*'User input'!$J$17+'User input'!$J$16</f>
        <v>0.5</v>
      </c>
    </row>
    <row r="1284" spans="1:21" x14ac:dyDescent="0.25">
      <c r="A1284" s="18">
        <v>1312</v>
      </c>
      <c r="B1284" s="10" t="s">
        <v>2275</v>
      </c>
      <c r="C1284" s="10" t="s">
        <v>4022</v>
      </c>
      <c r="D1284" s="10" t="s">
        <v>15</v>
      </c>
      <c r="E1284" s="10" t="s">
        <v>16</v>
      </c>
      <c r="F1284" s="16">
        <v>60</v>
      </c>
      <c r="G1284" s="10" t="s">
        <v>4084</v>
      </c>
      <c r="H1284" s="10" t="s">
        <v>4085</v>
      </c>
      <c r="I1284" s="10" t="s">
        <v>1881</v>
      </c>
      <c r="J1284" s="11">
        <v>43987</v>
      </c>
      <c r="K1284" s="16">
        <v>14</v>
      </c>
      <c r="L1284" s="10" t="s">
        <v>20</v>
      </c>
      <c r="M1284" s="10">
        <f t="shared" si="77"/>
        <v>2020</v>
      </c>
      <c r="N1284" s="10">
        <f t="shared" si="78"/>
        <v>6</v>
      </c>
      <c r="O1284" s="10" t="str">
        <f>VLOOKUP(L1284,'User input'!$D$6:$E$16,2,FALSE)</f>
        <v>Hyperwotsit</v>
      </c>
      <c r="P1284" s="10">
        <f>VLOOKUP(L1284,'User input'!$D$6:$G$16,3,FALSE)</f>
        <v>2.0099999999999998</v>
      </c>
      <c r="Q1284" s="10">
        <f>VLOOKUP(L1284,'User input'!$D$6:$G$16,4,FALSE)</f>
        <v>20</v>
      </c>
      <c r="R1284" s="10">
        <f t="shared" si="79"/>
        <v>280</v>
      </c>
      <c r="S1284" s="27">
        <f t="shared" si="76"/>
        <v>562.79999999999995</v>
      </c>
      <c r="T1284" s="27">
        <f>IF(K1284&lt;'User input'!$I$9,'User input'!$J$8,IF(K1284&lt;'User input'!$I$10,'User input'!$J$9,IF(K1284&lt;'User input'!$I$11,'User input'!$J$10,'User input'!$J$11)))*S1284</f>
        <v>0</v>
      </c>
      <c r="U1284" s="27">
        <f>K1284*'User input'!$J$17+'User input'!$J$16</f>
        <v>0.5</v>
      </c>
    </row>
    <row r="1285" spans="1:21" x14ac:dyDescent="0.25">
      <c r="A1285" s="17">
        <v>1313</v>
      </c>
      <c r="B1285" s="6" t="s">
        <v>4086</v>
      </c>
      <c r="C1285" s="6" t="s">
        <v>2263</v>
      </c>
      <c r="D1285" s="6" t="s">
        <v>28</v>
      </c>
      <c r="E1285" s="6" t="s">
        <v>29</v>
      </c>
      <c r="F1285" s="15">
        <v>90</v>
      </c>
      <c r="G1285" s="6" t="s">
        <v>4084</v>
      </c>
      <c r="H1285" s="6" t="s">
        <v>4087</v>
      </c>
      <c r="I1285" s="6" t="s">
        <v>291</v>
      </c>
      <c r="J1285" s="7">
        <v>44276</v>
      </c>
      <c r="K1285" s="15">
        <v>100</v>
      </c>
      <c r="L1285" s="6" t="s">
        <v>52</v>
      </c>
      <c r="M1285" s="6">
        <f t="shared" si="77"/>
        <v>2021</v>
      </c>
      <c r="N1285" s="6">
        <f t="shared" si="78"/>
        <v>3</v>
      </c>
      <c r="O1285" s="6" t="str">
        <f>VLOOKUP(L1285,'User input'!$D$6:$E$16,2,FALSE)</f>
        <v>Megawidget S</v>
      </c>
      <c r="P1285" s="6">
        <f>VLOOKUP(L1285,'User input'!$D$6:$G$16,3,FALSE)</f>
        <v>0.69</v>
      </c>
      <c r="Q1285" s="6">
        <f>VLOOKUP(L1285,'User input'!$D$6:$G$16,4,FALSE)</f>
        <v>24</v>
      </c>
      <c r="R1285" s="6">
        <f t="shared" si="79"/>
        <v>2400</v>
      </c>
      <c r="S1285" s="26">
        <f t="shared" ref="S1285:S1348" si="80">R1285*P1285</f>
        <v>1655.9999999999998</v>
      </c>
      <c r="T1285" s="26">
        <f>IF(K1285&lt;'User input'!$I$9,'User input'!$J$8,IF(K1285&lt;'User input'!$I$10,'User input'!$J$9,IF(K1285&lt;'User input'!$I$11,'User input'!$J$10,'User input'!$J$11)))*S1285</f>
        <v>115.92</v>
      </c>
      <c r="U1285" s="26">
        <f>K1285*'User input'!$J$17+'User input'!$J$16</f>
        <v>0.5</v>
      </c>
    </row>
    <row r="1286" spans="1:21" x14ac:dyDescent="0.25">
      <c r="A1286" s="18">
        <v>1314</v>
      </c>
      <c r="B1286" s="10" t="s">
        <v>4088</v>
      </c>
      <c r="C1286" s="10" t="s">
        <v>4089</v>
      </c>
      <c r="D1286" s="10" t="s">
        <v>15</v>
      </c>
      <c r="E1286" s="10" t="s">
        <v>16</v>
      </c>
      <c r="F1286" s="16">
        <v>60</v>
      </c>
      <c r="G1286" s="10" t="s">
        <v>4090</v>
      </c>
      <c r="H1286" s="10" t="s">
        <v>1764</v>
      </c>
      <c r="I1286" s="10" t="s">
        <v>176</v>
      </c>
      <c r="J1286" s="11">
        <v>44526</v>
      </c>
      <c r="K1286" s="16">
        <v>39</v>
      </c>
      <c r="L1286" s="10" t="s">
        <v>157</v>
      </c>
      <c r="M1286" s="10">
        <f t="shared" ref="M1286:M1349" si="81">YEAR(J1286)</f>
        <v>2021</v>
      </c>
      <c r="N1286" s="10">
        <f t="shared" ref="N1286:N1349" si="82">MONTH(J1286)</f>
        <v>11</v>
      </c>
      <c r="O1286" s="10" t="str">
        <f>VLOOKUP(L1286,'User input'!$D$6:$E$16,2,FALSE)</f>
        <v>Ultrathing V3</v>
      </c>
      <c r="P1286" s="10">
        <f>VLOOKUP(L1286,'User input'!$D$6:$G$16,3,FALSE)</f>
        <v>3.39</v>
      </c>
      <c r="Q1286" s="10">
        <f>VLOOKUP(L1286,'User input'!$D$6:$G$16,4,FALSE)</f>
        <v>24</v>
      </c>
      <c r="R1286" s="10">
        <f t="shared" ref="R1286:R1349" si="83">K1286*Q1286</f>
        <v>936</v>
      </c>
      <c r="S1286" s="27">
        <f t="shared" si="80"/>
        <v>3173.04</v>
      </c>
      <c r="T1286" s="27">
        <f>IF(K1286&lt;'User input'!$I$9,'User input'!$J$8,IF(K1286&lt;'User input'!$I$10,'User input'!$J$9,IF(K1286&lt;'User input'!$I$11,'User input'!$J$10,'User input'!$J$11)))*S1286</f>
        <v>95.191199999999995</v>
      </c>
      <c r="U1286" s="27">
        <f>K1286*'User input'!$J$17+'User input'!$J$16</f>
        <v>0.5</v>
      </c>
    </row>
    <row r="1287" spans="1:21" x14ac:dyDescent="0.25">
      <c r="A1287" s="17">
        <v>1315</v>
      </c>
      <c r="B1287" s="6" t="s">
        <v>4091</v>
      </c>
      <c r="C1287" s="6" t="s">
        <v>2461</v>
      </c>
      <c r="D1287" s="6" t="s">
        <v>15</v>
      </c>
      <c r="E1287" s="6" t="s">
        <v>16</v>
      </c>
      <c r="F1287" s="15">
        <v>30</v>
      </c>
      <c r="G1287" s="6" t="s">
        <v>4092</v>
      </c>
      <c r="H1287" s="6" t="s">
        <v>1151</v>
      </c>
      <c r="I1287" s="6" t="s">
        <v>1152</v>
      </c>
      <c r="J1287" s="7">
        <v>44136</v>
      </c>
      <c r="K1287" s="15">
        <v>16</v>
      </c>
      <c r="L1287" s="6" t="s">
        <v>62</v>
      </c>
      <c r="M1287" s="6">
        <f t="shared" si="81"/>
        <v>2020</v>
      </c>
      <c r="N1287" s="6">
        <f t="shared" si="82"/>
        <v>11</v>
      </c>
      <c r="O1287" s="6" t="str">
        <f>VLOOKUP(L1287,'User input'!$D$6:$E$16,2,FALSE)</f>
        <v>Ultrathing V4</v>
      </c>
      <c r="P1287" s="6">
        <f>VLOOKUP(L1287,'User input'!$D$6:$G$16,3,FALSE)</f>
        <v>3.99</v>
      </c>
      <c r="Q1287" s="6">
        <f>VLOOKUP(L1287,'User input'!$D$6:$G$16,4,FALSE)</f>
        <v>24</v>
      </c>
      <c r="R1287" s="6">
        <f t="shared" si="83"/>
        <v>384</v>
      </c>
      <c r="S1287" s="26">
        <f t="shared" si="80"/>
        <v>1532.16</v>
      </c>
      <c r="T1287" s="26">
        <f>IF(K1287&lt;'User input'!$I$9,'User input'!$J$8,IF(K1287&lt;'User input'!$I$10,'User input'!$J$9,IF(K1287&lt;'User input'!$I$11,'User input'!$J$10,'User input'!$J$11)))*S1287</f>
        <v>0</v>
      </c>
      <c r="U1287" s="26">
        <f>K1287*'User input'!$J$17+'User input'!$J$16</f>
        <v>0.5</v>
      </c>
    </row>
    <row r="1288" spans="1:21" x14ac:dyDescent="0.25">
      <c r="A1288" s="18">
        <v>1316</v>
      </c>
      <c r="B1288" s="10" t="s">
        <v>332</v>
      </c>
      <c r="C1288" s="10" t="s">
        <v>585</v>
      </c>
      <c r="D1288" s="10" t="s">
        <v>28</v>
      </c>
      <c r="E1288" s="10" t="s">
        <v>29</v>
      </c>
      <c r="F1288" s="16">
        <v>90</v>
      </c>
      <c r="G1288" s="10" t="s">
        <v>4093</v>
      </c>
      <c r="H1288" s="10" t="s">
        <v>1037</v>
      </c>
      <c r="I1288" s="10" t="s">
        <v>32</v>
      </c>
      <c r="J1288" s="11">
        <v>44281</v>
      </c>
      <c r="K1288" s="16">
        <v>105</v>
      </c>
      <c r="L1288" s="10" t="s">
        <v>157</v>
      </c>
      <c r="M1288" s="10">
        <f t="shared" si="81"/>
        <v>2021</v>
      </c>
      <c r="N1288" s="10">
        <f t="shared" si="82"/>
        <v>3</v>
      </c>
      <c r="O1288" s="10" t="str">
        <f>VLOOKUP(L1288,'User input'!$D$6:$E$16,2,FALSE)</f>
        <v>Ultrathing V3</v>
      </c>
      <c r="P1288" s="10">
        <f>VLOOKUP(L1288,'User input'!$D$6:$G$16,3,FALSE)</f>
        <v>3.39</v>
      </c>
      <c r="Q1288" s="10">
        <f>VLOOKUP(L1288,'User input'!$D$6:$G$16,4,FALSE)</f>
        <v>24</v>
      </c>
      <c r="R1288" s="10">
        <f t="shared" si="83"/>
        <v>2520</v>
      </c>
      <c r="S1288" s="27">
        <f t="shared" si="80"/>
        <v>8542.8000000000011</v>
      </c>
      <c r="T1288" s="27">
        <f>IF(K1288&lt;'User input'!$I$9,'User input'!$J$8,IF(K1288&lt;'User input'!$I$10,'User input'!$J$9,IF(K1288&lt;'User input'!$I$11,'User input'!$J$10,'User input'!$J$11)))*S1288</f>
        <v>597.99600000000009</v>
      </c>
      <c r="U1288" s="27">
        <f>K1288*'User input'!$J$17+'User input'!$J$16</f>
        <v>0.5</v>
      </c>
    </row>
    <row r="1289" spans="1:21" x14ac:dyDescent="0.25">
      <c r="A1289" s="17">
        <v>1317</v>
      </c>
      <c r="B1289" s="6" t="s">
        <v>2833</v>
      </c>
      <c r="C1289" s="6" t="s">
        <v>1869</v>
      </c>
      <c r="D1289" s="6" t="s">
        <v>49</v>
      </c>
      <c r="E1289" s="6" t="s">
        <v>16</v>
      </c>
      <c r="F1289" s="15">
        <v>30</v>
      </c>
      <c r="G1289" s="6" t="s">
        <v>4094</v>
      </c>
      <c r="H1289" s="6" t="s">
        <v>4095</v>
      </c>
      <c r="I1289" s="6" t="s">
        <v>1447</v>
      </c>
      <c r="J1289" s="7">
        <v>44359</v>
      </c>
      <c r="K1289" s="15">
        <v>105</v>
      </c>
      <c r="L1289" s="6" t="s">
        <v>39</v>
      </c>
      <c r="M1289" s="6">
        <f t="shared" si="81"/>
        <v>2021</v>
      </c>
      <c r="N1289" s="6">
        <f t="shared" si="82"/>
        <v>6</v>
      </c>
      <c r="O1289" s="6" t="str">
        <f>VLOOKUP(L1289,'User input'!$D$6:$E$16,2,FALSE)</f>
        <v>Ultrathing V1</v>
      </c>
      <c r="P1289" s="6">
        <f>VLOOKUP(L1289,'User input'!$D$6:$G$16,3,FALSE)</f>
        <v>1.79</v>
      </c>
      <c r="Q1289" s="6">
        <f>VLOOKUP(L1289,'User input'!$D$6:$G$16,4,FALSE)</f>
        <v>17</v>
      </c>
      <c r="R1289" s="6">
        <f t="shared" si="83"/>
        <v>1785</v>
      </c>
      <c r="S1289" s="26">
        <f t="shared" si="80"/>
        <v>3195.15</v>
      </c>
      <c r="T1289" s="26">
        <f>IF(K1289&lt;'User input'!$I$9,'User input'!$J$8,IF(K1289&lt;'User input'!$I$10,'User input'!$J$9,IF(K1289&lt;'User input'!$I$11,'User input'!$J$10,'User input'!$J$11)))*S1289</f>
        <v>223.66050000000004</v>
      </c>
      <c r="U1289" s="26">
        <f>K1289*'User input'!$J$17+'User input'!$J$16</f>
        <v>0.5</v>
      </c>
    </row>
    <row r="1290" spans="1:21" x14ac:dyDescent="0.25">
      <c r="A1290" s="18">
        <v>1318</v>
      </c>
      <c r="B1290" s="10" t="s">
        <v>4096</v>
      </c>
      <c r="C1290" s="10" t="s">
        <v>1070</v>
      </c>
      <c r="D1290" s="10" t="s">
        <v>15</v>
      </c>
      <c r="E1290" s="10" t="s">
        <v>16</v>
      </c>
      <c r="F1290" s="16">
        <v>30</v>
      </c>
      <c r="G1290" s="10" t="s">
        <v>4097</v>
      </c>
      <c r="H1290" s="10" t="s">
        <v>4098</v>
      </c>
      <c r="I1290" s="10" t="s">
        <v>93</v>
      </c>
      <c r="J1290" s="11">
        <v>44160</v>
      </c>
      <c r="K1290" s="16">
        <v>25</v>
      </c>
      <c r="L1290" s="10" t="s">
        <v>157</v>
      </c>
      <c r="M1290" s="10">
        <f t="shared" si="81"/>
        <v>2020</v>
      </c>
      <c r="N1290" s="10">
        <f t="shared" si="82"/>
        <v>11</v>
      </c>
      <c r="O1290" s="10" t="str">
        <f>VLOOKUP(L1290,'User input'!$D$6:$E$16,2,FALSE)</f>
        <v>Ultrathing V3</v>
      </c>
      <c r="P1290" s="10">
        <f>VLOOKUP(L1290,'User input'!$D$6:$G$16,3,FALSE)</f>
        <v>3.39</v>
      </c>
      <c r="Q1290" s="10">
        <f>VLOOKUP(L1290,'User input'!$D$6:$G$16,4,FALSE)</f>
        <v>24</v>
      </c>
      <c r="R1290" s="10">
        <f t="shared" si="83"/>
        <v>600</v>
      </c>
      <c r="S1290" s="27">
        <f t="shared" si="80"/>
        <v>2034</v>
      </c>
      <c r="T1290" s="27">
        <f>IF(K1290&lt;'User input'!$I$9,'User input'!$J$8,IF(K1290&lt;'User input'!$I$10,'User input'!$J$9,IF(K1290&lt;'User input'!$I$11,'User input'!$J$10,'User input'!$J$11)))*S1290</f>
        <v>61.019999999999996</v>
      </c>
      <c r="U1290" s="27">
        <f>K1290*'User input'!$J$17+'User input'!$J$16</f>
        <v>0.5</v>
      </c>
    </row>
    <row r="1291" spans="1:21" x14ac:dyDescent="0.25">
      <c r="A1291" s="17">
        <v>1319</v>
      </c>
      <c r="B1291" s="6" t="s">
        <v>4099</v>
      </c>
      <c r="C1291" s="6" t="s">
        <v>4100</v>
      </c>
      <c r="D1291" s="6" t="s">
        <v>28</v>
      </c>
      <c r="E1291" s="6" t="s">
        <v>29</v>
      </c>
      <c r="F1291" s="15">
        <v>30</v>
      </c>
      <c r="G1291" s="6" t="s">
        <v>4101</v>
      </c>
      <c r="H1291" s="6" t="s">
        <v>2043</v>
      </c>
      <c r="I1291" s="6" t="s">
        <v>185</v>
      </c>
      <c r="J1291" s="7">
        <v>43802</v>
      </c>
      <c r="K1291" s="15">
        <v>4</v>
      </c>
      <c r="L1291" s="6" t="s">
        <v>33</v>
      </c>
      <c r="M1291" s="6">
        <f t="shared" si="81"/>
        <v>2019</v>
      </c>
      <c r="N1291" s="6">
        <f t="shared" si="82"/>
        <v>12</v>
      </c>
      <c r="O1291" s="6" t="str">
        <f>VLOOKUP(L1291,'User input'!$D$6:$E$16,2,FALSE)</f>
        <v>Megawidget L</v>
      </c>
      <c r="P1291" s="6">
        <f>VLOOKUP(L1291,'User input'!$D$6:$G$16,3,FALSE)</f>
        <v>1.79</v>
      </c>
      <c r="Q1291" s="6">
        <f>VLOOKUP(L1291,'User input'!$D$6:$G$16,4,FALSE)</f>
        <v>24</v>
      </c>
      <c r="R1291" s="6">
        <f t="shared" si="83"/>
        <v>96</v>
      </c>
      <c r="S1291" s="26">
        <f t="shared" si="80"/>
        <v>171.84</v>
      </c>
      <c r="T1291" s="26">
        <f>IF(K1291&lt;'User input'!$I$9,'User input'!$J$8,IF(K1291&lt;'User input'!$I$10,'User input'!$J$9,IF(K1291&lt;'User input'!$I$11,'User input'!$J$10,'User input'!$J$11)))*S1291</f>
        <v>0</v>
      </c>
      <c r="U1291" s="26">
        <f>K1291*'User input'!$J$17+'User input'!$J$16</f>
        <v>0.5</v>
      </c>
    </row>
    <row r="1292" spans="1:21" x14ac:dyDescent="0.25">
      <c r="A1292" s="18">
        <v>1320</v>
      </c>
      <c r="B1292" s="10" t="s">
        <v>4102</v>
      </c>
      <c r="C1292" s="10" t="s">
        <v>4103</v>
      </c>
      <c r="D1292" s="10" t="s">
        <v>28</v>
      </c>
      <c r="E1292" s="10" t="s">
        <v>29</v>
      </c>
      <c r="F1292" s="16">
        <v>90</v>
      </c>
      <c r="G1292" s="10" t="s">
        <v>4104</v>
      </c>
      <c r="H1292" s="10" t="s">
        <v>201</v>
      </c>
      <c r="I1292" s="10" t="s">
        <v>32</v>
      </c>
      <c r="J1292" s="11">
        <v>44375</v>
      </c>
      <c r="K1292" s="16">
        <v>85</v>
      </c>
      <c r="L1292" s="10" t="s">
        <v>157</v>
      </c>
      <c r="M1292" s="10">
        <f t="shared" si="81"/>
        <v>2021</v>
      </c>
      <c r="N1292" s="10">
        <f t="shared" si="82"/>
        <v>6</v>
      </c>
      <c r="O1292" s="10" t="str">
        <f>VLOOKUP(L1292,'User input'!$D$6:$E$16,2,FALSE)</f>
        <v>Ultrathing V3</v>
      </c>
      <c r="P1292" s="10">
        <f>VLOOKUP(L1292,'User input'!$D$6:$G$16,3,FALSE)</f>
        <v>3.39</v>
      </c>
      <c r="Q1292" s="10">
        <f>VLOOKUP(L1292,'User input'!$D$6:$G$16,4,FALSE)</f>
        <v>24</v>
      </c>
      <c r="R1292" s="10">
        <f t="shared" si="83"/>
        <v>2040</v>
      </c>
      <c r="S1292" s="27">
        <f t="shared" si="80"/>
        <v>6915.6</v>
      </c>
      <c r="T1292" s="27">
        <f>IF(K1292&lt;'User input'!$I$9,'User input'!$J$8,IF(K1292&lt;'User input'!$I$10,'User input'!$J$9,IF(K1292&lt;'User input'!$I$11,'User input'!$J$10,'User input'!$J$11)))*S1292</f>
        <v>345.78000000000003</v>
      </c>
      <c r="U1292" s="27">
        <f>K1292*'User input'!$J$17+'User input'!$J$16</f>
        <v>0.5</v>
      </c>
    </row>
    <row r="1293" spans="1:21" x14ac:dyDescent="0.25">
      <c r="A1293" s="17">
        <v>1321</v>
      </c>
      <c r="B1293" s="6" t="s">
        <v>4105</v>
      </c>
      <c r="C1293" s="6" t="s">
        <v>2000</v>
      </c>
      <c r="D1293" s="6" t="s">
        <v>28</v>
      </c>
      <c r="E1293" s="6" t="s">
        <v>29</v>
      </c>
      <c r="F1293" s="15">
        <v>90</v>
      </c>
      <c r="G1293" s="6" t="s">
        <v>4106</v>
      </c>
      <c r="H1293" s="6" t="s">
        <v>2623</v>
      </c>
      <c r="I1293" s="6" t="s">
        <v>32</v>
      </c>
      <c r="J1293" s="7">
        <v>44310</v>
      </c>
      <c r="K1293" s="15">
        <v>81</v>
      </c>
      <c r="L1293" s="6" t="s">
        <v>52</v>
      </c>
      <c r="M1293" s="6">
        <f t="shared" si="81"/>
        <v>2021</v>
      </c>
      <c r="N1293" s="6">
        <f t="shared" si="82"/>
        <v>4</v>
      </c>
      <c r="O1293" s="6" t="str">
        <f>VLOOKUP(L1293,'User input'!$D$6:$E$16,2,FALSE)</f>
        <v>Megawidget S</v>
      </c>
      <c r="P1293" s="6">
        <f>VLOOKUP(L1293,'User input'!$D$6:$G$16,3,FALSE)</f>
        <v>0.69</v>
      </c>
      <c r="Q1293" s="6">
        <f>VLOOKUP(L1293,'User input'!$D$6:$G$16,4,FALSE)</f>
        <v>24</v>
      </c>
      <c r="R1293" s="6">
        <f t="shared" si="83"/>
        <v>1944</v>
      </c>
      <c r="S1293" s="26">
        <f t="shared" si="80"/>
        <v>1341.36</v>
      </c>
      <c r="T1293" s="26">
        <f>IF(K1293&lt;'User input'!$I$9,'User input'!$J$8,IF(K1293&lt;'User input'!$I$10,'User input'!$J$9,IF(K1293&lt;'User input'!$I$11,'User input'!$J$10,'User input'!$J$11)))*S1293</f>
        <v>67.067999999999998</v>
      </c>
      <c r="U1293" s="26">
        <f>K1293*'User input'!$J$17+'User input'!$J$16</f>
        <v>0.5</v>
      </c>
    </row>
    <row r="1294" spans="1:21" x14ac:dyDescent="0.25">
      <c r="A1294" s="18">
        <v>1322</v>
      </c>
      <c r="B1294" s="10" t="s">
        <v>4107</v>
      </c>
      <c r="C1294" s="10" t="s">
        <v>4108</v>
      </c>
      <c r="D1294" s="10" t="s">
        <v>49</v>
      </c>
      <c r="E1294" s="10" t="s">
        <v>16</v>
      </c>
      <c r="F1294" s="16">
        <v>90</v>
      </c>
      <c r="G1294" s="10" t="s">
        <v>4109</v>
      </c>
      <c r="H1294" s="10" t="s">
        <v>4110</v>
      </c>
      <c r="I1294" s="10" t="s">
        <v>185</v>
      </c>
      <c r="J1294" s="11">
        <v>44357</v>
      </c>
      <c r="K1294" s="16">
        <v>74</v>
      </c>
      <c r="L1294" s="10" t="s">
        <v>44</v>
      </c>
      <c r="M1294" s="10">
        <f t="shared" si="81"/>
        <v>2021</v>
      </c>
      <c r="N1294" s="10">
        <f t="shared" si="82"/>
        <v>6</v>
      </c>
      <c r="O1294" s="10" t="str">
        <f>VLOOKUP(L1294,'User input'!$D$6:$E$16,2,FALSE)</f>
        <v>Gigastuff</v>
      </c>
      <c r="P1294" s="10">
        <f>VLOOKUP(L1294,'User input'!$D$6:$G$16,3,FALSE)</f>
        <v>1.89</v>
      </c>
      <c r="Q1294" s="10">
        <f>VLOOKUP(L1294,'User input'!$D$6:$G$16,4,FALSE)</f>
        <v>18</v>
      </c>
      <c r="R1294" s="10">
        <f t="shared" si="83"/>
        <v>1332</v>
      </c>
      <c r="S1294" s="27">
        <f t="shared" si="80"/>
        <v>2517.48</v>
      </c>
      <c r="T1294" s="27">
        <f>IF(K1294&lt;'User input'!$I$9,'User input'!$J$8,IF(K1294&lt;'User input'!$I$10,'User input'!$J$9,IF(K1294&lt;'User input'!$I$11,'User input'!$J$10,'User input'!$J$11)))*S1294</f>
        <v>125.87400000000001</v>
      </c>
      <c r="U1294" s="27">
        <f>K1294*'User input'!$J$17+'User input'!$J$16</f>
        <v>0.5</v>
      </c>
    </row>
    <row r="1295" spans="1:21" x14ac:dyDescent="0.25">
      <c r="A1295" s="17">
        <v>1323</v>
      </c>
      <c r="B1295" s="6" t="s">
        <v>4111</v>
      </c>
      <c r="C1295" s="6" t="s">
        <v>1209</v>
      </c>
      <c r="D1295" s="6" t="s">
        <v>49</v>
      </c>
      <c r="E1295" s="6" t="s">
        <v>16</v>
      </c>
      <c r="F1295" s="15">
        <v>90</v>
      </c>
      <c r="G1295" s="6" t="s">
        <v>4112</v>
      </c>
      <c r="H1295" s="6" t="s">
        <v>554</v>
      </c>
      <c r="I1295" s="6" t="s">
        <v>32</v>
      </c>
      <c r="J1295" s="7">
        <v>44141</v>
      </c>
      <c r="K1295" s="15">
        <v>4</v>
      </c>
      <c r="L1295" s="6" t="s">
        <v>62</v>
      </c>
      <c r="M1295" s="6">
        <f t="shared" si="81"/>
        <v>2020</v>
      </c>
      <c r="N1295" s="6">
        <f t="shared" si="82"/>
        <v>11</v>
      </c>
      <c r="O1295" s="6" t="str">
        <f>VLOOKUP(L1295,'User input'!$D$6:$E$16,2,FALSE)</f>
        <v>Ultrathing V4</v>
      </c>
      <c r="P1295" s="6">
        <f>VLOOKUP(L1295,'User input'!$D$6:$G$16,3,FALSE)</f>
        <v>3.99</v>
      </c>
      <c r="Q1295" s="6">
        <f>VLOOKUP(L1295,'User input'!$D$6:$G$16,4,FALSE)</f>
        <v>24</v>
      </c>
      <c r="R1295" s="6">
        <f t="shared" si="83"/>
        <v>96</v>
      </c>
      <c r="S1295" s="26">
        <f t="shared" si="80"/>
        <v>383.04</v>
      </c>
      <c r="T1295" s="26">
        <f>IF(K1295&lt;'User input'!$I$9,'User input'!$J$8,IF(K1295&lt;'User input'!$I$10,'User input'!$J$9,IF(K1295&lt;'User input'!$I$11,'User input'!$J$10,'User input'!$J$11)))*S1295</f>
        <v>0</v>
      </c>
      <c r="U1295" s="26">
        <f>K1295*'User input'!$J$17+'User input'!$J$16</f>
        <v>0.5</v>
      </c>
    </row>
    <row r="1296" spans="1:21" x14ac:dyDescent="0.25">
      <c r="A1296" s="18">
        <v>1324</v>
      </c>
      <c r="B1296" s="10" t="s">
        <v>4113</v>
      </c>
      <c r="C1296" s="10" t="s">
        <v>679</v>
      </c>
      <c r="D1296" s="10" t="s">
        <v>28</v>
      </c>
      <c r="E1296" s="10" t="s">
        <v>29</v>
      </c>
      <c r="F1296" s="16">
        <v>30</v>
      </c>
      <c r="G1296" s="10" t="s">
        <v>4114</v>
      </c>
      <c r="H1296" s="10" t="s">
        <v>2107</v>
      </c>
      <c r="I1296" s="10" t="s">
        <v>881</v>
      </c>
      <c r="J1296" s="11">
        <v>44020</v>
      </c>
      <c r="K1296" s="16">
        <v>93</v>
      </c>
      <c r="L1296" s="10" t="s">
        <v>68</v>
      </c>
      <c r="M1296" s="10">
        <f t="shared" si="81"/>
        <v>2020</v>
      </c>
      <c r="N1296" s="10">
        <f t="shared" si="82"/>
        <v>7</v>
      </c>
      <c r="O1296" s="10" t="str">
        <f>VLOOKUP(L1296,'User input'!$D$6:$E$16,2,FALSE)</f>
        <v>Megawidget M</v>
      </c>
      <c r="P1296" s="10">
        <f>VLOOKUP(L1296,'User input'!$D$6:$G$16,3,FALSE)</f>
        <v>1.29</v>
      </c>
      <c r="Q1296" s="10">
        <f>VLOOKUP(L1296,'User input'!$D$6:$G$16,4,FALSE)</f>
        <v>24</v>
      </c>
      <c r="R1296" s="10">
        <f t="shared" si="83"/>
        <v>2232</v>
      </c>
      <c r="S1296" s="27">
        <f t="shared" si="80"/>
        <v>2879.28</v>
      </c>
      <c r="T1296" s="27">
        <f>IF(K1296&lt;'User input'!$I$9,'User input'!$J$8,IF(K1296&lt;'User input'!$I$10,'User input'!$J$9,IF(K1296&lt;'User input'!$I$11,'User input'!$J$10,'User input'!$J$11)))*S1296</f>
        <v>143.96400000000003</v>
      </c>
      <c r="U1296" s="27">
        <f>K1296*'User input'!$J$17+'User input'!$J$16</f>
        <v>0.5</v>
      </c>
    </row>
    <row r="1297" spans="1:21" x14ac:dyDescent="0.25">
      <c r="A1297" s="17">
        <v>1325</v>
      </c>
      <c r="B1297" s="6" t="s">
        <v>4115</v>
      </c>
      <c r="C1297" s="6" t="s">
        <v>141</v>
      </c>
      <c r="D1297" s="6" t="s">
        <v>15</v>
      </c>
      <c r="E1297" s="6" t="s">
        <v>16</v>
      </c>
      <c r="F1297" s="15">
        <v>30</v>
      </c>
      <c r="G1297" s="6" t="s">
        <v>4116</v>
      </c>
      <c r="H1297" s="6" t="s">
        <v>2056</v>
      </c>
      <c r="I1297" s="6" t="s">
        <v>291</v>
      </c>
      <c r="J1297" s="7">
        <v>43674</v>
      </c>
      <c r="K1297" s="15">
        <v>82</v>
      </c>
      <c r="L1297" s="6" t="s">
        <v>99</v>
      </c>
      <c r="M1297" s="6">
        <f t="shared" si="81"/>
        <v>2019</v>
      </c>
      <c r="N1297" s="6">
        <f t="shared" si="82"/>
        <v>7</v>
      </c>
      <c r="O1297" s="6" t="str">
        <f>VLOOKUP(L1297,'User input'!$D$6:$E$16,2,FALSE)</f>
        <v>Superwossname</v>
      </c>
      <c r="P1297" s="6">
        <f>VLOOKUP(L1297,'User input'!$D$6:$G$16,3,FALSE)</f>
        <v>3.49</v>
      </c>
      <c r="Q1297" s="6">
        <f>VLOOKUP(L1297,'User input'!$D$6:$G$16,4,FALSE)</f>
        <v>20</v>
      </c>
      <c r="R1297" s="6">
        <f t="shared" si="83"/>
        <v>1640</v>
      </c>
      <c r="S1297" s="26">
        <f t="shared" si="80"/>
        <v>5723.6</v>
      </c>
      <c r="T1297" s="26">
        <f>IF(K1297&lt;'User input'!$I$9,'User input'!$J$8,IF(K1297&lt;'User input'!$I$10,'User input'!$J$9,IF(K1297&lt;'User input'!$I$11,'User input'!$J$10,'User input'!$J$11)))*S1297</f>
        <v>286.18</v>
      </c>
      <c r="U1297" s="26">
        <f>K1297*'User input'!$J$17+'User input'!$J$16</f>
        <v>0.5</v>
      </c>
    </row>
    <row r="1298" spans="1:21" x14ac:dyDescent="0.25">
      <c r="A1298" s="18">
        <v>1326</v>
      </c>
      <c r="B1298" s="10" t="s">
        <v>4117</v>
      </c>
      <c r="C1298" s="10" t="s">
        <v>4118</v>
      </c>
      <c r="D1298" s="10" t="s">
        <v>49</v>
      </c>
      <c r="E1298" s="10" t="s">
        <v>16</v>
      </c>
      <c r="F1298" s="16">
        <v>30</v>
      </c>
      <c r="G1298" s="10" t="s">
        <v>4119</v>
      </c>
      <c r="H1298" s="10" t="s">
        <v>4120</v>
      </c>
      <c r="I1298" s="10" t="s">
        <v>32</v>
      </c>
      <c r="J1298" s="11">
        <v>43966</v>
      </c>
      <c r="K1298" s="16">
        <v>20</v>
      </c>
      <c r="L1298" s="10" t="s">
        <v>33</v>
      </c>
      <c r="M1298" s="10">
        <f t="shared" si="81"/>
        <v>2020</v>
      </c>
      <c r="N1298" s="10">
        <f t="shared" si="82"/>
        <v>5</v>
      </c>
      <c r="O1298" s="10" t="str">
        <f>VLOOKUP(L1298,'User input'!$D$6:$E$16,2,FALSE)</f>
        <v>Megawidget L</v>
      </c>
      <c r="P1298" s="10">
        <f>VLOOKUP(L1298,'User input'!$D$6:$G$16,3,FALSE)</f>
        <v>1.79</v>
      </c>
      <c r="Q1298" s="10">
        <f>VLOOKUP(L1298,'User input'!$D$6:$G$16,4,FALSE)</f>
        <v>24</v>
      </c>
      <c r="R1298" s="10">
        <f t="shared" si="83"/>
        <v>480</v>
      </c>
      <c r="S1298" s="27">
        <f t="shared" si="80"/>
        <v>859.2</v>
      </c>
      <c r="T1298" s="27">
        <f>IF(K1298&lt;'User input'!$I$9,'User input'!$J$8,IF(K1298&lt;'User input'!$I$10,'User input'!$J$9,IF(K1298&lt;'User input'!$I$11,'User input'!$J$10,'User input'!$J$11)))*S1298</f>
        <v>25.776</v>
      </c>
      <c r="U1298" s="27">
        <f>K1298*'User input'!$J$17+'User input'!$J$16</f>
        <v>0.5</v>
      </c>
    </row>
    <row r="1299" spans="1:21" x14ac:dyDescent="0.25">
      <c r="A1299" s="18">
        <v>1328</v>
      </c>
      <c r="B1299" s="10" t="s">
        <v>4121</v>
      </c>
      <c r="C1299" s="10" t="s">
        <v>4122</v>
      </c>
      <c r="D1299" s="10" t="s">
        <v>28</v>
      </c>
      <c r="E1299" s="10" t="s">
        <v>29</v>
      </c>
      <c r="F1299" s="16">
        <v>60</v>
      </c>
      <c r="G1299" s="10" t="s">
        <v>4123</v>
      </c>
      <c r="H1299" s="10" t="s">
        <v>3598</v>
      </c>
      <c r="I1299" s="10" t="s">
        <v>32</v>
      </c>
      <c r="J1299" s="11">
        <v>44344</v>
      </c>
      <c r="K1299" s="16">
        <v>50</v>
      </c>
      <c r="L1299" s="10" t="s">
        <v>99</v>
      </c>
      <c r="M1299" s="10">
        <f t="shared" si="81"/>
        <v>2021</v>
      </c>
      <c r="N1299" s="10">
        <f t="shared" si="82"/>
        <v>5</v>
      </c>
      <c r="O1299" s="10" t="str">
        <f>VLOOKUP(L1299,'User input'!$D$6:$E$16,2,FALSE)</f>
        <v>Superwossname</v>
      </c>
      <c r="P1299" s="10">
        <f>VLOOKUP(L1299,'User input'!$D$6:$G$16,3,FALSE)</f>
        <v>3.49</v>
      </c>
      <c r="Q1299" s="10">
        <f>VLOOKUP(L1299,'User input'!$D$6:$G$16,4,FALSE)</f>
        <v>20</v>
      </c>
      <c r="R1299" s="10">
        <f t="shared" si="83"/>
        <v>1000</v>
      </c>
      <c r="S1299" s="27">
        <f t="shared" si="80"/>
        <v>3490</v>
      </c>
      <c r="T1299" s="27">
        <f>IF(K1299&lt;'User input'!$I$9,'User input'!$J$8,IF(K1299&lt;'User input'!$I$10,'User input'!$J$9,IF(K1299&lt;'User input'!$I$11,'User input'!$J$10,'User input'!$J$11)))*S1299</f>
        <v>174.5</v>
      </c>
      <c r="U1299" s="27">
        <f>K1299*'User input'!$J$17+'User input'!$J$16</f>
        <v>0.5</v>
      </c>
    </row>
    <row r="1300" spans="1:21" x14ac:dyDescent="0.25">
      <c r="A1300" s="17">
        <v>1329</v>
      </c>
      <c r="B1300" s="6" t="s">
        <v>3532</v>
      </c>
      <c r="C1300" s="6" t="s">
        <v>4124</v>
      </c>
      <c r="D1300" s="6" t="s">
        <v>28</v>
      </c>
      <c r="E1300" s="6" t="s">
        <v>29</v>
      </c>
      <c r="F1300" s="15">
        <v>60</v>
      </c>
      <c r="G1300" s="6" t="s">
        <v>4125</v>
      </c>
      <c r="H1300" s="6" t="s">
        <v>135</v>
      </c>
      <c r="I1300" s="6" t="s">
        <v>32</v>
      </c>
      <c r="J1300" s="7">
        <v>43630</v>
      </c>
      <c r="K1300" s="15">
        <v>14</v>
      </c>
      <c r="L1300" s="6" t="s">
        <v>33</v>
      </c>
      <c r="M1300" s="6">
        <f t="shared" si="81"/>
        <v>2019</v>
      </c>
      <c r="N1300" s="6">
        <f t="shared" si="82"/>
        <v>6</v>
      </c>
      <c r="O1300" s="6" t="str">
        <f>VLOOKUP(L1300,'User input'!$D$6:$E$16,2,FALSE)</f>
        <v>Megawidget L</v>
      </c>
      <c r="P1300" s="6">
        <f>VLOOKUP(L1300,'User input'!$D$6:$G$16,3,FALSE)</f>
        <v>1.79</v>
      </c>
      <c r="Q1300" s="6">
        <f>VLOOKUP(L1300,'User input'!$D$6:$G$16,4,FALSE)</f>
        <v>24</v>
      </c>
      <c r="R1300" s="6">
        <f t="shared" si="83"/>
        <v>336</v>
      </c>
      <c r="S1300" s="26">
        <f t="shared" si="80"/>
        <v>601.44000000000005</v>
      </c>
      <c r="T1300" s="26">
        <f>IF(K1300&lt;'User input'!$I$9,'User input'!$J$8,IF(K1300&lt;'User input'!$I$10,'User input'!$J$9,IF(K1300&lt;'User input'!$I$11,'User input'!$J$10,'User input'!$J$11)))*S1300</f>
        <v>0</v>
      </c>
      <c r="U1300" s="26">
        <f>K1300*'User input'!$J$17+'User input'!$J$16</f>
        <v>0.5</v>
      </c>
    </row>
    <row r="1301" spans="1:21" x14ac:dyDescent="0.25">
      <c r="A1301" s="18">
        <v>1330</v>
      </c>
      <c r="B1301" s="10" t="s">
        <v>4126</v>
      </c>
      <c r="C1301" s="10" t="s">
        <v>688</v>
      </c>
      <c r="D1301" s="10" t="s">
        <v>49</v>
      </c>
      <c r="E1301" s="10" t="s">
        <v>16</v>
      </c>
      <c r="F1301" s="16">
        <v>90</v>
      </c>
      <c r="G1301" s="10" t="s">
        <v>4127</v>
      </c>
      <c r="H1301" s="10" t="s">
        <v>2131</v>
      </c>
      <c r="I1301" s="10" t="s">
        <v>1073</v>
      </c>
      <c r="J1301" s="11">
        <v>43540</v>
      </c>
      <c r="K1301" s="16">
        <v>71</v>
      </c>
      <c r="L1301" s="10" t="s">
        <v>33</v>
      </c>
      <c r="M1301" s="10">
        <f t="shared" si="81"/>
        <v>2019</v>
      </c>
      <c r="N1301" s="10">
        <f t="shared" si="82"/>
        <v>3</v>
      </c>
      <c r="O1301" s="10" t="str">
        <f>VLOOKUP(L1301,'User input'!$D$6:$E$16,2,FALSE)</f>
        <v>Megawidget L</v>
      </c>
      <c r="P1301" s="10">
        <f>VLOOKUP(L1301,'User input'!$D$6:$G$16,3,FALSE)</f>
        <v>1.79</v>
      </c>
      <c r="Q1301" s="10">
        <f>VLOOKUP(L1301,'User input'!$D$6:$G$16,4,FALSE)</f>
        <v>24</v>
      </c>
      <c r="R1301" s="10">
        <f t="shared" si="83"/>
        <v>1704</v>
      </c>
      <c r="S1301" s="27">
        <f t="shared" si="80"/>
        <v>3050.16</v>
      </c>
      <c r="T1301" s="27">
        <f>IF(K1301&lt;'User input'!$I$9,'User input'!$J$8,IF(K1301&lt;'User input'!$I$10,'User input'!$J$9,IF(K1301&lt;'User input'!$I$11,'User input'!$J$10,'User input'!$J$11)))*S1301</f>
        <v>152.50800000000001</v>
      </c>
      <c r="U1301" s="27">
        <f>K1301*'User input'!$J$17+'User input'!$J$16</f>
        <v>0.5</v>
      </c>
    </row>
    <row r="1302" spans="1:21" x14ac:dyDescent="0.25">
      <c r="A1302" s="17">
        <v>1331</v>
      </c>
      <c r="B1302" s="6" t="s">
        <v>1358</v>
      </c>
      <c r="C1302" s="6" t="s">
        <v>4124</v>
      </c>
      <c r="D1302" s="6" t="s">
        <v>28</v>
      </c>
      <c r="E1302" s="6" t="s">
        <v>29</v>
      </c>
      <c r="F1302" s="15">
        <v>90</v>
      </c>
      <c r="G1302" s="6" t="s">
        <v>4127</v>
      </c>
      <c r="H1302" s="6" t="s">
        <v>1666</v>
      </c>
      <c r="I1302" s="6" t="s">
        <v>25</v>
      </c>
      <c r="J1302" s="7">
        <v>43999</v>
      </c>
      <c r="K1302" s="15">
        <v>8</v>
      </c>
      <c r="L1302" s="6" t="s">
        <v>62</v>
      </c>
      <c r="M1302" s="6">
        <f t="shared" si="81"/>
        <v>2020</v>
      </c>
      <c r="N1302" s="6">
        <f t="shared" si="82"/>
        <v>6</v>
      </c>
      <c r="O1302" s="6" t="str">
        <f>VLOOKUP(L1302,'User input'!$D$6:$E$16,2,FALSE)</f>
        <v>Ultrathing V4</v>
      </c>
      <c r="P1302" s="6">
        <f>VLOOKUP(L1302,'User input'!$D$6:$G$16,3,FALSE)</f>
        <v>3.99</v>
      </c>
      <c r="Q1302" s="6">
        <f>VLOOKUP(L1302,'User input'!$D$6:$G$16,4,FALSE)</f>
        <v>24</v>
      </c>
      <c r="R1302" s="6">
        <f t="shared" si="83"/>
        <v>192</v>
      </c>
      <c r="S1302" s="26">
        <f t="shared" si="80"/>
        <v>766.08</v>
      </c>
      <c r="T1302" s="26">
        <f>IF(K1302&lt;'User input'!$I$9,'User input'!$J$8,IF(K1302&lt;'User input'!$I$10,'User input'!$J$9,IF(K1302&lt;'User input'!$I$11,'User input'!$J$10,'User input'!$J$11)))*S1302</f>
        <v>0</v>
      </c>
      <c r="U1302" s="26">
        <f>K1302*'User input'!$J$17+'User input'!$J$16</f>
        <v>0.5</v>
      </c>
    </row>
    <row r="1303" spans="1:21" x14ac:dyDescent="0.25">
      <c r="A1303" s="18">
        <v>1332</v>
      </c>
      <c r="B1303" s="10" t="s">
        <v>1687</v>
      </c>
      <c r="C1303" s="10" t="s">
        <v>3179</v>
      </c>
      <c r="D1303" s="10" t="s">
        <v>15</v>
      </c>
      <c r="E1303" s="10" t="s">
        <v>16</v>
      </c>
      <c r="F1303" s="16">
        <v>90</v>
      </c>
      <c r="G1303" s="10" t="s">
        <v>4131</v>
      </c>
      <c r="H1303" s="10" t="s">
        <v>6</v>
      </c>
      <c r="I1303" s="10" t="s">
        <v>32</v>
      </c>
      <c r="J1303" s="11">
        <v>43690</v>
      </c>
      <c r="K1303" s="16">
        <v>77</v>
      </c>
      <c r="L1303" s="10" t="s">
        <v>68</v>
      </c>
      <c r="M1303" s="10">
        <f t="shared" si="81"/>
        <v>2019</v>
      </c>
      <c r="N1303" s="10">
        <f t="shared" si="82"/>
        <v>8</v>
      </c>
      <c r="O1303" s="10" t="str">
        <f>VLOOKUP(L1303,'User input'!$D$6:$E$16,2,FALSE)</f>
        <v>Megawidget M</v>
      </c>
      <c r="P1303" s="10">
        <f>VLOOKUP(L1303,'User input'!$D$6:$G$16,3,FALSE)</f>
        <v>1.29</v>
      </c>
      <c r="Q1303" s="10">
        <f>VLOOKUP(L1303,'User input'!$D$6:$G$16,4,FALSE)</f>
        <v>24</v>
      </c>
      <c r="R1303" s="10">
        <f t="shared" si="83"/>
        <v>1848</v>
      </c>
      <c r="S1303" s="27">
        <f t="shared" si="80"/>
        <v>2383.92</v>
      </c>
      <c r="T1303" s="27">
        <f>IF(K1303&lt;'User input'!$I$9,'User input'!$J$8,IF(K1303&lt;'User input'!$I$10,'User input'!$J$9,IF(K1303&lt;'User input'!$I$11,'User input'!$J$10,'User input'!$J$11)))*S1303</f>
        <v>119.19600000000001</v>
      </c>
      <c r="U1303" s="27">
        <f>K1303*'User input'!$J$17+'User input'!$J$16</f>
        <v>0.5</v>
      </c>
    </row>
    <row r="1304" spans="1:21" x14ac:dyDescent="0.25">
      <c r="A1304" s="17">
        <v>1333</v>
      </c>
      <c r="B1304" s="6" t="s">
        <v>4129</v>
      </c>
      <c r="C1304" s="6" t="s">
        <v>4130</v>
      </c>
      <c r="D1304" s="6" t="s">
        <v>15</v>
      </c>
      <c r="E1304" s="6" t="s">
        <v>16</v>
      </c>
      <c r="F1304" s="15">
        <v>60</v>
      </c>
      <c r="G1304" s="6" t="s">
        <v>4131</v>
      </c>
      <c r="H1304" s="6" t="s">
        <v>4132</v>
      </c>
      <c r="I1304" s="6" t="s">
        <v>32</v>
      </c>
      <c r="J1304" s="7">
        <v>43703</v>
      </c>
      <c r="K1304" s="15">
        <v>46</v>
      </c>
      <c r="L1304" s="6" t="s">
        <v>44</v>
      </c>
      <c r="M1304" s="6">
        <f t="shared" si="81"/>
        <v>2019</v>
      </c>
      <c r="N1304" s="6">
        <f t="shared" si="82"/>
        <v>8</v>
      </c>
      <c r="O1304" s="6" t="str">
        <f>VLOOKUP(L1304,'User input'!$D$6:$E$16,2,FALSE)</f>
        <v>Gigastuff</v>
      </c>
      <c r="P1304" s="6">
        <f>VLOOKUP(L1304,'User input'!$D$6:$G$16,3,FALSE)</f>
        <v>1.89</v>
      </c>
      <c r="Q1304" s="6">
        <f>VLOOKUP(L1304,'User input'!$D$6:$G$16,4,FALSE)</f>
        <v>18</v>
      </c>
      <c r="R1304" s="6">
        <f t="shared" si="83"/>
        <v>828</v>
      </c>
      <c r="S1304" s="26">
        <f t="shared" si="80"/>
        <v>1564.9199999999998</v>
      </c>
      <c r="T1304" s="26">
        <f>IF(K1304&lt;'User input'!$I$9,'User input'!$J$8,IF(K1304&lt;'User input'!$I$10,'User input'!$J$9,IF(K1304&lt;'User input'!$I$11,'User input'!$J$10,'User input'!$J$11)))*S1304</f>
        <v>46.947599999999994</v>
      </c>
      <c r="U1304" s="26">
        <f>K1304*'User input'!$J$17+'User input'!$J$16</f>
        <v>0.5</v>
      </c>
    </row>
    <row r="1305" spans="1:21" x14ac:dyDescent="0.25">
      <c r="A1305" s="18">
        <v>1334</v>
      </c>
      <c r="B1305" s="10" t="s">
        <v>4133</v>
      </c>
      <c r="C1305" s="10" t="s">
        <v>982</v>
      </c>
      <c r="D1305" s="10" t="s">
        <v>49</v>
      </c>
      <c r="E1305" s="10" t="s">
        <v>16</v>
      </c>
      <c r="F1305" s="16">
        <v>30</v>
      </c>
      <c r="G1305" s="10" t="s">
        <v>4134</v>
      </c>
      <c r="H1305" s="10" t="s">
        <v>2898</v>
      </c>
      <c r="I1305" s="10" t="s">
        <v>25</v>
      </c>
      <c r="J1305" s="11">
        <v>43500</v>
      </c>
      <c r="K1305" s="16">
        <v>17</v>
      </c>
      <c r="L1305" s="10" t="s">
        <v>52</v>
      </c>
      <c r="M1305" s="10">
        <f t="shared" si="81"/>
        <v>2019</v>
      </c>
      <c r="N1305" s="10">
        <f t="shared" si="82"/>
        <v>2</v>
      </c>
      <c r="O1305" s="10" t="str">
        <f>VLOOKUP(L1305,'User input'!$D$6:$E$16,2,FALSE)</f>
        <v>Megawidget S</v>
      </c>
      <c r="P1305" s="10">
        <f>VLOOKUP(L1305,'User input'!$D$6:$G$16,3,FALSE)</f>
        <v>0.69</v>
      </c>
      <c r="Q1305" s="10">
        <f>VLOOKUP(L1305,'User input'!$D$6:$G$16,4,FALSE)</f>
        <v>24</v>
      </c>
      <c r="R1305" s="10">
        <f t="shared" si="83"/>
        <v>408</v>
      </c>
      <c r="S1305" s="27">
        <f t="shared" si="80"/>
        <v>281.52</v>
      </c>
      <c r="T1305" s="27">
        <f>IF(K1305&lt;'User input'!$I$9,'User input'!$J$8,IF(K1305&lt;'User input'!$I$10,'User input'!$J$9,IF(K1305&lt;'User input'!$I$11,'User input'!$J$10,'User input'!$J$11)))*S1305</f>
        <v>0</v>
      </c>
      <c r="U1305" s="27">
        <f>K1305*'User input'!$J$17+'User input'!$J$16</f>
        <v>0.5</v>
      </c>
    </row>
    <row r="1306" spans="1:21" x14ac:dyDescent="0.25">
      <c r="A1306" s="17">
        <v>1335</v>
      </c>
      <c r="B1306" s="6" t="s">
        <v>4135</v>
      </c>
      <c r="C1306" s="6" t="s">
        <v>4136</v>
      </c>
      <c r="D1306" s="6" t="s">
        <v>49</v>
      </c>
      <c r="E1306" s="6" t="s">
        <v>16</v>
      </c>
      <c r="F1306" s="15">
        <v>90</v>
      </c>
      <c r="G1306" s="6" t="s">
        <v>4137</v>
      </c>
      <c r="H1306" s="6" t="s">
        <v>2962</v>
      </c>
      <c r="I1306" s="6" t="s">
        <v>32</v>
      </c>
      <c r="J1306" s="7">
        <v>44395</v>
      </c>
      <c r="K1306" s="15">
        <v>35</v>
      </c>
      <c r="L1306" s="6" t="s">
        <v>33</v>
      </c>
      <c r="M1306" s="6">
        <f t="shared" si="81"/>
        <v>2021</v>
      </c>
      <c r="N1306" s="6">
        <f t="shared" si="82"/>
        <v>7</v>
      </c>
      <c r="O1306" s="6" t="str">
        <f>VLOOKUP(L1306,'User input'!$D$6:$E$16,2,FALSE)</f>
        <v>Megawidget L</v>
      </c>
      <c r="P1306" s="6">
        <f>VLOOKUP(L1306,'User input'!$D$6:$G$16,3,FALSE)</f>
        <v>1.79</v>
      </c>
      <c r="Q1306" s="6">
        <f>VLOOKUP(L1306,'User input'!$D$6:$G$16,4,FALSE)</f>
        <v>24</v>
      </c>
      <c r="R1306" s="6">
        <f t="shared" si="83"/>
        <v>840</v>
      </c>
      <c r="S1306" s="26">
        <f t="shared" si="80"/>
        <v>1503.6000000000001</v>
      </c>
      <c r="T1306" s="26">
        <f>IF(K1306&lt;'User input'!$I$9,'User input'!$J$8,IF(K1306&lt;'User input'!$I$10,'User input'!$J$9,IF(K1306&lt;'User input'!$I$11,'User input'!$J$10,'User input'!$J$11)))*S1306</f>
        <v>45.108000000000004</v>
      </c>
      <c r="U1306" s="26">
        <f>K1306*'User input'!$J$17+'User input'!$J$16</f>
        <v>0.5</v>
      </c>
    </row>
    <row r="1307" spans="1:21" x14ac:dyDescent="0.25">
      <c r="A1307" s="17">
        <v>1337</v>
      </c>
      <c r="B1307" s="6" t="s">
        <v>4138</v>
      </c>
      <c r="C1307" s="6" t="s">
        <v>1463</v>
      </c>
      <c r="D1307" s="6" t="s">
        <v>49</v>
      </c>
      <c r="E1307" s="6" t="s">
        <v>16</v>
      </c>
      <c r="F1307" s="15">
        <v>30</v>
      </c>
      <c r="G1307" s="6" t="s">
        <v>4139</v>
      </c>
      <c r="H1307" s="6" t="s">
        <v>2022</v>
      </c>
      <c r="I1307" s="6" t="s">
        <v>171</v>
      </c>
      <c r="J1307" s="7">
        <v>43704</v>
      </c>
      <c r="K1307" s="15">
        <v>51</v>
      </c>
      <c r="L1307" s="6" t="s">
        <v>39</v>
      </c>
      <c r="M1307" s="6">
        <f t="shared" si="81"/>
        <v>2019</v>
      </c>
      <c r="N1307" s="6">
        <f t="shared" si="82"/>
        <v>8</v>
      </c>
      <c r="O1307" s="6" t="str">
        <f>VLOOKUP(L1307,'User input'!$D$6:$E$16,2,FALSE)</f>
        <v>Ultrathing V1</v>
      </c>
      <c r="P1307" s="6">
        <f>VLOOKUP(L1307,'User input'!$D$6:$G$16,3,FALSE)</f>
        <v>1.79</v>
      </c>
      <c r="Q1307" s="6">
        <f>VLOOKUP(L1307,'User input'!$D$6:$G$16,4,FALSE)</f>
        <v>17</v>
      </c>
      <c r="R1307" s="6">
        <f t="shared" si="83"/>
        <v>867</v>
      </c>
      <c r="S1307" s="26">
        <f t="shared" si="80"/>
        <v>1551.93</v>
      </c>
      <c r="T1307" s="26">
        <f>IF(K1307&lt;'User input'!$I$9,'User input'!$J$8,IF(K1307&lt;'User input'!$I$10,'User input'!$J$9,IF(K1307&lt;'User input'!$I$11,'User input'!$J$10,'User input'!$J$11)))*S1307</f>
        <v>77.596500000000006</v>
      </c>
      <c r="U1307" s="26">
        <f>K1307*'User input'!$J$17+'User input'!$J$16</f>
        <v>0.5</v>
      </c>
    </row>
    <row r="1308" spans="1:21" x14ac:dyDescent="0.25">
      <c r="A1308" s="18">
        <v>1338</v>
      </c>
      <c r="B1308" s="10" t="s">
        <v>1695</v>
      </c>
      <c r="C1308" s="10" t="s">
        <v>4140</v>
      </c>
      <c r="D1308" s="10" t="s">
        <v>90</v>
      </c>
      <c r="E1308" s="10" t="s">
        <v>29</v>
      </c>
      <c r="F1308" s="16">
        <v>90</v>
      </c>
      <c r="G1308" s="10" t="s">
        <v>4141</v>
      </c>
      <c r="H1308" s="10" t="s">
        <v>2016</v>
      </c>
      <c r="I1308" s="10" t="s">
        <v>1073</v>
      </c>
      <c r="J1308" s="11">
        <v>44253</v>
      </c>
      <c r="K1308" s="16">
        <v>96</v>
      </c>
      <c r="L1308" s="10" t="s">
        <v>44</v>
      </c>
      <c r="M1308" s="10">
        <f t="shared" si="81"/>
        <v>2021</v>
      </c>
      <c r="N1308" s="10">
        <f t="shared" si="82"/>
        <v>2</v>
      </c>
      <c r="O1308" s="10" t="str">
        <f>VLOOKUP(L1308,'User input'!$D$6:$E$16,2,FALSE)</f>
        <v>Gigastuff</v>
      </c>
      <c r="P1308" s="10">
        <f>VLOOKUP(L1308,'User input'!$D$6:$G$16,3,FALSE)</f>
        <v>1.89</v>
      </c>
      <c r="Q1308" s="10">
        <f>VLOOKUP(L1308,'User input'!$D$6:$G$16,4,FALSE)</f>
        <v>18</v>
      </c>
      <c r="R1308" s="10">
        <f t="shared" si="83"/>
        <v>1728</v>
      </c>
      <c r="S1308" s="27">
        <f t="shared" si="80"/>
        <v>3265.9199999999996</v>
      </c>
      <c r="T1308" s="27">
        <f>IF(K1308&lt;'User input'!$I$9,'User input'!$J$8,IF(K1308&lt;'User input'!$I$10,'User input'!$J$9,IF(K1308&lt;'User input'!$I$11,'User input'!$J$10,'User input'!$J$11)))*S1308</f>
        <v>163.29599999999999</v>
      </c>
      <c r="U1308" s="27">
        <f>K1308*'User input'!$J$17+'User input'!$J$16</f>
        <v>0.5</v>
      </c>
    </row>
    <row r="1309" spans="1:21" x14ac:dyDescent="0.25">
      <c r="A1309" s="17">
        <v>1339</v>
      </c>
      <c r="B1309" s="6" t="s">
        <v>4142</v>
      </c>
      <c r="C1309" s="6" t="s">
        <v>4143</v>
      </c>
      <c r="D1309" s="6" t="s">
        <v>28</v>
      </c>
      <c r="E1309" s="6" t="s">
        <v>29</v>
      </c>
      <c r="F1309" s="15">
        <v>60</v>
      </c>
      <c r="G1309" s="6" t="s">
        <v>4144</v>
      </c>
      <c r="H1309" s="6" t="s">
        <v>4145</v>
      </c>
      <c r="I1309" s="6" t="s">
        <v>32</v>
      </c>
      <c r="J1309" s="7">
        <v>44111</v>
      </c>
      <c r="K1309" s="15">
        <v>7</v>
      </c>
      <c r="L1309" s="6" t="s">
        <v>52</v>
      </c>
      <c r="M1309" s="6">
        <f t="shared" si="81"/>
        <v>2020</v>
      </c>
      <c r="N1309" s="6">
        <f t="shared" si="82"/>
        <v>10</v>
      </c>
      <c r="O1309" s="6" t="str">
        <f>VLOOKUP(L1309,'User input'!$D$6:$E$16,2,FALSE)</f>
        <v>Megawidget S</v>
      </c>
      <c r="P1309" s="6">
        <f>VLOOKUP(L1309,'User input'!$D$6:$G$16,3,FALSE)</f>
        <v>0.69</v>
      </c>
      <c r="Q1309" s="6">
        <f>VLOOKUP(L1309,'User input'!$D$6:$G$16,4,FALSE)</f>
        <v>24</v>
      </c>
      <c r="R1309" s="6">
        <f t="shared" si="83"/>
        <v>168</v>
      </c>
      <c r="S1309" s="26">
        <f t="shared" si="80"/>
        <v>115.91999999999999</v>
      </c>
      <c r="T1309" s="26">
        <f>IF(K1309&lt;'User input'!$I$9,'User input'!$J$8,IF(K1309&lt;'User input'!$I$10,'User input'!$J$9,IF(K1309&lt;'User input'!$I$11,'User input'!$J$10,'User input'!$J$11)))*S1309</f>
        <v>0</v>
      </c>
      <c r="U1309" s="26">
        <f>K1309*'User input'!$J$17+'User input'!$J$16</f>
        <v>0.5</v>
      </c>
    </row>
    <row r="1310" spans="1:21" x14ac:dyDescent="0.25">
      <c r="A1310" s="18">
        <v>1340</v>
      </c>
      <c r="B1310" s="10" t="s">
        <v>4146</v>
      </c>
      <c r="C1310" s="10" t="s">
        <v>1478</v>
      </c>
      <c r="D1310" s="10" t="s">
        <v>15</v>
      </c>
      <c r="E1310" s="10" t="s">
        <v>16</v>
      </c>
      <c r="F1310" s="16">
        <v>60</v>
      </c>
      <c r="G1310" s="10" t="s">
        <v>4147</v>
      </c>
      <c r="H1310" s="10" t="s">
        <v>4148</v>
      </c>
      <c r="I1310" s="10" t="s">
        <v>32</v>
      </c>
      <c r="J1310" s="11">
        <v>44066</v>
      </c>
      <c r="K1310" s="16">
        <v>95</v>
      </c>
      <c r="L1310" s="10" t="s">
        <v>20</v>
      </c>
      <c r="M1310" s="10">
        <f t="shared" si="81"/>
        <v>2020</v>
      </c>
      <c r="N1310" s="10">
        <f t="shared" si="82"/>
        <v>8</v>
      </c>
      <c r="O1310" s="10" t="str">
        <f>VLOOKUP(L1310,'User input'!$D$6:$E$16,2,FALSE)</f>
        <v>Hyperwotsit</v>
      </c>
      <c r="P1310" s="10">
        <f>VLOOKUP(L1310,'User input'!$D$6:$G$16,3,FALSE)</f>
        <v>2.0099999999999998</v>
      </c>
      <c r="Q1310" s="10">
        <f>VLOOKUP(L1310,'User input'!$D$6:$G$16,4,FALSE)</f>
        <v>20</v>
      </c>
      <c r="R1310" s="10">
        <f t="shared" si="83"/>
        <v>1900</v>
      </c>
      <c r="S1310" s="27">
        <f t="shared" si="80"/>
        <v>3818.9999999999995</v>
      </c>
      <c r="T1310" s="27">
        <f>IF(K1310&lt;'User input'!$I$9,'User input'!$J$8,IF(K1310&lt;'User input'!$I$10,'User input'!$J$9,IF(K1310&lt;'User input'!$I$11,'User input'!$J$10,'User input'!$J$11)))*S1310</f>
        <v>190.95</v>
      </c>
      <c r="U1310" s="27">
        <f>K1310*'User input'!$J$17+'User input'!$J$16</f>
        <v>0.5</v>
      </c>
    </row>
    <row r="1311" spans="1:21" x14ac:dyDescent="0.25">
      <c r="A1311" s="17">
        <v>1341</v>
      </c>
      <c r="B1311" s="6" t="s">
        <v>3979</v>
      </c>
      <c r="C1311" s="6" t="s">
        <v>1628</v>
      </c>
      <c r="D1311" s="6" t="s">
        <v>28</v>
      </c>
      <c r="E1311" s="6" t="s">
        <v>29</v>
      </c>
      <c r="F1311" s="15">
        <v>90</v>
      </c>
      <c r="G1311" s="6" t="s">
        <v>4149</v>
      </c>
      <c r="H1311" s="6" t="s">
        <v>2144</v>
      </c>
      <c r="I1311" s="6" t="s">
        <v>122</v>
      </c>
      <c r="J1311" s="7">
        <v>44318</v>
      </c>
      <c r="K1311" s="15">
        <v>82</v>
      </c>
      <c r="L1311" s="6" t="s">
        <v>99</v>
      </c>
      <c r="M1311" s="6">
        <f t="shared" si="81"/>
        <v>2021</v>
      </c>
      <c r="N1311" s="6">
        <f t="shared" si="82"/>
        <v>5</v>
      </c>
      <c r="O1311" s="6" t="str">
        <f>VLOOKUP(L1311,'User input'!$D$6:$E$16,2,FALSE)</f>
        <v>Superwossname</v>
      </c>
      <c r="P1311" s="6">
        <f>VLOOKUP(L1311,'User input'!$D$6:$G$16,3,FALSE)</f>
        <v>3.49</v>
      </c>
      <c r="Q1311" s="6">
        <f>VLOOKUP(L1311,'User input'!$D$6:$G$16,4,FALSE)</f>
        <v>20</v>
      </c>
      <c r="R1311" s="6">
        <f t="shared" si="83"/>
        <v>1640</v>
      </c>
      <c r="S1311" s="26">
        <f t="shared" si="80"/>
        <v>5723.6</v>
      </c>
      <c r="T1311" s="26">
        <f>IF(K1311&lt;'User input'!$I$9,'User input'!$J$8,IF(K1311&lt;'User input'!$I$10,'User input'!$J$9,IF(K1311&lt;'User input'!$I$11,'User input'!$J$10,'User input'!$J$11)))*S1311</f>
        <v>286.18</v>
      </c>
      <c r="U1311" s="26">
        <f>K1311*'User input'!$J$17+'User input'!$J$16</f>
        <v>0.5</v>
      </c>
    </row>
    <row r="1312" spans="1:21" x14ac:dyDescent="0.25">
      <c r="A1312" s="18">
        <v>1342</v>
      </c>
      <c r="B1312" s="10" t="s">
        <v>4150</v>
      </c>
      <c r="C1312" s="10" t="s">
        <v>1719</v>
      </c>
      <c r="D1312" s="10" t="s">
        <v>15</v>
      </c>
      <c r="E1312" s="10" t="s">
        <v>16</v>
      </c>
      <c r="F1312" s="16">
        <v>30</v>
      </c>
      <c r="G1312" s="10" t="s">
        <v>4151</v>
      </c>
      <c r="H1312" s="10" t="s">
        <v>82</v>
      </c>
      <c r="I1312" s="10" t="s">
        <v>32</v>
      </c>
      <c r="J1312" s="11">
        <v>44347</v>
      </c>
      <c r="K1312" s="16">
        <v>70</v>
      </c>
      <c r="L1312" s="10" t="s">
        <v>20</v>
      </c>
      <c r="M1312" s="10">
        <f t="shared" si="81"/>
        <v>2021</v>
      </c>
      <c r="N1312" s="10">
        <f t="shared" si="82"/>
        <v>5</v>
      </c>
      <c r="O1312" s="10" t="str">
        <f>VLOOKUP(L1312,'User input'!$D$6:$E$16,2,FALSE)</f>
        <v>Hyperwotsit</v>
      </c>
      <c r="P1312" s="10">
        <f>VLOOKUP(L1312,'User input'!$D$6:$G$16,3,FALSE)</f>
        <v>2.0099999999999998</v>
      </c>
      <c r="Q1312" s="10">
        <f>VLOOKUP(L1312,'User input'!$D$6:$G$16,4,FALSE)</f>
        <v>20</v>
      </c>
      <c r="R1312" s="10">
        <f t="shared" si="83"/>
        <v>1400</v>
      </c>
      <c r="S1312" s="27">
        <f t="shared" si="80"/>
        <v>2813.9999999999995</v>
      </c>
      <c r="T1312" s="27">
        <f>IF(K1312&lt;'User input'!$I$9,'User input'!$J$8,IF(K1312&lt;'User input'!$I$10,'User input'!$J$9,IF(K1312&lt;'User input'!$I$11,'User input'!$J$10,'User input'!$J$11)))*S1312</f>
        <v>140.69999999999999</v>
      </c>
      <c r="U1312" s="27">
        <f>K1312*'User input'!$J$17+'User input'!$J$16</f>
        <v>0.5</v>
      </c>
    </row>
    <row r="1313" spans="1:21" x14ac:dyDescent="0.25">
      <c r="A1313" s="17">
        <v>1343</v>
      </c>
      <c r="B1313" s="6" t="s">
        <v>2321</v>
      </c>
      <c r="C1313" s="6" t="s">
        <v>4152</v>
      </c>
      <c r="D1313" s="6" t="s">
        <v>15</v>
      </c>
      <c r="E1313" s="6" t="s">
        <v>16</v>
      </c>
      <c r="F1313" s="15">
        <v>90</v>
      </c>
      <c r="G1313" s="6" t="s">
        <v>4153</v>
      </c>
      <c r="H1313" s="6" t="s">
        <v>3499</v>
      </c>
      <c r="I1313" s="6" t="s">
        <v>32</v>
      </c>
      <c r="J1313" s="7">
        <v>43491</v>
      </c>
      <c r="K1313" s="15">
        <v>5</v>
      </c>
      <c r="L1313" s="6" t="s">
        <v>20</v>
      </c>
      <c r="M1313" s="6">
        <f t="shared" si="81"/>
        <v>2019</v>
      </c>
      <c r="N1313" s="6">
        <f t="shared" si="82"/>
        <v>1</v>
      </c>
      <c r="O1313" s="6" t="str">
        <f>VLOOKUP(L1313,'User input'!$D$6:$E$16,2,FALSE)</f>
        <v>Hyperwotsit</v>
      </c>
      <c r="P1313" s="6">
        <f>VLOOKUP(L1313,'User input'!$D$6:$G$16,3,FALSE)</f>
        <v>2.0099999999999998</v>
      </c>
      <c r="Q1313" s="6">
        <f>VLOOKUP(L1313,'User input'!$D$6:$G$16,4,FALSE)</f>
        <v>20</v>
      </c>
      <c r="R1313" s="6">
        <f t="shared" si="83"/>
        <v>100</v>
      </c>
      <c r="S1313" s="26">
        <f t="shared" si="80"/>
        <v>200.99999999999997</v>
      </c>
      <c r="T1313" s="26">
        <f>IF(K1313&lt;'User input'!$I$9,'User input'!$J$8,IF(K1313&lt;'User input'!$I$10,'User input'!$J$9,IF(K1313&lt;'User input'!$I$11,'User input'!$J$10,'User input'!$J$11)))*S1313</f>
        <v>0</v>
      </c>
      <c r="U1313" s="26">
        <f>K1313*'User input'!$J$17+'User input'!$J$16</f>
        <v>0.5</v>
      </c>
    </row>
    <row r="1314" spans="1:21" x14ac:dyDescent="0.25">
      <c r="A1314" s="18">
        <v>1344</v>
      </c>
      <c r="B1314" s="10" t="s">
        <v>4154</v>
      </c>
      <c r="C1314" s="10" t="s">
        <v>4155</v>
      </c>
      <c r="D1314" s="10" t="s">
        <v>28</v>
      </c>
      <c r="E1314" s="10" t="s">
        <v>29</v>
      </c>
      <c r="F1314" s="16">
        <v>30</v>
      </c>
      <c r="G1314" s="10" t="s">
        <v>4156</v>
      </c>
      <c r="H1314" s="10" t="s">
        <v>3043</v>
      </c>
      <c r="I1314" s="10" t="s">
        <v>32</v>
      </c>
      <c r="J1314" s="11">
        <v>44252</v>
      </c>
      <c r="K1314" s="16">
        <v>72</v>
      </c>
      <c r="L1314" s="10" t="s">
        <v>62</v>
      </c>
      <c r="M1314" s="10">
        <f t="shared" si="81"/>
        <v>2021</v>
      </c>
      <c r="N1314" s="10">
        <f t="shared" si="82"/>
        <v>2</v>
      </c>
      <c r="O1314" s="10" t="str">
        <f>VLOOKUP(L1314,'User input'!$D$6:$E$16,2,FALSE)</f>
        <v>Ultrathing V4</v>
      </c>
      <c r="P1314" s="10">
        <f>VLOOKUP(L1314,'User input'!$D$6:$G$16,3,FALSE)</f>
        <v>3.99</v>
      </c>
      <c r="Q1314" s="10">
        <f>VLOOKUP(L1314,'User input'!$D$6:$G$16,4,FALSE)</f>
        <v>24</v>
      </c>
      <c r="R1314" s="10">
        <f t="shared" si="83"/>
        <v>1728</v>
      </c>
      <c r="S1314" s="27">
        <f t="shared" si="80"/>
        <v>6894.72</v>
      </c>
      <c r="T1314" s="27">
        <f>IF(K1314&lt;'User input'!$I$9,'User input'!$J$8,IF(K1314&lt;'User input'!$I$10,'User input'!$J$9,IF(K1314&lt;'User input'!$I$11,'User input'!$J$10,'User input'!$J$11)))*S1314</f>
        <v>344.73600000000005</v>
      </c>
      <c r="U1314" s="27">
        <f>K1314*'User input'!$J$17+'User input'!$J$16</f>
        <v>0.5</v>
      </c>
    </row>
    <row r="1315" spans="1:21" x14ac:dyDescent="0.25">
      <c r="A1315" s="17">
        <v>1345</v>
      </c>
      <c r="B1315" s="6" t="s">
        <v>4157</v>
      </c>
      <c r="C1315" s="6" t="s">
        <v>284</v>
      </c>
      <c r="D1315" s="6" t="s">
        <v>28</v>
      </c>
      <c r="E1315" s="6" t="s">
        <v>29</v>
      </c>
      <c r="F1315" s="15">
        <v>90</v>
      </c>
      <c r="G1315" s="6" t="s">
        <v>4158</v>
      </c>
      <c r="H1315" s="6" t="s">
        <v>1425</v>
      </c>
      <c r="I1315" s="6" t="s">
        <v>32</v>
      </c>
      <c r="J1315" s="7">
        <v>44061</v>
      </c>
      <c r="K1315" s="15">
        <v>22</v>
      </c>
      <c r="L1315" s="6" t="s">
        <v>157</v>
      </c>
      <c r="M1315" s="6">
        <f t="shared" si="81"/>
        <v>2020</v>
      </c>
      <c r="N1315" s="6">
        <f t="shared" si="82"/>
        <v>8</v>
      </c>
      <c r="O1315" s="6" t="str">
        <f>VLOOKUP(L1315,'User input'!$D$6:$E$16,2,FALSE)</f>
        <v>Ultrathing V3</v>
      </c>
      <c r="P1315" s="6">
        <f>VLOOKUP(L1315,'User input'!$D$6:$G$16,3,FALSE)</f>
        <v>3.39</v>
      </c>
      <c r="Q1315" s="6">
        <f>VLOOKUP(L1315,'User input'!$D$6:$G$16,4,FALSE)</f>
        <v>24</v>
      </c>
      <c r="R1315" s="6">
        <f t="shared" si="83"/>
        <v>528</v>
      </c>
      <c r="S1315" s="26">
        <f t="shared" si="80"/>
        <v>1789.92</v>
      </c>
      <c r="T1315" s="26">
        <f>IF(K1315&lt;'User input'!$I$9,'User input'!$J$8,IF(K1315&lt;'User input'!$I$10,'User input'!$J$9,IF(K1315&lt;'User input'!$I$11,'User input'!$J$10,'User input'!$J$11)))*S1315</f>
        <v>53.697600000000001</v>
      </c>
      <c r="U1315" s="26">
        <f>K1315*'User input'!$J$17+'User input'!$J$16</f>
        <v>0.5</v>
      </c>
    </row>
    <row r="1316" spans="1:21" x14ac:dyDescent="0.25">
      <c r="A1316" s="18">
        <v>1346</v>
      </c>
      <c r="B1316" s="10" t="s">
        <v>4159</v>
      </c>
      <c r="C1316" s="10" t="s">
        <v>4160</v>
      </c>
      <c r="D1316" s="10" t="s">
        <v>49</v>
      </c>
      <c r="E1316" s="10" t="s">
        <v>16</v>
      </c>
      <c r="F1316" s="16">
        <v>60</v>
      </c>
      <c r="G1316" s="10" t="s">
        <v>4161</v>
      </c>
      <c r="H1316" s="10" t="s">
        <v>4162</v>
      </c>
      <c r="I1316" s="10" t="s">
        <v>25</v>
      </c>
      <c r="J1316" s="11">
        <v>44413</v>
      </c>
      <c r="K1316" s="16">
        <v>82</v>
      </c>
      <c r="L1316" s="10" t="s">
        <v>39</v>
      </c>
      <c r="M1316" s="10">
        <f t="shared" si="81"/>
        <v>2021</v>
      </c>
      <c r="N1316" s="10">
        <f t="shared" si="82"/>
        <v>8</v>
      </c>
      <c r="O1316" s="10" t="str">
        <f>VLOOKUP(L1316,'User input'!$D$6:$E$16,2,FALSE)</f>
        <v>Ultrathing V1</v>
      </c>
      <c r="P1316" s="10">
        <f>VLOOKUP(L1316,'User input'!$D$6:$G$16,3,FALSE)</f>
        <v>1.79</v>
      </c>
      <c r="Q1316" s="10">
        <f>VLOOKUP(L1316,'User input'!$D$6:$G$16,4,FALSE)</f>
        <v>17</v>
      </c>
      <c r="R1316" s="10">
        <f t="shared" si="83"/>
        <v>1394</v>
      </c>
      <c r="S1316" s="27">
        <f t="shared" si="80"/>
        <v>2495.2600000000002</v>
      </c>
      <c r="T1316" s="27">
        <f>IF(K1316&lt;'User input'!$I$9,'User input'!$J$8,IF(K1316&lt;'User input'!$I$10,'User input'!$J$9,IF(K1316&lt;'User input'!$I$11,'User input'!$J$10,'User input'!$J$11)))*S1316</f>
        <v>124.76300000000002</v>
      </c>
      <c r="U1316" s="27">
        <f>K1316*'User input'!$J$17+'User input'!$J$16</f>
        <v>0.5</v>
      </c>
    </row>
    <row r="1317" spans="1:21" x14ac:dyDescent="0.25">
      <c r="A1317" s="17">
        <v>1347</v>
      </c>
      <c r="B1317" s="6" t="s">
        <v>4163</v>
      </c>
      <c r="C1317" s="6" t="s">
        <v>2864</v>
      </c>
      <c r="D1317" s="6" t="s">
        <v>49</v>
      </c>
      <c r="E1317" s="6" t="s">
        <v>16</v>
      </c>
      <c r="F1317" s="15">
        <v>30</v>
      </c>
      <c r="G1317" s="6" t="s">
        <v>4164</v>
      </c>
      <c r="H1317" s="6" t="s">
        <v>859</v>
      </c>
      <c r="I1317" s="6" t="s">
        <v>19</v>
      </c>
      <c r="J1317" s="7">
        <v>44145</v>
      </c>
      <c r="K1317" s="15">
        <v>7</v>
      </c>
      <c r="L1317" s="6" t="s">
        <v>39</v>
      </c>
      <c r="M1317" s="6">
        <f t="shared" si="81"/>
        <v>2020</v>
      </c>
      <c r="N1317" s="6">
        <f t="shared" si="82"/>
        <v>11</v>
      </c>
      <c r="O1317" s="6" t="str">
        <f>VLOOKUP(L1317,'User input'!$D$6:$E$16,2,FALSE)</f>
        <v>Ultrathing V1</v>
      </c>
      <c r="P1317" s="6">
        <f>VLOOKUP(L1317,'User input'!$D$6:$G$16,3,FALSE)</f>
        <v>1.79</v>
      </c>
      <c r="Q1317" s="6">
        <f>VLOOKUP(L1317,'User input'!$D$6:$G$16,4,FALSE)</f>
        <v>17</v>
      </c>
      <c r="R1317" s="6">
        <f t="shared" si="83"/>
        <v>119</v>
      </c>
      <c r="S1317" s="26">
        <f t="shared" si="80"/>
        <v>213.01</v>
      </c>
      <c r="T1317" s="26">
        <f>IF(K1317&lt;'User input'!$I$9,'User input'!$J$8,IF(K1317&lt;'User input'!$I$10,'User input'!$J$9,IF(K1317&lt;'User input'!$I$11,'User input'!$J$10,'User input'!$J$11)))*S1317</f>
        <v>0</v>
      </c>
      <c r="U1317" s="26">
        <f>K1317*'User input'!$J$17+'User input'!$J$16</f>
        <v>0.5</v>
      </c>
    </row>
    <row r="1318" spans="1:21" x14ac:dyDescent="0.25">
      <c r="A1318" s="18">
        <v>1348</v>
      </c>
      <c r="B1318" s="10" t="s">
        <v>4165</v>
      </c>
      <c r="C1318" s="10" t="s">
        <v>3335</v>
      </c>
      <c r="D1318" s="10" t="s">
        <v>15</v>
      </c>
      <c r="E1318" s="10" t="s">
        <v>16</v>
      </c>
      <c r="F1318" s="16">
        <v>60</v>
      </c>
      <c r="G1318" s="10" t="s">
        <v>4166</v>
      </c>
      <c r="H1318" s="10" t="s">
        <v>4167</v>
      </c>
      <c r="I1318" s="10" t="s">
        <v>185</v>
      </c>
      <c r="J1318" s="11">
        <v>43584</v>
      </c>
      <c r="K1318" s="16">
        <v>74</v>
      </c>
      <c r="L1318" s="10" t="s">
        <v>33</v>
      </c>
      <c r="M1318" s="10">
        <f t="shared" si="81"/>
        <v>2019</v>
      </c>
      <c r="N1318" s="10">
        <f t="shared" si="82"/>
        <v>4</v>
      </c>
      <c r="O1318" s="10" t="str">
        <f>VLOOKUP(L1318,'User input'!$D$6:$E$16,2,FALSE)</f>
        <v>Megawidget L</v>
      </c>
      <c r="P1318" s="10">
        <f>VLOOKUP(L1318,'User input'!$D$6:$G$16,3,FALSE)</f>
        <v>1.79</v>
      </c>
      <c r="Q1318" s="10">
        <f>VLOOKUP(L1318,'User input'!$D$6:$G$16,4,FALSE)</f>
        <v>24</v>
      </c>
      <c r="R1318" s="10">
        <f t="shared" si="83"/>
        <v>1776</v>
      </c>
      <c r="S1318" s="27">
        <f t="shared" si="80"/>
        <v>3179.04</v>
      </c>
      <c r="T1318" s="27">
        <f>IF(K1318&lt;'User input'!$I$9,'User input'!$J$8,IF(K1318&lt;'User input'!$I$10,'User input'!$J$9,IF(K1318&lt;'User input'!$I$11,'User input'!$J$10,'User input'!$J$11)))*S1318</f>
        <v>158.952</v>
      </c>
      <c r="U1318" s="27">
        <f>K1318*'User input'!$J$17+'User input'!$J$16</f>
        <v>0.5</v>
      </c>
    </row>
    <row r="1319" spans="1:21" x14ac:dyDescent="0.25">
      <c r="A1319" s="17">
        <v>1349</v>
      </c>
      <c r="B1319" s="6" t="s">
        <v>2124</v>
      </c>
      <c r="C1319" s="6" t="s">
        <v>4168</v>
      </c>
      <c r="D1319" s="6" t="s">
        <v>15</v>
      </c>
      <c r="E1319" s="6" t="s">
        <v>16</v>
      </c>
      <c r="F1319" s="15">
        <v>30</v>
      </c>
      <c r="G1319" s="6" t="s">
        <v>4166</v>
      </c>
      <c r="H1319" s="6" t="s">
        <v>4169</v>
      </c>
      <c r="I1319" s="6" t="s">
        <v>32</v>
      </c>
      <c r="J1319" s="7">
        <v>43694</v>
      </c>
      <c r="K1319" s="15">
        <v>73</v>
      </c>
      <c r="L1319" s="6" t="s">
        <v>78</v>
      </c>
      <c r="M1319" s="6">
        <f t="shared" si="81"/>
        <v>2019</v>
      </c>
      <c r="N1319" s="6">
        <f t="shared" si="82"/>
        <v>8</v>
      </c>
      <c r="O1319" s="6" t="str">
        <f>VLOOKUP(L1319,'User input'!$D$6:$E$16,2,FALSE)</f>
        <v>Ultrathing V2</v>
      </c>
      <c r="P1319" s="6">
        <f>VLOOKUP(L1319,'User input'!$D$6:$G$16,3,FALSE)</f>
        <v>2.95</v>
      </c>
      <c r="Q1319" s="6">
        <f>VLOOKUP(L1319,'User input'!$D$6:$G$16,4,FALSE)</f>
        <v>20</v>
      </c>
      <c r="R1319" s="6">
        <f t="shared" si="83"/>
        <v>1460</v>
      </c>
      <c r="S1319" s="26">
        <f t="shared" si="80"/>
        <v>4307</v>
      </c>
      <c r="T1319" s="26">
        <f>IF(K1319&lt;'User input'!$I$9,'User input'!$J$8,IF(K1319&lt;'User input'!$I$10,'User input'!$J$9,IF(K1319&lt;'User input'!$I$11,'User input'!$J$10,'User input'!$J$11)))*S1319</f>
        <v>215.35000000000002</v>
      </c>
      <c r="U1319" s="26">
        <f>K1319*'User input'!$J$17+'User input'!$J$16</f>
        <v>0.5</v>
      </c>
    </row>
    <row r="1320" spans="1:21" x14ac:dyDescent="0.25">
      <c r="A1320" s="18">
        <v>1350</v>
      </c>
      <c r="B1320" s="10" t="s">
        <v>4170</v>
      </c>
      <c r="C1320" s="10" t="s">
        <v>4046</v>
      </c>
      <c r="D1320" s="10" t="s">
        <v>15</v>
      </c>
      <c r="E1320" s="10" t="s">
        <v>16</v>
      </c>
      <c r="F1320" s="16">
        <v>90</v>
      </c>
      <c r="G1320" s="10" t="s">
        <v>4171</v>
      </c>
      <c r="H1320" s="10" t="s">
        <v>1098</v>
      </c>
      <c r="I1320" s="10" t="s">
        <v>25</v>
      </c>
      <c r="J1320" s="11">
        <v>43615</v>
      </c>
      <c r="K1320" s="16">
        <v>42</v>
      </c>
      <c r="L1320" s="10" t="s">
        <v>62</v>
      </c>
      <c r="M1320" s="10">
        <f t="shared" si="81"/>
        <v>2019</v>
      </c>
      <c r="N1320" s="10">
        <f t="shared" si="82"/>
        <v>5</v>
      </c>
      <c r="O1320" s="10" t="str">
        <f>VLOOKUP(L1320,'User input'!$D$6:$E$16,2,FALSE)</f>
        <v>Ultrathing V4</v>
      </c>
      <c r="P1320" s="10">
        <f>VLOOKUP(L1320,'User input'!$D$6:$G$16,3,FALSE)</f>
        <v>3.99</v>
      </c>
      <c r="Q1320" s="10">
        <f>VLOOKUP(L1320,'User input'!$D$6:$G$16,4,FALSE)</f>
        <v>24</v>
      </c>
      <c r="R1320" s="10">
        <f t="shared" si="83"/>
        <v>1008</v>
      </c>
      <c r="S1320" s="27">
        <f t="shared" si="80"/>
        <v>4021.92</v>
      </c>
      <c r="T1320" s="27">
        <f>IF(K1320&lt;'User input'!$I$9,'User input'!$J$8,IF(K1320&lt;'User input'!$I$10,'User input'!$J$9,IF(K1320&lt;'User input'!$I$11,'User input'!$J$10,'User input'!$J$11)))*S1320</f>
        <v>120.6576</v>
      </c>
      <c r="U1320" s="27">
        <f>K1320*'User input'!$J$17+'User input'!$J$16</f>
        <v>0.5</v>
      </c>
    </row>
    <row r="1321" spans="1:21" x14ac:dyDescent="0.25">
      <c r="A1321" s="17">
        <v>1351</v>
      </c>
      <c r="B1321" s="6" t="s">
        <v>4172</v>
      </c>
      <c r="C1321" s="6" t="s">
        <v>4173</v>
      </c>
      <c r="D1321" s="6" t="s">
        <v>28</v>
      </c>
      <c r="E1321" s="6" t="s">
        <v>29</v>
      </c>
      <c r="F1321" s="15">
        <v>90</v>
      </c>
      <c r="G1321" s="6" t="s">
        <v>4174</v>
      </c>
      <c r="H1321" s="6" t="s">
        <v>2120</v>
      </c>
      <c r="I1321" s="6" t="s">
        <v>32</v>
      </c>
      <c r="J1321" s="7">
        <v>43826</v>
      </c>
      <c r="K1321" s="15">
        <v>22</v>
      </c>
      <c r="L1321" s="6" t="s">
        <v>33</v>
      </c>
      <c r="M1321" s="6">
        <f t="shared" si="81"/>
        <v>2019</v>
      </c>
      <c r="N1321" s="6">
        <f t="shared" si="82"/>
        <v>12</v>
      </c>
      <c r="O1321" s="6" t="str">
        <f>VLOOKUP(L1321,'User input'!$D$6:$E$16,2,FALSE)</f>
        <v>Megawidget L</v>
      </c>
      <c r="P1321" s="6">
        <f>VLOOKUP(L1321,'User input'!$D$6:$G$16,3,FALSE)</f>
        <v>1.79</v>
      </c>
      <c r="Q1321" s="6">
        <f>VLOOKUP(L1321,'User input'!$D$6:$G$16,4,FALSE)</f>
        <v>24</v>
      </c>
      <c r="R1321" s="6">
        <f t="shared" si="83"/>
        <v>528</v>
      </c>
      <c r="S1321" s="26">
        <f t="shared" si="80"/>
        <v>945.12</v>
      </c>
      <c r="T1321" s="26">
        <f>IF(K1321&lt;'User input'!$I$9,'User input'!$J$8,IF(K1321&lt;'User input'!$I$10,'User input'!$J$9,IF(K1321&lt;'User input'!$I$11,'User input'!$J$10,'User input'!$J$11)))*S1321</f>
        <v>28.3536</v>
      </c>
      <c r="U1321" s="26">
        <f>K1321*'User input'!$J$17+'User input'!$J$16</f>
        <v>0.5</v>
      </c>
    </row>
    <row r="1322" spans="1:21" x14ac:dyDescent="0.25">
      <c r="A1322" s="18">
        <v>1352</v>
      </c>
      <c r="B1322" s="10" t="s">
        <v>4175</v>
      </c>
      <c r="C1322" s="10" t="s">
        <v>423</v>
      </c>
      <c r="D1322" s="10" t="s">
        <v>49</v>
      </c>
      <c r="E1322" s="10" t="s">
        <v>16</v>
      </c>
      <c r="F1322" s="16">
        <v>60</v>
      </c>
      <c r="G1322" s="10" t="s">
        <v>4176</v>
      </c>
      <c r="H1322" s="10" t="s">
        <v>1498</v>
      </c>
      <c r="I1322" s="10" t="s">
        <v>32</v>
      </c>
      <c r="J1322" s="11">
        <v>44146</v>
      </c>
      <c r="K1322" s="16">
        <v>49</v>
      </c>
      <c r="L1322" s="10" t="s">
        <v>99</v>
      </c>
      <c r="M1322" s="10">
        <f t="shared" si="81"/>
        <v>2020</v>
      </c>
      <c r="N1322" s="10">
        <f t="shared" si="82"/>
        <v>11</v>
      </c>
      <c r="O1322" s="10" t="str">
        <f>VLOOKUP(L1322,'User input'!$D$6:$E$16,2,FALSE)</f>
        <v>Superwossname</v>
      </c>
      <c r="P1322" s="10">
        <f>VLOOKUP(L1322,'User input'!$D$6:$G$16,3,FALSE)</f>
        <v>3.49</v>
      </c>
      <c r="Q1322" s="10">
        <f>VLOOKUP(L1322,'User input'!$D$6:$G$16,4,FALSE)</f>
        <v>20</v>
      </c>
      <c r="R1322" s="10">
        <f t="shared" si="83"/>
        <v>980</v>
      </c>
      <c r="S1322" s="27">
        <f t="shared" si="80"/>
        <v>3420.2000000000003</v>
      </c>
      <c r="T1322" s="27">
        <f>IF(K1322&lt;'User input'!$I$9,'User input'!$J$8,IF(K1322&lt;'User input'!$I$10,'User input'!$J$9,IF(K1322&lt;'User input'!$I$11,'User input'!$J$10,'User input'!$J$11)))*S1322</f>
        <v>102.60600000000001</v>
      </c>
      <c r="U1322" s="27">
        <f>K1322*'User input'!$J$17+'User input'!$J$16</f>
        <v>0.5</v>
      </c>
    </row>
    <row r="1323" spans="1:21" x14ac:dyDescent="0.25">
      <c r="A1323" s="17">
        <v>1353</v>
      </c>
      <c r="B1323" s="6" t="s">
        <v>4177</v>
      </c>
      <c r="C1323" s="6" t="s">
        <v>4178</v>
      </c>
      <c r="D1323" s="6" t="s">
        <v>15</v>
      </c>
      <c r="E1323" s="6" t="s">
        <v>16</v>
      </c>
      <c r="F1323" s="15">
        <v>30</v>
      </c>
      <c r="G1323" s="6" t="s">
        <v>4179</v>
      </c>
      <c r="H1323" s="6" t="s">
        <v>416</v>
      </c>
      <c r="I1323" s="6" t="s">
        <v>32</v>
      </c>
      <c r="J1323" s="7">
        <v>44031</v>
      </c>
      <c r="K1323" s="15">
        <v>46</v>
      </c>
      <c r="L1323" s="6" t="s">
        <v>52</v>
      </c>
      <c r="M1323" s="6">
        <f t="shared" si="81"/>
        <v>2020</v>
      </c>
      <c r="N1323" s="6">
        <f t="shared" si="82"/>
        <v>7</v>
      </c>
      <c r="O1323" s="6" t="str">
        <f>VLOOKUP(L1323,'User input'!$D$6:$E$16,2,FALSE)</f>
        <v>Megawidget S</v>
      </c>
      <c r="P1323" s="6">
        <f>VLOOKUP(L1323,'User input'!$D$6:$G$16,3,FALSE)</f>
        <v>0.69</v>
      </c>
      <c r="Q1323" s="6">
        <f>VLOOKUP(L1323,'User input'!$D$6:$G$16,4,FALSE)</f>
        <v>24</v>
      </c>
      <c r="R1323" s="6">
        <f t="shared" si="83"/>
        <v>1104</v>
      </c>
      <c r="S1323" s="26">
        <f t="shared" si="80"/>
        <v>761.76</v>
      </c>
      <c r="T1323" s="26">
        <f>IF(K1323&lt;'User input'!$I$9,'User input'!$J$8,IF(K1323&lt;'User input'!$I$10,'User input'!$J$9,IF(K1323&lt;'User input'!$I$11,'User input'!$J$10,'User input'!$J$11)))*S1323</f>
        <v>22.852799999999998</v>
      </c>
      <c r="U1323" s="26">
        <f>K1323*'User input'!$J$17+'User input'!$J$16</f>
        <v>0.5</v>
      </c>
    </row>
    <row r="1324" spans="1:21" x14ac:dyDescent="0.25">
      <c r="A1324" s="18">
        <v>1354</v>
      </c>
      <c r="B1324" s="10" t="s">
        <v>4180</v>
      </c>
      <c r="C1324" s="10" t="s">
        <v>4181</v>
      </c>
      <c r="D1324" s="10" t="s">
        <v>28</v>
      </c>
      <c r="E1324" s="10" t="s">
        <v>29</v>
      </c>
      <c r="F1324" s="16">
        <v>90</v>
      </c>
      <c r="G1324" s="10" t="s">
        <v>4182</v>
      </c>
      <c r="H1324" s="10" t="s">
        <v>4183</v>
      </c>
      <c r="I1324" s="10" t="s">
        <v>238</v>
      </c>
      <c r="J1324" s="11">
        <v>43793</v>
      </c>
      <c r="K1324" s="16">
        <v>34</v>
      </c>
      <c r="L1324" s="10" t="s">
        <v>157</v>
      </c>
      <c r="M1324" s="10">
        <f t="shared" si="81"/>
        <v>2019</v>
      </c>
      <c r="N1324" s="10">
        <f t="shared" si="82"/>
        <v>11</v>
      </c>
      <c r="O1324" s="10" t="str">
        <f>VLOOKUP(L1324,'User input'!$D$6:$E$16,2,FALSE)</f>
        <v>Ultrathing V3</v>
      </c>
      <c r="P1324" s="10">
        <f>VLOOKUP(L1324,'User input'!$D$6:$G$16,3,FALSE)</f>
        <v>3.39</v>
      </c>
      <c r="Q1324" s="10">
        <f>VLOOKUP(L1324,'User input'!$D$6:$G$16,4,FALSE)</f>
        <v>24</v>
      </c>
      <c r="R1324" s="10">
        <f t="shared" si="83"/>
        <v>816</v>
      </c>
      <c r="S1324" s="27">
        <f t="shared" si="80"/>
        <v>2766.2400000000002</v>
      </c>
      <c r="T1324" s="27">
        <f>IF(K1324&lt;'User input'!$I$9,'User input'!$J$8,IF(K1324&lt;'User input'!$I$10,'User input'!$J$9,IF(K1324&lt;'User input'!$I$11,'User input'!$J$10,'User input'!$J$11)))*S1324</f>
        <v>82.987200000000001</v>
      </c>
      <c r="U1324" s="27">
        <f>K1324*'User input'!$J$17+'User input'!$J$16</f>
        <v>0.5</v>
      </c>
    </row>
    <row r="1325" spans="1:21" x14ac:dyDescent="0.25">
      <c r="A1325" s="17">
        <v>1355</v>
      </c>
      <c r="B1325" s="6" t="s">
        <v>4184</v>
      </c>
      <c r="C1325" s="6" t="s">
        <v>3136</v>
      </c>
      <c r="D1325" s="6" t="s">
        <v>15</v>
      </c>
      <c r="E1325" s="6" t="s">
        <v>16</v>
      </c>
      <c r="F1325" s="15">
        <v>90</v>
      </c>
      <c r="G1325" s="6" t="s">
        <v>4185</v>
      </c>
      <c r="H1325" s="6" t="s">
        <v>2867</v>
      </c>
      <c r="I1325" s="6" t="s">
        <v>2868</v>
      </c>
      <c r="J1325" s="7">
        <v>43763</v>
      </c>
      <c r="K1325" s="15">
        <v>8</v>
      </c>
      <c r="L1325" s="6" t="s">
        <v>157</v>
      </c>
      <c r="M1325" s="6">
        <f t="shared" si="81"/>
        <v>2019</v>
      </c>
      <c r="N1325" s="6">
        <f t="shared" si="82"/>
        <v>10</v>
      </c>
      <c r="O1325" s="6" t="str">
        <f>VLOOKUP(L1325,'User input'!$D$6:$E$16,2,FALSE)</f>
        <v>Ultrathing V3</v>
      </c>
      <c r="P1325" s="6">
        <f>VLOOKUP(L1325,'User input'!$D$6:$G$16,3,FALSE)</f>
        <v>3.39</v>
      </c>
      <c r="Q1325" s="6">
        <f>VLOOKUP(L1325,'User input'!$D$6:$G$16,4,FALSE)</f>
        <v>24</v>
      </c>
      <c r="R1325" s="6">
        <f t="shared" si="83"/>
        <v>192</v>
      </c>
      <c r="S1325" s="26">
        <f t="shared" si="80"/>
        <v>650.88</v>
      </c>
      <c r="T1325" s="26">
        <f>IF(K1325&lt;'User input'!$I$9,'User input'!$J$8,IF(K1325&lt;'User input'!$I$10,'User input'!$J$9,IF(K1325&lt;'User input'!$I$11,'User input'!$J$10,'User input'!$J$11)))*S1325</f>
        <v>0</v>
      </c>
      <c r="U1325" s="26">
        <f>K1325*'User input'!$J$17+'User input'!$J$16</f>
        <v>0.5</v>
      </c>
    </row>
    <row r="1326" spans="1:21" x14ac:dyDescent="0.25">
      <c r="A1326" s="18">
        <v>1356</v>
      </c>
      <c r="B1326" s="10" t="s">
        <v>2137</v>
      </c>
      <c r="C1326" s="10" t="s">
        <v>1018</v>
      </c>
      <c r="D1326" s="10" t="s">
        <v>115</v>
      </c>
      <c r="E1326" s="10" t="s">
        <v>29</v>
      </c>
      <c r="F1326" s="16">
        <v>30</v>
      </c>
      <c r="G1326" s="10" t="s">
        <v>4186</v>
      </c>
      <c r="H1326" s="10" t="s">
        <v>3409</v>
      </c>
      <c r="I1326" s="10" t="s">
        <v>25</v>
      </c>
      <c r="J1326" s="11">
        <v>43640</v>
      </c>
      <c r="K1326" s="16">
        <v>3</v>
      </c>
      <c r="L1326" s="10" t="s">
        <v>68</v>
      </c>
      <c r="M1326" s="10">
        <f t="shared" si="81"/>
        <v>2019</v>
      </c>
      <c r="N1326" s="10">
        <f t="shared" si="82"/>
        <v>6</v>
      </c>
      <c r="O1326" s="10" t="str">
        <f>VLOOKUP(L1326,'User input'!$D$6:$E$16,2,FALSE)</f>
        <v>Megawidget M</v>
      </c>
      <c r="P1326" s="10">
        <f>VLOOKUP(L1326,'User input'!$D$6:$G$16,3,FALSE)</f>
        <v>1.29</v>
      </c>
      <c r="Q1326" s="10">
        <f>VLOOKUP(L1326,'User input'!$D$6:$G$16,4,FALSE)</f>
        <v>24</v>
      </c>
      <c r="R1326" s="10">
        <f t="shared" si="83"/>
        <v>72</v>
      </c>
      <c r="S1326" s="27">
        <f t="shared" si="80"/>
        <v>92.88</v>
      </c>
      <c r="T1326" s="27">
        <f>IF(K1326&lt;'User input'!$I$9,'User input'!$J$8,IF(K1326&lt;'User input'!$I$10,'User input'!$J$9,IF(K1326&lt;'User input'!$I$11,'User input'!$J$10,'User input'!$J$11)))*S1326</f>
        <v>0</v>
      </c>
      <c r="U1326" s="27">
        <f>K1326*'User input'!$J$17+'User input'!$J$16</f>
        <v>0.5</v>
      </c>
    </row>
    <row r="1327" spans="1:21" x14ac:dyDescent="0.25">
      <c r="A1327" s="17">
        <v>1357</v>
      </c>
      <c r="B1327" s="6" t="s">
        <v>4187</v>
      </c>
      <c r="C1327" s="6" t="s">
        <v>2085</v>
      </c>
      <c r="D1327" s="6" t="s">
        <v>15</v>
      </c>
      <c r="E1327" s="6" t="s">
        <v>16</v>
      </c>
      <c r="F1327" s="15">
        <v>30</v>
      </c>
      <c r="G1327" s="6" t="s">
        <v>4188</v>
      </c>
      <c r="H1327" s="6" t="s">
        <v>2717</v>
      </c>
      <c r="I1327" s="6" t="s">
        <v>2320</v>
      </c>
      <c r="J1327" s="7">
        <v>43598</v>
      </c>
      <c r="K1327" s="15">
        <v>55</v>
      </c>
      <c r="L1327" s="6" t="s">
        <v>99</v>
      </c>
      <c r="M1327" s="6">
        <f t="shared" si="81"/>
        <v>2019</v>
      </c>
      <c r="N1327" s="6">
        <f t="shared" si="82"/>
        <v>5</v>
      </c>
      <c r="O1327" s="6" t="str">
        <f>VLOOKUP(L1327,'User input'!$D$6:$E$16,2,FALSE)</f>
        <v>Superwossname</v>
      </c>
      <c r="P1327" s="6">
        <f>VLOOKUP(L1327,'User input'!$D$6:$G$16,3,FALSE)</f>
        <v>3.49</v>
      </c>
      <c r="Q1327" s="6">
        <f>VLOOKUP(L1327,'User input'!$D$6:$G$16,4,FALSE)</f>
        <v>20</v>
      </c>
      <c r="R1327" s="6">
        <f t="shared" si="83"/>
        <v>1100</v>
      </c>
      <c r="S1327" s="26">
        <f t="shared" si="80"/>
        <v>3839.0000000000005</v>
      </c>
      <c r="T1327" s="26">
        <f>IF(K1327&lt;'User input'!$I$9,'User input'!$J$8,IF(K1327&lt;'User input'!$I$10,'User input'!$J$9,IF(K1327&lt;'User input'!$I$11,'User input'!$J$10,'User input'!$J$11)))*S1327</f>
        <v>191.95000000000005</v>
      </c>
      <c r="U1327" s="26">
        <f>K1327*'User input'!$J$17+'User input'!$J$16</f>
        <v>0.5</v>
      </c>
    </row>
    <row r="1328" spans="1:21" x14ac:dyDescent="0.25">
      <c r="A1328" s="17">
        <v>1359</v>
      </c>
      <c r="B1328" s="6" t="s">
        <v>128</v>
      </c>
      <c r="C1328" s="6" t="s">
        <v>3352</v>
      </c>
      <c r="D1328" s="6" t="s">
        <v>28</v>
      </c>
      <c r="E1328" s="6" t="s">
        <v>29</v>
      </c>
      <c r="F1328" s="15">
        <v>30</v>
      </c>
      <c r="G1328" s="6" t="s">
        <v>4190</v>
      </c>
      <c r="H1328" s="6" t="s">
        <v>2210</v>
      </c>
      <c r="I1328" s="6" t="s">
        <v>1881</v>
      </c>
      <c r="J1328" s="7">
        <v>44329</v>
      </c>
      <c r="K1328" s="15">
        <v>55</v>
      </c>
      <c r="L1328" s="6" t="s">
        <v>44</v>
      </c>
      <c r="M1328" s="6">
        <f t="shared" si="81"/>
        <v>2021</v>
      </c>
      <c r="N1328" s="6">
        <f t="shared" si="82"/>
        <v>5</v>
      </c>
      <c r="O1328" s="6" t="str">
        <f>VLOOKUP(L1328,'User input'!$D$6:$E$16,2,FALSE)</f>
        <v>Gigastuff</v>
      </c>
      <c r="P1328" s="6">
        <f>VLOOKUP(L1328,'User input'!$D$6:$G$16,3,FALSE)</f>
        <v>1.89</v>
      </c>
      <c r="Q1328" s="6">
        <f>VLOOKUP(L1328,'User input'!$D$6:$G$16,4,FALSE)</f>
        <v>18</v>
      </c>
      <c r="R1328" s="6">
        <f t="shared" si="83"/>
        <v>990</v>
      </c>
      <c r="S1328" s="26">
        <f t="shared" si="80"/>
        <v>1871.1</v>
      </c>
      <c r="T1328" s="26">
        <f>IF(K1328&lt;'User input'!$I$9,'User input'!$J$8,IF(K1328&lt;'User input'!$I$10,'User input'!$J$9,IF(K1328&lt;'User input'!$I$11,'User input'!$J$10,'User input'!$J$11)))*S1328</f>
        <v>93.555000000000007</v>
      </c>
      <c r="U1328" s="26">
        <f>K1328*'User input'!$J$17+'User input'!$J$16</f>
        <v>0.5</v>
      </c>
    </row>
    <row r="1329" spans="1:21" x14ac:dyDescent="0.25">
      <c r="A1329" s="18">
        <v>1360</v>
      </c>
      <c r="B1329" s="10" t="s">
        <v>1091</v>
      </c>
      <c r="C1329" s="10" t="s">
        <v>4191</v>
      </c>
      <c r="D1329" s="10" t="s">
        <v>28</v>
      </c>
      <c r="E1329" s="10" t="s">
        <v>29</v>
      </c>
      <c r="F1329" s="16">
        <v>60</v>
      </c>
      <c r="G1329" s="10" t="s">
        <v>4192</v>
      </c>
      <c r="H1329" s="10" t="s">
        <v>2328</v>
      </c>
      <c r="I1329" s="10" t="s">
        <v>238</v>
      </c>
      <c r="J1329" s="11">
        <v>44339</v>
      </c>
      <c r="K1329" s="16">
        <v>70</v>
      </c>
      <c r="L1329" s="10" t="s">
        <v>78</v>
      </c>
      <c r="M1329" s="10">
        <f t="shared" si="81"/>
        <v>2021</v>
      </c>
      <c r="N1329" s="10">
        <f t="shared" si="82"/>
        <v>5</v>
      </c>
      <c r="O1329" s="10" t="str">
        <f>VLOOKUP(L1329,'User input'!$D$6:$E$16,2,FALSE)</f>
        <v>Ultrathing V2</v>
      </c>
      <c r="P1329" s="10">
        <f>VLOOKUP(L1329,'User input'!$D$6:$G$16,3,FALSE)</f>
        <v>2.95</v>
      </c>
      <c r="Q1329" s="10">
        <f>VLOOKUP(L1329,'User input'!$D$6:$G$16,4,FALSE)</f>
        <v>20</v>
      </c>
      <c r="R1329" s="10">
        <f t="shared" si="83"/>
        <v>1400</v>
      </c>
      <c r="S1329" s="27">
        <f t="shared" si="80"/>
        <v>4130</v>
      </c>
      <c r="T1329" s="27">
        <f>IF(K1329&lt;'User input'!$I$9,'User input'!$J$8,IF(K1329&lt;'User input'!$I$10,'User input'!$J$9,IF(K1329&lt;'User input'!$I$11,'User input'!$J$10,'User input'!$J$11)))*S1329</f>
        <v>206.5</v>
      </c>
      <c r="U1329" s="27">
        <f>K1329*'User input'!$J$17+'User input'!$J$16</f>
        <v>0.5</v>
      </c>
    </row>
    <row r="1330" spans="1:21" x14ac:dyDescent="0.25">
      <c r="A1330" s="17">
        <v>1361</v>
      </c>
      <c r="B1330" s="6" t="s">
        <v>2084</v>
      </c>
      <c r="C1330" s="6" t="s">
        <v>168</v>
      </c>
      <c r="D1330" s="6" t="s">
        <v>49</v>
      </c>
      <c r="E1330" s="6" t="s">
        <v>16</v>
      </c>
      <c r="F1330" s="15">
        <v>90</v>
      </c>
      <c r="G1330" s="6" t="s">
        <v>4193</v>
      </c>
      <c r="H1330" s="6" t="s">
        <v>4194</v>
      </c>
      <c r="I1330" s="6" t="s">
        <v>43</v>
      </c>
      <c r="J1330" s="7">
        <v>43803</v>
      </c>
      <c r="K1330" s="15">
        <v>79</v>
      </c>
      <c r="L1330" s="6" t="s">
        <v>33</v>
      </c>
      <c r="M1330" s="6">
        <f t="shared" si="81"/>
        <v>2019</v>
      </c>
      <c r="N1330" s="6">
        <f t="shared" si="82"/>
        <v>12</v>
      </c>
      <c r="O1330" s="6" t="str">
        <f>VLOOKUP(L1330,'User input'!$D$6:$E$16,2,FALSE)</f>
        <v>Megawidget L</v>
      </c>
      <c r="P1330" s="6">
        <f>VLOOKUP(L1330,'User input'!$D$6:$G$16,3,FALSE)</f>
        <v>1.79</v>
      </c>
      <c r="Q1330" s="6">
        <f>VLOOKUP(L1330,'User input'!$D$6:$G$16,4,FALSE)</f>
        <v>24</v>
      </c>
      <c r="R1330" s="6">
        <f t="shared" si="83"/>
        <v>1896</v>
      </c>
      <c r="S1330" s="26">
        <f t="shared" si="80"/>
        <v>3393.84</v>
      </c>
      <c r="T1330" s="26">
        <f>IF(K1330&lt;'User input'!$I$9,'User input'!$J$8,IF(K1330&lt;'User input'!$I$10,'User input'!$J$9,IF(K1330&lt;'User input'!$I$11,'User input'!$J$10,'User input'!$J$11)))*S1330</f>
        <v>169.69200000000001</v>
      </c>
      <c r="U1330" s="26">
        <f>K1330*'User input'!$J$17+'User input'!$J$16</f>
        <v>0.5</v>
      </c>
    </row>
    <row r="1331" spans="1:21" x14ac:dyDescent="0.25">
      <c r="A1331" s="18">
        <v>1362</v>
      </c>
      <c r="B1331" s="10" t="s">
        <v>3699</v>
      </c>
      <c r="C1331" s="10" t="s">
        <v>2125</v>
      </c>
      <c r="D1331" s="10" t="s">
        <v>28</v>
      </c>
      <c r="E1331" s="10" t="s">
        <v>29</v>
      </c>
      <c r="F1331" s="16">
        <v>30</v>
      </c>
      <c r="G1331" s="10" t="s">
        <v>4195</v>
      </c>
      <c r="H1331" s="10" t="s">
        <v>3049</v>
      </c>
      <c r="I1331" s="10" t="s">
        <v>185</v>
      </c>
      <c r="J1331" s="11">
        <v>44511</v>
      </c>
      <c r="K1331" s="16">
        <v>50</v>
      </c>
      <c r="L1331" s="10" t="s">
        <v>20</v>
      </c>
      <c r="M1331" s="10">
        <f t="shared" si="81"/>
        <v>2021</v>
      </c>
      <c r="N1331" s="10">
        <f t="shared" si="82"/>
        <v>11</v>
      </c>
      <c r="O1331" s="10" t="str">
        <f>VLOOKUP(L1331,'User input'!$D$6:$E$16,2,FALSE)</f>
        <v>Hyperwotsit</v>
      </c>
      <c r="P1331" s="10">
        <f>VLOOKUP(L1331,'User input'!$D$6:$G$16,3,FALSE)</f>
        <v>2.0099999999999998</v>
      </c>
      <c r="Q1331" s="10">
        <f>VLOOKUP(L1331,'User input'!$D$6:$G$16,4,FALSE)</f>
        <v>20</v>
      </c>
      <c r="R1331" s="10">
        <f t="shared" si="83"/>
        <v>1000</v>
      </c>
      <c r="S1331" s="27">
        <f t="shared" si="80"/>
        <v>2009.9999999999998</v>
      </c>
      <c r="T1331" s="27">
        <f>IF(K1331&lt;'User input'!$I$9,'User input'!$J$8,IF(K1331&lt;'User input'!$I$10,'User input'!$J$9,IF(K1331&lt;'User input'!$I$11,'User input'!$J$10,'User input'!$J$11)))*S1331</f>
        <v>100.5</v>
      </c>
      <c r="U1331" s="27">
        <f>K1331*'User input'!$J$17+'User input'!$J$16</f>
        <v>0.5</v>
      </c>
    </row>
    <row r="1332" spans="1:21" x14ac:dyDescent="0.25">
      <c r="A1332" s="17">
        <v>1363</v>
      </c>
      <c r="B1332" s="6" t="s">
        <v>4196</v>
      </c>
      <c r="C1332" s="6" t="s">
        <v>2625</v>
      </c>
      <c r="D1332" s="6" t="s">
        <v>49</v>
      </c>
      <c r="E1332" s="6" t="s">
        <v>16</v>
      </c>
      <c r="F1332" s="15">
        <v>30</v>
      </c>
      <c r="G1332" s="6" t="s">
        <v>4197</v>
      </c>
      <c r="H1332" s="6" t="s">
        <v>3202</v>
      </c>
      <c r="I1332" s="6" t="s">
        <v>25</v>
      </c>
      <c r="J1332" s="7">
        <v>43937</v>
      </c>
      <c r="K1332" s="15">
        <v>8</v>
      </c>
      <c r="L1332" s="6" t="s">
        <v>44</v>
      </c>
      <c r="M1332" s="6">
        <f t="shared" si="81"/>
        <v>2020</v>
      </c>
      <c r="N1332" s="6">
        <f t="shared" si="82"/>
        <v>4</v>
      </c>
      <c r="O1332" s="6" t="str">
        <f>VLOOKUP(L1332,'User input'!$D$6:$E$16,2,FALSE)</f>
        <v>Gigastuff</v>
      </c>
      <c r="P1332" s="6">
        <f>VLOOKUP(L1332,'User input'!$D$6:$G$16,3,FALSE)</f>
        <v>1.89</v>
      </c>
      <c r="Q1332" s="6">
        <f>VLOOKUP(L1332,'User input'!$D$6:$G$16,4,FALSE)</f>
        <v>18</v>
      </c>
      <c r="R1332" s="6">
        <f t="shared" si="83"/>
        <v>144</v>
      </c>
      <c r="S1332" s="26">
        <f t="shared" si="80"/>
        <v>272.15999999999997</v>
      </c>
      <c r="T1332" s="26">
        <f>IF(K1332&lt;'User input'!$I$9,'User input'!$J$8,IF(K1332&lt;'User input'!$I$10,'User input'!$J$9,IF(K1332&lt;'User input'!$I$11,'User input'!$J$10,'User input'!$J$11)))*S1332</f>
        <v>0</v>
      </c>
      <c r="U1332" s="26">
        <f>K1332*'User input'!$J$17+'User input'!$J$16</f>
        <v>0.5</v>
      </c>
    </row>
    <row r="1333" spans="1:21" x14ac:dyDescent="0.25">
      <c r="A1333" s="18">
        <v>1364</v>
      </c>
      <c r="B1333" s="10" t="s">
        <v>4198</v>
      </c>
      <c r="C1333" s="10" t="s">
        <v>1955</v>
      </c>
      <c r="D1333" s="10" t="s">
        <v>90</v>
      </c>
      <c r="E1333" s="10" t="s">
        <v>16</v>
      </c>
      <c r="F1333" s="16">
        <v>90</v>
      </c>
      <c r="G1333" s="10" t="s">
        <v>4199</v>
      </c>
      <c r="H1333" s="10" t="s">
        <v>4085</v>
      </c>
      <c r="I1333" s="10" t="s">
        <v>1881</v>
      </c>
      <c r="J1333" s="11">
        <v>44319</v>
      </c>
      <c r="K1333" s="16">
        <v>21</v>
      </c>
      <c r="L1333" s="10" t="s">
        <v>157</v>
      </c>
      <c r="M1333" s="10">
        <f t="shared" si="81"/>
        <v>2021</v>
      </c>
      <c r="N1333" s="10">
        <f t="shared" si="82"/>
        <v>5</v>
      </c>
      <c r="O1333" s="10" t="str">
        <f>VLOOKUP(L1333,'User input'!$D$6:$E$16,2,FALSE)</f>
        <v>Ultrathing V3</v>
      </c>
      <c r="P1333" s="10">
        <f>VLOOKUP(L1333,'User input'!$D$6:$G$16,3,FALSE)</f>
        <v>3.39</v>
      </c>
      <c r="Q1333" s="10">
        <f>VLOOKUP(L1333,'User input'!$D$6:$G$16,4,FALSE)</f>
        <v>24</v>
      </c>
      <c r="R1333" s="10">
        <f t="shared" si="83"/>
        <v>504</v>
      </c>
      <c r="S1333" s="27">
        <f t="shared" si="80"/>
        <v>1708.5600000000002</v>
      </c>
      <c r="T1333" s="27">
        <f>IF(K1333&lt;'User input'!$I$9,'User input'!$J$8,IF(K1333&lt;'User input'!$I$10,'User input'!$J$9,IF(K1333&lt;'User input'!$I$11,'User input'!$J$10,'User input'!$J$11)))*S1333</f>
        <v>51.256800000000005</v>
      </c>
      <c r="U1333" s="27">
        <f>K1333*'User input'!$J$17+'User input'!$J$16</f>
        <v>0.5</v>
      </c>
    </row>
    <row r="1334" spans="1:21" x14ac:dyDescent="0.25">
      <c r="A1334" s="17">
        <v>1365</v>
      </c>
      <c r="B1334" s="6" t="s">
        <v>1347</v>
      </c>
      <c r="C1334" s="6" t="s">
        <v>3047</v>
      </c>
      <c r="D1334" s="6" t="s">
        <v>28</v>
      </c>
      <c r="E1334" s="6" t="s">
        <v>29</v>
      </c>
      <c r="F1334" s="15">
        <v>90</v>
      </c>
      <c r="G1334" s="6" t="s">
        <v>4199</v>
      </c>
      <c r="H1334" s="6" t="s">
        <v>4200</v>
      </c>
      <c r="I1334" s="6" t="s">
        <v>185</v>
      </c>
      <c r="J1334" s="7">
        <v>43929</v>
      </c>
      <c r="K1334" s="15">
        <v>76</v>
      </c>
      <c r="L1334" s="6" t="s">
        <v>33</v>
      </c>
      <c r="M1334" s="6">
        <f t="shared" si="81"/>
        <v>2020</v>
      </c>
      <c r="N1334" s="6">
        <f t="shared" si="82"/>
        <v>4</v>
      </c>
      <c r="O1334" s="6" t="str">
        <f>VLOOKUP(L1334,'User input'!$D$6:$E$16,2,FALSE)</f>
        <v>Megawidget L</v>
      </c>
      <c r="P1334" s="6">
        <f>VLOOKUP(L1334,'User input'!$D$6:$G$16,3,FALSE)</f>
        <v>1.79</v>
      </c>
      <c r="Q1334" s="6">
        <f>VLOOKUP(L1334,'User input'!$D$6:$G$16,4,FALSE)</f>
        <v>24</v>
      </c>
      <c r="R1334" s="6">
        <f t="shared" si="83"/>
        <v>1824</v>
      </c>
      <c r="S1334" s="26">
        <f t="shared" si="80"/>
        <v>3264.96</v>
      </c>
      <c r="T1334" s="26">
        <f>IF(K1334&lt;'User input'!$I$9,'User input'!$J$8,IF(K1334&lt;'User input'!$I$10,'User input'!$J$9,IF(K1334&lt;'User input'!$I$11,'User input'!$J$10,'User input'!$J$11)))*S1334</f>
        <v>163.24800000000002</v>
      </c>
      <c r="U1334" s="26">
        <f>K1334*'User input'!$J$17+'User input'!$J$16</f>
        <v>0.5</v>
      </c>
    </row>
    <row r="1335" spans="1:21" x14ac:dyDescent="0.25">
      <c r="A1335" s="18">
        <v>1366</v>
      </c>
      <c r="B1335" s="10" t="s">
        <v>4201</v>
      </c>
      <c r="C1335" s="10" t="s">
        <v>4202</v>
      </c>
      <c r="D1335" s="10" t="s">
        <v>49</v>
      </c>
      <c r="E1335" s="10" t="s">
        <v>16</v>
      </c>
      <c r="F1335" s="16">
        <v>30</v>
      </c>
      <c r="G1335" s="10" t="s">
        <v>4203</v>
      </c>
      <c r="H1335" s="10" t="s">
        <v>323</v>
      </c>
      <c r="I1335" s="10" t="s">
        <v>25</v>
      </c>
      <c r="J1335" s="11">
        <v>43914</v>
      </c>
      <c r="K1335" s="16">
        <v>12</v>
      </c>
      <c r="L1335" s="10" t="s">
        <v>99</v>
      </c>
      <c r="M1335" s="10">
        <f t="shared" si="81"/>
        <v>2020</v>
      </c>
      <c r="N1335" s="10">
        <f t="shared" si="82"/>
        <v>3</v>
      </c>
      <c r="O1335" s="10" t="str">
        <f>VLOOKUP(L1335,'User input'!$D$6:$E$16,2,FALSE)</f>
        <v>Superwossname</v>
      </c>
      <c r="P1335" s="10">
        <f>VLOOKUP(L1335,'User input'!$D$6:$G$16,3,FALSE)</f>
        <v>3.49</v>
      </c>
      <c r="Q1335" s="10">
        <f>VLOOKUP(L1335,'User input'!$D$6:$G$16,4,FALSE)</f>
        <v>20</v>
      </c>
      <c r="R1335" s="10">
        <f t="shared" si="83"/>
        <v>240</v>
      </c>
      <c r="S1335" s="27">
        <f t="shared" si="80"/>
        <v>837.6</v>
      </c>
      <c r="T1335" s="27">
        <f>IF(K1335&lt;'User input'!$I$9,'User input'!$J$8,IF(K1335&lt;'User input'!$I$10,'User input'!$J$9,IF(K1335&lt;'User input'!$I$11,'User input'!$J$10,'User input'!$J$11)))*S1335</f>
        <v>0</v>
      </c>
      <c r="U1335" s="27">
        <f>K1335*'User input'!$J$17+'User input'!$J$16</f>
        <v>0.5</v>
      </c>
    </row>
    <row r="1336" spans="1:21" x14ac:dyDescent="0.25">
      <c r="A1336" s="17">
        <v>1367</v>
      </c>
      <c r="B1336" s="6" t="s">
        <v>4204</v>
      </c>
      <c r="C1336" s="6" t="s">
        <v>821</v>
      </c>
      <c r="D1336" s="6" t="s">
        <v>28</v>
      </c>
      <c r="E1336" s="6" t="s">
        <v>29</v>
      </c>
      <c r="F1336" s="15">
        <v>90</v>
      </c>
      <c r="G1336" s="6" t="s">
        <v>4205</v>
      </c>
      <c r="H1336" s="6" t="s">
        <v>4206</v>
      </c>
      <c r="I1336" s="6" t="s">
        <v>2533</v>
      </c>
      <c r="J1336" s="7">
        <v>44131</v>
      </c>
      <c r="K1336" s="15">
        <v>94</v>
      </c>
      <c r="L1336" s="6" t="s">
        <v>39</v>
      </c>
      <c r="M1336" s="6">
        <f t="shared" si="81"/>
        <v>2020</v>
      </c>
      <c r="N1336" s="6">
        <f t="shared" si="82"/>
        <v>10</v>
      </c>
      <c r="O1336" s="6" t="str">
        <f>VLOOKUP(L1336,'User input'!$D$6:$E$16,2,FALSE)</f>
        <v>Ultrathing V1</v>
      </c>
      <c r="P1336" s="6">
        <f>VLOOKUP(L1336,'User input'!$D$6:$G$16,3,FALSE)</f>
        <v>1.79</v>
      </c>
      <c r="Q1336" s="6">
        <f>VLOOKUP(L1336,'User input'!$D$6:$G$16,4,FALSE)</f>
        <v>17</v>
      </c>
      <c r="R1336" s="6">
        <f t="shared" si="83"/>
        <v>1598</v>
      </c>
      <c r="S1336" s="26">
        <f t="shared" si="80"/>
        <v>2860.42</v>
      </c>
      <c r="T1336" s="26">
        <f>IF(K1336&lt;'User input'!$I$9,'User input'!$J$8,IF(K1336&lt;'User input'!$I$10,'User input'!$J$9,IF(K1336&lt;'User input'!$I$11,'User input'!$J$10,'User input'!$J$11)))*S1336</f>
        <v>143.02100000000002</v>
      </c>
      <c r="U1336" s="26">
        <f>K1336*'User input'!$J$17+'User input'!$J$16</f>
        <v>0.5</v>
      </c>
    </row>
    <row r="1337" spans="1:21" x14ac:dyDescent="0.25">
      <c r="A1337" s="18">
        <v>1368</v>
      </c>
      <c r="B1337" s="10" t="s">
        <v>4207</v>
      </c>
      <c r="C1337" s="10" t="s">
        <v>4208</v>
      </c>
      <c r="D1337" s="10" t="s">
        <v>41</v>
      </c>
      <c r="E1337" s="10" t="s">
        <v>16</v>
      </c>
      <c r="F1337" s="16">
        <v>30</v>
      </c>
      <c r="G1337" s="10" t="s">
        <v>4209</v>
      </c>
      <c r="H1337" s="10" t="s">
        <v>2484</v>
      </c>
      <c r="I1337" s="10" t="s">
        <v>25</v>
      </c>
      <c r="J1337" s="11">
        <v>43939</v>
      </c>
      <c r="K1337" s="16">
        <v>68</v>
      </c>
      <c r="L1337" s="10" t="s">
        <v>44</v>
      </c>
      <c r="M1337" s="10">
        <f t="shared" si="81"/>
        <v>2020</v>
      </c>
      <c r="N1337" s="10">
        <f t="shared" si="82"/>
        <v>4</v>
      </c>
      <c r="O1337" s="10" t="str">
        <f>VLOOKUP(L1337,'User input'!$D$6:$E$16,2,FALSE)</f>
        <v>Gigastuff</v>
      </c>
      <c r="P1337" s="10">
        <f>VLOOKUP(L1337,'User input'!$D$6:$G$16,3,FALSE)</f>
        <v>1.89</v>
      </c>
      <c r="Q1337" s="10">
        <f>VLOOKUP(L1337,'User input'!$D$6:$G$16,4,FALSE)</f>
        <v>18</v>
      </c>
      <c r="R1337" s="10">
        <f t="shared" si="83"/>
        <v>1224</v>
      </c>
      <c r="S1337" s="27">
        <f t="shared" si="80"/>
        <v>2313.3599999999997</v>
      </c>
      <c r="T1337" s="27">
        <f>IF(K1337&lt;'User input'!$I$9,'User input'!$J$8,IF(K1337&lt;'User input'!$I$10,'User input'!$J$9,IF(K1337&lt;'User input'!$I$11,'User input'!$J$10,'User input'!$J$11)))*S1337</f>
        <v>115.66799999999999</v>
      </c>
      <c r="U1337" s="27">
        <f>K1337*'User input'!$J$17+'User input'!$J$16</f>
        <v>0.5</v>
      </c>
    </row>
    <row r="1338" spans="1:21" x14ac:dyDescent="0.25">
      <c r="A1338" s="18">
        <v>1370</v>
      </c>
      <c r="B1338" s="10" t="s">
        <v>4210</v>
      </c>
      <c r="C1338" s="10" t="s">
        <v>2848</v>
      </c>
      <c r="D1338" s="10" t="s">
        <v>28</v>
      </c>
      <c r="E1338" s="10" t="s">
        <v>29</v>
      </c>
      <c r="F1338" s="16">
        <v>30</v>
      </c>
      <c r="G1338" s="10" t="s">
        <v>4211</v>
      </c>
      <c r="H1338" s="10" t="s">
        <v>2351</v>
      </c>
      <c r="I1338" s="10" t="s">
        <v>108</v>
      </c>
      <c r="J1338" s="11">
        <v>44444</v>
      </c>
      <c r="K1338" s="16">
        <v>48</v>
      </c>
      <c r="L1338" s="10" t="s">
        <v>157</v>
      </c>
      <c r="M1338" s="10">
        <f t="shared" si="81"/>
        <v>2021</v>
      </c>
      <c r="N1338" s="10">
        <f t="shared" si="82"/>
        <v>9</v>
      </c>
      <c r="O1338" s="10" t="str">
        <f>VLOOKUP(L1338,'User input'!$D$6:$E$16,2,FALSE)</f>
        <v>Ultrathing V3</v>
      </c>
      <c r="P1338" s="10">
        <f>VLOOKUP(L1338,'User input'!$D$6:$G$16,3,FALSE)</f>
        <v>3.39</v>
      </c>
      <c r="Q1338" s="10">
        <f>VLOOKUP(L1338,'User input'!$D$6:$G$16,4,FALSE)</f>
        <v>24</v>
      </c>
      <c r="R1338" s="10">
        <f t="shared" si="83"/>
        <v>1152</v>
      </c>
      <c r="S1338" s="27">
        <f t="shared" si="80"/>
        <v>3905.28</v>
      </c>
      <c r="T1338" s="27">
        <f>IF(K1338&lt;'User input'!$I$9,'User input'!$J$8,IF(K1338&lt;'User input'!$I$10,'User input'!$J$9,IF(K1338&lt;'User input'!$I$11,'User input'!$J$10,'User input'!$J$11)))*S1338</f>
        <v>117.1584</v>
      </c>
      <c r="U1338" s="27">
        <f>K1338*'User input'!$J$17+'User input'!$J$16</f>
        <v>0.5</v>
      </c>
    </row>
    <row r="1339" spans="1:21" x14ac:dyDescent="0.25">
      <c r="A1339" s="17">
        <v>1371</v>
      </c>
      <c r="B1339" s="6" t="s">
        <v>239</v>
      </c>
      <c r="C1339" s="6" t="s">
        <v>4212</v>
      </c>
      <c r="D1339" s="6" t="s">
        <v>49</v>
      </c>
      <c r="E1339" s="6" t="s">
        <v>16</v>
      </c>
      <c r="F1339" s="15">
        <v>30</v>
      </c>
      <c r="G1339" s="6" t="s">
        <v>4213</v>
      </c>
      <c r="H1339" s="6" t="s">
        <v>2431</v>
      </c>
      <c r="I1339" s="6" t="s">
        <v>1194</v>
      </c>
      <c r="J1339" s="7">
        <v>43591</v>
      </c>
      <c r="K1339" s="15">
        <v>18</v>
      </c>
      <c r="L1339" s="6" t="s">
        <v>157</v>
      </c>
      <c r="M1339" s="6">
        <f t="shared" si="81"/>
        <v>2019</v>
      </c>
      <c r="N1339" s="6">
        <f t="shared" si="82"/>
        <v>5</v>
      </c>
      <c r="O1339" s="6" t="str">
        <f>VLOOKUP(L1339,'User input'!$D$6:$E$16,2,FALSE)</f>
        <v>Ultrathing V3</v>
      </c>
      <c r="P1339" s="6">
        <f>VLOOKUP(L1339,'User input'!$D$6:$G$16,3,FALSE)</f>
        <v>3.39</v>
      </c>
      <c r="Q1339" s="6">
        <f>VLOOKUP(L1339,'User input'!$D$6:$G$16,4,FALSE)</f>
        <v>24</v>
      </c>
      <c r="R1339" s="6">
        <f t="shared" si="83"/>
        <v>432</v>
      </c>
      <c r="S1339" s="26">
        <f t="shared" si="80"/>
        <v>1464.48</v>
      </c>
      <c r="T1339" s="26">
        <f>IF(K1339&lt;'User input'!$I$9,'User input'!$J$8,IF(K1339&lt;'User input'!$I$10,'User input'!$J$9,IF(K1339&lt;'User input'!$I$11,'User input'!$J$10,'User input'!$J$11)))*S1339</f>
        <v>0</v>
      </c>
      <c r="U1339" s="26">
        <f>K1339*'User input'!$J$17+'User input'!$J$16</f>
        <v>0.5</v>
      </c>
    </row>
    <row r="1340" spans="1:21" x14ac:dyDescent="0.25">
      <c r="A1340" s="18">
        <v>1372</v>
      </c>
      <c r="B1340" s="10" t="s">
        <v>3170</v>
      </c>
      <c r="C1340" s="10" t="s">
        <v>3832</v>
      </c>
      <c r="D1340" s="10" t="s">
        <v>28</v>
      </c>
      <c r="E1340" s="10" t="s">
        <v>29</v>
      </c>
      <c r="F1340" s="16">
        <v>30</v>
      </c>
      <c r="G1340" s="10" t="s">
        <v>4214</v>
      </c>
      <c r="H1340" s="10" t="s">
        <v>1201</v>
      </c>
      <c r="I1340" s="10" t="s">
        <v>291</v>
      </c>
      <c r="J1340" s="11">
        <v>43848</v>
      </c>
      <c r="K1340" s="16">
        <v>56</v>
      </c>
      <c r="L1340" s="10" t="s">
        <v>20</v>
      </c>
      <c r="M1340" s="10">
        <f t="shared" si="81"/>
        <v>2020</v>
      </c>
      <c r="N1340" s="10">
        <f t="shared" si="82"/>
        <v>1</v>
      </c>
      <c r="O1340" s="10" t="str">
        <f>VLOOKUP(L1340,'User input'!$D$6:$E$16,2,FALSE)</f>
        <v>Hyperwotsit</v>
      </c>
      <c r="P1340" s="10">
        <f>VLOOKUP(L1340,'User input'!$D$6:$G$16,3,FALSE)</f>
        <v>2.0099999999999998</v>
      </c>
      <c r="Q1340" s="10">
        <f>VLOOKUP(L1340,'User input'!$D$6:$G$16,4,FALSE)</f>
        <v>20</v>
      </c>
      <c r="R1340" s="10">
        <f t="shared" si="83"/>
        <v>1120</v>
      </c>
      <c r="S1340" s="27">
        <f t="shared" si="80"/>
        <v>2251.1999999999998</v>
      </c>
      <c r="T1340" s="27">
        <f>IF(K1340&lt;'User input'!$I$9,'User input'!$J$8,IF(K1340&lt;'User input'!$I$10,'User input'!$J$9,IF(K1340&lt;'User input'!$I$11,'User input'!$J$10,'User input'!$J$11)))*S1340</f>
        <v>112.56</v>
      </c>
      <c r="U1340" s="27">
        <f>K1340*'User input'!$J$17+'User input'!$J$16</f>
        <v>0.5</v>
      </c>
    </row>
    <row r="1341" spans="1:21" x14ac:dyDescent="0.25">
      <c r="A1341" s="17">
        <v>1373</v>
      </c>
      <c r="B1341" s="6" t="s">
        <v>4215</v>
      </c>
      <c r="C1341" s="6" t="s">
        <v>3287</v>
      </c>
      <c r="D1341" s="6" t="s">
        <v>49</v>
      </c>
      <c r="E1341" s="6" t="s">
        <v>16</v>
      </c>
      <c r="F1341" s="15">
        <v>60</v>
      </c>
      <c r="G1341" s="6" t="s">
        <v>4216</v>
      </c>
      <c r="H1341" s="6" t="s">
        <v>2880</v>
      </c>
      <c r="I1341" s="6" t="s">
        <v>32</v>
      </c>
      <c r="J1341" s="7">
        <v>43976</v>
      </c>
      <c r="K1341" s="15">
        <v>19</v>
      </c>
      <c r="L1341" s="6" t="s">
        <v>39</v>
      </c>
      <c r="M1341" s="6">
        <f t="shared" si="81"/>
        <v>2020</v>
      </c>
      <c r="N1341" s="6">
        <f t="shared" si="82"/>
        <v>5</v>
      </c>
      <c r="O1341" s="6" t="str">
        <f>VLOOKUP(L1341,'User input'!$D$6:$E$16,2,FALSE)</f>
        <v>Ultrathing V1</v>
      </c>
      <c r="P1341" s="6">
        <f>VLOOKUP(L1341,'User input'!$D$6:$G$16,3,FALSE)</f>
        <v>1.79</v>
      </c>
      <c r="Q1341" s="6">
        <f>VLOOKUP(L1341,'User input'!$D$6:$G$16,4,FALSE)</f>
        <v>17</v>
      </c>
      <c r="R1341" s="6">
        <f t="shared" si="83"/>
        <v>323</v>
      </c>
      <c r="S1341" s="26">
        <f t="shared" si="80"/>
        <v>578.16999999999996</v>
      </c>
      <c r="T1341" s="26">
        <f>IF(K1341&lt;'User input'!$I$9,'User input'!$J$8,IF(K1341&lt;'User input'!$I$10,'User input'!$J$9,IF(K1341&lt;'User input'!$I$11,'User input'!$J$10,'User input'!$J$11)))*S1341</f>
        <v>0</v>
      </c>
      <c r="U1341" s="26">
        <f>K1341*'User input'!$J$17+'User input'!$J$16</f>
        <v>0.5</v>
      </c>
    </row>
    <row r="1342" spans="1:21" x14ac:dyDescent="0.25">
      <c r="A1342" s="18">
        <v>1374</v>
      </c>
      <c r="B1342" s="10" t="s">
        <v>4217</v>
      </c>
      <c r="C1342" s="10" t="s">
        <v>2659</v>
      </c>
      <c r="D1342" s="10" t="s">
        <v>49</v>
      </c>
      <c r="E1342" s="10" t="s">
        <v>16</v>
      </c>
      <c r="F1342" s="16">
        <v>60</v>
      </c>
      <c r="G1342" s="10" t="s">
        <v>4218</v>
      </c>
      <c r="H1342" s="10" t="s">
        <v>3654</v>
      </c>
      <c r="I1342" s="10" t="s">
        <v>1476</v>
      </c>
      <c r="J1342" s="11">
        <v>44161</v>
      </c>
      <c r="K1342" s="16">
        <v>65</v>
      </c>
      <c r="L1342" s="10" t="s">
        <v>39</v>
      </c>
      <c r="M1342" s="10">
        <f t="shared" si="81"/>
        <v>2020</v>
      </c>
      <c r="N1342" s="10">
        <f t="shared" si="82"/>
        <v>11</v>
      </c>
      <c r="O1342" s="10" t="str">
        <f>VLOOKUP(L1342,'User input'!$D$6:$E$16,2,FALSE)</f>
        <v>Ultrathing V1</v>
      </c>
      <c r="P1342" s="10">
        <f>VLOOKUP(L1342,'User input'!$D$6:$G$16,3,FALSE)</f>
        <v>1.79</v>
      </c>
      <c r="Q1342" s="10">
        <f>VLOOKUP(L1342,'User input'!$D$6:$G$16,4,FALSE)</f>
        <v>17</v>
      </c>
      <c r="R1342" s="10">
        <f t="shared" si="83"/>
        <v>1105</v>
      </c>
      <c r="S1342" s="27">
        <f t="shared" si="80"/>
        <v>1977.95</v>
      </c>
      <c r="T1342" s="27">
        <f>IF(K1342&lt;'User input'!$I$9,'User input'!$J$8,IF(K1342&lt;'User input'!$I$10,'User input'!$J$9,IF(K1342&lt;'User input'!$I$11,'User input'!$J$10,'User input'!$J$11)))*S1342</f>
        <v>98.897500000000008</v>
      </c>
      <c r="U1342" s="27">
        <f>K1342*'User input'!$J$17+'User input'!$J$16</f>
        <v>0.5</v>
      </c>
    </row>
    <row r="1343" spans="1:21" x14ac:dyDescent="0.25">
      <c r="A1343" s="17">
        <v>1375</v>
      </c>
      <c r="B1343" s="6" t="s">
        <v>4219</v>
      </c>
      <c r="C1343" s="6" t="s">
        <v>4220</v>
      </c>
      <c r="D1343" s="6" t="s">
        <v>28</v>
      </c>
      <c r="E1343" s="6" t="s">
        <v>29</v>
      </c>
      <c r="F1343" s="15">
        <v>30</v>
      </c>
      <c r="G1343" s="6" t="s">
        <v>4221</v>
      </c>
      <c r="H1343" s="6" t="s">
        <v>2117</v>
      </c>
      <c r="I1343" s="6" t="s">
        <v>32</v>
      </c>
      <c r="J1343" s="7">
        <v>44193</v>
      </c>
      <c r="K1343" s="15">
        <v>6</v>
      </c>
      <c r="L1343" s="6" t="s">
        <v>99</v>
      </c>
      <c r="M1343" s="6">
        <f t="shared" si="81"/>
        <v>2020</v>
      </c>
      <c r="N1343" s="6">
        <f t="shared" si="82"/>
        <v>12</v>
      </c>
      <c r="O1343" s="6" t="str">
        <f>VLOOKUP(L1343,'User input'!$D$6:$E$16,2,FALSE)</f>
        <v>Superwossname</v>
      </c>
      <c r="P1343" s="6">
        <f>VLOOKUP(L1343,'User input'!$D$6:$G$16,3,FALSE)</f>
        <v>3.49</v>
      </c>
      <c r="Q1343" s="6">
        <f>VLOOKUP(L1343,'User input'!$D$6:$G$16,4,FALSE)</f>
        <v>20</v>
      </c>
      <c r="R1343" s="6">
        <f t="shared" si="83"/>
        <v>120</v>
      </c>
      <c r="S1343" s="26">
        <f t="shared" si="80"/>
        <v>418.8</v>
      </c>
      <c r="T1343" s="26">
        <f>IF(K1343&lt;'User input'!$I$9,'User input'!$J$8,IF(K1343&lt;'User input'!$I$10,'User input'!$J$9,IF(K1343&lt;'User input'!$I$11,'User input'!$J$10,'User input'!$J$11)))*S1343</f>
        <v>0</v>
      </c>
      <c r="U1343" s="26">
        <f>K1343*'User input'!$J$17+'User input'!$J$16</f>
        <v>0.5</v>
      </c>
    </row>
    <row r="1344" spans="1:21" x14ac:dyDescent="0.25">
      <c r="A1344" s="18">
        <v>1376</v>
      </c>
      <c r="B1344" s="10" t="s">
        <v>4222</v>
      </c>
      <c r="C1344" s="10" t="s">
        <v>4223</v>
      </c>
      <c r="D1344" s="10" t="s">
        <v>15</v>
      </c>
      <c r="E1344" s="10" t="s">
        <v>16</v>
      </c>
      <c r="F1344" s="16">
        <v>30</v>
      </c>
      <c r="G1344" s="10" t="s">
        <v>4224</v>
      </c>
      <c r="H1344" s="10" t="s">
        <v>4183</v>
      </c>
      <c r="I1344" s="10" t="s">
        <v>238</v>
      </c>
      <c r="J1344" s="11">
        <v>43757</v>
      </c>
      <c r="K1344" s="16">
        <v>51</v>
      </c>
      <c r="L1344" s="10" t="s">
        <v>62</v>
      </c>
      <c r="M1344" s="10">
        <f t="shared" si="81"/>
        <v>2019</v>
      </c>
      <c r="N1344" s="10">
        <f t="shared" si="82"/>
        <v>10</v>
      </c>
      <c r="O1344" s="10" t="str">
        <f>VLOOKUP(L1344,'User input'!$D$6:$E$16,2,FALSE)</f>
        <v>Ultrathing V4</v>
      </c>
      <c r="P1344" s="10">
        <f>VLOOKUP(L1344,'User input'!$D$6:$G$16,3,FALSE)</f>
        <v>3.99</v>
      </c>
      <c r="Q1344" s="10">
        <f>VLOOKUP(L1344,'User input'!$D$6:$G$16,4,FALSE)</f>
        <v>24</v>
      </c>
      <c r="R1344" s="10">
        <f t="shared" si="83"/>
        <v>1224</v>
      </c>
      <c r="S1344" s="27">
        <f t="shared" si="80"/>
        <v>4883.76</v>
      </c>
      <c r="T1344" s="27">
        <f>IF(K1344&lt;'User input'!$I$9,'User input'!$J$8,IF(K1344&lt;'User input'!$I$10,'User input'!$J$9,IF(K1344&lt;'User input'!$I$11,'User input'!$J$10,'User input'!$J$11)))*S1344</f>
        <v>244.18800000000002</v>
      </c>
      <c r="U1344" s="27">
        <f>K1344*'User input'!$J$17+'User input'!$J$16</f>
        <v>0.5</v>
      </c>
    </row>
    <row r="1345" spans="1:21" x14ac:dyDescent="0.25">
      <c r="A1345" s="18">
        <v>1378</v>
      </c>
      <c r="B1345" s="10" t="s">
        <v>4225</v>
      </c>
      <c r="C1345" s="10" t="s">
        <v>2379</v>
      </c>
      <c r="D1345" s="10" t="s">
        <v>28</v>
      </c>
      <c r="E1345" s="10" t="s">
        <v>29</v>
      </c>
      <c r="F1345" s="16">
        <v>30</v>
      </c>
      <c r="G1345" s="10" t="s">
        <v>4226</v>
      </c>
      <c r="H1345" s="10" t="s">
        <v>633</v>
      </c>
      <c r="I1345" s="10" t="s">
        <v>32</v>
      </c>
      <c r="J1345" s="11">
        <v>43910</v>
      </c>
      <c r="K1345" s="16">
        <v>51</v>
      </c>
      <c r="L1345" s="10" t="s">
        <v>62</v>
      </c>
      <c r="M1345" s="10">
        <f t="shared" si="81"/>
        <v>2020</v>
      </c>
      <c r="N1345" s="10">
        <f t="shared" si="82"/>
        <v>3</v>
      </c>
      <c r="O1345" s="10" t="str">
        <f>VLOOKUP(L1345,'User input'!$D$6:$E$16,2,FALSE)</f>
        <v>Ultrathing V4</v>
      </c>
      <c r="P1345" s="10">
        <f>VLOOKUP(L1345,'User input'!$D$6:$G$16,3,FALSE)</f>
        <v>3.99</v>
      </c>
      <c r="Q1345" s="10">
        <f>VLOOKUP(L1345,'User input'!$D$6:$G$16,4,FALSE)</f>
        <v>24</v>
      </c>
      <c r="R1345" s="10">
        <f t="shared" si="83"/>
        <v>1224</v>
      </c>
      <c r="S1345" s="27">
        <f t="shared" si="80"/>
        <v>4883.76</v>
      </c>
      <c r="T1345" s="27">
        <f>IF(K1345&lt;'User input'!$I$9,'User input'!$J$8,IF(K1345&lt;'User input'!$I$10,'User input'!$J$9,IF(K1345&lt;'User input'!$I$11,'User input'!$J$10,'User input'!$J$11)))*S1345</f>
        <v>244.18800000000002</v>
      </c>
      <c r="U1345" s="27">
        <f>K1345*'User input'!$J$17+'User input'!$J$16</f>
        <v>0.5</v>
      </c>
    </row>
    <row r="1346" spans="1:21" x14ac:dyDescent="0.25">
      <c r="A1346" s="17">
        <v>1379</v>
      </c>
      <c r="B1346" s="6" t="s">
        <v>4227</v>
      </c>
      <c r="C1346" s="6" t="s">
        <v>4228</v>
      </c>
      <c r="D1346" s="6" t="s">
        <v>49</v>
      </c>
      <c r="E1346" s="6" t="s">
        <v>16</v>
      </c>
      <c r="F1346" s="15">
        <v>90</v>
      </c>
      <c r="G1346" s="6" t="s">
        <v>4229</v>
      </c>
      <c r="H1346" s="6" t="s">
        <v>1331</v>
      </c>
      <c r="I1346" s="6" t="s">
        <v>127</v>
      </c>
      <c r="J1346" s="7">
        <v>43609</v>
      </c>
      <c r="K1346" s="15">
        <v>18</v>
      </c>
      <c r="L1346" s="6" t="s">
        <v>20</v>
      </c>
      <c r="M1346" s="6">
        <f t="shared" si="81"/>
        <v>2019</v>
      </c>
      <c r="N1346" s="6">
        <f t="shared" si="82"/>
        <v>5</v>
      </c>
      <c r="O1346" s="6" t="str">
        <f>VLOOKUP(L1346,'User input'!$D$6:$E$16,2,FALSE)</f>
        <v>Hyperwotsit</v>
      </c>
      <c r="P1346" s="6">
        <f>VLOOKUP(L1346,'User input'!$D$6:$G$16,3,FALSE)</f>
        <v>2.0099999999999998</v>
      </c>
      <c r="Q1346" s="6">
        <f>VLOOKUP(L1346,'User input'!$D$6:$G$16,4,FALSE)</f>
        <v>20</v>
      </c>
      <c r="R1346" s="6">
        <f t="shared" si="83"/>
        <v>360</v>
      </c>
      <c r="S1346" s="26">
        <f t="shared" si="80"/>
        <v>723.59999999999991</v>
      </c>
      <c r="T1346" s="26">
        <f>IF(K1346&lt;'User input'!$I$9,'User input'!$J$8,IF(K1346&lt;'User input'!$I$10,'User input'!$J$9,IF(K1346&lt;'User input'!$I$11,'User input'!$J$10,'User input'!$J$11)))*S1346</f>
        <v>0</v>
      </c>
      <c r="U1346" s="26">
        <f>K1346*'User input'!$J$17+'User input'!$J$16</f>
        <v>0.5</v>
      </c>
    </row>
    <row r="1347" spans="1:21" x14ac:dyDescent="0.25">
      <c r="A1347" s="18">
        <v>1380</v>
      </c>
      <c r="B1347" s="10" t="s">
        <v>4230</v>
      </c>
      <c r="C1347" s="10" t="s">
        <v>3674</v>
      </c>
      <c r="D1347" s="10" t="s">
        <v>15</v>
      </c>
      <c r="E1347" s="10" t="s">
        <v>16</v>
      </c>
      <c r="F1347" s="16">
        <v>90</v>
      </c>
      <c r="G1347" s="10" t="s">
        <v>4231</v>
      </c>
      <c r="H1347" s="10" t="s">
        <v>1407</v>
      </c>
      <c r="I1347" s="10" t="s">
        <v>1408</v>
      </c>
      <c r="J1347" s="11">
        <v>44209</v>
      </c>
      <c r="K1347" s="16">
        <v>7</v>
      </c>
      <c r="L1347" s="10" t="s">
        <v>157</v>
      </c>
      <c r="M1347" s="10">
        <f t="shared" si="81"/>
        <v>2021</v>
      </c>
      <c r="N1347" s="10">
        <f t="shared" si="82"/>
        <v>1</v>
      </c>
      <c r="O1347" s="10" t="str">
        <f>VLOOKUP(L1347,'User input'!$D$6:$E$16,2,FALSE)</f>
        <v>Ultrathing V3</v>
      </c>
      <c r="P1347" s="10">
        <f>VLOOKUP(L1347,'User input'!$D$6:$G$16,3,FALSE)</f>
        <v>3.39</v>
      </c>
      <c r="Q1347" s="10">
        <f>VLOOKUP(L1347,'User input'!$D$6:$G$16,4,FALSE)</f>
        <v>24</v>
      </c>
      <c r="R1347" s="10">
        <f t="shared" si="83"/>
        <v>168</v>
      </c>
      <c r="S1347" s="27">
        <f t="shared" si="80"/>
        <v>569.52</v>
      </c>
      <c r="T1347" s="27">
        <f>IF(K1347&lt;'User input'!$I$9,'User input'!$J$8,IF(K1347&lt;'User input'!$I$10,'User input'!$J$9,IF(K1347&lt;'User input'!$I$11,'User input'!$J$10,'User input'!$J$11)))*S1347</f>
        <v>0</v>
      </c>
      <c r="U1347" s="27">
        <f>K1347*'User input'!$J$17+'User input'!$J$16</f>
        <v>0.5</v>
      </c>
    </row>
    <row r="1348" spans="1:21" x14ac:dyDescent="0.25">
      <c r="A1348" s="17">
        <v>1381</v>
      </c>
      <c r="B1348" s="6" t="s">
        <v>4232</v>
      </c>
      <c r="C1348" s="6" t="s">
        <v>456</v>
      </c>
      <c r="D1348" s="6" t="s">
        <v>49</v>
      </c>
      <c r="E1348" s="6" t="s">
        <v>16</v>
      </c>
      <c r="F1348" s="15">
        <v>30</v>
      </c>
      <c r="G1348" s="6" t="s">
        <v>4231</v>
      </c>
      <c r="H1348" s="6" t="s">
        <v>789</v>
      </c>
      <c r="I1348" s="6" t="s">
        <v>176</v>
      </c>
      <c r="J1348" s="7">
        <v>43960</v>
      </c>
      <c r="K1348" s="15">
        <v>15</v>
      </c>
      <c r="L1348" s="6" t="s">
        <v>52</v>
      </c>
      <c r="M1348" s="6">
        <f t="shared" si="81"/>
        <v>2020</v>
      </c>
      <c r="N1348" s="6">
        <f t="shared" si="82"/>
        <v>5</v>
      </c>
      <c r="O1348" s="6" t="str">
        <f>VLOOKUP(L1348,'User input'!$D$6:$E$16,2,FALSE)</f>
        <v>Megawidget S</v>
      </c>
      <c r="P1348" s="6">
        <f>VLOOKUP(L1348,'User input'!$D$6:$G$16,3,FALSE)</f>
        <v>0.69</v>
      </c>
      <c r="Q1348" s="6">
        <f>VLOOKUP(L1348,'User input'!$D$6:$G$16,4,FALSE)</f>
        <v>24</v>
      </c>
      <c r="R1348" s="6">
        <f t="shared" si="83"/>
        <v>360</v>
      </c>
      <c r="S1348" s="26">
        <f t="shared" si="80"/>
        <v>248.39999999999998</v>
      </c>
      <c r="T1348" s="26">
        <f>IF(K1348&lt;'User input'!$I$9,'User input'!$J$8,IF(K1348&lt;'User input'!$I$10,'User input'!$J$9,IF(K1348&lt;'User input'!$I$11,'User input'!$J$10,'User input'!$J$11)))*S1348</f>
        <v>0</v>
      </c>
      <c r="U1348" s="26">
        <f>K1348*'User input'!$J$17+'User input'!$J$16</f>
        <v>0.5</v>
      </c>
    </row>
    <row r="1349" spans="1:21" x14ac:dyDescent="0.25">
      <c r="A1349" s="18">
        <v>1382</v>
      </c>
      <c r="B1349" s="10" t="s">
        <v>4233</v>
      </c>
      <c r="C1349" s="10" t="s">
        <v>2643</v>
      </c>
      <c r="D1349" s="10" t="s">
        <v>49</v>
      </c>
      <c r="E1349" s="10" t="s">
        <v>16</v>
      </c>
      <c r="F1349" s="16">
        <v>30</v>
      </c>
      <c r="G1349" s="10" t="s">
        <v>4234</v>
      </c>
      <c r="H1349" s="10" t="s">
        <v>3461</v>
      </c>
      <c r="I1349" s="10" t="s">
        <v>1194</v>
      </c>
      <c r="J1349" s="11">
        <v>43622</v>
      </c>
      <c r="K1349" s="16">
        <v>46</v>
      </c>
      <c r="L1349" s="10" t="s">
        <v>39</v>
      </c>
      <c r="M1349" s="10">
        <f t="shared" si="81"/>
        <v>2019</v>
      </c>
      <c r="N1349" s="10">
        <f t="shared" si="82"/>
        <v>6</v>
      </c>
      <c r="O1349" s="10" t="str">
        <f>VLOOKUP(L1349,'User input'!$D$6:$E$16,2,FALSE)</f>
        <v>Ultrathing V1</v>
      </c>
      <c r="P1349" s="10">
        <f>VLOOKUP(L1349,'User input'!$D$6:$G$16,3,FALSE)</f>
        <v>1.79</v>
      </c>
      <c r="Q1349" s="10">
        <f>VLOOKUP(L1349,'User input'!$D$6:$G$16,4,FALSE)</f>
        <v>17</v>
      </c>
      <c r="R1349" s="10">
        <f t="shared" si="83"/>
        <v>782</v>
      </c>
      <c r="S1349" s="27">
        <f t="shared" ref="S1349:S1412" si="84">R1349*P1349</f>
        <v>1399.78</v>
      </c>
      <c r="T1349" s="27">
        <f>IF(K1349&lt;'User input'!$I$9,'User input'!$J$8,IF(K1349&lt;'User input'!$I$10,'User input'!$J$9,IF(K1349&lt;'User input'!$I$11,'User input'!$J$10,'User input'!$J$11)))*S1349</f>
        <v>41.993400000000001</v>
      </c>
      <c r="U1349" s="27">
        <f>K1349*'User input'!$J$17+'User input'!$J$16</f>
        <v>0.5</v>
      </c>
    </row>
    <row r="1350" spans="1:21" x14ac:dyDescent="0.25">
      <c r="A1350" s="17">
        <v>1383</v>
      </c>
      <c r="B1350" s="6" t="s">
        <v>2839</v>
      </c>
      <c r="C1350" s="6" t="s">
        <v>4178</v>
      </c>
      <c r="D1350" s="6" t="s">
        <v>28</v>
      </c>
      <c r="E1350" s="6" t="s">
        <v>29</v>
      </c>
      <c r="F1350" s="15">
        <v>30</v>
      </c>
      <c r="G1350" s="6" t="s">
        <v>4235</v>
      </c>
      <c r="H1350" s="6" t="s">
        <v>1523</v>
      </c>
      <c r="I1350" s="6" t="s">
        <v>32</v>
      </c>
      <c r="J1350" s="7">
        <v>44375</v>
      </c>
      <c r="K1350" s="15">
        <v>87</v>
      </c>
      <c r="L1350" s="6" t="s">
        <v>62</v>
      </c>
      <c r="M1350" s="6">
        <f t="shared" ref="M1350:M1413" si="85">YEAR(J1350)</f>
        <v>2021</v>
      </c>
      <c r="N1350" s="6">
        <f t="shared" ref="N1350:N1413" si="86">MONTH(J1350)</f>
        <v>6</v>
      </c>
      <c r="O1350" s="6" t="str">
        <f>VLOOKUP(L1350,'User input'!$D$6:$E$16,2,FALSE)</f>
        <v>Ultrathing V4</v>
      </c>
      <c r="P1350" s="6">
        <f>VLOOKUP(L1350,'User input'!$D$6:$G$16,3,FALSE)</f>
        <v>3.99</v>
      </c>
      <c r="Q1350" s="6">
        <f>VLOOKUP(L1350,'User input'!$D$6:$G$16,4,FALSE)</f>
        <v>24</v>
      </c>
      <c r="R1350" s="6">
        <f t="shared" ref="R1350:R1413" si="87">K1350*Q1350</f>
        <v>2088</v>
      </c>
      <c r="S1350" s="26">
        <f t="shared" si="84"/>
        <v>8331.1200000000008</v>
      </c>
      <c r="T1350" s="26">
        <f>IF(K1350&lt;'User input'!$I$9,'User input'!$J$8,IF(K1350&lt;'User input'!$I$10,'User input'!$J$9,IF(K1350&lt;'User input'!$I$11,'User input'!$J$10,'User input'!$J$11)))*S1350</f>
        <v>416.55600000000004</v>
      </c>
      <c r="U1350" s="26">
        <f>K1350*'User input'!$J$17+'User input'!$J$16</f>
        <v>0.5</v>
      </c>
    </row>
    <row r="1351" spans="1:21" x14ac:dyDescent="0.25">
      <c r="A1351" s="18">
        <v>1384</v>
      </c>
      <c r="B1351" s="10" t="s">
        <v>4236</v>
      </c>
      <c r="C1351" s="10" t="s">
        <v>4237</v>
      </c>
      <c r="D1351" s="10" t="s">
        <v>28</v>
      </c>
      <c r="E1351" s="10" t="s">
        <v>29</v>
      </c>
      <c r="F1351" s="16">
        <v>90</v>
      </c>
      <c r="G1351" s="10" t="s">
        <v>4238</v>
      </c>
      <c r="H1351" s="10" t="s">
        <v>522</v>
      </c>
      <c r="I1351" s="10" t="s">
        <v>32</v>
      </c>
      <c r="J1351" s="11">
        <v>44530</v>
      </c>
      <c r="K1351" s="16">
        <v>8</v>
      </c>
      <c r="L1351" s="10" t="s">
        <v>20</v>
      </c>
      <c r="M1351" s="10">
        <f t="shared" si="85"/>
        <v>2021</v>
      </c>
      <c r="N1351" s="10">
        <f t="shared" si="86"/>
        <v>11</v>
      </c>
      <c r="O1351" s="10" t="str">
        <f>VLOOKUP(L1351,'User input'!$D$6:$E$16,2,FALSE)</f>
        <v>Hyperwotsit</v>
      </c>
      <c r="P1351" s="10">
        <f>VLOOKUP(L1351,'User input'!$D$6:$G$16,3,FALSE)</f>
        <v>2.0099999999999998</v>
      </c>
      <c r="Q1351" s="10">
        <f>VLOOKUP(L1351,'User input'!$D$6:$G$16,4,FALSE)</f>
        <v>20</v>
      </c>
      <c r="R1351" s="10">
        <f t="shared" si="87"/>
        <v>160</v>
      </c>
      <c r="S1351" s="27">
        <f t="shared" si="84"/>
        <v>321.59999999999997</v>
      </c>
      <c r="T1351" s="27">
        <f>IF(K1351&lt;'User input'!$I$9,'User input'!$J$8,IF(K1351&lt;'User input'!$I$10,'User input'!$J$9,IF(K1351&lt;'User input'!$I$11,'User input'!$J$10,'User input'!$J$11)))*S1351</f>
        <v>0</v>
      </c>
      <c r="U1351" s="27">
        <f>K1351*'User input'!$J$17+'User input'!$J$16</f>
        <v>0.5</v>
      </c>
    </row>
    <row r="1352" spans="1:21" x14ac:dyDescent="0.25">
      <c r="A1352" s="17">
        <v>1385</v>
      </c>
      <c r="B1352" s="6" t="s">
        <v>4239</v>
      </c>
      <c r="C1352" s="6" t="s">
        <v>4240</v>
      </c>
      <c r="D1352" s="6" t="s">
        <v>49</v>
      </c>
      <c r="E1352" s="6" t="s">
        <v>16</v>
      </c>
      <c r="F1352" s="15">
        <v>90</v>
      </c>
      <c r="G1352" s="6" t="s">
        <v>4241</v>
      </c>
      <c r="H1352" s="6" t="s">
        <v>4242</v>
      </c>
      <c r="I1352" s="6" t="s">
        <v>1447</v>
      </c>
      <c r="J1352" s="7">
        <v>43585</v>
      </c>
      <c r="K1352" s="15">
        <v>33</v>
      </c>
      <c r="L1352" s="6" t="s">
        <v>20</v>
      </c>
      <c r="M1352" s="6">
        <f t="shared" si="85"/>
        <v>2019</v>
      </c>
      <c r="N1352" s="6">
        <f t="shared" si="86"/>
        <v>4</v>
      </c>
      <c r="O1352" s="6" t="str">
        <f>VLOOKUP(L1352,'User input'!$D$6:$E$16,2,FALSE)</f>
        <v>Hyperwotsit</v>
      </c>
      <c r="P1352" s="6">
        <f>VLOOKUP(L1352,'User input'!$D$6:$G$16,3,FALSE)</f>
        <v>2.0099999999999998</v>
      </c>
      <c r="Q1352" s="6">
        <f>VLOOKUP(L1352,'User input'!$D$6:$G$16,4,FALSE)</f>
        <v>20</v>
      </c>
      <c r="R1352" s="6">
        <f t="shared" si="87"/>
        <v>660</v>
      </c>
      <c r="S1352" s="26">
        <f t="shared" si="84"/>
        <v>1326.6</v>
      </c>
      <c r="T1352" s="26">
        <f>IF(K1352&lt;'User input'!$I$9,'User input'!$J$8,IF(K1352&lt;'User input'!$I$10,'User input'!$J$9,IF(K1352&lt;'User input'!$I$11,'User input'!$J$10,'User input'!$J$11)))*S1352</f>
        <v>39.797999999999995</v>
      </c>
      <c r="U1352" s="26">
        <f>K1352*'User input'!$J$17+'User input'!$J$16</f>
        <v>0.5</v>
      </c>
    </row>
    <row r="1353" spans="1:21" x14ac:dyDescent="0.25">
      <c r="A1353" s="18">
        <v>1386</v>
      </c>
      <c r="B1353" s="10" t="s">
        <v>4243</v>
      </c>
      <c r="C1353" s="10" t="s">
        <v>4244</v>
      </c>
      <c r="D1353" s="10" t="s">
        <v>28</v>
      </c>
      <c r="E1353" s="10" t="s">
        <v>29</v>
      </c>
      <c r="F1353" s="16">
        <v>90</v>
      </c>
      <c r="G1353" s="10" t="s">
        <v>4245</v>
      </c>
      <c r="H1353" s="10" t="s">
        <v>1475</v>
      </c>
      <c r="I1353" s="10" t="s">
        <v>1476</v>
      </c>
      <c r="J1353" s="11">
        <v>43679</v>
      </c>
      <c r="K1353" s="16">
        <v>17</v>
      </c>
      <c r="L1353" s="10" t="s">
        <v>20</v>
      </c>
      <c r="M1353" s="10">
        <f t="shared" si="85"/>
        <v>2019</v>
      </c>
      <c r="N1353" s="10">
        <f t="shared" si="86"/>
        <v>8</v>
      </c>
      <c r="O1353" s="10" t="str">
        <f>VLOOKUP(L1353,'User input'!$D$6:$E$16,2,FALSE)</f>
        <v>Hyperwotsit</v>
      </c>
      <c r="P1353" s="10">
        <f>VLOOKUP(L1353,'User input'!$D$6:$G$16,3,FALSE)</f>
        <v>2.0099999999999998</v>
      </c>
      <c r="Q1353" s="10">
        <f>VLOOKUP(L1353,'User input'!$D$6:$G$16,4,FALSE)</f>
        <v>20</v>
      </c>
      <c r="R1353" s="10">
        <f t="shared" si="87"/>
        <v>340</v>
      </c>
      <c r="S1353" s="27">
        <f t="shared" si="84"/>
        <v>683.4</v>
      </c>
      <c r="T1353" s="27">
        <f>IF(K1353&lt;'User input'!$I$9,'User input'!$J$8,IF(K1353&lt;'User input'!$I$10,'User input'!$J$9,IF(K1353&lt;'User input'!$I$11,'User input'!$J$10,'User input'!$J$11)))*S1353</f>
        <v>0</v>
      </c>
      <c r="U1353" s="27">
        <f>K1353*'User input'!$J$17+'User input'!$J$16</f>
        <v>0.5</v>
      </c>
    </row>
    <row r="1354" spans="1:21" x14ac:dyDescent="0.25">
      <c r="A1354" s="17">
        <v>1387</v>
      </c>
      <c r="B1354" s="6" t="s">
        <v>4246</v>
      </c>
      <c r="C1354" s="6" t="s">
        <v>4247</v>
      </c>
      <c r="D1354" s="6" t="s">
        <v>28</v>
      </c>
      <c r="E1354" s="6" t="s">
        <v>29</v>
      </c>
      <c r="F1354" s="15">
        <v>30</v>
      </c>
      <c r="G1354" s="6" t="s">
        <v>4248</v>
      </c>
      <c r="H1354" s="6" t="s">
        <v>1271</v>
      </c>
      <c r="I1354" s="6" t="s">
        <v>32</v>
      </c>
      <c r="J1354" s="7">
        <v>44212</v>
      </c>
      <c r="K1354" s="15">
        <v>15</v>
      </c>
      <c r="L1354" s="6" t="s">
        <v>52</v>
      </c>
      <c r="M1354" s="6">
        <f t="shared" si="85"/>
        <v>2021</v>
      </c>
      <c r="N1354" s="6">
        <f t="shared" si="86"/>
        <v>1</v>
      </c>
      <c r="O1354" s="6" t="str">
        <f>VLOOKUP(L1354,'User input'!$D$6:$E$16,2,FALSE)</f>
        <v>Megawidget S</v>
      </c>
      <c r="P1354" s="6">
        <f>VLOOKUP(L1354,'User input'!$D$6:$G$16,3,FALSE)</f>
        <v>0.69</v>
      </c>
      <c r="Q1354" s="6">
        <f>VLOOKUP(L1354,'User input'!$D$6:$G$16,4,FALSE)</f>
        <v>24</v>
      </c>
      <c r="R1354" s="6">
        <f t="shared" si="87"/>
        <v>360</v>
      </c>
      <c r="S1354" s="26">
        <f t="shared" si="84"/>
        <v>248.39999999999998</v>
      </c>
      <c r="T1354" s="26">
        <f>IF(K1354&lt;'User input'!$I$9,'User input'!$J$8,IF(K1354&lt;'User input'!$I$10,'User input'!$J$9,IF(K1354&lt;'User input'!$I$11,'User input'!$J$10,'User input'!$J$11)))*S1354</f>
        <v>0</v>
      </c>
      <c r="U1354" s="26">
        <f>K1354*'User input'!$J$17+'User input'!$J$16</f>
        <v>0.5</v>
      </c>
    </row>
    <row r="1355" spans="1:21" x14ac:dyDescent="0.25">
      <c r="A1355" s="18">
        <v>1388</v>
      </c>
      <c r="B1355" s="10" t="s">
        <v>4249</v>
      </c>
      <c r="C1355" s="10" t="s">
        <v>4250</v>
      </c>
      <c r="D1355" s="10" t="s">
        <v>90</v>
      </c>
      <c r="E1355" s="10" t="s">
        <v>16</v>
      </c>
      <c r="F1355" s="16">
        <v>60</v>
      </c>
      <c r="G1355" s="10" t="s">
        <v>4251</v>
      </c>
      <c r="H1355" s="10" t="s">
        <v>4252</v>
      </c>
      <c r="I1355" s="10" t="s">
        <v>25</v>
      </c>
      <c r="J1355" s="11">
        <v>43886</v>
      </c>
      <c r="K1355" s="16">
        <v>80</v>
      </c>
      <c r="L1355" s="10" t="s">
        <v>157</v>
      </c>
      <c r="M1355" s="10">
        <f t="shared" si="85"/>
        <v>2020</v>
      </c>
      <c r="N1355" s="10">
        <f t="shared" si="86"/>
        <v>2</v>
      </c>
      <c r="O1355" s="10" t="str">
        <f>VLOOKUP(L1355,'User input'!$D$6:$E$16,2,FALSE)</f>
        <v>Ultrathing V3</v>
      </c>
      <c r="P1355" s="10">
        <f>VLOOKUP(L1355,'User input'!$D$6:$G$16,3,FALSE)</f>
        <v>3.39</v>
      </c>
      <c r="Q1355" s="10">
        <f>VLOOKUP(L1355,'User input'!$D$6:$G$16,4,FALSE)</f>
        <v>24</v>
      </c>
      <c r="R1355" s="10">
        <f t="shared" si="87"/>
        <v>1920</v>
      </c>
      <c r="S1355" s="27">
        <f t="shared" si="84"/>
        <v>6508.8</v>
      </c>
      <c r="T1355" s="27">
        <f>IF(K1355&lt;'User input'!$I$9,'User input'!$J$8,IF(K1355&lt;'User input'!$I$10,'User input'!$J$9,IF(K1355&lt;'User input'!$I$11,'User input'!$J$10,'User input'!$J$11)))*S1355</f>
        <v>325.44000000000005</v>
      </c>
      <c r="U1355" s="27">
        <f>K1355*'User input'!$J$17+'User input'!$J$16</f>
        <v>0.5</v>
      </c>
    </row>
    <row r="1356" spans="1:21" x14ac:dyDescent="0.25">
      <c r="A1356" s="17">
        <v>1389</v>
      </c>
      <c r="B1356" s="6" t="s">
        <v>3055</v>
      </c>
      <c r="C1356" s="6" t="s">
        <v>2009</v>
      </c>
      <c r="D1356" s="6" t="s">
        <v>28</v>
      </c>
      <c r="E1356" s="6" t="s">
        <v>29</v>
      </c>
      <c r="F1356" s="15">
        <v>60</v>
      </c>
      <c r="G1356" s="6" t="s">
        <v>4253</v>
      </c>
      <c r="H1356" s="6" t="s">
        <v>3026</v>
      </c>
      <c r="I1356" s="6" t="s">
        <v>32</v>
      </c>
      <c r="J1356" s="7">
        <v>43640</v>
      </c>
      <c r="K1356" s="15">
        <v>15</v>
      </c>
      <c r="L1356" s="6" t="s">
        <v>68</v>
      </c>
      <c r="M1356" s="6">
        <f t="shared" si="85"/>
        <v>2019</v>
      </c>
      <c r="N1356" s="6">
        <f t="shared" si="86"/>
        <v>6</v>
      </c>
      <c r="O1356" s="6" t="str">
        <f>VLOOKUP(L1356,'User input'!$D$6:$E$16,2,FALSE)</f>
        <v>Megawidget M</v>
      </c>
      <c r="P1356" s="6">
        <f>VLOOKUP(L1356,'User input'!$D$6:$G$16,3,FALSE)</f>
        <v>1.29</v>
      </c>
      <c r="Q1356" s="6">
        <f>VLOOKUP(L1356,'User input'!$D$6:$G$16,4,FALSE)</f>
        <v>24</v>
      </c>
      <c r="R1356" s="6">
        <f t="shared" si="87"/>
        <v>360</v>
      </c>
      <c r="S1356" s="26">
        <f t="shared" si="84"/>
        <v>464.40000000000003</v>
      </c>
      <c r="T1356" s="26">
        <f>IF(K1356&lt;'User input'!$I$9,'User input'!$J$8,IF(K1356&lt;'User input'!$I$10,'User input'!$J$9,IF(K1356&lt;'User input'!$I$11,'User input'!$J$10,'User input'!$J$11)))*S1356</f>
        <v>0</v>
      </c>
      <c r="U1356" s="26">
        <f>K1356*'User input'!$J$17+'User input'!$J$16</f>
        <v>0.5</v>
      </c>
    </row>
    <row r="1357" spans="1:21" x14ac:dyDescent="0.25">
      <c r="A1357" s="18">
        <v>1390</v>
      </c>
      <c r="B1357" s="10" t="s">
        <v>4254</v>
      </c>
      <c r="C1357" s="10" t="s">
        <v>4255</v>
      </c>
      <c r="D1357" s="10" t="s">
        <v>49</v>
      </c>
      <c r="E1357" s="10" t="s">
        <v>16</v>
      </c>
      <c r="F1357" s="16">
        <v>60</v>
      </c>
      <c r="G1357" s="10" t="s">
        <v>4256</v>
      </c>
      <c r="H1357" s="10" t="s">
        <v>720</v>
      </c>
      <c r="I1357" s="10" t="s">
        <v>238</v>
      </c>
      <c r="J1357" s="11">
        <v>44417</v>
      </c>
      <c r="K1357" s="16">
        <v>51</v>
      </c>
      <c r="L1357" s="10" t="s">
        <v>44</v>
      </c>
      <c r="M1357" s="10">
        <f t="shared" si="85"/>
        <v>2021</v>
      </c>
      <c r="N1357" s="10">
        <f t="shared" si="86"/>
        <v>8</v>
      </c>
      <c r="O1357" s="10" t="str">
        <f>VLOOKUP(L1357,'User input'!$D$6:$E$16,2,FALSE)</f>
        <v>Gigastuff</v>
      </c>
      <c r="P1357" s="10">
        <f>VLOOKUP(L1357,'User input'!$D$6:$G$16,3,FALSE)</f>
        <v>1.89</v>
      </c>
      <c r="Q1357" s="10">
        <f>VLOOKUP(L1357,'User input'!$D$6:$G$16,4,FALSE)</f>
        <v>18</v>
      </c>
      <c r="R1357" s="10">
        <f t="shared" si="87"/>
        <v>918</v>
      </c>
      <c r="S1357" s="27">
        <f t="shared" si="84"/>
        <v>1735.02</v>
      </c>
      <c r="T1357" s="27">
        <f>IF(K1357&lt;'User input'!$I$9,'User input'!$J$8,IF(K1357&lt;'User input'!$I$10,'User input'!$J$9,IF(K1357&lt;'User input'!$I$11,'User input'!$J$10,'User input'!$J$11)))*S1357</f>
        <v>86.751000000000005</v>
      </c>
      <c r="U1357" s="27">
        <f>K1357*'User input'!$J$17+'User input'!$J$16</f>
        <v>0.5</v>
      </c>
    </row>
    <row r="1358" spans="1:21" x14ac:dyDescent="0.25">
      <c r="A1358" s="17">
        <v>1391</v>
      </c>
      <c r="B1358" s="6" t="s">
        <v>113</v>
      </c>
      <c r="C1358" s="6" t="s">
        <v>129</v>
      </c>
      <c r="D1358" s="6" t="s">
        <v>28</v>
      </c>
      <c r="E1358" s="6" t="s">
        <v>29</v>
      </c>
      <c r="F1358" s="15">
        <v>60</v>
      </c>
      <c r="G1358" s="6" t="s">
        <v>4257</v>
      </c>
      <c r="H1358" s="6" t="s">
        <v>4258</v>
      </c>
      <c r="I1358" s="6" t="s">
        <v>1645</v>
      </c>
      <c r="J1358" s="7">
        <v>43861</v>
      </c>
      <c r="K1358" s="15">
        <v>79</v>
      </c>
      <c r="L1358" s="6" t="s">
        <v>33</v>
      </c>
      <c r="M1358" s="6">
        <f t="shared" si="85"/>
        <v>2020</v>
      </c>
      <c r="N1358" s="6">
        <f t="shared" si="86"/>
        <v>1</v>
      </c>
      <c r="O1358" s="6" t="str">
        <f>VLOOKUP(L1358,'User input'!$D$6:$E$16,2,FALSE)</f>
        <v>Megawidget L</v>
      </c>
      <c r="P1358" s="6">
        <f>VLOOKUP(L1358,'User input'!$D$6:$G$16,3,FALSE)</f>
        <v>1.79</v>
      </c>
      <c r="Q1358" s="6">
        <f>VLOOKUP(L1358,'User input'!$D$6:$G$16,4,FALSE)</f>
        <v>24</v>
      </c>
      <c r="R1358" s="6">
        <f t="shared" si="87"/>
        <v>1896</v>
      </c>
      <c r="S1358" s="26">
        <f t="shared" si="84"/>
        <v>3393.84</v>
      </c>
      <c r="T1358" s="26">
        <f>IF(K1358&lt;'User input'!$I$9,'User input'!$J$8,IF(K1358&lt;'User input'!$I$10,'User input'!$J$9,IF(K1358&lt;'User input'!$I$11,'User input'!$J$10,'User input'!$J$11)))*S1358</f>
        <v>169.69200000000001</v>
      </c>
      <c r="U1358" s="26">
        <f>K1358*'User input'!$J$17+'User input'!$J$16</f>
        <v>0.5</v>
      </c>
    </row>
    <row r="1359" spans="1:21" x14ac:dyDescent="0.25">
      <c r="A1359" s="18">
        <v>1392</v>
      </c>
      <c r="B1359" s="10" t="s">
        <v>1160</v>
      </c>
      <c r="C1359" s="10" t="s">
        <v>4259</v>
      </c>
      <c r="D1359" s="10" t="s">
        <v>15</v>
      </c>
      <c r="E1359" s="10" t="s">
        <v>16</v>
      </c>
      <c r="F1359" s="16">
        <v>90</v>
      </c>
      <c r="G1359" s="10" t="s">
        <v>4260</v>
      </c>
      <c r="H1359" s="10" t="s">
        <v>3297</v>
      </c>
      <c r="I1359" s="10" t="s">
        <v>32</v>
      </c>
      <c r="J1359" s="11">
        <v>44160</v>
      </c>
      <c r="K1359" s="16">
        <v>23</v>
      </c>
      <c r="L1359" s="10" t="s">
        <v>68</v>
      </c>
      <c r="M1359" s="10">
        <f t="shared" si="85"/>
        <v>2020</v>
      </c>
      <c r="N1359" s="10">
        <f t="shared" si="86"/>
        <v>11</v>
      </c>
      <c r="O1359" s="10" t="str">
        <f>VLOOKUP(L1359,'User input'!$D$6:$E$16,2,FALSE)</f>
        <v>Megawidget M</v>
      </c>
      <c r="P1359" s="10">
        <f>VLOOKUP(L1359,'User input'!$D$6:$G$16,3,FALSE)</f>
        <v>1.29</v>
      </c>
      <c r="Q1359" s="10">
        <f>VLOOKUP(L1359,'User input'!$D$6:$G$16,4,FALSE)</f>
        <v>24</v>
      </c>
      <c r="R1359" s="10">
        <f t="shared" si="87"/>
        <v>552</v>
      </c>
      <c r="S1359" s="27">
        <f t="shared" si="84"/>
        <v>712.08</v>
      </c>
      <c r="T1359" s="27">
        <f>IF(K1359&lt;'User input'!$I$9,'User input'!$J$8,IF(K1359&lt;'User input'!$I$10,'User input'!$J$9,IF(K1359&lt;'User input'!$I$11,'User input'!$J$10,'User input'!$J$11)))*S1359</f>
        <v>21.362400000000001</v>
      </c>
      <c r="U1359" s="27">
        <f>K1359*'User input'!$J$17+'User input'!$J$16</f>
        <v>0.5</v>
      </c>
    </row>
    <row r="1360" spans="1:21" x14ac:dyDescent="0.25">
      <c r="A1360" s="17">
        <v>1393</v>
      </c>
      <c r="B1360" s="6" t="s">
        <v>4261</v>
      </c>
      <c r="C1360" s="6" t="s">
        <v>2864</v>
      </c>
      <c r="D1360" s="6" t="s">
        <v>15</v>
      </c>
      <c r="E1360" s="6" t="s">
        <v>16</v>
      </c>
      <c r="F1360" s="15">
        <v>60</v>
      </c>
      <c r="G1360" s="6" t="s">
        <v>4262</v>
      </c>
      <c r="H1360" s="6" t="s">
        <v>4263</v>
      </c>
      <c r="I1360" s="6" t="s">
        <v>32</v>
      </c>
      <c r="J1360" s="7">
        <v>44561</v>
      </c>
      <c r="K1360" s="15">
        <v>94</v>
      </c>
      <c r="L1360" s="6" t="s">
        <v>33</v>
      </c>
      <c r="M1360" s="6">
        <f t="shared" si="85"/>
        <v>2021</v>
      </c>
      <c r="N1360" s="6">
        <f t="shared" si="86"/>
        <v>12</v>
      </c>
      <c r="O1360" s="6" t="str">
        <f>VLOOKUP(L1360,'User input'!$D$6:$E$16,2,FALSE)</f>
        <v>Megawidget L</v>
      </c>
      <c r="P1360" s="6">
        <f>VLOOKUP(L1360,'User input'!$D$6:$G$16,3,FALSE)</f>
        <v>1.79</v>
      </c>
      <c r="Q1360" s="6">
        <f>VLOOKUP(L1360,'User input'!$D$6:$G$16,4,FALSE)</f>
        <v>24</v>
      </c>
      <c r="R1360" s="6">
        <f t="shared" si="87"/>
        <v>2256</v>
      </c>
      <c r="S1360" s="26">
        <f t="shared" si="84"/>
        <v>4038.2400000000002</v>
      </c>
      <c r="T1360" s="26">
        <f>IF(K1360&lt;'User input'!$I$9,'User input'!$J$8,IF(K1360&lt;'User input'!$I$10,'User input'!$J$9,IF(K1360&lt;'User input'!$I$11,'User input'!$J$10,'User input'!$J$11)))*S1360</f>
        <v>201.91200000000003</v>
      </c>
      <c r="U1360" s="26">
        <f>K1360*'User input'!$J$17+'User input'!$J$16</f>
        <v>0.5</v>
      </c>
    </row>
    <row r="1361" spans="1:21" x14ac:dyDescent="0.25">
      <c r="A1361" s="18">
        <v>1394</v>
      </c>
      <c r="B1361" s="10" t="s">
        <v>4264</v>
      </c>
      <c r="C1361" s="10" t="s">
        <v>1740</v>
      </c>
      <c r="D1361" s="10" t="s">
        <v>28</v>
      </c>
      <c r="E1361" s="10" t="s">
        <v>29</v>
      </c>
      <c r="F1361" s="16">
        <v>90</v>
      </c>
      <c r="G1361" s="10" t="s">
        <v>4265</v>
      </c>
      <c r="H1361" s="10" t="s">
        <v>933</v>
      </c>
      <c r="I1361" s="10" t="s">
        <v>25</v>
      </c>
      <c r="J1361" s="11">
        <v>43895</v>
      </c>
      <c r="K1361" s="16">
        <v>43</v>
      </c>
      <c r="L1361" s="10" t="s">
        <v>62</v>
      </c>
      <c r="M1361" s="10">
        <f t="shared" si="85"/>
        <v>2020</v>
      </c>
      <c r="N1361" s="10">
        <f t="shared" si="86"/>
        <v>3</v>
      </c>
      <c r="O1361" s="10" t="str">
        <f>VLOOKUP(L1361,'User input'!$D$6:$E$16,2,FALSE)</f>
        <v>Ultrathing V4</v>
      </c>
      <c r="P1361" s="10">
        <f>VLOOKUP(L1361,'User input'!$D$6:$G$16,3,FALSE)</f>
        <v>3.99</v>
      </c>
      <c r="Q1361" s="10">
        <f>VLOOKUP(L1361,'User input'!$D$6:$G$16,4,FALSE)</f>
        <v>24</v>
      </c>
      <c r="R1361" s="10">
        <f t="shared" si="87"/>
        <v>1032</v>
      </c>
      <c r="S1361" s="27">
        <f t="shared" si="84"/>
        <v>4117.68</v>
      </c>
      <c r="T1361" s="27">
        <f>IF(K1361&lt;'User input'!$I$9,'User input'!$J$8,IF(K1361&lt;'User input'!$I$10,'User input'!$J$9,IF(K1361&lt;'User input'!$I$11,'User input'!$J$10,'User input'!$J$11)))*S1361</f>
        <v>123.5304</v>
      </c>
      <c r="U1361" s="27">
        <f>K1361*'User input'!$J$17+'User input'!$J$16</f>
        <v>0.5</v>
      </c>
    </row>
    <row r="1362" spans="1:21" x14ac:dyDescent="0.25">
      <c r="A1362" s="17">
        <v>1395</v>
      </c>
      <c r="B1362" s="6" t="s">
        <v>4266</v>
      </c>
      <c r="C1362" s="6" t="s">
        <v>4267</v>
      </c>
      <c r="D1362" s="6" t="s">
        <v>49</v>
      </c>
      <c r="E1362" s="6" t="s">
        <v>16</v>
      </c>
      <c r="F1362" s="15">
        <v>90</v>
      </c>
      <c r="G1362" s="6" t="s">
        <v>4268</v>
      </c>
      <c r="H1362" s="6" t="s">
        <v>4269</v>
      </c>
      <c r="I1362" s="6" t="s">
        <v>176</v>
      </c>
      <c r="J1362" s="7">
        <v>43649</v>
      </c>
      <c r="K1362" s="15">
        <v>29</v>
      </c>
      <c r="L1362" s="6" t="s">
        <v>62</v>
      </c>
      <c r="M1362" s="6">
        <f t="shared" si="85"/>
        <v>2019</v>
      </c>
      <c r="N1362" s="6">
        <f t="shared" si="86"/>
        <v>7</v>
      </c>
      <c r="O1362" s="6" t="str">
        <f>VLOOKUP(L1362,'User input'!$D$6:$E$16,2,FALSE)</f>
        <v>Ultrathing V4</v>
      </c>
      <c r="P1362" s="6">
        <f>VLOOKUP(L1362,'User input'!$D$6:$G$16,3,FALSE)</f>
        <v>3.99</v>
      </c>
      <c r="Q1362" s="6">
        <f>VLOOKUP(L1362,'User input'!$D$6:$G$16,4,FALSE)</f>
        <v>24</v>
      </c>
      <c r="R1362" s="6">
        <f t="shared" si="87"/>
        <v>696</v>
      </c>
      <c r="S1362" s="26">
        <f t="shared" si="84"/>
        <v>2777.04</v>
      </c>
      <c r="T1362" s="26">
        <f>IF(K1362&lt;'User input'!$I$9,'User input'!$J$8,IF(K1362&lt;'User input'!$I$10,'User input'!$J$9,IF(K1362&lt;'User input'!$I$11,'User input'!$J$10,'User input'!$J$11)))*S1362</f>
        <v>83.311199999999999</v>
      </c>
      <c r="U1362" s="26">
        <f>K1362*'User input'!$J$17+'User input'!$J$16</f>
        <v>0.5</v>
      </c>
    </row>
    <row r="1363" spans="1:21" x14ac:dyDescent="0.25">
      <c r="A1363" s="18">
        <v>1396</v>
      </c>
      <c r="B1363" s="10" t="s">
        <v>2246</v>
      </c>
      <c r="C1363" s="10" t="s">
        <v>2272</v>
      </c>
      <c r="D1363" s="10" t="s">
        <v>90</v>
      </c>
      <c r="E1363" s="10" t="s">
        <v>29</v>
      </c>
      <c r="F1363" s="16">
        <v>30</v>
      </c>
      <c r="G1363" s="10" t="s">
        <v>4270</v>
      </c>
      <c r="H1363" s="10" t="s">
        <v>4271</v>
      </c>
      <c r="I1363" s="10" t="s">
        <v>122</v>
      </c>
      <c r="J1363" s="11">
        <v>43658</v>
      </c>
      <c r="K1363" s="16">
        <v>11</v>
      </c>
      <c r="L1363" s="10" t="s">
        <v>20</v>
      </c>
      <c r="M1363" s="10">
        <f t="shared" si="85"/>
        <v>2019</v>
      </c>
      <c r="N1363" s="10">
        <f t="shared" si="86"/>
        <v>7</v>
      </c>
      <c r="O1363" s="10" t="str">
        <f>VLOOKUP(L1363,'User input'!$D$6:$E$16,2,FALSE)</f>
        <v>Hyperwotsit</v>
      </c>
      <c r="P1363" s="10">
        <f>VLOOKUP(L1363,'User input'!$D$6:$G$16,3,FALSE)</f>
        <v>2.0099999999999998</v>
      </c>
      <c r="Q1363" s="10">
        <f>VLOOKUP(L1363,'User input'!$D$6:$G$16,4,FALSE)</f>
        <v>20</v>
      </c>
      <c r="R1363" s="10">
        <f t="shared" si="87"/>
        <v>220</v>
      </c>
      <c r="S1363" s="27">
        <f t="shared" si="84"/>
        <v>442.19999999999993</v>
      </c>
      <c r="T1363" s="27">
        <f>IF(K1363&lt;'User input'!$I$9,'User input'!$J$8,IF(K1363&lt;'User input'!$I$10,'User input'!$J$9,IF(K1363&lt;'User input'!$I$11,'User input'!$J$10,'User input'!$J$11)))*S1363</f>
        <v>0</v>
      </c>
      <c r="U1363" s="27">
        <f>K1363*'User input'!$J$17+'User input'!$J$16</f>
        <v>0.5</v>
      </c>
    </row>
    <row r="1364" spans="1:21" x14ac:dyDescent="0.25">
      <c r="A1364" s="17">
        <v>1397</v>
      </c>
      <c r="B1364" s="6" t="s">
        <v>4272</v>
      </c>
      <c r="C1364" s="6" t="s">
        <v>4273</v>
      </c>
      <c r="D1364" s="6" t="s">
        <v>28</v>
      </c>
      <c r="E1364" s="6" t="s">
        <v>29</v>
      </c>
      <c r="F1364" s="15">
        <v>60</v>
      </c>
      <c r="G1364" s="6" t="s">
        <v>4274</v>
      </c>
      <c r="H1364" s="6" t="s">
        <v>4275</v>
      </c>
      <c r="I1364" s="6" t="s">
        <v>32</v>
      </c>
      <c r="J1364" s="7">
        <v>43828</v>
      </c>
      <c r="K1364" s="15">
        <v>57</v>
      </c>
      <c r="L1364" s="6" t="s">
        <v>68</v>
      </c>
      <c r="M1364" s="6">
        <f t="shared" si="85"/>
        <v>2019</v>
      </c>
      <c r="N1364" s="6">
        <f t="shared" si="86"/>
        <v>12</v>
      </c>
      <c r="O1364" s="6" t="str">
        <f>VLOOKUP(L1364,'User input'!$D$6:$E$16,2,FALSE)</f>
        <v>Megawidget M</v>
      </c>
      <c r="P1364" s="6">
        <f>VLOOKUP(L1364,'User input'!$D$6:$G$16,3,FALSE)</f>
        <v>1.29</v>
      </c>
      <c r="Q1364" s="6">
        <f>VLOOKUP(L1364,'User input'!$D$6:$G$16,4,FALSE)</f>
        <v>24</v>
      </c>
      <c r="R1364" s="6">
        <f t="shared" si="87"/>
        <v>1368</v>
      </c>
      <c r="S1364" s="26">
        <f t="shared" si="84"/>
        <v>1764.72</v>
      </c>
      <c r="T1364" s="26">
        <f>IF(K1364&lt;'User input'!$I$9,'User input'!$J$8,IF(K1364&lt;'User input'!$I$10,'User input'!$J$9,IF(K1364&lt;'User input'!$I$11,'User input'!$J$10,'User input'!$J$11)))*S1364</f>
        <v>88.236000000000004</v>
      </c>
      <c r="U1364" s="26">
        <f>K1364*'User input'!$J$17+'User input'!$J$16</f>
        <v>0.5</v>
      </c>
    </row>
    <row r="1365" spans="1:21" x14ac:dyDescent="0.25">
      <c r="A1365" s="18">
        <v>1398</v>
      </c>
      <c r="B1365" s="10" t="s">
        <v>4276</v>
      </c>
      <c r="C1365" s="10" t="s">
        <v>4277</v>
      </c>
      <c r="D1365" s="10" t="s">
        <v>15</v>
      </c>
      <c r="E1365" s="10" t="s">
        <v>16</v>
      </c>
      <c r="F1365" s="16">
        <v>60</v>
      </c>
      <c r="G1365" s="10" t="s">
        <v>4278</v>
      </c>
      <c r="H1365" s="10" t="s">
        <v>4279</v>
      </c>
      <c r="I1365" s="10" t="s">
        <v>38</v>
      </c>
      <c r="J1365" s="11">
        <v>44334</v>
      </c>
      <c r="K1365" s="16">
        <v>89</v>
      </c>
      <c r="L1365" s="10" t="s">
        <v>39</v>
      </c>
      <c r="M1365" s="10">
        <f t="shared" si="85"/>
        <v>2021</v>
      </c>
      <c r="N1365" s="10">
        <f t="shared" si="86"/>
        <v>5</v>
      </c>
      <c r="O1365" s="10" t="str">
        <f>VLOOKUP(L1365,'User input'!$D$6:$E$16,2,FALSE)</f>
        <v>Ultrathing V1</v>
      </c>
      <c r="P1365" s="10">
        <f>VLOOKUP(L1365,'User input'!$D$6:$G$16,3,FALSE)</f>
        <v>1.79</v>
      </c>
      <c r="Q1365" s="10">
        <f>VLOOKUP(L1365,'User input'!$D$6:$G$16,4,FALSE)</f>
        <v>17</v>
      </c>
      <c r="R1365" s="10">
        <f t="shared" si="87"/>
        <v>1513</v>
      </c>
      <c r="S1365" s="27">
        <f t="shared" si="84"/>
        <v>2708.27</v>
      </c>
      <c r="T1365" s="27">
        <f>IF(K1365&lt;'User input'!$I$9,'User input'!$J$8,IF(K1365&lt;'User input'!$I$10,'User input'!$J$9,IF(K1365&lt;'User input'!$I$11,'User input'!$J$10,'User input'!$J$11)))*S1365</f>
        <v>135.4135</v>
      </c>
      <c r="U1365" s="27">
        <f>K1365*'User input'!$J$17+'User input'!$J$16</f>
        <v>0.5</v>
      </c>
    </row>
    <row r="1366" spans="1:21" x14ac:dyDescent="0.25">
      <c r="A1366" s="17">
        <v>1399</v>
      </c>
      <c r="B1366" s="6" t="s">
        <v>4280</v>
      </c>
      <c r="C1366" s="6" t="s">
        <v>1692</v>
      </c>
      <c r="D1366" s="6" t="s">
        <v>49</v>
      </c>
      <c r="E1366" s="6" t="s">
        <v>16</v>
      </c>
      <c r="F1366" s="15">
        <v>90</v>
      </c>
      <c r="G1366" s="6" t="s">
        <v>4281</v>
      </c>
      <c r="H1366" s="6" t="s">
        <v>360</v>
      </c>
      <c r="I1366" s="6" t="s">
        <v>108</v>
      </c>
      <c r="J1366" s="7">
        <v>44054</v>
      </c>
      <c r="K1366" s="15">
        <v>59</v>
      </c>
      <c r="L1366" s="6" t="s">
        <v>44</v>
      </c>
      <c r="M1366" s="6">
        <f t="shared" si="85"/>
        <v>2020</v>
      </c>
      <c r="N1366" s="6">
        <f t="shared" si="86"/>
        <v>8</v>
      </c>
      <c r="O1366" s="6" t="str">
        <f>VLOOKUP(L1366,'User input'!$D$6:$E$16,2,FALSE)</f>
        <v>Gigastuff</v>
      </c>
      <c r="P1366" s="6">
        <f>VLOOKUP(L1366,'User input'!$D$6:$G$16,3,FALSE)</f>
        <v>1.89</v>
      </c>
      <c r="Q1366" s="6">
        <f>VLOOKUP(L1366,'User input'!$D$6:$G$16,4,FALSE)</f>
        <v>18</v>
      </c>
      <c r="R1366" s="6">
        <f t="shared" si="87"/>
        <v>1062</v>
      </c>
      <c r="S1366" s="26">
        <f t="shared" si="84"/>
        <v>2007.1799999999998</v>
      </c>
      <c r="T1366" s="26">
        <f>IF(K1366&lt;'User input'!$I$9,'User input'!$J$8,IF(K1366&lt;'User input'!$I$10,'User input'!$J$9,IF(K1366&lt;'User input'!$I$11,'User input'!$J$10,'User input'!$J$11)))*S1366</f>
        <v>100.35899999999999</v>
      </c>
      <c r="U1366" s="26">
        <f>K1366*'User input'!$J$17+'User input'!$J$16</f>
        <v>0.5</v>
      </c>
    </row>
    <row r="1367" spans="1:21" x14ac:dyDescent="0.25">
      <c r="A1367" s="18">
        <v>1400</v>
      </c>
      <c r="B1367" s="10" t="s">
        <v>4282</v>
      </c>
      <c r="C1367" s="10" t="s">
        <v>4283</v>
      </c>
      <c r="D1367" s="10" t="s">
        <v>28</v>
      </c>
      <c r="E1367" s="10" t="s">
        <v>29</v>
      </c>
      <c r="F1367" s="16">
        <v>90</v>
      </c>
      <c r="G1367" s="10" t="s">
        <v>4284</v>
      </c>
      <c r="H1367" s="10" t="s">
        <v>4285</v>
      </c>
      <c r="I1367" s="10" t="s">
        <v>32</v>
      </c>
      <c r="J1367" s="11">
        <v>43947</v>
      </c>
      <c r="K1367" s="16">
        <v>7</v>
      </c>
      <c r="L1367" s="10" t="s">
        <v>52</v>
      </c>
      <c r="M1367" s="10">
        <f t="shared" si="85"/>
        <v>2020</v>
      </c>
      <c r="N1367" s="10">
        <f t="shared" si="86"/>
        <v>4</v>
      </c>
      <c r="O1367" s="10" t="str">
        <f>VLOOKUP(L1367,'User input'!$D$6:$E$16,2,FALSE)</f>
        <v>Megawidget S</v>
      </c>
      <c r="P1367" s="10">
        <f>VLOOKUP(L1367,'User input'!$D$6:$G$16,3,FALSE)</f>
        <v>0.69</v>
      </c>
      <c r="Q1367" s="10">
        <f>VLOOKUP(L1367,'User input'!$D$6:$G$16,4,FALSE)</f>
        <v>24</v>
      </c>
      <c r="R1367" s="10">
        <f t="shared" si="87"/>
        <v>168</v>
      </c>
      <c r="S1367" s="27">
        <f t="shared" si="84"/>
        <v>115.91999999999999</v>
      </c>
      <c r="T1367" s="27">
        <f>IF(K1367&lt;'User input'!$I$9,'User input'!$J$8,IF(K1367&lt;'User input'!$I$10,'User input'!$J$9,IF(K1367&lt;'User input'!$I$11,'User input'!$J$10,'User input'!$J$11)))*S1367</f>
        <v>0</v>
      </c>
      <c r="U1367" s="27">
        <f>K1367*'User input'!$J$17+'User input'!$J$16</f>
        <v>0.5</v>
      </c>
    </row>
    <row r="1368" spans="1:21" x14ac:dyDescent="0.25">
      <c r="A1368" s="17">
        <v>1401</v>
      </c>
      <c r="B1368" s="6" t="s">
        <v>2040</v>
      </c>
      <c r="C1368" s="6" t="s">
        <v>3167</v>
      </c>
      <c r="D1368" s="6" t="s">
        <v>28</v>
      </c>
      <c r="E1368" s="6" t="s">
        <v>29</v>
      </c>
      <c r="F1368" s="15">
        <v>60</v>
      </c>
      <c r="G1368" s="6" t="s">
        <v>4286</v>
      </c>
      <c r="H1368" s="6" t="s">
        <v>3434</v>
      </c>
      <c r="I1368" s="6" t="s">
        <v>32</v>
      </c>
      <c r="J1368" s="7">
        <v>43800</v>
      </c>
      <c r="K1368" s="15">
        <v>15</v>
      </c>
      <c r="L1368" s="6" t="s">
        <v>157</v>
      </c>
      <c r="M1368" s="6">
        <f t="shared" si="85"/>
        <v>2019</v>
      </c>
      <c r="N1368" s="6">
        <f t="shared" si="86"/>
        <v>12</v>
      </c>
      <c r="O1368" s="6" t="str">
        <f>VLOOKUP(L1368,'User input'!$D$6:$E$16,2,FALSE)</f>
        <v>Ultrathing V3</v>
      </c>
      <c r="P1368" s="6">
        <f>VLOOKUP(L1368,'User input'!$D$6:$G$16,3,FALSE)</f>
        <v>3.39</v>
      </c>
      <c r="Q1368" s="6">
        <f>VLOOKUP(L1368,'User input'!$D$6:$G$16,4,FALSE)</f>
        <v>24</v>
      </c>
      <c r="R1368" s="6">
        <f t="shared" si="87"/>
        <v>360</v>
      </c>
      <c r="S1368" s="26">
        <f t="shared" si="84"/>
        <v>1220.4000000000001</v>
      </c>
      <c r="T1368" s="26">
        <f>IF(K1368&lt;'User input'!$I$9,'User input'!$J$8,IF(K1368&lt;'User input'!$I$10,'User input'!$J$9,IF(K1368&lt;'User input'!$I$11,'User input'!$J$10,'User input'!$J$11)))*S1368</f>
        <v>0</v>
      </c>
      <c r="U1368" s="26">
        <f>K1368*'User input'!$J$17+'User input'!$J$16</f>
        <v>0.5</v>
      </c>
    </row>
    <row r="1369" spans="1:21" x14ac:dyDescent="0.25">
      <c r="A1369" s="18">
        <v>1402</v>
      </c>
      <c r="B1369" s="10" t="s">
        <v>4287</v>
      </c>
      <c r="C1369" s="10" t="s">
        <v>601</v>
      </c>
      <c r="D1369" s="10" t="s">
        <v>28</v>
      </c>
      <c r="E1369" s="10" t="s">
        <v>29</v>
      </c>
      <c r="F1369" s="16">
        <v>60</v>
      </c>
      <c r="G1369" s="10" t="s">
        <v>4288</v>
      </c>
      <c r="H1369" s="10" t="s">
        <v>2943</v>
      </c>
      <c r="I1369" s="10" t="s">
        <v>122</v>
      </c>
      <c r="J1369" s="11">
        <v>44489</v>
      </c>
      <c r="K1369" s="16">
        <v>69</v>
      </c>
      <c r="L1369" s="10" t="s">
        <v>20</v>
      </c>
      <c r="M1369" s="10">
        <f t="shared" si="85"/>
        <v>2021</v>
      </c>
      <c r="N1369" s="10">
        <f t="shared" si="86"/>
        <v>10</v>
      </c>
      <c r="O1369" s="10" t="str">
        <f>VLOOKUP(L1369,'User input'!$D$6:$E$16,2,FALSE)</f>
        <v>Hyperwotsit</v>
      </c>
      <c r="P1369" s="10">
        <f>VLOOKUP(L1369,'User input'!$D$6:$G$16,3,FALSE)</f>
        <v>2.0099999999999998</v>
      </c>
      <c r="Q1369" s="10">
        <f>VLOOKUP(L1369,'User input'!$D$6:$G$16,4,FALSE)</f>
        <v>20</v>
      </c>
      <c r="R1369" s="10">
        <f t="shared" si="87"/>
        <v>1380</v>
      </c>
      <c r="S1369" s="27">
        <f t="shared" si="84"/>
        <v>2773.7999999999997</v>
      </c>
      <c r="T1369" s="27">
        <f>IF(K1369&lt;'User input'!$I$9,'User input'!$J$8,IF(K1369&lt;'User input'!$I$10,'User input'!$J$9,IF(K1369&lt;'User input'!$I$11,'User input'!$J$10,'User input'!$J$11)))*S1369</f>
        <v>138.69</v>
      </c>
      <c r="U1369" s="27">
        <f>K1369*'User input'!$J$17+'User input'!$J$16</f>
        <v>0.5</v>
      </c>
    </row>
    <row r="1370" spans="1:21" x14ac:dyDescent="0.25">
      <c r="A1370" s="17">
        <v>1403</v>
      </c>
      <c r="B1370" s="6" t="s">
        <v>4289</v>
      </c>
      <c r="C1370" s="6" t="s">
        <v>836</v>
      </c>
      <c r="D1370" s="6" t="s">
        <v>15</v>
      </c>
      <c r="E1370" s="6" t="s">
        <v>16</v>
      </c>
      <c r="F1370" s="15">
        <v>30</v>
      </c>
      <c r="G1370" s="6" t="s">
        <v>4290</v>
      </c>
      <c r="H1370" s="6" t="s">
        <v>3475</v>
      </c>
      <c r="I1370" s="6" t="s">
        <v>291</v>
      </c>
      <c r="J1370" s="7">
        <v>44225</v>
      </c>
      <c r="K1370" s="15">
        <v>98</v>
      </c>
      <c r="L1370" s="6" t="s">
        <v>78</v>
      </c>
      <c r="M1370" s="6">
        <f t="shared" si="85"/>
        <v>2021</v>
      </c>
      <c r="N1370" s="6">
        <f t="shared" si="86"/>
        <v>1</v>
      </c>
      <c r="O1370" s="6" t="str">
        <f>VLOOKUP(L1370,'User input'!$D$6:$E$16,2,FALSE)</f>
        <v>Ultrathing V2</v>
      </c>
      <c r="P1370" s="6">
        <f>VLOOKUP(L1370,'User input'!$D$6:$G$16,3,FALSE)</f>
        <v>2.95</v>
      </c>
      <c r="Q1370" s="6">
        <f>VLOOKUP(L1370,'User input'!$D$6:$G$16,4,FALSE)</f>
        <v>20</v>
      </c>
      <c r="R1370" s="6">
        <f t="shared" si="87"/>
        <v>1960</v>
      </c>
      <c r="S1370" s="26">
        <f t="shared" si="84"/>
        <v>5782</v>
      </c>
      <c r="T1370" s="26">
        <f>IF(K1370&lt;'User input'!$I$9,'User input'!$J$8,IF(K1370&lt;'User input'!$I$10,'User input'!$J$9,IF(K1370&lt;'User input'!$I$11,'User input'!$J$10,'User input'!$J$11)))*S1370</f>
        <v>289.10000000000002</v>
      </c>
      <c r="U1370" s="26">
        <f>K1370*'User input'!$J$17+'User input'!$J$16</f>
        <v>0.5</v>
      </c>
    </row>
    <row r="1371" spans="1:21" x14ac:dyDescent="0.25">
      <c r="A1371" s="18">
        <v>1404</v>
      </c>
      <c r="B1371" s="10" t="s">
        <v>653</v>
      </c>
      <c r="C1371" s="10" t="s">
        <v>874</v>
      </c>
      <c r="D1371" s="10" t="s">
        <v>28</v>
      </c>
      <c r="E1371" s="10" t="s">
        <v>29</v>
      </c>
      <c r="F1371" s="16">
        <v>90</v>
      </c>
      <c r="G1371" s="10" t="s">
        <v>4291</v>
      </c>
      <c r="H1371" s="10" t="s">
        <v>4085</v>
      </c>
      <c r="I1371" s="10" t="s">
        <v>1881</v>
      </c>
      <c r="J1371" s="11">
        <v>44246</v>
      </c>
      <c r="K1371" s="16">
        <v>63</v>
      </c>
      <c r="L1371" s="10" t="s">
        <v>44</v>
      </c>
      <c r="M1371" s="10">
        <f t="shared" si="85"/>
        <v>2021</v>
      </c>
      <c r="N1371" s="10">
        <f t="shared" si="86"/>
        <v>2</v>
      </c>
      <c r="O1371" s="10" t="str">
        <f>VLOOKUP(L1371,'User input'!$D$6:$E$16,2,FALSE)</f>
        <v>Gigastuff</v>
      </c>
      <c r="P1371" s="10">
        <f>VLOOKUP(L1371,'User input'!$D$6:$G$16,3,FALSE)</f>
        <v>1.89</v>
      </c>
      <c r="Q1371" s="10">
        <f>VLOOKUP(L1371,'User input'!$D$6:$G$16,4,FALSE)</f>
        <v>18</v>
      </c>
      <c r="R1371" s="10">
        <f t="shared" si="87"/>
        <v>1134</v>
      </c>
      <c r="S1371" s="27">
        <f t="shared" si="84"/>
        <v>2143.2599999999998</v>
      </c>
      <c r="T1371" s="27">
        <f>IF(K1371&lt;'User input'!$I$9,'User input'!$J$8,IF(K1371&lt;'User input'!$I$10,'User input'!$J$9,IF(K1371&lt;'User input'!$I$11,'User input'!$J$10,'User input'!$J$11)))*S1371</f>
        <v>107.163</v>
      </c>
      <c r="U1371" s="27">
        <f>K1371*'User input'!$J$17+'User input'!$J$16</f>
        <v>0.5</v>
      </c>
    </row>
    <row r="1372" spans="1:21" x14ac:dyDescent="0.25">
      <c r="A1372" s="17">
        <v>1405</v>
      </c>
      <c r="B1372" s="6" t="s">
        <v>4292</v>
      </c>
      <c r="C1372" s="6" t="s">
        <v>4293</v>
      </c>
      <c r="D1372" s="6" t="s">
        <v>28</v>
      </c>
      <c r="E1372" s="6" t="s">
        <v>29</v>
      </c>
      <c r="F1372" s="15">
        <v>30</v>
      </c>
      <c r="G1372" s="6" t="s">
        <v>4294</v>
      </c>
      <c r="H1372" s="6" t="s">
        <v>2059</v>
      </c>
      <c r="I1372" s="6" t="s">
        <v>1030</v>
      </c>
      <c r="J1372" s="7">
        <v>43964</v>
      </c>
      <c r="K1372" s="15">
        <v>20</v>
      </c>
      <c r="L1372" s="6" t="s">
        <v>157</v>
      </c>
      <c r="M1372" s="6">
        <f t="shared" si="85"/>
        <v>2020</v>
      </c>
      <c r="N1372" s="6">
        <f t="shared" si="86"/>
        <v>5</v>
      </c>
      <c r="O1372" s="6" t="str">
        <f>VLOOKUP(L1372,'User input'!$D$6:$E$16,2,FALSE)</f>
        <v>Ultrathing V3</v>
      </c>
      <c r="P1372" s="6">
        <f>VLOOKUP(L1372,'User input'!$D$6:$G$16,3,FALSE)</f>
        <v>3.39</v>
      </c>
      <c r="Q1372" s="6">
        <f>VLOOKUP(L1372,'User input'!$D$6:$G$16,4,FALSE)</f>
        <v>24</v>
      </c>
      <c r="R1372" s="6">
        <f t="shared" si="87"/>
        <v>480</v>
      </c>
      <c r="S1372" s="26">
        <f t="shared" si="84"/>
        <v>1627.2</v>
      </c>
      <c r="T1372" s="26">
        <f>IF(K1372&lt;'User input'!$I$9,'User input'!$J$8,IF(K1372&lt;'User input'!$I$10,'User input'!$J$9,IF(K1372&lt;'User input'!$I$11,'User input'!$J$10,'User input'!$J$11)))*S1372</f>
        <v>48.816000000000003</v>
      </c>
      <c r="U1372" s="26">
        <f>K1372*'User input'!$J$17+'User input'!$J$16</f>
        <v>0.5</v>
      </c>
    </row>
    <row r="1373" spans="1:21" x14ac:dyDescent="0.25">
      <c r="A1373" s="18">
        <v>1406</v>
      </c>
      <c r="B1373" s="10" t="s">
        <v>4295</v>
      </c>
      <c r="C1373" s="10" t="s">
        <v>3061</v>
      </c>
      <c r="D1373" s="10" t="s">
        <v>41</v>
      </c>
      <c r="E1373" s="10" t="s">
        <v>16</v>
      </c>
      <c r="F1373" s="16">
        <v>60</v>
      </c>
      <c r="G1373" s="10" t="s">
        <v>4296</v>
      </c>
      <c r="H1373" s="10" t="s">
        <v>4297</v>
      </c>
      <c r="I1373" s="10" t="s">
        <v>32</v>
      </c>
      <c r="J1373" s="11">
        <v>44043</v>
      </c>
      <c r="K1373" s="16">
        <v>72</v>
      </c>
      <c r="L1373" s="10" t="s">
        <v>99</v>
      </c>
      <c r="M1373" s="10">
        <f t="shared" si="85"/>
        <v>2020</v>
      </c>
      <c r="N1373" s="10">
        <f t="shared" si="86"/>
        <v>7</v>
      </c>
      <c r="O1373" s="10" t="str">
        <f>VLOOKUP(L1373,'User input'!$D$6:$E$16,2,FALSE)</f>
        <v>Superwossname</v>
      </c>
      <c r="P1373" s="10">
        <f>VLOOKUP(L1373,'User input'!$D$6:$G$16,3,FALSE)</f>
        <v>3.49</v>
      </c>
      <c r="Q1373" s="10">
        <f>VLOOKUP(L1373,'User input'!$D$6:$G$16,4,FALSE)</f>
        <v>20</v>
      </c>
      <c r="R1373" s="10">
        <f t="shared" si="87"/>
        <v>1440</v>
      </c>
      <c r="S1373" s="27">
        <f t="shared" si="84"/>
        <v>5025.6000000000004</v>
      </c>
      <c r="T1373" s="27">
        <f>IF(K1373&lt;'User input'!$I$9,'User input'!$J$8,IF(K1373&lt;'User input'!$I$10,'User input'!$J$9,IF(K1373&lt;'User input'!$I$11,'User input'!$J$10,'User input'!$J$11)))*S1373</f>
        <v>251.28000000000003</v>
      </c>
      <c r="U1373" s="27">
        <f>K1373*'User input'!$J$17+'User input'!$J$16</f>
        <v>0.5</v>
      </c>
    </row>
    <row r="1374" spans="1:21" x14ac:dyDescent="0.25">
      <c r="A1374" s="17">
        <v>1407</v>
      </c>
      <c r="B1374" s="6" t="s">
        <v>1841</v>
      </c>
      <c r="C1374" s="6" t="s">
        <v>2905</v>
      </c>
      <c r="D1374" s="6" t="s">
        <v>28</v>
      </c>
      <c r="E1374" s="6" t="s">
        <v>29</v>
      </c>
      <c r="F1374" s="15">
        <v>30</v>
      </c>
      <c r="G1374" s="6" t="s">
        <v>4298</v>
      </c>
      <c r="H1374" s="6" t="s">
        <v>2663</v>
      </c>
      <c r="I1374" s="6" t="s">
        <v>19</v>
      </c>
      <c r="J1374" s="7">
        <v>44476</v>
      </c>
      <c r="K1374" s="15">
        <v>83</v>
      </c>
      <c r="L1374" s="6" t="s">
        <v>78</v>
      </c>
      <c r="M1374" s="6">
        <f t="shared" si="85"/>
        <v>2021</v>
      </c>
      <c r="N1374" s="6">
        <f t="shared" si="86"/>
        <v>10</v>
      </c>
      <c r="O1374" s="6" t="str">
        <f>VLOOKUP(L1374,'User input'!$D$6:$E$16,2,FALSE)</f>
        <v>Ultrathing V2</v>
      </c>
      <c r="P1374" s="6">
        <f>VLOOKUP(L1374,'User input'!$D$6:$G$16,3,FALSE)</f>
        <v>2.95</v>
      </c>
      <c r="Q1374" s="6">
        <f>VLOOKUP(L1374,'User input'!$D$6:$G$16,4,FALSE)</f>
        <v>20</v>
      </c>
      <c r="R1374" s="6">
        <f t="shared" si="87"/>
        <v>1660</v>
      </c>
      <c r="S1374" s="26">
        <f t="shared" si="84"/>
        <v>4897</v>
      </c>
      <c r="T1374" s="26">
        <f>IF(K1374&lt;'User input'!$I$9,'User input'!$J$8,IF(K1374&lt;'User input'!$I$10,'User input'!$J$9,IF(K1374&lt;'User input'!$I$11,'User input'!$J$10,'User input'!$J$11)))*S1374</f>
        <v>244.85000000000002</v>
      </c>
      <c r="U1374" s="26">
        <f>K1374*'User input'!$J$17+'User input'!$J$16</f>
        <v>0.5</v>
      </c>
    </row>
    <row r="1375" spans="1:21" x14ac:dyDescent="0.25">
      <c r="A1375" s="18">
        <v>1408</v>
      </c>
      <c r="B1375" s="10" t="s">
        <v>4299</v>
      </c>
      <c r="C1375" s="10" t="s">
        <v>4300</v>
      </c>
      <c r="D1375" s="10" t="s">
        <v>41</v>
      </c>
      <c r="E1375" s="10" t="s">
        <v>16</v>
      </c>
      <c r="F1375" s="16">
        <v>60</v>
      </c>
      <c r="G1375" s="10" t="s">
        <v>4298</v>
      </c>
      <c r="H1375" s="10" t="s">
        <v>2962</v>
      </c>
      <c r="I1375" s="10" t="s">
        <v>32</v>
      </c>
      <c r="J1375" s="11">
        <v>44545</v>
      </c>
      <c r="K1375" s="16">
        <v>79</v>
      </c>
      <c r="L1375" s="10" t="s">
        <v>62</v>
      </c>
      <c r="M1375" s="10">
        <f t="shared" si="85"/>
        <v>2021</v>
      </c>
      <c r="N1375" s="10">
        <f t="shared" si="86"/>
        <v>12</v>
      </c>
      <c r="O1375" s="10" t="str">
        <f>VLOOKUP(L1375,'User input'!$D$6:$E$16,2,FALSE)</f>
        <v>Ultrathing V4</v>
      </c>
      <c r="P1375" s="10">
        <f>VLOOKUP(L1375,'User input'!$D$6:$G$16,3,FALSE)</f>
        <v>3.99</v>
      </c>
      <c r="Q1375" s="10">
        <f>VLOOKUP(L1375,'User input'!$D$6:$G$16,4,FALSE)</f>
        <v>24</v>
      </c>
      <c r="R1375" s="10">
        <f t="shared" si="87"/>
        <v>1896</v>
      </c>
      <c r="S1375" s="27">
        <f t="shared" si="84"/>
        <v>7565.04</v>
      </c>
      <c r="T1375" s="27">
        <f>IF(K1375&lt;'User input'!$I$9,'User input'!$J$8,IF(K1375&lt;'User input'!$I$10,'User input'!$J$9,IF(K1375&lt;'User input'!$I$11,'User input'!$J$10,'User input'!$J$11)))*S1375</f>
        <v>378.25200000000001</v>
      </c>
      <c r="U1375" s="27">
        <f>K1375*'User input'!$J$17+'User input'!$J$16</f>
        <v>0.5</v>
      </c>
    </row>
    <row r="1376" spans="1:21" x14ac:dyDescent="0.25">
      <c r="A1376" s="18">
        <v>1410</v>
      </c>
      <c r="B1376" s="10" t="s">
        <v>4301</v>
      </c>
      <c r="C1376" s="10" t="s">
        <v>4302</v>
      </c>
      <c r="D1376" s="10" t="s">
        <v>28</v>
      </c>
      <c r="E1376" s="10" t="s">
        <v>29</v>
      </c>
      <c r="F1376" s="16">
        <v>90</v>
      </c>
      <c r="G1376" s="10" t="s">
        <v>4298</v>
      </c>
      <c r="H1376" s="10" t="s">
        <v>4303</v>
      </c>
      <c r="I1376" s="10" t="s">
        <v>32</v>
      </c>
      <c r="J1376" s="11">
        <v>44240</v>
      </c>
      <c r="K1376" s="16">
        <v>8</v>
      </c>
      <c r="L1376" s="10" t="s">
        <v>68</v>
      </c>
      <c r="M1376" s="10">
        <f t="shared" si="85"/>
        <v>2021</v>
      </c>
      <c r="N1376" s="10">
        <f t="shared" si="86"/>
        <v>2</v>
      </c>
      <c r="O1376" s="10" t="str">
        <f>VLOOKUP(L1376,'User input'!$D$6:$E$16,2,FALSE)</f>
        <v>Megawidget M</v>
      </c>
      <c r="P1376" s="10">
        <f>VLOOKUP(L1376,'User input'!$D$6:$G$16,3,FALSE)</f>
        <v>1.29</v>
      </c>
      <c r="Q1376" s="10">
        <f>VLOOKUP(L1376,'User input'!$D$6:$G$16,4,FALSE)</f>
        <v>24</v>
      </c>
      <c r="R1376" s="10">
        <f t="shared" si="87"/>
        <v>192</v>
      </c>
      <c r="S1376" s="27">
        <f t="shared" si="84"/>
        <v>247.68</v>
      </c>
      <c r="T1376" s="27">
        <f>IF(K1376&lt;'User input'!$I$9,'User input'!$J$8,IF(K1376&lt;'User input'!$I$10,'User input'!$J$9,IF(K1376&lt;'User input'!$I$11,'User input'!$J$10,'User input'!$J$11)))*S1376</f>
        <v>0</v>
      </c>
      <c r="U1376" s="27">
        <f>K1376*'User input'!$J$17+'User input'!$J$16</f>
        <v>0.5</v>
      </c>
    </row>
    <row r="1377" spans="1:21" x14ac:dyDescent="0.25">
      <c r="A1377" s="17">
        <v>1411</v>
      </c>
      <c r="B1377" s="6" t="s">
        <v>4059</v>
      </c>
      <c r="C1377" s="6" t="s">
        <v>4304</v>
      </c>
      <c r="D1377" s="6" t="s">
        <v>28</v>
      </c>
      <c r="E1377" s="6" t="s">
        <v>29</v>
      </c>
      <c r="F1377" s="15">
        <v>90</v>
      </c>
      <c r="G1377" s="6" t="s">
        <v>10368</v>
      </c>
      <c r="H1377" s="6" t="s">
        <v>4306</v>
      </c>
      <c r="I1377" s="6" t="s">
        <v>238</v>
      </c>
      <c r="J1377" s="7">
        <v>43706</v>
      </c>
      <c r="K1377" s="15">
        <v>76</v>
      </c>
      <c r="L1377" s="6" t="s">
        <v>39</v>
      </c>
      <c r="M1377" s="6">
        <f t="shared" si="85"/>
        <v>2019</v>
      </c>
      <c r="N1377" s="6">
        <f t="shared" si="86"/>
        <v>8</v>
      </c>
      <c r="O1377" s="6" t="str">
        <f>VLOOKUP(L1377,'User input'!$D$6:$E$16,2,FALSE)</f>
        <v>Ultrathing V1</v>
      </c>
      <c r="P1377" s="6">
        <f>VLOOKUP(L1377,'User input'!$D$6:$G$16,3,FALSE)</f>
        <v>1.79</v>
      </c>
      <c r="Q1377" s="6">
        <f>VLOOKUP(L1377,'User input'!$D$6:$G$16,4,FALSE)</f>
        <v>17</v>
      </c>
      <c r="R1377" s="6">
        <f t="shared" si="87"/>
        <v>1292</v>
      </c>
      <c r="S1377" s="26">
        <f t="shared" si="84"/>
        <v>2312.6799999999998</v>
      </c>
      <c r="T1377" s="26">
        <f>IF(K1377&lt;'User input'!$I$9,'User input'!$J$8,IF(K1377&lt;'User input'!$I$10,'User input'!$J$9,IF(K1377&lt;'User input'!$I$11,'User input'!$J$10,'User input'!$J$11)))*S1377</f>
        <v>115.634</v>
      </c>
      <c r="U1377" s="26">
        <f>K1377*'User input'!$J$17+'User input'!$J$16</f>
        <v>0.5</v>
      </c>
    </row>
    <row r="1378" spans="1:21" x14ac:dyDescent="0.25">
      <c r="A1378" s="18">
        <v>1412</v>
      </c>
      <c r="B1378" s="10" t="s">
        <v>4307</v>
      </c>
      <c r="C1378" s="10" t="s">
        <v>4308</v>
      </c>
      <c r="D1378" s="10" t="s">
        <v>15</v>
      </c>
      <c r="E1378" s="10" t="s">
        <v>16</v>
      </c>
      <c r="F1378" s="16">
        <v>30</v>
      </c>
      <c r="G1378" s="10" t="s">
        <v>4309</v>
      </c>
      <c r="H1378" s="10" t="s">
        <v>3752</v>
      </c>
      <c r="I1378" s="10" t="s">
        <v>32</v>
      </c>
      <c r="J1378" s="11">
        <v>44120</v>
      </c>
      <c r="K1378" s="16">
        <v>84</v>
      </c>
      <c r="L1378" s="10" t="s">
        <v>157</v>
      </c>
      <c r="M1378" s="10">
        <f t="shared" si="85"/>
        <v>2020</v>
      </c>
      <c r="N1378" s="10">
        <f t="shared" si="86"/>
        <v>10</v>
      </c>
      <c r="O1378" s="10" t="str">
        <f>VLOOKUP(L1378,'User input'!$D$6:$E$16,2,FALSE)</f>
        <v>Ultrathing V3</v>
      </c>
      <c r="P1378" s="10">
        <f>VLOOKUP(L1378,'User input'!$D$6:$G$16,3,FALSE)</f>
        <v>3.39</v>
      </c>
      <c r="Q1378" s="10">
        <f>VLOOKUP(L1378,'User input'!$D$6:$G$16,4,FALSE)</f>
        <v>24</v>
      </c>
      <c r="R1378" s="10">
        <f t="shared" si="87"/>
        <v>2016</v>
      </c>
      <c r="S1378" s="27">
        <f t="shared" si="84"/>
        <v>6834.2400000000007</v>
      </c>
      <c r="T1378" s="27">
        <f>IF(K1378&lt;'User input'!$I$9,'User input'!$J$8,IF(K1378&lt;'User input'!$I$10,'User input'!$J$9,IF(K1378&lt;'User input'!$I$11,'User input'!$J$10,'User input'!$J$11)))*S1378</f>
        <v>341.71200000000005</v>
      </c>
      <c r="U1378" s="27">
        <f>K1378*'User input'!$J$17+'User input'!$J$16</f>
        <v>0.5</v>
      </c>
    </row>
    <row r="1379" spans="1:21" x14ac:dyDescent="0.25">
      <c r="A1379" s="17">
        <v>1413</v>
      </c>
      <c r="B1379" s="6" t="s">
        <v>1295</v>
      </c>
      <c r="C1379" s="6" t="s">
        <v>4310</v>
      </c>
      <c r="D1379" s="6" t="s">
        <v>28</v>
      </c>
      <c r="E1379" s="6" t="s">
        <v>29</v>
      </c>
      <c r="F1379" s="15">
        <v>60</v>
      </c>
      <c r="G1379" s="6" t="s">
        <v>4311</v>
      </c>
      <c r="H1379" s="6" t="s">
        <v>4312</v>
      </c>
      <c r="I1379" s="6" t="s">
        <v>1073</v>
      </c>
      <c r="J1379" s="7">
        <v>43640</v>
      </c>
      <c r="K1379" s="15">
        <v>78</v>
      </c>
      <c r="L1379" s="6" t="s">
        <v>20</v>
      </c>
      <c r="M1379" s="6">
        <f t="shared" si="85"/>
        <v>2019</v>
      </c>
      <c r="N1379" s="6">
        <f t="shared" si="86"/>
        <v>6</v>
      </c>
      <c r="O1379" s="6" t="str">
        <f>VLOOKUP(L1379,'User input'!$D$6:$E$16,2,FALSE)</f>
        <v>Hyperwotsit</v>
      </c>
      <c r="P1379" s="6">
        <f>VLOOKUP(L1379,'User input'!$D$6:$G$16,3,FALSE)</f>
        <v>2.0099999999999998</v>
      </c>
      <c r="Q1379" s="6">
        <f>VLOOKUP(L1379,'User input'!$D$6:$G$16,4,FALSE)</f>
        <v>20</v>
      </c>
      <c r="R1379" s="6">
        <f t="shared" si="87"/>
        <v>1560</v>
      </c>
      <c r="S1379" s="26">
        <f t="shared" si="84"/>
        <v>3135.5999999999995</v>
      </c>
      <c r="T1379" s="26">
        <f>IF(K1379&lt;'User input'!$I$9,'User input'!$J$8,IF(K1379&lt;'User input'!$I$10,'User input'!$J$9,IF(K1379&lt;'User input'!$I$11,'User input'!$J$10,'User input'!$J$11)))*S1379</f>
        <v>156.77999999999997</v>
      </c>
      <c r="U1379" s="26">
        <f>K1379*'User input'!$J$17+'User input'!$J$16</f>
        <v>0.5</v>
      </c>
    </row>
    <row r="1380" spans="1:21" x14ac:dyDescent="0.25">
      <c r="A1380" s="18">
        <v>1414</v>
      </c>
      <c r="B1380" s="10" t="s">
        <v>4313</v>
      </c>
      <c r="C1380" s="10" t="s">
        <v>141</v>
      </c>
      <c r="D1380" s="10" t="s">
        <v>49</v>
      </c>
      <c r="E1380" s="10" t="s">
        <v>16</v>
      </c>
      <c r="F1380" s="16">
        <v>60</v>
      </c>
      <c r="G1380" s="10" t="s">
        <v>4314</v>
      </c>
      <c r="H1380" s="10" t="s">
        <v>4033</v>
      </c>
      <c r="I1380" s="10" t="s">
        <v>171</v>
      </c>
      <c r="J1380" s="11">
        <v>43657</v>
      </c>
      <c r="K1380" s="16">
        <v>30</v>
      </c>
      <c r="L1380" s="10" t="s">
        <v>78</v>
      </c>
      <c r="M1380" s="10">
        <f t="shared" si="85"/>
        <v>2019</v>
      </c>
      <c r="N1380" s="10">
        <f t="shared" si="86"/>
        <v>7</v>
      </c>
      <c r="O1380" s="10" t="str">
        <f>VLOOKUP(L1380,'User input'!$D$6:$E$16,2,FALSE)</f>
        <v>Ultrathing V2</v>
      </c>
      <c r="P1380" s="10">
        <f>VLOOKUP(L1380,'User input'!$D$6:$G$16,3,FALSE)</f>
        <v>2.95</v>
      </c>
      <c r="Q1380" s="10">
        <f>VLOOKUP(L1380,'User input'!$D$6:$G$16,4,FALSE)</f>
        <v>20</v>
      </c>
      <c r="R1380" s="10">
        <f t="shared" si="87"/>
        <v>600</v>
      </c>
      <c r="S1380" s="27">
        <f t="shared" si="84"/>
        <v>1770</v>
      </c>
      <c r="T1380" s="27">
        <f>IF(K1380&lt;'User input'!$I$9,'User input'!$J$8,IF(K1380&lt;'User input'!$I$10,'User input'!$J$9,IF(K1380&lt;'User input'!$I$11,'User input'!$J$10,'User input'!$J$11)))*S1380</f>
        <v>53.1</v>
      </c>
      <c r="U1380" s="27">
        <f>K1380*'User input'!$J$17+'User input'!$J$16</f>
        <v>0.5</v>
      </c>
    </row>
    <row r="1381" spans="1:21" x14ac:dyDescent="0.25">
      <c r="A1381" s="17">
        <v>1415</v>
      </c>
      <c r="B1381" s="6" t="s">
        <v>4315</v>
      </c>
      <c r="C1381" s="6" t="s">
        <v>473</v>
      </c>
      <c r="D1381" s="6" t="s">
        <v>28</v>
      </c>
      <c r="E1381" s="6" t="s">
        <v>29</v>
      </c>
      <c r="F1381" s="15">
        <v>60</v>
      </c>
      <c r="G1381" s="6" t="s">
        <v>4314</v>
      </c>
      <c r="H1381" s="6" t="s">
        <v>4316</v>
      </c>
      <c r="I1381" s="6" t="s">
        <v>185</v>
      </c>
      <c r="J1381" s="7">
        <v>44341</v>
      </c>
      <c r="K1381" s="15">
        <v>83</v>
      </c>
      <c r="L1381" s="6" t="s">
        <v>62</v>
      </c>
      <c r="M1381" s="6">
        <f t="shared" si="85"/>
        <v>2021</v>
      </c>
      <c r="N1381" s="6">
        <f t="shared" si="86"/>
        <v>5</v>
      </c>
      <c r="O1381" s="6" t="str">
        <f>VLOOKUP(L1381,'User input'!$D$6:$E$16,2,FALSE)</f>
        <v>Ultrathing V4</v>
      </c>
      <c r="P1381" s="6">
        <f>VLOOKUP(L1381,'User input'!$D$6:$G$16,3,FALSE)</f>
        <v>3.99</v>
      </c>
      <c r="Q1381" s="6">
        <f>VLOOKUP(L1381,'User input'!$D$6:$G$16,4,FALSE)</f>
        <v>24</v>
      </c>
      <c r="R1381" s="6">
        <f t="shared" si="87"/>
        <v>1992</v>
      </c>
      <c r="S1381" s="26">
        <f t="shared" si="84"/>
        <v>7948.0800000000008</v>
      </c>
      <c r="T1381" s="26">
        <f>IF(K1381&lt;'User input'!$I$9,'User input'!$J$8,IF(K1381&lt;'User input'!$I$10,'User input'!$J$9,IF(K1381&lt;'User input'!$I$11,'User input'!$J$10,'User input'!$J$11)))*S1381</f>
        <v>397.40400000000005</v>
      </c>
      <c r="U1381" s="26">
        <f>K1381*'User input'!$J$17+'User input'!$J$16</f>
        <v>0.5</v>
      </c>
    </row>
    <row r="1382" spans="1:21" x14ac:dyDescent="0.25">
      <c r="A1382" s="17">
        <v>1417</v>
      </c>
      <c r="B1382" s="6" t="s">
        <v>4317</v>
      </c>
      <c r="C1382" s="6" t="s">
        <v>2271</v>
      </c>
      <c r="D1382" s="6" t="s">
        <v>15</v>
      </c>
      <c r="E1382" s="6" t="s">
        <v>16</v>
      </c>
      <c r="F1382" s="15">
        <v>60</v>
      </c>
      <c r="G1382" s="6" t="s">
        <v>4318</v>
      </c>
      <c r="H1382" s="6" t="s">
        <v>4189</v>
      </c>
      <c r="I1382" s="6" t="s">
        <v>206</v>
      </c>
      <c r="J1382" s="7">
        <v>43903</v>
      </c>
      <c r="K1382" s="15">
        <v>62</v>
      </c>
      <c r="L1382" s="6" t="s">
        <v>68</v>
      </c>
      <c r="M1382" s="6">
        <f t="shared" si="85"/>
        <v>2020</v>
      </c>
      <c r="N1382" s="6">
        <f t="shared" si="86"/>
        <v>3</v>
      </c>
      <c r="O1382" s="6" t="str">
        <f>VLOOKUP(L1382,'User input'!$D$6:$E$16,2,FALSE)</f>
        <v>Megawidget M</v>
      </c>
      <c r="P1382" s="6">
        <f>VLOOKUP(L1382,'User input'!$D$6:$G$16,3,FALSE)</f>
        <v>1.29</v>
      </c>
      <c r="Q1382" s="6">
        <f>VLOOKUP(L1382,'User input'!$D$6:$G$16,4,FALSE)</f>
        <v>24</v>
      </c>
      <c r="R1382" s="6">
        <f t="shared" si="87"/>
        <v>1488</v>
      </c>
      <c r="S1382" s="26">
        <f t="shared" si="84"/>
        <v>1919.52</v>
      </c>
      <c r="T1382" s="26">
        <f>IF(K1382&lt;'User input'!$I$9,'User input'!$J$8,IF(K1382&lt;'User input'!$I$10,'User input'!$J$9,IF(K1382&lt;'User input'!$I$11,'User input'!$J$10,'User input'!$J$11)))*S1382</f>
        <v>95.975999999999999</v>
      </c>
      <c r="U1382" s="26">
        <f>K1382*'User input'!$J$17+'User input'!$J$16</f>
        <v>0.5</v>
      </c>
    </row>
    <row r="1383" spans="1:21" x14ac:dyDescent="0.25">
      <c r="A1383" s="18">
        <v>1418</v>
      </c>
      <c r="B1383" s="10" t="s">
        <v>2539</v>
      </c>
      <c r="C1383" s="10" t="s">
        <v>1053</v>
      </c>
      <c r="D1383" s="10" t="s">
        <v>41</v>
      </c>
      <c r="E1383" s="10" t="s">
        <v>16</v>
      </c>
      <c r="F1383" s="16">
        <v>30</v>
      </c>
      <c r="G1383" s="10" t="s">
        <v>4319</v>
      </c>
      <c r="H1383" s="10" t="s">
        <v>4320</v>
      </c>
      <c r="I1383" s="10" t="s">
        <v>1194</v>
      </c>
      <c r="J1383" s="11">
        <v>44162</v>
      </c>
      <c r="K1383" s="16">
        <v>10</v>
      </c>
      <c r="L1383" s="10" t="s">
        <v>20</v>
      </c>
      <c r="M1383" s="10">
        <f t="shared" si="85"/>
        <v>2020</v>
      </c>
      <c r="N1383" s="10">
        <f t="shared" si="86"/>
        <v>11</v>
      </c>
      <c r="O1383" s="10" t="str">
        <f>VLOOKUP(L1383,'User input'!$D$6:$E$16,2,FALSE)</f>
        <v>Hyperwotsit</v>
      </c>
      <c r="P1383" s="10">
        <f>VLOOKUP(L1383,'User input'!$D$6:$G$16,3,FALSE)</f>
        <v>2.0099999999999998</v>
      </c>
      <c r="Q1383" s="10">
        <f>VLOOKUP(L1383,'User input'!$D$6:$G$16,4,FALSE)</f>
        <v>20</v>
      </c>
      <c r="R1383" s="10">
        <f t="shared" si="87"/>
        <v>200</v>
      </c>
      <c r="S1383" s="27">
        <f t="shared" si="84"/>
        <v>401.99999999999994</v>
      </c>
      <c r="T1383" s="27">
        <f>IF(K1383&lt;'User input'!$I$9,'User input'!$J$8,IF(K1383&lt;'User input'!$I$10,'User input'!$J$9,IF(K1383&lt;'User input'!$I$11,'User input'!$J$10,'User input'!$J$11)))*S1383</f>
        <v>0</v>
      </c>
      <c r="U1383" s="27">
        <f>K1383*'User input'!$J$17+'User input'!$J$16</f>
        <v>0.5</v>
      </c>
    </row>
    <row r="1384" spans="1:21" x14ac:dyDescent="0.25">
      <c r="A1384" s="17">
        <v>1419</v>
      </c>
      <c r="B1384" s="6" t="s">
        <v>4321</v>
      </c>
      <c r="C1384" s="6" t="s">
        <v>1539</v>
      </c>
      <c r="D1384" s="6" t="s">
        <v>15</v>
      </c>
      <c r="E1384" s="6" t="s">
        <v>16</v>
      </c>
      <c r="F1384" s="15">
        <v>60</v>
      </c>
      <c r="G1384" s="6" t="s">
        <v>4322</v>
      </c>
      <c r="H1384" s="6" t="s">
        <v>4323</v>
      </c>
      <c r="I1384" s="6" t="s">
        <v>25</v>
      </c>
      <c r="J1384" s="7">
        <v>43719</v>
      </c>
      <c r="K1384" s="15">
        <v>14</v>
      </c>
      <c r="L1384" s="6" t="s">
        <v>52</v>
      </c>
      <c r="M1384" s="6">
        <f t="shared" si="85"/>
        <v>2019</v>
      </c>
      <c r="N1384" s="6">
        <f t="shared" si="86"/>
        <v>9</v>
      </c>
      <c r="O1384" s="6" t="str">
        <f>VLOOKUP(L1384,'User input'!$D$6:$E$16,2,FALSE)</f>
        <v>Megawidget S</v>
      </c>
      <c r="P1384" s="6">
        <f>VLOOKUP(L1384,'User input'!$D$6:$G$16,3,FALSE)</f>
        <v>0.69</v>
      </c>
      <c r="Q1384" s="6">
        <f>VLOOKUP(L1384,'User input'!$D$6:$G$16,4,FALSE)</f>
        <v>24</v>
      </c>
      <c r="R1384" s="6">
        <f t="shared" si="87"/>
        <v>336</v>
      </c>
      <c r="S1384" s="26">
        <f t="shared" si="84"/>
        <v>231.83999999999997</v>
      </c>
      <c r="T1384" s="26">
        <f>IF(K1384&lt;'User input'!$I$9,'User input'!$J$8,IF(K1384&lt;'User input'!$I$10,'User input'!$J$9,IF(K1384&lt;'User input'!$I$11,'User input'!$J$10,'User input'!$J$11)))*S1384</f>
        <v>0</v>
      </c>
      <c r="U1384" s="26">
        <f>K1384*'User input'!$J$17+'User input'!$J$16</f>
        <v>0.5</v>
      </c>
    </row>
    <row r="1385" spans="1:21" x14ac:dyDescent="0.25">
      <c r="A1385" s="18">
        <v>1420</v>
      </c>
      <c r="B1385" s="10" t="s">
        <v>3325</v>
      </c>
      <c r="C1385" s="10" t="s">
        <v>1649</v>
      </c>
      <c r="D1385" s="10" t="s">
        <v>28</v>
      </c>
      <c r="E1385" s="10" t="s">
        <v>29</v>
      </c>
      <c r="F1385" s="16">
        <v>30</v>
      </c>
      <c r="G1385" s="10" t="s">
        <v>4324</v>
      </c>
      <c r="H1385" s="10" t="s">
        <v>215</v>
      </c>
      <c r="I1385" s="10" t="s">
        <v>122</v>
      </c>
      <c r="J1385" s="11">
        <v>44260</v>
      </c>
      <c r="K1385" s="16">
        <v>99</v>
      </c>
      <c r="L1385" s="10" t="s">
        <v>99</v>
      </c>
      <c r="M1385" s="10">
        <f t="shared" si="85"/>
        <v>2021</v>
      </c>
      <c r="N1385" s="10">
        <f t="shared" si="86"/>
        <v>3</v>
      </c>
      <c r="O1385" s="10" t="str">
        <f>VLOOKUP(L1385,'User input'!$D$6:$E$16,2,FALSE)</f>
        <v>Superwossname</v>
      </c>
      <c r="P1385" s="10">
        <f>VLOOKUP(L1385,'User input'!$D$6:$G$16,3,FALSE)</f>
        <v>3.49</v>
      </c>
      <c r="Q1385" s="10">
        <f>VLOOKUP(L1385,'User input'!$D$6:$G$16,4,FALSE)</f>
        <v>20</v>
      </c>
      <c r="R1385" s="10">
        <f t="shared" si="87"/>
        <v>1980</v>
      </c>
      <c r="S1385" s="27">
        <f t="shared" si="84"/>
        <v>6910.2000000000007</v>
      </c>
      <c r="T1385" s="27">
        <f>IF(K1385&lt;'User input'!$I$9,'User input'!$J$8,IF(K1385&lt;'User input'!$I$10,'User input'!$J$9,IF(K1385&lt;'User input'!$I$11,'User input'!$J$10,'User input'!$J$11)))*S1385</f>
        <v>345.51000000000005</v>
      </c>
      <c r="U1385" s="27">
        <f>K1385*'User input'!$J$17+'User input'!$J$16</f>
        <v>0.5</v>
      </c>
    </row>
    <row r="1386" spans="1:21" x14ac:dyDescent="0.25">
      <c r="A1386" s="17">
        <v>1421</v>
      </c>
      <c r="B1386" s="6" t="s">
        <v>4325</v>
      </c>
      <c r="C1386" s="6" t="s">
        <v>4326</v>
      </c>
      <c r="D1386" s="6" t="s">
        <v>15</v>
      </c>
      <c r="E1386" s="6" t="s">
        <v>16</v>
      </c>
      <c r="F1386" s="15">
        <v>30</v>
      </c>
      <c r="G1386" s="6" t="s">
        <v>4327</v>
      </c>
      <c r="H1386" s="6" t="s">
        <v>2488</v>
      </c>
      <c r="I1386" s="6" t="s">
        <v>908</v>
      </c>
      <c r="J1386" s="7">
        <v>43681</v>
      </c>
      <c r="K1386" s="15">
        <v>60</v>
      </c>
      <c r="L1386" s="6" t="s">
        <v>20</v>
      </c>
      <c r="M1386" s="6">
        <f t="shared" si="85"/>
        <v>2019</v>
      </c>
      <c r="N1386" s="6">
        <f t="shared" si="86"/>
        <v>8</v>
      </c>
      <c r="O1386" s="6" t="str">
        <f>VLOOKUP(L1386,'User input'!$D$6:$E$16,2,FALSE)</f>
        <v>Hyperwotsit</v>
      </c>
      <c r="P1386" s="6">
        <f>VLOOKUP(L1386,'User input'!$D$6:$G$16,3,FALSE)</f>
        <v>2.0099999999999998</v>
      </c>
      <c r="Q1386" s="6">
        <f>VLOOKUP(L1386,'User input'!$D$6:$G$16,4,FALSE)</f>
        <v>20</v>
      </c>
      <c r="R1386" s="6">
        <f t="shared" si="87"/>
        <v>1200</v>
      </c>
      <c r="S1386" s="26">
        <f t="shared" si="84"/>
        <v>2411.9999999999995</v>
      </c>
      <c r="T1386" s="26">
        <f>IF(K1386&lt;'User input'!$I$9,'User input'!$J$8,IF(K1386&lt;'User input'!$I$10,'User input'!$J$9,IF(K1386&lt;'User input'!$I$11,'User input'!$J$10,'User input'!$J$11)))*S1386</f>
        <v>120.59999999999998</v>
      </c>
      <c r="U1386" s="26">
        <f>K1386*'User input'!$J$17+'User input'!$J$16</f>
        <v>0.5</v>
      </c>
    </row>
    <row r="1387" spans="1:21" x14ac:dyDescent="0.25">
      <c r="A1387" s="18">
        <v>1422</v>
      </c>
      <c r="B1387" s="10" t="s">
        <v>1938</v>
      </c>
      <c r="C1387" s="10" t="s">
        <v>4328</v>
      </c>
      <c r="D1387" s="10" t="s">
        <v>28</v>
      </c>
      <c r="E1387" s="10" t="s">
        <v>29</v>
      </c>
      <c r="F1387" s="16">
        <v>30</v>
      </c>
      <c r="G1387" s="10" t="s">
        <v>4329</v>
      </c>
      <c r="H1387" s="10" t="s">
        <v>566</v>
      </c>
      <c r="I1387" s="10" t="s">
        <v>185</v>
      </c>
      <c r="J1387" s="11">
        <v>43771</v>
      </c>
      <c r="K1387" s="16">
        <v>28</v>
      </c>
      <c r="L1387" s="10" t="s">
        <v>44</v>
      </c>
      <c r="M1387" s="10">
        <f t="shared" si="85"/>
        <v>2019</v>
      </c>
      <c r="N1387" s="10">
        <f t="shared" si="86"/>
        <v>11</v>
      </c>
      <c r="O1387" s="10" t="str">
        <f>VLOOKUP(L1387,'User input'!$D$6:$E$16,2,FALSE)</f>
        <v>Gigastuff</v>
      </c>
      <c r="P1387" s="10">
        <f>VLOOKUP(L1387,'User input'!$D$6:$G$16,3,FALSE)</f>
        <v>1.89</v>
      </c>
      <c r="Q1387" s="10">
        <f>VLOOKUP(L1387,'User input'!$D$6:$G$16,4,FALSE)</f>
        <v>18</v>
      </c>
      <c r="R1387" s="10">
        <f t="shared" si="87"/>
        <v>504</v>
      </c>
      <c r="S1387" s="27">
        <f t="shared" si="84"/>
        <v>952.56</v>
      </c>
      <c r="T1387" s="27">
        <f>IF(K1387&lt;'User input'!$I$9,'User input'!$J$8,IF(K1387&lt;'User input'!$I$10,'User input'!$J$9,IF(K1387&lt;'User input'!$I$11,'User input'!$J$10,'User input'!$J$11)))*S1387</f>
        <v>28.576799999999999</v>
      </c>
      <c r="U1387" s="27">
        <f>K1387*'User input'!$J$17+'User input'!$J$16</f>
        <v>0.5</v>
      </c>
    </row>
    <row r="1388" spans="1:21" x14ac:dyDescent="0.25">
      <c r="A1388" s="17">
        <v>1423</v>
      </c>
      <c r="B1388" s="6" t="s">
        <v>1543</v>
      </c>
      <c r="C1388" s="6" t="s">
        <v>2266</v>
      </c>
      <c r="D1388" s="6" t="s">
        <v>28</v>
      </c>
      <c r="E1388" s="6" t="s">
        <v>29</v>
      </c>
      <c r="F1388" s="15">
        <v>90</v>
      </c>
      <c r="G1388" s="6" t="s">
        <v>4330</v>
      </c>
      <c r="H1388" s="6" t="s">
        <v>2907</v>
      </c>
      <c r="I1388" s="6" t="s">
        <v>93</v>
      </c>
      <c r="J1388" s="7">
        <v>43980</v>
      </c>
      <c r="K1388" s="15">
        <v>76</v>
      </c>
      <c r="L1388" s="6" t="s">
        <v>62</v>
      </c>
      <c r="M1388" s="6">
        <f t="shared" si="85"/>
        <v>2020</v>
      </c>
      <c r="N1388" s="6">
        <f t="shared" si="86"/>
        <v>5</v>
      </c>
      <c r="O1388" s="6" t="str">
        <f>VLOOKUP(L1388,'User input'!$D$6:$E$16,2,FALSE)</f>
        <v>Ultrathing V4</v>
      </c>
      <c r="P1388" s="6">
        <f>VLOOKUP(L1388,'User input'!$D$6:$G$16,3,FALSE)</f>
        <v>3.99</v>
      </c>
      <c r="Q1388" s="6">
        <f>VLOOKUP(L1388,'User input'!$D$6:$G$16,4,FALSE)</f>
        <v>24</v>
      </c>
      <c r="R1388" s="6">
        <f t="shared" si="87"/>
        <v>1824</v>
      </c>
      <c r="S1388" s="26">
        <f t="shared" si="84"/>
        <v>7277.76</v>
      </c>
      <c r="T1388" s="26">
        <f>IF(K1388&lt;'User input'!$I$9,'User input'!$J$8,IF(K1388&lt;'User input'!$I$10,'User input'!$J$9,IF(K1388&lt;'User input'!$I$11,'User input'!$J$10,'User input'!$J$11)))*S1388</f>
        <v>363.88800000000003</v>
      </c>
      <c r="U1388" s="26">
        <f>K1388*'User input'!$J$17+'User input'!$J$16</f>
        <v>0.5</v>
      </c>
    </row>
    <row r="1389" spans="1:21" x14ac:dyDescent="0.25">
      <c r="A1389" s="18">
        <v>1424</v>
      </c>
      <c r="B1389" s="10" t="s">
        <v>4331</v>
      </c>
      <c r="C1389" s="10" t="s">
        <v>1116</v>
      </c>
      <c r="D1389" s="10" t="s">
        <v>49</v>
      </c>
      <c r="E1389" s="10" t="s">
        <v>16</v>
      </c>
      <c r="F1389" s="16">
        <v>90</v>
      </c>
      <c r="G1389" s="10" t="s">
        <v>4332</v>
      </c>
      <c r="H1389" s="10" t="s">
        <v>3857</v>
      </c>
      <c r="I1389" s="10" t="s">
        <v>122</v>
      </c>
      <c r="J1389" s="11">
        <v>43785</v>
      </c>
      <c r="K1389" s="16">
        <v>51</v>
      </c>
      <c r="L1389" s="10" t="s">
        <v>78</v>
      </c>
      <c r="M1389" s="10">
        <f t="shared" si="85"/>
        <v>2019</v>
      </c>
      <c r="N1389" s="10">
        <f t="shared" si="86"/>
        <v>11</v>
      </c>
      <c r="O1389" s="10" t="str">
        <f>VLOOKUP(L1389,'User input'!$D$6:$E$16,2,FALSE)</f>
        <v>Ultrathing V2</v>
      </c>
      <c r="P1389" s="10">
        <f>VLOOKUP(L1389,'User input'!$D$6:$G$16,3,FALSE)</f>
        <v>2.95</v>
      </c>
      <c r="Q1389" s="10">
        <f>VLOOKUP(L1389,'User input'!$D$6:$G$16,4,FALSE)</f>
        <v>20</v>
      </c>
      <c r="R1389" s="10">
        <f t="shared" si="87"/>
        <v>1020</v>
      </c>
      <c r="S1389" s="27">
        <f t="shared" si="84"/>
        <v>3009</v>
      </c>
      <c r="T1389" s="27">
        <f>IF(K1389&lt;'User input'!$I$9,'User input'!$J$8,IF(K1389&lt;'User input'!$I$10,'User input'!$J$9,IF(K1389&lt;'User input'!$I$11,'User input'!$J$10,'User input'!$J$11)))*S1389</f>
        <v>150.45000000000002</v>
      </c>
      <c r="U1389" s="27">
        <f>K1389*'User input'!$J$17+'User input'!$J$16</f>
        <v>0.5</v>
      </c>
    </row>
    <row r="1390" spans="1:21" x14ac:dyDescent="0.25">
      <c r="A1390" s="17">
        <v>1425</v>
      </c>
      <c r="B1390" s="6" t="s">
        <v>4333</v>
      </c>
      <c r="C1390" s="6" t="s">
        <v>2188</v>
      </c>
      <c r="D1390" s="6" t="s">
        <v>41</v>
      </c>
      <c r="E1390" s="6" t="s">
        <v>16</v>
      </c>
      <c r="F1390" s="15">
        <v>30</v>
      </c>
      <c r="G1390" s="6" t="s">
        <v>4334</v>
      </c>
      <c r="H1390" s="6" t="s">
        <v>316</v>
      </c>
      <c r="I1390" s="6" t="s">
        <v>206</v>
      </c>
      <c r="J1390" s="7">
        <v>44521</v>
      </c>
      <c r="K1390" s="15">
        <v>67</v>
      </c>
      <c r="L1390" s="6" t="s">
        <v>52</v>
      </c>
      <c r="M1390" s="6">
        <f t="shared" si="85"/>
        <v>2021</v>
      </c>
      <c r="N1390" s="6">
        <f t="shared" si="86"/>
        <v>11</v>
      </c>
      <c r="O1390" s="6" t="str">
        <f>VLOOKUP(L1390,'User input'!$D$6:$E$16,2,FALSE)</f>
        <v>Megawidget S</v>
      </c>
      <c r="P1390" s="6">
        <f>VLOOKUP(L1390,'User input'!$D$6:$G$16,3,FALSE)</f>
        <v>0.69</v>
      </c>
      <c r="Q1390" s="6">
        <f>VLOOKUP(L1390,'User input'!$D$6:$G$16,4,FALSE)</f>
        <v>24</v>
      </c>
      <c r="R1390" s="6">
        <f t="shared" si="87"/>
        <v>1608</v>
      </c>
      <c r="S1390" s="26">
        <f t="shared" si="84"/>
        <v>1109.52</v>
      </c>
      <c r="T1390" s="26">
        <f>IF(K1390&lt;'User input'!$I$9,'User input'!$J$8,IF(K1390&lt;'User input'!$I$10,'User input'!$J$9,IF(K1390&lt;'User input'!$I$11,'User input'!$J$10,'User input'!$J$11)))*S1390</f>
        <v>55.475999999999999</v>
      </c>
      <c r="U1390" s="26">
        <f>K1390*'User input'!$J$17+'User input'!$J$16</f>
        <v>0.5</v>
      </c>
    </row>
    <row r="1391" spans="1:21" x14ac:dyDescent="0.25">
      <c r="A1391" s="18">
        <v>1426</v>
      </c>
      <c r="B1391" s="10" t="s">
        <v>4335</v>
      </c>
      <c r="C1391" s="10" t="s">
        <v>2918</v>
      </c>
      <c r="D1391" s="10" t="s">
        <v>15</v>
      </c>
      <c r="E1391" s="10" t="s">
        <v>16</v>
      </c>
      <c r="F1391" s="16">
        <v>30</v>
      </c>
      <c r="G1391" s="10" t="s">
        <v>4336</v>
      </c>
      <c r="H1391" s="10" t="s">
        <v>506</v>
      </c>
      <c r="I1391" s="10" t="s">
        <v>32</v>
      </c>
      <c r="J1391" s="11">
        <v>43665</v>
      </c>
      <c r="K1391" s="16">
        <v>61</v>
      </c>
      <c r="L1391" s="10" t="s">
        <v>78</v>
      </c>
      <c r="M1391" s="10">
        <f t="shared" si="85"/>
        <v>2019</v>
      </c>
      <c r="N1391" s="10">
        <f t="shared" si="86"/>
        <v>7</v>
      </c>
      <c r="O1391" s="10" t="str">
        <f>VLOOKUP(L1391,'User input'!$D$6:$E$16,2,FALSE)</f>
        <v>Ultrathing V2</v>
      </c>
      <c r="P1391" s="10">
        <f>VLOOKUP(L1391,'User input'!$D$6:$G$16,3,FALSE)</f>
        <v>2.95</v>
      </c>
      <c r="Q1391" s="10">
        <f>VLOOKUP(L1391,'User input'!$D$6:$G$16,4,FALSE)</f>
        <v>20</v>
      </c>
      <c r="R1391" s="10">
        <f t="shared" si="87"/>
        <v>1220</v>
      </c>
      <c r="S1391" s="27">
        <f t="shared" si="84"/>
        <v>3599</v>
      </c>
      <c r="T1391" s="27">
        <f>IF(K1391&lt;'User input'!$I$9,'User input'!$J$8,IF(K1391&lt;'User input'!$I$10,'User input'!$J$9,IF(K1391&lt;'User input'!$I$11,'User input'!$J$10,'User input'!$J$11)))*S1391</f>
        <v>179.95000000000002</v>
      </c>
      <c r="U1391" s="27">
        <f>K1391*'User input'!$J$17+'User input'!$J$16</f>
        <v>0.5</v>
      </c>
    </row>
    <row r="1392" spans="1:21" x14ac:dyDescent="0.25">
      <c r="A1392" s="17">
        <v>1427</v>
      </c>
      <c r="B1392" s="6" t="s">
        <v>4337</v>
      </c>
      <c r="C1392" s="6" t="s">
        <v>4338</v>
      </c>
      <c r="D1392" s="6" t="s">
        <v>15</v>
      </c>
      <c r="E1392" s="6" t="s">
        <v>16</v>
      </c>
      <c r="F1392" s="15">
        <v>60</v>
      </c>
      <c r="G1392" s="6" t="s">
        <v>10369</v>
      </c>
      <c r="H1392" s="6" t="s">
        <v>923</v>
      </c>
      <c r="I1392" s="6" t="s">
        <v>38</v>
      </c>
      <c r="J1392" s="7">
        <v>43697</v>
      </c>
      <c r="K1392" s="15">
        <v>29</v>
      </c>
      <c r="L1392" s="6" t="s">
        <v>52</v>
      </c>
      <c r="M1392" s="6">
        <f t="shared" si="85"/>
        <v>2019</v>
      </c>
      <c r="N1392" s="6">
        <f t="shared" si="86"/>
        <v>8</v>
      </c>
      <c r="O1392" s="6" t="str">
        <f>VLOOKUP(L1392,'User input'!$D$6:$E$16,2,FALSE)</f>
        <v>Megawidget S</v>
      </c>
      <c r="P1392" s="6">
        <f>VLOOKUP(L1392,'User input'!$D$6:$G$16,3,FALSE)</f>
        <v>0.69</v>
      </c>
      <c r="Q1392" s="6">
        <f>VLOOKUP(L1392,'User input'!$D$6:$G$16,4,FALSE)</f>
        <v>24</v>
      </c>
      <c r="R1392" s="6">
        <f t="shared" si="87"/>
        <v>696</v>
      </c>
      <c r="S1392" s="26">
        <f t="shared" si="84"/>
        <v>480.23999999999995</v>
      </c>
      <c r="T1392" s="26">
        <f>IF(K1392&lt;'User input'!$I$9,'User input'!$J$8,IF(K1392&lt;'User input'!$I$10,'User input'!$J$9,IF(K1392&lt;'User input'!$I$11,'User input'!$J$10,'User input'!$J$11)))*S1392</f>
        <v>14.407199999999998</v>
      </c>
      <c r="U1392" s="26">
        <f>K1392*'User input'!$J$17+'User input'!$J$16</f>
        <v>0.5</v>
      </c>
    </row>
    <row r="1393" spans="1:21" x14ac:dyDescent="0.25">
      <c r="A1393" s="17">
        <v>1429</v>
      </c>
      <c r="B1393" s="6" t="s">
        <v>1878</v>
      </c>
      <c r="C1393" s="6" t="s">
        <v>4340</v>
      </c>
      <c r="D1393" s="6" t="s">
        <v>49</v>
      </c>
      <c r="E1393" s="6" t="s">
        <v>16</v>
      </c>
      <c r="F1393" s="15">
        <v>60</v>
      </c>
      <c r="G1393" s="6" t="s">
        <v>4341</v>
      </c>
      <c r="H1393" s="6" t="s">
        <v>4342</v>
      </c>
      <c r="I1393" s="6" t="s">
        <v>144</v>
      </c>
      <c r="J1393" s="7">
        <v>44545</v>
      </c>
      <c r="K1393" s="15">
        <v>71</v>
      </c>
      <c r="L1393" s="6" t="s">
        <v>39</v>
      </c>
      <c r="M1393" s="6">
        <f t="shared" si="85"/>
        <v>2021</v>
      </c>
      <c r="N1393" s="6">
        <f t="shared" si="86"/>
        <v>12</v>
      </c>
      <c r="O1393" s="6" t="str">
        <f>VLOOKUP(L1393,'User input'!$D$6:$E$16,2,FALSE)</f>
        <v>Ultrathing V1</v>
      </c>
      <c r="P1393" s="6">
        <f>VLOOKUP(L1393,'User input'!$D$6:$G$16,3,FALSE)</f>
        <v>1.79</v>
      </c>
      <c r="Q1393" s="6">
        <f>VLOOKUP(L1393,'User input'!$D$6:$G$16,4,FALSE)</f>
        <v>17</v>
      </c>
      <c r="R1393" s="6">
        <f t="shared" si="87"/>
        <v>1207</v>
      </c>
      <c r="S1393" s="26">
        <f t="shared" si="84"/>
        <v>2160.5300000000002</v>
      </c>
      <c r="T1393" s="26">
        <f>IF(K1393&lt;'User input'!$I$9,'User input'!$J$8,IF(K1393&lt;'User input'!$I$10,'User input'!$J$9,IF(K1393&lt;'User input'!$I$11,'User input'!$J$10,'User input'!$J$11)))*S1393</f>
        <v>108.02650000000001</v>
      </c>
      <c r="U1393" s="26">
        <f>K1393*'User input'!$J$17+'User input'!$J$16</f>
        <v>0.5</v>
      </c>
    </row>
    <row r="1394" spans="1:21" x14ac:dyDescent="0.25">
      <c r="A1394" s="18">
        <v>1430</v>
      </c>
      <c r="B1394" s="10" t="s">
        <v>4343</v>
      </c>
      <c r="C1394" s="10" t="s">
        <v>372</v>
      </c>
      <c r="D1394" s="10" t="s">
        <v>28</v>
      </c>
      <c r="E1394" s="10" t="s">
        <v>29</v>
      </c>
      <c r="F1394" s="16">
        <v>90</v>
      </c>
      <c r="G1394" s="10" t="s">
        <v>4344</v>
      </c>
      <c r="H1394" s="10" t="s">
        <v>4345</v>
      </c>
      <c r="I1394" s="10" t="s">
        <v>4346</v>
      </c>
      <c r="J1394" s="11">
        <v>44095</v>
      </c>
      <c r="K1394" s="16">
        <v>85</v>
      </c>
      <c r="L1394" s="10" t="s">
        <v>52</v>
      </c>
      <c r="M1394" s="10">
        <f t="shared" si="85"/>
        <v>2020</v>
      </c>
      <c r="N1394" s="10">
        <f t="shared" si="86"/>
        <v>9</v>
      </c>
      <c r="O1394" s="10" t="str">
        <f>VLOOKUP(L1394,'User input'!$D$6:$E$16,2,FALSE)</f>
        <v>Megawidget S</v>
      </c>
      <c r="P1394" s="10">
        <f>VLOOKUP(L1394,'User input'!$D$6:$G$16,3,FALSE)</f>
        <v>0.69</v>
      </c>
      <c r="Q1394" s="10">
        <f>VLOOKUP(L1394,'User input'!$D$6:$G$16,4,FALSE)</f>
        <v>24</v>
      </c>
      <c r="R1394" s="10">
        <f t="shared" si="87"/>
        <v>2040</v>
      </c>
      <c r="S1394" s="27">
        <f t="shared" si="84"/>
        <v>1407.6</v>
      </c>
      <c r="T1394" s="27">
        <f>IF(K1394&lt;'User input'!$I$9,'User input'!$J$8,IF(K1394&lt;'User input'!$I$10,'User input'!$J$9,IF(K1394&lt;'User input'!$I$11,'User input'!$J$10,'User input'!$J$11)))*S1394</f>
        <v>70.38</v>
      </c>
      <c r="U1394" s="27">
        <f>K1394*'User input'!$J$17+'User input'!$J$16</f>
        <v>0.5</v>
      </c>
    </row>
    <row r="1395" spans="1:21" x14ac:dyDescent="0.25">
      <c r="A1395" s="17">
        <v>1431</v>
      </c>
      <c r="B1395" s="6" t="s">
        <v>4347</v>
      </c>
      <c r="C1395" s="6" t="s">
        <v>2178</v>
      </c>
      <c r="D1395" s="6" t="s">
        <v>28</v>
      </c>
      <c r="E1395" s="6" t="s">
        <v>29</v>
      </c>
      <c r="F1395" s="15">
        <v>60</v>
      </c>
      <c r="G1395" s="6" t="s">
        <v>4348</v>
      </c>
      <c r="H1395" s="6" t="s">
        <v>2865</v>
      </c>
      <c r="I1395" s="6" t="s">
        <v>32</v>
      </c>
      <c r="J1395" s="7">
        <v>44422</v>
      </c>
      <c r="K1395" s="15">
        <v>105</v>
      </c>
      <c r="L1395" s="6" t="s">
        <v>44</v>
      </c>
      <c r="M1395" s="6">
        <f t="shared" si="85"/>
        <v>2021</v>
      </c>
      <c r="N1395" s="6">
        <f t="shared" si="86"/>
        <v>8</v>
      </c>
      <c r="O1395" s="6" t="str">
        <f>VLOOKUP(L1395,'User input'!$D$6:$E$16,2,FALSE)</f>
        <v>Gigastuff</v>
      </c>
      <c r="P1395" s="6">
        <f>VLOOKUP(L1395,'User input'!$D$6:$G$16,3,FALSE)</f>
        <v>1.89</v>
      </c>
      <c r="Q1395" s="6">
        <f>VLOOKUP(L1395,'User input'!$D$6:$G$16,4,FALSE)</f>
        <v>18</v>
      </c>
      <c r="R1395" s="6">
        <f t="shared" si="87"/>
        <v>1890</v>
      </c>
      <c r="S1395" s="26">
        <f t="shared" si="84"/>
        <v>3572.1</v>
      </c>
      <c r="T1395" s="26">
        <f>IF(K1395&lt;'User input'!$I$9,'User input'!$J$8,IF(K1395&lt;'User input'!$I$10,'User input'!$J$9,IF(K1395&lt;'User input'!$I$11,'User input'!$J$10,'User input'!$J$11)))*S1395</f>
        <v>250.04700000000003</v>
      </c>
      <c r="U1395" s="26">
        <f>K1395*'User input'!$J$17+'User input'!$J$16</f>
        <v>0.5</v>
      </c>
    </row>
    <row r="1396" spans="1:21" x14ac:dyDescent="0.25">
      <c r="A1396" s="18">
        <v>1432</v>
      </c>
      <c r="B1396" s="10" t="s">
        <v>4349</v>
      </c>
      <c r="C1396" s="10" t="s">
        <v>4350</v>
      </c>
      <c r="D1396" s="10" t="s">
        <v>28</v>
      </c>
      <c r="E1396" s="10" t="s">
        <v>29</v>
      </c>
      <c r="F1396" s="16">
        <v>90</v>
      </c>
      <c r="G1396" s="10" t="s">
        <v>4351</v>
      </c>
      <c r="H1396" s="10" t="s">
        <v>1357</v>
      </c>
      <c r="I1396" s="10" t="s">
        <v>176</v>
      </c>
      <c r="J1396" s="11">
        <v>44436</v>
      </c>
      <c r="K1396" s="16">
        <v>93</v>
      </c>
      <c r="L1396" s="10" t="s">
        <v>78</v>
      </c>
      <c r="M1396" s="10">
        <f t="shared" si="85"/>
        <v>2021</v>
      </c>
      <c r="N1396" s="10">
        <f t="shared" si="86"/>
        <v>8</v>
      </c>
      <c r="O1396" s="10" t="str">
        <f>VLOOKUP(L1396,'User input'!$D$6:$E$16,2,FALSE)</f>
        <v>Ultrathing V2</v>
      </c>
      <c r="P1396" s="10">
        <f>VLOOKUP(L1396,'User input'!$D$6:$G$16,3,FALSE)</f>
        <v>2.95</v>
      </c>
      <c r="Q1396" s="10">
        <f>VLOOKUP(L1396,'User input'!$D$6:$G$16,4,FALSE)</f>
        <v>20</v>
      </c>
      <c r="R1396" s="10">
        <f t="shared" si="87"/>
        <v>1860</v>
      </c>
      <c r="S1396" s="27">
        <f t="shared" si="84"/>
        <v>5487</v>
      </c>
      <c r="T1396" s="27">
        <f>IF(K1396&lt;'User input'!$I$9,'User input'!$J$8,IF(K1396&lt;'User input'!$I$10,'User input'!$J$9,IF(K1396&lt;'User input'!$I$11,'User input'!$J$10,'User input'!$J$11)))*S1396</f>
        <v>274.35000000000002</v>
      </c>
      <c r="U1396" s="27">
        <f>K1396*'User input'!$J$17+'User input'!$J$16</f>
        <v>0.5</v>
      </c>
    </row>
    <row r="1397" spans="1:21" x14ac:dyDescent="0.25">
      <c r="A1397" s="17">
        <v>1433</v>
      </c>
      <c r="B1397" s="6" t="s">
        <v>4352</v>
      </c>
      <c r="C1397" s="6" t="s">
        <v>3227</v>
      </c>
      <c r="D1397" s="6" t="s">
        <v>28</v>
      </c>
      <c r="E1397" s="6" t="s">
        <v>29</v>
      </c>
      <c r="F1397" s="15">
        <v>90</v>
      </c>
      <c r="G1397" s="6" t="s">
        <v>4353</v>
      </c>
      <c r="H1397" s="6" t="s">
        <v>193</v>
      </c>
      <c r="I1397" s="6" t="s">
        <v>185</v>
      </c>
      <c r="J1397" s="7">
        <v>43554</v>
      </c>
      <c r="K1397" s="15">
        <v>59</v>
      </c>
      <c r="L1397" s="6" t="s">
        <v>157</v>
      </c>
      <c r="M1397" s="6">
        <f t="shared" si="85"/>
        <v>2019</v>
      </c>
      <c r="N1397" s="6">
        <f t="shared" si="86"/>
        <v>3</v>
      </c>
      <c r="O1397" s="6" t="str">
        <f>VLOOKUP(L1397,'User input'!$D$6:$E$16,2,FALSE)</f>
        <v>Ultrathing V3</v>
      </c>
      <c r="P1397" s="6">
        <f>VLOOKUP(L1397,'User input'!$D$6:$G$16,3,FALSE)</f>
        <v>3.39</v>
      </c>
      <c r="Q1397" s="6">
        <f>VLOOKUP(L1397,'User input'!$D$6:$G$16,4,FALSE)</f>
        <v>24</v>
      </c>
      <c r="R1397" s="6">
        <f t="shared" si="87"/>
        <v>1416</v>
      </c>
      <c r="S1397" s="26">
        <f t="shared" si="84"/>
        <v>4800.24</v>
      </c>
      <c r="T1397" s="26">
        <f>IF(K1397&lt;'User input'!$I$9,'User input'!$J$8,IF(K1397&lt;'User input'!$I$10,'User input'!$J$9,IF(K1397&lt;'User input'!$I$11,'User input'!$J$10,'User input'!$J$11)))*S1397</f>
        <v>240.012</v>
      </c>
      <c r="U1397" s="26">
        <f>K1397*'User input'!$J$17+'User input'!$J$16</f>
        <v>0.5</v>
      </c>
    </row>
    <row r="1398" spans="1:21" x14ac:dyDescent="0.25">
      <c r="A1398" s="18">
        <v>1434</v>
      </c>
      <c r="B1398" s="10" t="s">
        <v>4354</v>
      </c>
      <c r="C1398" s="10" t="s">
        <v>195</v>
      </c>
      <c r="D1398" s="10" t="s">
        <v>49</v>
      </c>
      <c r="E1398" s="10" t="s">
        <v>16</v>
      </c>
      <c r="F1398" s="16">
        <v>30</v>
      </c>
      <c r="G1398" s="10" t="s">
        <v>4355</v>
      </c>
      <c r="H1398" s="10" t="s">
        <v>3938</v>
      </c>
      <c r="I1398" s="10" t="s">
        <v>1569</v>
      </c>
      <c r="J1398" s="11">
        <v>44297</v>
      </c>
      <c r="K1398" s="16">
        <v>76</v>
      </c>
      <c r="L1398" s="10" t="s">
        <v>33</v>
      </c>
      <c r="M1398" s="10">
        <f t="shared" si="85"/>
        <v>2021</v>
      </c>
      <c r="N1398" s="10">
        <f t="shared" si="86"/>
        <v>4</v>
      </c>
      <c r="O1398" s="10" t="str">
        <f>VLOOKUP(L1398,'User input'!$D$6:$E$16,2,FALSE)</f>
        <v>Megawidget L</v>
      </c>
      <c r="P1398" s="10">
        <f>VLOOKUP(L1398,'User input'!$D$6:$G$16,3,FALSE)</f>
        <v>1.79</v>
      </c>
      <c r="Q1398" s="10">
        <f>VLOOKUP(L1398,'User input'!$D$6:$G$16,4,FALSE)</f>
        <v>24</v>
      </c>
      <c r="R1398" s="10">
        <f t="shared" si="87"/>
        <v>1824</v>
      </c>
      <c r="S1398" s="27">
        <f t="shared" si="84"/>
        <v>3264.96</v>
      </c>
      <c r="T1398" s="27">
        <f>IF(K1398&lt;'User input'!$I$9,'User input'!$J$8,IF(K1398&lt;'User input'!$I$10,'User input'!$J$9,IF(K1398&lt;'User input'!$I$11,'User input'!$J$10,'User input'!$J$11)))*S1398</f>
        <v>163.24800000000002</v>
      </c>
      <c r="U1398" s="27">
        <f>K1398*'User input'!$J$17+'User input'!$J$16</f>
        <v>0.5</v>
      </c>
    </row>
    <row r="1399" spans="1:21" x14ac:dyDescent="0.25">
      <c r="A1399" s="17">
        <v>1435</v>
      </c>
      <c r="B1399" s="6" t="s">
        <v>4356</v>
      </c>
      <c r="C1399" s="6" t="s">
        <v>4357</v>
      </c>
      <c r="D1399" s="6" t="s">
        <v>28</v>
      </c>
      <c r="E1399" s="6" t="s">
        <v>29</v>
      </c>
      <c r="F1399" s="15">
        <v>60</v>
      </c>
      <c r="G1399" s="6" t="s">
        <v>4358</v>
      </c>
      <c r="H1399" s="6" t="s">
        <v>637</v>
      </c>
      <c r="I1399" s="6" t="s">
        <v>291</v>
      </c>
      <c r="J1399" s="7">
        <v>44534</v>
      </c>
      <c r="K1399" s="15">
        <v>59</v>
      </c>
      <c r="L1399" s="6" t="s">
        <v>157</v>
      </c>
      <c r="M1399" s="6">
        <f t="shared" si="85"/>
        <v>2021</v>
      </c>
      <c r="N1399" s="6">
        <f t="shared" si="86"/>
        <v>12</v>
      </c>
      <c r="O1399" s="6" t="str">
        <f>VLOOKUP(L1399,'User input'!$D$6:$E$16,2,FALSE)</f>
        <v>Ultrathing V3</v>
      </c>
      <c r="P1399" s="6">
        <f>VLOOKUP(L1399,'User input'!$D$6:$G$16,3,FALSE)</f>
        <v>3.39</v>
      </c>
      <c r="Q1399" s="6">
        <f>VLOOKUP(L1399,'User input'!$D$6:$G$16,4,FALSE)</f>
        <v>24</v>
      </c>
      <c r="R1399" s="6">
        <f t="shared" si="87"/>
        <v>1416</v>
      </c>
      <c r="S1399" s="26">
        <f t="shared" si="84"/>
        <v>4800.24</v>
      </c>
      <c r="T1399" s="26">
        <f>IF(K1399&lt;'User input'!$I$9,'User input'!$J$8,IF(K1399&lt;'User input'!$I$10,'User input'!$J$9,IF(K1399&lt;'User input'!$I$11,'User input'!$J$10,'User input'!$J$11)))*S1399</f>
        <v>240.012</v>
      </c>
      <c r="U1399" s="26">
        <f>K1399*'User input'!$J$17+'User input'!$J$16</f>
        <v>0.5</v>
      </c>
    </row>
    <row r="1400" spans="1:21" x14ac:dyDescent="0.25">
      <c r="A1400" s="18">
        <v>1436</v>
      </c>
      <c r="B1400" s="10" t="s">
        <v>4359</v>
      </c>
      <c r="C1400" s="10" t="s">
        <v>4360</v>
      </c>
      <c r="D1400" s="10" t="s">
        <v>28</v>
      </c>
      <c r="E1400" s="10" t="s">
        <v>29</v>
      </c>
      <c r="F1400" s="16">
        <v>30</v>
      </c>
      <c r="G1400" s="10" t="s">
        <v>4361</v>
      </c>
      <c r="H1400" s="10" t="s">
        <v>3226</v>
      </c>
      <c r="I1400" s="10" t="s">
        <v>32</v>
      </c>
      <c r="J1400" s="11">
        <v>43540</v>
      </c>
      <c r="K1400" s="16">
        <v>2</v>
      </c>
      <c r="L1400" s="10" t="s">
        <v>33</v>
      </c>
      <c r="M1400" s="10">
        <f t="shared" si="85"/>
        <v>2019</v>
      </c>
      <c r="N1400" s="10">
        <f t="shared" si="86"/>
        <v>3</v>
      </c>
      <c r="O1400" s="10" t="str">
        <f>VLOOKUP(L1400,'User input'!$D$6:$E$16,2,FALSE)</f>
        <v>Megawidget L</v>
      </c>
      <c r="P1400" s="10">
        <f>VLOOKUP(L1400,'User input'!$D$6:$G$16,3,FALSE)</f>
        <v>1.79</v>
      </c>
      <c r="Q1400" s="10">
        <f>VLOOKUP(L1400,'User input'!$D$6:$G$16,4,FALSE)</f>
        <v>24</v>
      </c>
      <c r="R1400" s="10">
        <f t="shared" si="87"/>
        <v>48</v>
      </c>
      <c r="S1400" s="27">
        <f t="shared" si="84"/>
        <v>85.92</v>
      </c>
      <c r="T1400" s="27">
        <f>IF(K1400&lt;'User input'!$I$9,'User input'!$J$8,IF(K1400&lt;'User input'!$I$10,'User input'!$J$9,IF(K1400&lt;'User input'!$I$11,'User input'!$J$10,'User input'!$J$11)))*S1400</f>
        <v>0</v>
      </c>
      <c r="U1400" s="27">
        <f>K1400*'User input'!$J$17+'User input'!$J$16</f>
        <v>0.5</v>
      </c>
    </row>
    <row r="1401" spans="1:21" x14ac:dyDescent="0.25">
      <c r="A1401" s="17">
        <v>1437</v>
      </c>
      <c r="B1401" s="6" t="s">
        <v>4362</v>
      </c>
      <c r="C1401" s="6" t="s">
        <v>4363</v>
      </c>
      <c r="D1401" s="6" t="s">
        <v>28</v>
      </c>
      <c r="E1401" s="6" t="s">
        <v>29</v>
      </c>
      <c r="F1401" s="15">
        <v>30</v>
      </c>
      <c r="G1401" s="6" t="s">
        <v>10370</v>
      </c>
      <c r="H1401" s="6" t="s">
        <v>4365</v>
      </c>
      <c r="I1401" s="6" t="s">
        <v>881</v>
      </c>
      <c r="J1401" s="7">
        <v>44155</v>
      </c>
      <c r="K1401" s="15">
        <v>71</v>
      </c>
      <c r="L1401" s="6" t="s">
        <v>20</v>
      </c>
      <c r="M1401" s="6">
        <f t="shared" si="85"/>
        <v>2020</v>
      </c>
      <c r="N1401" s="6">
        <f t="shared" si="86"/>
        <v>11</v>
      </c>
      <c r="O1401" s="6" t="str">
        <f>VLOOKUP(L1401,'User input'!$D$6:$E$16,2,FALSE)</f>
        <v>Hyperwotsit</v>
      </c>
      <c r="P1401" s="6">
        <f>VLOOKUP(L1401,'User input'!$D$6:$G$16,3,FALSE)</f>
        <v>2.0099999999999998</v>
      </c>
      <c r="Q1401" s="6">
        <f>VLOOKUP(L1401,'User input'!$D$6:$G$16,4,FALSE)</f>
        <v>20</v>
      </c>
      <c r="R1401" s="6">
        <f t="shared" si="87"/>
        <v>1420</v>
      </c>
      <c r="S1401" s="26">
        <f t="shared" si="84"/>
        <v>2854.2</v>
      </c>
      <c r="T1401" s="26">
        <f>IF(K1401&lt;'User input'!$I$9,'User input'!$J$8,IF(K1401&lt;'User input'!$I$10,'User input'!$J$9,IF(K1401&lt;'User input'!$I$11,'User input'!$J$10,'User input'!$J$11)))*S1401</f>
        <v>142.71</v>
      </c>
      <c r="U1401" s="26">
        <f>K1401*'User input'!$J$17+'User input'!$J$16</f>
        <v>0.5</v>
      </c>
    </row>
    <row r="1402" spans="1:21" x14ac:dyDescent="0.25">
      <c r="A1402" s="18">
        <v>1438</v>
      </c>
      <c r="B1402" s="10" t="s">
        <v>4366</v>
      </c>
      <c r="C1402" s="10" t="s">
        <v>1657</v>
      </c>
      <c r="D1402" s="10" t="s">
        <v>49</v>
      </c>
      <c r="E1402" s="10" t="s">
        <v>16</v>
      </c>
      <c r="F1402" s="16">
        <v>30</v>
      </c>
      <c r="G1402" s="10" t="s">
        <v>4367</v>
      </c>
      <c r="H1402" s="10" t="s">
        <v>152</v>
      </c>
      <c r="I1402" s="10" t="s">
        <v>25</v>
      </c>
      <c r="J1402" s="11">
        <v>43643</v>
      </c>
      <c r="K1402" s="16">
        <v>30</v>
      </c>
      <c r="L1402" s="10" t="s">
        <v>99</v>
      </c>
      <c r="M1402" s="10">
        <f t="shared" si="85"/>
        <v>2019</v>
      </c>
      <c r="N1402" s="10">
        <f t="shared" si="86"/>
        <v>6</v>
      </c>
      <c r="O1402" s="10" t="str">
        <f>VLOOKUP(L1402,'User input'!$D$6:$E$16,2,FALSE)</f>
        <v>Superwossname</v>
      </c>
      <c r="P1402" s="10">
        <f>VLOOKUP(L1402,'User input'!$D$6:$G$16,3,FALSE)</f>
        <v>3.49</v>
      </c>
      <c r="Q1402" s="10">
        <f>VLOOKUP(L1402,'User input'!$D$6:$G$16,4,FALSE)</f>
        <v>20</v>
      </c>
      <c r="R1402" s="10">
        <f t="shared" si="87"/>
        <v>600</v>
      </c>
      <c r="S1402" s="27">
        <f t="shared" si="84"/>
        <v>2094</v>
      </c>
      <c r="T1402" s="27">
        <f>IF(K1402&lt;'User input'!$I$9,'User input'!$J$8,IF(K1402&lt;'User input'!$I$10,'User input'!$J$9,IF(K1402&lt;'User input'!$I$11,'User input'!$J$10,'User input'!$J$11)))*S1402</f>
        <v>62.82</v>
      </c>
      <c r="U1402" s="27">
        <f>K1402*'User input'!$J$17+'User input'!$J$16</f>
        <v>0.5</v>
      </c>
    </row>
    <row r="1403" spans="1:21" x14ac:dyDescent="0.25">
      <c r="A1403" s="17">
        <v>1439</v>
      </c>
      <c r="B1403" s="6" t="s">
        <v>1241</v>
      </c>
      <c r="C1403" s="6" t="s">
        <v>4368</v>
      </c>
      <c r="D1403" s="6" t="s">
        <v>28</v>
      </c>
      <c r="E1403" s="6" t="s">
        <v>29</v>
      </c>
      <c r="F1403" s="15">
        <v>90</v>
      </c>
      <c r="G1403" s="6" t="s">
        <v>4369</v>
      </c>
      <c r="H1403" s="6" t="s">
        <v>4370</v>
      </c>
      <c r="I1403" s="6" t="s">
        <v>32</v>
      </c>
      <c r="J1403" s="7">
        <v>43468</v>
      </c>
      <c r="K1403" s="15">
        <v>55</v>
      </c>
      <c r="L1403" s="6" t="s">
        <v>78</v>
      </c>
      <c r="M1403" s="6">
        <f t="shared" si="85"/>
        <v>2019</v>
      </c>
      <c r="N1403" s="6">
        <f t="shared" si="86"/>
        <v>1</v>
      </c>
      <c r="O1403" s="6" t="str">
        <f>VLOOKUP(L1403,'User input'!$D$6:$E$16,2,FALSE)</f>
        <v>Ultrathing V2</v>
      </c>
      <c r="P1403" s="6">
        <f>VLOOKUP(L1403,'User input'!$D$6:$G$16,3,FALSE)</f>
        <v>2.95</v>
      </c>
      <c r="Q1403" s="6">
        <f>VLOOKUP(L1403,'User input'!$D$6:$G$16,4,FALSE)</f>
        <v>20</v>
      </c>
      <c r="R1403" s="6">
        <f t="shared" si="87"/>
        <v>1100</v>
      </c>
      <c r="S1403" s="26">
        <f t="shared" si="84"/>
        <v>3245</v>
      </c>
      <c r="T1403" s="26">
        <f>IF(K1403&lt;'User input'!$I$9,'User input'!$J$8,IF(K1403&lt;'User input'!$I$10,'User input'!$J$9,IF(K1403&lt;'User input'!$I$11,'User input'!$J$10,'User input'!$J$11)))*S1403</f>
        <v>162.25</v>
      </c>
      <c r="U1403" s="26">
        <f>K1403*'User input'!$J$17+'User input'!$J$16</f>
        <v>0.5</v>
      </c>
    </row>
    <row r="1404" spans="1:21" x14ac:dyDescent="0.25">
      <c r="A1404" s="18">
        <v>1440</v>
      </c>
      <c r="B1404" s="10" t="s">
        <v>88</v>
      </c>
      <c r="C1404" s="10" t="s">
        <v>4371</v>
      </c>
      <c r="D1404" s="10" t="s">
        <v>49</v>
      </c>
      <c r="E1404" s="10" t="s">
        <v>16</v>
      </c>
      <c r="F1404" s="16">
        <v>60</v>
      </c>
      <c r="G1404" s="10" t="s">
        <v>4372</v>
      </c>
      <c r="H1404" s="10" t="s">
        <v>4373</v>
      </c>
      <c r="I1404" s="10" t="s">
        <v>32</v>
      </c>
      <c r="J1404" s="11">
        <v>43840</v>
      </c>
      <c r="K1404" s="16">
        <v>82</v>
      </c>
      <c r="L1404" s="10" t="s">
        <v>157</v>
      </c>
      <c r="M1404" s="10">
        <f t="shared" si="85"/>
        <v>2020</v>
      </c>
      <c r="N1404" s="10">
        <f t="shared" si="86"/>
        <v>1</v>
      </c>
      <c r="O1404" s="10" t="str">
        <f>VLOOKUP(L1404,'User input'!$D$6:$E$16,2,FALSE)</f>
        <v>Ultrathing V3</v>
      </c>
      <c r="P1404" s="10">
        <f>VLOOKUP(L1404,'User input'!$D$6:$G$16,3,FALSE)</f>
        <v>3.39</v>
      </c>
      <c r="Q1404" s="10">
        <f>VLOOKUP(L1404,'User input'!$D$6:$G$16,4,FALSE)</f>
        <v>24</v>
      </c>
      <c r="R1404" s="10">
        <f t="shared" si="87"/>
        <v>1968</v>
      </c>
      <c r="S1404" s="27">
        <f t="shared" si="84"/>
        <v>6671.52</v>
      </c>
      <c r="T1404" s="27">
        <f>IF(K1404&lt;'User input'!$I$9,'User input'!$J$8,IF(K1404&lt;'User input'!$I$10,'User input'!$J$9,IF(K1404&lt;'User input'!$I$11,'User input'!$J$10,'User input'!$J$11)))*S1404</f>
        <v>333.57600000000002</v>
      </c>
      <c r="U1404" s="27">
        <f>K1404*'User input'!$J$17+'User input'!$J$16</f>
        <v>0.5</v>
      </c>
    </row>
    <row r="1405" spans="1:21" x14ac:dyDescent="0.25">
      <c r="A1405" s="17">
        <v>1441</v>
      </c>
      <c r="B1405" s="6" t="s">
        <v>4374</v>
      </c>
      <c r="C1405" s="6" t="s">
        <v>4310</v>
      </c>
      <c r="D1405" s="6" t="s">
        <v>28</v>
      </c>
      <c r="E1405" s="6" t="s">
        <v>29</v>
      </c>
      <c r="F1405" s="15">
        <v>60</v>
      </c>
      <c r="G1405" s="6" t="s">
        <v>4375</v>
      </c>
      <c r="H1405" s="6" t="s">
        <v>135</v>
      </c>
      <c r="I1405" s="6" t="s">
        <v>32</v>
      </c>
      <c r="J1405" s="7">
        <v>44399</v>
      </c>
      <c r="K1405" s="15">
        <v>35</v>
      </c>
      <c r="L1405" s="6" t="s">
        <v>62</v>
      </c>
      <c r="M1405" s="6">
        <f t="shared" si="85"/>
        <v>2021</v>
      </c>
      <c r="N1405" s="6">
        <f t="shared" si="86"/>
        <v>7</v>
      </c>
      <c r="O1405" s="6" t="str">
        <f>VLOOKUP(L1405,'User input'!$D$6:$E$16,2,FALSE)</f>
        <v>Ultrathing V4</v>
      </c>
      <c r="P1405" s="6">
        <f>VLOOKUP(L1405,'User input'!$D$6:$G$16,3,FALSE)</f>
        <v>3.99</v>
      </c>
      <c r="Q1405" s="6">
        <f>VLOOKUP(L1405,'User input'!$D$6:$G$16,4,FALSE)</f>
        <v>24</v>
      </c>
      <c r="R1405" s="6">
        <f t="shared" si="87"/>
        <v>840</v>
      </c>
      <c r="S1405" s="26">
        <f t="shared" si="84"/>
        <v>3351.6000000000004</v>
      </c>
      <c r="T1405" s="26">
        <f>IF(K1405&lt;'User input'!$I$9,'User input'!$J$8,IF(K1405&lt;'User input'!$I$10,'User input'!$J$9,IF(K1405&lt;'User input'!$I$11,'User input'!$J$10,'User input'!$J$11)))*S1405</f>
        <v>100.548</v>
      </c>
      <c r="U1405" s="26">
        <f>K1405*'User input'!$J$17+'User input'!$J$16</f>
        <v>0.5</v>
      </c>
    </row>
    <row r="1406" spans="1:21" x14ac:dyDescent="0.25">
      <c r="A1406" s="18">
        <v>1442</v>
      </c>
      <c r="B1406" s="10" t="s">
        <v>4376</v>
      </c>
      <c r="C1406" s="10" t="s">
        <v>4377</v>
      </c>
      <c r="D1406" s="10" t="s">
        <v>115</v>
      </c>
      <c r="E1406" s="10" t="s">
        <v>29</v>
      </c>
      <c r="F1406" s="16">
        <v>90</v>
      </c>
      <c r="G1406" s="10" t="s">
        <v>4378</v>
      </c>
      <c r="H1406" s="10" t="s">
        <v>2880</v>
      </c>
      <c r="I1406" s="10" t="s">
        <v>32</v>
      </c>
      <c r="J1406" s="11">
        <v>44527</v>
      </c>
      <c r="K1406" s="16">
        <v>32</v>
      </c>
      <c r="L1406" s="10" t="s">
        <v>44</v>
      </c>
      <c r="M1406" s="10">
        <f t="shared" si="85"/>
        <v>2021</v>
      </c>
      <c r="N1406" s="10">
        <f t="shared" si="86"/>
        <v>11</v>
      </c>
      <c r="O1406" s="10" t="str">
        <f>VLOOKUP(L1406,'User input'!$D$6:$E$16,2,FALSE)</f>
        <v>Gigastuff</v>
      </c>
      <c r="P1406" s="10">
        <f>VLOOKUP(L1406,'User input'!$D$6:$G$16,3,FALSE)</f>
        <v>1.89</v>
      </c>
      <c r="Q1406" s="10">
        <f>VLOOKUP(L1406,'User input'!$D$6:$G$16,4,FALSE)</f>
        <v>18</v>
      </c>
      <c r="R1406" s="10">
        <f t="shared" si="87"/>
        <v>576</v>
      </c>
      <c r="S1406" s="27">
        <f t="shared" si="84"/>
        <v>1088.6399999999999</v>
      </c>
      <c r="T1406" s="27">
        <f>IF(K1406&lt;'User input'!$I$9,'User input'!$J$8,IF(K1406&lt;'User input'!$I$10,'User input'!$J$9,IF(K1406&lt;'User input'!$I$11,'User input'!$J$10,'User input'!$J$11)))*S1406</f>
        <v>32.659199999999998</v>
      </c>
      <c r="U1406" s="27">
        <f>K1406*'User input'!$J$17+'User input'!$J$16</f>
        <v>0.5</v>
      </c>
    </row>
    <row r="1407" spans="1:21" x14ac:dyDescent="0.25">
      <c r="A1407" s="17">
        <v>1443</v>
      </c>
      <c r="B1407" s="6" t="s">
        <v>4379</v>
      </c>
      <c r="C1407" s="6" t="s">
        <v>4380</v>
      </c>
      <c r="D1407" s="6" t="s">
        <v>28</v>
      </c>
      <c r="E1407" s="6" t="s">
        <v>29</v>
      </c>
      <c r="F1407" s="15">
        <v>30</v>
      </c>
      <c r="G1407" s="6" t="s">
        <v>4381</v>
      </c>
      <c r="H1407" s="6" t="s">
        <v>1181</v>
      </c>
      <c r="I1407" s="6" t="s">
        <v>32</v>
      </c>
      <c r="J1407" s="7">
        <v>44481</v>
      </c>
      <c r="K1407" s="15">
        <v>13</v>
      </c>
      <c r="L1407" s="6" t="s">
        <v>52</v>
      </c>
      <c r="M1407" s="6">
        <f t="shared" si="85"/>
        <v>2021</v>
      </c>
      <c r="N1407" s="6">
        <f t="shared" si="86"/>
        <v>10</v>
      </c>
      <c r="O1407" s="6" t="str">
        <f>VLOOKUP(L1407,'User input'!$D$6:$E$16,2,FALSE)</f>
        <v>Megawidget S</v>
      </c>
      <c r="P1407" s="6">
        <f>VLOOKUP(L1407,'User input'!$D$6:$G$16,3,FALSE)</f>
        <v>0.69</v>
      </c>
      <c r="Q1407" s="6">
        <f>VLOOKUP(L1407,'User input'!$D$6:$G$16,4,FALSE)</f>
        <v>24</v>
      </c>
      <c r="R1407" s="6">
        <f t="shared" si="87"/>
        <v>312</v>
      </c>
      <c r="S1407" s="26">
        <f t="shared" si="84"/>
        <v>215.27999999999997</v>
      </c>
      <c r="T1407" s="26">
        <f>IF(K1407&lt;'User input'!$I$9,'User input'!$J$8,IF(K1407&lt;'User input'!$I$10,'User input'!$J$9,IF(K1407&lt;'User input'!$I$11,'User input'!$J$10,'User input'!$J$11)))*S1407</f>
        <v>0</v>
      </c>
      <c r="U1407" s="26">
        <f>K1407*'User input'!$J$17+'User input'!$J$16</f>
        <v>0.5</v>
      </c>
    </row>
    <row r="1408" spans="1:21" x14ac:dyDescent="0.25">
      <c r="A1408" s="18">
        <v>1444</v>
      </c>
      <c r="B1408" s="10" t="s">
        <v>1111</v>
      </c>
      <c r="C1408" s="10" t="s">
        <v>371</v>
      </c>
      <c r="D1408" s="10" t="s">
        <v>28</v>
      </c>
      <c r="E1408" s="10" t="s">
        <v>29</v>
      </c>
      <c r="F1408" s="16">
        <v>90</v>
      </c>
      <c r="G1408" s="10" t="s">
        <v>4382</v>
      </c>
      <c r="H1408" s="10" t="s">
        <v>3884</v>
      </c>
      <c r="I1408" s="10" t="s">
        <v>3885</v>
      </c>
      <c r="J1408" s="11">
        <v>43633</v>
      </c>
      <c r="K1408" s="16">
        <v>14</v>
      </c>
      <c r="L1408" s="10" t="s">
        <v>157</v>
      </c>
      <c r="M1408" s="10">
        <f t="shared" si="85"/>
        <v>2019</v>
      </c>
      <c r="N1408" s="10">
        <f t="shared" si="86"/>
        <v>6</v>
      </c>
      <c r="O1408" s="10" t="str">
        <f>VLOOKUP(L1408,'User input'!$D$6:$E$16,2,FALSE)</f>
        <v>Ultrathing V3</v>
      </c>
      <c r="P1408" s="10">
        <f>VLOOKUP(L1408,'User input'!$D$6:$G$16,3,FALSE)</f>
        <v>3.39</v>
      </c>
      <c r="Q1408" s="10">
        <f>VLOOKUP(L1408,'User input'!$D$6:$G$16,4,FALSE)</f>
        <v>24</v>
      </c>
      <c r="R1408" s="10">
        <f t="shared" si="87"/>
        <v>336</v>
      </c>
      <c r="S1408" s="27">
        <f t="shared" si="84"/>
        <v>1139.04</v>
      </c>
      <c r="T1408" s="27">
        <f>IF(K1408&lt;'User input'!$I$9,'User input'!$J$8,IF(K1408&lt;'User input'!$I$10,'User input'!$J$9,IF(K1408&lt;'User input'!$I$11,'User input'!$J$10,'User input'!$J$11)))*S1408</f>
        <v>0</v>
      </c>
      <c r="U1408" s="27">
        <f>K1408*'User input'!$J$17+'User input'!$J$16</f>
        <v>0.5</v>
      </c>
    </row>
    <row r="1409" spans="1:21" x14ac:dyDescent="0.25">
      <c r="A1409" s="17">
        <v>1445</v>
      </c>
      <c r="B1409" s="6" t="s">
        <v>1400</v>
      </c>
      <c r="C1409" s="6" t="s">
        <v>4383</v>
      </c>
      <c r="D1409" s="6" t="s">
        <v>28</v>
      </c>
      <c r="E1409" s="6" t="s">
        <v>29</v>
      </c>
      <c r="F1409" s="15">
        <v>30</v>
      </c>
      <c r="G1409" s="6" t="s">
        <v>4384</v>
      </c>
      <c r="H1409" s="6" t="s">
        <v>3232</v>
      </c>
      <c r="I1409" s="6" t="s">
        <v>32</v>
      </c>
      <c r="J1409" s="7">
        <v>44241</v>
      </c>
      <c r="K1409" s="15">
        <v>5</v>
      </c>
      <c r="L1409" s="6" t="s">
        <v>157</v>
      </c>
      <c r="M1409" s="6">
        <f t="shared" si="85"/>
        <v>2021</v>
      </c>
      <c r="N1409" s="6">
        <f t="shared" si="86"/>
        <v>2</v>
      </c>
      <c r="O1409" s="6" t="str">
        <f>VLOOKUP(L1409,'User input'!$D$6:$E$16,2,FALSE)</f>
        <v>Ultrathing V3</v>
      </c>
      <c r="P1409" s="6">
        <f>VLOOKUP(L1409,'User input'!$D$6:$G$16,3,FALSE)</f>
        <v>3.39</v>
      </c>
      <c r="Q1409" s="6">
        <f>VLOOKUP(L1409,'User input'!$D$6:$G$16,4,FALSE)</f>
        <v>24</v>
      </c>
      <c r="R1409" s="6">
        <f t="shared" si="87"/>
        <v>120</v>
      </c>
      <c r="S1409" s="26">
        <f t="shared" si="84"/>
        <v>406.8</v>
      </c>
      <c r="T1409" s="26">
        <f>IF(K1409&lt;'User input'!$I$9,'User input'!$J$8,IF(K1409&lt;'User input'!$I$10,'User input'!$J$9,IF(K1409&lt;'User input'!$I$11,'User input'!$J$10,'User input'!$J$11)))*S1409</f>
        <v>0</v>
      </c>
      <c r="U1409" s="26">
        <f>K1409*'User input'!$J$17+'User input'!$J$16</f>
        <v>0.5</v>
      </c>
    </row>
    <row r="1410" spans="1:21" x14ac:dyDescent="0.25">
      <c r="A1410" s="18">
        <v>1446</v>
      </c>
      <c r="B1410" s="10" t="s">
        <v>4385</v>
      </c>
      <c r="C1410" s="10" t="s">
        <v>4386</v>
      </c>
      <c r="D1410" s="10" t="s">
        <v>28</v>
      </c>
      <c r="E1410" s="10" t="s">
        <v>29</v>
      </c>
      <c r="F1410" s="16">
        <v>30</v>
      </c>
      <c r="G1410" s="10" t="s">
        <v>4387</v>
      </c>
      <c r="H1410" s="10" t="s">
        <v>4388</v>
      </c>
      <c r="I1410" s="10" t="s">
        <v>32</v>
      </c>
      <c r="J1410" s="11">
        <v>44018</v>
      </c>
      <c r="K1410" s="16">
        <v>15</v>
      </c>
      <c r="L1410" s="10" t="s">
        <v>39</v>
      </c>
      <c r="M1410" s="10">
        <f t="shared" si="85"/>
        <v>2020</v>
      </c>
      <c r="N1410" s="10">
        <f t="shared" si="86"/>
        <v>7</v>
      </c>
      <c r="O1410" s="10" t="str">
        <f>VLOOKUP(L1410,'User input'!$D$6:$E$16,2,FALSE)</f>
        <v>Ultrathing V1</v>
      </c>
      <c r="P1410" s="10">
        <f>VLOOKUP(L1410,'User input'!$D$6:$G$16,3,FALSE)</f>
        <v>1.79</v>
      </c>
      <c r="Q1410" s="10">
        <f>VLOOKUP(L1410,'User input'!$D$6:$G$16,4,FALSE)</f>
        <v>17</v>
      </c>
      <c r="R1410" s="10">
        <f t="shared" si="87"/>
        <v>255</v>
      </c>
      <c r="S1410" s="27">
        <f t="shared" si="84"/>
        <v>456.45</v>
      </c>
      <c r="T1410" s="27">
        <f>IF(K1410&lt;'User input'!$I$9,'User input'!$J$8,IF(K1410&lt;'User input'!$I$10,'User input'!$J$9,IF(K1410&lt;'User input'!$I$11,'User input'!$J$10,'User input'!$J$11)))*S1410</f>
        <v>0</v>
      </c>
      <c r="U1410" s="27">
        <f>K1410*'User input'!$J$17+'User input'!$J$16</f>
        <v>0.5</v>
      </c>
    </row>
    <row r="1411" spans="1:21" x14ac:dyDescent="0.25">
      <c r="A1411" s="17">
        <v>1447</v>
      </c>
      <c r="B1411" s="6" t="s">
        <v>4389</v>
      </c>
      <c r="C1411" s="6" t="s">
        <v>4143</v>
      </c>
      <c r="D1411" s="6" t="s">
        <v>15</v>
      </c>
      <c r="E1411" s="6" t="s">
        <v>16</v>
      </c>
      <c r="F1411" s="15">
        <v>60</v>
      </c>
      <c r="G1411" s="6" t="s">
        <v>4390</v>
      </c>
      <c r="H1411" s="6" t="s">
        <v>3450</v>
      </c>
      <c r="I1411" s="6" t="s">
        <v>32</v>
      </c>
      <c r="J1411" s="7">
        <v>44249</v>
      </c>
      <c r="K1411" s="15">
        <v>2</v>
      </c>
      <c r="L1411" s="6" t="s">
        <v>62</v>
      </c>
      <c r="M1411" s="6">
        <f t="shared" si="85"/>
        <v>2021</v>
      </c>
      <c r="N1411" s="6">
        <f t="shared" si="86"/>
        <v>2</v>
      </c>
      <c r="O1411" s="6" t="str">
        <f>VLOOKUP(L1411,'User input'!$D$6:$E$16,2,FALSE)</f>
        <v>Ultrathing V4</v>
      </c>
      <c r="P1411" s="6">
        <f>VLOOKUP(L1411,'User input'!$D$6:$G$16,3,FALSE)</f>
        <v>3.99</v>
      </c>
      <c r="Q1411" s="6">
        <f>VLOOKUP(L1411,'User input'!$D$6:$G$16,4,FALSE)</f>
        <v>24</v>
      </c>
      <c r="R1411" s="6">
        <f t="shared" si="87"/>
        <v>48</v>
      </c>
      <c r="S1411" s="26">
        <f t="shared" si="84"/>
        <v>191.52</v>
      </c>
      <c r="T1411" s="26">
        <f>IF(K1411&lt;'User input'!$I$9,'User input'!$J$8,IF(K1411&lt;'User input'!$I$10,'User input'!$J$9,IF(K1411&lt;'User input'!$I$11,'User input'!$J$10,'User input'!$J$11)))*S1411</f>
        <v>0</v>
      </c>
      <c r="U1411" s="26">
        <f>K1411*'User input'!$J$17+'User input'!$J$16</f>
        <v>0.5</v>
      </c>
    </row>
    <row r="1412" spans="1:21" x14ac:dyDescent="0.25">
      <c r="A1412" s="18">
        <v>1448</v>
      </c>
      <c r="B1412" s="10" t="s">
        <v>4391</v>
      </c>
      <c r="C1412" s="10" t="s">
        <v>2288</v>
      </c>
      <c r="D1412" s="10" t="s">
        <v>41</v>
      </c>
      <c r="E1412" s="10" t="s">
        <v>16</v>
      </c>
      <c r="F1412" s="16">
        <v>30</v>
      </c>
      <c r="G1412" s="10" t="s">
        <v>4392</v>
      </c>
      <c r="H1412" s="10" t="s">
        <v>4393</v>
      </c>
      <c r="I1412" s="10" t="s">
        <v>291</v>
      </c>
      <c r="J1412" s="11">
        <v>43863</v>
      </c>
      <c r="K1412" s="16">
        <v>34</v>
      </c>
      <c r="L1412" s="10" t="s">
        <v>20</v>
      </c>
      <c r="M1412" s="10">
        <f t="shared" si="85"/>
        <v>2020</v>
      </c>
      <c r="N1412" s="10">
        <f t="shared" si="86"/>
        <v>2</v>
      </c>
      <c r="O1412" s="10" t="str">
        <f>VLOOKUP(L1412,'User input'!$D$6:$E$16,2,FALSE)</f>
        <v>Hyperwotsit</v>
      </c>
      <c r="P1412" s="10">
        <f>VLOOKUP(L1412,'User input'!$D$6:$G$16,3,FALSE)</f>
        <v>2.0099999999999998</v>
      </c>
      <c r="Q1412" s="10">
        <f>VLOOKUP(L1412,'User input'!$D$6:$G$16,4,FALSE)</f>
        <v>20</v>
      </c>
      <c r="R1412" s="10">
        <f t="shared" si="87"/>
        <v>680</v>
      </c>
      <c r="S1412" s="27">
        <f t="shared" si="84"/>
        <v>1366.8</v>
      </c>
      <c r="T1412" s="27">
        <f>IF(K1412&lt;'User input'!$I$9,'User input'!$J$8,IF(K1412&lt;'User input'!$I$10,'User input'!$J$9,IF(K1412&lt;'User input'!$I$11,'User input'!$J$10,'User input'!$J$11)))*S1412</f>
        <v>41.003999999999998</v>
      </c>
      <c r="U1412" s="27">
        <f>K1412*'User input'!$J$17+'User input'!$J$16</f>
        <v>0.5</v>
      </c>
    </row>
    <row r="1413" spans="1:21" x14ac:dyDescent="0.25">
      <c r="A1413" s="17">
        <v>1449</v>
      </c>
      <c r="B1413" s="6" t="s">
        <v>1328</v>
      </c>
      <c r="C1413" s="6" t="s">
        <v>4394</v>
      </c>
      <c r="D1413" s="6" t="s">
        <v>49</v>
      </c>
      <c r="E1413" s="6" t="s">
        <v>16</v>
      </c>
      <c r="F1413" s="15">
        <v>30</v>
      </c>
      <c r="G1413" s="6" t="s">
        <v>4392</v>
      </c>
      <c r="H1413" s="6" t="s">
        <v>919</v>
      </c>
      <c r="I1413" s="6" t="s">
        <v>32</v>
      </c>
      <c r="J1413" s="7">
        <v>43544</v>
      </c>
      <c r="K1413" s="15">
        <v>41</v>
      </c>
      <c r="L1413" s="6" t="s">
        <v>157</v>
      </c>
      <c r="M1413" s="6">
        <f t="shared" si="85"/>
        <v>2019</v>
      </c>
      <c r="N1413" s="6">
        <f t="shared" si="86"/>
        <v>3</v>
      </c>
      <c r="O1413" s="6" t="str">
        <f>VLOOKUP(L1413,'User input'!$D$6:$E$16,2,FALSE)</f>
        <v>Ultrathing V3</v>
      </c>
      <c r="P1413" s="6">
        <f>VLOOKUP(L1413,'User input'!$D$6:$G$16,3,FALSE)</f>
        <v>3.39</v>
      </c>
      <c r="Q1413" s="6">
        <f>VLOOKUP(L1413,'User input'!$D$6:$G$16,4,FALSE)</f>
        <v>24</v>
      </c>
      <c r="R1413" s="6">
        <f t="shared" si="87"/>
        <v>984</v>
      </c>
      <c r="S1413" s="26">
        <f t="shared" ref="S1413:S1476" si="88">R1413*P1413</f>
        <v>3335.76</v>
      </c>
      <c r="T1413" s="26">
        <f>IF(K1413&lt;'User input'!$I$9,'User input'!$J$8,IF(K1413&lt;'User input'!$I$10,'User input'!$J$9,IF(K1413&lt;'User input'!$I$11,'User input'!$J$10,'User input'!$J$11)))*S1413</f>
        <v>100.0728</v>
      </c>
      <c r="U1413" s="26">
        <f>K1413*'User input'!$J$17+'User input'!$J$16</f>
        <v>0.5</v>
      </c>
    </row>
    <row r="1414" spans="1:21" x14ac:dyDescent="0.25">
      <c r="A1414" s="18">
        <v>1450</v>
      </c>
      <c r="B1414" s="10" t="s">
        <v>4395</v>
      </c>
      <c r="C1414" s="10" t="s">
        <v>1325</v>
      </c>
      <c r="D1414" s="10" t="s">
        <v>28</v>
      </c>
      <c r="E1414" s="10" t="s">
        <v>29</v>
      </c>
      <c r="F1414" s="16">
        <v>30</v>
      </c>
      <c r="G1414" s="10" t="s">
        <v>4396</v>
      </c>
      <c r="H1414" s="10" t="s">
        <v>4397</v>
      </c>
      <c r="I1414" s="10" t="s">
        <v>32</v>
      </c>
      <c r="J1414" s="11">
        <v>43715</v>
      </c>
      <c r="K1414" s="16">
        <v>45</v>
      </c>
      <c r="L1414" s="10" t="s">
        <v>20</v>
      </c>
      <c r="M1414" s="10">
        <f t="shared" ref="M1414:M1477" si="89">YEAR(J1414)</f>
        <v>2019</v>
      </c>
      <c r="N1414" s="10">
        <f t="shared" ref="N1414:N1477" si="90">MONTH(J1414)</f>
        <v>9</v>
      </c>
      <c r="O1414" s="10" t="str">
        <f>VLOOKUP(L1414,'User input'!$D$6:$E$16,2,FALSE)</f>
        <v>Hyperwotsit</v>
      </c>
      <c r="P1414" s="10">
        <f>VLOOKUP(L1414,'User input'!$D$6:$G$16,3,FALSE)</f>
        <v>2.0099999999999998</v>
      </c>
      <c r="Q1414" s="10">
        <f>VLOOKUP(L1414,'User input'!$D$6:$G$16,4,FALSE)</f>
        <v>20</v>
      </c>
      <c r="R1414" s="10">
        <f t="shared" ref="R1414:R1477" si="91">K1414*Q1414</f>
        <v>900</v>
      </c>
      <c r="S1414" s="27">
        <f t="shared" si="88"/>
        <v>1808.9999999999998</v>
      </c>
      <c r="T1414" s="27">
        <f>IF(K1414&lt;'User input'!$I$9,'User input'!$J$8,IF(K1414&lt;'User input'!$I$10,'User input'!$J$9,IF(K1414&lt;'User input'!$I$11,'User input'!$J$10,'User input'!$J$11)))*S1414</f>
        <v>54.269999999999989</v>
      </c>
      <c r="U1414" s="27">
        <f>K1414*'User input'!$J$17+'User input'!$J$16</f>
        <v>0.5</v>
      </c>
    </row>
    <row r="1415" spans="1:21" x14ac:dyDescent="0.25">
      <c r="A1415" s="17">
        <v>1451</v>
      </c>
      <c r="B1415" s="6" t="s">
        <v>4398</v>
      </c>
      <c r="C1415" s="6" t="s">
        <v>3041</v>
      </c>
      <c r="D1415" s="6" t="s">
        <v>28</v>
      </c>
      <c r="E1415" s="6" t="s">
        <v>29</v>
      </c>
      <c r="F1415" s="15">
        <v>30</v>
      </c>
      <c r="G1415" s="6" t="s">
        <v>4396</v>
      </c>
      <c r="H1415" s="6" t="s">
        <v>4399</v>
      </c>
      <c r="I1415" s="6" t="s">
        <v>32</v>
      </c>
      <c r="J1415" s="7">
        <v>43783</v>
      </c>
      <c r="K1415" s="15">
        <v>32</v>
      </c>
      <c r="L1415" s="6" t="s">
        <v>78</v>
      </c>
      <c r="M1415" s="6">
        <f t="shared" si="89"/>
        <v>2019</v>
      </c>
      <c r="N1415" s="6">
        <f t="shared" si="90"/>
        <v>11</v>
      </c>
      <c r="O1415" s="6" t="str">
        <f>VLOOKUP(L1415,'User input'!$D$6:$E$16,2,FALSE)</f>
        <v>Ultrathing V2</v>
      </c>
      <c r="P1415" s="6">
        <f>VLOOKUP(L1415,'User input'!$D$6:$G$16,3,FALSE)</f>
        <v>2.95</v>
      </c>
      <c r="Q1415" s="6">
        <f>VLOOKUP(L1415,'User input'!$D$6:$G$16,4,FALSE)</f>
        <v>20</v>
      </c>
      <c r="R1415" s="6">
        <f t="shared" si="91"/>
        <v>640</v>
      </c>
      <c r="S1415" s="26">
        <f t="shared" si="88"/>
        <v>1888</v>
      </c>
      <c r="T1415" s="26">
        <f>IF(K1415&lt;'User input'!$I$9,'User input'!$J$8,IF(K1415&lt;'User input'!$I$10,'User input'!$J$9,IF(K1415&lt;'User input'!$I$11,'User input'!$J$10,'User input'!$J$11)))*S1415</f>
        <v>56.64</v>
      </c>
      <c r="U1415" s="26">
        <f>K1415*'User input'!$J$17+'User input'!$J$16</f>
        <v>0.5</v>
      </c>
    </row>
    <row r="1416" spans="1:21" x14ac:dyDescent="0.25">
      <c r="A1416" s="18">
        <v>1452</v>
      </c>
      <c r="B1416" s="10" t="s">
        <v>1182</v>
      </c>
      <c r="C1416" s="10" t="s">
        <v>4400</v>
      </c>
      <c r="D1416" s="10" t="s">
        <v>28</v>
      </c>
      <c r="E1416" s="10" t="s">
        <v>29</v>
      </c>
      <c r="F1416" s="16">
        <v>60</v>
      </c>
      <c r="G1416" s="10" t="s">
        <v>4401</v>
      </c>
      <c r="H1416" s="10" t="s">
        <v>730</v>
      </c>
      <c r="I1416" s="10" t="s">
        <v>32</v>
      </c>
      <c r="J1416" s="11">
        <v>44506</v>
      </c>
      <c r="K1416" s="16">
        <v>4</v>
      </c>
      <c r="L1416" s="10" t="s">
        <v>20</v>
      </c>
      <c r="M1416" s="10">
        <f t="shared" si="89"/>
        <v>2021</v>
      </c>
      <c r="N1416" s="10">
        <f t="shared" si="90"/>
        <v>11</v>
      </c>
      <c r="O1416" s="10" t="str">
        <f>VLOOKUP(L1416,'User input'!$D$6:$E$16,2,FALSE)</f>
        <v>Hyperwotsit</v>
      </c>
      <c r="P1416" s="10">
        <f>VLOOKUP(L1416,'User input'!$D$6:$G$16,3,FALSE)</f>
        <v>2.0099999999999998</v>
      </c>
      <c r="Q1416" s="10">
        <f>VLOOKUP(L1416,'User input'!$D$6:$G$16,4,FALSE)</f>
        <v>20</v>
      </c>
      <c r="R1416" s="10">
        <f t="shared" si="91"/>
        <v>80</v>
      </c>
      <c r="S1416" s="27">
        <f t="shared" si="88"/>
        <v>160.79999999999998</v>
      </c>
      <c r="T1416" s="27">
        <f>IF(K1416&lt;'User input'!$I$9,'User input'!$J$8,IF(K1416&lt;'User input'!$I$10,'User input'!$J$9,IF(K1416&lt;'User input'!$I$11,'User input'!$J$10,'User input'!$J$11)))*S1416</f>
        <v>0</v>
      </c>
      <c r="U1416" s="27">
        <f>K1416*'User input'!$J$17+'User input'!$J$16</f>
        <v>0.5</v>
      </c>
    </row>
    <row r="1417" spans="1:21" x14ac:dyDescent="0.25">
      <c r="A1417" s="17">
        <v>1453</v>
      </c>
      <c r="B1417" s="6" t="s">
        <v>4402</v>
      </c>
      <c r="C1417" s="6" t="s">
        <v>2551</v>
      </c>
      <c r="D1417" s="6" t="s">
        <v>15</v>
      </c>
      <c r="E1417" s="6" t="s">
        <v>16</v>
      </c>
      <c r="F1417" s="15">
        <v>60</v>
      </c>
      <c r="G1417" s="6" t="s">
        <v>4401</v>
      </c>
      <c r="H1417" s="6" t="s">
        <v>2977</v>
      </c>
      <c r="I1417" s="6" t="s">
        <v>32</v>
      </c>
      <c r="J1417" s="7">
        <v>44048</v>
      </c>
      <c r="K1417" s="15">
        <v>22</v>
      </c>
      <c r="L1417" s="6" t="s">
        <v>20</v>
      </c>
      <c r="M1417" s="6">
        <f t="shared" si="89"/>
        <v>2020</v>
      </c>
      <c r="N1417" s="6">
        <f t="shared" si="90"/>
        <v>8</v>
      </c>
      <c r="O1417" s="6" t="str">
        <f>VLOOKUP(L1417,'User input'!$D$6:$E$16,2,FALSE)</f>
        <v>Hyperwotsit</v>
      </c>
      <c r="P1417" s="6">
        <f>VLOOKUP(L1417,'User input'!$D$6:$G$16,3,FALSE)</f>
        <v>2.0099999999999998</v>
      </c>
      <c r="Q1417" s="6">
        <f>VLOOKUP(L1417,'User input'!$D$6:$G$16,4,FALSE)</f>
        <v>20</v>
      </c>
      <c r="R1417" s="6">
        <f t="shared" si="91"/>
        <v>440</v>
      </c>
      <c r="S1417" s="26">
        <f t="shared" si="88"/>
        <v>884.39999999999986</v>
      </c>
      <c r="T1417" s="26">
        <f>IF(K1417&lt;'User input'!$I$9,'User input'!$J$8,IF(K1417&lt;'User input'!$I$10,'User input'!$J$9,IF(K1417&lt;'User input'!$I$11,'User input'!$J$10,'User input'!$J$11)))*S1417</f>
        <v>26.531999999999996</v>
      </c>
      <c r="U1417" s="26">
        <f>K1417*'User input'!$J$17+'User input'!$J$16</f>
        <v>0.5</v>
      </c>
    </row>
    <row r="1418" spans="1:21" x14ac:dyDescent="0.25">
      <c r="A1418" s="18">
        <v>1454</v>
      </c>
      <c r="B1418" s="10" t="s">
        <v>4403</v>
      </c>
      <c r="C1418" s="10" t="s">
        <v>4404</v>
      </c>
      <c r="D1418" s="10" t="s">
        <v>15</v>
      </c>
      <c r="E1418" s="10" t="s">
        <v>16</v>
      </c>
      <c r="F1418" s="16">
        <v>60</v>
      </c>
      <c r="G1418" s="10" t="s">
        <v>4405</v>
      </c>
      <c r="H1418" s="10" t="s">
        <v>2169</v>
      </c>
      <c r="I1418" s="10" t="s">
        <v>291</v>
      </c>
      <c r="J1418" s="11">
        <v>44512</v>
      </c>
      <c r="K1418" s="16">
        <v>41</v>
      </c>
      <c r="L1418" s="10" t="s">
        <v>39</v>
      </c>
      <c r="M1418" s="10">
        <f t="shared" si="89"/>
        <v>2021</v>
      </c>
      <c r="N1418" s="10">
        <f t="shared" si="90"/>
        <v>11</v>
      </c>
      <c r="O1418" s="10" t="str">
        <f>VLOOKUP(L1418,'User input'!$D$6:$E$16,2,FALSE)</f>
        <v>Ultrathing V1</v>
      </c>
      <c r="P1418" s="10">
        <f>VLOOKUP(L1418,'User input'!$D$6:$G$16,3,FALSE)</f>
        <v>1.79</v>
      </c>
      <c r="Q1418" s="10">
        <f>VLOOKUP(L1418,'User input'!$D$6:$G$16,4,FALSE)</f>
        <v>17</v>
      </c>
      <c r="R1418" s="10">
        <f t="shared" si="91"/>
        <v>697</v>
      </c>
      <c r="S1418" s="27">
        <f t="shared" si="88"/>
        <v>1247.6300000000001</v>
      </c>
      <c r="T1418" s="27">
        <f>IF(K1418&lt;'User input'!$I$9,'User input'!$J$8,IF(K1418&lt;'User input'!$I$10,'User input'!$J$9,IF(K1418&lt;'User input'!$I$11,'User input'!$J$10,'User input'!$J$11)))*S1418</f>
        <v>37.428899999999999</v>
      </c>
      <c r="U1418" s="27">
        <f>K1418*'User input'!$J$17+'User input'!$J$16</f>
        <v>0.5</v>
      </c>
    </row>
    <row r="1419" spans="1:21" x14ac:dyDescent="0.25">
      <c r="A1419" s="17">
        <v>1455</v>
      </c>
      <c r="B1419" s="6" t="s">
        <v>2896</v>
      </c>
      <c r="C1419" s="6" t="s">
        <v>4406</v>
      </c>
      <c r="D1419" s="6" t="s">
        <v>28</v>
      </c>
      <c r="E1419" s="6" t="s">
        <v>29</v>
      </c>
      <c r="F1419" s="15">
        <v>60</v>
      </c>
      <c r="G1419" s="6" t="s">
        <v>4407</v>
      </c>
      <c r="H1419" s="6" t="s">
        <v>4408</v>
      </c>
      <c r="I1419" s="6" t="s">
        <v>25</v>
      </c>
      <c r="J1419" s="7">
        <v>43494</v>
      </c>
      <c r="K1419" s="15">
        <v>12</v>
      </c>
      <c r="L1419" s="6" t="s">
        <v>33</v>
      </c>
      <c r="M1419" s="6">
        <f t="shared" si="89"/>
        <v>2019</v>
      </c>
      <c r="N1419" s="6">
        <f t="shared" si="90"/>
        <v>1</v>
      </c>
      <c r="O1419" s="6" t="str">
        <f>VLOOKUP(L1419,'User input'!$D$6:$E$16,2,FALSE)</f>
        <v>Megawidget L</v>
      </c>
      <c r="P1419" s="6">
        <f>VLOOKUP(L1419,'User input'!$D$6:$G$16,3,FALSE)</f>
        <v>1.79</v>
      </c>
      <c r="Q1419" s="6">
        <f>VLOOKUP(L1419,'User input'!$D$6:$G$16,4,FALSE)</f>
        <v>24</v>
      </c>
      <c r="R1419" s="6">
        <f t="shared" si="91"/>
        <v>288</v>
      </c>
      <c r="S1419" s="26">
        <f t="shared" si="88"/>
        <v>515.52</v>
      </c>
      <c r="T1419" s="26">
        <f>IF(K1419&lt;'User input'!$I$9,'User input'!$J$8,IF(K1419&lt;'User input'!$I$10,'User input'!$J$9,IF(K1419&lt;'User input'!$I$11,'User input'!$J$10,'User input'!$J$11)))*S1419</f>
        <v>0</v>
      </c>
      <c r="U1419" s="26">
        <f>K1419*'User input'!$J$17+'User input'!$J$16</f>
        <v>0.5</v>
      </c>
    </row>
    <row r="1420" spans="1:21" x14ac:dyDescent="0.25">
      <c r="A1420" s="18">
        <v>1456</v>
      </c>
      <c r="B1420" s="10" t="s">
        <v>3914</v>
      </c>
      <c r="C1420" s="10" t="s">
        <v>4409</v>
      </c>
      <c r="D1420" s="10" t="s">
        <v>28</v>
      </c>
      <c r="E1420" s="10" t="s">
        <v>29</v>
      </c>
      <c r="F1420" s="16">
        <v>30</v>
      </c>
      <c r="G1420" s="10" t="s">
        <v>4410</v>
      </c>
      <c r="H1420" s="10" t="s">
        <v>907</v>
      </c>
      <c r="I1420" s="10" t="s">
        <v>908</v>
      </c>
      <c r="J1420" s="11">
        <v>44273</v>
      </c>
      <c r="K1420" s="16">
        <v>14</v>
      </c>
      <c r="L1420" s="10" t="s">
        <v>39</v>
      </c>
      <c r="M1420" s="10">
        <f t="shared" si="89"/>
        <v>2021</v>
      </c>
      <c r="N1420" s="10">
        <f t="shared" si="90"/>
        <v>3</v>
      </c>
      <c r="O1420" s="10" t="str">
        <f>VLOOKUP(L1420,'User input'!$D$6:$E$16,2,FALSE)</f>
        <v>Ultrathing V1</v>
      </c>
      <c r="P1420" s="10">
        <f>VLOOKUP(L1420,'User input'!$D$6:$G$16,3,FALSE)</f>
        <v>1.79</v>
      </c>
      <c r="Q1420" s="10">
        <f>VLOOKUP(L1420,'User input'!$D$6:$G$16,4,FALSE)</f>
        <v>17</v>
      </c>
      <c r="R1420" s="10">
        <f t="shared" si="91"/>
        <v>238</v>
      </c>
      <c r="S1420" s="27">
        <f t="shared" si="88"/>
        <v>426.02</v>
      </c>
      <c r="T1420" s="27">
        <f>IF(K1420&lt;'User input'!$I$9,'User input'!$J$8,IF(K1420&lt;'User input'!$I$10,'User input'!$J$9,IF(K1420&lt;'User input'!$I$11,'User input'!$J$10,'User input'!$J$11)))*S1420</f>
        <v>0</v>
      </c>
      <c r="U1420" s="27">
        <f>K1420*'User input'!$J$17+'User input'!$J$16</f>
        <v>0.5</v>
      </c>
    </row>
    <row r="1421" spans="1:21" x14ac:dyDescent="0.25">
      <c r="A1421" s="17">
        <v>1457</v>
      </c>
      <c r="B1421" s="6" t="s">
        <v>4411</v>
      </c>
      <c r="C1421" s="6" t="s">
        <v>2902</v>
      </c>
      <c r="D1421" s="6" t="s">
        <v>15</v>
      </c>
      <c r="E1421" s="6" t="s">
        <v>16</v>
      </c>
      <c r="F1421" s="15">
        <v>60</v>
      </c>
      <c r="G1421" s="6" t="s">
        <v>4412</v>
      </c>
      <c r="H1421" s="6" t="s">
        <v>583</v>
      </c>
      <c r="I1421" s="6" t="s">
        <v>25</v>
      </c>
      <c r="J1421" s="7">
        <v>44083</v>
      </c>
      <c r="K1421" s="15">
        <v>74</v>
      </c>
      <c r="L1421" s="6" t="s">
        <v>20</v>
      </c>
      <c r="M1421" s="6">
        <f t="shared" si="89"/>
        <v>2020</v>
      </c>
      <c r="N1421" s="6">
        <f t="shared" si="90"/>
        <v>9</v>
      </c>
      <c r="O1421" s="6" t="str">
        <f>VLOOKUP(L1421,'User input'!$D$6:$E$16,2,FALSE)</f>
        <v>Hyperwotsit</v>
      </c>
      <c r="P1421" s="6">
        <f>VLOOKUP(L1421,'User input'!$D$6:$G$16,3,FALSE)</f>
        <v>2.0099999999999998</v>
      </c>
      <c r="Q1421" s="6">
        <f>VLOOKUP(L1421,'User input'!$D$6:$G$16,4,FALSE)</f>
        <v>20</v>
      </c>
      <c r="R1421" s="6">
        <f t="shared" si="91"/>
        <v>1480</v>
      </c>
      <c r="S1421" s="26">
        <f t="shared" si="88"/>
        <v>2974.7999999999997</v>
      </c>
      <c r="T1421" s="26">
        <f>IF(K1421&lt;'User input'!$I$9,'User input'!$J$8,IF(K1421&lt;'User input'!$I$10,'User input'!$J$9,IF(K1421&lt;'User input'!$I$11,'User input'!$J$10,'User input'!$J$11)))*S1421</f>
        <v>148.73999999999998</v>
      </c>
      <c r="U1421" s="26">
        <f>K1421*'User input'!$J$17+'User input'!$J$16</f>
        <v>0.5</v>
      </c>
    </row>
    <row r="1422" spans="1:21" x14ac:dyDescent="0.25">
      <c r="A1422" s="18">
        <v>1458</v>
      </c>
      <c r="B1422" s="10" t="s">
        <v>2827</v>
      </c>
      <c r="C1422" s="10" t="s">
        <v>3304</v>
      </c>
      <c r="D1422" s="10" t="s">
        <v>28</v>
      </c>
      <c r="E1422" s="10" t="s">
        <v>29</v>
      </c>
      <c r="F1422" s="16">
        <v>90</v>
      </c>
      <c r="G1422" s="10" t="s">
        <v>4413</v>
      </c>
      <c r="H1422" s="10" t="s">
        <v>2255</v>
      </c>
      <c r="I1422" s="10" t="s">
        <v>1078</v>
      </c>
      <c r="J1422" s="11">
        <v>43998</v>
      </c>
      <c r="K1422" s="16">
        <v>25</v>
      </c>
      <c r="L1422" s="10" t="s">
        <v>99</v>
      </c>
      <c r="M1422" s="10">
        <f t="shared" si="89"/>
        <v>2020</v>
      </c>
      <c r="N1422" s="10">
        <f t="shared" si="90"/>
        <v>6</v>
      </c>
      <c r="O1422" s="10" t="str">
        <f>VLOOKUP(L1422,'User input'!$D$6:$E$16,2,FALSE)</f>
        <v>Superwossname</v>
      </c>
      <c r="P1422" s="10">
        <f>VLOOKUP(L1422,'User input'!$D$6:$G$16,3,FALSE)</f>
        <v>3.49</v>
      </c>
      <c r="Q1422" s="10">
        <f>VLOOKUP(L1422,'User input'!$D$6:$G$16,4,FALSE)</f>
        <v>20</v>
      </c>
      <c r="R1422" s="10">
        <f t="shared" si="91"/>
        <v>500</v>
      </c>
      <c r="S1422" s="27">
        <f t="shared" si="88"/>
        <v>1745</v>
      </c>
      <c r="T1422" s="27">
        <f>IF(K1422&lt;'User input'!$I$9,'User input'!$J$8,IF(K1422&lt;'User input'!$I$10,'User input'!$J$9,IF(K1422&lt;'User input'!$I$11,'User input'!$J$10,'User input'!$J$11)))*S1422</f>
        <v>52.35</v>
      </c>
      <c r="U1422" s="27">
        <f>K1422*'User input'!$J$17+'User input'!$J$16</f>
        <v>0.5</v>
      </c>
    </row>
    <row r="1423" spans="1:21" x14ac:dyDescent="0.25">
      <c r="A1423" s="17">
        <v>1459</v>
      </c>
      <c r="B1423" s="6" t="s">
        <v>4414</v>
      </c>
      <c r="C1423" s="6" t="s">
        <v>2565</v>
      </c>
      <c r="D1423" s="6" t="s">
        <v>28</v>
      </c>
      <c r="E1423" s="6" t="s">
        <v>29</v>
      </c>
      <c r="F1423" s="15">
        <v>30</v>
      </c>
      <c r="G1423" s="6" t="s">
        <v>4415</v>
      </c>
      <c r="H1423" s="6" t="s">
        <v>4416</v>
      </c>
      <c r="I1423" s="6" t="s">
        <v>32</v>
      </c>
      <c r="J1423" s="7">
        <v>43567</v>
      </c>
      <c r="K1423" s="15">
        <v>45</v>
      </c>
      <c r="L1423" s="6" t="s">
        <v>44</v>
      </c>
      <c r="M1423" s="6">
        <f t="shared" si="89"/>
        <v>2019</v>
      </c>
      <c r="N1423" s="6">
        <f t="shared" si="90"/>
        <v>4</v>
      </c>
      <c r="O1423" s="6" t="str">
        <f>VLOOKUP(L1423,'User input'!$D$6:$E$16,2,FALSE)</f>
        <v>Gigastuff</v>
      </c>
      <c r="P1423" s="6">
        <f>VLOOKUP(L1423,'User input'!$D$6:$G$16,3,FALSE)</f>
        <v>1.89</v>
      </c>
      <c r="Q1423" s="6">
        <f>VLOOKUP(L1423,'User input'!$D$6:$G$16,4,FALSE)</f>
        <v>18</v>
      </c>
      <c r="R1423" s="6">
        <f t="shared" si="91"/>
        <v>810</v>
      </c>
      <c r="S1423" s="26">
        <f t="shared" si="88"/>
        <v>1530.8999999999999</v>
      </c>
      <c r="T1423" s="26">
        <f>IF(K1423&lt;'User input'!$I$9,'User input'!$J$8,IF(K1423&lt;'User input'!$I$10,'User input'!$J$9,IF(K1423&lt;'User input'!$I$11,'User input'!$J$10,'User input'!$J$11)))*S1423</f>
        <v>45.926999999999992</v>
      </c>
      <c r="U1423" s="26">
        <f>K1423*'User input'!$J$17+'User input'!$J$16</f>
        <v>0.5</v>
      </c>
    </row>
    <row r="1424" spans="1:21" x14ac:dyDescent="0.25">
      <c r="A1424" s="18">
        <v>1460</v>
      </c>
      <c r="B1424" s="10" t="s">
        <v>2736</v>
      </c>
      <c r="C1424" s="10" t="s">
        <v>1781</v>
      </c>
      <c r="D1424" s="10" t="s">
        <v>49</v>
      </c>
      <c r="E1424" s="10" t="s">
        <v>16</v>
      </c>
      <c r="F1424" s="16">
        <v>30</v>
      </c>
      <c r="G1424" s="10" t="s">
        <v>4417</v>
      </c>
      <c r="H1424" s="10" t="s">
        <v>2549</v>
      </c>
      <c r="I1424" s="10" t="s">
        <v>122</v>
      </c>
      <c r="J1424" s="11">
        <v>43842</v>
      </c>
      <c r="K1424" s="16">
        <v>80</v>
      </c>
      <c r="L1424" s="10" t="s">
        <v>44</v>
      </c>
      <c r="M1424" s="10">
        <f t="shared" si="89"/>
        <v>2020</v>
      </c>
      <c r="N1424" s="10">
        <f t="shared" si="90"/>
        <v>1</v>
      </c>
      <c r="O1424" s="10" t="str">
        <f>VLOOKUP(L1424,'User input'!$D$6:$E$16,2,FALSE)</f>
        <v>Gigastuff</v>
      </c>
      <c r="P1424" s="10">
        <f>VLOOKUP(L1424,'User input'!$D$6:$G$16,3,FALSE)</f>
        <v>1.89</v>
      </c>
      <c r="Q1424" s="10">
        <f>VLOOKUP(L1424,'User input'!$D$6:$G$16,4,FALSE)</f>
        <v>18</v>
      </c>
      <c r="R1424" s="10">
        <f t="shared" si="91"/>
        <v>1440</v>
      </c>
      <c r="S1424" s="27">
        <f t="shared" si="88"/>
        <v>2721.6</v>
      </c>
      <c r="T1424" s="27">
        <f>IF(K1424&lt;'User input'!$I$9,'User input'!$J$8,IF(K1424&lt;'User input'!$I$10,'User input'!$J$9,IF(K1424&lt;'User input'!$I$11,'User input'!$J$10,'User input'!$J$11)))*S1424</f>
        <v>136.08000000000001</v>
      </c>
      <c r="U1424" s="27">
        <f>K1424*'User input'!$J$17+'User input'!$J$16</f>
        <v>0.5</v>
      </c>
    </row>
    <row r="1425" spans="1:21" x14ac:dyDescent="0.25">
      <c r="A1425" s="17">
        <v>1461</v>
      </c>
      <c r="B1425" s="6" t="s">
        <v>2040</v>
      </c>
      <c r="C1425" s="6" t="s">
        <v>4418</v>
      </c>
      <c r="D1425" s="6" t="s">
        <v>90</v>
      </c>
      <c r="E1425" s="6" t="s">
        <v>29</v>
      </c>
      <c r="F1425" s="15">
        <v>30</v>
      </c>
      <c r="G1425" s="6" t="s">
        <v>4419</v>
      </c>
      <c r="H1425" s="6" t="s">
        <v>3701</v>
      </c>
      <c r="I1425" s="6" t="s">
        <v>32</v>
      </c>
      <c r="J1425" s="7">
        <v>43594</v>
      </c>
      <c r="K1425" s="15">
        <v>5</v>
      </c>
      <c r="L1425" s="6" t="s">
        <v>33</v>
      </c>
      <c r="M1425" s="6">
        <f t="shared" si="89"/>
        <v>2019</v>
      </c>
      <c r="N1425" s="6">
        <f t="shared" si="90"/>
        <v>5</v>
      </c>
      <c r="O1425" s="6" t="str">
        <f>VLOOKUP(L1425,'User input'!$D$6:$E$16,2,FALSE)</f>
        <v>Megawidget L</v>
      </c>
      <c r="P1425" s="6">
        <f>VLOOKUP(L1425,'User input'!$D$6:$G$16,3,FALSE)</f>
        <v>1.79</v>
      </c>
      <c r="Q1425" s="6">
        <f>VLOOKUP(L1425,'User input'!$D$6:$G$16,4,FALSE)</f>
        <v>24</v>
      </c>
      <c r="R1425" s="6">
        <f t="shared" si="91"/>
        <v>120</v>
      </c>
      <c r="S1425" s="26">
        <f t="shared" si="88"/>
        <v>214.8</v>
      </c>
      <c r="T1425" s="26">
        <f>IF(K1425&lt;'User input'!$I$9,'User input'!$J$8,IF(K1425&lt;'User input'!$I$10,'User input'!$J$9,IF(K1425&lt;'User input'!$I$11,'User input'!$J$10,'User input'!$J$11)))*S1425</f>
        <v>0</v>
      </c>
      <c r="U1425" s="26">
        <f>K1425*'User input'!$J$17+'User input'!$J$16</f>
        <v>0.5</v>
      </c>
    </row>
    <row r="1426" spans="1:21" x14ac:dyDescent="0.25">
      <c r="A1426" s="18">
        <v>1462</v>
      </c>
      <c r="B1426" s="10" t="s">
        <v>4420</v>
      </c>
      <c r="C1426" s="10" t="s">
        <v>485</v>
      </c>
      <c r="D1426" s="10" t="s">
        <v>15</v>
      </c>
      <c r="E1426" s="10" t="s">
        <v>16</v>
      </c>
      <c r="F1426" s="16">
        <v>30</v>
      </c>
      <c r="G1426" s="10" t="s">
        <v>4421</v>
      </c>
      <c r="H1426" s="10" t="s">
        <v>1396</v>
      </c>
      <c r="I1426" s="10" t="s">
        <v>1397</v>
      </c>
      <c r="J1426" s="11">
        <v>44298</v>
      </c>
      <c r="K1426" s="16">
        <v>63</v>
      </c>
      <c r="L1426" s="10" t="s">
        <v>20</v>
      </c>
      <c r="M1426" s="10">
        <f t="shared" si="89"/>
        <v>2021</v>
      </c>
      <c r="N1426" s="10">
        <f t="shared" si="90"/>
        <v>4</v>
      </c>
      <c r="O1426" s="10" t="str">
        <f>VLOOKUP(L1426,'User input'!$D$6:$E$16,2,FALSE)</f>
        <v>Hyperwotsit</v>
      </c>
      <c r="P1426" s="10">
        <f>VLOOKUP(L1426,'User input'!$D$6:$G$16,3,FALSE)</f>
        <v>2.0099999999999998</v>
      </c>
      <c r="Q1426" s="10">
        <f>VLOOKUP(L1426,'User input'!$D$6:$G$16,4,FALSE)</f>
        <v>20</v>
      </c>
      <c r="R1426" s="10">
        <f t="shared" si="91"/>
        <v>1260</v>
      </c>
      <c r="S1426" s="27">
        <f t="shared" si="88"/>
        <v>2532.6</v>
      </c>
      <c r="T1426" s="27">
        <f>IF(K1426&lt;'User input'!$I$9,'User input'!$J$8,IF(K1426&lt;'User input'!$I$10,'User input'!$J$9,IF(K1426&lt;'User input'!$I$11,'User input'!$J$10,'User input'!$J$11)))*S1426</f>
        <v>126.63</v>
      </c>
      <c r="U1426" s="27">
        <f>K1426*'User input'!$J$17+'User input'!$J$16</f>
        <v>0.5</v>
      </c>
    </row>
    <row r="1427" spans="1:21" x14ac:dyDescent="0.25">
      <c r="A1427" s="17">
        <v>1463</v>
      </c>
      <c r="B1427" s="6" t="s">
        <v>4422</v>
      </c>
      <c r="C1427" s="6" t="s">
        <v>4423</v>
      </c>
      <c r="D1427" s="6" t="s">
        <v>28</v>
      </c>
      <c r="E1427" s="6" t="s">
        <v>29</v>
      </c>
      <c r="F1427" s="15">
        <v>90</v>
      </c>
      <c r="G1427" s="6" t="s">
        <v>4424</v>
      </c>
      <c r="H1427" s="6" t="s">
        <v>4425</v>
      </c>
      <c r="I1427" s="6" t="s">
        <v>144</v>
      </c>
      <c r="J1427" s="7">
        <v>44144</v>
      </c>
      <c r="K1427" s="15">
        <v>76</v>
      </c>
      <c r="L1427" s="6" t="s">
        <v>33</v>
      </c>
      <c r="M1427" s="6">
        <f t="shared" si="89"/>
        <v>2020</v>
      </c>
      <c r="N1427" s="6">
        <f t="shared" si="90"/>
        <v>11</v>
      </c>
      <c r="O1427" s="6" t="str">
        <f>VLOOKUP(L1427,'User input'!$D$6:$E$16,2,FALSE)</f>
        <v>Megawidget L</v>
      </c>
      <c r="P1427" s="6">
        <f>VLOOKUP(L1427,'User input'!$D$6:$G$16,3,FALSE)</f>
        <v>1.79</v>
      </c>
      <c r="Q1427" s="6">
        <f>VLOOKUP(L1427,'User input'!$D$6:$G$16,4,FALSE)</f>
        <v>24</v>
      </c>
      <c r="R1427" s="6">
        <f t="shared" si="91"/>
        <v>1824</v>
      </c>
      <c r="S1427" s="26">
        <f t="shared" si="88"/>
        <v>3264.96</v>
      </c>
      <c r="T1427" s="26">
        <f>IF(K1427&lt;'User input'!$I$9,'User input'!$J$8,IF(K1427&lt;'User input'!$I$10,'User input'!$J$9,IF(K1427&lt;'User input'!$I$11,'User input'!$J$10,'User input'!$J$11)))*S1427</f>
        <v>163.24800000000002</v>
      </c>
      <c r="U1427" s="26">
        <f>K1427*'User input'!$J$17+'User input'!$J$16</f>
        <v>0.5</v>
      </c>
    </row>
    <row r="1428" spans="1:21" x14ac:dyDescent="0.25">
      <c r="A1428" s="18">
        <v>1464</v>
      </c>
      <c r="B1428" s="10" t="s">
        <v>4081</v>
      </c>
      <c r="C1428" s="10" t="s">
        <v>1616</v>
      </c>
      <c r="D1428" s="10" t="s">
        <v>28</v>
      </c>
      <c r="E1428" s="10" t="s">
        <v>29</v>
      </c>
      <c r="F1428" s="16">
        <v>60</v>
      </c>
      <c r="G1428" s="10" t="s">
        <v>4426</v>
      </c>
      <c r="H1428" s="10" t="s">
        <v>2962</v>
      </c>
      <c r="I1428" s="10" t="s">
        <v>32</v>
      </c>
      <c r="J1428" s="11">
        <v>43889</v>
      </c>
      <c r="K1428" s="16">
        <v>80</v>
      </c>
      <c r="L1428" s="10" t="s">
        <v>52</v>
      </c>
      <c r="M1428" s="10">
        <f t="shared" si="89"/>
        <v>2020</v>
      </c>
      <c r="N1428" s="10">
        <f t="shared" si="90"/>
        <v>2</v>
      </c>
      <c r="O1428" s="10" t="str">
        <f>VLOOKUP(L1428,'User input'!$D$6:$E$16,2,FALSE)</f>
        <v>Megawidget S</v>
      </c>
      <c r="P1428" s="10">
        <f>VLOOKUP(L1428,'User input'!$D$6:$G$16,3,FALSE)</f>
        <v>0.69</v>
      </c>
      <c r="Q1428" s="10">
        <f>VLOOKUP(L1428,'User input'!$D$6:$G$16,4,FALSE)</f>
        <v>24</v>
      </c>
      <c r="R1428" s="10">
        <f t="shared" si="91"/>
        <v>1920</v>
      </c>
      <c r="S1428" s="27">
        <f t="shared" si="88"/>
        <v>1324.8</v>
      </c>
      <c r="T1428" s="27">
        <f>IF(K1428&lt;'User input'!$I$9,'User input'!$J$8,IF(K1428&lt;'User input'!$I$10,'User input'!$J$9,IF(K1428&lt;'User input'!$I$11,'User input'!$J$10,'User input'!$J$11)))*S1428</f>
        <v>66.239999999999995</v>
      </c>
      <c r="U1428" s="27">
        <f>K1428*'User input'!$J$17+'User input'!$J$16</f>
        <v>0.5</v>
      </c>
    </row>
    <row r="1429" spans="1:21" x14ac:dyDescent="0.25">
      <c r="A1429" s="17">
        <v>1465</v>
      </c>
      <c r="B1429" s="6" t="s">
        <v>3676</v>
      </c>
      <c r="C1429" s="6" t="s">
        <v>3904</v>
      </c>
      <c r="D1429" s="6" t="s">
        <v>28</v>
      </c>
      <c r="E1429" s="6" t="s">
        <v>29</v>
      </c>
      <c r="F1429" s="15">
        <v>60</v>
      </c>
      <c r="G1429" s="6" t="s">
        <v>4427</v>
      </c>
      <c r="H1429" s="6" t="s">
        <v>694</v>
      </c>
      <c r="I1429" s="6" t="s">
        <v>211</v>
      </c>
      <c r="J1429" s="7">
        <v>44108</v>
      </c>
      <c r="K1429" s="15">
        <v>79</v>
      </c>
      <c r="L1429" s="6" t="s">
        <v>157</v>
      </c>
      <c r="M1429" s="6">
        <f t="shared" si="89"/>
        <v>2020</v>
      </c>
      <c r="N1429" s="6">
        <f t="shared" si="90"/>
        <v>10</v>
      </c>
      <c r="O1429" s="6" t="str">
        <f>VLOOKUP(L1429,'User input'!$D$6:$E$16,2,FALSE)</f>
        <v>Ultrathing V3</v>
      </c>
      <c r="P1429" s="6">
        <f>VLOOKUP(L1429,'User input'!$D$6:$G$16,3,FALSE)</f>
        <v>3.39</v>
      </c>
      <c r="Q1429" s="6">
        <f>VLOOKUP(L1429,'User input'!$D$6:$G$16,4,FALSE)</f>
        <v>24</v>
      </c>
      <c r="R1429" s="6">
        <f t="shared" si="91"/>
        <v>1896</v>
      </c>
      <c r="S1429" s="26">
        <f t="shared" si="88"/>
        <v>6427.4400000000005</v>
      </c>
      <c r="T1429" s="26">
        <f>IF(K1429&lt;'User input'!$I$9,'User input'!$J$8,IF(K1429&lt;'User input'!$I$10,'User input'!$J$9,IF(K1429&lt;'User input'!$I$11,'User input'!$J$10,'User input'!$J$11)))*S1429</f>
        <v>321.37200000000007</v>
      </c>
      <c r="U1429" s="26">
        <f>K1429*'User input'!$J$17+'User input'!$J$16</f>
        <v>0.5</v>
      </c>
    </row>
    <row r="1430" spans="1:21" x14ac:dyDescent="0.25">
      <c r="A1430" s="18">
        <v>1466</v>
      </c>
      <c r="B1430" s="10" t="s">
        <v>2128</v>
      </c>
      <c r="C1430" s="10" t="s">
        <v>4428</v>
      </c>
      <c r="D1430" s="10" t="s">
        <v>28</v>
      </c>
      <c r="E1430" s="10" t="s">
        <v>29</v>
      </c>
      <c r="F1430" s="16">
        <v>60</v>
      </c>
      <c r="G1430" s="10" t="s">
        <v>4429</v>
      </c>
      <c r="H1430" s="10" t="s">
        <v>3049</v>
      </c>
      <c r="I1430" s="10" t="s">
        <v>185</v>
      </c>
      <c r="J1430" s="11">
        <v>44446</v>
      </c>
      <c r="K1430" s="16">
        <v>47</v>
      </c>
      <c r="L1430" s="10" t="s">
        <v>68</v>
      </c>
      <c r="M1430" s="10">
        <f t="shared" si="89"/>
        <v>2021</v>
      </c>
      <c r="N1430" s="10">
        <f t="shared" si="90"/>
        <v>9</v>
      </c>
      <c r="O1430" s="10" t="str">
        <f>VLOOKUP(L1430,'User input'!$D$6:$E$16,2,FALSE)</f>
        <v>Megawidget M</v>
      </c>
      <c r="P1430" s="10">
        <f>VLOOKUP(L1430,'User input'!$D$6:$G$16,3,FALSE)</f>
        <v>1.29</v>
      </c>
      <c r="Q1430" s="10">
        <f>VLOOKUP(L1430,'User input'!$D$6:$G$16,4,FALSE)</f>
        <v>24</v>
      </c>
      <c r="R1430" s="10">
        <f t="shared" si="91"/>
        <v>1128</v>
      </c>
      <c r="S1430" s="27">
        <f t="shared" si="88"/>
        <v>1455.1200000000001</v>
      </c>
      <c r="T1430" s="27">
        <f>IF(K1430&lt;'User input'!$I$9,'User input'!$J$8,IF(K1430&lt;'User input'!$I$10,'User input'!$J$9,IF(K1430&lt;'User input'!$I$11,'User input'!$J$10,'User input'!$J$11)))*S1430</f>
        <v>43.653600000000004</v>
      </c>
      <c r="U1430" s="27">
        <f>K1430*'User input'!$J$17+'User input'!$J$16</f>
        <v>0.5</v>
      </c>
    </row>
    <row r="1431" spans="1:21" x14ac:dyDescent="0.25">
      <c r="A1431" s="18">
        <v>1468</v>
      </c>
      <c r="B1431" s="10" t="s">
        <v>4430</v>
      </c>
      <c r="C1431" s="10" t="s">
        <v>3435</v>
      </c>
      <c r="D1431" s="10" t="s">
        <v>49</v>
      </c>
      <c r="E1431" s="10" t="s">
        <v>16</v>
      </c>
      <c r="F1431" s="16">
        <v>90</v>
      </c>
      <c r="G1431" s="10" t="s">
        <v>4431</v>
      </c>
      <c r="H1431" s="10" t="s">
        <v>4432</v>
      </c>
      <c r="I1431" s="10" t="s">
        <v>122</v>
      </c>
      <c r="J1431" s="11">
        <v>43865</v>
      </c>
      <c r="K1431" s="16">
        <v>14</v>
      </c>
      <c r="L1431" s="10" t="s">
        <v>68</v>
      </c>
      <c r="M1431" s="10">
        <f t="shared" si="89"/>
        <v>2020</v>
      </c>
      <c r="N1431" s="10">
        <f t="shared" si="90"/>
        <v>2</v>
      </c>
      <c r="O1431" s="10" t="str">
        <f>VLOOKUP(L1431,'User input'!$D$6:$E$16,2,FALSE)</f>
        <v>Megawidget M</v>
      </c>
      <c r="P1431" s="10">
        <f>VLOOKUP(L1431,'User input'!$D$6:$G$16,3,FALSE)</f>
        <v>1.29</v>
      </c>
      <c r="Q1431" s="10">
        <f>VLOOKUP(L1431,'User input'!$D$6:$G$16,4,FALSE)</f>
        <v>24</v>
      </c>
      <c r="R1431" s="10">
        <f t="shared" si="91"/>
        <v>336</v>
      </c>
      <c r="S1431" s="27">
        <f t="shared" si="88"/>
        <v>433.44</v>
      </c>
      <c r="T1431" s="27">
        <f>IF(K1431&lt;'User input'!$I$9,'User input'!$J$8,IF(K1431&lt;'User input'!$I$10,'User input'!$J$9,IF(K1431&lt;'User input'!$I$11,'User input'!$J$10,'User input'!$J$11)))*S1431</f>
        <v>0</v>
      </c>
      <c r="U1431" s="27">
        <f>K1431*'User input'!$J$17+'User input'!$J$16</f>
        <v>0.5</v>
      </c>
    </row>
    <row r="1432" spans="1:21" x14ac:dyDescent="0.25">
      <c r="A1432" s="17">
        <v>1469</v>
      </c>
      <c r="B1432" s="6" t="s">
        <v>2890</v>
      </c>
      <c r="C1432" s="6" t="s">
        <v>2608</v>
      </c>
      <c r="D1432" s="6" t="s">
        <v>15</v>
      </c>
      <c r="E1432" s="6" t="s">
        <v>16</v>
      </c>
      <c r="F1432" s="15">
        <v>60</v>
      </c>
      <c r="G1432" s="6" t="s">
        <v>4433</v>
      </c>
      <c r="H1432" s="6" t="s">
        <v>3559</v>
      </c>
      <c r="I1432" s="6" t="s">
        <v>32</v>
      </c>
      <c r="J1432" s="7">
        <v>43589</v>
      </c>
      <c r="K1432" s="15">
        <v>34</v>
      </c>
      <c r="L1432" s="6" t="s">
        <v>78</v>
      </c>
      <c r="M1432" s="6">
        <f t="shared" si="89"/>
        <v>2019</v>
      </c>
      <c r="N1432" s="6">
        <f t="shared" si="90"/>
        <v>5</v>
      </c>
      <c r="O1432" s="6" t="str">
        <f>VLOOKUP(L1432,'User input'!$D$6:$E$16,2,FALSE)</f>
        <v>Ultrathing V2</v>
      </c>
      <c r="P1432" s="6">
        <f>VLOOKUP(L1432,'User input'!$D$6:$G$16,3,FALSE)</f>
        <v>2.95</v>
      </c>
      <c r="Q1432" s="6">
        <f>VLOOKUP(L1432,'User input'!$D$6:$G$16,4,FALSE)</f>
        <v>20</v>
      </c>
      <c r="R1432" s="6">
        <f t="shared" si="91"/>
        <v>680</v>
      </c>
      <c r="S1432" s="26">
        <f t="shared" si="88"/>
        <v>2006.0000000000002</v>
      </c>
      <c r="T1432" s="26">
        <f>IF(K1432&lt;'User input'!$I$9,'User input'!$J$8,IF(K1432&lt;'User input'!$I$10,'User input'!$J$9,IF(K1432&lt;'User input'!$I$11,'User input'!$J$10,'User input'!$J$11)))*S1432</f>
        <v>60.180000000000007</v>
      </c>
      <c r="U1432" s="26">
        <f>K1432*'User input'!$J$17+'User input'!$J$16</f>
        <v>0.5</v>
      </c>
    </row>
    <row r="1433" spans="1:21" x14ac:dyDescent="0.25">
      <c r="A1433" s="18">
        <v>1470</v>
      </c>
      <c r="B1433" s="10" t="s">
        <v>4434</v>
      </c>
      <c r="C1433" s="10" t="s">
        <v>3304</v>
      </c>
      <c r="D1433" s="10" t="s">
        <v>15</v>
      </c>
      <c r="E1433" s="10" t="s">
        <v>16</v>
      </c>
      <c r="F1433" s="16">
        <v>60</v>
      </c>
      <c r="G1433" s="10" t="s">
        <v>4433</v>
      </c>
      <c r="H1433" s="10" t="s">
        <v>4435</v>
      </c>
      <c r="I1433" s="10" t="s">
        <v>32</v>
      </c>
      <c r="J1433" s="11">
        <v>43743</v>
      </c>
      <c r="K1433" s="16">
        <v>8</v>
      </c>
      <c r="L1433" s="10" t="s">
        <v>78</v>
      </c>
      <c r="M1433" s="10">
        <f t="shared" si="89"/>
        <v>2019</v>
      </c>
      <c r="N1433" s="10">
        <f t="shared" si="90"/>
        <v>10</v>
      </c>
      <c r="O1433" s="10" t="str">
        <f>VLOOKUP(L1433,'User input'!$D$6:$E$16,2,FALSE)</f>
        <v>Ultrathing V2</v>
      </c>
      <c r="P1433" s="10">
        <f>VLOOKUP(L1433,'User input'!$D$6:$G$16,3,FALSE)</f>
        <v>2.95</v>
      </c>
      <c r="Q1433" s="10">
        <f>VLOOKUP(L1433,'User input'!$D$6:$G$16,4,FALSE)</f>
        <v>20</v>
      </c>
      <c r="R1433" s="10">
        <f t="shared" si="91"/>
        <v>160</v>
      </c>
      <c r="S1433" s="27">
        <f t="shared" si="88"/>
        <v>472</v>
      </c>
      <c r="T1433" s="27">
        <f>IF(K1433&lt;'User input'!$I$9,'User input'!$J$8,IF(K1433&lt;'User input'!$I$10,'User input'!$J$9,IF(K1433&lt;'User input'!$I$11,'User input'!$J$10,'User input'!$J$11)))*S1433</f>
        <v>0</v>
      </c>
      <c r="U1433" s="27">
        <f>K1433*'User input'!$J$17+'User input'!$J$16</f>
        <v>0.5</v>
      </c>
    </row>
    <row r="1434" spans="1:21" x14ac:dyDescent="0.25">
      <c r="A1434" s="17">
        <v>1471</v>
      </c>
      <c r="B1434" s="6" t="s">
        <v>4436</v>
      </c>
      <c r="C1434" s="6" t="s">
        <v>4247</v>
      </c>
      <c r="D1434" s="6" t="s">
        <v>28</v>
      </c>
      <c r="E1434" s="6" t="s">
        <v>29</v>
      </c>
      <c r="F1434" s="15">
        <v>90</v>
      </c>
      <c r="G1434" s="6" t="s">
        <v>4437</v>
      </c>
      <c r="H1434" s="6" t="s">
        <v>3193</v>
      </c>
      <c r="I1434" s="6" t="s">
        <v>32</v>
      </c>
      <c r="J1434" s="7">
        <v>43869</v>
      </c>
      <c r="K1434" s="15">
        <v>31</v>
      </c>
      <c r="L1434" s="6" t="s">
        <v>157</v>
      </c>
      <c r="M1434" s="6">
        <f t="shared" si="89"/>
        <v>2020</v>
      </c>
      <c r="N1434" s="6">
        <f t="shared" si="90"/>
        <v>2</v>
      </c>
      <c r="O1434" s="6" t="str">
        <f>VLOOKUP(L1434,'User input'!$D$6:$E$16,2,FALSE)</f>
        <v>Ultrathing V3</v>
      </c>
      <c r="P1434" s="6">
        <f>VLOOKUP(L1434,'User input'!$D$6:$G$16,3,FALSE)</f>
        <v>3.39</v>
      </c>
      <c r="Q1434" s="6">
        <f>VLOOKUP(L1434,'User input'!$D$6:$G$16,4,FALSE)</f>
        <v>24</v>
      </c>
      <c r="R1434" s="6">
        <f t="shared" si="91"/>
        <v>744</v>
      </c>
      <c r="S1434" s="26">
        <f t="shared" si="88"/>
        <v>2522.1600000000003</v>
      </c>
      <c r="T1434" s="26">
        <f>IF(K1434&lt;'User input'!$I$9,'User input'!$J$8,IF(K1434&lt;'User input'!$I$10,'User input'!$J$9,IF(K1434&lt;'User input'!$I$11,'User input'!$J$10,'User input'!$J$11)))*S1434</f>
        <v>75.6648</v>
      </c>
      <c r="U1434" s="26">
        <f>K1434*'User input'!$J$17+'User input'!$J$16</f>
        <v>0.5</v>
      </c>
    </row>
    <row r="1435" spans="1:21" x14ac:dyDescent="0.25">
      <c r="A1435" s="18">
        <v>1472</v>
      </c>
      <c r="B1435" s="10" t="s">
        <v>2302</v>
      </c>
      <c r="C1435" s="10" t="s">
        <v>430</v>
      </c>
      <c r="D1435" s="10" t="s">
        <v>28</v>
      </c>
      <c r="E1435" s="10" t="s">
        <v>29</v>
      </c>
      <c r="F1435" s="16">
        <v>30</v>
      </c>
      <c r="G1435" s="10" t="s">
        <v>4438</v>
      </c>
      <c r="H1435" s="10" t="s">
        <v>2758</v>
      </c>
      <c r="I1435" s="10" t="s">
        <v>550</v>
      </c>
      <c r="J1435" s="11">
        <v>43576</v>
      </c>
      <c r="K1435" s="16">
        <v>18</v>
      </c>
      <c r="L1435" s="10" t="s">
        <v>20</v>
      </c>
      <c r="M1435" s="10">
        <f t="shared" si="89"/>
        <v>2019</v>
      </c>
      <c r="N1435" s="10">
        <f t="shared" si="90"/>
        <v>4</v>
      </c>
      <c r="O1435" s="10" t="str">
        <f>VLOOKUP(L1435,'User input'!$D$6:$E$16,2,FALSE)</f>
        <v>Hyperwotsit</v>
      </c>
      <c r="P1435" s="10">
        <f>VLOOKUP(L1435,'User input'!$D$6:$G$16,3,FALSE)</f>
        <v>2.0099999999999998</v>
      </c>
      <c r="Q1435" s="10">
        <f>VLOOKUP(L1435,'User input'!$D$6:$G$16,4,FALSE)</f>
        <v>20</v>
      </c>
      <c r="R1435" s="10">
        <f t="shared" si="91"/>
        <v>360</v>
      </c>
      <c r="S1435" s="27">
        <f t="shared" si="88"/>
        <v>723.59999999999991</v>
      </c>
      <c r="T1435" s="27">
        <f>IF(K1435&lt;'User input'!$I$9,'User input'!$J$8,IF(K1435&lt;'User input'!$I$10,'User input'!$J$9,IF(K1435&lt;'User input'!$I$11,'User input'!$J$10,'User input'!$J$11)))*S1435</f>
        <v>0</v>
      </c>
      <c r="U1435" s="27">
        <f>K1435*'User input'!$J$17+'User input'!$J$16</f>
        <v>0.5</v>
      </c>
    </row>
    <row r="1436" spans="1:21" x14ac:dyDescent="0.25">
      <c r="A1436" s="17">
        <v>1473</v>
      </c>
      <c r="B1436" s="6" t="s">
        <v>4439</v>
      </c>
      <c r="C1436" s="6" t="s">
        <v>4440</v>
      </c>
      <c r="D1436" s="6" t="s">
        <v>15</v>
      </c>
      <c r="E1436" s="6" t="s">
        <v>16</v>
      </c>
      <c r="F1436" s="15">
        <v>90</v>
      </c>
      <c r="G1436" s="6" t="s">
        <v>4441</v>
      </c>
      <c r="H1436" s="6" t="s">
        <v>1417</v>
      </c>
      <c r="I1436" s="6" t="s">
        <v>571</v>
      </c>
      <c r="J1436" s="7">
        <v>43715</v>
      </c>
      <c r="K1436" s="15">
        <v>44</v>
      </c>
      <c r="L1436" s="6" t="s">
        <v>78</v>
      </c>
      <c r="M1436" s="6">
        <f t="shared" si="89"/>
        <v>2019</v>
      </c>
      <c r="N1436" s="6">
        <f t="shared" si="90"/>
        <v>9</v>
      </c>
      <c r="O1436" s="6" t="str">
        <f>VLOOKUP(L1436,'User input'!$D$6:$E$16,2,FALSE)</f>
        <v>Ultrathing V2</v>
      </c>
      <c r="P1436" s="6">
        <f>VLOOKUP(L1436,'User input'!$D$6:$G$16,3,FALSE)</f>
        <v>2.95</v>
      </c>
      <c r="Q1436" s="6">
        <f>VLOOKUP(L1436,'User input'!$D$6:$G$16,4,FALSE)</f>
        <v>20</v>
      </c>
      <c r="R1436" s="6">
        <f t="shared" si="91"/>
        <v>880</v>
      </c>
      <c r="S1436" s="26">
        <f t="shared" si="88"/>
        <v>2596</v>
      </c>
      <c r="T1436" s="26">
        <f>IF(K1436&lt;'User input'!$I$9,'User input'!$J$8,IF(K1436&lt;'User input'!$I$10,'User input'!$J$9,IF(K1436&lt;'User input'!$I$11,'User input'!$J$10,'User input'!$J$11)))*S1436</f>
        <v>77.88</v>
      </c>
      <c r="U1436" s="26">
        <f>K1436*'User input'!$J$17+'User input'!$J$16</f>
        <v>0.5</v>
      </c>
    </row>
    <row r="1437" spans="1:21" x14ac:dyDescent="0.25">
      <c r="A1437" s="18">
        <v>1474</v>
      </c>
      <c r="B1437" s="10" t="s">
        <v>4442</v>
      </c>
      <c r="C1437" s="10" t="s">
        <v>684</v>
      </c>
      <c r="D1437" s="10" t="s">
        <v>41</v>
      </c>
      <c r="E1437" s="10" t="s">
        <v>16</v>
      </c>
      <c r="F1437" s="16">
        <v>60</v>
      </c>
      <c r="G1437" s="10" t="s">
        <v>4443</v>
      </c>
      <c r="H1437" s="10" t="s">
        <v>2434</v>
      </c>
      <c r="I1437" s="10" t="s">
        <v>32</v>
      </c>
      <c r="J1437" s="11">
        <v>43567</v>
      </c>
      <c r="K1437" s="16">
        <v>64</v>
      </c>
      <c r="L1437" s="10" t="s">
        <v>68</v>
      </c>
      <c r="M1437" s="10">
        <f t="shared" si="89"/>
        <v>2019</v>
      </c>
      <c r="N1437" s="10">
        <f t="shared" si="90"/>
        <v>4</v>
      </c>
      <c r="O1437" s="10" t="str">
        <f>VLOOKUP(L1437,'User input'!$D$6:$E$16,2,FALSE)</f>
        <v>Megawidget M</v>
      </c>
      <c r="P1437" s="10">
        <f>VLOOKUP(L1437,'User input'!$D$6:$G$16,3,FALSE)</f>
        <v>1.29</v>
      </c>
      <c r="Q1437" s="10">
        <f>VLOOKUP(L1437,'User input'!$D$6:$G$16,4,FALSE)</f>
        <v>24</v>
      </c>
      <c r="R1437" s="10">
        <f t="shared" si="91"/>
        <v>1536</v>
      </c>
      <c r="S1437" s="27">
        <f t="shared" si="88"/>
        <v>1981.44</v>
      </c>
      <c r="T1437" s="27">
        <f>IF(K1437&lt;'User input'!$I$9,'User input'!$J$8,IF(K1437&lt;'User input'!$I$10,'User input'!$J$9,IF(K1437&lt;'User input'!$I$11,'User input'!$J$10,'User input'!$J$11)))*S1437</f>
        <v>99.072000000000003</v>
      </c>
      <c r="U1437" s="27">
        <f>K1437*'User input'!$J$17+'User input'!$J$16</f>
        <v>0.5</v>
      </c>
    </row>
    <row r="1438" spans="1:21" x14ac:dyDescent="0.25">
      <c r="A1438" s="17">
        <v>1475</v>
      </c>
      <c r="B1438" s="6" t="s">
        <v>4444</v>
      </c>
      <c r="C1438" s="6" t="s">
        <v>4445</v>
      </c>
      <c r="D1438" s="6" t="s">
        <v>28</v>
      </c>
      <c r="E1438" s="6" t="s">
        <v>29</v>
      </c>
      <c r="F1438" s="15">
        <v>30</v>
      </c>
      <c r="G1438" s="6" t="s">
        <v>4446</v>
      </c>
      <c r="H1438" s="6" t="s">
        <v>4447</v>
      </c>
      <c r="I1438" s="6" t="s">
        <v>32</v>
      </c>
      <c r="J1438" s="7">
        <v>44465</v>
      </c>
      <c r="K1438" s="15">
        <v>79</v>
      </c>
      <c r="L1438" s="6" t="s">
        <v>20</v>
      </c>
      <c r="M1438" s="6">
        <f t="shared" si="89"/>
        <v>2021</v>
      </c>
      <c r="N1438" s="6">
        <f t="shared" si="90"/>
        <v>9</v>
      </c>
      <c r="O1438" s="6" t="str">
        <f>VLOOKUP(L1438,'User input'!$D$6:$E$16,2,FALSE)</f>
        <v>Hyperwotsit</v>
      </c>
      <c r="P1438" s="6">
        <f>VLOOKUP(L1438,'User input'!$D$6:$G$16,3,FALSE)</f>
        <v>2.0099999999999998</v>
      </c>
      <c r="Q1438" s="6">
        <f>VLOOKUP(L1438,'User input'!$D$6:$G$16,4,FALSE)</f>
        <v>20</v>
      </c>
      <c r="R1438" s="6">
        <f t="shared" si="91"/>
        <v>1580</v>
      </c>
      <c r="S1438" s="26">
        <f t="shared" si="88"/>
        <v>3175.7999999999997</v>
      </c>
      <c r="T1438" s="26">
        <f>IF(K1438&lt;'User input'!$I$9,'User input'!$J$8,IF(K1438&lt;'User input'!$I$10,'User input'!$J$9,IF(K1438&lt;'User input'!$I$11,'User input'!$J$10,'User input'!$J$11)))*S1438</f>
        <v>158.79</v>
      </c>
      <c r="U1438" s="26">
        <f>K1438*'User input'!$J$17+'User input'!$J$16</f>
        <v>0.5</v>
      </c>
    </row>
    <row r="1439" spans="1:21" x14ac:dyDescent="0.25">
      <c r="A1439" s="18">
        <v>1476</v>
      </c>
      <c r="B1439" s="10" t="s">
        <v>3003</v>
      </c>
      <c r="C1439" s="10" t="s">
        <v>4448</v>
      </c>
      <c r="D1439" s="10" t="s">
        <v>49</v>
      </c>
      <c r="E1439" s="10" t="s">
        <v>16</v>
      </c>
      <c r="F1439" s="16">
        <v>60</v>
      </c>
      <c r="G1439" s="10" t="s">
        <v>4449</v>
      </c>
      <c r="H1439" s="10" t="s">
        <v>331</v>
      </c>
      <c r="I1439" s="10" t="s">
        <v>122</v>
      </c>
      <c r="J1439" s="11">
        <v>44383</v>
      </c>
      <c r="K1439" s="16">
        <v>11</v>
      </c>
      <c r="L1439" s="10" t="s">
        <v>99</v>
      </c>
      <c r="M1439" s="10">
        <f t="shared" si="89"/>
        <v>2021</v>
      </c>
      <c r="N1439" s="10">
        <f t="shared" si="90"/>
        <v>7</v>
      </c>
      <c r="O1439" s="10" t="str">
        <f>VLOOKUP(L1439,'User input'!$D$6:$E$16,2,FALSE)</f>
        <v>Superwossname</v>
      </c>
      <c r="P1439" s="10">
        <f>VLOOKUP(L1439,'User input'!$D$6:$G$16,3,FALSE)</f>
        <v>3.49</v>
      </c>
      <c r="Q1439" s="10">
        <f>VLOOKUP(L1439,'User input'!$D$6:$G$16,4,FALSE)</f>
        <v>20</v>
      </c>
      <c r="R1439" s="10">
        <f t="shared" si="91"/>
        <v>220</v>
      </c>
      <c r="S1439" s="27">
        <f t="shared" si="88"/>
        <v>767.80000000000007</v>
      </c>
      <c r="T1439" s="27">
        <f>IF(K1439&lt;'User input'!$I$9,'User input'!$J$8,IF(K1439&lt;'User input'!$I$10,'User input'!$J$9,IF(K1439&lt;'User input'!$I$11,'User input'!$J$10,'User input'!$J$11)))*S1439</f>
        <v>0</v>
      </c>
      <c r="U1439" s="27">
        <f>K1439*'User input'!$J$17+'User input'!$J$16</f>
        <v>0.5</v>
      </c>
    </row>
    <row r="1440" spans="1:21" x14ac:dyDescent="0.25">
      <c r="A1440" s="17">
        <v>1477</v>
      </c>
      <c r="B1440" s="6" t="s">
        <v>4450</v>
      </c>
      <c r="C1440" s="6" t="s">
        <v>800</v>
      </c>
      <c r="D1440" s="6" t="s">
        <v>49</v>
      </c>
      <c r="E1440" s="6" t="s">
        <v>16</v>
      </c>
      <c r="F1440" s="15">
        <v>30</v>
      </c>
      <c r="G1440" s="6" t="s">
        <v>4451</v>
      </c>
      <c r="H1440" s="6" t="s">
        <v>1512</v>
      </c>
      <c r="I1440" s="6" t="s">
        <v>32</v>
      </c>
      <c r="J1440" s="7">
        <v>44206</v>
      </c>
      <c r="K1440" s="15">
        <v>41</v>
      </c>
      <c r="L1440" s="6" t="s">
        <v>78</v>
      </c>
      <c r="M1440" s="6">
        <f t="shared" si="89"/>
        <v>2021</v>
      </c>
      <c r="N1440" s="6">
        <f t="shared" si="90"/>
        <v>1</v>
      </c>
      <c r="O1440" s="6" t="str">
        <f>VLOOKUP(L1440,'User input'!$D$6:$E$16,2,FALSE)</f>
        <v>Ultrathing V2</v>
      </c>
      <c r="P1440" s="6">
        <f>VLOOKUP(L1440,'User input'!$D$6:$G$16,3,FALSE)</f>
        <v>2.95</v>
      </c>
      <c r="Q1440" s="6">
        <f>VLOOKUP(L1440,'User input'!$D$6:$G$16,4,FALSE)</f>
        <v>20</v>
      </c>
      <c r="R1440" s="6">
        <f t="shared" si="91"/>
        <v>820</v>
      </c>
      <c r="S1440" s="26">
        <f t="shared" si="88"/>
        <v>2419</v>
      </c>
      <c r="T1440" s="26">
        <f>IF(K1440&lt;'User input'!$I$9,'User input'!$J$8,IF(K1440&lt;'User input'!$I$10,'User input'!$J$9,IF(K1440&lt;'User input'!$I$11,'User input'!$J$10,'User input'!$J$11)))*S1440</f>
        <v>72.569999999999993</v>
      </c>
      <c r="U1440" s="26">
        <f>K1440*'User input'!$J$17+'User input'!$J$16</f>
        <v>0.5</v>
      </c>
    </row>
    <row r="1441" spans="1:21" x14ac:dyDescent="0.25">
      <c r="A1441" s="18">
        <v>1478</v>
      </c>
      <c r="B1441" s="10" t="s">
        <v>955</v>
      </c>
      <c r="C1441" s="10" t="s">
        <v>223</v>
      </c>
      <c r="D1441" s="10" t="s">
        <v>28</v>
      </c>
      <c r="E1441" s="10" t="s">
        <v>29</v>
      </c>
      <c r="F1441" s="16">
        <v>90</v>
      </c>
      <c r="G1441" s="10" t="s">
        <v>4452</v>
      </c>
      <c r="H1441" s="10" t="s">
        <v>343</v>
      </c>
      <c r="I1441" s="10" t="s">
        <v>32</v>
      </c>
      <c r="J1441" s="11">
        <v>43643</v>
      </c>
      <c r="K1441" s="16">
        <v>23</v>
      </c>
      <c r="L1441" s="10" t="s">
        <v>44</v>
      </c>
      <c r="M1441" s="10">
        <f t="shared" si="89"/>
        <v>2019</v>
      </c>
      <c r="N1441" s="10">
        <f t="shared" si="90"/>
        <v>6</v>
      </c>
      <c r="O1441" s="10" t="str">
        <f>VLOOKUP(L1441,'User input'!$D$6:$E$16,2,FALSE)</f>
        <v>Gigastuff</v>
      </c>
      <c r="P1441" s="10">
        <f>VLOOKUP(L1441,'User input'!$D$6:$G$16,3,FALSE)</f>
        <v>1.89</v>
      </c>
      <c r="Q1441" s="10">
        <f>VLOOKUP(L1441,'User input'!$D$6:$G$16,4,FALSE)</f>
        <v>18</v>
      </c>
      <c r="R1441" s="10">
        <f t="shared" si="91"/>
        <v>414</v>
      </c>
      <c r="S1441" s="27">
        <f t="shared" si="88"/>
        <v>782.45999999999992</v>
      </c>
      <c r="T1441" s="27">
        <f>IF(K1441&lt;'User input'!$I$9,'User input'!$J$8,IF(K1441&lt;'User input'!$I$10,'User input'!$J$9,IF(K1441&lt;'User input'!$I$11,'User input'!$J$10,'User input'!$J$11)))*S1441</f>
        <v>23.473799999999997</v>
      </c>
      <c r="U1441" s="27">
        <f>K1441*'User input'!$J$17+'User input'!$J$16</f>
        <v>0.5</v>
      </c>
    </row>
    <row r="1442" spans="1:21" x14ac:dyDescent="0.25">
      <c r="A1442" s="17">
        <v>1479</v>
      </c>
      <c r="B1442" s="6" t="s">
        <v>3694</v>
      </c>
      <c r="C1442" s="6" t="s">
        <v>4453</v>
      </c>
      <c r="D1442" s="6" t="s">
        <v>28</v>
      </c>
      <c r="E1442" s="6" t="s">
        <v>29</v>
      </c>
      <c r="F1442" s="15">
        <v>90</v>
      </c>
      <c r="G1442" s="6" t="s">
        <v>4454</v>
      </c>
      <c r="H1442" s="6" t="s">
        <v>1746</v>
      </c>
      <c r="I1442" s="6" t="s">
        <v>25</v>
      </c>
      <c r="J1442" s="7">
        <v>43823</v>
      </c>
      <c r="K1442" s="15">
        <v>77</v>
      </c>
      <c r="L1442" s="6" t="s">
        <v>62</v>
      </c>
      <c r="M1442" s="6">
        <f t="shared" si="89"/>
        <v>2019</v>
      </c>
      <c r="N1442" s="6">
        <f t="shared" si="90"/>
        <v>12</v>
      </c>
      <c r="O1442" s="6" t="str">
        <f>VLOOKUP(L1442,'User input'!$D$6:$E$16,2,FALSE)</f>
        <v>Ultrathing V4</v>
      </c>
      <c r="P1442" s="6">
        <f>VLOOKUP(L1442,'User input'!$D$6:$G$16,3,FALSE)</f>
        <v>3.99</v>
      </c>
      <c r="Q1442" s="6">
        <f>VLOOKUP(L1442,'User input'!$D$6:$G$16,4,FALSE)</f>
        <v>24</v>
      </c>
      <c r="R1442" s="6">
        <f t="shared" si="91"/>
        <v>1848</v>
      </c>
      <c r="S1442" s="26">
        <f t="shared" si="88"/>
        <v>7373.52</v>
      </c>
      <c r="T1442" s="26">
        <f>IF(K1442&lt;'User input'!$I$9,'User input'!$J$8,IF(K1442&lt;'User input'!$I$10,'User input'!$J$9,IF(K1442&lt;'User input'!$I$11,'User input'!$J$10,'User input'!$J$11)))*S1442</f>
        <v>368.67600000000004</v>
      </c>
      <c r="U1442" s="26">
        <f>K1442*'User input'!$J$17+'User input'!$J$16</f>
        <v>0.5</v>
      </c>
    </row>
    <row r="1443" spans="1:21" x14ac:dyDescent="0.25">
      <c r="A1443" s="18">
        <v>1480</v>
      </c>
      <c r="B1443" s="10" t="s">
        <v>4455</v>
      </c>
      <c r="C1443" s="10" t="s">
        <v>3579</v>
      </c>
      <c r="D1443" s="10" t="s">
        <v>15</v>
      </c>
      <c r="E1443" s="10" t="s">
        <v>16</v>
      </c>
      <c r="F1443" s="16">
        <v>30</v>
      </c>
      <c r="G1443" s="10" t="s">
        <v>10371</v>
      </c>
      <c r="H1443" s="10" t="s">
        <v>976</v>
      </c>
      <c r="I1443" s="10" t="s">
        <v>32</v>
      </c>
      <c r="J1443" s="11">
        <v>44435</v>
      </c>
      <c r="K1443" s="16">
        <v>23</v>
      </c>
      <c r="L1443" s="10" t="s">
        <v>33</v>
      </c>
      <c r="M1443" s="10">
        <f t="shared" si="89"/>
        <v>2021</v>
      </c>
      <c r="N1443" s="10">
        <f t="shared" si="90"/>
        <v>8</v>
      </c>
      <c r="O1443" s="10" t="str">
        <f>VLOOKUP(L1443,'User input'!$D$6:$E$16,2,FALSE)</f>
        <v>Megawidget L</v>
      </c>
      <c r="P1443" s="10">
        <f>VLOOKUP(L1443,'User input'!$D$6:$G$16,3,FALSE)</f>
        <v>1.79</v>
      </c>
      <c r="Q1443" s="10">
        <f>VLOOKUP(L1443,'User input'!$D$6:$G$16,4,FALSE)</f>
        <v>24</v>
      </c>
      <c r="R1443" s="10">
        <f t="shared" si="91"/>
        <v>552</v>
      </c>
      <c r="S1443" s="27">
        <f t="shared" si="88"/>
        <v>988.08</v>
      </c>
      <c r="T1443" s="27">
        <f>IF(K1443&lt;'User input'!$I$9,'User input'!$J$8,IF(K1443&lt;'User input'!$I$10,'User input'!$J$9,IF(K1443&lt;'User input'!$I$11,'User input'!$J$10,'User input'!$J$11)))*S1443</f>
        <v>29.642399999999999</v>
      </c>
      <c r="U1443" s="27">
        <f>K1443*'User input'!$J$17+'User input'!$J$16</f>
        <v>0.5</v>
      </c>
    </row>
    <row r="1444" spans="1:21" x14ac:dyDescent="0.25">
      <c r="A1444" s="17">
        <v>1481</v>
      </c>
      <c r="B1444" s="6" t="s">
        <v>286</v>
      </c>
      <c r="C1444" s="6" t="s">
        <v>4457</v>
      </c>
      <c r="D1444" s="6" t="s">
        <v>15</v>
      </c>
      <c r="E1444" s="6" t="s">
        <v>16</v>
      </c>
      <c r="F1444" s="15">
        <v>60</v>
      </c>
      <c r="G1444" s="6" t="s">
        <v>4458</v>
      </c>
      <c r="H1444" s="6" t="s">
        <v>3938</v>
      </c>
      <c r="I1444" s="6" t="s">
        <v>1569</v>
      </c>
      <c r="J1444" s="7">
        <v>43525</v>
      </c>
      <c r="K1444" s="15">
        <v>70</v>
      </c>
      <c r="L1444" s="6" t="s">
        <v>20</v>
      </c>
      <c r="M1444" s="6">
        <f t="shared" si="89"/>
        <v>2019</v>
      </c>
      <c r="N1444" s="6">
        <f t="shared" si="90"/>
        <v>3</v>
      </c>
      <c r="O1444" s="6" t="str">
        <f>VLOOKUP(L1444,'User input'!$D$6:$E$16,2,FALSE)</f>
        <v>Hyperwotsit</v>
      </c>
      <c r="P1444" s="6">
        <f>VLOOKUP(L1444,'User input'!$D$6:$G$16,3,FALSE)</f>
        <v>2.0099999999999998</v>
      </c>
      <c r="Q1444" s="6">
        <f>VLOOKUP(L1444,'User input'!$D$6:$G$16,4,FALSE)</f>
        <v>20</v>
      </c>
      <c r="R1444" s="6">
        <f t="shared" si="91"/>
        <v>1400</v>
      </c>
      <c r="S1444" s="26">
        <f t="shared" si="88"/>
        <v>2813.9999999999995</v>
      </c>
      <c r="T1444" s="26">
        <f>IF(K1444&lt;'User input'!$I$9,'User input'!$J$8,IF(K1444&lt;'User input'!$I$10,'User input'!$J$9,IF(K1444&lt;'User input'!$I$11,'User input'!$J$10,'User input'!$J$11)))*S1444</f>
        <v>140.69999999999999</v>
      </c>
      <c r="U1444" s="26">
        <f>K1444*'User input'!$J$17+'User input'!$J$16</f>
        <v>0.5</v>
      </c>
    </row>
    <row r="1445" spans="1:21" x14ac:dyDescent="0.25">
      <c r="A1445" s="18">
        <v>1482</v>
      </c>
      <c r="B1445" s="10" t="s">
        <v>4459</v>
      </c>
      <c r="C1445" s="10" t="s">
        <v>4460</v>
      </c>
      <c r="D1445" s="10" t="s">
        <v>49</v>
      </c>
      <c r="E1445" s="10" t="s">
        <v>16</v>
      </c>
      <c r="F1445" s="16">
        <v>60</v>
      </c>
      <c r="G1445" s="10" t="s">
        <v>4461</v>
      </c>
      <c r="H1445" s="10" t="s">
        <v>4462</v>
      </c>
      <c r="I1445" s="10" t="s">
        <v>773</v>
      </c>
      <c r="J1445" s="11">
        <v>43600</v>
      </c>
      <c r="K1445" s="16">
        <v>76</v>
      </c>
      <c r="L1445" s="10" t="s">
        <v>78</v>
      </c>
      <c r="M1445" s="10">
        <f t="shared" si="89"/>
        <v>2019</v>
      </c>
      <c r="N1445" s="10">
        <f t="shared" si="90"/>
        <v>5</v>
      </c>
      <c r="O1445" s="10" t="str">
        <f>VLOOKUP(L1445,'User input'!$D$6:$E$16,2,FALSE)</f>
        <v>Ultrathing V2</v>
      </c>
      <c r="P1445" s="10">
        <f>VLOOKUP(L1445,'User input'!$D$6:$G$16,3,FALSE)</f>
        <v>2.95</v>
      </c>
      <c r="Q1445" s="10">
        <f>VLOOKUP(L1445,'User input'!$D$6:$G$16,4,FALSE)</f>
        <v>20</v>
      </c>
      <c r="R1445" s="10">
        <f t="shared" si="91"/>
        <v>1520</v>
      </c>
      <c r="S1445" s="27">
        <f t="shared" si="88"/>
        <v>4484</v>
      </c>
      <c r="T1445" s="27">
        <f>IF(K1445&lt;'User input'!$I$9,'User input'!$J$8,IF(K1445&lt;'User input'!$I$10,'User input'!$J$9,IF(K1445&lt;'User input'!$I$11,'User input'!$J$10,'User input'!$J$11)))*S1445</f>
        <v>224.20000000000002</v>
      </c>
      <c r="U1445" s="27">
        <f>K1445*'User input'!$J$17+'User input'!$J$16</f>
        <v>0.5</v>
      </c>
    </row>
    <row r="1446" spans="1:21" x14ac:dyDescent="0.25">
      <c r="A1446" s="17">
        <v>1483</v>
      </c>
      <c r="B1446" s="6" t="s">
        <v>1664</v>
      </c>
      <c r="C1446" s="6" t="s">
        <v>1642</v>
      </c>
      <c r="D1446" s="6" t="s">
        <v>28</v>
      </c>
      <c r="E1446" s="6" t="s">
        <v>29</v>
      </c>
      <c r="F1446" s="15">
        <v>60</v>
      </c>
      <c r="G1446" s="6" t="s">
        <v>4461</v>
      </c>
      <c r="H1446" s="6" t="s">
        <v>4463</v>
      </c>
      <c r="I1446" s="6" t="s">
        <v>32</v>
      </c>
      <c r="J1446" s="7">
        <v>43906</v>
      </c>
      <c r="K1446" s="15">
        <v>2</v>
      </c>
      <c r="L1446" s="6" t="s">
        <v>78</v>
      </c>
      <c r="M1446" s="6">
        <f t="shared" si="89"/>
        <v>2020</v>
      </c>
      <c r="N1446" s="6">
        <f t="shared" si="90"/>
        <v>3</v>
      </c>
      <c r="O1446" s="6" t="str">
        <f>VLOOKUP(L1446,'User input'!$D$6:$E$16,2,FALSE)</f>
        <v>Ultrathing V2</v>
      </c>
      <c r="P1446" s="6">
        <f>VLOOKUP(L1446,'User input'!$D$6:$G$16,3,FALSE)</f>
        <v>2.95</v>
      </c>
      <c r="Q1446" s="6">
        <f>VLOOKUP(L1446,'User input'!$D$6:$G$16,4,FALSE)</f>
        <v>20</v>
      </c>
      <c r="R1446" s="6">
        <f t="shared" si="91"/>
        <v>40</v>
      </c>
      <c r="S1446" s="26">
        <f t="shared" si="88"/>
        <v>118</v>
      </c>
      <c r="T1446" s="26">
        <f>IF(K1446&lt;'User input'!$I$9,'User input'!$J$8,IF(K1446&lt;'User input'!$I$10,'User input'!$J$9,IF(K1446&lt;'User input'!$I$11,'User input'!$J$10,'User input'!$J$11)))*S1446</f>
        <v>0</v>
      </c>
      <c r="U1446" s="26">
        <f>K1446*'User input'!$J$17+'User input'!$J$16</f>
        <v>0.5</v>
      </c>
    </row>
    <row r="1447" spans="1:21" x14ac:dyDescent="0.25">
      <c r="A1447" s="18">
        <v>1484</v>
      </c>
      <c r="B1447" s="10" t="s">
        <v>4464</v>
      </c>
      <c r="C1447" s="10" t="s">
        <v>4465</v>
      </c>
      <c r="D1447" s="10" t="s">
        <v>49</v>
      </c>
      <c r="E1447" s="10" t="s">
        <v>16</v>
      </c>
      <c r="F1447" s="16">
        <v>60</v>
      </c>
      <c r="G1447" s="10" t="s">
        <v>4466</v>
      </c>
      <c r="H1447" s="10" t="s">
        <v>2502</v>
      </c>
      <c r="I1447" s="10" t="s">
        <v>32</v>
      </c>
      <c r="J1447" s="11">
        <v>44066</v>
      </c>
      <c r="K1447" s="16">
        <v>53</v>
      </c>
      <c r="L1447" s="10" t="s">
        <v>157</v>
      </c>
      <c r="M1447" s="10">
        <f t="shared" si="89"/>
        <v>2020</v>
      </c>
      <c r="N1447" s="10">
        <f t="shared" si="90"/>
        <v>8</v>
      </c>
      <c r="O1447" s="10" t="str">
        <f>VLOOKUP(L1447,'User input'!$D$6:$E$16,2,FALSE)</f>
        <v>Ultrathing V3</v>
      </c>
      <c r="P1447" s="10">
        <f>VLOOKUP(L1447,'User input'!$D$6:$G$16,3,FALSE)</f>
        <v>3.39</v>
      </c>
      <c r="Q1447" s="10">
        <f>VLOOKUP(L1447,'User input'!$D$6:$G$16,4,FALSE)</f>
        <v>24</v>
      </c>
      <c r="R1447" s="10">
        <f t="shared" si="91"/>
        <v>1272</v>
      </c>
      <c r="S1447" s="27">
        <f t="shared" si="88"/>
        <v>4312.08</v>
      </c>
      <c r="T1447" s="27">
        <f>IF(K1447&lt;'User input'!$I$9,'User input'!$J$8,IF(K1447&lt;'User input'!$I$10,'User input'!$J$9,IF(K1447&lt;'User input'!$I$11,'User input'!$J$10,'User input'!$J$11)))*S1447</f>
        <v>215.60400000000001</v>
      </c>
      <c r="U1447" s="27">
        <f>K1447*'User input'!$J$17+'User input'!$J$16</f>
        <v>0.5</v>
      </c>
    </row>
    <row r="1448" spans="1:21" x14ac:dyDescent="0.25">
      <c r="A1448" s="17">
        <v>1485</v>
      </c>
      <c r="B1448" s="6" t="s">
        <v>4230</v>
      </c>
      <c r="C1448" s="6" t="s">
        <v>2138</v>
      </c>
      <c r="D1448" s="6" t="s">
        <v>90</v>
      </c>
      <c r="E1448" s="6" t="s">
        <v>16</v>
      </c>
      <c r="F1448" s="15">
        <v>90</v>
      </c>
      <c r="G1448" s="6" t="s">
        <v>4467</v>
      </c>
      <c r="H1448" s="6" t="s">
        <v>4468</v>
      </c>
      <c r="I1448" s="6" t="s">
        <v>32</v>
      </c>
      <c r="J1448" s="7">
        <v>44519</v>
      </c>
      <c r="K1448" s="15">
        <v>93</v>
      </c>
      <c r="L1448" s="6" t="s">
        <v>78</v>
      </c>
      <c r="M1448" s="6">
        <f t="shared" si="89"/>
        <v>2021</v>
      </c>
      <c r="N1448" s="6">
        <f t="shared" si="90"/>
        <v>11</v>
      </c>
      <c r="O1448" s="6" t="str">
        <f>VLOOKUP(L1448,'User input'!$D$6:$E$16,2,FALSE)</f>
        <v>Ultrathing V2</v>
      </c>
      <c r="P1448" s="6">
        <f>VLOOKUP(L1448,'User input'!$D$6:$G$16,3,FALSE)</f>
        <v>2.95</v>
      </c>
      <c r="Q1448" s="6">
        <f>VLOOKUP(L1448,'User input'!$D$6:$G$16,4,FALSE)</f>
        <v>20</v>
      </c>
      <c r="R1448" s="6">
        <f t="shared" si="91"/>
        <v>1860</v>
      </c>
      <c r="S1448" s="26">
        <f t="shared" si="88"/>
        <v>5487</v>
      </c>
      <c r="T1448" s="26">
        <f>IF(K1448&lt;'User input'!$I$9,'User input'!$J$8,IF(K1448&lt;'User input'!$I$10,'User input'!$J$9,IF(K1448&lt;'User input'!$I$11,'User input'!$J$10,'User input'!$J$11)))*S1448</f>
        <v>274.35000000000002</v>
      </c>
      <c r="U1448" s="26">
        <f>K1448*'User input'!$J$17+'User input'!$J$16</f>
        <v>0.5</v>
      </c>
    </row>
    <row r="1449" spans="1:21" x14ac:dyDescent="0.25">
      <c r="A1449" s="18">
        <v>1486</v>
      </c>
      <c r="B1449" s="10" t="s">
        <v>1993</v>
      </c>
      <c r="C1449" s="10" t="s">
        <v>4469</v>
      </c>
      <c r="D1449" s="10" t="s">
        <v>49</v>
      </c>
      <c r="E1449" s="10" t="s">
        <v>16</v>
      </c>
      <c r="F1449" s="16">
        <v>30</v>
      </c>
      <c r="G1449" s="10" t="s">
        <v>4470</v>
      </c>
      <c r="H1449" s="10" t="s">
        <v>4447</v>
      </c>
      <c r="I1449" s="10" t="s">
        <v>32</v>
      </c>
      <c r="J1449" s="11">
        <v>43480</v>
      </c>
      <c r="K1449" s="16">
        <v>66</v>
      </c>
      <c r="L1449" s="10" t="s">
        <v>39</v>
      </c>
      <c r="M1449" s="10">
        <f t="shared" si="89"/>
        <v>2019</v>
      </c>
      <c r="N1449" s="10">
        <f t="shared" si="90"/>
        <v>1</v>
      </c>
      <c r="O1449" s="10" t="str">
        <f>VLOOKUP(L1449,'User input'!$D$6:$E$16,2,FALSE)</f>
        <v>Ultrathing V1</v>
      </c>
      <c r="P1449" s="10">
        <f>VLOOKUP(L1449,'User input'!$D$6:$G$16,3,FALSE)</f>
        <v>1.79</v>
      </c>
      <c r="Q1449" s="10">
        <f>VLOOKUP(L1449,'User input'!$D$6:$G$16,4,FALSE)</f>
        <v>17</v>
      </c>
      <c r="R1449" s="10">
        <f t="shared" si="91"/>
        <v>1122</v>
      </c>
      <c r="S1449" s="27">
        <f t="shared" si="88"/>
        <v>2008.38</v>
      </c>
      <c r="T1449" s="27">
        <f>IF(K1449&lt;'User input'!$I$9,'User input'!$J$8,IF(K1449&lt;'User input'!$I$10,'User input'!$J$9,IF(K1449&lt;'User input'!$I$11,'User input'!$J$10,'User input'!$J$11)))*S1449</f>
        <v>100.41900000000001</v>
      </c>
      <c r="U1449" s="27">
        <f>K1449*'User input'!$J$17+'User input'!$J$16</f>
        <v>0.5</v>
      </c>
    </row>
    <row r="1450" spans="1:21" x14ac:dyDescent="0.25">
      <c r="A1450" s="18">
        <v>1488</v>
      </c>
      <c r="B1450" s="10" t="s">
        <v>4471</v>
      </c>
      <c r="C1450" s="10" t="s">
        <v>4202</v>
      </c>
      <c r="D1450" s="10" t="s">
        <v>15</v>
      </c>
      <c r="E1450" s="10" t="s">
        <v>16</v>
      </c>
      <c r="F1450" s="16">
        <v>30</v>
      </c>
      <c r="G1450" s="10" t="s">
        <v>4472</v>
      </c>
      <c r="H1450" s="10" t="s">
        <v>2426</v>
      </c>
      <c r="I1450" s="10" t="s">
        <v>291</v>
      </c>
      <c r="J1450" s="11">
        <v>44352</v>
      </c>
      <c r="K1450" s="16">
        <v>28</v>
      </c>
      <c r="L1450" s="10" t="s">
        <v>33</v>
      </c>
      <c r="M1450" s="10">
        <f t="shared" si="89"/>
        <v>2021</v>
      </c>
      <c r="N1450" s="10">
        <f t="shared" si="90"/>
        <v>6</v>
      </c>
      <c r="O1450" s="10" t="str">
        <f>VLOOKUP(L1450,'User input'!$D$6:$E$16,2,FALSE)</f>
        <v>Megawidget L</v>
      </c>
      <c r="P1450" s="10">
        <f>VLOOKUP(L1450,'User input'!$D$6:$G$16,3,FALSE)</f>
        <v>1.79</v>
      </c>
      <c r="Q1450" s="10">
        <f>VLOOKUP(L1450,'User input'!$D$6:$G$16,4,FALSE)</f>
        <v>24</v>
      </c>
      <c r="R1450" s="10">
        <f t="shared" si="91"/>
        <v>672</v>
      </c>
      <c r="S1450" s="27">
        <f t="shared" si="88"/>
        <v>1202.8800000000001</v>
      </c>
      <c r="T1450" s="27">
        <f>IF(K1450&lt;'User input'!$I$9,'User input'!$J$8,IF(K1450&lt;'User input'!$I$10,'User input'!$J$9,IF(K1450&lt;'User input'!$I$11,'User input'!$J$10,'User input'!$J$11)))*S1450</f>
        <v>36.086400000000005</v>
      </c>
      <c r="U1450" s="27">
        <f>K1450*'User input'!$J$17+'User input'!$J$16</f>
        <v>0.5</v>
      </c>
    </row>
    <row r="1451" spans="1:21" x14ac:dyDescent="0.25">
      <c r="A1451" s="17">
        <v>1489</v>
      </c>
      <c r="B1451" s="6" t="s">
        <v>4473</v>
      </c>
      <c r="C1451" s="6" t="s">
        <v>4474</v>
      </c>
      <c r="D1451" s="6" t="s">
        <v>28</v>
      </c>
      <c r="E1451" s="6" t="s">
        <v>29</v>
      </c>
      <c r="F1451" s="15">
        <v>90</v>
      </c>
      <c r="G1451" s="6" t="s">
        <v>4475</v>
      </c>
      <c r="H1451" s="6" t="s">
        <v>1077</v>
      </c>
      <c r="I1451" s="6" t="s">
        <v>1078</v>
      </c>
      <c r="J1451" s="7">
        <v>43822</v>
      </c>
      <c r="K1451" s="15">
        <v>58</v>
      </c>
      <c r="L1451" s="6" t="s">
        <v>78</v>
      </c>
      <c r="M1451" s="6">
        <f t="shared" si="89"/>
        <v>2019</v>
      </c>
      <c r="N1451" s="6">
        <f t="shared" si="90"/>
        <v>12</v>
      </c>
      <c r="O1451" s="6" t="str">
        <f>VLOOKUP(L1451,'User input'!$D$6:$E$16,2,FALSE)</f>
        <v>Ultrathing V2</v>
      </c>
      <c r="P1451" s="6">
        <f>VLOOKUP(L1451,'User input'!$D$6:$G$16,3,FALSE)</f>
        <v>2.95</v>
      </c>
      <c r="Q1451" s="6">
        <f>VLOOKUP(L1451,'User input'!$D$6:$G$16,4,FALSE)</f>
        <v>20</v>
      </c>
      <c r="R1451" s="6">
        <f t="shared" si="91"/>
        <v>1160</v>
      </c>
      <c r="S1451" s="26">
        <f t="shared" si="88"/>
        <v>3422</v>
      </c>
      <c r="T1451" s="26">
        <f>IF(K1451&lt;'User input'!$I$9,'User input'!$J$8,IF(K1451&lt;'User input'!$I$10,'User input'!$J$9,IF(K1451&lt;'User input'!$I$11,'User input'!$J$10,'User input'!$J$11)))*S1451</f>
        <v>171.10000000000002</v>
      </c>
      <c r="U1451" s="26">
        <f>K1451*'User input'!$J$17+'User input'!$J$16</f>
        <v>0.5</v>
      </c>
    </row>
    <row r="1452" spans="1:21" x14ac:dyDescent="0.25">
      <c r="A1452" s="18">
        <v>1490</v>
      </c>
      <c r="B1452" s="10" t="s">
        <v>3798</v>
      </c>
      <c r="C1452" s="10" t="s">
        <v>4247</v>
      </c>
      <c r="D1452" s="10" t="s">
        <v>28</v>
      </c>
      <c r="E1452" s="10" t="s">
        <v>29</v>
      </c>
      <c r="F1452" s="16">
        <v>90</v>
      </c>
      <c r="G1452" s="10" t="s">
        <v>4476</v>
      </c>
      <c r="H1452" s="10" t="s">
        <v>4477</v>
      </c>
      <c r="I1452" s="10" t="s">
        <v>32</v>
      </c>
      <c r="J1452" s="11">
        <v>43790</v>
      </c>
      <c r="K1452" s="16">
        <v>55</v>
      </c>
      <c r="L1452" s="10" t="s">
        <v>39</v>
      </c>
      <c r="M1452" s="10">
        <f t="shared" si="89"/>
        <v>2019</v>
      </c>
      <c r="N1452" s="10">
        <f t="shared" si="90"/>
        <v>11</v>
      </c>
      <c r="O1452" s="10" t="str">
        <f>VLOOKUP(L1452,'User input'!$D$6:$E$16,2,FALSE)</f>
        <v>Ultrathing V1</v>
      </c>
      <c r="P1452" s="10">
        <f>VLOOKUP(L1452,'User input'!$D$6:$G$16,3,FALSE)</f>
        <v>1.79</v>
      </c>
      <c r="Q1452" s="10">
        <f>VLOOKUP(L1452,'User input'!$D$6:$G$16,4,FALSE)</f>
        <v>17</v>
      </c>
      <c r="R1452" s="10">
        <f t="shared" si="91"/>
        <v>935</v>
      </c>
      <c r="S1452" s="27">
        <f t="shared" si="88"/>
        <v>1673.65</v>
      </c>
      <c r="T1452" s="27">
        <f>IF(K1452&lt;'User input'!$I$9,'User input'!$J$8,IF(K1452&lt;'User input'!$I$10,'User input'!$J$9,IF(K1452&lt;'User input'!$I$11,'User input'!$J$10,'User input'!$J$11)))*S1452</f>
        <v>83.682500000000005</v>
      </c>
      <c r="U1452" s="27">
        <f>K1452*'User input'!$J$17+'User input'!$J$16</f>
        <v>0.5</v>
      </c>
    </row>
    <row r="1453" spans="1:21" x14ac:dyDescent="0.25">
      <c r="A1453" s="18">
        <v>1492</v>
      </c>
      <c r="B1453" s="10" t="s">
        <v>4478</v>
      </c>
      <c r="C1453" s="10" t="s">
        <v>4479</v>
      </c>
      <c r="D1453" s="10" t="s">
        <v>28</v>
      </c>
      <c r="E1453" s="10" t="s">
        <v>29</v>
      </c>
      <c r="F1453" s="16">
        <v>60</v>
      </c>
      <c r="G1453" s="10" t="s">
        <v>4480</v>
      </c>
      <c r="H1453" s="10" t="s">
        <v>1051</v>
      </c>
      <c r="I1453" s="10" t="s">
        <v>127</v>
      </c>
      <c r="J1453" s="11">
        <v>44496</v>
      </c>
      <c r="K1453" s="16">
        <v>45</v>
      </c>
      <c r="L1453" s="10" t="s">
        <v>78</v>
      </c>
      <c r="M1453" s="10">
        <f t="shared" si="89"/>
        <v>2021</v>
      </c>
      <c r="N1453" s="10">
        <f t="shared" si="90"/>
        <v>10</v>
      </c>
      <c r="O1453" s="10" t="str">
        <f>VLOOKUP(L1453,'User input'!$D$6:$E$16,2,FALSE)</f>
        <v>Ultrathing V2</v>
      </c>
      <c r="P1453" s="10">
        <f>VLOOKUP(L1453,'User input'!$D$6:$G$16,3,FALSE)</f>
        <v>2.95</v>
      </c>
      <c r="Q1453" s="10">
        <f>VLOOKUP(L1453,'User input'!$D$6:$G$16,4,FALSE)</f>
        <v>20</v>
      </c>
      <c r="R1453" s="10">
        <f t="shared" si="91"/>
        <v>900</v>
      </c>
      <c r="S1453" s="27">
        <f t="shared" si="88"/>
        <v>2655</v>
      </c>
      <c r="T1453" s="27">
        <f>IF(K1453&lt;'User input'!$I$9,'User input'!$J$8,IF(K1453&lt;'User input'!$I$10,'User input'!$J$9,IF(K1453&lt;'User input'!$I$11,'User input'!$J$10,'User input'!$J$11)))*S1453</f>
        <v>79.649999999999991</v>
      </c>
      <c r="U1453" s="27">
        <f>K1453*'User input'!$J$17+'User input'!$J$16</f>
        <v>0.5</v>
      </c>
    </row>
    <row r="1454" spans="1:21" x14ac:dyDescent="0.25">
      <c r="A1454" s="17">
        <v>1493</v>
      </c>
      <c r="B1454" s="6" t="s">
        <v>4481</v>
      </c>
      <c r="C1454" s="6" t="s">
        <v>883</v>
      </c>
      <c r="D1454" s="6" t="s">
        <v>41</v>
      </c>
      <c r="E1454" s="6" t="s">
        <v>16</v>
      </c>
      <c r="F1454" s="15">
        <v>30</v>
      </c>
      <c r="G1454" s="6" t="s">
        <v>4482</v>
      </c>
      <c r="H1454" s="6" t="s">
        <v>2035</v>
      </c>
      <c r="I1454" s="6" t="s">
        <v>38</v>
      </c>
      <c r="J1454" s="7">
        <v>43903</v>
      </c>
      <c r="K1454" s="15">
        <v>47</v>
      </c>
      <c r="L1454" s="6" t="s">
        <v>44</v>
      </c>
      <c r="M1454" s="6">
        <f t="shared" si="89"/>
        <v>2020</v>
      </c>
      <c r="N1454" s="6">
        <f t="shared" si="90"/>
        <v>3</v>
      </c>
      <c r="O1454" s="6" t="str">
        <f>VLOOKUP(L1454,'User input'!$D$6:$E$16,2,FALSE)</f>
        <v>Gigastuff</v>
      </c>
      <c r="P1454" s="6">
        <f>VLOOKUP(L1454,'User input'!$D$6:$G$16,3,FALSE)</f>
        <v>1.89</v>
      </c>
      <c r="Q1454" s="6">
        <f>VLOOKUP(L1454,'User input'!$D$6:$G$16,4,FALSE)</f>
        <v>18</v>
      </c>
      <c r="R1454" s="6">
        <f t="shared" si="91"/>
        <v>846</v>
      </c>
      <c r="S1454" s="26">
        <f t="shared" si="88"/>
        <v>1598.9399999999998</v>
      </c>
      <c r="T1454" s="26">
        <f>IF(K1454&lt;'User input'!$I$9,'User input'!$J$8,IF(K1454&lt;'User input'!$I$10,'User input'!$J$9,IF(K1454&lt;'User input'!$I$11,'User input'!$J$10,'User input'!$J$11)))*S1454</f>
        <v>47.968199999999996</v>
      </c>
      <c r="U1454" s="26">
        <f>K1454*'User input'!$J$17+'User input'!$J$16</f>
        <v>0.5</v>
      </c>
    </row>
    <row r="1455" spans="1:21" x14ac:dyDescent="0.25">
      <c r="A1455" s="18">
        <v>1494</v>
      </c>
      <c r="B1455" s="10" t="s">
        <v>4483</v>
      </c>
      <c r="C1455" s="10" t="s">
        <v>368</v>
      </c>
      <c r="D1455" s="10" t="s">
        <v>28</v>
      </c>
      <c r="E1455" s="10" t="s">
        <v>29</v>
      </c>
      <c r="F1455" s="16">
        <v>60</v>
      </c>
      <c r="G1455" s="10" t="s">
        <v>4484</v>
      </c>
      <c r="H1455" s="10" t="s">
        <v>3461</v>
      </c>
      <c r="I1455" s="10" t="s">
        <v>1194</v>
      </c>
      <c r="J1455" s="11">
        <v>43955</v>
      </c>
      <c r="K1455" s="16">
        <v>21</v>
      </c>
      <c r="L1455" s="10" t="s">
        <v>68</v>
      </c>
      <c r="M1455" s="10">
        <f t="shared" si="89"/>
        <v>2020</v>
      </c>
      <c r="N1455" s="10">
        <f t="shared" si="90"/>
        <v>5</v>
      </c>
      <c r="O1455" s="10" t="str">
        <f>VLOOKUP(L1455,'User input'!$D$6:$E$16,2,FALSE)</f>
        <v>Megawidget M</v>
      </c>
      <c r="P1455" s="10">
        <f>VLOOKUP(L1455,'User input'!$D$6:$G$16,3,FALSE)</f>
        <v>1.29</v>
      </c>
      <c r="Q1455" s="10">
        <f>VLOOKUP(L1455,'User input'!$D$6:$G$16,4,FALSE)</f>
        <v>24</v>
      </c>
      <c r="R1455" s="10">
        <f t="shared" si="91"/>
        <v>504</v>
      </c>
      <c r="S1455" s="27">
        <f t="shared" si="88"/>
        <v>650.16</v>
      </c>
      <c r="T1455" s="27">
        <f>IF(K1455&lt;'User input'!$I$9,'User input'!$J$8,IF(K1455&lt;'User input'!$I$10,'User input'!$J$9,IF(K1455&lt;'User input'!$I$11,'User input'!$J$10,'User input'!$J$11)))*S1455</f>
        <v>19.504799999999999</v>
      </c>
      <c r="U1455" s="27">
        <f>K1455*'User input'!$J$17+'User input'!$J$16</f>
        <v>0.5</v>
      </c>
    </row>
    <row r="1456" spans="1:21" x14ac:dyDescent="0.25">
      <c r="A1456" s="17">
        <v>1495</v>
      </c>
      <c r="B1456" s="6" t="s">
        <v>679</v>
      </c>
      <c r="C1456" s="6" t="s">
        <v>4485</v>
      </c>
      <c r="D1456" s="6" t="s">
        <v>28</v>
      </c>
      <c r="E1456" s="6" t="s">
        <v>29</v>
      </c>
      <c r="F1456" s="15">
        <v>30</v>
      </c>
      <c r="G1456" s="6" t="s">
        <v>4486</v>
      </c>
      <c r="H1456" s="6" t="s">
        <v>4487</v>
      </c>
      <c r="I1456" s="6" t="s">
        <v>421</v>
      </c>
      <c r="J1456" s="7">
        <v>43936</v>
      </c>
      <c r="K1456" s="15">
        <v>35</v>
      </c>
      <c r="L1456" s="6" t="s">
        <v>20</v>
      </c>
      <c r="M1456" s="6">
        <f t="shared" si="89"/>
        <v>2020</v>
      </c>
      <c r="N1456" s="6">
        <f t="shared" si="90"/>
        <v>4</v>
      </c>
      <c r="O1456" s="6" t="str">
        <f>VLOOKUP(L1456,'User input'!$D$6:$E$16,2,FALSE)</f>
        <v>Hyperwotsit</v>
      </c>
      <c r="P1456" s="6">
        <f>VLOOKUP(L1456,'User input'!$D$6:$G$16,3,FALSE)</f>
        <v>2.0099999999999998</v>
      </c>
      <c r="Q1456" s="6">
        <f>VLOOKUP(L1456,'User input'!$D$6:$G$16,4,FALSE)</f>
        <v>20</v>
      </c>
      <c r="R1456" s="6">
        <f t="shared" si="91"/>
        <v>700</v>
      </c>
      <c r="S1456" s="26">
        <f t="shared" si="88"/>
        <v>1406.9999999999998</v>
      </c>
      <c r="T1456" s="26">
        <f>IF(K1456&lt;'User input'!$I$9,'User input'!$J$8,IF(K1456&lt;'User input'!$I$10,'User input'!$J$9,IF(K1456&lt;'User input'!$I$11,'User input'!$J$10,'User input'!$J$11)))*S1456</f>
        <v>42.209999999999994</v>
      </c>
      <c r="U1456" s="26">
        <f>K1456*'User input'!$J$17+'User input'!$J$16</f>
        <v>0.5</v>
      </c>
    </row>
    <row r="1457" spans="1:21" x14ac:dyDescent="0.25">
      <c r="A1457" s="18">
        <v>1496</v>
      </c>
      <c r="B1457" s="10" t="s">
        <v>2445</v>
      </c>
      <c r="C1457" s="10" t="s">
        <v>4488</v>
      </c>
      <c r="D1457" s="10" t="s">
        <v>49</v>
      </c>
      <c r="E1457" s="10" t="s">
        <v>16</v>
      </c>
      <c r="F1457" s="16">
        <v>60</v>
      </c>
      <c r="G1457" s="10" t="s">
        <v>4489</v>
      </c>
      <c r="H1457" s="10" t="s">
        <v>1201</v>
      </c>
      <c r="I1457" s="10" t="s">
        <v>291</v>
      </c>
      <c r="J1457" s="11">
        <v>43602</v>
      </c>
      <c r="K1457" s="16">
        <v>16</v>
      </c>
      <c r="L1457" s="10" t="s">
        <v>33</v>
      </c>
      <c r="M1457" s="10">
        <f t="shared" si="89"/>
        <v>2019</v>
      </c>
      <c r="N1457" s="10">
        <f t="shared" si="90"/>
        <v>5</v>
      </c>
      <c r="O1457" s="10" t="str">
        <f>VLOOKUP(L1457,'User input'!$D$6:$E$16,2,FALSE)</f>
        <v>Megawidget L</v>
      </c>
      <c r="P1457" s="10">
        <f>VLOOKUP(L1457,'User input'!$D$6:$G$16,3,FALSE)</f>
        <v>1.79</v>
      </c>
      <c r="Q1457" s="10">
        <f>VLOOKUP(L1457,'User input'!$D$6:$G$16,4,FALSE)</f>
        <v>24</v>
      </c>
      <c r="R1457" s="10">
        <f t="shared" si="91"/>
        <v>384</v>
      </c>
      <c r="S1457" s="27">
        <f t="shared" si="88"/>
        <v>687.36</v>
      </c>
      <c r="T1457" s="27">
        <f>IF(K1457&lt;'User input'!$I$9,'User input'!$J$8,IF(K1457&lt;'User input'!$I$10,'User input'!$J$9,IF(K1457&lt;'User input'!$I$11,'User input'!$J$10,'User input'!$J$11)))*S1457</f>
        <v>0</v>
      </c>
      <c r="U1457" s="27">
        <f>K1457*'User input'!$J$17+'User input'!$J$16</f>
        <v>0.5</v>
      </c>
    </row>
    <row r="1458" spans="1:21" x14ac:dyDescent="0.25">
      <c r="A1458" s="17">
        <v>1497</v>
      </c>
      <c r="B1458" s="6" t="s">
        <v>4490</v>
      </c>
      <c r="C1458" s="6" t="s">
        <v>3763</v>
      </c>
      <c r="D1458" s="6" t="s">
        <v>49</v>
      </c>
      <c r="E1458" s="6" t="s">
        <v>16</v>
      </c>
      <c r="F1458" s="15">
        <v>90</v>
      </c>
      <c r="G1458" s="6" t="s">
        <v>4491</v>
      </c>
      <c r="H1458" s="6" t="s">
        <v>4492</v>
      </c>
      <c r="I1458" s="6" t="s">
        <v>32</v>
      </c>
      <c r="J1458" s="7">
        <v>44097</v>
      </c>
      <c r="K1458" s="15">
        <v>38</v>
      </c>
      <c r="L1458" s="6" t="s">
        <v>39</v>
      </c>
      <c r="M1458" s="6">
        <f t="shared" si="89"/>
        <v>2020</v>
      </c>
      <c r="N1458" s="6">
        <f t="shared" si="90"/>
        <v>9</v>
      </c>
      <c r="O1458" s="6" t="str">
        <f>VLOOKUP(L1458,'User input'!$D$6:$E$16,2,FALSE)</f>
        <v>Ultrathing V1</v>
      </c>
      <c r="P1458" s="6">
        <f>VLOOKUP(L1458,'User input'!$D$6:$G$16,3,FALSE)</f>
        <v>1.79</v>
      </c>
      <c r="Q1458" s="6">
        <f>VLOOKUP(L1458,'User input'!$D$6:$G$16,4,FALSE)</f>
        <v>17</v>
      </c>
      <c r="R1458" s="6">
        <f t="shared" si="91"/>
        <v>646</v>
      </c>
      <c r="S1458" s="26">
        <f t="shared" si="88"/>
        <v>1156.3399999999999</v>
      </c>
      <c r="T1458" s="26">
        <f>IF(K1458&lt;'User input'!$I$9,'User input'!$J$8,IF(K1458&lt;'User input'!$I$10,'User input'!$J$9,IF(K1458&lt;'User input'!$I$11,'User input'!$J$10,'User input'!$J$11)))*S1458</f>
        <v>34.690199999999997</v>
      </c>
      <c r="U1458" s="26">
        <f>K1458*'User input'!$J$17+'User input'!$J$16</f>
        <v>0.5</v>
      </c>
    </row>
    <row r="1459" spans="1:21" x14ac:dyDescent="0.25">
      <c r="A1459" s="18">
        <v>1498</v>
      </c>
      <c r="B1459" s="10" t="s">
        <v>4493</v>
      </c>
      <c r="C1459" s="10" t="s">
        <v>1620</v>
      </c>
      <c r="D1459" s="10" t="s">
        <v>28</v>
      </c>
      <c r="E1459" s="10" t="s">
        <v>29</v>
      </c>
      <c r="F1459" s="16">
        <v>30</v>
      </c>
      <c r="G1459" s="10" t="s">
        <v>4494</v>
      </c>
      <c r="H1459" s="10" t="s">
        <v>1201</v>
      </c>
      <c r="I1459" s="10" t="s">
        <v>291</v>
      </c>
      <c r="J1459" s="11">
        <v>44433</v>
      </c>
      <c r="K1459" s="16">
        <v>16</v>
      </c>
      <c r="L1459" s="10" t="s">
        <v>99</v>
      </c>
      <c r="M1459" s="10">
        <f t="shared" si="89"/>
        <v>2021</v>
      </c>
      <c r="N1459" s="10">
        <f t="shared" si="90"/>
        <v>8</v>
      </c>
      <c r="O1459" s="10" t="str">
        <f>VLOOKUP(L1459,'User input'!$D$6:$E$16,2,FALSE)</f>
        <v>Superwossname</v>
      </c>
      <c r="P1459" s="10">
        <f>VLOOKUP(L1459,'User input'!$D$6:$G$16,3,FALSE)</f>
        <v>3.49</v>
      </c>
      <c r="Q1459" s="10">
        <f>VLOOKUP(L1459,'User input'!$D$6:$G$16,4,FALSE)</f>
        <v>20</v>
      </c>
      <c r="R1459" s="10">
        <f t="shared" si="91"/>
        <v>320</v>
      </c>
      <c r="S1459" s="27">
        <f t="shared" si="88"/>
        <v>1116.8000000000002</v>
      </c>
      <c r="T1459" s="27">
        <f>IF(K1459&lt;'User input'!$I$9,'User input'!$J$8,IF(K1459&lt;'User input'!$I$10,'User input'!$J$9,IF(K1459&lt;'User input'!$I$11,'User input'!$J$10,'User input'!$J$11)))*S1459</f>
        <v>0</v>
      </c>
      <c r="U1459" s="27">
        <f>K1459*'User input'!$J$17+'User input'!$J$16</f>
        <v>0.5</v>
      </c>
    </row>
    <row r="1460" spans="1:21" x14ac:dyDescent="0.25">
      <c r="A1460" s="17">
        <v>1499</v>
      </c>
      <c r="B1460" s="6" t="s">
        <v>3303</v>
      </c>
      <c r="C1460" s="6" t="s">
        <v>3612</v>
      </c>
      <c r="D1460" s="6" t="s">
        <v>28</v>
      </c>
      <c r="E1460" s="6" t="s">
        <v>29</v>
      </c>
      <c r="F1460" s="15">
        <v>60</v>
      </c>
      <c r="G1460" s="6" t="s">
        <v>4495</v>
      </c>
      <c r="H1460" s="6" t="s">
        <v>1179</v>
      </c>
      <c r="I1460" s="6" t="s">
        <v>881</v>
      </c>
      <c r="J1460" s="7">
        <v>44533</v>
      </c>
      <c r="K1460" s="15">
        <v>97</v>
      </c>
      <c r="L1460" s="6" t="s">
        <v>52</v>
      </c>
      <c r="M1460" s="6">
        <f t="shared" si="89"/>
        <v>2021</v>
      </c>
      <c r="N1460" s="6">
        <f t="shared" si="90"/>
        <v>12</v>
      </c>
      <c r="O1460" s="6" t="str">
        <f>VLOOKUP(L1460,'User input'!$D$6:$E$16,2,FALSE)</f>
        <v>Megawidget S</v>
      </c>
      <c r="P1460" s="6">
        <f>VLOOKUP(L1460,'User input'!$D$6:$G$16,3,FALSE)</f>
        <v>0.69</v>
      </c>
      <c r="Q1460" s="6">
        <f>VLOOKUP(L1460,'User input'!$D$6:$G$16,4,FALSE)</f>
        <v>24</v>
      </c>
      <c r="R1460" s="6">
        <f t="shared" si="91"/>
        <v>2328</v>
      </c>
      <c r="S1460" s="26">
        <f t="shared" si="88"/>
        <v>1606.32</v>
      </c>
      <c r="T1460" s="26">
        <f>IF(K1460&lt;'User input'!$I$9,'User input'!$J$8,IF(K1460&lt;'User input'!$I$10,'User input'!$J$9,IF(K1460&lt;'User input'!$I$11,'User input'!$J$10,'User input'!$J$11)))*S1460</f>
        <v>80.316000000000003</v>
      </c>
      <c r="U1460" s="26">
        <f>K1460*'User input'!$J$17+'User input'!$J$16</f>
        <v>0.5</v>
      </c>
    </row>
    <row r="1461" spans="1:21" x14ac:dyDescent="0.25">
      <c r="A1461" s="18">
        <v>1500</v>
      </c>
      <c r="B1461" s="10" t="s">
        <v>3371</v>
      </c>
      <c r="C1461" s="10" t="s">
        <v>4496</v>
      </c>
      <c r="D1461" s="10" t="s">
        <v>49</v>
      </c>
      <c r="E1461" s="10" t="s">
        <v>16</v>
      </c>
      <c r="F1461" s="16">
        <v>90</v>
      </c>
      <c r="G1461" s="10" t="s">
        <v>4497</v>
      </c>
      <c r="H1461" s="10" t="s">
        <v>823</v>
      </c>
      <c r="I1461" s="10" t="s">
        <v>122</v>
      </c>
      <c r="J1461" s="11">
        <v>44295</v>
      </c>
      <c r="K1461" s="16">
        <v>29</v>
      </c>
      <c r="L1461" s="10" t="s">
        <v>68</v>
      </c>
      <c r="M1461" s="10">
        <f t="shared" si="89"/>
        <v>2021</v>
      </c>
      <c r="N1461" s="10">
        <f t="shared" si="90"/>
        <v>4</v>
      </c>
      <c r="O1461" s="10" t="str">
        <f>VLOOKUP(L1461,'User input'!$D$6:$E$16,2,FALSE)</f>
        <v>Megawidget M</v>
      </c>
      <c r="P1461" s="10">
        <f>VLOOKUP(L1461,'User input'!$D$6:$G$16,3,FALSE)</f>
        <v>1.29</v>
      </c>
      <c r="Q1461" s="10">
        <f>VLOOKUP(L1461,'User input'!$D$6:$G$16,4,FALSE)</f>
        <v>24</v>
      </c>
      <c r="R1461" s="10">
        <f t="shared" si="91"/>
        <v>696</v>
      </c>
      <c r="S1461" s="27">
        <f t="shared" si="88"/>
        <v>897.84</v>
      </c>
      <c r="T1461" s="27">
        <f>IF(K1461&lt;'User input'!$I$9,'User input'!$J$8,IF(K1461&lt;'User input'!$I$10,'User input'!$J$9,IF(K1461&lt;'User input'!$I$11,'User input'!$J$10,'User input'!$J$11)))*S1461</f>
        <v>26.935199999999998</v>
      </c>
      <c r="U1461" s="27">
        <f>K1461*'User input'!$J$17+'User input'!$J$16</f>
        <v>0.5</v>
      </c>
    </row>
    <row r="1462" spans="1:21" x14ac:dyDescent="0.25">
      <c r="A1462" s="17">
        <v>1501</v>
      </c>
      <c r="B1462" s="6" t="s">
        <v>1584</v>
      </c>
      <c r="C1462" s="6" t="s">
        <v>217</v>
      </c>
      <c r="D1462" s="6" t="s">
        <v>28</v>
      </c>
      <c r="E1462" s="6" t="s">
        <v>29</v>
      </c>
      <c r="F1462" s="15">
        <v>90</v>
      </c>
      <c r="G1462" s="6" t="s">
        <v>4498</v>
      </c>
      <c r="H1462" s="6" t="s">
        <v>3198</v>
      </c>
      <c r="I1462" s="6" t="s">
        <v>32</v>
      </c>
      <c r="J1462" s="7">
        <v>43685</v>
      </c>
      <c r="K1462" s="15">
        <v>19</v>
      </c>
      <c r="L1462" s="6" t="s">
        <v>157</v>
      </c>
      <c r="M1462" s="6">
        <f t="shared" si="89"/>
        <v>2019</v>
      </c>
      <c r="N1462" s="6">
        <f t="shared" si="90"/>
        <v>8</v>
      </c>
      <c r="O1462" s="6" t="str">
        <f>VLOOKUP(L1462,'User input'!$D$6:$E$16,2,FALSE)</f>
        <v>Ultrathing V3</v>
      </c>
      <c r="P1462" s="6">
        <f>VLOOKUP(L1462,'User input'!$D$6:$G$16,3,FALSE)</f>
        <v>3.39</v>
      </c>
      <c r="Q1462" s="6">
        <f>VLOOKUP(L1462,'User input'!$D$6:$G$16,4,FALSE)</f>
        <v>24</v>
      </c>
      <c r="R1462" s="6">
        <f t="shared" si="91"/>
        <v>456</v>
      </c>
      <c r="S1462" s="26">
        <f t="shared" si="88"/>
        <v>1545.8400000000001</v>
      </c>
      <c r="T1462" s="26">
        <f>IF(K1462&lt;'User input'!$I$9,'User input'!$J$8,IF(K1462&lt;'User input'!$I$10,'User input'!$J$9,IF(K1462&lt;'User input'!$I$11,'User input'!$J$10,'User input'!$J$11)))*S1462</f>
        <v>0</v>
      </c>
      <c r="U1462" s="26">
        <f>K1462*'User input'!$J$17+'User input'!$J$16</f>
        <v>0.5</v>
      </c>
    </row>
    <row r="1463" spans="1:21" x14ac:dyDescent="0.25">
      <c r="A1463" s="18">
        <v>1502</v>
      </c>
      <c r="B1463" s="10" t="s">
        <v>2805</v>
      </c>
      <c r="C1463" s="10" t="s">
        <v>539</v>
      </c>
      <c r="D1463" s="10" t="s">
        <v>28</v>
      </c>
      <c r="E1463" s="10" t="s">
        <v>29</v>
      </c>
      <c r="F1463" s="16">
        <v>90</v>
      </c>
      <c r="G1463" s="10" t="s">
        <v>4499</v>
      </c>
      <c r="H1463" s="10" t="s">
        <v>2785</v>
      </c>
      <c r="I1463" s="10" t="s">
        <v>38</v>
      </c>
      <c r="J1463" s="11">
        <v>43641</v>
      </c>
      <c r="K1463" s="16">
        <v>40</v>
      </c>
      <c r="L1463" s="10" t="s">
        <v>20</v>
      </c>
      <c r="M1463" s="10">
        <f t="shared" si="89"/>
        <v>2019</v>
      </c>
      <c r="N1463" s="10">
        <f t="shared" si="90"/>
        <v>6</v>
      </c>
      <c r="O1463" s="10" t="str">
        <f>VLOOKUP(L1463,'User input'!$D$6:$E$16,2,FALSE)</f>
        <v>Hyperwotsit</v>
      </c>
      <c r="P1463" s="10">
        <f>VLOOKUP(L1463,'User input'!$D$6:$G$16,3,FALSE)</f>
        <v>2.0099999999999998</v>
      </c>
      <c r="Q1463" s="10">
        <f>VLOOKUP(L1463,'User input'!$D$6:$G$16,4,FALSE)</f>
        <v>20</v>
      </c>
      <c r="R1463" s="10">
        <f t="shared" si="91"/>
        <v>800</v>
      </c>
      <c r="S1463" s="27">
        <f t="shared" si="88"/>
        <v>1607.9999999999998</v>
      </c>
      <c r="T1463" s="27">
        <f>IF(K1463&lt;'User input'!$I$9,'User input'!$J$8,IF(K1463&lt;'User input'!$I$10,'User input'!$J$9,IF(K1463&lt;'User input'!$I$11,'User input'!$J$10,'User input'!$J$11)))*S1463</f>
        <v>48.239999999999995</v>
      </c>
      <c r="U1463" s="27">
        <f>K1463*'User input'!$J$17+'User input'!$J$16</f>
        <v>0.5</v>
      </c>
    </row>
    <row r="1464" spans="1:21" x14ac:dyDescent="0.25">
      <c r="A1464" s="17">
        <v>1503</v>
      </c>
      <c r="B1464" s="6" t="s">
        <v>989</v>
      </c>
      <c r="C1464" s="6" t="s">
        <v>1766</v>
      </c>
      <c r="D1464" s="6" t="s">
        <v>115</v>
      </c>
      <c r="E1464" s="6" t="s">
        <v>29</v>
      </c>
      <c r="F1464" s="15">
        <v>90</v>
      </c>
      <c r="G1464" s="6" t="s">
        <v>4500</v>
      </c>
      <c r="H1464" s="6" t="s">
        <v>4501</v>
      </c>
      <c r="I1464" s="6" t="s">
        <v>171</v>
      </c>
      <c r="J1464" s="7">
        <v>43768</v>
      </c>
      <c r="K1464" s="15">
        <v>27</v>
      </c>
      <c r="L1464" s="6" t="s">
        <v>39</v>
      </c>
      <c r="M1464" s="6">
        <f t="shared" si="89"/>
        <v>2019</v>
      </c>
      <c r="N1464" s="6">
        <f t="shared" si="90"/>
        <v>10</v>
      </c>
      <c r="O1464" s="6" t="str">
        <f>VLOOKUP(L1464,'User input'!$D$6:$E$16,2,FALSE)</f>
        <v>Ultrathing V1</v>
      </c>
      <c r="P1464" s="6">
        <f>VLOOKUP(L1464,'User input'!$D$6:$G$16,3,FALSE)</f>
        <v>1.79</v>
      </c>
      <c r="Q1464" s="6">
        <f>VLOOKUP(L1464,'User input'!$D$6:$G$16,4,FALSE)</f>
        <v>17</v>
      </c>
      <c r="R1464" s="6">
        <f t="shared" si="91"/>
        <v>459</v>
      </c>
      <c r="S1464" s="26">
        <f t="shared" si="88"/>
        <v>821.61</v>
      </c>
      <c r="T1464" s="26">
        <f>IF(K1464&lt;'User input'!$I$9,'User input'!$J$8,IF(K1464&lt;'User input'!$I$10,'User input'!$J$9,IF(K1464&lt;'User input'!$I$11,'User input'!$J$10,'User input'!$J$11)))*S1464</f>
        <v>24.648299999999999</v>
      </c>
      <c r="U1464" s="26">
        <f>K1464*'User input'!$J$17+'User input'!$J$16</f>
        <v>0.5</v>
      </c>
    </row>
    <row r="1465" spans="1:21" x14ac:dyDescent="0.25">
      <c r="A1465" s="18">
        <v>1504</v>
      </c>
      <c r="B1465" s="10" t="s">
        <v>796</v>
      </c>
      <c r="C1465" s="10" t="s">
        <v>4502</v>
      </c>
      <c r="D1465" s="10" t="s">
        <v>28</v>
      </c>
      <c r="E1465" s="10" t="s">
        <v>29</v>
      </c>
      <c r="F1465" s="16">
        <v>30</v>
      </c>
      <c r="G1465" s="10" t="s">
        <v>4503</v>
      </c>
      <c r="H1465" s="10" t="s">
        <v>4504</v>
      </c>
      <c r="I1465" s="10" t="s">
        <v>32</v>
      </c>
      <c r="J1465" s="11">
        <v>43881</v>
      </c>
      <c r="K1465" s="16">
        <v>17</v>
      </c>
      <c r="L1465" s="10" t="s">
        <v>44</v>
      </c>
      <c r="M1465" s="10">
        <f t="shared" si="89"/>
        <v>2020</v>
      </c>
      <c r="N1465" s="10">
        <f t="shared" si="90"/>
        <v>2</v>
      </c>
      <c r="O1465" s="10" t="str">
        <f>VLOOKUP(L1465,'User input'!$D$6:$E$16,2,FALSE)</f>
        <v>Gigastuff</v>
      </c>
      <c r="P1465" s="10">
        <f>VLOOKUP(L1465,'User input'!$D$6:$G$16,3,FALSE)</f>
        <v>1.89</v>
      </c>
      <c r="Q1465" s="10">
        <f>VLOOKUP(L1465,'User input'!$D$6:$G$16,4,FALSE)</f>
        <v>18</v>
      </c>
      <c r="R1465" s="10">
        <f t="shared" si="91"/>
        <v>306</v>
      </c>
      <c r="S1465" s="27">
        <f t="shared" si="88"/>
        <v>578.33999999999992</v>
      </c>
      <c r="T1465" s="27">
        <f>IF(K1465&lt;'User input'!$I$9,'User input'!$J$8,IF(K1465&lt;'User input'!$I$10,'User input'!$J$9,IF(K1465&lt;'User input'!$I$11,'User input'!$J$10,'User input'!$J$11)))*S1465</f>
        <v>0</v>
      </c>
      <c r="U1465" s="27">
        <f>K1465*'User input'!$J$17+'User input'!$J$16</f>
        <v>0.5</v>
      </c>
    </row>
    <row r="1466" spans="1:21" x14ac:dyDescent="0.25">
      <c r="A1466" s="17">
        <v>1505</v>
      </c>
      <c r="B1466" s="6" t="s">
        <v>4505</v>
      </c>
      <c r="C1466" s="6" t="s">
        <v>4506</v>
      </c>
      <c r="D1466" s="6" t="s">
        <v>49</v>
      </c>
      <c r="E1466" s="6" t="s">
        <v>16</v>
      </c>
      <c r="F1466" s="15">
        <v>90</v>
      </c>
      <c r="G1466" s="6" t="s">
        <v>4507</v>
      </c>
      <c r="H1466" s="6" t="s">
        <v>1163</v>
      </c>
      <c r="I1466" s="6" t="s">
        <v>32</v>
      </c>
      <c r="J1466" s="7">
        <v>43802</v>
      </c>
      <c r="K1466" s="15">
        <v>69</v>
      </c>
      <c r="L1466" s="6" t="s">
        <v>52</v>
      </c>
      <c r="M1466" s="6">
        <f t="shared" si="89"/>
        <v>2019</v>
      </c>
      <c r="N1466" s="6">
        <f t="shared" si="90"/>
        <v>12</v>
      </c>
      <c r="O1466" s="6" t="str">
        <f>VLOOKUP(L1466,'User input'!$D$6:$E$16,2,FALSE)</f>
        <v>Megawidget S</v>
      </c>
      <c r="P1466" s="6">
        <f>VLOOKUP(L1466,'User input'!$D$6:$G$16,3,FALSE)</f>
        <v>0.69</v>
      </c>
      <c r="Q1466" s="6">
        <f>VLOOKUP(L1466,'User input'!$D$6:$G$16,4,FALSE)</f>
        <v>24</v>
      </c>
      <c r="R1466" s="6">
        <f t="shared" si="91"/>
        <v>1656</v>
      </c>
      <c r="S1466" s="26">
        <f t="shared" si="88"/>
        <v>1142.6399999999999</v>
      </c>
      <c r="T1466" s="26">
        <f>IF(K1466&lt;'User input'!$I$9,'User input'!$J$8,IF(K1466&lt;'User input'!$I$10,'User input'!$J$9,IF(K1466&lt;'User input'!$I$11,'User input'!$J$10,'User input'!$J$11)))*S1466</f>
        <v>57.131999999999998</v>
      </c>
      <c r="U1466" s="26">
        <f>K1466*'User input'!$J$17+'User input'!$J$16</f>
        <v>0.5</v>
      </c>
    </row>
    <row r="1467" spans="1:21" x14ac:dyDescent="0.25">
      <c r="A1467" s="18">
        <v>1506</v>
      </c>
      <c r="B1467" s="10" t="s">
        <v>4508</v>
      </c>
      <c r="C1467" s="10" t="s">
        <v>2288</v>
      </c>
      <c r="D1467" s="10" t="s">
        <v>15</v>
      </c>
      <c r="E1467" s="10" t="s">
        <v>16</v>
      </c>
      <c r="F1467" s="16">
        <v>60</v>
      </c>
      <c r="G1467" s="10" t="s">
        <v>4509</v>
      </c>
      <c r="H1467" s="10" t="s">
        <v>3034</v>
      </c>
      <c r="I1467" s="10" t="s">
        <v>1408</v>
      </c>
      <c r="J1467" s="11">
        <v>43985</v>
      </c>
      <c r="K1467" s="16">
        <v>65</v>
      </c>
      <c r="L1467" s="10" t="s">
        <v>52</v>
      </c>
      <c r="M1467" s="10">
        <f t="shared" si="89"/>
        <v>2020</v>
      </c>
      <c r="N1467" s="10">
        <f t="shared" si="90"/>
        <v>6</v>
      </c>
      <c r="O1467" s="10" t="str">
        <f>VLOOKUP(L1467,'User input'!$D$6:$E$16,2,FALSE)</f>
        <v>Megawidget S</v>
      </c>
      <c r="P1467" s="10">
        <f>VLOOKUP(L1467,'User input'!$D$6:$G$16,3,FALSE)</f>
        <v>0.69</v>
      </c>
      <c r="Q1467" s="10">
        <f>VLOOKUP(L1467,'User input'!$D$6:$G$16,4,FALSE)</f>
        <v>24</v>
      </c>
      <c r="R1467" s="10">
        <f t="shared" si="91"/>
        <v>1560</v>
      </c>
      <c r="S1467" s="27">
        <f t="shared" si="88"/>
        <v>1076.3999999999999</v>
      </c>
      <c r="T1467" s="27">
        <f>IF(K1467&lt;'User input'!$I$9,'User input'!$J$8,IF(K1467&lt;'User input'!$I$10,'User input'!$J$9,IF(K1467&lt;'User input'!$I$11,'User input'!$J$10,'User input'!$J$11)))*S1467</f>
        <v>53.819999999999993</v>
      </c>
      <c r="U1467" s="27">
        <f>K1467*'User input'!$J$17+'User input'!$J$16</f>
        <v>0.5</v>
      </c>
    </row>
    <row r="1468" spans="1:21" x14ac:dyDescent="0.25">
      <c r="A1468" s="17">
        <v>1507</v>
      </c>
      <c r="B1468" s="6" t="s">
        <v>2193</v>
      </c>
      <c r="C1468" s="6" t="s">
        <v>1607</v>
      </c>
      <c r="D1468" s="6" t="s">
        <v>49</v>
      </c>
      <c r="E1468" s="6" t="s">
        <v>16</v>
      </c>
      <c r="F1468" s="15">
        <v>30</v>
      </c>
      <c r="G1468" s="6" t="s">
        <v>4510</v>
      </c>
      <c r="H1468" s="6" t="s">
        <v>4511</v>
      </c>
      <c r="I1468" s="6" t="s">
        <v>32</v>
      </c>
      <c r="J1468" s="7">
        <v>44002</v>
      </c>
      <c r="K1468" s="15">
        <v>47</v>
      </c>
      <c r="L1468" s="6" t="s">
        <v>33</v>
      </c>
      <c r="M1468" s="6">
        <f t="shared" si="89"/>
        <v>2020</v>
      </c>
      <c r="N1468" s="6">
        <f t="shared" si="90"/>
        <v>6</v>
      </c>
      <c r="O1468" s="6" t="str">
        <f>VLOOKUP(L1468,'User input'!$D$6:$E$16,2,FALSE)</f>
        <v>Megawidget L</v>
      </c>
      <c r="P1468" s="6">
        <f>VLOOKUP(L1468,'User input'!$D$6:$G$16,3,FALSE)</f>
        <v>1.79</v>
      </c>
      <c r="Q1468" s="6">
        <f>VLOOKUP(L1468,'User input'!$D$6:$G$16,4,FALSE)</f>
        <v>24</v>
      </c>
      <c r="R1468" s="6">
        <f t="shared" si="91"/>
        <v>1128</v>
      </c>
      <c r="S1468" s="26">
        <f t="shared" si="88"/>
        <v>2019.1200000000001</v>
      </c>
      <c r="T1468" s="26">
        <f>IF(K1468&lt;'User input'!$I$9,'User input'!$J$8,IF(K1468&lt;'User input'!$I$10,'User input'!$J$9,IF(K1468&lt;'User input'!$I$11,'User input'!$J$10,'User input'!$J$11)))*S1468</f>
        <v>60.573599999999999</v>
      </c>
      <c r="U1468" s="26">
        <f>K1468*'User input'!$J$17+'User input'!$J$16</f>
        <v>0.5</v>
      </c>
    </row>
    <row r="1469" spans="1:21" x14ac:dyDescent="0.25">
      <c r="A1469" s="17">
        <v>1509</v>
      </c>
      <c r="B1469" s="6" t="s">
        <v>3491</v>
      </c>
      <c r="C1469" s="6" t="s">
        <v>4512</v>
      </c>
      <c r="D1469" s="6" t="s">
        <v>49</v>
      </c>
      <c r="E1469" s="6" t="s">
        <v>16</v>
      </c>
      <c r="F1469" s="15">
        <v>90</v>
      </c>
      <c r="G1469" s="6" t="s">
        <v>4513</v>
      </c>
      <c r="H1469" s="6" t="s">
        <v>2144</v>
      </c>
      <c r="I1469" s="6" t="s">
        <v>122</v>
      </c>
      <c r="J1469" s="7">
        <v>44286</v>
      </c>
      <c r="K1469" s="15">
        <v>22</v>
      </c>
      <c r="L1469" s="6" t="s">
        <v>44</v>
      </c>
      <c r="M1469" s="6">
        <f t="shared" si="89"/>
        <v>2021</v>
      </c>
      <c r="N1469" s="6">
        <f t="shared" si="90"/>
        <v>3</v>
      </c>
      <c r="O1469" s="6" t="str">
        <f>VLOOKUP(L1469,'User input'!$D$6:$E$16,2,FALSE)</f>
        <v>Gigastuff</v>
      </c>
      <c r="P1469" s="6">
        <f>VLOOKUP(L1469,'User input'!$D$6:$G$16,3,FALSE)</f>
        <v>1.89</v>
      </c>
      <c r="Q1469" s="6">
        <f>VLOOKUP(L1469,'User input'!$D$6:$G$16,4,FALSE)</f>
        <v>18</v>
      </c>
      <c r="R1469" s="6">
        <f t="shared" si="91"/>
        <v>396</v>
      </c>
      <c r="S1469" s="26">
        <f t="shared" si="88"/>
        <v>748.43999999999994</v>
      </c>
      <c r="T1469" s="26">
        <f>IF(K1469&lt;'User input'!$I$9,'User input'!$J$8,IF(K1469&lt;'User input'!$I$10,'User input'!$J$9,IF(K1469&lt;'User input'!$I$11,'User input'!$J$10,'User input'!$J$11)))*S1469</f>
        <v>22.453199999999999</v>
      </c>
      <c r="U1469" s="26">
        <f>K1469*'User input'!$J$17+'User input'!$J$16</f>
        <v>0.5</v>
      </c>
    </row>
    <row r="1470" spans="1:21" x14ac:dyDescent="0.25">
      <c r="A1470" s="18">
        <v>1510</v>
      </c>
      <c r="B1470" s="10" t="s">
        <v>3995</v>
      </c>
      <c r="C1470" s="10" t="s">
        <v>2813</v>
      </c>
      <c r="D1470" s="10" t="s">
        <v>28</v>
      </c>
      <c r="E1470" s="10" t="s">
        <v>29</v>
      </c>
      <c r="F1470" s="16">
        <v>90</v>
      </c>
      <c r="G1470" s="10" t="s">
        <v>4514</v>
      </c>
      <c r="H1470" s="10" t="s">
        <v>833</v>
      </c>
      <c r="I1470" s="10" t="s">
        <v>834</v>
      </c>
      <c r="J1470" s="11">
        <v>43597</v>
      </c>
      <c r="K1470" s="16">
        <v>4</v>
      </c>
      <c r="L1470" s="10" t="s">
        <v>78</v>
      </c>
      <c r="M1470" s="10">
        <f t="shared" si="89"/>
        <v>2019</v>
      </c>
      <c r="N1470" s="10">
        <f t="shared" si="90"/>
        <v>5</v>
      </c>
      <c r="O1470" s="10" t="str">
        <f>VLOOKUP(L1470,'User input'!$D$6:$E$16,2,FALSE)</f>
        <v>Ultrathing V2</v>
      </c>
      <c r="P1470" s="10">
        <f>VLOOKUP(L1470,'User input'!$D$6:$G$16,3,FALSE)</f>
        <v>2.95</v>
      </c>
      <c r="Q1470" s="10">
        <f>VLOOKUP(L1470,'User input'!$D$6:$G$16,4,FALSE)</f>
        <v>20</v>
      </c>
      <c r="R1470" s="10">
        <f t="shared" si="91"/>
        <v>80</v>
      </c>
      <c r="S1470" s="27">
        <f t="shared" si="88"/>
        <v>236</v>
      </c>
      <c r="T1470" s="27">
        <f>IF(K1470&lt;'User input'!$I$9,'User input'!$J$8,IF(K1470&lt;'User input'!$I$10,'User input'!$J$9,IF(K1470&lt;'User input'!$I$11,'User input'!$J$10,'User input'!$J$11)))*S1470</f>
        <v>0</v>
      </c>
      <c r="U1470" s="27">
        <f>K1470*'User input'!$J$17+'User input'!$J$16</f>
        <v>0.5</v>
      </c>
    </row>
    <row r="1471" spans="1:21" x14ac:dyDescent="0.25">
      <c r="A1471" s="17">
        <v>1511</v>
      </c>
      <c r="B1471" s="6" t="s">
        <v>1257</v>
      </c>
      <c r="C1471" s="6" t="s">
        <v>4515</v>
      </c>
      <c r="D1471" s="6" t="s">
        <v>28</v>
      </c>
      <c r="E1471" s="6" t="s">
        <v>29</v>
      </c>
      <c r="F1471" s="15">
        <v>60</v>
      </c>
      <c r="G1471" s="6" t="s">
        <v>4516</v>
      </c>
      <c r="H1471" s="6" t="s">
        <v>1618</v>
      </c>
      <c r="I1471" s="6" t="s">
        <v>32</v>
      </c>
      <c r="J1471" s="7">
        <v>43563</v>
      </c>
      <c r="K1471" s="15">
        <v>21</v>
      </c>
      <c r="L1471" s="6" t="s">
        <v>78</v>
      </c>
      <c r="M1471" s="6">
        <f t="shared" si="89"/>
        <v>2019</v>
      </c>
      <c r="N1471" s="6">
        <f t="shared" si="90"/>
        <v>4</v>
      </c>
      <c r="O1471" s="6" t="str">
        <f>VLOOKUP(L1471,'User input'!$D$6:$E$16,2,FALSE)</f>
        <v>Ultrathing V2</v>
      </c>
      <c r="P1471" s="6">
        <f>VLOOKUP(L1471,'User input'!$D$6:$G$16,3,FALSE)</f>
        <v>2.95</v>
      </c>
      <c r="Q1471" s="6">
        <f>VLOOKUP(L1471,'User input'!$D$6:$G$16,4,FALSE)</f>
        <v>20</v>
      </c>
      <c r="R1471" s="6">
        <f t="shared" si="91"/>
        <v>420</v>
      </c>
      <c r="S1471" s="26">
        <f t="shared" si="88"/>
        <v>1239</v>
      </c>
      <c r="T1471" s="26">
        <f>IF(K1471&lt;'User input'!$I$9,'User input'!$J$8,IF(K1471&lt;'User input'!$I$10,'User input'!$J$9,IF(K1471&lt;'User input'!$I$11,'User input'!$J$10,'User input'!$J$11)))*S1471</f>
        <v>37.17</v>
      </c>
      <c r="U1471" s="26">
        <f>K1471*'User input'!$J$17+'User input'!$J$16</f>
        <v>0.5</v>
      </c>
    </row>
    <row r="1472" spans="1:21" x14ac:dyDescent="0.25">
      <c r="A1472" s="18">
        <v>1512</v>
      </c>
      <c r="B1472" s="10" t="s">
        <v>4517</v>
      </c>
      <c r="C1472" s="10" t="s">
        <v>4518</v>
      </c>
      <c r="D1472" s="10" t="s">
        <v>15</v>
      </c>
      <c r="E1472" s="10" t="s">
        <v>16</v>
      </c>
      <c r="F1472" s="16">
        <v>90</v>
      </c>
      <c r="G1472" s="10" t="s">
        <v>4519</v>
      </c>
      <c r="H1472" s="10" t="s">
        <v>530</v>
      </c>
      <c r="I1472" s="10" t="s">
        <v>32</v>
      </c>
      <c r="J1472" s="11">
        <v>43698</v>
      </c>
      <c r="K1472" s="16">
        <v>48</v>
      </c>
      <c r="L1472" s="10" t="s">
        <v>62</v>
      </c>
      <c r="M1472" s="10">
        <f t="shared" si="89"/>
        <v>2019</v>
      </c>
      <c r="N1472" s="10">
        <f t="shared" si="90"/>
        <v>8</v>
      </c>
      <c r="O1472" s="10" t="str">
        <f>VLOOKUP(L1472,'User input'!$D$6:$E$16,2,FALSE)</f>
        <v>Ultrathing V4</v>
      </c>
      <c r="P1472" s="10">
        <f>VLOOKUP(L1472,'User input'!$D$6:$G$16,3,FALSE)</f>
        <v>3.99</v>
      </c>
      <c r="Q1472" s="10">
        <f>VLOOKUP(L1472,'User input'!$D$6:$G$16,4,FALSE)</f>
        <v>24</v>
      </c>
      <c r="R1472" s="10">
        <f t="shared" si="91"/>
        <v>1152</v>
      </c>
      <c r="S1472" s="27">
        <f t="shared" si="88"/>
        <v>4596.4800000000005</v>
      </c>
      <c r="T1472" s="27">
        <f>IF(K1472&lt;'User input'!$I$9,'User input'!$J$8,IF(K1472&lt;'User input'!$I$10,'User input'!$J$9,IF(K1472&lt;'User input'!$I$11,'User input'!$J$10,'User input'!$J$11)))*S1472</f>
        <v>137.89440000000002</v>
      </c>
      <c r="U1472" s="27">
        <f>K1472*'User input'!$J$17+'User input'!$J$16</f>
        <v>0.5</v>
      </c>
    </row>
    <row r="1473" spans="1:21" x14ac:dyDescent="0.25">
      <c r="A1473" s="17">
        <v>1513</v>
      </c>
      <c r="B1473" s="6" t="s">
        <v>4520</v>
      </c>
      <c r="C1473" s="6" t="s">
        <v>4521</v>
      </c>
      <c r="D1473" s="6" t="s">
        <v>28</v>
      </c>
      <c r="E1473" s="6" t="s">
        <v>29</v>
      </c>
      <c r="F1473" s="15">
        <v>90</v>
      </c>
      <c r="G1473" s="6" t="s">
        <v>4522</v>
      </c>
      <c r="H1473" s="6" t="s">
        <v>3658</v>
      </c>
      <c r="I1473" s="6" t="s">
        <v>3659</v>
      </c>
      <c r="J1473" s="7">
        <v>44211</v>
      </c>
      <c r="K1473" s="15">
        <v>101</v>
      </c>
      <c r="L1473" s="6" t="s">
        <v>68</v>
      </c>
      <c r="M1473" s="6">
        <f t="shared" si="89"/>
        <v>2021</v>
      </c>
      <c r="N1473" s="6">
        <f t="shared" si="90"/>
        <v>1</v>
      </c>
      <c r="O1473" s="6" t="str">
        <f>VLOOKUP(L1473,'User input'!$D$6:$E$16,2,FALSE)</f>
        <v>Megawidget M</v>
      </c>
      <c r="P1473" s="6">
        <f>VLOOKUP(L1473,'User input'!$D$6:$G$16,3,FALSE)</f>
        <v>1.29</v>
      </c>
      <c r="Q1473" s="6">
        <f>VLOOKUP(L1473,'User input'!$D$6:$G$16,4,FALSE)</f>
        <v>24</v>
      </c>
      <c r="R1473" s="6">
        <f t="shared" si="91"/>
        <v>2424</v>
      </c>
      <c r="S1473" s="26">
        <f t="shared" si="88"/>
        <v>3126.96</v>
      </c>
      <c r="T1473" s="26">
        <f>IF(K1473&lt;'User input'!$I$9,'User input'!$J$8,IF(K1473&lt;'User input'!$I$10,'User input'!$J$9,IF(K1473&lt;'User input'!$I$11,'User input'!$J$10,'User input'!$J$11)))*S1473</f>
        <v>218.88720000000004</v>
      </c>
      <c r="U1473" s="26">
        <f>K1473*'User input'!$J$17+'User input'!$J$16</f>
        <v>0.5</v>
      </c>
    </row>
    <row r="1474" spans="1:21" x14ac:dyDescent="0.25">
      <c r="A1474" s="18">
        <v>1514</v>
      </c>
      <c r="B1474" s="10" t="s">
        <v>1793</v>
      </c>
      <c r="C1474" s="10" t="s">
        <v>4523</v>
      </c>
      <c r="D1474" s="10" t="s">
        <v>49</v>
      </c>
      <c r="E1474" s="10" t="s">
        <v>16</v>
      </c>
      <c r="F1474" s="16">
        <v>90</v>
      </c>
      <c r="G1474" s="10" t="s">
        <v>4524</v>
      </c>
      <c r="H1474" s="10" t="s">
        <v>4525</v>
      </c>
      <c r="I1474" s="10" t="s">
        <v>87</v>
      </c>
      <c r="J1474" s="11">
        <v>43704</v>
      </c>
      <c r="K1474" s="16">
        <v>36</v>
      </c>
      <c r="L1474" s="10" t="s">
        <v>62</v>
      </c>
      <c r="M1474" s="10">
        <f t="shared" si="89"/>
        <v>2019</v>
      </c>
      <c r="N1474" s="10">
        <f t="shared" si="90"/>
        <v>8</v>
      </c>
      <c r="O1474" s="10" t="str">
        <f>VLOOKUP(L1474,'User input'!$D$6:$E$16,2,FALSE)</f>
        <v>Ultrathing V4</v>
      </c>
      <c r="P1474" s="10">
        <f>VLOOKUP(L1474,'User input'!$D$6:$G$16,3,FALSE)</f>
        <v>3.99</v>
      </c>
      <c r="Q1474" s="10">
        <f>VLOOKUP(L1474,'User input'!$D$6:$G$16,4,FALSE)</f>
        <v>24</v>
      </c>
      <c r="R1474" s="10">
        <f t="shared" si="91"/>
        <v>864</v>
      </c>
      <c r="S1474" s="27">
        <f t="shared" si="88"/>
        <v>3447.36</v>
      </c>
      <c r="T1474" s="27">
        <f>IF(K1474&lt;'User input'!$I$9,'User input'!$J$8,IF(K1474&lt;'User input'!$I$10,'User input'!$J$9,IF(K1474&lt;'User input'!$I$11,'User input'!$J$10,'User input'!$J$11)))*S1474</f>
        <v>103.4208</v>
      </c>
      <c r="U1474" s="27">
        <f>K1474*'User input'!$J$17+'User input'!$J$16</f>
        <v>0.5</v>
      </c>
    </row>
    <row r="1475" spans="1:21" x14ac:dyDescent="0.25">
      <c r="A1475" s="17">
        <v>1515</v>
      </c>
      <c r="B1475" s="6" t="s">
        <v>376</v>
      </c>
      <c r="C1475" s="6" t="s">
        <v>2438</v>
      </c>
      <c r="D1475" s="6" t="s">
        <v>28</v>
      </c>
      <c r="E1475" s="6" t="s">
        <v>29</v>
      </c>
      <c r="F1475" s="15">
        <v>90</v>
      </c>
      <c r="G1475" s="6" t="s">
        <v>4526</v>
      </c>
      <c r="H1475" s="6" t="s">
        <v>4527</v>
      </c>
      <c r="I1475" s="6" t="s">
        <v>171</v>
      </c>
      <c r="J1475" s="7">
        <v>43570</v>
      </c>
      <c r="K1475" s="15">
        <v>62</v>
      </c>
      <c r="L1475" s="6" t="s">
        <v>78</v>
      </c>
      <c r="M1475" s="6">
        <f t="shared" si="89"/>
        <v>2019</v>
      </c>
      <c r="N1475" s="6">
        <f t="shared" si="90"/>
        <v>4</v>
      </c>
      <c r="O1475" s="6" t="str">
        <f>VLOOKUP(L1475,'User input'!$D$6:$E$16,2,FALSE)</f>
        <v>Ultrathing V2</v>
      </c>
      <c r="P1475" s="6">
        <f>VLOOKUP(L1475,'User input'!$D$6:$G$16,3,FALSE)</f>
        <v>2.95</v>
      </c>
      <c r="Q1475" s="6">
        <f>VLOOKUP(L1475,'User input'!$D$6:$G$16,4,FALSE)</f>
        <v>20</v>
      </c>
      <c r="R1475" s="6">
        <f t="shared" si="91"/>
        <v>1240</v>
      </c>
      <c r="S1475" s="26">
        <f t="shared" si="88"/>
        <v>3658</v>
      </c>
      <c r="T1475" s="26">
        <f>IF(K1475&lt;'User input'!$I$9,'User input'!$J$8,IF(K1475&lt;'User input'!$I$10,'User input'!$J$9,IF(K1475&lt;'User input'!$I$11,'User input'!$J$10,'User input'!$J$11)))*S1475</f>
        <v>182.9</v>
      </c>
      <c r="U1475" s="26">
        <f>K1475*'User input'!$J$17+'User input'!$J$16</f>
        <v>0.5</v>
      </c>
    </row>
    <row r="1476" spans="1:21" x14ac:dyDescent="0.25">
      <c r="A1476" s="18">
        <v>1516</v>
      </c>
      <c r="B1476" s="10" t="s">
        <v>3258</v>
      </c>
      <c r="C1476" s="10" t="s">
        <v>2682</v>
      </c>
      <c r="D1476" s="10" t="s">
        <v>49</v>
      </c>
      <c r="E1476" s="10" t="s">
        <v>16</v>
      </c>
      <c r="F1476" s="16">
        <v>30</v>
      </c>
      <c r="G1476" s="10" t="s">
        <v>4528</v>
      </c>
      <c r="H1476" s="10" t="s">
        <v>1932</v>
      </c>
      <c r="I1476" s="10" t="s">
        <v>291</v>
      </c>
      <c r="J1476" s="11">
        <v>43538</v>
      </c>
      <c r="K1476" s="16">
        <v>25</v>
      </c>
      <c r="L1476" s="10" t="s">
        <v>78</v>
      </c>
      <c r="M1476" s="10">
        <f t="shared" si="89"/>
        <v>2019</v>
      </c>
      <c r="N1476" s="10">
        <f t="shared" si="90"/>
        <v>3</v>
      </c>
      <c r="O1476" s="10" t="str">
        <f>VLOOKUP(L1476,'User input'!$D$6:$E$16,2,FALSE)</f>
        <v>Ultrathing V2</v>
      </c>
      <c r="P1476" s="10">
        <f>VLOOKUP(L1476,'User input'!$D$6:$G$16,3,FALSE)</f>
        <v>2.95</v>
      </c>
      <c r="Q1476" s="10">
        <f>VLOOKUP(L1476,'User input'!$D$6:$G$16,4,FALSE)</f>
        <v>20</v>
      </c>
      <c r="R1476" s="10">
        <f t="shared" si="91"/>
        <v>500</v>
      </c>
      <c r="S1476" s="27">
        <f t="shared" si="88"/>
        <v>1475</v>
      </c>
      <c r="T1476" s="27">
        <f>IF(K1476&lt;'User input'!$I$9,'User input'!$J$8,IF(K1476&lt;'User input'!$I$10,'User input'!$J$9,IF(K1476&lt;'User input'!$I$11,'User input'!$J$10,'User input'!$J$11)))*S1476</f>
        <v>44.25</v>
      </c>
      <c r="U1476" s="27">
        <f>K1476*'User input'!$J$17+'User input'!$J$16</f>
        <v>0.5</v>
      </c>
    </row>
    <row r="1477" spans="1:21" x14ac:dyDescent="0.25">
      <c r="A1477" s="17">
        <v>1517</v>
      </c>
      <c r="B1477" s="6" t="s">
        <v>4529</v>
      </c>
      <c r="C1477" s="6" t="s">
        <v>3163</v>
      </c>
      <c r="D1477" s="6" t="s">
        <v>15</v>
      </c>
      <c r="E1477" s="6" t="s">
        <v>16</v>
      </c>
      <c r="F1477" s="15">
        <v>60</v>
      </c>
      <c r="G1477" s="6" t="s">
        <v>4530</v>
      </c>
      <c r="H1477" s="6" t="s">
        <v>4504</v>
      </c>
      <c r="I1477" s="6" t="s">
        <v>32</v>
      </c>
      <c r="J1477" s="7">
        <v>43995</v>
      </c>
      <c r="K1477" s="15">
        <v>17</v>
      </c>
      <c r="L1477" s="6" t="s">
        <v>99</v>
      </c>
      <c r="M1477" s="6">
        <f t="shared" si="89"/>
        <v>2020</v>
      </c>
      <c r="N1477" s="6">
        <f t="shared" si="90"/>
        <v>6</v>
      </c>
      <c r="O1477" s="6" t="str">
        <f>VLOOKUP(L1477,'User input'!$D$6:$E$16,2,FALSE)</f>
        <v>Superwossname</v>
      </c>
      <c r="P1477" s="6">
        <f>VLOOKUP(L1477,'User input'!$D$6:$G$16,3,FALSE)</f>
        <v>3.49</v>
      </c>
      <c r="Q1477" s="6">
        <f>VLOOKUP(L1477,'User input'!$D$6:$G$16,4,FALSE)</f>
        <v>20</v>
      </c>
      <c r="R1477" s="6">
        <f t="shared" si="91"/>
        <v>340</v>
      </c>
      <c r="S1477" s="26">
        <f t="shared" ref="S1477:S1540" si="92">R1477*P1477</f>
        <v>1186.6000000000001</v>
      </c>
      <c r="T1477" s="26">
        <f>IF(K1477&lt;'User input'!$I$9,'User input'!$J$8,IF(K1477&lt;'User input'!$I$10,'User input'!$J$9,IF(K1477&lt;'User input'!$I$11,'User input'!$J$10,'User input'!$J$11)))*S1477</f>
        <v>0</v>
      </c>
      <c r="U1477" s="26">
        <f>K1477*'User input'!$J$17+'User input'!$J$16</f>
        <v>0.5</v>
      </c>
    </row>
    <row r="1478" spans="1:21" x14ac:dyDescent="0.25">
      <c r="A1478" s="18">
        <v>1518</v>
      </c>
      <c r="B1478" s="10" t="s">
        <v>4531</v>
      </c>
      <c r="C1478" s="10" t="s">
        <v>4532</v>
      </c>
      <c r="D1478" s="10" t="s">
        <v>15</v>
      </c>
      <c r="E1478" s="10" t="s">
        <v>16</v>
      </c>
      <c r="F1478" s="16">
        <v>30</v>
      </c>
      <c r="G1478" s="10" t="s">
        <v>4533</v>
      </c>
      <c r="H1478" s="10" t="s">
        <v>1279</v>
      </c>
      <c r="I1478" s="10" t="s">
        <v>32</v>
      </c>
      <c r="J1478" s="11">
        <v>44469</v>
      </c>
      <c r="K1478" s="16">
        <v>45</v>
      </c>
      <c r="L1478" s="10" t="s">
        <v>33</v>
      </c>
      <c r="M1478" s="10">
        <f t="shared" ref="M1478:M1541" si="93">YEAR(J1478)</f>
        <v>2021</v>
      </c>
      <c r="N1478" s="10">
        <f t="shared" ref="N1478:N1541" si="94">MONTH(J1478)</f>
        <v>9</v>
      </c>
      <c r="O1478" s="10" t="str">
        <f>VLOOKUP(L1478,'User input'!$D$6:$E$16,2,FALSE)</f>
        <v>Megawidget L</v>
      </c>
      <c r="P1478" s="10">
        <f>VLOOKUP(L1478,'User input'!$D$6:$G$16,3,FALSE)</f>
        <v>1.79</v>
      </c>
      <c r="Q1478" s="10">
        <f>VLOOKUP(L1478,'User input'!$D$6:$G$16,4,FALSE)</f>
        <v>24</v>
      </c>
      <c r="R1478" s="10">
        <f t="shared" ref="R1478:R1541" si="95">K1478*Q1478</f>
        <v>1080</v>
      </c>
      <c r="S1478" s="27">
        <f t="shared" si="92"/>
        <v>1933.2</v>
      </c>
      <c r="T1478" s="27">
        <f>IF(K1478&lt;'User input'!$I$9,'User input'!$J$8,IF(K1478&lt;'User input'!$I$10,'User input'!$J$9,IF(K1478&lt;'User input'!$I$11,'User input'!$J$10,'User input'!$J$11)))*S1478</f>
        <v>57.996000000000002</v>
      </c>
      <c r="U1478" s="27">
        <f>K1478*'User input'!$J$17+'User input'!$J$16</f>
        <v>0.5</v>
      </c>
    </row>
    <row r="1479" spans="1:21" x14ac:dyDescent="0.25">
      <c r="A1479" s="17">
        <v>1519</v>
      </c>
      <c r="B1479" s="6" t="s">
        <v>4534</v>
      </c>
      <c r="C1479" s="6" t="s">
        <v>368</v>
      </c>
      <c r="D1479" s="6" t="s">
        <v>28</v>
      </c>
      <c r="E1479" s="6" t="s">
        <v>29</v>
      </c>
      <c r="F1479" s="15">
        <v>30</v>
      </c>
      <c r="G1479" s="6" t="s">
        <v>4535</v>
      </c>
      <c r="H1479" s="6" t="s">
        <v>4536</v>
      </c>
      <c r="I1479" s="6" t="s">
        <v>38</v>
      </c>
      <c r="J1479" s="7">
        <v>43796</v>
      </c>
      <c r="K1479" s="15">
        <v>58</v>
      </c>
      <c r="L1479" s="6" t="s">
        <v>68</v>
      </c>
      <c r="M1479" s="6">
        <f t="shared" si="93"/>
        <v>2019</v>
      </c>
      <c r="N1479" s="6">
        <f t="shared" si="94"/>
        <v>11</v>
      </c>
      <c r="O1479" s="6" t="str">
        <f>VLOOKUP(L1479,'User input'!$D$6:$E$16,2,FALSE)</f>
        <v>Megawidget M</v>
      </c>
      <c r="P1479" s="6">
        <f>VLOOKUP(L1479,'User input'!$D$6:$G$16,3,FALSE)</f>
        <v>1.29</v>
      </c>
      <c r="Q1479" s="6">
        <f>VLOOKUP(L1479,'User input'!$D$6:$G$16,4,FALSE)</f>
        <v>24</v>
      </c>
      <c r="R1479" s="6">
        <f t="shared" si="95"/>
        <v>1392</v>
      </c>
      <c r="S1479" s="26">
        <f t="shared" si="92"/>
        <v>1795.68</v>
      </c>
      <c r="T1479" s="26">
        <f>IF(K1479&lt;'User input'!$I$9,'User input'!$J$8,IF(K1479&lt;'User input'!$I$10,'User input'!$J$9,IF(K1479&lt;'User input'!$I$11,'User input'!$J$10,'User input'!$J$11)))*S1479</f>
        <v>89.784000000000006</v>
      </c>
      <c r="U1479" s="26">
        <f>K1479*'User input'!$J$17+'User input'!$J$16</f>
        <v>0.5</v>
      </c>
    </row>
    <row r="1480" spans="1:21" x14ac:dyDescent="0.25">
      <c r="A1480" s="18">
        <v>1520</v>
      </c>
      <c r="B1480" s="10" t="s">
        <v>261</v>
      </c>
      <c r="C1480" s="10" t="s">
        <v>4496</v>
      </c>
      <c r="D1480" s="10" t="s">
        <v>49</v>
      </c>
      <c r="E1480" s="10" t="s">
        <v>16</v>
      </c>
      <c r="F1480" s="16">
        <v>60</v>
      </c>
      <c r="G1480" s="10" t="s">
        <v>4537</v>
      </c>
      <c r="H1480" s="10" t="s">
        <v>2059</v>
      </c>
      <c r="I1480" s="10" t="s">
        <v>1030</v>
      </c>
      <c r="J1480" s="11">
        <v>43748</v>
      </c>
      <c r="K1480" s="16">
        <v>33</v>
      </c>
      <c r="L1480" s="10" t="s">
        <v>20</v>
      </c>
      <c r="M1480" s="10">
        <f t="shared" si="93"/>
        <v>2019</v>
      </c>
      <c r="N1480" s="10">
        <f t="shared" si="94"/>
        <v>10</v>
      </c>
      <c r="O1480" s="10" t="str">
        <f>VLOOKUP(L1480,'User input'!$D$6:$E$16,2,FALSE)</f>
        <v>Hyperwotsit</v>
      </c>
      <c r="P1480" s="10">
        <f>VLOOKUP(L1480,'User input'!$D$6:$G$16,3,FALSE)</f>
        <v>2.0099999999999998</v>
      </c>
      <c r="Q1480" s="10">
        <f>VLOOKUP(L1480,'User input'!$D$6:$G$16,4,FALSE)</f>
        <v>20</v>
      </c>
      <c r="R1480" s="10">
        <f t="shared" si="95"/>
        <v>660</v>
      </c>
      <c r="S1480" s="27">
        <f t="shared" si="92"/>
        <v>1326.6</v>
      </c>
      <c r="T1480" s="27">
        <f>IF(K1480&lt;'User input'!$I$9,'User input'!$J$8,IF(K1480&lt;'User input'!$I$10,'User input'!$J$9,IF(K1480&lt;'User input'!$I$11,'User input'!$J$10,'User input'!$J$11)))*S1480</f>
        <v>39.797999999999995</v>
      </c>
      <c r="U1480" s="27">
        <f>K1480*'User input'!$J$17+'User input'!$J$16</f>
        <v>0.5</v>
      </c>
    </row>
    <row r="1481" spans="1:21" x14ac:dyDescent="0.25">
      <c r="A1481" s="17">
        <v>1521</v>
      </c>
      <c r="B1481" s="6" t="s">
        <v>4538</v>
      </c>
      <c r="C1481" s="6" t="s">
        <v>1883</v>
      </c>
      <c r="D1481" s="6" t="s">
        <v>49</v>
      </c>
      <c r="E1481" s="6" t="s">
        <v>16</v>
      </c>
      <c r="F1481" s="15">
        <v>60</v>
      </c>
      <c r="G1481" s="6" t="s">
        <v>4539</v>
      </c>
      <c r="H1481" s="6" t="s">
        <v>1155</v>
      </c>
      <c r="I1481" s="6" t="s">
        <v>25</v>
      </c>
      <c r="J1481" s="7">
        <v>44020</v>
      </c>
      <c r="K1481" s="15">
        <v>62</v>
      </c>
      <c r="L1481" s="6" t="s">
        <v>62</v>
      </c>
      <c r="M1481" s="6">
        <f t="shared" si="93"/>
        <v>2020</v>
      </c>
      <c r="N1481" s="6">
        <f t="shared" si="94"/>
        <v>7</v>
      </c>
      <c r="O1481" s="6" t="str">
        <f>VLOOKUP(L1481,'User input'!$D$6:$E$16,2,FALSE)</f>
        <v>Ultrathing V4</v>
      </c>
      <c r="P1481" s="6">
        <f>VLOOKUP(L1481,'User input'!$D$6:$G$16,3,FALSE)</f>
        <v>3.99</v>
      </c>
      <c r="Q1481" s="6">
        <f>VLOOKUP(L1481,'User input'!$D$6:$G$16,4,FALSE)</f>
        <v>24</v>
      </c>
      <c r="R1481" s="6">
        <f t="shared" si="95"/>
        <v>1488</v>
      </c>
      <c r="S1481" s="26">
        <f t="shared" si="92"/>
        <v>5937.12</v>
      </c>
      <c r="T1481" s="26">
        <f>IF(K1481&lt;'User input'!$I$9,'User input'!$J$8,IF(K1481&lt;'User input'!$I$10,'User input'!$J$9,IF(K1481&lt;'User input'!$I$11,'User input'!$J$10,'User input'!$J$11)))*S1481</f>
        <v>296.85599999999999</v>
      </c>
      <c r="U1481" s="26">
        <f>K1481*'User input'!$J$17+'User input'!$J$16</f>
        <v>0.5</v>
      </c>
    </row>
    <row r="1482" spans="1:21" x14ac:dyDescent="0.25">
      <c r="A1482" s="18">
        <v>1522</v>
      </c>
      <c r="B1482" s="10" t="s">
        <v>4540</v>
      </c>
      <c r="C1482" s="10" t="s">
        <v>3356</v>
      </c>
      <c r="D1482" s="10" t="s">
        <v>15</v>
      </c>
      <c r="E1482" s="10" t="s">
        <v>16</v>
      </c>
      <c r="F1482" s="16">
        <v>60</v>
      </c>
      <c r="G1482" s="10" t="s">
        <v>4541</v>
      </c>
      <c r="H1482" s="10" t="s">
        <v>1773</v>
      </c>
      <c r="I1482" s="10" t="s">
        <v>32</v>
      </c>
      <c r="J1482" s="11">
        <v>43997</v>
      </c>
      <c r="K1482" s="16">
        <v>48</v>
      </c>
      <c r="L1482" s="10" t="s">
        <v>20</v>
      </c>
      <c r="M1482" s="10">
        <f t="shared" si="93"/>
        <v>2020</v>
      </c>
      <c r="N1482" s="10">
        <f t="shared" si="94"/>
        <v>6</v>
      </c>
      <c r="O1482" s="10" t="str">
        <f>VLOOKUP(L1482,'User input'!$D$6:$E$16,2,FALSE)</f>
        <v>Hyperwotsit</v>
      </c>
      <c r="P1482" s="10">
        <f>VLOOKUP(L1482,'User input'!$D$6:$G$16,3,FALSE)</f>
        <v>2.0099999999999998</v>
      </c>
      <c r="Q1482" s="10">
        <f>VLOOKUP(L1482,'User input'!$D$6:$G$16,4,FALSE)</f>
        <v>20</v>
      </c>
      <c r="R1482" s="10">
        <f t="shared" si="95"/>
        <v>960</v>
      </c>
      <c r="S1482" s="27">
        <f t="shared" si="92"/>
        <v>1929.6</v>
      </c>
      <c r="T1482" s="27">
        <f>IF(K1482&lt;'User input'!$I$9,'User input'!$J$8,IF(K1482&lt;'User input'!$I$10,'User input'!$J$9,IF(K1482&lt;'User input'!$I$11,'User input'!$J$10,'User input'!$J$11)))*S1482</f>
        <v>57.887999999999998</v>
      </c>
      <c r="U1482" s="27">
        <f>K1482*'User input'!$J$17+'User input'!$J$16</f>
        <v>0.5</v>
      </c>
    </row>
    <row r="1483" spans="1:21" x14ac:dyDescent="0.25">
      <c r="A1483" s="17">
        <v>1523</v>
      </c>
      <c r="B1483" s="6" t="s">
        <v>1308</v>
      </c>
      <c r="C1483" s="6" t="s">
        <v>4542</v>
      </c>
      <c r="D1483" s="6" t="s">
        <v>28</v>
      </c>
      <c r="E1483" s="6" t="s">
        <v>29</v>
      </c>
      <c r="F1483" s="15">
        <v>30</v>
      </c>
      <c r="G1483" s="6" t="s">
        <v>4543</v>
      </c>
      <c r="H1483" s="6" t="s">
        <v>3718</v>
      </c>
      <c r="I1483" s="6" t="s">
        <v>32</v>
      </c>
      <c r="J1483" s="7">
        <v>43818</v>
      </c>
      <c r="K1483" s="15">
        <v>36</v>
      </c>
      <c r="L1483" s="6" t="s">
        <v>99</v>
      </c>
      <c r="M1483" s="6">
        <f t="shared" si="93"/>
        <v>2019</v>
      </c>
      <c r="N1483" s="6">
        <f t="shared" si="94"/>
        <v>12</v>
      </c>
      <c r="O1483" s="6" t="str">
        <f>VLOOKUP(L1483,'User input'!$D$6:$E$16,2,FALSE)</f>
        <v>Superwossname</v>
      </c>
      <c r="P1483" s="6">
        <f>VLOOKUP(L1483,'User input'!$D$6:$G$16,3,FALSE)</f>
        <v>3.49</v>
      </c>
      <c r="Q1483" s="6">
        <f>VLOOKUP(L1483,'User input'!$D$6:$G$16,4,FALSE)</f>
        <v>20</v>
      </c>
      <c r="R1483" s="6">
        <f t="shared" si="95"/>
        <v>720</v>
      </c>
      <c r="S1483" s="26">
        <f t="shared" si="92"/>
        <v>2512.8000000000002</v>
      </c>
      <c r="T1483" s="26">
        <f>IF(K1483&lt;'User input'!$I$9,'User input'!$J$8,IF(K1483&lt;'User input'!$I$10,'User input'!$J$9,IF(K1483&lt;'User input'!$I$11,'User input'!$J$10,'User input'!$J$11)))*S1483</f>
        <v>75.384</v>
      </c>
      <c r="U1483" s="26">
        <f>K1483*'User input'!$J$17+'User input'!$J$16</f>
        <v>0.5</v>
      </c>
    </row>
    <row r="1484" spans="1:21" x14ac:dyDescent="0.25">
      <c r="A1484" s="18">
        <v>1524</v>
      </c>
      <c r="B1484" s="10" t="s">
        <v>4544</v>
      </c>
      <c r="C1484" s="10" t="s">
        <v>4545</v>
      </c>
      <c r="D1484" s="10" t="s">
        <v>49</v>
      </c>
      <c r="E1484" s="10" t="s">
        <v>16</v>
      </c>
      <c r="F1484" s="16">
        <v>60</v>
      </c>
      <c r="G1484" s="10" t="s">
        <v>4546</v>
      </c>
      <c r="H1484" s="10" t="s">
        <v>4547</v>
      </c>
      <c r="I1484" s="10" t="s">
        <v>1816</v>
      </c>
      <c r="J1484" s="11">
        <v>43623</v>
      </c>
      <c r="K1484" s="16">
        <v>68</v>
      </c>
      <c r="L1484" s="10" t="s">
        <v>68</v>
      </c>
      <c r="M1484" s="10">
        <f t="shared" si="93"/>
        <v>2019</v>
      </c>
      <c r="N1484" s="10">
        <f t="shared" si="94"/>
        <v>6</v>
      </c>
      <c r="O1484" s="10" t="str">
        <f>VLOOKUP(L1484,'User input'!$D$6:$E$16,2,FALSE)</f>
        <v>Megawidget M</v>
      </c>
      <c r="P1484" s="10">
        <f>VLOOKUP(L1484,'User input'!$D$6:$G$16,3,FALSE)</f>
        <v>1.29</v>
      </c>
      <c r="Q1484" s="10">
        <f>VLOOKUP(L1484,'User input'!$D$6:$G$16,4,FALSE)</f>
        <v>24</v>
      </c>
      <c r="R1484" s="10">
        <f t="shared" si="95"/>
        <v>1632</v>
      </c>
      <c r="S1484" s="27">
        <f t="shared" si="92"/>
        <v>2105.2800000000002</v>
      </c>
      <c r="T1484" s="27">
        <f>IF(K1484&lt;'User input'!$I$9,'User input'!$J$8,IF(K1484&lt;'User input'!$I$10,'User input'!$J$9,IF(K1484&lt;'User input'!$I$11,'User input'!$J$10,'User input'!$J$11)))*S1484</f>
        <v>105.26400000000001</v>
      </c>
      <c r="U1484" s="27">
        <f>K1484*'User input'!$J$17+'User input'!$J$16</f>
        <v>0.5</v>
      </c>
    </row>
    <row r="1485" spans="1:21" x14ac:dyDescent="0.25">
      <c r="A1485" s="17">
        <v>1525</v>
      </c>
      <c r="B1485" s="6" t="s">
        <v>4548</v>
      </c>
      <c r="C1485" s="6" t="s">
        <v>1206</v>
      </c>
      <c r="D1485" s="6" t="s">
        <v>49</v>
      </c>
      <c r="E1485" s="6" t="s">
        <v>16</v>
      </c>
      <c r="F1485" s="15">
        <v>60</v>
      </c>
      <c r="G1485" s="6" t="s">
        <v>4549</v>
      </c>
      <c r="H1485" s="6" t="s">
        <v>1998</v>
      </c>
      <c r="I1485" s="6" t="s">
        <v>127</v>
      </c>
      <c r="J1485" s="7">
        <v>44491</v>
      </c>
      <c r="K1485" s="15">
        <v>77</v>
      </c>
      <c r="L1485" s="6" t="s">
        <v>20</v>
      </c>
      <c r="M1485" s="6">
        <f t="shared" si="93"/>
        <v>2021</v>
      </c>
      <c r="N1485" s="6">
        <f t="shared" si="94"/>
        <v>10</v>
      </c>
      <c r="O1485" s="6" t="str">
        <f>VLOOKUP(L1485,'User input'!$D$6:$E$16,2,FALSE)</f>
        <v>Hyperwotsit</v>
      </c>
      <c r="P1485" s="6">
        <f>VLOOKUP(L1485,'User input'!$D$6:$G$16,3,FALSE)</f>
        <v>2.0099999999999998</v>
      </c>
      <c r="Q1485" s="6">
        <f>VLOOKUP(L1485,'User input'!$D$6:$G$16,4,FALSE)</f>
        <v>20</v>
      </c>
      <c r="R1485" s="6">
        <f t="shared" si="95"/>
        <v>1540</v>
      </c>
      <c r="S1485" s="26">
        <f t="shared" si="92"/>
        <v>3095.3999999999996</v>
      </c>
      <c r="T1485" s="26">
        <f>IF(K1485&lt;'User input'!$I$9,'User input'!$J$8,IF(K1485&lt;'User input'!$I$10,'User input'!$J$9,IF(K1485&lt;'User input'!$I$11,'User input'!$J$10,'User input'!$J$11)))*S1485</f>
        <v>154.76999999999998</v>
      </c>
      <c r="U1485" s="26">
        <f>K1485*'User input'!$J$17+'User input'!$J$16</f>
        <v>0.5</v>
      </c>
    </row>
    <row r="1486" spans="1:21" x14ac:dyDescent="0.25">
      <c r="A1486" s="18">
        <v>1526</v>
      </c>
      <c r="B1486" s="10" t="s">
        <v>3604</v>
      </c>
      <c r="C1486" s="10" t="s">
        <v>1959</v>
      </c>
      <c r="D1486" s="10" t="s">
        <v>28</v>
      </c>
      <c r="E1486" s="10" t="s">
        <v>29</v>
      </c>
      <c r="F1486" s="16">
        <v>30</v>
      </c>
      <c r="G1486" s="10" t="s">
        <v>4550</v>
      </c>
      <c r="H1486" s="10" t="s">
        <v>4551</v>
      </c>
      <c r="I1486" s="10" t="s">
        <v>38</v>
      </c>
      <c r="J1486" s="11">
        <v>44106</v>
      </c>
      <c r="K1486" s="16">
        <v>8</v>
      </c>
      <c r="L1486" s="10" t="s">
        <v>52</v>
      </c>
      <c r="M1486" s="10">
        <f t="shared" si="93"/>
        <v>2020</v>
      </c>
      <c r="N1486" s="10">
        <f t="shared" si="94"/>
        <v>10</v>
      </c>
      <c r="O1486" s="10" t="str">
        <f>VLOOKUP(L1486,'User input'!$D$6:$E$16,2,FALSE)</f>
        <v>Megawidget S</v>
      </c>
      <c r="P1486" s="10">
        <f>VLOOKUP(L1486,'User input'!$D$6:$G$16,3,FALSE)</f>
        <v>0.69</v>
      </c>
      <c r="Q1486" s="10">
        <f>VLOOKUP(L1486,'User input'!$D$6:$G$16,4,FALSE)</f>
        <v>24</v>
      </c>
      <c r="R1486" s="10">
        <f t="shared" si="95"/>
        <v>192</v>
      </c>
      <c r="S1486" s="27">
        <f t="shared" si="92"/>
        <v>132.47999999999999</v>
      </c>
      <c r="T1486" s="27">
        <f>IF(K1486&lt;'User input'!$I$9,'User input'!$J$8,IF(K1486&lt;'User input'!$I$10,'User input'!$J$9,IF(K1486&lt;'User input'!$I$11,'User input'!$J$10,'User input'!$J$11)))*S1486</f>
        <v>0</v>
      </c>
      <c r="U1486" s="27">
        <f>K1486*'User input'!$J$17+'User input'!$J$16</f>
        <v>0.5</v>
      </c>
    </row>
    <row r="1487" spans="1:21" x14ac:dyDescent="0.25">
      <c r="A1487" s="17">
        <v>1527</v>
      </c>
      <c r="B1487" s="6" t="s">
        <v>1785</v>
      </c>
      <c r="C1487" s="6" t="s">
        <v>477</v>
      </c>
      <c r="D1487" s="6" t="s">
        <v>28</v>
      </c>
      <c r="E1487" s="6" t="s">
        <v>29</v>
      </c>
      <c r="F1487" s="15">
        <v>90</v>
      </c>
      <c r="G1487" s="6" t="s">
        <v>4552</v>
      </c>
      <c r="H1487" s="6" t="s">
        <v>135</v>
      </c>
      <c r="I1487" s="6" t="s">
        <v>32</v>
      </c>
      <c r="J1487" s="7">
        <v>43957</v>
      </c>
      <c r="K1487" s="15">
        <v>48</v>
      </c>
      <c r="L1487" s="6" t="s">
        <v>52</v>
      </c>
      <c r="M1487" s="6">
        <f t="shared" si="93"/>
        <v>2020</v>
      </c>
      <c r="N1487" s="6">
        <f t="shared" si="94"/>
        <v>5</v>
      </c>
      <c r="O1487" s="6" t="str">
        <f>VLOOKUP(L1487,'User input'!$D$6:$E$16,2,FALSE)</f>
        <v>Megawidget S</v>
      </c>
      <c r="P1487" s="6">
        <f>VLOOKUP(L1487,'User input'!$D$6:$G$16,3,FALSE)</f>
        <v>0.69</v>
      </c>
      <c r="Q1487" s="6">
        <f>VLOOKUP(L1487,'User input'!$D$6:$G$16,4,FALSE)</f>
        <v>24</v>
      </c>
      <c r="R1487" s="6">
        <f t="shared" si="95"/>
        <v>1152</v>
      </c>
      <c r="S1487" s="26">
        <f t="shared" si="92"/>
        <v>794.87999999999988</v>
      </c>
      <c r="T1487" s="26">
        <f>IF(K1487&lt;'User input'!$I$9,'User input'!$J$8,IF(K1487&lt;'User input'!$I$10,'User input'!$J$9,IF(K1487&lt;'User input'!$I$11,'User input'!$J$10,'User input'!$J$11)))*S1487</f>
        <v>23.846399999999996</v>
      </c>
      <c r="U1487" s="26">
        <f>K1487*'User input'!$J$17+'User input'!$J$16</f>
        <v>0.5</v>
      </c>
    </row>
    <row r="1488" spans="1:21" x14ac:dyDescent="0.25">
      <c r="A1488" s="18">
        <v>1528</v>
      </c>
      <c r="B1488" s="10" t="s">
        <v>4553</v>
      </c>
      <c r="C1488" s="10" t="s">
        <v>4554</v>
      </c>
      <c r="D1488" s="10" t="s">
        <v>28</v>
      </c>
      <c r="E1488" s="10" t="s">
        <v>29</v>
      </c>
      <c r="F1488" s="16">
        <v>30</v>
      </c>
      <c r="G1488" s="10" t="s">
        <v>4555</v>
      </c>
      <c r="H1488" s="10" t="s">
        <v>1912</v>
      </c>
      <c r="I1488" s="10" t="s">
        <v>1913</v>
      </c>
      <c r="J1488" s="11">
        <v>44121</v>
      </c>
      <c r="K1488" s="16">
        <v>31</v>
      </c>
      <c r="L1488" s="10" t="s">
        <v>62</v>
      </c>
      <c r="M1488" s="10">
        <f t="shared" si="93"/>
        <v>2020</v>
      </c>
      <c r="N1488" s="10">
        <f t="shared" si="94"/>
        <v>10</v>
      </c>
      <c r="O1488" s="10" t="str">
        <f>VLOOKUP(L1488,'User input'!$D$6:$E$16,2,FALSE)</f>
        <v>Ultrathing V4</v>
      </c>
      <c r="P1488" s="10">
        <f>VLOOKUP(L1488,'User input'!$D$6:$G$16,3,FALSE)</f>
        <v>3.99</v>
      </c>
      <c r="Q1488" s="10">
        <f>VLOOKUP(L1488,'User input'!$D$6:$G$16,4,FALSE)</f>
        <v>24</v>
      </c>
      <c r="R1488" s="10">
        <f t="shared" si="95"/>
        <v>744</v>
      </c>
      <c r="S1488" s="27">
        <f t="shared" si="92"/>
        <v>2968.56</v>
      </c>
      <c r="T1488" s="27">
        <f>IF(K1488&lt;'User input'!$I$9,'User input'!$J$8,IF(K1488&lt;'User input'!$I$10,'User input'!$J$9,IF(K1488&lt;'User input'!$I$11,'User input'!$J$10,'User input'!$J$11)))*S1488</f>
        <v>89.056799999999996</v>
      </c>
      <c r="U1488" s="27">
        <f>K1488*'User input'!$J$17+'User input'!$J$16</f>
        <v>0.5</v>
      </c>
    </row>
    <row r="1489" spans="1:21" x14ac:dyDescent="0.25">
      <c r="A1489" s="17">
        <v>1529</v>
      </c>
      <c r="B1489" s="6" t="s">
        <v>4556</v>
      </c>
      <c r="C1489" s="6" t="s">
        <v>1096</v>
      </c>
      <c r="D1489" s="6" t="s">
        <v>28</v>
      </c>
      <c r="E1489" s="6" t="s">
        <v>29</v>
      </c>
      <c r="F1489" s="15">
        <v>30</v>
      </c>
      <c r="G1489" s="6" t="s">
        <v>4557</v>
      </c>
      <c r="H1489" s="6" t="s">
        <v>1487</v>
      </c>
      <c r="I1489" s="6" t="s">
        <v>32</v>
      </c>
      <c r="J1489" s="7">
        <v>43475</v>
      </c>
      <c r="K1489" s="15">
        <v>32</v>
      </c>
      <c r="L1489" s="6" t="s">
        <v>52</v>
      </c>
      <c r="M1489" s="6">
        <f t="shared" si="93"/>
        <v>2019</v>
      </c>
      <c r="N1489" s="6">
        <f t="shared" si="94"/>
        <v>1</v>
      </c>
      <c r="O1489" s="6" t="str">
        <f>VLOOKUP(L1489,'User input'!$D$6:$E$16,2,FALSE)</f>
        <v>Megawidget S</v>
      </c>
      <c r="P1489" s="6">
        <f>VLOOKUP(L1489,'User input'!$D$6:$G$16,3,FALSE)</f>
        <v>0.69</v>
      </c>
      <c r="Q1489" s="6">
        <f>VLOOKUP(L1489,'User input'!$D$6:$G$16,4,FALSE)</f>
        <v>24</v>
      </c>
      <c r="R1489" s="6">
        <f t="shared" si="95"/>
        <v>768</v>
      </c>
      <c r="S1489" s="26">
        <f t="shared" si="92"/>
        <v>529.91999999999996</v>
      </c>
      <c r="T1489" s="26">
        <f>IF(K1489&lt;'User input'!$I$9,'User input'!$J$8,IF(K1489&lt;'User input'!$I$10,'User input'!$J$9,IF(K1489&lt;'User input'!$I$11,'User input'!$J$10,'User input'!$J$11)))*S1489</f>
        <v>15.897599999999999</v>
      </c>
      <c r="U1489" s="26">
        <f>K1489*'User input'!$J$17+'User input'!$J$16</f>
        <v>0.5</v>
      </c>
    </row>
    <row r="1490" spans="1:21" x14ac:dyDescent="0.25">
      <c r="A1490" s="18">
        <v>1530</v>
      </c>
      <c r="B1490" s="10" t="s">
        <v>3774</v>
      </c>
      <c r="C1490" s="10" t="s">
        <v>4558</v>
      </c>
      <c r="D1490" s="10" t="s">
        <v>28</v>
      </c>
      <c r="E1490" s="10" t="s">
        <v>29</v>
      </c>
      <c r="F1490" s="16">
        <v>30</v>
      </c>
      <c r="G1490" s="10" t="s">
        <v>4559</v>
      </c>
      <c r="H1490" s="10" t="s">
        <v>1201</v>
      </c>
      <c r="I1490" s="10" t="s">
        <v>291</v>
      </c>
      <c r="J1490" s="11">
        <v>43522</v>
      </c>
      <c r="K1490" s="16">
        <v>26</v>
      </c>
      <c r="L1490" s="10" t="s">
        <v>44</v>
      </c>
      <c r="M1490" s="10">
        <f t="shared" si="93"/>
        <v>2019</v>
      </c>
      <c r="N1490" s="10">
        <f t="shared" si="94"/>
        <v>2</v>
      </c>
      <c r="O1490" s="10" t="str">
        <f>VLOOKUP(L1490,'User input'!$D$6:$E$16,2,FALSE)</f>
        <v>Gigastuff</v>
      </c>
      <c r="P1490" s="10">
        <f>VLOOKUP(L1490,'User input'!$D$6:$G$16,3,FALSE)</f>
        <v>1.89</v>
      </c>
      <c r="Q1490" s="10">
        <f>VLOOKUP(L1490,'User input'!$D$6:$G$16,4,FALSE)</f>
        <v>18</v>
      </c>
      <c r="R1490" s="10">
        <f t="shared" si="95"/>
        <v>468</v>
      </c>
      <c r="S1490" s="27">
        <f t="shared" si="92"/>
        <v>884.52</v>
      </c>
      <c r="T1490" s="27">
        <f>IF(K1490&lt;'User input'!$I$9,'User input'!$J$8,IF(K1490&lt;'User input'!$I$10,'User input'!$J$9,IF(K1490&lt;'User input'!$I$11,'User input'!$J$10,'User input'!$J$11)))*S1490</f>
        <v>26.535599999999999</v>
      </c>
      <c r="U1490" s="27">
        <f>K1490*'User input'!$J$17+'User input'!$J$16</f>
        <v>0.5</v>
      </c>
    </row>
    <row r="1491" spans="1:21" x14ac:dyDescent="0.25">
      <c r="A1491" s="17">
        <v>1531</v>
      </c>
      <c r="B1491" s="6" t="s">
        <v>4560</v>
      </c>
      <c r="C1491" s="6" t="s">
        <v>4561</v>
      </c>
      <c r="D1491" s="6" t="s">
        <v>49</v>
      </c>
      <c r="E1491" s="6" t="s">
        <v>16</v>
      </c>
      <c r="F1491" s="15">
        <v>30</v>
      </c>
      <c r="G1491" s="6" t="s">
        <v>4562</v>
      </c>
      <c r="H1491" s="6" t="s">
        <v>4447</v>
      </c>
      <c r="I1491" s="6" t="s">
        <v>32</v>
      </c>
      <c r="J1491" s="7">
        <v>44067</v>
      </c>
      <c r="K1491" s="15">
        <v>66</v>
      </c>
      <c r="L1491" s="6" t="s">
        <v>62</v>
      </c>
      <c r="M1491" s="6">
        <f t="shared" si="93"/>
        <v>2020</v>
      </c>
      <c r="N1491" s="6">
        <f t="shared" si="94"/>
        <v>8</v>
      </c>
      <c r="O1491" s="6" t="str">
        <f>VLOOKUP(L1491,'User input'!$D$6:$E$16,2,FALSE)</f>
        <v>Ultrathing V4</v>
      </c>
      <c r="P1491" s="6">
        <f>VLOOKUP(L1491,'User input'!$D$6:$G$16,3,FALSE)</f>
        <v>3.99</v>
      </c>
      <c r="Q1491" s="6">
        <f>VLOOKUP(L1491,'User input'!$D$6:$G$16,4,FALSE)</f>
        <v>24</v>
      </c>
      <c r="R1491" s="6">
        <f t="shared" si="95"/>
        <v>1584</v>
      </c>
      <c r="S1491" s="26">
        <f t="shared" si="92"/>
        <v>6320.1600000000008</v>
      </c>
      <c r="T1491" s="26">
        <f>IF(K1491&lt;'User input'!$I$9,'User input'!$J$8,IF(K1491&lt;'User input'!$I$10,'User input'!$J$9,IF(K1491&lt;'User input'!$I$11,'User input'!$J$10,'User input'!$J$11)))*S1491</f>
        <v>316.00800000000004</v>
      </c>
      <c r="U1491" s="26">
        <f>K1491*'User input'!$J$17+'User input'!$J$16</f>
        <v>0.5</v>
      </c>
    </row>
    <row r="1492" spans="1:21" x14ac:dyDescent="0.25">
      <c r="A1492" s="18">
        <v>1532</v>
      </c>
      <c r="B1492" s="10" t="s">
        <v>4563</v>
      </c>
      <c r="C1492" s="10" t="s">
        <v>4564</v>
      </c>
      <c r="D1492" s="10" t="s">
        <v>49</v>
      </c>
      <c r="E1492" s="10" t="s">
        <v>16</v>
      </c>
      <c r="F1492" s="16">
        <v>30</v>
      </c>
      <c r="G1492" s="10" t="s">
        <v>4565</v>
      </c>
      <c r="H1492" s="10" t="s">
        <v>1205</v>
      </c>
      <c r="I1492" s="10" t="s">
        <v>291</v>
      </c>
      <c r="J1492" s="11">
        <v>44493</v>
      </c>
      <c r="K1492" s="16">
        <v>99</v>
      </c>
      <c r="L1492" s="10" t="s">
        <v>62</v>
      </c>
      <c r="M1492" s="10">
        <f t="shared" si="93"/>
        <v>2021</v>
      </c>
      <c r="N1492" s="10">
        <f t="shared" si="94"/>
        <v>10</v>
      </c>
      <c r="O1492" s="10" t="str">
        <f>VLOOKUP(L1492,'User input'!$D$6:$E$16,2,FALSE)</f>
        <v>Ultrathing V4</v>
      </c>
      <c r="P1492" s="10">
        <f>VLOOKUP(L1492,'User input'!$D$6:$G$16,3,FALSE)</f>
        <v>3.99</v>
      </c>
      <c r="Q1492" s="10">
        <f>VLOOKUP(L1492,'User input'!$D$6:$G$16,4,FALSE)</f>
        <v>24</v>
      </c>
      <c r="R1492" s="10">
        <f t="shared" si="95"/>
        <v>2376</v>
      </c>
      <c r="S1492" s="27">
        <f t="shared" si="92"/>
        <v>9480.24</v>
      </c>
      <c r="T1492" s="27">
        <f>IF(K1492&lt;'User input'!$I$9,'User input'!$J$8,IF(K1492&lt;'User input'!$I$10,'User input'!$J$9,IF(K1492&lt;'User input'!$I$11,'User input'!$J$10,'User input'!$J$11)))*S1492</f>
        <v>474.012</v>
      </c>
      <c r="U1492" s="27">
        <f>K1492*'User input'!$J$17+'User input'!$J$16</f>
        <v>0.5</v>
      </c>
    </row>
    <row r="1493" spans="1:21" x14ac:dyDescent="0.25">
      <c r="A1493" s="17">
        <v>1533</v>
      </c>
      <c r="B1493" s="6" t="s">
        <v>1565</v>
      </c>
      <c r="C1493" s="6" t="s">
        <v>2712</v>
      </c>
      <c r="D1493" s="6" t="s">
        <v>28</v>
      </c>
      <c r="E1493" s="6" t="s">
        <v>29</v>
      </c>
      <c r="F1493" s="15">
        <v>30</v>
      </c>
      <c r="G1493" s="6" t="s">
        <v>4566</v>
      </c>
      <c r="H1493" s="6" t="s">
        <v>1944</v>
      </c>
      <c r="I1493" s="6" t="s">
        <v>32</v>
      </c>
      <c r="J1493" s="7">
        <v>43726</v>
      </c>
      <c r="K1493" s="15">
        <v>46</v>
      </c>
      <c r="L1493" s="6" t="s">
        <v>157</v>
      </c>
      <c r="M1493" s="6">
        <f t="shared" si="93"/>
        <v>2019</v>
      </c>
      <c r="N1493" s="6">
        <f t="shared" si="94"/>
        <v>9</v>
      </c>
      <c r="O1493" s="6" t="str">
        <f>VLOOKUP(L1493,'User input'!$D$6:$E$16,2,FALSE)</f>
        <v>Ultrathing V3</v>
      </c>
      <c r="P1493" s="6">
        <f>VLOOKUP(L1493,'User input'!$D$6:$G$16,3,FALSE)</f>
        <v>3.39</v>
      </c>
      <c r="Q1493" s="6">
        <f>VLOOKUP(L1493,'User input'!$D$6:$G$16,4,FALSE)</f>
        <v>24</v>
      </c>
      <c r="R1493" s="6">
        <f t="shared" si="95"/>
        <v>1104</v>
      </c>
      <c r="S1493" s="26">
        <f t="shared" si="92"/>
        <v>3742.56</v>
      </c>
      <c r="T1493" s="26">
        <f>IF(K1493&lt;'User input'!$I$9,'User input'!$J$8,IF(K1493&lt;'User input'!$I$10,'User input'!$J$9,IF(K1493&lt;'User input'!$I$11,'User input'!$J$10,'User input'!$J$11)))*S1493</f>
        <v>112.27679999999999</v>
      </c>
      <c r="U1493" s="26">
        <f>K1493*'User input'!$J$17+'User input'!$J$16</f>
        <v>0.5</v>
      </c>
    </row>
    <row r="1494" spans="1:21" x14ac:dyDescent="0.25">
      <c r="A1494" s="18">
        <v>1534</v>
      </c>
      <c r="B1494" s="10" t="s">
        <v>3160</v>
      </c>
      <c r="C1494" s="10" t="s">
        <v>4567</v>
      </c>
      <c r="D1494" s="10" t="s">
        <v>49</v>
      </c>
      <c r="E1494" s="10" t="s">
        <v>16</v>
      </c>
      <c r="F1494" s="16">
        <v>90</v>
      </c>
      <c r="G1494" s="10" t="s">
        <v>4568</v>
      </c>
      <c r="H1494" s="10" t="s">
        <v>4569</v>
      </c>
      <c r="I1494" s="10" t="s">
        <v>25</v>
      </c>
      <c r="J1494" s="11">
        <v>43770</v>
      </c>
      <c r="K1494" s="16">
        <v>83</v>
      </c>
      <c r="L1494" s="10" t="s">
        <v>20</v>
      </c>
      <c r="M1494" s="10">
        <f t="shared" si="93"/>
        <v>2019</v>
      </c>
      <c r="N1494" s="10">
        <f t="shared" si="94"/>
        <v>11</v>
      </c>
      <c r="O1494" s="10" t="str">
        <f>VLOOKUP(L1494,'User input'!$D$6:$E$16,2,FALSE)</f>
        <v>Hyperwotsit</v>
      </c>
      <c r="P1494" s="10">
        <f>VLOOKUP(L1494,'User input'!$D$6:$G$16,3,FALSE)</f>
        <v>2.0099999999999998</v>
      </c>
      <c r="Q1494" s="10">
        <f>VLOOKUP(L1494,'User input'!$D$6:$G$16,4,FALSE)</f>
        <v>20</v>
      </c>
      <c r="R1494" s="10">
        <f t="shared" si="95"/>
        <v>1660</v>
      </c>
      <c r="S1494" s="27">
        <f t="shared" si="92"/>
        <v>3336.5999999999995</v>
      </c>
      <c r="T1494" s="27">
        <f>IF(K1494&lt;'User input'!$I$9,'User input'!$J$8,IF(K1494&lt;'User input'!$I$10,'User input'!$J$9,IF(K1494&lt;'User input'!$I$11,'User input'!$J$10,'User input'!$J$11)))*S1494</f>
        <v>166.82999999999998</v>
      </c>
      <c r="U1494" s="27">
        <f>K1494*'User input'!$J$17+'User input'!$J$16</f>
        <v>0.5</v>
      </c>
    </row>
    <row r="1495" spans="1:21" x14ac:dyDescent="0.25">
      <c r="A1495" s="17">
        <v>1535</v>
      </c>
      <c r="B1495" s="6" t="s">
        <v>1374</v>
      </c>
      <c r="C1495" s="6" t="s">
        <v>868</v>
      </c>
      <c r="D1495" s="6" t="s">
        <v>28</v>
      </c>
      <c r="E1495" s="6" t="s">
        <v>29</v>
      </c>
      <c r="F1495" s="15">
        <v>90</v>
      </c>
      <c r="G1495" s="6" t="s">
        <v>4570</v>
      </c>
      <c r="H1495" s="6" t="s">
        <v>4571</v>
      </c>
      <c r="I1495" s="6" t="s">
        <v>32</v>
      </c>
      <c r="J1495" s="7">
        <v>43814</v>
      </c>
      <c r="K1495" s="15">
        <v>21</v>
      </c>
      <c r="L1495" s="6" t="s">
        <v>78</v>
      </c>
      <c r="M1495" s="6">
        <f t="shared" si="93"/>
        <v>2019</v>
      </c>
      <c r="N1495" s="6">
        <f t="shared" si="94"/>
        <v>12</v>
      </c>
      <c r="O1495" s="6" t="str">
        <f>VLOOKUP(L1495,'User input'!$D$6:$E$16,2,FALSE)</f>
        <v>Ultrathing V2</v>
      </c>
      <c r="P1495" s="6">
        <f>VLOOKUP(L1495,'User input'!$D$6:$G$16,3,FALSE)</f>
        <v>2.95</v>
      </c>
      <c r="Q1495" s="6">
        <f>VLOOKUP(L1495,'User input'!$D$6:$G$16,4,FALSE)</f>
        <v>20</v>
      </c>
      <c r="R1495" s="6">
        <f t="shared" si="95"/>
        <v>420</v>
      </c>
      <c r="S1495" s="26">
        <f t="shared" si="92"/>
        <v>1239</v>
      </c>
      <c r="T1495" s="26">
        <f>IF(K1495&lt;'User input'!$I$9,'User input'!$J$8,IF(K1495&lt;'User input'!$I$10,'User input'!$J$9,IF(K1495&lt;'User input'!$I$11,'User input'!$J$10,'User input'!$J$11)))*S1495</f>
        <v>37.17</v>
      </c>
      <c r="U1495" s="26">
        <f>K1495*'User input'!$J$17+'User input'!$J$16</f>
        <v>0.5</v>
      </c>
    </row>
    <row r="1496" spans="1:21" x14ac:dyDescent="0.25">
      <c r="A1496" s="18">
        <v>1536</v>
      </c>
      <c r="B1496" s="10" t="s">
        <v>4572</v>
      </c>
      <c r="C1496" s="10" t="s">
        <v>2339</v>
      </c>
      <c r="D1496" s="10" t="s">
        <v>15</v>
      </c>
      <c r="E1496" s="10" t="s">
        <v>16</v>
      </c>
      <c r="F1496" s="16">
        <v>60</v>
      </c>
      <c r="G1496" s="10" t="s">
        <v>10372</v>
      </c>
      <c r="H1496" s="10" t="s">
        <v>814</v>
      </c>
      <c r="I1496" s="10" t="s">
        <v>815</v>
      </c>
      <c r="J1496" s="11">
        <v>44511</v>
      </c>
      <c r="K1496" s="16">
        <v>62</v>
      </c>
      <c r="L1496" s="10" t="s">
        <v>20</v>
      </c>
      <c r="M1496" s="10">
        <f t="shared" si="93"/>
        <v>2021</v>
      </c>
      <c r="N1496" s="10">
        <f t="shared" si="94"/>
        <v>11</v>
      </c>
      <c r="O1496" s="10" t="str">
        <f>VLOOKUP(L1496,'User input'!$D$6:$E$16,2,FALSE)</f>
        <v>Hyperwotsit</v>
      </c>
      <c r="P1496" s="10">
        <f>VLOOKUP(L1496,'User input'!$D$6:$G$16,3,FALSE)</f>
        <v>2.0099999999999998</v>
      </c>
      <c r="Q1496" s="10">
        <f>VLOOKUP(L1496,'User input'!$D$6:$G$16,4,FALSE)</f>
        <v>20</v>
      </c>
      <c r="R1496" s="10">
        <f t="shared" si="95"/>
        <v>1240</v>
      </c>
      <c r="S1496" s="27">
        <f t="shared" si="92"/>
        <v>2492.3999999999996</v>
      </c>
      <c r="T1496" s="27">
        <f>IF(K1496&lt;'User input'!$I$9,'User input'!$J$8,IF(K1496&lt;'User input'!$I$10,'User input'!$J$9,IF(K1496&lt;'User input'!$I$11,'User input'!$J$10,'User input'!$J$11)))*S1496</f>
        <v>124.61999999999999</v>
      </c>
      <c r="U1496" s="27">
        <f>K1496*'User input'!$J$17+'User input'!$J$16</f>
        <v>0.5</v>
      </c>
    </row>
    <row r="1497" spans="1:21" x14ac:dyDescent="0.25">
      <c r="A1497" s="17">
        <v>1537</v>
      </c>
      <c r="B1497" s="6" t="s">
        <v>4574</v>
      </c>
      <c r="C1497" s="6" t="s">
        <v>4575</v>
      </c>
      <c r="D1497" s="6" t="s">
        <v>15</v>
      </c>
      <c r="E1497" s="6" t="s">
        <v>16</v>
      </c>
      <c r="F1497" s="15">
        <v>90</v>
      </c>
      <c r="G1497" s="6" t="s">
        <v>4576</v>
      </c>
      <c r="H1497" s="6" t="s">
        <v>3232</v>
      </c>
      <c r="I1497" s="6" t="s">
        <v>32</v>
      </c>
      <c r="J1497" s="7">
        <v>43766</v>
      </c>
      <c r="K1497" s="15">
        <v>34</v>
      </c>
      <c r="L1497" s="6" t="s">
        <v>68</v>
      </c>
      <c r="M1497" s="6">
        <f t="shared" si="93"/>
        <v>2019</v>
      </c>
      <c r="N1497" s="6">
        <f t="shared" si="94"/>
        <v>10</v>
      </c>
      <c r="O1497" s="6" t="str">
        <f>VLOOKUP(L1497,'User input'!$D$6:$E$16,2,FALSE)</f>
        <v>Megawidget M</v>
      </c>
      <c r="P1497" s="6">
        <f>VLOOKUP(L1497,'User input'!$D$6:$G$16,3,FALSE)</f>
        <v>1.29</v>
      </c>
      <c r="Q1497" s="6">
        <f>VLOOKUP(L1497,'User input'!$D$6:$G$16,4,FALSE)</f>
        <v>24</v>
      </c>
      <c r="R1497" s="6">
        <f t="shared" si="95"/>
        <v>816</v>
      </c>
      <c r="S1497" s="26">
        <f t="shared" si="92"/>
        <v>1052.6400000000001</v>
      </c>
      <c r="T1497" s="26">
        <f>IF(K1497&lt;'User input'!$I$9,'User input'!$J$8,IF(K1497&lt;'User input'!$I$10,'User input'!$J$9,IF(K1497&lt;'User input'!$I$11,'User input'!$J$10,'User input'!$J$11)))*S1497</f>
        <v>31.5792</v>
      </c>
      <c r="U1497" s="26">
        <f>K1497*'User input'!$J$17+'User input'!$J$16</f>
        <v>0.5</v>
      </c>
    </row>
    <row r="1498" spans="1:21" x14ac:dyDescent="0.25">
      <c r="A1498" s="18">
        <v>1538</v>
      </c>
      <c r="B1498" s="10" t="s">
        <v>1901</v>
      </c>
      <c r="C1498" s="10" t="s">
        <v>2117</v>
      </c>
      <c r="D1498" s="10" t="s">
        <v>28</v>
      </c>
      <c r="E1498" s="10" t="s">
        <v>29</v>
      </c>
      <c r="F1498" s="16">
        <v>90</v>
      </c>
      <c r="G1498" s="10" t="s">
        <v>4577</v>
      </c>
      <c r="H1498" s="10" t="s">
        <v>4578</v>
      </c>
      <c r="I1498" s="10" t="s">
        <v>38</v>
      </c>
      <c r="J1498" s="11">
        <v>44508</v>
      </c>
      <c r="K1498" s="16">
        <v>89</v>
      </c>
      <c r="L1498" s="10" t="s">
        <v>20</v>
      </c>
      <c r="M1498" s="10">
        <f t="shared" si="93"/>
        <v>2021</v>
      </c>
      <c r="N1498" s="10">
        <f t="shared" si="94"/>
        <v>11</v>
      </c>
      <c r="O1498" s="10" t="str">
        <f>VLOOKUP(L1498,'User input'!$D$6:$E$16,2,FALSE)</f>
        <v>Hyperwotsit</v>
      </c>
      <c r="P1498" s="10">
        <f>VLOOKUP(L1498,'User input'!$D$6:$G$16,3,FALSE)</f>
        <v>2.0099999999999998</v>
      </c>
      <c r="Q1498" s="10">
        <f>VLOOKUP(L1498,'User input'!$D$6:$G$16,4,FALSE)</f>
        <v>20</v>
      </c>
      <c r="R1498" s="10">
        <f t="shared" si="95"/>
        <v>1780</v>
      </c>
      <c r="S1498" s="27">
        <f t="shared" si="92"/>
        <v>3577.7999999999997</v>
      </c>
      <c r="T1498" s="27">
        <f>IF(K1498&lt;'User input'!$I$9,'User input'!$J$8,IF(K1498&lt;'User input'!$I$10,'User input'!$J$9,IF(K1498&lt;'User input'!$I$11,'User input'!$J$10,'User input'!$J$11)))*S1498</f>
        <v>178.89</v>
      </c>
      <c r="U1498" s="27">
        <f>K1498*'User input'!$J$17+'User input'!$J$16</f>
        <v>0.5</v>
      </c>
    </row>
    <row r="1499" spans="1:21" x14ac:dyDescent="0.25">
      <c r="A1499" s="17">
        <v>1539</v>
      </c>
      <c r="B1499" s="6" t="s">
        <v>1229</v>
      </c>
      <c r="C1499" s="6" t="s">
        <v>1866</v>
      </c>
      <c r="D1499" s="6" t="s">
        <v>28</v>
      </c>
      <c r="E1499" s="6" t="s">
        <v>29</v>
      </c>
      <c r="F1499" s="15">
        <v>60</v>
      </c>
      <c r="G1499" s="6" t="s">
        <v>4579</v>
      </c>
      <c r="H1499" s="6" t="s">
        <v>2732</v>
      </c>
      <c r="I1499" s="6" t="s">
        <v>122</v>
      </c>
      <c r="J1499" s="7">
        <v>44472</v>
      </c>
      <c r="K1499" s="15">
        <v>60</v>
      </c>
      <c r="L1499" s="6" t="s">
        <v>68</v>
      </c>
      <c r="M1499" s="6">
        <f t="shared" si="93"/>
        <v>2021</v>
      </c>
      <c r="N1499" s="6">
        <f t="shared" si="94"/>
        <v>10</v>
      </c>
      <c r="O1499" s="6" t="str">
        <f>VLOOKUP(L1499,'User input'!$D$6:$E$16,2,FALSE)</f>
        <v>Megawidget M</v>
      </c>
      <c r="P1499" s="6">
        <f>VLOOKUP(L1499,'User input'!$D$6:$G$16,3,FALSE)</f>
        <v>1.29</v>
      </c>
      <c r="Q1499" s="6">
        <f>VLOOKUP(L1499,'User input'!$D$6:$G$16,4,FALSE)</f>
        <v>24</v>
      </c>
      <c r="R1499" s="6">
        <f t="shared" si="95"/>
        <v>1440</v>
      </c>
      <c r="S1499" s="26">
        <f t="shared" si="92"/>
        <v>1857.6000000000001</v>
      </c>
      <c r="T1499" s="26">
        <f>IF(K1499&lt;'User input'!$I$9,'User input'!$J$8,IF(K1499&lt;'User input'!$I$10,'User input'!$J$9,IF(K1499&lt;'User input'!$I$11,'User input'!$J$10,'User input'!$J$11)))*S1499</f>
        <v>92.88000000000001</v>
      </c>
      <c r="U1499" s="26">
        <f>K1499*'User input'!$J$17+'User input'!$J$16</f>
        <v>0.5</v>
      </c>
    </row>
    <row r="1500" spans="1:21" x14ac:dyDescent="0.25">
      <c r="A1500" s="18">
        <v>1540</v>
      </c>
      <c r="B1500" s="10" t="s">
        <v>4580</v>
      </c>
      <c r="C1500" s="10" t="s">
        <v>4066</v>
      </c>
      <c r="D1500" s="10" t="s">
        <v>28</v>
      </c>
      <c r="E1500" s="10" t="s">
        <v>29</v>
      </c>
      <c r="F1500" s="16">
        <v>90</v>
      </c>
      <c r="G1500" s="10" t="s">
        <v>4581</v>
      </c>
      <c r="H1500" s="10" t="s">
        <v>4582</v>
      </c>
      <c r="I1500" s="10" t="s">
        <v>185</v>
      </c>
      <c r="J1500" s="11">
        <v>43597</v>
      </c>
      <c r="K1500" s="16">
        <v>72</v>
      </c>
      <c r="L1500" s="10" t="s">
        <v>20</v>
      </c>
      <c r="M1500" s="10">
        <f t="shared" si="93"/>
        <v>2019</v>
      </c>
      <c r="N1500" s="10">
        <f t="shared" si="94"/>
        <v>5</v>
      </c>
      <c r="O1500" s="10" t="str">
        <f>VLOOKUP(L1500,'User input'!$D$6:$E$16,2,FALSE)</f>
        <v>Hyperwotsit</v>
      </c>
      <c r="P1500" s="10">
        <f>VLOOKUP(L1500,'User input'!$D$6:$G$16,3,FALSE)</f>
        <v>2.0099999999999998</v>
      </c>
      <c r="Q1500" s="10">
        <f>VLOOKUP(L1500,'User input'!$D$6:$G$16,4,FALSE)</f>
        <v>20</v>
      </c>
      <c r="R1500" s="10">
        <f t="shared" si="95"/>
        <v>1440</v>
      </c>
      <c r="S1500" s="27">
        <f t="shared" si="92"/>
        <v>2894.3999999999996</v>
      </c>
      <c r="T1500" s="27">
        <f>IF(K1500&lt;'User input'!$I$9,'User input'!$J$8,IF(K1500&lt;'User input'!$I$10,'User input'!$J$9,IF(K1500&lt;'User input'!$I$11,'User input'!$J$10,'User input'!$J$11)))*S1500</f>
        <v>144.72</v>
      </c>
      <c r="U1500" s="27">
        <f>K1500*'User input'!$J$17+'User input'!$J$16</f>
        <v>0.5</v>
      </c>
    </row>
    <row r="1501" spans="1:21" x14ac:dyDescent="0.25">
      <c r="A1501" s="18">
        <v>1542</v>
      </c>
      <c r="B1501" s="10" t="s">
        <v>4583</v>
      </c>
      <c r="C1501" s="10" t="s">
        <v>4584</v>
      </c>
      <c r="D1501" s="10" t="s">
        <v>28</v>
      </c>
      <c r="E1501" s="10" t="s">
        <v>29</v>
      </c>
      <c r="F1501" s="16">
        <v>30</v>
      </c>
      <c r="G1501" s="10" t="s">
        <v>4585</v>
      </c>
      <c r="H1501" s="10" t="s">
        <v>4077</v>
      </c>
      <c r="I1501" s="10" t="s">
        <v>32</v>
      </c>
      <c r="J1501" s="11">
        <v>44322</v>
      </c>
      <c r="K1501" s="16">
        <v>66</v>
      </c>
      <c r="L1501" s="10" t="s">
        <v>33</v>
      </c>
      <c r="M1501" s="10">
        <f t="shared" si="93"/>
        <v>2021</v>
      </c>
      <c r="N1501" s="10">
        <f t="shared" si="94"/>
        <v>5</v>
      </c>
      <c r="O1501" s="10" t="str">
        <f>VLOOKUP(L1501,'User input'!$D$6:$E$16,2,FALSE)</f>
        <v>Megawidget L</v>
      </c>
      <c r="P1501" s="10">
        <f>VLOOKUP(L1501,'User input'!$D$6:$G$16,3,FALSE)</f>
        <v>1.79</v>
      </c>
      <c r="Q1501" s="10">
        <f>VLOOKUP(L1501,'User input'!$D$6:$G$16,4,FALSE)</f>
        <v>24</v>
      </c>
      <c r="R1501" s="10">
        <f t="shared" si="95"/>
        <v>1584</v>
      </c>
      <c r="S1501" s="27">
        <f t="shared" si="92"/>
        <v>2835.36</v>
      </c>
      <c r="T1501" s="27">
        <f>IF(K1501&lt;'User input'!$I$9,'User input'!$J$8,IF(K1501&lt;'User input'!$I$10,'User input'!$J$9,IF(K1501&lt;'User input'!$I$11,'User input'!$J$10,'User input'!$J$11)))*S1501</f>
        <v>141.768</v>
      </c>
      <c r="U1501" s="27">
        <f>K1501*'User input'!$J$17+'User input'!$J$16</f>
        <v>0.5</v>
      </c>
    </row>
    <row r="1502" spans="1:21" x14ac:dyDescent="0.25">
      <c r="A1502" s="17">
        <v>1543</v>
      </c>
      <c r="B1502" s="6" t="s">
        <v>4586</v>
      </c>
      <c r="C1502" s="6" t="s">
        <v>4587</v>
      </c>
      <c r="D1502" s="6" t="s">
        <v>15</v>
      </c>
      <c r="E1502" s="6" t="s">
        <v>16</v>
      </c>
      <c r="F1502" s="15">
        <v>30</v>
      </c>
      <c r="G1502" s="6" t="s">
        <v>4588</v>
      </c>
      <c r="H1502" s="6" t="s">
        <v>844</v>
      </c>
      <c r="I1502" s="6" t="s">
        <v>122</v>
      </c>
      <c r="J1502" s="7">
        <v>43966</v>
      </c>
      <c r="K1502" s="15">
        <v>86</v>
      </c>
      <c r="L1502" s="6" t="s">
        <v>44</v>
      </c>
      <c r="M1502" s="6">
        <f t="shared" si="93"/>
        <v>2020</v>
      </c>
      <c r="N1502" s="6">
        <f t="shared" si="94"/>
        <v>5</v>
      </c>
      <c r="O1502" s="6" t="str">
        <f>VLOOKUP(L1502,'User input'!$D$6:$E$16,2,FALSE)</f>
        <v>Gigastuff</v>
      </c>
      <c r="P1502" s="6">
        <f>VLOOKUP(L1502,'User input'!$D$6:$G$16,3,FALSE)</f>
        <v>1.89</v>
      </c>
      <c r="Q1502" s="6">
        <f>VLOOKUP(L1502,'User input'!$D$6:$G$16,4,FALSE)</f>
        <v>18</v>
      </c>
      <c r="R1502" s="6">
        <f t="shared" si="95"/>
        <v>1548</v>
      </c>
      <c r="S1502" s="26">
        <f t="shared" si="92"/>
        <v>2925.72</v>
      </c>
      <c r="T1502" s="26">
        <f>IF(K1502&lt;'User input'!$I$9,'User input'!$J$8,IF(K1502&lt;'User input'!$I$10,'User input'!$J$9,IF(K1502&lt;'User input'!$I$11,'User input'!$J$10,'User input'!$J$11)))*S1502</f>
        <v>146.286</v>
      </c>
      <c r="U1502" s="26">
        <f>K1502*'User input'!$J$17+'User input'!$J$16</f>
        <v>0.5</v>
      </c>
    </row>
    <row r="1503" spans="1:21" x14ac:dyDescent="0.25">
      <c r="A1503" s="18">
        <v>1544</v>
      </c>
      <c r="B1503" s="10" t="s">
        <v>4589</v>
      </c>
      <c r="C1503" s="10" t="s">
        <v>1821</v>
      </c>
      <c r="D1503" s="10" t="s">
        <v>617</v>
      </c>
      <c r="E1503" s="10" t="s">
        <v>29</v>
      </c>
      <c r="F1503" s="16">
        <v>30</v>
      </c>
      <c r="G1503" s="10" t="s">
        <v>4590</v>
      </c>
      <c r="H1503" s="10" t="s">
        <v>4591</v>
      </c>
      <c r="I1503" s="10" t="s">
        <v>25</v>
      </c>
      <c r="J1503" s="11">
        <v>44190</v>
      </c>
      <c r="K1503" s="16">
        <v>11</v>
      </c>
      <c r="L1503" s="10" t="s">
        <v>78</v>
      </c>
      <c r="M1503" s="10">
        <f t="shared" si="93"/>
        <v>2020</v>
      </c>
      <c r="N1503" s="10">
        <f t="shared" si="94"/>
        <v>12</v>
      </c>
      <c r="O1503" s="10" t="str">
        <f>VLOOKUP(L1503,'User input'!$D$6:$E$16,2,FALSE)</f>
        <v>Ultrathing V2</v>
      </c>
      <c r="P1503" s="10">
        <f>VLOOKUP(L1503,'User input'!$D$6:$G$16,3,FALSE)</f>
        <v>2.95</v>
      </c>
      <c r="Q1503" s="10">
        <f>VLOOKUP(L1503,'User input'!$D$6:$G$16,4,FALSE)</f>
        <v>20</v>
      </c>
      <c r="R1503" s="10">
        <f t="shared" si="95"/>
        <v>220</v>
      </c>
      <c r="S1503" s="27">
        <f t="shared" si="92"/>
        <v>649</v>
      </c>
      <c r="T1503" s="27">
        <f>IF(K1503&lt;'User input'!$I$9,'User input'!$J$8,IF(K1503&lt;'User input'!$I$10,'User input'!$J$9,IF(K1503&lt;'User input'!$I$11,'User input'!$J$10,'User input'!$J$11)))*S1503</f>
        <v>0</v>
      </c>
      <c r="U1503" s="27">
        <f>K1503*'User input'!$J$17+'User input'!$J$16</f>
        <v>0.5</v>
      </c>
    </row>
    <row r="1504" spans="1:21" x14ac:dyDescent="0.25">
      <c r="A1504" s="17">
        <v>1545</v>
      </c>
      <c r="B1504" s="6" t="s">
        <v>4592</v>
      </c>
      <c r="C1504" s="6" t="s">
        <v>4593</v>
      </c>
      <c r="D1504" s="6" t="s">
        <v>15</v>
      </c>
      <c r="E1504" s="6" t="s">
        <v>16</v>
      </c>
      <c r="F1504" s="15">
        <v>60</v>
      </c>
      <c r="G1504" s="6" t="s">
        <v>4594</v>
      </c>
      <c r="H1504" s="6" t="s">
        <v>4595</v>
      </c>
      <c r="I1504" s="6" t="s">
        <v>38</v>
      </c>
      <c r="J1504" s="7">
        <v>44442</v>
      </c>
      <c r="K1504" s="15">
        <v>73</v>
      </c>
      <c r="L1504" s="6" t="s">
        <v>157</v>
      </c>
      <c r="M1504" s="6">
        <f t="shared" si="93"/>
        <v>2021</v>
      </c>
      <c r="N1504" s="6">
        <f t="shared" si="94"/>
        <v>9</v>
      </c>
      <c r="O1504" s="6" t="str">
        <f>VLOOKUP(L1504,'User input'!$D$6:$E$16,2,FALSE)</f>
        <v>Ultrathing V3</v>
      </c>
      <c r="P1504" s="6">
        <f>VLOOKUP(L1504,'User input'!$D$6:$G$16,3,FALSE)</f>
        <v>3.39</v>
      </c>
      <c r="Q1504" s="6">
        <f>VLOOKUP(L1504,'User input'!$D$6:$G$16,4,FALSE)</f>
        <v>24</v>
      </c>
      <c r="R1504" s="6">
        <f t="shared" si="95"/>
        <v>1752</v>
      </c>
      <c r="S1504" s="26">
        <f t="shared" si="92"/>
        <v>5939.2800000000007</v>
      </c>
      <c r="T1504" s="26">
        <f>IF(K1504&lt;'User input'!$I$9,'User input'!$J$8,IF(K1504&lt;'User input'!$I$10,'User input'!$J$9,IF(K1504&lt;'User input'!$I$11,'User input'!$J$10,'User input'!$J$11)))*S1504</f>
        <v>296.96400000000006</v>
      </c>
      <c r="U1504" s="26">
        <f>K1504*'User input'!$J$17+'User input'!$J$16</f>
        <v>0.5</v>
      </c>
    </row>
    <row r="1505" spans="1:21" x14ac:dyDescent="0.25">
      <c r="A1505" s="18">
        <v>1546</v>
      </c>
      <c r="B1505" s="10" t="s">
        <v>4596</v>
      </c>
      <c r="C1505" s="10" t="s">
        <v>512</v>
      </c>
      <c r="D1505" s="10" t="s">
        <v>49</v>
      </c>
      <c r="E1505" s="10" t="s">
        <v>16</v>
      </c>
      <c r="F1505" s="16">
        <v>90</v>
      </c>
      <c r="G1505" s="10" t="s">
        <v>4597</v>
      </c>
      <c r="H1505" s="10" t="s">
        <v>374</v>
      </c>
      <c r="I1505" s="10" t="s">
        <v>144</v>
      </c>
      <c r="J1505" s="11">
        <v>44098</v>
      </c>
      <c r="K1505" s="16">
        <v>29</v>
      </c>
      <c r="L1505" s="10" t="s">
        <v>39</v>
      </c>
      <c r="M1505" s="10">
        <f t="shared" si="93"/>
        <v>2020</v>
      </c>
      <c r="N1505" s="10">
        <f t="shared" si="94"/>
        <v>9</v>
      </c>
      <c r="O1505" s="10" t="str">
        <f>VLOOKUP(L1505,'User input'!$D$6:$E$16,2,FALSE)</f>
        <v>Ultrathing V1</v>
      </c>
      <c r="P1505" s="10">
        <f>VLOOKUP(L1505,'User input'!$D$6:$G$16,3,FALSE)</f>
        <v>1.79</v>
      </c>
      <c r="Q1505" s="10">
        <f>VLOOKUP(L1505,'User input'!$D$6:$G$16,4,FALSE)</f>
        <v>17</v>
      </c>
      <c r="R1505" s="10">
        <f t="shared" si="95"/>
        <v>493</v>
      </c>
      <c r="S1505" s="27">
        <f t="shared" si="92"/>
        <v>882.47</v>
      </c>
      <c r="T1505" s="27">
        <f>IF(K1505&lt;'User input'!$I$9,'User input'!$J$8,IF(K1505&lt;'User input'!$I$10,'User input'!$J$9,IF(K1505&lt;'User input'!$I$11,'User input'!$J$10,'User input'!$J$11)))*S1505</f>
        <v>26.4741</v>
      </c>
      <c r="U1505" s="27">
        <f>K1505*'User input'!$J$17+'User input'!$J$16</f>
        <v>0.5</v>
      </c>
    </row>
    <row r="1506" spans="1:21" x14ac:dyDescent="0.25">
      <c r="A1506" s="17">
        <v>1547</v>
      </c>
      <c r="B1506" s="6" t="s">
        <v>4598</v>
      </c>
      <c r="C1506" s="6" t="s">
        <v>4599</v>
      </c>
      <c r="D1506" s="6" t="s">
        <v>49</v>
      </c>
      <c r="E1506" s="6" t="s">
        <v>16</v>
      </c>
      <c r="F1506" s="15">
        <v>90</v>
      </c>
      <c r="G1506" s="6" t="s">
        <v>4600</v>
      </c>
      <c r="H1506" s="6" t="s">
        <v>2880</v>
      </c>
      <c r="I1506" s="6" t="s">
        <v>32</v>
      </c>
      <c r="J1506" s="7">
        <v>44166</v>
      </c>
      <c r="K1506" s="15">
        <v>62</v>
      </c>
      <c r="L1506" s="6" t="s">
        <v>78</v>
      </c>
      <c r="M1506" s="6">
        <f t="shared" si="93"/>
        <v>2020</v>
      </c>
      <c r="N1506" s="6">
        <f t="shared" si="94"/>
        <v>12</v>
      </c>
      <c r="O1506" s="6" t="str">
        <f>VLOOKUP(L1506,'User input'!$D$6:$E$16,2,FALSE)</f>
        <v>Ultrathing V2</v>
      </c>
      <c r="P1506" s="6">
        <f>VLOOKUP(L1506,'User input'!$D$6:$G$16,3,FALSE)</f>
        <v>2.95</v>
      </c>
      <c r="Q1506" s="6">
        <f>VLOOKUP(L1506,'User input'!$D$6:$G$16,4,FALSE)</f>
        <v>20</v>
      </c>
      <c r="R1506" s="6">
        <f t="shared" si="95"/>
        <v>1240</v>
      </c>
      <c r="S1506" s="26">
        <f t="shared" si="92"/>
        <v>3658</v>
      </c>
      <c r="T1506" s="26">
        <f>IF(K1506&lt;'User input'!$I$9,'User input'!$J$8,IF(K1506&lt;'User input'!$I$10,'User input'!$J$9,IF(K1506&lt;'User input'!$I$11,'User input'!$J$10,'User input'!$J$11)))*S1506</f>
        <v>182.9</v>
      </c>
      <c r="U1506" s="26">
        <f>K1506*'User input'!$J$17+'User input'!$J$16</f>
        <v>0.5</v>
      </c>
    </row>
    <row r="1507" spans="1:21" x14ac:dyDescent="0.25">
      <c r="A1507" s="18">
        <v>1548</v>
      </c>
      <c r="B1507" s="10" t="s">
        <v>49</v>
      </c>
      <c r="C1507" s="10" t="s">
        <v>64</v>
      </c>
      <c r="D1507" s="10" t="s">
        <v>15</v>
      </c>
      <c r="E1507" s="10" t="s">
        <v>16</v>
      </c>
      <c r="F1507" s="16">
        <v>30</v>
      </c>
      <c r="G1507" s="10" t="s">
        <v>4601</v>
      </c>
      <c r="H1507" s="10" t="s">
        <v>2331</v>
      </c>
      <c r="I1507" s="10" t="s">
        <v>2332</v>
      </c>
      <c r="J1507" s="11">
        <v>43798</v>
      </c>
      <c r="K1507" s="16">
        <v>83</v>
      </c>
      <c r="L1507" s="10" t="s">
        <v>52</v>
      </c>
      <c r="M1507" s="10">
        <f t="shared" si="93"/>
        <v>2019</v>
      </c>
      <c r="N1507" s="10">
        <f t="shared" si="94"/>
        <v>11</v>
      </c>
      <c r="O1507" s="10" t="str">
        <f>VLOOKUP(L1507,'User input'!$D$6:$E$16,2,FALSE)</f>
        <v>Megawidget S</v>
      </c>
      <c r="P1507" s="10">
        <f>VLOOKUP(L1507,'User input'!$D$6:$G$16,3,FALSE)</f>
        <v>0.69</v>
      </c>
      <c r="Q1507" s="10">
        <f>VLOOKUP(L1507,'User input'!$D$6:$G$16,4,FALSE)</f>
        <v>24</v>
      </c>
      <c r="R1507" s="10">
        <f t="shared" si="95"/>
        <v>1992</v>
      </c>
      <c r="S1507" s="27">
        <f t="shared" si="92"/>
        <v>1374.4799999999998</v>
      </c>
      <c r="T1507" s="27">
        <f>IF(K1507&lt;'User input'!$I$9,'User input'!$J$8,IF(K1507&lt;'User input'!$I$10,'User input'!$J$9,IF(K1507&lt;'User input'!$I$11,'User input'!$J$10,'User input'!$J$11)))*S1507</f>
        <v>68.72399999999999</v>
      </c>
      <c r="U1507" s="27">
        <f>K1507*'User input'!$J$17+'User input'!$J$16</f>
        <v>0.5</v>
      </c>
    </row>
    <row r="1508" spans="1:21" x14ac:dyDescent="0.25">
      <c r="A1508" s="17">
        <v>1549</v>
      </c>
      <c r="B1508" s="6" t="s">
        <v>4602</v>
      </c>
      <c r="C1508" s="6" t="s">
        <v>4603</v>
      </c>
      <c r="D1508" s="6" t="s">
        <v>28</v>
      </c>
      <c r="E1508" s="6" t="s">
        <v>29</v>
      </c>
      <c r="F1508" s="15">
        <v>90</v>
      </c>
      <c r="G1508" s="6" t="s">
        <v>4604</v>
      </c>
      <c r="H1508" s="6" t="s">
        <v>4605</v>
      </c>
      <c r="I1508" s="6" t="s">
        <v>176</v>
      </c>
      <c r="J1508" s="7">
        <v>43777</v>
      </c>
      <c r="K1508" s="15">
        <v>80</v>
      </c>
      <c r="L1508" s="6" t="s">
        <v>157</v>
      </c>
      <c r="M1508" s="6">
        <f t="shared" si="93"/>
        <v>2019</v>
      </c>
      <c r="N1508" s="6">
        <f t="shared" si="94"/>
        <v>11</v>
      </c>
      <c r="O1508" s="6" t="str">
        <f>VLOOKUP(L1508,'User input'!$D$6:$E$16,2,FALSE)</f>
        <v>Ultrathing V3</v>
      </c>
      <c r="P1508" s="6">
        <f>VLOOKUP(L1508,'User input'!$D$6:$G$16,3,FALSE)</f>
        <v>3.39</v>
      </c>
      <c r="Q1508" s="6">
        <f>VLOOKUP(L1508,'User input'!$D$6:$G$16,4,FALSE)</f>
        <v>24</v>
      </c>
      <c r="R1508" s="6">
        <f t="shared" si="95"/>
        <v>1920</v>
      </c>
      <c r="S1508" s="26">
        <f t="shared" si="92"/>
        <v>6508.8</v>
      </c>
      <c r="T1508" s="26">
        <f>IF(K1508&lt;'User input'!$I$9,'User input'!$J$8,IF(K1508&lt;'User input'!$I$10,'User input'!$J$9,IF(K1508&lt;'User input'!$I$11,'User input'!$J$10,'User input'!$J$11)))*S1508</f>
        <v>325.44000000000005</v>
      </c>
      <c r="U1508" s="26">
        <f>K1508*'User input'!$J$17+'User input'!$J$16</f>
        <v>0.5</v>
      </c>
    </row>
    <row r="1509" spans="1:21" x14ac:dyDescent="0.25">
      <c r="A1509" s="18">
        <v>1550</v>
      </c>
      <c r="B1509" s="10" t="s">
        <v>4606</v>
      </c>
      <c r="C1509" s="10" t="s">
        <v>4607</v>
      </c>
      <c r="D1509" s="10" t="s">
        <v>15</v>
      </c>
      <c r="E1509" s="10" t="s">
        <v>16</v>
      </c>
      <c r="F1509" s="16">
        <v>30</v>
      </c>
      <c r="G1509" s="10" t="s">
        <v>4608</v>
      </c>
      <c r="H1509" s="10" t="s">
        <v>4200</v>
      </c>
      <c r="I1509" s="10" t="s">
        <v>185</v>
      </c>
      <c r="J1509" s="11">
        <v>44369</v>
      </c>
      <c r="K1509" s="16">
        <v>16</v>
      </c>
      <c r="L1509" s="10" t="s">
        <v>20</v>
      </c>
      <c r="M1509" s="10">
        <f t="shared" si="93"/>
        <v>2021</v>
      </c>
      <c r="N1509" s="10">
        <f t="shared" si="94"/>
        <v>6</v>
      </c>
      <c r="O1509" s="10" t="str">
        <f>VLOOKUP(L1509,'User input'!$D$6:$E$16,2,FALSE)</f>
        <v>Hyperwotsit</v>
      </c>
      <c r="P1509" s="10">
        <f>VLOOKUP(L1509,'User input'!$D$6:$G$16,3,FALSE)</f>
        <v>2.0099999999999998</v>
      </c>
      <c r="Q1509" s="10">
        <f>VLOOKUP(L1509,'User input'!$D$6:$G$16,4,FALSE)</f>
        <v>20</v>
      </c>
      <c r="R1509" s="10">
        <f t="shared" si="95"/>
        <v>320</v>
      </c>
      <c r="S1509" s="27">
        <f t="shared" si="92"/>
        <v>643.19999999999993</v>
      </c>
      <c r="T1509" s="27">
        <f>IF(K1509&lt;'User input'!$I$9,'User input'!$J$8,IF(K1509&lt;'User input'!$I$10,'User input'!$J$9,IF(K1509&lt;'User input'!$I$11,'User input'!$J$10,'User input'!$J$11)))*S1509</f>
        <v>0</v>
      </c>
      <c r="U1509" s="27">
        <f>K1509*'User input'!$J$17+'User input'!$J$16</f>
        <v>0.5</v>
      </c>
    </row>
    <row r="1510" spans="1:21" x14ac:dyDescent="0.25">
      <c r="A1510" s="17">
        <v>1551</v>
      </c>
      <c r="B1510" s="6" t="s">
        <v>4609</v>
      </c>
      <c r="C1510" s="6" t="s">
        <v>4610</v>
      </c>
      <c r="D1510" s="6" t="s">
        <v>41</v>
      </c>
      <c r="E1510" s="6" t="s">
        <v>16</v>
      </c>
      <c r="F1510" s="15">
        <v>30</v>
      </c>
      <c r="G1510" s="6" t="s">
        <v>4611</v>
      </c>
      <c r="H1510" s="6" t="s">
        <v>2315</v>
      </c>
      <c r="I1510" s="6" t="s">
        <v>171</v>
      </c>
      <c r="J1510" s="7">
        <v>43617</v>
      </c>
      <c r="K1510" s="15">
        <v>42</v>
      </c>
      <c r="L1510" s="6" t="s">
        <v>99</v>
      </c>
      <c r="M1510" s="6">
        <f t="shared" si="93"/>
        <v>2019</v>
      </c>
      <c r="N1510" s="6">
        <f t="shared" si="94"/>
        <v>6</v>
      </c>
      <c r="O1510" s="6" t="str">
        <f>VLOOKUP(L1510,'User input'!$D$6:$E$16,2,FALSE)</f>
        <v>Superwossname</v>
      </c>
      <c r="P1510" s="6">
        <f>VLOOKUP(L1510,'User input'!$D$6:$G$16,3,FALSE)</f>
        <v>3.49</v>
      </c>
      <c r="Q1510" s="6">
        <f>VLOOKUP(L1510,'User input'!$D$6:$G$16,4,FALSE)</f>
        <v>20</v>
      </c>
      <c r="R1510" s="6">
        <f t="shared" si="95"/>
        <v>840</v>
      </c>
      <c r="S1510" s="26">
        <f t="shared" si="92"/>
        <v>2931.6000000000004</v>
      </c>
      <c r="T1510" s="26">
        <f>IF(K1510&lt;'User input'!$I$9,'User input'!$J$8,IF(K1510&lt;'User input'!$I$10,'User input'!$J$9,IF(K1510&lt;'User input'!$I$11,'User input'!$J$10,'User input'!$J$11)))*S1510</f>
        <v>87.948000000000008</v>
      </c>
      <c r="U1510" s="26">
        <f>K1510*'User input'!$J$17+'User input'!$J$16</f>
        <v>0.5</v>
      </c>
    </row>
    <row r="1511" spans="1:21" x14ac:dyDescent="0.25">
      <c r="A1511" s="18">
        <v>1552</v>
      </c>
      <c r="B1511" s="10" t="s">
        <v>4612</v>
      </c>
      <c r="C1511" s="10" t="s">
        <v>4613</v>
      </c>
      <c r="D1511" s="10" t="s">
        <v>28</v>
      </c>
      <c r="E1511" s="10" t="s">
        <v>29</v>
      </c>
      <c r="F1511" s="16">
        <v>90</v>
      </c>
      <c r="G1511" s="10" t="s">
        <v>4614</v>
      </c>
      <c r="H1511" s="10" t="s">
        <v>4615</v>
      </c>
      <c r="I1511" s="10" t="s">
        <v>185</v>
      </c>
      <c r="J1511" s="11">
        <v>43623</v>
      </c>
      <c r="K1511" s="16">
        <v>34</v>
      </c>
      <c r="L1511" s="10" t="s">
        <v>78</v>
      </c>
      <c r="M1511" s="10">
        <f t="shared" si="93"/>
        <v>2019</v>
      </c>
      <c r="N1511" s="10">
        <f t="shared" si="94"/>
        <v>6</v>
      </c>
      <c r="O1511" s="10" t="str">
        <f>VLOOKUP(L1511,'User input'!$D$6:$E$16,2,FALSE)</f>
        <v>Ultrathing V2</v>
      </c>
      <c r="P1511" s="10">
        <f>VLOOKUP(L1511,'User input'!$D$6:$G$16,3,FALSE)</f>
        <v>2.95</v>
      </c>
      <c r="Q1511" s="10">
        <f>VLOOKUP(L1511,'User input'!$D$6:$G$16,4,FALSE)</f>
        <v>20</v>
      </c>
      <c r="R1511" s="10">
        <f t="shared" si="95"/>
        <v>680</v>
      </c>
      <c r="S1511" s="27">
        <f t="shared" si="92"/>
        <v>2006.0000000000002</v>
      </c>
      <c r="T1511" s="27">
        <f>IF(K1511&lt;'User input'!$I$9,'User input'!$J$8,IF(K1511&lt;'User input'!$I$10,'User input'!$J$9,IF(K1511&lt;'User input'!$I$11,'User input'!$J$10,'User input'!$J$11)))*S1511</f>
        <v>60.180000000000007</v>
      </c>
      <c r="U1511" s="27">
        <f>K1511*'User input'!$J$17+'User input'!$J$16</f>
        <v>0.5</v>
      </c>
    </row>
    <row r="1512" spans="1:21" x14ac:dyDescent="0.25">
      <c r="A1512" s="17">
        <v>1553</v>
      </c>
      <c r="B1512" s="6" t="s">
        <v>3211</v>
      </c>
      <c r="C1512" s="6" t="s">
        <v>4616</v>
      </c>
      <c r="D1512" s="6" t="s">
        <v>49</v>
      </c>
      <c r="E1512" s="6" t="s">
        <v>16</v>
      </c>
      <c r="F1512" s="15">
        <v>60</v>
      </c>
      <c r="G1512" s="6" t="s">
        <v>4617</v>
      </c>
      <c r="H1512" s="6" t="s">
        <v>3014</v>
      </c>
      <c r="I1512" s="6" t="s">
        <v>32</v>
      </c>
      <c r="J1512" s="7">
        <v>44431</v>
      </c>
      <c r="K1512" s="15">
        <v>81</v>
      </c>
      <c r="L1512" s="6" t="s">
        <v>33</v>
      </c>
      <c r="M1512" s="6">
        <f t="shared" si="93"/>
        <v>2021</v>
      </c>
      <c r="N1512" s="6">
        <f t="shared" si="94"/>
        <v>8</v>
      </c>
      <c r="O1512" s="6" t="str">
        <f>VLOOKUP(L1512,'User input'!$D$6:$E$16,2,FALSE)</f>
        <v>Megawidget L</v>
      </c>
      <c r="P1512" s="6">
        <f>VLOOKUP(L1512,'User input'!$D$6:$G$16,3,FALSE)</f>
        <v>1.79</v>
      </c>
      <c r="Q1512" s="6">
        <f>VLOOKUP(L1512,'User input'!$D$6:$G$16,4,FALSE)</f>
        <v>24</v>
      </c>
      <c r="R1512" s="6">
        <f t="shared" si="95"/>
        <v>1944</v>
      </c>
      <c r="S1512" s="26">
        <f t="shared" si="92"/>
        <v>3479.76</v>
      </c>
      <c r="T1512" s="26">
        <f>IF(K1512&lt;'User input'!$I$9,'User input'!$J$8,IF(K1512&lt;'User input'!$I$10,'User input'!$J$9,IF(K1512&lt;'User input'!$I$11,'User input'!$J$10,'User input'!$J$11)))*S1512</f>
        <v>173.98800000000003</v>
      </c>
      <c r="U1512" s="26">
        <f>K1512*'User input'!$J$17+'User input'!$J$16</f>
        <v>0.5</v>
      </c>
    </row>
    <row r="1513" spans="1:21" x14ac:dyDescent="0.25">
      <c r="A1513" s="18">
        <v>1554</v>
      </c>
      <c r="B1513" s="10" t="s">
        <v>4618</v>
      </c>
      <c r="C1513" s="10" t="s">
        <v>4619</v>
      </c>
      <c r="D1513" s="10" t="s">
        <v>49</v>
      </c>
      <c r="E1513" s="10" t="s">
        <v>16</v>
      </c>
      <c r="F1513" s="16">
        <v>90</v>
      </c>
      <c r="G1513" s="10" t="s">
        <v>4620</v>
      </c>
      <c r="H1513" s="10" t="s">
        <v>3919</v>
      </c>
      <c r="I1513" s="10" t="s">
        <v>32</v>
      </c>
      <c r="J1513" s="11">
        <v>44029</v>
      </c>
      <c r="K1513" s="16">
        <v>23</v>
      </c>
      <c r="L1513" s="10" t="s">
        <v>68</v>
      </c>
      <c r="M1513" s="10">
        <f t="shared" si="93"/>
        <v>2020</v>
      </c>
      <c r="N1513" s="10">
        <f t="shared" si="94"/>
        <v>7</v>
      </c>
      <c r="O1513" s="10" t="str">
        <f>VLOOKUP(L1513,'User input'!$D$6:$E$16,2,FALSE)</f>
        <v>Megawidget M</v>
      </c>
      <c r="P1513" s="10">
        <f>VLOOKUP(L1513,'User input'!$D$6:$G$16,3,FALSE)</f>
        <v>1.29</v>
      </c>
      <c r="Q1513" s="10">
        <f>VLOOKUP(L1513,'User input'!$D$6:$G$16,4,FALSE)</f>
        <v>24</v>
      </c>
      <c r="R1513" s="10">
        <f t="shared" si="95"/>
        <v>552</v>
      </c>
      <c r="S1513" s="27">
        <f t="shared" si="92"/>
        <v>712.08</v>
      </c>
      <c r="T1513" s="27">
        <f>IF(K1513&lt;'User input'!$I$9,'User input'!$J$8,IF(K1513&lt;'User input'!$I$10,'User input'!$J$9,IF(K1513&lt;'User input'!$I$11,'User input'!$J$10,'User input'!$J$11)))*S1513</f>
        <v>21.362400000000001</v>
      </c>
      <c r="U1513" s="27">
        <f>K1513*'User input'!$J$17+'User input'!$J$16</f>
        <v>0.5</v>
      </c>
    </row>
    <row r="1514" spans="1:21" x14ac:dyDescent="0.25">
      <c r="A1514" s="17">
        <v>1555</v>
      </c>
      <c r="B1514" s="6" t="s">
        <v>3585</v>
      </c>
      <c r="C1514" s="6" t="s">
        <v>4621</v>
      </c>
      <c r="D1514" s="6" t="s">
        <v>28</v>
      </c>
      <c r="E1514" s="6" t="s">
        <v>29</v>
      </c>
      <c r="F1514" s="15">
        <v>90</v>
      </c>
      <c r="G1514" s="6" t="s">
        <v>4622</v>
      </c>
      <c r="H1514" s="6" t="s">
        <v>170</v>
      </c>
      <c r="I1514" s="6" t="s">
        <v>171</v>
      </c>
      <c r="J1514" s="7">
        <v>43901</v>
      </c>
      <c r="K1514" s="15">
        <v>55</v>
      </c>
      <c r="L1514" s="6" t="s">
        <v>78</v>
      </c>
      <c r="M1514" s="6">
        <f t="shared" si="93"/>
        <v>2020</v>
      </c>
      <c r="N1514" s="6">
        <f t="shared" si="94"/>
        <v>3</v>
      </c>
      <c r="O1514" s="6" t="str">
        <f>VLOOKUP(L1514,'User input'!$D$6:$E$16,2,FALSE)</f>
        <v>Ultrathing V2</v>
      </c>
      <c r="P1514" s="6">
        <f>VLOOKUP(L1514,'User input'!$D$6:$G$16,3,FALSE)</f>
        <v>2.95</v>
      </c>
      <c r="Q1514" s="6">
        <f>VLOOKUP(L1514,'User input'!$D$6:$G$16,4,FALSE)</f>
        <v>20</v>
      </c>
      <c r="R1514" s="6">
        <f t="shared" si="95"/>
        <v>1100</v>
      </c>
      <c r="S1514" s="26">
        <f t="shared" si="92"/>
        <v>3245</v>
      </c>
      <c r="T1514" s="26">
        <f>IF(K1514&lt;'User input'!$I$9,'User input'!$J$8,IF(K1514&lt;'User input'!$I$10,'User input'!$J$9,IF(K1514&lt;'User input'!$I$11,'User input'!$J$10,'User input'!$J$11)))*S1514</f>
        <v>162.25</v>
      </c>
      <c r="U1514" s="26">
        <f>K1514*'User input'!$J$17+'User input'!$J$16</f>
        <v>0.5</v>
      </c>
    </row>
    <row r="1515" spans="1:21" x14ac:dyDescent="0.25">
      <c r="A1515" s="18">
        <v>1556</v>
      </c>
      <c r="B1515" s="10" t="s">
        <v>4623</v>
      </c>
      <c r="C1515" s="10" t="s">
        <v>4624</v>
      </c>
      <c r="D1515" s="10" t="s">
        <v>49</v>
      </c>
      <c r="E1515" s="10" t="s">
        <v>16</v>
      </c>
      <c r="F1515" s="16">
        <v>30</v>
      </c>
      <c r="G1515" s="10" t="s">
        <v>4625</v>
      </c>
      <c r="H1515" s="10" t="s">
        <v>3425</v>
      </c>
      <c r="I1515" s="10" t="s">
        <v>98</v>
      </c>
      <c r="J1515" s="11">
        <v>44304</v>
      </c>
      <c r="K1515" s="16">
        <v>32</v>
      </c>
      <c r="L1515" s="10" t="s">
        <v>68</v>
      </c>
      <c r="M1515" s="10">
        <f t="shared" si="93"/>
        <v>2021</v>
      </c>
      <c r="N1515" s="10">
        <f t="shared" si="94"/>
        <v>4</v>
      </c>
      <c r="O1515" s="10" t="str">
        <f>VLOOKUP(L1515,'User input'!$D$6:$E$16,2,FALSE)</f>
        <v>Megawidget M</v>
      </c>
      <c r="P1515" s="10">
        <f>VLOOKUP(L1515,'User input'!$D$6:$G$16,3,FALSE)</f>
        <v>1.29</v>
      </c>
      <c r="Q1515" s="10">
        <f>VLOOKUP(L1515,'User input'!$D$6:$G$16,4,FALSE)</f>
        <v>24</v>
      </c>
      <c r="R1515" s="10">
        <f t="shared" si="95"/>
        <v>768</v>
      </c>
      <c r="S1515" s="27">
        <f t="shared" si="92"/>
        <v>990.72</v>
      </c>
      <c r="T1515" s="27">
        <f>IF(K1515&lt;'User input'!$I$9,'User input'!$J$8,IF(K1515&lt;'User input'!$I$10,'User input'!$J$9,IF(K1515&lt;'User input'!$I$11,'User input'!$J$10,'User input'!$J$11)))*S1515</f>
        <v>29.721599999999999</v>
      </c>
      <c r="U1515" s="27">
        <f>K1515*'User input'!$J$17+'User input'!$J$16</f>
        <v>0.5</v>
      </c>
    </row>
    <row r="1516" spans="1:21" x14ac:dyDescent="0.25">
      <c r="A1516" s="17">
        <v>1557</v>
      </c>
      <c r="B1516" s="6" t="s">
        <v>4626</v>
      </c>
      <c r="C1516" s="6" t="s">
        <v>3887</v>
      </c>
      <c r="D1516" s="6" t="s">
        <v>49</v>
      </c>
      <c r="E1516" s="6" t="s">
        <v>16</v>
      </c>
      <c r="F1516" s="15">
        <v>60</v>
      </c>
      <c r="G1516" s="6" t="s">
        <v>4627</v>
      </c>
      <c r="H1516" s="6" t="s">
        <v>4373</v>
      </c>
      <c r="I1516" s="6" t="s">
        <v>32</v>
      </c>
      <c r="J1516" s="7">
        <v>44545</v>
      </c>
      <c r="K1516" s="15">
        <v>40</v>
      </c>
      <c r="L1516" s="6" t="s">
        <v>157</v>
      </c>
      <c r="M1516" s="6">
        <f t="shared" si="93"/>
        <v>2021</v>
      </c>
      <c r="N1516" s="6">
        <f t="shared" si="94"/>
        <v>12</v>
      </c>
      <c r="O1516" s="6" t="str">
        <f>VLOOKUP(L1516,'User input'!$D$6:$E$16,2,FALSE)</f>
        <v>Ultrathing V3</v>
      </c>
      <c r="P1516" s="6">
        <f>VLOOKUP(L1516,'User input'!$D$6:$G$16,3,FALSE)</f>
        <v>3.39</v>
      </c>
      <c r="Q1516" s="6">
        <f>VLOOKUP(L1516,'User input'!$D$6:$G$16,4,FALSE)</f>
        <v>24</v>
      </c>
      <c r="R1516" s="6">
        <f t="shared" si="95"/>
        <v>960</v>
      </c>
      <c r="S1516" s="26">
        <f t="shared" si="92"/>
        <v>3254.4</v>
      </c>
      <c r="T1516" s="26">
        <f>IF(K1516&lt;'User input'!$I$9,'User input'!$J$8,IF(K1516&lt;'User input'!$I$10,'User input'!$J$9,IF(K1516&lt;'User input'!$I$11,'User input'!$J$10,'User input'!$J$11)))*S1516</f>
        <v>97.632000000000005</v>
      </c>
      <c r="U1516" s="26">
        <f>K1516*'User input'!$J$17+'User input'!$J$16</f>
        <v>0.5</v>
      </c>
    </row>
    <row r="1517" spans="1:21" x14ac:dyDescent="0.25">
      <c r="A1517" s="18">
        <v>1558</v>
      </c>
      <c r="B1517" s="10" t="s">
        <v>781</v>
      </c>
      <c r="C1517" s="10" t="s">
        <v>4628</v>
      </c>
      <c r="D1517" s="10" t="s">
        <v>28</v>
      </c>
      <c r="E1517" s="10" t="s">
        <v>29</v>
      </c>
      <c r="F1517" s="16">
        <v>90</v>
      </c>
      <c r="G1517" s="10" t="s">
        <v>4629</v>
      </c>
      <c r="H1517" s="10" t="s">
        <v>1640</v>
      </c>
      <c r="I1517" s="10" t="s">
        <v>550</v>
      </c>
      <c r="J1517" s="11">
        <v>44496</v>
      </c>
      <c r="K1517" s="16">
        <v>75</v>
      </c>
      <c r="L1517" s="10" t="s">
        <v>62</v>
      </c>
      <c r="M1517" s="10">
        <f t="shared" si="93"/>
        <v>2021</v>
      </c>
      <c r="N1517" s="10">
        <f t="shared" si="94"/>
        <v>10</v>
      </c>
      <c r="O1517" s="10" t="str">
        <f>VLOOKUP(L1517,'User input'!$D$6:$E$16,2,FALSE)</f>
        <v>Ultrathing V4</v>
      </c>
      <c r="P1517" s="10">
        <f>VLOOKUP(L1517,'User input'!$D$6:$G$16,3,FALSE)</f>
        <v>3.99</v>
      </c>
      <c r="Q1517" s="10">
        <f>VLOOKUP(L1517,'User input'!$D$6:$G$16,4,FALSE)</f>
        <v>24</v>
      </c>
      <c r="R1517" s="10">
        <f t="shared" si="95"/>
        <v>1800</v>
      </c>
      <c r="S1517" s="27">
        <f t="shared" si="92"/>
        <v>7182</v>
      </c>
      <c r="T1517" s="27">
        <f>IF(K1517&lt;'User input'!$I$9,'User input'!$J$8,IF(K1517&lt;'User input'!$I$10,'User input'!$J$9,IF(K1517&lt;'User input'!$I$11,'User input'!$J$10,'User input'!$J$11)))*S1517</f>
        <v>359.1</v>
      </c>
      <c r="U1517" s="27">
        <f>K1517*'User input'!$J$17+'User input'!$J$16</f>
        <v>0.5</v>
      </c>
    </row>
    <row r="1518" spans="1:21" x14ac:dyDescent="0.25">
      <c r="A1518" s="17">
        <v>1559</v>
      </c>
      <c r="B1518" s="6" t="s">
        <v>3040</v>
      </c>
      <c r="C1518" s="6" t="s">
        <v>4406</v>
      </c>
      <c r="D1518" s="6" t="s">
        <v>28</v>
      </c>
      <c r="E1518" s="6" t="s">
        <v>29</v>
      </c>
      <c r="F1518" s="15">
        <v>30</v>
      </c>
      <c r="G1518" s="6" t="s">
        <v>4630</v>
      </c>
      <c r="H1518" s="6" t="s">
        <v>1979</v>
      </c>
      <c r="I1518" s="6" t="s">
        <v>19</v>
      </c>
      <c r="J1518" s="7">
        <v>43781</v>
      </c>
      <c r="K1518" s="15">
        <v>71</v>
      </c>
      <c r="L1518" s="6" t="s">
        <v>78</v>
      </c>
      <c r="M1518" s="6">
        <f t="shared" si="93"/>
        <v>2019</v>
      </c>
      <c r="N1518" s="6">
        <f t="shared" si="94"/>
        <v>11</v>
      </c>
      <c r="O1518" s="6" t="str">
        <f>VLOOKUP(L1518,'User input'!$D$6:$E$16,2,FALSE)</f>
        <v>Ultrathing V2</v>
      </c>
      <c r="P1518" s="6">
        <f>VLOOKUP(L1518,'User input'!$D$6:$G$16,3,FALSE)</f>
        <v>2.95</v>
      </c>
      <c r="Q1518" s="6">
        <f>VLOOKUP(L1518,'User input'!$D$6:$G$16,4,FALSE)</f>
        <v>20</v>
      </c>
      <c r="R1518" s="6">
        <f t="shared" si="95"/>
        <v>1420</v>
      </c>
      <c r="S1518" s="26">
        <f t="shared" si="92"/>
        <v>4189</v>
      </c>
      <c r="T1518" s="26">
        <f>IF(K1518&lt;'User input'!$I$9,'User input'!$J$8,IF(K1518&lt;'User input'!$I$10,'User input'!$J$9,IF(K1518&lt;'User input'!$I$11,'User input'!$J$10,'User input'!$J$11)))*S1518</f>
        <v>209.45000000000002</v>
      </c>
      <c r="U1518" s="26">
        <f>K1518*'User input'!$J$17+'User input'!$J$16</f>
        <v>0.5</v>
      </c>
    </row>
    <row r="1519" spans="1:21" x14ac:dyDescent="0.25">
      <c r="A1519" s="18">
        <v>1560</v>
      </c>
      <c r="B1519" s="10" t="s">
        <v>4631</v>
      </c>
      <c r="C1519" s="10" t="s">
        <v>4465</v>
      </c>
      <c r="D1519" s="10" t="s">
        <v>28</v>
      </c>
      <c r="E1519" s="10" t="s">
        <v>29</v>
      </c>
      <c r="F1519" s="16">
        <v>30</v>
      </c>
      <c r="G1519" s="10" t="s">
        <v>4632</v>
      </c>
      <c r="H1519" s="10" t="s">
        <v>3264</v>
      </c>
      <c r="I1519" s="10" t="s">
        <v>32</v>
      </c>
      <c r="J1519" s="11">
        <v>44295</v>
      </c>
      <c r="K1519" s="16">
        <v>57</v>
      </c>
      <c r="L1519" s="10" t="s">
        <v>39</v>
      </c>
      <c r="M1519" s="10">
        <f t="shared" si="93"/>
        <v>2021</v>
      </c>
      <c r="N1519" s="10">
        <f t="shared" si="94"/>
        <v>4</v>
      </c>
      <c r="O1519" s="10" t="str">
        <f>VLOOKUP(L1519,'User input'!$D$6:$E$16,2,FALSE)</f>
        <v>Ultrathing V1</v>
      </c>
      <c r="P1519" s="10">
        <f>VLOOKUP(L1519,'User input'!$D$6:$G$16,3,FALSE)</f>
        <v>1.79</v>
      </c>
      <c r="Q1519" s="10">
        <f>VLOOKUP(L1519,'User input'!$D$6:$G$16,4,FALSE)</f>
        <v>17</v>
      </c>
      <c r="R1519" s="10">
        <f t="shared" si="95"/>
        <v>969</v>
      </c>
      <c r="S1519" s="27">
        <f t="shared" si="92"/>
        <v>1734.51</v>
      </c>
      <c r="T1519" s="27">
        <f>IF(K1519&lt;'User input'!$I$9,'User input'!$J$8,IF(K1519&lt;'User input'!$I$10,'User input'!$J$9,IF(K1519&lt;'User input'!$I$11,'User input'!$J$10,'User input'!$J$11)))*S1519</f>
        <v>86.725500000000011</v>
      </c>
      <c r="U1519" s="27">
        <f>K1519*'User input'!$J$17+'User input'!$J$16</f>
        <v>0.5</v>
      </c>
    </row>
    <row r="1520" spans="1:21" x14ac:dyDescent="0.25">
      <c r="A1520" s="17">
        <v>1561</v>
      </c>
      <c r="B1520" s="6" t="s">
        <v>4633</v>
      </c>
      <c r="C1520" s="6" t="s">
        <v>2375</v>
      </c>
      <c r="D1520" s="6" t="s">
        <v>28</v>
      </c>
      <c r="E1520" s="6" t="s">
        <v>29</v>
      </c>
      <c r="F1520" s="15">
        <v>60</v>
      </c>
      <c r="G1520" s="6" t="s">
        <v>4634</v>
      </c>
      <c r="H1520" s="6" t="s">
        <v>4635</v>
      </c>
      <c r="I1520" s="6" t="s">
        <v>32</v>
      </c>
      <c r="J1520" s="7">
        <v>44367</v>
      </c>
      <c r="K1520" s="15">
        <v>39</v>
      </c>
      <c r="L1520" s="6" t="s">
        <v>78</v>
      </c>
      <c r="M1520" s="6">
        <f t="shared" si="93"/>
        <v>2021</v>
      </c>
      <c r="N1520" s="6">
        <f t="shared" si="94"/>
        <v>6</v>
      </c>
      <c r="O1520" s="6" t="str">
        <f>VLOOKUP(L1520,'User input'!$D$6:$E$16,2,FALSE)</f>
        <v>Ultrathing V2</v>
      </c>
      <c r="P1520" s="6">
        <f>VLOOKUP(L1520,'User input'!$D$6:$G$16,3,FALSE)</f>
        <v>2.95</v>
      </c>
      <c r="Q1520" s="6">
        <f>VLOOKUP(L1520,'User input'!$D$6:$G$16,4,FALSE)</f>
        <v>20</v>
      </c>
      <c r="R1520" s="6">
        <f t="shared" si="95"/>
        <v>780</v>
      </c>
      <c r="S1520" s="26">
        <f t="shared" si="92"/>
        <v>2301</v>
      </c>
      <c r="T1520" s="26">
        <f>IF(K1520&lt;'User input'!$I$9,'User input'!$J$8,IF(K1520&lt;'User input'!$I$10,'User input'!$J$9,IF(K1520&lt;'User input'!$I$11,'User input'!$J$10,'User input'!$J$11)))*S1520</f>
        <v>69.03</v>
      </c>
      <c r="U1520" s="26">
        <f>K1520*'User input'!$J$17+'User input'!$J$16</f>
        <v>0.5</v>
      </c>
    </row>
    <row r="1521" spans="1:21" x14ac:dyDescent="0.25">
      <c r="A1521" s="18">
        <v>1562</v>
      </c>
      <c r="B1521" s="10" t="s">
        <v>4636</v>
      </c>
      <c r="C1521" s="10" t="s">
        <v>4637</v>
      </c>
      <c r="D1521" s="10" t="s">
        <v>28</v>
      </c>
      <c r="E1521" s="10" t="s">
        <v>29</v>
      </c>
      <c r="F1521" s="16">
        <v>90</v>
      </c>
      <c r="G1521" s="10" t="s">
        <v>4638</v>
      </c>
      <c r="H1521" s="10" t="s">
        <v>4639</v>
      </c>
      <c r="I1521" s="10" t="s">
        <v>32</v>
      </c>
      <c r="J1521" s="11">
        <v>43809</v>
      </c>
      <c r="K1521" s="16">
        <v>46</v>
      </c>
      <c r="L1521" s="10" t="s">
        <v>39</v>
      </c>
      <c r="M1521" s="10">
        <f t="shared" si="93"/>
        <v>2019</v>
      </c>
      <c r="N1521" s="10">
        <f t="shared" si="94"/>
        <v>12</v>
      </c>
      <c r="O1521" s="10" t="str">
        <f>VLOOKUP(L1521,'User input'!$D$6:$E$16,2,FALSE)</f>
        <v>Ultrathing V1</v>
      </c>
      <c r="P1521" s="10">
        <f>VLOOKUP(L1521,'User input'!$D$6:$G$16,3,FALSE)</f>
        <v>1.79</v>
      </c>
      <c r="Q1521" s="10">
        <f>VLOOKUP(L1521,'User input'!$D$6:$G$16,4,FALSE)</f>
        <v>17</v>
      </c>
      <c r="R1521" s="10">
        <f t="shared" si="95"/>
        <v>782</v>
      </c>
      <c r="S1521" s="27">
        <f t="shared" si="92"/>
        <v>1399.78</v>
      </c>
      <c r="T1521" s="27">
        <f>IF(K1521&lt;'User input'!$I$9,'User input'!$J$8,IF(K1521&lt;'User input'!$I$10,'User input'!$J$9,IF(K1521&lt;'User input'!$I$11,'User input'!$J$10,'User input'!$J$11)))*S1521</f>
        <v>41.993400000000001</v>
      </c>
      <c r="U1521" s="27">
        <f>K1521*'User input'!$J$17+'User input'!$J$16</f>
        <v>0.5</v>
      </c>
    </row>
    <row r="1522" spans="1:21" x14ac:dyDescent="0.25">
      <c r="A1522" s="17">
        <v>1563</v>
      </c>
      <c r="B1522" s="6" t="s">
        <v>4640</v>
      </c>
      <c r="C1522" s="6" t="s">
        <v>3457</v>
      </c>
      <c r="D1522" s="6" t="s">
        <v>15</v>
      </c>
      <c r="E1522" s="6" t="s">
        <v>16</v>
      </c>
      <c r="F1522" s="15">
        <v>90</v>
      </c>
      <c r="G1522" s="6" t="s">
        <v>4641</v>
      </c>
      <c r="H1522" s="6" t="s">
        <v>1682</v>
      </c>
      <c r="I1522" s="6" t="s">
        <v>206</v>
      </c>
      <c r="J1522" s="7">
        <v>44064</v>
      </c>
      <c r="K1522" s="15">
        <v>19</v>
      </c>
      <c r="L1522" s="6" t="s">
        <v>52</v>
      </c>
      <c r="M1522" s="6">
        <f t="shared" si="93"/>
        <v>2020</v>
      </c>
      <c r="N1522" s="6">
        <f t="shared" si="94"/>
        <v>8</v>
      </c>
      <c r="O1522" s="6" t="str">
        <f>VLOOKUP(L1522,'User input'!$D$6:$E$16,2,FALSE)</f>
        <v>Megawidget S</v>
      </c>
      <c r="P1522" s="6">
        <f>VLOOKUP(L1522,'User input'!$D$6:$G$16,3,FALSE)</f>
        <v>0.69</v>
      </c>
      <c r="Q1522" s="6">
        <f>VLOOKUP(L1522,'User input'!$D$6:$G$16,4,FALSE)</f>
        <v>24</v>
      </c>
      <c r="R1522" s="6">
        <f t="shared" si="95"/>
        <v>456</v>
      </c>
      <c r="S1522" s="26">
        <f t="shared" si="92"/>
        <v>314.64</v>
      </c>
      <c r="T1522" s="26">
        <f>IF(K1522&lt;'User input'!$I$9,'User input'!$J$8,IF(K1522&lt;'User input'!$I$10,'User input'!$J$9,IF(K1522&lt;'User input'!$I$11,'User input'!$J$10,'User input'!$J$11)))*S1522</f>
        <v>0</v>
      </c>
      <c r="U1522" s="26">
        <f>K1522*'User input'!$J$17+'User input'!$J$16</f>
        <v>0.5</v>
      </c>
    </row>
    <row r="1523" spans="1:21" x14ac:dyDescent="0.25">
      <c r="A1523" s="18">
        <v>1564</v>
      </c>
      <c r="B1523" s="10" t="s">
        <v>4642</v>
      </c>
      <c r="C1523" s="10" t="s">
        <v>784</v>
      </c>
      <c r="D1523" s="10" t="s">
        <v>15</v>
      </c>
      <c r="E1523" s="10" t="s">
        <v>16</v>
      </c>
      <c r="F1523" s="16">
        <v>30</v>
      </c>
      <c r="G1523" s="10" t="s">
        <v>4643</v>
      </c>
      <c r="H1523" s="10" t="s">
        <v>425</v>
      </c>
      <c r="I1523" s="10" t="s">
        <v>32</v>
      </c>
      <c r="J1523" s="11">
        <v>43685</v>
      </c>
      <c r="K1523" s="16">
        <v>69</v>
      </c>
      <c r="L1523" s="10" t="s">
        <v>20</v>
      </c>
      <c r="M1523" s="10">
        <f t="shared" si="93"/>
        <v>2019</v>
      </c>
      <c r="N1523" s="10">
        <f t="shared" si="94"/>
        <v>8</v>
      </c>
      <c r="O1523" s="10" t="str">
        <f>VLOOKUP(L1523,'User input'!$D$6:$E$16,2,FALSE)</f>
        <v>Hyperwotsit</v>
      </c>
      <c r="P1523" s="10">
        <f>VLOOKUP(L1523,'User input'!$D$6:$G$16,3,FALSE)</f>
        <v>2.0099999999999998</v>
      </c>
      <c r="Q1523" s="10">
        <f>VLOOKUP(L1523,'User input'!$D$6:$G$16,4,FALSE)</f>
        <v>20</v>
      </c>
      <c r="R1523" s="10">
        <f t="shared" si="95"/>
        <v>1380</v>
      </c>
      <c r="S1523" s="27">
        <f t="shared" si="92"/>
        <v>2773.7999999999997</v>
      </c>
      <c r="T1523" s="27">
        <f>IF(K1523&lt;'User input'!$I$9,'User input'!$J$8,IF(K1523&lt;'User input'!$I$10,'User input'!$J$9,IF(K1523&lt;'User input'!$I$11,'User input'!$J$10,'User input'!$J$11)))*S1523</f>
        <v>138.69</v>
      </c>
      <c r="U1523" s="27">
        <f>K1523*'User input'!$J$17+'User input'!$J$16</f>
        <v>0.5</v>
      </c>
    </row>
    <row r="1524" spans="1:21" x14ac:dyDescent="0.25">
      <c r="A1524" s="17">
        <v>1565</v>
      </c>
      <c r="B1524" s="6" t="s">
        <v>4644</v>
      </c>
      <c r="C1524" s="6" t="s">
        <v>4409</v>
      </c>
      <c r="D1524" s="6" t="s">
        <v>49</v>
      </c>
      <c r="E1524" s="6" t="s">
        <v>16</v>
      </c>
      <c r="F1524" s="15">
        <v>30</v>
      </c>
      <c r="G1524" s="6" t="s">
        <v>4645</v>
      </c>
      <c r="H1524" s="6" t="s">
        <v>4646</v>
      </c>
      <c r="I1524" s="6" t="s">
        <v>32</v>
      </c>
      <c r="J1524" s="7">
        <v>43800</v>
      </c>
      <c r="K1524" s="15">
        <v>50</v>
      </c>
      <c r="L1524" s="6" t="s">
        <v>33</v>
      </c>
      <c r="M1524" s="6">
        <f t="shared" si="93"/>
        <v>2019</v>
      </c>
      <c r="N1524" s="6">
        <f t="shared" si="94"/>
        <v>12</v>
      </c>
      <c r="O1524" s="6" t="str">
        <f>VLOOKUP(L1524,'User input'!$D$6:$E$16,2,FALSE)</f>
        <v>Megawidget L</v>
      </c>
      <c r="P1524" s="6">
        <f>VLOOKUP(L1524,'User input'!$D$6:$G$16,3,FALSE)</f>
        <v>1.79</v>
      </c>
      <c r="Q1524" s="6">
        <f>VLOOKUP(L1524,'User input'!$D$6:$G$16,4,FALSE)</f>
        <v>24</v>
      </c>
      <c r="R1524" s="6">
        <f t="shared" si="95"/>
        <v>1200</v>
      </c>
      <c r="S1524" s="26">
        <f t="shared" si="92"/>
        <v>2148</v>
      </c>
      <c r="T1524" s="26">
        <f>IF(K1524&lt;'User input'!$I$9,'User input'!$J$8,IF(K1524&lt;'User input'!$I$10,'User input'!$J$9,IF(K1524&lt;'User input'!$I$11,'User input'!$J$10,'User input'!$J$11)))*S1524</f>
        <v>107.4</v>
      </c>
      <c r="U1524" s="26">
        <f>K1524*'User input'!$J$17+'User input'!$J$16</f>
        <v>0.5</v>
      </c>
    </row>
    <row r="1525" spans="1:21" x14ac:dyDescent="0.25">
      <c r="A1525" s="18">
        <v>1566</v>
      </c>
      <c r="B1525" s="10" t="s">
        <v>4647</v>
      </c>
      <c r="C1525" s="10" t="s">
        <v>4648</v>
      </c>
      <c r="D1525" s="10" t="s">
        <v>28</v>
      </c>
      <c r="E1525" s="10" t="s">
        <v>29</v>
      </c>
      <c r="F1525" s="16">
        <v>90</v>
      </c>
      <c r="G1525" s="10" t="s">
        <v>4649</v>
      </c>
      <c r="H1525" s="10" t="s">
        <v>4061</v>
      </c>
      <c r="I1525" s="10" t="s">
        <v>19</v>
      </c>
      <c r="J1525" s="11">
        <v>43750</v>
      </c>
      <c r="K1525" s="16">
        <v>15</v>
      </c>
      <c r="L1525" s="10" t="s">
        <v>20</v>
      </c>
      <c r="M1525" s="10">
        <f t="shared" si="93"/>
        <v>2019</v>
      </c>
      <c r="N1525" s="10">
        <f t="shared" si="94"/>
        <v>10</v>
      </c>
      <c r="O1525" s="10" t="str">
        <f>VLOOKUP(L1525,'User input'!$D$6:$E$16,2,FALSE)</f>
        <v>Hyperwotsit</v>
      </c>
      <c r="P1525" s="10">
        <f>VLOOKUP(L1525,'User input'!$D$6:$G$16,3,FALSE)</f>
        <v>2.0099999999999998</v>
      </c>
      <c r="Q1525" s="10">
        <f>VLOOKUP(L1525,'User input'!$D$6:$G$16,4,FALSE)</f>
        <v>20</v>
      </c>
      <c r="R1525" s="10">
        <f t="shared" si="95"/>
        <v>300</v>
      </c>
      <c r="S1525" s="27">
        <f t="shared" si="92"/>
        <v>602.99999999999989</v>
      </c>
      <c r="T1525" s="27">
        <f>IF(K1525&lt;'User input'!$I$9,'User input'!$J$8,IF(K1525&lt;'User input'!$I$10,'User input'!$J$9,IF(K1525&lt;'User input'!$I$11,'User input'!$J$10,'User input'!$J$11)))*S1525</f>
        <v>0</v>
      </c>
      <c r="U1525" s="27">
        <f>K1525*'User input'!$J$17+'User input'!$J$16</f>
        <v>0.5</v>
      </c>
    </row>
    <row r="1526" spans="1:21" x14ac:dyDescent="0.25">
      <c r="A1526" s="17">
        <v>1567</v>
      </c>
      <c r="B1526" s="6" t="s">
        <v>3858</v>
      </c>
      <c r="C1526" s="6" t="s">
        <v>4457</v>
      </c>
      <c r="D1526" s="6" t="s">
        <v>28</v>
      </c>
      <c r="E1526" s="6" t="s">
        <v>29</v>
      </c>
      <c r="F1526" s="15">
        <v>60</v>
      </c>
      <c r="G1526" s="6" t="s">
        <v>4650</v>
      </c>
      <c r="H1526" s="6" t="s">
        <v>4651</v>
      </c>
      <c r="I1526" s="6" t="s">
        <v>4652</v>
      </c>
      <c r="J1526" s="7">
        <v>44200</v>
      </c>
      <c r="K1526" s="15">
        <v>48</v>
      </c>
      <c r="L1526" s="6" t="s">
        <v>62</v>
      </c>
      <c r="M1526" s="6">
        <f t="shared" si="93"/>
        <v>2021</v>
      </c>
      <c r="N1526" s="6">
        <f t="shared" si="94"/>
        <v>1</v>
      </c>
      <c r="O1526" s="6" t="str">
        <f>VLOOKUP(L1526,'User input'!$D$6:$E$16,2,FALSE)</f>
        <v>Ultrathing V4</v>
      </c>
      <c r="P1526" s="6">
        <f>VLOOKUP(L1526,'User input'!$D$6:$G$16,3,FALSE)</f>
        <v>3.99</v>
      </c>
      <c r="Q1526" s="6">
        <f>VLOOKUP(L1526,'User input'!$D$6:$G$16,4,FALSE)</f>
        <v>24</v>
      </c>
      <c r="R1526" s="6">
        <f t="shared" si="95"/>
        <v>1152</v>
      </c>
      <c r="S1526" s="26">
        <f t="shared" si="92"/>
        <v>4596.4800000000005</v>
      </c>
      <c r="T1526" s="26">
        <f>IF(K1526&lt;'User input'!$I$9,'User input'!$J$8,IF(K1526&lt;'User input'!$I$10,'User input'!$J$9,IF(K1526&lt;'User input'!$I$11,'User input'!$J$10,'User input'!$J$11)))*S1526</f>
        <v>137.89440000000002</v>
      </c>
      <c r="U1526" s="26">
        <f>K1526*'User input'!$J$17+'User input'!$J$16</f>
        <v>0.5</v>
      </c>
    </row>
    <row r="1527" spans="1:21" x14ac:dyDescent="0.25">
      <c r="A1527" s="18">
        <v>1568</v>
      </c>
      <c r="B1527" s="10" t="s">
        <v>2928</v>
      </c>
      <c r="C1527" s="10" t="s">
        <v>3736</v>
      </c>
      <c r="D1527" s="10" t="s">
        <v>49</v>
      </c>
      <c r="E1527" s="10" t="s">
        <v>16</v>
      </c>
      <c r="F1527" s="16">
        <v>30</v>
      </c>
      <c r="G1527" s="10" t="s">
        <v>4650</v>
      </c>
      <c r="H1527" s="10" t="s">
        <v>4653</v>
      </c>
      <c r="I1527" s="10" t="s">
        <v>185</v>
      </c>
      <c r="J1527" s="11">
        <v>43798</v>
      </c>
      <c r="K1527" s="16">
        <v>47</v>
      </c>
      <c r="L1527" s="10" t="s">
        <v>157</v>
      </c>
      <c r="M1527" s="10">
        <f t="shared" si="93"/>
        <v>2019</v>
      </c>
      <c r="N1527" s="10">
        <f t="shared" si="94"/>
        <v>11</v>
      </c>
      <c r="O1527" s="10" t="str">
        <f>VLOOKUP(L1527,'User input'!$D$6:$E$16,2,FALSE)</f>
        <v>Ultrathing V3</v>
      </c>
      <c r="P1527" s="10">
        <f>VLOOKUP(L1527,'User input'!$D$6:$G$16,3,FALSE)</f>
        <v>3.39</v>
      </c>
      <c r="Q1527" s="10">
        <f>VLOOKUP(L1527,'User input'!$D$6:$G$16,4,FALSE)</f>
        <v>24</v>
      </c>
      <c r="R1527" s="10">
        <f t="shared" si="95"/>
        <v>1128</v>
      </c>
      <c r="S1527" s="27">
        <f t="shared" si="92"/>
        <v>3823.92</v>
      </c>
      <c r="T1527" s="27">
        <f>IF(K1527&lt;'User input'!$I$9,'User input'!$J$8,IF(K1527&lt;'User input'!$I$10,'User input'!$J$9,IF(K1527&lt;'User input'!$I$11,'User input'!$J$10,'User input'!$J$11)))*S1527</f>
        <v>114.7176</v>
      </c>
      <c r="U1527" s="27">
        <f>K1527*'User input'!$J$17+'User input'!$J$16</f>
        <v>0.5</v>
      </c>
    </row>
    <row r="1528" spans="1:21" x14ac:dyDescent="0.25">
      <c r="A1528" s="17">
        <v>1569</v>
      </c>
      <c r="B1528" s="6" t="s">
        <v>4654</v>
      </c>
      <c r="C1528" s="6" t="s">
        <v>4655</v>
      </c>
      <c r="D1528" s="6" t="s">
        <v>28</v>
      </c>
      <c r="E1528" s="6" t="s">
        <v>29</v>
      </c>
      <c r="F1528" s="15">
        <v>90</v>
      </c>
      <c r="G1528" s="6" t="s">
        <v>4656</v>
      </c>
      <c r="H1528" s="6" t="s">
        <v>4657</v>
      </c>
      <c r="I1528" s="6" t="s">
        <v>291</v>
      </c>
      <c r="J1528" s="7">
        <v>44089</v>
      </c>
      <c r="K1528" s="15">
        <v>58</v>
      </c>
      <c r="L1528" s="6" t="s">
        <v>20</v>
      </c>
      <c r="M1528" s="6">
        <f t="shared" si="93"/>
        <v>2020</v>
      </c>
      <c r="N1528" s="6">
        <f t="shared" si="94"/>
        <v>9</v>
      </c>
      <c r="O1528" s="6" t="str">
        <f>VLOOKUP(L1528,'User input'!$D$6:$E$16,2,FALSE)</f>
        <v>Hyperwotsit</v>
      </c>
      <c r="P1528" s="6">
        <f>VLOOKUP(L1528,'User input'!$D$6:$G$16,3,FALSE)</f>
        <v>2.0099999999999998</v>
      </c>
      <c r="Q1528" s="6">
        <f>VLOOKUP(L1528,'User input'!$D$6:$G$16,4,FALSE)</f>
        <v>20</v>
      </c>
      <c r="R1528" s="6">
        <f t="shared" si="95"/>
        <v>1160</v>
      </c>
      <c r="S1528" s="26">
        <f t="shared" si="92"/>
        <v>2331.6</v>
      </c>
      <c r="T1528" s="26">
        <f>IF(K1528&lt;'User input'!$I$9,'User input'!$J$8,IF(K1528&lt;'User input'!$I$10,'User input'!$J$9,IF(K1528&lt;'User input'!$I$11,'User input'!$J$10,'User input'!$J$11)))*S1528</f>
        <v>116.58</v>
      </c>
      <c r="U1528" s="26">
        <f>K1528*'User input'!$J$17+'User input'!$J$16</f>
        <v>0.5</v>
      </c>
    </row>
    <row r="1529" spans="1:21" x14ac:dyDescent="0.25">
      <c r="A1529" s="18">
        <v>1570</v>
      </c>
      <c r="B1529" s="10" t="s">
        <v>480</v>
      </c>
      <c r="C1529" s="10" t="s">
        <v>714</v>
      </c>
      <c r="D1529" s="10" t="s">
        <v>15</v>
      </c>
      <c r="E1529" s="10" t="s">
        <v>16</v>
      </c>
      <c r="F1529" s="16">
        <v>60</v>
      </c>
      <c r="G1529" s="10" t="s">
        <v>4658</v>
      </c>
      <c r="H1529" s="10" t="s">
        <v>4659</v>
      </c>
      <c r="I1529" s="10" t="s">
        <v>176</v>
      </c>
      <c r="J1529" s="11">
        <v>43552</v>
      </c>
      <c r="K1529" s="16">
        <v>28</v>
      </c>
      <c r="L1529" s="10" t="s">
        <v>39</v>
      </c>
      <c r="M1529" s="10">
        <f t="shared" si="93"/>
        <v>2019</v>
      </c>
      <c r="N1529" s="10">
        <f t="shared" si="94"/>
        <v>3</v>
      </c>
      <c r="O1529" s="10" t="str">
        <f>VLOOKUP(L1529,'User input'!$D$6:$E$16,2,FALSE)</f>
        <v>Ultrathing V1</v>
      </c>
      <c r="P1529" s="10">
        <f>VLOOKUP(L1529,'User input'!$D$6:$G$16,3,FALSE)</f>
        <v>1.79</v>
      </c>
      <c r="Q1529" s="10">
        <f>VLOOKUP(L1529,'User input'!$D$6:$G$16,4,FALSE)</f>
        <v>17</v>
      </c>
      <c r="R1529" s="10">
        <f t="shared" si="95"/>
        <v>476</v>
      </c>
      <c r="S1529" s="27">
        <f t="shared" si="92"/>
        <v>852.04</v>
      </c>
      <c r="T1529" s="27">
        <f>IF(K1529&lt;'User input'!$I$9,'User input'!$J$8,IF(K1529&lt;'User input'!$I$10,'User input'!$J$9,IF(K1529&lt;'User input'!$I$11,'User input'!$J$10,'User input'!$J$11)))*S1529</f>
        <v>25.561199999999999</v>
      </c>
      <c r="U1529" s="27">
        <f>K1529*'User input'!$J$17+'User input'!$J$16</f>
        <v>0.5</v>
      </c>
    </row>
    <row r="1530" spans="1:21" x14ac:dyDescent="0.25">
      <c r="A1530" s="17">
        <v>1571</v>
      </c>
      <c r="B1530" s="6" t="s">
        <v>4660</v>
      </c>
      <c r="C1530" s="6" t="s">
        <v>129</v>
      </c>
      <c r="D1530" s="6" t="s">
        <v>49</v>
      </c>
      <c r="E1530" s="6" t="s">
        <v>16</v>
      </c>
      <c r="F1530" s="15">
        <v>60</v>
      </c>
      <c r="G1530" s="6" t="s">
        <v>4661</v>
      </c>
      <c r="H1530" s="6" t="s">
        <v>4662</v>
      </c>
      <c r="I1530" s="6" t="s">
        <v>881</v>
      </c>
      <c r="J1530" s="7">
        <v>44423</v>
      </c>
      <c r="K1530" s="15">
        <v>79</v>
      </c>
      <c r="L1530" s="6" t="s">
        <v>62</v>
      </c>
      <c r="M1530" s="6">
        <f t="shared" si="93"/>
        <v>2021</v>
      </c>
      <c r="N1530" s="6">
        <f t="shared" si="94"/>
        <v>8</v>
      </c>
      <c r="O1530" s="6" t="str">
        <f>VLOOKUP(L1530,'User input'!$D$6:$E$16,2,FALSE)</f>
        <v>Ultrathing V4</v>
      </c>
      <c r="P1530" s="6">
        <f>VLOOKUP(L1530,'User input'!$D$6:$G$16,3,FALSE)</f>
        <v>3.99</v>
      </c>
      <c r="Q1530" s="6">
        <f>VLOOKUP(L1530,'User input'!$D$6:$G$16,4,FALSE)</f>
        <v>24</v>
      </c>
      <c r="R1530" s="6">
        <f t="shared" si="95"/>
        <v>1896</v>
      </c>
      <c r="S1530" s="26">
        <f t="shared" si="92"/>
        <v>7565.04</v>
      </c>
      <c r="T1530" s="26">
        <f>IF(K1530&lt;'User input'!$I$9,'User input'!$J$8,IF(K1530&lt;'User input'!$I$10,'User input'!$J$9,IF(K1530&lt;'User input'!$I$11,'User input'!$J$10,'User input'!$J$11)))*S1530</f>
        <v>378.25200000000001</v>
      </c>
      <c r="U1530" s="26">
        <f>K1530*'User input'!$J$17+'User input'!$J$16</f>
        <v>0.5</v>
      </c>
    </row>
    <row r="1531" spans="1:21" x14ac:dyDescent="0.25">
      <c r="A1531" s="18">
        <v>1572</v>
      </c>
      <c r="B1531" s="10" t="s">
        <v>2414</v>
      </c>
      <c r="C1531" s="10" t="s">
        <v>4663</v>
      </c>
      <c r="D1531" s="10" t="s">
        <v>28</v>
      </c>
      <c r="E1531" s="10" t="s">
        <v>29</v>
      </c>
      <c r="F1531" s="16">
        <v>90</v>
      </c>
      <c r="G1531" s="10" t="s">
        <v>4661</v>
      </c>
      <c r="H1531" s="10" t="s">
        <v>3666</v>
      </c>
      <c r="I1531" s="10" t="s">
        <v>32</v>
      </c>
      <c r="J1531" s="11">
        <v>44272</v>
      </c>
      <c r="K1531" s="16">
        <v>79</v>
      </c>
      <c r="L1531" s="10" t="s">
        <v>33</v>
      </c>
      <c r="M1531" s="10">
        <f t="shared" si="93"/>
        <v>2021</v>
      </c>
      <c r="N1531" s="10">
        <f t="shared" si="94"/>
        <v>3</v>
      </c>
      <c r="O1531" s="10" t="str">
        <f>VLOOKUP(L1531,'User input'!$D$6:$E$16,2,FALSE)</f>
        <v>Megawidget L</v>
      </c>
      <c r="P1531" s="10">
        <f>VLOOKUP(L1531,'User input'!$D$6:$G$16,3,FALSE)</f>
        <v>1.79</v>
      </c>
      <c r="Q1531" s="10">
        <f>VLOOKUP(L1531,'User input'!$D$6:$G$16,4,FALSE)</f>
        <v>24</v>
      </c>
      <c r="R1531" s="10">
        <f t="shared" si="95"/>
        <v>1896</v>
      </c>
      <c r="S1531" s="27">
        <f t="shared" si="92"/>
        <v>3393.84</v>
      </c>
      <c r="T1531" s="27">
        <f>IF(K1531&lt;'User input'!$I$9,'User input'!$J$8,IF(K1531&lt;'User input'!$I$10,'User input'!$J$9,IF(K1531&lt;'User input'!$I$11,'User input'!$J$10,'User input'!$J$11)))*S1531</f>
        <v>169.69200000000001</v>
      </c>
      <c r="U1531" s="27">
        <f>K1531*'User input'!$J$17+'User input'!$J$16</f>
        <v>0.5</v>
      </c>
    </row>
    <row r="1532" spans="1:21" x14ac:dyDescent="0.25">
      <c r="A1532" s="17">
        <v>1573</v>
      </c>
      <c r="B1532" s="6" t="s">
        <v>4664</v>
      </c>
      <c r="C1532" s="6" t="s">
        <v>4665</v>
      </c>
      <c r="D1532" s="6" t="s">
        <v>15</v>
      </c>
      <c r="E1532" s="6" t="s">
        <v>16</v>
      </c>
      <c r="F1532" s="15">
        <v>30</v>
      </c>
      <c r="G1532" s="6" t="s">
        <v>4666</v>
      </c>
      <c r="H1532" s="6" t="s">
        <v>4667</v>
      </c>
      <c r="I1532" s="6" t="s">
        <v>176</v>
      </c>
      <c r="J1532" s="7">
        <v>43764</v>
      </c>
      <c r="K1532" s="15">
        <v>55</v>
      </c>
      <c r="L1532" s="6" t="s">
        <v>39</v>
      </c>
      <c r="M1532" s="6">
        <f t="shared" si="93"/>
        <v>2019</v>
      </c>
      <c r="N1532" s="6">
        <f t="shared" si="94"/>
        <v>10</v>
      </c>
      <c r="O1532" s="6" t="str">
        <f>VLOOKUP(L1532,'User input'!$D$6:$E$16,2,FALSE)</f>
        <v>Ultrathing V1</v>
      </c>
      <c r="P1532" s="6">
        <f>VLOOKUP(L1532,'User input'!$D$6:$G$16,3,FALSE)</f>
        <v>1.79</v>
      </c>
      <c r="Q1532" s="6">
        <f>VLOOKUP(L1532,'User input'!$D$6:$G$16,4,FALSE)</f>
        <v>17</v>
      </c>
      <c r="R1532" s="6">
        <f t="shared" si="95"/>
        <v>935</v>
      </c>
      <c r="S1532" s="26">
        <f t="shared" si="92"/>
        <v>1673.65</v>
      </c>
      <c r="T1532" s="26">
        <f>IF(K1532&lt;'User input'!$I$9,'User input'!$J$8,IF(K1532&lt;'User input'!$I$10,'User input'!$J$9,IF(K1532&lt;'User input'!$I$11,'User input'!$J$10,'User input'!$J$11)))*S1532</f>
        <v>83.682500000000005</v>
      </c>
      <c r="U1532" s="26">
        <f>K1532*'User input'!$J$17+'User input'!$J$16</f>
        <v>0.5</v>
      </c>
    </row>
    <row r="1533" spans="1:21" x14ac:dyDescent="0.25">
      <c r="A1533" s="18">
        <v>1574</v>
      </c>
      <c r="B1533" s="10" t="s">
        <v>393</v>
      </c>
      <c r="C1533" s="10" t="s">
        <v>4668</v>
      </c>
      <c r="D1533" s="10" t="s">
        <v>41</v>
      </c>
      <c r="E1533" s="10" t="s">
        <v>16</v>
      </c>
      <c r="F1533" s="16">
        <v>90</v>
      </c>
      <c r="G1533" s="10" t="s">
        <v>10373</v>
      </c>
      <c r="H1533" s="10" t="s">
        <v>3654</v>
      </c>
      <c r="I1533" s="10" t="s">
        <v>1476</v>
      </c>
      <c r="J1533" s="11">
        <v>43730</v>
      </c>
      <c r="K1533" s="16">
        <v>4</v>
      </c>
      <c r="L1533" s="10" t="s">
        <v>44</v>
      </c>
      <c r="M1533" s="10">
        <f t="shared" si="93"/>
        <v>2019</v>
      </c>
      <c r="N1533" s="10">
        <f t="shared" si="94"/>
        <v>9</v>
      </c>
      <c r="O1533" s="10" t="str">
        <f>VLOOKUP(L1533,'User input'!$D$6:$E$16,2,FALSE)</f>
        <v>Gigastuff</v>
      </c>
      <c r="P1533" s="10">
        <f>VLOOKUP(L1533,'User input'!$D$6:$G$16,3,FALSE)</f>
        <v>1.89</v>
      </c>
      <c r="Q1533" s="10">
        <f>VLOOKUP(L1533,'User input'!$D$6:$G$16,4,FALSE)</f>
        <v>18</v>
      </c>
      <c r="R1533" s="10">
        <f t="shared" si="95"/>
        <v>72</v>
      </c>
      <c r="S1533" s="27">
        <f t="shared" si="92"/>
        <v>136.07999999999998</v>
      </c>
      <c r="T1533" s="27">
        <f>IF(K1533&lt;'User input'!$I$9,'User input'!$J$8,IF(K1533&lt;'User input'!$I$10,'User input'!$J$9,IF(K1533&lt;'User input'!$I$11,'User input'!$J$10,'User input'!$J$11)))*S1533</f>
        <v>0</v>
      </c>
      <c r="U1533" s="27">
        <f>K1533*'User input'!$J$17+'User input'!$J$16</f>
        <v>0.5</v>
      </c>
    </row>
    <row r="1534" spans="1:21" x14ac:dyDescent="0.25">
      <c r="A1534" s="17">
        <v>1575</v>
      </c>
      <c r="B1534" s="6" t="s">
        <v>4670</v>
      </c>
      <c r="C1534" s="6" t="s">
        <v>1849</v>
      </c>
      <c r="D1534" s="6" t="s">
        <v>49</v>
      </c>
      <c r="E1534" s="6" t="s">
        <v>16</v>
      </c>
      <c r="F1534" s="15">
        <v>90</v>
      </c>
      <c r="G1534" s="6" t="s">
        <v>4671</v>
      </c>
      <c r="H1534" s="6" t="s">
        <v>1998</v>
      </c>
      <c r="I1534" s="6" t="s">
        <v>127</v>
      </c>
      <c r="J1534" s="7">
        <v>43946</v>
      </c>
      <c r="K1534" s="15">
        <v>80</v>
      </c>
      <c r="L1534" s="6" t="s">
        <v>44</v>
      </c>
      <c r="M1534" s="6">
        <f t="shared" si="93"/>
        <v>2020</v>
      </c>
      <c r="N1534" s="6">
        <f t="shared" si="94"/>
        <v>4</v>
      </c>
      <c r="O1534" s="6" t="str">
        <f>VLOOKUP(L1534,'User input'!$D$6:$E$16,2,FALSE)</f>
        <v>Gigastuff</v>
      </c>
      <c r="P1534" s="6">
        <f>VLOOKUP(L1534,'User input'!$D$6:$G$16,3,FALSE)</f>
        <v>1.89</v>
      </c>
      <c r="Q1534" s="6">
        <f>VLOOKUP(L1534,'User input'!$D$6:$G$16,4,FALSE)</f>
        <v>18</v>
      </c>
      <c r="R1534" s="6">
        <f t="shared" si="95"/>
        <v>1440</v>
      </c>
      <c r="S1534" s="26">
        <f t="shared" si="92"/>
        <v>2721.6</v>
      </c>
      <c r="T1534" s="26">
        <f>IF(K1534&lt;'User input'!$I$9,'User input'!$J$8,IF(K1534&lt;'User input'!$I$10,'User input'!$J$9,IF(K1534&lt;'User input'!$I$11,'User input'!$J$10,'User input'!$J$11)))*S1534</f>
        <v>136.08000000000001</v>
      </c>
      <c r="U1534" s="26">
        <f>K1534*'User input'!$J$17+'User input'!$J$16</f>
        <v>0.5</v>
      </c>
    </row>
    <row r="1535" spans="1:21" x14ac:dyDescent="0.25">
      <c r="A1535" s="18">
        <v>1576</v>
      </c>
      <c r="B1535" s="10" t="s">
        <v>4672</v>
      </c>
      <c r="C1535" s="10" t="s">
        <v>364</v>
      </c>
      <c r="D1535" s="10" t="s">
        <v>15</v>
      </c>
      <c r="E1535" s="10" t="s">
        <v>16</v>
      </c>
      <c r="F1535" s="16">
        <v>60</v>
      </c>
      <c r="G1535" s="10" t="s">
        <v>4673</v>
      </c>
      <c r="H1535" s="10" t="s">
        <v>3278</v>
      </c>
      <c r="I1535" s="10" t="s">
        <v>32</v>
      </c>
      <c r="J1535" s="11">
        <v>44434</v>
      </c>
      <c r="K1535" s="16">
        <v>17</v>
      </c>
      <c r="L1535" s="10" t="s">
        <v>20</v>
      </c>
      <c r="M1535" s="10">
        <f t="shared" si="93"/>
        <v>2021</v>
      </c>
      <c r="N1535" s="10">
        <f t="shared" si="94"/>
        <v>8</v>
      </c>
      <c r="O1535" s="10" t="str">
        <f>VLOOKUP(L1535,'User input'!$D$6:$E$16,2,FALSE)</f>
        <v>Hyperwotsit</v>
      </c>
      <c r="P1535" s="10">
        <f>VLOOKUP(L1535,'User input'!$D$6:$G$16,3,FALSE)</f>
        <v>2.0099999999999998</v>
      </c>
      <c r="Q1535" s="10">
        <f>VLOOKUP(L1535,'User input'!$D$6:$G$16,4,FALSE)</f>
        <v>20</v>
      </c>
      <c r="R1535" s="10">
        <f t="shared" si="95"/>
        <v>340</v>
      </c>
      <c r="S1535" s="27">
        <f t="shared" si="92"/>
        <v>683.4</v>
      </c>
      <c r="T1535" s="27">
        <f>IF(K1535&lt;'User input'!$I$9,'User input'!$J$8,IF(K1535&lt;'User input'!$I$10,'User input'!$J$9,IF(K1535&lt;'User input'!$I$11,'User input'!$J$10,'User input'!$J$11)))*S1535</f>
        <v>0</v>
      </c>
      <c r="U1535" s="27">
        <f>K1535*'User input'!$J$17+'User input'!$J$16</f>
        <v>0.5</v>
      </c>
    </row>
    <row r="1536" spans="1:21" x14ac:dyDescent="0.25">
      <c r="A1536" s="17">
        <v>1577</v>
      </c>
      <c r="B1536" s="6" t="s">
        <v>4674</v>
      </c>
      <c r="C1536" s="6" t="s">
        <v>1758</v>
      </c>
      <c r="D1536" s="6" t="s">
        <v>28</v>
      </c>
      <c r="E1536" s="6" t="s">
        <v>29</v>
      </c>
      <c r="F1536" s="15">
        <v>30</v>
      </c>
      <c r="G1536" s="6" t="s">
        <v>4675</v>
      </c>
      <c r="H1536" s="6" t="s">
        <v>4258</v>
      </c>
      <c r="I1536" s="6" t="s">
        <v>1645</v>
      </c>
      <c r="J1536" s="7">
        <v>44420</v>
      </c>
      <c r="K1536" s="15">
        <v>17</v>
      </c>
      <c r="L1536" s="6" t="s">
        <v>157</v>
      </c>
      <c r="M1536" s="6">
        <f t="shared" si="93"/>
        <v>2021</v>
      </c>
      <c r="N1536" s="6">
        <f t="shared" si="94"/>
        <v>8</v>
      </c>
      <c r="O1536" s="6" t="str">
        <f>VLOOKUP(L1536,'User input'!$D$6:$E$16,2,FALSE)</f>
        <v>Ultrathing V3</v>
      </c>
      <c r="P1536" s="6">
        <f>VLOOKUP(L1536,'User input'!$D$6:$G$16,3,FALSE)</f>
        <v>3.39</v>
      </c>
      <c r="Q1536" s="6">
        <f>VLOOKUP(L1536,'User input'!$D$6:$G$16,4,FALSE)</f>
        <v>24</v>
      </c>
      <c r="R1536" s="6">
        <f t="shared" si="95"/>
        <v>408</v>
      </c>
      <c r="S1536" s="26">
        <f t="shared" si="92"/>
        <v>1383.1200000000001</v>
      </c>
      <c r="T1536" s="26">
        <f>IF(K1536&lt;'User input'!$I$9,'User input'!$J$8,IF(K1536&lt;'User input'!$I$10,'User input'!$J$9,IF(K1536&lt;'User input'!$I$11,'User input'!$J$10,'User input'!$J$11)))*S1536</f>
        <v>0</v>
      </c>
      <c r="U1536" s="26">
        <f>K1536*'User input'!$J$17+'User input'!$J$16</f>
        <v>0.5</v>
      </c>
    </row>
    <row r="1537" spans="1:21" x14ac:dyDescent="0.25">
      <c r="A1537" s="18">
        <v>1578</v>
      </c>
      <c r="B1537" s="10" t="s">
        <v>1276</v>
      </c>
      <c r="C1537" s="10" t="s">
        <v>3914</v>
      </c>
      <c r="D1537" s="10" t="s">
        <v>15</v>
      </c>
      <c r="E1537" s="10" t="s">
        <v>16</v>
      </c>
      <c r="F1537" s="16">
        <v>90</v>
      </c>
      <c r="G1537" s="10" t="s">
        <v>4676</v>
      </c>
      <c r="H1537" s="10" t="s">
        <v>112</v>
      </c>
      <c r="I1537" s="10" t="s">
        <v>38</v>
      </c>
      <c r="J1537" s="11">
        <v>43739</v>
      </c>
      <c r="K1537" s="16">
        <v>49</v>
      </c>
      <c r="L1537" s="10" t="s">
        <v>39</v>
      </c>
      <c r="M1537" s="10">
        <f t="shared" si="93"/>
        <v>2019</v>
      </c>
      <c r="N1537" s="10">
        <f t="shared" si="94"/>
        <v>10</v>
      </c>
      <c r="O1537" s="10" t="str">
        <f>VLOOKUP(L1537,'User input'!$D$6:$E$16,2,FALSE)</f>
        <v>Ultrathing V1</v>
      </c>
      <c r="P1537" s="10">
        <f>VLOOKUP(L1537,'User input'!$D$6:$G$16,3,FALSE)</f>
        <v>1.79</v>
      </c>
      <c r="Q1537" s="10">
        <f>VLOOKUP(L1537,'User input'!$D$6:$G$16,4,FALSE)</f>
        <v>17</v>
      </c>
      <c r="R1537" s="10">
        <f t="shared" si="95"/>
        <v>833</v>
      </c>
      <c r="S1537" s="27">
        <f t="shared" si="92"/>
        <v>1491.07</v>
      </c>
      <c r="T1537" s="27">
        <f>IF(K1537&lt;'User input'!$I$9,'User input'!$J$8,IF(K1537&lt;'User input'!$I$10,'User input'!$J$9,IF(K1537&lt;'User input'!$I$11,'User input'!$J$10,'User input'!$J$11)))*S1537</f>
        <v>44.732099999999996</v>
      </c>
      <c r="U1537" s="27">
        <f>K1537*'User input'!$J$17+'User input'!$J$16</f>
        <v>0.5</v>
      </c>
    </row>
    <row r="1538" spans="1:21" x14ac:dyDescent="0.25">
      <c r="A1538" s="17">
        <v>1579</v>
      </c>
      <c r="B1538" s="6" t="s">
        <v>4677</v>
      </c>
      <c r="C1538" s="6" t="s">
        <v>1971</v>
      </c>
      <c r="D1538" s="6" t="s">
        <v>15</v>
      </c>
      <c r="E1538" s="6" t="s">
        <v>16</v>
      </c>
      <c r="F1538" s="15">
        <v>60</v>
      </c>
      <c r="G1538" s="6" t="s">
        <v>4676</v>
      </c>
      <c r="H1538" s="6" t="s">
        <v>1294</v>
      </c>
      <c r="I1538" s="6" t="s">
        <v>1194</v>
      </c>
      <c r="J1538" s="7">
        <v>43963</v>
      </c>
      <c r="K1538" s="15">
        <v>62</v>
      </c>
      <c r="L1538" s="6" t="s">
        <v>52</v>
      </c>
      <c r="M1538" s="6">
        <f t="shared" si="93"/>
        <v>2020</v>
      </c>
      <c r="N1538" s="6">
        <f t="shared" si="94"/>
        <v>5</v>
      </c>
      <c r="O1538" s="6" t="str">
        <f>VLOOKUP(L1538,'User input'!$D$6:$E$16,2,FALSE)</f>
        <v>Megawidget S</v>
      </c>
      <c r="P1538" s="6">
        <f>VLOOKUP(L1538,'User input'!$D$6:$G$16,3,FALSE)</f>
        <v>0.69</v>
      </c>
      <c r="Q1538" s="6">
        <f>VLOOKUP(L1538,'User input'!$D$6:$G$16,4,FALSE)</f>
        <v>24</v>
      </c>
      <c r="R1538" s="6">
        <f t="shared" si="95"/>
        <v>1488</v>
      </c>
      <c r="S1538" s="26">
        <f t="shared" si="92"/>
        <v>1026.72</v>
      </c>
      <c r="T1538" s="26">
        <f>IF(K1538&lt;'User input'!$I$9,'User input'!$J$8,IF(K1538&lt;'User input'!$I$10,'User input'!$J$9,IF(K1538&lt;'User input'!$I$11,'User input'!$J$10,'User input'!$J$11)))*S1538</f>
        <v>51.336000000000006</v>
      </c>
      <c r="U1538" s="26">
        <f>K1538*'User input'!$J$17+'User input'!$J$16</f>
        <v>0.5</v>
      </c>
    </row>
    <row r="1539" spans="1:21" x14ac:dyDescent="0.25">
      <c r="A1539" s="18">
        <v>1580</v>
      </c>
      <c r="B1539" s="10" t="s">
        <v>4678</v>
      </c>
      <c r="C1539" s="10" t="s">
        <v>4679</v>
      </c>
      <c r="D1539" s="10" t="s">
        <v>41</v>
      </c>
      <c r="E1539" s="10" t="s">
        <v>16</v>
      </c>
      <c r="F1539" s="16">
        <v>30</v>
      </c>
      <c r="G1539" s="10" t="s">
        <v>4680</v>
      </c>
      <c r="H1539" s="10" t="s">
        <v>1251</v>
      </c>
      <c r="I1539" s="10" t="s">
        <v>32</v>
      </c>
      <c r="J1539" s="11">
        <v>43914</v>
      </c>
      <c r="K1539" s="16">
        <v>11</v>
      </c>
      <c r="L1539" s="10" t="s">
        <v>33</v>
      </c>
      <c r="M1539" s="10">
        <f t="shared" si="93"/>
        <v>2020</v>
      </c>
      <c r="N1539" s="10">
        <f t="shared" si="94"/>
        <v>3</v>
      </c>
      <c r="O1539" s="10" t="str">
        <f>VLOOKUP(L1539,'User input'!$D$6:$E$16,2,FALSE)</f>
        <v>Megawidget L</v>
      </c>
      <c r="P1539" s="10">
        <f>VLOOKUP(L1539,'User input'!$D$6:$G$16,3,FALSE)</f>
        <v>1.79</v>
      </c>
      <c r="Q1539" s="10">
        <f>VLOOKUP(L1539,'User input'!$D$6:$G$16,4,FALSE)</f>
        <v>24</v>
      </c>
      <c r="R1539" s="10">
        <f t="shared" si="95"/>
        <v>264</v>
      </c>
      <c r="S1539" s="27">
        <f t="shared" si="92"/>
        <v>472.56</v>
      </c>
      <c r="T1539" s="27">
        <f>IF(K1539&lt;'User input'!$I$9,'User input'!$J$8,IF(K1539&lt;'User input'!$I$10,'User input'!$J$9,IF(K1539&lt;'User input'!$I$11,'User input'!$J$10,'User input'!$J$11)))*S1539</f>
        <v>0</v>
      </c>
      <c r="U1539" s="27">
        <f>K1539*'User input'!$J$17+'User input'!$J$16</f>
        <v>0.5</v>
      </c>
    </row>
    <row r="1540" spans="1:21" x14ac:dyDescent="0.25">
      <c r="A1540" s="17">
        <v>1581</v>
      </c>
      <c r="B1540" s="6" t="s">
        <v>4681</v>
      </c>
      <c r="C1540" s="6" t="s">
        <v>1690</v>
      </c>
      <c r="D1540" s="6" t="s">
        <v>28</v>
      </c>
      <c r="E1540" s="6" t="s">
        <v>29</v>
      </c>
      <c r="F1540" s="15">
        <v>60</v>
      </c>
      <c r="G1540" s="6" t="s">
        <v>4682</v>
      </c>
      <c r="H1540" s="6" t="s">
        <v>4683</v>
      </c>
      <c r="I1540" s="6" t="s">
        <v>32</v>
      </c>
      <c r="J1540" s="7">
        <v>43551</v>
      </c>
      <c r="K1540" s="15">
        <v>25</v>
      </c>
      <c r="L1540" s="6" t="s">
        <v>44</v>
      </c>
      <c r="M1540" s="6">
        <f t="shared" si="93"/>
        <v>2019</v>
      </c>
      <c r="N1540" s="6">
        <f t="shared" si="94"/>
        <v>3</v>
      </c>
      <c r="O1540" s="6" t="str">
        <f>VLOOKUP(L1540,'User input'!$D$6:$E$16,2,FALSE)</f>
        <v>Gigastuff</v>
      </c>
      <c r="P1540" s="6">
        <f>VLOOKUP(L1540,'User input'!$D$6:$G$16,3,FALSE)</f>
        <v>1.89</v>
      </c>
      <c r="Q1540" s="6">
        <f>VLOOKUP(L1540,'User input'!$D$6:$G$16,4,FALSE)</f>
        <v>18</v>
      </c>
      <c r="R1540" s="6">
        <f t="shared" si="95"/>
        <v>450</v>
      </c>
      <c r="S1540" s="26">
        <f t="shared" si="92"/>
        <v>850.5</v>
      </c>
      <c r="T1540" s="26">
        <f>IF(K1540&lt;'User input'!$I$9,'User input'!$J$8,IF(K1540&lt;'User input'!$I$10,'User input'!$J$9,IF(K1540&lt;'User input'!$I$11,'User input'!$J$10,'User input'!$J$11)))*S1540</f>
        <v>25.515000000000001</v>
      </c>
      <c r="U1540" s="26">
        <f>K1540*'User input'!$J$17+'User input'!$J$16</f>
        <v>0.5</v>
      </c>
    </row>
    <row r="1541" spans="1:21" x14ac:dyDescent="0.25">
      <c r="A1541" s="18">
        <v>1582</v>
      </c>
      <c r="B1541" s="10" t="s">
        <v>857</v>
      </c>
      <c r="C1541" s="10" t="s">
        <v>724</v>
      </c>
      <c r="D1541" s="10" t="s">
        <v>15</v>
      </c>
      <c r="E1541" s="10" t="s">
        <v>16</v>
      </c>
      <c r="F1541" s="16">
        <v>60</v>
      </c>
      <c r="G1541" s="10" t="s">
        <v>4684</v>
      </c>
      <c r="H1541" s="10" t="s">
        <v>1361</v>
      </c>
      <c r="I1541" s="10" t="s">
        <v>1362</v>
      </c>
      <c r="J1541" s="11">
        <v>43602</v>
      </c>
      <c r="K1541" s="16">
        <v>29</v>
      </c>
      <c r="L1541" s="10" t="s">
        <v>78</v>
      </c>
      <c r="M1541" s="10">
        <f t="shared" si="93"/>
        <v>2019</v>
      </c>
      <c r="N1541" s="10">
        <f t="shared" si="94"/>
        <v>5</v>
      </c>
      <c r="O1541" s="10" t="str">
        <f>VLOOKUP(L1541,'User input'!$D$6:$E$16,2,FALSE)</f>
        <v>Ultrathing V2</v>
      </c>
      <c r="P1541" s="10">
        <f>VLOOKUP(L1541,'User input'!$D$6:$G$16,3,FALSE)</f>
        <v>2.95</v>
      </c>
      <c r="Q1541" s="10">
        <f>VLOOKUP(L1541,'User input'!$D$6:$G$16,4,FALSE)</f>
        <v>20</v>
      </c>
      <c r="R1541" s="10">
        <f t="shared" si="95"/>
        <v>580</v>
      </c>
      <c r="S1541" s="27">
        <f t="shared" ref="S1541:S1604" si="96">R1541*P1541</f>
        <v>1711</v>
      </c>
      <c r="T1541" s="27">
        <f>IF(K1541&lt;'User input'!$I$9,'User input'!$J$8,IF(K1541&lt;'User input'!$I$10,'User input'!$J$9,IF(K1541&lt;'User input'!$I$11,'User input'!$J$10,'User input'!$J$11)))*S1541</f>
        <v>51.33</v>
      </c>
      <c r="U1541" s="27">
        <f>K1541*'User input'!$J$17+'User input'!$J$16</f>
        <v>0.5</v>
      </c>
    </row>
    <row r="1542" spans="1:21" x14ac:dyDescent="0.25">
      <c r="A1542" s="17">
        <v>1583</v>
      </c>
      <c r="B1542" s="6" t="s">
        <v>4685</v>
      </c>
      <c r="C1542" s="6" t="s">
        <v>728</v>
      </c>
      <c r="D1542" s="6" t="s">
        <v>41</v>
      </c>
      <c r="E1542" s="6" t="s">
        <v>16</v>
      </c>
      <c r="F1542" s="15">
        <v>60</v>
      </c>
      <c r="G1542" s="6" t="s">
        <v>4686</v>
      </c>
      <c r="H1542" s="6" t="s">
        <v>3519</v>
      </c>
      <c r="I1542" s="6" t="s">
        <v>32</v>
      </c>
      <c r="J1542" s="7">
        <v>43514</v>
      </c>
      <c r="K1542" s="15">
        <v>60</v>
      </c>
      <c r="L1542" s="6" t="s">
        <v>52</v>
      </c>
      <c r="M1542" s="6">
        <f t="shared" ref="M1542:M1605" si="97">YEAR(J1542)</f>
        <v>2019</v>
      </c>
      <c r="N1542" s="6">
        <f t="shared" ref="N1542:N1605" si="98">MONTH(J1542)</f>
        <v>2</v>
      </c>
      <c r="O1542" s="6" t="str">
        <f>VLOOKUP(L1542,'User input'!$D$6:$E$16,2,FALSE)</f>
        <v>Megawidget S</v>
      </c>
      <c r="P1542" s="6">
        <f>VLOOKUP(L1542,'User input'!$D$6:$G$16,3,FALSE)</f>
        <v>0.69</v>
      </c>
      <c r="Q1542" s="6">
        <f>VLOOKUP(L1542,'User input'!$D$6:$G$16,4,FALSE)</f>
        <v>24</v>
      </c>
      <c r="R1542" s="6">
        <f t="shared" ref="R1542:R1605" si="99">K1542*Q1542</f>
        <v>1440</v>
      </c>
      <c r="S1542" s="26">
        <f t="shared" si="96"/>
        <v>993.59999999999991</v>
      </c>
      <c r="T1542" s="26">
        <f>IF(K1542&lt;'User input'!$I$9,'User input'!$J$8,IF(K1542&lt;'User input'!$I$10,'User input'!$J$9,IF(K1542&lt;'User input'!$I$11,'User input'!$J$10,'User input'!$J$11)))*S1542</f>
        <v>49.68</v>
      </c>
      <c r="U1542" s="26">
        <f>K1542*'User input'!$J$17+'User input'!$J$16</f>
        <v>0.5</v>
      </c>
    </row>
    <row r="1543" spans="1:21" x14ac:dyDescent="0.25">
      <c r="A1543" s="18">
        <v>1584</v>
      </c>
      <c r="B1543" s="10" t="s">
        <v>4687</v>
      </c>
      <c r="C1543" s="10" t="s">
        <v>3414</v>
      </c>
      <c r="D1543" s="10" t="s">
        <v>28</v>
      </c>
      <c r="E1543" s="10" t="s">
        <v>29</v>
      </c>
      <c r="F1543" s="16">
        <v>30</v>
      </c>
      <c r="G1543" s="10" t="s">
        <v>4688</v>
      </c>
      <c r="H1543" s="10" t="s">
        <v>3869</v>
      </c>
      <c r="I1543" s="10" t="s">
        <v>38</v>
      </c>
      <c r="J1543" s="11">
        <v>44302</v>
      </c>
      <c r="K1543" s="16">
        <v>11</v>
      </c>
      <c r="L1543" s="10" t="s">
        <v>52</v>
      </c>
      <c r="M1543" s="10">
        <f t="shared" si="97"/>
        <v>2021</v>
      </c>
      <c r="N1543" s="10">
        <f t="shared" si="98"/>
        <v>4</v>
      </c>
      <c r="O1543" s="10" t="str">
        <f>VLOOKUP(L1543,'User input'!$D$6:$E$16,2,FALSE)</f>
        <v>Megawidget S</v>
      </c>
      <c r="P1543" s="10">
        <f>VLOOKUP(L1543,'User input'!$D$6:$G$16,3,FALSE)</f>
        <v>0.69</v>
      </c>
      <c r="Q1543" s="10">
        <f>VLOOKUP(L1543,'User input'!$D$6:$G$16,4,FALSE)</f>
        <v>24</v>
      </c>
      <c r="R1543" s="10">
        <f t="shared" si="99"/>
        <v>264</v>
      </c>
      <c r="S1543" s="27">
        <f t="shared" si="96"/>
        <v>182.16</v>
      </c>
      <c r="T1543" s="27">
        <f>IF(K1543&lt;'User input'!$I$9,'User input'!$J$8,IF(K1543&lt;'User input'!$I$10,'User input'!$J$9,IF(K1543&lt;'User input'!$I$11,'User input'!$J$10,'User input'!$J$11)))*S1543</f>
        <v>0</v>
      </c>
      <c r="U1543" s="27">
        <f>K1543*'User input'!$J$17+'User input'!$J$16</f>
        <v>0.5</v>
      </c>
    </row>
    <row r="1544" spans="1:21" x14ac:dyDescent="0.25">
      <c r="A1544" s="17">
        <v>1585</v>
      </c>
      <c r="B1544" s="6" t="s">
        <v>4689</v>
      </c>
      <c r="C1544" s="6" t="s">
        <v>4690</v>
      </c>
      <c r="D1544" s="6" t="s">
        <v>15</v>
      </c>
      <c r="E1544" s="6" t="s">
        <v>16</v>
      </c>
      <c r="F1544" s="15">
        <v>90</v>
      </c>
      <c r="G1544" s="6" t="s">
        <v>4688</v>
      </c>
      <c r="H1544" s="6" t="s">
        <v>4342</v>
      </c>
      <c r="I1544" s="6" t="s">
        <v>144</v>
      </c>
      <c r="J1544" s="7">
        <v>44330</v>
      </c>
      <c r="K1544" s="15">
        <v>51</v>
      </c>
      <c r="L1544" s="6" t="s">
        <v>39</v>
      </c>
      <c r="M1544" s="6">
        <f t="shared" si="97"/>
        <v>2021</v>
      </c>
      <c r="N1544" s="6">
        <f t="shared" si="98"/>
        <v>5</v>
      </c>
      <c r="O1544" s="6" t="str">
        <f>VLOOKUP(L1544,'User input'!$D$6:$E$16,2,FALSE)</f>
        <v>Ultrathing V1</v>
      </c>
      <c r="P1544" s="6">
        <f>VLOOKUP(L1544,'User input'!$D$6:$G$16,3,FALSE)</f>
        <v>1.79</v>
      </c>
      <c r="Q1544" s="6">
        <f>VLOOKUP(L1544,'User input'!$D$6:$G$16,4,FALSE)</f>
        <v>17</v>
      </c>
      <c r="R1544" s="6">
        <f t="shared" si="99"/>
        <v>867</v>
      </c>
      <c r="S1544" s="26">
        <f t="shared" si="96"/>
        <v>1551.93</v>
      </c>
      <c r="T1544" s="26">
        <f>IF(K1544&lt;'User input'!$I$9,'User input'!$J$8,IF(K1544&lt;'User input'!$I$10,'User input'!$J$9,IF(K1544&lt;'User input'!$I$11,'User input'!$J$10,'User input'!$J$11)))*S1544</f>
        <v>77.596500000000006</v>
      </c>
      <c r="U1544" s="26">
        <f>K1544*'User input'!$J$17+'User input'!$J$16</f>
        <v>0.5</v>
      </c>
    </row>
    <row r="1545" spans="1:21" x14ac:dyDescent="0.25">
      <c r="A1545" s="18">
        <v>1586</v>
      </c>
      <c r="B1545" s="10" t="s">
        <v>4609</v>
      </c>
      <c r="C1545" s="10" t="s">
        <v>2372</v>
      </c>
      <c r="D1545" s="10" t="s">
        <v>90</v>
      </c>
      <c r="E1545" s="10" t="s">
        <v>29</v>
      </c>
      <c r="F1545" s="16">
        <v>60</v>
      </c>
      <c r="G1545" s="10" t="s">
        <v>4688</v>
      </c>
      <c r="H1545" s="10" t="s">
        <v>2593</v>
      </c>
      <c r="I1545" s="10" t="s">
        <v>2594</v>
      </c>
      <c r="J1545" s="11">
        <v>43831</v>
      </c>
      <c r="K1545" s="16">
        <v>21</v>
      </c>
      <c r="L1545" s="10" t="s">
        <v>44</v>
      </c>
      <c r="M1545" s="10">
        <f t="shared" si="97"/>
        <v>2020</v>
      </c>
      <c r="N1545" s="10">
        <f t="shared" si="98"/>
        <v>1</v>
      </c>
      <c r="O1545" s="10" t="str">
        <f>VLOOKUP(L1545,'User input'!$D$6:$E$16,2,FALSE)</f>
        <v>Gigastuff</v>
      </c>
      <c r="P1545" s="10">
        <f>VLOOKUP(L1545,'User input'!$D$6:$G$16,3,FALSE)</f>
        <v>1.89</v>
      </c>
      <c r="Q1545" s="10">
        <f>VLOOKUP(L1545,'User input'!$D$6:$G$16,4,FALSE)</f>
        <v>18</v>
      </c>
      <c r="R1545" s="10">
        <f t="shared" si="99"/>
        <v>378</v>
      </c>
      <c r="S1545" s="27">
        <f t="shared" si="96"/>
        <v>714.42</v>
      </c>
      <c r="T1545" s="27">
        <f>IF(K1545&lt;'User input'!$I$9,'User input'!$J$8,IF(K1545&lt;'User input'!$I$10,'User input'!$J$9,IF(K1545&lt;'User input'!$I$11,'User input'!$J$10,'User input'!$J$11)))*S1545</f>
        <v>21.432599999999997</v>
      </c>
      <c r="U1545" s="27">
        <f>K1545*'User input'!$J$17+'User input'!$J$16</f>
        <v>0.5</v>
      </c>
    </row>
    <row r="1546" spans="1:21" x14ac:dyDescent="0.25">
      <c r="A1546" s="17">
        <v>1587</v>
      </c>
      <c r="B1546" s="6" t="s">
        <v>4692</v>
      </c>
      <c r="C1546" s="6" t="s">
        <v>1211</v>
      </c>
      <c r="D1546" s="6" t="s">
        <v>49</v>
      </c>
      <c r="E1546" s="6" t="s">
        <v>16</v>
      </c>
      <c r="F1546" s="15">
        <v>30</v>
      </c>
      <c r="G1546" s="6" t="s">
        <v>4693</v>
      </c>
      <c r="H1546" s="6" t="s">
        <v>3173</v>
      </c>
      <c r="I1546" s="6" t="s">
        <v>32</v>
      </c>
      <c r="J1546" s="7">
        <v>44136</v>
      </c>
      <c r="K1546" s="15">
        <v>9</v>
      </c>
      <c r="L1546" s="6" t="s">
        <v>62</v>
      </c>
      <c r="M1546" s="6">
        <f t="shared" si="97"/>
        <v>2020</v>
      </c>
      <c r="N1546" s="6">
        <f t="shared" si="98"/>
        <v>11</v>
      </c>
      <c r="O1546" s="6" t="str">
        <f>VLOOKUP(L1546,'User input'!$D$6:$E$16,2,FALSE)</f>
        <v>Ultrathing V4</v>
      </c>
      <c r="P1546" s="6">
        <f>VLOOKUP(L1546,'User input'!$D$6:$G$16,3,FALSE)</f>
        <v>3.99</v>
      </c>
      <c r="Q1546" s="6">
        <f>VLOOKUP(L1546,'User input'!$D$6:$G$16,4,FALSE)</f>
        <v>24</v>
      </c>
      <c r="R1546" s="6">
        <f t="shared" si="99"/>
        <v>216</v>
      </c>
      <c r="S1546" s="26">
        <f t="shared" si="96"/>
        <v>861.84</v>
      </c>
      <c r="T1546" s="26">
        <f>IF(K1546&lt;'User input'!$I$9,'User input'!$J$8,IF(K1546&lt;'User input'!$I$10,'User input'!$J$9,IF(K1546&lt;'User input'!$I$11,'User input'!$J$10,'User input'!$J$11)))*S1546</f>
        <v>0</v>
      </c>
      <c r="U1546" s="26">
        <f>K1546*'User input'!$J$17+'User input'!$J$16</f>
        <v>0.5</v>
      </c>
    </row>
    <row r="1547" spans="1:21" x14ac:dyDescent="0.25">
      <c r="A1547" s="18">
        <v>1588</v>
      </c>
      <c r="B1547" s="10" t="s">
        <v>4694</v>
      </c>
      <c r="C1547" s="10" t="s">
        <v>1670</v>
      </c>
      <c r="D1547" s="10" t="s">
        <v>15</v>
      </c>
      <c r="E1547" s="10" t="s">
        <v>16</v>
      </c>
      <c r="F1547" s="16">
        <v>30</v>
      </c>
      <c r="G1547" s="10" t="s">
        <v>4695</v>
      </c>
      <c r="H1547" s="10" t="s">
        <v>3395</v>
      </c>
      <c r="I1547" s="10" t="s">
        <v>32</v>
      </c>
      <c r="J1547" s="11">
        <v>44312</v>
      </c>
      <c r="K1547" s="16">
        <v>104</v>
      </c>
      <c r="L1547" s="10" t="s">
        <v>157</v>
      </c>
      <c r="M1547" s="10">
        <f t="shared" si="97"/>
        <v>2021</v>
      </c>
      <c r="N1547" s="10">
        <f t="shared" si="98"/>
        <v>4</v>
      </c>
      <c r="O1547" s="10" t="str">
        <f>VLOOKUP(L1547,'User input'!$D$6:$E$16,2,FALSE)</f>
        <v>Ultrathing V3</v>
      </c>
      <c r="P1547" s="10">
        <f>VLOOKUP(L1547,'User input'!$D$6:$G$16,3,FALSE)</f>
        <v>3.39</v>
      </c>
      <c r="Q1547" s="10">
        <f>VLOOKUP(L1547,'User input'!$D$6:$G$16,4,FALSE)</f>
        <v>24</v>
      </c>
      <c r="R1547" s="10">
        <f t="shared" si="99"/>
        <v>2496</v>
      </c>
      <c r="S1547" s="27">
        <f t="shared" si="96"/>
        <v>8461.44</v>
      </c>
      <c r="T1547" s="27">
        <f>IF(K1547&lt;'User input'!$I$9,'User input'!$J$8,IF(K1547&lt;'User input'!$I$10,'User input'!$J$9,IF(K1547&lt;'User input'!$I$11,'User input'!$J$10,'User input'!$J$11)))*S1547</f>
        <v>592.30080000000009</v>
      </c>
      <c r="U1547" s="27">
        <f>K1547*'User input'!$J$17+'User input'!$J$16</f>
        <v>0.5</v>
      </c>
    </row>
    <row r="1548" spans="1:21" x14ac:dyDescent="0.25">
      <c r="A1548" s="17">
        <v>1589</v>
      </c>
      <c r="B1548" s="6" t="s">
        <v>3003</v>
      </c>
      <c r="C1548" s="6" t="s">
        <v>1032</v>
      </c>
      <c r="D1548" s="6" t="s">
        <v>49</v>
      </c>
      <c r="E1548" s="6" t="s">
        <v>16</v>
      </c>
      <c r="F1548" s="15">
        <v>90</v>
      </c>
      <c r="G1548" s="6" t="s">
        <v>4696</v>
      </c>
      <c r="H1548" s="6" t="s">
        <v>4697</v>
      </c>
      <c r="I1548" s="6" t="s">
        <v>291</v>
      </c>
      <c r="J1548" s="7">
        <v>44300</v>
      </c>
      <c r="K1548" s="15">
        <v>84</v>
      </c>
      <c r="L1548" s="6" t="s">
        <v>39</v>
      </c>
      <c r="M1548" s="6">
        <f t="shared" si="97"/>
        <v>2021</v>
      </c>
      <c r="N1548" s="6">
        <f t="shared" si="98"/>
        <v>4</v>
      </c>
      <c r="O1548" s="6" t="str">
        <f>VLOOKUP(L1548,'User input'!$D$6:$E$16,2,FALSE)</f>
        <v>Ultrathing V1</v>
      </c>
      <c r="P1548" s="6">
        <f>VLOOKUP(L1548,'User input'!$D$6:$G$16,3,FALSE)</f>
        <v>1.79</v>
      </c>
      <c r="Q1548" s="6">
        <f>VLOOKUP(L1548,'User input'!$D$6:$G$16,4,FALSE)</f>
        <v>17</v>
      </c>
      <c r="R1548" s="6">
        <f t="shared" si="99"/>
        <v>1428</v>
      </c>
      <c r="S1548" s="26">
        <f t="shared" si="96"/>
        <v>2556.12</v>
      </c>
      <c r="T1548" s="26">
        <f>IF(K1548&lt;'User input'!$I$9,'User input'!$J$8,IF(K1548&lt;'User input'!$I$10,'User input'!$J$9,IF(K1548&lt;'User input'!$I$11,'User input'!$J$10,'User input'!$J$11)))*S1548</f>
        <v>127.806</v>
      </c>
      <c r="U1548" s="26">
        <f>K1548*'User input'!$J$17+'User input'!$J$16</f>
        <v>0.5</v>
      </c>
    </row>
    <row r="1549" spans="1:21" x14ac:dyDescent="0.25">
      <c r="A1549" s="18">
        <v>1590</v>
      </c>
      <c r="B1549" s="10" t="s">
        <v>4698</v>
      </c>
      <c r="C1549" s="10" t="s">
        <v>3248</v>
      </c>
      <c r="D1549" s="10" t="s">
        <v>15</v>
      </c>
      <c r="E1549" s="10" t="s">
        <v>16</v>
      </c>
      <c r="F1549" s="16">
        <v>30</v>
      </c>
      <c r="G1549" s="10" t="s">
        <v>10374</v>
      </c>
      <c r="H1549" s="10" t="s">
        <v>2862</v>
      </c>
      <c r="I1549" s="10" t="s">
        <v>291</v>
      </c>
      <c r="J1549" s="11">
        <v>44459</v>
      </c>
      <c r="K1549" s="16">
        <v>30</v>
      </c>
      <c r="L1549" s="10" t="s">
        <v>52</v>
      </c>
      <c r="M1549" s="10">
        <f t="shared" si="97"/>
        <v>2021</v>
      </c>
      <c r="N1549" s="10">
        <f t="shared" si="98"/>
        <v>9</v>
      </c>
      <c r="O1549" s="10" t="str">
        <f>VLOOKUP(L1549,'User input'!$D$6:$E$16,2,FALSE)</f>
        <v>Megawidget S</v>
      </c>
      <c r="P1549" s="10">
        <f>VLOOKUP(L1549,'User input'!$D$6:$G$16,3,FALSE)</f>
        <v>0.69</v>
      </c>
      <c r="Q1549" s="10">
        <f>VLOOKUP(L1549,'User input'!$D$6:$G$16,4,FALSE)</f>
        <v>24</v>
      </c>
      <c r="R1549" s="10">
        <f t="shared" si="99"/>
        <v>720</v>
      </c>
      <c r="S1549" s="27">
        <f t="shared" si="96"/>
        <v>496.79999999999995</v>
      </c>
      <c r="T1549" s="27">
        <f>IF(K1549&lt;'User input'!$I$9,'User input'!$J$8,IF(K1549&lt;'User input'!$I$10,'User input'!$J$9,IF(K1549&lt;'User input'!$I$11,'User input'!$J$10,'User input'!$J$11)))*S1549</f>
        <v>14.903999999999998</v>
      </c>
      <c r="U1549" s="27">
        <f>K1549*'User input'!$J$17+'User input'!$J$16</f>
        <v>0.5</v>
      </c>
    </row>
    <row r="1550" spans="1:21" x14ac:dyDescent="0.25">
      <c r="A1550" s="17">
        <v>1591</v>
      </c>
      <c r="B1550" s="6" t="s">
        <v>4700</v>
      </c>
      <c r="C1550" s="6" t="s">
        <v>1268</v>
      </c>
      <c r="D1550" s="6" t="s">
        <v>41</v>
      </c>
      <c r="E1550" s="6" t="s">
        <v>16</v>
      </c>
      <c r="F1550" s="15">
        <v>90</v>
      </c>
      <c r="G1550" s="6" t="s">
        <v>4701</v>
      </c>
      <c r="H1550" s="6" t="s">
        <v>4702</v>
      </c>
      <c r="I1550" s="6" t="s">
        <v>32</v>
      </c>
      <c r="J1550" s="7">
        <v>44163</v>
      </c>
      <c r="K1550" s="15">
        <v>71</v>
      </c>
      <c r="L1550" s="6" t="s">
        <v>68</v>
      </c>
      <c r="M1550" s="6">
        <f t="shared" si="97"/>
        <v>2020</v>
      </c>
      <c r="N1550" s="6">
        <f t="shared" si="98"/>
        <v>11</v>
      </c>
      <c r="O1550" s="6" t="str">
        <f>VLOOKUP(L1550,'User input'!$D$6:$E$16,2,FALSE)</f>
        <v>Megawidget M</v>
      </c>
      <c r="P1550" s="6">
        <f>VLOOKUP(L1550,'User input'!$D$6:$G$16,3,FALSE)</f>
        <v>1.29</v>
      </c>
      <c r="Q1550" s="6">
        <f>VLOOKUP(L1550,'User input'!$D$6:$G$16,4,FALSE)</f>
        <v>24</v>
      </c>
      <c r="R1550" s="6">
        <f t="shared" si="99"/>
        <v>1704</v>
      </c>
      <c r="S1550" s="26">
        <f t="shared" si="96"/>
        <v>2198.16</v>
      </c>
      <c r="T1550" s="26">
        <f>IF(K1550&lt;'User input'!$I$9,'User input'!$J$8,IF(K1550&lt;'User input'!$I$10,'User input'!$J$9,IF(K1550&lt;'User input'!$I$11,'User input'!$J$10,'User input'!$J$11)))*S1550</f>
        <v>109.908</v>
      </c>
      <c r="U1550" s="26">
        <f>K1550*'User input'!$J$17+'User input'!$J$16</f>
        <v>0.5</v>
      </c>
    </row>
    <row r="1551" spans="1:21" x14ac:dyDescent="0.25">
      <c r="A1551" s="18">
        <v>1592</v>
      </c>
      <c r="B1551" s="10" t="s">
        <v>4703</v>
      </c>
      <c r="C1551" s="10" t="s">
        <v>3255</v>
      </c>
      <c r="D1551" s="10" t="s">
        <v>49</v>
      </c>
      <c r="E1551" s="10" t="s">
        <v>16</v>
      </c>
      <c r="F1551" s="16">
        <v>90</v>
      </c>
      <c r="G1551" s="10" t="s">
        <v>4704</v>
      </c>
      <c r="H1551" s="10" t="s">
        <v>922</v>
      </c>
      <c r="I1551" s="10" t="s">
        <v>127</v>
      </c>
      <c r="J1551" s="11">
        <v>43805</v>
      </c>
      <c r="K1551" s="16">
        <v>45</v>
      </c>
      <c r="L1551" s="10" t="s">
        <v>62</v>
      </c>
      <c r="M1551" s="10">
        <f t="shared" si="97"/>
        <v>2019</v>
      </c>
      <c r="N1551" s="10">
        <f t="shared" si="98"/>
        <v>12</v>
      </c>
      <c r="O1551" s="10" t="str">
        <f>VLOOKUP(L1551,'User input'!$D$6:$E$16,2,FALSE)</f>
        <v>Ultrathing V4</v>
      </c>
      <c r="P1551" s="10">
        <f>VLOOKUP(L1551,'User input'!$D$6:$G$16,3,FALSE)</f>
        <v>3.99</v>
      </c>
      <c r="Q1551" s="10">
        <f>VLOOKUP(L1551,'User input'!$D$6:$G$16,4,FALSE)</f>
        <v>24</v>
      </c>
      <c r="R1551" s="10">
        <f t="shared" si="99"/>
        <v>1080</v>
      </c>
      <c r="S1551" s="27">
        <f t="shared" si="96"/>
        <v>4309.2</v>
      </c>
      <c r="T1551" s="27">
        <f>IF(K1551&lt;'User input'!$I$9,'User input'!$J$8,IF(K1551&lt;'User input'!$I$10,'User input'!$J$9,IF(K1551&lt;'User input'!$I$11,'User input'!$J$10,'User input'!$J$11)))*S1551</f>
        <v>129.27599999999998</v>
      </c>
      <c r="U1551" s="27">
        <f>K1551*'User input'!$J$17+'User input'!$J$16</f>
        <v>0.5</v>
      </c>
    </row>
    <row r="1552" spans="1:21" x14ac:dyDescent="0.25">
      <c r="A1552" s="17">
        <v>1593</v>
      </c>
      <c r="B1552" s="6" t="s">
        <v>4705</v>
      </c>
      <c r="C1552" s="6" t="s">
        <v>4706</v>
      </c>
      <c r="D1552" s="6" t="s">
        <v>28</v>
      </c>
      <c r="E1552" s="6" t="s">
        <v>29</v>
      </c>
      <c r="F1552" s="15">
        <v>30</v>
      </c>
      <c r="G1552" s="6" t="s">
        <v>4707</v>
      </c>
      <c r="H1552" s="6" t="s">
        <v>1267</v>
      </c>
      <c r="I1552" s="6" t="s">
        <v>57</v>
      </c>
      <c r="J1552" s="7">
        <v>44163</v>
      </c>
      <c r="K1552" s="15">
        <v>65</v>
      </c>
      <c r="L1552" s="6" t="s">
        <v>157</v>
      </c>
      <c r="M1552" s="6">
        <f t="shared" si="97"/>
        <v>2020</v>
      </c>
      <c r="N1552" s="6">
        <f t="shared" si="98"/>
        <v>11</v>
      </c>
      <c r="O1552" s="6" t="str">
        <f>VLOOKUP(L1552,'User input'!$D$6:$E$16,2,FALSE)</f>
        <v>Ultrathing V3</v>
      </c>
      <c r="P1552" s="6">
        <f>VLOOKUP(L1552,'User input'!$D$6:$G$16,3,FALSE)</f>
        <v>3.39</v>
      </c>
      <c r="Q1552" s="6">
        <f>VLOOKUP(L1552,'User input'!$D$6:$G$16,4,FALSE)</f>
        <v>24</v>
      </c>
      <c r="R1552" s="6">
        <f t="shared" si="99"/>
        <v>1560</v>
      </c>
      <c r="S1552" s="26">
        <f t="shared" si="96"/>
        <v>5288.4000000000005</v>
      </c>
      <c r="T1552" s="26">
        <f>IF(K1552&lt;'User input'!$I$9,'User input'!$J$8,IF(K1552&lt;'User input'!$I$10,'User input'!$J$9,IF(K1552&lt;'User input'!$I$11,'User input'!$J$10,'User input'!$J$11)))*S1552</f>
        <v>264.42</v>
      </c>
      <c r="U1552" s="26">
        <f>K1552*'User input'!$J$17+'User input'!$J$16</f>
        <v>0.5</v>
      </c>
    </row>
    <row r="1553" spans="1:21" x14ac:dyDescent="0.25">
      <c r="A1553" s="18">
        <v>1594</v>
      </c>
      <c r="B1553" s="10" t="s">
        <v>4708</v>
      </c>
      <c r="C1553" s="10" t="s">
        <v>4709</v>
      </c>
      <c r="D1553" s="10" t="s">
        <v>28</v>
      </c>
      <c r="E1553" s="10" t="s">
        <v>29</v>
      </c>
      <c r="F1553" s="16">
        <v>30</v>
      </c>
      <c r="G1553" s="10" t="s">
        <v>4707</v>
      </c>
      <c r="H1553" s="10" t="s">
        <v>1640</v>
      </c>
      <c r="I1553" s="10" t="s">
        <v>550</v>
      </c>
      <c r="J1553" s="11">
        <v>43870</v>
      </c>
      <c r="K1553" s="16">
        <v>61</v>
      </c>
      <c r="L1553" s="10" t="s">
        <v>44</v>
      </c>
      <c r="M1553" s="10">
        <f t="shared" si="97"/>
        <v>2020</v>
      </c>
      <c r="N1553" s="10">
        <f t="shared" si="98"/>
        <v>2</v>
      </c>
      <c r="O1553" s="10" t="str">
        <f>VLOOKUP(L1553,'User input'!$D$6:$E$16,2,FALSE)</f>
        <v>Gigastuff</v>
      </c>
      <c r="P1553" s="10">
        <f>VLOOKUP(L1553,'User input'!$D$6:$G$16,3,FALSE)</f>
        <v>1.89</v>
      </c>
      <c r="Q1553" s="10">
        <f>VLOOKUP(L1553,'User input'!$D$6:$G$16,4,FALSE)</f>
        <v>18</v>
      </c>
      <c r="R1553" s="10">
        <f t="shared" si="99"/>
        <v>1098</v>
      </c>
      <c r="S1553" s="27">
        <f t="shared" si="96"/>
        <v>2075.2199999999998</v>
      </c>
      <c r="T1553" s="27">
        <f>IF(K1553&lt;'User input'!$I$9,'User input'!$J$8,IF(K1553&lt;'User input'!$I$10,'User input'!$J$9,IF(K1553&lt;'User input'!$I$11,'User input'!$J$10,'User input'!$J$11)))*S1553</f>
        <v>103.761</v>
      </c>
      <c r="U1553" s="27">
        <f>K1553*'User input'!$J$17+'User input'!$J$16</f>
        <v>0.5</v>
      </c>
    </row>
    <row r="1554" spans="1:21" x14ac:dyDescent="0.25">
      <c r="A1554" s="17">
        <v>1595</v>
      </c>
      <c r="B1554" s="6" t="s">
        <v>4710</v>
      </c>
      <c r="C1554" s="6" t="s">
        <v>4711</v>
      </c>
      <c r="D1554" s="6" t="s">
        <v>15</v>
      </c>
      <c r="E1554" s="6" t="s">
        <v>16</v>
      </c>
      <c r="F1554" s="15">
        <v>60</v>
      </c>
      <c r="G1554" s="6" t="s">
        <v>4712</v>
      </c>
      <c r="H1554" s="6" t="s">
        <v>4713</v>
      </c>
      <c r="I1554" s="6" t="s">
        <v>32</v>
      </c>
      <c r="J1554" s="7">
        <v>44194</v>
      </c>
      <c r="K1554" s="15">
        <v>30</v>
      </c>
      <c r="L1554" s="6" t="s">
        <v>68</v>
      </c>
      <c r="M1554" s="6">
        <f t="shared" si="97"/>
        <v>2020</v>
      </c>
      <c r="N1554" s="6">
        <f t="shared" si="98"/>
        <v>12</v>
      </c>
      <c r="O1554" s="6" t="str">
        <f>VLOOKUP(L1554,'User input'!$D$6:$E$16,2,FALSE)</f>
        <v>Megawidget M</v>
      </c>
      <c r="P1554" s="6">
        <f>VLOOKUP(L1554,'User input'!$D$6:$G$16,3,FALSE)</f>
        <v>1.29</v>
      </c>
      <c r="Q1554" s="6">
        <f>VLOOKUP(L1554,'User input'!$D$6:$G$16,4,FALSE)</f>
        <v>24</v>
      </c>
      <c r="R1554" s="6">
        <f t="shared" si="99"/>
        <v>720</v>
      </c>
      <c r="S1554" s="26">
        <f t="shared" si="96"/>
        <v>928.80000000000007</v>
      </c>
      <c r="T1554" s="26">
        <f>IF(K1554&lt;'User input'!$I$9,'User input'!$J$8,IF(K1554&lt;'User input'!$I$10,'User input'!$J$9,IF(K1554&lt;'User input'!$I$11,'User input'!$J$10,'User input'!$J$11)))*S1554</f>
        <v>27.864000000000001</v>
      </c>
      <c r="U1554" s="26">
        <f>K1554*'User input'!$J$17+'User input'!$J$16</f>
        <v>0.5</v>
      </c>
    </row>
    <row r="1555" spans="1:21" x14ac:dyDescent="0.25">
      <c r="A1555" s="18">
        <v>1596</v>
      </c>
      <c r="B1555" s="10" t="s">
        <v>4714</v>
      </c>
      <c r="C1555" s="10" t="s">
        <v>4474</v>
      </c>
      <c r="D1555" s="10" t="s">
        <v>41</v>
      </c>
      <c r="E1555" s="10" t="s">
        <v>16</v>
      </c>
      <c r="F1555" s="16">
        <v>90</v>
      </c>
      <c r="G1555" s="10" t="s">
        <v>4715</v>
      </c>
      <c r="H1555" s="10" t="s">
        <v>2743</v>
      </c>
      <c r="I1555" s="10" t="s">
        <v>122</v>
      </c>
      <c r="J1555" s="11">
        <v>43757</v>
      </c>
      <c r="K1555" s="16">
        <v>62</v>
      </c>
      <c r="L1555" s="10" t="s">
        <v>99</v>
      </c>
      <c r="M1555" s="10">
        <f t="shared" si="97"/>
        <v>2019</v>
      </c>
      <c r="N1555" s="10">
        <f t="shared" si="98"/>
        <v>10</v>
      </c>
      <c r="O1555" s="10" t="str">
        <f>VLOOKUP(L1555,'User input'!$D$6:$E$16,2,FALSE)</f>
        <v>Superwossname</v>
      </c>
      <c r="P1555" s="10">
        <f>VLOOKUP(L1555,'User input'!$D$6:$G$16,3,FALSE)</f>
        <v>3.49</v>
      </c>
      <c r="Q1555" s="10">
        <f>VLOOKUP(L1555,'User input'!$D$6:$G$16,4,FALSE)</f>
        <v>20</v>
      </c>
      <c r="R1555" s="10">
        <f t="shared" si="99"/>
        <v>1240</v>
      </c>
      <c r="S1555" s="27">
        <f t="shared" si="96"/>
        <v>4327.6000000000004</v>
      </c>
      <c r="T1555" s="27">
        <f>IF(K1555&lt;'User input'!$I$9,'User input'!$J$8,IF(K1555&lt;'User input'!$I$10,'User input'!$J$9,IF(K1555&lt;'User input'!$I$11,'User input'!$J$10,'User input'!$J$11)))*S1555</f>
        <v>216.38000000000002</v>
      </c>
      <c r="U1555" s="27">
        <f>K1555*'User input'!$J$17+'User input'!$J$16</f>
        <v>0.5</v>
      </c>
    </row>
    <row r="1556" spans="1:21" x14ac:dyDescent="0.25">
      <c r="A1556" s="17">
        <v>1597</v>
      </c>
      <c r="B1556" s="6" t="s">
        <v>3503</v>
      </c>
      <c r="C1556" s="6" t="s">
        <v>4716</v>
      </c>
      <c r="D1556" s="6" t="s">
        <v>28</v>
      </c>
      <c r="E1556" s="6" t="s">
        <v>29</v>
      </c>
      <c r="F1556" s="15">
        <v>90</v>
      </c>
      <c r="G1556" s="6" t="s">
        <v>10375</v>
      </c>
      <c r="H1556" s="6" t="s">
        <v>710</v>
      </c>
      <c r="I1556" s="6" t="s">
        <v>38</v>
      </c>
      <c r="J1556" s="7">
        <v>43865</v>
      </c>
      <c r="K1556" s="15">
        <v>92</v>
      </c>
      <c r="L1556" s="6" t="s">
        <v>33</v>
      </c>
      <c r="M1556" s="6">
        <f t="shared" si="97"/>
        <v>2020</v>
      </c>
      <c r="N1556" s="6">
        <f t="shared" si="98"/>
        <v>2</v>
      </c>
      <c r="O1556" s="6" t="str">
        <f>VLOOKUP(L1556,'User input'!$D$6:$E$16,2,FALSE)</f>
        <v>Megawidget L</v>
      </c>
      <c r="P1556" s="6">
        <f>VLOOKUP(L1556,'User input'!$D$6:$G$16,3,FALSE)</f>
        <v>1.79</v>
      </c>
      <c r="Q1556" s="6">
        <f>VLOOKUP(L1556,'User input'!$D$6:$G$16,4,FALSE)</f>
        <v>24</v>
      </c>
      <c r="R1556" s="6">
        <f t="shared" si="99"/>
        <v>2208</v>
      </c>
      <c r="S1556" s="26">
        <f t="shared" si="96"/>
        <v>3952.32</v>
      </c>
      <c r="T1556" s="26">
        <f>IF(K1556&lt;'User input'!$I$9,'User input'!$J$8,IF(K1556&lt;'User input'!$I$10,'User input'!$J$9,IF(K1556&lt;'User input'!$I$11,'User input'!$J$10,'User input'!$J$11)))*S1556</f>
        <v>197.61600000000001</v>
      </c>
      <c r="U1556" s="26">
        <f>K1556*'User input'!$J$17+'User input'!$J$16</f>
        <v>0.5</v>
      </c>
    </row>
    <row r="1557" spans="1:21" x14ac:dyDescent="0.25">
      <c r="A1557" s="18">
        <v>1598</v>
      </c>
      <c r="B1557" s="10" t="s">
        <v>4718</v>
      </c>
      <c r="C1557" s="10" t="s">
        <v>2687</v>
      </c>
      <c r="D1557" s="10" t="s">
        <v>49</v>
      </c>
      <c r="E1557" s="10" t="s">
        <v>16</v>
      </c>
      <c r="F1557" s="16">
        <v>30</v>
      </c>
      <c r="G1557" s="10" t="s">
        <v>4719</v>
      </c>
      <c r="H1557" s="10" t="s">
        <v>1864</v>
      </c>
      <c r="I1557" s="10" t="s">
        <v>122</v>
      </c>
      <c r="J1557" s="11">
        <v>44526</v>
      </c>
      <c r="K1557" s="16">
        <v>100</v>
      </c>
      <c r="L1557" s="10" t="s">
        <v>78</v>
      </c>
      <c r="M1557" s="10">
        <f t="shared" si="97"/>
        <v>2021</v>
      </c>
      <c r="N1557" s="10">
        <f t="shared" si="98"/>
        <v>11</v>
      </c>
      <c r="O1557" s="10" t="str">
        <f>VLOOKUP(L1557,'User input'!$D$6:$E$16,2,FALSE)</f>
        <v>Ultrathing V2</v>
      </c>
      <c r="P1557" s="10">
        <f>VLOOKUP(L1557,'User input'!$D$6:$G$16,3,FALSE)</f>
        <v>2.95</v>
      </c>
      <c r="Q1557" s="10">
        <f>VLOOKUP(L1557,'User input'!$D$6:$G$16,4,FALSE)</f>
        <v>20</v>
      </c>
      <c r="R1557" s="10">
        <f t="shared" si="99"/>
        <v>2000</v>
      </c>
      <c r="S1557" s="27">
        <f t="shared" si="96"/>
        <v>5900</v>
      </c>
      <c r="T1557" s="27">
        <f>IF(K1557&lt;'User input'!$I$9,'User input'!$J$8,IF(K1557&lt;'User input'!$I$10,'User input'!$J$9,IF(K1557&lt;'User input'!$I$11,'User input'!$J$10,'User input'!$J$11)))*S1557</f>
        <v>413.00000000000006</v>
      </c>
      <c r="U1557" s="27">
        <f>K1557*'User input'!$J$17+'User input'!$J$16</f>
        <v>0.5</v>
      </c>
    </row>
    <row r="1558" spans="1:21" x14ac:dyDescent="0.25">
      <c r="A1558" s="17">
        <v>1599</v>
      </c>
      <c r="B1558" s="6" t="s">
        <v>488</v>
      </c>
      <c r="C1558" s="6" t="s">
        <v>2020</v>
      </c>
      <c r="D1558" s="6" t="s">
        <v>28</v>
      </c>
      <c r="E1558" s="6" t="s">
        <v>29</v>
      </c>
      <c r="F1558" s="15">
        <v>90</v>
      </c>
      <c r="G1558" s="6" t="s">
        <v>4719</v>
      </c>
      <c r="H1558" s="6" t="s">
        <v>712</v>
      </c>
      <c r="I1558" s="6" t="s">
        <v>32</v>
      </c>
      <c r="J1558" s="7">
        <v>43832</v>
      </c>
      <c r="K1558" s="15">
        <v>93</v>
      </c>
      <c r="L1558" s="6" t="s">
        <v>157</v>
      </c>
      <c r="M1558" s="6">
        <f t="shared" si="97"/>
        <v>2020</v>
      </c>
      <c r="N1558" s="6">
        <f t="shared" si="98"/>
        <v>1</v>
      </c>
      <c r="O1558" s="6" t="str">
        <f>VLOOKUP(L1558,'User input'!$D$6:$E$16,2,FALSE)</f>
        <v>Ultrathing V3</v>
      </c>
      <c r="P1558" s="6">
        <f>VLOOKUP(L1558,'User input'!$D$6:$G$16,3,FALSE)</f>
        <v>3.39</v>
      </c>
      <c r="Q1558" s="6">
        <f>VLOOKUP(L1558,'User input'!$D$6:$G$16,4,FALSE)</f>
        <v>24</v>
      </c>
      <c r="R1558" s="6">
        <f t="shared" si="99"/>
        <v>2232</v>
      </c>
      <c r="S1558" s="26">
        <f t="shared" si="96"/>
        <v>7566.4800000000005</v>
      </c>
      <c r="T1558" s="26">
        <f>IF(K1558&lt;'User input'!$I$9,'User input'!$J$8,IF(K1558&lt;'User input'!$I$10,'User input'!$J$9,IF(K1558&lt;'User input'!$I$11,'User input'!$J$10,'User input'!$J$11)))*S1558</f>
        <v>378.32400000000007</v>
      </c>
      <c r="U1558" s="26">
        <f>K1558*'User input'!$J$17+'User input'!$J$16</f>
        <v>0.5</v>
      </c>
    </row>
    <row r="1559" spans="1:21" x14ac:dyDescent="0.25">
      <c r="A1559" s="18">
        <v>1600</v>
      </c>
      <c r="B1559" s="10" t="s">
        <v>661</v>
      </c>
      <c r="C1559" s="10" t="s">
        <v>2931</v>
      </c>
      <c r="D1559" s="10" t="s">
        <v>28</v>
      </c>
      <c r="E1559" s="10" t="s">
        <v>29</v>
      </c>
      <c r="F1559" s="16">
        <v>90</v>
      </c>
      <c r="G1559" s="10" t="s">
        <v>4720</v>
      </c>
      <c r="H1559" s="10" t="s">
        <v>2549</v>
      </c>
      <c r="I1559" s="10" t="s">
        <v>122</v>
      </c>
      <c r="J1559" s="11">
        <v>44359</v>
      </c>
      <c r="K1559" s="16">
        <v>81</v>
      </c>
      <c r="L1559" s="10" t="s">
        <v>62</v>
      </c>
      <c r="M1559" s="10">
        <f t="shared" si="97"/>
        <v>2021</v>
      </c>
      <c r="N1559" s="10">
        <f t="shared" si="98"/>
        <v>6</v>
      </c>
      <c r="O1559" s="10" t="str">
        <f>VLOOKUP(L1559,'User input'!$D$6:$E$16,2,FALSE)</f>
        <v>Ultrathing V4</v>
      </c>
      <c r="P1559" s="10">
        <f>VLOOKUP(L1559,'User input'!$D$6:$G$16,3,FALSE)</f>
        <v>3.99</v>
      </c>
      <c r="Q1559" s="10">
        <f>VLOOKUP(L1559,'User input'!$D$6:$G$16,4,FALSE)</f>
        <v>24</v>
      </c>
      <c r="R1559" s="10">
        <f t="shared" si="99"/>
        <v>1944</v>
      </c>
      <c r="S1559" s="27">
        <f t="shared" si="96"/>
        <v>7756.56</v>
      </c>
      <c r="T1559" s="27">
        <f>IF(K1559&lt;'User input'!$I$9,'User input'!$J$8,IF(K1559&lt;'User input'!$I$10,'User input'!$J$9,IF(K1559&lt;'User input'!$I$11,'User input'!$J$10,'User input'!$J$11)))*S1559</f>
        <v>387.82800000000003</v>
      </c>
      <c r="U1559" s="27">
        <f>K1559*'User input'!$J$17+'User input'!$J$16</f>
        <v>0.5</v>
      </c>
    </row>
    <row r="1560" spans="1:21" x14ac:dyDescent="0.25">
      <c r="A1560" s="17">
        <v>1601</v>
      </c>
      <c r="B1560" s="6" t="s">
        <v>4721</v>
      </c>
      <c r="C1560" s="6" t="s">
        <v>3012</v>
      </c>
      <c r="D1560" s="6" t="s">
        <v>28</v>
      </c>
      <c r="E1560" s="6" t="s">
        <v>29</v>
      </c>
      <c r="F1560" s="15">
        <v>30</v>
      </c>
      <c r="G1560" s="6" t="s">
        <v>4722</v>
      </c>
      <c r="H1560" s="6" t="s">
        <v>4723</v>
      </c>
      <c r="I1560" s="6" t="s">
        <v>57</v>
      </c>
      <c r="J1560" s="7">
        <v>43636</v>
      </c>
      <c r="K1560" s="15">
        <v>47</v>
      </c>
      <c r="L1560" s="6" t="s">
        <v>20</v>
      </c>
      <c r="M1560" s="6">
        <f t="shared" si="97"/>
        <v>2019</v>
      </c>
      <c r="N1560" s="6">
        <f t="shared" si="98"/>
        <v>6</v>
      </c>
      <c r="O1560" s="6" t="str">
        <f>VLOOKUP(L1560,'User input'!$D$6:$E$16,2,FALSE)</f>
        <v>Hyperwotsit</v>
      </c>
      <c r="P1560" s="6">
        <f>VLOOKUP(L1560,'User input'!$D$6:$G$16,3,FALSE)</f>
        <v>2.0099999999999998</v>
      </c>
      <c r="Q1560" s="6">
        <f>VLOOKUP(L1560,'User input'!$D$6:$G$16,4,FALSE)</f>
        <v>20</v>
      </c>
      <c r="R1560" s="6">
        <f t="shared" si="99"/>
        <v>940</v>
      </c>
      <c r="S1560" s="26">
        <f t="shared" si="96"/>
        <v>1889.3999999999999</v>
      </c>
      <c r="T1560" s="26">
        <f>IF(K1560&lt;'User input'!$I$9,'User input'!$J$8,IF(K1560&lt;'User input'!$I$10,'User input'!$J$9,IF(K1560&lt;'User input'!$I$11,'User input'!$J$10,'User input'!$J$11)))*S1560</f>
        <v>56.681999999999995</v>
      </c>
      <c r="U1560" s="26">
        <f>K1560*'User input'!$J$17+'User input'!$J$16</f>
        <v>0.5</v>
      </c>
    </row>
    <row r="1561" spans="1:21" x14ac:dyDescent="0.25">
      <c r="A1561" s="18">
        <v>1602</v>
      </c>
      <c r="B1561" s="10" t="s">
        <v>4724</v>
      </c>
      <c r="C1561" s="10" t="s">
        <v>3243</v>
      </c>
      <c r="D1561" s="10" t="s">
        <v>15</v>
      </c>
      <c r="E1561" s="10" t="s">
        <v>16</v>
      </c>
      <c r="F1561" s="16">
        <v>60</v>
      </c>
      <c r="G1561" s="10" t="s">
        <v>4725</v>
      </c>
      <c r="H1561" s="10" t="s">
        <v>3187</v>
      </c>
      <c r="I1561" s="10" t="s">
        <v>32</v>
      </c>
      <c r="J1561" s="11">
        <v>44408</v>
      </c>
      <c r="K1561" s="16">
        <v>28</v>
      </c>
      <c r="L1561" s="10" t="s">
        <v>52</v>
      </c>
      <c r="M1561" s="10">
        <f t="shared" si="97"/>
        <v>2021</v>
      </c>
      <c r="N1561" s="10">
        <f t="shared" si="98"/>
        <v>7</v>
      </c>
      <c r="O1561" s="10" t="str">
        <f>VLOOKUP(L1561,'User input'!$D$6:$E$16,2,FALSE)</f>
        <v>Megawidget S</v>
      </c>
      <c r="P1561" s="10">
        <f>VLOOKUP(L1561,'User input'!$D$6:$G$16,3,FALSE)</f>
        <v>0.69</v>
      </c>
      <c r="Q1561" s="10">
        <f>VLOOKUP(L1561,'User input'!$D$6:$G$16,4,FALSE)</f>
        <v>24</v>
      </c>
      <c r="R1561" s="10">
        <f t="shared" si="99"/>
        <v>672</v>
      </c>
      <c r="S1561" s="27">
        <f t="shared" si="96"/>
        <v>463.67999999999995</v>
      </c>
      <c r="T1561" s="27">
        <f>IF(K1561&lt;'User input'!$I$9,'User input'!$J$8,IF(K1561&lt;'User input'!$I$10,'User input'!$J$9,IF(K1561&lt;'User input'!$I$11,'User input'!$J$10,'User input'!$J$11)))*S1561</f>
        <v>13.910399999999997</v>
      </c>
      <c r="U1561" s="27">
        <f>K1561*'User input'!$J$17+'User input'!$J$16</f>
        <v>0.5</v>
      </c>
    </row>
    <row r="1562" spans="1:21" x14ac:dyDescent="0.25">
      <c r="A1562" s="17">
        <v>1603</v>
      </c>
      <c r="B1562" s="6" t="s">
        <v>4726</v>
      </c>
      <c r="C1562" s="6" t="s">
        <v>4727</v>
      </c>
      <c r="D1562" s="6" t="s">
        <v>15</v>
      </c>
      <c r="E1562" s="6" t="s">
        <v>16</v>
      </c>
      <c r="F1562" s="15">
        <v>60</v>
      </c>
      <c r="G1562" s="6" t="s">
        <v>4728</v>
      </c>
      <c r="H1562" s="6" t="s">
        <v>4370</v>
      </c>
      <c r="I1562" s="6" t="s">
        <v>32</v>
      </c>
      <c r="J1562" s="7">
        <v>43659</v>
      </c>
      <c r="K1562" s="15">
        <v>8</v>
      </c>
      <c r="L1562" s="6" t="s">
        <v>62</v>
      </c>
      <c r="M1562" s="6">
        <f t="shared" si="97"/>
        <v>2019</v>
      </c>
      <c r="N1562" s="6">
        <f t="shared" si="98"/>
        <v>7</v>
      </c>
      <c r="O1562" s="6" t="str">
        <f>VLOOKUP(L1562,'User input'!$D$6:$E$16,2,FALSE)</f>
        <v>Ultrathing V4</v>
      </c>
      <c r="P1562" s="6">
        <f>VLOOKUP(L1562,'User input'!$D$6:$G$16,3,FALSE)</f>
        <v>3.99</v>
      </c>
      <c r="Q1562" s="6">
        <f>VLOOKUP(L1562,'User input'!$D$6:$G$16,4,FALSE)</f>
        <v>24</v>
      </c>
      <c r="R1562" s="6">
        <f t="shared" si="99"/>
        <v>192</v>
      </c>
      <c r="S1562" s="26">
        <f t="shared" si="96"/>
        <v>766.08</v>
      </c>
      <c r="T1562" s="26">
        <f>IF(K1562&lt;'User input'!$I$9,'User input'!$J$8,IF(K1562&lt;'User input'!$I$10,'User input'!$J$9,IF(K1562&lt;'User input'!$I$11,'User input'!$J$10,'User input'!$J$11)))*S1562</f>
        <v>0</v>
      </c>
      <c r="U1562" s="26">
        <f>K1562*'User input'!$J$17+'User input'!$J$16</f>
        <v>0.5</v>
      </c>
    </row>
    <row r="1563" spans="1:21" x14ac:dyDescent="0.25">
      <c r="A1563" s="18">
        <v>1604</v>
      </c>
      <c r="B1563" s="10" t="s">
        <v>3595</v>
      </c>
      <c r="C1563" s="10" t="s">
        <v>2796</v>
      </c>
      <c r="D1563" s="10" t="s">
        <v>28</v>
      </c>
      <c r="E1563" s="10" t="s">
        <v>29</v>
      </c>
      <c r="F1563" s="16">
        <v>30</v>
      </c>
      <c r="G1563" s="10" t="s">
        <v>4729</v>
      </c>
      <c r="H1563" s="10" t="s">
        <v>425</v>
      </c>
      <c r="I1563" s="10" t="s">
        <v>32</v>
      </c>
      <c r="J1563" s="11">
        <v>43610</v>
      </c>
      <c r="K1563" s="16">
        <v>20</v>
      </c>
      <c r="L1563" s="10" t="s">
        <v>39</v>
      </c>
      <c r="M1563" s="10">
        <f t="shared" si="97"/>
        <v>2019</v>
      </c>
      <c r="N1563" s="10">
        <f t="shared" si="98"/>
        <v>5</v>
      </c>
      <c r="O1563" s="10" t="str">
        <f>VLOOKUP(L1563,'User input'!$D$6:$E$16,2,FALSE)</f>
        <v>Ultrathing V1</v>
      </c>
      <c r="P1563" s="10">
        <f>VLOOKUP(L1563,'User input'!$D$6:$G$16,3,FALSE)</f>
        <v>1.79</v>
      </c>
      <c r="Q1563" s="10">
        <f>VLOOKUP(L1563,'User input'!$D$6:$G$16,4,FALSE)</f>
        <v>17</v>
      </c>
      <c r="R1563" s="10">
        <f t="shared" si="99"/>
        <v>340</v>
      </c>
      <c r="S1563" s="27">
        <f t="shared" si="96"/>
        <v>608.6</v>
      </c>
      <c r="T1563" s="27">
        <f>IF(K1563&lt;'User input'!$I$9,'User input'!$J$8,IF(K1563&lt;'User input'!$I$10,'User input'!$J$9,IF(K1563&lt;'User input'!$I$11,'User input'!$J$10,'User input'!$J$11)))*S1563</f>
        <v>18.257999999999999</v>
      </c>
      <c r="U1563" s="27">
        <f>K1563*'User input'!$J$17+'User input'!$J$16</f>
        <v>0.5</v>
      </c>
    </row>
    <row r="1564" spans="1:21" x14ac:dyDescent="0.25">
      <c r="A1564" s="17">
        <v>1605</v>
      </c>
      <c r="B1564" s="6" t="s">
        <v>2196</v>
      </c>
      <c r="C1564" s="6" t="s">
        <v>4070</v>
      </c>
      <c r="D1564" s="6" t="s">
        <v>28</v>
      </c>
      <c r="E1564" s="6" t="s">
        <v>29</v>
      </c>
      <c r="F1564" s="15">
        <v>30</v>
      </c>
      <c r="G1564" s="6" t="s">
        <v>4730</v>
      </c>
      <c r="H1564" s="6" t="s">
        <v>2693</v>
      </c>
      <c r="I1564" s="6" t="s">
        <v>32</v>
      </c>
      <c r="J1564" s="7">
        <v>44243</v>
      </c>
      <c r="K1564" s="15">
        <v>80</v>
      </c>
      <c r="L1564" s="6" t="s">
        <v>62</v>
      </c>
      <c r="M1564" s="6">
        <f t="shared" si="97"/>
        <v>2021</v>
      </c>
      <c r="N1564" s="6">
        <f t="shared" si="98"/>
        <v>2</v>
      </c>
      <c r="O1564" s="6" t="str">
        <f>VLOOKUP(L1564,'User input'!$D$6:$E$16,2,FALSE)</f>
        <v>Ultrathing V4</v>
      </c>
      <c r="P1564" s="6">
        <f>VLOOKUP(L1564,'User input'!$D$6:$G$16,3,FALSE)</f>
        <v>3.99</v>
      </c>
      <c r="Q1564" s="6">
        <f>VLOOKUP(L1564,'User input'!$D$6:$G$16,4,FALSE)</f>
        <v>24</v>
      </c>
      <c r="R1564" s="6">
        <f t="shared" si="99"/>
        <v>1920</v>
      </c>
      <c r="S1564" s="26">
        <f t="shared" si="96"/>
        <v>7660.8</v>
      </c>
      <c r="T1564" s="26">
        <f>IF(K1564&lt;'User input'!$I$9,'User input'!$J$8,IF(K1564&lt;'User input'!$I$10,'User input'!$J$9,IF(K1564&lt;'User input'!$I$11,'User input'!$J$10,'User input'!$J$11)))*S1564</f>
        <v>383.04</v>
      </c>
      <c r="U1564" s="26">
        <f>K1564*'User input'!$J$17+'User input'!$J$16</f>
        <v>0.5</v>
      </c>
    </row>
    <row r="1565" spans="1:21" x14ac:dyDescent="0.25">
      <c r="A1565" s="18">
        <v>1606</v>
      </c>
      <c r="B1565" s="10" t="s">
        <v>2530</v>
      </c>
      <c r="C1565" s="10" t="s">
        <v>3915</v>
      </c>
      <c r="D1565" s="10" t="s">
        <v>28</v>
      </c>
      <c r="E1565" s="10" t="s">
        <v>29</v>
      </c>
      <c r="F1565" s="16">
        <v>30</v>
      </c>
      <c r="G1565" s="10" t="s">
        <v>4731</v>
      </c>
      <c r="H1565" s="10" t="s">
        <v>4732</v>
      </c>
      <c r="I1565" s="10" t="s">
        <v>32</v>
      </c>
      <c r="J1565" s="11">
        <v>43663</v>
      </c>
      <c r="K1565" s="16">
        <v>2</v>
      </c>
      <c r="L1565" s="10" t="s">
        <v>33</v>
      </c>
      <c r="M1565" s="10">
        <f t="shared" si="97"/>
        <v>2019</v>
      </c>
      <c r="N1565" s="10">
        <f t="shared" si="98"/>
        <v>7</v>
      </c>
      <c r="O1565" s="10" t="str">
        <f>VLOOKUP(L1565,'User input'!$D$6:$E$16,2,FALSE)</f>
        <v>Megawidget L</v>
      </c>
      <c r="P1565" s="10">
        <f>VLOOKUP(L1565,'User input'!$D$6:$G$16,3,FALSE)</f>
        <v>1.79</v>
      </c>
      <c r="Q1565" s="10">
        <f>VLOOKUP(L1565,'User input'!$D$6:$G$16,4,FALSE)</f>
        <v>24</v>
      </c>
      <c r="R1565" s="10">
        <f t="shared" si="99"/>
        <v>48</v>
      </c>
      <c r="S1565" s="27">
        <f t="shared" si="96"/>
        <v>85.92</v>
      </c>
      <c r="T1565" s="27">
        <f>IF(K1565&lt;'User input'!$I$9,'User input'!$J$8,IF(K1565&lt;'User input'!$I$10,'User input'!$J$9,IF(K1565&lt;'User input'!$I$11,'User input'!$J$10,'User input'!$J$11)))*S1565</f>
        <v>0</v>
      </c>
      <c r="U1565" s="27">
        <f>K1565*'User input'!$J$17+'User input'!$J$16</f>
        <v>0.5</v>
      </c>
    </row>
    <row r="1566" spans="1:21" x14ac:dyDescent="0.25">
      <c r="A1566" s="17">
        <v>1607</v>
      </c>
      <c r="B1566" s="6" t="s">
        <v>4733</v>
      </c>
      <c r="C1566" s="6" t="s">
        <v>4734</v>
      </c>
      <c r="D1566" s="6" t="s">
        <v>49</v>
      </c>
      <c r="E1566" s="6" t="s">
        <v>16</v>
      </c>
      <c r="F1566" s="15">
        <v>30</v>
      </c>
      <c r="G1566" s="6" t="s">
        <v>4735</v>
      </c>
      <c r="H1566" s="6" t="s">
        <v>1686</v>
      </c>
      <c r="I1566" s="6" t="s">
        <v>32</v>
      </c>
      <c r="J1566" s="7">
        <v>43937</v>
      </c>
      <c r="K1566" s="15">
        <v>44</v>
      </c>
      <c r="L1566" s="6" t="s">
        <v>33</v>
      </c>
      <c r="M1566" s="6">
        <f t="shared" si="97"/>
        <v>2020</v>
      </c>
      <c r="N1566" s="6">
        <f t="shared" si="98"/>
        <v>4</v>
      </c>
      <c r="O1566" s="6" t="str">
        <f>VLOOKUP(L1566,'User input'!$D$6:$E$16,2,FALSE)</f>
        <v>Megawidget L</v>
      </c>
      <c r="P1566" s="6">
        <f>VLOOKUP(L1566,'User input'!$D$6:$G$16,3,FALSE)</f>
        <v>1.79</v>
      </c>
      <c r="Q1566" s="6">
        <f>VLOOKUP(L1566,'User input'!$D$6:$G$16,4,FALSE)</f>
        <v>24</v>
      </c>
      <c r="R1566" s="6">
        <f t="shared" si="99"/>
        <v>1056</v>
      </c>
      <c r="S1566" s="26">
        <f t="shared" si="96"/>
        <v>1890.24</v>
      </c>
      <c r="T1566" s="26">
        <f>IF(K1566&lt;'User input'!$I$9,'User input'!$J$8,IF(K1566&lt;'User input'!$I$10,'User input'!$J$9,IF(K1566&lt;'User input'!$I$11,'User input'!$J$10,'User input'!$J$11)))*S1566</f>
        <v>56.7072</v>
      </c>
      <c r="U1566" s="26">
        <f>K1566*'User input'!$J$17+'User input'!$J$16</f>
        <v>0.5</v>
      </c>
    </row>
    <row r="1567" spans="1:21" x14ac:dyDescent="0.25">
      <c r="A1567" s="18">
        <v>1608</v>
      </c>
      <c r="B1567" s="10" t="s">
        <v>4736</v>
      </c>
      <c r="C1567" s="10" t="s">
        <v>4737</v>
      </c>
      <c r="D1567" s="10" t="s">
        <v>49</v>
      </c>
      <c r="E1567" s="10" t="s">
        <v>16</v>
      </c>
      <c r="F1567" s="16">
        <v>60</v>
      </c>
      <c r="G1567" s="10" t="s">
        <v>4738</v>
      </c>
      <c r="H1567" s="10" t="s">
        <v>3963</v>
      </c>
      <c r="I1567" s="10" t="s">
        <v>171</v>
      </c>
      <c r="J1567" s="11">
        <v>43665</v>
      </c>
      <c r="K1567" s="16">
        <v>7</v>
      </c>
      <c r="L1567" s="10" t="s">
        <v>62</v>
      </c>
      <c r="M1567" s="10">
        <f t="shared" si="97"/>
        <v>2019</v>
      </c>
      <c r="N1567" s="10">
        <f t="shared" si="98"/>
        <v>7</v>
      </c>
      <c r="O1567" s="10" t="str">
        <f>VLOOKUP(L1567,'User input'!$D$6:$E$16,2,FALSE)</f>
        <v>Ultrathing V4</v>
      </c>
      <c r="P1567" s="10">
        <f>VLOOKUP(L1567,'User input'!$D$6:$G$16,3,FALSE)</f>
        <v>3.99</v>
      </c>
      <c r="Q1567" s="10">
        <f>VLOOKUP(L1567,'User input'!$D$6:$G$16,4,FALSE)</f>
        <v>24</v>
      </c>
      <c r="R1567" s="10">
        <f t="shared" si="99"/>
        <v>168</v>
      </c>
      <c r="S1567" s="27">
        <f t="shared" si="96"/>
        <v>670.32</v>
      </c>
      <c r="T1567" s="27">
        <f>IF(K1567&lt;'User input'!$I$9,'User input'!$J$8,IF(K1567&lt;'User input'!$I$10,'User input'!$J$9,IF(K1567&lt;'User input'!$I$11,'User input'!$J$10,'User input'!$J$11)))*S1567</f>
        <v>0</v>
      </c>
      <c r="U1567" s="27">
        <f>K1567*'User input'!$J$17+'User input'!$J$16</f>
        <v>0.5</v>
      </c>
    </row>
    <row r="1568" spans="1:21" x14ac:dyDescent="0.25">
      <c r="A1568" s="17">
        <v>1609</v>
      </c>
      <c r="B1568" s="6" t="s">
        <v>4483</v>
      </c>
      <c r="C1568" s="6" t="s">
        <v>4739</v>
      </c>
      <c r="D1568" s="6" t="s">
        <v>28</v>
      </c>
      <c r="E1568" s="6" t="s">
        <v>29</v>
      </c>
      <c r="F1568" s="15">
        <v>30</v>
      </c>
      <c r="G1568" s="6" t="s">
        <v>4740</v>
      </c>
      <c r="H1568" s="6" t="s">
        <v>2331</v>
      </c>
      <c r="I1568" s="6" t="s">
        <v>2332</v>
      </c>
      <c r="J1568" s="7">
        <v>44494</v>
      </c>
      <c r="K1568" s="15">
        <v>97</v>
      </c>
      <c r="L1568" s="6" t="s">
        <v>20</v>
      </c>
      <c r="M1568" s="6">
        <f t="shared" si="97"/>
        <v>2021</v>
      </c>
      <c r="N1568" s="6">
        <f t="shared" si="98"/>
        <v>10</v>
      </c>
      <c r="O1568" s="6" t="str">
        <f>VLOOKUP(L1568,'User input'!$D$6:$E$16,2,FALSE)</f>
        <v>Hyperwotsit</v>
      </c>
      <c r="P1568" s="6">
        <f>VLOOKUP(L1568,'User input'!$D$6:$G$16,3,FALSE)</f>
        <v>2.0099999999999998</v>
      </c>
      <c r="Q1568" s="6">
        <f>VLOOKUP(L1568,'User input'!$D$6:$G$16,4,FALSE)</f>
        <v>20</v>
      </c>
      <c r="R1568" s="6">
        <f t="shared" si="99"/>
        <v>1940</v>
      </c>
      <c r="S1568" s="26">
        <f t="shared" si="96"/>
        <v>3899.3999999999996</v>
      </c>
      <c r="T1568" s="26">
        <f>IF(K1568&lt;'User input'!$I$9,'User input'!$J$8,IF(K1568&lt;'User input'!$I$10,'User input'!$J$9,IF(K1568&lt;'User input'!$I$11,'User input'!$J$10,'User input'!$J$11)))*S1568</f>
        <v>194.97</v>
      </c>
      <c r="U1568" s="26">
        <f>K1568*'User input'!$J$17+'User input'!$J$16</f>
        <v>0.5</v>
      </c>
    </row>
    <row r="1569" spans="1:21" x14ac:dyDescent="0.25">
      <c r="A1569" s="18">
        <v>1610</v>
      </c>
      <c r="B1569" s="10" t="s">
        <v>4741</v>
      </c>
      <c r="C1569" s="10" t="s">
        <v>460</v>
      </c>
      <c r="D1569" s="10" t="s">
        <v>28</v>
      </c>
      <c r="E1569" s="10" t="s">
        <v>29</v>
      </c>
      <c r="F1569" s="16">
        <v>90</v>
      </c>
      <c r="G1569" s="10" t="s">
        <v>4742</v>
      </c>
      <c r="H1569" s="10" t="s">
        <v>193</v>
      </c>
      <c r="I1569" s="10" t="s">
        <v>185</v>
      </c>
      <c r="J1569" s="11">
        <v>44544</v>
      </c>
      <c r="K1569" s="16">
        <v>56</v>
      </c>
      <c r="L1569" s="10" t="s">
        <v>157</v>
      </c>
      <c r="M1569" s="10">
        <f t="shared" si="97"/>
        <v>2021</v>
      </c>
      <c r="N1569" s="10">
        <f t="shared" si="98"/>
        <v>12</v>
      </c>
      <c r="O1569" s="10" t="str">
        <f>VLOOKUP(L1569,'User input'!$D$6:$E$16,2,FALSE)</f>
        <v>Ultrathing V3</v>
      </c>
      <c r="P1569" s="10">
        <f>VLOOKUP(L1569,'User input'!$D$6:$G$16,3,FALSE)</f>
        <v>3.39</v>
      </c>
      <c r="Q1569" s="10">
        <f>VLOOKUP(L1569,'User input'!$D$6:$G$16,4,FALSE)</f>
        <v>24</v>
      </c>
      <c r="R1569" s="10">
        <f t="shared" si="99"/>
        <v>1344</v>
      </c>
      <c r="S1569" s="27">
        <f t="shared" si="96"/>
        <v>4556.16</v>
      </c>
      <c r="T1569" s="27">
        <f>IF(K1569&lt;'User input'!$I$9,'User input'!$J$8,IF(K1569&lt;'User input'!$I$10,'User input'!$J$9,IF(K1569&lt;'User input'!$I$11,'User input'!$J$10,'User input'!$J$11)))*S1569</f>
        <v>227.80799999999999</v>
      </c>
      <c r="U1569" s="27">
        <f>K1569*'User input'!$J$17+'User input'!$J$16</f>
        <v>0.5</v>
      </c>
    </row>
    <row r="1570" spans="1:21" x14ac:dyDescent="0.25">
      <c r="A1570" s="17">
        <v>1611</v>
      </c>
      <c r="B1570" s="6" t="s">
        <v>4743</v>
      </c>
      <c r="C1570" s="6" t="s">
        <v>3515</v>
      </c>
      <c r="D1570" s="6" t="s">
        <v>49</v>
      </c>
      <c r="E1570" s="6" t="s">
        <v>16</v>
      </c>
      <c r="F1570" s="15">
        <v>30</v>
      </c>
      <c r="G1570" s="6" t="s">
        <v>4742</v>
      </c>
      <c r="H1570" s="6" t="s">
        <v>4744</v>
      </c>
      <c r="I1570" s="6" t="s">
        <v>32</v>
      </c>
      <c r="J1570" s="7">
        <v>44073</v>
      </c>
      <c r="K1570" s="15">
        <v>62</v>
      </c>
      <c r="L1570" s="6" t="s">
        <v>39</v>
      </c>
      <c r="M1570" s="6">
        <f t="shared" si="97"/>
        <v>2020</v>
      </c>
      <c r="N1570" s="6">
        <f t="shared" si="98"/>
        <v>8</v>
      </c>
      <c r="O1570" s="6" t="str">
        <f>VLOOKUP(L1570,'User input'!$D$6:$E$16,2,FALSE)</f>
        <v>Ultrathing V1</v>
      </c>
      <c r="P1570" s="6">
        <f>VLOOKUP(L1570,'User input'!$D$6:$G$16,3,FALSE)</f>
        <v>1.79</v>
      </c>
      <c r="Q1570" s="6">
        <f>VLOOKUP(L1570,'User input'!$D$6:$G$16,4,FALSE)</f>
        <v>17</v>
      </c>
      <c r="R1570" s="6">
        <f t="shared" si="99"/>
        <v>1054</v>
      </c>
      <c r="S1570" s="26">
        <f t="shared" si="96"/>
        <v>1886.66</v>
      </c>
      <c r="T1570" s="26">
        <f>IF(K1570&lt;'User input'!$I$9,'User input'!$J$8,IF(K1570&lt;'User input'!$I$10,'User input'!$J$9,IF(K1570&lt;'User input'!$I$11,'User input'!$J$10,'User input'!$J$11)))*S1570</f>
        <v>94.333000000000013</v>
      </c>
      <c r="U1570" s="26">
        <f>K1570*'User input'!$J$17+'User input'!$J$16</f>
        <v>0.5</v>
      </c>
    </row>
    <row r="1571" spans="1:21" x14ac:dyDescent="0.25">
      <c r="A1571" s="18">
        <v>1612</v>
      </c>
      <c r="B1571" s="10" t="s">
        <v>4745</v>
      </c>
      <c r="C1571" s="10" t="s">
        <v>4746</v>
      </c>
      <c r="D1571" s="10" t="s">
        <v>15</v>
      </c>
      <c r="E1571" s="10" t="s">
        <v>16</v>
      </c>
      <c r="F1571" s="16">
        <v>90</v>
      </c>
      <c r="G1571" s="10" t="s">
        <v>4747</v>
      </c>
      <c r="H1571" s="10" t="s">
        <v>1029</v>
      </c>
      <c r="I1571" s="10" t="s">
        <v>1030</v>
      </c>
      <c r="J1571" s="11">
        <v>44546</v>
      </c>
      <c r="K1571" s="16">
        <v>42</v>
      </c>
      <c r="L1571" s="10" t="s">
        <v>62</v>
      </c>
      <c r="M1571" s="10">
        <f t="shared" si="97"/>
        <v>2021</v>
      </c>
      <c r="N1571" s="10">
        <f t="shared" si="98"/>
        <v>12</v>
      </c>
      <c r="O1571" s="10" t="str">
        <f>VLOOKUP(L1571,'User input'!$D$6:$E$16,2,FALSE)</f>
        <v>Ultrathing V4</v>
      </c>
      <c r="P1571" s="10">
        <f>VLOOKUP(L1571,'User input'!$D$6:$G$16,3,FALSE)</f>
        <v>3.99</v>
      </c>
      <c r="Q1571" s="10">
        <f>VLOOKUP(L1571,'User input'!$D$6:$G$16,4,FALSE)</f>
        <v>24</v>
      </c>
      <c r="R1571" s="10">
        <f t="shared" si="99"/>
        <v>1008</v>
      </c>
      <c r="S1571" s="27">
        <f t="shared" si="96"/>
        <v>4021.92</v>
      </c>
      <c r="T1571" s="27">
        <f>IF(K1571&lt;'User input'!$I$9,'User input'!$J$8,IF(K1571&lt;'User input'!$I$10,'User input'!$J$9,IF(K1571&lt;'User input'!$I$11,'User input'!$J$10,'User input'!$J$11)))*S1571</f>
        <v>120.6576</v>
      </c>
      <c r="U1571" s="27">
        <f>K1571*'User input'!$J$17+'User input'!$J$16</f>
        <v>0.5</v>
      </c>
    </row>
    <row r="1572" spans="1:21" x14ac:dyDescent="0.25">
      <c r="A1572" s="17">
        <v>1613</v>
      </c>
      <c r="B1572" s="6" t="s">
        <v>301</v>
      </c>
      <c r="C1572" s="6" t="s">
        <v>1170</v>
      </c>
      <c r="D1572" s="6" t="s">
        <v>15</v>
      </c>
      <c r="E1572" s="6" t="s">
        <v>16</v>
      </c>
      <c r="F1572" s="15">
        <v>90</v>
      </c>
      <c r="G1572" s="6" t="s">
        <v>4748</v>
      </c>
      <c r="H1572" s="6" t="s">
        <v>3454</v>
      </c>
      <c r="I1572" s="6" t="s">
        <v>32</v>
      </c>
      <c r="J1572" s="7">
        <v>44495</v>
      </c>
      <c r="K1572" s="15">
        <v>45</v>
      </c>
      <c r="L1572" s="6" t="s">
        <v>20</v>
      </c>
      <c r="M1572" s="6">
        <f t="shared" si="97"/>
        <v>2021</v>
      </c>
      <c r="N1572" s="6">
        <f t="shared" si="98"/>
        <v>10</v>
      </c>
      <c r="O1572" s="6" t="str">
        <f>VLOOKUP(L1572,'User input'!$D$6:$E$16,2,FALSE)</f>
        <v>Hyperwotsit</v>
      </c>
      <c r="P1572" s="6">
        <f>VLOOKUP(L1572,'User input'!$D$6:$G$16,3,FALSE)</f>
        <v>2.0099999999999998</v>
      </c>
      <c r="Q1572" s="6">
        <f>VLOOKUP(L1572,'User input'!$D$6:$G$16,4,FALSE)</f>
        <v>20</v>
      </c>
      <c r="R1572" s="6">
        <f t="shared" si="99"/>
        <v>900</v>
      </c>
      <c r="S1572" s="26">
        <f t="shared" si="96"/>
        <v>1808.9999999999998</v>
      </c>
      <c r="T1572" s="26">
        <f>IF(K1572&lt;'User input'!$I$9,'User input'!$J$8,IF(K1572&lt;'User input'!$I$10,'User input'!$J$9,IF(K1572&lt;'User input'!$I$11,'User input'!$J$10,'User input'!$J$11)))*S1572</f>
        <v>54.269999999999989</v>
      </c>
      <c r="U1572" s="26">
        <f>K1572*'User input'!$J$17+'User input'!$J$16</f>
        <v>0.5</v>
      </c>
    </row>
    <row r="1573" spans="1:21" x14ac:dyDescent="0.25">
      <c r="A1573" s="18">
        <v>1614</v>
      </c>
      <c r="B1573" s="10" t="s">
        <v>4749</v>
      </c>
      <c r="C1573" s="10" t="s">
        <v>4750</v>
      </c>
      <c r="D1573" s="10" t="s">
        <v>15</v>
      </c>
      <c r="E1573" s="10" t="s">
        <v>16</v>
      </c>
      <c r="F1573" s="16">
        <v>90</v>
      </c>
      <c r="G1573" s="10" t="s">
        <v>4751</v>
      </c>
      <c r="H1573" s="10" t="s">
        <v>1013</v>
      </c>
      <c r="I1573" s="10" t="s">
        <v>291</v>
      </c>
      <c r="J1573" s="11">
        <v>43757</v>
      </c>
      <c r="K1573" s="16">
        <v>60</v>
      </c>
      <c r="L1573" s="10" t="s">
        <v>33</v>
      </c>
      <c r="M1573" s="10">
        <f t="shared" si="97"/>
        <v>2019</v>
      </c>
      <c r="N1573" s="10">
        <f t="shared" si="98"/>
        <v>10</v>
      </c>
      <c r="O1573" s="10" t="str">
        <f>VLOOKUP(L1573,'User input'!$D$6:$E$16,2,FALSE)</f>
        <v>Megawidget L</v>
      </c>
      <c r="P1573" s="10">
        <f>VLOOKUP(L1573,'User input'!$D$6:$G$16,3,FALSE)</f>
        <v>1.79</v>
      </c>
      <c r="Q1573" s="10">
        <f>VLOOKUP(L1573,'User input'!$D$6:$G$16,4,FALSE)</f>
        <v>24</v>
      </c>
      <c r="R1573" s="10">
        <f t="shared" si="99"/>
        <v>1440</v>
      </c>
      <c r="S1573" s="27">
        <f t="shared" si="96"/>
        <v>2577.6</v>
      </c>
      <c r="T1573" s="27">
        <f>IF(K1573&lt;'User input'!$I$9,'User input'!$J$8,IF(K1573&lt;'User input'!$I$10,'User input'!$J$9,IF(K1573&lt;'User input'!$I$11,'User input'!$J$10,'User input'!$J$11)))*S1573</f>
        <v>128.88</v>
      </c>
      <c r="U1573" s="27">
        <f>K1573*'User input'!$J$17+'User input'!$J$16</f>
        <v>0.5</v>
      </c>
    </row>
    <row r="1574" spans="1:21" x14ac:dyDescent="0.25">
      <c r="A1574" s="17">
        <v>1615</v>
      </c>
      <c r="B1574" s="6" t="s">
        <v>4752</v>
      </c>
      <c r="C1574" s="6" t="s">
        <v>1910</v>
      </c>
      <c r="D1574" s="6" t="s">
        <v>28</v>
      </c>
      <c r="E1574" s="6" t="s">
        <v>29</v>
      </c>
      <c r="F1574" s="15">
        <v>60</v>
      </c>
      <c r="G1574" s="6" t="s">
        <v>4753</v>
      </c>
      <c r="H1574" s="6" t="s">
        <v>4754</v>
      </c>
      <c r="I1574" s="6" t="s">
        <v>291</v>
      </c>
      <c r="J1574" s="7">
        <v>43598</v>
      </c>
      <c r="K1574" s="15">
        <v>36</v>
      </c>
      <c r="L1574" s="6" t="s">
        <v>68</v>
      </c>
      <c r="M1574" s="6">
        <f t="shared" si="97"/>
        <v>2019</v>
      </c>
      <c r="N1574" s="6">
        <f t="shared" si="98"/>
        <v>5</v>
      </c>
      <c r="O1574" s="6" t="str">
        <f>VLOOKUP(L1574,'User input'!$D$6:$E$16,2,FALSE)</f>
        <v>Megawidget M</v>
      </c>
      <c r="P1574" s="6">
        <f>VLOOKUP(L1574,'User input'!$D$6:$G$16,3,FALSE)</f>
        <v>1.29</v>
      </c>
      <c r="Q1574" s="6">
        <f>VLOOKUP(L1574,'User input'!$D$6:$G$16,4,FALSE)</f>
        <v>24</v>
      </c>
      <c r="R1574" s="6">
        <f t="shared" si="99"/>
        <v>864</v>
      </c>
      <c r="S1574" s="26">
        <f t="shared" si="96"/>
        <v>1114.56</v>
      </c>
      <c r="T1574" s="26">
        <f>IF(K1574&lt;'User input'!$I$9,'User input'!$J$8,IF(K1574&lt;'User input'!$I$10,'User input'!$J$9,IF(K1574&lt;'User input'!$I$11,'User input'!$J$10,'User input'!$J$11)))*S1574</f>
        <v>33.436799999999998</v>
      </c>
      <c r="U1574" s="26">
        <f>K1574*'User input'!$J$17+'User input'!$J$16</f>
        <v>0.5</v>
      </c>
    </row>
    <row r="1575" spans="1:21" x14ac:dyDescent="0.25">
      <c r="A1575" s="18">
        <v>1616</v>
      </c>
      <c r="B1575" s="10" t="s">
        <v>4755</v>
      </c>
      <c r="C1575" s="10" t="s">
        <v>668</v>
      </c>
      <c r="D1575" s="10" t="s">
        <v>28</v>
      </c>
      <c r="E1575" s="10" t="s">
        <v>29</v>
      </c>
      <c r="F1575" s="16">
        <v>30</v>
      </c>
      <c r="G1575" s="10" t="s">
        <v>4753</v>
      </c>
      <c r="H1575" s="10" t="s">
        <v>912</v>
      </c>
      <c r="I1575" s="10" t="s">
        <v>32</v>
      </c>
      <c r="J1575" s="11">
        <v>43737</v>
      </c>
      <c r="K1575" s="16">
        <v>30</v>
      </c>
      <c r="L1575" s="10" t="s">
        <v>39</v>
      </c>
      <c r="M1575" s="10">
        <f t="shared" si="97"/>
        <v>2019</v>
      </c>
      <c r="N1575" s="10">
        <f t="shared" si="98"/>
        <v>9</v>
      </c>
      <c r="O1575" s="10" t="str">
        <f>VLOOKUP(L1575,'User input'!$D$6:$E$16,2,FALSE)</f>
        <v>Ultrathing V1</v>
      </c>
      <c r="P1575" s="10">
        <f>VLOOKUP(L1575,'User input'!$D$6:$G$16,3,FALSE)</f>
        <v>1.79</v>
      </c>
      <c r="Q1575" s="10">
        <f>VLOOKUP(L1575,'User input'!$D$6:$G$16,4,FALSE)</f>
        <v>17</v>
      </c>
      <c r="R1575" s="10">
        <f t="shared" si="99"/>
        <v>510</v>
      </c>
      <c r="S1575" s="27">
        <f t="shared" si="96"/>
        <v>912.9</v>
      </c>
      <c r="T1575" s="27">
        <f>IF(K1575&lt;'User input'!$I$9,'User input'!$J$8,IF(K1575&lt;'User input'!$I$10,'User input'!$J$9,IF(K1575&lt;'User input'!$I$11,'User input'!$J$10,'User input'!$J$11)))*S1575</f>
        <v>27.386999999999997</v>
      </c>
      <c r="U1575" s="27">
        <f>K1575*'User input'!$J$17+'User input'!$J$16</f>
        <v>0.5</v>
      </c>
    </row>
    <row r="1576" spans="1:21" x14ac:dyDescent="0.25">
      <c r="A1576" s="17">
        <v>1617</v>
      </c>
      <c r="B1576" s="6" t="s">
        <v>4756</v>
      </c>
      <c r="C1576" s="6" t="s">
        <v>2236</v>
      </c>
      <c r="D1576" s="6" t="s">
        <v>41</v>
      </c>
      <c r="E1576" s="6" t="s">
        <v>16</v>
      </c>
      <c r="F1576" s="15">
        <v>90</v>
      </c>
      <c r="G1576" s="6" t="s">
        <v>4757</v>
      </c>
      <c r="H1576" s="6" t="s">
        <v>526</v>
      </c>
      <c r="I1576" s="6" t="s">
        <v>122</v>
      </c>
      <c r="J1576" s="7">
        <v>43512</v>
      </c>
      <c r="K1576" s="15">
        <v>19</v>
      </c>
      <c r="L1576" s="6" t="s">
        <v>68</v>
      </c>
      <c r="M1576" s="6">
        <f t="shared" si="97"/>
        <v>2019</v>
      </c>
      <c r="N1576" s="6">
        <f t="shared" si="98"/>
        <v>2</v>
      </c>
      <c r="O1576" s="6" t="str">
        <f>VLOOKUP(L1576,'User input'!$D$6:$E$16,2,FALSE)</f>
        <v>Megawidget M</v>
      </c>
      <c r="P1576" s="6">
        <f>VLOOKUP(L1576,'User input'!$D$6:$G$16,3,FALSE)</f>
        <v>1.29</v>
      </c>
      <c r="Q1576" s="6">
        <f>VLOOKUP(L1576,'User input'!$D$6:$G$16,4,FALSE)</f>
        <v>24</v>
      </c>
      <c r="R1576" s="6">
        <f t="shared" si="99"/>
        <v>456</v>
      </c>
      <c r="S1576" s="26">
        <f t="shared" si="96"/>
        <v>588.24</v>
      </c>
      <c r="T1576" s="26">
        <f>IF(K1576&lt;'User input'!$I$9,'User input'!$J$8,IF(K1576&lt;'User input'!$I$10,'User input'!$J$9,IF(K1576&lt;'User input'!$I$11,'User input'!$J$10,'User input'!$J$11)))*S1576</f>
        <v>0</v>
      </c>
      <c r="U1576" s="26">
        <f>K1576*'User input'!$J$17+'User input'!$J$16</f>
        <v>0.5</v>
      </c>
    </row>
    <row r="1577" spans="1:21" x14ac:dyDescent="0.25">
      <c r="A1577" s="18">
        <v>1618</v>
      </c>
      <c r="B1577" s="10" t="s">
        <v>3560</v>
      </c>
      <c r="C1577" s="10" t="s">
        <v>74</v>
      </c>
      <c r="D1577" s="10" t="s">
        <v>28</v>
      </c>
      <c r="E1577" s="10" t="s">
        <v>29</v>
      </c>
      <c r="F1577" s="16">
        <v>30</v>
      </c>
      <c r="G1577" s="10" t="s">
        <v>4757</v>
      </c>
      <c r="H1577" s="10" t="s">
        <v>1037</v>
      </c>
      <c r="I1577" s="10" t="s">
        <v>32</v>
      </c>
      <c r="J1577" s="11">
        <v>44107</v>
      </c>
      <c r="K1577" s="16">
        <v>79</v>
      </c>
      <c r="L1577" s="10" t="s">
        <v>39</v>
      </c>
      <c r="M1577" s="10">
        <f t="shared" si="97"/>
        <v>2020</v>
      </c>
      <c r="N1577" s="10">
        <f t="shared" si="98"/>
        <v>10</v>
      </c>
      <c r="O1577" s="10" t="str">
        <f>VLOOKUP(L1577,'User input'!$D$6:$E$16,2,FALSE)</f>
        <v>Ultrathing V1</v>
      </c>
      <c r="P1577" s="10">
        <f>VLOOKUP(L1577,'User input'!$D$6:$G$16,3,FALSE)</f>
        <v>1.79</v>
      </c>
      <c r="Q1577" s="10">
        <f>VLOOKUP(L1577,'User input'!$D$6:$G$16,4,FALSE)</f>
        <v>17</v>
      </c>
      <c r="R1577" s="10">
        <f t="shared" si="99"/>
        <v>1343</v>
      </c>
      <c r="S1577" s="27">
        <f t="shared" si="96"/>
        <v>2403.9700000000003</v>
      </c>
      <c r="T1577" s="27">
        <f>IF(K1577&lt;'User input'!$I$9,'User input'!$J$8,IF(K1577&lt;'User input'!$I$10,'User input'!$J$9,IF(K1577&lt;'User input'!$I$11,'User input'!$J$10,'User input'!$J$11)))*S1577</f>
        <v>120.19850000000002</v>
      </c>
      <c r="U1577" s="27">
        <f>K1577*'User input'!$J$17+'User input'!$J$16</f>
        <v>0.5</v>
      </c>
    </row>
    <row r="1578" spans="1:21" x14ac:dyDescent="0.25">
      <c r="A1578" s="17">
        <v>1619</v>
      </c>
      <c r="B1578" s="6" t="s">
        <v>3003</v>
      </c>
      <c r="C1578" s="6" t="s">
        <v>640</v>
      </c>
      <c r="D1578" s="6" t="s">
        <v>49</v>
      </c>
      <c r="E1578" s="6" t="s">
        <v>16</v>
      </c>
      <c r="F1578" s="15">
        <v>30</v>
      </c>
      <c r="G1578" s="6" t="s">
        <v>4758</v>
      </c>
      <c r="H1578" s="6" t="s">
        <v>4667</v>
      </c>
      <c r="I1578" s="6" t="s">
        <v>176</v>
      </c>
      <c r="J1578" s="7">
        <v>43834</v>
      </c>
      <c r="K1578" s="15">
        <v>84</v>
      </c>
      <c r="L1578" s="6" t="s">
        <v>39</v>
      </c>
      <c r="M1578" s="6">
        <f t="shared" si="97"/>
        <v>2020</v>
      </c>
      <c r="N1578" s="6">
        <f t="shared" si="98"/>
        <v>1</v>
      </c>
      <c r="O1578" s="6" t="str">
        <f>VLOOKUP(L1578,'User input'!$D$6:$E$16,2,FALSE)</f>
        <v>Ultrathing V1</v>
      </c>
      <c r="P1578" s="6">
        <f>VLOOKUP(L1578,'User input'!$D$6:$G$16,3,FALSE)</f>
        <v>1.79</v>
      </c>
      <c r="Q1578" s="6">
        <f>VLOOKUP(L1578,'User input'!$D$6:$G$16,4,FALSE)</f>
        <v>17</v>
      </c>
      <c r="R1578" s="6">
        <f t="shared" si="99"/>
        <v>1428</v>
      </c>
      <c r="S1578" s="26">
        <f t="shared" si="96"/>
        <v>2556.12</v>
      </c>
      <c r="T1578" s="26">
        <f>IF(K1578&lt;'User input'!$I$9,'User input'!$J$8,IF(K1578&lt;'User input'!$I$10,'User input'!$J$9,IF(K1578&lt;'User input'!$I$11,'User input'!$J$10,'User input'!$J$11)))*S1578</f>
        <v>127.806</v>
      </c>
      <c r="U1578" s="26">
        <f>K1578*'User input'!$J$17+'User input'!$J$16</f>
        <v>0.5</v>
      </c>
    </row>
    <row r="1579" spans="1:21" x14ac:dyDescent="0.25">
      <c r="A1579" s="18">
        <v>1620</v>
      </c>
      <c r="B1579" s="10" t="s">
        <v>4759</v>
      </c>
      <c r="C1579" s="10" t="s">
        <v>3900</v>
      </c>
      <c r="D1579" s="10" t="s">
        <v>28</v>
      </c>
      <c r="E1579" s="10" t="s">
        <v>29</v>
      </c>
      <c r="F1579" s="16">
        <v>90</v>
      </c>
      <c r="G1579" s="10" t="s">
        <v>4760</v>
      </c>
      <c r="H1579" s="10" t="s">
        <v>1753</v>
      </c>
      <c r="I1579" s="10" t="s">
        <v>38</v>
      </c>
      <c r="J1579" s="11">
        <v>43909</v>
      </c>
      <c r="K1579" s="16">
        <v>74</v>
      </c>
      <c r="L1579" s="10" t="s">
        <v>68</v>
      </c>
      <c r="M1579" s="10">
        <f t="shared" si="97"/>
        <v>2020</v>
      </c>
      <c r="N1579" s="10">
        <f t="shared" si="98"/>
        <v>3</v>
      </c>
      <c r="O1579" s="10" t="str">
        <f>VLOOKUP(L1579,'User input'!$D$6:$E$16,2,FALSE)</f>
        <v>Megawidget M</v>
      </c>
      <c r="P1579" s="10">
        <f>VLOOKUP(L1579,'User input'!$D$6:$G$16,3,FALSE)</f>
        <v>1.29</v>
      </c>
      <c r="Q1579" s="10">
        <f>VLOOKUP(L1579,'User input'!$D$6:$G$16,4,FALSE)</f>
        <v>24</v>
      </c>
      <c r="R1579" s="10">
        <f t="shared" si="99"/>
        <v>1776</v>
      </c>
      <c r="S1579" s="27">
        <f t="shared" si="96"/>
        <v>2291.04</v>
      </c>
      <c r="T1579" s="27">
        <f>IF(K1579&lt;'User input'!$I$9,'User input'!$J$8,IF(K1579&lt;'User input'!$I$10,'User input'!$J$9,IF(K1579&lt;'User input'!$I$11,'User input'!$J$10,'User input'!$J$11)))*S1579</f>
        <v>114.55200000000001</v>
      </c>
      <c r="U1579" s="27">
        <f>K1579*'User input'!$J$17+'User input'!$J$16</f>
        <v>0.5</v>
      </c>
    </row>
    <row r="1580" spans="1:21" x14ac:dyDescent="0.25">
      <c r="A1580" s="17">
        <v>1621</v>
      </c>
      <c r="B1580" s="6" t="s">
        <v>637</v>
      </c>
      <c r="C1580" s="6" t="s">
        <v>4761</v>
      </c>
      <c r="D1580" s="6" t="s">
        <v>28</v>
      </c>
      <c r="E1580" s="6" t="s">
        <v>29</v>
      </c>
      <c r="F1580" s="15">
        <v>60</v>
      </c>
      <c r="G1580" s="6" t="s">
        <v>4762</v>
      </c>
      <c r="H1580" s="6" t="s">
        <v>4763</v>
      </c>
      <c r="I1580" s="6" t="s">
        <v>682</v>
      </c>
      <c r="J1580" s="7">
        <v>44361</v>
      </c>
      <c r="K1580" s="15">
        <v>45</v>
      </c>
      <c r="L1580" s="6" t="s">
        <v>78</v>
      </c>
      <c r="M1580" s="6">
        <f t="shared" si="97"/>
        <v>2021</v>
      </c>
      <c r="N1580" s="6">
        <f t="shared" si="98"/>
        <v>6</v>
      </c>
      <c r="O1580" s="6" t="str">
        <f>VLOOKUP(L1580,'User input'!$D$6:$E$16,2,FALSE)</f>
        <v>Ultrathing V2</v>
      </c>
      <c r="P1580" s="6">
        <f>VLOOKUP(L1580,'User input'!$D$6:$G$16,3,FALSE)</f>
        <v>2.95</v>
      </c>
      <c r="Q1580" s="6">
        <f>VLOOKUP(L1580,'User input'!$D$6:$G$16,4,FALSE)</f>
        <v>20</v>
      </c>
      <c r="R1580" s="6">
        <f t="shared" si="99"/>
        <v>900</v>
      </c>
      <c r="S1580" s="26">
        <f t="shared" si="96"/>
        <v>2655</v>
      </c>
      <c r="T1580" s="26">
        <f>IF(K1580&lt;'User input'!$I$9,'User input'!$J$8,IF(K1580&lt;'User input'!$I$10,'User input'!$J$9,IF(K1580&lt;'User input'!$I$11,'User input'!$J$10,'User input'!$J$11)))*S1580</f>
        <v>79.649999999999991</v>
      </c>
      <c r="U1580" s="26">
        <f>K1580*'User input'!$J$17+'User input'!$J$16</f>
        <v>0.5</v>
      </c>
    </row>
    <row r="1581" spans="1:21" x14ac:dyDescent="0.25">
      <c r="A1581" s="18">
        <v>1622</v>
      </c>
      <c r="B1581" s="10" t="s">
        <v>4764</v>
      </c>
      <c r="C1581" s="10" t="s">
        <v>110</v>
      </c>
      <c r="D1581" s="10" t="s">
        <v>28</v>
      </c>
      <c r="E1581" s="10" t="s">
        <v>29</v>
      </c>
      <c r="F1581" s="16">
        <v>30</v>
      </c>
      <c r="G1581" s="10" t="s">
        <v>4765</v>
      </c>
      <c r="H1581" s="10" t="s">
        <v>3718</v>
      </c>
      <c r="I1581" s="10" t="s">
        <v>32</v>
      </c>
      <c r="J1581" s="11">
        <v>43603</v>
      </c>
      <c r="K1581" s="16">
        <v>51</v>
      </c>
      <c r="L1581" s="10" t="s">
        <v>157</v>
      </c>
      <c r="M1581" s="10">
        <f t="shared" si="97"/>
        <v>2019</v>
      </c>
      <c r="N1581" s="10">
        <f t="shared" si="98"/>
        <v>5</v>
      </c>
      <c r="O1581" s="10" t="str">
        <f>VLOOKUP(L1581,'User input'!$D$6:$E$16,2,FALSE)</f>
        <v>Ultrathing V3</v>
      </c>
      <c r="P1581" s="10">
        <f>VLOOKUP(L1581,'User input'!$D$6:$G$16,3,FALSE)</f>
        <v>3.39</v>
      </c>
      <c r="Q1581" s="10">
        <f>VLOOKUP(L1581,'User input'!$D$6:$G$16,4,FALSE)</f>
        <v>24</v>
      </c>
      <c r="R1581" s="10">
        <f t="shared" si="99"/>
        <v>1224</v>
      </c>
      <c r="S1581" s="27">
        <f t="shared" si="96"/>
        <v>4149.3600000000006</v>
      </c>
      <c r="T1581" s="27">
        <f>IF(K1581&lt;'User input'!$I$9,'User input'!$J$8,IF(K1581&lt;'User input'!$I$10,'User input'!$J$9,IF(K1581&lt;'User input'!$I$11,'User input'!$J$10,'User input'!$J$11)))*S1581</f>
        <v>207.46800000000005</v>
      </c>
      <c r="U1581" s="27">
        <f>K1581*'User input'!$J$17+'User input'!$J$16</f>
        <v>0.5</v>
      </c>
    </row>
    <row r="1582" spans="1:21" x14ac:dyDescent="0.25">
      <c r="A1582" s="17">
        <v>1623</v>
      </c>
      <c r="B1582" s="6" t="s">
        <v>2561</v>
      </c>
      <c r="C1582" s="6" t="s">
        <v>4766</v>
      </c>
      <c r="D1582" s="6" t="s">
        <v>28</v>
      </c>
      <c r="E1582" s="6" t="s">
        <v>29</v>
      </c>
      <c r="F1582" s="15">
        <v>30</v>
      </c>
      <c r="G1582" s="6" t="s">
        <v>4767</v>
      </c>
      <c r="H1582" s="6" t="s">
        <v>1764</v>
      </c>
      <c r="I1582" s="6" t="s">
        <v>176</v>
      </c>
      <c r="J1582" s="7">
        <v>43656</v>
      </c>
      <c r="K1582" s="15">
        <v>75</v>
      </c>
      <c r="L1582" s="6" t="s">
        <v>39</v>
      </c>
      <c r="M1582" s="6">
        <f t="shared" si="97"/>
        <v>2019</v>
      </c>
      <c r="N1582" s="6">
        <f t="shared" si="98"/>
        <v>7</v>
      </c>
      <c r="O1582" s="6" t="str">
        <f>VLOOKUP(L1582,'User input'!$D$6:$E$16,2,FALSE)</f>
        <v>Ultrathing V1</v>
      </c>
      <c r="P1582" s="6">
        <f>VLOOKUP(L1582,'User input'!$D$6:$G$16,3,FALSE)</f>
        <v>1.79</v>
      </c>
      <c r="Q1582" s="6">
        <f>VLOOKUP(L1582,'User input'!$D$6:$G$16,4,FALSE)</f>
        <v>17</v>
      </c>
      <c r="R1582" s="6">
        <f t="shared" si="99"/>
        <v>1275</v>
      </c>
      <c r="S1582" s="26">
        <f t="shared" si="96"/>
        <v>2282.25</v>
      </c>
      <c r="T1582" s="26">
        <f>IF(K1582&lt;'User input'!$I$9,'User input'!$J$8,IF(K1582&lt;'User input'!$I$10,'User input'!$J$9,IF(K1582&lt;'User input'!$I$11,'User input'!$J$10,'User input'!$J$11)))*S1582</f>
        <v>114.11250000000001</v>
      </c>
      <c r="U1582" s="26">
        <f>K1582*'User input'!$J$17+'User input'!$J$16</f>
        <v>0.5</v>
      </c>
    </row>
    <row r="1583" spans="1:21" x14ac:dyDescent="0.25">
      <c r="A1583" s="18">
        <v>1624</v>
      </c>
      <c r="B1583" s="10" t="s">
        <v>2513</v>
      </c>
      <c r="C1583" s="10" t="s">
        <v>593</v>
      </c>
      <c r="D1583" s="10" t="s">
        <v>28</v>
      </c>
      <c r="E1583" s="10" t="s">
        <v>29</v>
      </c>
      <c r="F1583" s="16">
        <v>90</v>
      </c>
      <c r="G1583" s="10" t="s">
        <v>4768</v>
      </c>
      <c r="H1583" s="10" t="s">
        <v>2488</v>
      </c>
      <c r="I1583" s="10" t="s">
        <v>908</v>
      </c>
      <c r="J1583" s="11">
        <v>44491</v>
      </c>
      <c r="K1583" s="16">
        <v>94</v>
      </c>
      <c r="L1583" s="10" t="s">
        <v>157</v>
      </c>
      <c r="M1583" s="10">
        <f t="shared" si="97"/>
        <v>2021</v>
      </c>
      <c r="N1583" s="10">
        <f t="shared" si="98"/>
        <v>10</v>
      </c>
      <c r="O1583" s="10" t="str">
        <f>VLOOKUP(L1583,'User input'!$D$6:$E$16,2,FALSE)</f>
        <v>Ultrathing V3</v>
      </c>
      <c r="P1583" s="10">
        <f>VLOOKUP(L1583,'User input'!$D$6:$G$16,3,FALSE)</f>
        <v>3.39</v>
      </c>
      <c r="Q1583" s="10">
        <f>VLOOKUP(L1583,'User input'!$D$6:$G$16,4,FALSE)</f>
        <v>24</v>
      </c>
      <c r="R1583" s="10">
        <f t="shared" si="99"/>
        <v>2256</v>
      </c>
      <c r="S1583" s="27">
        <f t="shared" si="96"/>
        <v>7647.84</v>
      </c>
      <c r="T1583" s="27">
        <f>IF(K1583&lt;'User input'!$I$9,'User input'!$J$8,IF(K1583&lt;'User input'!$I$10,'User input'!$J$9,IF(K1583&lt;'User input'!$I$11,'User input'!$J$10,'User input'!$J$11)))*S1583</f>
        <v>382.39200000000005</v>
      </c>
      <c r="U1583" s="27">
        <f>K1583*'User input'!$J$17+'User input'!$J$16</f>
        <v>0.5</v>
      </c>
    </row>
    <row r="1584" spans="1:21" x14ac:dyDescent="0.25">
      <c r="A1584" s="17">
        <v>1625</v>
      </c>
      <c r="B1584" s="6" t="s">
        <v>4483</v>
      </c>
      <c r="C1584" s="6" t="s">
        <v>2799</v>
      </c>
      <c r="D1584" s="6" t="s">
        <v>28</v>
      </c>
      <c r="E1584" s="6" t="s">
        <v>29</v>
      </c>
      <c r="F1584" s="15">
        <v>30</v>
      </c>
      <c r="G1584" s="6" t="s">
        <v>4769</v>
      </c>
      <c r="H1584" s="6" t="s">
        <v>1580</v>
      </c>
      <c r="I1584" s="6" t="s">
        <v>32</v>
      </c>
      <c r="J1584" s="7">
        <v>43492</v>
      </c>
      <c r="K1584" s="15">
        <v>17</v>
      </c>
      <c r="L1584" s="6" t="s">
        <v>62</v>
      </c>
      <c r="M1584" s="6">
        <f t="shared" si="97"/>
        <v>2019</v>
      </c>
      <c r="N1584" s="6">
        <f t="shared" si="98"/>
        <v>1</v>
      </c>
      <c r="O1584" s="6" t="str">
        <f>VLOOKUP(L1584,'User input'!$D$6:$E$16,2,FALSE)</f>
        <v>Ultrathing V4</v>
      </c>
      <c r="P1584" s="6">
        <f>VLOOKUP(L1584,'User input'!$D$6:$G$16,3,FALSE)</f>
        <v>3.99</v>
      </c>
      <c r="Q1584" s="6">
        <f>VLOOKUP(L1584,'User input'!$D$6:$G$16,4,FALSE)</f>
        <v>24</v>
      </c>
      <c r="R1584" s="6">
        <f t="shared" si="99"/>
        <v>408</v>
      </c>
      <c r="S1584" s="26">
        <f t="shared" si="96"/>
        <v>1627.92</v>
      </c>
      <c r="T1584" s="26">
        <f>IF(K1584&lt;'User input'!$I$9,'User input'!$J$8,IF(K1584&lt;'User input'!$I$10,'User input'!$J$9,IF(K1584&lt;'User input'!$I$11,'User input'!$J$10,'User input'!$J$11)))*S1584</f>
        <v>0</v>
      </c>
      <c r="U1584" s="26">
        <f>K1584*'User input'!$J$17+'User input'!$J$16</f>
        <v>0.5</v>
      </c>
    </row>
    <row r="1585" spans="1:21" x14ac:dyDescent="0.25">
      <c r="A1585" s="18">
        <v>1626</v>
      </c>
      <c r="B1585" s="10" t="s">
        <v>1692</v>
      </c>
      <c r="C1585" s="10" t="s">
        <v>4770</v>
      </c>
      <c r="D1585" s="10" t="s">
        <v>115</v>
      </c>
      <c r="E1585" s="10" t="s">
        <v>29</v>
      </c>
      <c r="F1585" s="16">
        <v>90</v>
      </c>
      <c r="G1585" s="10" t="s">
        <v>4771</v>
      </c>
      <c r="H1585" s="10" t="s">
        <v>4169</v>
      </c>
      <c r="I1585" s="10" t="s">
        <v>32</v>
      </c>
      <c r="J1585" s="11">
        <v>44512</v>
      </c>
      <c r="K1585" s="16">
        <v>67</v>
      </c>
      <c r="L1585" s="10" t="s">
        <v>39</v>
      </c>
      <c r="M1585" s="10">
        <f t="shared" si="97"/>
        <v>2021</v>
      </c>
      <c r="N1585" s="10">
        <f t="shared" si="98"/>
        <v>11</v>
      </c>
      <c r="O1585" s="10" t="str">
        <f>VLOOKUP(L1585,'User input'!$D$6:$E$16,2,FALSE)</f>
        <v>Ultrathing V1</v>
      </c>
      <c r="P1585" s="10">
        <f>VLOOKUP(L1585,'User input'!$D$6:$G$16,3,FALSE)</f>
        <v>1.79</v>
      </c>
      <c r="Q1585" s="10">
        <f>VLOOKUP(L1585,'User input'!$D$6:$G$16,4,FALSE)</f>
        <v>17</v>
      </c>
      <c r="R1585" s="10">
        <f t="shared" si="99"/>
        <v>1139</v>
      </c>
      <c r="S1585" s="27">
        <f t="shared" si="96"/>
        <v>2038.81</v>
      </c>
      <c r="T1585" s="27">
        <f>IF(K1585&lt;'User input'!$I$9,'User input'!$J$8,IF(K1585&lt;'User input'!$I$10,'User input'!$J$9,IF(K1585&lt;'User input'!$I$11,'User input'!$J$10,'User input'!$J$11)))*S1585</f>
        <v>101.9405</v>
      </c>
      <c r="U1585" s="27">
        <f>K1585*'User input'!$J$17+'User input'!$J$16</f>
        <v>0.5</v>
      </c>
    </row>
    <row r="1586" spans="1:21" x14ac:dyDescent="0.25">
      <c r="A1586" s="17">
        <v>1627</v>
      </c>
      <c r="B1586" s="6" t="s">
        <v>2132</v>
      </c>
      <c r="C1586" s="6" t="s">
        <v>1634</v>
      </c>
      <c r="D1586" s="6" t="s">
        <v>28</v>
      </c>
      <c r="E1586" s="6" t="s">
        <v>29</v>
      </c>
      <c r="F1586" s="15">
        <v>90</v>
      </c>
      <c r="G1586" s="6" t="s">
        <v>4772</v>
      </c>
      <c r="H1586" s="6" t="s">
        <v>2781</v>
      </c>
      <c r="I1586" s="6" t="s">
        <v>176</v>
      </c>
      <c r="J1586" s="7">
        <v>44307</v>
      </c>
      <c r="K1586" s="15">
        <v>57</v>
      </c>
      <c r="L1586" s="6" t="s">
        <v>157</v>
      </c>
      <c r="M1586" s="6">
        <f t="shared" si="97"/>
        <v>2021</v>
      </c>
      <c r="N1586" s="6">
        <f t="shared" si="98"/>
        <v>4</v>
      </c>
      <c r="O1586" s="6" t="str">
        <f>VLOOKUP(L1586,'User input'!$D$6:$E$16,2,FALSE)</f>
        <v>Ultrathing V3</v>
      </c>
      <c r="P1586" s="6">
        <f>VLOOKUP(L1586,'User input'!$D$6:$G$16,3,FALSE)</f>
        <v>3.39</v>
      </c>
      <c r="Q1586" s="6">
        <f>VLOOKUP(L1586,'User input'!$D$6:$G$16,4,FALSE)</f>
        <v>24</v>
      </c>
      <c r="R1586" s="6">
        <f t="shared" si="99"/>
        <v>1368</v>
      </c>
      <c r="S1586" s="26">
        <f t="shared" si="96"/>
        <v>4637.5200000000004</v>
      </c>
      <c r="T1586" s="26">
        <f>IF(K1586&lt;'User input'!$I$9,'User input'!$J$8,IF(K1586&lt;'User input'!$I$10,'User input'!$J$9,IF(K1586&lt;'User input'!$I$11,'User input'!$J$10,'User input'!$J$11)))*S1586</f>
        <v>231.87600000000003</v>
      </c>
      <c r="U1586" s="26">
        <f>K1586*'User input'!$J$17+'User input'!$J$16</f>
        <v>0.5</v>
      </c>
    </row>
    <row r="1587" spans="1:21" x14ac:dyDescent="0.25">
      <c r="A1587" s="18">
        <v>1628</v>
      </c>
      <c r="B1587" s="10" t="s">
        <v>4773</v>
      </c>
      <c r="C1587" s="10" t="s">
        <v>4774</v>
      </c>
      <c r="D1587" s="10" t="s">
        <v>41</v>
      </c>
      <c r="E1587" s="10" t="s">
        <v>16</v>
      </c>
      <c r="F1587" s="16">
        <v>90</v>
      </c>
      <c r="G1587" s="10" t="s">
        <v>10376</v>
      </c>
      <c r="H1587" s="10" t="s">
        <v>1940</v>
      </c>
      <c r="I1587" s="10" t="s">
        <v>25</v>
      </c>
      <c r="J1587" s="11">
        <v>44486</v>
      </c>
      <c r="K1587" s="16">
        <v>91</v>
      </c>
      <c r="L1587" s="10" t="s">
        <v>52</v>
      </c>
      <c r="M1587" s="10">
        <f t="shared" si="97"/>
        <v>2021</v>
      </c>
      <c r="N1587" s="10">
        <f t="shared" si="98"/>
        <v>10</v>
      </c>
      <c r="O1587" s="10" t="str">
        <f>VLOOKUP(L1587,'User input'!$D$6:$E$16,2,FALSE)</f>
        <v>Megawidget S</v>
      </c>
      <c r="P1587" s="10">
        <f>VLOOKUP(L1587,'User input'!$D$6:$G$16,3,FALSE)</f>
        <v>0.69</v>
      </c>
      <c r="Q1587" s="10">
        <f>VLOOKUP(L1587,'User input'!$D$6:$G$16,4,FALSE)</f>
        <v>24</v>
      </c>
      <c r="R1587" s="10">
        <f t="shared" si="99"/>
        <v>2184</v>
      </c>
      <c r="S1587" s="27">
        <f t="shared" si="96"/>
        <v>1506.9599999999998</v>
      </c>
      <c r="T1587" s="27">
        <f>IF(K1587&lt;'User input'!$I$9,'User input'!$J$8,IF(K1587&lt;'User input'!$I$10,'User input'!$J$9,IF(K1587&lt;'User input'!$I$11,'User input'!$J$10,'User input'!$J$11)))*S1587</f>
        <v>75.347999999999999</v>
      </c>
      <c r="U1587" s="27">
        <f>K1587*'User input'!$J$17+'User input'!$J$16</f>
        <v>0.5</v>
      </c>
    </row>
    <row r="1588" spans="1:21" x14ac:dyDescent="0.25">
      <c r="A1588" s="17">
        <v>1629</v>
      </c>
      <c r="B1588" s="6" t="s">
        <v>2691</v>
      </c>
      <c r="C1588" s="6" t="s">
        <v>4776</v>
      </c>
      <c r="D1588" s="6" t="s">
        <v>28</v>
      </c>
      <c r="E1588" s="6" t="s">
        <v>29</v>
      </c>
      <c r="F1588" s="15">
        <v>60</v>
      </c>
      <c r="G1588" s="6" t="s">
        <v>4777</v>
      </c>
      <c r="H1588" s="6" t="s">
        <v>4778</v>
      </c>
      <c r="I1588" s="6" t="s">
        <v>32</v>
      </c>
      <c r="J1588" s="7">
        <v>43855</v>
      </c>
      <c r="K1588" s="15">
        <v>85</v>
      </c>
      <c r="L1588" s="6" t="s">
        <v>68</v>
      </c>
      <c r="M1588" s="6">
        <f t="shared" si="97"/>
        <v>2020</v>
      </c>
      <c r="N1588" s="6">
        <f t="shared" si="98"/>
        <v>1</v>
      </c>
      <c r="O1588" s="6" t="str">
        <f>VLOOKUP(L1588,'User input'!$D$6:$E$16,2,FALSE)</f>
        <v>Megawidget M</v>
      </c>
      <c r="P1588" s="6">
        <f>VLOOKUP(L1588,'User input'!$D$6:$G$16,3,FALSE)</f>
        <v>1.29</v>
      </c>
      <c r="Q1588" s="6">
        <f>VLOOKUP(L1588,'User input'!$D$6:$G$16,4,FALSE)</f>
        <v>24</v>
      </c>
      <c r="R1588" s="6">
        <f t="shared" si="99"/>
        <v>2040</v>
      </c>
      <c r="S1588" s="26">
        <f t="shared" si="96"/>
        <v>2631.6</v>
      </c>
      <c r="T1588" s="26">
        <f>IF(K1588&lt;'User input'!$I$9,'User input'!$J$8,IF(K1588&lt;'User input'!$I$10,'User input'!$J$9,IF(K1588&lt;'User input'!$I$11,'User input'!$J$10,'User input'!$J$11)))*S1588</f>
        <v>131.58000000000001</v>
      </c>
      <c r="U1588" s="26">
        <f>K1588*'User input'!$J$17+'User input'!$J$16</f>
        <v>0.5</v>
      </c>
    </row>
    <row r="1589" spans="1:21" x14ac:dyDescent="0.25">
      <c r="A1589" s="18">
        <v>1630</v>
      </c>
      <c r="B1589" s="10" t="s">
        <v>4233</v>
      </c>
      <c r="C1589" s="10" t="s">
        <v>4779</v>
      </c>
      <c r="D1589" s="10" t="s">
        <v>41</v>
      </c>
      <c r="E1589" s="10" t="s">
        <v>16</v>
      </c>
      <c r="F1589" s="16">
        <v>60</v>
      </c>
      <c r="G1589" s="10" t="s">
        <v>4780</v>
      </c>
      <c r="H1589" s="10" t="s">
        <v>3780</v>
      </c>
      <c r="I1589" s="10" t="s">
        <v>171</v>
      </c>
      <c r="J1589" s="11">
        <v>43530</v>
      </c>
      <c r="K1589" s="16">
        <v>68</v>
      </c>
      <c r="L1589" s="10" t="s">
        <v>33</v>
      </c>
      <c r="M1589" s="10">
        <f t="shared" si="97"/>
        <v>2019</v>
      </c>
      <c r="N1589" s="10">
        <f t="shared" si="98"/>
        <v>3</v>
      </c>
      <c r="O1589" s="10" t="str">
        <f>VLOOKUP(L1589,'User input'!$D$6:$E$16,2,FALSE)</f>
        <v>Megawidget L</v>
      </c>
      <c r="P1589" s="10">
        <f>VLOOKUP(L1589,'User input'!$D$6:$G$16,3,FALSE)</f>
        <v>1.79</v>
      </c>
      <c r="Q1589" s="10">
        <f>VLOOKUP(L1589,'User input'!$D$6:$G$16,4,FALSE)</f>
        <v>24</v>
      </c>
      <c r="R1589" s="10">
        <f t="shared" si="99"/>
        <v>1632</v>
      </c>
      <c r="S1589" s="27">
        <f t="shared" si="96"/>
        <v>2921.28</v>
      </c>
      <c r="T1589" s="27">
        <f>IF(K1589&lt;'User input'!$I$9,'User input'!$J$8,IF(K1589&lt;'User input'!$I$10,'User input'!$J$9,IF(K1589&lt;'User input'!$I$11,'User input'!$J$10,'User input'!$J$11)))*S1589</f>
        <v>146.06400000000002</v>
      </c>
      <c r="U1589" s="27">
        <f>K1589*'User input'!$J$17+'User input'!$J$16</f>
        <v>0.5</v>
      </c>
    </row>
    <row r="1590" spans="1:21" x14ac:dyDescent="0.25">
      <c r="A1590" s="17">
        <v>1631</v>
      </c>
      <c r="B1590" s="6" t="s">
        <v>1394</v>
      </c>
      <c r="C1590" s="6" t="s">
        <v>4781</v>
      </c>
      <c r="D1590" s="6" t="s">
        <v>28</v>
      </c>
      <c r="E1590" s="6" t="s">
        <v>29</v>
      </c>
      <c r="F1590" s="15">
        <v>60</v>
      </c>
      <c r="G1590" s="6" t="s">
        <v>4782</v>
      </c>
      <c r="H1590" s="6" t="s">
        <v>4783</v>
      </c>
      <c r="I1590" s="6" t="s">
        <v>25</v>
      </c>
      <c r="J1590" s="7">
        <v>44009</v>
      </c>
      <c r="K1590" s="15">
        <v>15</v>
      </c>
      <c r="L1590" s="6" t="s">
        <v>157</v>
      </c>
      <c r="M1590" s="6">
        <f t="shared" si="97"/>
        <v>2020</v>
      </c>
      <c r="N1590" s="6">
        <f t="shared" si="98"/>
        <v>6</v>
      </c>
      <c r="O1590" s="6" t="str">
        <f>VLOOKUP(L1590,'User input'!$D$6:$E$16,2,FALSE)</f>
        <v>Ultrathing V3</v>
      </c>
      <c r="P1590" s="6">
        <f>VLOOKUP(L1590,'User input'!$D$6:$G$16,3,FALSE)</f>
        <v>3.39</v>
      </c>
      <c r="Q1590" s="6">
        <f>VLOOKUP(L1590,'User input'!$D$6:$G$16,4,FALSE)</f>
        <v>24</v>
      </c>
      <c r="R1590" s="6">
        <f t="shared" si="99"/>
        <v>360</v>
      </c>
      <c r="S1590" s="26">
        <f t="shared" si="96"/>
        <v>1220.4000000000001</v>
      </c>
      <c r="T1590" s="26">
        <f>IF(K1590&lt;'User input'!$I$9,'User input'!$J$8,IF(K1590&lt;'User input'!$I$10,'User input'!$J$9,IF(K1590&lt;'User input'!$I$11,'User input'!$J$10,'User input'!$J$11)))*S1590</f>
        <v>0</v>
      </c>
      <c r="U1590" s="26">
        <f>K1590*'User input'!$J$17+'User input'!$J$16</f>
        <v>0.5</v>
      </c>
    </row>
    <row r="1591" spans="1:21" x14ac:dyDescent="0.25">
      <c r="A1591" s="18">
        <v>1632</v>
      </c>
      <c r="B1591" s="10" t="s">
        <v>4784</v>
      </c>
      <c r="C1591" s="10" t="s">
        <v>956</v>
      </c>
      <c r="D1591" s="10" t="s">
        <v>15</v>
      </c>
      <c r="E1591" s="10" t="s">
        <v>16</v>
      </c>
      <c r="F1591" s="16">
        <v>60</v>
      </c>
      <c r="G1591" s="10" t="s">
        <v>4785</v>
      </c>
      <c r="H1591" s="10" t="s">
        <v>3116</v>
      </c>
      <c r="I1591" s="10" t="s">
        <v>32</v>
      </c>
      <c r="J1591" s="11">
        <v>43736</v>
      </c>
      <c r="K1591" s="16">
        <v>18</v>
      </c>
      <c r="L1591" s="10" t="s">
        <v>157</v>
      </c>
      <c r="M1591" s="10">
        <f t="shared" si="97"/>
        <v>2019</v>
      </c>
      <c r="N1591" s="10">
        <f t="shared" si="98"/>
        <v>9</v>
      </c>
      <c r="O1591" s="10" t="str">
        <f>VLOOKUP(L1591,'User input'!$D$6:$E$16,2,FALSE)</f>
        <v>Ultrathing V3</v>
      </c>
      <c r="P1591" s="10">
        <f>VLOOKUP(L1591,'User input'!$D$6:$G$16,3,FALSE)</f>
        <v>3.39</v>
      </c>
      <c r="Q1591" s="10">
        <f>VLOOKUP(L1591,'User input'!$D$6:$G$16,4,FALSE)</f>
        <v>24</v>
      </c>
      <c r="R1591" s="10">
        <f t="shared" si="99"/>
        <v>432</v>
      </c>
      <c r="S1591" s="27">
        <f t="shared" si="96"/>
        <v>1464.48</v>
      </c>
      <c r="T1591" s="27">
        <f>IF(K1591&lt;'User input'!$I$9,'User input'!$J$8,IF(K1591&lt;'User input'!$I$10,'User input'!$J$9,IF(K1591&lt;'User input'!$I$11,'User input'!$J$10,'User input'!$J$11)))*S1591</f>
        <v>0</v>
      </c>
      <c r="U1591" s="27">
        <f>K1591*'User input'!$J$17+'User input'!$J$16</f>
        <v>0.5</v>
      </c>
    </row>
    <row r="1592" spans="1:21" x14ac:dyDescent="0.25">
      <c r="A1592" s="18">
        <v>1634</v>
      </c>
      <c r="B1592" s="10" t="s">
        <v>4788</v>
      </c>
      <c r="C1592" s="10" t="s">
        <v>1778</v>
      </c>
      <c r="D1592" s="10" t="s">
        <v>28</v>
      </c>
      <c r="E1592" s="10" t="s">
        <v>29</v>
      </c>
      <c r="F1592" s="16">
        <v>30</v>
      </c>
      <c r="G1592" s="10" t="s">
        <v>4789</v>
      </c>
      <c r="H1592" s="10" t="s">
        <v>4790</v>
      </c>
      <c r="I1592" s="10" t="s">
        <v>32</v>
      </c>
      <c r="J1592" s="11">
        <v>44428</v>
      </c>
      <c r="K1592" s="16">
        <v>14</v>
      </c>
      <c r="L1592" s="10" t="s">
        <v>99</v>
      </c>
      <c r="M1592" s="10">
        <f t="shared" si="97"/>
        <v>2021</v>
      </c>
      <c r="N1592" s="10">
        <f t="shared" si="98"/>
        <v>8</v>
      </c>
      <c r="O1592" s="10" t="str">
        <f>VLOOKUP(L1592,'User input'!$D$6:$E$16,2,FALSE)</f>
        <v>Superwossname</v>
      </c>
      <c r="P1592" s="10">
        <f>VLOOKUP(L1592,'User input'!$D$6:$G$16,3,FALSE)</f>
        <v>3.49</v>
      </c>
      <c r="Q1592" s="10">
        <f>VLOOKUP(L1592,'User input'!$D$6:$G$16,4,FALSE)</f>
        <v>20</v>
      </c>
      <c r="R1592" s="10">
        <f t="shared" si="99"/>
        <v>280</v>
      </c>
      <c r="S1592" s="27">
        <f t="shared" si="96"/>
        <v>977.2</v>
      </c>
      <c r="T1592" s="27">
        <f>IF(K1592&lt;'User input'!$I$9,'User input'!$J$8,IF(K1592&lt;'User input'!$I$10,'User input'!$J$9,IF(K1592&lt;'User input'!$I$11,'User input'!$J$10,'User input'!$J$11)))*S1592</f>
        <v>0</v>
      </c>
      <c r="U1592" s="27">
        <f>K1592*'User input'!$J$17+'User input'!$J$16</f>
        <v>0.5</v>
      </c>
    </row>
    <row r="1593" spans="1:21" x14ac:dyDescent="0.25">
      <c r="A1593" s="17">
        <v>1635</v>
      </c>
      <c r="B1593" s="6" t="s">
        <v>4791</v>
      </c>
      <c r="C1593" s="6" t="s">
        <v>3992</v>
      </c>
      <c r="D1593" s="6" t="s">
        <v>15</v>
      </c>
      <c r="E1593" s="6" t="s">
        <v>16</v>
      </c>
      <c r="F1593" s="15">
        <v>90</v>
      </c>
      <c r="G1593" s="6" t="s">
        <v>4789</v>
      </c>
      <c r="H1593" s="6" t="s">
        <v>483</v>
      </c>
      <c r="I1593" s="6" t="s">
        <v>32</v>
      </c>
      <c r="J1593" s="7">
        <v>43662</v>
      </c>
      <c r="K1593" s="15">
        <v>8</v>
      </c>
      <c r="L1593" s="6" t="s">
        <v>44</v>
      </c>
      <c r="M1593" s="6">
        <f t="shared" si="97"/>
        <v>2019</v>
      </c>
      <c r="N1593" s="6">
        <f t="shared" si="98"/>
        <v>7</v>
      </c>
      <c r="O1593" s="6" t="str">
        <f>VLOOKUP(L1593,'User input'!$D$6:$E$16,2,FALSE)</f>
        <v>Gigastuff</v>
      </c>
      <c r="P1593" s="6">
        <f>VLOOKUP(L1593,'User input'!$D$6:$G$16,3,FALSE)</f>
        <v>1.89</v>
      </c>
      <c r="Q1593" s="6">
        <f>VLOOKUP(L1593,'User input'!$D$6:$G$16,4,FALSE)</f>
        <v>18</v>
      </c>
      <c r="R1593" s="6">
        <f t="shared" si="99"/>
        <v>144</v>
      </c>
      <c r="S1593" s="26">
        <f t="shared" si="96"/>
        <v>272.15999999999997</v>
      </c>
      <c r="T1593" s="26">
        <f>IF(K1593&lt;'User input'!$I$9,'User input'!$J$8,IF(K1593&lt;'User input'!$I$10,'User input'!$J$9,IF(K1593&lt;'User input'!$I$11,'User input'!$J$10,'User input'!$J$11)))*S1593</f>
        <v>0</v>
      </c>
      <c r="U1593" s="26">
        <f>K1593*'User input'!$J$17+'User input'!$J$16</f>
        <v>0.5</v>
      </c>
    </row>
    <row r="1594" spans="1:21" x14ac:dyDescent="0.25">
      <c r="A1594" s="18">
        <v>1636</v>
      </c>
      <c r="B1594" s="10" t="s">
        <v>4792</v>
      </c>
      <c r="C1594" s="10" t="s">
        <v>560</v>
      </c>
      <c r="D1594" s="10" t="s">
        <v>49</v>
      </c>
      <c r="E1594" s="10" t="s">
        <v>16</v>
      </c>
      <c r="F1594" s="16">
        <v>90</v>
      </c>
      <c r="G1594" s="10" t="s">
        <v>4793</v>
      </c>
      <c r="H1594" s="10" t="s">
        <v>2153</v>
      </c>
      <c r="I1594" s="10" t="s">
        <v>1816</v>
      </c>
      <c r="J1594" s="11">
        <v>44295</v>
      </c>
      <c r="K1594" s="16">
        <v>12</v>
      </c>
      <c r="L1594" s="10" t="s">
        <v>33</v>
      </c>
      <c r="M1594" s="10">
        <f t="shared" si="97"/>
        <v>2021</v>
      </c>
      <c r="N1594" s="10">
        <f t="shared" si="98"/>
        <v>4</v>
      </c>
      <c r="O1594" s="10" t="str">
        <f>VLOOKUP(L1594,'User input'!$D$6:$E$16,2,FALSE)</f>
        <v>Megawidget L</v>
      </c>
      <c r="P1594" s="10">
        <f>VLOOKUP(L1594,'User input'!$D$6:$G$16,3,FALSE)</f>
        <v>1.79</v>
      </c>
      <c r="Q1594" s="10">
        <f>VLOOKUP(L1594,'User input'!$D$6:$G$16,4,FALSE)</f>
        <v>24</v>
      </c>
      <c r="R1594" s="10">
        <f t="shared" si="99"/>
        <v>288</v>
      </c>
      <c r="S1594" s="27">
        <f t="shared" si="96"/>
        <v>515.52</v>
      </c>
      <c r="T1594" s="27">
        <f>IF(K1594&lt;'User input'!$I$9,'User input'!$J$8,IF(K1594&lt;'User input'!$I$10,'User input'!$J$9,IF(K1594&lt;'User input'!$I$11,'User input'!$J$10,'User input'!$J$11)))*S1594</f>
        <v>0</v>
      </c>
      <c r="U1594" s="27">
        <f>K1594*'User input'!$J$17+'User input'!$J$16</f>
        <v>0.5</v>
      </c>
    </row>
    <row r="1595" spans="1:21" x14ac:dyDescent="0.25">
      <c r="A1595" s="17">
        <v>1637</v>
      </c>
      <c r="B1595" s="6" t="s">
        <v>1004</v>
      </c>
      <c r="C1595" s="6" t="s">
        <v>4794</v>
      </c>
      <c r="D1595" s="6" t="s">
        <v>28</v>
      </c>
      <c r="E1595" s="6" t="s">
        <v>29</v>
      </c>
      <c r="F1595" s="15">
        <v>30</v>
      </c>
      <c r="G1595" s="6" t="s">
        <v>4795</v>
      </c>
      <c r="H1595" s="6" t="s">
        <v>1421</v>
      </c>
      <c r="I1595" s="6" t="s">
        <v>32</v>
      </c>
      <c r="J1595" s="7">
        <v>44020</v>
      </c>
      <c r="K1595" s="15">
        <v>25</v>
      </c>
      <c r="L1595" s="6" t="s">
        <v>157</v>
      </c>
      <c r="M1595" s="6">
        <f t="shared" si="97"/>
        <v>2020</v>
      </c>
      <c r="N1595" s="6">
        <f t="shared" si="98"/>
        <v>7</v>
      </c>
      <c r="O1595" s="6" t="str">
        <f>VLOOKUP(L1595,'User input'!$D$6:$E$16,2,FALSE)</f>
        <v>Ultrathing V3</v>
      </c>
      <c r="P1595" s="6">
        <f>VLOOKUP(L1595,'User input'!$D$6:$G$16,3,FALSE)</f>
        <v>3.39</v>
      </c>
      <c r="Q1595" s="6">
        <f>VLOOKUP(L1595,'User input'!$D$6:$G$16,4,FALSE)</f>
        <v>24</v>
      </c>
      <c r="R1595" s="6">
        <f t="shared" si="99"/>
        <v>600</v>
      </c>
      <c r="S1595" s="26">
        <f t="shared" si="96"/>
        <v>2034</v>
      </c>
      <c r="T1595" s="26">
        <f>IF(K1595&lt;'User input'!$I$9,'User input'!$J$8,IF(K1595&lt;'User input'!$I$10,'User input'!$J$9,IF(K1595&lt;'User input'!$I$11,'User input'!$J$10,'User input'!$J$11)))*S1595</f>
        <v>61.019999999999996</v>
      </c>
      <c r="U1595" s="26">
        <f>K1595*'User input'!$J$17+'User input'!$J$16</f>
        <v>0.5</v>
      </c>
    </row>
    <row r="1596" spans="1:21" x14ac:dyDescent="0.25">
      <c r="A1596" s="18">
        <v>1638</v>
      </c>
      <c r="B1596" s="10" t="s">
        <v>4081</v>
      </c>
      <c r="C1596" s="10" t="s">
        <v>4796</v>
      </c>
      <c r="D1596" s="10" t="s">
        <v>28</v>
      </c>
      <c r="E1596" s="10" t="s">
        <v>29</v>
      </c>
      <c r="F1596" s="16">
        <v>30</v>
      </c>
      <c r="G1596" s="10" t="s">
        <v>4797</v>
      </c>
      <c r="H1596" s="10" t="s">
        <v>1756</v>
      </c>
      <c r="I1596" s="10" t="s">
        <v>122</v>
      </c>
      <c r="J1596" s="11">
        <v>43718</v>
      </c>
      <c r="K1596" s="16">
        <v>27</v>
      </c>
      <c r="L1596" s="10" t="s">
        <v>68</v>
      </c>
      <c r="M1596" s="10">
        <f t="shared" si="97"/>
        <v>2019</v>
      </c>
      <c r="N1596" s="10">
        <f t="shared" si="98"/>
        <v>9</v>
      </c>
      <c r="O1596" s="10" t="str">
        <f>VLOOKUP(L1596,'User input'!$D$6:$E$16,2,FALSE)</f>
        <v>Megawidget M</v>
      </c>
      <c r="P1596" s="10">
        <f>VLOOKUP(L1596,'User input'!$D$6:$G$16,3,FALSE)</f>
        <v>1.29</v>
      </c>
      <c r="Q1596" s="10">
        <f>VLOOKUP(L1596,'User input'!$D$6:$G$16,4,FALSE)</f>
        <v>24</v>
      </c>
      <c r="R1596" s="10">
        <f t="shared" si="99"/>
        <v>648</v>
      </c>
      <c r="S1596" s="27">
        <f t="shared" si="96"/>
        <v>835.92000000000007</v>
      </c>
      <c r="T1596" s="27">
        <f>IF(K1596&lt;'User input'!$I$9,'User input'!$J$8,IF(K1596&lt;'User input'!$I$10,'User input'!$J$9,IF(K1596&lt;'User input'!$I$11,'User input'!$J$10,'User input'!$J$11)))*S1596</f>
        <v>25.0776</v>
      </c>
      <c r="U1596" s="27">
        <f>K1596*'User input'!$J$17+'User input'!$J$16</f>
        <v>0.5</v>
      </c>
    </row>
    <row r="1597" spans="1:21" x14ac:dyDescent="0.25">
      <c r="A1597" s="17">
        <v>1639</v>
      </c>
      <c r="B1597" s="6" t="s">
        <v>4798</v>
      </c>
      <c r="C1597" s="6" t="s">
        <v>1246</v>
      </c>
      <c r="D1597" s="6" t="s">
        <v>28</v>
      </c>
      <c r="E1597" s="6" t="s">
        <v>29</v>
      </c>
      <c r="F1597" s="15">
        <v>90</v>
      </c>
      <c r="G1597" s="6" t="s">
        <v>147</v>
      </c>
      <c r="H1597" s="6" t="s">
        <v>1940</v>
      </c>
      <c r="I1597" s="6" t="s">
        <v>25</v>
      </c>
      <c r="J1597" s="7">
        <v>44045</v>
      </c>
      <c r="K1597" s="15">
        <v>39</v>
      </c>
      <c r="L1597" s="6" t="s">
        <v>52</v>
      </c>
      <c r="M1597" s="6">
        <f t="shared" si="97"/>
        <v>2020</v>
      </c>
      <c r="N1597" s="6">
        <f t="shared" si="98"/>
        <v>8</v>
      </c>
      <c r="O1597" s="6" t="str">
        <f>VLOOKUP(L1597,'User input'!$D$6:$E$16,2,FALSE)</f>
        <v>Megawidget S</v>
      </c>
      <c r="P1597" s="6">
        <f>VLOOKUP(L1597,'User input'!$D$6:$G$16,3,FALSE)</f>
        <v>0.69</v>
      </c>
      <c r="Q1597" s="6">
        <f>VLOOKUP(L1597,'User input'!$D$6:$G$16,4,FALSE)</f>
        <v>24</v>
      </c>
      <c r="R1597" s="6">
        <f t="shared" si="99"/>
        <v>936</v>
      </c>
      <c r="S1597" s="26">
        <f t="shared" si="96"/>
        <v>645.83999999999992</v>
      </c>
      <c r="T1597" s="26">
        <f>IF(K1597&lt;'User input'!$I$9,'User input'!$J$8,IF(K1597&lt;'User input'!$I$10,'User input'!$J$9,IF(K1597&lt;'User input'!$I$11,'User input'!$J$10,'User input'!$J$11)))*S1597</f>
        <v>19.375199999999996</v>
      </c>
      <c r="U1597" s="26">
        <f>K1597*'User input'!$J$17+'User input'!$J$16</f>
        <v>0.5</v>
      </c>
    </row>
    <row r="1598" spans="1:21" x14ac:dyDescent="0.25">
      <c r="A1598" s="18">
        <v>1640</v>
      </c>
      <c r="B1598" s="10" t="s">
        <v>523</v>
      </c>
      <c r="C1598" s="10" t="s">
        <v>4277</v>
      </c>
      <c r="D1598" s="10" t="s">
        <v>28</v>
      </c>
      <c r="E1598" s="10" t="s">
        <v>29</v>
      </c>
      <c r="F1598" s="16">
        <v>60</v>
      </c>
      <c r="G1598" s="10" t="s">
        <v>4799</v>
      </c>
      <c r="H1598" s="10" t="s">
        <v>4312</v>
      </c>
      <c r="I1598" s="10" t="s">
        <v>1073</v>
      </c>
      <c r="J1598" s="11">
        <v>43981</v>
      </c>
      <c r="K1598" s="16">
        <v>76</v>
      </c>
      <c r="L1598" s="10" t="s">
        <v>99</v>
      </c>
      <c r="M1598" s="10">
        <f t="shared" si="97"/>
        <v>2020</v>
      </c>
      <c r="N1598" s="10">
        <f t="shared" si="98"/>
        <v>5</v>
      </c>
      <c r="O1598" s="10" t="str">
        <f>VLOOKUP(L1598,'User input'!$D$6:$E$16,2,FALSE)</f>
        <v>Superwossname</v>
      </c>
      <c r="P1598" s="10">
        <f>VLOOKUP(L1598,'User input'!$D$6:$G$16,3,FALSE)</f>
        <v>3.49</v>
      </c>
      <c r="Q1598" s="10">
        <f>VLOOKUP(L1598,'User input'!$D$6:$G$16,4,FALSE)</f>
        <v>20</v>
      </c>
      <c r="R1598" s="10">
        <f t="shared" si="99"/>
        <v>1520</v>
      </c>
      <c r="S1598" s="27">
        <f t="shared" si="96"/>
        <v>5304.8</v>
      </c>
      <c r="T1598" s="27">
        <f>IF(K1598&lt;'User input'!$I$9,'User input'!$J$8,IF(K1598&lt;'User input'!$I$10,'User input'!$J$9,IF(K1598&lt;'User input'!$I$11,'User input'!$J$10,'User input'!$J$11)))*S1598</f>
        <v>265.24</v>
      </c>
      <c r="U1598" s="27">
        <f>K1598*'User input'!$J$17+'User input'!$J$16</f>
        <v>0.5</v>
      </c>
    </row>
    <row r="1599" spans="1:21" x14ac:dyDescent="0.25">
      <c r="A1599" s="17">
        <v>1641</v>
      </c>
      <c r="B1599" s="6" t="s">
        <v>4800</v>
      </c>
      <c r="C1599" s="6" t="s">
        <v>920</v>
      </c>
      <c r="D1599" s="6" t="s">
        <v>15</v>
      </c>
      <c r="E1599" s="6" t="s">
        <v>16</v>
      </c>
      <c r="F1599" s="15">
        <v>30</v>
      </c>
      <c r="G1599" s="6" t="s">
        <v>4801</v>
      </c>
      <c r="H1599" s="6" t="s">
        <v>1523</v>
      </c>
      <c r="I1599" s="6" t="s">
        <v>32</v>
      </c>
      <c r="J1599" s="7">
        <v>43580</v>
      </c>
      <c r="K1599" s="15">
        <v>78</v>
      </c>
      <c r="L1599" s="6" t="s">
        <v>39</v>
      </c>
      <c r="M1599" s="6">
        <f t="shared" si="97"/>
        <v>2019</v>
      </c>
      <c r="N1599" s="6">
        <f t="shared" si="98"/>
        <v>4</v>
      </c>
      <c r="O1599" s="6" t="str">
        <f>VLOOKUP(L1599,'User input'!$D$6:$E$16,2,FALSE)</f>
        <v>Ultrathing V1</v>
      </c>
      <c r="P1599" s="6">
        <f>VLOOKUP(L1599,'User input'!$D$6:$G$16,3,FALSE)</f>
        <v>1.79</v>
      </c>
      <c r="Q1599" s="6">
        <f>VLOOKUP(L1599,'User input'!$D$6:$G$16,4,FALSE)</f>
        <v>17</v>
      </c>
      <c r="R1599" s="6">
        <f t="shared" si="99"/>
        <v>1326</v>
      </c>
      <c r="S1599" s="26">
        <f t="shared" si="96"/>
        <v>2373.54</v>
      </c>
      <c r="T1599" s="26">
        <f>IF(K1599&lt;'User input'!$I$9,'User input'!$J$8,IF(K1599&lt;'User input'!$I$10,'User input'!$J$9,IF(K1599&lt;'User input'!$I$11,'User input'!$J$10,'User input'!$J$11)))*S1599</f>
        <v>118.67700000000001</v>
      </c>
      <c r="U1599" s="26">
        <f>K1599*'User input'!$J$17+'User input'!$J$16</f>
        <v>0.5</v>
      </c>
    </row>
    <row r="1600" spans="1:21" x14ac:dyDescent="0.25">
      <c r="A1600" s="18">
        <v>1642</v>
      </c>
      <c r="B1600" s="10" t="s">
        <v>3079</v>
      </c>
      <c r="C1600" s="10" t="s">
        <v>4802</v>
      </c>
      <c r="D1600" s="10" t="s">
        <v>28</v>
      </c>
      <c r="E1600" s="10" t="s">
        <v>29</v>
      </c>
      <c r="F1600" s="16">
        <v>60</v>
      </c>
      <c r="G1600" s="10" t="s">
        <v>4803</v>
      </c>
      <c r="H1600" s="10" t="s">
        <v>1205</v>
      </c>
      <c r="I1600" s="10" t="s">
        <v>291</v>
      </c>
      <c r="J1600" s="11">
        <v>43579</v>
      </c>
      <c r="K1600" s="16">
        <v>70</v>
      </c>
      <c r="L1600" s="10" t="s">
        <v>20</v>
      </c>
      <c r="M1600" s="10">
        <f t="shared" si="97"/>
        <v>2019</v>
      </c>
      <c r="N1600" s="10">
        <f t="shared" si="98"/>
        <v>4</v>
      </c>
      <c r="O1600" s="10" t="str">
        <f>VLOOKUP(L1600,'User input'!$D$6:$E$16,2,FALSE)</f>
        <v>Hyperwotsit</v>
      </c>
      <c r="P1600" s="10">
        <f>VLOOKUP(L1600,'User input'!$D$6:$G$16,3,FALSE)</f>
        <v>2.0099999999999998</v>
      </c>
      <c r="Q1600" s="10">
        <f>VLOOKUP(L1600,'User input'!$D$6:$G$16,4,FALSE)</f>
        <v>20</v>
      </c>
      <c r="R1600" s="10">
        <f t="shared" si="99"/>
        <v>1400</v>
      </c>
      <c r="S1600" s="27">
        <f t="shared" si="96"/>
        <v>2813.9999999999995</v>
      </c>
      <c r="T1600" s="27">
        <f>IF(K1600&lt;'User input'!$I$9,'User input'!$J$8,IF(K1600&lt;'User input'!$I$10,'User input'!$J$9,IF(K1600&lt;'User input'!$I$11,'User input'!$J$10,'User input'!$J$11)))*S1600</f>
        <v>140.69999999999999</v>
      </c>
      <c r="U1600" s="27">
        <f>K1600*'User input'!$J$17+'User input'!$J$16</f>
        <v>0.5</v>
      </c>
    </row>
    <row r="1601" spans="1:21" x14ac:dyDescent="0.25">
      <c r="A1601" s="17">
        <v>1643</v>
      </c>
      <c r="B1601" s="6" t="s">
        <v>4804</v>
      </c>
      <c r="C1601" s="6" t="s">
        <v>2018</v>
      </c>
      <c r="D1601" s="6" t="s">
        <v>49</v>
      </c>
      <c r="E1601" s="6" t="s">
        <v>16</v>
      </c>
      <c r="F1601" s="15">
        <v>90</v>
      </c>
      <c r="G1601" s="6" t="s">
        <v>4805</v>
      </c>
      <c r="H1601" s="6" t="s">
        <v>1847</v>
      </c>
      <c r="I1601" s="6" t="s">
        <v>25</v>
      </c>
      <c r="J1601" s="7">
        <v>44109</v>
      </c>
      <c r="K1601" s="15">
        <v>10</v>
      </c>
      <c r="L1601" s="6" t="s">
        <v>78</v>
      </c>
      <c r="M1601" s="6">
        <f t="shared" si="97"/>
        <v>2020</v>
      </c>
      <c r="N1601" s="6">
        <f t="shared" si="98"/>
        <v>10</v>
      </c>
      <c r="O1601" s="6" t="str">
        <f>VLOOKUP(L1601,'User input'!$D$6:$E$16,2,FALSE)</f>
        <v>Ultrathing V2</v>
      </c>
      <c r="P1601" s="6">
        <f>VLOOKUP(L1601,'User input'!$D$6:$G$16,3,FALSE)</f>
        <v>2.95</v>
      </c>
      <c r="Q1601" s="6">
        <f>VLOOKUP(L1601,'User input'!$D$6:$G$16,4,FALSE)</f>
        <v>20</v>
      </c>
      <c r="R1601" s="6">
        <f t="shared" si="99"/>
        <v>200</v>
      </c>
      <c r="S1601" s="26">
        <f t="shared" si="96"/>
        <v>590</v>
      </c>
      <c r="T1601" s="26">
        <f>IF(K1601&lt;'User input'!$I$9,'User input'!$J$8,IF(K1601&lt;'User input'!$I$10,'User input'!$J$9,IF(K1601&lt;'User input'!$I$11,'User input'!$J$10,'User input'!$J$11)))*S1601</f>
        <v>0</v>
      </c>
      <c r="U1601" s="26">
        <f>K1601*'User input'!$J$17+'User input'!$J$16</f>
        <v>0.5</v>
      </c>
    </row>
    <row r="1602" spans="1:21" x14ac:dyDescent="0.25">
      <c r="A1602" s="18">
        <v>1644</v>
      </c>
      <c r="B1602" s="10" t="s">
        <v>4806</v>
      </c>
      <c r="C1602" s="10" t="s">
        <v>1036</v>
      </c>
      <c r="D1602" s="10" t="s">
        <v>15</v>
      </c>
      <c r="E1602" s="10" t="s">
        <v>16</v>
      </c>
      <c r="F1602" s="16">
        <v>60</v>
      </c>
      <c r="G1602" s="10" t="s">
        <v>4807</v>
      </c>
      <c r="H1602" s="10" t="s">
        <v>4808</v>
      </c>
      <c r="I1602" s="10" t="s">
        <v>32</v>
      </c>
      <c r="J1602" s="11">
        <v>44098</v>
      </c>
      <c r="K1602" s="16">
        <v>55</v>
      </c>
      <c r="L1602" s="10" t="s">
        <v>44</v>
      </c>
      <c r="M1602" s="10">
        <f t="shared" si="97"/>
        <v>2020</v>
      </c>
      <c r="N1602" s="10">
        <f t="shared" si="98"/>
        <v>9</v>
      </c>
      <c r="O1602" s="10" t="str">
        <f>VLOOKUP(L1602,'User input'!$D$6:$E$16,2,FALSE)</f>
        <v>Gigastuff</v>
      </c>
      <c r="P1602" s="10">
        <f>VLOOKUP(L1602,'User input'!$D$6:$G$16,3,FALSE)</f>
        <v>1.89</v>
      </c>
      <c r="Q1602" s="10">
        <f>VLOOKUP(L1602,'User input'!$D$6:$G$16,4,FALSE)</f>
        <v>18</v>
      </c>
      <c r="R1602" s="10">
        <f t="shared" si="99"/>
        <v>990</v>
      </c>
      <c r="S1602" s="27">
        <f t="shared" si="96"/>
        <v>1871.1</v>
      </c>
      <c r="T1602" s="27">
        <f>IF(K1602&lt;'User input'!$I$9,'User input'!$J$8,IF(K1602&lt;'User input'!$I$10,'User input'!$J$9,IF(K1602&lt;'User input'!$I$11,'User input'!$J$10,'User input'!$J$11)))*S1602</f>
        <v>93.555000000000007</v>
      </c>
      <c r="U1602" s="27">
        <f>K1602*'User input'!$J$17+'User input'!$J$16</f>
        <v>0.5</v>
      </c>
    </row>
    <row r="1603" spans="1:21" x14ac:dyDescent="0.25">
      <c r="A1603" s="17">
        <v>1645</v>
      </c>
      <c r="B1603" s="6" t="s">
        <v>4809</v>
      </c>
      <c r="C1603" s="6" t="s">
        <v>4032</v>
      </c>
      <c r="D1603" s="6" t="s">
        <v>49</v>
      </c>
      <c r="E1603" s="6" t="s">
        <v>16</v>
      </c>
      <c r="F1603" s="15">
        <v>60</v>
      </c>
      <c r="G1603" s="6" t="s">
        <v>4810</v>
      </c>
      <c r="H1603" s="6" t="s">
        <v>4511</v>
      </c>
      <c r="I1603" s="6" t="s">
        <v>32</v>
      </c>
      <c r="J1603" s="7">
        <v>44378</v>
      </c>
      <c r="K1603" s="15">
        <v>58</v>
      </c>
      <c r="L1603" s="6" t="s">
        <v>39</v>
      </c>
      <c r="M1603" s="6">
        <f t="shared" si="97"/>
        <v>2021</v>
      </c>
      <c r="N1603" s="6">
        <f t="shared" si="98"/>
        <v>7</v>
      </c>
      <c r="O1603" s="6" t="str">
        <f>VLOOKUP(L1603,'User input'!$D$6:$E$16,2,FALSE)</f>
        <v>Ultrathing V1</v>
      </c>
      <c r="P1603" s="6">
        <f>VLOOKUP(L1603,'User input'!$D$6:$G$16,3,FALSE)</f>
        <v>1.79</v>
      </c>
      <c r="Q1603" s="6">
        <f>VLOOKUP(L1603,'User input'!$D$6:$G$16,4,FALSE)</f>
        <v>17</v>
      </c>
      <c r="R1603" s="6">
        <f t="shared" si="99"/>
        <v>986</v>
      </c>
      <c r="S1603" s="26">
        <f t="shared" si="96"/>
        <v>1764.94</v>
      </c>
      <c r="T1603" s="26">
        <f>IF(K1603&lt;'User input'!$I$9,'User input'!$J$8,IF(K1603&lt;'User input'!$I$10,'User input'!$J$9,IF(K1603&lt;'User input'!$I$11,'User input'!$J$10,'User input'!$J$11)))*S1603</f>
        <v>88.247000000000014</v>
      </c>
      <c r="U1603" s="26">
        <f>K1603*'User input'!$J$17+'User input'!$J$16</f>
        <v>0.5</v>
      </c>
    </row>
    <row r="1604" spans="1:21" x14ac:dyDescent="0.25">
      <c r="A1604" s="18">
        <v>1646</v>
      </c>
      <c r="B1604" s="10" t="s">
        <v>4811</v>
      </c>
      <c r="C1604" s="10" t="s">
        <v>4812</v>
      </c>
      <c r="D1604" s="10" t="s">
        <v>15</v>
      </c>
      <c r="E1604" s="10" t="s">
        <v>16</v>
      </c>
      <c r="F1604" s="16">
        <v>30</v>
      </c>
      <c r="G1604" s="10" t="s">
        <v>4813</v>
      </c>
      <c r="H1604" s="10" t="s">
        <v>1583</v>
      </c>
      <c r="I1604" s="10" t="s">
        <v>32</v>
      </c>
      <c r="J1604" s="11">
        <v>43942</v>
      </c>
      <c r="K1604" s="16">
        <v>45</v>
      </c>
      <c r="L1604" s="10" t="s">
        <v>33</v>
      </c>
      <c r="M1604" s="10">
        <f t="shared" si="97"/>
        <v>2020</v>
      </c>
      <c r="N1604" s="10">
        <f t="shared" si="98"/>
        <v>4</v>
      </c>
      <c r="O1604" s="10" t="str">
        <f>VLOOKUP(L1604,'User input'!$D$6:$E$16,2,FALSE)</f>
        <v>Megawidget L</v>
      </c>
      <c r="P1604" s="10">
        <f>VLOOKUP(L1604,'User input'!$D$6:$G$16,3,FALSE)</f>
        <v>1.79</v>
      </c>
      <c r="Q1604" s="10">
        <f>VLOOKUP(L1604,'User input'!$D$6:$G$16,4,FALSE)</f>
        <v>24</v>
      </c>
      <c r="R1604" s="10">
        <f t="shared" si="99"/>
        <v>1080</v>
      </c>
      <c r="S1604" s="27">
        <f t="shared" si="96"/>
        <v>1933.2</v>
      </c>
      <c r="T1604" s="27">
        <f>IF(K1604&lt;'User input'!$I$9,'User input'!$J$8,IF(K1604&lt;'User input'!$I$10,'User input'!$J$9,IF(K1604&lt;'User input'!$I$11,'User input'!$J$10,'User input'!$J$11)))*S1604</f>
        <v>57.996000000000002</v>
      </c>
      <c r="U1604" s="27">
        <f>K1604*'User input'!$J$17+'User input'!$J$16</f>
        <v>0.5</v>
      </c>
    </row>
    <row r="1605" spans="1:21" x14ac:dyDescent="0.25">
      <c r="A1605" s="17">
        <v>1647</v>
      </c>
      <c r="B1605" s="6" t="s">
        <v>3831</v>
      </c>
      <c r="C1605" s="6" t="s">
        <v>1585</v>
      </c>
      <c r="D1605" s="6" t="s">
        <v>49</v>
      </c>
      <c r="E1605" s="6" t="s">
        <v>16</v>
      </c>
      <c r="F1605" s="15">
        <v>60</v>
      </c>
      <c r="G1605" s="6" t="s">
        <v>4814</v>
      </c>
      <c r="H1605" s="6" t="s">
        <v>583</v>
      </c>
      <c r="I1605" s="6" t="s">
        <v>25</v>
      </c>
      <c r="J1605" s="7">
        <v>43541</v>
      </c>
      <c r="K1605" s="15">
        <v>11</v>
      </c>
      <c r="L1605" s="6" t="s">
        <v>157</v>
      </c>
      <c r="M1605" s="6">
        <f t="shared" si="97"/>
        <v>2019</v>
      </c>
      <c r="N1605" s="6">
        <f t="shared" si="98"/>
        <v>3</v>
      </c>
      <c r="O1605" s="6" t="str">
        <f>VLOOKUP(L1605,'User input'!$D$6:$E$16,2,FALSE)</f>
        <v>Ultrathing V3</v>
      </c>
      <c r="P1605" s="6">
        <f>VLOOKUP(L1605,'User input'!$D$6:$G$16,3,FALSE)</f>
        <v>3.39</v>
      </c>
      <c r="Q1605" s="6">
        <f>VLOOKUP(L1605,'User input'!$D$6:$G$16,4,FALSE)</f>
        <v>24</v>
      </c>
      <c r="R1605" s="6">
        <f t="shared" si="99"/>
        <v>264</v>
      </c>
      <c r="S1605" s="26">
        <f t="shared" ref="S1605:S1668" si="100">R1605*P1605</f>
        <v>894.96</v>
      </c>
      <c r="T1605" s="26">
        <f>IF(K1605&lt;'User input'!$I$9,'User input'!$J$8,IF(K1605&lt;'User input'!$I$10,'User input'!$J$9,IF(K1605&lt;'User input'!$I$11,'User input'!$J$10,'User input'!$J$11)))*S1605</f>
        <v>0</v>
      </c>
      <c r="U1605" s="26">
        <f>K1605*'User input'!$J$17+'User input'!$J$16</f>
        <v>0.5</v>
      </c>
    </row>
    <row r="1606" spans="1:21" x14ac:dyDescent="0.25">
      <c r="A1606" s="18">
        <v>1648</v>
      </c>
      <c r="B1606" s="10" t="s">
        <v>3536</v>
      </c>
      <c r="C1606" s="10" t="s">
        <v>1620</v>
      </c>
      <c r="D1606" s="10" t="s">
        <v>28</v>
      </c>
      <c r="E1606" s="10" t="s">
        <v>29</v>
      </c>
      <c r="F1606" s="16">
        <v>30</v>
      </c>
      <c r="G1606" s="10" t="s">
        <v>4815</v>
      </c>
      <c r="H1606" s="10" t="s">
        <v>2623</v>
      </c>
      <c r="I1606" s="10" t="s">
        <v>32</v>
      </c>
      <c r="J1606" s="11">
        <v>43933</v>
      </c>
      <c r="K1606" s="16">
        <v>8</v>
      </c>
      <c r="L1606" s="10" t="s">
        <v>78</v>
      </c>
      <c r="M1606" s="10">
        <f t="shared" ref="M1606:M1669" si="101">YEAR(J1606)</f>
        <v>2020</v>
      </c>
      <c r="N1606" s="10">
        <f t="shared" ref="N1606:N1669" si="102">MONTH(J1606)</f>
        <v>4</v>
      </c>
      <c r="O1606" s="10" t="str">
        <f>VLOOKUP(L1606,'User input'!$D$6:$E$16,2,FALSE)</f>
        <v>Ultrathing V2</v>
      </c>
      <c r="P1606" s="10">
        <f>VLOOKUP(L1606,'User input'!$D$6:$G$16,3,FALSE)</f>
        <v>2.95</v>
      </c>
      <c r="Q1606" s="10">
        <f>VLOOKUP(L1606,'User input'!$D$6:$G$16,4,FALSE)</f>
        <v>20</v>
      </c>
      <c r="R1606" s="10">
        <f t="shared" ref="R1606:R1669" si="103">K1606*Q1606</f>
        <v>160</v>
      </c>
      <c r="S1606" s="27">
        <f t="shared" si="100"/>
        <v>472</v>
      </c>
      <c r="T1606" s="27">
        <f>IF(K1606&lt;'User input'!$I$9,'User input'!$J$8,IF(K1606&lt;'User input'!$I$10,'User input'!$J$9,IF(K1606&lt;'User input'!$I$11,'User input'!$J$10,'User input'!$J$11)))*S1606</f>
        <v>0</v>
      </c>
      <c r="U1606" s="27">
        <f>K1606*'User input'!$J$17+'User input'!$J$16</f>
        <v>0.5</v>
      </c>
    </row>
    <row r="1607" spans="1:21" x14ac:dyDescent="0.25">
      <c r="A1607" s="17">
        <v>1649</v>
      </c>
      <c r="B1607" s="6" t="s">
        <v>4816</v>
      </c>
      <c r="C1607" s="6" t="s">
        <v>593</v>
      </c>
      <c r="D1607" s="6" t="s">
        <v>49</v>
      </c>
      <c r="E1607" s="6" t="s">
        <v>16</v>
      </c>
      <c r="F1607" s="15">
        <v>30</v>
      </c>
      <c r="G1607" s="6" t="s">
        <v>4817</v>
      </c>
      <c r="H1607" s="6" t="s">
        <v>4818</v>
      </c>
      <c r="I1607" s="6" t="s">
        <v>32</v>
      </c>
      <c r="J1607" s="7">
        <v>44245</v>
      </c>
      <c r="K1607" s="15">
        <v>25</v>
      </c>
      <c r="L1607" s="6" t="s">
        <v>33</v>
      </c>
      <c r="M1607" s="6">
        <f t="shared" si="101"/>
        <v>2021</v>
      </c>
      <c r="N1607" s="6">
        <f t="shared" si="102"/>
        <v>2</v>
      </c>
      <c r="O1607" s="6" t="str">
        <f>VLOOKUP(L1607,'User input'!$D$6:$E$16,2,FALSE)</f>
        <v>Megawidget L</v>
      </c>
      <c r="P1607" s="6">
        <f>VLOOKUP(L1607,'User input'!$D$6:$G$16,3,FALSE)</f>
        <v>1.79</v>
      </c>
      <c r="Q1607" s="6">
        <f>VLOOKUP(L1607,'User input'!$D$6:$G$16,4,FALSE)</f>
        <v>24</v>
      </c>
      <c r="R1607" s="6">
        <f t="shared" si="103"/>
        <v>600</v>
      </c>
      <c r="S1607" s="26">
        <f t="shared" si="100"/>
        <v>1074</v>
      </c>
      <c r="T1607" s="26">
        <f>IF(K1607&lt;'User input'!$I$9,'User input'!$J$8,IF(K1607&lt;'User input'!$I$10,'User input'!$J$9,IF(K1607&lt;'User input'!$I$11,'User input'!$J$10,'User input'!$J$11)))*S1607</f>
        <v>32.22</v>
      </c>
      <c r="U1607" s="26">
        <f>K1607*'User input'!$J$17+'User input'!$J$16</f>
        <v>0.5</v>
      </c>
    </row>
    <row r="1608" spans="1:21" x14ac:dyDescent="0.25">
      <c r="A1608" s="18">
        <v>1650</v>
      </c>
      <c r="B1608" s="10" t="s">
        <v>2937</v>
      </c>
      <c r="C1608" s="10" t="s">
        <v>4819</v>
      </c>
      <c r="D1608" s="10" t="s">
        <v>28</v>
      </c>
      <c r="E1608" s="10" t="s">
        <v>29</v>
      </c>
      <c r="F1608" s="16">
        <v>90</v>
      </c>
      <c r="G1608" s="10" t="s">
        <v>4820</v>
      </c>
      <c r="H1608" s="10" t="s">
        <v>1331</v>
      </c>
      <c r="I1608" s="10" t="s">
        <v>127</v>
      </c>
      <c r="J1608" s="11">
        <v>43876</v>
      </c>
      <c r="K1608" s="16">
        <v>47</v>
      </c>
      <c r="L1608" s="10" t="s">
        <v>68</v>
      </c>
      <c r="M1608" s="10">
        <f t="shared" si="101"/>
        <v>2020</v>
      </c>
      <c r="N1608" s="10">
        <f t="shared" si="102"/>
        <v>2</v>
      </c>
      <c r="O1608" s="10" t="str">
        <f>VLOOKUP(L1608,'User input'!$D$6:$E$16,2,FALSE)</f>
        <v>Megawidget M</v>
      </c>
      <c r="P1608" s="10">
        <f>VLOOKUP(L1608,'User input'!$D$6:$G$16,3,FALSE)</f>
        <v>1.29</v>
      </c>
      <c r="Q1608" s="10">
        <f>VLOOKUP(L1608,'User input'!$D$6:$G$16,4,FALSE)</f>
        <v>24</v>
      </c>
      <c r="R1608" s="10">
        <f t="shared" si="103"/>
        <v>1128</v>
      </c>
      <c r="S1608" s="27">
        <f t="shared" si="100"/>
        <v>1455.1200000000001</v>
      </c>
      <c r="T1608" s="27">
        <f>IF(K1608&lt;'User input'!$I$9,'User input'!$J$8,IF(K1608&lt;'User input'!$I$10,'User input'!$J$9,IF(K1608&lt;'User input'!$I$11,'User input'!$J$10,'User input'!$J$11)))*S1608</f>
        <v>43.653600000000004</v>
      </c>
      <c r="U1608" s="27">
        <f>K1608*'User input'!$J$17+'User input'!$J$16</f>
        <v>0.5</v>
      </c>
    </row>
    <row r="1609" spans="1:21" x14ac:dyDescent="0.25">
      <c r="A1609" s="17">
        <v>1651</v>
      </c>
      <c r="B1609" s="6" t="s">
        <v>2215</v>
      </c>
      <c r="C1609" s="6" t="s">
        <v>3738</v>
      </c>
      <c r="D1609" s="6" t="s">
        <v>15</v>
      </c>
      <c r="E1609" s="6" t="s">
        <v>16</v>
      </c>
      <c r="F1609" s="15">
        <v>30</v>
      </c>
      <c r="G1609" s="6" t="s">
        <v>4821</v>
      </c>
      <c r="H1609" s="6" t="s">
        <v>2675</v>
      </c>
      <c r="I1609" s="6" t="s">
        <v>32</v>
      </c>
      <c r="J1609" s="7">
        <v>44463</v>
      </c>
      <c r="K1609" s="15">
        <v>43</v>
      </c>
      <c r="L1609" s="6" t="s">
        <v>33</v>
      </c>
      <c r="M1609" s="6">
        <f t="shared" si="101"/>
        <v>2021</v>
      </c>
      <c r="N1609" s="6">
        <f t="shared" si="102"/>
        <v>9</v>
      </c>
      <c r="O1609" s="6" t="str">
        <f>VLOOKUP(L1609,'User input'!$D$6:$E$16,2,FALSE)</f>
        <v>Megawidget L</v>
      </c>
      <c r="P1609" s="6">
        <f>VLOOKUP(L1609,'User input'!$D$6:$G$16,3,FALSE)</f>
        <v>1.79</v>
      </c>
      <c r="Q1609" s="6">
        <f>VLOOKUP(L1609,'User input'!$D$6:$G$16,4,FALSE)</f>
        <v>24</v>
      </c>
      <c r="R1609" s="6">
        <f t="shared" si="103"/>
        <v>1032</v>
      </c>
      <c r="S1609" s="26">
        <f t="shared" si="100"/>
        <v>1847.28</v>
      </c>
      <c r="T1609" s="26">
        <f>IF(K1609&lt;'User input'!$I$9,'User input'!$J$8,IF(K1609&lt;'User input'!$I$10,'User input'!$J$9,IF(K1609&lt;'User input'!$I$11,'User input'!$J$10,'User input'!$J$11)))*S1609</f>
        <v>55.418399999999998</v>
      </c>
      <c r="U1609" s="26">
        <f>K1609*'User input'!$J$17+'User input'!$J$16</f>
        <v>0.5</v>
      </c>
    </row>
    <row r="1610" spans="1:21" x14ac:dyDescent="0.25">
      <c r="A1610" s="18">
        <v>1652</v>
      </c>
      <c r="B1610" s="10" t="s">
        <v>4822</v>
      </c>
      <c r="C1610" s="10" t="s">
        <v>2322</v>
      </c>
      <c r="D1610" s="10" t="s">
        <v>15</v>
      </c>
      <c r="E1610" s="10" t="s">
        <v>16</v>
      </c>
      <c r="F1610" s="16">
        <v>30</v>
      </c>
      <c r="G1610" s="10" t="s">
        <v>4823</v>
      </c>
      <c r="H1610" s="10" t="s">
        <v>3607</v>
      </c>
      <c r="I1610" s="10" t="s">
        <v>571</v>
      </c>
      <c r="J1610" s="11">
        <v>44344</v>
      </c>
      <c r="K1610" s="16">
        <v>61</v>
      </c>
      <c r="L1610" s="10" t="s">
        <v>62</v>
      </c>
      <c r="M1610" s="10">
        <f t="shared" si="101"/>
        <v>2021</v>
      </c>
      <c r="N1610" s="10">
        <f t="shared" si="102"/>
        <v>5</v>
      </c>
      <c r="O1610" s="10" t="str">
        <f>VLOOKUP(L1610,'User input'!$D$6:$E$16,2,FALSE)</f>
        <v>Ultrathing V4</v>
      </c>
      <c r="P1610" s="10">
        <f>VLOOKUP(L1610,'User input'!$D$6:$G$16,3,FALSE)</f>
        <v>3.99</v>
      </c>
      <c r="Q1610" s="10">
        <f>VLOOKUP(L1610,'User input'!$D$6:$G$16,4,FALSE)</f>
        <v>24</v>
      </c>
      <c r="R1610" s="10">
        <f t="shared" si="103"/>
        <v>1464</v>
      </c>
      <c r="S1610" s="27">
        <f t="shared" si="100"/>
        <v>5841.3600000000006</v>
      </c>
      <c r="T1610" s="27">
        <f>IF(K1610&lt;'User input'!$I$9,'User input'!$J$8,IF(K1610&lt;'User input'!$I$10,'User input'!$J$9,IF(K1610&lt;'User input'!$I$11,'User input'!$J$10,'User input'!$J$11)))*S1610</f>
        <v>292.06800000000004</v>
      </c>
      <c r="U1610" s="27">
        <f>K1610*'User input'!$J$17+'User input'!$J$16</f>
        <v>0.5</v>
      </c>
    </row>
    <row r="1611" spans="1:21" x14ac:dyDescent="0.25">
      <c r="A1611" s="17">
        <v>1653</v>
      </c>
      <c r="B1611" s="6" t="s">
        <v>1165</v>
      </c>
      <c r="C1611" s="6" t="s">
        <v>3871</v>
      </c>
      <c r="D1611" s="6" t="s">
        <v>28</v>
      </c>
      <c r="E1611" s="6" t="s">
        <v>29</v>
      </c>
      <c r="F1611" s="15">
        <v>90</v>
      </c>
      <c r="G1611" s="6" t="s">
        <v>4824</v>
      </c>
      <c r="H1611" s="6" t="s">
        <v>3519</v>
      </c>
      <c r="I1611" s="6" t="s">
        <v>32</v>
      </c>
      <c r="J1611" s="7">
        <v>43807</v>
      </c>
      <c r="K1611" s="15">
        <v>83</v>
      </c>
      <c r="L1611" s="6" t="s">
        <v>39</v>
      </c>
      <c r="M1611" s="6">
        <f t="shared" si="101"/>
        <v>2019</v>
      </c>
      <c r="N1611" s="6">
        <f t="shared" si="102"/>
        <v>12</v>
      </c>
      <c r="O1611" s="6" t="str">
        <f>VLOOKUP(L1611,'User input'!$D$6:$E$16,2,FALSE)</f>
        <v>Ultrathing V1</v>
      </c>
      <c r="P1611" s="6">
        <f>VLOOKUP(L1611,'User input'!$D$6:$G$16,3,FALSE)</f>
        <v>1.79</v>
      </c>
      <c r="Q1611" s="6">
        <f>VLOOKUP(L1611,'User input'!$D$6:$G$16,4,FALSE)</f>
        <v>17</v>
      </c>
      <c r="R1611" s="6">
        <f t="shared" si="103"/>
        <v>1411</v>
      </c>
      <c r="S1611" s="26">
        <f t="shared" si="100"/>
        <v>2525.69</v>
      </c>
      <c r="T1611" s="26">
        <f>IF(K1611&lt;'User input'!$I$9,'User input'!$J$8,IF(K1611&lt;'User input'!$I$10,'User input'!$J$9,IF(K1611&lt;'User input'!$I$11,'User input'!$J$10,'User input'!$J$11)))*S1611</f>
        <v>126.28450000000001</v>
      </c>
      <c r="U1611" s="26">
        <f>K1611*'User input'!$J$17+'User input'!$J$16</f>
        <v>0.5</v>
      </c>
    </row>
    <row r="1612" spans="1:21" x14ac:dyDescent="0.25">
      <c r="A1612" s="18">
        <v>1654</v>
      </c>
      <c r="B1612" s="10" t="s">
        <v>3464</v>
      </c>
      <c r="C1612" s="10" t="s">
        <v>4825</v>
      </c>
      <c r="D1612" s="10" t="s">
        <v>49</v>
      </c>
      <c r="E1612" s="10" t="s">
        <v>16</v>
      </c>
      <c r="F1612" s="16">
        <v>60</v>
      </c>
      <c r="G1612" s="10" t="s">
        <v>4826</v>
      </c>
      <c r="H1612" s="10" t="s">
        <v>2886</v>
      </c>
      <c r="I1612" s="10" t="s">
        <v>108</v>
      </c>
      <c r="J1612" s="11">
        <v>44047</v>
      </c>
      <c r="K1612" s="16">
        <v>88</v>
      </c>
      <c r="L1612" s="10" t="s">
        <v>44</v>
      </c>
      <c r="M1612" s="10">
        <f t="shared" si="101"/>
        <v>2020</v>
      </c>
      <c r="N1612" s="10">
        <f t="shared" si="102"/>
        <v>8</v>
      </c>
      <c r="O1612" s="10" t="str">
        <f>VLOOKUP(L1612,'User input'!$D$6:$E$16,2,FALSE)</f>
        <v>Gigastuff</v>
      </c>
      <c r="P1612" s="10">
        <f>VLOOKUP(L1612,'User input'!$D$6:$G$16,3,FALSE)</f>
        <v>1.89</v>
      </c>
      <c r="Q1612" s="10">
        <f>VLOOKUP(L1612,'User input'!$D$6:$G$16,4,FALSE)</f>
        <v>18</v>
      </c>
      <c r="R1612" s="10">
        <f t="shared" si="103"/>
        <v>1584</v>
      </c>
      <c r="S1612" s="27">
        <f t="shared" si="100"/>
        <v>2993.7599999999998</v>
      </c>
      <c r="T1612" s="27">
        <f>IF(K1612&lt;'User input'!$I$9,'User input'!$J$8,IF(K1612&lt;'User input'!$I$10,'User input'!$J$9,IF(K1612&lt;'User input'!$I$11,'User input'!$J$10,'User input'!$J$11)))*S1612</f>
        <v>149.68799999999999</v>
      </c>
      <c r="U1612" s="27">
        <f>K1612*'User input'!$J$17+'User input'!$J$16</f>
        <v>0.5</v>
      </c>
    </row>
    <row r="1613" spans="1:21" x14ac:dyDescent="0.25">
      <c r="A1613" s="17">
        <v>1655</v>
      </c>
      <c r="B1613" s="6" t="s">
        <v>4827</v>
      </c>
      <c r="C1613" s="6" t="s">
        <v>4828</v>
      </c>
      <c r="D1613" s="6" t="s">
        <v>28</v>
      </c>
      <c r="E1613" s="6" t="s">
        <v>29</v>
      </c>
      <c r="F1613" s="15">
        <v>60</v>
      </c>
      <c r="G1613" s="6" t="s">
        <v>4829</v>
      </c>
      <c r="H1613" s="6" t="s">
        <v>483</v>
      </c>
      <c r="I1613" s="6" t="s">
        <v>32</v>
      </c>
      <c r="J1613" s="7">
        <v>44174</v>
      </c>
      <c r="K1613" s="15">
        <v>74</v>
      </c>
      <c r="L1613" s="6" t="s">
        <v>99</v>
      </c>
      <c r="M1613" s="6">
        <f t="shared" si="101"/>
        <v>2020</v>
      </c>
      <c r="N1613" s="6">
        <f t="shared" si="102"/>
        <v>12</v>
      </c>
      <c r="O1613" s="6" t="str">
        <f>VLOOKUP(L1613,'User input'!$D$6:$E$16,2,FALSE)</f>
        <v>Superwossname</v>
      </c>
      <c r="P1613" s="6">
        <f>VLOOKUP(L1613,'User input'!$D$6:$G$16,3,FALSE)</f>
        <v>3.49</v>
      </c>
      <c r="Q1613" s="6">
        <f>VLOOKUP(L1613,'User input'!$D$6:$G$16,4,FALSE)</f>
        <v>20</v>
      </c>
      <c r="R1613" s="6">
        <f t="shared" si="103"/>
        <v>1480</v>
      </c>
      <c r="S1613" s="26">
        <f t="shared" si="100"/>
        <v>5165.2000000000007</v>
      </c>
      <c r="T1613" s="26">
        <f>IF(K1613&lt;'User input'!$I$9,'User input'!$J$8,IF(K1613&lt;'User input'!$I$10,'User input'!$J$9,IF(K1613&lt;'User input'!$I$11,'User input'!$J$10,'User input'!$J$11)))*S1613</f>
        <v>258.26000000000005</v>
      </c>
      <c r="U1613" s="26">
        <f>K1613*'User input'!$J$17+'User input'!$J$16</f>
        <v>0.5</v>
      </c>
    </row>
    <row r="1614" spans="1:21" x14ac:dyDescent="0.25">
      <c r="A1614" s="18">
        <v>1656</v>
      </c>
      <c r="B1614" s="10" t="s">
        <v>3095</v>
      </c>
      <c r="C1614" s="10" t="s">
        <v>4830</v>
      </c>
      <c r="D1614" s="10" t="s">
        <v>49</v>
      </c>
      <c r="E1614" s="10" t="s">
        <v>16</v>
      </c>
      <c r="F1614" s="16">
        <v>60</v>
      </c>
      <c r="G1614" s="10" t="s">
        <v>4831</v>
      </c>
      <c r="H1614" s="10" t="s">
        <v>4832</v>
      </c>
      <c r="I1614" s="10" t="s">
        <v>291</v>
      </c>
      <c r="J1614" s="11">
        <v>43712</v>
      </c>
      <c r="K1614" s="16">
        <v>42</v>
      </c>
      <c r="L1614" s="10" t="s">
        <v>44</v>
      </c>
      <c r="M1614" s="10">
        <f t="shared" si="101"/>
        <v>2019</v>
      </c>
      <c r="N1614" s="10">
        <f t="shared" si="102"/>
        <v>9</v>
      </c>
      <c r="O1614" s="10" t="str">
        <f>VLOOKUP(L1614,'User input'!$D$6:$E$16,2,FALSE)</f>
        <v>Gigastuff</v>
      </c>
      <c r="P1614" s="10">
        <f>VLOOKUP(L1614,'User input'!$D$6:$G$16,3,FALSE)</f>
        <v>1.89</v>
      </c>
      <c r="Q1614" s="10">
        <f>VLOOKUP(L1614,'User input'!$D$6:$G$16,4,FALSE)</f>
        <v>18</v>
      </c>
      <c r="R1614" s="10">
        <f t="shared" si="103"/>
        <v>756</v>
      </c>
      <c r="S1614" s="27">
        <f t="shared" si="100"/>
        <v>1428.84</v>
      </c>
      <c r="T1614" s="27">
        <f>IF(K1614&lt;'User input'!$I$9,'User input'!$J$8,IF(K1614&lt;'User input'!$I$10,'User input'!$J$9,IF(K1614&lt;'User input'!$I$11,'User input'!$J$10,'User input'!$J$11)))*S1614</f>
        <v>42.865199999999994</v>
      </c>
      <c r="U1614" s="27">
        <f>K1614*'User input'!$J$17+'User input'!$J$16</f>
        <v>0.5</v>
      </c>
    </row>
    <row r="1615" spans="1:21" x14ac:dyDescent="0.25">
      <c r="A1615" s="17">
        <v>1657</v>
      </c>
      <c r="B1615" s="6" t="s">
        <v>2221</v>
      </c>
      <c r="C1615" s="6" t="s">
        <v>2712</v>
      </c>
      <c r="D1615" s="6" t="s">
        <v>28</v>
      </c>
      <c r="E1615" s="6" t="s">
        <v>29</v>
      </c>
      <c r="F1615" s="15">
        <v>60</v>
      </c>
      <c r="G1615" s="6" t="s">
        <v>4833</v>
      </c>
      <c r="H1615" s="6" t="s">
        <v>4834</v>
      </c>
      <c r="I1615" s="6" t="s">
        <v>2533</v>
      </c>
      <c r="J1615" s="7">
        <v>44534</v>
      </c>
      <c r="K1615" s="15">
        <v>91</v>
      </c>
      <c r="L1615" s="6" t="s">
        <v>20</v>
      </c>
      <c r="M1615" s="6">
        <f t="shared" si="101"/>
        <v>2021</v>
      </c>
      <c r="N1615" s="6">
        <f t="shared" si="102"/>
        <v>12</v>
      </c>
      <c r="O1615" s="6" t="str">
        <f>VLOOKUP(L1615,'User input'!$D$6:$E$16,2,FALSE)</f>
        <v>Hyperwotsit</v>
      </c>
      <c r="P1615" s="6">
        <f>VLOOKUP(L1615,'User input'!$D$6:$G$16,3,FALSE)</f>
        <v>2.0099999999999998</v>
      </c>
      <c r="Q1615" s="6">
        <f>VLOOKUP(L1615,'User input'!$D$6:$G$16,4,FALSE)</f>
        <v>20</v>
      </c>
      <c r="R1615" s="6">
        <f t="shared" si="103"/>
        <v>1820</v>
      </c>
      <c r="S1615" s="26">
        <f t="shared" si="100"/>
        <v>3658.2</v>
      </c>
      <c r="T1615" s="26">
        <f>IF(K1615&lt;'User input'!$I$9,'User input'!$J$8,IF(K1615&lt;'User input'!$I$10,'User input'!$J$9,IF(K1615&lt;'User input'!$I$11,'User input'!$J$10,'User input'!$J$11)))*S1615</f>
        <v>182.91</v>
      </c>
      <c r="U1615" s="26">
        <f>K1615*'User input'!$J$17+'User input'!$J$16</f>
        <v>0.5</v>
      </c>
    </row>
    <row r="1616" spans="1:21" x14ac:dyDescent="0.25">
      <c r="A1616" s="18">
        <v>1658</v>
      </c>
      <c r="B1616" s="10" t="s">
        <v>955</v>
      </c>
      <c r="C1616" s="10" t="s">
        <v>3940</v>
      </c>
      <c r="D1616" s="10" t="s">
        <v>28</v>
      </c>
      <c r="E1616" s="10" t="s">
        <v>29</v>
      </c>
      <c r="F1616" s="16">
        <v>30</v>
      </c>
      <c r="G1616" s="10" t="s">
        <v>4835</v>
      </c>
      <c r="H1616" s="10" t="s">
        <v>4836</v>
      </c>
      <c r="I1616" s="10" t="s">
        <v>176</v>
      </c>
      <c r="J1616" s="11">
        <v>44218</v>
      </c>
      <c r="K1616" s="16">
        <v>24</v>
      </c>
      <c r="L1616" s="10" t="s">
        <v>157</v>
      </c>
      <c r="M1616" s="10">
        <f t="shared" si="101"/>
        <v>2021</v>
      </c>
      <c r="N1616" s="10">
        <f t="shared" si="102"/>
        <v>1</v>
      </c>
      <c r="O1616" s="10" t="str">
        <f>VLOOKUP(L1616,'User input'!$D$6:$E$16,2,FALSE)</f>
        <v>Ultrathing V3</v>
      </c>
      <c r="P1616" s="10">
        <f>VLOOKUP(L1616,'User input'!$D$6:$G$16,3,FALSE)</f>
        <v>3.39</v>
      </c>
      <c r="Q1616" s="10">
        <f>VLOOKUP(L1616,'User input'!$D$6:$G$16,4,FALSE)</f>
        <v>24</v>
      </c>
      <c r="R1616" s="10">
        <f t="shared" si="103"/>
        <v>576</v>
      </c>
      <c r="S1616" s="27">
        <f t="shared" si="100"/>
        <v>1952.64</v>
      </c>
      <c r="T1616" s="27">
        <f>IF(K1616&lt;'User input'!$I$9,'User input'!$J$8,IF(K1616&lt;'User input'!$I$10,'User input'!$J$9,IF(K1616&lt;'User input'!$I$11,'User input'!$J$10,'User input'!$J$11)))*S1616</f>
        <v>58.5792</v>
      </c>
      <c r="U1616" s="27">
        <f>K1616*'User input'!$J$17+'User input'!$J$16</f>
        <v>0.5</v>
      </c>
    </row>
    <row r="1617" spans="1:21" x14ac:dyDescent="0.25">
      <c r="A1617" s="17">
        <v>1659</v>
      </c>
      <c r="B1617" s="6" t="s">
        <v>661</v>
      </c>
      <c r="C1617" s="6" t="s">
        <v>3407</v>
      </c>
      <c r="D1617" s="6" t="s">
        <v>28</v>
      </c>
      <c r="E1617" s="6" t="s">
        <v>29</v>
      </c>
      <c r="F1617" s="15">
        <v>30</v>
      </c>
      <c r="G1617" s="6" t="s">
        <v>4837</v>
      </c>
      <c r="H1617" s="6" t="s">
        <v>428</v>
      </c>
      <c r="I1617" s="6" t="s">
        <v>32</v>
      </c>
      <c r="J1617" s="7">
        <v>44458</v>
      </c>
      <c r="K1617" s="15">
        <v>72</v>
      </c>
      <c r="L1617" s="6" t="s">
        <v>68</v>
      </c>
      <c r="M1617" s="6">
        <f t="shared" si="101"/>
        <v>2021</v>
      </c>
      <c r="N1617" s="6">
        <f t="shared" si="102"/>
        <v>9</v>
      </c>
      <c r="O1617" s="6" t="str">
        <f>VLOOKUP(L1617,'User input'!$D$6:$E$16,2,FALSE)</f>
        <v>Megawidget M</v>
      </c>
      <c r="P1617" s="6">
        <f>VLOOKUP(L1617,'User input'!$D$6:$G$16,3,FALSE)</f>
        <v>1.29</v>
      </c>
      <c r="Q1617" s="6">
        <f>VLOOKUP(L1617,'User input'!$D$6:$G$16,4,FALSE)</f>
        <v>24</v>
      </c>
      <c r="R1617" s="6">
        <f t="shared" si="103"/>
        <v>1728</v>
      </c>
      <c r="S1617" s="26">
        <f t="shared" si="100"/>
        <v>2229.12</v>
      </c>
      <c r="T1617" s="26">
        <f>IF(K1617&lt;'User input'!$I$9,'User input'!$J$8,IF(K1617&lt;'User input'!$I$10,'User input'!$J$9,IF(K1617&lt;'User input'!$I$11,'User input'!$J$10,'User input'!$J$11)))*S1617</f>
        <v>111.456</v>
      </c>
      <c r="U1617" s="26">
        <f>K1617*'User input'!$J$17+'User input'!$J$16</f>
        <v>0.5</v>
      </c>
    </row>
    <row r="1618" spans="1:21" x14ac:dyDescent="0.25">
      <c r="A1618" s="18">
        <v>1660</v>
      </c>
      <c r="B1618" s="10" t="s">
        <v>4838</v>
      </c>
      <c r="C1618" s="10" t="s">
        <v>262</v>
      </c>
      <c r="D1618" s="10" t="s">
        <v>15</v>
      </c>
      <c r="E1618" s="10" t="s">
        <v>16</v>
      </c>
      <c r="F1618" s="16">
        <v>90</v>
      </c>
      <c r="G1618" s="10" t="s">
        <v>4839</v>
      </c>
      <c r="H1618" s="10" t="s">
        <v>2892</v>
      </c>
      <c r="I1618" s="10" t="s">
        <v>32</v>
      </c>
      <c r="J1618" s="11">
        <v>43492</v>
      </c>
      <c r="K1618" s="16">
        <v>35</v>
      </c>
      <c r="L1618" s="10" t="s">
        <v>33</v>
      </c>
      <c r="M1618" s="10">
        <f t="shared" si="101"/>
        <v>2019</v>
      </c>
      <c r="N1618" s="10">
        <f t="shared" si="102"/>
        <v>1</v>
      </c>
      <c r="O1618" s="10" t="str">
        <f>VLOOKUP(L1618,'User input'!$D$6:$E$16,2,FALSE)</f>
        <v>Megawidget L</v>
      </c>
      <c r="P1618" s="10">
        <f>VLOOKUP(L1618,'User input'!$D$6:$G$16,3,FALSE)</f>
        <v>1.79</v>
      </c>
      <c r="Q1618" s="10">
        <f>VLOOKUP(L1618,'User input'!$D$6:$G$16,4,FALSE)</f>
        <v>24</v>
      </c>
      <c r="R1618" s="10">
        <f t="shared" si="103"/>
        <v>840</v>
      </c>
      <c r="S1618" s="27">
        <f t="shared" si="100"/>
        <v>1503.6000000000001</v>
      </c>
      <c r="T1618" s="27">
        <f>IF(K1618&lt;'User input'!$I$9,'User input'!$J$8,IF(K1618&lt;'User input'!$I$10,'User input'!$J$9,IF(K1618&lt;'User input'!$I$11,'User input'!$J$10,'User input'!$J$11)))*S1618</f>
        <v>45.108000000000004</v>
      </c>
      <c r="U1618" s="27">
        <f>K1618*'User input'!$J$17+'User input'!$J$16</f>
        <v>0.5</v>
      </c>
    </row>
    <row r="1619" spans="1:21" x14ac:dyDescent="0.25">
      <c r="A1619" s="17">
        <v>1661</v>
      </c>
      <c r="B1619" s="6" t="s">
        <v>4840</v>
      </c>
      <c r="C1619" s="6" t="s">
        <v>4841</v>
      </c>
      <c r="D1619" s="6" t="s">
        <v>41</v>
      </c>
      <c r="E1619" s="6" t="s">
        <v>16</v>
      </c>
      <c r="F1619" s="15">
        <v>60</v>
      </c>
      <c r="G1619" s="6" t="s">
        <v>4842</v>
      </c>
      <c r="H1619" s="6" t="s">
        <v>4843</v>
      </c>
      <c r="I1619" s="6" t="s">
        <v>32</v>
      </c>
      <c r="J1619" s="7">
        <v>44304</v>
      </c>
      <c r="K1619" s="15">
        <v>15</v>
      </c>
      <c r="L1619" s="6" t="s">
        <v>52</v>
      </c>
      <c r="M1619" s="6">
        <f t="shared" si="101"/>
        <v>2021</v>
      </c>
      <c r="N1619" s="6">
        <f t="shared" si="102"/>
        <v>4</v>
      </c>
      <c r="O1619" s="6" t="str">
        <f>VLOOKUP(L1619,'User input'!$D$6:$E$16,2,FALSE)</f>
        <v>Megawidget S</v>
      </c>
      <c r="P1619" s="6">
        <f>VLOOKUP(L1619,'User input'!$D$6:$G$16,3,FALSE)</f>
        <v>0.69</v>
      </c>
      <c r="Q1619" s="6">
        <f>VLOOKUP(L1619,'User input'!$D$6:$G$16,4,FALSE)</f>
        <v>24</v>
      </c>
      <c r="R1619" s="6">
        <f t="shared" si="103"/>
        <v>360</v>
      </c>
      <c r="S1619" s="26">
        <f t="shared" si="100"/>
        <v>248.39999999999998</v>
      </c>
      <c r="T1619" s="26">
        <f>IF(K1619&lt;'User input'!$I$9,'User input'!$J$8,IF(K1619&lt;'User input'!$I$10,'User input'!$J$9,IF(K1619&lt;'User input'!$I$11,'User input'!$J$10,'User input'!$J$11)))*S1619</f>
        <v>0</v>
      </c>
      <c r="U1619" s="26">
        <f>K1619*'User input'!$J$17+'User input'!$J$16</f>
        <v>0.5</v>
      </c>
    </row>
    <row r="1620" spans="1:21" x14ac:dyDescent="0.25">
      <c r="A1620" s="18">
        <v>1662</v>
      </c>
      <c r="B1620" s="10" t="s">
        <v>177</v>
      </c>
      <c r="C1620" s="10" t="s">
        <v>4844</v>
      </c>
      <c r="D1620" s="10" t="s">
        <v>28</v>
      </c>
      <c r="E1620" s="10" t="s">
        <v>29</v>
      </c>
      <c r="F1620" s="16">
        <v>60</v>
      </c>
      <c r="G1620" s="10" t="s">
        <v>4845</v>
      </c>
      <c r="H1620" s="10" t="s">
        <v>4846</v>
      </c>
      <c r="I1620" s="10" t="s">
        <v>32</v>
      </c>
      <c r="J1620" s="11">
        <v>44208</v>
      </c>
      <c r="K1620" s="16">
        <v>11</v>
      </c>
      <c r="L1620" s="10" t="s">
        <v>99</v>
      </c>
      <c r="M1620" s="10">
        <f t="shared" si="101"/>
        <v>2021</v>
      </c>
      <c r="N1620" s="10">
        <f t="shared" si="102"/>
        <v>1</v>
      </c>
      <c r="O1620" s="10" t="str">
        <f>VLOOKUP(L1620,'User input'!$D$6:$E$16,2,FALSE)</f>
        <v>Superwossname</v>
      </c>
      <c r="P1620" s="10">
        <f>VLOOKUP(L1620,'User input'!$D$6:$G$16,3,FALSE)</f>
        <v>3.49</v>
      </c>
      <c r="Q1620" s="10">
        <f>VLOOKUP(L1620,'User input'!$D$6:$G$16,4,FALSE)</f>
        <v>20</v>
      </c>
      <c r="R1620" s="10">
        <f t="shared" si="103"/>
        <v>220</v>
      </c>
      <c r="S1620" s="27">
        <f t="shared" si="100"/>
        <v>767.80000000000007</v>
      </c>
      <c r="T1620" s="27">
        <f>IF(K1620&lt;'User input'!$I$9,'User input'!$J$8,IF(K1620&lt;'User input'!$I$10,'User input'!$J$9,IF(K1620&lt;'User input'!$I$11,'User input'!$J$10,'User input'!$J$11)))*S1620</f>
        <v>0</v>
      </c>
      <c r="U1620" s="27">
        <f>K1620*'User input'!$J$17+'User input'!$J$16</f>
        <v>0.5</v>
      </c>
    </row>
    <row r="1621" spans="1:21" x14ac:dyDescent="0.25">
      <c r="A1621" s="18">
        <v>1664</v>
      </c>
      <c r="B1621" s="10" t="s">
        <v>4850</v>
      </c>
      <c r="C1621" s="10" t="s">
        <v>3427</v>
      </c>
      <c r="D1621" s="10" t="s">
        <v>41</v>
      </c>
      <c r="E1621" s="10" t="s">
        <v>16</v>
      </c>
      <c r="F1621" s="16">
        <v>60</v>
      </c>
      <c r="G1621" s="10" t="s">
        <v>4851</v>
      </c>
      <c r="H1621" s="10" t="s">
        <v>4852</v>
      </c>
      <c r="I1621" s="10" t="s">
        <v>144</v>
      </c>
      <c r="J1621" s="11">
        <v>44476</v>
      </c>
      <c r="K1621" s="16">
        <v>86</v>
      </c>
      <c r="L1621" s="10" t="s">
        <v>62</v>
      </c>
      <c r="M1621" s="10">
        <f t="shared" si="101"/>
        <v>2021</v>
      </c>
      <c r="N1621" s="10">
        <f t="shared" si="102"/>
        <v>10</v>
      </c>
      <c r="O1621" s="10" t="str">
        <f>VLOOKUP(L1621,'User input'!$D$6:$E$16,2,FALSE)</f>
        <v>Ultrathing V4</v>
      </c>
      <c r="P1621" s="10">
        <f>VLOOKUP(L1621,'User input'!$D$6:$G$16,3,FALSE)</f>
        <v>3.99</v>
      </c>
      <c r="Q1621" s="10">
        <f>VLOOKUP(L1621,'User input'!$D$6:$G$16,4,FALSE)</f>
        <v>24</v>
      </c>
      <c r="R1621" s="10">
        <f t="shared" si="103"/>
        <v>2064</v>
      </c>
      <c r="S1621" s="27">
        <f t="shared" si="100"/>
        <v>8235.36</v>
      </c>
      <c r="T1621" s="27">
        <f>IF(K1621&lt;'User input'!$I$9,'User input'!$J$8,IF(K1621&lt;'User input'!$I$10,'User input'!$J$9,IF(K1621&lt;'User input'!$I$11,'User input'!$J$10,'User input'!$J$11)))*S1621</f>
        <v>411.76800000000003</v>
      </c>
      <c r="U1621" s="27">
        <f>K1621*'User input'!$J$17+'User input'!$J$16</f>
        <v>0.5</v>
      </c>
    </row>
    <row r="1622" spans="1:21" x14ac:dyDescent="0.25">
      <c r="A1622" s="17">
        <v>1665</v>
      </c>
      <c r="B1622" s="6" t="s">
        <v>4853</v>
      </c>
      <c r="C1622" s="6" t="s">
        <v>2316</v>
      </c>
      <c r="D1622" s="6" t="s">
        <v>49</v>
      </c>
      <c r="E1622" s="6" t="s">
        <v>16</v>
      </c>
      <c r="F1622" s="15">
        <v>90</v>
      </c>
      <c r="G1622" s="6" t="s">
        <v>4854</v>
      </c>
      <c r="H1622" s="6" t="s">
        <v>3539</v>
      </c>
      <c r="I1622" s="6" t="s">
        <v>32</v>
      </c>
      <c r="J1622" s="7">
        <v>43585</v>
      </c>
      <c r="K1622" s="15">
        <v>46</v>
      </c>
      <c r="L1622" s="6" t="s">
        <v>157</v>
      </c>
      <c r="M1622" s="6">
        <f t="shared" si="101"/>
        <v>2019</v>
      </c>
      <c r="N1622" s="6">
        <f t="shared" si="102"/>
        <v>4</v>
      </c>
      <c r="O1622" s="6" t="str">
        <f>VLOOKUP(L1622,'User input'!$D$6:$E$16,2,FALSE)</f>
        <v>Ultrathing V3</v>
      </c>
      <c r="P1622" s="6">
        <f>VLOOKUP(L1622,'User input'!$D$6:$G$16,3,FALSE)</f>
        <v>3.39</v>
      </c>
      <c r="Q1622" s="6">
        <f>VLOOKUP(L1622,'User input'!$D$6:$G$16,4,FALSE)</f>
        <v>24</v>
      </c>
      <c r="R1622" s="6">
        <f t="shared" si="103"/>
        <v>1104</v>
      </c>
      <c r="S1622" s="26">
        <f t="shared" si="100"/>
        <v>3742.56</v>
      </c>
      <c r="T1622" s="26">
        <f>IF(K1622&lt;'User input'!$I$9,'User input'!$J$8,IF(K1622&lt;'User input'!$I$10,'User input'!$J$9,IF(K1622&lt;'User input'!$I$11,'User input'!$J$10,'User input'!$J$11)))*S1622</f>
        <v>112.27679999999999</v>
      </c>
      <c r="U1622" s="26">
        <f>K1622*'User input'!$J$17+'User input'!$J$16</f>
        <v>0.5</v>
      </c>
    </row>
    <row r="1623" spans="1:21" x14ac:dyDescent="0.25">
      <c r="A1623" s="18">
        <v>1666</v>
      </c>
      <c r="B1623" s="10" t="s">
        <v>4538</v>
      </c>
      <c r="C1623" s="10" t="s">
        <v>812</v>
      </c>
      <c r="D1623" s="10" t="s">
        <v>15</v>
      </c>
      <c r="E1623" s="10" t="s">
        <v>16</v>
      </c>
      <c r="F1623" s="16">
        <v>90</v>
      </c>
      <c r="G1623" s="10" t="s">
        <v>4855</v>
      </c>
      <c r="H1623" s="10" t="s">
        <v>4856</v>
      </c>
      <c r="I1623" s="10" t="s">
        <v>32</v>
      </c>
      <c r="J1623" s="11">
        <v>44088</v>
      </c>
      <c r="K1623" s="16">
        <v>5</v>
      </c>
      <c r="L1623" s="10" t="s">
        <v>20</v>
      </c>
      <c r="M1623" s="10">
        <f t="shared" si="101"/>
        <v>2020</v>
      </c>
      <c r="N1623" s="10">
        <f t="shared" si="102"/>
        <v>9</v>
      </c>
      <c r="O1623" s="10" t="str">
        <f>VLOOKUP(L1623,'User input'!$D$6:$E$16,2,FALSE)</f>
        <v>Hyperwotsit</v>
      </c>
      <c r="P1623" s="10">
        <f>VLOOKUP(L1623,'User input'!$D$6:$G$16,3,FALSE)</f>
        <v>2.0099999999999998</v>
      </c>
      <c r="Q1623" s="10">
        <f>VLOOKUP(L1623,'User input'!$D$6:$G$16,4,FALSE)</f>
        <v>20</v>
      </c>
      <c r="R1623" s="10">
        <f t="shared" si="103"/>
        <v>100</v>
      </c>
      <c r="S1623" s="27">
        <f t="shared" si="100"/>
        <v>200.99999999999997</v>
      </c>
      <c r="T1623" s="27">
        <f>IF(K1623&lt;'User input'!$I$9,'User input'!$J$8,IF(K1623&lt;'User input'!$I$10,'User input'!$J$9,IF(K1623&lt;'User input'!$I$11,'User input'!$J$10,'User input'!$J$11)))*S1623</f>
        <v>0</v>
      </c>
      <c r="U1623" s="27">
        <f>K1623*'User input'!$J$17+'User input'!$J$16</f>
        <v>0.5</v>
      </c>
    </row>
    <row r="1624" spans="1:21" x14ac:dyDescent="0.25">
      <c r="A1624" s="17">
        <v>1667</v>
      </c>
      <c r="B1624" s="6" t="s">
        <v>4857</v>
      </c>
      <c r="C1624" s="6" t="s">
        <v>4858</v>
      </c>
      <c r="D1624" s="6" t="s">
        <v>28</v>
      </c>
      <c r="E1624" s="6" t="s">
        <v>29</v>
      </c>
      <c r="F1624" s="15">
        <v>90</v>
      </c>
      <c r="G1624" s="6" t="s">
        <v>4859</v>
      </c>
      <c r="H1624" s="6" t="s">
        <v>4860</v>
      </c>
      <c r="I1624" s="6" t="s">
        <v>185</v>
      </c>
      <c r="J1624" s="7">
        <v>44460</v>
      </c>
      <c r="K1624" s="15">
        <v>22</v>
      </c>
      <c r="L1624" s="6" t="s">
        <v>99</v>
      </c>
      <c r="M1624" s="6">
        <f t="shared" si="101"/>
        <v>2021</v>
      </c>
      <c r="N1624" s="6">
        <f t="shared" si="102"/>
        <v>9</v>
      </c>
      <c r="O1624" s="6" t="str">
        <f>VLOOKUP(L1624,'User input'!$D$6:$E$16,2,FALSE)</f>
        <v>Superwossname</v>
      </c>
      <c r="P1624" s="6">
        <f>VLOOKUP(L1624,'User input'!$D$6:$G$16,3,FALSE)</f>
        <v>3.49</v>
      </c>
      <c r="Q1624" s="6">
        <f>VLOOKUP(L1624,'User input'!$D$6:$G$16,4,FALSE)</f>
        <v>20</v>
      </c>
      <c r="R1624" s="6">
        <f t="shared" si="103"/>
        <v>440</v>
      </c>
      <c r="S1624" s="26">
        <f t="shared" si="100"/>
        <v>1535.6000000000001</v>
      </c>
      <c r="T1624" s="26">
        <f>IF(K1624&lt;'User input'!$I$9,'User input'!$J$8,IF(K1624&lt;'User input'!$I$10,'User input'!$J$9,IF(K1624&lt;'User input'!$I$11,'User input'!$J$10,'User input'!$J$11)))*S1624</f>
        <v>46.068000000000005</v>
      </c>
      <c r="U1624" s="26">
        <f>K1624*'User input'!$J$17+'User input'!$J$16</f>
        <v>0.5</v>
      </c>
    </row>
    <row r="1625" spans="1:21" x14ac:dyDescent="0.25">
      <c r="A1625" s="18">
        <v>1668</v>
      </c>
      <c r="B1625" s="10" t="s">
        <v>4861</v>
      </c>
      <c r="C1625" s="10" t="s">
        <v>4862</v>
      </c>
      <c r="D1625" s="10" t="s">
        <v>15</v>
      </c>
      <c r="E1625" s="10" t="s">
        <v>16</v>
      </c>
      <c r="F1625" s="16">
        <v>90</v>
      </c>
      <c r="G1625" s="10" t="s">
        <v>4863</v>
      </c>
      <c r="H1625" s="10" t="s">
        <v>4864</v>
      </c>
      <c r="I1625" s="10" t="s">
        <v>144</v>
      </c>
      <c r="J1625" s="11">
        <v>44108</v>
      </c>
      <c r="K1625" s="16">
        <v>45</v>
      </c>
      <c r="L1625" s="10" t="s">
        <v>157</v>
      </c>
      <c r="M1625" s="10">
        <f t="shared" si="101"/>
        <v>2020</v>
      </c>
      <c r="N1625" s="10">
        <f t="shared" si="102"/>
        <v>10</v>
      </c>
      <c r="O1625" s="10" t="str">
        <f>VLOOKUP(L1625,'User input'!$D$6:$E$16,2,FALSE)</f>
        <v>Ultrathing V3</v>
      </c>
      <c r="P1625" s="10">
        <f>VLOOKUP(L1625,'User input'!$D$6:$G$16,3,FALSE)</f>
        <v>3.39</v>
      </c>
      <c r="Q1625" s="10">
        <f>VLOOKUP(L1625,'User input'!$D$6:$G$16,4,FALSE)</f>
        <v>24</v>
      </c>
      <c r="R1625" s="10">
        <f t="shared" si="103"/>
        <v>1080</v>
      </c>
      <c r="S1625" s="27">
        <f t="shared" si="100"/>
        <v>3661.2000000000003</v>
      </c>
      <c r="T1625" s="27">
        <f>IF(K1625&lt;'User input'!$I$9,'User input'!$J$8,IF(K1625&lt;'User input'!$I$10,'User input'!$J$9,IF(K1625&lt;'User input'!$I$11,'User input'!$J$10,'User input'!$J$11)))*S1625</f>
        <v>109.836</v>
      </c>
      <c r="U1625" s="27">
        <f>K1625*'User input'!$J$17+'User input'!$J$16</f>
        <v>0.5</v>
      </c>
    </row>
    <row r="1626" spans="1:21" x14ac:dyDescent="0.25">
      <c r="A1626" s="17">
        <v>1669</v>
      </c>
      <c r="B1626" s="6" t="s">
        <v>1203</v>
      </c>
      <c r="C1626" s="6" t="s">
        <v>418</v>
      </c>
      <c r="D1626" s="6" t="s">
        <v>28</v>
      </c>
      <c r="E1626" s="6" t="s">
        <v>29</v>
      </c>
      <c r="F1626" s="15">
        <v>90</v>
      </c>
      <c r="G1626" s="6" t="s">
        <v>4865</v>
      </c>
      <c r="H1626" s="6" t="s">
        <v>802</v>
      </c>
      <c r="I1626" s="6" t="s">
        <v>176</v>
      </c>
      <c r="J1626" s="7">
        <v>44115</v>
      </c>
      <c r="K1626" s="15">
        <v>78</v>
      </c>
      <c r="L1626" s="6" t="s">
        <v>62</v>
      </c>
      <c r="M1626" s="6">
        <f t="shared" si="101"/>
        <v>2020</v>
      </c>
      <c r="N1626" s="6">
        <f t="shared" si="102"/>
        <v>10</v>
      </c>
      <c r="O1626" s="6" t="str">
        <f>VLOOKUP(L1626,'User input'!$D$6:$E$16,2,FALSE)</f>
        <v>Ultrathing V4</v>
      </c>
      <c r="P1626" s="6">
        <f>VLOOKUP(L1626,'User input'!$D$6:$G$16,3,FALSE)</f>
        <v>3.99</v>
      </c>
      <c r="Q1626" s="6">
        <f>VLOOKUP(L1626,'User input'!$D$6:$G$16,4,FALSE)</f>
        <v>24</v>
      </c>
      <c r="R1626" s="6">
        <f t="shared" si="103"/>
        <v>1872</v>
      </c>
      <c r="S1626" s="26">
        <f t="shared" si="100"/>
        <v>7469.2800000000007</v>
      </c>
      <c r="T1626" s="26">
        <f>IF(K1626&lt;'User input'!$I$9,'User input'!$J$8,IF(K1626&lt;'User input'!$I$10,'User input'!$J$9,IF(K1626&lt;'User input'!$I$11,'User input'!$J$10,'User input'!$J$11)))*S1626</f>
        <v>373.46400000000006</v>
      </c>
      <c r="U1626" s="26">
        <f>K1626*'User input'!$J$17+'User input'!$J$16</f>
        <v>0.5</v>
      </c>
    </row>
    <row r="1627" spans="1:21" x14ac:dyDescent="0.25">
      <c r="A1627" s="18">
        <v>1670</v>
      </c>
      <c r="B1627" s="10" t="s">
        <v>4866</v>
      </c>
      <c r="C1627" s="10" t="s">
        <v>4648</v>
      </c>
      <c r="D1627" s="10" t="s">
        <v>49</v>
      </c>
      <c r="E1627" s="10" t="s">
        <v>16</v>
      </c>
      <c r="F1627" s="16">
        <v>60</v>
      </c>
      <c r="G1627" s="10" t="s">
        <v>4867</v>
      </c>
      <c r="H1627" s="10" t="s">
        <v>4868</v>
      </c>
      <c r="I1627" s="10" t="s">
        <v>32</v>
      </c>
      <c r="J1627" s="11">
        <v>44288</v>
      </c>
      <c r="K1627" s="16">
        <v>84</v>
      </c>
      <c r="L1627" s="10" t="s">
        <v>52</v>
      </c>
      <c r="M1627" s="10">
        <f t="shared" si="101"/>
        <v>2021</v>
      </c>
      <c r="N1627" s="10">
        <f t="shared" si="102"/>
        <v>4</v>
      </c>
      <c r="O1627" s="10" t="str">
        <f>VLOOKUP(L1627,'User input'!$D$6:$E$16,2,FALSE)</f>
        <v>Megawidget S</v>
      </c>
      <c r="P1627" s="10">
        <f>VLOOKUP(L1627,'User input'!$D$6:$G$16,3,FALSE)</f>
        <v>0.69</v>
      </c>
      <c r="Q1627" s="10">
        <f>VLOOKUP(L1627,'User input'!$D$6:$G$16,4,FALSE)</f>
        <v>24</v>
      </c>
      <c r="R1627" s="10">
        <f t="shared" si="103"/>
        <v>2016</v>
      </c>
      <c r="S1627" s="27">
        <f t="shared" si="100"/>
        <v>1391.04</v>
      </c>
      <c r="T1627" s="27">
        <f>IF(K1627&lt;'User input'!$I$9,'User input'!$J$8,IF(K1627&lt;'User input'!$I$10,'User input'!$J$9,IF(K1627&lt;'User input'!$I$11,'User input'!$J$10,'User input'!$J$11)))*S1627</f>
        <v>69.552000000000007</v>
      </c>
      <c r="U1627" s="27">
        <f>K1627*'User input'!$J$17+'User input'!$J$16</f>
        <v>0.5</v>
      </c>
    </row>
    <row r="1628" spans="1:21" x14ac:dyDescent="0.25">
      <c r="A1628" s="17">
        <v>1671</v>
      </c>
      <c r="B1628" s="6" t="s">
        <v>1914</v>
      </c>
      <c r="C1628" s="6" t="s">
        <v>4247</v>
      </c>
      <c r="D1628" s="6" t="s">
        <v>49</v>
      </c>
      <c r="E1628" s="6" t="s">
        <v>16</v>
      </c>
      <c r="F1628" s="15">
        <v>90</v>
      </c>
      <c r="G1628" s="6" t="s">
        <v>4869</v>
      </c>
      <c r="H1628" s="6" t="s">
        <v>3355</v>
      </c>
      <c r="I1628" s="6" t="s">
        <v>144</v>
      </c>
      <c r="J1628" s="7">
        <v>44103</v>
      </c>
      <c r="K1628" s="15">
        <v>42</v>
      </c>
      <c r="L1628" s="6" t="s">
        <v>99</v>
      </c>
      <c r="M1628" s="6">
        <f t="shared" si="101"/>
        <v>2020</v>
      </c>
      <c r="N1628" s="6">
        <f t="shared" si="102"/>
        <v>9</v>
      </c>
      <c r="O1628" s="6" t="str">
        <f>VLOOKUP(L1628,'User input'!$D$6:$E$16,2,FALSE)</f>
        <v>Superwossname</v>
      </c>
      <c r="P1628" s="6">
        <f>VLOOKUP(L1628,'User input'!$D$6:$G$16,3,FALSE)</f>
        <v>3.49</v>
      </c>
      <c r="Q1628" s="6">
        <f>VLOOKUP(L1628,'User input'!$D$6:$G$16,4,FALSE)</f>
        <v>20</v>
      </c>
      <c r="R1628" s="6">
        <f t="shared" si="103"/>
        <v>840</v>
      </c>
      <c r="S1628" s="26">
        <f t="shared" si="100"/>
        <v>2931.6000000000004</v>
      </c>
      <c r="T1628" s="26">
        <f>IF(K1628&lt;'User input'!$I$9,'User input'!$J$8,IF(K1628&lt;'User input'!$I$10,'User input'!$J$9,IF(K1628&lt;'User input'!$I$11,'User input'!$J$10,'User input'!$J$11)))*S1628</f>
        <v>87.948000000000008</v>
      </c>
      <c r="U1628" s="26">
        <f>K1628*'User input'!$J$17+'User input'!$J$16</f>
        <v>0.5</v>
      </c>
    </row>
    <row r="1629" spans="1:21" x14ac:dyDescent="0.25">
      <c r="A1629" s="18">
        <v>1672</v>
      </c>
      <c r="B1629" s="10" t="s">
        <v>1229</v>
      </c>
      <c r="C1629" s="10" t="s">
        <v>2813</v>
      </c>
      <c r="D1629" s="10" t="s">
        <v>28</v>
      </c>
      <c r="E1629" s="10" t="s">
        <v>29</v>
      </c>
      <c r="F1629" s="16">
        <v>30</v>
      </c>
      <c r="G1629" s="10" t="s">
        <v>4870</v>
      </c>
      <c r="H1629" s="10" t="s">
        <v>4871</v>
      </c>
      <c r="I1629" s="10" t="s">
        <v>108</v>
      </c>
      <c r="J1629" s="11">
        <v>43760</v>
      </c>
      <c r="K1629" s="16">
        <v>62</v>
      </c>
      <c r="L1629" s="10" t="s">
        <v>20</v>
      </c>
      <c r="M1629" s="10">
        <f t="shared" si="101"/>
        <v>2019</v>
      </c>
      <c r="N1629" s="10">
        <f t="shared" si="102"/>
        <v>10</v>
      </c>
      <c r="O1629" s="10" t="str">
        <f>VLOOKUP(L1629,'User input'!$D$6:$E$16,2,FALSE)</f>
        <v>Hyperwotsit</v>
      </c>
      <c r="P1629" s="10">
        <f>VLOOKUP(L1629,'User input'!$D$6:$G$16,3,FALSE)</f>
        <v>2.0099999999999998</v>
      </c>
      <c r="Q1629" s="10">
        <f>VLOOKUP(L1629,'User input'!$D$6:$G$16,4,FALSE)</f>
        <v>20</v>
      </c>
      <c r="R1629" s="10">
        <f t="shared" si="103"/>
        <v>1240</v>
      </c>
      <c r="S1629" s="27">
        <f t="shared" si="100"/>
        <v>2492.3999999999996</v>
      </c>
      <c r="T1629" s="27">
        <f>IF(K1629&lt;'User input'!$I$9,'User input'!$J$8,IF(K1629&lt;'User input'!$I$10,'User input'!$J$9,IF(K1629&lt;'User input'!$I$11,'User input'!$J$10,'User input'!$J$11)))*S1629</f>
        <v>124.61999999999999</v>
      </c>
      <c r="U1629" s="27">
        <f>K1629*'User input'!$J$17+'User input'!$J$16</f>
        <v>0.5</v>
      </c>
    </row>
    <row r="1630" spans="1:21" x14ac:dyDescent="0.25">
      <c r="A1630" s="17">
        <v>1673</v>
      </c>
      <c r="B1630" s="6" t="s">
        <v>202</v>
      </c>
      <c r="C1630" s="6" t="s">
        <v>1454</v>
      </c>
      <c r="D1630" s="6" t="s">
        <v>28</v>
      </c>
      <c r="E1630" s="6" t="s">
        <v>29</v>
      </c>
      <c r="F1630" s="15">
        <v>90</v>
      </c>
      <c r="G1630" s="6" t="s">
        <v>4872</v>
      </c>
      <c r="H1630" s="6" t="s">
        <v>2506</v>
      </c>
      <c r="I1630" s="6" t="s">
        <v>32</v>
      </c>
      <c r="J1630" s="7">
        <v>43748</v>
      </c>
      <c r="K1630" s="15">
        <v>18</v>
      </c>
      <c r="L1630" s="6" t="s">
        <v>157</v>
      </c>
      <c r="M1630" s="6">
        <f t="shared" si="101"/>
        <v>2019</v>
      </c>
      <c r="N1630" s="6">
        <f t="shared" si="102"/>
        <v>10</v>
      </c>
      <c r="O1630" s="6" t="str">
        <f>VLOOKUP(L1630,'User input'!$D$6:$E$16,2,FALSE)</f>
        <v>Ultrathing V3</v>
      </c>
      <c r="P1630" s="6">
        <f>VLOOKUP(L1630,'User input'!$D$6:$G$16,3,FALSE)</f>
        <v>3.39</v>
      </c>
      <c r="Q1630" s="6">
        <f>VLOOKUP(L1630,'User input'!$D$6:$G$16,4,FALSE)</f>
        <v>24</v>
      </c>
      <c r="R1630" s="6">
        <f t="shared" si="103"/>
        <v>432</v>
      </c>
      <c r="S1630" s="26">
        <f t="shared" si="100"/>
        <v>1464.48</v>
      </c>
      <c r="T1630" s="26">
        <f>IF(K1630&lt;'User input'!$I$9,'User input'!$J$8,IF(K1630&lt;'User input'!$I$10,'User input'!$J$9,IF(K1630&lt;'User input'!$I$11,'User input'!$J$10,'User input'!$J$11)))*S1630</f>
        <v>0</v>
      </c>
      <c r="U1630" s="26">
        <f>K1630*'User input'!$J$17+'User input'!$J$16</f>
        <v>0.5</v>
      </c>
    </row>
    <row r="1631" spans="1:21" x14ac:dyDescent="0.25">
      <c r="A1631" s="18">
        <v>1674</v>
      </c>
      <c r="B1631" s="10" t="s">
        <v>4873</v>
      </c>
      <c r="C1631" s="10" t="s">
        <v>4874</v>
      </c>
      <c r="D1631" s="10" t="s">
        <v>15</v>
      </c>
      <c r="E1631" s="10" t="s">
        <v>16</v>
      </c>
      <c r="F1631" s="16">
        <v>30</v>
      </c>
      <c r="G1631" s="10" t="s">
        <v>4875</v>
      </c>
      <c r="H1631" s="10" t="s">
        <v>1290</v>
      </c>
      <c r="I1631" s="10" t="s">
        <v>32</v>
      </c>
      <c r="J1631" s="11">
        <v>43957</v>
      </c>
      <c r="K1631" s="16">
        <v>70</v>
      </c>
      <c r="L1631" s="10" t="s">
        <v>52</v>
      </c>
      <c r="M1631" s="10">
        <f t="shared" si="101"/>
        <v>2020</v>
      </c>
      <c r="N1631" s="10">
        <f t="shared" si="102"/>
        <v>5</v>
      </c>
      <c r="O1631" s="10" t="str">
        <f>VLOOKUP(L1631,'User input'!$D$6:$E$16,2,FALSE)</f>
        <v>Megawidget S</v>
      </c>
      <c r="P1631" s="10">
        <f>VLOOKUP(L1631,'User input'!$D$6:$G$16,3,FALSE)</f>
        <v>0.69</v>
      </c>
      <c r="Q1631" s="10">
        <f>VLOOKUP(L1631,'User input'!$D$6:$G$16,4,FALSE)</f>
        <v>24</v>
      </c>
      <c r="R1631" s="10">
        <f t="shared" si="103"/>
        <v>1680</v>
      </c>
      <c r="S1631" s="27">
        <f t="shared" si="100"/>
        <v>1159.1999999999998</v>
      </c>
      <c r="T1631" s="27">
        <f>IF(K1631&lt;'User input'!$I$9,'User input'!$J$8,IF(K1631&lt;'User input'!$I$10,'User input'!$J$9,IF(K1631&lt;'User input'!$I$11,'User input'!$J$10,'User input'!$J$11)))*S1631</f>
        <v>57.959999999999994</v>
      </c>
      <c r="U1631" s="27">
        <f>K1631*'User input'!$J$17+'User input'!$J$16</f>
        <v>0.5</v>
      </c>
    </row>
    <row r="1632" spans="1:21" x14ac:dyDescent="0.25">
      <c r="A1632" s="17">
        <v>1675</v>
      </c>
      <c r="B1632" s="6" t="s">
        <v>4876</v>
      </c>
      <c r="C1632" s="6" t="s">
        <v>1165</v>
      </c>
      <c r="D1632" s="6" t="s">
        <v>41</v>
      </c>
      <c r="E1632" s="6" t="s">
        <v>16</v>
      </c>
      <c r="F1632" s="15">
        <v>60</v>
      </c>
      <c r="G1632" s="6" t="s">
        <v>4877</v>
      </c>
      <c r="H1632" s="6" t="s">
        <v>3519</v>
      </c>
      <c r="I1632" s="6" t="s">
        <v>32</v>
      </c>
      <c r="J1632" s="7">
        <v>44173</v>
      </c>
      <c r="K1632" s="15">
        <v>81</v>
      </c>
      <c r="L1632" s="6" t="s">
        <v>78</v>
      </c>
      <c r="M1632" s="6">
        <f t="shared" si="101"/>
        <v>2020</v>
      </c>
      <c r="N1632" s="6">
        <f t="shared" si="102"/>
        <v>12</v>
      </c>
      <c r="O1632" s="6" t="str">
        <f>VLOOKUP(L1632,'User input'!$D$6:$E$16,2,FALSE)</f>
        <v>Ultrathing V2</v>
      </c>
      <c r="P1632" s="6">
        <f>VLOOKUP(L1632,'User input'!$D$6:$G$16,3,FALSE)</f>
        <v>2.95</v>
      </c>
      <c r="Q1632" s="6">
        <f>VLOOKUP(L1632,'User input'!$D$6:$G$16,4,FALSE)</f>
        <v>20</v>
      </c>
      <c r="R1632" s="6">
        <f t="shared" si="103"/>
        <v>1620</v>
      </c>
      <c r="S1632" s="26">
        <f t="shared" si="100"/>
        <v>4779</v>
      </c>
      <c r="T1632" s="26">
        <f>IF(K1632&lt;'User input'!$I$9,'User input'!$J$8,IF(K1632&lt;'User input'!$I$10,'User input'!$J$9,IF(K1632&lt;'User input'!$I$11,'User input'!$J$10,'User input'!$J$11)))*S1632</f>
        <v>238.95000000000002</v>
      </c>
      <c r="U1632" s="26">
        <f>K1632*'User input'!$J$17+'User input'!$J$16</f>
        <v>0.5</v>
      </c>
    </row>
    <row r="1633" spans="1:21" x14ac:dyDescent="0.25">
      <c r="A1633" s="18">
        <v>1676</v>
      </c>
      <c r="B1633" s="10" t="s">
        <v>1195</v>
      </c>
      <c r="C1633" s="10" t="s">
        <v>1942</v>
      </c>
      <c r="D1633" s="10" t="s">
        <v>28</v>
      </c>
      <c r="E1633" s="10" t="s">
        <v>29</v>
      </c>
      <c r="F1633" s="16">
        <v>60</v>
      </c>
      <c r="G1633" s="10" t="s">
        <v>4878</v>
      </c>
      <c r="H1633" s="10" t="s">
        <v>4252</v>
      </c>
      <c r="I1633" s="10" t="s">
        <v>25</v>
      </c>
      <c r="J1633" s="11">
        <v>43571</v>
      </c>
      <c r="K1633" s="16">
        <v>70</v>
      </c>
      <c r="L1633" s="10" t="s">
        <v>157</v>
      </c>
      <c r="M1633" s="10">
        <f t="shared" si="101"/>
        <v>2019</v>
      </c>
      <c r="N1633" s="10">
        <f t="shared" si="102"/>
        <v>4</v>
      </c>
      <c r="O1633" s="10" t="str">
        <f>VLOOKUP(L1633,'User input'!$D$6:$E$16,2,FALSE)</f>
        <v>Ultrathing V3</v>
      </c>
      <c r="P1633" s="10">
        <f>VLOOKUP(L1633,'User input'!$D$6:$G$16,3,FALSE)</f>
        <v>3.39</v>
      </c>
      <c r="Q1633" s="10">
        <f>VLOOKUP(L1633,'User input'!$D$6:$G$16,4,FALSE)</f>
        <v>24</v>
      </c>
      <c r="R1633" s="10">
        <f t="shared" si="103"/>
        <v>1680</v>
      </c>
      <c r="S1633" s="27">
        <f t="shared" si="100"/>
        <v>5695.2</v>
      </c>
      <c r="T1633" s="27">
        <f>IF(K1633&lt;'User input'!$I$9,'User input'!$J$8,IF(K1633&lt;'User input'!$I$10,'User input'!$J$9,IF(K1633&lt;'User input'!$I$11,'User input'!$J$10,'User input'!$J$11)))*S1633</f>
        <v>284.76</v>
      </c>
      <c r="U1633" s="27">
        <f>K1633*'User input'!$J$17+'User input'!$J$16</f>
        <v>0.5</v>
      </c>
    </row>
    <row r="1634" spans="1:21" x14ac:dyDescent="0.25">
      <c r="A1634" s="17">
        <v>1677</v>
      </c>
      <c r="B1634" s="6" t="s">
        <v>4879</v>
      </c>
      <c r="C1634" s="6" t="s">
        <v>187</v>
      </c>
      <c r="D1634" s="6" t="s">
        <v>28</v>
      </c>
      <c r="E1634" s="6" t="s">
        <v>29</v>
      </c>
      <c r="F1634" s="15">
        <v>30</v>
      </c>
      <c r="G1634" s="6" t="s">
        <v>4880</v>
      </c>
      <c r="H1634" s="6" t="s">
        <v>4881</v>
      </c>
      <c r="I1634" s="6" t="s">
        <v>98</v>
      </c>
      <c r="J1634" s="7">
        <v>43799</v>
      </c>
      <c r="K1634" s="15">
        <v>23</v>
      </c>
      <c r="L1634" s="6" t="s">
        <v>39</v>
      </c>
      <c r="M1634" s="6">
        <f t="shared" si="101"/>
        <v>2019</v>
      </c>
      <c r="N1634" s="6">
        <f t="shared" si="102"/>
        <v>11</v>
      </c>
      <c r="O1634" s="6" t="str">
        <f>VLOOKUP(L1634,'User input'!$D$6:$E$16,2,FALSE)</f>
        <v>Ultrathing V1</v>
      </c>
      <c r="P1634" s="6">
        <f>VLOOKUP(L1634,'User input'!$D$6:$G$16,3,FALSE)</f>
        <v>1.79</v>
      </c>
      <c r="Q1634" s="6">
        <f>VLOOKUP(L1634,'User input'!$D$6:$G$16,4,FALSE)</f>
        <v>17</v>
      </c>
      <c r="R1634" s="6">
        <f t="shared" si="103"/>
        <v>391</v>
      </c>
      <c r="S1634" s="26">
        <f t="shared" si="100"/>
        <v>699.89</v>
      </c>
      <c r="T1634" s="26">
        <f>IF(K1634&lt;'User input'!$I$9,'User input'!$J$8,IF(K1634&lt;'User input'!$I$10,'User input'!$J$9,IF(K1634&lt;'User input'!$I$11,'User input'!$J$10,'User input'!$J$11)))*S1634</f>
        <v>20.996700000000001</v>
      </c>
      <c r="U1634" s="26">
        <f>K1634*'User input'!$J$17+'User input'!$J$16</f>
        <v>0.5</v>
      </c>
    </row>
    <row r="1635" spans="1:21" x14ac:dyDescent="0.25">
      <c r="A1635" s="18">
        <v>1678</v>
      </c>
      <c r="B1635" s="10" t="s">
        <v>2258</v>
      </c>
      <c r="C1635" s="10" t="s">
        <v>1199</v>
      </c>
      <c r="D1635" s="10" t="s">
        <v>15</v>
      </c>
      <c r="E1635" s="10" t="s">
        <v>16</v>
      </c>
      <c r="F1635" s="16">
        <v>90</v>
      </c>
      <c r="G1635" s="10" t="s">
        <v>4882</v>
      </c>
      <c r="H1635" s="10" t="s">
        <v>3251</v>
      </c>
      <c r="I1635" s="10" t="s">
        <v>122</v>
      </c>
      <c r="J1635" s="11">
        <v>44488</v>
      </c>
      <c r="K1635" s="16">
        <v>66</v>
      </c>
      <c r="L1635" s="10" t="s">
        <v>33</v>
      </c>
      <c r="M1635" s="10">
        <f t="shared" si="101"/>
        <v>2021</v>
      </c>
      <c r="N1635" s="10">
        <f t="shared" si="102"/>
        <v>10</v>
      </c>
      <c r="O1635" s="10" t="str">
        <f>VLOOKUP(L1635,'User input'!$D$6:$E$16,2,FALSE)</f>
        <v>Megawidget L</v>
      </c>
      <c r="P1635" s="10">
        <f>VLOOKUP(L1635,'User input'!$D$6:$G$16,3,FALSE)</f>
        <v>1.79</v>
      </c>
      <c r="Q1635" s="10">
        <f>VLOOKUP(L1635,'User input'!$D$6:$G$16,4,FALSE)</f>
        <v>24</v>
      </c>
      <c r="R1635" s="10">
        <f t="shared" si="103"/>
        <v>1584</v>
      </c>
      <c r="S1635" s="27">
        <f t="shared" si="100"/>
        <v>2835.36</v>
      </c>
      <c r="T1635" s="27">
        <f>IF(K1635&lt;'User input'!$I$9,'User input'!$J$8,IF(K1635&lt;'User input'!$I$10,'User input'!$J$9,IF(K1635&lt;'User input'!$I$11,'User input'!$J$10,'User input'!$J$11)))*S1635</f>
        <v>141.768</v>
      </c>
      <c r="U1635" s="27">
        <f>K1635*'User input'!$J$17+'User input'!$J$16</f>
        <v>0.5</v>
      </c>
    </row>
    <row r="1636" spans="1:21" x14ac:dyDescent="0.25">
      <c r="A1636" s="17">
        <v>1679</v>
      </c>
      <c r="B1636" s="6" t="s">
        <v>727</v>
      </c>
      <c r="C1636" s="6" t="s">
        <v>3664</v>
      </c>
      <c r="D1636" s="6" t="s">
        <v>28</v>
      </c>
      <c r="E1636" s="6" t="s">
        <v>29</v>
      </c>
      <c r="F1636" s="15">
        <v>30</v>
      </c>
      <c r="G1636" s="6" t="s">
        <v>4882</v>
      </c>
      <c r="H1636" s="6" t="s">
        <v>4883</v>
      </c>
      <c r="I1636" s="6" t="s">
        <v>32</v>
      </c>
      <c r="J1636" s="7">
        <v>43530</v>
      </c>
      <c r="K1636" s="15">
        <v>84</v>
      </c>
      <c r="L1636" s="6" t="s">
        <v>99</v>
      </c>
      <c r="M1636" s="6">
        <f t="shared" si="101"/>
        <v>2019</v>
      </c>
      <c r="N1636" s="6">
        <f t="shared" si="102"/>
        <v>3</v>
      </c>
      <c r="O1636" s="6" t="str">
        <f>VLOOKUP(L1636,'User input'!$D$6:$E$16,2,FALSE)</f>
        <v>Superwossname</v>
      </c>
      <c r="P1636" s="6">
        <f>VLOOKUP(L1636,'User input'!$D$6:$G$16,3,FALSE)</f>
        <v>3.49</v>
      </c>
      <c r="Q1636" s="6">
        <f>VLOOKUP(L1636,'User input'!$D$6:$G$16,4,FALSE)</f>
        <v>20</v>
      </c>
      <c r="R1636" s="6">
        <f t="shared" si="103"/>
        <v>1680</v>
      </c>
      <c r="S1636" s="26">
        <f t="shared" si="100"/>
        <v>5863.2000000000007</v>
      </c>
      <c r="T1636" s="26">
        <f>IF(K1636&lt;'User input'!$I$9,'User input'!$J$8,IF(K1636&lt;'User input'!$I$10,'User input'!$J$9,IF(K1636&lt;'User input'!$I$11,'User input'!$J$10,'User input'!$J$11)))*S1636</f>
        <v>293.16000000000003</v>
      </c>
      <c r="U1636" s="26">
        <f>K1636*'User input'!$J$17+'User input'!$J$16</f>
        <v>0.5</v>
      </c>
    </row>
    <row r="1637" spans="1:21" x14ac:dyDescent="0.25">
      <c r="A1637" s="18">
        <v>1680</v>
      </c>
      <c r="B1637" s="10" t="s">
        <v>4884</v>
      </c>
      <c r="C1637" s="10" t="s">
        <v>4885</v>
      </c>
      <c r="D1637" s="10" t="s">
        <v>15</v>
      </c>
      <c r="E1637" s="10" t="s">
        <v>16</v>
      </c>
      <c r="F1637" s="16">
        <v>30</v>
      </c>
      <c r="G1637" s="10" t="s">
        <v>4886</v>
      </c>
      <c r="H1637" s="10" t="s">
        <v>1456</v>
      </c>
      <c r="I1637" s="10" t="s">
        <v>19</v>
      </c>
      <c r="J1637" s="11">
        <v>44023</v>
      </c>
      <c r="K1637" s="16">
        <v>10</v>
      </c>
      <c r="L1637" s="10" t="s">
        <v>52</v>
      </c>
      <c r="M1637" s="10">
        <f t="shared" si="101"/>
        <v>2020</v>
      </c>
      <c r="N1637" s="10">
        <f t="shared" si="102"/>
        <v>7</v>
      </c>
      <c r="O1637" s="10" t="str">
        <f>VLOOKUP(L1637,'User input'!$D$6:$E$16,2,FALSE)</f>
        <v>Megawidget S</v>
      </c>
      <c r="P1637" s="10">
        <f>VLOOKUP(L1637,'User input'!$D$6:$G$16,3,FALSE)</f>
        <v>0.69</v>
      </c>
      <c r="Q1637" s="10">
        <f>VLOOKUP(L1637,'User input'!$D$6:$G$16,4,FALSE)</f>
        <v>24</v>
      </c>
      <c r="R1637" s="10">
        <f t="shared" si="103"/>
        <v>240</v>
      </c>
      <c r="S1637" s="27">
        <f t="shared" si="100"/>
        <v>165.6</v>
      </c>
      <c r="T1637" s="27">
        <f>IF(K1637&lt;'User input'!$I$9,'User input'!$J$8,IF(K1637&lt;'User input'!$I$10,'User input'!$J$9,IF(K1637&lt;'User input'!$I$11,'User input'!$J$10,'User input'!$J$11)))*S1637</f>
        <v>0</v>
      </c>
      <c r="U1637" s="27">
        <f>K1637*'User input'!$J$17+'User input'!$J$16</f>
        <v>0.5</v>
      </c>
    </row>
    <row r="1638" spans="1:21" x14ac:dyDescent="0.25">
      <c r="A1638" s="17">
        <v>1681</v>
      </c>
      <c r="B1638" s="6" t="s">
        <v>4887</v>
      </c>
      <c r="C1638" s="6" t="s">
        <v>2680</v>
      </c>
      <c r="D1638" s="6" t="s">
        <v>28</v>
      </c>
      <c r="E1638" s="6" t="s">
        <v>29</v>
      </c>
      <c r="F1638" s="15">
        <v>90</v>
      </c>
      <c r="G1638" s="6" t="s">
        <v>4886</v>
      </c>
      <c r="H1638" s="6" t="s">
        <v>1957</v>
      </c>
      <c r="I1638" s="6" t="s">
        <v>32</v>
      </c>
      <c r="J1638" s="7">
        <v>43757</v>
      </c>
      <c r="K1638" s="15">
        <v>74</v>
      </c>
      <c r="L1638" s="6" t="s">
        <v>33</v>
      </c>
      <c r="M1638" s="6">
        <f t="shared" si="101"/>
        <v>2019</v>
      </c>
      <c r="N1638" s="6">
        <f t="shared" si="102"/>
        <v>10</v>
      </c>
      <c r="O1638" s="6" t="str">
        <f>VLOOKUP(L1638,'User input'!$D$6:$E$16,2,FALSE)</f>
        <v>Megawidget L</v>
      </c>
      <c r="P1638" s="6">
        <f>VLOOKUP(L1638,'User input'!$D$6:$G$16,3,FALSE)</f>
        <v>1.79</v>
      </c>
      <c r="Q1638" s="6">
        <f>VLOOKUP(L1638,'User input'!$D$6:$G$16,4,FALSE)</f>
        <v>24</v>
      </c>
      <c r="R1638" s="6">
        <f t="shared" si="103"/>
        <v>1776</v>
      </c>
      <c r="S1638" s="26">
        <f t="shared" si="100"/>
        <v>3179.04</v>
      </c>
      <c r="T1638" s="26">
        <f>IF(K1638&lt;'User input'!$I$9,'User input'!$J$8,IF(K1638&lt;'User input'!$I$10,'User input'!$J$9,IF(K1638&lt;'User input'!$I$11,'User input'!$J$10,'User input'!$J$11)))*S1638</f>
        <v>158.952</v>
      </c>
      <c r="U1638" s="26">
        <f>K1638*'User input'!$J$17+'User input'!$J$16</f>
        <v>0.5</v>
      </c>
    </row>
    <row r="1639" spans="1:21" x14ac:dyDescent="0.25">
      <c r="A1639" s="18">
        <v>1682</v>
      </c>
      <c r="B1639" s="10" t="s">
        <v>4888</v>
      </c>
      <c r="C1639" s="10" t="s">
        <v>887</v>
      </c>
      <c r="D1639" s="10" t="s">
        <v>49</v>
      </c>
      <c r="E1639" s="10" t="s">
        <v>16</v>
      </c>
      <c r="F1639" s="16">
        <v>60</v>
      </c>
      <c r="G1639" s="10" t="s">
        <v>4889</v>
      </c>
      <c r="H1639" s="10" t="s">
        <v>1625</v>
      </c>
      <c r="I1639" s="10" t="s">
        <v>32</v>
      </c>
      <c r="J1639" s="11">
        <v>43968</v>
      </c>
      <c r="K1639" s="16">
        <v>8</v>
      </c>
      <c r="L1639" s="10" t="s">
        <v>68</v>
      </c>
      <c r="M1639" s="10">
        <f t="shared" si="101"/>
        <v>2020</v>
      </c>
      <c r="N1639" s="10">
        <f t="shared" si="102"/>
        <v>5</v>
      </c>
      <c r="O1639" s="10" t="str">
        <f>VLOOKUP(L1639,'User input'!$D$6:$E$16,2,FALSE)</f>
        <v>Megawidget M</v>
      </c>
      <c r="P1639" s="10">
        <f>VLOOKUP(L1639,'User input'!$D$6:$G$16,3,FALSE)</f>
        <v>1.29</v>
      </c>
      <c r="Q1639" s="10">
        <f>VLOOKUP(L1639,'User input'!$D$6:$G$16,4,FALSE)</f>
        <v>24</v>
      </c>
      <c r="R1639" s="10">
        <f t="shared" si="103"/>
        <v>192</v>
      </c>
      <c r="S1639" s="27">
        <f t="shared" si="100"/>
        <v>247.68</v>
      </c>
      <c r="T1639" s="27">
        <f>IF(K1639&lt;'User input'!$I$9,'User input'!$J$8,IF(K1639&lt;'User input'!$I$10,'User input'!$J$9,IF(K1639&lt;'User input'!$I$11,'User input'!$J$10,'User input'!$J$11)))*S1639</f>
        <v>0</v>
      </c>
      <c r="U1639" s="27">
        <f>K1639*'User input'!$J$17+'User input'!$J$16</f>
        <v>0.5</v>
      </c>
    </row>
    <row r="1640" spans="1:21" x14ac:dyDescent="0.25">
      <c r="A1640" s="17">
        <v>1683</v>
      </c>
      <c r="B1640" s="6" t="s">
        <v>3079</v>
      </c>
      <c r="C1640" s="6" t="s">
        <v>2705</v>
      </c>
      <c r="D1640" s="6" t="s">
        <v>28</v>
      </c>
      <c r="E1640" s="6" t="s">
        <v>29</v>
      </c>
      <c r="F1640" s="15">
        <v>90</v>
      </c>
      <c r="G1640" s="6" t="s">
        <v>4890</v>
      </c>
      <c r="H1640" s="6" t="s">
        <v>912</v>
      </c>
      <c r="I1640" s="6" t="s">
        <v>32</v>
      </c>
      <c r="J1640" s="7">
        <v>44279</v>
      </c>
      <c r="K1640" s="15">
        <v>71</v>
      </c>
      <c r="L1640" s="6" t="s">
        <v>33</v>
      </c>
      <c r="M1640" s="6">
        <f t="shared" si="101"/>
        <v>2021</v>
      </c>
      <c r="N1640" s="6">
        <f t="shared" si="102"/>
        <v>3</v>
      </c>
      <c r="O1640" s="6" t="str">
        <f>VLOOKUP(L1640,'User input'!$D$6:$E$16,2,FALSE)</f>
        <v>Megawidget L</v>
      </c>
      <c r="P1640" s="6">
        <f>VLOOKUP(L1640,'User input'!$D$6:$G$16,3,FALSE)</f>
        <v>1.79</v>
      </c>
      <c r="Q1640" s="6">
        <f>VLOOKUP(L1640,'User input'!$D$6:$G$16,4,FALSE)</f>
        <v>24</v>
      </c>
      <c r="R1640" s="6">
        <f t="shared" si="103"/>
        <v>1704</v>
      </c>
      <c r="S1640" s="26">
        <f t="shared" si="100"/>
        <v>3050.16</v>
      </c>
      <c r="T1640" s="26">
        <f>IF(K1640&lt;'User input'!$I$9,'User input'!$J$8,IF(K1640&lt;'User input'!$I$10,'User input'!$J$9,IF(K1640&lt;'User input'!$I$11,'User input'!$J$10,'User input'!$J$11)))*S1640</f>
        <v>152.50800000000001</v>
      </c>
      <c r="U1640" s="26">
        <f>K1640*'User input'!$J$17+'User input'!$J$16</f>
        <v>0.5</v>
      </c>
    </row>
    <row r="1641" spans="1:21" x14ac:dyDescent="0.25">
      <c r="A1641" s="18">
        <v>1684</v>
      </c>
      <c r="B1641" s="10" t="s">
        <v>4891</v>
      </c>
      <c r="C1641" s="10" t="s">
        <v>3811</v>
      </c>
      <c r="D1641" s="10" t="s">
        <v>15</v>
      </c>
      <c r="E1641" s="10" t="s">
        <v>16</v>
      </c>
      <c r="F1641" s="16">
        <v>30</v>
      </c>
      <c r="G1641" s="10" t="s">
        <v>4892</v>
      </c>
      <c r="H1641" s="10" t="s">
        <v>4893</v>
      </c>
      <c r="I1641" s="10" t="s">
        <v>93</v>
      </c>
      <c r="J1641" s="11">
        <v>43515</v>
      </c>
      <c r="K1641" s="16">
        <v>48</v>
      </c>
      <c r="L1641" s="10" t="s">
        <v>157</v>
      </c>
      <c r="M1641" s="10">
        <f t="shared" si="101"/>
        <v>2019</v>
      </c>
      <c r="N1641" s="10">
        <f t="shared" si="102"/>
        <v>2</v>
      </c>
      <c r="O1641" s="10" t="str">
        <f>VLOOKUP(L1641,'User input'!$D$6:$E$16,2,FALSE)</f>
        <v>Ultrathing V3</v>
      </c>
      <c r="P1641" s="10">
        <f>VLOOKUP(L1641,'User input'!$D$6:$G$16,3,FALSE)</f>
        <v>3.39</v>
      </c>
      <c r="Q1641" s="10">
        <f>VLOOKUP(L1641,'User input'!$D$6:$G$16,4,FALSE)</f>
        <v>24</v>
      </c>
      <c r="R1641" s="10">
        <f t="shared" si="103"/>
        <v>1152</v>
      </c>
      <c r="S1641" s="27">
        <f t="shared" si="100"/>
        <v>3905.28</v>
      </c>
      <c r="T1641" s="27">
        <f>IF(K1641&lt;'User input'!$I$9,'User input'!$J$8,IF(K1641&lt;'User input'!$I$10,'User input'!$J$9,IF(K1641&lt;'User input'!$I$11,'User input'!$J$10,'User input'!$J$11)))*S1641</f>
        <v>117.1584</v>
      </c>
      <c r="U1641" s="27">
        <f>K1641*'User input'!$J$17+'User input'!$J$16</f>
        <v>0.5</v>
      </c>
    </row>
    <row r="1642" spans="1:21" x14ac:dyDescent="0.25">
      <c r="A1642" s="17">
        <v>1685</v>
      </c>
      <c r="B1642" s="6" t="s">
        <v>4636</v>
      </c>
      <c r="C1642" s="6" t="s">
        <v>1910</v>
      </c>
      <c r="D1642" s="6" t="s">
        <v>28</v>
      </c>
      <c r="E1642" s="6" t="s">
        <v>29</v>
      </c>
      <c r="F1642" s="15">
        <v>30</v>
      </c>
      <c r="G1642" s="6" t="s">
        <v>4892</v>
      </c>
      <c r="H1642" s="6" t="s">
        <v>541</v>
      </c>
      <c r="I1642" s="6" t="s">
        <v>171</v>
      </c>
      <c r="J1642" s="7">
        <v>44017</v>
      </c>
      <c r="K1642" s="15">
        <v>7</v>
      </c>
      <c r="L1642" s="6" t="s">
        <v>39</v>
      </c>
      <c r="M1642" s="6">
        <f t="shared" si="101"/>
        <v>2020</v>
      </c>
      <c r="N1642" s="6">
        <f t="shared" si="102"/>
        <v>7</v>
      </c>
      <c r="O1642" s="6" t="str">
        <f>VLOOKUP(L1642,'User input'!$D$6:$E$16,2,FALSE)</f>
        <v>Ultrathing V1</v>
      </c>
      <c r="P1642" s="6">
        <f>VLOOKUP(L1642,'User input'!$D$6:$G$16,3,FALSE)</f>
        <v>1.79</v>
      </c>
      <c r="Q1642" s="6">
        <f>VLOOKUP(L1642,'User input'!$D$6:$G$16,4,FALSE)</f>
        <v>17</v>
      </c>
      <c r="R1642" s="6">
        <f t="shared" si="103"/>
        <v>119</v>
      </c>
      <c r="S1642" s="26">
        <f t="shared" si="100"/>
        <v>213.01</v>
      </c>
      <c r="T1642" s="26">
        <f>IF(K1642&lt;'User input'!$I$9,'User input'!$J$8,IF(K1642&lt;'User input'!$I$10,'User input'!$J$9,IF(K1642&lt;'User input'!$I$11,'User input'!$J$10,'User input'!$J$11)))*S1642</f>
        <v>0</v>
      </c>
      <c r="U1642" s="26">
        <f>K1642*'User input'!$J$17+'User input'!$J$16</f>
        <v>0.5</v>
      </c>
    </row>
    <row r="1643" spans="1:21" x14ac:dyDescent="0.25">
      <c r="A1643" s="18">
        <v>1686</v>
      </c>
      <c r="B1643" s="10" t="s">
        <v>4894</v>
      </c>
      <c r="C1643" s="10" t="s">
        <v>4895</v>
      </c>
      <c r="D1643" s="10" t="s">
        <v>15</v>
      </c>
      <c r="E1643" s="10" t="s">
        <v>16</v>
      </c>
      <c r="F1643" s="16">
        <v>30</v>
      </c>
      <c r="G1643" s="10" t="s">
        <v>4896</v>
      </c>
      <c r="H1643" s="10" t="s">
        <v>4897</v>
      </c>
      <c r="I1643" s="10" t="s">
        <v>32</v>
      </c>
      <c r="J1643" s="11">
        <v>43826</v>
      </c>
      <c r="K1643" s="16">
        <v>61</v>
      </c>
      <c r="L1643" s="10" t="s">
        <v>20</v>
      </c>
      <c r="M1643" s="10">
        <f t="shared" si="101"/>
        <v>2019</v>
      </c>
      <c r="N1643" s="10">
        <f t="shared" si="102"/>
        <v>12</v>
      </c>
      <c r="O1643" s="10" t="str">
        <f>VLOOKUP(L1643,'User input'!$D$6:$E$16,2,FALSE)</f>
        <v>Hyperwotsit</v>
      </c>
      <c r="P1643" s="10">
        <f>VLOOKUP(L1643,'User input'!$D$6:$G$16,3,FALSE)</f>
        <v>2.0099999999999998</v>
      </c>
      <c r="Q1643" s="10">
        <f>VLOOKUP(L1643,'User input'!$D$6:$G$16,4,FALSE)</f>
        <v>20</v>
      </c>
      <c r="R1643" s="10">
        <f t="shared" si="103"/>
        <v>1220</v>
      </c>
      <c r="S1643" s="27">
        <f t="shared" si="100"/>
        <v>2452.1999999999998</v>
      </c>
      <c r="T1643" s="27">
        <f>IF(K1643&lt;'User input'!$I$9,'User input'!$J$8,IF(K1643&lt;'User input'!$I$10,'User input'!$J$9,IF(K1643&lt;'User input'!$I$11,'User input'!$J$10,'User input'!$J$11)))*S1643</f>
        <v>122.61</v>
      </c>
      <c r="U1643" s="27">
        <f>K1643*'User input'!$J$17+'User input'!$J$16</f>
        <v>0.5</v>
      </c>
    </row>
    <row r="1644" spans="1:21" x14ac:dyDescent="0.25">
      <c r="A1644" s="17">
        <v>1687</v>
      </c>
      <c r="B1644" s="6" t="s">
        <v>4898</v>
      </c>
      <c r="C1644" s="6" t="s">
        <v>4899</v>
      </c>
      <c r="D1644" s="6" t="s">
        <v>28</v>
      </c>
      <c r="E1644" s="6" t="s">
        <v>29</v>
      </c>
      <c r="F1644" s="15">
        <v>90</v>
      </c>
      <c r="G1644" s="6" t="s">
        <v>10377</v>
      </c>
      <c r="H1644" s="6" t="s">
        <v>4901</v>
      </c>
      <c r="I1644" s="6" t="s">
        <v>300</v>
      </c>
      <c r="J1644" s="7">
        <v>43655</v>
      </c>
      <c r="K1644" s="15">
        <v>31</v>
      </c>
      <c r="L1644" s="6" t="s">
        <v>99</v>
      </c>
      <c r="M1644" s="6">
        <f t="shared" si="101"/>
        <v>2019</v>
      </c>
      <c r="N1644" s="6">
        <f t="shared" si="102"/>
        <v>7</v>
      </c>
      <c r="O1644" s="6" t="str">
        <f>VLOOKUP(L1644,'User input'!$D$6:$E$16,2,FALSE)</f>
        <v>Superwossname</v>
      </c>
      <c r="P1644" s="6">
        <f>VLOOKUP(L1644,'User input'!$D$6:$G$16,3,FALSE)</f>
        <v>3.49</v>
      </c>
      <c r="Q1644" s="6">
        <f>VLOOKUP(L1644,'User input'!$D$6:$G$16,4,FALSE)</f>
        <v>20</v>
      </c>
      <c r="R1644" s="6">
        <f t="shared" si="103"/>
        <v>620</v>
      </c>
      <c r="S1644" s="26">
        <f t="shared" si="100"/>
        <v>2163.8000000000002</v>
      </c>
      <c r="T1644" s="26">
        <f>IF(K1644&lt;'User input'!$I$9,'User input'!$J$8,IF(K1644&lt;'User input'!$I$10,'User input'!$J$9,IF(K1644&lt;'User input'!$I$11,'User input'!$J$10,'User input'!$J$11)))*S1644</f>
        <v>64.914000000000001</v>
      </c>
      <c r="U1644" s="26">
        <f>K1644*'User input'!$J$17+'User input'!$J$16</f>
        <v>0.5</v>
      </c>
    </row>
    <row r="1645" spans="1:21" x14ac:dyDescent="0.25">
      <c r="A1645" s="18">
        <v>1688</v>
      </c>
      <c r="B1645" s="10" t="s">
        <v>4902</v>
      </c>
      <c r="C1645" s="10" t="s">
        <v>3320</v>
      </c>
      <c r="D1645" s="10" t="s">
        <v>15</v>
      </c>
      <c r="E1645" s="10" t="s">
        <v>16</v>
      </c>
      <c r="F1645" s="16">
        <v>90</v>
      </c>
      <c r="G1645" s="10" t="s">
        <v>4903</v>
      </c>
      <c r="H1645" s="10" t="s">
        <v>3683</v>
      </c>
      <c r="I1645" s="10" t="s">
        <v>171</v>
      </c>
      <c r="J1645" s="11">
        <v>44021</v>
      </c>
      <c r="K1645" s="16">
        <v>76</v>
      </c>
      <c r="L1645" s="10" t="s">
        <v>39</v>
      </c>
      <c r="M1645" s="10">
        <f t="shared" si="101"/>
        <v>2020</v>
      </c>
      <c r="N1645" s="10">
        <f t="shared" si="102"/>
        <v>7</v>
      </c>
      <c r="O1645" s="10" t="str">
        <f>VLOOKUP(L1645,'User input'!$D$6:$E$16,2,FALSE)</f>
        <v>Ultrathing V1</v>
      </c>
      <c r="P1645" s="10">
        <f>VLOOKUP(L1645,'User input'!$D$6:$G$16,3,FALSE)</f>
        <v>1.79</v>
      </c>
      <c r="Q1645" s="10">
        <f>VLOOKUP(L1645,'User input'!$D$6:$G$16,4,FALSE)</f>
        <v>17</v>
      </c>
      <c r="R1645" s="10">
        <f t="shared" si="103"/>
        <v>1292</v>
      </c>
      <c r="S1645" s="27">
        <f t="shared" si="100"/>
        <v>2312.6799999999998</v>
      </c>
      <c r="T1645" s="27">
        <f>IF(K1645&lt;'User input'!$I$9,'User input'!$J$8,IF(K1645&lt;'User input'!$I$10,'User input'!$J$9,IF(K1645&lt;'User input'!$I$11,'User input'!$J$10,'User input'!$J$11)))*S1645</f>
        <v>115.634</v>
      </c>
      <c r="U1645" s="27">
        <f>K1645*'User input'!$J$17+'User input'!$J$16</f>
        <v>0.5</v>
      </c>
    </row>
    <row r="1646" spans="1:21" x14ac:dyDescent="0.25">
      <c r="A1646" s="17">
        <v>1689</v>
      </c>
      <c r="B1646" s="6" t="s">
        <v>4904</v>
      </c>
      <c r="C1646" s="6" t="s">
        <v>3328</v>
      </c>
      <c r="D1646" s="6" t="s">
        <v>49</v>
      </c>
      <c r="E1646" s="6" t="s">
        <v>16</v>
      </c>
      <c r="F1646" s="15">
        <v>60</v>
      </c>
      <c r="G1646" s="6" t="s">
        <v>4905</v>
      </c>
      <c r="H1646" s="6" t="s">
        <v>4906</v>
      </c>
      <c r="I1646" s="6" t="s">
        <v>32</v>
      </c>
      <c r="J1646" s="7">
        <v>44129</v>
      </c>
      <c r="K1646" s="15">
        <v>6</v>
      </c>
      <c r="L1646" s="6" t="s">
        <v>62</v>
      </c>
      <c r="M1646" s="6">
        <f t="shared" si="101"/>
        <v>2020</v>
      </c>
      <c r="N1646" s="6">
        <f t="shared" si="102"/>
        <v>10</v>
      </c>
      <c r="O1646" s="6" t="str">
        <f>VLOOKUP(L1646,'User input'!$D$6:$E$16,2,FALSE)</f>
        <v>Ultrathing V4</v>
      </c>
      <c r="P1646" s="6">
        <f>VLOOKUP(L1646,'User input'!$D$6:$G$16,3,FALSE)</f>
        <v>3.99</v>
      </c>
      <c r="Q1646" s="6">
        <f>VLOOKUP(L1646,'User input'!$D$6:$G$16,4,FALSE)</f>
        <v>24</v>
      </c>
      <c r="R1646" s="6">
        <f t="shared" si="103"/>
        <v>144</v>
      </c>
      <c r="S1646" s="26">
        <f t="shared" si="100"/>
        <v>574.56000000000006</v>
      </c>
      <c r="T1646" s="26">
        <f>IF(K1646&lt;'User input'!$I$9,'User input'!$J$8,IF(K1646&lt;'User input'!$I$10,'User input'!$J$9,IF(K1646&lt;'User input'!$I$11,'User input'!$J$10,'User input'!$J$11)))*S1646</f>
        <v>0</v>
      </c>
      <c r="U1646" s="26">
        <f>K1646*'User input'!$J$17+'User input'!$J$16</f>
        <v>0.5</v>
      </c>
    </row>
    <row r="1647" spans="1:21" x14ac:dyDescent="0.25">
      <c r="A1647" s="18">
        <v>1690</v>
      </c>
      <c r="B1647" s="10" t="s">
        <v>4236</v>
      </c>
      <c r="C1647" s="10" t="s">
        <v>2138</v>
      </c>
      <c r="D1647" s="10" t="s">
        <v>28</v>
      </c>
      <c r="E1647" s="10" t="s">
        <v>29</v>
      </c>
      <c r="F1647" s="16">
        <v>30</v>
      </c>
      <c r="G1647" s="10" t="s">
        <v>4907</v>
      </c>
      <c r="H1647" s="10" t="s">
        <v>197</v>
      </c>
      <c r="I1647" s="10" t="s">
        <v>32</v>
      </c>
      <c r="J1647" s="11">
        <v>44543</v>
      </c>
      <c r="K1647" s="16">
        <v>37</v>
      </c>
      <c r="L1647" s="10" t="s">
        <v>78</v>
      </c>
      <c r="M1647" s="10">
        <f t="shared" si="101"/>
        <v>2021</v>
      </c>
      <c r="N1647" s="10">
        <f t="shared" si="102"/>
        <v>12</v>
      </c>
      <c r="O1647" s="10" t="str">
        <f>VLOOKUP(L1647,'User input'!$D$6:$E$16,2,FALSE)</f>
        <v>Ultrathing V2</v>
      </c>
      <c r="P1647" s="10">
        <f>VLOOKUP(L1647,'User input'!$D$6:$G$16,3,FALSE)</f>
        <v>2.95</v>
      </c>
      <c r="Q1647" s="10">
        <f>VLOOKUP(L1647,'User input'!$D$6:$G$16,4,FALSE)</f>
        <v>20</v>
      </c>
      <c r="R1647" s="10">
        <f t="shared" si="103"/>
        <v>740</v>
      </c>
      <c r="S1647" s="27">
        <f t="shared" si="100"/>
        <v>2183</v>
      </c>
      <c r="T1647" s="27">
        <f>IF(K1647&lt;'User input'!$I$9,'User input'!$J$8,IF(K1647&lt;'User input'!$I$10,'User input'!$J$9,IF(K1647&lt;'User input'!$I$11,'User input'!$J$10,'User input'!$J$11)))*S1647</f>
        <v>65.489999999999995</v>
      </c>
      <c r="U1647" s="27">
        <f>K1647*'User input'!$J$17+'User input'!$J$16</f>
        <v>0.5</v>
      </c>
    </row>
    <row r="1648" spans="1:21" x14ac:dyDescent="0.25">
      <c r="A1648" s="17">
        <v>1691</v>
      </c>
      <c r="B1648" s="6" t="s">
        <v>4908</v>
      </c>
      <c r="C1648" s="6" t="s">
        <v>4909</v>
      </c>
      <c r="D1648" s="6" t="s">
        <v>15</v>
      </c>
      <c r="E1648" s="6" t="s">
        <v>16</v>
      </c>
      <c r="F1648" s="15">
        <v>90</v>
      </c>
      <c r="G1648" s="6" t="s">
        <v>4910</v>
      </c>
      <c r="H1648" s="6" t="s">
        <v>3377</v>
      </c>
      <c r="I1648" s="6" t="s">
        <v>2868</v>
      </c>
      <c r="J1648" s="7">
        <v>44002</v>
      </c>
      <c r="K1648" s="15">
        <v>14</v>
      </c>
      <c r="L1648" s="6" t="s">
        <v>68</v>
      </c>
      <c r="M1648" s="6">
        <f t="shared" si="101"/>
        <v>2020</v>
      </c>
      <c r="N1648" s="6">
        <f t="shared" si="102"/>
        <v>6</v>
      </c>
      <c r="O1648" s="6" t="str">
        <f>VLOOKUP(L1648,'User input'!$D$6:$E$16,2,FALSE)</f>
        <v>Megawidget M</v>
      </c>
      <c r="P1648" s="6">
        <f>VLOOKUP(L1648,'User input'!$D$6:$G$16,3,FALSE)</f>
        <v>1.29</v>
      </c>
      <c r="Q1648" s="6">
        <f>VLOOKUP(L1648,'User input'!$D$6:$G$16,4,FALSE)</f>
        <v>24</v>
      </c>
      <c r="R1648" s="6">
        <f t="shared" si="103"/>
        <v>336</v>
      </c>
      <c r="S1648" s="26">
        <f t="shared" si="100"/>
        <v>433.44</v>
      </c>
      <c r="T1648" s="26">
        <f>IF(K1648&lt;'User input'!$I$9,'User input'!$J$8,IF(K1648&lt;'User input'!$I$10,'User input'!$J$9,IF(K1648&lt;'User input'!$I$11,'User input'!$J$10,'User input'!$J$11)))*S1648</f>
        <v>0</v>
      </c>
      <c r="U1648" s="26">
        <f>K1648*'User input'!$J$17+'User input'!$J$16</f>
        <v>0.5</v>
      </c>
    </row>
    <row r="1649" spans="1:21" x14ac:dyDescent="0.25">
      <c r="A1649" s="18">
        <v>1692</v>
      </c>
      <c r="B1649" s="10" t="s">
        <v>4911</v>
      </c>
      <c r="C1649" s="10" t="s">
        <v>827</v>
      </c>
      <c r="D1649" s="10" t="s">
        <v>15</v>
      </c>
      <c r="E1649" s="10" t="s">
        <v>16</v>
      </c>
      <c r="F1649" s="16">
        <v>90</v>
      </c>
      <c r="G1649" s="10" t="s">
        <v>10378</v>
      </c>
      <c r="H1649" s="10" t="s">
        <v>1072</v>
      </c>
      <c r="I1649" s="10" t="s">
        <v>1073</v>
      </c>
      <c r="J1649" s="11">
        <v>44463</v>
      </c>
      <c r="K1649" s="16">
        <v>65</v>
      </c>
      <c r="L1649" s="10" t="s">
        <v>157</v>
      </c>
      <c r="M1649" s="10">
        <f t="shared" si="101"/>
        <v>2021</v>
      </c>
      <c r="N1649" s="10">
        <f t="shared" si="102"/>
        <v>9</v>
      </c>
      <c r="O1649" s="10" t="str">
        <f>VLOOKUP(L1649,'User input'!$D$6:$E$16,2,FALSE)</f>
        <v>Ultrathing V3</v>
      </c>
      <c r="P1649" s="10">
        <f>VLOOKUP(L1649,'User input'!$D$6:$G$16,3,FALSE)</f>
        <v>3.39</v>
      </c>
      <c r="Q1649" s="10">
        <f>VLOOKUP(L1649,'User input'!$D$6:$G$16,4,FALSE)</f>
        <v>24</v>
      </c>
      <c r="R1649" s="10">
        <f t="shared" si="103"/>
        <v>1560</v>
      </c>
      <c r="S1649" s="27">
        <f t="shared" si="100"/>
        <v>5288.4000000000005</v>
      </c>
      <c r="T1649" s="27">
        <f>IF(K1649&lt;'User input'!$I$9,'User input'!$J$8,IF(K1649&lt;'User input'!$I$10,'User input'!$J$9,IF(K1649&lt;'User input'!$I$11,'User input'!$J$10,'User input'!$J$11)))*S1649</f>
        <v>264.42</v>
      </c>
      <c r="U1649" s="27">
        <f>K1649*'User input'!$J$17+'User input'!$J$16</f>
        <v>0.5</v>
      </c>
    </row>
    <row r="1650" spans="1:21" x14ac:dyDescent="0.25">
      <c r="A1650" s="17">
        <v>1693</v>
      </c>
      <c r="B1650" s="6" t="s">
        <v>2282</v>
      </c>
      <c r="C1650" s="6" t="s">
        <v>2967</v>
      </c>
      <c r="D1650" s="6" t="s">
        <v>115</v>
      </c>
      <c r="E1650" s="6" t="s">
        <v>29</v>
      </c>
      <c r="F1650" s="15">
        <v>90</v>
      </c>
      <c r="G1650" s="6" t="s">
        <v>4913</v>
      </c>
      <c r="H1650" s="6" t="s">
        <v>4914</v>
      </c>
      <c r="I1650" s="6" t="s">
        <v>38</v>
      </c>
      <c r="J1650" s="7">
        <v>44258</v>
      </c>
      <c r="K1650" s="15">
        <v>55</v>
      </c>
      <c r="L1650" s="6" t="s">
        <v>44</v>
      </c>
      <c r="M1650" s="6">
        <f t="shared" si="101"/>
        <v>2021</v>
      </c>
      <c r="N1650" s="6">
        <f t="shared" si="102"/>
        <v>3</v>
      </c>
      <c r="O1650" s="6" t="str">
        <f>VLOOKUP(L1650,'User input'!$D$6:$E$16,2,FALSE)</f>
        <v>Gigastuff</v>
      </c>
      <c r="P1650" s="6">
        <f>VLOOKUP(L1650,'User input'!$D$6:$G$16,3,FALSE)</f>
        <v>1.89</v>
      </c>
      <c r="Q1650" s="6">
        <f>VLOOKUP(L1650,'User input'!$D$6:$G$16,4,FALSE)</f>
        <v>18</v>
      </c>
      <c r="R1650" s="6">
        <f t="shared" si="103"/>
        <v>990</v>
      </c>
      <c r="S1650" s="26">
        <f t="shared" si="100"/>
        <v>1871.1</v>
      </c>
      <c r="T1650" s="26">
        <f>IF(K1650&lt;'User input'!$I$9,'User input'!$J$8,IF(K1650&lt;'User input'!$I$10,'User input'!$J$9,IF(K1650&lt;'User input'!$I$11,'User input'!$J$10,'User input'!$J$11)))*S1650</f>
        <v>93.555000000000007</v>
      </c>
      <c r="U1650" s="26">
        <f>K1650*'User input'!$J$17+'User input'!$J$16</f>
        <v>0.5</v>
      </c>
    </row>
    <row r="1651" spans="1:21" x14ac:dyDescent="0.25">
      <c r="A1651" s="18">
        <v>1694</v>
      </c>
      <c r="B1651" s="10" t="s">
        <v>717</v>
      </c>
      <c r="C1651" s="10" t="s">
        <v>4915</v>
      </c>
      <c r="D1651" s="10" t="s">
        <v>28</v>
      </c>
      <c r="E1651" s="10" t="s">
        <v>29</v>
      </c>
      <c r="F1651" s="16">
        <v>30</v>
      </c>
      <c r="G1651" s="10" t="s">
        <v>4916</v>
      </c>
      <c r="H1651" s="10" t="s">
        <v>4917</v>
      </c>
      <c r="I1651" s="10" t="s">
        <v>122</v>
      </c>
      <c r="J1651" s="11">
        <v>43495</v>
      </c>
      <c r="K1651" s="16">
        <v>78</v>
      </c>
      <c r="L1651" s="10" t="s">
        <v>33</v>
      </c>
      <c r="M1651" s="10">
        <f t="shared" si="101"/>
        <v>2019</v>
      </c>
      <c r="N1651" s="10">
        <f t="shared" si="102"/>
        <v>1</v>
      </c>
      <c r="O1651" s="10" t="str">
        <f>VLOOKUP(L1651,'User input'!$D$6:$E$16,2,FALSE)</f>
        <v>Megawidget L</v>
      </c>
      <c r="P1651" s="10">
        <f>VLOOKUP(L1651,'User input'!$D$6:$G$16,3,FALSE)</f>
        <v>1.79</v>
      </c>
      <c r="Q1651" s="10">
        <f>VLOOKUP(L1651,'User input'!$D$6:$G$16,4,FALSE)</f>
        <v>24</v>
      </c>
      <c r="R1651" s="10">
        <f t="shared" si="103"/>
        <v>1872</v>
      </c>
      <c r="S1651" s="27">
        <f t="shared" si="100"/>
        <v>3350.88</v>
      </c>
      <c r="T1651" s="27">
        <f>IF(K1651&lt;'User input'!$I$9,'User input'!$J$8,IF(K1651&lt;'User input'!$I$10,'User input'!$J$9,IF(K1651&lt;'User input'!$I$11,'User input'!$J$10,'User input'!$J$11)))*S1651</f>
        <v>167.54400000000001</v>
      </c>
      <c r="U1651" s="27">
        <f>K1651*'User input'!$J$17+'User input'!$J$16</f>
        <v>0.5</v>
      </c>
    </row>
    <row r="1652" spans="1:21" x14ac:dyDescent="0.25">
      <c r="A1652" s="17">
        <v>1695</v>
      </c>
      <c r="B1652" s="6" t="s">
        <v>4918</v>
      </c>
      <c r="C1652" s="6" t="s">
        <v>3099</v>
      </c>
      <c r="D1652" s="6" t="s">
        <v>28</v>
      </c>
      <c r="E1652" s="6" t="s">
        <v>29</v>
      </c>
      <c r="F1652" s="15">
        <v>60</v>
      </c>
      <c r="G1652" s="6" t="s">
        <v>4919</v>
      </c>
      <c r="H1652" s="6" t="s">
        <v>4920</v>
      </c>
      <c r="I1652" s="6" t="s">
        <v>32</v>
      </c>
      <c r="J1652" s="7">
        <v>44016</v>
      </c>
      <c r="K1652" s="15">
        <v>92</v>
      </c>
      <c r="L1652" s="6" t="s">
        <v>33</v>
      </c>
      <c r="M1652" s="6">
        <f t="shared" si="101"/>
        <v>2020</v>
      </c>
      <c r="N1652" s="6">
        <f t="shared" si="102"/>
        <v>7</v>
      </c>
      <c r="O1652" s="6" t="str">
        <f>VLOOKUP(L1652,'User input'!$D$6:$E$16,2,FALSE)</f>
        <v>Megawidget L</v>
      </c>
      <c r="P1652" s="6">
        <f>VLOOKUP(L1652,'User input'!$D$6:$G$16,3,FALSE)</f>
        <v>1.79</v>
      </c>
      <c r="Q1652" s="6">
        <f>VLOOKUP(L1652,'User input'!$D$6:$G$16,4,FALSE)</f>
        <v>24</v>
      </c>
      <c r="R1652" s="6">
        <f t="shared" si="103"/>
        <v>2208</v>
      </c>
      <c r="S1652" s="26">
        <f t="shared" si="100"/>
        <v>3952.32</v>
      </c>
      <c r="T1652" s="26">
        <f>IF(K1652&lt;'User input'!$I$9,'User input'!$J$8,IF(K1652&lt;'User input'!$I$10,'User input'!$J$9,IF(K1652&lt;'User input'!$I$11,'User input'!$J$10,'User input'!$J$11)))*S1652</f>
        <v>197.61600000000001</v>
      </c>
      <c r="U1652" s="26">
        <f>K1652*'User input'!$J$17+'User input'!$J$16</f>
        <v>0.5</v>
      </c>
    </row>
    <row r="1653" spans="1:21" x14ac:dyDescent="0.25">
      <c r="A1653" s="18">
        <v>1696</v>
      </c>
      <c r="B1653" s="10" t="s">
        <v>4921</v>
      </c>
      <c r="C1653" s="10" t="s">
        <v>1277</v>
      </c>
      <c r="D1653" s="10" t="s">
        <v>28</v>
      </c>
      <c r="E1653" s="10" t="s">
        <v>29</v>
      </c>
      <c r="F1653" s="16">
        <v>30</v>
      </c>
      <c r="G1653" s="10" t="s">
        <v>4922</v>
      </c>
      <c r="H1653" s="10" t="s">
        <v>4923</v>
      </c>
      <c r="I1653" s="10" t="s">
        <v>32</v>
      </c>
      <c r="J1653" s="11">
        <v>44550</v>
      </c>
      <c r="K1653" s="16">
        <v>88</v>
      </c>
      <c r="L1653" s="10" t="s">
        <v>78</v>
      </c>
      <c r="M1653" s="10">
        <f t="shared" si="101"/>
        <v>2021</v>
      </c>
      <c r="N1653" s="10">
        <f t="shared" si="102"/>
        <v>12</v>
      </c>
      <c r="O1653" s="10" t="str">
        <f>VLOOKUP(L1653,'User input'!$D$6:$E$16,2,FALSE)</f>
        <v>Ultrathing V2</v>
      </c>
      <c r="P1653" s="10">
        <f>VLOOKUP(L1653,'User input'!$D$6:$G$16,3,FALSE)</f>
        <v>2.95</v>
      </c>
      <c r="Q1653" s="10">
        <f>VLOOKUP(L1653,'User input'!$D$6:$G$16,4,FALSE)</f>
        <v>20</v>
      </c>
      <c r="R1653" s="10">
        <f t="shared" si="103"/>
        <v>1760</v>
      </c>
      <c r="S1653" s="27">
        <f t="shared" si="100"/>
        <v>5192</v>
      </c>
      <c r="T1653" s="27">
        <f>IF(K1653&lt;'User input'!$I$9,'User input'!$J$8,IF(K1653&lt;'User input'!$I$10,'User input'!$J$9,IF(K1653&lt;'User input'!$I$11,'User input'!$J$10,'User input'!$J$11)))*S1653</f>
        <v>259.60000000000002</v>
      </c>
      <c r="U1653" s="27">
        <f>K1653*'User input'!$J$17+'User input'!$J$16</f>
        <v>0.5</v>
      </c>
    </row>
    <row r="1654" spans="1:21" x14ac:dyDescent="0.25">
      <c r="A1654" s="17">
        <v>1697</v>
      </c>
      <c r="B1654" s="6" t="s">
        <v>4924</v>
      </c>
      <c r="C1654" s="6" t="s">
        <v>1401</v>
      </c>
      <c r="D1654" s="6" t="s">
        <v>41</v>
      </c>
      <c r="E1654" s="6" t="s">
        <v>16</v>
      </c>
      <c r="F1654" s="15">
        <v>60</v>
      </c>
      <c r="G1654" s="6" t="s">
        <v>4925</v>
      </c>
      <c r="H1654" s="6" t="s">
        <v>4926</v>
      </c>
      <c r="I1654" s="6" t="s">
        <v>834</v>
      </c>
      <c r="J1654" s="7">
        <v>44326</v>
      </c>
      <c r="K1654" s="15">
        <v>99</v>
      </c>
      <c r="L1654" s="6" t="s">
        <v>20</v>
      </c>
      <c r="M1654" s="6">
        <f t="shared" si="101"/>
        <v>2021</v>
      </c>
      <c r="N1654" s="6">
        <f t="shared" si="102"/>
        <v>5</v>
      </c>
      <c r="O1654" s="6" t="str">
        <f>VLOOKUP(L1654,'User input'!$D$6:$E$16,2,FALSE)</f>
        <v>Hyperwotsit</v>
      </c>
      <c r="P1654" s="6">
        <f>VLOOKUP(L1654,'User input'!$D$6:$G$16,3,FALSE)</f>
        <v>2.0099999999999998</v>
      </c>
      <c r="Q1654" s="6">
        <f>VLOOKUP(L1654,'User input'!$D$6:$G$16,4,FALSE)</f>
        <v>20</v>
      </c>
      <c r="R1654" s="6">
        <f t="shared" si="103"/>
        <v>1980</v>
      </c>
      <c r="S1654" s="26">
        <f t="shared" si="100"/>
        <v>3979.7999999999997</v>
      </c>
      <c r="T1654" s="26">
        <f>IF(K1654&lt;'User input'!$I$9,'User input'!$J$8,IF(K1654&lt;'User input'!$I$10,'User input'!$J$9,IF(K1654&lt;'User input'!$I$11,'User input'!$J$10,'User input'!$J$11)))*S1654</f>
        <v>198.99</v>
      </c>
      <c r="U1654" s="26">
        <f>K1654*'User input'!$J$17+'User input'!$J$16</f>
        <v>0.5</v>
      </c>
    </row>
    <row r="1655" spans="1:21" x14ac:dyDescent="0.25">
      <c r="A1655" s="18">
        <v>1698</v>
      </c>
      <c r="B1655" s="10" t="s">
        <v>1664</v>
      </c>
      <c r="C1655" s="10" t="s">
        <v>495</v>
      </c>
      <c r="D1655" s="10" t="s">
        <v>28</v>
      </c>
      <c r="E1655" s="10" t="s">
        <v>29</v>
      </c>
      <c r="F1655" s="16">
        <v>90</v>
      </c>
      <c r="G1655" s="10" t="s">
        <v>4927</v>
      </c>
      <c r="H1655" s="10" t="s">
        <v>716</v>
      </c>
      <c r="I1655" s="10" t="s">
        <v>682</v>
      </c>
      <c r="J1655" s="11">
        <v>44079</v>
      </c>
      <c r="K1655" s="16">
        <v>68</v>
      </c>
      <c r="L1655" s="10" t="s">
        <v>20</v>
      </c>
      <c r="M1655" s="10">
        <f t="shared" si="101"/>
        <v>2020</v>
      </c>
      <c r="N1655" s="10">
        <f t="shared" si="102"/>
        <v>9</v>
      </c>
      <c r="O1655" s="10" t="str">
        <f>VLOOKUP(L1655,'User input'!$D$6:$E$16,2,FALSE)</f>
        <v>Hyperwotsit</v>
      </c>
      <c r="P1655" s="10">
        <f>VLOOKUP(L1655,'User input'!$D$6:$G$16,3,FALSE)</f>
        <v>2.0099999999999998</v>
      </c>
      <c r="Q1655" s="10">
        <f>VLOOKUP(L1655,'User input'!$D$6:$G$16,4,FALSE)</f>
        <v>20</v>
      </c>
      <c r="R1655" s="10">
        <f t="shared" si="103"/>
        <v>1360</v>
      </c>
      <c r="S1655" s="27">
        <f t="shared" si="100"/>
        <v>2733.6</v>
      </c>
      <c r="T1655" s="27">
        <f>IF(K1655&lt;'User input'!$I$9,'User input'!$J$8,IF(K1655&lt;'User input'!$I$10,'User input'!$J$9,IF(K1655&lt;'User input'!$I$11,'User input'!$J$10,'User input'!$J$11)))*S1655</f>
        <v>136.68</v>
      </c>
      <c r="U1655" s="27">
        <f>K1655*'User input'!$J$17+'User input'!$J$16</f>
        <v>0.5</v>
      </c>
    </row>
    <row r="1656" spans="1:21" x14ac:dyDescent="0.25">
      <c r="A1656" s="17">
        <v>1699</v>
      </c>
      <c r="B1656" s="6" t="s">
        <v>1873</v>
      </c>
      <c r="C1656" s="6" t="s">
        <v>4928</v>
      </c>
      <c r="D1656" s="6" t="s">
        <v>28</v>
      </c>
      <c r="E1656" s="6" t="s">
        <v>29</v>
      </c>
      <c r="F1656" s="15">
        <v>90</v>
      </c>
      <c r="G1656" s="6" t="s">
        <v>4927</v>
      </c>
      <c r="H1656" s="6" t="s">
        <v>4929</v>
      </c>
      <c r="I1656" s="6" t="s">
        <v>32</v>
      </c>
      <c r="J1656" s="7">
        <v>44231</v>
      </c>
      <c r="K1656" s="15">
        <v>75</v>
      </c>
      <c r="L1656" s="6" t="s">
        <v>62</v>
      </c>
      <c r="M1656" s="6">
        <f t="shared" si="101"/>
        <v>2021</v>
      </c>
      <c r="N1656" s="6">
        <f t="shared" si="102"/>
        <v>2</v>
      </c>
      <c r="O1656" s="6" t="str">
        <f>VLOOKUP(L1656,'User input'!$D$6:$E$16,2,FALSE)</f>
        <v>Ultrathing V4</v>
      </c>
      <c r="P1656" s="6">
        <f>VLOOKUP(L1656,'User input'!$D$6:$G$16,3,FALSE)</f>
        <v>3.99</v>
      </c>
      <c r="Q1656" s="6">
        <f>VLOOKUP(L1656,'User input'!$D$6:$G$16,4,FALSE)</f>
        <v>24</v>
      </c>
      <c r="R1656" s="6">
        <f t="shared" si="103"/>
        <v>1800</v>
      </c>
      <c r="S1656" s="26">
        <f t="shared" si="100"/>
        <v>7182</v>
      </c>
      <c r="T1656" s="26">
        <f>IF(K1656&lt;'User input'!$I$9,'User input'!$J$8,IF(K1656&lt;'User input'!$I$10,'User input'!$J$9,IF(K1656&lt;'User input'!$I$11,'User input'!$J$10,'User input'!$J$11)))*S1656</f>
        <v>359.1</v>
      </c>
      <c r="U1656" s="26">
        <f>K1656*'User input'!$J$17+'User input'!$J$16</f>
        <v>0.5</v>
      </c>
    </row>
    <row r="1657" spans="1:21" x14ac:dyDescent="0.25">
      <c r="A1657" s="18">
        <v>1700</v>
      </c>
      <c r="B1657" s="10" t="s">
        <v>4930</v>
      </c>
      <c r="C1657" s="10" t="s">
        <v>4931</v>
      </c>
      <c r="D1657" s="10" t="s">
        <v>15</v>
      </c>
      <c r="E1657" s="10" t="s">
        <v>16</v>
      </c>
      <c r="F1657" s="16">
        <v>90</v>
      </c>
      <c r="G1657" s="10" t="s">
        <v>4932</v>
      </c>
      <c r="H1657" s="10" t="s">
        <v>3687</v>
      </c>
      <c r="I1657" s="10" t="s">
        <v>2973</v>
      </c>
      <c r="J1657" s="11">
        <v>43948</v>
      </c>
      <c r="K1657" s="16">
        <v>95</v>
      </c>
      <c r="L1657" s="10" t="s">
        <v>68</v>
      </c>
      <c r="M1657" s="10">
        <f t="shared" si="101"/>
        <v>2020</v>
      </c>
      <c r="N1657" s="10">
        <f t="shared" si="102"/>
        <v>4</v>
      </c>
      <c r="O1657" s="10" t="str">
        <f>VLOOKUP(L1657,'User input'!$D$6:$E$16,2,FALSE)</f>
        <v>Megawidget M</v>
      </c>
      <c r="P1657" s="10">
        <f>VLOOKUP(L1657,'User input'!$D$6:$G$16,3,FALSE)</f>
        <v>1.29</v>
      </c>
      <c r="Q1657" s="10">
        <f>VLOOKUP(L1657,'User input'!$D$6:$G$16,4,FALSE)</f>
        <v>24</v>
      </c>
      <c r="R1657" s="10">
        <f t="shared" si="103"/>
        <v>2280</v>
      </c>
      <c r="S1657" s="27">
        <f t="shared" si="100"/>
        <v>2941.2000000000003</v>
      </c>
      <c r="T1657" s="27">
        <f>IF(K1657&lt;'User input'!$I$9,'User input'!$J$8,IF(K1657&lt;'User input'!$I$10,'User input'!$J$9,IF(K1657&lt;'User input'!$I$11,'User input'!$J$10,'User input'!$J$11)))*S1657</f>
        <v>147.06000000000003</v>
      </c>
      <c r="U1657" s="27">
        <f>K1657*'User input'!$J$17+'User input'!$J$16</f>
        <v>0.5</v>
      </c>
    </row>
    <row r="1658" spans="1:21" x14ac:dyDescent="0.25">
      <c r="A1658" s="17">
        <v>1701</v>
      </c>
      <c r="B1658" s="6" t="s">
        <v>4933</v>
      </c>
      <c r="C1658" s="6" t="s">
        <v>26</v>
      </c>
      <c r="D1658" s="6" t="s">
        <v>15</v>
      </c>
      <c r="E1658" s="6" t="s">
        <v>16</v>
      </c>
      <c r="F1658" s="15">
        <v>90</v>
      </c>
      <c r="G1658" s="6" t="s">
        <v>4934</v>
      </c>
      <c r="H1658" s="6" t="s">
        <v>802</v>
      </c>
      <c r="I1658" s="6" t="s">
        <v>176</v>
      </c>
      <c r="J1658" s="7">
        <v>44482</v>
      </c>
      <c r="K1658" s="15">
        <v>72</v>
      </c>
      <c r="L1658" s="6" t="s">
        <v>44</v>
      </c>
      <c r="M1658" s="6">
        <f t="shared" si="101"/>
        <v>2021</v>
      </c>
      <c r="N1658" s="6">
        <f t="shared" si="102"/>
        <v>10</v>
      </c>
      <c r="O1658" s="6" t="str">
        <f>VLOOKUP(L1658,'User input'!$D$6:$E$16,2,FALSE)</f>
        <v>Gigastuff</v>
      </c>
      <c r="P1658" s="6">
        <f>VLOOKUP(L1658,'User input'!$D$6:$G$16,3,FALSE)</f>
        <v>1.89</v>
      </c>
      <c r="Q1658" s="6">
        <f>VLOOKUP(L1658,'User input'!$D$6:$G$16,4,FALSE)</f>
        <v>18</v>
      </c>
      <c r="R1658" s="6">
        <f t="shared" si="103"/>
        <v>1296</v>
      </c>
      <c r="S1658" s="26">
        <f t="shared" si="100"/>
        <v>2449.44</v>
      </c>
      <c r="T1658" s="26">
        <f>IF(K1658&lt;'User input'!$I$9,'User input'!$J$8,IF(K1658&lt;'User input'!$I$10,'User input'!$J$9,IF(K1658&lt;'User input'!$I$11,'User input'!$J$10,'User input'!$J$11)))*S1658</f>
        <v>122.47200000000001</v>
      </c>
      <c r="U1658" s="26">
        <f>K1658*'User input'!$J$17+'User input'!$J$16</f>
        <v>0.5</v>
      </c>
    </row>
    <row r="1659" spans="1:21" x14ac:dyDescent="0.25">
      <c r="A1659" s="18">
        <v>1702</v>
      </c>
      <c r="B1659" s="10" t="s">
        <v>4935</v>
      </c>
      <c r="C1659" s="10" t="s">
        <v>4580</v>
      </c>
      <c r="D1659" s="10" t="s">
        <v>15</v>
      </c>
      <c r="E1659" s="10" t="s">
        <v>16</v>
      </c>
      <c r="F1659" s="16">
        <v>60</v>
      </c>
      <c r="G1659" s="10" t="s">
        <v>4936</v>
      </c>
      <c r="H1659" s="10" t="s">
        <v>4937</v>
      </c>
      <c r="I1659" s="10" t="s">
        <v>641</v>
      </c>
      <c r="J1659" s="11">
        <v>44536</v>
      </c>
      <c r="K1659" s="16">
        <v>56</v>
      </c>
      <c r="L1659" s="10" t="s">
        <v>33</v>
      </c>
      <c r="M1659" s="10">
        <f t="shared" si="101"/>
        <v>2021</v>
      </c>
      <c r="N1659" s="10">
        <f t="shared" si="102"/>
        <v>12</v>
      </c>
      <c r="O1659" s="10" t="str">
        <f>VLOOKUP(L1659,'User input'!$D$6:$E$16,2,FALSE)</f>
        <v>Megawidget L</v>
      </c>
      <c r="P1659" s="10">
        <f>VLOOKUP(L1659,'User input'!$D$6:$G$16,3,FALSE)</f>
        <v>1.79</v>
      </c>
      <c r="Q1659" s="10">
        <f>VLOOKUP(L1659,'User input'!$D$6:$G$16,4,FALSE)</f>
        <v>24</v>
      </c>
      <c r="R1659" s="10">
        <f t="shared" si="103"/>
        <v>1344</v>
      </c>
      <c r="S1659" s="27">
        <f t="shared" si="100"/>
        <v>2405.7600000000002</v>
      </c>
      <c r="T1659" s="27">
        <f>IF(K1659&lt;'User input'!$I$9,'User input'!$J$8,IF(K1659&lt;'User input'!$I$10,'User input'!$J$9,IF(K1659&lt;'User input'!$I$11,'User input'!$J$10,'User input'!$J$11)))*S1659</f>
        <v>120.28800000000001</v>
      </c>
      <c r="U1659" s="27">
        <f>K1659*'User input'!$J$17+'User input'!$J$16</f>
        <v>0.5</v>
      </c>
    </row>
    <row r="1660" spans="1:21" x14ac:dyDescent="0.25">
      <c r="A1660" s="17">
        <v>1703</v>
      </c>
      <c r="B1660" s="6" t="s">
        <v>2691</v>
      </c>
      <c r="C1660" s="6" t="s">
        <v>3340</v>
      </c>
      <c r="D1660" s="6" t="s">
        <v>28</v>
      </c>
      <c r="E1660" s="6" t="s">
        <v>29</v>
      </c>
      <c r="F1660" s="15">
        <v>90</v>
      </c>
      <c r="G1660" s="6" t="s">
        <v>4936</v>
      </c>
      <c r="H1660" s="6" t="s">
        <v>992</v>
      </c>
      <c r="I1660" s="6" t="s">
        <v>108</v>
      </c>
      <c r="J1660" s="7">
        <v>43813</v>
      </c>
      <c r="K1660" s="15">
        <v>53</v>
      </c>
      <c r="L1660" s="6" t="s">
        <v>39</v>
      </c>
      <c r="M1660" s="6">
        <f t="shared" si="101"/>
        <v>2019</v>
      </c>
      <c r="N1660" s="6">
        <f t="shared" si="102"/>
        <v>12</v>
      </c>
      <c r="O1660" s="6" t="str">
        <f>VLOOKUP(L1660,'User input'!$D$6:$E$16,2,FALSE)</f>
        <v>Ultrathing V1</v>
      </c>
      <c r="P1660" s="6">
        <f>VLOOKUP(L1660,'User input'!$D$6:$G$16,3,FALSE)</f>
        <v>1.79</v>
      </c>
      <c r="Q1660" s="6">
        <f>VLOOKUP(L1660,'User input'!$D$6:$G$16,4,FALSE)</f>
        <v>17</v>
      </c>
      <c r="R1660" s="6">
        <f t="shared" si="103"/>
        <v>901</v>
      </c>
      <c r="S1660" s="26">
        <f t="shared" si="100"/>
        <v>1612.79</v>
      </c>
      <c r="T1660" s="26">
        <f>IF(K1660&lt;'User input'!$I$9,'User input'!$J$8,IF(K1660&lt;'User input'!$I$10,'User input'!$J$9,IF(K1660&lt;'User input'!$I$11,'User input'!$J$10,'User input'!$J$11)))*S1660</f>
        <v>80.639499999999998</v>
      </c>
      <c r="U1660" s="26">
        <f>K1660*'User input'!$J$17+'User input'!$J$16</f>
        <v>0.5</v>
      </c>
    </row>
    <row r="1661" spans="1:21" x14ac:dyDescent="0.25">
      <c r="A1661" s="18">
        <v>1704</v>
      </c>
      <c r="B1661" s="10" t="s">
        <v>4938</v>
      </c>
      <c r="C1661" s="10" t="s">
        <v>2307</v>
      </c>
      <c r="D1661" s="10" t="s">
        <v>15</v>
      </c>
      <c r="E1661" s="10" t="s">
        <v>16</v>
      </c>
      <c r="F1661" s="16">
        <v>90</v>
      </c>
      <c r="G1661" s="10" t="s">
        <v>4939</v>
      </c>
      <c r="H1661" s="10" t="s">
        <v>4940</v>
      </c>
      <c r="I1661" s="10" t="s">
        <v>93</v>
      </c>
      <c r="J1661" s="11">
        <v>44410</v>
      </c>
      <c r="K1661" s="16">
        <v>103</v>
      </c>
      <c r="L1661" s="10" t="s">
        <v>157</v>
      </c>
      <c r="M1661" s="10">
        <f t="shared" si="101"/>
        <v>2021</v>
      </c>
      <c r="N1661" s="10">
        <f t="shared" si="102"/>
        <v>8</v>
      </c>
      <c r="O1661" s="10" t="str">
        <f>VLOOKUP(L1661,'User input'!$D$6:$E$16,2,FALSE)</f>
        <v>Ultrathing V3</v>
      </c>
      <c r="P1661" s="10">
        <f>VLOOKUP(L1661,'User input'!$D$6:$G$16,3,FALSE)</f>
        <v>3.39</v>
      </c>
      <c r="Q1661" s="10">
        <f>VLOOKUP(L1661,'User input'!$D$6:$G$16,4,FALSE)</f>
        <v>24</v>
      </c>
      <c r="R1661" s="10">
        <f t="shared" si="103"/>
        <v>2472</v>
      </c>
      <c r="S1661" s="27">
        <f t="shared" si="100"/>
        <v>8380.08</v>
      </c>
      <c r="T1661" s="27">
        <f>IF(K1661&lt;'User input'!$I$9,'User input'!$J$8,IF(K1661&lt;'User input'!$I$10,'User input'!$J$9,IF(K1661&lt;'User input'!$I$11,'User input'!$J$10,'User input'!$J$11)))*S1661</f>
        <v>586.60560000000009</v>
      </c>
      <c r="U1661" s="27">
        <f>K1661*'User input'!$J$17+'User input'!$J$16</f>
        <v>0.5</v>
      </c>
    </row>
    <row r="1662" spans="1:21" x14ac:dyDescent="0.25">
      <c r="A1662" s="17">
        <v>1705</v>
      </c>
      <c r="B1662" s="6" t="s">
        <v>974</v>
      </c>
      <c r="C1662" s="6" t="s">
        <v>4155</v>
      </c>
      <c r="D1662" s="6" t="s">
        <v>28</v>
      </c>
      <c r="E1662" s="6" t="s">
        <v>29</v>
      </c>
      <c r="F1662" s="15">
        <v>30</v>
      </c>
      <c r="G1662" s="6" t="s">
        <v>4941</v>
      </c>
      <c r="H1662" s="6" t="s">
        <v>2496</v>
      </c>
      <c r="I1662" s="6" t="s">
        <v>32</v>
      </c>
      <c r="J1662" s="7">
        <v>44234</v>
      </c>
      <c r="K1662" s="15">
        <v>87</v>
      </c>
      <c r="L1662" s="6" t="s">
        <v>62</v>
      </c>
      <c r="M1662" s="6">
        <f t="shared" si="101"/>
        <v>2021</v>
      </c>
      <c r="N1662" s="6">
        <f t="shared" si="102"/>
        <v>2</v>
      </c>
      <c r="O1662" s="6" t="str">
        <f>VLOOKUP(L1662,'User input'!$D$6:$E$16,2,FALSE)</f>
        <v>Ultrathing V4</v>
      </c>
      <c r="P1662" s="6">
        <f>VLOOKUP(L1662,'User input'!$D$6:$G$16,3,FALSE)</f>
        <v>3.99</v>
      </c>
      <c r="Q1662" s="6">
        <f>VLOOKUP(L1662,'User input'!$D$6:$G$16,4,FALSE)</f>
        <v>24</v>
      </c>
      <c r="R1662" s="6">
        <f t="shared" si="103"/>
        <v>2088</v>
      </c>
      <c r="S1662" s="26">
        <f t="shared" si="100"/>
        <v>8331.1200000000008</v>
      </c>
      <c r="T1662" s="26">
        <f>IF(K1662&lt;'User input'!$I$9,'User input'!$J$8,IF(K1662&lt;'User input'!$I$10,'User input'!$J$9,IF(K1662&lt;'User input'!$I$11,'User input'!$J$10,'User input'!$J$11)))*S1662</f>
        <v>416.55600000000004</v>
      </c>
      <c r="U1662" s="26">
        <f>K1662*'User input'!$J$17+'User input'!$J$16</f>
        <v>0.5</v>
      </c>
    </row>
    <row r="1663" spans="1:21" x14ac:dyDescent="0.25">
      <c r="A1663" s="18">
        <v>1706</v>
      </c>
      <c r="B1663" s="10" t="s">
        <v>2389</v>
      </c>
      <c r="C1663" s="10" t="s">
        <v>4942</v>
      </c>
      <c r="D1663" s="10" t="s">
        <v>28</v>
      </c>
      <c r="E1663" s="10" t="s">
        <v>29</v>
      </c>
      <c r="F1663" s="16">
        <v>60</v>
      </c>
      <c r="G1663" s="10" t="s">
        <v>4943</v>
      </c>
      <c r="H1663" s="10" t="s">
        <v>912</v>
      </c>
      <c r="I1663" s="10" t="s">
        <v>32</v>
      </c>
      <c r="J1663" s="11">
        <v>44403</v>
      </c>
      <c r="K1663" s="16">
        <v>48</v>
      </c>
      <c r="L1663" s="10" t="s">
        <v>52</v>
      </c>
      <c r="M1663" s="10">
        <f t="shared" si="101"/>
        <v>2021</v>
      </c>
      <c r="N1663" s="10">
        <f t="shared" si="102"/>
        <v>7</v>
      </c>
      <c r="O1663" s="10" t="str">
        <f>VLOOKUP(L1663,'User input'!$D$6:$E$16,2,FALSE)</f>
        <v>Megawidget S</v>
      </c>
      <c r="P1663" s="10">
        <f>VLOOKUP(L1663,'User input'!$D$6:$G$16,3,FALSE)</f>
        <v>0.69</v>
      </c>
      <c r="Q1663" s="10">
        <f>VLOOKUP(L1663,'User input'!$D$6:$G$16,4,FALSE)</f>
        <v>24</v>
      </c>
      <c r="R1663" s="10">
        <f t="shared" si="103"/>
        <v>1152</v>
      </c>
      <c r="S1663" s="27">
        <f t="shared" si="100"/>
        <v>794.87999999999988</v>
      </c>
      <c r="T1663" s="27">
        <f>IF(K1663&lt;'User input'!$I$9,'User input'!$J$8,IF(K1663&lt;'User input'!$I$10,'User input'!$J$9,IF(K1663&lt;'User input'!$I$11,'User input'!$J$10,'User input'!$J$11)))*S1663</f>
        <v>23.846399999999996</v>
      </c>
      <c r="U1663" s="27">
        <f>K1663*'User input'!$J$17+'User input'!$J$16</f>
        <v>0.5</v>
      </c>
    </row>
    <row r="1664" spans="1:21" x14ac:dyDescent="0.25">
      <c r="A1664" s="17">
        <v>1707</v>
      </c>
      <c r="B1664" s="6" t="s">
        <v>4944</v>
      </c>
      <c r="C1664" s="6" t="s">
        <v>4945</v>
      </c>
      <c r="D1664" s="6" t="s">
        <v>28</v>
      </c>
      <c r="E1664" s="6" t="s">
        <v>29</v>
      </c>
      <c r="F1664" s="15">
        <v>30</v>
      </c>
      <c r="G1664" s="6" t="s">
        <v>4946</v>
      </c>
      <c r="H1664" s="6" t="s">
        <v>117</v>
      </c>
      <c r="I1664" s="6" t="s">
        <v>32</v>
      </c>
      <c r="J1664" s="7">
        <v>43654</v>
      </c>
      <c r="K1664" s="15">
        <v>3</v>
      </c>
      <c r="L1664" s="6" t="s">
        <v>62</v>
      </c>
      <c r="M1664" s="6">
        <f t="shared" si="101"/>
        <v>2019</v>
      </c>
      <c r="N1664" s="6">
        <f t="shared" si="102"/>
        <v>7</v>
      </c>
      <c r="O1664" s="6" t="str">
        <f>VLOOKUP(L1664,'User input'!$D$6:$E$16,2,FALSE)</f>
        <v>Ultrathing V4</v>
      </c>
      <c r="P1664" s="6">
        <f>VLOOKUP(L1664,'User input'!$D$6:$G$16,3,FALSE)</f>
        <v>3.99</v>
      </c>
      <c r="Q1664" s="6">
        <f>VLOOKUP(L1664,'User input'!$D$6:$G$16,4,FALSE)</f>
        <v>24</v>
      </c>
      <c r="R1664" s="6">
        <f t="shared" si="103"/>
        <v>72</v>
      </c>
      <c r="S1664" s="26">
        <f t="shared" si="100"/>
        <v>287.28000000000003</v>
      </c>
      <c r="T1664" s="26">
        <f>IF(K1664&lt;'User input'!$I$9,'User input'!$J$8,IF(K1664&lt;'User input'!$I$10,'User input'!$J$9,IF(K1664&lt;'User input'!$I$11,'User input'!$J$10,'User input'!$J$11)))*S1664</f>
        <v>0</v>
      </c>
      <c r="U1664" s="26">
        <f>K1664*'User input'!$J$17+'User input'!$J$16</f>
        <v>0.5</v>
      </c>
    </row>
    <row r="1665" spans="1:21" x14ac:dyDescent="0.25">
      <c r="A1665" s="18">
        <v>1708</v>
      </c>
      <c r="B1665" s="10" t="s">
        <v>4947</v>
      </c>
      <c r="C1665" s="10" t="s">
        <v>4228</v>
      </c>
      <c r="D1665" s="10" t="s">
        <v>28</v>
      </c>
      <c r="E1665" s="10" t="s">
        <v>29</v>
      </c>
      <c r="F1665" s="16">
        <v>30</v>
      </c>
      <c r="G1665" s="10" t="s">
        <v>4948</v>
      </c>
      <c r="H1665" s="10" t="s">
        <v>4949</v>
      </c>
      <c r="I1665" s="10" t="s">
        <v>32</v>
      </c>
      <c r="J1665" s="11">
        <v>43982</v>
      </c>
      <c r="K1665" s="16">
        <v>89</v>
      </c>
      <c r="L1665" s="10" t="s">
        <v>68</v>
      </c>
      <c r="M1665" s="10">
        <f t="shared" si="101"/>
        <v>2020</v>
      </c>
      <c r="N1665" s="10">
        <f t="shared" si="102"/>
        <v>5</v>
      </c>
      <c r="O1665" s="10" t="str">
        <f>VLOOKUP(L1665,'User input'!$D$6:$E$16,2,FALSE)</f>
        <v>Megawidget M</v>
      </c>
      <c r="P1665" s="10">
        <f>VLOOKUP(L1665,'User input'!$D$6:$G$16,3,FALSE)</f>
        <v>1.29</v>
      </c>
      <c r="Q1665" s="10">
        <f>VLOOKUP(L1665,'User input'!$D$6:$G$16,4,FALSE)</f>
        <v>24</v>
      </c>
      <c r="R1665" s="10">
        <f t="shared" si="103"/>
        <v>2136</v>
      </c>
      <c r="S1665" s="27">
        <f t="shared" si="100"/>
        <v>2755.44</v>
      </c>
      <c r="T1665" s="27">
        <f>IF(K1665&lt;'User input'!$I$9,'User input'!$J$8,IF(K1665&lt;'User input'!$I$10,'User input'!$J$9,IF(K1665&lt;'User input'!$I$11,'User input'!$J$10,'User input'!$J$11)))*S1665</f>
        <v>137.77200000000002</v>
      </c>
      <c r="U1665" s="27">
        <f>K1665*'User input'!$J$17+'User input'!$J$16</f>
        <v>0.5</v>
      </c>
    </row>
    <row r="1666" spans="1:21" x14ac:dyDescent="0.25">
      <c r="A1666" s="17">
        <v>1709</v>
      </c>
      <c r="B1666" s="6" t="s">
        <v>4059</v>
      </c>
      <c r="C1666" s="6" t="s">
        <v>1690</v>
      </c>
      <c r="D1666" s="6" t="s">
        <v>49</v>
      </c>
      <c r="E1666" s="6" t="s">
        <v>16</v>
      </c>
      <c r="F1666" s="15">
        <v>30</v>
      </c>
      <c r="G1666" s="6" t="s">
        <v>4950</v>
      </c>
      <c r="H1666" s="6" t="s">
        <v>742</v>
      </c>
      <c r="I1666" s="6" t="s">
        <v>32</v>
      </c>
      <c r="J1666" s="7">
        <v>44449</v>
      </c>
      <c r="K1666" s="15">
        <v>81</v>
      </c>
      <c r="L1666" s="6" t="s">
        <v>62</v>
      </c>
      <c r="M1666" s="6">
        <f t="shared" si="101"/>
        <v>2021</v>
      </c>
      <c r="N1666" s="6">
        <f t="shared" si="102"/>
        <v>9</v>
      </c>
      <c r="O1666" s="6" t="str">
        <f>VLOOKUP(L1666,'User input'!$D$6:$E$16,2,FALSE)</f>
        <v>Ultrathing V4</v>
      </c>
      <c r="P1666" s="6">
        <f>VLOOKUP(L1666,'User input'!$D$6:$G$16,3,FALSE)</f>
        <v>3.99</v>
      </c>
      <c r="Q1666" s="6">
        <f>VLOOKUP(L1666,'User input'!$D$6:$G$16,4,FALSE)</f>
        <v>24</v>
      </c>
      <c r="R1666" s="6">
        <f t="shared" si="103"/>
        <v>1944</v>
      </c>
      <c r="S1666" s="26">
        <f t="shared" si="100"/>
        <v>7756.56</v>
      </c>
      <c r="T1666" s="26">
        <f>IF(K1666&lt;'User input'!$I$9,'User input'!$J$8,IF(K1666&lt;'User input'!$I$10,'User input'!$J$9,IF(K1666&lt;'User input'!$I$11,'User input'!$J$10,'User input'!$J$11)))*S1666</f>
        <v>387.82800000000003</v>
      </c>
      <c r="U1666" s="26">
        <f>K1666*'User input'!$J$17+'User input'!$J$16</f>
        <v>0.5</v>
      </c>
    </row>
    <row r="1667" spans="1:21" x14ac:dyDescent="0.25">
      <c r="A1667" s="18">
        <v>1710</v>
      </c>
      <c r="B1667" s="10" t="s">
        <v>748</v>
      </c>
      <c r="C1667" s="10" t="s">
        <v>2349</v>
      </c>
      <c r="D1667" s="10" t="s">
        <v>28</v>
      </c>
      <c r="E1667" s="10" t="s">
        <v>29</v>
      </c>
      <c r="F1667" s="16">
        <v>30</v>
      </c>
      <c r="G1667" s="10" t="s">
        <v>4951</v>
      </c>
      <c r="H1667" s="10" t="s">
        <v>4897</v>
      </c>
      <c r="I1667" s="10" t="s">
        <v>32</v>
      </c>
      <c r="J1667" s="11">
        <v>44482</v>
      </c>
      <c r="K1667" s="16">
        <v>28</v>
      </c>
      <c r="L1667" s="10" t="s">
        <v>20</v>
      </c>
      <c r="M1667" s="10">
        <f t="shared" si="101"/>
        <v>2021</v>
      </c>
      <c r="N1667" s="10">
        <f t="shared" si="102"/>
        <v>10</v>
      </c>
      <c r="O1667" s="10" t="str">
        <f>VLOOKUP(L1667,'User input'!$D$6:$E$16,2,FALSE)</f>
        <v>Hyperwotsit</v>
      </c>
      <c r="P1667" s="10">
        <f>VLOOKUP(L1667,'User input'!$D$6:$G$16,3,FALSE)</f>
        <v>2.0099999999999998</v>
      </c>
      <c r="Q1667" s="10">
        <f>VLOOKUP(L1667,'User input'!$D$6:$G$16,4,FALSE)</f>
        <v>20</v>
      </c>
      <c r="R1667" s="10">
        <f t="shared" si="103"/>
        <v>560</v>
      </c>
      <c r="S1667" s="27">
        <f t="shared" si="100"/>
        <v>1125.5999999999999</v>
      </c>
      <c r="T1667" s="27">
        <f>IF(K1667&lt;'User input'!$I$9,'User input'!$J$8,IF(K1667&lt;'User input'!$I$10,'User input'!$J$9,IF(K1667&lt;'User input'!$I$11,'User input'!$J$10,'User input'!$J$11)))*S1667</f>
        <v>33.767999999999994</v>
      </c>
      <c r="U1667" s="27">
        <f>K1667*'User input'!$J$17+'User input'!$J$16</f>
        <v>0.5</v>
      </c>
    </row>
    <row r="1668" spans="1:21" x14ac:dyDescent="0.25">
      <c r="A1668" s="17">
        <v>1711</v>
      </c>
      <c r="B1668" s="6" t="s">
        <v>4952</v>
      </c>
      <c r="C1668" s="6" t="s">
        <v>4953</v>
      </c>
      <c r="D1668" s="6" t="s">
        <v>49</v>
      </c>
      <c r="E1668" s="6" t="s">
        <v>16</v>
      </c>
      <c r="F1668" s="15">
        <v>30</v>
      </c>
      <c r="G1668" s="6" t="s">
        <v>4954</v>
      </c>
      <c r="H1668" s="6" t="s">
        <v>3346</v>
      </c>
      <c r="I1668" s="6" t="s">
        <v>32</v>
      </c>
      <c r="J1668" s="7">
        <v>44337</v>
      </c>
      <c r="K1668" s="15">
        <v>19</v>
      </c>
      <c r="L1668" s="6" t="s">
        <v>39</v>
      </c>
      <c r="M1668" s="6">
        <f t="shared" si="101"/>
        <v>2021</v>
      </c>
      <c r="N1668" s="6">
        <f t="shared" si="102"/>
        <v>5</v>
      </c>
      <c r="O1668" s="6" t="str">
        <f>VLOOKUP(L1668,'User input'!$D$6:$E$16,2,FALSE)</f>
        <v>Ultrathing V1</v>
      </c>
      <c r="P1668" s="6">
        <f>VLOOKUP(L1668,'User input'!$D$6:$G$16,3,FALSE)</f>
        <v>1.79</v>
      </c>
      <c r="Q1668" s="6">
        <f>VLOOKUP(L1668,'User input'!$D$6:$G$16,4,FALSE)</f>
        <v>17</v>
      </c>
      <c r="R1668" s="6">
        <f t="shared" si="103"/>
        <v>323</v>
      </c>
      <c r="S1668" s="26">
        <f t="shared" si="100"/>
        <v>578.16999999999996</v>
      </c>
      <c r="T1668" s="26">
        <f>IF(K1668&lt;'User input'!$I$9,'User input'!$J$8,IF(K1668&lt;'User input'!$I$10,'User input'!$J$9,IF(K1668&lt;'User input'!$I$11,'User input'!$J$10,'User input'!$J$11)))*S1668</f>
        <v>0</v>
      </c>
      <c r="U1668" s="26">
        <f>K1668*'User input'!$J$17+'User input'!$J$16</f>
        <v>0.5</v>
      </c>
    </row>
    <row r="1669" spans="1:21" x14ac:dyDescent="0.25">
      <c r="A1669" s="18">
        <v>1712</v>
      </c>
      <c r="B1669" s="10" t="s">
        <v>4955</v>
      </c>
      <c r="C1669" s="10" t="s">
        <v>4956</v>
      </c>
      <c r="D1669" s="10" t="s">
        <v>28</v>
      </c>
      <c r="E1669" s="10" t="s">
        <v>29</v>
      </c>
      <c r="F1669" s="16">
        <v>90</v>
      </c>
      <c r="G1669" s="10" t="s">
        <v>4957</v>
      </c>
      <c r="H1669" s="10" t="s">
        <v>706</v>
      </c>
      <c r="I1669" s="10" t="s">
        <v>185</v>
      </c>
      <c r="J1669" s="11">
        <v>44116</v>
      </c>
      <c r="K1669" s="16">
        <v>20</v>
      </c>
      <c r="L1669" s="10" t="s">
        <v>62</v>
      </c>
      <c r="M1669" s="10">
        <f t="shared" si="101"/>
        <v>2020</v>
      </c>
      <c r="N1669" s="10">
        <f t="shared" si="102"/>
        <v>10</v>
      </c>
      <c r="O1669" s="10" t="str">
        <f>VLOOKUP(L1669,'User input'!$D$6:$E$16,2,FALSE)</f>
        <v>Ultrathing V4</v>
      </c>
      <c r="P1669" s="10">
        <f>VLOOKUP(L1669,'User input'!$D$6:$G$16,3,FALSE)</f>
        <v>3.99</v>
      </c>
      <c r="Q1669" s="10">
        <f>VLOOKUP(L1669,'User input'!$D$6:$G$16,4,FALSE)</f>
        <v>24</v>
      </c>
      <c r="R1669" s="10">
        <f t="shared" si="103"/>
        <v>480</v>
      </c>
      <c r="S1669" s="27">
        <f t="shared" ref="S1669:S1732" si="104">R1669*P1669</f>
        <v>1915.2</v>
      </c>
      <c r="T1669" s="27">
        <f>IF(K1669&lt;'User input'!$I$9,'User input'!$J$8,IF(K1669&lt;'User input'!$I$10,'User input'!$J$9,IF(K1669&lt;'User input'!$I$11,'User input'!$J$10,'User input'!$J$11)))*S1669</f>
        <v>57.455999999999996</v>
      </c>
      <c r="U1669" s="27">
        <f>K1669*'User input'!$J$17+'User input'!$J$16</f>
        <v>0.5</v>
      </c>
    </row>
    <row r="1670" spans="1:21" x14ac:dyDescent="0.25">
      <c r="A1670" s="17">
        <v>1713</v>
      </c>
      <c r="B1670" s="6" t="s">
        <v>2843</v>
      </c>
      <c r="C1670" s="6" t="s">
        <v>1080</v>
      </c>
      <c r="D1670" s="6" t="s">
        <v>28</v>
      </c>
      <c r="E1670" s="6" t="s">
        <v>29</v>
      </c>
      <c r="F1670" s="15">
        <v>60</v>
      </c>
      <c r="G1670" s="6" t="s">
        <v>4958</v>
      </c>
      <c r="H1670" s="6" t="s">
        <v>1094</v>
      </c>
      <c r="I1670" s="6" t="s">
        <v>25</v>
      </c>
      <c r="J1670" s="7">
        <v>43536</v>
      </c>
      <c r="K1670" s="15">
        <v>46</v>
      </c>
      <c r="L1670" s="6" t="s">
        <v>62</v>
      </c>
      <c r="M1670" s="6">
        <f t="shared" ref="M1670:M1733" si="105">YEAR(J1670)</f>
        <v>2019</v>
      </c>
      <c r="N1670" s="6">
        <f t="shared" ref="N1670:N1733" si="106">MONTH(J1670)</f>
        <v>3</v>
      </c>
      <c r="O1670" s="6" t="str">
        <f>VLOOKUP(L1670,'User input'!$D$6:$E$16,2,FALSE)</f>
        <v>Ultrathing V4</v>
      </c>
      <c r="P1670" s="6">
        <f>VLOOKUP(L1670,'User input'!$D$6:$G$16,3,FALSE)</f>
        <v>3.99</v>
      </c>
      <c r="Q1670" s="6">
        <f>VLOOKUP(L1670,'User input'!$D$6:$G$16,4,FALSE)</f>
        <v>24</v>
      </c>
      <c r="R1670" s="6">
        <f t="shared" ref="R1670:R1733" si="107">K1670*Q1670</f>
        <v>1104</v>
      </c>
      <c r="S1670" s="26">
        <f t="shared" si="104"/>
        <v>4404.96</v>
      </c>
      <c r="T1670" s="26">
        <f>IF(K1670&lt;'User input'!$I$9,'User input'!$J$8,IF(K1670&lt;'User input'!$I$10,'User input'!$J$9,IF(K1670&lt;'User input'!$I$11,'User input'!$J$10,'User input'!$J$11)))*S1670</f>
        <v>132.14879999999999</v>
      </c>
      <c r="U1670" s="26">
        <f>K1670*'User input'!$J$17+'User input'!$J$16</f>
        <v>0.5</v>
      </c>
    </row>
    <row r="1671" spans="1:21" x14ac:dyDescent="0.25">
      <c r="A1671" s="18">
        <v>1714</v>
      </c>
      <c r="B1671" s="10" t="s">
        <v>4959</v>
      </c>
      <c r="C1671" s="10" t="s">
        <v>978</v>
      </c>
      <c r="D1671" s="10" t="s">
        <v>15</v>
      </c>
      <c r="E1671" s="10" t="s">
        <v>16</v>
      </c>
      <c r="F1671" s="16">
        <v>30</v>
      </c>
      <c r="G1671" s="10" t="s">
        <v>4960</v>
      </c>
      <c r="H1671" s="10" t="s">
        <v>4961</v>
      </c>
      <c r="I1671" s="10" t="s">
        <v>291</v>
      </c>
      <c r="J1671" s="11">
        <v>44469</v>
      </c>
      <c r="K1671" s="16">
        <v>36</v>
      </c>
      <c r="L1671" s="10" t="s">
        <v>99</v>
      </c>
      <c r="M1671" s="10">
        <f t="shared" si="105"/>
        <v>2021</v>
      </c>
      <c r="N1671" s="10">
        <f t="shared" si="106"/>
        <v>9</v>
      </c>
      <c r="O1671" s="10" t="str">
        <f>VLOOKUP(L1671,'User input'!$D$6:$E$16,2,FALSE)</f>
        <v>Superwossname</v>
      </c>
      <c r="P1671" s="10">
        <f>VLOOKUP(L1671,'User input'!$D$6:$G$16,3,FALSE)</f>
        <v>3.49</v>
      </c>
      <c r="Q1671" s="10">
        <f>VLOOKUP(L1671,'User input'!$D$6:$G$16,4,FALSE)</f>
        <v>20</v>
      </c>
      <c r="R1671" s="10">
        <f t="shared" si="107"/>
        <v>720</v>
      </c>
      <c r="S1671" s="27">
        <f t="shared" si="104"/>
        <v>2512.8000000000002</v>
      </c>
      <c r="T1671" s="27">
        <f>IF(K1671&lt;'User input'!$I$9,'User input'!$J$8,IF(K1671&lt;'User input'!$I$10,'User input'!$J$9,IF(K1671&lt;'User input'!$I$11,'User input'!$J$10,'User input'!$J$11)))*S1671</f>
        <v>75.384</v>
      </c>
      <c r="U1671" s="27">
        <f>K1671*'User input'!$J$17+'User input'!$J$16</f>
        <v>0.5</v>
      </c>
    </row>
    <row r="1672" spans="1:21" x14ac:dyDescent="0.25">
      <c r="A1672" s="17">
        <v>1715</v>
      </c>
      <c r="B1672" s="6" t="s">
        <v>4962</v>
      </c>
      <c r="C1672" s="6" t="s">
        <v>2037</v>
      </c>
      <c r="D1672" s="6" t="s">
        <v>49</v>
      </c>
      <c r="E1672" s="6" t="s">
        <v>16</v>
      </c>
      <c r="F1672" s="15">
        <v>60</v>
      </c>
      <c r="G1672" s="6" t="s">
        <v>4963</v>
      </c>
      <c r="H1672" s="6" t="s">
        <v>2801</v>
      </c>
      <c r="I1672" s="6" t="s">
        <v>32</v>
      </c>
      <c r="J1672" s="7">
        <v>44178</v>
      </c>
      <c r="K1672" s="15">
        <v>57</v>
      </c>
      <c r="L1672" s="6" t="s">
        <v>157</v>
      </c>
      <c r="M1672" s="6">
        <f t="shared" si="105"/>
        <v>2020</v>
      </c>
      <c r="N1672" s="6">
        <f t="shared" si="106"/>
        <v>12</v>
      </c>
      <c r="O1672" s="6" t="str">
        <f>VLOOKUP(L1672,'User input'!$D$6:$E$16,2,FALSE)</f>
        <v>Ultrathing V3</v>
      </c>
      <c r="P1672" s="6">
        <f>VLOOKUP(L1672,'User input'!$D$6:$G$16,3,FALSE)</f>
        <v>3.39</v>
      </c>
      <c r="Q1672" s="6">
        <f>VLOOKUP(L1672,'User input'!$D$6:$G$16,4,FALSE)</f>
        <v>24</v>
      </c>
      <c r="R1672" s="6">
        <f t="shared" si="107"/>
        <v>1368</v>
      </c>
      <c r="S1672" s="26">
        <f t="shared" si="104"/>
        <v>4637.5200000000004</v>
      </c>
      <c r="T1672" s="26">
        <f>IF(K1672&lt;'User input'!$I$9,'User input'!$J$8,IF(K1672&lt;'User input'!$I$10,'User input'!$J$9,IF(K1672&lt;'User input'!$I$11,'User input'!$J$10,'User input'!$J$11)))*S1672</f>
        <v>231.87600000000003</v>
      </c>
      <c r="U1672" s="26">
        <f>K1672*'User input'!$J$17+'User input'!$J$16</f>
        <v>0.5</v>
      </c>
    </row>
    <row r="1673" spans="1:21" x14ac:dyDescent="0.25">
      <c r="A1673" s="18">
        <v>1716</v>
      </c>
      <c r="B1673" s="10" t="s">
        <v>4964</v>
      </c>
      <c r="C1673" s="10" t="s">
        <v>1890</v>
      </c>
      <c r="D1673" s="10" t="s">
        <v>49</v>
      </c>
      <c r="E1673" s="10" t="s">
        <v>16</v>
      </c>
      <c r="F1673" s="16">
        <v>60</v>
      </c>
      <c r="G1673" s="10" t="s">
        <v>4965</v>
      </c>
      <c r="H1673" s="10" t="s">
        <v>3488</v>
      </c>
      <c r="I1673" s="10" t="s">
        <v>25</v>
      </c>
      <c r="J1673" s="11">
        <v>43686</v>
      </c>
      <c r="K1673" s="16">
        <v>68</v>
      </c>
      <c r="L1673" s="10" t="s">
        <v>68</v>
      </c>
      <c r="M1673" s="10">
        <f t="shared" si="105"/>
        <v>2019</v>
      </c>
      <c r="N1673" s="10">
        <f t="shared" si="106"/>
        <v>8</v>
      </c>
      <c r="O1673" s="10" t="str">
        <f>VLOOKUP(L1673,'User input'!$D$6:$E$16,2,FALSE)</f>
        <v>Megawidget M</v>
      </c>
      <c r="P1673" s="10">
        <f>VLOOKUP(L1673,'User input'!$D$6:$G$16,3,FALSE)</f>
        <v>1.29</v>
      </c>
      <c r="Q1673" s="10">
        <f>VLOOKUP(L1673,'User input'!$D$6:$G$16,4,FALSE)</f>
        <v>24</v>
      </c>
      <c r="R1673" s="10">
        <f t="shared" si="107"/>
        <v>1632</v>
      </c>
      <c r="S1673" s="27">
        <f t="shared" si="104"/>
        <v>2105.2800000000002</v>
      </c>
      <c r="T1673" s="27">
        <f>IF(K1673&lt;'User input'!$I$9,'User input'!$J$8,IF(K1673&lt;'User input'!$I$10,'User input'!$J$9,IF(K1673&lt;'User input'!$I$11,'User input'!$J$10,'User input'!$J$11)))*S1673</f>
        <v>105.26400000000001</v>
      </c>
      <c r="U1673" s="27">
        <f>K1673*'User input'!$J$17+'User input'!$J$16</f>
        <v>0.5</v>
      </c>
    </row>
    <row r="1674" spans="1:21" x14ac:dyDescent="0.25">
      <c r="A1674" s="17">
        <v>1717</v>
      </c>
      <c r="B1674" s="6" t="s">
        <v>4966</v>
      </c>
      <c r="C1674" s="6" t="s">
        <v>1239</v>
      </c>
      <c r="D1674" s="6" t="s">
        <v>28</v>
      </c>
      <c r="E1674" s="6" t="s">
        <v>29</v>
      </c>
      <c r="F1674" s="15">
        <v>60</v>
      </c>
      <c r="G1674" s="6" t="s">
        <v>4967</v>
      </c>
      <c r="H1674" s="6" t="s">
        <v>1512</v>
      </c>
      <c r="I1674" s="6" t="s">
        <v>32</v>
      </c>
      <c r="J1674" s="7">
        <v>43997</v>
      </c>
      <c r="K1674" s="15">
        <v>74</v>
      </c>
      <c r="L1674" s="6" t="s">
        <v>68</v>
      </c>
      <c r="M1674" s="6">
        <f t="shared" si="105"/>
        <v>2020</v>
      </c>
      <c r="N1674" s="6">
        <f t="shared" si="106"/>
        <v>6</v>
      </c>
      <c r="O1674" s="6" t="str">
        <f>VLOOKUP(L1674,'User input'!$D$6:$E$16,2,FALSE)</f>
        <v>Megawidget M</v>
      </c>
      <c r="P1674" s="6">
        <f>VLOOKUP(L1674,'User input'!$D$6:$G$16,3,FALSE)</f>
        <v>1.29</v>
      </c>
      <c r="Q1674" s="6">
        <f>VLOOKUP(L1674,'User input'!$D$6:$G$16,4,FALSE)</f>
        <v>24</v>
      </c>
      <c r="R1674" s="6">
        <f t="shared" si="107"/>
        <v>1776</v>
      </c>
      <c r="S1674" s="26">
        <f t="shared" si="104"/>
        <v>2291.04</v>
      </c>
      <c r="T1674" s="26">
        <f>IF(K1674&lt;'User input'!$I$9,'User input'!$J$8,IF(K1674&lt;'User input'!$I$10,'User input'!$J$9,IF(K1674&lt;'User input'!$I$11,'User input'!$J$10,'User input'!$J$11)))*S1674</f>
        <v>114.55200000000001</v>
      </c>
      <c r="U1674" s="26">
        <f>K1674*'User input'!$J$17+'User input'!$J$16</f>
        <v>0.5</v>
      </c>
    </row>
    <row r="1675" spans="1:21" x14ac:dyDescent="0.25">
      <c r="A1675" s="18">
        <v>1718</v>
      </c>
      <c r="B1675" s="10" t="s">
        <v>4968</v>
      </c>
      <c r="C1675" s="10" t="s">
        <v>4858</v>
      </c>
      <c r="D1675" s="10" t="s">
        <v>28</v>
      </c>
      <c r="E1675" s="10" t="s">
        <v>29</v>
      </c>
      <c r="F1675" s="16">
        <v>30</v>
      </c>
      <c r="G1675" s="10" t="s">
        <v>4969</v>
      </c>
      <c r="H1675" s="10" t="s">
        <v>1708</v>
      </c>
      <c r="I1675" s="10" t="s">
        <v>421</v>
      </c>
      <c r="J1675" s="11">
        <v>43923</v>
      </c>
      <c r="K1675" s="16">
        <v>86</v>
      </c>
      <c r="L1675" s="10" t="s">
        <v>39</v>
      </c>
      <c r="M1675" s="10">
        <f t="shared" si="105"/>
        <v>2020</v>
      </c>
      <c r="N1675" s="10">
        <f t="shared" si="106"/>
        <v>4</v>
      </c>
      <c r="O1675" s="10" t="str">
        <f>VLOOKUP(L1675,'User input'!$D$6:$E$16,2,FALSE)</f>
        <v>Ultrathing V1</v>
      </c>
      <c r="P1675" s="10">
        <f>VLOOKUP(L1675,'User input'!$D$6:$G$16,3,FALSE)</f>
        <v>1.79</v>
      </c>
      <c r="Q1675" s="10">
        <f>VLOOKUP(L1675,'User input'!$D$6:$G$16,4,FALSE)</f>
        <v>17</v>
      </c>
      <c r="R1675" s="10">
        <f t="shared" si="107"/>
        <v>1462</v>
      </c>
      <c r="S1675" s="27">
        <f t="shared" si="104"/>
        <v>2616.98</v>
      </c>
      <c r="T1675" s="27">
        <f>IF(K1675&lt;'User input'!$I$9,'User input'!$J$8,IF(K1675&lt;'User input'!$I$10,'User input'!$J$9,IF(K1675&lt;'User input'!$I$11,'User input'!$J$10,'User input'!$J$11)))*S1675</f>
        <v>130.84900000000002</v>
      </c>
      <c r="U1675" s="27">
        <f>K1675*'User input'!$J$17+'User input'!$J$16</f>
        <v>0.5</v>
      </c>
    </row>
    <row r="1676" spans="1:21" x14ac:dyDescent="0.25">
      <c r="A1676" s="17">
        <v>1719</v>
      </c>
      <c r="B1676" s="6" t="s">
        <v>4970</v>
      </c>
      <c r="C1676" s="6" t="s">
        <v>4971</v>
      </c>
      <c r="D1676" s="6" t="s">
        <v>49</v>
      </c>
      <c r="E1676" s="6" t="s">
        <v>16</v>
      </c>
      <c r="F1676" s="15">
        <v>30</v>
      </c>
      <c r="G1676" s="6" t="s">
        <v>4972</v>
      </c>
      <c r="H1676" s="6" t="s">
        <v>772</v>
      </c>
      <c r="I1676" s="6" t="s">
        <v>773</v>
      </c>
      <c r="J1676" s="7">
        <v>43626</v>
      </c>
      <c r="K1676" s="15">
        <v>69</v>
      </c>
      <c r="L1676" s="6" t="s">
        <v>52</v>
      </c>
      <c r="M1676" s="6">
        <f t="shared" si="105"/>
        <v>2019</v>
      </c>
      <c r="N1676" s="6">
        <f t="shared" si="106"/>
        <v>6</v>
      </c>
      <c r="O1676" s="6" t="str">
        <f>VLOOKUP(L1676,'User input'!$D$6:$E$16,2,FALSE)</f>
        <v>Megawidget S</v>
      </c>
      <c r="P1676" s="6">
        <f>VLOOKUP(L1676,'User input'!$D$6:$G$16,3,FALSE)</f>
        <v>0.69</v>
      </c>
      <c r="Q1676" s="6">
        <f>VLOOKUP(L1676,'User input'!$D$6:$G$16,4,FALSE)</f>
        <v>24</v>
      </c>
      <c r="R1676" s="6">
        <f t="shared" si="107"/>
        <v>1656</v>
      </c>
      <c r="S1676" s="26">
        <f t="shared" si="104"/>
        <v>1142.6399999999999</v>
      </c>
      <c r="T1676" s="26">
        <f>IF(K1676&lt;'User input'!$I$9,'User input'!$J$8,IF(K1676&lt;'User input'!$I$10,'User input'!$J$9,IF(K1676&lt;'User input'!$I$11,'User input'!$J$10,'User input'!$J$11)))*S1676</f>
        <v>57.131999999999998</v>
      </c>
      <c r="U1676" s="26">
        <f>K1676*'User input'!$J$17+'User input'!$J$16</f>
        <v>0.5</v>
      </c>
    </row>
    <row r="1677" spans="1:21" x14ac:dyDescent="0.25">
      <c r="A1677" s="18">
        <v>1720</v>
      </c>
      <c r="B1677" s="10" t="s">
        <v>3781</v>
      </c>
      <c r="C1677" s="10" t="s">
        <v>4973</v>
      </c>
      <c r="D1677" s="10" t="s">
        <v>28</v>
      </c>
      <c r="E1677" s="10" t="s">
        <v>29</v>
      </c>
      <c r="F1677" s="16">
        <v>90</v>
      </c>
      <c r="G1677" s="10" t="s">
        <v>4972</v>
      </c>
      <c r="H1677" s="10" t="s">
        <v>4974</v>
      </c>
      <c r="I1677" s="10" t="s">
        <v>291</v>
      </c>
      <c r="J1677" s="11">
        <v>44349</v>
      </c>
      <c r="K1677" s="16">
        <v>76</v>
      </c>
      <c r="L1677" s="10" t="s">
        <v>99</v>
      </c>
      <c r="M1677" s="10">
        <f t="shared" si="105"/>
        <v>2021</v>
      </c>
      <c r="N1677" s="10">
        <f t="shared" si="106"/>
        <v>6</v>
      </c>
      <c r="O1677" s="10" t="str">
        <f>VLOOKUP(L1677,'User input'!$D$6:$E$16,2,FALSE)</f>
        <v>Superwossname</v>
      </c>
      <c r="P1677" s="10">
        <f>VLOOKUP(L1677,'User input'!$D$6:$G$16,3,FALSE)</f>
        <v>3.49</v>
      </c>
      <c r="Q1677" s="10">
        <f>VLOOKUP(L1677,'User input'!$D$6:$G$16,4,FALSE)</f>
        <v>20</v>
      </c>
      <c r="R1677" s="10">
        <f t="shared" si="107"/>
        <v>1520</v>
      </c>
      <c r="S1677" s="27">
        <f t="shared" si="104"/>
        <v>5304.8</v>
      </c>
      <c r="T1677" s="27">
        <f>IF(K1677&lt;'User input'!$I$9,'User input'!$J$8,IF(K1677&lt;'User input'!$I$10,'User input'!$J$9,IF(K1677&lt;'User input'!$I$11,'User input'!$J$10,'User input'!$J$11)))*S1677</f>
        <v>265.24</v>
      </c>
      <c r="U1677" s="27">
        <f>K1677*'User input'!$J$17+'User input'!$J$16</f>
        <v>0.5</v>
      </c>
    </row>
    <row r="1678" spans="1:21" x14ac:dyDescent="0.25">
      <c r="A1678" s="17">
        <v>1721</v>
      </c>
      <c r="B1678" s="6" t="s">
        <v>4975</v>
      </c>
      <c r="C1678" s="6" t="s">
        <v>3108</v>
      </c>
      <c r="D1678" s="6" t="s">
        <v>15</v>
      </c>
      <c r="E1678" s="6" t="s">
        <v>16</v>
      </c>
      <c r="F1678" s="15">
        <v>90</v>
      </c>
      <c r="G1678" s="6" t="s">
        <v>4972</v>
      </c>
      <c r="H1678" s="6" t="s">
        <v>3742</v>
      </c>
      <c r="I1678" s="6" t="s">
        <v>122</v>
      </c>
      <c r="J1678" s="7">
        <v>43556</v>
      </c>
      <c r="K1678" s="15">
        <v>72</v>
      </c>
      <c r="L1678" s="6" t="s">
        <v>99</v>
      </c>
      <c r="M1678" s="6">
        <f t="shared" si="105"/>
        <v>2019</v>
      </c>
      <c r="N1678" s="6">
        <f t="shared" si="106"/>
        <v>4</v>
      </c>
      <c r="O1678" s="6" t="str">
        <f>VLOOKUP(L1678,'User input'!$D$6:$E$16,2,FALSE)</f>
        <v>Superwossname</v>
      </c>
      <c r="P1678" s="6">
        <f>VLOOKUP(L1678,'User input'!$D$6:$G$16,3,FALSE)</f>
        <v>3.49</v>
      </c>
      <c r="Q1678" s="6">
        <f>VLOOKUP(L1678,'User input'!$D$6:$G$16,4,FALSE)</f>
        <v>20</v>
      </c>
      <c r="R1678" s="6">
        <f t="shared" si="107"/>
        <v>1440</v>
      </c>
      <c r="S1678" s="26">
        <f t="shared" si="104"/>
        <v>5025.6000000000004</v>
      </c>
      <c r="T1678" s="26">
        <f>IF(K1678&lt;'User input'!$I$9,'User input'!$J$8,IF(K1678&lt;'User input'!$I$10,'User input'!$J$9,IF(K1678&lt;'User input'!$I$11,'User input'!$J$10,'User input'!$J$11)))*S1678</f>
        <v>251.28000000000003</v>
      </c>
      <c r="U1678" s="26">
        <f>K1678*'User input'!$J$17+'User input'!$J$16</f>
        <v>0.5</v>
      </c>
    </row>
    <row r="1679" spans="1:21" x14ac:dyDescent="0.25">
      <c r="A1679" s="18">
        <v>1722</v>
      </c>
      <c r="B1679" s="10" t="s">
        <v>3466</v>
      </c>
      <c r="C1679" s="10" t="s">
        <v>4976</v>
      </c>
      <c r="D1679" s="10" t="s">
        <v>28</v>
      </c>
      <c r="E1679" s="10" t="s">
        <v>29</v>
      </c>
      <c r="F1679" s="16">
        <v>60</v>
      </c>
      <c r="G1679" s="10" t="s">
        <v>4977</v>
      </c>
      <c r="H1679" s="10" t="s">
        <v>4978</v>
      </c>
      <c r="I1679" s="10" t="s">
        <v>32</v>
      </c>
      <c r="J1679" s="11">
        <v>43907</v>
      </c>
      <c r="K1679" s="16">
        <v>75</v>
      </c>
      <c r="L1679" s="10" t="s">
        <v>157</v>
      </c>
      <c r="M1679" s="10">
        <f t="shared" si="105"/>
        <v>2020</v>
      </c>
      <c r="N1679" s="10">
        <f t="shared" si="106"/>
        <v>3</v>
      </c>
      <c r="O1679" s="10" t="str">
        <f>VLOOKUP(L1679,'User input'!$D$6:$E$16,2,FALSE)</f>
        <v>Ultrathing V3</v>
      </c>
      <c r="P1679" s="10">
        <f>VLOOKUP(L1679,'User input'!$D$6:$G$16,3,FALSE)</f>
        <v>3.39</v>
      </c>
      <c r="Q1679" s="10">
        <f>VLOOKUP(L1679,'User input'!$D$6:$G$16,4,FALSE)</f>
        <v>24</v>
      </c>
      <c r="R1679" s="10">
        <f t="shared" si="107"/>
        <v>1800</v>
      </c>
      <c r="S1679" s="27">
        <f t="shared" si="104"/>
        <v>6102</v>
      </c>
      <c r="T1679" s="27">
        <f>IF(K1679&lt;'User input'!$I$9,'User input'!$J$8,IF(K1679&lt;'User input'!$I$10,'User input'!$J$9,IF(K1679&lt;'User input'!$I$11,'User input'!$J$10,'User input'!$J$11)))*S1679</f>
        <v>305.10000000000002</v>
      </c>
      <c r="U1679" s="27">
        <f>K1679*'User input'!$J$17+'User input'!$J$16</f>
        <v>0.5</v>
      </c>
    </row>
    <row r="1680" spans="1:21" x14ac:dyDescent="0.25">
      <c r="A1680" s="17">
        <v>1723</v>
      </c>
      <c r="B1680" s="6" t="s">
        <v>4979</v>
      </c>
      <c r="C1680" s="6" t="s">
        <v>4980</v>
      </c>
      <c r="D1680" s="6" t="s">
        <v>28</v>
      </c>
      <c r="E1680" s="6" t="s">
        <v>29</v>
      </c>
      <c r="F1680" s="15">
        <v>90</v>
      </c>
      <c r="G1680" s="6" t="s">
        <v>4981</v>
      </c>
      <c r="H1680" s="6" t="s">
        <v>2700</v>
      </c>
      <c r="I1680" s="6" t="s">
        <v>291</v>
      </c>
      <c r="J1680" s="7">
        <v>44348</v>
      </c>
      <c r="K1680" s="15">
        <v>96</v>
      </c>
      <c r="L1680" s="6" t="s">
        <v>20</v>
      </c>
      <c r="M1680" s="6">
        <f t="shared" si="105"/>
        <v>2021</v>
      </c>
      <c r="N1680" s="6">
        <f t="shared" si="106"/>
        <v>6</v>
      </c>
      <c r="O1680" s="6" t="str">
        <f>VLOOKUP(L1680,'User input'!$D$6:$E$16,2,FALSE)</f>
        <v>Hyperwotsit</v>
      </c>
      <c r="P1680" s="6">
        <f>VLOOKUP(L1680,'User input'!$D$6:$G$16,3,FALSE)</f>
        <v>2.0099999999999998</v>
      </c>
      <c r="Q1680" s="6">
        <f>VLOOKUP(L1680,'User input'!$D$6:$G$16,4,FALSE)</f>
        <v>20</v>
      </c>
      <c r="R1680" s="6">
        <f t="shared" si="107"/>
        <v>1920</v>
      </c>
      <c r="S1680" s="26">
        <f t="shared" si="104"/>
        <v>3859.2</v>
      </c>
      <c r="T1680" s="26">
        <f>IF(K1680&lt;'User input'!$I$9,'User input'!$J$8,IF(K1680&lt;'User input'!$I$10,'User input'!$J$9,IF(K1680&lt;'User input'!$I$11,'User input'!$J$10,'User input'!$J$11)))*S1680</f>
        <v>192.96</v>
      </c>
      <c r="U1680" s="26">
        <f>K1680*'User input'!$J$17+'User input'!$J$16</f>
        <v>0.5</v>
      </c>
    </row>
    <row r="1681" spans="1:21" x14ac:dyDescent="0.25">
      <c r="A1681" s="18">
        <v>1724</v>
      </c>
      <c r="B1681" s="10" t="s">
        <v>2302</v>
      </c>
      <c r="C1681" s="10" t="s">
        <v>1680</v>
      </c>
      <c r="D1681" s="10" t="s">
        <v>28</v>
      </c>
      <c r="E1681" s="10" t="s">
        <v>29</v>
      </c>
      <c r="F1681" s="16">
        <v>30</v>
      </c>
      <c r="G1681" s="10" t="s">
        <v>4981</v>
      </c>
      <c r="H1681" s="10" t="s">
        <v>4982</v>
      </c>
      <c r="I1681" s="10" t="s">
        <v>32</v>
      </c>
      <c r="J1681" s="11">
        <v>44058</v>
      </c>
      <c r="K1681" s="16">
        <v>93</v>
      </c>
      <c r="L1681" s="10" t="s">
        <v>157</v>
      </c>
      <c r="M1681" s="10">
        <f t="shared" si="105"/>
        <v>2020</v>
      </c>
      <c r="N1681" s="10">
        <f t="shared" si="106"/>
        <v>8</v>
      </c>
      <c r="O1681" s="10" t="str">
        <f>VLOOKUP(L1681,'User input'!$D$6:$E$16,2,FALSE)</f>
        <v>Ultrathing V3</v>
      </c>
      <c r="P1681" s="10">
        <f>VLOOKUP(L1681,'User input'!$D$6:$G$16,3,FALSE)</f>
        <v>3.39</v>
      </c>
      <c r="Q1681" s="10">
        <f>VLOOKUP(L1681,'User input'!$D$6:$G$16,4,FALSE)</f>
        <v>24</v>
      </c>
      <c r="R1681" s="10">
        <f t="shared" si="107"/>
        <v>2232</v>
      </c>
      <c r="S1681" s="27">
        <f t="shared" si="104"/>
        <v>7566.4800000000005</v>
      </c>
      <c r="T1681" s="27">
        <f>IF(K1681&lt;'User input'!$I$9,'User input'!$J$8,IF(K1681&lt;'User input'!$I$10,'User input'!$J$9,IF(K1681&lt;'User input'!$I$11,'User input'!$J$10,'User input'!$J$11)))*S1681</f>
        <v>378.32400000000007</v>
      </c>
      <c r="U1681" s="27">
        <f>K1681*'User input'!$J$17+'User input'!$J$16</f>
        <v>0.5</v>
      </c>
    </row>
    <row r="1682" spans="1:21" x14ac:dyDescent="0.25">
      <c r="A1682" s="17">
        <v>1725</v>
      </c>
      <c r="B1682" s="6" t="s">
        <v>4983</v>
      </c>
      <c r="C1682" s="6" t="s">
        <v>4984</v>
      </c>
      <c r="D1682" s="6" t="s">
        <v>28</v>
      </c>
      <c r="E1682" s="6" t="s">
        <v>29</v>
      </c>
      <c r="F1682" s="15">
        <v>30</v>
      </c>
      <c r="G1682" s="6" t="s">
        <v>4985</v>
      </c>
      <c r="H1682" s="6" t="s">
        <v>1446</v>
      </c>
      <c r="I1682" s="6" t="s">
        <v>1447</v>
      </c>
      <c r="J1682" s="7">
        <v>43736</v>
      </c>
      <c r="K1682" s="15">
        <v>63</v>
      </c>
      <c r="L1682" s="6" t="s">
        <v>44</v>
      </c>
      <c r="M1682" s="6">
        <f t="shared" si="105"/>
        <v>2019</v>
      </c>
      <c r="N1682" s="6">
        <f t="shared" si="106"/>
        <v>9</v>
      </c>
      <c r="O1682" s="6" t="str">
        <f>VLOOKUP(L1682,'User input'!$D$6:$E$16,2,FALSE)</f>
        <v>Gigastuff</v>
      </c>
      <c r="P1682" s="6">
        <f>VLOOKUP(L1682,'User input'!$D$6:$G$16,3,FALSE)</f>
        <v>1.89</v>
      </c>
      <c r="Q1682" s="6">
        <f>VLOOKUP(L1682,'User input'!$D$6:$G$16,4,FALSE)</f>
        <v>18</v>
      </c>
      <c r="R1682" s="6">
        <f t="shared" si="107"/>
        <v>1134</v>
      </c>
      <c r="S1682" s="26">
        <f t="shared" si="104"/>
        <v>2143.2599999999998</v>
      </c>
      <c r="T1682" s="26">
        <f>IF(K1682&lt;'User input'!$I$9,'User input'!$J$8,IF(K1682&lt;'User input'!$I$10,'User input'!$J$9,IF(K1682&lt;'User input'!$I$11,'User input'!$J$10,'User input'!$J$11)))*S1682</f>
        <v>107.163</v>
      </c>
      <c r="U1682" s="26">
        <f>K1682*'User input'!$J$17+'User input'!$J$16</f>
        <v>0.5</v>
      </c>
    </row>
    <row r="1683" spans="1:21" x14ac:dyDescent="0.25">
      <c r="A1683" s="18">
        <v>1726</v>
      </c>
      <c r="B1683" s="10" t="s">
        <v>4986</v>
      </c>
      <c r="C1683" s="10" t="s">
        <v>4488</v>
      </c>
      <c r="D1683" s="10" t="s">
        <v>49</v>
      </c>
      <c r="E1683" s="10" t="s">
        <v>16</v>
      </c>
      <c r="F1683" s="16">
        <v>30</v>
      </c>
      <c r="G1683" s="10" t="s">
        <v>4988</v>
      </c>
      <c r="H1683" s="10" t="s">
        <v>97</v>
      </c>
      <c r="I1683" s="10" t="s">
        <v>98</v>
      </c>
      <c r="J1683" s="11">
        <v>44488</v>
      </c>
      <c r="K1683" s="16">
        <v>62</v>
      </c>
      <c r="L1683" s="10" t="s">
        <v>157</v>
      </c>
      <c r="M1683" s="10">
        <f t="shared" si="105"/>
        <v>2021</v>
      </c>
      <c r="N1683" s="10">
        <f t="shared" si="106"/>
        <v>10</v>
      </c>
      <c r="O1683" s="10" t="str">
        <f>VLOOKUP(L1683,'User input'!$D$6:$E$16,2,FALSE)</f>
        <v>Ultrathing V3</v>
      </c>
      <c r="P1683" s="10">
        <f>VLOOKUP(L1683,'User input'!$D$6:$G$16,3,FALSE)</f>
        <v>3.39</v>
      </c>
      <c r="Q1683" s="10">
        <f>VLOOKUP(L1683,'User input'!$D$6:$G$16,4,FALSE)</f>
        <v>24</v>
      </c>
      <c r="R1683" s="10">
        <f t="shared" si="107"/>
        <v>1488</v>
      </c>
      <c r="S1683" s="27">
        <f t="shared" si="104"/>
        <v>5044.3200000000006</v>
      </c>
      <c r="T1683" s="27">
        <f>IF(K1683&lt;'User input'!$I$9,'User input'!$J$8,IF(K1683&lt;'User input'!$I$10,'User input'!$J$9,IF(K1683&lt;'User input'!$I$11,'User input'!$J$10,'User input'!$J$11)))*S1683</f>
        <v>252.21600000000004</v>
      </c>
      <c r="U1683" s="27">
        <f>K1683*'User input'!$J$17+'User input'!$J$16</f>
        <v>0.5</v>
      </c>
    </row>
    <row r="1684" spans="1:21" x14ac:dyDescent="0.25">
      <c r="A1684" s="17">
        <v>1727</v>
      </c>
      <c r="B1684" s="6" t="s">
        <v>3233</v>
      </c>
      <c r="C1684" s="6" t="s">
        <v>2210</v>
      </c>
      <c r="D1684" s="6" t="s">
        <v>28</v>
      </c>
      <c r="E1684" s="6" t="s">
        <v>29</v>
      </c>
      <c r="F1684" s="15">
        <v>90</v>
      </c>
      <c r="G1684" s="6" t="s">
        <v>4988</v>
      </c>
      <c r="H1684" s="6" t="s">
        <v>4989</v>
      </c>
      <c r="I1684" s="6" t="s">
        <v>87</v>
      </c>
      <c r="J1684" s="7">
        <v>43599</v>
      </c>
      <c r="K1684" s="15">
        <v>79</v>
      </c>
      <c r="L1684" s="6" t="s">
        <v>78</v>
      </c>
      <c r="M1684" s="6">
        <f t="shared" si="105"/>
        <v>2019</v>
      </c>
      <c r="N1684" s="6">
        <f t="shared" si="106"/>
        <v>5</v>
      </c>
      <c r="O1684" s="6" t="str">
        <f>VLOOKUP(L1684,'User input'!$D$6:$E$16,2,FALSE)</f>
        <v>Ultrathing V2</v>
      </c>
      <c r="P1684" s="6">
        <f>VLOOKUP(L1684,'User input'!$D$6:$G$16,3,FALSE)</f>
        <v>2.95</v>
      </c>
      <c r="Q1684" s="6">
        <f>VLOOKUP(L1684,'User input'!$D$6:$G$16,4,FALSE)</f>
        <v>20</v>
      </c>
      <c r="R1684" s="6">
        <f t="shared" si="107"/>
        <v>1580</v>
      </c>
      <c r="S1684" s="26">
        <f t="shared" si="104"/>
        <v>4661</v>
      </c>
      <c r="T1684" s="26">
        <f>IF(K1684&lt;'User input'!$I$9,'User input'!$J$8,IF(K1684&lt;'User input'!$I$10,'User input'!$J$9,IF(K1684&lt;'User input'!$I$11,'User input'!$J$10,'User input'!$J$11)))*S1684</f>
        <v>233.05</v>
      </c>
      <c r="U1684" s="26">
        <f>K1684*'User input'!$J$17+'User input'!$J$16</f>
        <v>0.5</v>
      </c>
    </row>
    <row r="1685" spans="1:21" x14ac:dyDescent="0.25">
      <c r="A1685" s="18">
        <v>1728</v>
      </c>
      <c r="B1685" s="10" t="s">
        <v>4990</v>
      </c>
      <c r="C1685" s="10" t="s">
        <v>3510</v>
      </c>
      <c r="D1685" s="10" t="s">
        <v>49</v>
      </c>
      <c r="E1685" s="10" t="s">
        <v>16</v>
      </c>
      <c r="F1685" s="16">
        <v>90</v>
      </c>
      <c r="G1685" s="10" t="s">
        <v>4991</v>
      </c>
      <c r="H1685" s="10" t="s">
        <v>4992</v>
      </c>
      <c r="I1685" s="10" t="s">
        <v>32</v>
      </c>
      <c r="J1685" s="11">
        <v>43948</v>
      </c>
      <c r="K1685" s="16">
        <v>37</v>
      </c>
      <c r="L1685" s="10" t="s">
        <v>33</v>
      </c>
      <c r="M1685" s="10">
        <f t="shared" si="105"/>
        <v>2020</v>
      </c>
      <c r="N1685" s="10">
        <f t="shared" si="106"/>
        <v>4</v>
      </c>
      <c r="O1685" s="10" t="str">
        <f>VLOOKUP(L1685,'User input'!$D$6:$E$16,2,FALSE)</f>
        <v>Megawidget L</v>
      </c>
      <c r="P1685" s="10">
        <f>VLOOKUP(L1685,'User input'!$D$6:$G$16,3,FALSE)</f>
        <v>1.79</v>
      </c>
      <c r="Q1685" s="10">
        <f>VLOOKUP(L1685,'User input'!$D$6:$G$16,4,FALSE)</f>
        <v>24</v>
      </c>
      <c r="R1685" s="10">
        <f t="shared" si="107"/>
        <v>888</v>
      </c>
      <c r="S1685" s="27">
        <f t="shared" si="104"/>
        <v>1589.52</v>
      </c>
      <c r="T1685" s="27">
        <f>IF(K1685&lt;'User input'!$I$9,'User input'!$J$8,IF(K1685&lt;'User input'!$I$10,'User input'!$J$9,IF(K1685&lt;'User input'!$I$11,'User input'!$J$10,'User input'!$J$11)))*S1685</f>
        <v>47.685600000000001</v>
      </c>
      <c r="U1685" s="27">
        <f>K1685*'User input'!$J$17+'User input'!$J$16</f>
        <v>0.5</v>
      </c>
    </row>
    <row r="1686" spans="1:21" x14ac:dyDescent="0.25">
      <c r="A1686" s="17">
        <v>1729</v>
      </c>
      <c r="B1686" s="6" t="s">
        <v>4993</v>
      </c>
      <c r="C1686" s="6" t="s">
        <v>4994</v>
      </c>
      <c r="D1686" s="6" t="s">
        <v>49</v>
      </c>
      <c r="E1686" s="6" t="s">
        <v>16</v>
      </c>
      <c r="F1686" s="15">
        <v>30</v>
      </c>
      <c r="G1686" s="6" t="s">
        <v>4991</v>
      </c>
      <c r="H1686" s="6" t="s">
        <v>3412</v>
      </c>
      <c r="I1686" s="6" t="s">
        <v>32</v>
      </c>
      <c r="J1686" s="7">
        <v>43849</v>
      </c>
      <c r="K1686" s="15">
        <v>45</v>
      </c>
      <c r="L1686" s="6" t="s">
        <v>68</v>
      </c>
      <c r="M1686" s="6">
        <f t="shared" si="105"/>
        <v>2020</v>
      </c>
      <c r="N1686" s="6">
        <f t="shared" si="106"/>
        <v>1</v>
      </c>
      <c r="O1686" s="6" t="str">
        <f>VLOOKUP(L1686,'User input'!$D$6:$E$16,2,FALSE)</f>
        <v>Megawidget M</v>
      </c>
      <c r="P1686" s="6">
        <f>VLOOKUP(L1686,'User input'!$D$6:$G$16,3,FALSE)</f>
        <v>1.29</v>
      </c>
      <c r="Q1686" s="6">
        <f>VLOOKUP(L1686,'User input'!$D$6:$G$16,4,FALSE)</f>
        <v>24</v>
      </c>
      <c r="R1686" s="6">
        <f t="shared" si="107"/>
        <v>1080</v>
      </c>
      <c r="S1686" s="26">
        <f t="shared" si="104"/>
        <v>1393.2</v>
      </c>
      <c r="T1686" s="26">
        <f>IF(K1686&lt;'User input'!$I$9,'User input'!$J$8,IF(K1686&lt;'User input'!$I$10,'User input'!$J$9,IF(K1686&lt;'User input'!$I$11,'User input'!$J$10,'User input'!$J$11)))*S1686</f>
        <v>41.795999999999999</v>
      </c>
      <c r="U1686" s="26">
        <f>K1686*'User input'!$J$17+'User input'!$J$16</f>
        <v>0.5</v>
      </c>
    </row>
    <row r="1687" spans="1:21" x14ac:dyDescent="0.25">
      <c r="A1687" s="18">
        <v>1730</v>
      </c>
      <c r="B1687" s="10" t="s">
        <v>3532</v>
      </c>
      <c r="C1687" s="10" t="s">
        <v>3161</v>
      </c>
      <c r="D1687" s="10" t="s">
        <v>28</v>
      </c>
      <c r="E1687" s="10" t="s">
        <v>29</v>
      </c>
      <c r="F1687" s="16">
        <v>90</v>
      </c>
      <c r="G1687" s="10" t="s">
        <v>4995</v>
      </c>
      <c r="H1687" s="10" t="s">
        <v>1475</v>
      </c>
      <c r="I1687" s="10" t="s">
        <v>1476</v>
      </c>
      <c r="J1687" s="11">
        <v>43833</v>
      </c>
      <c r="K1687" s="16">
        <v>10</v>
      </c>
      <c r="L1687" s="10" t="s">
        <v>20</v>
      </c>
      <c r="M1687" s="10">
        <f t="shared" si="105"/>
        <v>2020</v>
      </c>
      <c r="N1687" s="10">
        <f t="shared" si="106"/>
        <v>1</v>
      </c>
      <c r="O1687" s="10" t="str">
        <f>VLOOKUP(L1687,'User input'!$D$6:$E$16,2,FALSE)</f>
        <v>Hyperwotsit</v>
      </c>
      <c r="P1687" s="10">
        <f>VLOOKUP(L1687,'User input'!$D$6:$G$16,3,FALSE)</f>
        <v>2.0099999999999998</v>
      </c>
      <c r="Q1687" s="10">
        <f>VLOOKUP(L1687,'User input'!$D$6:$G$16,4,FALSE)</f>
        <v>20</v>
      </c>
      <c r="R1687" s="10">
        <f t="shared" si="107"/>
        <v>200</v>
      </c>
      <c r="S1687" s="27">
        <f t="shared" si="104"/>
        <v>401.99999999999994</v>
      </c>
      <c r="T1687" s="27">
        <f>IF(K1687&lt;'User input'!$I$9,'User input'!$J$8,IF(K1687&lt;'User input'!$I$10,'User input'!$J$9,IF(K1687&lt;'User input'!$I$11,'User input'!$J$10,'User input'!$J$11)))*S1687</f>
        <v>0</v>
      </c>
      <c r="U1687" s="27">
        <f>K1687*'User input'!$J$17+'User input'!$J$16</f>
        <v>0.5</v>
      </c>
    </row>
    <row r="1688" spans="1:21" x14ac:dyDescent="0.25">
      <c r="A1688" s="17">
        <v>1731</v>
      </c>
      <c r="B1688" s="6" t="s">
        <v>4996</v>
      </c>
      <c r="C1688" s="6" t="s">
        <v>4997</v>
      </c>
      <c r="D1688" s="6" t="s">
        <v>41</v>
      </c>
      <c r="E1688" s="6" t="s">
        <v>16</v>
      </c>
      <c r="F1688" s="15">
        <v>90</v>
      </c>
      <c r="G1688" s="6" t="s">
        <v>4998</v>
      </c>
      <c r="H1688" s="6" t="s">
        <v>3542</v>
      </c>
      <c r="I1688" s="6" t="s">
        <v>32</v>
      </c>
      <c r="J1688" s="7">
        <v>43958</v>
      </c>
      <c r="K1688" s="15">
        <v>45</v>
      </c>
      <c r="L1688" s="6" t="s">
        <v>20</v>
      </c>
      <c r="M1688" s="6">
        <f t="shared" si="105"/>
        <v>2020</v>
      </c>
      <c r="N1688" s="6">
        <f t="shared" si="106"/>
        <v>5</v>
      </c>
      <c r="O1688" s="6" t="str">
        <f>VLOOKUP(L1688,'User input'!$D$6:$E$16,2,FALSE)</f>
        <v>Hyperwotsit</v>
      </c>
      <c r="P1688" s="6">
        <f>VLOOKUP(L1688,'User input'!$D$6:$G$16,3,FALSE)</f>
        <v>2.0099999999999998</v>
      </c>
      <c r="Q1688" s="6">
        <f>VLOOKUP(L1688,'User input'!$D$6:$G$16,4,FALSE)</f>
        <v>20</v>
      </c>
      <c r="R1688" s="6">
        <f t="shared" si="107"/>
        <v>900</v>
      </c>
      <c r="S1688" s="26">
        <f t="shared" si="104"/>
        <v>1808.9999999999998</v>
      </c>
      <c r="T1688" s="26">
        <f>IF(K1688&lt;'User input'!$I$9,'User input'!$J$8,IF(K1688&lt;'User input'!$I$10,'User input'!$J$9,IF(K1688&lt;'User input'!$I$11,'User input'!$J$10,'User input'!$J$11)))*S1688</f>
        <v>54.269999999999989</v>
      </c>
      <c r="U1688" s="26">
        <f>K1688*'User input'!$J$17+'User input'!$J$16</f>
        <v>0.5</v>
      </c>
    </row>
    <row r="1689" spans="1:21" x14ac:dyDescent="0.25">
      <c r="A1689" s="17">
        <v>1733</v>
      </c>
      <c r="B1689" s="6" t="s">
        <v>1761</v>
      </c>
      <c r="C1689" s="6" t="s">
        <v>2905</v>
      </c>
      <c r="D1689" s="6" t="s">
        <v>28</v>
      </c>
      <c r="E1689" s="6" t="s">
        <v>29</v>
      </c>
      <c r="F1689" s="15">
        <v>30</v>
      </c>
      <c r="G1689" s="6" t="s">
        <v>4999</v>
      </c>
      <c r="H1689" s="6" t="s">
        <v>1365</v>
      </c>
      <c r="I1689" s="6" t="s">
        <v>32</v>
      </c>
      <c r="J1689" s="7">
        <v>44101</v>
      </c>
      <c r="K1689" s="15">
        <v>61</v>
      </c>
      <c r="L1689" s="6" t="s">
        <v>62</v>
      </c>
      <c r="M1689" s="6">
        <f t="shared" si="105"/>
        <v>2020</v>
      </c>
      <c r="N1689" s="6">
        <f t="shared" si="106"/>
        <v>9</v>
      </c>
      <c r="O1689" s="6" t="str">
        <f>VLOOKUP(L1689,'User input'!$D$6:$E$16,2,FALSE)</f>
        <v>Ultrathing V4</v>
      </c>
      <c r="P1689" s="6">
        <f>VLOOKUP(L1689,'User input'!$D$6:$G$16,3,FALSE)</f>
        <v>3.99</v>
      </c>
      <c r="Q1689" s="6">
        <f>VLOOKUP(L1689,'User input'!$D$6:$G$16,4,FALSE)</f>
        <v>24</v>
      </c>
      <c r="R1689" s="6">
        <f t="shared" si="107"/>
        <v>1464</v>
      </c>
      <c r="S1689" s="26">
        <f t="shared" si="104"/>
        <v>5841.3600000000006</v>
      </c>
      <c r="T1689" s="26">
        <f>IF(K1689&lt;'User input'!$I$9,'User input'!$J$8,IF(K1689&lt;'User input'!$I$10,'User input'!$J$9,IF(K1689&lt;'User input'!$I$11,'User input'!$J$10,'User input'!$J$11)))*S1689</f>
        <v>292.06800000000004</v>
      </c>
      <c r="U1689" s="26">
        <f>K1689*'User input'!$J$17+'User input'!$J$16</f>
        <v>0.5</v>
      </c>
    </row>
    <row r="1690" spans="1:21" x14ac:dyDescent="0.25">
      <c r="A1690" s="18">
        <v>1734</v>
      </c>
      <c r="B1690" s="10" t="s">
        <v>5000</v>
      </c>
      <c r="C1690" s="10" t="s">
        <v>3976</v>
      </c>
      <c r="D1690" s="10" t="s">
        <v>15</v>
      </c>
      <c r="E1690" s="10" t="s">
        <v>16</v>
      </c>
      <c r="F1690" s="16">
        <v>60</v>
      </c>
      <c r="G1690" s="10" t="s">
        <v>5001</v>
      </c>
      <c r="H1690" s="10" t="s">
        <v>97</v>
      </c>
      <c r="I1690" s="10" t="s">
        <v>98</v>
      </c>
      <c r="J1690" s="11">
        <v>44198</v>
      </c>
      <c r="K1690" s="16">
        <v>97</v>
      </c>
      <c r="L1690" s="10" t="s">
        <v>62</v>
      </c>
      <c r="M1690" s="10">
        <f t="shared" si="105"/>
        <v>2021</v>
      </c>
      <c r="N1690" s="10">
        <f t="shared" si="106"/>
        <v>1</v>
      </c>
      <c r="O1690" s="10" t="str">
        <f>VLOOKUP(L1690,'User input'!$D$6:$E$16,2,FALSE)</f>
        <v>Ultrathing V4</v>
      </c>
      <c r="P1690" s="10">
        <f>VLOOKUP(L1690,'User input'!$D$6:$G$16,3,FALSE)</f>
        <v>3.99</v>
      </c>
      <c r="Q1690" s="10">
        <f>VLOOKUP(L1690,'User input'!$D$6:$G$16,4,FALSE)</f>
        <v>24</v>
      </c>
      <c r="R1690" s="10">
        <f t="shared" si="107"/>
        <v>2328</v>
      </c>
      <c r="S1690" s="27">
        <f t="shared" si="104"/>
        <v>9288.7200000000012</v>
      </c>
      <c r="T1690" s="27">
        <f>IF(K1690&lt;'User input'!$I$9,'User input'!$J$8,IF(K1690&lt;'User input'!$I$10,'User input'!$J$9,IF(K1690&lt;'User input'!$I$11,'User input'!$J$10,'User input'!$J$11)))*S1690</f>
        <v>464.43600000000009</v>
      </c>
      <c r="U1690" s="27">
        <f>K1690*'User input'!$J$17+'User input'!$J$16</f>
        <v>0.5</v>
      </c>
    </row>
    <row r="1691" spans="1:21" x14ac:dyDescent="0.25">
      <c r="A1691" s="17">
        <v>1735</v>
      </c>
      <c r="B1691" s="6" t="s">
        <v>5002</v>
      </c>
      <c r="C1691" s="6" t="s">
        <v>5003</v>
      </c>
      <c r="D1691" s="6" t="s">
        <v>49</v>
      </c>
      <c r="E1691" s="6" t="s">
        <v>16</v>
      </c>
      <c r="F1691" s="15">
        <v>60</v>
      </c>
      <c r="G1691" s="6" t="s">
        <v>5004</v>
      </c>
      <c r="H1691" s="6" t="s">
        <v>2328</v>
      </c>
      <c r="I1691" s="6" t="s">
        <v>238</v>
      </c>
      <c r="J1691" s="7">
        <v>44021</v>
      </c>
      <c r="K1691" s="15">
        <v>28</v>
      </c>
      <c r="L1691" s="6" t="s">
        <v>44</v>
      </c>
      <c r="M1691" s="6">
        <f t="shared" si="105"/>
        <v>2020</v>
      </c>
      <c r="N1691" s="6">
        <f t="shared" si="106"/>
        <v>7</v>
      </c>
      <c r="O1691" s="6" t="str">
        <f>VLOOKUP(L1691,'User input'!$D$6:$E$16,2,FALSE)</f>
        <v>Gigastuff</v>
      </c>
      <c r="P1691" s="6">
        <f>VLOOKUP(L1691,'User input'!$D$6:$G$16,3,FALSE)</f>
        <v>1.89</v>
      </c>
      <c r="Q1691" s="6">
        <f>VLOOKUP(L1691,'User input'!$D$6:$G$16,4,FALSE)</f>
        <v>18</v>
      </c>
      <c r="R1691" s="6">
        <f t="shared" si="107"/>
        <v>504</v>
      </c>
      <c r="S1691" s="26">
        <f t="shared" si="104"/>
        <v>952.56</v>
      </c>
      <c r="T1691" s="26">
        <f>IF(K1691&lt;'User input'!$I$9,'User input'!$J$8,IF(K1691&lt;'User input'!$I$10,'User input'!$J$9,IF(K1691&lt;'User input'!$I$11,'User input'!$J$10,'User input'!$J$11)))*S1691</f>
        <v>28.576799999999999</v>
      </c>
      <c r="U1691" s="26">
        <f>K1691*'User input'!$J$17+'User input'!$J$16</f>
        <v>0.5</v>
      </c>
    </row>
    <row r="1692" spans="1:21" x14ac:dyDescent="0.25">
      <c r="A1692" s="18">
        <v>1736</v>
      </c>
      <c r="B1692" s="10" t="s">
        <v>5005</v>
      </c>
      <c r="C1692" s="10" t="s">
        <v>2953</v>
      </c>
      <c r="D1692" s="10" t="s">
        <v>15</v>
      </c>
      <c r="E1692" s="10" t="s">
        <v>16</v>
      </c>
      <c r="F1692" s="16">
        <v>30</v>
      </c>
      <c r="G1692" s="10" t="s">
        <v>5006</v>
      </c>
      <c r="H1692" s="10" t="s">
        <v>5007</v>
      </c>
      <c r="I1692" s="10" t="s">
        <v>32</v>
      </c>
      <c r="J1692" s="11">
        <v>44495</v>
      </c>
      <c r="K1692" s="16">
        <v>43</v>
      </c>
      <c r="L1692" s="10" t="s">
        <v>52</v>
      </c>
      <c r="M1692" s="10">
        <f t="shared" si="105"/>
        <v>2021</v>
      </c>
      <c r="N1692" s="10">
        <f t="shared" si="106"/>
        <v>10</v>
      </c>
      <c r="O1692" s="10" t="str">
        <f>VLOOKUP(L1692,'User input'!$D$6:$E$16,2,FALSE)</f>
        <v>Megawidget S</v>
      </c>
      <c r="P1692" s="10">
        <f>VLOOKUP(L1692,'User input'!$D$6:$G$16,3,FALSE)</f>
        <v>0.69</v>
      </c>
      <c r="Q1692" s="10">
        <f>VLOOKUP(L1692,'User input'!$D$6:$G$16,4,FALSE)</f>
        <v>24</v>
      </c>
      <c r="R1692" s="10">
        <f t="shared" si="107"/>
        <v>1032</v>
      </c>
      <c r="S1692" s="27">
        <f t="shared" si="104"/>
        <v>712.07999999999993</v>
      </c>
      <c r="T1692" s="27">
        <f>IF(K1692&lt;'User input'!$I$9,'User input'!$J$8,IF(K1692&lt;'User input'!$I$10,'User input'!$J$9,IF(K1692&lt;'User input'!$I$11,'User input'!$J$10,'User input'!$J$11)))*S1692</f>
        <v>21.362399999999997</v>
      </c>
      <c r="U1692" s="27">
        <f>K1692*'User input'!$J$17+'User input'!$J$16</f>
        <v>0.5</v>
      </c>
    </row>
    <row r="1693" spans="1:21" x14ac:dyDescent="0.25">
      <c r="A1693" s="17">
        <v>1737</v>
      </c>
      <c r="B1693" s="6" t="s">
        <v>243</v>
      </c>
      <c r="C1693" s="6" t="s">
        <v>653</v>
      </c>
      <c r="D1693" s="6" t="s">
        <v>28</v>
      </c>
      <c r="E1693" s="6" t="s">
        <v>29</v>
      </c>
      <c r="F1693" s="15">
        <v>30</v>
      </c>
      <c r="G1693" s="6" t="s">
        <v>5008</v>
      </c>
      <c r="H1693" s="6" t="s">
        <v>3494</v>
      </c>
      <c r="I1693" s="6" t="s">
        <v>122</v>
      </c>
      <c r="J1693" s="7">
        <v>43746</v>
      </c>
      <c r="K1693" s="15">
        <v>20</v>
      </c>
      <c r="L1693" s="6" t="s">
        <v>44</v>
      </c>
      <c r="M1693" s="6">
        <f t="shared" si="105"/>
        <v>2019</v>
      </c>
      <c r="N1693" s="6">
        <f t="shared" si="106"/>
        <v>10</v>
      </c>
      <c r="O1693" s="6" t="str">
        <f>VLOOKUP(L1693,'User input'!$D$6:$E$16,2,FALSE)</f>
        <v>Gigastuff</v>
      </c>
      <c r="P1693" s="6">
        <f>VLOOKUP(L1693,'User input'!$D$6:$G$16,3,FALSE)</f>
        <v>1.89</v>
      </c>
      <c r="Q1693" s="6">
        <f>VLOOKUP(L1693,'User input'!$D$6:$G$16,4,FALSE)</f>
        <v>18</v>
      </c>
      <c r="R1693" s="6">
        <f t="shared" si="107"/>
        <v>360</v>
      </c>
      <c r="S1693" s="26">
        <f t="shared" si="104"/>
        <v>680.4</v>
      </c>
      <c r="T1693" s="26">
        <f>IF(K1693&lt;'User input'!$I$9,'User input'!$J$8,IF(K1693&lt;'User input'!$I$10,'User input'!$J$9,IF(K1693&lt;'User input'!$I$11,'User input'!$J$10,'User input'!$J$11)))*S1693</f>
        <v>20.411999999999999</v>
      </c>
      <c r="U1693" s="26">
        <f>K1693*'User input'!$J$17+'User input'!$J$16</f>
        <v>0.5</v>
      </c>
    </row>
    <row r="1694" spans="1:21" x14ac:dyDescent="0.25">
      <c r="A1694" s="18">
        <v>1738</v>
      </c>
      <c r="B1694" s="10" t="s">
        <v>1953</v>
      </c>
      <c r="C1694" s="10" t="s">
        <v>399</v>
      </c>
      <c r="D1694" s="10" t="s">
        <v>115</v>
      </c>
      <c r="E1694" s="10" t="s">
        <v>16</v>
      </c>
      <c r="F1694" s="16">
        <v>90</v>
      </c>
      <c r="G1694" s="10" t="s">
        <v>5009</v>
      </c>
      <c r="H1694" s="10" t="s">
        <v>522</v>
      </c>
      <c r="I1694" s="10" t="s">
        <v>32</v>
      </c>
      <c r="J1694" s="11">
        <v>43692</v>
      </c>
      <c r="K1694" s="16">
        <v>28</v>
      </c>
      <c r="L1694" s="10" t="s">
        <v>99</v>
      </c>
      <c r="M1694" s="10">
        <f t="shared" si="105"/>
        <v>2019</v>
      </c>
      <c r="N1694" s="10">
        <f t="shared" si="106"/>
        <v>8</v>
      </c>
      <c r="O1694" s="10" t="str">
        <f>VLOOKUP(L1694,'User input'!$D$6:$E$16,2,FALSE)</f>
        <v>Superwossname</v>
      </c>
      <c r="P1694" s="10">
        <f>VLOOKUP(L1694,'User input'!$D$6:$G$16,3,FALSE)</f>
        <v>3.49</v>
      </c>
      <c r="Q1694" s="10">
        <f>VLOOKUP(L1694,'User input'!$D$6:$G$16,4,FALSE)</f>
        <v>20</v>
      </c>
      <c r="R1694" s="10">
        <f t="shared" si="107"/>
        <v>560</v>
      </c>
      <c r="S1694" s="27">
        <f t="shared" si="104"/>
        <v>1954.4</v>
      </c>
      <c r="T1694" s="27">
        <f>IF(K1694&lt;'User input'!$I$9,'User input'!$J$8,IF(K1694&lt;'User input'!$I$10,'User input'!$J$9,IF(K1694&lt;'User input'!$I$11,'User input'!$J$10,'User input'!$J$11)))*S1694</f>
        <v>58.631999999999998</v>
      </c>
      <c r="U1694" s="27">
        <f>K1694*'User input'!$J$17+'User input'!$J$16</f>
        <v>0.5</v>
      </c>
    </row>
    <row r="1695" spans="1:21" x14ac:dyDescent="0.25">
      <c r="A1695" s="17">
        <v>1739</v>
      </c>
      <c r="B1695" s="6" t="s">
        <v>5010</v>
      </c>
      <c r="C1695" s="6" t="s">
        <v>5011</v>
      </c>
      <c r="D1695" s="6" t="s">
        <v>28</v>
      </c>
      <c r="E1695" s="6" t="s">
        <v>29</v>
      </c>
      <c r="F1695" s="15">
        <v>90</v>
      </c>
      <c r="G1695" s="6" t="s">
        <v>5012</v>
      </c>
      <c r="H1695" s="6" t="s">
        <v>277</v>
      </c>
      <c r="I1695" s="6" t="s">
        <v>211</v>
      </c>
      <c r="J1695" s="7">
        <v>43828</v>
      </c>
      <c r="K1695" s="15">
        <v>60</v>
      </c>
      <c r="L1695" s="6" t="s">
        <v>157</v>
      </c>
      <c r="M1695" s="6">
        <f t="shared" si="105"/>
        <v>2019</v>
      </c>
      <c r="N1695" s="6">
        <f t="shared" si="106"/>
        <v>12</v>
      </c>
      <c r="O1695" s="6" t="str">
        <f>VLOOKUP(L1695,'User input'!$D$6:$E$16,2,FALSE)</f>
        <v>Ultrathing V3</v>
      </c>
      <c r="P1695" s="6">
        <f>VLOOKUP(L1695,'User input'!$D$6:$G$16,3,FALSE)</f>
        <v>3.39</v>
      </c>
      <c r="Q1695" s="6">
        <f>VLOOKUP(L1695,'User input'!$D$6:$G$16,4,FALSE)</f>
        <v>24</v>
      </c>
      <c r="R1695" s="6">
        <f t="shared" si="107"/>
        <v>1440</v>
      </c>
      <c r="S1695" s="26">
        <f t="shared" si="104"/>
        <v>4881.6000000000004</v>
      </c>
      <c r="T1695" s="26">
        <f>IF(K1695&lt;'User input'!$I$9,'User input'!$J$8,IF(K1695&lt;'User input'!$I$10,'User input'!$J$9,IF(K1695&lt;'User input'!$I$11,'User input'!$J$10,'User input'!$J$11)))*S1695</f>
        <v>244.08000000000004</v>
      </c>
      <c r="U1695" s="26">
        <f>K1695*'User input'!$J$17+'User input'!$J$16</f>
        <v>0.5</v>
      </c>
    </row>
    <row r="1696" spans="1:21" x14ac:dyDescent="0.25">
      <c r="A1696" s="18">
        <v>1740</v>
      </c>
      <c r="B1696" s="10" t="s">
        <v>5013</v>
      </c>
      <c r="C1696" s="10" t="s">
        <v>5014</v>
      </c>
      <c r="D1696" s="10" t="s">
        <v>28</v>
      </c>
      <c r="E1696" s="10" t="s">
        <v>29</v>
      </c>
      <c r="F1696" s="16">
        <v>60</v>
      </c>
      <c r="G1696" s="10" t="s">
        <v>5012</v>
      </c>
      <c r="H1696" s="10" t="s">
        <v>5015</v>
      </c>
      <c r="I1696" s="10" t="s">
        <v>2533</v>
      </c>
      <c r="J1696" s="11">
        <v>43996</v>
      </c>
      <c r="K1696" s="16">
        <v>3</v>
      </c>
      <c r="L1696" s="10" t="s">
        <v>20</v>
      </c>
      <c r="M1696" s="10">
        <f t="shared" si="105"/>
        <v>2020</v>
      </c>
      <c r="N1696" s="10">
        <f t="shared" si="106"/>
        <v>6</v>
      </c>
      <c r="O1696" s="10" t="str">
        <f>VLOOKUP(L1696,'User input'!$D$6:$E$16,2,FALSE)</f>
        <v>Hyperwotsit</v>
      </c>
      <c r="P1696" s="10">
        <f>VLOOKUP(L1696,'User input'!$D$6:$G$16,3,FALSE)</f>
        <v>2.0099999999999998</v>
      </c>
      <c r="Q1696" s="10">
        <f>VLOOKUP(L1696,'User input'!$D$6:$G$16,4,FALSE)</f>
        <v>20</v>
      </c>
      <c r="R1696" s="10">
        <f t="shared" si="107"/>
        <v>60</v>
      </c>
      <c r="S1696" s="27">
        <f t="shared" si="104"/>
        <v>120.6</v>
      </c>
      <c r="T1696" s="27">
        <f>IF(K1696&lt;'User input'!$I$9,'User input'!$J$8,IF(K1696&lt;'User input'!$I$10,'User input'!$J$9,IF(K1696&lt;'User input'!$I$11,'User input'!$J$10,'User input'!$J$11)))*S1696</f>
        <v>0</v>
      </c>
      <c r="U1696" s="27">
        <f>K1696*'User input'!$J$17+'User input'!$J$16</f>
        <v>0.5</v>
      </c>
    </row>
    <row r="1697" spans="1:21" x14ac:dyDescent="0.25">
      <c r="A1697" s="17">
        <v>1741</v>
      </c>
      <c r="B1697" s="6" t="s">
        <v>5016</v>
      </c>
      <c r="C1697" s="6" t="s">
        <v>1631</v>
      </c>
      <c r="D1697" s="6" t="s">
        <v>28</v>
      </c>
      <c r="E1697" s="6" t="s">
        <v>29</v>
      </c>
      <c r="F1697" s="15">
        <v>90</v>
      </c>
      <c r="G1697" s="6" t="s">
        <v>5017</v>
      </c>
      <c r="H1697" s="6" t="s">
        <v>5018</v>
      </c>
      <c r="I1697" s="6" t="s">
        <v>32</v>
      </c>
      <c r="J1697" s="7">
        <v>43793</v>
      </c>
      <c r="K1697" s="15">
        <v>5</v>
      </c>
      <c r="L1697" s="6" t="s">
        <v>78</v>
      </c>
      <c r="M1697" s="6">
        <f t="shared" si="105"/>
        <v>2019</v>
      </c>
      <c r="N1697" s="6">
        <f t="shared" si="106"/>
        <v>11</v>
      </c>
      <c r="O1697" s="6" t="str">
        <f>VLOOKUP(L1697,'User input'!$D$6:$E$16,2,FALSE)</f>
        <v>Ultrathing V2</v>
      </c>
      <c r="P1697" s="6">
        <f>VLOOKUP(L1697,'User input'!$D$6:$G$16,3,FALSE)</f>
        <v>2.95</v>
      </c>
      <c r="Q1697" s="6">
        <f>VLOOKUP(L1697,'User input'!$D$6:$G$16,4,FALSE)</f>
        <v>20</v>
      </c>
      <c r="R1697" s="6">
        <f t="shared" si="107"/>
        <v>100</v>
      </c>
      <c r="S1697" s="26">
        <f t="shared" si="104"/>
        <v>295</v>
      </c>
      <c r="T1697" s="26">
        <f>IF(K1697&lt;'User input'!$I$9,'User input'!$J$8,IF(K1697&lt;'User input'!$I$10,'User input'!$J$9,IF(K1697&lt;'User input'!$I$11,'User input'!$J$10,'User input'!$J$11)))*S1697</f>
        <v>0</v>
      </c>
      <c r="U1697" s="26">
        <f>K1697*'User input'!$J$17+'User input'!$J$16</f>
        <v>0.5</v>
      </c>
    </row>
    <row r="1698" spans="1:21" x14ac:dyDescent="0.25">
      <c r="A1698" s="18">
        <v>1742</v>
      </c>
      <c r="B1698" s="10" t="s">
        <v>4121</v>
      </c>
      <c r="C1698" s="10" t="s">
        <v>5019</v>
      </c>
      <c r="D1698" s="10" t="s">
        <v>28</v>
      </c>
      <c r="E1698" s="10" t="s">
        <v>29</v>
      </c>
      <c r="F1698" s="16">
        <v>30</v>
      </c>
      <c r="G1698" s="10" t="s">
        <v>5020</v>
      </c>
      <c r="H1698" s="10" t="s">
        <v>5021</v>
      </c>
      <c r="I1698" s="10" t="s">
        <v>32</v>
      </c>
      <c r="J1698" s="11">
        <v>44357</v>
      </c>
      <c r="K1698" s="16">
        <v>70</v>
      </c>
      <c r="L1698" s="10" t="s">
        <v>33</v>
      </c>
      <c r="M1698" s="10">
        <f t="shared" si="105"/>
        <v>2021</v>
      </c>
      <c r="N1698" s="10">
        <f t="shared" si="106"/>
        <v>6</v>
      </c>
      <c r="O1698" s="10" t="str">
        <f>VLOOKUP(L1698,'User input'!$D$6:$E$16,2,FALSE)</f>
        <v>Megawidget L</v>
      </c>
      <c r="P1698" s="10">
        <f>VLOOKUP(L1698,'User input'!$D$6:$G$16,3,FALSE)</f>
        <v>1.79</v>
      </c>
      <c r="Q1698" s="10">
        <f>VLOOKUP(L1698,'User input'!$D$6:$G$16,4,FALSE)</f>
        <v>24</v>
      </c>
      <c r="R1698" s="10">
        <f t="shared" si="107"/>
        <v>1680</v>
      </c>
      <c r="S1698" s="27">
        <f t="shared" si="104"/>
        <v>3007.2000000000003</v>
      </c>
      <c r="T1698" s="27">
        <f>IF(K1698&lt;'User input'!$I$9,'User input'!$J$8,IF(K1698&lt;'User input'!$I$10,'User input'!$J$9,IF(K1698&lt;'User input'!$I$11,'User input'!$J$10,'User input'!$J$11)))*S1698</f>
        <v>150.36000000000001</v>
      </c>
      <c r="U1698" s="27">
        <f>K1698*'User input'!$J$17+'User input'!$J$16</f>
        <v>0.5</v>
      </c>
    </row>
    <row r="1699" spans="1:21" x14ac:dyDescent="0.25">
      <c r="A1699" s="17">
        <v>1743</v>
      </c>
      <c r="B1699" s="6" t="s">
        <v>5022</v>
      </c>
      <c r="C1699" s="6" t="s">
        <v>3152</v>
      </c>
      <c r="D1699" s="6" t="s">
        <v>15</v>
      </c>
      <c r="E1699" s="6" t="s">
        <v>16</v>
      </c>
      <c r="F1699" s="15">
        <v>30</v>
      </c>
      <c r="G1699" s="6" t="s">
        <v>5023</v>
      </c>
      <c r="H1699" s="6" t="s">
        <v>575</v>
      </c>
      <c r="I1699" s="6" t="s">
        <v>32</v>
      </c>
      <c r="J1699" s="7">
        <v>44123</v>
      </c>
      <c r="K1699" s="15">
        <v>7</v>
      </c>
      <c r="L1699" s="6" t="s">
        <v>99</v>
      </c>
      <c r="M1699" s="6">
        <f t="shared" si="105"/>
        <v>2020</v>
      </c>
      <c r="N1699" s="6">
        <f t="shared" si="106"/>
        <v>10</v>
      </c>
      <c r="O1699" s="6" t="str">
        <f>VLOOKUP(L1699,'User input'!$D$6:$E$16,2,FALSE)</f>
        <v>Superwossname</v>
      </c>
      <c r="P1699" s="6">
        <f>VLOOKUP(L1699,'User input'!$D$6:$G$16,3,FALSE)</f>
        <v>3.49</v>
      </c>
      <c r="Q1699" s="6">
        <f>VLOOKUP(L1699,'User input'!$D$6:$G$16,4,FALSE)</f>
        <v>20</v>
      </c>
      <c r="R1699" s="6">
        <f t="shared" si="107"/>
        <v>140</v>
      </c>
      <c r="S1699" s="26">
        <f t="shared" si="104"/>
        <v>488.6</v>
      </c>
      <c r="T1699" s="26">
        <f>IF(K1699&lt;'User input'!$I$9,'User input'!$J$8,IF(K1699&lt;'User input'!$I$10,'User input'!$J$9,IF(K1699&lt;'User input'!$I$11,'User input'!$J$10,'User input'!$J$11)))*S1699</f>
        <v>0</v>
      </c>
      <c r="U1699" s="26">
        <f>K1699*'User input'!$J$17+'User input'!$J$16</f>
        <v>0.5</v>
      </c>
    </row>
    <row r="1700" spans="1:21" x14ac:dyDescent="0.25">
      <c r="A1700" s="18">
        <v>1744</v>
      </c>
      <c r="B1700" s="10" t="s">
        <v>5024</v>
      </c>
      <c r="C1700" s="10" t="s">
        <v>5025</v>
      </c>
      <c r="D1700" s="10" t="s">
        <v>28</v>
      </c>
      <c r="E1700" s="10" t="s">
        <v>29</v>
      </c>
      <c r="F1700" s="16">
        <v>90</v>
      </c>
      <c r="G1700" s="10" t="s">
        <v>5026</v>
      </c>
      <c r="H1700" s="10" t="s">
        <v>4169</v>
      </c>
      <c r="I1700" s="10" t="s">
        <v>32</v>
      </c>
      <c r="J1700" s="11">
        <v>44443</v>
      </c>
      <c r="K1700" s="16">
        <v>67</v>
      </c>
      <c r="L1700" s="10" t="s">
        <v>68</v>
      </c>
      <c r="M1700" s="10">
        <f t="shared" si="105"/>
        <v>2021</v>
      </c>
      <c r="N1700" s="10">
        <f t="shared" si="106"/>
        <v>9</v>
      </c>
      <c r="O1700" s="10" t="str">
        <f>VLOOKUP(L1700,'User input'!$D$6:$E$16,2,FALSE)</f>
        <v>Megawidget M</v>
      </c>
      <c r="P1700" s="10">
        <f>VLOOKUP(L1700,'User input'!$D$6:$G$16,3,FALSE)</f>
        <v>1.29</v>
      </c>
      <c r="Q1700" s="10">
        <f>VLOOKUP(L1700,'User input'!$D$6:$G$16,4,FALSE)</f>
        <v>24</v>
      </c>
      <c r="R1700" s="10">
        <f t="shared" si="107"/>
        <v>1608</v>
      </c>
      <c r="S1700" s="27">
        <f t="shared" si="104"/>
        <v>2074.3200000000002</v>
      </c>
      <c r="T1700" s="27">
        <f>IF(K1700&lt;'User input'!$I$9,'User input'!$J$8,IF(K1700&lt;'User input'!$I$10,'User input'!$J$9,IF(K1700&lt;'User input'!$I$11,'User input'!$J$10,'User input'!$J$11)))*S1700</f>
        <v>103.71600000000001</v>
      </c>
      <c r="U1700" s="27">
        <f>K1700*'User input'!$J$17+'User input'!$J$16</f>
        <v>0.5</v>
      </c>
    </row>
    <row r="1701" spans="1:21" x14ac:dyDescent="0.25">
      <c r="A1701" s="17">
        <v>1745</v>
      </c>
      <c r="B1701" s="6" t="s">
        <v>5027</v>
      </c>
      <c r="C1701" s="6" t="s">
        <v>2109</v>
      </c>
      <c r="D1701" s="6" t="s">
        <v>15</v>
      </c>
      <c r="E1701" s="6" t="s">
        <v>16</v>
      </c>
      <c r="F1701" s="15">
        <v>90</v>
      </c>
      <c r="G1701" s="6" t="s">
        <v>5028</v>
      </c>
      <c r="H1701" s="6" t="s">
        <v>5029</v>
      </c>
      <c r="I1701" s="6" t="s">
        <v>176</v>
      </c>
      <c r="J1701" s="7">
        <v>44261</v>
      </c>
      <c r="K1701" s="15">
        <v>34</v>
      </c>
      <c r="L1701" s="6" t="s">
        <v>157</v>
      </c>
      <c r="M1701" s="6">
        <f t="shared" si="105"/>
        <v>2021</v>
      </c>
      <c r="N1701" s="6">
        <f t="shared" si="106"/>
        <v>3</v>
      </c>
      <c r="O1701" s="6" t="str">
        <f>VLOOKUP(L1701,'User input'!$D$6:$E$16,2,FALSE)</f>
        <v>Ultrathing V3</v>
      </c>
      <c r="P1701" s="6">
        <f>VLOOKUP(L1701,'User input'!$D$6:$G$16,3,FALSE)</f>
        <v>3.39</v>
      </c>
      <c r="Q1701" s="6">
        <f>VLOOKUP(L1701,'User input'!$D$6:$G$16,4,FALSE)</f>
        <v>24</v>
      </c>
      <c r="R1701" s="6">
        <f t="shared" si="107"/>
        <v>816</v>
      </c>
      <c r="S1701" s="26">
        <f t="shared" si="104"/>
        <v>2766.2400000000002</v>
      </c>
      <c r="T1701" s="26">
        <f>IF(K1701&lt;'User input'!$I$9,'User input'!$J$8,IF(K1701&lt;'User input'!$I$10,'User input'!$J$9,IF(K1701&lt;'User input'!$I$11,'User input'!$J$10,'User input'!$J$11)))*S1701</f>
        <v>82.987200000000001</v>
      </c>
      <c r="U1701" s="26">
        <f>K1701*'User input'!$J$17+'User input'!$J$16</f>
        <v>0.5</v>
      </c>
    </row>
    <row r="1702" spans="1:21" x14ac:dyDescent="0.25">
      <c r="A1702" s="18">
        <v>1746</v>
      </c>
      <c r="B1702" s="10" t="s">
        <v>5030</v>
      </c>
      <c r="C1702" s="10" t="s">
        <v>2355</v>
      </c>
      <c r="D1702" s="10" t="s">
        <v>49</v>
      </c>
      <c r="E1702" s="10" t="s">
        <v>16</v>
      </c>
      <c r="F1702" s="16">
        <v>90</v>
      </c>
      <c r="G1702" s="10" t="s">
        <v>5031</v>
      </c>
      <c r="H1702" s="10" t="s">
        <v>5032</v>
      </c>
      <c r="I1702" s="10" t="s">
        <v>122</v>
      </c>
      <c r="J1702" s="11">
        <v>44473</v>
      </c>
      <c r="K1702" s="16">
        <v>48</v>
      </c>
      <c r="L1702" s="10" t="s">
        <v>68</v>
      </c>
      <c r="M1702" s="10">
        <f t="shared" si="105"/>
        <v>2021</v>
      </c>
      <c r="N1702" s="10">
        <f t="shared" si="106"/>
        <v>10</v>
      </c>
      <c r="O1702" s="10" t="str">
        <f>VLOOKUP(L1702,'User input'!$D$6:$E$16,2,FALSE)</f>
        <v>Megawidget M</v>
      </c>
      <c r="P1702" s="10">
        <f>VLOOKUP(L1702,'User input'!$D$6:$G$16,3,FALSE)</f>
        <v>1.29</v>
      </c>
      <c r="Q1702" s="10">
        <f>VLOOKUP(L1702,'User input'!$D$6:$G$16,4,FALSE)</f>
        <v>24</v>
      </c>
      <c r="R1702" s="10">
        <f t="shared" si="107"/>
        <v>1152</v>
      </c>
      <c r="S1702" s="27">
        <f t="shared" si="104"/>
        <v>1486.08</v>
      </c>
      <c r="T1702" s="27">
        <f>IF(K1702&lt;'User input'!$I$9,'User input'!$J$8,IF(K1702&lt;'User input'!$I$10,'User input'!$J$9,IF(K1702&lt;'User input'!$I$11,'User input'!$J$10,'User input'!$J$11)))*S1702</f>
        <v>44.582399999999993</v>
      </c>
      <c r="U1702" s="27">
        <f>K1702*'User input'!$J$17+'User input'!$J$16</f>
        <v>0.5</v>
      </c>
    </row>
    <row r="1703" spans="1:21" x14ac:dyDescent="0.25">
      <c r="A1703" s="17">
        <v>1747</v>
      </c>
      <c r="B1703" s="6" t="s">
        <v>5033</v>
      </c>
      <c r="C1703" s="6" t="s">
        <v>5034</v>
      </c>
      <c r="D1703" s="6" t="s">
        <v>15</v>
      </c>
      <c r="E1703" s="6" t="s">
        <v>16</v>
      </c>
      <c r="F1703" s="15">
        <v>30</v>
      </c>
      <c r="G1703" s="6" t="s">
        <v>5035</v>
      </c>
      <c r="H1703" s="6" t="s">
        <v>2753</v>
      </c>
      <c r="I1703" s="6" t="s">
        <v>291</v>
      </c>
      <c r="J1703" s="7">
        <v>44182</v>
      </c>
      <c r="K1703" s="15">
        <v>67</v>
      </c>
      <c r="L1703" s="6" t="s">
        <v>44</v>
      </c>
      <c r="M1703" s="6">
        <f t="shared" si="105"/>
        <v>2020</v>
      </c>
      <c r="N1703" s="6">
        <f t="shared" si="106"/>
        <v>12</v>
      </c>
      <c r="O1703" s="6" t="str">
        <f>VLOOKUP(L1703,'User input'!$D$6:$E$16,2,FALSE)</f>
        <v>Gigastuff</v>
      </c>
      <c r="P1703" s="6">
        <f>VLOOKUP(L1703,'User input'!$D$6:$G$16,3,FALSE)</f>
        <v>1.89</v>
      </c>
      <c r="Q1703" s="6">
        <f>VLOOKUP(L1703,'User input'!$D$6:$G$16,4,FALSE)</f>
        <v>18</v>
      </c>
      <c r="R1703" s="6">
        <f t="shared" si="107"/>
        <v>1206</v>
      </c>
      <c r="S1703" s="26">
        <f t="shared" si="104"/>
        <v>2279.3399999999997</v>
      </c>
      <c r="T1703" s="26">
        <f>IF(K1703&lt;'User input'!$I$9,'User input'!$J$8,IF(K1703&lt;'User input'!$I$10,'User input'!$J$9,IF(K1703&lt;'User input'!$I$11,'User input'!$J$10,'User input'!$J$11)))*S1703</f>
        <v>113.96699999999998</v>
      </c>
      <c r="U1703" s="26">
        <f>K1703*'User input'!$J$17+'User input'!$J$16</f>
        <v>0.5</v>
      </c>
    </row>
    <row r="1704" spans="1:21" x14ac:dyDescent="0.25">
      <c r="A1704" s="18">
        <v>1748</v>
      </c>
      <c r="B1704" s="10" t="s">
        <v>3699</v>
      </c>
      <c r="C1704" s="10" t="s">
        <v>5036</v>
      </c>
      <c r="D1704" s="10" t="s">
        <v>28</v>
      </c>
      <c r="E1704" s="10" t="s">
        <v>29</v>
      </c>
      <c r="F1704" s="16">
        <v>30</v>
      </c>
      <c r="G1704" s="10" t="s">
        <v>5037</v>
      </c>
      <c r="H1704" s="10" t="s">
        <v>4269</v>
      </c>
      <c r="I1704" s="10" t="s">
        <v>176</v>
      </c>
      <c r="J1704" s="11">
        <v>44471</v>
      </c>
      <c r="K1704" s="16">
        <v>75</v>
      </c>
      <c r="L1704" s="10" t="s">
        <v>52</v>
      </c>
      <c r="M1704" s="10">
        <f t="shared" si="105"/>
        <v>2021</v>
      </c>
      <c r="N1704" s="10">
        <f t="shared" si="106"/>
        <v>10</v>
      </c>
      <c r="O1704" s="10" t="str">
        <f>VLOOKUP(L1704,'User input'!$D$6:$E$16,2,FALSE)</f>
        <v>Megawidget S</v>
      </c>
      <c r="P1704" s="10">
        <f>VLOOKUP(L1704,'User input'!$D$6:$G$16,3,FALSE)</f>
        <v>0.69</v>
      </c>
      <c r="Q1704" s="10">
        <f>VLOOKUP(L1704,'User input'!$D$6:$G$16,4,FALSE)</f>
        <v>24</v>
      </c>
      <c r="R1704" s="10">
        <f t="shared" si="107"/>
        <v>1800</v>
      </c>
      <c r="S1704" s="27">
        <f t="shared" si="104"/>
        <v>1242</v>
      </c>
      <c r="T1704" s="27">
        <f>IF(K1704&lt;'User input'!$I$9,'User input'!$J$8,IF(K1704&lt;'User input'!$I$10,'User input'!$J$9,IF(K1704&lt;'User input'!$I$11,'User input'!$J$10,'User input'!$J$11)))*S1704</f>
        <v>62.1</v>
      </c>
      <c r="U1704" s="27">
        <f>K1704*'User input'!$J$17+'User input'!$J$16</f>
        <v>0.5</v>
      </c>
    </row>
    <row r="1705" spans="1:21" x14ac:dyDescent="0.25">
      <c r="A1705" s="17">
        <v>1749</v>
      </c>
      <c r="B1705" s="6" t="s">
        <v>495</v>
      </c>
      <c r="C1705" s="6" t="s">
        <v>3361</v>
      </c>
      <c r="D1705" s="6" t="s">
        <v>49</v>
      </c>
      <c r="E1705" s="6" t="s">
        <v>16</v>
      </c>
      <c r="F1705" s="15">
        <v>90</v>
      </c>
      <c r="G1705" s="6" t="s">
        <v>5038</v>
      </c>
      <c r="H1705" s="6" t="s">
        <v>522</v>
      </c>
      <c r="I1705" s="6" t="s">
        <v>32</v>
      </c>
      <c r="J1705" s="7">
        <v>43584</v>
      </c>
      <c r="K1705" s="15">
        <v>78</v>
      </c>
      <c r="L1705" s="6" t="s">
        <v>52</v>
      </c>
      <c r="M1705" s="6">
        <f t="shared" si="105"/>
        <v>2019</v>
      </c>
      <c r="N1705" s="6">
        <f t="shared" si="106"/>
        <v>4</v>
      </c>
      <c r="O1705" s="6" t="str">
        <f>VLOOKUP(L1705,'User input'!$D$6:$E$16,2,FALSE)</f>
        <v>Megawidget S</v>
      </c>
      <c r="P1705" s="6">
        <f>VLOOKUP(L1705,'User input'!$D$6:$G$16,3,FALSE)</f>
        <v>0.69</v>
      </c>
      <c r="Q1705" s="6">
        <f>VLOOKUP(L1705,'User input'!$D$6:$G$16,4,FALSE)</f>
        <v>24</v>
      </c>
      <c r="R1705" s="6">
        <f t="shared" si="107"/>
        <v>1872</v>
      </c>
      <c r="S1705" s="26">
        <f t="shared" si="104"/>
        <v>1291.6799999999998</v>
      </c>
      <c r="T1705" s="26">
        <f>IF(K1705&lt;'User input'!$I$9,'User input'!$J$8,IF(K1705&lt;'User input'!$I$10,'User input'!$J$9,IF(K1705&lt;'User input'!$I$11,'User input'!$J$10,'User input'!$J$11)))*S1705</f>
        <v>64.583999999999989</v>
      </c>
      <c r="U1705" s="26">
        <f>K1705*'User input'!$J$17+'User input'!$J$16</f>
        <v>0.5</v>
      </c>
    </row>
    <row r="1706" spans="1:21" x14ac:dyDescent="0.25">
      <c r="A1706" s="18">
        <v>1750</v>
      </c>
      <c r="B1706" s="10" t="s">
        <v>5039</v>
      </c>
      <c r="C1706" s="10" t="s">
        <v>1461</v>
      </c>
      <c r="D1706" s="10" t="s">
        <v>28</v>
      </c>
      <c r="E1706" s="10" t="s">
        <v>29</v>
      </c>
      <c r="F1706" s="16">
        <v>60</v>
      </c>
      <c r="G1706" s="10" t="s">
        <v>5040</v>
      </c>
      <c r="H1706" s="10" t="s">
        <v>5041</v>
      </c>
      <c r="I1706" s="10" t="s">
        <v>291</v>
      </c>
      <c r="J1706" s="11">
        <v>43530</v>
      </c>
      <c r="K1706" s="16">
        <v>2</v>
      </c>
      <c r="L1706" s="10" t="s">
        <v>68</v>
      </c>
      <c r="M1706" s="10">
        <f t="shared" si="105"/>
        <v>2019</v>
      </c>
      <c r="N1706" s="10">
        <f t="shared" si="106"/>
        <v>3</v>
      </c>
      <c r="O1706" s="10" t="str">
        <f>VLOOKUP(L1706,'User input'!$D$6:$E$16,2,FALSE)</f>
        <v>Megawidget M</v>
      </c>
      <c r="P1706" s="10">
        <f>VLOOKUP(L1706,'User input'!$D$6:$G$16,3,FALSE)</f>
        <v>1.29</v>
      </c>
      <c r="Q1706" s="10">
        <f>VLOOKUP(L1706,'User input'!$D$6:$G$16,4,FALSE)</f>
        <v>24</v>
      </c>
      <c r="R1706" s="10">
        <f t="shared" si="107"/>
        <v>48</v>
      </c>
      <c r="S1706" s="27">
        <f t="shared" si="104"/>
        <v>61.92</v>
      </c>
      <c r="T1706" s="27">
        <f>IF(K1706&lt;'User input'!$I$9,'User input'!$J$8,IF(K1706&lt;'User input'!$I$10,'User input'!$J$9,IF(K1706&lt;'User input'!$I$11,'User input'!$J$10,'User input'!$J$11)))*S1706</f>
        <v>0</v>
      </c>
      <c r="U1706" s="27">
        <f>K1706*'User input'!$J$17+'User input'!$J$16</f>
        <v>0.5</v>
      </c>
    </row>
    <row r="1707" spans="1:21" x14ac:dyDescent="0.25">
      <c r="A1707" s="17">
        <v>1751</v>
      </c>
      <c r="B1707" s="6" t="s">
        <v>5042</v>
      </c>
      <c r="C1707" s="6" t="s">
        <v>3799</v>
      </c>
      <c r="D1707" s="6" t="s">
        <v>28</v>
      </c>
      <c r="E1707" s="6" t="s">
        <v>29</v>
      </c>
      <c r="F1707" s="15">
        <v>30</v>
      </c>
      <c r="G1707" s="6" t="s">
        <v>5043</v>
      </c>
      <c r="H1707" s="6" t="s">
        <v>4511</v>
      </c>
      <c r="I1707" s="6" t="s">
        <v>32</v>
      </c>
      <c r="J1707" s="7">
        <v>43790</v>
      </c>
      <c r="K1707" s="15">
        <v>76</v>
      </c>
      <c r="L1707" s="6" t="s">
        <v>62</v>
      </c>
      <c r="M1707" s="6">
        <f t="shared" si="105"/>
        <v>2019</v>
      </c>
      <c r="N1707" s="6">
        <f t="shared" si="106"/>
        <v>11</v>
      </c>
      <c r="O1707" s="6" t="str">
        <f>VLOOKUP(L1707,'User input'!$D$6:$E$16,2,FALSE)</f>
        <v>Ultrathing V4</v>
      </c>
      <c r="P1707" s="6">
        <f>VLOOKUP(L1707,'User input'!$D$6:$G$16,3,FALSE)</f>
        <v>3.99</v>
      </c>
      <c r="Q1707" s="6">
        <f>VLOOKUP(L1707,'User input'!$D$6:$G$16,4,FALSE)</f>
        <v>24</v>
      </c>
      <c r="R1707" s="6">
        <f t="shared" si="107"/>
        <v>1824</v>
      </c>
      <c r="S1707" s="26">
        <f t="shared" si="104"/>
        <v>7277.76</v>
      </c>
      <c r="T1707" s="26">
        <f>IF(K1707&lt;'User input'!$I$9,'User input'!$J$8,IF(K1707&lt;'User input'!$I$10,'User input'!$J$9,IF(K1707&lt;'User input'!$I$11,'User input'!$J$10,'User input'!$J$11)))*S1707</f>
        <v>363.88800000000003</v>
      </c>
      <c r="U1707" s="26">
        <f>K1707*'User input'!$J$17+'User input'!$J$16</f>
        <v>0.5</v>
      </c>
    </row>
    <row r="1708" spans="1:21" x14ac:dyDescent="0.25">
      <c r="A1708" s="18">
        <v>1752</v>
      </c>
      <c r="B1708" s="10" t="s">
        <v>5044</v>
      </c>
      <c r="C1708" s="10" t="s">
        <v>1600</v>
      </c>
      <c r="D1708" s="10" t="s">
        <v>617</v>
      </c>
      <c r="E1708" s="10" t="s">
        <v>29</v>
      </c>
      <c r="F1708" s="16">
        <v>90</v>
      </c>
      <c r="G1708" s="10" t="s">
        <v>5045</v>
      </c>
      <c r="H1708" s="10" t="s">
        <v>152</v>
      </c>
      <c r="I1708" s="10" t="s">
        <v>25</v>
      </c>
      <c r="J1708" s="11">
        <v>43580</v>
      </c>
      <c r="K1708" s="16">
        <v>18</v>
      </c>
      <c r="L1708" s="10" t="s">
        <v>44</v>
      </c>
      <c r="M1708" s="10">
        <f t="shared" si="105"/>
        <v>2019</v>
      </c>
      <c r="N1708" s="10">
        <f t="shared" si="106"/>
        <v>4</v>
      </c>
      <c r="O1708" s="10" t="str">
        <f>VLOOKUP(L1708,'User input'!$D$6:$E$16,2,FALSE)</f>
        <v>Gigastuff</v>
      </c>
      <c r="P1708" s="10">
        <f>VLOOKUP(L1708,'User input'!$D$6:$G$16,3,FALSE)</f>
        <v>1.89</v>
      </c>
      <c r="Q1708" s="10">
        <f>VLOOKUP(L1708,'User input'!$D$6:$G$16,4,FALSE)</f>
        <v>18</v>
      </c>
      <c r="R1708" s="10">
        <f t="shared" si="107"/>
        <v>324</v>
      </c>
      <c r="S1708" s="27">
        <f t="shared" si="104"/>
        <v>612.36</v>
      </c>
      <c r="T1708" s="27">
        <f>IF(K1708&lt;'User input'!$I$9,'User input'!$J$8,IF(K1708&lt;'User input'!$I$10,'User input'!$J$9,IF(K1708&lt;'User input'!$I$11,'User input'!$J$10,'User input'!$J$11)))*S1708</f>
        <v>0</v>
      </c>
      <c r="U1708" s="27">
        <f>K1708*'User input'!$J$17+'User input'!$J$16</f>
        <v>0.5</v>
      </c>
    </row>
    <row r="1709" spans="1:21" x14ac:dyDescent="0.25">
      <c r="A1709" s="17">
        <v>1753</v>
      </c>
      <c r="B1709" s="6" t="s">
        <v>4938</v>
      </c>
      <c r="C1709" s="6" t="s">
        <v>3352</v>
      </c>
      <c r="D1709" s="6" t="s">
        <v>41</v>
      </c>
      <c r="E1709" s="6" t="s">
        <v>16</v>
      </c>
      <c r="F1709" s="15">
        <v>30</v>
      </c>
      <c r="G1709" s="6" t="s">
        <v>5046</v>
      </c>
      <c r="H1709" s="6" t="s">
        <v>3758</v>
      </c>
      <c r="I1709" s="6" t="s">
        <v>32</v>
      </c>
      <c r="J1709" s="7">
        <v>44298</v>
      </c>
      <c r="K1709" s="15">
        <v>47</v>
      </c>
      <c r="L1709" s="6" t="s">
        <v>52</v>
      </c>
      <c r="M1709" s="6">
        <f t="shared" si="105"/>
        <v>2021</v>
      </c>
      <c r="N1709" s="6">
        <f t="shared" si="106"/>
        <v>4</v>
      </c>
      <c r="O1709" s="6" t="str">
        <f>VLOOKUP(L1709,'User input'!$D$6:$E$16,2,FALSE)</f>
        <v>Megawidget S</v>
      </c>
      <c r="P1709" s="6">
        <f>VLOOKUP(L1709,'User input'!$D$6:$G$16,3,FALSE)</f>
        <v>0.69</v>
      </c>
      <c r="Q1709" s="6">
        <f>VLOOKUP(L1709,'User input'!$D$6:$G$16,4,FALSE)</f>
        <v>24</v>
      </c>
      <c r="R1709" s="6">
        <f t="shared" si="107"/>
        <v>1128</v>
      </c>
      <c r="S1709" s="26">
        <f t="shared" si="104"/>
        <v>778.31999999999994</v>
      </c>
      <c r="T1709" s="26">
        <f>IF(K1709&lt;'User input'!$I$9,'User input'!$J$8,IF(K1709&lt;'User input'!$I$10,'User input'!$J$9,IF(K1709&lt;'User input'!$I$11,'User input'!$J$10,'User input'!$J$11)))*S1709</f>
        <v>23.349599999999999</v>
      </c>
      <c r="U1709" s="26">
        <f>K1709*'User input'!$J$17+'User input'!$J$16</f>
        <v>0.5</v>
      </c>
    </row>
    <row r="1710" spans="1:21" x14ac:dyDescent="0.25">
      <c r="A1710" s="18">
        <v>1754</v>
      </c>
      <c r="B1710" s="10" t="s">
        <v>5047</v>
      </c>
      <c r="C1710" s="10" t="s">
        <v>284</v>
      </c>
      <c r="D1710" s="10" t="s">
        <v>41</v>
      </c>
      <c r="E1710" s="10" t="s">
        <v>16</v>
      </c>
      <c r="F1710" s="16">
        <v>30</v>
      </c>
      <c r="G1710" s="10" t="s">
        <v>5048</v>
      </c>
      <c r="H1710" s="10" t="s">
        <v>3286</v>
      </c>
      <c r="I1710" s="10" t="s">
        <v>32</v>
      </c>
      <c r="J1710" s="11">
        <v>43607</v>
      </c>
      <c r="K1710" s="16">
        <v>51</v>
      </c>
      <c r="L1710" s="10" t="s">
        <v>33</v>
      </c>
      <c r="M1710" s="10">
        <f t="shared" si="105"/>
        <v>2019</v>
      </c>
      <c r="N1710" s="10">
        <f t="shared" si="106"/>
        <v>5</v>
      </c>
      <c r="O1710" s="10" t="str">
        <f>VLOOKUP(L1710,'User input'!$D$6:$E$16,2,FALSE)</f>
        <v>Megawidget L</v>
      </c>
      <c r="P1710" s="10">
        <f>VLOOKUP(L1710,'User input'!$D$6:$G$16,3,FALSE)</f>
        <v>1.79</v>
      </c>
      <c r="Q1710" s="10">
        <f>VLOOKUP(L1710,'User input'!$D$6:$G$16,4,FALSE)</f>
        <v>24</v>
      </c>
      <c r="R1710" s="10">
        <f t="shared" si="107"/>
        <v>1224</v>
      </c>
      <c r="S1710" s="27">
        <f t="shared" si="104"/>
        <v>2190.96</v>
      </c>
      <c r="T1710" s="27">
        <f>IF(K1710&lt;'User input'!$I$9,'User input'!$J$8,IF(K1710&lt;'User input'!$I$10,'User input'!$J$9,IF(K1710&lt;'User input'!$I$11,'User input'!$J$10,'User input'!$J$11)))*S1710</f>
        <v>109.548</v>
      </c>
      <c r="U1710" s="27">
        <f>K1710*'User input'!$J$17+'User input'!$J$16</f>
        <v>0.5</v>
      </c>
    </row>
    <row r="1711" spans="1:21" x14ac:dyDescent="0.25">
      <c r="A1711" s="17">
        <v>1755</v>
      </c>
      <c r="B1711" s="6" t="s">
        <v>2843</v>
      </c>
      <c r="C1711" s="6" t="s">
        <v>5049</v>
      </c>
      <c r="D1711" s="6" t="s">
        <v>28</v>
      </c>
      <c r="E1711" s="6" t="s">
        <v>29</v>
      </c>
      <c r="F1711" s="15">
        <v>60</v>
      </c>
      <c r="G1711" s="6" t="s">
        <v>5050</v>
      </c>
      <c r="H1711" s="6" t="s">
        <v>5051</v>
      </c>
      <c r="I1711" s="6" t="s">
        <v>32</v>
      </c>
      <c r="J1711" s="7">
        <v>44051</v>
      </c>
      <c r="K1711" s="15">
        <v>4</v>
      </c>
      <c r="L1711" s="6" t="s">
        <v>39</v>
      </c>
      <c r="M1711" s="6">
        <f t="shared" si="105"/>
        <v>2020</v>
      </c>
      <c r="N1711" s="6">
        <f t="shared" si="106"/>
        <v>8</v>
      </c>
      <c r="O1711" s="6" t="str">
        <f>VLOOKUP(L1711,'User input'!$D$6:$E$16,2,FALSE)</f>
        <v>Ultrathing V1</v>
      </c>
      <c r="P1711" s="6">
        <f>VLOOKUP(L1711,'User input'!$D$6:$G$16,3,FALSE)</f>
        <v>1.79</v>
      </c>
      <c r="Q1711" s="6">
        <f>VLOOKUP(L1711,'User input'!$D$6:$G$16,4,FALSE)</f>
        <v>17</v>
      </c>
      <c r="R1711" s="6">
        <f t="shared" si="107"/>
        <v>68</v>
      </c>
      <c r="S1711" s="26">
        <f t="shared" si="104"/>
        <v>121.72</v>
      </c>
      <c r="T1711" s="26">
        <f>IF(K1711&lt;'User input'!$I$9,'User input'!$J$8,IF(K1711&lt;'User input'!$I$10,'User input'!$J$9,IF(K1711&lt;'User input'!$I$11,'User input'!$J$10,'User input'!$J$11)))*S1711</f>
        <v>0</v>
      </c>
      <c r="U1711" s="26">
        <f>K1711*'User input'!$J$17+'User input'!$J$16</f>
        <v>0.5</v>
      </c>
    </row>
    <row r="1712" spans="1:21" x14ac:dyDescent="0.25">
      <c r="A1712" s="18">
        <v>1756</v>
      </c>
      <c r="B1712" s="10" t="s">
        <v>5052</v>
      </c>
      <c r="C1712" s="10" t="s">
        <v>3248</v>
      </c>
      <c r="D1712" s="10" t="s">
        <v>28</v>
      </c>
      <c r="E1712" s="10" t="s">
        <v>29</v>
      </c>
      <c r="F1712" s="16">
        <v>30</v>
      </c>
      <c r="G1712" s="10" t="s">
        <v>5053</v>
      </c>
      <c r="H1712" s="10" t="s">
        <v>1386</v>
      </c>
      <c r="I1712" s="10" t="s">
        <v>32</v>
      </c>
      <c r="J1712" s="11">
        <v>44194</v>
      </c>
      <c r="K1712" s="16">
        <v>20</v>
      </c>
      <c r="L1712" s="10" t="s">
        <v>62</v>
      </c>
      <c r="M1712" s="10">
        <f t="shared" si="105"/>
        <v>2020</v>
      </c>
      <c r="N1712" s="10">
        <f t="shared" si="106"/>
        <v>12</v>
      </c>
      <c r="O1712" s="10" t="str">
        <f>VLOOKUP(L1712,'User input'!$D$6:$E$16,2,FALSE)</f>
        <v>Ultrathing V4</v>
      </c>
      <c r="P1712" s="10">
        <f>VLOOKUP(L1712,'User input'!$D$6:$G$16,3,FALSE)</f>
        <v>3.99</v>
      </c>
      <c r="Q1712" s="10">
        <f>VLOOKUP(L1712,'User input'!$D$6:$G$16,4,FALSE)</f>
        <v>24</v>
      </c>
      <c r="R1712" s="10">
        <f t="shared" si="107"/>
        <v>480</v>
      </c>
      <c r="S1712" s="27">
        <f t="shared" si="104"/>
        <v>1915.2</v>
      </c>
      <c r="T1712" s="27">
        <f>IF(K1712&lt;'User input'!$I$9,'User input'!$J$8,IF(K1712&lt;'User input'!$I$10,'User input'!$J$9,IF(K1712&lt;'User input'!$I$11,'User input'!$J$10,'User input'!$J$11)))*S1712</f>
        <v>57.455999999999996</v>
      </c>
      <c r="U1712" s="27">
        <f>K1712*'User input'!$J$17+'User input'!$J$16</f>
        <v>0.5</v>
      </c>
    </row>
    <row r="1713" spans="1:21" x14ac:dyDescent="0.25">
      <c r="A1713" s="17">
        <v>1757</v>
      </c>
      <c r="B1713" s="6" t="s">
        <v>2970</v>
      </c>
      <c r="C1713" s="6" t="s">
        <v>5054</v>
      </c>
      <c r="D1713" s="6" t="s">
        <v>28</v>
      </c>
      <c r="E1713" s="6" t="s">
        <v>29</v>
      </c>
      <c r="F1713" s="15">
        <v>60</v>
      </c>
      <c r="G1713" s="6" t="s">
        <v>5055</v>
      </c>
      <c r="H1713" s="6" t="s">
        <v>4058</v>
      </c>
      <c r="I1713" s="6" t="s">
        <v>881</v>
      </c>
      <c r="J1713" s="7">
        <v>44128</v>
      </c>
      <c r="K1713" s="15">
        <v>45</v>
      </c>
      <c r="L1713" s="6" t="s">
        <v>62</v>
      </c>
      <c r="M1713" s="6">
        <f t="shared" si="105"/>
        <v>2020</v>
      </c>
      <c r="N1713" s="6">
        <f t="shared" si="106"/>
        <v>10</v>
      </c>
      <c r="O1713" s="6" t="str">
        <f>VLOOKUP(L1713,'User input'!$D$6:$E$16,2,FALSE)</f>
        <v>Ultrathing V4</v>
      </c>
      <c r="P1713" s="6">
        <f>VLOOKUP(L1713,'User input'!$D$6:$G$16,3,FALSE)</f>
        <v>3.99</v>
      </c>
      <c r="Q1713" s="6">
        <f>VLOOKUP(L1713,'User input'!$D$6:$G$16,4,FALSE)</f>
        <v>24</v>
      </c>
      <c r="R1713" s="6">
        <f t="shared" si="107"/>
        <v>1080</v>
      </c>
      <c r="S1713" s="26">
        <f t="shared" si="104"/>
        <v>4309.2</v>
      </c>
      <c r="T1713" s="26">
        <f>IF(K1713&lt;'User input'!$I$9,'User input'!$J$8,IF(K1713&lt;'User input'!$I$10,'User input'!$J$9,IF(K1713&lt;'User input'!$I$11,'User input'!$J$10,'User input'!$J$11)))*S1713</f>
        <v>129.27599999999998</v>
      </c>
      <c r="U1713" s="26">
        <f>K1713*'User input'!$J$17+'User input'!$J$16</f>
        <v>0.5</v>
      </c>
    </row>
    <row r="1714" spans="1:21" x14ac:dyDescent="0.25">
      <c r="A1714" s="18">
        <v>1758</v>
      </c>
      <c r="B1714" s="10" t="s">
        <v>5056</v>
      </c>
      <c r="C1714" s="10" t="s">
        <v>1620</v>
      </c>
      <c r="D1714" s="10" t="s">
        <v>15</v>
      </c>
      <c r="E1714" s="10" t="s">
        <v>16</v>
      </c>
      <c r="F1714" s="16">
        <v>30</v>
      </c>
      <c r="G1714" s="10" t="s">
        <v>5057</v>
      </c>
      <c r="H1714" s="10" t="s">
        <v>1237</v>
      </c>
      <c r="I1714" s="10" t="s">
        <v>38</v>
      </c>
      <c r="J1714" s="11">
        <v>44207</v>
      </c>
      <c r="K1714" s="16">
        <v>82</v>
      </c>
      <c r="L1714" s="10" t="s">
        <v>99</v>
      </c>
      <c r="M1714" s="10">
        <f t="shared" si="105"/>
        <v>2021</v>
      </c>
      <c r="N1714" s="10">
        <f t="shared" si="106"/>
        <v>1</v>
      </c>
      <c r="O1714" s="10" t="str">
        <f>VLOOKUP(L1714,'User input'!$D$6:$E$16,2,FALSE)</f>
        <v>Superwossname</v>
      </c>
      <c r="P1714" s="10">
        <f>VLOOKUP(L1714,'User input'!$D$6:$G$16,3,FALSE)</f>
        <v>3.49</v>
      </c>
      <c r="Q1714" s="10">
        <f>VLOOKUP(L1714,'User input'!$D$6:$G$16,4,FALSE)</f>
        <v>20</v>
      </c>
      <c r="R1714" s="10">
        <f t="shared" si="107"/>
        <v>1640</v>
      </c>
      <c r="S1714" s="27">
        <f t="shared" si="104"/>
        <v>5723.6</v>
      </c>
      <c r="T1714" s="27">
        <f>IF(K1714&lt;'User input'!$I$9,'User input'!$J$8,IF(K1714&lt;'User input'!$I$10,'User input'!$J$9,IF(K1714&lt;'User input'!$I$11,'User input'!$J$10,'User input'!$J$11)))*S1714</f>
        <v>286.18</v>
      </c>
      <c r="U1714" s="27">
        <f>K1714*'User input'!$J$17+'User input'!$J$16</f>
        <v>0.5</v>
      </c>
    </row>
    <row r="1715" spans="1:21" x14ac:dyDescent="0.25">
      <c r="A1715" s="17">
        <v>1759</v>
      </c>
      <c r="B1715" s="6" t="s">
        <v>5058</v>
      </c>
      <c r="C1715" s="6" t="s">
        <v>5059</v>
      </c>
      <c r="D1715" s="6" t="s">
        <v>15</v>
      </c>
      <c r="E1715" s="6" t="s">
        <v>16</v>
      </c>
      <c r="F1715" s="15">
        <v>60</v>
      </c>
      <c r="G1715" s="6" t="s">
        <v>5060</v>
      </c>
      <c r="H1715" s="6" t="s">
        <v>5061</v>
      </c>
      <c r="I1715" s="6" t="s">
        <v>291</v>
      </c>
      <c r="J1715" s="7">
        <v>44479</v>
      </c>
      <c r="K1715" s="15">
        <v>50</v>
      </c>
      <c r="L1715" s="6" t="s">
        <v>99</v>
      </c>
      <c r="M1715" s="6">
        <f t="shared" si="105"/>
        <v>2021</v>
      </c>
      <c r="N1715" s="6">
        <f t="shared" si="106"/>
        <v>10</v>
      </c>
      <c r="O1715" s="6" t="str">
        <f>VLOOKUP(L1715,'User input'!$D$6:$E$16,2,FALSE)</f>
        <v>Superwossname</v>
      </c>
      <c r="P1715" s="6">
        <f>VLOOKUP(L1715,'User input'!$D$6:$G$16,3,FALSE)</f>
        <v>3.49</v>
      </c>
      <c r="Q1715" s="6">
        <f>VLOOKUP(L1715,'User input'!$D$6:$G$16,4,FALSE)</f>
        <v>20</v>
      </c>
      <c r="R1715" s="6">
        <f t="shared" si="107"/>
        <v>1000</v>
      </c>
      <c r="S1715" s="26">
        <f t="shared" si="104"/>
        <v>3490</v>
      </c>
      <c r="T1715" s="26">
        <f>IF(K1715&lt;'User input'!$I$9,'User input'!$J$8,IF(K1715&lt;'User input'!$I$10,'User input'!$J$9,IF(K1715&lt;'User input'!$I$11,'User input'!$J$10,'User input'!$J$11)))*S1715</f>
        <v>174.5</v>
      </c>
      <c r="U1715" s="26">
        <f>K1715*'User input'!$J$17+'User input'!$J$16</f>
        <v>0.5</v>
      </c>
    </row>
    <row r="1716" spans="1:21" x14ac:dyDescent="0.25">
      <c r="A1716" s="17">
        <v>1761</v>
      </c>
      <c r="B1716" s="6" t="s">
        <v>3319</v>
      </c>
      <c r="C1716" s="6" t="s">
        <v>5062</v>
      </c>
      <c r="D1716" s="6" t="s">
        <v>28</v>
      </c>
      <c r="E1716" s="6" t="s">
        <v>29</v>
      </c>
      <c r="F1716" s="15">
        <v>60</v>
      </c>
      <c r="G1716" s="6" t="s">
        <v>5063</v>
      </c>
      <c r="H1716" s="6" t="s">
        <v>3314</v>
      </c>
      <c r="I1716" s="6" t="s">
        <v>32</v>
      </c>
      <c r="J1716" s="7">
        <v>44505</v>
      </c>
      <c r="K1716" s="15">
        <v>98</v>
      </c>
      <c r="L1716" s="6" t="s">
        <v>44</v>
      </c>
      <c r="M1716" s="6">
        <f t="shared" si="105"/>
        <v>2021</v>
      </c>
      <c r="N1716" s="6">
        <f t="shared" si="106"/>
        <v>11</v>
      </c>
      <c r="O1716" s="6" t="str">
        <f>VLOOKUP(L1716,'User input'!$D$6:$E$16,2,FALSE)</f>
        <v>Gigastuff</v>
      </c>
      <c r="P1716" s="6">
        <f>VLOOKUP(L1716,'User input'!$D$6:$G$16,3,FALSE)</f>
        <v>1.89</v>
      </c>
      <c r="Q1716" s="6">
        <f>VLOOKUP(L1716,'User input'!$D$6:$G$16,4,FALSE)</f>
        <v>18</v>
      </c>
      <c r="R1716" s="6">
        <f t="shared" si="107"/>
        <v>1764</v>
      </c>
      <c r="S1716" s="26">
        <f t="shared" si="104"/>
        <v>3333.96</v>
      </c>
      <c r="T1716" s="26">
        <f>IF(K1716&lt;'User input'!$I$9,'User input'!$J$8,IF(K1716&lt;'User input'!$I$10,'User input'!$J$9,IF(K1716&lt;'User input'!$I$11,'User input'!$J$10,'User input'!$J$11)))*S1716</f>
        <v>166.69800000000001</v>
      </c>
      <c r="U1716" s="26">
        <f>K1716*'User input'!$J$17+'User input'!$J$16</f>
        <v>0.5</v>
      </c>
    </row>
    <row r="1717" spans="1:21" x14ac:dyDescent="0.25">
      <c r="A1717" s="18">
        <v>1762</v>
      </c>
      <c r="B1717" s="10" t="s">
        <v>5064</v>
      </c>
      <c r="C1717" s="10" t="s">
        <v>5065</v>
      </c>
      <c r="D1717" s="10" t="s">
        <v>28</v>
      </c>
      <c r="E1717" s="10" t="s">
        <v>29</v>
      </c>
      <c r="F1717" s="16">
        <v>30</v>
      </c>
      <c r="G1717" s="10" t="s">
        <v>5066</v>
      </c>
      <c r="H1717" s="10" t="s">
        <v>3744</v>
      </c>
      <c r="I1717" s="10" t="s">
        <v>176</v>
      </c>
      <c r="J1717" s="11">
        <v>43479</v>
      </c>
      <c r="K1717" s="16">
        <v>34</v>
      </c>
      <c r="L1717" s="10" t="s">
        <v>99</v>
      </c>
      <c r="M1717" s="10">
        <f t="shared" si="105"/>
        <v>2019</v>
      </c>
      <c r="N1717" s="10">
        <f t="shared" si="106"/>
        <v>1</v>
      </c>
      <c r="O1717" s="10" t="str">
        <f>VLOOKUP(L1717,'User input'!$D$6:$E$16,2,FALSE)</f>
        <v>Superwossname</v>
      </c>
      <c r="P1717" s="10">
        <f>VLOOKUP(L1717,'User input'!$D$6:$G$16,3,FALSE)</f>
        <v>3.49</v>
      </c>
      <c r="Q1717" s="10">
        <f>VLOOKUP(L1717,'User input'!$D$6:$G$16,4,FALSE)</f>
        <v>20</v>
      </c>
      <c r="R1717" s="10">
        <f t="shared" si="107"/>
        <v>680</v>
      </c>
      <c r="S1717" s="27">
        <f t="shared" si="104"/>
        <v>2373.2000000000003</v>
      </c>
      <c r="T1717" s="27">
        <f>IF(K1717&lt;'User input'!$I$9,'User input'!$J$8,IF(K1717&lt;'User input'!$I$10,'User input'!$J$9,IF(K1717&lt;'User input'!$I$11,'User input'!$J$10,'User input'!$J$11)))*S1717</f>
        <v>71.196000000000012</v>
      </c>
      <c r="U1717" s="27">
        <f>K1717*'User input'!$J$17+'User input'!$J$16</f>
        <v>0.5</v>
      </c>
    </row>
    <row r="1718" spans="1:21" x14ac:dyDescent="0.25">
      <c r="A1718" s="17">
        <v>1763</v>
      </c>
      <c r="B1718" s="6" t="s">
        <v>5067</v>
      </c>
      <c r="C1718" s="6" t="s">
        <v>589</v>
      </c>
      <c r="D1718" s="6" t="s">
        <v>28</v>
      </c>
      <c r="E1718" s="6" t="s">
        <v>29</v>
      </c>
      <c r="F1718" s="15">
        <v>90</v>
      </c>
      <c r="G1718" s="6" t="s">
        <v>5068</v>
      </c>
      <c r="H1718" s="6" t="s">
        <v>3857</v>
      </c>
      <c r="I1718" s="6" t="s">
        <v>122</v>
      </c>
      <c r="J1718" s="7">
        <v>44344</v>
      </c>
      <c r="K1718" s="15">
        <v>18</v>
      </c>
      <c r="L1718" s="6" t="s">
        <v>157</v>
      </c>
      <c r="M1718" s="6">
        <f t="shared" si="105"/>
        <v>2021</v>
      </c>
      <c r="N1718" s="6">
        <f t="shared" si="106"/>
        <v>5</v>
      </c>
      <c r="O1718" s="6" t="str">
        <f>VLOOKUP(L1718,'User input'!$D$6:$E$16,2,FALSE)</f>
        <v>Ultrathing V3</v>
      </c>
      <c r="P1718" s="6">
        <f>VLOOKUP(L1718,'User input'!$D$6:$G$16,3,FALSE)</f>
        <v>3.39</v>
      </c>
      <c r="Q1718" s="6">
        <f>VLOOKUP(L1718,'User input'!$D$6:$G$16,4,FALSE)</f>
        <v>24</v>
      </c>
      <c r="R1718" s="6">
        <f t="shared" si="107"/>
        <v>432</v>
      </c>
      <c r="S1718" s="26">
        <f t="shared" si="104"/>
        <v>1464.48</v>
      </c>
      <c r="T1718" s="26">
        <f>IF(K1718&lt;'User input'!$I$9,'User input'!$J$8,IF(K1718&lt;'User input'!$I$10,'User input'!$J$9,IF(K1718&lt;'User input'!$I$11,'User input'!$J$10,'User input'!$J$11)))*S1718</f>
        <v>0</v>
      </c>
      <c r="U1718" s="26">
        <f>K1718*'User input'!$J$17+'User input'!$J$16</f>
        <v>0.5</v>
      </c>
    </row>
    <row r="1719" spans="1:21" x14ac:dyDescent="0.25">
      <c r="A1719" s="18">
        <v>1764</v>
      </c>
      <c r="B1719" s="10" t="s">
        <v>5069</v>
      </c>
      <c r="C1719" s="10" t="s">
        <v>453</v>
      </c>
      <c r="D1719" s="10" t="s">
        <v>28</v>
      </c>
      <c r="E1719" s="10" t="s">
        <v>29</v>
      </c>
      <c r="F1719" s="16">
        <v>90</v>
      </c>
      <c r="G1719" s="10" t="s">
        <v>5070</v>
      </c>
      <c r="H1719" s="10" t="s">
        <v>295</v>
      </c>
      <c r="I1719" s="10" t="s">
        <v>25</v>
      </c>
      <c r="J1719" s="11">
        <v>44157</v>
      </c>
      <c r="K1719" s="16">
        <v>65</v>
      </c>
      <c r="L1719" s="10" t="s">
        <v>78</v>
      </c>
      <c r="M1719" s="10">
        <f t="shared" si="105"/>
        <v>2020</v>
      </c>
      <c r="N1719" s="10">
        <f t="shared" si="106"/>
        <v>11</v>
      </c>
      <c r="O1719" s="10" t="str">
        <f>VLOOKUP(L1719,'User input'!$D$6:$E$16,2,FALSE)</f>
        <v>Ultrathing V2</v>
      </c>
      <c r="P1719" s="10">
        <f>VLOOKUP(L1719,'User input'!$D$6:$G$16,3,FALSE)</f>
        <v>2.95</v>
      </c>
      <c r="Q1719" s="10">
        <f>VLOOKUP(L1719,'User input'!$D$6:$G$16,4,FALSE)</f>
        <v>20</v>
      </c>
      <c r="R1719" s="10">
        <f t="shared" si="107"/>
        <v>1300</v>
      </c>
      <c r="S1719" s="27">
        <f t="shared" si="104"/>
        <v>3835.0000000000005</v>
      </c>
      <c r="T1719" s="27">
        <f>IF(K1719&lt;'User input'!$I$9,'User input'!$J$8,IF(K1719&lt;'User input'!$I$10,'User input'!$J$9,IF(K1719&lt;'User input'!$I$11,'User input'!$J$10,'User input'!$J$11)))*S1719</f>
        <v>191.75000000000003</v>
      </c>
      <c r="U1719" s="27">
        <f>K1719*'User input'!$J$17+'User input'!$J$16</f>
        <v>0.5</v>
      </c>
    </row>
    <row r="1720" spans="1:21" x14ac:dyDescent="0.25">
      <c r="A1720" s="17">
        <v>1765</v>
      </c>
      <c r="B1720" s="6" t="s">
        <v>1400</v>
      </c>
      <c r="C1720" s="6" t="s">
        <v>5071</v>
      </c>
      <c r="D1720" s="6" t="s">
        <v>28</v>
      </c>
      <c r="E1720" s="6" t="s">
        <v>29</v>
      </c>
      <c r="F1720" s="15">
        <v>90</v>
      </c>
      <c r="G1720" s="6" t="s">
        <v>5072</v>
      </c>
      <c r="H1720" s="6" t="s">
        <v>1773</v>
      </c>
      <c r="I1720" s="6" t="s">
        <v>32</v>
      </c>
      <c r="J1720" s="7">
        <v>44479</v>
      </c>
      <c r="K1720" s="15">
        <v>26</v>
      </c>
      <c r="L1720" s="6" t="s">
        <v>44</v>
      </c>
      <c r="M1720" s="6">
        <f t="shared" si="105"/>
        <v>2021</v>
      </c>
      <c r="N1720" s="6">
        <f t="shared" si="106"/>
        <v>10</v>
      </c>
      <c r="O1720" s="6" t="str">
        <f>VLOOKUP(L1720,'User input'!$D$6:$E$16,2,FALSE)</f>
        <v>Gigastuff</v>
      </c>
      <c r="P1720" s="6">
        <f>VLOOKUP(L1720,'User input'!$D$6:$G$16,3,FALSE)</f>
        <v>1.89</v>
      </c>
      <c r="Q1720" s="6">
        <f>VLOOKUP(L1720,'User input'!$D$6:$G$16,4,FALSE)</f>
        <v>18</v>
      </c>
      <c r="R1720" s="6">
        <f t="shared" si="107"/>
        <v>468</v>
      </c>
      <c r="S1720" s="26">
        <f t="shared" si="104"/>
        <v>884.52</v>
      </c>
      <c r="T1720" s="26">
        <f>IF(K1720&lt;'User input'!$I$9,'User input'!$J$8,IF(K1720&lt;'User input'!$I$10,'User input'!$J$9,IF(K1720&lt;'User input'!$I$11,'User input'!$J$10,'User input'!$J$11)))*S1720</f>
        <v>26.535599999999999</v>
      </c>
      <c r="U1720" s="26">
        <f>K1720*'User input'!$J$17+'User input'!$J$16</f>
        <v>0.5</v>
      </c>
    </row>
    <row r="1721" spans="1:21" x14ac:dyDescent="0.25">
      <c r="A1721" s="18">
        <v>1766</v>
      </c>
      <c r="B1721" s="10" t="s">
        <v>1915</v>
      </c>
      <c r="C1721" s="10" t="s">
        <v>5073</v>
      </c>
      <c r="D1721" s="10" t="s">
        <v>28</v>
      </c>
      <c r="E1721" s="10" t="s">
        <v>29</v>
      </c>
      <c r="F1721" s="16">
        <v>30</v>
      </c>
      <c r="G1721" s="10" t="s">
        <v>5074</v>
      </c>
      <c r="H1721" s="10" t="s">
        <v>3447</v>
      </c>
      <c r="I1721" s="10" t="s">
        <v>176</v>
      </c>
      <c r="J1721" s="11">
        <v>43794</v>
      </c>
      <c r="K1721" s="16">
        <v>73</v>
      </c>
      <c r="L1721" s="10" t="s">
        <v>68</v>
      </c>
      <c r="M1721" s="10">
        <f t="shared" si="105"/>
        <v>2019</v>
      </c>
      <c r="N1721" s="10">
        <f t="shared" si="106"/>
        <v>11</v>
      </c>
      <c r="O1721" s="10" t="str">
        <f>VLOOKUP(L1721,'User input'!$D$6:$E$16,2,FALSE)</f>
        <v>Megawidget M</v>
      </c>
      <c r="P1721" s="10">
        <f>VLOOKUP(L1721,'User input'!$D$6:$G$16,3,FALSE)</f>
        <v>1.29</v>
      </c>
      <c r="Q1721" s="10">
        <f>VLOOKUP(L1721,'User input'!$D$6:$G$16,4,FALSE)</f>
        <v>24</v>
      </c>
      <c r="R1721" s="10">
        <f t="shared" si="107"/>
        <v>1752</v>
      </c>
      <c r="S1721" s="27">
        <f t="shared" si="104"/>
        <v>2260.08</v>
      </c>
      <c r="T1721" s="27">
        <f>IF(K1721&lt;'User input'!$I$9,'User input'!$J$8,IF(K1721&lt;'User input'!$I$10,'User input'!$J$9,IF(K1721&lt;'User input'!$I$11,'User input'!$J$10,'User input'!$J$11)))*S1721</f>
        <v>113.004</v>
      </c>
      <c r="U1721" s="27">
        <f>K1721*'User input'!$J$17+'User input'!$J$16</f>
        <v>0.5</v>
      </c>
    </row>
    <row r="1722" spans="1:21" x14ac:dyDescent="0.25">
      <c r="A1722" s="17">
        <v>1767</v>
      </c>
      <c r="B1722" s="6" t="s">
        <v>1857</v>
      </c>
      <c r="C1722" s="6" t="s">
        <v>1695</v>
      </c>
      <c r="D1722" s="6" t="s">
        <v>41</v>
      </c>
      <c r="E1722" s="6" t="s">
        <v>16</v>
      </c>
      <c r="F1722" s="15">
        <v>30</v>
      </c>
      <c r="G1722" s="6" t="s">
        <v>5075</v>
      </c>
      <c r="H1722" s="6" t="s">
        <v>734</v>
      </c>
      <c r="I1722" s="6" t="s">
        <v>38</v>
      </c>
      <c r="J1722" s="7">
        <v>43874</v>
      </c>
      <c r="K1722" s="15">
        <v>28</v>
      </c>
      <c r="L1722" s="6" t="s">
        <v>39</v>
      </c>
      <c r="M1722" s="6">
        <f t="shared" si="105"/>
        <v>2020</v>
      </c>
      <c r="N1722" s="6">
        <f t="shared" si="106"/>
        <v>2</v>
      </c>
      <c r="O1722" s="6" t="str">
        <f>VLOOKUP(L1722,'User input'!$D$6:$E$16,2,FALSE)</f>
        <v>Ultrathing V1</v>
      </c>
      <c r="P1722" s="6">
        <f>VLOOKUP(L1722,'User input'!$D$6:$G$16,3,FALSE)</f>
        <v>1.79</v>
      </c>
      <c r="Q1722" s="6">
        <f>VLOOKUP(L1722,'User input'!$D$6:$G$16,4,FALSE)</f>
        <v>17</v>
      </c>
      <c r="R1722" s="6">
        <f t="shared" si="107"/>
        <v>476</v>
      </c>
      <c r="S1722" s="26">
        <f t="shared" si="104"/>
        <v>852.04</v>
      </c>
      <c r="T1722" s="26">
        <f>IF(K1722&lt;'User input'!$I$9,'User input'!$J$8,IF(K1722&lt;'User input'!$I$10,'User input'!$J$9,IF(K1722&lt;'User input'!$I$11,'User input'!$J$10,'User input'!$J$11)))*S1722</f>
        <v>25.561199999999999</v>
      </c>
      <c r="U1722" s="26">
        <f>K1722*'User input'!$J$17+'User input'!$J$16</f>
        <v>0.5</v>
      </c>
    </row>
    <row r="1723" spans="1:21" x14ac:dyDescent="0.25">
      <c r="A1723" s="18">
        <v>1768</v>
      </c>
      <c r="B1723" s="10" t="s">
        <v>5076</v>
      </c>
      <c r="C1723" s="10" t="s">
        <v>5077</v>
      </c>
      <c r="D1723" s="10" t="s">
        <v>49</v>
      </c>
      <c r="E1723" s="10" t="s">
        <v>16</v>
      </c>
      <c r="F1723" s="16">
        <v>90</v>
      </c>
      <c r="G1723" s="10" t="s">
        <v>5078</v>
      </c>
      <c r="H1723" s="10" t="s">
        <v>2506</v>
      </c>
      <c r="I1723" s="10" t="s">
        <v>32</v>
      </c>
      <c r="J1723" s="11">
        <v>44003</v>
      </c>
      <c r="K1723" s="16">
        <v>66</v>
      </c>
      <c r="L1723" s="10" t="s">
        <v>52</v>
      </c>
      <c r="M1723" s="10">
        <f t="shared" si="105"/>
        <v>2020</v>
      </c>
      <c r="N1723" s="10">
        <f t="shared" si="106"/>
        <v>6</v>
      </c>
      <c r="O1723" s="10" t="str">
        <f>VLOOKUP(L1723,'User input'!$D$6:$E$16,2,FALSE)</f>
        <v>Megawidget S</v>
      </c>
      <c r="P1723" s="10">
        <f>VLOOKUP(L1723,'User input'!$D$6:$G$16,3,FALSE)</f>
        <v>0.69</v>
      </c>
      <c r="Q1723" s="10">
        <f>VLOOKUP(L1723,'User input'!$D$6:$G$16,4,FALSE)</f>
        <v>24</v>
      </c>
      <c r="R1723" s="10">
        <f t="shared" si="107"/>
        <v>1584</v>
      </c>
      <c r="S1723" s="27">
        <f t="shared" si="104"/>
        <v>1092.9599999999998</v>
      </c>
      <c r="T1723" s="27">
        <f>IF(K1723&lt;'User input'!$I$9,'User input'!$J$8,IF(K1723&lt;'User input'!$I$10,'User input'!$J$9,IF(K1723&lt;'User input'!$I$11,'User input'!$J$10,'User input'!$J$11)))*S1723</f>
        <v>54.647999999999996</v>
      </c>
      <c r="U1723" s="27">
        <f>K1723*'User input'!$J$17+'User input'!$J$16</f>
        <v>0.5</v>
      </c>
    </row>
    <row r="1724" spans="1:21" x14ac:dyDescent="0.25">
      <c r="A1724" s="17">
        <v>1769</v>
      </c>
      <c r="B1724" s="6" t="s">
        <v>2590</v>
      </c>
      <c r="C1724" s="6" t="s">
        <v>1143</v>
      </c>
      <c r="D1724" s="6" t="s">
        <v>49</v>
      </c>
      <c r="E1724" s="6" t="s">
        <v>16</v>
      </c>
      <c r="F1724" s="15">
        <v>90</v>
      </c>
      <c r="G1724" s="6" t="s">
        <v>5079</v>
      </c>
      <c r="H1724" s="6" t="s">
        <v>5080</v>
      </c>
      <c r="I1724" s="6" t="s">
        <v>32</v>
      </c>
      <c r="J1724" s="7">
        <v>43845</v>
      </c>
      <c r="K1724" s="15">
        <v>51</v>
      </c>
      <c r="L1724" s="6" t="s">
        <v>99</v>
      </c>
      <c r="M1724" s="6">
        <f t="shared" si="105"/>
        <v>2020</v>
      </c>
      <c r="N1724" s="6">
        <f t="shared" si="106"/>
        <v>1</v>
      </c>
      <c r="O1724" s="6" t="str">
        <f>VLOOKUP(L1724,'User input'!$D$6:$E$16,2,FALSE)</f>
        <v>Superwossname</v>
      </c>
      <c r="P1724" s="6">
        <f>VLOOKUP(L1724,'User input'!$D$6:$G$16,3,FALSE)</f>
        <v>3.49</v>
      </c>
      <c r="Q1724" s="6">
        <f>VLOOKUP(L1724,'User input'!$D$6:$G$16,4,FALSE)</f>
        <v>20</v>
      </c>
      <c r="R1724" s="6">
        <f t="shared" si="107"/>
        <v>1020</v>
      </c>
      <c r="S1724" s="26">
        <f t="shared" si="104"/>
        <v>3559.8</v>
      </c>
      <c r="T1724" s="26">
        <f>IF(K1724&lt;'User input'!$I$9,'User input'!$J$8,IF(K1724&lt;'User input'!$I$10,'User input'!$J$9,IF(K1724&lt;'User input'!$I$11,'User input'!$J$10,'User input'!$J$11)))*S1724</f>
        <v>177.99</v>
      </c>
      <c r="U1724" s="26">
        <f>K1724*'User input'!$J$17+'User input'!$J$16</f>
        <v>0.5</v>
      </c>
    </row>
    <row r="1725" spans="1:21" x14ac:dyDescent="0.25">
      <c r="A1725" s="18">
        <v>1770</v>
      </c>
      <c r="B1725" s="10" t="s">
        <v>3290</v>
      </c>
      <c r="C1725" s="10" t="s">
        <v>5081</v>
      </c>
      <c r="D1725" s="10" t="s">
        <v>28</v>
      </c>
      <c r="E1725" s="10" t="s">
        <v>29</v>
      </c>
      <c r="F1725" s="16">
        <v>60</v>
      </c>
      <c r="G1725" s="10" t="s">
        <v>5082</v>
      </c>
      <c r="H1725" s="10" t="s">
        <v>2781</v>
      </c>
      <c r="I1725" s="10" t="s">
        <v>176</v>
      </c>
      <c r="J1725" s="11">
        <v>43910</v>
      </c>
      <c r="K1725" s="16">
        <v>9</v>
      </c>
      <c r="L1725" s="10" t="s">
        <v>39</v>
      </c>
      <c r="M1725" s="10">
        <f t="shared" si="105"/>
        <v>2020</v>
      </c>
      <c r="N1725" s="10">
        <f t="shared" si="106"/>
        <v>3</v>
      </c>
      <c r="O1725" s="10" t="str">
        <f>VLOOKUP(L1725,'User input'!$D$6:$E$16,2,FALSE)</f>
        <v>Ultrathing V1</v>
      </c>
      <c r="P1725" s="10">
        <f>VLOOKUP(L1725,'User input'!$D$6:$G$16,3,FALSE)</f>
        <v>1.79</v>
      </c>
      <c r="Q1725" s="10">
        <f>VLOOKUP(L1725,'User input'!$D$6:$G$16,4,FALSE)</f>
        <v>17</v>
      </c>
      <c r="R1725" s="10">
        <f t="shared" si="107"/>
        <v>153</v>
      </c>
      <c r="S1725" s="27">
        <f t="shared" si="104"/>
        <v>273.87</v>
      </c>
      <c r="T1725" s="27">
        <f>IF(K1725&lt;'User input'!$I$9,'User input'!$J$8,IF(K1725&lt;'User input'!$I$10,'User input'!$J$9,IF(K1725&lt;'User input'!$I$11,'User input'!$J$10,'User input'!$J$11)))*S1725</f>
        <v>0</v>
      </c>
      <c r="U1725" s="27">
        <f>K1725*'User input'!$J$17+'User input'!$J$16</f>
        <v>0.5</v>
      </c>
    </row>
    <row r="1726" spans="1:21" x14ac:dyDescent="0.25">
      <c r="A1726" s="17">
        <v>1771</v>
      </c>
      <c r="B1726" s="6" t="s">
        <v>5083</v>
      </c>
      <c r="C1726" s="6" t="s">
        <v>1866</v>
      </c>
      <c r="D1726" s="6" t="s">
        <v>15</v>
      </c>
      <c r="E1726" s="6" t="s">
        <v>16</v>
      </c>
      <c r="F1726" s="15">
        <v>60</v>
      </c>
      <c r="G1726" s="6" t="s">
        <v>5084</v>
      </c>
      <c r="H1726" s="6" t="s">
        <v>750</v>
      </c>
      <c r="I1726" s="6" t="s">
        <v>25</v>
      </c>
      <c r="J1726" s="7">
        <v>44525</v>
      </c>
      <c r="K1726" s="15">
        <v>20</v>
      </c>
      <c r="L1726" s="6" t="s">
        <v>78</v>
      </c>
      <c r="M1726" s="6">
        <f t="shared" si="105"/>
        <v>2021</v>
      </c>
      <c r="N1726" s="6">
        <f t="shared" si="106"/>
        <v>11</v>
      </c>
      <c r="O1726" s="6" t="str">
        <f>VLOOKUP(L1726,'User input'!$D$6:$E$16,2,FALSE)</f>
        <v>Ultrathing V2</v>
      </c>
      <c r="P1726" s="6">
        <f>VLOOKUP(L1726,'User input'!$D$6:$G$16,3,FALSE)</f>
        <v>2.95</v>
      </c>
      <c r="Q1726" s="6">
        <f>VLOOKUP(L1726,'User input'!$D$6:$G$16,4,FALSE)</f>
        <v>20</v>
      </c>
      <c r="R1726" s="6">
        <f t="shared" si="107"/>
        <v>400</v>
      </c>
      <c r="S1726" s="26">
        <f t="shared" si="104"/>
        <v>1180</v>
      </c>
      <c r="T1726" s="26">
        <f>IF(K1726&lt;'User input'!$I$9,'User input'!$J$8,IF(K1726&lt;'User input'!$I$10,'User input'!$J$9,IF(K1726&lt;'User input'!$I$11,'User input'!$J$10,'User input'!$J$11)))*S1726</f>
        <v>35.4</v>
      </c>
      <c r="U1726" s="26">
        <f>K1726*'User input'!$J$17+'User input'!$J$16</f>
        <v>0.5</v>
      </c>
    </row>
    <row r="1727" spans="1:21" x14ac:dyDescent="0.25">
      <c r="A1727" s="18">
        <v>1772</v>
      </c>
      <c r="B1727" s="10" t="s">
        <v>2336</v>
      </c>
      <c r="C1727" s="10" t="s">
        <v>508</v>
      </c>
      <c r="D1727" s="10" t="s">
        <v>28</v>
      </c>
      <c r="E1727" s="10" t="s">
        <v>29</v>
      </c>
      <c r="F1727" s="16">
        <v>60</v>
      </c>
      <c r="G1727" s="10" t="s">
        <v>10379</v>
      </c>
      <c r="H1727" s="10" t="s">
        <v>2678</v>
      </c>
      <c r="I1727" s="10" t="s">
        <v>1194</v>
      </c>
      <c r="J1727" s="11">
        <v>43749</v>
      </c>
      <c r="K1727" s="16">
        <v>48</v>
      </c>
      <c r="L1727" s="10" t="s">
        <v>33</v>
      </c>
      <c r="M1727" s="10">
        <f t="shared" si="105"/>
        <v>2019</v>
      </c>
      <c r="N1727" s="10">
        <f t="shared" si="106"/>
        <v>10</v>
      </c>
      <c r="O1727" s="10" t="str">
        <f>VLOOKUP(L1727,'User input'!$D$6:$E$16,2,FALSE)</f>
        <v>Megawidget L</v>
      </c>
      <c r="P1727" s="10">
        <f>VLOOKUP(L1727,'User input'!$D$6:$G$16,3,FALSE)</f>
        <v>1.79</v>
      </c>
      <c r="Q1727" s="10">
        <f>VLOOKUP(L1727,'User input'!$D$6:$G$16,4,FALSE)</f>
        <v>24</v>
      </c>
      <c r="R1727" s="10">
        <f t="shared" si="107"/>
        <v>1152</v>
      </c>
      <c r="S1727" s="27">
        <f t="shared" si="104"/>
        <v>2062.08</v>
      </c>
      <c r="T1727" s="27">
        <f>IF(K1727&lt;'User input'!$I$9,'User input'!$J$8,IF(K1727&lt;'User input'!$I$10,'User input'!$J$9,IF(K1727&lt;'User input'!$I$11,'User input'!$J$10,'User input'!$J$11)))*S1727</f>
        <v>61.862399999999994</v>
      </c>
      <c r="U1727" s="27">
        <f>K1727*'User input'!$J$17+'User input'!$J$16</f>
        <v>0.5</v>
      </c>
    </row>
    <row r="1728" spans="1:21" x14ac:dyDescent="0.25">
      <c r="A1728" s="17">
        <v>1773</v>
      </c>
      <c r="B1728" s="6" t="s">
        <v>5086</v>
      </c>
      <c r="C1728" s="6" t="s">
        <v>5087</v>
      </c>
      <c r="D1728" s="6" t="s">
        <v>49</v>
      </c>
      <c r="E1728" s="6" t="s">
        <v>16</v>
      </c>
      <c r="F1728" s="15">
        <v>30</v>
      </c>
      <c r="G1728" s="6" t="s">
        <v>5088</v>
      </c>
      <c r="H1728" s="6" t="s">
        <v>5089</v>
      </c>
      <c r="I1728" s="6" t="s">
        <v>38</v>
      </c>
      <c r="J1728" s="7">
        <v>44271</v>
      </c>
      <c r="K1728" s="15">
        <v>39</v>
      </c>
      <c r="L1728" s="6" t="s">
        <v>20</v>
      </c>
      <c r="M1728" s="6">
        <f t="shared" si="105"/>
        <v>2021</v>
      </c>
      <c r="N1728" s="6">
        <f t="shared" si="106"/>
        <v>3</v>
      </c>
      <c r="O1728" s="6" t="str">
        <f>VLOOKUP(L1728,'User input'!$D$6:$E$16,2,FALSE)</f>
        <v>Hyperwotsit</v>
      </c>
      <c r="P1728" s="6">
        <f>VLOOKUP(L1728,'User input'!$D$6:$G$16,3,FALSE)</f>
        <v>2.0099999999999998</v>
      </c>
      <c r="Q1728" s="6">
        <f>VLOOKUP(L1728,'User input'!$D$6:$G$16,4,FALSE)</f>
        <v>20</v>
      </c>
      <c r="R1728" s="6">
        <f t="shared" si="107"/>
        <v>780</v>
      </c>
      <c r="S1728" s="26">
        <f t="shared" si="104"/>
        <v>1567.7999999999997</v>
      </c>
      <c r="T1728" s="26">
        <f>IF(K1728&lt;'User input'!$I$9,'User input'!$J$8,IF(K1728&lt;'User input'!$I$10,'User input'!$J$9,IF(K1728&lt;'User input'!$I$11,'User input'!$J$10,'User input'!$J$11)))*S1728</f>
        <v>47.033999999999992</v>
      </c>
      <c r="U1728" s="26">
        <f>K1728*'User input'!$J$17+'User input'!$J$16</f>
        <v>0.5</v>
      </c>
    </row>
    <row r="1729" spans="1:21" x14ac:dyDescent="0.25">
      <c r="A1729" s="18">
        <v>1774</v>
      </c>
      <c r="B1729" s="10" t="s">
        <v>109</v>
      </c>
      <c r="C1729" s="10" t="s">
        <v>643</v>
      </c>
      <c r="D1729" s="10" t="s">
        <v>28</v>
      </c>
      <c r="E1729" s="10" t="s">
        <v>29</v>
      </c>
      <c r="F1729" s="16">
        <v>60</v>
      </c>
      <c r="G1729" s="10" t="s">
        <v>5090</v>
      </c>
      <c r="H1729" s="10" t="s">
        <v>4007</v>
      </c>
      <c r="I1729" s="10" t="s">
        <v>171</v>
      </c>
      <c r="J1729" s="11">
        <v>44154</v>
      </c>
      <c r="K1729" s="16">
        <v>81</v>
      </c>
      <c r="L1729" s="10" t="s">
        <v>20</v>
      </c>
      <c r="M1729" s="10">
        <f t="shared" si="105"/>
        <v>2020</v>
      </c>
      <c r="N1729" s="10">
        <f t="shared" si="106"/>
        <v>11</v>
      </c>
      <c r="O1729" s="10" t="str">
        <f>VLOOKUP(L1729,'User input'!$D$6:$E$16,2,FALSE)</f>
        <v>Hyperwotsit</v>
      </c>
      <c r="P1729" s="10">
        <f>VLOOKUP(L1729,'User input'!$D$6:$G$16,3,FALSE)</f>
        <v>2.0099999999999998</v>
      </c>
      <c r="Q1729" s="10">
        <f>VLOOKUP(L1729,'User input'!$D$6:$G$16,4,FALSE)</f>
        <v>20</v>
      </c>
      <c r="R1729" s="10">
        <f t="shared" si="107"/>
        <v>1620</v>
      </c>
      <c r="S1729" s="27">
        <f t="shared" si="104"/>
        <v>3256.2</v>
      </c>
      <c r="T1729" s="27">
        <f>IF(K1729&lt;'User input'!$I$9,'User input'!$J$8,IF(K1729&lt;'User input'!$I$10,'User input'!$J$9,IF(K1729&lt;'User input'!$I$11,'User input'!$J$10,'User input'!$J$11)))*S1729</f>
        <v>162.81</v>
      </c>
      <c r="U1729" s="27">
        <f>K1729*'User input'!$J$17+'User input'!$J$16</f>
        <v>0.5</v>
      </c>
    </row>
    <row r="1730" spans="1:21" x14ac:dyDescent="0.25">
      <c r="A1730" s="17">
        <v>1775</v>
      </c>
      <c r="B1730" s="6" t="s">
        <v>5091</v>
      </c>
      <c r="C1730" s="6" t="s">
        <v>5092</v>
      </c>
      <c r="D1730" s="6" t="s">
        <v>15</v>
      </c>
      <c r="E1730" s="6" t="s">
        <v>16</v>
      </c>
      <c r="F1730" s="15">
        <v>30</v>
      </c>
      <c r="G1730" s="6" t="s">
        <v>5093</v>
      </c>
      <c r="H1730" s="6" t="s">
        <v>152</v>
      </c>
      <c r="I1730" s="6" t="s">
        <v>25</v>
      </c>
      <c r="J1730" s="7">
        <v>43804</v>
      </c>
      <c r="K1730" s="15">
        <v>19</v>
      </c>
      <c r="L1730" s="6" t="s">
        <v>68</v>
      </c>
      <c r="M1730" s="6">
        <f t="shared" si="105"/>
        <v>2019</v>
      </c>
      <c r="N1730" s="6">
        <f t="shared" si="106"/>
        <v>12</v>
      </c>
      <c r="O1730" s="6" t="str">
        <f>VLOOKUP(L1730,'User input'!$D$6:$E$16,2,FALSE)</f>
        <v>Megawidget M</v>
      </c>
      <c r="P1730" s="6">
        <f>VLOOKUP(L1730,'User input'!$D$6:$G$16,3,FALSE)</f>
        <v>1.29</v>
      </c>
      <c r="Q1730" s="6">
        <f>VLOOKUP(L1730,'User input'!$D$6:$G$16,4,FALSE)</f>
        <v>24</v>
      </c>
      <c r="R1730" s="6">
        <f t="shared" si="107"/>
        <v>456</v>
      </c>
      <c r="S1730" s="26">
        <f t="shared" si="104"/>
        <v>588.24</v>
      </c>
      <c r="T1730" s="26">
        <f>IF(K1730&lt;'User input'!$I$9,'User input'!$J$8,IF(K1730&lt;'User input'!$I$10,'User input'!$J$9,IF(K1730&lt;'User input'!$I$11,'User input'!$J$10,'User input'!$J$11)))*S1730</f>
        <v>0</v>
      </c>
      <c r="U1730" s="26">
        <f>K1730*'User input'!$J$17+'User input'!$J$16</f>
        <v>0.5</v>
      </c>
    </row>
    <row r="1731" spans="1:21" x14ac:dyDescent="0.25">
      <c r="A1731" s="18">
        <v>1776</v>
      </c>
      <c r="B1731" s="10" t="s">
        <v>3979</v>
      </c>
      <c r="C1731" s="10" t="s">
        <v>5094</v>
      </c>
      <c r="D1731" s="10" t="s">
        <v>28</v>
      </c>
      <c r="E1731" s="10" t="s">
        <v>29</v>
      </c>
      <c r="F1731" s="16">
        <v>90</v>
      </c>
      <c r="G1731" s="10" t="s">
        <v>5095</v>
      </c>
      <c r="H1731" s="10" t="s">
        <v>2059</v>
      </c>
      <c r="I1731" s="10" t="s">
        <v>1030</v>
      </c>
      <c r="J1731" s="11">
        <v>44056</v>
      </c>
      <c r="K1731" s="16">
        <v>42</v>
      </c>
      <c r="L1731" s="10" t="s">
        <v>33</v>
      </c>
      <c r="M1731" s="10">
        <f t="shared" si="105"/>
        <v>2020</v>
      </c>
      <c r="N1731" s="10">
        <f t="shared" si="106"/>
        <v>8</v>
      </c>
      <c r="O1731" s="10" t="str">
        <f>VLOOKUP(L1731,'User input'!$D$6:$E$16,2,FALSE)</f>
        <v>Megawidget L</v>
      </c>
      <c r="P1731" s="10">
        <f>VLOOKUP(L1731,'User input'!$D$6:$G$16,3,FALSE)</f>
        <v>1.79</v>
      </c>
      <c r="Q1731" s="10">
        <f>VLOOKUP(L1731,'User input'!$D$6:$G$16,4,FALSE)</f>
        <v>24</v>
      </c>
      <c r="R1731" s="10">
        <f t="shared" si="107"/>
        <v>1008</v>
      </c>
      <c r="S1731" s="27">
        <f t="shared" si="104"/>
        <v>1804.32</v>
      </c>
      <c r="T1731" s="27">
        <f>IF(K1731&lt;'User input'!$I$9,'User input'!$J$8,IF(K1731&lt;'User input'!$I$10,'User input'!$J$9,IF(K1731&lt;'User input'!$I$11,'User input'!$J$10,'User input'!$J$11)))*S1731</f>
        <v>54.129599999999996</v>
      </c>
      <c r="U1731" s="27">
        <f>K1731*'User input'!$J$17+'User input'!$J$16</f>
        <v>0.5</v>
      </c>
    </row>
    <row r="1732" spans="1:21" x14ac:dyDescent="0.25">
      <c r="A1732" s="17">
        <v>1777</v>
      </c>
      <c r="B1732" s="6" t="s">
        <v>701</v>
      </c>
      <c r="C1732" s="6" t="s">
        <v>1494</v>
      </c>
      <c r="D1732" s="6" t="s">
        <v>28</v>
      </c>
      <c r="E1732" s="6" t="s">
        <v>29</v>
      </c>
      <c r="F1732" s="15">
        <v>90</v>
      </c>
      <c r="G1732" s="6" t="s">
        <v>5095</v>
      </c>
      <c r="H1732" s="6" t="s">
        <v>2523</v>
      </c>
      <c r="I1732" s="6" t="s">
        <v>2524</v>
      </c>
      <c r="J1732" s="7">
        <v>44292</v>
      </c>
      <c r="K1732" s="15">
        <v>18</v>
      </c>
      <c r="L1732" s="6" t="s">
        <v>157</v>
      </c>
      <c r="M1732" s="6">
        <f t="shared" si="105"/>
        <v>2021</v>
      </c>
      <c r="N1732" s="6">
        <f t="shared" si="106"/>
        <v>4</v>
      </c>
      <c r="O1732" s="6" t="str">
        <f>VLOOKUP(L1732,'User input'!$D$6:$E$16,2,FALSE)</f>
        <v>Ultrathing V3</v>
      </c>
      <c r="P1732" s="6">
        <f>VLOOKUP(L1732,'User input'!$D$6:$G$16,3,FALSE)</f>
        <v>3.39</v>
      </c>
      <c r="Q1732" s="6">
        <f>VLOOKUP(L1732,'User input'!$D$6:$G$16,4,FALSE)</f>
        <v>24</v>
      </c>
      <c r="R1732" s="6">
        <f t="shared" si="107"/>
        <v>432</v>
      </c>
      <c r="S1732" s="26">
        <f t="shared" si="104"/>
        <v>1464.48</v>
      </c>
      <c r="T1732" s="26">
        <f>IF(K1732&lt;'User input'!$I$9,'User input'!$J$8,IF(K1732&lt;'User input'!$I$10,'User input'!$J$9,IF(K1732&lt;'User input'!$I$11,'User input'!$J$10,'User input'!$J$11)))*S1732</f>
        <v>0</v>
      </c>
      <c r="U1732" s="26">
        <f>K1732*'User input'!$J$17+'User input'!$J$16</f>
        <v>0.5</v>
      </c>
    </row>
    <row r="1733" spans="1:21" x14ac:dyDescent="0.25">
      <c r="A1733" s="18">
        <v>1778</v>
      </c>
      <c r="B1733" s="10" t="s">
        <v>5096</v>
      </c>
      <c r="C1733" s="10" t="s">
        <v>2061</v>
      </c>
      <c r="D1733" s="10" t="s">
        <v>28</v>
      </c>
      <c r="E1733" s="10" t="s">
        <v>29</v>
      </c>
      <c r="F1733" s="16">
        <v>60</v>
      </c>
      <c r="G1733" s="10" t="s">
        <v>5097</v>
      </c>
      <c r="H1733" s="10" t="s">
        <v>2560</v>
      </c>
      <c r="I1733" s="10" t="s">
        <v>32</v>
      </c>
      <c r="J1733" s="11">
        <v>43751</v>
      </c>
      <c r="K1733" s="16">
        <v>74</v>
      </c>
      <c r="L1733" s="10" t="s">
        <v>62</v>
      </c>
      <c r="M1733" s="10">
        <f t="shared" si="105"/>
        <v>2019</v>
      </c>
      <c r="N1733" s="10">
        <f t="shared" si="106"/>
        <v>10</v>
      </c>
      <c r="O1733" s="10" t="str">
        <f>VLOOKUP(L1733,'User input'!$D$6:$E$16,2,FALSE)</f>
        <v>Ultrathing V4</v>
      </c>
      <c r="P1733" s="10">
        <f>VLOOKUP(L1733,'User input'!$D$6:$G$16,3,FALSE)</f>
        <v>3.99</v>
      </c>
      <c r="Q1733" s="10">
        <f>VLOOKUP(L1733,'User input'!$D$6:$G$16,4,FALSE)</f>
        <v>24</v>
      </c>
      <c r="R1733" s="10">
        <f t="shared" si="107"/>
        <v>1776</v>
      </c>
      <c r="S1733" s="27">
        <f t="shared" ref="S1733:S1796" si="108">R1733*P1733</f>
        <v>7086.2400000000007</v>
      </c>
      <c r="T1733" s="27">
        <f>IF(K1733&lt;'User input'!$I$9,'User input'!$J$8,IF(K1733&lt;'User input'!$I$10,'User input'!$J$9,IF(K1733&lt;'User input'!$I$11,'User input'!$J$10,'User input'!$J$11)))*S1733</f>
        <v>354.31200000000007</v>
      </c>
      <c r="U1733" s="27">
        <f>K1733*'User input'!$J$17+'User input'!$J$16</f>
        <v>0.5</v>
      </c>
    </row>
    <row r="1734" spans="1:21" x14ac:dyDescent="0.25">
      <c r="A1734" s="17">
        <v>1779</v>
      </c>
      <c r="B1734" s="6" t="s">
        <v>4681</v>
      </c>
      <c r="C1734" s="6" t="s">
        <v>3593</v>
      </c>
      <c r="D1734" s="6" t="s">
        <v>28</v>
      </c>
      <c r="E1734" s="6" t="s">
        <v>29</v>
      </c>
      <c r="F1734" s="15">
        <v>30</v>
      </c>
      <c r="G1734" s="6" t="s">
        <v>5098</v>
      </c>
      <c r="H1734" s="6" t="s">
        <v>712</v>
      </c>
      <c r="I1734" s="6" t="s">
        <v>32</v>
      </c>
      <c r="J1734" s="7">
        <v>44060</v>
      </c>
      <c r="K1734" s="15">
        <v>23</v>
      </c>
      <c r="L1734" s="6" t="s">
        <v>44</v>
      </c>
      <c r="M1734" s="6">
        <f t="shared" ref="M1734:M1797" si="109">YEAR(J1734)</f>
        <v>2020</v>
      </c>
      <c r="N1734" s="6">
        <f t="shared" ref="N1734:N1797" si="110">MONTH(J1734)</f>
        <v>8</v>
      </c>
      <c r="O1734" s="6" t="str">
        <f>VLOOKUP(L1734,'User input'!$D$6:$E$16,2,FALSE)</f>
        <v>Gigastuff</v>
      </c>
      <c r="P1734" s="6">
        <f>VLOOKUP(L1734,'User input'!$D$6:$G$16,3,FALSE)</f>
        <v>1.89</v>
      </c>
      <c r="Q1734" s="6">
        <f>VLOOKUP(L1734,'User input'!$D$6:$G$16,4,FALSE)</f>
        <v>18</v>
      </c>
      <c r="R1734" s="6">
        <f t="shared" ref="R1734:R1797" si="111">K1734*Q1734</f>
        <v>414</v>
      </c>
      <c r="S1734" s="26">
        <f t="shared" si="108"/>
        <v>782.45999999999992</v>
      </c>
      <c r="T1734" s="26">
        <f>IF(K1734&lt;'User input'!$I$9,'User input'!$J$8,IF(K1734&lt;'User input'!$I$10,'User input'!$J$9,IF(K1734&lt;'User input'!$I$11,'User input'!$J$10,'User input'!$J$11)))*S1734</f>
        <v>23.473799999999997</v>
      </c>
      <c r="U1734" s="26">
        <f>K1734*'User input'!$J$17+'User input'!$J$16</f>
        <v>0.5</v>
      </c>
    </row>
    <row r="1735" spans="1:21" x14ac:dyDescent="0.25">
      <c r="A1735" s="17">
        <v>1781</v>
      </c>
      <c r="B1735" s="6" t="s">
        <v>5099</v>
      </c>
      <c r="C1735" s="6" t="s">
        <v>301</v>
      </c>
      <c r="D1735" s="6" t="s">
        <v>49</v>
      </c>
      <c r="E1735" s="6" t="s">
        <v>16</v>
      </c>
      <c r="F1735" s="15">
        <v>60</v>
      </c>
      <c r="G1735" s="6" t="s">
        <v>5100</v>
      </c>
      <c r="H1735" s="6" t="s">
        <v>3412</v>
      </c>
      <c r="I1735" s="6" t="s">
        <v>32</v>
      </c>
      <c r="J1735" s="7">
        <v>44292</v>
      </c>
      <c r="K1735" s="15">
        <v>57</v>
      </c>
      <c r="L1735" s="6" t="s">
        <v>78</v>
      </c>
      <c r="M1735" s="6">
        <f t="shared" si="109"/>
        <v>2021</v>
      </c>
      <c r="N1735" s="6">
        <f t="shared" si="110"/>
        <v>4</v>
      </c>
      <c r="O1735" s="6" t="str">
        <f>VLOOKUP(L1735,'User input'!$D$6:$E$16,2,FALSE)</f>
        <v>Ultrathing V2</v>
      </c>
      <c r="P1735" s="6">
        <f>VLOOKUP(L1735,'User input'!$D$6:$G$16,3,FALSE)</f>
        <v>2.95</v>
      </c>
      <c r="Q1735" s="6">
        <f>VLOOKUP(L1735,'User input'!$D$6:$G$16,4,FALSE)</f>
        <v>20</v>
      </c>
      <c r="R1735" s="6">
        <f t="shared" si="111"/>
        <v>1140</v>
      </c>
      <c r="S1735" s="26">
        <f t="shared" si="108"/>
        <v>3363</v>
      </c>
      <c r="T1735" s="26">
        <f>IF(K1735&lt;'User input'!$I$9,'User input'!$J$8,IF(K1735&lt;'User input'!$I$10,'User input'!$J$9,IF(K1735&lt;'User input'!$I$11,'User input'!$J$10,'User input'!$J$11)))*S1735</f>
        <v>168.15</v>
      </c>
      <c r="U1735" s="26">
        <f>K1735*'User input'!$J$17+'User input'!$J$16</f>
        <v>0.5</v>
      </c>
    </row>
    <row r="1736" spans="1:21" x14ac:dyDescent="0.25">
      <c r="A1736" s="18">
        <v>1782</v>
      </c>
      <c r="B1736" s="10" t="s">
        <v>5101</v>
      </c>
      <c r="C1736" s="10" t="s">
        <v>2537</v>
      </c>
      <c r="D1736" s="10" t="s">
        <v>49</v>
      </c>
      <c r="E1736" s="10" t="s">
        <v>16</v>
      </c>
      <c r="F1736" s="16">
        <v>90</v>
      </c>
      <c r="G1736" s="10" t="s">
        <v>5102</v>
      </c>
      <c r="H1736" s="10" t="s">
        <v>5103</v>
      </c>
      <c r="I1736" s="10" t="s">
        <v>25</v>
      </c>
      <c r="J1736" s="11">
        <v>43670</v>
      </c>
      <c r="K1736" s="16">
        <v>19</v>
      </c>
      <c r="L1736" s="10" t="s">
        <v>20</v>
      </c>
      <c r="M1736" s="10">
        <f t="shared" si="109"/>
        <v>2019</v>
      </c>
      <c r="N1736" s="10">
        <f t="shared" si="110"/>
        <v>7</v>
      </c>
      <c r="O1736" s="10" t="str">
        <f>VLOOKUP(L1736,'User input'!$D$6:$E$16,2,FALSE)</f>
        <v>Hyperwotsit</v>
      </c>
      <c r="P1736" s="10">
        <f>VLOOKUP(L1736,'User input'!$D$6:$G$16,3,FALSE)</f>
        <v>2.0099999999999998</v>
      </c>
      <c r="Q1736" s="10">
        <f>VLOOKUP(L1736,'User input'!$D$6:$G$16,4,FALSE)</f>
        <v>20</v>
      </c>
      <c r="R1736" s="10">
        <f t="shared" si="111"/>
        <v>380</v>
      </c>
      <c r="S1736" s="27">
        <f t="shared" si="108"/>
        <v>763.8</v>
      </c>
      <c r="T1736" s="27">
        <f>IF(K1736&lt;'User input'!$I$9,'User input'!$J$8,IF(K1736&lt;'User input'!$I$10,'User input'!$J$9,IF(K1736&lt;'User input'!$I$11,'User input'!$J$10,'User input'!$J$11)))*S1736</f>
        <v>0</v>
      </c>
      <c r="U1736" s="27">
        <f>K1736*'User input'!$J$17+'User input'!$J$16</f>
        <v>0.5</v>
      </c>
    </row>
    <row r="1737" spans="1:21" x14ac:dyDescent="0.25">
      <c r="A1737" s="17">
        <v>1783</v>
      </c>
      <c r="B1737" s="6" t="s">
        <v>5104</v>
      </c>
      <c r="C1737" s="6" t="s">
        <v>1088</v>
      </c>
      <c r="D1737" s="6" t="s">
        <v>15</v>
      </c>
      <c r="E1737" s="6" t="s">
        <v>16</v>
      </c>
      <c r="F1737" s="15">
        <v>60</v>
      </c>
      <c r="G1737" s="6" t="s">
        <v>5105</v>
      </c>
      <c r="H1737" s="6" t="s">
        <v>2274</v>
      </c>
      <c r="I1737" s="6" t="s">
        <v>32</v>
      </c>
      <c r="J1737" s="7">
        <v>43920</v>
      </c>
      <c r="K1737" s="15">
        <v>73</v>
      </c>
      <c r="L1737" s="6" t="s">
        <v>99</v>
      </c>
      <c r="M1737" s="6">
        <f t="shared" si="109"/>
        <v>2020</v>
      </c>
      <c r="N1737" s="6">
        <f t="shared" si="110"/>
        <v>3</v>
      </c>
      <c r="O1737" s="6" t="str">
        <f>VLOOKUP(L1737,'User input'!$D$6:$E$16,2,FALSE)</f>
        <v>Superwossname</v>
      </c>
      <c r="P1737" s="6">
        <f>VLOOKUP(L1737,'User input'!$D$6:$G$16,3,FALSE)</f>
        <v>3.49</v>
      </c>
      <c r="Q1737" s="6">
        <f>VLOOKUP(L1737,'User input'!$D$6:$G$16,4,FALSE)</f>
        <v>20</v>
      </c>
      <c r="R1737" s="6">
        <f t="shared" si="111"/>
        <v>1460</v>
      </c>
      <c r="S1737" s="26">
        <f t="shared" si="108"/>
        <v>5095.4000000000005</v>
      </c>
      <c r="T1737" s="26">
        <f>IF(K1737&lt;'User input'!$I$9,'User input'!$J$8,IF(K1737&lt;'User input'!$I$10,'User input'!$J$9,IF(K1737&lt;'User input'!$I$11,'User input'!$J$10,'User input'!$J$11)))*S1737</f>
        <v>254.77000000000004</v>
      </c>
      <c r="U1737" s="26">
        <f>K1737*'User input'!$J$17+'User input'!$J$16</f>
        <v>0.5</v>
      </c>
    </row>
    <row r="1738" spans="1:21" x14ac:dyDescent="0.25">
      <c r="A1738" s="18">
        <v>1784</v>
      </c>
      <c r="B1738" s="10" t="s">
        <v>5106</v>
      </c>
      <c r="C1738" s="10" t="s">
        <v>3700</v>
      </c>
      <c r="D1738" s="10" t="s">
        <v>28</v>
      </c>
      <c r="E1738" s="10" t="s">
        <v>29</v>
      </c>
      <c r="F1738" s="16">
        <v>60</v>
      </c>
      <c r="G1738" s="10" t="s">
        <v>5107</v>
      </c>
      <c r="H1738" s="10" t="s">
        <v>3494</v>
      </c>
      <c r="I1738" s="10" t="s">
        <v>122</v>
      </c>
      <c r="J1738" s="11">
        <v>43930</v>
      </c>
      <c r="K1738" s="16">
        <v>45</v>
      </c>
      <c r="L1738" s="10" t="s">
        <v>52</v>
      </c>
      <c r="M1738" s="10">
        <f t="shared" si="109"/>
        <v>2020</v>
      </c>
      <c r="N1738" s="10">
        <f t="shared" si="110"/>
        <v>4</v>
      </c>
      <c r="O1738" s="10" t="str">
        <f>VLOOKUP(L1738,'User input'!$D$6:$E$16,2,FALSE)</f>
        <v>Megawidget S</v>
      </c>
      <c r="P1738" s="10">
        <f>VLOOKUP(L1738,'User input'!$D$6:$G$16,3,FALSE)</f>
        <v>0.69</v>
      </c>
      <c r="Q1738" s="10">
        <f>VLOOKUP(L1738,'User input'!$D$6:$G$16,4,FALSE)</f>
        <v>24</v>
      </c>
      <c r="R1738" s="10">
        <f t="shared" si="111"/>
        <v>1080</v>
      </c>
      <c r="S1738" s="27">
        <f t="shared" si="108"/>
        <v>745.19999999999993</v>
      </c>
      <c r="T1738" s="27">
        <f>IF(K1738&lt;'User input'!$I$9,'User input'!$J$8,IF(K1738&lt;'User input'!$I$10,'User input'!$J$9,IF(K1738&lt;'User input'!$I$11,'User input'!$J$10,'User input'!$J$11)))*S1738</f>
        <v>22.355999999999998</v>
      </c>
      <c r="U1738" s="27">
        <f>K1738*'User input'!$J$17+'User input'!$J$16</f>
        <v>0.5</v>
      </c>
    </row>
    <row r="1739" spans="1:21" x14ac:dyDescent="0.25">
      <c r="A1739" s="17">
        <v>1785</v>
      </c>
      <c r="B1739" s="6" t="s">
        <v>5108</v>
      </c>
      <c r="C1739" s="6" t="s">
        <v>5109</v>
      </c>
      <c r="D1739" s="6" t="s">
        <v>49</v>
      </c>
      <c r="E1739" s="6" t="s">
        <v>16</v>
      </c>
      <c r="F1739" s="15">
        <v>90</v>
      </c>
      <c r="G1739" s="6" t="s">
        <v>5110</v>
      </c>
      <c r="H1739" s="6" t="s">
        <v>3159</v>
      </c>
      <c r="I1739" s="6" t="s">
        <v>108</v>
      </c>
      <c r="J1739" s="7">
        <v>44171</v>
      </c>
      <c r="K1739" s="15">
        <v>47</v>
      </c>
      <c r="L1739" s="6" t="s">
        <v>52</v>
      </c>
      <c r="M1739" s="6">
        <f t="shared" si="109"/>
        <v>2020</v>
      </c>
      <c r="N1739" s="6">
        <f t="shared" si="110"/>
        <v>12</v>
      </c>
      <c r="O1739" s="6" t="str">
        <f>VLOOKUP(L1739,'User input'!$D$6:$E$16,2,FALSE)</f>
        <v>Megawidget S</v>
      </c>
      <c r="P1739" s="6">
        <f>VLOOKUP(L1739,'User input'!$D$6:$G$16,3,FALSE)</f>
        <v>0.69</v>
      </c>
      <c r="Q1739" s="6">
        <f>VLOOKUP(L1739,'User input'!$D$6:$G$16,4,FALSE)</f>
        <v>24</v>
      </c>
      <c r="R1739" s="6">
        <f t="shared" si="111"/>
        <v>1128</v>
      </c>
      <c r="S1739" s="26">
        <f t="shared" si="108"/>
        <v>778.31999999999994</v>
      </c>
      <c r="T1739" s="26">
        <f>IF(K1739&lt;'User input'!$I$9,'User input'!$J$8,IF(K1739&lt;'User input'!$I$10,'User input'!$J$9,IF(K1739&lt;'User input'!$I$11,'User input'!$J$10,'User input'!$J$11)))*S1739</f>
        <v>23.349599999999999</v>
      </c>
      <c r="U1739" s="26">
        <f>K1739*'User input'!$J$17+'User input'!$J$16</f>
        <v>0.5</v>
      </c>
    </row>
    <row r="1740" spans="1:21" x14ac:dyDescent="0.25">
      <c r="A1740" s="18">
        <v>1786</v>
      </c>
      <c r="B1740" s="10" t="s">
        <v>4904</v>
      </c>
      <c r="C1740" s="10" t="s">
        <v>2709</v>
      </c>
      <c r="D1740" s="10" t="s">
        <v>49</v>
      </c>
      <c r="E1740" s="10" t="s">
        <v>16</v>
      </c>
      <c r="F1740" s="16">
        <v>30</v>
      </c>
      <c r="G1740" s="10" t="s">
        <v>5110</v>
      </c>
      <c r="H1740" s="10" t="s">
        <v>2749</v>
      </c>
      <c r="I1740" s="10" t="s">
        <v>32</v>
      </c>
      <c r="J1740" s="11">
        <v>44047</v>
      </c>
      <c r="K1740" s="16">
        <v>30</v>
      </c>
      <c r="L1740" s="10" t="s">
        <v>39</v>
      </c>
      <c r="M1740" s="10">
        <f t="shared" si="109"/>
        <v>2020</v>
      </c>
      <c r="N1740" s="10">
        <f t="shared" si="110"/>
        <v>8</v>
      </c>
      <c r="O1740" s="10" t="str">
        <f>VLOOKUP(L1740,'User input'!$D$6:$E$16,2,FALSE)</f>
        <v>Ultrathing V1</v>
      </c>
      <c r="P1740" s="10">
        <f>VLOOKUP(L1740,'User input'!$D$6:$G$16,3,FALSE)</f>
        <v>1.79</v>
      </c>
      <c r="Q1740" s="10">
        <f>VLOOKUP(L1740,'User input'!$D$6:$G$16,4,FALSE)</f>
        <v>17</v>
      </c>
      <c r="R1740" s="10">
        <f t="shared" si="111"/>
        <v>510</v>
      </c>
      <c r="S1740" s="27">
        <f t="shared" si="108"/>
        <v>912.9</v>
      </c>
      <c r="T1740" s="27">
        <f>IF(K1740&lt;'User input'!$I$9,'User input'!$J$8,IF(K1740&lt;'User input'!$I$10,'User input'!$J$9,IF(K1740&lt;'User input'!$I$11,'User input'!$J$10,'User input'!$J$11)))*S1740</f>
        <v>27.386999999999997</v>
      </c>
      <c r="U1740" s="27">
        <f>K1740*'User input'!$J$17+'User input'!$J$16</f>
        <v>0.5</v>
      </c>
    </row>
    <row r="1741" spans="1:21" x14ac:dyDescent="0.25">
      <c r="A1741" s="17">
        <v>1787</v>
      </c>
      <c r="B1741" s="6" t="s">
        <v>1063</v>
      </c>
      <c r="C1741" s="6" t="s">
        <v>5111</v>
      </c>
      <c r="D1741" s="6" t="s">
        <v>15</v>
      </c>
      <c r="E1741" s="6" t="s">
        <v>16</v>
      </c>
      <c r="F1741" s="15">
        <v>60</v>
      </c>
      <c r="G1741" s="6" t="s">
        <v>10380</v>
      </c>
      <c r="H1741" s="6" t="s">
        <v>5113</v>
      </c>
      <c r="I1741" s="6" t="s">
        <v>32</v>
      </c>
      <c r="J1741" s="7">
        <v>44222</v>
      </c>
      <c r="K1741" s="15">
        <v>89</v>
      </c>
      <c r="L1741" s="6" t="s">
        <v>20</v>
      </c>
      <c r="M1741" s="6">
        <f t="shared" si="109"/>
        <v>2021</v>
      </c>
      <c r="N1741" s="6">
        <f t="shared" si="110"/>
        <v>1</v>
      </c>
      <c r="O1741" s="6" t="str">
        <f>VLOOKUP(L1741,'User input'!$D$6:$E$16,2,FALSE)</f>
        <v>Hyperwotsit</v>
      </c>
      <c r="P1741" s="6">
        <f>VLOOKUP(L1741,'User input'!$D$6:$G$16,3,FALSE)</f>
        <v>2.0099999999999998</v>
      </c>
      <c r="Q1741" s="6">
        <f>VLOOKUP(L1741,'User input'!$D$6:$G$16,4,FALSE)</f>
        <v>20</v>
      </c>
      <c r="R1741" s="6">
        <f t="shared" si="111"/>
        <v>1780</v>
      </c>
      <c r="S1741" s="26">
        <f t="shared" si="108"/>
        <v>3577.7999999999997</v>
      </c>
      <c r="T1741" s="26">
        <f>IF(K1741&lt;'User input'!$I$9,'User input'!$J$8,IF(K1741&lt;'User input'!$I$10,'User input'!$J$9,IF(K1741&lt;'User input'!$I$11,'User input'!$J$10,'User input'!$J$11)))*S1741</f>
        <v>178.89</v>
      </c>
      <c r="U1741" s="26">
        <f>K1741*'User input'!$J$17+'User input'!$J$16</f>
        <v>0.5</v>
      </c>
    </row>
    <row r="1742" spans="1:21" x14ac:dyDescent="0.25">
      <c r="A1742" s="18">
        <v>1788</v>
      </c>
      <c r="B1742" s="10" t="s">
        <v>688</v>
      </c>
      <c r="C1742" s="10" t="s">
        <v>512</v>
      </c>
      <c r="D1742" s="10" t="s">
        <v>28</v>
      </c>
      <c r="E1742" s="10" t="s">
        <v>29</v>
      </c>
      <c r="F1742" s="16">
        <v>60</v>
      </c>
      <c r="G1742" s="10" t="s">
        <v>5114</v>
      </c>
      <c r="H1742" s="10" t="s">
        <v>5115</v>
      </c>
      <c r="I1742" s="10" t="s">
        <v>32</v>
      </c>
      <c r="J1742" s="11">
        <v>43501</v>
      </c>
      <c r="K1742" s="16">
        <v>43</v>
      </c>
      <c r="L1742" s="10" t="s">
        <v>99</v>
      </c>
      <c r="M1742" s="10">
        <f t="shared" si="109"/>
        <v>2019</v>
      </c>
      <c r="N1742" s="10">
        <f t="shared" si="110"/>
        <v>2</v>
      </c>
      <c r="O1742" s="10" t="str">
        <f>VLOOKUP(L1742,'User input'!$D$6:$E$16,2,FALSE)</f>
        <v>Superwossname</v>
      </c>
      <c r="P1742" s="10">
        <f>VLOOKUP(L1742,'User input'!$D$6:$G$16,3,FALSE)</f>
        <v>3.49</v>
      </c>
      <c r="Q1742" s="10">
        <f>VLOOKUP(L1742,'User input'!$D$6:$G$16,4,FALSE)</f>
        <v>20</v>
      </c>
      <c r="R1742" s="10">
        <f t="shared" si="111"/>
        <v>860</v>
      </c>
      <c r="S1742" s="27">
        <f t="shared" si="108"/>
        <v>3001.4</v>
      </c>
      <c r="T1742" s="27">
        <f>IF(K1742&lt;'User input'!$I$9,'User input'!$J$8,IF(K1742&lt;'User input'!$I$10,'User input'!$J$9,IF(K1742&lt;'User input'!$I$11,'User input'!$J$10,'User input'!$J$11)))*S1742</f>
        <v>90.042000000000002</v>
      </c>
      <c r="U1742" s="27">
        <f>K1742*'User input'!$J$17+'User input'!$J$16</f>
        <v>0.5</v>
      </c>
    </row>
    <row r="1743" spans="1:21" x14ac:dyDescent="0.25">
      <c r="A1743" s="17">
        <v>1789</v>
      </c>
      <c r="B1743" s="6" t="s">
        <v>2802</v>
      </c>
      <c r="C1743" s="6" t="s">
        <v>410</v>
      </c>
      <c r="D1743" s="6" t="s">
        <v>15</v>
      </c>
      <c r="E1743" s="6" t="s">
        <v>16</v>
      </c>
      <c r="F1743" s="15">
        <v>30</v>
      </c>
      <c r="G1743" s="6" t="s">
        <v>5116</v>
      </c>
      <c r="H1743" s="6" t="s">
        <v>1872</v>
      </c>
      <c r="I1743" s="6" t="s">
        <v>32</v>
      </c>
      <c r="J1743" s="7">
        <v>43953</v>
      </c>
      <c r="K1743" s="15">
        <v>14</v>
      </c>
      <c r="L1743" s="6" t="s">
        <v>20</v>
      </c>
      <c r="M1743" s="6">
        <f t="shared" si="109"/>
        <v>2020</v>
      </c>
      <c r="N1743" s="6">
        <f t="shared" si="110"/>
        <v>5</v>
      </c>
      <c r="O1743" s="6" t="str">
        <f>VLOOKUP(L1743,'User input'!$D$6:$E$16,2,FALSE)</f>
        <v>Hyperwotsit</v>
      </c>
      <c r="P1743" s="6">
        <f>VLOOKUP(L1743,'User input'!$D$6:$G$16,3,FALSE)</f>
        <v>2.0099999999999998</v>
      </c>
      <c r="Q1743" s="6">
        <f>VLOOKUP(L1743,'User input'!$D$6:$G$16,4,FALSE)</f>
        <v>20</v>
      </c>
      <c r="R1743" s="6">
        <f t="shared" si="111"/>
        <v>280</v>
      </c>
      <c r="S1743" s="26">
        <f t="shared" si="108"/>
        <v>562.79999999999995</v>
      </c>
      <c r="T1743" s="26">
        <f>IF(K1743&lt;'User input'!$I$9,'User input'!$J$8,IF(K1743&lt;'User input'!$I$10,'User input'!$J$9,IF(K1743&lt;'User input'!$I$11,'User input'!$J$10,'User input'!$J$11)))*S1743</f>
        <v>0</v>
      </c>
      <c r="U1743" s="26">
        <f>K1743*'User input'!$J$17+'User input'!$J$16</f>
        <v>0.5</v>
      </c>
    </row>
    <row r="1744" spans="1:21" x14ac:dyDescent="0.25">
      <c r="A1744" s="18">
        <v>1790</v>
      </c>
      <c r="B1744" s="10" t="s">
        <v>1499</v>
      </c>
      <c r="C1744" s="10" t="s">
        <v>4709</v>
      </c>
      <c r="D1744" s="10" t="s">
        <v>15</v>
      </c>
      <c r="E1744" s="10" t="s">
        <v>16</v>
      </c>
      <c r="F1744" s="16">
        <v>90</v>
      </c>
      <c r="G1744" s="10" t="s">
        <v>5117</v>
      </c>
      <c r="H1744" s="10" t="s">
        <v>1583</v>
      </c>
      <c r="I1744" s="10" t="s">
        <v>32</v>
      </c>
      <c r="J1744" s="11">
        <v>43832</v>
      </c>
      <c r="K1744" s="16">
        <v>66</v>
      </c>
      <c r="L1744" s="10" t="s">
        <v>44</v>
      </c>
      <c r="M1744" s="10">
        <f t="shared" si="109"/>
        <v>2020</v>
      </c>
      <c r="N1744" s="10">
        <f t="shared" si="110"/>
        <v>1</v>
      </c>
      <c r="O1744" s="10" t="str">
        <f>VLOOKUP(L1744,'User input'!$D$6:$E$16,2,FALSE)</f>
        <v>Gigastuff</v>
      </c>
      <c r="P1744" s="10">
        <f>VLOOKUP(L1744,'User input'!$D$6:$G$16,3,FALSE)</f>
        <v>1.89</v>
      </c>
      <c r="Q1744" s="10">
        <f>VLOOKUP(L1744,'User input'!$D$6:$G$16,4,FALSE)</f>
        <v>18</v>
      </c>
      <c r="R1744" s="10">
        <f t="shared" si="111"/>
        <v>1188</v>
      </c>
      <c r="S1744" s="27">
        <f t="shared" si="108"/>
        <v>2245.3199999999997</v>
      </c>
      <c r="T1744" s="27">
        <f>IF(K1744&lt;'User input'!$I$9,'User input'!$J$8,IF(K1744&lt;'User input'!$I$10,'User input'!$J$9,IF(K1744&lt;'User input'!$I$11,'User input'!$J$10,'User input'!$J$11)))*S1744</f>
        <v>112.26599999999999</v>
      </c>
      <c r="U1744" s="27">
        <f>K1744*'User input'!$J$17+'User input'!$J$16</f>
        <v>0.5</v>
      </c>
    </row>
    <row r="1745" spans="1:21" x14ac:dyDescent="0.25">
      <c r="A1745" s="17">
        <v>1791</v>
      </c>
      <c r="B1745" s="6" t="s">
        <v>5118</v>
      </c>
      <c r="C1745" s="6" t="s">
        <v>5119</v>
      </c>
      <c r="D1745" s="6" t="s">
        <v>41</v>
      </c>
      <c r="E1745" s="6" t="s">
        <v>16</v>
      </c>
      <c r="F1745" s="15">
        <v>90</v>
      </c>
      <c r="G1745" s="6" t="s">
        <v>5120</v>
      </c>
      <c r="H1745" s="6" t="s">
        <v>1644</v>
      </c>
      <c r="I1745" s="6" t="s">
        <v>1645</v>
      </c>
      <c r="J1745" s="7">
        <v>43519</v>
      </c>
      <c r="K1745" s="15">
        <v>16</v>
      </c>
      <c r="L1745" s="6" t="s">
        <v>33</v>
      </c>
      <c r="M1745" s="6">
        <f t="shared" si="109"/>
        <v>2019</v>
      </c>
      <c r="N1745" s="6">
        <f t="shared" si="110"/>
        <v>2</v>
      </c>
      <c r="O1745" s="6" t="str">
        <f>VLOOKUP(L1745,'User input'!$D$6:$E$16,2,FALSE)</f>
        <v>Megawidget L</v>
      </c>
      <c r="P1745" s="6">
        <f>VLOOKUP(L1745,'User input'!$D$6:$G$16,3,FALSE)</f>
        <v>1.79</v>
      </c>
      <c r="Q1745" s="6">
        <f>VLOOKUP(L1745,'User input'!$D$6:$G$16,4,FALSE)</f>
        <v>24</v>
      </c>
      <c r="R1745" s="6">
        <f t="shared" si="111"/>
        <v>384</v>
      </c>
      <c r="S1745" s="26">
        <f t="shared" si="108"/>
        <v>687.36</v>
      </c>
      <c r="T1745" s="26">
        <f>IF(K1745&lt;'User input'!$I$9,'User input'!$J$8,IF(K1745&lt;'User input'!$I$10,'User input'!$J$9,IF(K1745&lt;'User input'!$I$11,'User input'!$J$10,'User input'!$J$11)))*S1745</f>
        <v>0</v>
      </c>
      <c r="U1745" s="26">
        <f>K1745*'User input'!$J$17+'User input'!$J$16</f>
        <v>0.5</v>
      </c>
    </row>
    <row r="1746" spans="1:21" x14ac:dyDescent="0.25">
      <c r="A1746" s="18">
        <v>1792</v>
      </c>
      <c r="B1746" s="10" t="s">
        <v>2680</v>
      </c>
      <c r="C1746" s="10" t="s">
        <v>4679</v>
      </c>
      <c r="D1746" s="10" t="s">
        <v>28</v>
      </c>
      <c r="E1746" s="10" t="s">
        <v>29</v>
      </c>
      <c r="F1746" s="16">
        <v>90</v>
      </c>
      <c r="G1746" s="10" t="s">
        <v>5121</v>
      </c>
      <c r="H1746" s="10" t="s">
        <v>3060</v>
      </c>
      <c r="I1746" s="10" t="s">
        <v>571</v>
      </c>
      <c r="J1746" s="11">
        <v>43739</v>
      </c>
      <c r="K1746" s="16">
        <v>29</v>
      </c>
      <c r="L1746" s="10" t="s">
        <v>20</v>
      </c>
      <c r="M1746" s="10">
        <f t="shared" si="109"/>
        <v>2019</v>
      </c>
      <c r="N1746" s="10">
        <f t="shared" si="110"/>
        <v>10</v>
      </c>
      <c r="O1746" s="10" t="str">
        <f>VLOOKUP(L1746,'User input'!$D$6:$E$16,2,FALSE)</f>
        <v>Hyperwotsit</v>
      </c>
      <c r="P1746" s="10">
        <f>VLOOKUP(L1746,'User input'!$D$6:$G$16,3,FALSE)</f>
        <v>2.0099999999999998</v>
      </c>
      <c r="Q1746" s="10">
        <f>VLOOKUP(L1746,'User input'!$D$6:$G$16,4,FALSE)</f>
        <v>20</v>
      </c>
      <c r="R1746" s="10">
        <f t="shared" si="111"/>
        <v>580</v>
      </c>
      <c r="S1746" s="27">
        <f t="shared" si="108"/>
        <v>1165.8</v>
      </c>
      <c r="T1746" s="27">
        <f>IF(K1746&lt;'User input'!$I$9,'User input'!$J$8,IF(K1746&lt;'User input'!$I$10,'User input'!$J$9,IF(K1746&lt;'User input'!$I$11,'User input'!$J$10,'User input'!$J$11)))*S1746</f>
        <v>34.973999999999997</v>
      </c>
      <c r="U1746" s="27">
        <f>K1746*'User input'!$J$17+'User input'!$J$16</f>
        <v>0.5</v>
      </c>
    </row>
    <row r="1747" spans="1:21" x14ac:dyDescent="0.25">
      <c r="A1747" s="18">
        <v>1794</v>
      </c>
      <c r="B1747" s="10" t="s">
        <v>5122</v>
      </c>
      <c r="C1747" s="10" t="s">
        <v>5123</v>
      </c>
      <c r="D1747" s="10" t="s">
        <v>28</v>
      </c>
      <c r="E1747" s="10" t="s">
        <v>29</v>
      </c>
      <c r="F1747" s="16">
        <v>30</v>
      </c>
      <c r="G1747" s="10" t="s">
        <v>5124</v>
      </c>
      <c r="H1747" s="10" t="s">
        <v>72</v>
      </c>
      <c r="I1747" s="10" t="s">
        <v>32</v>
      </c>
      <c r="J1747" s="11">
        <v>44258</v>
      </c>
      <c r="K1747" s="16">
        <v>74</v>
      </c>
      <c r="L1747" s="10" t="s">
        <v>44</v>
      </c>
      <c r="M1747" s="10">
        <f t="shared" si="109"/>
        <v>2021</v>
      </c>
      <c r="N1747" s="10">
        <f t="shared" si="110"/>
        <v>3</v>
      </c>
      <c r="O1747" s="10" t="str">
        <f>VLOOKUP(L1747,'User input'!$D$6:$E$16,2,FALSE)</f>
        <v>Gigastuff</v>
      </c>
      <c r="P1747" s="10">
        <f>VLOOKUP(L1747,'User input'!$D$6:$G$16,3,FALSE)</f>
        <v>1.89</v>
      </c>
      <c r="Q1747" s="10">
        <f>VLOOKUP(L1747,'User input'!$D$6:$G$16,4,FALSE)</f>
        <v>18</v>
      </c>
      <c r="R1747" s="10">
        <f t="shared" si="111"/>
        <v>1332</v>
      </c>
      <c r="S1747" s="27">
        <f t="shared" si="108"/>
        <v>2517.48</v>
      </c>
      <c r="T1747" s="27">
        <f>IF(K1747&lt;'User input'!$I$9,'User input'!$J$8,IF(K1747&lt;'User input'!$I$10,'User input'!$J$9,IF(K1747&lt;'User input'!$I$11,'User input'!$J$10,'User input'!$J$11)))*S1747</f>
        <v>125.87400000000001</v>
      </c>
      <c r="U1747" s="27">
        <f>K1747*'User input'!$J$17+'User input'!$J$16</f>
        <v>0.5</v>
      </c>
    </row>
    <row r="1748" spans="1:21" x14ac:dyDescent="0.25">
      <c r="A1748" s="17">
        <v>1795</v>
      </c>
      <c r="B1748" s="6" t="s">
        <v>5125</v>
      </c>
      <c r="C1748" s="6" t="s">
        <v>5126</v>
      </c>
      <c r="D1748" s="6" t="s">
        <v>15</v>
      </c>
      <c r="E1748" s="6" t="s">
        <v>16</v>
      </c>
      <c r="F1748" s="15">
        <v>90</v>
      </c>
      <c r="G1748" s="6" t="s">
        <v>5127</v>
      </c>
      <c r="H1748" s="6" t="s">
        <v>4425</v>
      </c>
      <c r="I1748" s="6" t="s">
        <v>144</v>
      </c>
      <c r="J1748" s="7">
        <v>43641</v>
      </c>
      <c r="K1748" s="15">
        <v>16</v>
      </c>
      <c r="L1748" s="6" t="s">
        <v>33</v>
      </c>
      <c r="M1748" s="6">
        <f t="shared" si="109"/>
        <v>2019</v>
      </c>
      <c r="N1748" s="6">
        <f t="shared" si="110"/>
        <v>6</v>
      </c>
      <c r="O1748" s="6" t="str">
        <f>VLOOKUP(L1748,'User input'!$D$6:$E$16,2,FALSE)</f>
        <v>Megawidget L</v>
      </c>
      <c r="P1748" s="6">
        <f>VLOOKUP(L1748,'User input'!$D$6:$G$16,3,FALSE)</f>
        <v>1.79</v>
      </c>
      <c r="Q1748" s="6">
        <f>VLOOKUP(L1748,'User input'!$D$6:$G$16,4,FALSE)</f>
        <v>24</v>
      </c>
      <c r="R1748" s="6">
        <f t="shared" si="111"/>
        <v>384</v>
      </c>
      <c r="S1748" s="26">
        <f t="shared" si="108"/>
        <v>687.36</v>
      </c>
      <c r="T1748" s="26">
        <f>IF(K1748&lt;'User input'!$I$9,'User input'!$J$8,IF(K1748&lt;'User input'!$I$10,'User input'!$J$9,IF(K1748&lt;'User input'!$I$11,'User input'!$J$10,'User input'!$J$11)))*S1748</f>
        <v>0</v>
      </c>
      <c r="U1748" s="26">
        <f>K1748*'User input'!$J$17+'User input'!$J$16</f>
        <v>0.5</v>
      </c>
    </row>
    <row r="1749" spans="1:21" x14ac:dyDescent="0.25">
      <c r="A1749" s="18">
        <v>1796</v>
      </c>
      <c r="B1749" s="10" t="s">
        <v>5128</v>
      </c>
      <c r="C1749" s="10" t="s">
        <v>3799</v>
      </c>
      <c r="D1749" s="10" t="s">
        <v>28</v>
      </c>
      <c r="E1749" s="10" t="s">
        <v>29</v>
      </c>
      <c r="F1749" s="16">
        <v>90</v>
      </c>
      <c r="G1749" s="10" t="s">
        <v>5127</v>
      </c>
      <c r="H1749" s="10" t="s">
        <v>5129</v>
      </c>
      <c r="I1749" s="10" t="s">
        <v>32</v>
      </c>
      <c r="J1749" s="11">
        <v>43889</v>
      </c>
      <c r="K1749" s="16">
        <v>92</v>
      </c>
      <c r="L1749" s="10" t="s">
        <v>44</v>
      </c>
      <c r="M1749" s="10">
        <f t="shared" si="109"/>
        <v>2020</v>
      </c>
      <c r="N1749" s="10">
        <f t="shared" si="110"/>
        <v>2</v>
      </c>
      <c r="O1749" s="10" t="str">
        <f>VLOOKUP(L1749,'User input'!$D$6:$E$16,2,FALSE)</f>
        <v>Gigastuff</v>
      </c>
      <c r="P1749" s="10">
        <f>VLOOKUP(L1749,'User input'!$D$6:$G$16,3,FALSE)</f>
        <v>1.89</v>
      </c>
      <c r="Q1749" s="10">
        <f>VLOOKUP(L1749,'User input'!$D$6:$G$16,4,FALSE)</f>
        <v>18</v>
      </c>
      <c r="R1749" s="10">
        <f t="shared" si="111"/>
        <v>1656</v>
      </c>
      <c r="S1749" s="27">
        <f t="shared" si="108"/>
        <v>3129.8399999999997</v>
      </c>
      <c r="T1749" s="27">
        <f>IF(K1749&lt;'User input'!$I$9,'User input'!$J$8,IF(K1749&lt;'User input'!$I$10,'User input'!$J$9,IF(K1749&lt;'User input'!$I$11,'User input'!$J$10,'User input'!$J$11)))*S1749</f>
        <v>156.49199999999999</v>
      </c>
      <c r="U1749" s="27">
        <f>K1749*'User input'!$J$17+'User input'!$J$16</f>
        <v>0.5</v>
      </c>
    </row>
    <row r="1750" spans="1:21" x14ac:dyDescent="0.25">
      <c r="A1750" s="17">
        <v>1797</v>
      </c>
      <c r="B1750" s="6" t="s">
        <v>5130</v>
      </c>
      <c r="C1750" s="6" t="s">
        <v>3958</v>
      </c>
      <c r="D1750" s="6" t="s">
        <v>49</v>
      </c>
      <c r="E1750" s="6" t="s">
        <v>16</v>
      </c>
      <c r="F1750" s="15">
        <v>90</v>
      </c>
      <c r="G1750" s="6" t="s">
        <v>5131</v>
      </c>
      <c r="H1750" s="6" t="s">
        <v>1328</v>
      </c>
      <c r="I1750" s="6" t="s">
        <v>291</v>
      </c>
      <c r="J1750" s="7">
        <v>43944</v>
      </c>
      <c r="K1750" s="15">
        <v>13</v>
      </c>
      <c r="L1750" s="6" t="s">
        <v>157</v>
      </c>
      <c r="M1750" s="6">
        <f t="shared" si="109"/>
        <v>2020</v>
      </c>
      <c r="N1750" s="6">
        <f t="shared" si="110"/>
        <v>4</v>
      </c>
      <c r="O1750" s="6" t="str">
        <f>VLOOKUP(L1750,'User input'!$D$6:$E$16,2,FALSE)</f>
        <v>Ultrathing V3</v>
      </c>
      <c r="P1750" s="6">
        <f>VLOOKUP(L1750,'User input'!$D$6:$G$16,3,FALSE)</f>
        <v>3.39</v>
      </c>
      <c r="Q1750" s="6">
        <f>VLOOKUP(L1750,'User input'!$D$6:$G$16,4,FALSE)</f>
        <v>24</v>
      </c>
      <c r="R1750" s="6">
        <f t="shared" si="111"/>
        <v>312</v>
      </c>
      <c r="S1750" s="26">
        <f t="shared" si="108"/>
        <v>1057.68</v>
      </c>
      <c r="T1750" s="26">
        <f>IF(K1750&lt;'User input'!$I$9,'User input'!$J$8,IF(K1750&lt;'User input'!$I$10,'User input'!$J$9,IF(K1750&lt;'User input'!$I$11,'User input'!$J$10,'User input'!$J$11)))*S1750</f>
        <v>0</v>
      </c>
      <c r="U1750" s="26">
        <f>K1750*'User input'!$J$17+'User input'!$J$16</f>
        <v>0.5</v>
      </c>
    </row>
    <row r="1751" spans="1:21" x14ac:dyDescent="0.25">
      <c r="A1751" s="18">
        <v>1798</v>
      </c>
      <c r="B1751" s="10" t="s">
        <v>5132</v>
      </c>
      <c r="C1751" s="10" t="s">
        <v>3481</v>
      </c>
      <c r="D1751" s="10" t="s">
        <v>15</v>
      </c>
      <c r="E1751" s="10" t="s">
        <v>16</v>
      </c>
      <c r="F1751" s="16">
        <v>60</v>
      </c>
      <c r="G1751" s="10" t="s">
        <v>5133</v>
      </c>
      <c r="H1751" s="10" t="s">
        <v>4843</v>
      </c>
      <c r="I1751" s="10" t="s">
        <v>32</v>
      </c>
      <c r="J1751" s="11">
        <v>43793</v>
      </c>
      <c r="K1751" s="16">
        <v>58</v>
      </c>
      <c r="L1751" s="10" t="s">
        <v>62</v>
      </c>
      <c r="M1751" s="10">
        <f t="shared" si="109"/>
        <v>2019</v>
      </c>
      <c r="N1751" s="10">
        <f t="shared" si="110"/>
        <v>11</v>
      </c>
      <c r="O1751" s="10" t="str">
        <f>VLOOKUP(L1751,'User input'!$D$6:$E$16,2,FALSE)</f>
        <v>Ultrathing V4</v>
      </c>
      <c r="P1751" s="10">
        <f>VLOOKUP(L1751,'User input'!$D$6:$G$16,3,FALSE)</f>
        <v>3.99</v>
      </c>
      <c r="Q1751" s="10">
        <f>VLOOKUP(L1751,'User input'!$D$6:$G$16,4,FALSE)</f>
        <v>24</v>
      </c>
      <c r="R1751" s="10">
        <f t="shared" si="111"/>
        <v>1392</v>
      </c>
      <c r="S1751" s="27">
        <f t="shared" si="108"/>
        <v>5554.08</v>
      </c>
      <c r="T1751" s="27">
        <f>IF(K1751&lt;'User input'!$I$9,'User input'!$J$8,IF(K1751&lt;'User input'!$I$10,'User input'!$J$9,IF(K1751&lt;'User input'!$I$11,'User input'!$J$10,'User input'!$J$11)))*S1751</f>
        <v>277.70400000000001</v>
      </c>
      <c r="U1751" s="27">
        <f>K1751*'User input'!$J$17+'User input'!$J$16</f>
        <v>0.5</v>
      </c>
    </row>
    <row r="1752" spans="1:21" x14ac:dyDescent="0.25">
      <c r="A1752" s="17">
        <v>1799</v>
      </c>
      <c r="B1752" s="6" t="s">
        <v>5134</v>
      </c>
      <c r="C1752" s="6" t="s">
        <v>2913</v>
      </c>
      <c r="D1752" s="6" t="s">
        <v>49</v>
      </c>
      <c r="E1752" s="6" t="s">
        <v>16</v>
      </c>
      <c r="F1752" s="15">
        <v>90</v>
      </c>
      <c r="G1752" s="6" t="s">
        <v>5135</v>
      </c>
      <c r="H1752" s="6" t="s">
        <v>3983</v>
      </c>
      <c r="I1752" s="6" t="s">
        <v>291</v>
      </c>
      <c r="J1752" s="7">
        <v>43568</v>
      </c>
      <c r="K1752" s="15">
        <v>36</v>
      </c>
      <c r="L1752" s="6" t="s">
        <v>39</v>
      </c>
      <c r="M1752" s="6">
        <f t="shared" si="109"/>
        <v>2019</v>
      </c>
      <c r="N1752" s="6">
        <f t="shared" si="110"/>
        <v>4</v>
      </c>
      <c r="O1752" s="6" t="str">
        <f>VLOOKUP(L1752,'User input'!$D$6:$E$16,2,FALSE)</f>
        <v>Ultrathing V1</v>
      </c>
      <c r="P1752" s="6">
        <f>VLOOKUP(L1752,'User input'!$D$6:$G$16,3,FALSE)</f>
        <v>1.79</v>
      </c>
      <c r="Q1752" s="6">
        <f>VLOOKUP(L1752,'User input'!$D$6:$G$16,4,FALSE)</f>
        <v>17</v>
      </c>
      <c r="R1752" s="6">
        <f t="shared" si="111"/>
        <v>612</v>
      </c>
      <c r="S1752" s="26">
        <f t="shared" si="108"/>
        <v>1095.48</v>
      </c>
      <c r="T1752" s="26">
        <f>IF(K1752&lt;'User input'!$I$9,'User input'!$J$8,IF(K1752&lt;'User input'!$I$10,'User input'!$J$9,IF(K1752&lt;'User input'!$I$11,'User input'!$J$10,'User input'!$J$11)))*S1752</f>
        <v>32.864399999999996</v>
      </c>
      <c r="U1752" s="26">
        <f>K1752*'User input'!$J$17+'User input'!$J$16</f>
        <v>0.5</v>
      </c>
    </row>
    <row r="1753" spans="1:21" x14ac:dyDescent="0.25">
      <c r="A1753" s="18">
        <v>1800</v>
      </c>
      <c r="B1753" s="10" t="s">
        <v>1299</v>
      </c>
      <c r="C1753" s="10" t="s">
        <v>2033</v>
      </c>
      <c r="D1753" s="10" t="s">
        <v>28</v>
      </c>
      <c r="E1753" s="10" t="s">
        <v>29</v>
      </c>
      <c r="F1753" s="16">
        <v>60</v>
      </c>
      <c r="G1753" s="10" t="s">
        <v>5136</v>
      </c>
      <c r="H1753" s="10" t="s">
        <v>385</v>
      </c>
      <c r="I1753" s="10" t="s">
        <v>32</v>
      </c>
      <c r="J1753" s="11">
        <v>44444</v>
      </c>
      <c r="K1753" s="16">
        <v>68</v>
      </c>
      <c r="L1753" s="10" t="s">
        <v>20</v>
      </c>
      <c r="M1753" s="10">
        <f t="shared" si="109"/>
        <v>2021</v>
      </c>
      <c r="N1753" s="10">
        <f t="shared" si="110"/>
        <v>9</v>
      </c>
      <c r="O1753" s="10" t="str">
        <f>VLOOKUP(L1753,'User input'!$D$6:$E$16,2,FALSE)</f>
        <v>Hyperwotsit</v>
      </c>
      <c r="P1753" s="10">
        <f>VLOOKUP(L1753,'User input'!$D$6:$G$16,3,FALSE)</f>
        <v>2.0099999999999998</v>
      </c>
      <c r="Q1753" s="10">
        <f>VLOOKUP(L1753,'User input'!$D$6:$G$16,4,FALSE)</f>
        <v>20</v>
      </c>
      <c r="R1753" s="10">
        <f t="shared" si="111"/>
        <v>1360</v>
      </c>
      <c r="S1753" s="27">
        <f t="shared" si="108"/>
        <v>2733.6</v>
      </c>
      <c r="T1753" s="27">
        <f>IF(K1753&lt;'User input'!$I$9,'User input'!$J$8,IF(K1753&lt;'User input'!$I$10,'User input'!$J$9,IF(K1753&lt;'User input'!$I$11,'User input'!$J$10,'User input'!$J$11)))*S1753</f>
        <v>136.68</v>
      </c>
      <c r="U1753" s="27">
        <f>K1753*'User input'!$J$17+'User input'!$J$16</f>
        <v>0.5</v>
      </c>
    </row>
    <row r="1754" spans="1:21" x14ac:dyDescent="0.25">
      <c r="A1754" s="17">
        <v>1801</v>
      </c>
      <c r="B1754" s="6" t="s">
        <v>4398</v>
      </c>
      <c r="C1754" s="6" t="s">
        <v>5137</v>
      </c>
      <c r="D1754" s="6" t="s">
        <v>28</v>
      </c>
      <c r="E1754" s="6" t="s">
        <v>29</v>
      </c>
      <c r="F1754" s="15">
        <v>30</v>
      </c>
      <c r="G1754" s="6" t="s">
        <v>5138</v>
      </c>
      <c r="H1754" s="6" t="s">
        <v>5139</v>
      </c>
      <c r="I1754" s="6" t="s">
        <v>5140</v>
      </c>
      <c r="J1754" s="7">
        <v>44561</v>
      </c>
      <c r="K1754" s="15">
        <v>51</v>
      </c>
      <c r="L1754" s="6" t="s">
        <v>62</v>
      </c>
      <c r="M1754" s="6">
        <f t="shared" si="109"/>
        <v>2021</v>
      </c>
      <c r="N1754" s="6">
        <f t="shared" si="110"/>
        <v>12</v>
      </c>
      <c r="O1754" s="6" t="str">
        <f>VLOOKUP(L1754,'User input'!$D$6:$E$16,2,FALSE)</f>
        <v>Ultrathing V4</v>
      </c>
      <c r="P1754" s="6">
        <f>VLOOKUP(L1754,'User input'!$D$6:$G$16,3,FALSE)</f>
        <v>3.99</v>
      </c>
      <c r="Q1754" s="6">
        <f>VLOOKUP(L1754,'User input'!$D$6:$G$16,4,FALSE)</f>
        <v>24</v>
      </c>
      <c r="R1754" s="6">
        <f t="shared" si="111"/>
        <v>1224</v>
      </c>
      <c r="S1754" s="26">
        <f t="shared" si="108"/>
        <v>4883.76</v>
      </c>
      <c r="T1754" s="26">
        <f>IF(K1754&lt;'User input'!$I$9,'User input'!$J$8,IF(K1754&lt;'User input'!$I$10,'User input'!$J$9,IF(K1754&lt;'User input'!$I$11,'User input'!$J$10,'User input'!$J$11)))*S1754</f>
        <v>244.18800000000002</v>
      </c>
      <c r="U1754" s="26">
        <f>K1754*'User input'!$J$17+'User input'!$J$16</f>
        <v>0.5</v>
      </c>
    </row>
    <row r="1755" spans="1:21" x14ac:dyDescent="0.25">
      <c r="A1755" s="18">
        <v>1802</v>
      </c>
      <c r="B1755" s="10" t="s">
        <v>5141</v>
      </c>
      <c r="C1755" s="10" t="s">
        <v>5142</v>
      </c>
      <c r="D1755" s="10" t="s">
        <v>15</v>
      </c>
      <c r="E1755" s="10" t="s">
        <v>16</v>
      </c>
      <c r="F1755" s="16">
        <v>90</v>
      </c>
      <c r="G1755" s="10" t="s">
        <v>5143</v>
      </c>
      <c r="H1755" s="10" t="s">
        <v>2758</v>
      </c>
      <c r="I1755" s="10" t="s">
        <v>550</v>
      </c>
      <c r="J1755" s="11">
        <v>43624</v>
      </c>
      <c r="K1755" s="16">
        <v>7</v>
      </c>
      <c r="L1755" s="10" t="s">
        <v>20</v>
      </c>
      <c r="M1755" s="10">
        <f t="shared" si="109"/>
        <v>2019</v>
      </c>
      <c r="N1755" s="10">
        <f t="shared" si="110"/>
        <v>6</v>
      </c>
      <c r="O1755" s="10" t="str">
        <f>VLOOKUP(L1755,'User input'!$D$6:$E$16,2,FALSE)</f>
        <v>Hyperwotsit</v>
      </c>
      <c r="P1755" s="10">
        <f>VLOOKUP(L1755,'User input'!$D$6:$G$16,3,FALSE)</f>
        <v>2.0099999999999998</v>
      </c>
      <c r="Q1755" s="10">
        <f>VLOOKUP(L1755,'User input'!$D$6:$G$16,4,FALSE)</f>
        <v>20</v>
      </c>
      <c r="R1755" s="10">
        <f t="shared" si="111"/>
        <v>140</v>
      </c>
      <c r="S1755" s="27">
        <f t="shared" si="108"/>
        <v>281.39999999999998</v>
      </c>
      <c r="T1755" s="27">
        <f>IF(K1755&lt;'User input'!$I$9,'User input'!$J$8,IF(K1755&lt;'User input'!$I$10,'User input'!$J$9,IF(K1755&lt;'User input'!$I$11,'User input'!$J$10,'User input'!$J$11)))*S1755</f>
        <v>0</v>
      </c>
      <c r="U1755" s="27">
        <f>K1755*'User input'!$J$17+'User input'!$J$16</f>
        <v>0.5</v>
      </c>
    </row>
    <row r="1756" spans="1:21" x14ac:dyDescent="0.25">
      <c r="A1756" s="17">
        <v>1803</v>
      </c>
      <c r="B1756" s="6" t="s">
        <v>5144</v>
      </c>
      <c r="C1756" s="6" t="s">
        <v>5145</v>
      </c>
      <c r="D1756" s="6" t="s">
        <v>28</v>
      </c>
      <c r="E1756" s="6" t="s">
        <v>29</v>
      </c>
      <c r="F1756" s="15">
        <v>30</v>
      </c>
      <c r="G1756" s="6" t="s">
        <v>5146</v>
      </c>
      <c r="H1756" s="6" t="s">
        <v>246</v>
      </c>
      <c r="I1756" s="6" t="s">
        <v>176</v>
      </c>
      <c r="J1756" s="7">
        <v>44145</v>
      </c>
      <c r="K1756" s="15">
        <v>72</v>
      </c>
      <c r="L1756" s="6" t="s">
        <v>20</v>
      </c>
      <c r="M1756" s="6">
        <f t="shared" si="109"/>
        <v>2020</v>
      </c>
      <c r="N1756" s="6">
        <f t="shared" si="110"/>
        <v>11</v>
      </c>
      <c r="O1756" s="6" t="str">
        <f>VLOOKUP(L1756,'User input'!$D$6:$E$16,2,FALSE)</f>
        <v>Hyperwotsit</v>
      </c>
      <c r="P1756" s="6">
        <f>VLOOKUP(L1756,'User input'!$D$6:$G$16,3,FALSE)</f>
        <v>2.0099999999999998</v>
      </c>
      <c r="Q1756" s="6">
        <f>VLOOKUP(L1756,'User input'!$D$6:$G$16,4,FALSE)</f>
        <v>20</v>
      </c>
      <c r="R1756" s="6">
        <f t="shared" si="111"/>
        <v>1440</v>
      </c>
      <c r="S1756" s="26">
        <f t="shared" si="108"/>
        <v>2894.3999999999996</v>
      </c>
      <c r="T1756" s="26">
        <f>IF(K1756&lt;'User input'!$I$9,'User input'!$J$8,IF(K1756&lt;'User input'!$I$10,'User input'!$J$9,IF(K1756&lt;'User input'!$I$11,'User input'!$J$10,'User input'!$J$11)))*S1756</f>
        <v>144.72</v>
      </c>
      <c r="U1756" s="26">
        <f>K1756*'User input'!$J$17+'User input'!$J$16</f>
        <v>0.5</v>
      </c>
    </row>
    <row r="1757" spans="1:21" x14ac:dyDescent="0.25">
      <c r="A1757" s="18">
        <v>1804</v>
      </c>
      <c r="B1757" s="10" t="s">
        <v>4442</v>
      </c>
      <c r="C1757" s="10" t="s">
        <v>3507</v>
      </c>
      <c r="D1757" s="10" t="s">
        <v>28</v>
      </c>
      <c r="E1757" s="10" t="s">
        <v>29</v>
      </c>
      <c r="F1757" s="16">
        <v>90</v>
      </c>
      <c r="G1757" s="10" t="s">
        <v>5147</v>
      </c>
      <c r="H1757" s="10" t="s">
        <v>5148</v>
      </c>
      <c r="I1757" s="10" t="s">
        <v>32</v>
      </c>
      <c r="J1757" s="11">
        <v>44224</v>
      </c>
      <c r="K1757" s="16">
        <v>7</v>
      </c>
      <c r="L1757" s="10" t="s">
        <v>157</v>
      </c>
      <c r="M1757" s="10">
        <f t="shared" si="109"/>
        <v>2021</v>
      </c>
      <c r="N1757" s="10">
        <f t="shared" si="110"/>
        <v>1</v>
      </c>
      <c r="O1757" s="10" t="str">
        <f>VLOOKUP(L1757,'User input'!$D$6:$E$16,2,FALSE)</f>
        <v>Ultrathing V3</v>
      </c>
      <c r="P1757" s="10">
        <f>VLOOKUP(L1757,'User input'!$D$6:$G$16,3,FALSE)</f>
        <v>3.39</v>
      </c>
      <c r="Q1757" s="10">
        <f>VLOOKUP(L1757,'User input'!$D$6:$G$16,4,FALSE)</f>
        <v>24</v>
      </c>
      <c r="R1757" s="10">
        <f t="shared" si="111"/>
        <v>168</v>
      </c>
      <c r="S1757" s="27">
        <f t="shared" si="108"/>
        <v>569.52</v>
      </c>
      <c r="T1757" s="27">
        <f>IF(K1757&lt;'User input'!$I$9,'User input'!$J$8,IF(K1757&lt;'User input'!$I$10,'User input'!$J$9,IF(K1757&lt;'User input'!$I$11,'User input'!$J$10,'User input'!$J$11)))*S1757</f>
        <v>0</v>
      </c>
      <c r="U1757" s="27">
        <f>K1757*'User input'!$J$17+'User input'!$J$16</f>
        <v>0.5</v>
      </c>
    </row>
    <row r="1758" spans="1:21" x14ac:dyDescent="0.25">
      <c r="A1758" s="17">
        <v>1805</v>
      </c>
      <c r="B1758" s="6" t="s">
        <v>2530</v>
      </c>
      <c r="C1758" s="6" t="s">
        <v>5149</v>
      </c>
      <c r="D1758" s="6" t="s">
        <v>28</v>
      </c>
      <c r="E1758" s="6" t="s">
        <v>29</v>
      </c>
      <c r="F1758" s="15">
        <v>30</v>
      </c>
      <c r="G1758" s="6" t="s">
        <v>5150</v>
      </c>
      <c r="H1758" s="6" t="s">
        <v>5151</v>
      </c>
      <c r="I1758" s="6" t="s">
        <v>291</v>
      </c>
      <c r="J1758" s="7">
        <v>44438</v>
      </c>
      <c r="K1758" s="15">
        <v>32</v>
      </c>
      <c r="L1758" s="6" t="s">
        <v>68</v>
      </c>
      <c r="M1758" s="6">
        <f t="shared" si="109"/>
        <v>2021</v>
      </c>
      <c r="N1758" s="6">
        <f t="shared" si="110"/>
        <v>8</v>
      </c>
      <c r="O1758" s="6" t="str">
        <f>VLOOKUP(L1758,'User input'!$D$6:$E$16,2,FALSE)</f>
        <v>Megawidget M</v>
      </c>
      <c r="P1758" s="6">
        <f>VLOOKUP(L1758,'User input'!$D$6:$G$16,3,FALSE)</f>
        <v>1.29</v>
      </c>
      <c r="Q1758" s="6">
        <f>VLOOKUP(L1758,'User input'!$D$6:$G$16,4,FALSE)</f>
        <v>24</v>
      </c>
      <c r="R1758" s="6">
        <f t="shared" si="111"/>
        <v>768</v>
      </c>
      <c r="S1758" s="26">
        <f t="shared" si="108"/>
        <v>990.72</v>
      </c>
      <c r="T1758" s="26">
        <f>IF(K1758&lt;'User input'!$I$9,'User input'!$J$8,IF(K1758&lt;'User input'!$I$10,'User input'!$J$9,IF(K1758&lt;'User input'!$I$11,'User input'!$J$10,'User input'!$J$11)))*S1758</f>
        <v>29.721599999999999</v>
      </c>
      <c r="U1758" s="26">
        <f>K1758*'User input'!$J$17+'User input'!$J$16</f>
        <v>0.5</v>
      </c>
    </row>
    <row r="1759" spans="1:21" x14ac:dyDescent="0.25">
      <c r="A1759" s="18">
        <v>1806</v>
      </c>
      <c r="B1759" s="10" t="s">
        <v>5152</v>
      </c>
      <c r="C1759" s="10" t="s">
        <v>873</v>
      </c>
      <c r="D1759" s="10" t="s">
        <v>49</v>
      </c>
      <c r="E1759" s="10" t="s">
        <v>16</v>
      </c>
      <c r="F1759" s="16">
        <v>90</v>
      </c>
      <c r="G1759" s="10" t="s">
        <v>5153</v>
      </c>
      <c r="H1759" s="10" t="s">
        <v>5154</v>
      </c>
      <c r="I1759" s="10" t="s">
        <v>682</v>
      </c>
      <c r="J1759" s="11">
        <v>43497</v>
      </c>
      <c r="K1759" s="16">
        <v>47</v>
      </c>
      <c r="L1759" s="10" t="s">
        <v>62</v>
      </c>
      <c r="M1759" s="10">
        <f t="shared" si="109"/>
        <v>2019</v>
      </c>
      <c r="N1759" s="10">
        <f t="shared" si="110"/>
        <v>2</v>
      </c>
      <c r="O1759" s="10" t="str">
        <f>VLOOKUP(L1759,'User input'!$D$6:$E$16,2,FALSE)</f>
        <v>Ultrathing V4</v>
      </c>
      <c r="P1759" s="10">
        <f>VLOOKUP(L1759,'User input'!$D$6:$G$16,3,FALSE)</f>
        <v>3.99</v>
      </c>
      <c r="Q1759" s="10">
        <f>VLOOKUP(L1759,'User input'!$D$6:$G$16,4,FALSE)</f>
        <v>24</v>
      </c>
      <c r="R1759" s="10">
        <f t="shared" si="111"/>
        <v>1128</v>
      </c>
      <c r="S1759" s="27">
        <f t="shared" si="108"/>
        <v>4500.72</v>
      </c>
      <c r="T1759" s="27">
        <f>IF(K1759&lt;'User input'!$I$9,'User input'!$J$8,IF(K1759&lt;'User input'!$I$10,'User input'!$J$9,IF(K1759&lt;'User input'!$I$11,'User input'!$J$10,'User input'!$J$11)))*S1759</f>
        <v>135.02160000000001</v>
      </c>
      <c r="U1759" s="27">
        <f>K1759*'User input'!$J$17+'User input'!$J$16</f>
        <v>0.5</v>
      </c>
    </row>
    <row r="1760" spans="1:21" x14ac:dyDescent="0.25">
      <c r="A1760" s="17">
        <v>1807</v>
      </c>
      <c r="B1760" s="6" t="s">
        <v>1371</v>
      </c>
      <c r="C1760" s="6" t="s">
        <v>5155</v>
      </c>
      <c r="D1760" s="6" t="s">
        <v>28</v>
      </c>
      <c r="E1760" s="6" t="s">
        <v>29</v>
      </c>
      <c r="F1760" s="15">
        <v>60</v>
      </c>
      <c r="G1760" s="6" t="s">
        <v>5156</v>
      </c>
      <c r="H1760" s="6" t="s">
        <v>502</v>
      </c>
      <c r="I1760" s="6" t="s">
        <v>32</v>
      </c>
      <c r="J1760" s="7">
        <v>43972</v>
      </c>
      <c r="K1760" s="15">
        <v>92</v>
      </c>
      <c r="L1760" s="6" t="s">
        <v>78</v>
      </c>
      <c r="M1760" s="6">
        <f t="shared" si="109"/>
        <v>2020</v>
      </c>
      <c r="N1760" s="6">
        <f t="shared" si="110"/>
        <v>5</v>
      </c>
      <c r="O1760" s="6" t="str">
        <f>VLOOKUP(L1760,'User input'!$D$6:$E$16,2,FALSE)</f>
        <v>Ultrathing V2</v>
      </c>
      <c r="P1760" s="6">
        <f>VLOOKUP(L1760,'User input'!$D$6:$G$16,3,FALSE)</f>
        <v>2.95</v>
      </c>
      <c r="Q1760" s="6">
        <f>VLOOKUP(L1760,'User input'!$D$6:$G$16,4,FALSE)</f>
        <v>20</v>
      </c>
      <c r="R1760" s="6">
        <f t="shared" si="111"/>
        <v>1840</v>
      </c>
      <c r="S1760" s="26">
        <f t="shared" si="108"/>
        <v>5428</v>
      </c>
      <c r="T1760" s="26">
        <f>IF(K1760&lt;'User input'!$I$9,'User input'!$J$8,IF(K1760&lt;'User input'!$I$10,'User input'!$J$9,IF(K1760&lt;'User input'!$I$11,'User input'!$J$10,'User input'!$J$11)))*S1760</f>
        <v>271.40000000000003</v>
      </c>
      <c r="U1760" s="26">
        <f>K1760*'User input'!$J$17+'User input'!$J$16</f>
        <v>0.5</v>
      </c>
    </row>
    <row r="1761" spans="1:21" x14ac:dyDescent="0.25">
      <c r="A1761" s="18">
        <v>1808</v>
      </c>
      <c r="B1761" s="10" t="s">
        <v>5157</v>
      </c>
      <c r="C1761" s="10" t="s">
        <v>287</v>
      </c>
      <c r="D1761" s="10" t="s">
        <v>49</v>
      </c>
      <c r="E1761" s="10" t="s">
        <v>16</v>
      </c>
      <c r="F1761" s="16">
        <v>60</v>
      </c>
      <c r="G1761" s="10" t="s">
        <v>5158</v>
      </c>
      <c r="H1761" s="10" t="s">
        <v>5159</v>
      </c>
      <c r="I1761" s="10" t="s">
        <v>25</v>
      </c>
      <c r="J1761" s="11">
        <v>44404</v>
      </c>
      <c r="K1761" s="16">
        <v>93</v>
      </c>
      <c r="L1761" s="10" t="s">
        <v>52</v>
      </c>
      <c r="M1761" s="10">
        <f t="shared" si="109"/>
        <v>2021</v>
      </c>
      <c r="N1761" s="10">
        <f t="shared" si="110"/>
        <v>7</v>
      </c>
      <c r="O1761" s="10" t="str">
        <f>VLOOKUP(L1761,'User input'!$D$6:$E$16,2,FALSE)</f>
        <v>Megawidget S</v>
      </c>
      <c r="P1761" s="10">
        <f>VLOOKUP(L1761,'User input'!$D$6:$G$16,3,FALSE)</f>
        <v>0.69</v>
      </c>
      <c r="Q1761" s="10">
        <f>VLOOKUP(L1761,'User input'!$D$6:$G$16,4,FALSE)</f>
        <v>24</v>
      </c>
      <c r="R1761" s="10">
        <f t="shared" si="111"/>
        <v>2232</v>
      </c>
      <c r="S1761" s="27">
        <f t="shared" si="108"/>
        <v>1540.08</v>
      </c>
      <c r="T1761" s="27">
        <f>IF(K1761&lt;'User input'!$I$9,'User input'!$J$8,IF(K1761&lt;'User input'!$I$10,'User input'!$J$9,IF(K1761&lt;'User input'!$I$11,'User input'!$J$10,'User input'!$J$11)))*S1761</f>
        <v>77.004000000000005</v>
      </c>
      <c r="U1761" s="27">
        <f>K1761*'User input'!$J$17+'User input'!$J$16</f>
        <v>0.5</v>
      </c>
    </row>
    <row r="1762" spans="1:21" x14ac:dyDescent="0.25">
      <c r="A1762" s="17">
        <v>1809</v>
      </c>
      <c r="B1762" s="6" t="s">
        <v>5160</v>
      </c>
      <c r="C1762" s="6" t="s">
        <v>5161</v>
      </c>
      <c r="D1762" s="6" t="s">
        <v>15</v>
      </c>
      <c r="E1762" s="6" t="s">
        <v>16</v>
      </c>
      <c r="F1762" s="15">
        <v>90</v>
      </c>
      <c r="G1762" s="6" t="s">
        <v>5162</v>
      </c>
      <c r="H1762" s="6" t="s">
        <v>1082</v>
      </c>
      <c r="I1762" s="6" t="s">
        <v>550</v>
      </c>
      <c r="J1762" s="7">
        <v>44446</v>
      </c>
      <c r="K1762" s="15">
        <v>95</v>
      </c>
      <c r="L1762" s="6" t="s">
        <v>33</v>
      </c>
      <c r="M1762" s="6">
        <f t="shared" si="109"/>
        <v>2021</v>
      </c>
      <c r="N1762" s="6">
        <f t="shared" si="110"/>
        <v>9</v>
      </c>
      <c r="O1762" s="6" t="str">
        <f>VLOOKUP(L1762,'User input'!$D$6:$E$16,2,FALSE)</f>
        <v>Megawidget L</v>
      </c>
      <c r="P1762" s="6">
        <f>VLOOKUP(L1762,'User input'!$D$6:$G$16,3,FALSE)</f>
        <v>1.79</v>
      </c>
      <c r="Q1762" s="6">
        <f>VLOOKUP(L1762,'User input'!$D$6:$G$16,4,FALSE)</f>
        <v>24</v>
      </c>
      <c r="R1762" s="6">
        <f t="shared" si="111"/>
        <v>2280</v>
      </c>
      <c r="S1762" s="26">
        <f t="shared" si="108"/>
        <v>4081.2000000000003</v>
      </c>
      <c r="T1762" s="26">
        <f>IF(K1762&lt;'User input'!$I$9,'User input'!$J$8,IF(K1762&lt;'User input'!$I$10,'User input'!$J$9,IF(K1762&lt;'User input'!$I$11,'User input'!$J$10,'User input'!$J$11)))*S1762</f>
        <v>204.06000000000003</v>
      </c>
      <c r="U1762" s="26">
        <f>K1762*'User input'!$J$17+'User input'!$J$16</f>
        <v>0.5</v>
      </c>
    </row>
    <row r="1763" spans="1:21" x14ac:dyDescent="0.25">
      <c r="A1763" s="18">
        <v>1810</v>
      </c>
      <c r="B1763" s="10" t="s">
        <v>3507</v>
      </c>
      <c r="C1763" s="10" t="s">
        <v>4363</v>
      </c>
      <c r="D1763" s="10" t="s">
        <v>49</v>
      </c>
      <c r="E1763" s="10" t="s">
        <v>16</v>
      </c>
      <c r="F1763" s="16">
        <v>90</v>
      </c>
      <c r="G1763" s="10" t="s">
        <v>5163</v>
      </c>
      <c r="H1763" s="10" t="s">
        <v>2867</v>
      </c>
      <c r="I1763" s="10" t="s">
        <v>2868</v>
      </c>
      <c r="J1763" s="11">
        <v>43711</v>
      </c>
      <c r="K1763" s="16">
        <v>11</v>
      </c>
      <c r="L1763" s="10" t="s">
        <v>157</v>
      </c>
      <c r="M1763" s="10">
        <f t="shared" si="109"/>
        <v>2019</v>
      </c>
      <c r="N1763" s="10">
        <f t="shared" si="110"/>
        <v>9</v>
      </c>
      <c r="O1763" s="10" t="str">
        <f>VLOOKUP(L1763,'User input'!$D$6:$E$16,2,FALSE)</f>
        <v>Ultrathing V3</v>
      </c>
      <c r="P1763" s="10">
        <f>VLOOKUP(L1763,'User input'!$D$6:$G$16,3,FALSE)</f>
        <v>3.39</v>
      </c>
      <c r="Q1763" s="10">
        <f>VLOOKUP(L1763,'User input'!$D$6:$G$16,4,FALSE)</f>
        <v>24</v>
      </c>
      <c r="R1763" s="10">
        <f t="shared" si="111"/>
        <v>264</v>
      </c>
      <c r="S1763" s="27">
        <f t="shared" si="108"/>
        <v>894.96</v>
      </c>
      <c r="T1763" s="27">
        <f>IF(K1763&lt;'User input'!$I$9,'User input'!$J$8,IF(K1763&lt;'User input'!$I$10,'User input'!$J$9,IF(K1763&lt;'User input'!$I$11,'User input'!$J$10,'User input'!$J$11)))*S1763</f>
        <v>0</v>
      </c>
      <c r="U1763" s="27">
        <f>K1763*'User input'!$J$17+'User input'!$J$16</f>
        <v>0.5</v>
      </c>
    </row>
    <row r="1764" spans="1:21" x14ac:dyDescent="0.25">
      <c r="A1764" s="17">
        <v>1811</v>
      </c>
      <c r="B1764" s="6" t="s">
        <v>5164</v>
      </c>
      <c r="C1764" s="6" t="s">
        <v>779</v>
      </c>
      <c r="D1764" s="6" t="s">
        <v>49</v>
      </c>
      <c r="E1764" s="6" t="s">
        <v>16</v>
      </c>
      <c r="F1764" s="15">
        <v>60</v>
      </c>
      <c r="G1764" s="6" t="s">
        <v>5163</v>
      </c>
      <c r="H1764" s="6" t="s">
        <v>304</v>
      </c>
      <c r="I1764" s="6" t="s">
        <v>32</v>
      </c>
      <c r="J1764" s="7">
        <v>43614</v>
      </c>
      <c r="K1764" s="15">
        <v>28</v>
      </c>
      <c r="L1764" s="6" t="s">
        <v>78</v>
      </c>
      <c r="M1764" s="6">
        <f t="shared" si="109"/>
        <v>2019</v>
      </c>
      <c r="N1764" s="6">
        <f t="shared" si="110"/>
        <v>5</v>
      </c>
      <c r="O1764" s="6" t="str">
        <f>VLOOKUP(L1764,'User input'!$D$6:$E$16,2,FALSE)</f>
        <v>Ultrathing V2</v>
      </c>
      <c r="P1764" s="6">
        <f>VLOOKUP(L1764,'User input'!$D$6:$G$16,3,FALSE)</f>
        <v>2.95</v>
      </c>
      <c r="Q1764" s="6">
        <f>VLOOKUP(L1764,'User input'!$D$6:$G$16,4,FALSE)</f>
        <v>20</v>
      </c>
      <c r="R1764" s="6">
        <f t="shared" si="111"/>
        <v>560</v>
      </c>
      <c r="S1764" s="26">
        <f t="shared" si="108"/>
        <v>1652</v>
      </c>
      <c r="T1764" s="26">
        <f>IF(K1764&lt;'User input'!$I$9,'User input'!$J$8,IF(K1764&lt;'User input'!$I$10,'User input'!$J$9,IF(K1764&lt;'User input'!$I$11,'User input'!$J$10,'User input'!$J$11)))*S1764</f>
        <v>49.559999999999995</v>
      </c>
      <c r="U1764" s="26">
        <f>K1764*'User input'!$J$17+'User input'!$J$16</f>
        <v>0.5</v>
      </c>
    </row>
    <row r="1765" spans="1:21" x14ac:dyDescent="0.25">
      <c r="A1765" s="18">
        <v>1812</v>
      </c>
      <c r="B1765" s="10" t="s">
        <v>5165</v>
      </c>
      <c r="C1765" s="10" t="s">
        <v>4029</v>
      </c>
      <c r="D1765" s="10" t="s">
        <v>28</v>
      </c>
      <c r="E1765" s="10" t="s">
        <v>29</v>
      </c>
      <c r="F1765" s="16">
        <v>60</v>
      </c>
      <c r="G1765" s="10" t="s">
        <v>5166</v>
      </c>
      <c r="H1765" s="10" t="s">
        <v>1047</v>
      </c>
      <c r="I1765" s="10" t="s">
        <v>32</v>
      </c>
      <c r="J1765" s="11">
        <v>43787</v>
      </c>
      <c r="K1765" s="16">
        <v>63</v>
      </c>
      <c r="L1765" s="10" t="s">
        <v>20</v>
      </c>
      <c r="M1765" s="10">
        <f t="shared" si="109"/>
        <v>2019</v>
      </c>
      <c r="N1765" s="10">
        <f t="shared" si="110"/>
        <v>11</v>
      </c>
      <c r="O1765" s="10" t="str">
        <f>VLOOKUP(L1765,'User input'!$D$6:$E$16,2,FALSE)</f>
        <v>Hyperwotsit</v>
      </c>
      <c r="P1765" s="10">
        <f>VLOOKUP(L1765,'User input'!$D$6:$G$16,3,FALSE)</f>
        <v>2.0099999999999998</v>
      </c>
      <c r="Q1765" s="10">
        <f>VLOOKUP(L1765,'User input'!$D$6:$G$16,4,FALSE)</f>
        <v>20</v>
      </c>
      <c r="R1765" s="10">
        <f t="shared" si="111"/>
        <v>1260</v>
      </c>
      <c r="S1765" s="27">
        <f t="shared" si="108"/>
        <v>2532.6</v>
      </c>
      <c r="T1765" s="27">
        <f>IF(K1765&lt;'User input'!$I$9,'User input'!$J$8,IF(K1765&lt;'User input'!$I$10,'User input'!$J$9,IF(K1765&lt;'User input'!$I$11,'User input'!$J$10,'User input'!$J$11)))*S1765</f>
        <v>126.63</v>
      </c>
      <c r="U1765" s="27">
        <f>K1765*'User input'!$J$17+'User input'!$J$16</f>
        <v>0.5</v>
      </c>
    </row>
    <row r="1766" spans="1:21" x14ac:dyDescent="0.25">
      <c r="A1766" s="17">
        <v>1813</v>
      </c>
      <c r="B1766" s="6" t="s">
        <v>2617</v>
      </c>
      <c r="C1766" s="6" t="s">
        <v>3766</v>
      </c>
      <c r="D1766" s="6" t="s">
        <v>49</v>
      </c>
      <c r="E1766" s="6" t="s">
        <v>16</v>
      </c>
      <c r="F1766" s="15">
        <v>30</v>
      </c>
      <c r="G1766" s="6" t="s">
        <v>5167</v>
      </c>
      <c r="H1766" s="6" t="s">
        <v>670</v>
      </c>
      <c r="I1766" s="6" t="s">
        <v>32</v>
      </c>
      <c r="J1766" s="7">
        <v>44289</v>
      </c>
      <c r="K1766" s="15">
        <v>66</v>
      </c>
      <c r="L1766" s="6" t="s">
        <v>52</v>
      </c>
      <c r="M1766" s="6">
        <f t="shared" si="109"/>
        <v>2021</v>
      </c>
      <c r="N1766" s="6">
        <f t="shared" si="110"/>
        <v>4</v>
      </c>
      <c r="O1766" s="6" t="str">
        <f>VLOOKUP(L1766,'User input'!$D$6:$E$16,2,FALSE)</f>
        <v>Megawidget S</v>
      </c>
      <c r="P1766" s="6">
        <f>VLOOKUP(L1766,'User input'!$D$6:$G$16,3,FALSE)</f>
        <v>0.69</v>
      </c>
      <c r="Q1766" s="6">
        <f>VLOOKUP(L1766,'User input'!$D$6:$G$16,4,FALSE)</f>
        <v>24</v>
      </c>
      <c r="R1766" s="6">
        <f t="shared" si="111"/>
        <v>1584</v>
      </c>
      <c r="S1766" s="26">
        <f t="shared" si="108"/>
        <v>1092.9599999999998</v>
      </c>
      <c r="T1766" s="26">
        <f>IF(K1766&lt;'User input'!$I$9,'User input'!$J$8,IF(K1766&lt;'User input'!$I$10,'User input'!$J$9,IF(K1766&lt;'User input'!$I$11,'User input'!$J$10,'User input'!$J$11)))*S1766</f>
        <v>54.647999999999996</v>
      </c>
      <c r="U1766" s="26">
        <f>K1766*'User input'!$J$17+'User input'!$J$16</f>
        <v>0.5</v>
      </c>
    </row>
    <row r="1767" spans="1:21" x14ac:dyDescent="0.25">
      <c r="A1767" s="18">
        <v>1814</v>
      </c>
      <c r="B1767" s="10" t="s">
        <v>5168</v>
      </c>
      <c r="C1767" s="10" t="s">
        <v>1843</v>
      </c>
      <c r="D1767" s="10" t="s">
        <v>41</v>
      </c>
      <c r="E1767" s="10" t="s">
        <v>16</v>
      </c>
      <c r="F1767" s="16">
        <v>30</v>
      </c>
      <c r="G1767" s="10" t="s">
        <v>5169</v>
      </c>
      <c r="H1767" s="10" t="s">
        <v>5170</v>
      </c>
      <c r="I1767" s="10" t="s">
        <v>32</v>
      </c>
      <c r="J1767" s="11">
        <v>44510</v>
      </c>
      <c r="K1767" s="16">
        <v>37</v>
      </c>
      <c r="L1767" s="10" t="s">
        <v>62</v>
      </c>
      <c r="M1767" s="10">
        <f t="shared" si="109"/>
        <v>2021</v>
      </c>
      <c r="N1767" s="10">
        <f t="shared" si="110"/>
        <v>11</v>
      </c>
      <c r="O1767" s="10" t="str">
        <f>VLOOKUP(L1767,'User input'!$D$6:$E$16,2,FALSE)</f>
        <v>Ultrathing V4</v>
      </c>
      <c r="P1767" s="10">
        <f>VLOOKUP(L1767,'User input'!$D$6:$G$16,3,FALSE)</f>
        <v>3.99</v>
      </c>
      <c r="Q1767" s="10">
        <f>VLOOKUP(L1767,'User input'!$D$6:$G$16,4,FALSE)</f>
        <v>24</v>
      </c>
      <c r="R1767" s="10">
        <f t="shared" si="111"/>
        <v>888</v>
      </c>
      <c r="S1767" s="27">
        <f t="shared" si="108"/>
        <v>3543.1200000000003</v>
      </c>
      <c r="T1767" s="27">
        <f>IF(K1767&lt;'User input'!$I$9,'User input'!$J$8,IF(K1767&lt;'User input'!$I$10,'User input'!$J$9,IF(K1767&lt;'User input'!$I$11,'User input'!$J$10,'User input'!$J$11)))*S1767</f>
        <v>106.29360000000001</v>
      </c>
      <c r="U1767" s="27">
        <f>K1767*'User input'!$J$17+'User input'!$J$16</f>
        <v>0.5</v>
      </c>
    </row>
    <row r="1768" spans="1:21" x14ac:dyDescent="0.25">
      <c r="A1768" s="18">
        <v>1816</v>
      </c>
      <c r="B1768" s="10" t="s">
        <v>5171</v>
      </c>
      <c r="C1768" s="10" t="s">
        <v>5172</v>
      </c>
      <c r="D1768" s="10" t="s">
        <v>41</v>
      </c>
      <c r="E1768" s="10" t="s">
        <v>16</v>
      </c>
      <c r="F1768" s="16">
        <v>60</v>
      </c>
      <c r="G1768" s="10" t="s">
        <v>5173</v>
      </c>
      <c r="H1768" s="10" t="s">
        <v>425</v>
      </c>
      <c r="I1768" s="10" t="s">
        <v>32</v>
      </c>
      <c r="J1768" s="11">
        <v>43653</v>
      </c>
      <c r="K1768" s="16">
        <v>73</v>
      </c>
      <c r="L1768" s="10" t="s">
        <v>157</v>
      </c>
      <c r="M1768" s="10">
        <f t="shared" si="109"/>
        <v>2019</v>
      </c>
      <c r="N1768" s="10">
        <f t="shared" si="110"/>
        <v>7</v>
      </c>
      <c r="O1768" s="10" t="str">
        <f>VLOOKUP(L1768,'User input'!$D$6:$E$16,2,FALSE)</f>
        <v>Ultrathing V3</v>
      </c>
      <c r="P1768" s="10">
        <f>VLOOKUP(L1768,'User input'!$D$6:$G$16,3,FALSE)</f>
        <v>3.39</v>
      </c>
      <c r="Q1768" s="10">
        <f>VLOOKUP(L1768,'User input'!$D$6:$G$16,4,FALSE)</f>
        <v>24</v>
      </c>
      <c r="R1768" s="10">
        <f t="shared" si="111"/>
        <v>1752</v>
      </c>
      <c r="S1768" s="27">
        <f t="shared" si="108"/>
        <v>5939.2800000000007</v>
      </c>
      <c r="T1768" s="27">
        <f>IF(K1768&lt;'User input'!$I$9,'User input'!$J$8,IF(K1768&lt;'User input'!$I$10,'User input'!$J$9,IF(K1768&lt;'User input'!$I$11,'User input'!$J$10,'User input'!$J$11)))*S1768</f>
        <v>296.96400000000006</v>
      </c>
      <c r="U1768" s="27">
        <f>K1768*'User input'!$J$17+'User input'!$J$16</f>
        <v>0.5</v>
      </c>
    </row>
    <row r="1769" spans="1:21" x14ac:dyDescent="0.25">
      <c r="A1769" s="17">
        <v>1817</v>
      </c>
      <c r="B1769" s="6" t="s">
        <v>1953</v>
      </c>
      <c r="C1769" s="6" t="s">
        <v>5174</v>
      </c>
      <c r="D1769" s="6" t="s">
        <v>49</v>
      </c>
      <c r="E1769" s="6" t="s">
        <v>16</v>
      </c>
      <c r="F1769" s="15">
        <v>90</v>
      </c>
      <c r="G1769" s="6" t="s">
        <v>5175</v>
      </c>
      <c r="H1769" s="6" t="s">
        <v>1126</v>
      </c>
      <c r="I1769" s="6" t="s">
        <v>32</v>
      </c>
      <c r="J1769" s="7">
        <v>44198</v>
      </c>
      <c r="K1769" s="15">
        <v>93</v>
      </c>
      <c r="L1769" s="6" t="s">
        <v>78</v>
      </c>
      <c r="M1769" s="6">
        <f t="shared" si="109"/>
        <v>2021</v>
      </c>
      <c r="N1769" s="6">
        <f t="shared" si="110"/>
        <v>1</v>
      </c>
      <c r="O1769" s="6" t="str">
        <f>VLOOKUP(L1769,'User input'!$D$6:$E$16,2,FALSE)</f>
        <v>Ultrathing V2</v>
      </c>
      <c r="P1769" s="6">
        <f>VLOOKUP(L1769,'User input'!$D$6:$G$16,3,FALSE)</f>
        <v>2.95</v>
      </c>
      <c r="Q1769" s="6">
        <f>VLOOKUP(L1769,'User input'!$D$6:$G$16,4,FALSE)</f>
        <v>20</v>
      </c>
      <c r="R1769" s="6">
        <f t="shared" si="111"/>
        <v>1860</v>
      </c>
      <c r="S1769" s="26">
        <f t="shared" si="108"/>
        <v>5487</v>
      </c>
      <c r="T1769" s="26">
        <f>IF(K1769&lt;'User input'!$I$9,'User input'!$J$8,IF(K1769&lt;'User input'!$I$10,'User input'!$J$9,IF(K1769&lt;'User input'!$I$11,'User input'!$J$10,'User input'!$J$11)))*S1769</f>
        <v>274.35000000000002</v>
      </c>
      <c r="U1769" s="26">
        <f>K1769*'User input'!$J$17+'User input'!$J$16</f>
        <v>0.5</v>
      </c>
    </row>
    <row r="1770" spans="1:21" x14ac:dyDescent="0.25">
      <c r="A1770" s="18">
        <v>1818</v>
      </c>
      <c r="B1770" s="10" t="s">
        <v>5176</v>
      </c>
      <c r="C1770" s="10" t="s">
        <v>5177</v>
      </c>
      <c r="D1770" s="10" t="s">
        <v>28</v>
      </c>
      <c r="E1770" s="10" t="s">
        <v>29</v>
      </c>
      <c r="F1770" s="16">
        <v>60</v>
      </c>
      <c r="G1770" s="10" t="s">
        <v>5178</v>
      </c>
      <c r="H1770" s="10" t="s">
        <v>1159</v>
      </c>
      <c r="I1770" s="10" t="s">
        <v>87</v>
      </c>
      <c r="J1770" s="11">
        <v>44134</v>
      </c>
      <c r="K1770" s="16">
        <v>26</v>
      </c>
      <c r="L1770" s="10" t="s">
        <v>39</v>
      </c>
      <c r="M1770" s="10">
        <f t="shared" si="109"/>
        <v>2020</v>
      </c>
      <c r="N1770" s="10">
        <f t="shared" si="110"/>
        <v>10</v>
      </c>
      <c r="O1770" s="10" t="str">
        <f>VLOOKUP(L1770,'User input'!$D$6:$E$16,2,FALSE)</f>
        <v>Ultrathing V1</v>
      </c>
      <c r="P1770" s="10">
        <f>VLOOKUP(L1770,'User input'!$D$6:$G$16,3,FALSE)</f>
        <v>1.79</v>
      </c>
      <c r="Q1770" s="10">
        <f>VLOOKUP(L1770,'User input'!$D$6:$G$16,4,FALSE)</f>
        <v>17</v>
      </c>
      <c r="R1770" s="10">
        <f t="shared" si="111"/>
        <v>442</v>
      </c>
      <c r="S1770" s="27">
        <f t="shared" si="108"/>
        <v>791.18000000000006</v>
      </c>
      <c r="T1770" s="27">
        <f>IF(K1770&lt;'User input'!$I$9,'User input'!$J$8,IF(K1770&lt;'User input'!$I$10,'User input'!$J$9,IF(K1770&lt;'User input'!$I$11,'User input'!$J$10,'User input'!$J$11)))*S1770</f>
        <v>23.735400000000002</v>
      </c>
      <c r="U1770" s="27">
        <f>K1770*'User input'!$J$17+'User input'!$J$16</f>
        <v>0.5</v>
      </c>
    </row>
    <row r="1771" spans="1:21" x14ac:dyDescent="0.25">
      <c r="A1771" s="17">
        <v>1819</v>
      </c>
      <c r="B1771" s="6" t="s">
        <v>5179</v>
      </c>
      <c r="C1771" s="6" t="s">
        <v>5180</v>
      </c>
      <c r="D1771" s="6" t="s">
        <v>49</v>
      </c>
      <c r="E1771" s="6" t="s">
        <v>16</v>
      </c>
      <c r="F1771" s="15">
        <v>30</v>
      </c>
      <c r="G1771" s="6" t="s">
        <v>5181</v>
      </c>
      <c r="H1771" s="6" t="s">
        <v>633</v>
      </c>
      <c r="I1771" s="6" t="s">
        <v>32</v>
      </c>
      <c r="J1771" s="7">
        <v>44435</v>
      </c>
      <c r="K1771" s="15">
        <v>96</v>
      </c>
      <c r="L1771" s="6" t="s">
        <v>39</v>
      </c>
      <c r="M1771" s="6">
        <f t="shared" si="109"/>
        <v>2021</v>
      </c>
      <c r="N1771" s="6">
        <f t="shared" si="110"/>
        <v>8</v>
      </c>
      <c r="O1771" s="6" t="str">
        <f>VLOOKUP(L1771,'User input'!$D$6:$E$16,2,FALSE)</f>
        <v>Ultrathing V1</v>
      </c>
      <c r="P1771" s="6">
        <f>VLOOKUP(L1771,'User input'!$D$6:$G$16,3,FALSE)</f>
        <v>1.79</v>
      </c>
      <c r="Q1771" s="6">
        <f>VLOOKUP(L1771,'User input'!$D$6:$G$16,4,FALSE)</f>
        <v>17</v>
      </c>
      <c r="R1771" s="6">
        <f t="shared" si="111"/>
        <v>1632</v>
      </c>
      <c r="S1771" s="26">
        <f t="shared" si="108"/>
        <v>2921.28</v>
      </c>
      <c r="T1771" s="26">
        <f>IF(K1771&lt;'User input'!$I$9,'User input'!$J$8,IF(K1771&lt;'User input'!$I$10,'User input'!$J$9,IF(K1771&lt;'User input'!$I$11,'User input'!$J$10,'User input'!$J$11)))*S1771</f>
        <v>146.06400000000002</v>
      </c>
      <c r="U1771" s="26">
        <f>K1771*'User input'!$J$17+'User input'!$J$16</f>
        <v>0.5</v>
      </c>
    </row>
    <row r="1772" spans="1:21" x14ac:dyDescent="0.25">
      <c r="A1772" s="18">
        <v>1820</v>
      </c>
      <c r="B1772" s="10" t="s">
        <v>3897</v>
      </c>
      <c r="C1772" s="10" t="s">
        <v>4734</v>
      </c>
      <c r="D1772" s="10" t="s">
        <v>28</v>
      </c>
      <c r="E1772" s="10" t="s">
        <v>29</v>
      </c>
      <c r="F1772" s="16">
        <v>60</v>
      </c>
      <c r="G1772" s="10" t="s">
        <v>5182</v>
      </c>
      <c r="H1772" s="10" t="s">
        <v>1733</v>
      </c>
      <c r="I1772" s="10" t="s">
        <v>171</v>
      </c>
      <c r="J1772" s="11">
        <v>44026</v>
      </c>
      <c r="K1772" s="16">
        <v>81</v>
      </c>
      <c r="L1772" s="10" t="s">
        <v>157</v>
      </c>
      <c r="M1772" s="10">
        <f t="shared" si="109"/>
        <v>2020</v>
      </c>
      <c r="N1772" s="10">
        <f t="shared" si="110"/>
        <v>7</v>
      </c>
      <c r="O1772" s="10" t="str">
        <f>VLOOKUP(L1772,'User input'!$D$6:$E$16,2,FALSE)</f>
        <v>Ultrathing V3</v>
      </c>
      <c r="P1772" s="10">
        <f>VLOOKUP(L1772,'User input'!$D$6:$G$16,3,FALSE)</f>
        <v>3.39</v>
      </c>
      <c r="Q1772" s="10">
        <f>VLOOKUP(L1772,'User input'!$D$6:$G$16,4,FALSE)</f>
        <v>24</v>
      </c>
      <c r="R1772" s="10">
        <f t="shared" si="111"/>
        <v>1944</v>
      </c>
      <c r="S1772" s="27">
        <f t="shared" si="108"/>
        <v>6590.16</v>
      </c>
      <c r="T1772" s="27">
        <f>IF(K1772&lt;'User input'!$I$9,'User input'!$J$8,IF(K1772&lt;'User input'!$I$10,'User input'!$J$9,IF(K1772&lt;'User input'!$I$11,'User input'!$J$10,'User input'!$J$11)))*S1772</f>
        <v>329.50800000000004</v>
      </c>
      <c r="U1772" s="27">
        <f>K1772*'User input'!$J$17+'User input'!$J$16</f>
        <v>0.5</v>
      </c>
    </row>
    <row r="1773" spans="1:21" x14ac:dyDescent="0.25">
      <c r="A1773" s="17">
        <v>1821</v>
      </c>
      <c r="B1773" s="6" t="s">
        <v>3643</v>
      </c>
      <c r="C1773" s="6" t="s">
        <v>2326</v>
      </c>
      <c r="D1773" s="6" t="s">
        <v>28</v>
      </c>
      <c r="E1773" s="6" t="s">
        <v>29</v>
      </c>
      <c r="F1773" s="15">
        <v>90</v>
      </c>
      <c r="G1773" s="6" t="s">
        <v>5183</v>
      </c>
      <c r="H1773" s="6" t="s">
        <v>2883</v>
      </c>
      <c r="I1773" s="6" t="s">
        <v>32</v>
      </c>
      <c r="J1773" s="7">
        <v>43649</v>
      </c>
      <c r="K1773" s="15">
        <v>66</v>
      </c>
      <c r="L1773" s="6" t="s">
        <v>39</v>
      </c>
      <c r="M1773" s="6">
        <f t="shared" si="109"/>
        <v>2019</v>
      </c>
      <c r="N1773" s="6">
        <f t="shared" si="110"/>
        <v>7</v>
      </c>
      <c r="O1773" s="6" t="str">
        <f>VLOOKUP(L1773,'User input'!$D$6:$E$16,2,FALSE)</f>
        <v>Ultrathing V1</v>
      </c>
      <c r="P1773" s="6">
        <f>VLOOKUP(L1773,'User input'!$D$6:$G$16,3,FALSE)</f>
        <v>1.79</v>
      </c>
      <c r="Q1773" s="6">
        <f>VLOOKUP(L1773,'User input'!$D$6:$G$16,4,FALSE)</f>
        <v>17</v>
      </c>
      <c r="R1773" s="6">
        <f t="shared" si="111"/>
        <v>1122</v>
      </c>
      <c r="S1773" s="26">
        <f t="shared" si="108"/>
        <v>2008.38</v>
      </c>
      <c r="T1773" s="26">
        <f>IF(K1773&lt;'User input'!$I$9,'User input'!$J$8,IF(K1773&lt;'User input'!$I$10,'User input'!$J$9,IF(K1773&lt;'User input'!$I$11,'User input'!$J$10,'User input'!$J$11)))*S1773</f>
        <v>100.41900000000001</v>
      </c>
      <c r="U1773" s="26">
        <f>K1773*'User input'!$J$17+'User input'!$J$16</f>
        <v>0.5</v>
      </c>
    </row>
    <row r="1774" spans="1:21" x14ac:dyDescent="0.25">
      <c r="A1774" s="18">
        <v>1822</v>
      </c>
      <c r="B1774" s="10" t="s">
        <v>4970</v>
      </c>
      <c r="C1774" s="10" t="s">
        <v>5184</v>
      </c>
      <c r="D1774" s="10" t="s">
        <v>15</v>
      </c>
      <c r="E1774" s="10" t="s">
        <v>16</v>
      </c>
      <c r="F1774" s="16">
        <v>60</v>
      </c>
      <c r="G1774" s="10" t="s">
        <v>5185</v>
      </c>
      <c r="H1774" s="10" t="s">
        <v>3289</v>
      </c>
      <c r="I1774" s="10" t="s">
        <v>32</v>
      </c>
      <c r="J1774" s="11">
        <v>44400</v>
      </c>
      <c r="K1774" s="16">
        <v>51</v>
      </c>
      <c r="L1774" s="10" t="s">
        <v>157</v>
      </c>
      <c r="M1774" s="10">
        <f t="shared" si="109"/>
        <v>2021</v>
      </c>
      <c r="N1774" s="10">
        <f t="shared" si="110"/>
        <v>7</v>
      </c>
      <c r="O1774" s="10" t="str">
        <f>VLOOKUP(L1774,'User input'!$D$6:$E$16,2,FALSE)</f>
        <v>Ultrathing V3</v>
      </c>
      <c r="P1774" s="10">
        <f>VLOOKUP(L1774,'User input'!$D$6:$G$16,3,FALSE)</f>
        <v>3.39</v>
      </c>
      <c r="Q1774" s="10">
        <f>VLOOKUP(L1774,'User input'!$D$6:$G$16,4,FALSE)</f>
        <v>24</v>
      </c>
      <c r="R1774" s="10">
        <f t="shared" si="111"/>
        <v>1224</v>
      </c>
      <c r="S1774" s="27">
        <f t="shared" si="108"/>
        <v>4149.3600000000006</v>
      </c>
      <c r="T1774" s="27">
        <f>IF(K1774&lt;'User input'!$I$9,'User input'!$J$8,IF(K1774&lt;'User input'!$I$10,'User input'!$J$9,IF(K1774&lt;'User input'!$I$11,'User input'!$J$10,'User input'!$J$11)))*S1774</f>
        <v>207.46800000000005</v>
      </c>
      <c r="U1774" s="27">
        <f>K1774*'User input'!$J$17+'User input'!$J$16</f>
        <v>0.5</v>
      </c>
    </row>
    <row r="1775" spans="1:21" x14ac:dyDescent="0.25">
      <c r="A1775" s="17">
        <v>1823</v>
      </c>
      <c r="B1775" s="6" t="s">
        <v>5186</v>
      </c>
      <c r="C1775" s="6" t="s">
        <v>2014</v>
      </c>
      <c r="D1775" s="6" t="s">
        <v>15</v>
      </c>
      <c r="E1775" s="6" t="s">
        <v>16</v>
      </c>
      <c r="F1775" s="15">
        <v>90</v>
      </c>
      <c r="G1775" s="6" t="s">
        <v>5187</v>
      </c>
      <c r="H1775" s="6" t="s">
        <v>5188</v>
      </c>
      <c r="I1775" s="6" t="s">
        <v>38</v>
      </c>
      <c r="J1775" s="7">
        <v>44511</v>
      </c>
      <c r="K1775" s="15">
        <v>39</v>
      </c>
      <c r="L1775" s="6" t="s">
        <v>78</v>
      </c>
      <c r="M1775" s="6">
        <f t="shared" si="109"/>
        <v>2021</v>
      </c>
      <c r="N1775" s="6">
        <f t="shared" si="110"/>
        <v>11</v>
      </c>
      <c r="O1775" s="6" t="str">
        <f>VLOOKUP(L1775,'User input'!$D$6:$E$16,2,FALSE)</f>
        <v>Ultrathing V2</v>
      </c>
      <c r="P1775" s="6">
        <f>VLOOKUP(L1775,'User input'!$D$6:$G$16,3,FALSE)</f>
        <v>2.95</v>
      </c>
      <c r="Q1775" s="6">
        <f>VLOOKUP(L1775,'User input'!$D$6:$G$16,4,FALSE)</f>
        <v>20</v>
      </c>
      <c r="R1775" s="6">
        <f t="shared" si="111"/>
        <v>780</v>
      </c>
      <c r="S1775" s="26">
        <f t="shared" si="108"/>
        <v>2301</v>
      </c>
      <c r="T1775" s="26">
        <f>IF(K1775&lt;'User input'!$I$9,'User input'!$J$8,IF(K1775&lt;'User input'!$I$10,'User input'!$J$9,IF(K1775&lt;'User input'!$I$11,'User input'!$J$10,'User input'!$J$11)))*S1775</f>
        <v>69.03</v>
      </c>
      <c r="U1775" s="26">
        <f>K1775*'User input'!$J$17+'User input'!$J$16</f>
        <v>0.5</v>
      </c>
    </row>
    <row r="1776" spans="1:21" x14ac:dyDescent="0.25">
      <c r="A1776" s="18">
        <v>1824</v>
      </c>
      <c r="B1776" s="10" t="s">
        <v>5189</v>
      </c>
      <c r="C1776" s="10" t="s">
        <v>3145</v>
      </c>
      <c r="D1776" s="10" t="s">
        <v>28</v>
      </c>
      <c r="E1776" s="10" t="s">
        <v>29</v>
      </c>
      <c r="F1776" s="16">
        <v>60</v>
      </c>
      <c r="G1776" s="10" t="s">
        <v>5190</v>
      </c>
      <c r="H1776" s="10" t="s">
        <v>470</v>
      </c>
      <c r="I1776" s="10" t="s">
        <v>471</v>
      </c>
      <c r="J1776" s="11">
        <v>43916</v>
      </c>
      <c r="K1776" s="16">
        <v>24</v>
      </c>
      <c r="L1776" s="10" t="s">
        <v>33</v>
      </c>
      <c r="M1776" s="10">
        <f t="shared" si="109"/>
        <v>2020</v>
      </c>
      <c r="N1776" s="10">
        <f t="shared" si="110"/>
        <v>3</v>
      </c>
      <c r="O1776" s="10" t="str">
        <f>VLOOKUP(L1776,'User input'!$D$6:$E$16,2,FALSE)</f>
        <v>Megawidget L</v>
      </c>
      <c r="P1776" s="10">
        <f>VLOOKUP(L1776,'User input'!$D$6:$G$16,3,FALSE)</f>
        <v>1.79</v>
      </c>
      <c r="Q1776" s="10">
        <f>VLOOKUP(L1776,'User input'!$D$6:$G$16,4,FALSE)</f>
        <v>24</v>
      </c>
      <c r="R1776" s="10">
        <f t="shared" si="111"/>
        <v>576</v>
      </c>
      <c r="S1776" s="27">
        <f t="shared" si="108"/>
        <v>1031.04</v>
      </c>
      <c r="T1776" s="27">
        <f>IF(K1776&lt;'User input'!$I$9,'User input'!$J$8,IF(K1776&lt;'User input'!$I$10,'User input'!$J$9,IF(K1776&lt;'User input'!$I$11,'User input'!$J$10,'User input'!$J$11)))*S1776</f>
        <v>30.931199999999997</v>
      </c>
      <c r="U1776" s="27">
        <f>K1776*'User input'!$J$17+'User input'!$J$16</f>
        <v>0.5</v>
      </c>
    </row>
    <row r="1777" spans="1:21" x14ac:dyDescent="0.25">
      <c r="A1777" s="17">
        <v>1825</v>
      </c>
      <c r="B1777" s="6" t="s">
        <v>5191</v>
      </c>
      <c r="C1777" s="6" t="s">
        <v>5192</v>
      </c>
      <c r="D1777" s="6" t="s">
        <v>49</v>
      </c>
      <c r="E1777" s="6" t="s">
        <v>16</v>
      </c>
      <c r="F1777" s="15">
        <v>30</v>
      </c>
      <c r="G1777" s="6" t="s">
        <v>5193</v>
      </c>
      <c r="H1777" s="6" t="s">
        <v>5007</v>
      </c>
      <c r="I1777" s="6" t="s">
        <v>32</v>
      </c>
      <c r="J1777" s="7">
        <v>44061</v>
      </c>
      <c r="K1777" s="15">
        <v>51</v>
      </c>
      <c r="L1777" s="6" t="s">
        <v>157</v>
      </c>
      <c r="M1777" s="6">
        <f t="shared" si="109"/>
        <v>2020</v>
      </c>
      <c r="N1777" s="6">
        <f t="shared" si="110"/>
        <v>8</v>
      </c>
      <c r="O1777" s="6" t="str">
        <f>VLOOKUP(L1777,'User input'!$D$6:$E$16,2,FALSE)</f>
        <v>Ultrathing V3</v>
      </c>
      <c r="P1777" s="6">
        <f>VLOOKUP(L1777,'User input'!$D$6:$G$16,3,FALSE)</f>
        <v>3.39</v>
      </c>
      <c r="Q1777" s="6">
        <f>VLOOKUP(L1777,'User input'!$D$6:$G$16,4,FALSE)</f>
        <v>24</v>
      </c>
      <c r="R1777" s="6">
        <f t="shared" si="111"/>
        <v>1224</v>
      </c>
      <c r="S1777" s="26">
        <f t="shared" si="108"/>
        <v>4149.3600000000006</v>
      </c>
      <c r="T1777" s="26">
        <f>IF(K1777&lt;'User input'!$I$9,'User input'!$J$8,IF(K1777&lt;'User input'!$I$10,'User input'!$J$9,IF(K1777&lt;'User input'!$I$11,'User input'!$J$10,'User input'!$J$11)))*S1777</f>
        <v>207.46800000000005</v>
      </c>
      <c r="U1777" s="26">
        <f>K1777*'User input'!$J$17+'User input'!$J$16</f>
        <v>0.5</v>
      </c>
    </row>
    <row r="1778" spans="1:21" x14ac:dyDescent="0.25">
      <c r="A1778" s="18">
        <v>1826</v>
      </c>
      <c r="B1778" s="10" t="s">
        <v>5194</v>
      </c>
      <c r="C1778" s="10" t="s">
        <v>5195</v>
      </c>
      <c r="D1778" s="10" t="s">
        <v>49</v>
      </c>
      <c r="E1778" s="10" t="s">
        <v>16</v>
      </c>
      <c r="F1778" s="16">
        <v>30</v>
      </c>
      <c r="G1778" s="10" t="s">
        <v>5193</v>
      </c>
      <c r="H1778" s="10" t="s">
        <v>4808</v>
      </c>
      <c r="I1778" s="10" t="s">
        <v>32</v>
      </c>
      <c r="J1778" s="11">
        <v>43922</v>
      </c>
      <c r="K1778" s="16">
        <v>16</v>
      </c>
      <c r="L1778" s="10" t="s">
        <v>44</v>
      </c>
      <c r="M1778" s="10">
        <f t="shared" si="109"/>
        <v>2020</v>
      </c>
      <c r="N1778" s="10">
        <f t="shared" si="110"/>
        <v>4</v>
      </c>
      <c r="O1778" s="10" t="str">
        <f>VLOOKUP(L1778,'User input'!$D$6:$E$16,2,FALSE)</f>
        <v>Gigastuff</v>
      </c>
      <c r="P1778" s="10">
        <f>VLOOKUP(L1778,'User input'!$D$6:$G$16,3,FALSE)</f>
        <v>1.89</v>
      </c>
      <c r="Q1778" s="10">
        <f>VLOOKUP(L1778,'User input'!$D$6:$G$16,4,FALSE)</f>
        <v>18</v>
      </c>
      <c r="R1778" s="10">
        <f t="shared" si="111"/>
        <v>288</v>
      </c>
      <c r="S1778" s="27">
        <f t="shared" si="108"/>
        <v>544.31999999999994</v>
      </c>
      <c r="T1778" s="27">
        <f>IF(K1778&lt;'User input'!$I$9,'User input'!$J$8,IF(K1778&lt;'User input'!$I$10,'User input'!$J$9,IF(K1778&lt;'User input'!$I$11,'User input'!$J$10,'User input'!$J$11)))*S1778</f>
        <v>0</v>
      </c>
      <c r="U1778" s="27">
        <f>K1778*'User input'!$J$17+'User input'!$J$16</f>
        <v>0.5</v>
      </c>
    </row>
    <row r="1779" spans="1:21" x14ac:dyDescent="0.25">
      <c r="A1779" s="17">
        <v>1827</v>
      </c>
      <c r="B1779" s="6" t="s">
        <v>1650</v>
      </c>
      <c r="C1779" s="6" t="s">
        <v>5196</v>
      </c>
      <c r="D1779" s="6" t="s">
        <v>28</v>
      </c>
      <c r="E1779" s="6" t="s">
        <v>29</v>
      </c>
      <c r="F1779" s="15">
        <v>30</v>
      </c>
      <c r="G1779" s="6" t="s">
        <v>5197</v>
      </c>
      <c r="H1779" s="6" t="s">
        <v>3896</v>
      </c>
      <c r="I1779" s="6" t="s">
        <v>32</v>
      </c>
      <c r="J1779" s="7">
        <v>43827</v>
      </c>
      <c r="K1779" s="15">
        <v>42</v>
      </c>
      <c r="L1779" s="6" t="s">
        <v>44</v>
      </c>
      <c r="M1779" s="6">
        <f t="shared" si="109"/>
        <v>2019</v>
      </c>
      <c r="N1779" s="6">
        <f t="shared" si="110"/>
        <v>12</v>
      </c>
      <c r="O1779" s="6" t="str">
        <f>VLOOKUP(L1779,'User input'!$D$6:$E$16,2,FALSE)</f>
        <v>Gigastuff</v>
      </c>
      <c r="P1779" s="6">
        <f>VLOOKUP(L1779,'User input'!$D$6:$G$16,3,FALSE)</f>
        <v>1.89</v>
      </c>
      <c r="Q1779" s="6">
        <f>VLOOKUP(L1779,'User input'!$D$6:$G$16,4,FALSE)</f>
        <v>18</v>
      </c>
      <c r="R1779" s="6">
        <f t="shared" si="111"/>
        <v>756</v>
      </c>
      <c r="S1779" s="26">
        <f t="shared" si="108"/>
        <v>1428.84</v>
      </c>
      <c r="T1779" s="26">
        <f>IF(K1779&lt;'User input'!$I$9,'User input'!$J$8,IF(K1779&lt;'User input'!$I$10,'User input'!$J$9,IF(K1779&lt;'User input'!$I$11,'User input'!$J$10,'User input'!$J$11)))*S1779</f>
        <v>42.865199999999994</v>
      </c>
      <c r="U1779" s="26">
        <f>K1779*'User input'!$J$17+'User input'!$J$16</f>
        <v>0.5</v>
      </c>
    </row>
    <row r="1780" spans="1:21" x14ac:dyDescent="0.25">
      <c r="A1780" s="18">
        <v>1828</v>
      </c>
      <c r="B1780" s="10" t="s">
        <v>967</v>
      </c>
      <c r="C1780" s="10" t="s">
        <v>5198</v>
      </c>
      <c r="D1780" s="10" t="s">
        <v>28</v>
      </c>
      <c r="E1780" s="10" t="s">
        <v>29</v>
      </c>
      <c r="F1780" s="16">
        <v>60</v>
      </c>
      <c r="G1780" s="10" t="s">
        <v>5199</v>
      </c>
      <c r="H1780" s="10" t="s">
        <v>3607</v>
      </c>
      <c r="I1780" s="10" t="s">
        <v>571</v>
      </c>
      <c r="J1780" s="11">
        <v>44313</v>
      </c>
      <c r="K1780" s="16">
        <v>105</v>
      </c>
      <c r="L1780" s="10" t="s">
        <v>62</v>
      </c>
      <c r="M1780" s="10">
        <f t="shared" si="109"/>
        <v>2021</v>
      </c>
      <c r="N1780" s="10">
        <f t="shared" si="110"/>
        <v>4</v>
      </c>
      <c r="O1780" s="10" t="str">
        <f>VLOOKUP(L1780,'User input'!$D$6:$E$16,2,FALSE)</f>
        <v>Ultrathing V4</v>
      </c>
      <c r="P1780" s="10">
        <f>VLOOKUP(L1780,'User input'!$D$6:$G$16,3,FALSE)</f>
        <v>3.99</v>
      </c>
      <c r="Q1780" s="10">
        <f>VLOOKUP(L1780,'User input'!$D$6:$G$16,4,FALSE)</f>
        <v>24</v>
      </c>
      <c r="R1780" s="10">
        <f t="shared" si="111"/>
        <v>2520</v>
      </c>
      <c r="S1780" s="27">
        <f t="shared" si="108"/>
        <v>10054.800000000001</v>
      </c>
      <c r="T1780" s="27">
        <f>IF(K1780&lt;'User input'!$I$9,'User input'!$J$8,IF(K1780&lt;'User input'!$I$10,'User input'!$J$9,IF(K1780&lt;'User input'!$I$11,'User input'!$J$10,'User input'!$J$11)))*S1780</f>
        <v>703.83600000000013</v>
      </c>
      <c r="U1780" s="27">
        <f>K1780*'User input'!$J$17+'User input'!$J$16</f>
        <v>0.5</v>
      </c>
    </row>
    <row r="1781" spans="1:21" x14ac:dyDescent="0.25">
      <c r="A1781" s="17">
        <v>1829</v>
      </c>
      <c r="B1781" s="6" t="s">
        <v>5200</v>
      </c>
      <c r="C1781" s="6" t="s">
        <v>329</v>
      </c>
      <c r="D1781" s="6" t="s">
        <v>49</v>
      </c>
      <c r="E1781" s="6" t="s">
        <v>16</v>
      </c>
      <c r="F1781" s="15">
        <v>60</v>
      </c>
      <c r="G1781" s="6" t="s">
        <v>5201</v>
      </c>
      <c r="H1781" s="6" t="s">
        <v>2295</v>
      </c>
      <c r="I1781" s="6" t="s">
        <v>25</v>
      </c>
      <c r="J1781" s="7">
        <v>44438</v>
      </c>
      <c r="K1781" s="15">
        <v>85</v>
      </c>
      <c r="L1781" s="6" t="s">
        <v>33</v>
      </c>
      <c r="M1781" s="6">
        <f t="shared" si="109"/>
        <v>2021</v>
      </c>
      <c r="N1781" s="6">
        <f t="shared" si="110"/>
        <v>8</v>
      </c>
      <c r="O1781" s="6" t="str">
        <f>VLOOKUP(L1781,'User input'!$D$6:$E$16,2,FALSE)</f>
        <v>Megawidget L</v>
      </c>
      <c r="P1781" s="6">
        <f>VLOOKUP(L1781,'User input'!$D$6:$G$16,3,FALSE)</f>
        <v>1.79</v>
      </c>
      <c r="Q1781" s="6">
        <f>VLOOKUP(L1781,'User input'!$D$6:$G$16,4,FALSE)</f>
        <v>24</v>
      </c>
      <c r="R1781" s="6">
        <f t="shared" si="111"/>
        <v>2040</v>
      </c>
      <c r="S1781" s="26">
        <f t="shared" si="108"/>
        <v>3651.6</v>
      </c>
      <c r="T1781" s="26">
        <f>IF(K1781&lt;'User input'!$I$9,'User input'!$J$8,IF(K1781&lt;'User input'!$I$10,'User input'!$J$9,IF(K1781&lt;'User input'!$I$11,'User input'!$J$10,'User input'!$J$11)))*S1781</f>
        <v>182.58</v>
      </c>
      <c r="U1781" s="26">
        <f>K1781*'User input'!$J$17+'User input'!$J$16</f>
        <v>0.5</v>
      </c>
    </row>
    <row r="1782" spans="1:21" x14ac:dyDescent="0.25">
      <c r="A1782" s="18">
        <v>1830</v>
      </c>
      <c r="B1782" s="10" t="s">
        <v>4902</v>
      </c>
      <c r="C1782" s="10" t="s">
        <v>5195</v>
      </c>
      <c r="D1782" s="10" t="s">
        <v>49</v>
      </c>
      <c r="E1782" s="10" t="s">
        <v>16</v>
      </c>
      <c r="F1782" s="16">
        <v>90</v>
      </c>
      <c r="G1782" s="10" t="s">
        <v>5202</v>
      </c>
      <c r="H1782" s="10" t="s">
        <v>5203</v>
      </c>
      <c r="I1782" s="10" t="s">
        <v>32</v>
      </c>
      <c r="J1782" s="11">
        <v>43572</v>
      </c>
      <c r="K1782" s="16">
        <v>42</v>
      </c>
      <c r="L1782" s="10" t="s">
        <v>52</v>
      </c>
      <c r="M1782" s="10">
        <f t="shared" si="109"/>
        <v>2019</v>
      </c>
      <c r="N1782" s="10">
        <f t="shared" si="110"/>
        <v>4</v>
      </c>
      <c r="O1782" s="10" t="str">
        <f>VLOOKUP(L1782,'User input'!$D$6:$E$16,2,FALSE)</f>
        <v>Megawidget S</v>
      </c>
      <c r="P1782" s="10">
        <f>VLOOKUP(L1782,'User input'!$D$6:$G$16,3,FALSE)</f>
        <v>0.69</v>
      </c>
      <c r="Q1782" s="10">
        <f>VLOOKUP(L1782,'User input'!$D$6:$G$16,4,FALSE)</f>
        <v>24</v>
      </c>
      <c r="R1782" s="10">
        <f t="shared" si="111"/>
        <v>1008</v>
      </c>
      <c r="S1782" s="27">
        <f t="shared" si="108"/>
        <v>695.52</v>
      </c>
      <c r="T1782" s="27">
        <f>IF(K1782&lt;'User input'!$I$9,'User input'!$J$8,IF(K1782&lt;'User input'!$I$10,'User input'!$J$9,IF(K1782&lt;'User input'!$I$11,'User input'!$J$10,'User input'!$J$11)))*S1782</f>
        <v>20.865599999999997</v>
      </c>
      <c r="U1782" s="27">
        <f>K1782*'User input'!$J$17+'User input'!$J$16</f>
        <v>0.5</v>
      </c>
    </row>
    <row r="1783" spans="1:21" x14ac:dyDescent="0.25">
      <c r="A1783" s="17">
        <v>1831</v>
      </c>
      <c r="B1783" s="6" t="s">
        <v>5204</v>
      </c>
      <c r="C1783" s="6" t="s">
        <v>628</v>
      </c>
      <c r="D1783" s="6" t="s">
        <v>49</v>
      </c>
      <c r="E1783" s="6" t="s">
        <v>16</v>
      </c>
      <c r="F1783" s="15">
        <v>30</v>
      </c>
      <c r="G1783" s="6" t="s">
        <v>5205</v>
      </c>
      <c r="H1783" s="6" t="s">
        <v>2255</v>
      </c>
      <c r="I1783" s="6" t="s">
        <v>1078</v>
      </c>
      <c r="J1783" s="7">
        <v>43682</v>
      </c>
      <c r="K1783" s="15">
        <v>73</v>
      </c>
      <c r="L1783" s="6" t="s">
        <v>20</v>
      </c>
      <c r="M1783" s="6">
        <f t="shared" si="109"/>
        <v>2019</v>
      </c>
      <c r="N1783" s="6">
        <f t="shared" si="110"/>
        <v>8</v>
      </c>
      <c r="O1783" s="6" t="str">
        <f>VLOOKUP(L1783,'User input'!$D$6:$E$16,2,FALSE)</f>
        <v>Hyperwotsit</v>
      </c>
      <c r="P1783" s="6">
        <f>VLOOKUP(L1783,'User input'!$D$6:$G$16,3,FALSE)</f>
        <v>2.0099999999999998</v>
      </c>
      <c r="Q1783" s="6">
        <f>VLOOKUP(L1783,'User input'!$D$6:$G$16,4,FALSE)</f>
        <v>20</v>
      </c>
      <c r="R1783" s="6">
        <f t="shared" si="111"/>
        <v>1460</v>
      </c>
      <c r="S1783" s="26">
        <f t="shared" si="108"/>
        <v>2934.6</v>
      </c>
      <c r="T1783" s="26">
        <f>IF(K1783&lt;'User input'!$I$9,'User input'!$J$8,IF(K1783&lt;'User input'!$I$10,'User input'!$J$9,IF(K1783&lt;'User input'!$I$11,'User input'!$J$10,'User input'!$J$11)))*S1783</f>
        <v>146.72999999999999</v>
      </c>
      <c r="U1783" s="26">
        <f>K1783*'User input'!$J$17+'User input'!$J$16</f>
        <v>0.5</v>
      </c>
    </row>
    <row r="1784" spans="1:21" x14ac:dyDescent="0.25">
      <c r="A1784" s="18">
        <v>1832</v>
      </c>
      <c r="B1784" s="10" t="s">
        <v>4647</v>
      </c>
      <c r="C1784" s="10" t="s">
        <v>5206</v>
      </c>
      <c r="D1784" s="10" t="s">
        <v>28</v>
      </c>
      <c r="E1784" s="10" t="s">
        <v>29</v>
      </c>
      <c r="F1784" s="16">
        <v>60</v>
      </c>
      <c r="G1784" s="10" t="s">
        <v>10381</v>
      </c>
      <c r="H1784" s="10" t="s">
        <v>2431</v>
      </c>
      <c r="I1784" s="10" t="s">
        <v>1194</v>
      </c>
      <c r="J1784" s="11">
        <v>43796</v>
      </c>
      <c r="K1784" s="16">
        <v>7</v>
      </c>
      <c r="L1784" s="10" t="s">
        <v>157</v>
      </c>
      <c r="M1784" s="10">
        <f t="shared" si="109"/>
        <v>2019</v>
      </c>
      <c r="N1784" s="10">
        <f t="shared" si="110"/>
        <v>11</v>
      </c>
      <c r="O1784" s="10" t="str">
        <f>VLOOKUP(L1784,'User input'!$D$6:$E$16,2,FALSE)</f>
        <v>Ultrathing V3</v>
      </c>
      <c r="P1784" s="10">
        <f>VLOOKUP(L1784,'User input'!$D$6:$G$16,3,FALSE)</f>
        <v>3.39</v>
      </c>
      <c r="Q1784" s="10">
        <f>VLOOKUP(L1784,'User input'!$D$6:$G$16,4,FALSE)</f>
        <v>24</v>
      </c>
      <c r="R1784" s="10">
        <f t="shared" si="111"/>
        <v>168</v>
      </c>
      <c r="S1784" s="27">
        <f t="shared" si="108"/>
        <v>569.52</v>
      </c>
      <c r="T1784" s="27">
        <f>IF(K1784&lt;'User input'!$I$9,'User input'!$J$8,IF(K1784&lt;'User input'!$I$10,'User input'!$J$9,IF(K1784&lt;'User input'!$I$11,'User input'!$J$10,'User input'!$J$11)))*S1784</f>
        <v>0</v>
      </c>
      <c r="U1784" s="27">
        <f>K1784*'User input'!$J$17+'User input'!$J$16</f>
        <v>0.5</v>
      </c>
    </row>
    <row r="1785" spans="1:21" x14ac:dyDescent="0.25">
      <c r="A1785" s="17">
        <v>1833</v>
      </c>
      <c r="B1785" s="6" t="s">
        <v>5208</v>
      </c>
      <c r="C1785" s="6" t="s">
        <v>4465</v>
      </c>
      <c r="D1785" s="6" t="s">
        <v>28</v>
      </c>
      <c r="E1785" s="6" t="s">
        <v>29</v>
      </c>
      <c r="F1785" s="15">
        <v>90</v>
      </c>
      <c r="G1785" s="6" t="s">
        <v>5209</v>
      </c>
      <c r="H1785" s="6" t="s">
        <v>4463</v>
      </c>
      <c r="I1785" s="6" t="s">
        <v>32</v>
      </c>
      <c r="J1785" s="7">
        <v>43913</v>
      </c>
      <c r="K1785" s="15">
        <v>11</v>
      </c>
      <c r="L1785" s="6" t="s">
        <v>78</v>
      </c>
      <c r="M1785" s="6">
        <f t="shared" si="109"/>
        <v>2020</v>
      </c>
      <c r="N1785" s="6">
        <f t="shared" si="110"/>
        <v>3</v>
      </c>
      <c r="O1785" s="6" t="str">
        <f>VLOOKUP(L1785,'User input'!$D$6:$E$16,2,FALSE)</f>
        <v>Ultrathing V2</v>
      </c>
      <c r="P1785" s="6">
        <f>VLOOKUP(L1785,'User input'!$D$6:$G$16,3,FALSE)</f>
        <v>2.95</v>
      </c>
      <c r="Q1785" s="6">
        <f>VLOOKUP(L1785,'User input'!$D$6:$G$16,4,FALSE)</f>
        <v>20</v>
      </c>
      <c r="R1785" s="6">
        <f t="shared" si="111"/>
        <v>220</v>
      </c>
      <c r="S1785" s="26">
        <f t="shared" si="108"/>
        <v>649</v>
      </c>
      <c r="T1785" s="26">
        <f>IF(K1785&lt;'User input'!$I$9,'User input'!$J$8,IF(K1785&lt;'User input'!$I$10,'User input'!$J$9,IF(K1785&lt;'User input'!$I$11,'User input'!$J$10,'User input'!$J$11)))*S1785</f>
        <v>0</v>
      </c>
      <c r="U1785" s="26">
        <f>K1785*'User input'!$J$17+'User input'!$J$16</f>
        <v>0.5</v>
      </c>
    </row>
    <row r="1786" spans="1:21" x14ac:dyDescent="0.25">
      <c r="A1786" s="18">
        <v>1834</v>
      </c>
      <c r="B1786" s="10" t="s">
        <v>1135</v>
      </c>
      <c r="C1786" s="10" t="s">
        <v>231</v>
      </c>
      <c r="D1786" s="10" t="s">
        <v>28</v>
      </c>
      <c r="E1786" s="10" t="s">
        <v>29</v>
      </c>
      <c r="F1786" s="16">
        <v>90</v>
      </c>
      <c r="G1786" s="10" t="s">
        <v>5210</v>
      </c>
      <c r="H1786" s="10" t="s">
        <v>4511</v>
      </c>
      <c r="I1786" s="10" t="s">
        <v>32</v>
      </c>
      <c r="J1786" s="11">
        <v>44457</v>
      </c>
      <c r="K1786" s="16">
        <v>104</v>
      </c>
      <c r="L1786" s="10" t="s">
        <v>39</v>
      </c>
      <c r="M1786" s="10">
        <f t="shared" si="109"/>
        <v>2021</v>
      </c>
      <c r="N1786" s="10">
        <f t="shared" si="110"/>
        <v>9</v>
      </c>
      <c r="O1786" s="10" t="str">
        <f>VLOOKUP(L1786,'User input'!$D$6:$E$16,2,FALSE)</f>
        <v>Ultrathing V1</v>
      </c>
      <c r="P1786" s="10">
        <f>VLOOKUP(L1786,'User input'!$D$6:$G$16,3,FALSE)</f>
        <v>1.79</v>
      </c>
      <c r="Q1786" s="10">
        <f>VLOOKUP(L1786,'User input'!$D$6:$G$16,4,FALSE)</f>
        <v>17</v>
      </c>
      <c r="R1786" s="10">
        <f t="shared" si="111"/>
        <v>1768</v>
      </c>
      <c r="S1786" s="27">
        <f t="shared" si="108"/>
        <v>3164.7200000000003</v>
      </c>
      <c r="T1786" s="27">
        <f>IF(K1786&lt;'User input'!$I$9,'User input'!$J$8,IF(K1786&lt;'User input'!$I$10,'User input'!$J$9,IF(K1786&lt;'User input'!$I$11,'User input'!$J$10,'User input'!$J$11)))*S1786</f>
        <v>221.53040000000004</v>
      </c>
      <c r="U1786" s="27">
        <f>K1786*'User input'!$J$17+'User input'!$J$16</f>
        <v>0.5</v>
      </c>
    </row>
    <row r="1787" spans="1:21" x14ac:dyDescent="0.25">
      <c r="A1787" s="17">
        <v>1835</v>
      </c>
      <c r="B1787" s="6" t="s">
        <v>5211</v>
      </c>
      <c r="C1787" s="6" t="s">
        <v>1217</v>
      </c>
      <c r="D1787" s="6" t="s">
        <v>49</v>
      </c>
      <c r="E1787" s="6" t="s">
        <v>16</v>
      </c>
      <c r="F1787" s="15">
        <v>60</v>
      </c>
      <c r="G1787" s="6" t="s">
        <v>5212</v>
      </c>
      <c r="H1787" s="6" t="s">
        <v>5213</v>
      </c>
      <c r="I1787" s="6" t="s">
        <v>144</v>
      </c>
      <c r="J1787" s="7">
        <v>43470</v>
      </c>
      <c r="K1787" s="15">
        <v>52</v>
      </c>
      <c r="L1787" s="6" t="s">
        <v>62</v>
      </c>
      <c r="M1787" s="6">
        <f t="shared" si="109"/>
        <v>2019</v>
      </c>
      <c r="N1787" s="6">
        <f t="shared" si="110"/>
        <v>1</v>
      </c>
      <c r="O1787" s="6" t="str">
        <f>VLOOKUP(L1787,'User input'!$D$6:$E$16,2,FALSE)</f>
        <v>Ultrathing V4</v>
      </c>
      <c r="P1787" s="6">
        <f>VLOOKUP(L1787,'User input'!$D$6:$G$16,3,FALSE)</f>
        <v>3.99</v>
      </c>
      <c r="Q1787" s="6">
        <f>VLOOKUP(L1787,'User input'!$D$6:$G$16,4,FALSE)</f>
        <v>24</v>
      </c>
      <c r="R1787" s="6">
        <f t="shared" si="111"/>
        <v>1248</v>
      </c>
      <c r="S1787" s="26">
        <f t="shared" si="108"/>
        <v>4979.5200000000004</v>
      </c>
      <c r="T1787" s="26">
        <f>IF(K1787&lt;'User input'!$I$9,'User input'!$J$8,IF(K1787&lt;'User input'!$I$10,'User input'!$J$9,IF(K1787&lt;'User input'!$I$11,'User input'!$J$10,'User input'!$J$11)))*S1787</f>
        <v>248.97600000000003</v>
      </c>
      <c r="U1787" s="26">
        <f>K1787*'User input'!$J$17+'User input'!$J$16</f>
        <v>0.5</v>
      </c>
    </row>
    <row r="1788" spans="1:21" x14ac:dyDescent="0.25">
      <c r="A1788" s="18">
        <v>1836</v>
      </c>
      <c r="B1788" s="10" t="s">
        <v>5214</v>
      </c>
      <c r="C1788" s="10" t="s">
        <v>3212</v>
      </c>
      <c r="D1788" s="10" t="s">
        <v>15</v>
      </c>
      <c r="E1788" s="10" t="s">
        <v>16</v>
      </c>
      <c r="F1788" s="16">
        <v>60</v>
      </c>
      <c r="G1788" s="10" t="s">
        <v>5215</v>
      </c>
      <c r="H1788" s="10" t="s">
        <v>591</v>
      </c>
      <c r="I1788" s="10" t="s">
        <v>122</v>
      </c>
      <c r="J1788" s="11">
        <v>43569</v>
      </c>
      <c r="K1788" s="16">
        <v>71</v>
      </c>
      <c r="L1788" s="10" t="s">
        <v>39</v>
      </c>
      <c r="M1788" s="10">
        <f t="shared" si="109"/>
        <v>2019</v>
      </c>
      <c r="N1788" s="10">
        <f t="shared" si="110"/>
        <v>4</v>
      </c>
      <c r="O1788" s="10" t="str">
        <f>VLOOKUP(L1788,'User input'!$D$6:$E$16,2,FALSE)</f>
        <v>Ultrathing V1</v>
      </c>
      <c r="P1788" s="10">
        <f>VLOOKUP(L1788,'User input'!$D$6:$G$16,3,FALSE)</f>
        <v>1.79</v>
      </c>
      <c r="Q1788" s="10">
        <f>VLOOKUP(L1788,'User input'!$D$6:$G$16,4,FALSE)</f>
        <v>17</v>
      </c>
      <c r="R1788" s="10">
        <f t="shared" si="111"/>
        <v>1207</v>
      </c>
      <c r="S1788" s="27">
        <f t="shared" si="108"/>
        <v>2160.5300000000002</v>
      </c>
      <c r="T1788" s="27">
        <f>IF(K1788&lt;'User input'!$I$9,'User input'!$J$8,IF(K1788&lt;'User input'!$I$10,'User input'!$J$9,IF(K1788&lt;'User input'!$I$11,'User input'!$J$10,'User input'!$J$11)))*S1788</f>
        <v>108.02650000000001</v>
      </c>
      <c r="U1788" s="27">
        <f>K1788*'User input'!$J$17+'User input'!$J$16</f>
        <v>0.5</v>
      </c>
    </row>
    <row r="1789" spans="1:21" x14ac:dyDescent="0.25">
      <c r="A1789" s="17">
        <v>1837</v>
      </c>
      <c r="B1789" s="6" t="s">
        <v>5216</v>
      </c>
      <c r="C1789" s="6" t="s">
        <v>70</v>
      </c>
      <c r="D1789" s="6" t="s">
        <v>49</v>
      </c>
      <c r="E1789" s="6" t="s">
        <v>16</v>
      </c>
      <c r="F1789" s="15">
        <v>90</v>
      </c>
      <c r="G1789" s="6" t="s">
        <v>5217</v>
      </c>
      <c r="H1789" s="6" t="s">
        <v>3324</v>
      </c>
      <c r="I1789" s="6" t="s">
        <v>32</v>
      </c>
      <c r="J1789" s="7">
        <v>43763</v>
      </c>
      <c r="K1789" s="15">
        <v>68</v>
      </c>
      <c r="L1789" s="6" t="s">
        <v>78</v>
      </c>
      <c r="M1789" s="6">
        <f t="shared" si="109"/>
        <v>2019</v>
      </c>
      <c r="N1789" s="6">
        <f t="shared" si="110"/>
        <v>10</v>
      </c>
      <c r="O1789" s="6" t="str">
        <f>VLOOKUP(L1789,'User input'!$D$6:$E$16,2,FALSE)</f>
        <v>Ultrathing V2</v>
      </c>
      <c r="P1789" s="6">
        <f>VLOOKUP(L1789,'User input'!$D$6:$G$16,3,FALSE)</f>
        <v>2.95</v>
      </c>
      <c r="Q1789" s="6">
        <f>VLOOKUP(L1789,'User input'!$D$6:$G$16,4,FALSE)</f>
        <v>20</v>
      </c>
      <c r="R1789" s="6">
        <f t="shared" si="111"/>
        <v>1360</v>
      </c>
      <c r="S1789" s="26">
        <f t="shared" si="108"/>
        <v>4012.0000000000005</v>
      </c>
      <c r="T1789" s="26">
        <f>IF(K1789&lt;'User input'!$I$9,'User input'!$J$8,IF(K1789&lt;'User input'!$I$10,'User input'!$J$9,IF(K1789&lt;'User input'!$I$11,'User input'!$J$10,'User input'!$J$11)))*S1789</f>
        <v>200.60000000000002</v>
      </c>
      <c r="U1789" s="26">
        <f>K1789*'User input'!$J$17+'User input'!$J$16</f>
        <v>0.5</v>
      </c>
    </row>
    <row r="1790" spans="1:21" x14ac:dyDescent="0.25">
      <c r="A1790" s="18">
        <v>1838</v>
      </c>
      <c r="B1790" s="10" t="s">
        <v>5218</v>
      </c>
      <c r="C1790" s="10" t="s">
        <v>1883</v>
      </c>
      <c r="D1790" s="10" t="s">
        <v>28</v>
      </c>
      <c r="E1790" s="10" t="s">
        <v>29</v>
      </c>
      <c r="F1790" s="16">
        <v>30</v>
      </c>
      <c r="G1790" s="10" t="s">
        <v>5219</v>
      </c>
      <c r="H1790" s="10" t="s">
        <v>965</v>
      </c>
      <c r="I1790" s="10" t="s">
        <v>185</v>
      </c>
      <c r="J1790" s="11">
        <v>43913</v>
      </c>
      <c r="K1790" s="16">
        <v>83</v>
      </c>
      <c r="L1790" s="10" t="s">
        <v>39</v>
      </c>
      <c r="M1790" s="10">
        <f t="shared" si="109"/>
        <v>2020</v>
      </c>
      <c r="N1790" s="10">
        <f t="shared" si="110"/>
        <v>3</v>
      </c>
      <c r="O1790" s="10" t="str">
        <f>VLOOKUP(L1790,'User input'!$D$6:$E$16,2,FALSE)</f>
        <v>Ultrathing V1</v>
      </c>
      <c r="P1790" s="10">
        <f>VLOOKUP(L1790,'User input'!$D$6:$G$16,3,FALSE)</f>
        <v>1.79</v>
      </c>
      <c r="Q1790" s="10">
        <f>VLOOKUP(L1790,'User input'!$D$6:$G$16,4,FALSE)</f>
        <v>17</v>
      </c>
      <c r="R1790" s="10">
        <f t="shared" si="111"/>
        <v>1411</v>
      </c>
      <c r="S1790" s="27">
        <f t="shared" si="108"/>
        <v>2525.69</v>
      </c>
      <c r="T1790" s="27">
        <f>IF(K1790&lt;'User input'!$I$9,'User input'!$J$8,IF(K1790&lt;'User input'!$I$10,'User input'!$J$9,IF(K1790&lt;'User input'!$I$11,'User input'!$J$10,'User input'!$J$11)))*S1790</f>
        <v>126.28450000000001</v>
      </c>
      <c r="U1790" s="27">
        <f>K1790*'User input'!$J$17+'User input'!$J$16</f>
        <v>0.5</v>
      </c>
    </row>
    <row r="1791" spans="1:21" x14ac:dyDescent="0.25">
      <c r="A1791" s="17">
        <v>1839</v>
      </c>
      <c r="B1791" s="6" t="s">
        <v>5220</v>
      </c>
      <c r="C1791" s="6" t="s">
        <v>3069</v>
      </c>
      <c r="D1791" s="6" t="s">
        <v>49</v>
      </c>
      <c r="E1791" s="6" t="s">
        <v>16</v>
      </c>
      <c r="F1791" s="15">
        <v>30</v>
      </c>
      <c r="G1791" s="6" t="s">
        <v>5221</v>
      </c>
      <c r="H1791" s="6" t="s">
        <v>5222</v>
      </c>
      <c r="I1791" s="6" t="s">
        <v>32</v>
      </c>
      <c r="J1791" s="7">
        <v>43593</v>
      </c>
      <c r="K1791" s="15">
        <v>43</v>
      </c>
      <c r="L1791" s="6" t="s">
        <v>157</v>
      </c>
      <c r="M1791" s="6">
        <f t="shared" si="109"/>
        <v>2019</v>
      </c>
      <c r="N1791" s="6">
        <f t="shared" si="110"/>
        <v>5</v>
      </c>
      <c r="O1791" s="6" t="str">
        <f>VLOOKUP(L1791,'User input'!$D$6:$E$16,2,FALSE)</f>
        <v>Ultrathing V3</v>
      </c>
      <c r="P1791" s="6">
        <f>VLOOKUP(L1791,'User input'!$D$6:$G$16,3,FALSE)</f>
        <v>3.39</v>
      </c>
      <c r="Q1791" s="6">
        <f>VLOOKUP(L1791,'User input'!$D$6:$G$16,4,FALSE)</f>
        <v>24</v>
      </c>
      <c r="R1791" s="6">
        <f t="shared" si="111"/>
        <v>1032</v>
      </c>
      <c r="S1791" s="26">
        <f t="shared" si="108"/>
        <v>3498.48</v>
      </c>
      <c r="T1791" s="26">
        <f>IF(K1791&lt;'User input'!$I$9,'User input'!$J$8,IF(K1791&lt;'User input'!$I$10,'User input'!$J$9,IF(K1791&lt;'User input'!$I$11,'User input'!$J$10,'User input'!$J$11)))*S1791</f>
        <v>104.95439999999999</v>
      </c>
      <c r="U1791" s="26">
        <f>K1791*'User input'!$J$17+'User input'!$J$16</f>
        <v>0.5</v>
      </c>
    </row>
    <row r="1792" spans="1:21" x14ac:dyDescent="0.25">
      <c r="A1792" s="18">
        <v>1840</v>
      </c>
      <c r="B1792" s="10" t="s">
        <v>3562</v>
      </c>
      <c r="C1792" s="10" t="s">
        <v>1463</v>
      </c>
      <c r="D1792" s="10" t="s">
        <v>15</v>
      </c>
      <c r="E1792" s="10" t="s">
        <v>16</v>
      </c>
      <c r="F1792" s="16">
        <v>30</v>
      </c>
      <c r="G1792" s="10" t="s">
        <v>5223</v>
      </c>
      <c r="H1792" s="10" t="s">
        <v>5224</v>
      </c>
      <c r="I1792" s="10" t="s">
        <v>25</v>
      </c>
      <c r="J1792" s="11">
        <v>43935</v>
      </c>
      <c r="K1792" s="16">
        <v>75</v>
      </c>
      <c r="L1792" s="10" t="s">
        <v>62</v>
      </c>
      <c r="M1792" s="10">
        <f t="shared" si="109"/>
        <v>2020</v>
      </c>
      <c r="N1792" s="10">
        <f t="shared" si="110"/>
        <v>4</v>
      </c>
      <c r="O1792" s="10" t="str">
        <f>VLOOKUP(L1792,'User input'!$D$6:$E$16,2,FALSE)</f>
        <v>Ultrathing V4</v>
      </c>
      <c r="P1792" s="10">
        <f>VLOOKUP(L1792,'User input'!$D$6:$G$16,3,FALSE)</f>
        <v>3.99</v>
      </c>
      <c r="Q1792" s="10">
        <f>VLOOKUP(L1792,'User input'!$D$6:$G$16,4,FALSE)</f>
        <v>24</v>
      </c>
      <c r="R1792" s="10">
        <f t="shared" si="111"/>
        <v>1800</v>
      </c>
      <c r="S1792" s="27">
        <f t="shared" si="108"/>
        <v>7182</v>
      </c>
      <c r="T1792" s="27">
        <f>IF(K1792&lt;'User input'!$I$9,'User input'!$J$8,IF(K1792&lt;'User input'!$I$10,'User input'!$J$9,IF(K1792&lt;'User input'!$I$11,'User input'!$J$10,'User input'!$J$11)))*S1792</f>
        <v>359.1</v>
      </c>
      <c r="U1792" s="27">
        <f>K1792*'User input'!$J$17+'User input'!$J$16</f>
        <v>0.5</v>
      </c>
    </row>
    <row r="1793" spans="1:21" x14ac:dyDescent="0.25">
      <c r="A1793" s="17">
        <v>1841</v>
      </c>
      <c r="B1793" s="6" t="s">
        <v>1649</v>
      </c>
      <c r="C1793" s="6" t="s">
        <v>2382</v>
      </c>
      <c r="D1793" s="6" t="s">
        <v>28</v>
      </c>
      <c r="E1793" s="6" t="s">
        <v>29</v>
      </c>
      <c r="F1793" s="15">
        <v>30</v>
      </c>
      <c r="G1793" s="6" t="s">
        <v>5225</v>
      </c>
      <c r="H1793" s="6" t="s">
        <v>4468</v>
      </c>
      <c r="I1793" s="6" t="s">
        <v>32</v>
      </c>
      <c r="J1793" s="7">
        <v>44380</v>
      </c>
      <c r="K1793" s="15">
        <v>17</v>
      </c>
      <c r="L1793" s="6" t="s">
        <v>78</v>
      </c>
      <c r="M1793" s="6">
        <f t="shared" si="109"/>
        <v>2021</v>
      </c>
      <c r="N1793" s="6">
        <f t="shared" si="110"/>
        <v>7</v>
      </c>
      <c r="O1793" s="6" t="str">
        <f>VLOOKUP(L1793,'User input'!$D$6:$E$16,2,FALSE)</f>
        <v>Ultrathing V2</v>
      </c>
      <c r="P1793" s="6">
        <f>VLOOKUP(L1793,'User input'!$D$6:$G$16,3,FALSE)</f>
        <v>2.95</v>
      </c>
      <c r="Q1793" s="6">
        <f>VLOOKUP(L1793,'User input'!$D$6:$G$16,4,FALSE)</f>
        <v>20</v>
      </c>
      <c r="R1793" s="6">
        <f t="shared" si="111"/>
        <v>340</v>
      </c>
      <c r="S1793" s="26">
        <f t="shared" si="108"/>
        <v>1003.0000000000001</v>
      </c>
      <c r="T1793" s="26">
        <f>IF(K1793&lt;'User input'!$I$9,'User input'!$J$8,IF(K1793&lt;'User input'!$I$10,'User input'!$J$9,IF(K1793&lt;'User input'!$I$11,'User input'!$J$10,'User input'!$J$11)))*S1793</f>
        <v>0</v>
      </c>
      <c r="U1793" s="26">
        <f>K1793*'User input'!$J$17+'User input'!$J$16</f>
        <v>0.5</v>
      </c>
    </row>
    <row r="1794" spans="1:21" x14ac:dyDescent="0.25">
      <c r="A1794" s="18">
        <v>1842</v>
      </c>
      <c r="B1794" s="10" t="s">
        <v>807</v>
      </c>
      <c r="C1794" s="10" t="s">
        <v>1225</v>
      </c>
      <c r="D1794" s="10" t="s">
        <v>28</v>
      </c>
      <c r="E1794" s="10" t="s">
        <v>29</v>
      </c>
      <c r="F1794" s="16">
        <v>90</v>
      </c>
      <c r="G1794" s="10" t="s">
        <v>5226</v>
      </c>
      <c r="H1794" s="10" t="s">
        <v>139</v>
      </c>
      <c r="I1794" s="10" t="s">
        <v>32</v>
      </c>
      <c r="J1794" s="11">
        <v>43717</v>
      </c>
      <c r="K1794" s="16">
        <v>85</v>
      </c>
      <c r="L1794" s="10" t="s">
        <v>157</v>
      </c>
      <c r="M1794" s="10">
        <f t="shared" si="109"/>
        <v>2019</v>
      </c>
      <c r="N1794" s="10">
        <f t="shared" si="110"/>
        <v>9</v>
      </c>
      <c r="O1794" s="10" t="str">
        <f>VLOOKUP(L1794,'User input'!$D$6:$E$16,2,FALSE)</f>
        <v>Ultrathing V3</v>
      </c>
      <c r="P1794" s="10">
        <f>VLOOKUP(L1794,'User input'!$D$6:$G$16,3,FALSE)</f>
        <v>3.39</v>
      </c>
      <c r="Q1794" s="10">
        <f>VLOOKUP(L1794,'User input'!$D$6:$G$16,4,FALSE)</f>
        <v>24</v>
      </c>
      <c r="R1794" s="10">
        <f t="shared" si="111"/>
        <v>2040</v>
      </c>
      <c r="S1794" s="27">
        <f t="shared" si="108"/>
        <v>6915.6</v>
      </c>
      <c r="T1794" s="27">
        <f>IF(K1794&lt;'User input'!$I$9,'User input'!$J$8,IF(K1794&lt;'User input'!$I$10,'User input'!$J$9,IF(K1794&lt;'User input'!$I$11,'User input'!$J$10,'User input'!$J$11)))*S1794</f>
        <v>345.78000000000003</v>
      </c>
      <c r="U1794" s="27">
        <f>K1794*'User input'!$J$17+'User input'!$J$16</f>
        <v>0.5</v>
      </c>
    </row>
    <row r="1795" spans="1:21" x14ac:dyDescent="0.25">
      <c r="A1795" s="17">
        <v>1843</v>
      </c>
      <c r="B1795" s="6" t="s">
        <v>5227</v>
      </c>
      <c r="C1795" s="6" t="s">
        <v>4956</v>
      </c>
      <c r="D1795" s="6" t="s">
        <v>49</v>
      </c>
      <c r="E1795" s="6" t="s">
        <v>16</v>
      </c>
      <c r="F1795" s="15">
        <v>90</v>
      </c>
      <c r="G1795" s="6" t="s">
        <v>5228</v>
      </c>
      <c r="H1795" s="6" t="s">
        <v>5229</v>
      </c>
      <c r="I1795" s="6" t="s">
        <v>32</v>
      </c>
      <c r="J1795" s="7">
        <v>44441</v>
      </c>
      <c r="K1795" s="15">
        <v>4</v>
      </c>
      <c r="L1795" s="6" t="s">
        <v>78</v>
      </c>
      <c r="M1795" s="6">
        <f t="shared" si="109"/>
        <v>2021</v>
      </c>
      <c r="N1795" s="6">
        <f t="shared" si="110"/>
        <v>9</v>
      </c>
      <c r="O1795" s="6" t="str">
        <f>VLOOKUP(L1795,'User input'!$D$6:$E$16,2,FALSE)</f>
        <v>Ultrathing V2</v>
      </c>
      <c r="P1795" s="6">
        <f>VLOOKUP(L1795,'User input'!$D$6:$G$16,3,FALSE)</f>
        <v>2.95</v>
      </c>
      <c r="Q1795" s="6">
        <f>VLOOKUP(L1795,'User input'!$D$6:$G$16,4,FALSE)</f>
        <v>20</v>
      </c>
      <c r="R1795" s="6">
        <f t="shared" si="111"/>
        <v>80</v>
      </c>
      <c r="S1795" s="26">
        <f t="shared" si="108"/>
        <v>236</v>
      </c>
      <c r="T1795" s="26">
        <f>IF(K1795&lt;'User input'!$I$9,'User input'!$J$8,IF(K1795&lt;'User input'!$I$10,'User input'!$J$9,IF(K1795&lt;'User input'!$I$11,'User input'!$J$10,'User input'!$J$11)))*S1795</f>
        <v>0</v>
      </c>
      <c r="U1795" s="26">
        <f>K1795*'User input'!$J$17+'User input'!$J$16</f>
        <v>0.5</v>
      </c>
    </row>
    <row r="1796" spans="1:21" x14ac:dyDescent="0.25">
      <c r="A1796" s="18">
        <v>1844</v>
      </c>
      <c r="B1796" s="10" t="s">
        <v>5230</v>
      </c>
      <c r="C1796" s="10" t="s">
        <v>5231</v>
      </c>
      <c r="D1796" s="10" t="s">
        <v>90</v>
      </c>
      <c r="E1796" s="10" t="s">
        <v>16</v>
      </c>
      <c r="F1796" s="16">
        <v>60</v>
      </c>
      <c r="G1796" s="10" t="s">
        <v>5232</v>
      </c>
      <c r="H1796" s="10" t="s">
        <v>2856</v>
      </c>
      <c r="I1796" s="10" t="s">
        <v>32</v>
      </c>
      <c r="J1796" s="11">
        <v>43506</v>
      </c>
      <c r="K1796" s="16">
        <v>53</v>
      </c>
      <c r="L1796" s="10" t="s">
        <v>68</v>
      </c>
      <c r="M1796" s="10">
        <f t="shared" si="109"/>
        <v>2019</v>
      </c>
      <c r="N1796" s="10">
        <f t="shared" si="110"/>
        <v>2</v>
      </c>
      <c r="O1796" s="10" t="str">
        <f>VLOOKUP(L1796,'User input'!$D$6:$E$16,2,FALSE)</f>
        <v>Megawidget M</v>
      </c>
      <c r="P1796" s="10">
        <f>VLOOKUP(L1796,'User input'!$D$6:$G$16,3,FALSE)</f>
        <v>1.29</v>
      </c>
      <c r="Q1796" s="10">
        <f>VLOOKUP(L1796,'User input'!$D$6:$G$16,4,FALSE)</f>
        <v>24</v>
      </c>
      <c r="R1796" s="10">
        <f t="shared" si="111"/>
        <v>1272</v>
      </c>
      <c r="S1796" s="27">
        <f t="shared" si="108"/>
        <v>1640.88</v>
      </c>
      <c r="T1796" s="27">
        <f>IF(K1796&lt;'User input'!$I$9,'User input'!$J$8,IF(K1796&lt;'User input'!$I$10,'User input'!$J$9,IF(K1796&lt;'User input'!$I$11,'User input'!$J$10,'User input'!$J$11)))*S1796</f>
        <v>82.044000000000011</v>
      </c>
      <c r="U1796" s="27">
        <f>K1796*'User input'!$J$17+'User input'!$J$16</f>
        <v>0.5</v>
      </c>
    </row>
    <row r="1797" spans="1:21" x14ac:dyDescent="0.25">
      <c r="A1797" s="17">
        <v>1845</v>
      </c>
      <c r="B1797" s="6" t="s">
        <v>4689</v>
      </c>
      <c r="C1797" s="6" t="s">
        <v>1853</v>
      </c>
      <c r="D1797" s="6" t="s">
        <v>41</v>
      </c>
      <c r="E1797" s="6" t="s">
        <v>16</v>
      </c>
      <c r="F1797" s="15">
        <v>60</v>
      </c>
      <c r="G1797" s="6" t="s">
        <v>5233</v>
      </c>
      <c r="H1797" s="6" t="s">
        <v>969</v>
      </c>
      <c r="I1797" s="6" t="s">
        <v>32</v>
      </c>
      <c r="J1797" s="7">
        <v>44409</v>
      </c>
      <c r="K1797" s="15">
        <v>63</v>
      </c>
      <c r="L1797" s="6" t="s">
        <v>78</v>
      </c>
      <c r="M1797" s="6">
        <f t="shared" si="109"/>
        <v>2021</v>
      </c>
      <c r="N1797" s="6">
        <f t="shared" si="110"/>
        <v>8</v>
      </c>
      <c r="O1797" s="6" t="str">
        <f>VLOOKUP(L1797,'User input'!$D$6:$E$16,2,FALSE)</f>
        <v>Ultrathing V2</v>
      </c>
      <c r="P1797" s="6">
        <f>VLOOKUP(L1797,'User input'!$D$6:$G$16,3,FALSE)</f>
        <v>2.95</v>
      </c>
      <c r="Q1797" s="6">
        <f>VLOOKUP(L1797,'User input'!$D$6:$G$16,4,FALSE)</f>
        <v>20</v>
      </c>
      <c r="R1797" s="6">
        <f t="shared" si="111"/>
        <v>1260</v>
      </c>
      <c r="S1797" s="26">
        <f t="shared" ref="S1797:S1860" si="112">R1797*P1797</f>
        <v>3717</v>
      </c>
      <c r="T1797" s="26">
        <f>IF(K1797&lt;'User input'!$I$9,'User input'!$J$8,IF(K1797&lt;'User input'!$I$10,'User input'!$J$9,IF(K1797&lt;'User input'!$I$11,'User input'!$J$10,'User input'!$J$11)))*S1797</f>
        <v>185.85000000000002</v>
      </c>
      <c r="U1797" s="26">
        <f>K1797*'User input'!$J$17+'User input'!$J$16</f>
        <v>0.5</v>
      </c>
    </row>
    <row r="1798" spans="1:21" x14ac:dyDescent="0.25">
      <c r="A1798" s="18">
        <v>1846</v>
      </c>
      <c r="B1798" s="10" t="s">
        <v>5234</v>
      </c>
      <c r="C1798" s="10" t="s">
        <v>5235</v>
      </c>
      <c r="D1798" s="10" t="s">
        <v>49</v>
      </c>
      <c r="E1798" s="10" t="s">
        <v>16</v>
      </c>
      <c r="F1798" s="16">
        <v>60</v>
      </c>
      <c r="G1798" s="10" t="s">
        <v>5236</v>
      </c>
      <c r="H1798" s="10" t="s">
        <v>1923</v>
      </c>
      <c r="I1798" s="10" t="s">
        <v>32</v>
      </c>
      <c r="J1798" s="11">
        <v>44001</v>
      </c>
      <c r="K1798" s="16">
        <v>38</v>
      </c>
      <c r="L1798" s="10" t="s">
        <v>44</v>
      </c>
      <c r="M1798" s="10">
        <f t="shared" ref="M1798:M1861" si="113">YEAR(J1798)</f>
        <v>2020</v>
      </c>
      <c r="N1798" s="10">
        <f t="shared" ref="N1798:N1861" si="114">MONTH(J1798)</f>
        <v>6</v>
      </c>
      <c r="O1798" s="10" t="str">
        <f>VLOOKUP(L1798,'User input'!$D$6:$E$16,2,FALSE)</f>
        <v>Gigastuff</v>
      </c>
      <c r="P1798" s="10">
        <f>VLOOKUP(L1798,'User input'!$D$6:$G$16,3,FALSE)</f>
        <v>1.89</v>
      </c>
      <c r="Q1798" s="10">
        <f>VLOOKUP(L1798,'User input'!$D$6:$G$16,4,FALSE)</f>
        <v>18</v>
      </c>
      <c r="R1798" s="10">
        <f t="shared" ref="R1798:R1861" si="115">K1798*Q1798</f>
        <v>684</v>
      </c>
      <c r="S1798" s="27">
        <f t="shared" si="112"/>
        <v>1292.76</v>
      </c>
      <c r="T1798" s="27">
        <f>IF(K1798&lt;'User input'!$I$9,'User input'!$J$8,IF(K1798&lt;'User input'!$I$10,'User input'!$J$9,IF(K1798&lt;'User input'!$I$11,'User input'!$J$10,'User input'!$J$11)))*S1798</f>
        <v>38.782800000000002</v>
      </c>
      <c r="U1798" s="27">
        <f>K1798*'User input'!$J$17+'User input'!$J$16</f>
        <v>0.5</v>
      </c>
    </row>
    <row r="1799" spans="1:21" x14ac:dyDescent="0.25">
      <c r="A1799" s="17">
        <v>1847</v>
      </c>
      <c r="B1799" s="6" t="s">
        <v>1366</v>
      </c>
      <c r="C1799" s="6" t="s">
        <v>581</v>
      </c>
      <c r="D1799" s="6" t="s">
        <v>28</v>
      </c>
      <c r="E1799" s="6" t="s">
        <v>29</v>
      </c>
      <c r="F1799" s="15">
        <v>60</v>
      </c>
      <c r="G1799" s="6" t="s">
        <v>5237</v>
      </c>
      <c r="H1799" s="6" t="s">
        <v>4893</v>
      </c>
      <c r="I1799" s="6" t="s">
        <v>93</v>
      </c>
      <c r="J1799" s="7">
        <v>43633</v>
      </c>
      <c r="K1799" s="15">
        <v>67</v>
      </c>
      <c r="L1799" s="6" t="s">
        <v>62</v>
      </c>
      <c r="M1799" s="6">
        <f t="shared" si="113"/>
        <v>2019</v>
      </c>
      <c r="N1799" s="6">
        <f t="shared" si="114"/>
        <v>6</v>
      </c>
      <c r="O1799" s="6" t="str">
        <f>VLOOKUP(L1799,'User input'!$D$6:$E$16,2,FALSE)</f>
        <v>Ultrathing V4</v>
      </c>
      <c r="P1799" s="6">
        <f>VLOOKUP(L1799,'User input'!$D$6:$G$16,3,FALSE)</f>
        <v>3.99</v>
      </c>
      <c r="Q1799" s="6">
        <f>VLOOKUP(L1799,'User input'!$D$6:$G$16,4,FALSE)</f>
        <v>24</v>
      </c>
      <c r="R1799" s="6">
        <f t="shared" si="115"/>
        <v>1608</v>
      </c>
      <c r="S1799" s="26">
        <f t="shared" si="112"/>
        <v>6415.92</v>
      </c>
      <c r="T1799" s="26">
        <f>IF(K1799&lt;'User input'!$I$9,'User input'!$J$8,IF(K1799&lt;'User input'!$I$10,'User input'!$J$9,IF(K1799&lt;'User input'!$I$11,'User input'!$J$10,'User input'!$J$11)))*S1799</f>
        <v>320.79600000000005</v>
      </c>
      <c r="U1799" s="26">
        <f>K1799*'User input'!$J$17+'User input'!$J$16</f>
        <v>0.5</v>
      </c>
    </row>
    <row r="1800" spans="1:21" x14ac:dyDescent="0.25">
      <c r="A1800" s="18">
        <v>1848</v>
      </c>
      <c r="B1800" s="10" t="s">
        <v>5238</v>
      </c>
      <c r="C1800" s="10" t="s">
        <v>5239</v>
      </c>
      <c r="D1800" s="10" t="s">
        <v>49</v>
      </c>
      <c r="E1800" s="10" t="s">
        <v>16</v>
      </c>
      <c r="F1800" s="16">
        <v>90</v>
      </c>
      <c r="G1800" s="10" t="s">
        <v>5237</v>
      </c>
      <c r="H1800" s="10" t="s">
        <v>143</v>
      </c>
      <c r="I1800" s="10" t="s">
        <v>144</v>
      </c>
      <c r="J1800" s="11">
        <v>44271</v>
      </c>
      <c r="K1800" s="16">
        <v>102</v>
      </c>
      <c r="L1800" s="10" t="s">
        <v>62</v>
      </c>
      <c r="M1800" s="10">
        <f t="shared" si="113"/>
        <v>2021</v>
      </c>
      <c r="N1800" s="10">
        <f t="shared" si="114"/>
        <v>3</v>
      </c>
      <c r="O1800" s="10" t="str">
        <f>VLOOKUP(L1800,'User input'!$D$6:$E$16,2,FALSE)</f>
        <v>Ultrathing V4</v>
      </c>
      <c r="P1800" s="10">
        <f>VLOOKUP(L1800,'User input'!$D$6:$G$16,3,FALSE)</f>
        <v>3.99</v>
      </c>
      <c r="Q1800" s="10">
        <f>VLOOKUP(L1800,'User input'!$D$6:$G$16,4,FALSE)</f>
        <v>24</v>
      </c>
      <c r="R1800" s="10">
        <f t="shared" si="115"/>
        <v>2448</v>
      </c>
      <c r="S1800" s="27">
        <f t="shared" si="112"/>
        <v>9767.52</v>
      </c>
      <c r="T1800" s="27">
        <f>IF(K1800&lt;'User input'!$I$9,'User input'!$J$8,IF(K1800&lt;'User input'!$I$10,'User input'!$J$9,IF(K1800&lt;'User input'!$I$11,'User input'!$J$10,'User input'!$J$11)))*S1800</f>
        <v>683.72640000000013</v>
      </c>
      <c r="U1800" s="27">
        <f>K1800*'User input'!$J$17+'User input'!$J$16</f>
        <v>0.5</v>
      </c>
    </row>
    <row r="1801" spans="1:21" x14ac:dyDescent="0.25">
      <c r="A1801" s="18">
        <v>1850</v>
      </c>
      <c r="B1801" s="10" t="s">
        <v>5240</v>
      </c>
      <c r="C1801" s="10" t="s">
        <v>5241</v>
      </c>
      <c r="D1801" s="10" t="s">
        <v>15</v>
      </c>
      <c r="E1801" s="10" t="s">
        <v>16</v>
      </c>
      <c r="F1801" s="16">
        <v>60</v>
      </c>
      <c r="G1801" s="10" t="s">
        <v>5242</v>
      </c>
      <c r="H1801" s="10" t="s">
        <v>2542</v>
      </c>
      <c r="I1801" s="10" t="s">
        <v>32</v>
      </c>
      <c r="J1801" s="11">
        <v>43715</v>
      </c>
      <c r="K1801" s="16">
        <v>49</v>
      </c>
      <c r="L1801" s="10" t="s">
        <v>68</v>
      </c>
      <c r="M1801" s="10">
        <f t="shared" si="113"/>
        <v>2019</v>
      </c>
      <c r="N1801" s="10">
        <f t="shared" si="114"/>
        <v>9</v>
      </c>
      <c r="O1801" s="10" t="str">
        <f>VLOOKUP(L1801,'User input'!$D$6:$E$16,2,FALSE)</f>
        <v>Megawidget M</v>
      </c>
      <c r="P1801" s="10">
        <f>VLOOKUP(L1801,'User input'!$D$6:$G$16,3,FALSE)</f>
        <v>1.29</v>
      </c>
      <c r="Q1801" s="10">
        <f>VLOOKUP(L1801,'User input'!$D$6:$G$16,4,FALSE)</f>
        <v>24</v>
      </c>
      <c r="R1801" s="10">
        <f t="shared" si="115"/>
        <v>1176</v>
      </c>
      <c r="S1801" s="27">
        <f t="shared" si="112"/>
        <v>1517.04</v>
      </c>
      <c r="T1801" s="27">
        <f>IF(K1801&lt;'User input'!$I$9,'User input'!$J$8,IF(K1801&lt;'User input'!$I$10,'User input'!$J$9,IF(K1801&lt;'User input'!$I$11,'User input'!$J$10,'User input'!$J$11)))*S1801</f>
        <v>45.511199999999995</v>
      </c>
      <c r="U1801" s="27">
        <f>K1801*'User input'!$J$17+'User input'!$J$16</f>
        <v>0.5</v>
      </c>
    </row>
    <row r="1802" spans="1:21" x14ac:dyDescent="0.25">
      <c r="A1802" s="17">
        <v>1851</v>
      </c>
      <c r="B1802" s="6" t="s">
        <v>5243</v>
      </c>
      <c r="C1802" s="6" t="s">
        <v>593</v>
      </c>
      <c r="D1802" s="6" t="s">
        <v>28</v>
      </c>
      <c r="E1802" s="6" t="s">
        <v>29</v>
      </c>
      <c r="F1802" s="15">
        <v>30</v>
      </c>
      <c r="G1802" s="6" t="s">
        <v>5244</v>
      </c>
      <c r="H1802" s="6" t="s">
        <v>3169</v>
      </c>
      <c r="I1802" s="6" t="s">
        <v>185</v>
      </c>
      <c r="J1802" s="7">
        <v>43613</v>
      </c>
      <c r="K1802" s="15">
        <v>32</v>
      </c>
      <c r="L1802" s="6" t="s">
        <v>39</v>
      </c>
      <c r="M1802" s="6">
        <f t="shared" si="113"/>
        <v>2019</v>
      </c>
      <c r="N1802" s="6">
        <f t="shared" si="114"/>
        <v>5</v>
      </c>
      <c r="O1802" s="6" t="str">
        <f>VLOOKUP(L1802,'User input'!$D$6:$E$16,2,FALSE)</f>
        <v>Ultrathing V1</v>
      </c>
      <c r="P1802" s="6">
        <f>VLOOKUP(L1802,'User input'!$D$6:$G$16,3,FALSE)</f>
        <v>1.79</v>
      </c>
      <c r="Q1802" s="6">
        <f>VLOOKUP(L1802,'User input'!$D$6:$G$16,4,FALSE)</f>
        <v>17</v>
      </c>
      <c r="R1802" s="6">
        <f t="shared" si="115"/>
        <v>544</v>
      </c>
      <c r="S1802" s="26">
        <f t="shared" si="112"/>
        <v>973.76</v>
      </c>
      <c r="T1802" s="26">
        <f>IF(K1802&lt;'User input'!$I$9,'User input'!$J$8,IF(K1802&lt;'User input'!$I$10,'User input'!$J$9,IF(K1802&lt;'User input'!$I$11,'User input'!$J$10,'User input'!$J$11)))*S1802</f>
        <v>29.212799999999998</v>
      </c>
      <c r="U1802" s="26">
        <f>K1802*'User input'!$J$17+'User input'!$J$16</f>
        <v>0.5</v>
      </c>
    </row>
    <row r="1803" spans="1:21" x14ac:dyDescent="0.25">
      <c r="A1803" s="18">
        <v>1852</v>
      </c>
      <c r="B1803" s="10" t="s">
        <v>1387</v>
      </c>
      <c r="C1803" s="10" t="s">
        <v>613</v>
      </c>
      <c r="D1803" s="10" t="s">
        <v>28</v>
      </c>
      <c r="E1803" s="10" t="s">
        <v>29</v>
      </c>
      <c r="F1803" s="16">
        <v>90</v>
      </c>
      <c r="G1803" s="10" t="s">
        <v>5245</v>
      </c>
      <c r="H1803" s="10" t="s">
        <v>1587</v>
      </c>
      <c r="I1803" s="10" t="s">
        <v>176</v>
      </c>
      <c r="J1803" s="11">
        <v>44456</v>
      </c>
      <c r="K1803" s="16">
        <v>44</v>
      </c>
      <c r="L1803" s="10" t="s">
        <v>33</v>
      </c>
      <c r="M1803" s="10">
        <f t="shared" si="113"/>
        <v>2021</v>
      </c>
      <c r="N1803" s="10">
        <f t="shared" si="114"/>
        <v>9</v>
      </c>
      <c r="O1803" s="10" t="str">
        <f>VLOOKUP(L1803,'User input'!$D$6:$E$16,2,FALSE)</f>
        <v>Megawidget L</v>
      </c>
      <c r="P1803" s="10">
        <f>VLOOKUP(L1803,'User input'!$D$6:$G$16,3,FALSE)</f>
        <v>1.79</v>
      </c>
      <c r="Q1803" s="10">
        <f>VLOOKUP(L1803,'User input'!$D$6:$G$16,4,FALSE)</f>
        <v>24</v>
      </c>
      <c r="R1803" s="10">
        <f t="shared" si="115"/>
        <v>1056</v>
      </c>
      <c r="S1803" s="27">
        <f t="shared" si="112"/>
        <v>1890.24</v>
      </c>
      <c r="T1803" s="27">
        <f>IF(K1803&lt;'User input'!$I$9,'User input'!$J$8,IF(K1803&lt;'User input'!$I$10,'User input'!$J$9,IF(K1803&lt;'User input'!$I$11,'User input'!$J$10,'User input'!$J$11)))*S1803</f>
        <v>56.7072</v>
      </c>
      <c r="U1803" s="27">
        <f>K1803*'User input'!$J$17+'User input'!$J$16</f>
        <v>0.5</v>
      </c>
    </row>
    <row r="1804" spans="1:21" x14ac:dyDescent="0.25">
      <c r="A1804" s="17">
        <v>1853</v>
      </c>
      <c r="B1804" s="6" t="s">
        <v>661</v>
      </c>
      <c r="C1804" s="6" t="s">
        <v>1849</v>
      </c>
      <c r="D1804" s="6" t="s">
        <v>28</v>
      </c>
      <c r="E1804" s="6" t="s">
        <v>29</v>
      </c>
      <c r="F1804" s="15">
        <v>90</v>
      </c>
      <c r="G1804" s="6" t="s">
        <v>5246</v>
      </c>
      <c r="H1804" s="6" t="s">
        <v>2606</v>
      </c>
      <c r="I1804" s="6" t="s">
        <v>881</v>
      </c>
      <c r="J1804" s="7">
        <v>43574</v>
      </c>
      <c r="K1804" s="15">
        <v>19</v>
      </c>
      <c r="L1804" s="6" t="s">
        <v>33</v>
      </c>
      <c r="M1804" s="6">
        <f t="shared" si="113"/>
        <v>2019</v>
      </c>
      <c r="N1804" s="6">
        <f t="shared" si="114"/>
        <v>4</v>
      </c>
      <c r="O1804" s="6" t="str">
        <f>VLOOKUP(L1804,'User input'!$D$6:$E$16,2,FALSE)</f>
        <v>Megawidget L</v>
      </c>
      <c r="P1804" s="6">
        <f>VLOOKUP(L1804,'User input'!$D$6:$G$16,3,FALSE)</f>
        <v>1.79</v>
      </c>
      <c r="Q1804" s="6">
        <f>VLOOKUP(L1804,'User input'!$D$6:$G$16,4,FALSE)</f>
        <v>24</v>
      </c>
      <c r="R1804" s="6">
        <f t="shared" si="115"/>
        <v>456</v>
      </c>
      <c r="S1804" s="26">
        <f t="shared" si="112"/>
        <v>816.24</v>
      </c>
      <c r="T1804" s="26">
        <f>IF(K1804&lt;'User input'!$I$9,'User input'!$J$8,IF(K1804&lt;'User input'!$I$10,'User input'!$J$9,IF(K1804&lt;'User input'!$I$11,'User input'!$J$10,'User input'!$J$11)))*S1804</f>
        <v>0</v>
      </c>
      <c r="U1804" s="26">
        <f>K1804*'User input'!$J$17+'User input'!$J$16</f>
        <v>0.5</v>
      </c>
    </row>
    <row r="1805" spans="1:21" x14ac:dyDescent="0.25">
      <c r="A1805" s="18">
        <v>1854</v>
      </c>
      <c r="B1805" s="10" t="s">
        <v>5247</v>
      </c>
      <c r="C1805" s="10" t="s">
        <v>5248</v>
      </c>
      <c r="D1805" s="10" t="s">
        <v>49</v>
      </c>
      <c r="E1805" s="10" t="s">
        <v>16</v>
      </c>
      <c r="F1805" s="16">
        <v>60</v>
      </c>
      <c r="G1805" s="10" t="s">
        <v>5249</v>
      </c>
      <c r="H1805" s="10" t="s">
        <v>603</v>
      </c>
      <c r="I1805" s="10" t="s">
        <v>32</v>
      </c>
      <c r="J1805" s="11">
        <v>44541</v>
      </c>
      <c r="K1805" s="16">
        <v>80</v>
      </c>
      <c r="L1805" s="10" t="s">
        <v>52</v>
      </c>
      <c r="M1805" s="10">
        <f t="shared" si="113"/>
        <v>2021</v>
      </c>
      <c r="N1805" s="10">
        <f t="shared" si="114"/>
        <v>12</v>
      </c>
      <c r="O1805" s="10" t="str">
        <f>VLOOKUP(L1805,'User input'!$D$6:$E$16,2,FALSE)</f>
        <v>Megawidget S</v>
      </c>
      <c r="P1805" s="10">
        <f>VLOOKUP(L1805,'User input'!$D$6:$G$16,3,FALSE)</f>
        <v>0.69</v>
      </c>
      <c r="Q1805" s="10">
        <f>VLOOKUP(L1805,'User input'!$D$6:$G$16,4,FALSE)</f>
        <v>24</v>
      </c>
      <c r="R1805" s="10">
        <f t="shared" si="115"/>
        <v>1920</v>
      </c>
      <c r="S1805" s="27">
        <f t="shared" si="112"/>
        <v>1324.8</v>
      </c>
      <c r="T1805" s="27">
        <f>IF(K1805&lt;'User input'!$I$9,'User input'!$J$8,IF(K1805&lt;'User input'!$I$10,'User input'!$J$9,IF(K1805&lt;'User input'!$I$11,'User input'!$J$10,'User input'!$J$11)))*S1805</f>
        <v>66.239999999999995</v>
      </c>
      <c r="U1805" s="27">
        <f>K1805*'User input'!$J$17+'User input'!$J$16</f>
        <v>0.5</v>
      </c>
    </row>
    <row r="1806" spans="1:21" x14ac:dyDescent="0.25">
      <c r="A1806" s="17">
        <v>1855</v>
      </c>
      <c r="B1806" s="6" t="s">
        <v>5250</v>
      </c>
      <c r="C1806" s="6" t="s">
        <v>3157</v>
      </c>
      <c r="D1806" s="6" t="s">
        <v>49</v>
      </c>
      <c r="E1806" s="6" t="s">
        <v>16</v>
      </c>
      <c r="F1806" s="15">
        <v>60</v>
      </c>
      <c r="G1806" s="6" t="s">
        <v>5251</v>
      </c>
      <c r="H1806" s="6" t="s">
        <v>5252</v>
      </c>
      <c r="I1806" s="6" t="s">
        <v>185</v>
      </c>
      <c r="J1806" s="7">
        <v>43777</v>
      </c>
      <c r="K1806" s="15">
        <v>3</v>
      </c>
      <c r="L1806" s="6" t="s">
        <v>78</v>
      </c>
      <c r="M1806" s="6">
        <f t="shared" si="113"/>
        <v>2019</v>
      </c>
      <c r="N1806" s="6">
        <f t="shared" si="114"/>
        <v>11</v>
      </c>
      <c r="O1806" s="6" t="str">
        <f>VLOOKUP(L1806,'User input'!$D$6:$E$16,2,FALSE)</f>
        <v>Ultrathing V2</v>
      </c>
      <c r="P1806" s="6">
        <f>VLOOKUP(L1806,'User input'!$D$6:$G$16,3,FALSE)</f>
        <v>2.95</v>
      </c>
      <c r="Q1806" s="6">
        <f>VLOOKUP(L1806,'User input'!$D$6:$G$16,4,FALSE)</f>
        <v>20</v>
      </c>
      <c r="R1806" s="6">
        <f t="shared" si="115"/>
        <v>60</v>
      </c>
      <c r="S1806" s="26">
        <f t="shared" si="112"/>
        <v>177</v>
      </c>
      <c r="T1806" s="26">
        <f>IF(K1806&lt;'User input'!$I$9,'User input'!$J$8,IF(K1806&lt;'User input'!$I$10,'User input'!$J$9,IF(K1806&lt;'User input'!$I$11,'User input'!$J$10,'User input'!$J$11)))*S1806</f>
        <v>0</v>
      </c>
      <c r="U1806" s="26">
        <f>K1806*'User input'!$J$17+'User input'!$J$16</f>
        <v>0.5</v>
      </c>
    </row>
    <row r="1807" spans="1:21" x14ac:dyDescent="0.25">
      <c r="A1807" s="18">
        <v>1856</v>
      </c>
      <c r="B1807" s="10" t="s">
        <v>5253</v>
      </c>
      <c r="C1807" s="10" t="s">
        <v>5254</v>
      </c>
      <c r="D1807" s="10" t="s">
        <v>28</v>
      </c>
      <c r="E1807" s="10" t="s">
        <v>29</v>
      </c>
      <c r="F1807" s="16">
        <v>60</v>
      </c>
      <c r="G1807" s="10" t="s">
        <v>5255</v>
      </c>
      <c r="H1807" s="10" t="s">
        <v>1003</v>
      </c>
      <c r="I1807" s="10" t="s">
        <v>32</v>
      </c>
      <c r="J1807" s="11">
        <v>44110</v>
      </c>
      <c r="K1807" s="16">
        <v>40</v>
      </c>
      <c r="L1807" s="10" t="s">
        <v>99</v>
      </c>
      <c r="M1807" s="10">
        <f t="shared" si="113"/>
        <v>2020</v>
      </c>
      <c r="N1807" s="10">
        <f t="shared" si="114"/>
        <v>10</v>
      </c>
      <c r="O1807" s="10" t="str">
        <f>VLOOKUP(L1807,'User input'!$D$6:$E$16,2,FALSE)</f>
        <v>Superwossname</v>
      </c>
      <c r="P1807" s="10">
        <f>VLOOKUP(L1807,'User input'!$D$6:$G$16,3,FALSE)</f>
        <v>3.49</v>
      </c>
      <c r="Q1807" s="10">
        <f>VLOOKUP(L1807,'User input'!$D$6:$G$16,4,FALSE)</f>
        <v>20</v>
      </c>
      <c r="R1807" s="10">
        <f t="shared" si="115"/>
        <v>800</v>
      </c>
      <c r="S1807" s="27">
        <f t="shared" si="112"/>
        <v>2792</v>
      </c>
      <c r="T1807" s="27">
        <f>IF(K1807&lt;'User input'!$I$9,'User input'!$J$8,IF(K1807&lt;'User input'!$I$10,'User input'!$J$9,IF(K1807&lt;'User input'!$I$11,'User input'!$J$10,'User input'!$J$11)))*S1807</f>
        <v>83.759999999999991</v>
      </c>
      <c r="U1807" s="27">
        <f>K1807*'User input'!$J$17+'User input'!$J$16</f>
        <v>0.5</v>
      </c>
    </row>
    <row r="1808" spans="1:21" x14ac:dyDescent="0.25">
      <c r="A1808" s="17">
        <v>1857</v>
      </c>
      <c r="B1808" s="6" t="s">
        <v>5256</v>
      </c>
      <c r="C1808" s="6" t="s">
        <v>430</v>
      </c>
      <c r="D1808" s="6" t="s">
        <v>49</v>
      </c>
      <c r="E1808" s="6" t="s">
        <v>16</v>
      </c>
      <c r="F1808" s="15">
        <v>90</v>
      </c>
      <c r="G1808" s="6" t="s">
        <v>5257</v>
      </c>
      <c r="H1808" s="6" t="s">
        <v>5258</v>
      </c>
      <c r="I1808" s="6" t="s">
        <v>32</v>
      </c>
      <c r="J1808" s="7">
        <v>43667</v>
      </c>
      <c r="K1808" s="15">
        <v>16</v>
      </c>
      <c r="L1808" s="6" t="s">
        <v>68</v>
      </c>
      <c r="M1808" s="6">
        <f t="shared" si="113"/>
        <v>2019</v>
      </c>
      <c r="N1808" s="6">
        <f t="shared" si="114"/>
        <v>7</v>
      </c>
      <c r="O1808" s="6" t="str">
        <f>VLOOKUP(L1808,'User input'!$D$6:$E$16,2,FALSE)</f>
        <v>Megawidget M</v>
      </c>
      <c r="P1808" s="6">
        <f>VLOOKUP(L1808,'User input'!$D$6:$G$16,3,FALSE)</f>
        <v>1.29</v>
      </c>
      <c r="Q1808" s="6">
        <f>VLOOKUP(L1808,'User input'!$D$6:$G$16,4,FALSE)</f>
        <v>24</v>
      </c>
      <c r="R1808" s="6">
        <f t="shared" si="115"/>
        <v>384</v>
      </c>
      <c r="S1808" s="26">
        <f t="shared" si="112"/>
        <v>495.36</v>
      </c>
      <c r="T1808" s="26">
        <f>IF(K1808&lt;'User input'!$I$9,'User input'!$J$8,IF(K1808&lt;'User input'!$I$10,'User input'!$J$9,IF(K1808&lt;'User input'!$I$11,'User input'!$J$10,'User input'!$J$11)))*S1808</f>
        <v>0</v>
      </c>
      <c r="U1808" s="26">
        <f>K1808*'User input'!$J$17+'User input'!$J$16</f>
        <v>0.5</v>
      </c>
    </row>
    <row r="1809" spans="1:21" x14ac:dyDescent="0.25">
      <c r="A1809" s="18">
        <v>1858</v>
      </c>
      <c r="B1809" s="10" t="s">
        <v>5259</v>
      </c>
      <c r="C1809" s="10" t="s">
        <v>5260</v>
      </c>
      <c r="D1809" s="10" t="s">
        <v>49</v>
      </c>
      <c r="E1809" s="10" t="s">
        <v>16</v>
      </c>
      <c r="F1809" s="16">
        <v>60</v>
      </c>
      <c r="G1809" s="10" t="s">
        <v>5261</v>
      </c>
      <c r="H1809" s="10" t="s">
        <v>1700</v>
      </c>
      <c r="I1809" s="10" t="s">
        <v>122</v>
      </c>
      <c r="J1809" s="11">
        <v>44429</v>
      </c>
      <c r="K1809" s="16">
        <v>13</v>
      </c>
      <c r="L1809" s="10" t="s">
        <v>68</v>
      </c>
      <c r="M1809" s="10">
        <f t="shared" si="113"/>
        <v>2021</v>
      </c>
      <c r="N1809" s="10">
        <f t="shared" si="114"/>
        <v>8</v>
      </c>
      <c r="O1809" s="10" t="str">
        <f>VLOOKUP(L1809,'User input'!$D$6:$E$16,2,FALSE)</f>
        <v>Megawidget M</v>
      </c>
      <c r="P1809" s="10">
        <f>VLOOKUP(L1809,'User input'!$D$6:$G$16,3,FALSE)</f>
        <v>1.29</v>
      </c>
      <c r="Q1809" s="10">
        <f>VLOOKUP(L1809,'User input'!$D$6:$G$16,4,FALSE)</f>
        <v>24</v>
      </c>
      <c r="R1809" s="10">
        <f t="shared" si="115"/>
        <v>312</v>
      </c>
      <c r="S1809" s="27">
        <f t="shared" si="112"/>
        <v>402.48</v>
      </c>
      <c r="T1809" s="27">
        <f>IF(K1809&lt;'User input'!$I$9,'User input'!$J$8,IF(K1809&lt;'User input'!$I$10,'User input'!$J$9,IF(K1809&lt;'User input'!$I$11,'User input'!$J$10,'User input'!$J$11)))*S1809</f>
        <v>0</v>
      </c>
      <c r="U1809" s="27">
        <f>K1809*'User input'!$J$17+'User input'!$J$16</f>
        <v>0.5</v>
      </c>
    </row>
    <row r="1810" spans="1:21" x14ac:dyDescent="0.25">
      <c r="A1810" s="17">
        <v>1859</v>
      </c>
      <c r="B1810" s="6" t="s">
        <v>5262</v>
      </c>
      <c r="C1810" s="6" t="s">
        <v>4152</v>
      </c>
      <c r="D1810" s="6" t="s">
        <v>15</v>
      </c>
      <c r="E1810" s="6" t="s">
        <v>16</v>
      </c>
      <c r="F1810" s="15">
        <v>30</v>
      </c>
      <c r="G1810" s="6" t="s">
        <v>5263</v>
      </c>
      <c r="H1810" s="6" t="s">
        <v>5264</v>
      </c>
      <c r="I1810" s="6" t="s">
        <v>32</v>
      </c>
      <c r="J1810" s="7">
        <v>44088</v>
      </c>
      <c r="K1810" s="15">
        <v>50</v>
      </c>
      <c r="L1810" s="6" t="s">
        <v>39</v>
      </c>
      <c r="M1810" s="6">
        <f t="shared" si="113"/>
        <v>2020</v>
      </c>
      <c r="N1810" s="6">
        <f t="shared" si="114"/>
        <v>9</v>
      </c>
      <c r="O1810" s="6" t="str">
        <f>VLOOKUP(L1810,'User input'!$D$6:$E$16,2,FALSE)</f>
        <v>Ultrathing V1</v>
      </c>
      <c r="P1810" s="6">
        <f>VLOOKUP(L1810,'User input'!$D$6:$G$16,3,FALSE)</f>
        <v>1.79</v>
      </c>
      <c r="Q1810" s="6">
        <f>VLOOKUP(L1810,'User input'!$D$6:$G$16,4,FALSE)</f>
        <v>17</v>
      </c>
      <c r="R1810" s="6">
        <f t="shared" si="115"/>
        <v>850</v>
      </c>
      <c r="S1810" s="26">
        <f t="shared" si="112"/>
        <v>1521.5</v>
      </c>
      <c r="T1810" s="26">
        <f>IF(K1810&lt;'User input'!$I$9,'User input'!$J$8,IF(K1810&lt;'User input'!$I$10,'User input'!$J$9,IF(K1810&lt;'User input'!$I$11,'User input'!$J$10,'User input'!$J$11)))*S1810</f>
        <v>76.075000000000003</v>
      </c>
      <c r="U1810" s="26">
        <f>K1810*'User input'!$J$17+'User input'!$J$16</f>
        <v>0.5</v>
      </c>
    </row>
    <row r="1811" spans="1:21" x14ac:dyDescent="0.25">
      <c r="A1811" s="18">
        <v>1860</v>
      </c>
      <c r="B1811" s="10" t="s">
        <v>600</v>
      </c>
      <c r="C1811" s="10" t="s">
        <v>1239</v>
      </c>
      <c r="D1811" s="10" t="s">
        <v>41</v>
      </c>
      <c r="E1811" s="10" t="s">
        <v>16</v>
      </c>
      <c r="F1811" s="16">
        <v>60</v>
      </c>
      <c r="G1811" s="10" t="s">
        <v>5265</v>
      </c>
      <c r="H1811" s="10" t="s">
        <v>3363</v>
      </c>
      <c r="I1811" s="10" t="s">
        <v>32</v>
      </c>
      <c r="J1811" s="11">
        <v>43667</v>
      </c>
      <c r="K1811" s="16">
        <v>22</v>
      </c>
      <c r="L1811" s="10" t="s">
        <v>78</v>
      </c>
      <c r="M1811" s="10">
        <f t="shared" si="113"/>
        <v>2019</v>
      </c>
      <c r="N1811" s="10">
        <f t="shared" si="114"/>
        <v>7</v>
      </c>
      <c r="O1811" s="10" t="str">
        <f>VLOOKUP(L1811,'User input'!$D$6:$E$16,2,FALSE)</f>
        <v>Ultrathing V2</v>
      </c>
      <c r="P1811" s="10">
        <f>VLOOKUP(L1811,'User input'!$D$6:$G$16,3,FALSE)</f>
        <v>2.95</v>
      </c>
      <c r="Q1811" s="10">
        <f>VLOOKUP(L1811,'User input'!$D$6:$G$16,4,FALSE)</f>
        <v>20</v>
      </c>
      <c r="R1811" s="10">
        <f t="shared" si="115"/>
        <v>440</v>
      </c>
      <c r="S1811" s="27">
        <f t="shared" si="112"/>
        <v>1298</v>
      </c>
      <c r="T1811" s="27">
        <f>IF(K1811&lt;'User input'!$I$9,'User input'!$J$8,IF(K1811&lt;'User input'!$I$10,'User input'!$J$9,IF(K1811&lt;'User input'!$I$11,'User input'!$J$10,'User input'!$J$11)))*S1811</f>
        <v>38.94</v>
      </c>
      <c r="U1811" s="27">
        <f>K1811*'User input'!$J$17+'User input'!$J$16</f>
        <v>0.5</v>
      </c>
    </row>
    <row r="1812" spans="1:21" x14ac:dyDescent="0.25">
      <c r="A1812" s="17">
        <v>1861</v>
      </c>
      <c r="B1812" s="6" t="s">
        <v>5266</v>
      </c>
      <c r="C1812" s="6" t="s">
        <v>2439</v>
      </c>
      <c r="D1812" s="6" t="s">
        <v>28</v>
      </c>
      <c r="E1812" s="6" t="s">
        <v>29</v>
      </c>
      <c r="F1812" s="15">
        <v>30</v>
      </c>
      <c r="G1812" s="6" t="s">
        <v>5267</v>
      </c>
      <c r="H1812" s="6" t="s">
        <v>389</v>
      </c>
      <c r="I1812" s="6" t="s">
        <v>32</v>
      </c>
      <c r="J1812" s="7">
        <v>44312</v>
      </c>
      <c r="K1812" s="15">
        <v>38</v>
      </c>
      <c r="L1812" s="6" t="s">
        <v>68</v>
      </c>
      <c r="M1812" s="6">
        <f t="shared" si="113"/>
        <v>2021</v>
      </c>
      <c r="N1812" s="6">
        <f t="shared" si="114"/>
        <v>4</v>
      </c>
      <c r="O1812" s="6" t="str">
        <f>VLOOKUP(L1812,'User input'!$D$6:$E$16,2,FALSE)</f>
        <v>Megawidget M</v>
      </c>
      <c r="P1812" s="6">
        <f>VLOOKUP(L1812,'User input'!$D$6:$G$16,3,FALSE)</f>
        <v>1.29</v>
      </c>
      <c r="Q1812" s="6">
        <f>VLOOKUP(L1812,'User input'!$D$6:$G$16,4,FALSE)</f>
        <v>24</v>
      </c>
      <c r="R1812" s="6">
        <f t="shared" si="115"/>
        <v>912</v>
      </c>
      <c r="S1812" s="26">
        <f t="shared" si="112"/>
        <v>1176.48</v>
      </c>
      <c r="T1812" s="26">
        <f>IF(K1812&lt;'User input'!$I$9,'User input'!$J$8,IF(K1812&lt;'User input'!$I$10,'User input'!$J$9,IF(K1812&lt;'User input'!$I$11,'User input'!$J$10,'User input'!$J$11)))*S1812</f>
        <v>35.294399999999996</v>
      </c>
      <c r="U1812" s="26">
        <f>K1812*'User input'!$J$17+'User input'!$J$16</f>
        <v>0.5</v>
      </c>
    </row>
    <row r="1813" spans="1:21" x14ac:dyDescent="0.25">
      <c r="A1813" s="18">
        <v>1862</v>
      </c>
      <c r="B1813" s="10" t="s">
        <v>5268</v>
      </c>
      <c r="C1813" s="10" t="s">
        <v>1927</v>
      </c>
      <c r="D1813" s="10" t="s">
        <v>49</v>
      </c>
      <c r="E1813" s="10" t="s">
        <v>16</v>
      </c>
      <c r="F1813" s="16">
        <v>90</v>
      </c>
      <c r="G1813" s="10" t="s">
        <v>10382</v>
      </c>
      <c r="H1813" s="10" t="s">
        <v>242</v>
      </c>
      <c r="I1813" s="10" t="s">
        <v>238</v>
      </c>
      <c r="J1813" s="11">
        <v>43847</v>
      </c>
      <c r="K1813" s="16">
        <v>14</v>
      </c>
      <c r="L1813" s="10" t="s">
        <v>78</v>
      </c>
      <c r="M1813" s="10">
        <f t="shared" si="113"/>
        <v>2020</v>
      </c>
      <c r="N1813" s="10">
        <f t="shared" si="114"/>
        <v>1</v>
      </c>
      <c r="O1813" s="10" t="str">
        <f>VLOOKUP(L1813,'User input'!$D$6:$E$16,2,FALSE)</f>
        <v>Ultrathing V2</v>
      </c>
      <c r="P1813" s="10">
        <f>VLOOKUP(L1813,'User input'!$D$6:$G$16,3,FALSE)</f>
        <v>2.95</v>
      </c>
      <c r="Q1813" s="10">
        <f>VLOOKUP(L1813,'User input'!$D$6:$G$16,4,FALSE)</f>
        <v>20</v>
      </c>
      <c r="R1813" s="10">
        <f t="shared" si="115"/>
        <v>280</v>
      </c>
      <c r="S1813" s="27">
        <f t="shared" si="112"/>
        <v>826</v>
      </c>
      <c r="T1813" s="27">
        <f>IF(K1813&lt;'User input'!$I$9,'User input'!$J$8,IF(K1813&lt;'User input'!$I$10,'User input'!$J$9,IF(K1813&lt;'User input'!$I$11,'User input'!$J$10,'User input'!$J$11)))*S1813</f>
        <v>0</v>
      </c>
      <c r="U1813" s="27">
        <f>K1813*'User input'!$J$17+'User input'!$J$16</f>
        <v>0.5</v>
      </c>
    </row>
    <row r="1814" spans="1:21" x14ac:dyDescent="0.25">
      <c r="A1814" s="17">
        <v>1863</v>
      </c>
      <c r="B1814" s="6" t="s">
        <v>5270</v>
      </c>
      <c r="C1814" s="6" t="s">
        <v>5271</v>
      </c>
      <c r="D1814" s="6" t="s">
        <v>49</v>
      </c>
      <c r="E1814" s="6" t="s">
        <v>16</v>
      </c>
      <c r="F1814" s="15">
        <v>60</v>
      </c>
      <c r="G1814" s="6" t="s">
        <v>5272</v>
      </c>
      <c r="H1814" s="6" t="s">
        <v>4053</v>
      </c>
      <c r="I1814" s="6" t="s">
        <v>4054</v>
      </c>
      <c r="J1814" s="7">
        <v>44357</v>
      </c>
      <c r="K1814" s="15">
        <v>6</v>
      </c>
      <c r="L1814" s="6" t="s">
        <v>44</v>
      </c>
      <c r="M1814" s="6">
        <f t="shared" si="113"/>
        <v>2021</v>
      </c>
      <c r="N1814" s="6">
        <f t="shared" si="114"/>
        <v>6</v>
      </c>
      <c r="O1814" s="6" t="str">
        <f>VLOOKUP(L1814,'User input'!$D$6:$E$16,2,FALSE)</f>
        <v>Gigastuff</v>
      </c>
      <c r="P1814" s="6">
        <f>VLOOKUP(L1814,'User input'!$D$6:$G$16,3,FALSE)</f>
        <v>1.89</v>
      </c>
      <c r="Q1814" s="6">
        <f>VLOOKUP(L1814,'User input'!$D$6:$G$16,4,FALSE)</f>
        <v>18</v>
      </c>
      <c r="R1814" s="6">
        <f t="shared" si="115"/>
        <v>108</v>
      </c>
      <c r="S1814" s="26">
        <f t="shared" si="112"/>
        <v>204.11999999999998</v>
      </c>
      <c r="T1814" s="26">
        <f>IF(K1814&lt;'User input'!$I$9,'User input'!$J$8,IF(K1814&lt;'User input'!$I$10,'User input'!$J$9,IF(K1814&lt;'User input'!$I$11,'User input'!$J$10,'User input'!$J$11)))*S1814</f>
        <v>0</v>
      </c>
      <c r="U1814" s="26">
        <f>K1814*'User input'!$J$17+'User input'!$J$16</f>
        <v>0.5</v>
      </c>
    </row>
    <row r="1815" spans="1:21" x14ac:dyDescent="0.25">
      <c r="A1815" s="18">
        <v>1864</v>
      </c>
      <c r="B1815" s="10" t="s">
        <v>5273</v>
      </c>
      <c r="C1815" s="10" t="s">
        <v>3331</v>
      </c>
      <c r="D1815" s="10" t="s">
        <v>28</v>
      </c>
      <c r="E1815" s="10" t="s">
        <v>29</v>
      </c>
      <c r="F1815" s="16">
        <v>60</v>
      </c>
      <c r="G1815" s="10" t="s">
        <v>5274</v>
      </c>
      <c r="H1815" s="10" t="s">
        <v>4871</v>
      </c>
      <c r="I1815" s="10" t="s">
        <v>108</v>
      </c>
      <c r="J1815" s="11">
        <v>43693</v>
      </c>
      <c r="K1815" s="16">
        <v>30</v>
      </c>
      <c r="L1815" s="10" t="s">
        <v>39</v>
      </c>
      <c r="M1815" s="10">
        <f t="shared" si="113"/>
        <v>2019</v>
      </c>
      <c r="N1815" s="10">
        <f t="shared" si="114"/>
        <v>8</v>
      </c>
      <c r="O1815" s="10" t="str">
        <f>VLOOKUP(L1815,'User input'!$D$6:$E$16,2,FALSE)</f>
        <v>Ultrathing V1</v>
      </c>
      <c r="P1815" s="10">
        <f>VLOOKUP(L1815,'User input'!$D$6:$G$16,3,FALSE)</f>
        <v>1.79</v>
      </c>
      <c r="Q1815" s="10">
        <f>VLOOKUP(L1815,'User input'!$D$6:$G$16,4,FALSE)</f>
        <v>17</v>
      </c>
      <c r="R1815" s="10">
        <f t="shared" si="115"/>
        <v>510</v>
      </c>
      <c r="S1815" s="27">
        <f t="shared" si="112"/>
        <v>912.9</v>
      </c>
      <c r="T1815" s="27">
        <f>IF(K1815&lt;'User input'!$I$9,'User input'!$J$8,IF(K1815&lt;'User input'!$I$10,'User input'!$J$9,IF(K1815&lt;'User input'!$I$11,'User input'!$J$10,'User input'!$J$11)))*S1815</f>
        <v>27.386999999999997</v>
      </c>
      <c r="U1815" s="27">
        <f>K1815*'User input'!$J$17+'User input'!$J$16</f>
        <v>0.5</v>
      </c>
    </row>
    <row r="1816" spans="1:21" x14ac:dyDescent="0.25">
      <c r="A1816" s="17">
        <v>1865</v>
      </c>
      <c r="B1816" s="6" t="s">
        <v>5275</v>
      </c>
      <c r="C1816" s="6" t="s">
        <v>5276</v>
      </c>
      <c r="D1816" s="6" t="s">
        <v>15</v>
      </c>
      <c r="E1816" s="6" t="s">
        <v>16</v>
      </c>
      <c r="F1816" s="15">
        <v>90</v>
      </c>
      <c r="G1816" s="6" t="s">
        <v>5277</v>
      </c>
      <c r="H1816" s="6" t="s">
        <v>5278</v>
      </c>
      <c r="I1816" s="6" t="s">
        <v>32</v>
      </c>
      <c r="J1816" s="7">
        <v>44459</v>
      </c>
      <c r="K1816" s="15">
        <v>73</v>
      </c>
      <c r="L1816" s="6" t="s">
        <v>52</v>
      </c>
      <c r="M1816" s="6">
        <f t="shared" si="113"/>
        <v>2021</v>
      </c>
      <c r="N1816" s="6">
        <f t="shared" si="114"/>
        <v>9</v>
      </c>
      <c r="O1816" s="6" t="str">
        <f>VLOOKUP(L1816,'User input'!$D$6:$E$16,2,FALSE)</f>
        <v>Megawidget S</v>
      </c>
      <c r="P1816" s="6">
        <f>VLOOKUP(L1816,'User input'!$D$6:$G$16,3,FALSE)</f>
        <v>0.69</v>
      </c>
      <c r="Q1816" s="6">
        <f>VLOOKUP(L1816,'User input'!$D$6:$G$16,4,FALSE)</f>
        <v>24</v>
      </c>
      <c r="R1816" s="6">
        <f t="shared" si="115"/>
        <v>1752</v>
      </c>
      <c r="S1816" s="26">
        <f t="shared" si="112"/>
        <v>1208.8799999999999</v>
      </c>
      <c r="T1816" s="26">
        <f>IF(K1816&lt;'User input'!$I$9,'User input'!$J$8,IF(K1816&lt;'User input'!$I$10,'User input'!$J$9,IF(K1816&lt;'User input'!$I$11,'User input'!$J$10,'User input'!$J$11)))*S1816</f>
        <v>60.443999999999996</v>
      </c>
      <c r="U1816" s="26">
        <f>K1816*'User input'!$J$17+'User input'!$J$16</f>
        <v>0.5</v>
      </c>
    </row>
    <row r="1817" spans="1:21" x14ac:dyDescent="0.25">
      <c r="A1817" s="18">
        <v>1866</v>
      </c>
      <c r="B1817" s="10" t="s">
        <v>367</v>
      </c>
      <c r="C1817" s="10" t="s">
        <v>4776</v>
      </c>
      <c r="D1817" s="10" t="s">
        <v>28</v>
      </c>
      <c r="E1817" s="10" t="s">
        <v>29</v>
      </c>
      <c r="F1817" s="16">
        <v>90</v>
      </c>
      <c r="G1817" s="10" t="s">
        <v>5279</v>
      </c>
      <c r="H1817" s="10" t="s">
        <v>1201</v>
      </c>
      <c r="I1817" s="10" t="s">
        <v>291</v>
      </c>
      <c r="J1817" s="11">
        <v>44452</v>
      </c>
      <c r="K1817" s="16">
        <v>32</v>
      </c>
      <c r="L1817" s="10" t="s">
        <v>20</v>
      </c>
      <c r="M1817" s="10">
        <f t="shared" si="113"/>
        <v>2021</v>
      </c>
      <c r="N1817" s="10">
        <f t="shared" si="114"/>
        <v>9</v>
      </c>
      <c r="O1817" s="10" t="str">
        <f>VLOOKUP(L1817,'User input'!$D$6:$E$16,2,FALSE)</f>
        <v>Hyperwotsit</v>
      </c>
      <c r="P1817" s="10">
        <f>VLOOKUP(L1817,'User input'!$D$6:$G$16,3,FALSE)</f>
        <v>2.0099999999999998</v>
      </c>
      <c r="Q1817" s="10">
        <f>VLOOKUP(L1817,'User input'!$D$6:$G$16,4,FALSE)</f>
        <v>20</v>
      </c>
      <c r="R1817" s="10">
        <f t="shared" si="115"/>
        <v>640</v>
      </c>
      <c r="S1817" s="27">
        <f t="shared" si="112"/>
        <v>1286.3999999999999</v>
      </c>
      <c r="T1817" s="27">
        <f>IF(K1817&lt;'User input'!$I$9,'User input'!$J$8,IF(K1817&lt;'User input'!$I$10,'User input'!$J$9,IF(K1817&lt;'User input'!$I$11,'User input'!$J$10,'User input'!$J$11)))*S1817</f>
        <v>38.591999999999992</v>
      </c>
      <c r="U1817" s="27">
        <f>K1817*'User input'!$J$17+'User input'!$J$16</f>
        <v>0.5</v>
      </c>
    </row>
    <row r="1818" spans="1:21" x14ac:dyDescent="0.25">
      <c r="A1818" s="17">
        <v>1867</v>
      </c>
      <c r="B1818" s="6" t="s">
        <v>4219</v>
      </c>
      <c r="C1818" s="6" t="s">
        <v>5280</v>
      </c>
      <c r="D1818" s="6" t="s">
        <v>28</v>
      </c>
      <c r="E1818" s="6" t="s">
        <v>29</v>
      </c>
      <c r="F1818" s="15">
        <v>90</v>
      </c>
      <c r="G1818" s="6" t="s">
        <v>5281</v>
      </c>
      <c r="H1818" s="6" t="s">
        <v>5282</v>
      </c>
      <c r="I1818" s="6" t="s">
        <v>171</v>
      </c>
      <c r="J1818" s="7">
        <v>43969</v>
      </c>
      <c r="K1818" s="15">
        <v>10</v>
      </c>
      <c r="L1818" s="6" t="s">
        <v>44</v>
      </c>
      <c r="M1818" s="6">
        <f t="shared" si="113"/>
        <v>2020</v>
      </c>
      <c r="N1818" s="6">
        <f t="shared" si="114"/>
        <v>5</v>
      </c>
      <c r="O1818" s="6" t="str">
        <f>VLOOKUP(L1818,'User input'!$D$6:$E$16,2,FALSE)</f>
        <v>Gigastuff</v>
      </c>
      <c r="P1818" s="6">
        <f>VLOOKUP(L1818,'User input'!$D$6:$G$16,3,FALSE)</f>
        <v>1.89</v>
      </c>
      <c r="Q1818" s="6">
        <f>VLOOKUP(L1818,'User input'!$D$6:$G$16,4,FALSE)</f>
        <v>18</v>
      </c>
      <c r="R1818" s="6">
        <f t="shared" si="115"/>
        <v>180</v>
      </c>
      <c r="S1818" s="26">
        <f t="shared" si="112"/>
        <v>340.2</v>
      </c>
      <c r="T1818" s="26">
        <f>IF(K1818&lt;'User input'!$I$9,'User input'!$J$8,IF(K1818&lt;'User input'!$I$10,'User input'!$J$9,IF(K1818&lt;'User input'!$I$11,'User input'!$J$10,'User input'!$J$11)))*S1818</f>
        <v>0</v>
      </c>
      <c r="U1818" s="26">
        <f>K1818*'User input'!$J$17+'User input'!$J$16</f>
        <v>0.5</v>
      </c>
    </row>
    <row r="1819" spans="1:21" x14ac:dyDescent="0.25">
      <c r="A1819" s="18">
        <v>1868</v>
      </c>
      <c r="B1819" s="10" t="s">
        <v>4626</v>
      </c>
      <c r="C1819" s="10" t="s">
        <v>5195</v>
      </c>
      <c r="D1819" s="10" t="s">
        <v>49</v>
      </c>
      <c r="E1819" s="10" t="s">
        <v>16</v>
      </c>
      <c r="F1819" s="16">
        <v>90</v>
      </c>
      <c r="G1819" s="10" t="s">
        <v>5283</v>
      </c>
      <c r="H1819" s="10" t="s">
        <v>2661</v>
      </c>
      <c r="I1819" s="10" t="s">
        <v>1152</v>
      </c>
      <c r="J1819" s="11">
        <v>44432</v>
      </c>
      <c r="K1819" s="16">
        <v>73</v>
      </c>
      <c r="L1819" s="10" t="s">
        <v>39</v>
      </c>
      <c r="M1819" s="10">
        <f t="shared" si="113"/>
        <v>2021</v>
      </c>
      <c r="N1819" s="10">
        <f t="shared" si="114"/>
        <v>8</v>
      </c>
      <c r="O1819" s="10" t="str">
        <f>VLOOKUP(L1819,'User input'!$D$6:$E$16,2,FALSE)</f>
        <v>Ultrathing V1</v>
      </c>
      <c r="P1819" s="10">
        <f>VLOOKUP(L1819,'User input'!$D$6:$G$16,3,FALSE)</f>
        <v>1.79</v>
      </c>
      <c r="Q1819" s="10">
        <f>VLOOKUP(L1819,'User input'!$D$6:$G$16,4,FALSE)</f>
        <v>17</v>
      </c>
      <c r="R1819" s="10">
        <f t="shared" si="115"/>
        <v>1241</v>
      </c>
      <c r="S1819" s="27">
        <f t="shared" si="112"/>
        <v>2221.39</v>
      </c>
      <c r="T1819" s="27">
        <f>IF(K1819&lt;'User input'!$I$9,'User input'!$J$8,IF(K1819&lt;'User input'!$I$10,'User input'!$J$9,IF(K1819&lt;'User input'!$I$11,'User input'!$J$10,'User input'!$J$11)))*S1819</f>
        <v>111.06950000000001</v>
      </c>
      <c r="U1819" s="27">
        <f>K1819*'User input'!$J$17+'User input'!$J$16</f>
        <v>0.5</v>
      </c>
    </row>
    <row r="1820" spans="1:21" x14ac:dyDescent="0.25">
      <c r="A1820" s="17">
        <v>1869</v>
      </c>
      <c r="B1820" s="6" t="s">
        <v>5284</v>
      </c>
      <c r="C1820" s="6" t="s">
        <v>3130</v>
      </c>
      <c r="D1820" s="6" t="s">
        <v>15</v>
      </c>
      <c r="E1820" s="6" t="s">
        <v>16</v>
      </c>
      <c r="F1820" s="15">
        <v>30</v>
      </c>
      <c r="G1820" s="6" t="s">
        <v>5285</v>
      </c>
      <c r="H1820" s="6" t="s">
        <v>893</v>
      </c>
      <c r="I1820" s="6" t="s">
        <v>32</v>
      </c>
      <c r="J1820" s="7">
        <v>44170</v>
      </c>
      <c r="K1820" s="15">
        <v>10</v>
      </c>
      <c r="L1820" s="6" t="s">
        <v>157</v>
      </c>
      <c r="M1820" s="6">
        <f t="shared" si="113"/>
        <v>2020</v>
      </c>
      <c r="N1820" s="6">
        <f t="shared" si="114"/>
        <v>12</v>
      </c>
      <c r="O1820" s="6" t="str">
        <f>VLOOKUP(L1820,'User input'!$D$6:$E$16,2,FALSE)</f>
        <v>Ultrathing V3</v>
      </c>
      <c r="P1820" s="6">
        <f>VLOOKUP(L1820,'User input'!$D$6:$G$16,3,FALSE)</f>
        <v>3.39</v>
      </c>
      <c r="Q1820" s="6">
        <f>VLOOKUP(L1820,'User input'!$D$6:$G$16,4,FALSE)</f>
        <v>24</v>
      </c>
      <c r="R1820" s="6">
        <f t="shared" si="115"/>
        <v>240</v>
      </c>
      <c r="S1820" s="26">
        <f t="shared" si="112"/>
        <v>813.6</v>
      </c>
      <c r="T1820" s="26">
        <f>IF(K1820&lt;'User input'!$I$9,'User input'!$J$8,IF(K1820&lt;'User input'!$I$10,'User input'!$J$9,IF(K1820&lt;'User input'!$I$11,'User input'!$J$10,'User input'!$J$11)))*S1820</f>
        <v>0</v>
      </c>
      <c r="U1820" s="26">
        <f>K1820*'User input'!$J$17+'User input'!$J$16</f>
        <v>0.5</v>
      </c>
    </row>
    <row r="1821" spans="1:21" x14ac:dyDescent="0.25">
      <c r="A1821" s="18">
        <v>1870</v>
      </c>
      <c r="B1821" s="10" t="s">
        <v>5286</v>
      </c>
      <c r="C1821" s="10" t="s">
        <v>5287</v>
      </c>
      <c r="D1821" s="10" t="s">
        <v>28</v>
      </c>
      <c r="E1821" s="10" t="s">
        <v>29</v>
      </c>
      <c r="F1821" s="16">
        <v>60</v>
      </c>
      <c r="G1821" s="10" t="s">
        <v>5288</v>
      </c>
      <c r="H1821" s="10" t="s">
        <v>3919</v>
      </c>
      <c r="I1821" s="10" t="s">
        <v>32</v>
      </c>
      <c r="J1821" s="11">
        <v>43710</v>
      </c>
      <c r="K1821" s="16">
        <v>20</v>
      </c>
      <c r="L1821" s="10" t="s">
        <v>52</v>
      </c>
      <c r="M1821" s="10">
        <f t="shared" si="113"/>
        <v>2019</v>
      </c>
      <c r="N1821" s="10">
        <f t="shared" si="114"/>
        <v>9</v>
      </c>
      <c r="O1821" s="10" t="str">
        <f>VLOOKUP(L1821,'User input'!$D$6:$E$16,2,FALSE)</f>
        <v>Megawidget S</v>
      </c>
      <c r="P1821" s="10">
        <f>VLOOKUP(L1821,'User input'!$D$6:$G$16,3,FALSE)</f>
        <v>0.69</v>
      </c>
      <c r="Q1821" s="10">
        <f>VLOOKUP(L1821,'User input'!$D$6:$G$16,4,FALSE)</f>
        <v>24</v>
      </c>
      <c r="R1821" s="10">
        <f t="shared" si="115"/>
        <v>480</v>
      </c>
      <c r="S1821" s="27">
        <f t="shared" si="112"/>
        <v>331.2</v>
      </c>
      <c r="T1821" s="27">
        <f>IF(K1821&lt;'User input'!$I$9,'User input'!$J$8,IF(K1821&lt;'User input'!$I$10,'User input'!$J$9,IF(K1821&lt;'User input'!$I$11,'User input'!$J$10,'User input'!$J$11)))*S1821</f>
        <v>9.9359999999999999</v>
      </c>
      <c r="U1821" s="27">
        <f>K1821*'User input'!$J$17+'User input'!$J$16</f>
        <v>0.5</v>
      </c>
    </row>
    <row r="1822" spans="1:21" x14ac:dyDescent="0.25">
      <c r="A1822" s="17">
        <v>1871</v>
      </c>
      <c r="B1822" s="6" t="s">
        <v>5030</v>
      </c>
      <c r="C1822" s="6" t="s">
        <v>1521</v>
      </c>
      <c r="D1822" s="6" t="s">
        <v>49</v>
      </c>
      <c r="E1822" s="6" t="s">
        <v>16</v>
      </c>
      <c r="F1822" s="15">
        <v>30</v>
      </c>
      <c r="G1822" s="6" t="s">
        <v>5289</v>
      </c>
      <c r="H1822" s="6" t="s">
        <v>3228</v>
      </c>
      <c r="I1822" s="6" t="s">
        <v>171</v>
      </c>
      <c r="J1822" s="7">
        <v>43868</v>
      </c>
      <c r="K1822" s="15">
        <v>15</v>
      </c>
      <c r="L1822" s="6" t="s">
        <v>68</v>
      </c>
      <c r="M1822" s="6">
        <f t="shared" si="113"/>
        <v>2020</v>
      </c>
      <c r="N1822" s="6">
        <f t="shared" si="114"/>
        <v>2</v>
      </c>
      <c r="O1822" s="6" t="str">
        <f>VLOOKUP(L1822,'User input'!$D$6:$E$16,2,FALSE)</f>
        <v>Megawidget M</v>
      </c>
      <c r="P1822" s="6">
        <f>VLOOKUP(L1822,'User input'!$D$6:$G$16,3,FALSE)</f>
        <v>1.29</v>
      </c>
      <c r="Q1822" s="6">
        <f>VLOOKUP(L1822,'User input'!$D$6:$G$16,4,FALSE)</f>
        <v>24</v>
      </c>
      <c r="R1822" s="6">
        <f t="shared" si="115"/>
        <v>360</v>
      </c>
      <c r="S1822" s="26">
        <f t="shared" si="112"/>
        <v>464.40000000000003</v>
      </c>
      <c r="T1822" s="26">
        <f>IF(K1822&lt;'User input'!$I$9,'User input'!$J$8,IF(K1822&lt;'User input'!$I$10,'User input'!$J$9,IF(K1822&lt;'User input'!$I$11,'User input'!$J$10,'User input'!$J$11)))*S1822</f>
        <v>0</v>
      </c>
      <c r="U1822" s="26">
        <f>K1822*'User input'!$J$17+'User input'!$J$16</f>
        <v>0.5</v>
      </c>
    </row>
    <row r="1823" spans="1:21" x14ac:dyDescent="0.25">
      <c r="A1823" s="18">
        <v>1872</v>
      </c>
      <c r="B1823" s="10" t="s">
        <v>5290</v>
      </c>
      <c r="C1823" s="10" t="s">
        <v>5291</v>
      </c>
      <c r="D1823" s="10" t="s">
        <v>15</v>
      </c>
      <c r="E1823" s="10" t="s">
        <v>16</v>
      </c>
      <c r="F1823" s="16">
        <v>90</v>
      </c>
      <c r="G1823" s="10" t="s">
        <v>5292</v>
      </c>
      <c r="H1823" s="10" t="s">
        <v>193</v>
      </c>
      <c r="I1823" s="10" t="s">
        <v>185</v>
      </c>
      <c r="J1823" s="11">
        <v>43787</v>
      </c>
      <c r="K1823" s="16">
        <v>36</v>
      </c>
      <c r="L1823" s="10" t="s">
        <v>20</v>
      </c>
      <c r="M1823" s="10">
        <f t="shared" si="113"/>
        <v>2019</v>
      </c>
      <c r="N1823" s="10">
        <f t="shared" si="114"/>
        <v>11</v>
      </c>
      <c r="O1823" s="10" t="str">
        <f>VLOOKUP(L1823,'User input'!$D$6:$E$16,2,FALSE)</f>
        <v>Hyperwotsit</v>
      </c>
      <c r="P1823" s="10">
        <f>VLOOKUP(L1823,'User input'!$D$6:$G$16,3,FALSE)</f>
        <v>2.0099999999999998</v>
      </c>
      <c r="Q1823" s="10">
        <f>VLOOKUP(L1823,'User input'!$D$6:$G$16,4,FALSE)</f>
        <v>20</v>
      </c>
      <c r="R1823" s="10">
        <f t="shared" si="115"/>
        <v>720</v>
      </c>
      <c r="S1823" s="27">
        <f t="shared" si="112"/>
        <v>1447.1999999999998</v>
      </c>
      <c r="T1823" s="27">
        <f>IF(K1823&lt;'User input'!$I$9,'User input'!$J$8,IF(K1823&lt;'User input'!$I$10,'User input'!$J$9,IF(K1823&lt;'User input'!$I$11,'User input'!$J$10,'User input'!$J$11)))*S1823</f>
        <v>43.41599999999999</v>
      </c>
      <c r="U1823" s="27">
        <f>K1823*'User input'!$J$17+'User input'!$J$16</f>
        <v>0.5</v>
      </c>
    </row>
    <row r="1824" spans="1:21" x14ac:dyDescent="0.25">
      <c r="A1824" s="17">
        <v>1873</v>
      </c>
      <c r="B1824" s="6" t="s">
        <v>5293</v>
      </c>
      <c r="C1824" s="6" t="s">
        <v>355</v>
      </c>
      <c r="D1824" s="6" t="s">
        <v>49</v>
      </c>
      <c r="E1824" s="6" t="s">
        <v>16</v>
      </c>
      <c r="F1824" s="15">
        <v>30</v>
      </c>
      <c r="G1824" s="6" t="s">
        <v>5294</v>
      </c>
      <c r="H1824" s="6" t="s">
        <v>2739</v>
      </c>
      <c r="I1824" s="6" t="s">
        <v>185</v>
      </c>
      <c r="J1824" s="7">
        <v>43615</v>
      </c>
      <c r="K1824" s="15">
        <v>38</v>
      </c>
      <c r="L1824" s="6" t="s">
        <v>99</v>
      </c>
      <c r="M1824" s="6">
        <f t="shared" si="113"/>
        <v>2019</v>
      </c>
      <c r="N1824" s="6">
        <f t="shared" si="114"/>
        <v>5</v>
      </c>
      <c r="O1824" s="6" t="str">
        <f>VLOOKUP(L1824,'User input'!$D$6:$E$16,2,FALSE)</f>
        <v>Superwossname</v>
      </c>
      <c r="P1824" s="6">
        <f>VLOOKUP(L1824,'User input'!$D$6:$G$16,3,FALSE)</f>
        <v>3.49</v>
      </c>
      <c r="Q1824" s="6">
        <f>VLOOKUP(L1824,'User input'!$D$6:$G$16,4,FALSE)</f>
        <v>20</v>
      </c>
      <c r="R1824" s="6">
        <f t="shared" si="115"/>
        <v>760</v>
      </c>
      <c r="S1824" s="26">
        <f t="shared" si="112"/>
        <v>2652.4</v>
      </c>
      <c r="T1824" s="26">
        <f>IF(K1824&lt;'User input'!$I$9,'User input'!$J$8,IF(K1824&lt;'User input'!$I$10,'User input'!$J$9,IF(K1824&lt;'User input'!$I$11,'User input'!$J$10,'User input'!$J$11)))*S1824</f>
        <v>79.572000000000003</v>
      </c>
      <c r="U1824" s="26">
        <f>K1824*'User input'!$J$17+'User input'!$J$16</f>
        <v>0.5</v>
      </c>
    </row>
    <row r="1825" spans="1:21" x14ac:dyDescent="0.25">
      <c r="A1825" s="18">
        <v>1874</v>
      </c>
      <c r="B1825" s="10" t="s">
        <v>5295</v>
      </c>
      <c r="C1825" s="10" t="s">
        <v>5296</v>
      </c>
      <c r="D1825" s="10" t="s">
        <v>28</v>
      </c>
      <c r="E1825" s="10" t="s">
        <v>29</v>
      </c>
      <c r="F1825" s="16">
        <v>60</v>
      </c>
      <c r="G1825" s="10" t="s">
        <v>5294</v>
      </c>
      <c r="H1825" s="10" t="s">
        <v>5297</v>
      </c>
      <c r="I1825" s="10" t="s">
        <v>25</v>
      </c>
      <c r="J1825" s="11">
        <v>43794</v>
      </c>
      <c r="K1825" s="16">
        <v>71</v>
      </c>
      <c r="L1825" s="10" t="s">
        <v>99</v>
      </c>
      <c r="M1825" s="10">
        <f t="shared" si="113"/>
        <v>2019</v>
      </c>
      <c r="N1825" s="10">
        <f t="shared" si="114"/>
        <v>11</v>
      </c>
      <c r="O1825" s="10" t="str">
        <f>VLOOKUP(L1825,'User input'!$D$6:$E$16,2,FALSE)</f>
        <v>Superwossname</v>
      </c>
      <c r="P1825" s="10">
        <f>VLOOKUP(L1825,'User input'!$D$6:$G$16,3,FALSE)</f>
        <v>3.49</v>
      </c>
      <c r="Q1825" s="10">
        <f>VLOOKUP(L1825,'User input'!$D$6:$G$16,4,FALSE)</f>
        <v>20</v>
      </c>
      <c r="R1825" s="10">
        <f t="shared" si="115"/>
        <v>1420</v>
      </c>
      <c r="S1825" s="27">
        <f t="shared" si="112"/>
        <v>4955.8</v>
      </c>
      <c r="T1825" s="27">
        <f>IF(K1825&lt;'User input'!$I$9,'User input'!$J$8,IF(K1825&lt;'User input'!$I$10,'User input'!$J$9,IF(K1825&lt;'User input'!$I$11,'User input'!$J$10,'User input'!$J$11)))*S1825</f>
        <v>247.79000000000002</v>
      </c>
      <c r="U1825" s="27">
        <f>K1825*'User input'!$J$17+'User input'!$J$16</f>
        <v>0.5</v>
      </c>
    </row>
    <row r="1826" spans="1:21" x14ac:dyDescent="0.25">
      <c r="A1826" s="17">
        <v>1875</v>
      </c>
      <c r="B1826" s="6" t="s">
        <v>5298</v>
      </c>
      <c r="C1826" s="6" t="s">
        <v>5299</v>
      </c>
      <c r="D1826" s="6" t="s">
        <v>15</v>
      </c>
      <c r="E1826" s="6" t="s">
        <v>16</v>
      </c>
      <c r="F1826" s="15">
        <v>30</v>
      </c>
      <c r="G1826" s="6" t="s">
        <v>5300</v>
      </c>
      <c r="H1826" s="6" t="s">
        <v>958</v>
      </c>
      <c r="I1826" s="6" t="s">
        <v>25</v>
      </c>
      <c r="J1826" s="7">
        <v>43708</v>
      </c>
      <c r="K1826" s="15">
        <v>80</v>
      </c>
      <c r="L1826" s="6" t="s">
        <v>39</v>
      </c>
      <c r="M1826" s="6">
        <f t="shared" si="113"/>
        <v>2019</v>
      </c>
      <c r="N1826" s="6">
        <f t="shared" si="114"/>
        <v>8</v>
      </c>
      <c r="O1826" s="6" t="str">
        <f>VLOOKUP(L1826,'User input'!$D$6:$E$16,2,FALSE)</f>
        <v>Ultrathing V1</v>
      </c>
      <c r="P1826" s="6">
        <f>VLOOKUP(L1826,'User input'!$D$6:$G$16,3,FALSE)</f>
        <v>1.79</v>
      </c>
      <c r="Q1826" s="6">
        <f>VLOOKUP(L1826,'User input'!$D$6:$G$16,4,FALSE)</f>
        <v>17</v>
      </c>
      <c r="R1826" s="6">
        <f t="shared" si="115"/>
        <v>1360</v>
      </c>
      <c r="S1826" s="26">
        <f t="shared" si="112"/>
        <v>2434.4</v>
      </c>
      <c r="T1826" s="26">
        <f>IF(K1826&lt;'User input'!$I$9,'User input'!$J$8,IF(K1826&lt;'User input'!$I$10,'User input'!$J$9,IF(K1826&lt;'User input'!$I$11,'User input'!$J$10,'User input'!$J$11)))*S1826</f>
        <v>121.72000000000001</v>
      </c>
      <c r="U1826" s="26">
        <f>K1826*'User input'!$J$17+'User input'!$J$16</f>
        <v>0.5</v>
      </c>
    </row>
    <row r="1827" spans="1:21" x14ac:dyDescent="0.25">
      <c r="A1827" s="18">
        <v>1876</v>
      </c>
      <c r="B1827" s="10" t="s">
        <v>5301</v>
      </c>
      <c r="C1827" s="10" t="s">
        <v>5302</v>
      </c>
      <c r="D1827" s="10" t="s">
        <v>49</v>
      </c>
      <c r="E1827" s="10" t="s">
        <v>16</v>
      </c>
      <c r="F1827" s="16">
        <v>90</v>
      </c>
      <c r="G1827" s="10" t="s">
        <v>5303</v>
      </c>
      <c r="H1827" s="10" t="s">
        <v>2391</v>
      </c>
      <c r="I1827" s="10" t="s">
        <v>176</v>
      </c>
      <c r="J1827" s="11">
        <v>43744</v>
      </c>
      <c r="K1827" s="16">
        <v>31</v>
      </c>
      <c r="L1827" s="10" t="s">
        <v>78</v>
      </c>
      <c r="M1827" s="10">
        <f t="shared" si="113"/>
        <v>2019</v>
      </c>
      <c r="N1827" s="10">
        <f t="shared" si="114"/>
        <v>10</v>
      </c>
      <c r="O1827" s="10" t="str">
        <f>VLOOKUP(L1827,'User input'!$D$6:$E$16,2,FALSE)</f>
        <v>Ultrathing V2</v>
      </c>
      <c r="P1827" s="10">
        <f>VLOOKUP(L1827,'User input'!$D$6:$G$16,3,FALSE)</f>
        <v>2.95</v>
      </c>
      <c r="Q1827" s="10">
        <f>VLOOKUP(L1827,'User input'!$D$6:$G$16,4,FALSE)</f>
        <v>20</v>
      </c>
      <c r="R1827" s="10">
        <f t="shared" si="115"/>
        <v>620</v>
      </c>
      <c r="S1827" s="27">
        <f t="shared" si="112"/>
        <v>1829</v>
      </c>
      <c r="T1827" s="27">
        <f>IF(K1827&lt;'User input'!$I$9,'User input'!$J$8,IF(K1827&lt;'User input'!$I$10,'User input'!$J$9,IF(K1827&lt;'User input'!$I$11,'User input'!$J$10,'User input'!$J$11)))*S1827</f>
        <v>54.87</v>
      </c>
      <c r="U1827" s="27">
        <f>K1827*'User input'!$J$17+'User input'!$J$16</f>
        <v>0.5</v>
      </c>
    </row>
    <row r="1828" spans="1:21" x14ac:dyDescent="0.25">
      <c r="A1828" s="17">
        <v>1877</v>
      </c>
      <c r="B1828" s="6" t="s">
        <v>1750</v>
      </c>
      <c r="C1828" s="6" t="s">
        <v>5304</v>
      </c>
      <c r="D1828" s="6" t="s">
        <v>28</v>
      </c>
      <c r="E1828" s="6" t="s">
        <v>29</v>
      </c>
      <c r="F1828" s="15">
        <v>30</v>
      </c>
      <c r="G1828" s="6" t="s">
        <v>5305</v>
      </c>
      <c r="H1828" s="6" t="s">
        <v>5007</v>
      </c>
      <c r="I1828" s="6" t="s">
        <v>32</v>
      </c>
      <c r="J1828" s="7">
        <v>44499</v>
      </c>
      <c r="K1828" s="15">
        <v>67</v>
      </c>
      <c r="L1828" s="6" t="s">
        <v>99</v>
      </c>
      <c r="M1828" s="6">
        <f t="shared" si="113"/>
        <v>2021</v>
      </c>
      <c r="N1828" s="6">
        <f t="shared" si="114"/>
        <v>10</v>
      </c>
      <c r="O1828" s="6" t="str">
        <f>VLOOKUP(L1828,'User input'!$D$6:$E$16,2,FALSE)</f>
        <v>Superwossname</v>
      </c>
      <c r="P1828" s="6">
        <f>VLOOKUP(L1828,'User input'!$D$6:$G$16,3,FALSE)</f>
        <v>3.49</v>
      </c>
      <c r="Q1828" s="6">
        <f>VLOOKUP(L1828,'User input'!$D$6:$G$16,4,FALSE)</f>
        <v>20</v>
      </c>
      <c r="R1828" s="6">
        <f t="shared" si="115"/>
        <v>1340</v>
      </c>
      <c r="S1828" s="26">
        <f t="shared" si="112"/>
        <v>4676.6000000000004</v>
      </c>
      <c r="T1828" s="26">
        <f>IF(K1828&lt;'User input'!$I$9,'User input'!$J$8,IF(K1828&lt;'User input'!$I$10,'User input'!$J$9,IF(K1828&lt;'User input'!$I$11,'User input'!$J$10,'User input'!$J$11)))*S1828</f>
        <v>233.83000000000004</v>
      </c>
      <c r="U1828" s="26">
        <f>K1828*'User input'!$J$17+'User input'!$J$16</f>
        <v>0.5</v>
      </c>
    </row>
    <row r="1829" spans="1:21" x14ac:dyDescent="0.25">
      <c r="A1829" s="18">
        <v>1878</v>
      </c>
      <c r="B1829" s="10" t="s">
        <v>1983</v>
      </c>
      <c r="C1829" s="10" t="s">
        <v>4512</v>
      </c>
      <c r="D1829" s="10" t="s">
        <v>41</v>
      </c>
      <c r="E1829" s="10" t="s">
        <v>16</v>
      </c>
      <c r="F1829" s="16">
        <v>30</v>
      </c>
      <c r="G1829" s="10" t="s">
        <v>5305</v>
      </c>
      <c r="H1829" s="10" t="s">
        <v>378</v>
      </c>
      <c r="I1829" s="10" t="s">
        <v>32</v>
      </c>
      <c r="J1829" s="11">
        <v>43500</v>
      </c>
      <c r="K1829" s="16">
        <v>84</v>
      </c>
      <c r="L1829" s="10" t="s">
        <v>78</v>
      </c>
      <c r="M1829" s="10">
        <f t="shared" si="113"/>
        <v>2019</v>
      </c>
      <c r="N1829" s="10">
        <f t="shared" si="114"/>
        <v>2</v>
      </c>
      <c r="O1829" s="10" t="str">
        <f>VLOOKUP(L1829,'User input'!$D$6:$E$16,2,FALSE)</f>
        <v>Ultrathing V2</v>
      </c>
      <c r="P1829" s="10">
        <f>VLOOKUP(L1829,'User input'!$D$6:$G$16,3,FALSE)</f>
        <v>2.95</v>
      </c>
      <c r="Q1829" s="10">
        <f>VLOOKUP(L1829,'User input'!$D$6:$G$16,4,FALSE)</f>
        <v>20</v>
      </c>
      <c r="R1829" s="10">
        <f t="shared" si="115"/>
        <v>1680</v>
      </c>
      <c r="S1829" s="27">
        <f t="shared" si="112"/>
        <v>4956</v>
      </c>
      <c r="T1829" s="27">
        <f>IF(K1829&lt;'User input'!$I$9,'User input'!$J$8,IF(K1829&lt;'User input'!$I$10,'User input'!$J$9,IF(K1829&lt;'User input'!$I$11,'User input'!$J$10,'User input'!$J$11)))*S1829</f>
        <v>247.8</v>
      </c>
      <c r="U1829" s="27">
        <f>K1829*'User input'!$J$17+'User input'!$J$16</f>
        <v>0.5</v>
      </c>
    </row>
    <row r="1830" spans="1:21" x14ac:dyDescent="0.25">
      <c r="A1830" s="17">
        <v>1879</v>
      </c>
      <c r="B1830" s="6" t="s">
        <v>4534</v>
      </c>
      <c r="C1830" s="6" t="s">
        <v>5306</v>
      </c>
      <c r="D1830" s="6" t="s">
        <v>28</v>
      </c>
      <c r="E1830" s="6" t="s">
        <v>29</v>
      </c>
      <c r="F1830" s="15">
        <v>90</v>
      </c>
      <c r="G1830" s="6" t="s">
        <v>5307</v>
      </c>
      <c r="H1830" s="6" t="s">
        <v>5308</v>
      </c>
      <c r="I1830" s="6" t="s">
        <v>185</v>
      </c>
      <c r="J1830" s="7">
        <v>44086</v>
      </c>
      <c r="K1830" s="15">
        <v>61</v>
      </c>
      <c r="L1830" s="6" t="s">
        <v>157</v>
      </c>
      <c r="M1830" s="6">
        <f t="shared" si="113"/>
        <v>2020</v>
      </c>
      <c r="N1830" s="6">
        <f t="shared" si="114"/>
        <v>9</v>
      </c>
      <c r="O1830" s="6" t="str">
        <f>VLOOKUP(L1830,'User input'!$D$6:$E$16,2,FALSE)</f>
        <v>Ultrathing V3</v>
      </c>
      <c r="P1830" s="6">
        <f>VLOOKUP(L1830,'User input'!$D$6:$G$16,3,FALSE)</f>
        <v>3.39</v>
      </c>
      <c r="Q1830" s="6">
        <f>VLOOKUP(L1830,'User input'!$D$6:$G$16,4,FALSE)</f>
        <v>24</v>
      </c>
      <c r="R1830" s="6">
        <f t="shared" si="115"/>
        <v>1464</v>
      </c>
      <c r="S1830" s="26">
        <f t="shared" si="112"/>
        <v>4962.96</v>
      </c>
      <c r="T1830" s="26">
        <f>IF(K1830&lt;'User input'!$I$9,'User input'!$J$8,IF(K1830&lt;'User input'!$I$10,'User input'!$J$9,IF(K1830&lt;'User input'!$I$11,'User input'!$J$10,'User input'!$J$11)))*S1830</f>
        <v>248.14800000000002</v>
      </c>
      <c r="U1830" s="26">
        <f>K1830*'User input'!$J$17+'User input'!$J$16</f>
        <v>0.5</v>
      </c>
    </row>
    <row r="1831" spans="1:21" x14ac:dyDescent="0.25">
      <c r="A1831" s="18">
        <v>1880</v>
      </c>
      <c r="B1831" s="10" t="s">
        <v>4422</v>
      </c>
      <c r="C1831" s="10" t="s">
        <v>5309</v>
      </c>
      <c r="D1831" s="10" t="s">
        <v>28</v>
      </c>
      <c r="E1831" s="10" t="s">
        <v>29</v>
      </c>
      <c r="F1831" s="16">
        <v>60</v>
      </c>
      <c r="G1831" s="10" t="s">
        <v>5310</v>
      </c>
      <c r="H1831" s="10" t="s">
        <v>710</v>
      </c>
      <c r="I1831" s="10" t="s">
        <v>38</v>
      </c>
      <c r="J1831" s="11">
        <v>43907</v>
      </c>
      <c r="K1831" s="16">
        <v>25</v>
      </c>
      <c r="L1831" s="10" t="s">
        <v>62</v>
      </c>
      <c r="M1831" s="10">
        <f t="shared" si="113"/>
        <v>2020</v>
      </c>
      <c r="N1831" s="10">
        <f t="shared" si="114"/>
        <v>3</v>
      </c>
      <c r="O1831" s="10" t="str">
        <f>VLOOKUP(L1831,'User input'!$D$6:$E$16,2,FALSE)</f>
        <v>Ultrathing V4</v>
      </c>
      <c r="P1831" s="10">
        <f>VLOOKUP(L1831,'User input'!$D$6:$G$16,3,FALSE)</f>
        <v>3.99</v>
      </c>
      <c r="Q1831" s="10">
        <f>VLOOKUP(L1831,'User input'!$D$6:$G$16,4,FALSE)</f>
        <v>24</v>
      </c>
      <c r="R1831" s="10">
        <f t="shared" si="115"/>
        <v>600</v>
      </c>
      <c r="S1831" s="27">
        <f t="shared" si="112"/>
        <v>2394</v>
      </c>
      <c r="T1831" s="27">
        <f>IF(K1831&lt;'User input'!$I$9,'User input'!$J$8,IF(K1831&lt;'User input'!$I$10,'User input'!$J$9,IF(K1831&lt;'User input'!$I$11,'User input'!$J$10,'User input'!$J$11)))*S1831</f>
        <v>71.819999999999993</v>
      </c>
      <c r="U1831" s="27">
        <f>K1831*'User input'!$J$17+'User input'!$J$16</f>
        <v>0.5</v>
      </c>
    </row>
    <row r="1832" spans="1:21" x14ac:dyDescent="0.25">
      <c r="A1832" s="17">
        <v>1881</v>
      </c>
      <c r="B1832" s="6" t="s">
        <v>194</v>
      </c>
      <c r="C1832" s="6" t="s">
        <v>5311</v>
      </c>
      <c r="D1832" s="6" t="s">
        <v>28</v>
      </c>
      <c r="E1832" s="6" t="s">
        <v>29</v>
      </c>
      <c r="F1832" s="15">
        <v>60</v>
      </c>
      <c r="G1832" s="6" t="s">
        <v>5310</v>
      </c>
      <c r="H1832" s="6" t="s">
        <v>4849</v>
      </c>
      <c r="I1832" s="6" t="s">
        <v>291</v>
      </c>
      <c r="J1832" s="7">
        <v>43864</v>
      </c>
      <c r="K1832" s="15">
        <v>64</v>
      </c>
      <c r="L1832" s="6" t="s">
        <v>52</v>
      </c>
      <c r="M1832" s="6">
        <f t="shared" si="113"/>
        <v>2020</v>
      </c>
      <c r="N1832" s="6">
        <f t="shared" si="114"/>
        <v>2</v>
      </c>
      <c r="O1832" s="6" t="str">
        <f>VLOOKUP(L1832,'User input'!$D$6:$E$16,2,FALSE)</f>
        <v>Megawidget S</v>
      </c>
      <c r="P1832" s="6">
        <f>VLOOKUP(L1832,'User input'!$D$6:$G$16,3,FALSE)</f>
        <v>0.69</v>
      </c>
      <c r="Q1832" s="6">
        <f>VLOOKUP(L1832,'User input'!$D$6:$G$16,4,FALSE)</f>
        <v>24</v>
      </c>
      <c r="R1832" s="6">
        <f t="shared" si="115"/>
        <v>1536</v>
      </c>
      <c r="S1832" s="26">
        <f t="shared" si="112"/>
        <v>1059.8399999999999</v>
      </c>
      <c r="T1832" s="26">
        <f>IF(K1832&lt;'User input'!$I$9,'User input'!$J$8,IF(K1832&lt;'User input'!$I$10,'User input'!$J$9,IF(K1832&lt;'User input'!$I$11,'User input'!$J$10,'User input'!$J$11)))*S1832</f>
        <v>52.991999999999997</v>
      </c>
      <c r="U1832" s="26">
        <f>K1832*'User input'!$J$17+'User input'!$J$16</f>
        <v>0.5</v>
      </c>
    </row>
    <row r="1833" spans="1:21" x14ac:dyDescent="0.25">
      <c r="A1833" s="18">
        <v>1882</v>
      </c>
      <c r="B1833" s="10" t="s">
        <v>5312</v>
      </c>
      <c r="C1833" s="10" t="s">
        <v>5313</v>
      </c>
      <c r="D1833" s="10" t="s">
        <v>49</v>
      </c>
      <c r="E1833" s="10" t="s">
        <v>16</v>
      </c>
      <c r="F1833" s="16">
        <v>60</v>
      </c>
      <c r="G1833" s="10" t="s">
        <v>5314</v>
      </c>
      <c r="H1833" s="10" t="s">
        <v>2743</v>
      </c>
      <c r="I1833" s="10" t="s">
        <v>122</v>
      </c>
      <c r="J1833" s="11">
        <v>43514</v>
      </c>
      <c r="K1833" s="16">
        <v>27</v>
      </c>
      <c r="L1833" s="10" t="s">
        <v>62</v>
      </c>
      <c r="M1833" s="10">
        <f t="shared" si="113"/>
        <v>2019</v>
      </c>
      <c r="N1833" s="10">
        <f t="shared" si="114"/>
        <v>2</v>
      </c>
      <c r="O1833" s="10" t="str">
        <f>VLOOKUP(L1833,'User input'!$D$6:$E$16,2,FALSE)</f>
        <v>Ultrathing V4</v>
      </c>
      <c r="P1833" s="10">
        <f>VLOOKUP(L1833,'User input'!$D$6:$G$16,3,FALSE)</f>
        <v>3.99</v>
      </c>
      <c r="Q1833" s="10">
        <f>VLOOKUP(L1833,'User input'!$D$6:$G$16,4,FALSE)</f>
        <v>24</v>
      </c>
      <c r="R1833" s="10">
        <f t="shared" si="115"/>
        <v>648</v>
      </c>
      <c r="S1833" s="27">
        <f t="shared" si="112"/>
        <v>2585.52</v>
      </c>
      <c r="T1833" s="27">
        <f>IF(K1833&lt;'User input'!$I$9,'User input'!$J$8,IF(K1833&lt;'User input'!$I$10,'User input'!$J$9,IF(K1833&lt;'User input'!$I$11,'User input'!$J$10,'User input'!$J$11)))*S1833</f>
        <v>77.565600000000003</v>
      </c>
      <c r="U1833" s="27">
        <f>K1833*'User input'!$J$17+'User input'!$J$16</f>
        <v>0.5</v>
      </c>
    </row>
    <row r="1834" spans="1:21" x14ac:dyDescent="0.25">
      <c r="A1834" s="17">
        <v>1883</v>
      </c>
      <c r="B1834" s="6" t="s">
        <v>5315</v>
      </c>
      <c r="C1834" s="6" t="s">
        <v>2470</v>
      </c>
      <c r="D1834" s="6" t="s">
        <v>28</v>
      </c>
      <c r="E1834" s="6" t="s">
        <v>29</v>
      </c>
      <c r="F1834" s="15">
        <v>90</v>
      </c>
      <c r="G1834" s="6" t="s">
        <v>5316</v>
      </c>
      <c r="H1834" s="6" t="s">
        <v>5317</v>
      </c>
      <c r="I1834" s="6" t="s">
        <v>32</v>
      </c>
      <c r="J1834" s="7">
        <v>44047</v>
      </c>
      <c r="K1834" s="15">
        <v>42</v>
      </c>
      <c r="L1834" s="6" t="s">
        <v>99</v>
      </c>
      <c r="M1834" s="6">
        <f t="shared" si="113"/>
        <v>2020</v>
      </c>
      <c r="N1834" s="6">
        <f t="shared" si="114"/>
        <v>8</v>
      </c>
      <c r="O1834" s="6" t="str">
        <f>VLOOKUP(L1834,'User input'!$D$6:$E$16,2,FALSE)</f>
        <v>Superwossname</v>
      </c>
      <c r="P1834" s="6">
        <f>VLOOKUP(L1834,'User input'!$D$6:$G$16,3,FALSE)</f>
        <v>3.49</v>
      </c>
      <c r="Q1834" s="6">
        <f>VLOOKUP(L1834,'User input'!$D$6:$G$16,4,FALSE)</f>
        <v>20</v>
      </c>
      <c r="R1834" s="6">
        <f t="shared" si="115"/>
        <v>840</v>
      </c>
      <c r="S1834" s="26">
        <f t="shared" si="112"/>
        <v>2931.6000000000004</v>
      </c>
      <c r="T1834" s="26">
        <f>IF(K1834&lt;'User input'!$I$9,'User input'!$J$8,IF(K1834&lt;'User input'!$I$10,'User input'!$J$9,IF(K1834&lt;'User input'!$I$11,'User input'!$J$10,'User input'!$J$11)))*S1834</f>
        <v>87.948000000000008</v>
      </c>
      <c r="U1834" s="26">
        <f>K1834*'User input'!$J$17+'User input'!$J$16</f>
        <v>0.5</v>
      </c>
    </row>
    <row r="1835" spans="1:21" x14ac:dyDescent="0.25">
      <c r="A1835" s="18">
        <v>1884</v>
      </c>
      <c r="B1835" s="10" t="s">
        <v>5318</v>
      </c>
      <c r="C1835" s="10" t="s">
        <v>5319</v>
      </c>
      <c r="D1835" s="10" t="s">
        <v>49</v>
      </c>
      <c r="E1835" s="10" t="s">
        <v>16</v>
      </c>
      <c r="F1835" s="16">
        <v>60</v>
      </c>
      <c r="G1835" s="10" t="s">
        <v>5320</v>
      </c>
      <c r="H1835" s="10" t="s">
        <v>5321</v>
      </c>
      <c r="I1835" s="10" t="s">
        <v>32</v>
      </c>
      <c r="J1835" s="11">
        <v>43510</v>
      </c>
      <c r="K1835" s="16">
        <v>70</v>
      </c>
      <c r="L1835" s="10" t="s">
        <v>157</v>
      </c>
      <c r="M1835" s="10">
        <f t="shared" si="113"/>
        <v>2019</v>
      </c>
      <c r="N1835" s="10">
        <f t="shared" si="114"/>
        <v>2</v>
      </c>
      <c r="O1835" s="10" t="str">
        <f>VLOOKUP(L1835,'User input'!$D$6:$E$16,2,FALSE)</f>
        <v>Ultrathing V3</v>
      </c>
      <c r="P1835" s="10">
        <f>VLOOKUP(L1835,'User input'!$D$6:$G$16,3,FALSE)</f>
        <v>3.39</v>
      </c>
      <c r="Q1835" s="10">
        <f>VLOOKUP(L1835,'User input'!$D$6:$G$16,4,FALSE)</f>
        <v>24</v>
      </c>
      <c r="R1835" s="10">
        <f t="shared" si="115"/>
        <v>1680</v>
      </c>
      <c r="S1835" s="27">
        <f t="shared" si="112"/>
        <v>5695.2</v>
      </c>
      <c r="T1835" s="27">
        <f>IF(K1835&lt;'User input'!$I$9,'User input'!$J$8,IF(K1835&lt;'User input'!$I$10,'User input'!$J$9,IF(K1835&lt;'User input'!$I$11,'User input'!$J$10,'User input'!$J$11)))*S1835</f>
        <v>284.76</v>
      </c>
      <c r="U1835" s="27">
        <f>K1835*'User input'!$J$17+'User input'!$J$16</f>
        <v>0.5</v>
      </c>
    </row>
    <row r="1836" spans="1:21" x14ac:dyDescent="0.25">
      <c r="A1836" s="17">
        <v>1885</v>
      </c>
      <c r="B1836" s="6" t="s">
        <v>5322</v>
      </c>
      <c r="C1836" s="6" t="s">
        <v>3423</v>
      </c>
      <c r="D1836" s="6" t="s">
        <v>15</v>
      </c>
      <c r="E1836" s="6" t="s">
        <v>16</v>
      </c>
      <c r="F1836" s="15">
        <v>90</v>
      </c>
      <c r="G1836" s="6" t="s">
        <v>5323</v>
      </c>
      <c r="H1836" s="6" t="s">
        <v>3023</v>
      </c>
      <c r="I1836" s="6" t="s">
        <v>32</v>
      </c>
      <c r="J1836" s="7">
        <v>44209</v>
      </c>
      <c r="K1836" s="15">
        <v>16</v>
      </c>
      <c r="L1836" s="6" t="s">
        <v>157</v>
      </c>
      <c r="M1836" s="6">
        <f t="shared" si="113"/>
        <v>2021</v>
      </c>
      <c r="N1836" s="6">
        <f t="shared" si="114"/>
        <v>1</v>
      </c>
      <c r="O1836" s="6" t="str">
        <f>VLOOKUP(L1836,'User input'!$D$6:$E$16,2,FALSE)</f>
        <v>Ultrathing V3</v>
      </c>
      <c r="P1836" s="6">
        <f>VLOOKUP(L1836,'User input'!$D$6:$G$16,3,FALSE)</f>
        <v>3.39</v>
      </c>
      <c r="Q1836" s="6">
        <f>VLOOKUP(L1836,'User input'!$D$6:$G$16,4,FALSE)</f>
        <v>24</v>
      </c>
      <c r="R1836" s="6">
        <f t="shared" si="115"/>
        <v>384</v>
      </c>
      <c r="S1836" s="26">
        <f t="shared" si="112"/>
        <v>1301.76</v>
      </c>
      <c r="T1836" s="26">
        <f>IF(K1836&lt;'User input'!$I$9,'User input'!$J$8,IF(K1836&lt;'User input'!$I$10,'User input'!$J$9,IF(K1836&lt;'User input'!$I$11,'User input'!$J$10,'User input'!$J$11)))*S1836</f>
        <v>0</v>
      </c>
      <c r="U1836" s="26">
        <f>K1836*'User input'!$J$17+'User input'!$J$16</f>
        <v>0.5</v>
      </c>
    </row>
    <row r="1837" spans="1:21" x14ac:dyDescent="0.25">
      <c r="A1837" s="18">
        <v>1886</v>
      </c>
      <c r="B1837" s="10" t="s">
        <v>5324</v>
      </c>
      <c r="C1837" s="10" t="s">
        <v>503</v>
      </c>
      <c r="D1837" s="10" t="s">
        <v>49</v>
      </c>
      <c r="E1837" s="10" t="s">
        <v>16</v>
      </c>
      <c r="F1837" s="16">
        <v>90</v>
      </c>
      <c r="G1837" s="10" t="s">
        <v>5325</v>
      </c>
      <c r="H1837" s="10" t="s">
        <v>1197</v>
      </c>
      <c r="I1837" s="10" t="s">
        <v>32</v>
      </c>
      <c r="J1837" s="11">
        <v>43715</v>
      </c>
      <c r="K1837" s="16">
        <v>84</v>
      </c>
      <c r="L1837" s="10" t="s">
        <v>52</v>
      </c>
      <c r="M1837" s="10">
        <f t="shared" si="113"/>
        <v>2019</v>
      </c>
      <c r="N1837" s="10">
        <f t="shared" si="114"/>
        <v>9</v>
      </c>
      <c r="O1837" s="10" t="str">
        <f>VLOOKUP(L1837,'User input'!$D$6:$E$16,2,FALSE)</f>
        <v>Megawidget S</v>
      </c>
      <c r="P1837" s="10">
        <f>VLOOKUP(L1837,'User input'!$D$6:$G$16,3,FALSE)</f>
        <v>0.69</v>
      </c>
      <c r="Q1837" s="10">
        <f>VLOOKUP(L1837,'User input'!$D$6:$G$16,4,FALSE)</f>
        <v>24</v>
      </c>
      <c r="R1837" s="10">
        <f t="shared" si="115"/>
        <v>2016</v>
      </c>
      <c r="S1837" s="27">
        <f t="shared" si="112"/>
        <v>1391.04</v>
      </c>
      <c r="T1837" s="27">
        <f>IF(K1837&lt;'User input'!$I$9,'User input'!$J$8,IF(K1837&lt;'User input'!$I$10,'User input'!$J$9,IF(K1837&lt;'User input'!$I$11,'User input'!$J$10,'User input'!$J$11)))*S1837</f>
        <v>69.552000000000007</v>
      </c>
      <c r="U1837" s="27">
        <f>K1837*'User input'!$J$17+'User input'!$J$16</f>
        <v>0.5</v>
      </c>
    </row>
    <row r="1838" spans="1:21" x14ac:dyDescent="0.25">
      <c r="A1838" s="17">
        <v>1887</v>
      </c>
      <c r="B1838" s="6" t="s">
        <v>5326</v>
      </c>
      <c r="C1838" s="6" t="s">
        <v>5327</v>
      </c>
      <c r="D1838" s="6" t="s">
        <v>49</v>
      </c>
      <c r="E1838" s="6" t="s">
        <v>16</v>
      </c>
      <c r="F1838" s="15">
        <v>30</v>
      </c>
      <c r="G1838" s="6" t="s">
        <v>5328</v>
      </c>
      <c r="H1838" s="6" t="s">
        <v>545</v>
      </c>
      <c r="I1838" s="6" t="s">
        <v>421</v>
      </c>
      <c r="J1838" s="7">
        <v>43735</v>
      </c>
      <c r="K1838" s="15">
        <v>45</v>
      </c>
      <c r="L1838" s="6" t="s">
        <v>20</v>
      </c>
      <c r="M1838" s="6">
        <f t="shared" si="113"/>
        <v>2019</v>
      </c>
      <c r="N1838" s="6">
        <f t="shared" si="114"/>
        <v>9</v>
      </c>
      <c r="O1838" s="6" t="str">
        <f>VLOOKUP(L1838,'User input'!$D$6:$E$16,2,FALSE)</f>
        <v>Hyperwotsit</v>
      </c>
      <c r="P1838" s="6">
        <f>VLOOKUP(L1838,'User input'!$D$6:$G$16,3,FALSE)</f>
        <v>2.0099999999999998</v>
      </c>
      <c r="Q1838" s="6">
        <f>VLOOKUP(L1838,'User input'!$D$6:$G$16,4,FALSE)</f>
        <v>20</v>
      </c>
      <c r="R1838" s="6">
        <f t="shared" si="115"/>
        <v>900</v>
      </c>
      <c r="S1838" s="26">
        <f t="shared" si="112"/>
        <v>1808.9999999999998</v>
      </c>
      <c r="T1838" s="26">
        <f>IF(K1838&lt;'User input'!$I$9,'User input'!$J$8,IF(K1838&lt;'User input'!$I$10,'User input'!$J$9,IF(K1838&lt;'User input'!$I$11,'User input'!$J$10,'User input'!$J$11)))*S1838</f>
        <v>54.269999999999989</v>
      </c>
      <c r="U1838" s="26">
        <f>K1838*'User input'!$J$17+'User input'!$J$16</f>
        <v>0.5</v>
      </c>
    </row>
    <row r="1839" spans="1:21" x14ac:dyDescent="0.25">
      <c r="A1839" s="18">
        <v>1888</v>
      </c>
      <c r="B1839" s="10" t="s">
        <v>5329</v>
      </c>
      <c r="C1839" s="10" t="s">
        <v>2805</v>
      </c>
      <c r="D1839" s="10" t="s">
        <v>28</v>
      </c>
      <c r="E1839" s="10" t="s">
        <v>29</v>
      </c>
      <c r="F1839" s="16">
        <v>30</v>
      </c>
      <c r="G1839" s="10" t="s">
        <v>5328</v>
      </c>
      <c r="H1839" s="10" t="s">
        <v>1969</v>
      </c>
      <c r="I1839" s="10" t="s">
        <v>122</v>
      </c>
      <c r="J1839" s="11">
        <v>43567</v>
      </c>
      <c r="K1839" s="16">
        <v>56</v>
      </c>
      <c r="L1839" s="10" t="s">
        <v>52</v>
      </c>
      <c r="M1839" s="10">
        <f t="shared" si="113"/>
        <v>2019</v>
      </c>
      <c r="N1839" s="10">
        <f t="shared" si="114"/>
        <v>4</v>
      </c>
      <c r="O1839" s="10" t="str">
        <f>VLOOKUP(L1839,'User input'!$D$6:$E$16,2,FALSE)</f>
        <v>Megawidget S</v>
      </c>
      <c r="P1839" s="10">
        <f>VLOOKUP(L1839,'User input'!$D$6:$G$16,3,FALSE)</f>
        <v>0.69</v>
      </c>
      <c r="Q1839" s="10">
        <f>VLOOKUP(L1839,'User input'!$D$6:$G$16,4,FALSE)</f>
        <v>24</v>
      </c>
      <c r="R1839" s="10">
        <f t="shared" si="115"/>
        <v>1344</v>
      </c>
      <c r="S1839" s="27">
        <f t="shared" si="112"/>
        <v>927.3599999999999</v>
      </c>
      <c r="T1839" s="27">
        <f>IF(K1839&lt;'User input'!$I$9,'User input'!$J$8,IF(K1839&lt;'User input'!$I$10,'User input'!$J$9,IF(K1839&lt;'User input'!$I$11,'User input'!$J$10,'User input'!$J$11)))*S1839</f>
        <v>46.367999999999995</v>
      </c>
      <c r="U1839" s="27">
        <f>K1839*'User input'!$J$17+'User input'!$J$16</f>
        <v>0.5</v>
      </c>
    </row>
    <row r="1840" spans="1:21" x14ac:dyDescent="0.25">
      <c r="A1840" s="17">
        <v>1889</v>
      </c>
      <c r="B1840" s="6" t="s">
        <v>1060</v>
      </c>
      <c r="C1840" s="6" t="s">
        <v>258</v>
      </c>
      <c r="D1840" s="6" t="s">
        <v>28</v>
      </c>
      <c r="E1840" s="6" t="s">
        <v>29</v>
      </c>
      <c r="F1840" s="15">
        <v>90</v>
      </c>
      <c r="G1840" s="6" t="s">
        <v>5330</v>
      </c>
      <c r="H1840" s="6" t="s">
        <v>4258</v>
      </c>
      <c r="I1840" s="6" t="s">
        <v>1645</v>
      </c>
      <c r="J1840" s="7">
        <v>44279</v>
      </c>
      <c r="K1840" s="15">
        <v>84</v>
      </c>
      <c r="L1840" s="6" t="s">
        <v>33</v>
      </c>
      <c r="M1840" s="6">
        <f t="shared" si="113"/>
        <v>2021</v>
      </c>
      <c r="N1840" s="6">
        <f t="shared" si="114"/>
        <v>3</v>
      </c>
      <c r="O1840" s="6" t="str">
        <f>VLOOKUP(L1840,'User input'!$D$6:$E$16,2,FALSE)</f>
        <v>Megawidget L</v>
      </c>
      <c r="P1840" s="6">
        <f>VLOOKUP(L1840,'User input'!$D$6:$G$16,3,FALSE)</f>
        <v>1.79</v>
      </c>
      <c r="Q1840" s="6">
        <f>VLOOKUP(L1840,'User input'!$D$6:$G$16,4,FALSE)</f>
        <v>24</v>
      </c>
      <c r="R1840" s="6">
        <f t="shared" si="115"/>
        <v>2016</v>
      </c>
      <c r="S1840" s="26">
        <f t="shared" si="112"/>
        <v>3608.64</v>
      </c>
      <c r="T1840" s="26">
        <f>IF(K1840&lt;'User input'!$I$9,'User input'!$J$8,IF(K1840&lt;'User input'!$I$10,'User input'!$J$9,IF(K1840&lt;'User input'!$I$11,'User input'!$J$10,'User input'!$J$11)))*S1840</f>
        <v>180.43200000000002</v>
      </c>
      <c r="U1840" s="26">
        <f>K1840*'User input'!$J$17+'User input'!$J$16</f>
        <v>0.5</v>
      </c>
    </row>
    <row r="1841" spans="1:21" x14ac:dyDescent="0.25">
      <c r="A1841" s="18">
        <v>1890</v>
      </c>
      <c r="B1841" s="10" t="s">
        <v>5331</v>
      </c>
      <c r="C1841" s="10" t="s">
        <v>4690</v>
      </c>
      <c r="D1841" s="10" t="s">
        <v>28</v>
      </c>
      <c r="E1841" s="10" t="s">
        <v>29</v>
      </c>
      <c r="F1841" s="16">
        <v>90</v>
      </c>
      <c r="G1841" s="10" t="s">
        <v>5332</v>
      </c>
      <c r="H1841" s="10" t="s">
        <v>837</v>
      </c>
      <c r="I1841" s="10" t="s">
        <v>32</v>
      </c>
      <c r="J1841" s="11">
        <v>43597</v>
      </c>
      <c r="K1841" s="16">
        <v>73</v>
      </c>
      <c r="L1841" s="10" t="s">
        <v>52</v>
      </c>
      <c r="M1841" s="10">
        <f t="shared" si="113"/>
        <v>2019</v>
      </c>
      <c r="N1841" s="10">
        <f t="shared" si="114"/>
        <v>5</v>
      </c>
      <c r="O1841" s="10" t="str">
        <f>VLOOKUP(L1841,'User input'!$D$6:$E$16,2,FALSE)</f>
        <v>Megawidget S</v>
      </c>
      <c r="P1841" s="10">
        <f>VLOOKUP(L1841,'User input'!$D$6:$G$16,3,FALSE)</f>
        <v>0.69</v>
      </c>
      <c r="Q1841" s="10">
        <f>VLOOKUP(L1841,'User input'!$D$6:$G$16,4,FALSE)</f>
        <v>24</v>
      </c>
      <c r="R1841" s="10">
        <f t="shared" si="115"/>
        <v>1752</v>
      </c>
      <c r="S1841" s="27">
        <f t="shared" si="112"/>
        <v>1208.8799999999999</v>
      </c>
      <c r="T1841" s="27">
        <f>IF(K1841&lt;'User input'!$I$9,'User input'!$J$8,IF(K1841&lt;'User input'!$I$10,'User input'!$J$9,IF(K1841&lt;'User input'!$I$11,'User input'!$J$10,'User input'!$J$11)))*S1841</f>
        <v>60.443999999999996</v>
      </c>
      <c r="U1841" s="27">
        <f>K1841*'User input'!$J$17+'User input'!$J$16</f>
        <v>0.5</v>
      </c>
    </row>
    <row r="1842" spans="1:21" x14ac:dyDescent="0.25">
      <c r="A1842" s="17">
        <v>1891</v>
      </c>
      <c r="B1842" s="6" t="s">
        <v>4062</v>
      </c>
      <c r="C1842" s="6" t="s">
        <v>4709</v>
      </c>
      <c r="D1842" s="6" t="s">
        <v>28</v>
      </c>
      <c r="E1842" s="6" t="s">
        <v>29</v>
      </c>
      <c r="F1842" s="15">
        <v>90</v>
      </c>
      <c r="G1842" s="6" t="s">
        <v>5333</v>
      </c>
      <c r="H1842" s="6" t="s">
        <v>915</v>
      </c>
      <c r="I1842" s="6" t="s">
        <v>176</v>
      </c>
      <c r="J1842" s="7">
        <v>43651</v>
      </c>
      <c r="K1842" s="15">
        <v>81</v>
      </c>
      <c r="L1842" s="6" t="s">
        <v>20</v>
      </c>
      <c r="M1842" s="6">
        <f t="shared" si="113"/>
        <v>2019</v>
      </c>
      <c r="N1842" s="6">
        <f t="shared" si="114"/>
        <v>7</v>
      </c>
      <c r="O1842" s="6" t="str">
        <f>VLOOKUP(L1842,'User input'!$D$6:$E$16,2,FALSE)</f>
        <v>Hyperwotsit</v>
      </c>
      <c r="P1842" s="6">
        <f>VLOOKUP(L1842,'User input'!$D$6:$G$16,3,FALSE)</f>
        <v>2.0099999999999998</v>
      </c>
      <c r="Q1842" s="6">
        <f>VLOOKUP(L1842,'User input'!$D$6:$G$16,4,FALSE)</f>
        <v>20</v>
      </c>
      <c r="R1842" s="6">
        <f t="shared" si="115"/>
        <v>1620</v>
      </c>
      <c r="S1842" s="26">
        <f t="shared" si="112"/>
        <v>3256.2</v>
      </c>
      <c r="T1842" s="26">
        <f>IF(K1842&lt;'User input'!$I$9,'User input'!$J$8,IF(K1842&lt;'User input'!$I$10,'User input'!$J$9,IF(K1842&lt;'User input'!$I$11,'User input'!$J$10,'User input'!$J$11)))*S1842</f>
        <v>162.81</v>
      </c>
      <c r="U1842" s="26">
        <f>K1842*'User input'!$J$17+'User input'!$J$16</f>
        <v>0.5</v>
      </c>
    </row>
    <row r="1843" spans="1:21" x14ac:dyDescent="0.25">
      <c r="A1843" s="18">
        <v>1892</v>
      </c>
      <c r="B1843" s="10" t="s">
        <v>5334</v>
      </c>
      <c r="C1843" s="10" t="s">
        <v>5335</v>
      </c>
      <c r="D1843" s="10" t="s">
        <v>15</v>
      </c>
      <c r="E1843" s="10" t="s">
        <v>16</v>
      </c>
      <c r="F1843" s="16">
        <v>90</v>
      </c>
      <c r="G1843" s="10" t="s">
        <v>5336</v>
      </c>
      <c r="H1843" s="10" t="s">
        <v>4871</v>
      </c>
      <c r="I1843" s="10" t="s">
        <v>108</v>
      </c>
      <c r="J1843" s="11">
        <v>43917</v>
      </c>
      <c r="K1843" s="16">
        <v>35</v>
      </c>
      <c r="L1843" s="10" t="s">
        <v>62</v>
      </c>
      <c r="M1843" s="10">
        <f t="shared" si="113"/>
        <v>2020</v>
      </c>
      <c r="N1843" s="10">
        <f t="shared" si="114"/>
        <v>3</v>
      </c>
      <c r="O1843" s="10" t="str">
        <f>VLOOKUP(L1843,'User input'!$D$6:$E$16,2,FALSE)</f>
        <v>Ultrathing V4</v>
      </c>
      <c r="P1843" s="10">
        <f>VLOOKUP(L1843,'User input'!$D$6:$G$16,3,FALSE)</f>
        <v>3.99</v>
      </c>
      <c r="Q1843" s="10">
        <f>VLOOKUP(L1843,'User input'!$D$6:$G$16,4,FALSE)</f>
        <v>24</v>
      </c>
      <c r="R1843" s="10">
        <f t="shared" si="115"/>
        <v>840</v>
      </c>
      <c r="S1843" s="27">
        <f t="shared" si="112"/>
        <v>3351.6000000000004</v>
      </c>
      <c r="T1843" s="27">
        <f>IF(K1843&lt;'User input'!$I$9,'User input'!$J$8,IF(K1843&lt;'User input'!$I$10,'User input'!$J$9,IF(K1843&lt;'User input'!$I$11,'User input'!$J$10,'User input'!$J$11)))*S1843</f>
        <v>100.548</v>
      </c>
      <c r="U1843" s="27">
        <f>K1843*'User input'!$J$17+'User input'!$J$16</f>
        <v>0.5</v>
      </c>
    </row>
    <row r="1844" spans="1:21" x14ac:dyDescent="0.25">
      <c r="A1844" s="17">
        <v>1893</v>
      </c>
      <c r="B1844" s="6" t="s">
        <v>5337</v>
      </c>
      <c r="C1844" s="6" t="s">
        <v>2213</v>
      </c>
      <c r="D1844" s="6" t="s">
        <v>41</v>
      </c>
      <c r="E1844" s="6" t="s">
        <v>16</v>
      </c>
      <c r="F1844" s="15">
        <v>30</v>
      </c>
      <c r="G1844" s="6" t="s">
        <v>5338</v>
      </c>
      <c r="H1844" s="6" t="s">
        <v>4901</v>
      </c>
      <c r="I1844" s="6" t="s">
        <v>300</v>
      </c>
      <c r="J1844" s="7">
        <v>44103</v>
      </c>
      <c r="K1844" s="15">
        <v>63</v>
      </c>
      <c r="L1844" s="6" t="s">
        <v>33</v>
      </c>
      <c r="M1844" s="6">
        <f t="shared" si="113"/>
        <v>2020</v>
      </c>
      <c r="N1844" s="6">
        <f t="shared" si="114"/>
        <v>9</v>
      </c>
      <c r="O1844" s="6" t="str">
        <f>VLOOKUP(L1844,'User input'!$D$6:$E$16,2,FALSE)</f>
        <v>Megawidget L</v>
      </c>
      <c r="P1844" s="6">
        <f>VLOOKUP(L1844,'User input'!$D$6:$G$16,3,FALSE)</f>
        <v>1.79</v>
      </c>
      <c r="Q1844" s="6">
        <f>VLOOKUP(L1844,'User input'!$D$6:$G$16,4,FALSE)</f>
        <v>24</v>
      </c>
      <c r="R1844" s="6">
        <f t="shared" si="115"/>
        <v>1512</v>
      </c>
      <c r="S1844" s="26">
        <f t="shared" si="112"/>
        <v>2706.48</v>
      </c>
      <c r="T1844" s="26">
        <f>IF(K1844&lt;'User input'!$I$9,'User input'!$J$8,IF(K1844&lt;'User input'!$I$10,'User input'!$J$9,IF(K1844&lt;'User input'!$I$11,'User input'!$J$10,'User input'!$J$11)))*S1844</f>
        <v>135.32400000000001</v>
      </c>
      <c r="U1844" s="26">
        <f>K1844*'User input'!$J$17+'User input'!$J$16</f>
        <v>0.5</v>
      </c>
    </row>
    <row r="1845" spans="1:21" x14ac:dyDescent="0.25">
      <c r="A1845" s="18">
        <v>1894</v>
      </c>
      <c r="B1845" s="10" t="s">
        <v>5339</v>
      </c>
      <c r="C1845" s="10" t="s">
        <v>5340</v>
      </c>
      <c r="D1845" s="10" t="s">
        <v>28</v>
      </c>
      <c r="E1845" s="10" t="s">
        <v>29</v>
      </c>
      <c r="F1845" s="16">
        <v>60</v>
      </c>
      <c r="G1845" s="10" t="s">
        <v>5341</v>
      </c>
      <c r="H1845" s="10" t="s">
        <v>37</v>
      </c>
      <c r="I1845" s="10" t="s">
        <v>38</v>
      </c>
      <c r="J1845" s="11">
        <v>44194</v>
      </c>
      <c r="K1845" s="16">
        <v>5</v>
      </c>
      <c r="L1845" s="10" t="s">
        <v>62</v>
      </c>
      <c r="M1845" s="10">
        <f t="shared" si="113"/>
        <v>2020</v>
      </c>
      <c r="N1845" s="10">
        <f t="shared" si="114"/>
        <v>12</v>
      </c>
      <c r="O1845" s="10" t="str">
        <f>VLOOKUP(L1845,'User input'!$D$6:$E$16,2,FALSE)</f>
        <v>Ultrathing V4</v>
      </c>
      <c r="P1845" s="10">
        <f>VLOOKUP(L1845,'User input'!$D$6:$G$16,3,FALSE)</f>
        <v>3.99</v>
      </c>
      <c r="Q1845" s="10">
        <f>VLOOKUP(L1845,'User input'!$D$6:$G$16,4,FALSE)</f>
        <v>24</v>
      </c>
      <c r="R1845" s="10">
        <f t="shared" si="115"/>
        <v>120</v>
      </c>
      <c r="S1845" s="27">
        <f t="shared" si="112"/>
        <v>478.8</v>
      </c>
      <c r="T1845" s="27">
        <f>IF(K1845&lt;'User input'!$I$9,'User input'!$J$8,IF(K1845&lt;'User input'!$I$10,'User input'!$J$9,IF(K1845&lt;'User input'!$I$11,'User input'!$J$10,'User input'!$J$11)))*S1845</f>
        <v>0</v>
      </c>
      <c r="U1845" s="27">
        <f>K1845*'User input'!$J$17+'User input'!$J$16</f>
        <v>0.5</v>
      </c>
    </row>
    <row r="1846" spans="1:21" x14ac:dyDescent="0.25">
      <c r="A1846" s="17">
        <v>1895</v>
      </c>
      <c r="B1846" s="6" t="s">
        <v>5342</v>
      </c>
      <c r="C1846" s="6" t="s">
        <v>5343</v>
      </c>
      <c r="D1846" s="6" t="s">
        <v>15</v>
      </c>
      <c r="E1846" s="6" t="s">
        <v>16</v>
      </c>
      <c r="F1846" s="15">
        <v>30</v>
      </c>
      <c r="G1846" s="6" t="s">
        <v>5344</v>
      </c>
      <c r="H1846" s="6" t="s">
        <v>5103</v>
      </c>
      <c r="I1846" s="6" t="s">
        <v>25</v>
      </c>
      <c r="J1846" s="7">
        <v>44149</v>
      </c>
      <c r="K1846" s="15">
        <v>70</v>
      </c>
      <c r="L1846" s="6" t="s">
        <v>99</v>
      </c>
      <c r="M1846" s="6">
        <f t="shared" si="113"/>
        <v>2020</v>
      </c>
      <c r="N1846" s="6">
        <f t="shared" si="114"/>
        <v>11</v>
      </c>
      <c r="O1846" s="6" t="str">
        <f>VLOOKUP(L1846,'User input'!$D$6:$E$16,2,FALSE)</f>
        <v>Superwossname</v>
      </c>
      <c r="P1846" s="6">
        <f>VLOOKUP(L1846,'User input'!$D$6:$G$16,3,FALSE)</f>
        <v>3.49</v>
      </c>
      <c r="Q1846" s="6">
        <f>VLOOKUP(L1846,'User input'!$D$6:$G$16,4,FALSE)</f>
        <v>20</v>
      </c>
      <c r="R1846" s="6">
        <f t="shared" si="115"/>
        <v>1400</v>
      </c>
      <c r="S1846" s="26">
        <f t="shared" si="112"/>
        <v>4886</v>
      </c>
      <c r="T1846" s="26">
        <f>IF(K1846&lt;'User input'!$I$9,'User input'!$J$8,IF(K1846&lt;'User input'!$I$10,'User input'!$J$9,IF(K1846&lt;'User input'!$I$11,'User input'!$J$10,'User input'!$J$11)))*S1846</f>
        <v>244.3</v>
      </c>
      <c r="U1846" s="26">
        <f>K1846*'User input'!$J$17+'User input'!$J$16</f>
        <v>0.5</v>
      </c>
    </row>
    <row r="1847" spans="1:21" x14ac:dyDescent="0.25">
      <c r="A1847" s="18">
        <v>1896</v>
      </c>
      <c r="B1847" s="10" t="s">
        <v>5345</v>
      </c>
      <c r="C1847" s="10" t="s">
        <v>3909</v>
      </c>
      <c r="D1847" s="10" t="s">
        <v>28</v>
      </c>
      <c r="E1847" s="10" t="s">
        <v>29</v>
      </c>
      <c r="F1847" s="16">
        <v>90</v>
      </c>
      <c r="G1847" s="10" t="s">
        <v>5346</v>
      </c>
      <c r="H1847" s="10" t="s">
        <v>5222</v>
      </c>
      <c r="I1847" s="10" t="s">
        <v>32</v>
      </c>
      <c r="J1847" s="11">
        <v>43490</v>
      </c>
      <c r="K1847" s="16">
        <v>6</v>
      </c>
      <c r="L1847" s="10" t="s">
        <v>68</v>
      </c>
      <c r="M1847" s="10">
        <f t="shared" si="113"/>
        <v>2019</v>
      </c>
      <c r="N1847" s="10">
        <f t="shared" si="114"/>
        <v>1</v>
      </c>
      <c r="O1847" s="10" t="str">
        <f>VLOOKUP(L1847,'User input'!$D$6:$E$16,2,FALSE)</f>
        <v>Megawidget M</v>
      </c>
      <c r="P1847" s="10">
        <f>VLOOKUP(L1847,'User input'!$D$6:$G$16,3,FALSE)</f>
        <v>1.29</v>
      </c>
      <c r="Q1847" s="10">
        <f>VLOOKUP(L1847,'User input'!$D$6:$G$16,4,FALSE)</f>
        <v>24</v>
      </c>
      <c r="R1847" s="10">
        <f t="shared" si="115"/>
        <v>144</v>
      </c>
      <c r="S1847" s="27">
        <f t="shared" si="112"/>
        <v>185.76</v>
      </c>
      <c r="T1847" s="27">
        <f>IF(K1847&lt;'User input'!$I$9,'User input'!$J$8,IF(K1847&lt;'User input'!$I$10,'User input'!$J$9,IF(K1847&lt;'User input'!$I$11,'User input'!$J$10,'User input'!$J$11)))*S1847</f>
        <v>0</v>
      </c>
      <c r="U1847" s="27">
        <f>K1847*'User input'!$J$17+'User input'!$J$16</f>
        <v>0.5</v>
      </c>
    </row>
    <row r="1848" spans="1:21" x14ac:dyDescent="0.25">
      <c r="A1848" s="17">
        <v>1897</v>
      </c>
      <c r="B1848" s="6" t="s">
        <v>4219</v>
      </c>
      <c r="C1848" s="6" t="s">
        <v>5347</v>
      </c>
      <c r="D1848" s="6" t="s">
        <v>28</v>
      </c>
      <c r="E1848" s="6" t="s">
        <v>29</v>
      </c>
      <c r="F1848" s="15">
        <v>90</v>
      </c>
      <c r="G1848" s="6" t="s">
        <v>5348</v>
      </c>
      <c r="H1848" s="6" t="s">
        <v>2794</v>
      </c>
      <c r="I1848" s="6" t="s">
        <v>122</v>
      </c>
      <c r="J1848" s="7">
        <v>44267</v>
      </c>
      <c r="K1848" s="15">
        <v>92</v>
      </c>
      <c r="L1848" s="6" t="s">
        <v>44</v>
      </c>
      <c r="M1848" s="6">
        <f t="shared" si="113"/>
        <v>2021</v>
      </c>
      <c r="N1848" s="6">
        <f t="shared" si="114"/>
        <v>3</v>
      </c>
      <c r="O1848" s="6" t="str">
        <f>VLOOKUP(L1848,'User input'!$D$6:$E$16,2,FALSE)</f>
        <v>Gigastuff</v>
      </c>
      <c r="P1848" s="6">
        <f>VLOOKUP(L1848,'User input'!$D$6:$G$16,3,FALSE)</f>
        <v>1.89</v>
      </c>
      <c r="Q1848" s="6">
        <f>VLOOKUP(L1848,'User input'!$D$6:$G$16,4,FALSE)</f>
        <v>18</v>
      </c>
      <c r="R1848" s="6">
        <f t="shared" si="115"/>
        <v>1656</v>
      </c>
      <c r="S1848" s="26">
        <f t="shared" si="112"/>
        <v>3129.8399999999997</v>
      </c>
      <c r="T1848" s="26">
        <f>IF(K1848&lt;'User input'!$I$9,'User input'!$J$8,IF(K1848&lt;'User input'!$I$10,'User input'!$J$9,IF(K1848&lt;'User input'!$I$11,'User input'!$J$10,'User input'!$J$11)))*S1848</f>
        <v>156.49199999999999</v>
      </c>
      <c r="U1848" s="26">
        <f>K1848*'User input'!$J$17+'User input'!$J$16</f>
        <v>0.5</v>
      </c>
    </row>
    <row r="1849" spans="1:21" x14ac:dyDescent="0.25">
      <c r="A1849" s="18">
        <v>1898</v>
      </c>
      <c r="B1849" s="10" t="s">
        <v>5349</v>
      </c>
      <c r="C1849" s="10" t="s">
        <v>3874</v>
      </c>
      <c r="D1849" s="10" t="s">
        <v>15</v>
      </c>
      <c r="E1849" s="10" t="s">
        <v>16</v>
      </c>
      <c r="F1849" s="16">
        <v>90</v>
      </c>
      <c r="G1849" s="10" t="s">
        <v>5350</v>
      </c>
      <c r="H1849" s="10" t="s">
        <v>710</v>
      </c>
      <c r="I1849" s="10" t="s">
        <v>38</v>
      </c>
      <c r="J1849" s="11">
        <v>43870</v>
      </c>
      <c r="K1849" s="16">
        <v>43</v>
      </c>
      <c r="L1849" s="10" t="s">
        <v>44</v>
      </c>
      <c r="M1849" s="10">
        <f t="shared" si="113"/>
        <v>2020</v>
      </c>
      <c r="N1849" s="10">
        <f t="shared" si="114"/>
        <v>2</v>
      </c>
      <c r="O1849" s="10" t="str">
        <f>VLOOKUP(L1849,'User input'!$D$6:$E$16,2,FALSE)</f>
        <v>Gigastuff</v>
      </c>
      <c r="P1849" s="10">
        <f>VLOOKUP(L1849,'User input'!$D$6:$G$16,3,FALSE)</f>
        <v>1.89</v>
      </c>
      <c r="Q1849" s="10">
        <f>VLOOKUP(L1849,'User input'!$D$6:$G$16,4,FALSE)</f>
        <v>18</v>
      </c>
      <c r="R1849" s="10">
        <f t="shared" si="115"/>
        <v>774</v>
      </c>
      <c r="S1849" s="27">
        <f t="shared" si="112"/>
        <v>1462.86</v>
      </c>
      <c r="T1849" s="27">
        <f>IF(K1849&lt;'User input'!$I$9,'User input'!$J$8,IF(K1849&lt;'User input'!$I$10,'User input'!$J$9,IF(K1849&lt;'User input'!$I$11,'User input'!$J$10,'User input'!$J$11)))*S1849</f>
        <v>43.885799999999996</v>
      </c>
      <c r="U1849" s="27">
        <f>K1849*'User input'!$J$17+'User input'!$J$16</f>
        <v>0.5</v>
      </c>
    </row>
    <row r="1850" spans="1:21" x14ac:dyDescent="0.25">
      <c r="A1850" s="17">
        <v>1899</v>
      </c>
      <c r="B1850" s="6" t="s">
        <v>361</v>
      </c>
      <c r="C1850" s="6" t="s">
        <v>5351</v>
      </c>
      <c r="D1850" s="6" t="s">
        <v>49</v>
      </c>
      <c r="E1850" s="6" t="s">
        <v>16</v>
      </c>
      <c r="F1850" s="15">
        <v>60</v>
      </c>
      <c r="G1850" s="6" t="s">
        <v>5352</v>
      </c>
      <c r="H1850" s="6" t="s">
        <v>2315</v>
      </c>
      <c r="I1850" s="6" t="s">
        <v>171</v>
      </c>
      <c r="J1850" s="7">
        <v>44068</v>
      </c>
      <c r="K1850" s="15">
        <v>2</v>
      </c>
      <c r="L1850" s="6" t="s">
        <v>52</v>
      </c>
      <c r="M1850" s="6">
        <f t="shared" si="113"/>
        <v>2020</v>
      </c>
      <c r="N1850" s="6">
        <f t="shared" si="114"/>
        <v>8</v>
      </c>
      <c r="O1850" s="6" t="str">
        <f>VLOOKUP(L1850,'User input'!$D$6:$E$16,2,FALSE)</f>
        <v>Megawidget S</v>
      </c>
      <c r="P1850" s="6">
        <f>VLOOKUP(L1850,'User input'!$D$6:$G$16,3,FALSE)</f>
        <v>0.69</v>
      </c>
      <c r="Q1850" s="6">
        <f>VLOOKUP(L1850,'User input'!$D$6:$G$16,4,FALSE)</f>
        <v>24</v>
      </c>
      <c r="R1850" s="6">
        <f t="shared" si="115"/>
        <v>48</v>
      </c>
      <c r="S1850" s="26">
        <f t="shared" si="112"/>
        <v>33.119999999999997</v>
      </c>
      <c r="T1850" s="26">
        <f>IF(K1850&lt;'User input'!$I$9,'User input'!$J$8,IF(K1850&lt;'User input'!$I$10,'User input'!$J$9,IF(K1850&lt;'User input'!$I$11,'User input'!$J$10,'User input'!$J$11)))*S1850</f>
        <v>0</v>
      </c>
      <c r="U1850" s="26">
        <f>K1850*'User input'!$J$17+'User input'!$J$16</f>
        <v>0.5</v>
      </c>
    </row>
    <row r="1851" spans="1:21" x14ac:dyDescent="0.25">
      <c r="A1851" s="17">
        <v>1901</v>
      </c>
      <c r="B1851" s="6" t="s">
        <v>3148</v>
      </c>
      <c r="C1851" s="6" t="s">
        <v>552</v>
      </c>
      <c r="D1851" s="6" t="s">
        <v>28</v>
      </c>
      <c r="E1851" s="6" t="s">
        <v>29</v>
      </c>
      <c r="F1851" s="15">
        <v>90</v>
      </c>
      <c r="G1851" s="6" t="s">
        <v>5353</v>
      </c>
      <c r="H1851" s="6" t="s">
        <v>4021</v>
      </c>
      <c r="I1851" s="6" t="s">
        <v>176</v>
      </c>
      <c r="J1851" s="7">
        <v>43946</v>
      </c>
      <c r="K1851" s="15">
        <v>91</v>
      </c>
      <c r="L1851" s="6" t="s">
        <v>78</v>
      </c>
      <c r="M1851" s="6">
        <f t="shared" si="113"/>
        <v>2020</v>
      </c>
      <c r="N1851" s="6">
        <f t="shared" si="114"/>
        <v>4</v>
      </c>
      <c r="O1851" s="6" t="str">
        <f>VLOOKUP(L1851,'User input'!$D$6:$E$16,2,FALSE)</f>
        <v>Ultrathing V2</v>
      </c>
      <c r="P1851" s="6">
        <f>VLOOKUP(L1851,'User input'!$D$6:$G$16,3,FALSE)</f>
        <v>2.95</v>
      </c>
      <c r="Q1851" s="6">
        <f>VLOOKUP(L1851,'User input'!$D$6:$G$16,4,FALSE)</f>
        <v>20</v>
      </c>
      <c r="R1851" s="6">
        <f t="shared" si="115"/>
        <v>1820</v>
      </c>
      <c r="S1851" s="26">
        <f t="shared" si="112"/>
        <v>5369</v>
      </c>
      <c r="T1851" s="26">
        <f>IF(K1851&lt;'User input'!$I$9,'User input'!$J$8,IF(K1851&lt;'User input'!$I$10,'User input'!$J$9,IF(K1851&lt;'User input'!$I$11,'User input'!$J$10,'User input'!$J$11)))*S1851</f>
        <v>268.45</v>
      </c>
      <c r="U1851" s="26">
        <f>K1851*'User input'!$J$17+'User input'!$J$16</f>
        <v>0.5</v>
      </c>
    </row>
    <row r="1852" spans="1:21" x14ac:dyDescent="0.25">
      <c r="A1852" s="18">
        <v>1902</v>
      </c>
      <c r="B1852" s="10" t="s">
        <v>5354</v>
      </c>
      <c r="C1852" s="10" t="s">
        <v>5355</v>
      </c>
      <c r="D1852" s="10" t="s">
        <v>41</v>
      </c>
      <c r="E1852" s="10" t="s">
        <v>16</v>
      </c>
      <c r="F1852" s="16">
        <v>90</v>
      </c>
      <c r="G1852" s="10" t="s">
        <v>5356</v>
      </c>
      <c r="H1852" s="10" t="s">
        <v>5357</v>
      </c>
      <c r="I1852" s="10" t="s">
        <v>32</v>
      </c>
      <c r="J1852" s="11">
        <v>44213</v>
      </c>
      <c r="K1852" s="16">
        <v>6</v>
      </c>
      <c r="L1852" s="10" t="s">
        <v>39</v>
      </c>
      <c r="M1852" s="10">
        <f t="shared" si="113"/>
        <v>2021</v>
      </c>
      <c r="N1852" s="10">
        <f t="shared" si="114"/>
        <v>1</v>
      </c>
      <c r="O1852" s="10" t="str">
        <f>VLOOKUP(L1852,'User input'!$D$6:$E$16,2,FALSE)</f>
        <v>Ultrathing V1</v>
      </c>
      <c r="P1852" s="10">
        <f>VLOOKUP(L1852,'User input'!$D$6:$G$16,3,FALSE)</f>
        <v>1.79</v>
      </c>
      <c r="Q1852" s="10">
        <f>VLOOKUP(L1852,'User input'!$D$6:$G$16,4,FALSE)</f>
        <v>17</v>
      </c>
      <c r="R1852" s="10">
        <f t="shared" si="115"/>
        <v>102</v>
      </c>
      <c r="S1852" s="27">
        <f t="shared" si="112"/>
        <v>182.58</v>
      </c>
      <c r="T1852" s="27">
        <f>IF(K1852&lt;'User input'!$I$9,'User input'!$J$8,IF(K1852&lt;'User input'!$I$10,'User input'!$J$9,IF(K1852&lt;'User input'!$I$11,'User input'!$J$10,'User input'!$J$11)))*S1852</f>
        <v>0</v>
      </c>
      <c r="U1852" s="27">
        <f>K1852*'User input'!$J$17+'User input'!$J$16</f>
        <v>0.5</v>
      </c>
    </row>
    <row r="1853" spans="1:21" x14ac:dyDescent="0.25">
      <c r="A1853" s="17">
        <v>1903</v>
      </c>
      <c r="B1853" s="6" t="s">
        <v>5358</v>
      </c>
      <c r="C1853" s="6" t="s">
        <v>967</v>
      </c>
      <c r="D1853" s="6" t="s">
        <v>15</v>
      </c>
      <c r="E1853" s="6" t="s">
        <v>16</v>
      </c>
      <c r="F1853" s="15">
        <v>30</v>
      </c>
      <c r="G1853" s="6" t="s">
        <v>5359</v>
      </c>
      <c r="H1853" s="6" t="s">
        <v>5360</v>
      </c>
      <c r="I1853" s="6" t="s">
        <v>1194</v>
      </c>
      <c r="J1853" s="7">
        <v>43467</v>
      </c>
      <c r="K1853" s="15">
        <v>74</v>
      </c>
      <c r="L1853" s="6" t="s">
        <v>68</v>
      </c>
      <c r="M1853" s="6">
        <f t="shared" si="113"/>
        <v>2019</v>
      </c>
      <c r="N1853" s="6">
        <f t="shared" si="114"/>
        <v>1</v>
      </c>
      <c r="O1853" s="6" t="str">
        <f>VLOOKUP(L1853,'User input'!$D$6:$E$16,2,FALSE)</f>
        <v>Megawidget M</v>
      </c>
      <c r="P1853" s="6">
        <f>VLOOKUP(L1853,'User input'!$D$6:$G$16,3,FALSE)</f>
        <v>1.29</v>
      </c>
      <c r="Q1853" s="6">
        <f>VLOOKUP(L1853,'User input'!$D$6:$G$16,4,FALSE)</f>
        <v>24</v>
      </c>
      <c r="R1853" s="6">
        <f t="shared" si="115"/>
        <v>1776</v>
      </c>
      <c r="S1853" s="26">
        <f t="shared" si="112"/>
        <v>2291.04</v>
      </c>
      <c r="T1853" s="26">
        <f>IF(K1853&lt;'User input'!$I$9,'User input'!$J$8,IF(K1853&lt;'User input'!$I$10,'User input'!$J$9,IF(K1853&lt;'User input'!$I$11,'User input'!$J$10,'User input'!$J$11)))*S1853</f>
        <v>114.55200000000001</v>
      </c>
      <c r="U1853" s="26">
        <f>K1853*'User input'!$J$17+'User input'!$J$16</f>
        <v>0.5</v>
      </c>
    </row>
    <row r="1854" spans="1:21" x14ac:dyDescent="0.25">
      <c r="A1854" s="18">
        <v>1904</v>
      </c>
      <c r="B1854" s="10" t="s">
        <v>5361</v>
      </c>
      <c r="C1854" s="10" t="s">
        <v>5362</v>
      </c>
      <c r="D1854" s="10" t="s">
        <v>90</v>
      </c>
      <c r="E1854" s="10" t="s">
        <v>29</v>
      </c>
      <c r="F1854" s="16">
        <v>60</v>
      </c>
      <c r="G1854" s="10" t="s">
        <v>5363</v>
      </c>
      <c r="H1854" s="10" t="s">
        <v>946</v>
      </c>
      <c r="I1854" s="10" t="s">
        <v>93</v>
      </c>
      <c r="J1854" s="11">
        <v>43586</v>
      </c>
      <c r="K1854" s="16">
        <v>80</v>
      </c>
      <c r="L1854" s="10" t="s">
        <v>78</v>
      </c>
      <c r="M1854" s="10">
        <f t="shared" si="113"/>
        <v>2019</v>
      </c>
      <c r="N1854" s="10">
        <f t="shared" si="114"/>
        <v>5</v>
      </c>
      <c r="O1854" s="10" t="str">
        <f>VLOOKUP(L1854,'User input'!$D$6:$E$16,2,FALSE)</f>
        <v>Ultrathing V2</v>
      </c>
      <c r="P1854" s="10">
        <f>VLOOKUP(L1854,'User input'!$D$6:$G$16,3,FALSE)</f>
        <v>2.95</v>
      </c>
      <c r="Q1854" s="10">
        <f>VLOOKUP(L1854,'User input'!$D$6:$G$16,4,FALSE)</f>
        <v>20</v>
      </c>
      <c r="R1854" s="10">
        <f t="shared" si="115"/>
        <v>1600</v>
      </c>
      <c r="S1854" s="27">
        <f t="shared" si="112"/>
        <v>4720</v>
      </c>
      <c r="T1854" s="27">
        <f>IF(K1854&lt;'User input'!$I$9,'User input'!$J$8,IF(K1854&lt;'User input'!$I$10,'User input'!$J$9,IF(K1854&lt;'User input'!$I$11,'User input'!$J$10,'User input'!$J$11)))*S1854</f>
        <v>236</v>
      </c>
      <c r="U1854" s="27">
        <f>K1854*'User input'!$J$17+'User input'!$J$16</f>
        <v>0.5</v>
      </c>
    </row>
    <row r="1855" spans="1:21" x14ac:dyDescent="0.25">
      <c r="A1855" s="17">
        <v>1905</v>
      </c>
      <c r="B1855" s="6" t="s">
        <v>3503</v>
      </c>
      <c r="C1855" s="6" t="s">
        <v>5364</v>
      </c>
      <c r="D1855" s="6" t="s">
        <v>28</v>
      </c>
      <c r="E1855" s="6" t="s">
        <v>29</v>
      </c>
      <c r="F1855" s="15">
        <v>30</v>
      </c>
      <c r="G1855" s="6" t="s">
        <v>5365</v>
      </c>
      <c r="H1855" s="6" t="s">
        <v>4659</v>
      </c>
      <c r="I1855" s="6" t="s">
        <v>176</v>
      </c>
      <c r="J1855" s="7">
        <v>43494</v>
      </c>
      <c r="K1855" s="15">
        <v>13</v>
      </c>
      <c r="L1855" s="6" t="s">
        <v>78</v>
      </c>
      <c r="M1855" s="6">
        <f t="shared" si="113"/>
        <v>2019</v>
      </c>
      <c r="N1855" s="6">
        <f t="shared" si="114"/>
        <v>1</v>
      </c>
      <c r="O1855" s="6" t="str">
        <f>VLOOKUP(L1855,'User input'!$D$6:$E$16,2,FALSE)</f>
        <v>Ultrathing V2</v>
      </c>
      <c r="P1855" s="6">
        <f>VLOOKUP(L1855,'User input'!$D$6:$G$16,3,FALSE)</f>
        <v>2.95</v>
      </c>
      <c r="Q1855" s="6">
        <f>VLOOKUP(L1855,'User input'!$D$6:$G$16,4,FALSE)</f>
        <v>20</v>
      </c>
      <c r="R1855" s="6">
        <f t="shared" si="115"/>
        <v>260</v>
      </c>
      <c r="S1855" s="26">
        <f t="shared" si="112"/>
        <v>767</v>
      </c>
      <c r="T1855" s="26">
        <f>IF(K1855&lt;'User input'!$I$9,'User input'!$J$8,IF(K1855&lt;'User input'!$I$10,'User input'!$J$9,IF(K1855&lt;'User input'!$I$11,'User input'!$J$10,'User input'!$J$11)))*S1855</f>
        <v>0</v>
      </c>
      <c r="U1855" s="26">
        <f>K1855*'User input'!$J$17+'User input'!$J$16</f>
        <v>0.5</v>
      </c>
    </row>
    <row r="1856" spans="1:21" x14ac:dyDescent="0.25">
      <c r="A1856" s="18">
        <v>1906</v>
      </c>
      <c r="B1856" s="10" t="s">
        <v>5002</v>
      </c>
      <c r="C1856" s="10" t="s">
        <v>5366</v>
      </c>
      <c r="D1856" s="10" t="s">
        <v>49</v>
      </c>
      <c r="E1856" s="10" t="s">
        <v>16</v>
      </c>
      <c r="F1856" s="16">
        <v>30</v>
      </c>
      <c r="G1856" s="10" t="s">
        <v>5367</v>
      </c>
      <c r="H1856" s="10" t="s">
        <v>3546</v>
      </c>
      <c r="I1856" s="10" t="s">
        <v>32</v>
      </c>
      <c r="J1856" s="11">
        <v>44020</v>
      </c>
      <c r="K1856" s="16">
        <v>93</v>
      </c>
      <c r="L1856" s="10" t="s">
        <v>68</v>
      </c>
      <c r="M1856" s="10">
        <f t="shared" si="113"/>
        <v>2020</v>
      </c>
      <c r="N1856" s="10">
        <f t="shared" si="114"/>
        <v>7</v>
      </c>
      <c r="O1856" s="10" t="str">
        <f>VLOOKUP(L1856,'User input'!$D$6:$E$16,2,FALSE)</f>
        <v>Megawidget M</v>
      </c>
      <c r="P1856" s="10">
        <f>VLOOKUP(L1856,'User input'!$D$6:$G$16,3,FALSE)</f>
        <v>1.29</v>
      </c>
      <c r="Q1856" s="10">
        <f>VLOOKUP(L1856,'User input'!$D$6:$G$16,4,FALSE)</f>
        <v>24</v>
      </c>
      <c r="R1856" s="10">
        <f t="shared" si="115"/>
        <v>2232</v>
      </c>
      <c r="S1856" s="27">
        <f t="shared" si="112"/>
        <v>2879.28</v>
      </c>
      <c r="T1856" s="27">
        <f>IF(K1856&lt;'User input'!$I$9,'User input'!$J$8,IF(K1856&lt;'User input'!$I$10,'User input'!$J$9,IF(K1856&lt;'User input'!$I$11,'User input'!$J$10,'User input'!$J$11)))*S1856</f>
        <v>143.96400000000003</v>
      </c>
      <c r="U1856" s="27">
        <f>K1856*'User input'!$J$17+'User input'!$J$16</f>
        <v>0.5</v>
      </c>
    </row>
    <row r="1857" spans="1:21" x14ac:dyDescent="0.25">
      <c r="A1857" s="17">
        <v>1907</v>
      </c>
      <c r="B1857" s="6" t="s">
        <v>5368</v>
      </c>
      <c r="C1857" s="6" t="s">
        <v>4300</v>
      </c>
      <c r="D1857" s="6" t="s">
        <v>15</v>
      </c>
      <c r="E1857" s="6" t="s">
        <v>16</v>
      </c>
      <c r="F1857" s="15">
        <v>60</v>
      </c>
      <c r="G1857" s="6" t="s">
        <v>5369</v>
      </c>
      <c r="H1857" s="6" t="s">
        <v>3616</v>
      </c>
      <c r="I1857" s="6" t="s">
        <v>32</v>
      </c>
      <c r="J1857" s="7">
        <v>44066</v>
      </c>
      <c r="K1857" s="15">
        <v>76</v>
      </c>
      <c r="L1857" s="6" t="s">
        <v>44</v>
      </c>
      <c r="M1857" s="6">
        <f t="shared" si="113"/>
        <v>2020</v>
      </c>
      <c r="N1857" s="6">
        <f t="shared" si="114"/>
        <v>8</v>
      </c>
      <c r="O1857" s="6" t="str">
        <f>VLOOKUP(L1857,'User input'!$D$6:$E$16,2,FALSE)</f>
        <v>Gigastuff</v>
      </c>
      <c r="P1857" s="6">
        <f>VLOOKUP(L1857,'User input'!$D$6:$G$16,3,FALSE)</f>
        <v>1.89</v>
      </c>
      <c r="Q1857" s="6">
        <f>VLOOKUP(L1857,'User input'!$D$6:$G$16,4,FALSE)</f>
        <v>18</v>
      </c>
      <c r="R1857" s="6">
        <f t="shared" si="115"/>
        <v>1368</v>
      </c>
      <c r="S1857" s="26">
        <f t="shared" si="112"/>
        <v>2585.52</v>
      </c>
      <c r="T1857" s="26">
        <f>IF(K1857&lt;'User input'!$I$9,'User input'!$J$8,IF(K1857&lt;'User input'!$I$10,'User input'!$J$9,IF(K1857&lt;'User input'!$I$11,'User input'!$J$10,'User input'!$J$11)))*S1857</f>
        <v>129.27600000000001</v>
      </c>
      <c r="U1857" s="26">
        <f>K1857*'User input'!$J$17+'User input'!$J$16</f>
        <v>0.5</v>
      </c>
    </row>
    <row r="1858" spans="1:21" x14ac:dyDescent="0.25">
      <c r="A1858" s="18">
        <v>1908</v>
      </c>
      <c r="B1858" s="10" t="s">
        <v>4681</v>
      </c>
      <c r="C1858" s="10" t="s">
        <v>5370</v>
      </c>
      <c r="D1858" s="10" t="s">
        <v>28</v>
      </c>
      <c r="E1858" s="10" t="s">
        <v>29</v>
      </c>
      <c r="F1858" s="16">
        <v>60</v>
      </c>
      <c r="G1858" s="10" t="s">
        <v>5371</v>
      </c>
      <c r="H1858" s="10" t="s">
        <v>1102</v>
      </c>
      <c r="I1858" s="10" t="s">
        <v>32</v>
      </c>
      <c r="J1858" s="11">
        <v>43665</v>
      </c>
      <c r="K1858" s="16">
        <v>85</v>
      </c>
      <c r="L1858" s="10" t="s">
        <v>44</v>
      </c>
      <c r="M1858" s="10">
        <f t="shared" si="113"/>
        <v>2019</v>
      </c>
      <c r="N1858" s="10">
        <f t="shared" si="114"/>
        <v>7</v>
      </c>
      <c r="O1858" s="10" t="str">
        <f>VLOOKUP(L1858,'User input'!$D$6:$E$16,2,FALSE)</f>
        <v>Gigastuff</v>
      </c>
      <c r="P1858" s="10">
        <f>VLOOKUP(L1858,'User input'!$D$6:$G$16,3,FALSE)</f>
        <v>1.89</v>
      </c>
      <c r="Q1858" s="10">
        <f>VLOOKUP(L1858,'User input'!$D$6:$G$16,4,FALSE)</f>
        <v>18</v>
      </c>
      <c r="R1858" s="10">
        <f t="shared" si="115"/>
        <v>1530</v>
      </c>
      <c r="S1858" s="27">
        <f t="shared" si="112"/>
        <v>2891.7</v>
      </c>
      <c r="T1858" s="27">
        <f>IF(K1858&lt;'User input'!$I$9,'User input'!$J$8,IF(K1858&lt;'User input'!$I$10,'User input'!$J$9,IF(K1858&lt;'User input'!$I$11,'User input'!$J$10,'User input'!$J$11)))*S1858</f>
        <v>144.58500000000001</v>
      </c>
      <c r="U1858" s="27">
        <f>K1858*'User input'!$J$17+'User input'!$J$16</f>
        <v>0.5</v>
      </c>
    </row>
    <row r="1859" spans="1:21" x14ac:dyDescent="0.25">
      <c r="A1859" s="17">
        <v>1909</v>
      </c>
      <c r="B1859" s="6" t="s">
        <v>1229</v>
      </c>
      <c r="C1859" s="6" t="s">
        <v>5372</v>
      </c>
      <c r="D1859" s="6" t="s">
        <v>28</v>
      </c>
      <c r="E1859" s="6" t="s">
        <v>29</v>
      </c>
      <c r="F1859" s="15">
        <v>90</v>
      </c>
      <c r="G1859" s="6" t="s">
        <v>5373</v>
      </c>
      <c r="H1859" s="6" t="s">
        <v>5188</v>
      </c>
      <c r="I1859" s="6" t="s">
        <v>38</v>
      </c>
      <c r="J1859" s="7">
        <v>43928</v>
      </c>
      <c r="K1859" s="15">
        <v>65</v>
      </c>
      <c r="L1859" s="6" t="s">
        <v>52</v>
      </c>
      <c r="M1859" s="6">
        <f t="shared" si="113"/>
        <v>2020</v>
      </c>
      <c r="N1859" s="6">
        <f t="shared" si="114"/>
        <v>4</v>
      </c>
      <c r="O1859" s="6" t="str">
        <f>VLOOKUP(L1859,'User input'!$D$6:$E$16,2,FALSE)</f>
        <v>Megawidget S</v>
      </c>
      <c r="P1859" s="6">
        <f>VLOOKUP(L1859,'User input'!$D$6:$G$16,3,FALSE)</f>
        <v>0.69</v>
      </c>
      <c r="Q1859" s="6">
        <f>VLOOKUP(L1859,'User input'!$D$6:$G$16,4,FALSE)</f>
        <v>24</v>
      </c>
      <c r="R1859" s="6">
        <f t="shared" si="115"/>
        <v>1560</v>
      </c>
      <c r="S1859" s="26">
        <f t="shared" si="112"/>
        <v>1076.3999999999999</v>
      </c>
      <c r="T1859" s="26">
        <f>IF(K1859&lt;'User input'!$I$9,'User input'!$J$8,IF(K1859&lt;'User input'!$I$10,'User input'!$J$9,IF(K1859&lt;'User input'!$I$11,'User input'!$J$10,'User input'!$J$11)))*S1859</f>
        <v>53.819999999999993</v>
      </c>
      <c r="U1859" s="26">
        <f>K1859*'User input'!$J$17+'User input'!$J$16</f>
        <v>0.5</v>
      </c>
    </row>
    <row r="1860" spans="1:21" x14ac:dyDescent="0.25">
      <c r="A1860" s="18">
        <v>1910</v>
      </c>
      <c r="B1860" s="10" t="s">
        <v>5374</v>
      </c>
      <c r="C1860" s="10" t="s">
        <v>5198</v>
      </c>
      <c r="D1860" s="10" t="s">
        <v>15</v>
      </c>
      <c r="E1860" s="10" t="s">
        <v>16</v>
      </c>
      <c r="F1860" s="16">
        <v>30</v>
      </c>
      <c r="G1860" s="10" t="s">
        <v>5375</v>
      </c>
      <c r="H1860" s="10" t="s">
        <v>3281</v>
      </c>
      <c r="I1860" s="10" t="s">
        <v>122</v>
      </c>
      <c r="J1860" s="11">
        <v>44223</v>
      </c>
      <c r="K1860" s="16">
        <v>89</v>
      </c>
      <c r="L1860" s="10" t="s">
        <v>99</v>
      </c>
      <c r="M1860" s="10">
        <f t="shared" si="113"/>
        <v>2021</v>
      </c>
      <c r="N1860" s="10">
        <f t="shared" si="114"/>
        <v>1</v>
      </c>
      <c r="O1860" s="10" t="str">
        <f>VLOOKUP(L1860,'User input'!$D$6:$E$16,2,FALSE)</f>
        <v>Superwossname</v>
      </c>
      <c r="P1860" s="10">
        <f>VLOOKUP(L1860,'User input'!$D$6:$G$16,3,FALSE)</f>
        <v>3.49</v>
      </c>
      <c r="Q1860" s="10">
        <f>VLOOKUP(L1860,'User input'!$D$6:$G$16,4,FALSE)</f>
        <v>20</v>
      </c>
      <c r="R1860" s="10">
        <f t="shared" si="115"/>
        <v>1780</v>
      </c>
      <c r="S1860" s="27">
        <f t="shared" si="112"/>
        <v>6212.2000000000007</v>
      </c>
      <c r="T1860" s="27">
        <f>IF(K1860&lt;'User input'!$I$9,'User input'!$J$8,IF(K1860&lt;'User input'!$I$10,'User input'!$J$9,IF(K1860&lt;'User input'!$I$11,'User input'!$J$10,'User input'!$J$11)))*S1860</f>
        <v>310.61000000000007</v>
      </c>
      <c r="U1860" s="27">
        <f>K1860*'User input'!$J$17+'User input'!$J$16</f>
        <v>0.5</v>
      </c>
    </row>
    <row r="1861" spans="1:21" x14ac:dyDescent="0.25">
      <c r="A1861" s="17">
        <v>1911</v>
      </c>
      <c r="B1861" s="6" t="s">
        <v>4079</v>
      </c>
      <c r="C1861" s="6" t="s">
        <v>5376</v>
      </c>
      <c r="D1861" s="6" t="s">
        <v>28</v>
      </c>
      <c r="E1861" s="6" t="s">
        <v>29</v>
      </c>
      <c r="F1861" s="15">
        <v>60</v>
      </c>
      <c r="G1861" s="6" t="s">
        <v>5377</v>
      </c>
      <c r="H1861" s="6" t="s">
        <v>3193</v>
      </c>
      <c r="I1861" s="6" t="s">
        <v>32</v>
      </c>
      <c r="J1861" s="7">
        <v>44108</v>
      </c>
      <c r="K1861" s="15">
        <v>2</v>
      </c>
      <c r="L1861" s="6" t="s">
        <v>78</v>
      </c>
      <c r="M1861" s="6">
        <f t="shared" si="113"/>
        <v>2020</v>
      </c>
      <c r="N1861" s="6">
        <f t="shared" si="114"/>
        <v>10</v>
      </c>
      <c r="O1861" s="6" t="str">
        <f>VLOOKUP(L1861,'User input'!$D$6:$E$16,2,FALSE)</f>
        <v>Ultrathing V2</v>
      </c>
      <c r="P1861" s="6">
        <f>VLOOKUP(L1861,'User input'!$D$6:$G$16,3,FALSE)</f>
        <v>2.95</v>
      </c>
      <c r="Q1861" s="6">
        <f>VLOOKUP(L1861,'User input'!$D$6:$G$16,4,FALSE)</f>
        <v>20</v>
      </c>
      <c r="R1861" s="6">
        <f t="shared" si="115"/>
        <v>40</v>
      </c>
      <c r="S1861" s="26">
        <f t="shared" ref="S1861:S1924" si="116">R1861*P1861</f>
        <v>118</v>
      </c>
      <c r="T1861" s="26">
        <f>IF(K1861&lt;'User input'!$I$9,'User input'!$J$8,IF(K1861&lt;'User input'!$I$10,'User input'!$J$9,IF(K1861&lt;'User input'!$I$11,'User input'!$J$10,'User input'!$J$11)))*S1861</f>
        <v>0</v>
      </c>
      <c r="U1861" s="26">
        <f>K1861*'User input'!$J$17+'User input'!$J$16</f>
        <v>0.5</v>
      </c>
    </row>
    <row r="1862" spans="1:21" x14ac:dyDescent="0.25">
      <c r="A1862" s="18">
        <v>1912</v>
      </c>
      <c r="B1862" s="10" t="s">
        <v>5378</v>
      </c>
      <c r="C1862" s="10" t="s">
        <v>4515</v>
      </c>
      <c r="D1862" s="10" t="s">
        <v>15</v>
      </c>
      <c r="E1862" s="10" t="s">
        <v>16</v>
      </c>
      <c r="F1862" s="16">
        <v>30</v>
      </c>
      <c r="G1862" s="10" t="s">
        <v>5379</v>
      </c>
      <c r="H1862" s="10" t="s">
        <v>5380</v>
      </c>
      <c r="I1862" s="10" t="s">
        <v>32</v>
      </c>
      <c r="J1862" s="11">
        <v>44264</v>
      </c>
      <c r="K1862" s="16">
        <v>59</v>
      </c>
      <c r="L1862" s="10" t="s">
        <v>78</v>
      </c>
      <c r="M1862" s="10">
        <f t="shared" ref="M1862:M1925" si="117">YEAR(J1862)</f>
        <v>2021</v>
      </c>
      <c r="N1862" s="10">
        <f t="shared" ref="N1862:N1925" si="118">MONTH(J1862)</f>
        <v>3</v>
      </c>
      <c r="O1862" s="10" t="str">
        <f>VLOOKUP(L1862,'User input'!$D$6:$E$16,2,FALSE)</f>
        <v>Ultrathing V2</v>
      </c>
      <c r="P1862" s="10">
        <f>VLOOKUP(L1862,'User input'!$D$6:$G$16,3,FALSE)</f>
        <v>2.95</v>
      </c>
      <c r="Q1862" s="10">
        <f>VLOOKUP(L1862,'User input'!$D$6:$G$16,4,FALSE)</f>
        <v>20</v>
      </c>
      <c r="R1862" s="10">
        <f t="shared" ref="R1862:R1925" si="119">K1862*Q1862</f>
        <v>1180</v>
      </c>
      <c r="S1862" s="27">
        <f t="shared" si="116"/>
        <v>3481</v>
      </c>
      <c r="T1862" s="27">
        <f>IF(K1862&lt;'User input'!$I$9,'User input'!$J$8,IF(K1862&lt;'User input'!$I$10,'User input'!$J$9,IF(K1862&lt;'User input'!$I$11,'User input'!$J$10,'User input'!$J$11)))*S1862</f>
        <v>174.05</v>
      </c>
      <c r="U1862" s="27">
        <f>K1862*'User input'!$J$17+'User input'!$J$16</f>
        <v>0.5</v>
      </c>
    </row>
    <row r="1863" spans="1:21" x14ac:dyDescent="0.25">
      <c r="A1863" s="17">
        <v>1913</v>
      </c>
      <c r="B1863" s="6" t="s">
        <v>5381</v>
      </c>
      <c r="C1863" s="6" t="s">
        <v>1405</v>
      </c>
      <c r="D1863" s="6" t="s">
        <v>15</v>
      </c>
      <c r="E1863" s="6" t="s">
        <v>16</v>
      </c>
      <c r="F1863" s="15">
        <v>30</v>
      </c>
      <c r="G1863" s="6" t="s">
        <v>5382</v>
      </c>
      <c r="H1863" s="6" t="s">
        <v>1353</v>
      </c>
      <c r="I1863" s="6" t="s">
        <v>1354</v>
      </c>
      <c r="J1863" s="7">
        <v>44213</v>
      </c>
      <c r="K1863" s="15">
        <v>16</v>
      </c>
      <c r="L1863" s="6" t="s">
        <v>62</v>
      </c>
      <c r="M1863" s="6">
        <f t="shared" si="117"/>
        <v>2021</v>
      </c>
      <c r="N1863" s="6">
        <f t="shared" si="118"/>
        <v>1</v>
      </c>
      <c r="O1863" s="6" t="str">
        <f>VLOOKUP(L1863,'User input'!$D$6:$E$16,2,FALSE)</f>
        <v>Ultrathing V4</v>
      </c>
      <c r="P1863" s="6">
        <f>VLOOKUP(L1863,'User input'!$D$6:$G$16,3,FALSE)</f>
        <v>3.99</v>
      </c>
      <c r="Q1863" s="6">
        <f>VLOOKUP(L1863,'User input'!$D$6:$G$16,4,FALSE)</f>
        <v>24</v>
      </c>
      <c r="R1863" s="6">
        <f t="shared" si="119"/>
        <v>384</v>
      </c>
      <c r="S1863" s="26">
        <f t="shared" si="116"/>
        <v>1532.16</v>
      </c>
      <c r="T1863" s="26">
        <f>IF(K1863&lt;'User input'!$I$9,'User input'!$J$8,IF(K1863&lt;'User input'!$I$10,'User input'!$J$9,IF(K1863&lt;'User input'!$I$11,'User input'!$J$10,'User input'!$J$11)))*S1863</f>
        <v>0</v>
      </c>
      <c r="U1863" s="26">
        <f>K1863*'User input'!$J$17+'User input'!$J$16</f>
        <v>0.5</v>
      </c>
    </row>
    <row r="1864" spans="1:21" x14ac:dyDescent="0.25">
      <c r="A1864" s="18">
        <v>1914</v>
      </c>
      <c r="B1864" s="10" t="s">
        <v>1878</v>
      </c>
      <c r="C1864" s="10" t="s">
        <v>956</v>
      </c>
      <c r="D1864" s="10" t="s">
        <v>49</v>
      </c>
      <c r="E1864" s="10" t="s">
        <v>16</v>
      </c>
      <c r="F1864" s="16">
        <v>60</v>
      </c>
      <c r="G1864" s="10" t="s">
        <v>5383</v>
      </c>
      <c r="H1864" s="10" t="s">
        <v>5384</v>
      </c>
      <c r="I1864" s="10" t="s">
        <v>5385</v>
      </c>
      <c r="J1864" s="11">
        <v>43868</v>
      </c>
      <c r="K1864" s="16">
        <v>71</v>
      </c>
      <c r="L1864" s="10" t="s">
        <v>78</v>
      </c>
      <c r="M1864" s="10">
        <f t="shared" si="117"/>
        <v>2020</v>
      </c>
      <c r="N1864" s="10">
        <f t="shared" si="118"/>
        <v>2</v>
      </c>
      <c r="O1864" s="10" t="str">
        <f>VLOOKUP(L1864,'User input'!$D$6:$E$16,2,FALSE)</f>
        <v>Ultrathing V2</v>
      </c>
      <c r="P1864" s="10">
        <f>VLOOKUP(L1864,'User input'!$D$6:$G$16,3,FALSE)</f>
        <v>2.95</v>
      </c>
      <c r="Q1864" s="10">
        <f>VLOOKUP(L1864,'User input'!$D$6:$G$16,4,FALSE)</f>
        <v>20</v>
      </c>
      <c r="R1864" s="10">
        <f t="shared" si="119"/>
        <v>1420</v>
      </c>
      <c r="S1864" s="27">
        <f t="shared" si="116"/>
        <v>4189</v>
      </c>
      <c r="T1864" s="27">
        <f>IF(K1864&lt;'User input'!$I$9,'User input'!$J$8,IF(K1864&lt;'User input'!$I$10,'User input'!$J$9,IF(K1864&lt;'User input'!$I$11,'User input'!$J$10,'User input'!$J$11)))*S1864</f>
        <v>209.45000000000002</v>
      </c>
      <c r="U1864" s="27">
        <f>K1864*'User input'!$J$17+'User input'!$J$16</f>
        <v>0.5</v>
      </c>
    </row>
    <row r="1865" spans="1:21" x14ac:dyDescent="0.25">
      <c r="A1865" s="17">
        <v>1915</v>
      </c>
      <c r="B1865" s="6" t="s">
        <v>5386</v>
      </c>
      <c r="C1865" s="6" t="s">
        <v>4812</v>
      </c>
      <c r="D1865" s="6" t="s">
        <v>15</v>
      </c>
      <c r="E1865" s="6" t="s">
        <v>16</v>
      </c>
      <c r="F1865" s="15">
        <v>60</v>
      </c>
      <c r="G1865" s="6" t="s">
        <v>5383</v>
      </c>
      <c r="H1865" s="6" t="s">
        <v>5387</v>
      </c>
      <c r="I1865" s="6" t="s">
        <v>32</v>
      </c>
      <c r="J1865" s="7">
        <v>44506</v>
      </c>
      <c r="K1865" s="15">
        <v>99</v>
      </c>
      <c r="L1865" s="6" t="s">
        <v>78</v>
      </c>
      <c r="M1865" s="6">
        <f t="shared" si="117"/>
        <v>2021</v>
      </c>
      <c r="N1865" s="6">
        <f t="shared" si="118"/>
        <v>11</v>
      </c>
      <c r="O1865" s="6" t="str">
        <f>VLOOKUP(L1865,'User input'!$D$6:$E$16,2,FALSE)</f>
        <v>Ultrathing V2</v>
      </c>
      <c r="P1865" s="6">
        <f>VLOOKUP(L1865,'User input'!$D$6:$G$16,3,FALSE)</f>
        <v>2.95</v>
      </c>
      <c r="Q1865" s="6">
        <f>VLOOKUP(L1865,'User input'!$D$6:$G$16,4,FALSE)</f>
        <v>20</v>
      </c>
      <c r="R1865" s="6">
        <f t="shared" si="119"/>
        <v>1980</v>
      </c>
      <c r="S1865" s="26">
        <f t="shared" si="116"/>
        <v>5841</v>
      </c>
      <c r="T1865" s="26">
        <f>IF(K1865&lt;'User input'!$I$9,'User input'!$J$8,IF(K1865&lt;'User input'!$I$10,'User input'!$J$9,IF(K1865&lt;'User input'!$I$11,'User input'!$J$10,'User input'!$J$11)))*S1865</f>
        <v>292.05</v>
      </c>
      <c r="U1865" s="26">
        <f>K1865*'User input'!$J$17+'User input'!$J$16</f>
        <v>0.5</v>
      </c>
    </row>
    <row r="1866" spans="1:21" x14ac:dyDescent="0.25">
      <c r="A1866" s="18">
        <v>1916</v>
      </c>
      <c r="B1866" s="10" t="s">
        <v>5388</v>
      </c>
      <c r="C1866" s="10" t="s">
        <v>5389</v>
      </c>
      <c r="D1866" s="10" t="s">
        <v>49</v>
      </c>
      <c r="E1866" s="10" t="s">
        <v>16</v>
      </c>
      <c r="F1866" s="16">
        <v>60</v>
      </c>
      <c r="G1866" s="10" t="s">
        <v>10383</v>
      </c>
      <c r="H1866" s="10" t="s">
        <v>2739</v>
      </c>
      <c r="I1866" s="10" t="s">
        <v>185</v>
      </c>
      <c r="J1866" s="11">
        <v>43544</v>
      </c>
      <c r="K1866" s="16">
        <v>70</v>
      </c>
      <c r="L1866" s="10" t="s">
        <v>33</v>
      </c>
      <c r="M1866" s="10">
        <f t="shared" si="117"/>
        <v>2019</v>
      </c>
      <c r="N1866" s="10">
        <f t="shared" si="118"/>
        <v>3</v>
      </c>
      <c r="O1866" s="10" t="str">
        <f>VLOOKUP(L1866,'User input'!$D$6:$E$16,2,FALSE)</f>
        <v>Megawidget L</v>
      </c>
      <c r="P1866" s="10">
        <f>VLOOKUP(L1866,'User input'!$D$6:$G$16,3,FALSE)</f>
        <v>1.79</v>
      </c>
      <c r="Q1866" s="10">
        <f>VLOOKUP(L1866,'User input'!$D$6:$G$16,4,FALSE)</f>
        <v>24</v>
      </c>
      <c r="R1866" s="10">
        <f t="shared" si="119"/>
        <v>1680</v>
      </c>
      <c r="S1866" s="27">
        <f t="shared" si="116"/>
        <v>3007.2000000000003</v>
      </c>
      <c r="T1866" s="27">
        <f>IF(K1866&lt;'User input'!$I$9,'User input'!$J$8,IF(K1866&lt;'User input'!$I$10,'User input'!$J$9,IF(K1866&lt;'User input'!$I$11,'User input'!$J$10,'User input'!$J$11)))*S1866</f>
        <v>150.36000000000001</v>
      </c>
      <c r="U1866" s="27">
        <f>K1866*'User input'!$J$17+'User input'!$J$16</f>
        <v>0.5</v>
      </c>
    </row>
    <row r="1867" spans="1:21" x14ac:dyDescent="0.25">
      <c r="A1867" s="17">
        <v>1917</v>
      </c>
      <c r="B1867" s="6" t="s">
        <v>5391</v>
      </c>
      <c r="C1867" s="6" t="s">
        <v>5123</v>
      </c>
      <c r="D1867" s="6" t="s">
        <v>15</v>
      </c>
      <c r="E1867" s="6" t="s">
        <v>16</v>
      </c>
      <c r="F1867" s="15">
        <v>90</v>
      </c>
      <c r="G1867" s="6" t="s">
        <v>5392</v>
      </c>
      <c r="H1867" s="6" t="s">
        <v>152</v>
      </c>
      <c r="I1867" s="6" t="s">
        <v>25</v>
      </c>
      <c r="J1867" s="7">
        <v>44238</v>
      </c>
      <c r="K1867" s="15">
        <v>103</v>
      </c>
      <c r="L1867" s="6" t="s">
        <v>157</v>
      </c>
      <c r="M1867" s="6">
        <f t="shared" si="117"/>
        <v>2021</v>
      </c>
      <c r="N1867" s="6">
        <f t="shared" si="118"/>
        <v>2</v>
      </c>
      <c r="O1867" s="6" t="str">
        <f>VLOOKUP(L1867,'User input'!$D$6:$E$16,2,FALSE)</f>
        <v>Ultrathing V3</v>
      </c>
      <c r="P1867" s="6">
        <f>VLOOKUP(L1867,'User input'!$D$6:$G$16,3,FALSE)</f>
        <v>3.39</v>
      </c>
      <c r="Q1867" s="6">
        <f>VLOOKUP(L1867,'User input'!$D$6:$G$16,4,FALSE)</f>
        <v>24</v>
      </c>
      <c r="R1867" s="6">
        <f t="shared" si="119"/>
        <v>2472</v>
      </c>
      <c r="S1867" s="26">
        <f t="shared" si="116"/>
        <v>8380.08</v>
      </c>
      <c r="T1867" s="26">
        <f>IF(K1867&lt;'User input'!$I$9,'User input'!$J$8,IF(K1867&lt;'User input'!$I$10,'User input'!$J$9,IF(K1867&lt;'User input'!$I$11,'User input'!$J$10,'User input'!$J$11)))*S1867</f>
        <v>586.60560000000009</v>
      </c>
      <c r="U1867" s="26">
        <f>K1867*'User input'!$J$17+'User input'!$J$16</f>
        <v>0.5</v>
      </c>
    </row>
    <row r="1868" spans="1:21" x14ac:dyDescent="0.25">
      <c r="A1868" s="18">
        <v>1918</v>
      </c>
      <c r="B1868" s="10" t="s">
        <v>2105</v>
      </c>
      <c r="C1868" s="10" t="s">
        <v>2313</v>
      </c>
      <c r="D1868" s="10" t="s">
        <v>28</v>
      </c>
      <c r="E1868" s="10" t="s">
        <v>29</v>
      </c>
      <c r="F1868" s="16">
        <v>60</v>
      </c>
      <c r="G1868" s="10" t="s">
        <v>5393</v>
      </c>
      <c r="H1868" s="10" t="s">
        <v>3251</v>
      </c>
      <c r="I1868" s="10" t="s">
        <v>122</v>
      </c>
      <c r="J1868" s="11">
        <v>43916</v>
      </c>
      <c r="K1868" s="16">
        <v>12</v>
      </c>
      <c r="L1868" s="10" t="s">
        <v>62</v>
      </c>
      <c r="M1868" s="10">
        <f t="shared" si="117"/>
        <v>2020</v>
      </c>
      <c r="N1868" s="10">
        <f t="shared" si="118"/>
        <v>3</v>
      </c>
      <c r="O1868" s="10" t="str">
        <f>VLOOKUP(L1868,'User input'!$D$6:$E$16,2,FALSE)</f>
        <v>Ultrathing V4</v>
      </c>
      <c r="P1868" s="10">
        <f>VLOOKUP(L1868,'User input'!$D$6:$G$16,3,FALSE)</f>
        <v>3.99</v>
      </c>
      <c r="Q1868" s="10">
        <f>VLOOKUP(L1868,'User input'!$D$6:$G$16,4,FALSE)</f>
        <v>24</v>
      </c>
      <c r="R1868" s="10">
        <f t="shared" si="119"/>
        <v>288</v>
      </c>
      <c r="S1868" s="27">
        <f t="shared" si="116"/>
        <v>1149.1200000000001</v>
      </c>
      <c r="T1868" s="27">
        <f>IF(K1868&lt;'User input'!$I$9,'User input'!$J$8,IF(K1868&lt;'User input'!$I$10,'User input'!$J$9,IF(K1868&lt;'User input'!$I$11,'User input'!$J$10,'User input'!$J$11)))*S1868</f>
        <v>0</v>
      </c>
      <c r="U1868" s="27">
        <f>K1868*'User input'!$J$17+'User input'!$J$16</f>
        <v>0.5</v>
      </c>
    </row>
    <row r="1869" spans="1:21" x14ac:dyDescent="0.25">
      <c r="A1869" s="17">
        <v>1919</v>
      </c>
      <c r="B1869" s="6" t="s">
        <v>2970</v>
      </c>
      <c r="C1869" s="6" t="s">
        <v>5394</v>
      </c>
      <c r="D1869" s="6" t="s">
        <v>28</v>
      </c>
      <c r="E1869" s="6" t="s">
        <v>29</v>
      </c>
      <c r="F1869" s="15">
        <v>90</v>
      </c>
      <c r="G1869" s="6" t="s">
        <v>5395</v>
      </c>
      <c r="H1869" s="6" t="s">
        <v>1126</v>
      </c>
      <c r="I1869" s="6" t="s">
        <v>32</v>
      </c>
      <c r="J1869" s="7">
        <v>43725</v>
      </c>
      <c r="K1869" s="15">
        <v>19</v>
      </c>
      <c r="L1869" s="6" t="s">
        <v>68</v>
      </c>
      <c r="M1869" s="6">
        <f t="shared" si="117"/>
        <v>2019</v>
      </c>
      <c r="N1869" s="6">
        <f t="shared" si="118"/>
        <v>9</v>
      </c>
      <c r="O1869" s="6" t="str">
        <f>VLOOKUP(L1869,'User input'!$D$6:$E$16,2,FALSE)</f>
        <v>Megawidget M</v>
      </c>
      <c r="P1869" s="6">
        <f>VLOOKUP(L1869,'User input'!$D$6:$G$16,3,FALSE)</f>
        <v>1.29</v>
      </c>
      <c r="Q1869" s="6">
        <f>VLOOKUP(L1869,'User input'!$D$6:$G$16,4,FALSE)</f>
        <v>24</v>
      </c>
      <c r="R1869" s="6">
        <f t="shared" si="119"/>
        <v>456</v>
      </c>
      <c r="S1869" s="26">
        <f t="shared" si="116"/>
        <v>588.24</v>
      </c>
      <c r="T1869" s="26">
        <f>IF(K1869&lt;'User input'!$I$9,'User input'!$J$8,IF(K1869&lt;'User input'!$I$10,'User input'!$J$9,IF(K1869&lt;'User input'!$I$11,'User input'!$J$10,'User input'!$J$11)))*S1869</f>
        <v>0</v>
      </c>
      <c r="U1869" s="26">
        <f>K1869*'User input'!$J$17+'User input'!$J$16</f>
        <v>0.5</v>
      </c>
    </row>
    <row r="1870" spans="1:21" x14ac:dyDescent="0.25">
      <c r="A1870" s="18">
        <v>1920</v>
      </c>
      <c r="B1870" s="10" t="s">
        <v>5396</v>
      </c>
      <c r="C1870" s="10" t="s">
        <v>1899</v>
      </c>
      <c r="D1870" s="10" t="s">
        <v>49</v>
      </c>
      <c r="E1870" s="10" t="s">
        <v>16</v>
      </c>
      <c r="F1870" s="16">
        <v>30</v>
      </c>
      <c r="G1870" s="10" t="s">
        <v>5397</v>
      </c>
      <c r="H1870" s="10" t="s">
        <v>4148</v>
      </c>
      <c r="I1870" s="10" t="s">
        <v>32</v>
      </c>
      <c r="J1870" s="11">
        <v>43645</v>
      </c>
      <c r="K1870" s="16">
        <v>37</v>
      </c>
      <c r="L1870" s="10" t="s">
        <v>44</v>
      </c>
      <c r="M1870" s="10">
        <f t="shared" si="117"/>
        <v>2019</v>
      </c>
      <c r="N1870" s="10">
        <f t="shared" si="118"/>
        <v>6</v>
      </c>
      <c r="O1870" s="10" t="str">
        <f>VLOOKUP(L1870,'User input'!$D$6:$E$16,2,FALSE)</f>
        <v>Gigastuff</v>
      </c>
      <c r="P1870" s="10">
        <f>VLOOKUP(L1870,'User input'!$D$6:$G$16,3,FALSE)</f>
        <v>1.89</v>
      </c>
      <c r="Q1870" s="10">
        <f>VLOOKUP(L1870,'User input'!$D$6:$G$16,4,FALSE)</f>
        <v>18</v>
      </c>
      <c r="R1870" s="10">
        <f t="shared" si="119"/>
        <v>666</v>
      </c>
      <c r="S1870" s="27">
        <f t="shared" si="116"/>
        <v>1258.74</v>
      </c>
      <c r="T1870" s="27">
        <f>IF(K1870&lt;'User input'!$I$9,'User input'!$J$8,IF(K1870&lt;'User input'!$I$10,'User input'!$J$9,IF(K1870&lt;'User input'!$I$11,'User input'!$J$10,'User input'!$J$11)))*S1870</f>
        <v>37.7622</v>
      </c>
      <c r="U1870" s="27">
        <f>K1870*'User input'!$J$17+'User input'!$J$16</f>
        <v>0.5</v>
      </c>
    </row>
    <row r="1871" spans="1:21" x14ac:dyDescent="0.25">
      <c r="A1871" s="17">
        <v>1921</v>
      </c>
      <c r="B1871" s="6" t="s">
        <v>5039</v>
      </c>
      <c r="C1871" s="6" t="s">
        <v>5398</v>
      </c>
      <c r="D1871" s="6" t="s">
        <v>28</v>
      </c>
      <c r="E1871" s="6" t="s">
        <v>29</v>
      </c>
      <c r="F1871" s="15">
        <v>90</v>
      </c>
      <c r="G1871" s="6" t="s">
        <v>5399</v>
      </c>
      <c r="H1871" s="6" t="s">
        <v>988</v>
      </c>
      <c r="I1871" s="6" t="s">
        <v>32</v>
      </c>
      <c r="J1871" s="7">
        <v>44482</v>
      </c>
      <c r="K1871" s="15">
        <v>59</v>
      </c>
      <c r="L1871" s="6" t="s">
        <v>52</v>
      </c>
      <c r="M1871" s="6">
        <f t="shared" si="117"/>
        <v>2021</v>
      </c>
      <c r="N1871" s="6">
        <f t="shared" si="118"/>
        <v>10</v>
      </c>
      <c r="O1871" s="6" t="str">
        <f>VLOOKUP(L1871,'User input'!$D$6:$E$16,2,FALSE)</f>
        <v>Megawidget S</v>
      </c>
      <c r="P1871" s="6">
        <f>VLOOKUP(L1871,'User input'!$D$6:$G$16,3,FALSE)</f>
        <v>0.69</v>
      </c>
      <c r="Q1871" s="6">
        <f>VLOOKUP(L1871,'User input'!$D$6:$G$16,4,FALSE)</f>
        <v>24</v>
      </c>
      <c r="R1871" s="6">
        <f t="shared" si="119"/>
        <v>1416</v>
      </c>
      <c r="S1871" s="26">
        <f t="shared" si="116"/>
        <v>977.04</v>
      </c>
      <c r="T1871" s="26">
        <f>IF(K1871&lt;'User input'!$I$9,'User input'!$J$8,IF(K1871&lt;'User input'!$I$10,'User input'!$J$9,IF(K1871&lt;'User input'!$I$11,'User input'!$J$10,'User input'!$J$11)))*S1871</f>
        <v>48.852000000000004</v>
      </c>
      <c r="U1871" s="26">
        <f>K1871*'User input'!$J$17+'User input'!$J$16</f>
        <v>0.5</v>
      </c>
    </row>
    <row r="1872" spans="1:21" x14ac:dyDescent="0.25">
      <c r="A1872" s="18">
        <v>1922</v>
      </c>
      <c r="B1872" s="10" t="s">
        <v>5400</v>
      </c>
      <c r="C1872" s="10" t="s">
        <v>1690</v>
      </c>
      <c r="D1872" s="10" t="s">
        <v>49</v>
      </c>
      <c r="E1872" s="10" t="s">
        <v>16</v>
      </c>
      <c r="F1872" s="16">
        <v>90</v>
      </c>
      <c r="G1872" s="10" t="s">
        <v>5399</v>
      </c>
      <c r="H1872" s="10" t="s">
        <v>5401</v>
      </c>
      <c r="I1872" s="10" t="s">
        <v>32</v>
      </c>
      <c r="J1872" s="11">
        <v>43513</v>
      </c>
      <c r="K1872" s="16">
        <v>36</v>
      </c>
      <c r="L1872" s="10" t="s">
        <v>68</v>
      </c>
      <c r="M1872" s="10">
        <f t="shared" si="117"/>
        <v>2019</v>
      </c>
      <c r="N1872" s="10">
        <f t="shared" si="118"/>
        <v>2</v>
      </c>
      <c r="O1872" s="10" t="str">
        <f>VLOOKUP(L1872,'User input'!$D$6:$E$16,2,FALSE)</f>
        <v>Megawidget M</v>
      </c>
      <c r="P1872" s="10">
        <f>VLOOKUP(L1872,'User input'!$D$6:$G$16,3,FALSE)</f>
        <v>1.29</v>
      </c>
      <c r="Q1872" s="10">
        <f>VLOOKUP(L1872,'User input'!$D$6:$G$16,4,FALSE)</f>
        <v>24</v>
      </c>
      <c r="R1872" s="10">
        <f t="shared" si="119"/>
        <v>864</v>
      </c>
      <c r="S1872" s="27">
        <f t="shared" si="116"/>
        <v>1114.56</v>
      </c>
      <c r="T1872" s="27">
        <f>IF(K1872&lt;'User input'!$I$9,'User input'!$J$8,IF(K1872&lt;'User input'!$I$10,'User input'!$J$9,IF(K1872&lt;'User input'!$I$11,'User input'!$J$10,'User input'!$J$11)))*S1872</f>
        <v>33.436799999999998</v>
      </c>
      <c r="U1872" s="27">
        <f>K1872*'User input'!$J$17+'User input'!$J$16</f>
        <v>0.5</v>
      </c>
    </row>
    <row r="1873" spans="1:21" x14ac:dyDescent="0.25">
      <c r="A1873" s="17">
        <v>1923</v>
      </c>
      <c r="B1873" s="6" t="s">
        <v>5402</v>
      </c>
      <c r="C1873" s="6" t="s">
        <v>3492</v>
      </c>
      <c r="D1873" s="6" t="s">
        <v>28</v>
      </c>
      <c r="E1873" s="6" t="s">
        <v>29</v>
      </c>
      <c r="F1873" s="15">
        <v>90</v>
      </c>
      <c r="G1873" s="6" t="s">
        <v>5403</v>
      </c>
      <c r="H1873" s="6" t="s">
        <v>3974</v>
      </c>
      <c r="I1873" s="6" t="s">
        <v>550</v>
      </c>
      <c r="J1873" s="7">
        <v>44404</v>
      </c>
      <c r="K1873" s="15">
        <v>34</v>
      </c>
      <c r="L1873" s="6" t="s">
        <v>33</v>
      </c>
      <c r="M1873" s="6">
        <f t="shared" si="117"/>
        <v>2021</v>
      </c>
      <c r="N1873" s="6">
        <f t="shared" si="118"/>
        <v>7</v>
      </c>
      <c r="O1873" s="6" t="str">
        <f>VLOOKUP(L1873,'User input'!$D$6:$E$16,2,FALSE)</f>
        <v>Megawidget L</v>
      </c>
      <c r="P1873" s="6">
        <f>VLOOKUP(L1873,'User input'!$D$6:$G$16,3,FALSE)</f>
        <v>1.79</v>
      </c>
      <c r="Q1873" s="6">
        <f>VLOOKUP(L1873,'User input'!$D$6:$G$16,4,FALSE)</f>
        <v>24</v>
      </c>
      <c r="R1873" s="6">
        <f t="shared" si="119"/>
        <v>816</v>
      </c>
      <c r="S1873" s="26">
        <f t="shared" si="116"/>
        <v>1460.64</v>
      </c>
      <c r="T1873" s="26">
        <f>IF(K1873&lt;'User input'!$I$9,'User input'!$J$8,IF(K1873&lt;'User input'!$I$10,'User input'!$J$9,IF(K1873&lt;'User input'!$I$11,'User input'!$J$10,'User input'!$J$11)))*S1873</f>
        <v>43.819200000000002</v>
      </c>
      <c r="U1873" s="26">
        <f>K1873*'User input'!$J$17+'User input'!$J$16</f>
        <v>0.5</v>
      </c>
    </row>
    <row r="1874" spans="1:21" x14ac:dyDescent="0.25">
      <c r="A1874" s="18">
        <v>1924</v>
      </c>
      <c r="B1874" s="10" t="s">
        <v>3897</v>
      </c>
      <c r="C1874" s="10" t="s">
        <v>5404</v>
      </c>
      <c r="D1874" s="10" t="s">
        <v>28</v>
      </c>
      <c r="E1874" s="10" t="s">
        <v>29</v>
      </c>
      <c r="F1874" s="16">
        <v>90</v>
      </c>
      <c r="G1874" s="10" t="s">
        <v>5405</v>
      </c>
      <c r="H1874" s="10" t="s">
        <v>4252</v>
      </c>
      <c r="I1874" s="10" t="s">
        <v>25</v>
      </c>
      <c r="J1874" s="11">
        <v>44091</v>
      </c>
      <c r="K1874" s="16">
        <v>34</v>
      </c>
      <c r="L1874" s="10" t="s">
        <v>68</v>
      </c>
      <c r="M1874" s="10">
        <f t="shared" si="117"/>
        <v>2020</v>
      </c>
      <c r="N1874" s="10">
        <f t="shared" si="118"/>
        <v>9</v>
      </c>
      <c r="O1874" s="10" t="str">
        <f>VLOOKUP(L1874,'User input'!$D$6:$E$16,2,FALSE)</f>
        <v>Megawidget M</v>
      </c>
      <c r="P1874" s="10">
        <f>VLOOKUP(L1874,'User input'!$D$6:$G$16,3,FALSE)</f>
        <v>1.29</v>
      </c>
      <c r="Q1874" s="10">
        <f>VLOOKUP(L1874,'User input'!$D$6:$G$16,4,FALSE)</f>
        <v>24</v>
      </c>
      <c r="R1874" s="10">
        <f t="shared" si="119"/>
        <v>816</v>
      </c>
      <c r="S1874" s="27">
        <f t="shared" si="116"/>
        <v>1052.6400000000001</v>
      </c>
      <c r="T1874" s="27">
        <f>IF(K1874&lt;'User input'!$I$9,'User input'!$J$8,IF(K1874&lt;'User input'!$I$10,'User input'!$J$9,IF(K1874&lt;'User input'!$I$11,'User input'!$J$10,'User input'!$J$11)))*S1874</f>
        <v>31.5792</v>
      </c>
      <c r="U1874" s="27">
        <f>K1874*'User input'!$J$17+'User input'!$J$16</f>
        <v>0.5</v>
      </c>
    </row>
    <row r="1875" spans="1:21" x14ac:dyDescent="0.25">
      <c r="A1875" s="17">
        <v>1925</v>
      </c>
      <c r="B1875" s="6" t="s">
        <v>5406</v>
      </c>
      <c r="C1875" s="6" t="s">
        <v>1620</v>
      </c>
      <c r="D1875" s="6" t="s">
        <v>15</v>
      </c>
      <c r="E1875" s="6" t="s">
        <v>16</v>
      </c>
      <c r="F1875" s="15">
        <v>90</v>
      </c>
      <c r="G1875" s="6" t="s">
        <v>5407</v>
      </c>
      <c r="H1875" s="6" t="s">
        <v>5408</v>
      </c>
      <c r="I1875" s="6" t="s">
        <v>32</v>
      </c>
      <c r="J1875" s="7">
        <v>44200</v>
      </c>
      <c r="K1875" s="15">
        <v>43</v>
      </c>
      <c r="L1875" s="6" t="s">
        <v>44</v>
      </c>
      <c r="M1875" s="6">
        <f t="shared" si="117"/>
        <v>2021</v>
      </c>
      <c r="N1875" s="6">
        <f t="shared" si="118"/>
        <v>1</v>
      </c>
      <c r="O1875" s="6" t="str">
        <f>VLOOKUP(L1875,'User input'!$D$6:$E$16,2,FALSE)</f>
        <v>Gigastuff</v>
      </c>
      <c r="P1875" s="6">
        <f>VLOOKUP(L1875,'User input'!$D$6:$G$16,3,FALSE)</f>
        <v>1.89</v>
      </c>
      <c r="Q1875" s="6">
        <f>VLOOKUP(L1875,'User input'!$D$6:$G$16,4,FALSE)</f>
        <v>18</v>
      </c>
      <c r="R1875" s="6">
        <f t="shared" si="119"/>
        <v>774</v>
      </c>
      <c r="S1875" s="26">
        <f t="shared" si="116"/>
        <v>1462.86</v>
      </c>
      <c r="T1875" s="26">
        <f>IF(K1875&lt;'User input'!$I$9,'User input'!$J$8,IF(K1875&lt;'User input'!$I$10,'User input'!$J$9,IF(K1875&lt;'User input'!$I$11,'User input'!$J$10,'User input'!$J$11)))*S1875</f>
        <v>43.885799999999996</v>
      </c>
      <c r="U1875" s="26">
        <f>K1875*'User input'!$J$17+'User input'!$J$16</f>
        <v>0.5</v>
      </c>
    </row>
    <row r="1876" spans="1:21" x14ac:dyDescent="0.25">
      <c r="A1876" s="18">
        <v>1926</v>
      </c>
      <c r="B1876" s="10" t="s">
        <v>1423</v>
      </c>
      <c r="C1876" s="10" t="s">
        <v>5409</v>
      </c>
      <c r="D1876" s="10" t="s">
        <v>49</v>
      </c>
      <c r="E1876" s="10" t="s">
        <v>16</v>
      </c>
      <c r="F1876" s="16">
        <v>90</v>
      </c>
      <c r="G1876" s="10" t="s">
        <v>5410</v>
      </c>
      <c r="H1876" s="10" t="s">
        <v>1159</v>
      </c>
      <c r="I1876" s="10" t="s">
        <v>87</v>
      </c>
      <c r="J1876" s="11">
        <v>43923</v>
      </c>
      <c r="K1876" s="16">
        <v>40</v>
      </c>
      <c r="L1876" s="10" t="s">
        <v>20</v>
      </c>
      <c r="M1876" s="10">
        <f t="shared" si="117"/>
        <v>2020</v>
      </c>
      <c r="N1876" s="10">
        <f t="shared" si="118"/>
        <v>4</v>
      </c>
      <c r="O1876" s="10" t="str">
        <f>VLOOKUP(L1876,'User input'!$D$6:$E$16,2,FALSE)</f>
        <v>Hyperwotsit</v>
      </c>
      <c r="P1876" s="10">
        <f>VLOOKUP(L1876,'User input'!$D$6:$G$16,3,FALSE)</f>
        <v>2.0099999999999998</v>
      </c>
      <c r="Q1876" s="10">
        <f>VLOOKUP(L1876,'User input'!$D$6:$G$16,4,FALSE)</f>
        <v>20</v>
      </c>
      <c r="R1876" s="10">
        <f t="shared" si="119"/>
        <v>800</v>
      </c>
      <c r="S1876" s="27">
        <f t="shared" si="116"/>
        <v>1607.9999999999998</v>
      </c>
      <c r="T1876" s="27">
        <f>IF(K1876&lt;'User input'!$I$9,'User input'!$J$8,IF(K1876&lt;'User input'!$I$10,'User input'!$J$9,IF(K1876&lt;'User input'!$I$11,'User input'!$J$10,'User input'!$J$11)))*S1876</f>
        <v>48.239999999999995</v>
      </c>
      <c r="U1876" s="27">
        <f>K1876*'User input'!$J$17+'User input'!$J$16</f>
        <v>0.5</v>
      </c>
    </row>
    <row r="1877" spans="1:21" x14ac:dyDescent="0.25">
      <c r="A1877" s="17">
        <v>1927</v>
      </c>
      <c r="B1877" s="6" t="s">
        <v>5411</v>
      </c>
      <c r="C1877" s="6" t="s">
        <v>5412</v>
      </c>
      <c r="D1877" s="6" t="s">
        <v>41</v>
      </c>
      <c r="E1877" s="6" t="s">
        <v>16</v>
      </c>
      <c r="F1877" s="15">
        <v>30</v>
      </c>
      <c r="G1877" s="6" t="s">
        <v>5413</v>
      </c>
      <c r="H1877" s="6" t="s">
        <v>996</v>
      </c>
      <c r="I1877" s="6" t="s">
        <v>32</v>
      </c>
      <c r="J1877" s="7">
        <v>43706</v>
      </c>
      <c r="K1877" s="15">
        <v>22</v>
      </c>
      <c r="L1877" s="6" t="s">
        <v>33</v>
      </c>
      <c r="M1877" s="6">
        <f t="shared" si="117"/>
        <v>2019</v>
      </c>
      <c r="N1877" s="6">
        <f t="shared" si="118"/>
        <v>8</v>
      </c>
      <c r="O1877" s="6" t="str">
        <f>VLOOKUP(L1877,'User input'!$D$6:$E$16,2,FALSE)</f>
        <v>Megawidget L</v>
      </c>
      <c r="P1877" s="6">
        <f>VLOOKUP(L1877,'User input'!$D$6:$G$16,3,FALSE)</f>
        <v>1.79</v>
      </c>
      <c r="Q1877" s="6">
        <f>VLOOKUP(L1877,'User input'!$D$6:$G$16,4,FALSE)</f>
        <v>24</v>
      </c>
      <c r="R1877" s="6">
        <f t="shared" si="119"/>
        <v>528</v>
      </c>
      <c r="S1877" s="26">
        <f t="shared" si="116"/>
        <v>945.12</v>
      </c>
      <c r="T1877" s="26">
        <f>IF(K1877&lt;'User input'!$I$9,'User input'!$J$8,IF(K1877&lt;'User input'!$I$10,'User input'!$J$9,IF(K1877&lt;'User input'!$I$11,'User input'!$J$10,'User input'!$J$11)))*S1877</f>
        <v>28.3536</v>
      </c>
      <c r="U1877" s="26">
        <f>K1877*'User input'!$J$17+'User input'!$J$16</f>
        <v>0.5</v>
      </c>
    </row>
    <row r="1878" spans="1:21" x14ac:dyDescent="0.25">
      <c r="A1878" s="18">
        <v>1928</v>
      </c>
      <c r="B1878" s="10" t="s">
        <v>5414</v>
      </c>
      <c r="C1878" s="10" t="s">
        <v>5177</v>
      </c>
      <c r="D1878" s="10" t="s">
        <v>28</v>
      </c>
      <c r="E1878" s="10" t="s">
        <v>29</v>
      </c>
      <c r="F1878" s="16">
        <v>60</v>
      </c>
      <c r="G1878" s="10" t="s">
        <v>5415</v>
      </c>
      <c r="H1878" s="10" t="s">
        <v>2324</v>
      </c>
      <c r="I1878" s="10" t="s">
        <v>32</v>
      </c>
      <c r="J1878" s="11">
        <v>43504</v>
      </c>
      <c r="K1878" s="16">
        <v>23</v>
      </c>
      <c r="L1878" s="10" t="s">
        <v>39</v>
      </c>
      <c r="M1878" s="10">
        <f t="shared" si="117"/>
        <v>2019</v>
      </c>
      <c r="N1878" s="10">
        <f t="shared" si="118"/>
        <v>2</v>
      </c>
      <c r="O1878" s="10" t="str">
        <f>VLOOKUP(L1878,'User input'!$D$6:$E$16,2,FALSE)</f>
        <v>Ultrathing V1</v>
      </c>
      <c r="P1878" s="10">
        <f>VLOOKUP(L1878,'User input'!$D$6:$G$16,3,FALSE)</f>
        <v>1.79</v>
      </c>
      <c r="Q1878" s="10">
        <f>VLOOKUP(L1878,'User input'!$D$6:$G$16,4,FALSE)</f>
        <v>17</v>
      </c>
      <c r="R1878" s="10">
        <f t="shared" si="119"/>
        <v>391</v>
      </c>
      <c r="S1878" s="27">
        <f t="shared" si="116"/>
        <v>699.89</v>
      </c>
      <c r="T1878" s="27">
        <f>IF(K1878&lt;'User input'!$I$9,'User input'!$J$8,IF(K1878&lt;'User input'!$I$10,'User input'!$J$9,IF(K1878&lt;'User input'!$I$11,'User input'!$J$10,'User input'!$J$11)))*S1878</f>
        <v>20.996700000000001</v>
      </c>
      <c r="U1878" s="27">
        <f>K1878*'User input'!$J$17+'User input'!$J$16</f>
        <v>0.5</v>
      </c>
    </row>
    <row r="1879" spans="1:21" x14ac:dyDescent="0.25">
      <c r="A1879" s="17">
        <v>1929</v>
      </c>
      <c r="B1879" s="6" t="s">
        <v>5416</v>
      </c>
      <c r="C1879" s="6" t="s">
        <v>1329</v>
      </c>
      <c r="D1879" s="6" t="s">
        <v>90</v>
      </c>
      <c r="E1879" s="6" t="s">
        <v>16</v>
      </c>
      <c r="F1879" s="15">
        <v>90</v>
      </c>
      <c r="G1879" s="6" t="s">
        <v>5417</v>
      </c>
      <c r="H1879" s="6" t="s">
        <v>3938</v>
      </c>
      <c r="I1879" s="6" t="s">
        <v>1569</v>
      </c>
      <c r="J1879" s="7">
        <v>43760</v>
      </c>
      <c r="K1879" s="15">
        <v>46</v>
      </c>
      <c r="L1879" s="6" t="s">
        <v>68</v>
      </c>
      <c r="M1879" s="6">
        <f t="shared" si="117"/>
        <v>2019</v>
      </c>
      <c r="N1879" s="6">
        <f t="shared" si="118"/>
        <v>10</v>
      </c>
      <c r="O1879" s="6" t="str">
        <f>VLOOKUP(L1879,'User input'!$D$6:$E$16,2,FALSE)</f>
        <v>Megawidget M</v>
      </c>
      <c r="P1879" s="6">
        <f>VLOOKUP(L1879,'User input'!$D$6:$G$16,3,FALSE)</f>
        <v>1.29</v>
      </c>
      <c r="Q1879" s="6">
        <f>VLOOKUP(L1879,'User input'!$D$6:$G$16,4,FALSE)</f>
        <v>24</v>
      </c>
      <c r="R1879" s="6">
        <f t="shared" si="119"/>
        <v>1104</v>
      </c>
      <c r="S1879" s="26">
        <f t="shared" si="116"/>
        <v>1424.16</v>
      </c>
      <c r="T1879" s="26">
        <f>IF(K1879&lt;'User input'!$I$9,'User input'!$J$8,IF(K1879&lt;'User input'!$I$10,'User input'!$J$9,IF(K1879&lt;'User input'!$I$11,'User input'!$J$10,'User input'!$J$11)))*S1879</f>
        <v>42.724800000000002</v>
      </c>
      <c r="U1879" s="26">
        <f>K1879*'User input'!$J$17+'User input'!$J$16</f>
        <v>0.5</v>
      </c>
    </row>
    <row r="1880" spans="1:21" x14ac:dyDescent="0.25">
      <c r="A1880" s="18">
        <v>1930</v>
      </c>
      <c r="B1880" s="10" t="s">
        <v>5418</v>
      </c>
      <c r="C1880" s="10" t="s">
        <v>5419</v>
      </c>
      <c r="D1880" s="10" t="s">
        <v>49</v>
      </c>
      <c r="E1880" s="10" t="s">
        <v>16</v>
      </c>
      <c r="F1880" s="16">
        <v>60</v>
      </c>
      <c r="G1880" s="10" t="s">
        <v>5420</v>
      </c>
      <c r="H1880" s="10" t="s">
        <v>595</v>
      </c>
      <c r="I1880" s="10" t="s">
        <v>32</v>
      </c>
      <c r="J1880" s="11">
        <v>44526</v>
      </c>
      <c r="K1880" s="16">
        <v>3</v>
      </c>
      <c r="L1880" s="10" t="s">
        <v>157</v>
      </c>
      <c r="M1880" s="10">
        <f t="shared" si="117"/>
        <v>2021</v>
      </c>
      <c r="N1880" s="10">
        <f t="shared" si="118"/>
        <v>11</v>
      </c>
      <c r="O1880" s="10" t="str">
        <f>VLOOKUP(L1880,'User input'!$D$6:$E$16,2,FALSE)</f>
        <v>Ultrathing V3</v>
      </c>
      <c r="P1880" s="10">
        <f>VLOOKUP(L1880,'User input'!$D$6:$G$16,3,FALSE)</f>
        <v>3.39</v>
      </c>
      <c r="Q1880" s="10">
        <f>VLOOKUP(L1880,'User input'!$D$6:$G$16,4,FALSE)</f>
        <v>24</v>
      </c>
      <c r="R1880" s="10">
        <f t="shared" si="119"/>
        <v>72</v>
      </c>
      <c r="S1880" s="27">
        <f t="shared" si="116"/>
        <v>244.08</v>
      </c>
      <c r="T1880" s="27">
        <f>IF(K1880&lt;'User input'!$I$9,'User input'!$J$8,IF(K1880&lt;'User input'!$I$10,'User input'!$J$9,IF(K1880&lt;'User input'!$I$11,'User input'!$J$10,'User input'!$J$11)))*S1880</f>
        <v>0</v>
      </c>
      <c r="U1880" s="27">
        <f>K1880*'User input'!$J$17+'User input'!$J$16</f>
        <v>0.5</v>
      </c>
    </row>
    <row r="1881" spans="1:21" x14ac:dyDescent="0.25">
      <c r="A1881" s="17">
        <v>1931</v>
      </c>
      <c r="B1881" s="6" t="s">
        <v>2243</v>
      </c>
      <c r="C1881" s="6" t="s">
        <v>2769</v>
      </c>
      <c r="D1881" s="6" t="s">
        <v>28</v>
      </c>
      <c r="E1881" s="6" t="s">
        <v>29</v>
      </c>
      <c r="F1881" s="15">
        <v>90</v>
      </c>
      <c r="G1881" s="6" t="s">
        <v>5421</v>
      </c>
      <c r="H1881" s="6" t="s">
        <v>5422</v>
      </c>
      <c r="I1881" s="6" t="s">
        <v>176</v>
      </c>
      <c r="J1881" s="7">
        <v>44070</v>
      </c>
      <c r="K1881" s="15">
        <v>33</v>
      </c>
      <c r="L1881" s="6" t="s">
        <v>157</v>
      </c>
      <c r="M1881" s="6">
        <f t="shared" si="117"/>
        <v>2020</v>
      </c>
      <c r="N1881" s="6">
        <f t="shared" si="118"/>
        <v>8</v>
      </c>
      <c r="O1881" s="6" t="str">
        <f>VLOOKUP(L1881,'User input'!$D$6:$E$16,2,FALSE)</f>
        <v>Ultrathing V3</v>
      </c>
      <c r="P1881" s="6">
        <f>VLOOKUP(L1881,'User input'!$D$6:$G$16,3,FALSE)</f>
        <v>3.39</v>
      </c>
      <c r="Q1881" s="6">
        <f>VLOOKUP(L1881,'User input'!$D$6:$G$16,4,FALSE)</f>
        <v>24</v>
      </c>
      <c r="R1881" s="6">
        <f t="shared" si="119"/>
        <v>792</v>
      </c>
      <c r="S1881" s="26">
        <f t="shared" si="116"/>
        <v>2684.88</v>
      </c>
      <c r="T1881" s="26">
        <f>IF(K1881&lt;'User input'!$I$9,'User input'!$J$8,IF(K1881&lt;'User input'!$I$10,'User input'!$J$9,IF(K1881&lt;'User input'!$I$11,'User input'!$J$10,'User input'!$J$11)))*S1881</f>
        <v>80.546400000000006</v>
      </c>
      <c r="U1881" s="26">
        <f>K1881*'User input'!$J$17+'User input'!$J$16</f>
        <v>0.5</v>
      </c>
    </row>
    <row r="1882" spans="1:21" x14ac:dyDescent="0.25">
      <c r="A1882" s="18">
        <v>1932</v>
      </c>
      <c r="B1882" s="10" t="s">
        <v>2881</v>
      </c>
      <c r="C1882" s="10" t="s">
        <v>5423</v>
      </c>
      <c r="D1882" s="10" t="s">
        <v>28</v>
      </c>
      <c r="E1882" s="10" t="s">
        <v>29</v>
      </c>
      <c r="F1882" s="16">
        <v>60</v>
      </c>
      <c r="G1882" s="10" t="s">
        <v>5424</v>
      </c>
      <c r="H1882" s="10" t="s">
        <v>1163</v>
      </c>
      <c r="I1882" s="10" t="s">
        <v>32</v>
      </c>
      <c r="J1882" s="11">
        <v>43535</v>
      </c>
      <c r="K1882" s="16">
        <v>35</v>
      </c>
      <c r="L1882" s="10" t="s">
        <v>44</v>
      </c>
      <c r="M1882" s="10">
        <f t="shared" si="117"/>
        <v>2019</v>
      </c>
      <c r="N1882" s="10">
        <f t="shared" si="118"/>
        <v>3</v>
      </c>
      <c r="O1882" s="10" t="str">
        <f>VLOOKUP(L1882,'User input'!$D$6:$E$16,2,FALSE)</f>
        <v>Gigastuff</v>
      </c>
      <c r="P1882" s="10">
        <f>VLOOKUP(L1882,'User input'!$D$6:$G$16,3,FALSE)</f>
        <v>1.89</v>
      </c>
      <c r="Q1882" s="10">
        <f>VLOOKUP(L1882,'User input'!$D$6:$G$16,4,FALSE)</f>
        <v>18</v>
      </c>
      <c r="R1882" s="10">
        <f t="shared" si="119"/>
        <v>630</v>
      </c>
      <c r="S1882" s="27">
        <f t="shared" si="116"/>
        <v>1190.7</v>
      </c>
      <c r="T1882" s="27">
        <f>IF(K1882&lt;'User input'!$I$9,'User input'!$J$8,IF(K1882&lt;'User input'!$I$10,'User input'!$J$9,IF(K1882&lt;'User input'!$I$11,'User input'!$J$10,'User input'!$J$11)))*S1882</f>
        <v>35.720999999999997</v>
      </c>
      <c r="U1882" s="27">
        <f>K1882*'User input'!$J$17+'User input'!$J$16</f>
        <v>0.5</v>
      </c>
    </row>
    <row r="1883" spans="1:21" x14ac:dyDescent="0.25">
      <c r="A1883" s="17">
        <v>1933</v>
      </c>
      <c r="B1883" s="6" t="s">
        <v>5425</v>
      </c>
      <c r="C1883" s="6" t="s">
        <v>5426</v>
      </c>
      <c r="D1883" s="6" t="s">
        <v>28</v>
      </c>
      <c r="E1883" s="6" t="s">
        <v>29</v>
      </c>
      <c r="F1883" s="15">
        <v>90</v>
      </c>
      <c r="G1883" s="6" t="s">
        <v>5427</v>
      </c>
      <c r="H1883" s="6" t="s">
        <v>1580</v>
      </c>
      <c r="I1883" s="6" t="s">
        <v>32</v>
      </c>
      <c r="J1883" s="7">
        <v>43469</v>
      </c>
      <c r="K1883" s="15">
        <v>69</v>
      </c>
      <c r="L1883" s="6" t="s">
        <v>62</v>
      </c>
      <c r="M1883" s="6">
        <f t="shared" si="117"/>
        <v>2019</v>
      </c>
      <c r="N1883" s="6">
        <f t="shared" si="118"/>
        <v>1</v>
      </c>
      <c r="O1883" s="6" t="str">
        <f>VLOOKUP(L1883,'User input'!$D$6:$E$16,2,FALSE)</f>
        <v>Ultrathing V4</v>
      </c>
      <c r="P1883" s="6">
        <f>VLOOKUP(L1883,'User input'!$D$6:$G$16,3,FALSE)</f>
        <v>3.99</v>
      </c>
      <c r="Q1883" s="6">
        <f>VLOOKUP(L1883,'User input'!$D$6:$G$16,4,FALSE)</f>
        <v>24</v>
      </c>
      <c r="R1883" s="6">
        <f t="shared" si="119"/>
        <v>1656</v>
      </c>
      <c r="S1883" s="26">
        <f t="shared" si="116"/>
        <v>6607.4400000000005</v>
      </c>
      <c r="T1883" s="26">
        <f>IF(K1883&lt;'User input'!$I$9,'User input'!$J$8,IF(K1883&lt;'User input'!$I$10,'User input'!$J$9,IF(K1883&lt;'User input'!$I$11,'User input'!$J$10,'User input'!$J$11)))*S1883</f>
        <v>330.37200000000007</v>
      </c>
      <c r="U1883" s="26">
        <f>K1883*'User input'!$J$17+'User input'!$J$16</f>
        <v>0.5</v>
      </c>
    </row>
    <row r="1884" spans="1:21" x14ac:dyDescent="0.25">
      <c r="A1884" s="18">
        <v>1934</v>
      </c>
      <c r="B1884" s="10" t="s">
        <v>5428</v>
      </c>
      <c r="C1884" s="10" t="s">
        <v>2313</v>
      </c>
      <c r="D1884" s="10" t="s">
        <v>41</v>
      </c>
      <c r="E1884" s="10" t="s">
        <v>16</v>
      </c>
      <c r="F1884" s="16">
        <v>60</v>
      </c>
      <c r="G1884" s="10" t="s">
        <v>5429</v>
      </c>
      <c r="H1884" s="10" t="s">
        <v>5430</v>
      </c>
      <c r="I1884" s="10" t="s">
        <v>32</v>
      </c>
      <c r="J1884" s="11">
        <v>43548</v>
      </c>
      <c r="K1884" s="16">
        <v>53</v>
      </c>
      <c r="L1884" s="10" t="s">
        <v>99</v>
      </c>
      <c r="M1884" s="10">
        <f t="shared" si="117"/>
        <v>2019</v>
      </c>
      <c r="N1884" s="10">
        <f t="shared" si="118"/>
        <v>3</v>
      </c>
      <c r="O1884" s="10" t="str">
        <f>VLOOKUP(L1884,'User input'!$D$6:$E$16,2,FALSE)</f>
        <v>Superwossname</v>
      </c>
      <c r="P1884" s="10">
        <f>VLOOKUP(L1884,'User input'!$D$6:$G$16,3,FALSE)</f>
        <v>3.49</v>
      </c>
      <c r="Q1884" s="10">
        <f>VLOOKUP(L1884,'User input'!$D$6:$G$16,4,FALSE)</f>
        <v>20</v>
      </c>
      <c r="R1884" s="10">
        <f t="shared" si="119"/>
        <v>1060</v>
      </c>
      <c r="S1884" s="27">
        <f t="shared" si="116"/>
        <v>3699.4</v>
      </c>
      <c r="T1884" s="27">
        <f>IF(K1884&lt;'User input'!$I$9,'User input'!$J$8,IF(K1884&lt;'User input'!$I$10,'User input'!$J$9,IF(K1884&lt;'User input'!$I$11,'User input'!$J$10,'User input'!$J$11)))*S1884</f>
        <v>184.97000000000003</v>
      </c>
      <c r="U1884" s="27">
        <f>K1884*'User input'!$J$17+'User input'!$J$16</f>
        <v>0.5</v>
      </c>
    </row>
    <row r="1885" spans="1:21" x14ac:dyDescent="0.25">
      <c r="A1885" s="17">
        <v>1935</v>
      </c>
      <c r="B1885" s="6" t="s">
        <v>652</v>
      </c>
      <c r="C1885" s="6" t="s">
        <v>1124</v>
      </c>
      <c r="D1885" s="6" t="s">
        <v>49</v>
      </c>
      <c r="E1885" s="6" t="s">
        <v>16</v>
      </c>
      <c r="F1885" s="15">
        <v>60</v>
      </c>
      <c r="G1885" s="6" t="s">
        <v>5431</v>
      </c>
      <c r="H1885" s="6" t="s">
        <v>5432</v>
      </c>
      <c r="I1885" s="6" t="s">
        <v>32</v>
      </c>
      <c r="J1885" s="7">
        <v>44346</v>
      </c>
      <c r="K1885" s="15">
        <v>88</v>
      </c>
      <c r="L1885" s="6" t="s">
        <v>52</v>
      </c>
      <c r="M1885" s="6">
        <f t="shared" si="117"/>
        <v>2021</v>
      </c>
      <c r="N1885" s="6">
        <f t="shared" si="118"/>
        <v>5</v>
      </c>
      <c r="O1885" s="6" t="str">
        <f>VLOOKUP(L1885,'User input'!$D$6:$E$16,2,FALSE)</f>
        <v>Megawidget S</v>
      </c>
      <c r="P1885" s="6">
        <f>VLOOKUP(L1885,'User input'!$D$6:$G$16,3,FALSE)</f>
        <v>0.69</v>
      </c>
      <c r="Q1885" s="6">
        <f>VLOOKUP(L1885,'User input'!$D$6:$G$16,4,FALSE)</f>
        <v>24</v>
      </c>
      <c r="R1885" s="6">
        <f t="shared" si="119"/>
        <v>2112</v>
      </c>
      <c r="S1885" s="26">
        <f t="shared" si="116"/>
        <v>1457.28</v>
      </c>
      <c r="T1885" s="26">
        <f>IF(K1885&lt;'User input'!$I$9,'User input'!$J$8,IF(K1885&lt;'User input'!$I$10,'User input'!$J$9,IF(K1885&lt;'User input'!$I$11,'User input'!$J$10,'User input'!$J$11)))*S1885</f>
        <v>72.864000000000004</v>
      </c>
      <c r="U1885" s="26">
        <f>K1885*'User input'!$J$17+'User input'!$J$16</f>
        <v>0.5</v>
      </c>
    </row>
    <row r="1886" spans="1:21" x14ac:dyDescent="0.25">
      <c r="A1886" s="18">
        <v>1936</v>
      </c>
      <c r="B1886" s="10" t="s">
        <v>4798</v>
      </c>
      <c r="C1886" s="10" t="s">
        <v>5433</v>
      </c>
      <c r="D1886" s="10" t="s">
        <v>28</v>
      </c>
      <c r="E1886" s="10" t="s">
        <v>29</v>
      </c>
      <c r="F1886" s="16">
        <v>90</v>
      </c>
      <c r="G1886" s="10" t="s">
        <v>5434</v>
      </c>
      <c r="H1886" s="10" t="s">
        <v>2955</v>
      </c>
      <c r="I1886" s="10" t="s">
        <v>25</v>
      </c>
      <c r="J1886" s="11">
        <v>43608</v>
      </c>
      <c r="K1886" s="16">
        <v>32</v>
      </c>
      <c r="L1886" s="10" t="s">
        <v>99</v>
      </c>
      <c r="M1886" s="10">
        <f t="shared" si="117"/>
        <v>2019</v>
      </c>
      <c r="N1886" s="10">
        <f t="shared" si="118"/>
        <v>5</v>
      </c>
      <c r="O1886" s="10" t="str">
        <f>VLOOKUP(L1886,'User input'!$D$6:$E$16,2,FALSE)</f>
        <v>Superwossname</v>
      </c>
      <c r="P1886" s="10">
        <f>VLOOKUP(L1886,'User input'!$D$6:$G$16,3,FALSE)</f>
        <v>3.49</v>
      </c>
      <c r="Q1886" s="10">
        <f>VLOOKUP(L1886,'User input'!$D$6:$G$16,4,FALSE)</f>
        <v>20</v>
      </c>
      <c r="R1886" s="10">
        <f t="shared" si="119"/>
        <v>640</v>
      </c>
      <c r="S1886" s="27">
        <f t="shared" si="116"/>
        <v>2233.6000000000004</v>
      </c>
      <c r="T1886" s="27">
        <f>IF(K1886&lt;'User input'!$I$9,'User input'!$J$8,IF(K1886&lt;'User input'!$I$10,'User input'!$J$9,IF(K1886&lt;'User input'!$I$11,'User input'!$J$10,'User input'!$J$11)))*S1886</f>
        <v>67.00800000000001</v>
      </c>
      <c r="U1886" s="27">
        <f>K1886*'User input'!$J$17+'User input'!$J$16</f>
        <v>0.5</v>
      </c>
    </row>
    <row r="1887" spans="1:21" x14ac:dyDescent="0.25">
      <c r="A1887" s="17">
        <v>1937</v>
      </c>
      <c r="B1887" s="6" t="s">
        <v>5435</v>
      </c>
      <c r="C1887" s="6" t="s">
        <v>1680</v>
      </c>
      <c r="D1887" s="6" t="s">
        <v>15</v>
      </c>
      <c r="E1887" s="6" t="s">
        <v>16</v>
      </c>
      <c r="F1887" s="15">
        <v>30</v>
      </c>
      <c r="G1887" s="6" t="s">
        <v>5436</v>
      </c>
      <c r="H1887" s="6" t="s">
        <v>768</v>
      </c>
      <c r="I1887" s="6" t="s">
        <v>32</v>
      </c>
      <c r="J1887" s="7">
        <v>44522</v>
      </c>
      <c r="K1887" s="15">
        <v>72</v>
      </c>
      <c r="L1887" s="6" t="s">
        <v>39</v>
      </c>
      <c r="M1887" s="6">
        <f t="shared" si="117"/>
        <v>2021</v>
      </c>
      <c r="N1887" s="6">
        <f t="shared" si="118"/>
        <v>11</v>
      </c>
      <c r="O1887" s="6" t="str">
        <f>VLOOKUP(L1887,'User input'!$D$6:$E$16,2,FALSE)</f>
        <v>Ultrathing V1</v>
      </c>
      <c r="P1887" s="6">
        <f>VLOOKUP(L1887,'User input'!$D$6:$G$16,3,FALSE)</f>
        <v>1.79</v>
      </c>
      <c r="Q1887" s="6">
        <f>VLOOKUP(L1887,'User input'!$D$6:$G$16,4,FALSE)</f>
        <v>17</v>
      </c>
      <c r="R1887" s="6">
        <f t="shared" si="119"/>
        <v>1224</v>
      </c>
      <c r="S1887" s="26">
        <f t="shared" si="116"/>
        <v>2190.96</v>
      </c>
      <c r="T1887" s="26">
        <f>IF(K1887&lt;'User input'!$I$9,'User input'!$J$8,IF(K1887&lt;'User input'!$I$10,'User input'!$J$9,IF(K1887&lt;'User input'!$I$11,'User input'!$J$10,'User input'!$J$11)))*S1887</f>
        <v>109.548</v>
      </c>
      <c r="U1887" s="26">
        <f>K1887*'User input'!$J$17+'User input'!$J$16</f>
        <v>0.5</v>
      </c>
    </row>
    <row r="1888" spans="1:21" x14ac:dyDescent="0.25">
      <c r="A1888" s="18">
        <v>1938</v>
      </c>
      <c r="B1888" s="10" t="s">
        <v>2701</v>
      </c>
      <c r="C1888" s="10" t="s">
        <v>208</v>
      </c>
      <c r="D1888" s="10" t="s">
        <v>15</v>
      </c>
      <c r="E1888" s="10" t="s">
        <v>16</v>
      </c>
      <c r="F1888" s="16">
        <v>60</v>
      </c>
      <c r="G1888" s="10" t="s">
        <v>5437</v>
      </c>
      <c r="H1888" s="10" t="s">
        <v>4021</v>
      </c>
      <c r="I1888" s="10" t="s">
        <v>176</v>
      </c>
      <c r="J1888" s="11">
        <v>44419</v>
      </c>
      <c r="K1888" s="16">
        <v>91</v>
      </c>
      <c r="L1888" s="10" t="s">
        <v>157</v>
      </c>
      <c r="M1888" s="10">
        <f t="shared" si="117"/>
        <v>2021</v>
      </c>
      <c r="N1888" s="10">
        <f t="shared" si="118"/>
        <v>8</v>
      </c>
      <c r="O1888" s="10" t="str">
        <f>VLOOKUP(L1888,'User input'!$D$6:$E$16,2,FALSE)</f>
        <v>Ultrathing V3</v>
      </c>
      <c r="P1888" s="10">
        <f>VLOOKUP(L1888,'User input'!$D$6:$G$16,3,FALSE)</f>
        <v>3.39</v>
      </c>
      <c r="Q1888" s="10">
        <f>VLOOKUP(L1888,'User input'!$D$6:$G$16,4,FALSE)</f>
        <v>24</v>
      </c>
      <c r="R1888" s="10">
        <f t="shared" si="119"/>
        <v>2184</v>
      </c>
      <c r="S1888" s="27">
        <f t="shared" si="116"/>
        <v>7403.76</v>
      </c>
      <c r="T1888" s="27">
        <f>IF(K1888&lt;'User input'!$I$9,'User input'!$J$8,IF(K1888&lt;'User input'!$I$10,'User input'!$J$9,IF(K1888&lt;'User input'!$I$11,'User input'!$J$10,'User input'!$J$11)))*S1888</f>
        <v>370.18800000000005</v>
      </c>
      <c r="U1888" s="27">
        <f>K1888*'User input'!$J$17+'User input'!$J$16</f>
        <v>0.5</v>
      </c>
    </row>
    <row r="1889" spans="1:21" x14ac:dyDescent="0.25">
      <c r="A1889" s="17">
        <v>1939</v>
      </c>
      <c r="B1889" s="6" t="s">
        <v>5438</v>
      </c>
      <c r="C1889" s="6" t="s">
        <v>154</v>
      </c>
      <c r="D1889" s="6" t="s">
        <v>28</v>
      </c>
      <c r="E1889" s="6" t="s">
        <v>29</v>
      </c>
      <c r="F1889" s="15">
        <v>90</v>
      </c>
      <c r="G1889" s="6" t="s">
        <v>5439</v>
      </c>
      <c r="H1889" s="6" t="s">
        <v>5440</v>
      </c>
      <c r="I1889" s="6" t="s">
        <v>1471</v>
      </c>
      <c r="J1889" s="7">
        <v>43740</v>
      </c>
      <c r="K1889" s="15">
        <v>35</v>
      </c>
      <c r="L1889" s="6" t="s">
        <v>78</v>
      </c>
      <c r="M1889" s="6">
        <f t="shared" si="117"/>
        <v>2019</v>
      </c>
      <c r="N1889" s="6">
        <f t="shared" si="118"/>
        <v>10</v>
      </c>
      <c r="O1889" s="6" t="str">
        <f>VLOOKUP(L1889,'User input'!$D$6:$E$16,2,FALSE)</f>
        <v>Ultrathing V2</v>
      </c>
      <c r="P1889" s="6">
        <f>VLOOKUP(L1889,'User input'!$D$6:$G$16,3,FALSE)</f>
        <v>2.95</v>
      </c>
      <c r="Q1889" s="6">
        <f>VLOOKUP(L1889,'User input'!$D$6:$G$16,4,FALSE)</f>
        <v>20</v>
      </c>
      <c r="R1889" s="6">
        <f t="shared" si="119"/>
        <v>700</v>
      </c>
      <c r="S1889" s="26">
        <f t="shared" si="116"/>
        <v>2065</v>
      </c>
      <c r="T1889" s="26">
        <f>IF(K1889&lt;'User input'!$I$9,'User input'!$J$8,IF(K1889&lt;'User input'!$I$10,'User input'!$J$9,IF(K1889&lt;'User input'!$I$11,'User input'!$J$10,'User input'!$J$11)))*S1889</f>
        <v>61.949999999999996</v>
      </c>
      <c r="U1889" s="26">
        <f>K1889*'User input'!$J$17+'User input'!$J$16</f>
        <v>0.5</v>
      </c>
    </row>
    <row r="1890" spans="1:21" x14ac:dyDescent="0.25">
      <c r="A1890" s="18">
        <v>1940</v>
      </c>
      <c r="B1890" s="10" t="s">
        <v>5441</v>
      </c>
      <c r="C1890" s="10" t="s">
        <v>5442</v>
      </c>
      <c r="D1890" s="10" t="s">
        <v>28</v>
      </c>
      <c r="E1890" s="10" t="s">
        <v>29</v>
      </c>
      <c r="F1890" s="16">
        <v>90</v>
      </c>
      <c r="G1890" s="10" t="s">
        <v>5443</v>
      </c>
      <c r="H1890" s="10" t="s">
        <v>4906</v>
      </c>
      <c r="I1890" s="10" t="s">
        <v>32</v>
      </c>
      <c r="J1890" s="11">
        <v>44351</v>
      </c>
      <c r="K1890" s="16">
        <v>101</v>
      </c>
      <c r="L1890" s="10" t="s">
        <v>52</v>
      </c>
      <c r="M1890" s="10">
        <f t="shared" si="117"/>
        <v>2021</v>
      </c>
      <c r="N1890" s="10">
        <f t="shared" si="118"/>
        <v>6</v>
      </c>
      <c r="O1890" s="10" t="str">
        <f>VLOOKUP(L1890,'User input'!$D$6:$E$16,2,FALSE)</f>
        <v>Megawidget S</v>
      </c>
      <c r="P1890" s="10">
        <f>VLOOKUP(L1890,'User input'!$D$6:$G$16,3,FALSE)</f>
        <v>0.69</v>
      </c>
      <c r="Q1890" s="10">
        <f>VLOOKUP(L1890,'User input'!$D$6:$G$16,4,FALSE)</f>
        <v>24</v>
      </c>
      <c r="R1890" s="10">
        <f t="shared" si="119"/>
        <v>2424</v>
      </c>
      <c r="S1890" s="27">
        <f t="shared" si="116"/>
        <v>1672.56</v>
      </c>
      <c r="T1890" s="27">
        <f>IF(K1890&lt;'User input'!$I$9,'User input'!$J$8,IF(K1890&lt;'User input'!$I$10,'User input'!$J$9,IF(K1890&lt;'User input'!$I$11,'User input'!$J$10,'User input'!$J$11)))*S1890</f>
        <v>117.07920000000001</v>
      </c>
      <c r="U1890" s="27">
        <f>K1890*'User input'!$J$17+'User input'!$J$16</f>
        <v>0.5</v>
      </c>
    </row>
    <row r="1891" spans="1:21" x14ac:dyDescent="0.25">
      <c r="A1891" s="17">
        <v>1941</v>
      </c>
      <c r="B1891" s="6" t="s">
        <v>4376</v>
      </c>
      <c r="C1891" s="6" t="s">
        <v>4727</v>
      </c>
      <c r="D1891" s="6" t="s">
        <v>28</v>
      </c>
      <c r="E1891" s="6" t="s">
        <v>29</v>
      </c>
      <c r="F1891" s="15">
        <v>60</v>
      </c>
      <c r="G1891" s="6" t="s">
        <v>5444</v>
      </c>
      <c r="H1891" s="6" t="s">
        <v>5445</v>
      </c>
      <c r="I1891" s="6" t="s">
        <v>122</v>
      </c>
      <c r="J1891" s="7">
        <v>43881</v>
      </c>
      <c r="K1891" s="15">
        <v>20</v>
      </c>
      <c r="L1891" s="6" t="s">
        <v>44</v>
      </c>
      <c r="M1891" s="6">
        <f t="shared" si="117"/>
        <v>2020</v>
      </c>
      <c r="N1891" s="6">
        <f t="shared" si="118"/>
        <v>2</v>
      </c>
      <c r="O1891" s="6" t="str">
        <f>VLOOKUP(L1891,'User input'!$D$6:$E$16,2,FALSE)</f>
        <v>Gigastuff</v>
      </c>
      <c r="P1891" s="6">
        <f>VLOOKUP(L1891,'User input'!$D$6:$G$16,3,FALSE)</f>
        <v>1.89</v>
      </c>
      <c r="Q1891" s="6">
        <f>VLOOKUP(L1891,'User input'!$D$6:$G$16,4,FALSE)</f>
        <v>18</v>
      </c>
      <c r="R1891" s="6">
        <f t="shared" si="119"/>
        <v>360</v>
      </c>
      <c r="S1891" s="26">
        <f t="shared" si="116"/>
        <v>680.4</v>
      </c>
      <c r="T1891" s="26">
        <f>IF(K1891&lt;'User input'!$I$9,'User input'!$J$8,IF(K1891&lt;'User input'!$I$10,'User input'!$J$9,IF(K1891&lt;'User input'!$I$11,'User input'!$J$10,'User input'!$J$11)))*S1891</f>
        <v>20.411999999999999</v>
      </c>
      <c r="U1891" s="26">
        <f>K1891*'User input'!$J$17+'User input'!$J$16</f>
        <v>0.5</v>
      </c>
    </row>
    <row r="1892" spans="1:21" x14ac:dyDescent="0.25">
      <c r="A1892" s="18">
        <v>1942</v>
      </c>
      <c r="B1892" s="10" t="s">
        <v>5149</v>
      </c>
      <c r="C1892" s="10" t="s">
        <v>3661</v>
      </c>
      <c r="D1892" s="10" t="s">
        <v>28</v>
      </c>
      <c r="E1892" s="10" t="s">
        <v>29</v>
      </c>
      <c r="F1892" s="16">
        <v>30</v>
      </c>
      <c r="G1892" s="10" t="s">
        <v>5446</v>
      </c>
      <c r="H1892" s="10" t="s">
        <v>5447</v>
      </c>
      <c r="I1892" s="10" t="s">
        <v>93</v>
      </c>
      <c r="J1892" s="11">
        <v>44186</v>
      </c>
      <c r="K1892" s="16">
        <v>50</v>
      </c>
      <c r="L1892" s="10" t="s">
        <v>20</v>
      </c>
      <c r="M1892" s="10">
        <f t="shared" si="117"/>
        <v>2020</v>
      </c>
      <c r="N1892" s="10">
        <f t="shared" si="118"/>
        <v>12</v>
      </c>
      <c r="O1892" s="10" t="str">
        <f>VLOOKUP(L1892,'User input'!$D$6:$E$16,2,FALSE)</f>
        <v>Hyperwotsit</v>
      </c>
      <c r="P1892" s="10">
        <f>VLOOKUP(L1892,'User input'!$D$6:$G$16,3,FALSE)</f>
        <v>2.0099999999999998</v>
      </c>
      <c r="Q1892" s="10">
        <f>VLOOKUP(L1892,'User input'!$D$6:$G$16,4,FALSE)</f>
        <v>20</v>
      </c>
      <c r="R1892" s="10">
        <f t="shared" si="119"/>
        <v>1000</v>
      </c>
      <c r="S1892" s="27">
        <f t="shared" si="116"/>
        <v>2009.9999999999998</v>
      </c>
      <c r="T1892" s="27">
        <f>IF(K1892&lt;'User input'!$I$9,'User input'!$J$8,IF(K1892&lt;'User input'!$I$10,'User input'!$J$9,IF(K1892&lt;'User input'!$I$11,'User input'!$J$10,'User input'!$J$11)))*S1892</f>
        <v>100.5</v>
      </c>
      <c r="U1892" s="27">
        <f>K1892*'User input'!$J$17+'User input'!$J$16</f>
        <v>0.5</v>
      </c>
    </row>
    <row r="1893" spans="1:21" x14ac:dyDescent="0.25">
      <c r="A1893" s="17">
        <v>1943</v>
      </c>
      <c r="B1893" s="6" t="s">
        <v>1241</v>
      </c>
      <c r="C1893" s="6" t="s">
        <v>891</v>
      </c>
      <c r="D1893" s="6" t="s">
        <v>28</v>
      </c>
      <c r="E1893" s="6" t="s">
        <v>29</v>
      </c>
      <c r="F1893" s="15">
        <v>60</v>
      </c>
      <c r="G1893" s="6" t="s">
        <v>5448</v>
      </c>
      <c r="H1893" s="6" t="s">
        <v>2127</v>
      </c>
      <c r="I1893" s="6" t="s">
        <v>185</v>
      </c>
      <c r="J1893" s="7">
        <v>44068</v>
      </c>
      <c r="K1893" s="15">
        <v>32</v>
      </c>
      <c r="L1893" s="6" t="s">
        <v>44</v>
      </c>
      <c r="M1893" s="6">
        <f t="shared" si="117"/>
        <v>2020</v>
      </c>
      <c r="N1893" s="6">
        <f t="shared" si="118"/>
        <v>8</v>
      </c>
      <c r="O1893" s="6" t="str">
        <f>VLOOKUP(L1893,'User input'!$D$6:$E$16,2,FALSE)</f>
        <v>Gigastuff</v>
      </c>
      <c r="P1893" s="6">
        <f>VLOOKUP(L1893,'User input'!$D$6:$G$16,3,FALSE)</f>
        <v>1.89</v>
      </c>
      <c r="Q1893" s="6">
        <f>VLOOKUP(L1893,'User input'!$D$6:$G$16,4,FALSE)</f>
        <v>18</v>
      </c>
      <c r="R1893" s="6">
        <f t="shared" si="119"/>
        <v>576</v>
      </c>
      <c r="S1893" s="26">
        <f t="shared" si="116"/>
        <v>1088.6399999999999</v>
      </c>
      <c r="T1893" s="26">
        <f>IF(K1893&lt;'User input'!$I$9,'User input'!$J$8,IF(K1893&lt;'User input'!$I$10,'User input'!$J$9,IF(K1893&lt;'User input'!$I$11,'User input'!$J$10,'User input'!$J$11)))*S1893</f>
        <v>32.659199999999998</v>
      </c>
      <c r="U1893" s="26">
        <f>K1893*'User input'!$J$17+'User input'!$J$16</f>
        <v>0.5</v>
      </c>
    </row>
    <row r="1894" spans="1:21" x14ac:dyDescent="0.25">
      <c r="A1894" s="18">
        <v>1944</v>
      </c>
      <c r="B1894" s="10" t="s">
        <v>5449</v>
      </c>
      <c r="C1894" s="10" t="s">
        <v>3074</v>
      </c>
      <c r="D1894" s="10" t="s">
        <v>28</v>
      </c>
      <c r="E1894" s="10" t="s">
        <v>29</v>
      </c>
      <c r="F1894" s="16">
        <v>60</v>
      </c>
      <c r="G1894" s="10" t="s">
        <v>5450</v>
      </c>
      <c r="H1894" s="10" t="s">
        <v>937</v>
      </c>
      <c r="I1894" s="10" t="s">
        <v>32</v>
      </c>
      <c r="J1894" s="11">
        <v>43782</v>
      </c>
      <c r="K1894" s="16">
        <v>27</v>
      </c>
      <c r="L1894" s="10" t="s">
        <v>157</v>
      </c>
      <c r="M1894" s="10">
        <f t="shared" si="117"/>
        <v>2019</v>
      </c>
      <c r="N1894" s="10">
        <f t="shared" si="118"/>
        <v>11</v>
      </c>
      <c r="O1894" s="10" t="str">
        <f>VLOOKUP(L1894,'User input'!$D$6:$E$16,2,FALSE)</f>
        <v>Ultrathing V3</v>
      </c>
      <c r="P1894" s="10">
        <f>VLOOKUP(L1894,'User input'!$D$6:$G$16,3,FALSE)</f>
        <v>3.39</v>
      </c>
      <c r="Q1894" s="10">
        <f>VLOOKUP(L1894,'User input'!$D$6:$G$16,4,FALSE)</f>
        <v>24</v>
      </c>
      <c r="R1894" s="10">
        <f t="shared" si="119"/>
        <v>648</v>
      </c>
      <c r="S1894" s="27">
        <f t="shared" si="116"/>
        <v>2196.7200000000003</v>
      </c>
      <c r="T1894" s="27">
        <f>IF(K1894&lt;'User input'!$I$9,'User input'!$J$8,IF(K1894&lt;'User input'!$I$10,'User input'!$J$9,IF(K1894&lt;'User input'!$I$11,'User input'!$J$10,'User input'!$J$11)))*S1894</f>
        <v>65.901600000000002</v>
      </c>
      <c r="U1894" s="27">
        <f>K1894*'User input'!$J$17+'User input'!$J$16</f>
        <v>0.5</v>
      </c>
    </row>
    <row r="1895" spans="1:21" x14ac:dyDescent="0.25">
      <c r="A1895" s="17">
        <v>1945</v>
      </c>
      <c r="B1895" s="6" t="s">
        <v>3520</v>
      </c>
      <c r="C1895" s="6" t="s">
        <v>5451</v>
      </c>
      <c r="D1895" s="6" t="s">
        <v>28</v>
      </c>
      <c r="E1895" s="6" t="s">
        <v>29</v>
      </c>
      <c r="F1895" s="15">
        <v>60</v>
      </c>
      <c r="G1895" s="6" t="s">
        <v>5452</v>
      </c>
      <c r="H1895" s="6" t="s">
        <v>5061</v>
      </c>
      <c r="I1895" s="6" t="s">
        <v>291</v>
      </c>
      <c r="J1895" s="7">
        <v>43716</v>
      </c>
      <c r="K1895" s="15">
        <v>66</v>
      </c>
      <c r="L1895" s="6" t="s">
        <v>52</v>
      </c>
      <c r="M1895" s="6">
        <f t="shared" si="117"/>
        <v>2019</v>
      </c>
      <c r="N1895" s="6">
        <f t="shared" si="118"/>
        <v>9</v>
      </c>
      <c r="O1895" s="6" t="str">
        <f>VLOOKUP(L1895,'User input'!$D$6:$E$16,2,FALSE)</f>
        <v>Megawidget S</v>
      </c>
      <c r="P1895" s="6">
        <f>VLOOKUP(L1895,'User input'!$D$6:$G$16,3,FALSE)</f>
        <v>0.69</v>
      </c>
      <c r="Q1895" s="6">
        <f>VLOOKUP(L1895,'User input'!$D$6:$G$16,4,FALSE)</f>
        <v>24</v>
      </c>
      <c r="R1895" s="6">
        <f t="shared" si="119"/>
        <v>1584</v>
      </c>
      <c r="S1895" s="26">
        <f t="shared" si="116"/>
        <v>1092.9599999999998</v>
      </c>
      <c r="T1895" s="26">
        <f>IF(K1895&lt;'User input'!$I$9,'User input'!$J$8,IF(K1895&lt;'User input'!$I$10,'User input'!$J$9,IF(K1895&lt;'User input'!$I$11,'User input'!$J$10,'User input'!$J$11)))*S1895</f>
        <v>54.647999999999996</v>
      </c>
      <c r="U1895" s="26">
        <f>K1895*'User input'!$J$17+'User input'!$J$16</f>
        <v>0.5</v>
      </c>
    </row>
    <row r="1896" spans="1:21" x14ac:dyDescent="0.25">
      <c r="A1896" s="18">
        <v>1946</v>
      </c>
      <c r="B1896" s="10" t="s">
        <v>53</v>
      </c>
      <c r="C1896" s="10" t="s">
        <v>1335</v>
      </c>
      <c r="D1896" s="10" t="s">
        <v>28</v>
      </c>
      <c r="E1896" s="10" t="s">
        <v>29</v>
      </c>
      <c r="F1896" s="16">
        <v>30</v>
      </c>
      <c r="G1896" s="10" t="s">
        <v>5453</v>
      </c>
      <c r="H1896" s="10" t="s">
        <v>5454</v>
      </c>
      <c r="I1896" s="10" t="s">
        <v>238</v>
      </c>
      <c r="J1896" s="11">
        <v>44013</v>
      </c>
      <c r="K1896" s="16">
        <v>6</v>
      </c>
      <c r="L1896" s="10" t="s">
        <v>44</v>
      </c>
      <c r="M1896" s="10">
        <f t="shared" si="117"/>
        <v>2020</v>
      </c>
      <c r="N1896" s="10">
        <f t="shared" si="118"/>
        <v>7</v>
      </c>
      <c r="O1896" s="10" t="str">
        <f>VLOOKUP(L1896,'User input'!$D$6:$E$16,2,FALSE)</f>
        <v>Gigastuff</v>
      </c>
      <c r="P1896" s="10">
        <f>VLOOKUP(L1896,'User input'!$D$6:$G$16,3,FALSE)</f>
        <v>1.89</v>
      </c>
      <c r="Q1896" s="10">
        <f>VLOOKUP(L1896,'User input'!$D$6:$G$16,4,FALSE)</f>
        <v>18</v>
      </c>
      <c r="R1896" s="10">
        <f t="shared" si="119"/>
        <v>108</v>
      </c>
      <c r="S1896" s="27">
        <f t="shared" si="116"/>
        <v>204.11999999999998</v>
      </c>
      <c r="T1896" s="27">
        <f>IF(K1896&lt;'User input'!$I$9,'User input'!$J$8,IF(K1896&lt;'User input'!$I$10,'User input'!$J$9,IF(K1896&lt;'User input'!$I$11,'User input'!$J$10,'User input'!$J$11)))*S1896</f>
        <v>0</v>
      </c>
      <c r="U1896" s="27">
        <f>K1896*'User input'!$J$17+'User input'!$J$16</f>
        <v>0.5</v>
      </c>
    </row>
    <row r="1897" spans="1:21" x14ac:dyDescent="0.25">
      <c r="A1897" s="17">
        <v>1947</v>
      </c>
      <c r="B1897" s="6" t="s">
        <v>5455</v>
      </c>
      <c r="C1897" s="6" t="s">
        <v>5456</v>
      </c>
      <c r="D1897" s="6" t="s">
        <v>15</v>
      </c>
      <c r="E1897" s="6" t="s">
        <v>16</v>
      </c>
      <c r="F1897" s="15">
        <v>90</v>
      </c>
      <c r="G1897" s="6" t="s">
        <v>5457</v>
      </c>
      <c r="H1897" s="6" t="s">
        <v>5458</v>
      </c>
      <c r="I1897" s="6" t="s">
        <v>185</v>
      </c>
      <c r="J1897" s="7">
        <v>43993</v>
      </c>
      <c r="K1897" s="15">
        <v>67</v>
      </c>
      <c r="L1897" s="6" t="s">
        <v>52</v>
      </c>
      <c r="M1897" s="6">
        <f t="shared" si="117"/>
        <v>2020</v>
      </c>
      <c r="N1897" s="6">
        <f t="shared" si="118"/>
        <v>6</v>
      </c>
      <c r="O1897" s="6" t="str">
        <f>VLOOKUP(L1897,'User input'!$D$6:$E$16,2,FALSE)</f>
        <v>Megawidget S</v>
      </c>
      <c r="P1897" s="6">
        <f>VLOOKUP(L1897,'User input'!$D$6:$G$16,3,FALSE)</f>
        <v>0.69</v>
      </c>
      <c r="Q1897" s="6">
        <f>VLOOKUP(L1897,'User input'!$D$6:$G$16,4,FALSE)</f>
        <v>24</v>
      </c>
      <c r="R1897" s="6">
        <f t="shared" si="119"/>
        <v>1608</v>
      </c>
      <c r="S1897" s="26">
        <f t="shared" si="116"/>
        <v>1109.52</v>
      </c>
      <c r="T1897" s="26">
        <f>IF(K1897&lt;'User input'!$I$9,'User input'!$J$8,IF(K1897&lt;'User input'!$I$10,'User input'!$J$9,IF(K1897&lt;'User input'!$I$11,'User input'!$J$10,'User input'!$J$11)))*S1897</f>
        <v>55.475999999999999</v>
      </c>
      <c r="U1897" s="26">
        <f>K1897*'User input'!$J$17+'User input'!$J$16</f>
        <v>0.5</v>
      </c>
    </row>
    <row r="1898" spans="1:21" x14ac:dyDescent="0.25">
      <c r="A1898" s="18">
        <v>1948</v>
      </c>
      <c r="B1898" s="10" t="s">
        <v>3611</v>
      </c>
      <c r="C1898" s="10" t="s">
        <v>3914</v>
      </c>
      <c r="D1898" s="10" t="s">
        <v>28</v>
      </c>
      <c r="E1898" s="10" t="s">
        <v>29</v>
      </c>
      <c r="F1898" s="16">
        <v>90</v>
      </c>
      <c r="G1898" s="10" t="s">
        <v>5459</v>
      </c>
      <c r="H1898" s="10" t="s">
        <v>312</v>
      </c>
      <c r="I1898" s="10" t="s">
        <v>32</v>
      </c>
      <c r="J1898" s="11">
        <v>44093</v>
      </c>
      <c r="K1898" s="16">
        <v>69</v>
      </c>
      <c r="L1898" s="10" t="s">
        <v>33</v>
      </c>
      <c r="M1898" s="10">
        <f t="shared" si="117"/>
        <v>2020</v>
      </c>
      <c r="N1898" s="10">
        <f t="shared" si="118"/>
        <v>9</v>
      </c>
      <c r="O1898" s="10" t="str">
        <f>VLOOKUP(L1898,'User input'!$D$6:$E$16,2,FALSE)</f>
        <v>Megawidget L</v>
      </c>
      <c r="P1898" s="10">
        <f>VLOOKUP(L1898,'User input'!$D$6:$G$16,3,FALSE)</f>
        <v>1.79</v>
      </c>
      <c r="Q1898" s="10">
        <f>VLOOKUP(L1898,'User input'!$D$6:$G$16,4,FALSE)</f>
        <v>24</v>
      </c>
      <c r="R1898" s="10">
        <f t="shared" si="119"/>
        <v>1656</v>
      </c>
      <c r="S1898" s="27">
        <f t="shared" si="116"/>
        <v>2964.2400000000002</v>
      </c>
      <c r="T1898" s="27">
        <f>IF(K1898&lt;'User input'!$I$9,'User input'!$J$8,IF(K1898&lt;'User input'!$I$10,'User input'!$J$9,IF(K1898&lt;'User input'!$I$11,'User input'!$J$10,'User input'!$J$11)))*S1898</f>
        <v>148.21200000000002</v>
      </c>
      <c r="U1898" s="27">
        <f>K1898*'User input'!$J$17+'User input'!$J$16</f>
        <v>0.5</v>
      </c>
    </row>
    <row r="1899" spans="1:21" x14ac:dyDescent="0.25">
      <c r="A1899" s="17">
        <v>1949</v>
      </c>
      <c r="B1899" s="6" t="s">
        <v>5460</v>
      </c>
      <c r="C1899" s="6" t="s">
        <v>5461</v>
      </c>
      <c r="D1899" s="6" t="s">
        <v>28</v>
      </c>
      <c r="E1899" s="6" t="s">
        <v>29</v>
      </c>
      <c r="F1899" s="15">
        <v>30</v>
      </c>
      <c r="G1899" s="6" t="s">
        <v>5462</v>
      </c>
      <c r="H1899" s="6" t="s">
        <v>378</v>
      </c>
      <c r="I1899" s="6" t="s">
        <v>32</v>
      </c>
      <c r="J1899" s="7">
        <v>44051</v>
      </c>
      <c r="K1899" s="15">
        <v>10</v>
      </c>
      <c r="L1899" s="6" t="s">
        <v>99</v>
      </c>
      <c r="M1899" s="6">
        <f t="shared" si="117"/>
        <v>2020</v>
      </c>
      <c r="N1899" s="6">
        <f t="shared" si="118"/>
        <v>8</v>
      </c>
      <c r="O1899" s="6" t="str">
        <f>VLOOKUP(L1899,'User input'!$D$6:$E$16,2,FALSE)</f>
        <v>Superwossname</v>
      </c>
      <c r="P1899" s="6">
        <f>VLOOKUP(L1899,'User input'!$D$6:$G$16,3,FALSE)</f>
        <v>3.49</v>
      </c>
      <c r="Q1899" s="6">
        <f>VLOOKUP(L1899,'User input'!$D$6:$G$16,4,FALSE)</f>
        <v>20</v>
      </c>
      <c r="R1899" s="6">
        <f t="shared" si="119"/>
        <v>200</v>
      </c>
      <c r="S1899" s="26">
        <f t="shared" si="116"/>
        <v>698</v>
      </c>
      <c r="T1899" s="26">
        <f>IF(K1899&lt;'User input'!$I$9,'User input'!$J$8,IF(K1899&lt;'User input'!$I$10,'User input'!$J$9,IF(K1899&lt;'User input'!$I$11,'User input'!$J$10,'User input'!$J$11)))*S1899</f>
        <v>0</v>
      </c>
      <c r="U1899" s="26">
        <f>K1899*'User input'!$J$17+'User input'!$J$16</f>
        <v>0.5</v>
      </c>
    </row>
    <row r="1900" spans="1:21" x14ac:dyDescent="0.25">
      <c r="A1900" s="18">
        <v>1950</v>
      </c>
      <c r="B1900" s="10" t="s">
        <v>5463</v>
      </c>
      <c r="C1900" s="10" t="s">
        <v>5464</v>
      </c>
      <c r="D1900" s="10" t="s">
        <v>15</v>
      </c>
      <c r="E1900" s="10" t="s">
        <v>16</v>
      </c>
      <c r="F1900" s="16">
        <v>60</v>
      </c>
      <c r="G1900" s="10" t="s">
        <v>5465</v>
      </c>
      <c r="H1900" s="10" t="s">
        <v>3625</v>
      </c>
      <c r="I1900" s="10" t="s">
        <v>38</v>
      </c>
      <c r="J1900" s="11">
        <v>43930</v>
      </c>
      <c r="K1900" s="16">
        <v>57</v>
      </c>
      <c r="L1900" s="10" t="s">
        <v>99</v>
      </c>
      <c r="M1900" s="10">
        <f t="shared" si="117"/>
        <v>2020</v>
      </c>
      <c r="N1900" s="10">
        <f t="shared" si="118"/>
        <v>4</v>
      </c>
      <c r="O1900" s="10" t="str">
        <f>VLOOKUP(L1900,'User input'!$D$6:$E$16,2,FALSE)</f>
        <v>Superwossname</v>
      </c>
      <c r="P1900" s="10">
        <f>VLOOKUP(L1900,'User input'!$D$6:$G$16,3,FALSE)</f>
        <v>3.49</v>
      </c>
      <c r="Q1900" s="10">
        <f>VLOOKUP(L1900,'User input'!$D$6:$G$16,4,FALSE)</f>
        <v>20</v>
      </c>
      <c r="R1900" s="10">
        <f t="shared" si="119"/>
        <v>1140</v>
      </c>
      <c r="S1900" s="27">
        <f t="shared" si="116"/>
        <v>3978.6000000000004</v>
      </c>
      <c r="T1900" s="27">
        <f>IF(K1900&lt;'User input'!$I$9,'User input'!$J$8,IF(K1900&lt;'User input'!$I$10,'User input'!$J$9,IF(K1900&lt;'User input'!$I$11,'User input'!$J$10,'User input'!$J$11)))*S1900</f>
        <v>198.93000000000004</v>
      </c>
      <c r="U1900" s="27">
        <f>K1900*'User input'!$J$17+'User input'!$J$16</f>
        <v>0.5</v>
      </c>
    </row>
    <row r="1901" spans="1:21" x14ac:dyDescent="0.25">
      <c r="A1901" s="17">
        <v>1951</v>
      </c>
      <c r="B1901" s="6" t="s">
        <v>5466</v>
      </c>
      <c r="C1901" s="6" t="s">
        <v>4558</v>
      </c>
      <c r="D1901" s="6" t="s">
        <v>28</v>
      </c>
      <c r="E1901" s="6" t="s">
        <v>29</v>
      </c>
      <c r="F1901" s="15">
        <v>60</v>
      </c>
      <c r="G1901" s="6" t="s">
        <v>5467</v>
      </c>
      <c r="H1901" s="6" t="s">
        <v>4651</v>
      </c>
      <c r="I1901" s="6" t="s">
        <v>4652</v>
      </c>
      <c r="J1901" s="7">
        <v>44179</v>
      </c>
      <c r="K1901" s="15">
        <v>66</v>
      </c>
      <c r="L1901" s="6" t="s">
        <v>52</v>
      </c>
      <c r="M1901" s="6">
        <f t="shared" si="117"/>
        <v>2020</v>
      </c>
      <c r="N1901" s="6">
        <f t="shared" si="118"/>
        <v>12</v>
      </c>
      <c r="O1901" s="6" t="str">
        <f>VLOOKUP(L1901,'User input'!$D$6:$E$16,2,FALSE)</f>
        <v>Megawidget S</v>
      </c>
      <c r="P1901" s="6">
        <f>VLOOKUP(L1901,'User input'!$D$6:$G$16,3,FALSE)</f>
        <v>0.69</v>
      </c>
      <c r="Q1901" s="6">
        <f>VLOOKUP(L1901,'User input'!$D$6:$G$16,4,FALSE)</f>
        <v>24</v>
      </c>
      <c r="R1901" s="6">
        <f t="shared" si="119"/>
        <v>1584</v>
      </c>
      <c r="S1901" s="26">
        <f t="shared" si="116"/>
        <v>1092.9599999999998</v>
      </c>
      <c r="T1901" s="26">
        <f>IF(K1901&lt;'User input'!$I$9,'User input'!$J$8,IF(K1901&lt;'User input'!$I$10,'User input'!$J$9,IF(K1901&lt;'User input'!$I$11,'User input'!$J$10,'User input'!$J$11)))*S1901</f>
        <v>54.647999999999996</v>
      </c>
      <c r="U1901" s="26">
        <f>K1901*'User input'!$J$17+'User input'!$J$16</f>
        <v>0.5</v>
      </c>
    </row>
    <row r="1902" spans="1:21" x14ac:dyDescent="0.25">
      <c r="A1902" s="18">
        <v>1952</v>
      </c>
      <c r="B1902" s="10" t="s">
        <v>5211</v>
      </c>
      <c r="C1902" s="10" t="s">
        <v>5468</v>
      </c>
      <c r="D1902" s="10" t="s">
        <v>15</v>
      </c>
      <c r="E1902" s="10" t="s">
        <v>16</v>
      </c>
      <c r="F1902" s="16">
        <v>60</v>
      </c>
      <c r="G1902" s="10" t="s">
        <v>5469</v>
      </c>
      <c r="H1902" s="10" t="s">
        <v>392</v>
      </c>
      <c r="I1902" s="10" t="s">
        <v>32</v>
      </c>
      <c r="J1902" s="11">
        <v>43482</v>
      </c>
      <c r="K1902" s="16">
        <v>42</v>
      </c>
      <c r="L1902" s="10" t="s">
        <v>68</v>
      </c>
      <c r="M1902" s="10">
        <f t="shared" si="117"/>
        <v>2019</v>
      </c>
      <c r="N1902" s="10">
        <f t="shared" si="118"/>
        <v>1</v>
      </c>
      <c r="O1902" s="10" t="str">
        <f>VLOOKUP(L1902,'User input'!$D$6:$E$16,2,FALSE)</f>
        <v>Megawidget M</v>
      </c>
      <c r="P1902" s="10">
        <f>VLOOKUP(L1902,'User input'!$D$6:$G$16,3,FALSE)</f>
        <v>1.29</v>
      </c>
      <c r="Q1902" s="10">
        <f>VLOOKUP(L1902,'User input'!$D$6:$G$16,4,FALSE)</f>
        <v>24</v>
      </c>
      <c r="R1902" s="10">
        <f t="shared" si="119"/>
        <v>1008</v>
      </c>
      <c r="S1902" s="27">
        <f t="shared" si="116"/>
        <v>1300.32</v>
      </c>
      <c r="T1902" s="27">
        <f>IF(K1902&lt;'User input'!$I$9,'User input'!$J$8,IF(K1902&lt;'User input'!$I$10,'User input'!$J$9,IF(K1902&lt;'User input'!$I$11,'User input'!$J$10,'User input'!$J$11)))*S1902</f>
        <v>39.009599999999999</v>
      </c>
      <c r="U1902" s="27">
        <f>K1902*'User input'!$J$17+'User input'!$J$16</f>
        <v>0.5</v>
      </c>
    </row>
    <row r="1903" spans="1:21" x14ac:dyDescent="0.25">
      <c r="A1903" s="17">
        <v>1953</v>
      </c>
      <c r="B1903" s="6" t="s">
        <v>1573</v>
      </c>
      <c r="C1903" s="6" t="s">
        <v>1177</v>
      </c>
      <c r="D1903" s="6" t="s">
        <v>15</v>
      </c>
      <c r="E1903" s="6" t="s">
        <v>16</v>
      </c>
      <c r="F1903" s="15">
        <v>30</v>
      </c>
      <c r="G1903" s="6" t="s">
        <v>5470</v>
      </c>
      <c r="H1903" s="6" t="s">
        <v>915</v>
      </c>
      <c r="I1903" s="6" t="s">
        <v>176</v>
      </c>
      <c r="J1903" s="7">
        <v>43947</v>
      </c>
      <c r="K1903" s="15">
        <v>21</v>
      </c>
      <c r="L1903" s="6" t="s">
        <v>62</v>
      </c>
      <c r="M1903" s="6">
        <f t="shared" si="117"/>
        <v>2020</v>
      </c>
      <c r="N1903" s="6">
        <f t="shared" si="118"/>
        <v>4</v>
      </c>
      <c r="O1903" s="6" t="str">
        <f>VLOOKUP(L1903,'User input'!$D$6:$E$16,2,FALSE)</f>
        <v>Ultrathing V4</v>
      </c>
      <c r="P1903" s="6">
        <f>VLOOKUP(L1903,'User input'!$D$6:$G$16,3,FALSE)</f>
        <v>3.99</v>
      </c>
      <c r="Q1903" s="6">
        <f>VLOOKUP(L1903,'User input'!$D$6:$G$16,4,FALSE)</f>
        <v>24</v>
      </c>
      <c r="R1903" s="6">
        <f t="shared" si="119"/>
        <v>504</v>
      </c>
      <c r="S1903" s="26">
        <f t="shared" si="116"/>
        <v>2010.96</v>
      </c>
      <c r="T1903" s="26">
        <f>IF(K1903&lt;'User input'!$I$9,'User input'!$J$8,IF(K1903&lt;'User input'!$I$10,'User input'!$J$9,IF(K1903&lt;'User input'!$I$11,'User input'!$J$10,'User input'!$J$11)))*S1903</f>
        <v>60.328800000000001</v>
      </c>
      <c r="U1903" s="26">
        <f>K1903*'User input'!$J$17+'User input'!$J$16</f>
        <v>0.5</v>
      </c>
    </row>
    <row r="1904" spans="1:21" x14ac:dyDescent="0.25">
      <c r="A1904" s="18">
        <v>1954</v>
      </c>
      <c r="B1904" s="10" t="s">
        <v>2672</v>
      </c>
      <c r="C1904" s="10" t="s">
        <v>5471</v>
      </c>
      <c r="D1904" s="10" t="s">
        <v>28</v>
      </c>
      <c r="E1904" s="10" t="s">
        <v>29</v>
      </c>
      <c r="F1904" s="16">
        <v>60</v>
      </c>
      <c r="G1904" s="10" t="s">
        <v>5472</v>
      </c>
      <c r="H1904" s="10" t="s">
        <v>4393</v>
      </c>
      <c r="I1904" s="10" t="s">
        <v>291</v>
      </c>
      <c r="J1904" s="11">
        <v>43848</v>
      </c>
      <c r="K1904" s="16">
        <v>76</v>
      </c>
      <c r="L1904" s="10" t="s">
        <v>157</v>
      </c>
      <c r="M1904" s="10">
        <f t="shared" si="117"/>
        <v>2020</v>
      </c>
      <c r="N1904" s="10">
        <f t="shared" si="118"/>
        <v>1</v>
      </c>
      <c r="O1904" s="10" t="str">
        <f>VLOOKUP(L1904,'User input'!$D$6:$E$16,2,FALSE)</f>
        <v>Ultrathing V3</v>
      </c>
      <c r="P1904" s="10">
        <f>VLOOKUP(L1904,'User input'!$D$6:$G$16,3,FALSE)</f>
        <v>3.39</v>
      </c>
      <c r="Q1904" s="10">
        <f>VLOOKUP(L1904,'User input'!$D$6:$G$16,4,FALSE)</f>
        <v>24</v>
      </c>
      <c r="R1904" s="10">
        <f t="shared" si="119"/>
        <v>1824</v>
      </c>
      <c r="S1904" s="27">
        <f t="shared" si="116"/>
        <v>6183.3600000000006</v>
      </c>
      <c r="T1904" s="27">
        <f>IF(K1904&lt;'User input'!$I$9,'User input'!$J$8,IF(K1904&lt;'User input'!$I$10,'User input'!$J$9,IF(K1904&lt;'User input'!$I$11,'User input'!$J$10,'User input'!$J$11)))*S1904</f>
        <v>309.16800000000006</v>
      </c>
      <c r="U1904" s="27">
        <f>K1904*'User input'!$J$17+'User input'!$J$16</f>
        <v>0.5</v>
      </c>
    </row>
    <row r="1905" spans="1:21" x14ac:dyDescent="0.25">
      <c r="A1905" s="17">
        <v>1955</v>
      </c>
      <c r="B1905" s="6" t="s">
        <v>3822</v>
      </c>
      <c r="C1905" s="6" t="s">
        <v>2928</v>
      </c>
      <c r="D1905" s="6" t="s">
        <v>15</v>
      </c>
      <c r="E1905" s="6" t="s">
        <v>16</v>
      </c>
      <c r="F1905" s="15">
        <v>90</v>
      </c>
      <c r="G1905" s="6" t="s">
        <v>5473</v>
      </c>
      <c r="H1905" s="6" t="s">
        <v>798</v>
      </c>
      <c r="I1905" s="6" t="s">
        <v>291</v>
      </c>
      <c r="J1905" s="7">
        <v>43831</v>
      </c>
      <c r="K1905" s="15">
        <v>13</v>
      </c>
      <c r="L1905" s="6" t="s">
        <v>20</v>
      </c>
      <c r="M1905" s="6">
        <f t="shared" si="117"/>
        <v>2020</v>
      </c>
      <c r="N1905" s="6">
        <f t="shared" si="118"/>
        <v>1</v>
      </c>
      <c r="O1905" s="6" t="str">
        <f>VLOOKUP(L1905,'User input'!$D$6:$E$16,2,FALSE)</f>
        <v>Hyperwotsit</v>
      </c>
      <c r="P1905" s="6">
        <f>VLOOKUP(L1905,'User input'!$D$6:$G$16,3,FALSE)</f>
        <v>2.0099999999999998</v>
      </c>
      <c r="Q1905" s="6">
        <f>VLOOKUP(L1905,'User input'!$D$6:$G$16,4,FALSE)</f>
        <v>20</v>
      </c>
      <c r="R1905" s="6">
        <f t="shared" si="119"/>
        <v>260</v>
      </c>
      <c r="S1905" s="26">
        <f t="shared" si="116"/>
        <v>522.59999999999991</v>
      </c>
      <c r="T1905" s="26">
        <f>IF(K1905&lt;'User input'!$I$9,'User input'!$J$8,IF(K1905&lt;'User input'!$I$10,'User input'!$J$9,IF(K1905&lt;'User input'!$I$11,'User input'!$J$10,'User input'!$J$11)))*S1905</f>
        <v>0</v>
      </c>
      <c r="U1905" s="26">
        <f>K1905*'User input'!$J$17+'User input'!$J$16</f>
        <v>0.5</v>
      </c>
    </row>
    <row r="1906" spans="1:21" x14ac:dyDescent="0.25">
      <c r="A1906" s="18">
        <v>1956</v>
      </c>
      <c r="B1906" s="10" t="s">
        <v>5474</v>
      </c>
      <c r="C1906" s="10" t="s">
        <v>4944</v>
      </c>
      <c r="D1906" s="10" t="s">
        <v>15</v>
      </c>
      <c r="E1906" s="10" t="s">
        <v>16</v>
      </c>
      <c r="F1906" s="16">
        <v>30</v>
      </c>
      <c r="G1906" s="10" t="s">
        <v>5475</v>
      </c>
      <c r="H1906" s="10" t="s">
        <v>2202</v>
      </c>
      <c r="I1906" s="10" t="s">
        <v>32</v>
      </c>
      <c r="J1906" s="11">
        <v>44214</v>
      </c>
      <c r="K1906" s="16">
        <v>46</v>
      </c>
      <c r="L1906" s="10" t="s">
        <v>78</v>
      </c>
      <c r="M1906" s="10">
        <f t="shared" si="117"/>
        <v>2021</v>
      </c>
      <c r="N1906" s="10">
        <f t="shared" si="118"/>
        <v>1</v>
      </c>
      <c r="O1906" s="10" t="str">
        <f>VLOOKUP(L1906,'User input'!$D$6:$E$16,2,FALSE)</f>
        <v>Ultrathing V2</v>
      </c>
      <c r="P1906" s="10">
        <f>VLOOKUP(L1906,'User input'!$D$6:$G$16,3,FALSE)</f>
        <v>2.95</v>
      </c>
      <c r="Q1906" s="10">
        <f>VLOOKUP(L1906,'User input'!$D$6:$G$16,4,FALSE)</f>
        <v>20</v>
      </c>
      <c r="R1906" s="10">
        <f t="shared" si="119"/>
        <v>920</v>
      </c>
      <c r="S1906" s="27">
        <f t="shared" si="116"/>
        <v>2714</v>
      </c>
      <c r="T1906" s="27">
        <f>IF(K1906&lt;'User input'!$I$9,'User input'!$J$8,IF(K1906&lt;'User input'!$I$10,'User input'!$J$9,IF(K1906&lt;'User input'!$I$11,'User input'!$J$10,'User input'!$J$11)))*S1906</f>
        <v>81.42</v>
      </c>
      <c r="U1906" s="27">
        <f>K1906*'User input'!$J$17+'User input'!$J$16</f>
        <v>0.5</v>
      </c>
    </row>
    <row r="1907" spans="1:21" x14ac:dyDescent="0.25">
      <c r="A1907" s="17">
        <v>1957</v>
      </c>
      <c r="B1907" s="6" t="s">
        <v>5476</v>
      </c>
      <c r="C1907" s="6" t="s">
        <v>4796</v>
      </c>
      <c r="D1907" s="6" t="s">
        <v>15</v>
      </c>
      <c r="E1907" s="6" t="s">
        <v>16</v>
      </c>
      <c r="F1907" s="15">
        <v>90</v>
      </c>
      <c r="G1907" s="6" t="s">
        <v>5477</v>
      </c>
      <c r="H1907" s="6" t="s">
        <v>2532</v>
      </c>
      <c r="I1907" s="6" t="s">
        <v>2533</v>
      </c>
      <c r="J1907" s="7">
        <v>43803</v>
      </c>
      <c r="K1907" s="15">
        <v>58</v>
      </c>
      <c r="L1907" s="6" t="s">
        <v>20</v>
      </c>
      <c r="M1907" s="6">
        <f t="shared" si="117"/>
        <v>2019</v>
      </c>
      <c r="N1907" s="6">
        <f t="shared" si="118"/>
        <v>12</v>
      </c>
      <c r="O1907" s="6" t="str">
        <f>VLOOKUP(L1907,'User input'!$D$6:$E$16,2,FALSE)</f>
        <v>Hyperwotsit</v>
      </c>
      <c r="P1907" s="6">
        <f>VLOOKUP(L1907,'User input'!$D$6:$G$16,3,FALSE)</f>
        <v>2.0099999999999998</v>
      </c>
      <c r="Q1907" s="6">
        <f>VLOOKUP(L1907,'User input'!$D$6:$G$16,4,FALSE)</f>
        <v>20</v>
      </c>
      <c r="R1907" s="6">
        <f t="shared" si="119"/>
        <v>1160</v>
      </c>
      <c r="S1907" s="26">
        <f t="shared" si="116"/>
        <v>2331.6</v>
      </c>
      <c r="T1907" s="26">
        <f>IF(K1907&lt;'User input'!$I$9,'User input'!$J$8,IF(K1907&lt;'User input'!$I$10,'User input'!$J$9,IF(K1907&lt;'User input'!$I$11,'User input'!$J$10,'User input'!$J$11)))*S1907</f>
        <v>116.58</v>
      </c>
      <c r="U1907" s="26">
        <f>K1907*'User input'!$J$17+'User input'!$J$16</f>
        <v>0.5</v>
      </c>
    </row>
    <row r="1908" spans="1:21" x14ac:dyDescent="0.25">
      <c r="A1908" s="18">
        <v>1958</v>
      </c>
      <c r="B1908" s="10" t="s">
        <v>5478</v>
      </c>
      <c r="C1908" s="10" t="s">
        <v>1845</v>
      </c>
      <c r="D1908" s="10" t="s">
        <v>28</v>
      </c>
      <c r="E1908" s="10" t="s">
        <v>29</v>
      </c>
      <c r="F1908" s="16">
        <v>60</v>
      </c>
      <c r="G1908" s="10" t="s">
        <v>5479</v>
      </c>
      <c r="H1908" s="10" t="s">
        <v>5480</v>
      </c>
      <c r="I1908" s="10" t="s">
        <v>32</v>
      </c>
      <c r="J1908" s="11">
        <v>44016</v>
      </c>
      <c r="K1908" s="16">
        <v>95</v>
      </c>
      <c r="L1908" s="10" t="s">
        <v>20</v>
      </c>
      <c r="M1908" s="10">
        <f t="shared" si="117"/>
        <v>2020</v>
      </c>
      <c r="N1908" s="10">
        <f t="shared" si="118"/>
        <v>7</v>
      </c>
      <c r="O1908" s="10" t="str">
        <f>VLOOKUP(L1908,'User input'!$D$6:$E$16,2,FALSE)</f>
        <v>Hyperwotsit</v>
      </c>
      <c r="P1908" s="10">
        <f>VLOOKUP(L1908,'User input'!$D$6:$G$16,3,FALSE)</f>
        <v>2.0099999999999998</v>
      </c>
      <c r="Q1908" s="10">
        <f>VLOOKUP(L1908,'User input'!$D$6:$G$16,4,FALSE)</f>
        <v>20</v>
      </c>
      <c r="R1908" s="10">
        <f t="shared" si="119"/>
        <v>1900</v>
      </c>
      <c r="S1908" s="27">
        <f t="shared" si="116"/>
        <v>3818.9999999999995</v>
      </c>
      <c r="T1908" s="27">
        <f>IF(K1908&lt;'User input'!$I$9,'User input'!$J$8,IF(K1908&lt;'User input'!$I$10,'User input'!$J$9,IF(K1908&lt;'User input'!$I$11,'User input'!$J$10,'User input'!$J$11)))*S1908</f>
        <v>190.95</v>
      </c>
      <c r="U1908" s="27">
        <f>K1908*'User input'!$J$17+'User input'!$J$16</f>
        <v>0.5</v>
      </c>
    </row>
    <row r="1909" spans="1:21" x14ac:dyDescent="0.25">
      <c r="A1909" s="17">
        <v>1959</v>
      </c>
      <c r="B1909" s="6" t="s">
        <v>5481</v>
      </c>
      <c r="C1909" s="6" t="s">
        <v>2428</v>
      </c>
      <c r="D1909" s="6" t="s">
        <v>28</v>
      </c>
      <c r="E1909" s="6" t="s">
        <v>29</v>
      </c>
      <c r="F1909" s="15">
        <v>60</v>
      </c>
      <c r="G1909" s="6" t="s">
        <v>5482</v>
      </c>
      <c r="H1909" s="6" t="s">
        <v>3377</v>
      </c>
      <c r="I1909" s="6" t="s">
        <v>2868</v>
      </c>
      <c r="J1909" s="7">
        <v>43646</v>
      </c>
      <c r="K1909" s="15">
        <v>60</v>
      </c>
      <c r="L1909" s="6" t="s">
        <v>62</v>
      </c>
      <c r="M1909" s="6">
        <f t="shared" si="117"/>
        <v>2019</v>
      </c>
      <c r="N1909" s="6">
        <f t="shared" si="118"/>
        <v>6</v>
      </c>
      <c r="O1909" s="6" t="str">
        <f>VLOOKUP(L1909,'User input'!$D$6:$E$16,2,FALSE)</f>
        <v>Ultrathing V4</v>
      </c>
      <c r="P1909" s="6">
        <f>VLOOKUP(L1909,'User input'!$D$6:$G$16,3,FALSE)</f>
        <v>3.99</v>
      </c>
      <c r="Q1909" s="6">
        <f>VLOOKUP(L1909,'User input'!$D$6:$G$16,4,FALSE)</f>
        <v>24</v>
      </c>
      <c r="R1909" s="6">
        <f t="shared" si="119"/>
        <v>1440</v>
      </c>
      <c r="S1909" s="26">
        <f t="shared" si="116"/>
        <v>5745.6</v>
      </c>
      <c r="T1909" s="26">
        <f>IF(K1909&lt;'User input'!$I$9,'User input'!$J$8,IF(K1909&lt;'User input'!$I$10,'User input'!$J$9,IF(K1909&lt;'User input'!$I$11,'User input'!$J$10,'User input'!$J$11)))*S1909</f>
        <v>287.28000000000003</v>
      </c>
      <c r="U1909" s="26">
        <f>K1909*'User input'!$J$17+'User input'!$J$16</f>
        <v>0.5</v>
      </c>
    </row>
    <row r="1910" spans="1:21" x14ac:dyDescent="0.25">
      <c r="A1910" s="18">
        <v>1960</v>
      </c>
      <c r="B1910" s="10" t="s">
        <v>4749</v>
      </c>
      <c r="C1910" s="10" t="s">
        <v>5483</v>
      </c>
      <c r="D1910" s="10" t="s">
        <v>49</v>
      </c>
      <c r="E1910" s="10" t="s">
        <v>16</v>
      </c>
      <c r="F1910" s="16">
        <v>60</v>
      </c>
      <c r="G1910" s="10" t="s">
        <v>5484</v>
      </c>
      <c r="H1910" s="10" t="s">
        <v>678</v>
      </c>
      <c r="I1910" s="10" t="s">
        <v>32</v>
      </c>
      <c r="J1910" s="11">
        <v>43527</v>
      </c>
      <c r="K1910" s="16">
        <v>33</v>
      </c>
      <c r="L1910" s="10" t="s">
        <v>33</v>
      </c>
      <c r="M1910" s="10">
        <f t="shared" si="117"/>
        <v>2019</v>
      </c>
      <c r="N1910" s="10">
        <f t="shared" si="118"/>
        <v>3</v>
      </c>
      <c r="O1910" s="10" t="str">
        <f>VLOOKUP(L1910,'User input'!$D$6:$E$16,2,FALSE)</f>
        <v>Megawidget L</v>
      </c>
      <c r="P1910" s="10">
        <f>VLOOKUP(L1910,'User input'!$D$6:$G$16,3,FALSE)</f>
        <v>1.79</v>
      </c>
      <c r="Q1910" s="10">
        <f>VLOOKUP(L1910,'User input'!$D$6:$G$16,4,FALSE)</f>
        <v>24</v>
      </c>
      <c r="R1910" s="10">
        <f t="shared" si="119"/>
        <v>792</v>
      </c>
      <c r="S1910" s="27">
        <f t="shared" si="116"/>
        <v>1417.68</v>
      </c>
      <c r="T1910" s="27">
        <f>IF(K1910&lt;'User input'!$I$9,'User input'!$J$8,IF(K1910&lt;'User input'!$I$10,'User input'!$J$9,IF(K1910&lt;'User input'!$I$11,'User input'!$J$10,'User input'!$J$11)))*S1910</f>
        <v>42.5304</v>
      </c>
      <c r="U1910" s="27">
        <f>K1910*'User input'!$J$17+'User input'!$J$16</f>
        <v>0.5</v>
      </c>
    </row>
    <row r="1911" spans="1:21" x14ac:dyDescent="0.25">
      <c r="A1911" s="17">
        <v>1961</v>
      </c>
      <c r="B1911" s="6" t="s">
        <v>2546</v>
      </c>
      <c r="C1911" s="6" t="s">
        <v>1771</v>
      </c>
      <c r="D1911" s="6" t="s">
        <v>28</v>
      </c>
      <c r="E1911" s="6" t="s">
        <v>29</v>
      </c>
      <c r="F1911" s="15">
        <v>30</v>
      </c>
      <c r="G1911" s="6" t="s">
        <v>5485</v>
      </c>
      <c r="H1911" s="6" t="s">
        <v>5486</v>
      </c>
      <c r="I1911" s="6" t="s">
        <v>238</v>
      </c>
      <c r="J1911" s="7">
        <v>44441</v>
      </c>
      <c r="K1911" s="15">
        <v>100</v>
      </c>
      <c r="L1911" s="6" t="s">
        <v>62</v>
      </c>
      <c r="M1911" s="6">
        <f t="shared" si="117"/>
        <v>2021</v>
      </c>
      <c r="N1911" s="6">
        <f t="shared" si="118"/>
        <v>9</v>
      </c>
      <c r="O1911" s="6" t="str">
        <f>VLOOKUP(L1911,'User input'!$D$6:$E$16,2,FALSE)</f>
        <v>Ultrathing V4</v>
      </c>
      <c r="P1911" s="6">
        <f>VLOOKUP(L1911,'User input'!$D$6:$G$16,3,FALSE)</f>
        <v>3.99</v>
      </c>
      <c r="Q1911" s="6">
        <f>VLOOKUP(L1911,'User input'!$D$6:$G$16,4,FALSE)</f>
        <v>24</v>
      </c>
      <c r="R1911" s="6">
        <f t="shared" si="119"/>
        <v>2400</v>
      </c>
      <c r="S1911" s="26">
        <f t="shared" si="116"/>
        <v>9576</v>
      </c>
      <c r="T1911" s="26">
        <f>IF(K1911&lt;'User input'!$I$9,'User input'!$J$8,IF(K1911&lt;'User input'!$I$10,'User input'!$J$9,IF(K1911&lt;'User input'!$I$11,'User input'!$J$10,'User input'!$J$11)))*S1911</f>
        <v>670.32</v>
      </c>
      <c r="U1911" s="26">
        <f>K1911*'User input'!$J$17+'User input'!$J$16</f>
        <v>0.5</v>
      </c>
    </row>
    <row r="1912" spans="1:21" x14ac:dyDescent="0.25">
      <c r="A1912" s="18">
        <v>1962</v>
      </c>
      <c r="B1912" s="10" t="s">
        <v>5487</v>
      </c>
      <c r="C1912" s="10" t="s">
        <v>512</v>
      </c>
      <c r="D1912" s="10" t="s">
        <v>28</v>
      </c>
      <c r="E1912" s="10" t="s">
        <v>29</v>
      </c>
      <c r="F1912" s="16">
        <v>90</v>
      </c>
      <c r="G1912" s="10" t="s">
        <v>5488</v>
      </c>
      <c r="H1912" s="10" t="s">
        <v>3881</v>
      </c>
      <c r="I1912" s="10" t="s">
        <v>108</v>
      </c>
      <c r="J1912" s="11">
        <v>43649</v>
      </c>
      <c r="K1912" s="16">
        <v>70</v>
      </c>
      <c r="L1912" s="10" t="s">
        <v>62</v>
      </c>
      <c r="M1912" s="10">
        <f t="shared" si="117"/>
        <v>2019</v>
      </c>
      <c r="N1912" s="10">
        <f t="shared" si="118"/>
        <v>7</v>
      </c>
      <c r="O1912" s="10" t="str">
        <f>VLOOKUP(L1912,'User input'!$D$6:$E$16,2,FALSE)</f>
        <v>Ultrathing V4</v>
      </c>
      <c r="P1912" s="10">
        <f>VLOOKUP(L1912,'User input'!$D$6:$G$16,3,FALSE)</f>
        <v>3.99</v>
      </c>
      <c r="Q1912" s="10">
        <f>VLOOKUP(L1912,'User input'!$D$6:$G$16,4,FALSE)</f>
        <v>24</v>
      </c>
      <c r="R1912" s="10">
        <f t="shared" si="119"/>
        <v>1680</v>
      </c>
      <c r="S1912" s="27">
        <f t="shared" si="116"/>
        <v>6703.2000000000007</v>
      </c>
      <c r="T1912" s="27">
        <f>IF(K1912&lt;'User input'!$I$9,'User input'!$J$8,IF(K1912&lt;'User input'!$I$10,'User input'!$J$9,IF(K1912&lt;'User input'!$I$11,'User input'!$J$10,'User input'!$J$11)))*S1912</f>
        <v>335.16000000000008</v>
      </c>
      <c r="U1912" s="27">
        <f>K1912*'User input'!$J$17+'User input'!$J$16</f>
        <v>0.5</v>
      </c>
    </row>
    <row r="1913" spans="1:21" x14ac:dyDescent="0.25">
      <c r="A1913" s="17">
        <v>1963</v>
      </c>
      <c r="B1913" s="6" t="s">
        <v>5489</v>
      </c>
      <c r="C1913" s="6" t="s">
        <v>1915</v>
      </c>
      <c r="D1913" s="6" t="s">
        <v>15</v>
      </c>
      <c r="E1913" s="6" t="s">
        <v>16</v>
      </c>
      <c r="F1913" s="15">
        <v>60</v>
      </c>
      <c r="G1913" s="6" t="s">
        <v>5490</v>
      </c>
      <c r="H1913" s="6" t="s">
        <v>3616</v>
      </c>
      <c r="I1913" s="6" t="s">
        <v>32</v>
      </c>
      <c r="J1913" s="7">
        <v>43555</v>
      </c>
      <c r="K1913" s="15">
        <v>61</v>
      </c>
      <c r="L1913" s="6" t="s">
        <v>33</v>
      </c>
      <c r="M1913" s="6">
        <f t="shared" si="117"/>
        <v>2019</v>
      </c>
      <c r="N1913" s="6">
        <f t="shared" si="118"/>
        <v>3</v>
      </c>
      <c r="O1913" s="6" t="str">
        <f>VLOOKUP(L1913,'User input'!$D$6:$E$16,2,FALSE)</f>
        <v>Megawidget L</v>
      </c>
      <c r="P1913" s="6">
        <f>VLOOKUP(L1913,'User input'!$D$6:$G$16,3,FALSE)</f>
        <v>1.79</v>
      </c>
      <c r="Q1913" s="6">
        <f>VLOOKUP(L1913,'User input'!$D$6:$G$16,4,FALSE)</f>
        <v>24</v>
      </c>
      <c r="R1913" s="6">
        <f t="shared" si="119"/>
        <v>1464</v>
      </c>
      <c r="S1913" s="26">
        <f t="shared" si="116"/>
        <v>2620.56</v>
      </c>
      <c r="T1913" s="26">
        <f>IF(K1913&lt;'User input'!$I$9,'User input'!$J$8,IF(K1913&lt;'User input'!$I$10,'User input'!$J$9,IF(K1913&lt;'User input'!$I$11,'User input'!$J$10,'User input'!$J$11)))*S1913</f>
        <v>131.02799999999999</v>
      </c>
      <c r="U1913" s="26">
        <f>K1913*'User input'!$J$17+'User input'!$J$16</f>
        <v>0.5</v>
      </c>
    </row>
    <row r="1914" spans="1:21" x14ac:dyDescent="0.25">
      <c r="A1914" s="18">
        <v>1964</v>
      </c>
      <c r="B1914" s="10" t="s">
        <v>5491</v>
      </c>
      <c r="C1914" s="10" t="s">
        <v>5492</v>
      </c>
      <c r="D1914" s="10" t="s">
        <v>49</v>
      </c>
      <c r="E1914" s="10" t="s">
        <v>16</v>
      </c>
      <c r="F1914" s="16">
        <v>30</v>
      </c>
      <c r="G1914" s="10" t="s">
        <v>5493</v>
      </c>
      <c r="H1914" s="10" t="s">
        <v>385</v>
      </c>
      <c r="I1914" s="10" t="s">
        <v>32</v>
      </c>
      <c r="J1914" s="11">
        <v>44287</v>
      </c>
      <c r="K1914" s="16">
        <v>101</v>
      </c>
      <c r="L1914" s="10" t="s">
        <v>33</v>
      </c>
      <c r="M1914" s="10">
        <f t="shared" si="117"/>
        <v>2021</v>
      </c>
      <c r="N1914" s="10">
        <f t="shared" si="118"/>
        <v>4</v>
      </c>
      <c r="O1914" s="10" t="str">
        <f>VLOOKUP(L1914,'User input'!$D$6:$E$16,2,FALSE)</f>
        <v>Megawidget L</v>
      </c>
      <c r="P1914" s="10">
        <f>VLOOKUP(L1914,'User input'!$D$6:$G$16,3,FALSE)</f>
        <v>1.79</v>
      </c>
      <c r="Q1914" s="10">
        <f>VLOOKUP(L1914,'User input'!$D$6:$G$16,4,FALSE)</f>
        <v>24</v>
      </c>
      <c r="R1914" s="10">
        <f t="shared" si="119"/>
        <v>2424</v>
      </c>
      <c r="S1914" s="27">
        <f t="shared" si="116"/>
        <v>4338.96</v>
      </c>
      <c r="T1914" s="27">
        <f>IF(K1914&lt;'User input'!$I$9,'User input'!$J$8,IF(K1914&lt;'User input'!$I$10,'User input'!$J$9,IF(K1914&lt;'User input'!$I$11,'User input'!$J$10,'User input'!$J$11)))*S1914</f>
        <v>303.72720000000004</v>
      </c>
      <c r="U1914" s="27">
        <f>K1914*'User input'!$J$17+'User input'!$J$16</f>
        <v>0.5</v>
      </c>
    </row>
    <row r="1915" spans="1:21" x14ac:dyDescent="0.25">
      <c r="A1915" s="17">
        <v>1965</v>
      </c>
      <c r="B1915" s="6" t="s">
        <v>5494</v>
      </c>
      <c r="C1915" s="6" t="s">
        <v>3503</v>
      </c>
      <c r="D1915" s="6" t="s">
        <v>49</v>
      </c>
      <c r="E1915" s="6" t="s">
        <v>16</v>
      </c>
      <c r="F1915" s="15">
        <v>90</v>
      </c>
      <c r="G1915" s="6" t="s">
        <v>5495</v>
      </c>
      <c r="H1915" s="6" t="s">
        <v>2794</v>
      </c>
      <c r="I1915" s="6" t="s">
        <v>122</v>
      </c>
      <c r="J1915" s="7">
        <v>43867</v>
      </c>
      <c r="K1915" s="15">
        <v>77</v>
      </c>
      <c r="L1915" s="6" t="s">
        <v>20</v>
      </c>
      <c r="M1915" s="6">
        <f t="shared" si="117"/>
        <v>2020</v>
      </c>
      <c r="N1915" s="6">
        <f t="shared" si="118"/>
        <v>2</v>
      </c>
      <c r="O1915" s="6" t="str">
        <f>VLOOKUP(L1915,'User input'!$D$6:$E$16,2,FALSE)</f>
        <v>Hyperwotsit</v>
      </c>
      <c r="P1915" s="6">
        <f>VLOOKUP(L1915,'User input'!$D$6:$G$16,3,FALSE)</f>
        <v>2.0099999999999998</v>
      </c>
      <c r="Q1915" s="6">
        <f>VLOOKUP(L1915,'User input'!$D$6:$G$16,4,FALSE)</f>
        <v>20</v>
      </c>
      <c r="R1915" s="6">
        <f t="shared" si="119"/>
        <v>1540</v>
      </c>
      <c r="S1915" s="26">
        <f t="shared" si="116"/>
        <v>3095.3999999999996</v>
      </c>
      <c r="T1915" s="26">
        <f>IF(K1915&lt;'User input'!$I$9,'User input'!$J$8,IF(K1915&lt;'User input'!$I$10,'User input'!$J$9,IF(K1915&lt;'User input'!$I$11,'User input'!$J$10,'User input'!$J$11)))*S1915</f>
        <v>154.76999999999998</v>
      </c>
      <c r="U1915" s="26">
        <f>K1915*'User input'!$J$17+'User input'!$J$16</f>
        <v>0.5</v>
      </c>
    </row>
    <row r="1916" spans="1:21" x14ac:dyDescent="0.25">
      <c r="A1916" s="18">
        <v>1966</v>
      </c>
      <c r="B1916" s="10" t="s">
        <v>1358</v>
      </c>
      <c r="C1916" s="10" t="s">
        <v>577</v>
      </c>
      <c r="D1916" s="10" t="s">
        <v>28</v>
      </c>
      <c r="E1916" s="10" t="s">
        <v>29</v>
      </c>
      <c r="F1916" s="16">
        <v>60</v>
      </c>
      <c r="G1916" s="10" t="s">
        <v>5495</v>
      </c>
      <c r="H1916" s="10" t="s">
        <v>919</v>
      </c>
      <c r="I1916" s="10" t="s">
        <v>32</v>
      </c>
      <c r="J1916" s="11">
        <v>43786</v>
      </c>
      <c r="K1916" s="16">
        <v>66</v>
      </c>
      <c r="L1916" s="10" t="s">
        <v>99</v>
      </c>
      <c r="M1916" s="10">
        <f t="shared" si="117"/>
        <v>2019</v>
      </c>
      <c r="N1916" s="10">
        <f t="shared" si="118"/>
        <v>11</v>
      </c>
      <c r="O1916" s="10" t="str">
        <f>VLOOKUP(L1916,'User input'!$D$6:$E$16,2,FALSE)</f>
        <v>Superwossname</v>
      </c>
      <c r="P1916" s="10">
        <f>VLOOKUP(L1916,'User input'!$D$6:$G$16,3,FALSE)</f>
        <v>3.49</v>
      </c>
      <c r="Q1916" s="10">
        <f>VLOOKUP(L1916,'User input'!$D$6:$G$16,4,FALSE)</f>
        <v>20</v>
      </c>
      <c r="R1916" s="10">
        <f t="shared" si="119"/>
        <v>1320</v>
      </c>
      <c r="S1916" s="27">
        <f t="shared" si="116"/>
        <v>4606.8</v>
      </c>
      <c r="T1916" s="27">
        <f>IF(K1916&lt;'User input'!$I$9,'User input'!$J$8,IF(K1916&lt;'User input'!$I$10,'User input'!$J$9,IF(K1916&lt;'User input'!$I$11,'User input'!$J$10,'User input'!$J$11)))*S1916</f>
        <v>230.34000000000003</v>
      </c>
      <c r="U1916" s="27">
        <f>K1916*'User input'!$J$17+'User input'!$J$16</f>
        <v>0.5</v>
      </c>
    </row>
    <row r="1917" spans="1:21" x14ac:dyDescent="0.25">
      <c r="A1917" s="17">
        <v>1967</v>
      </c>
      <c r="B1917" s="6" t="s">
        <v>3972</v>
      </c>
      <c r="C1917" s="6" t="s">
        <v>2117</v>
      </c>
      <c r="D1917" s="6" t="s">
        <v>15</v>
      </c>
      <c r="E1917" s="6" t="s">
        <v>16</v>
      </c>
      <c r="F1917" s="15">
        <v>30</v>
      </c>
      <c r="G1917" s="6" t="s">
        <v>5495</v>
      </c>
      <c r="H1917" s="6" t="s">
        <v>285</v>
      </c>
      <c r="I1917" s="6" t="s">
        <v>32</v>
      </c>
      <c r="J1917" s="7">
        <v>44243</v>
      </c>
      <c r="K1917" s="15">
        <v>94</v>
      </c>
      <c r="L1917" s="6" t="s">
        <v>39</v>
      </c>
      <c r="M1917" s="6">
        <f t="shared" si="117"/>
        <v>2021</v>
      </c>
      <c r="N1917" s="6">
        <f t="shared" si="118"/>
        <v>2</v>
      </c>
      <c r="O1917" s="6" t="str">
        <f>VLOOKUP(L1917,'User input'!$D$6:$E$16,2,FALSE)</f>
        <v>Ultrathing V1</v>
      </c>
      <c r="P1917" s="6">
        <f>VLOOKUP(L1917,'User input'!$D$6:$G$16,3,FALSE)</f>
        <v>1.79</v>
      </c>
      <c r="Q1917" s="6">
        <f>VLOOKUP(L1917,'User input'!$D$6:$G$16,4,FALSE)</f>
        <v>17</v>
      </c>
      <c r="R1917" s="6">
        <f t="shared" si="119"/>
        <v>1598</v>
      </c>
      <c r="S1917" s="26">
        <f t="shared" si="116"/>
        <v>2860.42</v>
      </c>
      <c r="T1917" s="26">
        <f>IF(K1917&lt;'User input'!$I$9,'User input'!$J$8,IF(K1917&lt;'User input'!$I$10,'User input'!$J$9,IF(K1917&lt;'User input'!$I$11,'User input'!$J$10,'User input'!$J$11)))*S1917</f>
        <v>143.02100000000002</v>
      </c>
      <c r="U1917" s="26">
        <f>K1917*'User input'!$J$17+'User input'!$J$16</f>
        <v>0.5</v>
      </c>
    </row>
    <row r="1918" spans="1:21" x14ac:dyDescent="0.25">
      <c r="A1918" s="18">
        <v>1968</v>
      </c>
      <c r="B1918" s="10" t="s">
        <v>5496</v>
      </c>
      <c r="C1918" s="10" t="s">
        <v>2000</v>
      </c>
      <c r="D1918" s="10" t="s">
        <v>28</v>
      </c>
      <c r="E1918" s="10" t="s">
        <v>29</v>
      </c>
      <c r="F1918" s="16">
        <v>60</v>
      </c>
      <c r="G1918" s="10" t="s">
        <v>5497</v>
      </c>
      <c r="H1918" s="10" t="s">
        <v>1227</v>
      </c>
      <c r="I1918" s="10" t="s">
        <v>1228</v>
      </c>
      <c r="J1918" s="11">
        <v>43508</v>
      </c>
      <c r="K1918" s="16">
        <v>10</v>
      </c>
      <c r="L1918" s="10" t="s">
        <v>44</v>
      </c>
      <c r="M1918" s="10">
        <f t="shared" si="117"/>
        <v>2019</v>
      </c>
      <c r="N1918" s="10">
        <f t="shared" si="118"/>
        <v>2</v>
      </c>
      <c r="O1918" s="10" t="str">
        <f>VLOOKUP(L1918,'User input'!$D$6:$E$16,2,FALSE)</f>
        <v>Gigastuff</v>
      </c>
      <c r="P1918" s="10">
        <f>VLOOKUP(L1918,'User input'!$D$6:$G$16,3,FALSE)</f>
        <v>1.89</v>
      </c>
      <c r="Q1918" s="10">
        <f>VLOOKUP(L1918,'User input'!$D$6:$G$16,4,FALSE)</f>
        <v>18</v>
      </c>
      <c r="R1918" s="10">
        <f t="shared" si="119"/>
        <v>180</v>
      </c>
      <c r="S1918" s="27">
        <f t="shared" si="116"/>
        <v>340.2</v>
      </c>
      <c r="T1918" s="27">
        <f>IF(K1918&lt;'User input'!$I$9,'User input'!$J$8,IF(K1918&lt;'User input'!$I$10,'User input'!$J$9,IF(K1918&lt;'User input'!$I$11,'User input'!$J$10,'User input'!$J$11)))*S1918</f>
        <v>0</v>
      </c>
      <c r="U1918" s="27">
        <f>K1918*'User input'!$J$17+'User input'!$J$16</f>
        <v>0.5</v>
      </c>
    </row>
    <row r="1919" spans="1:21" x14ac:dyDescent="0.25">
      <c r="A1919" s="17">
        <v>1969</v>
      </c>
      <c r="B1919" s="6" t="s">
        <v>2243</v>
      </c>
      <c r="C1919" s="6" t="s">
        <v>3352</v>
      </c>
      <c r="D1919" s="6" t="s">
        <v>28</v>
      </c>
      <c r="E1919" s="6" t="s">
        <v>29</v>
      </c>
      <c r="F1919" s="15">
        <v>30</v>
      </c>
      <c r="G1919" s="6" t="s">
        <v>5498</v>
      </c>
      <c r="H1919" s="6" t="s">
        <v>2965</v>
      </c>
      <c r="I1919" s="6" t="s">
        <v>144</v>
      </c>
      <c r="J1919" s="7">
        <v>44179</v>
      </c>
      <c r="K1919" s="15">
        <v>5</v>
      </c>
      <c r="L1919" s="6" t="s">
        <v>20</v>
      </c>
      <c r="M1919" s="6">
        <f t="shared" si="117"/>
        <v>2020</v>
      </c>
      <c r="N1919" s="6">
        <f t="shared" si="118"/>
        <v>12</v>
      </c>
      <c r="O1919" s="6" t="str">
        <f>VLOOKUP(L1919,'User input'!$D$6:$E$16,2,FALSE)</f>
        <v>Hyperwotsit</v>
      </c>
      <c r="P1919" s="6">
        <f>VLOOKUP(L1919,'User input'!$D$6:$G$16,3,FALSE)</f>
        <v>2.0099999999999998</v>
      </c>
      <c r="Q1919" s="6">
        <f>VLOOKUP(L1919,'User input'!$D$6:$G$16,4,FALSE)</f>
        <v>20</v>
      </c>
      <c r="R1919" s="6">
        <f t="shared" si="119"/>
        <v>100</v>
      </c>
      <c r="S1919" s="26">
        <f t="shared" si="116"/>
        <v>200.99999999999997</v>
      </c>
      <c r="T1919" s="26">
        <f>IF(K1919&lt;'User input'!$I$9,'User input'!$J$8,IF(K1919&lt;'User input'!$I$10,'User input'!$J$9,IF(K1919&lt;'User input'!$I$11,'User input'!$J$10,'User input'!$J$11)))*S1919</f>
        <v>0</v>
      </c>
      <c r="U1919" s="26">
        <f>K1919*'User input'!$J$17+'User input'!$J$16</f>
        <v>0.5</v>
      </c>
    </row>
    <row r="1920" spans="1:21" x14ac:dyDescent="0.25">
      <c r="A1920" s="18">
        <v>1970</v>
      </c>
      <c r="B1920" s="10" t="s">
        <v>5499</v>
      </c>
      <c r="C1920" s="10" t="s">
        <v>5500</v>
      </c>
      <c r="D1920" s="10" t="s">
        <v>28</v>
      </c>
      <c r="E1920" s="10" t="s">
        <v>29</v>
      </c>
      <c r="F1920" s="16">
        <v>90</v>
      </c>
      <c r="G1920" s="10" t="s">
        <v>5501</v>
      </c>
      <c r="H1920" s="10" t="s">
        <v>5502</v>
      </c>
      <c r="I1920" s="10" t="s">
        <v>25</v>
      </c>
      <c r="J1920" s="11">
        <v>43809</v>
      </c>
      <c r="K1920" s="16">
        <v>26</v>
      </c>
      <c r="L1920" s="10" t="s">
        <v>20</v>
      </c>
      <c r="M1920" s="10">
        <f t="shared" si="117"/>
        <v>2019</v>
      </c>
      <c r="N1920" s="10">
        <f t="shared" si="118"/>
        <v>12</v>
      </c>
      <c r="O1920" s="10" t="str">
        <f>VLOOKUP(L1920,'User input'!$D$6:$E$16,2,FALSE)</f>
        <v>Hyperwotsit</v>
      </c>
      <c r="P1920" s="10">
        <f>VLOOKUP(L1920,'User input'!$D$6:$G$16,3,FALSE)</f>
        <v>2.0099999999999998</v>
      </c>
      <c r="Q1920" s="10">
        <f>VLOOKUP(L1920,'User input'!$D$6:$G$16,4,FALSE)</f>
        <v>20</v>
      </c>
      <c r="R1920" s="10">
        <f t="shared" si="119"/>
        <v>520</v>
      </c>
      <c r="S1920" s="27">
        <f t="shared" si="116"/>
        <v>1045.1999999999998</v>
      </c>
      <c r="T1920" s="27">
        <f>IF(K1920&lt;'User input'!$I$9,'User input'!$J$8,IF(K1920&lt;'User input'!$I$10,'User input'!$J$9,IF(K1920&lt;'User input'!$I$11,'User input'!$J$10,'User input'!$J$11)))*S1920</f>
        <v>31.355999999999995</v>
      </c>
      <c r="U1920" s="27">
        <f>K1920*'User input'!$J$17+'User input'!$J$16</f>
        <v>0.5</v>
      </c>
    </row>
    <row r="1921" spans="1:21" x14ac:dyDescent="0.25">
      <c r="A1921" s="17">
        <v>1971</v>
      </c>
      <c r="B1921" s="6" t="s">
        <v>5503</v>
      </c>
      <c r="C1921" s="6" t="s">
        <v>390</v>
      </c>
      <c r="D1921" s="6" t="s">
        <v>15</v>
      </c>
      <c r="E1921" s="6" t="s">
        <v>16</v>
      </c>
      <c r="F1921" s="15">
        <v>90</v>
      </c>
      <c r="G1921" s="6" t="s">
        <v>5504</v>
      </c>
      <c r="H1921" s="6" t="s">
        <v>5021</v>
      </c>
      <c r="I1921" s="6" t="s">
        <v>32</v>
      </c>
      <c r="J1921" s="7">
        <v>43664</v>
      </c>
      <c r="K1921" s="15">
        <v>19</v>
      </c>
      <c r="L1921" s="6" t="s">
        <v>39</v>
      </c>
      <c r="M1921" s="6">
        <f t="shared" si="117"/>
        <v>2019</v>
      </c>
      <c r="N1921" s="6">
        <f t="shared" si="118"/>
        <v>7</v>
      </c>
      <c r="O1921" s="6" t="str">
        <f>VLOOKUP(L1921,'User input'!$D$6:$E$16,2,FALSE)</f>
        <v>Ultrathing V1</v>
      </c>
      <c r="P1921" s="6">
        <f>VLOOKUP(L1921,'User input'!$D$6:$G$16,3,FALSE)</f>
        <v>1.79</v>
      </c>
      <c r="Q1921" s="6">
        <f>VLOOKUP(L1921,'User input'!$D$6:$G$16,4,FALSE)</f>
        <v>17</v>
      </c>
      <c r="R1921" s="6">
        <f t="shared" si="119"/>
        <v>323</v>
      </c>
      <c r="S1921" s="26">
        <f t="shared" si="116"/>
        <v>578.16999999999996</v>
      </c>
      <c r="T1921" s="26">
        <f>IF(K1921&lt;'User input'!$I$9,'User input'!$J$8,IF(K1921&lt;'User input'!$I$10,'User input'!$J$9,IF(K1921&lt;'User input'!$I$11,'User input'!$J$10,'User input'!$J$11)))*S1921</f>
        <v>0</v>
      </c>
      <c r="U1921" s="26">
        <f>K1921*'User input'!$J$17+'User input'!$J$16</f>
        <v>0.5</v>
      </c>
    </row>
    <row r="1922" spans="1:21" x14ac:dyDescent="0.25">
      <c r="A1922" s="18">
        <v>1972</v>
      </c>
      <c r="B1922" s="10" t="s">
        <v>1347</v>
      </c>
      <c r="C1922" s="10" t="s">
        <v>3832</v>
      </c>
      <c r="D1922" s="10" t="s">
        <v>15</v>
      </c>
      <c r="E1922" s="10" t="s">
        <v>16</v>
      </c>
      <c r="F1922" s="16">
        <v>30</v>
      </c>
      <c r="G1922" s="10" t="s">
        <v>5505</v>
      </c>
      <c r="H1922" s="10" t="s">
        <v>4342</v>
      </c>
      <c r="I1922" s="10" t="s">
        <v>144</v>
      </c>
      <c r="J1922" s="11">
        <v>44052</v>
      </c>
      <c r="K1922" s="16">
        <v>83</v>
      </c>
      <c r="L1922" s="10" t="s">
        <v>62</v>
      </c>
      <c r="M1922" s="10">
        <f t="shared" si="117"/>
        <v>2020</v>
      </c>
      <c r="N1922" s="10">
        <f t="shared" si="118"/>
        <v>8</v>
      </c>
      <c r="O1922" s="10" t="str">
        <f>VLOOKUP(L1922,'User input'!$D$6:$E$16,2,FALSE)</f>
        <v>Ultrathing V4</v>
      </c>
      <c r="P1922" s="10">
        <f>VLOOKUP(L1922,'User input'!$D$6:$G$16,3,FALSE)</f>
        <v>3.99</v>
      </c>
      <c r="Q1922" s="10">
        <f>VLOOKUP(L1922,'User input'!$D$6:$G$16,4,FALSE)</f>
        <v>24</v>
      </c>
      <c r="R1922" s="10">
        <f t="shared" si="119"/>
        <v>1992</v>
      </c>
      <c r="S1922" s="27">
        <f t="shared" si="116"/>
        <v>7948.0800000000008</v>
      </c>
      <c r="T1922" s="27">
        <f>IF(K1922&lt;'User input'!$I$9,'User input'!$J$8,IF(K1922&lt;'User input'!$I$10,'User input'!$J$9,IF(K1922&lt;'User input'!$I$11,'User input'!$J$10,'User input'!$J$11)))*S1922</f>
        <v>397.40400000000005</v>
      </c>
      <c r="U1922" s="27">
        <f>K1922*'User input'!$J$17+'User input'!$J$16</f>
        <v>0.5</v>
      </c>
    </row>
    <row r="1923" spans="1:21" x14ac:dyDescent="0.25">
      <c r="A1923" s="17">
        <v>1973</v>
      </c>
      <c r="B1923" s="6" t="s">
        <v>5506</v>
      </c>
      <c r="C1923" s="6" t="s">
        <v>5507</v>
      </c>
      <c r="D1923" s="6" t="s">
        <v>15</v>
      </c>
      <c r="E1923" s="6" t="s">
        <v>16</v>
      </c>
      <c r="F1923" s="15">
        <v>90</v>
      </c>
      <c r="G1923" s="6" t="s">
        <v>5508</v>
      </c>
      <c r="H1923" s="6" t="s">
        <v>1047</v>
      </c>
      <c r="I1923" s="6" t="s">
        <v>32</v>
      </c>
      <c r="J1923" s="7">
        <v>43902</v>
      </c>
      <c r="K1923" s="15">
        <v>94</v>
      </c>
      <c r="L1923" s="6" t="s">
        <v>20</v>
      </c>
      <c r="M1923" s="6">
        <f t="shared" si="117"/>
        <v>2020</v>
      </c>
      <c r="N1923" s="6">
        <f t="shared" si="118"/>
        <v>3</v>
      </c>
      <c r="O1923" s="6" t="str">
        <f>VLOOKUP(L1923,'User input'!$D$6:$E$16,2,FALSE)</f>
        <v>Hyperwotsit</v>
      </c>
      <c r="P1923" s="6">
        <f>VLOOKUP(L1923,'User input'!$D$6:$G$16,3,FALSE)</f>
        <v>2.0099999999999998</v>
      </c>
      <c r="Q1923" s="6">
        <f>VLOOKUP(L1923,'User input'!$D$6:$G$16,4,FALSE)</f>
        <v>20</v>
      </c>
      <c r="R1923" s="6">
        <f t="shared" si="119"/>
        <v>1880</v>
      </c>
      <c r="S1923" s="26">
        <f t="shared" si="116"/>
        <v>3778.7999999999997</v>
      </c>
      <c r="T1923" s="26">
        <f>IF(K1923&lt;'User input'!$I$9,'User input'!$J$8,IF(K1923&lt;'User input'!$I$10,'User input'!$J$9,IF(K1923&lt;'User input'!$I$11,'User input'!$J$10,'User input'!$J$11)))*S1923</f>
        <v>188.94</v>
      </c>
      <c r="U1923" s="26">
        <f>K1923*'User input'!$J$17+'User input'!$J$16</f>
        <v>0.5</v>
      </c>
    </row>
    <row r="1924" spans="1:21" x14ac:dyDescent="0.25">
      <c r="A1924" s="18">
        <v>1974</v>
      </c>
      <c r="B1924" s="10" t="s">
        <v>1654</v>
      </c>
      <c r="C1924" s="10" t="s">
        <v>3372</v>
      </c>
      <c r="D1924" s="10" t="s">
        <v>28</v>
      </c>
      <c r="E1924" s="10" t="s">
        <v>29</v>
      </c>
      <c r="F1924" s="16">
        <v>90</v>
      </c>
      <c r="G1924" s="10" t="s">
        <v>5509</v>
      </c>
      <c r="H1924" s="10" t="s">
        <v>299</v>
      </c>
      <c r="I1924" s="10" t="s">
        <v>300</v>
      </c>
      <c r="J1924" s="11">
        <v>44500</v>
      </c>
      <c r="K1924" s="16">
        <v>70</v>
      </c>
      <c r="L1924" s="10" t="s">
        <v>68</v>
      </c>
      <c r="M1924" s="10">
        <f t="shared" si="117"/>
        <v>2021</v>
      </c>
      <c r="N1924" s="10">
        <f t="shared" si="118"/>
        <v>10</v>
      </c>
      <c r="O1924" s="10" t="str">
        <f>VLOOKUP(L1924,'User input'!$D$6:$E$16,2,FALSE)</f>
        <v>Megawidget M</v>
      </c>
      <c r="P1924" s="10">
        <f>VLOOKUP(L1924,'User input'!$D$6:$G$16,3,FALSE)</f>
        <v>1.29</v>
      </c>
      <c r="Q1924" s="10">
        <f>VLOOKUP(L1924,'User input'!$D$6:$G$16,4,FALSE)</f>
        <v>24</v>
      </c>
      <c r="R1924" s="10">
        <f t="shared" si="119"/>
        <v>1680</v>
      </c>
      <c r="S1924" s="27">
        <f t="shared" si="116"/>
        <v>2167.2000000000003</v>
      </c>
      <c r="T1924" s="27">
        <f>IF(K1924&lt;'User input'!$I$9,'User input'!$J$8,IF(K1924&lt;'User input'!$I$10,'User input'!$J$9,IF(K1924&lt;'User input'!$I$11,'User input'!$J$10,'User input'!$J$11)))*S1924</f>
        <v>108.36000000000001</v>
      </c>
      <c r="U1924" s="27">
        <f>K1924*'User input'!$J$17+'User input'!$J$16</f>
        <v>0.5</v>
      </c>
    </row>
    <row r="1925" spans="1:21" x14ac:dyDescent="0.25">
      <c r="A1925" s="17">
        <v>1975</v>
      </c>
      <c r="B1925" s="6" t="s">
        <v>283</v>
      </c>
      <c r="C1925" s="6" t="s">
        <v>5510</v>
      </c>
      <c r="D1925" s="6" t="s">
        <v>15</v>
      </c>
      <c r="E1925" s="6" t="s">
        <v>16</v>
      </c>
      <c r="F1925" s="15">
        <v>90</v>
      </c>
      <c r="G1925" s="6" t="s">
        <v>5509</v>
      </c>
      <c r="H1925" s="6" t="s">
        <v>3546</v>
      </c>
      <c r="I1925" s="6" t="s">
        <v>32</v>
      </c>
      <c r="J1925" s="7">
        <v>44458</v>
      </c>
      <c r="K1925" s="15">
        <v>10</v>
      </c>
      <c r="L1925" s="6" t="s">
        <v>39</v>
      </c>
      <c r="M1925" s="6">
        <f t="shared" si="117"/>
        <v>2021</v>
      </c>
      <c r="N1925" s="6">
        <f t="shared" si="118"/>
        <v>9</v>
      </c>
      <c r="O1925" s="6" t="str">
        <f>VLOOKUP(L1925,'User input'!$D$6:$E$16,2,FALSE)</f>
        <v>Ultrathing V1</v>
      </c>
      <c r="P1925" s="6">
        <f>VLOOKUP(L1925,'User input'!$D$6:$G$16,3,FALSE)</f>
        <v>1.79</v>
      </c>
      <c r="Q1925" s="6">
        <f>VLOOKUP(L1925,'User input'!$D$6:$G$16,4,FALSE)</f>
        <v>17</v>
      </c>
      <c r="R1925" s="6">
        <f t="shared" si="119"/>
        <v>170</v>
      </c>
      <c r="S1925" s="26">
        <f t="shared" ref="S1925:S1988" si="120">R1925*P1925</f>
        <v>304.3</v>
      </c>
      <c r="T1925" s="26">
        <f>IF(K1925&lt;'User input'!$I$9,'User input'!$J$8,IF(K1925&lt;'User input'!$I$10,'User input'!$J$9,IF(K1925&lt;'User input'!$I$11,'User input'!$J$10,'User input'!$J$11)))*S1925</f>
        <v>0</v>
      </c>
      <c r="U1925" s="26">
        <f>K1925*'User input'!$J$17+'User input'!$J$16</f>
        <v>0.5</v>
      </c>
    </row>
    <row r="1926" spans="1:21" x14ac:dyDescent="0.25">
      <c r="A1926" s="18">
        <v>1976</v>
      </c>
      <c r="B1926" s="10" t="s">
        <v>5511</v>
      </c>
      <c r="C1926" s="10" t="s">
        <v>129</v>
      </c>
      <c r="D1926" s="10" t="s">
        <v>49</v>
      </c>
      <c r="E1926" s="10" t="s">
        <v>16</v>
      </c>
      <c r="F1926" s="16">
        <v>90</v>
      </c>
      <c r="G1926" s="10" t="s">
        <v>10384</v>
      </c>
      <c r="H1926" s="10" t="s">
        <v>2087</v>
      </c>
      <c r="I1926" s="10" t="s">
        <v>176</v>
      </c>
      <c r="J1926" s="11">
        <v>43695</v>
      </c>
      <c r="K1926" s="16">
        <v>61</v>
      </c>
      <c r="L1926" s="10" t="s">
        <v>99</v>
      </c>
      <c r="M1926" s="10">
        <f t="shared" ref="M1926:M1989" si="121">YEAR(J1926)</f>
        <v>2019</v>
      </c>
      <c r="N1926" s="10">
        <f t="shared" ref="N1926:N1989" si="122">MONTH(J1926)</f>
        <v>8</v>
      </c>
      <c r="O1926" s="10" t="str">
        <f>VLOOKUP(L1926,'User input'!$D$6:$E$16,2,FALSE)</f>
        <v>Superwossname</v>
      </c>
      <c r="P1926" s="10">
        <f>VLOOKUP(L1926,'User input'!$D$6:$G$16,3,FALSE)</f>
        <v>3.49</v>
      </c>
      <c r="Q1926" s="10">
        <f>VLOOKUP(L1926,'User input'!$D$6:$G$16,4,FALSE)</f>
        <v>20</v>
      </c>
      <c r="R1926" s="10">
        <f t="shared" ref="R1926:R1989" si="123">K1926*Q1926</f>
        <v>1220</v>
      </c>
      <c r="S1926" s="27">
        <f t="shared" si="120"/>
        <v>4257.8</v>
      </c>
      <c r="T1926" s="27">
        <f>IF(K1926&lt;'User input'!$I$9,'User input'!$J$8,IF(K1926&lt;'User input'!$I$10,'User input'!$J$9,IF(K1926&lt;'User input'!$I$11,'User input'!$J$10,'User input'!$J$11)))*S1926</f>
        <v>212.89000000000001</v>
      </c>
      <c r="U1926" s="27">
        <f>K1926*'User input'!$J$17+'User input'!$J$16</f>
        <v>0.5</v>
      </c>
    </row>
    <row r="1927" spans="1:21" x14ac:dyDescent="0.25">
      <c r="A1927" s="17">
        <v>1977</v>
      </c>
      <c r="B1927" s="6" t="s">
        <v>5298</v>
      </c>
      <c r="C1927" s="6" t="s">
        <v>5423</v>
      </c>
      <c r="D1927" s="6" t="s">
        <v>41</v>
      </c>
      <c r="E1927" s="6" t="s">
        <v>16</v>
      </c>
      <c r="F1927" s="15">
        <v>60</v>
      </c>
      <c r="G1927" s="6" t="s">
        <v>5513</v>
      </c>
      <c r="H1927" s="6" t="s">
        <v>674</v>
      </c>
      <c r="I1927" s="6" t="s">
        <v>32</v>
      </c>
      <c r="J1927" s="7">
        <v>44156</v>
      </c>
      <c r="K1927" s="15">
        <v>3</v>
      </c>
      <c r="L1927" s="6" t="s">
        <v>99</v>
      </c>
      <c r="M1927" s="6">
        <f t="shared" si="121"/>
        <v>2020</v>
      </c>
      <c r="N1927" s="6">
        <f t="shared" si="122"/>
        <v>11</v>
      </c>
      <c r="O1927" s="6" t="str">
        <f>VLOOKUP(L1927,'User input'!$D$6:$E$16,2,FALSE)</f>
        <v>Superwossname</v>
      </c>
      <c r="P1927" s="6">
        <f>VLOOKUP(L1927,'User input'!$D$6:$G$16,3,FALSE)</f>
        <v>3.49</v>
      </c>
      <c r="Q1927" s="6">
        <f>VLOOKUP(L1927,'User input'!$D$6:$G$16,4,FALSE)</f>
        <v>20</v>
      </c>
      <c r="R1927" s="6">
        <f t="shared" si="123"/>
        <v>60</v>
      </c>
      <c r="S1927" s="26">
        <f t="shared" si="120"/>
        <v>209.4</v>
      </c>
      <c r="T1927" s="26">
        <f>IF(K1927&lt;'User input'!$I$9,'User input'!$J$8,IF(K1927&lt;'User input'!$I$10,'User input'!$J$9,IF(K1927&lt;'User input'!$I$11,'User input'!$J$10,'User input'!$J$11)))*S1927</f>
        <v>0</v>
      </c>
      <c r="U1927" s="26">
        <f>K1927*'User input'!$J$17+'User input'!$J$16</f>
        <v>0.5</v>
      </c>
    </row>
    <row r="1928" spans="1:21" x14ac:dyDescent="0.25">
      <c r="A1928" s="18">
        <v>1978</v>
      </c>
      <c r="B1928" s="10" t="s">
        <v>1295</v>
      </c>
      <c r="C1928" s="10" t="s">
        <v>688</v>
      </c>
      <c r="D1928" s="10" t="s">
        <v>28</v>
      </c>
      <c r="E1928" s="10" t="s">
        <v>29</v>
      </c>
      <c r="F1928" s="16">
        <v>30</v>
      </c>
      <c r="G1928" s="10" t="s">
        <v>5514</v>
      </c>
      <c r="H1928" s="10" t="s">
        <v>2328</v>
      </c>
      <c r="I1928" s="10" t="s">
        <v>238</v>
      </c>
      <c r="J1928" s="11">
        <v>44540</v>
      </c>
      <c r="K1928" s="16">
        <v>86</v>
      </c>
      <c r="L1928" s="10" t="s">
        <v>33</v>
      </c>
      <c r="M1928" s="10">
        <f t="shared" si="121"/>
        <v>2021</v>
      </c>
      <c r="N1928" s="10">
        <f t="shared" si="122"/>
        <v>12</v>
      </c>
      <c r="O1928" s="10" t="str">
        <f>VLOOKUP(L1928,'User input'!$D$6:$E$16,2,FALSE)</f>
        <v>Megawidget L</v>
      </c>
      <c r="P1928" s="10">
        <f>VLOOKUP(L1928,'User input'!$D$6:$G$16,3,FALSE)</f>
        <v>1.79</v>
      </c>
      <c r="Q1928" s="10">
        <f>VLOOKUP(L1928,'User input'!$D$6:$G$16,4,FALSE)</f>
        <v>24</v>
      </c>
      <c r="R1928" s="10">
        <f t="shared" si="123"/>
        <v>2064</v>
      </c>
      <c r="S1928" s="27">
        <f t="shared" si="120"/>
        <v>3694.56</v>
      </c>
      <c r="T1928" s="27">
        <f>IF(K1928&lt;'User input'!$I$9,'User input'!$J$8,IF(K1928&lt;'User input'!$I$10,'User input'!$J$9,IF(K1928&lt;'User input'!$I$11,'User input'!$J$10,'User input'!$J$11)))*S1928</f>
        <v>184.72800000000001</v>
      </c>
      <c r="U1928" s="27">
        <f>K1928*'User input'!$J$17+'User input'!$J$16</f>
        <v>0.5</v>
      </c>
    </row>
    <row r="1929" spans="1:21" x14ac:dyDescent="0.25">
      <c r="A1929" s="17">
        <v>1979</v>
      </c>
      <c r="B1929" s="6" t="s">
        <v>3950</v>
      </c>
      <c r="C1929" s="6" t="s">
        <v>5515</v>
      </c>
      <c r="D1929" s="6" t="s">
        <v>41</v>
      </c>
      <c r="E1929" s="6" t="s">
        <v>16</v>
      </c>
      <c r="F1929" s="15">
        <v>60</v>
      </c>
      <c r="G1929" s="6" t="s">
        <v>5516</v>
      </c>
      <c r="H1929" s="6" t="s">
        <v>5517</v>
      </c>
      <c r="I1929" s="6" t="s">
        <v>881</v>
      </c>
      <c r="J1929" s="7">
        <v>43490</v>
      </c>
      <c r="K1929" s="15">
        <v>54</v>
      </c>
      <c r="L1929" s="6" t="s">
        <v>99</v>
      </c>
      <c r="M1929" s="6">
        <f t="shared" si="121"/>
        <v>2019</v>
      </c>
      <c r="N1929" s="6">
        <f t="shared" si="122"/>
        <v>1</v>
      </c>
      <c r="O1929" s="6" t="str">
        <f>VLOOKUP(L1929,'User input'!$D$6:$E$16,2,FALSE)</f>
        <v>Superwossname</v>
      </c>
      <c r="P1929" s="6">
        <f>VLOOKUP(L1929,'User input'!$D$6:$G$16,3,FALSE)</f>
        <v>3.49</v>
      </c>
      <c r="Q1929" s="6">
        <f>VLOOKUP(L1929,'User input'!$D$6:$G$16,4,FALSE)</f>
        <v>20</v>
      </c>
      <c r="R1929" s="6">
        <f t="shared" si="123"/>
        <v>1080</v>
      </c>
      <c r="S1929" s="26">
        <f t="shared" si="120"/>
        <v>3769.2000000000003</v>
      </c>
      <c r="T1929" s="26">
        <f>IF(K1929&lt;'User input'!$I$9,'User input'!$J$8,IF(K1929&lt;'User input'!$I$10,'User input'!$J$9,IF(K1929&lt;'User input'!$I$11,'User input'!$J$10,'User input'!$J$11)))*S1929</f>
        <v>188.46000000000004</v>
      </c>
      <c r="U1929" s="26">
        <f>K1929*'User input'!$J$17+'User input'!$J$16</f>
        <v>0.5</v>
      </c>
    </row>
    <row r="1930" spans="1:21" x14ac:dyDescent="0.25">
      <c r="A1930" s="18">
        <v>1980</v>
      </c>
      <c r="B1930" s="10" t="s">
        <v>5518</v>
      </c>
      <c r="C1930" s="10" t="s">
        <v>1387</v>
      </c>
      <c r="D1930" s="10" t="s">
        <v>15</v>
      </c>
      <c r="E1930" s="10" t="s">
        <v>16</v>
      </c>
      <c r="F1930" s="16">
        <v>90</v>
      </c>
      <c r="G1930" s="10" t="s">
        <v>5519</v>
      </c>
      <c r="H1930" s="10" t="s">
        <v>4242</v>
      </c>
      <c r="I1930" s="10" t="s">
        <v>1447</v>
      </c>
      <c r="J1930" s="11">
        <v>44375</v>
      </c>
      <c r="K1930" s="16">
        <v>86</v>
      </c>
      <c r="L1930" s="10" t="s">
        <v>52</v>
      </c>
      <c r="M1930" s="10">
        <f t="shared" si="121"/>
        <v>2021</v>
      </c>
      <c r="N1930" s="10">
        <f t="shared" si="122"/>
        <v>6</v>
      </c>
      <c r="O1930" s="10" t="str">
        <f>VLOOKUP(L1930,'User input'!$D$6:$E$16,2,FALSE)</f>
        <v>Megawidget S</v>
      </c>
      <c r="P1930" s="10">
        <f>VLOOKUP(L1930,'User input'!$D$6:$G$16,3,FALSE)</f>
        <v>0.69</v>
      </c>
      <c r="Q1930" s="10">
        <f>VLOOKUP(L1930,'User input'!$D$6:$G$16,4,FALSE)</f>
        <v>24</v>
      </c>
      <c r="R1930" s="10">
        <f t="shared" si="123"/>
        <v>2064</v>
      </c>
      <c r="S1930" s="27">
        <f t="shared" si="120"/>
        <v>1424.1599999999999</v>
      </c>
      <c r="T1930" s="27">
        <f>IF(K1930&lt;'User input'!$I$9,'User input'!$J$8,IF(K1930&lt;'User input'!$I$10,'User input'!$J$9,IF(K1930&lt;'User input'!$I$11,'User input'!$J$10,'User input'!$J$11)))*S1930</f>
        <v>71.207999999999998</v>
      </c>
      <c r="U1930" s="27">
        <f>K1930*'User input'!$J$17+'User input'!$J$16</f>
        <v>0.5</v>
      </c>
    </row>
    <row r="1931" spans="1:21" x14ac:dyDescent="0.25">
      <c r="A1931" s="17">
        <v>1981</v>
      </c>
      <c r="B1931" s="6" t="s">
        <v>5520</v>
      </c>
      <c r="C1931" s="6" t="s">
        <v>821</v>
      </c>
      <c r="D1931" s="6" t="s">
        <v>15</v>
      </c>
      <c r="E1931" s="6" t="s">
        <v>16</v>
      </c>
      <c r="F1931" s="15">
        <v>30</v>
      </c>
      <c r="G1931" s="6" t="s">
        <v>5521</v>
      </c>
      <c r="H1931" s="6" t="s">
        <v>1880</v>
      </c>
      <c r="I1931" s="6" t="s">
        <v>1881</v>
      </c>
      <c r="J1931" s="7">
        <v>44274</v>
      </c>
      <c r="K1931" s="15">
        <v>25</v>
      </c>
      <c r="L1931" s="6" t="s">
        <v>20</v>
      </c>
      <c r="M1931" s="6">
        <f t="shared" si="121"/>
        <v>2021</v>
      </c>
      <c r="N1931" s="6">
        <f t="shared" si="122"/>
        <v>3</v>
      </c>
      <c r="O1931" s="6" t="str">
        <f>VLOOKUP(L1931,'User input'!$D$6:$E$16,2,FALSE)</f>
        <v>Hyperwotsit</v>
      </c>
      <c r="P1931" s="6">
        <f>VLOOKUP(L1931,'User input'!$D$6:$G$16,3,FALSE)</f>
        <v>2.0099999999999998</v>
      </c>
      <c r="Q1931" s="6">
        <f>VLOOKUP(L1931,'User input'!$D$6:$G$16,4,FALSE)</f>
        <v>20</v>
      </c>
      <c r="R1931" s="6">
        <f t="shared" si="123"/>
        <v>500</v>
      </c>
      <c r="S1931" s="26">
        <f t="shared" si="120"/>
        <v>1004.9999999999999</v>
      </c>
      <c r="T1931" s="26">
        <f>IF(K1931&lt;'User input'!$I$9,'User input'!$J$8,IF(K1931&lt;'User input'!$I$10,'User input'!$J$9,IF(K1931&lt;'User input'!$I$11,'User input'!$J$10,'User input'!$J$11)))*S1931</f>
        <v>30.149999999999995</v>
      </c>
      <c r="U1931" s="26">
        <f>K1931*'User input'!$J$17+'User input'!$J$16</f>
        <v>0.5</v>
      </c>
    </row>
    <row r="1932" spans="1:21" x14ac:dyDescent="0.25">
      <c r="A1932" s="18">
        <v>1982</v>
      </c>
      <c r="B1932" s="10" t="s">
        <v>2017</v>
      </c>
      <c r="C1932" s="10" t="s">
        <v>5522</v>
      </c>
      <c r="D1932" s="10" t="s">
        <v>28</v>
      </c>
      <c r="E1932" s="10" t="s">
        <v>29</v>
      </c>
      <c r="F1932" s="16">
        <v>30</v>
      </c>
      <c r="G1932" s="10" t="s">
        <v>5521</v>
      </c>
      <c r="H1932" s="10" t="s">
        <v>219</v>
      </c>
      <c r="I1932" s="10" t="s">
        <v>32</v>
      </c>
      <c r="J1932" s="11">
        <v>44052</v>
      </c>
      <c r="K1932" s="16">
        <v>67</v>
      </c>
      <c r="L1932" s="10" t="s">
        <v>33</v>
      </c>
      <c r="M1932" s="10">
        <f t="shared" si="121"/>
        <v>2020</v>
      </c>
      <c r="N1932" s="10">
        <f t="shared" si="122"/>
        <v>8</v>
      </c>
      <c r="O1932" s="10" t="str">
        <f>VLOOKUP(L1932,'User input'!$D$6:$E$16,2,FALSE)</f>
        <v>Megawidget L</v>
      </c>
      <c r="P1932" s="10">
        <f>VLOOKUP(L1932,'User input'!$D$6:$G$16,3,FALSE)</f>
        <v>1.79</v>
      </c>
      <c r="Q1932" s="10">
        <f>VLOOKUP(L1932,'User input'!$D$6:$G$16,4,FALSE)</f>
        <v>24</v>
      </c>
      <c r="R1932" s="10">
        <f t="shared" si="123"/>
        <v>1608</v>
      </c>
      <c r="S1932" s="27">
        <f t="shared" si="120"/>
        <v>2878.32</v>
      </c>
      <c r="T1932" s="27">
        <f>IF(K1932&lt;'User input'!$I$9,'User input'!$J$8,IF(K1932&lt;'User input'!$I$10,'User input'!$J$9,IF(K1932&lt;'User input'!$I$11,'User input'!$J$10,'User input'!$J$11)))*S1932</f>
        <v>143.91600000000003</v>
      </c>
      <c r="U1932" s="27">
        <f>K1932*'User input'!$J$17+'User input'!$J$16</f>
        <v>0.5</v>
      </c>
    </row>
    <row r="1933" spans="1:21" x14ac:dyDescent="0.25">
      <c r="A1933" s="17">
        <v>1983</v>
      </c>
      <c r="B1933" s="6" t="s">
        <v>5523</v>
      </c>
      <c r="C1933" s="6" t="s">
        <v>5524</v>
      </c>
      <c r="D1933" s="6" t="s">
        <v>49</v>
      </c>
      <c r="E1933" s="6" t="s">
        <v>16</v>
      </c>
      <c r="F1933" s="15">
        <v>60</v>
      </c>
      <c r="G1933" s="6" t="s">
        <v>5525</v>
      </c>
      <c r="H1933" s="6" t="s">
        <v>819</v>
      </c>
      <c r="I1933" s="6" t="s">
        <v>185</v>
      </c>
      <c r="J1933" s="7">
        <v>44309</v>
      </c>
      <c r="K1933" s="15">
        <v>68</v>
      </c>
      <c r="L1933" s="6" t="s">
        <v>39</v>
      </c>
      <c r="M1933" s="6">
        <f t="shared" si="121"/>
        <v>2021</v>
      </c>
      <c r="N1933" s="6">
        <f t="shared" si="122"/>
        <v>4</v>
      </c>
      <c r="O1933" s="6" t="str">
        <f>VLOOKUP(L1933,'User input'!$D$6:$E$16,2,FALSE)</f>
        <v>Ultrathing V1</v>
      </c>
      <c r="P1933" s="6">
        <f>VLOOKUP(L1933,'User input'!$D$6:$G$16,3,FALSE)</f>
        <v>1.79</v>
      </c>
      <c r="Q1933" s="6">
        <f>VLOOKUP(L1933,'User input'!$D$6:$G$16,4,FALSE)</f>
        <v>17</v>
      </c>
      <c r="R1933" s="6">
        <f t="shared" si="123"/>
        <v>1156</v>
      </c>
      <c r="S1933" s="26">
        <f t="shared" si="120"/>
        <v>2069.2400000000002</v>
      </c>
      <c r="T1933" s="26">
        <f>IF(K1933&lt;'User input'!$I$9,'User input'!$J$8,IF(K1933&lt;'User input'!$I$10,'User input'!$J$9,IF(K1933&lt;'User input'!$I$11,'User input'!$J$10,'User input'!$J$11)))*S1933</f>
        <v>103.46200000000002</v>
      </c>
      <c r="U1933" s="26">
        <f>K1933*'User input'!$J$17+'User input'!$J$16</f>
        <v>0.5</v>
      </c>
    </row>
    <row r="1934" spans="1:21" x14ac:dyDescent="0.25">
      <c r="A1934" s="18">
        <v>1984</v>
      </c>
      <c r="B1934" s="10" t="s">
        <v>5526</v>
      </c>
      <c r="C1934" s="10" t="s">
        <v>5527</v>
      </c>
      <c r="D1934" s="10" t="s">
        <v>41</v>
      </c>
      <c r="E1934" s="10" t="s">
        <v>16</v>
      </c>
      <c r="F1934" s="16">
        <v>30</v>
      </c>
      <c r="G1934" s="10" t="s">
        <v>5528</v>
      </c>
      <c r="H1934" s="10" t="s">
        <v>3670</v>
      </c>
      <c r="I1934" s="10" t="s">
        <v>176</v>
      </c>
      <c r="J1934" s="11">
        <v>43991</v>
      </c>
      <c r="K1934" s="16">
        <v>50</v>
      </c>
      <c r="L1934" s="10" t="s">
        <v>157</v>
      </c>
      <c r="M1934" s="10">
        <f t="shared" si="121"/>
        <v>2020</v>
      </c>
      <c r="N1934" s="10">
        <f t="shared" si="122"/>
        <v>6</v>
      </c>
      <c r="O1934" s="10" t="str">
        <f>VLOOKUP(L1934,'User input'!$D$6:$E$16,2,FALSE)</f>
        <v>Ultrathing V3</v>
      </c>
      <c r="P1934" s="10">
        <f>VLOOKUP(L1934,'User input'!$D$6:$G$16,3,FALSE)</f>
        <v>3.39</v>
      </c>
      <c r="Q1934" s="10">
        <f>VLOOKUP(L1934,'User input'!$D$6:$G$16,4,FALSE)</f>
        <v>24</v>
      </c>
      <c r="R1934" s="10">
        <f t="shared" si="123"/>
        <v>1200</v>
      </c>
      <c r="S1934" s="27">
        <f t="shared" si="120"/>
        <v>4068</v>
      </c>
      <c r="T1934" s="27">
        <f>IF(K1934&lt;'User input'!$I$9,'User input'!$J$8,IF(K1934&lt;'User input'!$I$10,'User input'!$J$9,IF(K1934&lt;'User input'!$I$11,'User input'!$J$10,'User input'!$J$11)))*S1934</f>
        <v>203.4</v>
      </c>
      <c r="U1934" s="27">
        <f>K1934*'User input'!$J$17+'User input'!$J$16</f>
        <v>0.5</v>
      </c>
    </row>
    <row r="1935" spans="1:21" x14ac:dyDescent="0.25">
      <c r="A1935" s="18">
        <v>1986</v>
      </c>
      <c r="B1935" s="10" t="s">
        <v>5529</v>
      </c>
      <c r="C1935" s="10" t="s">
        <v>4770</v>
      </c>
      <c r="D1935" s="10" t="s">
        <v>15</v>
      </c>
      <c r="E1935" s="10" t="s">
        <v>16</v>
      </c>
      <c r="F1935" s="16">
        <v>60</v>
      </c>
      <c r="G1935" s="10" t="s">
        <v>5530</v>
      </c>
      <c r="H1935" s="10" t="s">
        <v>1396</v>
      </c>
      <c r="I1935" s="10" t="s">
        <v>1397</v>
      </c>
      <c r="J1935" s="11">
        <v>44134</v>
      </c>
      <c r="K1935" s="16">
        <v>24</v>
      </c>
      <c r="L1935" s="10" t="s">
        <v>78</v>
      </c>
      <c r="M1935" s="10">
        <f t="shared" si="121"/>
        <v>2020</v>
      </c>
      <c r="N1935" s="10">
        <f t="shared" si="122"/>
        <v>10</v>
      </c>
      <c r="O1935" s="10" t="str">
        <f>VLOOKUP(L1935,'User input'!$D$6:$E$16,2,FALSE)</f>
        <v>Ultrathing V2</v>
      </c>
      <c r="P1935" s="10">
        <f>VLOOKUP(L1935,'User input'!$D$6:$G$16,3,FALSE)</f>
        <v>2.95</v>
      </c>
      <c r="Q1935" s="10">
        <f>VLOOKUP(L1935,'User input'!$D$6:$G$16,4,FALSE)</f>
        <v>20</v>
      </c>
      <c r="R1935" s="10">
        <f t="shared" si="123"/>
        <v>480</v>
      </c>
      <c r="S1935" s="27">
        <f t="shared" si="120"/>
        <v>1416</v>
      </c>
      <c r="T1935" s="27">
        <f>IF(K1935&lt;'User input'!$I$9,'User input'!$J$8,IF(K1935&lt;'User input'!$I$10,'User input'!$J$9,IF(K1935&lt;'User input'!$I$11,'User input'!$J$10,'User input'!$J$11)))*S1935</f>
        <v>42.48</v>
      </c>
      <c r="U1935" s="27">
        <f>K1935*'User input'!$J$17+'User input'!$J$16</f>
        <v>0.5</v>
      </c>
    </row>
    <row r="1936" spans="1:21" x14ac:dyDescent="0.25">
      <c r="A1936" s="17">
        <v>1987</v>
      </c>
      <c r="B1936" s="6" t="s">
        <v>5531</v>
      </c>
      <c r="C1936" s="6" t="s">
        <v>5532</v>
      </c>
      <c r="D1936" s="6" t="s">
        <v>49</v>
      </c>
      <c r="E1936" s="6" t="s">
        <v>16</v>
      </c>
      <c r="F1936" s="15">
        <v>30</v>
      </c>
      <c r="G1936" s="6" t="s">
        <v>5533</v>
      </c>
      <c r="H1936" s="6" t="s">
        <v>2351</v>
      </c>
      <c r="I1936" s="6" t="s">
        <v>108</v>
      </c>
      <c r="J1936" s="7">
        <v>43695</v>
      </c>
      <c r="K1936" s="15">
        <v>37</v>
      </c>
      <c r="L1936" s="6" t="s">
        <v>33</v>
      </c>
      <c r="M1936" s="6">
        <f t="shared" si="121"/>
        <v>2019</v>
      </c>
      <c r="N1936" s="6">
        <f t="shared" si="122"/>
        <v>8</v>
      </c>
      <c r="O1936" s="6" t="str">
        <f>VLOOKUP(L1936,'User input'!$D$6:$E$16,2,FALSE)</f>
        <v>Megawidget L</v>
      </c>
      <c r="P1936" s="6">
        <f>VLOOKUP(L1936,'User input'!$D$6:$G$16,3,FALSE)</f>
        <v>1.79</v>
      </c>
      <c r="Q1936" s="6">
        <f>VLOOKUP(L1936,'User input'!$D$6:$G$16,4,FALSE)</f>
        <v>24</v>
      </c>
      <c r="R1936" s="6">
        <f t="shared" si="123"/>
        <v>888</v>
      </c>
      <c r="S1936" s="26">
        <f t="shared" si="120"/>
        <v>1589.52</v>
      </c>
      <c r="T1936" s="26">
        <f>IF(K1936&lt;'User input'!$I$9,'User input'!$J$8,IF(K1936&lt;'User input'!$I$10,'User input'!$J$9,IF(K1936&lt;'User input'!$I$11,'User input'!$J$10,'User input'!$J$11)))*S1936</f>
        <v>47.685600000000001</v>
      </c>
      <c r="U1936" s="26">
        <f>K1936*'User input'!$J$17+'User input'!$J$16</f>
        <v>0.5</v>
      </c>
    </row>
    <row r="1937" spans="1:21" x14ac:dyDescent="0.25">
      <c r="A1937" s="18">
        <v>1988</v>
      </c>
      <c r="B1937" s="10" t="s">
        <v>5534</v>
      </c>
      <c r="C1937" s="10" t="s">
        <v>5535</v>
      </c>
      <c r="D1937" s="10" t="s">
        <v>15</v>
      </c>
      <c r="E1937" s="10" t="s">
        <v>16</v>
      </c>
      <c r="F1937" s="16">
        <v>60</v>
      </c>
      <c r="G1937" s="10" t="s">
        <v>5536</v>
      </c>
      <c r="H1937" s="10" t="s">
        <v>4582</v>
      </c>
      <c r="I1937" s="10" t="s">
        <v>185</v>
      </c>
      <c r="J1937" s="11">
        <v>44159</v>
      </c>
      <c r="K1937" s="16">
        <v>3</v>
      </c>
      <c r="L1937" s="10" t="s">
        <v>44</v>
      </c>
      <c r="M1937" s="10">
        <f t="shared" si="121"/>
        <v>2020</v>
      </c>
      <c r="N1937" s="10">
        <f t="shared" si="122"/>
        <v>11</v>
      </c>
      <c r="O1937" s="10" t="str">
        <f>VLOOKUP(L1937,'User input'!$D$6:$E$16,2,FALSE)</f>
        <v>Gigastuff</v>
      </c>
      <c r="P1937" s="10">
        <f>VLOOKUP(L1937,'User input'!$D$6:$G$16,3,FALSE)</f>
        <v>1.89</v>
      </c>
      <c r="Q1937" s="10">
        <f>VLOOKUP(L1937,'User input'!$D$6:$G$16,4,FALSE)</f>
        <v>18</v>
      </c>
      <c r="R1937" s="10">
        <f t="shared" si="123"/>
        <v>54</v>
      </c>
      <c r="S1937" s="27">
        <f t="shared" si="120"/>
        <v>102.05999999999999</v>
      </c>
      <c r="T1937" s="27">
        <f>IF(K1937&lt;'User input'!$I$9,'User input'!$J$8,IF(K1937&lt;'User input'!$I$10,'User input'!$J$9,IF(K1937&lt;'User input'!$I$11,'User input'!$J$10,'User input'!$J$11)))*S1937</f>
        <v>0</v>
      </c>
      <c r="U1937" s="27">
        <f>K1937*'User input'!$J$17+'User input'!$J$16</f>
        <v>0.5</v>
      </c>
    </row>
    <row r="1938" spans="1:21" x14ac:dyDescent="0.25">
      <c r="A1938" s="17">
        <v>1989</v>
      </c>
      <c r="B1938" s="6" t="s">
        <v>5537</v>
      </c>
      <c r="C1938" s="6" t="s">
        <v>1053</v>
      </c>
      <c r="D1938" s="6" t="s">
        <v>15</v>
      </c>
      <c r="E1938" s="6" t="s">
        <v>16</v>
      </c>
      <c r="F1938" s="15">
        <v>90</v>
      </c>
      <c r="G1938" s="6" t="s">
        <v>5538</v>
      </c>
      <c r="H1938" s="6" t="s">
        <v>2700</v>
      </c>
      <c r="I1938" s="6" t="s">
        <v>291</v>
      </c>
      <c r="J1938" s="7">
        <v>43594</v>
      </c>
      <c r="K1938" s="15">
        <v>67</v>
      </c>
      <c r="L1938" s="6" t="s">
        <v>68</v>
      </c>
      <c r="M1938" s="6">
        <f t="shared" si="121"/>
        <v>2019</v>
      </c>
      <c r="N1938" s="6">
        <f t="shared" si="122"/>
        <v>5</v>
      </c>
      <c r="O1938" s="6" t="str">
        <f>VLOOKUP(L1938,'User input'!$D$6:$E$16,2,FALSE)</f>
        <v>Megawidget M</v>
      </c>
      <c r="P1938" s="6">
        <f>VLOOKUP(L1938,'User input'!$D$6:$G$16,3,FALSE)</f>
        <v>1.29</v>
      </c>
      <c r="Q1938" s="6">
        <f>VLOOKUP(L1938,'User input'!$D$6:$G$16,4,FALSE)</f>
        <v>24</v>
      </c>
      <c r="R1938" s="6">
        <f t="shared" si="123"/>
        <v>1608</v>
      </c>
      <c r="S1938" s="26">
        <f t="shared" si="120"/>
        <v>2074.3200000000002</v>
      </c>
      <c r="T1938" s="26">
        <f>IF(K1938&lt;'User input'!$I$9,'User input'!$J$8,IF(K1938&lt;'User input'!$I$10,'User input'!$J$9,IF(K1938&lt;'User input'!$I$11,'User input'!$J$10,'User input'!$J$11)))*S1938</f>
        <v>103.71600000000001</v>
      </c>
      <c r="U1938" s="26">
        <f>K1938*'User input'!$J$17+'User input'!$J$16</f>
        <v>0.5</v>
      </c>
    </row>
    <row r="1939" spans="1:21" x14ac:dyDescent="0.25">
      <c r="A1939" s="18">
        <v>1990</v>
      </c>
      <c r="B1939" s="10" t="s">
        <v>2782</v>
      </c>
      <c r="C1939" s="10" t="s">
        <v>3276</v>
      </c>
      <c r="D1939" s="10" t="s">
        <v>49</v>
      </c>
      <c r="E1939" s="10" t="s">
        <v>16</v>
      </c>
      <c r="F1939" s="16">
        <v>60</v>
      </c>
      <c r="G1939" s="10" t="s">
        <v>5539</v>
      </c>
      <c r="H1939" s="10" t="s">
        <v>3253</v>
      </c>
      <c r="I1939" s="10" t="s">
        <v>32</v>
      </c>
      <c r="J1939" s="11">
        <v>44172</v>
      </c>
      <c r="K1939" s="16">
        <v>57</v>
      </c>
      <c r="L1939" s="10" t="s">
        <v>52</v>
      </c>
      <c r="M1939" s="10">
        <f t="shared" si="121"/>
        <v>2020</v>
      </c>
      <c r="N1939" s="10">
        <f t="shared" si="122"/>
        <v>12</v>
      </c>
      <c r="O1939" s="10" t="str">
        <f>VLOOKUP(L1939,'User input'!$D$6:$E$16,2,FALSE)</f>
        <v>Megawidget S</v>
      </c>
      <c r="P1939" s="10">
        <f>VLOOKUP(L1939,'User input'!$D$6:$G$16,3,FALSE)</f>
        <v>0.69</v>
      </c>
      <c r="Q1939" s="10">
        <f>VLOOKUP(L1939,'User input'!$D$6:$G$16,4,FALSE)</f>
        <v>24</v>
      </c>
      <c r="R1939" s="10">
        <f t="shared" si="123"/>
        <v>1368</v>
      </c>
      <c r="S1939" s="27">
        <f t="shared" si="120"/>
        <v>943.92</v>
      </c>
      <c r="T1939" s="27">
        <f>IF(K1939&lt;'User input'!$I$9,'User input'!$J$8,IF(K1939&lt;'User input'!$I$10,'User input'!$J$9,IF(K1939&lt;'User input'!$I$11,'User input'!$J$10,'User input'!$J$11)))*S1939</f>
        <v>47.195999999999998</v>
      </c>
      <c r="U1939" s="27">
        <f>K1939*'User input'!$J$17+'User input'!$J$16</f>
        <v>0.5</v>
      </c>
    </row>
    <row r="1940" spans="1:21" x14ac:dyDescent="0.25">
      <c r="A1940" s="17">
        <v>1991</v>
      </c>
      <c r="B1940" s="6" t="s">
        <v>5540</v>
      </c>
      <c r="C1940" s="6" t="s">
        <v>3263</v>
      </c>
      <c r="D1940" s="6" t="s">
        <v>28</v>
      </c>
      <c r="E1940" s="6" t="s">
        <v>29</v>
      </c>
      <c r="F1940" s="15">
        <v>30</v>
      </c>
      <c r="G1940" s="6" t="s">
        <v>5541</v>
      </c>
      <c r="H1940" s="6" t="s">
        <v>2781</v>
      </c>
      <c r="I1940" s="6" t="s">
        <v>176</v>
      </c>
      <c r="J1940" s="7">
        <v>43658</v>
      </c>
      <c r="K1940" s="15">
        <v>8</v>
      </c>
      <c r="L1940" s="6" t="s">
        <v>157</v>
      </c>
      <c r="M1940" s="6">
        <f t="shared" si="121"/>
        <v>2019</v>
      </c>
      <c r="N1940" s="6">
        <f t="shared" si="122"/>
        <v>7</v>
      </c>
      <c r="O1940" s="6" t="str">
        <f>VLOOKUP(L1940,'User input'!$D$6:$E$16,2,FALSE)</f>
        <v>Ultrathing V3</v>
      </c>
      <c r="P1940" s="6">
        <f>VLOOKUP(L1940,'User input'!$D$6:$G$16,3,FALSE)</f>
        <v>3.39</v>
      </c>
      <c r="Q1940" s="6">
        <f>VLOOKUP(L1940,'User input'!$D$6:$G$16,4,FALSE)</f>
        <v>24</v>
      </c>
      <c r="R1940" s="6">
        <f t="shared" si="123"/>
        <v>192</v>
      </c>
      <c r="S1940" s="26">
        <f t="shared" si="120"/>
        <v>650.88</v>
      </c>
      <c r="T1940" s="26">
        <f>IF(K1940&lt;'User input'!$I$9,'User input'!$J$8,IF(K1940&lt;'User input'!$I$10,'User input'!$J$9,IF(K1940&lt;'User input'!$I$11,'User input'!$J$10,'User input'!$J$11)))*S1940</f>
        <v>0</v>
      </c>
      <c r="U1940" s="26">
        <f>K1940*'User input'!$J$17+'User input'!$J$16</f>
        <v>0.5</v>
      </c>
    </row>
    <row r="1941" spans="1:21" x14ac:dyDescent="0.25">
      <c r="A1941" s="18">
        <v>1992</v>
      </c>
      <c r="B1941" s="10" t="s">
        <v>5542</v>
      </c>
      <c r="C1941" s="10" t="s">
        <v>2819</v>
      </c>
      <c r="D1941" s="10" t="s">
        <v>15</v>
      </c>
      <c r="E1941" s="10" t="s">
        <v>16</v>
      </c>
      <c r="F1941" s="16">
        <v>60</v>
      </c>
      <c r="G1941" s="10" t="s">
        <v>5543</v>
      </c>
      <c r="H1941" s="10" t="s">
        <v>1860</v>
      </c>
      <c r="I1941" s="10" t="s">
        <v>1861</v>
      </c>
      <c r="J1941" s="11">
        <v>44074</v>
      </c>
      <c r="K1941" s="16">
        <v>37</v>
      </c>
      <c r="L1941" s="10" t="s">
        <v>39</v>
      </c>
      <c r="M1941" s="10">
        <f t="shared" si="121"/>
        <v>2020</v>
      </c>
      <c r="N1941" s="10">
        <f t="shared" si="122"/>
        <v>8</v>
      </c>
      <c r="O1941" s="10" t="str">
        <f>VLOOKUP(L1941,'User input'!$D$6:$E$16,2,FALSE)</f>
        <v>Ultrathing V1</v>
      </c>
      <c r="P1941" s="10">
        <f>VLOOKUP(L1941,'User input'!$D$6:$G$16,3,FALSE)</f>
        <v>1.79</v>
      </c>
      <c r="Q1941" s="10">
        <f>VLOOKUP(L1941,'User input'!$D$6:$G$16,4,FALSE)</f>
        <v>17</v>
      </c>
      <c r="R1941" s="10">
        <f t="shared" si="123"/>
        <v>629</v>
      </c>
      <c r="S1941" s="27">
        <f t="shared" si="120"/>
        <v>1125.9100000000001</v>
      </c>
      <c r="T1941" s="27">
        <f>IF(K1941&lt;'User input'!$I$9,'User input'!$J$8,IF(K1941&lt;'User input'!$I$10,'User input'!$J$9,IF(K1941&lt;'User input'!$I$11,'User input'!$J$10,'User input'!$J$11)))*S1941</f>
        <v>33.777300000000004</v>
      </c>
      <c r="U1941" s="27">
        <f>K1941*'User input'!$J$17+'User input'!$J$16</f>
        <v>0.5</v>
      </c>
    </row>
    <row r="1942" spans="1:21" x14ac:dyDescent="0.25">
      <c r="A1942" s="17">
        <v>1993</v>
      </c>
      <c r="B1942" s="6" t="s">
        <v>4493</v>
      </c>
      <c r="C1942" s="6" t="s">
        <v>449</v>
      </c>
      <c r="D1942" s="6" t="s">
        <v>115</v>
      </c>
      <c r="E1942" s="6" t="s">
        <v>29</v>
      </c>
      <c r="F1942" s="15">
        <v>30</v>
      </c>
      <c r="G1942" s="6" t="s">
        <v>5544</v>
      </c>
      <c r="H1942" s="6" t="s">
        <v>1856</v>
      </c>
      <c r="I1942" s="6" t="s">
        <v>291</v>
      </c>
      <c r="J1942" s="7">
        <v>43786</v>
      </c>
      <c r="K1942" s="15">
        <v>33</v>
      </c>
      <c r="L1942" s="6" t="s">
        <v>68</v>
      </c>
      <c r="M1942" s="6">
        <f t="shared" si="121"/>
        <v>2019</v>
      </c>
      <c r="N1942" s="6">
        <f t="shared" si="122"/>
        <v>11</v>
      </c>
      <c r="O1942" s="6" t="str">
        <f>VLOOKUP(L1942,'User input'!$D$6:$E$16,2,FALSE)</f>
        <v>Megawidget M</v>
      </c>
      <c r="P1942" s="6">
        <f>VLOOKUP(L1942,'User input'!$D$6:$G$16,3,FALSE)</f>
        <v>1.29</v>
      </c>
      <c r="Q1942" s="6">
        <f>VLOOKUP(L1942,'User input'!$D$6:$G$16,4,FALSE)</f>
        <v>24</v>
      </c>
      <c r="R1942" s="6">
        <f t="shared" si="123"/>
        <v>792</v>
      </c>
      <c r="S1942" s="26">
        <f t="shared" si="120"/>
        <v>1021.6800000000001</v>
      </c>
      <c r="T1942" s="26">
        <f>IF(K1942&lt;'User input'!$I$9,'User input'!$J$8,IF(K1942&lt;'User input'!$I$10,'User input'!$J$9,IF(K1942&lt;'User input'!$I$11,'User input'!$J$10,'User input'!$J$11)))*S1942</f>
        <v>30.650400000000001</v>
      </c>
      <c r="U1942" s="26">
        <f>K1942*'User input'!$J$17+'User input'!$J$16</f>
        <v>0.5</v>
      </c>
    </row>
    <row r="1943" spans="1:21" x14ac:dyDescent="0.25">
      <c r="A1943" s="18">
        <v>1994</v>
      </c>
      <c r="B1943" s="10" t="s">
        <v>5545</v>
      </c>
      <c r="C1943" s="10" t="s">
        <v>5546</v>
      </c>
      <c r="D1943" s="10" t="s">
        <v>15</v>
      </c>
      <c r="E1943" s="10" t="s">
        <v>16</v>
      </c>
      <c r="F1943" s="16">
        <v>60</v>
      </c>
      <c r="G1943" s="10" t="s">
        <v>5547</v>
      </c>
      <c r="H1943" s="10" t="s">
        <v>193</v>
      </c>
      <c r="I1943" s="10" t="s">
        <v>185</v>
      </c>
      <c r="J1943" s="11">
        <v>43862</v>
      </c>
      <c r="K1943" s="16">
        <v>25</v>
      </c>
      <c r="L1943" s="10" t="s">
        <v>99</v>
      </c>
      <c r="M1943" s="10">
        <f t="shared" si="121"/>
        <v>2020</v>
      </c>
      <c r="N1943" s="10">
        <f t="shared" si="122"/>
        <v>2</v>
      </c>
      <c r="O1943" s="10" t="str">
        <f>VLOOKUP(L1943,'User input'!$D$6:$E$16,2,FALSE)</f>
        <v>Superwossname</v>
      </c>
      <c r="P1943" s="10">
        <f>VLOOKUP(L1943,'User input'!$D$6:$G$16,3,FALSE)</f>
        <v>3.49</v>
      </c>
      <c r="Q1943" s="10">
        <f>VLOOKUP(L1943,'User input'!$D$6:$G$16,4,FALSE)</f>
        <v>20</v>
      </c>
      <c r="R1943" s="10">
        <f t="shared" si="123"/>
        <v>500</v>
      </c>
      <c r="S1943" s="27">
        <f t="shared" si="120"/>
        <v>1745</v>
      </c>
      <c r="T1943" s="27">
        <f>IF(K1943&lt;'User input'!$I$9,'User input'!$J$8,IF(K1943&lt;'User input'!$I$10,'User input'!$J$9,IF(K1943&lt;'User input'!$I$11,'User input'!$J$10,'User input'!$J$11)))*S1943</f>
        <v>52.35</v>
      </c>
      <c r="U1943" s="27">
        <f>K1943*'User input'!$J$17+'User input'!$J$16</f>
        <v>0.5</v>
      </c>
    </row>
    <row r="1944" spans="1:21" x14ac:dyDescent="0.25">
      <c r="A1944" s="17">
        <v>1995</v>
      </c>
      <c r="B1944" s="6" t="s">
        <v>5548</v>
      </c>
      <c r="C1944" s="6" t="s">
        <v>5549</v>
      </c>
      <c r="D1944" s="6" t="s">
        <v>28</v>
      </c>
      <c r="E1944" s="6" t="s">
        <v>29</v>
      </c>
      <c r="F1944" s="15">
        <v>30</v>
      </c>
      <c r="G1944" s="6" t="s">
        <v>5550</v>
      </c>
      <c r="H1944" s="6" t="s">
        <v>2821</v>
      </c>
      <c r="I1944" s="6" t="s">
        <v>32</v>
      </c>
      <c r="J1944" s="7">
        <v>43719</v>
      </c>
      <c r="K1944" s="15">
        <v>4</v>
      </c>
      <c r="L1944" s="6" t="s">
        <v>52</v>
      </c>
      <c r="M1944" s="6">
        <f t="shared" si="121"/>
        <v>2019</v>
      </c>
      <c r="N1944" s="6">
        <f t="shared" si="122"/>
        <v>9</v>
      </c>
      <c r="O1944" s="6" t="str">
        <f>VLOOKUP(L1944,'User input'!$D$6:$E$16,2,FALSE)</f>
        <v>Megawidget S</v>
      </c>
      <c r="P1944" s="6">
        <f>VLOOKUP(L1944,'User input'!$D$6:$G$16,3,FALSE)</f>
        <v>0.69</v>
      </c>
      <c r="Q1944" s="6">
        <f>VLOOKUP(L1944,'User input'!$D$6:$G$16,4,FALSE)</f>
        <v>24</v>
      </c>
      <c r="R1944" s="6">
        <f t="shared" si="123"/>
        <v>96</v>
      </c>
      <c r="S1944" s="26">
        <f t="shared" si="120"/>
        <v>66.239999999999995</v>
      </c>
      <c r="T1944" s="26">
        <f>IF(K1944&lt;'User input'!$I$9,'User input'!$J$8,IF(K1944&lt;'User input'!$I$10,'User input'!$J$9,IF(K1944&lt;'User input'!$I$11,'User input'!$J$10,'User input'!$J$11)))*S1944</f>
        <v>0</v>
      </c>
      <c r="U1944" s="26">
        <f>K1944*'User input'!$J$17+'User input'!$J$16</f>
        <v>0.5</v>
      </c>
    </row>
    <row r="1945" spans="1:21" x14ac:dyDescent="0.25">
      <c r="A1945" s="18">
        <v>1996</v>
      </c>
      <c r="B1945" s="10" t="s">
        <v>2467</v>
      </c>
      <c r="C1945" s="10" t="s">
        <v>195</v>
      </c>
      <c r="D1945" s="10" t="s">
        <v>28</v>
      </c>
      <c r="E1945" s="10" t="s">
        <v>29</v>
      </c>
      <c r="F1945" s="16">
        <v>60</v>
      </c>
      <c r="G1945" s="10" t="s">
        <v>5551</v>
      </c>
      <c r="H1945" s="10" t="s">
        <v>82</v>
      </c>
      <c r="I1945" s="10" t="s">
        <v>32</v>
      </c>
      <c r="J1945" s="11">
        <v>43531</v>
      </c>
      <c r="K1945" s="16">
        <v>85</v>
      </c>
      <c r="L1945" s="10" t="s">
        <v>39</v>
      </c>
      <c r="M1945" s="10">
        <f t="shared" si="121"/>
        <v>2019</v>
      </c>
      <c r="N1945" s="10">
        <f t="shared" si="122"/>
        <v>3</v>
      </c>
      <c r="O1945" s="10" t="str">
        <f>VLOOKUP(L1945,'User input'!$D$6:$E$16,2,FALSE)</f>
        <v>Ultrathing V1</v>
      </c>
      <c r="P1945" s="10">
        <f>VLOOKUP(L1945,'User input'!$D$6:$G$16,3,FALSE)</f>
        <v>1.79</v>
      </c>
      <c r="Q1945" s="10">
        <f>VLOOKUP(L1945,'User input'!$D$6:$G$16,4,FALSE)</f>
        <v>17</v>
      </c>
      <c r="R1945" s="10">
        <f t="shared" si="123"/>
        <v>1445</v>
      </c>
      <c r="S1945" s="27">
        <f t="shared" si="120"/>
        <v>2586.5500000000002</v>
      </c>
      <c r="T1945" s="27">
        <f>IF(K1945&lt;'User input'!$I$9,'User input'!$J$8,IF(K1945&lt;'User input'!$I$10,'User input'!$J$9,IF(K1945&lt;'User input'!$I$11,'User input'!$J$10,'User input'!$J$11)))*S1945</f>
        <v>129.32750000000001</v>
      </c>
      <c r="U1945" s="27">
        <f>K1945*'User input'!$J$17+'User input'!$J$16</f>
        <v>0.5</v>
      </c>
    </row>
    <row r="1946" spans="1:21" x14ac:dyDescent="0.25">
      <c r="A1946" s="17">
        <v>1997</v>
      </c>
      <c r="B1946" s="6" t="s">
        <v>5552</v>
      </c>
      <c r="C1946" s="6" t="s">
        <v>766</v>
      </c>
      <c r="D1946" s="6" t="s">
        <v>49</v>
      </c>
      <c r="E1946" s="6" t="s">
        <v>16</v>
      </c>
      <c r="F1946" s="15">
        <v>60</v>
      </c>
      <c r="G1946" s="6" t="s">
        <v>5553</v>
      </c>
      <c r="H1946" s="6" t="s">
        <v>1450</v>
      </c>
      <c r="I1946" s="6" t="s">
        <v>185</v>
      </c>
      <c r="J1946" s="7">
        <v>44024</v>
      </c>
      <c r="K1946" s="15">
        <v>23</v>
      </c>
      <c r="L1946" s="6" t="s">
        <v>39</v>
      </c>
      <c r="M1946" s="6">
        <f t="shared" si="121"/>
        <v>2020</v>
      </c>
      <c r="N1946" s="6">
        <f t="shared" si="122"/>
        <v>7</v>
      </c>
      <c r="O1946" s="6" t="str">
        <f>VLOOKUP(L1946,'User input'!$D$6:$E$16,2,FALSE)</f>
        <v>Ultrathing V1</v>
      </c>
      <c r="P1946" s="6">
        <f>VLOOKUP(L1946,'User input'!$D$6:$G$16,3,FALSE)</f>
        <v>1.79</v>
      </c>
      <c r="Q1946" s="6">
        <f>VLOOKUP(L1946,'User input'!$D$6:$G$16,4,FALSE)</f>
        <v>17</v>
      </c>
      <c r="R1946" s="6">
        <f t="shared" si="123"/>
        <v>391</v>
      </c>
      <c r="S1946" s="26">
        <f t="shared" si="120"/>
        <v>699.89</v>
      </c>
      <c r="T1946" s="26">
        <f>IF(K1946&lt;'User input'!$I$9,'User input'!$J$8,IF(K1946&lt;'User input'!$I$10,'User input'!$J$9,IF(K1946&lt;'User input'!$I$11,'User input'!$J$10,'User input'!$J$11)))*S1946</f>
        <v>20.996700000000001</v>
      </c>
      <c r="U1946" s="26">
        <f>K1946*'User input'!$J$17+'User input'!$J$16</f>
        <v>0.5</v>
      </c>
    </row>
    <row r="1947" spans="1:21" x14ac:dyDescent="0.25">
      <c r="A1947" s="18">
        <v>1998</v>
      </c>
      <c r="B1947" s="10" t="s">
        <v>5554</v>
      </c>
      <c r="C1947" s="10" t="s">
        <v>2988</v>
      </c>
      <c r="D1947" s="10" t="s">
        <v>49</v>
      </c>
      <c r="E1947" s="10" t="s">
        <v>16</v>
      </c>
      <c r="F1947" s="16">
        <v>60</v>
      </c>
      <c r="G1947" s="10" t="s">
        <v>5555</v>
      </c>
      <c r="H1947" s="10" t="s">
        <v>2233</v>
      </c>
      <c r="I1947" s="10" t="s">
        <v>32</v>
      </c>
      <c r="J1947" s="11">
        <v>43653</v>
      </c>
      <c r="K1947" s="16">
        <v>12</v>
      </c>
      <c r="L1947" s="10" t="s">
        <v>20</v>
      </c>
      <c r="M1947" s="10">
        <f t="shared" si="121"/>
        <v>2019</v>
      </c>
      <c r="N1947" s="10">
        <f t="shared" si="122"/>
        <v>7</v>
      </c>
      <c r="O1947" s="10" t="str">
        <f>VLOOKUP(L1947,'User input'!$D$6:$E$16,2,FALSE)</f>
        <v>Hyperwotsit</v>
      </c>
      <c r="P1947" s="10">
        <f>VLOOKUP(L1947,'User input'!$D$6:$G$16,3,FALSE)</f>
        <v>2.0099999999999998</v>
      </c>
      <c r="Q1947" s="10">
        <f>VLOOKUP(L1947,'User input'!$D$6:$G$16,4,FALSE)</f>
        <v>20</v>
      </c>
      <c r="R1947" s="10">
        <f t="shared" si="123"/>
        <v>240</v>
      </c>
      <c r="S1947" s="27">
        <f t="shared" si="120"/>
        <v>482.4</v>
      </c>
      <c r="T1947" s="27">
        <f>IF(K1947&lt;'User input'!$I$9,'User input'!$J$8,IF(K1947&lt;'User input'!$I$10,'User input'!$J$9,IF(K1947&lt;'User input'!$I$11,'User input'!$J$10,'User input'!$J$11)))*S1947</f>
        <v>0</v>
      </c>
      <c r="U1947" s="27">
        <f>K1947*'User input'!$J$17+'User input'!$J$16</f>
        <v>0.5</v>
      </c>
    </row>
    <row r="1948" spans="1:21" x14ac:dyDescent="0.25">
      <c r="A1948" s="17">
        <v>1999</v>
      </c>
      <c r="B1948" s="6" t="s">
        <v>4687</v>
      </c>
      <c r="C1948" s="6" t="s">
        <v>5556</v>
      </c>
      <c r="D1948" s="6" t="s">
        <v>28</v>
      </c>
      <c r="E1948" s="6" t="s">
        <v>29</v>
      </c>
      <c r="F1948" s="15">
        <v>60</v>
      </c>
      <c r="G1948" s="6" t="s">
        <v>5557</v>
      </c>
      <c r="H1948" s="6" t="s">
        <v>312</v>
      </c>
      <c r="I1948" s="6" t="s">
        <v>32</v>
      </c>
      <c r="J1948" s="7">
        <v>44161</v>
      </c>
      <c r="K1948" s="15">
        <v>94</v>
      </c>
      <c r="L1948" s="6" t="s">
        <v>33</v>
      </c>
      <c r="M1948" s="6">
        <f t="shared" si="121"/>
        <v>2020</v>
      </c>
      <c r="N1948" s="6">
        <f t="shared" si="122"/>
        <v>11</v>
      </c>
      <c r="O1948" s="6" t="str">
        <f>VLOOKUP(L1948,'User input'!$D$6:$E$16,2,FALSE)</f>
        <v>Megawidget L</v>
      </c>
      <c r="P1948" s="6">
        <f>VLOOKUP(L1948,'User input'!$D$6:$G$16,3,FALSE)</f>
        <v>1.79</v>
      </c>
      <c r="Q1948" s="6">
        <f>VLOOKUP(L1948,'User input'!$D$6:$G$16,4,FALSE)</f>
        <v>24</v>
      </c>
      <c r="R1948" s="6">
        <f t="shared" si="123"/>
        <v>2256</v>
      </c>
      <c r="S1948" s="26">
        <f t="shared" si="120"/>
        <v>4038.2400000000002</v>
      </c>
      <c r="T1948" s="26">
        <f>IF(K1948&lt;'User input'!$I$9,'User input'!$J$8,IF(K1948&lt;'User input'!$I$10,'User input'!$J$9,IF(K1948&lt;'User input'!$I$11,'User input'!$J$10,'User input'!$J$11)))*S1948</f>
        <v>201.91200000000003</v>
      </c>
      <c r="U1948" s="26">
        <f>K1948*'User input'!$J$17+'User input'!$J$16</f>
        <v>0.5</v>
      </c>
    </row>
    <row r="1949" spans="1:21" x14ac:dyDescent="0.25">
      <c r="A1949" s="18">
        <v>2000</v>
      </c>
      <c r="B1949" s="10" t="s">
        <v>5558</v>
      </c>
      <c r="C1949" s="10" t="s">
        <v>119</v>
      </c>
      <c r="D1949" s="10" t="s">
        <v>15</v>
      </c>
      <c r="E1949" s="10" t="s">
        <v>16</v>
      </c>
      <c r="F1949" s="16">
        <v>90</v>
      </c>
      <c r="G1949" s="10" t="s">
        <v>5559</v>
      </c>
      <c r="H1949" s="10" t="s">
        <v>863</v>
      </c>
      <c r="I1949" s="10" t="s">
        <v>32</v>
      </c>
      <c r="J1949" s="11">
        <v>44166</v>
      </c>
      <c r="K1949" s="16">
        <v>74</v>
      </c>
      <c r="L1949" s="10" t="s">
        <v>62</v>
      </c>
      <c r="M1949" s="10">
        <f t="shared" si="121"/>
        <v>2020</v>
      </c>
      <c r="N1949" s="10">
        <f t="shared" si="122"/>
        <v>12</v>
      </c>
      <c r="O1949" s="10" t="str">
        <f>VLOOKUP(L1949,'User input'!$D$6:$E$16,2,FALSE)</f>
        <v>Ultrathing V4</v>
      </c>
      <c r="P1949" s="10">
        <f>VLOOKUP(L1949,'User input'!$D$6:$G$16,3,FALSE)</f>
        <v>3.99</v>
      </c>
      <c r="Q1949" s="10">
        <f>VLOOKUP(L1949,'User input'!$D$6:$G$16,4,FALSE)</f>
        <v>24</v>
      </c>
      <c r="R1949" s="10">
        <f t="shared" si="123"/>
        <v>1776</v>
      </c>
      <c r="S1949" s="27">
        <f t="shared" si="120"/>
        <v>7086.2400000000007</v>
      </c>
      <c r="T1949" s="27">
        <f>IF(K1949&lt;'User input'!$I$9,'User input'!$J$8,IF(K1949&lt;'User input'!$I$10,'User input'!$J$9,IF(K1949&lt;'User input'!$I$11,'User input'!$J$10,'User input'!$J$11)))*S1949</f>
        <v>354.31200000000007</v>
      </c>
      <c r="U1949" s="27">
        <f>K1949*'User input'!$J$17+'User input'!$J$16</f>
        <v>0.5</v>
      </c>
    </row>
    <row r="1950" spans="1:21" x14ac:dyDescent="0.25">
      <c r="A1950" s="17">
        <v>2001</v>
      </c>
      <c r="B1950" s="6" t="s">
        <v>1195</v>
      </c>
      <c r="C1950" s="6" t="s">
        <v>5560</v>
      </c>
      <c r="D1950" s="6" t="s">
        <v>115</v>
      </c>
      <c r="E1950" s="6" t="s">
        <v>29</v>
      </c>
      <c r="F1950" s="15">
        <v>60</v>
      </c>
      <c r="G1950" s="6" t="s">
        <v>5561</v>
      </c>
      <c r="H1950" s="6" t="s">
        <v>5562</v>
      </c>
      <c r="I1950" s="6" t="s">
        <v>185</v>
      </c>
      <c r="J1950" s="7">
        <v>44018</v>
      </c>
      <c r="K1950" s="15">
        <v>2</v>
      </c>
      <c r="L1950" s="6" t="s">
        <v>20</v>
      </c>
      <c r="M1950" s="6">
        <f t="shared" si="121"/>
        <v>2020</v>
      </c>
      <c r="N1950" s="6">
        <f t="shared" si="122"/>
        <v>7</v>
      </c>
      <c r="O1950" s="6" t="str">
        <f>VLOOKUP(L1950,'User input'!$D$6:$E$16,2,FALSE)</f>
        <v>Hyperwotsit</v>
      </c>
      <c r="P1950" s="6">
        <f>VLOOKUP(L1950,'User input'!$D$6:$G$16,3,FALSE)</f>
        <v>2.0099999999999998</v>
      </c>
      <c r="Q1950" s="6">
        <f>VLOOKUP(L1950,'User input'!$D$6:$G$16,4,FALSE)</f>
        <v>20</v>
      </c>
      <c r="R1950" s="6">
        <f t="shared" si="123"/>
        <v>40</v>
      </c>
      <c r="S1950" s="26">
        <f t="shared" si="120"/>
        <v>80.399999999999991</v>
      </c>
      <c r="T1950" s="26">
        <f>IF(K1950&lt;'User input'!$I$9,'User input'!$J$8,IF(K1950&lt;'User input'!$I$10,'User input'!$J$9,IF(K1950&lt;'User input'!$I$11,'User input'!$J$10,'User input'!$J$11)))*S1950</f>
        <v>0</v>
      </c>
      <c r="U1950" s="26">
        <f>K1950*'User input'!$J$17+'User input'!$J$16</f>
        <v>0.5</v>
      </c>
    </row>
    <row r="1951" spans="1:21" x14ac:dyDescent="0.25">
      <c r="A1951" s="18">
        <v>2002</v>
      </c>
      <c r="B1951" s="10" t="s">
        <v>5563</v>
      </c>
      <c r="C1951" s="10" t="s">
        <v>5564</v>
      </c>
      <c r="D1951" s="10" t="s">
        <v>49</v>
      </c>
      <c r="E1951" s="10" t="s">
        <v>16</v>
      </c>
      <c r="F1951" s="16">
        <v>90</v>
      </c>
      <c r="G1951" s="10" t="s">
        <v>5565</v>
      </c>
      <c r="H1951" s="10" t="s">
        <v>2426</v>
      </c>
      <c r="I1951" s="10" t="s">
        <v>291</v>
      </c>
      <c r="J1951" s="11">
        <v>44479</v>
      </c>
      <c r="K1951" s="16">
        <v>60</v>
      </c>
      <c r="L1951" s="10" t="s">
        <v>20</v>
      </c>
      <c r="M1951" s="10">
        <f t="shared" si="121"/>
        <v>2021</v>
      </c>
      <c r="N1951" s="10">
        <f t="shared" si="122"/>
        <v>10</v>
      </c>
      <c r="O1951" s="10" t="str">
        <f>VLOOKUP(L1951,'User input'!$D$6:$E$16,2,FALSE)</f>
        <v>Hyperwotsit</v>
      </c>
      <c r="P1951" s="10">
        <f>VLOOKUP(L1951,'User input'!$D$6:$G$16,3,FALSE)</f>
        <v>2.0099999999999998</v>
      </c>
      <c r="Q1951" s="10">
        <f>VLOOKUP(L1951,'User input'!$D$6:$G$16,4,FALSE)</f>
        <v>20</v>
      </c>
      <c r="R1951" s="10">
        <f t="shared" si="123"/>
        <v>1200</v>
      </c>
      <c r="S1951" s="27">
        <f t="shared" si="120"/>
        <v>2411.9999999999995</v>
      </c>
      <c r="T1951" s="27">
        <f>IF(K1951&lt;'User input'!$I$9,'User input'!$J$8,IF(K1951&lt;'User input'!$I$10,'User input'!$J$9,IF(K1951&lt;'User input'!$I$11,'User input'!$J$10,'User input'!$J$11)))*S1951</f>
        <v>120.59999999999998</v>
      </c>
      <c r="U1951" s="27">
        <f>K1951*'User input'!$J$17+'User input'!$J$16</f>
        <v>0.5</v>
      </c>
    </row>
    <row r="1952" spans="1:21" x14ac:dyDescent="0.25">
      <c r="A1952" s="17">
        <v>2003</v>
      </c>
      <c r="B1952" s="6" t="s">
        <v>5566</v>
      </c>
      <c r="C1952" s="6" t="s">
        <v>5567</v>
      </c>
      <c r="D1952" s="6" t="s">
        <v>49</v>
      </c>
      <c r="E1952" s="6" t="s">
        <v>16</v>
      </c>
      <c r="F1952" s="15">
        <v>60</v>
      </c>
      <c r="G1952" s="6" t="s">
        <v>5568</v>
      </c>
      <c r="H1952" s="6" t="s">
        <v>4615</v>
      </c>
      <c r="I1952" s="6" t="s">
        <v>185</v>
      </c>
      <c r="J1952" s="7">
        <v>43492</v>
      </c>
      <c r="K1952" s="15">
        <v>22</v>
      </c>
      <c r="L1952" s="6" t="s">
        <v>68</v>
      </c>
      <c r="M1952" s="6">
        <f t="shared" si="121"/>
        <v>2019</v>
      </c>
      <c r="N1952" s="6">
        <f t="shared" si="122"/>
        <v>1</v>
      </c>
      <c r="O1952" s="6" t="str">
        <f>VLOOKUP(L1952,'User input'!$D$6:$E$16,2,FALSE)</f>
        <v>Megawidget M</v>
      </c>
      <c r="P1952" s="6">
        <f>VLOOKUP(L1952,'User input'!$D$6:$G$16,3,FALSE)</f>
        <v>1.29</v>
      </c>
      <c r="Q1952" s="6">
        <f>VLOOKUP(L1952,'User input'!$D$6:$G$16,4,FALSE)</f>
        <v>24</v>
      </c>
      <c r="R1952" s="6">
        <f t="shared" si="123"/>
        <v>528</v>
      </c>
      <c r="S1952" s="26">
        <f t="shared" si="120"/>
        <v>681.12</v>
      </c>
      <c r="T1952" s="26">
        <f>IF(K1952&lt;'User input'!$I$9,'User input'!$J$8,IF(K1952&lt;'User input'!$I$10,'User input'!$J$9,IF(K1952&lt;'User input'!$I$11,'User input'!$J$10,'User input'!$J$11)))*S1952</f>
        <v>20.433599999999998</v>
      </c>
      <c r="U1952" s="26">
        <f>K1952*'User input'!$J$17+'User input'!$J$16</f>
        <v>0.5</v>
      </c>
    </row>
    <row r="1953" spans="1:21" x14ac:dyDescent="0.25">
      <c r="A1953" s="18">
        <v>2004</v>
      </c>
      <c r="B1953" s="10" t="s">
        <v>5569</v>
      </c>
      <c r="C1953" s="10" t="s">
        <v>1709</v>
      </c>
      <c r="D1953" s="10" t="s">
        <v>49</v>
      </c>
      <c r="E1953" s="10" t="s">
        <v>16</v>
      </c>
      <c r="F1953" s="16">
        <v>60</v>
      </c>
      <c r="G1953" s="10" t="s">
        <v>5570</v>
      </c>
      <c r="H1953" s="10" t="s">
        <v>5454</v>
      </c>
      <c r="I1953" s="10" t="s">
        <v>238</v>
      </c>
      <c r="J1953" s="11">
        <v>44307</v>
      </c>
      <c r="K1953" s="16">
        <v>43</v>
      </c>
      <c r="L1953" s="10" t="s">
        <v>78</v>
      </c>
      <c r="M1953" s="10">
        <f t="shared" si="121"/>
        <v>2021</v>
      </c>
      <c r="N1953" s="10">
        <f t="shared" si="122"/>
        <v>4</v>
      </c>
      <c r="O1953" s="10" t="str">
        <f>VLOOKUP(L1953,'User input'!$D$6:$E$16,2,FALSE)</f>
        <v>Ultrathing V2</v>
      </c>
      <c r="P1953" s="10">
        <f>VLOOKUP(L1953,'User input'!$D$6:$G$16,3,FALSE)</f>
        <v>2.95</v>
      </c>
      <c r="Q1953" s="10">
        <f>VLOOKUP(L1953,'User input'!$D$6:$G$16,4,FALSE)</f>
        <v>20</v>
      </c>
      <c r="R1953" s="10">
        <f t="shared" si="123"/>
        <v>860</v>
      </c>
      <c r="S1953" s="27">
        <f t="shared" si="120"/>
        <v>2537</v>
      </c>
      <c r="T1953" s="27">
        <f>IF(K1953&lt;'User input'!$I$9,'User input'!$J$8,IF(K1953&lt;'User input'!$I$10,'User input'!$J$9,IF(K1953&lt;'User input'!$I$11,'User input'!$J$10,'User input'!$J$11)))*S1953</f>
        <v>76.11</v>
      </c>
      <c r="U1953" s="27">
        <f>K1953*'User input'!$J$17+'User input'!$J$16</f>
        <v>0.5</v>
      </c>
    </row>
    <row r="1954" spans="1:21" x14ac:dyDescent="0.25">
      <c r="A1954" s="17">
        <v>2005</v>
      </c>
      <c r="B1954" s="6" t="s">
        <v>2088</v>
      </c>
      <c r="C1954" s="6" t="s">
        <v>5571</v>
      </c>
      <c r="D1954" s="6" t="s">
        <v>28</v>
      </c>
      <c r="E1954" s="6" t="s">
        <v>29</v>
      </c>
      <c r="F1954" s="15">
        <v>90</v>
      </c>
      <c r="G1954" s="6" t="s">
        <v>5572</v>
      </c>
      <c r="H1954" s="6" t="s">
        <v>483</v>
      </c>
      <c r="I1954" s="6" t="s">
        <v>32</v>
      </c>
      <c r="J1954" s="7">
        <v>43963</v>
      </c>
      <c r="K1954" s="15">
        <v>78</v>
      </c>
      <c r="L1954" s="6" t="s">
        <v>44</v>
      </c>
      <c r="M1954" s="6">
        <f t="shared" si="121"/>
        <v>2020</v>
      </c>
      <c r="N1954" s="6">
        <f t="shared" si="122"/>
        <v>5</v>
      </c>
      <c r="O1954" s="6" t="str">
        <f>VLOOKUP(L1954,'User input'!$D$6:$E$16,2,FALSE)</f>
        <v>Gigastuff</v>
      </c>
      <c r="P1954" s="6">
        <f>VLOOKUP(L1954,'User input'!$D$6:$G$16,3,FALSE)</f>
        <v>1.89</v>
      </c>
      <c r="Q1954" s="6">
        <f>VLOOKUP(L1954,'User input'!$D$6:$G$16,4,FALSE)</f>
        <v>18</v>
      </c>
      <c r="R1954" s="6">
        <f t="shared" si="123"/>
        <v>1404</v>
      </c>
      <c r="S1954" s="26">
        <f t="shared" si="120"/>
        <v>2653.56</v>
      </c>
      <c r="T1954" s="26">
        <f>IF(K1954&lt;'User input'!$I$9,'User input'!$J$8,IF(K1954&lt;'User input'!$I$10,'User input'!$J$9,IF(K1954&lt;'User input'!$I$11,'User input'!$J$10,'User input'!$J$11)))*S1954</f>
        <v>132.678</v>
      </c>
      <c r="U1954" s="26">
        <f>K1954*'User input'!$J$17+'User input'!$J$16</f>
        <v>0.5</v>
      </c>
    </row>
    <row r="1955" spans="1:21" x14ac:dyDescent="0.25">
      <c r="A1955" s="18">
        <v>2006</v>
      </c>
      <c r="B1955" s="10" t="s">
        <v>5573</v>
      </c>
      <c r="C1955" s="10" t="s">
        <v>2009</v>
      </c>
      <c r="D1955" s="10" t="s">
        <v>15</v>
      </c>
      <c r="E1955" s="10" t="s">
        <v>16</v>
      </c>
      <c r="F1955" s="16">
        <v>60</v>
      </c>
      <c r="G1955" s="10" t="s">
        <v>5574</v>
      </c>
      <c r="H1955" s="10" t="s">
        <v>1998</v>
      </c>
      <c r="I1955" s="10" t="s">
        <v>127</v>
      </c>
      <c r="J1955" s="11">
        <v>44547</v>
      </c>
      <c r="K1955" s="16">
        <v>84</v>
      </c>
      <c r="L1955" s="10" t="s">
        <v>39</v>
      </c>
      <c r="M1955" s="10">
        <f t="shared" si="121"/>
        <v>2021</v>
      </c>
      <c r="N1955" s="10">
        <f t="shared" si="122"/>
        <v>12</v>
      </c>
      <c r="O1955" s="10" t="str">
        <f>VLOOKUP(L1955,'User input'!$D$6:$E$16,2,FALSE)</f>
        <v>Ultrathing V1</v>
      </c>
      <c r="P1955" s="10">
        <f>VLOOKUP(L1955,'User input'!$D$6:$G$16,3,FALSE)</f>
        <v>1.79</v>
      </c>
      <c r="Q1955" s="10">
        <f>VLOOKUP(L1955,'User input'!$D$6:$G$16,4,FALSE)</f>
        <v>17</v>
      </c>
      <c r="R1955" s="10">
        <f t="shared" si="123"/>
        <v>1428</v>
      </c>
      <c r="S1955" s="27">
        <f t="shared" si="120"/>
        <v>2556.12</v>
      </c>
      <c r="T1955" s="27">
        <f>IF(K1955&lt;'User input'!$I$9,'User input'!$J$8,IF(K1955&lt;'User input'!$I$10,'User input'!$J$9,IF(K1955&lt;'User input'!$I$11,'User input'!$J$10,'User input'!$J$11)))*S1955</f>
        <v>127.806</v>
      </c>
      <c r="U1955" s="27">
        <f>K1955*'User input'!$J$17+'User input'!$J$16</f>
        <v>0.5</v>
      </c>
    </row>
    <row r="1956" spans="1:21" x14ac:dyDescent="0.25">
      <c r="A1956" s="17">
        <v>2007</v>
      </c>
      <c r="B1956" s="6" t="s">
        <v>5575</v>
      </c>
      <c r="C1956" s="6" t="s">
        <v>740</v>
      </c>
      <c r="D1956" s="6" t="s">
        <v>49</v>
      </c>
      <c r="E1956" s="6" t="s">
        <v>16</v>
      </c>
      <c r="F1956" s="15">
        <v>90</v>
      </c>
      <c r="G1956" s="6" t="s">
        <v>5576</v>
      </c>
      <c r="H1956" s="6" t="s">
        <v>5577</v>
      </c>
      <c r="I1956" s="6" t="s">
        <v>32</v>
      </c>
      <c r="J1956" s="7">
        <v>44092</v>
      </c>
      <c r="K1956" s="15">
        <v>17</v>
      </c>
      <c r="L1956" s="6" t="s">
        <v>99</v>
      </c>
      <c r="M1956" s="6">
        <f t="shared" si="121"/>
        <v>2020</v>
      </c>
      <c r="N1956" s="6">
        <f t="shared" si="122"/>
        <v>9</v>
      </c>
      <c r="O1956" s="6" t="str">
        <f>VLOOKUP(L1956,'User input'!$D$6:$E$16,2,FALSE)</f>
        <v>Superwossname</v>
      </c>
      <c r="P1956" s="6">
        <f>VLOOKUP(L1956,'User input'!$D$6:$G$16,3,FALSE)</f>
        <v>3.49</v>
      </c>
      <c r="Q1956" s="6">
        <f>VLOOKUP(L1956,'User input'!$D$6:$G$16,4,FALSE)</f>
        <v>20</v>
      </c>
      <c r="R1956" s="6">
        <f t="shared" si="123"/>
        <v>340</v>
      </c>
      <c r="S1956" s="26">
        <f t="shared" si="120"/>
        <v>1186.6000000000001</v>
      </c>
      <c r="T1956" s="26">
        <f>IF(K1956&lt;'User input'!$I$9,'User input'!$J$8,IF(K1956&lt;'User input'!$I$10,'User input'!$J$9,IF(K1956&lt;'User input'!$I$11,'User input'!$J$10,'User input'!$J$11)))*S1956</f>
        <v>0</v>
      </c>
      <c r="U1956" s="26">
        <f>K1956*'User input'!$J$17+'User input'!$J$16</f>
        <v>0.5</v>
      </c>
    </row>
    <row r="1957" spans="1:21" x14ac:dyDescent="0.25">
      <c r="A1957" s="18">
        <v>2008</v>
      </c>
      <c r="B1957" s="10" t="s">
        <v>3854</v>
      </c>
      <c r="C1957" s="10" t="s">
        <v>5419</v>
      </c>
      <c r="D1957" s="10" t="s">
        <v>28</v>
      </c>
      <c r="E1957" s="10" t="s">
        <v>29</v>
      </c>
      <c r="F1957" s="16">
        <v>30</v>
      </c>
      <c r="G1957" s="10" t="s">
        <v>5578</v>
      </c>
      <c r="H1957" s="10" t="s">
        <v>1429</v>
      </c>
      <c r="I1957" s="10" t="s">
        <v>1430</v>
      </c>
      <c r="J1957" s="11">
        <v>44099</v>
      </c>
      <c r="K1957" s="16">
        <v>62</v>
      </c>
      <c r="L1957" s="10" t="s">
        <v>52</v>
      </c>
      <c r="M1957" s="10">
        <f t="shared" si="121"/>
        <v>2020</v>
      </c>
      <c r="N1957" s="10">
        <f t="shared" si="122"/>
        <v>9</v>
      </c>
      <c r="O1957" s="10" t="str">
        <f>VLOOKUP(L1957,'User input'!$D$6:$E$16,2,FALSE)</f>
        <v>Megawidget S</v>
      </c>
      <c r="P1957" s="10">
        <f>VLOOKUP(L1957,'User input'!$D$6:$G$16,3,FALSE)</f>
        <v>0.69</v>
      </c>
      <c r="Q1957" s="10">
        <f>VLOOKUP(L1957,'User input'!$D$6:$G$16,4,FALSE)</f>
        <v>24</v>
      </c>
      <c r="R1957" s="10">
        <f t="shared" si="123"/>
        <v>1488</v>
      </c>
      <c r="S1957" s="27">
        <f t="shared" si="120"/>
        <v>1026.72</v>
      </c>
      <c r="T1957" s="27">
        <f>IF(K1957&lt;'User input'!$I$9,'User input'!$J$8,IF(K1957&lt;'User input'!$I$10,'User input'!$J$9,IF(K1957&lt;'User input'!$I$11,'User input'!$J$10,'User input'!$J$11)))*S1957</f>
        <v>51.336000000000006</v>
      </c>
      <c r="U1957" s="27">
        <f>K1957*'User input'!$J$17+'User input'!$J$16</f>
        <v>0.5</v>
      </c>
    </row>
    <row r="1958" spans="1:21" x14ac:dyDescent="0.25">
      <c r="A1958" s="17">
        <v>2009</v>
      </c>
      <c r="B1958" s="6" t="s">
        <v>796</v>
      </c>
      <c r="C1958" s="6" t="s">
        <v>5579</v>
      </c>
      <c r="D1958" s="6" t="s">
        <v>28</v>
      </c>
      <c r="E1958" s="6" t="s">
        <v>29</v>
      </c>
      <c r="F1958" s="15">
        <v>60</v>
      </c>
      <c r="G1958" s="6" t="s">
        <v>5580</v>
      </c>
      <c r="H1958" s="6" t="s">
        <v>1868</v>
      </c>
      <c r="I1958" s="6" t="s">
        <v>32</v>
      </c>
      <c r="J1958" s="7">
        <v>43786</v>
      </c>
      <c r="K1958" s="15">
        <v>21</v>
      </c>
      <c r="L1958" s="6" t="s">
        <v>20</v>
      </c>
      <c r="M1958" s="6">
        <f t="shared" si="121"/>
        <v>2019</v>
      </c>
      <c r="N1958" s="6">
        <f t="shared" si="122"/>
        <v>11</v>
      </c>
      <c r="O1958" s="6" t="str">
        <f>VLOOKUP(L1958,'User input'!$D$6:$E$16,2,FALSE)</f>
        <v>Hyperwotsit</v>
      </c>
      <c r="P1958" s="6">
        <f>VLOOKUP(L1958,'User input'!$D$6:$G$16,3,FALSE)</f>
        <v>2.0099999999999998</v>
      </c>
      <c r="Q1958" s="6">
        <f>VLOOKUP(L1958,'User input'!$D$6:$G$16,4,FALSE)</f>
        <v>20</v>
      </c>
      <c r="R1958" s="6">
        <f t="shared" si="123"/>
        <v>420</v>
      </c>
      <c r="S1958" s="26">
        <f t="shared" si="120"/>
        <v>844.19999999999993</v>
      </c>
      <c r="T1958" s="26">
        <f>IF(K1958&lt;'User input'!$I$9,'User input'!$J$8,IF(K1958&lt;'User input'!$I$10,'User input'!$J$9,IF(K1958&lt;'User input'!$I$11,'User input'!$J$10,'User input'!$J$11)))*S1958</f>
        <v>25.325999999999997</v>
      </c>
      <c r="U1958" s="26">
        <f>K1958*'User input'!$J$17+'User input'!$J$16</f>
        <v>0.5</v>
      </c>
    </row>
    <row r="1959" spans="1:21" x14ac:dyDescent="0.25">
      <c r="A1959" s="18">
        <v>2010</v>
      </c>
      <c r="B1959" s="10" t="s">
        <v>4079</v>
      </c>
      <c r="C1959" s="10" t="s">
        <v>3011</v>
      </c>
      <c r="D1959" s="10" t="s">
        <v>28</v>
      </c>
      <c r="E1959" s="10" t="s">
        <v>29</v>
      </c>
      <c r="F1959" s="16">
        <v>90</v>
      </c>
      <c r="G1959" s="10" t="s">
        <v>5581</v>
      </c>
      <c r="H1959" s="10" t="s">
        <v>2437</v>
      </c>
      <c r="I1959" s="10" t="s">
        <v>1861</v>
      </c>
      <c r="J1959" s="11">
        <v>44184</v>
      </c>
      <c r="K1959" s="16">
        <v>29</v>
      </c>
      <c r="L1959" s="10" t="s">
        <v>20</v>
      </c>
      <c r="M1959" s="10">
        <f t="shared" si="121"/>
        <v>2020</v>
      </c>
      <c r="N1959" s="10">
        <f t="shared" si="122"/>
        <v>12</v>
      </c>
      <c r="O1959" s="10" t="str">
        <f>VLOOKUP(L1959,'User input'!$D$6:$E$16,2,FALSE)</f>
        <v>Hyperwotsit</v>
      </c>
      <c r="P1959" s="10">
        <f>VLOOKUP(L1959,'User input'!$D$6:$G$16,3,FALSE)</f>
        <v>2.0099999999999998</v>
      </c>
      <c r="Q1959" s="10">
        <f>VLOOKUP(L1959,'User input'!$D$6:$G$16,4,FALSE)</f>
        <v>20</v>
      </c>
      <c r="R1959" s="10">
        <f t="shared" si="123"/>
        <v>580</v>
      </c>
      <c r="S1959" s="27">
        <f t="shared" si="120"/>
        <v>1165.8</v>
      </c>
      <c r="T1959" s="27">
        <f>IF(K1959&lt;'User input'!$I$9,'User input'!$J$8,IF(K1959&lt;'User input'!$I$10,'User input'!$J$9,IF(K1959&lt;'User input'!$I$11,'User input'!$J$10,'User input'!$J$11)))*S1959</f>
        <v>34.973999999999997</v>
      </c>
      <c r="U1959" s="27">
        <f>K1959*'User input'!$J$17+'User input'!$J$16</f>
        <v>0.5</v>
      </c>
    </row>
    <row r="1960" spans="1:21" x14ac:dyDescent="0.25">
      <c r="A1960" s="17">
        <v>2011</v>
      </c>
      <c r="B1960" s="6" t="s">
        <v>5582</v>
      </c>
      <c r="C1960" s="6" t="s">
        <v>1154</v>
      </c>
      <c r="D1960" s="6" t="s">
        <v>28</v>
      </c>
      <c r="E1960" s="6" t="s">
        <v>29</v>
      </c>
      <c r="F1960" s="15">
        <v>30</v>
      </c>
      <c r="G1960" s="6" t="s">
        <v>5583</v>
      </c>
      <c r="H1960" s="6" t="s">
        <v>5584</v>
      </c>
      <c r="I1960" s="6" t="s">
        <v>32</v>
      </c>
      <c r="J1960" s="7">
        <v>44333</v>
      </c>
      <c r="K1960" s="15">
        <v>40</v>
      </c>
      <c r="L1960" s="6" t="s">
        <v>20</v>
      </c>
      <c r="M1960" s="6">
        <f t="shared" si="121"/>
        <v>2021</v>
      </c>
      <c r="N1960" s="6">
        <f t="shared" si="122"/>
        <v>5</v>
      </c>
      <c r="O1960" s="6" t="str">
        <f>VLOOKUP(L1960,'User input'!$D$6:$E$16,2,FALSE)</f>
        <v>Hyperwotsit</v>
      </c>
      <c r="P1960" s="6">
        <f>VLOOKUP(L1960,'User input'!$D$6:$G$16,3,FALSE)</f>
        <v>2.0099999999999998</v>
      </c>
      <c r="Q1960" s="6">
        <f>VLOOKUP(L1960,'User input'!$D$6:$G$16,4,FALSE)</f>
        <v>20</v>
      </c>
      <c r="R1960" s="6">
        <f t="shared" si="123"/>
        <v>800</v>
      </c>
      <c r="S1960" s="26">
        <f t="shared" si="120"/>
        <v>1607.9999999999998</v>
      </c>
      <c r="T1960" s="26">
        <f>IF(K1960&lt;'User input'!$I$9,'User input'!$J$8,IF(K1960&lt;'User input'!$I$10,'User input'!$J$9,IF(K1960&lt;'User input'!$I$11,'User input'!$J$10,'User input'!$J$11)))*S1960</f>
        <v>48.239999999999995</v>
      </c>
      <c r="U1960" s="26">
        <f>K1960*'User input'!$J$17+'User input'!$J$16</f>
        <v>0.5</v>
      </c>
    </row>
    <row r="1961" spans="1:21" x14ac:dyDescent="0.25">
      <c r="A1961" s="18">
        <v>2012</v>
      </c>
      <c r="B1961" s="10" t="s">
        <v>5585</v>
      </c>
      <c r="C1961" s="10" t="s">
        <v>104</v>
      </c>
      <c r="D1961" s="10" t="s">
        <v>28</v>
      </c>
      <c r="E1961" s="10" t="s">
        <v>29</v>
      </c>
      <c r="F1961" s="16">
        <v>60</v>
      </c>
      <c r="G1961" s="10" t="s">
        <v>5586</v>
      </c>
      <c r="H1961" s="10" t="s">
        <v>4397</v>
      </c>
      <c r="I1961" s="10" t="s">
        <v>32</v>
      </c>
      <c r="J1961" s="11">
        <v>44434</v>
      </c>
      <c r="K1961" s="16">
        <v>75</v>
      </c>
      <c r="L1961" s="10" t="s">
        <v>99</v>
      </c>
      <c r="M1961" s="10">
        <f t="shared" si="121"/>
        <v>2021</v>
      </c>
      <c r="N1961" s="10">
        <f t="shared" si="122"/>
        <v>8</v>
      </c>
      <c r="O1961" s="10" t="str">
        <f>VLOOKUP(L1961,'User input'!$D$6:$E$16,2,FALSE)</f>
        <v>Superwossname</v>
      </c>
      <c r="P1961" s="10">
        <f>VLOOKUP(L1961,'User input'!$D$6:$G$16,3,FALSE)</f>
        <v>3.49</v>
      </c>
      <c r="Q1961" s="10">
        <f>VLOOKUP(L1961,'User input'!$D$6:$G$16,4,FALSE)</f>
        <v>20</v>
      </c>
      <c r="R1961" s="10">
        <f t="shared" si="123"/>
        <v>1500</v>
      </c>
      <c r="S1961" s="27">
        <f t="shared" si="120"/>
        <v>5235</v>
      </c>
      <c r="T1961" s="27">
        <f>IF(K1961&lt;'User input'!$I$9,'User input'!$J$8,IF(K1961&lt;'User input'!$I$10,'User input'!$J$9,IF(K1961&lt;'User input'!$I$11,'User input'!$J$10,'User input'!$J$11)))*S1961</f>
        <v>261.75</v>
      </c>
      <c r="U1961" s="27">
        <f>K1961*'User input'!$J$17+'User input'!$J$16</f>
        <v>0.5</v>
      </c>
    </row>
    <row r="1962" spans="1:21" x14ac:dyDescent="0.25">
      <c r="A1962" s="17">
        <v>2013</v>
      </c>
      <c r="B1962" s="6" t="s">
        <v>507</v>
      </c>
      <c r="C1962" s="6" t="s">
        <v>485</v>
      </c>
      <c r="D1962" s="6" t="s">
        <v>49</v>
      </c>
      <c r="E1962" s="6" t="s">
        <v>16</v>
      </c>
      <c r="F1962" s="15">
        <v>30</v>
      </c>
      <c r="G1962" s="6" t="s">
        <v>5587</v>
      </c>
      <c r="H1962" s="6" t="s">
        <v>3647</v>
      </c>
      <c r="I1962" s="6" t="s">
        <v>3648</v>
      </c>
      <c r="J1962" s="7">
        <v>44416</v>
      </c>
      <c r="K1962" s="15">
        <v>51</v>
      </c>
      <c r="L1962" s="6" t="s">
        <v>68</v>
      </c>
      <c r="M1962" s="6">
        <f t="shared" si="121"/>
        <v>2021</v>
      </c>
      <c r="N1962" s="6">
        <f t="shared" si="122"/>
        <v>8</v>
      </c>
      <c r="O1962" s="6" t="str">
        <f>VLOOKUP(L1962,'User input'!$D$6:$E$16,2,FALSE)</f>
        <v>Megawidget M</v>
      </c>
      <c r="P1962" s="6">
        <f>VLOOKUP(L1962,'User input'!$D$6:$G$16,3,FALSE)</f>
        <v>1.29</v>
      </c>
      <c r="Q1962" s="6">
        <f>VLOOKUP(L1962,'User input'!$D$6:$G$16,4,FALSE)</f>
        <v>24</v>
      </c>
      <c r="R1962" s="6">
        <f t="shared" si="123"/>
        <v>1224</v>
      </c>
      <c r="S1962" s="26">
        <f t="shared" si="120"/>
        <v>1578.96</v>
      </c>
      <c r="T1962" s="26">
        <f>IF(K1962&lt;'User input'!$I$9,'User input'!$J$8,IF(K1962&lt;'User input'!$I$10,'User input'!$J$9,IF(K1962&lt;'User input'!$I$11,'User input'!$J$10,'User input'!$J$11)))*S1962</f>
        <v>78.948000000000008</v>
      </c>
      <c r="U1962" s="26">
        <f>K1962*'User input'!$J$17+'User input'!$J$16</f>
        <v>0.5</v>
      </c>
    </row>
    <row r="1963" spans="1:21" x14ac:dyDescent="0.25">
      <c r="A1963" s="18">
        <v>2014</v>
      </c>
      <c r="B1963" s="10" t="s">
        <v>123</v>
      </c>
      <c r="C1963" s="10" t="s">
        <v>4706</v>
      </c>
      <c r="D1963" s="10" t="s">
        <v>15</v>
      </c>
      <c r="E1963" s="10" t="s">
        <v>16</v>
      </c>
      <c r="F1963" s="16">
        <v>30</v>
      </c>
      <c r="G1963" s="10" t="s">
        <v>5587</v>
      </c>
      <c r="H1963" s="10" t="s">
        <v>933</v>
      </c>
      <c r="I1963" s="10" t="s">
        <v>25</v>
      </c>
      <c r="J1963" s="11">
        <v>44097</v>
      </c>
      <c r="K1963" s="16">
        <v>57</v>
      </c>
      <c r="L1963" s="10" t="s">
        <v>39</v>
      </c>
      <c r="M1963" s="10">
        <f t="shared" si="121"/>
        <v>2020</v>
      </c>
      <c r="N1963" s="10">
        <f t="shared" si="122"/>
        <v>9</v>
      </c>
      <c r="O1963" s="10" t="str">
        <f>VLOOKUP(L1963,'User input'!$D$6:$E$16,2,FALSE)</f>
        <v>Ultrathing V1</v>
      </c>
      <c r="P1963" s="10">
        <f>VLOOKUP(L1963,'User input'!$D$6:$G$16,3,FALSE)</f>
        <v>1.79</v>
      </c>
      <c r="Q1963" s="10">
        <f>VLOOKUP(L1963,'User input'!$D$6:$G$16,4,FALSE)</f>
        <v>17</v>
      </c>
      <c r="R1963" s="10">
        <f t="shared" si="123"/>
        <v>969</v>
      </c>
      <c r="S1963" s="27">
        <f t="shared" si="120"/>
        <v>1734.51</v>
      </c>
      <c r="T1963" s="27">
        <f>IF(K1963&lt;'User input'!$I$9,'User input'!$J$8,IF(K1963&lt;'User input'!$I$10,'User input'!$J$9,IF(K1963&lt;'User input'!$I$11,'User input'!$J$10,'User input'!$J$11)))*S1963</f>
        <v>86.725500000000011</v>
      </c>
      <c r="U1963" s="27">
        <f>K1963*'User input'!$J$17+'User input'!$J$16</f>
        <v>0.5</v>
      </c>
    </row>
    <row r="1964" spans="1:21" x14ac:dyDescent="0.25">
      <c r="A1964" s="17">
        <v>2015</v>
      </c>
      <c r="B1964" s="6" t="s">
        <v>1765</v>
      </c>
      <c r="C1964" s="6" t="s">
        <v>2511</v>
      </c>
      <c r="D1964" s="6" t="s">
        <v>28</v>
      </c>
      <c r="E1964" s="6" t="s">
        <v>29</v>
      </c>
      <c r="F1964" s="15">
        <v>60</v>
      </c>
      <c r="G1964" s="6" t="s">
        <v>5587</v>
      </c>
      <c r="H1964" s="6" t="s">
        <v>2589</v>
      </c>
      <c r="I1964" s="6" t="s">
        <v>25</v>
      </c>
      <c r="J1964" s="7">
        <v>43625</v>
      </c>
      <c r="K1964" s="15">
        <v>62</v>
      </c>
      <c r="L1964" s="6" t="s">
        <v>33</v>
      </c>
      <c r="M1964" s="6">
        <f t="shared" si="121"/>
        <v>2019</v>
      </c>
      <c r="N1964" s="6">
        <f t="shared" si="122"/>
        <v>6</v>
      </c>
      <c r="O1964" s="6" t="str">
        <f>VLOOKUP(L1964,'User input'!$D$6:$E$16,2,FALSE)</f>
        <v>Megawidget L</v>
      </c>
      <c r="P1964" s="6">
        <f>VLOOKUP(L1964,'User input'!$D$6:$G$16,3,FALSE)</f>
        <v>1.79</v>
      </c>
      <c r="Q1964" s="6">
        <f>VLOOKUP(L1964,'User input'!$D$6:$G$16,4,FALSE)</f>
        <v>24</v>
      </c>
      <c r="R1964" s="6">
        <f t="shared" si="123"/>
        <v>1488</v>
      </c>
      <c r="S1964" s="26">
        <f t="shared" si="120"/>
        <v>2663.52</v>
      </c>
      <c r="T1964" s="26">
        <f>IF(K1964&lt;'User input'!$I$9,'User input'!$J$8,IF(K1964&lt;'User input'!$I$10,'User input'!$J$9,IF(K1964&lt;'User input'!$I$11,'User input'!$J$10,'User input'!$J$11)))*S1964</f>
        <v>133.17600000000002</v>
      </c>
      <c r="U1964" s="26">
        <f>K1964*'User input'!$J$17+'User input'!$J$16</f>
        <v>0.5</v>
      </c>
    </row>
    <row r="1965" spans="1:21" x14ac:dyDescent="0.25">
      <c r="A1965" s="18">
        <v>2016</v>
      </c>
      <c r="B1965" s="10" t="s">
        <v>5588</v>
      </c>
      <c r="C1965" s="10" t="s">
        <v>426</v>
      </c>
      <c r="D1965" s="10" t="s">
        <v>49</v>
      </c>
      <c r="E1965" s="10" t="s">
        <v>16</v>
      </c>
      <c r="F1965" s="16">
        <v>90</v>
      </c>
      <c r="G1965" s="10" t="s">
        <v>5589</v>
      </c>
      <c r="H1965" s="10" t="s">
        <v>5590</v>
      </c>
      <c r="I1965" s="10" t="s">
        <v>19</v>
      </c>
      <c r="J1965" s="11">
        <v>44490</v>
      </c>
      <c r="K1965" s="16">
        <v>45</v>
      </c>
      <c r="L1965" s="10" t="s">
        <v>20</v>
      </c>
      <c r="M1965" s="10">
        <f t="shared" si="121"/>
        <v>2021</v>
      </c>
      <c r="N1965" s="10">
        <f t="shared" si="122"/>
        <v>10</v>
      </c>
      <c r="O1965" s="10" t="str">
        <f>VLOOKUP(L1965,'User input'!$D$6:$E$16,2,FALSE)</f>
        <v>Hyperwotsit</v>
      </c>
      <c r="P1965" s="10">
        <f>VLOOKUP(L1965,'User input'!$D$6:$G$16,3,FALSE)</f>
        <v>2.0099999999999998</v>
      </c>
      <c r="Q1965" s="10">
        <f>VLOOKUP(L1965,'User input'!$D$6:$G$16,4,FALSE)</f>
        <v>20</v>
      </c>
      <c r="R1965" s="10">
        <f t="shared" si="123"/>
        <v>900</v>
      </c>
      <c r="S1965" s="27">
        <f t="shared" si="120"/>
        <v>1808.9999999999998</v>
      </c>
      <c r="T1965" s="27">
        <f>IF(K1965&lt;'User input'!$I$9,'User input'!$J$8,IF(K1965&lt;'User input'!$I$10,'User input'!$J$9,IF(K1965&lt;'User input'!$I$11,'User input'!$J$10,'User input'!$J$11)))*S1965</f>
        <v>54.269999999999989</v>
      </c>
      <c r="U1965" s="27">
        <f>K1965*'User input'!$J$17+'User input'!$J$16</f>
        <v>0.5</v>
      </c>
    </row>
    <row r="1966" spans="1:21" x14ac:dyDescent="0.25">
      <c r="A1966" s="17">
        <v>2017</v>
      </c>
      <c r="B1966" s="6" t="s">
        <v>186</v>
      </c>
      <c r="C1966" s="6" t="s">
        <v>1019</v>
      </c>
      <c r="D1966" s="6" t="s">
        <v>28</v>
      </c>
      <c r="E1966" s="6" t="s">
        <v>29</v>
      </c>
      <c r="F1966" s="15">
        <v>30</v>
      </c>
      <c r="G1966" s="6" t="s">
        <v>5591</v>
      </c>
      <c r="H1966" s="6" t="s">
        <v>5592</v>
      </c>
      <c r="I1966" s="6" t="s">
        <v>32</v>
      </c>
      <c r="J1966" s="7">
        <v>44293</v>
      </c>
      <c r="K1966" s="15">
        <v>84</v>
      </c>
      <c r="L1966" s="6" t="s">
        <v>157</v>
      </c>
      <c r="M1966" s="6">
        <f t="shared" si="121"/>
        <v>2021</v>
      </c>
      <c r="N1966" s="6">
        <f t="shared" si="122"/>
        <v>4</v>
      </c>
      <c r="O1966" s="6" t="str">
        <f>VLOOKUP(L1966,'User input'!$D$6:$E$16,2,FALSE)</f>
        <v>Ultrathing V3</v>
      </c>
      <c r="P1966" s="6">
        <f>VLOOKUP(L1966,'User input'!$D$6:$G$16,3,FALSE)</f>
        <v>3.39</v>
      </c>
      <c r="Q1966" s="6">
        <f>VLOOKUP(L1966,'User input'!$D$6:$G$16,4,FALSE)</f>
        <v>24</v>
      </c>
      <c r="R1966" s="6">
        <f t="shared" si="123"/>
        <v>2016</v>
      </c>
      <c r="S1966" s="26">
        <f t="shared" si="120"/>
        <v>6834.2400000000007</v>
      </c>
      <c r="T1966" s="26">
        <f>IF(K1966&lt;'User input'!$I$9,'User input'!$J$8,IF(K1966&lt;'User input'!$I$10,'User input'!$J$9,IF(K1966&lt;'User input'!$I$11,'User input'!$J$10,'User input'!$J$11)))*S1966</f>
        <v>341.71200000000005</v>
      </c>
      <c r="U1966" s="26">
        <f>K1966*'User input'!$J$17+'User input'!$J$16</f>
        <v>0.5</v>
      </c>
    </row>
    <row r="1967" spans="1:21" x14ac:dyDescent="0.25">
      <c r="A1967" s="18">
        <v>2018</v>
      </c>
      <c r="B1967" s="10" t="s">
        <v>5593</v>
      </c>
      <c r="C1967" s="10" t="s">
        <v>1510</v>
      </c>
      <c r="D1967" s="10" t="s">
        <v>15</v>
      </c>
      <c r="E1967" s="10" t="s">
        <v>16</v>
      </c>
      <c r="F1967" s="16">
        <v>90</v>
      </c>
      <c r="G1967" s="10" t="s">
        <v>5594</v>
      </c>
      <c r="H1967" s="10" t="s">
        <v>2838</v>
      </c>
      <c r="I1967" s="10" t="s">
        <v>127</v>
      </c>
      <c r="J1967" s="11">
        <v>44199</v>
      </c>
      <c r="K1967" s="16">
        <v>72</v>
      </c>
      <c r="L1967" s="10" t="s">
        <v>52</v>
      </c>
      <c r="M1967" s="10">
        <f t="shared" si="121"/>
        <v>2021</v>
      </c>
      <c r="N1967" s="10">
        <f t="shared" si="122"/>
        <v>1</v>
      </c>
      <c r="O1967" s="10" t="str">
        <f>VLOOKUP(L1967,'User input'!$D$6:$E$16,2,FALSE)</f>
        <v>Megawidget S</v>
      </c>
      <c r="P1967" s="10">
        <f>VLOOKUP(L1967,'User input'!$D$6:$G$16,3,FALSE)</f>
        <v>0.69</v>
      </c>
      <c r="Q1967" s="10">
        <f>VLOOKUP(L1967,'User input'!$D$6:$G$16,4,FALSE)</f>
        <v>24</v>
      </c>
      <c r="R1967" s="10">
        <f t="shared" si="123"/>
        <v>1728</v>
      </c>
      <c r="S1967" s="27">
        <f t="shared" si="120"/>
        <v>1192.32</v>
      </c>
      <c r="T1967" s="27">
        <f>IF(K1967&lt;'User input'!$I$9,'User input'!$J$8,IF(K1967&lt;'User input'!$I$10,'User input'!$J$9,IF(K1967&lt;'User input'!$I$11,'User input'!$J$10,'User input'!$J$11)))*S1967</f>
        <v>59.616</v>
      </c>
      <c r="U1967" s="27">
        <f>K1967*'User input'!$J$17+'User input'!$J$16</f>
        <v>0.5</v>
      </c>
    </row>
    <row r="1968" spans="1:21" x14ac:dyDescent="0.25">
      <c r="A1968" s="17">
        <v>2019</v>
      </c>
      <c r="B1968" s="6" t="s">
        <v>5595</v>
      </c>
      <c r="C1968" s="6" t="s">
        <v>2018</v>
      </c>
      <c r="D1968" s="6" t="s">
        <v>28</v>
      </c>
      <c r="E1968" s="6" t="s">
        <v>29</v>
      </c>
      <c r="F1968" s="15">
        <v>60</v>
      </c>
      <c r="G1968" s="6" t="s">
        <v>5596</v>
      </c>
      <c r="H1968" s="6" t="s">
        <v>988</v>
      </c>
      <c r="I1968" s="6" t="s">
        <v>32</v>
      </c>
      <c r="J1968" s="7">
        <v>43498</v>
      </c>
      <c r="K1968" s="15">
        <v>17</v>
      </c>
      <c r="L1968" s="6" t="s">
        <v>78</v>
      </c>
      <c r="M1968" s="6">
        <f t="shared" si="121"/>
        <v>2019</v>
      </c>
      <c r="N1968" s="6">
        <f t="shared" si="122"/>
        <v>2</v>
      </c>
      <c r="O1968" s="6" t="str">
        <f>VLOOKUP(L1968,'User input'!$D$6:$E$16,2,FALSE)</f>
        <v>Ultrathing V2</v>
      </c>
      <c r="P1968" s="6">
        <f>VLOOKUP(L1968,'User input'!$D$6:$G$16,3,FALSE)</f>
        <v>2.95</v>
      </c>
      <c r="Q1968" s="6">
        <f>VLOOKUP(L1968,'User input'!$D$6:$G$16,4,FALSE)</f>
        <v>20</v>
      </c>
      <c r="R1968" s="6">
        <f t="shared" si="123"/>
        <v>340</v>
      </c>
      <c r="S1968" s="26">
        <f t="shared" si="120"/>
        <v>1003.0000000000001</v>
      </c>
      <c r="T1968" s="26">
        <f>IF(K1968&lt;'User input'!$I$9,'User input'!$J$8,IF(K1968&lt;'User input'!$I$10,'User input'!$J$9,IF(K1968&lt;'User input'!$I$11,'User input'!$J$10,'User input'!$J$11)))*S1968</f>
        <v>0</v>
      </c>
      <c r="U1968" s="26">
        <f>K1968*'User input'!$J$17+'User input'!$J$16</f>
        <v>0.5</v>
      </c>
    </row>
    <row r="1969" spans="1:21" x14ac:dyDescent="0.25">
      <c r="A1969" s="18">
        <v>2020</v>
      </c>
      <c r="B1969" s="10" t="s">
        <v>4005</v>
      </c>
      <c r="C1969" s="10" t="s">
        <v>1719</v>
      </c>
      <c r="D1969" s="10" t="s">
        <v>28</v>
      </c>
      <c r="E1969" s="10" t="s">
        <v>29</v>
      </c>
      <c r="F1969" s="16">
        <v>90</v>
      </c>
      <c r="G1969" s="10" t="s">
        <v>5597</v>
      </c>
      <c r="H1969" s="10" t="s">
        <v>4683</v>
      </c>
      <c r="I1969" s="10" t="s">
        <v>32</v>
      </c>
      <c r="J1969" s="11">
        <v>44554</v>
      </c>
      <c r="K1969" s="16">
        <v>97</v>
      </c>
      <c r="L1969" s="10" t="s">
        <v>20</v>
      </c>
      <c r="M1969" s="10">
        <f t="shared" si="121"/>
        <v>2021</v>
      </c>
      <c r="N1969" s="10">
        <f t="shared" si="122"/>
        <v>12</v>
      </c>
      <c r="O1969" s="10" t="str">
        <f>VLOOKUP(L1969,'User input'!$D$6:$E$16,2,FALSE)</f>
        <v>Hyperwotsit</v>
      </c>
      <c r="P1969" s="10">
        <f>VLOOKUP(L1969,'User input'!$D$6:$G$16,3,FALSE)</f>
        <v>2.0099999999999998</v>
      </c>
      <c r="Q1969" s="10">
        <f>VLOOKUP(L1969,'User input'!$D$6:$G$16,4,FALSE)</f>
        <v>20</v>
      </c>
      <c r="R1969" s="10">
        <f t="shared" si="123"/>
        <v>1940</v>
      </c>
      <c r="S1969" s="27">
        <f t="shared" si="120"/>
        <v>3899.3999999999996</v>
      </c>
      <c r="T1969" s="27">
        <f>IF(K1969&lt;'User input'!$I$9,'User input'!$J$8,IF(K1969&lt;'User input'!$I$10,'User input'!$J$9,IF(K1969&lt;'User input'!$I$11,'User input'!$J$10,'User input'!$J$11)))*S1969</f>
        <v>194.97</v>
      </c>
      <c r="U1969" s="27">
        <f>K1969*'User input'!$J$17+'User input'!$J$16</f>
        <v>0.5</v>
      </c>
    </row>
    <row r="1970" spans="1:21" x14ac:dyDescent="0.25">
      <c r="A1970" s="17">
        <v>2021</v>
      </c>
      <c r="B1970" s="6" t="s">
        <v>5598</v>
      </c>
      <c r="C1970" s="6" t="s">
        <v>1655</v>
      </c>
      <c r="D1970" s="6" t="s">
        <v>49</v>
      </c>
      <c r="E1970" s="6" t="s">
        <v>16</v>
      </c>
      <c r="F1970" s="15">
        <v>30</v>
      </c>
      <c r="G1970" s="6" t="s">
        <v>5599</v>
      </c>
      <c r="H1970" s="6" t="s">
        <v>5600</v>
      </c>
      <c r="I1970" s="6" t="s">
        <v>32</v>
      </c>
      <c r="J1970" s="7">
        <v>44023</v>
      </c>
      <c r="K1970" s="15">
        <v>22</v>
      </c>
      <c r="L1970" s="6" t="s">
        <v>157</v>
      </c>
      <c r="M1970" s="6">
        <f t="shared" si="121"/>
        <v>2020</v>
      </c>
      <c r="N1970" s="6">
        <f t="shared" si="122"/>
        <v>7</v>
      </c>
      <c r="O1970" s="6" t="str">
        <f>VLOOKUP(L1970,'User input'!$D$6:$E$16,2,FALSE)</f>
        <v>Ultrathing V3</v>
      </c>
      <c r="P1970" s="6">
        <f>VLOOKUP(L1970,'User input'!$D$6:$G$16,3,FALSE)</f>
        <v>3.39</v>
      </c>
      <c r="Q1970" s="6">
        <f>VLOOKUP(L1970,'User input'!$D$6:$G$16,4,FALSE)</f>
        <v>24</v>
      </c>
      <c r="R1970" s="6">
        <f t="shared" si="123"/>
        <v>528</v>
      </c>
      <c r="S1970" s="26">
        <f t="shared" si="120"/>
        <v>1789.92</v>
      </c>
      <c r="T1970" s="26">
        <f>IF(K1970&lt;'User input'!$I$9,'User input'!$J$8,IF(K1970&lt;'User input'!$I$10,'User input'!$J$9,IF(K1970&lt;'User input'!$I$11,'User input'!$J$10,'User input'!$J$11)))*S1970</f>
        <v>53.697600000000001</v>
      </c>
      <c r="U1970" s="26">
        <f>K1970*'User input'!$J$17+'User input'!$J$16</f>
        <v>0.5</v>
      </c>
    </row>
    <row r="1971" spans="1:21" x14ac:dyDescent="0.25">
      <c r="A1971" s="18">
        <v>2022</v>
      </c>
      <c r="B1971" s="10" t="s">
        <v>1400</v>
      </c>
      <c r="C1971" s="10" t="s">
        <v>4228</v>
      </c>
      <c r="D1971" s="10" t="s">
        <v>28</v>
      </c>
      <c r="E1971" s="10" t="s">
        <v>29</v>
      </c>
      <c r="F1971" s="16">
        <v>30</v>
      </c>
      <c r="G1971" s="10" t="s">
        <v>5601</v>
      </c>
      <c r="H1971" s="10" t="s">
        <v>648</v>
      </c>
      <c r="I1971" s="10" t="s">
        <v>32</v>
      </c>
      <c r="J1971" s="11">
        <v>44042</v>
      </c>
      <c r="K1971" s="16">
        <v>16</v>
      </c>
      <c r="L1971" s="10" t="s">
        <v>99</v>
      </c>
      <c r="M1971" s="10">
        <f t="shared" si="121"/>
        <v>2020</v>
      </c>
      <c r="N1971" s="10">
        <f t="shared" si="122"/>
        <v>7</v>
      </c>
      <c r="O1971" s="10" t="str">
        <f>VLOOKUP(L1971,'User input'!$D$6:$E$16,2,FALSE)</f>
        <v>Superwossname</v>
      </c>
      <c r="P1971" s="10">
        <f>VLOOKUP(L1971,'User input'!$D$6:$G$16,3,FALSE)</f>
        <v>3.49</v>
      </c>
      <c r="Q1971" s="10">
        <f>VLOOKUP(L1971,'User input'!$D$6:$G$16,4,FALSE)</f>
        <v>20</v>
      </c>
      <c r="R1971" s="10">
        <f t="shared" si="123"/>
        <v>320</v>
      </c>
      <c r="S1971" s="27">
        <f t="shared" si="120"/>
        <v>1116.8000000000002</v>
      </c>
      <c r="T1971" s="27">
        <f>IF(K1971&lt;'User input'!$I$9,'User input'!$J$8,IF(K1971&lt;'User input'!$I$10,'User input'!$J$9,IF(K1971&lt;'User input'!$I$11,'User input'!$J$10,'User input'!$J$11)))*S1971</f>
        <v>0</v>
      </c>
      <c r="U1971" s="27">
        <f>K1971*'User input'!$J$17+'User input'!$J$16</f>
        <v>0.5</v>
      </c>
    </row>
    <row r="1972" spans="1:21" x14ac:dyDescent="0.25">
      <c r="A1972" s="17">
        <v>2023</v>
      </c>
      <c r="B1972" s="6" t="s">
        <v>5602</v>
      </c>
      <c r="C1972" s="6" t="s">
        <v>2953</v>
      </c>
      <c r="D1972" s="6" t="s">
        <v>49</v>
      </c>
      <c r="E1972" s="6" t="s">
        <v>16</v>
      </c>
      <c r="F1972" s="15">
        <v>30</v>
      </c>
      <c r="G1972" s="6" t="s">
        <v>5603</v>
      </c>
      <c r="H1972" s="6" t="s">
        <v>2176</v>
      </c>
      <c r="I1972" s="6" t="s">
        <v>185</v>
      </c>
      <c r="J1972" s="7">
        <v>43712</v>
      </c>
      <c r="K1972" s="15">
        <v>7</v>
      </c>
      <c r="L1972" s="6" t="s">
        <v>52</v>
      </c>
      <c r="M1972" s="6">
        <f t="shared" si="121"/>
        <v>2019</v>
      </c>
      <c r="N1972" s="6">
        <f t="shared" si="122"/>
        <v>9</v>
      </c>
      <c r="O1972" s="6" t="str">
        <f>VLOOKUP(L1972,'User input'!$D$6:$E$16,2,FALSE)</f>
        <v>Megawidget S</v>
      </c>
      <c r="P1972" s="6">
        <f>VLOOKUP(L1972,'User input'!$D$6:$G$16,3,FALSE)</f>
        <v>0.69</v>
      </c>
      <c r="Q1972" s="6">
        <f>VLOOKUP(L1972,'User input'!$D$6:$G$16,4,FALSE)</f>
        <v>24</v>
      </c>
      <c r="R1972" s="6">
        <f t="shared" si="123"/>
        <v>168</v>
      </c>
      <c r="S1972" s="26">
        <f t="shared" si="120"/>
        <v>115.91999999999999</v>
      </c>
      <c r="T1972" s="26">
        <f>IF(K1972&lt;'User input'!$I$9,'User input'!$J$8,IF(K1972&lt;'User input'!$I$10,'User input'!$J$9,IF(K1972&lt;'User input'!$I$11,'User input'!$J$10,'User input'!$J$11)))*S1972</f>
        <v>0</v>
      </c>
      <c r="U1972" s="26">
        <f>K1972*'User input'!$J$17+'User input'!$J$16</f>
        <v>0.5</v>
      </c>
    </row>
    <row r="1973" spans="1:21" x14ac:dyDescent="0.25">
      <c r="A1973" s="18">
        <v>2024</v>
      </c>
      <c r="B1973" s="10" t="s">
        <v>5604</v>
      </c>
      <c r="C1973" s="10" t="s">
        <v>5605</v>
      </c>
      <c r="D1973" s="10" t="s">
        <v>28</v>
      </c>
      <c r="E1973" s="10" t="s">
        <v>29</v>
      </c>
      <c r="F1973" s="16">
        <v>30</v>
      </c>
      <c r="G1973" s="10" t="s">
        <v>5606</v>
      </c>
      <c r="H1973" s="10" t="s">
        <v>1988</v>
      </c>
      <c r="I1973" s="10" t="s">
        <v>206</v>
      </c>
      <c r="J1973" s="11">
        <v>43908</v>
      </c>
      <c r="K1973" s="16">
        <v>74</v>
      </c>
      <c r="L1973" s="10" t="s">
        <v>33</v>
      </c>
      <c r="M1973" s="10">
        <f t="shared" si="121"/>
        <v>2020</v>
      </c>
      <c r="N1973" s="10">
        <f t="shared" si="122"/>
        <v>3</v>
      </c>
      <c r="O1973" s="10" t="str">
        <f>VLOOKUP(L1973,'User input'!$D$6:$E$16,2,FALSE)</f>
        <v>Megawidget L</v>
      </c>
      <c r="P1973" s="10">
        <f>VLOOKUP(L1973,'User input'!$D$6:$G$16,3,FALSE)</f>
        <v>1.79</v>
      </c>
      <c r="Q1973" s="10">
        <f>VLOOKUP(L1973,'User input'!$D$6:$G$16,4,FALSE)</f>
        <v>24</v>
      </c>
      <c r="R1973" s="10">
        <f t="shared" si="123"/>
        <v>1776</v>
      </c>
      <c r="S1973" s="27">
        <f t="shared" si="120"/>
        <v>3179.04</v>
      </c>
      <c r="T1973" s="27">
        <f>IF(K1973&lt;'User input'!$I$9,'User input'!$J$8,IF(K1973&lt;'User input'!$I$10,'User input'!$J$9,IF(K1973&lt;'User input'!$I$11,'User input'!$J$10,'User input'!$J$11)))*S1973</f>
        <v>158.952</v>
      </c>
      <c r="U1973" s="27">
        <f>K1973*'User input'!$J$17+'User input'!$J$16</f>
        <v>0.5</v>
      </c>
    </row>
    <row r="1974" spans="1:21" x14ac:dyDescent="0.25">
      <c r="A1974" s="17">
        <v>2025</v>
      </c>
      <c r="B1974" s="6" t="s">
        <v>5566</v>
      </c>
      <c r="C1974" s="6" t="s">
        <v>5607</v>
      </c>
      <c r="D1974" s="6" t="s">
        <v>41</v>
      </c>
      <c r="E1974" s="6" t="s">
        <v>16</v>
      </c>
      <c r="F1974" s="15">
        <v>30</v>
      </c>
      <c r="G1974" s="6" t="s">
        <v>5608</v>
      </c>
      <c r="H1974" s="6" t="s">
        <v>5609</v>
      </c>
      <c r="I1974" s="6" t="s">
        <v>32</v>
      </c>
      <c r="J1974" s="7">
        <v>43805</v>
      </c>
      <c r="K1974" s="15">
        <v>33</v>
      </c>
      <c r="L1974" s="6" t="s">
        <v>52</v>
      </c>
      <c r="M1974" s="6">
        <f t="shared" si="121"/>
        <v>2019</v>
      </c>
      <c r="N1974" s="6">
        <f t="shared" si="122"/>
        <v>12</v>
      </c>
      <c r="O1974" s="6" t="str">
        <f>VLOOKUP(L1974,'User input'!$D$6:$E$16,2,FALSE)</f>
        <v>Megawidget S</v>
      </c>
      <c r="P1974" s="6">
        <f>VLOOKUP(L1974,'User input'!$D$6:$G$16,3,FALSE)</f>
        <v>0.69</v>
      </c>
      <c r="Q1974" s="6">
        <f>VLOOKUP(L1974,'User input'!$D$6:$G$16,4,FALSE)</f>
        <v>24</v>
      </c>
      <c r="R1974" s="6">
        <f t="shared" si="123"/>
        <v>792</v>
      </c>
      <c r="S1974" s="26">
        <f t="shared" si="120"/>
        <v>546.4799999999999</v>
      </c>
      <c r="T1974" s="26">
        <f>IF(K1974&lt;'User input'!$I$9,'User input'!$J$8,IF(K1974&lt;'User input'!$I$10,'User input'!$J$9,IF(K1974&lt;'User input'!$I$11,'User input'!$J$10,'User input'!$J$11)))*S1974</f>
        <v>16.394399999999997</v>
      </c>
      <c r="U1974" s="26">
        <f>K1974*'User input'!$J$17+'User input'!$J$16</f>
        <v>0.5</v>
      </c>
    </row>
    <row r="1975" spans="1:21" x14ac:dyDescent="0.25">
      <c r="A1975" s="18">
        <v>2026</v>
      </c>
      <c r="B1975" s="10" t="s">
        <v>5610</v>
      </c>
      <c r="C1975" s="10" t="s">
        <v>3871</v>
      </c>
      <c r="D1975" s="10" t="s">
        <v>15</v>
      </c>
      <c r="E1975" s="10" t="s">
        <v>16</v>
      </c>
      <c r="F1975" s="16">
        <v>90</v>
      </c>
      <c r="G1975" s="10" t="s">
        <v>5611</v>
      </c>
      <c r="H1975" s="10" t="s">
        <v>5612</v>
      </c>
      <c r="I1975" s="10" t="s">
        <v>127</v>
      </c>
      <c r="J1975" s="11">
        <v>43853</v>
      </c>
      <c r="K1975" s="16">
        <v>83</v>
      </c>
      <c r="L1975" s="10" t="s">
        <v>20</v>
      </c>
      <c r="M1975" s="10">
        <f t="shared" si="121"/>
        <v>2020</v>
      </c>
      <c r="N1975" s="10">
        <f t="shared" si="122"/>
        <v>1</v>
      </c>
      <c r="O1975" s="10" t="str">
        <f>VLOOKUP(L1975,'User input'!$D$6:$E$16,2,FALSE)</f>
        <v>Hyperwotsit</v>
      </c>
      <c r="P1975" s="10">
        <f>VLOOKUP(L1975,'User input'!$D$6:$G$16,3,FALSE)</f>
        <v>2.0099999999999998</v>
      </c>
      <c r="Q1975" s="10">
        <f>VLOOKUP(L1975,'User input'!$D$6:$G$16,4,FALSE)</f>
        <v>20</v>
      </c>
      <c r="R1975" s="10">
        <f t="shared" si="123"/>
        <v>1660</v>
      </c>
      <c r="S1975" s="27">
        <f t="shared" si="120"/>
        <v>3336.5999999999995</v>
      </c>
      <c r="T1975" s="27">
        <f>IF(K1975&lt;'User input'!$I$9,'User input'!$J$8,IF(K1975&lt;'User input'!$I$10,'User input'!$J$9,IF(K1975&lt;'User input'!$I$11,'User input'!$J$10,'User input'!$J$11)))*S1975</f>
        <v>166.82999999999998</v>
      </c>
      <c r="U1975" s="27">
        <f>K1975*'User input'!$J$17+'User input'!$J$16</f>
        <v>0.5</v>
      </c>
    </row>
    <row r="1976" spans="1:21" x14ac:dyDescent="0.25">
      <c r="A1976" s="17">
        <v>2027</v>
      </c>
      <c r="B1976" s="6" t="s">
        <v>5613</v>
      </c>
      <c r="C1976" s="6" t="s">
        <v>3200</v>
      </c>
      <c r="D1976" s="6" t="s">
        <v>15</v>
      </c>
      <c r="E1976" s="6" t="s">
        <v>16</v>
      </c>
      <c r="F1976" s="15">
        <v>60</v>
      </c>
      <c r="G1976" s="6" t="s">
        <v>5614</v>
      </c>
      <c r="H1976" s="6" t="s">
        <v>5615</v>
      </c>
      <c r="I1976" s="6" t="s">
        <v>32</v>
      </c>
      <c r="J1976" s="7">
        <v>43495</v>
      </c>
      <c r="K1976" s="15">
        <v>41</v>
      </c>
      <c r="L1976" s="6" t="s">
        <v>20</v>
      </c>
      <c r="M1976" s="6">
        <f t="shared" si="121"/>
        <v>2019</v>
      </c>
      <c r="N1976" s="6">
        <f t="shared" si="122"/>
        <v>1</v>
      </c>
      <c r="O1976" s="6" t="str">
        <f>VLOOKUP(L1976,'User input'!$D$6:$E$16,2,FALSE)</f>
        <v>Hyperwotsit</v>
      </c>
      <c r="P1976" s="6">
        <f>VLOOKUP(L1976,'User input'!$D$6:$G$16,3,FALSE)</f>
        <v>2.0099999999999998</v>
      </c>
      <c r="Q1976" s="6">
        <f>VLOOKUP(L1976,'User input'!$D$6:$G$16,4,FALSE)</f>
        <v>20</v>
      </c>
      <c r="R1976" s="6">
        <f t="shared" si="123"/>
        <v>820</v>
      </c>
      <c r="S1976" s="26">
        <f t="shared" si="120"/>
        <v>1648.1999999999998</v>
      </c>
      <c r="T1976" s="26">
        <f>IF(K1976&lt;'User input'!$I$9,'User input'!$J$8,IF(K1976&lt;'User input'!$I$10,'User input'!$J$9,IF(K1976&lt;'User input'!$I$11,'User input'!$J$10,'User input'!$J$11)))*S1976</f>
        <v>49.445999999999991</v>
      </c>
      <c r="U1976" s="26">
        <f>K1976*'User input'!$J$17+'User input'!$J$16</f>
        <v>0.5</v>
      </c>
    </row>
    <row r="1977" spans="1:21" x14ac:dyDescent="0.25">
      <c r="A1977" s="18">
        <v>2028</v>
      </c>
      <c r="B1977" s="10" t="s">
        <v>5616</v>
      </c>
      <c r="C1977" s="10" t="s">
        <v>5049</v>
      </c>
      <c r="D1977" s="10" t="s">
        <v>49</v>
      </c>
      <c r="E1977" s="10" t="s">
        <v>16</v>
      </c>
      <c r="F1977" s="16">
        <v>30</v>
      </c>
      <c r="G1977" s="10" t="s">
        <v>5617</v>
      </c>
      <c r="H1977" s="10" t="s">
        <v>5618</v>
      </c>
      <c r="I1977" s="10" t="s">
        <v>32</v>
      </c>
      <c r="J1977" s="11">
        <v>44399</v>
      </c>
      <c r="K1977" s="16">
        <v>2</v>
      </c>
      <c r="L1977" s="10" t="s">
        <v>33</v>
      </c>
      <c r="M1977" s="10">
        <f t="shared" si="121"/>
        <v>2021</v>
      </c>
      <c r="N1977" s="10">
        <f t="shared" si="122"/>
        <v>7</v>
      </c>
      <c r="O1977" s="10" t="str">
        <f>VLOOKUP(L1977,'User input'!$D$6:$E$16,2,FALSE)</f>
        <v>Megawidget L</v>
      </c>
      <c r="P1977" s="10">
        <f>VLOOKUP(L1977,'User input'!$D$6:$G$16,3,FALSE)</f>
        <v>1.79</v>
      </c>
      <c r="Q1977" s="10">
        <f>VLOOKUP(L1977,'User input'!$D$6:$G$16,4,FALSE)</f>
        <v>24</v>
      </c>
      <c r="R1977" s="10">
        <f t="shared" si="123"/>
        <v>48</v>
      </c>
      <c r="S1977" s="27">
        <f t="shared" si="120"/>
        <v>85.92</v>
      </c>
      <c r="T1977" s="27">
        <f>IF(K1977&lt;'User input'!$I$9,'User input'!$J$8,IF(K1977&lt;'User input'!$I$10,'User input'!$J$9,IF(K1977&lt;'User input'!$I$11,'User input'!$J$10,'User input'!$J$11)))*S1977</f>
        <v>0</v>
      </c>
      <c r="U1977" s="27">
        <f>K1977*'User input'!$J$17+'User input'!$J$16</f>
        <v>0.5</v>
      </c>
    </row>
    <row r="1978" spans="1:21" x14ac:dyDescent="0.25">
      <c r="A1978" s="17">
        <v>2029</v>
      </c>
      <c r="B1978" s="6" t="s">
        <v>3188</v>
      </c>
      <c r="C1978" s="6" t="s">
        <v>5619</v>
      </c>
      <c r="D1978" s="6" t="s">
        <v>28</v>
      </c>
      <c r="E1978" s="6" t="s">
        <v>29</v>
      </c>
      <c r="F1978" s="15">
        <v>90</v>
      </c>
      <c r="G1978" s="6" t="s">
        <v>5620</v>
      </c>
      <c r="H1978" s="6" t="s">
        <v>3777</v>
      </c>
      <c r="I1978" s="6" t="s">
        <v>32</v>
      </c>
      <c r="J1978" s="7">
        <v>43622</v>
      </c>
      <c r="K1978" s="15">
        <v>50</v>
      </c>
      <c r="L1978" s="6" t="s">
        <v>39</v>
      </c>
      <c r="M1978" s="6">
        <f t="shared" si="121"/>
        <v>2019</v>
      </c>
      <c r="N1978" s="6">
        <f t="shared" si="122"/>
        <v>6</v>
      </c>
      <c r="O1978" s="6" t="str">
        <f>VLOOKUP(L1978,'User input'!$D$6:$E$16,2,FALSE)</f>
        <v>Ultrathing V1</v>
      </c>
      <c r="P1978" s="6">
        <f>VLOOKUP(L1978,'User input'!$D$6:$G$16,3,FALSE)</f>
        <v>1.79</v>
      </c>
      <c r="Q1978" s="6">
        <f>VLOOKUP(L1978,'User input'!$D$6:$G$16,4,FALSE)</f>
        <v>17</v>
      </c>
      <c r="R1978" s="6">
        <f t="shared" si="123"/>
        <v>850</v>
      </c>
      <c r="S1978" s="26">
        <f t="shared" si="120"/>
        <v>1521.5</v>
      </c>
      <c r="T1978" s="26">
        <f>IF(K1978&lt;'User input'!$I$9,'User input'!$J$8,IF(K1978&lt;'User input'!$I$10,'User input'!$J$9,IF(K1978&lt;'User input'!$I$11,'User input'!$J$10,'User input'!$J$11)))*S1978</f>
        <v>76.075000000000003</v>
      </c>
      <c r="U1978" s="26">
        <f>K1978*'User input'!$J$17+'User input'!$J$16</f>
        <v>0.5</v>
      </c>
    </row>
    <row r="1979" spans="1:21" x14ac:dyDescent="0.25">
      <c r="A1979" s="18">
        <v>2030</v>
      </c>
      <c r="B1979" s="10" t="s">
        <v>4414</v>
      </c>
      <c r="C1979" s="10" t="s">
        <v>5549</v>
      </c>
      <c r="D1979" s="10" t="s">
        <v>28</v>
      </c>
      <c r="E1979" s="10" t="s">
        <v>29</v>
      </c>
      <c r="F1979" s="16">
        <v>30</v>
      </c>
      <c r="G1979" s="10" t="s">
        <v>5621</v>
      </c>
      <c r="H1979" s="10" t="s">
        <v>530</v>
      </c>
      <c r="I1979" s="10" t="s">
        <v>32</v>
      </c>
      <c r="J1979" s="11">
        <v>43680</v>
      </c>
      <c r="K1979" s="16">
        <v>3</v>
      </c>
      <c r="L1979" s="10" t="s">
        <v>99</v>
      </c>
      <c r="M1979" s="10">
        <f t="shared" si="121"/>
        <v>2019</v>
      </c>
      <c r="N1979" s="10">
        <f t="shared" si="122"/>
        <v>8</v>
      </c>
      <c r="O1979" s="10" t="str">
        <f>VLOOKUP(L1979,'User input'!$D$6:$E$16,2,FALSE)</f>
        <v>Superwossname</v>
      </c>
      <c r="P1979" s="10">
        <f>VLOOKUP(L1979,'User input'!$D$6:$G$16,3,FALSE)</f>
        <v>3.49</v>
      </c>
      <c r="Q1979" s="10">
        <f>VLOOKUP(L1979,'User input'!$D$6:$G$16,4,FALSE)</f>
        <v>20</v>
      </c>
      <c r="R1979" s="10">
        <f t="shared" si="123"/>
        <v>60</v>
      </c>
      <c r="S1979" s="27">
        <f t="shared" si="120"/>
        <v>209.4</v>
      </c>
      <c r="T1979" s="27">
        <f>IF(K1979&lt;'User input'!$I$9,'User input'!$J$8,IF(K1979&lt;'User input'!$I$10,'User input'!$J$9,IF(K1979&lt;'User input'!$I$11,'User input'!$J$10,'User input'!$J$11)))*S1979</f>
        <v>0</v>
      </c>
      <c r="U1979" s="27">
        <f>K1979*'User input'!$J$17+'User input'!$J$16</f>
        <v>0.5</v>
      </c>
    </row>
    <row r="1980" spans="1:21" x14ac:dyDescent="0.25">
      <c r="A1980" s="17">
        <v>2031</v>
      </c>
      <c r="B1980" s="6" t="s">
        <v>5622</v>
      </c>
      <c r="C1980" s="6" t="s">
        <v>2276</v>
      </c>
      <c r="D1980" s="6" t="s">
        <v>49</v>
      </c>
      <c r="E1980" s="6" t="s">
        <v>16</v>
      </c>
      <c r="F1980" s="15">
        <v>30</v>
      </c>
      <c r="G1980" s="6" t="s">
        <v>5623</v>
      </c>
      <c r="H1980" s="6" t="s">
        <v>5624</v>
      </c>
      <c r="I1980" s="6" t="s">
        <v>881</v>
      </c>
      <c r="J1980" s="7">
        <v>43831</v>
      </c>
      <c r="K1980" s="15">
        <v>29</v>
      </c>
      <c r="L1980" s="6" t="s">
        <v>20</v>
      </c>
      <c r="M1980" s="6">
        <f t="shared" si="121"/>
        <v>2020</v>
      </c>
      <c r="N1980" s="6">
        <f t="shared" si="122"/>
        <v>1</v>
      </c>
      <c r="O1980" s="6" t="str">
        <f>VLOOKUP(L1980,'User input'!$D$6:$E$16,2,FALSE)</f>
        <v>Hyperwotsit</v>
      </c>
      <c r="P1980" s="6">
        <f>VLOOKUP(L1980,'User input'!$D$6:$G$16,3,FALSE)</f>
        <v>2.0099999999999998</v>
      </c>
      <c r="Q1980" s="6">
        <f>VLOOKUP(L1980,'User input'!$D$6:$G$16,4,FALSE)</f>
        <v>20</v>
      </c>
      <c r="R1980" s="6">
        <f t="shared" si="123"/>
        <v>580</v>
      </c>
      <c r="S1980" s="26">
        <f t="shared" si="120"/>
        <v>1165.8</v>
      </c>
      <c r="T1980" s="26">
        <f>IF(K1980&lt;'User input'!$I$9,'User input'!$J$8,IF(K1980&lt;'User input'!$I$10,'User input'!$J$9,IF(K1980&lt;'User input'!$I$11,'User input'!$J$10,'User input'!$J$11)))*S1980</f>
        <v>34.973999999999997</v>
      </c>
      <c r="U1980" s="26">
        <f>K1980*'User input'!$J$17+'User input'!$J$16</f>
        <v>0.5</v>
      </c>
    </row>
    <row r="1981" spans="1:21" x14ac:dyDescent="0.25">
      <c r="A1981" s="18">
        <v>2032</v>
      </c>
      <c r="B1981" s="10" t="s">
        <v>5625</v>
      </c>
      <c r="C1981" s="10" t="s">
        <v>5626</v>
      </c>
      <c r="D1981" s="10" t="s">
        <v>28</v>
      </c>
      <c r="E1981" s="10" t="s">
        <v>29</v>
      </c>
      <c r="F1981" s="16">
        <v>60</v>
      </c>
      <c r="G1981" s="10" t="s">
        <v>5627</v>
      </c>
      <c r="H1981" s="10" t="s">
        <v>5628</v>
      </c>
      <c r="I1981" s="10" t="s">
        <v>38</v>
      </c>
      <c r="J1981" s="11">
        <v>44317</v>
      </c>
      <c r="K1981" s="16">
        <v>71</v>
      </c>
      <c r="L1981" s="10" t="s">
        <v>33</v>
      </c>
      <c r="M1981" s="10">
        <f t="shared" si="121"/>
        <v>2021</v>
      </c>
      <c r="N1981" s="10">
        <f t="shared" si="122"/>
        <v>5</v>
      </c>
      <c r="O1981" s="10" t="str">
        <f>VLOOKUP(L1981,'User input'!$D$6:$E$16,2,FALSE)</f>
        <v>Megawidget L</v>
      </c>
      <c r="P1981" s="10">
        <f>VLOOKUP(L1981,'User input'!$D$6:$G$16,3,FALSE)</f>
        <v>1.79</v>
      </c>
      <c r="Q1981" s="10">
        <f>VLOOKUP(L1981,'User input'!$D$6:$G$16,4,FALSE)</f>
        <v>24</v>
      </c>
      <c r="R1981" s="10">
        <f t="shared" si="123"/>
        <v>1704</v>
      </c>
      <c r="S1981" s="27">
        <f t="shared" si="120"/>
        <v>3050.16</v>
      </c>
      <c r="T1981" s="27">
        <f>IF(K1981&lt;'User input'!$I$9,'User input'!$J$8,IF(K1981&lt;'User input'!$I$10,'User input'!$J$9,IF(K1981&lt;'User input'!$I$11,'User input'!$J$10,'User input'!$J$11)))*S1981</f>
        <v>152.50800000000001</v>
      </c>
      <c r="U1981" s="27">
        <f>K1981*'User input'!$J$17+'User input'!$J$16</f>
        <v>0.5</v>
      </c>
    </row>
    <row r="1982" spans="1:21" x14ac:dyDescent="0.25">
      <c r="A1982" s="17">
        <v>2033</v>
      </c>
      <c r="B1982" s="6" t="s">
        <v>5629</v>
      </c>
      <c r="C1982" s="6" t="s">
        <v>5630</v>
      </c>
      <c r="D1982" s="6" t="s">
        <v>41</v>
      </c>
      <c r="E1982" s="6" t="s">
        <v>16</v>
      </c>
      <c r="F1982" s="15">
        <v>30</v>
      </c>
      <c r="G1982" s="6" t="s">
        <v>5631</v>
      </c>
      <c r="H1982" s="6" t="s">
        <v>4653</v>
      </c>
      <c r="I1982" s="6" t="s">
        <v>185</v>
      </c>
      <c r="J1982" s="7">
        <v>43781</v>
      </c>
      <c r="K1982" s="15">
        <v>33</v>
      </c>
      <c r="L1982" s="6" t="s">
        <v>39</v>
      </c>
      <c r="M1982" s="6">
        <f t="shared" si="121"/>
        <v>2019</v>
      </c>
      <c r="N1982" s="6">
        <f t="shared" si="122"/>
        <v>11</v>
      </c>
      <c r="O1982" s="6" t="str">
        <f>VLOOKUP(L1982,'User input'!$D$6:$E$16,2,FALSE)</f>
        <v>Ultrathing V1</v>
      </c>
      <c r="P1982" s="6">
        <f>VLOOKUP(L1982,'User input'!$D$6:$G$16,3,FALSE)</f>
        <v>1.79</v>
      </c>
      <c r="Q1982" s="6">
        <f>VLOOKUP(L1982,'User input'!$D$6:$G$16,4,FALSE)</f>
        <v>17</v>
      </c>
      <c r="R1982" s="6">
        <f t="shared" si="123"/>
        <v>561</v>
      </c>
      <c r="S1982" s="26">
        <f t="shared" si="120"/>
        <v>1004.19</v>
      </c>
      <c r="T1982" s="26">
        <f>IF(K1982&lt;'User input'!$I$9,'User input'!$J$8,IF(K1982&lt;'User input'!$I$10,'User input'!$J$9,IF(K1982&lt;'User input'!$I$11,'User input'!$J$10,'User input'!$J$11)))*S1982</f>
        <v>30.125700000000002</v>
      </c>
      <c r="U1982" s="26">
        <f>K1982*'User input'!$J$17+'User input'!$J$16</f>
        <v>0.5</v>
      </c>
    </row>
    <row r="1983" spans="1:21" x14ac:dyDescent="0.25">
      <c r="A1983" s="18">
        <v>2034</v>
      </c>
      <c r="B1983" s="10" t="s">
        <v>2041</v>
      </c>
      <c r="C1983" s="10" t="s">
        <v>1149</v>
      </c>
      <c r="D1983" s="10" t="s">
        <v>28</v>
      </c>
      <c r="E1983" s="10" t="s">
        <v>29</v>
      </c>
      <c r="F1983" s="16">
        <v>30</v>
      </c>
      <c r="G1983" s="10" t="s">
        <v>5632</v>
      </c>
      <c r="H1983" s="10" t="s">
        <v>5633</v>
      </c>
      <c r="I1983" s="10" t="s">
        <v>32</v>
      </c>
      <c r="J1983" s="11">
        <v>44292</v>
      </c>
      <c r="K1983" s="16">
        <v>96</v>
      </c>
      <c r="L1983" s="10" t="s">
        <v>44</v>
      </c>
      <c r="M1983" s="10">
        <f t="shared" si="121"/>
        <v>2021</v>
      </c>
      <c r="N1983" s="10">
        <f t="shared" si="122"/>
        <v>4</v>
      </c>
      <c r="O1983" s="10" t="str">
        <f>VLOOKUP(L1983,'User input'!$D$6:$E$16,2,FALSE)</f>
        <v>Gigastuff</v>
      </c>
      <c r="P1983" s="10">
        <f>VLOOKUP(L1983,'User input'!$D$6:$G$16,3,FALSE)</f>
        <v>1.89</v>
      </c>
      <c r="Q1983" s="10">
        <f>VLOOKUP(L1983,'User input'!$D$6:$G$16,4,FALSE)</f>
        <v>18</v>
      </c>
      <c r="R1983" s="10">
        <f t="shared" si="123"/>
        <v>1728</v>
      </c>
      <c r="S1983" s="27">
        <f t="shared" si="120"/>
        <v>3265.9199999999996</v>
      </c>
      <c r="T1983" s="27">
        <f>IF(K1983&lt;'User input'!$I$9,'User input'!$J$8,IF(K1983&lt;'User input'!$I$10,'User input'!$J$9,IF(K1983&lt;'User input'!$I$11,'User input'!$J$10,'User input'!$J$11)))*S1983</f>
        <v>163.29599999999999</v>
      </c>
      <c r="U1983" s="27">
        <f>K1983*'User input'!$J$17+'User input'!$J$16</f>
        <v>0.5</v>
      </c>
    </row>
    <row r="1984" spans="1:21" x14ac:dyDescent="0.25">
      <c r="A1984" s="17">
        <v>2035</v>
      </c>
      <c r="B1984" s="6" t="s">
        <v>5000</v>
      </c>
      <c r="C1984" s="6" t="s">
        <v>5634</v>
      </c>
      <c r="D1984" s="6" t="s">
        <v>15</v>
      </c>
      <c r="E1984" s="6" t="s">
        <v>16</v>
      </c>
      <c r="F1984" s="15">
        <v>30</v>
      </c>
      <c r="G1984" s="6" t="s">
        <v>5635</v>
      </c>
      <c r="H1984" s="6" t="s">
        <v>923</v>
      </c>
      <c r="I1984" s="6" t="s">
        <v>38</v>
      </c>
      <c r="J1984" s="7">
        <v>43641</v>
      </c>
      <c r="K1984" s="15">
        <v>55</v>
      </c>
      <c r="L1984" s="6" t="s">
        <v>157</v>
      </c>
      <c r="M1984" s="6">
        <f t="shared" si="121"/>
        <v>2019</v>
      </c>
      <c r="N1984" s="6">
        <f t="shared" si="122"/>
        <v>6</v>
      </c>
      <c r="O1984" s="6" t="str">
        <f>VLOOKUP(L1984,'User input'!$D$6:$E$16,2,FALSE)</f>
        <v>Ultrathing V3</v>
      </c>
      <c r="P1984" s="6">
        <f>VLOOKUP(L1984,'User input'!$D$6:$G$16,3,FALSE)</f>
        <v>3.39</v>
      </c>
      <c r="Q1984" s="6">
        <f>VLOOKUP(L1984,'User input'!$D$6:$G$16,4,FALSE)</f>
        <v>24</v>
      </c>
      <c r="R1984" s="6">
        <f t="shared" si="123"/>
        <v>1320</v>
      </c>
      <c r="S1984" s="26">
        <f t="shared" si="120"/>
        <v>4474.8</v>
      </c>
      <c r="T1984" s="26">
        <f>IF(K1984&lt;'User input'!$I$9,'User input'!$J$8,IF(K1984&lt;'User input'!$I$10,'User input'!$J$9,IF(K1984&lt;'User input'!$I$11,'User input'!$J$10,'User input'!$J$11)))*S1984</f>
        <v>223.74</v>
      </c>
      <c r="U1984" s="26">
        <f>K1984*'User input'!$J$17+'User input'!$J$16</f>
        <v>0.5</v>
      </c>
    </row>
    <row r="1985" spans="1:21" x14ac:dyDescent="0.25">
      <c r="A1985" s="18">
        <v>2036</v>
      </c>
      <c r="B1985" s="10" t="s">
        <v>4580</v>
      </c>
      <c r="C1985" s="10" t="s">
        <v>5161</v>
      </c>
      <c r="D1985" s="10" t="s">
        <v>28</v>
      </c>
      <c r="E1985" s="10" t="s">
        <v>29</v>
      </c>
      <c r="F1985" s="16">
        <v>90</v>
      </c>
      <c r="G1985" s="10" t="s">
        <v>5636</v>
      </c>
      <c r="H1985" s="10" t="s">
        <v>2401</v>
      </c>
      <c r="I1985" s="10" t="s">
        <v>25</v>
      </c>
      <c r="J1985" s="11">
        <v>43521</v>
      </c>
      <c r="K1985" s="16">
        <v>3</v>
      </c>
      <c r="L1985" s="10" t="s">
        <v>157</v>
      </c>
      <c r="M1985" s="10">
        <f t="shared" si="121"/>
        <v>2019</v>
      </c>
      <c r="N1985" s="10">
        <f t="shared" si="122"/>
        <v>2</v>
      </c>
      <c r="O1985" s="10" t="str">
        <f>VLOOKUP(L1985,'User input'!$D$6:$E$16,2,FALSE)</f>
        <v>Ultrathing V3</v>
      </c>
      <c r="P1985" s="10">
        <f>VLOOKUP(L1985,'User input'!$D$6:$G$16,3,FALSE)</f>
        <v>3.39</v>
      </c>
      <c r="Q1985" s="10">
        <f>VLOOKUP(L1985,'User input'!$D$6:$G$16,4,FALSE)</f>
        <v>24</v>
      </c>
      <c r="R1985" s="10">
        <f t="shared" si="123"/>
        <v>72</v>
      </c>
      <c r="S1985" s="27">
        <f t="shared" si="120"/>
        <v>244.08</v>
      </c>
      <c r="T1985" s="27">
        <f>IF(K1985&lt;'User input'!$I$9,'User input'!$J$8,IF(K1985&lt;'User input'!$I$10,'User input'!$J$9,IF(K1985&lt;'User input'!$I$11,'User input'!$J$10,'User input'!$J$11)))*S1985</f>
        <v>0</v>
      </c>
      <c r="U1985" s="27">
        <f>K1985*'User input'!$J$17+'User input'!$J$16</f>
        <v>0.5</v>
      </c>
    </row>
    <row r="1986" spans="1:21" x14ac:dyDescent="0.25">
      <c r="A1986" s="17">
        <v>2037</v>
      </c>
      <c r="B1986" s="6" t="s">
        <v>5637</v>
      </c>
      <c r="C1986" s="6" t="s">
        <v>1684</v>
      </c>
      <c r="D1986" s="6" t="s">
        <v>115</v>
      </c>
      <c r="E1986" s="6" t="s">
        <v>16</v>
      </c>
      <c r="F1986" s="15">
        <v>90</v>
      </c>
      <c r="G1986" s="6" t="s">
        <v>5638</v>
      </c>
      <c r="H1986" s="6" t="s">
        <v>470</v>
      </c>
      <c r="I1986" s="6" t="s">
        <v>471</v>
      </c>
      <c r="J1986" s="7">
        <v>43664</v>
      </c>
      <c r="K1986" s="15">
        <v>22</v>
      </c>
      <c r="L1986" s="6" t="s">
        <v>39</v>
      </c>
      <c r="M1986" s="6">
        <f t="shared" si="121"/>
        <v>2019</v>
      </c>
      <c r="N1986" s="6">
        <f t="shared" si="122"/>
        <v>7</v>
      </c>
      <c r="O1986" s="6" t="str">
        <f>VLOOKUP(L1986,'User input'!$D$6:$E$16,2,FALSE)</f>
        <v>Ultrathing V1</v>
      </c>
      <c r="P1986" s="6">
        <f>VLOOKUP(L1986,'User input'!$D$6:$G$16,3,FALSE)</f>
        <v>1.79</v>
      </c>
      <c r="Q1986" s="6">
        <f>VLOOKUP(L1986,'User input'!$D$6:$G$16,4,FALSE)</f>
        <v>17</v>
      </c>
      <c r="R1986" s="6">
        <f t="shared" si="123"/>
        <v>374</v>
      </c>
      <c r="S1986" s="26">
        <f t="shared" si="120"/>
        <v>669.46</v>
      </c>
      <c r="T1986" s="26">
        <f>IF(K1986&lt;'User input'!$I$9,'User input'!$J$8,IF(K1986&lt;'User input'!$I$10,'User input'!$J$9,IF(K1986&lt;'User input'!$I$11,'User input'!$J$10,'User input'!$J$11)))*S1986</f>
        <v>20.0838</v>
      </c>
      <c r="U1986" s="26">
        <f>K1986*'User input'!$J$17+'User input'!$J$16</f>
        <v>0.5</v>
      </c>
    </row>
    <row r="1987" spans="1:21" x14ac:dyDescent="0.25">
      <c r="A1987" s="18">
        <v>2038</v>
      </c>
      <c r="B1987" s="10" t="s">
        <v>5639</v>
      </c>
      <c r="C1987" s="10" t="s">
        <v>5640</v>
      </c>
      <c r="D1987" s="10" t="s">
        <v>49</v>
      </c>
      <c r="E1987" s="10" t="s">
        <v>16</v>
      </c>
      <c r="F1987" s="16">
        <v>30</v>
      </c>
      <c r="G1987" s="10" t="s">
        <v>5641</v>
      </c>
      <c r="H1987" s="10" t="s">
        <v>135</v>
      </c>
      <c r="I1987" s="10" t="s">
        <v>32</v>
      </c>
      <c r="J1987" s="11">
        <v>44374</v>
      </c>
      <c r="K1987" s="16">
        <v>50</v>
      </c>
      <c r="L1987" s="10" t="s">
        <v>52</v>
      </c>
      <c r="M1987" s="10">
        <f t="shared" si="121"/>
        <v>2021</v>
      </c>
      <c r="N1987" s="10">
        <f t="shared" si="122"/>
        <v>6</v>
      </c>
      <c r="O1987" s="10" t="str">
        <f>VLOOKUP(L1987,'User input'!$D$6:$E$16,2,FALSE)</f>
        <v>Megawidget S</v>
      </c>
      <c r="P1987" s="10">
        <f>VLOOKUP(L1987,'User input'!$D$6:$G$16,3,FALSE)</f>
        <v>0.69</v>
      </c>
      <c r="Q1987" s="10">
        <f>VLOOKUP(L1987,'User input'!$D$6:$G$16,4,FALSE)</f>
        <v>24</v>
      </c>
      <c r="R1987" s="10">
        <f t="shared" si="123"/>
        <v>1200</v>
      </c>
      <c r="S1987" s="27">
        <f t="shared" si="120"/>
        <v>827.99999999999989</v>
      </c>
      <c r="T1987" s="27">
        <f>IF(K1987&lt;'User input'!$I$9,'User input'!$J$8,IF(K1987&lt;'User input'!$I$10,'User input'!$J$9,IF(K1987&lt;'User input'!$I$11,'User input'!$J$10,'User input'!$J$11)))*S1987</f>
        <v>41.4</v>
      </c>
      <c r="U1987" s="27">
        <f>K1987*'User input'!$J$17+'User input'!$J$16</f>
        <v>0.5</v>
      </c>
    </row>
    <row r="1988" spans="1:21" x14ac:dyDescent="0.25">
      <c r="A1988" s="17">
        <v>2039</v>
      </c>
      <c r="B1988" s="6" t="s">
        <v>5425</v>
      </c>
      <c r="C1988" s="6" t="s">
        <v>5309</v>
      </c>
      <c r="D1988" s="6" t="s">
        <v>49</v>
      </c>
      <c r="E1988" s="6" t="s">
        <v>16</v>
      </c>
      <c r="F1988" s="15">
        <v>90</v>
      </c>
      <c r="G1988" s="6" t="s">
        <v>5642</v>
      </c>
      <c r="H1988" s="6" t="s">
        <v>1201</v>
      </c>
      <c r="I1988" s="6" t="s">
        <v>291</v>
      </c>
      <c r="J1988" s="7">
        <v>43558</v>
      </c>
      <c r="K1988" s="15">
        <v>17</v>
      </c>
      <c r="L1988" s="6" t="s">
        <v>157</v>
      </c>
      <c r="M1988" s="6">
        <f t="shared" si="121"/>
        <v>2019</v>
      </c>
      <c r="N1988" s="6">
        <f t="shared" si="122"/>
        <v>4</v>
      </c>
      <c r="O1988" s="6" t="str">
        <f>VLOOKUP(L1988,'User input'!$D$6:$E$16,2,FALSE)</f>
        <v>Ultrathing V3</v>
      </c>
      <c r="P1988" s="6">
        <f>VLOOKUP(L1988,'User input'!$D$6:$G$16,3,FALSE)</f>
        <v>3.39</v>
      </c>
      <c r="Q1988" s="6">
        <f>VLOOKUP(L1988,'User input'!$D$6:$G$16,4,FALSE)</f>
        <v>24</v>
      </c>
      <c r="R1988" s="6">
        <f t="shared" si="123"/>
        <v>408</v>
      </c>
      <c r="S1988" s="26">
        <f t="shared" si="120"/>
        <v>1383.1200000000001</v>
      </c>
      <c r="T1988" s="26">
        <f>IF(K1988&lt;'User input'!$I$9,'User input'!$J$8,IF(K1988&lt;'User input'!$I$10,'User input'!$J$9,IF(K1988&lt;'User input'!$I$11,'User input'!$J$10,'User input'!$J$11)))*S1988</f>
        <v>0</v>
      </c>
      <c r="U1988" s="26">
        <f>K1988*'User input'!$J$17+'User input'!$J$16</f>
        <v>0.5</v>
      </c>
    </row>
    <row r="1989" spans="1:21" x14ac:dyDescent="0.25">
      <c r="A1989" s="18">
        <v>2040</v>
      </c>
      <c r="B1989" s="10" t="s">
        <v>5643</v>
      </c>
      <c r="C1989" s="10" t="s">
        <v>1027</v>
      </c>
      <c r="D1989" s="10" t="s">
        <v>28</v>
      </c>
      <c r="E1989" s="10" t="s">
        <v>29</v>
      </c>
      <c r="F1989" s="16">
        <v>30</v>
      </c>
      <c r="G1989" s="10" t="s">
        <v>5644</v>
      </c>
      <c r="H1989" s="10" t="s">
        <v>5645</v>
      </c>
      <c r="I1989" s="10" t="s">
        <v>185</v>
      </c>
      <c r="J1989" s="11">
        <v>44466</v>
      </c>
      <c r="K1989" s="16">
        <v>17</v>
      </c>
      <c r="L1989" s="10" t="s">
        <v>52</v>
      </c>
      <c r="M1989" s="10">
        <f t="shared" si="121"/>
        <v>2021</v>
      </c>
      <c r="N1989" s="10">
        <f t="shared" si="122"/>
        <v>9</v>
      </c>
      <c r="O1989" s="10" t="str">
        <f>VLOOKUP(L1989,'User input'!$D$6:$E$16,2,FALSE)</f>
        <v>Megawidget S</v>
      </c>
      <c r="P1989" s="10">
        <f>VLOOKUP(L1989,'User input'!$D$6:$G$16,3,FALSE)</f>
        <v>0.69</v>
      </c>
      <c r="Q1989" s="10">
        <f>VLOOKUP(L1989,'User input'!$D$6:$G$16,4,FALSE)</f>
        <v>24</v>
      </c>
      <c r="R1989" s="10">
        <f t="shared" si="123"/>
        <v>408</v>
      </c>
      <c r="S1989" s="27">
        <f t="shared" ref="S1989:S2052" si="124">R1989*P1989</f>
        <v>281.52</v>
      </c>
      <c r="T1989" s="27">
        <f>IF(K1989&lt;'User input'!$I$9,'User input'!$J$8,IF(K1989&lt;'User input'!$I$10,'User input'!$J$9,IF(K1989&lt;'User input'!$I$11,'User input'!$J$10,'User input'!$J$11)))*S1989</f>
        <v>0</v>
      </c>
      <c r="U1989" s="27">
        <f>K1989*'User input'!$J$17+'User input'!$J$16</f>
        <v>0.5</v>
      </c>
    </row>
    <row r="1990" spans="1:21" x14ac:dyDescent="0.25">
      <c r="A1990" s="17">
        <v>2041</v>
      </c>
      <c r="B1990" s="6" t="s">
        <v>3093</v>
      </c>
      <c r="C1990" s="6" t="s">
        <v>5646</v>
      </c>
      <c r="D1990" s="6" t="s">
        <v>49</v>
      </c>
      <c r="E1990" s="6" t="s">
        <v>16</v>
      </c>
      <c r="F1990" s="15">
        <v>90</v>
      </c>
      <c r="G1990" s="6" t="s">
        <v>5647</v>
      </c>
      <c r="H1990" s="6" t="s">
        <v>5648</v>
      </c>
      <c r="I1990" s="6" t="s">
        <v>32</v>
      </c>
      <c r="J1990" s="7">
        <v>43551</v>
      </c>
      <c r="K1990" s="15">
        <v>15</v>
      </c>
      <c r="L1990" s="6" t="s">
        <v>52</v>
      </c>
      <c r="M1990" s="6">
        <f t="shared" ref="M1990:M2053" si="125">YEAR(J1990)</f>
        <v>2019</v>
      </c>
      <c r="N1990" s="6">
        <f t="shared" ref="N1990:N2053" si="126">MONTH(J1990)</f>
        <v>3</v>
      </c>
      <c r="O1990" s="6" t="str">
        <f>VLOOKUP(L1990,'User input'!$D$6:$E$16,2,FALSE)</f>
        <v>Megawidget S</v>
      </c>
      <c r="P1990" s="6">
        <f>VLOOKUP(L1990,'User input'!$D$6:$G$16,3,FALSE)</f>
        <v>0.69</v>
      </c>
      <c r="Q1990" s="6">
        <f>VLOOKUP(L1990,'User input'!$D$6:$G$16,4,FALSE)</f>
        <v>24</v>
      </c>
      <c r="R1990" s="6">
        <f t="shared" ref="R1990:R2053" si="127">K1990*Q1990</f>
        <v>360</v>
      </c>
      <c r="S1990" s="26">
        <f t="shared" si="124"/>
        <v>248.39999999999998</v>
      </c>
      <c r="T1990" s="26">
        <f>IF(K1990&lt;'User input'!$I$9,'User input'!$J$8,IF(K1990&lt;'User input'!$I$10,'User input'!$J$9,IF(K1990&lt;'User input'!$I$11,'User input'!$J$10,'User input'!$J$11)))*S1990</f>
        <v>0</v>
      </c>
      <c r="U1990" s="26">
        <f>K1990*'User input'!$J$17+'User input'!$J$16</f>
        <v>0.5</v>
      </c>
    </row>
    <row r="1991" spans="1:21" x14ac:dyDescent="0.25">
      <c r="A1991" s="18">
        <v>2042</v>
      </c>
      <c r="B1991" s="10" t="s">
        <v>2607</v>
      </c>
      <c r="C1991" s="10" t="s">
        <v>5649</v>
      </c>
      <c r="D1991" s="10" t="s">
        <v>28</v>
      </c>
      <c r="E1991" s="10" t="s">
        <v>29</v>
      </c>
      <c r="F1991" s="16">
        <v>60</v>
      </c>
      <c r="G1991" s="10" t="s">
        <v>5650</v>
      </c>
      <c r="H1991" s="10" t="s">
        <v>2173</v>
      </c>
      <c r="I1991" s="10" t="s">
        <v>122</v>
      </c>
      <c r="J1991" s="11">
        <v>44136</v>
      </c>
      <c r="K1991" s="16">
        <v>62</v>
      </c>
      <c r="L1991" s="10" t="s">
        <v>78</v>
      </c>
      <c r="M1991" s="10">
        <f t="shared" si="125"/>
        <v>2020</v>
      </c>
      <c r="N1991" s="10">
        <f t="shared" si="126"/>
        <v>11</v>
      </c>
      <c r="O1991" s="10" t="str">
        <f>VLOOKUP(L1991,'User input'!$D$6:$E$16,2,FALSE)</f>
        <v>Ultrathing V2</v>
      </c>
      <c r="P1991" s="10">
        <f>VLOOKUP(L1991,'User input'!$D$6:$G$16,3,FALSE)</f>
        <v>2.95</v>
      </c>
      <c r="Q1991" s="10">
        <f>VLOOKUP(L1991,'User input'!$D$6:$G$16,4,FALSE)</f>
        <v>20</v>
      </c>
      <c r="R1991" s="10">
        <f t="shared" si="127"/>
        <v>1240</v>
      </c>
      <c r="S1991" s="27">
        <f t="shared" si="124"/>
        <v>3658</v>
      </c>
      <c r="T1991" s="27">
        <f>IF(K1991&lt;'User input'!$I$9,'User input'!$J$8,IF(K1991&lt;'User input'!$I$10,'User input'!$J$9,IF(K1991&lt;'User input'!$I$11,'User input'!$J$10,'User input'!$J$11)))*S1991</f>
        <v>182.9</v>
      </c>
      <c r="U1991" s="27">
        <f>K1991*'User input'!$J$17+'User input'!$J$16</f>
        <v>0.5</v>
      </c>
    </row>
    <row r="1992" spans="1:21" x14ac:dyDescent="0.25">
      <c r="A1992" s="17">
        <v>2043</v>
      </c>
      <c r="B1992" s="6" t="s">
        <v>5651</v>
      </c>
      <c r="C1992" s="6" t="s">
        <v>5652</v>
      </c>
      <c r="D1992" s="6" t="s">
        <v>28</v>
      </c>
      <c r="E1992" s="6" t="s">
        <v>29</v>
      </c>
      <c r="F1992" s="15">
        <v>30</v>
      </c>
      <c r="G1992" s="6" t="s">
        <v>5653</v>
      </c>
      <c r="H1992" s="6" t="s">
        <v>2598</v>
      </c>
      <c r="I1992" s="6" t="s">
        <v>38</v>
      </c>
      <c r="J1992" s="7">
        <v>43654</v>
      </c>
      <c r="K1992" s="15">
        <v>69</v>
      </c>
      <c r="L1992" s="6" t="s">
        <v>68</v>
      </c>
      <c r="M1992" s="6">
        <f t="shared" si="125"/>
        <v>2019</v>
      </c>
      <c r="N1992" s="6">
        <f t="shared" si="126"/>
        <v>7</v>
      </c>
      <c r="O1992" s="6" t="str">
        <f>VLOOKUP(L1992,'User input'!$D$6:$E$16,2,FALSE)</f>
        <v>Megawidget M</v>
      </c>
      <c r="P1992" s="6">
        <f>VLOOKUP(L1992,'User input'!$D$6:$G$16,3,FALSE)</f>
        <v>1.29</v>
      </c>
      <c r="Q1992" s="6">
        <f>VLOOKUP(L1992,'User input'!$D$6:$G$16,4,FALSE)</f>
        <v>24</v>
      </c>
      <c r="R1992" s="6">
        <f t="shared" si="127"/>
        <v>1656</v>
      </c>
      <c r="S1992" s="26">
        <f t="shared" si="124"/>
        <v>2136.2400000000002</v>
      </c>
      <c r="T1992" s="26">
        <f>IF(K1992&lt;'User input'!$I$9,'User input'!$J$8,IF(K1992&lt;'User input'!$I$10,'User input'!$J$9,IF(K1992&lt;'User input'!$I$11,'User input'!$J$10,'User input'!$J$11)))*S1992</f>
        <v>106.81200000000001</v>
      </c>
      <c r="U1992" s="26">
        <f>K1992*'User input'!$J$17+'User input'!$J$16</f>
        <v>0.5</v>
      </c>
    </row>
    <row r="1993" spans="1:21" x14ac:dyDescent="0.25">
      <c r="A1993" s="18">
        <v>2044</v>
      </c>
      <c r="B1993" s="10" t="s">
        <v>5654</v>
      </c>
      <c r="C1993" s="10" t="s">
        <v>5655</v>
      </c>
      <c r="D1993" s="10" t="s">
        <v>49</v>
      </c>
      <c r="E1993" s="10" t="s">
        <v>16</v>
      </c>
      <c r="F1993" s="16">
        <v>90</v>
      </c>
      <c r="G1993" s="10" t="s">
        <v>5656</v>
      </c>
      <c r="H1993" s="10" t="s">
        <v>965</v>
      </c>
      <c r="I1993" s="10" t="s">
        <v>185</v>
      </c>
      <c r="J1993" s="11">
        <v>44503</v>
      </c>
      <c r="K1993" s="16">
        <v>2</v>
      </c>
      <c r="L1993" s="10" t="s">
        <v>157</v>
      </c>
      <c r="M1993" s="10">
        <f t="shared" si="125"/>
        <v>2021</v>
      </c>
      <c r="N1993" s="10">
        <f t="shared" si="126"/>
        <v>11</v>
      </c>
      <c r="O1993" s="10" t="str">
        <f>VLOOKUP(L1993,'User input'!$D$6:$E$16,2,FALSE)</f>
        <v>Ultrathing V3</v>
      </c>
      <c r="P1993" s="10">
        <f>VLOOKUP(L1993,'User input'!$D$6:$G$16,3,FALSE)</f>
        <v>3.39</v>
      </c>
      <c r="Q1993" s="10">
        <f>VLOOKUP(L1993,'User input'!$D$6:$G$16,4,FALSE)</f>
        <v>24</v>
      </c>
      <c r="R1993" s="10">
        <f t="shared" si="127"/>
        <v>48</v>
      </c>
      <c r="S1993" s="27">
        <f t="shared" si="124"/>
        <v>162.72</v>
      </c>
      <c r="T1993" s="27">
        <f>IF(K1993&lt;'User input'!$I$9,'User input'!$J$8,IF(K1993&lt;'User input'!$I$10,'User input'!$J$9,IF(K1993&lt;'User input'!$I$11,'User input'!$J$10,'User input'!$J$11)))*S1993</f>
        <v>0</v>
      </c>
      <c r="U1993" s="27">
        <f>K1993*'User input'!$J$17+'User input'!$J$16</f>
        <v>0.5</v>
      </c>
    </row>
    <row r="1994" spans="1:21" x14ac:dyDescent="0.25">
      <c r="A1994" s="17">
        <v>2045</v>
      </c>
      <c r="B1994" s="6" t="s">
        <v>5657</v>
      </c>
      <c r="C1994" s="6" t="s">
        <v>5658</v>
      </c>
      <c r="D1994" s="6" t="s">
        <v>49</v>
      </c>
      <c r="E1994" s="6" t="s">
        <v>16</v>
      </c>
      <c r="F1994" s="15">
        <v>60</v>
      </c>
      <c r="G1994" s="6" t="s">
        <v>5659</v>
      </c>
      <c r="H1994" s="6" t="s">
        <v>2295</v>
      </c>
      <c r="I1994" s="6" t="s">
        <v>25</v>
      </c>
      <c r="J1994" s="7">
        <v>44045</v>
      </c>
      <c r="K1994" s="15">
        <v>91</v>
      </c>
      <c r="L1994" s="6" t="s">
        <v>78</v>
      </c>
      <c r="M1994" s="6">
        <f t="shared" si="125"/>
        <v>2020</v>
      </c>
      <c r="N1994" s="6">
        <f t="shared" si="126"/>
        <v>8</v>
      </c>
      <c r="O1994" s="6" t="str">
        <f>VLOOKUP(L1994,'User input'!$D$6:$E$16,2,FALSE)</f>
        <v>Ultrathing V2</v>
      </c>
      <c r="P1994" s="6">
        <f>VLOOKUP(L1994,'User input'!$D$6:$G$16,3,FALSE)</f>
        <v>2.95</v>
      </c>
      <c r="Q1994" s="6">
        <f>VLOOKUP(L1994,'User input'!$D$6:$G$16,4,FALSE)</f>
        <v>20</v>
      </c>
      <c r="R1994" s="6">
        <f t="shared" si="127"/>
        <v>1820</v>
      </c>
      <c r="S1994" s="26">
        <f t="shared" si="124"/>
        <v>5369</v>
      </c>
      <c r="T1994" s="26">
        <f>IF(K1994&lt;'User input'!$I$9,'User input'!$J$8,IF(K1994&lt;'User input'!$I$10,'User input'!$J$9,IF(K1994&lt;'User input'!$I$11,'User input'!$J$10,'User input'!$J$11)))*S1994</f>
        <v>268.45</v>
      </c>
      <c r="U1994" s="26">
        <f>K1994*'User input'!$J$17+'User input'!$J$16</f>
        <v>0.5</v>
      </c>
    </row>
    <row r="1995" spans="1:21" x14ac:dyDescent="0.25">
      <c r="A1995" s="17">
        <v>2047</v>
      </c>
      <c r="B1995" s="6" t="s">
        <v>153</v>
      </c>
      <c r="C1995" s="6" t="s">
        <v>3328</v>
      </c>
      <c r="D1995" s="6" t="s">
        <v>28</v>
      </c>
      <c r="E1995" s="6" t="s">
        <v>29</v>
      </c>
      <c r="F1995" s="15">
        <v>90</v>
      </c>
      <c r="G1995" s="6" t="s">
        <v>5660</v>
      </c>
      <c r="H1995" s="6" t="s">
        <v>952</v>
      </c>
      <c r="I1995" s="6" t="s">
        <v>93</v>
      </c>
      <c r="J1995" s="7">
        <v>43883</v>
      </c>
      <c r="K1995" s="15">
        <v>53</v>
      </c>
      <c r="L1995" s="6" t="s">
        <v>39</v>
      </c>
      <c r="M1995" s="6">
        <f t="shared" si="125"/>
        <v>2020</v>
      </c>
      <c r="N1995" s="6">
        <f t="shared" si="126"/>
        <v>2</v>
      </c>
      <c r="O1995" s="6" t="str">
        <f>VLOOKUP(L1995,'User input'!$D$6:$E$16,2,FALSE)</f>
        <v>Ultrathing V1</v>
      </c>
      <c r="P1995" s="6">
        <f>VLOOKUP(L1995,'User input'!$D$6:$G$16,3,FALSE)</f>
        <v>1.79</v>
      </c>
      <c r="Q1995" s="6">
        <f>VLOOKUP(L1995,'User input'!$D$6:$G$16,4,FALSE)</f>
        <v>17</v>
      </c>
      <c r="R1995" s="6">
        <f t="shared" si="127"/>
        <v>901</v>
      </c>
      <c r="S1995" s="26">
        <f t="shared" si="124"/>
        <v>1612.79</v>
      </c>
      <c r="T1995" s="26">
        <f>IF(K1995&lt;'User input'!$I$9,'User input'!$J$8,IF(K1995&lt;'User input'!$I$10,'User input'!$J$9,IF(K1995&lt;'User input'!$I$11,'User input'!$J$10,'User input'!$J$11)))*S1995</f>
        <v>80.639499999999998</v>
      </c>
      <c r="U1995" s="26">
        <f>K1995*'User input'!$J$17+'User input'!$J$16</f>
        <v>0.5</v>
      </c>
    </row>
    <row r="1996" spans="1:21" x14ac:dyDescent="0.25">
      <c r="A1996" s="18">
        <v>2048</v>
      </c>
      <c r="B1996" s="10" t="s">
        <v>5661</v>
      </c>
      <c r="C1996" s="10" t="s">
        <v>916</v>
      </c>
      <c r="D1996" s="10" t="s">
        <v>617</v>
      </c>
      <c r="E1996" s="10" t="s">
        <v>29</v>
      </c>
      <c r="F1996" s="16">
        <v>30</v>
      </c>
      <c r="G1996" s="10" t="s">
        <v>5662</v>
      </c>
      <c r="H1996" s="10" t="s">
        <v>5663</v>
      </c>
      <c r="I1996" s="10" t="s">
        <v>171</v>
      </c>
      <c r="J1996" s="11">
        <v>43628</v>
      </c>
      <c r="K1996" s="16">
        <v>42</v>
      </c>
      <c r="L1996" s="10" t="s">
        <v>33</v>
      </c>
      <c r="M1996" s="10">
        <f t="shared" si="125"/>
        <v>2019</v>
      </c>
      <c r="N1996" s="10">
        <f t="shared" si="126"/>
        <v>6</v>
      </c>
      <c r="O1996" s="10" t="str">
        <f>VLOOKUP(L1996,'User input'!$D$6:$E$16,2,FALSE)</f>
        <v>Megawidget L</v>
      </c>
      <c r="P1996" s="10">
        <f>VLOOKUP(L1996,'User input'!$D$6:$G$16,3,FALSE)</f>
        <v>1.79</v>
      </c>
      <c r="Q1996" s="10">
        <f>VLOOKUP(L1996,'User input'!$D$6:$G$16,4,FALSE)</f>
        <v>24</v>
      </c>
      <c r="R1996" s="10">
        <f t="shared" si="127"/>
        <v>1008</v>
      </c>
      <c r="S1996" s="27">
        <f t="shared" si="124"/>
        <v>1804.32</v>
      </c>
      <c r="T1996" s="27">
        <f>IF(K1996&lt;'User input'!$I$9,'User input'!$J$8,IF(K1996&lt;'User input'!$I$10,'User input'!$J$9,IF(K1996&lt;'User input'!$I$11,'User input'!$J$10,'User input'!$J$11)))*S1996</f>
        <v>54.129599999999996</v>
      </c>
      <c r="U1996" s="27">
        <f>K1996*'User input'!$J$17+'User input'!$J$16</f>
        <v>0.5</v>
      </c>
    </row>
    <row r="1997" spans="1:21" x14ac:dyDescent="0.25">
      <c r="A1997" s="18">
        <v>2050</v>
      </c>
      <c r="B1997" s="10" t="s">
        <v>5664</v>
      </c>
      <c r="C1997" s="10" t="s">
        <v>4453</v>
      </c>
      <c r="D1997" s="10" t="s">
        <v>41</v>
      </c>
      <c r="E1997" s="10" t="s">
        <v>16</v>
      </c>
      <c r="F1997" s="16">
        <v>60</v>
      </c>
      <c r="G1997" s="10" t="s">
        <v>5665</v>
      </c>
      <c r="H1997" s="10" t="s">
        <v>5666</v>
      </c>
      <c r="I1997" s="10" t="s">
        <v>32</v>
      </c>
      <c r="J1997" s="11">
        <v>43747</v>
      </c>
      <c r="K1997" s="16">
        <v>6</v>
      </c>
      <c r="L1997" s="10" t="s">
        <v>157</v>
      </c>
      <c r="M1997" s="10">
        <f t="shared" si="125"/>
        <v>2019</v>
      </c>
      <c r="N1997" s="10">
        <f t="shared" si="126"/>
        <v>10</v>
      </c>
      <c r="O1997" s="10" t="str">
        <f>VLOOKUP(L1997,'User input'!$D$6:$E$16,2,FALSE)</f>
        <v>Ultrathing V3</v>
      </c>
      <c r="P1997" s="10">
        <f>VLOOKUP(L1997,'User input'!$D$6:$G$16,3,FALSE)</f>
        <v>3.39</v>
      </c>
      <c r="Q1997" s="10">
        <f>VLOOKUP(L1997,'User input'!$D$6:$G$16,4,FALSE)</f>
        <v>24</v>
      </c>
      <c r="R1997" s="10">
        <f t="shared" si="127"/>
        <v>144</v>
      </c>
      <c r="S1997" s="27">
        <f t="shared" si="124"/>
        <v>488.16</v>
      </c>
      <c r="T1997" s="27">
        <f>IF(K1997&lt;'User input'!$I$9,'User input'!$J$8,IF(K1997&lt;'User input'!$I$10,'User input'!$J$9,IF(K1997&lt;'User input'!$I$11,'User input'!$J$10,'User input'!$J$11)))*S1997</f>
        <v>0</v>
      </c>
      <c r="U1997" s="27">
        <f>K1997*'User input'!$J$17+'User input'!$J$16</f>
        <v>0.5</v>
      </c>
    </row>
    <row r="1998" spans="1:21" x14ac:dyDescent="0.25">
      <c r="A1998" s="17">
        <v>2051</v>
      </c>
      <c r="B1998" s="6" t="s">
        <v>5667</v>
      </c>
      <c r="C1998" s="6" t="s">
        <v>1832</v>
      </c>
      <c r="D1998" s="6" t="s">
        <v>49</v>
      </c>
      <c r="E1998" s="6" t="s">
        <v>16</v>
      </c>
      <c r="F1998" s="15">
        <v>30</v>
      </c>
      <c r="G1998" s="6" t="s">
        <v>5668</v>
      </c>
      <c r="H1998" s="6" t="s">
        <v>242</v>
      </c>
      <c r="I1998" s="6" t="s">
        <v>238</v>
      </c>
      <c r="J1998" s="7">
        <v>43521</v>
      </c>
      <c r="K1998" s="15">
        <v>79</v>
      </c>
      <c r="L1998" s="6" t="s">
        <v>39</v>
      </c>
      <c r="M1998" s="6">
        <f t="shared" si="125"/>
        <v>2019</v>
      </c>
      <c r="N1998" s="6">
        <f t="shared" si="126"/>
        <v>2</v>
      </c>
      <c r="O1998" s="6" t="str">
        <f>VLOOKUP(L1998,'User input'!$D$6:$E$16,2,FALSE)</f>
        <v>Ultrathing V1</v>
      </c>
      <c r="P1998" s="6">
        <f>VLOOKUP(L1998,'User input'!$D$6:$G$16,3,FALSE)</f>
        <v>1.79</v>
      </c>
      <c r="Q1998" s="6">
        <f>VLOOKUP(L1998,'User input'!$D$6:$G$16,4,FALSE)</f>
        <v>17</v>
      </c>
      <c r="R1998" s="6">
        <f t="shared" si="127"/>
        <v>1343</v>
      </c>
      <c r="S1998" s="26">
        <f t="shared" si="124"/>
        <v>2403.9700000000003</v>
      </c>
      <c r="T1998" s="26">
        <f>IF(K1998&lt;'User input'!$I$9,'User input'!$J$8,IF(K1998&lt;'User input'!$I$10,'User input'!$J$9,IF(K1998&lt;'User input'!$I$11,'User input'!$J$10,'User input'!$J$11)))*S1998</f>
        <v>120.19850000000002</v>
      </c>
      <c r="U1998" s="26">
        <f>K1998*'User input'!$J$17+'User input'!$J$16</f>
        <v>0.5</v>
      </c>
    </row>
    <row r="1999" spans="1:21" x14ac:dyDescent="0.25">
      <c r="A1999" s="18">
        <v>2052</v>
      </c>
      <c r="B1999" s="10" t="s">
        <v>2721</v>
      </c>
      <c r="C1999" s="10" t="s">
        <v>5669</v>
      </c>
      <c r="D1999" s="10" t="s">
        <v>28</v>
      </c>
      <c r="E1999" s="10" t="s">
        <v>29</v>
      </c>
      <c r="F1999" s="16">
        <v>30</v>
      </c>
      <c r="G1999" s="10" t="s">
        <v>5670</v>
      </c>
      <c r="H1999" s="10" t="s">
        <v>3377</v>
      </c>
      <c r="I1999" s="10" t="s">
        <v>2868</v>
      </c>
      <c r="J1999" s="11">
        <v>44452</v>
      </c>
      <c r="K1999" s="16">
        <v>71</v>
      </c>
      <c r="L1999" s="10" t="s">
        <v>33</v>
      </c>
      <c r="M1999" s="10">
        <f t="shared" si="125"/>
        <v>2021</v>
      </c>
      <c r="N1999" s="10">
        <f t="shared" si="126"/>
        <v>9</v>
      </c>
      <c r="O1999" s="10" t="str">
        <f>VLOOKUP(L1999,'User input'!$D$6:$E$16,2,FALSE)</f>
        <v>Megawidget L</v>
      </c>
      <c r="P1999" s="10">
        <f>VLOOKUP(L1999,'User input'!$D$6:$G$16,3,FALSE)</f>
        <v>1.79</v>
      </c>
      <c r="Q1999" s="10">
        <f>VLOOKUP(L1999,'User input'!$D$6:$G$16,4,FALSE)</f>
        <v>24</v>
      </c>
      <c r="R1999" s="10">
        <f t="shared" si="127"/>
        <v>1704</v>
      </c>
      <c r="S1999" s="27">
        <f t="shared" si="124"/>
        <v>3050.16</v>
      </c>
      <c r="T1999" s="27">
        <f>IF(K1999&lt;'User input'!$I$9,'User input'!$J$8,IF(K1999&lt;'User input'!$I$10,'User input'!$J$9,IF(K1999&lt;'User input'!$I$11,'User input'!$J$10,'User input'!$J$11)))*S1999</f>
        <v>152.50800000000001</v>
      </c>
      <c r="U1999" s="27">
        <f>K1999*'User input'!$J$17+'User input'!$J$16</f>
        <v>0.5</v>
      </c>
    </row>
    <row r="2000" spans="1:21" x14ac:dyDescent="0.25">
      <c r="A2000" s="17">
        <v>2053</v>
      </c>
      <c r="B2000" s="6" t="s">
        <v>149</v>
      </c>
      <c r="C2000" s="6" t="s">
        <v>1798</v>
      </c>
      <c r="D2000" s="6" t="s">
        <v>15</v>
      </c>
      <c r="E2000" s="6" t="s">
        <v>16</v>
      </c>
      <c r="F2000" s="15">
        <v>30</v>
      </c>
      <c r="G2000" s="6" t="s">
        <v>5671</v>
      </c>
      <c r="H2000" s="6" t="s">
        <v>4881</v>
      </c>
      <c r="I2000" s="6" t="s">
        <v>98</v>
      </c>
      <c r="J2000" s="7">
        <v>43816</v>
      </c>
      <c r="K2000" s="15">
        <v>25</v>
      </c>
      <c r="L2000" s="6" t="s">
        <v>62</v>
      </c>
      <c r="M2000" s="6">
        <f t="shared" si="125"/>
        <v>2019</v>
      </c>
      <c r="N2000" s="6">
        <f t="shared" si="126"/>
        <v>12</v>
      </c>
      <c r="O2000" s="6" t="str">
        <f>VLOOKUP(L2000,'User input'!$D$6:$E$16,2,FALSE)</f>
        <v>Ultrathing V4</v>
      </c>
      <c r="P2000" s="6">
        <f>VLOOKUP(L2000,'User input'!$D$6:$G$16,3,FALSE)</f>
        <v>3.99</v>
      </c>
      <c r="Q2000" s="6">
        <f>VLOOKUP(L2000,'User input'!$D$6:$G$16,4,FALSE)</f>
        <v>24</v>
      </c>
      <c r="R2000" s="6">
        <f t="shared" si="127"/>
        <v>600</v>
      </c>
      <c r="S2000" s="26">
        <f t="shared" si="124"/>
        <v>2394</v>
      </c>
      <c r="T2000" s="26">
        <f>IF(K2000&lt;'User input'!$I$9,'User input'!$J$8,IF(K2000&lt;'User input'!$I$10,'User input'!$J$9,IF(K2000&lt;'User input'!$I$11,'User input'!$J$10,'User input'!$J$11)))*S2000</f>
        <v>71.819999999999993</v>
      </c>
      <c r="U2000" s="26">
        <f>K2000*'User input'!$J$17+'User input'!$J$16</f>
        <v>0.5</v>
      </c>
    </row>
    <row r="2001" spans="1:21" x14ac:dyDescent="0.25">
      <c r="A2001" s="18">
        <v>2054</v>
      </c>
      <c r="B2001" s="10" t="s">
        <v>5186</v>
      </c>
      <c r="C2001" s="10" t="s">
        <v>3501</v>
      </c>
      <c r="D2001" s="10" t="s">
        <v>15</v>
      </c>
      <c r="E2001" s="10" t="s">
        <v>16</v>
      </c>
      <c r="F2001" s="16">
        <v>60</v>
      </c>
      <c r="G2001" s="10" t="s">
        <v>5672</v>
      </c>
      <c r="H2001" s="10" t="s">
        <v>432</v>
      </c>
      <c r="I2001" s="10" t="s">
        <v>32</v>
      </c>
      <c r="J2001" s="11">
        <v>44010</v>
      </c>
      <c r="K2001" s="16">
        <v>59</v>
      </c>
      <c r="L2001" s="10" t="s">
        <v>99</v>
      </c>
      <c r="M2001" s="10">
        <f t="shared" si="125"/>
        <v>2020</v>
      </c>
      <c r="N2001" s="10">
        <f t="shared" si="126"/>
        <v>6</v>
      </c>
      <c r="O2001" s="10" t="str">
        <f>VLOOKUP(L2001,'User input'!$D$6:$E$16,2,FALSE)</f>
        <v>Superwossname</v>
      </c>
      <c r="P2001" s="10">
        <f>VLOOKUP(L2001,'User input'!$D$6:$G$16,3,FALSE)</f>
        <v>3.49</v>
      </c>
      <c r="Q2001" s="10">
        <f>VLOOKUP(L2001,'User input'!$D$6:$G$16,4,FALSE)</f>
        <v>20</v>
      </c>
      <c r="R2001" s="10">
        <f t="shared" si="127"/>
        <v>1180</v>
      </c>
      <c r="S2001" s="27">
        <f t="shared" si="124"/>
        <v>4118.2</v>
      </c>
      <c r="T2001" s="27">
        <f>IF(K2001&lt;'User input'!$I$9,'User input'!$J$8,IF(K2001&lt;'User input'!$I$10,'User input'!$J$9,IF(K2001&lt;'User input'!$I$11,'User input'!$J$10,'User input'!$J$11)))*S2001</f>
        <v>205.91</v>
      </c>
      <c r="U2001" s="27">
        <f>K2001*'User input'!$J$17+'User input'!$J$16</f>
        <v>0.5</v>
      </c>
    </row>
    <row r="2002" spans="1:21" x14ac:dyDescent="0.25">
      <c r="A2002" s="17">
        <v>2055</v>
      </c>
      <c r="B2002" s="6" t="s">
        <v>5673</v>
      </c>
      <c r="C2002" s="6" t="s">
        <v>1423</v>
      </c>
      <c r="D2002" s="6" t="s">
        <v>28</v>
      </c>
      <c r="E2002" s="6" t="s">
        <v>29</v>
      </c>
      <c r="F2002" s="15">
        <v>90</v>
      </c>
      <c r="G2002" s="6" t="s">
        <v>5674</v>
      </c>
      <c r="H2002" s="6" t="s">
        <v>2173</v>
      </c>
      <c r="I2002" s="6" t="s">
        <v>122</v>
      </c>
      <c r="J2002" s="7">
        <v>43845</v>
      </c>
      <c r="K2002" s="15">
        <v>93</v>
      </c>
      <c r="L2002" s="6" t="s">
        <v>62</v>
      </c>
      <c r="M2002" s="6">
        <f t="shared" si="125"/>
        <v>2020</v>
      </c>
      <c r="N2002" s="6">
        <f t="shared" si="126"/>
        <v>1</v>
      </c>
      <c r="O2002" s="6" t="str">
        <f>VLOOKUP(L2002,'User input'!$D$6:$E$16,2,FALSE)</f>
        <v>Ultrathing V4</v>
      </c>
      <c r="P2002" s="6">
        <f>VLOOKUP(L2002,'User input'!$D$6:$G$16,3,FALSE)</f>
        <v>3.99</v>
      </c>
      <c r="Q2002" s="6">
        <f>VLOOKUP(L2002,'User input'!$D$6:$G$16,4,FALSE)</f>
        <v>24</v>
      </c>
      <c r="R2002" s="6">
        <f t="shared" si="127"/>
        <v>2232</v>
      </c>
      <c r="S2002" s="26">
        <f t="shared" si="124"/>
        <v>8905.68</v>
      </c>
      <c r="T2002" s="26">
        <f>IF(K2002&lt;'User input'!$I$9,'User input'!$J$8,IF(K2002&lt;'User input'!$I$10,'User input'!$J$9,IF(K2002&lt;'User input'!$I$11,'User input'!$J$10,'User input'!$J$11)))*S2002</f>
        <v>445.28400000000005</v>
      </c>
      <c r="U2002" s="26">
        <f>K2002*'User input'!$J$17+'User input'!$J$16</f>
        <v>0.5</v>
      </c>
    </row>
    <row r="2003" spans="1:21" x14ac:dyDescent="0.25">
      <c r="A2003" s="18">
        <v>2056</v>
      </c>
      <c r="B2003" s="10" t="s">
        <v>5675</v>
      </c>
      <c r="C2003" s="10" t="s">
        <v>3900</v>
      </c>
      <c r="D2003" s="10" t="s">
        <v>28</v>
      </c>
      <c r="E2003" s="10" t="s">
        <v>29</v>
      </c>
      <c r="F2003" s="16">
        <v>60</v>
      </c>
      <c r="G2003" s="10" t="s">
        <v>5676</v>
      </c>
      <c r="H2003" s="10" t="s">
        <v>2180</v>
      </c>
      <c r="I2003" s="10" t="s">
        <v>32</v>
      </c>
      <c r="J2003" s="11">
        <v>43653</v>
      </c>
      <c r="K2003" s="16">
        <v>46</v>
      </c>
      <c r="L2003" s="10" t="s">
        <v>39</v>
      </c>
      <c r="M2003" s="10">
        <f t="shared" si="125"/>
        <v>2019</v>
      </c>
      <c r="N2003" s="10">
        <f t="shared" si="126"/>
        <v>7</v>
      </c>
      <c r="O2003" s="10" t="str">
        <f>VLOOKUP(L2003,'User input'!$D$6:$E$16,2,FALSE)</f>
        <v>Ultrathing V1</v>
      </c>
      <c r="P2003" s="10">
        <f>VLOOKUP(L2003,'User input'!$D$6:$G$16,3,FALSE)</f>
        <v>1.79</v>
      </c>
      <c r="Q2003" s="10">
        <f>VLOOKUP(L2003,'User input'!$D$6:$G$16,4,FALSE)</f>
        <v>17</v>
      </c>
      <c r="R2003" s="10">
        <f t="shared" si="127"/>
        <v>782</v>
      </c>
      <c r="S2003" s="27">
        <f t="shared" si="124"/>
        <v>1399.78</v>
      </c>
      <c r="T2003" s="27">
        <f>IF(K2003&lt;'User input'!$I$9,'User input'!$J$8,IF(K2003&lt;'User input'!$I$10,'User input'!$J$9,IF(K2003&lt;'User input'!$I$11,'User input'!$J$10,'User input'!$J$11)))*S2003</f>
        <v>41.993400000000001</v>
      </c>
      <c r="U2003" s="27">
        <f>K2003*'User input'!$J$17+'User input'!$J$16</f>
        <v>0.5</v>
      </c>
    </row>
    <row r="2004" spans="1:21" x14ac:dyDescent="0.25">
      <c r="A2004" s="17">
        <v>2057</v>
      </c>
      <c r="B2004" s="6" t="s">
        <v>2655</v>
      </c>
      <c r="C2004" s="6" t="s">
        <v>3233</v>
      </c>
      <c r="D2004" s="6" t="s">
        <v>28</v>
      </c>
      <c r="E2004" s="6" t="s">
        <v>29</v>
      </c>
      <c r="F2004" s="15">
        <v>90</v>
      </c>
      <c r="G2004" s="6" t="s">
        <v>5677</v>
      </c>
      <c r="H2004" s="6" t="s">
        <v>988</v>
      </c>
      <c r="I2004" s="6" t="s">
        <v>32</v>
      </c>
      <c r="J2004" s="7">
        <v>44375</v>
      </c>
      <c r="K2004" s="15">
        <v>81</v>
      </c>
      <c r="L2004" s="6" t="s">
        <v>62</v>
      </c>
      <c r="M2004" s="6">
        <f t="shared" si="125"/>
        <v>2021</v>
      </c>
      <c r="N2004" s="6">
        <f t="shared" si="126"/>
        <v>6</v>
      </c>
      <c r="O2004" s="6" t="str">
        <f>VLOOKUP(L2004,'User input'!$D$6:$E$16,2,FALSE)</f>
        <v>Ultrathing V4</v>
      </c>
      <c r="P2004" s="6">
        <f>VLOOKUP(L2004,'User input'!$D$6:$G$16,3,FALSE)</f>
        <v>3.99</v>
      </c>
      <c r="Q2004" s="6">
        <f>VLOOKUP(L2004,'User input'!$D$6:$G$16,4,FALSE)</f>
        <v>24</v>
      </c>
      <c r="R2004" s="6">
        <f t="shared" si="127"/>
        <v>1944</v>
      </c>
      <c r="S2004" s="26">
        <f t="shared" si="124"/>
        <v>7756.56</v>
      </c>
      <c r="T2004" s="26">
        <f>IF(K2004&lt;'User input'!$I$9,'User input'!$J$8,IF(K2004&lt;'User input'!$I$10,'User input'!$J$9,IF(K2004&lt;'User input'!$I$11,'User input'!$J$10,'User input'!$J$11)))*S2004</f>
        <v>387.82800000000003</v>
      </c>
      <c r="U2004" s="26">
        <f>K2004*'User input'!$J$17+'User input'!$J$16</f>
        <v>0.5</v>
      </c>
    </row>
    <row r="2005" spans="1:21" x14ac:dyDescent="0.25">
      <c r="A2005" s="18">
        <v>2058</v>
      </c>
      <c r="B2005" s="10" t="s">
        <v>5678</v>
      </c>
      <c r="C2005" s="10" t="s">
        <v>5679</v>
      </c>
      <c r="D2005" s="10" t="s">
        <v>49</v>
      </c>
      <c r="E2005" s="10" t="s">
        <v>16</v>
      </c>
      <c r="F2005" s="16">
        <v>90</v>
      </c>
      <c r="G2005" s="10" t="s">
        <v>5680</v>
      </c>
      <c r="H2005" s="10" t="s">
        <v>4843</v>
      </c>
      <c r="I2005" s="10" t="s">
        <v>32</v>
      </c>
      <c r="J2005" s="11">
        <v>43990</v>
      </c>
      <c r="K2005" s="16">
        <v>69</v>
      </c>
      <c r="L2005" s="10" t="s">
        <v>39</v>
      </c>
      <c r="M2005" s="10">
        <f t="shared" si="125"/>
        <v>2020</v>
      </c>
      <c r="N2005" s="10">
        <f t="shared" si="126"/>
        <v>6</v>
      </c>
      <c r="O2005" s="10" t="str">
        <f>VLOOKUP(L2005,'User input'!$D$6:$E$16,2,FALSE)</f>
        <v>Ultrathing V1</v>
      </c>
      <c r="P2005" s="10">
        <f>VLOOKUP(L2005,'User input'!$D$6:$G$16,3,FALSE)</f>
        <v>1.79</v>
      </c>
      <c r="Q2005" s="10">
        <f>VLOOKUP(L2005,'User input'!$D$6:$G$16,4,FALSE)</f>
        <v>17</v>
      </c>
      <c r="R2005" s="10">
        <f t="shared" si="127"/>
        <v>1173</v>
      </c>
      <c r="S2005" s="27">
        <f t="shared" si="124"/>
        <v>2099.67</v>
      </c>
      <c r="T2005" s="27">
        <f>IF(K2005&lt;'User input'!$I$9,'User input'!$J$8,IF(K2005&lt;'User input'!$I$10,'User input'!$J$9,IF(K2005&lt;'User input'!$I$11,'User input'!$J$10,'User input'!$J$11)))*S2005</f>
        <v>104.98350000000001</v>
      </c>
      <c r="U2005" s="27">
        <f>K2005*'User input'!$J$17+'User input'!$J$16</f>
        <v>0.5</v>
      </c>
    </row>
    <row r="2006" spans="1:21" x14ac:dyDescent="0.25">
      <c r="A2006" s="17">
        <v>2059</v>
      </c>
      <c r="B2006" s="6" t="s">
        <v>2856</v>
      </c>
      <c r="C2006" s="6" t="s">
        <v>597</v>
      </c>
      <c r="D2006" s="6" t="s">
        <v>28</v>
      </c>
      <c r="E2006" s="6" t="s">
        <v>29</v>
      </c>
      <c r="F2006" s="15">
        <v>90</v>
      </c>
      <c r="G2006" s="6" t="s">
        <v>5681</v>
      </c>
      <c r="H2006" s="6" t="s">
        <v>3196</v>
      </c>
      <c r="I2006" s="6" t="s">
        <v>1194</v>
      </c>
      <c r="J2006" s="7">
        <v>43846</v>
      </c>
      <c r="K2006" s="15">
        <v>34</v>
      </c>
      <c r="L2006" s="6" t="s">
        <v>62</v>
      </c>
      <c r="M2006" s="6">
        <f t="shared" si="125"/>
        <v>2020</v>
      </c>
      <c r="N2006" s="6">
        <f t="shared" si="126"/>
        <v>1</v>
      </c>
      <c r="O2006" s="6" t="str">
        <f>VLOOKUP(L2006,'User input'!$D$6:$E$16,2,FALSE)</f>
        <v>Ultrathing V4</v>
      </c>
      <c r="P2006" s="6">
        <f>VLOOKUP(L2006,'User input'!$D$6:$G$16,3,FALSE)</f>
        <v>3.99</v>
      </c>
      <c r="Q2006" s="6">
        <f>VLOOKUP(L2006,'User input'!$D$6:$G$16,4,FALSE)</f>
        <v>24</v>
      </c>
      <c r="R2006" s="6">
        <f t="shared" si="127"/>
        <v>816</v>
      </c>
      <c r="S2006" s="26">
        <f t="shared" si="124"/>
        <v>3255.84</v>
      </c>
      <c r="T2006" s="26">
        <f>IF(K2006&lt;'User input'!$I$9,'User input'!$J$8,IF(K2006&lt;'User input'!$I$10,'User input'!$J$9,IF(K2006&lt;'User input'!$I$11,'User input'!$J$10,'User input'!$J$11)))*S2006</f>
        <v>97.675200000000004</v>
      </c>
      <c r="U2006" s="26">
        <f>K2006*'User input'!$J$17+'User input'!$J$16</f>
        <v>0.5</v>
      </c>
    </row>
    <row r="2007" spans="1:21" x14ac:dyDescent="0.25">
      <c r="A2007" s="18">
        <v>2060</v>
      </c>
      <c r="B2007" s="10" t="s">
        <v>5682</v>
      </c>
      <c r="C2007" s="10" t="s">
        <v>5683</v>
      </c>
      <c r="D2007" s="10" t="s">
        <v>28</v>
      </c>
      <c r="E2007" s="10" t="s">
        <v>29</v>
      </c>
      <c r="F2007" s="16">
        <v>60</v>
      </c>
      <c r="G2007" s="10" t="s">
        <v>5684</v>
      </c>
      <c r="H2007" s="10" t="s">
        <v>2226</v>
      </c>
      <c r="I2007" s="10" t="s">
        <v>2227</v>
      </c>
      <c r="J2007" s="11">
        <v>44378</v>
      </c>
      <c r="K2007" s="16">
        <v>21</v>
      </c>
      <c r="L2007" s="10" t="s">
        <v>20</v>
      </c>
      <c r="M2007" s="10">
        <f t="shared" si="125"/>
        <v>2021</v>
      </c>
      <c r="N2007" s="10">
        <f t="shared" si="126"/>
        <v>7</v>
      </c>
      <c r="O2007" s="10" t="str">
        <f>VLOOKUP(L2007,'User input'!$D$6:$E$16,2,FALSE)</f>
        <v>Hyperwotsit</v>
      </c>
      <c r="P2007" s="10">
        <f>VLOOKUP(L2007,'User input'!$D$6:$G$16,3,FALSE)</f>
        <v>2.0099999999999998</v>
      </c>
      <c r="Q2007" s="10">
        <f>VLOOKUP(L2007,'User input'!$D$6:$G$16,4,FALSE)</f>
        <v>20</v>
      </c>
      <c r="R2007" s="10">
        <f t="shared" si="127"/>
        <v>420</v>
      </c>
      <c r="S2007" s="27">
        <f t="shared" si="124"/>
        <v>844.19999999999993</v>
      </c>
      <c r="T2007" s="27">
        <f>IF(K2007&lt;'User input'!$I$9,'User input'!$J$8,IF(K2007&lt;'User input'!$I$10,'User input'!$J$9,IF(K2007&lt;'User input'!$I$11,'User input'!$J$10,'User input'!$J$11)))*S2007</f>
        <v>25.325999999999997</v>
      </c>
      <c r="U2007" s="27">
        <f>K2007*'User input'!$J$17+'User input'!$J$16</f>
        <v>0.5</v>
      </c>
    </row>
    <row r="2008" spans="1:21" x14ac:dyDescent="0.25">
      <c r="A2008" s="17">
        <v>2061</v>
      </c>
      <c r="B2008" s="6" t="s">
        <v>3364</v>
      </c>
      <c r="C2008" s="6" t="s">
        <v>3191</v>
      </c>
      <c r="D2008" s="6" t="s">
        <v>49</v>
      </c>
      <c r="E2008" s="6" t="s">
        <v>16</v>
      </c>
      <c r="F2008" s="15">
        <v>90</v>
      </c>
      <c r="G2008" s="6" t="s">
        <v>5685</v>
      </c>
      <c r="H2008" s="6" t="s">
        <v>5686</v>
      </c>
      <c r="I2008" s="6" t="s">
        <v>32</v>
      </c>
      <c r="J2008" s="7">
        <v>44271</v>
      </c>
      <c r="K2008" s="15">
        <v>22</v>
      </c>
      <c r="L2008" s="6" t="s">
        <v>52</v>
      </c>
      <c r="M2008" s="6">
        <f t="shared" si="125"/>
        <v>2021</v>
      </c>
      <c r="N2008" s="6">
        <f t="shared" si="126"/>
        <v>3</v>
      </c>
      <c r="O2008" s="6" t="str">
        <f>VLOOKUP(L2008,'User input'!$D$6:$E$16,2,FALSE)</f>
        <v>Megawidget S</v>
      </c>
      <c r="P2008" s="6">
        <f>VLOOKUP(L2008,'User input'!$D$6:$G$16,3,FALSE)</f>
        <v>0.69</v>
      </c>
      <c r="Q2008" s="6">
        <f>VLOOKUP(L2008,'User input'!$D$6:$G$16,4,FALSE)</f>
        <v>24</v>
      </c>
      <c r="R2008" s="6">
        <f t="shared" si="127"/>
        <v>528</v>
      </c>
      <c r="S2008" s="26">
        <f t="shared" si="124"/>
        <v>364.32</v>
      </c>
      <c r="T2008" s="26">
        <f>IF(K2008&lt;'User input'!$I$9,'User input'!$J$8,IF(K2008&lt;'User input'!$I$10,'User input'!$J$9,IF(K2008&lt;'User input'!$I$11,'User input'!$J$10,'User input'!$J$11)))*S2008</f>
        <v>10.929599999999999</v>
      </c>
      <c r="U2008" s="26">
        <f>K2008*'User input'!$J$17+'User input'!$J$16</f>
        <v>0.5</v>
      </c>
    </row>
    <row r="2009" spans="1:21" x14ac:dyDescent="0.25">
      <c r="A2009" s="18">
        <v>2062</v>
      </c>
      <c r="B2009" s="10" t="s">
        <v>620</v>
      </c>
      <c r="C2009" s="10" t="s">
        <v>481</v>
      </c>
      <c r="D2009" s="10" t="s">
        <v>28</v>
      </c>
      <c r="E2009" s="10" t="s">
        <v>29</v>
      </c>
      <c r="F2009" s="16">
        <v>30</v>
      </c>
      <c r="G2009" s="10" t="s">
        <v>5687</v>
      </c>
      <c r="H2009" s="10" t="s">
        <v>2220</v>
      </c>
      <c r="I2009" s="10" t="s">
        <v>32</v>
      </c>
      <c r="J2009" s="11">
        <v>43484</v>
      </c>
      <c r="K2009" s="16">
        <v>11</v>
      </c>
      <c r="L2009" s="10" t="s">
        <v>157</v>
      </c>
      <c r="M2009" s="10">
        <f t="shared" si="125"/>
        <v>2019</v>
      </c>
      <c r="N2009" s="10">
        <f t="shared" si="126"/>
        <v>1</v>
      </c>
      <c r="O2009" s="10" t="str">
        <f>VLOOKUP(L2009,'User input'!$D$6:$E$16,2,FALSE)</f>
        <v>Ultrathing V3</v>
      </c>
      <c r="P2009" s="10">
        <f>VLOOKUP(L2009,'User input'!$D$6:$G$16,3,FALSE)</f>
        <v>3.39</v>
      </c>
      <c r="Q2009" s="10">
        <f>VLOOKUP(L2009,'User input'!$D$6:$G$16,4,FALSE)</f>
        <v>24</v>
      </c>
      <c r="R2009" s="10">
        <f t="shared" si="127"/>
        <v>264</v>
      </c>
      <c r="S2009" s="27">
        <f t="shared" si="124"/>
        <v>894.96</v>
      </c>
      <c r="T2009" s="27">
        <f>IF(K2009&lt;'User input'!$I$9,'User input'!$J$8,IF(K2009&lt;'User input'!$I$10,'User input'!$J$9,IF(K2009&lt;'User input'!$I$11,'User input'!$J$10,'User input'!$J$11)))*S2009</f>
        <v>0</v>
      </c>
      <c r="U2009" s="27">
        <f>K2009*'User input'!$J$17+'User input'!$J$16</f>
        <v>0.5</v>
      </c>
    </row>
    <row r="2010" spans="1:21" x14ac:dyDescent="0.25">
      <c r="A2010" s="17">
        <v>2063</v>
      </c>
      <c r="B2010" s="6" t="s">
        <v>5688</v>
      </c>
      <c r="C2010" s="6" t="s">
        <v>3176</v>
      </c>
      <c r="D2010" s="6" t="s">
        <v>15</v>
      </c>
      <c r="E2010" s="6" t="s">
        <v>16</v>
      </c>
      <c r="F2010" s="15">
        <v>60</v>
      </c>
      <c r="G2010" s="6" t="s">
        <v>5689</v>
      </c>
      <c r="H2010" s="6" t="s">
        <v>299</v>
      </c>
      <c r="I2010" s="6" t="s">
        <v>300</v>
      </c>
      <c r="J2010" s="7">
        <v>44063</v>
      </c>
      <c r="K2010" s="15">
        <v>77</v>
      </c>
      <c r="L2010" s="6" t="s">
        <v>78</v>
      </c>
      <c r="M2010" s="6">
        <f t="shared" si="125"/>
        <v>2020</v>
      </c>
      <c r="N2010" s="6">
        <f t="shared" si="126"/>
        <v>8</v>
      </c>
      <c r="O2010" s="6" t="str">
        <f>VLOOKUP(L2010,'User input'!$D$6:$E$16,2,FALSE)</f>
        <v>Ultrathing V2</v>
      </c>
      <c r="P2010" s="6">
        <f>VLOOKUP(L2010,'User input'!$D$6:$G$16,3,FALSE)</f>
        <v>2.95</v>
      </c>
      <c r="Q2010" s="6">
        <f>VLOOKUP(L2010,'User input'!$D$6:$G$16,4,FALSE)</f>
        <v>20</v>
      </c>
      <c r="R2010" s="6">
        <f t="shared" si="127"/>
        <v>1540</v>
      </c>
      <c r="S2010" s="26">
        <f t="shared" si="124"/>
        <v>4543</v>
      </c>
      <c r="T2010" s="26">
        <f>IF(K2010&lt;'User input'!$I$9,'User input'!$J$8,IF(K2010&lt;'User input'!$I$10,'User input'!$J$9,IF(K2010&lt;'User input'!$I$11,'User input'!$J$10,'User input'!$J$11)))*S2010</f>
        <v>227.15</v>
      </c>
      <c r="U2010" s="26">
        <f>K2010*'User input'!$J$17+'User input'!$J$16</f>
        <v>0.5</v>
      </c>
    </row>
    <row r="2011" spans="1:21" x14ac:dyDescent="0.25">
      <c r="A2011" s="18">
        <v>2064</v>
      </c>
      <c r="B2011" s="10" t="s">
        <v>2792</v>
      </c>
      <c r="C2011" s="10" t="s">
        <v>3726</v>
      </c>
      <c r="D2011" s="10" t="s">
        <v>49</v>
      </c>
      <c r="E2011" s="10" t="s">
        <v>16</v>
      </c>
      <c r="F2011" s="16">
        <v>30</v>
      </c>
      <c r="G2011" s="10" t="s">
        <v>5690</v>
      </c>
      <c r="H2011" s="10" t="s">
        <v>5691</v>
      </c>
      <c r="I2011" s="10" t="s">
        <v>25</v>
      </c>
      <c r="J2011" s="11">
        <v>44097</v>
      </c>
      <c r="K2011" s="16">
        <v>52</v>
      </c>
      <c r="L2011" s="10" t="s">
        <v>68</v>
      </c>
      <c r="M2011" s="10">
        <f t="shared" si="125"/>
        <v>2020</v>
      </c>
      <c r="N2011" s="10">
        <f t="shared" si="126"/>
        <v>9</v>
      </c>
      <c r="O2011" s="10" t="str">
        <f>VLOOKUP(L2011,'User input'!$D$6:$E$16,2,FALSE)</f>
        <v>Megawidget M</v>
      </c>
      <c r="P2011" s="10">
        <f>VLOOKUP(L2011,'User input'!$D$6:$G$16,3,FALSE)</f>
        <v>1.29</v>
      </c>
      <c r="Q2011" s="10">
        <f>VLOOKUP(L2011,'User input'!$D$6:$G$16,4,FALSE)</f>
        <v>24</v>
      </c>
      <c r="R2011" s="10">
        <f t="shared" si="127"/>
        <v>1248</v>
      </c>
      <c r="S2011" s="27">
        <f t="shared" si="124"/>
        <v>1609.92</v>
      </c>
      <c r="T2011" s="27">
        <f>IF(K2011&lt;'User input'!$I$9,'User input'!$J$8,IF(K2011&lt;'User input'!$I$10,'User input'!$J$9,IF(K2011&lt;'User input'!$I$11,'User input'!$J$10,'User input'!$J$11)))*S2011</f>
        <v>80.496000000000009</v>
      </c>
      <c r="U2011" s="27">
        <f>K2011*'User input'!$J$17+'User input'!$J$16</f>
        <v>0.5</v>
      </c>
    </row>
    <row r="2012" spans="1:21" x14ac:dyDescent="0.25">
      <c r="A2012" s="17">
        <v>2065</v>
      </c>
      <c r="B2012" s="6" t="s">
        <v>4670</v>
      </c>
      <c r="C2012" s="6" t="s">
        <v>5692</v>
      </c>
      <c r="D2012" s="6" t="s">
        <v>15</v>
      </c>
      <c r="E2012" s="6" t="s">
        <v>16</v>
      </c>
      <c r="F2012" s="15">
        <v>60</v>
      </c>
      <c r="G2012" s="6" t="s">
        <v>5693</v>
      </c>
      <c r="H2012" s="6" t="s">
        <v>5694</v>
      </c>
      <c r="I2012" s="6" t="s">
        <v>185</v>
      </c>
      <c r="J2012" s="7">
        <v>43863</v>
      </c>
      <c r="K2012" s="15">
        <v>25</v>
      </c>
      <c r="L2012" s="6" t="s">
        <v>20</v>
      </c>
      <c r="M2012" s="6">
        <f t="shared" si="125"/>
        <v>2020</v>
      </c>
      <c r="N2012" s="6">
        <f t="shared" si="126"/>
        <v>2</v>
      </c>
      <c r="O2012" s="6" t="str">
        <f>VLOOKUP(L2012,'User input'!$D$6:$E$16,2,FALSE)</f>
        <v>Hyperwotsit</v>
      </c>
      <c r="P2012" s="6">
        <f>VLOOKUP(L2012,'User input'!$D$6:$G$16,3,FALSE)</f>
        <v>2.0099999999999998</v>
      </c>
      <c r="Q2012" s="6">
        <f>VLOOKUP(L2012,'User input'!$D$6:$G$16,4,FALSE)</f>
        <v>20</v>
      </c>
      <c r="R2012" s="6">
        <f t="shared" si="127"/>
        <v>500</v>
      </c>
      <c r="S2012" s="26">
        <f t="shared" si="124"/>
        <v>1004.9999999999999</v>
      </c>
      <c r="T2012" s="26">
        <f>IF(K2012&lt;'User input'!$I$9,'User input'!$J$8,IF(K2012&lt;'User input'!$I$10,'User input'!$J$9,IF(K2012&lt;'User input'!$I$11,'User input'!$J$10,'User input'!$J$11)))*S2012</f>
        <v>30.149999999999995</v>
      </c>
      <c r="U2012" s="26">
        <f>K2012*'User input'!$J$17+'User input'!$J$16</f>
        <v>0.5</v>
      </c>
    </row>
    <row r="2013" spans="1:21" x14ac:dyDescent="0.25">
      <c r="A2013" s="18">
        <v>2066</v>
      </c>
      <c r="B2013" s="10" t="s">
        <v>5695</v>
      </c>
      <c r="C2013" s="10" t="s">
        <v>5696</v>
      </c>
      <c r="D2013" s="10" t="s">
        <v>28</v>
      </c>
      <c r="E2013" s="10" t="s">
        <v>29</v>
      </c>
      <c r="F2013" s="16">
        <v>30</v>
      </c>
      <c r="G2013" s="10" t="s">
        <v>5697</v>
      </c>
      <c r="H2013" s="10" t="s">
        <v>5698</v>
      </c>
      <c r="I2013" s="10" t="s">
        <v>291</v>
      </c>
      <c r="J2013" s="11">
        <v>44039</v>
      </c>
      <c r="K2013" s="16">
        <v>57</v>
      </c>
      <c r="L2013" s="10" t="s">
        <v>157</v>
      </c>
      <c r="M2013" s="10">
        <f t="shared" si="125"/>
        <v>2020</v>
      </c>
      <c r="N2013" s="10">
        <f t="shared" si="126"/>
        <v>7</v>
      </c>
      <c r="O2013" s="10" t="str">
        <f>VLOOKUP(L2013,'User input'!$D$6:$E$16,2,FALSE)</f>
        <v>Ultrathing V3</v>
      </c>
      <c r="P2013" s="10">
        <f>VLOOKUP(L2013,'User input'!$D$6:$G$16,3,FALSE)</f>
        <v>3.39</v>
      </c>
      <c r="Q2013" s="10">
        <f>VLOOKUP(L2013,'User input'!$D$6:$G$16,4,FALSE)</f>
        <v>24</v>
      </c>
      <c r="R2013" s="10">
        <f t="shared" si="127"/>
        <v>1368</v>
      </c>
      <c r="S2013" s="27">
        <f t="shared" si="124"/>
        <v>4637.5200000000004</v>
      </c>
      <c r="T2013" s="27">
        <f>IF(K2013&lt;'User input'!$I$9,'User input'!$J$8,IF(K2013&lt;'User input'!$I$10,'User input'!$J$9,IF(K2013&lt;'User input'!$I$11,'User input'!$J$10,'User input'!$J$11)))*S2013</f>
        <v>231.87600000000003</v>
      </c>
      <c r="U2013" s="27">
        <f>K2013*'User input'!$J$17+'User input'!$J$16</f>
        <v>0.5</v>
      </c>
    </row>
    <row r="2014" spans="1:21" x14ac:dyDescent="0.25">
      <c r="A2014" s="17">
        <v>2067</v>
      </c>
      <c r="B2014" s="6" t="s">
        <v>5699</v>
      </c>
      <c r="C2014" s="6" t="s">
        <v>1111</v>
      </c>
      <c r="D2014" s="6" t="s">
        <v>49</v>
      </c>
      <c r="E2014" s="6" t="s">
        <v>16</v>
      </c>
      <c r="F2014" s="15">
        <v>60</v>
      </c>
      <c r="G2014" s="6" t="s">
        <v>5700</v>
      </c>
      <c r="H2014" s="6" t="s">
        <v>2011</v>
      </c>
      <c r="I2014" s="6" t="s">
        <v>2012</v>
      </c>
      <c r="J2014" s="7">
        <v>44081</v>
      </c>
      <c r="K2014" s="15">
        <v>88</v>
      </c>
      <c r="L2014" s="6" t="s">
        <v>20</v>
      </c>
      <c r="M2014" s="6">
        <f t="shared" si="125"/>
        <v>2020</v>
      </c>
      <c r="N2014" s="6">
        <f t="shared" si="126"/>
        <v>9</v>
      </c>
      <c r="O2014" s="6" t="str">
        <f>VLOOKUP(L2014,'User input'!$D$6:$E$16,2,FALSE)</f>
        <v>Hyperwotsit</v>
      </c>
      <c r="P2014" s="6">
        <f>VLOOKUP(L2014,'User input'!$D$6:$G$16,3,FALSE)</f>
        <v>2.0099999999999998</v>
      </c>
      <c r="Q2014" s="6">
        <f>VLOOKUP(L2014,'User input'!$D$6:$G$16,4,FALSE)</f>
        <v>20</v>
      </c>
      <c r="R2014" s="6">
        <f t="shared" si="127"/>
        <v>1760</v>
      </c>
      <c r="S2014" s="26">
        <f t="shared" si="124"/>
        <v>3537.5999999999995</v>
      </c>
      <c r="T2014" s="26">
        <f>IF(K2014&lt;'User input'!$I$9,'User input'!$J$8,IF(K2014&lt;'User input'!$I$10,'User input'!$J$9,IF(K2014&lt;'User input'!$I$11,'User input'!$J$10,'User input'!$J$11)))*S2014</f>
        <v>176.88</v>
      </c>
      <c r="U2014" s="26">
        <f>K2014*'User input'!$J$17+'User input'!$J$16</f>
        <v>0.5</v>
      </c>
    </row>
    <row r="2015" spans="1:21" x14ac:dyDescent="0.25">
      <c r="A2015" s="18">
        <v>2068</v>
      </c>
      <c r="B2015" s="10" t="s">
        <v>5701</v>
      </c>
      <c r="C2015" s="10" t="s">
        <v>5081</v>
      </c>
      <c r="D2015" s="10" t="s">
        <v>15</v>
      </c>
      <c r="E2015" s="10" t="s">
        <v>16</v>
      </c>
      <c r="F2015" s="16">
        <v>30</v>
      </c>
      <c r="G2015" s="10" t="s">
        <v>5702</v>
      </c>
      <c r="H2015" s="10" t="s">
        <v>5703</v>
      </c>
      <c r="I2015" s="10" t="s">
        <v>185</v>
      </c>
      <c r="J2015" s="11">
        <v>44558</v>
      </c>
      <c r="K2015" s="16">
        <v>90</v>
      </c>
      <c r="L2015" s="10" t="s">
        <v>68</v>
      </c>
      <c r="M2015" s="10">
        <f t="shared" si="125"/>
        <v>2021</v>
      </c>
      <c r="N2015" s="10">
        <f t="shared" si="126"/>
        <v>12</v>
      </c>
      <c r="O2015" s="10" t="str">
        <f>VLOOKUP(L2015,'User input'!$D$6:$E$16,2,FALSE)</f>
        <v>Megawidget M</v>
      </c>
      <c r="P2015" s="10">
        <f>VLOOKUP(L2015,'User input'!$D$6:$G$16,3,FALSE)</f>
        <v>1.29</v>
      </c>
      <c r="Q2015" s="10">
        <f>VLOOKUP(L2015,'User input'!$D$6:$G$16,4,FALSE)</f>
        <v>24</v>
      </c>
      <c r="R2015" s="10">
        <f t="shared" si="127"/>
        <v>2160</v>
      </c>
      <c r="S2015" s="27">
        <f t="shared" si="124"/>
        <v>2786.4</v>
      </c>
      <c r="T2015" s="27">
        <f>IF(K2015&lt;'User input'!$I$9,'User input'!$J$8,IF(K2015&lt;'User input'!$I$10,'User input'!$J$9,IF(K2015&lt;'User input'!$I$11,'User input'!$J$10,'User input'!$J$11)))*S2015</f>
        <v>139.32000000000002</v>
      </c>
      <c r="U2015" s="27">
        <f>K2015*'User input'!$J$17+'User input'!$J$16</f>
        <v>0.5</v>
      </c>
    </row>
    <row r="2016" spans="1:21" x14ac:dyDescent="0.25">
      <c r="A2016" s="17">
        <v>2069</v>
      </c>
      <c r="B2016" s="6" t="s">
        <v>3055</v>
      </c>
      <c r="C2016" s="6" t="s">
        <v>3379</v>
      </c>
      <c r="D2016" s="6" t="s">
        <v>28</v>
      </c>
      <c r="E2016" s="6" t="s">
        <v>29</v>
      </c>
      <c r="F2016" s="15">
        <v>90</v>
      </c>
      <c r="G2016" s="6" t="s">
        <v>5704</v>
      </c>
      <c r="H2016" s="6" t="s">
        <v>3425</v>
      </c>
      <c r="I2016" s="6" t="s">
        <v>98</v>
      </c>
      <c r="J2016" s="7">
        <v>44466</v>
      </c>
      <c r="K2016" s="15">
        <v>44</v>
      </c>
      <c r="L2016" s="6" t="s">
        <v>68</v>
      </c>
      <c r="M2016" s="6">
        <f t="shared" si="125"/>
        <v>2021</v>
      </c>
      <c r="N2016" s="6">
        <f t="shared" si="126"/>
        <v>9</v>
      </c>
      <c r="O2016" s="6" t="str">
        <f>VLOOKUP(L2016,'User input'!$D$6:$E$16,2,FALSE)</f>
        <v>Megawidget M</v>
      </c>
      <c r="P2016" s="6">
        <f>VLOOKUP(L2016,'User input'!$D$6:$G$16,3,FALSE)</f>
        <v>1.29</v>
      </c>
      <c r="Q2016" s="6">
        <f>VLOOKUP(L2016,'User input'!$D$6:$G$16,4,FALSE)</f>
        <v>24</v>
      </c>
      <c r="R2016" s="6">
        <f t="shared" si="127"/>
        <v>1056</v>
      </c>
      <c r="S2016" s="26">
        <f t="shared" si="124"/>
        <v>1362.24</v>
      </c>
      <c r="T2016" s="26">
        <f>IF(K2016&lt;'User input'!$I$9,'User input'!$J$8,IF(K2016&lt;'User input'!$I$10,'User input'!$J$9,IF(K2016&lt;'User input'!$I$11,'User input'!$J$10,'User input'!$J$11)))*S2016</f>
        <v>40.867199999999997</v>
      </c>
      <c r="U2016" s="26">
        <f>K2016*'User input'!$J$17+'User input'!$J$16</f>
        <v>0.5</v>
      </c>
    </row>
    <row r="2017" spans="1:21" x14ac:dyDescent="0.25">
      <c r="A2017" s="18">
        <v>2070</v>
      </c>
      <c r="B2017" s="10" t="s">
        <v>5705</v>
      </c>
      <c r="C2017" s="10" t="s">
        <v>5649</v>
      </c>
      <c r="D2017" s="10" t="s">
        <v>28</v>
      </c>
      <c r="E2017" s="10" t="s">
        <v>29</v>
      </c>
      <c r="F2017" s="16">
        <v>90</v>
      </c>
      <c r="G2017" s="10" t="s">
        <v>5706</v>
      </c>
      <c r="H2017" s="10" t="s">
        <v>3409</v>
      </c>
      <c r="I2017" s="10" t="s">
        <v>25</v>
      </c>
      <c r="J2017" s="11">
        <v>43664</v>
      </c>
      <c r="K2017" s="16">
        <v>13</v>
      </c>
      <c r="L2017" s="10" t="s">
        <v>39</v>
      </c>
      <c r="M2017" s="10">
        <f t="shared" si="125"/>
        <v>2019</v>
      </c>
      <c r="N2017" s="10">
        <f t="shared" si="126"/>
        <v>7</v>
      </c>
      <c r="O2017" s="10" t="str">
        <f>VLOOKUP(L2017,'User input'!$D$6:$E$16,2,FALSE)</f>
        <v>Ultrathing V1</v>
      </c>
      <c r="P2017" s="10">
        <f>VLOOKUP(L2017,'User input'!$D$6:$G$16,3,FALSE)</f>
        <v>1.79</v>
      </c>
      <c r="Q2017" s="10">
        <f>VLOOKUP(L2017,'User input'!$D$6:$G$16,4,FALSE)</f>
        <v>17</v>
      </c>
      <c r="R2017" s="10">
        <f t="shared" si="127"/>
        <v>221</v>
      </c>
      <c r="S2017" s="27">
        <f t="shared" si="124"/>
        <v>395.59000000000003</v>
      </c>
      <c r="T2017" s="27">
        <f>IF(K2017&lt;'User input'!$I$9,'User input'!$J$8,IF(K2017&lt;'User input'!$I$10,'User input'!$J$9,IF(K2017&lt;'User input'!$I$11,'User input'!$J$10,'User input'!$J$11)))*S2017</f>
        <v>0</v>
      </c>
      <c r="U2017" s="27">
        <f>K2017*'User input'!$J$17+'User input'!$J$16</f>
        <v>0.5</v>
      </c>
    </row>
    <row r="2018" spans="1:21" x14ac:dyDescent="0.25">
      <c r="A2018" s="17">
        <v>2071</v>
      </c>
      <c r="B2018" s="6" t="s">
        <v>2234</v>
      </c>
      <c r="C2018" s="6" t="s">
        <v>5707</v>
      </c>
      <c r="D2018" s="6" t="s">
        <v>28</v>
      </c>
      <c r="E2018" s="6" t="s">
        <v>29</v>
      </c>
      <c r="F2018" s="15">
        <v>60</v>
      </c>
      <c r="G2018" s="6" t="s">
        <v>5708</v>
      </c>
      <c r="H2018" s="6" t="s">
        <v>5709</v>
      </c>
      <c r="I2018" s="6" t="s">
        <v>32</v>
      </c>
      <c r="J2018" s="7">
        <v>43526</v>
      </c>
      <c r="K2018" s="15">
        <v>66</v>
      </c>
      <c r="L2018" s="6" t="s">
        <v>62</v>
      </c>
      <c r="M2018" s="6">
        <f t="shared" si="125"/>
        <v>2019</v>
      </c>
      <c r="N2018" s="6">
        <f t="shared" si="126"/>
        <v>3</v>
      </c>
      <c r="O2018" s="6" t="str">
        <f>VLOOKUP(L2018,'User input'!$D$6:$E$16,2,FALSE)</f>
        <v>Ultrathing V4</v>
      </c>
      <c r="P2018" s="6">
        <f>VLOOKUP(L2018,'User input'!$D$6:$G$16,3,FALSE)</f>
        <v>3.99</v>
      </c>
      <c r="Q2018" s="6">
        <f>VLOOKUP(L2018,'User input'!$D$6:$G$16,4,FALSE)</f>
        <v>24</v>
      </c>
      <c r="R2018" s="6">
        <f t="shared" si="127"/>
        <v>1584</v>
      </c>
      <c r="S2018" s="26">
        <f t="shared" si="124"/>
        <v>6320.1600000000008</v>
      </c>
      <c r="T2018" s="26">
        <f>IF(K2018&lt;'User input'!$I$9,'User input'!$J$8,IF(K2018&lt;'User input'!$I$10,'User input'!$J$9,IF(K2018&lt;'User input'!$I$11,'User input'!$J$10,'User input'!$J$11)))*S2018</f>
        <v>316.00800000000004</v>
      </c>
      <c r="U2018" s="26">
        <f>K2018*'User input'!$J$17+'User input'!$J$16</f>
        <v>0.5</v>
      </c>
    </row>
    <row r="2019" spans="1:21" x14ac:dyDescent="0.25">
      <c r="A2019" s="18">
        <v>2072</v>
      </c>
      <c r="B2019" s="10" t="s">
        <v>5710</v>
      </c>
      <c r="C2019" s="10" t="s">
        <v>4690</v>
      </c>
      <c r="D2019" s="10" t="s">
        <v>49</v>
      </c>
      <c r="E2019" s="10" t="s">
        <v>16</v>
      </c>
      <c r="F2019" s="16">
        <v>30</v>
      </c>
      <c r="G2019" s="10" t="s">
        <v>5711</v>
      </c>
      <c r="H2019" s="10" t="s">
        <v>5648</v>
      </c>
      <c r="I2019" s="10" t="s">
        <v>32</v>
      </c>
      <c r="J2019" s="11">
        <v>44320</v>
      </c>
      <c r="K2019" s="16">
        <v>75</v>
      </c>
      <c r="L2019" s="10" t="s">
        <v>33</v>
      </c>
      <c r="M2019" s="10">
        <f t="shared" si="125"/>
        <v>2021</v>
      </c>
      <c r="N2019" s="10">
        <f t="shared" si="126"/>
        <v>5</v>
      </c>
      <c r="O2019" s="10" t="str">
        <f>VLOOKUP(L2019,'User input'!$D$6:$E$16,2,FALSE)</f>
        <v>Megawidget L</v>
      </c>
      <c r="P2019" s="10">
        <f>VLOOKUP(L2019,'User input'!$D$6:$G$16,3,FALSE)</f>
        <v>1.79</v>
      </c>
      <c r="Q2019" s="10">
        <f>VLOOKUP(L2019,'User input'!$D$6:$G$16,4,FALSE)</f>
        <v>24</v>
      </c>
      <c r="R2019" s="10">
        <f t="shared" si="127"/>
        <v>1800</v>
      </c>
      <c r="S2019" s="27">
        <f t="shared" si="124"/>
        <v>3222</v>
      </c>
      <c r="T2019" s="27">
        <f>IF(K2019&lt;'User input'!$I$9,'User input'!$J$8,IF(K2019&lt;'User input'!$I$10,'User input'!$J$9,IF(K2019&lt;'User input'!$I$11,'User input'!$J$10,'User input'!$J$11)))*S2019</f>
        <v>161.10000000000002</v>
      </c>
      <c r="U2019" s="27">
        <f>K2019*'User input'!$J$17+'User input'!$J$16</f>
        <v>0.5</v>
      </c>
    </row>
    <row r="2020" spans="1:21" x14ac:dyDescent="0.25">
      <c r="A2020" s="17">
        <v>2073</v>
      </c>
      <c r="B2020" s="6" t="s">
        <v>2181</v>
      </c>
      <c r="C2020" s="6" t="s">
        <v>4246</v>
      </c>
      <c r="D2020" s="6" t="s">
        <v>28</v>
      </c>
      <c r="E2020" s="6" t="s">
        <v>29</v>
      </c>
      <c r="F2020" s="15">
        <v>90</v>
      </c>
      <c r="G2020" s="6" t="s">
        <v>5712</v>
      </c>
      <c r="H2020" s="6" t="s">
        <v>1377</v>
      </c>
      <c r="I2020" s="6" t="s">
        <v>32</v>
      </c>
      <c r="J2020" s="7">
        <v>44023</v>
      </c>
      <c r="K2020" s="15">
        <v>95</v>
      </c>
      <c r="L2020" s="6" t="s">
        <v>62</v>
      </c>
      <c r="M2020" s="6">
        <f t="shared" si="125"/>
        <v>2020</v>
      </c>
      <c r="N2020" s="6">
        <f t="shared" si="126"/>
        <v>7</v>
      </c>
      <c r="O2020" s="6" t="str">
        <f>VLOOKUP(L2020,'User input'!$D$6:$E$16,2,FALSE)</f>
        <v>Ultrathing V4</v>
      </c>
      <c r="P2020" s="6">
        <f>VLOOKUP(L2020,'User input'!$D$6:$G$16,3,FALSE)</f>
        <v>3.99</v>
      </c>
      <c r="Q2020" s="6">
        <f>VLOOKUP(L2020,'User input'!$D$6:$G$16,4,FALSE)</f>
        <v>24</v>
      </c>
      <c r="R2020" s="6">
        <f t="shared" si="127"/>
        <v>2280</v>
      </c>
      <c r="S2020" s="26">
        <f t="shared" si="124"/>
        <v>9097.2000000000007</v>
      </c>
      <c r="T2020" s="26">
        <f>IF(K2020&lt;'User input'!$I$9,'User input'!$J$8,IF(K2020&lt;'User input'!$I$10,'User input'!$J$9,IF(K2020&lt;'User input'!$I$11,'User input'!$J$10,'User input'!$J$11)))*S2020</f>
        <v>454.86000000000007</v>
      </c>
      <c r="U2020" s="26">
        <f>K2020*'User input'!$J$17+'User input'!$J$16</f>
        <v>0.5</v>
      </c>
    </row>
    <row r="2021" spans="1:21" x14ac:dyDescent="0.25">
      <c r="A2021" s="17">
        <v>2075</v>
      </c>
      <c r="B2021" s="6" t="s">
        <v>4236</v>
      </c>
      <c r="C2021" s="6" t="s">
        <v>5713</v>
      </c>
      <c r="D2021" s="6" t="s">
        <v>28</v>
      </c>
      <c r="E2021" s="6" t="s">
        <v>29</v>
      </c>
      <c r="F2021" s="15">
        <v>60</v>
      </c>
      <c r="G2021" s="6" t="s">
        <v>5714</v>
      </c>
      <c r="H2021" s="6" t="s">
        <v>5715</v>
      </c>
      <c r="I2021" s="6" t="s">
        <v>93</v>
      </c>
      <c r="J2021" s="7">
        <v>44375</v>
      </c>
      <c r="K2021" s="15">
        <v>46</v>
      </c>
      <c r="L2021" s="6" t="s">
        <v>78</v>
      </c>
      <c r="M2021" s="6">
        <f t="shared" si="125"/>
        <v>2021</v>
      </c>
      <c r="N2021" s="6">
        <f t="shared" si="126"/>
        <v>6</v>
      </c>
      <c r="O2021" s="6" t="str">
        <f>VLOOKUP(L2021,'User input'!$D$6:$E$16,2,FALSE)</f>
        <v>Ultrathing V2</v>
      </c>
      <c r="P2021" s="6">
        <f>VLOOKUP(L2021,'User input'!$D$6:$G$16,3,FALSE)</f>
        <v>2.95</v>
      </c>
      <c r="Q2021" s="6">
        <f>VLOOKUP(L2021,'User input'!$D$6:$G$16,4,FALSE)</f>
        <v>20</v>
      </c>
      <c r="R2021" s="6">
        <f t="shared" si="127"/>
        <v>920</v>
      </c>
      <c r="S2021" s="26">
        <f t="shared" si="124"/>
        <v>2714</v>
      </c>
      <c r="T2021" s="26">
        <f>IF(K2021&lt;'User input'!$I$9,'User input'!$J$8,IF(K2021&lt;'User input'!$I$10,'User input'!$J$9,IF(K2021&lt;'User input'!$I$11,'User input'!$J$10,'User input'!$J$11)))*S2021</f>
        <v>81.42</v>
      </c>
      <c r="U2021" s="26">
        <f>K2021*'User input'!$J$17+'User input'!$J$16</f>
        <v>0.5</v>
      </c>
    </row>
    <row r="2022" spans="1:21" x14ac:dyDescent="0.25">
      <c r="A2022" s="18">
        <v>2076</v>
      </c>
      <c r="B2022" s="10" t="s">
        <v>5716</v>
      </c>
      <c r="C2022" s="10" t="s">
        <v>1574</v>
      </c>
      <c r="D2022" s="10" t="s">
        <v>28</v>
      </c>
      <c r="E2022" s="10" t="s">
        <v>29</v>
      </c>
      <c r="F2022" s="16">
        <v>60</v>
      </c>
      <c r="G2022" s="10" t="s">
        <v>5717</v>
      </c>
      <c r="H2022" s="10" t="s">
        <v>2762</v>
      </c>
      <c r="I2022" s="10" t="s">
        <v>32</v>
      </c>
      <c r="J2022" s="11">
        <v>43671</v>
      </c>
      <c r="K2022" s="16">
        <v>44</v>
      </c>
      <c r="L2022" s="10" t="s">
        <v>39</v>
      </c>
      <c r="M2022" s="10">
        <f t="shared" si="125"/>
        <v>2019</v>
      </c>
      <c r="N2022" s="10">
        <f t="shared" si="126"/>
        <v>7</v>
      </c>
      <c r="O2022" s="10" t="str">
        <f>VLOOKUP(L2022,'User input'!$D$6:$E$16,2,FALSE)</f>
        <v>Ultrathing V1</v>
      </c>
      <c r="P2022" s="10">
        <f>VLOOKUP(L2022,'User input'!$D$6:$G$16,3,FALSE)</f>
        <v>1.79</v>
      </c>
      <c r="Q2022" s="10">
        <f>VLOOKUP(L2022,'User input'!$D$6:$G$16,4,FALSE)</f>
        <v>17</v>
      </c>
      <c r="R2022" s="10">
        <f t="shared" si="127"/>
        <v>748</v>
      </c>
      <c r="S2022" s="27">
        <f t="shared" si="124"/>
        <v>1338.92</v>
      </c>
      <c r="T2022" s="27">
        <f>IF(K2022&lt;'User input'!$I$9,'User input'!$J$8,IF(K2022&lt;'User input'!$I$10,'User input'!$J$9,IF(K2022&lt;'User input'!$I$11,'User input'!$J$10,'User input'!$J$11)))*S2022</f>
        <v>40.1676</v>
      </c>
      <c r="U2022" s="27">
        <f>K2022*'User input'!$J$17+'User input'!$J$16</f>
        <v>0.5</v>
      </c>
    </row>
    <row r="2023" spans="1:21" x14ac:dyDescent="0.25">
      <c r="A2023" s="17">
        <v>2077</v>
      </c>
      <c r="B2023" s="6" t="s">
        <v>5718</v>
      </c>
      <c r="C2023" s="6" t="s">
        <v>2505</v>
      </c>
      <c r="D2023" s="6" t="s">
        <v>49</v>
      </c>
      <c r="E2023" s="6" t="s">
        <v>16</v>
      </c>
      <c r="F2023" s="15">
        <v>90</v>
      </c>
      <c r="G2023" s="6" t="s">
        <v>5719</v>
      </c>
      <c r="H2023" s="6" t="s">
        <v>681</v>
      </c>
      <c r="I2023" s="6" t="s">
        <v>682</v>
      </c>
      <c r="J2023" s="7">
        <v>43713</v>
      </c>
      <c r="K2023" s="15">
        <v>72</v>
      </c>
      <c r="L2023" s="6" t="s">
        <v>68</v>
      </c>
      <c r="M2023" s="6">
        <f t="shared" si="125"/>
        <v>2019</v>
      </c>
      <c r="N2023" s="6">
        <f t="shared" si="126"/>
        <v>9</v>
      </c>
      <c r="O2023" s="6" t="str">
        <f>VLOOKUP(L2023,'User input'!$D$6:$E$16,2,FALSE)</f>
        <v>Megawidget M</v>
      </c>
      <c r="P2023" s="6">
        <f>VLOOKUP(L2023,'User input'!$D$6:$G$16,3,FALSE)</f>
        <v>1.29</v>
      </c>
      <c r="Q2023" s="6">
        <f>VLOOKUP(L2023,'User input'!$D$6:$G$16,4,FALSE)</f>
        <v>24</v>
      </c>
      <c r="R2023" s="6">
        <f t="shared" si="127"/>
        <v>1728</v>
      </c>
      <c r="S2023" s="26">
        <f t="shared" si="124"/>
        <v>2229.12</v>
      </c>
      <c r="T2023" s="26">
        <f>IF(K2023&lt;'User input'!$I$9,'User input'!$J$8,IF(K2023&lt;'User input'!$I$10,'User input'!$J$9,IF(K2023&lt;'User input'!$I$11,'User input'!$J$10,'User input'!$J$11)))*S2023</f>
        <v>111.456</v>
      </c>
      <c r="U2023" s="26">
        <f>K2023*'User input'!$J$17+'User input'!$J$16</f>
        <v>0.5</v>
      </c>
    </row>
    <row r="2024" spans="1:21" x14ac:dyDescent="0.25">
      <c r="A2024" s="18">
        <v>2078</v>
      </c>
      <c r="B2024" s="10" t="s">
        <v>5720</v>
      </c>
      <c r="C2024" s="10" t="s">
        <v>5721</v>
      </c>
      <c r="D2024" s="10" t="s">
        <v>15</v>
      </c>
      <c r="E2024" s="10" t="s">
        <v>16</v>
      </c>
      <c r="F2024" s="16">
        <v>90</v>
      </c>
      <c r="G2024" s="10" t="s">
        <v>5722</v>
      </c>
      <c r="H2024" s="10" t="s">
        <v>587</v>
      </c>
      <c r="I2024" s="10" t="s">
        <v>32</v>
      </c>
      <c r="J2024" s="11">
        <v>44327</v>
      </c>
      <c r="K2024" s="16">
        <v>81</v>
      </c>
      <c r="L2024" s="10" t="s">
        <v>157</v>
      </c>
      <c r="M2024" s="10">
        <f t="shared" si="125"/>
        <v>2021</v>
      </c>
      <c r="N2024" s="10">
        <f t="shared" si="126"/>
        <v>5</v>
      </c>
      <c r="O2024" s="10" t="str">
        <f>VLOOKUP(L2024,'User input'!$D$6:$E$16,2,FALSE)</f>
        <v>Ultrathing V3</v>
      </c>
      <c r="P2024" s="10">
        <f>VLOOKUP(L2024,'User input'!$D$6:$G$16,3,FALSE)</f>
        <v>3.39</v>
      </c>
      <c r="Q2024" s="10">
        <f>VLOOKUP(L2024,'User input'!$D$6:$G$16,4,FALSE)</f>
        <v>24</v>
      </c>
      <c r="R2024" s="10">
        <f t="shared" si="127"/>
        <v>1944</v>
      </c>
      <c r="S2024" s="27">
        <f t="shared" si="124"/>
        <v>6590.16</v>
      </c>
      <c r="T2024" s="27">
        <f>IF(K2024&lt;'User input'!$I$9,'User input'!$J$8,IF(K2024&lt;'User input'!$I$10,'User input'!$J$9,IF(K2024&lt;'User input'!$I$11,'User input'!$J$10,'User input'!$J$11)))*S2024</f>
        <v>329.50800000000004</v>
      </c>
      <c r="U2024" s="27">
        <f>K2024*'User input'!$J$17+'User input'!$J$16</f>
        <v>0.5</v>
      </c>
    </row>
    <row r="2025" spans="1:21" x14ac:dyDescent="0.25">
      <c r="A2025" s="17">
        <v>2079</v>
      </c>
      <c r="B2025" s="6" t="s">
        <v>5449</v>
      </c>
      <c r="C2025" s="6" t="s">
        <v>297</v>
      </c>
      <c r="D2025" s="6" t="s">
        <v>28</v>
      </c>
      <c r="E2025" s="6" t="s">
        <v>29</v>
      </c>
      <c r="F2025" s="15">
        <v>90</v>
      </c>
      <c r="G2025" s="6" t="s">
        <v>5723</v>
      </c>
      <c r="H2025" s="6" t="s">
        <v>1822</v>
      </c>
      <c r="I2025" s="6" t="s">
        <v>32</v>
      </c>
      <c r="J2025" s="7">
        <v>43988</v>
      </c>
      <c r="K2025" s="15">
        <v>28</v>
      </c>
      <c r="L2025" s="6" t="s">
        <v>52</v>
      </c>
      <c r="M2025" s="6">
        <f t="shared" si="125"/>
        <v>2020</v>
      </c>
      <c r="N2025" s="6">
        <f t="shared" si="126"/>
        <v>6</v>
      </c>
      <c r="O2025" s="6" t="str">
        <f>VLOOKUP(L2025,'User input'!$D$6:$E$16,2,FALSE)</f>
        <v>Megawidget S</v>
      </c>
      <c r="P2025" s="6">
        <f>VLOOKUP(L2025,'User input'!$D$6:$G$16,3,FALSE)</f>
        <v>0.69</v>
      </c>
      <c r="Q2025" s="6">
        <f>VLOOKUP(L2025,'User input'!$D$6:$G$16,4,FALSE)</f>
        <v>24</v>
      </c>
      <c r="R2025" s="6">
        <f t="shared" si="127"/>
        <v>672</v>
      </c>
      <c r="S2025" s="26">
        <f t="shared" si="124"/>
        <v>463.67999999999995</v>
      </c>
      <c r="T2025" s="26">
        <f>IF(K2025&lt;'User input'!$I$9,'User input'!$J$8,IF(K2025&lt;'User input'!$I$10,'User input'!$J$9,IF(K2025&lt;'User input'!$I$11,'User input'!$J$10,'User input'!$J$11)))*S2025</f>
        <v>13.910399999999997</v>
      </c>
      <c r="U2025" s="26">
        <f>K2025*'User input'!$J$17+'User input'!$J$16</f>
        <v>0.5</v>
      </c>
    </row>
    <row r="2026" spans="1:21" x14ac:dyDescent="0.25">
      <c r="A2026" s="18">
        <v>2080</v>
      </c>
      <c r="B2026" s="10" t="s">
        <v>230</v>
      </c>
      <c r="C2026" s="10" t="s">
        <v>2125</v>
      </c>
      <c r="D2026" s="10" t="s">
        <v>28</v>
      </c>
      <c r="E2026" s="10" t="s">
        <v>29</v>
      </c>
      <c r="F2026" s="16">
        <v>30</v>
      </c>
      <c r="G2026" s="10" t="s">
        <v>5724</v>
      </c>
      <c r="H2026" s="10" t="s">
        <v>2567</v>
      </c>
      <c r="I2026" s="10" t="s">
        <v>641</v>
      </c>
      <c r="J2026" s="11">
        <v>43892</v>
      </c>
      <c r="K2026" s="16">
        <v>24</v>
      </c>
      <c r="L2026" s="10" t="s">
        <v>99</v>
      </c>
      <c r="M2026" s="10">
        <f t="shared" si="125"/>
        <v>2020</v>
      </c>
      <c r="N2026" s="10">
        <f t="shared" si="126"/>
        <v>3</v>
      </c>
      <c r="O2026" s="10" t="str">
        <f>VLOOKUP(L2026,'User input'!$D$6:$E$16,2,FALSE)</f>
        <v>Superwossname</v>
      </c>
      <c r="P2026" s="10">
        <f>VLOOKUP(L2026,'User input'!$D$6:$G$16,3,FALSE)</f>
        <v>3.49</v>
      </c>
      <c r="Q2026" s="10">
        <f>VLOOKUP(L2026,'User input'!$D$6:$G$16,4,FALSE)</f>
        <v>20</v>
      </c>
      <c r="R2026" s="10">
        <f t="shared" si="127"/>
        <v>480</v>
      </c>
      <c r="S2026" s="27">
        <f t="shared" si="124"/>
        <v>1675.2</v>
      </c>
      <c r="T2026" s="27">
        <f>IF(K2026&lt;'User input'!$I$9,'User input'!$J$8,IF(K2026&lt;'User input'!$I$10,'User input'!$J$9,IF(K2026&lt;'User input'!$I$11,'User input'!$J$10,'User input'!$J$11)))*S2026</f>
        <v>50.256</v>
      </c>
      <c r="U2026" s="27">
        <f>K2026*'User input'!$J$17+'User input'!$J$16</f>
        <v>0.5</v>
      </c>
    </row>
    <row r="2027" spans="1:21" x14ac:dyDescent="0.25">
      <c r="A2027" s="17">
        <v>2081</v>
      </c>
      <c r="B2027" s="6" t="s">
        <v>5725</v>
      </c>
      <c r="C2027" s="6" t="s">
        <v>524</v>
      </c>
      <c r="D2027" s="6" t="s">
        <v>41</v>
      </c>
      <c r="E2027" s="6" t="s">
        <v>16</v>
      </c>
      <c r="F2027" s="15">
        <v>60</v>
      </c>
      <c r="G2027" s="6" t="s">
        <v>5726</v>
      </c>
      <c r="H2027" s="6" t="s">
        <v>5727</v>
      </c>
      <c r="I2027" s="6" t="s">
        <v>122</v>
      </c>
      <c r="J2027" s="7">
        <v>43777</v>
      </c>
      <c r="K2027" s="15">
        <v>20</v>
      </c>
      <c r="L2027" s="6" t="s">
        <v>52</v>
      </c>
      <c r="M2027" s="6">
        <f t="shared" si="125"/>
        <v>2019</v>
      </c>
      <c r="N2027" s="6">
        <f t="shared" si="126"/>
        <v>11</v>
      </c>
      <c r="O2027" s="6" t="str">
        <f>VLOOKUP(L2027,'User input'!$D$6:$E$16,2,FALSE)</f>
        <v>Megawidget S</v>
      </c>
      <c r="P2027" s="6">
        <f>VLOOKUP(L2027,'User input'!$D$6:$G$16,3,FALSE)</f>
        <v>0.69</v>
      </c>
      <c r="Q2027" s="6">
        <f>VLOOKUP(L2027,'User input'!$D$6:$G$16,4,FALSE)</f>
        <v>24</v>
      </c>
      <c r="R2027" s="6">
        <f t="shared" si="127"/>
        <v>480</v>
      </c>
      <c r="S2027" s="26">
        <f t="shared" si="124"/>
        <v>331.2</v>
      </c>
      <c r="T2027" s="26">
        <f>IF(K2027&lt;'User input'!$I$9,'User input'!$J$8,IF(K2027&lt;'User input'!$I$10,'User input'!$J$9,IF(K2027&lt;'User input'!$I$11,'User input'!$J$10,'User input'!$J$11)))*S2027</f>
        <v>9.9359999999999999</v>
      </c>
      <c r="U2027" s="26">
        <f>K2027*'User input'!$J$17+'User input'!$J$16</f>
        <v>0.5</v>
      </c>
    </row>
    <row r="2028" spans="1:21" x14ac:dyDescent="0.25">
      <c r="A2028" s="18">
        <v>2082</v>
      </c>
      <c r="B2028" s="10" t="s">
        <v>5728</v>
      </c>
      <c r="C2028" s="10" t="s">
        <v>1496</v>
      </c>
      <c r="D2028" s="10" t="s">
        <v>28</v>
      </c>
      <c r="E2028" s="10" t="s">
        <v>29</v>
      </c>
      <c r="F2028" s="16">
        <v>90</v>
      </c>
      <c r="G2028" s="10" t="s">
        <v>5729</v>
      </c>
      <c r="H2028" s="10" t="s">
        <v>5730</v>
      </c>
      <c r="I2028" s="10" t="s">
        <v>176</v>
      </c>
      <c r="J2028" s="11">
        <v>43895</v>
      </c>
      <c r="K2028" s="16">
        <v>12</v>
      </c>
      <c r="L2028" s="10" t="s">
        <v>99</v>
      </c>
      <c r="M2028" s="10">
        <f t="shared" si="125"/>
        <v>2020</v>
      </c>
      <c r="N2028" s="10">
        <f t="shared" si="126"/>
        <v>3</v>
      </c>
      <c r="O2028" s="10" t="str">
        <f>VLOOKUP(L2028,'User input'!$D$6:$E$16,2,FALSE)</f>
        <v>Superwossname</v>
      </c>
      <c r="P2028" s="10">
        <f>VLOOKUP(L2028,'User input'!$D$6:$G$16,3,FALSE)</f>
        <v>3.49</v>
      </c>
      <c r="Q2028" s="10">
        <f>VLOOKUP(L2028,'User input'!$D$6:$G$16,4,FALSE)</f>
        <v>20</v>
      </c>
      <c r="R2028" s="10">
        <f t="shared" si="127"/>
        <v>240</v>
      </c>
      <c r="S2028" s="27">
        <f t="shared" si="124"/>
        <v>837.6</v>
      </c>
      <c r="T2028" s="27">
        <f>IF(K2028&lt;'User input'!$I$9,'User input'!$J$8,IF(K2028&lt;'User input'!$I$10,'User input'!$J$9,IF(K2028&lt;'User input'!$I$11,'User input'!$J$10,'User input'!$J$11)))*S2028</f>
        <v>0</v>
      </c>
      <c r="U2028" s="27">
        <f>K2028*'User input'!$J$17+'User input'!$J$16</f>
        <v>0.5</v>
      </c>
    </row>
    <row r="2029" spans="1:21" x14ac:dyDescent="0.25">
      <c r="A2029" s="17">
        <v>2083</v>
      </c>
      <c r="B2029" s="6" t="s">
        <v>5731</v>
      </c>
      <c r="C2029" s="6" t="s">
        <v>2787</v>
      </c>
      <c r="D2029" s="6" t="s">
        <v>15</v>
      </c>
      <c r="E2029" s="6" t="s">
        <v>16</v>
      </c>
      <c r="F2029" s="15">
        <v>30</v>
      </c>
      <c r="G2029" s="6" t="s">
        <v>5732</v>
      </c>
      <c r="H2029" s="6" t="s">
        <v>810</v>
      </c>
      <c r="I2029" s="6" t="s">
        <v>122</v>
      </c>
      <c r="J2029" s="7">
        <v>43467</v>
      </c>
      <c r="K2029" s="15">
        <v>12</v>
      </c>
      <c r="L2029" s="6" t="s">
        <v>99</v>
      </c>
      <c r="M2029" s="6">
        <f t="shared" si="125"/>
        <v>2019</v>
      </c>
      <c r="N2029" s="6">
        <f t="shared" si="126"/>
        <v>1</v>
      </c>
      <c r="O2029" s="6" t="str">
        <f>VLOOKUP(L2029,'User input'!$D$6:$E$16,2,FALSE)</f>
        <v>Superwossname</v>
      </c>
      <c r="P2029" s="6">
        <f>VLOOKUP(L2029,'User input'!$D$6:$G$16,3,FALSE)</f>
        <v>3.49</v>
      </c>
      <c r="Q2029" s="6">
        <f>VLOOKUP(L2029,'User input'!$D$6:$G$16,4,FALSE)</f>
        <v>20</v>
      </c>
      <c r="R2029" s="6">
        <f t="shared" si="127"/>
        <v>240</v>
      </c>
      <c r="S2029" s="26">
        <f t="shared" si="124"/>
        <v>837.6</v>
      </c>
      <c r="T2029" s="26">
        <f>IF(K2029&lt;'User input'!$I$9,'User input'!$J$8,IF(K2029&lt;'User input'!$I$10,'User input'!$J$9,IF(K2029&lt;'User input'!$I$11,'User input'!$J$10,'User input'!$J$11)))*S2029</f>
        <v>0</v>
      </c>
      <c r="U2029" s="26">
        <f>K2029*'User input'!$J$17+'User input'!$J$16</f>
        <v>0.5</v>
      </c>
    </row>
    <row r="2030" spans="1:21" x14ac:dyDescent="0.25">
      <c r="A2030" s="18">
        <v>2084</v>
      </c>
      <c r="B2030" s="10" t="s">
        <v>2290</v>
      </c>
      <c r="C2030" s="10" t="s">
        <v>2259</v>
      </c>
      <c r="D2030" s="10" t="s">
        <v>28</v>
      </c>
      <c r="E2030" s="10" t="s">
        <v>29</v>
      </c>
      <c r="F2030" s="16">
        <v>90</v>
      </c>
      <c r="G2030" s="10" t="s">
        <v>5733</v>
      </c>
      <c r="H2030" s="10" t="s">
        <v>3090</v>
      </c>
      <c r="I2030" s="10" t="s">
        <v>32</v>
      </c>
      <c r="J2030" s="11">
        <v>44123</v>
      </c>
      <c r="K2030" s="16">
        <v>30</v>
      </c>
      <c r="L2030" s="10" t="s">
        <v>62</v>
      </c>
      <c r="M2030" s="10">
        <f t="shared" si="125"/>
        <v>2020</v>
      </c>
      <c r="N2030" s="10">
        <f t="shared" si="126"/>
        <v>10</v>
      </c>
      <c r="O2030" s="10" t="str">
        <f>VLOOKUP(L2030,'User input'!$D$6:$E$16,2,FALSE)</f>
        <v>Ultrathing V4</v>
      </c>
      <c r="P2030" s="10">
        <f>VLOOKUP(L2030,'User input'!$D$6:$G$16,3,FALSE)</f>
        <v>3.99</v>
      </c>
      <c r="Q2030" s="10">
        <f>VLOOKUP(L2030,'User input'!$D$6:$G$16,4,FALSE)</f>
        <v>24</v>
      </c>
      <c r="R2030" s="10">
        <f t="shared" si="127"/>
        <v>720</v>
      </c>
      <c r="S2030" s="27">
        <f t="shared" si="124"/>
        <v>2872.8</v>
      </c>
      <c r="T2030" s="27">
        <f>IF(K2030&lt;'User input'!$I$9,'User input'!$J$8,IF(K2030&lt;'User input'!$I$10,'User input'!$J$9,IF(K2030&lt;'User input'!$I$11,'User input'!$J$10,'User input'!$J$11)))*S2030</f>
        <v>86.183999999999997</v>
      </c>
      <c r="U2030" s="27">
        <f>K2030*'User input'!$J$17+'User input'!$J$16</f>
        <v>0.5</v>
      </c>
    </row>
    <row r="2031" spans="1:21" x14ac:dyDescent="0.25">
      <c r="A2031" s="17">
        <v>2085</v>
      </c>
      <c r="B2031" s="6" t="s">
        <v>5734</v>
      </c>
      <c r="C2031" s="6" t="s">
        <v>5735</v>
      </c>
      <c r="D2031" s="6" t="s">
        <v>28</v>
      </c>
      <c r="E2031" s="6" t="s">
        <v>29</v>
      </c>
      <c r="F2031" s="15">
        <v>90</v>
      </c>
      <c r="G2031" s="6" t="s">
        <v>5736</v>
      </c>
      <c r="H2031" s="6" t="s">
        <v>5737</v>
      </c>
      <c r="I2031" s="6" t="s">
        <v>32</v>
      </c>
      <c r="J2031" s="7">
        <v>44368</v>
      </c>
      <c r="K2031" s="15">
        <v>65</v>
      </c>
      <c r="L2031" s="6" t="s">
        <v>33</v>
      </c>
      <c r="M2031" s="6">
        <f t="shared" si="125"/>
        <v>2021</v>
      </c>
      <c r="N2031" s="6">
        <f t="shared" si="126"/>
        <v>6</v>
      </c>
      <c r="O2031" s="6" t="str">
        <f>VLOOKUP(L2031,'User input'!$D$6:$E$16,2,FALSE)</f>
        <v>Megawidget L</v>
      </c>
      <c r="P2031" s="6">
        <f>VLOOKUP(L2031,'User input'!$D$6:$G$16,3,FALSE)</f>
        <v>1.79</v>
      </c>
      <c r="Q2031" s="6">
        <f>VLOOKUP(L2031,'User input'!$D$6:$G$16,4,FALSE)</f>
        <v>24</v>
      </c>
      <c r="R2031" s="6">
        <f t="shared" si="127"/>
        <v>1560</v>
      </c>
      <c r="S2031" s="26">
        <f t="shared" si="124"/>
        <v>2792.4</v>
      </c>
      <c r="T2031" s="26">
        <f>IF(K2031&lt;'User input'!$I$9,'User input'!$J$8,IF(K2031&lt;'User input'!$I$10,'User input'!$J$9,IF(K2031&lt;'User input'!$I$11,'User input'!$J$10,'User input'!$J$11)))*S2031</f>
        <v>139.62</v>
      </c>
      <c r="U2031" s="26">
        <f>K2031*'User input'!$J$17+'User input'!$J$16</f>
        <v>0.5</v>
      </c>
    </row>
    <row r="2032" spans="1:21" x14ac:dyDescent="0.25">
      <c r="A2032" s="18">
        <v>2086</v>
      </c>
      <c r="B2032" s="10" t="s">
        <v>5738</v>
      </c>
      <c r="C2032" s="10" t="s">
        <v>1768</v>
      </c>
      <c r="D2032" s="10" t="s">
        <v>49</v>
      </c>
      <c r="E2032" s="10" t="s">
        <v>16</v>
      </c>
      <c r="F2032" s="16">
        <v>90</v>
      </c>
      <c r="G2032" s="10" t="s">
        <v>5739</v>
      </c>
      <c r="H2032" s="10" t="s">
        <v>1331</v>
      </c>
      <c r="I2032" s="10" t="s">
        <v>127</v>
      </c>
      <c r="J2032" s="11">
        <v>44183</v>
      </c>
      <c r="K2032" s="16">
        <v>78</v>
      </c>
      <c r="L2032" s="10" t="s">
        <v>157</v>
      </c>
      <c r="M2032" s="10">
        <f t="shared" si="125"/>
        <v>2020</v>
      </c>
      <c r="N2032" s="10">
        <f t="shared" si="126"/>
        <v>12</v>
      </c>
      <c r="O2032" s="10" t="str">
        <f>VLOOKUP(L2032,'User input'!$D$6:$E$16,2,FALSE)</f>
        <v>Ultrathing V3</v>
      </c>
      <c r="P2032" s="10">
        <f>VLOOKUP(L2032,'User input'!$D$6:$G$16,3,FALSE)</f>
        <v>3.39</v>
      </c>
      <c r="Q2032" s="10">
        <f>VLOOKUP(L2032,'User input'!$D$6:$G$16,4,FALSE)</f>
        <v>24</v>
      </c>
      <c r="R2032" s="10">
        <f t="shared" si="127"/>
        <v>1872</v>
      </c>
      <c r="S2032" s="27">
        <f t="shared" si="124"/>
        <v>6346.08</v>
      </c>
      <c r="T2032" s="27">
        <f>IF(K2032&lt;'User input'!$I$9,'User input'!$J$8,IF(K2032&lt;'User input'!$I$10,'User input'!$J$9,IF(K2032&lt;'User input'!$I$11,'User input'!$J$10,'User input'!$J$11)))*S2032</f>
        <v>317.30400000000003</v>
      </c>
      <c r="U2032" s="27">
        <f>K2032*'User input'!$J$17+'User input'!$J$16</f>
        <v>0.5</v>
      </c>
    </row>
    <row r="2033" spans="1:21" x14ac:dyDescent="0.25">
      <c r="A2033" s="17">
        <v>2087</v>
      </c>
      <c r="B2033" s="6" t="s">
        <v>4947</v>
      </c>
      <c r="C2033" s="6" t="s">
        <v>3871</v>
      </c>
      <c r="D2033" s="6" t="s">
        <v>28</v>
      </c>
      <c r="E2033" s="6" t="s">
        <v>29</v>
      </c>
      <c r="F2033" s="15">
        <v>60</v>
      </c>
      <c r="G2033" s="6" t="s">
        <v>5740</v>
      </c>
      <c r="H2033" s="6" t="s">
        <v>2230</v>
      </c>
      <c r="I2033" s="6" t="s">
        <v>32</v>
      </c>
      <c r="J2033" s="7">
        <v>43939</v>
      </c>
      <c r="K2033" s="15">
        <v>25</v>
      </c>
      <c r="L2033" s="6" t="s">
        <v>68</v>
      </c>
      <c r="M2033" s="6">
        <f t="shared" si="125"/>
        <v>2020</v>
      </c>
      <c r="N2033" s="6">
        <f t="shared" si="126"/>
        <v>4</v>
      </c>
      <c r="O2033" s="6" t="str">
        <f>VLOOKUP(L2033,'User input'!$D$6:$E$16,2,FALSE)</f>
        <v>Megawidget M</v>
      </c>
      <c r="P2033" s="6">
        <f>VLOOKUP(L2033,'User input'!$D$6:$G$16,3,FALSE)</f>
        <v>1.29</v>
      </c>
      <c r="Q2033" s="6">
        <f>VLOOKUP(L2033,'User input'!$D$6:$G$16,4,FALSE)</f>
        <v>24</v>
      </c>
      <c r="R2033" s="6">
        <f t="shared" si="127"/>
        <v>600</v>
      </c>
      <c r="S2033" s="26">
        <f t="shared" si="124"/>
        <v>774</v>
      </c>
      <c r="T2033" s="26">
        <f>IF(K2033&lt;'User input'!$I$9,'User input'!$J$8,IF(K2033&lt;'User input'!$I$10,'User input'!$J$9,IF(K2033&lt;'User input'!$I$11,'User input'!$J$10,'User input'!$J$11)))*S2033</f>
        <v>23.22</v>
      </c>
      <c r="U2033" s="26">
        <f>K2033*'User input'!$J$17+'User input'!$J$16</f>
        <v>0.5</v>
      </c>
    </row>
    <row r="2034" spans="1:21" x14ac:dyDescent="0.25">
      <c r="A2034" s="18">
        <v>2088</v>
      </c>
      <c r="B2034" s="10" t="s">
        <v>5741</v>
      </c>
      <c r="C2034" s="10" t="s">
        <v>2565</v>
      </c>
      <c r="D2034" s="10" t="s">
        <v>41</v>
      </c>
      <c r="E2034" s="10" t="s">
        <v>16</v>
      </c>
      <c r="F2034" s="16">
        <v>30</v>
      </c>
      <c r="G2034" s="10" t="s">
        <v>10388</v>
      </c>
      <c r="H2034" s="10" t="s">
        <v>1279</v>
      </c>
      <c r="I2034" s="10" t="s">
        <v>32</v>
      </c>
      <c r="J2034" s="11">
        <v>44345</v>
      </c>
      <c r="K2034" s="16">
        <v>50</v>
      </c>
      <c r="L2034" s="10" t="s">
        <v>44</v>
      </c>
      <c r="M2034" s="10">
        <f t="shared" si="125"/>
        <v>2021</v>
      </c>
      <c r="N2034" s="10">
        <f t="shared" si="126"/>
        <v>5</v>
      </c>
      <c r="O2034" s="10" t="str">
        <f>VLOOKUP(L2034,'User input'!$D$6:$E$16,2,FALSE)</f>
        <v>Gigastuff</v>
      </c>
      <c r="P2034" s="10">
        <f>VLOOKUP(L2034,'User input'!$D$6:$G$16,3,FALSE)</f>
        <v>1.89</v>
      </c>
      <c r="Q2034" s="10">
        <f>VLOOKUP(L2034,'User input'!$D$6:$G$16,4,FALSE)</f>
        <v>18</v>
      </c>
      <c r="R2034" s="10">
        <f t="shared" si="127"/>
        <v>900</v>
      </c>
      <c r="S2034" s="27">
        <f t="shared" si="124"/>
        <v>1701</v>
      </c>
      <c r="T2034" s="27">
        <f>IF(K2034&lt;'User input'!$I$9,'User input'!$J$8,IF(K2034&lt;'User input'!$I$10,'User input'!$J$9,IF(K2034&lt;'User input'!$I$11,'User input'!$J$10,'User input'!$J$11)))*S2034</f>
        <v>85.050000000000011</v>
      </c>
      <c r="U2034" s="27">
        <f>K2034*'User input'!$J$17+'User input'!$J$16</f>
        <v>0.5</v>
      </c>
    </row>
    <row r="2035" spans="1:21" x14ac:dyDescent="0.25">
      <c r="A2035" s="17">
        <v>2089</v>
      </c>
      <c r="B2035" s="6" t="s">
        <v>484</v>
      </c>
      <c r="C2035" s="6" t="s">
        <v>5743</v>
      </c>
      <c r="D2035" s="6" t="s">
        <v>49</v>
      </c>
      <c r="E2035" s="6" t="s">
        <v>16</v>
      </c>
      <c r="F2035" s="15">
        <v>60</v>
      </c>
      <c r="G2035" s="6" t="s">
        <v>5744</v>
      </c>
      <c r="H2035" s="6" t="s">
        <v>615</v>
      </c>
      <c r="I2035" s="6" t="s">
        <v>185</v>
      </c>
      <c r="J2035" s="7">
        <v>43588</v>
      </c>
      <c r="K2035" s="15">
        <v>18</v>
      </c>
      <c r="L2035" s="6" t="s">
        <v>20</v>
      </c>
      <c r="M2035" s="6">
        <f t="shared" si="125"/>
        <v>2019</v>
      </c>
      <c r="N2035" s="6">
        <f t="shared" si="126"/>
        <v>5</v>
      </c>
      <c r="O2035" s="6" t="str">
        <f>VLOOKUP(L2035,'User input'!$D$6:$E$16,2,FALSE)</f>
        <v>Hyperwotsit</v>
      </c>
      <c r="P2035" s="6">
        <f>VLOOKUP(L2035,'User input'!$D$6:$G$16,3,FALSE)</f>
        <v>2.0099999999999998</v>
      </c>
      <c r="Q2035" s="6">
        <f>VLOOKUP(L2035,'User input'!$D$6:$G$16,4,FALSE)</f>
        <v>20</v>
      </c>
      <c r="R2035" s="6">
        <f t="shared" si="127"/>
        <v>360</v>
      </c>
      <c r="S2035" s="26">
        <f t="shared" si="124"/>
        <v>723.59999999999991</v>
      </c>
      <c r="T2035" s="26">
        <f>IF(K2035&lt;'User input'!$I$9,'User input'!$J$8,IF(K2035&lt;'User input'!$I$10,'User input'!$J$9,IF(K2035&lt;'User input'!$I$11,'User input'!$J$10,'User input'!$J$11)))*S2035</f>
        <v>0</v>
      </c>
      <c r="U2035" s="26">
        <f>K2035*'User input'!$J$17+'User input'!$J$16</f>
        <v>0.5</v>
      </c>
    </row>
    <row r="2036" spans="1:21" x14ac:dyDescent="0.25">
      <c r="A2036" s="18">
        <v>2090</v>
      </c>
      <c r="B2036" s="10" t="s">
        <v>5745</v>
      </c>
      <c r="C2036" s="10" t="s">
        <v>1623</v>
      </c>
      <c r="D2036" s="10" t="s">
        <v>28</v>
      </c>
      <c r="E2036" s="10" t="s">
        <v>29</v>
      </c>
      <c r="F2036" s="16">
        <v>90</v>
      </c>
      <c r="G2036" s="10" t="s">
        <v>5744</v>
      </c>
      <c r="H2036" s="10" t="s">
        <v>1201</v>
      </c>
      <c r="I2036" s="10" t="s">
        <v>291</v>
      </c>
      <c r="J2036" s="11">
        <v>43755</v>
      </c>
      <c r="K2036" s="16">
        <v>44</v>
      </c>
      <c r="L2036" s="10" t="s">
        <v>68</v>
      </c>
      <c r="M2036" s="10">
        <f t="shared" si="125"/>
        <v>2019</v>
      </c>
      <c r="N2036" s="10">
        <f t="shared" si="126"/>
        <v>10</v>
      </c>
      <c r="O2036" s="10" t="str">
        <f>VLOOKUP(L2036,'User input'!$D$6:$E$16,2,FALSE)</f>
        <v>Megawidget M</v>
      </c>
      <c r="P2036" s="10">
        <f>VLOOKUP(L2036,'User input'!$D$6:$G$16,3,FALSE)</f>
        <v>1.29</v>
      </c>
      <c r="Q2036" s="10">
        <f>VLOOKUP(L2036,'User input'!$D$6:$G$16,4,FALSE)</f>
        <v>24</v>
      </c>
      <c r="R2036" s="10">
        <f t="shared" si="127"/>
        <v>1056</v>
      </c>
      <c r="S2036" s="27">
        <f t="shared" si="124"/>
        <v>1362.24</v>
      </c>
      <c r="T2036" s="27">
        <f>IF(K2036&lt;'User input'!$I$9,'User input'!$J$8,IF(K2036&lt;'User input'!$I$10,'User input'!$J$9,IF(K2036&lt;'User input'!$I$11,'User input'!$J$10,'User input'!$J$11)))*S2036</f>
        <v>40.867199999999997</v>
      </c>
      <c r="U2036" s="27">
        <f>K2036*'User input'!$J$17+'User input'!$J$16</f>
        <v>0.5</v>
      </c>
    </row>
    <row r="2037" spans="1:21" x14ac:dyDescent="0.25">
      <c r="A2037" s="17">
        <v>2091</v>
      </c>
      <c r="B2037" s="6" t="s">
        <v>1433</v>
      </c>
      <c r="C2037" s="6" t="s">
        <v>672</v>
      </c>
      <c r="D2037" s="6" t="s">
        <v>15</v>
      </c>
      <c r="E2037" s="6" t="s">
        <v>16</v>
      </c>
      <c r="F2037" s="15">
        <v>30</v>
      </c>
      <c r="G2037" s="6" t="s">
        <v>5746</v>
      </c>
      <c r="H2037" s="6" t="s">
        <v>3690</v>
      </c>
      <c r="I2037" s="6" t="s">
        <v>25</v>
      </c>
      <c r="J2037" s="7">
        <v>44315</v>
      </c>
      <c r="K2037" s="15">
        <v>11</v>
      </c>
      <c r="L2037" s="6" t="s">
        <v>33</v>
      </c>
      <c r="M2037" s="6">
        <f t="shared" si="125"/>
        <v>2021</v>
      </c>
      <c r="N2037" s="6">
        <f t="shared" si="126"/>
        <v>4</v>
      </c>
      <c r="O2037" s="6" t="str">
        <f>VLOOKUP(L2037,'User input'!$D$6:$E$16,2,FALSE)</f>
        <v>Megawidget L</v>
      </c>
      <c r="P2037" s="6">
        <f>VLOOKUP(L2037,'User input'!$D$6:$G$16,3,FALSE)</f>
        <v>1.79</v>
      </c>
      <c r="Q2037" s="6">
        <f>VLOOKUP(L2037,'User input'!$D$6:$G$16,4,FALSE)</f>
        <v>24</v>
      </c>
      <c r="R2037" s="6">
        <f t="shared" si="127"/>
        <v>264</v>
      </c>
      <c r="S2037" s="26">
        <f t="shared" si="124"/>
        <v>472.56</v>
      </c>
      <c r="T2037" s="26">
        <f>IF(K2037&lt;'User input'!$I$9,'User input'!$J$8,IF(K2037&lt;'User input'!$I$10,'User input'!$J$9,IF(K2037&lt;'User input'!$I$11,'User input'!$J$10,'User input'!$J$11)))*S2037</f>
        <v>0</v>
      </c>
      <c r="U2037" s="26">
        <f>K2037*'User input'!$J$17+'User input'!$J$16</f>
        <v>0.5</v>
      </c>
    </row>
    <row r="2038" spans="1:21" x14ac:dyDescent="0.25">
      <c r="A2038" s="18">
        <v>2092</v>
      </c>
      <c r="B2038" s="10" t="s">
        <v>5747</v>
      </c>
      <c r="C2038" s="10" t="s">
        <v>5571</v>
      </c>
      <c r="D2038" s="10" t="s">
        <v>49</v>
      </c>
      <c r="E2038" s="10" t="s">
        <v>16</v>
      </c>
      <c r="F2038" s="16">
        <v>30</v>
      </c>
      <c r="G2038" s="10" t="s">
        <v>5748</v>
      </c>
      <c r="H2038" s="10" t="s">
        <v>3658</v>
      </c>
      <c r="I2038" s="10" t="s">
        <v>3659</v>
      </c>
      <c r="J2038" s="11">
        <v>43794</v>
      </c>
      <c r="K2038" s="16">
        <v>31</v>
      </c>
      <c r="L2038" s="10" t="s">
        <v>62</v>
      </c>
      <c r="M2038" s="10">
        <f t="shared" si="125"/>
        <v>2019</v>
      </c>
      <c r="N2038" s="10">
        <f t="shared" si="126"/>
        <v>11</v>
      </c>
      <c r="O2038" s="10" t="str">
        <f>VLOOKUP(L2038,'User input'!$D$6:$E$16,2,FALSE)</f>
        <v>Ultrathing V4</v>
      </c>
      <c r="P2038" s="10">
        <f>VLOOKUP(L2038,'User input'!$D$6:$G$16,3,FALSE)</f>
        <v>3.99</v>
      </c>
      <c r="Q2038" s="10">
        <f>VLOOKUP(L2038,'User input'!$D$6:$G$16,4,FALSE)</f>
        <v>24</v>
      </c>
      <c r="R2038" s="10">
        <f t="shared" si="127"/>
        <v>744</v>
      </c>
      <c r="S2038" s="27">
        <f t="shared" si="124"/>
        <v>2968.56</v>
      </c>
      <c r="T2038" s="27">
        <f>IF(K2038&lt;'User input'!$I$9,'User input'!$J$8,IF(K2038&lt;'User input'!$I$10,'User input'!$J$9,IF(K2038&lt;'User input'!$I$11,'User input'!$J$10,'User input'!$J$11)))*S2038</f>
        <v>89.056799999999996</v>
      </c>
      <c r="U2038" s="27">
        <f>K2038*'User input'!$J$17+'User input'!$J$16</f>
        <v>0.5</v>
      </c>
    </row>
    <row r="2039" spans="1:21" x14ac:dyDescent="0.25">
      <c r="A2039" s="17">
        <v>2093</v>
      </c>
      <c r="B2039" s="6" t="s">
        <v>2813</v>
      </c>
      <c r="C2039" s="6" t="s">
        <v>2193</v>
      </c>
      <c r="D2039" s="6" t="s">
        <v>28</v>
      </c>
      <c r="E2039" s="6" t="s">
        <v>29</v>
      </c>
      <c r="F2039" s="15">
        <v>30</v>
      </c>
      <c r="G2039" s="6" t="s">
        <v>5749</v>
      </c>
      <c r="H2039" s="6" t="s">
        <v>686</v>
      </c>
      <c r="I2039" s="6" t="s">
        <v>32</v>
      </c>
      <c r="J2039" s="7">
        <v>43703</v>
      </c>
      <c r="K2039" s="15">
        <v>57</v>
      </c>
      <c r="L2039" s="6" t="s">
        <v>62</v>
      </c>
      <c r="M2039" s="6">
        <f t="shared" si="125"/>
        <v>2019</v>
      </c>
      <c r="N2039" s="6">
        <f t="shared" si="126"/>
        <v>8</v>
      </c>
      <c r="O2039" s="6" t="str">
        <f>VLOOKUP(L2039,'User input'!$D$6:$E$16,2,FALSE)</f>
        <v>Ultrathing V4</v>
      </c>
      <c r="P2039" s="6">
        <f>VLOOKUP(L2039,'User input'!$D$6:$G$16,3,FALSE)</f>
        <v>3.99</v>
      </c>
      <c r="Q2039" s="6">
        <f>VLOOKUP(L2039,'User input'!$D$6:$G$16,4,FALSE)</f>
        <v>24</v>
      </c>
      <c r="R2039" s="6">
        <f t="shared" si="127"/>
        <v>1368</v>
      </c>
      <c r="S2039" s="26">
        <f t="shared" si="124"/>
        <v>5458.3200000000006</v>
      </c>
      <c r="T2039" s="26">
        <f>IF(K2039&lt;'User input'!$I$9,'User input'!$J$8,IF(K2039&lt;'User input'!$I$10,'User input'!$J$9,IF(K2039&lt;'User input'!$I$11,'User input'!$J$10,'User input'!$J$11)))*S2039</f>
        <v>272.91600000000005</v>
      </c>
      <c r="U2039" s="26">
        <f>K2039*'User input'!$J$17+'User input'!$J$16</f>
        <v>0.5</v>
      </c>
    </row>
    <row r="2040" spans="1:21" x14ac:dyDescent="0.25">
      <c r="A2040" s="18">
        <v>2094</v>
      </c>
      <c r="B2040" s="10" t="s">
        <v>652</v>
      </c>
      <c r="C2040" s="10" t="s">
        <v>4273</v>
      </c>
      <c r="D2040" s="10" t="s">
        <v>15</v>
      </c>
      <c r="E2040" s="10" t="s">
        <v>16</v>
      </c>
      <c r="F2040" s="16">
        <v>30</v>
      </c>
      <c r="G2040" s="10" t="s">
        <v>5750</v>
      </c>
      <c r="H2040" s="10" t="s">
        <v>1120</v>
      </c>
      <c r="I2040" s="10" t="s">
        <v>1121</v>
      </c>
      <c r="J2040" s="11">
        <v>44044</v>
      </c>
      <c r="K2040" s="16">
        <v>16</v>
      </c>
      <c r="L2040" s="10" t="s">
        <v>33</v>
      </c>
      <c r="M2040" s="10">
        <f t="shared" si="125"/>
        <v>2020</v>
      </c>
      <c r="N2040" s="10">
        <f t="shared" si="126"/>
        <v>8</v>
      </c>
      <c r="O2040" s="10" t="str">
        <f>VLOOKUP(L2040,'User input'!$D$6:$E$16,2,FALSE)</f>
        <v>Megawidget L</v>
      </c>
      <c r="P2040" s="10">
        <f>VLOOKUP(L2040,'User input'!$D$6:$G$16,3,FALSE)</f>
        <v>1.79</v>
      </c>
      <c r="Q2040" s="10">
        <f>VLOOKUP(L2040,'User input'!$D$6:$G$16,4,FALSE)</f>
        <v>24</v>
      </c>
      <c r="R2040" s="10">
        <f t="shared" si="127"/>
        <v>384</v>
      </c>
      <c r="S2040" s="27">
        <f t="shared" si="124"/>
        <v>687.36</v>
      </c>
      <c r="T2040" s="27">
        <f>IF(K2040&lt;'User input'!$I$9,'User input'!$J$8,IF(K2040&lt;'User input'!$I$10,'User input'!$J$9,IF(K2040&lt;'User input'!$I$11,'User input'!$J$10,'User input'!$J$11)))*S2040</f>
        <v>0</v>
      </c>
      <c r="U2040" s="27">
        <f>K2040*'User input'!$J$17+'User input'!$J$16</f>
        <v>0.5</v>
      </c>
    </row>
    <row r="2041" spans="1:21" x14ac:dyDescent="0.25">
      <c r="A2041" s="17">
        <v>2095</v>
      </c>
      <c r="B2041" s="6" t="s">
        <v>5751</v>
      </c>
      <c r="C2041" s="6" t="s">
        <v>2200</v>
      </c>
      <c r="D2041" s="6" t="s">
        <v>28</v>
      </c>
      <c r="E2041" s="6" t="s">
        <v>29</v>
      </c>
      <c r="F2041" s="15">
        <v>90</v>
      </c>
      <c r="G2041" s="6" t="s">
        <v>10389</v>
      </c>
      <c r="H2041" s="6" t="s">
        <v>136</v>
      </c>
      <c r="I2041" s="6" t="s">
        <v>291</v>
      </c>
      <c r="J2041" s="7">
        <v>43941</v>
      </c>
      <c r="K2041" s="15">
        <v>79</v>
      </c>
      <c r="L2041" s="6" t="s">
        <v>78</v>
      </c>
      <c r="M2041" s="6">
        <f t="shared" si="125"/>
        <v>2020</v>
      </c>
      <c r="N2041" s="6">
        <f t="shared" si="126"/>
        <v>4</v>
      </c>
      <c r="O2041" s="6" t="str">
        <f>VLOOKUP(L2041,'User input'!$D$6:$E$16,2,FALSE)</f>
        <v>Ultrathing V2</v>
      </c>
      <c r="P2041" s="6">
        <f>VLOOKUP(L2041,'User input'!$D$6:$G$16,3,FALSE)</f>
        <v>2.95</v>
      </c>
      <c r="Q2041" s="6">
        <f>VLOOKUP(L2041,'User input'!$D$6:$G$16,4,FALSE)</f>
        <v>20</v>
      </c>
      <c r="R2041" s="6">
        <f t="shared" si="127"/>
        <v>1580</v>
      </c>
      <c r="S2041" s="26">
        <f t="shared" si="124"/>
        <v>4661</v>
      </c>
      <c r="T2041" s="26">
        <f>IF(K2041&lt;'User input'!$I$9,'User input'!$J$8,IF(K2041&lt;'User input'!$I$10,'User input'!$J$9,IF(K2041&lt;'User input'!$I$11,'User input'!$J$10,'User input'!$J$11)))*S2041</f>
        <v>233.05</v>
      </c>
      <c r="U2041" s="26">
        <f>K2041*'User input'!$J$17+'User input'!$J$16</f>
        <v>0.5</v>
      </c>
    </row>
    <row r="2042" spans="1:21" x14ac:dyDescent="0.25">
      <c r="A2042" s="18">
        <v>2096</v>
      </c>
      <c r="B2042" s="10" t="s">
        <v>5753</v>
      </c>
      <c r="C2042" s="10" t="s">
        <v>5059</v>
      </c>
      <c r="D2042" s="10" t="s">
        <v>15</v>
      </c>
      <c r="E2042" s="10" t="s">
        <v>16</v>
      </c>
      <c r="F2042" s="16">
        <v>30</v>
      </c>
      <c r="G2042" s="10" t="s">
        <v>5754</v>
      </c>
      <c r="H2042" s="10" t="s">
        <v>382</v>
      </c>
      <c r="I2042" s="10" t="s">
        <v>291</v>
      </c>
      <c r="J2042" s="11">
        <v>43852</v>
      </c>
      <c r="K2042" s="16">
        <v>60</v>
      </c>
      <c r="L2042" s="10" t="s">
        <v>157</v>
      </c>
      <c r="M2042" s="10">
        <f t="shared" si="125"/>
        <v>2020</v>
      </c>
      <c r="N2042" s="10">
        <f t="shared" si="126"/>
        <v>1</v>
      </c>
      <c r="O2042" s="10" t="str">
        <f>VLOOKUP(L2042,'User input'!$D$6:$E$16,2,FALSE)</f>
        <v>Ultrathing V3</v>
      </c>
      <c r="P2042" s="10">
        <f>VLOOKUP(L2042,'User input'!$D$6:$G$16,3,FALSE)</f>
        <v>3.39</v>
      </c>
      <c r="Q2042" s="10">
        <f>VLOOKUP(L2042,'User input'!$D$6:$G$16,4,FALSE)</f>
        <v>24</v>
      </c>
      <c r="R2042" s="10">
        <f t="shared" si="127"/>
        <v>1440</v>
      </c>
      <c r="S2042" s="27">
        <f t="shared" si="124"/>
        <v>4881.6000000000004</v>
      </c>
      <c r="T2042" s="27">
        <f>IF(K2042&lt;'User input'!$I$9,'User input'!$J$8,IF(K2042&lt;'User input'!$I$10,'User input'!$J$9,IF(K2042&lt;'User input'!$I$11,'User input'!$J$10,'User input'!$J$11)))*S2042</f>
        <v>244.08000000000004</v>
      </c>
      <c r="U2042" s="27">
        <f>K2042*'User input'!$J$17+'User input'!$J$16</f>
        <v>0.5</v>
      </c>
    </row>
    <row r="2043" spans="1:21" x14ac:dyDescent="0.25">
      <c r="A2043" s="17">
        <v>2097</v>
      </c>
      <c r="B2043" s="6" t="s">
        <v>235</v>
      </c>
      <c r="C2043" s="6" t="s">
        <v>3276</v>
      </c>
      <c r="D2043" s="6" t="s">
        <v>28</v>
      </c>
      <c r="E2043" s="6" t="s">
        <v>29</v>
      </c>
      <c r="F2043" s="15">
        <v>60</v>
      </c>
      <c r="G2043" s="6" t="s">
        <v>5755</v>
      </c>
      <c r="H2043" s="6" t="s">
        <v>1523</v>
      </c>
      <c r="I2043" s="6" t="s">
        <v>32</v>
      </c>
      <c r="J2043" s="7">
        <v>43705</v>
      </c>
      <c r="K2043" s="15">
        <v>53</v>
      </c>
      <c r="L2043" s="6" t="s">
        <v>68</v>
      </c>
      <c r="M2043" s="6">
        <f t="shared" si="125"/>
        <v>2019</v>
      </c>
      <c r="N2043" s="6">
        <f t="shared" si="126"/>
        <v>8</v>
      </c>
      <c r="O2043" s="6" t="str">
        <f>VLOOKUP(L2043,'User input'!$D$6:$E$16,2,FALSE)</f>
        <v>Megawidget M</v>
      </c>
      <c r="P2043" s="6">
        <f>VLOOKUP(L2043,'User input'!$D$6:$G$16,3,FALSE)</f>
        <v>1.29</v>
      </c>
      <c r="Q2043" s="6">
        <f>VLOOKUP(L2043,'User input'!$D$6:$G$16,4,FALSE)</f>
        <v>24</v>
      </c>
      <c r="R2043" s="6">
        <f t="shared" si="127"/>
        <v>1272</v>
      </c>
      <c r="S2043" s="26">
        <f t="shared" si="124"/>
        <v>1640.88</v>
      </c>
      <c r="T2043" s="26">
        <f>IF(K2043&lt;'User input'!$I$9,'User input'!$J$8,IF(K2043&lt;'User input'!$I$10,'User input'!$J$9,IF(K2043&lt;'User input'!$I$11,'User input'!$J$10,'User input'!$J$11)))*S2043</f>
        <v>82.044000000000011</v>
      </c>
      <c r="U2043" s="26">
        <f>K2043*'User input'!$J$17+'User input'!$J$16</f>
        <v>0.5</v>
      </c>
    </row>
    <row r="2044" spans="1:21" x14ac:dyDescent="0.25">
      <c r="A2044" s="18">
        <v>2098</v>
      </c>
      <c r="B2044" s="10" t="s">
        <v>2053</v>
      </c>
      <c r="C2044" s="10" t="s">
        <v>4496</v>
      </c>
      <c r="D2044" s="10" t="s">
        <v>28</v>
      </c>
      <c r="E2044" s="10" t="s">
        <v>29</v>
      </c>
      <c r="F2044" s="16">
        <v>30</v>
      </c>
      <c r="G2044" s="10" t="s">
        <v>5756</v>
      </c>
      <c r="H2044" s="10" t="s">
        <v>5757</v>
      </c>
      <c r="I2044" s="10" t="s">
        <v>1306</v>
      </c>
      <c r="J2044" s="11">
        <v>43796</v>
      </c>
      <c r="K2044" s="16">
        <v>68</v>
      </c>
      <c r="L2044" s="10" t="s">
        <v>68</v>
      </c>
      <c r="M2044" s="10">
        <f t="shared" si="125"/>
        <v>2019</v>
      </c>
      <c r="N2044" s="10">
        <f t="shared" si="126"/>
        <v>11</v>
      </c>
      <c r="O2044" s="10" t="str">
        <f>VLOOKUP(L2044,'User input'!$D$6:$E$16,2,FALSE)</f>
        <v>Megawidget M</v>
      </c>
      <c r="P2044" s="10">
        <f>VLOOKUP(L2044,'User input'!$D$6:$G$16,3,FALSE)</f>
        <v>1.29</v>
      </c>
      <c r="Q2044" s="10">
        <f>VLOOKUP(L2044,'User input'!$D$6:$G$16,4,FALSE)</f>
        <v>24</v>
      </c>
      <c r="R2044" s="10">
        <f t="shared" si="127"/>
        <v>1632</v>
      </c>
      <c r="S2044" s="27">
        <f t="shared" si="124"/>
        <v>2105.2800000000002</v>
      </c>
      <c r="T2044" s="27">
        <f>IF(K2044&lt;'User input'!$I$9,'User input'!$J$8,IF(K2044&lt;'User input'!$I$10,'User input'!$J$9,IF(K2044&lt;'User input'!$I$11,'User input'!$J$10,'User input'!$J$11)))*S2044</f>
        <v>105.26400000000001</v>
      </c>
      <c r="U2044" s="27">
        <f>K2044*'User input'!$J$17+'User input'!$J$16</f>
        <v>0.5</v>
      </c>
    </row>
    <row r="2045" spans="1:21" x14ac:dyDescent="0.25">
      <c r="A2045" s="17">
        <v>2099</v>
      </c>
      <c r="B2045" s="6" t="s">
        <v>3774</v>
      </c>
      <c r="C2045" s="6" t="s">
        <v>4255</v>
      </c>
      <c r="D2045" s="6" t="s">
        <v>28</v>
      </c>
      <c r="E2045" s="6" t="s">
        <v>29</v>
      </c>
      <c r="F2045" s="15">
        <v>60</v>
      </c>
      <c r="G2045" s="6" t="s">
        <v>5756</v>
      </c>
      <c r="H2045" s="6" t="s">
        <v>3159</v>
      </c>
      <c r="I2045" s="6" t="s">
        <v>108</v>
      </c>
      <c r="J2045" s="7">
        <v>43740</v>
      </c>
      <c r="K2045" s="15">
        <v>41</v>
      </c>
      <c r="L2045" s="6" t="s">
        <v>62</v>
      </c>
      <c r="M2045" s="6">
        <f t="shared" si="125"/>
        <v>2019</v>
      </c>
      <c r="N2045" s="6">
        <f t="shared" si="126"/>
        <v>10</v>
      </c>
      <c r="O2045" s="6" t="str">
        <f>VLOOKUP(L2045,'User input'!$D$6:$E$16,2,FALSE)</f>
        <v>Ultrathing V4</v>
      </c>
      <c r="P2045" s="6">
        <f>VLOOKUP(L2045,'User input'!$D$6:$G$16,3,FALSE)</f>
        <v>3.99</v>
      </c>
      <c r="Q2045" s="6">
        <f>VLOOKUP(L2045,'User input'!$D$6:$G$16,4,FALSE)</f>
        <v>24</v>
      </c>
      <c r="R2045" s="6">
        <f t="shared" si="127"/>
        <v>984</v>
      </c>
      <c r="S2045" s="26">
        <f t="shared" si="124"/>
        <v>3926.1600000000003</v>
      </c>
      <c r="T2045" s="26">
        <f>IF(K2045&lt;'User input'!$I$9,'User input'!$J$8,IF(K2045&lt;'User input'!$I$10,'User input'!$J$9,IF(K2045&lt;'User input'!$I$11,'User input'!$J$10,'User input'!$J$11)))*S2045</f>
        <v>117.7848</v>
      </c>
      <c r="U2045" s="26">
        <f>K2045*'User input'!$J$17+'User input'!$J$16</f>
        <v>0.5</v>
      </c>
    </row>
    <row r="2046" spans="1:21" x14ac:dyDescent="0.25">
      <c r="A2046" s="18">
        <v>2100</v>
      </c>
      <c r="B2046" s="10" t="s">
        <v>5593</v>
      </c>
      <c r="C2046" s="10" t="s">
        <v>1281</v>
      </c>
      <c r="D2046" s="10" t="s">
        <v>15</v>
      </c>
      <c r="E2046" s="10" t="s">
        <v>16</v>
      </c>
      <c r="F2046" s="16">
        <v>60</v>
      </c>
      <c r="G2046" s="10" t="s">
        <v>5758</v>
      </c>
      <c r="H2046" s="10" t="s">
        <v>1055</v>
      </c>
      <c r="I2046" s="10" t="s">
        <v>38</v>
      </c>
      <c r="J2046" s="11">
        <v>43777</v>
      </c>
      <c r="K2046" s="16">
        <v>2</v>
      </c>
      <c r="L2046" s="10" t="s">
        <v>44</v>
      </c>
      <c r="M2046" s="10">
        <f t="shared" si="125"/>
        <v>2019</v>
      </c>
      <c r="N2046" s="10">
        <f t="shared" si="126"/>
        <v>11</v>
      </c>
      <c r="O2046" s="10" t="str">
        <f>VLOOKUP(L2046,'User input'!$D$6:$E$16,2,FALSE)</f>
        <v>Gigastuff</v>
      </c>
      <c r="P2046" s="10">
        <f>VLOOKUP(L2046,'User input'!$D$6:$G$16,3,FALSE)</f>
        <v>1.89</v>
      </c>
      <c r="Q2046" s="10">
        <f>VLOOKUP(L2046,'User input'!$D$6:$G$16,4,FALSE)</f>
        <v>18</v>
      </c>
      <c r="R2046" s="10">
        <f t="shared" si="127"/>
        <v>36</v>
      </c>
      <c r="S2046" s="27">
        <f t="shared" si="124"/>
        <v>68.039999999999992</v>
      </c>
      <c r="T2046" s="27">
        <f>IF(K2046&lt;'User input'!$I$9,'User input'!$J$8,IF(K2046&lt;'User input'!$I$10,'User input'!$J$9,IF(K2046&lt;'User input'!$I$11,'User input'!$J$10,'User input'!$J$11)))*S2046</f>
        <v>0</v>
      </c>
      <c r="U2046" s="27">
        <f>K2046*'User input'!$J$17+'User input'!$J$16</f>
        <v>0.5</v>
      </c>
    </row>
    <row r="2047" spans="1:21" x14ac:dyDescent="0.25">
      <c r="A2047" s="17">
        <v>2101</v>
      </c>
      <c r="B2047" s="6" t="s">
        <v>2778</v>
      </c>
      <c r="C2047" s="6" t="s">
        <v>3110</v>
      </c>
      <c r="D2047" s="6" t="s">
        <v>28</v>
      </c>
      <c r="E2047" s="6" t="s">
        <v>29</v>
      </c>
      <c r="F2047" s="15">
        <v>30</v>
      </c>
      <c r="G2047" s="6" t="s">
        <v>5759</v>
      </c>
      <c r="H2047" s="6" t="s">
        <v>5760</v>
      </c>
      <c r="I2047" s="6" t="s">
        <v>32</v>
      </c>
      <c r="J2047" s="7">
        <v>44214</v>
      </c>
      <c r="K2047" s="15">
        <v>24</v>
      </c>
      <c r="L2047" s="6" t="s">
        <v>52</v>
      </c>
      <c r="M2047" s="6">
        <f t="shared" si="125"/>
        <v>2021</v>
      </c>
      <c r="N2047" s="6">
        <f t="shared" si="126"/>
        <v>1</v>
      </c>
      <c r="O2047" s="6" t="str">
        <f>VLOOKUP(L2047,'User input'!$D$6:$E$16,2,FALSE)</f>
        <v>Megawidget S</v>
      </c>
      <c r="P2047" s="6">
        <f>VLOOKUP(L2047,'User input'!$D$6:$G$16,3,FALSE)</f>
        <v>0.69</v>
      </c>
      <c r="Q2047" s="6">
        <f>VLOOKUP(L2047,'User input'!$D$6:$G$16,4,FALSE)</f>
        <v>24</v>
      </c>
      <c r="R2047" s="6">
        <f t="shared" si="127"/>
        <v>576</v>
      </c>
      <c r="S2047" s="26">
        <f t="shared" si="124"/>
        <v>397.43999999999994</v>
      </c>
      <c r="T2047" s="26">
        <f>IF(K2047&lt;'User input'!$I$9,'User input'!$J$8,IF(K2047&lt;'User input'!$I$10,'User input'!$J$9,IF(K2047&lt;'User input'!$I$11,'User input'!$J$10,'User input'!$J$11)))*S2047</f>
        <v>11.923199999999998</v>
      </c>
      <c r="U2047" s="26">
        <f>K2047*'User input'!$J$17+'User input'!$J$16</f>
        <v>0.5</v>
      </c>
    </row>
    <row r="2048" spans="1:21" x14ac:dyDescent="0.25">
      <c r="A2048" s="18">
        <v>2102</v>
      </c>
      <c r="B2048" s="10" t="s">
        <v>5761</v>
      </c>
      <c r="C2048" s="10" t="s">
        <v>986</v>
      </c>
      <c r="D2048" s="10" t="s">
        <v>49</v>
      </c>
      <c r="E2048" s="10" t="s">
        <v>16</v>
      </c>
      <c r="F2048" s="16">
        <v>90</v>
      </c>
      <c r="G2048" s="10" t="s">
        <v>5762</v>
      </c>
      <c r="H2048" s="10" t="s">
        <v>4511</v>
      </c>
      <c r="I2048" s="10" t="s">
        <v>32</v>
      </c>
      <c r="J2048" s="11">
        <v>44246</v>
      </c>
      <c r="K2048" s="16">
        <v>43</v>
      </c>
      <c r="L2048" s="10" t="s">
        <v>52</v>
      </c>
      <c r="M2048" s="10">
        <f t="shared" si="125"/>
        <v>2021</v>
      </c>
      <c r="N2048" s="10">
        <f t="shared" si="126"/>
        <v>2</v>
      </c>
      <c r="O2048" s="10" t="str">
        <f>VLOOKUP(L2048,'User input'!$D$6:$E$16,2,FALSE)</f>
        <v>Megawidget S</v>
      </c>
      <c r="P2048" s="10">
        <f>VLOOKUP(L2048,'User input'!$D$6:$G$16,3,FALSE)</f>
        <v>0.69</v>
      </c>
      <c r="Q2048" s="10">
        <f>VLOOKUP(L2048,'User input'!$D$6:$G$16,4,FALSE)</f>
        <v>24</v>
      </c>
      <c r="R2048" s="10">
        <f t="shared" si="127"/>
        <v>1032</v>
      </c>
      <c r="S2048" s="27">
        <f t="shared" si="124"/>
        <v>712.07999999999993</v>
      </c>
      <c r="T2048" s="27">
        <f>IF(K2048&lt;'User input'!$I$9,'User input'!$J$8,IF(K2048&lt;'User input'!$I$10,'User input'!$J$9,IF(K2048&lt;'User input'!$I$11,'User input'!$J$10,'User input'!$J$11)))*S2048</f>
        <v>21.362399999999997</v>
      </c>
      <c r="U2048" s="27">
        <f>K2048*'User input'!$J$17+'User input'!$J$16</f>
        <v>0.5</v>
      </c>
    </row>
    <row r="2049" spans="1:21" x14ac:dyDescent="0.25">
      <c r="A2049" s="17">
        <v>2103</v>
      </c>
      <c r="B2049" s="6" t="s">
        <v>2309</v>
      </c>
      <c r="C2049" s="6" t="s">
        <v>150</v>
      </c>
      <c r="D2049" s="6" t="s">
        <v>28</v>
      </c>
      <c r="E2049" s="6" t="s">
        <v>29</v>
      </c>
      <c r="F2049" s="15">
        <v>60</v>
      </c>
      <c r="G2049" s="6" t="s">
        <v>5763</v>
      </c>
      <c r="H2049" s="6" t="s">
        <v>823</v>
      </c>
      <c r="I2049" s="6" t="s">
        <v>122</v>
      </c>
      <c r="J2049" s="7">
        <v>43983</v>
      </c>
      <c r="K2049" s="15">
        <v>70</v>
      </c>
      <c r="L2049" s="6" t="s">
        <v>157</v>
      </c>
      <c r="M2049" s="6">
        <f t="shared" si="125"/>
        <v>2020</v>
      </c>
      <c r="N2049" s="6">
        <f t="shared" si="126"/>
        <v>6</v>
      </c>
      <c r="O2049" s="6" t="str">
        <f>VLOOKUP(L2049,'User input'!$D$6:$E$16,2,FALSE)</f>
        <v>Ultrathing V3</v>
      </c>
      <c r="P2049" s="6">
        <f>VLOOKUP(L2049,'User input'!$D$6:$G$16,3,FALSE)</f>
        <v>3.39</v>
      </c>
      <c r="Q2049" s="6">
        <f>VLOOKUP(L2049,'User input'!$D$6:$G$16,4,FALSE)</f>
        <v>24</v>
      </c>
      <c r="R2049" s="6">
        <f t="shared" si="127"/>
        <v>1680</v>
      </c>
      <c r="S2049" s="26">
        <f t="shared" si="124"/>
        <v>5695.2</v>
      </c>
      <c r="T2049" s="26">
        <f>IF(K2049&lt;'User input'!$I$9,'User input'!$J$8,IF(K2049&lt;'User input'!$I$10,'User input'!$J$9,IF(K2049&lt;'User input'!$I$11,'User input'!$J$10,'User input'!$J$11)))*S2049</f>
        <v>284.76</v>
      </c>
      <c r="U2049" s="26">
        <f>K2049*'User input'!$J$17+'User input'!$J$16</f>
        <v>0.5</v>
      </c>
    </row>
    <row r="2050" spans="1:21" x14ac:dyDescent="0.25">
      <c r="A2050" s="18">
        <v>2104</v>
      </c>
      <c r="B2050" s="10" t="s">
        <v>5764</v>
      </c>
      <c r="C2050" s="10" t="s">
        <v>5765</v>
      </c>
      <c r="D2050" s="10" t="s">
        <v>28</v>
      </c>
      <c r="E2050" s="10" t="s">
        <v>29</v>
      </c>
      <c r="F2050" s="16">
        <v>30</v>
      </c>
      <c r="G2050" s="10" t="s">
        <v>5766</v>
      </c>
      <c r="H2050" s="10" t="s">
        <v>2131</v>
      </c>
      <c r="I2050" s="10" t="s">
        <v>1073</v>
      </c>
      <c r="J2050" s="11">
        <v>43746</v>
      </c>
      <c r="K2050" s="16">
        <v>19</v>
      </c>
      <c r="L2050" s="10" t="s">
        <v>62</v>
      </c>
      <c r="M2050" s="10">
        <f t="shared" si="125"/>
        <v>2019</v>
      </c>
      <c r="N2050" s="10">
        <f t="shared" si="126"/>
        <v>10</v>
      </c>
      <c r="O2050" s="10" t="str">
        <f>VLOOKUP(L2050,'User input'!$D$6:$E$16,2,FALSE)</f>
        <v>Ultrathing V4</v>
      </c>
      <c r="P2050" s="10">
        <f>VLOOKUP(L2050,'User input'!$D$6:$G$16,3,FALSE)</f>
        <v>3.99</v>
      </c>
      <c r="Q2050" s="10">
        <f>VLOOKUP(L2050,'User input'!$D$6:$G$16,4,FALSE)</f>
        <v>24</v>
      </c>
      <c r="R2050" s="10">
        <f t="shared" si="127"/>
        <v>456</v>
      </c>
      <c r="S2050" s="27">
        <f t="shared" si="124"/>
        <v>1819.44</v>
      </c>
      <c r="T2050" s="27">
        <f>IF(K2050&lt;'User input'!$I$9,'User input'!$J$8,IF(K2050&lt;'User input'!$I$10,'User input'!$J$9,IF(K2050&lt;'User input'!$I$11,'User input'!$J$10,'User input'!$J$11)))*S2050</f>
        <v>0</v>
      </c>
      <c r="U2050" s="27">
        <f>K2050*'User input'!$J$17+'User input'!$J$16</f>
        <v>0.5</v>
      </c>
    </row>
    <row r="2051" spans="1:21" x14ac:dyDescent="0.25">
      <c r="A2051" s="17">
        <v>2105</v>
      </c>
      <c r="B2051" s="6" t="s">
        <v>4436</v>
      </c>
      <c r="C2051" s="6" t="s">
        <v>5767</v>
      </c>
      <c r="D2051" s="6" t="s">
        <v>28</v>
      </c>
      <c r="E2051" s="6" t="s">
        <v>29</v>
      </c>
      <c r="F2051" s="15">
        <v>30</v>
      </c>
      <c r="G2051" s="6" t="s">
        <v>5766</v>
      </c>
      <c r="H2051" s="6" t="s">
        <v>2046</v>
      </c>
      <c r="I2051" s="6" t="s">
        <v>32</v>
      </c>
      <c r="J2051" s="7">
        <v>43942</v>
      </c>
      <c r="K2051" s="15">
        <v>87</v>
      </c>
      <c r="L2051" s="6" t="s">
        <v>99</v>
      </c>
      <c r="M2051" s="6">
        <f t="shared" si="125"/>
        <v>2020</v>
      </c>
      <c r="N2051" s="6">
        <f t="shared" si="126"/>
        <v>4</v>
      </c>
      <c r="O2051" s="6" t="str">
        <f>VLOOKUP(L2051,'User input'!$D$6:$E$16,2,FALSE)</f>
        <v>Superwossname</v>
      </c>
      <c r="P2051" s="6">
        <f>VLOOKUP(L2051,'User input'!$D$6:$G$16,3,FALSE)</f>
        <v>3.49</v>
      </c>
      <c r="Q2051" s="6">
        <f>VLOOKUP(L2051,'User input'!$D$6:$G$16,4,FALSE)</f>
        <v>20</v>
      </c>
      <c r="R2051" s="6">
        <f t="shared" si="127"/>
        <v>1740</v>
      </c>
      <c r="S2051" s="26">
        <f t="shared" si="124"/>
        <v>6072.6</v>
      </c>
      <c r="T2051" s="26">
        <f>IF(K2051&lt;'User input'!$I$9,'User input'!$J$8,IF(K2051&lt;'User input'!$I$10,'User input'!$J$9,IF(K2051&lt;'User input'!$I$11,'User input'!$J$10,'User input'!$J$11)))*S2051</f>
        <v>303.63000000000005</v>
      </c>
      <c r="U2051" s="26">
        <f>K2051*'User input'!$J$17+'User input'!$J$16</f>
        <v>0.5</v>
      </c>
    </row>
    <row r="2052" spans="1:21" x14ac:dyDescent="0.25">
      <c r="A2052" s="17">
        <v>2107</v>
      </c>
      <c r="B2052" s="6" t="s">
        <v>5768</v>
      </c>
      <c r="C2052" s="6" t="s">
        <v>4046</v>
      </c>
      <c r="D2052" s="6" t="s">
        <v>28</v>
      </c>
      <c r="E2052" s="6" t="s">
        <v>29</v>
      </c>
      <c r="F2052" s="15">
        <v>30</v>
      </c>
      <c r="G2052" s="6" t="s">
        <v>5769</v>
      </c>
      <c r="H2052" s="6" t="s">
        <v>4043</v>
      </c>
      <c r="I2052" s="6" t="s">
        <v>122</v>
      </c>
      <c r="J2052" s="7">
        <v>44390</v>
      </c>
      <c r="K2052" s="15">
        <v>48</v>
      </c>
      <c r="L2052" s="6" t="s">
        <v>20</v>
      </c>
      <c r="M2052" s="6">
        <f t="shared" si="125"/>
        <v>2021</v>
      </c>
      <c r="N2052" s="6">
        <f t="shared" si="126"/>
        <v>7</v>
      </c>
      <c r="O2052" s="6" t="str">
        <f>VLOOKUP(L2052,'User input'!$D$6:$E$16,2,FALSE)</f>
        <v>Hyperwotsit</v>
      </c>
      <c r="P2052" s="6">
        <f>VLOOKUP(L2052,'User input'!$D$6:$G$16,3,FALSE)</f>
        <v>2.0099999999999998</v>
      </c>
      <c r="Q2052" s="6">
        <f>VLOOKUP(L2052,'User input'!$D$6:$G$16,4,FALSE)</f>
        <v>20</v>
      </c>
      <c r="R2052" s="6">
        <f t="shared" si="127"/>
        <v>960</v>
      </c>
      <c r="S2052" s="26">
        <f t="shared" si="124"/>
        <v>1929.6</v>
      </c>
      <c r="T2052" s="26">
        <f>IF(K2052&lt;'User input'!$I$9,'User input'!$J$8,IF(K2052&lt;'User input'!$I$10,'User input'!$J$9,IF(K2052&lt;'User input'!$I$11,'User input'!$J$10,'User input'!$J$11)))*S2052</f>
        <v>57.887999999999998</v>
      </c>
      <c r="U2052" s="26">
        <f>K2052*'User input'!$J$17+'User input'!$J$16</f>
        <v>0.5</v>
      </c>
    </row>
    <row r="2053" spans="1:21" x14ac:dyDescent="0.25">
      <c r="A2053" s="18">
        <v>2108</v>
      </c>
      <c r="B2053" s="10" t="s">
        <v>3325</v>
      </c>
      <c r="C2053" s="10" t="s">
        <v>4542</v>
      </c>
      <c r="D2053" s="10" t="s">
        <v>28</v>
      </c>
      <c r="E2053" s="10" t="s">
        <v>29</v>
      </c>
      <c r="F2053" s="16">
        <v>60</v>
      </c>
      <c r="G2053" s="10" t="s">
        <v>5769</v>
      </c>
      <c r="H2053" s="10" t="s">
        <v>1386</v>
      </c>
      <c r="I2053" s="10" t="s">
        <v>32</v>
      </c>
      <c r="J2053" s="11">
        <v>43835</v>
      </c>
      <c r="K2053" s="16">
        <v>40</v>
      </c>
      <c r="L2053" s="10" t="s">
        <v>62</v>
      </c>
      <c r="M2053" s="10">
        <f t="shared" si="125"/>
        <v>2020</v>
      </c>
      <c r="N2053" s="10">
        <f t="shared" si="126"/>
        <v>1</v>
      </c>
      <c r="O2053" s="10" t="str">
        <f>VLOOKUP(L2053,'User input'!$D$6:$E$16,2,FALSE)</f>
        <v>Ultrathing V4</v>
      </c>
      <c r="P2053" s="10">
        <f>VLOOKUP(L2053,'User input'!$D$6:$G$16,3,FALSE)</f>
        <v>3.99</v>
      </c>
      <c r="Q2053" s="10">
        <f>VLOOKUP(L2053,'User input'!$D$6:$G$16,4,FALSE)</f>
        <v>24</v>
      </c>
      <c r="R2053" s="10">
        <f t="shared" si="127"/>
        <v>960</v>
      </c>
      <c r="S2053" s="27">
        <f t="shared" ref="S2053:S2116" si="128">R2053*P2053</f>
        <v>3830.4</v>
      </c>
      <c r="T2053" s="27">
        <f>IF(K2053&lt;'User input'!$I$9,'User input'!$J$8,IF(K2053&lt;'User input'!$I$10,'User input'!$J$9,IF(K2053&lt;'User input'!$I$11,'User input'!$J$10,'User input'!$J$11)))*S2053</f>
        <v>114.91199999999999</v>
      </c>
      <c r="U2053" s="27">
        <f>K2053*'User input'!$J$17+'User input'!$J$16</f>
        <v>0.5</v>
      </c>
    </row>
    <row r="2054" spans="1:21" x14ac:dyDescent="0.25">
      <c r="A2054" s="17">
        <v>2109</v>
      </c>
      <c r="B2054" s="6" t="s">
        <v>2374</v>
      </c>
      <c r="C2054" s="6" t="s">
        <v>839</v>
      </c>
      <c r="D2054" s="6" t="s">
        <v>28</v>
      </c>
      <c r="E2054" s="6" t="s">
        <v>29</v>
      </c>
      <c r="F2054" s="15">
        <v>90</v>
      </c>
      <c r="G2054" s="6" t="s">
        <v>5770</v>
      </c>
      <c r="H2054" s="6" t="s">
        <v>899</v>
      </c>
      <c r="I2054" s="6" t="s">
        <v>32</v>
      </c>
      <c r="J2054" s="7">
        <v>43493</v>
      </c>
      <c r="K2054" s="15">
        <v>33</v>
      </c>
      <c r="L2054" s="6" t="s">
        <v>78</v>
      </c>
      <c r="M2054" s="6">
        <f t="shared" ref="M2054:M2117" si="129">YEAR(J2054)</f>
        <v>2019</v>
      </c>
      <c r="N2054" s="6">
        <f t="shared" ref="N2054:N2117" si="130">MONTH(J2054)</f>
        <v>1</v>
      </c>
      <c r="O2054" s="6" t="str">
        <f>VLOOKUP(L2054,'User input'!$D$6:$E$16,2,FALSE)</f>
        <v>Ultrathing V2</v>
      </c>
      <c r="P2054" s="6">
        <f>VLOOKUP(L2054,'User input'!$D$6:$G$16,3,FALSE)</f>
        <v>2.95</v>
      </c>
      <c r="Q2054" s="6">
        <f>VLOOKUP(L2054,'User input'!$D$6:$G$16,4,FALSE)</f>
        <v>20</v>
      </c>
      <c r="R2054" s="6">
        <f t="shared" ref="R2054:R2117" si="131">K2054*Q2054</f>
        <v>660</v>
      </c>
      <c r="S2054" s="26">
        <f t="shared" si="128"/>
        <v>1947.0000000000002</v>
      </c>
      <c r="T2054" s="26">
        <f>IF(K2054&lt;'User input'!$I$9,'User input'!$J$8,IF(K2054&lt;'User input'!$I$10,'User input'!$J$9,IF(K2054&lt;'User input'!$I$11,'User input'!$J$10,'User input'!$J$11)))*S2054</f>
        <v>58.410000000000004</v>
      </c>
      <c r="U2054" s="26">
        <f>K2054*'User input'!$J$17+'User input'!$J$16</f>
        <v>0.5</v>
      </c>
    </row>
    <row r="2055" spans="1:21" x14ac:dyDescent="0.25">
      <c r="A2055" s="17">
        <v>2111</v>
      </c>
      <c r="B2055" s="6" t="s">
        <v>3672</v>
      </c>
      <c r="C2055" s="6" t="s">
        <v>5771</v>
      </c>
      <c r="D2055" s="6" t="s">
        <v>49</v>
      </c>
      <c r="E2055" s="6" t="s">
        <v>16</v>
      </c>
      <c r="F2055" s="15">
        <v>30</v>
      </c>
      <c r="G2055" s="6" t="s">
        <v>5772</v>
      </c>
      <c r="H2055" s="6" t="s">
        <v>5773</v>
      </c>
      <c r="I2055" s="6" t="s">
        <v>291</v>
      </c>
      <c r="J2055" s="7">
        <v>43721</v>
      </c>
      <c r="K2055" s="15">
        <v>33</v>
      </c>
      <c r="L2055" s="6" t="s">
        <v>44</v>
      </c>
      <c r="M2055" s="6">
        <f t="shared" si="129"/>
        <v>2019</v>
      </c>
      <c r="N2055" s="6">
        <f t="shared" si="130"/>
        <v>9</v>
      </c>
      <c r="O2055" s="6" t="str">
        <f>VLOOKUP(L2055,'User input'!$D$6:$E$16,2,FALSE)</f>
        <v>Gigastuff</v>
      </c>
      <c r="P2055" s="6">
        <f>VLOOKUP(L2055,'User input'!$D$6:$G$16,3,FALSE)</f>
        <v>1.89</v>
      </c>
      <c r="Q2055" s="6">
        <f>VLOOKUP(L2055,'User input'!$D$6:$G$16,4,FALSE)</f>
        <v>18</v>
      </c>
      <c r="R2055" s="6">
        <f t="shared" si="131"/>
        <v>594</v>
      </c>
      <c r="S2055" s="26">
        <f t="shared" si="128"/>
        <v>1122.6599999999999</v>
      </c>
      <c r="T2055" s="26">
        <f>IF(K2055&lt;'User input'!$I$9,'User input'!$J$8,IF(K2055&lt;'User input'!$I$10,'User input'!$J$9,IF(K2055&lt;'User input'!$I$11,'User input'!$J$10,'User input'!$J$11)))*S2055</f>
        <v>33.679799999999993</v>
      </c>
      <c r="U2055" s="26">
        <f>K2055*'User input'!$J$17+'User input'!$J$16</f>
        <v>0.5</v>
      </c>
    </row>
    <row r="2056" spans="1:21" x14ac:dyDescent="0.25">
      <c r="A2056" s="18">
        <v>2112</v>
      </c>
      <c r="B2056" s="10" t="s">
        <v>5774</v>
      </c>
      <c r="C2056" s="10" t="s">
        <v>874</v>
      </c>
      <c r="D2056" s="10" t="s">
        <v>41</v>
      </c>
      <c r="E2056" s="10" t="s">
        <v>16</v>
      </c>
      <c r="F2056" s="16">
        <v>60</v>
      </c>
      <c r="G2056" s="10" t="s">
        <v>5775</v>
      </c>
      <c r="H2056" s="10" t="s">
        <v>378</v>
      </c>
      <c r="I2056" s="10" t="s">
        <v>32</v>
      </c>
      <c r="J2056" s="11">
        <v>43504</v>
      </c>
      <c r="K2056" s="16">
        <v>72</v>
      </c>
      <c r="L2056" s="10" t="s">
        <v>62</v>
      </c>
      <c r="M2056" s="10">
        <f t="shared" si="129"/>
        <v>2019</v>
      </c>
      <c r="N2056" s="10">
        <f t="shared" si="130"/>
        <v>2</v>
      </c>
      <c r="O2056" s="10" t="str">
        <f>VLOOKUP(L2056,'User input'!$D$6:$E$16,2,FALSE)</f>
        <v>Ultrathing V4</v>
      </c>
      <c r="P2056" s="10">
        <f>VLOOKUP(L2056,'User input'!$D$6:$G$16,3,FALSE)</f>
        <v>3.99</v>
      </c>
      <c r="Q2056" s="10">
        <f>VLOOKUP(L2056,'User input'!$D$6:$G$16,4,FALSE)</f>
        <v>24</v>
      </c>
      <c r="R2056" s="10">
        <f t="shared" si="131"/>
        <v>1728</v>
      </c>
      <c r="S2056" s="27">
        <f t="shared" si="128"/>
        <v>6894.72</v>
      </c>
      <c r="T2056" s="27">
        <f>IF(K2056&lt;'User input'!$I$9,'User input'!$J$8,IF(K2056&lt;'User input'!$I$10,'User input'!$J$9,IF(K2056&lt;'User input'!$I$11,'User input'!$J$10,'User input'!$J$11)))*S2056</f>
        <v>344.73600000000005</v>
      </c>
      <c r="U2056" s="27">
        <f>K2056*'User input'!$J$17+'User input'!$J$16</f>
        <v>0.5</v>
      </c>
    </row>
    <row r="2057" spans="1:21" x14ac:dyDescent="0.25">
      <c r="A2057" s="17">
        <v>2113</v>
      </c>
      <c r="B2057" s="6" t="s">
        <v>5776</v>
      </c>
      <c r="C2057" s="6" t="s">
        <v>1206</v>
      </c>
      <c r="D2057" s="6" t="s">
        <v>28</v>
      </c>
      <c r="E2057" s="6" t="s">
        <v>29</v>
      </c>
      <c r="F2057" s="15">
        <v>90</v>
      </c>
      <c r="G2057" s="6" t="s">
        <v>5777</v>
      </c>
      <c r="H2057" s="6" t="s">
        <v>4085</v>
      </c>
      <c r="I2057" s="6" t="s">
        <v>1881</v>
      </c>
      <c r="J2057" s="7">
        <v>43868</v>
      </c>
      <c r="K2057" s="15">
        <v>4</v>
      </c>
      <c r="L2057" s="6" t="s">
        <v>68</v>
      </c>
      <c r="M2057" s="6">
        <f t="shared" si="129"/>
        <v>2020</v>
      </c>
      <c r="N2057" s="6">
        <f t="shared" si="130"/>
        <v>2</v>
      </c>
      <c r="O2057" s="6" t="str">
        <f>VLOOKUP(L2057,'User input'!$D$6:$E$16,2,FALSE)</f>
        <v>Megawidget M</v>
      </c>
      <c r="P2057" s="6">
        <f>VLOOKUP(L2057,'User input'!$D$6:$G$16,3,FALSE)</f>
        <v>1.29</v>
      </c>
      <c r="Q2057" s="6">
        <f>VLOOKUP(L2057,'User input'!$D$6:$G$16,4,FALSE)</f>
        <v>24</v>
      </c>
      <c r="R2057" s="6">
        <f t="shared" si="131"/>
        <v>96</v>
      </c>
      <c r="S2057" s="26">
        <f t="shared" si="128"/>
        <v>123.84</v>
      </c>
      <c r="T2057" s="26">
        <f>IF(K2057&lt;'User input'!$I$9,'User input'!$J$8,IF(K2057&lt;'User input'!$I$10,'User input'!$J$9,IF(K2057&lt;'User input'!$I$11,'User input'!$J$10,'User input'!$J$11)))*S2057</f>
        <v>0</v>
      </c>
      <c r="U2057" s="26">
        <f>K2057*'User input'!$J$17+'User input'!$J$16</f>
        <v>0.5</v>
      </c>
    </row>
    <row r="2058" spans="1:21" x14ac:dyDescent="0.25">
      <c r="A2058" s="18">
        <v>2114</v>
      </c>
      <c r="B2058" s="10" t="s">
        <v>5778</v>
      </c>
      <c r="C2058" s="10" t="s">
        <v>3544</v>
      </c>
      <c r="D2058" s="10" t="s">
        <v>15</v>
      </c>
      <c r="E2058" s="10" t="s">
        <v>16</v>
      </c>
      <c r="F2058" s="16">
        <v>60</v>
      </c>
      <c r="G2058" s="10" t="s">
        <v>5779</v>
      </c>
      <c r="H2058" s="10" t="s">
        <v>4653</v>
      </c>
      <c r="I2058" s="10" t="s">
        <v>185</v>
      </c>
      <c r="J2058" s="11">
        <v>43635</v>
      </c>
      <c r="K2058" s="16">
        <v>17</v>
      </c>
      <c r="L2058" s="10" t="s">
        <v>44</v>
      </c>
      <c r="M2058" s="10">
        <f t="shared" si="129"/>
        <v>2019</v>
      </c>
      <c r="N2058" s="10">
        <f t="shared" si="130"/>
        <v>6</v>
      </c>
      <c r="O2058" s="10" t="str">
        <f>VLOOKUP(L2058,'User input'!$D$6:$E$16,2,FALSE)</f>
        <v>Gigastuff</v>
      </c>
      <c r="P2058" s="10">
        <f>VLOOKUP(L2058,'User input'!$D$6:$G$16,3,FALSE)</f>
        <v>1.89</v>
      </c>
      <c r="Q2058" s="10">
        <f>VLOOKUP(L2058,'User input'!$D$6:$G$16,4,FALSE)</f>
        <v>18</v>
      </c>
      <c r="R2058" s="10">
        <f t="shared" si="131"/>
        <v>306</v>
      </c>
      <c r="S2058" s="27">
        <f t="shared" si="128"/>
        <v>578.33999999999992</v>
      </c>
      <c r="T2058" s="27">
        <f>IF(K2058&lt;'User input'!$I$9,'User input'!$J$8,IF(K2058&lt;'User input'!$I$10,'User input'!$J$9,IF(K2058&lt;'User input'!$I$11,'User input'!$J$10,'User input'!$J$11)))*S2058</f>
        <v>0</v>
      </c>
      <c r="U2058" s="27">
        <f>K2058*'User input'!$J$17+'User input'!$J$16</f>
        <v>0.5</v>
      </c>
    </row>
    <row r="2059" spans="1:21" x14ac:dyDescent="0.25">
      <c r="A2059" s="17">
        <v>2115</v>
      </c>
      <c r="B2059" s="6" t="s">
        <v>5780</v>
      </c>
      <c r="C2059" s="6" t="s">
        <v>4770</v>
      </c>
      <c r="D2059" s="6" t="s">
        <v>49</v>
      </c>
      <c r="E2059" s="6" t="s">
        <v>16</v>
      </c>
      <c r="F2059" s="15">
        <v>30</v>
      </c>
      <c r="G2059" s="6" t="s">
        <v>5781</v>
      </c>
      <c r="H2059" s="6" t="s">
        <v>5782</v>
      </c>
      <c r="I2059" s="6" t="s">
        <v>291</v>
      </c>
      <c r="J2059" s="7">
        <v>44020</v>
      </c>
      <c r="K2059" s="15">
        <v>93</v>
      </c>
      <c r="L2059" s="6" t="s">
        <v>68</v>
      </c>
      <c r="M2059" s="6">
        <f t="shared" si="129"/>
        <v>2020</v>
      </c>
      <c r="N2059" s="6">
        <f t="shared" si="130"/>
        <v>7</v>
      </c>
      <c r="O2059" s="6" t="str">
        <f>VLOOKUP(L2059,'User input'!$D$6:$E$16,2,FALSE)</f>
        <v>Megawidget M</v>
      </c>
      <c r="P2059" s="6">
        <f>VLOOKUP(L2059,'User input'!$D$6:$G$16,3,FALSE)</f>
        <v>1.29</v>
      </c>
      <c r="Q2059" s="6">
        <f>VLOOKUP(L2059,'User input'!$D$6:$G$16,4,FALSE)</f>
        <v>24</v>
      </c>
      <c r="R2059" s="6">
        <f t="shared" si="131"/>
        <v>2232</v>
      </c>
      <c r="S2059" s="26">
        <f t="shared" si="128"/>
        <v>2879.28</v>
      </c>
      <c r="T2059" s="26">
        <f>IF(K2059&lt;'User input'!$I$9,'User input'!$J$8,IF(K2059&lt;'User input'!$I$10,'User input'!$J$9,IF(K2059&lt;'User input'!$I$11,'User input'!$J$10,'User input'!$J$11)))*S2059</f>
        <v>143.96400000000003</v>
      </c>
      <c r="U2059" s="26">
        <f>K2059*'User input'!$J$17+'User input'!$J$16</f>
        <v>0.5</v>
      </c>
    </row>
    <row r="2060" spans="1:21" x14ac:dyDescent="0.25">
      <c r="A2060" s="18">
        <v>2116</v>
      </c>
      <c r="B2060" s="10" t="s">
        <v>5783</v>
      </c>
      <c r="C2060" s="10" t="s">
        <v>4360</v>
      </c>
      <c r="D2060" s="10" t="s">
        <v>49</v>
      </c>
      <c r="E2060" s="10" t="s">
        <v>16</v>
      </c>
      <c r="F2060" s="16">
        <v>30</v>
      </c>
      <c r="G2060" s="10" t="s">
        <v>10390</v>
      </c>
      <c r="H2060" s="10" t="s">
        <v>2220</v>
      </c>
      <c r="I2060" s="10" t="s">
        <v>32</v>
      </c>
      <c r="J2060" s="11">
        <v>43525</v>
      </c>
      <c r="K2060" s="16">
        <v>44</v>
      </c>
      <c r="L2060" s="10" t="s">
        <v>52</v>
      </c>
      <c r="M2060" s="10">
        <f t="shared" si="129"/>
        <v>2019</v>
      </c>
      <c r="N2060" s="10">
        <f t="shared" si="130"/>
        <v>3</v>
      </c>
      <c r="O2060" s="10" t="str">
        <f>VLOOKUP(L2060,'User input'!$D$6:$E$16,2,FALSE)</f>
        <v>Megawidget S</v>
      </c>
      <c r="P2060" s="10">
        <f>VLOOKUP(L2060,'User input'!$D$6:$G$16,3,FALSE)</f>
        <v>0.69</v>
      </c>
      <c r="Q2060" s="10">
        <f>VLOOKUP(L2060,'User input'!$D$6:$G$16,4,FALSE)</f>
        <v>24</v>
      </c>
      <c r="R2060" s="10">
        <f t="shared" si="131"/>
        <v>1056</v>
      </c>
      <c r="S2060" s="27">
        <f t="shared" si="128"/>
        <v>728.64</v>
      </c>
      <c r="T2060" s="27">
        <f>IF(K2060&lt;'User input'!$I$9,'User input'!$J$8,IF(K2060&lt;'User input'!$I$10,'User input'!$J$9,IF(K2060&lt;'User input'!$I$11,'User input'!$J$10,'User input'!$J$11)))*S2060</f>
        <v>21.859199999999998</v>
      </c>
      <c r="U2060" s="27">
        <f>K2060*'User input'!$J$17+'User input'!$J$16</f>
        <v>0.5</v>
      </c>
    </row>
    <row r="2061" spans="1:21" x14ac:dyDescent="0.25">
      <c r="A2061" s="17">
        <v>2117</v>
      </c>
      <c r="B2061" s="6" t="s">
        <v>1371</v>
      </c>
      <c r="C2061" s="6" t="s">
        <v>2571</v>
      </c>
      <c r="D2061" s="6" t="s">
        <v>90</v>
      </c>
      <c r="E2061" s="6" t="s">
        <v>29</v>
      </c>
      <c r="F2061" s="15">
        <v>60</v>
      </c>
      <c r="G2061" s="6" t="s">
        <v>5785</v>
      </c>
      <c r="H2061" s="6" t="s">
        <v>4536</v>
      </c>
      <c r="I2061" s="6" t="s">
        <v>38</v>
      </c>
      <c r="J2061" s="7">
        <v>44183</v>
      </c>
      <c r="K2061" s="15">
        <v>43</v>
      </c>
      <c r="L2061" s="6" t="s">
        <v>44</v>
      </c>
      <c r="M2061" s="6">
        <f t="shared" si="129"/>
        <v>2020</v>
      </c>
      <c r="N2061" s="6">
        <f t="shared" si="130"/>
        <v>12</v>
      </c>
      <c r="O2061" s="6" t="str">
        <f>VLOOKUP(L2061,'User input'!$D$6:$E$16,2,FALSE)</f>
        <v>Gigastuff</v>
      </c>
      <c r="P2061" s="6">
        <f>VLOOKUP(L2061,'User input'!$D$6:$G$16,3,FALSE)</f>
        <v>1.89</v>
      </c>
      <c r="Q2061" s="6">
        <f>VLOOKUP(L2061,'User input'!$D$6:$G$16,4,FALSE)</f>
        <v>18</v>
      </c>
      <c r="R2061" s="6">
        <f t="shared" si="131"/>
        <v>774</v>
      </c>
      <c r="S2061" s="26">
        <f t="shared" si="128"/>
        <v>1462.86</v>
      </c>
      <c r="T2061" s="26">
        <f>IF(K2061&lt;'User input'!$I$9,'User input'!$J$8,IF(K2061&lt;'User input'!$I$10,'User input'!$J$9,IF(K2061&lt;'User input'!$I$11,'User input'!$J$10,'User input'!$J$11)))*S2061</f>
        <v>43.885799999999996</v>
      </c>
      <c r="U2061" s="26">
        <f>K2061*'User input'!$J$17+'User input'!$J$16</f>
        <v>0.5</v>
      </c>
    </row>
    <row r="2062" spans="1:21" x14ac:dyDescent="0.25">
      <c r="A2062" s="18">
        <v>2118</v>
      </c>
      <c r="B2062" s="10" t="s">
        <v>3103</v>
      </c>
      <c r="C2062" s="10" t="s">
        <v>5786</v>
      </c>
      <c r="D2062" s="10" t="s">
        <v>41</v>
      </c>
      <c r="E2062" s="10" t="s">
        <v>16</v>
      </c>
      <c r="F2062" s="16">
        <v>30</v>
      </c>
      <c r="G2062" s="10" t="s">
        <v>5787</v>
      </c>
      <c r="H2062" s="10" t="s">
        <v>5195</v>
      </c>
      <c r="I2062" s="10" t="s">
        <v>93</v>
      </c>
      <c r="J2062" s="11">
        <v>44082</v>
      </c>
      <c r="K2062" s="16">
        <v>58</v>
      </c>
      <c r="L2062" s="10" t="s">
        <v>68</v>
      </c>
      <c r="M2062" s="10">
        <f t="shared" si="129"/>
        <v>2020</v>
      </c>
      <c r="N2062" s="10">
        <f t="shared" si="130"/>
        <v>9</v>
      </c>
      <c r="O2062" s="10" t="str">
        <f>VLOOKUP(L2062,'User input'!$D$6:$E$16,2,FALSE)</f>
        <v>Megawidget M</v>
      </c>
      <c r="P2062" s="10">
        <f>VLOOKUP(L2062,'User input'!$D$6:$G$16,3,FALSE)</f>
        <v>1.29</v>
      </c>
      <c r="Q2062" s="10">
        <f>VLOOKUP(L2062,'User input'!$D$6:$G$16,4,FALSE)</f>
        <v>24</v>
      </c>
      <c r="R2062" s="10">
        <f t="shared" si="131"/>
        <v>1392</v>
      </c>
      <c r="S2062" s="27">
        <f t="shared" si="128"/>
        <v>1795.68</v>
      </c>
      <c r="T2062" s="27">
        <f>IF(K2062&lt;'User input'!$I$9,'User input'!$J$8,IF(K2062&lt;'User input'!$I$10,'User input'!$J$9,IF(K2062&lt;'User input'!$I$11,'User input'!$J$10,'User input'!$J$11)))*S2062</f>
        <v>89.784000000000006</v>
      </c>
      <c r="U2062" s="27">
        <f>K2062*'User input'!$J$17+'User input'!$J$16</f>
        <v>0.5</v>
      </c>
    </row>
    <row r="2063" spans="1:21" x14ac:dyDescent="0.25">
      <c r="A2063" s="17">
        <v>2119</v>
      </c>
      <c r="B2063" s="6" t="s">
        <v>5788</v>
      </c>
      <c r="C2063" s="6" t="s">
        <v>5351</v>
      </c>
      <c r="D2063" s="6" t="s">
        <v>15</v>
      </c>
      <c r="E2063" s="6" t="s">
        <v>16</v>
      </c>
      <c r="F2063" s="15">
        <v>30</v>
      </c>
      <c r="G2063" s="6" t="s">
        <v>5789</v>
      </c>
      <c r="H2063" s="6" t="s">
        <v>5790</v>
      </c>
      <c r="I2063" s="6" t="s">
        <v>291</v>
      </c>
      <c r="J2063" s="7">
        <v>44485</v>
      </c>
      <c r="K2063" s="15">
        <v>42</v>
      </c>
      <c r="L2063" s="6" t="s">
        <v>33</v>
      </c>
      <c r="M2063" s="6">
        <f t="shared" si="129"/>
        <v>2021</v>
      </c>
      <c r="N2063" s="6">
        <f t="shared" si="130"/>
        <v>10</v>
      </c>
      <c r="O2063" s="6" t="str">
        <f>VLOOKUP(L2063,'User input'!$D$6:$E$16,2,FALSE)</f>
        <v>Megawidget L</v>
      </c>
      <c r="P2063" s="6">
        <f>VLOOKUP(L2063,'User input'!$D$6:$G$16,3,FALSE)</f>
        <v>1.79</v>
      </c>
      <c r="Q2063" s="6">
        <f>VLOOKUP(L2063,'User input'!$D$6:$G$16,4,FALSE)</f>
        <v>24</v>
      </c>
      <c r="R2063" s="6">
        <f t="shared" si="131"/>
        <v>1008</v>
      </c>
      <c r="S2063" s="26">
        <f t="shared" si="128"/>
        <v>1804.32</v>
      </c>
      <c r="T2063" s="26">
        <f>IF(K2063&lt;'User input'!$I$9,'User input'!$J$8,IF(K2063&lt;'User input'!$I$10,'User input'!$J$9,IF(K2063&lt;'User input'!$I$11,'User input'!$J$10,'User input'!$J$11)))*S2063</f>
        <v>54.129599999999996</v>
      </c>
      <c r="U2063" s="26">
        <f>K2063*'User input'!$J$17+'User input'!$J$16</f>
        <v>0.5</v>
      </c>
    </row>
    <row r="2064" spans="1:21" x14ac:dyDescent="0.25">
      <c r="A2064" s="18">
        <v>2120</v>
      </c>
      <c r="B2064" s="10" t="s">
        <v>5791</v>
      </c>
      <c r="C2064" s="10" t="s">
        <v>3248</v>
      </c>
      <c r="D2064" s="10" t="s">
        <v>49</v>
      </c>
      <c r="E2064" s="10" t="s">
        <v>16</v>
      </c>
      <c r="F2064" s="16">
        <v>60</v>
      </c>
      <c r="G2064" s="10" t="s">
        <v>5792</v>
      </c>
      <c r="H2064" s="10" t="s">
        <v>952</v>
      </c>
      <c r="I2064" s="10" t="s">
        <v>93</v>
      </c>
      <c r="J2064" s="11">
        <v>43847</v>
      </c>
      <c r="K2064" s="16">
        <v>90</v>
      </c>
      <c r="L2064" s="10" t="s">
        <v>33</v>
      </c>
      <c r="M2064" s="10">
        <f t="shared" si="129"/>
        <v>2020</v>
      </c>
      <c r="N2064" s="10">
        <f t="shared" si="130"/>
        <v>1</v>
      </c>
      <c r="O2064" s="10" t="str">
        <f>VLOOKUP(L2064,'User input'!$D$6:$E$16,2,FALSE)</f>
        <v>Megawidget L</v>
      </c>
      <c r="P2064" s="10">
        <f>VLOOKUP(L2064,'User input'!$D$6:$G$16,3,FALSE)</f>
        <v>1.79</v>
      </c>
      <c r="Q2064" s="10">
        <f>VLOOKUP(L2064,'User input'!$D$6:$G$16,4,FALSE)</f>
        <v>24</v>
      </c>
      <c r="R2064" s="10">
        <f t="shared" si="131"/>
        <v>2160</v>
      </c>
      <c r="S2064" s="27">
        <f t="shared" si="128"/>
        <v>3866.4</v>
      </c>
      <c r="T2064" s="27">
        <f>IF(K2064&lt;'User input'!$I$9,'User input'!$J$8,IF(K2064&lt;'User input'!$I$10,'User input'!$J$9,IF(K2064&lt;'User input'!$I$11,'User input'!$J$10,'User input'!$J$11)))*S2064</f>
        <v>193.32000000000002</v>
      </c>
      <c r="U2064" s="27">
        <f>K2064*'User input'!$J$17+'User input'!$J$16</f>
        <v>0.5</v>
      </c>
    </row>
    <row r="2065" spans="1:21" x14ac:dyDescent="0.25">
      <c r="A2065" s="17">
        <v>2121</v>
      </c>
      <c r="B2065" s="6" t="s">
        <v>5793</v>
      </c>
      <c r="C2065" s="6" t="s">
        <v>4895</v>
      </c>
      <c r="D2065" s="6" t="s">
        <v>49</v>
      </c>
      <c r="E2065" s="6" t="s">
        <v>16</v>
      </c>
      <c r="F2065" s="15">
        <v>90</v>
      </c>
      <c r="G2065" s="6" t="s">
        <v>5794</v>
      </c>
      <c r="H2065" s="6" t="s">
        <v>1568</v>
      </c>
      <c r="I2065" s="6" t="s">
        <v>1569</v>
      </c>
      <c r="J2065" s="7">
        <v>44262</v>
      </c>
      <c r="K2065" s="15">
        <v>66</v>
      </c>
      <c r="L2065" s="6" t="s">
        <v>52</v>
      </c>
      <c r="M2065" s="6">
        <f t="shared" si="129"/>
        <v>2021</v>
      </c>
      <c r="N2065" s="6">
        <f t="shared" si="130"/>
        <v>3</v>
      </c>
      <c r="O2065" s="6" t="str">
        <f>VLOOKUP(L2065,'User input'!$D$6:$E$16,2,FALSE)</f>
        <v>Megawidget S</v>
      </c>
      <c r="P2065" s="6">
        <f>VLOOKUP(L2065,'User input'!$D$6:$G$16,3,FALSE)</f>
        <v>0.69</v>
      </c>
      <c r="Q2065" s="6">
        <f>VLOOKUP(L2065,'User input'!$D$6:$G$16,4,FALSE)</f>
        <v>24</v>
      </c>
      <c r="R2065" s="6">
        <f t="shared" si="131"/>
        <v>1584</v>
      </c>
      <c r="S2065" s="26">
        <f t="shared" si="128"/>
        <v>1092.9599999999998</v>
      </c>
      <c r="T2065" s="26">
        <f>IF(K2065&lt;'User input'!$I$9,'User input'!$J$8,IF(K2065&lt;'User input'!$I$10,'User input'!$J$9,IF(K2065&lt;'User input'!$I$11,'User input'!$J$10,'User input'!$J$11)))*S2065</f>
        <v>54.647999999999996</v>
      </c>
      <c r="U2065" s="26">
        <f>K2065*'User input'!$J$17+'User input'!$J$16</f>
        <v>0.5</v>
      </c>
    </row>
    <row r="2066" spans="1:21" x14ac:dyDescent="0.25">
      <c r="A2066" s="18">
        <v>2122</v>
      </c>
      <c r="B2066" s="10" t="s">
        <v>5795</v>
      </c>
      <c r="C2066" s="10" t="s">
        <v>601</v>
      </c>
      <c r="D2066" s="10" t="s">
        <v>49</v>
      </c>
      <c r="E2066" s="10" t="s">
        <v>16</v>
      </c>
      <c r="F2066" s="16">
        <v>30</v>
      </c>
      <c r="G2066" s="10" t="s">
        <v>5796</v>
      </c>
      <c r="H2066" s="10" t="s">
        <v>1885</v>
      </c>
      <c r="I2066" s="10" t="s">
        <v>291</v>
      </c>
      <c r="J2066" s="11">
        <v>44558</v>
      </c>
      <c r="K2066" s="16">
        <v>50</v>
      </c>
      <c r="L2066" s="10" t="s">
        <v>39</v>
      </c>
      <c r="M2066" s="10">
        <f t="shared" si="129"/>
        <v>2021</v>
      </c>
      <c r="N2066" s="10">
        <f t="shared" si="130"/>
        <v>12</v>
      </c>
      <c r="O2066" s="10" t="str">
        <f>VLOOKUP(L2066,'User input'!$D$6:$E$16,2,FALSE)</f>
        <v>Ultrathing V1</v>
      </c>
      <c r="P2066" s="10">
        <f>VLOOKUP(L2066,'User input'!$D$6:$G$16,3,FALSE)</f>
        <v>1.79</v>
      </c>
      <c r="Q2066" s="10">
        <f>VLOOKUP(L2066,'User input'!$D$6:$G$16,4,FALSE)</f>
        <v>17</v>
      </c>
      <c r="R2066" s="10">
        <f t="shared" si="131"/>
        <v>850</v>
      </c>
      <c r="S2066" s="27">
        <f t="shared" si="128"/>
        <v>1521.5</v>
      </c>
      <c r="T2066" s="27">
        <f>IF(K2066&lt;'User input'!$I$9,'User input'!$J$8,IF(K2066&lt;'User input'!$I$10,'User input'!$J$9,IF(K2066&lt;'User input'!$I$11,'User input'!$J$10,'User input'!$J$11)))*S2066</f>
        <v>76.075000000000003</v>
      </c>
      <c r="U2066" s="27">
        <f>K2066*'User input'!$J$17+'User input'!$J$16</f>
        <v>0.5</v>
      </c>
    </row>
    <row r="2067" spans="1:21" x14ac:dyDescent="0.25">
      <c r="A2067" s="17">
        <v>2123</v>
      </c>
      <c r="B2067" s="6" t="s">
        <v>2798</v>
      </c>
      <c r="C2067" s="6" t="s">
        <v>3402</v>
      </c>
      <c r="D2067" s="6" t="s">
        <v>15</v>
      </c>
      <c r="E2067" s="6" t="s">
        <v>16</v>
      </c>
      <c r="F2067" s="15">
        <v>30</v>
      </c>
      <c r="G2067" s="6" t="s">
        <v>5797</v>
      </c>
      <c r="H2067" s="6" t="s">
        <v>5798</v>
      </c>
      <c r="I2067" s="6" t="s">
        <v>5799</v>
      </c>
      <c r="J2067" s="7">
        <v>43469</v>
      </c>
      <c r="K2067" s="15">
        <v>13</v>
      </c>
      <c r="L2067" s="6" t="s">
        <v>99</v>
      </c>
      <c r="M2067" s="6">
        <f t="shared" si="129"/>
        <v>2019</v>
      </c>
      <c r="N2067" s="6">
        <f t="shared" si="130"/>
        <v>1</v>
      </c>
      <c r="O2067" s="6" t="str">
        <f>VLOOKUP(L2067,'User input'!$D$6:$E$16,2,FALSE)</f>
        <v>Superwossname</v>
      </c>
      <c r="P2067" s="6">
        <f>VLOOKUP(L2067,'User input'!$D$6:$G$16,3,FALSE)</f>
        <v>3.49</v>
      </c>
      <c r="Q2067" s="6">
        <f>VLOOKUP(L2067,'User input'!$D$6:$G$16,4,FALSE)</f>
        <v>20</v>
      </c>
      <c r="R2067" s="6">
        <f t="shared" si="131"/>
        <v>260</v>
      </c>
      <c r="S2067" s="26">
        <f t="shared" si="128"/>
        <v>907.40000000000009</v>
      </c>
      <c r="T2067" s="26">
        <f>IF(K2067&lt;'User input'!$I$9,'User input'!$J$8,IF(K2067&lt;'User input'!$I$10,'User input'!$J$9,IF(K2067&lt;'User input'!$I$11,'User input'!$J$10,'User input'!$J$11)))*S2067</f>
        <v>0</v>
      </c>
      <c r="U2067" s="26">
        <f>K2067*'User input'!$J$17+'User input'!$J$16</f>
        <v>0.5</v>
      </c>
    </row>
    <row r="2068" spans="1:21" x14ac:dyDescent="0.25">
      <c r="A2068" s="18">
        <v>2124</v>
      </c>
      <c r="B2068" s="10" t="s">
        <v>3692</v>
      </c>
      <c r="C2068" s="10" t="s">
        <v>5743</v>
      </c>
      <c r="D2068" s="10" t="s">
        <v>49</v>
      </c>
      <c r="E2068" s="10" t="s">
        <v>16</v>
      </c>
      <c r="F2068" s="16">
        <v>30</v>
      </c>
      <c r="G2068" s="10" t="s">
        <v>5801</v>
      </c>
      <c r="H2068" s="10" t="s">
        <v>5802</v>
      </c>
      <c r="I2068" s="10" t="s">
        <v>108</v>
      </c>
      <c r="J2068" s="11">
        <v>44500</v>
      </c>
      <c r="K2068" s="16">
        <v>102</v>
      </c>
      <c r="L2068" s="10" t="s">
        <v>39</v>
      </c>
      <c r="M2068" s="10">
        <f t="shared" si="129"/>
        <v>2021</v>
      </c>
      <c r="N2068" s="10">
        <f t="shared" si="130"/>
        <v>10</v>
      </c>
      <c r="O2068" s="10" t="str">
        <f>VLOOKUP(L2068,'User input'!$D$6:$E$16,2,FALSE)</f>
        <v>Ultrathing V1</v>
      </c>
      <c r="P2068" s="10">
        <f>VLOOKUP(L2068,'User input'!$D$6:$G$16,3,FALSE)</f>
        <v>1.79</v>
      </c>
      <c r="Q2068" s="10">
        <f>VLOOKUP(L2068,'User input'!$D$6:$G$16,4,FALSE)</f>
        <v>17</v>
      </c>
      <c r="R2068" s="10">
        <f t="shared" si="131"/>
        <v>1734</v>
      </c>
      <c r="S2068" s="27">
        <f t="shared" si="128"/>
        <v>3103.86</v>
      </c>
      <c r="T2068" s="27">
        <f>IF(K2068&lt;'User input'!$I$9,'User input'!$J$8,IF(K2068&lt;'User input'!$I$10,'User input'!$J$9,IF(K2068&lt;'User input'!$I$11,'User input'!$J$10,'User input'!$J$11)))*S2068</f>
        <v>217.27020000000002</v>
      </c>
      <c r="U2068" s="27">
        <f>K2068*'User input'!$J$17+'User input'!$J$16</f>
        <v>0.5</v>
      </c>
    </row>
    <row r="2069" spans="1:21" x14ac:dyDescent="0.25">
      <c r="A2069" s="17">
        <v>2125</v>
      </c>
      <c r="B2069" s="6" t="s">
        <v>4204</v>
      </c>
      <c r="C2069" s="6" t="s">
        <v>5803</v>
      </c>
      <c r="D2069" s="6" t="s">
        <v>28</v>
      </c>
      <c r="E2069" s="6" t="s">
        <v>29</v>
      </c>
      <c r="F2069" s="15">
        <v>90</v>
      </c>
      <c r="G2069" s="6" t="s">
        <v>5804</v>
      </c>
      <c r="H2069" s="6" t="s">
        <v>5805</v>
      </c>
      <c r="I2069" s="6" t="s">
        <v>32</v>
      </c>
      <c r="J2069" s="7">
        <v>44436</v>
      </c>
      <c r="K2069" s="15">
        <v>38</v>
      </c>
      <c r="L2069" s="6" t="s">
        <v>20</v>
      </c>
      <c r="M2069" s="6">
        <f t="shared" si="129"/>
        <v>2021</v>
      </c>
      <c r="N2069" s="6">
        <f t="shared" si="130"/>
        <v>8</v>
      </c>
      <c r="O2069" s="6" t="str">
        <f>VLOOKUP(L2069,'User input'!$D$6:$E$16,2,FALSE)</f>
        <v>Hyperwotsit</v>
      </c>
      <c r="P2069" s="6">
        <f>VLOOKUP(L2069,'User input'!$D$6:$G$16,3,FALSE)</f>
        <v>2.0099999999999998</v>
      </c>
      <c r="Q2069" s="6">
        <f>VLOOKUP(L2069,'User input'!$D$6:$G$16,4,FALSE)</f>
        <v>20</v>
      </c>
      <c r="R2069" s="6">
        <f t="shared" si="131"/>
        <v>760</v>
      </c>
      <c r="S2069" s="26">
        <f t="shared" si="128"/>
        <v>1527.6</v>
      </c>
      <c r="T2069" s="26">
        <f>IF(K2069&lt;'User input'!$I$9,'User input'!$J$8,IF(K2069&lt;'User input'!$I$10,'User input'!$J$9,IF(K2069&lt;'User input'!$I$11,'User input'!$J$10,'User input'!$J$11)))*S2069</f>
        <v>45.827999999999996</v>
      </c>
      <c r="U2069" s="26">
        <f>K2069*'User input'!$J$17+'User input'!$J$16</f>
        <v>0.5</v>
      </c>
    </row>
    <row r="2070" spans="1:21" x14ac:dyDescent="0.25">
      <c r="A2070" s="18">
        <v>2126</v>
      </c>
      <c r="B2070" s="10" t="s">
        <v>5806</v>
      </c>
      <c r="C2070" s="10" t="s">
        <v>4711</v>
      </c>
      <c r="D2070" s="10" t="s">
        <v>41</v>
      </c>
      <c r="E2070" s="10" t="s">
        <v>16</v>
      </c>
      <c r="F2070" s="16">
        <v>60</v>
      </c>
      <c r="G2070" s="10" t="s">
        <v>5807</v>
      </c>
      <c r="H2070" s="10" t="s">
        <v>603</v>
      </c>
      <c r="I2070" s="10" t="s">
        <v>32</v>
      </c>
      <c r="J2070" s="11">
        <v>43638</v>
      </c>
      <c r="K2070" s="16">
        <v>70</v>
      </c>
      <c r="L2070" s="10" t="s">
        <v>62</v>
      </c>
      <c r="M2070" s="10">
        <f t="shared" si="129"/>
        <v>2019</v>
      </c>
      <c r="N2070" s="10">
        <f t="shared" si="130"/>
        <v>6</v>
      </c>
      <c r="O2070" s="10" t="str">
        <f>VLOOKUP(L2070,'User input'!$D$6:$E$16,2,FALSE)</f>
        <v>Ultrathing V4</v>
      </c>
      <c r="P2070" s="10">
        <f>VLOOKUP(L2070,'User input'!$D$6:$G$16,3,FALSE)</f>
        <v>3.99</v>
      </c>
      <c r="Q2070" s="10">
        <f>VLOOKUP(L2070,'User input'!$D$6:$G$16,4,FALSE)</f>
        <v>24</v>
      </c>
      <c r="R2070" s="10">
        <f t="shared" si="131"/>
        <v>1680</v>
      </c>
      <c r="S2070" s="27">
        <f t="shared" si="128"/>
        <v>6703.2000000000007</v>
      </c>
      <c r="T2070" s="27">
        <f>IF(K2070&lt;'User input'!$I$9,'User input'!$J$8,IF(K2070&lt;'User input'!$I$10,'User input'!$J$9,IF(K2070&lt;'User input'!$I$11,'User input'!$J$10,'User input'!$J$11)))*S2070</f>
        <v>335.16000000000008</v>
      </c>
      <c r="U2070" s="27">
        <f>K2070*'User input'!$J$17+'User input'!$J$16</f>
        <v>0.5</v>
      </c>
    </row>
    <row r="2071" spans="1:21" x14ac:dyDescent="0.25">
      <c r="A2071" s="17">
        <v>2127</v>
      </c>
      <c r="B2071" s="6" t="s">
        <v>2402</v>
      </c>
      <c r="C2071" s="6" t="s">
        <v>1785</v>
      </c>
      <c r="D2071" s="6" t="s">
        <v>28</v>
      </c>
      <c r="E2071" s="6" t="s">
        <v>29</v>
      </c>
      <c r="F2071" s="15">
        <v>90</v>
      </c>
      <c r="G2071" s="6" t="s">
        <v>5808</v>
      </c>
      <c r="H2071" s="6" t="s">
        <v>2278</v>
      </c>
      <c r="I2071" s="6" t="s">
        <v>32</v>
      </c>
      <c r="J2071" s="7">
        <v>43992</v>
      </c>
      <c r="K2071" s="15">
        <v>95</v>
      </c>
      <c r="L2071" s="6" t="s">
        <v>78</v>
      </c>
      <c r="M2071" s="6">
        <f t="shared" si="129"/>
        <v>2020</v>
      </c>
      <c r="N2071" s="6">
        <f t="shared" si="130"/>
        <v>6</v>
      </c>
      <c r="O2071" s="6" t="str">
        <f>VLOOKUP(L2071,'User input'!$D$6:$E$16,2,FALSE)</f>
        <v>Ultrathing V2</v>
      </c>
      <c r="P2071" s="6">
        <f>VLOOKUP(L2071,'User input'!$D$6:$G$16,3,FALSE)</f>
        <v>2.95</v>
      </c>
      <c r="Q2071" s="6">
        <f>VLOOKUP(L2071,'User input'!$D$6:$G$16,4,FALSE)</f>
        <v>20</v>
      </c>
      <c r="R2071" s="6">
        <f t="shared" si="131"/>
        <v>1900</v>
      </c>
      <c r="S2071" s="26">
        <f t="shared" si="128"/>
        <v>5605</v>
      </c>
      <c r="T2071" s="26">
        <f>IF(K2071&lt;'User input'!$I$9,'User input'!$J$8,IF(K2071&lt;'User input'!$I$10,'User input'!$J$9,IF(K2071&lt;'User input'!$I$11,'User input'!$J$10,'User input'!$J$11)))*S2071</f>
        <v>280.25</v>
      </c>
      <c r="U2071" s="26">
        <f>K2071*'User input'!$J$17+'User input'!$J$16</f>
        <v>0.5</v>
      </c>
    </row>
    <row r="2072" spans="1:21" x14ac:dyDescent="0.25">
      <c r="A2072" s="18">
        <v>2128</v>
      </c>
      <c r="B2072" s="10" t="s">
        <v>1164</v>
      </c>
      <c r="C2072" s="10" t="s">
        <v>4706</v>
      </c>
      <c r="D2072" s="10" t="s">
        <v>28</v>
      </c>
      <c r="E2072" s="10" t="s">
        <v>29</v>
      </c>
      <c r="F2072" s="16">
        <v>30</v>
      </c>
      <c r="G2072" s="10" t="s">
        <v>5809</v>
      </c>
      <c r="H2072" s="10" t="s">
        <v>1636</v>
      </c>
      <c r="I2072" s="10" t="s">
        <v>122</v>
      </c>
      <c r="J2072" s="11">
        <v>43640</v>
      </c>
      <c r="K2072" s="16">
        <v>75</v>
      </c>
      <c r="L2072" s="10" t="s">
        <v>33</v>
      </c>
      <c r="M2072" s="10">
        <f t="shared" si="129"/>
        <v>2019</v>
      </c>
      <c r="N2072" s="10">
        <f t="shared" si="130"/>
        <v>6</v>
      </c>
      <c r="O2072" s="10" t="str">
        <f>VLOOKUP(L2072,'User input'!$D$6:$E$16,2,FALSE)</f>
        <v>Megawidget L</v>
      </c>
      <c r="P2072" s="10">
        <f>VLOOKUP(L2072,'User input'!$D$6:$G$16,3,FALSE)</f>
        <v>1.79</v>
      </c>
      <c r="Q2072" s="10">
        <f>VLOOKUP(L2072,'User input'!$D$6:$G$16,4,FALSE)</f>
        <v>24</v>
      </c>
      <c r="R2072" s="10">
        <f t="shared" si="131"/>
        <v>1800</v>
      </c>
      <c r="S2072" s="27">
        <f t="shared" si="128"/>
        <v>3222</v>
      </c>
      <c r="T2072" s="27">
        <f>IF(K2072&lt;'User input'!$I$9,'User input'!$J$8,IF(K2072&lt;'User input'!$I$10,'User input'!$J$9,IF(K2072&lt;'User input'!$I$11,'User input'!$J$10,'User input'!$J$11)))*S2072</f>
        <v>161.10000000000002</v>
      </c>
      <c r="U2072" s="27">
        <f>K2072*'User input'!$J$17+'User input'!$J$16</f>
        <v>0.5</v>
      </c>
    </row>
    <row r="2073" spans="1:21" x14ac:dyDescent="0.25">
      <c r="A2073" s="17">
        <v>2129</v>
      </c>
      <c r="B2073" s="6" t="s">
        <v>5810</v>
      </c>
      <c r="C2073" s="6" t="s">
        <v>5811</v>
      </c>
      <c r="D2073" s="6" t="s">
        <v>15</v>
      </c>
      <c r="E2073" s="6" t="s">
        <v>16</v>
      </c>
      <c r="F2073" s="15">
        <v>60</v>
      </c>
      <c r="G2073" s="6" t="s">
        <v>5812</v>
      </c>
      <c r="H2073" s="6" t="s">
        <v>3228</v>
      </c>
      <c r="I2073" s="6" t="s">
        <v>171</v>
      </c>
      <c r="J2073" s="7">
        <v>44240</v>
      </c>
      <c r="K2073" s="15">
        <v>91</v>
      </c>
      <c r="L2073" s="6" t="s">
        <v>78</v>
      </c>
      <c r="M2073" s="6">
        <f t="shared" si="129"/>
        <v>2021</v>
      </c>
      <c r="N2073" s="6">
        <f t="shared" si="130"/>
        <v>2</v>
      </c>
      <c r="O2073" s="6" t="str">
        <f>VLOOKUP(L2073,'User input'!$D$6:$E$16,2,FALSE)</f>
        <v>Ultrathing V2</v>
      </c>
      <c r="P2073" s="6">
        <f>VLOOKUP(L2073,'User input'!$D$6:$G$16,3,FALSE)</f>
        <v>2.95</v>
      </c>
      <c r="Q2073" s="6">
        <f>VLOOKUP(L2073,'User input'!$D$6:$G$16,4,FALSE)</f>
        <v>20</v>
      </c>
      <c r="R2073" s="6">
        <f t="shared" si="131"/>
        <v>1820</v>
      </c>
      <c r="S2073" s="26">
        <f t="shared" si="128"/>
        <v>5369</v>
      </c>
      <c r="T2073" s="26">
        <f>IF(K2073&lt;'User input'!$I$9,'User input'!$J$8,IF(K2073&lt;'User input'!$I$10,'User input'!$J$9,IF(K2073&lt;'User input'!$I$11,'User input'!$J$10,'User input'!$J$11)))*S2073</f>
        <v>268.45</v>
      </c>
      <c r="U2073" s="26">
        <f>K2073*'User input'!$J$17+'User input'!$J$16</f>
        <v>0.5</v>
      </c>
    </row>
    <row r="2074" spans="1:21" x14ac:dyDescent="0.25">
      <c r="A2074" s="18">
        <v>2130</v>
      </c>
      <c r="B2074" s="10" t="s">
        <v>5813</v>
      </c>
      <c r="C2074" s="10" t="s">
        <v>5814</v>
      </c>
      <c r="D2074" s="10" t="s">
        <v>49</v>
      </c>
      <c r="E2074" s="10" t="s">
        <v>16</v>
      </c>
      <c r="F2074" s="16">
        <v>90</v>
      </c>
      <c r="G2074" s="10" t="s">
        <v>5815</v>
      </c>
      <c r="H2074" s="10" t="s">
        <v>1373</v>
      </c>
      <c r="I2074" s="10" t="s">
        <v>32</v>
      </c>
      <c r="J2074" s="11">
        <v>44270</v>
      </c>
      <c r="K2074" s="16">
        <v>13</v>
      </c>
      <c r="L2074" s="10" t="s">
        <v>52</v>
      </c>
      <c r="M2074" s="10">
        <f t="shared" si="129"/>
        <v>2021</v>
      </c>
      <c r="N2074" s="10">
        <f t="shared" si="130"/>
        <v>3</v>
      </c>
      <c r="O2074" s="10" t="str">
        <f>VLOOKUP(L2074,'User input'!$D$6:$E$16,2,FALSE)</f>
        <v>Megawidget S</v>
      </c>
      <c r="P2074" s="10">
        <f>VLOOKUP(L2074,'User input'!$D$6:$G$16,3,FALSE)</f>
        <v>0.69</v>
      </c>
      <c r="Q2074" s="10">
        <f>VLOOKUP(L2074,'User input'!$D$6:$G$16,4,FALSE)</f>
        <v>24</v>
      </c>
      <c r="R2074" s="10">
        <f t="shared" si="131"/>
        <v>312</v>
      </c>
      <c r="S2074" s="27">
        <f t="shared" si="128"/>
        <v>215.27999999999997</v>
      </c>
      <c r="T2074" s="27">
        <f>IF(K2074&lt;'User input'!$I$9,'User input'!$J$8,IF(K2074&lt;'User input'!$I$10,'User input'!$J$9,IF(K2074&lt;'User input'!$I$11,'User input'!$J$10,'User input'!$J$11)))*S2074</f>
        <v>0</v>
      </c>
      <c r="U2074" s="27">
        <f>K2074*'User input'!$J$17+'User input'!$J$16</f>
        <v>0.5</v>
      </c>
    </row>
    <row r="2075" spans="1:21" x14ac:dyDescent="0.25">
      <c r="A2075" s="17">
        <v>2131</v>
      </c>
      <c r="B2075" s="6" t="s">
        <v>5816</v>
      </c>
      <c r="C2075" s="6" t="s">
        <v>5817</v>
      </c>
      <c r="D2075" s="6" t="s">
        <v>28</v>
      </c>
      <c r="E2075" s="6" t="s">
        <v>29</v>
      </c>
      <c r="F2075" s="15">
        <v>60</v>
      </c>
      <c r="G2075" s="6" t="s">
        <v>5818</v>
      </c>
      <c r="H2075" s="6" t="s">
        <v>4098</v>
      </c>
      <c r="I2075" s="6" t="s">
        <v>93</v>
      </c>
      <c r="J2075" s="7">
        <v>43605</v>
      </c>
      <c r="K2075" s="15">
        <v>56</v>
      </c>
      <c r="L2075" s="6" t="s">
        <v>157</v>
      </c>
      <c r="M2075" s="6">
        <f t="shared" si="129"/>
        <v>2019</v>
      </c>
      <c r="N2075" s="6">
        <f t="shared" si="130"/>
        <v>5</v>
      </c>
      <c r="O2075" s="6" t="str">
        <f>VLOOKUP(L2075,'User input'!$D$6:$E$16,2,FALSE)</f>
        <v>Ultrathing V3</v>
      </c>
      <c r="P2075" s="6">
        <f>VLOOKUP(L2075,'User input'!$D$6:$G$16,3,FALSE)</f>
        <v>3.39</v>
      </c>
      <c r="Q2075" s="6">
        <f>VLOOKUP(L2075,'User input'!$D$6:$G$16,4,FALSE)</f>
        <v>24</v>
      </c>
      <c r="R2075" s="6">
        <f t="shared" si="131"/>
        <v>1344</v>
      </c>
      <c r="S2075" s="26">
        <f t="shared" si="128"/>
        <v>4556.16</v>
      </c>
      <c r="T2075" s="26">
        <f>IF(K2075&lt;'User input'!$I$9,'User input'!$J$8,IF(K2075&lt;'User input'!$I$10,'User input'!$J$9,IF(K2075&lt;'User input'!$I$11,'User input'!$J$10,'User input'!$J$11)))*S2075</f>
        <v>227.80799999999999</v>
      </c>
      <c r="U2075" s="26">
        <f>K2075*'User input'!$J$17+'User input'!$J$16</f>
        <v>0.5</v>
      </c>
    </row>
    <row r="2076" spans="1:21" x14ac:dyDescent="0.25">
      <c r="A2076" s="18">
        <v>2132</v>
      </c>
      <c r="B2076" s="10" t="s">
        <v>5819</v>
      </c>
      <c r="C2076" s="10" t="s">
        <v>4013</v>
      </c>
      <c r="D2076" s="10" t="s">
        <v>49</v>
      </c>
      <c r="E2076" s="10" t="s">
        <v>16</v>
      </c>
      <c r="F2076" s="16">
        <v>60</v>
      </c>
      <c r="G2076" s="10" t="s">
        <v>5820</v>
      </c>
      <c r="H2076" s="10" t="s">
        <v>4723</v>
      </c>
      <c r="I2076" s="10" t="s">
        <v>57</v>
      </c>
      <c r="J2076" s="11">
        <v>44461</v>
      </c>
      <c r="K2076" s="16">
        <v>17</v>
      </c>
      <c r="L2076" s="10" t="s">
        <v>78</v>
      </c>
      <c r="M2076" s="10">
        <f t="shared" si="129"/>
        <v>2021</v>
      </c>
      <c r="N2076" s="10">
        <f t="shared" si="130"/>
        <v>9</v>
      </c>
      <c r="O2076" s="10" t="str">
        <f>VLOOKUP(L2076,'User input'!$D$6:$E$16,2,FALSE)</f>
        <v>Ultrathing V2</v>
      </c>
      <c r="P2076" s="10">
        <f>VLOOKUP(L2076,'User input'!$D$6:$G$16,3,FALSE)</f>
        <v>2.95</v>
      </c>
      <c r="Q2076" s="10">
        <f>VLOOKUP(L2076,'User input'!$D$6:$G$16,4,FALSE)</f>
        <v>20</v>
      </c>
      <c r="R2076" s="10">
        <f t="shared" si="131"/>
        <v>340</v>
      </c>
      <c r="S2076" s="27">
        <f t="shared" si="128"/>
        <v>1003.0000000000001</v>
      </c>
      <c r="T2076" s="27">
        <f>IF(K2076&lt;'User input'!$I$9,'User input'!$J$8,IF(K2076&lt;'User input'!$I$10,'User input'!$J$9,IF(K2076&lt;'User input'!$I$11,'User input'!$J$10,'User input'!$J$11)))*S2076</f>
        <v>0</v>
      </c>
      <c r="U2076" s="27">
        <f>K2076*'User input'!$J$17+'User input'!$J$16</f>
        <v>0.5</v>
      </c>
    </row>
    <row r="2077" spans="1:21" x14ac:dyDescent="0.25">
      <c r="A2077" s="17">
        <v>2133</v>
      </c>
      <c r="B2077" s="6" t="s">
        <v>1285</v>
      </c>
      <c r="C2077" s="6" t="s">
        <v>5398</v>
      </c>
      <c r="D2077" s="6" t="s">
        <v>15</v>
      </c>
      <c r="E2077" s="6" t="s">
        <v>16</v>
      </c>
      <c r="F2077" s="15">
        <v>60</v>
      </c>
      <c r="G2077" s="6" t="s">
        <v>5821</v>
      </c>
      <c r="H2077" s="6" t="s">
        <v>5822</v>
      </c>
      <c r="I2077" s="6" t="s">
        <v>25</v>
      </c>
      <c r="J2077" s="7">
        <v>43575</v>
      </c>
      <c r="K2077" s="15">
        <v>78</v>
      </c>
      <c r="L2077" s="6" t="s">
        <v>52</v>
      </c>
      <c r="M2077" s="6">
        <f t="shared" si="129"/>
        <v>2019</v>
      </c>
      <c r="N2077" s="6">
        <f t="shared" si="130"/>
        <v>4</v>
      </c>
      <c r="O2077" s="6" t="str">
        <f>VLOOKUP(L2077,'User input'!$D$6:$E$16,2,FALSE)</f>
        <v>Megawidget S</v>
      </c>
      <c r="P2077" s="6">
        <f>VLOOKUP(L2077,'User input'!$D$6:$G$16,3,FALSE)</f>
        <v>0.69</v>
      </c>
      <c r="Q2077" s="6">
        <f>VLOOKUP(L2077,'User input'!$D$6:$G$16,4,FALSE)</f>
        <v>24</v>
      </c>
      <c r="R2077" s="6">
        <f t="shared" si="131"/>
        <v>1872</v>
      </c>
      <c r="S2077" s="26">
        <f t="shared" si="128"/>
        <v>1291.6799999999998</v>
      </c>
      <c r="T2077" s="26">
        <f>IF(K2077&lt;'User input'!$I$9,'User input'!$J$8,IF(K2077&lt;'User input'!$I$10,'User input'!$J$9,IF(K2077&lt;'User input'!$I$11,'User input'!$J$10,'User input'!$J$11)))*S2077</f>
        <v>64.583999999999989</v>
      </c>
      <c r="U2077" s="26">
        <f>K2077*'User input'!$J$17+'User input'!$J$16</f>
        <v>0.5</v>
      </c>
    </row>
    <row r="2078" spans="1:21" x14ac:dyDescent="0.25">
      <c r="A2078" s="18">
        <v>2134</v>
      </c>
      <c r="B2078" s="10" t="s">
        <v>5764</v>
      </c>
      <c r="C2078" s="10" t="s">
        <v>4122</v>
      </c>
      <c r="D2078" s="10" t="s">
        <v>28</v>
      </c>
      <c r="E2078" s="10" t="s">
        <v>29</v>
      </c>
      <c r="F2078" s="16">
        <v>90</v>
      </c>
      <c r="G2078" s="10" t="s">
        <v>5823</v>
      </c>
      <c r="H2078" s="10" t="s">
        <v>3483</v>
      </c>
      <c r="I2078" s="10" t="s">
        <v>1078</v>
      </c>
      <c r="J2078" s="11">
        <v>43887</v>
      </c>
      <c r="K2078" s="16">
        <v>21</v>
      </c>
      <c r="L2078" s="10" t="s">
        <v>157</v>
      </c>
      <c r="M2078" s="10">
        <f t="shared" si="129"/>
        <v>2020</v>
      </c>
      <c r="N2078" s="10">
        <f t="shared" si="130"/>
        <v>2</v>
      </c>
      <c r="O2078" s="10" t="str">
        <f>VLOOKUP(L2078,'User input'!$D$6:$E$16,2,FALSE)</f>
        <v>Ultrathing V3</v>
      </c>
      <c r="P2078" s="10">
        <f>VLOOKUP(L2078,'User input'!$D$6:$G$16,3,FALSE)</f>
        <v>3.39</v>
      </c>
      <c r="Q2078" s="10">
        <f>VLOOKUP(L2078,'User input'!$D$6:$G$16,4,FALSE)</f>
        <v>24</v>
      </c>
      <c r="R2078" s="10">
        <f t="shared" si="131"/>
        <v>504</v>
      </c>
      <c r="S2078" s="27">
        <f t="shared" si="128"/>
        <v>1708.5600000000002</v>
      </c>
      <c r="T2078" s="27">
        <f>IF(K2078&lt;'User input'!$I$9,'User input'!$J$8,IF(K2078&lt;'User input'!$I$10,'User input'!$J$9,IF(K2078&lt;'User input'!$I$11,'User input'!$J$10,'User input'!$J$11)))*S2078</f>
        <v>51.256800000000005</v>
      </c>
      <c r="U2078" s="27">
        <f>K2078*'User input'!$J$17+'User input'!$J$16</f>
        <v>0.5</v>
      </c>
    </row>
    <row r="2079" spans="1:21" x14ac:dyDescent="0.25">
      <c r="A2079" s="17">
        <v>2135</v>
      </c>
      <c r="B2079" s="6" t="s">
        <v>1370</v>
      </c>
      <c r="C2079" s="6" t="s">
        <v>481</v>
      </c>
      <c r="D2079" s="6" t="s">
        <v>28</v>
      </c>
      <c r="E2079" s="6" t="s">
        <v>29</v>
      </c>
      <c r="F2079" s="15">
        <v>60</v>
      </c>
      <c r="G2079" s="6" t="s">
        <v>5824</v>
      </c>
      <c r="H2079" s="6" t="s">
        <v>833</v>
      </c>
      <c r="I2079" s="6" t="s">
        <v>834</v>
      </c>
      <c r="J2079" s="7">
        <v>44464</v>
      </c>
      <c r="K2079" s="15">
        <v>70</v>
      </c>
      <c r="L2079" s="6" t="s">
        <v>78</v>
      </c>
      <c r="M2079" s="6">
        <f t="shared" si="129"/>
        <v>2021</v>
      </c>
      <c r="N2079" s="6">
        <f t="shared" si="130"/>
        <v>9</v>
      </c>
      <c r="O2079" s="6" t="str">
        <f>VLOOKUP(L2079,'User input'!$D$6:$E$16,2,FALSE)</f>
        <v>Ultrathing V2</v>
      </c>
      <c r="P2079" s="6">
        <f>VLOOKUP(L2079,'User input'!$D$6:$G$16,3,FALSE)</f>
        <v>2.95</v>
      </c>
      <c r="Q2079" s="6">
        <f>VLOOKUP(L2079,'User input'!$D$6:$G$16,4,FALSE)</f>
        <v>20</v>
      </c>
      <c r="R2079" s="6">
        <f t="shared" si="131"/>
        <v>1400</v>
      </c>
      <c r="S2079" s="26">
        <f t="shared" si="128"/>
        <v>4130</v>
      </c>
      <c r="T2079" s="26">
        <f>IF(K2079&lt;'User input'!$I$9,'User input'!$J$8,IF(K2079&lt;'User input'!$I$10,'User input'!$J$9,IF(K2079&lt;'User input'!$I$11,'User input'!$J$10,'User input'!$J$11)))*S2079</f>
        <v>206.5</v>
      </c>
      <c r="U2079" s="26">
        <f>K2079*'User input'!$J$17+'User input'!$J$16</f>
        <v>0.5</v>
      </c>
    </row>
    <row r="2080" spans="1:21" x14ac:dyDescent="0.25">
      <c r="A2080" s="18">
        <v>2136</v>
      </c>
      <c r="B2080" s="10" t="s">
        <v>2467</v>
      </c>
      <c r="C2080" s="10" t="s">
        <v>4357</v>
      </c>
      <c r="D2080" s="10" t="s">
        <v>28</v>
      </c>
      <c r="E2080" s="10" t="s">
        <v>29</v>
      </c>
      <c r="F2080" s="16">
        <v>60</v>
      </c>
      <c r="G2080" s="10" t="s">
        <v>5825</v>
      </c>
      <c r="H2080" s="10" t="s">
        <v>2208</v>
      </c>
      <c r="I2080" s="10" t="s">
        <v>171</v>
      </c>
      <c r="J2080" s="11">
        <v>43809</v>
      </c>
      <c r="K2080" s="16">
        <v>30</v>
      </c>
      <c r="L2080" s="10" t="s">
        <v>44</v>
      </c>
      <c r="M2080" s="10">
        <f t="shared" si="129"/>
        <v>2019</v>
      </c>
      <c r="N2080" s="10">
        <f t="shared" si="130"/>
        <v>12</v>
      </c>
      <c r="O2080" s="10" t="str">
        <f>VLOOKUP(L2080,'User input'!$D$6:$E$16,2,FALSE)</f>
        <v>Gigastuff</v>
      </c>
      <c r="P2080" s="10">
        <f>VLOOKUP(L2080,'User input'!$D$6:$G$16,3,FALSE)</f>
        <v>1.89</v>
      </c>
      <c r="Q2080" s="10">
        <f>VLOOKUP(L2080,'User input'!$D$6:$G$16,4,FALSE)</f>
        <v>18</v>
      </c>
      <c r="R2080" s="10">
        <f t="shared" si="131"/>
        <v>540</v>
      </c>
      <c r="S2080" s="27">
        <f t="shared" si="128"/>
        <v>1020.5999999999999</v>
      </c>
      <c r="T2080" s="27">
        <f>IF(K2080&lt;'User input'!$I$9,'User input'!$J$8,IF(K2080&lt;'User input'!$I$10,'User input'!$J$9,IF(K2080&lt;'User input'!$I$11,'User input'!$J$10,'User input'!$J$11)))*S2080</f>
        <v>30.617999999999995</v>
      </c>
      <c r="U2080" s="27">
        <f>K2080*'User input'!$J$17+'User input'!$J$16</f>
        <v>0.5</v>
      </c>
    </row>
    <row r="2081" spans="1:21" x14ac:dyDescent="0.25">
      <c r="A2081" s="17">
        <v>2137</v>
      </c>
      <c r="B2081" s="6" t="s">
        <v>5826</v>
      </c>
      <c r="C2081" s="6" t="s">
        <v>1221</v>
      </c>
      <c r="D2081" s="6" t="s">
        <v>15</v>
      </c>
      <c r="E2081" s="6" t="s">
        <v>16</v>
      </c>
      <c r="F2081" s="15">
        <v>90</v>
      </c>
      <c r="G2081" s="6" t="s">
        <v>5827</v>
      </c>
      <c r="H2081" s="6" t="s">
        <v>2987</v>
      </c>
      <c r="I2081" s="6" t="s">
        <v>32</v>
      </c>
      <c r="J2081" s="7">
        <v>44521</v>
      </c>
      <c r="K2081" s="15">
        <v>26</v>
      </c>
      <c r="L2081" s="6" t="s">
        <v>99</v>
      </c>
      <c r="M2081" s="6">
        <f t="shared" si="129"/>
        <v>2021</v>
      </c>
      <c r="N2081" s="6">
        <f t="shared" si="130"/>
        <v>11</v>
      </c>
      <c r="O2081" s="6" t="str">
        <f>VLOOKUP(L2081,'User input'!$D$6:$E$16,2,FALSE)</f>
        <v>Superwossname</v>
      </c>
      <c r="P2081" s="6">
        <f>VLOOKUP(L2081,'User input'!$D$6:$G$16,3,FALSE)</f>
        <v>3.49</v>
      </c>
      <c r="Q2081" s="6">
        <f>VLOOKUP(L2081,'User input'!$D$6:$G$16,4,FALSE)</f>
        <v>20</v>
      </c>
      <c r="R2081" s="6">
        <f t="shared" si="131"/>
        <v>520</v>
      </c>
      <c r="S2081" s="26">
        <f t="shared" si="128"/>
        <v>1814.8000000000002</v>
      </c>
      <c r="T2081" s="26">
        <f>IF(K2081&lt;'User input'!$I$9,'User input'!$J$8,IF(K2081&lt;'User input'!$I$10,'User input'!$J$9,IF(K2081&lt;'User input'!$I$11,'User input'!$J$10,'User input'!$J$11)))*S2081</f>
        <v>54.444000000000003</v>
      </c>
      <c r="U2081" s="26">
        <f>K2081*'User input'!$J$17+'User input'!$J$16</f>
        <v>0.5</v>
      </c>
    </row>
    <row r="2082" spans="1:21" x14ac:dyDescent="0.25">
      <c r="A2082" s="18">
        <v>2138</v>
      </c>
      <c r="B2082" s="10" t="s">
        <v>5828</v>
      </c>
      <c r="C2082" s="10" t="s">
        <v>5829</v>
      </c>
      <c r="D2082" s="10" t="s">
        <v>28</v>
      </c>
      <c r="E2082" s="10" t="s">
        <v>29</v>
      </c>
      <c r="F2082" s="16">
        <v>60</v>
      </c>
      <c r="G2082" s="10" t="s">
        <v>5830</v>
      </c>
      <c r="H2082" s="10" t="s">
        <v>436</v>
      </c>
      <c r="I2082" s="10" t="s">
        <v>25</v>
      </c>
      <c r="J2082" s="11">
        <v>44109</v>
      </c>
      <c r="K2082" s="16">
        <v>72</v>
      </c>
      <c r="L2082" s="10" t="s">
        <v>157</v>
      </c>
      <c r="M2082" s="10">
        <f t="shared" si="129"/>
        <v>2020</v>
      </c>
      <c r="N2082" s="10">
        <f t="shared" si="130"/>
        <v>10</v>
      </c>
      <c r="O2082" s="10" t="str">
        <f>VLOOKUP(L2082,'User input'!$D$6:$E$16,2,FALSE)</f>
        <v>Ultrathing V3</v>
      </c>
      <c r="P2082" s="10">
        <f>VLOOKUP(L2082,'User input'!$D$6:$G$16,3,FALSE)</f>
        <v>3.39</v>
      </c>
      <c r="Q2082" s="10">
        <f>VLOOKUP(L2082,'User input'!$D$6:$G$16,4,FALSE)</f>
        <v>24</v>
      </c>
      <c r="R2082" s="10">
        <f t="shared" si="131"/>
        <v>1728</v>
      </c>
      <c r="S2082" s="27">
        <f t="shared" si="128"/>
        <v>5857.92</v>
      </c>
      <c r="T2082" s="27">
        <f>IF(K2082&lt;'User input'!$I$9,'User input'!$J$8,IF(K2082&lt;'User input'!$I$10,'User input'!$J$9,IF(K2082&lt;'User input'!$I$11,'User input'!$J$10,'User input'!$J$11)))*S2082</f>
        <v>292.89600000000002</v>
      </c>
      <c r="U2082" s="27">
        <f>K2082*'User input'!$J$17+'User input'!$J$16</f>
        <v>0.5</v>
      </c>
    </row>
    <row r="2083" spans="1:21" x14ac:dyDescent="0.25">
      <c r="A2083" s="17">
        <v>2139</v>
      </c>
      <c r="B2083" s="6" t="s">
        <v>5831</v>
      </c>
      <c r="C2083" s="6" t="s">
        <v>5832</v>
      </c>
      <c r="D2083" s="6" t="s">
        <v>49</v>
      </c>
      <c r="E2083" s="6" t="s">
        <v>16</v>
      </c>
      <c r="F2083" s="15">
        <v>90</v>
      </c>
      <c r="G2083" s="6" t="s">
        <v>5833</v>
      </c>
      <c r="H2083" s="6" t="s">
        <v>4145</v>
      </c>
      <c r="I2083" s="6" t="s">
        <v>32</v>
      </c>
      <c r="J2083" s="7">
        <v>44250</v>
      </c>
      <c r="K2083" s="15">
        <v>84</v>
      </c>
      <c r="L2083" s="6" t="s">
        <v>99</v>
      </c>
      <c r="M2083" s="6">
        <f t="shared" si="129"/>
        <v>2021</v>
      </c>
      <c r="N2083" s="6">
        <f t="shared" si="130"/>
        <v>2</v>
      </c>
      <c r="O2083" s="6" t="str">
        <f>VLOOKUP(L2083,'User input'!$D$6:$E$16,2,FALSE)</f>
        <v>Superwossname</v>
      </c>
      <c r="P2083" s="6">
        <f>VLOOKUP(L2083,'User input'!$D$6:$G$16,3,FALSE)</f>
        <v>3.49</v>
      </c>
      <c r="Q2083" s="6">
        <f>VLOOKUP(L2083,'User input'!$D$6:$G$16,4,FALSE)</f>
        <v>20</v>
      </c>
      <c r="R2083" s="6">
        <f t="shared" si="131"/>
        <v>1680</v>
      </c>
      <c r="S2083" s="26">
        <f t="shared" si="128"/>
        <v>5863.2000000000007</v>
      </c>
      <c r="T2083" s="26">
        <f>IF(K2083&lt;'User input'!$I$9,'User input'!$J$8,IF(K2083&lt;'User input'!$I$10,'User input'!$J$9,IF(K2083&lt;'User input'!$I$11,'User input'!$J$10,'User input'!$J$11)))*S2083</f>
        <v>293.16000000000003</v>
      </c>
      <c r="U2083" s="26">
        <f>K2083*'User input'!$J$17+'User input'!$J$16</f>
        <v>0.5</v>
      </c>
    </row>
    <row r="2084" spans="1:21" x14ac:dyDescent="0.25">
      <c r="A2084" s="18">
        <v>2140</v>
      </c>
      <c r="B2084" s="10" t="s">
        <v>2637</v>
      </c>
      <c r="C2084" s="10" t="s">
        <v>676</v>
      </c>
      <c r="D2084" s="10" t="s">
        <v>49</v>
      </c>
      <c r="E2084" s="10" t="s">
        <v>16</v>
      </c>
      <c r="F2084" s="16">
        <v>60</v>
      </c>
      <c r="G2084" s="10" t="s">
        <v>5834</v>
      </c>
      <c r="H2084" s="10" t="s">
        <v>4435</v>
      </c>
      <c r="I2084" s="10" t="s">
        <v>32</v>
      </c>
      <c r="J2084" s="11">
        <v>43840</v>
      </c>
      <c r="K2084" s="16">
        <v>76</v>
      </c>
      <c r="L2084" s="10" t="s">
        <v>62</v>
      </c>
      <c r="M2084" s="10">
        <f t="shared" si="129"/>
        <v>2020</v>
      </c>
      <c r="N2084" s="10">
        <f t="shared" si="130"/>
        <v>1</v>
      </c>
      <c r="O2084" s="10" t="str">
        <f>VLOOKUP(L2084,'User input'!$D$6:$E$16,2,FALSE)</f>
        <v>Ultrathing V4</v>
      </c>
      <c r="P2084" s="10">
        <f>VLOOKUP(L2084,'User input'!$D$6:$G$16,3,FALSE)</f>
        <v>3.99</v>
      </c>
      <c r="Q2084" s="10">
        <f>VLOOKUP(L2084,'User input'!$D$6:$G$16,4,FALSE)</f>
        <v>24</v>
      </c>
      <c r="R2084" s="10">
        <f t="shared" si="131"/>
        <v>1824</v>
      </c>
      <c r="S2084" s="27">
        <f t="shared" si="128"/>
        <v>7277.76</v>
      </c>
      <c r="T2084" s="27">
        <f>IF(K2084&lt;'User input'!$I$9,'User input'!$J$8,IF(K2084&lt;'User input'!$I$10,'User input'!$J$9,IF(K2084&lt;'User input'!$I$11,'User input'!$J$10,'User input'!$J$11)))*S2084</f>
        <v>363.88800000000003</v>
      </c>
      <c r="U2084" s="27">
        <f>K2084*'User input'!$J$17+'User input'!$J$16</f>
        <v>0.5</v>
      </c>
    </row>
    <row r="2085" spans="1:21" x14ac:dyDescent="0.25">
      <c r="A2085" s="17">
        <v>2141</v>
      </c>
      <c r="B2085" s="6" t="s">
        <v>5835</v>
      </c>
      <c r="C2085" s="6" t="s">
        <v>5370</v>
      </c>
      <c r="D2085" s="6" t="s">
        <v>115</v>
      </c>
      <c r="E2085" s="6" t="s">
        <v>29</v>
      </c>
      <c r="F2085" s="15">
        <v>30</v>
      </c>
      <c r="G2085" s="6" t="s">
        <v>5836</v>
      </c>
      <c r="H2085" s="6" t="s">
        <v>4871</v>
      </c>
      <c r="I2085" s="6" t="s">
        <v>108</v>
      </c>
      <c r="J2085" s="7">
        <v>44288</v>
      </c>
      <c r="K2085" s="15">
        <v>10</v>
      </c>
      <c r="L2085" s="6" t="s">
        <v>52</v>
      </c>
      <c r="M2085" s="6">
        <f t="shared" si="129"/>
        <v>2021</v>
      </c>
      <c r="N2085" s="6">
        <f t="shared" si="130"/>
        <v>4</v>
      </c>
      <c r="O2085" s="6" t="str">
        <f>VLOOKUP(L2085,'User input'!$D$6:$E$16,2,FALSE)</f>
        <v>Megawidget S</v>
      </c>
      <c r="P2085" s="6">
        <f>VLOOKUP(L2085,'User input'!$D$6:$G$16,3,FALSE)</f>
        <v>0.69</v>
      </c>
      <c r="Q2085" s="6">
        <f>VLOOKUP(L2085,'User input'!$D$6:$G$16,4,FALSE)</f>
        <v>24</v>
      </c>
      <c r="R2085" s="6">
        <f t="shared" si="131"/>
        <v>240</v>
      </c>
      <c r="S2085" s="26">
        <f t="shared" si="128"/>
        <v>165.6</v>
      </c>
      <c r="T2085" s="26">
        <f>IF(K2085&lt;'User input'!$I$9,'User input'!$J$8,IF(K2085&lt;'User input'!$I$10,'User input'!$J$9,IF(K2085&lt;'User input'!$I$11,'User input'!$J$10,'User input'!$J$11)))*S2085</f>
        <v>0</v>
      </c>
      <c r="U2085" s="26">
        <f>K2085*'User input'!$J$17+'User input'!$J$16</f>
        <v>0.5</v>
      </c>
    </row>
    <row r="2086" spans="1:21" x14ac:dyDescent="0.25">
      <c r="A2086" s="18">
        <v>2142</v>
      </c>
      <c r="B2086" s="10" t="s">
        <v>4383</v>
      </c>
      <c r="C2086" s="10" t="s">
        <v>5837</v>
      </c>
      <c r="D2086" s="10" t="s">
        <v>15</v>
      </c>
      <c r="E2086" s="10" t="s">
        <v>16</v>
      </c>
      <c r="F2086" s="16">
        <v>90</v>
      </c>
      <c r="G2086" s="10" t="s">
        <v>5838</v>
      </c>
      <c r="H2086" s="10" t="s">
        <v>335</v>
      </c>
      <c r="I2086" s="10" t="s">
        <v>171</v>
      </c>
      <c r="J2086" s="11">
        <v>43542</v>
      </c>
      <c r="K2086" s="16">
        <v>45</v>
      </c>
      <c r="L2086" s="10" t="s">
        <v>44</v>
      </c>
      <c r="M2086" s="10">
        <f t="shared" si="129"/>
        <v>2019</v>
      </c>
      <c r="N2086" s="10">
        <f t="shared" si="130"/>
        <v>3</v>
      </c>
      <c r="O2086" s="10" t="str">
        <f>VLOOKUP(L2086,'User input'!$D$6:$E$16,2,FALSE)</f>
        <v>Gigastuff</v>
      </c>
      <c r="P2086" s="10">
        <f>VLOOKUP(L2086,'User input'!$D$6:$G$16,3,FALSE)</f>
        <v>1.89</v>
      </c>
      <c r="Q2086" s="10">
        <f>VLOOKUP(L2086,'User input'!$D$6:$G$16,4,FALSE)</f>
        <v>18</v>
      </c>
      <c r="R2086" s="10">
        <f t="shared" si="131"/>
        <v>810</v>
      </c>
      <c r="S2086" s="27">
        <f t="shared" si="128"/>
        <v>1530.8999999999999</v>
      </c>
      <c r="T2086" s="27">
        <f>IF(K2086&lt;'User input'!$I$9,'User input'!$J$8,IF(K2086&lt;'User input'!$I$10,'User input'!$J$9,IF(K2086&lt;'User input'!$I$11,'User input'!$J$10,'User input'!$J$11)))*S2086</f>
        <v>45.926999999999992</v>
      </c>
      <c r="U2086" s="27">
        <f>K2086*'User input'!$J$17+'User input'!$J$16</f>
        <v>0.5</v>
      </c>
    </row>
    <row r="2087" spans="1:21" x14ac:dyDescent="0.25">
      <c r="A2087" s="17">
        <v>2143</v>
      </c>
      <c r="B2087" s="6" t="s">
        <v>1063</v>
      </c>
      <c r="C2087" s="6" t="s">
        <v>3650</v>
      </c>
      <c r="D2087" s="6" t="s">
        <v>49</v>
      </c>
      <c r="E2087" s="6" t="s">
        <v>16</v>
      </c>
      <c r="F2087" s="15">
        <v>30</v>
      </c>
      <c r="G2087" s="6" t="s">
        <v>5839</v>
      </c>
      <c r="H2087" s="6" t="s">
        <v>1248</v>
      </c>
      <c r="I2087" s="6" t="s">
        <v>32</v>
      </c>
      <c r="J2087" s="7">
        <v>43868</v>
      </c>
      <c r="K2087" s="15">
        <v>83</v>
      </c>
      <c r="L2087" s="6" t="s">
        <v>157</v>
      </c>
      <c r="M2087" s="6">
        <f t="shared" si="129"/>
        <v>2020</v>
      </c>
      <c r="N2087" s="6">
        <f t="shared" si="130"/>
        <v>2</v>
      </c>
      <c r="O2087" s="6" t="str">
        <f>VLOOKUP(L2087,'User input'!$D$6:$E$16,2,FALSE)</f>
        <v>Ultrathing V3</v>
      </c>
      <c r="P2087" s="6">
        <f>VLOOKUP(L2087,'User input'!$D$6:$G$16,3,FALSE)</f>
        <v>3.39</v>
      </c>
      <c r="Q2087" s="6">
        <f>VLOOKUP(L2087,'User input'!$D$6:$G$16,4,FALSE)</f>
        <v>24</v>
      </c>
      <c r="R2087" s="6">
        <f t="shared" si="131"/>
        <v>1992</v>
      </c>
      <c r="S2087" s="26">
        <f t="shared" si="128"/>
        <v>6752.88</v>
      </c>
      <c r="T2087" s="26">
        <f>IF(K2087&lt;'User input'!$I$9,'User input'!$J$8,IF(K2087&lt;'User input'!$I$10,'User input'!$J$9,IF(K2087&lt;'User input'!$I$11,'User input'!$J$10,'User input'!$J$11)))*S2087</f>
        <v>337.64400000000001</v>
      </c>
      <c r="U2087" s="26">
        <f>K2087*'User input'!$J$17+'User input'!$J$16</f>
        <v>0.5</v>
      </c>
    </row>
    <row r="2088" spans="1:21" x14ac:dyDescent="0.25">
      <c r="A2088" s="18">
        <v>2144</v>
      </c>
      <c r="B2088" s="10" t="s">
        <v>5840</v>
      </c>
      <c r="C2088" s="10" t="s">
        <v>5841</v>
      </c>
      <c r="D2088" s="10" t="s">
        <v>49</v>
      </c>
      <c r="E2088" s="10" t="s">
        <v>16</v>
      </c>
      <c r="F2088" s="16">
        <v>30</v>
      </c>
      <c r="G2088" s="10" t="s">
        <v>5842</v>
      </c>
      <c r="H2088" s="10" t="s">
        <v>4373</v>
      </c>
      <c r="I2088" s="10" t="s">
        <v>32</v>
      </c>
      <c r="J2088" s="11">
        <v>43610</v>
      </c>
      <c r="K2088" s="16">
        <v>11</v>
      </c>
      <c r="L2088" s="10" t="s">
        <v>99</v>
      </c>
      <c r="M2088" s="10">
        <f t="shared" si="129"/>
        <v>2019</v>
      </c>
      <c r="N2088" s="10">
        <f t="shared" si="130"/>
        <v>5</v>
      </c>
      <c r="O2088" s="10" t="str">
        <f>VLOOKUP(L2088,'User input'!$D$6:$E$16,2,FALSE)</f>
        <v>Superwossname</v>
      </c>
      <c r="P2088" s="10">
        <f>VLOOKUP(L2088,'User input'!$D$6:$G$16,3,FALSE)</f>
        <v>3.49</v>
      </c>
      <c r="Q2088" s="10">
        <f>VLOOKUP(L2088,'User input'!$D$6:$G$16,4,FALSE)</f>
        <v>20</v>
      </c>
      <c r="R2088" s="10">
        <f t="shared" si="131"/>
        <v>220</v>
      </c>
      <c r="S2088" s="27">
        <f t="shared" si="128"/>
        <v>767.80000000000007</v>
      </c>
      <c r="T2088" s="27">
        <f>IF(K2088&lt;'User input'!$I$9,'User input'!$J$8,IF(K2088&lt;'User input'!$I$10,'User input'!$J$9,IF(K2088&lt;'User input'!$I$11,'User input'!$J$10,'User input'!$J$11)))*S2088</f>
        <v>0</v>
      </c>
      <c r="U2088" s="27">
        <f>K2088*'User input'!$J$17+'User input'!$J$16</f>
        <v>0.5</v>
      </c>
    </row>
    <row r="2089" spans="1:21" x14ac:dyDescent="0.25">
      <c r="A2089" s="17">
        <v>2145</v>
      </c>
      <c r="B2089" s="6" t="s">
        <v>5843</v>
      </c>
      <c r="C2089" s="6" t="s">
        <v>3375</v>
      </c>
      <c r="D2089" s="6" t="s">
        <v>28</v>
      </c>
      <c r="E2089" s="6" t="s">
        <v>29</v>
      </c>
      <c r="F2089" s="15">
        <v>60</v>
      </c>
      <c r="G2089" s="6" t="s">
        <v>5844</v>
      </c>
      <c r="H2089" s="6" t="s">
        <v>222</v>
      </c>
      <c r="I2089" s="6" t="s">
        <v>122</v>
      </c>
      <c r="J2089" s="7">
        <v>43654</v>
      </c>
      <c r="K2089" s="15">
        <v>39</v>
      </c>
      <c r="L2089" s="6" t="s">
        <v>78</v>
      </c>
      <c r="M2089" s="6">
        <f t="shared" si="129"/>
        <v>2019</v>
      </c>
      <c r="N2089" s="6">
        <f t="shared" si="130"/>
        <v>7</v>
      </c>
      <c r="O2089" s="6" t="str">
        <f>VLOOKUP(L2089,'User input'!$D$6:$E$16,2,FALSE)</f>
        <v>Ultrathing V2</v>
      </c>
      <c r="P2089" s="6">
        <f>VLOOKUP(L2089,'User input'!$D$6:$G$16,3,FALSE)</f>
        <v>2.95</v>
      </c>
      <c r="Q2089" s="6">
        <f>VLOOKUP(L2089,'User input'!$D$6:$G$16,4,FALSE)</f>
        <v>20</v>
      </c>
      <c r="R2089" s="6">
        <f t="shared" si="131"/>
        <v>780</v>
      </c>
      <c r="S2089" s="26">
        <f t="shared" si="128"/>
        <v>2301</v>
      </c>
      <c r="T2089" s="26">
        <f>IF(K2089&lt;'User input'!$I$9,'User input'!$J$8,IF(K2089&lt;'User input'!$I$10,'User input'!$J$9,IF(K2089&lt;'User input'!$I$11,'User input'!$J$10,'User input'!$J$11)))*S2089</f>
        <v>69.03</v>
      </c>
      <c r="U2089" s="26">
        <f>K2089*'User input'!$J$17+'User input'!$J$16</f>
        <v>0.5</v>
      </c>
    </row>
    <row r="2090" spans="1:21" x14ac:dyDescent="0.25">
      <c r="A2090" s="18">
        <v>2146</v>
      </c>
      <c r="B2090" s="10" t="s">
        <v>4010</v>
      </c>
      <c r="C2090" s="10" t="s">
        <v>2630</v>
      </c>
      <c r="D2090" s="10" t="s">
        <v>28</v>
      </c>
      <c r="E2090" s="10" t="s">
        <v>29</v>
      </c>
      <c r="F2090" s="16">
        <v>30</v>
      </c>
      <c r="G2090" s="10" t="s">
        <v>5845</v>
      </c>
      <c r="H2090" s="10" t="s">
        <v>5846</v>
      </c>
      <c r="I2090" s="10" t="s">
        <v>32</v>
      </c>
      <c r="J2090" s="11">
        <v>43896</v>
      </c>
      <c r="K2090" s="16">
        <v>27</v>
      </c>
      <c r="L2090" s="10" t="s">
        <v>52</v>
      </c>
      <c r="M2090" s="10">
        <f t="shared" si="129"/>
        <v>2020</v>
      </c>
      <c r="N2090" s="10">
        <f t="shared" si="130"/>
        <v>3</v>
      </c>
      <c r="O2090" s="10" t="str">
        <f>VLOOKUP(L2090,'User input'!$D$6:$E$16,2,FALSE)</f>
        <v>Megawidget S</v>
      </c>
      <c r="P2090" s="10">
        <f>VLOOKUP(L2090,'User input'!$D$6:$G$16,3,FALSE)</f>
        <v>0.69</v>
      </c>
      <c r="Q2090" s="10">
        <f>VLOOKUP(L2090,'User input'!$D$6:$G$16,4,FALSE)</f>
        <v>24</v>
      </c>
      <c r="R2090" s="10">
        <f t="shared" si="131"/>
        <v>648</v>
      </c>
      <c r="S2090" s="27">
        <f t="shared" si="128"/>
        <v>447.11999999999995</v>
      </c>
      <c r="T2090" s="27">
        <f>IF(K2090&lt;'User input'!$I$9,'User input'!$J$8,IF(K2090&lt;'User input'!$I$10,'User input'!$J$9,IF(K2090&lt;'User input'!$I$11,'User input'!$J$10,'User input'!$J$11)))*S2090</f>
        <v>13.413599999999997</v>
      </c>
      <c r="U2090" s="27">
        <f>K2090*'User input'!$J$17+'User input'!$J$16</f>
        <v>0.5</v>
      </c>
    </row>
    <row r="2091" spans="1:21" x14ac:dyDescent="0.25">
      <c r="A2091" s="17">
        <v>2147</v>
      </c>
      <c r="B2091" s="6" t="s">
        <v>3728</v>
      </c>
      <c r="C2091" s="6" t="s">
        <v>5847</v>
      </c>
      <c r="D2091" s="6" t="s">
        <v>15</v>
      </c>
      <c r="E2091" s="6" t="s">
        <v>16</v>
      </c>
      <c r="F2091" s="15">
        <v>90</v>
      </c>
      <c r="G2091" s="6" t="s">
        <v>5848</v>
      </c>
      <c r="H2091" s="6" t="s">
        <v>5805</v>
      </c>
      <c r="I2091" s="6" t="s">
        <v>32</v>
      </c>
      <c r="J2091" s="7">
        <v>43964</v>
      </c>
      <c r="K2091" s="15">
        <v>7</v>
      </c>
      <c r="L2091" s="6" t="s">
        <v>157</v>
      </c>
      <c r="M2091" s="6">
        <f t="shared" si="129"/>
        <v>2020</v>
      </c>
      <c r="N2091" s="6">
        <f t="shared" si="130"/>
        <v>5</v>
      </c>
      <c r="O2091" s="6" t="str">
        <f>VLOOKUP(L2091,'User input'!$D$6:$E$16,2,FALSE)</f>
        <v>Ultrathing V3</v>
      </c>
      <c r="P2091" s="6">
        <f>VLOOKUP(L2091,'User input'!$D$6:$G$16,3,FALSE)</f>
        <v>3.39</v>
      </c>
      <c r="Q2091" s="6">
        <f>VLOOKUP(L2091,'User input'!$D$6:$G$16,4,FALSE)</f>
        <v>24</v>
      </c>
      <c r="R2091" s="6">
        <f t="shared" si="131"/>
        <v>168</v>
      </c>
      <c r="S2091" s="26">
        <f t="shared" si="128"/>
        <v>569.52</v>
      </c>
      <c r="T2091" s="26">
        <f>IF(K2091&lt;'User input'!$I$9,'User input'!$J$8,IF(K2091&lt;'User input'!$I$10,'User input'!$J$9,IF(K2091&lt;'User input'!$I$11,'User input'!$J$10,'User input'!$J$11)))*S2091</f>
        <v>0</v>
      </c>
      <c r="U2091" s="26">
        <f>K2091*'User input'!$J$17+'User input'!$J$16</f>
        <v>0.5</v>
      </c>
    </row>
    <row r="2092" spans="1:21" x14ac:dyDescent="0.25">
      <c r="A2092" s="18">
        <v>2148</v>
      </c>
      <c r="B2092" s="10" t="s">
        <v>5764</v>
      </c>
      <c r="C2092" s="10" t="s">
        <v>5849</v>
      </c>
      <c r="D2092" s="10" t="s">
        <v>28</v>
      </c>
      <c r="E2092" s="10" t="s">
        <v>29</v>
      </c>
      <c r="F2092" s="16">
        <v>30</v>
      </c>
      <c r="G2092" s="10" t="s">
        <v>5850</v>
      </c>
      <c r="H2092" s="10" t="s">
        <v>2274</v>
      </c>
      <c r="I2092" s="10" t="s">
        <v>32</v>
      </c>
      <c r="J2092" s="11">
        <v>43932</v>
      </c>
      <c r="K2092" s="16">
        <v>78</v>
      </c>
      <c r="L2092" s="10" t="s">
        <v>52</v>
      </c>
      <c r="M2092" s="10">
        <f t="shared" si="129"/>
        <v>2020</v>
      </c>
      <c r="N2092" s="10">
        <f t="shared" si="130"/>
        <v>4</v>
      </c>
      <c r="O2092" s="10" t="str">
        <f>VLOOKUP(L2092,'User input'!$D$6:$E$16,2,FALSE)</f>
        <v>Megawidget S</v>
      </c>
      <c r="P2092" s="10">
        <f>VLOOKUP(L2092,'User input'!$D$6:$G$16,3,FALSE)</f>
        <v>0.69</v>
      </c>
      <c r="Q2092" s="10">
        <f>VLOOKUP(L2092,'User input'!$D$6:$G$16,4,FALSE)</f>
        <v>24</v>
      </c>
      <c r="R2092" s="10">
        <f t="shared" si="131"/>
        <v>1872</v>
      </c>
      <c r="S2092" s="27">
        <f t="shared" si="128"/>
        <v>1291.6799999999998</v>
      </c>
      <c r="T2092" s="27">
        <f>IF(K2092&lt;'User input'!$I$9,'User input'!$J$8,IF(K2092&lt;'User input'!$I$10,'User input'!$J$9,IF(K2092&lt;'User input'!$I$11,'User input'!$J$10,'User input'!$J$11)))*S2092</f>
        <v>64.583999999999989</v>
      </c>
      <c r="U2092" s="27">
        <f>K2092*'User input'!$J$17+'User input'!$J$16</f>
        <v>0.5</v>
      </c>
    </row>
    <row r="2093" spans="1:21" x14ac:dyDescent="0.25">
      <c r="A2093" s="17">
        <v>2149</v>
      </c>
      <c r="B2093" s="6" t="s">
        <v>2241</v>
      </c>
      <c r="C2093" s="6" t="s">
        <v>865</v>
      </c>
      <c r="D2093" s="6" t="s">
        <v>28</v>
      </c>
      <c r="E2093" s="6" t="s">
        <v>29</v>
      </c>
      <c r="F2093" s="15">
        <v>60</v>
      </c>
      <c r="G2093" s="6" t="s">
        <v>5851</v>
      </c>
      <c r="H2093" s="6" t="s">
        <v>3712</v>
      </c>
      <c r="I2093" s="6" t="s">
        <v>1073</v>
      </c>
      <c r="J2093" s="7">
        <v>44387</v>
      </c>
      <c r="K2093" s="15">
        <v>36</v>
      </c>
      <c r="L2093" s="6" t="s">
        <v>78</v>
      </c>
      <c r="M2093" s="6">
        <f t="shared" si="129"/>
        <v>2021</v>
      </c>
      <c r="N2093" s="6">
        <f t="shared" si="130"/>
        <v>7</v>
      </c>
      <c r="O2093" s="6" t="str">
        <f>VLOOKUP(L2093,'User input'!$D$6:$E$16,2,FALSE)</f>
        <v>Ultrathing V2</v>
      </c>
      <c r="P2093" s="6">
        <f>VLOOKUP(L2093,'User input'!$D$6:$G$16,3,FALSE)</f>
        <v>2.95</v>
      </c>
      <c r="Q2093" s="6">
        <f>VLOOKUP(L2093,'User input'!$D$6:$G$16,4,FALSE)</f>
        <v>20</v>
      </c>
      <c r="R2093" s="6">
        <f t="shared" si="131"/>
        <v>720</v>
      </c>
      <c r="S2093" s="26">
        <f t="shared" si="128"/>
        <v>2124</v>
      </c>
      <c r="T2093" s="26">
        <f>IF(K2093&lt;'User input'!$I$9,'User input'!$J$8,IF(K2093&lt;'User input'!$I$10,'User input'!$J$9,IF(K2093&lt;'User input'!$I$11,'User input'!$J$10,'User input'!$J$11)))*S2093</f>
        <v>63.72</v>
      </c>
      <c r="U2093" s="26">
        <f>K2093*'User input'!$J$17+'User input'!$J$16</f>
        <v>0.5</v>
      </c>
    </row>
    <row r="2094" spans="1:21" x14ac:dyDescent="0.25">
      <c r="A2094" s="18">
        <v>2150</v>
      </c>
      <c r="B2094" s="10" t="s">
        <v>1221</v>
      </c>
      <c r="C2094" s="10" t="s">
        <v>2197</v>
      </c>
      <c r="D2094" s="10" t="s">
        <v>49</v>
      </c>
      <c r="E2094" s="10" t="s">
        <v>16</v>
      </c>
      <c r="F2094" s="16">
        <v>60</v>
      </c>
      <c r="G2094" s="10" t="s">
        <v>5852</v>
      </c>
      <c r="H2094" s="10" t="s">
        <v>5853</v>
      </c>
      <c r="I2094" s="10" t="s">
        <v>834</v>
      </c>
      <c r="J2094" s="11">
        <v>43587</v>
      </c>
      <c r="K2094" s="16">
        <v>63</v>
      </c>
      <c r="L2094" s="10" t="s">
        <v>39</v>
      </c>
      <c r="M2094" s="10">
        <f t="shared" si="129"/>
        <v>2019</v>
      </c>
      <c r="N2094" s="10">
        <f t="shared" si="130"/>
        <v>5</v>
      </c>
      <c r="O2094" s="10" t="str">
        <f>VLOOKUP(L2094,'User input'!$D$6:$E$16,2,FALSE)</f>
        <v>Ultrathing V1</v>
      </c>
      <c r="P2094" s="10">
        <f>VLOOKUP(L2094,'User input'!$D$6:$G$16,3,FALSE)</f>
        <v>1.79</v>
      </c>
      <c r="Q2094" s="10">
        <f>VLOOKUP(L2094,'User input'!$D$6:$G$16,4,FALSE)</f>
        <v>17</v>
      </c>
      <c r="R2094" s="10">
        <f t="shared" si="131"/>
        <v>1071</v>
      </c>
      <c r="S2094" s="27">
        <f t="shared" si="128"/>
        <v>1917.0900000000001</v>
      </c>
      <c r="T2094" s="27">
        <f>IF(K2094&lt;'User input'!$I$9,'User input'!$J$8,IF(K2094&lt;'User input'!$I$10,'User input'!$J$9,IF(K2094&lt;'User input'!$I$11,'User input'!$J$10,'User input'!$J$11)))*S2094</f>
        <v>95.854500000000016</v>
      </c>
      <c r="U2094" s="27">
        <f>K2094*'User input'!$J$17+'User input'!$J$16</f>
        <v>0.5</v>
      </c>
    </row>
    <row r="2095" spans="1:21" x14ac:dyDescent="0.25">
      <c r="A2095" s="17">
        <v>2151</v>
      </c>
      <c r="B2095" s="6" t="s">
        <v>5854</v>
      </c>
      <c r="C2095" s="6" t="s">
        <v>5855</v>
      </c>
      <c r="D2095" s="6" t="s">
        <v>49</v>
      </c>
      <c r="E2095" s="6" t="s">
        <v>16</v>
      </c>
      <c r="F2095" s="15">
        <v>60</v>
      </c>
      <c r="G2095" s="6" t="s">
        <v>5856</v>
      </c>
      <c r="H2095" s="6" t="s">
        <v>4492</v>
      </c>
      <c r="I2095" s="6" t="s">
        <v>32</v>
      </c>
      <c r="J2095" s="7">
        <v>43680</v>
      </c>
      <c r="K2095" s="15">
        <v>37</v>
      </c>
      <c r="L2095" s="6" t="s">
        <v>20</v>
      </c>
      <c r="M2095" s="6">
        <f t="shared" si="129"/>
        <v>2019</v>
      </c>
      <c r="N2095" s="6">
        <f t="shared" si="130"/>
        <v>8</v>
      </c>
      <c r="O2095" s="6" t="str">
        <f>VLOOKUP(L2095,'User input'!$D$6:$E$16,2,FALSE)</f>
        <v>Hyperwotsit</v>
      </c>
      <c r="P2095" s="6">
        <f>VLOOKUP(L2095,'User input'!$D$6:$G$16,3,FALSE)</f>
        <v>2.0099999999999998</v>
      </c>
      <c r="Q2095" s="6">
        <f>VLOOKUP(L2095,'User input'!$D$6:$G$16,4,FALSE)</f>
        <v>20</v>
      </c>
      <c r="R2095" s="6">
        <f t="shared" si="131"/>
        <v>740</v>
      </c>
      <c r="S2095" s="26">
        <f t="shared" si="128"/>
        <v>1487.3999999999999</v>
      </c>
      <c r="T2095" s="26">
        <f>IF(K2095&lt;'User input'!$I$9,'User input'!$J$8,IF(K2095&lt;'User input'!$I$10,'User input'!$J$9,IF(K2095&lt;'User input'!$I$11,'User input'!$J$10,'User input'!$J$11)))*S2095</f>
        <v>44.621999999999993</v>
      </c>
      <c r="U2095" s="26">
        <f>K2095*'User input'!$J$17+'User input'!$J$16</f>
        <v>0.5</v>
      </c>
    </row>
    <row r="2096" spans="1:21" x14ac:dyDescent="0.25">
      <c r="A2096" s="18">
        <v>2152</v>
      </c>
      <c r="B2096" s="10" t="s">
        <v>5857</v>
      </c>
      <c r="C2096" s="10" t="s">
        <v>2061</v>
      </c>
      <c r="D2096" s="10" t="s">
        <v>28</v>
      </c>
      <c r="E2096" s="10" t="s">
        <v>29</v>
      </c>
      <c r="F2096" s="16">
        <v>90</v>
      </c>
      <c r="G2096" s="10" t="s">
        <v>5858</v>
      </c>
      <c r="H2096" s="10" t="s">
        <v>1837</v>
      </c>
      <c r="I2096" s="10" t="s">
        <v>291</v>
      </c>
      <c r="J2096" s="11">
        <v>44387</v>
      </c>
      <c r="K2096" s="16">
        <v>82</v>
      </c>
      <c r="L2096" s="10" t="s">
        <v>99</v>
      </c>
      <c r="M2096" s="10">
        <f t="shared" si="129"/>
        <v>2021</v>
      </c>
      <c r="N2096" s="10">
        <f t="shared" si="130"/>
        <v>7</v>
      </c>
      <c r="O2096" s="10" t="str">
        <f>VLOOKUP(L2096,'User input'!$D$6:$E$16,2,FALSE)</f>
        <v>Superwossname</v>
      </c>
      <c r="P2096" s="10">
        <f>VLOOKUP(L2096,'User input'!$D$6:$G$16,3,FALSE)</f>
        <v>3.49</v>
      </c>
      <c r="Q2096" s="10">
        <f>VLOOKUP(L2096,'User input'!$D$6:$G$16,4,FALSE)</f>
        <v>20</v>
      </c>
      <c r="R2096" s="10">
        <f t="shared" si="131"/>
        <v>1640</v>
      </c>
      <c r="S2096" s="27">
        <f t="shared" si="128"/>
        <v>5723.6</v>
      </c>
      <c r="T2096" s="27">
        <f>IF(K2096&lt;'User input'!$I$9,'User input'!$J$8,IF(K2096&lt;'User input'!$I$10,'User input'!$J$9,IF(K2096&lt;'User input'!$I$11,'User input'!$J$10,'User input'!$J$11)))*S2096</f>
        <v>286.18</v>
      </c>
      <c r="U2096" s="27">
        <f>K2096*'User input'!$J$17+'User input'!$J$16</f>
        <v>0.5</v>
      </c>
    </row>
    <row r="2097" spans="1:21" x14ac:dyDescent="0.25">
      <c r="A2097" s="17">
        <v>2153</v>
      </c>
      <c r="B2097" s="6" t="s">
        <v>2539</v>
      </c>
      <c r="C2097" s="6" t="s">
        <v>4383</v>
      </c>
      <c r="D2097" s="6" t="s">
        <v>49</v>
      </c>
      <c r="E2097" s="6" t="s">
        <v>16</v>
      </c>
      <c r="F2097" s="15">
        <v>30</v>
      </c>
      <c r="G2097" s="6" t="s">
        <v>5859</v>
      </c>
      <c r="H2097" s="6" t="s">
        <v>4790</v>
      </c>
      <c r="I2097" s="6" t="s">
        <v>32</v>
      </c>
      <c r="J2097" s="7">
        <v>44300</v>
      </c>
      <c r="K2097" s="15">
        <v>61</v>
      </c>
      <c r="L2097" s="6" t="s">
        <v>52</v>
      </c>
      <c r="M2097" s="6">
        <f t="shared" si="129"/>
        <v>2021</v>
      </c>
      <c r="N2097" s="6">
        <f t="shared" si="130"/>
        <v>4</v>
      </c>
      <c r="O2097" s="6" t="str">
        <f>VLOOKUP(L2097,'User input'!$D$6:$E$16,2,FALSE)</f>
        <v>Megawidget S</v>
      </c>
      <c r="P2097" s="6">
        <f>VLOOKUP(L2097,'User input'!$D$6:$G$16,3,FALSE)</f>
        <v>0.69</v>
      </c>
      <c r="Q2097" s="6">
        <f>VLOOKUP(L2097,'User input'!$D$6:$G$16,4,FALSE)</f>
        <v>24</v>
      </c>
      <c r="R2097" s="6">
        <f t="shared" si="131"/>
        <v>1464</v>
      </c>
      <c r="S2097" s="26">
        <f t="shared" si="128"/>
        <v>1010.16</v>
      </c>
      <c r="T2097" s="26">
        <f>IF(K2097&lt;'User input'!$I$9,'User input'!$J$8,IF(K2097&lt;'User input'!$I$10,'User input'!$J$9,IF(K2097&lt;'User input'!$I$11,'User input'!$J$10,'User input'!$J$11)))*S2097</f>
        <v>50.508000000000003</v>
      </c>
      <c r="U2097" s="26">
        <f>K2097*'User input'!$J$17+'User input'!$J$16</f>
        <v>0.5</v>
      </c>
    </row>
    <row r="2098" spans="1:21" x14ac:dyDescent="0.25">
      <c r="A2098" s="18">
        <v>2154</v>
      </c>
      <c r="B2098" s="10" t="s">
        <v>1974</v>
      </c>
      <c r="C2098" s="10" t="s">
        <v>2424</v>
      </c>
      <c r="D2098" s="10" t="s">
        <v>28</v>
      </c>
      <c r="E2098" s="10" t="s">
        <v>29</v>
      </c>
      <c r="F2098" s="16">
        <v>90</v>
      </c>
      <c r="G2098" s="10" t="s">
        <v>5860</v>
      </c>
      <c r="H2098" s="10" t="s">
        <v>5861</v>
      </c>
      <c r="I2098" s="10" t="s">
        <v>32</v>
      </c>
      <c r="J2098" s="11">
        <v>44375</v>
      </c>
      <c r="K2098" s="16">
        <v>36</v>
      </c>
      <c r="L2098" s="10" t="s">
        <v>62</v>
      </c>
      <c r="M2098" s="10">
        <f t="shared" si="129"/>
        <v>2021</v>
      </c>
      <c r="N2098" s="10">
        <f t="shared" si="130"/>
        <v>6</v>
      </c>
      <c r="O2098" s="10" t="str">
        <f>VLOOKUP(L2098,'User input'!$D$6:$E$16,2,FALSE)</f>
        <v>Ultrathing V4</v>
      </c>
      <c r="P2098" s="10">
        <f>VLOOKUP(L2098,'User input'!$D$6:$G$16,3,FALSE)</f>
        <v>3.99</v>
      </c>
      <c r="Q2098" s="10">
        <f>VLOOKUP(L2098,'User input'!$D$6:$G$16,4,FALSE)</f>
        <v>24</v>
      </c>
      <c r="R2098" s="10">
        <f t="shared" si="131"/>
        <v>864</v>
      </c>
      <c r="S2098" s="27">
        <f t="shared" si="128"/>
        <v>3447.36</v>
      </c>
      <c r="T2098" s="27">
        <f>IF(K2098&lt;'User input'!$I$9,'User input'!$J$8,IF(K2098&lt;'User input'!$I$10,'User input'!$J$9,IF(K2098&lt;'User input'!$I$11,'User input'!$J$10,'User input'!$J$11)))*S2098</f>
        <v>103.4208</v>
      </c>
      <c r="U2098" s="27">
        <f>K2098*'User input'!$J$17+'User input'!$J$16</f>
        <v>0.5</v>
      </c>
    </row>
    <row r="2099" spans="1:21" x14ac:dyDescent="0.25">
      <c r="A2099" s="17">
        <v>2155</v>
      </c>
      <c r="B2099" s="6" t="s">
        <v>3252</v>
      </c>
      <c r="C2099" s="6" t="s">
        <v>5862</v>
      </c>
      <c r="D2099" s="6" t="s">
        <v>15</v>
      </c>
      <c r="E2099" s="6" t="s">
        <v>16</v>
      </c>
      <c r="F2099" s="15">
        <v>90</v>
      </c>
      <c r="G2099" s="6" t="s">
        <v>5863</v>
      </c>
      <c r="H2099" s="6" t="s">
        <v>432</v>
      </c>
      <c r="I2099" s="6" t="s">
        <v>32</v>
      </c>
      <c r="J2099" s="7">
        <v>44490</v>
      </c>
      <c r="K2099" s="15">
        <v>13</v>
      </c>
      <c r="L2099" s="6" t="s">
        <v>157</v>
      </c>
      <c r="M2099" s="6">
        <f t="shared" si="129"/>
        <v>2021</v>
      </c>
      <c r="N2099" s="6">
        <f t="shared" si="130"/>
        <v>10</v>
      </c>
      <c r="O2099" s="6" t="str">
        <f>VLOOKUP(L2099,'User input'!$D$6:$E$16,2,FALSE)</f>
        <v>Ultrathing V3</v>
      </c>
      <c r="P2099" s="6">
        <f>VLOOKUP(L2099,'User input'!$D$6:$G$16,3,FALSE)</f>
        <v>3.39</v>
      </c>
      <c r="Q2099" s="6">
        <f>VLOOKUP(L2099,'User input'!$D$6:$G$16,4,FALSE)</f>
        <v>24</v>
      </c>
      <c r="R2099" s="6">
        <f t="shared" si="131"/>
        <v>312</v>
      </c>
      <c r="S2099" s="26">
        <f t="shared" si="128"/>
        <v>1057.68</v>
      </c>
      <c r="T2099" s="26">
        <f>IF(K2099&lt;'User input'!$I$9,'User input'!$J$8,IF(K2099&lt;'User input'!$I$10,'User input'!$J$9,IF(K2099&lt;'User input'!$I$11,'User input'!$J$10,'User input'!$J$11)))*S2099</f>
        <v>0</v>
      </c>
      <c r="U2099" s="26">
        <f>K2099*'User input'!$J$17+'User input'!$J$16</f>
        <v>0.5</v>
      </c>
    </row>
    <row r="2100" spans="1:21" x14ac:dyDescent="0.25">
      <c r="A2100" s="18">
        <v>2156</v>
      </c>
      <c r="B2100" s="10" t="s">
        <v>774</v>
      </c>
      <c r="C2100" s="10" t="s">
        <v>1600</v>
      </c>
      <c r="D2100" s="10" t="s">
        <v>28</v>
      </c>
      <c r="E2100" s="10" t="s">
        <v>29</v>
      </c>
      <c r="F2100" s="16">
        <v>90</v>
      </c>
      <c r="G2100" s="10" t="s">
        <v>5864</v>
      </c>
      <c r="H2100" s="10" t="s">
        <v>5865</v>
      </c>
      <c r="I2100" s="10" t="s">
        <v>185</v>
      </c>
      <c r="J2100" s="11">
        <v>44472</v>
      </c>
      <c r="K2100" s="16">
        <v>92</v>
      </c>
      <c r="L2100" s="10" t="s">
        <v>44</v>
      </c>
      <c r="M2100" s="10">
        <f t="shared" si="129"/>
        <v>2021</v>
      </c>
      <c r="N2100" s="10">
        <f t="shared" si="130"/>
        <v>10</v>
      </c>
      <c r="O2100" s="10" t="str">
        <f>VLOOKUP(L2100,'User input'!$D$6:$E$16,2,FALSE)</f>
        <v>Gigastuff</v>
      </c>
      <c r="P2100" s="10">
        <f>VLOOKUP(L2100,'User input'!$D$6:$G$16,3,FALSE)</f>
        <v>1.89</v>
      </c>
      <c r="Q2100" s="10">
        <f>VLOOKUP(L2100,'User input'!$D$6:$G$16,4,FALSE)</f>
        <v>18</v>
      </c>
      <c r="R2100" s="10">
        <f t="shared" si="131"/>
        <v>1656</v>
      </c>
      <c r="S2100" s="27">
        <f t="shared" si="128"/>
        <v>3129.8399999999997</v>
      </c>
      <c r="T2100" s="27">
        <f>IF(K2100&lt;'User input'!$I$9,'User input'!$J$8,IF(K2100&lt;'User input'!$I$10,'User input'!$J$9,IF(K2100&lt;'User input'!$I$11,'User input'!$J$10,'User input'!$J$11)))*S2100</f>
        <v>156.49199999999999</v>
      </c>
      <c r="U2100" s="27">
        <f>K2100*'User input'!$J$17+'User input'!$J$16</f>
        <v>0.5</v>
      </c>
    </row>
    <row r="2101" spans="1:21" x14ac:dyDescent="0.25">
      <c r="A2101" s="17">
        <v>2157</v>
      </c>
      <c r="B2101" s="6" t="s">
        <v>5402</v>
      </c>
      <c r="C2101" s="6" t="s">
        <v>1214</v>
      </c>
      <c r="D2101" s="6" t="s">
        <v>28</v>
      </c>
      <c r="E2101" s="6" t="s">
        <v>29</v>
      </c>
      <c r="F2101" s="15">
        <v>90</v>
      </c>
      <c r="G2101" s="6" t="s">
        <v>5864</v>
      </c>
      <c r="H2101" s="6" t="s">
        <v>3971</v>
      </c>
      <c r="I2101" s="6" t="s">
        <v>32</v>
      </c>
      <c r="J2101" s="7">
        <v>44029</v>
      </c>
      <c r="K2101" s="15">
        <v>78</v>
      </c>
      <c r="L2101" s="6" t="s">
        <v>78</v>
      </c>
      <c r="M2101" s="6">
        <f t="shared" si="129"/>
        <v>2020</v>
      </c>
      <c r="N2101" s="6">
        <f t="shared" si="130"/>
        <v>7</v>
      </c>
      <c r="O2101" s="6" t="str">
        <f>VLOOKUP(L2101,'User input'!$D$6:$E$16,2,FALSE)</f>
        <v>Ultrathing V2</v>
      </c>
      <c r="P2101" s="6">
        <f>VLOOKUP(L2101,'User input'!$D$6:$G$16,3,FALSE)</f>
        <v>2.95</v>
      </c>
      <c r="Q2101" s="6">
        <f>VLOOKUP(L2101,'User input'!$D$6:$G$16,4,FALSE)</f>
        <v>20</v>
      </c>
      <c r="R2101" s="6">
        <f t="shared" si="131"/>
        <v>1560</v>
      </c>
      <c r="S2101" s="26">
        <f t="shared" si="128"/>
        <v>4602</v>
      </c>
      <c r="T2101" s="26">
        <f>IF(K2101&lt;'User input'!$I$9,'User input'!$J$8,IF(K2101&lt;'User input'!$I$10,'User input'!$J$9,IF(K2101&lt;'User input'!$I$11,'User input'!$J$10,'User input'!$J$11)))*S2101</f>
        <v>230.10000000000002</v>
      </c>
      <c r="U2101" s="26">
        <f>K2101*'User input'!$J$17+'User input'!$J$16</f>
        <v>0.5</v>
      </c>
    </row>
    <row r="2102" spans="1:21" x14ac:dyDescent="0.25">
      <c r="A2102" s="18">
        <v>2158</v>
      </c>
      <c r="B2102" s="10" t="s">
        <v>5866</v>
      </c>
      <c r="C2102" s="10" t="s">
        <v>4237</v>
      </c>
      <c r="D2102" s="10" t="s">
        <v>28</v>
      </c>
      <c r="E2102" s="10" t="s">
        <v>29</v>
      </c>
      <c r="F2102" s="16">
        <v>30</v>
      </c>
      <c r="G2102" s="10" t="s">
        <v>5867</v>
      </c>
      <c r="H2102" s="10" t="s">
        <v>1666</v>
      </c>
      <c r="I2102" s="10" t="s">
        <v>25</v>
      </c>
      <c r="J2102" s="11">
        <v>43954</v>
      </c>
      <c r="K2102" s="16">
        <v>20</v>
      </c>
      <c r="L2102" s="10" t="s">
        <v>62</v>
      </c>
      <c r="M2102" s="10">
        <f t="shared" si="129"/>
        <v>2020</v>
      </c>
      <c r="N2102" s="10">
        <f t="shared" si="130"/>
        <v>5</v>
      </c>
      <c r="O2102" s="10" t="str">
        <f>VLOOKUP(L2102,'User input'!$D$6:$E$16,2,FALSE)</f>
        <v>Ultrathing V4</v>
      </c>
      <c r="P2102" s="10">
        <f>VLOOKUP(L2102,'User input'!$D$6:$G$16,3,FALSE)</f>
        <v>3.99</v>
      </c>
      <c r="Q2102" s="10">
        <f>VLOOKUP(L2102,'User input'!$D$6:$G$16,4,FALSE)</f>
        <v>24</v>
      </c>
      <c r="R2102" s="10">
        <f t="shared" si="131"/>
        <v>480</v>
      </c>
      <c r="S2102" s="27">
        <f t="shared" si="128"/>
        <v>1915.2</v>
      </c>
      <c r="T2102" s="27">
        <f>IF(K2102&lt;'User input'!$I$9,'User input'!$J$8,IF(K2102&lt;'User input'!$I$10,'User input'!$J$9,IF(K2102&lt;'User input'!$I$11,'User input'!$J$10,'User input'!$J$11)))*S2102</f>
        <v>57.455999999999996</v>
      </c>
      <c r="U2102" s="27">
        <f>K2102*'User input'!$J$17+'User input'!$J$16</f>
        <v>0.5</v>
      </c>
    </row>
    <row r="2103" spans="1:21" x14ac:dyDescent="0.25">
      <c r="A2103" s="17">
        <v>2159</v>
      </c>
      <c r="B2103" s="6" t="s">
        <v>5625</v>
      </c>
      <c r="C2103" s="6" t="s">
        <v>2514</v>
      </c>
      <c r="D2103" s="6" t="s">
        <v>28</v>
      </c>
      <c r="E2103" s="6" t="s">
        <v>29</v>
      </c>
      <c r="F2103" s="15">
        <v>60</v>
      </c>
      <c r="G2103" s="6" t="s">
        <v>5868</v>
      </c>
      <c r="H2103" s="6" t="s">
        <v>2257</v>
      </c>
      <c r="I2103" s="6" t="s">
        <v>122</v>
      </c>
      <c r="J2103" s="7">
        <v>43802</v>
      </c>
      <c r="K2103" s="15">
        <v>17</v>
      </c>
      <c r="L2103" s="6" t="s">
        <v>33</v>
      </c>
      <c r="M2103" s="6">
        <f t="shared" si="129"/>
        <v>2019</v>
      </c>
      <c r="N2103" s="6">
        <f t="shared" si="130"/>
        <v>12</v>
      </c>
      <c r="O2103" s="6" t="str">
        <f>VLOOKUP(L2103,'User input'!$D$6:$E$16,2,FALSE)</f>
        <v>Megawidget L</v>
      </c>
      <c r="P2103" s="6">
        <f>VLOOKUP(L2103,'User input'!$D$6:$G$16,3,FALSE)</f>
        <v>1.79</v>
      </c>
      <c r="Q2103" s="6">
        <f>VLOOKUP(L2103,'User input'!$D$6:$G$16,4,FALSE)</f>
        <v>24</v>
      </c>
      <c r="R2103" s="6">
        <f t="shared" si="131"/>
        <v>408</v>
      </c>
      <c r="S2103" s="26">
        <f t="shared" si="128"/>
        <v>730.32</v>
      </c>
      <c r="T2103" s="26">
        <f>IF(K2103&lt;'User input'!$I$9,'User input'!$J$8,IF(K2103&lt;'User input'!$I$10,'User input'!$J$9,IF(K2103&lt;'User input'!$I$11,'User input'!$J$10,'User input'!$J$11)))*S2103</f>
        <v>0</v>
      </c>
      <c r="U2103" s="26">
        <f>K2103*'User input'!$J$17+'User input'!$J$16</f>
        <v>0.5</v>
      </c>
    </row>
    <row r="2104" spans="1:21" x14ac:dyDescent="0.25">
      <c r="A2104" s="18">
        <v>2160</v>
      </c>
      <c r="B2104" s="10" t="s">
        <v>5869</v>
      </c>
      <c r="C2104" s="10" t="s">
        <v>5870</v>
      </c>
      <c r="D2104" s="10" t="s">
        <v>15</v>
      </c>
      <c r="E2104" s="10" t="s">
        <v>16</v>
      </c>
      <c r="F2104" s="16">
        <v>60</v>
      </c>
      <c r="G2104" s="10" t="s">
        <v>5871</v>
      </c>
      <c r="H2104" s="10" t="s">
        <v>319</v>
      </c>
      <c r="I2104" s="10" t="s">
        <v>32</v>
      </c>
      <c r="J2104" s="11">
        <v>44359</v>
      </c>
      <c r="K2104" s="16">
        <v>31</v>
      </c>
      <c r="L2104" s="10" t="s">
        <v>20</v>
      </c>
      <c r="M2104" s="10">
        <f t="shared" si="129"/>
        <v>2021</v>
      </c>
      <c r="N2104" s="10">
        <f t="shared" si="130"/>
        <v>6</v>
      </c>
      <c r="O2104" s="10" t="str">
        <f>VLOOKUP(L2104,'User input'!$D$6:$E$16,2,FALSE)</f>
        <v>Hyperwotsit</v>
      </c>
      <c r="P2104" s="10">
        <f>VLOOKUP(L2104,'User input'!$D$6:$G$16,3,FALSE)</f>
        <v>2.0099999999999998</v>
      </c>
      <c r="Q2104" s="10">
        <f>VLOOKUP(L2104,'User input'!$D$6:$G$16,4,FALSE)</f>
        <v>20</v>
      </c>
      <c r="R2104" s="10">
        <f t="shared" si="131"/>
        <v>620</v>
      </c>
      <c r="S2104" s="27">
        <f t="shared" si="128"/>
        <v>1246.1999999999998</v>
      </c>
      <c r="T2104" s="27">
        <f>IF(K2104&lt;'User input'!$I$9,'User input'!$J$8,IF(K2104&lt;'User input'!$I$10,'User input'!$J$9,IF(K2104&lt;'User input'!$I$11,'User input'!$J$10,'User input'!$J$11)))*S2104</f>
        <v>37.385999999999996</v>
      </c>
      <c r="U2104" s="27">
        <f>K2104*'User input'!$J$17+'User input'!$J$16</f>
        <v>0.5</v>
      </c>
    </row>
    <row r="2105" spans="1:21" x14ac:dyDescent="0.25">
      <c r="A2105" s="17">
        <v>2161</v>
      </c>
      <c r="B2105" s="6" t="s">
        <v>100</v>
      </c>
      <c r="C2105" s="6" t="s">
        <v>5872</v>
      </c>
      <c r="D2105" s="6" t="s">
        <v>49</v>
      </c>
      <c r="E2105" s="6" t="s">
        <v>16</v>
      </c>
      <c r="F2105" s="15">
        <v>30</v>
      </c>
      <c r="G2105" s="6" t="s">
        <v>5873</v>
      </c>
      <c r="H2105" s="6" t="s">
        <v>5874</v>
      </c>
      <c r="I2105" s="6" t="s">
        <v>32</v>
      </c>
      <c r="J2105" s="7">
        <v>44315</v>
      </c>
      <c r="K2105" s="15">
        <v>31</v>
      </c>
      <c r="L2105" s="6" t="s">
        <v>68</v>
      </c>
      <c r="M2105" s="6">
        <f t="shared" si="129"/>
        <v>2021</v>
      </c>
      <c r="N2105" s="6">
        <f t="shared" si="130"/>
        <v>4</v>
      </c>
      <c r="O2105" s="6" t="str">
        <f>VLOOKUP(L2105,'User input'!$D$6:$E$16,2,FALSE)</f>
        <v>Megawidget M</v>
      </c>
      <c r="P2105" s="6">
        <f>VLOOKUP(L2105,'User input'!$D$6:$G$16,3,FALSE)</f>
        <v>1.29</v>
      </c>
      <c r="Q2105" s="6">
        <f>VLOOKUP(L2105,'User input'!$D$6:$G$16,4,FALSE)</f>
        <v>24</v>
      </c>
      <c r="R2105" s="6">
        <f t="shared" si="131"/>
        <v>744</v>
      </c>
      <c r="S2105" s="26">
        <f t="shared" si="128"/>
        <v>959.76</v>
      </c>
      <c r="T2105" s="26">
        <f>IF(K2105&lt;'User input'!$I$9,'User input'!$J$8,IF(K2105&lt;'User input'!$I$10,'User input'!$J$9,IF(K2105&lt;'User input'!$I$11,'User input'!$J$10,'User input'!$J$11)))*S2105</f>
        <v>28.7928</v>
      </c>
      <c r="U2105" s="26">
        <f>K2105*'User input'!$J$17+'User input'!$J$16</f>
        <v>0.5</v>
      </c>
    </row>
    <row r="2106" spans="1:21" x14ac:dyDescent="0.25">
      <c r="A2106" s="18">
        <v>2162</v>
      </c>
      <c r="B2106" s="10" t="s">
        <v>981</v>
      </c>
      <c r="C2106" s="10" t="s">
        <v>4532</v>
      </c>
      <c r="D2106" s="10" t="s">
        <v>28</v>
      </c>
      <c r="E2106" s="10" t="s">
        <v>29</v>
      </c>
      <c r="F2106" s="16">
        <v>90</v>
      </c>
      <c r="G2106" s="10" t="s">
        <v>5875</v>
      </c>
      <c r="H2106" s="10" t="s">
        <v>4940</v>
      </c>
      <c r="I2106" s="10" t="s">
        <v>93</v>
      </c>
      <c r="J2106" s="11">
        <v>43694</v>
      </c>
      <c r="K2106" s="16">
        <v>45</v>
      </c>
      <c r="L2106" s="10" t="s">
        <v>39</v>
      </c>
      <c r="M2106" s="10">
        <f t="shared" si="129"/>
        <v>2019</v>
      </c>
      <c r="N2106" s="10">
        <f t="shared" si="130"/>
        <v>8</v>
      </c>
      <c r="O2106" s="10" t="str">
        <f>VLOOKUP(L2106,'User input'!$D$6:$E$16,2,FALSE)</f>
        <v>Ultrathing V1</v>
      </c>
      <c r="P2106" s="10">
        <f>VLOOKUP(L2106,'User input'!$D$6:$G$16,3,FALSE)</f>
        <v>1.79</v>
      </c>
      <c r="Q2106" s="10">
        <f>VLOOKUP(L2106,'User input'!$D$6:$G$16,4,FALSE)</f>
        <v>17</v>
      </c>
      <c r="R2106" s="10">
        <f t="shared" si="131"/>
        <v>765</v>
      </c>
      <c r="S2106" s="27">
        <f t="shared" si="128"/>
        <v>1369.3500000000001</v>
      </c>
      <c r="T2106" s="27">
        <f>IF(K2106&lt;'User input'!$I$9,'User input'!$J$8,IF(K2106&lt;'User input'!$I$10,'User input'!$J$9,IF(K2106&lt;'User input'!$I$11,'User input'!$J$10,'User input'!$J$11)))*S2106</f>
        <v>41.080500000000001</v>
      </c>
      <c r="U2106" s="27">
        <f>K2106*'User input'!$J$17+'User input'!$J$16</f>
        <v>0.5</v>
      </c>
    </row>
    <row r="2107" spans="1:21" x14ac:dyDescent="0.25">
      <c r="A2107" s="17">
        <v>2163</v>
      </c>
      <c r="B2107" s="6" t="s">
        <v>653</v>
      </c>
      <c r="C2107" s="6" t="s">
        <v>1018</v>
      </c>
      <c r="D2107" s="6" t="s">
        <v>28</v>
      </c>
      <c r="E2107" s="6" t="s">
        <v>29</v>
      </c>
      <c r="F2107" s="15">
        <v>60</v>
      </c>
      <c r="G2107" s="6" t="s">
        <v>5876</v>
      </c>
      <c r="H2107" s="6" t="s">
        <v>3974</v>
      </c>
      <c r="I2107" s="6" t="s">
        <v>550</v>
      </c>
      <c r="J2107" s="7">
        <v>44372</v>
      </c>
      <c r="K2107" s="15">
        <v>39</v>
      </c>
      <c r="L2107" s="6" t="s">
        <v>78</v>
      </c>
      <c r="M2107" s="6">
        <f t="shared" si="129"/>
        <v>2021</v>
      </c>
      <c r="N2107" s="6">
        <f t="shared" si="130"/>
        <v>6</v>
      </c>
      <c r="O2107" s="6" t="str">
        <f>VLOOKUP(L2107,'User input'!$D$6:$E$16,2,FALSE)</f>
        <v>Ultrathing V2</v>
      </c>
      <c r="P2107" s="6">
        <f>VLOOKUP(L2107,'User input'!$D$6:$G$16,3,FALSE)</f>
        <v>2.95</v>
      </c>
      <c r="Q2107" s="6">
        <f>VLOOKUP(L2107,'User input'!$D$6:$G$16,4,FALSE)</f>
        <v>20</v>
      </c>
      <c r="R2107" s="6">
        <f t="shared" si="131"/>
        <v>780</v>
      </c>
      <c r="S2107" s="26">
        <f t="shared" si="128"/>
        <v>2301</v>
      </c>
      <c r="T2107" s="26">
        <f>IF(K2107&lt;'User input'!$I$9,'User input'!$J$8,IF(K2107&lt;'User input'!$I$10,'User input'!$J$9,IF(K2107&lt;'User input'!$I$11,'User input'!$J$10,'User input'!$J$11)))*S2107</f>
        <v>69.03</v>
      </c>
      <c r="U2107" s="26">
        <f>K2107*'User input'!$J$17+'User input'!$J$16</f>
        <v>0.5</v>
      </c>
    </row>
    <row r="2108" spans="1:21" x14ac:dyDescent="0.25">
      <c r="A2108" s="18">
        <v>2164</v>
      </c>
      <c r="B2108" s="10" t="s">
        <v>1053</v>
      </c>
      <c r="C2108" s="10" t="s">
        <v>4776</v>
      </c>
      <c r="D2108" s="10" t="s">
        <v>28</v>
      </c>
      <c r="E2108" s="10" t="s">
        <v>29</v>
      </c>
      <c r="F2108" s="16">
        <v>90</v>
      </c>
      <c r="G2108" s="10" t="s">
        <v>5877</v>
      </c>
      <c r="H2108" s="10" t="s">
        <v>1271</v>
      </c>
      <c r="I2108" s="10" t="s">
        <v>32</v>
      </c>
      <c r="J2108" s="11">
        <v>44096</v>
      </c>
      <c r="K2108" s="16">
        <v>2</v>
      </c>
      <c r="L2108" s="10" t="s">
        <v>99</v>
      </c>
      <c r="M2108" s="10">
        <f t="shared" si="129"/>
        <v>2020</v>
      </c>
      <c r="N2108" s="10">
        <f t="shared" si="130"/>
        <v>9</v>
      </c>
      <c r="O2108" s="10" t="str">
        <f>VLOOKUP(L2108,'User input'!$D$6:$E$16,2,FALSE)</f>
        <v>Superwossname</v>
      </c>
      <c r="P2108" s="10">
        <f>VLOOKUP(L2108,'User input'!$D$6:$G$16,3,FALSE)</f>
        <v>3.49</v>
      </c>
      <c r="Q2108" s="10">
        <f>VLOOKUP(L2108,'User input'!$D$6:$G$16,4,FALSE)</f>
        <v>20</v>
      </c>
      <c r="R2108" s="10">
        <f t="shared" si="131"/>
        <v>40</v>
      </c>
      <c r="S2108" s="27">
        <f t="shared" si="128"/>
        <v>139.60000000000002</v>
      </c>
      <c r="T2108" s="27">
        <f>IF(K2108&lt;'User input'!$I$9,'User input'!$J$8,IF(K2108&lt;'User input'!$I$10,'User input'!$J$9,IF(K2108&lt;'User input'!$I$11,'User input'!$J$10,'User input'!$J$11)))*S2108</f>
        <v>0</v>
      </c>
      <c r="U2108" s="27">
        <f>K2108*'User input'!$J$17+'User input'!$J$16</f>
        <v>0.5</v>
      </c>
    </row>
    <row r="2109" spans="1:21" x14ac:dyDescent="0.25">
      <c r="A2109" s="17">
        <v>2165</v>
      </c>
      <c r="B2109" s="6" t="s">
        <v>974</v>
      </c>
      <c r="C2109" s="6" t="s">
        <v>1514</v>
      </c>
      <c r="D2109" s="6" t="s">
        <v>28</v>
      </c>
      <c r="E2109" s="6" t="s">
        <v>29</v>
      </c>
      <c r="F2109" s="15">
        <v>30</v>
      </c>
      <c r="G2109" s="6" t="s">
        <v>5878</v>
      </c>
      <c r="H2109" s="6" t="s">
        <v>3196</v>
      </c>
      <c r="I2109" s="6" t="s">
        <v>1194</v>
      </c>
      <c r="J2109" s="7">
        <v>43891</v>
      </c>
      <c r="K2109" s="15">
        <v>34</v>
      </c>
      <c r="L2109" s="6" t="s">
        <v>78</v>
      </c>
      <c r="M2109" s="6">
        <f t="shared" si="129"/>
        <v>2020</v>
      </c>
      <c r="N2109" s="6">
        <f t="shared" si="130"/>
        <v>3</v>
      </c>
      <c r="O2109" s="6" t="str">
        <f>VLOOKUP(L2109,'User input'!$D$6:$E$16,2,FALSE)</f>
        <v>Ultrathing V2</v>
      </c>
      <c r="P2109" s="6">
        <f>VLOOKUP(L2109,'User input'!$D$6:$G$16,3,FALSE)</f>
        <v>2.95</v>
      </c>
      <c r="Q2109" s="6">
        <f>VLOOKUP(L2109,'User input'!$D$6:$G$16,4,FALSE)</f>
        <v>20</v>
      </c>
      <c r="R2109" s="6">
        <f t="shared" si="131"/>
        <v>680</v>
      </c>
      <c r="S2109" s="26">
        <f t="shared" si="128"/>
        <v>2006.0000000000002</v>
      </c>
      <c r="T2109" s="26">
        <f>IF(K2109&lt;'User input'!$I$9,'User input'!$J$8,IF(K2109&lt;'User input'!$I$10,'User input'!$J$9,IF(K2109&lt;'User input'!$I$11,'User input'!$J$10,'User input'!$J$11)))*S2109</f>
        <v>60.180000000000007</v>
      </c>
      <c r="U2109" s="26">
        <f>K2109*'User input'!$J$17+'User input'!$J$16</f>
        <v>0.5</v>
      </c>
    </row>
    <row r="2110" spans="1:21" x14ac:dyDescent="0.25">
      <c r="A2110" s="18">
        <v>2166</v>
      </c>
      <c r="B2110" s="10" t="s">
        <v>5879</v>
      </c>
      <c r="C2110" s="10" t="s">
        <v>22</v>
      </c>
      <c r="D2110" s="10" t="s">
        <v>28</v>
      </c>
      <c r="E2110" s="10" t="s">
        <v>29</v>
      </c>
      <c r="F2110" s="16">
        <v>60</v>
      </c>
      <c r="G2110" s="10" t="s">
        <v>5878</v>
      </c>
      <c r="H2110" s="10" t="s">
        <v>1437</v>
      </c>
      <c r="I2110" s="10" t="s">
        <v>1194</v>
      </c>
      <c r="J2110" s="11">
        <v>44224</v>
      </c>
      <c r="K2110" s="16">
        <v>91</v>
      </c>
      <c r="L2110" s="10" t="s">
        <v>52</v>
      </c>
      <c r="M2110" s="10">
        <f t="shared" si="129"/>
        <v>2021</v>
      </c>
      <c r="N2110" s="10">
        <f t="shared" si="130"/>
        <v>1</v>
      </c>
      <c r="O2110" s="10" t="str">
        <f>VLOOKUP(L2110,'User input'!$D$6:$E$16,2,FALSE)</f>
        <v>Megawidget S</v>
      </c>
      <c r="P2110" s="10">
        <f>VLOOKUP(L2110,'User input'!$D$6:$G$16,3,FALSE)</f>
        <v>0.69</v>
      </c>
      <c r="Q2110" s="10">
        <f>VLOOKUP(L2110,'User input'!$D$6:$G$16,4,FALSE)</f>
        <v>24</v>
      </c>
      <c r="R2110" s="10">
        <f t="shared" si="131"/>
        <v>2184</v>
      </c>
      <c r="S2110" s="27">
        <f t="shared" si="128"/>
        <v>1506.9599999999998</v>
      </c>
      <c r="T2110" s="27">
        <f>IF(K2110&lt;'User input'!$I$9,'User input'!$J$8,IF(K2110&lt;'User input'!$I$10,'User input'!$J$9,IF(K2110&lt;'User input'!$I$11,'User input'!$J$10,'User input'!$J$11)))*S2110</f>
        <v>75.347999999999999</v>
      </c>
      <c r="U2110" s="27">
        <f>K2110*'User input'!$J$17+'User input'!$J$16</f>
        <v>0.5</v>
      </c>
    </row>
    <row r="2111" spans="1:21" x14ac:dyDescent="0.25">
      <c r="A2111" s="17">
        <v>2167</v>
      </c>
      <c r="B2111" s="6" t="s">
        <v>1687</v>
      </c>
      <c r="C2111" s="6" t="s">
        <v>982</v>
      </c>
      <c r="D2111" s="6" t="s">
        <v>15</v>
      </c>
      <c r="E2111" s="6" t="s">
        <v>16</v>
      </c>
      <c r="F2111" s="15">
        <v>60</v>
      </c>
      <c r="G2111" s="6" t="s">
        <v>5880</v>
      </c>
      <c r="H2111" s="6" t="s">
        <v>2645</v>
      </c>
      <c r="I2111" s="6" t="s">
        <v>1078</v>
      </c>
      <c r="J2111" s="7">
        <v>44501</v>
      </c>
      <c r="K2111" s="15">
        <v>38</v>
      </c>
      <c r="L2111" s="6" t="s">
        <v>78</v>
      </c>
      <c r="M2111" s="6">
        <f t="shared" si="129"/>
        <v>2021</v>
      </c>
      <c r="N2111" s="6">
        <f t="shared" si="130"/>
        <v>11</v>
      </c>
      <c r="O2111" s="6" t="str">
        <f>VLOOKUP(L2111,'User input'!$D$6:$E$16,2,FALSE)</f>
        <v>Ultrathing V2</v>
      </c>
      <c r="P2111" s="6">
        <f>VLOOKUP(L2111,'User input'!$D$6:$G$16,3,FALSE)</f>
        <v>2.95</v>
      </c>
      <c r="Q2111" s="6">
        <f>VLOOKUP(L2111,'User input'!$D$6:$G$16,4,FALSE)</f>
        <v>20</v>
      </c>
      <c r="R2111" s="6">
        <f t="shared" si="131"/>
        <v>760</v>
      </c>
      <c r="S2111" s="26">
        <f t="shared" si="128"/>
        <v>2242</v>
      </c>
      <c r="T2111" s="26">
        <f>IF(K2111&lt;'User input'!$I$9,'User input'!$J$8,IF(K2111&lt;'User input'!$I$10,'User input'!$J$9,IF(K2111&lt;'User input'!$I$11,'User input'!$J$10,'User input'!$J$11)))*S2111</f>
        <v>67.259999999999991</v>
      </c>
      <c r="U2111" s="26">
        <f>K2111*'User input'!$J$17+'User input'!$J$16</f>
        <v>0.5</v>
      </c>
    </row>
    <row r="2112" spans="1:21" x14ac:dyDescent="0.25">
      <c r="A2112" s="18">
        <v>2168</v>
      </c>
      <c r="B2112" s="10" t="s">
        <v>3098</v>
      </c>
      <c r="C2112" s="10" t="s">
        <v>1018</v>
      </c>
      <c r="D2112" s="10" t="s">
        <v>49</v>
      </c>
      <c r="E2112" s="10" t="s">
        <v>16</v>
      </c>
      <c r="F2112" s="16">
        <v>30</v>
      </c>
      <c r="G2112" s="10" t="s">
        <v>5881</v>
      </c>
      <c r="H2112" s="10" t="s">
        <v>2387</v>
      </c>
      <c r="I2112" s="10" t="s">
        <v>185</v>
      </c>
      <c r="J2112" s="11">
        <v>43710</v>
      </c>
      <c r="K2112" s="16">
        <v>30</v>
      </c>
      <c r="L2112" s="10" t="s">
        <v>157</v>
      </c>
      <c r="M2112" s="10">
        <f t="shared" si="129"/>
        <v>2019</v>
      </c>
      <c r="N2112" s="10">
        <f t="shared" si="130"/>
        <v>9</v>
      </c>
      <c r="O2112" s="10" t="str">
        <f>VLOOKUP(L2112,'User input'!$D$6:$E$16,2,FALSE)</f>
        <v>Ultrathing V3</v>
      </c>
      <c r="P2112" s="10">
        <f>VLOOKUP(L2112,'User input'!$D$6:$G$16,3,FALSE)</f>
        <v>3.39</v>
      </c>
      <c r="Q2112" s="10">
        <f>VLOOKUP(L2112,'User input'!$D$6:$G$16,4,FALSE)</f>
        <v>24</v>
      </c>
      <c r="R2112" s="10">
        <f t="shared" si="131"/>
        <v>720</v>
      </c>
      <c r="S2112" s="27">
        <f t="shared" si="128"/>
        <v>2440.8000000000002</v>
      </c>
      <c r="T2112" s="27">
        <f>IF(K2112&lt;'User input'!$I$9,'User input'!$J$8,IF(K2112&lt;'User input'!$I$10,'User input'!$J$9,IF(K2112&lt;'User input'!$I$11,'User input'!$J$10,'User input'!$J$11)))*S2112</f>
        <v>73.224000000000004</v>
      </c>
      <c r="U2112" s="27">
        <f>K2112*'User input'!$J$17+'User input'!$J$16</f>
        <v>0.5</v>
      </c>
    </row>
    <row r="2113" spans="1:21" x14ac:dyDescent="0.25">
      <c r="A2113" s="17">
        <v>2169</v>
      </c>
      <c r="B2113" s="6" t="s">
        <v>5882</v>
      </c>
      <c r="C2113" s="6" t="s">
        <v>5174</v>
      </c>
      <c r="D2113" s="6" t="s">
        <v>15</v>
      </c>
      <c r="E2113" s="6" t="s">
        <v>16</v>
      </c>
      <c r="F2113" s="15">
        <v>30</v>
      </c>
      <c r="G2113" s="6" t="s">
        <v>5883</v>
      </c>
      <c r="H2113" s="6" t="s">
        <v>4926</v>
      </c>
      <c r="I2113" s="6" t="s">
        <v>834</v>
      </c>
      <c r="J2113" s="7">
        <v>43865</v>
      </c>
      <c r="K2113" s="15">
        <v>33</v>
      </c>
      <c r="L2113" s="6" t="s">
        <v>68</v>
      </c>
      <c r="M2113" s="6">
        <f t="shared" si="129"/>
        <v>2020</v>
      </c>
      <c r="N2113" s="6">
        <f t="shared" si="130"/>
        <v>2</v>
      </c>
      <c r="O2113" s="6" t="str">
        <f>VLOOKUP(L2113,'User input'!$D$6:$E$16,2,FALSE)</f>
        <v>Megawidget M</v>
      </c>
      <c r="P2113" s="6">
        <f>VLOOKUP(L2113,'User input'!$D$6:$G$16,3,FALSE)</f>
        <v>1.29</v>
      </c>
      <c r="Q2113" s="6">
        <f>VLOOKUP(L2113,'User input'!$D$6:$G$16,4,FALSE)</f>
        <v>24</v>
      </c>
      <c r="R2113" s="6">
        <f t="shared" si="131"/>
        <v>792</v>
      </c>
      <c r="S2113" s="26">
        <f t="shared" si="128"/>
        <v>1021.6800000000001</v>
      </c>
      <c r="T2113" s="26">
        <f>IF(K2113&lt;'User input'!$I$9,'User input'!$J$8,IF(K2113&lt;'User input'!$I$10,'User input'!$J$9,IF(K2113&lt;'User input'!$I$11,'User input'!$J$10,'User input'!$J$11)))*S2113</f>
        <v>30.650400000000001</v>
      </c>
      <c r="U2113" s="26">
        <f>K2113*'User input'!$J$17+'User input'!$J$16</f>
        <v>0.5</v>
      </c>
    </row>
    <row r="2114" spans="1:21" x14ac:dyDescent="0.25">
      <c r="A2114" s="18">
        <v>2170</v>
      </c>
      <c r="B2114" s="10" t="s">
        <v>5884</v>
      </c>
      <c r="C2114" s="10" t="s">
        <v>1670</v>
      </c>
      <c r="D2114" s="10" t="s">
        <v>49</v>
      </c>
      <c r="E2114" s="10" t="s">
        <v>16</v>
      </c>
      <c r="F2114" s="16">
        <v>30</v>
      </c>
      <c r="G2114" s="10" t="s">
        <v>5885</v>
      </c>
      <c r="H2114" s="10" t="s">
        <v>5600</v>
      </c>
      <c r="I2114" s="10" t="s">
        <v>32</v>
      </c>
      <c r="J2114" s="11">
        <v>44543</v>
      </c>
      <c r="K2114" s="16">
        <v>14</v>
      </c>
      <c r="L2114" s="10" t="s">
        <v>62</v>
      </c>
      <c r="M2114" s="10">
        <f t="shared" si="129"/>
        <v>2021</v>
      </c>
      <c r="N2114" s="10">
        <f t="shared" si="130"/>
        <v>12</v>
      </c>
      <c r="O2114" s="10" t="str">
        <f>VLOOKUP(L2114,'User input'!$D$6:$E$16,2,FALSE)</f>
        <v>Ultrathing V4</v>
      </c>
      <c r="P2114" s="10">
        <f>VLOOKUP(L2114,'User input'!$D$6:$G$16,3,FALSE)</f>
        <v>3.99</v>
      </c>
      <c r="Q2114" s="10">
        <f>VLOOKUP(L2114,'User input'!$D$6:$G$16,4,FALSE)</f>
        <v>24</v>
      </c>
      <c r="R2114" s="10">
        <f t="shared" si="131"/>
        <v>336</v>
      </c>
      <c r="S2114" s="27">
        <f t="shared" si="128"/>
        <v>1340.64</v>
      </c>
      <c r="T2114" s="27">
        <f>IF(K2114&lt;'User input'!$I$9,'User input'!$J$8,IF(K2114&lt;'User input'!$I$10,'User input'!$J$9,IF(K2114&lt;'User input'!$I$11,'User input'!$J$10,'User input'!$J$11)))*S2114</f>
        <v>0</v>
      </c>
      <c r="U2114" s="27">
        <f>K2114*'User input'!$J$17+'User input'!$J$16</f>
        <v>0.5</v>
      </c>
    </row>
    <row r="2115" spans="1:21" x14ac:dyDescent="0.25">
      <c r="A2115" s="17">
        <v>2171</v>
      </c>
      <c r="B2115" s="6" t="s">
        <v>5886</v>
      </c>
      <c r="C2115" s="6" t="s">
        <v>2375</v>
      </c>
      <c r="D2115" s="6" t="s">
        <v>15</v>
      </c>
      <c r="E2115" s="6" t="s">
        <v>16</v>
      </c>
      <c r="F2115" s="15">
        <v>30</v>
      </c>
      <c r="G2115" s="6" t="s">
        <v>5887</v>
      </c>
      <c r="H2115" s="6" t="s">
        <v>3559</v>
      </c>
      <c r="I2115" s="6" t="s">
        <v>32</v>
      </c>
      <c r="J2115" s="7">
        <v>43711</v>
      </c>
      <c r="K2115" s="15">
        <v>47</v>
      </c>
      <c r="L2115" s="6" t="s">
        <v>52</v>
      </c>
      <c r="M2115" s="6">
        <f t="shared" si="129"/>
        <v>2019</v>
      </c>
      <c r="N2115" s="6">
        <f t="shared" si="130"/>
        <v>9</v>
      </c>
      <c r="O2115" s="6" t="str">
        <f>VLOOKUP(L2115,'User input'!$D$6:$E$16,2,FALSE)</f>
        <v>Megawidget S</v>
      </c>
      <c r="P2115" s="6">
        <f>VLOOKUP(L2115,'User input'!$D$6:$G$16,3,FALSE)</f>
        <v>0.69</v>
      </c>
      <c r="Q2115" s="6">
        <f>VLOOKUP(L2115,'User input'!$D$6:$G$16,4,FALSE)</f>
        <v>24</v>
      </c>
      <c r="R2115" s="6">
        <f t="shared" si="131"/>
        <v>1128</v>
      </c>
      <c r="S2115" s="26">
        <f t="shared" si="128"/>
        <v>778.31999999999994</v>
      </c>
      <c r="T2115" s="26">
        <f>IF(K2115&lt;'User input'!$I$9,'User input'!$J$8,IF(K2115&lt;'User input'!$I$10,'User input'!$J$9,IF(K2115&lt;'User input'!$I$11,'User input'!$J$10,'User input'!$J$11)))*S2115</f>
        <v>23.349599999999999</v>
      </c>
      <c r="U2115" s="26">
        <f>K2115*'User input'!$J$17+'User input'!$J$16</f>
        <v>0.5</v>
      </c>
    </row>
    <row r="2116" spans="1:21" x14ac:dyDescent="0.25">
      <c r="A2116" s="18">
        <v>2172</v>
      </c>
      <c r="B2116" s="10" t="s">
        <v>642</v>
      </c>
      <c r="C2116" s="10" t="s">
        <v>254</v>
      </c>
      <c r="D2116" s="10" t="s">
        <v>28</v>
      </c>
      <c r="E2116" s="10" t="s">
        <v>29</v>
      </c>
      <c r="F2116" s="16">
        <v>30</v>
      </c>
      <c r="G2116" s="10" t="s">
        <v>5888</v>
      </c>
      <c r="H2116" s="10" t="s">
        <v>2569</v>
      </c>
      <c r="I2116" s="10" t="s">
        <v>421</v>
      </c>
      <c r="J2116" s="11">
        <v>44253</v>
      </c>
      <c r="K2116" s="16">
        <v>9</v>
      </c>
      <c r="L2116" s="10" t="s">
        <v>99</v>
      </c>
      <c r="M2116" s="10">
        <f t="shared" si="129"/>
        <v>2021</v>
      </c>
      <c r="N2116" s="10">
        <f t="shared" si="130"/>
        <v>2</v>
      </c>
      <c r="O2116" s="10" t="str">
        <f>VLOOKUP(L2116,'User input'!$D$6:$E$16,2,FALSE)</f>
        <v>Superwossname</v>
      </c>
      <c r="P2116" s="10">
        <f>VLOOKUP(L2116,'User input'!$D$6:$G$16,3,FALSE)</f>
        <v>3.49</v>
      </c>
      <c r="Q2116" s="10">
        <f>VLOOKUP(L2116,'User input'!$D$6:$G$16,4,FALSE)</f>
        <v>20</v>
      </c>
      <c r="R2116" s="10">
        <f t="shared" si="131"/>
        <v>180</v>
      </c>
      <c r="S2116" s="27">
        <f t="shared" si="128"/>
        <v>628.20000000000005</v>
      </c>
      <c r="T2116" s="27">
        <f>IF(K2116&lt;'User input'!$I$9,'User input'!$J$8,IF(K2116&lt;'User input'!$I$10,'User input'!$J$9,IF(K2116&lt;'User input'!$I$11,'User input'!$J$10,'User input'!$J$11)))*S2116</f>
        <v>0</v>
      </c>
      <c r="U2116" s="27">
        <f>K2116*'User input'!$J$17+'User input'!$J$16</f>
        <v>0.5</v>
      </c>
    </row>
    <row r="2117" spans="1:21" x14ac:dyDescent="0.25">
      <c r="A2117" s="17">
        <v>2173</v>
      </c>
      <c r="B2117" s="6" t="s">
        <v>5122</v>
      </c>
      <c r="C2117" s="6" t="s">
        <v>5889</v>
      </c>
      <c r="D2117" s="6" t="s">
        <v>28</v>
      </c>
      <c r="E2117" s="6" t="s">
        <v>29</v>
      </c>
      <c r="F2117" s="15">
        <v>90</v>
      </c>
      <c r="G2117" s="6" t="s">
        <v>5890</v>
      </c>
      <c r="H2117" s="6" t="s">
        <v>681</v>
      </c>
      <c r="I2117" s="6" t="s">
        <v>682</v>
      </c>
      <c r="J2117" s="7">
        <v>44060</v>
      </c>
      <c r="K2117" s="15">
        <v>42</v>
      </c>
      <c r="L2117" s="6" t="s">
        <v>33</v>
      </c>
      <c r="M2117" s="6">
        <f t="shared" si="129"/>
        <v>2020</v>
      </c>
      <c r="N2117" s="6">
        <f t="shared" si="130"/>
        <v>8</v>
      </c>
      <c r="O2117" s="6" t="str">
        <f>VLOOKUP(L2117,'User input'!$D$6:$E$16,2,FALSE)</f>
        <v>Megawidget L</v>
      </c>
      <c r="P2117" s="6">
        <f>VLOOKUP(L2117,'User input'!$D$6:$G$16,3,FALSE)</f>
        <v>1.79</v>
      </c>
      <c r="Q2117" s="6">
        <f>VLOOKUP(L2117,'User input'!$D$6:$G$16,4,FALSE)</f>
        <v>24</v>
      </c>
      <c r="R2117" s="6">
        <f t="shared" si="131"/>
        <v>1008</v>
      </c>
      <c r="S2117" s="26">
        <f t="shared" ref="S2117:S2180" si="132">R2117*P2117</f>
        <v>1804.32</v>
      </c>
      <c r="T2117" s="26">
        <f>IF(K2117&lt;'User input'!$I$9,'User input'!$J$8,IF(K2117&lt;'User input'!$I$10,'User input'!$J$9,IF(K2117&lt;'User input'!$I$11,'User input'!$J$10,'User input'!$J$11)))*S2117</f>
        <v>54.129599999999996</v>
      </c>
      <c r="U2117" s="26">
        <f>K2117*'User input'!$J$17+'User input'!$J$16</f>
        <v>0.5</v>
      </c>
    </row>
    <row r="2118" spans="1:21" x14ac:dyDescent="0.25">
      <c r="A2118" s="18">
        <v>2174</v>
      </c>
      <c r="B2118" s="10" t="s">
        <v>2617</v>
      </c>
      <c r="C2118" s="10" t="s">
        <v>3579</v>
      </c>
      <c r="D2118" s="10" t="s">
        <v>15</v>
      </c>
      <c r="E2118" s="10" t="s">
        <v>16</v>
      </c>
      <c r="F2118" s="16">
        <v>30</v>
      </c>
      <c r="G2118" s="10" t="s">
        <v>5891</v>
      </c>
      <c r="H2118" s="10" t="s">
        <v>1446</v>
      </c>
      <c r="I2118" s="10" t="s">
        <v>1447</v>
      </c>
      <c r="J2118" s="11">
        <v>44262</v>
      </c>
      <c r="K2118" s="16">
        <v>12</v>
      </c>
      <c r="L2118" s="10" t="s">
        <v>78</v>
      </c>
      <c r="M2118" s="10">
        <f t="shared" ref="M2118:M2181" si="133">YEAR(J2118)</f>
        <v>2021</v>
      </c>
      <c r="N2118" s="10">
        <f t="shared" ref="N2118:N2181" si="134">MONTH(J2118)</f>
        <v>3</v>
      </c>
      <c r="O2118" s="10" t="str">
        <f>VLOOKUP(L2118,'User input'!$D$6:$E$16,2,FALSE)</f>
        <v>Ultrathing V2</v>
      </c>
      <c r="P2118" s="10">
        <f>VLOOKUP(L2118,'User input'!$D$6:$G$16,3,FALSE)</f>
        <v>2.95</v>
      </c>
      <c r="Q2118" s="10">
        <f>VLOOKUP(L2118,'User input'!$D$6:$G$16,4,FALSE)</f>
        <v>20</v>
      </c>
      <c r="R2118" s="10">
        <f t="shared" ref="R2118:R2181" si="135">K2118*Q2118</f>
        <v>240</v>
      </c>
      <c r="S2118" s="27">
        <f t="shared" si="132"/>
        <v>708</v>
      </c>
      <c r="T2118" s="27">
        <f>IF(K2118&lt;'User input'!$I$9,'User input'!$J$8,IF(K2118&lt;'User input'!$I$10,'User input'!$J$9,IF(K2118&lt;'User input'!$I$11,'User input'!$J$10,'User input'!$J$11)))*S2118</f>
        <v>0</v>
      </c>
      <c r="U2118" s="27">
        <f>K2118*'User input'!$J$17+'User input'!$J$16</f>
        <v>0.5</v>
      </c>
    </row>
    <row r="2119" spans="1:21" x14ac:dyDescent="0.25">
      <c r="A2119" s="17">
        <v>2175</v>
      </c>
      <c r="B2119" s="6" t="s">
        <v>4473</v>
      </c>
      <c r="C2119" s="6" t="s">
        <v>5892</v>
      </c>
      <c r="D2119" s="6" t="s">
        <v>28</v>
      </c>
      <c r="E2119" s="6" t="s">
        <v>29</v>
      </c>
      <c r="F2119" s="15">
        <v>90</v>
      </c>
      <c r="G2119" s="6" t="s">
        <v>5893</v>
      </c>
      <c r="H2119" s="6" t="s">
        <v>5894</v>
      </c>
      <c r="I2119" s="6" t="s">
        <v>32</v>
      </c>
      <c r="J2119" s="7">
        <v>44232</v>
      </c>
      <c r="K2119" s="15">
        <v>104</v>
      </c>
      <c r="L2119" s="6" t="s">
        <v>99</v>
      </c>
      <c r="M2119" s="6">
        <f t="shared" si="133"/>
        <v>2021</v>
      </c>
      <c r="N2119" s="6">
        <f t="shared" si="134"/>
        <v>2</v>
      </c>
      <c r="O2119" s="6" t="str">
        <f>VLOOKUP(L2119,'User input'!$D$6:$E$16,2,FALSE)</f>
        <v>Superwossname</v>
      </c>
      <c r="P2119" s="6">
        <f>VLOOKUP(L2119,'User input'!$D$6:$G$16,3,FALSE)</f>
        <v>3.49</v>
      </c>
      <c r="Q2119" s="6">
        <f>VLOOKUP(L2119,'User input'!$D$6:$G$16,4,FALSE)</f>
        <v>20</v>
      </c>
      <c r="R2119" s="6">
        <f t="shared" si="135"/>
        <v>2080</v>
      </c>
      <c r="S2119" s="26">
        <f t="shared" si="132"/>
        <v>7259.2000000000007</v>
      </c>
      <c r="T2119" s="26">
        <f>IF(K2119&lt;'User input'!$I$9,'User input'!$J$8,IF(K2119&lt;'User input'!$I$10,'User input'!$J$9,IF(K2119&lt;'User input'!$I$11,'User input'!$J$10,'User input'!$J$11)))*S2119</f>
        <v>508.14400000000012</v>
      </c>
      <c r="U2119" s="26">
        <f>K2119*'User input'!$J$17+'User input'!$J$16</f>
        <v>0.5</v>
      </c>
    </row>
    <row r="2120" spans="1:21" x14ac:dyDescent="0.25">
      <c r="A2120" s="18">
        <v>2176</v>
      </c>
      <c r="B2120" s="10" t="s">
        <v>5895</v>
      </c>
      <c r="C2120" s="10" t="s">
        <v>3832</v>
      </c>
      <c r="D2120" s="10" t="s">
        <v>28</v>
      </c>
      <c r="E2120" s="10" t="s">
        <v>29</v>
      </c>
      <c r="F2120" s="16">
        <v>60</v>
      </c>
      <c r="G2120" s="10" t="s">
        <v>10391</v>
      </c>
      <c r="H2120" s="10" t="s">
        <v>789</v>
      </c>
      <c r="I2120" s="10" t="s">
        <v>176</v>
      </c>
      <c r="J2120" s="11">
        <v>43803</v>
      </c>
      <c r="K2120" s="16">
        <v>22</v>
      </c>
      <c r="L2120" s="10" t="s">
        <v>99</v>
      </c>
      <c r="M2120" s="10">
        <f t="shared" si="133"/>
        <v>2019</v>
      </c>
      <c r="N2120" s="10">
        <f t="shared" si="134"/>
        <v>12</v>
      </c>
      <c r="O2120" s="10" t="str">
        <f>VLOOKUP(L2120,'User input'!$D$6:$E$16,2,FALSE)</f>
        <v>Superwossname</v>
      </c>
      <c r="P2120" s="10">
        <f>VLOOKUP(L2120,'User input'!$D$6:$G$16,3,FALSE)</f>
        <v>3.49</v>
      </c>
      <c r="Q2120" s="10">
        <f>VLOOKUP(L2120,'User input'!$D$6:$G$16,4,FALSE)</f>
        <v>20</v>
      </c>
      <c r="R2120" s="10">
        <f t="shared" si="135"/>
        <v>440</v>
      </c>
      <c r="S2120" s="27">
        <f t="shared" si="132"/>
        <v>1535.6000000000001</v>
      </c>
      <c r="T2120" s="27">
        <f>IF(K2120&lt;'User input'!$I$9,'User input'!$J$8,IF(K2120&lt;'User input'!$I$10,'User input'!$J$9,IF(K2120&lt;'User input'!$I$11,'User input'!$J$10,'User input'!$J$11)))*S2120</f>
        <v>46.068000000000005</v>
      </c>
      <c r="U2120" s="27">
        <f>K2120*'User input'!$J$17+'User input'!$J$16</f>
        <v>0.5</v>
      </c>
    </row>
    <row r="2121" spans="1:21" x14ac:dyDescent="0.25">
      <c r="A2121" s="17">
        <v>2177</v>
      </c>
      <c r="B2121" s="6" t="s">
        <v>5897</v>
      </c>
      <c r="C2121" s="6" t="s">
        <v>861</v>
      </c>
      <c r="D2121" s="6" t="s">
        <v>28</v>
      </c>
      <c r="E2121" s="6" t="s">
        <v>29</v>
      </c>
      <c r="F2121" s="15">
        <v>90</v>
      </c>
      <c r="G2121" s="6" t="s">
        <v>5898</v>
      </c>
      <c r="H2121" s="6" t="s">
        <v>4033</v>
      </c>
      <c r="I2121" s="6" t="s">
        <v>171</v>
      </c>
      <c r="J2121" s="7">
        <v>43834</v>
      </c>
      <c r="K2121" s="15">
        <v>83</v>
      </c>
      <c r="L2121" s="6" t="s">
        <v>39</v>
      </c>
      <c r="M2121" s="6">
        <f t="shared" si="133"/>
        <v>2020</v>
      </c>
      <c r="N2121" s="6">
        <f t="shared" si="134"/>
        <v>1</v>
      </c>
      <c r="O2121" s="6" t="str">
        <f>VLOOKUP(L2121,'User input'!$D$6:$E$16,2,FALSE)</f>
        <v>Ultrathing V1</v>
      </c>
      <c r="P2121" s="6">
        <f>VLOOKUP(L2121,'User input'!$D$6:$G$16,3,FALSE)</f>
        <v>1.79</v>
      </c>
      <c r="Q2121" s="6">
        <f>VLOOKUP(L2121,'User input'!$D$6:$G$16,4,FALSE)</f>
        <v>17</v>
      </c>
      <c r="R2121" s="6">
        <f t="shared" si="135"/>
        <v>1411</v>
      </c>
      <c r="S2121" s="26">
        <f t="shared" si="132"/>
        <v>2525.69</v>
      </c>
      <c r="T2121" s="26">
        <f>IF(K2121&lt;'User input'!$I$9,'User input'!$J$8,IF(K2121&lt;'User input'!$I$10,'User input'!$J$9,IF(K2121&lt;'User input'!$I$11,'User input'!$J$10,'User input'!$J$11)))*S2121</f>
        <v>126.28450000000001</v>
      </c>
      <c r="U2121" s="26">
        <f>K2121*'User input'!$J$17+'User input'!$J$16</f>
        <v>0.5</v>
      </c>
    </row>
    <row r="2122" spans="1:21" x14ac:dyDescent="0.25">
      <c r="A2122" s="18">
        <v>2178</v>
      </c>
      <c r="B2122" s="10" t="s">
        <v>5899</v>
      </c>
      <c r="C2122" s="10" t="s">
        <v>5767</v>
      </c>
      <c r="D2122" s="10" t="s">
        <v>49</v>
      </c>
      <c r="E2122" s="10" t="s">
        <v>16</v>
      </c>
      <c r="F2122" s="16">
        <v>60</v>
      </c>
      <c r="G2122" s="10" t="s">
        <v>5900</v>
      </c>
      <c r="H2122" s="10" t="s">
        <v>3758</v>
      </c>
      <c r="I2122" s="10" t="s">
        <v>32</v>
      </c>
      <c r="J2122" s="11">
        <v>43909</v>
      </c>
      <c r="K2122" s="16">
        <v>44</v>
      </c>
      <c r="L2122" s="10" t="s">
        <v>157</v>
      </c>
      <c r="M2122" s="10">
        <f t="shared" si="133"/>
        <v>2020</v>
      </c>
      <c r="N2122" s="10">
        <f t="shared" si="134"/>
        <v>3</v>
      </c>
      <c r="O2122" s="10" t="str">
        <f>VLOOKUP(L2122,'User input'!$D$6:$E$16,2,FALSE)</f>
        <v>Ultrathing V3</v>
      </c>
      <c r="P2122" s="10">
        <f>VLOOKUP(L2122,'User input'!$D$6:$G$16,3,FALSE)</f>
        <v>3.39</v>
      </c>
      <c r="Q2122" s="10">
        <f>VLOOKUP(L2122,'User input'!$D$6:$G$16,4,FALSE)</f>
        <v>24</v>
      </c>
      <c r="R2122" s="10">
        <f t="shared" si="135"/>
        <v>1056</v>
      </c>
      <c r="S2122" s="27">
        <f t="shared" si="132"/>
        <v>3579.84</v>
      </c>
      <c r="T2122" s="27">
        <f>IF(K2122&lt;'User input'!$I$9,'User input'!$J$8,IF(K2122&lt;'User input'!$I$10,'User input'!$J$9,IF(K2122&lt;'User input'!$I$11,'User input'!$J$10,'User input'!$J$11)))*S2122</f>
        <v>107.3952</v>
      </c>
      <c r="U2122" s="27">
        <f>K2122*'User input'!$J$17+'User input'!$J$16</f>
        <v>0.5</v>
      </c>
    </row>
    <row r="2123" spans="1:21" x14ac:dyDescent="0.25">
      <c r="A2123" s="17">
        <v>2179</v>
      </c>
      <c r="B2123" s="6" t="s">
        <v>5901</v>
      </c>
      <c r="C2123" s="6" t="s">
        <v>5902</v>
      </c>
      <c r="D2123" s="6" t="s">
        <v>15</v>
      </c>
      <c r="E2123" s="6" t="s">
        <v>16</v>
      </c>
      <c r="F2123" s="15">
        <v>90</v>
      </c>
      <c r="G2123" s="6" t="s">
        <v>5900</v>
      </c>
      <c r="H2123" s="6" t="s">
        <v>1792</v>
      </c>
      <c r="I2123" s="6" t="s">
        <v>32</v>
      </c>
      <c r="J2123" s="7">
        <v>44283</v>
      </c>
      <c r="K2123" s="15">
        <v>57</v>
      </c>
      <c r="L2123" s="6" t="s">
        <v>62</v>
      </c>
      <c r="M2123" s="6">
        <f t="shared" si="133"/>
        <v>2021</v>
      </c>
      <c r="N2123" s="6">
        <f t="shared" si="134"/>
        <v>3</v>
      </c>
      <c r="O2123" s="6" t="str">
        <f>VLOOKUP(L2123,'User input'!$D$6:$E$16,2,FALSE)</f>
        <v>Ultrathing V4</v>
      </c>
      <c r="P2123" s="6">
        <f>VLOOKUP(L2123,'User input'!$D$6:$G$16,3,FALSE)</f>
        <v>3.99</v>
      </c>
      <c r="Q2123" s="6">
        <f>VLOOKUP(L2123,'User input'!$D$6:$G$16,4,FALSE)</f>
        <v>24</v>
      </c>
      <c r="R2123" s="6">
        <f t="shared" si="135"/>
        <v>1368</v>
      </c>
      <c r="S2123" s="26">
        <f t="shared" si="132"/>
        <v>5458.3200000000006</v>
      </c>
      <c r="T2123" s="26">
        <f>IF(K2123&lt;'User input'!$I$9,'User input'!$J$8,IF(K2123&lt;'User input'!$I$10,'User input'!$J$9,IF(K2123&lt;'User input'!$I$11,'User input'!$J$10,'User input'!$J$11)))*S2123</f>
        <v>272.91600000000005</v>
      </c>
      <c r="U2123" s="26">
        <f>K2123*'User input'!$J$17+'User input'!$J$16</f>
        <v>0.5</v>
      </c>
    </row>
    <row r="2124" spans="1:21" x14ac:dyDescent="0.25">
      <c r="A2124" s="18">
        <v>2180</v>
      </c>
      <c r="B2124" s="10" t="s">
        <v>981</v>
      </c>
      <c r="C2124" s="10" t="s">
        <v>2591</v>
      </c>
      <c r="D2124" s="10" t="s">
        <v>28</v>
      </c>
      <c r="E2124" s="10" t="s">
        <v>29</v>
      </c>
      <c r="F2124" s="16">
        <v>30</v>
      </c>
      <c r="G2124" s="10" t="s">
        <v>5903</v>
      </c>
      <c r="H2124" s="10" t="s">
        <v>4992</v>
      </c>
      <c r="I2124" s="10" t="s">
        <v>32</v>
      </c>
      <c r="J2124" s="11">
        <v>44330</v>
      </c>
      <c r="K2124" s="16">
        <v>96</v>
      </c>
      <c r="L2124" s="10" t="s">
        <v>52</v>
      </c>
      <c r="M2124" s="10">
        <f t="shared" si="133"/>
        <v>2021</v>
      </c>
      <c r="N2124" s="10">
        <f t="shared" si="134"/>
        <v>5</v>
      </c>
      <c r="O2124" s="10" t="str">
        <f>VLOOKUP(L2124,'User input'!$D$6:$E$16,2,FALSE)</f>
        <v>Megawidget S</v>
      </c>
      <c r="P2124" s="10">
        <f>VLOOKUP(L2124,'User input'!$D$6:$G$16,3,FALSE)</f>
        <v>0.69</v>
      </c>
      <c r="Q2124" s="10">
        <f>VLOOKUP(L2124,'User input'!$D$6:$G$16,4,FALSE)</f>
        <v>24</v>
      </c>
      <c r="R2124" s="10">
        <f t="shared" si="135"/>
        <v>2304</v>
      </c>
      <c r="S2124" s="27">
        <f t="shared" si="132"/>
        <v>1589.7599999999998</v>
      </c>
      <c r="T2124" s="27">
        <f>IF(K2124&lt;'User input'!$I$9,'User input'!$J$8,IF(K2124&lt;'User input'!$I$10,'User input'!$J$9,IF(K2124&lt;'User input'!$I$11,'User input'!$J$10,'User input'!$J$11)))*S2124</f>
        <v>79.488</v>
      </c>
      <c r="U2124" s="27">
        <f>K2124*'User input'!$J$17+'User input'!$J$16</f>
        <v>0.5</v>
      </c>
    </row>
    <row r="2125" spans="1:21" x14ac:dyDescent="0.25">
      <c r="A2125" s="17">
        <v>2181</v>
      </c>
      <c r="B2125" s="6" t="s">
        <v>5904</v>
      </c>
      <c r="C2125" s="6" t="s">
        <v>5905</v>
      </c>
      <c r="D2125" s="6" t="s">
        <v>15</v>
      </c>
      <c r="E2125" s="6" t="s">
        <v>16</v>
      </c>
      <c r="F2125" s="15">
        <v>30</v>
      </c>
      <c r="G2125" s="6" t="s">
        <v>5906</v>
      </c>
      <c r="H2125" s="6" t="s">
        <v>374</v>
      </c>
      <c r="I2125" s="6" t="s">
        <v>144</v>
      </c>
      <c r="J2125" s="7">
        <v>43864</v>
      </c>
      <c r="K2125" s="15">
        <v>90</v>
      </c>
      <c r="L2125" s="6" t="s">
        <v>20</v>
      </c>
      <c r="M2125" s="6">
        <f t="shared" si="133"/>
        <v>2020</v>
      </c>
      <c r="N2125" s="6">
        <f t="shared" si="134"/>
        <v>2</v>
      </c>
      <c r="O2125" s="6" t="str">
        <f>VLOOKUP(L2125,'User input'!$D$6:$E$16,2,FALSE)</f>
        <v>Hyperwotsit</v>
      </c>
      <c r="P2125" s="6">
        <f>VLOOKUP(L2125,'User input'!$D$6:$G$16,3,FALSE)</f>
        <v>2.0099999999999998</v>
      </c>
      <c r="Q2125" s="6">
        <f>VLOOKUP(L2125,'User input'!$D$6:$G$16,4,FALSE)</f>
        <v>20</v>
      </c>
      <c r="R2125" s="6">
        <f t="shared" si="135"/>
        <v>1800</v>
      </c>
      <c r="S2125" s="26">
        <f t="shared" si="132"/>
        <v>3617.9999999999995</v>
      </c>
      <c r="T2125" s="26">
        <f>IF(K2125&lt;'User input'!$I$9,'User input'!$J$8,IF(K2125&lt;'User input'!$I$10,'User input'!$J$9,IF(K2125&lt;'User input'!$I$11,'User input'!$J$10,'User input'!$J$11)))*S2125</f>
        <v>180.89999999999998</v>
      </c>
      <c r="U2125" s="26">
        <f>K2125*'User input'!$J$17+'User input'!$J$16</f>
        <v>0.5</v>
      </c>
    </row>
    <row r="2126" spans="1:21" x14ac:dyDescent="0.25">
      <c r="A2126" s="18">
        <v>2182</v>
      </c>
      <c r="B2126" s="10" t="s">
        <v>5907</v>
      </c>
      <c r="C2126" s="10" t="s">
        <v>2115</v>
      </c>
      <c r="D2126" s="10" t="s">
        <v>28</v>
      </c>
      <c r="E2126" s="10" t="s">
        <v>29</v>
      </c>
      <c r="F2126" s="16">
        <v>60</v>
      </c>
      <c r="G2126" s="10" t="s">
        <v>5908</v>
      </c>
      <c r="H2126" s="10" t="s">
        <v>3620</v>
      </c>
      <c r="I2126" s="10" t="s">
        <v>32</v>
      </c>
      <c r="J2126" s="11">
        <v>44233</v>
      </c>
      <c r="K2126" s="16">
        <v>92</v>
      </c>
      <c r="L2126" s="10" t="s">
        <v>99</v>
      </c>
      <c r="M2126" s="10">
        <f t="shared" si="133"/>
        <v>2021</v>
      </c>
      <c r="N2126" s="10">
        <f t="shared" si="134"/>
        <v>2</v>
      </c>
      <c r="O2126" s="10" t="str">
        <f>VLOOKUP(L2126,'User input'!$D$6:$E$16,2,FALSE)</f>
        <v>Superwossname</v>
      </c>
      <c r="P2126" s="10">
        <f>VLOOKUP(L2126,'User input'!$D$6:$G$16,3,FALSE)</f>
        <v>3.49</v>
      </c>
      <c r="Q2126" s="10">
        <f>VLOOKUP(L2126,'User input'!$D$6:$G$16,4,FALSE)</f>
        <v>20</v>
      </c>
      <c r="R2126" s="10">
        <f t="shared" si="135"/>
        <v>1840</v>
      </c>
      <c r="S2126" s="27">
        <f t="shared" si="132"/>
        <v>6421.6</v>
      </c>
      <c r="T2126" s="27">
        <f>IF(K2126&lt;'User input'!$I$9,'User input'!$J$8,IF(K2126&lt;'User input'!$I$10,'User input'!$J$9,IF(K2126&lt;'User input'!$I$11,'User input'!$J$10,'User input'!$J$11)))*S2126</f>
        <v>321.08000000000004</v>
      </c>
      <c r="U2126" s="27">
        <f>K2126*'User input'!$J$17+'User input'!$J$16</f>
        <v>0.5</v>
      </c>
    </row>
    <row r="2127" spans="1:21" x14ac:dyDescent="0.25">
      <c r="A2127" s="17">
        <v>2183</v>
      </c>
      <c r="B2127" s="6" t="s">
        <v>563</v>
      </c>
      <c r="C2127" s="6" t="s">
        <v>5909</v>
      </c>
      <c r="D2127" s="6" t="s">
        <v>28</v>
      </c>
      <c r="E2127" s="6" t="s">
        <v>29</v>
      </c>
      <c r="F2127" s="15">
        <v>30</v>
      </c>
      <c r="G2127" s="6" t="s">
        <v>5910</v>
      </c>
      <c r="H2127" s="6" t="s">
        <v>1888</v>
      </c>
      <c r="I2127" s="6" t="s">
        <v>291</v>
      </c>
      <c r="J2127" s="7">
        <v>43593</v>
      </c>
      <c r="K2127" s="15">
        <v>27</v>
      </c>
      <c r="L2127" s="6" t="s">
        <v>99</v>
      </c>
      <c r="M2127" s="6">
        <f t="shared" si="133"/>
        <v>2019</v>
      </c>
      <c r="N2127" s="6">
        <f t="shared" si="134"/>
        <v>5</v>
      </c>
      <c r="O2127" s="6" t="str">
        <f>VLOOKUP(L2127,'User input'!$D$6:$E$16,2,FALSE)</f>
        <v>Superwossname</v>
      </c>
      <c r="P2127" s="6">
        <f>VLOOKUP(L2127,'User input'!$D$6:$G$16,3,FALSE)</f>
        <v>3.49</v>
      </c>
      <c r="Q2127" s="6">
        <f>VLOOKUP(L2127,'User input'!$D$6:$G$16,4,FALSE)</f>
        <v>20</v>
      </c>
      <c r="R2127" s="6">
        <f t="shared" si="135"/>
        <v>540</v>
      </c>
      <c r="S2127" s="26">
        <f t="shared" si="132"/>
        <v>1884.6000000000001</v>
      </c>
      <c r="T2127" s="26">
        <f>IF(K2127&lt;'User input'!$I$9,'User input'!$J$8,IF(K2127&lt;'User input'!$I$10,'User input'!$J$9,IF(K2127&lt;'User input'!$I$11,'User input'!$J$10,'User input'!$J$11)))*S2127</f>
        <v>56.538000000000004</v>
      </c>
      <c r="U2127" s="26">
        <f>K2127*'User input'!$J$17+'User input'!$J$16</f>
        <v>0.5</v>
      </c>
    </row>
    <row r="2128" spans="1:21" x14ac:dyDescent="0.25">
      <c r="A2128" s="18">
        <v>2184</v>
      </c>
      <c r="B2128" s="10" t="s">
        <v>4553</v>
      </c>
      <c r="C2128" s="10" t="s">
        <v>5911</v>
      </c>
      <c r="D2128" s="10" t="s">
        <v>28</v>
      </c>
      <c r="E2128" s="10" t="s">
        <v>29</v>
      </c>
      <c r="F2128" s="16">
        <v>90</v>
      </c>
      <c r="G2128" s="10" t="s">
        <v>5912</v>
      </c>
      <c r="H2128" s="10" t="s">
        <v>5913</v>
      </c>
      <c r="I2128" s="10" t="s">
        <v>171</v>
      </c>
      <c r="J2128" s="11">
        <v>43932</v>
      </c>
      <c r="K2128" s="16">
        <v>18</v>
      </c>
      <c r="L2128" s="10" t="s">
        <v>39</v>
      </c>
      <c r="M2128" s="10">
        <f t="shared" si="133"/>
        <v>2020</v>
      </c>
      <c r="N2128" s="10">
        <f t="shared" si="134"/>
        <v>4</v>
      </c>
      <c r="O2128" s="10" t="str">
        <f>VLOOKUP(L2128,'User input'!$D$6:$E$16,2,FALSE)</f>
        <v>Ultrathing V1</v>
      </c>
      <c r="P2128" s="10">
        <f>VLOOKUP(L2128,'User input'!$D$6:$G$16,3,FALSE)</f>
        <v>1.79</v>
      </c>
      <c r="Q2128" s="10">
        <f>VLOOKUP(L2128,'User input'!$D$6:$G$16,4,FALSE)</f>
        <v>17</v>
      </c>
      <c r="R2128" s="10">
        <f t="shared" si="135"/>
        <v>306</v>
      </c>
      <c r="S2128" s="27">
        <f t="shared" si="132"/>
        <v>547.74</v>
      </c>
      <c r="T2128" s="27">
        <f>IF(K2128&lt;'User input'!$I$9,'User input'!$J$8,IF(K2128&lt;'User input'!$I$10,'User input'!$J$9,IF(K2128&lt;'User input'!$I$11,'User input'!$J$10,'User input'!$J$11)))*S2128</f>
        <v>0</v>
      </c>
      <c r="U2128" s="27">
        <f>K2128*'User input'!$J$17+'User input'!$J$16</f>
        <v>0.5</v>
      </c>
    </row>
    <row r="2129" spans="1:21" x14ac:dyDescent="0.25">
      <c r="A2129" s="17">
        <v>2185</v>
      </c>
      <c r="B2129" s="6" t="s">
        <v>5914</v>
      </c>
      <c r="C2129" s="6" t="s">
        <v>4244</v>
      </c>
      <c r="D2129" s="6" t="s">
        <v>15</v>
      </c>
      <c r="E2129" s="6" t="s">
        <v>16</v>
      </c>
      <c r="F2129" s="15">
        <v>60</v>
      </c>
      <c r="G2129" s="6" t="s">
        <v>5915</v>
      </c>
      <c r="H2129" s="6" t="s">
        <v>1932</v>
      </c>
      <c r="I2129" s="6" t="s">
        <v>291</v>
      </c>
      <c r="J2129" s="7">
        <v>44039</v>
      </c>
      <c r="K2129" s="15">
        <v>64</v>
      </c>
      <c r="L2129" s="6" t="s">
        <v>62</v>
      </c>
      <c r="M2129" s="6">
        <f t="shared" si="133"/>
        <v>2020</v>
      </c>
      <c r="N2129" s="6">
        <f t="shared" si="134"/>
        <v>7</v>
      </c>
      <c r="O2129" s="6" t="str">
        <f>VLOOKUP(L2129,'User input'!$D$6:$E$16,2,FALSE)</f>
        <v>Ultrathing V4</v>
      </c>
      <c r="P2129" s="6">
        <f>VLOOKUP(L2129,'User input'!$D$6:$G$16,3,FALSE)</f>
        <v>3.99</v>
      </c>
      <c r="Q2129" s="6">
        <f>VLOOKUP(L2129,'User input'!$D$6:$G$16,4,FALSE)</f>
        <v>24</v>
      </c>
      <c r="R2129" s="6">
        <f t="shared" si="135"/>
        <v>1536</v>
      </c>
      <c r="S2129" s="26">
        <f t="shared" si="132"/>
        <v>6128.64</v>
      </c>
      <c r="T2129" s="26">
        <f>IF(K2129&lt;'User input'!$I$9,'User input'!$J$8,IF(K2129&lt;'User input'!$I$10,'User input'!$J$9,IF(K2129&lt;'User input'!$I$11,'User input'!$J$10,'User input'!$J$11)))*S2129</f>
        <v>306.43200000000002</v>
      </c>
      <c r="U2129" s="26">
        <f>K2129*'User input'!$J$17+'User input'!$J$16</f>
        <v>0.5</v>
      </c>
    </row>
    <row r="2130" spans="1:21" x14ac:dyDescent="0.25">
      <c r="A2130" s="18">
        <v>2186</v>
      </c>
      <c r="B2130" s="10" t="s">
        <v>5916</v>
      </c>
      <c r="C2130" s="10" t="s">
        <v>3402</v>
      </c>
      <c r="D2130" s="10" t="s">
        <v>15</v>
      </c>
      <c r="E2130" s="10" t="s">
        <v>16</v>
      </c>
      <c r="F2130" s="16">
        <v>30</v>
      </c>
      <c r="G2130" s="10" t="s">
        <v>5917</v>
      </c>
      <c r="H2130" s="10" t="s">
        <v>5562</v>
      </c>
      <c r="I2130" s="10" t="s">
        <v>185</v>
      </c>
      <c r="J2130" s="11">
        <v>44062</v>
      </c>
      <c r="K2130" s="16">
        <v>62</v>
      </c>
      <c r="L2130" s="10" t="s">
        <v>78</v>
      </c>
      <c r="M2130" s="10">
        <f t="shared" si="133"/>
        <v>2020</v>
      </c>
      <c r="N2130" s="10">
        <f t="shared" si="134"/>
        <v>8</v>
      </c>
      <c r="O2130" s="10" t="str">
        <f>VLOOKUP(L2130,'User input'!$D$6:$E$16,2,FALSE)</f>
        <v>Ultrathing V2</v>
      </c>
      <c r="P2130" s="10">
        <f>VLOOKUP(L2130,'User input'!$D$6:$G$16,3,FALSE)</f>
        <v>2.95</v>
      </c>
      <c r="Q2130" s="10">
        <f>VLOOKUP(L2130,'User input'!$D$6:$G$16,4,FALSE)</f>
        <v>20</v>
      </c>
      <c r="R2130" s="10">
        <f t="shared" si="135"/>
        <v>1240</v>
      </c>
      <c r="S2130" s="27">
        <f t="shared" si="132"/>
        <v>3658</v>
      </c>
      <c r="T2130" s="27">
        <f>IF(K2130&lt;'User input'!$I$9,'User input'!$J$8,IF(K2130&lt;'User input'!$I$10,'User input'!$J$9,IF(K2130&lt;'User input'!$I$11,'User input'!$J$10,'User input'!$J$11)))*S2130</f>
        <v>182.9</v>
      </c>
      <c r="U2130" s="27">
        <f>K2130*'User input'!$J$17+'User input'!$J$16</f>
        <v>0.5</v>
      </c>
    </row>
    <row r="2131" spans="1:21" x14ac:dyDescent="0.25">
      <c r="A2131" s="17">
        <v>2187</v>
      </c>
      <c r="B2131" s="6" t="s">
        <v>5315</v>
      </c>
      <c r="C2131" s="6" t="s">
        <v>5918</v>
      </c>
      <c r="D2131" s="6" t="s">
        <v>90</v>
      </c>
      <c r="E2131" s="6" t="s">
        <v>29</v>
      </c>
      <c r="F2131" s="15">
        <v>60</v>
      </c>
      <c r="G2131" s="6" t="s">
        <v>5919</v>
      </c>
      <c r="H2131" s="6" t="s">
        <v>285</v>
      </c>
      <c r="I2131" s="6" t="s">
        <v>32</v>
      </c>
      <c r="J2131" s="7">
        <v>44100</v>
      </c>
      <c r="K2131" s="15">
        <v>89</v>
      </c>
      <c r="L2131" s="6" t="s">
        <v>157</v>
      </c>
      <c r="M2131" s="6">
        <f t="shared" si="133"/>
        <v>2020</v>
      </c>
      <c r="N2131" s="6">
        <f t="shared" si="134"/>
        <v>9</v>
      </c>
      <c r="O2131" s="6" t="str">
        <f>VLOOKUP(L2131,'User input'!$D$6:$E$16,2,FALSE)</f>
        <v>Ultrathing V3</v>
      </c>
      <c r="P2131" s="6">
        <f>VLOOKUP(L2131,'User input'!$D$6:$G$16,3,FALSE)</f>
        <v>3.39</v>
      </c>
      <c r="Q2131" s="6">
        <f>VLOOKUP(L2131,'User input'!$D$6:$G$16,4,FALSE)</f>
        <v>24</v>
      </c>
      <c r="R2131" s="6">
        <f t="shared" si="135"/>
        <v>2136</v>
      </c>
      <c r="S2131" s="26">
        <f t="shared" si="132"/>
        <v>7241.04</v>
      </c>
      <c r="T2131" s="26">
        <f>IF(K2131&lt;'User input'!$I$9,'User input'!$J$8,IF(K2131&lt;'User input'!$I$10,'User input'!$J$9,IF(K2131&lt;'User input'!$I$11,'User input'!$J$10,'User input'!$J$11)))*S2131</f>
        <v>362.05200000000002</v>
      </c>
      <c r="U2131" s="26">
        <f>K2131*'User input'!$J$17+'User input'!$J$16</f>
        <v>0.5</v>
      </c>
    </row>
    <row r="2132" spans="1:21" x14ac:dyDescent="0.25">
      <c r="A2132" s="18">
        <v>2188</v>
      </c>
      <c r="B2132" s="10" t="s">
        <v>5240</v>
      </c>
      <c r="C2132" s="10" t="s">
        <v>4255</v>
      </c>
      <c r="D2132" s="10" t="s">
        <v>15</v>
      </c>
      <c r="E2132" s="10" t="s">
        <v>16</v>
      </c>
      <c r="F2132" s="16">
        <v>60</v>
      </c>
      <c r="G2132" s="10" t="s">
        <v>5920</v>
      </c>
      <c r="H2132" s="10" t="s">
        <v>1876</v>
      </c>
      <c r="I2132" s="10" t="s">
        <v>1877</v>
      </c>
      <c r="J2132" s="11">
        <v>43772</v>
      </c>
      <c r="K2132" s="16">
        <v>45</v>
      </c>
      <c r="L2132" s="10" t="s">
        <v>33</v>
      </c>
      <c r="M2132" s="10">
        <f t="shared" si="133"/>
        <v>2019</v>
      </c>
      <c r="N2132" s="10">
        <f t="shared" si="134"/>
        <v>11</v>
      </c>
      <c r="O2132" s="10" t="str">
        <f>VLOOKUP(L2132,'User input'!$D$6:$E$16,2,FALSE)</f>
        <v>Megawidget L</v>
      </c>
      <c r="P2132" s="10">
        <f>VLOOKUP(L2132,'User input'!$D$6:$G$16,3,FALSE)</f>
        <v>1.79</v>
      </c>
      <c r="Q2132" s="10">
        <f>VLOOKUP(L2132,'User input'!$D$6:$G$16,4,FALSE)</f>
        <v>24</v>
      </c>
      <c r="R2132" s="10">
        <f t="shared" si="135"/>
        <v>1080</v>
      </c>
      <c r="S2132" s="27">
        <f t="shared" si="132"/>
        <v>1933.2</v>
      </c>
      <c r="T2132" s="27">
        <f>IF(K2132&lt;'User input'!$I$9,'User input'!$J$8,IF(K2132&lt;'User input'!$I$10,'User input'!$J$9,IF(K2132&lt;'User input'!$I$11,'User input'!$J$10,'User input'!$J$11)))*S2132</f>
        <v>57.996000000000002</v>
      </c>
      <c r="U2132" s="27">
        <f>K2132*'User input'!$J$17+'User input'!$J$16</f>
        <v>0.5</v>
      </c>
    </row>
    <row r="2133" spans="1:21" x14ac:dyDescent="0.25">
      <c r="A2133" s="17">
        <v>2189</v>
      </c>
      <c r="B2133" s="6" t="s">
        <v>5921</v>
      </c>
      <c r="C2133" s="6" t="s">
        <v>5184</v>
      </c>
      <c r="D2133" s="6" t="s">
        <v>28</v>
      </c>
      <c r="E2133" s="6" t="s">
        <v>29</v>
      </c>
      <c r="F2133" s="15">
        <v>60</v>
      </c>
      <c r="G2133" s="6" t="s">
        <v>5920</v>
      </c>
      <c r="H2133" s="6" t="s">
        <v>1450</v>
      </c>
      <c r="I2133" s="6" t="s">
        <v>185</v>
      </c>
      <c r="J2133" s="7">
        <v>44329</v>
      </c>
      <c r="K2133" s="15">
        <v>72</v>
      </c>
      <c r="L2133" s="6" t="s">
        <v>99</v>
      </c>
      <c r="M2133" s="6">
        <f t="shared" si="133"/>
        <v>2021</v>
      </c>
      <c r="N2133" s="6">
        <f t="shared" si="134"/>
        <v>5</v>
      </c>
      <c r="O2133" s="6" t="str">
        <f>VLOOKUP(L2133,'User input'!$D$6:$E$16,2,FALSE)</f>
        <v>Superwossname</v>
      </c>
      <c r="P2133" s="6">
        <f>VLOOKUP(L2133,'User input'!$D$6:$G$16,3,FALSE)</f>
        <v>3.49</v>
      </c>
      <c r="Q2133" s="6">
        <f>VLOOKUP(L2133,'User input'!$D$6:$G$16,4,FALSE)</f>
        <v>20</v>
      </c>
      <c r="R2133" s="6">
        <f t="shared" si="135"/>
        <v>1440</v>
      </c>
      <c r="S2133" s="26">
        <f t="shared" si="132"/>
        <v>5025.6000000000004</v>
      </c>
      <c r="T2133" s="26">
        <f>IF(K2133&lt;'User input'!$I$9,'User input'!$J$8,IF(K2133&lt;'User input'!$I$10,'User input'!$J$9,IF(K2133&lt;'User input'!$I$11,'User input'!$J$10,'User input'!$J$11)))*S2133</f>
        <v>251.28000000000003</v>
      </c>
      <c r="U2133" s="26">
        <f>K2133*'User input'!$J$17+'User input'!$J$16</f>
        <v>0.5</v>
      </c>
    </row>
    <row r="2134" spans="1:21" x14ac:dyDescent="0.25">
      <c r="A2134" s="18">
        <v>2190</v>
      </c>
      <c r="B2134" s="10" t="s">
        <v>5922</v>
      </c>
      <c r="C2134" s="10" t="s">
        <v>5923</v>
      </c>
      <c r="D2134" s="10" t="s">
        <v>49</v>
      </c>
      <c r="E2134" s="10" t="s">
        <v>16</v>
      </c>
      <c r="F2134" s="16">
        <v>60</v>
      </c>
      <c r="G2134" s="10" t="s">
        <v>5924</v>
      </c>
      <c r="H2134" s="10" t="s">
        <v>2723</v>
      </c>
      <c r="I2134" s="10" t="s">
        <v>25</v>
      </c>
      <c r="J2134" s="11">
        <v>44417</v>
      </c>
      <c r="K2134" s="16">
        <v>67</v>
      </c>
      <c r="L2134" s="10" t="s">
        <v>44</v>
      </c>
      <c r="M2134" s="10">
        <f t="shared" si="133"/>
        <v>2021</v>
      </c>
      <c r="N2134" s="10">
        <f t="shared" si="134"/>
        <v>8</v>
      </c>
      <c r="O2134" s="10" t="str">
        <f>VLOOKUP(L2134,'User input'!$D$6:$E$16,2,FALSE)</f>
        <v>Gigastuff</v>
      </c>
      <c r="P2134" s="10">
        <f>VLOOKUP(L2134,'User input'!$D$6:$G$16,3,FALSE)</f>
        <v>1.89</v>
      </c>
      <c r="Q2134" s="10">
        <f>VLOOKUP(L2134,'User input'!$D$6:$G$16,4,FALSE)</f>
        <v>18</v>
      </c>
      <c r="R2134" s="10">
        <f t="shared" si="135"/>
        <v>1206</v>
      </c>
      <c r="S2134" s="27">
        <f t="shared" si="132"/>
        <v>2279.3399999999997</v>
      </c>
      <c r="T2134" s="27">
        <f>IF(K2134&lt;'User input'!$I$9,'User input'!$J$8,IF(K2134&lt;'User input'!$I$10,'User input'!$J$9,IF(K2134&lt;'User input'!$I$11,'User input'!$J$10,'User input'!$J$11)))*S2134</f>
        <v>113.96699999999998</v>
      </c>
      <c r="U2134" s="27">
        <f>K2134*'User input'!$J$17+'User input'!$J$16</f>
        <v>0.5</v>
      </c>
    </row>
    <row r="2135" spans="1:21" x14ac:dyDescent="0.25">
      <c r="A2135" s="17">
        <v>2191</v>
      </c>
      <c r="B2135" s="6" t="s">
        <v>5925</v>
      </c>
      <c r="C2135" s="6" t="s">
        <v>4377</v>
      </c>
      <c r="D2135" s="6" t="s">
        <v>49</v>
      </c>
      <c r="E2135" s="6" t="s">
        <v>16</v>
      </c>
      <c r="F2135" s="15">
        <v>60</v>
      </c>
      <c r="G2135" s="6" t="s">
        <v>5926</v>
      </c>
      <c r="H2135" s="6" t="s">
        <v>2661</v>
      </c>
      <c r="I2135" s="6" t="s">
        <v>1152</v>
      </c>
      <c r="J2135" s="7">
        <v>44520</v>
      </c>
      <c r="K2135" s="15">
        <v>36</v>
      </c>
      <c r="L2135" s="6" t="s">
        <v>78</v>
      </c>
      <c r="M2135" s="6">
        <f t="shared" si="133"/>
        <v>2021</v>
      </c>
      <c r="N2135" s="6">
        <f t="shared" si="134"/>
        <v>11</v>
      </c>
      <c r="O2135" s="6" t="str">
        <f>VLOOKUP(L2135,'User input'!$D$6:$E$16,2,FALSE)</f>
        <v>Ultrathing V2</v>
      </c>
      <c r="P2135" s="6">
        <f>VLOOKUP(L2135,'User input'!$D$6:$G$16,3,FALSE)</f>
        <v>2.95</v>
      </c>
      <c r="Q2135" s="6">
        <f>VLOOKUP(L2135,'User input'!$D$6:$G$16,4,FALSE)</f>
        <v>20</v>
      </c>
      <c r="R2135" s="6">
        <f t="shared" si="135"/>
        <v>720</v>
      </c>
      <c r="S2135" s="26">
        <f t="shared" si="132"/>
        <v>2124</v>
      </c>
      <c r="T2135" s="26">
        <f>IF(K2135&lt;'User input'!$I$9,'User input'!$J$8,IF(K2135&lt;'User input'!$I$10,'User input'!$J$9,IF(K2135&lt;'User input'!$I$11,'User input'!$J$10,'User input'!$J$11)))*S2135</f>
        <v>63.72</v>
      </c>
      <c r="U2135" s="26">
        <f>K2135*'User input'!$J$17+'User input'!$J$16</f>
        <v>0.5</v>
      </c>
    </row>
    <row r="2136" spans="1:21" x14ac:dyDescent="0.25">
      <c r="A2136" s="18">
        <v>2192</v>
      </c>
      <c r="B2136" s="10" t="s">
        <v>5927</v>
      </c>
      <c r="C2136" s="10" t="s">
        <v>2352</v>
      </c>
      <c r="D2136" s="10" t="s">
        <v>15</v>
      </c>
      <c r="E2136" s="10" t="s">
        <v>16</v>
      </c>
      <c r="F2136" s="16">
        <v>30</v>
      </c>
      <c r="G2136" s="10" t="s">
        <v>5928</v>
      </c>
      <c r="H2136" s="10" t="s">
        <v>273</v>
      </c>
      <c r="I2136" s="10" t="s">
        <v>32</v>
      </c>
      <c r="J2136" s="11">
        <v>43976</v>
      </c>
      <c r="K2136" s="16">
        <v>20</v>
      </c>
      <c r="L2136" s="10" t="s">
        <v>78</v>
      </c>
      <c r="M2136" s="10">
        <f t="shared" si="133"/>
        <v>2020</v>
      </c>
      <c r="N2136" s="10">
        <f t="shared" si="134"/>
        <v>5</v>
      </c>
      <c r="O2136" s="10" t="str">
        <f>VLOOKUP(L2136,'User input'!$D$6:$E$16,2,FALSE)</f>
        <v>Ultrathing V2</v>
      </c>
      <c r="P2136" s="10">
        <f>VLOOKUP(L2136,'User input'!$D$6:$G$16,3,FALSE)</f>
        <v>2.95</v>
      </c>
      <c r="Q2136" s="10">
        <f>VLOOKUP(L2136,'User input'!$D$6:$G$16,4,FALSE)</f>
        <v>20</v>
      </c>
      <c r="R2136" s="10">
        <f t="shared" si="135"/>
        <v>400</v>
      </c>
      <c r="S2136" s="27">
        <f t="shared" si="132"/>
        <v>1180</v>
      </c>
      <c r="T2136" s="27">
        <f>IF(K2136&lt;'User input'!$I$9,'User input'!$J$8,IF(K2136&lt;'User input'!$I$10,'User input'!$J$9,IF(K2136&lt;'User input'!$I$11,'User input'!$J$10,'User input'!$J$11)))*S2136</f>
        <v>35.4</v>
      </c>
      <c r="U2136" s="27">
        <f>K2136*'User input'!$J$17+'User input'!$J$16</f>
        <v>0.5</v>
      </c>
    </row>
    <row r="2137" spans="1:21" x14ac:dyDescent="0.25">
      <c r="A2137" s="17">
        <v>2193</v>
      </c>
      <c r="B2137" s="6" t="s">
        <v>5929</v>
      </c>
      <c r="C2137" s="6" t="s">
        <v>4386</v>
      </c>
      <c r="D2137" s="6" t="s">
        <v>15</v>
      </c>
      <c r="E2137" s="6" t="s">
        <v>16</v>
      </c>
      <c r="F2137" s="15">
        <v>90</v>
      </c>
      <c r="G2137" s="6" t="s">
        <v>5930</v>
      </c>
      <c r="H2137" s="6" t="s">
        <v>5931</v>
      </c>
      <c r="I2137" s="6" t="s">
        <v>32</v>
      </c>
      <c r="J2137" s="7">
        <v>44052</v>
      </c>
      <c r="K2137" s="15">
        <v>79</v>
      </c>
      <c r="L2137" s="6" t="s">
        <v>20</v>
      </c>
      <c r="M2137" s="6">
        <f t="shared" si="133"/>
        <v>2020</v>
      </c>
      <c r="N2137" s="6">
        <f t="shared" si="134"/>
        <v>8</v>
      </c>
      <c r="O2137" s="6" t="str">
        <f>VLOOKUP(L2137,'User input'!$D$6:$E$16,2,FALSE)</f>
        <v>Hyperwotsit</v>
      </c>
      <c r="P2137" s="6">
        <f>VLOOKUP(L2137,'User input'!$D$6:$G$16,3,FALSE)</f>
        <v>2.0099999999999998</v>
      </c>
      <c r="Q2137" s="6">
        <f>VLOOKUP(L2137,'User input'!$D$6:$G$16,4,FALSE)</f>
        <v>20</v>
      </c>
      <c r="R2137" s="6">
        <f t="shared" si="135"/>
        <v>1580</v>
      </c>
      <c r="S2137" s="26">
        <f t="shared" si="132"/>
        <v>3175.7999999999997</v>
      </c>
      <c r="T2137" s="26">
        <f>IF(K2137&lt;'User input'!$I$9,'User input'!$J$8,IF(K2137&lt;'User input'!$I$10,'User input'!$J$9,IF(K2137&lt;'User input'!$I$11,'User input'!$J$10,'User input'!$J$11)))*S2137</f>
        <v>158.79</v>
      </c>
      <c r="U2137" s="26">
        <f>K2137*'User input'!$J$17+'User input'!$J$16</f>
        <v>0.5</v>
      </c>
    </row>
    <row r="2138" spans="1:21" x14ac:dyDescent="0.25">
      <c r="A2138" s="18">
        <v>2194</v>
      </c>
      <c r="B2138" s="10" t="s">
        <v>4690</v>
      </c>
      <c r="C2138" s="10" t="s">
        <v>329</v>
      </c>
      <c r="D2138" s="10" t="s">
        <v>49</v>
      </c>
      <c r="E2138" s="10" t="s">
        <v>16</v>
      </c>
      <c r="F2138" s="16">
        <v>60</v>
      </c>
      <c r="G2138" s="10" t="s">
        <v>5932</v>
      </c>
      <c r="H2138" s="10" t="s">
        <v>2892</v>
      </c>
      <c r="I2138" s="10" t="s">
        <v>32</v>
      </c>
      <c r="J2138" s="11">
        <v>43874</v>
      </c>
      <c r="K2138" s="16">
        <v>53</v>
      </c>
      <c r="L2138" s="10" t="s">
        <v>39</v>
      </c>
      <c r="M2138" s="10">
        <f t="shared" si="133"/>
        <v>2020</v>
      </c>
      <c r="N2138" s="10">
        <f t="shared" si="134"/>
        <v>2</v>
      </c>
      <c r="O2138" s="10" t="str">
        <f>VLOOKUP(L2138,'User input'!$D$6:$E$16,2,FALSE)</f>
        <v>Ultrathing V1</v>
      </c>
      <c r="P2138" s="10">
        <f>VLOOKUP(L2138,'User input'!$D$6:$G$16,3,FALSE)</f>
        <v>1.79</v>
      </c>
      <c r="Q2138" s="10">
        <f>VLOOKUP(L2138,'User input'!$D$6:$G$16,4,FALSE)</f>
        <v>17</v>
      </c>
      <c r="R2138" s="10">
        <f t="shared" si="135"/>
        <v>901</v>
      </c>
      <c r="S2138" s="27">
        <f t="shared" si="132"/>
        <v>1612.79</v>
      </c>
      <c r="T2138" s="27">
        <f>IF(K2138&lt;'User input'!$I$9,'User input'!$J$8,IF(K2138&lt;'User input'!$I$10,'User input'!$J$9,IF(K2138&lt;'User input'!$I$11,'User input'!$J$10,'User input'!$J$11)))*S2138</f>
        <v>80.639499999999998</v>
      </c>
      <c r="U2138" s="27">
        <f>K2138*'User input'!$J$17+'User input'!$J$16</f>
        <v>0.5</v>
      </c>
    </row>
    <row r="2139" spans="1:21" x14ac:dyDescent="0.25">
      <c r="A2139" s="17">
        <v>2195</v>
      </c>
      <c r="B2139" s="6" t="s">
        <v>5933</v>
      </c>
      <c r="C2139" s="6" t="s">
        <v>5934</v>
      </c>
      <c r="D2139" s="6" t="s">
        <v>28</v>
      </c>
      <c r="E2139" s="6" t="s">
        <v>29</v>
      </c>
      <c r="F2139" s="15">
        <v>90</v>
      </c>
      <c r="G2139" s="6" t="s">
        <v>5935</v>
      </c>
      <c r="H2139" s="6" t="s">
        <v>5936</v>
      </c>
      <c r="I2139" s="6" t="s">
        <v>185</v>
      </c>
      <c r="J2139" s="7">
        <v>43606</v>
      </c>
      <c r="K2139" s="15">
        <v>35</v>
      </c>
      <c r="L2139" s="6" t="s">
        <v>52</v>
      </c>
      <c r="M2139" s="6">
        <f t="shared" si="133"/>
        <v>2019</v>
      </c>
      <c r="N2139" s="6">
        <f t="shared" si="134"/>
        <v>5</v>
      </c>
      <c r="O2139" s="6" t="str">
        <f>VLOOKUP(L2139,'User input'!$D$6:$E$16,2,FALSE)</f>
        <v>Megawidget S</v>
      </c>
      <c r="P2139" s="6">
        <f>VLOOKUP(L2139,'User input'!$D$6:$G$16,3,FALSE)</f>
        <v>0.69</v>
      </c>
      <c r="Q2139" s="6">
        <f>VLOOKUP(L2139,'User input'!$D$6:$G$16,4,FALSE)</f>
        <v>24</v>
      </c>
      <c r="R2139" s="6">
        <f t="shared" si="135"/>
        <v>840</v>
      </c>
      <c r="S2139" s="26">
        <f t="shared" si="132"/>
        <v>579.59999999999991</v>
      </c>
      <c r="T2139" s="26">
        <f>IF(K2139&lt;'User input'!$I$9,'User input'!$J$8,IF(K2139&lt;'User input'!$I$10,'User input'!$J$9,IF(K2139&lt;'User input'!$I$11,'User input'!$J$10,'User input'!$J$11)))*S2139</f>
        <v>17.387999999999998</v>
      </c>
      <c r="U2139" s="26">
        <f>K2139*'User input'!$J$17+'User input'!$J$16</f>
        <v>0.5</v>
      </c>
    </row>
    <row r="2140" spans="1:21" x14ac:dyDescent="0.25">
      <c r="A2140" s="18">
        <v>2196</v>
      </c>
      <c r="B2140" s="10" t="s">
        <v>5937</v>
      </c>
      <c r="C2140" s="10" t="s">
        <v>2709</v>
      </c>
      <c r="D2140" s="10" t="s">
        <v>28</v>
      </c>
      <c r="E2140" s="10" t="s">
        <v>29</v>
      </c>
      <c r="F2140" s="16">
        <v>90</v>
      </c>
      <c r="G2140" s="10" t="s">
        <v>5938</v>
      </c>
      <c r="H2140" s="10" t="s">
        <v>1948</v>
      </c>
      <c r="I2140" s="10" t="s">
        <v>32</v>
      </c>
      <c r="J2140" s="11">
        <v>43697</v>
      </c>
      <c r="K2140" s="16">
        <v>20</v>
      </c>
      <c r="L2140" s="10" t="s">
        <v>99</v>
      </c>
      <c r="M2140" s="10">
        <f t="shared" si="133"/>
        <v>2019</v>
      </c>
      <c r="N2140" s="10">
        <f t="shared" si="134"/>
        <v>8</v>
      </c>
      <c r="O2140" s="10" t="str">
        <f>VLOOKUP(L2140,'User input'!$D$6:$E$16,2,FALSE)</f>
        <v>Superwossname</v>
      </c>
      <c r="P2140" s="10">
        <f>VLOOKUP(L2140,'User input'!$D$6:$G$16,3,FALSE)</f>
        <v>3.49</v>
      </c>
      <c r="Q2140" s="10">
        <f>VLOOKUP(L2140,'User input'!$D$6:$G$16,4,FALSE)</f>
        <v>20</v>
      </c>
      <c r="R2140" s="10">
        <f t="shared" si="135"/>
        <v>400</v>
      </c>
      <c r="S2140" s="27">
        <f t="shared" si="132"/>
        <v>1396</v>
      </c>
      <c r="T2140" s="27">
        <f>IF(K2140&lt;'User input'!$I$9,'User input'!$J$8,IF(K2140&lt;'User input'!$I$10,'User input'!$J$9,IF(K2140&lt;'User input'!$I$11,'User input'!$J$10,'User input'!$J$11)))*S2140</f>
        <v>41.879999999999995</v>
      </c>
      <c r="U2140" s="27">
        <f>K2140*'User input'!$J$17+'User input'!$J$16</f>
        <v>0.5</v>
      </c>
    </row>
    <row r="2141" spans="1:21" x14ac:dyDescent="0.25">
      <c r="A2141" s="17">
        <v>2197</v>
      </c>
      <c r="B2141" s="6" t="s">
        <v>5939</v>
      </c>
      <c r="C2141" s="6" t="s">
        <v>3080</v>
      </c>
      <c r="D2141" s="6" t="s">
        <v>28</v>
      </c>
      <c r="E2141" s="6" t="s">
        <v>29</v>
      </c>
      <c r="F2141" s="15">
        <v>60</v>
      </c>
      <c r="G2141" s="6" t="s">
        <v>5940</v>
      </c>
      <c r="H2141" s="6" t="s">
        <v>5941</v>
      </c>
      <c r="I2141" s="6" t="s">
        <v>32</v>
      </c>
      <c r="J2141" s="7">
        <v>43800</v>
      </c>
      <c r="K2141" s="15">
        <v>42</v>
      </c>
      <c r="L2141" s="6" t="s">
        <v>68</v>
      </c>
      <c r="M2141" s="6">
        <f t="shared" si="133"/>
        <v>2019</v>
      </c>
      <c r="N2141" s="6">
        <f t="shared" si="134"/>
        <v>12</v>
      </c>
      <c r="O2141" s="6" t="str">
        <f>VLOOKUP(L2141,'User input'!$D$6:$E$16,2,FALSE)</f>
        <v>Megawidget M</v>
      </c>
      <c r="P2141" s="6">
        <f>VLOOKUP(L2141,'User input'!$D$6:$G$16,3,FALSE)</f>
        <v>1.29</v>
      </c>
      <c r="Q2141" s="6">
        <f>VLOOKUP(L2141,'User input'!$D$6:$G$16,4,FALSE)</f>
        <v>24</v>
      </c>
      <c r="R2141" s="6">
        <f t="shared" si="135"/>
        <v>1008</v>
      </c>
      <c r="S2141" s="26">
        <f t="shared" si="132"/>
        <v>1300.32</v>
      </c>
      <c r="T2141" s="26">
        <f>IF(K2141&lt;'User input'!$I$9,'User input'!$J$8,IF(K2141&lt;'User input'!$I$10,'User input'!$J$9,IF(K2141&lt;'User input'!$I$11,'User input'!$J$10,'User input'!$J$11)))*S2141</f>
        <v>39.009599999999999</v>
      </c>
      <c r="U2141" s="26">
        <f>K2141*'User input'!$J$17+'User input'!$J$16</f>
        <v>0.5</v>
      </c>
    </row>
    <row r="2142" spans="1:21" x14ac:dyDescent="0.25">
      <c r="A2142" s="18">
        <v>2198</v>
      </c>
      <c r="B2142" s="10" t="s">
        <v>5942</v>
      </c>
      <c r="C2142" s="10" t="s">
        <v>4202</v>
      </c>
      <c r="D2142" s="10" t="s">
        <v>15</v>
      </c>
      <c r="E2142" s="10" t="s">
        <v>16</v>
      </c>
      <c r="F2142" s="16">
        <v>90</v>
      </c>
      <c r="G2142" s="10" t="s">
        <v>5943</v>
      </c>
      <c r="H2142" s="10" t="s">
        <v>3434</v>
      </c>
      <c r="I2142" s="10" t="s">
        <v>32</v>
      </c>
      <c r="J2142" s="11">
        <v>43791</v>
      </c>
      <c r="K2142" s="16">
        <v>9</v>
      </c>
      <c r="L2142" s="10" t="s">
        <v>78</v>
      </c>
      <c r="M2142" s="10">
        <f t="shared" si="133"/>
        <v>2019</v>
      </c>
      <c r="N2142" s="10">
        <f t="shared" si="134"/>
        <v>11</v>
      </c>
      <c r="O2142" s="10" t="str">
        <f>VLOOKUP(L2142,'User input'!$D$6:$E$16,2,FALSE)</f>
        <v>Ultrathing V2</v>
      </c>
      <c r="P2142" s="10">
        <f>VLOOKUP(L2142,'User input'!$D$6:$G$16,3,FALSE)</f>
        <v>2.95</v>
      </c>
      <c r="Q2142" s="10">
        <f>VLOOKUP(L2142,'User input'!$D$6:$G$16,4,FALSE)</f>
        <v>20</v>
      </c>
      <c r="R2142" s="10">
        <f t="shared" si="135"/>
        <v>180</v>
      </c>
      <c r="S2142" s="27">
        <f t="shared" si="132"/>
        <v>531</v>
      </c>
      <c r="T2142" s="27">
        <f>IF(K2142&lt;'User input'!$I$9,'User input'!$J$8,IF(K2142&lt;'User input'!$I$10,'User input'!$J$9,IF(K2142&lt;'User input'!$I$11,'User input'!$J$10,'User input'!$J$11)))*S2142</f>
        <v>0</v>
      </c>
      <c r="U2142" s="27">
        <f>K2142*'User input'!$J$17+'User input'!$J$16</f>
        <v>0.5</v>
      </c>
    </row>
    <row r="2143" spans="1:21" x14ac:dyDescent="0.25">
      <c r="A2143" s="18">
        <v>2200</v>
      </c>
      <c r="B2143" s="10" t="s">
        <v>5944</v>
      </c>
      <c r="C2143" s="10" t="s">
        <v>5945</v>
      </c>
      <c r="D2143" s="10" t="s">
        <v>15</v>
      </c>
      <c r="E2143" s="10" t="s">
        <v>16</v>
      </c>
      <c r="F2143" s="16">
        <v>30</v>
      </c>
      <c r="G2143" s="10" t="s">
        <v>5946</v>
      </c>
      <c r="H2143" s="10" t="s">
        <v>4033</v>
      </c>
      <c r="I2143" s="10" t="s">
        <v>171</v>
      </c>
      <c r="J2143" s="11">
        <v>44491</v>
      </c>
      <c r="K2143" s="16">
        <v>44</v>
      </c>
      <c r="L2143" s="10" t="s">
        <v>39</v>
      </c>
      <c r="M2143" s="10">
        <f t="shared" si="133"/>
        <v>2021</v>
      </c>
      <c r="N2143" s="10">
        <f t="shared" si="134"/>
        <v>10</v>
      </c>
      <c r="O2143" s="10" t="str">
        <f>VLOOKUP(L2143,'User input'!$D$6:$E$16,2,FALSE)</f>
        <v>Ultrathing V1</v>
      </c>
      <c r="P2143" s="10">
        <f>VLOOKUP(L2143,'User input'!$D$6:$G$16,3,FALSE)</f>
        <v>1.79</v>
      </c>
      <c r="Q2143" s="10">
        <f>VLOOKUP(L2143,'User input'!$D$6:$G$16,4,FALSE)</f>
        <v>17</v>
      </c>
      <c r="R2143" s="10">
        <f t="shared" si="135"/>
        <v>748</v>
      </c>
      <c r="S2143" s="27">
        <f t="shared" si="132"/>
        <v>1338.92</v>
      </c>
      <c r="T2143" s="27">
        <f>IF(K2143&lt;'User input'!$I$9,'User input'!$J$8,IF(K2143&lt;'User input'!$I$10,'User input'!$J$9,IF(K2143&lt;'User input'!$I$11,'User input'!$J$10,'User input'!$J$11)))*S2143</f>
        <v>40.1676</v>
      </c>
      <c r="U2143" s="27">
        <f>K2143*'User input'!$J$17+'User input'!$J$16</f>
        <v>0.5</v>
      </c>
    </row>
    <row r="2144" spans="1:21" x14ac:dyDescent="0.25">
      <c r="A2144" s="17">
        <v>2201</v>
      </c>
      <c r="B2144" s="6" t="s">
        <v>4379</v>
      </c>
      <c r="C2144" s="6" t="s">
        <v>5947</v>
      </c>
      <c r="D2144" s="6" t="s">
        <v>28</v>
      </c>
      <c r="E2144" s="6" t="s">
        <v>29</v>
      </c>
      <c r="F2144" s="15">
        <v>90</v>
      </c>
      <c r="G2144" s="6" t="s">
        <v>5948</v>
      </c>
      <c r="H2144" s="6" t="s">
        <v>5454</v>
      </c>
      <c r="I2144" s="6" t="s">
        <v>238</v>
      </c>
      <c r="J2144" s="7">
        <v>44168</v>
      </c>
      <c r="K2144" s="15">
        <v>23</v>
      </c>
      <c r="L2144" s="6" t="s">
        <v>68</v>
      </c>
      <c r="M2144" s="6">
        <f t="shared" si="133"/>
        <v>2020</v>
      </c>
      <c r="N2144" s="6">
        <f t="shared" si="134"/>
        <v>12</v>
      </c>
      <c r="O2144" s="6" t="str">
        <f>VLOOKUP(L2144,'User input'!$D$6:$E$16,2,FALSE)</f>
        <v>Megawidget M</v>
      </c>
      <c r="P2144" s="6">
        <f>VLOOKUP(L2144,'User input'!$D$6:$G$16,3,FALSE)</f>
        <v>1.29</v>
      </c>
      <c r="Q2144" s="6">
        <f>VLOOKUP(L2144,'User input'!$D$6:$G$16,4,FALSE)</f>
        <v>24</v>
      </c>
      <c r="R2144" s="6">
        <f t="shared" si="135"/>
        <v>552</v>
      </c>
      <c r="S2144" s="26">
        <f t="shared" si="132"/>
        <v>712.08</v>
      </c>
      <c r="T2144" s="26">
        <f>IF(K2144&lt;'User input'!$I$9,'User input'!$J$8,IF(K2144&lt;'User input'!$I$10,'User input'!$J$9,IF(K2144&lt;'User input'!$I$11,'User input'!$J$10,'User input'!$J$11)))*S2144</f>
        <v>21.362400000000001</v>
      </c>
      <c r="U2144" s="26">
        <f>K2144*'User input'!$J$17+'User input'!$J$16</f>
        <v>0.5</v>
      </c>
    </row>
    <row r="2145" spans="1:21" x14ac:dyDescent="0.25">
      <c r="A2145" s="18">
        <v>2202</v>
      </c>
      <c r="B2145" s="10" t="s">
        <v>190</v>
      </c>
      <c r="C2145" s="10" t="s">
        <v>5949</v>
      </c>
      <c r="D2145" s="10" t="s">
        <v>49</v>
      </c>
      <c r="E2145" s="10" t="s">
        <v>16</v>
      </c>
      <c r="F2145" s="16">
        <v>90</v>
      </c>
      <c r="G2145" s="10" t="s">
        <v>5950</v>
      </c>
      <c r="H2145" s="10" t="s">
        <v>1329</v>
      </c>
      <c r="I2145" s="10" t="s">
        <v>38</v>
      </c>
      <c r="J2145" s="11">
        <v>43700</v>
      </c>
      <c r="K2145" s="16">
        <v>51</v>
      </c>
      <c r="L2145" s="10" t="s">
        <v>99</v>
      </c>
      <c r="M2145" s="10">
        <f t="shared" si="133"/>
        <v>2019</v>
      </c>
      <c r="N2145" s="10">
        <f t="shared" si="134"/>
        <v>8</v>
      </c>
      <c r="O2145" s="10" t="str">
        <f>VLOOKUP(L2145,'User input'!$D$6:$E$16,2,FALSE)</f>
        <v>Superwossname</v>
      </c>
      <c r="P2145" s="10">
        <f>VLOOKUP(L2145,'User input'!$D$6:$G$16,3,FALSE)</f>
        <v>3.49</v>
      </c>
      <c r="Q2145" s="10">
        <f>VLOOKUP(L2145,'User input'!$D$6:$G$16,4,FALSE)</f>
        <v>20</v>
      </c>
      <c r="R2145" s="10">
        <f t="shared" si="135"/>
        <v>1020</v>
      </c>
      <c r="S2145" s="27">
        <f t="shared" si="132"/>
        <v>3559.8</v>
      </c>
      <c r="T2145" s="27">
        <f>IF(K2145&lt;'User input'!$I$9,'User input'!$J$8,IF(K2145&lt;'User input'!$I$10,'User input'!$J$9,IF(K2145&lt;'User input'!$I$11,'User input'!$J$10,'User input'!$J$11)))*S2145</f>
        <v>177.99</v>
      </c>
      <c r="U2145" s="27">
        <f>K2145*'User input'!$J$17+'User input'!$J$16</f>
        <v>0.5</v>
      </c>
    </row>
    <row r="2146" spans="1:21" x14ac:dyDescent="0.25">
      <c r="A2146" s="17">
        <v>2203</v>
      </c>
      <c r="B2146" s="6" t="s">
        <v>2721</v>
      </c>
      <c r="C2146" s="6" t="s">
        <v>5934</v>
      </c>
      <c r="D2146" s="6" t="s">
        <v>15</v>
      </c>
      <c r="E2146" s="6" t="s">
        <v>16</v>
      </c>
      <c r="F2146" s="15">
        <v>90</v>
      </c>
      <c r="G2146" s="6" t="s">
        <v>5950</v>
      </c>
      <c r="H2146" s="6" t="s">
        <v>2146</v>
      </c>
      <c r="I2146" s="6" t="s">
        <v>32</v>
      </c>
      <c r="J2146" s="7">
        <v>44310</v>
      </c>
      <c r="K2146" s="15">
        <v>89</v>
      </c>
      <c r="L2146" s="6" t="s">
        <v>99</v>
      </c>
      <c r="M2146" s="6">
        <f t="shared" si="133"/>
        <v>2021</v>
      </c>
      <c r="N2146" s="6">
        <f t="shared" si="134"/>
        <v>4</v>
      </c>
      <c r="O2146" s="6" t="str">
        <f>VLOOKUP(L2146,'User input'!$D$6:$E$16,2,FALSE)</f>
        <v>Superwossname</v>
      </c>
      <c r="P2146" s="6">
        <f>VLOOKUP(L2146,'User input'!$D$6:$G$16,3,FALSE)</f>
        <v>3.49</v>
      </c>
      <c r="Q2146" s="6">
        <f>VLOOKUP(L2146,'User input'!$D$6:$G$16,4,FALSE)</f>
        <v>20</v>
      </c>
      <c r="R2146" s="6">
        <f t="shared" si="135"/>
        <v>1780</v>
      </c>
      <c r="S2146" s="26">
        <f t="shared" si="132"/>
        <v>6212.2000000000007</v>
      </c>
      <c r="T2146" s="26">
        <f>IF(K2146&lt;'User input'!$I$9,'User input'!$J$8,IF(K2146&lt;'User input'!$I$10,'User input'!$J$9,IF(K2146&lt;'User input'!$I$11,'User input'!$J$10,'User input'!$J$11)))*S2146</f>
        <v>310.61000000000007</v>
      </c>
      <c r="U2146" s="26">
        <f>K2146*'User input'!$J$17+'User input'!$J$16</f>
        <v>0.5</v>
      </c>
    </row>
    <row r="2147" spans="1:21" x14ac:dyDescent="0.25">
      <c r="A2147" s="17">
        <v>2205</v>
      </c>
      <c r="B2147" s="6" t="s">
        <v>5951</v>
      </c>
      <c r="C2147" s="6" t="s">
        <v>5564</v>
      </c>
      <c r="D2147" s="6" t="s">
        <v>28</v>
      </c>
      <c r="E2147" s="6" t="s">
        <v>29</v>
      </c>
      <c r="F2147" s="15">
        <v>60</v>
      </c>
      <c r="G2147" s="6" t="s">
        <v>5952</v>
      </c>
      <c r="H2147" s="6" t="s">
        <v>5953</v>
      </c>
      <c r="I2147" s="6" t="s">
        <v>19</v>
      </c>
      <c r="J2147" s="7">
        <v>44140</v>
      </c>
      <c r="K2147" s="15">
        <v>76</v>
      </c>
      <c r="L2147" s="6" t="s">
        <v>68</v>
      </c>
      <c r="M2147" s="6">
        <f t="shared" si="133"/>
        <v>2020</v>
      </c>
      <c r="N2147" s="6">
        <f t="shared" si="134"/>
        <v>11</v>
      </c>
      <c r="O2147" s="6" t="str">
        <f>VLOOKUP(L2147,'User input'!$D$6:$E$16,2,FALSE)</f>
        <v>Megawidget M</v>
      </c>
      <c r="P2147" s="6">
        <f>VLOOKUP(L2147,'User input'!$D$6:$G$16,3,FALSE)</f>
        <v>1.29</v>
      </c>
      <c r="Q2147" s="6">
        <f>VLOOKUP(L2147,'User input'!$D$6:$G$16,4,FALSE)</f>
        <v>24</v>
      </c>
      <c r="R2147" s="6">
        <f t="shared" si="135"/>
        <v>1824</v>
      </c>
      <c r="S2147" s="26">
        <f t="shared" si="132"/>
        <v>2352.96</v>
      </c>
      <c r="T2147" s="26">
        <f>IF(K2147&lt;'User input'!$I$9,'User input'!$J$8,IF(K2147&lt;'User input'!$I$10,'User input'!$J$9,IF(K2147&lt;'User input'!$I$11,'User input'!$J$10,'User input'!$J$11)))*S2147</f>
        <v>117.64800000000001</v>
      </c>
      <c r="U2147" s="26">
        <f>K2147*'User input'!$J$17+'User input'!$J$16</f>
        <v>0.5</v>
      </c>
    </row>
    <row r="2148" spans="1:21" x14ac:dyDescent="0.25">
      <c r="A2148" s="18">
        <v>2206</v>
      </c>
      <c r="B2148" s="10" t="s">
        <v>5954</v>
      </c>
      <c r="C2148" s="10" t="s">
        <v>4619</v>
      </c>
      <c r="D2148" s="10" t="s">
        <v>28</v>
      </c>
      <c r="E2148" s="10" t="s">
        <v>29</v>
      </c>
      <c r="F2148" s="16">
        <v>90</v>
      </c>
      <c r="G2148" s="10" t="s">
        <v>5955</v>
      </c>
      <c r="H2148" s="10" t="s">
        <v>4547</v>
      </c>
      <c r="I2148" s="10" t="s">
        <v>1816</v>
      </c>
      <c r="J2148" s="11">
        <v>43718</v>
      </c>
      <c r="K2148" s="16">
        <v>45</v>
      </c>
      <c r="L2148" s="10" t="s">
        <v>33</v>
      </c>
      <c r="M2148" s="10">
        <f t="shared" si="133"/>
        <v>2019</v>
      </c>
      <c r="N2148" s="10">
        <f t="shared" si="134"/>
        <v>9</v>
      </c>
      <c r="O2148" s="10" t="str">
        <f>VLOOKUP(L2148,'User input'!$D$6:$E$16,2,FALSE)</f>
        <v>Megawidget L</v>
      </c>
      <c r="P2148" s="10">
        <f>VLOOKUP(L2148,'User input'!$D$6:$G$16,3,FALSE)</f>
        <v>1.79</v>
      </c>
      <c r="Q2148" s="10">
        <f>VLOOKUP(L2148,'User input'!$D$6:$G$16,4,FALSE)</f>
        <v>24</v>
      </c>
      <c r="R2148" s="10">
        <f t="shared" si="135"/>
        <v>1080</v>
      </c>
      <c r="S2148" s="27">
        <f t="shared" si="132"/>
        <v>1933.2</v>
      </c>
      <c r="T2148" s="27">
        <f>IF(K2148&lt;'User input'!$I$9,'User input'!$J$8,IF(K2148&lt;'User input'!$I$10,'User input'!$J$9,IF(K2148&lt;'User input'!$I$11,'User input'!$J$10,'User input'!$J$11)))*S2148</f>
        <v>57.996000000000002</v>
      </c>
      <c r="U2148" s="27">
        <f>K2148*'User input'!$J$17+'User input'!$J$16</f>
        <v>0.5</v>
      </c>
    </row>
    <row r="2149" spans="1:21" x14ac:dyDescent="0.25">
      <c r="A2149" s="17">
        <v>2207</v>
      </c>
      <c r="B2149" s="6" t="s">
        <v>5956</v>
      </c>
      <c r="C2149" s="6" t="s">
        <v>3668</v>
      </c>
      <c r="D2149" s="6" t="s">
        <v>15</v>
      </c>
      <c r="E2149" s="6" t="s">
        <v>16</v>
      </c>
      <c r="F2149" s="15">
        <v>30</v>
      </c>
      <c r="G2149" s="6" t="s">
        <v>5955</v>
      </c>
      <c r="H2149" s="6" t="s">
        <v>1998</v>
      </c>
      <c r="I2149" s="6" t="s">
        <v>127</v>
      </c>
      <c r="J2149" s="7">
        <v>44039</v>
      </c>
      <c r="K2149" s="15">
        <v>91</v>
      </c>
      <c r="L2149" s="6" t="s">
        <v>78</v>
      </c>
      <c r="M2149" s="6">
        <f t="shared" si="133"/>
        <v>2020</v>
      </c>
      <c r="N2149" s="6">
        <f t="shared" si="134"/>
        <v>7</v>
      </c>
      <c r="O2149" s="6" t="str">
        <f>VLOOKUP(L2149,'User input'!$D$6:$E$16,2,FALSE)</f>
        <v>Ultrathing V2</v>
      </c>
      <c r="P2149" s="6">
        <f>VLOOKUP(L2149,'User input'!$D$6:$G$16,3,FALSE)</f>
        <v>2.95</v>
      </c>
      <c r="Q2149" s="6">
        <f>VLOOKUP(L2149,'User input'!$D$6:$G$16,4,FALSE)</f>
        <v>20</v>
      </c>
      <c r="R2149" s="6">
        <f t="shared" si="135"/>
        <v>1820</v>
      </c>
      <c r="S2149" s="26">
        <f t="shared" si="132"/>
        <v>5369</v>
      </c>
      <c r="T2149" s="26">
        <f>IF(K2149&lt;'User input'!$I$9,'User input'!$J$8,IF(K2149&lt;'User input'!$I$10,'User input'!$J$9,IF(K2149&lt;'User input'!$I$11,'User input'!$J$10,'User input'!$J$11)))*S2149</f>
        <v>268.45</v>
      </c>
      <c r="U2149" s="26">
        <f>K2149*'User input'!$J$17+'User input'!$J$16</f>
        <v>0.5</v>
      </c>
    </row>
    <row r="2150" spans="1:21" x14ac:dyDescent="0.25">
      <c r="A2150" s="18">
        <v>2208</v>
      </c>
      <c r="B2150" s="10" t="s">
        <v>5957</v>
      </c>
      <c r="C2150" s="10" t="s">
        <v>5958</v>
      </c>
      <c r="D2150" s="10" t="s">
        <v>15</v>
      </c>
      <c r="E2150" s="10" t="s">
        <v>16</v>
      </c>
      <c r="F2150" s="16">
        <v>30</v>
      </c>
      <c r="G2150" s="10" t="s">
        <v>5955</v>
      </c>
      <c r="H2150" s="10" t="s">
        <v>6</v>
      </c>
      <c r="I2150" s="10" t="s">
        <v>32</v>
      </c>
      <c r="J2150" s="11">
        <v>44525</v>
      </c>
      <c r="K2150" s="16">
        <v>62</v>
      </c>
      <c r="L2150" s="10" t="s">
        <v>39</v>
      </c>
      <c r="M2150" s="10">
        <f t="shared" si="133"/>
        <v>2021</v>
      </c>
      <c r="N2150" s="10">
        <f t="shared" si="134"/>
        <v>11</v>
      </c>
      <c r="O2150" s="10" t="str">
        <f>VLOOKUP(L2150,'User input'!$D$6:$E$16,2,FALSE)</f>
        <v>Ultrathing V1</v>
      </c>
      <c r="P2150" s="10">
        <f>VLOOKUP(L2150,'User input'!$D$6:$G$16,3,FALSE)</f>
        <v>1.79</v>
      </c>
      <c r="Q2150" s="10">
        <f>VLOOKUP(L2150,'User input'!$D$6:$G$16,4,FALSE)</f>
        <v>17</v>
      </c>
      <c r="R2150" s="10">
        <f t="shared" si="135"/>
        <v>1054</v>
      </c>
      <c r="S2150" s="27">
        <f t="shared" si="132"/>
        <v>1886.66</v>
      </c>
      <c r="T2150" s="27">
        <f>IF(K2150&lt;'User input'!$I$9,'User input'!$J$8,IF(K2150&lt;'User input'!$I$10,'User input'!$J$9,IF(K2150&lt;'User input'!$I$11,'User input'!$J$10,'User input'!$J$11)))*S2150</f>
        <v>94.333000000000013</v>
      </c>
      <c r="U2150" s="27">
        <f>K2150*'User input'!$J$17+'User input'!$J$16</f>
        <v>0.5</v>
      </c>
    </row>
    <row r="2151" spans="1:21" x14ac:dyDescent="0.25">
      <c r="A2151" s="17">
        <v>2209</v>
      </c>
      <c r="B2151" s="6" t="s">
        <v>1780</v>
      </c>
      <c r="C2151" s="6" t="s">
        <v>2803</v>
      </c>
      <c r="D2151" s="6" t="s">
        <v>28</v>
      </c>
      <c r="E2151" s="6" t="s">
        <v>29</v>
      </c>
      <c r="F2151" s="15">
        <v>90</v>
      </c>
      <c r="G2151" s="6" t="s">
        <v>5959</v>
      </c>
      <c r="H2151" s="6" t="s">
        <v>2326</v>
      </c>
      <c r="I2151" s="6" t="s">
        <v>32</v>
      </c>
      <c r="J2151" s="7">
        <v>44272</v>
      </c>
      <c r="K2151" s="15">
        <v>13</v>
      </c>
      <c r="L2151" s="6" t="s">
        <v>20</v>
      </c>
      <c r="M2151" s="6">
        <f t="shared" si="133"/>
        <v>2021</v>
      </c>
      <c r="N2151" s="6">
        <f t="shared" si="134"/>
        <v>3</v>
      </c>
      <c r="O2151" s="6" t="str">
        <f>VLOOKUP(L2151,'User input'!$D$6:$E$16,2,FALSE)</f>
        <v>Hyperwotsit</v>
      </c>
      <c r="P2151" s="6">
        <f>VLOOKUP(L2151,'User input'!$D$6:$G$16,3,FALSE)</f>
        <v>2.0099999999999998</v>
      </c>
      <c r="Q2151" s="6">
        <f>VLOOKUP(L2151,'User input'!$D$6:$G$16,4,FALSE)</f>
        <v>20</v>
      </c>
      <c r="R2151" s="6">
        <f t="shared" si="135"/>
        <v>260</v>
      </c>
      <c r="S2151" s="26">
        <f t="shared" si="132"/>
        <v>522.59999999999991</v>
      </c>
      <c r="T2151" s="26">
        <f>IF(K2151&lt;'User input'!$I$9,'User input'!$J$8,IF(K2151&lt;'User input'!$I$10,'User input'!$J$9,IF(K2151&lt;'User input'!$I$11,'User input'!$J$10,'User input'!$J$11)))*S2151</f>
        <v>0</v>
      </c>
      <c r="U2151" s="26">
        <f>K2151*'User input'!$J$17+'User input'!$J$16</f>
        <v>0.5</v>
      </c>
    </row>
    <row r="2152" spans="1:21" x14ac:dyDescent="0.25">
      <c r="A2152" s="18">
        <v>2210</v>
      </c>
      <c r="B2152" s="10" t="s">
        <v>5960</v>
      </c>
      <c r="C2152" s="10" t="s">
        <v>1921</v>
      </c>
      <c r="D2152" s="10" t="s">
        <v>15</v>
      </c>
      <c r="E2152" s="10" t="s">
        <v>16</v>
      </c>
      <c r="F2152" s="16">
        <v>90</v>
      </c>
      <c r="G2152" s="10" t="s">
        <v>5961</v>
      </c>
      <c r="H2152" s="10" t="s">
        <v>3406</v>
      </c>
      <c r="I2152" s="10" t="s">
        <v>32</v>
      </c>
      <c r="J2152" s="11">
        <v>43768</v>
      </c>
      <c r="K2152" s="16">
        <v>7</v>
      </c>
      <c r="L2152" s="10" t="s">
        <v>52</v>
      </c>
      <c r="M2152" s="10">
        <f t="shared" si="133"/>
        <v>2019</v>
      </c>
      <c r="N2152" s="10">
        <f t="shared" si="134"/>
        <v>10</v>
      </c>
      <c r="O2152" s="10" t="str">
        <f>VLOOKUP(L2152,'User input'!$D$6:$E$16,2,FALSE)</f>
        <v>Megawidget S</v>
      </c>
      <c r="P2152" s="10">
        <f>VLOOKUP(L2152,'User input'!$D$6:$G$16,3,FALSE)</f>
        <v>0.69</v>
      </c>
      <c r="Q2152" s="10">
        <f>VLOOKUP(L2152,'User input'!$D$6:$G$16,4,FALSE)</f>
        <v>24</v>
      </c>
      <c r="R2152" s="10">
        <f t="shared" si="135"/>
        <v>168</v>
      </c>
      <c r="S2152" s="27">
        <f t="shared" si="132"/>
        <v>115.91999999999999</v>
      </c>
      <c r="T2152" s="27">
        <f>IF(K2152&lt;'User input'!$I$9,'User input'!$J$8,IF(K2152&lt;'User input'!$I$10,'User input'!$J$9,IF(K2152&lt;'User input'!$I$11,'User input'!$J$10,'User input'!$J$11)))*S2152</f>
        <v>0</v>
      </c>
      <c r="U2152" s="27">
        <f>K2152*'User input'!$J$17+'User input'!$J$16</f>
        <v>0.5</v>
      </c>
    </row>
    <row r="2153" spans="1:21" x14ac:dyDescent="0.25">
      <c r="A2153" s="17">
        <v>2211</v>
      </c>
      <c r="B2153" s="6" t="s">
        <v>649</v>
      </c>
      <c r="C2153" s="6" t="s">
        <v>4734</v>
      </c>
      <c r="D2153" s="6" t="s">
        <v>28</v>
      </c>
      <c r="E2153" s="6" t="s">
        <v>29</v>
      </c>
      <c r="F2153" s="15">
        <v>30</v>
      </c>
      <c r="G2153" s="6" t="s">
        <v>5962</v>
      </c>
      <c r="H2153" s="6" t="s">
        <v>2654</v>
      </c>
      <c r="I2153" s="6" t="s">
        <v>32</v>
      </c>
      <c r="J2153" s="7">
        <v>44180</v>
      </c>
      <c r="K2153" s="15">
        <v>85</v>
      </c>
      <c r="L2153" s="6" t="s">
        <v>62</v>
      </c>
      <c r="M2153" s="6">
        <f t="shared" si="133"/>
        <v>2020</v>
      </c>
      <c r="N2153" s="6">
        <f t="shared" si="134"/>
        <v>12</v>
      </c>
      <c r="O2153" s="6" t="str">
        <f>VLOOKUP(L2153,'User input'!$D$6:$E$16,2,FALSE)</f>
        <v>Ultrathing V4</v>
      </c>
      <c r="P2153" s="6">
        <f>VLOOKUP(L2153,'User input'!$D$6:$G$16,3,FALSE)</f>
        <v>3.99</v>
      </c>
      <c r="Q2153" s="6">
        <f>VLOOKUP(L2153,'User input'!$D$6:$G$16,4,FALSE)</f>
        <v>24</v>
      </c>
      <c r="R2153" s="6">
        <f t="shared" si="135"/>
        <v>2040</v>
      </c>
      <c r="S2153" s="26">
        <f t="shared" si="132"/>
        <v>8139.6</v>
      </c>
      <c r="T2153" s="26">
        <f>IF(K2153&lt;'User input'!$I$9,'User input'!$J$8,IF(K2153&lt;'User input'!$I$10,'User input'!$J$9,IF(K2153&lt;'User input'!$I$11,'User input'!$J$10,'User input'!$J$11)))*S2153</f>
        <v>406.98</v>
      </c>
      <c r="U2153" s="26">
        <f>K2153*'User input'!$J$17+'User input'!$J$16</f>
        <v>0.5</v>
      </c>
    </row>
    <row r="2154" spans="1:21" x14ac:dyDescent="0.25">
      <c r="A2154" s="18">
        <v>2212</v>
      </c>
      <c r="B2154" s="10" t="s">
        <v>5963</v>
      </c>
      <c r="C2154" s="10" t="s">
        <v>4140</v>
      </c>
      <c r="D2154" s="10" t="s">
        <v>49</v>
      </c>
      <c r="E2154" s="10" t="s">
        <v>16</v>
      </c>
      <c r="F2154" s="16">
        <v>30</v>
      </c>
      <c r="G2154" s="10" t="s">
        <v>5962</v>
      </c>
      <c r="H2154" s="10" t="s">
        <v>1313</v>
      </c>
      <c r="I2154" s="10" t="s">
        <v>32</v>
      </c>
      <c r="J2154" s="11">
        <v>44304</v>
      </c>
      <c r="K2154" s="16">
        <v>8</v>
      </c>
      <c r="L2154" s="10" t="s">
        <v>20</v>
      </c>
      <c r="M2154" s="10">
        <f t="shared" si="133"/>
        <v>2021</v>
      </c>
      <c r="N2154" s="10">
        <f t="shared" si="134"/>
        <v>4</v>
      </c>
      <c r="O2154" s="10" t="str">
        <f>VLOOKUP(L2154,'User input'!$D$6:$E$16,2,FALSE)</f>
        <v>Hyperwotsit</v>
      </c>
      <c r="P2154" s="10">
        <f>VLOOKUP(L2154,'User input'!$D$6:$G$16,3,FALSE)</f>
        <v>2.0099999999999998</v>
      </c>
      <c r="Q2154" s="10">
        <f>VLOOKUP(L2154,'User input'!$D$6:$G$16,4,FALSE)</f>
        <v>20</v>
      </c>
      <c r="R2154" s="10">
        <f t="shared" si="135"/>
        <v>160</v>
      </c>
      <c r="S2154" s="27">
        <f t="shared" si="132"/>
        <v>321.59999999999997</v>
      </c>
      <c r="T2154" s="27">
        <f>IF(K2154&lt;'User input'!$I$9,'User input'!$J$8,IF(K2154&lt;'User input'!$I$10,'User input'!$J$9,IF(K2154&lt;'User input'!$I$11,'User input'!$J$10,'User input'!$J$11)))*S2154</f>
        <v>0</v>
      </c>
      <c r="U2154" s="27">
        <f>K2154*'User input'!$J$17+'User input'!$J$16</f>
        <v>0.5</v>
      </c>
    </row>
    <row r="2155" spans="1:21" x14ac:dyDescent="0.25">
      <c r="A2155" s="17">
        <v>2213</v>
      </c>
      <c r="B2155" s="6" t="s">
        <v>5024</v>
      </c>
      <c r="C2155" s="6" t="s">
        <v>386</v>
      </c>
      <c r="D2155" s="6" t="s">
        <v>28</v>
      </c>
      <c r="E2155" s="6" t="s">
        <v>29</v>
      </c>
      <c r="F2155" s="15">
        <v>60</v>
      </c>
      <c r="G2155" s="6" t="s">
        <v>5964</v>
      </c>
      <c r="H2155" s="6" t="s">
        <v>31</v>
      </c>
      <c r="I2155" s="6" t="s">
        <v>32</v>
      </c>
      <c r="J2155" s="7">
        <v>43498</v>
      </c>
      <c r="K2155" s="15">
        <v>17</v>
      </c>
      <c r="L2155" s="6" t="s">
        <v>78</v>
      </c>
      <c r="M2155" s="6">
        <f t="shared" si="133"/>
        <v>2019</v>
      </c>
      <c r="N2155" s="6">
        <f t="shared" si="134"/>
        <v>2</v>
      </c>
      <c r="O2155" s="6" t="str">
        <f>VLOOKUP(L2155,'User input'!$D$6:$E$16,2,FALSE)</f>
        <v>Ultrathing V2</v>
      </c>
      <c r="P2155" s="6">
        <f>VLOOKUP(L2155,'User input'!$D$6:$G$16,3,FALSE)</f>
        <v>2.95</v>
      </c>
      <c r="Q2155" s="6">
        <f>VLOOKUP(L2155,'User input'!$D$6:$G$16,4,FALSE)</f>
        <v>20</v>
      </c>
      <c r="R2155" s="6">
        <f t="shared" si="135"/>
        <v>340</v>
      </c>
      <c r="S2155" s="26">
        <f t="shared" si="132"/>
        <v>1003.0000000000001</v>
      </c>
      <c r="T2155" s="26">
        <f>IF(K2155&lt;'User input'!$I$9,'User input'!$J$8,IF(K2155&lt;'User input'!$I$10,'User input'!$J$9,IF(K2155&lt;'User input'!$I$11,'User input'!$J$10,'User input'!$J$11)))*S2155</f>
        <v>0</v>
      </c>
      <c r="U2155" s="26">
        <f>K2155*'User input'!$J$17+'User input'!$J$16</f>
        <v>0.5</v>
      </c>
    </row>
    <row r="2156" spans="1:21" x14ac:dyDescent="0.25">
      <c r="A2156" s="18">
        <v>2214</v>
      </c>
      <c r="B2156" s="10" t="s">
        <v>5965</v>
      </c>
      <c r="C2156" s="10" t="s">
        <v>1308</v>
      </c>
      <c r="D2156" s="10" t="s">
        <v>15</v>
      </c>
      <c r="E2156" s="10" t="s">
        <v>16</v>
      </c>
      <c r="F2156" s="16">
        <v>60</v>
      </c>
      <c r="G2156" s="10" t="s">
        <v>5966</v>
      </c>
      <c r="H2156" s="10" t="s">
        <v>1594</v>
      </c>
      <c r="I2156" s="10" t="s">
        <v>32</v>
      </c>
      <c r="J2156" s="11">
        <v>44018</v>
      </c>
      <c r="K2156" s="16">
        <v>12</v>
      </c>
      <c r="L2156" s="10" t="s">
        <v>78</v>
      </c>
      <c r="M2156" s="10">
        <f t="shared" si="133"/>
        <v>2020</v>
      </c>
      <c r="N2156" s="10">
        <f t="shared" si="134"/>
        <v>7</v>
      </c>
      <c r="O2156" s="10" t="str">
        <f>VLOOKUP(L2156,'User input'!$D$6:$E$16,2,FALSE)</f>
        <v>Ultrathing V2</v>
      </c>
      <c r="P2156" s="10">
        <f>VLOOKUP(L2156,'User input'!$D$6:$G$16,3,FALSE)</f>
        <v>2.95</v>
      </c>
      <c r="Q2156" s="10">
        <f>VLOOKUP(L2156,'User input'!$D$6:$G$16,4,FALSE)</f>
        <v>20</v>
      </c>
      <c r="R2156" s="10">
        <f t="shared" si="135"/>
        <v>240</v>
      </c>
      <c r="S2156" s="27">
        <f t="shared" si="132"/>
        <v>708</v>
      </c>
      <c r="T2156" s="27">
        <f>IF(K2156&lt;'User input'!$I$9,'User input'!$J$8,IF(K2156&lt;'User input'!$I$10,'User input'!$J$9,IF(K2156&lt;'User input'!$I$11,'User input'!$J$10,'User input'!$J$11)))*S2156</f>
        <v>0</v>
      </c>
      <c r="U2156" s="27">
        <f>K2156*'User input'!$J$17+'User input'!$J$16</f>
        <v>0.5</v>
      </c>
    </row>
    <row r="2157" spans="1:21" x14ac:dyDescent="0.25">
      <c r="A2157" s="17">
        <v>2215</v>
      </c>
      <c r="B2157" s="6" t="s">
        <v>5967</v>
      </c>
      <c r="C2157" s="6" t="s">
        <v>5239</v>
      </c>
      <c r="D2157" s="6" t="s">
        <v>28</v>
      </c>
      <c r="E2157" s="6" t="s">
        <v>29</v>
      </c>
      <c r="F2157" s="15">
        <v>30</v>
      </c>
      <c r="G2157" s="6" t="s">
        <v>5968</v>
      </c>
      <c r="H2157" s="6" t="s">
        <v>2614</v>
      </c>
      <c r="I2157" s="6" t="s">
        <v>32</v>
      </c>
      <c r="J2157" s="7">
        <v>44324</v>
      </c>
      <c r="K2157" s="15">
        <v>33</v>
      </c>
      <c r="L2157" s="6" t="s">
        <v>52</v>
      </c>
      <c r="M2157" s="6">
        <f t="shared" si="133"/>
        <v>2021</v>
      </c>
      <c r="N2157" s="6">
        <f t="shared" si="134"/>
        <v>5</v>
      </c>
      <c r="O2157" s="6" t="str">
        <f>VLOOKUP(L2157,'User input'!$D$6:$E$16,2,FALSE)</f>
        <v>Megawidget S</v>
      </c>
      <c r="P2157" s="6">
        <f>VLOOKUP(L2157,'User input'!$D$6:$G$16,3,FALSE)</f>
        <v>0.69</v>
      </c>
      <c r="Q2157" s="6">
        <f>VLOOKUP(L2157,'User input'!$D$6:$G$16,4,FALSE)</f>
        <v>24</v>
      </c>
      <c r="R2157" s="6">
        <f t="shared" si="135"/>
        <v>792</v>
      </c>
      <c r="S2157" s="26">
        <f t="shared" si="132"/>
        <v>546.4799999999999</v>
      </c>
      <c r="T2157" s="26">
        <f>IF(K2157&lt;'User input'!$I$9,'User input'!$J$8,IF(K2157&lt;'User input'!$I$10,'User input'!$J$9,IF(K2157&lt;'User input'!$I$11,'User input'!$J$10,'User input'!$J$11)))*S2157</f>
        <v>16.394399999999997</v>
      </c>
      <c r="U2157" s="26">
        <f>K2157*'User input'!$J$17+'User input'!$J$16</f>
        <v>0.5</v>
      </c>
    </row>
    <row r="2158" spans="1:21" x14ac:dyDescent="0.25">
      <c r="A2158" s="18">
        <v>2216</v>
      </c>
      <c r="B2158" s="10" t="s">
        <v>748</v>
      </c>
      <c r="C2158" s="10" t="s">
        <v>5969</v>
      </c>
      <c r="D2158" s="10" t="s">
        <v>28</v>
      </c>
      <c r="E2158" s="10" t="s">
        <v>29</v>
      </c>
      <c r="F2158" s="16">
        <v>30</v>
      </c>
      <c r="G2158" s="10" t="s">
        <v>5970</v>
      </c>
      <c r="H2158" s="10" t="s">
        <v>5645</v>
      </c>
      <c r="I2158" s="10" t="s">
        <v>185</v>
      </c>
      <c r="J2158" s="11">
        <v>43595</v>
      </c>
      <c r="K2158" s="16">
        <v>37</v>
      </c>
      <c r="L2158" s="10" t="s">
        <v>68</v>
      </c>
      <c r="M2158" s="10">
        <f t="shared" si="133"/>
        <v>2019</v>
      </c>
      <c r="N2158" s="10">
        <f t="shared" si="134"/>
        <v>5</v>
      </c>
      <c r="O2158" s="10" t="str">
        <f>VLOOKUP(L2158,'User input'!$D$6:$E$16,2,FALSE)</f>
        <v>Megawidget M</v>
      </c>
      <c r="P2158" s="10">
        <f>VLOOKUP(L2158,'User input'!$D$6:$G$16,3,FALSE)</f>
        <v>1.29</v>
      </c>
      <c r="Q2158" s="10">
        <f>VLOOKUP(L2158,'User input'!$D$6:$G$16,4,FALSE)</f>
        <v>24</v>
      </c>
      <c r="R2158" s="10">
        <f t="shared" si="135"/>
        <v>888</v>
      </c>
      <c r="S2158" s="27">
        <f t="shared" si="132"/>
        <v>1145.52</v>
      </c>
      <c r="T2158" s="27">
        <f>IF(K2158&lt;'User input'!$I$9,'User input'!$J$8,IF(K2158&lt;'User input'!$I$10,'User input'!$J$9,IF(K2158&lt;'User input'!$I$11,'User input'!$J$10,'User input'!$J$11)))*S2158</f>
        <v>34.365600000000001</v>
      </c>
      <c r="U2158" s="27">
        <f>K2158*'User input'!$J$17+'User input'!$J$16</f>
        <v>0.5</v>
      </c>
    </row>
    <row r="2159" spans="1:21" x14ac:dyDescent="0.25">
      <c r="A2159" s="17">
        <v>2217</v>
      </c>
      <c r="B2159" s="6" t="s">
        <v>1660</v>
      </c>
      <c r="C2159" s="6" t="s">
        <v>2135</v>
      </c>
      <c r="D2159" s="6" t="s">
        <v>15</v>
      </c>
      <c r="E2159" s="6" t="s">
        <v>16</v>
      </c>
      <c r="F2159" s="15">
        <v>60</v>
      </c>
      <c r="G2159" s="6" t="s">
        <v>5970</v>
      </c>
      <c r="H2159" s="6" t="s">
        <v>5971</v>
      </c>
      <c r="I2159" s="6" t="s">
        <v>25</v>
      </c>
      <c r="J2159" s="7">
        <v>43497</v>
      </c>
      <c r="K2159" s="15">
        <v>44</v>
      </c>
      <c r="L2159" s="6" t="s">
        <v>52</v>
      </c>
      <c r="M2159" s="6">
        <f t="shared" si="133"/>
        <v>2019</v>
      </c>
      <c r="N2159" s="6">
        <f t="shared" si="134"/>
        <v>2</v>
      </c>
      <c r="O2159" s="6" t="str">
        <f>VLOOKUP(L2159,'User input'!$D$6:$E$16,2,FALSE)</f>
        <v>Megawidget S</v>
      </c>
      <c r="P2159" s="6">
        <f>VLOOKUP(L2159,'User input'!$D$6:$G$16,3,FALSE)</f>
        <v>0.69</v>
      </c>
      <c r="Q2159" s="6">
        <f>VLOOKUP(L2159,'User input'!$D$6:$G$16,4,FALSE)</f>
        <v>24</v>
      </c>
      <c r="R2159" s="6">
        <f t="shared" si="135"/>
        <v>1056</v>
      </c>
      <c r="S2159" s="26">
        <f t="shared" si="132"/>
        <v>728.64</v>
      </c>
      <c r="T2159" s="26">
        <f>IF(K2159&lt;'User input'!$I$9,'User input'!$J$8,IF(K2159&lt;'User input'!$I$10,'User input'!$J$9,IF(K2159&lt;'User input'!$I$11,'User input'!$J$10,'User input'!$J$11)))*S2159</f>
        <v>21.859199999999998</v>
      </c>
      <c r="U2159" s="26">
        <f>K2159*'User input'!$J$17+'User input'!$J$16</f>
        <v>0.5</v>
      </c>
    </row>
    <row r="2160" spans="1:21" x14ac:dyDescent="0.25">
      <c r="A2160" s="18">
        <v>2218</v>
      </c>
      <c r="B2160" s="10" t="s">
        <v>770</v>
      </c>
      <c r="C2160" s="10" t="s">
        <v>5972</v>
      </c>
      <c r="D2160" s="10" t="s">
        <v>28</v>
      </c>
      <c r="E2160" s="10" t="s">
        <v>29</v>
      </c>
      <c r="F2160" s="16">
        <v>30</v>
      </c>
      <c r="G2160" s="10" t="s">
        <v>5973</v>
      </c>
      <c r="H2160" s="10" t="s">
        <v>5974</v>
      </c>
      <c r="I2160" s="10" t="s">
        <v>185</v>
      </c>
      <c r="J2160" s="11">
        <v>43904</v>
      </c>
      <c r="K2160" s="16">
        <v>69</v>
      </c>
      <c r="L2160" s="10" t="s">
        <v>157</v>
      </c>
      <c r="M2160" s="10">
        <f t="shared" si="133"/>
        <v>2020</v>
      </c>
      <c r="N2160" s="10">
        <f t="shared" si="134"/>
        <v>3</v>
      </c>
      <c r="O2160" s="10" t="str">
        <f>VLOOKUP(L2160,'User input'!$D$6:$E$16,2,FALSE)</f>
        <v>Ultrathing V3</v>
      </c>
      <c r="P2160" s="10">
        <f>VLOOKUP(L2160,'User input'!$D$6:$G$16,3,FALSE)</f>
        <v>3.39</v>
      </c>
      <c r="Q2160" s="10">
        <f>VLOOKUP(L2160,'User input'!$D$6:$G$16,4,FALSE)</f>
        <v>24</v>
      </c>
      <c r="R2160" s="10">
        <f t="shared" si="135"/>
        <v>1656</v>
      </c>
      <c r="S2160" s="27">
        <f t="shared" si="132"/>
        <v>5613.84</v>
      </c>
      <c r="T2160" s="27">
        <f>IF(K2160&lt;'User input'!$I$9,'User input'!$J$8,IF(K2160&lt;'User input'!$I$10,'User input'!$J$9,IF(K2160&lt;'User input'!$I$11,'User input'!$J$10,'User input'!$J$11)))*S2160</f>
        <v>280.69200000000001</v>
      </c>
      <c r="U2160" s="27">
        <f>K2160*'User input'!$J$17+'User input'!$J$16</f>
        <v>0.5</v>
      </c>
    </row>
    <row r="2161" spans="1:21" x14ac:dyDescent="0.25">
      <c r="A2161" s="17">
        <v>2219</v>
      </c>
      <c r="B2161" s="6" t="s">
        <v>1004</v>
      </c>
      <c r="C2161" s="6" t="s">
        <v>5975</v>
      </c>
      <c r="D2161" s="6" t="s">
        <v>28</v>
      </c>
      <c r="E2161" s="6" t="s">
        <v>29</v>
      </c>
      <c r="F2161" s="15">
        <v>30</v>
      </c>
      <c r="G2161" s="6" t="s">
        <v>5976</v>
      </c>
      <c r="H2161" s="6" t="s">
        <v>408</v>
      </c>
      <c r="I2161" s="6" t="s">
        <v>185</v>
      </c>
      <c r="J2161" s="7">
        <v>43982</v>
      </c>
      <c r="K2161" s="15">
        <v>27</v>
      </c>
      <c r="L2161" s="6" t="s">
        <v>99</v>
      </c>
      <c r="M2161" s="6">
        <f t="shared" si="133"/>
        <v>2020</v>
      </c>
      <c r="N2161" s="6">
        <f t="shared" si="134"/>
        <v>5</v>
      </c>
      <c r="O2161" s="6" t="str">
        <f>VLOOKUP(L2161,'User input'!$D$6:$E$16,2,FALSE)</f>
        <v>Superwossname</v>
      </c>
      <c r="P2161" s="6">
        <f>VLOOKUP(L2161,'User input'!$D$6:$G$16,3,FALSE)</f>
        <v>3.49</v>
      </c>
      <c r="Q2161" s="6">
        <f>VLOOKUP(L2161,'User input'!$D$6:$G$16,4,FALSE)</f>
        <v>20</v>
      </c>
      <c r="R2161" s="6">
        <f t="shared" si="135"/>
        <v>540</v>
      </c>
      <c r="S2161" s="26">
        <f t="shared" si="132"/>
        <v>1884.6000000000001</v>
      </c>
      <c r="T2161" s="26">
        <f>IF(K2161&lt;'User input'!$I$9,'User input'!$J$8,IF(K2161&lt;'User input'!$I$10,'User input'!$J$9,IF(K2161&lt;'User input'!$I$11,'User input'!$J$10,'User input'!$J$11)))*S2161</f>
        <v>56.538000000000004</v>
      </c>
      <c r="U2161" s="26">
        <f>K2161*'User input'!$J$17+'User input'!$J$16</f>
        <v>0.5</v>
      </c>
    </row>
    <row r="2162" spans="1:21" x14ac:dyDescent="0.25">
      <c r="A2162" s="18">
        <v>2220</v>
      </c>
      <c r="B2162" s="10" t="s">
        <v>94</v>
      </c>
      <c r="C2162" s="10" t="s">
        <v>5977</v>
      </c>
      <c r="D2162" s="10" t="s">
        <v>28</v>
      </c>
      <c r="E2162" s="10" t="s">
        <v>29</v>
      </c>
      <c r="F2162" s="16">
        <v>30</v>
      </c>
      <c r="G2162" s="10" t="s">
        <v>5978</v>
      </c>
      <c r="H2162" s="10" t="s">
        <v>5979</v>
      </c>
      <c r="I2162" s="10" t="s">
        <v>176</v>
      </c>
      <c r="J2162" s="11">
        <v>44366</v>
      </c>
      <c r="K2162" s="16">
        <v>55</v>
      </c>
      <c r="L2162" s="10" t="s">
        <v>62</v>
      </c>
      <c r="M2162" s="10">
        <f t="shared" si="133"/>
        <v>2021</v>
      </c>
      <c r="N2162" s="10">
        <f t="shared" si="134"/>
        <v>6</v>
      </c>
      <c r="O2162" s="10" t="str">
        <f>VLOOKUP(L2162,'User input'!$D$6:$E$16,2,FALSE)</f>
        <v>Ultrathing V4</v>
      </c>
      <c r="P2162" s="10">
        <f>VLOOKUP(L2162,'User input'!$D$6:$G$16,3,FALSE)</f>
        <v>3.99</v>
      </c>
      <c r="Q2162" s="10">
        <f>VLOOKUP(L2162,'User input'!$D$6:$G$16,4,FALSE)</f>
        <v>24</v>
      </c>
      <c r="R2162" s="10">
        <f t="shared" si="135"/>
        <v>1320</v>
      </c>
      <c r="S2162" s="27">
        <f t="shared" si="132"/>
        <v>5266.8</v>
      </c>
      <c r="T2162" s="27">
        <f>IF(K2162&lt;'User input'!$I$9,'User input'!$J$8,IF(K2162&lt;'User input'!$I$10,'User input'!$J$9,IF(K2162&lt;'User input'!$I$11,'User input'!$J$10,'User input'!$J$11)))*S2162</f>
        <v>263.34000000000003</v>
      </c>
      <c r="U2162" s="27">
        <f>K2162*'User input'!$J$17+'User input'!$J$16</f>
        <v>0.5</v>
      </c>
    </row>
    <row r="2163" spans="1:21" x14ac:dyDescent="0.25">
      <c r="A2163" s="17">
        <v>2221</v>
      </c>
      <c r="B2163" s="6" t="s">
        <v>5980</v>
      </c>
      <c r="C2163" s="6" t="s">
        <v>3452</v>
      </c>
      <c r="D2163" s="6" t="s">
        <v>15</v>
      </c>
      <c r="E2163" s="6" t="s">
        <v>16</v>
      </c>
      <c r="F2163" s="15">
        <v>90</v>
      </c>
      <c r="G2163" s="6" t="s">
        <v>5981</v>
      </c>
      <c r="H2163" s="6" t="s">
        <v>2523</v>
      </c>
      <c r="I2163" s="6" t="s">
        <v>2524</v>
      </c>
      <c r="J2163" s="7">
        <v>43758</v>
      </c>
      <c r="K2163" s="15">
        <v>28</v>
      </c>
      <c r="L2163" s="6" t="s">
        <v>33</v>
      </c>
      <c r="M2163" s="6">
        <f t="shared" si="133"/>
        <v>2019</v>
      </c>
      <c r="N2163" s="6">
        <f t="shared" si="134"/>
        <v>10</v>
      </c>
      <c r="O2163" s="6" t="str">
        <f>VLOOKUP(L2163,'User input'!$D$6:$E$16,2,FALSE)</f>
        <v>Megawidget L</v>
      </c>
      <c r="P2163" s="6">
        <f>VLOOKUP(L2163,'User input'!$D$6:$G$16,3,FALSE)</f>
        <v>1.79</v>
      </c>
      <c r="Q2163" s="6">
        <f>VLOOKUP(L2163,'User input'!$D$6:$G$16,4,FALSE)</f>
        <v>24</v>
      </c>
      <c r="R2163" s="6">
        <f t="shared" si="135"/>
        <v>672</v>
      </c>
      <c r="S2163" s="26">
        <f t="shared" si="132"/>
        <v>1202.8800000000001</v>
      </c>
      <c r="T2163" s="26">
        <f>IF(K2163&lt;'User input'!$I$9,'User input'!$J$8,IF(K2163&lt;'User input'!$I$10,'User input'!$J$9,IF(K2163&lt;'User input'!$I$11,'User input'!$J$10,'User input'!$J$11)))*S2163</f>
        <v>36.086400000000005</v>
      </c>
      <c r="U2163" s="26">
        <f>K2163*'User input'!$J$17+'User input'!$J$16</f>
        <v>0.5</v>
      </c>
    </row>
    <row r="2164" spans="1:21" x14ac:dyDescent="0.25">
      <c r="A2164" s="18">
        <v>2222</v>
      </c>
      <c r="B2164" s="10" t="s">
        <v>2546</v>
      </c>
      <c r="C2164" s="10" t="s">
        <v>5786</v>
      </c>
      <c r="D2164" s="10" t="s">
        <v>28</v>
      </c>
      <c r="E2164" s="10" t="s">
        <v>29</v>
      </c>
      <c r="F2164" s="16">
        <v>60</v>
      </c>
      <c r="G2164" s="10" t="s">
        <v>5981</v>
      </c>
      <c r="H2164" s="10" t="s">
        <v>378</v>
      </c>
      <c r="I2164" s="10" t="s">
        <v>32</v>
      </c>
      <c r="J2164" s="11">
        <v>43841</v>
      </c>
      <c r="K2164" s="16">
        <v>46</v>
      </c>
      <c r="L2164" s="10" t="s">
        <v>157</v>
      </c>
      <c r="M2164" s="10">
        <f t="shared" si="133"/>
        <v>2020</v>
      </c>
      <c r="N2164" s="10">
        <f t="shared" si="134"/>
        <v>1</v>
      </c>
      <c r="O2164" s="10" t="str">
        <f>VLOOKUP(L2164,'User input'!$D$6:$E$16,2,FALSE)</f>
        <v>Ultrathing V3</v>
      </c>
      <c r="P2164" s="10">
        <f>VLOOKUP(L2164,'User input'!$D$6:$G$16,3,FALSE)</f>
        <v>3.39</v>
      </c>
      <c r="Q2164" s="10">
        <f>VLOOKUP(L2164,'User input'!$D$6:$G$16,4,FALSE)</f>
        <v>24</v>
      </c>
      <c r="R2164" s="10">
        <f t="shared" si="135"/>
        <v>1104</v>
      </c>
      <c r="S2164" s="27">
        <f t="shared" si="132"/>
        <v>3742.56</v>
      </c>
      <c r="T2164" s="27">
        <f>IF(K2164&lt;'User input'!$I$9,'User input'!$J$8,IF(K2164&lt;'User input'!$I$10,'User input'!$J$9,IF(K2164&lt;'User input'!$I$11,'User input'!$J$10,'User input'!$J$11)))*S2164</f>
        <v>112.27679999999999</v>
      </c>
      <c r="U2164" s="27">
        <f>K2164*'User input'!$J$17+'User input'!$J$16</f>
        <v>0.5</v>
      </c>
    </row>
    <row r="2165" spans="1:21" x14ac:dyDescent="0.25">
      <c r="A2165" s="17">
        <v>2223</v>
      </c>
      <c r="B2165" s="6" t="s">
        <v>5982</v>
      </c>
      <c r="C2165" s="6" t="s">
        <v>5983</v>
      </c>
      <c r="D2165" s="6" t="s">
        <v>28</v>
      </c>
      <c r="E2165" s="6" t="s">
        <v>29</v>
      </c>
      <c r="F2165" s="15">
        <v>60</v>
      </c>
      <c r="G2165" s="6" t="s">
        <v>5984</v>
      </c>
      <c r="H2165" s="6" t="s">
        <v>937</v>
      </c>
      <c r="I2165" s="6" t="s">
        <v>32</v>
      </c>
      <c r="J2165" s="7">
        <v>43978</v>
      </c>
      <c r="K2165" s="15">
        <v>36</v>
      </c>
      <c r="L2165" s="6" t="s">
        <v>20</v>
      </c>
      <c r="M2165" s="6">
        <f t="shared" si="133"/>
        <v>2020</v>
      </c>
      <c r="N2165" s="6">
        <f t="shared" si="134"/>
        <v>5</v>
      </c>
      <c r="O2165" s="6" t="str">
        <f>VLOOKUP(L2165,'User input'!$D$6:$E$16,2,FALSE)</f>
        <v>Hyperwotsit</v>
      </c>
      <c r="P2165" s="6">
        <f>VLOOKUP(L2165,'User input'!$D$6:$G$16,3,FALSE)</f>
        <v>2.0099999999999998</v>
      </c>
      <c r="Q2165" s="6">
        <f>VLOOKUP(L2165,'User input'!$D$6:$G$16,4,FALSE)</f>
        <v>20</v>
      </c>
      <c r="R2165" s="6">
        <f t="shared" si="135"/>
        <v>720</v>
      </c>
      <c r="S2165" s="26">
        <f t="shared" si="132"/>
        <v>1447.1999999999998</v>
      </c>
      <c r="T2165" s="26">
        <f>IF(K2165&lt;'User input'!$I$9,'User input'!$J$8,IF(K2165&lt;'User input'!$I$10,'User input'!$J$9,IF(K2165&lt;'User input'!$I$11,'User input'!$J$10,'User input'!$J$11)))*S2165</f>
        <v>43.41599999999999</v>
      </c>
      <c r="U2165" s="26">
        <f>K2165*'User input'!$J$17+'User input'!$J$16</f>
        <v>0.5</v>
      </c>
    </row>
    <row r="2166" spans="1:21" x14ac:dyDescent="0.25">
      <c r="A2166" s="18">
        <v>2224</v>
      </c>
      <c r="B2166" s="10" t="s">
        <v>620</v>
      </c>
      <c r="C2166" s="10" t="s">
        <v>345</v>
      </c>
      <c r="D2166" s="10" t="s">
        <v>28</v>
      </c>
      <c r="E2166" s="10" t="s">
        <v>29</v>
      </c>
      <c r="F2166" s="16">
        <v>60</v>
      </c>
      <c r="G2166" s="10" t="s">
        <v>5985</v>
      </c>
      <c r="H2166" s="10" t="s">
        <v>4961</v>
      </c>
      <c r="I2166" s="10" t="s">
        <v>291</v>
      </c>
      <c r="J2166" s="11">
        <v>44087</v>
      </c>
      <c r="K2166" s="16">
        <v>88</v>
      </c>
      <c r="L2166" s="10" t="s">
        <v>52</v>
      </c>
      <c r="M2166" s="10">
        <f t="shared" si="133"/>
        <v>2020</v>
      </c>
      <c r="N2166" s="10">
        <f t="shared" si="134"/>
        <v>9</v>
      </c>
      <c r="O2166" s="10" t="str">
        <f>VLOOKUP(L2166,'User input'!$D$6:$E$16,2,FALSE)</f>
        <v>Megawidget S</v>
      </c>
      <c r="P2166" s="10">
        <f>VLOOKUP(L2166,'User input'!$D$6:$G$16,3,FALSE)</f>
        <v>0.69</v>
      </c>
      <c r="Q2166" s="10">
        <f>VLOOKUP(L2166,'User input'!$D$6:$G$16,4,FALSE)</f>
        <v>24</v>
      </c>
      <c r="R2166" s="10">
        <f t="shared" si="135"/>
        <v>2112</v>
      </c>
      <c r="S2166" s="27">
        <f t="shared" si="132"/>
        <v>1457.28</v>
      </c>
      <c r="T2166" s="27">
        <f>IF(K2166&lt;'User input'!$I$9,'User input'!$J$8,IF(K2166&lt;'User input'!$I$10,'User input'!$J$9,IF(K2166&lt;'User input'!$I$11,'User input'!$J$10,'User input'!$J$11)))*S2166</f>
        <v>72.864000000000004</v>
      </c>
      <c r="U2166" s="27">
        <f>K2166*'User input'!$J$17+'User input'!$J$16</f>
        <v>0.5</v>
      </c>
    </row>
    <row r="2167" spans="1:21" x14ac:dyDescent="0.25">
      <c r="A2167" s="17">
        <v>2225</v>
      </c>
      <c r="B2167" s="6" t="s">
        <v>363</v>
      </c>
      <c r="C2167" s="6" t="s">
        <v>3074</v>
      </c>
      <c r="D2167" s="6" t="s">
        <v>28</v>
      </c>
      <c r="E2167" s="6" t="s">
        <v>29</v>
      </c>
      <c r="F2167" s="15">
        <v>60</v>
      </c>
      <c r="G2167" s="6" t="s">
        <v>5985</v>
      </c>
      <c r="H2167" s="6" t="s">
        <v>1561</v>
      </c>
      <c r="I2167" s="6" t="s">
        <v>32</v>
      </c>
      <c r="J2167" s="7">
        <v>43625</v>
      </c>
      <c r="K2167" s="15">
        <v>85</v>
      </c>
      <c r="L2167" s="6" t="s">
        <v>52</v>
      </c>
      <c r="M2167" s="6">
        <f t="shared" si="133"/>
        <v>2019</v>
      </c>
      <c r="N2167" s="6">
        <f t="shared" si="134"/>
        <v>6</v>
      </c>
      <c r="O2167" s="6" t="str">
        <f>VLOOKUP(L2167,'User input'!$D$6:$E$16,2,FALSE)</f>
        <v>Megawidget S</v>
      </c>
      <c r="P2167" s="6">
        <f>VLOOKUP(L2167,'User input'!$D$6:$G$16,3,FALSE)</f>
        <v>0.69</v>
      </c>
      <c r="Q2167" s="6">
        <f>VLOOKUP(L2167,'User input'!$D$6:$G$16,4,FALSE)</f>
        <v>24</v>
      </c>
      <c r="R2167" s="6">
        <f t="shared" si="135"/>
        <v>2040</v>
      </c>
      <c r="S2167" s="26">
        <f t="shared" si="132"/>
        <v>1407.6</v>
      </c>
      <c r="T2167" s="26">
        <f>IF(K2167&lt;'User input'!$I$9,'User input'!$J$8,IF(K2167&lt;'User input'!$I$10,'User input'!$J$9,IF(K2167&lt;'User input'!$I$11,'User input'!$J$10,'User input'!$J$11)))*S2167</f>
        <v>70.38</v>
      </c>
      <c r="U2167" s="26">
        <f>K2167*'User input'!$J$17+'User input'!$J$16</f>
        <v>0.5</v>
      </c>
    </row>
    <row r="2168" spans="1:21" x14ac:dyDescent="0.25">
      <c r="A2168" s="18">
        <v>2226</v>
      </c>
      <c r="B2168" s="10" t="s">
        <v>747</v>
      </c>
      <c r="C2168" s="10" t="s">
        <v>3588</v>
      </c>
      <c r="D2168" s="10" t="s">
        <v>28</v>
      </c>
      <c r="E2168" s="10" t="s">
        <v>29</v>
      </c>
      <c r="F2168" s="16">
        <v>90</v>
      </c>
      <c r="G2168" s="10" t="s">
        <v>5986</v>
      </c>
      <c r="H2168" s="10" t="s">
        <v>3310</v>
      </c>
      <c r="I2168" s="10" t="s">
        <v>32</v>
      </c>
      <c r="J2168" s="11">
        <v>43772</v>
      </c>
      <c r="K2168" s="16">
        <v>35</v>
      </c>
      <c r="L2168" s="10" t="s">
        <v>39</v>
      </c>
      <c r="M2168" s="10">
        <f t="shared" si="133"/>
        <v>2019</v>
      </c>
      <c r="N2168" s="10">
        <f t="shared" si="134"/>
        <v>11</v>
      </c>
      <c r="O2168" s="10" t="str">
        <f>VLOOKUP(L2168,'User input'!$D$6:$E$16,2,FALSE)</f>
        <v>Ultrathing V1</v>
      </c>
      <c r="P2168" s="10">
        <f>VLOOKUP(L2168,'User input'!$D$6:$G$16,3,FALSE)</f>
        <v>1.79</v>
      </c>
      <c r="Q2168" s="10">
        <f>VLOOKUP(L2168,'User input'!$D$6:$G$16,4,FALSE)</f>
        <v>17</v>
      </c>
      <c r="R2168" s="10">
        <f t="shared" si="135"/>
        <v>595</v>
      </c>
      <c r="S2168" s="27">
        <f t="shared" si="132"/>
        <v>1065.05</v>
      </c>
      <c r="T2168" s="27">
        <f>IF(K2168&lt;'User input'!$I$9,'User input'!$J$8,IF(K2168&lt;'User input'!$I$10,'User input'!$J$9,IF(K2168&lt;'User input'!$I$11,'User input'!$J$10,'User input'!$J$11)))*S2168</f>
        <v>31.951499999999996</v>
      </c>
      <c r="U2168" s="27">
        <f>K2168*'User input'!$J$17+'User input'!$J$16</f>
        <v>0.5</v>
      </c>
    </row>
    <row r="2169" spans="1:21" x14ac:dyDescent="0.25">
      <c r="A2169" s="17">
        <v>2227</v>
      </c>
      <c r="B2169" s="6" t="s">
        <v>5956</v>
      </c>
      <c r="C2169" s="6" t="s">
        <v>5862</v>
      </c>
      <c r="D2169" s="6" t="s">
        <v>15</v>
      </c>
      <c r="E2169" s="6" t="s">
        <v>16</v>
      </c>
      <c r="F2169" s="15">
        <v>60</v>
      </c>
      <c r="G2169" s="6" t="s">
        <v>5987</v>
      </c>
      <c r="H2169" s="6" t="s">
        <v>5691</v>
      </c>
      <c r="I2169" s="6" t="s">
        <v>25</v>
      </c>
      <c r="J2169" s="7">
        <v>43521</v>
      </c>
      <c r="K2169" s="15">
        <v>39</v>
      </c>
      <c r="L2169" s="6" t="s">
        <v>33</v>
      </c>
      <c r="M2169" s="6">
        <f t="shared" si="133"/>
        <v>2019</v>
      </c>
      <c r="N2169" s="6">
        <f t="shared" si="134"/>
        <v>2</v>
      </c>
      <c r="O2169" s="6" t="str">
        <f>VLOOKUP(L2169,'User input'!$D$6:$E$16,2,FALSE)</f>
        <v>Megawidget L</v>
      </c>
      <c r="P2169" s="6">
        <f>VLOOKUP(L2169,'User input'!$D$6:$G$16,3,FALSE)</f>
        <v>1.79</v>
      </c>
      <c r="Q2169" s="6">
        <f>VLOOKUP(L2169,'User input'!$D$6:$G$16,4,FALSE)</f>
        <v>24</v>
      </c>
      <c r="R2169" s="6">
        <f t="shared" si="135"/>
        <v>936</v>
      </c>
      <c r="S2169" s="26">
        <f t="shared" si="132"/>
        <v>1675.44</v>
      </c>
      <c r="T2169" s="26">
        <f>IF(K2169&lt;'User input'!$I$9,'User input'!$J$8,IF(K2169&lt;'User input'!$I$10,'User input'!$J$9,IF(K2169&lt;'User input'!$I$11,'User input'!$J$10,'User input'!$J$11)))*S2169</f>
        <v>50.263199999999998</v>
      </c>
      <c r="U2169" s="26">
        <f>K2169*'User input'!$J$17+'User input'!$J$16</f>
        <v>0.5</v>
      </c>
    </row>
    <row r="2170" spans="1:21" x14ac:dyDescent="0.25">
      <c r="A2170" s="18">
        <v>2228</v>
      </c>
      <c r="B2170" s="10" t="s">
        <v>5988</v>
      </c>
      <c r="C2170" s="10" t="s">
        <v>3830</v>
      </c>
      <c r="D2170" s="10" t="s">
        <v>49</v>
      </c>
      <c r="E2170" s="10" t="s">
        <v>16</v>
      </c>
      <c r="F2170" s="16">
        <v>30</v>
      </c>
      <c r="G2170" s="10" t="s">
        <v>5989</v>
      </c>
      <c r="H2170" s="10" t="s">
        <v>2506</v>
      </c>
      <c r="I2170" s="10" t="s">
        <v>32</v>
      </c>
      <c r="J2170" s="11">
        <v>44534</v>
      </c>
      <c r="K2170" s="16">
        <v>5</v>
      </c>
      <c r="L2170" s="10" t="s">
        <v>44</v>
      </c>
      <c r="M2170" s="10">
        <f t="shared" si="133"/>
        <v>2021</v>
      </c>
      <c r="N2170" s="10">
        <f t="shared" si="134"/>
        <v>12</v>
      </c>
      <c r="O2170" s="10" t="str">
        <f>VLOOKUP(L2170,'User input'!$D$6:$E$16,2,FALSE)</f>
        <v>Gigastuff</v>
      </c>
      <c r="P2170" s="10">
        <f>VLOOKUP(L2170,'User input'!$D$6:$G$16,3,FALSE)</f>
        <v>1.89</v>
      </c>
      <c r="Q2170" s="10">
        <f>VLOOKUP(L2170,'User input'!$D$6:$G$16,4,FALSE)</f>
        <v>18</v>
      </c>
      <c r="R2170" s="10">
        <f t="shared" si="135"/>
        <v>90</v>
      </c>
      <c r="S2170" s="27">
        <f t="shared" si="132"/>
        <v>170.1</v>
      </c>
      <c r="T2170" s="27">
        <f>IF(K2170&lt;'User input'!$I$9,'User input'!$J$8,IF(K2170&lt;'User input'!$I$10,'User input'!$J$9,IF(K2170&lt;'User input'!$I$11,'User input'!$J$10,'User input'!$J$11)))*S2170</f>
        <v>0</v>
      </c>
      <c r="U2170" s="27">
        <f>K2170*'User input'!$J$17+'User input'!$J$16</f>
        <v>0.5</v>
      </c>
    </row>
    <row r="2171" spans="1:21" x14ac:dyDescent="0.25">
      <c r="A2171" s="17">
        <v>2229</v>
      </c>
      <c r="B2171" s="6" t="s">
        <v>4362</v>
      </c>
      <c r="C2171" s="6" t="s">
        <v>3004</v>
      </c>
      <c r="D2171" s="6" t="s">
        <v>28</v>
      </c>
      <c r="E2171" s="6" t="s">
        <v>29</v>
      </c>
      <c r="F2171" s="15">
        <v>30</v>
      </c>
      <c r="G2171" s="6" t="s">
        <v>5991</v>
      </c>
      <c r="H2171" s="6" t="s">
        <v>2431</v>
      </c>
      <c r="I2171" s="6" t="s">
        <v>1194</v>
      </c>
      <c r="J2171" s="7">
        <v>44028</v>
      </c>
      <c r="K2171" s="15">
        <v>18</v>
      </c>
      <c r="L2171" s="6" t="s">
        <v>99</v>
      </c>
      <c r="M2171" s="6">
        <f t="shared" si="133"/>
        <v>2020</v>
      </c>
      <c r="N2171" s="6">
        <f t="shared" si="134"/>
        <v>7</v>
      </c>
      <c r="O2171" s="6" t="str">
        <f>VLOOKUP(L2171,'User input'!$D$6:$E$16,2,FALSE)</f>
        <v>Superwossname</v>
      </c>
      <c r="P2171" s="6">
        <f>VLOOKUP(L2171,'User input'!$D$6:$G$16,3,FALSE)</f>
        <v>3.49</v>
      </c>
      <c r="Q2171" s="6">
        <f>VLOOKUP(L2171,'User input'!$D$6:$G$16,4,FALSE)</f>
        <v>20</v>
      </c>
      <c r="R2171" s="6">
        <f t="shared" si="135"/>
        <v>360</v>
      </c>
      <c r="S2171" s="26">
        <f t="shared" si="132"/>
        <v>1256.4000000000001</v>
      </c>
      <c r="T2171" s="26">
        <f>IF(K2171&lt;'User input'!$I$9,'User input'!$J$8,IF(K2171&lt;'User input'!$I$10,'User input'!$J$9,IF(K2171&lt;'User input'!$I$11,'User input'!$J$10,'User input'!$J$11)))*S2171</f>
        <v>0</v>
      </c>
      <c r="U2171" s="26">
        <f>K2171*'User input'!$J$17+'User input'!$J$16</f>
        <v>0.5</v>
      </c>
    </row>
    <row r="2172" spans="1:21" x14ac:dyDescent="0.25">
      <c r="A2172" s="18">
        <v>2230</v>
      </c>
      <c r="B2172" s="10" t="s">
        <v>5992</v>
      </c>
      <c r="C2172" s="10" t="s">
        <v>217</v>
      </c>
      <c r="D2172" s="10" t="s">
        <v>41</v>
      </c>
      <c r="E2172" s="10" t="s">
        <v>16</v>
      </c>
      <c r="F2172" s="16">
        <v>30</v>
      </c>
      <c r="G2172" s="10" t="s">
        <v>5993</v>
      </c>
      <c r="H2172" s="10" t="s">
        <v>3395</v>
      </c>
      <c r="I2172" s="10" t="s">
        <v>32</v>
      </c>
      <c r="J2172" s="11">
        <v>44113</v>
      </c>
      <c r="K2172" s="16">
        <v>44</v>
      </c>
      <c r="L2172" s="10" t="s">
        <v>20</v>
      </c>
      <c r="M2172" s="10">
        <f t="shared" si="133"/>
        <v>2020</v>
      </c>
      <c r="N2172" s="10">
        <f t="shared" si="134"/>
        <v>10</v>
      </c>
      <c r="O2172" s="10" t="str">
        <f>VLOOKUP(L2172,'User input'!$D$6:$E$16,2,FALSE)</f>
        <v>Hyperwotsit</v>
      </c>
      <c r="P2172" s="10">
        <f>VLOOKUP(L2172,'User input'!$D$6:$G$16,3,FALSE)</f>
        <v>2.0099999999999998</v>
      </c>
      <c r="Q2172" s="10">
        <f>VLOOKUP(L2172,'User input'!$D$6:$G$16,4,FALSE)</f>
        <v>20</v>
      </c>
      <c r="R2172" s="10">
        <f t="shared" si="135"/>
        <v>880</v>
      </c>
      <c r="S2172" s="27">
        <f t="shared" si="132"/>
        <v>1768.7999999999997</v>
      </c>
      <c r="T2172" s="27">
        <f>IF(K2172&lt;'User input'!$I$9,'User input'!$J$8,IF(K2172&lt;'User input'!$I$10,'User input'!$J$9,IF(K2172&lt;'User input'!$I$11,'User input'!$J$10,'User input'!$J$11)))*S2172</f>
        <v>53.063999999999993</v>
      </c>
      <c r="U2172" s="27">
        <f>K2172*'User input'!$J$17+'User input'!$J$16</f>
        <v>0.5</v>
      </c>
    </row>
    <row r="2173" spans="1:21" x14ac:dyDescent="0.25">
      <c r="A2173" s="17">
        <v>2231</v>
      </c>
      <c r="B2173" s="6" t="s">
        <v>5994</v>
      </c>
      <c r="C2173" s="6" t="s">
        <v>5995</v>
      </c>
      <c r="D2173" s="6" t="s">
        <v>49</v>
      </c>
      <c r="E2173" s="6" t="s">
        <v>16</v>
      </c>
      <c r="F2173" s="15">
        <v>60</v>
      </c>
      <c r="G2173" s="6" t="s">
        <v>5996</v>
      </c>
      <c r="H2173" s="6" t="s">
        <v>34</v>
      </c>
      <c r="I2173" s="6" t="s">
        <v>1447</v>
      </c>
      <c r="J2173" s="7">
        <v>44193</v>
      </c>
      <c r="K2173" s="15">
        <v>31</v>
      </c>
      <c r="L2173" s="6" t="s">
        <v>68</v>
      </c>
      <c r="M2173" s="6">
        <f t="shared" si="133"/>
        <v>2020</v>
      </c>
      <c r="N2173" s="6">
        <f t="shared" si="134"/>
        <v>12</v>
      </c>
      <c r="O2173" s="6" t="str">
        <f>VLOOKUP(L2173,'User input'!$D$6:$E$16,2,FALSE)</f>
        <v>Megawidget M</v>
      </c>
      <c r="P2173" s="6">
        <f>VLOOKUP(L2173,'User input'!$D$6:$G$16,3,FALSE)</f>
        <v>1.29</v>
      </c>
      <c r="Q2173" s="6">
        <f>VLOOKUP(L2173,'User input'!$D$6:$G$16,4,FALSE)</f>
        <v>24</v>
      </c>
      <c r="R2173" s="6">
        <f t="shared" si="135"/>
        <v>744</v>
      </c>
      <c r="S2173" s="26">
        <f t="shared" si="132"/>
        <v>959.76</v>
      </c>
      <c r="T2173" s="26">
        <f>IF(K2173&lt;'User input'!$I$9,'User input'!$J$8,IF(K2173&lt;'User input'!$I$10,'User input'!$J$9,IF(K2173&lt;'User input'!$I$11,'User input'!$J$10,'User input'!$J$11)))*S2173</f>
        <v>28.7928</v>
      </c>
      <c r="U2173" s="26">
        <f>K2173*'User input'!$J$17+'User input'!$J$16</f>
        <v>0.5</v>
      </c>
    </row>
    <row r="2174" spans="1:21" x14ac:dyDescent="0.25">
      <c r="A2174" s="18">
        <v>2232</v>
      </c>
      <c r="B2174" s="10" t="s">
        <v>73</v>
      </c>
      <c r="C2174" s="10" t="s">
        <v>868</v>
      </c>
      <c r="D2174" s="10" t="s">
        <v>28</v>
      </c>
      <c r="E2174" s="10" t="s">
        <v>29</v>
      </c>
      <c r="F2174" s="16">
        <v>30</v>
      </c>
      <c r="G2174" s="10" t="s">
        <v>5997</v>
      </c>
      <c r="H2174" s="10" t="s">
        <v>2029</v>
      </c>
      <c r="I2174" s="10" t="s">
        <v>1194</v>
      </c>
      <c r="J2174" s="11">
        <v>43945</v>
      </c>
      <c r="K2174" s="16">
        <v>51</v>
      </c>
      <c r="L2174" s="10" t="s">
        <v>157</v>
      </c>
      <c r="M2174" s="10">
        <f t="shared" si="133"/>
        <v>2020</v>
      </c>
      <c r="N2174" s="10">
        <f t="shared" si="134"/>
        <v>4</v>
      </c>
      <c r="O2174" s="10" t="str">
        <f>VLOOKUP(L2174,'User input'!$D$6:$E$16,2,FALSE)</f>
        <v>Ultrathing V3</v>
      </c>
      <c r="P2174" s="10">
        <f>VLOOKUP(L2174,'User input'!$D$6:$G$16,3,FALSE)</f>
        <v>3.39</v>
      </c>
      <c r="Q2174" s="10">
        <f>VLOOKUP(L2174,'User input'!$D$6:$G$16,4,FALSE)</f>
        <v>24</v>
      </c>
      <c r="R2174" s="10">
        <f t="shared" si="135"/>
        <v>1224</v>
      </c>
      <c r="S2174" s="27">
        <f t="shared" si="132"/>
        <v>4149.3600000000006</v>
      </c>
      <c r="T2174" s="27">
        <f>IF(K2174&lt;'User input'!$I$9,'User input'!$J$8,IF(K2174&lt;'User input'!$I$10,'User input'!$J$9,IF(K2174&lt;'User input'!$I$11,'User input'!$J$10,'User input'!$J$11)))*S2174</f>
        <v>207.46800000000005</v>
      </c>
      <c r="U2174" s="27">
        <f>K2174*'User input'!$J$17+'User input'!$J$16</f>
        <v>0.5</v>
      </c>
    </row>
    <row r="2175" spans="1:21" x14ac:dyDescent="0.25">
      <c r="A2175" s="17">
        <v>2233</v>
      </c>
      <c r="B2175" s="6" t="s">
        <v>5998</v>
      </c>
      <c r="C2175" s="6" t="s">
        <v>770</v>
      </c>
      <c r="D2175" s="6" t="s">
        <v>49</v>
      </c>
      <c r="E2175" s="6" t="s">
        <v>16</v>
      </c>
      <c r="F2175" s="15">
        <v>60</v>
      </c>
      <c r="G2175" s="6" t="s">
        <v>5999</v>
      </c>
      <c r="H2175" s="6" t="s">
        <v>2408</v>
      </c>
      <c r="I2175" s="6" t="s">
        <v>32</v>
      </c>
      <c r="J2175" s="7">
        <v>44505</v>
      </c>
      <c r="K2175" s="15">
        <v>65</v>
      </c>
      <c r="L2175" s="6" t="s">
        <v>62</v>
      </c>
      <c r="M2175" s="6">
        <f t="shared" si="133"/>
        <v>2021</v>
      </c>
      <c r="N2175" s="6">
        <f t="shared" si="134"/>
        <v>11</v>
      </c>
      <c r="O2175" s="6" t="str">
        <f>VLOOKUP(L2175,'User input'!$D$6:$E$16,2,FALSE)</f>
        <v>Ultrathing V4</v>
      </c>
      <c r="P2175" s="6">
        <f>VLOOKUP(L2175,'User input'!$D$6:$G$16,3,FALSE)</f>
        <v>3.99</v>
      </c>
      <c r="Q2175" s="6">
        <f>VLOOKUP(L2175,'User input'!$D$6:$G$16,4,FALSE)</f>
        <v>24</v>
      </c>
      <c r="R2175" s="6">
        <f t="shared" si="135"/>
        <v>1560</v>
      </c>
      <c r="S2175" s="26">
        <f t="shared" si="132"/>
        <v>6224.4000000000005</v>
      </c>
      <c r="T2175" s="26">
        <f>IF(K2175&lt;'User input'!$I$9,'User input'!$J$8,IF(K2175&lt;'User input'!$I$10,'User input'!$J$9,IF(K2175&lt;'User input'!$I$11,'User input'!$J$10,'User input'!$J$11)))*S2175</f>
        <v>311.22000000000003</v>
      </c>
      <c r="U2175" s="26">
        <f>K2175*'User input'!$J$17+'User input'!$J$16</f>
        <v>0.5</v>
      </c>
    </row>
    <row r="2176" spans="1:21" x14ac:dyDescent="0.25">
      <c r="A2176" s="18">
        <v>2234</v>
      </c>
      <c r="B2176" s="10" t="s">
        <v>4711</v>
      </c>
      <c r="C2176" s="10" t="s">
        <v>6000</v>
      </c>
      <c r="D2176" s="10" t="s">
        <v>28</v>
      </c>
      <c r="E2176" s="10" t="s">
        <v>29</v>
      </c>
      <c r="F2176" s="16">
        <v>30</v>
      </c>
      <c r="G2176" s="10" t="s">
        <v>6001</v>
      </c>
      <c r="H2176" s="10" t="s">
        <v>6002</v>
      </c>
      <c r="I2176" s="10" t="s">
        <v>32</v>
      </c>
      <c r="J2176" s="11">
        <v>44408</v>
      </c>
      <c r="K2176" s="16">
        <v>2</v>
      </c>
      <c r="L2176" s="10" t="s">
        <v>68</v>
      </c>
      <c r="M2176" s="10">
        <f t="shared" si="133"/>
        <v>2021</v>
      </c>
      <c r="N2176" s="10">
        <f t="shared" si="134"/>
        <v>7</v>
      </c>
      <c r="O2176" s="10" t="str">
        <f>VLOOKUP(L2176,'User input'!$D$6:$E$16,2,FALSE)</f>
        <v>Megawidget M</v>
      </c>
      <c r="P2176" s="10">
        <f>VLOOKUP(L2176,'User input'!$D$6:$G$16,3,FALSE)</f>
        <v>1.29</v>
      </c>
      <c r="Q2176" s="10">
        <f>VLOOKUP(L2176,'User input'!$D$6:$G$16,4,FALSE)</f>
        <v>24</v>
      </c>
      <c r="R2176" s="10">
        <f t="shared" si="135"/>
        <v>48</v>
      </c>
      <c r="S2176" s="27">
        <f t="shared" si="132"/>
        <v>61.92</v>
      </c>
      <c r="T2176" s="27">
        <f>IF(K2176&lt;'User input'!$I$9,'User input'!$J$8,IF(K2176&lt;'User input'!$I$10,'User input'!$J$9,IF(K2176&lt;'User input'!$I$11,'User input'!$J$10,'User input'!$J$11)))*S2176</f>
        <v>0</v>
      </c>
      <c r="U2176" s="27">
        <f>K2176*'User input'!$J$17+'User input'!$J$16</f>
        <v>0.5</v>
      </c>
    </row>
    <row r="2177" spans="1:21" x14ac:dyDescent="0.25">
      <c r="A2177" s="17">
        <v>2235</v>
      </c>
      <c r="B2177" s="6" t="s">
        <v>6003</v>
      </c>
      <c r="C2177" s="6" t="s">
        <v>6004</v>
      </c>
      <c r="D2177" s="6" t="s">
        <v>49</v>
      </c>
      <c r="E2177" s="6" t="s">
        <v>16</v>
      </c>
      <c r="F2177" s="15">
        <v>60</v>
      </c>
      <c r="G2177" s="6" t="s">
        <v>6005</v>
      </c>
      <c r="H2177" s="6" t="s">
        <v>663</v>
      </c>
      <c r="I2177" s="6" t="s">
        <v>25</v>
      </c>
      <c r="J2177" s="7">
        <v>43519</v>
      </c>
      <c r="K2177" s="15">
        <v>46</v>
      </c>
      <c r="L2177" s="6" t="s">
        <v>78</v>
      </c>
      <c r="M2177" s="6">
        <f t="shared" si="133"/>
        <v>2019</v>
      </c>
      <c r="N2177" s="6">
        <f t="shared" si="134"/>
        <v>2</v>
      </c>
      <c r="O2177" s="6" t="str">
        <f>VLOOKUP(L2177,'User input'!$D$6:$E$16,2,FALSE)</f>
        <v>Ultrathing V2</v>
      </c>
      <c r="P2177" s="6">
        <f>VLOOKUP(L2177,'User input'!$D$6:$G$16,3,FALSE)</f>
        <v>2.95</v>
      </c>
      <c r="Q2177" s="6">
        <f>VLOOKUP(L2177,'User input'!$D$6:$G$16,4,FALSE)</f>
        <v>20</v>
      </c>
      <c r="R2177" s="6">
        <f t="shared" si="135"/>
        <v>920</v>
      </c>
      <c r="S2177" s="26">
        <f t="shared" si="132"/>
        <v>2714</v>
      </c>
      <c r="T2177" s="26">
        <f>IF(K2177&lt;'User input'!$I$9,'User input'!$J$8,IF(K2177&lt;'User input'!$I$10,'User input'!$J$9,IF(K2177&lt;'User input'!$I$11,'User input'!$J$10,'User input'!$J$11)))*S2177</f>
        <v>81.42</v>
      </c>
      <c r="U2177" s="26">
        <f>K2177*'User input'!$J$17+'User input'!$J$16</f>
        <v>0.5</v>
      </c>
    </row>
    <row r="2178" spans="1:21" x14ac:dyDescent="0.25">
      <c r="A2178" s="18">
        <v>2236</v>
      </c>
      <c r="B2178" s="10" t="s">
        <v>1346</v>
      </c>
      <c r="C2178" s="10" t="s">
        <v>3427</v>
      </c>
      <c r="D2178" s="10" t="s">
        <v>28</v>
      </c>
      <c r="E2178" s="10" t="s">
        <v>29</v>
      </c>
      <c r="F2178" s="16">
        <v>90</v>
      </c>
      <c r="G2178" s="10" t="s">
        <v>6005</v>
      </c>
      <c r="H2178" s="10" t="s">
        <v>1412</v>
      </c>
      <c r="I2178" s="10" t="s">
        <v>32</v>
      </c>
      <c r="J2178" s="11">
        <v>43742</v>
      </c>
      <c r="K2178" s="16">
        <v>16</v>
      </c>
      <c r="L2178" s="10" t="s">
        <v>62</v>
      </c>
      <c r="M2178" s="10">
        <f t="shared" si="133"/>
        <v>2019</v>
      </c>
      <c r="N2178" s="10">
        <f t="shared" si="134"/>
        <v>10</v>
      </c>
      <c r="O2178" s="10" t="str">
        <f>VLOOKUP(L2178,'User input'!$D$6:$E$16,2,FALSE)</f>
        <v>Ultrathing V4</v>
      </c>
      <c r="P2178" s="10">
        <f>VLOOKUP(L2178,'User input'!$D$6:$G$16,3,FALSE)</f>
        <v>3.99</v>
      </c>
      <c r="Q2178" s="10">
        <f>VLOOKUP(L2178,'User input'!$D$6:$G$16,4,FALSE)</f>
        <v>24</v>
      </c>
      <c r="R2178" s="10">
        <f t="shared" si="135"/>
        <v>384</v>
      </c>
      <c r="S2178" s="27">
        <f t="shared" si="132"/>
        <v>1532.16</v>
      </c>
      <c r="T2178" s="27">
        <f>IF(K2178&lt;'User input'!$I$9,'User input'!$J$8,IF(K2178&lt;'User input'!$I$10,'User input'!$J$9,IF(K2178&lt;'User input'!$I$11,'User input'!$J$10,'User input'!$J$11)))*S2178</f>
        <v>0</v>
      </c>
      <c r="U2178" s="27">
        <f>K2178*'User input'!$J$17+'User input'!$J$16</f>
        <v>0.5</v>
      </c>
    </row>
    <row r="2179" spans="1:21" x14ac:dyDescent="0.25">
      <c r="A2179" s="17">
        <v>2237</v>
      </c>
      <c r="B2179" s="6" t="s">
        <v>6006</v>
      </c>
      <c r="C2179" s="6" t="s">
        <v>1781</v>
      </c>
      <c r="D2179" s="6" t="s">
        <v>15</v>
      </c>
      <c r="E2179" s="6" t="s">
        <v>16</v>
      </c>
      <c r="F2179" s="15">
        <v>30</v>
      </c>
      <c r="G2179" s="6" t="s">
        <v>6007</v>
      </c>
      <c r="H2179" s="6" t="s">
        <v>5308</v>
      </c>
      <c r="I2179" s="6" t="s">
        <v>185</v>
      </c>
      <c r="J2179" s="7">
        <v>44536</v>
      </c>
      <c r="K2179" s="15">
        <v>19</v>
      </c>
      <c r="L2179" s="6" t="s">
        <v>62</v>
      </c>
      <c r="M2179" s="6">
        <f t="shared" si="133"/>
        <v>2021</v>
      </c>
      <c r="N2179" s="6">
        <f t="shared" si="134"/>
        <v>12</v>
      </c>
      <c r="O2179" s="6" t="str">
        <f>VLOOKUP(L2179,'User input'!$D$6:$E$16,2,FALSE)</f>
        <v>Ultrathing V4</v>
      </c>
      <c r="P2179" s="6">
        <f>VLOOKUP(L2179,'User input'!$D$6:$G$16,3,FALSE)</f>
        <v>3.99</v>
      </c>
      <c r="Q2179" s="6">
        <f>VLOOKUP(L2179,'User input'!$D$6:$G$16,4,FALSE)</f>
        <v>24</v>
      </c>
      <c r="R2179" s="6">
        <f t="shared" si="135"/>
        <v>456</v>
      </c>
      <c r="S2179" s="26">
        <f t="shared" si="132"/>
        <v>1819.44</v>
      </c>
      <c r="T2179" s="26">
        <f>IF(K2179&lt;'User input'!$I$9,'User input'!$J$8,IF(K2179&lt;'User input'!$I$10,'User input'!$J$9,IF(K2179&lt;'User input'!$I$11,'User input'!$J$10,'User input'!$J$11)))*S2179</f>
        <v>0</v>
      </c>
      <c r="U2179" s="26">
        <f>K2179*'User input'!$J$17+'User input'!$J$16</f>
        <v>0.5</v>
      </c>
    </row>
    <row r="2180" spans="1:21" x14ac:dyDescent="0.25">
      <c r="A2180" s="18">
        <v>2238</v>
      </c>
      <c r="B2180" s="10" t="s">
        <v>5247</v>
      </c>
      <c r="C2180" s="10" t="s">
        <v>762</v>
      </c>
      <c r="D2180" s="10" t="s">
        <v>28</v>
      </c>
      <c r="E2180" s="10" t="s">
        <v>29</v>
      </c>
      <c r="F2180" s="16">
        <v>30</v>
      </c>
      <c r="G2180" s="10" t="s">
        <v>6008</v>
      </c>
      <c r="H2180" s="10" t="s">
        <v>458</v>
      </c>
      <c r="I2180" s="10" t="s">
        <v>32</v>
      </c>
      <c r="J2180" s="11">
        <v>43719</v>
      </c>
      <c r="K2180" s="16">
        <v>14</v>
      </c>
      <c r="L2180" s="10" t="s">
        <v>20</v>
      </c>
      <c r="M2180" s="10">
        <f t="shared" si="133"/>
        <v>2019</v>
      </c>
      <c r="N2180" s="10">
        <f t="shared" si="134"/>
        <v>9</v>
      </c>
      <c r="O2180" s="10" t="str">
        <f>VLOOKUP(L2180,'User input'!$D$6:$E$16,2,FALSE)</f>
        <v>Hyperwotsit</v>
      </c>
      <c r="P2180" s="10">
        <f>VLOOKUP(L2180,'User input'!$D$6:$G$16,3,FALSE)</f>
        <v>2.0099999999999998</v>
      </c>
      <c r="Q2180" s="10">
        <f>VLOOKUP(L2180,'User input'!$D$6:$G$16,4,FALSE)</f>
        <v>20</v>
      </c>
      <c r="R2180" s="10">
        <f t="shared" si="135"/>
        <v>280</v>
      </c>
      <c r="S2180" s="27">
        <f t="shared" si="132"/>
        <v>562.79999999999995</v>
      </c>
      <c r="T2180" s="27">
        <f>IF(K2180&lt;'User input'!$I$9,'User input'!$J$8,IF(K2180&lt;'User input'!$I$10,'User input'!$J$9,IF(K2180&lt;'User input'!$I$11,'User input'!$J$10,'User input'!$J$11)))*S2180</f>
        <v>0</v>
      </c>
      <c r="U2180" s="27">
        <f>K2180*'User input'!$J$17+'User input'!$J$16</f>
        <v>0.5</v>
      </c>
    </row>
    <row r="2181" spans="1:21" x14ac:dyDescent="0.25">
      <c r="A2181" s="17">
        <v>2239</v>
      </c>
      <c r="B2181" s="6" t="s">
        <v>6009</v>
      </c>
      <c r="C2181" s="6" t="s">
        <v>6010</v>
      </c>
      <c r="D2181" s="6" t="s">
        <v>49</v>
      </c>
      <c r="E2181" s="6" t="s">
        <v>16</v>
      </c>
      <c r="F2181" s="15">
        <v>90</v>
      </c>
      <c r="G2181" s="6" t="s">
        <v>6011</v>
      </c>
      <c r="H2181" s="6" t="s">
        <v>6012</v>
      </c>
      <c r="I2181" s="6" t="s">
        <v>32</v>
      </c>
      <c r="J2181" s="7">
        <v>43597</v>
      </c>
      <c r="K2181" s="15">
        <v>9</v>
      </c>
      <c r="L2181" s="6" t="s">
        <v>44</v>
      </c>
      <c r="M2181" s="6">
        <f t="shared" si="133"/>
        <v>2019</v>
      </c>
      <c r="N2181" s="6">
        <f t="shared" si="134"/>
        <v>5</v>
      </c>
      <c r="O2181" s="6" t="str">
        <f>VLOOKUP(L2181,'User input'!$D$6:$E$16,2,FALSE)</f>
        <v>Gigastuff</v>
      </c>
      <c r="P2181" s="6">
        <f>VLOOKUP(L2181,'User input'!$D$6:$G$16,3,FALSE)</f>
        <v>1.89</v>
      </c>
      <c r="Q2181" s="6">
        <f>VLOOKUP(L2181,'User input'!$D$6:$G$16,4,FALSE)</f>
        <v>18</v>
      </c>
      <c r="R2181" s="6">
        <f t="shared" si="135"/>
        <v>162</v>
      </c>
      <c r="S2181" s="26">
        <f t="shared" ref="S2181:S2244" si="136">R2181*P2181</f>
        <v>306.18</v>
      </c>
      <c r="T2181" s="26">
        <f>IF(K2181&lt;'User input'!$I$9,'User input'!$J$8,IF(K2181&lt;'User input'!$I$10,'User input'!$J$9,IF(K2181&lt;'User input'!$I$11,'User input'!$J$10,'User input'!$J$11)))*S2181</f>
        <v>0</v>
      </c>
      <c r="U2181" s="26">
        <f>K2181*'User input'!$J$17+'User input'!$J$16</f>
        <v>0.5</v>
      </c>
    </row>
    <row r="2182" spans="1:21" x14ac:dyDescent="0.25">
      <c r="A2182" s="18">
        <v>2240</v>
      </c>
      <c r="B2182" s="10" t="s">
        <v>6013</v>
      </c>
      <c r="C2182" s="10" t="s">
        <v>2037</v>
      </c>
      <c r="D2182" s="10" t="s">
        <v>15</v>
      </c>
      <c r="E2182" s="10" t="s">
        <v>16</v>
      </c>
      <c r="F2182" s="16">
        <v>30</v>
      </c>
      <c r="G2182" s="10" t="s">
        <v>6014</v>
      </c>
      <c r="H2182" s="10" t="s">
        <v>6015</v>
      </c>
      <c r="I2182" s="10" t="s">
        <v>32</v>
      </c>
      <c r="J2182" s="11">
        <v>43746</v>
      </c>
      <c r="K2182" s="16">
        <v>10</v>
      </c>
      <c r="L2182" s="10" t="s">
        <v>33</v>
      </c>
      <c r="M2182" s="10">
        <f t="shared" ref="M2182:M2245" si="137">YEAR(J2182)</f>
        <v>2019</v>
      </c>
      <c r="N2182" s="10">
        <f t="shared" ref="N2182:N2245" si="138">MONTH(J2182)</f>
        <v>10</v>
      </c>
      <c r="O2182" s="10" t="str">
        <f>VLOOKUP(L2182,'User input'!$D$6:$E$16,2,FALSE)</f>
        <v>Megawidget L</v>
      </c>
      <c r="P2182" s="10">
        <f>VLOOKUP(L2182,'User input'!$D$6:$G$16,3,FALSE)</f>
        <v>1.79</v>
      </c>
      <c r="Q2182" s="10">
        <f>VLOOKUP(L2182,'User input'!$D$6:$G$16,4,FALSE)</f>
        <v>24</v>
      </c>
      <c r="R2182" s="10">
        <f t="shared" ref="R2182:R2245" si="139">K2182*Q2182</f>
        <v>240</v>
      </c>
      <c r="S2182" s="27">
        <f t="shared" si="136"/>
        <v>429.6</v>
      </c>
      <c r="T2182" s="27">
        <f>IF(K2182&lt;'User input'!$I$9,'User input'!$J$8,IF(K2182&lt;'User input'!$I$10,'User input'!$J$9,IF(K2182&lt;'User input'!$I$11,'User input'!$J$10,'User input'!$J$11)))*S2182</f>
        <v>0</v>
      </c>
      <c r="U2182" s="27">
        <f>K2182*'User input'!$J$17+'User input'!$J$16</f>
        <v>0.5</v>
      </c>
    </row>
    <row r="2183" spans="1:21" x14ac:dyDescent="0.25">
      <c r="A2183" s="17">
        <v>2241</v>
      </c>
      <c r="B2183" s="6" t="s">
        <v>4711</v>
      </c>
      <c r="C2183" s="6" t="s">
        <v>1702</v>
      </c>
      <c r="D2183" s="6" t="s">
        <v>28</v>
      </c>
      <c r="E2183" s="6" t="s">
        <v>29</v>
      </c>
      <c r="F2183" s="15">
        <v>90</v>
      </c>
      <c r="G2183" s="6" t="s">
        <v>6016</v>
      </c>
      <c r="H2183" s="6" t="s">
        <v>6017</v>
      </c>
      <c r="I2183" s="6" t="s">
        <v>19</v>
      </c>
      <c r="J2183" s="7">
        <v>44489</v>
      </c>
      <c r="K2183" s="15">
        <v>14</v>
      </c>
      <c r="L2183" s="6" t="s">
        <v>99</v>
      </c>
      <c r="M2183" s="6">
        <f t="shared" si="137"/>
        <v>2021</v>
      </c>
      <c r="N2183" s="6">
        <f t="shared" si="138"/>
        <v>10</v>
      </c>
      <c r="O2183" s="6" t="str">
        <f>VLOOKUP(L2183,'User input'!$D$6:$E$16,2,FALSE)</f>
        <v>Superwossname</v>
      </c>
      <c r="P2183" s="6">
        <f>VLOOKUP(L2183,'User input'!$D$6:$G$16,3,FALSE)</f>
        <v>3.49</v>
      </c>
      <c r="Q2183" s="6">
        <f>VLOOKUP(L2183,'User input'!$D$6:$G$16,4,FALSE)</f>
        <v>20</v>
      </c>
      <c r="R2183" s="6">
        <f t="shared" si="139"/>
        <v>280</v>
      </c>
      <c r="S2183" s="26">
        <f t="shared" si="136"/>
        <v>977.2</v>
      </c>
      <c r="T2183" s="26">
        <f>IF(K2183&lt;'User input'!$I$9,'User input'!$J$8,IF(K2183&lt;'User input'!$I$10,'User input'!$J$9,IF(K2183&lt;'User input'!$I$11,'User input'!$J$10,'User input'!$J$11)))*S2183</f>
        <v>0</v>
      </c>
      <c r="U2183" s="26">
        <f>K2183*'User input'!$J$17+'User input'!$J$16</f>
        <v>0.5</v>
      </c>
    </row>
    <row r="2184" spans="1:21" x14ac:dyDescent="0.25">
      <c r="A2184" s="18">
        <v>2242</v>
      </c>
      <c r="B2184" s="10" t="s">
        <v>6018</v>
      </c>
      <c r="C2184" s="10" t="s">
        <v>6019</v>
      </c>
      <c r="D2184" s="10" t="s">
        <v>15</v>
      </c>
      <c r="E2184" s="10" t="s">
        <v>16</v>
      </c>
      <c r="F2184" s="16">
        <v>90</v>
      </c>
      <c r="G2184" s="10" t="s">
        <v>6020</v>
      </c>
      <c r="H2184" s="10" t="s">
        <v>4492</v>
      </c>
      <c r="I2184" s="10" t="s">
        <v>32</v>
      </c>
      <c r="J2184" s="11">
        <v>43939</v>
      </c>
      <c r="K2184" s="16">
        <v>84</v>
      </c>
      <c r="L2184" s="10" t="s">
        <v>99</v>
      </c>
      <c r="M2184" s="10">
        <f t="shared" si="137"/>
        <v>2020</v>
      </c>
      <c r="N2184" s="10">
        <f t="shared" si="138"/>
        <v>4</v>
      </c>
      <c r="O2184" s="10" t="str">
        <f>VLOOKUP(L2184,'User input'!$D$6:$E$16,2,FALSE)</f>
        <v>Superwossname</v>
      </c>
      <c r="P2184" s="10">
        <f>VLOOKUP(L2184,'User input'!$D$6:$G$16,3,FALSE)</f>
        <v>3.49</v>
      </c>
      <c r="Q2184" s="10">
        <f>VLOOKUP(L2184,'User input'!$D$6:$G$16,4,FALSE)</f>
        <v>20</v>
      </c>
      <c r="R2184" s="10">
        <f t="shared" si="139"/>
        <v>1680</v>
      </c>
      <c r="S2184" s="27">
        <f t="shared" si="136"/>
        <v>5863.2000000000007</v>
      </c>
      <c r="T2184" s="27">
        <f>IF(K2184&lt;'User input'!$I$9,'User input'!$J$8,IF(K2184&lt;'User input'!$I$10,'User input'!$J$9,IF(K2184&lt;'User input'!$I$11,'User input'!$J$10,'User input'!$J$11)))*S2184</f>
        <v>293.16000000000003</v>
      </c>
      <c r="U2184" s="27">
        <f>K2184*'User input'!$J$17+'User input'!$J$16</f>
        <v>0.5</v>
      </c>
    </row>
    <row r="2185" spans="1:21" x14ac:dyDescent="0.25">
      <c r="A2185" s="17">
        <v>2243</v>
      </c>
      <c r="B2185" s="6" t="s">
        <v>3694</v>
      </c>
      <c r="C2185" s="6" t="s">
        <v>6021</v>
      </c>
      <c r="D2185" s="6" t="s">
        <v>28</v>
      </c>
      <c r="E2185" s="6" t="s">
        <v>29</v>
      </c>
      <c r="F2185" s="15">
        <v>60</v>
      </c>
      <c r="G2185" s="6" t="s">
        <v>6022</v>
      </c>
      <c r="H2185" s="6" t="s">
        <v>3235</v>
      </c>
      <c r="I2185" s="6" t="s">
        <v>32</v>
      </c>
      <c r="J2185" s="7">
        <v>43701</v>
      </c>
      <c r="K2185" s="15">
        <v>84</v>
      </c>
      <c r="L2185" s="6" t="s">
        <v>99</v>
      </c>
      <c r="M2185" s="6">
        <f t="shared" si="137"/>
        <v>2019</v>
      </c>
      <c r="N2185" s="6">
        <f t="shared" si="138"/>
        <v>8</v>
      </c>
      <c r="O2185" s="6" t="str">
        <f>VLOOKUP(L2185,'User input'!$D$6:$E$16,2,FALSE)</f>
        <v>Superwossname</v>
      </c>
      <c r="P2185" s="6">
        <f>VLOOKUP(L2185,'User input'!$D$6:$G$16,3,FALSE)</f>
        <v>3.49</v>
      </c>
      <c r="Q2185" s="6">
        <f>VLOOKUP(L2185,'User input'!$D$6:$G$16,4,FALSE)</f>
        <v>20</v>
      </c>
      <c r="R2185" s="6">
        <f t="shared" si="139"/>
        <v>1680</v>
      </c>
      <c r="S2185" s="26">
        <f t="shared" si="136"/>
        <v>5863.2000000000007</v>
      </c>
      <c r="T2185" s="26">
        <f>IF(K2185&lt;'User input'!$I$9,'User input'!$J$8,IF(K2185&lt;'User input'!$I$10,'User input'!$J$9,IF(K2185&lt;'User input'!$I$11,'User input'!$J$10,'User input'!$J$11)))*S2185</f>
        <v>293.16000000000003</v>
      </c>
      <c r="U2185" s="26">
        <f>K2185*'User input'!$J$17+'User input'!$J$16</f>
        <v>0.5</v>
      </c>
    </row>
    <row r="2186" spans="1:21" x14ac:dyDescent="0.25">
      <c r="A2186" s="18">
        <v>2244</v>
      </c>
      <c r="B2186" s="10" t="s">
        <v>6023</v>
      </c>
      <c r="C2186" s="10" t="s">
        <v>1719</v>
      </c>
      <c r="D2186" s="10" t="s">
        <v>28</v>
      </c>
      <c r="E2186" s="10" t="s">
        <v>29</v>
      </c>
      <c r="F2186" s="16">
        <v>60</v>
      </c>
      <c r="G2186" s="10" t="s">
        <v>6024</v>
      </c>
      <c r="H2186" s="10" t="s">
        <v>2153</v>
      </c>
      <c r="I2186" s="10" t="s">
        <v>1816</v>
      </c>
      <c r="J2186" s="11">
        <v>44426</v>
      </c>
      <c r="K2186" s="16">
        <v>3</v>
      </c>
      <c r="L2186" s="10" t="s">
        <v>44</v>
      </c>
      <c r="M2186" s="10">
        <f t="shared" si="137"/>
        <v>2021</v>
      </c>
      <c r="N2186" s="10">
        <f t="shared" si="138"/>
        <v>8</v>
      </c>
      <c r="O2186" s="10" t="str">
        <f>VLOOKUP(L2186,'User input'!$D$6:$E$16,2,FALSE)</f>
        <v>Gigastuff</v>
      </c>
      <c r="P2186" s="10">
        <f>VLOOKUP(L2186,'User input'!$D$6:$G$16,3,FALSE)</f>
        <v>1.89</v>
      </c>
      <c r="Q2186" s="10">
        <f>VLOOKUP(L2186,'User input'!$D$6:$G$16,4,FALSE)</f>
        <v>18</v>
      </c>
      <c r="R2186" s="10">
        <f t="shared" si="139"/>
        <v>54</v>
      </c>
      <c r="S2186" s="27">
        <f t="shared" si="136"/>
        <v>102.05999999999999</v>
      </c>
      <c r="T2186" s="27">
        <f>IF(K2186&lt;'User input'!$I$9,'User input'!$J$8,IF(K2186&lt;'User input'!$I$10,'User input'!$J$9,IF(K2186&lt;'User input'!$I$11,'User input'!$J$10,'User input'!$J$11)))*S2186</f>
        <v>0</v>
      </c>
      <c r="U2186" s="27">
        <f>K2186*'User input'!$J$17+'User input'!$J$16</f>
        <v>0.5</v>
      </c>
    </row>
    <row r="2187" spans="1:21" x14ac:dyDescent="0.25">
      <c r="A2187" s="17">
        <v>2245</v>
      </c>
      <c r="B2187" s="6" t="s">
        <v>6025</v>
      </c>
      <c r="C2187" s="6" t="s">
        <v>668</v>
      </c>
      <c r="D2187" s="6" t="s">
        <v>15</v>
      </c>
      <c r="E2187" s="6" t="s">
        <v>16</v>
      </c>
      <c r="F2187" s="15">
        <v>60</v>
      </c>
      <c r="G2187" s="6" t="s">
        <v>6026</v>
      </c>
      <c r="H2187" s="6" t="s">
        <v>3253</v>
      </c>
      <c r="I2187" s="6" t="s">
        <v>32</v>
      </c>
      <c r="J2187" s="7">
        <v>44109</v>
      </c>
      <c r="K2187" s="15">
        <v>78</v>
      </c>
      <c r="L2187" s="6" t="s">
        <v>157</v>
      </c>
      <c r="M2187" s="6">
        <f t="shared" si="137"/>
        <v>2020</v>
      </c>
      <c r="N2187" s="6">
        <f t="shared" si="138"/>
        <v>10</v>
      </c>
      <c r="O2187" s="6" t="str">
        <f>VLOOKUP(L2187,'User input'!$D$6:$E$16,2,FALSE)</f>
        <v>Ultrathing V3</v>
      </c>
      <c r="P2187" s="6">
        <f>VLOOKUP(L2187,'User input'!$D$6:$G$16,3,FALSE)</f>
        <v>3.39</v>
      </c>
      <c r="Q2187" s="6">
        <f>VLOOKUP(L2187,'User input'!$D$6:$G$16,4,FALSE)</f>
        <v>24</v>
      </c>
      <c r="R2187" s="6">
        <f t="shared" si="139"/>
        <v>1872</v>
      </c>
      <c r="S2187" s="26">
        <f t="shared" si="136"/>
        <v>6346.08</v>
      </c>
      <c r="T2187" s="26">
        <f>IF(K2187&lt;'User input'!$I$9,'User input'!$J$8,IF(K2187&lt;'User input'!$I$10,'User input'!$J$9,IF(K2187&lt;'User input'!$I$11,'User input'!$J$10,'User input'!$J$11)))*S2187</f>
        <v>317.30400000000003</v>
      </c>
      <c r="U2187" s="26">
        <f>K2187*'User input'!$J$17+'User input'!$J$16</f>
        <v>0.5</v>
      </c>
    </row>
    <row r="2188" spans="1:21" x14ac:dyDescent="0.25">
      <c r="A2188" s="18">
        <v>2246</v>
      </c>
      <c r="B2188" s="10" t="s">
        <v>6027</v>
      </c>
      <c r="C2188" s="10" t="s">
        <v>1336</v>
      </c>
      <c r="D2188" s="10" t="s">
        <v>28</v>
      </c>
      <c r="E2188" s="10" t="s">
        <v>29</v>
      </c>
      <c r="F2188" s="16">
        <v>60</v>
      </c>
      <c r="G2188" s="10" t="s">
        <v>6028</v>
      </c>
      <c r="H2188" s="10" t="s">
        <v>6029</v>
      </c>
      <c r="I2188" s="10" t="s">
        <v>1194</v>
      </c>
      <c r="J2188" s="11">
        <v>43852</v>
      </c>
      <c r="K2188" s="16">
        <v>13</v>
      </c>
      <c r="L2188" s="10" t="s">
        <v>39</v>
      </c>
      <c r="M2188" s="10">
        <f t="shared" si="137"/>
        <v>2020</v>
      </c>
      <c r="N2188" s="10">
        <f t="shared" si="138"/>
        <v>1</v>
      </c>
      <c r="O2188" s="10" t="str">
        <f>VLOOKUP(L2188,'User input'!$D$6:$E$16,2,FALSE)</f>
        <v>Ultrathing V1</v>
      </c>
      <c r="P2188" s="10">
        <f>VLOOKUP(L2188,'User input'!$D$6:$G$16,3,FALSE)</f>
        <v>1.79</v>
      </c>
      <c r="Q2188" s="10">
        <f>VLOOKUP(L2188,'User input'!$D$6:$G$16,4,FALSE)</f>
        <v>17</v>
      </c>
      <c r="R2188" s="10">
        <f t="shared" si="139"/>
        <v>221</v>
      </c>
      <c r="S2188" s="27">
        <f t="shared" si="136"/>
        <v>395.59000000000003</v>
      </c>
      <c r="T2188" s="27">
        <f>IF(K2188&lt;'User input'!$I$9,'User input'!$J$8,IF(K2188&lt;'User input'!$I$10,'User input'!$J$9,IF(K2188&lt;'User input'!$I$11,'User input'!$J$10,'User input'!$J$11)))*S2188</f>
        <v>0</v>
      </c>
      <c r="U2188" s="27">
        <f>K2188*'User input'!$J$17+'User input'!$J$16</f>
        <v>0.5</v>
      </c>
    </row>
    <row r="2189" spans="1:21" x14ac:dyDescent="0.25">
      <c r="A2189" s="17">
        <v>2247</v>
      </c>
      <c r="B2189" s="6" t="s">
        <v>6030</v>
      </c>
      <c r="C2189" s="6" t="s">
        <v>817</v>
      </c>
      <c r="D2189" s="6" t="s">
        <v>49</v>
      </c>
      <c r="E2189" s="6" t="s">
        <v>16</v>
      </c>
      <c r="F2189" s="15">
        <v>90</v>
      </c>
      <c r="G2189" s="6" t="s">
        <v>6028</v>
      </c>
      <c r="H2189" s="6" t="s">
        <v>385</v>
      </c>
      <c r="I2189" s="6" t="s">
        <v>32</v>
      </c>
      <c r="J2189" s="7">
        <v>43783</v>
      </c>
      <c r="K2189" s="15">
        <v>62</v>
      </c>
      <c r="L2189" s="6" t="s">
        <v>62</v>
      </c>
      <c r="M2189" s="6">
        <f t="shared" si="137"/>
        <v>2019</v>
      </c>
      <c r="N2189" s="6">
        <f t="shared" si="138"/>
        <v>11</v>
      </c>
      <c r="O2189" s="6" t="str">
        <f>VLOOKUP(L2189,'User input'!$D$6:$E$16,2,FALSE)</f>
        <v>Ultrathing V4</v>
      </c>
      <c r="P2189" s="6">
        <f>VLOOKUP(L2189,'User input'!$D$6:$G$16,3,FALSE)</f>
        <v>3.99</v>
      </c>
      <c r="Q2189" s="6">
        <f>VLOOKUP(L2189,'User input'!$D$6:$G$16,4,FALSE)</f>
        <v>24</v>
      </c>
      <c r="R2189" s="6">
        <f t="shared" si="139"/>
        <v>1488</v>
      </c>
      <c r="S2189" s="26">
        <f t="shared" si="136"/>
        <v>5937.12</v>
      </c>
      <c r="T2189" s="26">
        <f>IF(K2189&lt;'User input'!$I$9,'User input'!$J$8,IF(K2189&lt;'User input'!$I$10,'User input'!$J$9,IF(K2189&lt;'User input'!$I$11,'User input'!$J$10,'User input'!$J$11)))*S2189</f>
        <v>296.85599999999999</v>
      </c>
      <c r="U2189" s="26">
        <f>K2189*'User input'!$J$17+'User input'!$J$16</f>
        <v>0.5</v>
      </c>
    </row>
    <row r="2190" spans="1:21" x14ac:dyDescent="0.25">
      <c r="A2190" s="18">
        <v>2248</v>
      </c>
      <c r="B2190" s="10" t="s">
        <v>1010</v>
      </c>
      <c r="C2190" s="10" t="s">
        <v>3163</v>
      </c>
      <c r="D2190" s="10" t="s">
        <v>28</v>
      </c>
      <c r="E2190" s="10" t="s">
        <v>29</v>
      </c>
      <c r="F2190" s="16">
        <v>30</v>
      </c>
      <c r="G2190" s="10" t="s">
        <v>6031</v>
      </c>
      <c r="H2190" s="10" t="s">
        <v>5264</v>
      </c>
      <c r="I2190" s="10" t="s">
        <v>32</v>
      </c>
      <c r="J2190" s="11">
        <v>43805</v>
      </c>
      <c r="K2190" s="16">
        <v>80</v>
      </c>
      <c r="L2190" s="10" t="s">
        <v>157</v>
      </c>
      <c r="M2190" s="10">
        <f t="shared" si="137"/>
        <v>2019</v>
      </c>
      <c r="N2190" s="10">
        <f t="shared" si="138"/>
        <v>12</v>
      </c>
      <c r="O2190" s="10" t="str">
        <f>VLOOKUP(L2190,'User input'!$D$6:$E$16,2,FALSE)</f>
        <v>Ultrathing V3</v>
      </c>
      <c r="P2190" s="10">
        <f>VLOOKUP(L2190,'User input'!$D$6:$G$16,3,FALSE)</f>
        <v>3.39</v>
      </c>
      <c r="Q2190" s="10">
        <f>VLOOKUP(L2190,'User input'!$D$6:$G$16,4,FALSE)</f>
        <v>24</v>
      </c>
      <c r="R2190" s="10">
        <f t="shared" si="139"/>
        <v>1920</v>
      </c>
      <c r="S2190" s="27">
        <f t="shared" si="136"/>
        <v>6508.8</v>
      </c>
      <c r="T2190" s="27">
        <f>IF(K2190&lt;'User input'!$I$9,'User input'!$J$8,IF(K2190&lt;'User input'!$I$10,'User input'!$J$9,IF(K2190&lt;'User input'!$I$11,'User input'!$J$10,'User input'!$J$11)))*S2190</f>
        <v>325.44000000000005</v>
      </c>
      <c r="U2190" s="27">
        <f>K2190*'User input'!$J$17+'User input'!$J$16</f>
        <v>0.5</v>
      </c>
    </row>
    <row r="2191" spans="1:21" x14ac:dyDescent="0.25">
      <c r="A2191" s="17">
        <v>2249</v>
      </c>
      <c r="B2191" s="6" t="s">
        <v>989</v>
      </c>
      <c r="C2191" s="6" t="s">
        <v>3569</v>
      </c>
      <c r="D2191" s="6" t="s">
        <v>28</v>
      </c>
      <c r="E2191" s="6" t="s">
        <v>29</v>
      </c>
      <c r="F2191" s="15">
        <v>60</v>
      </c>
      <c r="G2191" s="6" t="s">
        <v>6032</v>
      </c>
      <c r="H2191" s="6" t="s">
        <v>3031</v>
      </c>
      <c r="I2191" s="6" t="s">
        <v>122</v>
      </c>
      <c r="J2191" s="7">
        <v>43530</v>
      </c>
      <c r="K2191" s="15">
        <v>7</v>
      </c>
      <c r="L2191" s="6" t="s">
        <v>68</v>
      </c>
      <c r="M2191" s="6">
        <f t="shared" si="137"/>
        <v>2019</v>
      </c>
      <c r="N2191" s="6">
        <f t="shared" si="138"/>
        <v>3</v>
      </c>
      <c r="O2191" s="6" t="str">
        <f>VLOOKUP(L2191,'User input'!$D$6:$E$16,2,FALSE)</f>
        <v>Megawidget M</v>
      </c>
      <c r="P2191" s="6">
        <f>VLOOKUP(L2191,'User input'!$D$6:$G$16,3,FALSE)</f>
        <v>1.29</v>
      </c>
      <c r="Q2191" s="6">
        <f>VLOOKUP(L2191,'User input'!$D$6:$G$16,4,FALSE)</f>
        <v>24</v>
      </c>
      <c r="R2191" s="6">
        <f t="shared" si="139"/>
        <v>168</v>
      </c>
      <c r="S2191" s="26">
        <f t="shared" si="136"/>
        <v>216.72</v>
      </c>
      <c r="T2191" s="26">
        <f>IF(K2191&lt;'User input'!$I$9,'User input'!$J$8,IF(K2191&lt;'User input'!$I$10,'User input'!$J$9,IF(K2191&lt;'User input'!$I$11,'User input'!$J$10,'User input'!$J$11)))*S2191</f>
        <v>0</v>
      </c>
      <c r="U2191" s="26">
        <f>K2191*'User input'!$J$17+'User input'!$J$16</f>
        <v>0.5</v>
      </c>
    </row>
    <row r="2192" spans="1:21" x14ac:dyDescent="0.25">
      <c r="A2192" s="18">
        <v>2250</v>
      </c>
      <c r="B2192" s="10" t="s">
        <v>6033</v>
      </c>
      <c r="C2192" s="10" t="s">
        <v>6034</v>
      </c>
      <c r="D2192" s="10" t="s">
        <v>15</v>
      </c>
      <c r="E2192" s="10" t="s">
        <v>16</v>
      </c>
      <c r="F2192" s="16">
        <v>90</v>
      </c>
      <c r="G2192" s="10" t="s">
        <v>6035</v>
      </c>
      <c r="H2192" s="10" t="s">
        <v>3374</v>
      </c>
      <c r="I2192" s="10" t="s">
        <v>32</v>
      </c>
      <c r="J2192" s="11">
        <v>43714</v>
      </c>
      <c r="K2192" s="16">
        <v>2</v>
      </c>
      <c r="L2192" s="10" t="s">
        <v>157</v>
      </c>
      <c r="M2192" s="10">
        <f t="shared" si="137"/>
        <v>2019</v>
      </c>
      <c r="N2192" s="10">
        <f t="shared" si="138"/>
        <v>9</v>
      </c>
      <c r="O2192" s="10" t="str">
        <f>VLOOKUP(L2192,'User input'!$D$6:$E$16,2,FALSE)</f>
        <v>Ultrathing V3</v>
      </c>
      <c r="P2192" s="10">
        <f>VLOOKUP(L2192,'User input'!$D$6:$G$16,3,FALSE)</f>
        <v>3.39</v>
      </c>
      <c r="Q2192" s="10">
        <f>VLOOKUP(L2192,'User input'!$D$6:$G$16,4,FALSE)</f>
        <v>24</v>
      </c>
      <c r="R2192" s="10">
        <f t="shared" si="139"/>
        <v>48</v>
      </c>
      <c r="S2192" s="27">
        <f t="shared" si="136"/>
        <v>162.72</v>
      </c>
      <c r="T2192" s="27">
        <f>IF(K2192&lt;'User input'!$I$9,'User input'!$J$8,IF(K2192&lt;'User input'!$I$10,'User input'!$J$9,IF(K2192&lt;'User input'!$I$11,'User input'!$J$10,'User input'!$J$11)))*S2192</f>
        <v>0</v>
      </c>
      <c r="U2192" s="27">
        <f>K2192*'User input'!$J$17+'User input'!$J$16</f>
        <v>0.5</v>
      </c>
    </row>
    <row r="2193" spans="1:21" x14ac:dyDescent="0.25">
      <c r="A2193" s="17">
        <v>2251</v>
      </c>
      <c r="B2193" s="6" t="s">
        <v>6036</v>
      </c>
      <c r="C2193" s="6" t="s">
        <v>868</v>
      </c>
      <c r="D2193" s="6" t="s">
        <v>115</v>
      </c>
      <c r="E2193" s="6" t="s">
        <v>29</v>
      </c>
      <c r="F2193" s="15">
        <v>90</v>
      </c>
      <c r="G2193" s="6" t="s">
        <v>6037</v>
      </c>
      <c r="H2193" s="6" t="s">
        <v>6038</v>
      </c>
      <c r="I2193" s="6" t="s">
        <v>32</v>
      </c>
      <c r="J2193" s="7">
        <v>44086</v>
      </c>
      <c r="K2193" s="15">
        <v>76</v>
      </c>
      <c r="L2193" s="6" t="s">
        <v>68</v>
      </c>
      <c r="M2193" s="6">
        <f t="shared" si="137"/>
        <v>2020</v>
      </c>
      <c r="N2193" s="6">
        <f t="shared" si="138"/>
        <v>9</v>
      </c>
      <c r="O2193" s="6" t="str">
        <f>VLOOKUP(L2193,'User input'!$D$6:$E$16,2,FALSE)</f>
        <v>Megawidget M</v>
      </c>
      <c r="P2193" s="6">
        <f>VLOOKUP(L2193,'User input'!$D$6:$G$16,3,FALSE)</f>
        <v>1.29</v>
      </c>
      <c r="Q2193" s="6">
        <f>VLOOKUP(L2193,'User input'!$D$6:$G$16,4,FALSE)</f>
        <v>24</v>
      </c>
      <c r="R2193" s="6">
        <f t="shared" si="139"/>
        <v>1824</v>
      </c>
      <c r="S2193" s="26">
        <f t="shared" si="136"/>
        <v>2352.96</v>
      </c>
      <c r="T2193" s="26">
        <f>IF(K2193&lt;'User input'!$I$9,'User input'!$J$8,IF(K2193&lt;'User input'!$I$10,'User input'!$J$9,IF(K2193&lt;'User input'!$I$11,'User input'!$J$10,'User input'!$J$11)))*S2193</f>
        <v>117.64800000000001</v>
      </c>
      <c r="U2193" s="26">
        <f>K2193*'User input'!$J$17+'User input'!$J$16</f>
        <v>0.5</v>
      </c>
    </row>
    <row r="2194" spans="1:21" x14ac:dyDescent="0.25">
      <c r="A2194" s="18">
        <v>2252</v>
      </c>
      <c r="B2194" s="10" t="s">
        <v>3687</v>
      </c>
      <c r="C2194" s="10" t="s">
        <v>836</v>
      </c>
      <c r="D2194" s="10" t="s">
        <v>28</v>
      </c>
      <c r="E2194" s="10" t="s">
        <v>29</v>
      </c>
      <c r="F2194" s="16">
        <v>60</v>
      </c>
      <c r="G2194" s="10" t="s">
        <v>6039</v>
      </c>
      <c r="H2194" s="10" t="s">
        <v>5188</v>
      </c>
      <c r="I2194" s="10" t="s">
        <v>38</v>
      </c>
      <c r="J2194" s="11">
        <v>44273</v>
      </c>
      <c r="K2194" s="16">
        <v>18</v>
      </c>
      <c r="L2194" s="10" t="s">
        <v>33</v>
      </c>
      <c r="M2194" s="10">
        <f t="shared" si="137"/>
        <v>2021</v>
      </c>
      <c r="N2194" s="10">
        <f t="shared" si="138"/>
        <v>3</v>
      </c>
      <c r="O2194" s="10" t="str">
        <f>VLOOKUP(L2194,'User input'!$D$6:$E$16,2,FALSE)</f>
        <v>Megawidget L</v>
      </c>
      <c r="P2194" s="10">
        <f>VLOOKUP(L2194,'User input'!$D$6:$G$16,3,FALSE)</f>
        <v>1.79</v>
      </c>
      <c r="Q2194" s="10">
        <f>VLOOKUP(L2194,'User input'!$D$6:$G$16,4,FALSE)</f>
        <v>24</v>
      </c>
      <c r="R2194" s="10">
        <f t="shared" si="139"/>
        <v>432</v>
      </c>
      <c r="S2194" s="27">
        <f t="shared" si="136"/>
        <v>773.28</v>
      </c>
      <c r="T2194" s="27">
        <f>IF(K2194&lt;'User input'!$I$9,'User input'!$J$8,IF(K2194&lt;'User input'!$I$10,'User input'!$J$9,IF(K2194&lt;'User input'!$I$11,'User input'!$J$10,'User input'!$J$11)))*S2194</f>
        <v>0</v>
      </c>
      <c r="U2194" s="27">
        <f>K2194*'User input'!$J$17+'User input'!$J$16</f>
        <v>0.5</v>
      </c>
    </row>
    <row r="2195" spans="1:21" x14ac:dyDescent="0.25">
      <c r="A2195" s="17">
        <v>2253</v>
      </c>
      <c r="B2195" s="6" t="s">
        <v>3576</v>
      </c>
      <c r="C2195" s="6" t="s">
        <v>2873</v>
      </c>
      <c r="D2195" s="6" t="s">
        <v>28</v>
      </c>
      <c r="E2195" s="6" t="s">
        <v>29</v>
      </c>
      <c r="F2195" s="15">
        <v>60</v>
      </c>
      <c r="G2195" s="6" t="s">
        <v>6040</v>
      </c>
      <c r="H2195" s="6" t="s">
        <v>3253</v>
      </c>
      <c r="I2195" s="6" t="s">
        <v>32</v>
      </c>
      <c r="J2195" s="7">
        <v>44366</v>
      </c>
      <c r="K2195" s="15">
        <v>70</v>
      </c>
      <c r="L2195" s="6" t="s">
        <v>62</v>
      </c>
      <c r="M2195" s="6">
        <f t="shared" si="137"/>
        <v>2021</v>
      </c>
      <c r="N2195" s="6">
        <f t="shared" si="138"/>
        <v>6</v>
      </c>
      <c r="O2195" s="6" t="str">
        <f>VLOOKUP(L2195,'User input'!$D$6:$E$16,2,FALSE)</f>
        <v>Ultrathing V4</v>
      </c>
      <c r="P2195" s="6">
        <f>VLOOKUP(L2195,'User input'!$D$6:$G$16,3,FALSE)</f>
        <v>3.99</v>
      </c>
      <c r="Q2195" s="6">
        <f>VLOOKUP(L2195,'User input'!$D$6:$G$16,4,FALSE)</f>
        <v>24</v>
      </c>
      <c r="R2195" s="6">
        <f t="shared" si="139"/>
        <v>1680</v>
      </c>
      <c r="S2195" s="26">
        <f t="shared" si="136"/>
        <v>6703.2000000000007</v>
      </c>
      <c r="T2195" s="26">
        <f>IF(K2195&lt;'User input'!$I$9,'User input'!$J$8,IF(K2195&lt;'User input'!$I$10,'User input'!$J$9,IF(K2195&lt;'User input'!$I$11,'User input'!$J$10,'User input'!$J$11)))*S2195</f>
        <v>335.16000000000008</v>
      </c>
      <c r="U2195" s="26">
        <f>K2195*'User input'!$J$17+'User input'!$J$16</f>
        <v>0.5</v>
      </c>
    </row>
    <row r="2196" spans="1:21" x14ac:dyDescent="0.25">
      <c r="A2196" s="18">
        <v>2254</v>
      </c>
      <c r="B2196" s="10" t="s">
        <v>230</v>
      </c>
      <c r="C2196" s="10" t="s">
        <v>6041</v>
      </c>
      <c r="D2196" s="10" t="s">
        <v>28</v>
      </c>
      <c r="E2196" s="10" t="s">
        <v>29</v>
      </c>
      <c r="F2196" s="16">
        <v>60</v>
      </c>
      <c r="G2196" s="10" t="s">
        <v>6042</v>
      </c>
      <c r="H2196" s="10" t="s">
        <v>1587</v>
      </c>
      <c r="I2196" s="10" t="s">
        <v>176</v>
      </c>
      <c r="J2196" s="11">
        <v>43994</v>
      </c>
      <c r="K2196" s="16">
        <v>19</v>
      </c>
      <c r="L2196" s="10" t="s">
        <v>157</v>
      </c>
      <c r="M2196" s="10">
        <f t="shared" si="137"/>
        <v>2020</v>
      </c>
      <c r="N2196" s="10">
        <f t="shared" si="138"/>
        <v>6</v>
      </c>
      <c r="O2196" s="10" t="str">
        <f>VLOOKUP(L2196,'User input'!$D$6:$E$16,2,FALSE)</f>
        <v>Ultrathing V3</v>
      </c>
      <c r="P2196" s="10">
        <f>VLOOKUP(L2196,'User input'!$D$6:$G$16,3,FALSE)</f>
        <v>3.39</v>
      </c>
      <c r="Q2196" s="10">
        <f>VLOOKUP(L2196,'User input'!$D$6:$G$16,4,FALSE)</f>
        <v>24</v>
      </c>
      <c r="R2196" s="10">
        <f t="shared" si="139"/>
        <v>456</v>
      </c>
      <c r="S2196" s="27">
        <f t="shared" si="136"/>
        <v>1545.8400000000001</v>
      </c>
      <c r="T2196" s="27">
        <f>IF(K2196&lt;'User input'!$I$9,'User input'!$J$8,IF(K2196&lt;'User input'!$I$10,'User input'!$J$9,IF(K2196&lt;'User input'!$I$11,'User input'!$J$10,'User input'!$J$11)))*S2196</f>
        <v>0</v>
      </c>
      <c r="U2196" s="27">
        <f>K2196*'User input'!$J$17+'User input'!$J$16</f>
        <v>0.5</v>
      </c>
    </row>
    <row r="2197" spans="1:21" x14ac:dyDescent="0.25">
      <c r="A2197" s="17">
        <v>2255</v>
      </c>
      <c r="B2197" s="6" t="s">
        <v>6043</v>
      </c>
      <c r="C2197" s="6" t="s">
        <v>6044</v>
      </c>
      <c r="D2197" s="6" t="s">
        <v>15</v>
      </c>
      <c r="E2197" s="6" t="s">
        <v>16</v>
      </c>
      <c r="F2197" s="15">
        <v>30</v>
      </c>
      <c r="G2197" s="6" t="s">
        <v>6045</v>
      </c>
      <c r="H2197" s="6" t="s">
        <v>3857</v>
      </c>
      <c r="I2197" s="6" t="s">
        <v>122</v>
      </c>
      <c r="J2197" s="7">
        <v>43591</v>
      </c>
      <c r="K2197" s="15">
        <v>77</v>
      </c>
      <c r="L2197" s="6" t="s">
        <v>39</v>
      </c>
      <c r="M2197" s="6">
        <f t="shared" si="137"/>
        <v>2019</v>
      </c>
      <c r="N2197" s="6">
        <f t="shared" si="138"/>
        <v>5</v>
      </c>
      <c r="O2197" s="6" t="str">
        <f>VLOOKUP(L2197,'User input'!$D$6:$E$16,2,FALSE)</f>
        <v>Ultrathing V1</v>
      </c>
      <c r="P2197" s="6">
        <f>VLOOKUP(L2197,'User input'!$D$6:$G$16,3,FALSE)</f>
        <v>1.79</v>
      </c>
      <c r="Q2197" s="6">
        <f>VLOOKUP(L2197,'User input'!$D$6:$G$16,4,FALSE)</f>
        <v>17</v>
      </c>
      <c r="R2197" s="6">
        <f t="shared" si="139"/>
        <v>1309</v>
      </c>
      <c r="S2197" s="26">
        <f t="shared" si="136"/>
        <v>2343.11</v>
      </c>
      <c r="T2197" s="26">
        <f>IF(K2197&lt;'User input'!$I$9,'User input'!$J$8,IF(K2197&lt;'User input'!$I$10,'User input'!$J$9,IF(K2197&lt;'User input'!$I$11,'User input'!$J$10,'User input'!$J$11)))*S2197</f>
        <v>117.15550000000002</v>
      </c>
      <c r="U2197" s="26">
        <f>K2197*'User input'!$J$17+'User input'!$J$16</f>
        <v>0.5</v>
      </c>
    </row>
    <row r="2198" spans="1:21" x14ac:dyDescent="0.25">
      <c r="A2198" s="18">
        <v>2256</v>
      </c>
      <c r="B2198" s="10" t="s">
        <v>6046</v>
      </c>
      <c r="C2198" s="10" t="s">
        <v>601</v>
      </c>
      <c r="D2198" s="10" t="s">
        <v>49</v>
      </c>
      <c r="E2198" s="10" t="s">
        <v>16</v>
      </c>
      <c r="F2198" s="16">
        <v>30</v>
      </c>
      <c r="G2198" s="10" t="s">
        <v>6047</v>
      </c>
      <c r="H2198" s="10" t="s">
        <v>6048</v>
      </c>
      <c r="I2198" s="10" t="s">
        <v>291</v>
      </c>
      <c r="J2198" s="11">
        <v>43549</v>
      </c>
      <c r="K2198" s="16">
        <v>45</v>
      </c>
      <c r="L2198" s="10" t="s">
        <v>33</v>
      </c>
      <c r="M2198" s="10">
        <f t="shared" si="137"/>
        <v>2019</v>
      </c>
      <c r="N2198" s="10">
        <f t="shared" si="138"/>
        <v>3</v>
      </c>
      <c r="O2198" s="10" t="str">
        <f>VLOOKUP(L2198,'User input'!$D$6:$E$16,2,FALSE)</f>
        <v>Megawidget L</v>
      </c>
      <c r="P2198" s="10">
        <f>VLOOKUP(L2198,'User input'!$D$6:$G$16,3,FALSE)</f>
        <v>1.79</v>
      </c>
      <c r="Q2198" s="10">
        <f>VLOOKUP(L2198,'User input'!$D$6:$G$16,4,FALSE)</f>
        <v>24</v>
      </c>
      <c r="R2198" s="10">
        <f t="shared" si="139"/>
        <v>1080</v>
      </c>
      <c r="S2198" s="27">
        <f t="shared" si="136"/>
        <v>1933.2</v>
      </c>
      <c r="T2198" s="27">
        <f>IF(K2198&lt;'User input'!$I$9,'User input'!$J$8,IF(K2198&lt;'User input'!$I$10,'User input'!$J$9,IF(K2198&lt;'User input'!$I$11,'User input'!$J$10,'User input'!$J$11)))*S2198</f>
        <v>57.996000000000002</v>
      </c>
      <c r="U2198" s="27">
        <f>K2198*'User input'!$J$17+'User input'!$J$16</f>
        <v>0.5</v>
      </c>
    </row>
    <row r="2199" spans="1:21" x14ac:dyDescent="0.25">
      <c r="A2199" s="17">
        <v>2257</v>
      </c>
      <c r="B2199" s="6" t="s">
        <v>6049</v>
      </c>
      <c r="C2199" s="6" t="s">
        <v>4428</v>
      </c>
      <c r="D2199" s="6" t="s">
        <v>15</v>
      </c>
      <c r="E2199" s="6" t="s">
        <v>16</v>
      </c>
      <c r="F2199" s="15">
        <v>60</v>
      </c>
      <c r="G2199" s="6" t="s">
        <v>6050</v>
      </c>
      <c r="H2199" s="6" t="s">
        <v>2854</v>
      </c>
      <c r="I2199" s="6" t="s">
        <v>185</v>
      </c>
      <c r="J2199" s="7">
        <v>44384</v>
      </c>
      <c r="K2199" s="15">
        <v>76</v>
      </c>
      <c r="L2199" s="6" t="s">
        <v>99</v>
      </c>
      <c r="M2199" s="6">
        <f t="shared" si="137"/>
        <v>2021</v>
      </c>
      <c r="N2199" s="6">
        <f t="shared" si="138"/>
        <v>7</v>
      </c>
      <c r="O2199" s="6" t="str">
        <f>VLOOKUP(L2199,'User input'!$D$6:$E$16,2,FALSE)</f>
        <v>Superwossname</v>
      </c>
      <c r="P2199" s="6">
        <f>VLOOKUP(L2199,'User input'!$D$6:$G$16,3,FALSE)</f>
        <v>3.49</v>
      </c>
      <c r="Q2199" s="6">
        <f>VLOOKUP(L2199,'User input'!$D$6:$G$16,4,FALSE)</f>
        <v>20</v>
      </c>
      <c r="R2199" s="6">
        <f t="shared" si="139"/>
        <v>1520</v>
      </c>
      <c r="S2199" s="26">
        <f t="shared" si="136"/>
        <v>5304.8</v>
      </c>
      <c r="T2199" s="26">
        <f>IF(K2199&lt;'User input'!$I$9,'User input'!$J$8,IF(K2199&lt;'User input'!$I$10,'User input'!$J$9,IF(K2199&lt;'User input'!$I$11,'User input'!$J$10,'User input'!$J$11)))*S2199</f>
        <v>265.24</v>
      </c>
      <c r="U2199" s="26">
        <f>K2199*'User input'!$J$17+'User input'!$J$16</f>
        <v>0.5</v>
      </c>
    </row>
    <row r="2200" spans="1:21" x14ac:dyDescent="0.25">
      <c r="A2200" s="18">
        <v>2258</v>
      </c>
      <c r="B2200" s="10" t="s">
        <v>6051</v>
      </c>
      <c r="C2200" s="10" t="s">
        <v>6052</v>
      </c>
      <c r="D2200" s="10" t="s">
        <v>28</v>
      </c>
      <c r="E2200" s="10" t="s">
        <v>29</v>
      </c>
      <c r="F2200" s="16">
        <v>90</v>
      </c>
      <c r="G2200" s="10" t="s">
        <v>6053</v>
      </c>
      <c r="H2200" s="10" t="s">
        <v>222</v>
      </c>
      <c r="I2200" s="10" t="s">
        <v>122</v>
      </c>
      <c r="J2200" s="11">
        <v>44281</v>
      </c>
      <c r="K2200" s="16">
        <v>81</v>
      </c>
      <c r="L2200" s="10" t="s">
        <v>33</v>
      </c>
      <c r="M2200" s="10">
        <f t="shared" si="137"/>
        <v>2021</v>
      </c>
      <c r="N2200" s="10">
        <f t="shared" si="138"/>
        <v>3</v>
      </c>
      <c r="O2200" s="10" t="str">
        <f>VLOOKUP(L2200,'User input'!$D$6:$E$16,2,FALSE)</f>
        <v>Megawidget L</v>
      </c>
      <c r="P2200" s="10">
        <f>VLOOKUP(L2200,'User input'!$D$6:$G$16,3,FALSE)</f>
        <v>1.79</v>
      </c>
      <c r="Q2200" s="10">
        <f>VLOOKUP(L2200,'User input'!$D$6:$G$16,4,FALSE)</f>
        <v>24</v>
      </c>
      <c r="R2200" s="10">
        <f t="shared" si="139"/>
        <v>1944</v>
      </c>
      <c r="S2200" s="27">
        <f t="shared" si="136"/>
        <v>3479.76</v>
      </c>
      <c r="T2200" s="27">
        <f>IF(K2200&lt;'User input'!$I$9,'User input'!$J$8,IF(K2200&lt;'User input'!$I$10,'User input'!$J$9,IF(K2200&lt;'User input'!$I$11,'User input'!$J$10,'User input'!$J$11)))*S2200</f>
        <v>173.98800000000003</v>
      </c>
      <c r="U2200" s="27">
        <f>K2200*'User input'!$J$17+'User input'!$J$16</f>
        <v>0.5</v>
      </c>
    </row>
    <row r="2201" spans="1:21" x14ac:dyDescent="0.25">
      <c r="A2201" s="17">
        <v>2259</v>
      </c>
      <c r="B2201" s="6" t="s">
        <v>6054</v>
      </c>
      <c r="C2201" s="6" t="s">
        <v>6055</v>
      </c>
      <c r="D2201" s="6" t="s">
        <v>28</v>
      </c>
      <c r="E2201" s="6" t="s">
        <v>29</v>
      </c>
      <c r="F2201" s="15">
        <v>90</v>
      </c>
      <c r="G2201" s="6" t="s">
        <v>6056</v>
      </c>
      <c r="H2201" s="6" t="s">
        <v>1106</v>
      </c>
      <c r="I2201" s="6" t="s">
        <v>32</v>
      </c>
      <c r="J2201" s="7">
        <v>44167</v>
      </c>
      <c r="K2201" s="15">
        <v>47</v>
      </c>
      <c r="L2201" s="6" t="s">
        <v>20</v>
      </c>
      <c r="M2201" s="6">
        <f t="shared" si="137"/>
        <v>2020</v>
      </c>
      <c r="N2201" s="6">
        <f t="shared" si="138"/>
        <v>12</v>
      </c>
      <c r="O2201" s="6" t="str">
        <f>VLOOKUP(L2201,'User input'!$D$6:$E$16,2,FALSE)</f>
        <v>Hyperwotsit</v>
      </c>
      <c r="P2201" s="6">
        <f>VLOOKUP(L2201,'User input'!$D$6:$G$16,3,FALSE)</f>
        <v>2.0099999999999998</v>
      </c>
      <c r="Q2201" s="6">
        <f>VLOOKUP(L2201,'User input'!$D$6:$G$16,4,FALSE)</f>
        <v>20</v>
      </c>
      <c r="R2201" s="6">
        <f t="shared" si="139"/>
        <v>940</v>
      </c>
      <c r="S2201" s="26">
        <f t="shared" si="136"/>
        <v>1889.3999999999999</v>
      </c>
      <c r="T2201" s="26">
        <f>IF(K2201&lt;'User input'!$I$9,'User input'!$J$8,IF(K2201&lt;'User input'!$I$10,'User input'!$J$9,IF(K2201&lt;'User input'!$I$11,'User input'!$J$10,'User input'!$J$11)))*S2201</f>
        <v>56.681999999999995</v>
      </c>
      <c r="U2201" s="26">
        <f>K2201*'User input'!$J$17+'User input'!$J$16</f>
        <v>0.5</v>
      </c>
    </row>
    <row r="2202" spans="1:21" x14ac:dyDescent="0.25">
      <c r="A2202" s="18">
        <v>2260</v>
      </c>
      <c r="B2202" s="10" t="s">
        <v>4574</v>
      </c>
      <c r="C2202" s="10" t="s">
        <v>6057</v>
      </c>
      <c r="D2202" s="10" t="s">
        <v>49</v>
      </c>
      <c r="E2202" s="10" t="s">
        <v>16</v>
      </c>
      <c r="F2202" s="16">
        <v>90</v>
      </c>
      <c r="G2202" s="10" t="s">
        <v>6058</v>
      </c>
      <c r="H2202" s="10" t="s">
        <v>6059</v>
      </c>
      <c r="I2202" s="10" t="s">
        <v>32</v>
      </c>
      <c r="J2202" s="11">
        <v>43829</v>
      </c>
      <c r="K2202" s="16">
        <v>33</v>
      </c>
      <c r="L2202" s="10" t="s">
        <v>44</v>
      </c>
      <c r="M2202" s="10">
        <f t="shared" si="137"/>
        <v>2019</v>
      </c>
      <c r="N2202" s="10">
        <f t="shared" si="138"/>
        <v>12</v>
      </c>
      <c r="O2202" s="10" t="str">
        <f>VLOOKUP(L2202,'User input'!$D$6:$E$16,2,FALSE)</f>
        <v>Gigastuff</v>
      </c>
      <c r="P2202" s="10">
        <f>VLOOKUP(L2202,'User input'!$D$6:$G$16,3,FALSE)</f>
        <v>1.89</v>
      </c>
      <c r="Q2202" s="10">
        <f>VLOOKUP(L2202,'User input'!$D$6:$G$16,4,FALSE)</f>
        <v>18</v>
      </c>
      <c r="R2202" s="10">
        <f t="shared" si="139"/>
        <v>594</v>
      </c>
      <c r="S2202" s="27">
        <f t="shared" si="136"/>
        <v>1122.6599999999999</v>
      </c>
      <c r="T2202" s="27">
        <f>IF(K2202&lt;'User input'!$I$9,'User input'!$J$8,IF(K2202&lt;'User input'!$I$10,'User input'!$J$9,IF(K2202&lt;'User input'!$I$11,'User input'!$J$10,'User input'!$J$11)))*S2202</f>
        <v>33.679799999999993</v>
      </c>
      <c r="U2202" s="27">
        <f>K2202*'User input'!$J$17+'User input'!$J$16</f>
        <v>0.5</v>
      </c>
    </row>
    <row r="2203" spans="1:21" x14ac:dyDescent="0.25">
      <c r="A2203" s="17">
        <v>2261</v>
      </c>
      <c r="B2203" s="6" t="s">
        <v>6060</v>
      </c>
      <c r="C2203" s="6" t="s">
        <v>6061</v>
      </c>
      <c r="D2203" s="6" t="s">
        <v>49</v>
      </c>
      <c r="E2203" s="6" t="s">
        <v>16</v>
      </c>
      <c r="F2203" s="15">
        <v>30</v>
      </c>
      <c r="G2203" s="6" t="s">
        <v>6062</v>
      </c>
      <c r="H2203" s="6" t="s">
        <v>366</v>
      </c>
      <c r="I2203" s="6" t="s">
        <v>32</v>
      </c>
      <c r="J2203" s="7">
        <v>44025</v>
      </c>
      <c r="K2203" s="15">
        <v>3</v>
      </c>
      <c r="L2203" s="6" t="s">
        <v>78</v>
      </c>
      <c r="M2203" s="6">
        <f t="shared" si="137"/>
        <v>2020</v>
      </c>
      <c r="N2203" s="6">
        <f t="shared" si="138"/>
        <v>7</v>
      </c>
      <c r="O2203" s="6" t="str">
        <f>VLOOKUP(L2203,'User input'!$D$6:$E$16,2,FALSE)</f>
        <v>Ultrathing V2</v>
      </c>
      <c r="P2203" s="6">
        <f>VLOOKUP(L2203,'User input'!$D$6:$G$16,3,FALSE)</f>
        <v>2.95</v>
      </c>
      <c r="Q2203" s="6">
        <f>VLOOKUP(L2203,'User input'!$D$6:$G$16,4,FALSE)</f>
        <v>20</v>
      </c>
      <c r="R2203" s="6">
        <f t="shared" si="139"/>
        <v>60</v>
      </c>
      <c r="S2203" s="26">
        <f t="shared" si="136"/>
        <v>177</v>
      </c>
      <c r="T2203" s="26">
        <f>IF(K2203&lt;'User input'!$I$9,'User input'!$J$8,IF(K2203&lt;'User input'!$I$10,'User input'!$J$9,IF(K2203&lt;'User input'!$I$11,'User input'!$J$10,'User input'!$J$11)))*S2203</f>
        <v>0</v>
      </c>
      <c r="U2203" s="26">
        <f>K2203*'User input'!$J$17+'User input'!$J$16</f>
        <v>0.5</v>
      </c>
    </row>
    <row r="2204" spans="1:21" x14ac:dyDescent="0.25">
      <c r="A2204" s="18">
        <v>2262</v>
      </c>
      <c r="B2204" s="10" t="s">
        <v>6063</v>
      </c>
      <c r="C2204" s="10" t="s">
        <v>6064</v>
      </c>
      <c r="D2204" s="10" t="s">
        <v>49</v>
      </c>
      <c r="E2204" s="10" t="s">
        <v>16</v>
      </c>
      <c r="F2204" s="16">
        <v>30</v>
      </c>
      <c r="G2204" s="10" t="s">
        <v>6065</v>
      </c>
      <c r="H2204" s="10" t="s">
        <v>6066</v>
      </c>
      <c r="I2204" s="10" t="s">
        <v>122</v>
      </c>
      <c r="J2204" s="11">
        <v>43777</v>
      </c>
      <c r="K2204" s="16">
        <v>46</v>
      </c>
      <c r="L2204" s="10" t="s">
        <v>39</v>
      </c>
      <c r="M2204" s="10">
        <f t="shared" si="137"/>
        <v>2019</v>
      </c>
      <c r="N2204" s="10">
        <f t="shared" si="138"/>
        <v>11</v>
      </c>
      <c r="O2204" s="10" t="str">
        <f>VLOOKUP(L2204,'User input'!$D$6:$E$16,2,FALSE)</f>
        <v>Ultrathing V1</v>
      </c>
      <c r="P2204" s="10">
        <f>VLOOKUP(L2204,'User input'!$D$6:$G$16,3,FALSE)</f>
        <v>1.79</v>
      </c>
      <c r="Q2204" s="10">
        <f>VLOOKUP(L2204,'User input'!$D$6:$G$16,4,FALSE)</f>
        <v>17</v>
      </c>
      <c r="R2204" s="10">
        <f t="shared" si="139"/>
        <v>782</v>
      </c>
      <c r="S2204" s="27">
        <f t="shared" si="136"/>
        <v>1399.78</v>
      </c>
      <c r="T2204" s="27">
        <f>IF(K2204&lt;'User input'!$I$9,'User input'!$J$8,IF(K2204&lt;'User input'!$I$10,'User input'!$J$9,IF(K2204&lt;'User input'!$I$11,'User input'!$J$10,'User input'!$J$11)))*S2204</f>
        <v>41.993400000000001</v>
      </c>
      <c r="U2204" s="27">
        <f>K2204*'User input'!$J$17+'User input'!$J$16</f>
        <v>0.5</v>
      </c>
    </row>
    <row r="2205" spans="1:21" x14ac:dyDescent="0.25">
      <c r="A2205" s="17">
        <v>2263</v>
      </c>
      <c r="B2205" s="6" t="s">
        <v>6067</v>
      </c>
      <c r="C2205" s="6" t="s">
        <v>6068</v>
      </c>
      <c r="D2205" s="6" t="s">
        <v>28</v>
      </c>
      <c r="E2205" s="6" t="s">
        <v>29</v>
      </c>
      <c r="F2205" s="15">
        <v>60</v>
      </c>
      <c r="G2205" s="6" t="s">
        <v>6069</v>
      </c>
      <c r="H2205" s="6" t="s">
        <v>3412</v>
      </c>
      <c r="I2205" s="6" t="s">
        <v>32</v>
      </c>
      <c r="J2205" s="7">
        <v>44238</v>
      </c>
      <c r="K2205" s="15">
        <v>62</v>
      </c>
      <c r="L2205" s="6" t="s">
        <v>39</v>
      </c>
      <c r="M2205" s="6">
        <f t="shared" si="137"/>
        <v>2021</v>
      </c>
      <c r="N2205" s="6">
        <f t="shared" si="138"/>
        <v>2</v>
      </c>
      <c r="O2205" s="6" t="str">
        <f>VLOOKUP(L2205,'User input'!$D$6:$E$16,2,FALSE)</f>
        <v>Ultrathing V1</v>
      </c>
      <c r="P2205" s="6">
        <f>VLOOKUP(L2205,'User input'!$D$6:$G$16,3,FALSE)</f>
        <v>1.79</v>
      </c>
      <c r="Q2205" s="6">
        <f>VLOOKUP(L2205,'User input'!$D$6:$G$16,4,FALSE)</f>
        <v>17</v>
      </c>
      <c r="R2205" s="6">
        <f t="shared" si="139"/>
        <v>1054</v>
      </c>
      <c r="S2205" s="26">
        <f t="shared" si="136"/>
        <v>1886.66</v>
      </c>
      <c r="T2205" s="26">
        <f>IF(K2205&lt;'User input'!$I$9,'User input'!$J$8,IF(K2205&lt;'User input'!$I$10,'User input'!$J$9,IF(K2205&lt;'User input'!$I$11,'User input'!$J$10,'User input'!$J$11)))*S2205</f>
        <v>94.333000000000013</v>
      </c>
      <c r="U2205" s="26">
        <f>K2205*'User input'!$J$17+'User input'!$J$16</f>
        <v>0.5</v>
      </c>
    </row>
    <row r="2206" spans="1:21" x14ac:dyDescent="0.25">
      <c r="A2206" s="18">
        <v>2264</v>
      </c>
      <c r="B2206" s="10" t="s">
        <v>6070</v>
      </c>
      <c r="C2206" s="10" t="s">
        <v>5195</v>
      </c>
      <c r="D2206" s="10" t="s">
        <v>15</v>
      </c>
      <c r="E2206" s="10" t="s">
        <v>16</v>
      </c>
      <c r="F2206" s="16">
        <v>30</v>
      </c>
      <c r="G2206" s="10" t="s">
        <v>10392</v>
      </c>
      <c r="H2206" s="10" t="s">
        <v>3124</v>
      </c>
      <c r="I2206" s="10" t="s">
        <v>291</v>
      </c>
      <c r="J2206" s="11">
        <v>43698</v>
      </c>
      <c r="K2206" s="16">
        <v>64</v>
      </c>
      <c r="L2206" s="10" t="s">
        <v>52</v>
      </c>
      <c r="M2206" s="10">
        <f t="shared" si="137"/>
        <v>2019</v>
      </c>
      <c r="N2206" s="10">
        <f t="shared" si="138"/>
        <v>8</v>
      </c>
      <c r="O2206" s="10" t="str">
        <f>VLOOKUP(L2206,'User input'!$D$6:$E$16,2,FALSE)</f>
        <v>Megawidget S</v>
      </c>
      <c r="P2206" s="10">
        <f>VLOOKUP(L2206,'User input'!$D$6:$G$16,3,FALSE)</f>
        <v>0.69</v>
      </c>
      <c r="Q2206" s="10">
        <f>VLOOKUP(L2206,'User input'!$D$6:$G$16,4,FALSE)</f>
        <v>24</v>
      </c>
      <c r="R2206" s="10">
        <f t="shared" si="139"/>
        <v>1536</v>
      </c>
      <c r="S2206" s="27">
        <f t="shared" si="136"/>
        <v>1059.8399999999999</v>
      </c>
      <c r="T2206" s="27">
        <f>IF(K2206&lt;'User input'!$I$9,'User input'!$J$8,IF(K2206&lt;'User input'!$I$10,'User input'!$J$9,IF(K2206&lt;'User input'!$I$11,'User input'!$J$10,'User input'!$J$11)))*S2206</f>
        <v>52.991999999999997</v>
      </c>
      <c r="U2206" s="27">
        <f>K2206*'User input'!$J$17+'User input'!$J$16</f>
        <v>0.5</v>
      </c>
    </row>
    <row r="2207" spans="1:21" x14ac:dyDescent="0.25">
      <c r="A2207" s="17">
        <v>2265</v>
      </c>
      <c r="B2207" s="6" t="s">
        <v>1654</v>
      </c>
      <c r="C2207" s="6" t="s">
        <v>6072</v>
      </c>
      <c r="D2207" s="6" t="s">
        <v>28</v>
      </c>
      <c r="E2207" s="6" t="s">
        <v>29</v>
      </c>
      <c r="F2207" s="15">
        <v>30</v>
      </c>
      <c r="G2207" s="6" t="s">
        <v>6073</v>
      </c>
      <c r="H2207" s="6" t="s">
        <v>42</v>
      </c>
      <c r="I2207" s="6" t="s">
        <v>43</v>
      </c>
      <c r="J2207" s="7">
        <v>44013</v>
      </c>
      <c r="K2207" s="15">
        <v>26</v>
      </c>
      <c r="L2207" s="6" t="s">
        <v>62</v>
      </c>
      <c r="M2207" s="6">
        <f t="shared" si="137"/>
        <v>2020</v>
      </c>
      <c r="N2207" s="6">
        <f t="shared" si="138"/>
        <v>7</v>
      </c>
      <c r="O2207" s="6" t="str">
        <f>VLOOKUP(L2207,'User input'!$D$6:$E$16,2,FALSE)</f>
        <v>Ultrathing V4</v>
      </c>
      <c r="P2207" s="6">
        <f>VLOOKUP(L2207,'User input'!$D$6:$G$16,3,FALSE)</f>
        <v>3.99</v>
      </c>
      <c r="Q2207" s="6">
        <f>VLOOKUP(L2207,'User input'!$D$6:$G$16,4,FALSE)</f>
        <v>24</v>
      </c>
      <c r="R2207" s="6">
        <f t="shared" si="139"/>
        <v>624</v>
      </c>
      <c r="S2207" s="26">
        <f t="shared" si="136"/>
        <v>2489.7600000000002</v>
      </c>
      <c r="T2207" s="26">
        <f>IF(K2207&lt;'User input'!$I$9,'User input'!$J$8,IF(K2207&lt;'User input'!$I$10,'User input'!$J$9,IF(K2207&lt;'User input'!$I$11,'User input'!$J$10,'User input'!$J$11)))*S2207</f>
        <v>74.692800000000005</v>
      </c>
      <c r="U2207" s="26">
        <f>K2207*'User input'!$J$17+'User input'!$J$16</f>
        <v>0.5</v>
      </c>
    </row>
    <row r="2208" spans="1:21" x14ac:dyDescent="0.25">
      <c r="A2208" s="18">
        <v>2266</v>
      </c>
      <c r="B2208" s="10" t="s">
        <v>4453</v>
      </c>
      <c r="C2208" s="10" t="s">
        <v>3548</v>
      </c>
      <c r="D2208" s="10" t="s">
        <v>49</v>
      </c>
      <c r="E2208" s="10" t="s">
        <v>16</v>
      </c>
      <c r="F2208" s="16">
        <v>30</v>
      </c>
      <c r="G2208" s="10" t="s">
        <v>6074</v>
      </c>
      <c r="H2208" s="10" t="s">
        <v>2344</v>
      </c>
      <c r="I2208" s="10" t="s">
        <v>176</v>
      </c>
      <c r="J2208" s="11">
        <v>43917</v>
      </c>
      <c r="K2208" s="16">
        <v>23</v>
      </c>
      <c r="L2208" s="10" t="s">
        <v>157</v>
      </c>
      <c r="M2208" s="10">
        <f t="shared" si="137"/>
        <v>2020</v>
      </c>
      <c r="N2208" s="10">
        <f t="shared" si="138"/>
        <v>3</v>
      </c>
      <c r="O2208" s="10" t="str">
        <f>VLOOKUP(L2208,'User input'!$D$6:$E$16,2,FALSE)</f>
        <v>Ultrathing V3</v>
      </c>
      <c r="P2208" s="10">
        <f>VLOOKUP(L2208,'User input'!$D$6:$G$16,3,FALSE)</f>
        <v>3.39</v>
      </c>
      <c r="Q2208" s="10">
        <f>VLOOKUP(L2208,'User input'!$D$6:$G$16,4,FALSE)</f>
        <v>24</v>
      </c>
      <c r="R2208" s="10">
        <f t="shared" si="139"/>
        <v>552</v>
      </c>
      <c r="S2208" s="27">
        <f t="shared" si="136"/>
        <v>1871.28</v>
      </c>
      <c r="T2208" s="27">
        <f>IF(K2208&lt;'User input'!$I$9,'User input'!$J$8,IF(K2208&lt;'User input'!$I$10,'User input'!$J$9,IF(K2208&lt;'User input'!$I$11,'User input'!$J$10,'User input'!$J$11)))*S2208</f>
        <v>56.138399999999997</v>
      </c>
      <c r="U2208" s="27">
        <f>K2208*'User input'!$J$17+'User input'!$J$16</f>
        <v>0.5</v>
      </c>
    </row>
    <row r="2209" spans="1:21" x14ac:dyDescent="0.25">
      <c r="A2209" s="17">
        <v>2267</v>
      </c>
      <c r="B2209" s="6" t="s">
        <v>6075</v>
      </c>
      <c r="C2209" s="6" t="s">
        <v>1232</v>
      </c>
      <c r="D2209" s="6" t="s">
        <v>28</v>
      </c>
      <c r="E2209" s="6" t="s">
        <v>29</v>
      </c>
      <c r="F2209" s="15">
        <v>30</v>
      </c>
      <c r="G2209" s="6" t="s">
        <v>6074</v>
      </c>
      <c r="H2209" s="6" t="s">
        <v>633</v>
      </c>
      <c r="I2209" s="6" t="s">
        <v>32</v>
      </c>
      <c r="J2209" s="7">
        <v>43609</v>
      </c>
      <c r="K2209" s="15">
        <v>37</v>
      </c>
      <c r="L2209" s="6" t="s">
        <v>52</v>
      </c>
      <c r="M2209" s="6">
        <f t="shared" si="137"/>
        <v>2019</v>
      </c>
      <c r="N2209" s="6">
        <f t="shared" si="138"/>
        <v>5</v>
      </c>
      <c r="O2209" s="6" t="str">
        <f>VLOOKUP(L2209,'User input'!$D$6:$E$16,2,FALSE)</f>
        <v>Megawidget S</v>
      </c>
      <c r="P2209" s="6">
        <f>VLOOKUP(L2209,'User input'!$D$6:$G$16,3,FALSE)</f>
        <v>0.69</v>
      </c>
      <c r="Q2209" s="6">
        <f>VLOOKUP(L2209,'User input'!$D$6:$G$16,4,FALSE)</f>
        <v>24</v>
      </c>
      <c r="R2209" s="6">
        <f t="shared" si="139"/>
        <v>888</v>
      </c>
      <c r="S2209" s="26">
        <f t="shared" si="136"/>
        <v>612.71999999999991</v>
      </c>
      <c r="T2209" s="26">
        <f>IF(K2209&lt;'User input'!$I$9,'User input'!$J$8,IF(K2209&lt;'User input'!$I$10,'User input'!$J$9,IF(K2209&lt;'User input'!$I$11,'User input'!$J$10,'User input'!$J$11)))*S2209</f>
        <v>18.381599999999995</v>
      </c>
      <c r="U2209" s="26">
        <f>K2209*'User input'!$J$17+'User input'!$J$16</f>
        <v>0.5</v>
      </c>
    </row>
    <row r="2210" spans="1:21" x14ac:dyDescent="0.25">
      <c r="A2210" s="18">
        <v>2268</v>
      </c>
      <c r="B2210" s="10" t="s">
        <v>820</v>
      </c>
      <c r="C2210" s="10" t="s">
        <v>3723</v>
      </c>
      <c r="D2210" s="10" t="s">
        <v>28</v>
      </c>
      <c r="E2210" s="10" t="s">
        <v>29</v>
      </c>
      <c r="F2210" s="16">
        <v>90</v>
      </c>
      <c r="G2210" s="10" t="s">
        <v>6076</v>
      </c>
      <c r="H2210" s="10" t="s">
        <v>3780</v>
      </c>
      <c r="I2210" s="10" t="s">
        <v>171</v>
      </c>
      <c r="J2210" s="11">
        <v>43880</v>
      </c>
      <c r="K2210" s="16">
        <v>72</v>
      </c>
      <c r="L2210" s="10" t="s">
        <v>52</v>
      </c>
      <c r="M2210" s="10">
        <f t="shared" si="137"/>
        <v>2020</v>
      </c>
      <c r="N2210" s="10">
        <f t="shared" si="138"/>
        <v>2</v>
      </c>
      <c r="O2210" s="10" t="str">
        <f>VLOOKUP(L2210,'User input'!$D$6:$E$16,2,FALSE)</f>
        <v>Megawidget S</v>
      </c>
      <c r="P2210" s="10">
        <f>VLOOKUP(L2210,'User input'!$D$6:$G$16,3,FALSE)</f>
        <v>0.69</v>
      </c>
      <c r="Q2210" s="10">
        <f>VLOOKUP(L2210,'User input'!$D$6:$G$16,4,FALSE)</f>
        <v>24</v>
      </c>
      <c r="R2210" s="10">
        <f t="shared" si="139"/>
        <v>1728</v>
      </c>
      <c r="S2210" s="27">
        <f t="shared" si="136"/>
        <v>1192.32</v>
      </c>
      <c r="T2210" s="27">
        <f>IF(K2210&lt;'User input'!$I$9,'User input'!$J$8,IF(K2210&lt;'User input'!$I$10,'User input'!$J$9,IF(K2210&lt;'User input'!$I$11,'User input'!$J$10,'User input'!$J$11)))*S2210</f>
        <v>59.616</v>
      </c>
      <c r="U2210" s="27">
        <f>K2210*'User input'!$J$17+'User input'!$J$16</f>
        <v>0.5</v>
      </c>
    </row>
    <row r="2211" spans="1:21" x14ac:dyDescent="0.25">
      <c r="A2211" s="17">
        <v>2269</v>
      </c>
      <c r="B2211" s="6" t="s">
        <v>5692</v>
      </c>
      <c r="C2211" s="6" t="s">
        <v>2893</v>
      </c>
      <c r="D2211" s="6" t="s">
        <v>15</v>
      </c>
      <c r="E2211" s="6" t="s">
        <v>16</v>
      </c>
      <c r="F2211" s="15">
        <v>30</v>
      </c>
      <c r="G2211" s="6" t="s">
        <v>6077</v>
      </c>
      <c r="H2211" s="6" t="s">
        <v>304</v>
      </c>
      <c r="I2211" s="6" t="s">
        <v>32</v>
      </c>
      <c r="J2211" s="7">
        <v>43593</v>
      </c>
      <c r="K2211" s="15">
        <v>17</v>
      </c>
      <c r="L2211" s="6" t="s">
        <v>33</v>
      </c>
      <c r="M2211" s="6">
        <f t="shared" si="137"/>
        <v>2019</v>
      </c>
      <c r="N2211" s="6">
        <f t="shared" si="138"/>
        <v>5</v>
      </c>
      <c r="O2211" s="6" t="str">
        <f>VLOOKUP(L2211,'User input'!$D$6:$E$16,2,FALSE)</f>
        <v>Megawidget L</v>
      </c>
      <c r="P2211" s="6">
        <f>VLOOKUP(L2211,'User input'!$D$6:$G$16,3,FALSE)</f>
        <v>1.79</v>
      </c>
      <c r="Q2211" s="6">
        <f>VLOOKUP(L2211,'User input'!$D$6:$G$16,4,FALSE)</f>
        <v>24</v>
      </c>
      <c r="R2211" s="6">
        <f t="shared" si="139"/>
        <v>408</v>
      </c>
      <c r="S2211" s="26">
        <f t="shared" si="136"/>
        <v>730.32</v>
      </c>
      <c r="T2211" s="26">
        <f>IF(K2211&lt;'User input'!$I$9,'User input'!$J$8,IF(K2211&lt;'User input'!$I$10,'User input'!$J$9,IF(K2211&lt;'User input'!$I$11,'User input'!$J$10,'User input'!$J$11)))*S2211</f>
        <v>0</v>
      </c>
      <c r="U2211" s="26">
        <f>K2211*'User input'!$J$17+'User input'!$J$16</f>
        <v>0.5</v>
      </c>
    </row>
    <row r="2212" spans="1:21" x14ac:dyDescent="0.25">
      <c r="A2212" s="18">
        <v>2270</v>
      </c>
      <c r="B2212" s="10" t="s">
        <v>480</v>
      </c>
      <c r="C2212" s="10" t="s">
        <v>6078</v>
      </c>
      <c r="D2212" s="10" t="s">
        <v>15</v>
      </c>
      <c r="E2212" s="10" t="s">
        <v>16</v>
      </c>
      <c r="F2212" s="16">
        <v>60</v>
      </c>
      <c r="G2212" s="10" t="s">
        <v>6079</v>
      </c>
      <c r="H2212" s="10" t="s">
        <v>6080</v>
      </c>
      <c r="I2212" s="10" t="s">
        <v>32</v>
      </c>
      <c r="J2212" s="11">
        <v>43787</v>
      </c>
      <c r="K2212" s="16">
        <v>71</v>
      </c>
      <c r="L2212" s="10" t="s">
        <v>99</v>
      </c>
      <c r="M2212" s="10">
        <f t="shared" si="137"/>
        <v>2019</v>
      </c>
      <c r="N2212" s="10">
        <f t="shared" si="138"/>
        <v>11</v>
      </c>
      <c r="O2212" s="10" t="str">
        <f>VLOOKUP(L2212,'User input'!$D$6:$E$16,2,FALSE)</f>
        <v>Superwossname</v>
      </c>
      <c r="P2212" s="10">
        <f>VLOOKUP(L2212,'User input'!$D$6:$G$16,3,FALSE)</f>
        <v>3.49</v>
      </c>
      <c r="Q2212" s="10">
        <f>VLOOKUP(L2212,'User input'!$D$6:$G$16,4,FALSE)</f>
        <v>20</v>
      </c>
      <c r="R2212" s="10">
        <f t="shared" si="139"/>
        <v>1420</v>
      </c>
      <c r="S2212" s="27">
        <f t="shared" si="136"/>
        <v>4955.8</v>
      </c>
      <c r="T2212" s="27">
        <f>IF(K2212&lt;'User input'!$I$9,'User input'!$J$8,IF(K2212&lt;'User input'!$I$10,'User input'!$J$9,IF(K2212&lt;'User input'!$I$11,'User input'!$J$10,'User input'!$J$11)))*S2212</f>
        <v>247.79000000000002</v>
      </c>
      <c r="U2212" s="27">
        <f>K2212*'User input'!$J$17+'User input'!$J$16</f>
        <v>0.5</v>
      </c>
    </row>
    <row r="2213" spans="1:21" x14ac:dyDescent="0.25">
      <c r="A2213" s="17">
        <v>2271</v>
      </c>
      <c r="B2213" s="6" t="s">
        <v>1422</v>
      </c>
      <c r="C2213" s="6" t="s">
        <v>1405</v>
      </c>
      <c r="D2213" s="6" t="s">
        <v>28</v>
      </c>
      <c r="E2213" s="6" t="s">
        <v>29</v>
      </c>
      <c r="F2213" s="15">
        <v>90</v>
      </c>
      <c r="G2213" s="6" t="s">
        <v>6081</v>
      </c>
      <c r="H2213" s="6" t="s">
        <v>5170</v>
      </c>
      <c r="I2213" s="6" t="s">
        <v>32</v>
      </c>
      <c r="J2213" s="7">
        <v>43940</v>
      </c>
      <c r="K2213" s="15">
        <v>69</v>
      </c>
      <c r="L2213" s="6" t="s">
        <v>20</v>
      </c>
      <c r="M2213" s="6">
        <f t="shared" si="137"/>
        <v>2020</v>
      </c>
      <c r="N2213" s="6">
        <f t="shared" si="138"/>
        <v>4</v>
      </c>
      <c r="O2213" s="6" t="str">
        <f>VLOOKUP(L2213,'User input'!$D$6:$E$16,2,FALSE)</f>
        <v>Hyperwotsit</v>
      </c>
      <c r="P2213" s="6">
        <f>VLOOKUP(L2213,'User input'!$D$6:$G$16,3,FALSE)</f>
        <v>2.0099999999999998</v>
      </c>
      <c r="Q2213" s="6">
        <f>VLOOKUP(L2213,'User input'!$D$6:$G$16,4,FALSE)</f>
        <v>20</v>
      </c>
      <c r="R2213" s="6">
        <f t="shared" si="139"/>
        <v>1380</v>
      </c>
      <c r="S2213" s="26">
        <f t="shared" si="136"/>
        <v>2773.7999999999997</v>
      </c>
      <c r="T2213" s="26">
        <f>IF(K2213&lt;'User input'!$I$9,'User input'!$J$8,IF(K2213&lt;'User input'!$I$10,'User input'!$J$9,IF(K2213&lt;'User input'!$I$11,'User input'!$J$10,'User input'!$J$11)))*S2213</f>
        <v>138.69</v>
      </c>
      <c r="U2213" s="26">
        <f>K2213*'User input'!$J$17+'User input'!$J$16</f>
        <v>0.5</v>
      </c>
    </row>
    <row r="2214" spans="1:21" x14ac:dyDescent="0.25">
      <c r="A2214" s="18">
        <v>2272</v>
      </c>
      <c r="B2214" s="10" t="s">
        <v>6082</v>
      </c>
      <c r="C2214" s="10" t="s">
        <v>4587</v>
      </c>
      <c r="D2214" s="10" t="s">
        <v>49</v>
      </c>
      <c r="E2214" s="10" t="s">
        <v>16</v>
      </c>
      <c r="F2214" s="16">
        <v>30</v>
      </c>
      <c r="G2214" s="10" t="s">
        <v>6083</v>
      </c>
      <c r="H2214" s="10" t="s">
        <v>6084</v>
      </c>
      <c r="I2214" s="10" t="s">
        <v>32</v>
      </c>
      <c r="J2214" s="11">
        <v>44245</v>
      </c>
      <c r="K2214" s="16">
        <v>17</v>
      </c>
      <c r="L2214" s="10" t="s">
        <v>44</v>
      </c>
      <c r="M2214" s="10">
        <f t="shared" si="137"/>
        <v>2021</v>
      </c>
      <c r="N2214" s="10">
        <f t="shared" si="138"/>
        <v>2</v>
      </c>
      <c r="O2214" s="10" t="str">
        <f>VLOOKUP(L2214,'User input'!$D$6:$E$16,2,FALSE)</f>
        <v>Gigastuff</v>
      </c>
      <c r="P2214" s="10">
        <f>VLOOKUP(L2214,'User input'!$D$6:$G$16,3,FALSE)</f>
        <v>1.89</v>
      </c>
      <c r="Q2214" s="10">
        <f>VLOOKUP(L2214,'User input'!$D$6:$G$16,4,FALSE)</f>
        <v>18</v>
      </c>
      <c r="R2214" s="10">
        <f t="shared" si="139"/>
        <v>306</v>
      </c>
      <c r="S2214" s="27">
        <f t="shared" si="136"/>
        <v>578.33999999999992</v>
      </c>
      <c r="T2214" s="27">
        <f>IF(K2214&lt;'User input'!$I$9,'User input'!$J$8,IF(K2214&lt;'User input'!$I$10,'User input'!$J$9,IF(K2214&lt;'User input'!$I$11,'User input'!$J$10,'User input'!$J$11)))*S2214</f>
        <v>0</v>
      </c>
      <c r="U2214" s="27">
        <f>K2214*'User input'!$J$17+'User input'!$J$16</f>
        <v>0.5</v>
      </c>
    </row>
    <row r="2215" spans="1:21" x14ac:dyDescent="0.25">
      <c r="A2215" s="17">
        <v>2273</v>
      </c>
      <c r="B2215" s="6" t="s">
        <v>257</v>
      </c>
      <c r="C2215" s="6" t="s">
        <v>6021</v>
      </c>
      <c r="D2215" s="6" t="s">
        <v>28</v>
      </c>
      <c r="E2215" s="6" t="s">
        <v>29</v>
      </c>
      <c r="F2215" s="15">
        <v>60</v>
      </c>
      <c r="G2215" s="6" t="s">
        <v>6085</v>
      </c>
      <c r="H2215" s="6" t="s">
        <v>1636</v>
      </c>
      <c r="I2215" s="6" t="s">
        <v>122</v>
      </c>
      <c r="J2215" s="7">
        <v>43499</v>
      </c>
      <c r="K2215" s="15">
        <v>25</v>
      </c>
      <c r="L2215" s="6" t="s">
        <v>68</v>
      </c>
      <c r="M2215" s="6">
        <f t="shared" si="137"/>
        <v>2019</v>
      </c>
      <c r="N2215" s="6">
        <f t="shared" si="138"/>
        <v>2</v>
      </c>
      <c r="O2215" s="6" t="str">
        <f>VLOOKUP(L2215,'User input'!$D$6:$E$16,2,FALSE)</f>
        <v>Megawidget M</v>
      </c>
      <c r="P2215" s="6">
        <f>VLOOKUP(L2215,'User input'!$D$6:$G$16,3,FALSE)</f>
        <v>1.29</v>
      </c>
      <c r="Q2215" s="6">
        <f>VLOOKUP(L2215,'User input'!$D$6:$G$16,4,FALSE)</f>
        <v>24</v>
      </c>
      <c r="R2215" s="6">
        <f t="shared" si="139"/>
        <v>600</v>
      </c>
      <c r="S2215" s="26">
        <f t="shared" si="136"/>
        <v>774</v>
      </c>
      <c r="T2215" s="26">
        <f>IF(K2215&lt;'User input'!$I$9,'User input'!$J$8,IF(K2215&lt;'User input'!$I$10,'User input'!$J$9,IF(K2215&lt;'User input'!$I$11,'User input'!$J$10,'User input'!$J$11)))*S2215</f>
        <v>23.22</v>
      </c>
      <c r="U2215" s="26">
        <f>K2215*'User input'!$J$17+'User input'!$J$16</f>
        <v>0.5</v>
      </c>
    </row>
    <row r="2216" spans="1:21" x14ac:dyDescent="0.25">
      <c r="A2216" s="18">
        <v>2274</v>
      </c>
      <c r="B2216" s="10" t="s">
        <v>1882</v>
      </c>
      <c r="C2216" s="10" t="s">
        <v>1661</v>
      </c>
      <c r="D2216" s="10" t="s">
        <v>49</v>
      </c>
      <c r="E2216" s="10" t="s">
        <v>16</v>
      </c>
      <c r="F2216" s="16">
        <v>90</v>
      </c>
      <c r="G2216" s="10" t="s">
        <v>6086</v>
      </c>
      <c r="H2216" s="10" t="s">
        <v>3196</v>
      </c>
      <c r="I2216" s="10" t="s">
        <v>1194</v>
      </c>
      <c r="J2216" s="11">
        <v>43469</v>
      </c>
      <c r="K2216" s="16">
        <v>62</v>
      </c>
      <c r="L2216" s="10" t="s">
        <v>68</v>
      </c>
      <c r="M2216" s="10">
        <f t="shared" si="137"/>
        <v>2019</v>
      </c>
      <c r="N2216" s="10">
        <f t="shared" si="138"/>
        <v>1</v>
      </c>
      <c r="O2216" s="10" t="str">
        <f>VLOOKUP(L2216,'User input'!$D$6:$E$16,2,FALSE)</f>
        <v>Megawidget M</v>
      </c>
      <c r="P2216" s="10">
        <f>VLOOKUP(L2216,'User input'!$D$6:$G$16,3,FALSE)</f>
        <v>1.29</v>
      </c>
      <c r="Q2216" s="10">
        <f>VLOOKUP(L2216,'User input'!$D$6:$G$16,4,FALSE)</f>
        <v>24</v>
      </c>
      <c r="R2216" s="10">
        <f t="shared" si="139"/>
        <v>1488</v>
      </c>
      <c r="S2216" s="27">
        <f t="shared" si="136"/>
        <v>1919.52</v>
      </c>
      <c r="T2216" s="27">
        <f>IF(K2216&lt;'User input'!$I$9,'User input'!$J$8,IF(K2216&lt;'User input'!$I$10,'User input'!$J$9,IF(K2216&lt;'User input'!$I$11,'User input'!$J$10,'User input'!$J$11)))*S2216</f>
        <v>95.975999999999999</v>
      </c>
      <c r="U2216" s="27">
        <f>K2216*'User input'!$J$17+'User input'!$J$16</f>
        <v>0.5</v>
      </c>
    </row>
    <row r="2217" spans="1:21" x14ac:dyDescent="0.25">
      <c r="A2217" s="17">
        <v>2275</v>
      </c>
      <c r="B2217" s="6" t="s">
        <v>5137</v>
      </c>
      <c r="C2217" s="6" t="s">
        <v>3650</v>
      </c>
      <c r="D2217" s="6" t="s">
        <v>15</v>
      </c>
      <c r="E2217" s="6" t="s">
        <v>16</v>
      </c>
      <c r="F2217" s="15">
        <v>60</v>
      </c>
      <c r="G2217" s="6" t="s">
        <v>6087</v>
      </c>
      <c r="H2217" s="6" t="s">
        <v>451</v>
      </c>
      <c r="I2217" s="6" t="s">
        <v>185</v>
      </c>
      <c r="J2217" s="7">
        <v>44068</v>
      </c>
      <c r="K2217" s="15">
        <v>73</v>
      </c>
      <c r="L2217" s="6" t="s">
        <v>99</v>
      </c>
      <c r="M2217" s="6">
        <f t="shared" si="137"/>
        <v>2020</v>
      </c>
      <c r="N2217" s="6">
        <f t="shared" si="138"/>
        <v>8</v>
      </c>
      <c r="O2217" s="6" t="str">
        <f>VLOOKUP(L2217,'User input'!$D$6:$E$16,2,FALSE)</f>
        <v>Superwossname</v>
      </c>
      <c r="P2217" s="6">
        <f>VLOOKUP(L2217,'User input'!$D$6:$G$16,3,FALSE)</f>
        <v>3.49</v>
      </c>
      <c r="Q2217" s="6">
        <f>VLOOKUP(L2217,'User input'!$D$6:$G$16,4,FALSE)</f>
        <v>20</v>
      </c>
      <c r="R2217" s="6">
        <f t="shared" si="139"/>
        <v>1460</v>
      </c>
      <c r="S2217" s="26">
        <f t="shared" si="136"/>
        <v>5095.4000000000005</v>
      </c>
      <c r="T2217" s="26">
        <f>IF(K2217&lt;'User input'!$I$9,'User input'!$J$8,IF(K2217&lt;'User input'!$I$10,'User input'!$J$9,IF(K2217&lt;'User input'!$I$11,'User input'!$J$10,'User input'!$J$11)))*S2217</f>
        <v>254.77000000000004</v>
      </c>
      <c r="U2217" s="26">
        <f>K2217*'User input'!$J$17+'User input'!$J$16</f>
        <v>0.5</v>
      </c>
    </row>
    <row r="2218" spans="1:21" x14ac:dyDescent="0.25">
      <c r="A2218" s="18">
        <v>2276</v>
      </c>
      <c r="B2218" s="10" t="s">
        <v>6088</v>
      </c>
      <c r="C2218" s="10" t="s">
        <v>692</v>
      </c>
      <c r="D2218" s="10" t="s">
        <v>15</v>
      </c>
      <c r="E2218" s="10" t="s">
        <v>16</v>
      </c>
      <c r="F2218" s="16">
        <v>30</v>
      </c>
      <c r="G2218" s="10" t="s">
        <v>6089</v>
      </c>
      <c r="H2218" s="10" t="s">
        <v>4881</v>
      </c>
      <c r="I2218" s="10" t="s">
        <v>98</v>
      </c>
      <c r="J2218" s="11">
        <v>43532</v>
      </c>
      <c r="K2218" s="16">
        <v>40</v>
      </c>
      <c r="L2218" s="10" t="s">
        <v>68</v>
      </c>
      <c r="M2218" s="10">
        <f t="shared" si="137"/>
        <v>2019</v>
      </c>
      <c r="N2218" s="10">
        <f t="shared" si="138"/>
        <v>3</v>
      </c>
      <c r="O2218" s="10" t="str">
        <f>VLOOKUP(L2218,'User input'!$D$6:$E$16,2,FALSE)</f>
        <v>Megawidget M</v>
      </c>
      <c r="P2218" s="10">
        <f>VLOOKUP(L2218,'User input'!$D$6:$G$16,3,FALSE)</f>
        <v>1.29</v>
      </c>
      <c r="Q2218" s="10">
        <f>VLOOKUP(L2218,'User input'!$D$6:$G$16,4,FALSE)</f>
        <v>24</v>
      </c>
      <c r="R2218" s="10">
        <f t="shared" si="139"/>
        <v>960</v>
      </c>
      <c r="S2218" s="27">
        <f t="shared" si="136"/>
        <v>1238.4000000000001</v>
      </c>
      <c r="T2218" s="27">
        <f>IF(K2218&lt;'User input'!$I$9,'User input'!$J$8,IF(K2218&lt;'User input'!$I$10,'User input'!$J$9,IF(K2218&lt;'User input'!$I$11,'User input'!$J$10,'User input'!$J$11)))*S2218</f>
        <v>37.152000000000001</v>
      </c>
      <c r="U2218" s="27">
        <f>K2218*'User input'!$J$17+'User input'!$J$16</f>
        <v>0.5</v>
      </c>
    </row>
    <row r="2219" spans="1:21" x14ac:dyDescent="0.25">
      <c r="A2219" s="18">
        <v>2278</v>
      </c>
      <c r="B2219" s="10" t="s">
        <v>2405</v>
      </c>
      <c r="C2219" s="10" t="s">
        <v>3019</v>
      </c>
      <c r="D2219" s="10" t="s">
        <v>28</v>
      </c>
      <c r="E2219" s="10" t="s">
        <v>29</v>
      </c>
      <c r="F2219" s="16">
        <v>30</v>
      </c>
      <c r="G2219" s="10" t="s">
        <v>6091</v>
      </c>
      <c r="H2219" s="10" t="s">
        <v>4342</v>
      </c>
      <c r="I2219" s="10" t="s">
        <v>144</v>
      </c>
      <c r="J2219" s="11">
        <v>44170</v>
      </c>
      <c r="K2219" s="16">
        <v>34</v>
      </c>
      <c r="L2219" s="10" t="s">
        <v>78</v>
      </c>
      <c r="M2219" s="10">
        <f t="shared" si="137"/>
        <v>2020</v>
      </c>
      <c r="N2219" s="10">
        <f t="shared" si="138"/>
        <v>12</v>
      </c>
      <c r="O2219" s="10" t="str">
        <f>VLOOKUP(L2219,'User input'!$D$6:$E$16,2,FALSE)</f>
        <v>Ultrathing V2</v>
      </c>
      <c r="P2219" s="10">
        <f>VLOOKUP(L2219,'User input'!$D$6:$G$16,3,FALSE)</f>
        <v>2.95</v>
      </c>
      <c r="Q2219" s="10">
        <f>VLOOKUP(L2219,'User input'!$D$6:$G$16,4,FALSE)</f>
        <v>20</v>
      </c>
      <c r="R2219" s="10">
        <f t="shared" si="139"/>
        <v>680</v>
      </c>
      <c r="S2219" s="27">
        <f t="shared" si="136"/>
        <v>2006.0000000000002</v>
      </c>
      <c r="T2219" s="27">
        <f>IF(K2219&lt;'User input'!$I$9,'User input'!$J$8,IF(K2219&lt;'User input'!$I$10,'User input'!$J$9,IF(K2219&lt;'User input'!$I$11,'User input'!$J$10,'User input'!$J$11)))*S2219</f>
        <v>60.180000000000007</v>
      </c>
      <c r="U2219" s="27">
        <f>K2219*'User input'!$J$17+'User input'!$J$16</f>
        <v>0.5</v>
      </c>
    </row>
    <row r="2220" spans="1:21" x14ac:dyDescent="0.25">
      <c r="A2220" s="17">
        <v>2279</v>
      </c>
      <c r="B2220" s="6" t="s">
        <v>6092</v>
      </c>
      <c r="C2220" s="6" t="s">
        <v>2122</v>
      </c>
      <c r="D2220" s="6" t="s">
        <v>15</v>
      </c>
      <c r="E2220" s="6" t="s">
        <v>16</v>
      </c>
      <c r="F2220" s="15">
        <v>60</v>
      </c>
      <c r="G2220" s="6" t="s">
        <v>6093</v>
      </c>
      <c r="H2220" s="6" t="s">
        <v>1357</v>
      </c>
      <c r="I2220" s="6" t="s">
        <v>176</v>
      </c>
      <c r="J2220" s="7">
        <v>44063</v>
      </c>
      <c r="K2220" s="15">
        <v>52</v>
      </c>
      <c r="L2220" s="6" t="s">
        <v>62</v>
      </c>
      <c r="M2220" s="6">
        <f t="shared" si="137"/>
        <v>2020</v>
      </c>
      <c r="N2220" s="6">
        <f t="shared" si="138"/>
        <v>8</v>
      </c>
      <c r="O2220" s="6" t="str">
        <f>VLOOKUP(L2220,'User input'!$D$6:$E$16,2,FALSE)</f>
        <v>Ultrathing V4</v>
      </c>
      <c r="P2220" s="6">
        <f>VLOOKUP(L2220,'User input'!$D$6:$G$16,3,FALSE)</f>
        <v>3.99</v>
      </c>
      <c r="Q2220" s="6">
        <f>VLOOKUP(L2220,'User input'!$D$6:$G$16,4,FALSE)</f>
        <v>24</v>
      </c>
      <c r="R2220" s="6">
        <f t="shared" si="139"/>
        <v>1248</v>
      </c>
      <c r="S2220" s="26">
        <f t="shared" si="136"/>
        <v>4979.5200000000004</v>
      </c>
      <c r="T2220" s="26">
        <f>IF(K2220&lt;'User input'!$I$9,'User input'!$J$8,IF(K2220&lt;'User input'!$I$10,'User input'!$J$9,IF(K2220&lt;'User input'!$I$11,'User input'!$J$10,'User input'!$J$11)))*S2220</f>
        <v>248.97600000000003</v>
      </c>
      <c r="U2220" s="26">
        <f>K2220*'User input'!$J$17+'User input'!$J$16</f>
        <v>0.5</v>
      </c>
    </row>
    <row r="2221" spans="1:21" x14ac:dyDescent="0.25">
      <c r="A2221" s="18">
        <v>2280</v>
      </c>
      <c r="B2221" s="10" t="s">
        <v>6094</v>
      </c>
      <c r="C2221" s="10" t="s">
        <v>1336</v>
      </c>
      <c r="D2221" s="10" t="s">
        <v>49</v>
      </c>
      <c r="E2221" s="10" t="s">
        <v>16</v>
      </c>
      <c r="F2221" s="16">
        <v>30</v>
      </c>
      <c r="G2221" s="10" t="s">
        <v>6095</v>
      </c>
      <c r="H2221" s="10" t="s">
        <v>4072</v>
      </c>
      <c r="I2221" s="10" t="s">
        <v>238</v>
      </c>
      <c r="J2221" s="11">
        <v>43954</v>
      </c>
      <c r="K2221" s="16">
        <v>83</v>
      </c>
      <c r="L2221" s="10" t="s">
        <v>99</v>
      </c>
      <c r="M2221" s="10">
        <f t="shared" si="137"/>
        <v>2020</v>
      </c>
      <c r="N2221" s="10">
        <f t="shared" si="138"/>
        <v>5</v>
      </c>
      <c r="O2221" s="10" t="str">
        <f>VLOOKUP(L2221,'User input'!$D$6:$E$16,2,FALSE)</f>
        <v>Superwossname</v>
      </c>
      <c r="P2221" s="10">
        <f>VLOOKUP(L2221,'User input'!$D$6:$G$16,3,FALSE)</f>
        <v>3.49</v>
      </c>
      <c r="Q2221" s="10">
        <f>VLOOKUP(L2221,'User input'!$D$6:$G$16,4,FALSE)</f>
        <v>20</v>
      </c>
      <c r="R2221" s="10">
        <f t="shared" si="139"/>
        <v>1660</v>
      </c>
      <c r="S2221" s="27">
        <f t="shared" si="136"/>
        <v>5793.4000000000005</v>
      </c>
      <c r="T2221" s="27">
        <f>IF(K2221&lt;'User input'!$I$9,'User input'!$J$8,IF(K2221&lt;'User input'!$I$10,'User input'!$J$9,IF(K2221&lt;'User input'!$I$11,'User input'!$J$10,'User input'!$J$11)))*S2221</f>
        <v>289.67</v>
      </c>
      <c r="U2221" s="27">
        <f>K2221*'User input'!$J$17+'User input'!$J$16</f>
        <v>0.5</v>
      </c>
    </row>
    <row r="2222" spans="1:21" x14ac:dyDescent="0.25">
      <c r="A2222" s="17">
        <v>2281</v>
      </c>
      <c r="B2222" s="6" t="s">
        <v>1091</v>
      </c>
      <c r="C2222" s="6" t="s">
        <v>2041</v>
      </c>
      <c r="D2222" s="6" t="s">
        <v>28</v>
      </c>
      <c r="E2222" s="6" t="s">
        <v>29</v>
      </c>
      <c r="F2222" s="15">
        <v>30</v>
      </c>
      <c r="G2222" s="6" t="s">
        <v>6096</v>
      </c>
      <c r="H2222" s="6" t="s">
        <v>2707</v>
      </c>
      <c r="I2222" s="6" t="s">
        <v>1881</v>
      </c>
      <c r="J2222" s="7">
        <v>43684</v>
      </c>
      <c r="K2222" s="15">
        <v>52</v>
      </c>
      <c r="L2222" s="6" t="s">
        <v>78</v>
      </c>
      <c r="M2222" s="6">
        <f t="shared" si="137"/>
        <v>2019</v>
      </c>
      <c r="N2222" s="6">
        <f t="shared" si="138"/>
        <v>8</v>
      </c>
      <c r="O2222" s="6" t="str">
        <f>VLOOKUP(L2222,'User input'!$D$6:$E$16,2,FALSE)</f>
        <v>Ultrathing V2</v>
      </c>
      <c r="P2222" s="6">
        <f>VLOOKUP(L2222,'User input'!$D$6:$G$16,3,FALSE)</f>
        <v>2.95</v>
      </c>
      <c r="Q2222" s="6">
        <f>VLOOKUP(L2222,'User input'!$D$6:$G$16,4,FALSE)</f>
        <v>20</v>
      </c>
      <c r="R2222" s="6">
        <f t="shared" si="139"/>
        <v>1040</v>
      </c>
      <c r="S2222" s="26">
        <f t="shared" si="136"/>
        <v>3068</v>
      </c>
      <c r="T2222" s="26">
        <f>IF(K2222&lt;'User input'!$I$9,'User input'!$J$8,IF(K2222&lt;'User input'!$I$10,'User input'!$J$9,IF(K2222&lt;'User input'!$I$11,'User input'!$J$10,'User input'!$J$11)))*S2222</f>
        <v>153.4</v>
      </c>
      <c r="U2222" s="26">
        <f>K2222*'User input'!$J$17+'User input'!$J$16</f>
        <v>0.5</v>
      </c>
    </row>
    <row r="2223" spans="1:21" x14ac:dyDescent="0.25">
      <c r="A2223" s="18">
        <v>2282</v>
      </c>
      <c r="B2223" s="10" t="s">
        <v>1288</v>
      </c>
      <c r="C2223" s="10" t="s">
        <v>5149</v>
      </c>
      <c r="D2223" s="10" t="s">
        <v>15</v>
      </c>
      <c r="E2223" s="10" t="s">
        <v>16</v>
      </c>
      <c r="F2223" s="16">
        <v>60</v>
      </c>
      <c r="G2223" s="10" t="s">
        <v>6097</v>
      </c>
      <c r="H2223" s="10" t="s">
        <v>479</v>
      </c>
      <c r="I2223" s="10" t="s">
        <v>32</v>
      </c>
      <c r="J2223" s="11">
        <v>44059</v>
      </c>
      <c r="K2223" s="16">
        <v>37</v>
      </c>
      <c r="L2223" s="10" t="s">
        <v>68</v>
      </c>
      <c r="M2223" s="10">
        <f t="shared" si="137"/>
        <v>2020</v>
      </c>
      <c r="N2223" s="10">
        <f t="shared" si="138"/>
        <v>8</v>
      </c>
      <c r="O2223" s="10" t="str">
        <f>VLOOKUP(L2223,'User input'!$D$6:$E$16,2,FALSE)</f>
        <v>Megawidget M</v>
      </c>
      <c r="P2223" s="10">
        <f>VLOOKUP(L2223,'User input'!$D$6:$G$16,3,FALSE)</f>
        <v>1.29</v>
      </c>
      <c r="Q2223" s="10">
        <f>VLOOKUP(L2223,'User input'!$D$6:$G$16,4,FALSE)</f>
        <v>24</v>
      </c>
      <c r="R2223" s="10">
        <f t="shared" si="139"/>
        <v>888</v>
      </c>
      <c r="S2223" s="27">
        <f t="shared" si="136"/>
        <v>1145.52</v>
      </c>
      <c r="T2223" s="27">
        <f>IF(K2223&lt;'User input'!$I$9,'User input'!$J$8,IF(K2223&lt;'User input'!$I$10,'User input'!$J$9,IF(K2223&lt;'User input'!$I$11,'User input'!$J$10,'User input'!$J$11)))*S2223</f>
        <v>34.365600000000001</v>
      </c>
      <c r="U2223" s="27">
        <f>K2223*'User input'!$J$17+'User input'!$J$16</f>
        <v>0.5</v>
      </c>
    </row>
    <row r="2224" spans="1:21" x14ac:dyDescent="0.25">
      <c r="A2224" s="17">
        <v>2283</v>
      </c>
      <c r="B2224" s="6" t="s">
        <v>4414</v>
      </c>
      <c r="C2224" s="6" t="s">
        <v>3892</v>
      </c>
      <c r="D2224" s="6" t="s">
        <v>28</v>
      </c>
      <c r="E2224" s="6" t="s">
        <v>29</v>
      </c>
      <c r="F2224" s="15">
        <v>90</v>
      </c>
      <c r="G2224" s="6" t="s">
        <v>6098</v>
      </c>
      <c r="H2224" s="6" t="s">
        <v>1386</v>
      </c>
      <c r="I2224" s="6" t="s">
        <v>32</v>
      </c>
      <c r="J2224" s="7">
        <v>44320</v>
      </c>
      <c r="K2224" s="15">
        <v>54</v>
      </c>
      <c r="L2224" s="6" t="s">
        <v>99</v>
      </c>
      <c r="M2224" s="6">
        <f t="shared" si="137"/>
        <v>2021</v>
      </c>
      <c r="N2224" s="6">
        <f t="shared" si="138"/>
        <v>5</v>
      </c>
      <c r="O2224" s="6" t="str">
        <f>VLOOKUP(L2224,'User input'!$D$6:$E$16,2,FALSE)</f>
        <v>Superwossname</v>
      </c>
      <c r="P2224" s="6">
        <f>VLOOKUP(L2224,'User input'!$D$6:$G$16,3,FALSE)</f>
        <v>3.49</v>
      </c>
      <c r="Q2224" s="6">
        <f>VLOOKUP(L2224,'User input'!$D$6:$G$16,4,FALSE)</f>
        <v>20</v>
      </c>
      <c r="R2224" s="6">
        <f t="shared" si="139"/>
        <v>1080</v>
      </c>
      <c r="S2224" s="26">
        <f t="shared" si="136"/>
        <v>3769.2000000000003</v>
      </c>
      <c r="T2224" s="26">
        <f>IF(K2224&lt;'User input'!$I$9,'User input'!$J$8,IF(K2224&lt;'User input'!$I$10,'User input'!$J$9,IF(K2224&lt;'User input'!$I$11,'User input'!$J$10,'User input'!$J$11)))*S2224</f>
        <v>188.46000000000004</v>
      </c>
      <c r="U2224" s="26">
        <f>K2224*'User input'!$J$17+'User input'!$J$16</f>
        <v>0.5</v>
      </c>
    </row>
    <row r="2225" spans="1:21" x14ac:dyDescent="0.25">
      <c r="A2225" s="18">
        <v>2284</v>
      </c>
      <c r="B2225" s="10" t="s">
        <v>1203</v>
      </c>
      <c r="C2225" s="10" t="s">
        <v>1989</v>
      </c>
      <c r="D2225" s="10" t="s">
        <v>28</v>
      </c>
      <c r="E2225" s="10" t="s">
        <v>29</v>
      </c>
      <c r="F2225" s="16">
        <v>30</v>
      </c>
      <c r="G2225" s="10" t="s">
        <v>6099</v>
      </c>
      <c r="H2225" s="10" t="s">
        <v>6100</v>
      </c>
      <c r="I2225" s="10" t="s">
        <v>25</v>
      </c>
      <c r="J2225" s="11">
        <v>43754</v>
      </c>
      <c r="K2225" s="16">
        <v>81</v>
      </c>
      <c r="L2225" s="10" t="s">
        <v>157</v>
      </c>
      <c r="M2225" s="10">
        <f t="shared" si="137"/>
        <v>2019</v>
      </c>
      <c r="N2225" s="10">
        <f t="shared" si="138"/>
        <v>10</v>
      </c>
      <c r="O2225" s="10" t="str">
        <f>VLOOKUP(L2225,'User input'!$D$6:$E$16,2,FALSE)</f>
        <v>Ultrathing V3</v>
      </c>
      <c r="P2225" s="10">
        <f>VLOOKUP(L2225,'User input'!$D$6:$G$16,3,FALSE)</f>
        <v>3.39</v>
      </c>
      <c r="Q2225" s="10">
        <f>VLOOKUP(L2225,'User input'!$D$6:$G$16,4,FALSE)</f>
        <v>24</v>
      </c>
      <c r="R2225" s="10">
        <f t="shared" si="139"/>
        <v>1944</v>
      </c>
      <c r="S2225" s="27">
        <f t="shared" si="136"/>
        <v>6590.16</v>
      </c>
      <c r="T2225" s="27">
        <f>IF(K2225&lt;'User input'!$I$9,'User input'!$J$8,IF(K2225&lt;'User input'!$I$10,'User input'!$J$9,IF(K2225&lt;'User input'!$I$11,'User input'!$J$10,'User input'!$J$11)))*S2225</f>
        <v>329.50800000000004</v>
      </c>
      <c r="U2225" s="27">
        <f>K2225*'User input'!$J$17+'User input'!$J$16</f>
        <v>0.5</v>
      </c>
    </row>
    <row r="2226" spans="1:21" x14ac:dyDescent="0.25">
      <c r="A2226" s="17">
        <v>2285</v>
      </c>
      <c r="B2226" s="6" t="s">
        <v>5548</v>
      </c>
      <c r="C2226" s="6" t="s">
        <v>2157</v>
      </c>
      <c r="D2226" s="6" t="s">
        <v>28</v>
      </c>
      <c r="E2226" s="6" t="s">
        <v>29</v>
      </c>
      <c r="F2226" s="15">
        <v>30</v>
      </c>
      <c r="G2226" s="6" t="s">
        <v>6101</v>
      </c>
      <c r="H2226" s="6" t="s">
        <v>92</v>
      </c>
      <c r="I2226" s="6" t="s">
        <v>93</v>
      </c>
      <c r="J2226" s="7">
        <v>43535</v>
      </c>
      <c r="K2226" s="15">
        <v>26</v>
      </c>
      <c r="L2226" s="6" t="s">
        <v>78</v>
      </c>
      <c r="M2226" s="6">
        <f t="shared" si="137"/>
        <v>2019</v>
      </c>
      <c r="N2226" s="6">
        <f t="shared" si="138"/>
        <v>3</v>
      </c>
      <c r="O2226" s="6" t="str">
        <f>VLOOKUP(L2226,'User input'!$D$6:$E$16,2,FALSE)</f>
        <v>Ultrathing V2</v>
      </c>
      <c r="P2226" s="6">
        <f>VLOOKUP(L2226,'User input'!$D$6:$G$16,3,FALSE)</f>
        <v>2.95</v>
      </c>
      <c r="Q2226" s="6">
        <f>VLOOKUP(L2226,'User input'!$D$6:$G$16,4,FALSE)</f>
        <v>20</v>
      </c>
      <c r="R2226" s="6">
        <f t="shared" si="139"/>
        <v>520</v>
      </c>
      <c r="S2226" s="26">
        <f t="shared" si="136"/>
        <v>1534</v>
      </c>
      <c r="T2226" s="26">
        <f>IF(K2226&lt;'User input'!$I$9,'User input'!$J$8,IF(K2226&lt;'User input'!$I$10,'User input'!$J$9,IF(K2226&lt;'User input'!$I$11,'User input'!$J$10,'User input'!$J$11)))*S2226</f>
        <v>46.019999999999996</v>
      </c>
      <c r="U2226" s="26">
        <f>K2226*'User input'!$J$17+'User input'!$J$16</f>
        <v>0.5</v>
      </c>
    </row>
    <row r="2227" spans="1:21" x14ac:dyDescent="0.25">
      <c r="A2227" s="18">
        <v>2286</v>
      </c>
      <c r="B2227" s="10" t="s">
        <v>3942</v>
      </c>
      <c r="C2227" s="10" t="s">
        <v>2760</v>
      </c>
      <c r="D2227" s="10" t="s">
        <v>15</v>
      </c>
      <c r="E2227" s="10" t="s">
        <v>16</v>
      </c>
      <c r="F2227" s="16">
        <v>30</v>
      </c>
      <c r="G2227" s="10" t="s">
        <v>6102</v>
      </c>
      <c r="H2227" s="10" t="s">
        <v>184</v>
      </c>
      <c r="I2227" s="10" t="s">
        <v>185</v>
      </c>
      <c r="J2227" s="11">
        <v>43974</v>
      </c>
      <c r="K2227" s="16">
        <v>89</v>
      </c>
      <c r="L2227" s="10" t="s">
        <v>68</v>
      </c>
      <c r="M2227" s="10">
        <f t="shared" si="137"/>
        <v>2020</v>
      </c>
      <c r="N2227" s="10">
        <f t="shared" si="138"/>
        <v>5</v>
      </c>
      <c r="O2227" s="10" t="str">
        <f>VLOOKUP(L2227,'User input'!$D$6:$E$16,2,FALSE)</f>
        <v>Megawidget M</v>
      </c>
      <c r="P2227" s="10">
        <f>VLOOKUP(L2227,'User input'!$D$6:$G$16,3,FALSE)</f>
        <v>1.29</v>
      </c>
      <c r="Q2227" s="10">
        <f>VLOOKUP(L2227,'User input'!$D$6:$G$16,4,FALSE)</f>
        <v>24</v>
      </c>
      <c r="R2227" s="10">
        <f t="shared" si="139"/>
        <v>2136</v>
      </c>
      <c r="S2227" s="27">
        <f t="shared" si="136"/>
        <v>2755.44</v>
      </c>
      <c r="T2227" s="27">
        <f>IF(K2227&lt;'User input'!$I$9,'User input'!$J$8,IF(K2227&lt;'User input'!$I$10,'User input'!$J$9,IF(K2227&lt;'User input'!$I$11,'User input'!$J$10,'User input'!$J$11)))*S2227</f>
        <v>137.77200000000002</v>
      </c>
      <c r="U2227" s="27">
        <f>K2227*'User input'!$J$17+'User input'!$J$16</f>
        <v>0.5</v>
      </c>
    </row>
    <row r="2228" spans="1:21" x14ac:dyDescent="0.25">
      <c r="A2228" s="17">
        <v>2287</v>
      </c>
      <c r="B2228" s="6" t="s">
        <v>838</v>
      </c>
      <c r="C2228" s="6" t="s">
        <v>3255</v>
      </c>
      <c r="D2228" s="6" t="s">
        <v>15</v>
      </c>
      <c r="E2228" s="6" t="s">
        <v>16</v>
      </c>
      <c r="F2228" s="15">
        <v>60</v>
      </c>
      <c r="G2228" s="6" t="s">
        <v>6103</v>
      </c>
      <c r="H2228" s="6" t="s">
        <v>4242</v>
      </c>
      <c r="I2228" s="6" t="s">
        <v>1447</v>
      </c>
      <c r="J2228" s="7">
        <v>43797</v>
      </c>
      <c r="K2228" s="15">
        <v>83</v>
      </c>
      <c r="L2228" s="6" t="s">
        <v>62</v>
      </c>
      <c r="M2228" s="6">
        <f t="shared" si="137"/>
        <v>2019</v>
      </c>
      <c r="N2228" s="6">
        <f t="shared" si="138"/>
        <v>11</v>
      </c>
      <c r="O2228" s="6" t="str">
        <f>VLOOKUP(L2228,'User input'!$D$6:$E$16,2,FALSE)</f>
        <v>Ultrathing V4</v>
      </c>
      <c r="P2228" s="6">
        <f>VLOOKUP(L2228,'User input'!$D$6:$G$16,3,FALSE)</f>
        <v>3.99</v>
      </c>
      <c r="Q2228" s="6">
        <f>VLOOKUP(L2228,'User input'!$D$6:$G$16,4,FALSE)</f>
        <v>24</v>
      </c>
      <c r="R2228" s="6">
        <f t="shared" si="139"/>
        <v>1992</v>
      </c>
      <c r="S2228" s="26">
        <f t="shared" si="136"/>
        <v>7948.0800000000008</v>
      </c>
      <c r="T2228" s="26">
        <f>IF(K2228&lt;'User input'!$I$9,'User input'!$J$8,IF(K2228&lt;'User input'!$I$10,'User input'!$J$9,IF(K2228&lt;'User input'!$I$11,'User input'!$J$10,'User input'!$J$11)))*S2228</f>
        <v>397.40400000000005</v>
      </c>
      <c r="U2228" s="26">
        <f>K2228*'User input'!$J$17+'User input'!$J$16</f>
        <v>0.5</v>
      </c>
    </row>
    <row r="2229" spans="1:21" x14ac:dyDescent="0.25">
      <c r="A2229" s="18">
        <v>2288</v>
      </c>
      <c r="B2229" s="10" t="s">
        <v>6104</v>
      </c>
      <c r="C2229" s="10" t="s">
        <v>1706</v>
      </c>
      <c r="D2229" s="10" t="s">
        <v>28</v>
      </c>
      <c r="E2229" s="10" t="s">
        <v>29</v>
      </c>
      <c r="F2229" s="16">
        <v>60</v>
      </c>
      <c r="G2229" s="10" t="s">
        <v>6103</v>
      </c>
      <c r="H2229" s="10" t="s">
        <v>408</v>
      </c>
      <c r="I2229" s="10" t="s">
        <v>185</v>
      </c>
      <c r="J2229" s="11">
        <v>43590</v>
      </c>
      <c r="K2229" s="16">
        <v>18</v>
      </c>
      <c r="L2229" s="10" t="s">
        <v>20</v>
      </c>
      <c r="M2229" s="10">
        <f t="shared" si="137"/>
        <v>2019</v>
      </c>
      <c r="N2229" s="10">
        <f t="shared" si="138"/>
        <v>5</v>
      </c>
      <c r="O2229" s="10" t="str">
        <f>VLOOKUP(L2229,'User input'!$D$6:$E$16,2,FALSE)</f>
        <v>Hyperwotsit</v>
      </c>
      <c r="P2229" s="10">
        <f>VLOOKUP(L2229,'User input'!$D$6:$G$16,3,FALSE)</f>
        <v>2.0099999999999998</v>
      </c>
      <c r="Q2229" s="10">
        <f>VLOOKUP(L2229,'User input'!$D$6:$G$16,4,FALSE)</f>
        <v>20</v>
      </c>
      <c r="R2229" s="10">
        <f t="shared" si="139"/>
        <v>360</v>
      </c>
      <c r="S2229" s="27">
        <f t="shared" si="136"/>
        <v>723.59999999999991</v>
      </c>
      <c r="T2229" s="27">
        <f>IF(K2229&lt;'User input'!$I$9,'User input'!$J$8,IF(K2229&lt;'User input'!$I$10,'User input'!$J$9,IF(K2229&lt;'User input'!$I$11,'User input'!$J$10,'User input'!$J$11)))*S2229</f>
        <v>0</v>
      </c>
      <c r="U2229" s="27">
        <f>K2229*'User input'!$J$17+'User input'!$J$16</f>
        <v>0.5</v>
      </c>
    </row>
    <row r="2230" spans="1:21" x14ac:dyDescent="0.25">
      <c r="A2230" s="17">
        <v>2289</v>
      </c>
      <c r="B2230" s="6" t="s">
        <v>6105</v>
      </c>
      <c r="C2230" s="6" t="s">
        <v>6106</v>
      </c>
      <c r="D2230" s="6" t="s">
        <v>49</v>
      </c>
      <c r="E2230" s="6" t="s">
        <v>16</v>
      </c>
      <c r="F2230" s="15">
        <v>30</v>
      </c>
      <c r="G2230" s="6" t="s">
        <v>6107</v>
      </c>
      <c r="H2230" s="6" t="s">
        <v>1505</v>
      </c>
      <c r="I2230" s="6" t="s">
        <v>25</v>
      </c>
      <c r="J2230" s="7">
        <v>43726</v>
      </c>
      <c r="K2230" s="15">
        <v>55</v>
      </c>
      <c r="L2230" s="6" t="s">
        <v>78</v>
      </c>
      <c r="M2230" s="6">
        <f t="shared" si="137"/>
        <v>2019</v>
      </c>
      <c r="N2230" s="6">
        <f t="shared" si="138"/>
        <v>9</v>
      </c>
      <c r="O2230" s="6" t="str">
        <f>VLOOKUP(L2230,'User input'!$D$6:$E$16,2,FALSE)</f>
        <v>Ultrathing V2</v>
      </c>
      <c r="P2230" s="6">
        <f>VLOOKUP(L2230,'User input'!$D$6:$G$16,3,FALSE)</f>
        <v>2.95</v>
      </c>
      <c r="Q2230" s="6">
        <f>VLOOKUP(L2230,'User input'!$D$6:$G$16,4,FALSE)</f>
        <v>20</v>
      </c>
      <c r="R2230" s="6">
        <f t="shared" si="139"/>
        <v>1100</v>
      </c>
      <c r="S2230" s="26">
        <f t="shared" si="136"/>
        <v>3245</v>
      </c>
      <c r="T2230" s="26">
        <f>IF(K2230&lt;'User input'!$I$9,'User input'!$J$8,IF(K2230&lt;'User input'!$I$10,'User input'!$J$9,IF(K2230&lt;'User input'!$I$11,'User input'!$J$10,'User input'!$J$11)))*S2230</f>
        <v>162.25</v>
      </c>
      <c r="U2230" s="26">
        <f>K2230*'User input'!$J$17+'User input'!$J$16</f>
        <v>0.5</v>
      </c>
    </row>
    <row r="2231" spans="1:21" x14ac:dyDescent="0.25">
      <c r="A2231" s="18">
        <v>2290</v>
      </c>
      <c r="B2231" s="10" t="s">
        <v>6108</v>
      </c>
      <c r="C2231" s="10" t="s">
        <v>6109</v>
      </c>
      <c r="D2231" s="10" t="s">
        <v>49</v>
      </c>
      <c r="E2231" s="10" t="s">
        <v>16</v>
      </c>
      <c r="F2231" s="16">
        <v>90</v>
      </c>
      <c r="G2231" s="10" t="s">
        <v>6110</v>
      </c>
      <c r="H2231" s="10" t="s">
        <v>6002</v>
      </c>
      <c r="I2231" s="10" t="s">
        <v>32</v>
      </c>
      <c r="J2231" s="11">
        <v>43610</v>
      </c>
      <c r="K2231" s="16">
        <v>22</v>
      </c>
      <c r="L2231" s="10" t="s">
        <v>157</v>
      </c>
      <c r="M2231" s="10">
        <f t="shared" si="137"/>
        <v>2019</v>
      </c>
      <c r="N2231" s="10">
        <f t="shared" si="138"/>
        <v>5</v>
      </c>
      <c r="O2231" s="10" t="str">
        <f>VLOOKUP(L2231,'User input'!$D$6:$E$16,2,FALSE)</f>
        <v>Ultrathing V3</v>
      </c>
      <c r="P2231" s="10">
        <f>VLOOKUP(L2231,'User input'!$D$6:$G$16,3,FALSE)</f>
        <v>3.39</v>
      </c>
      <c r="Q2231" s="10">
        <f>VLOOKUP(L2231,'User input'!$D$6:$G$16,4,FALSE)</f>
        <v>24</v>
      </c>
      <c r="R2231" s="10">
        <f t="shared" si="139"/>
        <v>528</v>
      </c>
      <c r="S2231" s="27">
        <f t="shared" si="136"/>
        <v>1789.92</v>
      </c>
      <c r="T2231" s="27">
        <f>IF(K2231&lt;'User input'!$I$9,'User input'!$J$8,IF(K2231&lt;'User input'!$I$10,'User input'!$J$9,IF(K2231&lt;'User input'!$I$11,'User input'!$J$10,'User input'!$J$11)))*S2231</f>
        <v>53.697600000000001</v>
      </c>
      <c r="U2231" s="27">
        <f>K2231*'User input'!$J$17+'User input'!$J$16</f>
        <v>0.5</v>
      </c>
    </row>
    <row r="2232" spans="1:21" x14ac:dyDescent="0.25">
      <c r="A2232" s="17">
        <v>2291</v>
      </c>
      <c r="B2232" s="6" t="s">
        <v>6111</v>
      </c>
      <c r="C2232" s="6" t="s">
        <v>6112</v>
      </c>
      <c r="D2232" s="6" t="s">
        <v>115</v>
      </c>
      <c r="E2232" s="6" t="s">
        <v>29</v>
      </c>
      <c r="F2232" s="15">
        <v>30</v>
      </c>
      <c r="G2232" s="6" t="s">
        <v>6113</v>
      </c>
      <c r="H2232" s="6" t="s">
        <v>651</v>
      </c>
      <c r="I2232" s="6" t="s">
        <v>32</v>
      </c>
      <c r="J2232" s="7">
        <v>44285</v>
      </c>
      <c r="K2232" s="15">
        <v>44</v>
      </c>
      <c r="L2232" s="6" t="s">
        <v>33</v>
      </c>
      <c r="M2232" s="6">
        <f t="shared" si="137"/>
        <v>2021</v>
      </c>
      <c r="N2232" s="6">
        <f t="shared" si="138"/>
        <v>3</v>
      </c>
      <c r="O2232" s="6" t="str">
        <f>VLOOKUP(L2232,'User input'!$D$6:$E$16,2,FALSE)</f>
        <v>Megawidget L</v>
      </c>
      <c r="P2232" s="6">
        <f>VLOOKUP(L2232,'User input'!$D$6:$G$16,3,FALSE)</f>
        <v>1.79</v>
      </c>
      <c r="Q2232" s="6">
        <f>VLOOKUP(L2232,'User input'!$D$6:$G$16,4,FALSE)</f>
        <v>24</v>
      </c>
      <c r="R2232" s="6">
        <f t="shared" si="139"/>
        <v>1056</v>
      </c>
      <c r="S2232" s="26">
        <f t="shared" si="136"/>
        <v>1890.24</v>
      </c>
      <c r="T2232" s="26">
        <f>IF(K2232&lt;'User input'!$I$9,'User input'!$J$8,IF(K2232&lt;'User input'!$I$10,'User input'!$J$9,IF(K2232&lt;'User input'!$I$11,'User input'!$J$10,'User input'!$J$11)))*S2232</f>
        <v>56.7072</v>
      </c>
      <c r="U2232" s="26">
        <f>K2232*'User input'!$J$17+'User input'!$J$16</f>
        <v>0.5</v>
      </c>
    </row>
    <row r="2233" spans="1:21" x14ac:dyDescent="0.25">
      <c r="A2233" s="18">
        <v>2292</v>
      </c>
      <c r="B2233" s="10" t="s">
        <v>6114</v>
      </c>
      <c r="C2233" s="10" t="s">
        <v>2475</v>
      </c>
      <c r="D2233" s="10" t="s">
        <v>49</v>
      </c>
      <c r="E2233" s="10" t="s">
        <v>16</v>
      </c>
      <c r="F2233" s="16">
        <v>60</v>
      </c>
      <c r="G2233" s="10" t="s">
        <v>6115</v>
      </c>
      <c r="H2233" s="10" t="s">
        <v>3761</v>
      </c>
      <c r="I2233" s="10" t="s">
        <v>185</v>
      </c>
      <c r="J2233" s="11">
        <v>44399</v>
      </c>
      <c r="K2233" s="16">
        <v>87</v>
      </c>
      <c r="L2233" s="10" t="s">
        <v>52</v>
      </c>
      <c r="M2233" s="10">
        <f t="shared" si="137"/>
        <v>2021</v>
      </c>
      <c r="N2233" s="10">
        <f t="shared" si="138"/>
        <v>7</v>
      </c>
      <c r="O2233" s="10" t="str">
        <f>VLOOKUP(L2233,'User input'!$D$6:$E$16,2,FALSE)</f>
        <v>Megawidget S</v>
      </c>
      <c r="P2233" s="10">
        <f>VLOOKUP(L2233,'User input'!$D$6:$G$16,3,FALSE)</f>
        <v>0.69</v>
      </c>
      <c r="Q2233" s="10">
        <f>VLOOKUP(L2233,'User input'!$D$6:$G$16,4,FALSE)</f>
        <v>24</v>
      </c>
      <c r="R2233" s="10">
        <f t="shared" si="139"/>
        <v>2088</v>
      </c>
      <c r="S2233" s="27">
        <f t="shared" si="136"/>
        <v>1440.7199999999998</v>
      </c>
      <c r="T2233" s="27">
        <f>IF(K2233&lt;'User input'!$I$9,'User input'!$J$8,IF(K2233&lt;'User input'!$I$10,'User input'!$J$9,IF(K2233&lt;'User input'!$I$11,'User input'!$J$10,'User input'!$J$11)))*S2233</f>
        <v>72.035999999999987</v>
      </c>
      <c r="U2233" s="27">
        <f>K2233*'User input'!$J$17+'User input'!$J$16</f>
        <v>0.5</v>
      </c>
    </row>
    <row r="2234" spans="1:21" x14ac:dyDescent="0.25">
      <c r="A2234" s="17">
        <v>2293</v>
      </c>
      <c r="B2234" s="6" t="s">
        <v>6116</v>
      </c>
      <c r="C2234" s="6" t="s">
        <v>6117</v>
      </c>
      <c r="D2234" s="6" t="s">
        <v>41</v>
      </c>
      <c r="E2234" s="6" t="s">
        <v>16</v>
      </c>
      <c r="F2234" s="15">
        <v>90</v>
      </c>
      <c r="G2234" s="6" t="s">
        <v>6118</v>
      </c>
      <c r="H2234" s="6" t="s">
        <v>4017</v>
      </c>
      <c r="I2234" s="6" t="s">
        <v>32</v>
      </c>
      <c r="J2234" s="7">
        <v>44553</v>
      </c>
      <c r="K2234" s="15">
        <v>22</v>
      </c>
      <c r="L2234" s="6" t="s">
        <v>78</v>
      </c>
      <c r="M2234" s="6">
        <f t="shared" si="137"/>
        <v>2021</v>
      </c>
      <c r="N2234" s="6">
        <f t="shared" si="138"/>
        <v>12</v>
      </c>
      <c r="O2234" s="6" t="str">
        <f>VLOOKUP(L2234,'User input'!$D$6:$E$16,2,FALSE)</f>
        <v>Ultrathing V2</v>
      </c>
      <c r="P2234" s="6">
        <f>VLOOKUP(L2234,'User input'!$D$6:$G$16,3,FALSE)</f>
        <v>2.95</v>
      </c>
      <c r="Q2234" s="6">
        <f>VLOOKUP(L2234,'User input'!$D$6:$G$16,4,FALSE)</f>
        <v>20</v>
      </c>
      <c r="R2234" s="6">
        <f t="shared" si="139"/>
        <v>440</v>
      </c>
      <c r="S2234" s="26">
        <f t="shared" si="136"/>
        <v>1298</v>
      </c>
      <c r="T2234" s="26">
        <f>IF(K2234&lt;'User input'!$I$9,'User input'!$J$8,IF(K2234&lt;'User input'!$I$10,'User input'!$J$9,IF(K2234&lt;'User input'!$I$11,'User input'!$J$10,'User input'!$J$11)))*S2234</f>
        <v>38.94</v>
      </c>
      <c r="U2234" s="26">
        <f>K2234*'User input'!$J$17+'User input'!$J$16</f>
        <v>0.5</v>
      </c>
    </row>
    <row r="2235" spans="1:21" x14ac:dyDescent="0.25">
      <c r="A2235" s="18">
        <v>2294</v>
      </c>
      <c r="B2235" s="10" t="s">
        <v>6119</v>
      </c>
      <c r="C2235" s="10" t="s">
        <v>6120</v>
      </c>
      <c r="D2235" s="10" t="s">
        <v>41</v>
      </c>
      <c r="E2235" s="10" t="s">
        <v>16</v>
      </c>
      <c r="F2235" s="16">
        <v>60</v>
      </c>
      <c r="G2235" s="10" t="s">
        <v>6121</v>
      </c>
      <c r="H2235" s="10" t="s">
        <v>1126</v>
      </c>
      <c r="I2235" s="10" t="s">
        <v>32</v>
      </c>
      <c r="J2235" s="11">
        <v>43995</v>
      </c>
      <c r="K2235" s="16">
        <v>12</v>
      </c>
      <c r="L2235" s="10" t="s">
        <v>39</v>
      </c>
      <c r="M2235" s="10">
        <f t="shared" si="137"/>
        <v>2020</v>
      </c>
      <c r="N2235" s="10">
        <f t="shared" si="138"/>
        <v>6</v>
      </c>
      <c r="O2235" s="10" t="str">
        <f>VLOOKUP(L2235,'User input'!$D$6:$E$16,2,FALSE)</f>
        <v>Ultrathing V1</v>
      </c>
      <c r="P2235" s="10">
        <f>VLOOKUP(L2235,'User input'!$D$6:$G$16,3,FALSE)</f>
        <v>1.79</v>
      </c>
      <c r="Q2235" s="10">
        <f>VLOOKUP(L2235,'User input'!$D$6:$G$16,4,FALSE)</f>
        <v>17</v>
      </c>
      <c r="R2235" s="10">
        <f t="shared" si="139"/>
        <v>204</v>
      </c>
      <c r="S2235" s="27">
        <f t="shared" si="136"/>
        <v>365.16</v>
      </c>
      <c r="T2235" s="27">
        <f>IF(K2235&lt;'User input'!$I$9,'User input'!$J$8,IF(K2235&lt;'User input'!$I$10,'User input'!$J$9,IF(K2235&lt;'User input'!$I$11,'User input'!$J$10,'User input'!$J$11)))*S2235</f>
        <v>0</v>
      </c>
      <c r="U2235" s="27">
        <f>K2235*'User input'!$J$17+'User input'!$J$16</f>
        <v>0.5</v>
      </c>
    </row>
    <row r="2236" spans="1:21" x14ac:dyDescent="0.25">
      <c r="A2236" s="17">
        <v>2295</v>
      </c>
      <c r="B2236" s="6" t="s">
        <v>6122</v>
      </c>
      <c r="C2236" s="6" t="s">
        <v>2941</v>
      </c>
      <c r="D2236" s="6" t="s">
        <v>28</v>
      </c>
      <c r="E2236" s="6" t="s">
        <v>29</v>
      </c>
      <c r="F2236" s="15">
        <v>30</v>
      </c>
      <c r="G2236" s="6" t="s">
        <v>6123</v>
      </c>
      <c r="H2236" s="6" t="s">
        <v>4697</v>
      </c>
      <c r="I2236" s="6" t="s">
        <v>291</v>
      </c>
      <c r="J2236" s="7">
        <v>44251</v>
      </c>
      <c r="K2236" s="15">
        <v>73</v>
      </c>
      <c r="L2236" s="6" t="s">
        <v>157</v>
      </c>
      <c r="M2236" s="6">
        <f t="shared" si="137"/>
        <v>2021</v>
      </c>
      <c r="N2236" s="6">
        <f t="shared" si="138"/>
        <v>2</v>
      </c>
      <c r="O2236" s="6" t="str">
        <f>VLOOKUP(L2236,'User input'!$D$6:$E$16,2,FALSE)</f>
        <v>Ultrathing V3</v>
      </c>
      <c r="P2236" s="6">
        <f>VLOOKUP(L2236,'User input'!$D$6:$G$16,3,FALSE)</f>
        <v>3.39</v>
      </c>
      <c r="Q2236" s="6">
        <f>VLOOKUP(L2236,'User input'!$D$6:$G$16,4,FALSE)</f>
        <v>24</v>
      </c>
      <c r="R2236" s="6">
        <f t="shared" si="139"/>
        <v>1752</v>
      </c>
      <c r="S2236" s="26">
        <f t="shared" si="136"/>
        <v>5939.2800000000007</v>
      </c>
      <c r="T2236" s="26">
        <f>IF(K2236&lt;'User input'!$I$9,'User input'!$J$8,IF(K2236&lt;'User input'!$I$10,'User input'!$J$9,IF(K2236&lt;'User input'!$I$11,'User input'!$J$10,'User input'!$J$11)))*S2236</f>
        <v>296.96400000000006</v>
      </c>
      <c r="U2236" s="26">
        <f>K2236*'User input'!$J$17+'User input'!$J$16</f>
        <v>0.5</v>
      </c>
    </row>
    <row r="2237" spans="1:21" x14ac:dyDescent="0.25">
      <c r="A2237" s="18">
        <v>2296</v>
      </c>
      <c r="B2237" s="10" t="s">
        <v>125</v>
      </c>
      <c r="C2237" s="10" t="s">
        <v>6124</v>
      </c>
      <c r="D2237" s="10" t="s">
        <v>28</v>
      </c>
      <c r="E2237" s="10" t="s">
        <v>29</v>
      </c>
      <c r="F2237" s="16">
        <v>30</v>
      </c>
      <c r="G2237" s="10" t="s">
        <v>6125</v>
      </c>
      <c r="H2237" s="10" t="s">
        <v>6126</v>
      </c>
      <c r="I2237" s="10" t="s">
        <v>108</v>
      </c>
      <c r="J2237" s="11">
        <v>43645</v>
      </c>
      <c r="K2237" s="16">
        <v>58</v>
      </c>
      <c r="L2237" s="10" t="s">
        <v>157</v>
      </c>
      <c r="M2237" s="10">
        <f t="shared" si="137"/>
        <v>2019</v>
      </c>
      <c r="N2237" s="10">
        <f t="shared" si="138"/>
        <v>6</v>
      </c>
      <c r="O2237" s="10" t="str">
        <f>VLOOKUP(L2237,'User input'!$D$6:$E$16,2,FALSE)</f>
        <v>Ultrathing V3</v>
      </c>
      <c r="P2237" s="10">
        <f>VLOOKUP(L2237,'User input'!$D$6:$G$16,3,FALSE)</f>
        <v>3.39</v>
      </c>
      <c r="Q2237" s="10">
        <f>VLOOKUP(L2237,'User input'!$D$6:$G$16,4,FALSE)</f>
        <v>24</v>
      </c>
      <c r="R2237" s="10">
        <f t="shared" si="139"/>
        <v>1392</v>
      </c>
      <c r="S2237" s="27">
        <f t="shared" si="136"/>
        <v>4718.88</v>
      </c>
      <c r="T2237" s="27">
        <f>IF(K2237&lt;'User input'!$I$9,'User input'!$J$8,IF(K2237&lt;'User input'!$I$10,'User input'!$J$9,IF(K2237&lt;'User input'!$I$11,'User input'!$J$10,'User input'!$J$11)))*S2237</f>
        <v>235.94400000000002</v>
      </c>
      <c r="U2237" s="27">
        <f>K2237*'User input'!$J$17+'User input'!$J$16</f>
        <v>0.5</v>
      </c>
    </row>
    <row r="2238" spans="1:21" x14ac:dyDescent="0.25">
      <c r="A2238" s="17">
        <v>2297</v>
      </c>
      <c r="B2238" s="6" t="s">
        <v>6127</v>
      </c>
      <c r="C2238" s="6" t="s">
        <v>5409</v>
      </c>
      <c r="D2238" s="6" t="s">
        <v>28</v>
      </c>
      <c r="E2238" s="6" t="s">
        <v>29</v>
      </c>
      <c r="F2238" s="15">
        <v>30</v>
      </c>
      <c r="G2238" s="6" t="s">
        <v>6130</v>
      </c>
      <c r="H2238" s="6" t="s">
        <v>651</v>
      </c>
      <c r="I2238" s="6" t="s">
        <v>32</v>
      </c>
      <c r="J2238" s="7">
        <v>43648</v>
      </c>
      <c r="K2238" s="15">
        <v>31</v>
      </c>
      <c r="L2238" s="6" t="s">
        <v>33</v>
      </c>
      <c r="M2238" s="6">
        <f t="shared" si="137"/>
        <v>2019</v>
      </c>
      <c r="N2238" s="6">
        <f t="shared" si="138"/>
        <v>7</v>
      </c>
      <c r="O2238" s="6" t="str">
        <f>VLOOKUP(L2238,'User input'!$D$6:$E$16,2,FALSE)</f>
        <v>Megawidget L</v>
      </c>
      <c r="P2238" s="6">
        <f>VLOOKUP(L2238,'User input'!$D$6:$G$16,3,FALSE)</f>
        <v>1.79</v>
      </c>
      <c r="Q2238" s="6">
        <f>VLOOKUP(L2238,'User input'!$D$6:$G$16,4,FALSE)</f>
        <v>24</v>
      </c>
      <c r="R2238" s="6">
        <f t="shared" si="139"/>
        <v>744</v>
      </c>
      <c r="S2238" s="26">
        <f t="shared" si="136"/>
        <v>1331.76</v>
      </c>
      <c r="T2238" s="26">
        <f>IF(K2238&lt;'User input'!$I$9,'User input'!$J$8,IF(K2238&lt;'User input'!$I$10,'User input'!$J$9,IF(K2238&lt;'User input'!$I$11,'User input'!$J$10,'User input'!$J$11)))*S2238</f>
        <v>39.952799999999996</v>
      </c>
      <c r="U2238" s="26">
        <f>K2238*'User input'!$J$17+'User input'!$J$16</f>
        <v>0.5</v>
      </c>
    </row>
    <row r="2239" spans="1:21" x14ac:dyDescent="0.25">
      <c r="A2239" s="18">
        <v>2298</v>
      </c>
      <c r="B2239" s="10" t="s">
        <v>6129</v>
      </c>
      <c r="C2239" s="10" t="s">
        <v>4545</v>
      </c>
      <c r="D2239" s="10" t="s">
        <v>28</v>
      </c>
      <c r="E2239" s="10" t="s">
        <v>29</v>
      </c>
      <c r="F2239" s="16">
        <v>30</v>
      </c>
      <c r="G2239" s="10" t="s">
        <v>6130</v>
      </c>
      <c r="H2239" s="10" t="s">
        <v>1940</v>
      </c>
      <c r="I2239" s="10" t="s">
        <v>25</v>
      </c>
      <c r="J2239" s="11">
        <v>44218</v>
      </c>
      <c r="K2239" s="16">
        <v>74</v>
      </c>
      <c r="L2239" s="10" t="s">
        <v>52</v>
      </c>
      <c r="M2239" s="10">
        <f t="shared" si="137"/>
        <v>2021</v>
      </c>
      <c r="N2239" s="10">
        <f t="shared" si="138"/>
        <v>1</v>
      </c>
      <c r="O2239" s="10" t="str">
        <f>VLOOKUP(L2239,'User input'!$D$6:$E$16,2,FALSE)</f>
        <v>Megawidget S</v>
      </c>
      <c r="P2239" s="10">
        <f>VLOOKUP(L2239,'User input'!$D$6:$G$16,3,FALSE)</f>
        <v>0.69</v>
      </c>
      <c r="Q2239" s="10">
        <f>VLOOKUP(L2239,'User input'!$D$6:$G$16,4,FALSE)</f>
        <v>24</v>
      </c>
      <c r="R2239" s="10">
        <f t="shared" si="139"/>
        <v>1776</v>
      </c>
      <c r="S2239" s="27">
        <f t="shared" si="136"/>
        <v>1225.4399999999998</v>
      </c>
      <c r="T2239" s="27">
        <f>IF(K2239&lt;'User input'!$I$9,'User input'!$J$8,IF(K2239&lt;'User input'!$I$10,'User input'!$J$9,IF(K2239&lt;'User input'!$I$11,'User input'!$J$10,'User input'!$J$11)))*S2239</f>
        <v>61.271999999999991</v>
      </c>
      <c r="U2239" s="27">
        <f>K2239*'User input'!$J$17+'User input'!$J$16</f>
        <v>0.5</v>
      </c>
    </row>
    <row r="2240" spans="1:21" x14ac:dyDescent="0.25">
      <c r="A2240" s="17">
        <v>2299</v>
      </c>
      <c r="B2240" s="6" t="s">
        <v>5813</v>
      </c>
      <c r="C2240" s="6" t="s">
        <v>2796</v>
      </c>
      <c r="D2240" s="6" t="s">
        <v>15</v>
      </c>
      <c r="E2240" s="6" t="s">
        <v>16</v>
      </c>
      <c r="F2240" s="15">
        <v>30</v>
      </c>
      <c r="G2240" s="6" t="s">
        <v>10393</v>
      </c>
      <c r="H2240" s="6" t="s">
        <v>6132</v>
      </c>
      <c r="I2240" s="6" t="s">
        <v>38</v>
      </c>
      <c r="J2240" s="7">
        <v>43887</v>
      </c>
      <c r="K2240" s="15">
        <v>30</v>
      </c>
      <c r="L2240" s="6" t="s">
        <v>157</v>
      </c>
      <c r="M2240" s="6">
        <f t="shared" si="137"/>
        <v>2020</v>
      </c>
      <c r="N2240" s="6">
        <f t="shared" si="138"/>
        <v>2</v>
      </c>
      <c r="O2240" s="6" t="str">
        <f>VLOOKUP(L2240,'User input'!$D$6:$E$16,2,FALSE)</f>
        <v>Ultrathing V3</v>
      </c>
      <c r="P2240" s="6">
        <f>VLOOKUP(L2240,'User input'!$D$6:$G$16,3,FALSE)</f>
        <v>3.39</v>
      </c>
      <c r="Q2240" s="6">
        <f>VLOOKUP(L2240,'User input'!$D$6:$G$16,4,FALSE)</f>
        <v>24</v>
      </c>
      <c r="R2240" s="6">
        <f t="shared" si="139"/>
        <v>720</v>
      </c>
      <c r="S2240" s="26">
        <f t="shared" si="136"/>
        <v>2440.8000000000002</v>
      </c>
      <c r="T2240" s="26">
        <f>IF(K2240&lt;'User input'!$I$9,'User input'!$J$8,IF(K2240&lt;'User input'!$I$10,'User input'!$J$9,IF(K2240&lt;'User input'!$I$11,'User input'!$J$10,'User input'!$J$11)))*S2240</f>
        <v>73.224000000000004</v>
      </c>
      <c r="U2240" s="26">
        <f>K2240*'User input'!$J$17+'User input'!$J$16</f>
        <v>0.5</v>
      </c>
    </row>
    <row r="2241" spans="1:21" x14ac:dyDescent="0.25">
      <c r="A2241" s="18">
        <v>2300</v>
      </c>
      <c r="B2241" s="10" t="s">
        <v>4583</v>
      </c>
      <c r="C2241" s="10" t="s">
        <v>3922</v>
      </c>
      <c r="D2241" s="10" t="s">
        <v>28</v>
      </c>
      <c r="E2241" s="10" t="s">
        <v>29</v>
      </c>
      <c r="F2241" s="16">
        <v>90</v>
      </c>
      <c r="G2241" s="10" t="s">
        <v>6133</v>
      </c>
      <c r="H2241" s="10" t="s">
        <v>1541</v>
      </c>
      <c r="I2241" s="10" t="s">
        <v>1542</v>
      </c>
      <c r="J2241" s="11">
        <v>43800</v>
      </c>
      <c r="K2241" s="16">
        <v>73</v>
      </c>
      <c r="L2241" s="10" t="s">
        <v>157</v>
      </c>
      <c r="M2241" s="10">
        <f t="shared" si="137"/>
        <v>2019</v>
      </c>
      <c r="N2241" s="10">
        <f t="shared" si="138"/>
        <v>12</v>
      </c>
      <c r="O2241" s="10" t="str">
        <f>VLOOKUP(L2241,'User input'!$D$6:$E$16,2,FALSE)</f>
        <v>Ultrathing V3</v>
      </c>
      <c r="P2241" s="10">
        <f>VLOOKUP(L2241,'User input'!$D$6:$G$16,3,FALSE)</f>
        <v>3.39</v>
      </c>
      <c r="Q2241" s="10">
        <f>VLOOKUP(L2241,'User input'!$D$6:$G$16,4,FALSE)</f>
        <v>24</v>
      </c>
      <c r="R2241" s="10">
        <f t="shared" si="139"/>
        <v>1752</v>
      </c>
      <c r="S2241" s="27">
        <f t="shared" si="136"/>
        <v>5939.2800000000007</v>
      </c>
      <c r="T2241" s="27">
        <f>IF(K2241&lt;'User input'!$I$9,'User input'!$J$8,IF(K2241&lt;'User input'!$I$10,'User input'!$J$9,IF(K2241&lt;'User input'!$I$11,'User input'!$J$10,'User input'!$J$11)))*S2241</f>
        <v>296.96400000000006</v>
      </c>
      <c r="U2241" s="27">
        <f>K2241*'User input'!$J$17+'User input'!$J$16</f>
        <v>0.5</v>
      </c>
    </row>
    <row r="2242" spans="1:21" x14ac:dyDescent="0.25">
      <c r="A2242" s="17">
        <v>2301</v>
      </c>
      <c r="B2242" s="6" t="s">
        <v>3536</v>
      </c>
      <c r="C2242" s="6" t="s">
        <v>3984</v>
      </c>
      <c r="D2242" s="6" t="s">
        <v>28</v>
      </c>
      <c r="E2242" s="6" t="s">
        <v>29</v>
      </c>
      <c r="F2242" s="15">
        <v>30</v>
      </c>
      <c r="G2242" s="6" t="s">
        <v>6134</v>
      </c>
      <c r="H2242" s="6" t="s">
        <v>1888</v>
      </c>
      <c r="I2242" s="6" t="s">
        <v>291</v>
      </c>
      <c r="J2242" s="7">
        <v>44077</v>
      </c>
      <c r="K2242" s="15">
        <v>75</v>
      </c>
      <c r="L2242" s="6" t="s">
        <v>62</v>
      </c>
      <c r="M2242" s="6">
        <f t="shared" si="137"/>
        <v>2020</v>
      </c>
      <c r="N2242" s="6">
        <f t="shared" si="138"/>
        <v>9</v>
      </c>
      <c r="O2242" s="6" t="str">
        <f>VLOOKUP(L2242,'User input'!$D$6:$E$16,2,FALSE)</f>
        <v>Ultrathing V4</v>
      </c>
      <c r="P2242" s="6">
        <f>VLOOKUP(L2242,'User input'!$D$6:$G$16,3,FALSE)</f>
        <v>3.99</v>
      </c>
      <c r="Q2242" s="6">
        <f>VLOOKUP(L2242,'User input'!$D$6:$G$16,4,FALSE)</f>
        <v>24</v>
      </c>
      <c r="R2242" s="6">
        <f t="shared" si="139"/>
        <v>1800</v>
      </c>
      <c r="S2242" s="26">
        <f t="shared" si="136"/>
        <v>7182</v>
      </c>
      <c r="T2242" s="26">
        <f>IF(K2242&lt;'User input'!$I$9,'User input'!$J$8,IF(K2242&lt;'User input'!$I$10,'User input'!$J$9,IF(K2242&lt;'User input'!$I$11,'User input'!$J$10,'User input'!$J$11)))*S2242</f>
        <v>359.1</v>
      </c>
      <c r="U2242" s="26">
        <f>K2242*'User input'!$J$17+'User input'!$J$16</f>
        <v>0.5</v>
      </c>
    </row>
    <row r="2243" spans="1:21" x14ac:dyDescent="0.25">
      <c r="A2243" s="18">
        <v>2302</v>
      </c>
      <c r="B2243" s="10" t="s">
        <v>894</v>
      </c>
      <c r="C2243" s="10" t="s">
        <v>3497</v>
      </c>
      <c r="D2243" s="10" t="s">
        <v>28</v>
      </c>
      <c r="E2243" s="10" t="s">
        <v>29</v>
      </c>
      <c r="F2243" s="16">
        <v>90</v>
      </c>
      <c r="G2243" s="10" t="s">
        <v>6135</v>
      </c>
      <c r="H2243" s="10" t="s">
        <v>941</v>
      </c>
      <c r="I2243" s="10" t="s">
        <v>942</v>
      </c>
      <c r="J2243" s="11">
        <v>43495</v>
      </c>
      <c r="K2243" s="16">
        <v>48</v>
      </c>
      <c r="L2243" s="10" t="s">
        <v>68</v>
      </c>
      <c r="M2243" s="10">
        <f t="shared" si="137"/>
        <v>2019</v>
      </c>
      <c r="N2243" s="10">
        <f t="shared" si="138"/>
        <v>1</v>
      </c>
      <c r="O2243" s="10" t="str">
        <f>VLOOKUP(L2243,'User input'!$D$6:$E$16,2,FALSE)</f>
        <v>Megawidget M</v>
      </c>
      <c r="P2243" s="10">
        <f>VLOOKUP(L2243,'User input'!$D$6:$G$16,3,FALSE)</f>
        <v>1.29</v>
      </c>
      <c r="Q2243" s="10">
        <f>VLOOKUP(L2243,'User input'!$D$6:$G$16,4,FALSE)</f>
        <v>24</v>
      </c>
      <c r="R2243" s="10">
        <f t="shared" si="139"/>
        <v>1152</v>
      </c>
      <c r="S2243" s="27">
        <f t="shared" si="136"/>
        <v>1486.08</v>
      </c>
      <c r="T2243" s="27">
        <f>IF(K2243&lt;'User input'!$I$9,'User input'!$J$8,IF(K2243&lt;'User input'!$I$10,'User input'!$J$9,IF(K2243&lt;'User input'!$I$11,'User input'!$J$10,'User input'!$J$11)))*S2243</f>
        <v>44.582399999999993</v>
      </c>
      <c r="U2243" s="27">
        <f>K2243*'User input'!$J$17+'User input'!$J$16</f>
        <v>0.5</v>
      </c>
    </row>
    <row r="2244" spans="1:21" x14ac:dyDescent="0.25">
      <c r="A2244" s="17">
        <v>2303</v>
      </c>
      <c r="B2244" s="6" t="s">
        <v>6136</v>
      </c>
      <c r="C2244" s="6" t="s">
        <v>1674</v>
      </c>
      <c r="D2244" s="6" t="s">
        <v>49</v>
      </c>
      <c r="E2244" s="6" t="s">
        <v>16</v>
      </c>
      <c r="F2244" s="15">
        <v>90</v>
      </c>
      <c r="G2244" s="6" t="s">
        <v>6137</v>
      </c>
      <c r="H2244" s="6" t="s">
        <v>3355</v>
      </c>
      <c r="I2244" s="6" t="s">
        <v>144</v>
      </c>
      <c r="J2244" s="7">
        <v>43646</v>
      </c>
      <c r="K2244" s="15">
        <v>6</v>
      </c>
      <c r="L2244" s="6" t="s">
        <v>157</v>
      </c>
      <c r="M2244" s="6">
        <f t="shared" si="137"/>
        <v>2019</v>
      </c>
      <c r="N2244" s="6">
        <f t="shared" si="138"/>
        <v>6</v>
      </c>
      <c r="O2244" s="6" t="str">
        <f>VLOOKUP(L2244,'User input'!$D$6:$E$16,2,FALSE)</f>
        <v>Ultrathing V3</v>
      </c>
      <c r="P2244" s="6">
        <f>VLOOKUP(L2244,'User input'!$D$6:$G$16,3,FALSE)</f>
        <v>3.39</v>
      </c>
      <c r="Q2244" s="6">
        <f>VLOOKUP(L2244,'User input'!$D$6:$G$16,4,FALSE)</f>
        <v>24</v>
      </c>
      <c r="R2244" s="6">
        <f t="shared" si="139"/>
        <v>144</v>
      </c>
      <c r="S2244" s="26">
        <f t="shared" si="136"/>
        <v>488.16</v>
      </c>
      <c r="T2244" s="26">
        <f>IF(K2244&lt;'User input'!$I$9,'User input'!$J$8,IF(K2244&lt;'User input'!$I$10,'User input'!$J$9,IF(K2244&lt;'User input'!$I$11,'User input'!$J$10,'User input'!$J$11)))*S2244</f>
        <v>0</v>
      </c>
      <c r="U2244" s="26">
        <f>K2244*'User input'!$J$17+'User input'!$J$16</f>
        <v>0.5</v>
      </c>
    </row>
    <row r="2245" spans="1:21" x14ac:dyDescent="0.25">
      <c r="A2245" s="18">
        <v>2304</v>
      </c>
      <c r="B2245" s="10" t="s">
        <v>2470</v>
      </c>
      <c r="C2245" s="10" t="s">
        <v>2912</v>
      </c>
      <c r="D2245" s="10" t="s">
        <v>15</v>
      </c>
      <c r="E2245" s="10" t="s">
        <v>16</v>
      </c>
      <c r="F2245" s="16">
        <v>30</v>
      </c>
      <c r="G2245" s="10" t="s">
        <v>6138</v>
      </c>
      <c r="H2245" s="10" t="s">
        <v>1328</v>
      </c>
      <c r="I2245" s="10" t="s">
        <v>291</v>
      </c>
      <c r="J2245" s="11">
        <v>44512</v>
      </c>
      <c r="K2245" s="16">
        <v>93</v>
      </c>
      <c r="L2245" s="10" t="s">
        <v>62</v>
      </c>
      <c r="M2245" s="10">
        <f t="shared" si="137"/>
        <v>2021</v>
      </c>
      <c r="N2245" s="10">
        <f t="shared" si="138"/>
        <v>11</v>
      </c>
      <c r="O2245" s="10" t="str">
        <f>VLOOKUP(L2245,'User input'!$D$6:$E$16,2,FALSE)</f>
        <v>Ultrathing V4</v>
      </c>
      <c r="P2245" s="10">
        <f>VLOOKUP(L2245,'User input'!$D$6:$G$16,3,FALSE)</f>
        <v>3.99</v>
      </c>
      <c r="Q2245" s="10">
        <f>VLOOKUP(L2245,'User input'!$D$6:$G$16,4,FALSE)</f>
        <v>24</v>
      </c>
      <c r="R2245" s="10">
        <f t="shared" si="139"/>
        <v>2232</v>
      </c>
      <c r="S2245" s="27">
        <f t="shared" ref="S2245:S2308" si="140">R2245*P2245</f>
        <v>8905.68</v>
      </c>
      <c r="T2245" s="27">
        <f>IF(K2245&lt;'User input'!$I$9,'User input'!$J$8,IF(K2245&lt;'User input'!$I$10,'User input'!$J$9,IF(K2245&lt;'User input'!$I$11,'User input'!$J$10,'User input'!$J$11)))*S2245</f>
        <v>445.28400000000005</v>
      </c>
      <c r="U2245" s="27">
        <f>K2245*'User input'!$J$17+'User input'!$J$16</f>
        <v>0.5</v>
      </c>
    </row>
    <row r="2246" spans="1:21" x14ac:dyDescent="0.25">
      <c r="A2246" s="17">
        <v>2305</v>
      </c>
      <c r="B2246" s="6" t="s">
        <v>6139</v>
      </c>
      <c r="C2246" s="6" t="s">
        <v>584</v>
      </c>
      <c r="D2246" s="6" t="s">
        <v>49</v>
      </c>
      <c r="E2246" s="6" t="s">
        <v>16</v>
      </c>
      <c r="F2246" s="15">
        <v>60</v>
      </c>
      <c r="G2246" s="6" t="s">
        <v>6140</v>
      </c>
      <c r="H2246" s="6" t="s">
        <v>1090</v>
      </c>
      <c r="I2246" s="6" t="s">
        <v>176</v>
      </c>
      <c r="J2246" s="7">
        <v>43524</v>
      </c>
      <c r="K2246" s="15">
        <v>23</v>
      </c>
      <c r="L2246" s="6" t="s">
        <v>52</v>
      </c>
      <c r="M2246" s="6">
        <f t="shared" ref="M2246:M2309" si="141">YEAR(J2246)</f>
        <v>2019</v>
      </c>
      <c r="N2246" s="6">
        <f t="shared" ref="N2246:N2309" si="142">MONTH(J2246)</f>
        <v>2</v>
      </c>
      <c r="O2246" s="6" t="str">
        <f>VLOOKUP(L2246,'User input'!$D$6:$E$16,2,FALSE)</f>
        <v>Megawidget S</v>
      </c>
      <c r="P2246" s="6">
        <f>VLOOKUP(L2246,'User input'!$D$6:$G$16,3,FALSE)</f>
        <v>0.69</v>
      </c>
      <c r="Q2246" s="6">
        <f>VLOOKUP(L2246,'User input'!$D$6:$G$16,4,FALSE)</f>
        <v>24</v>
      </c>
      <c r="R2246" s="6">
        <f t="shared" ref="R2246:R2309" si="143">K2246*Q2246</f>
        <v>552</v>
      </c>
      <c r="S2246" s="26">
        <f t="shared" si="140"/>
        <v>380.88</v>
      </c>
      <c r="T2246" s="26">
        <f>IF(K2246&lt;'User input'!$I$9,'User input'!$J$8,IF(K2246&lt;'User input'!$I$10,'User input'!$J$9,IF(K2246&lt;'User input'!$I$11,'User input'!$J$10,'User input'!$J$11)))*S2246</f>
        <v>11.426399999999999</v>
      </c>
      <c r="U2246" s="26">
        <f>K2246*'User input'!$J$17+'User input'!$J$16</f>
        <v>0.5</v>
      </c>
    </row>
    <row r="2247" spans="1:21" x14ac:dyDescent="0.25">
      <c r="A2247" s="18">
        <v>2306</v>
      </c>
      <c r="B2247" s="10" t="s">
        <v>2253</v>
      </c>
      <c r="C2247" s="10" t="s">
        <v>4465</v>
      </c>
      <c r="D2247" s="10" t="s">
        <v>15</v>
      </c>
      <c r="E2247" s="10" t="s">
        <v>16</v>
      </c>
      <c r="F2247" s="16">
        <v>30</v>
      </c>
      <c r="G2247" s="10" t="s">
        <v>6141</v>
      </c>
      <c r="H2247" s="10" t="s">
        <v>2865</v>
      </c>
      <c r="I2247" s="10" t="s">
        <v>32</v>
      </c>
      <c r="J2247" s="11">
        <v>44412</v>
      </c>
      <c r="K2247" s="16">
        <v>59</v>
      </c>
      <c r="L2247" s="10" t="s">
        <v>68</v>
      </c>
      <c r="M2247" s="10">
        <f t="shared" si="141"/>
        <v>2021</v>
      </c>
      <c r="N2247" s="10">
        <f t="shared" si="142"/>
        <v>8</v>
      </c>
      <c r="O2247" s="10" t="str">
        <f>VLOOKUP(L2247,'User input'!$D$6:$E$16,2,FALSE)</f>
        <v>Megawidget M</v>
      </c>
      <c r="P2247" s="10">
        <f>VLOOKUP(L2247,'User input'!$D$6:$G$16,3,FALSE)</f>
        <v>1.29</v>
      </c>
      <c r="Q2247" s="10">
        <f>VLOOKUP(L2247,'User input'!$D$6:$G$16,4,FALSE)</f>
        <v>24</v>
      </c>
      <c r="R2247" s="10">
        <f t="shared" si="143"/>
        <v>1416</v>
      </c>
      <c r="S2247" s="27">
        <f t="shared" si="140"/>
        <v>1826.64</v>
      </c>
      <c r="T2247" s="27">
        <f>IF(K2247&lt;'User input'!$I$9,'User input'!$J$8,IF(K2247&lt;'User input'!$I$10,'User input'!$J$9,IF(K2247&lt;'User input'!$I$11,'User input'!$J$10,'User input'!$J$11)))*S2247</f>
        <v>91.332000000000008</v>
      </c>
      <c r="U2247" s="27">
        <f>K2247*'User input'!$J$17+'User input'!$J$16</f>
        <v>0.5</v>
      </c>
    </row>
    <row r="2248" spans="1:21" x14ac:dyDescent="0.25">
      <c r="A2248" s="17">
        <v>2307</v>
      </c>
      <c r="B2248" s="6" t="s">
        <v>1990</v>
      </c>
      <c r="C2248" s="6" t="s">
        <v>1771</v>
      </c>
      <c r="D2248" s="6" t="s">
        <v>28</v>
      </c>
      <c r="E2248" s="6" t="s">
        <v>29</v>
      </c>
      <c r="F2248" s="15">
        <v>30</v>
      </c>
      <c r="G2248" s="6" t="s">
        <v>6142</v>
      </c>
      <c r="H2248" s="6" t="s">
        <v>903</v>
      </c>
      <c r="I2248" s="6" t="s">
        <v>571</v>
      </c>
      <c r="J2248" s="7">
        <v>44435</v>
      </c>
      <c r="K2248" s="15">
        <v>36</v>
      </c>
      <c r="L2248" s="6" t="s">
        <v>39</v>
      </c>
      <c r="M2248" s="6">
        <f t="shared" si="141"/>
        <v>2021</v>
      </c>
      <c r="N2248" s="6">
        <f t="shared" si="142"/>
        <v>8</v>
      </c>
      <c r="O2248" s="6" t="str">
        <f>VLOOKUP(L2248,'User input'!$D$6:$E$16,2,FALSE)</f>
        <v>Ultrathing V1</v>
      </c>
      <c r="P2248" s="6">
        <f>VLOOKUP(L2248,'User input'!$D$6:$G$16,3,FALSE)</f>
        <v>1.79</v>
      </c>
      <c r="Q2248" s="6">
        <f>VLOOKUP(L2248,'User input'!$D$6:$G$16,4,FALSE)</f>
        <v>17</v>
      </c>
      <c r="R2248" s="6">
        <f t="shared" si="143"/>
        <v>612</v>
      </c>
      <c r="S2248" s="26">
        <f t="shared" si="140"/>
        <v>1095.48</v>
      </c>
      <c r="T2248" s="26">
        <f>IF(K2248&lt;'User input'!$I$9,'User input'!$J$8,IF(K2248&lt;'User input'!$I$10,'User input'!$J$9,IF(K2248&lt;'User input'!$I$11,'User input'!$J$10,'User input'!$J$11)))*S2248</f>
        <v>32.864399999999996</v>
      </c>
      <c r="U2248" s="26">
        <f>K2248*'User input'!$J$17+'User input'!$J$16</f>
        <v>0.5</v>
      </c>
    </row>
    <row r="2249" spans="1:21" x14ac:dyDescent="0.25">
      <c r="A2249" s="18">
        <v>2308</v>
      </c>
      <c r="B2249" s="10" t="s">
        <v>6143</v>
      </c>
      <c r="C2249" s="10" t="s">
        <v>2680</v>
      </c>
      <c r="D2249" s="10" t="s">
        <v>49</v>
      </c>
      <c r="E2249" s="10" t="s">
        <v>16</v>
      </c>
      <c r="F2249" s="16">
        <v>60</v>
      </c>
      <c r="G2249" s="10" t="s">
        <v>6142</v>
      </c>
      <c r="H2249" s="10" t="s">
        <v>5321</v>
      </c>
      <c r="I2249" s="10" t="s">
        <v>32</v>
      </c>
      <c r="J2249" s="11">
        <v>43559</v>
      </c>
      <c r="K2249" s="16">
        <v>27</v>
      </c>
      <c r="L2249" s="10" t="s">
        <v>68</v>
      </c>
      <c r="M2249" s="10">
        <f t="shared" si="141"/>
        <v>2019</v>
      </c>
      <c r="N2249" s="10">
        <f t="shared" si="142"/>
        <v>4</v>
      </c>
      <c r="O2249" s="10" t="str">
        <f>VLOOKUP(L2249,'User input'!$D$6:$E$16,2,FALSE)</f>
        <v>Megawidget M</v>
      </c>
      <c r="P2249" s="10">
        <f>VLOOKUP(L2249,'User input'!$D$6:$G$16,3,FALSE)</f>
        <v>1.29</v>
      </c>
      <c r="Q2249" s="10">
        <f>VLOOKUP(L2249,'User input'!$D$6:$G$16,4,FALSE)</f>
        <v>24</v>
      </c>
      <c r="R2249" s="10">
        <f t="shared" si="143"/>
        <v>648</v>
      </c>
      <c r="S2249" s="27">
        <f t="shared" si="140"/>
        <v>835.92000000000007</v>
      </c>
      <c r="T2249" s="27">
        <f>IF(K2249&lt;'User input'!$I$9,'User input'!$J$8,IF(K2249&lt;'User input'!$I$10,'User input'!$J$9,IF(K2249&lt;'User input'!$I$11,'User input'!$J$10,'User input'!$J$11)))*S2249</f>
        <v>25.0776</v>
      </c>
      <c r="U2249" s="27">
        <f>K2249*'User input'!$J$17+'User input'!$J$16</f>
        <v>0.5</v>
      </c>
    </row>
    <row r="2250" spans="1:21" x14ac:dyDescent="0.25">
      <c r="A2250" s="17">
        <v>2309</v>
      </c>
      <c r="B2250" s="6" t="s">
        <v>6144</v>
      </c>
      <c r="C2250" s="6" t="s">
        <v>2412</v>
      </c>
      <c r="D2250" s="6" t="s">
        <v>28</v>
      </c>
      <c r="E2250" s="6" t="s">
        <v>29</v>
      </c>
      <c r="F2250" s="15">
        <v>60</v>
      </c>
      <c r="G2250" s="6" t="s">
        <v>6145</v>
      </c>
      <c r="H2250" s="6" t="s">
        <v>6146</v>
      </c>
      <c r="I2250" s="6" t="s">
        <v>291</v>
      </c>
      <c r="J2250" s="7">
        <v>43597</v>
      </c>
      <c r="K2250" s="15">
        <v>25</v>
      </c>
      <c r="L2250" s="6" t="s">
        <v>157</v>
      </c>
      <c r="M2250" s="6">
        <f t="shared" si="141"/>
        <v>2019</v>
      </c>
      <c r="N2250" s="6">
        <f t="shared" si="142"/>
        <v>5</v>
      </c>
      <c r="O2250" s="6" t="str">
        <f>VLOOKUP(L2250,'User input'!$D$6:$E$16,2,FALSE)</f>
        <v>Ultrathing V3</v>
      </c>
      <c r="P2250" s="6">
        <f>VLOOKUP(L2250,'User input'!$D$6:$G$16,3,FALSE)</f>
        <v>3.39</v>
      </c>
      <c r="Q2250" s="6">
        <f>VLOOKUP(L2250,'User input'!$D$6:$G$16,4,FALSE)</f>
        <v>24</v>
      </c>
      <c r="R2250" s="6">
        <f t="shared" si="143"/>
        <v>600</v>
      </c>
      <c r="S2250" s="26">
        <f t="shared" si="140"/>
        <v>2034</v>
      </c>
      <c r="T2250" s="26">
        <f>IF(K2250&lt;'User input'!$I$9,'User input'!$J$8,IF(K2250&lt;'User input'!$I$10,'User input'!$J$9,IF(K2250&lt;'User input'!$I$11,'User input'!$J$10,'User input'!$J$11)))*S2250</f>
        <v>61.019999999999996</v>
      </c>
      <c r="U2250" s="26">
        <f>K2250*'User input'!$J$17+'User input'!$J$16</f>
        <v>0.5</v>
      </c>
    </row>
    <row r="2251" spans="1:21" x14ac:dyDescent="0.25">
      <c r="A2251" s="18">
        <v>2310</v>
      </c>
      <c r="B2251" s="10" t="s">
        <v>1060</v>
      </c>
      <c r="C2251" s="10" t="s">
        <v>6147</v>
      </c>
      <c r="D2251" s="10" t="s">
        <v>28</v>
      </c>
      <c r="E2251" s="10" t="s">
        <v>29</v>
      </c>
      <c r="F2251" s="16">
        <v>90</v>
      </c>
      <c r="G2251" s="10" t="s">
        <v>6145</v>
      </c>
      <c r="H2251" s="10" t="s">
        <v>5051</v>
      </c>
      <c r="I2251" s="10" t="s">
        <v>32</v>
      </c>
      <c r="J2251" s="11">
        <v>44404</v>
      </c>
      <c r="K2251" s="16">
        <v>37</v>
      </c>
      <c r="L2251" s="10" t="s">
        <v>99</v>
      </c>
      <c r="M2251" s="10">
        <f t="shared" si="141"/>
        <v>2021</v>
      </c>
      <c r="N2251" s="10">
        <f t="shared" si="142"/>
        <v>7</v>
      </c>
      <c r="O2251" s="10" t="str">
        <f>VLOOKUP(L2251,'User input'!$D$6:$E$16,2,FALSE)</f>
        <v>Superwossname</v>
      </c>
      <c r="P2251" s="10">
        <f>VLOOKUP(L2251,'User input'!$D$6:$G$16,3,FALSE)</f>
        <v>3.49</v>
      </c>
      <c r="Q2251" s="10">
        <f>VLOOKUP(L2251,'User input'!$D$6:$G$16,4,FALSE)</f>
        <v>20</v>
      </c>
      <c r="R2251" s="10">
        <f t="shared" si="143"/>
        <v>740</v>
      </c>
      <c r="S2251" s="27">
        <f t="shared" si="140"/>
        <v>2582.6000000000004</v>
      </c>
      <c r="T2251" s="27">
        <f>IF(K2251&lt;'User input'!$I$9,'User input'!$J$8,IF(K2251&lt;'User input'!$I$10,'User input'!$J$9,IF(K2251&lt;'User input'!$I$11,'User input'!$J$10,'User input'!$J$11)))*S2251</f>
        <v>77.478000000000009</v>
      </c>
      <c r="U2251" s="27">
        <f>K2251*'User input'!$J$17+'User input'!$J$16</f>
        <v>0.5</v>
      </c>
    </row>
    <row r="2252" spans="1:21" x14ac:dyDescent="0.25">
      <c r="A2252" s="17">
        <v>2311</v>
      </c>
      <c r="B2252" s="6" t="s">
        <v>6148</v>
      </c>
      <c r="C2252" s="6" t="s">
        <v>5522</v>
      </c>
      <c r="D2252" s="6" t="s">
        <v>28</v>
      </c>
      <c r="E2252" s="6" t="s">
        <v>29</v>
      </c>
      <c r="F2252" s="15">
        <v>30</v>
      </c>
      <c r="G2252" s="6" t="s">
        <v>6149</v>
      </c>
      <c r="H2252" s="6" t="s">
        <v>1185</v>
      </c>
      <c r="I2252" s="6" t="s">
        <v>171</v>
      </c>
      <c r="J2252" s="7">
        <v>43622</v>
      </c>
      <c r="K2252" s="15">
        <v>16</v>
      </c>
      <c r="L2252" s="6" t="s">
        <v>52</v>
      </c>
      <c r="M2252" s="6">
        <f t="shared" si="141"/>
        <v>2019</v>
      </c>
      <c r="N2252" s="6">
        <f t="shared" si="142"/>
        <v>6</v>
      </c>
      <c r="O2252" s="6" t="str">
        <f>VLOOKUP(L2252,'User input'!$D$6:$E$16,2,FALSE)</f>
        <v>Megawidget S</v>
      </c>
      <c r="P2252" s="6">
        <f>VLOOKUP(L2252,'User input'!$D$6:$G$16,3,FALSE)</f>
        <v>0.69</v>
      </c>
      <c r="Q2252" s="6">
        <f>VLOOKUP(L2252,'User input'!$D$6:$G$16,4,FALSE)</f>
        <v>24</v>
      </c>
      <c r="R2252" s="6">
        <f t="shared" si="143"/>
        <v>384</v>
      </c>
      <c r="S2252" s="26">
        <f t="shared" si="140"/>
        <v>264.95999999999998</v>
      </c>
      <c r="T2252" s="26">
        <f>IF(K2252&lt;'User input'!$I$9,'User input'!$J$8,IF(K2252&lt;'User input'!$I$10,'User input'!$J$9,IF(K2252&lt;'User input'!$I$11,'User input'!$J$10,'User input'!$J$11)))*S2252</f>
        <v>0</v>
      </c>
      <c r="U2252" s="26">
        <f>K2252*'User input'!$J$17+'User input'!$J$16</f>
        <v>0.5</v>
      </c>
    </row>
    <row r="2253" spans="1:21" x14ac:dyDescent="0.25">
      <c r="A2253" s="18">
        <v>2312</v>
      </c>
      <c r="B2253" s="10" t="s">
        <v>6150</v>
      </c>
      <c r="C2253" s="10" t="s">
        <v>351</v>
      </c>
      <c r="D2253" s="10" t="s">
        <v>28</v>
      </c>
      <c r="E2253" s="10" t="s">
        <v>29</v>
      </c>
      <c r="F2253" s="16">
        <v>90</v>
      </c>
      <c r="G2253" s="10" t="s">
        <v>6151</v>
      </c>
      <c r="H2253" s="10" t="s">
        <v>1098</v>
      </c>
      <c r="I2253" s="10" t="s">
        <v>25</v>
      </c>
      <c r="J2253" s="11">
        <v>43864</v>
      </c>
      <c r="K2253" s="16">
        <v>49</v>
      </c>
      <c r="L2253" s="10" t="s">
        <v>78</v>
      </c>
      <c r="M2253" s="10">
        <f t="shared" si="141"/>
        <v>2020</v>
      </c>
      <c r="N2253" s="10">
        <f t="shared" si="142"/>
        <v>2</v>
      </c>
      <c r="O2253" s="10" t="str">
        <f>VLOOKUP(L2253,'User input'!$D$6:$E$16,2,FALSE)</f>
        <v>Ultrathing V2</v>
      </c>
      <c r="P2253" s="10">
        <f>VLOOKUP(L2253,'User input'!$D$6:$G$16,3,FALSE)</f>
        <v>2.95</v>
      </c>
      <c r="Q2253" s="10">
        <f>VLOOKUP(L2253,'User input'!$D$6:$G$16,4,FALSE)</f>
        <v>20</v>
      </c>
      <c r="R2253" s="10">
        <f t="shared" si="143"/>
        <v>980</v>
      </c>
      <c r="S2253" s="27">
        <f t="shared" si="140"/>
        <v>2891</v>
      </c>
      <c r="T2253" s="27">
        <f>IF(K2253&lt;'User input'!$I$9,'User input'!$J$8,IF(K2253&lt;'User input'!$I$10,'User input'!$J$9,IF(K2253&lt;'User input'!$I$11,'User input'!$J$10,'User input'!$J$11)))*S2253</f>
        <v>86.72999999999999</v>
      </c>
      <c r="U2253" s="27">
        <f>K2253*'User input'!$J$17+'User input'!$J$16</f>
        <v>0.5</v>
      </c>
    </row>
    <row r="2254" spans="1:21" x14ac:dyDescent="0.25">
      <c r="A2254" s="17">
        <v>2313</v>
      </c>
      <c r="B2254" s="6" t="s">
        <v>3246</v>
      </c>
      <c r="C2254" s="6" t="s">
        <v>5500</v>
      </c>
      <c r="D2254" s="6" t="s">
        <v>28</v>
      </c>
      <c r="E2254" s="6" t="s">
        <v>29</v>
      </c>
      <c r="F2254" s="15">
        <v>60</v>
      </c>
      <c r="G2254" s="6" t="s">
        <v>6152</v>
      </c>
      <c r="H2254" s="6" t="s">
        <v>4849</v>
      </c>
      <c r="I2254" s="6" t="s">
        <v>291</v>
      </c>
      <c r="J2254" s="7">
        <v>44169</v>
      </c>
      <c r="K2254" s="15">
        <v>2</v>
      </c>
      <c r="L2254" s="6" t="s">
        <v>39</v>
      </c>
      <c r="M2254" s="6">
        <f t="shared" si="141"/>
        <v>2020</v>
      </c>
      <c r="N2254" s="6">
        <f t="shared" si="142"/>
        <v>12</v>
      </c>
      <c r="O2254" s="6" t="str">
        <f>VLOOKUP(L2254,'User input'!$D$6:$E$16,2,FALSE)</f>
        <v>Ultrathing V1</v>
      </c>
      <c r="P2254" s="6">
        <f>VLOOKUP(L2254,'User input'!$D$6:$G$16,3,FALSE)</f>
        <v>1.79</v>
      </c>
      <c r="Q2254" s="6">
        <f>VLOOKUP(L2254,'User input'!$D$6:$G$16,4,FALSE)</f>
        <v>17</v>
      </c>
      <c r="R2254" s="6">
        <f t="shared" si="143"/>
        <v>34</v>
      </c>
      <c r="S2254" s="26">
        <f t="shared" si="140"/>
        <v>60.86</v>
      </c>
      <c r="T2254" s="26">
        <f>IF(K2254&lt;'User input'!$I$9,'User input'!$J$8,IF(K2254&lt;'User input'!$I$10,'User input'!$J$9,IF(K2254&lt;'User input'!$I$11,'User input'!$J$10,'User input'!$J$11)))*S2254</f>
        <v>0</v>
      </c>
      <c r="U2254" s="26">
        <f>K2254*'User input'!$J$17+'User input'!$J$16</f>
        <v>0.5</v>
      </c>
    </row>
    <row r="2255" spans="1:21" x14ac:dyDescent="0.25">
      <c r="A2255" s="18">
        <v>2314</v>
      </c>
      <c r="B2255" s="10" t="s">
        <v>2724</v>
      </c>
      <c r="C2255" s="10" t="s">
        <v>4029</v>
      </c>
      <c r="D2255" s="10" t="s">
        <v>41</v>
      </c>
      <c r="E2255" s="10" t="s">
        <v>16</v>
      </c>
      <c r="F2255" s="16">
        <v>30</v>
      </c>
      <c r="G2255" s="10" t="s">
        <v>6153</v>
      </c>
      <c r="H2255" s="10" t="s">
        <v>3159</v>
      </c>
      <c r="I2255" s="10" t="s">
        <v>108</v>
      </c>
      <c r="J2255" s="11">
        <v>43748</v>
      </c>
      <c r="K2255" s="16">
        <v>26</v>
      </c>
      <c r="L2255" s="10" t="s">
        <v>52</v>
      </c>
      <c r="M2255" s="10">
        <f t="shared" si="141"/>
        <v>2019</v>
      </c>
      <c r="N2255" s="10">
        <f t="shared" si="142"/>
        <v>10</v>
      </c>
      <c r="O2255" s="10" t="str">
        <f>VLOOKUP(L2255,'User input'!$D$6:$E$16,2,FALSE)</f>
        <v>Megawidget S</v>
      </c>
      <c r="P2255" s="10">
        <f>VLOOKUP(L2255,'User input'!$D$6:$G$16,3,FALSE)</f>
        <v>0.69</v>
      </c>
      <c r="Q2255" s="10">
        <f>VLOOKUP(L2255,'User input'!$D$6:$G$16,4,FALSE)</f>
        <v>24</v>
      </c>
      <c r="R2255" s="10">
        <f t="shared" si="143"/>
        <v>624</v>
      </c>
      <c r="S2255" s="27">
        <f t="shared" si="140"/>
        <v>430.55999999999995</v>
      </c>
      <c r="T2255" s="27">
        <f>IF(K2255&lt;'User input'!$I$9,'User input'!$J$8,IF(K2255&lt;'User input'!$I$10,'User input'!$J$9,IF(K2255&lt;'User input'!$I$11,'User input'!$J$10,'User input'!$J$11)))*S2255</f>
        <v>12.916799999999999</v>
      </c>
      <c r="U2255" s="27">
        <f>K2255*'User input'!$J$17+'User input'!$J$16</f>
        <v>0.5</v>
      </c>
    </row>
    <row r="2256" spans="1:21" x14ac:dyDescent="0.25">
      <c r="A2256" s="17">
        <v>2315</v>
      </c>
      <c r="B2256" s="6" t="s">
        <v>6154</v>
      </c>
      <c r="C2256" s="6" t="s">
        <v>4750</v>
      </c>
      <c r="D2256" s="6" t="s">
        <v>28</v>
      </c>
      <c r="E2256" s="6" t="s">
        <v>29</v>
      </c>
      <c r="F2256" s="15">
        <v>90</v>
      </c>
      <c r="G2256" s="6" t="s">
        <v>6155</v>
      </c>
      <c r="H2256" s="6" t="s">
        <v>2059</v>
      </c>
      <c r="I2256" s="6" t="s">
        <v>1030</v>
      </c>
      <c r="J2256" s="7">
        <v>43889</v>
      </c>
      <c r="K2256" s="15">
        <v>10</v>
      </c>
      <c r="L2256" s="6" t="s">
        <v>20</v>
      </c>
      <c r="M2256" s="6">
        <f t="shared" si="141"/>
        <v>2020</v>
      </c>
      <c r="N2256" s="6">
        <f t="shared" si="142"/>
        <v>2</v>
      </c>
      <c r="O2256" s="6" t="str">
        <f>VLOOKUP(L2256,'User input'!$D$6:$E$16,2,FALSE)</f>
        <v>Hyperwotsit</v>
      </c>
      <c r="P2256" s="6">
        <f>VLOOKUP(L2256,'User input'!$D$6:$G$16,3,FALSE)</f>
        <v>2.0099999999999998</v>
      </c>
      <c r="Q2256" s="6">
        <f>VLOOKUP(L2256,'User input'!$D$6:$G$16,4,FALSE)</f>
        <v>20</v>
      </c>
      <c r="R2256" s="6">
        <f t="shared" si="143"/>
        <v>200</v>
      </c>
      <c r="S2256" s="26">
        <f t="shared" si="140"/>
        <v>401.99999999999994</v>
      </c>
      <c r="T2256" s="26">
        <f>IF(K2256&lt;'User input'!$I$9,'User input'!$J$8,IF(K2256&lt;'User input'!$I$10,'User input'!$J$9,IF(K2256&lt;'User input'!$I$11,'User input'!$J$10,'User input'!$J$11)))*S2256</f>
        <v>0</v>
      </c>
      <c r="U2256" s="26">
        <f>K2256*'User input'!$J$17+'User input'!$J$16</f>
        <v>0.5</v>
      </c>
    </row>
    <row r="2257" spans="1:21" x14ac:dyDescent="0.25">
      <c r="A2257" s="18">
        <v>2316</v>
      </c>
      <c r="B2257" s="10" t="s">
        <v>2510</v>
      </c>
      <c r="C2257" s="10" t="s">
        <v>1371</v>
      </c>
      <c r="D2257" s="10" t="s">
        <v>28</v>
      </c>
      <c r="E2257" s="10" t="s">
        <v>29</v>
      </c>
      <c r="F2257" s="16">
        <v>90</v>
      </c>
      <c r="G2257" s="10" t="s">
        <v>6156</v>
      </c>
      <c r="H2257" s="10" t="s">
        <v>1201</v>
      </c>
      <c r="I2257" s="10" t="s">
        <v>291</v>
      </c>
      <c r="J2257" s="11">
        <v>43839</v>
      </c>
      <c r="K2257" s="16">
        <v>65</v>
      </c>
      <c r="L2257" s="10" t="s">
        <v>78</v>
      </c>
      <c r="M2257" s="10">
        <f t="shared" si="141"/>
        <v>2020</v>
      </c>
      <c r="N2257" s="10">
        <f t="shared" si="142"/>
        <v>1</v>
      </c>
      <c r="O2257" s="10" t="str">
        <f>VLOOKUP(L2257,'User input'!$D$6:$E$16,2,FALSE)</f>
        <v>Ultrathing V2</v>
      </c>
      <c r="P2257" s="10">
        <f>VLOOKUP(L2257,'User input'!$D$6:$G$16,3,FALSE)</f>
        <v>2.95</v>
      </c>
      <c r="Q2257" s="10">
        <f>VLOOKUP(L2257,'User input'!$D$6:$G$16,4,FALSE)</f>
        <v>20</v>
      </c>
      <c r="R2257" s="10">
        <f t="shared" si="143"/>
        <v>1300</v>
      </c>
      <c r="S2257" s="27">
        <f t="shared" si="140"/>
        <v>3835.0000000000005</v>
      </c>
      <c r="T2257" s="27">
        <f>IF(K2257&lt;'User input'!$I$9,'User input'!$J$8,IF(K2257&lt;'User input'!$I$10,'User input'!$J$9,IF(K2257&lt;'User input'!$I$11,'User input'!$J$10,'User input'!$J$11)))*S2257</f>
        <v>191.75000000000003</v>
      </c>
      <c r="U2257" s="27">
        <f>K2257*'User input'!$J$17+'User input'!$J$16</f>
        <v>0.5</v>
      </c>
    </row>
    <row r="2258" spans="1:21" x14ac:dyDescent="0.25">
      <c r="A2258" s="17">
        <v>2317</v>
      </c>
      <c r="B2258" s="6" t="s">
        <v>2750</v>
      </c>
      <c r="C2258" s="6" t="s">
        <v>508</v>
      </c>
      <c r="D2258" s="6" t="s">
        <v>15</v>
      </c>
      <c r="E2258" s="6" t="s">
        <v>16</v>
      </c>
      <c r="F2258" s="15">
        <v>60</v>
      </c>
      <c r="G2258" s="6" t="s">
        <v>6157</v>
      </c>
      <c r="H2258" s="6" t="s">
        <v>5584</v>
      </c>
      <c r="I2258" s="6" t="s">
        <v>32</v>
      </c>
      <c r="J2258" s="7">
        <v>43902</v>
      </c>
      <c r="K2258" s="15">
        <v>35</v>
      </c>
      <c r="L2258" s="6" t="s">
        <v>52</v>
      </c>
      <c r="M2258" s="6">
        <f t="shared" si="141"/>
        <v>2020</v>
      </c>
      <c r="N2258" s="6">
        <f t="shared" si="142"/>
        <v>3</v>
      </c>
      <c r="O2258" s="6" t="str">
        <f>VLOOKUP(L2258,'User input'!$D$6:$E$16,2,FALSE)</f>
        <v>Megawidget S</v>
      </c>
      <c r="P2258" s="6">
        <f>VLOOKUP(L2258,'User input'!$D$6:$G$16,3,FALSE)</f>
        <v>0.69</v>
      </c>
      <c r="Q2258" s="6">
        <f>VLOOKUP(L2258,'User input'!$D$6:$G$16,4,FALSE)</f>
        <v>24</v>
      </c>
      <c r="R2258" s="6">
        <f t="shared" si="143"/>
        <v>840</v>
      </c>
      <c r="S2258" s="26">
        <f t="shared" si="140"/>
        <v>579.59999999999991</v>
      </c>
      <c r="T2258" s="26">
        <f>IF(K2258&lt;'User input'!$I$9,'User input'!$J$8,IF(K2258&lt;'User input'!$I$10,'User input'!$J$9,IF(K2258&lt;'User input'!$I$11,'User input'!$J$10,'User input'!$J$11)))*S2258</f>
        <v>17.387999999999998</v>
      </c>
      <c r="U2258" s="26">
        <f>K2258*'User input'!$J$17+'User input'!$J$16</f>
        <v>0.5</v>
      </c>
    </row>
    <row r="2259" spans="1:21" x14ac:dyDescent="0.25">
      <c r="A2259" s="18">
        <v>2318</v>
      </c>
      <c r="B2259" s="10" t="s">
        <v>4005</v>
      </c>
      <c r="C2259" s="10" t="s">
        <v>4308</v>
      </c>
      <c r="D2259" s="10" t="s">
        <v>28</v>
      </c>
      <c r="E2259" s="10" t="s">
        <v>29</v>
      </c>
      <c r="F2259" s="16">
        <v>90</v>
      </c>
      <c r="G2259" s="10" t="s">
        <v>6158</v>
      </c>
      <c r="H2259" s="10" t="s">
        <v>6159</v>
      </c>
      <c r="I2259" s="10" t="s">
        <v>32</v>
      </c>
      <c r="J2259" s="11">
        <v>44438</v>
      </c>
      <c r="K2259" s="16">
        <v>18</v>
      </c>
      <c r="L2259" s="10" t="s">
        <v>44</v>
      </c>
      <c r="M2259" s="10">
        <f t="shared" si="141"/>
        <v>2021</v>
      </c>
      <c r="N2259" s="10">
        <f t="shared" si="142"/>
        <v>8</v>
      </c>
      <c r="O2259" s="10" t="str">
        <f>VLOOKUP(L2259,'User input'!$D$6:$E$16,2,FALSE)</f>
        <v>Gigastuff</v>
      </c>
      <c r="P2259" s="10">
        <f>VLOOKUP(L2259,'User input'!$D$6:$G$16,3,FALSE)</f>
        <v>1.89</v>
      </c>
      <c r="Q2259" s="10">
        <f>VLOOKUP(L2259,'User input'!$D$6:$G$16,4,FALSE)</f>
        <v>18</v>
      </c>
      <c r="R2259" s="10">
        <f t="shared" si="143"/>
        <v>324</v>
      </c>
      <c r="S2259" s="27">
        <f t="shared" si="140"/>
        <v>612.36</v>
      </c>
      <c r="T2259" s="27">
        <f>IF(K2259&lt;'User input'!$I$9,'User input'!$J$8,IF(K2259&lt;'User input'!$I$10,'User input'!$J$9,IF(K2259&lt;'User input'!$I$11,'User input'!$J$10,'User input'!$J$11)))*S2259</f>
        <v>0</v>
      </c>
      <c r="U2259" s="27">
        <f>K2259*'User input'!$J$17+'User input'!$J$16</f>
        <v>0.5</v>
      </c>
    </row>
    <row r="2260" spans="1:21" x14ac:dyDescent="0.25">
      <c r="A2260" s="17">
        <v>2319</v>
      </c>
      <c r="B2260" s="6" t="s">
        <v>2624</v>
      </c>
      <c r="C2260" s="6" t="s">
        <v>4103</v>
      </c>
      <c r="D2260" s="6" t="s">
        <v>15</v>
      </c>
      <c r="E2260" s="6" t="s">
        <v>16</v>
      </c>
      <c r="F2260" s="15">
        <v>60</v>
      </c>
      <c r="G2260" s="6" t="s">
        <v>6160</v>
      </c>
      <c r="H2260" s="6" t="s">
        <v>5618</v>
      </c>
      <c r="I2260" s="6" t="s">
        <v>32</v>
      </c>
      <c r="J2260" s="7">
        <v>43572</v>
      </c>
      <c r="K2260" s="15">
        <v>25</v>
      </c>
      <c r="L2260" s="6" t="s">
        <v>68</v>
      </c>
      <c r="M2260" s="6">
        <f t="shared" si="141"/>
        <v>2019</v>
      </c>
      <c r="N2260" s="6">
        <f t="shared" si="142"/>
        <v>4</v>
      </c>
      <c r="O2260" s="6" t="str">
        <f>VLOOKUP(L2260,'User input'!$D$6:$E$16,2,FALSE)</f>
        <v>Megawidget M</v>
      </c>
      <c r="P2260" s="6">
        <f>VLOOKUP(L2260,'User input'!$D$6:$G$16,3,FALSE)</f>
        <v>1.29</v>
      </c>
      <c r="Q2260" s="6">
        <f>VLOOKUP(L2260,'User input'!$D$6:$G$16,4,FALSE)</f>
        <v>24</v>
      </c>
      <c r="R2260" s="6">
        <f t="shared" si="143"/>
        <v>600</v>
      </c>
      <c r="S2260" s="26">
        <f t="shared" si="140"/>
        <v>774</v>
      </c>
      <c r="T2260" s="26">
        <f>IF(K2260&lt;'User input'!$I$9,'User input'!$J$8,IF(K2260&lt;'User input'!$I$10,'User input'!$J$9,IF(K2260&lt;'User input'!$I$11,'User input'!$J$10,'User input'!$J$11)))*S2260</f>
        <v>23.22</v>
      </c>
      <c r="U2260" s="26">
        <f>K2260*'User input'!$J$17+'User input'!$J$16</f>
        <v>0.5</v>
      </c>
    </row>
    <row r="2261" spans="1:21" x14ac:dyDescent="0.25">
      <c r="A2261" s="18">
        <v>2320</v>
      </c>
      <c r="B2261" s="10" t="s">
        <v>6161</v>
      </c>
      <c r="C2261" s="10" t="s">
        <v>3061</v>
      </c>
      <c r="D2261" s="10" t="s">
        <v>49</v>
      </c>
      <c r="E2261" s="10" t="s">
        <v>16</v>
      </c>
      <c r="F2261" s="16">
        <v>90</v>
      </c>
      <c r="G2261" s="10" t="s">
        <v>10394</v>
      </c>
      <c r="H2261" s="10" t="s">
        <v>1470</v>
      </c>
      <c r="I2261" s="10" t="s">
        <v>1471</v>
      </c>
      <c r="J2261" s="11">
        <v>43971</v>
      </c>
      <c r="K2261" s="16">
        <v>68</v>
      </c>
      <c r="L2261" s="10" t="s">
        <v>68</v>
      </c>
      <c r="M2261" s="10">
        <f t="shared" si="141"/>
        <v>2020</v>
      </c>
      <c r="N2261" s="10">
        <f t="shared" si="142"/>
        <v>5</v>
      </c>
      <c r="O2261" s="10" t="str">
        <f>VLOOKUP(L2261,'User input'!$D$6:$E$16,2,FALSE)</f>
        <v>Megawidget M</v>
      </c>
      <c r="P2261" s="10">
        <f>VLOOKUP(L2261,'User input'!$D$6:$G$16,3,FALSE)</f>
        <v>1.29</v>
      </c>
      <c r="Q2261" s="10">
        <f>VLOOKUP(L2261,'User input'!$D$6:$G$16,4,FALSE)</f>
        <v>24</v>
      </c>
      <c r="R2261" s="10">
        <f t="shared" si="143"/>
        <v>1632</v>
      </c>
      <c r="S2261" s="27">
        <f t="shared" si="140"/>
        <v>2105.2800000000002</v>
      </c>
      <c r="T2261" s="27">
        <f>IF(K2261&lt;'User input'!$I$9,'User input'!$J$8,IF(K2261&lt;'User input'!$I$10,'User input'!$J$9,IF(K2261&lt;'User input'!$I$11,'User input'!$J$10,'User input'!$J$11)))*S2261</f>
        <v>105.26400000000001</v>
      </c>
      <c r="U2261" s="27">
        <f>K2261*'User input'!$J$17+'User input'!$J$16</f>
        <v>0.5</v>
      </c>
    </row>
    <row r="2262" spans="1:21" x14ac:dyDescent="0.25">
      <c r="A2262" s="17">
        <v>2321</v>
      </c>
      <c r="B2262" s="6" t="s">
        <v>3315</v>
      </c>
      <c r="C2262" s="6" t="s">
        <v>647</v>
      </c>
      <c r="D2262" s="6" t="s">
        <v>28</v>
      </c>
      <c r="E2262" s="6" t="s">
        <v>29</v>
      </c>
      <c r="F2262" s="15">
        <v>60</v>
      </c>
      <c r="G2262" s="6" t="s">
        <v>6163</v>
      </c>
      <c r="H2262" s="6" t="s">
        <v>5612</v>
      </c>
      <c r="I2262" s="6" t="s">
        <v>127</v>
      </c>
      <c r="J2262" s="7">
        <v>44119</v>
      </c>
      <c r="K2262" s="15">
        <v>17</v>
      </c>
      <c r="L2262" s="6" t="s">
        <v>52</v>
      </c>
      <c r="M2262" s="6">
        <f t="shared" si="141"/>
        <v>2020</v>
      </c>
      <c r="N2262" s="6">
        <f t="shared" si="142"/>
        <v>10</v>
      </c>
      <c r="O2262" s="6" t="str">
        <f>VLOOKUP(L2262,'User input'!$D$6:$E$16,2,FALSE)</f>
        <v>Megawidget S</v>
      </c>
      <c r="P2262" s="6">
        <f>VLOOKUP(L2262,'User input'!$D$6:$G$16,3,FALSE)</f>
        <v>0.69</v>
      </c>
      <c r="Q2262" s="6">
        <f>VLOOKUP(L2262,'User input'!$D$6:$G$16,4,FALSE)</f>
        <v>24</v>
      </c>
      <c r="R2262" s="6">
        <f t="shared" si="143"/>
        <v>408</v>
      </c>
      <c r="S2262" s="26">
        <f t="shared" si="140"/>
        <v>281.52</v>
      </c>
      <c r="T2262" s="26">
        <f>IF(K2262&lt;'User input'!$I$9,'User input'!$J$8,IF(K2262&lt;'User input'!$I$10,'User input'!$J$9,IF(K2262&lt;'User input'!$I$11,'User input'!$J$10,'User input'!$J$11)))*S2262</f>
        <v>0</v>
      </c>
      <c r="U2262" s="26">
        <f>K2262*'User input'!$J$17+'User input'!$J$16</f>
        <v>0.5</v>
      </c>
    </row>
    <row r="2263" spans="1:21" x14ac:dyDescent="0.25">
      <c r="A2263" s="18">
        <v>2322</v>
      </c>
      <c r="B2263" s="10" t="s">
        <v>6164</v>
      </c>
      <c r="C2263" s="10" t="s">
        <v>4474</v>
      </c>
      <c r="D2263" s="10" t="s">
        <v>28</v>
      </c>
      <c r="E2263" s="10" t="s">
        <v>29</v>
      </c>
      <c r="F2263" s="16">
        <v>90</v>
      </c>
      <c r="G2263" s="10" t="s">
        <v>6165</v>
      </c>
      <c r="H2263" s="10" t="s">
        <v>694</v>
      </c>
      <c r="I2263" s="10" t="s">
        <v>211</v>
      </c>
      <c r="J2263" s="11">
        <v>44283</v>
      </c>
      <c r="K2263" s="16">
        <v>105</v>
      </c>
      <c r="L2263" s="10" t="s">
        <v>62</v>
      </c>
      <c r="M2263" s="10">
        <f t="shared" si="141"/>
        <v>2021</v>
      </c>
      <c r="N2263" s="10">
        <f t="shared" si="142"/>
        <v>3</v>
      </c>
      <c r="O2263" s="10" t="str">
        <f>VLOOKUP(L2263,'User input'!$D$6:$E$16,2,FALSE)</f>
        <v>Ultrathing V4</v>
      </c>
      <c r="P2263" s="10">
        <f>VLOOKUP(L2263,'User input'!$D$6:$G$16,3,FALSE)</f>
        <v>3.99</v>
      </c>
      <c r="Q2263" s="10">
        <f>VLOOKUP(L2263,'User input'!$D$6:$G$16,4,FALSE)</f>
        <v>24</v>
      </c>
      <c r="R2263" s="10">
        <f t="shared" si="143"/>
        <v>2520</v>
      </c>
      <c r="S2263" s="27">
        <f t="shared" si="140"/>
        <v>10054.800000000001</v>
      </c>
      <c r="T2263" s="27">
        <f>IF(K2263&lt;'User input'!$I$9,'User input'!$J$8,IF(K2263&lt;'User input'!$I$10,'User input'!$J$9,IF(K2263&lt;'User input'!$I$11,'User input'!$J$10,'User input'!$J$11)))*S2263</f>
        <v>703.83600000000013</v>
      </c>
      <c r="U2263" s="27">
        <f>K2263*'User input'!$J$17+'User input'!$J$16</f>
        <v>0.5</v>
      </c>
    </row>
    <row r="2264" spans="1:21" x14ac:dyDescent="0.25">
      <c r="A2264" s="17">
        <v>2323</v>
      </c>
      <c r="B2264" s="6" t="s">
        <v>6166</v>
      </c>
      <c r="C2264" s="6" t="s">
        <v>5535</v>
      </c>
      <c r="D2264" s="6" t="s">
        <v>49</v>
      </c>
      <c r="E2264" s="6" t="s">
        <v>16</v>
      </c>
      <c r="F2264" s="15">
        <v>90</v>
      </c>
      <c r="G2264" s="6" t="s">
        <v>6167</v>
      </c>
      <c r="H2264" s="6" t="s">
        <v>4582</v>
      </c>
      <c r="I2264" s="6" t="s">
        <v>185</v>
      </c>
      <c r="J2264" s="7">
        <v>44353</v>
      </c>
      <c r="K2264" s="15">
        <v>75</v>
      </c>
      <c r="L2264" s="6" t="s">
        <v>99</v>
      </c>
      <c r="M2264" s="6">
        <f t="shared" si="141"/>
        <v>2021</v>
      </c>
      <c r="N2264" s="6">
        <f t="shared" si="142"/>
        <v>6</v>
      </c>
      <c r="O2264" s="6" t="str">
        <f>VLOOKUP(L2264,'User input'!$D$6:$E$16,2,FALSE)</f>
        <v>Superwossname</v>
      </c>
      <c r="P2264" s="6">
        <f>VLOOKUP(L2264,'User input'!$D$6:$G$16,3,FALSE)</f>
        <v>3.49</v>
      </c>
      <c r="Q2264" s="6">
        <f>VLOOKUP(L2264,'User input'!$D$6:$G$16,4,FALSE)</f>
        <v>20</v>
      </c>
      <c r="R2264" s="6">
        <f t="shared" si="143"/>
        <v>1500</v>
      </c>
      <c r="S2264" s="26">
        <f t="shared" si="140"/>
        <v>5235</v>
      </c>
      <c r="T2264" s="26">
        <f>IF(K2264&lt;'User input'!$I$9,'User input'!$J$8,IF(K2264&lt;'User input'!$I$10,'User input'!$J$9,IF(K2264&lt;'User input'!$I$11,'User input'!$J$10,'User input'!$J$11)))*S2264</f>
        <v>261.75</v>
      </c>
      <c r="U2264" s="26">
        <f>K2264*'User input'!$J$17+'User input'!$J$16</f>
        <v>0.5</v>
      </c>
    </row>
    <row r="2265" spans="1:21" x14ac:dyDescent="0.25">
      <c r="A2265" s="18">
        <v>2324</v>
      </c>
      <c r="B2265" s="10" t="s">
        <v>747</v>
      </c>
      <c r="C2265" s="10" t="s">
        <v>6168</v>
      </c>
      <c r="D2265" s="10" t="s">
        <v>28</v>
      </c>
      <c r="E2265" s="10" t="s">
        <v>29</v>
      </c>
      <c r="F2265" s="16">
        <v>60</v>
      </c>
      <c r="G2265" s="10" t="s">
        <v>6169</v>
      </c>
      <c r="H2265" s="10" t="s">
        <v>5648</v>
      </c>
      <c r="I2265" s="10" t="s">
        <v>32</v>
      </c>
      <c r="J2265" s="11">
        <v>44260</v>
      </c>
      <c r="K2265" s="16">
        <v>96</v>
      </c>
      <c r="L2265" s="10" t="s">
        <v>44</v>
      </c>
      <c r="M2265" s="10">
        <f t="shared" si="141"/>
        <v>2021</v>
      </c>
      <c r="N2265" s="10">
        <f t="shared" si="142"/>
        <v>3</v>
      </c>
      <c r="O2265" s="10" t="str">
        <f>VLOOKUP(L2265,'User input'!$D$6:$E$16,2,FALSE)</f>
        <v>Gigastuff</v>
      </c>
      <c r="P2265" s="10">
        <f>VLOOKUP(L2265,'User input'!$D$6:$G$16,3,FALSE)</f>
        <v>1.89</v>
      </c>
      <c r="Q2265" s="10">
        <f>VLOOKUP(L2265,'User input'!$D$6:$G$16,4,FALSE)</f>
        <v>18</v>
      </c>
      <c r="R2265" s="10">
        <f t="shared" si="143"/>
        <v>1728</v>
      </c>
      <c r="S2265" s="27">
        <f t="shared" si="140"/>
        <v>3265.9199999999996</v>
      </c>
      <c r="T2265" s="27">
        <f>IF(K2265&lt;'User input'!$I$9,'User input'!$J$8,IF(K2265&lt;'User input'!$I$10,'User input'!$J$9,IF(K2265&lt;'User input'!$I$11,'User input'!$J$10,'User input'!$J$11)))*S2265</f>
        <v>163.29599999999999</v>
      </c>
      <c r="U2265" s="27">
        <f>K2265*'User input'!$J$17+'User input'!$J$16</f>
        <v>0.5</v>
      </c>
    </row>
    <row r="2266" spans="1:21" x14ac:dyDescent="0.25">
      <c r="A2266" s="17">
        <v>2325</v>
      </c>
      <c r="B2266" s="6" t="s">
        <v>6170</v>
      </c>
      <c r="C2266" s="6" t="s">
        <v>2135</v>
      </c>
      <c r="D2266" s="6" t="s">
        <v>49</v>
      </c>
      <c r="E2266" s="6" t="s">
        <v>16</v>
      </c>
      <c r="F2266" s="15">
        <v>90</v>
      </c>
      <c r="G2266" s="6" t="s">
        <v>6171</v>
      </c>
      <c r="H2266" s="6" t="s">
        <v>5007</v>
      </c>
      <c r="I2266" s="6" t="s">
        <v>32</v>
      </c>
      <c r="J2266" s="7">
        <v>44369</v>
      </c>
      <c r="K2266" s="15">
        <v>50</v>
      </c>
      <c r="L2266" s="6" t="s">
        <v>157</v>
      </c>
      <c r="M2266" s="6">
        <f t="shared" si="141"/>
        <v>2021</v>
      </c>
      <c r="N2266" s="6">
        <f t="shared" si="142"/>
        <v>6</v>
      </c>
      <c r="O2266" s="6" t="str">
        <f>VLOOKUP(L2266,'User input'!$D$6:$E$16,2,FALSE)</f>
        <v>Ultrathing V3</v>
      </c>
      <c r="P2266" s="6">
        <f>VLOOKUP(L2266,'User input'!$D$6:$G$16,3,FALSE)</f>
        <v>3.39</v>
      </c>
      <c r="Q2266" s="6">
        <f>VLOOKUP(L2266,'User input'!$D$6:$G$16,4,FALSE)</f>
        <v>24</v>
      </c>
      <c r="R2266" s="6">
        <f t="shared" si="143"/>
        <v>1200</v>
      </c>
      <c r="S2266" s="26">
        <f t="shared" si="140"/>
        <v>4068</v>
      </c>
      <c r="T2266" s="26">
        <f>IF(K2266&lt;'User input'!$I$9,'User input'!$J$8,IF(K2266&lt;'User input'!$I$10,'User input'!$J$9,IF(K2266&lt;'User input'!$I$11,'User input'!$J$10,'User input'!$J$11)))*S2266</f>
        <v>203.4</v>
      </c>
      <c r="U2266" s="26">
        <f>K2266*'User input'!$J$17+'User input'!$J$16</f>
        <v>0.5</v>
      </c>
    </row>
    <row r="2267" spans="1:21" x14ac:dyDescent="0.25">
      <c r="A2267" s="18">
        <v>2326</v>
      </c>
      <c r="B2267" s="10" t="s">
        <v>6172</v>
      </c>
      <c r="C2267" s="10" t="s">
        <v>3331</v>
      </c>
      <c r="D2267" s="10" t="s">
        <v>49</v>
      </c>
      <c r="E2267" s="10" t="s">
        <v>16</v>
      </c>
      <c r="F2267" s="16">
        <v>30</v>
      </c>
      <c r="G2267" s="10" t="s">
        <v>6173</v>
      </c>
      <c r="H2267" s="10" t="s">
        <v>166</v>
      </c>
      <c r="I2267" s="10" t="s">
        <v>32</v>
      </c>
      <c r="J2267" s="11">
        <v>43986</v>
      </c>
      <c r="K2267" s="16">
        <v>52</v>
      </c>
      <c r="L2267" s="10" t="s">
        <v>20</v>
      </c>
      <c r="M2267" s="10">
        <f t="shared" si="141"/>
        <v>2020</v>
      </c>
      <c r="N2267" s="10">
        <f t="shared" si="142"/>
        <v>6</v>
      </c>
      <c r="O2267" s="10" t="str">
        <f>VLOOKUP(L2267,'User input'!$D$6:$E$16,2,FALSE)</f>
        <v>Hyperwotsit</v>
      </c>
      <c r="P2267" s="10">
        <f>VLOOKUP(L2267,'User input'!$D$6:$G$16,3,FALSE)</f>
        <v>2.0099999999999998</v>
      </c>
      <c r="Q2267" s="10">
        <f>VLOOKUP(L2267,'User input'!$D$6:$G$16,4,FALSE)</f>
        <v>20</v>
      </c>
      <c r="R2267" s="10">
        <f t="shared" si="143"/>
        <v>1040</v>
      </c>
      <c r="S2267" s="27">
        <f t="shared" si="140"/>
        <v>2090.3999999999996</v>
      </c>
      <c r="T2267" s="27">
        <f>IF(K2267&lt;'User input'!$I$9,'User input'!$J$8,IF(K2267&lt;'User input'!$I$10,'User input'!$J$9,IF(K2267&lt;'User input'!$I$11,'User input'!$J$10,'User input'!$J$11)))*S2267</f>
        <v>104.51999999999998</v>
      </c>
      <c r="U2267" s="27">
        <f>K2267*'User input'!$J$17+'User input'!$J$16</f>
        <v>0.5</v>
      </c>
    </row>
    <row r="2268" spans="1:21" x14ac:dyDescent="0.25">
      <c r="A2268" s="17">
        <v>2327</v>
      </c>
      <c r="B2268" s="6" t="s">
        <v>6174</v>
      </c>
      <c r="C2268" s="6" t="s">
        <v>3602</v>
      </c>
      <c r="D2268" s="6" t="s">
        <v>49</v>
      </c>
      <c r="E2268" s="6" t="s">
        <v>16</v>
      </c>
      <c r="F2268" s="15">
        <v>60</v>
      </c>
      <c r="G2268" s="6" t="s">
        <v>6175</v>
      </c>
      <c r="H2268" s="6" t="s">
        <v>1407</v>
      </c>
      <c r="I2268" s="6" t="s">
        <v>1408</v>
      </c>
      <c r="J2268" s="7">
        <v>43656</v>
      </c>
      <c r="K2268" s="15">
        <v>60</v>
      </c>
      <c r="L2268" s="6" t="s">
        <v>39</v>
      </c>
      <c r="M2268" s="6">
        <f t="shared" si="141"/>
        <v>2019</v>
      </c>
      <c r="N2268" s="6">
        <f t="shared" si="142"/>
        <v>7</v>
      </c>
      <c r="O2268" s="6" t="str">
        <f>VLOOKUP(L2268,'User input'!$D$6:$E$16,2,FALSE)</f>
        <v>Ultrathing V1</v>
      </c>
      <c r="P2268" s="6">
        <f>VLOOKUP(L2268,'User input'!$D$6:$G$16,3,FALSE)</f>
        <v>1.79</v>
      </c>
      <c r="Q2268" s="6">
        <f>VLOOKUP(L2268,'User input'!$D$6:$G$16,4,FALSE)</f>
        <v>17</v>
      </c>
      <c r="R2268" s="6">
        <f t="shared" si="143"/>
        <v>1020</v>
      </c>
      <c r="S2268" s="26">
        <f t="shared" si="140"/>
        <v>1825.8</v>
      </c>
      <c r="T2268" s="26">
        <f>IF(K2268&lt;'User input'!$I$9,'User input'!$J$8,IF(K2268&lt;'User input'!$I$10,'User input'!$J$9,IF(K2268&lt;'User input'!$I$11,'User input'!$J$10,'User input'!$J$11)))*S2268</f>
        <v>91.29</v>
      </c>
      <c r="U2268" s="26">
        <f>K2268*'User input'!$J$17+'User input'!$J$16</f>
        <v>0.5</v>
      </c>
    </row>
    <row r="2269" spans="1:21" x14ac:dyDescent="0.25">
      <c r="A2269" s="18">
        <v>2328</v>
      </c>
      <c r="B2269" s="10" t="s">
        <v>6176</v>
      </c>
      <c r="C2269" s="10" t="s">
        <v>3001</v>
      </c>
      <c r="D2269" s="10" t="s">
        <v>28</v>
      </c>
      <c r="E2269" s="10" t="s">
        <v>29</v>
      </c>
      <c r="F2269" s="16">
        <v>60</v>
      </c>
      <c r="G2269" s="10" t="s">
        <v>6177</v>
      </c>
      <c r="H2269" s="10" t="s">
        <v>5691</v>
      </c>
      <c r="I2269" s="10" t="s">
        <v>25</v>
      </c>
      <c r="J2269" s="11">
        <v>44291</v>
      </c>
      <c r="K2269" s="16">
        <v>64</v>
      </c>
      <c r="L2269" s="10" t="s">
        <v>44</v>
      </c>
      <c r="M2269" s="10">
        <f t="shared" si="141"/>
        <v>2021</v>
      </c>
      <c r="N2269" s="10">
        <f t="shared" si="142"/>
        <v>4</v>
      </c>
      <c r="O2269" s="10" t="str">
        <f>VLOOKUP(L2269,'User input'!$D$6:$E$16,2,FALSE)</f>
        <v>Gigastuff</v>
      </c>
      <c r="P2269" s="10">
        <f>VLOOKUP(L2269,'User input'!$D$6:$G$16,3,FALSE)</f>
        <v>1.89</v>
      </c>
      <c r="Q2269" s="10">
        <f>VLOOKUP(L2269,'User input'!$D$6:$G$16,4,FALSE)</f>
        <v>18</v>
      </c>
      <c r="R2269" s="10">
        <f t="shared" si="143"/>
        <v>1152</v>
      </c>
      <c r="S2269" s="27">
        <f t="shared" si="140"/>
        <v>2177.2799999999997</v>
      </c>
      <c r="T2269" s="27">
        <f>IF(K2269&lt;'User input'!$I$9,'User input'!$J$8,IF(K2269&lt;'User input'!$I$10,'User input'!$J$9,IF(K2269&lt;'User input'!$I$11,'User input'!$J$10,'User input'!$J$11)))*S2269</f>
        <v>108.86399999999999</v>
      </c>
      <c r="U2269" s="27">
        <f>K2269*'User input'!$J$17+'User input'!$J$16</f>
        <v>0.5</v>
      </c>
    </row>
    <row r="2270" spans="1:21" x14ac:dyDescent="0.25">
      <c r="A2270" s="17">
        <v>2329</v>
      </c>
      <c r="B2270" s="6" t="s">
        <v>4385</v>
      </c>
      <c r="C2270" s="6" t="s">
        <v>6178</v>
      </c>
      <c r="D2270" s="6" t="s">
        <v>28</v>
      </c>
      <c r="E2270" s="6" t="s">
        <v>29</v>
      </c>
      <c r="F2270" s="15">
        <v>90</v>
      </c>
      <c r="G2270" s="6" t="s">
        <v>6179</v>
      </c>
      <c r="H2270" s="6" t="s">
        <v>6180</v>
      </c>
      <c r="I2270" s="6" t="s">
        <v>291</v>
      </c>
      <c r="J2270" s="7">
        <v>44037</v>
      </c>
      <c r="K2270" s="15">
        <v>62</v>
      </c>
      <c r="L2270" s="6" t="s">
        <v>157</v>
      </c>
      <c r="M2270" s="6">
        <f t="shared" si="141"/>
        <v>2020</v>
      </c>
      <c r="N2270" s="6">
        <f t="shared" si="142"/>
        <v>7</v>
      </c>
      <c r="O2270" s="6" t="str">
        <f>VLOOKUP(L2270,'User input'!$D$6:$E$16,2,FALSE)</f>
        <v>Ultrathing V3</v>
      </c>
      <c r="P2270" s="6">
        <f>VLOOKUP(L2270,'User input'!$D$6:$G$16,3,FALSE)</f>
        <v>3.39</v>
      </c>
      <c r="Q2270" s="6">
        <f>VLOOKUP(L2270,'User input'!$D$6:$G$16,4,FALSE)</f>
        <v>24</v>
      </c>
      <c r="R2270" s="6">
        <f t="shared" si="143"/>
        <v>1488</v>
      </c>
      <c r="S2270" s="26">
        <f t="shared" si="140"/>
        <v>5044.3200000000006</v>
      </c>
      <c r="T2270" s="26">
        <f>IF(K2270&lt;'User input'!$I$9,'User input'!$J$8,IF(K2270&lt;'User input'!$I$10,'User input'!$J$9,IF(K2270&lt;'User input'!$I$11,'User input'!$J$10,'User input'!$J$11)))*S2270</f>
        <v>252.21600000000004</v>
      </c>
      <c r="U2270" s="26">
        <f>K2270*'User input'!$J$17+'User input'!$J$16</f>
        <v>0.5</v>
      </c>
    </row>
    <row r="2271" spans="1:21" x14ac:dyDescent="0.25">
      <c r="A2271" s="18">
        <v>2330</v>
      </c>
      <c r="B2271" s="10" t="s">
        <v>6181</v>
      </c>
      <c r="C2271" s="10" t="s">
        <v>6182</v>
      </c>
      <c r="D2271" s="10" t="s">
        <v>28</v>
      </c>
      <c r="E2271" s="10" t="s">
        <v>29</v>
      </c>
      <c r="F2271" s="16">
        <v>90</v>
      </c>
      <c r="G2271" s="10" t="s">
        <v>6183</v>
      </c>
      <c r="H2271" s="10" t="s">
        <v>3896</v>
      </c>
      <c r="I2271" s="10" t="s">
        <v>32</v>
      </c>
      <c r="J2271" s="11">
        <v>43583</v>
      </c>
      <c r="K2271" s="16">
        <v>81</v>
      </c>
      <c r="L2271" s="10" t="s">
        <v>157</v>
      </c>
      <c r="M2271" s="10">
        <f t="shared" si="141"/>
        <v>2019</v>
      </c>
      <c r="N2271" s="10">
        <f t="shared" si="142"/>
        <v>4</v>
      </c>
      <c r="O2271" s="10" t="str">
        <f>VLOOKUP(L2271,'User input'!$D$6:$E$16,2,FALSE)</f>
        <v>Ultrathing V3</v>
      </c>
      <c r="P2271" s="10">
        <f>VLOOKUP(L2271,'User input'!$D$6:$G$16,3,FALSE)</f>
        <v>3.39</v>
      </c>
      <c r="Q2271" s="10">
        <f>VLOOKUP(L2271,'User input'!$D$6:$G$16,4,FALSE)</f>
        <v>24</v>
      </c>
      <c r="R2271" s="10">
        <f t="shared" si="143"/>
        <v>1944</v>
      </c>
      <c r="S2271" s="27">
        <f t="shared" si="140"/>
        <v>6590.16</v>
      </c>
      <c r="T2271" s="27">
        <f>IF(K2271&lt;'User input'!$I$9,'User input'!$J$8,IF(K2271&lt;'User input'!$I$10,'User input'!$J$9,IF(K2271&lt;'User input'!$I$11,'User input'!$J$10,'User input'!$J$11)))*S2271</f>
        <v>329.50800000000004</v>
      </c>
      <c r="U2271" s="27">
        <f>K2271*'User input'!$J$17+'User input'!$J$16</f>
        <v>0.5</v>
      </c>
    </row>
    <row r="2272" spans="1:21" x14ac:dyDescent="0.25">
      <c r="A2272" s="17">
        <v>2331</v>
      </c>
      <c r="B2272" s="6" t="s">
        <v>5682</v>
      </c>
      <c r="C2272" s="6" t="s">
        <v>5972</v>
      </c>
      <c r="D2272" s="6" t="s">
        <v>49</v>
      </c>
      <c r="E2272" s="6" t="s">
        <v>16</v>
      </c>
      <c r="F2272" s="15">
        <v>30</v>
      </c>
      <c r="G2272" s="6" t="s">
        <v>6184</v>
      </c>
      <c r="H2272" s="6" t="s">
        <v>3670</v>
      </c>
      <c r="I2272" s="6" t="s">
        <v>176</v>
      </c>
      <c r="J2272" s="7">
        <v>44439</v>
      </c>
      <c r="K2272" s="15">
        <v>8</v>
      </c>
      <c r="L2272" s="6" t="s">
        <v>62</v>
      </c>
      <c r="M2272" s="6">
        <f t="shared" si="141"/>
        <v>2021</v>
      </c>
      <c r="N2272" s="6">
        <f t="shared" si="142"/>
        <v>8</v>
      </c>
      <c r="O2272" s="6" t="str">
        <f>VLOOKUP(L2272,'User input'!$D$6:$E$16,2,FALSE)</f>
        <v>Ultrathing V4</v>
      </c>
      <c r="P2272" s="6">
        <f>VLOOKUP(L2272,'User input'!$D$6:$G$16,3,FALSE)</f>
        <v>3.99</v>
      </c>
      <c r="Q2272" s="6">
        <f>VLOOKUP(L2272,'User input'!$D$6:$G$16,4,FALSE)</f>
        <v>24</v>
      </c>
      <c r="R2272" s="6">
        <f t="shared" si="143"/>
        <v>192</v>
      </c>
      <c r="S2272" s="26">
        <f t="shared" si="140"/>
        <v>766.08</v>
      </c>
      <c r="T2272" s="26">
        <f>IF(K2272&lt;'User input'!$I$9,'User input'!$J$8,IF(K2272&lt;'User input'!$I$10,'User input'!$J$9,IF(K2272&lt;'User input'!$I$11,'User input'!$J$10,'User input'!$J$11)))*S2272</f>
        <v>0</v>
      </c>
      <c r="U2272" s="26">
        <f>K2272*'User input'!$J$17+'User input'!$J$16</f>
        <v>0.5</v>
      </c>
    </row>
    <row r="2273" spans="1:21" x14ac:dyDescent="0.25">
      <c r="A2273" s="18">
        <v>2332</v>
      </c>
      <c r="B2273" s="10" t="s">
        <v>6185</v>
      </c>
      <c r="C2273" s="10" t="s">
        <v>5832</v>
      </c>
      <c r="D2273" s="10" t="s">
        <v>49</v>
      </c>
      <c r="E2273" s="10" t="s">
        <v>16</v>
      </c>
      <c r="F2273" s="16">
        <v>60</v>
      </c>
      <c r="G2273" s="10" t="s">
        <v>6186</v>
      </c>
      <c r="H2273" s="10" t="s">
        <v>3190</v>
      </c>
      <c r="I2273" s="10" t="s">
        <v>32</v>
      </c>
      <c r="J2273" s="11">
        <v>43520</v>
      </c>
      <c r="K2273" s="16">
        <v>41</v>
      </c>
      <c r="L2273" s="10" t="s">
        <v>78</v>
      </c>
      <c r="M2273" s="10">
        <f t="shared" si="141"/>
        <v>2019</v>
      </c>
      <c r="N2273" s="10">
        <f t="shared" si="142"/>
        <v>2</v>
      </c>
      <c r="O2273" s="10" t="str">
        <f>VLOOKUP(L2273,'User input'!$D$6:$E$16,2,FALSE)</f>
        <v>Ultrathing V2</v>
      </c>
      <c r="P2273" s="10">
        <f>VLOOKUP(L2273,'User input'!$D$6:$G$16,3,FALSE)</f>
        <v>2.95</v>
      </c>
      <c r="Q2273" s="10">
        <f>VLOOKUP(L2273,'User input'!$D$6:$G$16,4,FALSE)</f>
        <v>20</v>
      </c>
      <c r="R2273" s="10">
        <f t="shared" si="143"/>
        <v>820</v>
      </c>
      <c r="S2273" s="27">
        <f t="shared" si="140"/>
        <v>2419</v>
      </c>
      <c r="T2273" s="27">
        <f>IF(K2273&lt;'User input'!$I$9,'User input'!$J$8,IF(K2273&lt;'User input'!$I$10,'User input'!$J$9,IF(K2273&lt;'User input'!$I$11,'User input'!$J$10,'User input'!$J$11)))*S2273</f>
        <v>72.569999999999993</v>
      </c>
      <c r="U2273" s="27">
        <f>K2273*'User input'!$J$17+'User input'!$J$16</f>
        <v>0.5</v>
      </c>
    </row>
    <row r="2274" spans="1:21" x14ac:dyDescent="0.25">
      <c r="A2274" s="17">
        <v>2333</v>
      </c>
      <c r="B2274" s="6" t="s">
        <v>6187</v>
      </c>
      <c r="C2274" s="6" t="s">
        <v>318</v>
      </c>
      <c r="D2274" s="6" t="s">
        <v>15</v>
      </c>
      <c r="E2274" s="6" t="s">
        <v>16</v>
      </c>
      <c r="F2274" s="15">
        <v>30</v>
      </c>
      <c r="G2274" s="6" t="s">
        <v>6188</v>
      </c>
      <c r="H2274" s="6" t="s">
        <v>5317</v>
      </c>
      <c r="I2274" s="6" t="s">
        <v>32</v>
      </c>
      <c r="J2274" s="7">
        <v>44320</v>
      </c>
      <c r="K2274" s="15">
        <v>98</v>
      </c>
      <c r="L2274" s="6" t="s">
        <v>62</v>
      </c>
      <c r="M2274" s="6">
        <f t="shared" si="141"/>
        <v>2021</v>
      </c>
      <c r="N2274" s="6">
        <f t="shared" si="142"/>
        <v>5</v>
      </c>
      <c r="O2274" s="6" t="str">
        <f>VLOOKUP(L2274,'User input'!$D$6:$E$16,2,FALSE)</f>
        <v>Ultrathing V4</v>
      </c>
      <c r="P2274" s="6">
        <f>VLOOKUP(L2274,'User input'!$D$6:$G$16,3,FALSE)</f>
        <v>3.99</v>
      </c>
      <c r="Q2274" s="6">
        <f>VLOOKUP(L2274,'User input'!$D$6:$G$16,4,FALSE)</f>
        <v>24</v>
      </c>
      <c r="R2274" s="6">
        <f t="shared" si="143"/>
        <v>2352</v>
      </c>
      <c r="S2274" s="26">
        <f t="shared" si="140"/>
        <v>9384.4800000000014</v>
      </c>
      <c r="T2274" s="26">
        <f>IF(K2274&lt;'User input'!$I$9,'User input'!$J$8,IF(K2274&lt;'User input'!$I$10,'User input'!$J$9,IF(K2274&lt;'User input'!$I$11,'User input'!$J$10,'User input'!$J$11)))*S2274</f>
        <v>469.2240000000001</v>
      </c>
      <c r="U2274" s="26">
        <f>K2274*'User input'!$J$17+'User input'!$J$16</f>
        <v>0.5</v>
      </c>
    </row>
    <row r="2275" spans="1:21" x14ac:dyDescent="0.25">
      <c r="A2275" s="18">
        <v>2334</v>
      </c>
      <c r="B2275" s="10" t="s">
        <v>6189</v>
      </c>
      <c r="C2275" s="10" t="s">
        <v>6190</v>
      </c>
      <c r="D2275" s="10" t="s">
        <v>15</v>
      </c>
      <c r="E2275" s="10" t="s">
        <v>16</v>
      </c>
      <c r="F2275" s="16">
        <v>90</v>
      </c>
      <c r="G2275" s="10" t="s">
        <v>6191</v>
      </c>
      <c r="H2275" s="10" t="s">
        <v>4242</v>
      </c>
      <c r="I2275" s="10" t="s">
        <v>1447</v>
      </c>
      <c r="J2275" s="11">
        <v>43984</v>
      </c>
      <c r="K2275" s="16">
        <v>20</v>
      </c>
      <c r="L2275" s="10" t="s">
        <v>68</v>
      </c>
      <c r="M2275" s="10">
        <f t="shared" si="141"/>
        <v>2020</v>
      </c>
      <c r="N2275" s="10">
        <f t="shared" si="142"/>
        <v>6</v>
      </c>
      <c r="O2275" s="10" t="str">
        <f>VLOOKUP(L2275,'User input'!$D$6:$E$16,2,FALSE)</f>
        <v>Megawidget M</v>
      </c>
      <c r="P2275" s="10">
        <f>VLOOKUP(L2275,'User input'!$D$6:$G$16,3,FALSE)</f>
        <v>1.29</v>
      </c>
      <c r="Q2275" s="10">
        <f>VLOOKUP(L2275,'User input'!$D$6:$G$16,4,FALSE)</f>
        <v>24</v>
      </c>
      <c r="R2275" s="10">
        <f t="shared" si="143"/>
        <v>480</v>
      </c>
      <c r="S2275" s="27">
        <f t="shared" si="140"/>
        <v>619.20000000000005</v>
      </c>
      <c r="T2275" s="27">
        <f>IF(K2275&lt;'User input'!$I$9,'User input'!$J$8,IF(K2275&lt;'User input'!$I$10,'User input'!$J$9,IF(K2275&lt;'User input'!$I$11,'User input'!$J$10,'User input'!$J$11)))*S2275</f>
        <v>18.576000000000001</v>
      </c>
      <c r="U2275" s="27">
        <f>K2275*'User input'!$J$17+'User input'!$J$16</f>
        <v>0.5</v>
      </c>
    </row>
    <row r="2276" spans="1:21" x14ac:dyDescent="0.25">
      <c r="A2276" s="17">
        <v>2335</v>
      </c>
      <c r="B2276" s="6" t="s">
        <v>4631</v>
      </c>
      <c r="C2276" s="6" t="s">
        <v>3372</v>
      </c>
      <c r="D2276" s="6" t="s">
        <v>28</v>
      </c>
      <c r="E2276" s="6" t="s">
        <v>29</v>
      </c>
      <c r="F2276" s="15">
        <v>90</v>
      </c>
      <c r="G2276" s="6" t="s">
        <v>6192</v>
      </c>
      <c r="H2276" s="6" t="s">
        <v>3437</v>
      </c>
      <c r="I2276" s="6" t="s">
        <v>185</v>
      </c>
      <c r="J2276" s="7">
        <v>43857</v>
      </c>
      <c r="K2276" s="15">
        <v>63</v>
      </c>
      <c r="L2276" s="6" t="s">
        <v>78</v>
      </c>
      <c r="M2276" s="6">
        <f t="shared" si="141"/>
        <v>2020</v>
      </c>
      <c r="N2276" s="6">
        <f t="shared" si="142"/>
        <v>1</v>
      </c>
      <c r="O2276" s="6" t="str">
        <f>VLOOKUP(L2276,'User input'!$D$6:$E$16,2,FALSE)</f>
        <v>Ultrathing V2</v>
      </c>
      <c r="P2276" s="6">
        <f>VLOOKUP(L2276,'User input'!$D$6:$G$16,3,FALSE)</f>
        <v>2.95</v>
      </c>
      <c r="Q2276" s="6">
        <f>VLOOKUP(L2276,'User input'!$D$6:$G$16,4,FALSE)</f>
        <v>20</v>
      </c>
      <c r="R2276" s="6">
        <f t="shared" si="143"/>
        <v>1260</v>
      </c>
      <c r="S2276" s="26">
        <f t="shared" si="140"/>
        <v>3717</v>
      </c>
      <c r="T2276" s="26">
        <f>IF(K2276&lt;'User input'!$I$9,'User input'!$J$8,IF(K2276&lt;'User input'!$I$10,'User input'!$J$9,IF(K2276&lt;'User input'!$I$11,'User input'!$J$10,'User input'!$J$11)))*S2276</f>
        <v>185.85000000000002</v>
      </c>
      <c r="U2276" s="26">
        <f>K2276*'User input'!$J$17+'User input'!$J$16</f>
        <v>0.5</v>
      </c>
    </row>
    <row r="2277" spans="1:21" x14ac:dyDescent="0.25">
      <c r="A2277" s="18">
        <v>2336</v>
      </c>
      <c r="B2277" s="10" t="s">
        <v>6193</v>
      </c>
      <c r="C2277" s="10" t="s">
        <v>6194</v>
      </c>
      <c r="D2277" s="10" t="s">
        <v>15</v>
      </c>
      <c r="E2277" s="10" t="s">
        <v>16</v>
      </c>
      <c r="F2277" s="16">
        <v>60</v>
      </c>
      <c r="G2277" s="10" t="s">
        <v>6195</v>
      </c>
      <c r="H2277" s="10" t="s">
        <v>2431</v>
      </c>
      <c r="I2277" s="10" t="s">
        <v>1194</v>
      </c>
      <c r="J2277" s="11">
        <v>44100</v>
      </c>
      <c r="K2277" s="16">
        <v>5</v>
      </c>
      <c r="L2277" s="10" t="s">
        <v>39</v>
      </c>
      <c r="M2277" s="10">
        <f t="shared" si="141"/>
        <v>2020</v>
      </c>
      <c r="N2277" s="10">
        <f t="shared" si="142"/>
        <v>9</v>
      </c>
      <c r="O2277" s="10" t="str">
        <f>VLOOKUP(L2277,'User input'!$D$6:$E$16,2,FALSE)</f>
        <v>Ultrathing V1</v>
      </c>
      <c r="P2277" s="10">
        <f>VLOOKUP(L2277,'User input'!$D$6:$G$16,3,FALSE)</f>
        <v>1.79</v>
      </c>
      <c r="Q2277" s="10">
        <f>VLOOKUP(L2277,'User input'!$D$6:$G$16,4,FALSE)</f>
        <v>17</v>
      </c>
      <c r="R2277" s="10">
        <f t="shared" si="143"/>
        <v>85</v>
      </c>
      <c r="S2277" s="27">
        <f t="shared" si="140"/>
        <v>152.15</v>
      </c>
      <c r="T2277" s="27">
        <f>IF(K2277&lt;'User input'!$I$9,'User input'!$J$8,IF(K2277&lt;'User input'!$I$10,'User input'!$J$9,IF(K2277&lt;'User input'!$I$11,'User input'!$J$10,'User input'!$J$11)))*S2277</f>
        <v>0</v>
      </c>
      <c r="U2277" s="27">
        <f>K2277*'User input'!$J$17+'User input'!$J$16</f>
        <v>0.5</v>
      </c>
    </row>
    <row r="2278" spans="1:21" x14ac:dyDescent="0.25">
      <c r="A2278" s="17">
        <v>2337</v>
      </c>
      <c r="B2278" s="6" t="s">
        <v>6196</v>
      </c>
      <c r="C2278" s="6" t="s">
        <v>5817</v>
      </c>
      <c r="D2278" s="6" t="s">
        <v>41</v>
      </c>
      <c r="E2278" s="6" t="s">
        <v>16</v>
      </c>
      <c r="F2278" s="15">
        <v>90</v>
      </c>
      <c r="G2278" s="6" t="s">
        <v>6197</v>
      </c>
      <c r="H2278" s="6" t="s">
        <v>973</v>
      </c>
      <c r="I2278" s="6" t="s">
        <v>291</v>
      </c>
      <c r="J2278" s="7">
        <v>44185</v>
      </c>
      <c r="K2278" s="15">
        <v>72</v>
      </c>
      <c r="L2278" s="6" t="s">
        <v>20</v>
      </c>
      <c r="M2278" s="6">
        <f t="shared" si="141"/>
        <v>2020</v>
      </c>
      <c r="N2278" s="6">
        <f t="shared" si="142"/>
        <v>12</v>
      </c>
      <c r="O2278" s="6" t="str">
        <f>VLOOKUP(L2278,'User input'!$D$6:$E$16,2,FALSE)</f>
        <v>Hyperwotsit</v>
      </c>
      <c r="P2278" s="6">
        <f>VLOOKUP(L2278,'User input'!$D$6:$G$16,3,FALSE)</f>
        <v>2.0099999999999998</v>
      </c>
      <c r="Q2278" s="6">
        <f>VLOOKUP(L2278,'User input'!$D$6:$G$16,4,FALSE)</f>
        <v>20</v>
      </c>
      <c r="R2278" s="6">
        <f t="shared" si="143"/>
        <v>1440</v>
      </c>
      <c r="S2278" s="26">
        <f t="shared" si="140"/>
        <v>2894.3999999999996</v>
      </c>
      <c r="T2278" s="26">
        <f>IF(K2278&lt;'User input'!$I$9,'User input'!$J$8,IF(K2278&lt;'User input'!$I$10,'User input'!$J$9,IF(K2278&lt;'User input'!$I$11,'User input'!$J$10,'User input'!$J$11)))*S2278</f>
        <v>144.72</v>
      </c>
      <c r="U2278" s="26">
        <f>K2278*'User input'!$J$17+'User input'!$J$16</f>
        <v>0.5</v>
      </c>
    </row>
    <row r="2279" spans="1:21" x14ac:dyDescent="0.25">
      <c r="A2279" s="18">
        <v>2338</v>
      </c>
      <c r="B2279" s="10" t="s">
        <v>6198</v>
      </c>
      <c r="C2279" s="10" t="s">
        <v>6199</v>
      </c>
      <c r="D2279" s="10" t="s">
        <v>15</v>
      </c>
      <c r="E2279" s="10" t="s">
        <v>16</v>
      </c>
      <c r="F2279" s="16">
        <v>90</v>
      </c>
      <c r="G2279" s="10" t="s">
        <v>6200</v>
      </c>
      <c r="H2279" s="10" t="s">
        <v>3425</v>
      </c>
      <c r="I2279" s="10" t="s">
        <v>98</v>
      </c>
      <c r="J2279" s="11">
        <v>44512</v>
      </c>
      <c r="K2279" s="16">
        <v>70</v>
      </c>
      <c r="L2279" s="10" t="s">
        <v>62</v>
      </c>
      <c r="M2279" s="10">
        <f t="shared" si="141"/>
        <v>2021</v>
      </c>
      <c r="N2279" s="10">
        <f t="shared" si="142"/>
        <v>11</v>
      </c>
      <c r="O2279" s="10" t="str">
        <f>VLOOKUP(L2279,'User input'!$D$6:$E$16,2,FALSE)</f>
        <v>Ultrathing V4</v>
      </c>
      <c r="P2279" s="10">
        <f>VLOOKUP(L2279,'User input'!$D$6:$G$16,3,FALSE)</f>
        <v>3.99</v>
      </c>
      <c r="Q2279" s="10">
        <f>VLOOKUP(L2279,'User input'!$D$6:$G$16,4,FALSE)</f>
        <v>24</v>
      </c>
      <c r="R2279" s="10">
        <f t="shared" si="143"/>
        <v>1680</v>
      </c>
      <c r="S2279" s="27">
        <f t="shared" si="140"/>
        <v>6703.2000000000007</v>
      </c>
      <c r="T2279" s="27">
        <f>IF(K2279&lt;'User input'!$I$9,'User input'!$J$8,IF(K2279&lt;'User input'!$I$10,'User input'!$J$9,IF(K2279&lt;'User input'!$I$11,'User input'!$J$10,'User input'!$J$11)))*S2279</f>
        <v>335.16000000000008</v>
      </c>
      <c r="U2279" s="27">
        <f>K2279*'User input'!$J$17+'User input'!$J$16</f>
        <v>0.5</v>
      </c>
    </row>
    <row r="2280" spans="1:21" x14ac:dyDescent="0.25">
      <c r="A2280" s="17">
        <v>2339</v>
      </c>
      <c r="B2280" s="6" t="s">
        <v>6201</v>
      </c>
      <c r="C2280" s="6" t="s">
        <v>1203</v>
      </c>
      <c r="D2280" s="6" t="s">
        <v>49</v>
      </c>
      <c r="E2280" s="6" t="s">
        <v>16</v>
      </c>
      <c r="F2280" s="15">
        <v>90</v>
      </c>
      <c r="G2280" s="6" t="s">
        <v>6200</v>
      </c>
      <c r="H2280" s="6" t="s">
        <v>6202</v>
      </c>
      <c r="I2280" s="6" t="s">
        <v>291</v>
      </c>
      <c r="J2280" s="7">
        <v>44054</v>
      </c>
      <c r="K2280" s="15">
        <v>82</v>
      </c>
      <c r="L2280" s="6" t="s">
        <v>62</v>
      </c>
      <c r="M2280" s="6">
        <f t="shared" si="141"/>
        <v>2020</v>
      </c>
      <c r="N2280" s="6">
        <f t="shared" si="142"/>
        <v>8</v>
      </c>
      <c r="O2280" s="6" t="str">
        <f>VLOOKUP(L2280,'User input'!$D$6:$E$16,2,FALSE)</f>
        <v>Ultrathing V4</v>
      </c>
      <c r="P2280" s="6">
        <f>VLOOKUP(L2280,'User input'!$D$6:$G$16,3,FALSE)</f>
        <v>3.99</v>
      </c>
      <c r="Q2280" s="6">
        <f>VLOOKUP(L2280,'User input'!$D$6:$G$16,4,FALSE)</f>
        <v>24</v>
      </c>
      <c r="R2280" s="6">
        <f t="shared" si="143"/>
        <v>1968</v>
      </c>
      <c r="S2280" s="26">
        <f t="shared" si="140"/>
        <v>7852.3200000000006</v>
      </c>
      <c r="T2280" s="26">
        <f>IF(K2280&lt;'User input'!$I$9,'User input'!$J$8,IF(K2280&lt;'User input'!$I$10,'User input'!$J$9,IF(K2280&lt;'User input'!$I$11,'User input'!$J$10,'User input'!$J$11)))*S2280</f>
        <v>392.61600000000004</v>
      </c>
      <c r="U2280" s="26">
        <f>K2280*'User input'!$J$17+'User input'!$J$16</f>
        <v>0.5</v>
      </c>
    </row>
    <row r="2281" spans="1:21" x14ac:dyDescent="0.25">
      <c r="A2281" s="18">
        <v>2340</v>
      </c>
      <c r="B2281" s="10" t="s">
        <v>667</v>
      </c>
      <c r="C2281" s="10" t="s">
        <v>1845</v>
      </c>
      <c r="D2281" s="10" t="s">
        <v>15</v>
      </c>
      <c r="E2281" s="10" t="s">
        <v>16</v>
      </c>
      <c r="F2281" s="16">
        <v>30</v>
      </c>
      <c r="G2281" s="10" t="s">
        <v>6203</v>
      </c>
      <c r="H2281" s="10" t="s">
        <v>3046</v>
      </c>
      <c r="I2281" s="10" t="s">
        <v>185</v>
      </c>
      <c r="J2281" s="11">
        <v>43975</v>
      </c>
      <c r="K2281" s="16">
        <v>24</v>
      </c>
      <c r="L2281" s="10" t="s">
        <v>99</v>
      </c>
      <c r="M2281" s="10">
        <f t="shared" si="141"/>
        <v>2020</v>
      </c>
      <c r="N2281" s="10">
        <f t="shared" si="142"/>
        <v>5</v>
      </c>
      <c r="O2281" s="10" t="str">
        <f>VLOOKUP(L2281,'User input'!$D$6:$E$16,2,FALSE)</f>
        <v>Superwossname</v>
      </c>
      <c r="P2281" s="10">
        <f>VLOOKUP(L2281,'User input'!$D$6:$G$16,3,FALSE)</f>
        <v>3.49</v>
      </c>
      <c r="Q2281" s="10">
        <f>VLOOKUP(L2281,'User input'!$D$6:$G$16,4,FALSE)</f>
        <v>20</v>
      </c>
      <c r="R2281" s="10">
        <f t="shared" si="143"/>
        <v>480</v>
      </c>
      <c r="S2281" s="27">
        <f t="shared" si="140"/>
        <v>1675.2</v>
      </c>
      <c r="T2281" s="27">
        <f>IF(K2281&lt;'User input'!$I$9,'User input'!$J$8,IF(K2281&lt;'User input'!$I$10,'User input'!$J$9,IF(K2281&lt;'User input'!$I$11,'User input'!$J$10,'User input'!$J$11)))*S2281</f>
        <v>50.256</v>
      </c>
      <c r="U2281" s="27">
        <f>K2281*'User input'!$J$17+'User input'!$J$16</f>
        <v>0.5</v>
      </c>
    </row>
    <row r="2282" spans="1:21" x14ac:dyDescent="0.25">
      <c r="A2282" s="17">
        <v>2341</v>
      </c>
      <c r="B2282" s="6" t="s">
        <v>723</v>
      </c>
      <c r="C2282" s="6" t="s">
        <v>6204</v>
      </c>
      <c r="D2282" s="6" t="s">
        <v>28</v>
      </c>
      <c r="E2282" s="6" t="s">
        <v>29</v>
      </c>
      <c r="F2282" s="15">
        <v>90</v>
      </c>
      <c r="G2282" s="6" t="s">
        <v>6205</v>
      </c>
      <c r="H2282" s="6" t="s">
        <v>6206</v>
      </c>
      <c r="I2282" s="6" t="s">
        <v>185</v>
      </c>
      <c r="J2282" s="7">
        <v>43984</v>
      </c>
      <c r="K2282" s="15">
        <v>80</v>
      </c>
      <c r="L2282" s="6" t="s">
        <v>52</v>
      </c>
      <c r="M2282" s="6">
        <f t="shared" si="141"/>
        <v>2020</v>
      </c>
      <c r="N2282" s="6">
        <f t="shared" si="142"/>
        <v>6</v>
      </c>
      <c r="O2282" s="6" t="str">
        <f>VLOOKUP(L2282,'User input'!$D$6:$E$16,2,FALSE)</f>
        <v>Megawidget S</v>
      </c>
      <c r="P2282" s="6">
        <f>VLOOKUP(L2282,'User input'!$D$6:$G$16,3,FALSE)</f>
        <v>0.69</v>
      </c>
      <c r="Q2282" s="6">
        <f>VLOOKUP(L2282,'User input'!$D$6:$G$16,4,FALSE)</f>
        <v>24</v>
      </c>
      <c r="R2282" s="6">
        <f t="shared" si="143"/>
        <v>1920</v>
      </c>
      <c r="S2282" s="26">
        <f t="shared" si="140"/>
        <v>1324.8</v>
      </c>
      <c r="T2282" s="26">
        <f>IF(K2282&lt;'User input'!$I$9,'User input'!$J$8,IF(K2282&lt;'User input'!$I$10,'User input'!$J$9,IF(K2282&lt;'User input'!$I$11,'User input'!$J$10,'User input'!$J$11)))*S2282</f>
        <v>66.239999999999995</v>
      </c>
      <c r="U2282" s="26">
        <f>K2282*'User input'!$J$17+'User input'!$J$16</f>
        <v>0.5</v>
      </c>
    </row>
    <row r="2283" spans="1:21" x14ac:dyDescent="0.25">
      <c r="A2283" s="18">
        <v>2342</v>
      </c>
      <c r="B2283" s="10" t="s">
        <v>6207</v>
      </c>
      <c r="C2283" s="10" t="s">
        <v>1647</v>
      </c>
      <c r="D2283" s="10" t="s">
        <v>49</v>
      </c>
      <c r="E2283" s="10" t="s">
        <v>16</v>
      </c>
      <c r="F2283" s="16">
        <v>60</v>
      </c>
      <c r="G2283" s="10" t="s">
        <v>6208</v>
      </c>
      <c r="H2283" s="10" t="s">
        <v>3447</v>
      </c>
      <c r="I2283" s="10" t="s">
        <v>176</v>
      </c>
      <c r="J2283" s="11">
        <v>44107</v>
      </c>
      <c r="K2283" s="16">
        <v>38</v>
      </c>
      <c r="L2283" s="10" t="s">
        <v>78</v>
      </c>
      <c r="M2283" s="10">
        <f t="shared" si="141"/>
        <v>2020</v>
      </c>
      <c r="N2283" s="10">
        <f t="shared" si="142"/>
        <v>10</v>
      </c>
      <c r="O2283" s="10" t="str">
        <f>VLOOKUP(L2283,'User input'!$D$6:$E$16,2,FALSE)</f>
        <v>Ultrathing V2</v>
      </c>
      <c r="P2283" s="10">
        <f>VLOOKUP(L2283,'User input'!$D$6:$G$16,3,FALSE)</f>
        <v>2.95</v>
      </c>
      <c r="Q2283" s="10">
        <f>VLOOKUP(L2283,'User input'!$D$6:$G$16,4,FALSE)</f>
        <v>20</v>
      </c>
      <c r="R2283" s="10">
        <f t="shared" si="143"/>
        <v>760</v>
      </c>
      <c r="S2283" s="27">
        <f t="shared" si="140"/>
        <v>2242</v>
      </c>
      <c r="T2283" s="27">
        <f>IF(K2283&lt;'User input'!$I$9,'User input'!$J$8,IF(K2283&lt;'User input'!$I$10,'User input'!$J$9,IF(K2283&lt;'User input'!$I$11,'User input'!$J$10,'User input'!$J$11)))*S2283</f>
        <v>67.259999999999991</v>
      </c>
      <c r="U2283" s="27">
        <f>K2283*'User input'!$J$17+'User input'!$J$16</f>
        <v>0.5</v>
      </c>
    </row>
    <row r="2284" spans="1:21" x14ac:dyDescent="0.25">
      <c r="A2284" s="17">
        <v>2343</v>
      </c>
      <c r="B2284" s="6" t="s">
        <v>6209</v>
      </c>
      <c r="C2284" s="6" t="s">
        <v>6210</v>
      </c>
      <c r="D2284" s="6" t="s">
        <v>49</v>
      </c>
      <c r="E2284" s="6" t="s">
        <v>16</v>
      </c>
      <c r="F2284" s="15">
        <v>90</v>
      </c>
      <c r="G2284" s="6" t="s">
        <v>6211</v>
      </c>
      <c r="H2284" s="6" t="s">
        <v>6212</v>
      </c>
      <c r="I2284" s="6" t="s">
        <v>32</v>
      </c>
      <c r="J2284" s="7">
        <v>43948</v>
      </c>
      <c r="K2284" s="15">
        <v>12</v>
      </c>
      <c r="L2284" s="6" t="s">
        <v>39</v>
      </c>
      <c r="M2284" s="6">
        <f t="shared" si="141"/>
        <v>2020</v>
      </c>
      <c r="N2284" s="6">
        <f t="shared" si="142"/>
        <v>4</v>
      </c>
      <c r="O2284" s="6" t="str">
        <f>VLOOKUP(L2284,'User input'!$D$6:$E$16,2,FALSE)</f>
        <v>Ultrathing V1</v>
      </c>
      <c r="P2284" s="6">
        <f>VLOOKUP(L2284,'User input'!$D$6:$G$16,3,FALSE)</f>
        <v>1.79</v>
      </c>
      <c r="Q2284" s="6">
        <f>VLOOKUP(L2284,'User input'!$D$6:$G$16,4,FALSE)</f>
        <v>17</v>
      </c>
      <c r="R2284" s="6">
        <f t="shared" si="143"/>
        <v>204</v>
      </c>
      <c r="S2284" s="26">
        <f t="shared" si="140"/>
        <v>365.16</v>
      </c>
      <c r="T2284" s="26">
        <f>IF(K2284&lt;'User input'!$I$9,'User input'!$J$8,IF(K2284&lt;'User input'!$I$10,'User input'!$J$9,IF(K2284&lt;'User input'!$I$11,'User input'!$J$10,'User input'!$J$11)))*S2284</f>
        <v>0</v>
      </c>
      <c r="U2284" s="26">
        <f>K2284*'User input'!$J$17+'User input'!$J$16</f>
        <v>0.5</v>
      </c>
    </row>
    <row r="2285" spans="1:21" x14ac:dyDescent="0.25">
      <c r="A2285" s="18">
        <v>2344</v>
      </c>
      <c r="B2285" s="10" t="s">
        <v>6213</v>
      </c>
      <c r="C2285" s="10" t="s">
        <v>5235</v>
      </c>
      <c r="D2285" s="10" t="s">
        <v>49</v>
      </c>
      <c r="E2285" s="10" t="s">
        <v>16</v>
      </c>
      <c r="F2285" s="16">
        <v>60</v>
      </c>
      <c r="G2285" s="10" t="s">
        <v>6214</v>
      </c>
      <c r="H2285" s="10" t="s">
        <v>1133</v>
      </c>
      <c r="I2285" s="10" t="s">
        <v>122</v>
      </c>
      <c r="J2285" s="11">
        <v>44478</v>
      </c>
      <c r="K2285" s="16">
        <v>21</v>
      </c>
      <c r="L2285" s="10" t="s">
        <v>68</v>
      </c>
      <c r="M2285" s="10">
        <f t="shared" si="141"/>
        <v>2021</v>
      </c>
      <c r="N2285" s="10">
        <f t="shared" si="142"/>
        <v>10</v>
      </c>
      <c r="O2285" s="10" t="str">
        <f>VLOOKUP(L2285,'User input'!$D$6:$E$16,2,FALSE)</f>
        <v>Megawidget M</v>
      </c>
      <c r="P2285" s="10">
        <f>VLOOKUP(L2285,'User input'!$D$6:$G$16,3,FALSE)</f>
        <v>1.29</v>
      </c>
      <c r="Q2285" s="10">
        <f>VLOOKUP(L2285,'User input'!$D$6:$G$16,4,FALSE)</f>
        <v>24</v>
      </c>
      <c r="R2285" s="10">
        <f t="shared" si="143"/>
        <v>504</v>
      </c>
      <c r="S2285" s="27">
        <f t="shared" si="140"/>
        <v>650.16</v>
      </c>
      <c r="T2285" s="27">
        <f>IF(K2285&lt;'User input'!$I$9,'User input'!$J$8,IF(K2285&lt;'User input'!$I$10,'User input'!$J$9,IF(K2285&lt;'User input'!$I$11,'User input'!$J$10,'User input'!$J$11)))*S2285</f>
        <v>19.504799999999999</v>
      </c>
      <c r="U2285" s="27">
        <f>K2285*'User input'!$J$17+'User input'!$J$16</f>
        <v>0.5</v>
      </c>
    </row>
    <row r="2286" spans="1:21" x14ac:dyDescent="0.25">
      <c r="A2286" s="17">
        <v>2345</v>
      </c>
      <c r="B2286" s="6" t="s">
        <v>1004</v>
      </c>
      <c r="C2286" s="6" t="s">
        <v>6215</v>
      </c>
      <c r="D2286" s="6" t="s">
        <v>49</v>
      </c>
      <c r="E2286" s="6" t="s">
        <v>16</v>
      </c>
      <c r="F2286" s="15">
        <v>60</v>
      </c>
      <c r="G2286" s="6" t="s">
        <v>6216</v>
      </c>
      <c r="H2286" s="6" t="s">
        <v>2717</v>
      </c>
      <c r="I2286" s="6" t="s">
        <v>2320</v>
      </c>
      <c r="J2286" s="7">
        <v>44072</v>
      </c>
      <c r="K2286" s="15">
        <v>64</v>
      </c>
      <c r="L2286" s="6" t="s">
        <v>99</v>
      </c>
      <c r="M2286" s="6">
        <f t="shared" si="141"/>
        <v>2020</v>
      </c>
      <c r="N2286" s="6">
        <f t="shared" si="142"/>
        <v>8</v>
      </c>
      <c r="O2286" s="6" t="str">
        <f>VLOOKUP(L2286,'User input'!$D$6:$E$16,2,FALSE)</f>
        <v>Superwossname</v>
      </c>
      <c r="P2286" s="6">
        <f>VLOOKUP(L2286,'User input'!$D$6:$G$16,3,FALSE)</f>
        <v>3.49</v>
      </c>
      <c r="Q2286" s="6">
        <f>VLOOKUP(L2286,'User input'!$D$6:$G$16,4,FALSE)</f>
        <v>20</v>
      </c>
      <c r="R2286" s="6">
        <f t="shared" si="143"/>
        <v>1280</v>
      </c>
      <c r="S2286" s="26">
        <f t="shared" si="140"/>
        <v>4467.2000000000007</v>
      </c>
      <c r="T2286" s="26">
        <f>IF(K2286&lt;'User input'!$I$9,'User input'!$J$8,IF(K2286&lt;'User input'!$I$10,'User input'!$J$9,IF(K2286&lt;'User input'!$I$11,'User input'!$J$10,'User input'!$J$11)))*S2286</f>
        <v>223.36000000000004</v>
      </c>
      <c r="U2286" s="26">
        <f>K2286*'User input'!$J$17+'User input'!$J$16</f>
        <v>0.5</v>
      </c>
    </row>
    <row r="2287" spans="1:21" x14ac:dyDescent="0.25">
      <c r="A2287" s="18">
        <v>2346</v>
      </c>
      <c r="B2287" s="10" t="s">
        <v>1123</v>
      </c>
      <c r="C2287" s="10" t="s">
        <v>6055</v>
      </c>
      <c r="D2287" s="10" t="s">
        <v>28</v>
      </c>
      <c r="E2287" s="10" t="s">
        <v>29</v>
      </c>
      <c r="F2287" s="16">
        <v>30</v>
      </c>
      <c r="G2287" s="10" t="s">
        <v>6217</v>
      </c>
      <c r="H2287" s="10" t="s">
        <v>5224</v>
      </c>
      <c r="I2287" s="10" t="s">
        <v>25</v>
      </c>
      <c r="J2287" s="11">
        <v>43695</v>
      </c>
      <c r="K2287" s="16">
        <v>19</v>
      </c>
      <c r="L2287" s="10" t="s">
        <v>62</v>
      </c>
      <c r="M2287" s="10">
        <f t="shared" si="141"/>
        <v>2019</v>
      </c>
      <c r="N2287" s="10">
        <f t="shared" si="142"/>
        <v>8</v>
      </c>
      <c r="O2287" s="10" t="str">
        <f>VLOOKUP(L2287,'User input'!$D$6:$E$16,2,FALSE)</f>
        <v>Ultrathing V4</v>
      </c>
      <c r="P2287" s="10">
        <f>VLOOKUP(L2287,'User input'!$D$6:$G$16,3,FALSE)</f>
        <v>3.99</v>
      </c>
      <c r="Q2287" s="10">
        <f>VLOOKUP(L2287,'User input'!$D$6:$G$16,4,FALSE)</f>
        <v>24</v>
      </c>
      <c r="R2287" s="10">
        <f t="shared" si="143"/>
        <v>456</v>
      </c>
      <c r="S2287" s="27">
        <f t="shared" si="140"/>
        <v>1819.44</v>
      </c>
      <c r="T2287" s="27">
        <f>IF(K2287&lt;'User input'!$I$9,'User input'!$J$8,IF(K2287&lt;'User input'!$I$10,'User input'!$J$9,IF(K2287&lt;'User input'!$I$11,'User input'!$J$10,'User input'!$J$11)))*S2287</f>
        <v>0</v>
      </c>
      <c r="U2287" s="27">
        <f>K2287*'User input'!$J$17+'User input'!$J$16</f>
        <v>0.5</v>
      </c>
    </row>
    <row r="2288" spans="1:21" x14ac:dyDescent="0.25">
      <c r="A2288" s="17">
        <v>2347</v>
      </c>
      <c r="B2288" s="6" t="s">
        <v>6218</v>
      </c>
      <c r="C2288" s="6" t="s">
        <v>5291</v>
      </c>
      <c r="D2288" s="6" t="s">
        <v>49</v>
      </c>
      <c r="E2288" s="6" t="s">
        <v>16</v>
      </c>
      <c r="F2288" s="15">
        <v>60</v>
      </c>
      <c r="G2288" s="6" t="s">
        <v>6219</v>
      </c>
      <c r="H2288" s="6" t="s">
        <v>5401</v>
      </c>
      <c r="I2288" s="6" t="s">
        <v>32</v>
      </c>
      <c r="J2288" s="7">
        <v>44517</v>
      </c>
      <c r="K2288" s="15">
        <v>5</v>
      </c>
      <c r="L2288" s="6" t="s">
        <v>62</v>
      </c>
      <c r="M2288" s="6">
        <f t="shared" si="141"/>
        <v>2021</v>
      </c>
      <c r="N2288" s="6">
        <f t="shared" si="142"/>
        <v>11</v>
      </c>
      <c r="O2288" s="6" t="str">
        <f>VLOOKUP(L2288,'User input'!$D$6:$E$16,2,FALSE)</f>
        <v>Ultrathing V4</v>
      </c>
      <c r="P2288" s="6">
        <f>VLOOKUP(L2288,'User input'!$D$6:$G$16,3,FALSE)</f>
        <v>3.99</v>
      </c>
      <c r="Q2288" s="6">
        <f>VLOOKUP(L2288,'User input'!$D$6:$G$16,4,FALSE)</f>
        <v>24</v>
      </c>
      <c r="R2288" s="6">
        <f t="shared" si="143"/>
        <v>120</v>
      </c>
      <c r="S2288" s="26">
        <f t="shared" si="140"/>
        <v>478.8</v>
      </c>
      <c r="T2288" s="26">
        <f>IF(K2288&lt;'User input'!$I$9,'User input'!$J$8,IF(K2288&lt;'User input'!$I$10,'User input'!$J$9,IF(K2288&lt;'User input'!$I$11,'User input'!$J$10,'User input'!$J$11)))*S2288</f>
        <v>0</v>
      </c>
      <c r="U2288" s="26">
        <f>K2288*'User input'!$J$17+'User input'!$J$16</f>
        <v>0.5</v>
      </c>
    </row>
    <row r="2289" spans="1:21" x14ac:dyDescent="0.25">
      <c r="A2289" s="18">
        <v>2348</v>
      </c>
      <c r="B2289" s="10" t="s">
        <v>6220</v>
      </c>
      <c r="C2289" s="10" t="s">
        <v>1738</v>
      </c>
      <c r="D2289" s="10" t="s">
        <v>15</v>
      </c>
      <c r="E2289" s="10" t="s">
        <v>16</v>
      </c>
      <c r="F2289" s="16">
        <v>90</v>
      </c>
      <c r="G2289" s="10" t="s">
        <v>6221</v>
      </c>
      <c r="H2289" s="10" t="s">
        <v>1227</v>
      </c>
      <c r="I2289" s="10" t="s">
        <v>1228</v>
      </c>
      <c r="J2289" s="11">
        <v>44180</v>
      </c>
      <c r="K2289" s="16">
        <v>64</v>
      </c>
      <c r="L2289" s="10" t="s">
        <v>68</v>
      </c>
      <c r="M2289" s="10">
        <f t="shared" si="141"/>
        <v>2020</v>
      </c>
      <c r="N2289" s="10">
        <f t="shared" si="142"/>
        <v>12</v>
      </c>
      <c r="O2289" s="10" t="str">
        <f>VLOOKUP(L2289,'User input'!$D$6:$E$16,2,FALSE)</f>
        <v>Megawidget M</v>
      </c>
      <c r="P2289" s="10">
        <f>VLOOKUP(L2289,'User input'!$D$6:$G$16,3,FALSE)</f>
        <v>1.29</v>
      </c>
      <c r="Q2289" s="10">
        <f>VLOOKUP(L2289,'User input'!$D$6:$G$16,4,FALSE)</f>
        <v>24</v>
      </c>
      <c r="R2289" s="10">
        <f t="shared" si="143"/>
        <v>1536</v>
      </c>
      <c r="S2289" s="27">
        <f t="shared" si="140"/>
        <v>1981.44</v>
      </c>
      <c r="T2289" s="27">
        <f>IF(K2289&lt;'User input'!$I$9,'User input'!$J$8,IF(K2289&lt;'User input'!$I$10,'User input'!$J$9,IF(K2289&lt;'User input'!$I$11,'User input'!$J$10,'User input'!$J$11)))*S2289</f>
        <v>99.072000000000003</v>
      </c>
      <c r="U2289" s="27">
        <f>K2289*'User input'!$J$17+'User input'!$J$16</f>
        <v>0.5</v>
      </c>
    </row>
    <row r="2290" spans="1:21" x14ac:dyDescent="0.25">
      <c r="A2290" s="17">
        <v>2349</v>
      </c>
      <c r="B2290" s="6" t="s">
        <v>5899</v>
      </c>
      <c r="C2290" s="6" t="s">
        <v>4956</v>
      </c>
      <c r="D2290" s="6" t="s">
        <v>28</v>
      </c>
      <c r="E2290" s="6" t="s">
        <v>29</v>
      </c>
      <c r="F2290" s="15">
        <v>30</v>
      </c>
      <c r="G2290" s="6" t="s">
        <v>6222</v>
      </c>
      <c r="H2290" s="6" t="s">
        <v>1209</v>
      </c>
      <c r="I2290" s="6" t="s">
        <v>32</v>
      </c>
      <c r="J2290" s="7">
        <v>43659</v>
      </c>
      <c r="K2290" s="15">
        <v>59</v>
      </c>
      <c r="L2290" s="6" t="s">
        <v>157</v>
      </c>
      <c r="M2290" s="6">
        <f t="shared" si="141"/>
        <v>2019</v>
      </c>
      <c r="N2290" s="6">
        <f t="shared" si="142"/>
        <v>7</v>
      </c>
      <c r="O2290" s="6" t="str">
        <f>VLOOKUP(L2290,'User input'!$D$6:$E$16,2,FALSE)</f>
        <v>Ultrathing V3</v>
      </c>
      <c r="P2290" s="6">
        <f>VLOOKUP(L2290,'User input'!$D$6:$G$16,3,FALSE)</f>
        <v>3.39</v>
      </c>
      <c r="Q2290" s="6">
        <f>VLOOKUP(L2290,'User input'!$D$6:$G$16,4,FALSE)</f>
        <v>24</v>
      </c>
      <c r="R2290" s="6">
        <f t="shared" si="143"/>
        <v>1416</v>
      </c>
      <c r="S2290" s="26">
        <f t="shared" si="140"/>
        <v>4800.24</v>
      </c>
      <c r="T2290" s="26">
        <f>IF(K2290&lt;'User input'!$I$9,'User input'!$J$8,IF(K2290&lt;'User input'!$I$10,'User input'!$J$9,IF(K2290&lt;'User input'!$I$11,'User input'!$J$10,'User input'!$J$11)))*S2290</f>
        <v>240.012</v>
      </c>
      <c r="U2290" s="26">
        <f>K2290*'User input'!$J$17+'User input'!$J$16</f>
        <v>0.5</v>
      </c>
    </row>
    <row r="2291" spans="1:21" x14ac:dyDescent="0.25">
      <c r="A2291" s="18">
        <v>2350</v>
      </c>
      <c r="B2291" s="10" t="s">
        <v>6223</v>
      </c>
      <c r="C2291" s="10" t="s">
        <v>6190</v>
      </c>
      <c r="D2291" s="10" t="s">
        <v>49</v>
      </c>
      <c r="E2291" s="10" t="s">
        <v>16</v>
      </c>
      <c r="F2291" s="16">
        <v>60</v>
      </c>
      <c r="G2291" s="10" t="s">
        <v>6224</v>
      </c>
      <c r="H2291" s="10" t="s">
        <v>1279</v>
      </c>
      <c r="I2291" s="10" t="s">
        <v>32</v>
      </c>
      <c r="J2291" s="11">
        <v>43730</v>
      </c>
      <c r="K2291" s="16">
        <v>19</v>
      </c>
      <c r="L2291" s="10" t="s">
        <v>33</v>
      </c>
      <c r="M2291" s="10">
        <f t="shared" si="141"/>
        <v>2019</v>
      </c>
      <c r="N2291" s="10">
        <f t="shared" si="142"/>
        <v>9</v>
      </c>
      <c r="O2291" s="10" t="str">
        <f>VLOOKUP(L2291,'User input'!$D$6:$E$16,2,FALSE)</f>
        <v>Megawidget L</v>
      </c>
      <c r="P2291" s="10">
        <f>VLOOKUP(L2291,'User input'!$D$6:$G$16,3,FALSE)</f>
        <v>1.79</v>
      </c>
      <c r="Q2291" s="10">
        <f>VLOOKUP(L2291,'User input'!$D$6:$G$16,4,FALSE)</f>
        <v>24</v>
      </c>
      <c r="R2291" s="10">
        <f t="shared" si="143"/>
        <v>456</v>
      </c>
      <c r="S2291" s="27">
        <f t="shared" si="140"/>
        <v>816.24</v>
      </c>
      <c r="T2291" s="27">
        <f>IF(K2291&lt;'User input'!$I$9,'User input'!$J$8,IF(K2291&lt;'User input'!$I$10,'User input'!$J$9,IF(K2291&lt;'User input'!$I$11,'User input'!$J$10,'User input'!$J$11)))*S2291</f>
        <v>0</v>
      </c>
      <c r="U2291" s="27">
        <f>K2291*'User input'!$J$17+'User input'!$J$16</f>
        <v>0.5</v>
      </c>
    </row>
    <row r="2292" spans="1:21" x14ac:dyDescent="0.25">
      <c r="A2292" s="17">
        <v>2351</v>
      </c>
      <c r="B2292" s="6" t="s">
        <v>5675</v>
      </c>
      <c r="C2292" s="6" t="s">
        <v>6225</v>
      </c>
      <c r="D2292" s="6" t="s">
        <v>28</v>
      </c>
      <c r="E2292" s="6" t="s">
        <v>29</v>
      </c>
      <c r="F2292" s="15">
        <v>90</v>
      </c>
      <c r="G2292" s="6" t="s">
        <v>6226</v>
      </c>
      <c r="H2292" s="6" t="s">
        <v>1163</v>
      </c>
      <c r="I2292" s="6" t="s">
        <v>32</v>
      </c>
      <c r="J2292" s="7">
        <v>44281</v>
      </c>
      <c r="K2292" s="15">
        <v>22</v>
      </c>
      <c r="L2292" s="6" t="s">
        <v>20</v>
      </c>
      <c r="M2292" s="6">
        <f t="shared" si="141"/>
        <v>2021</v>
      </c>
      <c r="N2292" s="6">
        <f t="shared" si="142"/>
        <v>3</v>
      </c>
      <c r="O2292" s="6" t="str">
        <f>VLOOKUP(L2292,'User input'!$D$6:$E$16,2,FALSE)</f>
        <v>Hyperwotsit</v>
      </c>
      <c r="P2292" s="6">
        <f>VLOOKUP(L2292,'User input'!$D$6:$G$16,3,FALSE)</f>
        <v>2.0099999999999998</v>
      </c>
      <c r="Q2292" s="6">
        <f>VLOOKUP(L2292,'User input'!$D$6:$G$16,4,FALSE)</f>
        <v>20</v>
      </c>
      <c r="R2292" s="6">
        <f t="shared" si="143"/>
        <v>440</v>
      </c>
      <c r="S2292" s="26">
        <f t="shared" si="140"/>
        <v>884.39999999999986</v>
      </c>
      <c r="T2292" s="26">
        <f>IF(K2292&lt;'User input'!$I$9,'User input'!$J$8,IF(K2292&lt;'User input'!$I$10,'User input'!$J$9,IF(K2292&lt;'User input'!$I$11,'User input'!$J$10,'User input'!$J$11)))*S2292</f>
        <v>26.531999999999996</v>
      </c>
      <c r="U2292" s="26">
        <f>K2292*'User input'!$J$17+'User input'!$J$16</f>
        <v>0.5</v>
      </c>
    </row>
    <row r="2293" spans="1:21" x14ac:dyDescent="0.25">
      <c r="A2293" s="18">
        <v>2352</v>
      </c>
      <c r="B2293" s="10" t="s">
        <v>6227</v>
      </c>
      <c r="C2293" s="10" t="s">
        <v>4473</v>
      </c>
      <c r="D2293" s="10" t="s">
        <v>28</v>
      </c>
      <c r="E2293" s="10" t="s">
        <v>29</v>
      </c>
      <c r="F2293" s="16">
        <v>60</v>
      </c>
      <c r="G2293" s="10" t="s">
        <v>6228</v>
      </c>
      <c r="H2293" s="10" t="s">
        <v>980</v>
      </c>
      <c r="I2293" s="10" t="s">
        <v>38</v>
      </c>
      <c r="J2293" s="11">
        <v>43655</v>
      </c>
      <c r="K2293" s="16">
        <v>50</v>
      </c>
      <c r="L2293" s="10" t="s">
        <v>78</v>
      </c>
      <c r="M2293" s="10">
        <f t="shared" si="141"/>
        <v>2019</v>
      </c>
      <c r="N2293" s="10">
        <f t="shared" si="142"/>
        <v>7</v>
      </c>
      <c r="O2293" s="10" t="str">
        <f>VLOOKUP(L2293,'User input'!$D$6:$E$16,2,FALSE)</f>
        <v>Ultrathing V2</v>
      </c>
      <c r="P2293" s="10">
        <f>VLOOKUP(L2293,'User input'!$D$6:$G$16,3,FALSE)</f>
        <v>2.95</v>
      </c>
      <c r="Q2293" s="10">
        <f>VLOOKUP(L2293,'User input'!$D$6:$G$16,4,FALSE)</f>
        <v>20</v>
      </c>
      <c r="R2293" s="10">
        <f t="shared" si="143"/>
        <v>1000</v>
      </c>
      <c r="S2293" s="27">
        <f t="shared" si="140"/>
        <v>2950</v>
      </c>
      <c r="T2293" s="27">
        <f>IF(K2293&lt;'User input'!$I$9,'User input'!$J$8,IF(K2293&lt;'User input'!$I$10,'User input'!$J$9,IF(K2293&lt;'User input'!$I$11,'User input'!$J$10,'User input'!$J$11)))*S2293</f>
        <v>147.5</v>
      </c>
      <c r="U2293" s="27">
        <f>K2293*'User input'!$J$17+'User input'!$J$16</f>
        <v>0.5</v>
      </c>
    </row>
    <row r="2294" spans="1:21" x14ac:dyDescent="0.25">
      <c r="A2294" s="17">
        <v>2353</v>
      </c>
      <c r="B2294" s="6" t="s">
        <v>6229</v>
      </c>
      <c r="C2294" s="6" t="s">
        <v>1036</v>
      </c>
      <c r="D2294" s="6" t="s">
        <v>15</v>
      </c>
      <c r="E2294" s="6" t="s">
        <v>16</v>
      </c>
      <c r="F2294" s="15">
        <v>60</v>
      </c>
      <c r="G2294" s="6" t="s">
        <v>6230</v>
      </c>
      <c r="H2294" s="6" t="s">
        <v>912</v>
      </c>
      <c r="I2294" s="6" t="s">
        <v>32</v>
      </c>
      <c r="J2294" s="7">
        <v>44297</v>
      </c>
      <c r="K2294" s="15">
        <v>22</v>
      </c>
      <c r="L2294" s="6" t="s">
        <v>52</v>
      </c>
      <c r="M2294" s="6">
        <f t="shared" si="141"/>
        <v>2021</v>
      </c>
      <c r="N2294" s="6">
        <f t="shared" si="142"/>
        <v>4</v>
      </c>
      <c r="O2294" s="6" t="str">
        <f>VLOOKUP(L2294,'User input'!$D$6:$E$16,2,FALSE)</f>
        <v>Megawidget S</v>
      </c>
      <c r="P2294" s="6">
        <f>VLOOKUP(L2294,'User input'!$D$6:$G$16,3,FALSE)</f>
        <v>0.69</v>
      </c>
      <c r="Q2294" s="6">
        <f>VLOOKUP(L2294,'User input'!$D$6:$G$16,4,FALSE)</f>
        <v>24</v>
      </c>
      <c r="R2294" s="6">
        <f t="shared" si="143"/>
        <v>528</v>
      </c>
      <c r="S2294" s="26">
        <f t="shared" si="140"/>
        <v>364.32</v>
      </c>
      <c r="T2294" s="26">
        <f>IF(K2294&lt;'User input'!$I$9,'User input'!$J$8,IF(K2294&lt;'User input'!$I$10,'User input'!$J$9,IF(K2294&lt;'User input'!$I$11,'User input'!$J$10,'User input'!$J$11)))*S2294</f>
        <v>10.929599999999999</v>
      </c>
      <c r="U2294" s="26">
        <f>K2294*'User input'!$J$17+'User input'!$J$16</f>
        <v>0.5</v>
      </c>
    </row>
    <row r="2295" spans="1:21" x14ac:dyDescent="0.25">
      <c r="A2295" s="18">
        <v>2354</v>
      </c>
      <c r="B2295" s="10" t="s">
        <v>6231</v>
      </c>
      <c r="C2295" s="10" t="s">
        <v>2843</v>
      </c>
      <c r="D2295" s="10" t="s">
        <v>28</v>
      </c>
      <c r="E2295" s="10" t="s">
        <v>29</v>
      </c>
      <c r="F2295" s="16">
        <v>30</v>
      </c>
      <c r="G2295" s="10" t="s">
        <v>6232</v>
      </c>
      <c r="H2295" s="10" t="s">
        <v>2338</v>
      </c>
      <c r="I2295" s="10" t="s">
        <v>32</v>
      </c>
      <c r="J2295" s="11">
        <v>44386</v>
      </c>
      <c r="K2295" s="16">
        <v>75</v>
      </c>
      <c r="L2295" s="10" t="s">
        <v>78</v>
      </c>
      <c r="M2295" s="10">
        <f t="shared" si="141"/>
        <v>2021</v>
      </c>
      <c r="N2295" s="10">
        <f t="shared" si="142"/>
        <v>7</v>
      </c>
      <c r="O2295" s="10" t="str">
        <f>VLOOKUP(L2295,'User input'!$D$6:$E$16,2,FALSE)</f>
        <v>Ultrathing V2</v>
      </c>
      <c r="P2295" s="10">
        <f>VLOOKUP(L2295,'User input'!$D$6:$G$16,3,FALSE)</f>
        <v>2.95</v>
      </c>
      <c r="Q2295" s="10">
        <f>VLOOKUP(L2295,'User input'!$D$6:$G$16,4,FALSE)</f>
        <v>20</v>
      </c>
      <c r="R2295" s="10">
        <f t="shared" si="143"/>
        <v>1500</v>
      </c>
      <c r="S2295" s="27">
        <f t="shared" si="140"/>
        <v>4425</v>
      </c>
      <c r="T2295" s="27">
        <f>IF(K2295&lt;'User input'!$I$9,'User input'!$J$8,IF(K2295&lt;'User input'!$I$10,'User input'!$J$9,IF(K2295&lt;'User input'!$I$11,'User input'!$J$10,'User input'!$J$11)))*S2295</f>
        <v>221.25</v>
      </c>
      <c r="U2295" s="27">
        <f>K2295*'User input'!$J$17+'User input'!$J$16</f>
        <v>0.5</v>
      </c>
    </row>
    <row r="2296" spans="1:21" x14ac:dyDescent="0.25">
      <c r="A2296" s="17">
        <v>2355</v>
      </c>
      <c r="B2296" s="6" t="s">
        <v>3844</v>
      </c>
      <c r="C2296" s="6" t="s">
        <v>6233</v>
      </c>
      <c r="D2296" s="6" t="s">
        <v>49</v>
      </c>
      <c r="E2296" s="6" t="s">
        <v>16</v>
      </c>
      <c r="F2296" s="15">
        <v>90</v>
      </c>
      <c r="G2296" s="6" t="s">
        <v>6234</v>
      </c>
      <c r="H2296" s="6" t="s">
        <v>2603</v>
      </c>
      <c r="I2296" s="6" t="s">
        <v>32</v>
      </c>
      <c r="J2296" s="7">
        <v>44048</v>
      </c>
      <c r="K2296" s="15">
        <v>75</v>
      </c>
      <c r="L2296" s="6" t="s">
        <v>39</v>
      </c>
      <c r="M2296" s="6">
        <f t="shared" si="141"/>
        <v>2020</v>
      </c>
      <c r="N2296" s="6">
        <f t="shared" si="142"/>
        <v>8</v>
      </c>
      <c r="O2296" s="6" t="str">
        <f>VLOOKUP(L2296,'User input'!$D$6:$E$16,2,FALSE)</f>
        <v>Ultrathing V1</v>
      </c>
      <c r="P2296" s="6">
        <f>VLOOKUP(L2296,'User input'!$D$6:$G$16,3,FALSE)</f>
        <v>1.79</v>
      </c>
      <c r="Q2296" s="6">
        <f>VLOOKUP(L2296,'User input'!$D$6:$G$16,4,FALSE)</f>
        <v>17</v>
      </c>
      <c r="R2296" s="6">
        <f t="shared" si="143"/>
        <v>1275</v>
      </c>
      <c r="S2296" s="26">
        <f t="shared" si="140"/>
        <v>2282.25</v>
      </c>
      <c r="T2296" s="26">
        <f>IF(K2296&lt;'User input'!$I$9,'User input'!$J$8,IF(K2296&lt;'User input'!$I$10,'User input'!$J$9,IF(K2296&lt;'User input'!$I$11,'User input'!$J$10,'User input'!$J$11)))*S2296</f>
        <v>114.11250000000001</v>
      </c>
      <c r="U2296" s="26">
        <f>K2296*'User input'!$J$17+'User input'!$J$16</f>
        <v>0.5</v>
      </c>
    </row>
    <row r="2297" spans="1:21" x14ac:dyDescent="0.25">
      <c r="A2297" s="18">
        <v>2356</v>
      </c>
      <c r="B2297" s="10" t="s">
        <v>4580</v>
      </c>
      <c r="C2297" s="10" t="s">
        <v>5870</v>
      </c>
      <c r="D2297" s="10" t="s">
        <v>28</v>
      </c>
      <c r="E2297" s="10" t="s">
        <v>29</v>
      </c>
      <c r="F2297" s="16">
        <v>30</v>
      </c>
      <c r="G2297" s="10" t="s">
        <v>6235</v>
      </c>
      <c r="H2297" s="10" t="s">
        <v>4525</v>
      </c>
      <c r="I2297" s="10" t="s">
        <v>87</v>
      </c>
      <c r="J2297" s="11">
        <v>43767</v>
      </c>
      <c r="K2297" s="16">
        <v>49</v>
      </c>
      <c r="L2297" s="10" t="s">
        <v>44</v>
      </c>
      <c r="M2297" s="10">
        <f t="shared" si="141"/>
        <v>2019</v>
      </c>
      <c r="N2297" s="10">
        <f t="shared" si="142"/>
        <v>10</v>
      </c>
      <c r="O2297" s="10" t="str">
        <f>VLOOKUP(L2297,'User input'!$D$6:$E$16,2,FALSE)</f>
        <v>Gigastuff</v>
      </c>
      <c r="P2297" s="10">
        <f>VLOOKUP(L2297,'User input'!$D$6:$G$16,3,FALSE)</f>
        <v>1.89</v>
      </c>
      <c r="Q2297" s="10">
        <f>VLOOKUP(L2297,'User input'!$D$6:$G$16,4,FALSE)</f>
        <v>18</v>
      </c>
      <c r="R2297" s="10">
        <f t="shared" si="143"/>
        <v>882</v>
      </c>
      <c r="S2297" s="27">
        <f t="shared" si="140"/>
        <v>1666.98</v>
      </c>
      <c r="T2297" s="27">
        <f>IF(K2297&lt;'User input'!$I$9,'User input'!$J$8,IF(K2297&lt;'User input'!$I$10,'User input'!$J$9,IF(K2297&lt;'User input'!$I$11,'User input'!$J$10,'User input'!$J$11)))*S2297</f>
        <v>50.009399999999999</v>
      </c>
      <c r="U2297" s="27">
        <f>K2297*'User input'!$J$17+'User input'!$J$16</f>
        <v>0.5</v>
      </c>
    </row>
    <row r="2298" spans="1:21" x14ac:dyDescent="0.25">
      <c r="A2298" s="17">
        <v>2357</v>
      </c>
      <c r="B2298" s="6" t="s">
        <v>743</v>
      </c>
      <c r="C2298" s="6" t="s">
        <v>5765</v>
      </c>
      <c r="D2298" s="6" t="s">
        <v>49</v>
      </c>
      <c r="E2298" s="6" t="s">
        <v>16</v>
      </c>
      <c r="F2298" s="15">
        <v>30</v>
      </c>
      <c r="G2298" s="6" t="s">
        <v>6236</v>
      </c>
      <c r="H2298" s="6" t="s">
        <v>6237</v>
      </c>
      <c r="I2298" s="6" t="s">
        <v>6238</v>
      </c>
      <c r="J2298" s="7">
        <v>43579</v>
      </c>
      <c r="K2298" s="15">
        <v>36</v>
      </c>
      <c r="L2298" s="6" t="s">
        <v>68</v>
      </c>
      <c r="M2298" s="6">
        <f t="shared" si="141"/>
        <v>2019</v>
      </c>
      <c r="N2298" s="6">
        <f t="shared" si="142"/>
        <v>4</v>
      </c>
      <c r="O2298" s="6" t="str">
        <f>VLOOKUP(L2298,'User input'!$D$6:$E$16,2,FALSE)</f>
        <v>Megawidget M</v>
      </c>
      <c r="P2298" s="6">
        <f>VLOOKUP(L2298,'User input'!$D$6:$G$16,3,FALSE)</f>
        <v>1.29</v>
      </c>
      <c r="Q2298" s="6">
        <f>VLOOKUP(L2298,'User input'!$D$6:$G$16,4,FALSE)</f>
        <v>24</v>
      </c>
      <c r="R2298" s="6">
        <f t="shared" si="143"/>
        <v>864</v>
      </c>
      <c r="S2298" s="26">
        <f t="shared" si="140"/>
        <v>1114.56</v>
      </c>
      <c r="T2298" s="26">
        <f>IF(K2298&lt;'User input'!$I$9,'User input'!$J$8,IF(K2298&lt;'User input'!$I$10,'User input'!$J$9,IF(K2298&lt;'User input'!$I$11,'User input'!$J$10,'User input'!$J$11)))*S2298</f>
        <v>33.436799999999998</v>
      </c>
      <c r="U2298" s="26">
        <f>K2298*'User input'!$J$17+'User input'!$J$16</f>
        <v>0.5</v>
      </c>
    </row>
    <row r="2299" spans="1:21" x14ac:dyDescent="0.25">
      <c r="A2299" s="18">
        <v>2358</v>
      </c>
      <c r="B2299" s="10" t="s">
        <v>2193</v>
      </c>
      <c r="C2299" s="10" t="s">
        <v>6239</v>
      </c>
      <c r="D2299" s="10" t="s">
        <v>28</v>
      </c>
      <c r="E2299" s="10" t="s">
        <v>29</v>
      </c>
      <c r="F2299" s="16">
        <v>60</v>
      </c>
      <c r="G2299" s="10" t="s">
        <v>6240</v>
      </c>
      <c r="H2299" s="10" t="s">
        <v>2542</v>
      </c>
      <c r="I2299" s="10" t="s">
        <v>32</v>
      </c>
      <c r="J2299" s="11">
        <v>43733</v>
      </c>
      <c r="K2299" s="16">
        <v>72</v>
      </c>
      <c r="L2299" s="10" t="s">
        <v>68</v>
      </c>
      <c r="M2299" s="10">
        <f t="shared" si="141"/>
        <v>2019</v>
      </c>
      <c r="N2299" s="10">
        <f t="shared" si="142"/>
        <v>9</v>
      </c>
      <c r="O2299" s="10" t="str">
        <f>VLOOKUP(L2299,'User input'!$D$6:$E$16,2,FALSE)</f>
        <v>Megawidget M</v>
      </c>
      <c r="P2299" s="10">
        <f>VLOOKUP(L2299,'User input'!$D$6:$G$16,3,FALSE)</f>
        <v>1.29</v>
      </c>
      <c r="Q2299" s="10">
        <f>VLOOKUP(L2299,'User input'!$D$6:$G$16,4,FALSE)</f>
        <v>24</v>
      </c>
      <c r="R2299" s="10">
        <f t="shared" si="143"/>
        <v>1728</v>
      </c>
      <c r="S2299" s="27">
        <f t="shared" si="140"/>
        <v>2229.12</v>
      </c>
      <c r="T2299" s="27">
        <f>IF(K2299&lt;'User input'!$I$9,'User input'!$J$8,IF(K2299&lt;'User input'!$I$10,'User input'!$J$9,IF(K2299&lt;'User input'!$I$11,'User input'!$J$10,'User input'!$J$11)))*S2299</f>
        <v>111.456</v>
      </c>
      <c r="U2299" s="27">
        <f>K2299*'User input'!$J$17+'User input'!$J$16</f>
        <v>0.5</v>
      </c>
    </row>
    <row r="2300" spans="1:21" x14ac:dyDescent="0.25">
      <c r="A2300" s="17">
        <v>2359</v>
      </c>
      <c r="B2300" s="6" t="s">
        <v>4086</v>
      </c>
      <c r="C2300" s="6" t="s">
        <v>744</v>
      </c>
      <c r="D2300" s="6" t="s">
        <v>15</v>
      </c>
      <c r="E2300" s="6" t="s">
        <v>16</v>
      </c>
      <c r="F2300" s="15">
        <v>90</v>
      </c>
      <c r="G2300" s="6" t="s">
        <v>6241</v>
      </c>
      <c r="H2300" s="6" t="s">
        <v>4085</v>
      </c>
      <c r="I2300" s="6" t="s">
        <v>1881</v>
      </c>
      <c r="J2300" s="7">
        <v>43952</v>
      </c>
      <c r="K2300" s="15">
        <v>8</v>
      </c>
      <c r="L2300" s="6" t="s">
        <v>62</v>
      </c>
      <c r="M2300" s="6">
        <f t="shared" si="141"/>
        <v>2020</v>
      </c>
      <c r="N2300" s="6">
        <f t="shared" si="142"/>
        <v>5</v>
      </c>
      <c r="O2300" s="6" t="str">
        <f>VLOOKUP(L2300,'User input'!$D$6:$E$16,2,FALSE)</f>
        <v>Ultrathing V4</v>
      </c>
      <c r="P2300" s="6">
        <f>VLOOKUP(L2300,'User input'!$D$6:$G$16,3,FALSE)</f>
        <v>3.99</v>
      </c>
      <c r="Q2300" s="6">
        <f>VLOOKUP(L2300,'User input'!$D$6:$G$16,4,FALSE)</f>
        <v>24</v>
      </c>
      <c r="R2300" s="6">
        <f t="shared" si="143"/>
        <v>192</v>
      </c>
      <c r="S2300" s="26">
        <f t="shared" si="140"/>
        <v>766.08</v>
      </c>
      <c r="T2300" s="26">
        <f>IF(K2300&lt;'User input'!$I$9,'User input'!$J$8,IF(K2300&lt;'User input'!$I$10,'User input'!$J$9,IF(K2300&lt;'User input'!$I$11,'User input'!$J$10,'User input'!$J$11)))*S2300</f>
        <v>0</v>
      </c>
      <c r="U2300" s="26">
        <f>K2300*'User input'!$J$17+'User input'!$J$16</f>
        <v>0.5</v>
      </c>
    </row>
    <row r="2301" spans="1:21" x14ac:dyDescent="0.25">
      <c r="A2301" s="18">
        <v>2360</v>
      </c>
      <c r="B2301" s="10" t="s">
        <v>6242</v>
      </c>
      <c r="C2301" s="10" t="s">
        <v>372</v>
      </c>
      <c r="D2301" s="10" t="s">
        <v>28</v>
      </c>
      <c r="E2301" s="10" t="s">
        <v>29</v>
      </c>
      <c r="F2301" s="16">
        <v>30</v>
      </c>
      <c r="G2301" s="10" t="s">
        <v>6243</v>
      </c>
      <c r="H2301" s="10" t="s">
        <v>219</v>
      </c>
      <c r="I2301" s="10" t="s">
        <v>32</v>
      </c>
      <c r="J2301" s="11">
        <v>44028</v>
      </c>
      <c r="K2301" s="16">
        <v>91</v>
      </c>
      <c r="L2301" s="10" t="s">
        <v>78</v>
      </c>
      <c r="M2301" s="10">
        <f t="shared" si="141"/>
        <v>2020</v>
      </c>
      <c r="N2301" s="10">
        <f t="shared" si="142"/>
        <v>7</v>
      </c>
      <c r="O2301" s="10" t="str">
        <f>VLOOKUP(L2301,'User input'!$D$6:$E$16,2,FALSE)</f>
        <v>Ultrathing V2</v>
      </c>
      <c r="P2301" s="10">
        <f>VLOOKUP(L2301,'User input'!$D$6:$G$16,3,FALSE)</f>
        <v>2.95</v>
      </c>
      <c r="Q2301" s="10">
        <f>VLOOKUP(L2301,'User input'!$D$6:$G$16,4,FALSE)</f>
        <v>20</v>
      </c>
      <c r="R2301" s="10">
        <f t="shared" si="143"/>
        <v>1820</v>
      </c>
      <c r="S2301" s="27">
        <f t="shared" si="140"/>
        <v>5369</v>
      </c>
      <c r="T2301" s="27">
        <f>IF(K2301&lt;'User input'!$I$9,'User input'!$J$8,IF(K2301&lt;'User input'!$I$10,'User input'!$J$9,IF(K2301&lt;'User input'!$I$11,'User input'!$J$10,'User input'!$J$11)))*S2301</f>
        <v>268.45</v>
      </c>
      <c r="U2301" s="27">
        <f>K2301*'User input'!$J$17+'User input'!$J$16</f>
        <v>0.5</v>
      </c>
    </row>
    <row r="2302" spans="1:21" x14ac:dyDescent="0.25">
      <c r="A2302" s="17">
        <v>2361</v>
      </c>
      <c r="B2302" s="6" t="s">
        <v>3798</v>
      </c>
      <c r="C2302" s="6" t="s">
        <v>4610</v>
      </c>
      <c r="D2302" s="6" t="s">
        <v>28</v>
      </c>
      <c r="E2302" s="6" t="s">
        <v>29</v>
      </c>
      <c r="F2302" s="15">
        <v>90</v>
      </c>
      <c r="G2302" s="6" t="s">
        <v>6244</v>
      </c>
      <c r="H2302" s="6" t="s">
        <v>2144</v>
      </c>
      <c r="I2302" s="6" t="s">
        <v>122</v>
      </c>
      <c r="J2302" s="7">
        <v>43508</v>
      </c>
      <c r="K2302" s="15">
        <v>19</v>
      </c>
      <c r="L2302" s="6" t="s">
        <v>99</v>
      </c>
      <c r="M2302" s="6">
        <f t="shared" si="141"/>
        <v>2019</v>
      </c>
      <c r="N2302" s="6">
        <f t="shared" si="142"/>
        <v>2</v>
      </c>
      <c r="O2302" s="6" t="str">
        <f>VLOOKUP(L2302,'User input'!$D$6:$E$16,2,FALSE)</f>
        <v>Superwossname</v>
      </c>
      <c r="P2302" s="6">
        <f>VLOOKUP(L2302,'User input'!$D$6:$G$16,3,FALSE)</f>
        <v>3.49</v>
      </c>
      <c r="Q2302" s="6">
        <f>VLOOKUP(L2302,'User input'!$D$6:$G$16,4,FALSE)</f>
        <v>20</v>
      </c>
      <c r="R2302" s="6">
        <f t="shared" si="143"/>
        <v>380</v>
      </c>
      <c r="S2302" s="26">
        <f t="shared" si="140"/>
        <v>1326.2</v>
      </c>
      <c r="T2302" s="26">
        <f>IF(K2302&lt;'User input'!$I$9,'User input'!$J$8,IF(K2302&lt;'User input'!$I$10,'User input'!$J$9,IF(K2302&lt;'User input'!$I$11,'User input'!$J$10,'User input'!$J$11)))*S2302</f>
        <v>0</v>
      </c>
      <c r="U2302" s="26">
        <f>K2302*'User input'!$J$17+'User input'!$J$16</f>
        <v>0.5</v>
      </c>
    </row>
    <row r="2303" spans="1:21" x14ac:dyDescent="0.25">
      <c r="A2303" s="18">
        <v>2362</v>
      </c>
      <c r="B2303" s="10" t="s">
        <v>6245</v>
      </c>
      <c r="C2303" s="10" t="s">
        <v>3925</v>
      </c>
      <c r="D2303" s="10" t="s">
        <v>49</v>
      </c>
      <c r="E2303" s="10" t="s">
        <v>16</v>
      </c>
      <c r="F2303" s="16">
        <v>90</v>
      </c>
      <c r="G2303" s="10" t="s">
        <v>6246</v>
      </c>
      <c r="H2303" s="10" t="s">
        <v>1369</v>
      </c>
      <c r="I2303" s="10" t="s">
        <v>291</v>
      </c>
      <c r="J2303" s="11">
        <v>44496</v>
      </c>
      <c r="K2303" s="16">
        <v>103</v>
      </c>
      <c r="L2303" s="10" t="s">
        <v>157</v>
      </c>
      <c r="M2303" s="10">
        <f t="shared" si="141"/>
        <v>2021</v>
      </c>
      <c r="N2303" s="10">
        <f t="shared" si="142"/>
        <v>10</v>
      </c>
      <c r="O2303" s="10" t="str">
        <f>VLOOKUP(L2303,'User input'!$D$6:$E$16,2,FALSE)</f>
        <v>Ultrathing V3</v>
      </c>
      <c r="P2303" s="10">
        <f>VLOOKUP(L2303,'User input'!$D$6:$G$16,3,FALSE)</f>
        <v>3.39</v>
      </c>
      <c r="Q2303" s="10">
        <f>VLOOKUP(L2303,'User input'!$D$6:$G$16,4,FALSE)</f>
        <v>24</v>
      </c>
      <c r="R2303" s="10">
        <f t="shared" si="143"/>
        <v>2472</v>
      </c>
      <c r="S2303" s="27">
        <f t="shared" si="140"/>
        <v>8380.08</v>
      </c>
      <c r="T2303" s="27">
        <f>IF(K2303&lt;'User input'!$I$9,'User input'!$J$8,IF(K2303&lt;'User input'!$I$10,'User input'!$J$9,IF(K2303&lt;'User input'!$I$11,'User input'!$J$10,'User input'!$J$11)))*S2303</f>
        <v>586.60560000000009</v>
      </c>
      <c r="U2303" s="27">
        <f>K2303*'User input'!$J$17+'User input'!$J$16</f>
        <v>0.5</v>
      </c>
    </row>
    <row r="2304" spans="1:21" x14ac:dyDescent="0.25">
      <c r="A2304" s="17">
        <v>2363</v>
      </c>
      <c r="B2304" s="6" t="s">
        <v>2672</v>
      </c>
      <c r="C2304" s="6" t="s">
        <v>2846</v>
      </c>
      <c r="D2304" s="6" t="s">
        <v>28</v>
      </c>
      <c r="E2304" s="6" t="s">
        <v>29</v>
      </c>
      <c r="F2304" s="15">
        <v>60</v>
      </c>
      <c r="G2304" s="6" t="s">
        <v>6247</v>
      </c>
      <c r="H2304" s="6" t="s">
        <v>1739</v>
      </c>
      <c r="I2304" s="6" t="s">
        <v>291</v>
      </c>
      <c r="J2304" s="7">
        <v>44155</v>
      </c>
      <c r="K2304" s="15">
        <v>50</v>
      </c>
      <c r="L2304" s="6" t="s">
        <v>99</v>
      </c>
      <c r="M2304" s="6">
        <f t="shared" si="141"/>
        <v>2020</v>
      </c>
      <c r="N2304" s="6">
        <f t="shared" si="142"/>
        <v>11</v>
      </c>
      <c r="O2304" s="6" t="str">
        <f>VLOOKUP(L2304,'User input'!$D$6:$E$16,2,FALSE)</f>
        <v>Superwossname</v>
      </c>
      <c r="P2304" s="6">
        <f>VLOOKUP(L2304,'User input'!$D$6:$G$16,3,FALSE)</f>
        <v>3.49</v>
      </c>
      <c r="Q2304" s="6">
        <f>VLOOKUP(L2304,'User input'!$D$6:$G$16,4,FALSE)</f>
        <v>20</v>
      </c>
      <c r="R2304" s="6">
        <f t="shared" si="143"/>
        <v>1000</v>
      </c>
      <c r="S2304" s="26">
        <f t="shared" si="140"/>
        <v>3490</v>
      </c>
      <c r="T2304" s="26">
        <f>IF(K2304&lt;'User input'!$I$9,'User input'!$J$8,IF(K2304&lt;'User input'!$I$10,'User input'!$J$9,IF(K2304&lt;'User input'!$I$11,'User input'!$J$10,'User input'!$J$11)))*S2304</f>
        <v>174.5</v>
      </c>
      <c r="U2304" s="26">
        <f>K2304*'User input'!$J$17+'User input'!$J$16</f>
        <v>0.5</v>
      </c>
    </row>
    <row r="2305" spans="1:21" x14ac:dyDescent="0.25">
      <c r="A2305" s="18">
        <v>2364</v>
      </c>
      <c r="B2305" s="10" t="s">
        <v>2795</v>
      </c>
      <c r="C2305" s="10" t="s">
        <v>831</v>
      </c>
      <c r="D2305" s="10" t="s">
        <v>28</v>
      </c>
      <c r="E2305" s="10" t="s">
        <v>29</v>
      </c>
      <c r="F2305" s="16">
        <v>30</v>
      </c>
      <c r="G2305" s="10" t="s">
        <v>6248</v>
      </c>
      <c r="H2305" s="10" t="s">
        <v>1591</v>
      </c>
      <c r="I2305" s="10" t="s">
        <v>32</v>
      </c>
      <c r="J2305" s="11">
        <v>43823</v>
      </c>
      <c r="K2305" s="16">
        <v>28</v>
      </c>
      <c r="L2305" s="10" t="s">
        <v>52</v>
      </c>
      <c r="M2305" s="10">
        <f t="shared" si="141"/>
        <v>2019</v>
      </c>
      <c r="N2305" s="10">
        <f t="shared" si="142"/>
        <v>12</v>
      </c>
      <c r="O2305" s="10" t="str">
        <f>VLOOKUP(L2305,'User input'!$D$6:$E$16,2,FALSE)</f>
        <v>Megawidget S</v>
      </c>
      <c r="P2305" s="10">
        <f>VLOOKUP(L2305,'User input'!$D$6:$G$16,3,FALSE)</f>
        <v>0.69</v>
      </c>
      <c r="Q2305" s="10">
        <f>VLOOKUP(L2305,'User input'!$D$6:$G$16,4,FALSE)</f>
        <v>24</v>
      </c>
      <c r="R2305" s="10">
        <f t="shared" si="143"/>
        <v>672</v>
      </c>
      <c r="S2305" s="27">
        <f t="shared" si="140"/>
        <v>463.67999999999995</v>
      </c>
      <c r="T2305" s="27">
        <f>IF(K2305&lt;'User input'!$I$9,'User input'!$J$8,IF(K2305&lt;'User input'!$I$10,'User input'!$J$9,IF(K2305&lt;'User input'!$I$11,'User input'!$J$10,'User input'!$J$11)))*S2305</f>
        <v>13.910399999999997</v>
      </c>
      <c r="U2305" s="27">
        <f>K2305*'User input'!$J$17+'User input'!$J$16</f>
        <v>0.5</v>
      </c>
    </row>
    <row r="2306" spans="1:21" x14ac:dyDescent="0.25">
      <c r="A2306" s="17">
        <v>2365</v>
      </c>
      <c r="B2306" s="6" t="s">
        <v>6249</v>
      </c>
      <c r="C2306" s="6" t="s">
        <v>6250</v>
      </c>
      <c r="D2306" s="6" t="s">
        <v>15</v>
      </c>
      <c r="E2306" s="6" t="s">
        <v>16</v>
      </c>
      <c r="F2306" s="15">
        <v>90</v>
      </c>
      <c r="G2306" s="6" t="s">
        <v>6251</v>
      </c>
      <c r="H2306" s="6" t="s">
        <v>135</v>
      </c>
      <c r="I2306" s="6" t="s">
        <v>32</v>
      </c>
      <c r="J2306" s="7">
        <v>43619</v>
      </c>
      <c r="K2306" s="15">
        <v>82</v>
      </c>
      <c r="L2306" s="6" t="s">
        <v>68</v>
      </c>
      <c r="M2306" s="6">
        <f t="shared" si="141"/>
        <v>2019</v>
      </c>
      <c r="N2306" s="6">
        <f t="shared" si="142"/>
        <v>6</v>
      </c>
      <c r="O2306" s="6" t="str">
        <f>VLOOKUP(L2306,'User input'!$D$6:$E$16,2,FALSE)</f>
        <v>Megawidget M</v>
      </c>
      <c r="P2306" s="6">
        <f>VLOOKUP(L2306,'User input'!$D$6:$G$16,3,FALSE)</f>
        <v>1.29</v>
      </c>
      <c r="Q2306" s="6">
        <f>VLOOKUP(L2306,'User input'!$D$6:$G$16,4,FALSE)</f>
        <v>24</v>
      </c>
      <c r="R2306" s="6">
        <f t="shared" si="143"/>
        <v>1968</v>
      </c>
      <c r="S2306" s="26">
        <f t="shared" si="140"/>
        <v>2538.7200000000003</v>
      </c>
      <c r="T2306" s="26">
        <f>IF(K2306&lt;'User input'!$I$9,'User input'!$J$8,IF(K2306&lt;'User input'!$I$10,'User input'!$J$9,IF(K2306&lt;'User input'!$I$11,'User input'!$J$10,'User input'!$J$11)))*S2306</f>
        <v>126.93600000000002</v>
      </c>
      <c r="U2306" s="26">
        <f>K2306*'User input'!$J$17+'User input'!$J$16</f>
        <v>0.5</v>
      </c>
    </row>
    <row r="2307" spans="1:21" x14ac:dyDescent="0.25">
      <c r="A2307" s="18">
        <v>2366</v>
      </c>
      <c r="B2307" s="10" t="s">
        <v>6252</v>
      </c>
      <c r="C2307" s="10" t="s">
        <v>6253</v>
      </c>
      <c r="D2307" s="10" t="s">
        <v>28</v>
      </c>
      <c r="E2307" s="10" t="s">
        <v>29</v>
      </c>
      <c r="F2307" s="16">
        <v>30</v>
      </c>
      <c r="G2307" s="10" t="s">
        <v>6254</v>
      </c>
      <c r="H2307" s="10" t="s">
        <v>193</v>
      </c>
      <c r="I2307" s="10" t="s">
        <v>185</v>
      </c>
      <c r="J2307" s="11">
        <v>44389</v>
      </c>
      <c r="K2307" s="16">
        <v>105</v>
      </c>
      <c r="L2307" s="10" t="s">
        <v>33</v>
      </c>
      <c r="M2307" s="10">
        <f t="shared" si="141"/>
        <v>2021</v>
      </c>
      <c r="N2307" s="10">
        <f t="shared" si="142"/>
        <v>7</v>
      </c>
      <c r="O2307" s="10" t="str">
        <f>VLOOKUP(L2307,'User input'!$D$6:$E$16,2,FALSE)</f>
        <v>Megawidget L</v>
      </c>
      <c r="P2307" s="10">
        <f>VLOOKUP(L2307,'User input'!$D$6:$G$16,3,FALSE)</f>
        <v>1.79</v>
      </c>
      <c r="Q2307" s="10">
        <f>VLOOKUP(L2307,'User input'!$D$6:$G$16,4,FALSE)</f>
        <v>24</v>
      </c>
      <c r="R2307" s="10">
        <f t="shared" si="143"/>
        <v>2520</v>
      </c>
      <c r="S2307" s="27">
        <f t="shared" si="140"/>
        <v>4510.8</v>
      </c>
      <c r="T2307" s="27">
        <f>IF(K2307&lt;'User input'!$I$9,'User input'!$J$8,IF(K2307&lt;'User input'!$I$10,'User input'!$J$9,IF(K2307&lt;'User input'!$I$11,'User input'!$J$10,'User input'!$J$11)))*S2307</f>
        <v>315.75600000000003</v>
      </c>
      <c r="U2307" s="27">
        <f>K2307*'User input'!$J$17+'User input'!$J$16</f>
        <v>0.5</v>
      </c>
    </row>
    <row r="2308" spans="1:21" x14ac:dyDescent="0.25">
      <c r="A2308" s="17">
        <v>2367</v>
      </c>
      <c r="B2308" s="6" t="s">
        <v>1841</v>
      </c>
      <c r="C2308" s="6" t="s">
        <v>3914</v>
      </c>
      <c r="D2308" s="6" t="s">
        <v>28</v>
      </c>
      <c r="E2308" s="6" t="s">
        <v>29</v>
      </c>
      <c r="F2308" s="15">
        <v>90</v>
      </c>
      <c r="G2308" s="6" t="s">
        <v>6255</v>
      </c>
      <c r="H2308" s="6" t="s">
        <v>3559</v>
      </c>
      <c r="I2308" s="6" t="s">
        <v>32</v>
      </c>
      <c r="J2308" s="7">
        <v>44044</v>
      </c>
      <c r="K2308" s="15">
        <v>82</v>
      </c>
      <c r="L2308" s="6" t="s">
        <v>52</v>
      </c>
      <c r="M2308" s="6">
        <f t="shared" si="141"/>
        <v>2020</v>
      </c>
      <c r="N2308" s="6">
        <f t="shared" si="142"/>
        <v>8</v>
      </c>
      <c r="O2308" s="6" t="str">
        <f>VLOOKUP(L2308,'User input'!$D$6:$E$16,2,FALSE)</f>
        <v>Megawidget S</v>
      </c>
      <c r="P2308" s="6">
        <f>VLOOKUP(L2308,'User input'!$D$6:$G$16,3,FALSE)</f>
        <v>0.69</v>
      </c>
      <c r="Q2308" s="6">
        <f>VLOOKUP(L2308,'User input'!$D$6:$G$16,4,FALSE)</f>
        <v>24</v>
      </c>
      <c r="R2308" s="6">
        <f t="shared" si="143"/>
        <v>1968</v>
      </c>
      <c r="S2308" s="26">
        <f t="shared" si="140"/>
        <v>1357.9199999999998</v>
      </c>
      <c r="T2308" s="26">
        <f>IF(K2308&lt;'User input'!$I$9,'User input'!$J$8,IF(K2308&lt;'User input'!$I$10,'User input'!$J$9,IF(K2308&lt;'User input'!$I$11,'User input'!$J$10,'User input'!$J$11)))*S2308</f>
        <v>67.896000000000001</v>
      </c>
      <c r="U2308" s="26">
        <f>K2308*'User input'!$J$17+'User input'!$J$16</f>
        <v>0.5</v>
      </c>
    </row>
    <row r="2309" spans="1:21" x14ac:dyDescent="0.25">
      <c r="A2309" s="18">
        <v>2368</v>
      </c>
      <c r="B2309" s="10" t="s">
        <v>675</v>
      </c>
      <c r="C2309" s="10" t="s">
        <v>2129</v>
      </c>
      <c r="D2309" s="10" t="s">
        <v>15</v>
      </c>
      <c r="E2309" s="10" t="s">
        <v>16</v>
      </c>
      <c r="F2309" s="16">
        <v>60</v>
      </c>
      <c r="G2309" s="10" t="s">
        <v>6256</v>
      </c>
      <c r="H2309" s="10" t="s">
        <v>3253</v>
      </c>
      <c r="I2309" s="10" t="s">
        <v>32</v>
      </c>
      <c r="J2309" s="11">
        <v>44002</v>
      </c>
      <c r="K2309" s="16">
        <v>4</v>
      </c>
      <c r="L2309" s="10" t="s">
        <v>20</v>
      </c>
      <c r="M2309" s="10">
        <f t="shared" si="141"/>
        <v>2020</v>
      </c>
      <c r="N2309" s="10">
        <f t="shared" si="142"/>
        <v>6</v>
      </c>
      <c r="O2309" s="10" t="str">
        <f>VLOOKUP(L2309,'User input'!$D$6:$E$16,2,FALSE)</f>
        <v>Hyperwotsit</v>
      </c>
      <c r="P2309" s="10">
        <f>VLOOKUP(L2309,'User input'!$D$6:$G$16,3,FALSE)</f>
        <v>2.0099999999999998</v>
      </c>
      <c r="Q2309" s="10">
        <f>VLOOKUP(L2309,'User input'!$D$6:$G$16,4,FALSE)</f>
        <v>20</v>
      </c>
      <c r="R2309" s="10">
        <f t="shared" si="143"/>
        <v>80</v>
      </c>
      <c r="S2309" s="27">
        <f t="shared" ref="S2309:S2372" si="144">R2309*P2309</f>
        <v>160.79999999999998</v>
      </c>
      <c r="T2309" s="27">
        <f>IF(K2309&lt;'User input'!$I$9,'User input'!$J$8,IF(K2309&lt;'User input'!$I$10,'User input'!$J$9,IF(K2309&lt;'User input'!$I$11,'User input'!$J$10,'User input'!$J$11)))*S2309</f>
        <v>0</v>
      </c>
      <c r="U2309" s="27">
        <f>K2309*'User input'!$J$17+'User input'!$J$16</f>
        <v>0.5</v>
      </c>
    </row>
    <row r="2310" spans="1:21" x14ac:dyDescent="0.25">
      <c r="A2310" s="17">
        <v>2369</v>
      </c>
      <c r="B2310" s="6" t="s">
        <v>5907</v>
      </c>
      <c r="C2310" s="6" t="s">
        <v>6257</v>
      </c>
      <c r="D2310" s="6" t="s">
        <v>28</v>
      </c>
      <c r="E2310" s="6" t="s">
        <v>29</v>
      </c>
      <c r="F2310" s="15">
        <v>30</v>
      </c>
      <c r="G2310" s="6" t="s">
        <v>6258</v>
      </c>
      <c r="H2310" s="6" t="s">
        <v>1856</v>
      </c>
      <c r="I2310" s="6" t="s">
        <v>291</v>
      </c>
      <c r="J2310" s="7">
        <v>43760</v>
      </c>
      <c r="K2310" s="15">
        <v>55</v>
      </c>
      <c r="L2310" s="6" t="s">
        <v>39</v>
      </c>
      <c r="M2310" s="6">
        <f t="shared" ref="M2310:M2373" si="145">YEAR(J2310)</f>
        <v>2019</v>
      </c>
      <c r="N2310" s="6">
        <f t="shared" ref="N2310:N2373" si="146">MONTH(J2310)</f>
        <v>10</v>
      </c>
      <c r="O2310" s="6" t="str">
        <f>VLOOKUP(L2310,'User input'!$D$6:$E$16,2,FALSE)</f>
        <v>Ultrathing V1</v>
      </c>
      <c r="P2310" s="6">
        <f>VLOOKUP(L2310,'User input'!$D$6:$G$16,3,FALSE)</f>
        <v>1.79</v>
      </c>
      <c r="Q2310" s="6">
        <f>VLOOKUP(L2310,'User input'!$D$6:$G$16,4,FALSE)</f>
        <v>17</v>
      </c>
      <c r="R2310" s="6">
        <f t="shared" ref="R2310:R2373" si="147">K2310*Q2310</f>
        <v>935</v>
      </c>
      <c r="S2310" s="26">
        <f t="shared" si="144"/>
        <v>1673.65</v>
      </c>
      <c r="T2310" s="26">
        <f>IF(K2310&lt;'User input'!$I$9,'User input'!$J$8,IF(K2310&lt;'User input'!$I$10,'User input'!$J$9,IF(K2310&lt;'User input'!$I$11,'User input'!$J$10,'User input'!$J$11)))*S2310</f>
        <v>83.682500000000005</v>
      </c>
      <c r="U2310" s="26">
        <f>K2310*'User input'!$J$17+'User input'!$J$16</f>
        <v>0.5</v>
      </c>
    </row>
    <row r="2311" spans="1:21" x14ac:dyDescent="0.25">
      <c r="A2311" s="18">
        <v>2370</v>
      </c>
      <c r="B2311" s="10" t="s">
        <v>6259</v>
      </c>
      <c r="C2311" s="10" t="s">
        <v>2000</v>
      </c>
      <c r="D2311" s="10" t="s">
        <v>49</v>
      </c>
      <c r="E2311" s="10" t="s">
        <v>16</v>
      </c>
      <c r="F2311" s="16">
        <v>90</v>
      </c>
      <c r="G2311" s="10" t="s">
        <v>6260</v>
      </c>
      <c r="H2311" s="10" t="s">
        <v>6261</v>
      </c>
      <c r="I2311" s="10" t="s">
        <v>32</v>
      </c>
      <c r="J2311" s="11">
        <v>43866</v>
      </c>
      <c r="K2311" s="16">
        <v>9</v>
      </c>
      <c r="L2311" s="10" t="s">
        <v>68</v>
      </c>
      <c r="M2311" s="10">
        <f t="shared" si="145"/>
        <v>2020</v>
      </c>
      <c r="N2311" s="10">
        <f t="shared" si="146"/>
        <v>2</v>
      </c>
      <c r="O2311" s="10" t="str">
        <f>VLOOKUP(L2311,'User input'!$D$6:$E$16,2,FALSE)</f>
        <v>Megawidget M</v>
      </c>
      <c r="P2311" s="10">
        <f>VLOOKUP(L2311,'User input'!$D$6:$G$16,3,FALSE)</f>
        <v>1.29</v>
      </c>
      <c r="Q2311" s="10">
        <f>VLOOKUP(L2311,'User input'!$D$6:$G$16,4,FALSE)</f>
        <v>24</v>
      </c>
      <c r="R2311" s="10">
        <f t="shared" si="147"/>
        <v>216</v>
      </c>
      <c r="S2311" s="27">
        <f t="shared" si="144"/>
        <v>278.64</v>
      </c>
      <c r="T2311" s="27">
        <f>IF(K2311&lt;'User input'!$I$9,'User input'!$J$8,IF(K2311&lt;'User input'!$I$10,'User input'!$J$9,IF(K2311&lt;'User input'!$I$11,'User input'!$J$10,'User input'!$J$11)))*S2311</f>
        <v>0</v>
      </c>
      <c r="U2311" s="27">
        <f>K2311*'User input'!$J$17+'User input'!$J$16</f>
        <v>0.5</v>
      </c>
    </row>
    <row r="2312" spans="1:21" x14ac:dyDescent="0.25">
      <c r="A2312" s="17">
        <v>2371</v>
      </c>
      <c r="B2312" s="6" t="s">
        <v>1848</v>
      </c>
      <c r="C2312" s="6" t="s">
        <v>5313</v>
      </c>
      <c r="D2312" s="6" t="s">
        <v>49</v>
      </c>
      <c r="E2312" s="6" t="s">
        <v>16</v>
      </c>
      <c r="F2312" s="15">
        <v>90</v>
      </c>
      <c r="G2312" s="6" t="s">
        <v>6262</v>
      </c>
      <c r="H2312" s="6" t="s">
        <v>1320</v>
      </c>
      <c r="I2312" s="6" t="s">
        <v>185</v>
      </c>
      <c r="J2312" s="7">
        <v>44389</v>
      </c>
      <c r="K2312" s="15">
        <v>73</v>
      </c>
      <c r="L2312" s="6" t="s">
        <v>62</v>
      </c>
      <c r="M2312" s="6">
        <f t="shared" si="145"/>
        <v>2021</v>
      </c>
      <c r="N2312" s="6">
        <f t="shared" si="146"/>
        <v>7</v>
      </c>
      <c r="O2312" s="6" t="str">
        <f>VLOOKUP(L2312,'User input'!$D$6:$E$16,2,FALSE)</f>
        <v>Ultrathing V4</v>
      </c>
      <c r="P2312" s="6">
        <f>VLOOKUP(L2312,'User input'!$D$6:$G$16,3,FALSE)</f>
        <v>3.99</v>
      </c>
      <c r="Q2312" s="6">
        <f>VLOOKUP(L2312,'User input'!$D$6:$G$16,4,FALSE)</f>
        <v>24</v>
      </c>
      <c r="R2312" s="6">
        <f t="shared" si="147"/>
        <v>1752</v>
      </c>
      <c r="S2312" s="26">
        <f t="shared" si="144"/>
        <v>6990.4800000000005</v>
      </c>
      <c r="T2312" s="26">
        <f>IF(K2312&lt;'User input'!$I$9,'User input'!$J$8,IF(K2312&lt;'User input'!$I$10,'User input'!$J$9,IF(K2312&lt;'User input'!$I$11,'User input'!$J$10,'User input'!$J$11)))*S2312</f>
        <v>349.52400000000006</v>
      </c>
      <c r="U2312" s="26">
        <f>K2312*'User input'!$J$17+'User input'!$J$16</f>
        <v>0.5</v>
      </c>
    </row>
    <row r="2313" spans="1:21" x14ac:dyDescent="0.25">
      <c r="A2313" s="18">
        <v>2372</v>
      </c>
      <c r="B2313" s="10" t="s">
        <v>761</v>
      </c>
      <c r="C2313" s="10" t="s">
        <v>1299</v>
      </c>
      <c r="D2313" s="10" t="s">
        <v>15</v>
      </c>
      <c r="E2313" s="10" t="s">
        <v>16</v>
      </c>
      <c r="F2313" s="16">
        <v>60</v>
      </c>
      <c r="G2313" s="10" t="s">
        <v>6263</v>
      </c>
      <c r="H2313" s="10" t="s">
        <v>6059</v>
      </c>
      <c r="I2313" s="10" t="s">
        <v>32</v>
      </c>
      <c r="J2313" s="11">
        <v>43471</v>
      </c>
      <c r="K2313" s="16">
        <v>61</v>
      </c>
      <c r="L2313" s="10" t="s">
        <v>157</v>
      </c>
      <c r="M2313" s="10">
        <f t="shared" si="145"/>
        <v>2019</v>
      </c>
      <c r="N2313" s="10">
        <f t="shared" si="146"/>
        <v>1</v>
      </c>
      <c r="O2313" s="10" t="str">
        <f>VLOOKUP(L2313,'User input'!$D$6:$E$16,2,FALSE)</f>
        <v>Ultrathing V3</v>
      </c>
      <c r="P2313" s="10">
        <f>VLOOKUP(L2313,'User input'!$D$6:$G$16,3,FALSE)</f>
        <v>3.39</v>
      </c>
      <c r="Q2313" s="10">
        <f>VLOOKUP(L2313,'User input'!$D$6:$G$16,4,FALSE)</f>
        <v>24</v>
      </c>
      <c r="R2313" s="10">
        <f t="shared" si="147"/>
        <v>1464</v>
      </c>
      <c r="S2313" s="27">
        <f t="shared" si="144"/>
        <v>4962.96</v>
      </c>
      <c r="T2313" s="27">
        <f>IF(K2313&lt;'User input'!$I$9,'User input'!$J$8,IF(K2313&lt;'User input'!$I$10,'User input'!$J$9,IF(K2313&lt;'User input'!$I$11,'User input'!$J$10,'User input'!$J$11)))*S2313</f>
        <v>248.14800000000002</v>
      </c>
      <c r="U2313" s="27">
        <f>K2313*'User input'!$J$17+'User input'!$J$16</f>
        <v>0.5</v>
      </c>
    </row>
    <row r="2314" spans="1:21" x14ac:dyDescent="0.25">
      <c r="A2314" s="17">
        <v>2373</v>
      </c>
      <c r="B2314" s="6" t="s">
        <v>6264</v>
      </c>
      <c r="C2314" s="6" t="s">
        <v>4267</v>
      </c>
      <c r="D2314" s="6" t="s">
        <v>15</v>
      </c>
      <c r="E2314" s="6" t="s">
        <v>16</v>
      </c>
      <c r="F2314" s="15">
        <v>90</v>
      </c>
      <c r="G2314" s="6" t="s">
        <v>6265</v>
      </c>
      <c r="H2314" s="6" t="s">
        <v>1205</v>
      </c>
      <c r="I2314" s="6" t="s">
        <v>291</v>
      </c>
      <c r="J2314" s="7">
        <v>44302</v>
      </c>
      <c r="K2314" s="15">
        <v>26</v>
      </c>
      <c r="L2314" s="6" t="s">
        <v>62</v>
      </c>
      <c r="M2314" s="6">
        <f t="shared" si="145"/>
        <v>2021</v>
      </c>
      <c r="N2314" s="6">
        <f t="shared" si="146"/>
        <v>4</v>
      </c>
      <c r="O2314" s="6" t="str">
        <f>VLOOKUP(L2314,'User input'!$D$6:$E$16,2,FALSE)</f>
        <v>Ultrathing V4</v>
      </c>
      <c r="P2314" s="6">
        <f>VLOOKUP(L2314,'User input'!$D$6:$G$16,3,FALSE)</f>
        <v>3.99</v>
      </c>
      <c r="Q2314" s="6">
        <f>VLOOKUP(L2314,'User input'!$D$6:$G$16,4,FALSE)</f>
        <v>24</v>
      </c>
      <c r="R2314" s="6">
        <f t="shared" si="147"/>
        <v>624</v>
      </c>
      <c r="S2314" s="26">
        <f t="shared" si="144"/>
        <v>2489.7600000000002</v>
      </c>
      <c r="T2314" s="26">
        <f>IF(K2314&lt;'User input'!$I$9,'User input'!$J$8,IF(K2314&lt;'User input'!$I$10,'User input'!$J$9,IF(K2314&lt;'User input'!$I$11,'User input'!$J$10,'User input'!$J$11)))*S2314</f>
        <v>74.692800000000005</v>
      </c>
      <c r="U2314" s="26">
        <f>K2314*'User input'!$J$17+'User input'!$J$16</f>
        <v>0.5</v>
      </c>
    </row>
    <row r="2315" spans="1:21" x14ac:dyDescent="0.25">
      <c r="A2315" s="18">
        <v>2374</v>
      </c>
      <c r="B2315" s="10" t="s">
        <v>6266</v>
      </c>
      <c r="C2315" s="10" t="s">
        <v>2438</v>
      </c>
      <c r="D2315" s="10" t="s">
        <v>49</v>
      </c>
      <c r="E2315" s="10" t="s">
        <v>16</v>
      </c>
      <c r="F2315" s="16">
        <v>30</v>
      </c>
      <c r="G2315" s="10" t="s">
        <v>6267</v>
      </c>
      <c r="H2315" s="10" t="s">
        <v>1201</v>
      </c>
      <c r="I2315" s="10" t="s">
        <v>291</v>
      </c>
      <c r="J2315" s="11">
        <v>44430</v>
      </c>
      <c r="K2315" s="16">
        <v>69</v>
      </c>
      <c r="L2315" s="10" t="s">
        <v>20</v>
      </c>
      <c r="M2315" s="10">
        <f t="shared" si="145"/>
        <v>2021</v>
      </c>
      <c r="N2315" s="10">
        <f t="shared" si="146"/>
        <v>8</v>
      </c>
      <c r="O2315" s="10" t="str">
        <f>VLOOKUP(L2315,'User input'!$D$6:$E$16,2,FALSE)</f>
        <v>Hyperwotsit</v>
      </c>
      <c r="P2315" s="10">
        <f>VLOOKUP(L2315,'User input'!$D$6:$G$16,3,FALSE)</f>
        <v>2.0099999999999998</v>
      </c>
      <c r="Q2315" s="10">
        <f>VLOOKUP(L2315,'User input'!$D$6:$G$16,4,FALSE)</f>
        <v>20</v>
      </c>
      <c r="R2315" s="10">
        <f t="shared" si="147"/>
        <v>1380</v>
      </c>
      <c r="S2315" s="27">
        <f t="shared" si="144"/>
        <v>2773.7999999999997</v>
      </c>
      <c r="T2315" s="27">
        <f>IF(K2315&lt;'User input'!$I$9,'User input'!$J$8,IF(K2315&lt;'User input'!$I$10,'User input'!$J$9,IF(K2315&lt;'User input'!$I$11,'User input'!$J$10,'User input'!$J$11)))*S2315</f>
        <v>138.69</v>
      </c>
      <c r="U2315" s="27">
        <f>K2315*'User input'!$J$17+'User input'!$J$16</f>
        <v>0.5</v>
      </c>
    </row>
    <row r="2316" spans="1:21" x14ac:dyDescent="0.25">
      <c r="A2316" s="17">
        <v>2375</v>
      </c>
      <c r="B2316" s="6" t="s">
        <v>6268</v>
      </c>
      <c r="C2316" s="6" t="s">
        <v>6269</v>
      </c>
      <c r="D2316" s="6" t="s">
        <v>15</v>
      </c>
      <c r="E2316" s="6" t="s">
        <v>16</v>
      </c>
      <c r="F2316" s="15">
        <v>60</v>
      </c>
      <c r="G2316" s="6" t="s">
        <v>10395</v>
      </c>
      <c r="H2316" s="6" t="s">
        <v>6271</v>
      </c>
      <c r="I2316" s="6" t="s">
        <v>32</v>
      </c>
      <c r="J2316" s="7">
        <v>43466</v>
      </c>
      <c r="K2316" s="15">
        <v>69</v>
      </c>
      <c r="L2316" s="6" t="s">
        <v>52</v>
      </c>
      <c r="M2316" s="6">
        <f t="shared" si="145"/>
        <v>2019</v>
      </c>
      <c r="N2316" s="6">
        <f t="shared" si="146"/>
        <v>1</v>
      </c>
      <c r="O2316" s="6" t="str">
        <f>VLOOKUP(L2316,'User input'!$D$6:$E$16,2,FALSE)</f>
        <v>Megawidget S</v>
      </c>
      <c r="P2316" s="6">
        <f>VLOOKUP(L2316,'User input'!$D$6:$G$16,3,FALSE)</f>
        <v>0.69</v>
      </c>
      <c r="Q2316" s="6">
        <f>VLOOKUP(L2316,'User input'!$D$6:$G$16,4,FALSE)</f>
        <v>24</v>
      </c>
      <c r="R2316" s="6">
        <f t="shared" si="147"/>
        <v>1656</v>
      </c>
      <c r="S2316" s="26">
        <f t="shared" si="144"/>
        <v>1142.6399999999999</v>
      </c>
      <c r="T2316" s="26">
        <f>IF(K2316&lt;'User input'!$I$9,'User input'!$J$8,IF(K2316&lt;'User input'!$I$10,'User input'!$J$9,IF(K2316&lt;'User input'!$I$11,'User input'!$J$10,'User input'!$J$11)))*S2316</f>
        <v>57.131999999999998</v>
      </c>
      <c r="U2316" s="26">
        <f>K2316*'User input'!$J$17+'User input'!$J$16</f>
        <v>0.5</v>
      </c>
    </row>
    <row r="2317" spans="1:21" x14ac:dyDescent="0.25">
      <c r="A2317" s="18">
        <v>2376</v>
      </c>
      <c r="B2317" s="10" t="s">
        <v>1650</v>
      </c>
      <c r="C2317" s="10" t="s">
        <v>4616</v>
      </c>
      <c r="D2317" s="10" t="s">
        <v>28</v>
      </c>
      <c r="E2317" s="10" t="s">
        <v>29</v>
      </c>
      <c r="F2317" s="16">
        <v>90</v>
      </c>
      <c r="G2317" s="10" t="s">
        <v>6272</v>
      </c>
      <c r="H2317" s="10" t="s">
        <v>4683</v>
      </c>
      <c r="I2317" s="10" t="s">
        <v>32</v>
      </c>
      <c r="J2317" s="11">
        <v>44017</v>
      </c>
      <c r="K2317" s="16">
        <v>47</v>
      </c>
      <c r="L2317" s="10" t="s">
        <v>78</v>
      </c>
      <c r="M2317" s="10">
        <f t="shared" si="145"/>
        <v>2020</v>
      </c>
      <c r="N2317" s="10">
        <f t="shared" si="146"/>
        <v>7</v>
      </c>
      <c r="O2317" s="10" t="str">
        <f>VLOOKUP(L2317,'User input'!$D$6:$E$16,2,FALSE)</f>
        <v>Ultrathing V2</v>
      </c>
      <c r="P2317" s="10">
        <f>VLOOKUP(L2317,'User input'!$D$6:$G$16,3,FALSE)</f>
        <v>2.95</v>
      </c>
      <c r="Q2317" s="10">
        <f>VLOOKUP(L2317,'User input'!$D$6:$G$16,4,FALSE)</f>
        <v>20</v>
      </c>
      <c r="R2317" s="10">
        <f t="shared" si="147"/>
        <v>940</v>
      </c>
      <c r="S2317" s="27">
        <f t="shared" si="144"/>
        <v>2773</v>
      </c>
      <c r="T2317" s="27">
        <f>IF(K2317&lt;'User input'!$I$9,'User input'!$J$8,IF(K2317&lt;'User input'!$I$10,'User input'!$J$9,IF(K2317&lt;'User input'!$I$11,'User input'!$J$10,'User input'!$J$11)))*S2317</f>
        <v>83.19</v>
      </c>
      <c r="U2317" s="27">
        <f>K2317*'User input'!$J$17+'User input'!$J$16</f>
        <v>0.5</v>
      </c>
    </row>
    <row r="2318" spans="1:21" x14ac:dyDescent="0.25">
      <c r="A2318" s="17">
        <v>2377</v>
      </c>
      <c r="B2318" s="6" t="s">
        <v>6273</v>
      </c>
      <c r="C2318" s="6" t="s">
        <v>6274</v>
      </c>
      <c r="D2318" s="6" t="s">
        <v>28</v>
      </c>
      <c r="E2318" s="6" t="s">
        <v>29</v>
      </c>
      <c r="F2318" s="15">
        <v>30</v>
      </c>
      <c r="G2318" s="6" t="s">
        <v>6275</v>
      </c>
      <c r="H2318" s="6" t="s">
        <v>2735</v>
      </c>
      <c r="I2318" s="6" t="s">
        <v>32</v>
      </c>
      <c r="J2318" s="7">
        <v>44535</v>
      </c>
      <c r="K2318" s="15">
        <v>90</v>
      </c>
      <c r="L2318" s="6" t="s">
        <v>52</v>
      </c>
      <c r="M2318" s="6">
        <f t="shared" si="145"/>
        <v>2021</v>
      </c>
      <c r="N2318" s="6">
        <f t="shared" si="146"/>
        <v>12</v>
      </c>
      <c r="O2318" s="6" t="str">
        <f>VLOOKUP(L2318,'User input'!$D$6:$E$16,2,FALSE)</f>
        <v>Megawidget S</v>
      </c>
      <c r="P2318" s="6">
        <f>VLOOKUP(L2318,'User input'!$D$6:$G$16,3,FALSE)</f>
        <v>0.69</v>
      </c>
      <c r="Q2318" s="6">
        <f>VLOOKUP(L2318,'User input'!$D$6:$G$16,4,FALSE)</f>
        <v>24</v>
      </c>
      <c r="R2318" s="6">
        <f t="shared" si="147"/>
        <v>2160</v>
      </c>
      <c r="S2318" s="26">
        <f t="shared" si="144"/>
        <v>1490.3999999999999</v>
      </c>
      <c r="T2318" s="26">
        <f>IF(K2318&lt;'User input'!$I$9,'User input'!$J$8,IF(K2318&lt;'User input'!$I$10,'User input'!$J$9,IF(K2318&lt;'User input'!$I$11,'User input'!$J$10,'User input'!$J$11)))*S2318</f>
        <v>74.52</v>
      </c>
      <c r="U2318" s="26">
        <f>K2318*'User input'!$J$17+'User input'!$J$16</f>
        <v>0.5</v>
      </c>
    </row>
    <row r="2319" spans="1:21" x14ac:dyDescent="0.25">
      <c r="A2319" s="18">
        <v>2378</v>
      </c>
      <c r="B2319" s="10" t="s">
        <v>4687</v>
      </c>
      <c r="C2319" s="10" t="s">
        <v>6276</v>
      </c>
      <c r="D2319" s="10" t="s">
        <v>28</v>
      </c>
      <c r="E2319" s="10" t="s">
        <v>29</v>
      </c>
      <c r="F2319" s="16">
        <v>30</v>
      </c>
      <c r="G2319" s="10" t="s">
        <v>6277</v>
      </c>
      <c r="H2319" s="10" t="s">
        <v>1357</v>
      </c>
      <c r="I2319" s="10" t="s">
        <v>176</v>
      </c>
      <c r="J2319" s="11">
        <v>43880</v>
      </c>
      <c r="K2319" s="16">
        <v>52</v>
      </c>
      <c r="L2319" s="10" t="s">
        <v>33</v>
      </c>
      <c r="M2319" s="10">
        <f t="shared" si="145"/>
        <v>2020</v>
      </c>
      <c r="N2319" s="10">
        <f t="shared" si="146"/>
        <v>2</v>
      </c>
      <c r="O2319" s="10" t="str">
        <f>VLOOKUP(L2319,'User input'!$D$6:$E$16,2,FALSE)</f>
        <v>Megawidget L</v>
      </c>
      <c r="P2319" s="10">
        <f>VLOOKUP(L2319,'User input'!$D$6:$G$16,3,FALSE)</f>
        <v>1.79</v>
      </c>
      <c r="Q2319" s="10">
        <f>VLOOKUP(L2319,'User input'!$D$6:$G$16,4,FALSE)</f>
        <v>24</v>
      </c>
      <c r="R2319" s="10">
        <f t="shared" si="147"/>
        <v>1248</v>
      </c>
      <c r="S2319" s="27">
        <f t="shared" si="144"/>
        <v>2233.92</v>
      </c>
      <c r="T2319" s="27">
        <f>IF(K2319&lt;'User input'!$I$9,'User input'!$J$8,IF(K2319&lt;'User input'!$I$10,'User input'!$J$9,IF(K2319&lt;'User input'!$I$11,'User input'!$J$10,'User input'!$J$11)))*S2319</f>
        <v>111.69600000000001</v>
      </c>
      <c r="U2319" s="27">
        <f>K2319*'User input'!$J$17+'User input'!$J$16</f>
        <v>0.5</v>
      </c>
    </row>
    <row r="2320" spans="1:21" x14ac:dyDescent="0.25">
      <c r="A2320" s="17">
        <v>2379</v>
      </c>
      <c r="B2320" s="6" t="s">
        <v>6278</v>
      </c>
      <c r="C2320" s="6" t="s">
        <v>35</v>
      </c>
      <c r="D2320" s="6" t="s">
        <v>49</v>
      </c>
      <c r="E2320" s="6" t="s">
        <v>16</v>
      </c>
      <c r="F2320" s="15">
        <v>90</v>
      </c>
      <c r="G2320" s="6" t="s">
        <v>6279</v>
      </c>
      <c r="H2320" s="6" t="s">
        <v>738</v>
      </c>
      <c r="I2320" s="6" t="s">
        <v>122</v>
      </c>
      <c r="J2320" s="7">
        <v>43518</v>
      </c>
      <c r="K2320" s="15">
        <v>31</v>
      </c>
      <c r="L2320" s="6" t="s">
        <v>62</v>
      </c>
      <c r="M2320" s="6">
        <f t="shared" si="145"/>
        <v>2019</v>
      </c>
      <c r="N2320" s="6">
        <f t="shared" si="146"/>
        <v>2</v>
      </c>
      <c r="O2320" s="6" t="str">
        <f>VLOOKUP(L2320,'User input'!$D$6:$E$16,2,FALSE)</f>
        <v>Ultrathing V4</v>
      </c>
      <c r="P2320" s="6">
        <f>VLOOKUP(L2320,'User input'!$D$6:$G$16,3,FALSE)</f>
        <v>3.99</v>
      </c>
      <c r="Q2320" s="6">
        <f>VLOOKUP(L2320,'User input'!$D$6:$G$16,4,FALSE)</f>
        <v>24</v>
      </c>
      <c r="R2320" s="6">
        <f t="shared" si="147"/>
        <v>744</v>
      </c>
      <c r="S2320" s="26">
        <f t="shared" si="144"/>
        <v>2968.56</v>
      </c>
      <c r="T2320" s="26">
        <f>IF(K2320&lt;'User input'!$I$9,'User input'!$J$8,IF(K2320&lt;'User input'!$I$10,'User input'!$J$9,IF(K2320&lt;'User input'!$I$11,'User input'!$J$10,'User input'!$J$11)))*S2320</f>
        <v>89.056799999999996</v>
      </c>
      <c r="U2320" s="26">
        <f>K2320*'User input'!$J$17+'User input'!$J$16</f>
        <v>0.5</v>
      </c>
    </row>
    <row r="2321" spans="1:21" x14ac:dyDescent="0.25">
      <c r="A2321" s="18">
        <v>2380</v>
      </c>
      <c r="B2321" s="10" t="s">
        <v>3946</v>
      </c>
      <c r="C2321" s="10" t="s">
        <v>2769</v>
      </c>
      <c r="D2321" s="10" t="s">
        <v>28</v>
      </c>
      <c r="E2321" s="10" t="s">
        <v>29</v>
      </c>
      <c r="F2321" s="16">
        <v>90</v>
      </c>
      <c r="G2321" s="10" t="s">
        <v>6280</v>
      </c>
      <c r="H2321" s="10" t="s">
        <v>5432</v>
      </c>
      <c r="I2321" s="10" t="s">
        <v>32</v>
      </c>
      <c r="J2321" s="11">
        <v>44075</v>
      </c>
      <c r="K2321" s="16">
        <v>78</v>
      </c>
      <c r="L2321" s="10" t="s">
        <v>99</v>
      </c>
      <c r="M2321" s="10">
        <f t="shared" si="145"/>
        <v>2020</v>
      </c>
      <c r="N2321" s="10">
        <f t="shared" si="146"/>
        <v>9</v>
      </c>
      <c r="O2321" s="10" t="str">
        <f>VLOOKUP(L2321,'User input'!$D$6:$E$16,2,FALSE)</f>
        <v>Superwossname</v>
      </c>
      <c r="P2321" s="10">
        <f>VLOOKUP(L2321,'User input'!$D$6:$G$16,3,FALSE)</f>
        <v>3.49</v>
      </c>
      <c r="Q2321" s="10">
        <f>VLOOKUP(L2321,'User input'!$D$6:$G$16,4,FALSE)</f>
        <v>20</v>
      </c>
      <c r="R2321" s="10">
        <f t="shared" si="147"/>
        <v>1560</v>
      </c>
      <c r="S2321" s="27">
        <f t="shared" si="144"/>
        <v>5444.4000000000005</v>
      </c>
      <c r="T2321" s="27">
        <f>IF(K2321&lt;'User input'!$I$9,'User input'!$J$8,IF(K2321&lt;'User input'!$I$10,'User input'!$J$9,IF(K2321&lt;'User input'!$I$11,'User input'!$J$10,'User input'!$J$11)))*S2321</f>
        <v>272.22000000000003</v>
      </c>
      <c r="U2321" s="27">
        <f>K2321*'User input'!$J$17+'User input'!$J$16</f>
        <v>0.5</v>
      </c>
    </row>
    <row r="2322" spans="1:21" x14ac:dyDescent="0.25">
      <c r="A2322" s="18">
        <v>2382</v>
      </c>
      <c r="B2322" s="10" t="s">
        <v>6281</v>
      </c>
      <c r="C2322" s="10" t="s">
        <v>1299</v>
      </c>
      <c r="D2322" s="10" t="s">
        <v>49</v>
      </c>
      <c r="E2322" s="10" t="s">
        <v>16</v>
      </c>
      <c r="F2322" s="16">
        <v>60</v>
      </c>
      <c r="G2322" s="10" t="s">
        <v>6282</v>
      </c>
      <c r="H2322" s="10" t="s">
        <v>6283</v>
      </c>
      <c r="I2322" s="10" t="s">
        <v>32</v>
      </c>
      <c r="J2322" s="11">
        <v>44410</v>
      </c>
      <c r="K2322" s="16">
        <v>86</v>
      </c>
      <c r="L2322" s="10" t="s">
        <v>39</v>
      </c>
      <c r="M2322" s="10">
        <f t="shared" si="145"/>
        <v>2021</v>
      </c>
      <c r="N2322" s="10">
        <f t="shared" si="146"/>
        <v>8</v>
      </c>
      <c r="O2322" s="10" t="str">
        <f>VLOOKUP(L2322,'User input'!$D$6:$E$16,2,FALSE)</f>
        <v>Ultrathing V1</v>
      </c>
      <c r="P2322" s="10">
        <f>VLOOKUP(L2322,'User input'!$D$6:$G$16,3,FALSE)</f>
        <v>1.79</v>
      </c>
      <c r="Q2322" s="10">
        <f>VLOOKUP(L2322,'User input'!$D$6:$G$16,4,FALSE)</f>
        <v>17</v>
      </c>
      <c r="R2322" s="10">
        <f t="shared" si="147"/>
        <v>1462</v>
      </c>
      <c r="S2322" s="27">
        <f t="shared" si="144"/>
        <v>2616.98</v>
      </c>
      <c r="T2322" s="27">
        <f>IF(K2322&lt;'User input'!$I$9,'User input'!$J$8,IF(K2322&lt;'User input'!$I$10,'User input'!$J$9,IF(K2322&lt;'User input'!$I$11,'User input'!$J$10,'User input'!$J$11)))*S2322</f>
        <v>130.84900000000002</v>
      </c>
      <c r="U2322" s="27">
        <f>K2322*'User input'!$J$17+'User input'!$J$16</f>
        <v>0.5</v>
      </c>
    </row>
    <row r="2323" spans="1:21" x14ac:dyDescent="0.25">
      <c r="A2323" s="17">
        <v>2383</v>
      </c>
      <c r="B2323" s="6" t="s">
        <v>6284</v>
      </c>
      <c r="C2323" s="6" t="s">
        <v>6285</v>
      </c>
      <c r="D2323" s="6" t="s">
        <v>28</v>
      </c>
      <c r="E2323" s="6" t="s">
        <v>29</v>
      </c>
      <c r="F2323" s="15">
        <v>30</v>
      </c>
      <c r="G2323" s="6" t="s">
        <v>6286</v>
      </c>
      <c r="H2323" s="6" t="s">
        <v>2739</v>
      </c>
      <c r="I2323" s="6" t="s">
        <v>185</v>
      </c>
      <c r="J2323" s="7">
        <v>43780</v>
      </c>
      <c r="K2323" s="15">
        <v>46</v>
      </c>
      <c r="L2323" s="6" t="s">
        <v>52</v>
      </c>
      <c r="M2323" s="6">
        <f t="shared" si="145"/>
        <v>2019</v>
      </c>
      <c r="N2323" s="6">
        <f t="shared" si="146"/>
        <v>11</v>
      </c>
      <c r="O2323" s="6" t="str">
        <f>VLOOKUP(L2323,'User input'!$D$6:$E$16,2,FALSE)</f>
        <v>Megawidget S</v>
      </c>
      <c r="P2323" s="6">
        <f>VLOOKUP(L2323,'User input'!$D$6:$G$16,3,FALSE)</f>
        <v>0.69</v>
      </c>
      <c r="Q2323" s="6">
        <f>VLOOKUP(L2323,'User input'!$D$6:$G$16,4,FALSE)</f>
        <v>24</v>
      </c>
      <c r="R2323" s="6">
        <f t="shared" si="147"/>
        <v>1104</v>
      </c>
      <c r="S2323" s="26">
        <f t="shared" si="144"/>
        <v>761.76</v>
      </c>
      <c r="T2323" s="26">
        <f>IF(K2323&lt;'User input'!$I$9,'User input'!$J$8,IF(K2323&lt;'User input'!$I$10,'User input'!$J$9,IF(K2323&lt;'User input'!$I$11,'User input'!$J$10,'User input'!$J$11)))*S2323</f>
        <v>22.852799999999998</v>
      </c>
      <c r="U2323" s="26">
        <f>K2323*'User input'!$J$17+'User input'!$J$16</f>
        <v>0.5</v>
      </c>
    </row>
    <row r="2324" spans="1:21" x14ac:dyDescent="0.25">
      <c r="A2324" s="18">
        <v>2384</v>
      </c>
      <c r="B2324" s="10" t="s">
        <v>5013</v>
      </c>
      <c r="C2324" s="10" t="s">
        <v>4220</v>
      </c>
      <c r="D2324" s="10" t="s">
        <v>28</v>
      </c>
      <c r="E2324" s="10" t="s">
        <v>29</v>
      </c>
      <c r="F2324" s="16">
        <v>60</v>
      </c>
      <c r="G2324" s="10" t="s">
        <v>6286</v>
      </c>
      <c r="H2324" s="10" t="s">
        <v>4087</v>
      </c>
      <c r="I2324" s="10" t="s">
        <v>291</v>
      </c>
      <c r="J2324" s="11">
        <v>44057</v>
      </c>
      <c r="K2324" s="16">
        <v>27</v>
      </c>
      <c r="L2324" s="10" t="s">
        <v>78</v>
      </c>
      <c r="M2324" s="10">
        <f t="shared" si="145"/>
        <v>2020</v>
      </c>
      <c r="N2324" s="10">
        <f t="shared" si="146"/>
        <v>8</v>
      </c>
      <c r="O2324" s="10" t="str">
        <f>VLOOKUP(L2324,'User input'!$D$6:$E$16,2,FALSE)</f>
        <v>Ultrathing V2</v>
      </c>
      <c r="P2324" s="10">
        <f>VLOOKUP(L2324,'User input'!$D$6:$G$16,3,FALSE)</f>
        <v>2.95</v>
      </c>
      <c r="Q2324" s="10">
        <f>VLOOKUP(L2324,'User input'!$D$6:$G$16,4,FALSE)</f>
        <v>20</v>
      </c>
      <c r="R2324" s="10">
        <f t="shared" si="147"/>
        <v>540</v>
      </c>
      <c r="S2324" s="27">
        <f t="shared" si="144"/>
        <v>1593</v>
      </c>
      <c r="T2324" s="27">
        <f>IF(K2324&lt;'User input'!$I$9,'User input'!$J$8,IF(K2324&lt;'User input'!$I$10,'User input'!$J$9,IF(K2324&lt;'User input'!$I$11,'User input'!$J$10,'User input'!$J$11)))*S2324</f>
        <v>47.79</v>
      </c>
      <c r="U2324" s="27">
        <f>K2324*'User input'!$J$17+'User input'!$J$16</f>
        <v>0.5</v>
      </c>
    </row>
    <row r="2325" spans="1:21" x14ac:dyDescent="0.25">
      <c r="A2325" s="17">
        <v>2385</v>
      </c>
      <c r="B2325" s="6" t="s">
        <v>2507</v>
      </c>
      <c r="C2325" s="6" t="s">
        <v>3079</v>
      </c>
      <c r="D2325" s="6" t="s">
        <v>41</v>
      </c>
      <c r="E2325" s="6" t="s">
        <v>16</v>
      </c>
      <c r="F2325" s="15">
        <v>30</v>
      </c>
      <c r="G2325" s="6" t="s">
        <v>6287</v>
      </c>
      <c r="H2325" s="6" t="s">
        <v>1880</v>
      </c>
      <c r="I2325" s="6" t="s">
        <v>1881</v>
      </c>
      <c r="J2325" s="7">
        <v>44472</v>
      </c>
      <c r="K2325" s="15">
        <v>55</v>
      </c>
      <c r="L2325" s="6" t="s">
        <v>44</v>
      </c>
      <c r="M2325" s="6">
        <f t="shared" si="145"/>
        <v>2021</v>
      </c>
      <c r="N2325" s="6">
        <f t="shared" si="146"/>
        <v>10</v>
      </c>
      <c r="O2325" s="6" t="str">
        <f>VLOOKUP(L2325,'User input'!$D$6:$E$16,2,FALSE)</f>
        <v>Gigastuff</v>
      </c>
      <c r="P2325" s="6">
        <f>VLOOKUP(L2325,'User input'!$D$6:$G$16,3,FALSE)</f>
        <v>1.89</v>
      </c>
      <c r="Q2325" s="6">
        <f>VLOOKUP(L2325,'User input'!$D$6:$G$16,4,FALSE)</f>
        <v>18</v>
      </c>
      <c r="R2325" s="6">
        <f t="shared" si="147"/>
        <v>990</v>
      </c>
      <c r="S2325" s="26">
        <f t="shared" si="144"/>
        <v>1871.1</v>
      </c>
      <c r="T2325" s="26">
        <f>IF(K2325&lt;'User input'!$I$9,'User input'!$J$8,IF(K2325&lt;'User input'!$I$10,'User input'!$J$9,IF(K2325&lt;'User input'!$I$11,'User input'!$J$10,'User input'!$J$11)))*S2325</f>
        <v>93.555000000000007</v>
      </c>
      <c r="U2325" s="26">
        <f>K2325*'User input'!$J$17+'User input'!$J$16</f>
        <v>0.5</v>
      </c>
    </row>
    <row r="2326" spans="1:21" x14ac:dyDescent="0.25">
      <c r="A2326" s="18">
        <v>2386</v>
      </c>
      <c r="B2326" s="10" t="s">
        <v>6288</v>
      </c>
      <c r="C2326" s="10" t="s">
        <v>6289</v>
      </c>
      <c r="D2326" s="10" t="s">
        <v>28</v>
      </c>
      <c r="E2326" s="10" t="s">
        <v>29</v>
      </c>
      <c r="F2326" s="16">
        <v>90</v>
      </c>
      <c r="G2326" s="10" t="s">
        <v>6287</v>
      </c>
      <c r="H2326" s="10" t="s">
        <v>6290</v>
      </c>
      <c r="I2326" s="10" t="s">
        <v>171</v>
      </c>
      <c r="J2326" s="11">
        <v>43848</v>
      </c>
      <c r="K2326" s="16">
        <v>8</v>
      </c>
      <c r="L2326" s="10" t="s">
        <v>157</v>
      </c>
      <c r="M2326" s="10">
        <f t="shared" si="145"/>
        <v>2020</v>
      </c>
      <c r="N2326" s="10">
        <f t="shared" si="146"/>
        <v>1</v>
      </c>
      <c r="O2326" s="10" t="str">
        <f>VLOOKUP(L2326,'User input'!$D$6:$E$16,2,FALSE)</f>
        <v>Ultrathing V3</v>
      </c>
      <c r="P2326" s="10">
        <f>VLOOKUP(L2326,'User input'!$D$6:$G$16,3,FALSE)</f>
        <v>3.39</v>
      </c>
      <c r="Q2326" s="10">
        <f>VLOOKUP(L2326,'User input'!$D$6:$G$16,4,FALSE)</f>
        <v>24</v>
      </c>
      <c r="R2326" s="10">
        <f t="shared" si="147"/>
        <v>192</v>
      </c>
      <c r="S2326" s="27">
        <f t="shared" si="144"/>
        <v>650.88</v>
      </c>
      <c r="T2326" s="27">
        <f>IF(K2326&lt;'User input'!$I$9,'User input'!$J$8,IF(K2326&lt;'User input'!$I$10,'User input'!$J$9,IF(K2326&lt;'User input'!$I$11,'User input'!$J$10,'User input'!$J$11)))*S2326</f>
        <v>0</v>
      </c>
      <c r="U2326" s="27">
        <f>K2326*'User input'!$J$17+'User input'!$J$16</f>
        <v>0.5</v>
      </c>
    </row>
    <row r="2327" spans="1:21" x14ac:dyDescent="0.25">
      <c r="A2327" s="17">
        <v>2387</v>
      </c>
      <c r="B2327" s="6" t="s">
        <v>793</v>
      </c>
      <c r="C2327" s="6" t="s">
        <v>6233</v>
      </c>
      <c r="D2327" s="6" t="s">
        <v>15</v>
      </c>
      <c r="E2327" s="6" t="s">
        <v>16</v>
      </c>
      <c r="F2327" s="15">
        <v>60</v>
      </c>
      <c r="G2327" s="6" t="s">
        <v>6291</v>
      </c>
      <c r="H2327" s="6" t="s">
        <v>5562</v>
      </c>
      <c r="I2327" s="6" t="s">
        <v>185</v>
      </c>
      <c r="J2327" s="7">
        <v>43843</v>
      </c>
      <c r="K2327" s="15">
        <v>45</v>
      </c>
      <c r="L2327" s="6" t="s">
        <v>78</v>
      </c>
      <c r="M2327" s="6">
        <f t="shared" si="145"/>
        <v>2020</v>
      </c>
      <c r="N2327" s="6">
        <f t="shared" si="146"/>
        <v>1</v>
      </c>
      <c r="O2327" s="6" t="str">
        <f>VLOOKUP(L2327,'User input'!$D$6:$E$16,2,FALSE)</f>
        <v>Ultrathing V2</v>
      </c>
      <c r="P2327" s="6">
        <f>VLOOKUP(L2327,'User input'!$D$6:$G$16,3,FALSE)</f>
        <v>2.95</v>
      </c>
      <c r="Q2327" s="6">
        <f>VLOOKUP(L2327,'User input'!$D$6:$G$16,4,FALSE)</f>
        <v>20</v>
      </c>
      <c r="R2327" s="6">
        <f t="shared" si="147"/>
        <v>900</v>
      </c>
      <c r="S2327" s="26">
        <f t="shared" si="144"/>
        <v>2655</v>
      </c>
      <c r="T2327" s="26">
        <f>IF(K2327&lt;'User input'!$I$9,'User input'!$J$8,IF(K2327&lt;'User input'!$I$10,'User input'!$J$9,IF(K2327&lt;'User input'!$I$11,'User input'!$J$10,'User input'!$J$11)))*S2327</f>
        <v>79.649999999999991</v>
      </c>
      <c r="U2327" s="26">
        <f>K2327*'User input'!$J$17+'User input'!$J$16</f>
        <v>0.5</v>
      </c>
    </row>
    <row r="2328" spans="1:21" x14ac:dyDescent="0.25">
      <c r="A2328" s="18">
        <v>2388</v>
      </c>
      <c r="B2328" s="10" t="s">
        <v>1793</v>
      </c>
      <c r="C2328" s="10" t="s">
        <v>6292</v>
      </c>
      <c r="D2328" s="10" t="s">
        <v>15</v>
      </c>
      <c r="E2328" s="10" t="s">
        <v>16</v>
      </c>
      <c r="F2328" s="16">
        <v>60</v>
      </c>
      <c r="G2328" s="10" t="s">
        <v>6293</v>
      </c>
      <c r="H2328" s="10" t="s">
        <v>408</v>
      </c>
      <c r="I2328" s="10" t="s">
        <v>185</v>
      </c>
      <c r="J2328" s="11">
        <v>43958</v>
      </c>
      <c r="K2328" s="16">
        <v>66</v>
      </c>
      <c r="L2328" s="10" t="s">
        <v>99</v>
      </c>
      <c r="M2328" s="10">
        <f t="shared" si="145"/>
        <v>2020</v>
      </c>
      <c r="N2328" s="10">
        <f t="shared" si="146"/>
        <v>5</v>
      </c>
      <c r="O2328" s="10" t="str">
        <f>VLOOKUP(L2328,'User input'!$D$6:$E$16,2,FALSE)</f>
        <v>Superwossname</v>
      </c>
      <c r="P2328" s="10">
        <f>VLOOKUP(L2328,'User input'!$D$6:$G$16,3,FALSE)</f>
        <v>3.49</v>
      </c>
      <c r="Q2328" s="10">
        <f>VLOOKUP(L2328,'User input'!$D$6:$G$16,4,FALSE)</f>
        <v>20</v>
      </c>
      <c r="R2328" s="10">
        <f t="shared" si="147"/>
        <v>1320</v>
      </c>
      <c r="S2328" s="27">
        <f t="shared" si="144"/>
        <v>4606.8</v>
      </c>
      <c r="T2328" s="27">
        <f>IF(K2328&lt;'User input'!$I$9,'User input'!$J$8,IF(K2328&lt;'User input'!$I$10,'User input'!$J$9,IF(K2328&lt;'User input'!$I$11,'User input'!$J$10,'User input'!$J$11)))*S2328</f>
        <v>230.34000000000003</v>
      </c>
      <c r="U2328" s="27">
        <f>K2328*'User input'!$J$17+'User input'!$J$16</f>
        <v>0.5</v>
      </c>
    </row>
    <row r="2329" spans="1:21" x14ac:dyDescent="0.25">
      <c r="A2329" s="17">
        <v>2389</v>
      </c>
      <c r="B2329" s="6" t="s">
        <v>6294</v>
      </c>
      <c r="C2329" s="6" t="s">
        <v>3074</v>
      </c>
      <c r="D2329" s="6" t="s">
        <v>15</v>
      </c>
      <c r="E2329" s="6" t="s">
        <v>16</v>
      </c>
      <c r="F2329" s="15">
        <v>30</v>
      </c>
      <c r="G2329" s="6" t="s">
        <v>6293</v>
      </c>
      <c r="H2329" s="6" t="s">
        <v>768</v>
      </c>
      <c r="I2329" s="6" t="s">
        <v>32</v>
      </c>
      <c r="J2329" s="7">
        <v>44388</v>
      </c>
      <c r="K2329" s="15">
        <v>58</v>
      </c>
      <c r="L2329" s="6" t="s">
        <v>99</v>
      </c>
      <c r="M2329" s="6">
        <f t="shared" si="145"/>
        <v>2021</v>
      </c>
      <c r="N2329" s="6">
        <f t="shared" si="146"/>
        <v>7</v>
      </c>
      <c r="O2329" s="6" t="str">
        <f>VLOOKUP(L2329,'User input'!$D$6:$E$16,2,FALSE)</f>
        <v>Superwossname</v>
      </c>
      <c r="P2329" s="6">
        <f>VLOOKUP(L2329,'User input'!$D$6:$G$16,3,FALSE)</f>
        <v>3.49</v>
      </c>
      <c r="Q2329" s="6">
        <f>VLOOKUP(L2329,'User input'!$D$6:$G$16,4,FALSE)</f>
        <v>20</v>
      </c>
      <c r="R2329" s="6">
        <f t="shared" si="147"/>
        <v>1160</v>
      </c>
      <c r="S2329" s="26">
        <f t="shared" si="144"/>
        <v>4048.4</v>
      </c>
      <c r="T2329" s="26">
        <f>IF(K2329&lt;'User input'!$I$9,'User input'!$J$8,IF(K2329&lt;'User input'!$I$10,'User input'!$J$9,IF(K2329&lt;'User input'!$I$11,'User input'!$J$10,'User input'!$J$11)))*S2329</f>
        <v>202.42000000000002</v>
      </c>
      <c r="U2329" s="26">
        <f>K2329*'User input'!$J$17+'User input'!$J$16</f>
        <v>0.5</v>
      </c>
    </row>
    <row r="2330" spans="1:21" x14ac:dyDescent="0.25">
      <c r="A2330" s="18">
        <v>2390</v>
      </c>
      <c r="B2330" s="10" t="s">
        <v>6295</v>
      </c>
      <c r="C2330" s="10" t="s">
        <v>5522</v>
      </c>
      <c r="D2330" s="10" t="s">
        <v>15</v>
      </c>
      <c r="E2330" s="10" t="s">
        <v>16</v>
      </c>
      <c r="F2330" s="16">
        <v>60</v>
      </c>
      <c r="G2330" s="10" t="s">
        <v>6296</v>
      </c>
      <c r="H2330" s="10" t="s">
        <v>6297</v>
      </c>
      <c r="I2330" s="10" t="s">
        <v>32</v>
      </c>
      <c r="J2330" s="11">
        <v>43839</v>
      </c>
      <c r="K2330" s="16">
        <v>41</v>
      </c>
      <c r="L2330" s="10" t="s">
        <v>99</v>
      </c>
      <c r="M2330" s="10">
        <f t="shared" si="145"/>
        <v>2020</v>
      </c>
      <c r="N2330" s="10">
        <f t="shared" si="146"/>
        <v>1</v>
      </c>
      <c r="O2330" s="10" t="str">
        <f>VLOOKUP(L2330,'User input'!$D$6:$E$16,2,FALSE)</f>
        <v>Superwossname</v>
      </c>
      <c r="P2330" s="10">
        <f>VLOOKUP(L2330,'User input'!$D$6:$G$16,3,FALSE)</f>
        <v>3.49</v>
      </c>
      <c r="Q2330" s="10">
        <f>VLOOKUP(L2330,'User input'!$D$6:$G$16,4,FALSE)</f>
        <v>20</v>
      </c>
      <c r="R2330" s="10">
        <f t="shared" si="147"/>
        <v>820</v>
      </c>
      <c r="S2330" s="27">
        <f t="shared" si="144"/>
        <v>2861.8</v>
      </c>
      <c r="T2330" s="27">
        <f>IF(K2330&lt;'User input'!$I$9,'User input'!$J$8,IF(K2330&lt;'User input'!$I$10,'User input'!$J$9,IF(K2330&lt;'User input'!$I$11,'User input'!$J$10,'User input'!$J$11)))*S2330</f>
        <v>85.853999999999999</v>
      </c>
      <c r="U2330" s="27">
        <f>K2330*'User input'!$J$17+'User input'!$J$16</f>
        <v>0.5</v>
      </c>
    </row>
    <row r="2331" spans="1:21" x14ac:dyDescent="0.25">
      <c r="A2331" s="17">
        <v>2391</v>
      </c>
      <c r="B2331" s="6" t="s">
        <v>3222</v>
      </c>
      <c r="C2331" s="6" t="s">
        <v>5196</v>
      </c>
      <c r="D2331" s="6" t="s">
        <v>28</v>
      </c>
      <c r="E2331" s="6" t="s">
        <v>29</v>
      </c>
      <c r="F2331" s="15">
        <v>30</v>
      </c>
      <c r="G2331" s="6" t="s">
        <v>6298</v>
      </c>
      <c r="H2331" s="6" t="s">
        <v>2983</v>
      </c>
      <c r="I2331" s="6" t="s">
        <v>32</v>
      </c>
      <c r="J2331" s="7">
        <v>44053</v>
      </c>
      <c r="K2331" s="15">
        <v>12</v>
      </c>
      <c r="L2331" s="6" t="s">
        <v>99</v>
      </c>
      <c r="M2331" s="6">
        <f t="shared" si="145"/>
        <v>2020</v>
      </c>
      <c r="N2331" s="6">
        <f t="shared" si="146"/>
        <v>8</v>
      </c>
      <c r="O2331" s="6" t="str">
        <f>VLOOKUP(L2331,'User input'!$D$6:$E$16,2,FALSE)</f>
        <v>Superwossname</v>
      </c>
      <c r="P2331" s="6">
        <f>VLOOKUP(L2331,'User input'!$D$6:$G$16,3,FALSE)</f>
        <v>3.49</v>
      </c>
      <c r="Q2331" s="6">
        <f>VLOOKUP(L2331,'User input'!$D$6:$G$16,4,FALSE)</f>
        <v>20</v>
      </c>
      <c r="R2331" s="6">
        <f t="shared" si="147"/>
        <v>240</v>
      </c>
      <c r="S2331" s="26">
        <f t="shared" si="144"/>
        <v>837.6</v>
      </c>
      <c r="T2331" s="26">
        <f>IF(K2331&lt;'User input'!$I$9,'User input'!$J$8,IF(K2331&lt;'User input'!$I$10,'User input'!$J$9,IF(K2331&lt;'User input'!$I$11,'User input'!$J$10,'User input'!$J$11)))*S2331</f>
        <v>0</v>
      </c>
      <c r="U2331" s="26">
        <f>K2331*'User input'!$J$17+'User input'!$J$16</f>
        <v>0.5</v>
      </c>
    </row>
    <row r="2332" spans="1:21" x14ac:dyDescent="0.25">
      <c r="A2332" s="18">
        <v>2392</v>
      </c>
      <c r="B2332" s="10" t="s">
        <v>1322</v>
      </c>
      <c r="C2332" s="10" t="s">
        <v>926</v>
      </c>
      <c r="D2332" s="10" t="s">
        <v>28</v>
      </c>
      <c r="E2332" s="10" t="s">
        <v>29</v>
      </c>
      <c r="F2332" s="16">
        <v>90</v>
      </c>
      <c r="G2332" s="10" t="s">
        <v>6299</v>
      </c>
      <c r="H2332" s="10" t="s">
        <v>2295</v>
      </c>
      <c r="I2332" s="10" t="s">
        <v>25</v>
      </c>
      <c r="J2332" s="11">
        <v>44090</v>
      </c>
      <c r="K2332" s="16">
        <v>80</v>
      </c>
      <c r="L2332" s="10" t="s">
        <v>78</v>
      </c>
      <c r="M2332" s="10">
        <f t="shared" si="145"/>
        <v>2020</v>
      </c>
      <c r="N2332" s="10">
        <f t="shared" si="146"/>
        <v>9</v>
      </c>
      <c r="O2332" s="10" t="str">
        <f>VLOOKUP(L2332,'User input'!$D$6:$E$16,2,FALSE)</f>
        <v>Ultrathing V2</v>
      </c>
      <c r="P2332" s="10">
        <f>VLOOKUP(L2332,'User input'!$D$6:$G$16,3,FALSE)</f>
        <v>2.95</v>
      </c>
      <c r="Q2332" s="10">
        <f>VLOOKUP(L2332,'User input'!$D$6:$G$16,4,FALSE)</f>
        <v>20</v>
      </c>
      <c r="R2332" s="10">
        <f t="shared" si="147"/>
        <v>1600</v>
      </c>
      <c r="S2332" s="27">
        <f t="shared" si="144"/>
        <v>4720</v>
      </c>
      <c r="T2332" s="27">
        <f>IF(K2332&lt;'User input'!$I$9,'User input'!$J$8,IF(K2332&lt;'User input'!$I$10,'User input'!$J$9,IF(K2332&lt;'User input'!$I$11,'User input'!$J$10,'User input'!$J$11)))*S2332</f>
        <v>236</v>
      </c>
      <c r="U2332" s="27">
        <f>K2332*'User input'!$J$17+'User input'!$J$16</f>
        <v>0.5</v>
      </c>
    </row>
    <row r="2333" spans="1:21" x14ac:dyDescent="0.25">
      <c r="A2333" s="17">
        <v>2393</v>
      </c>
      <c r="B2333" s="6" t="s">
        <v>576</v>
      </c>
      <c r="C2333" s="6" t="s">
        <v>6300</v>
      </c>
      <c r="D2333" s="6" t="s">
        <v>28</v>
      </c>
      <c r="E2333" s="6" t="s">
        <v>29</v>
      </c>
      <c r="F2333" s="15">
        <v>90</v>
      </c>
      <c r="G2333" s="6" t="s">
        <v>6301</v>
      </c>
      <c r="H2333" s="6" t="s">
        <v>3841</v>
      </c>
      <c r="I2333" s="6" t="s">
        <v>38</v>
      </c>
      <c r="J2333" s="7">
        <v>44322</v>
      </c>
      <c r="K2333" s="15">
        <v>29</v>
      </c>
      <c r="L2333" s="6" t="s">
        <v>20</v>
      </c>
      <c r="M2333" s="6">
        <f t="shared" si="145"/>
        <v>2021</v>
      </c>
      <c r="N2333" s="6">
        <f t="shared" si="146"/>
        <v>5</v>
      </c>
      <c r="O2333" s="6" t="str">
        <f>VLOOKUP(L2333,'User input'!$D$6:$E$16,2,FALSE)</f>
        <v>Hyperwotsit</v>
      </c>
      <c r="P2333" s="6">
        <f>VLOOKUP(L2333,'User input'!$D$6:$G$16,3,FALSE)</f>
        <v>2.0099999999999998</v>
      </c>
      <c r="Q2333" s="6">
        <f>VLOOKUP(L2333,'User input'!$D$6:$G$16,4,FALSE)</f>
        <v>20</v>
      </c>
      <c r="R2333" s="6">
        <f t="shared" si="147"/>
        <v>580</v>
      </c>
      <c r="S2333" s="26">
        <f t="shared" si="144"/>
        <v>1165.8</v>
      </c>
      <c r="T2333" s="26">
        <f>IF(K2333&lt;'User input'!$I$9,'User input'!$J$8,IF(K2333&lt;'User input'!$I$10,'User input'!$J$9,IF(K2333&lt;'User input'!$I$11,'User input'!$J$10,'User input'!$J$11)))*S2333</f>
        <v>34.973999999999997</v>
      </c>
      <c r="U2333" s="26">
        <f>K2333*'User input'!$J$17+'User input'!$J$16</f>
        <v>0.5</v>
      </c>
    </row>
    <row r="2334" spans="1:21" x14ac:dyDescent="0.25">
      <c r="A2334" s="18">
        <v>2394</v>
      </c>
      <c r="B2334" s="10" t="s">
        <v>6302</v>
      </c>
      <c r="C2334" s="10" t="s">
        <v>1340</v>
      </c>
      <c r="D2334" s="10" t="s">
        <v>49</v>
      </c>
      <c r="E2334" s="10" t="s">
        <v>16</v>
      </c>
      <c r="F2334" s="16">
        <v>30</v>
      </c>
      <c r="G2334" s="10" t="s">
        <v>6303</v>
      </c>
      <c r="H2334" s="10" t="s">
        <v>166</v>
      </c>
      <c r="I2334" s="10" t="s">
        <v>32</v>
      </c>
      <c r="J2334" s="11">
        <v>44538</v>
      </c>
      <c r="K2334" s="16">
        <v>68</v>
      </c>
      <c r="L2334" s="10" t="s">
        <v>62</v>
      </c>
      <c r="M2334" s="10">
        <f t="shared" si="145"/>
        <v>2021</v>
      </c>
      <c r="N2334" s="10">
        <f t="shared" si="146"/>
        <v>12</v>
      </c>
      <c r="O2334" s="10" t="str">
        <f>VLOOKUP(L2334,'User input'!$D$6:$E$16,2,FALSE)</f>
        <v>Ultrathing V4</v>
      </c>
      <c r="P2334" s="10">
        <f>VLOOKUP(L2334,'User input'!$D$6:$G$16,3,FALSE)</f>
        <v>3.99</v>
      </c>
      <c r="Q2334" s="10">
        <f>VLOOKUP(L2334,'User input'!$D$6:$G$16,4,FALSE)</f>
        <v>24</v>
      </c>
      <c r="R2334" s="10">
        <f t="shared" si="147"/>
        <v>1632</v>
      </c>
      <c r="S2334" s="27">
        <f t="shared" si="144"/>
        <v>6511.68</v>
      </c>
      <c r="T2334" s="27">
        <f>IF(K2334&lt;'User input'!$I$9,'User input'!$J$8,IF(K2334&lt;'User input'!$I$10,'User input'!$J$9,IF(K2334&lt;'User input'!$I$11,'User input'!$J$10,'User input'!$J$11)))*S2334</f>
        <v>325.58400000000006</v>
      </c>
      <c r="U2334" s="27">
        <f>K2334*'User input'!$J$17+'User input'!$J$16</f>
        <v>0.5</v>
      </c>
    </row>
    <row r="2335" spans="1:21" x14ac:dyDescent="0.25">
      <c r="A2335" s="17">
        <v>2395</v>
      </c>
      <c r="B2335" s="6" t="s">
        <v>6304</v>
      </c>
      <c r="C2335" s="6" t="s">
        <v>827</v>
      </c>
      <c r="D2335" s="6" t="s">
        <v>49</v>
      </c>
      <c r="E2335" s="6" t="s">
        <v>16</v>
      </c>
      <c r="F2335" s="15">
        <v>90</v>
      </c>
      <c r="G2335" s="6" t="s">
        <v>6305</v>
      </c>
      <c r="H2335" s="6" t="s">
        <v>2046</v>
      </c>
      <c r="I2335" s="6" t="s">
        <v>32</v>
      </c>
      <c r="J2335" s="7">
        <v>44352</v>
      </c>
      <c r="K2335" s="15">
        <v>5</v>
      </c>
      <c r="L2335" s="6" t="s">
        <v>62</v>
      </c>
      <c r="M2335" s="6">
        <f t="shared" si="145"/>
        <v>2021</v>
      </c>
      <c r="N2335" s="6">
        <f t="shared" si="146"/>
        <v>6</v>
      </c>
      <c r="O2335" s="6" t="str">
        <f>VLOOKUP(L2335,'User input'!$D$6:$E$16,2,FALSE)</f>
        <v>Ultrathing V4</v>
      </c>
      <c r="P2335" s="6">
        <f>VLOOKUP(L2335,'User input'!$D$6:$G$16,3,FALSE)</f>
        <v>3.99</v>
      </c>
      <c r="Q2335" s="6">
        <f>VLOOKUP(L2335,'User input'!$D$6:$G$16,4,FALSE)</f>
        <v>24</v>
      </c>
      <c r="R2335" s="6">
        <f t="shared" si="147"/>
        <v>120</v>
      </c>
      <c r="S2335" s="26">
        <f t="shared" si="144"/>
        <v>478.8</v>
      </c>
      <c r="T2335" s="26">
        <f>IF(K2335&lt;'User input'!$I$9,'User input'!$J$8,IF(K2335&lt;'User input'!$I$10,'User input'!$J$9,IF(K2335&lt;'User input'!$I$11,'User input'!$J$10,'User input'!$J$11)))*S2335</f>
        <v>0</v>
      </c>
      <c r="U2335" s="26">
        <f>K2335*'User input'!$J$17+'User input'!$J$16</f>
        <v>0.5</v>
      </c>
    </row>
    <row r="2336" spans="1:21" x14ac:dyDescent="0.25">
      <c r="A2336" s="18">
        <v>2396</v>
      </c>
      <c r="B2336" s="10" t="s">
        <v>6306</v>
      </c>
      <c r="C2336" s="10" t="s">
        <v>2912</v>
      </c>
      <c r="D2336" s="10" t="s">
        <v>28</v>
      </c>
      <c r="E2336" s="10" t="s">
        <v>29</v>
      </c>
      <c r="F2336" s="16">
        <v>60</v>
      </c>
      <c r="G2336" s="10" t="s">
        <v>6307</v>
      </c>
      <c r="H2336" s="10" t="s">
        <v>1576</v>
      </c>
      <c r="I2336" s="10" t="s">
        <v>176</v>
      </c>
      <c r="J2336" s="11">
        <v>44491</v>
      </c>
      <c r="K2336" s="16">
        <v>37</v>
      </c>
      <c r="L2336" s="10" t="s">
        <v>99</v>
      </c>
      <c r="M2336" s="10">
        <f t="shared" si="145"/>
        <v>2021</v>
      </c>
      <c r="N2336" s="10">
        <f t="shared" si="146"/>
        <v>10</v>
      </c>
      <c r="O2336" s="10" t="str">
        <f>VLOOKUP(L2336,'User input'!$D$6:$E$16,2,FALSE)</f>
        <v>Superwossname</v>
      </c>
      <c r="P2336" s="10">
        <f>VLOOKUP(L2336,'User input'!$D$6:$G$16,3,FALSE)</f>
        <v>3.49</v>
      </c>
      <c r="Q2336" s="10">
        <f>VLOOKUP(L2336,'User input'!$D$6:$G$16,4,FALSE)</f>
        <v>20</v>
      </c>
      <c r="R2336" s="10">
        <f t="shared" si="147"/>
        <v>740</v>
      </c>
      <c r="S2336" s="27">
        <f t="shared" si="144"/>
        <v>2582.6000000000004</v>
      </c>
      <c r="T2336" s="27">
        <f>IF(K2336&lt;'User input'!$I$9,'User input'!$J$8,IF(K2336&lt;'User input'!$I$10,'User input'!$J$9,IF(K2336&lt;'User input'!$I$11,'User input'!$J$10,'User input'!$J$11)))*S2336</f>
        <v>77.478000000000009</v>
      </c>
      <c r="U2336" s="27">
        <f>K2336*'User input'!$J$17+'User input'!$J$16</f>
        <v>0.5</v>
      </c>
    </row>
    <row r="2337" spans="1:21" x14ac:dyDescent="0.25">
      <c r="A2337" s="17">
        <v>2397</v>
      </c>
      <c r="B2337" s="6" t="s">
        <v>6308</v>
      </c>
      <c r="C2337" s="6" t="s">
        <v>6309</v>
      </c>
      <c r="D2337" s="6" t="s">
        <v>28</v>
      </c>
      <c r="E2337" s="6" t="s">
        <v>29</v>
      </c>
      <c r="F2337" s="15">
        <v>60</v>
      </c>
      <c r="G2337" s="6" t="s">
        <v>6310</v>
      </c>
      <c r="H2337" s="6" t="s">
        <v>408</v>
      </c>
      <c r="I2337" s="6" t="s">
        <v>185</v>
      </c>
      <c r="J2337" s="7">
        <v>44061</v>
      </c>
      <c r="K2337" s="15">
        <v>18</v>
      </c>
      <c r="L2337" s="6" t="s">
        <v>20</v>
      </c>
      <c r="M2337" s="6">
        <f t="shared" si="145"/>
        <v>2020</v>
      </c>
      <c r="N2337" s="6">
        <f t="shared" si="146"/>
        <v>8</v>
      </c>
      <c r="O2337" s="6" t="str">
        <f>VLOOKUP(L2337,'User input'!$D$6:$E$16,2,FALSE)</f>
        <v>Hyperwotsit</v>
      </c>
      <c r="P2337" s="6">
        <f>VLOOKUP(L2337,'User input'!$D$6:$G$16,3,FALSE)</f>
        <v>2.0099999999999998</v>
      </c>
      <c r="Q2337" s="6">
        <f>VLOOKUP(L2337,'User input'!$D$6:$G$16,4,FALSE)</f>
        <v>20</v>
      </c>
      <c r="R2337" s="6">
        <f t="shared" si="147"/>
        <v>360</v>
      </c>
      <c r="S2337" s="26">
        <f t="shared" si="144"/>
        <v>723.59999999999991</v>
      </c>
      <c r="T2337" s="26">
        <f>IF(K2337&lt;'User input'!$I$9,'User input'!$J$8,IF(K2337&lt;'User input'!$I$10,'User input'!$J$9,IF(K2337&lt;'User input'!$I$11,'User input'!$J$10,'User input'!$J$11)))*S2337</f>
        <v>0</v>
      </c>
      <c r="U2337" s="26">
        <f>K2337*'User input'!$J$17+'User input'!$J$16</f>
        <v>0.5</v>
      </c>
    </row>
    <row r="2338" spans="1:21" x14ac:dyDescent="0.25">
      <c r="A2338" s="18">
        <v>2398</v>
      </c>
      <c r="B2338" s="10" t="s">
        <v>6311</v>
      </c>
      <c r="C2338" s="10" t="s">
        <v>1585</v>
      </c>
      <c r="D2338" s="10" t="s">
        <v>49</v>
      </c>
      <c r="E2338" s="10" t="s">
        <v>16</v>
      </c>
      <c r="F2338" s="16">
        <v>90</v>
      </c>
      <c r="G2338" s="10" t="s">
        <v>6312</v>
      </c>
      <c r="H2338" s="10" t="s">
        <v>4072</v>
      </c>
      <c r="I2338" s="10" t="s">
        <v>238</v>
      </c>
      <c r="J2338" s="11">
        <v>44140</v>
      </c>
      <c r="K2338" s="16">
        <v>70</v>
      </c>
      <c r="L2338" s="10" t="s">
        <v>157</v>
      </c>
      <c r="M2338" s="10">
        <f t="shared" si="145"/>
        <v>2020</v>
      </c>
      <c r="N2338" s="10">
        <f t="shared" si="146"/>
        <v>11</v>
      </c>
      <c r="O2338" s="10" t="str">
        <f>VLOOKUP(L2338,'User input'!$D$6:$E$16,2,FALSE)</f>
        <v>Ultrathing V3</v>
      </c>
      <c r="P2338" s="10">
        <f>VLOOKUP(L2338,'User input'!$D$6:$G$16,3,FALSE)</f>
        <v>3.39</v>
      </c>
      <c r="Q2338" s="10">
        <f>VLOOKUP(L2338,'User input'!$D$6:$G$16,4,FALSE)</f>
        <v>24</v>
      </c>
      <c r="R2338" s="10">
        <f t="shared" si="147"/>
        <v>1680</v>
      </c>
      <c r="S2338" s="27">
        <f t="shared" si="144"/>
        <v>5695.2</v>
      </c>
      <c r="T2338" s="27">
        <f>IF(K2338&lt;'User input'!$I$9,'User input'!$J$8,IF(K2338&lt;'User input'!$I$10,'User input'!$J$9,IF(K2338&lt;'User input'!$I$11,'User input'!$J$10,'User input'!$J$11)))*S2338</f>
        <v>284.76</v>
      </c>
      <c r="U2338" s="27">
        <f>K2338*'User input'!$J$17+'User input'!$J$16</f>
        <v>0.5</v>
      </c>
    </row>
    <row r="2339" spans="1:21" x14ac:dyDescent="0.25">
      <c r="A2339" s="17">
        <v>2399</v>
      </c>
      <c r="B2339" s="6" t="s">
        <v>2485</v>
      </c>
      <c r="C2339" s="6" t="s">
        <v>5977</v>
      </c>
      <c r="D2339" s="6" t="s">
        <v>28</v>
      </c>
      <c r="E2339" s="6" t="s">
        <v>29</v>
      </c>
      <c r="F2339" s="15">
        <v>60</v>
      </c>
      <c r="G2339" s="6" t="s">
        <v>6313</v>
      </c>
      <c r="H2339" s="6" t="s">
        <v>4026</v>
      </c>
      <c r="I2339" s="6" t="s">
        <v>32</v>
      </c>
      <c r="J2339" s="7">
        <v>44464</v>
      </c>
      <c r="K2339" s="15">
        <v>17</v>
      </c>
      <c r="L2339" s="6" t="s">
        <v>99</v>
      </c>
      <c r="M2339" s="6">
        <f t="shared" si="145"/>
        <v>2021</v>
      </c>
      <c r="N2339" s="6">
        <f t="shared" si="146"/>
        <v>9</v>
      </c>
      <c r="O2339" s="6" t="str">
        <f>VLOOKUP(L2339,'User input'!$D$6:$E$16,2,FALSE)</f>
        <v>Superwossname</v>
      </c>
      <c r="P2339" s="6">
        <f>VLOOKUP(L2339,'User input'!$D$6:$G$16,3,FALSE)</f>
        <v>3.49</v>
      </c>
      <c r="Q2339" s="6">
        <f>VLOOKUP(L2339,'User input'!$D$6:$G$16,4,FALSE)</f>
        <v>20</v>
      </c>
      <c r="R2339" s="6">
        <f t="shared" si="147"/>
        <v>340</v>
      </c>
      <c r="S2339" s="26">
        <f t="shared" si="144"/>
        <v>1186.6000000000001</v>
      </c>
      <c r="T2339" s="26">
        <f>IF(K2339&lt;'User input'!$I$9,'User input'!$J$8,IF(K2339&lt;'User input'!$I$10,'User input'!$J$9,IF(K2339&lt;'User input'!$I$11,'User input'!$J$10,'User input'!$J$11)))*S2339</f>
        <v>0</v>
      </c>
      <c r="U2339" s="26">
        <f>K2339*'User input'!$J$17+'User input'!$J$16</f>
        <v>0.5</v>
      </c>
    </row>
    <row r="2340" spans="1:21" x14ac:dyDescent="0.25">
      <c r="A2340" s="18">
        <v>2400</v>
      </c>
      <c r="B2340" s="10" t="s">
        <v>6314</v>
      </c>
      <c r="C2340" s="10" t="s">
        <v>5433</v>
      </c>
      <c r="D2340" s="10" t="s">
        <v>49</v>
      </c>
      <c r="E2340" s="10" t="s">
        <v>16</v>
      </c>
      <c r="F2340" s="16">
        <v>60</v>
      </c>
      <c r="G2340" s="10" t="s">
        <v>6315</v>
      </c>
      <c r="H2340" s="10" t="s">
        <v>1163</v>
      </c>
      <c r="I2340" s="10" t="s">
        <v>32</v>
      </c>
      <c r="J2340" s="11">
        <v>44174</v>
      </c>
      <c r="K2340" s="16">
        <v>75</v>
      </c>
      <c r="L2340" s="10" t="s">
        <v>62</v>
      </c>
      <c r="M2340" s="10">
        <f t="shared" si="145"/>
        <v>2020</v>
      </c>
      <c r="N2340" s="10">
        <f t="shared" si="146"/>
        <v>12</v>
      </c>
      <c r="O2340" s="10" t="str">
        <f>VLOOKUP(L2340,'User input'!$D$6:$E$16,2,FALSE)</f>
        <v>Ultrathing V4</v>
      </c>
      <c r="P2340" s="10">
        <f>VLOOKUP(L2340,'User input'!$D$6:$G$16,3,FALSE)</f>
        <v>3.99</v>
      </c>
      <c r="Q2340" s="10">
        <f>VLOOKUP(L2340,'User input'!$D$6:$G$16,4,FALSE)</f>
        <v>24</v>
      </c>
      <c r="R2340" s="10">
        <f t="shared" si="147"/>
        <v>1800</v>
      </c>
      <c r="S2340" s="27">
        <f t="shared" si="144"/>
        <v>7182</v>
      </c>
      <c r="T2340" s="27">
        <f>IF(K2340&lt;'User input'!$I$9,'User input'!$J$8,IF(K2340&lt;'User input'!$I$10,'User input'!$J$9,IF(K2340&lt;'User input'!$I$11,'User input'!$J$10,'User input'!$J$11)))*S2340</f>
        <v>359.1</v>
      </c>
      <c r="U2340" s="27">
        <f>K2340*'User input'!$J$17+'User input'!$J$16</f>
        <v>0.5</v>
      </c>
    </row>
    <row r="2341" spans="1:21" x14ac:dyDescent="0.25">
      <c r="A2341" s="17">
        <v>2401</v>
      </c>
      <c r="B2341" s="6" t="s">
        <v>6316</v>
      </c>
      <c r="C2341" s="6" t="s">
        <v>5803</v>
      </c>
      <c r="D2341" s="6" t="s">
        <v>49</v>
      </c>
      <c r="E2341" s="6" t="s">
        <v>16</v>
      </c>
      <c r="F2341" s="15">
        <v>90</v>
      </c>
      <c r="G2341" s="6" t="s">
        <v>6317</v>
      </c>
      <c r="H2341" s="6" t="s">
        <v>630</v>
      </c>
      <c r="I2341" s="6" t="s">
        <v>32</v>
      </c>
      <c r="J2341" s="7">
        <v>44097</v>
      </c>
      <c r="K2341" s="15">
        <v>46</v>
      </c>
      <c r="L2341" s="6" t="s">
        <v>39</v>
      </c>
      <c r="M2341" s="6">
        <f t="shared" si="145"/>
        <v>2020</v>
      </c>
      <c r="N2341" s="6">
        <f t="shared" si="146"/>
        <v>9</v>
      </c>
      <c r="O2341" s="6" t="str">
        <f>VLOOKUP(L2341,'User input'!$D$6:$E$16,2,FALSE)</f>
        <v>Ultrathing V1</v>
      </c>
      <c r="P2341" s="6">
        <f>VLOOKUP(L2341,'User input'!$D$6:$G$16,3,FALSE)</f>
        <v>1.79</v>
      </c>
      <c r="Q2341" s="6">
        <f>VLOOKUP(L2341,'User input'!$D$6:$G$16,4,FALSE)</f>
        <v>17</v>
      </c>
      <c r="R2341" s="6">
        <f t="shared" si="147"/>
        <v>782</v>
      </c>
      <c r="S2341" s="26">
        <f t="shared" si="144"/>
        <v>1399.78</v>
      </c>
      <c r="T2341" s="26">
        <f>IF(K2341&lt;'User input'!$I$9,'User input'!$J$8,IF(K2341&lt;'User input'!$I$10,'User input'!$J$9,IF(K2341&lt;'User input'!$I$11,'User input'!$J$10,'User input'!$J$11)))*S2341</f>
        <v>41.993400000000001</v>
      </c>
      <c r="U2341" s="26">
        <f>K2341*'User input'!$J$17+'User input'!$J$16</f>
        <v>0.5</v>
      </c>
    </row>
    <row r="2342" spans="1:21" x14ac:dyDescent="0.25">
      <c r="A2342" s="18">
        <v>2402</v>
      </c>
      <c r="B2342" s="10" t="s">
        <v>5625</v>
      </c>
      <c r="C2342" s="10" t="s">
        <v>5872</v>
      </c>
      <c r="D2342" s="10" t="s">
        <v>28</v>
      </c>
      <c r="E2342" s="10" t="s">
        <v>29</v>
      </c>
      <c r="F2342" s="16">
        <v>90</v>
      </c>
      <c r="G2342" s="10" t="s">
        <v>6318</v>
      </c>
      <c r="H2342" s="10" t="s">
        <v>4323</v>
      </c>
      <c r="I2342" s="10" t="s">
        <v>25</v>
      </c>
      <c r="J2342" s="11">
        <v>44044</v>
      </c>
      <c r="K2342" s="16">
        <v>37</v>
      </c>
      <c r="L2342" s="10" t="s">
        <v>52</v>
      </c>
      <c r="M2342" s="10">
        <f t="shared" si="145"/>
        <v>2020</v>
      </c>
      <c r="N2342" s="10">
        <f t="shared" si="146"/>
        <v>8</v>
      </c>
      <c r="O2342" s="10" t="str">
        <f>VLOOKUP(L2342,'User input'!$D$6:$E$16,2,FALSE)</f>
        <v>Megawidget S</v>
      </c>
      <c r="P2342" s="10">
        <f>VLOOKUP(L2342,'User input'!$D$6:$G$16,3,FALSE)</f>
        <v>0.69</v>
      </c>
      <c r="Q2342" s="10">
        <f>VLOOKUP(L2342,'User input'!$D$6:$G$16,4,FALSE)</f>
        <v>24</v>
      </c>
      <c r="R2342" s="10">
        <f t="shared" si="147"/>
        <v>888</v>
      </c>
      <c r="S2342" s="27">
        <f t="shared" si="144"/>
        <v>612.71999999999991</v>
      </c>
      <c r="T2342" s="27">
        <f>IF(K2342&lt;'User input'!$I$9,'User input'!$J$8,IF(K2342&lt;'User input'!$I$10,'User input'!$J$9,IF(K2342&lt;'User input'!$I$11,'User input'!$J$10,'User input'!$J$11)))*S2342</f>
        <v>18.381599999999995</v>
      </c>
      <c r="U2342" s="27">
        <f>K2342*'User input'!$J$17+'User input'!$J$16</f>
        <v>0.5</v>
      </c>
    </row>
    <row r="2343" spans="1:21" x14ac:dyDescent="0.25">
      <c r="A2343" s="17">
        <v>2403</v>
      </c>
      <c r="B2343" s="6" t="s">
        <v>707</v>
      </c>
      <c r="C2343" s="6" t="s">
        <v>532</v>
      </c>
      <c r="D2343" s="6" t="s">
        <v>28</v>
      </c>
      <c r="E2343" s="6" t="s">
        <v>29</v>
      </c>
      <c r="F2343" s="15">
        <v>90</v>
      </c>
      <c r="G2343" s="6" t="s">
        <v>6319</v>
      </c>
      <c r="H2343" s="6" t="s">
        <v>1137</v>
      </c>
      <c r="I2343" s="6" t="s">
        <v>38</v>
      </c>
      <c r="J2343" s="7">
        <v>43732</v>
      </c>
      <c r="K2343" s="15">
        <v>46</v>
      </c>
      <c r="L2343" s="6" t="s">
        <v>99</v>
      </c>
      <c r="M2343" s="6">
        <f t="shared" si="145"/>
        <v>2019</v>
      </c>
      <c r="N2343" s="6">
        <f t="shared" si="146"/>
        <v>9</v>
      </c>
      <c r="O2343" s="6" t="str">
        <f>VLOOKUP(L2343,'User input'!$D$6:$E$16,2,FALSE)</f>
        <v>Superwossname</v>
      </c>
      <c r="P2343" s="6">
        <f>VLOOKUP(L2343,'User input'!$D$6:$G$16,3,FALSE)</f>
        <v>3.49</v>
      </c>
      <c r="Q2343" s="6">
        <f>VLOOKUP(L2343,'User input'!$D$6:$G$16,4,FALSE)</f>
        <v>20</v>
      </c>
      <c r="R2343" s="6">
        <f t="shared" si="147"/>
        <v>920</v>
      </c>
      <c r="S2343" s="26">
        <f t="shared" si="144"/>
        <v>3210.8</v>
      </c>
      <c r="T2343" s="26">
        <f>IF(K2343&lt;'User input'!$I$9,'User input'!$J$8,IF(K2343&lt;'User input'!$I$10,'User input'!$J$9,IF(K2343&lt;'User input'!$I$11,'User input'!$J$10,'User input'!$J$11)))*S2343</f>
        <v>96.323999999999998</v>
      </c>
      <c r="U2343" s="26">
        <f>K2343*'User input'!$J$17+'User input'!$J$16</f>
        <v>0.5</v>
      </c>
    </row>
    <row r="2344" spans="1:21" x14ac:dyDescent="0.25">
      <c r="A2344" s="18">
        <v>2404</v>
      </c>
      <c r="B2344" s="10" t="s">
        <v>481</v>
      </c>
      <c r="C2344" s="10" t="s">
        <v>2033</v>
      </c>
      <c r="D2344" s="10" t="s">
        <v>28</v>
      </c>
      <c r="E2344" s="10" t="s">
        <v>29</v>
      </c>
      <c r="F2344" s="16">
        <v>90</v>
      </c>
      <c r="G2344" s="10" t="s">
        <v>6320</v>
      </c>
      <c r="H2344" s="10" t="s">
        <v>6321</v>
      </c>
      <c r="I2344" s="10" t="s">
        <v>32</v>
      </c>
      <c r="J2344" s="11">
        <v>44040</v>
      </c>
      <c r="K2344" s="16">
        <v>33</v>
      </c>
      <c r="L2344" s="10" t="s">
        <v>39</v>
      </c>
      <c r="M2344" s="10">
        <f t="shared" si="145"/>
        <v>2020</v>
      </c>
      <c r="N2344" s="10">
        <f t="shared" si="146"/>
        <v>7</v>
      </c>
      <c r="O2344" s="10" t="str">
        <f>VLOOKUP(L2344,'User input'!$D$6:$E$16,2,FALSE)</f>
        <v>Ultrathing V1</v>
      </c>
      <c r="P2344" s="10">
        <f>VLOOKUP(L2344,'User input'!$D$6:$G$16,3,FALSE)</f>
        <v>1.79</v>
      </c>
      <c r="Q2344" s="10">
        <f>VLOOKUP(L2344,'User input'!$D$6:$G$16,4,FALSE)</f>
        <v>17</v>
      </c>
      <c r="R2344" s="10">
        <f t="shared" si="147"/>
        <v>561</v>
      </c>
      <c r="S2344" s="27">
        <f t="shared" si="144"/>
        <v>1004.19</v>
      </c>
      <c r="T2344" s="27">
        <f>IF(K2344&lt;'User input'!$I$9,'User input'!$J$8,IF(K2344&lt;'User input'!$I$10,'User input'!$J$9,IF(K2344&lt;'User input'!$I$11,'User input'!$J$10,'User input'!$J$11)))*S2344</f>
        <v>30.125700000000002</v>
      </c>
      <c r="U2344" s="27">
        <f>K2344*'User input'!$J$17+'User input'!$J$16</f>
        <v>0.5</v>
      </c>
    </row>
    <row r="2345" spans="1:21" x14ac:dyDescent="0.25">
      <c r="A2345" s="17">
        <v>2405</v>
      </c>
      <c r="B2345" s="6" t="s">
        <v>6322</v>
      </c>
      <c r="C2345" s="6" t="s">
        <v>6323</v>
      </c>
      <c r="D2345" s="6" t="s">
        <v>15</v>
      </c>
      <c r="E2345" s="6" t="s">
        <v>16</v>
      </c>
      <c r="F2345" s="15">
        <v>90</v>
      </c>
      <c r="G2345" s="6" t="s">
        <v>6324</v>
      </c>
      <c r="H2345" s="6" t="s">
        <v>2011</v>
      </c>
      <c r="I2345" s="6" t="s">
        <v>2012</v>
      </c>
      <c r="J2345" s="7">
        <v>43722</v>
      </c>
      <c r="K2345" s="15">
        <v>13</v>
      </c>
      <c r="L2345" s="6" t="s">
        <v>33</v>
      </c>
      <c r="M2345" s="6">
        <f t="shared" si="145"/>
        <v>2019</v>
      </c>
      <c r="N2345" s="6">
        <f t="shared" si="146"/>
        <v>9</v>
      </c>
      <c r="O2345" s="6" t="str">
        <f>VLOOKUP(L2345,'User input'!$D$6:$E$16,2,FALSE)</f>
        <v>Megawidget L</v>
      </c>
      <c r="P2345" s="6">
        <f>VLOOKUP(L2345,'User input'!$D$6:$G$16,3,FALSE)</f>
        <v>1.79</v>
      </c>
      <c r="Q2345" s="6">
        <f>VLOOKUP(L2345,'User input'!$D$6:$G$16,4,FALSE)</f>
        <v>24</v>
      </c>
      <c r="R2345" s="6">
        <f t="shared" si="147"/>
        <v>312</v>
      </c>
      <c r="S2345" s="26">
        <f t="shared" si="144"/>
        <v>558.48</v>
      </c>
      <c r="T2345" s="26">
        <f>IF(K2345&lt;'User input'!$I$9,'User input'!$J$8,IF(K2345&lt;'User input'!$I$10,'User input'!$J$9,IF(K2345&lt;'User input'!$I$11,'User input'!$J$10,'User input'!$J$11)))*S2345</f>
        <v>0</v>
      </c>
      <c r="U2345" s="26">
        <f>K2345*'User input'!$J$17+'User input'!$J$16</f>
        <v>0.5</v>
      </c>
    </row>
    <row r="2346" spans="1:21" x14ac:dyDescent="0.25">
      <c r="A2346" s="18">
        <v>2406</v>
      </c>
      <c r="B2346" s="10" t="s">
        <v>1546</v>
      </c>
      <c r="C2346" s="10" t="s">
        <v>3414</v>
      </c>
      <c r="D2346" s="10" t="s">
        <v>28</v>
      </c>
      <c r="E2346" s="10" t="s">
        <v>29</v>
      </c>
      <c r="F2346" s="16">
        <v>60</v>
      </c>
      <c r="G2346" s="10" t="s">
        <v>6325</v>
      </c>
      <c r="H2346" s="10" t="s">
        <v>6326</v>
      </c>
      <c r="I2346" s="10" t="s">
        <v>32</v>
      </c>
      <c r="J2346" s="11">
        <v>44316</v>
      </c>
      <c r="K2346" s="16">
        <v>23</v>
      </c>
      <c r="L2346" s="10" t="s">
        <v>99</v>
      </c>
      <c r="M2346" s="10">
        <f t="shared" si="145"/>
        <v>2021</v>
      </c>
      <c r="N2346" s="10">
        <f t="shared" si="146"/>
        <v>4</v>
      </c>
      <c r="O2346" s="10" t="str">
        <f>VLOOKUP(L2346,'User input'!$D$6:$E$16,2,FALSE)</f>
        <v>Superwossname</v>
      </c>
      <c r="P2346" s="10">
        <f>VLOOKUP(L2346,'User input'!$D$6:$G$16,3,FALSE)</f>
        <v>3.49</v>
      </c>
      <c r="Q2346" s="10">
        <f>VLOOKUP(L2346,'User input'!$D$6:$G$16,4,FALSE)</f>
        <v>20</v>
      </c>
      <c r="R2346" s="10">
        <f t="shared" si="147"/>
        <v>460</v>
      </c>
      <c r="S2346" s="27">
        <f t="shared" si="144"/>
        <v>1605.4</v>
      </c>
      <c r="T2346" s="27">
        <f>IF(K2346&lt;'User input'!$I$9,'User input'!$J$8,IF(K2346&lt;'User input'!$I$10,'User input'!$J$9,IF(K2346&lt;'User input'!$I$11,'User input'!$J$10,'User input'!$J$11)))*S2346</f>
        <v>48.161999999999999</v>
      </c>
      <c r="U2346" s="27">
        <f>K2346*'User input'!$J$17+'User input'!$J$16</f>
        <v>0.5</v>
      </c>
    </row>
    <row r="2347" spans="1:21" x14ac:dyDescent="0.25">
      <c r="A2347" s="17">
        <v>2407</v>
      </c>
      <c r="B2347" s="6" t="s">
        <v>4935</v>
      </c>
      <c r="C2347" s="6" t="s">
        <v>6327</v>
      </c>
      <c r="D2347" s="6" t="s">
        <v>49</v>
      </c>
      <c r="E2347" s="6" t="s">
        <v>16</v>
      </c>
      <c r="F2347" s="15">
        <v>90</v>
      </c>
      <c r="G2347" s="6" t="s">
        <v>6328</v>
      </c>
      <c r="H2347" s="6" t="s">
        <v>1201</v>
      </c>
      <c r="I2347" s="6" t="s">
        <v>291</v>
      </c>
      <c r="J2347" s="7">
        <v>44359</v>
      </c>
      <c r="K2347" s="15">
        <v>5</v>
      </c>
      <c r="L2347" s="6" t="s">
        <v>157</v>
      </c>
      <c r="M2347" s="6">
        <f t="shared" si="145"/>
        <v>2021</v>
      </c>
      <c r="N2347" s="6">
        <f t="shared" si="146"/>
        <v>6</v>
      </c>
      <c r="O2347" s="6" t="str">
        <f>VLOOKUP(L2347,'User input'!$D$6:$E$16,2,FALSE)</f>
        <v>Ultrathing V3</v>
      </c>
      <c r="P2347" s="6">
        <f>VLOOKUP(L2347,'User input'!$D$6:$G$16,3,FALSE)</f>
        <v>3.39</v>
      </c>
      <c r="Q2347" s="6">
        <f>VLOOKUP(L2347,'User input'!$D$6:$G$16,4,FALSE)</f>
        <v>24</v>
      </c>
      <c r="R2347" s="6">
        <f t="shared" si="147"/>
        <v>120</v>
      </c>
      <c r="S2347" s="26">
        <f t="shared" si="144"/>
        <v>406.8</v>
      </c>
      <c r="T2347" s="26">
        <f>IF(K2347&lt;'User input'!$I$9,'User input'!$J$8,IF(K2347&lt;'User input'!$I$10,'User input'!$J$9,IF(K2347&lt;'User input'!$I$11,'User input'!$J$10,'User input'!$J$11)))*S2347</f>
        <v>0</v>
      </c>
      <c r="U2347" s="26">
        <f>K2347*'User input'!$J$17+'User input'!$J$16</f>
        <v>0.5</v>
      </c>
    </row>
    <row r="2348" spans="1:21" x14ac:dyDescent="0.25">
      <c r="A2348" s="18">
        <v>2408</v>
      </c>
      <c r="B2348" s="10" t="s">
        <v>2629</v>
      </c>
      <c r="C2348" s="10" t="s">
        <v>6329</v>
      </c>
      <c r="D2348" s="10" t="s">
        <v>28</v>
      </c>
      <c r="E2348" s="10" t="s">
        <v>29</v>
      </c>
      <c r="F2348" s="16">
        <v>60</v>
      </c>
      <c r="G2348" s="10" t="s">
        <v>6330</v>
      </c>
      <c r="H2348" s="10" t="s">
        <v>6331</v>
      </c>
      <c r="I2348" s="10" t="s">
        <v>32</v>
      </c>
      <c r="J2348" s="11">
        <v>44410</v>
      </c>
      <c r="K2348" s="16">
        <v>23</v>
      </c>
      <c r="L2348" s="10" t="s">
        <v>39</v>
      </c>
      <c r="M2348" s="10">
        <f t="shared" si="145"/>
        <v>2021</v>
      </c>
      <c r="N2348" s="10">
        <f t="shared" si="146"/>
        <v>8</v>
      </c>
      <c r="O2348" s="10" t="str">
        <f>VLOOKUP(L2348,'User input'!$D$6:$E$16,2,FALSE)</f>
        <v>Ultrathing V1</v>
      </c>
      <c r="P2348" s="10">
        <f>VLOOKUP(L2348,'User input'!$D$6:$G$16,3,FALSE)</f>
        <v>1.79</v>
      </c>
      <c r="Q2348" s="10">
        <f>VLOOKUP(L2348,'User input'!$D$6:$G$16,4,FALSE)</f>
        <v>17</v>
      </c>
      <c r="R2348" s="10">
        <f t="shared" si="147"/>
        <v>391</v>
      </c>
      <c r="S2348" s="27">
        <f t="shared" si="144"/>
        <v>699.89</v>
      </c>
      <c r="T2348" s="27">
        <f>IF(K2348&lt;'User input'!$I$9,'User input'!$J$8,IF(K2348&lt;'User input'!$I$10,'User input'!$J$9,IF(K2348&lt;'User input'!$I$11,'User input'!$J$10,'User input'!$J$11)))*S2348</f>
        <v>20.996700000000001</v>
      </c>
      <c r="U2348" s="27">
        <f>K2348*'User input'!$J$17+'User input'!$J$16</f>
        <v>0.5</v>
      </c>
    </row>
    <row r="2349" spans="1:21" x14ac:dyDescent="0.25">
      <c r="A2349" s="17">
        <v>2409</v>
      </c>
      <c r="B2349" s="6" t="s">
        <v>1053</v>
      </c>
      <c r="C2349" s="6" t="s">
        <v>380</v>
      </c>
      <c r="D2349" s="6" t="s">
        <v>28</v>
      </c>
      <c r="E2349" s="6" t="s">
        <v>29</v>
      </c>
      <c r="F2349" s="15">
        <v>30</v>
      </c>
      <c r="G2349" s="6" t="s">
        <v>6332</v>
      </c>
      <c r="H2349" s="6" t="s">
        <v>2506</v>
      </c>
      <c r="I2349" s="6" t="s">
        <v>32</v>
      </c>
      <c r="J2349" s="7">
        <v>44464</v>
      </c>
      <c r="K2349" s="15">
        <v>71</v>
      </c>
      <c r="L2349" s="6" t="s">
        <v>44</v>
      </c>
      <c r="M2349" s="6">
        <f t="shared" si="145"/>
        <v>2021</v>
      </c>
      <c r="N2349" s="6">
        <f t="shared" si="146"/>
        <v>9</v>
      </c>
      <c r="O2349" s="6" t="str">
        <f>VLOOKUP(L2349,'User input'!$D$6:$E$16,2,FALSE)</f>
        <v>Gigastuff</v>
      </c>
      <c r="P2349" s="6">
        <f>VLOOKUP(L2349,'User input'!$D$6:$G$16,3,FALSE)</f>
        <v>1.89</v>
      </c>
      <c r="Q2349" s="6">
        <f>VLOOKUP(L2349,'User input'!$D$6:$G$16,4,FALSE)</f>
        <v>18</v>
      </c>
      <c r="R2349" s="6">
        <f t="shared" si="147"/>
        <v>1278</v>
      </c>
      <c r="S2349" s="26">
        <f t="shared" si="144"/>
        <v>2415.42</v>
      </c>
      <c r="T2349" s="26">
        <f>IF(K2349&lt;'User input'!$I$9,'User input'!$J$8,IF(K2349&lt;'User input'!$I$10,'User input'!$J$9,IF(K2349&lt;'User input'!$I$11,'User input'!$J$10,'User input'!$J$11)))*S2349</f>
        <v>120.77100000000002</v>
      </c>
      <c r="U2349" s="26">
        <f>K2349*'User input'!$J$17+'User input'!$J$16</f>
        <v>0.5</v>
      </c>
    </row>
    <row r="2350" spans="1:21" x14ac:dyDescent="0.25">
      <c r="A2350" s="18">
        <v>2410</v>
      </c>
      <c r="B2350" s="10" t="s">
        <v>181</v>
      </c>
      <c r="C2350" s="10" t="s">
        <v>6333</v>
      </c>
      <c r="D2350" s="10" t="s">
        <v>28</v>
      </c>
      <c r="E2350" s="10" t="s">
        <v>29</v>
      </c>
      <c r="F2350" s="16">
        <v>90</v>
      </c>
      <c r="G2350" s="10" t="s">
        <v>6334</v>
      </c>
      <c r="H2350" s="10" t="s">
        <v>2962</v>
      </c>
      <c r="I2350" s="10" t="s">
        <v>32</v>
      </c>
      <c r="J2350" s="11">
        <v>43886</v>
      </c>
      <c r="K2350" s="16">
        <v>94</v>
      </c>
      <c r="L2350" s="10" t="s">
        <v>44</v>
      </c>
      <c r="M2350" s="10">
        <f t="shared" si="145"/>
        <v>2020</v>
      </c>
      <c r="N2350" s="10">
        <f t="shared" si="146"/>
        <v>2</v>
      </c>
      <c r="O2350" s="10" t="str">
        <f>VLOOKUP(L2350,'User input'!$D$6:$E$16,2,FALSE)</f>
        <v>Gigastuff</v>
      </c>
      <c r="P2350" s="10">
        <f>VLOOKUP(L2350,'User input'!$D$6:$G$16,3,FALSE)</f>
        <v>1.89</v>
      </c>
      <c r="Q2350" s="10">
        <f>VLOOKUP(L2350,'User input'!$D$6:$G$16,4,FALSE)</f>
        <v>18</v>
      </c>
      <c r="R2350" s="10">
        <f t="shared" si="147"/>
        <v>1692</v>
      </c>
      <c r="S2350" s="27">
        <f t="shared" si="144"/>
        <v>3197.8799999999997</v>
      </c>
      <c r="T2350" s="27">
        <f>IF(K2350&lt;'User input'!$I$9,'User input'!$J$8,IF(K2350&lt;'User input'!$I$10,'User input'!$J$9,IF(K2350&lt;'User input'!$I$11,'User input'!$J$10,'User input'!$J$11)))*S2350</f>
        <v>159.89400000000001</v>
      </c>
      <c r="U2350" s="27">
        <f>K2350*'User input'!$J$17+'User input'!$J$16</f>
        <v>0.5</v>
      </c>
    </row>
    <row r="2351" spans="1:21" x14ac:dyDescent="0.25">
      <c r="A2351" s="17">
        <v>2411</v>
      </c>
      <c r="B2351" s="6" t="s">
        <v>4857</v>
      </c>
      <c r="C2351" s="6" t="s">
        <v>4811</v>
      </c>
      <c r="D2351" s="6" t="s">
        <v>28</v>
      </c>
      <c r="E2351" s="6" t="s">
        <v>29</v>
      </c>
      <c r="F2351" s="15">
        <v>90</v>
      </c>
      <c r="G2351" s="6" t="s">
        <v>6335</v>
      </c>
      <c r="H2351" s="6" t="s">
        <v>1682</v>
      </c>
      <c r="I2351" s="6" t="s">
        <v>206</v>
      </c>
      <c r="J2351" s="7">
        <v>43874</v>
      </c>
      <c r="K2351" s="15">
        <v>45</v>
      </c>
      <c r="L2351" s="6" t="s">
        <v>68</v>
      </c>
      <c r="M2351" s="6">
        <f t="shared" si="145"/>
        <v>2020</v>
      </c>
      <c r="N2351" s="6">
        <f t="shared" si="146"/>
        <v>2</v>
      </c>
      <c r="O2351" s="6" t="str">
        <f>VLOOKUP(L2351,'User input'!$D$6:$E$16,2,FALSE)</f>
        <v>Megawidget M</v>
      </c>
      <c r="P2351" s="6">
        <f>VLOOKUP(L2351,'User input'!$D$6:$G$16,3,FALSE)</f>
        <v>1.29</v>
      </c>
      <c r="Q2351" s="6">
        <f>VLOOKUP(L2351,'User input'!$D$6:$G$16,4,FALSE)</f>
        <v>24</v>
      </c>
      <c r="R2351" s="6">
        <f t="shared" si="147"/>
        <v>1080</v>
      </c>
      <c r="S2351" s="26">
        <f t="shared" si="144"/>
        <v>1393.2</v>
      </c>
      <c r="T2351" s="26">
        <f>IF(K2351&lt;'User input'!$I$9,'User input'!$J$8,IF(K2351&lt;'User input'!$I$10,'User input'!$J$9,IF(K2351&lt;'User input'!$I$11,'User input'!$J$10,'User input'!$J$11)))*S2351</f>
        <v>41.795999999999999</v>
      </c>
      <c r="U2351" s="26">
        <f>K2351*'User input'!$J$17+'User input'!$J$16</f>
        <v>0.5</v>
      </c>
    </row>
    <row r="2352" spans="1:21" x14ac:dyDescent="0.25">
      <c r="A2352" s="18">
        <v>2412</v>
      </c>
      <c r="B2352" s="10" t="s">
        <v>6336</v>
      </c>
      <c r="C2352" s="10" t="s">
        <v>2728</v>
      </c>
      <c r="D2352" s="10" t="s">
        <v>15</v>
      </c>
      <c r="E2352" s="10" t="s">
        <v>16</v>
      </c>
      <c r="F2352" s="16">
        <v>30</v>
      </c>
      <c r="G2352" s="10" t="s">
        <v>6335</v>
      </c>
      <c r="H2352" s="10" t="s">
        <v>4790</v>
      </c>
      <c r="I2352" s="10" t="s">
        <v>32</v>
      </c>
      <c r="J2352" s="11">
        <v>44235</v>
      </c>
      <c r="K2352" s="16">
        <v>85</v>
      </c>
      <c r="L2352" s="10" t="s">
        <v>78</v>
      </c>
      <c r="M2352" s="10">
        <f t="shared" si="145"/>
        <v>2021</v>
      </c>
      <c r="N2352" s="10">
        <f t="shared" si="146"/>
        <v>2</v>
      </c>
      <c r="O2352" s="10" t="str">
        <f>VLOOKUP(L2352,'User input'!$D$6:$E$16,2,FALSE)</f>
        <v>Ultrathing V2</v>
      </c>
      <c r="P2352" s="10">
        <f>VLOOKUP(L2352,'User input'!$D$6:$G$16,3,FALSE)</f>
        <v>2.95</v>
      </c>
      <c r="Q2352" s="10">
        <f>VLOOKUP(L2352,'User input'!$D$6:$G$16,4,FALSE)</f>
        <v>20</v>
      </c>
      <c r="R2352" s="10">
        <f t="shared" si="147"/>
        <v>1700</v>
      </c>
      <c r="S2352" s="27">
        <f t="shared" si="144"/>
        <v>5015</v>
      </c>
      <c r="T2352" s="27">
        <f>IF(K2352&lt;'User input'!$I$9,'User input'!$J$8,IF(K2352&lt;'User input'!$I$10,'User input'!$J$9,IF(K2352&lt;'User input'!$I$11,'User input'!$J$10,'User input'!$J$11)))*S2352</f>
        <v>250.75</v>
      </c>
      <c r="U2352" s="27">
        <f>K2352*'User input'!$J$17+'User input'!$J$16</f>
        <v>0.5</v>
      </c>
    </row>
    <row r="2353" spans="1:21" x14ac:dyDescent="0.25">
      <c r="A2353" s="17">
        <v>2413</v>
      </c>
      <c r="B2353" s="6" t="s">
        <v>6337</v>
      </c>
      <c r="C2353" s="6" t="s">
        <v>6338</v>
      </c>
      <c r="D2353" s="6" t="s">
        <v>15</v>
      </c>
      <c r="E2353" s="6" t="s">
        <v>16</v>
      </c>
      <c r="F2353" s="15">
        <v>60</v>
      </c>
      <c r="G2353" s="6" t="s">
        <v>6339</v>
      </c>
      <c r="H2353" s="6" t="s">
        <v>6340</v>
      </c>
      <c r="I2353" s="6" t="s">
        <v>421</v>
      </c>
      <c r="J2353" s="7">
        <v>43569</v>
      </c>
      <c r="K2353" s="15">
        <v>62</v>
      </c>
      <c r="L2353" s="6" t="s">
        <v>68</v>
      </c>
      <c r="M2353" s="6">
        <f t="shared" si="145"/>
        <v>2019</v>
      </c>
      <c r="N2353" s="6">
        <f t="shared" si="146"/>
        <v>4</v>
      </c>
      <c r="O2353" s="6" t="str">
        <f>VLOOKUP(L2353,'User input'!$D$6:$E$16,2,FALSE)</f>
        <v>Megawidget M</v>
      </c>
      <c r="P2353" s="6">
        <f>VLOOKUP(L2353,'User input'!$D$6:$G$16,3,FALSE)</f>
        <v>1.29</v>
      </c>
      <c r="Q2353" s="6">
        <f>VLOOKUP(L2353,'User input'!$D$6:$G$16,4,FALSE)</f>
        <v>24</v>
      </c>
      <c r="R2353" s="6">
        <f t="shared" si="147"/>
        <v>1488</v>
      </c>
      <c r="S2353" s="26">
        <f t="shared" si="144"/>
        <v>1919.52</v>
      </c>
      <c r="T2353" s="26">
        <f>IF(K2353&lt;'User input'!$I$9,'User input'!$J$8,IF(K2353&lt;'User input'!$I$10,'User input'!$J$9,IF(K2353&lt;'User input'!$I$11,'User input'!$J$10,'User input'!$J$11)))*S2353</f>
        <v>95.975999999999999</v>
      </c>
      <c r="U2353" s="26">
        <f>K2353*'User input'!$J$17+'User input'!$J$16</f>
        <v>0.5</v>
      </c>
    </row>
    <row r="2354" spans="1:21" x14ac:dyDescent="0.25">
      <c r="A2354" s="18">
        <v>2414</v>
      </c>
      <c r="B2354" s="10" t="s">
        <v>5076</v>
      </c>
      <c r="C2354" s="10" t="s">
        <v>2913</v>
      </c>
      <c r="D2354" s="10" t="s">
        <v>15</v>
      </c>
      <c r="E2354" s="10" t="s">
        <v>16</v>
      </c>
      <c r="F2354" s="16">
        <v>30</v>
      </c>
      <c r="G2354" s="10" t="s">
        <v>6339</v>
      </c>
      <c r="H2354" s="10" t="s">
        <v>3841</v>
      </c>
      <c r="I2354" s="10" t="s">
        <v>38</v>
      </c>
      <c r="J2354" s="11">
        <v>44141</v>
      </c>
      <c r="K2354" s="16">
        <v>61</v>
      </c>
      <c r="L2354" s="10" t="s">
        <v>39</v>
      </c>
      <c r="M2354" s="10">
        <f t="shared" si="145"/>
        <v>2020</v>
      </c>
      <c r="N2354" s="10">
        <f t="shared" si="146"/>
        <v>11</v>
      </c>
      <c r="O2354" s="10" t="str">
        <f>VLOOKUP(L2354,'User input'!$D$6:$E$16,2,FALSE)</f>
        <v>Ultrathing V1</v>
      </c>
      <c r="P2354" s="10">
        <f>VLOOKUP(L2354,'User input'!$D$6:$G$16,3,FALSE)</f>
        <v>1.79</v>
      </c>
      <c r="Q2354" s="10">
        <f>VLOOKUP(L2354,'User input'!$D$6:$G$16,4,FALSE)</f>
        <v>17</v>
      </c>
      <c r="R2354" s="10">
        <f t="shared" si="147"/>
        <v>1037</v>
      </c>
      <c r="S2354" s="27">
        <f t="shared" si="144"/>
        <v>1856.23</v>
      </c>
      <c r="T2354" s="27">
        <f>IF(K2354&lt;'User input'!$I$9,'User input'!$J$8,IF(K2354&lt;'User input'!$I$10,'User input'!$J$9,IF(K2354&lt;'User input'!$I$11,'User input'!$J$10,'User input'!$J$11)))*S2354</f>
        <v>92.811500000000009</v>
      </c>
      <c r="U2354" s="27">
        <f>K2354*'User input'!$J$17+'User input'!$J$16</f>
        <v>0.5</v>
      </c>
    </row>
    <row r="2355" spans="1:21" x14ac:dyDescent="0.25">
      <c r="A2355" s="17">
        <v>2415</v>
      </c>
      <c r="B2355" s="6" t="s">
        <v>2672</v>
      </c>
      <c r="C2355" s="6" t="s">
        <v>6341</v>
      </c>
      <c r="D2355" s="6" t="s">
        <v>28</v>
      </c>
      <c r="E2355" s="6" t="s">
        <v>29</v>
      </c>
      <c r="F2355" s="15">
        <v>30</v>
      </c>
      <c r="G2355" s="6" t="s">
        <v>6342</v>
      </c>
      <c r="H2355" s="6" t="s">
        <v>470</v>
      </c>
      <c r="I2355" s="6" t="s">
        <v>471</v>
      </c>
      <c r="J2355" s="7">
        <v>43643</v>
      </c>
      <c r="K2355" s="15">
        <v>42</v>
      </c>
      <c r="L2355" s="6" t="s">
        <v>44</v>
      </c>
      <c r="M2355" s="6">
        <f t="shared" si="145"/>
        <v>2019</v>
      </c>
      <c r="N2355" s="6">
        <f t="shared" si="146"/>
        <v>6</v>
      </c>
      <c r="O2355" s="6" t="str">
        <f>VLOOKUP(L2355,'User input'!$D$6:$E$16,2,FALSE)</f>
        <v>Gigastuff</v>
      </c>
      <c r="P2355" s="6">
        <f>VLOOKUP(L2355,'User input'!$D$6:$G$16,3,FALSE)</f>
        <v>1.89</v>
      </c>
      <c r="Q2355" s="6">
        <f>VLOOKUP(L2355,'User input'!$D$6:$G$16,4,FALSE)</f>
        <v>18</v>
      </c>
      <c r="R2355" s="6">
        <f t="shared" si="147"/>
        <v>756</v>
      </c>
      <c r="S2355" s="26">
        <f t="shared" si="144"/>
        <v>1428.84</v>
      </c>
      <c r="T2355" s="26">
        <f>IF(K2355&lt;'User input'!$I$9,'User input'!$J$8,IF(K2355&lt;'User input'!$I$10,'User input'!$J$9,IF(K2355&lt;'User input'!$I$11,'User input'!$J$10,'User input'!$J$11)))*S2355</f>
        <v>42.865199999999994</v>
      </c>
      <c r="U2355" s="26">
        <f>K2355*'User input'!$J$17+'User input'!$J$16</f>
        <v>0.5</v>
      </c>
    </row>
    <row r="2356" spans="1:21" x14ac:dyDescent="0.25">
      <c r="A2356" s="18">
        <v>2416</v>
      </c>
      <c r="B2356" s="10" t="s">
        <v>6343</v>
      </c>
      <c r="C2356" s="10" t="s">
        <v>114</v>
      </c>
      <c r="D2356" s="10" t="s">
        <v>28</v>
      </c>
      <c r="E2356" s="10" t="s">
        <v>29</v>
      </c>
      <c r="F2356" s="16">
        <v>30</v>
      </c>
      <c r="G2356" s="10" t="s">
        <v>6344</v>
      </c>
      <c r="H2356" s="10" t="s">
        <v>3060</v>
      </c>
      <c r="I2356" s="10" t="s">
        <v>571</v>
      </c>
      <c r="J2356" s="11">
        <v>43544</v>
      </c>
      <c r="K2356" s="16">
        <v>66</v>
      </c>
      <c r="L2356" s="10" t="s">
        <v>33</v>
      </c>
      <c r="M2356" s="10">
        <f t="shared" si="145"/>
        <v>2019</v>
      </c>
      <c r="N2356" s="10">
        <f t="shared" si="146"/>
        <v>3</v>
      </c>
      <c r="O2356" s="10" t="str">
        <f>VLOOKUP(L2356,'User input'!$D$6:$E$16,2,FALSE)</f>
        <v>Megawidget L</v>
      </c>
      <c r="P2356" s="10">
        <f>VLOOKUP(L2356,'User input'!$D$6:$G$16,3,FALSE)</f>
        <v>1.79</v>
      </c>
      <c r="Q2356" s="10">
        <f>VLOOKUP(L2356,'User input'!$D$6:$G$16,4,FALSE)</f>
        <v>24</v>
      </c>
      <c r="R2356" s="10">
        <f t="shared" si="147"/>
        <v>1584</v>
      </c>
      <c r="S2356" s="27">
        <f t="shared" si="144"/>
        <v>2835.36</v>
      </c>
      <c r="T2356" s="27">
        <f>IF(K2356&lt;'User input'!$I$9,'User input'!$J$8,IF(K2356&lt;'User input'!$I$10,'User input'!$J$9,IF(K2356&lt;'User input'!$I$11,'User input'!$J$10,'User input'!$J$11)))*S2356</f>
        <v>141.768</v>
      </c>
      <c r="U2356" s="27">
        <f>K2356*'User input'!$J$17+'User input'!$J$16</f>
        <v>0.5</v>
      </c>
    </row>
    <row r="2357" spans="1:21" x14ac:dyDescent="0.25">
      <c r="A2357" s="17">
        <v>2417</v>
      </c>
      <c r="B2357" s="6" t="s">
        <v>6345</v>
      </c>
      <c r="C2357" s="6" t="s">
        <v>4812</v>
      </c>
      <c r="D2357" s="6" t="s">
        <v>49</v>
      </c>
      <c r="E2357" s="6" t="s">
        <v>16</v>
      </c>
      <c r="F2357" s="15">
        <v>60</v>
      </c>
      <c r="G2357" s="6" t="s">
        <v>6344</v>
      </c>
      <c r="H2357" s="6" t="s">
        <v>201</v>
      </c>
      <c r="I2357" s="6" t="s">
        <v>32</v>
      </c>
      <c r="J2357" s="7">
        <v>43973</v>
      </c>
      <c r="K2357" s="15">
        <v>49</v>
      </c>
      <c r="L2357" s="6" t="s">
        <v>33</v>
      </c>
      <c r="M2357" s="6">
        <f t="shared" si="145"/>
        <v>2020</v>
      </c>
      <c r="N2357" s="6">
        <f t="shared" si="146"/>
        <v>5</v>
      </c>
      <c r="O2357" s="6" t="str">
        <f>VLOOKUP(L2357,'User input'!$D$6:$E$16,2,FALSE)</f>
        <v>Megawidget L</v>
      </c>
      <c r="P2357" s="6">
        <f>VLOOKUP(L2357,'User input'!$D$6:$G$16,3,FALSE)</f>
        <v>1.79</v>
      </c>
      <c r="Q2357" s="6">
        <f>VLOOKUP(L2357,'User input'!$D$6:$G$16,4,FALSE)</f>
        <v>24</v>
      </c>
      <c r="R2357" s="6">
        <f t="shared" si="147"/>
        <v>1176</v>
      </c>
      <c r="S2357" s="26">
        <f t="shared" si="144"/>
        <v>2105.04</v>
      </c>
      <c r="T2357" s="26">
        <f>IF(K2357&lt;'User input'!$I$9,'User input'!$J$8,IF(K2357&lt;'User input'!$I$10,'User input'!$J$9,IF(K2357&lt;'User input'!$I$11,'User input'!$J$10,'User input'!$J$11)))*S2357</f>
        <v>63.151199999999996</v>
      </c>
      <c r="U2357" s="26">
        <f>K2357*'User input'!$J$17+'User input'!$J$16</f>
        <v>0.5</v>
      </c>
    </row>
    <row r="2358" spans="1:21" x14ac:dyDescent="0.25">
      <c r="A2358" s="18">
        <v>2418</v>
      </c>
      <c r="B2358" s="10" t="s">
        <v>6346</v>
      </c>
      <c r="C2358" s="10" t="s">
        <v>2747</v>
      </c>
      <c r="D2358" s="10" t="s">
        <v>49</v>
      </c>
      <c r="E2358" s="10" t="s">
        <v>16</v>
      </c>
      <c r="F2358" s="16">
        <v>90</v>
      </c>
      <c r="G2358" s="10" t="s">
        <v>6347</v>
      </c>
      <c r="H2358" s="10" t="s">
        <v>4659</v>
      </c>
      <c r="I2358" s="10" t="s">
        <v>176</v>
      </c>
      <c r="J2358" s="11">
        <v>43656</v>
      </c>
      <c r="K2358" s="16">
        <v>22</v>
      </c>
      <c r="L2358" s="10" t="s">
        <v>78</v>
      </c>
      <c r="M2358" s="10">
        <f t="shared" si="145"/>
        <v>2019</v>
      </c>
      <c r="N2358" s="10">
        <f t="shared" si="146"/>
        <v>7</v>
      </c>
      <c r="O2358" s="10" t="str">
        <f>VLOOKUP(L2358,'User input'!$D$6:$E$16,2,FALSE)</f>
        <v>Ultrathing V2</v>
      </c>
      <c r="P2358" s="10">
        <f>VLOOKUP(L2358,'User input'!$D$6:$G$16,3,FALSE)</f>
        <v>2.95</v>
      </c>
      <c r="Q2358" s="10">
        <f>VLOOKUP(L2358,'User input'!$D$6:$G$16,4,FALSE)</f>
        <v>20</v>
      </c>
      <c r="R2358" s="10">
        <f t="shared" si="147"/>
        <v>440</v>
      </c>
      <c r="S2358" s="27">
        <f t="shared" si="144"/>
        <v>1298</v>
      </c>
      <c r="T2358" s="27">
        <f>IF(K2358&lt;'User input'!$I$9,'User input'!$J$8,IF(K2358&lt;'User input'!$I$10,'User input'!$J$9,IF(K2358&lt;'User input'!$I$11,'User input'!$J$10,'User input'!$J$11)))*S2358</f>
        <v>38.94</v>
      </c>
      <c r="U2358" s="27">
        <f>K2358*'User input'!$J$17+'User input'!$J$16</f>
        <v>0.5</v>
      </c>
    </row>
    <row r="2359" spans="1:21" x14ac:dyDescent="0.25">
      <c r="A2359" s="18">
        <v>2420</v>
      </c>
      <c r="B2359" s="10" t="s">
        <v>4359</v>
      </c>
      <c r="C2359" s="10" t="s">
        <v>3871</v>
      </c>
      <c r="D2359" s="10" t="s">
        <v>28</v>
      </c>
      <c r="E2359" s="10" t="s">
        <v>29</v>
      </c>
      <c r="F2359" s="16">
        <v>30</v>
      </c>
      <c r="G2359" s="10" t="s">
        <v>6348</v>
      </c>
      <c r="H2359" s="10" t="s">
        <v>2146</v>
      </c>
      <c r="I2359" s="10" t="s">
        <v>32</v>
      </c>
      <c r="J2359" s="11">
        <v>43772</v>
      </c>
      <c r="K2359" s="16">
        <v>14</v>
      </c>
      <c r="L2359" s="10" t="s">
        <v>39</v>
      </c>
      <c r="M2359" s="10">
        <f t="shared" si="145"/>
        <v>2019</v>
      </c>
      <c r="N2359" s="10">
        <f t="shared" si="146"/>
        <v>11</v>
      </c>
      <c r="O2359" s="10" t="str">
        <f>VLOOKUP(L2359,'User input'!$D$6:$E$16,2,FALSE)</f>
        <v>Ultrathing V1</v>
      </c>
      <c r="P2359" s="10">
        <f>VLOOKUP(L2359,'User input'!$D$6:$G$16,3,FALSE)</f>
        <v>1.79</v>
      </c>
      <c r="Q2359" s="10">
        <f>VLOOKUP(L2359,'User input'!$D$6:$G$16,4,FALSE)</f>
        <v>17</v>
      </c>
      <c r="R2359" s="10">
        <f t="shared" si="147"/>
        <v>238</v>
      </c>
      <c r="S2359" s="27">
        <f t="shared" si="144"/>
        <v>426.02</v>
      </c>
      <c r="T2359" s="27">
        <f>IF(K2359&lt;'User input'!$I$9,'User input'!$J$8,IF(K2359&lt;'User input'!$I$10,'User input'!$J$9,IF(K2359&lt;'User input'!$I$11,'User input'!$J$10,'User input'!$J$11)))*S2359</f>
        <v>0</v>
      </c>
      <c r="U2359" s="27">
        <f>K2359*'User input'!$J$17+'User input'!$J$16</f>
        <v>0.5</v>
      </c>
    </row>
    <row r="2360" spans="1:21" x14ac:dyDescent="0.25">
      <c r="A2360" s="17">
        <v>2421</v>
      </c>
      <c r="B2360" s="6" t="s">
        <v>6349</v>
      </c>
      <c r="C2360" s="6" t="s">
        <v>2831</v>
      </c>
      <c r="D2360" s="6" t="s">
        <v>15</v>
      </c>
      <c r="E2360" s="6" t="s">
        <v>16</v>
      </c>
      <c r="F2360" s="15">
        <v>30</v>
      </c>
      <c r="G2360" s="6" t="s">
        <v>6350</v>
      </c>
      <c r="H2360" s="6" t="s">
        <v>2117</v>
      </c>
      <c r="I2360" s="6" t="s">
        <v>32</v>
      </c>
      <c r="J2360" s="7">
        <v>44152</v>
      </c>
      <c r="K2360" s="15">
        <v>4</v>
      </c>
      <c r="L2360" s="6" t="s">
        <v>68</v>
      </c>
      <c r="M2360" s="6">
        <f t="shared" si="145"/>
        <v>2020</v>
      </c>
      <c r="N2360" s="6">
        <f t="shared" si="146"/>
        <v>11</v>
      </c>
      <c r="O2360" s="6" t="str">
        <f>VLOOKUP(L2360,'User input'!$D$6:$E$16,2,FALSE)</f>
        <v>Megawidget M</v>
      </c>
      <c r="P2360" s="6">
        <f>VLOOKUP(L2360,'User input'!$D$6:$G$16,3,FALSE)</f>
        <v>1.29</v>
      </c>
      <c r="Q2360" s="6">
        <f>VLOOKUP(L2360,'User input'!$D$6:$G$16,4,FALSE)</f>
        <v>24</v>
      </c>
      <c r="R2360" s="6">
        <f t="shared" si="147"/>
        <v>96</v>
      </c>
      <c r="S2360" s="26">
        <f t="shared" si="144"/>
        <v>123.84</v>
      </c>
      <c r="T2360" s="26">
        <f>IF(K2360&lt;'User input'!$I$9,'User input'!$J$8,IF(K2360&lt;'User input'!$I$10,'User input'!$J$9,IF(K2360&lt;'User input'!$I$11,'User input'!$J$10,'User input'!$J$11)))*S2360</f>
        <v>0</v>
      </c>
      <c r="U2360" s="26">
        <f>K2360*'User input'!$J$17+'User input'!$J$16</f>
        <v>0.5</v>
      </c>
    </row>
    <row r="2361" spans="1:21" x14ac:dyDescent="0.25">
      <c r="A2361" s="18">
        <v>2422</v>
      </c>
      <c r="B2361" s="10" t="s">
        <v>3003</v>
      </c>
      <c r="C2361" s="10" t="s">
        <v>2846</v>
      </c>
      <c r="D2361" s="10" t="s">
        <v>49</v>
      </c>
      <c r="E2361" s="10" t="s">
        <v>16</v>
      </c>
      <c r="F2361" s="16">
        <v>60</v>
      </c>
      <c r="G2361" s="10" t="s">
        <v>6351</v>
      </c>
      <c r="H2361" s="10" t="s">
        <v>915</v>
      </c>
      <c r="I2361" s="10" t="s">
        <v>176</v>
      </c>
      <c r="J2361" s="11">
        <v>43637</v>
      </c>
      <c r="K2361" s="16">
        <v>35</v>
      </c>
      <c r="L2361" s="10" t="s">
        <v>157</v>
      </c>
      <c r="M2361" s="10">
        <f t="shared" si="145"/>
        <v>2019</v>
      </c>
      <c r="N2361" s="10">
        <f t="shared" si="146"/>
        <v>6</v>
      </c>
      <c r="O2361" s="10" t="str">
        <f>VLOOKUP(L2361,'User input'!$D$6:$E$16,2,FALSE)</f>
        <v>Ultrathing V3</v>
      </c>
      <c r="P2361" s="10">
        <f>VLOOKUP(L2361,'User input'!$D$6:$G$16,3,FALSE)</f>
        <v>3.39</v>
      </c>
      <c r="Q2361" s="10">
        <f>VLOOKUP(L2361,'User input'!$D$6:$G$16,4,FALSE)</f>
        <v>24</v>
      </c>
      <c r="R2361" s="10">
        <f t="shared" si="147"/>
        <v>840</v>
      </c>
      <c r="S2361" s="27">
        <f t="shared" si="144"/>
        <v>2847.6</v>
      </c>
      <c r="T2361" s="27">
        <f>IF(K2361&lt;'User input'!$I$9,'User input'!$J$8,IF(K2361&lt;'User input'!$I$10,'User input'!$J$9,IF(K2361&lt;'User input'!$I$11,'User input'!$J$10,'User input'!$J$11)))*S2361</f>
        <v>85.427999999999997</v>
      </c>
      <c r="U2361" s="27">
        <f>K2361*'User input'!$J$17+'User input'!$J$16</f>
        <v>0.5</v>
      </c>
    </row>
    <row r="2362" spans="1:21" x14ac:dyDescent="0.25">
      <c r="A2362" s="17">
        <v>2423</v>
      </c>
      <c r="B2362" s="6" t="s">
        <v>6352</v>
      </c>
      <c r="C2362" s="6" t="s">
        <v>4848</v>
      </c>
      <c r="D2362" s="6" t="s">
        <v>41</v>
      </c>
      <c r="E2362" s="6" t="s">
        <v>16</v>
      </c>
      <c r="F2362" s="15">
        <v>60</v>
      </c>
      <c r="G2362" s="6" t="s">
        <v>6351</v>
      </c>
      <c r="H2362" s="6" t="s">
        <v>2240</v>
      </c>
      <c r="I2362" s="6" t="s">
        <v>185</v>
      </c>
      <c r="J2362" s="7">
        <v>44068</v>
      </c>
      <c r="K2362" s="15">
        <v>78</v>
      </c>
      <c r="L2362" s="6" t="s">
        <v>33</v>
      </c>
      <c r="M2362" s="6">
        <f t="shared" si="145"/>
        <v>2020</v>
      </c>
      <c r="N2362" s="6">
        <f t="shared" si="146"/>
        <v>8</v>
      </c>
      <c r="O2362" s="6" t="str">
        <f>VLOOKUP(L2362,'User input'!$D$6:$E$16,2,FALSE)</f>
        <v>Megawidget L</v>
      </c>
      <c r="P2362" s="6">
        <f>VLOOKUP(L2362,'User input'!$D$6:$G$16,3,FALSE)</f>
        <v>1.79</v>
      </c>
      <c r="Q2362" s="6">
        <f>VLOOKUP(L2362,'User input'!$D$6:$G$16,4,FALSE)</f>
        <v>24</v>
      </c>
      <c r="R2362" s="6">
        <f t="shared" si="147"/>
        <v>1872</v>
      </c>
      <c r="S2362" s="26">
        <f t="shared" si="144"/>
        <v>3350.88</v>
      </c>
      <c r="T2362" s="26">
        <f>IF(K2362&lt;'User input'!$I$9,'User input'!$J$8,IF(K2362&lt;'User input'!$I$10,'User input'!$J$9,IF(K2362&lt;'User input'!$I$11,'User input'!$J$10,'User input'!$J$11)))*S2362</f>
        <v>167.54400000000001</v>
      </c>
      <c r="U2362" s="26">
        <f>K2362*'User input'!$J$17+'User input'!$J$16</f>
        <v>0.5</v>
      </c>
    </row>
    <row r="2363" spans="1:21" x14ac:dyDescent="0.25">
      <c r="A2363" s="18">
        <v>2424</v>
      </c>
      <c r="B2363" s="10" t="s">
        <v>1025</v>
      </c>
      <c r="C2363" s="10" t="s">
        <v>2023</v>
      </c>
      <c r="D2363" s="10" t="s">
        <v>28</v>
      </c>
      <c r="E2363" s="10" t="s">
        <v>29</v>
      </c>
      <c r="F2363" s="16">
        <v>30</v>
      </c>
      <c r="G2363" s="10" t="s">
        <v>6353</v>
      </c>
      <c r="H2363" s="10" t="s">
        <v>1483</v>
      </c>
      <c r="I2363" s="10" t="s">
        <v>291</v>
      </c>
      <c r="J2363" s="11">
        <v>43635</v>
      </c>
      <c r="K2363" s="16">
        <v>20</v>
      </c>
      <c r="L2363" s="10" t="s">
        <v>68</v>
      </c>
      <c r="M2363" s="10">
        <f t="shared" si="145"/>
        <v>2019</v>
      </c>
      <c r="N2363" s="10">
        <f t="shared" si="146"/>
        <v>6</v>
      </c>
      <c r="O2363" s="10" t="str">
        <f>VLOOKUP(L2363,'User input'!$D$6:$E$16,2,FALSE)</f>
        <v>Megawidget M</v>
      </c>
      <c r="P2363" s="10">
        <f>VLOOKUP(L2363,'User input'!$D$6:$G$16,3,FALSE)</f>
        <v>1.29</v>
      </c>
      <c r="Q2363" s="10">
        <f>VLOOKUP(L2363,'User input'!$D$6:$G$16,4,FALSE)</f>
        <v>24</v>
      </c>
      <c r="R2363" s="10">
        <f t="shared" si="147"/>
        <v>480</v>
      </c>
      <c r="S2363" s="27">
        <f t="shared" si="144"/>
        <v>619.20000000000005</v>
      </c>
      <c r="T2363" s="27">
        <f>IF(K2363&lt;'User input'!$I$9,'User input'!$J$8,IF(K2363&lt;'User input'!$I$10,'User input'!$J$9,IF(K2363&lt;'User input'!$I$11,'User input'!$J$10,'User input'!$J$11)))*S2363</f>
        <v>18.576000000000001</v>
      </c>
      <c r="U2363" s="27">
        <f>K2363*'User input'!$J$17+'User input'!$J$16</f>
        <v>0.5</v>
      </c>
    </row>
    <row r="2364" spans="1:21" x14ac:dyDescent="0.25">
      <c r="A2364" s="17">
        <v>2425</v>
      </c>
      <c r="B2364" s="6" t="s">
        <v>2275</v>
      </c>
      <c r="C2364" s="6" t="s">
        <v>2725</v>
      </c>
      <c r="D2364" s="6" t="s">
        <v>15</v>
      </c>
      <c r="E2364" s="6" t="s">
        <v>16</v>
      </c>
      <c r="F2364" s="15">
        <v>90</v>
      </c>
      <c r="G2364" s="6" t="s">
        <v>6354</v>
      </c>
      <c r="H2364" s="6" t="s">
        <v>6355</v>
      </c>
      <c r="I2364" s="6" t="s">
        <v>162</v>
      </c>
      <c r="J2364" s="7">
        <v>44364</v>
      </c>
      <c r="K2364" s="15">
        <v>104</v>
      </c>
      <c r="L2364" s="6" t="s">
        <v>52</v>
      </c>
      <c r="M2364" s="6">
        <f t="shared" si="145"/>
        <v>2021</v>
      </c>
      <c r="N2364" s="6">
        <f t="shared" si="146"/>
        <v>6</v>
      </c>
      <c r="O2364" s="6" t="str">
        <f>VLOOKUP(L2364,'User input'!$D$6:$E$16,2,FALSE)</f>
        <v>Megawidget S</v>
      </c>
      <c r="P2364" s="6">
        <f>VLOOKUP(L2364,'User input'!$D$6:$G$16,3,FALSE)</f>
        <v>0.69</v>
      </c>
      <c r="Q2364" s="6">
        <f>VLOOKUP(L2364,'User input'!$D$6:$G$16,4,FALSE)</f>
        <v>24</v>
      </c>
      <c r="R2364" s="6">
        <f t="shared" si="147"/>
        <v>2496</v>
      </c>
      <c r="S2364" s="26">
        <f t="shared" si="144"/>
        <v>1722.2399999999998</v>
      </c>
      <c r="T2364" s="26">
        <f>IF(K2364&lt;'User input'!$I$9,'User input'!$J$8,IF(K2364&lt;'User input'!$I$10,'User input'!$J$9,IF(K2364&lt;'User input'!$I$11,'User input'!$J$10,'User input'!$J$11)))*S2364</f>
        <v>120.5568</v>
      </c>
      <c r="U2364" s="26">
        <f>K2364*'User input'!$J$17+'User input'!$J$16</f>
        <v>0.5</v>
      </c>
    </row>
    <row r="2365" spans="1:21" x14ac:dyDescent="0.25">
      <c r="A2365" s="18">
        <v>2426</v>
      </c>
      <c r="B2365" s="10" t="s">
        <v>6356</v>
      </c>
      <c r="C2365" s="10" t="s">
        <v>384</v>
      </c>
      <c r="D2365" s="10" t="s">
        <v>28</v>
      </c>
      <c r="E2365" s="10" t="s">
        <v>29</v>
      </c>
      <c r="F2365" s="16">
        <v>30</v>
      </c>
      <c r="G2365" s="10" t="s">
        <v>6357</v>
      </c>
      <c r="H2365" s="10" t="s">
        <v>285</v>
      </c>
      <c r="I2365" s="10" t="s">
        <v>32</v>
      </c>
      <c r="J2365" s="11">
        <v>43673</v>
      </c>
      <c r="K2365" s="16">
        <v>23</v>
      </c>
      <c r="L2365" s="10" t="s">
        <v>33</v>
      </c>
      <c r="M2365" s="10">
        <f t="shared" si="145"/>
        <v>2019</v>
      </c>
      <c r="N2365" s="10">
        <f t="shared" si="146"/>
        <v>7</v>
      </c>
      <c r="O2365" s="10" t="str">
        <f>VLOOKUP(L2365,'User input'!$D$6:$E$16,2,FALSE)</f>
        <v>Megawidget L</v>
      </c>
      <c r="P2365" s="10">
        <f>VLOOKUP(L2365,'User input'!$D$6:$G$16,3,FALSE)</f>
        <v>1.79</v>
      </c>
      <c r="Q2365" s="10">
        <f>VLOOKUP(L2365,'User input'!$D$6:$G$16,4,FALSE)</f>
        <v>24</v>
      </c>
      <c r="R2365" s="10">
        <f t="shared" si="147"/>
        <v>552</v>
      </c>
      <c r="S2365" s="27">
        <f t="shared" si="144"/>
        <v>988.08</v>
      </c>
      <c r="T2365" s="27">
        <f>IF(K2365&lt;'User input'!$I$9,'User input'!$J$8,IF(K2365&lt;'User input'!$I$10,'User input'!$J$9,IF(K2365&lt;'User input'!$I$11,'User input'!$J$10,'User input'!$J$11)))*S2365</f>
        <v>29.642399999999999</v>
      </c>
      <c r="U2365" s="27">
        <f>K2365*'User input'!$J$17+'User input'!$J$16</f>
        <v>0.5</v>
      </c>
    </row>
    <row r="2366" spans="1:21" x14ac:dyDescent="0.25">
      <c r="A2366" s="17">
        <v>2427</v>
      </c>
      <c r="B2366" s="6" t="s">
        <v>6358</v>
      </c>
      <c r="C2366" s="6" t="s">
        <v>986</v>
      </c>
      <c r="D2366" s="6" t="s">
        <v>15</v>
      </c>
      <c r="E2366" s="6" t="s">
        <v>16</v>
      </c>
      <c r="F2366" s="15">
        <v>90</v>
      </c>
      <c r="G2366" s="6" t="s">
        <v>6359</v>
      </c>
      <c r="H2366" s="6" t="s">
        <v>651</v>
      </c>
      <c r="I2366" s="6" t="s">
        <v>32</v>
      </c>
      <c r="J2366" s="7">
        <v>43781</v>
      </c>
      <c r="K2366" s="15">
        <v>23</v>
      </c>
      <c r="L2366" s="6" t="s">
        <v>39</v>
      </c>
      <c r="M2366" s="6">
        <f t="shared" si="145"/>
        <v>2019</v>
      </c>
      <c r="N2366" s="6">
        <f t="shared" si="146"/>
        <v>11</v>
      </c>
      <c r="O2366" s="6" t="str">
        <f>VLOOKUP(L2366,'User input'!$D$6:$E$16,2,FALSE)</f>
        <v>Ultrathing V1</v>
      </c>
      <c r="P2366" s="6">
        <f>VLOOKUP(L2366,'User input'!$D$6:$G$16,3,FALSE)</f>
        <v>1.79</v>
      </c>
      <c r="Q2366" s="6">
        <f>VLOOKUP(L2366,'User input'!$D$6:$G$16,4,FALSE)</f>
        <v>17</v>
      </c>
      <c r="R2366" s="6">
        <f t="shared" si="147"/>
        <v>391</v>
      </c>
      <c r="S2366" s="26">
        <f t="shared" si="144"/>
        <v>699.89</v>
      </c>
      <c r="T2366" s="26">
        <f>IF(K2366&lt;'User input'!$I$9,'User input'!$J$8,IF(K2366&lt;'User input'!$I$10,'User input'!$J$9,IF(K2366&lt;'User input'!$I$11,'User input'!$J$10,'User input'!$J$11)))*S2366</f>
        <v>20.996700000000001</v>
      </c>
      <c r="U2366" s="26">
        <f>K2366*'User input'!$J$17+'User input'!$J$16</f>
        <v>0.5</v>
      </c>
    </row>
    <row r="2367" spans="1:21" x14ac:dyDescent="0.25">
      <c r="A2367" s="18">
        <v>2428</v>
      </c>
      <c r="B2367" s="10" t="s">
        <v>1603</v>
      </c>
      <c r="C2367" s="10" t="s">
        <v>5145</v>
      </c>
      <c r="D2367" s="10" t="s">
        <v>28</v>
      </c>
      <c r="E2367" s="10" t="s">
        <v>29</v>
      </c>
      <c r="F2367" s="16">
        <v>30</v>
      </c>
      <c r="G2367" s="10" t="s">
        <v>6360</v>
      </c>
      <c r="H2367" s="10" t="s">
        <v>4871</v>
      </c>
      <c r="I2367" s="10" t="s">
        <v>108</v>
      </c>
      <c r="J2367" s="11">
        <v>43753</v>
      </c>
      <c r="K2367" s="16">
        <v>85</v>
      </c>
      <c r="L2367" s="10" t="s">
        <v>99</v>
      </c>
      <c r="M2367" s="10">
        <f t="shared" si="145"/>
        <v>2019</v>
      </c>
      <c r="N2367" s="10">
        <f t="shared" si="146"/>
        <v>10</v>
      </c>
      <c r="O2367" s="10" t="str">
        <f>VLOOKUP(L2367,'User input'!$D$6:$E$16,2,FALSE)</f>
        <v>Superwossname</v>
      </c>
      <c r="P2367" s="10">
        <f>VLOOKUP(L2367,'User input'!$D$6:$G$16,3,FALSE)</f>
        <v>3.49</v>
      </c>
      <c r="Q2367" s="10">
        <f>VLOOKUP(L2367,'User input'!$D$6:$G$16,4,FALSE)</f>
        <v>20</v>
      </c>
      <c r="R2367" s="10">
        <f t="shared" si="147"/>
        <v>1700</v>
      </c>
      <c r="S2367" s="27">
        <f t="shared" si="144"/>
        <v>5933</v>
      </c>
      <c r="T2367" s="27">
        <f>IF(K2367&lt;'User input'!$I$9,'User input'!$J$8,IF(K2367&lt;'User input'!$I$10,'User input'!$J$9,IF(K2367&lt;'User input'!$I$11,'User input'!$J$10,'User input'!$J$11)))*S2367</f>
        <v>296.65000000000003</v>
      </c>
      <c r="U2367" s="27">
        <f>K2367*'User input'!$J$17+'User input'!$J$16</f>
        <v>0.5</v>
      </c>
    </row>
    <row r="2368" spans="1:21" x14ac:dyDescent="0.25">
      <c r="A2368" s="18">
        <v>2430</v>
      </c>
      <c r="B2368" s="10" t="s">
        <v>429</v>
      </c>
      <c r="C2368" s="10" t="s">
        <v>6000</v>
      </c>
      <c r="D2368" s="10" t="s">
        <v>41</v>
      </c>
      <c r="E2368" s="10" t="s">
        <v>16</v>
      </c>
      <c r="F2368" s="16">
        <v>30</v>
      </c>
      <c r="G2368" s="10" t="s">
        <v>6360</v>
      </c>
      <c r="H2368" s="10" t="s">
        <v>919</v>
      </c>
      <c r="I2368" s="10" t="s">
        <v>32</v>
      </c>
      <c r="J2368" s="11">
        <v>44310</v>
      </c>
      <c r="K2368" s="16">
        <v>18</v>
      </c>
      <c r="L2368" s="10" t="s">
        <v>78</v>
      </c>
      <c r="M2368" s="10">
        <f t="shared" si="145"/>
        <v>2021</v>
      </c>
      <c r="N2368" s="10">
        <f t="shared" si="146"/>
        <v>4</v>
      </c>
      <c r="O2368" s="10" t="str">
        <f>VLOOKUP(L2368,'User input'!$D$6:$E$16,2,FALSE)</f>
        <v>Ultrathing V2</v>
      </c>
      <c r="P2368" s="10">
        <f>VLOOKUP(L2368,'User input'!$D$6:$G$16,3,FALSE)</f>
        <v>2.95</v>
      </c>
      <c r="Q2368" s="10">
        <f>VLOOKUP(L2368,'User input'!$D$6:$G$16,4,FALSE)</f>
        <v>20</v>
      </c>
      <c r="R2368" s="10">
        <f t="shared" si="147"/>
        <v>360</v>
      </c>
      <c r="S2368" s="27">
        <f t="shared" si="144"/>
        <v>1062</v>
      </c>
      <c r="T2368" s="27">
        <f>IF(K2368&lt;'User input'!$I$9,'User input'!$J$8,IF(K2368&lt;'User input'!$I$10,'User input'!$J$9,IF(K2368&lt;'User input'!$I$11,'User input'!$J$10,'User input'!$J$11)))*S2368</f>
        <v>0</v>
      </c>
      <c r="U2368" s="27">
        <f>K2368*'User input'!$J$17+'User input'!$J$16</f>
        <v>0.5</v>
      </c>
    </row>
    <row r="2369" spans="1:21" x14ac:dyDescent="0.25">
      <c r="A2369" s="17">
        <v>2431</v>
      </c>
      <c r="B2369" s="6" t="s">
        <v>6361</v>
      </c>
      <c r="C2369" s="6" t="s">
        <v>2902</v>
      </c>
      <c r="D2369" s="6" t="s">
        <v>49</v>
      </c>
      <c r="E2369" s="6" t="s">
        <v>16</v>
      </c>
      <c r="F2369" s="15">
        <v>60</v>
      </c>
      <c r="G2369" s="6" t="s">
        <v>6362</v>
      </c>
      <c r="H2369" s="6" t="s">
        <v>637</v>
      </c>
      <c r="I2369" s="6" t="s">
        <v>291</v>
      </c>
      <c r="J2369" s="7">
        <v>43539</v>
      </c>
      <c r="K2369" s="15">
        <v>44</v>
      </c>
      <c r="L2369" s="6" t="s">
        <v>39</v>
      </c>
      <c r="M2369" s="6">
        <f t="shared" si="145"/>
        <v>2019</v>
      </c>
      <c r="N2369" s="6">
        <f t="shared" si="146"/>
        <v>3</v>
      </c>
      <c r="O2369" s="6" t="str">
        <f>VLOOKUP(L2369,'User input'!$D$6:$E$16,2,FALSE)</f>
        <v>Ultrathing V1</v>
      </c>
      <c r="P2369" s="6">
        <f>VLOOKUP(L2369,'User input'!$D$6:$G$16,3,FALSE)</f>
        <v>1.79</v>
      </c>
      <c r="Q2369" s="6">
        <f>VLOOKUP(L2369,'User input'!$D$6:$G$16,4,FALSE)</f>
        <v>17</v>
      </c>
      <c r="R2369" s="6">
        <f t="shared" si="147"/>
        <v>748</v>
      </c>
      <c r="S2369" s="26">
        <f t="shared" si="144"/>
        <v>1338.92</v>
      </c>
      <c r="T2369" s="26">
        <f>IF(K2369&lt;'User input'!$I$9,'User input'!$J$8,IF(K2369&lt;'User input'!$I$10,'User input'!$J$9,IF(K2369&lt;'User input'!$I$11,'User input'!$J$10,'User input'!$J$11)))*S2369</f>
        <v>40.1676</v>
      </c>
      <c r="U2369" s="26">
        <f>K2369*'User input'!$J$17+'User input'!$J$16</f>
        <v>0.5</v>
      </c>
    </row>
    <row r="2370" spans="1:21" x14ac:dyDescent="0.25">
      <c r="A2370" s="18">
        <v>2432</v>
      </c>
      <c r="B2370" s="10" t="s">
        <v>6363</v>
      </c>
      <c r="C2370" s="10" t="s">
        <v>2187</v>
      </c>
      <c r="D2370" s="10" t="s">
        <v>49</v>
      </c>
      <c r="E2370" s="10" t="s">
        <v>16</v>
      </c>
      <c r="F2370" s="16">
        <v>60</v>
      </c>
      <c r="G2370" s="10" t="s">
        <v>6364</v>
      </c>
      <c r="H2370" s="10" t="s">
        <v>6365</v>
      </c>
      <c r="I2370" s="10" t="s">
        <v>32</v>
      </c>
      <c r="J2370" s="11">
        <v>43798</v>
      </c>
      <c r="K2370" s="16">
        <v>2</v>
      </c>
      <c r="L2370" s="10" t="s">
        <v>68</v>
      </c>
      <c r="M2370" s="10">
        <f t="shared" si="145"/>
        <v>2019</v>
      </c>
      <c r="N2370" s="10">
        <f t="shared" si="146"/>
        <v>11</v>
      </c>
      <c r="O2370" s="10" t="str">
        <f>VLOOKUP(L2370,'User input'!$D$6:$E$16,2,FALSE)</f>
        <v>Megawidget M</v>
      </c>
      <c r="P2370" s="10">
        <f>VLOOKUP(L2370,'User input'!$D$6:$G$16,3,FALSE)</f>
        <v>1.29</v>
      </c>
      <c r="Q2370" s="10">
        <f>VLOOKUP(L2370,'User input'!$D$6:$G$16,4,FALSE)</f>
        <v>24</v>
      </c>
      <c r="R2370" s="10">
        <f t="shared" si="147"/>
        <v>48</v>
      </c>
      <c r="S2370" s="27">
        <f t="shared" si="144"/>
        <v>61.92</v>
      </c>
      <c r="T2370" s="27">
        <f>IF(K2370&lt;'User input'!$I$9,'User input'!$J$8,IF(K2370&lt;'User input'!$I$10,'User input'!$J$9,IF(K2370&lt;'User input'!$I$11,'User input'!$J$10,'User input'!$J$11)))*S2370</f>
        <v>0</v>
      </c>
      <c r="U2370" s="27">
        <f>K2370*'User input'!$J$17+'User input'!$J$16</f>
        <v>0.5</v>
      </c>
    </row>
    <row r="2371" spans="1:21" x14ac:dyDescent="0.25">
      <c r="A2371" s="17">
        <v>2433</v>
      </c>
      <c r="B2371" s="6" t="s">
        <v>3694</v>
      </c>
      <c r="C2371" s="6" t="s">
        <v>195</v>
      </c>
      <c r="D2371" s="6" t="s">
        <v>28</v>
      </c>
      <c r="E2371" s="6" t="s">
        <v>29</v>
      </c>
      <c r="F2371" s="15">
        <v>90</v>
      </c>
      <c r="G2371" s="6" t="s">
        <v>6366</v>
      </c>
      <c r="H2371" s="6" t="s">
        <v>1421</v>
      </c>
      <c r="I2371" s="6" t="s">
        <v>32</v>
      </c>
      <c r="J2371" s="7">
        <v>43675</v>
      </c>
      <c r="K2371" s="15">
        <v>13</v>
      </c>
      <c r="L2371" s="6" t="s">
        <v>68</v>
      </c>
      <c r="M2371" s="6">
        <f t="shared" si="145"/>
        <v>2019</v>
      </c>
      <c r="N2371" s="6">
        <f t="shared" si="146"/>
        <v>7</v>
      </c>
      <c r="O2371" s="6" t="str">
        <f>VLOOKUP(L2371,'User input'!$D$6:$E$16,2,FALSE)</f>
        <v>Megawidget M</v>
      </c>
      <c r="P2371" s="6">
        <f>VLOOKUP(L2371,'User input'!$D$6:$G$16,3,FALSE)</f>
        <v>1.29</v>
      </c>
      <c r="Q2371" s="6">
        <f>VLOOKUP(L2371,'User input'!$D$6:$G$16,4,FALSE)</f>
        <v>24</v>
      </c>
      <c r="R2371" s="6">
        <f t="shared" si="147"/>
        <v>312</v>
      </c>
      <c r="S2371" s="26">
        <f t="shared" si="144"/>
        <v>402.48</v>
      </c>
      <c r="T2371" s="26">
        <f>IF(K2371&lt;'User input'!$I$9,'User input'!$J$8,IF(K2371&lt;'User input'!$I$10,'User input'!$J$9,IF(K2371&lt;'User input'!$I$11,'User input'!$J$10,'User input'!$J$11)))*S2371</f>
        <v>0</v>
      </c>
      <c r="U2371" s="26">
        <f>K2371*'User input'!$J$17+'User input'!$J$16</f>
        <v>0.5</v>
      </c>
    </row>
    <row r="2372" spans="1:21" x14ac:dyDescent="0.25">
      <c r="A2372" s="18">
        <v>2434</v>
      </c>
      <c r="B2372" s="10" t="s">
        <v>5298</v>
      </c>
      <c r="C2372" s="10" t="s">
        <v>1920</v>
      </c>
      <c r="D2372" s="10" t="s">
        <v>15</v>
      </c>
      <c r="E2372" s="10" t="s">
        <v>16</v>
      </c>
      <c r="F2372" s="16">
        <v>60</v>
      </c>
      <c r="G2372" s="10" t="s">
        <v>6367</v>
      </c>
      <c r="H2372" s="10" t="s">
        <v>1331</v>
      </c>
      <c r="I2372" s="10" t="s">
        <v>127</v>
      </c>
      <c r="J2372" s="11">
        <v>43824</v>
      </c>
      <c r="K2372" s="16">
        <v>3</v>
      </c>
      <c r="L2372" s="10" t="s">
        <v>78</v>
      </c>
      <c r="M2372" s="10">
        <f t="shared" si="145"/>
        <v>2019</v>
      </c>
      <c r="N2372" s="10">
        <f t="shared" si="146"/>
        <v>12</v>
      </c>
      <c r="O2372" s="10" t="str">
        <f>VLOOKUP(L2372,'User input'!$D$6:$E$16,2,FALSE)</f>
        <v>Ultrathing V2</v>
      </c>
      <c r="P2372" s="10">
        <f>VLOOKUP(L2372,'User input'!$D$6:$G$16,3,FALSE)</f>
        <v>2.95</v>
      </c>
      <c r="Q2372" s="10">
        <f>VLOOKUP(L2372,'User input'!$D$6:$G$16,4,FALSE)</f>
        <v>20</v>
      </c>
      <c r="R2372" s="10">
        <f t="shared" si="147"/>
        <v>60</v>
      </c>
      <c r="S2372" s="27">
        <f t="shared" si="144"/>
        <v>177</v>
      </c>
      <c r="T2372" s="27">
        <f>IF(K2372&lt;'User input'!$I$9,'User input'!$J$8,IF(K2372&lt;'User input'!$I$10,'User input'!$J$9,IF(K2372&lt;'User input'!$I$11,'User input'!$J$10,'User input'!$J$11)))*S2372</f>
        <v>0</v>
      </c>
      <c r="U2372" s="27">
        <f>K2372*'User input'!$J$17+'User input'!$J$16</f>
        <v>0.5</v>
      </c>
    </row>
    <row r="2373" spans="1:21" x14ac:dyDescent="0.25">
      <c r="A2373" s="17">
        <v>2435</v>
      </c>
      <c r="B2373" s="6" t="s">
        <v>5921</v>
      </c>
      <c r="C2373" s="6" t="s">
        <v>6368</v>
      </c>
      <c r="D2373" s="6" t="s">
        <v>28</v>
      </c>
      <c r="E2373" s="6" t="s">
        <v>29</v>
      </c>
      <c r="F2373" s="15">
        <v>90</v>
      </c>
      <c r="G2373" s="6" t="s">
        <v>6369</v>
      </c>
      <c r="H2373" s="6" t="s">
        <v>1530</v>
      </c>
      <c r="I2373" s="6" t="s">
        <v>291</v>
      </c>
      <c r="J2373" s="7">
        <v>43725</v>
      </c>
      <c r="K2373" s="15">
        <v>64</v>
      </c>
      <c r="L2373" s="6" t="s">
        <v>39</v>
      </c>
      <c r="M2373" s="6">
        <f t="shared" si="145"/>
        <v>2019</v>
      </c>
      <c r="N2373" s="6">
        <f t="shared" si="146"/>
        <v>9</v>
      </c>
      <c r="O2373" s="6" t="str">
        <f>VLOOKUP(L2373,'User input'!$D$6:$E$16,2,FALSE)</f>
        <v>Ultrathing V1</v>
      </c>
      <c r="P2373" s="6">
        <f>VLOOKUP(L2373,'User input'!$D$6:$G$16,3,FALSE)</f>
        <v>1.79</v>
      </c>
      <c r="Q2373" s="6">
        <f>VLOOKUP(L2373,'User input'!$D$6:$G$16,4,FALSE)</f>
        <v>17</v>
      </c>
      <c r="R2373" s="6">
        <f t="shared" si="147"/>
        <v>1088</v>
      </c>
      <c r="S2373" s="26">
        <f t="shared" ref="S2373:S2436" si="148">R2373*P2373</f>
        <v>1947.52</v>
      </c>
      <c r="T2373" s="26">
        <f>IF(K2373&lt;'User input'!$I$9,'User input'!$J$8,IF(K2373&lt;'User input'!$I$10,'User input'!$J$9,IF(K2373&lt;'User input'!$I$11,'User input'!$J$10,'User input'!$J$11)))*S2373</f>
        <v>97.376000000000005</v>
      </c>
      <c r="U2373" s="26">
        <f>K2373*'User input'!$J$17+'User input'!$J$16</f>
        <v>0.5</v>
      </c>
    </row>
    <row r="2374" spans="1:21" x14ac:dyDescent="0.25">
      <c r="A2374" s="18">
        <v>2436</v>
      </c>
      <c r="B2374" s="10" t="s">
        <v>6370</v>
      </c>
      <c r="C2374" s="10" t="s">
        <v>3006</v>
      </c>
      <c r="D2374" s="10" t="s">
        <v>15</v>
      </c>
      <c r="E2374" s="10" t="s">
        <v>16</v>
      </c>
      <c r="F2374" s="16">
        <v>90</v>
      </c>
      <c r="G2374" s="10" t="s">
        <v>6371</v>
      </c>
      <c r="H2374" s="10" t="s">
        <v>4883</v>
      </c>
      <c r="I2374" s="10" t="s">
        <v>32</v>
      </c>
      <c r="J2374" s="11">
        <v>44073</v>
      </c>
      <c r="K2374" s="16">
        <v>73</v>
      </c>
      <c r="L2374" s="10" t="s">
        <v>157</v>
      </c>
      <c r="M2374" s="10">
        <f t="shared" ref="M2374:M2437" si="149">YEAR(J2374)</f>
        <v>2020</v>
      </c>
      <c r="N2374" s="10">
        <f t="shared" ref="N2374:N2437" si="150">MONTH(J2374)</f>
        <v>8</v>
      </c>
      <c r="O2374" s="10" t="str">
        <f>VLOOKUP(L2374,'User input'!$D$6:$E$16,2,FALSE)</f>
        <v>Ultrathing V3</v>
      </c>
      <c r="P2374" s="10">
        <f>VLOOKUP(L2374,'User input'!$D$6:$G$16,3,FALSE)</f>
        <v>3.39</v>
      </c>
      <c r="Q2374" s="10">
        <f>VLOOKUP(L2374,'User input'!$D$6:$G$16,4,FALSE)</f>
        <v>24</v>
      </c>
      <c r="R2374" s="10">
        <f t="shared" ref="R2374:R2437" si="151">K2374*Q2374</f>
        <v>1752</v>
      </c>
      <c r="S2374" s="27">
        <f t="shared" si="148"/>
        <v>5939.2800000000007</v>
      </c>
      <c r="T2374" s="27">
        <f>IF(K2374&lt;'User input'!$I$9,'User input'!$J$8,IF(K2374&lt;'User input'!$I$10,'User input'!$J$9,IF(K2374&lt;'User input'!$I$11,'User input'!$J$10,'User input'!$J$11)))*S2374</f>
        <v>296.96400000000006</v>
      </c>
      <c r="U2374" s="27">
        <f>K2374*'User input'!$J$17+'User input'!$J$16</f>
        <v>0.5</v>
      </c>
    </row>
    <row r="2375" spans="1:21" x14ac:dyDescent="0.25">
      <c r="A2375" s="17">
        <v>2437</v>
      </c>
      <c r="B2375" s="6" t="s">
        <v>6372</v>
      </c>
      <c r="C2375" s="6" t="s">
        <v>5195</v>
      </c>
      <c r="D2375" s="6" t="s">
        <v>15</v>
      </c>
      <c r="E2375" s="6" t="s">
        <v>16</v>
      </c>
      <c r="F2375" s="15">
        <v>30</v>
      </c>
      <c r="G2375" s="6" t="s">
        <v>6373</v>
      </c>
      <c r="H2375" s="6" t="s">
        <v>4303</v>
      </c>
      <c r="I2375" s="6" t="s">
        <v>32</v>
      </c>
      <c r="J2375" s="7">
        <v>44095</v>
      </c>
      <c r="K2375" s="15">
        <v>94</v>
      </c>
      <c r="L2375" s="6" t="s">
        <v>39</v>
      </c>
      <c r="M2375" s="6">
        <f t="shared" si="149"/>
        <v>2020</v>
      </c>
      <c r="N2375" s="6">
        <f t="shared" si="150"/>
        <v>9</v>
      </c>
      <c r="O2375" s="6" t="str">
        <f>VLOOKUP(L2375,'User input'!$D$6:$E$16,2,FALSE)</f>
        <v>Ultrathing V1</v>
      </c>
      <c r="P2375" s="6">
        <f>VLOOKUP(L2375,'User input'!$D$6:$G$16,3,FALSE)</f>
        <v>1.79</v>
      </c>
      <c r="Q2375" s="6">
        <f>VLOOKUP(L2375,'User input'!$D$6:$G$16,4,FALSE)</f>
        <v>17</v>
      </c>
      <c r="R2375" s="6">
        <f t="shared" si="151"/>
        <v>1598</v>
      </c>
      <c r="S2375" s="26">
        <f t="shared" si="148"/>
        <v>2860.42</v>
      </c>
      <c r="T2375" s="26">
        <f>IF(K2375&lt;'User input'!$I$9,'User input'!$J$8,IF(K2375&lt;'User input'!$I$10,'User input'!$J$9,IF(K2375&lt;'User input'!$I$11,'User input'!$J$10,'User input'!$J$11)))*S2375</f>
        <v>143.02100000000002</v>
      </c>
      <c r="U2375" s="26">
        <f>K2375*'User input'!$J$17+'User input'!$J$16</f>
        <v>0.5</v>
      </c>
    </row>
    <row r="2376" spans="1:21" x14ac:dyDescent="0.25">
      <c r="A2376" s="17">
        <v>2439</v>
      </c>
      <c r="B2376" s="6" t="s">
        <v>6374</v>
      </c>
      <c r="C2376" s="6" t="s">
        <v>2709</v>
      </c>
      <c r="D2376" s="6" t="s">
        <v>41</v>
      </c>
      <c r="E2376" s="6" t="s">
        <v>16</v>
      </c>
      <c r="F2376" s="15">
        <v>30</v>
      </c>
      <c r="G2376" s="6" t="s">
        <v>6375</v>
      </c>
      <c r="H2376" s="6" t="s">
        <v>5430</v>
      </c>
      <c r="I2376" s="6" t="s">
        <v>32</v>
      </c>
      <c r="J2376" s="7">
        <v>44008</v>
      </c>
      <c r="K2376" s="15">
        <v>34</v>
      </c>
      <c r="L2376" s="6" t="s">
        <v>52</v>
      </c>
      <c r="M2376" s="6">
        <f t="shared" si="149"/>
        <v>2020</v>
      </c>
      <c r="N2376" s="6">
        <f t="shared" si="150"/>
        <v>6</v>
      </c>
      <c r="O2376" s="6" t="str">
        <f>VLOOKUP(L2376,'User input'!$D$6:$E$16,2,FALSE)</f>
        <v>Megawidget S</v>
      </c>
      <c r="P2376" s="6">
        <f>VLOOKUP(L2376,'User input'!$D$6:$G$16,3,FALSE)</f>
        <v>0.69</v>
      </c>
      <c r="Q2376" s="6">
        <f>VLOOKUP(L2376,'User input'!$D$6:$G$16,4,FALSE)</f>
        <v>24</v>
      </c>
      <c r="R2376" s="6">
        <f t="shared" si="151"/>
        <v>816</v>
      </c>
      <c r="S2376" s="26">
        <f t="shared" si="148"/>
        <v>563.04</v>
      </c>
      <c r="T2376" s="26">
        <f>IF(K2376&lt;'User input'!$I$9,'User input'!$J$8,IF(K2376&lt;'User input'!$I$10,'User input'!$J$9,IF(K2376&lt;'User input'!$I$11,'User input'!$J$10,'User input'!$J$11)))*S2376</f>
        <v>16.891199999999998</v>
      </c>
      <c r="U2376" s="26">
        <f>K2376*'User input'!$J$17+'User input'!$J$16</f>
        <v>0.5</v>
      </c>
    </row>
    <row r="2377" spans="1:21" x14ac:dyDescent="0.25">
      <c r="A2377" s="18">
        <v>2440</v>
      </c>
      <c r="B2377" s="10" t="s">
        <v>53</v>
      </c>
      <c r="C2377" s="10" t="s">
        <v>1616</v>
      </c>
      <c r="D2377" s="10" t="s">
        <v>28</v>
      </c>
      <c r="E2377" s="10" t="s">
        <v>29</v>
      </c>
      <c r="F2377" s="16">
        <v>30</v>
      </c>
      <c r="G2377" s="10" t="s">
        <v>6376</v>
      </c>
      <c r="H2377" s="10" t="s">
        <v>401</v>
      </c>
      <c r="I2377" s="10" t="s">
        <v>32</v>
      </c>
      <c r="J2377" s="11">
        <v>44191</v>
      </c>
      <c r="K2377" s="16">
        <v>92</v>
      </c>
      <c r="L2377" s="10" t="s">
        <v>52</v>
      </c>
      <c r="M2377" s="10">
        <f t="shared" si="149"/>
        <v>2020</v>
      </c>
      <c r="N2377" s="10">
        <f t="shared" si="150"/>
        <v>12</v>
      </c>
      <c r="O2377" s="10" t="str">
        <f>VLOOKUP(L2377,'User input'!$D$6:$E$16,2,FALSE)</f>
        <v>Megawidget S</v>
      </c>
      <c r="P2377" s="10">
        <f>VLOOKUP(L2377,'User input'!$D$6:$G$16,3,FALSE)</f>
        <v>0.69</v>
      </c>
      <c r="Q2377" s="10">
        <f>VLOOKUP(L2377,'User input'!$D$6:$G$16,4,FALSE)</f>
        <v>24</v>
      </c>
      <c r="R2377" s="10">
        <f t="shared" si="151"/>
        <v>2208</v>
      </c>
      <c r="S2377" s="27">
        <f t="shared" si="148"/>
        <v>1523.52</v>
      </c>
      <c r="T2377" s="27">
        <f>IF(K2377&lt;'User input'!$I$9,'User input'!$J$8,IF(K2377&lt;'User input'!$I$10,'User input'!$J$9,IF(K2377&lt;'User input'!$I$11,'User input'!$J$10,'User input'!$J$11)))*S2377</f>
        <v>76.176000000000002</v>
      </c>
      <c r="U2377" s="27">
        <f>K2377*'User input'!$J$17+'User input'!$J$16</f>
        <v>0.5</v>
      </c>
    </row>
    <row r="2378" spans="1:21" x14ac:dyDescent="0.25">
      <c r="A2378" s="17">
        <v>2441</v>
      </c>
      <c r="B2378" s="6" t="s">
        <v>3400</v>
      </c>
      <c r="C2378" s="6" t="s">
        <v>4584</v>
      </c>
      <c r="D2378" s="6" t="s">
        <v>28</v>
      </c>
      <c r="E2378" s="6" t="s">
        <v>29</v>
      </c>
      <c r="F2378" s="15">
        <v>30</v>
      </c>
      <c r="G2378" s="6" t="s">
        <v>6377</v>
      </c>
      <c r="H2378" s="6" t="s">
        <v>4662</v>
      </c>
      <c r="I2378" s="6" t="s">
        <v>881</v>
      </c>
      <c r="J2378" s="7">
        <v>43540</v>
      </c>
      <c r="K2378" s="15">
        <v>60</v>
      </c>
      <c r="L2378" s="6" t="s">
        <v>44</v>
      </c>
      <c r="M2378" s="6">
        <f t="shared" si="149"/>
        <v>2019</v>
      </c>
      <c r="N2378" s="6">
        <f t="shared" si="150"/>
        <v>3</v>
      </c>
      <c r="O2378" s="6" t="str">
        <f>VLOOKUP(L2378,'User input'!$D$6:$E$16,2,FALSE)</f>
        <v>Gigastuff</v>
      </c>
      <c r="P2378" s="6">
        <f>VLOOKUP(L2378,'User input'!$D$6:$G$16,3,FALSE)</f>
        <v>1.89</v>
      </c>
      <c r="Q2378" s="6">
        <f>VLOOKUP(L2378,'User input'!$D$6:$G$16,4,FALSE)</f>
        <v>18</v>
      </c>
      <c r="R2378" s="6">
        <f t="shared" si="151"/>
        <v>1080</v>
      </c>
      <c r="S2378" s="26">
        <f t="shared" si="148"/>
        <v>2041.1999999999998</v>
      </c>
      <c r="T2378" s="26">
        <f>IF(K2378&lt;'User input'!$I$9,'User input'!$J$8,IF(K2378&lt;'User input'!$I$10,'User input'!$J$9,IF(K2378&lt;'User input'!$I$11,'User input'!$J$10,'User input'!$J$11)))*S2378</f>
        <v>102.06</v>
      </c>
      <c r="U2378" s="26">
        <f>K2378*'User input'!$J$17+'User input'!$J$16</f>
        <v>0.5</v>
      </c>
    </row>
    <row r="2379" spans="1:21" x14ac:dyDescent="0.25">
      <c r="A2379" s="18">
        <v>2442</v>
      </c>
      <c r="B2379" s="10" t="s">
        <v>1974</v>
      </c>
      <c r="C2379" s="10" t="s">
        <v>631</v>
      </c>
      <c r="D2379" s="10" t="s">
        <v>28</v>
      </c>
      <c r="E2379" s="10" t="s">
        <v>29</v>
      </c>
      <c r="F2379" s="16">
        <v>60</v>
      </c>
      <c r="G2379" s="10" t="s">
        <v>6378</v>
      </c>
      <c r="H2379" s="10" t="s">
        <v>5853</v>
      </c>
      <c r="I2379" s="10" t="s">
        <v>834</v>
      </c>
      <c r="J2379" s="11">
        <v>43891</v>
      </c>
      <c r="K2379" s="16">
        <v>79</v>
      </c>
      <c r="L2379" s="10" t="s">
        <v>68</v>
      </c>
      <c r="M2379" s="10">
        <f t="shared" si="149"/>
        <v>2020</v>
      </c>
      <c r="N2379" s="10">
        <f t="shared" si="150"/>
        <v>3</v>
      </c>
      <c r="O2379" s="10" t="str">
        <f>VLOOKUP(L2379,'User input'!$D$6:$E$16,2,FALSE)</f>
        <v>Megawidget M</v>
      </c>
      <c r="P2379" s="10">
        <f>VLOOKUP(L2379,'User input'!$D$6:$G$16,3,FALSE)</f>
        <v>1.29</v>
      </c>
      <c r="Q2379" s="10">
        <f>VLOOKUP(L2379,'User input'!$D$6:$G$16,4,FALSE)</f>
        <v>24</v>
      </c>
      <c r="R2379" s="10">
        <f t="shared" si="151"/>
        <v>1896</v>
      </c>
      <c r="S2379" s="27">
        <f t="shared" si="148"/>
        <v>2445.84</v>
      </c>
      <c r="T2379" s="27">
        <f>IF(K2379&lt;'User input'!$I$9,'User input'!$J$8,IF(K2379&lt;'User input'!$I$10,'User input'!$J$9,IF(K2379&lt;'User input'!$I$11,'User input'!$J$10,'User input'!$J$11)))*S2379</f>
        <v>122.29200000000002</v>
      </c>
      <c r="U2379" s="27">
        <f>K2379*'User input'!$J$17+'User input'!$J$16</f>
        <v>0.5</v>
      </c>
    </row>
    <row r="2380" spans="1:21" x14ac:dyDescent="0.25">
      <c r="A2380" s="17">
        <v>2443</v>
      </c>
      <c r="B2380" s="6" t="s">
        <v>1221</v>
      </c>
      <c r="C2380" s="6" t="s">
        <v>6379</v>
      </c>
      <c r="D2380" s="6" t="s">
        <v>28</v>
      </c>
      <c r="E2380" s="6" t="s">
        <v>29</v>
      </c>
      <c r="F2380" s="15">
        <v>60</v>
      </c>
      <c r="G2380" s="6" t="s">
        <v>6380</v>
      </c>
      <c r="H2380" s="6" t="s">
        <v>6048</v>
      </c>
      <c r="I2380" s="6" t="s">
        <v>291</v>
      </c>
      <c r="J2380" s="7">
        <v>43483</v>
      </c>
      <c r="K2380" s="15">
        <v>13</v>
      </c>
      <c r="L2380" s="6" t="s">
        <v>20</v>
      </c>
      <c r="M2380" s="6">
        <f t="shared" si="149"/>
        <v>2019</v>
      </c>
      <c r="N2380" s="6">
        <f t="shared" si="150"/>
        <v>1</v>
      </c>
      <c r="O2380" s="6" t="str">
        <f>VLOOKUP(L2380,'User input'!$D$6:$E$16,2,FALSE)</f>
        <v>Hyperwotsit</v>
      </c>
      <c r="P2380" s="6">
        <f>VLOOKUP(L2380,'User input'!$D$6:$G$16,3,FALSE)</f>
        <v>2.0099999999999998</v>
      </c>
      <c r="Q2380" s="6">
        <f>VLOOKUP(L2380,'User input'!$D$6:$G$16,4,FALSE)</f>
        <v>20</v>
      </c>
      <c r="R2380" s="6">
        <f t="shared" si="151"/>
        <v>260</v>
      </c>
      <c r="S2380" s="26">
        <f t="shared" si="148"/>
        <v>522.59999999999991</v>
      </c>
      <c r="T2380" s="26">
        <f>IF(K2380&lt;'User input'!$I$9,'User input'!$J$8,IF(K2380&lt;'User input'!$I$10,'User input'!$J$9,IF(K2380&lt;'User input'!$I$11,'User input'!$J$10,'User input'!$J$11)))*S2380</f>
        <v>0</v>
      </c>
      <c r="U2380" s="26">
        <f>K2380*'User input'!$J$17+'User input'!$J$16</f>
        <v>0.5</v>
      </c>
    </row>
    <row r="2381" spans="1:21" x14ac:dyDescent="0.25">
      <c r="A2381" s="18">
        <v>2444</v>
      </c>
      <c r="B2381" s="10" t="s">
        <v>2257</v>
      </c>
      <c r="C2381" s="10" t="s">
        <v>3304</v>
      </c>
      <c r="D2381" s="10" t="s">
        <v>28</v>
      </c>
      <c r="E2381" s="10" t="s">
        <v>29</v>
      </c>
      <c r="F2381" s="16">
        <v>60</v>
      </c>
      <c r="G2381" s="10" t="s">
        <v>6381</v>
      </c>
      <c r="H2381" s="10" t="s">
        <v>51</v>
      </c>
      <c r="I2381" s="10" t="s">
        <v>32</v>
      </c>
      <c r="J2381" s="11">
        <v>44469</v>
      </c>
      <c r="K2381" s="16">
        <v>95</v>
      </c>
      <c r="L2381" s="10" t="s">
        <v>52</v>
      </c>
      <c r="M2381" s="10">
        <f t="shared" si="149"/>
        <v>2021</v>
      </c>
      <c r="N2381" s="10">
        <f t="shared" si="150"/>
        <v>9</v>
      </c>
      <c r="O2381" s="10" t="str">
        <f>VLOOKUP(L2381,'User input'!$D$6:$E$16,2,FALSE)</f>
        <v>Megawidget S</v>
      </c>
      <c r="P2381" s="10">
        <f>VLOOKUP(L2381,'User input'!$D$6:$G$16,3,FALSE)</f>
        <v>0.69</v>
      </c>
      <c r="Q2381" s="10">
        <f>VLOOKUP(L2381,'User input'!$D$6:$G$16,4,FALSE)</f>
        <v>24</v>
      </c>
      <c r="R2381" s="10">
        <f t="shared" si="151"/>
        <v>2280</v>
      </c>
      <c r="S2381" s="27">
        <f t="shared" si="148"/>
        <v>1573.1999999999998</v>
      </c>
      <c r="T2381" s="27">
        <f>IF(K2381&lt;'User input'!$I$9,'User input'!$J$8,IF(K2381&lt;'User input'!$I$10,'User input'!$J$9,IF(K2381&lt;'User input'!$I$11,'User input'!$J$10,'User input'!$J$11)))*S2381</f>
        <v>78.66</v>
      </c>
      <c r="U2381" s="27">
        <f>K2381*'User input'!$J$17+'User input'!$J$16</f>
        <v>0.5</v>
      </c>
    </row>
    <row r="2382" spans="1:21" x14ac:dyDescent="0.25">
      <c r="A2382" s="17">
        <v>2445</v>
      </c>
      <c r="B2382" s="6" t="s">
        <v>3927</v>
      </c>
      <c r="C2382" s="6" t="s">
        <v>2133</v>
      </c>
      <c r="D2382" s="6" t="s">
        <v>28</v>
      </c>
      <c r="E2382" s="6" t="s">
        <v>29</v>
      </c>
      <c r="F2382" s="15">
        <v>30</v>
      </c>
      <c r="G2382" s="6" t="s">
        <v>6382</v>
      </c>
      <c r="H2382" s="6" t="s">
        <v>1077</v>
      </c>
      <c r="I2382" s="6" t="s">
        <v>1078</v>
      </c>
      <c r="J2382" s="7">
        <v>44511</v>
      </c>
      <c r="K2382" s="15">
        <v>19</v>
      </c>
      <c r="L2382" s="6" t="s">
        <v>33</v>
      </c>
      <c r="M2382" s="6">
        <f t="shared" si="149"/>
        <v>2021</v>
      </c>
      <c r="N2382" s="6">
        <f t="shared" si="150"/>
        <v>11</v>
      </c>
      <c r="O2382" s="6" t="str">
        <f>VLOOKUP(L2382,'User input'!$D$6:$E$16,2,FALSE)</f>
        <v>Megawidget L</v>
      </c>
      <c r="P2382" s="6">
        <f>VLOOKUP(L2382,'User input'!$D$6:$G$16,3,FALSE)</f>
        <v>1.79</v>
      </c>
      <c r="Q2382" s="6">
        <f>VLOOKUP(L2382,'User input'!$D$6:$G$16,4,FALSE)</f>
        <v>24</v>
      </c>
      <c r="R2382" s="6">
        <f t="shared" si="151"/>
        <v>456</v>
      </c>
      <c r="S2382" s="26">
        <f t="shared" si="148"/>
        <v>816.24</v>
      </c>
      <c r="T2382" s="26">
        <f>IF(K2382&lt;'User input'!$I$9,'User input'!$J$8,IF(K2382&lt;'User input'!$I$10,'User input'!$J$9,IF(K2382&lt;'User input'!$I$11,'User input'!$J$10,'User input'!$J$11)))*S2382</f>
        <v>0</v>
      </c>
      <c r="U2382" s="26">
        <f>K2382*'User input'!$J$17+'User input'!$J$16</f>
        <v>0.5</v>
      </c>
    </row>
    <row r="2383" spans="1:21" x14ac:dyDescent="0.25">
      <c r="A2383" s="18">
        <v>2446</v>
      </c>
      <c r="B2383" s="10" t="s">
        <v>5227</v>
      </c>
      <c r="C2383" s="10" t="s">
        <v>495</v>
      </c>
      <c r="D2383" s="10" t="s">
        <v>49</v>
      </c>
      <c r="E2383" s="10" t="s">
        <v>16</v>
      </c>
      <c r="F2383" s="16">
        <v>30</v>
      </c>
      <c r="G2383" s="10" t="s">
        <v>6383</v>
      </c>
      <c r="H2383" s="10" t="s">
        <v>1487</v>
      </c>
      <c r="I2383" s="10" t="s">
        <v>32</v>
      </c>
      <c r="J2383" s="11">
        <v>43836</v>
      </c>
      <c r="K2383" s="16">
        <v>72</v>
      </c>
      <c r="L2383" s="10" t="s">
        <v>157</v>
      </c>
      <c r="M2383" s="10">
        <f t="shared" si="149"/>
        <v>2020</v>
      </c>
      <c r="N2383" s="10">
        <f t="shared" si="150"/>
        <v>1</v>
      </c>
      <c r="O2383" s="10" t="str">
        <f>VLOOKUP(L2383,'User input'!$D$6:$E$16,2,FALSE)</f>
        <v>Ultrathing V3</v>
      </c>
      <c r="P2383" s="10">
        <f>VLOOKUP(L2383,'User input'!$D$6:$G$16,3,FALSE)</f>
        <v>3.39</v>
      </c>
      <c r="Q2383" s="10">
        <f>VLOOKUP(L2383,'User input'!$D$6:$G$16,4,FALSE)</f>
        <v>24</v>
      </c>
      <c r="R2383" s="10">
        <f t="shared" si="151"/>
        <v>1728</v>
      </c>
      <c r="S2383" s="27">
        <f t="shared" si="148"/>
        <v>5857.92</v>
      </c>
      <c r="T2383" s="27">
        <f>IF(K2383&lt;'User input'!$I$9,'User input'!$J$8,IF(K2383&lt;'User input'!$I$10,'User input'!$J$9,IF(K2383&lt;'User input'!$I$11,'User input'!$J$10,'User input'!$J$11)))*S2383</f>
        <v>292.89600000000002</v>
      </c>
      <c r="U2383" s="27">
        <f>K2383*'User input'!$J$17+'User input'!$J$16</f>
        <v>0.5</v>
      </c>
    </row>
    <row r="2384" spans="1:21" x14ac:dyDescent="0.25">
      <c r="A2384" s="17">
        <v>2447</v>
      </c>
      <c r="B2384" s="6" t="s">
        <v>5933</v>
      </c>
      <c r="C2384" s="6" t="s">
        <v>3248</v>
      </c>
      <c r="D2384" s="6" t="s">
        <v>28</v>
      </c>
      <c r="E2384" s="6" t="s">
        <v>29</v>
      </c>
      <c r="F2384" s="15">
        <v>90</v>
      </c>
      <c r="G2384" s="6" t="s">
        <v>6384</v>
      </c>
      <c r="H2384" s="6" t="s">
        <v>716</v>
      </c>
      <c r="I2384" s="6" t="s">
        <v>682</v>
      </c>
      <c r="J2384" s="7">
        <v>43813</v>
      </c>
      <c r="K2384" s="15">
        <v>15</v>
      </c>
      <c r="L2384" s="6" t="s">
        <v>62</v>
      </c>
      <c r="M2384" s="6">
        <f t="shared" si="149"/>
        <v>2019</v>
      </c>
      <c r="N2384" s="6">
        <f t="shared" si="150"/>
        <v>12</v>
      </c>
      <c r="O2384" s="6" t="str">
        <f>VLOOKUP(L2384,'User input'!$D$6:$E$16,2,FALSE)</f>
        <v>Ultrathing V4</v>
      </c>
      <c r="P2384" s="6">
        <f>VLOOKUP(L2384,'User input'!$D$6:$G$16,3,FALSE)</f>
        <v>3.99</v>
      </c>
      <c r="Q2384" s="6">
        <f>VLOOKUP(L2384,'User input'!$D$6:$G$16,4,FALSE)</f>
        <v>24</v>
      </c>
      <c r="R2384" s="6">
        <f t="shared" si="151"/>
        <v>360</v>
      </c>
      <c r="S2384" s="26">
        <f t="shared" si="148"/>
        <v>1436.4</v>
      </c>
      <c r="T2384" s="26">
        <f>IF(K2384&lt;'User input'!$I$9,'User input'!$J$8,IF(K2384&lt;'User input'!$I$10,'User input'!$J$9,IF(K2384&lt;'User input'!$I$11,'User input'!$J$10,'User input'!$J$11)))*S2384</f>
        <v>0</v>
      </c>
      <c r="U2384" s="26">
        <f>K2384*'User input'!$J$17+'User input'!$J$16</f>
        <v>0.5</v>
      </c>
    </row>
    <row r="2385" spans="1:21" x14ac:dyDescent="0.25">
      <c r="A2385" s="18">
        <v>2448</v>
      </c>
      <c r="B2385" s="10" t="s">
        <v>6385</v>
      </c>
      <c r="C2385" s="10" t="s">
        <v>35</v>
      </c>
      <c r="D2385" s="10" t="s">
        <v>49</v>
      </c>
      <c r="E2385" s="10" t="s">
        <v>16</v>
      </c>
      <c r="F2385" s="16">
        <v>30</v>
      </c>
      <c r="G2385" s="10" t="s">
        <v>6386</v>
      </c>
      <c r="H2385" s="10" t="s">
        <v>4342</v>
      </c>
      <c r="I2385" s="10" t="s">
        <v>144</v>
      </c>
      <c r="J2385" s="11">
        <v>43591</v>
      </c>
      <c r="K2385" s="16">
        <v>24</v>
      </c>
      <c r="L2385" s="10" t="s">
        <v>78</v>
      </c>
      <c r="M2385" s="10">
        <f t="shared" si="149"/>
        <v>2019</v>
      </c>
      <c r="N2385" s="10">
        <f t="shared" si="150"/>
        <v>5</v>
      </c>
      <c r="O2385" s="10" t="str">
        <f>VLOOKUP(L2385,'User input'!$D$6:$E$16,2,FALSE)</f>
        <v>Ultrathing V2</v>
      </c>
      <c r="P2385" s="10">
        <f>VLOOKUP(L2385,'User input'!$D$6:$G$16,3,FALSE)</f>
        <v>2.95</v>
      </c>
      <c r="Q2385" s="10">
        <f>VLOOKUP(L2385,'User input'!$D$6:$G$16,4,FALSE)</f>
        <v>20</v>
      </c>
      <c r="R2385" s="10">
        <f t="shared" si="151"/>
        <v>480</v>
      </c>
      <c r="S2385" s="27">
        <f t="shared" si="148"/>
        <v>1416</v>
      </c>
      <c r="T2385" s="27">
        <f>IF(K2385&lt;'User input'!$I$9,'User input'!$J$8,IF(K2385&lt;'User input'!$I$10,'User input'!$J$9,IF(K2385&lt;'User input'!$I$11,'User input'!$J$10,'User input'!$J$11)))*S2385</f>
        <v>42.48</v>
      </c>
      <c r="U2385" s="27">
        <f>K2385*'User input'!$J$17+'User input'!$J$16</f>
        <v>0.5</v>
      </c>
    </row>
    <row r="2386" spans="1:21" x14ac:dyDescent="0.25">
      <c r="A2386" s="17">
        <v>2449</v>
      </c>
      <c r="B2386" s="6" t="s">
        <v>5747</v>
      </c>
      <c r="C2386" s="6" t="s">
        <v>1321</v>
      </c>
      <c r="D2386" s="6" t="s">
        <v>49</v>
      </c>
      <c r="E2386" s="6" t="s">
        <v>16</v>
      </c>
      <c r="F2386" s="15">
        <v>30</v>
      </c>
      <c r="G2386" s="6" t="s">
        <v>10396</v>
      </c>
      <c r="H2386" s="6" t="s">
        <v>6388</v>
      </c>
      <c r="I2386" s="6" t="s">
        <v>32</v>
      </c>
      <c r="J2386" s="7">
        <v>43611</v>
      </c>
      <c r="K2386" s="15">
        <v>33</v>
      </c>
      <c r="L2386" s="6" t="s">
        <v>20</v>
      </c>
      <c r="M2386" s="6">
        <f t="shared" si="149"/>
        <v>2019</v>
      </c>
      <c r="N2386" s="6">
        <f t="shared" si="150"/>
        <v>5</v>
      </c>
      <c r="O2386" s="6" t="str">
        <f>VLOOKUP(L2386,'User input'!$D$6:$E$16,2,FALSE)</f>
        <v>Hyperwotsit</v>
      </c>
      <c r="P2386" s="6">
        <f>VLOOKUP(L2386,'User input'!$D$6:$G$16,3,FALSE)</f>
        <v>2.0099999999999998</v>
      </c>
      <c r="Q2386" s="6">
        <f>VLOOKUP(L2386,'User input'!$D$6:$G$16,4,FALSE)</f>
        <v>20</v>
      </c>
      <c r="R2386" s="6">
        <f t="shared" si="151"/>
        <v>660</v>
      </c>
      <c r="S2386" s="26">
        <f t="shared" si="148"/>
        <v>1326.6</v>
      </c>
      <c r="T2386" s="26">
        <f>IF(K2386&lt;'User input'!$I$9,'User input'!$J$8,IF(K2386&lt;'User input'!$I$10,'User input'!$J$9,IF(K2386&lt;'User input'!$I$11,'User input'!$J$10,'User input'!$J$11)))*S2386</f>
        <v>39.797999999999995</v>
      </c>
      <c r="U2386" s="26">
        <f>K2386*'User input'!$J$17+'User input'!$J$16</f>
        <v>0.5</v>
      </c>
    </row>
    <row r="2387" spans="1:21" x14ac:dyDescent="0.25">
      <c r="A2387" s="18">
        <v>2450</v>
      </c>
      <c r="B2387" s="10" t="s">
        <v>6389</v>
      </c>
      <c r="C2387" s="10" t="s">
        <v>5394</v>
      </c>
      <c r="D2387" s="10" t="s">
        <v>28</v>
      </c>
      <c r="E2387" s="10" t="s">
        <v>29</v>
      </c>
      <c r="F2387" s="16">
        <v>90</v>
      </c>
      <c r="G2387" s="10" t="s">
        <v>6390</v>
      </c>
      <c r="H2387" s="10" t="s">
        <v>1253</v>
      </c>
      <c r="I2387" s="10" t="s">
        <v>32</v>
      </c>
      <c r="J2387" s="11">
        <v>43830</v>
      </c>
      <c r="K2387" s="16">
        <v>36</v>
      </c>
      <c r="L2387" s="10" t="s">
        <v>39</v>
      </c>
      <c r="M2387" s="10">
        <f t="shared" si="149"/>
        <v>2019</v>
      </c>
      <c r="N2387" s="10">
        <f t="shared" si="150"/>
        <v>12</v>
      </c>
      <c r="O2387" s="10" t="str">
        <f>VLOOKUP(L2387,'User input'!$D$6:$E$16,2,FALSE)</f>
        <v>Ultrathing V1</v>
      </c>
      <c r="P2387" s="10">
        <f>VLOOKUP(L2387,'User input'!$D$6:$G$16,3,FALSE)</f>
        <v>1.79</v>
      </c>
      <c r="Q2387" s="10">
        <f>VLOOKUP(L2387,'User input'!$D$6:$G$16,4,FALSE)</f>
        <v>17</v>
      </c>
      <c r="R2387" s="10">
        <f t="shared" si="151"/>
        <v>612</v>
      </c>
      <c r="S2387" s="27">
        <f t="shared" si="148"/>
        <v>1095.48</v>
      </c>
      <c r="T2387" s="27">
        <f>IF(K2387&lt;'User input'!$I$9,'User input'!$J$8,IF(K2387&lt;'User input'!$I$10,'User input'!$J$9,IF(K2387&lt;'User input'!$I$11,'User input'!$J$10,'User input'!$J$11)))*S2387</f>
        <v>32.864399999999996</v>
      </c>
      <c r="U2387" s="27">
        <f>K2387*'User input'!$J$17+'User input'!$J$16</f>
        <v>0.5</v>
      </c>
    </row>
    <row r="2388" spans="1:21" x14ac:dyDescent="0.25">
      <c r="A2388" s="17">
        <v>2451</v>
      </c>
      <c r="B2388" s="6" t="s">
        <v>6391</v>
      </c>
      <c r="C2388" s="6" t="s">
        <v>1824</v>
      </c>
      <c r="D2388" s="6" t="s">
        <v>28</v>
      </c>
      <c r="E2388" s="6" t="s">
        <v>29</v>
      </c>
      <c r="F2388" s="15">
        <v>90</v>
      </c>
      <c r="G2388" s="6" t="s">
        <v>6392</v>
      </c>
      <c r="H2388" s="6" t="s">
        <v>2326</v>
      </c>
      <c r="I2388" s="6" t="s">
        <v>32</v>
      </c>
      <c r="J2388" s="7">
        <v>44099</v>
      </c>
      <c r="K2388" s="15">
        <v>31</v>
      </c>
      <c r="L2388" s="6" t="s">
        <v>44</v>
      </c>
      <c r="M2388" s="6">
        <f t="shared" si="149"/>
        <v>2020</v>
      </c>
      <c r="N2388" s="6">
        <f t="shared" si="150"/>
        <v>9</v>
      </c>
      <c r="O2388" s="6" t="str">
        <f>VLOOKUP(L2388,'User input'!$D$6:$E$16,2,FALSE)</f>
        <v>Gigastuff</v>
      </c>
      <c r="P2388" s="6">
        <f>VLOOKUP(L2388,'User input'!$D$6:$G$16,3,FALSE)</f>
        <v>1.89</v>
      </c>
      <c r="Q2388" s="6">
        <f>VLOOKUP(L2388,'User input'!$D$6:$G$16,4,FALSE)</f>
        <v>18</v>
      </c>
      <c r="R2388" s="6">
        <f t="shared" si="151"/>
        <v>558</v>
      </c>
      <c r="S2388" s="26">
        <f t="shared" si="148"/>
        <v>1054.6199999999999</v>
      </c>
      <c r="T2388" s="26">
        <f>IF(K2388&lt;'User input'!$I$9,'User input'!$J$8,IF(K2388&lt;'User input'!$I$10,'User input'!$J$9,IF(K2388&lt;'User input'!$I$11,'User input'!$J$10,'User input'!$J$11)))*S2388</f>
        <v>31.638599999999997</v>
      </c>
      <c r="U2388" s="26">
        <f>K2388*'User input'!$J$17+'User input'!$J$16</f>
        <v>0.5</v>
      </c>
    </row>
    <row r="2389" spans="1:21" x14ac:dyDescent="0.25">
      <c r="A2389" s="18">
        <v>2452</v>
      </c>
      <c r="B2389" s="10" t="s">
        <v>6393</v>
      </c>
      <c r="C2389" s="10" t="s">
        <v>6394</v>
      </c>
      <c r="D2389" s="10" t="s">
        <v>49</v>
      </c>
      <c r="E2389" s="10" t="s">
        <v>16</v>
      </c>
      <c r="F2389" s="16">
        <v>90</v>
      </c>
      <c r="G2389" s="10" t="s">
        <v>6395</v>
      </c>
      <c r="H2389" s="10" t="s">
        <v>6396</v>
      </c>
      <c r="I2389" s="10" t="s">
        <v>238</v>
      </c>
      <c r="J2389" s="11">
        <v>44160</v>
      </c>
      <c r="K2389" s="16">
        <v>14</v>
      </c>
      <c r="L2389" s="10" t="s">
        <v>20</v>
      </c>
      <c r="M2389" s="10">
        <f t="shared" si="149"/>
        <v>2020</v>
      </c>
      <c r="N2389" s="10">
        <f t="shared" si="150"/>
        <v>11</v>
      </c>
      <c r="O2389" s="10" t="str">
        <f>VLOOKUP(L2389,'User input'!$D$6:$E$16,2,FALSE)</f>
        <v>Hyperwotsit</v>
      </c>
      <c r="P2389" s="10">
        <f>VLOOKUP(L2389,'User input'!$D$6:$G$16,3,FALSE)</f>
        <v>2.0099999999999998</v>
      </c>
      <c r="Q2389" s="10">
        <f>VLOOKUP(L2389,'User input'!$D$6:$G$16,4,FALSE)</f>
        <v>20</v>
      </c>
      <c r="R2389" s="10">
        <f t="shared" si="151"/>
        <v>280</v>
      </c>
      <c r="S2389" s="27">
        <f t="shared" si="148"/>
        <v>562.79999999999995</v>
      </c>
      <c r="T2389" s="27">
        <f>IF(K2389&lt;'User input'!$I$9,'User input'!$J$8,IF(K2389&lt;'User input'!$I$10,'User input'!$J$9,IF(K2389&lt;'User input'!$I$11,'User input'!$J$10,'User input'!$J$11)))*S2389</f>
        <v>0</v>
      </c>
      <c r="U2389" s="27">
        <f>K2389*'User input'!$J$17+'User input'!$J$16</f>
        <v>0.5</v>
      </c>
    </row>
    <row r="2390" spans="1:21" x14ac:dyDescent="0.25">
      <c r="A2390" s="17">
        <v>2453</v>
      </c>
      <c r="B2390" s="6" t="s">
        <v>6397</v>
      </c>
      <c r="C2390" s="6" t="s">
        <v>6398</v>
      </c>
      <c r="D2390" s="6" t="s">
        <v>28</v>
      </c>
      <c r="E2390" s="6" t="s">
        <v>29</v>
      </c>
      <c r="F2390" s="15">
        <v>30</v>
      </c>
      <c r="G2390" s="6" t="s">
        <v>6399</v>
      </c>
      <c r="H2390" s="6" t="s">
        <v>1721</v>
      </c>
      <c r="I2390" s="6" t="s">
        <v>32</v>
      </c>
      <c r="J2390" s="7">
        <v>44131</v>
      </c>
      <c r="K2390" s="15">
        <v>13</v>
      </c>
      <c r="L2390" s="6" t="s">
        <v>44</v>
      </c>
      <c r="M2390" s="6">
        <f t="shared" si="149"/>
        <v>2020</v>
      </c>
      <c r="N2390" s="6">
        <f t="shared" si="150"/>
        <v>10</v>
      </c>
      <c r="O2390" s="6" t="str">
        <f>VLOOKUP(L2390,'User input'!$D$6:$E$16,2,FALSE)</f>
        <v>Gigastuff</v>
      </c>
      <c r="P2390" s="6">
        <f>VLOOKUP(L2390,'User input'!$D$6:$G$16,3,FALSE)</f>
        <v>1.89</v>
      </c>
      <c r="Q2390" s="6">
        <f>VLOOKUP(L2390,'User input'!$D$6:$G$16,4,FALSE)</f>
        <v>18</v>
      </c>
      <c r="R2390" s="6">
        <f t="shared" si="151"/>
        <v>234</v>
      </c>
      <c r="S2390" s="26">
        <f t="shared" si="148"/>
        <v>442.26</v>
      </c>
      <c r="T2390" s="26">
        <f>IF(K2390&lt;'User input'!$I$9,'User input'!$J$8,IF(K2390&lt;'User input'!$I$10,'User input'!$J$9,IF(K2390&lt;'User input'!$I$11,'User input'!$J$10,'User input'!$J$11)))*S2390</f>
        <v>0</v>
      </c>
      <c r="U2390" s="26">
        <f>K2390*'User input'!$J$17+'User input'!$J$16</f>
        <v>0.5</v>
      </c>
    </row>
    <row r="2391" spans="1:21" x14ac:dyDescent="0.25">
      <c r="A2391" s="18">
        <v>2454</v>
      </c>
      <c r="B2391" s="10" t="s">
        <v>679</v>
      </c>
      <c r="C2391" s="10" t="s">
        <v>1794</v>
      </c>
      <c r="D2391" s="10" t="s">
        <v>28</v>
      </c>
      <c r="E2391" s="10" t="s">
        <v>29</v>
      </c>
      <c r="F2391" s="16">
        <v>30</v>
      </c>
      <c r="G2391" s="10" t="s">
        <v>6400</v>
      </c>
      <c r="H2391" s="10" t="s">
        <v>1345</v>
      </c>
      <c r="I2391" s="10" t="s">
        <v>32</v>
      </c>
      <c r="J2391" s="11">
        <v>44226</v>
      </c>
      <c r="K2391" s="16">
        <v>79</v>
      </c>
      <c r="L2391" s="10" t="s">
        <v>20</v>
      </c>
      <c r="M2391" s="10">
        <f t="shared" si="149"/>
        <v>2021</v>
      </c>
      <c r="N2391" s="10">
        <f t="shared" si="150"/>
        <v>1</v>
      </c>
      <c r="O2391" s="10" t="str">
        <f>VLOOKUP(L2391,'User input'!$D$6:$E$16,2,FALSE)</f>
        <v>Hyperwotsit</v>
      </c>
      <c r="P2391" s="10">
        <f>VLOOKUP(L2391,'User input'!$D$6:$G$16,3,FALSE)</f>
        <v>2.0099999999999998</v>
      </c>
      <c r="Q2391" s="10">
        <f>VLOOKUP(L2391,'User input'!$D$6:$G$16,4,FALSE)</f>
        <v>20</v>
      </c>
      <c r="R2391" s="10">
        <f t="shared" si="151"/>
        <v>1580</v>
      </c>
      <c r="S2391" s="27">
        <f t="shared" si="148"/>
        <v>3175.7999999999997</v>
      </c>
      <c r="T2391" s="27">
        <f>IF(K2391&lt;'User input'!$I$9,'User input'!$J$8,IF(K2391&lt;'User input'!$I$10,'User input'!$J$9,IF(K2391&lt;'User input'!$I$11,'User input'!$J$10,'User input'!$J$11)))*S2391</f>
        <v>158.79</v>
      </c>
      <c r="U2391" s="27">
        <f>K2391*'User input'!$J$17+'User input'!$J$16</f>
        <v>0.5</v>
      </c>
    </row>
    <row r="2392" spans="1:21" x14ac:dyDescent="0.25">
      <c r="A2392" s="18">
        <v>2456</v>
      </c>
      <c r="B2392" s="10" t="s">
        <v>4398</v>
      </c>
      <c r="C2392" s="10" t="s">
        <v>6401</v>
      </c>
      <c r="D2392" s="10" t="s">
        <v>28</v>
      </c>
      <c r="E2392" s="10" t="s">
        <v>29</v>
      </c>
      <c r="F2392" s="16">
        <v>90</v>
      </c>
      <c r="G2392" s="10" t="s">
        <v>6402</v>
      </c>
      <c r="H2392" s="10" t="s">
        <v>1598</v>
      </c>
      <c r="I2392" s="10" t="s">
        <v>32</v>
      </c>
      <c r="J2392" s="11">
        <v>44499</v>
      </c>
      <c r="K2392" s="16">
        <v>47</v>
      </c>
      <c r="L2392" s="10" t="s">
        <v>20</v>
      </c>
      <c r="M2392" s="10">
        <f t="shared" si="149"/>
        <v>2021</v>
      </c>
      <c r="N2392" s="10">
        <f t="shared" si="150"/>
        <v>10</v>
      </c>
      <c r="O2392" s="10" t="str">
        <f>VLOOKUP(L2392,'User input'!$D$6:$E$16,2,FALSE)</f>
        <v>Hyperwotsit</v>
      </c>
      <c r="P2392" s="10">
        <f>VLOOKUP(L2392,'User input'!$D$6:$G$16,3,FALSE)</f>
        <v>2.0099999999999998</v>
      </c>
      <c r="Q2392" s="10">
        <f>VLOOKUP(L2392,'User input'!$D$6:$G$16,4,FALSE)</f>
        <v>20</v>
      </c>
      <c r="R2392" s="10">
        <f t="shared" si="151"/>
        <v>940</v>
      </c>
      <c r="S2392" s="27">
        <f t="shared" si="148"/>
        <v>1889.3999999999999</v>
      </c>
      <c r="T2392" s="27">
        <f>IF(K2392&lt;'User input'!$I$9,'User input'!$J$8,IF(K2392&lt;'User input'!$I$10,'User input'!$J$9,IF(K2392&lt;'User input'!$I$11,'User input'!$J$10,'User input'!$J$11)))*S2392</f>
        <v>56.681999999999995</v>
      </c>
      <c r="U2392" s="27">
        <f>K2392*'User input'!$J$17+'User input'!$J$16</f>
        <v>0.5</v>
      </c>
    </row>
    <row r="2393" spans="1:21" x14ac:dyDescent="0.25">
      <c r="A2393" s="17">
        <v>2457</v>
      </c>
      <c r="B2393" s="6" t="s">
        <v>4968</v>
      </c>
      <c r="C2393" s="6" t="s">
        <v>279</v>
      </c>
      <c r="D2393" s="6" t="s">
        <v>28</v>
      </c>
      <c r="E2393" s="6" t="s">
        <v>29</v>
      </c>
      <c r="F2393" s="15">
        <v>30</v>
      </c>
      <c r="G2393" s="6" t="s">
        <v>6403</v>
      </c>
      <c r="H2393" s="6" t="s">
        <v>3264</v>
      </c>
      <c r="I2393" s="6" t="s">
        <v>32</v>
      </c>
      <c r="J2393" s="7">
        <v>44436</v>
      </c>
      <c r="K2393" s="15">
        <v>94</v>
      </c>
      <c r="L2393" s="6" t="s">
        <v>62</v>
      </c>
      <c r="M2393" s="6">
        <f t="shared" si="149"/>
        <v>2021</v>
      </c>
      <c r="N2393" s="6">
        <f t="shared" si="150"/>
        <v>8</v>
      </c>
      <c r="O2393" s="6" t="str">
        <f>VLOOKUP(L2393,'User input'!$D$6:$E$16,2,FALSE)</f>
        <v>Ultrathing V4</v>
      </c>
      <c r="P2393" s="6">
        <f>VLOOKUP(L2393,'User input'!$D$6:$G$16,3,FALSE)</f>
        <v>3.99</v>
      </c>
      <c r="Q2393" s="6">
        <f>VLOOKUP(L2393,'User input'!$D$6:$G$16,4,FALSE)</f>
        <v>24</v>
      </c>
      <c r="R2393" s="6">
        <f t="shared" si="151"/>
        <v>2256</v>
      </c>
      <c r="S2393" s="26">
        <f t="shared" si="148"/>
        <v>9001.44</v>
      </c>
      <c r="T2393" s="26">
        <f>IF(K2393&lt;'User input'!$I$9,'User input'!$J$8,IF(K2393&lt;'User input'!$I$10,'User input'!$J$9,IF(K2393&lt;'User input'!$I$11,'User input'!$J$10,'User input'!$J$11)))*S2393</f>
        <v>450.07200000000006</v>
      </c>
      <c r="U2393" s="26">
        <f>K2393*'User input'!$J$17+'User input'!$J$16</f>
        <v>0.5</v>
      </c>
    </row>
    <row r="2394" spans="1:21" x14ac:dyDescent="0.25">
      <c r="A2394" s="18">
        <v>2458</v>
      </c>
      <c r="B2394" s="10" t="s">
        <v>6404</v>
      </c>
      <c r="C2394" s="10" t="s">
        <v>1211</v>
      </c>
      <c r="D2394" s="10" t="s">
        <v>49</v>
      </c>
      <c r="E2394" s="10" t="s">
        <v>16</v>
      </c>
      <c r="F2394" s="16">
        <v>90</v>
      </c>
      <c r="G2394" s="10" t="s">
        <v>6405</v>
      </c>
      <c r="H2394" s="10" t="s">
        <v>6406</v>
      </c>
      <c r="I2394" s="10" t="s">
        <v>32</v>
      </c>
      <c r="J2394" s="11">
        <v>43632</v>
      </c>
      <c r="K2394" s="16">
        <v>43</v>
      </c>
      <c r="L2394" s="10" t="s">
        <v>68</v>
      </c>
      <c r="M2394" s="10">
        <f t="shared" si="149"/>
        <v>2019</v>
      </c>
      <c r="N2394" s="10">
        <f t="shared" si="150"/>
        <v>6</v>
      </c>
      <c r="O2394" s="10" t="str">
        <f>VLOOKUP(L2394,'User input'!$D$6:$E$16,2,FALSE)</f>
        <v>Megawidget M</v>
      </c>
      <c r="P2394" s="10">
        <f>VLOOKUP(L2394,'User input'!$D$6:$G$16,3,FALSE)</f>
        <v>1.29</v>
      </c>
      <c r="Q2394" s="10">
        <f>VLOOKUP(L2394,'User input'!$D$6:$G$16,4,FALSE)</f>
        <v>24</v>
      </c>
      <c r="R2394" s="10">
        <f t="shared" si="151"/>
        <v>1032</v>
      </c>
      <c r="S2394" s="27">
        <f t="shared" si="148"/>
        <v>1331.28</v>
      </c>
      <c r="T2394" s="27">
        <f>IF(K2394&lt;'User input'!$I$9,'User input'!$J$8,IF(K2394&lt;'User input'!$I$10,'User input'!$J$9,IF(K2394&lt;'User input'!$I$11,'User input'!$J$10,'User input'!$J$11)))*S2394</f>
        <v>39.938399999999994</v>
      </c>
      <c r="U2394" s="27">
        <f>K2394*'User input'!$J$17+'User input'!$J$16</f>
        <v>0.5</v>
      </c>
    </row>
    <row r="2395" spans="1:21" x14ac:dyDescent="0.25">
      <c r="A2395" s="17">
        <v>2459</v>
      </c>
      <c r="B2395" s="6" t="s">
        <v>5598</v>
      </c>
      <c r="C2395" s="6" t="s">
        <v>924</v>
      </c>
      <c r="D2395" s="6" t="s">
        <v>49</v>
      </c>
      <c r="E2395" s="6" t="s">
        <v>16</v>
      </c>
      <c r="F2395" s="15">
        <v>90</v>
      </c>
      <c r="G2395" s="6" t="s">
        <v>6407</v>
      </c>
      <c r="H2395" s="6" t="s">
        <v>2233</v>
      </c>
      <c r="I2395" s="6" t="s">
        <v>32</v>
      </c>
      <c r="J2395" s="7">
        <v>44038</v>
      </c>
      <c r="K2395" s="15">
        <v>62</v>
      </c>
      <c r="L2395" s="6" t="s">
        <v>33</v>
      </c>
      <c r="M2395" s="6">
        <f t="shared" si="149"/>
        <v>2020</v>
      </c>
      <c r="N2395" s="6">
        <f t="shared" si="150"/>
        <v>7</v>
      </c>
      <c r="O2395" s="6" t="str">
        <f>VLOOKUP(L2395,'User input'!$D$6:$E$16,2,FALSE)</f>
        <v>Megawidget L</v>
      </c>
      <c r="P2395" s="6">
        <f>VLOOKUP(L2395,'User input'!$D$6:$G$16,3,FALSE)</f>
        <v>1.79</v>
      </c>
      <c r="Q2395" s="6">
        <f>VLOOKUP(L2395,'User input'!$D$6:$G$16,4,FALSE)</f>
        <v>24</v>
      </c>
      <c r="R2395" s="6">
        <f t="shared" si="151"/>
        <v>1488</v>
      </c>
      <c r="S2395" s="26">
        <f t="shared" si="148"/>
        <v>2663.52</v>
      </c>
      <c r="T2395" s="26">
        <f>IF(K2395&lt;'User input'!$I$9,'User input'!$J$8,IF(K2395&lt;'User input'!$I$10,'User input'!$J$9,IF(K2395&lt;'User input'!$I$11,'User input'!$J$10,'User input'!$J$11)))*S2395</f>
        <v>133.17600000000002</v>
      </c>
      <c r="U2395" s="26">
        <f>K2395*'User input'!$J$17+'User input'!$J$16</f>
        <v>0.5</v>
      </c>
    </row>
    <row r="2396" spans="1:21" x14ac:dyDescent="0.25">
      <c r="A2396" s="18">
        <v>2460</v>
      </c>
      <c r="B2396" s="10" t="s">
        <v>6408</v>
      </c>
      <c r="C2396" s="10" t="s">
        <v>2041</v>
      </c>
      <c r="D2396" s="10" t="s">
        <v>15</v>
      </c>
      <c r="E2396" s="10" t="s">
        <v>16</v>
      </c>
      <c r="F2396" s="16">
        <v>60</v>
      </c>
      <c r="G2396" s="10" t="s">
        <v>6409</v>
      </c>
      <c r="H2396" s="10" t="s">
        <v>2120</v>
      </c>
      <c r="I2396" s="10" t="s">
        <v>32</v>
      </c>
      <c r="J2396" s="11">
        <v>43679</v>
      </c>
      <c r="K2396" s="16">
        <v>69</v>
      </c>
      <c r="L2396" s="10" t="s">
        <v>44</v>
      </c>
      <c r="M2396" s="10">
        <f t="shared" si="149"/>
        <v>2019</v>
      </c>
      <c r="N2396" s="10">
        <f t="shared" si="150"/>
        <v>8</v>
      </c>
      <c r="O2396" s="10" t="str">
        <f>VLOOKUP(L2396,'User input'!$D$6:$E$16,2,FALSE)</f>
        <v>Gigastuff</v>
      </c>
      <c r="P2396" s="10">
        <f>VLOOKUP(L2396,'User input'!$D$6:$G$16,3,FALSE)</f>
        <v>1.89</v>
      </c>
      <c r="Q2396" s="10">
        <f>VLOOKUP(L2396,'User input'!$D$6:$G$16,4,FALSE)</f>
        <v>18</v>
      </c>
      <c r="R2396" s="10">
        <f t="shared" si="151"/>
        <v>1242</v>
      </c>
      <c r="S2396" s="27">
        <f t="shared" si="148"/>
        <v>2347.3799999999997</v>
      </c>
      <c r="T2396" s="27">
        <f>IF(K2396&lt;'User input'!$I$9,'User input'!$J$8,IF(K2396&lt;'User input'!$I$10,'User input'!$J$9,IF(K2396&lt;'User input'!$I$11,'User input'!$J$10,'User input'!$J$11)))*S2396</f>
        <v>117.36899999999999</v>
      </c>
      <c r="U2396" s="27">
        <f>K2396*'User input'!$J$17+'User input'!$J$16</f>
        <v>0.5</v>
      </c>
    </row>
    <row r="2397" spans="1:21" x14ac:dyDescent="0.25">
      <c r="A2397" s="17">
        <v>2461</v>
      </c>
      <c r="B2397" s="6" t="s">
        <v>6410</v>
      </c>
      <c r="C2397" s="6" t="s">
        <v>1532</v>
      </c>
      <c r="D2397" s="6" t="s">
        <v>49</v>
      </c>
      <c r="E2397" s="6" t="s">
        <v>16</v>
      </c>
      <c r="F2397" s="15">
        <v>30</v>
      </c>
      <c r="G2397" s="6" t="s">
        <v>6411</v>
      </c>
      <c r="H2397" s="6" t="s">
        <v>2087</v>
      </c>
      <c r="I2397" s="6" t="s">
        <v>176</v>
      </c>
      <c r="J2397" s="7">
        <v>44448</v>
      </c>
      <c r="K2397" s="15">
        <v>11</v>
      </c>
      <c r="L2397" s="6" t="s">
        <v>99</v>
      </c>
      <c r="M2397" s="6">
        <f t="shared" si="149"/>
        <v>2021</v>
      </c>
      <c r="N2397" s="6">
        <f t="shared" si="150"/>
        <v>9</v>
      </c>
      <c r="O2397" s="6" t="str">
        <f>VLOOKUP(L2397,'User input'!$D$6:$E$16,2,FALSE)</f>
        <v>Superwossname</v>
      </c>
      <c r="P2397" s="6">
        <f>VLOOKUP(L2397,'User input'!$D$6:$G$16,3,FALSE)</f>
        <v>3.49</v>
      </c>
      <c r="Q2397" s="6">
        <f>VLOOKUP(L2397,'User input'!$D$6:$G$16,4,FALSE)</f>
        <v>20</v>
      </c>
      <c r="R2397" s="6">
        <f t="shared" si="151"/>
        <v>220</v>
      </c>
      <c r="S2397" s="26">
        <f t="shared" si="148"/>
        <v>767.80000000000007</v>
      </c>
      <c r="T2397" s="26">
        <f>IF(K2397&lt;'User input'!$I$9,'User input'!$J$8,IF(K2397&lt;'User input'!$I$10,'User input'!$J$9,IF(K2397&lt;'User input'!$I$11,'User input'!$J$10,'User input'!$J$11)))*S2397</f>
        <v>0</v>
      </c>
      <c r="U2397" s="26">
        <f>K2397*'User input'!$J$17+'User input'!$J$16</f>
        <v>0.5</v>
      </c>
    </row>
    <row r="2398" spans="1:21" x14ac:dyDescent="0.25">
      <c r="A2398" s="18">
        <v>2462</v>
      </c>
      <c r="B2398" s="10" t="s">
        <v>4677</v>
      </c>
      <c r="C2398" s="10" t="s">
        <v>779</v>
      </c>
      <c r="D2398" s="10" t="s">
        <v>49</v>
      </c>
      <c r="E2398" s="10" t="s">
        <v>16</v>
      </c>
      <c r="F2398" s="16">
        <v>60</v>
      </c>
      <c r="G2398" s="10" t="s">
        <v>6411</v>
      </c>
      <c r="H2398" s="10" t="s">
        <v>408</v>
      </c>
      <c r="I2398" s="10" t="s">
        <v>185</v>
      </c>
      <c r="J2398" s="11">
        <v>43530</v>
      </c>
      <c r="K2398" s="16">
        <v>42</v>
      </c>
      <c r="L2398" s="10" t="s">
        <v>44</v>
      </c>
      <c r="M2398" s="10">
        <f t="shared" si="149"/>
        <v>2019</v>
      </c>
      <c r="N2398" s="10">
        <f t="shared" si="150"/>
        <v>3</v>
      </c>
      <c r="O2398" s="10" t="str">
        <f>VLOOKUP(L2398,'User input'!$D$6:$E$16,2,FALSE)</f>
        <v>Gigastuff</v>
      </c>
      <c r="P2398" s="10">
        <f>VLOOKUP(L2398,'User input'!$D$6:$G$16,3,FALSE)</f>
        <v>1.89</v>
      </c>
      <c r="Q2398" s="10">
        <f>VLOOKUP(L2398,'User input'!$D$6:$G$16,4,FALSE)</f>
        <v>18</v>
      </c>
      <c r="R2398" s="10">
        <f t="shared" si="151"/>
        <v>756</v>
      </c>
      <c r="S2398" s="27">
        <f t="shared" si="148"/>
        <v>1428.84</v>
      </c>
      <c r="T2398" s="27">
        <f>IF(K2398&lt;'User input'!$I$9,'User input'!$J$8,IF(K2398&lt;'User input'!$I$10,'User input'!$J$9,IF(K2398&lt;'User input'!$I$11,'User input'!$J$10,'User input'!$J$11)))*S2398</f>
        <v>42.865199999999994</v>
      </c>
      <c r="U2398" s="27">
        <f>K2398*'User input'!$J$17+'User input'!$J$16</f>
        <v>0.5</v>
      </c>
    </row>
    <row r="2399" spans="1:21" x14ac:dyDescent="0.25">
      <c r="A2399" s="17">
        <v>2463</v>
      </c>
      <c r="B2399" s="6" t="s">
        <v>769</v>
      </c>
      <c r="C2399" s="6" t="s">
        <v>6412</v>
      </c>
      <c r="D2399" s="6" t="s">
        <v>28</v>
      </c>
      <c r="E2399" s="6" t="s">
        <v>29</v>
      </c>
      <c r="F2399" s="15">
        <v>60</v>
      </c>
      <c r="G2399" s="6" t="s">
        <v>6413</v>
      </c>
      <c r="H2399" s="6" t="s">
        <v>5297</v>
      </c>
      <c r="I2399" s="6" t="s">
        <v>25</v>
      </c>
      <c r="J2399" s="7">
        <v>44106</v>
      </c>
      <c r="K2399" s="15">
        <v>37</v>
      </c>
      <c r="L2399" s="6" t="s">
        <v>20</v>
      </c>
      <c r="M2399" s="6">
        <f t="shared" si="149"/>
        <v>2020</v>
      </c>
      <c r="N2399" s="6">
        <f t="shared" si="150"/>
        <v>10</v>
      </c>
      <c r="O2399" s="6" t="str">
        <f>VLOOKUP(L2399,'User input'!$D$6:$E$16,2,FALSE)</f>
        <v>Hyperwotsit</v>
      </c>
      <c r="P2399" s="6">
        <f>VLOOKUP(L2399,'User input'!$D$6:$G$16,3,FALSE)</f>
        <v>2.0099999999999998</v>
      </c>
      <c r="Q2399" s="6">
        <f>VLOOKUP(L2399,'User input'!$D$6:$G$16,4,FALSE)</f>
        <v>20</v>
      </c>
      <c r="R2399" s="6">
        <f t="shared" si="151"/>
        <v>740</v>
      </c>
      <c r="S2399" s="26">
        <f t="shared" si="148"/>
        <v>1487.3999999999999</v>
      </c>
      <c r="T2399" s="26">
        <f>IF(K2399&lt;'User input'!$I$9,'User input'!$J$8,IF(K2399&lt;'User input'!$I$10,'User input'!$J$9,IF(K2399&lt;'User input'!$I$11,'User input'!$J$10,'User input'!$J$11)))*S2399</f>
        <v>44.621999999999993</v>
      </c>
      <c r="U2399" s="26">
        <f>K2399*'User input'!$J$17+'User input'!$J$16</f>
        <v>0.5</v>
      </c>
    </row>
    <row r="2400" spans="1:21" x14ac:dyDescent="0.25">
      <c r="A2400" s="18">
        <v>2464</v>
      </c>
      <c r="B2400" s="10" t="s">
        <v>6414</v>
      </c>
      <c r="C2400" s="10" t="s">
        <v>6415</v>
      </c>
      <c r="D2400" s="10" t="s">
        <v>15</v>
      </c>
      <c r="E2400" s="10" t="s">
        <v>16</v>
      </c>
      <c r="F2400" s="16">
        <v>90</v>
      </c>
      <c r="G2400" s="10" t="s">
        <v>6416</v>
      </c>
      <c r="H2400" s="10" t="s">
        <v>3159</v>
      </c>
      <c r="I2400" s="10" t="s">
        <v>108</v>
      </c>
      <c r="J2400" s="11">
        <v>44139</v>
      </c>
      <c r="K2400" s="16">
        <v>95</v>
      </c>
      <c r="L2400" s="10" t="s">
        <v>44</v>
      </c>
      <c r="M2400" s="10">
        <f t="shared" si="149"/>
        <v>2020</v>
      </c>
      <c r="N2400" s="10">
        <f t="shared" si="150"/>
        <v>11</v>
      </c>
      <c r="O2400" s="10" t="str">
        <f>VLOOKUP(L2400,'User input'!$D$6:$E$16,2,FALSE)</f>
        <v>Gigastuff</v>
      </c>
      <c r="P2400" s="10">
        <f>VLOOKUP(L2400,'User input'!$D$6:$G$16,3,FALSE)</f>
        <v>1.89</v>
      </c>
      <c r="Q2400" s="10">
        <f>VLOOKUP(L2400,'User input'!$D$6:$G$16,4,FALSE)</f>
        <v>18</v>
      </c>
      <c r="R2400" s="10">
        <f t="shared" si="151"/>
        <v>1710</v>
      </c>
      <c r="S2400" s="27">
        <f t="shared" si="148"/>
        <v>3231.8999999999996</v>
      </c>
      <c r="T2400" s="27">
        <f>IF(K2400&lt;'User input'!$I$9,'User input'!$J$8,IF(K2400&lt;'User input'!$I$10,'User input'!$J$9,IF(K2400&lt;'User input'!$I$11,'User input'!$J$10,'User input'!$J$11)))*S2400</f>
        <v>161.595</v>
      </c>
      <c r="U2400" s="27">
        <f>K2400*'User input'!$J$17+'User input'!$J$16</f>
        <v>0.5</v>
      </c>
    </row>
    <row r="2401" spans="1:21" x14ac:dyDescent="0.25">
      <c r="A2401" s="17">
        <v>2465</v>
      </c>
      <c r="B2401" s="6" t="s">
        <v>2105</v>
      </c>
      <c r="C2401" s="6" t="s">
        <v>2846</v>
      </c>
      <c r="D2401" s="6" t="s">
        <v>28</v>
      </c>
      <c r="E2401" s="6" t="s">
        <v>29</v>
      </c>
      <c r="F2401" s="15">
        <v>90</v>
      </c>
      <c r="G2401" s="6" t="s">
        <v>6417</v>
      </c>
      <c r="H2401" s="6" t="s">
        <v>6418</v>
      </c>
      <c r="I2401" s="6" t="s">
        <v>291</v>
      </c>
      <c r="J2401" s="7">
        <v>43560</v>
      </c>
      <c r="K2401" s="15">
        <v>49</v>
      </c>
      <c r="L2401" s="6" t="s">
        <v>62</v>
      </c>
      <c r="M2401" s="6">
        <f t="shared" si="149"/>
        <v>2019</v>
      </c>
      <c r="N2401" s="6">
        <f t="shared" si="150"/>
        <v>4</v>
      </c>
      <c r="O2401" s="6" t="str">
        <f>VLOOKUP(L2401,'User input'!$D$6:$E$16,2,FALSE)</f>
        <v>Ultrathing V4</v>
      </c>
      <c r="P2401" s="6">
        <f>VLOOKUP(L2401,'User input'!$D$6:$G$16,3,FALSE)</f>
        <v>3.99</v>
      </c>
      <c r="Q2401" s="6">
        <f>VLOOKUP(L2401,'User input'!$D$6:$G$16,4,FALSE)</f>
        <v>24</v>
      </c>
      <c r="R2401" s="6">
        <f t="shared" si="151"/>
        <v>1176</v>
      </c>
      <c r="S2401" s="26">
        <f t="shared" si="148"/>
        <v>4692.2400000000007</v>
      </c>
      <c r="T2401" s="26">
        <f>IF(K2401&lt;'User input'!$I$9,'User input'!$J$8,IF(K2401&lt;'User input'!$I$10,'User input'!$J$9,IF(K2401&lt;'User input'!$I$11,'User input'!$J$10,'User input'!$J$11)))*S2401</f>
        <v>140.7672</v>
      </c>
      <c r="U2401" s="26">
        <f>K2401*'User input'!$J$17+'User input'!$J$16</f>
        <v>0.5</v>
      </c>
    </row>
    <row r="2402" spans="1:21" x14ac:dyDescent="0.25">
      <c r="A2402" s="18">
        <v>2466</v>
      </c>
      <c r="B2402" s="10" t="s">
        <v>807</v>
      </c>
      <c r="C2402" s="10" t="s">
        <v>1045</v>
      </c>
      <c r="D2402" s="10" t="s">
        <v>28</v>
      </c>
      <c r="E2402" s="10" t="s">
        <v>29</v>
      </c>
      <c r="F2402" s="16">
        <v>60</v>
      </c>
      <c r="G2402" s="10" t="s">
        <v>6419</v>
      </c>
      <c r="H2402" s="10" t="s">
        <v>3470</v>
      </c>
      <c r="I2402" s="10" t="s">
        <v>25</v>
      </c>
      <c r="J2402" s="11">
        <v>44056</v>
      </c>
      <c r="K2402" s="16">
        <v>10</v>
      </c>
      <c r="L2402" s="10" t="s">
        <v>39</v>
      </c>
      <c r="M2402" s="10">
        <f t="shared" si="149"/>
        <v>2020</v>
      </c>
      <c r="N2402" s="10">
        <f t="shared" si="150"/>
        <v>8</v>
      </c>
      <c r="O2402" s="10" t="str">
        <f>VLOOKUP(L2402,'User input'!$D$6:$E$16,2,FALSE)</f>
        <v>Ultrathing V1</v>
      </c>
      <c r="P2402" s="10">
        <f>VLOOKUP(L2402,'User input'!$D$6:$G$16,3,FALSE)</f>
        <v>1.79</v>
      </c>
      <c r="Q2402" s="10">
        <f>VLOOKUP(L2402,'User input'!$D$6:$G$16,4,FALSE)</f>
        <v>17</v>
      </c>
      <c r="R2402" s="10">
        <f t="shared" si="151"/>
        <v>170</v>
      </c>
      <c r="S2402" s="27">
        <f t="shared" si="148"/>
        <v>304.3</v>
      </c>
      <c r="T2402" s="27">
        <f>IF(K2402&lt;'User input'!$I$9,'User input'!$J$8,IF(K2402&lt;'User input'!$I$10,'User input'!$J$9,IF(K2402&lt;'User input'!$I$11,'User input'!$J$10,'User input'!$J$11)))*S2402</f>
        <v>0</v>
      </c>
      <c r="U2402" s="27">
        <f>K2402*'User input'!$J$17+'User input'!$J$16</f>
        <v>0.5</v>
      </c>
    </row>
    <row r="2403" spans="1:21" x14ac:dyDescent="0.25">
      <c r="A2403" s="17">
        <v>2467</v>
      </c>
      <c r="B2403" s="6" t="s">
        <v>6420</v>
      </c>
      <c r="C2403" s="6" t="s">
        <v>1104</v>
      </c>
      <c r="D2403" s="6" t="s">
        <v>15</v>
      </c>
      <c r="E2403" s="6" t="s">
        <v>16</v>
      </c>
      <c r="F2403" s="15">
        <v>90</v>
      </c>
      <c r="G2403" s="6" t="s">
        <v>6421</v>
      </c>
      <c r="H2403" s="6" t="s">
        <v>2056</v>
      </c>
      <c r="I2403" s="6" t="s">
        <v>291</v>
      </c>
      <c r="J2403" s="7">
        <v>44441</v>
      </c>
      <c r="K2403" s="15">
        <v>94</v>
      </c>
      <c r="L2403" s="6" t="s">
        <v>62</v>
      </c>
      <c r="M2403" s="6">
        <f t="shared" si="149"/>
        <v>2021</v>
      </c>
      <c r="N2403" s="6">
        <f t="shared" si="150"/>
        <v>9</v>
      </c>
      <c r="O2403" s="6" t="str">
        <f>VLOOKUP(L2403,'User input'!$D$6:$E$16,2,FALSE)</f>
        <v>Ultrathing V4</v>
      </c>
      <c r="P2403" s="6">
        <f>VLOOKUP(L2403,'User input'!$D$6:$G$16,3,FALSE)</f>
        <v>3.99</v>
      </c>
      <c r="Q2403" s="6">
        <f>VLOOKUP(L2403,'User input'!$D$6:$G$16,4,FALSE)</f>
        <v>24</v>
      </c>
      <c r="R2403" s="6">
        <f t="shared" si="151"/>
        <v>2256</v>
      </c>
      <c r="S2403" s="26">
        <f t="shared" si="148"/>
        <v>9001.44</v>
      </c>
      <c r="T2403" s="26">
        <f>IF(K2403&lt;'User input'!$I$9,'User input'!$J$8,IF(K2403&lt;'User input'!$I$10,'User input'!$J$9,IF(K2403&lt;'User input'!$I$11,'User input'!$J$10,'User input'!$J$11)))*S2403</f>
        <v>450.07200000000006</v>
      </c>
      <c r="U2403" s="26">
        <f>K2403*'User input'!$J$17+'User input'!$J$16</f>
        <v>0.5</v>
      </c>
    </row>
    <row r="2404" spans="1:21" x14ac:dyDescent="0.25">
      <c r="A2404" s="18">
        <v>2468</v>
      </c>
      <c r="B2404" s="10" t="s">
        <v>6422</v>
      </c>
      <c r="C2404" s="10" t="s">
        <v>6423</v>
      </c>
      <c r="D2404" s="10" t="s">
        <v>28</v>
      </c>
      <c r="E2404" s="10" t="s">
        <v>29</v>
      </c>
      <c r="F2404" s="16">
        <v>30</v>
      </c>
      <c r="G2404" s="10" t="s">
        <v>6424</v>
      </c>
      <c r="H2404" s="10" t="s">
        <v>180</v>
      </c>
      <c r="I2404" s="10" t="s">
        <v>32</v>
      </c>
      <c r="J2404" s="11">
        <v>44190</v>
      </c>
      <c r="K2404" s="16">
        <v>35</v>
      </c>
      <c r="L2404" s="10" t="s">
        <v>52</v>
      </c>
      <c r="M2404" s="10">
        <f t="shared" si="149"/>
        <v>2020</v>
      </c>
      <c r="N2404" s="10">
        <f t="shared" si="150"/>
        <v>12</v>
      </c>
      <c r="O2404" s="10" t="str">
        <f>VLOOKUP(L2404,'User input'!$D$6:$E$16,2,FALSE)</f>
        <v>Megawidget S</v>
      </c>
      <c r="P2404" s="10">
        <f>VLOOKUP(L2404,'User input'!$D$6:$G$16,3,FALSE)</f>
        <v>0.69</v>
      </c>
      <c r="Q2404" s="10">
        <f>VLOOKUP(L2404,'User input'!$D$6:$G$16,4,FALSE)</f>
        <v>24</v>
      </c>
      <c r="R2404" s="10">
        <f t="shared" si="151"/>
        <v>840</v>
      </c>
      <c r="S2404" s="27">
        <f t="shared" si="148"/>
        <v>579.59999999999991</v>
      </c>
      <c r="T2404" s="27">
        <f>IF(K2404&lt;'User input'!$I$9,'User input'!$J$8,IF(K2404&lt;'User input'!$I$10,'User input'!$J$9,IF(K2404&lt;'User input'!$I$11,'User input'!$J$10,'User input'!$J$11)))*S2404</f>
        <v>17.387999999999998</v>
      </c>
      <c r="U2404" s="27">
        <f>K2404*'User input'!$J$17+'User input'!$J$16</f>
        <v>0.5</v>
      </c>
    </row>
    <row r="2405" spans="1:21" x14ac:dyDescent="0.25">
      <c r="A2405" s="17">
        <v>2469</v>
      </c>
      <c r="B2405" s="6" t="s">
        <v>4473</v>
      </c>
      <c r="C2405" s="6" t="s">
        <v>6425</v>
      </c>
      <c r="D2405" s="6" t="s">
        <v>28</v>
      </c>
      <c r="E2405" s="6" t="s">
        <v>29</v>
      </c>
      <c r="F2405" s="15">
        <v>60</v>
      </c>
      <c r="G2405" s="6" t="s">
        <v>6426</v>
      </c>
      <c r="H2405" s="6" t="s">
        <v>3625</v>
      </c>
      <c r="I2405" s="6" t="s">
        <v>38</v>
      </c>
      <c r="J2405" s="7">
        <v>43542</v>
      </c>
      <c r="K2405" s="15">
        <v>19</v>
      </c>
      <c r="L2405" s="6" t="s">
        <v>99</v>
      </c>
      <c r="M2405" s="6">
        <f t="shared" si="149"/>
        <v>2019</v>
      </c>
      <c r="N2405" s="6">
        <f t="shared" si="150"/>
        <v>3</v>
      </c>
      <c r="O2405" s="6" t="str">
        <f>VLOOKUP(L2405,'User input'!$D$6:$E$16,2,FALSE)</f>
        <v>Superwossname</v>
      </c>
      <c r="P2405" s="6">
        <f>VLOOKUP(L2405,'User input'!$D$6:$G$16,3,FALSE)</f>
        <v>3.49</v>
      </c>
      <c r="Q2405" s="6">
        <f>VLOOKUP(L2405,'User input'!$D$6:$G$16,4,FALSE)</f>
        <v>20</v>
      </c>
      <c r="R2405" s="6">
        <f t="shared" si="151"/>
        <v>380</v>
      </c>
      <c r="S2405" s="26">
        <f t="shared" si="148"/>
        <v>1326.2</v>
      </c>
      <c r="T2405" s="26">
        <f>IF(K2405&lt;'User input'!$I$9,'User input'!$J$8,IF(K2405&lt;'User input'!$I$10,'User input'!$J$9,IF(K2405&lt;'User input'!$I$11,'User input'!$J$10,'User input'!$J$11)))*S2405</f>
        <v>0</v>
      </c>
      <c r="U2405" s="26">
        <f>K2405*'User input'!$J$17+'User input'!$J$16</f>
        <v>0.5</v>
      </c>
    </row>
    <row r="2406" spans="1:21" x14ac:dyDescent="0.25">
      <c r="A2406" s="18">
        <v>2470</v>
      </c>
      <c r="B2406" s="10" t="s">
        <v>6427</v>
      </c>
      <c r="C2406" s="10" t="s">
        <v>6428</v>
      </c>
      <c r="D2406" s="10" t="s">
        <v>15</v>
      </c>
      <c r="E2406" s="10" t="s">
        <v>16</v>
      </c>
      <c r="F2406" s="16">
        <v>90</v>
      </c>
      <c r="G2406" s="10" t="s">
        <v>6429</v>
      </c>
      <c r="H2406" s="10" t="s">
        <v>1082</v>
      </c>
      <c r="I2406" s="10" t="s">
        <v>550</v>
      </c>
      <c r="J2406" s="11">
        <v>43779</v>
      </c>
      <c r="K2406" s="16">
        <v>5</v>
      </c>
      <c r="L2406" s="10" t="s">
        <v>20</v>
      </c>
      <c r="M2406" s="10">
        <f t="shared" si="149"/>
        <v>2019</v>
      </c>
      <c r="N2406" s="10">
        <f t="shared" si="150"/>
        <v>11</v>
      </c>
      <c r="O2406" s="10" t="str">
        <f>VLOOKUP(L2406,'User input'!$D$6:$E$16,2,FALSE)</f>
        <v>Hyperwotsit</v>
      </c>
      <c r="P2406" s="10">
        <f>VLOOKUP(L2406,'User input'!$D$6:$G$16,3,FALSE)</f>
        <v>2.0099999999999998</v>
      </c>
      <c r="Q2406" s="10">
        <f>VLOOKUP(L2406,'User input'!$D$6:$G$16,4,FALSE)</f>
        <v>20</v>
      </c>
      <c r="R2406" s="10">
        <f t="shared" si="151"/>
        <v>100</v>
      </c>
      <c r="S2406" s="27">
        <f t="shared" si="148"/>
        <v>200.99999999999997</v>
      </c>
      <c r="T2406" s="27">
        <f>IF(K2406&lt;'User input'!$I$9,'User input'!$J$8,IF(K2406&lt;'User input'!$I$10,'User input'!$J$9,IF(K2406&lt;'User input'!$I$11,'User input'!$J$10,'User input'!$J$11)))*S2406</f>
        <v>0</v>
      </c>
      <c r="U2406" s="27">
        <f>K2406*'User input'!$J$17+'User input'!$J$16</f>
        <v>0.5</v>
      </c>
    </row>
    <row r="2407" spans="1:21" x14ac:dyDescent="0.25">
      <c r="A2407" s="17">
        <v>2471</v>
      </c>
      <c r="B2407" s="6" t="s">
        <v>4759</v>
      </c>
      <c r="C2407" s="6" t="s">
        <v>6430</v>
      </c>
      <c r="D2407" s="6" t="s">
        <v>28</v>
      </c>
      <c r="E2407" s="6" t="s">
        <v>29</v>
      </c>
      <c r="F2407" s="15">
        <v>30</v>
      </c>
      <c r="G2407" s="6" t="s">
        <v>6431</v>
      </c>
      <c r="H2407" s="6" t="s">
        <v>139</v>
      </c>
      <c r="I2407" s="6" t="s">
        <v>32</v>
      </c>
      <c r="J2407" s="7">
        <v>43668</v>
      </c>
      <c r="K2407" s="15">
        <v>23</v>
      </c>
      <c r="L2407" s="6" t="s">
        <v>78</v>
      </c>
      <c r="M2407" s="6">
        <f t="shared" si="149"/>
        <v>2019</v>
      </c>
      <c r="N2407" s="6">
        <f t="shared" si="150"/>
        <v>7</v>
      </c>
      <c r="O2407" s="6" t="str">
        <f>VLOOKUP(L2407,'User input'!$D$6:$E$16,2,FALSE)</f>
        <v>Ultrathing V2</v>
      </c>
      <c r="P2407" s="6">
        <f>VLOOKUP(L2407,'User input'!$D$6:$G$16,3,FALSE)</f>
        <v>2.95</v>
      </c>
      <c r="Q2407" s="6">
        <f>VLOOKUP(L2407,'User input'!$D$6:$G$16,4,FALSE)</f>
        <v>20</v>
      </c>
      <c r="R2407" s="6">
        <f t="shared" si="151"/>
        <v>460</v>
      </c>
      <c r="S2407" s="26">
        <f t="shared" si="148"/>
        <v>1357</v>
      </c>
      <c r="T2407" s="26">
        <f>IF(K2407&lt;'User input'!$I$9,'User input'!$J$8,IF(K2407&lt;'User input'!$I$10,'User input'!$J$9,IF(K2407&lt;'User input'!$I$11,'User input'!$J$10,'User input'!$J$11)))*S2407</f>
        <v>40.71</v>
      </c>
      <c r="U2407" s="26">
        <f>K2407*'User input'!$J$17+'User input'!$J$16</f>
        <v>0.5</v>
      </c>
    </row>
    <row r="2408" spans="1:21" x14ac:dyDescent="0.25">
      <c r="A2408" s="18">
        <v>2472</v>
      </c>
      <c r="B2408" s="10" t="s">
        <v>1091</v>
      </c>
      <c r="C2408" s="10" t="s">
        <v>543</v>
      </c>
      <c r="D2408" s="10" t="s">
        <v>28</v>
      </c>
      <c r="E2408" s="10" t="s">
        <v>29</v>
      </c>
      <c r="F2408" s="16">
        <v>90</v>
      </c>
      <c r="G2408" s="10" t="s">
        <v>6432</v>
      </c>
      <c r="H2408" s="10" t="s">
        <v>3938</v>
      </c>
      <c r="I2408" s="10" t="s">
        <v>1569</v>
      </c>
      <c r="J2408" s="11">
        <v>44550</v>
      </c>
      <c r="K2408" s="16">
        <v>36</v>
      </c>
      <c r="L2408" s="10" t="s">
        <v>39</v>
      </c>
      <c r="M2408" s="10">
        <f t="shared" si="149"/>
        <v>2021</v>
      </c>
      <c r="N2408" s="10">
        <f t="shared" si="150"/>
        <v>12</v>
      </c>
      <c r="O2408" s="10" t="str">
        <f>VLOOKUP(L2408,'User input'!$D$6:$E$16,2,FALSE)</f>
        <v>Ultrathing V1</v>
      </c>
      <c r="P2408" s="10">
        <f>VLOOKUP(L2408,'User input'!$D$6:$G$16,3,FALSE)</f>
        <v>1.79</v>
      </c>
      <c r="Q2408" s="10">
        <f>VLOOKUP(L2408,'User input'!$D$6:$G$16,4,FALSE)</f>
        <v>17</v>
      </c>
      <c r="R2408" s="10">
        <f t="shared" si="151"/>
        <v>612</v>
      </c>
      <c r="S2408" s="27">
        <f t="shared" si="148"/>
        <v>1095.48</v>
      </c>
      <c r="T2408" s="27">
        <f>IF(K2408&lt;'User input'!$I$9,'User input'!$J$8,IF(K2408&lt;'User input'!$I$10,'User input'!$J$9,IF(K2408&lt;'User input'!$I$11,'User input'!$J$10,'User input'!$J$11)))*S2408</f>
        <v>32.864399999999996</v>
      </c>
      <c r="U2408" s="27">
        <f>K2408*'User input'!$J$17+'User input'!$J$16</f>
        <v>0.5</v>
      </c>
    </row>
    <row r="2409" spans="1:21" x14ac:dyDescent="0.25">
      <c r="A2409" s="18">
        <v>2474</v>
      </c>
      <c r="B2409" s="10" t="s">
        <v>1892</v>
      </c>
      <c r="C2409" s="10" t="s">
        <v>333</v>
      </c>
      <c r="D2409" s="10" t="s">
        <v>49</v>
      </c>
      <c r="E2409" s="10" t="s">
        <v>16</v>
      </c>
      <c r="F2409" s="16">
        <v>90</v>
      </c>
      <c r="G2409" s="10" t="s">
        <v>6433</v>
      </c>
      <c r="H2409" s="10" t="s">
        <v>1783</v>
      </c>
      <c r="I2409" s="10" t="s">
        <v>32</v>
      </c>
      <c r="J2409" s="11">
        <v>44120</v>
      </c>
      <c r="K2409" s="16">
        <v>47</v>
      </c>
      <c r="L2409" s="10" t="s">
        <v>33</v>
      </c>
      <c r="M2409" s="10">
        <f t="shared" si="149"/>
        <v>2020</v>
      </c>
      <c r="N2409" s="10">
        <f t="shared" si="150"/>
        <v>10</v>
      </c>
      <c r="O2409" s="10" t="str">
        <f>VLOOKUP(L2409,'User input'!$D$6:$E$16,2,FALSE)</f>
        <v>Megawidget L</v>
      </c>
      <c r="P2409" s="10">
        <f>VLOOKUP(L2409,'User input'!$D$6:$G$16,3,FALSE)</f>
        <v>1.79</v>
      </c>
      <c r="Q2409" s="10">
        <f>VLOOKUP(L2409,'User input'!$D$6:$G$16,4,FALSE)</f>
        <v>24</v>
      </c>
      <c r="R2409" s="10">
        <f t="shared" si="151"/>
        <v>1128</v>
      </c>
      <c r="S2409" s="27">
        <f t="shared" si="148"/>
        <v>2019.1200000000001</v>
      </c>
      <c r="T2409" s="27">
        <f>IF(K2409&lt;'User input'!$I$9,'User input'!$J$8,IF(K2409&lt;'User input'!$I$10,'User input'!$J$9,IF(K2409&lt;'User input'!$I$11,'User input'!$J$10,'User input'!$J$11)))*S2409</f>
        <v>60.573599999999999</v>
      </c>
      <c r="U2409" s="27">
        <f>K2409*'User input'!$J$17+'User input'!$J$16</f>
        <v>0.5</v>
      </c>
    </row>
    <row r="2410" spans="1:21" x14ac:dyDescent="0.25">
      <c r="A2410" s="17">
        <v>2475</v>
      </c>
      <c r="B2410" s="6" t="s">
        <v>257</v>
      </c>
      <c r="C2410" s="6" t="s">
        <v>6434</v>
      </c>
      <c r="D2410" s="6" t="s">
        <v>28</v>
      </c>
      <c r="E2410" s="6" t="s">
        <v>29</v>
      </c>
      <c r="F2410" s="15">
        <v>30</v>
      </c>
      <c r="G2410" s="6" t="s">
        <v>6435</v>
      </c>
      <c r="H2410" s="6" t="s">
        <v>1102</v>
      </c>
      <c r="I2410" s="6" t="s">
        <v>32</v>
      </c>
      <c r="J2410" s="7">
        <v>43723</v>
      </c>
      <c r="K2410" s="15">
        <v>58</v>
      </c>
      <c r="L2410" s="6" t="s">
        <v>33</v>
      </c>
      <c r="M2410" s="6">
        <f t="shared" si="149"/>
        <v>2019</v>
      </c>
      <c r="N2410" s="6">
        <f t="shared" si="150"/>
        <v>9</v>
      </c>
      <c r="O2410" s="6" t="str">
        <f>VLOOKUP(L2410,'User input'!$D$6:$E$16,2,FALSE)</f>
        <v>Megawidget L</v>
      </c>
      <c r="P2410" s="6">
        <f>VLOOKUP(L2410,'User input'!$D$6:$G$16,3,FALSE)</f>
        <v>1.79</v>
      </c>
      <c r="Q2410" s="6">
        <f>VLOOKUP(L2410,'User input'!$D$6:$G$16,4,FALSE)</f>
        <v>24</v>
      </c>
      <c r="R2410" s="6">
        <f t="shared" si="151"/>
        <v>1392</v>
      </c>
      <c r="S2410" s="26">
        <f t="shared" si="148"/>
        <v>2491.6799999999998</v>
      </c>
      <c r="T2410" s="26">
        <f>IF(K2410&lt;'User input'!$I$9,'User input'!$J$8,IF(K2410&lt;'User input'!$I$10,'User input'!$J$9,IF(K2410&lt;'User input'!$I$11,'User input'!$J$10,'User input'!$J$11)))*S2410</f>
        <v>124.584</v>
      </c>
      <c r="U2410" s="26">
        <f>K2410*'User input'!$J$17+'User input'!$J$16</f>
        <v>0.5</v>
      </c>
    </row>
    <row r="2411" spans="1:21" x14ac:dyDescent="0.25">
      <c r="A2411" s="18">
        <v>2476</v>
      </c>
      <c r="B2411" s="10" t="s">
        <v>6436</v>
      </c>
      <c r="C2411" s="10" t="s">
        <v>4621</v>
      </c>
      <c r="D2411" s="10" t="s">
        <v>15</v>
      </c>
      <c r="E2411" s="10" t="s">
        <v>16</v>
      </c>
      <c r="F2411" s="16">
        <v>90</v>
      </c>
      <c r="G2411" s="10" t="s">
        <v>6437</v>
      </c>
      <c r="H2411" s="10" t="s">
        <v>2529</v>
      </c>
      <c r="I2411" s="10" t="s">
        <v>176</v>
      </c>
      <c r="J2411" s="11">
        <v>44322</v>
      </c>
      <c r="K2411" s="16">
        <v>44</v>
      </c>
      <c r="L2411" s="10" t="s">
        <v>78</v>
      </c>
      <c r="M2411" s="10">
        <f t="shared" si="149"/>
        <v>2021</v>
      </c>
      <c r="N2411" s="10">
        <f t="shared" si="150"/>
        <v>5</v>
      </c>
      <c r="O2411" s="10" t="str">
        <f>VLOOKUP(L2411,'User input'!$D$6:$E$16,2,FALSE)</f>
        <v>Ultrathing V2</v>
      </c>
      <c r="P2411" s="10">
        <f>VLOOKUP(L2411,'User input'!$D$6:$G$16,3,FALSE)</f>
        <v>2.95</v>
      </c>
      <c r="Q2411" s="10">
        <f>VLOOKUP(L2411,'User input'!$D$6:$G$16,4,FALSE)</f>
        <v>20</v>
      </c>
      <c r="R2411" s="10">
        <f t="shared" si="151"/>
        <v>880</v>
      </c>
      <c r="S2411" s="27">
        <f t="shared" si="148"/>
        <v>2596</v>
      </c>
      <c r="T2411" s="27">
        <f>IF(K2411&lt;'User input'!$I$9,'User input'!$J$8,IF(K2411&lt;'User input'!$I$10,'User input'!$J$9,IF(K2411&lt;'User input'!$I$11,'User input'!$J$10,'User input'!$J$11)))*S2411</f>
        <v>77.88</v>
      </c>
      <c r="U2411" s="27">
        <f>K2411*'User input'!$J$17+'User input'!$J$16</f>
        <v>0.5</v>
      </c>
    </row>
    <row r="2412" spans="1:21" x14ac:dyDescent="0.25">
      <c r="A2412" s="17">
        <v>2477</v>
      </c>
      <c r="B2412" s="6" t="s">
        <v>691</v>
      </c>
      <c r="C2412" s="6" t="s">
        <v>2910</v>
      </c>
      <c r="D2412" s="6" t="s">
        <v>15</v>
      </c>
      <c r="E2412" s="6" t="s">
        <v>16</v>
      </c>
      <c r="F2412" s="15">
        <v>30</v>
      </c>
      <c r="G2412" s="6" t="s">
        <v>6438</v>
      </c>
      <c r="H2412" s="6" t="s">
        <v>1328</v>
      </c>
      <c r="I2412" s="6" t="s">
        <v>291</v>
      </c>
      <c r="J2412" s="7">
        <v>44193</v>
      </c>
      <c r="K2412" s="15">
        <v>61</v>
      </c>
      <c r="L2412" s="6" t="s">
        <v>99</v>
      </c>
      <c r="M2412" s="6">
        <f t="shared" si="149"/>
        <v>2020</v>
      </c>
      <c r="N2412" s="6">
        <f t="shared" si="150"/>
        <v>12</v>
      </c>
      <c r="O2412" s="6" t="str">
        <f>VLOOKUP(L2412,'User input'!$D$6:$E$16,2,FALSE)</f>
        <v>Superwossname</v>
      </c>
      <c r="P2412" s="6">
        <f>VLOOKUP(L2412,'User input'!$D$6:$G$16,3,FALSE)</f>
        <v>3.49</v>
      </c>
      <c r="Q2412" s="6">
        <f>VLOOKUP(L2412,'User input'!$D$6:$G$16,4,FALSE)</f>
        <v>20</v>
      </c>
      <c r="R2412" s="6">
        <f t="shared" si="151"/>
        <v>1220</v>
      </c>
      <c r="S2412" s="26">
        <f t="shared" si="148"/>
        <v>4257.8</v>
      </c>
      <c r="T2412" s="26">
        <f>IF(K2412&lt;'User input'!$I$9,'User input'!$J$8,IF(K2412&lt;'User input'!$I$10,'User input'!$J$9,IF(K2412&lt;'User input'!$I$11,'User input'!$J$10,'User input'!$J$11)))*S2412</f>
        <v>212.89000000000001</v>
      </c>
      <c r="U2412" s="26">
        <f>K2412*'User input'!$J$17+'User input'!$J$16</f>
        <v>0.5</v>
      </c>
    </row>
    <row r="2413" spans="1:21" x14ac:dyDescent="0.25">
      <c r="A2413" s="18">
        <v>2478</v>
      </c>
      <c r="B2413" s="10" t="s">
        <v>592</v>
      </c>
      <c r="C2413" s="10" t="s">
        <v>2562</v>
      </c>
      <c r="D2413" s="10" t="s">
        <v>115</v>
      </c>
      <c r="E2413" s="10" t="s">
        <v>29</v>
      </c>
      <c r="F2413" s="16">
        <v>60</v>
      </c>
      <c r="G2413" s="10" t="s">
        <v>6439</v>
      </c>
      <c r="H2413" s="10" t="s">
        <v>4342</v>
      </c>
      <c r="I2413" s="10" t="s">
        <v>144</v>
      </c>
      <c r="J2413" s="11">
        <v>43666</v>
      </c>
      <c r="K2413" s="16">
        <v>42</v>
      </c>
      <c r="L2413" s="10" t="s">
        <v>62</v>
      </c>
      <c r="M2413" s="10">
        <f t="shared" si="149"/>
        <v>2019</v>
      </c>
      <c r="N2413" s="10">
        <f t="shared" si="150"/>
        <v>7</v>
      </c>
      <c r="O2413" s="10" t="str">
        <f>VLOOKUP(L2413,'User input'!$D$6:$E$16,2,FALSE)</f>
        <v>Ultrathing V4</v>
      </c>
      <c r="P2413" s="10">
        <f>VLOOKUP(L2413,'User input'!$D$6:$G$16,3,FALSE)</f>
        <v>3.99</v>
      </c>
      <c r="Q2413" s="10">
        <f>VLOOKUP(L2413,'User input'!$D$6:$G$16,4,FALSE)</f>
        <v>24</v>
      </c>
      <c r="R2413" s="10">
        <f t="shared" si="151"/>
        <v>1008</v>
      </c>
      <c r="S2413" s="27">
        <f t="shared" si="148"/>
        <v>4021.92</v>
      </c>
      <c r="T2413" s="27">
        <f>IF(K2413&lt;'User input'!$I$9,'User input'!$J$8,IF(K2413&lt;'User input'!$I$10,'User input'!$J$9,IF(K2413&lt;'User input'!$I$11,'User input'!$J$10,'User input'!$J$11)))*S2413</f>
        <v>120.6576</v>
      </c>
      <c r="U2413" s="27">
        <f>K2413*'User input'!$J$17+'User input'!$J$16</f>
        <v>0.5</v>
      </c>
    </row>
    <row r="2414" spans="1:21" x14ac:dyDescent="0.25">
      <c r="A2414" s="17">
        <v>2479</v>
      </c>
      <c r="B2414" s="6" t="s">
        <v>6440</v>
      </c>
      <c r="C2414" s="6" t="s">
        <v>5527</v>
      </c>
      <c r="D2414" s="6" t="s">
        <v>15</v>
      </c>
      <c r="E2414" s="6" t="s">
        <v>16</v>
      </c>
      <c r="F2414" s="15">
        <v>60</v>
      </c>
      <c r="G2414" s="6" t="s">
        <v>6441</v>
      </c>
      <c r="H2414" s="6" t="s">
        <v>651</v>
      </c>
      <c r="I2414" s="6" t="s">
        <v>32</v>
      </c>
      <c r="J2414" s="7">
        <v>44216</v>
      </c>
      <c r="K2414" s="15">
        <v>6</v>
      </c>
      <c r="L2414" s="6" t="s">
        <v>33</v>
      </c>
      <c r="M2414" s="6">
        <f t="shared" si="149"/>
        <v>2021</v>
      </c>
      <c r="N2414" s="6">
        <f t="shared" si="150"/>
        <v>1</v>
      </c>
      <c r="O2414" s="6" t="str">
        <f>VLOOKUP(L2414,'User input'!$D$6:$E$16,2,FALSE)</f>
        <v>Megawidget L</v>
      </c>
      <c r="P2414" s="6">
        <f>VLOOKUP(L2414,'User input'!$D$6:$G$16,3,FALSE)</f>
        <v>1.79</v>
      </c>
      <c r="Q2414" s="6">
        <f>VLOOKUP(L2414,'User input'!$D$6:$G$16,4,FALSE)</f>
        <v>24</v>
      </c>
      <c r="R2414" s="6">
        <f t="shared" si="151"/>
        <v>144</v>
      </c>
      <c r="S2414" s="26">
        <f t="shared" si="148"/>
        <v>257.76</v>
      </c>
      <c r="T2414" s="26">
        <f>IF(K2414&lt;'User input'!$I$9,'User input'!$J$8,IF(K2414&lt;'User input'!$I$10,'User input'!$J$9,IF(K2414&lt;'User input'!$I$11,'User input'!$J$10,'User input'!$J$11)))*S2414</f>
        <v>0</v>
      </c>
      <c r="U2414" s="26">
        <f>K2414*'User input'!$J$17+'User input'!$J$16</f>
        <v>0.5</v>
      </c>
    </row>
    <row r="2415" spans="1:21" x14ac:dyDescent="0.25">
      <c r="A2415" s="18">
        <v>2480</v>
      </c>
      <c r="B2415" s="10" t="s">
        <v>6122</v>
      </c>
      <c r="C2415" s="10" t="s">
        <v>967</v>
      </c>
      <c r="D2415" s="10" t="s">
        <v>28</v>
      </c>
      <c r="E2415" s="10" t="s">
        <v>29</v>
      </c>
      <c r="F2415" s="16">
        <v>30</v>
      </c>
      <c r="G2415" s="10" t="s">
        <v>6442</v>
      </c>
      <c r="H2415" s="10" t="s">
        <v>6146</v>
      </c>
      <c r="I2415" s="10" t="s">
        <v>291</v>
      </c>
      <c r="J2415" s="11">
        <v>44517</v>
      </c>
      <c r="K2415" s="16">
        <v>93</v>
      </c>
      <c r="L2415" s="10" t="s">
        <v>157</v>
      </c>
      <c r="M2415" s="10">
        <f t="shared" si="149"/>
        <v>2021</v>
      </c>
      <c r="N2415" s="10">
        <f t="shared" si="150"/>
        <v>11</v>
      </c>
      <c r="O2415" s="10" t="str">
        <f>VLOOKUP(L2415,'User input'!$D$6:$E$16,2,FALSE)</f>
        <v>Ultrathing V3</v>
      </c>
      <c r="P2415" s="10">
        <f>VLOOKUP(L2415,'User input'!$D$6:$G$16,3,FALSE)</f>
        <v>3.39</v>
      </c>
      <c r="Q2415" s="10">
        <f>VLOOKUP(L2415,'User input'!$D$6:$G$16,4,FALSE)</f>
        <v>24</v>
      </c>
      <c r="R2415" s="10">
        <f t="shared" si="151"/>
        <v>2232</v>
      </c>
      <c r="S2415" s="27">
        <f t="shared" si="148"/>
        <v>7566.4800000000005</v>
      </c>
      <c r="T2415" s="27">
        <f>IF(K2415&lt;'User input'!$I$9,'User input'!$J$8,IF(K2415&lt;'User input'!$I$10,'User input'!$J$9,IF(K2415&lt;'User input'!$I$11,'User input'!$J$10,'User input'!$J$11)))*S2415</f>
        <v>378.32400000000007</v>
      </c>
      <c r="U2415" s="27">
        <f>K2415*'User input'!$J$17+'User input'!$J$16</f>
        <v>0.5</v>
      </c>
    </row>
    <row r="2416" spans="1:21" x14ac:dyDescent="0.25">
      <c r="A2416" s="17">
        <v>2481</v>
      </c>
      <c r="B2416" s="6" t="s">
        <v>6443</v>
      </c>
      <c r="C2416" s="6" t="s">
        <v>6444</v>
      </c>
      <c r="D2416" s="6" t="s">
        <v>49</v>
      </c>
      <c r="E2416" s="6" t="s">
        <v>16</v>
      </c>
      <c r="F2416" s="15">
        <v>60</v>
      </c>
      <c r="G2416" s="6" t="s">
        <v>6445</v>
      </c>
      <c r="H2416" s="6" t="s">
        <v>5894</v>
      </c>
      <c r="I2416" s="6" t="s">
        <v>32</v>
      </c>
      <c r="J2416" s="7">
        <v>43546</v>
      </c>
      <c r="K2416" s="15">
        <v>11</v>
      </c>
      <c r="L2416" s="6" t="s">
        <v>62</v>
      </c>
      <c r="M2416" s="6">
        <f t="shared" si="149"/>
        <v>2019</v>
      </c>
      <c r="N2416" s="6">
        <f t="shared" si="150"/>
        <v>3</v>
      </c>
      <c r="O2416" s="6" t="str">
        <f>VLOOKUP(L2416,'User input'!$D$6:$E$16,2,FALSE)</f>
        <v>Ultrathing V4</v>
      </c>
      <c r="P2416" s="6">
        <f>VLOOKUP(L2416,'User input'!$D$6:$G$16,3,FALSE)</f>
        <v>3.99</v>
      </c>
      <c r="Q2416" s="6">
        <f>VLOOKUP(L2416,'User input'!$D$6:$G$16,4,FALSE)</f>
        <v>24</v>
      </c>
      <c r="R2416" s="6">
        <f t="shared" si="151"/>
        <v>264</v>
      </c>
      <c r="S2416" s="26">
        <f t="shared" si="148"/>
        <v>1053.3600000000001</v>
      </c>
      <c r="T2416" s="26">
        <f>IF(K2416&lt;'User input'!$I$9,'User input'!$J$8,IF(K2416&lt;'User input'!$I$10,'User input'!$J$9,IF(K2416&lt;'User input'!$I$11,'User input'!$J$10,'User input'!$J$11)))*S2416</f>
        <v>0</v>
      </c>
      <c r="U2416" s="26">
        <f>K2416*'User input'!$J$17+'User input'!$J$16</f>
        <v>0.5</v>
      </c>
    </row>
    <row r="2417" spans="1:21" x14ac:dyDescent="0.25">
      <c r="A2417" s="18">
        <v>2482</v>
      </c>
      <c r="B2417" s="10" t="s">
        <v>4586</v>
      </c>
      <c r="C2417" s="10" t="s">
        <v>2349</v>
      </c>
      <c r="D2417" s="10" t="s">
        <v>49</v>
      </c>
      <c r="E2417" s="10" t="s">
        <v>16</v>
      </c>
      <c r="F2417" s="16">
        <v>30</v>
      </c>
      <c r="G2417" s="10" t="s">
        <v>6446</v>
      </c>
      <c r="H2417" s="10" t="s">
        <v>2473</v>
      </c>
      <c r="I2417" s="10" t="s">
        <v>1194</v>
      </c>
      <c r="J2417" s="11">
        <v>43859</v>
      </c>
      <c r="K2417" s="16">
        <v>79</v>
      </c>
      <c r="L2417" s="10" t="s">
        <v>44</v>
      </c>
      <c r="M2417" s="10">
        <f t="shared" si="149"/>
        <v>2020</v>
      </c>
      <c r="N2417" s="10">
        <f t="shared" si="150"/>
        <v>1</v>
      </c>
      <c r="O2417" s="10" t="str">
        <f>VLOOKUP(L2417,'User input'!$D$6:$E$16,2,FALSE)</f>
        <v>Gigastuff</v>
      </c>
      <c r="P2417" s="10">
        <f>VLOOKUP(L2417,'User input'!$D$6:$G$16,3,FALSE)</f>
        <v>1.89</v>
      </c>
      <c r="Q2417" s="10">
        <f>VLOOKUP(L2417,'User input'!$D$6:$G$16,4,FALSE)</f>
        <v>18</v>
      </c>
      <c r="R2417" s="10">
        <f t="shared" si="151"/>
        <v>1422</v>
      </c>
      <c r="S2417" s="27">
        <f t="shared" si="148"/>
        <v>2687.58</v>
      </c>
      <c r="T2417" s="27">
        <f>IF(K2417&lt;'User input'!$I$9,'User input'!$J$8,IF(K2417&lt;'User input'!$I$10,'User input'!$J$9,IF(K2417&lt;'User input'!$I$11,'User input'!$J$10,'User input'!$J$11)))*S2417</f>
        <v>134.37899999999999</v>
      </c>
      <c r="U2417" s="27">
        <f>K2417*'User input'!$J$17+'User input'!$J$16</f>
        <v>0.5</v>
      </c>
    </row>
    <row r="2418" spans="1:21" x14ac:dyDescent="0.25">
      <c r="A2418" s="17">
        <v>2483</v>
      </c>
      <c r="B2418" s="6" t="s">
        <v>6447</v>
      </c>
      <c r="C2418" s="6" t="s">
        <v>5841</v>
      </c>
      <c r="D2418" s="6" t="s">
        <v>15</v>
      </c>
      <c r="E2418" s="6" t="s">
        <v>16</v>
      </c>
      <c r="F2418" s="15">
        <v>30</v>
      </c>
      <c r="G2418" s="6" t="s">
        <v>6448</v>
      </c>
      <c r="H2418" s="6" t="s">
        <v>360</v>
      </c>
      <c r="I2418" s="6" t="s">
        <v>108</v>
      </c>
      <c r="J2418" s="7">
        <v>43656</v>
      </c>
      <c r="K2418" s="15">
        <v>26</v>
      </c>
      <c r="L2418" s="6" t="s">
        <v>78</v>
      </c>
      <c r="M2418" s="6">
        <f t="shared" si="149"/>
        <v>2019</v>
      </c>
      <c r="N2418" s="6">
        <f t="shared" si="150"/>
        <v>7</v>
      </c>
      <c r="O2418" s="6" t="str">
        <f>VLOOKUP(L2418,'User input'!$D$6:$E$16,2,FALSE)</f>
        <v>Ultrathing V2</v>
      </c>
      <c r="P2418" s="6">
        <f>VLOOKUP(L2418,'User input'!$D$6:$G$16,3,FALSE)</f>
        <v>2.95</v>
      </c>
      <c r="Q2418" s="6">
        <f>VLOOKUP(L2418,'User input'!$D$6:$G$16,4,FALSE)</f>
        <v>20</v>
      </c>
      <c r="R2418" s="6">
        <f t="shared" si="151"/>
        <v>520</v>
      </c>
      <c r="S2418" s="26">
        <f t="shared" si="148"/>
        <v>1534</v>
      </c>
      <c r="T2418" s="26">
        <f>IF(K2418&lt;'User input'!$I$9,'User input'!$J$8,IF(K2418&lt;'User input'!$I$10,'User input'!$J$9,IF(K2418&lt;'User input'!$I$11,'User input'!$J$10,'User input'!$J$11)))*S2418</f>
        <v>46.019999999999996</v>
      </c>
      <c r="U2418" s="26">
        <f>K2418*'User input'!$J$17+'User input'!$J$16</f>
        <v>0.5</v>
      </c>
    </row>
    <row r="2419" spans="1:21" x14ac:dyDescent="0.25">
      <c r="A2419" s="18">
        <v>2484</v>
      </c>
      <c r="B2419" s="10" t="s">
        <v>1457</v>
      </c>
      <c r="C2419" s="10" t="s">
        <v>2775</v>
      </c>
      <c r="D2419" s="10" t="s">
        <v>28</v>
      </c>
      <c r="E2419" s="10" t="s">
        <v>29</v>
      </c>
      <c r="F2419" s="16">
        <v>90</v>
      </c>
      <c r="G2419" s="10" t="s">
        <v>10397</v>
      </c>
      <c r="H2419" s="10" t="s">
        <v>2962</v>
      </c>
      <c r="I2419" s="10" t="s">
        <v>32</v>
      </c>
      <c r="J2419" s="11">
        <v>43486</v>
      </c>
      <c r="K2419" s="16">
        <v>79</v>
      </c>
      <c r="L2419" s="10" t="s">
        <v>33</v>
      </c>
      <c r="M2419" s="10">
        <f t="shared" si="149"/>
        <v>2019</v>
      </c>
      <c r="N2419" s="10">
        <f t="shared" si="150"/>
        <v>1</v>
      </c>
      <c r="O2419" s="10" t="str">
        <f>VLOOKUP(L2419,'User input'!$D$6:$E$16,2,FALSE)</f>
        <v>Megawidget L</v>
      </c>
      <c r="P2419" s="10">
        <f>VLOOKUP(L2419,'User input'!$D$6:$G$16,3,FALSE)</f>
        <v>1.79</v>
      </c>
      <c r="Q2419" s="10">
        <f>VLOOKUP(L2419,'User input'!$D$6:$G$16,4,FALSE)</f>
        <v>24</v>
      </c>
      <c r="R2419" s="10">
        <f t="shared" si="151"/>
        <v>1896</v>
      </c>
      <c r="S2419" s="27">
        <f t="shared" si="148"/>
        <v>3393.84</v>
      </c>
      <c r="T2419" s="27">
        <f>IF(K2419&lt;'User input'!$I$9,'User input'!$J$8,IF(K2419&lt;'User input'!$I$10,'User input'!$J$9,IF(K2419&lt;'User input'!$I$11,'User input'!$J$10,'User input'!$J$11)))*S2419</f>
        <v>169.69200000000001</v>
      </c>
      <c r="U2419" s="27">
        <f>K2419*'User input'!$J$17+'User input'!$J$16</f>
        <v>0.5</v>
      </c>
    </row>
    <row r="2420" spans="1:21" x14ac:dyDescent="0.25">
      <c r="A2420" s="17">
        <v>2485</v>
      </c>
      <c r="B2420" s="6" t="s">
        <v>4055</v>
      </c>
      <c r="C2420" s="6" t="s">
        <v>1528</v>
      </c>
      <c r="D2420" s="6" t="s">
        <v>28</v>
      </c>
      <c r="E2420" s="6" t="s">
        <v>29</v>
      </c>
      <c r="F2420" s="15">
        <v>60</v>
      </c>
      <c r="G2420" s="6" t="s">
        <v>6450</v>
      </c>
      <c r="H2420" s="6" t="s">
        <v>1251</v>
      </c>
      <c r="I2420" s="6" t="s">
        <v>32</v>
      </c>
      <c r="J2420" s="7">
        <v>44456</v>
      </c>
      <c r="K2420" s="15">
        <v>15</v>
      </c>
      <c r="L2420" s="6" t="s">
        <v>157</v>
      </c>
      <c r="M2420" s="6">
        <f t="shared" si="149"/>
        <v>2021</v>
      </c>
      <c r="N2420" s="6">
        <f t="shared" si="150"/>
        <v>9</v>
      </c>
      <c r="O2420" s="6" t="str">
        <f>VLOOKUP(L2420,'User input'!$D$6:$E$16,2,FALSE)</f>
        <v>Ultrathing V3</v>
      </c>
      <c r="P2420" s="6">
        <f>VLOOKUP(L2420,'User input'!$D$6:$G$16,3,FALSE)</f>
        <v>3.39</v>
      </c>
      <c r="Q2420" s="6">
        <f>VLOOKUP(L2420,'User input'!$D$6:$G$16,4,FALSE)</f>
        <v>24</v>
      </c>
      <c r="R2420" s="6">
        <f t="shared" si="151"/>
        <v>360</v>
      </c>
      <c r="S2420" s="26">
        <f t="shared" si="148"/>
        <v>1220.4000000000001</v>
      </c>
      <c r="T2420" s="26">
        <f>IF(K2420&lt;'User input'!$I$9,'User input'!$J$8,IF(K2420&lt;'User input'!$I$10,'User input'!$J$9,IF(K2420&lt;'User input'!$I$11,'User input'!$J$10,'User input'!$J$11)))*S2420</f>
        <v>0</v>
      </c>
      <c r="U2420" s="26">
        <f>K2420*'User input'!$J$17+'User input'!$J$16</f>
        <v>0.5</v>
      </c>
    </row>
    <row r="2421" spans="1:21" x14ac:dyDescent="0.25">
      <c r="A2421" s="18">
        <v>2486</v>
      </c>
      <c r="B2421" s="10" t="s">
        <v>6451</v>
      </c>
      <c r="C2421" s="10" t="s">
        <v>6452</v>
      </c>
      <c r="D2421" s="10" t="s">
        <v>28</v>
      </c>
      <c r="E2421" s="10" t="s">
        <v>29</v>
      </c>
      <c r="F2421" s="16">
        <v>60</v>
      </c>
      <c r="G2421" s="10" t="s">
        <v>6453</v>
      </c>
      <c r="H2421" s="10" t="s">
        <v>6454</v>
      </c>
      <c r="I2421" s="10" t="s">
        <v>185</v>
      </c>
      <c r="J2421" s="11">
        <v>43965</v>
      </c>
      <c r="K2421" s="16">
        <v>33</v>
      </c>
      <c r="L2421" s="10" t="s">
        <v>52</v>
      </c>
      <c r="M2421" s="10">
        <f t="shared" si="149"/>
        <v>2020</v>
      </c>
      <c r="N2421" s="10">
        <f t="shared" si="150"/>
        <v>5</v>
      </c>
      <c r="O2421" s="10" t="str">
        <f>VLOOKUP(L2421,'User input'!$D$6:$E$16,2,FALSE)</f>
        <v>Megawidget S</v>
      </c>
      <c r="P2421" s="10">
        <f>VLOOKUP(L2421,'User input'!$D$6:$G$16,3,FALSE)</f>
        <v>0.69</v>
      </c>
      <c r="Q2421" s="10">
        <f>VLOOKUP(L2421,'User input'!$D$6:$G$16,4,FALSE)</f>
        <v>24</v>
      </c>
      <c r="R2421" s="10">
        <f t="shared" si="151"/>
        <v>792</v>
      </c>
      <c r="S2421" s="27">
        <f t="shared" si="148"/>
        <v>546.4799999999999</v>
      </c>
      <c r="T2421" s="27">
        <f>IF(K2421&lt;'User input'!$I$9,'User input'!$J$8,IF(K2421&lt;'User input'!$I$10,'User input'!$J$9,IF(K2421&lt;'User input'!$I$11,'User input'!$J$10,'User input'!$J$11)))*S2421</f>
        <v>16.394399999999997</v>
      </c>
      <c r="U2421" s="27">
        <f>K2421*'User input'!$J$17+'User input'!$J$16</f>
        <v>0.5</v>
      </c>
    </row>
    <row r="2422" spans="1:21" x14ac:dyDescent="0.25">
      <c r="A2422" s="17">
        <v>2487</v>
      </c>
      <c r="B2422" s="6" t="s">
        <v>6455</v>
      </c>
      <c r="C2422" s="6" t="s">
        <v>1405</v>
      </c>
      <c r="D2422" s="6" t="s">
        <v>15</v>
      </c>
      <c r="E2422" s="6" t="s">
        <v>16</v>
      </c>
      <c r="F2422" s="15">
        <v>90</v>
      </c>
      <c r="G2422" s="6" t="s">
        <v>6456</v>
      </c>
      <c r="H2422" s="6" t="s">
        <v>2127</v>
      </c>
      <c r="I2422" s="6" t="s">
        <v>185</v>
      </c>
      <c r="J2422" s="7">
        <v>43904</v>
      </c>
      <c r="K2422" s="15">
        <v>92</v>
      </c>
      <c r="L2422" s="6" t="s">
        <v>52</v>
      </c>
      <c r="M2422" s="6">
        <f t="shared" si="149"/>
        <v>2020</v>
      </c>
      <c r="N2422" s="6">
        <f t="shared" si="150"/>
        <v>3</v>
      </c>
      <c r="O2422" s="6" t="str">
        <f>VLOOKUP(L2422,'User input'!$D$6:$E$16,2,FALSE)</f>
        <v>Megawidget S</v>
      </c>
      <c r="P2422" s="6">
        <f>VLOOKUP(L2422,'User input'!$D$6:$G$16,3,FALSE)</f>
        <v>0.69</v>
      </c>
      <c r="Q2422" s="6">
        <f>VLOOKUP(L2422,'User input'!$D$6:$G$16,4,FALSE)</f>
        <v>24</v>
      </c>
      <c r="R2422" s="6">
        <f t="shared" si="151"/>
        <v>2208</v>
      </c>
      <c r="S2422" s="26">
        <f t="shared" si="148"/>
        <v>1523.52</v>
      </c>
      <c r="T2422" s="26">
        <f>IF(K2422&lt;'User input'!$I$9,'User input'!$J$8,IF(K2422&lt;'User input'!$I$10,'User input'!$J$9,IF(K2422&lt;'User input'!$I$11,'User input'!$J$10,'User input'!$J$11)))*S2422</f>
        <v>76.176000000000002</v>
      </c>
      <c r="U2422" s="26">
        <f>K2422*'User input'!$J$17+'User input'!$J$16</f>
        <v>0.5</v>
      </c>
    </row>
    <row r="2423" spans="1:21" x14ac:dyDescent="0.25">
      <c r="A2423" s="18">
        <v>2488</v>
      </c>
      <c r="B2423" s="10" t="s">
        <v>4422</v>
      </c>
      <c r="C2423" s="10" t="s">
        <v>4340</v>
      </c>
      <c r="D2423" s="10" t="s">
        <v>28</v>
      </c>
      <c r="E2423" s="10" t="s">
        <v>29</v>
      </c>
      <c r="F2423" s="16">
        <v>60</v>
      </c>
      <c r="G2423" s="10" t="s">
        <v>6457</v>
      </c>
      <c r="H2423" s="10" t="s">
        <v>1988</v>
      </c>
      <c r="I2423" s="10" t="s">
        <v>206</v>
      </c>
      <c r="J2423" s="11">
        <v>43590</v>
      </c>
      <c r="K2423" s="16">
        <v>2</v>
      </c>
      <c r="L2423" s="10" t="s">
        <v>99</v>
      </c>
      <c r="M2423" s="10">
        <f t="shared" si="149"/>
        <v>2019</v>
      </c>
      <c r="N2423" s="10">
        <f t="shared" si="150"/>
        <v>5</v>
      </c>
      <c r="O2423" s="10" t="str">
        <f>VLOOKUP(L2423,'User input'!$D$6:$E$16,2,FALSE)</f>
        <v>Superwossname</v>
      </c>
      <c r="P2423" s="10">
        <f>VLOOKUP(L2423,'User input'!$D$6:$G$16,3,FALSE)</f>
        <v>3.49</v>
      </c>
      <c r="Q2423" s="10">
        <f>VLOOKUP(L2423,'User input'!$D$6:$G$16,4,FALSE)</f>
        <v>20</v>
      </c>
      <c r="R2423" s="10">
        <f t="shared" si="151"/>
        <v>40</v>
      </c>
      <c r="S2423" s="27">
        <f t="shared" si="148"/>
        <v>139.60000000000002</v>
      </c>
      <c r="T2423" s="27">
        <f>IF(K2423&lt;'User input'!$I$9,'User input'!$J$8,IF(K2423&lt;'User input'!$I$10,'User input'!$J$9,IF(K2423&lt;'User input'!$I$11,'User input'!$J$10,'User input'!$J$11)))*S2423</f>
        <v>0</v>
      </c>
      <c r="U2423" s="27">
        <f>K2423*'User input'!$J$17+'User input'!$J$16</f>
        <v>0.5</v>
      </c>
    </row>
    <row r="2424" spans="1:21" x14ac:dyDescent="0.25">
      <c r="A2424" s="17">
        <v>2489</v>
      </c>
      <c r="B2424" s="6" t="s">
        <v>3778</v>
      </c>
      <c r="C2424" s="6" t="s">
        <v>2412</v>
      </c>
      <c r="D2424" s="6" t="s">
        <v>28</v>
      </c>
      <c r="E2424" s="6" t="s">
        <v>29</v>
      </c>
      <c r="F2424" s="15">
        <v>60</v>
      </c>
      <c r="G2424" s="6" t="s">
        <v>6458</v>
      </c>
      <c r="H2424" s="6" t="s">
        <v>623</v>
      </c>
      <c r="I2424" s="6" t="s">
        <v>291</v>
      </c>
      <c r="J2424" s="7">
        <v>43593</v>
      </c>
      <c r="K2424" s="15">
        <v>58</v>
      </c>
      <c r="L2424" s="6" t="s">
        <v>39</v>
      </c>
      <c r="M2424" s="6">
        <f t="shared" si="149"/>
        <v>2019</v>
      </c>
      <c r="N2424" s="6">
        <f t="shared" si="150"/>
        <v>5</v>
      </c>
      <c r="O2424" s="6" t="str">
        <f>VLOOKUP(L2424,'User input'!$D$6:$E$16,2,FALSE)</f>
        <v>Ultrathing V1</v>
      </c>
      <c r="P2424" s="6">
        <f>VLOOKUP(L2424,'User input'!$D$6:$G$16,3,FALSE)</f>
        <v>1.79</v>
      </c>
      <c r="Q2424" s="6">
        <f>VLOOKUP(L2424,'User input'!$D$6:$G$16,4,FALSE)</f>
        <v>17</v>
      </c>
      <c r="R2424" s="6">
        <f t="shared" si="151"/>
        <v>986</v>
      </c>
      <c r="S2424" s="26">
        <f t="shared" si="148"/>
        <v>1764.94</v>
      </c>
      <c r="T2424" s="26">
        <f>IF(K2424&lt;'User input'!$I$9,'User input'!$J$8,IF(K2424&lt;'User input'!$I$10,'User input'!$J$9,IF(K2424&lt;'User input'!$I$11,'User input'!$J$10,'User input'!$J$11)))*S2424</f>
        <v>88.247000000000014</v>
      </c>
      <c r="U2424" s="26">
        <f>K2424*'User input'!$J$17+'User input'!$J$16</f>
        <v>0.5</v>
      </c>
    </row>
    <row r="2425" spans="1:21" x14ac:dyDescent="0.25">
      <c r="A2425" s="18">
        <v>2490</v>
      </c>
      <c r="B2425" s="10" t="s">
        <v>6459</v>
      </c>
      <c r="C2425" s="10" t="s">
        <v>3452</v>
      </c>
      <c r="D2425" s="10" t="s">
        <v>28</v>
      </c>
      <c r="E2425" s="10" t="s">
        <v>29</v>
      </c>
      <c r="F2425" s="16">
        <v>30</v>
      </c>
      <c r="G2425" s="10" t="s">
        <v>6460</v>
      </c>
      <c r="H2425" s="10" t="s">
        <v>6461</v>
      </c>
      <c r="I2425" s="10" t="s">
        <v>171</v>
      </c>
      <c r="J2425" s="11">
        <v>43745</v>
      </c>
      <c r="K2425" s="16">
        <v>7</v>
      </c>
      <c r="L2425" s="10" t="s">
        <v>44</v>
      </c>
      <c r="M2425" s="10">
        <f t="shared" si="149"/>
        <v>2019</v>
      </c>
      <c r="N2425" s="10">
        <f t="shared" si="150"/>
        <v>10</v>
      </c>
      <c r="O2425" s="10" t="str">
        <f>VLOOKUP(L2425,'User input'!$D$6:$E$16,2,FALSE)</f>
        <v>Gigastuff</v>
      </c>
      <c r="P2425" s="10">
        <f>VLOOKUP(L2425,'User input'!$D$6:$G$16,3,FALSE)</f>
        <v>1.89</v>
      </c>
      <c r="Q2425" s="10">
        <f>VLOOKUP(L2425,'User input'!$D$6:$G$16,4,FALSE)</f>
        <v>18</v>
      </c>
      <c r="R2425" s="10">
        <f t="shared" si="151"/>
        <v>126</v>
      </c>
      <c r="S2425" s="27">
        <f t="shared" si="148"/>
        <v>238.14</v>
      </c>
      <c r="T2425" s="27">
        <f>IF(K2425&lt;'User input'!$I$9,'User input'!$J$8,IF(K2425&lt;'User input'!$I$10,'User input'!$J$9,IF(K2425&lt;'User input'!$I$11,'User input'!$J$10,'User input'!$J$11)))*S2425</f>
        <v>0</v>
      </c>
      <c r="U2425" s="27">
        <f>K2425*'User input'!$J$17+'User input'!$J$16</f>
        <v>0.5</v>
      </c>
    </row>
    <row r="2426" spans="1:21" x14ac:dyDescent="0.25">
      <c r="A2426" s="17">
        <v>2491</v>
      </c>
      <c r="B2426" s="6" t="s">
        <v>6462</v>
      </c>
      <c r="C2426" s="6" t="s">
        <v>6423</v>
      </c>
      <c r="D2426" s="6" t="s">
        <v>15</v>
      </c>
      <c r="E2426" s="6" t="s">
        <v>16</v>
      </c>
      <c r="F2426" s="15">
        <v>60</v>
      </c>
      <c r="G2426" s="6" t="s">
        <v>6463</v>
      </c>
      <c r="H2426" s="6" t="s">
        <v>1523</v>
      </c>
      <c r="I2426" s="6" t="s">
        <v>32</v>
      </c>
      <c r="J2426" s="7">
        <v>44345</v>
      </c>
      <c r="K2426" s="15">
        <v>39</v>
      </c>
      <c r="L2426" s="6" t="s">
        <v>62</v>
      </c>
      <c r="M2426" s="6">
        <f t="shared" si="149"/>
        <v>2021</v>
      </c>
      <c r="N2426" s="6">
        <f t="shared" si="150"/>
        <v>5</v>
      </c>
      <c r="O2426" s="6" t="str">
        <f>VLOOKUP(L2426,'User input'!$D$6:$E$16,2,FALSE)</f>
        <v>Ultrathing V4</v>
      </c>
      <c r="P2426" s="6">
        <f>VLOOKUP(L2426,'User input'!$D$6:$G$16,3,FALSE)</f>
        <v>3.99</v>
      </c>
      <c r="Q2426" s="6">
        <f>VLOOKUP(L2426,'User input'!$D$6:$G$16,4,FALSE)</f>
        <v>24</v>
      </c>
      <c r="R2426" s="6">
        <f t="shared" si="151"/>
        <v>936</v>
      </c>
      <c r="S2426" s="26">
        <f t="shared" si="148"/>
        <v>3734.6400000000003</v>
      </c>
      <c r="T2426" s="26">
        <f>IF(K2426&lt;'User input'!$I$9,'User input'!$J$8,IF(K2426&lt;'User input'!$I$10,'User input'!$J$9,IF(K2426&lt;'User input'!$I$11,'User input'!$J$10,'User input'!$J$11)))*S2426</f>
        <v>112.03920000000001</v>
      </c>
      <c r="U2426" s="26">
        <f>K2426*'User input'!$J$17+'User input'!$J$16</f>
        <v>0.5</v>
      </c>
    </row>
    <row r="2427" spans="1:21" x14ac:dyDescent="0.25">
      <c r="A2427" s="18">
        <v>2492</v>
      </c>
      <c r="B2427" s="10" t="s">
        <v>6464</v>
      </c>
      <c r="C2427" s="10" t="s">
        <v>755</v>
      </c>
      <c r="D2427" s="10" t="s">
        <v>49</v>
      </c>
      <c r="E2427" s="10" t="s">
        <v>16</v>
      </c>
      <c r="F2427" s="16">
        <v>30</v>
      </c>
      <c r="G2427" s="10" t="s">
        <v>6465</v>
      </c>
      <c r="H2427" s="10" t="s">
        <v>2735</v>
      </c>
      <c r="I2427" s="10" t="s">
        <v>32</v>
      </c>
      <c r="J2427" s="11">
        <v>44464</v>
      </c>
      <c r="K2427" s="16">
        <v>92</v>
      </c>
      <c r="L2427" s="10" t="s">
        <v>157</v>
      </c>
      <c r="M2427" s="10">
        <f t="shared" si="149"/>
        <v>2021</v>
      </c>
      <c r="N2427" s="10">
        <f t="shared" si="150"/>
        <v>9</v>
      </c>
      <c r="O2427" s="10" t="str">
        <f>VLOOKUP(L2427,'User input'!$D$6:$E$16,2,FALSE)</f>
        <v>Ultrathing V3</v>
      </c>
      <c r="P2427" s="10">
        <f>VLOOKUP(L2427,'User input'!$D$6:$G$16,3,FALSE)</f>
        <v>3.39</v>
      </c>
      <c r="Q2427" s="10">
        <f>VLOOKUP(L2427,'User input'!$D$6:$G$16,4,FALSE)</f>
        <v>24</v>
      </c>
      <c r="R2427" s="10">
        <f t="shared" si="151"/>
        <v>2208</v>
      </c>
      <c r="S2427" s="27">
        <f t="shared" si="148"/>
        <v>7485.12</v>
      </c>
      <c r="T2427" s="27">
        <f>IF(K2427&lt;'User input'!$I$9,'User input'!$J$8,IF(K2427&lt;'User input'!$I$10,'User input'!$J$9,IF(K2427&lt;'User input'!$I$11,'User input'!$J$10,'User input'!$J$11)))*S2427</f>
        <v>374.25600000000003</v>
      </c>
      <c r="U2427" s="27">
        <f>K2427*'User input'!$J$17+'User input'!$J$16</f>
        <v>0.5</v>
      </c>
    </row>
    <row r="2428" spans="1:21" x14ac:dyDescent="0.25">
      <c r="A2428" s="17">
        <v>2493</v>
      </c>
      <c r="B2428" s="6" t="s">
        <v>4711</v>
      </c>
      <c r="C2428" s="6" t="s">
        <v>4130</v>
      </c>
      <c r="D2428" s="6" t="s">
        <v>28</v>
      </c>
      <c r="E2428" s="6" t="s">
        <v>29</v>
      </c>
      <c r="F2428" s="15">
        <v>90</v>
      </c>
      <c r="G2428" s="6" t="s">
        <v>6466</v>
      </c>
      <c r="H2428" s="6" t="s">
        <v>4036</v>
      </c>
      <c r="I2428" s="6" t="s">
        <v>32</v>
      </c>
      <c r="J2428" s="7">
        <v>43897</v>
      </c>
      <c r="K2428" s="15">
        <v>20</v>
      </c>
      <c r="L2428" s="6" t="s">
        <v>20</v>
      </c>
      <c r="M2428" s="6">
        <f t="shared" si="149"/>
        <v>2020</v>
      </c>
      <c r="N2428" s="6">
        <f t="shared" si="150"/>
        <v>3</v>
      </c>
      <c r="O2428" s="6" t="str">
        <f>VLOOKUP(L2428,'User input'!$D$6:$E$16,2,FALSE)</f>
        <v>Hyperwotsit</v>
      </c>
      <c r="P2428" s="6">
        <f>VLOOKUP(L2428,'User input'!$D$6:$G$16,3,FALSE)</f>
        <v>2.0099999999999998</v>
      </c>
      <c r="Q2428" s="6">
        <f>VLOOKUP(L2428,'User input'!$D$6:$G$16,4,FALSE)</f>
        <v>20</v>
      </c>
      <c r="R2428" s="6">
        <f t="shared" si="151"/>
        <v>400</v>
      </c>
      <c r="S2428" s="26">
        <f t="shared" si="148"/>
        <v>803.99999999999989</v>
      </c>
      <c r="T2428" s="26">
        <f>IF(K2428&lt;'User input'!$I$9,'User input'!$J$8,IF(K2428&lt;'User input'!$I$10,'User input'!$J$9,IF(K2428&lt;'User input'!$I$11,'User input'!$J$10,'User input'!$J$11)))*S2428</f>
        <v>24.119999999999997</v>
      </c>
      <c r="U2428" s="26">
        <f>K2428*'User input'!$J$17+'User input'!$J$16</f>
        <v>0.5</v>
      </c>
    </row>
    <row r="2429" spans="1:21" x14ac:dyDescent="0.25">
      <c r="A2429" s="18">
        <v>2494</v>
      </c>
      <c r="B2429" s="10" t="s">
        <v>6467</v>
      </c>
      <c r="C2429" s="10" t="s">
        <v>2135</v>
      </c>
      <c r="D2429" s="10" t="s">
        <v>28</v>
      </c>
      <c r="E2429" s="10" t="s">
        <v>29</v>
      </c>
      <c r="F2429" s="16">
        <v>60</v>
      </c>
      <c r="G2429" s="10" t="s">
        <v>6468</v>
      </c>
      <c r="H2429" s="10" t="s">
        <v>401</v>
      </c>
      <c r="I2429" s="10" t="s">
        <v>32</v>
      </c>
      <c r="J2429" s="11">
        <v>44080</v>
      </c>
      <c r="K2429" s="16">
        <v>56</v>
      </c>
      <c r="L2429" s="10" t="s">
        <v>20</v>
      </c>
      <c r="M2429" s="10">
        <f t="shared" si="149"/>
        <v>2020</v>
      </c>
      <c r="N2429" s="10">
        <f t="shared" si="150"/>
        <v>9</v>
      </c>
      <c r="O2429" s="10" t="str">
        <f>VLOOKUP(L2429,'User input'!$D$6:$E$16,2,FALSE)</f>
        <v>Hyperwotsit</v>
      </c>
      <c r="P2429" s="10">
        <f>VLOOKUP(L2429,'User input'!$D$6:$G$16,3,FALSE)</f>
        <v>2.0099999999999998</v>
      </c>
      <c r="Q2429" s="10">
        <f>VLOOKUP(L2429,'User input'!$D$6:$G$16,4,FALSE)</f>
        <v>20</v>
      </c>
      <c r="R2429" s="10">
        <f t="shared" si="151"/>
        <v>1120</v>
      </c>
      <c r="S2429" s="27">
        <f t="shared" si="148"/>
        <v>2251.1999999999998</v>
      </c>
      <c r="T2429" s="27">
        <f>IF(K2429&lt;'User input'!$I$9,'User input'!$J$8,IF(K2429&lt;'User input'!$I$10,'User input'!$J$9,IF(K2429&lt;'User input'!$I$11,'User input'!$J$10,'User input'!$J$11)))*S2429</f>
        <v>112.56</v>
      </c>
      <c r="U2429" s="27">
        <f>K2429*'User input'!$J$17+'User input'!$J$16</f>
        <v>0.5</v>
      </c>
    </row>
    <row r="2430" spans="1:21" x14ac:dyDescent="0.25">
      <c r="A2430" s="17">
        <v>2495</v>
      </c>
      <c r="B2430" s="6" t="s">
        <v>2293</v>
      </c>
      <c r="C2430" s="6" t="s">
        <v>3365</v>
      </c>
      <c r="D2430" s="6" t="s">
        <v>28</v>
      </c>
      <c r="E2430" s="6" t="s">
        <v>29</v>
      </c>
      <c r="F2430" s="15">
        <v>60</v>
      </c>
      <c r="G2430" s="6" t="s">
        <v>6469</v>
      </c>
      <c r="H2430" s="6" t="s">
        <v>2965</v>
      </c>
      <c r="I2430" s="6" t="s">
        <v>144</v>
      </c>
      <c r="J2430" s="7">
        <v>43755</v>
      </c>
      <c r="K2430" s="15">
        <v>73</v>
      </c>
      <c r="L2430" s="6" t="s">
        <v>39</v>
      </c>
      <c r="M2430" s="6">
        <f t="shared" si="149"/>
        <v>2019</v>
      </c>
      <c r="N2430" s="6">
        <f t="shared" si="150"/>
        <v>10</v>
      </c>
      <c r="O2430" s="6" t="str">
        <f>VLOOKUP(L2430,'User input'!$D$6:$E$16,2,FALSE)</f>
        <v>Ultrathing V1</v>
      </c>
      <c r="P2430" s="6">
        <f>VLOOKUP(L2430,'User input'!$D$6:$G$16,3,FALSE)</f>
        <v>1.79</v>
      </c>
      <c r="Q2430" s="6">
        <f>VLOOKUP(L2430,'User input'!$D$6:$G$16,4,FALSE)</f>
        <v>17</v>
      </c>
      <c r="R2430" s="6">
        <f t="shared" si="151"/>
        <v>1241</v>
      </c>
      <c r="S2430" s="26">
        <f t="shared" si="148"/>
        <v>2221.39</v>
      </c>
      <c r="T2430" s="26">
        <f>IF(K2430&lt;'User input'!$I$9,'User input'!$J$8,IF(K2430&lt;'User input'!$I$10,'User input'!$J$9,IF(K2430&lt;'User input'!$I$11,'User input'!$J$10,'User input'!$J$11)))*S2430</f>
        <v>111.06950000000001</v>
      </c>
      <c r="U2430" s="26">
        <f>K2430*'User input'!$J$17+'User input'!$J$16</f>
        <v>0.5</v>
      </c>
    </row>
    <row r="2431" spans="1:21" x14ac:dyDescent="0.25">
      <c r="A2431" s="18">
        <v>2496</v>
      </c>
      <c r="B2431" s="10" t="s">
        <v>1231</v>
      </c>
      <c r="C2431" s="10" t="s">
        <v>3006</v>
      </c>
      <c r="D2431" s="10" t="s">
        <v>41</v>
      </c>
      <c r="E2431" s="10" t="s">
        <v>16</v>
      </c>
      <c r="F2431" s="16">
        <v>30</v>
      </c>
      <c r="G2431" s="10" t="s">
        <v>6470</v>
      </c>
      <c r="H2431" s="10" t="s">
        <v>522</v>
      </c>
      <c r="I2431" s="10" t="s">
        <v>32</v>
      </c>
      <c r="J2431" s="11">
        <v>44492</v>
      </c>
      <c r="K2431" s="16">
        <v>68</v>
      </c>
      <c r="L2431" s="10" t="s">
        <v>52</v>
      </c>
      <c r="M2431" s="10">
        <f t="shared" si="149"/>
        <v>2021</v>
      </c>
      <c r="N2431" s="10">
        <f t="shared" si="150"/>
        <v>10</v>
      </c>
      <c r="O2431" s="10" t="str">
        <f>VLOOKUP(L2431,'User input'!$D$6:$E$16,2,FALSE)</f>
        <v>Megawidget S</v>
      </c>
      <c r="P2431" s="10">
        <f>VLOOKUP(L2431,'User input'!$D$6:$G$16,3,FALSE)</f>
        <v>0.69</v>
      </c>
      <c r="Q2431" s="10">
        <f>VLOOKUP(L2431,'User input'!$D$6:$G$16,4,FALSE)</f>
        <v>24</v>
      </c>
      <c r="R2431" s="10">
        <f t="shared" si="151"/>
        <v>1632</v>
      </c>
      <c r="S2431" s="27">
        <f t="shared" si="148"/>
        <v>1126.08</v>
      </c>
      <c r="T2431" s="27">
        <f>IF(K2431&lt;'User input'!$I$9,'User input'!$J$8,IF(K2431&lt;'User input'!$I$10,'User input'!$J$9,IF(K2431&lt;'User input'!$I$11,'User input'!$J$10,'User input'!$J$11)))*S2431</f>
        <v>56.304000000000002</v>
      </c>
      <c r="U2431" s="27">
        <f>K2431*'User input'!$J$17+'User input'!$J$16</f>
        <v>0.5</v>
      </c>
    </row>
    <row r="2432" spans="1:21" x14ac:dyDescent="0.25">
      <c r="A2432" s="17">
        <v>2497</v>
      </c>
      <c r="B2432" s="6" t="s">
        <v>5329</v>
      </c>
      <c r="C2432" s="6" t="s">
        <v>2271</v>
      </c>
      <c r="D2432" s="6" t="s">
        <v>28</v>
      </c>
      <c r="E2432" s="6" t="s">
        <v>29</v>
      </c>
      <c r="F2432" s="15">
        <v>90</v>
      </c>
      <c r="G2432" s="6" t="s">
        <v>6471</v>
      </c>
      <c r="H2432" s="6" t="s">
        <v>1396</v>
      </c>
      <c r="I2432" s="6" t="s">
        <v>1397</v>
      </c>
      <c r="J2432" s="7">
        <v>44266</v>
      </c>
      <c r="K2432" s="15">
        <v>55</v>
      </c>
      <c r="L2432" s="6" t="s">
        <v>62</v>
      </c>
      <c r="M2432" s="6">
        <f t="shared" si="149"/>
        <v>2021</v>
      </c>
      <c r="N2432" s="6">
        <f t="shared" si="150"/>
        <v>3</v>
      </c>
      <c r="O2432" s="6" t="str">
        <f>VLOOKUP(L2432,'User input'!$D$6:$E$16,2,FALSE)</f>
        <v>Ultrathing V4</v>
      </c>
      <c r="P2432" s="6">
        <f>VLOOKUP(L2432,'User input'!$D$6:$G$16,3,FALSE)</f>
        <v>3.99</v>
      </c>
      <c r="Q2432" s="6">
        <f>VLOOKUP(L2432,'User input'!$D$6:$G$16,4,FALSE)</f>
        <v>24</v>
      </c>
      <c r="R2432" s="6">
        <f t="shared" si="151"/>
        <v>1320</v>
      </c>
      <c r="S2432" s="26">
        <f t="shared" si="148"/>
        <v>5266.8</v>
      </c>
      <c r="T2432" s="26">
        <f>IF(K2432&lt;'User input'!$I$9,'User input'!$J$8,IF(K2432&lt;'User input'!$I$10,'User input'!$J$9,IF(K2432&lt;'User input'!$I$11,'User input'!$J$10,'User input'!$J$11)))*S2432</f>
        <v>263.34000000000003</v>
      </c>
      <c r="U2432" s="26">
        <f>K2432*'User input'!$J$17+'User input'!$J$16</f>
        <v>0.5</v>
      </c>
    </row>
    <row r="2433" spans="1:21" x14ac:dyDescent="0.25">
      <c r="A2433" s="18">
        <v>2498</v>
      </c>
      <c r="B2433" s="10" t="s">
        <v>6308</v>
      </c>
      <c r="C2433" s="10" t="s">
        <v>701</v>
      </c>
      <c r="D2433" s="10" t="s">
        <v>28</v>
      </c>
      <c r="E2433" s="10" t="s">
        <v>29</v>
      </c>
      <c r="F2433" s="16">
        <v>30</v>
      </c>
      <c r="G2433" s="10" t="s">
        <v>6472</v>
      </c>
      <c r="H2433" s="10" t="s">
        <v>6473</v>
      </c>
      <c r="I2433" s="10" t="s">
        <v>122</v>
      </c>
      <c r="J2433" s="11">
        <v>44308</v>
      </c>
      <c r="K2433" s="16">
        <v>89</v>
      </c>
      <c r="L2433" s="10" t="s">
        <v>39</v>
      </c>
      <c r="M2433" s="10">
        <f t="shared" si="149"/>
        <v>2021</v>
      </c>
      <c r="N2433" s="10">
        <f t="shared" si="150"/>
        <v>4</v>
      </c>
      <c r="O2433" s="10" t="str">
        <f>VLOOKUP(L2433,'User input'!$D$6:$E$16,2,FALSE)</f>
        <v>Ultrathing V1</v>
      </c>
      <c r="P2433" s="10">
        <f>VLOOKUP(L2433,'User input'!$D$6:$G$16,3,FALSE)</f>
        <v>1.79</v>
      </c>
      <c r="Q2433" s="10">
        <f>VLOOKUP(L2433,'User input'!$D$6:$G$16,4,FALSE)</f>
        <v>17</v>
      </c>
      <c r="R2433" s="10">
        <f t="shared" si="151"/>
        <v>1513</v>
      </c>
      <c r="S2433" s="27">
        <f t="shared" si="148"/>
        <v>2708.27</v>
      </c>
      <c r="T2433" s="27">
        <f>IF(K2433&lt;'User input'!$I$9,'User input'!$J$8,IF(K2433&lt;'User input'!$I$10,'User input'!$J$9,IF(K2433&lt;'User input'!$I$11,'User input'!$J$10,'User input'!$J$11)))*S2433</f>
        <v>135.4135</v>
      </c>
      <c r="U2433" s="27">
        <f>K2433*'User input'!$J$17+'User input'!$J$16</f>
        <v>0.5</v>
      </c>
    </row>
    <row r="2434" spans="1:21" x14ac:dyDescent="0.25">
      <c r="A2434" s="17">
        <v>2499</v>
      </c>
      <c r="B2434" s="6" t="s">
        <v>2795</v>
      </c>
      <c r="C2434" s="6" t="s">
        <v>2985</v>
      </c>
      <c r="D2434" s="6" t="s">
        <v>28</v>
      </c>
      <c r="E2434" s="6" t="s">
        <v>29</v>
      </c>
      <c r="F2434" s="15">
        <v>60</v>
      </c>
      <c r="G2434" s="6" t="s">
        <v>6474</v>
      </c>
      <c r="H2434" s="6" t="s">
        <v>1417</v>
      </c>
      <c r="I2434" s="6" t="s">
        <v>571</v>
      </c>
      <c r="J2434" s="7">
        <v>44117</v>
      </c>
      <c r="K2434" s="15">
        <v>90</v>
      </c>
      <c r="L2434" s="6" t="s">
        <v>44</v>
      </c>
      <c r="M2434" s="6">
        <f t="shared" si="149"/>
        <v>2020</v>
      </c>
      <c r="N2434" s="6">
        <f t="shared" si="150"/>
        <v>10</v>
      </c>
      <c r="O2434" s="6" t="str">
        <f>VLOOKUP(L2434,'User input'!$D$6:$E$16,2,FALSE)</f>
        <v>Gigastuff</v>
      </c>
      <c r="P2434" s="6">
        <f>VLOOKUP(L2434,'User input'!$D$6:$G$16,3,FALSE)</f>
        <v>1.89</v>
      </c>
      <c r="Q2434" s="6">
        <f>VLOOKUP(L2434,'User input'!$D$6:$G$16,4,FALSE)</f>
        <v>18</v>
      </c>
      <c r="R2434" s="6">
        <f t="shared" si="151"/>
        <v>1620</v>
      </c>
      <c r="S2434" s="26">
        <f t="shared" si="148"/>
        <v>3061.7999999999997</v>
      </c>
      <c r="T2434" s="26">
        <f>IF(K2434&lt;'User input'!$I$9,'User input'!$J$8,IF(K2434&lt;'User input'!$I$10,'User input'!$J$9,IF(K2434&lt;'User input'!$I$11,'User input'!$J$10,'User input'!$J$11)))*S2434</f>
        <v>153.09</v>
      </c>
      <c r="U2434" s="26">
        <f>K2434*'User input'!$J$17+'User input'!$J$16</f>
        <v>0.5</v>
      </c>
    </row>
    <row r="2435" spans="1:21" x14ac:dyDescent="0.25">
      <c r="A2435" s="18">
        <v>2500</v>
      </c>
      <c r="B2435" s="10" t="s">
        <v>6475</v>
      </c>
      <c r="C2435" s="10" t="s">
        <v>2316</v>
      </c>
      <c r="D2435" s="10" t="s">
        <v>49</v>
      </c>
      <c r="E2435" s="10" t="s">
        <v>16</v>
      </c>
      <c r="F2435" s="16">
        <v>60</v>
      </c>
      <c r="G2435" s="10" t="s">
        <v>6476</v>
      </c>
      <c r="H2435" s="10" t="s">
        <v>4098</v>
      </c>
      <c r="I2435" s="10" t="s">
        <v>93</v>
      </c>
      <c r="J2435" s="11">
        <v>43730</v>
      </c>
      <c r="K2435" s="16">
        <v>61</v>
      </c>
      <c r="L2435" s="10" t="s">
        <v>99</v>
      </c>
      <c r="M2435" s="10">
        <f t="shared" si="149"/>
        <v>2019</v>
      </c>
      <c r="N2435" s="10">
        <f t="shared" si="150"/>
        <v>9</v>
      </c>
      <c r="O2435" s="10" t="str">
        <f>VLOOKUP(L2435,'User input'!$D$6:$E$16,2,FALSE)</f>
        <v>Superwossname</v>
      </c>
      <c r="P2435" s="10">
        <f>VLOOKUP(L2435,'User input'!$D$6:$G$16,3,FALSE)</f>
        <v>3.49</v>
      </c>
      <c r="Q2435" s="10">
        <f>VLOOKUP(L2435,'User input'!$D$6:$G$16,4,FALSE)</f>
        <v>20</v>
      </c>
      <c r="R2435" s="10">
        <f t="shared" si="151"/>
        <v>1220</v>
      </c>
      <c r="S2435" s="27">
        <f t="shared" si="148"/>
        <v>4257.8</v>
      </c>
      <c r="T2435" s="27">
        <f>IF(K2435&lt;'User input'!$I$9,'User input'!$J$8,IF(K2435&lt;'User input'!$I$10,'User input'!$J$9,IF(K2435&lt;'User input'!$I$11,'User input'!$J$10,'User input'!$J$11)))*S2435</f>
        <v>212.89000000000001</v>
      </c>
      <c r="U2435" s="27">
        <f>K2435*'User input'!$J$17+'User input'!$J$16</f>
        <v>0.5</v>
      </c>
    </row>
    <row r="2436" spans="1:21" x14ac:dyDescent="0.25">
      <c r="A2436" s="17">
        <v>2501</v>
      </c>
      <c r="B2436" s="6" t="s">
        <v>1852</v>
      </c>
      <c r="C2436" s="6" t="s">
        <v>1824</v>
      </c>
      <c r="D2436" s="6" t="s">
        <v>28</v>
      </c>
      <c r="E2436" s="6" t="s">
        <v>29</v>
      </c>
      <c r="F2436" s="15">
        <v>30</v>
      </c>
      <c r="G2436" s="6" t="s">
        <v>6477</v>
      </c>
      <c r="H2436" s="6" t="s">
        <v>1407</v>
      </c>
      <c r="I2436" s="6" t="s">
        <v>1408</v>
      </c>
      <c r="J2436" s="7">
        <v>43737</v>
      </c>
      <c r="K2436" s="15">
        <v>12</v>
      </c>
      <c r="L2436" s="6" t="s">
        <v>78</v>
      </c>
      <c r="M2436" s="6">
        <f t="shared" si="149"/>
        <v>2019</v>
      </c>
      <c r="N2436" s="6">
        <f t="shared" si="150"/>
        <v>9</v>
      </c>
      <c r="O2436" s="6" t="str">
        <f>VLOOKUP(L2436,'User input'!$D$6:$E$16,2,FALSE)</f>
        <v>Ultrathing V2</v>
      </c>
      <c r="P2436" s="6">
        <f>VLOOKUP(L2436,'User input'!$D$6:$G$16,3,FALSE)</f>
        <v>2.95</v>
      </c>
      <c r="Q2436" s="6">
        <f>VLOOKUP(L2436,'User input'!$D$6:$G$16,4,FALSE)</f>
        <v>20</v>
      </c>
      <c r="R2436" s="6">
        <f t="shared" si="151"/>
        <v>240</v>
      </c>
      <c r="S2436" s="26">
        <f t="shared" si="148"/>
        <v>708</v>
      </c>
      <c r="T2436" s="26">
        <f>IF(K2436&lt;'User input'!$I$9,'User input'!$J$8,IF(K2436&lt;'User input'!$I$10,'User input'!$J$9,IF(K2436&lt;'User input'!$I$11,'User input'!$J$10,'User input'!$J$11)))*S2436</f>
        <v>0</v>
      </c>
      <c r="U2436" s="26">
        <f>K2436*'User input'!$J$17+'User input'!$J$16</f>
        <v>0.5</v>
      </c>
    </row>
    <row r="2437" spans="1:21" x14ac:dyDescent="0.25">
      <c r="A2437" s="18">
        <v>2502</v>
      </c>
      <c r="B2437" s="10" t="s">
        <v>6478</v>
      </c>
      <c r="C2437" s="10" t="s">
        <v>4016</v>
      </c>
      <c r="D2437" s="10" t="s">
        <v>28</v>
      </c>
      <c r="E2437" s="10" t="s">
        <v>29</v>
      </c>
      <c r="F2437" s="16">
        <v>30</v>
      </c>
      <c r="G2437" s="10" t="s">
        <v>6479</v>
      </c>
      <c r="H2437" s="10" t="s">
        <v>2338</v>
      </c>
      <c r="I2437" s="10" t="s">
        <v>32</v>
      </c>
      <c r="J2437" s="11">
        <v>43552</v>
      </c>
      <c r="K2437" s="16">
        <v>66</v>
      </c>
      <c r="L2437" s="10" t="s">
        <v>39</v>
      </c>
      <c r="M2437" s="10">
        <f t="shared" si="149"/>
        <v>2019</v>
      </c>
      <c r="N2437" s="10">
        <f t="shared" si="150"/>
        <v>3</v>
      </c>
      <c r="O2437" s="10" t="str">
        <f>VLOOKUP(L2437,'User input'!$D$6:$E$16,2,FALSE)</f>
        <v>Ultrathing V1</v>
      </c>
      <c r="P2437" s="10">
        <f>VLOOKUP(L2437,'User input'!$D$6:$G$16,3,FALSE)</f>
        <v>1.79</v>
      </c>
      <c r="Q2437" s="10">
        <f>VLOOKUP(L2437,'User input'!$D$6:$G$16,4,FALSE)</f>
        <v>17</v>
      </c>
      <c r="R2437" s="10">
        <f t="shared" si="151"/>
        <v>1122</v>
      </c>
      <c r="S2437" s="27">
        <f t="shared" ref="S2437:S2500" si="152">R2437*P2437</f>
        <v>2008.38</v>
      </c>
      <c r="T2437" s="27">
        <f>IF(K2437&lt;'User input'!$I$9,'User input'!$J$8,IF(K2437&lt;'User input'!$I$10,'User input'!$J$9,IF(K2437&lt;'User input'!$I$11,'User input'!$J$10,'User input'!$J$11)))*S2437</f>
        <v>100.41900000000001</v>
      </c>
      <c r="U2437" s="27">
        <f>K2437*'User input'!$J$17+'User input'!$J$16</f>
        <v>0.5</v>
      </c>
    </row>
    <row r="2438" spans="1:21" x14ac:dyDescent="0.25">
      <c r="A2438" s="17">
        <v>2503</v>
      </c>
      <c r="B2438" s="6" t="s">
        <v>6480</v>
      </c>
      <c r="C2438" s="6" t="s">
        <v>1127</v>
      </c>
      <c r="D2438" s="6" t="s">
        <v>49</v>
      </c>
      <c r="E2438" s="6" t="s">
        <v>16</v>
      </c>
      <c r="F2438" s="15">
        <v>90</v>
      </c>
      <c r="G2438" s="6" t="s">
        <v>6481</v>
      </c>
      <c r="H2438" s="6" t="s">
        <v>6482</v>
      </c>
      <c r="I2438" s="6" t="s">
        <v>185</v>
      </c>
      <c r="J2438" s="7">
        <v>44546</v>
      </c>
      <c r="K2438" s="15">
        <v>86</v>
      </c>
      <c r="L2438" s="6" t="s">
        <v>44</v>
      </c>
      <c r="M2438" s="6">
        <f t="shared" ref="M2438:M2501" si="153">YEAR(J2438)</f>
        <v>2021</v>
      </c>
      <c r="N2438" s="6">
        <f t="shared" ref="N2438:N2501" si="154">MONTH(J2438)</f>
        <v>12</v>
      </c>
      <c r="O2438" s="6" t="str">
        <f>VLOOKUP(L2438,'User input'!$D$6:$E$16,2,FALSE)</f>
        <v>Gigastuff</v>
      </c>
      <c r="P2438" s="6">
        <f>VLOOKUP(L2438,'User input'!$D$6:$G$16,3,FALSE)</f>
        <v>1.89</v>
      </c>
      <c r="Q2438" s="6">
        <f>VLOOKUP(L2438,'User input'!$D$6:$G$16,4,FALSE)</f>
        <v>18</v>
      </c>
      <c r="R2438" s="6">
        <f t="shared" ref="R2438:R2501" si="155">K2438*Q2438</f>
        <v>1548</v>
      </c>
      <c r="S2438" s="26">
        <f t="shared" si="152"/>
        <v>2925.72</v>
      </c>
      <c r="T2438" s="26">
        <f>IF(K2438&lt;'User input'!$I$9,'User input'!$J$8,IF(K2438&lt;'User input'!$I$10,'User input'!$J$9,IF(K2438&lt;'User input'!$I$11,'User input'!$J$10,'User input'!$J$11)))*S2438</f>
        <v>146.286</v>
      </c>
      <c r="U2438" s="26">
        <f>K2438*'User input'!$J$17+'User input'!$J$16</f>
        <v>0.5</v>
      </c>
    </row>
    <row r="2439" spans="1:21" x14ac:dyDescent="0.25">
      <c r="A2439" s="17">
        <v>2505</v>
      </c>
      <c r="B2439" s="6" t="s">
        <v>6484</v>
      </c>
      <c r="C2439" s="6" t="s">
        <v>4005</v>
      </c>
      <c r="D2439" s="6" t="s">
        <v>28</v>
      </c>
      <c r="E2439" s="6" t="s">
        <v>29</v>
      </c>
      <c r="F2439" s="15">
        <v>60</v>
      </c>
      <c r="G2439" s="6" t="s">
        <v>6485</v>
      </c>
      <c r="H2439" s="6" t="s">
        <v>2972</v>
      </c>
      <c r="I2439" s="6" t="s">
        <v>2973</v>
      </c>
      <c r="J2439" s="7">
        <v>43557</v>
      </c>
      <c r="K2439" s="15">
        <v>7</v>
      </c>
      <c r="L2439" s="6" t="s">
        <v>52</v>
      </c>
      <c r="M2439" s="6">
        <f t="shared" si="153"/>
        <v>2019</v>
      </c>
      <c r="N2439" s="6">
        <f t="shared" si="154"/>
        <v>4</v>
      </c>
      <c r="O2439" s="6" t="str">
        <f>VLOOKUP(L2439,'User input'!$D$6:$E$16,2,FALSE)</f>
        <v>Megawidget S</v>
      </c>
      <c r="P2439" s="6">
        <f>VLOOKUP(L2439,'User input'!$D$6:$G$16,3,FALSE)</f>
        <v>0.69</v>
      </c>
      <c r="Q2439" s="6">
        <f>VLOOKUP(L2439,'User input'!$D$6:$G$16,4,FALSE)</f>
        <v>24</v>
      </c>
      <c r="R2439" s="6">
        <f t="shared" si="155"/>
        <v>168</v>
      </c>
      <c r="S2439" s="26">
        <f t="shared" si="152"/>
        <v>115.91999999999999</v>
      </c>
      <c r="T2439" s="26">
        <f>IF(K2439&lt;'User input'!$I$9,'User input'!$J$8,IF(K2439&lt;'User input'!$I$10,'User input'!$J$9,IF(K2439&lt;'User input'!$I$11,'User input'!$J$10,'User input'!$J$11)))*S2439</f>
        <v>0</v>
      </c>
      <c r="U2439" s="26">
        <f>K2439*'User input'!$J$17+'User input'!$J$16</f>
        <v>0.5</v>
      </c>
    </row>
    <row r="2440" spans="1:21" x14ac:dyDescent="0.25">
      <c r="A2440" s="18">
        <v>2506</v>
      </c>
      <c r="B2440" s="10" t="s">
        <v>3139</v>
      </c>
      <c r="C2440" s="10" t="s">
        <v>6486</v>
      </c>
      <c r="D2440" s="10" t="s">
        <v>28</v>
      </c>
      <c r="E2440" s="10" t="s">
        <v>29</v>
      </c>
      <c r="F2440" s="16">
        <v>60</v>
      </c>
      <c r="G2440" s="10" t="s">
        <v>6487</v>
      </c>
      <c r="H2440" s="10" t="s">
        <v>1072</v>
      </c>
      <c r="I2440" s="10" t="s">
        <v>1073</v>
      </c>
      <c r="J2440" s="11">
        <v>44199</v>
      </c>
      <c r="K2440" s="16">
        <v>73</v>
      </c>
      <c r="L2440" s="10" t="s">
        <v>78</v>
      </c>
      <c r="M2440" s="10">
        <f t="shared" si="153"/>
        <v>2021</v>
      </c>
      <c r="N2440" s="10">
        <f t="shared" si="154"/>
        <v>1</v>
      </c>
      <c r="O2440" s="10" t="str">
        <f>VLOOKUP(L2440,'User input'!$D$6:$E$16,2,FALSE)</f>
        <v>Ultrathing V2</v>
      </c>
      <c r="P2440" s="10">
        <f>VLOOKUP(L2440,'User input'!$D$6:$G$16,3,FALSE)</f>
        <v>2.95</v>
      </c>
      <c r="Q2440" s="10">
        <f>VLOOKUP(L2440,'User input'!$D$6:$G$16,4,FALSE)</f>
        <v>20</v>
      </c>
      <c r="R2440" s="10">
        <f t="shared" si="155"/>
        <v>1460</v>
      </c>
      <c r="S2440" s="27">
        <f t="shared" si="152"/>
        <v>4307</v>
      </c>
      <c r="T2440" s="27">
        <f>IF(K2440&lt;'User input'!$I$9,'User input'!$J$8,IF(K2440&lt;'User input'!$I$10,'User input'!$J$9,IF(K2440&lt;'User input'!$I$11,'User input'!$J$10,'User input'!$J$11)))*S2440</f>
        <v>215.35000000000002</v>
      </c>
      <c r="U2440" s="27">
        <f>K2440*'User input'!$J$17+'User input'!$J$16</f>
        <v>0.5</v>
      </c>
    </row>
    <row r="2441" spans="1:21" x14ac:dyDescent="0.25">
      <c r="A2441" s="17">
        <v>2507</v>
      </c>
      <c r="B2441" s="6" t="s">
        <v>6488</v>
      </c>
      <c r="C2441" s="6" t="s">
        <v>5776</v>
      </c>
      <c r="D2441" s="6" t="s">
        <v>49</v>
      </c>
      <c r="E2441" s="6" t="s">
        <v>16</v>
      </c>
      <c r="F2441" s="15">
        <v>60</v>
      </c>
      <c r="G2441" s="6" t="s">
        <v>6487</v>
      </c>
      <c r="H2441" s="6" t="s">
        <v>6489</v>
      </c>
      <c r="I2441" s="6" t="s">
        <v>32</v>
      </c>
      <c r="J2441" s="7">
        <v>43493</v>
      </c>
      <c r="K2441" s="15">
        <v>9</v>
      </c>
      <c r="L2441" s="6" t="s">
        <v>99</v>
      </c>
      <c r="M2441" s="6">
        <f t="shared" si="153"/>
        <v>2019</v>
      </c>
      <c r="N2441" s="6">
        <f t="shared" si="154"/>
        <v>1</v>
      </c>
      <c r="O2441" s="6" t="str">
        <f>VLOOKUP(L2441,'User input'!$D$6:$E$16,2,FALSE)</f>
        <v>Superwossname</v>
      </c>
      <c r="P2441" s="6">
        <f>VLOOKUP(L2441,'User input'!$D$6:$G$16,3,FALSE)</f>
        <v>3.49</v>
      </c>
      <c r="Q2441" s="6">
        <f>VLOOKUP(L2441,'User input'!$D$6:$G$16,4,FALSE)</f>
        <v>20</v>
      </c>
      <c r="R2441" s="6">
        <f t="shared" si="155"/>
        <v>180</v>
      </c>
      <c r="S2441" s="26">
        <f t="shared" si="152"/>
        <v>628.20000000000005</v>
      </c>
      <c r="T2441" s="26">
        <f>IF(K2441&lt;'User input'!$I$9,'User input'!$J$8,IF(K2441&lt;'User input'!$I$10,'User input'!$J$9,IF(K2441&lt;'User input'!$I$11,'User input'!$J$10,'User input'!$J$11)))*S2441</f>
        <v>0</v>
      </c>
      <c r="U2441" s="26">
        <f>K2441*'User input'!$J$17+'User input'!$J$16</f>
        <v>0.5</v>
      </c>
    </row>
    <row r="2442" spans="1:21" x14ac:dyDescent="0.25">
      <c r="A2442" s="18">
        <v>2508</v>
      </c>
      <c r="B2442" s="10" t="s">
        <v>6490</v>
      </c>
      <c r="C2442" s="10" t="s">
        <v>6253</v>
      </c>
      <c r="D2442" s="10" t="s">
        <v>49</v>
      </c>
      <c r="E2442" s="10" t="s">
        <v>16</v>
      </c>
      <c r="F2442" s="16">
        <v>30</v>
      </c>
      <c r="G2442" s="10" t="s">
        <v>6491</v>
      </c>
      <c r="H2442" s="10" t="s">
        <v>2391</v>
      </c>
      <c r="I2442" s="10" t="s">
        <v>176</v>
      </c>
      <c r="J2442" s="11">
        <v>43689</v>
      </c>
      <c r="K2442" s="16">
        <v>56</v>
      </c>
      <c r="L2442" s="10" t="s">
        <v>68</v>
      </c>
      <c r="M2442" s="10">
        <f t="shared" si="153"/>
        <v>2019</v>
      </c>
      <c r="N2442" s="10">
        <f t="shared" si="154"/>
        <v>8</v>
      </c>
      <c r="O2442" s="10" t="str">
        <f>VLOOKUP(L2442,'User input'!$D$6:$E$16,2,FALSE)</f>
        <v>Megawidget M</v>
      </c>
      <c r="P2442" s="10">
        <f>VLOOKUP(L2442,'User input'!$D$6:$G$16,3,FALSE)</f>
        <v>1.29</v>
      </c>
      <c r="Q2442" s="10">
        <f>VLOOKUP(L2442,'User input'!$D$6:$G$16,4,FALSE)</f>
        <v>24</v>
      </c>
      <c r="R2442" s="10">
        <f t="shared" si="155"/>
        <v>1344</v>
      </c>
      <c r="S2442" s="27">
        <f t="shared" si="152"/>
        <v>1733.76</v>
      </c>
      <c r="T2442" s="27">
        <f>IF(K2442&lt;'User input'!$I$9,'User input'!$J$8,IF(K2442&lt;'User input'!$I$10,'User input'!$J$9,IF(K2442&lt;'User input'!$I$11,'User input'!$J$10,'User input'!$J$11)))*S2442</f>
        <v>86.688000000000002</v>
      </c>
      <c r="U2442" s="27">
        <f>K2442*'User input'!$J$17+'User input'!$J$16</f>
        <v>0.5</v>
      </c>
    </row>
    <row r="2443" spans="1:21" x14ac:dyDescent="0.25">
      <c r="A2443" s="17">
        <v>2509</v>
      </c>
      <c r="B2443" s="6" t="s">
        <v>6492</v>
      </c>
      <c r="C2443" s="6" t="s">
        <v>4124</v>
      </c>
      <c r="D2443" s="6" t="s">
        <v>49</v>
      </c>
      <c r="E2443" s="6" t="s">
        <v>16</v>
      </c>
      <c r="F2443" s="15">
        <v>90</v>
      </c>
      <c r="G2443" s="6" t="s">
        <v>6493</v>
      </c>
      <c r="H2443" s="6" t="s">
        <v>4167</v>
      </c>
      <c r="I2443" s="6" t="s">
        <v>185</v>
      </c>
      <c r="J2443" s="7">
        <v>44429</v>
      </c>
      <c r="K2443" s="15">
        <v>105</v>
      </c>
      <c r="L2443" s="6" t="s">
        <v>20</v>
      </c>
      <c r="M2443" s="6">
        <f t="shared" si="153"/>
        <v>2021</v>
      </c>
      <c r="N2443" s="6">
        <f t="shared" si="154"/>
        <v>8</v>
      </c>
      <c r="O2443" s="6" t="str">
        <f>VLOOKUP(L2443,'User input'!$D$6:$E$16,2,FALSE)</f>
        <v>Hyperwotsit</v>
      </c>
      <c r="P2443" s="6">
        <f>VLOOKUP(L2443,'User input'!$D$6:$G$16,3,FALSE)</f>
        <v>2.0099999999999998</v>
      </c>
      <c r="Q2443" s="6">
        <f>VLOOKUP(L2443,'User input'!$D$6:$G$16,4,FALSE)</f>
        <v>20</v>
      </c>
      <c r="R2443" s="6">
        <f t="shared" si="155"/>
        <v>2100</v>
      </c>
      <c r="S2443" s="26">
        <f t="shared" si="152"/>
        <v>4221</v>
      </c>
      <c r="T2443" s="26">
        <f>IF(K2443&lt;'User input'!$I$9,'User input'!$J$8,IF(K2443&lt;'User input'!$I$10,'User input'!$J$9,IF(K2443&lt;'User input'!$I$11,'User input'!$J$10,'User input'!$J$11)))*S2443</f>
        <v>295.47000000000003</v>
      </c>
      <c r="U2443" s="26">
        <f>K2443*'User input'!$J$17+'User input'!$J$16</f>
        <v>0.5</v>
      </c>
    </row>
    <row r="2444" spans="1:21" x14ac:dyDescent="0.25">
      <c r="A2444" s="18">
        <v>2510</v>
      </c>
      <c r="B2444" s="10" t="s">
        <v>4055</v>
      </c>
      <c r="C2444" s="10" t="s">
        <v>4062</v>
      </c>
      <c r="D2444" s="10" t="s">
        <v>28</v>
      </c>
      <c r="E2444" s="10" t="s">
        <v>29</v>
      </c>
      <c r="F2444" s="16">
        <v>90</v>
      </c>
      <c r="G2444" s="10" t="s">
        <v>6494</v>
      </c>
      <c r="H2444" s="10" t="s">
        <v>5715</v>
      </c>
      <c r="I2444" s="10" t="s">
        <v>93</v>
      </c>
      <c r="J2444" s="11">
        <v>43986</v>
      </c>
      <c r="K2444" s="16">
        <v>43</v>
      </c>
      <c r="L2444" s="10" t="s">
        <v>52</v>
      </c>
      <c r="M2444" s="10">
        <f t="shared" si="153"/>
        <v>2020</v>
      </c>
      <c r="N2444" s="10">
        <f t="shared" si="154"/>
        <v>6</v>
      </c>
      <c r="O2444" s="10" t="str">
        <f>VLOOKUP(L2444,'User input'!$D$6:$E$16,2,FALSE)</f>
        <v>Megawidget S</v>
      </c>
      <c r="P2444" s="10">
        <f>VLOOKUP(L2444,'User input'!$D$6:$G$16,3,FALSE)</f>
        <v>0.69</v>
      </c>
      <c r="Q2444" s="10">
        <f>VLOOKUP(L2444,'User input'!$D$6:$G$16,4,FALSE)</f>
        <v>24</v>
      </c>
      <c r="R2444" s="10">
        <f t="shared" si="155"/>
        <v>1032</v>
      </c>
      <c r="S2444" s="27">
        <f t="shared" si="152"/>
        <v>712.07999999999993</v>
      </c>
      <c r="T2444" s="27">
        <f>IF(K2444&lt;'User input'!$I$9,'User input'!$J$8,IF(K2444&lt;'User input'!$I$10,'User input'!$J$9,IF(K2444&lt;'User input'!$I$11,'User input'!$J$10,'User input'!$J$11)))*S2444</f>
        <v>21.362399999999997</v>
      </c>
      <c r="U2444" s="27">
        <f>K2444*'User input'!$J$17+'User input'!$J$16</f>
        <v>0.5</v>
      </c>
    </row>
    <row r="2445" spans="1:21" x14ac:dyDescent="0.25">
      <c r="A2445" s="17">
        <v>2511</v>
      </c>
      <c r="B2445" s="6" t="s">
        <v>6495</v>
      </c>
      <c r="C2445" s="6" t="s">
        <v>6496</v>
      </c>
      <c r="D2445" s="6" t="s">
        <v>28</v>
      </c>
      <c r="E2445" s="6" t="s">
        <v>29</v>
      </c>
      <c r="F2445" s="15">
        <v>30</v>
      </c>
      <c r="G2445" s="6" t="s">
        <v>6497</v>
      </c>
      <c r="H2445" s="6" t="s">
        <v>3224</v>
      </c>
      <c r="I2445" s="6" t="s">
        <v>25</v>
      </c>
      <c r="J2445" s="7">
        <v>43679</v>
      </c>
      <c r="K2445" s="15">
        <v>81</v>
      </c>
      <c r="L2445" s="6" t="s">
        <v>99</v>
      </c>
      <c r="M2445" s="6">
        <f t="shared" si="153"/>
        <v>2019</v>
      </c>
      <c r="N2445" s="6">
        <f t="shared" si="154"/>
        <v>8</v>
      </c>
      <c r="O2445" s="6" t="str">
        <f>VLOOKUP(L2445,'User input'!$D$6:$E$16,2,FALSE)</f>
        <v>Superwossname</v>
      </c>
      <c r="P2445" s="6">
        <f>VLOOKUP(L2445,'User input'!$D$6:$G$16,3,FALSE)</f>
        <v>3.49</v>
      </c>
      <c r="Q2445" s="6">
        <f>VLOOKUP(L2445,'User input'!$D$6:$G$16,4,FALSE)</f>
        <v>20</v>
      </c>
      <c r="R2445" s="6">
        <f t="shared" si="155"/>
        <v>1620</v>
      </c>
      <c r="S2445" s="26">
        <f t="shared" si="152"/>
        <v>5653.8</v>
      </c>
      <c r="T2445" s="26">
        <f>IF(K2445&lt;'User input'!$I$9,'User input'!$J$8,IF(K2445&lt;'User input'!$I$10,'User input'!$J$9,IF(K2445&lt;'User input'!$I$11,'User input'!$J$10,'User input'!$J$11)))*S2445</f>
        <v>282.69</v>
      </c>
      <c r="U2445" s="26">
        <f>K2445*'User input'!$J$17+'User input'!$J$16</f>
        <v>0.5</v>
      </c>
    </row>
    <row r="2446" spans="1:21" x14ac:dyDescent="0.25">
      <c r="A2446" s="18">
        <v>2512</v>
      </c>
      <c r="B2446" s="10" t="s">
        <v>1111</v>
      </c>
      <c r="C2446" s="10" t="s">
        <v>1132</v>
      </c>
      <c r="D2446" s="10" t="s">
        <v>28</v>
      </c>
      <c r="E2446" s="10" t="s">
        <v>29</v>
      </c>
      <c r="F2446" s="16">
        <v>90</v>
      </c>
      <c r="G2446" s="10" t="s">
        <v>6498</v>
      </c>
      <c r="H2446" s="10" t="s">
        <v>2011</v>
      </c>
      <c r="I2446" s="10" t="s">
        <v>2012</v>
      </c>
      <c r="J2446" s="11">
        <v>43802</v>
      </c>
      <c r="K2446" s="16">
        <v>81</v>
      </c>
      <c r="L2446" s="10" t="s">
        <v>99</v>
      </c>
      <c r="M2446" s="10">
        <f t="shared" si="153"/>
        <v>2019</v>
      </c>
      <c r="N2446" s="10">
        <f t="shared" si="154"/>
        <v>12</v>
      </c>
      <c r="O2446" s="10" t="str">
        <f>VLOOKUP(L2446,'User input'!$D$6:$E$16,2,FALSE)</f>
        <v>Superwossname</v>
      </c>
      <c r="P2446" s="10">
        <f>VLOOKUP(L2446,'User input'!$D$6:$G$16,3,FALSE)</f>
        <v>3.49</v>
      </c>
      <c r="Q2446" s="10">
        <f>VLOOKUP(L2446,'User input'!$D$6:$G$16,4,FALSE)</f>
        <v>20</v>
      </c>
      <c r="R2446" s="10">
        <f t="shared" si="155"/>
        <v>1620</v>
      </c>
      <c r="S2446" s="27">
        <f t="shared" si="152"/>
        <v>5653.8</v>
      </c>
      <c r="T2446" s="27">
        <f>IF(K2446&lt;'User input'!$I$9,'User input'!$J$8,IF(K2446&lt;'User input'!$I$10,'User input'!$J$9,IF(K2446&lt;'User input'!$I$11,'User input'!$J$10,'User input'!$J$11)))*S2446</f>
        <v>282.69</v>
      </c>
      <c r="U2446" s="27">
        <f>K2446*'User input'!$J$17+'User input'!$J$16</f>
        <v>0.5</v>
      </c>
    </row>
    <row r="2447" spans="1:21" x14ac:dyDescent="0.25">
      <c r="A2447" s="17">
        <v>2513</v>
      </c>
      <c r="B2447" s="6" t="s">
        <v>6499</v>
      </c>
      <c r="C2447" s="6" t="s">
        <v>6500</v>
      </c>
      <c r="D2447" s="6" t="s">
        <v>49</v>
      </c>
      <c r="E2447" s="6" t="s">
        <v>16</v>
      </c>
      <c r="F2447" s="15">
        <v>60</v>
      </c>
      <c r="G2447" s="6" t="s">
        <v>6498</v>
      </c>
      <c r="H2447" s="6" t="s">
        <v>6489</v>
      </c>
      <c r="I2447" s="6" t="s">
        <v>32</v>
      </c>
      <c r="J2447" s="7">
        <v>44442</v>
      </c>
      <c r="K2447" s="15">
        <v>29</v>
      </c>
      <c r="L2447" s="6" t="s">
        <v>99</v>
      </c>
      <c r="M2447" s="6">
        <f t="shared" si="153"/>
        <v>2021</v>
      </c>
      <c r="N2447" s="6">
        <f t="shared" si="154"/>
        <v>9</v>
      </c>
      <c r="O2447" s="6" t="str">
        <f>VLOOKUP(L2447,'User input'!$D$6:$E$16,2,FALSE)</f>
        <v>Superwossname</v>
      </c>
      <c r="P2447" s="6">
        <f>VLOOKUP(L2447,'User input'!$D$6:$G$16,3,FALSE)</f>
        <v>3.49</v>
      </c>
      <c r="Q2447" s="6">
        <f>VLOOKUP(L2447,'User input'!$D$6:$G$16,4,FALSE)</f>
        <v>20</v>
      </c>
      <c r="R2447" s="6">
        <f t="shared" si="155"/>
        <v>580</v>
      </c>
      <c r="S2447" s="26">
        <f t="shared" si="152"/>
        <v>2024.2</v>
      </c>
      <c r="T2447" s="26">
        <f>IF(K2447&lt;'User input'!$I$9,'User input'!$J$8,IF(K2447&lt;'User input'!$I$10,'User input'!$J$9,IF(K2447&lt;'User input'!$I$11,'User input'!$J$10,'User input'!$J$11)))*S2447</f>
        <v>60.725999999999999</v>
      </c>
      <c r="U2447" s="26">
        <f>K2447*'User input'!$J$17+'User input'!$J$16</f>
        <v>0.5</v>
      </c>
    </row>
    <row r="2448" spans="1:21" x14ac:dyDescent="0.25">
      <c r="A2448" s="18">
        <v>2514</v>
      </c>
      <c r="B2448" s="10" t="s">
        <v>6501</v>
      </c>
      <c r="C2448" s="10" t="s">
        <v>3917</v>
      </c>
      <c r="D2448" s="10" t="s">
        <v>28</v>
      </c>
      <c r="E2448" s="10" t="s">
        <v>29</v>
      </c>
      <c r="F2448" s="16">
        <v>60</v>
      </c>
      <c r="G2448" s="10" t="s">
        <v>6502</v>
      </c>
      <c r="H2448" s="10" t="s">
        <v>5941</v>
      </c>
      <c r="I2448" s="10" t="s">
        <v>32</v>
      </c>
      <c r="J2448" s="11">
        <v>44323</v>
      </c>
      <c r="K2448" s="16">
        <v>67</v>
      </c>
      <c r="L2448" s="10" t="s">
        <v>52</v>
      </c>
      <c r="M2448" s="10">
        <f t="shared" si="153"/>
        <v>2021</v>
      </c>
      <c r="N2448" s="10">
        <f t="shared" si="154"/>
        <v>5</v>
      </c>
      <c r="O2448" s="10" t="str">
        <f>VLOOKUP(L2448,'User input'!$D$6:$E$16,2,FALSE)</f>
        <v>Megawidget S</v>
      </c>
      <c r="P2448" s="10">
        <f>VLOOKUP(L2448,'User input'!$D$6:$G$16,3,FALSE)</f>
        <v>0.69</v>
      </c>
      <c r="Q2448" s="10">
        <f>VLOOKUP(L2448,'User input'!$D$6:$G$16,4,FALSE)</f>
        <v>24</v>
      </c>
      <c r="R2448" s="10">
        <f t="shared" si="155"/>
        <v>1608</v>
      </c>
      <c r="S2448" s="27">
        <f t="shared" si="152"/>
        <v>1109.52</v>
      </c>
      <c r="T2448" s="27">
        <f>IF(K2448&lt;'User input'!$I$9,'User input'!$J$8,IF(K2448&lt;'User input'!$I$10,'User input'!$J$9,IF(K2448&lt;'User input'!$I$11,'User input'!$J$10,'User input'!$J$11)))*S2448</f>
        <v>55.475999999999999</v>
      </c>
      <c r="U2448" s="27">
        <f>K2448*'User input'!$J$17+'User input'!$J$16</f>
        <v>0.5</v>
      </c>
    </row>
    <row r="2449" spans="1:21" x14ac:dyDescent="0.25">
      <c r="A2449" s="17">
        <v>2515</v>
      </c>
      <c r="B2449" s="6" t="s">
        <v>4012</v>
      </c>
      <c r="C2449" s="6" t="s">
        <v>3811</v>
      </c>
      <c r="D2449" s="6" t="s">
        <v>15</v>
      </c>
      <c r="E2449" s="6" t="s">
        <v>16</v>
      </c>
      <c r="F2449" s="15">
        <v>60</v>
      </c>
      <c r="G2449" s="6" t="s">
        <v>6503</v>
      </c>
      <c r="H2449" s="6" t="s">
        <v>3519</v>
      </c>
      <c r="I2449" s="6" t="s">
        <v>32</v>
      </c>
      <c r="J2449" s="7">
        <v>43875</v>
      </c>
      <c r="K2449" s="15">
        <v>10</v>
      </c>
      <c r="L2449" s="6" t="s">
        <v>157</v>
      </c>
      <c r="M2449" s="6">
        <f t="shared" si="153"/>
        <v>2020</v>
      </c>
      <c r="N2449" s="6">
        <f t="shared" si="154"/>
        <v>2</v>
      </c>
      <c r="O2449" s="6" t="str">
        <f>VLOOKUP(L2449,'User input'!$D$6:$E$16,2,FALSE)</f>
        <v>Ultrathing V3</v>
      </c>
      <c r="P2449" s="6">
        <f>VLOOKUP(L2449,'User input'!$D$6:$G$16,3,FALSE)</f>
        <v>3.39</v>
      </c>
      <c r="Q2449" s="6">
        <f>VLOOKUP(L2449,'User input'!$D$6:$G$16,4,FALSE)</f>
        <v>24</v>
      </c>
      <c r="R2449" s="6">
        <f t="shared" si="155"/>
        <v>240</v>
      </c>
      <c r="S2449" s="26">
        <f t="shared" si="152"/>
        <v>813.6</v>
      </c>
      <c r="T2449" s="26">
        <f>IF(K2449&lt;'User input'!$I$9,'User input'!$J$8,IF(K2449&lt;'User input'!$I$10,'User input'!$J$9,IF(K2449&lt;'User input'!$I$11,'User input'!$J$10,'User input'!$J$11)))*S2449</f>
        <v>0</v>
      </c>
      <c r="U2449" s="26">
        <f>K2449*'User input'!$J$17+'User input'!$J$16</f>
        <v>0.5</v>
      </c>
    </row>
    <row r="2450" spans="1:21" x14ac:dyDescent="0.25">
      <c r="A2450" s="18">
        <v>2516</v>
      </c>
      <c r="B2450" s="10" t="s">
        <v>816</v>
      </c>
      <c r="C2450" s="10" t="s">
        <v>5522</v>
      </c>
      <c r="D2450" s="10" t="s">
        <v>28</v>
      </c>
      <c r="E2450" s="10" t="s">
        <v>29</v>
      </c>
      <c r="F2450" s="16">
        <v>90</v>
      </c>
      <c r="G2450" s="10" t="s">
        <v>6504</v>
      </c>
      <c r="H2450" s="10" t="s">
        <v>6015</v>
      </c>
      <c r="I2450" s="10" t="s">
        <v>32</v>
      </c>
      <c r="J2450" s="11">
        <v>44193</v>
      </c>
      <c r="K2450" s="16">
        <v>5</v>
      </c>
      <c r="L2450" s="10" t="s">
        <v>44</v>
      </c>
      <c r="M2450" s="10">
        <f t="shared" si="153"/>
        <v>2020</v>
      </c>
      <c r="N2450" s="10">
        <f t="shared" si="154"/>
        <v>12</v>
      </c>
      <c r="O2450" s="10" t="str">
        <f>VLOOKUP(L2450,'User input'!$D$6:$E$16,2,FALSE)</f>
        <v>Gigastuff</v>
      </c>
      <c r="P2450" s="10">
        <f>VLOOKUP(L2450,'User input'!$D$6:$G$16,3,FALSE)</f>
        <v>1.89</v>
      </c>
      <c r="Q2450" s="10">
        <f>VLOOKUP(L2450,'User input'!$D$6:$G$16,4,FALSE)</f>
        <v>18</v>
      </c>
      <c r="R2450" s="10">
        <f t="shared" si="155"/>
        <v>90</v>
      </c>
      <c r="S2450" s="27">
        <f t="shared" si="152"/>
        <v>170.1</v>
      </c>
      <c r="T2450" s="27">
        <f>IF(K2450&lt;'User input'!$I$9,'User input'!$J$8,IF(K2450&lt;'User input'!$I$10,'User input'!$J$9,IF(K2450&lt;'User input'!$I$11,'User input'!$J$10,'User input'!$J$11)))*S2450</f>
        <v>0</v>
      </c>
      <c r="U2450" s="27">
        <f>K2450*'User input'!$J$17+'User input'!$J$16</f>
        <v>0.5</v>
      </c>
    </row>
    <row r="2451" spans="1:21" x14ac:dyDescent="0.25">
      <c r="A2451" s="17">
        <v>2517</v>
      </c>
      <c r="B2451" s="6" t="s">
        <v>6505</v>
      </c>
      <c r="C2451" s="6" t="s">
        <v>3996</v>
      </c>
      <c r="D2451" s="6" t="s">
        <v>28</v>
      </c>
      <c r="E2451" s="6" t="s">
        <v>29</v>
      </c>
      <c r="F2451" s="15">
        <v>90</v>
      </c>
      <c r="G2451" s="6" t="s">
        <v>6506</v>
      </c>
      <c r="H2451" s="6" t="s">
        <v>4940</v>
      </c>
      <c r="I2451" s="6" t="s">
        <v>93</v>
      </c>
      <c r="J2451" s="7">
        <v>43598</v>
      </c>
      <c r="K2451" s="15">
        <v>47</v>
      </c>
      <c r="L2451" s="6" t="s">
        <v>78</v>
      </c>
      <c r="M2451" s="6">
        <f t="shared" si="153"/>
        <v>2019</v>
      </c>
      <c r="N2451" s="6">
        <f t="shared" si="154"/>
        <v>5</v>
      </c>
      <c r="O2451" s="6" t="str">
        <f>VLOOKUP(L2451,'User input'!$D$6:$E$16,2,FALSE)</f>
        <v>Ultrathing V2</v>
      </c>
      <c r="P2451" s="6">
        <f>VLOOKUP(L2451,'User input'!$D$6:$G$16,3,FALSE)</f>
        <v>2.95</v>
      </c>
      <c r="Q2451" s="6">
        <f>VLOOKUP(L2451,'User input'!$D$6:$G$16,4,FALSE)</f>
        <v>20</v>
      </c>
      <c r="R2451" s="6">
        <f t="shared" si="155"/>
        <v>940</v>
      </c>
      <c r="S2451" s="26">
        <f t="shared" si="152"/>
        <v>2773</v>
      </c>
      <c r="T2451" s="26">
        <f>IF(K2451&lt;'User input'!$I$9,'User input'!$J$8,IF(K2451&lt;'User input'!$I$10,'User input'!$J$9,IF(K2451&lt;'User input'!$I$11,'User input'!$J$10,'User input'!$J$11)))*S2451</f>
        <v>83.19</v>
      </c>
      <c r="U2451" s="26">
        <f>K2451*'User input'!$J$17+'User input'!$J$16</f>
        <v>0.5</v>
      </c>
    </row>
    <row r="2452" spans="1:21" x14ac:dyDescent="0.25">
      <c r="A2452" s="18">
        <v>2518</v>
      </c>
      <c r="B2452" s="10" t="s">
        <v>2637</v>
      </c>
      <c r="C2452" s="10" t="s">
        <v>6507</v>
      </c>
      <c r="D2452" s="10" t="s">
        <v>28</v>
      </c>
      <c r="E2452" s="10" t="s">
        <v>29</v>
      </c>
      <c r="F2452" s="16">
        <v>90</v>
      </c>
      <c r="G2452" s="10" t="s">
        <v>6508</v>
      </c>
      <c r="H2452" s="10" t="s">
        <v>5648</v>
      </c>
      <c r="I2452" s="10" t="s">
        <v>32</v>
      </c>
      <c r="J2452" s="11">
        <v>44042</v>
      </c>
      <c r="K2452" s="16">
        <v>70</v>
      </c>
      <c r="L2452" s="10" t="s">
        <v>44</v>
      </c>
      <c r="M2452" s="10">
        <f t="shared" si="153"/>
        <v>2020</v>
      </c>
      <c r="N2452" s="10">
        <f t="shared" si="154"/>
        <v>7</v>
      </c>
      <c r="O2452" s="10" t="str">
        <f>VLOOKUP(L2452,'User input'!$D$6:$E$16,2,FALSE)</f>
        <v>Gigastuff</v>
      </c>
      <c r="P2452" s="10">
        <f>VLOOKUP(L2452,'User input'!$D$6:$G$16,3,FALSE)</f>
        <v>1.89</v>
      </c>
      <c r="Q2452" s="10">
        <f>VLOOKUP(L2452,'User input'!$D$6:$G$16,4,FALSE)</f>
        <v>18</v>
      </c>
      <c r="R2452" s="10">
        <f t="shared" si="155"/>
        <v>1260</v>
      </c>
      <c r="S2452" s="27">
        <f t="shared" si="152"/>
        <v>2381.4</v>
      </c>
      <c r="T2452" s="27">
        <f>IF(K2452&lt;'User input'!$I$9,'User input'!$J$8,IF(K2452&lt;'User input'!$I$10,'User input'!$J$9,IF(K2452&lt;'User input'!$I$11,'User input'!$J$10,'User input'!$J$11)))*S2452</f>
        <v>119.07000000000001</v>
      </c>
      <c r="U2452" s="27">
        <f>K2452*'User input'!$J$17+'User input'!$J$16</f>
        <v>0.5</v>
      </c>
    </row>
    <row r="2453" spans="1:21" x14ac:dyDescent="0.25">
      <c r="A2453" s="17">
        <v>2519</v>
      </c>
      <c r="B2453" s="6" t="s">
        <v>5682</v>
      </c>
      <c r="C2453" s="6" t="s">
        <v>3510</v>
      </c>
      <c r="D2453" s="6" t="s">
        <v>28</v>
      </c>
      <c r="E2453" s="6" t="s">
        <v>29</v>
      </c>
      <c r="F2453" s="15">
        <v>90</v>
      </c>
      <c r="G2453" s="6" t="s">
        <v>6509</v>
      </c>
      <c r="H2453" s="6" t="s">
        <v>2324</v>
      </c>
      <c r="I2453" s="6" t="s">
        <v>32</v>
      </c>
      <c r="J2453" s="7">
        <v>44472</v>
      </c>
      <c r="K2453" s="15">
        <v>37</v>
      </c>
      <c r="L2453" s="6" t="s">
        <v>44</v>
      </c>
      <c r="M2453" s="6">
        <f t="shared" si="153"/>
        <v>2021</v>
      </c>
      <c r="N2453" s="6">
        <f t="shared" si="154"/>
        <v>10</v>
      </c>
      <c r="O2453" s="6" t="str">
        <f>VLOOKUP(L2453,'User input'!$D$6:$E$16,2,FALSE)</f>
        <v>Gigastuff</v>
      </c>
      <c r="P2453" s="6">
        <f>VLOOKUP(L2453,'User input'!$D$6:$G$16,3,FALSE)</f>
        <v>1.89</v>
      </c>
      <c r="Q2453" s="6">
        <f>VLOOKUP(L2453,'User input'!$D$6:$G$16,4,FALSE)</f>
        <v>18</v>
      </c>
      <c r="R2453" s="6">
        <f t="shared" si="155"/>
        <v>666</v>
      </c>
      <c r="S2453" s="26">
        <f t="shared" si="152"/>
        <v>1258.74</v>
      </c>
      <c r="T2453" s="26">
        <f>IF(K2453&lt;'User input'!$I$9,'User input'!$J$8,IF(K2453&lt;'User input'!$I$10,'User input'!$J$9,IF(K2453&lt;'User input'!$I$11,'User input'!$J$10,'User input'!$J$11)))*S2453</f>
        <v>37.7622</v>
      </c>
      <c r="U2453" s="26">
        <f>K2453*'User input'!$J$17+'User input'!$J$16</f>
        <v>0.5</v>
      </c>
    </row>
    <row r="2454" spans="1:21" x14ac:dyDescent="0.25">
      <c r="A2454" s="18">
        <v>2520</v>
      </c>
      <c r="B2454" s="10" t="s">
        <v>6510</v>
      </c>
      <c r="C2454" s="10" t="s">
        <v>6511</v>
      </c>
      <c r="D2454" s="10" t="s">
        <v>15</v>
      </c>
      <c r="E2454" s="10" t="s">
        <v>16</v>
      </c>
      <c r="F2454" s="16">
        <v>90</v>
      </c>
      <c r="G2454" s="10" t="s">
        <v>6512</v>
      </c>
      <c r="H2454" s="10" t="s">
        <v>3196</v>
      </c>
      <c r="I2454" s="10" t="s">
        <v>1194</v>
      </c>
      <c r="J2454" s="11">
        <v>44486</v>
      </c>
      <c r="K2454" s="16">
        <v>77</v>
      </c>
      <c r="L2454" s="10" t="s">
        <v>157</v>
      </c>
      <c r="M2454" s="10">
        <f t="shared" si="153"/>
        <v>2021</v>
      </c>
      <c r="N2454" s="10">
        <f t="shared" si="154"/>
        <v>10</v>
      </c>
      <c r="O2454" s="10" t="str">
        <f>VLOOKUP(L2454,'User input'!$D$6:$E$16,2,FALSE)</f>
        <v>Ultrathing V3</v>
      </c>
      <c r="P2454" s="10">
        <f>VLOOKUP(L2454,'User input'!$D$6:$G$16,3,FALSE)</f>
        <v>3.39</v>
      </c>
      <c r="Q2454" s="10">
        <f>VLOOKUP(L2454,'User input'!$D$6:$G$16,4,FALSE)</f>
        <v>24</v>
      </c>
      <c r="R2454" s="10">
        <f t="shared" si="155"/>
        <v>1848</v>
      </c>
      <c r="S2454" s="27">
        <f t="shared" si="152"/>
        <v>6264.72</v>
      </c>
      <c r="T2454" s="27">
        <f>IF(K2454&lt;'User input'!$I$9,'User input'!$J$8,IF(K2454&lt;'User input'!$I$10,'User input'!$J$9,IF(K2454&lt;'User input'!$I$11,'User input'!$J$10,'User input'!$J$11)))*S2454</f>
        <v>313.23600000000005</v>
      </c>
      <c r="U2454" s="27">
        <f>K2454*'User input'!$J$17+'User input'!$J$16</f>
        <v>0.5</v>
      </c>
    </row>
    <row r="2455" spans="1:21" x14ac:dyDescent="0.25">
      <c r="A2455" s="17">
        <v>2521</v>
      </c>
      <c r="B2455" s="6" t="s">
        <v>6513</v>
      </c>
      <c r="C2455" s="6" t="s">
        <v>6514</v>
      </c>
      <c r="D2455" s="6" t="s">
        <v>28</v>
      </c>
      <c r="E2455" s="6" t="s">
        <v>29</v>
      </c>
      <c r="F2455" s="15">
        <v>90</v>
      </c>
      <c r="G2455" s="6" t="s">
        <v>6515</v>
      </c>
      <c r="H2455" s="6" t="s">
        <v>5913</v>
      </c>
      <c r="I2455" s="6" t="s">
        <v>171</v>
      </c>
      <c r="J2455" s="7">
        <v>43873</v>
      </c>
      <c r="K2455" s="15">
        <v>94</v>
      </c>
      <c r="L2455" s="6" t="s">
        <v>78</v>
      </c>
      <c r="M2455" s="6">
        <f t="shared" si="153"/>
        <v>2020</v>
      </c>
      <c r="N2455" s="6">
        <f t="shared" si="154"/>
        <v>2</v>
      </c>
      <c r="O2455" s="6" t="str">
        <f>VLOOKUP(L2455,'User input'!$D$6:$E$16,2,FALSE)</f>
        <v>Ultrathing V2</v>
      </c>
      <c r="P2455" s="6">
        <f>VLOOKUP(L2455,'User input'!$D$6:$G$16,3,FALSE)</f>
        <v>2.95</v>
      </c>
      <c r="Q2455" s="6">
        <f>VLOOKUP(L2455,'User input'!$D$6:$G$16,4,FALSE)</f>
        <v>20</v>
      </c>
      <c r="R2455" s="6">
        <f t="shared" si="155"/>
        <v>1880</v>
      </c>
      <c r="S2455" s="26">
        <f t="shared" si="152"/>
        <v>5546</v>
      </c>
      <c r="T2455" s="26">
        <f>IF(K2455&lt;'User input'!$I$9,'User input'!$J$8,IF(K2455&lt;'User input'!$I$10,'User input'!$J$9,IF(K2455&lt;'User input'!$I$11,'User input'!$J$10,'User input'!$J$11)))*S2455</f>
        <v>277.3</v>
      </c>
      <c r="U2455" s="26">
        <f>K2455*'User input'!$J$17+'User input'!$J$16</f>
        <v>0.5</v>
      </c>
    </row>
    <row r="2456" spans="1:21" x14ac:dyDescent="0.25">
      <c r="A2456" s="18">
        <v>2522</v>
      </c>
      <c r="B2456" s="10" t="s">
        <v>584</v>
      </c>
      <c r="C2456" s="10" t="s">
        <v>1539</v>
      </c>
      <c r="D2456" s="10" t="s">
        <v>49</v>
      </c>
      <c r="E2456" s="10" t="s">
        <v>16</v>
      </c>
      <c r="F2456" s="16">
        <v>90</v>
      </c>
      <c r="G2456" s="10" t="s">
        <v>6516</v>
      </c>
      <c r="H2456" s="10" t="s">
        <v>3214</v>
      </c>
      <c r="I2456" s="10" t="s">
        <v>2012</v>
      </c>
      <c r="J2456" s="11">
        <v>44441</v>
      </c>
      <c r="K2456" s="16">
        <v>18</v>
      </c>
      <c r="L2456" s="10" t="s">
        <v>44</v>
      </c>
      <c r="M2456" s="10">
        <f t="shared" si="153"/>
        <v>2021</v>
      </c>
      <c r="N2456" s="10">
        <f t="shared" si="154"/>
        <v>9</v>
      </c>
      <c r="O2456" s="10" t="str">
        <f>VLOOKUP(L2456,'User input'!$D$6:$E$16,2,FALSE)</f>
        <v>Gigastuff</v>
      </c>
      <c r="P2456" s="10">
        <f>VLOOKUP(L2456,'User input'!$D$6:$G$16,3,FALSE)</f>
        <v>1.89</v>
      </c>
      <c r="Q2456" s="10">
        <f>VLOOKUP(L2456,'User input'!$D$6:$G$16,4,FALSE)</f>
        <v>18</v>
      </c>
      <c r="R2456" s="10">
        <f t="shared" si="155"/>
        <v>324</v>
      </c>
      <c r="S2456" s="27">
        <f t="shared" si="152"/>
        <v>612.36</v>
      </c>
      <c r="T2456" s="27">
        <f>IF(K2456&lt;'User input'!$I$9,'User input'!$J$8,IF(K2456&lt;'User input'!$I$10,'User input'!$J$9,IF(K2456&lt;'User input'!$I$11,'User input'!$J$10,'User input'!$J$11)))*S2456</f>
        <v>0</v>
      </c>
      <c r="U2456" s="27">
        <f>K2456*'User input'!$J$17+'User input'!$J$16</f>
        <v>0.5</v>
      </c>
    </row>
    <row r="2457" spans="1:21" x14ac:dyDescent="0.25">
      <c r="A2457" s="17">
        <v>2523</v>
      </c>
      <c r="B2457" s="6" t="s">
        <v>320</v>
      </c>
      <c r="C2457" s="6" t="s">
        <v>1481</v>
      </c>
      <c r="D2457" s="6" t="s">
        <v>28</v>
      </c>
      <c r="E2457" s="6" t="s">
        <v>29</v>
      </c>
      <c r="F2457" s="15">
        <v>60</v>
      </c>
      <c r="G2457" s="6" t="s">
        <v>6516</v>
      </c>
      <c r="H2457" s="6" t="s">
        <v>6517</v>
      </c>
      <c r="I2457" s="6" t="s">
        <v>32</v>
      </c>
      <c r="J2457" s="7">
        <v>43677</v>
      </c>
      <c r="K2457" s="15">
        <v>58</v>
      </c>
      <c r="L2457" s="6" t="s">
        <v>20</v>
      </c>
      <c r="M2457" s="6">
        <f t="shared" si="153"/>
        <v>2019</v>
      </c>
      <c r="N2457" s="6">
        <f t="shared" si="154"/>
        <v>7</v>
      </c>
      <c r="O2457" s="6" t="str">
        <f>VLOOKUP(L2457,'User input'!$D$6:$E$16,2,FALSE)</f>
        <v>Hyperwotsit</v>
      </c>
      <c r="P2457" s="6">
        <f>VLOOKUP(L2457,'User input'!$D$6:$G$16,3,FALSE)</f>
        <v>2.0099999999999998</v>
      </c>
      <c r="Q2457" s="6">
        <f>VLOOKUP(L2457,'User input'!$D$6:$G$16,4,FALSE)</f>
        <v>20</v>
      </c>
      <c r="R2457" s="6">
        <f t="shared" si="155"/>
        <v>1160</v>
      </c>
      <c r="S2457" s="26">
        <f t="shared" si="152"/>
        <v>2331.6</v>
      </c>
      <c r="T2457" s="26">
        <f>IF(K2457&lt;'User input'!$I$9,'User input'!$J$8,IF(K2457&lt;'User input'!$I$10,'User input'!$J$9,IF(K2457&lt;'User input'!$I$11,'User input'!$J$10,'User input'!$J$11)))*S2457</f>
        <v>116.58</v>
      </c>
      <c r="U2457" s="26">
        <f>K2457*'User input'!$J$17+'User input'!$J$16</f>
        <v>0.5</v>
      </c>
    </row>
    <row r="2458" spans="1:21" x14ac:dyDescent="0.25">
      <c r="A2458" s="18">
        <v>2524</v>
      </c>
      <c r="B2458" s="10" t="s">
        <v>4385</v>
      </c>
      <c r="C2458" s="10" t="s">
        <v>1768</v>
      </c>
      <c r="D2458" s="10" t="s">
        <v>28</v>
      </c>
      <c r="E2458" s="10" t="s">
        <v>29</v>
      </c>
      <c r="F2458" s="16">
        <v>90</v>
      </c>
      <c r="G2458" s="10" t="s">
        <v>6518</v>
      </c>
      <c r="H2458" s="10" t="s">
        <v>6519</v>
      </c>
      <c r="I2458" s="10" t="s">
        <v>2533</v>
      </c>
      <c r="J2458" s="11">
        <v>43495</v>
      </c>
      <c r="K2458" s="16">
        <v>68</v>
      </c>
      <c r="L2458" s="10" t="s">
        <v>33</v>
      </c>
      <c r="M2458" s="10">
        <f t="shared" si="153"/>
        <v>2019</v>
      </c>
      <c r="N2458" s="10">
        <f t="shared" si="154"/>
        <v>1</v>
      </c>
      <c r="O2458" s="10" t="str">
        <f>VLOOKUP(L2458,'User input'!$D$6:$E$16,2,FALSE)</f>
        <v>Megawidget L</v>
      </c>
      <c r="P2458" s="10">
        <f>VLOOKUP(L2458,'User input'!$D$6:$G$16,3,FALSE)</f>
        <v>1.79</v>
      </c>
      <c r="Q2458" s="10">
        <f>VLOOKUP(L2458,'User input'!$D$6:$G$16,4,FALSE)</f>
        <v>24</v>
      </c>
      <c r="R2458" s="10">
        <f t="shared" si="155"/>
        <v>1632</v>
      </c>
      <c r="S2458" s="27">
        <f t="shared" si="152"/>
        <v>2921.28</v>
      </c>
      <c r="T2458" s="27">
        <f>IF(K2458&lt;'User input'!$I$9,'User input'!$J$8,IF(K2458&lt;'User input'!$I$10,'User input'!$J$9,IF(K2458&lt;'User input'!$I$11,'User input'!$J$10,'User input'!$J$11)))*S2458</f>
        <v>146.06400000000002</v>
      </c>
      <c r="U2458" s="27">
        <f>K2458*'User input'!$J$17+'User input'!$J$16</f>
        <v>0.5</v>
      </c>
    </row>
    <row r="2459" spans="1:21" x14ac:dyDescent="0.25">
      <c r="A2459" s="17">
        <v>2525</v>
      </c>
      <c r="B2459" s="6" t="s">
        <v>6520</v>
      </c>
      <c r="C2459" s="6" t="s">
        <v>2747</v>
      </c>
      <c r="D2459" s="6" t="s">
        <v>28</v>
      </c>
      <c r="E2459" s="6" t="s">
        <v>29</v>
      </c>
      <c r="F2459" s="15">
        <v>90</v>
      </c>
      <c r="G2459" s="6" t="s">
        <v>6521</v>
      </c>
      <c r="H2459" s="6" t="s">
        <v>1800</v>
      </c>
      <c r="I2459" s="6" t="s">
        <v>122</v>
      </c>
      <c r="J2459" s="7">
        <v>43617</v>
      </c>
      <c r="K2459" s="15">
        <v>52</v>
      </c>
      <c r="L2459" s="6" t="s">
        <v>44</v>
      </c>
      <c r="M2459" s="6">
        <f t="shared" si="153"/>
        <v>2019</v>
      </c>
      <c r="N2459" s="6">
        <f t="shared" si="154"/>
        <v>6</v>
      </c>
      <c r="O2459" s="6" t="str">
        <f>VLOOKUP(L2459,'User input'!$D$6:$E$16,2,FALSE)</f>
        <v>Gigastuff</v>
      </c>
      <c r="P2459" s="6">
        <f>VLOOKUP(L2459,'User input'!$D$6:$G$16,3,FALSE)</f>
        <v>1.89</v>
      </c>
      <c r="Q2459" s="6">
        <f>VLOOKUP(L2459,'User input'!$D$6:$G$16,4,FALSE)</f>
        <v>18</v>
      </c>
      <c r="R2459" s="6">
        <f t="shared" si="155"/>
        <v>936</v>
      </c>
      <c r="S2459" s="26">
        <f t="shared" si="152"/>
        <v>1769.04</v>
      </c>
      <c r="T2459" s="26">
        <f>IF(K2459&lt;'User input'!$I$9,'User input'!$J$8,IF(K2459&lt;'User input'!$I$10,'User input'!$J$9,IF(K2459&lt;'User input'!$I$11,'User input'!$J$10,'User input'!$J$11)))*S2459</f>
        <v>88.451999999999998</v>
      </c>
      <c r="U2459" s="26">
        <f>K2459*'User input'!$J$17+'User input'!$J$16</f>
        <v>0.5</v>
      </c>
    </row>
    <row r="2460" spans="1:21" x14ac:dyDescent="0.25">
      <c r="A2460" s="18">
        <v>2526</v>
      </c>
      <c r="B2460" s="10" t="s">
        <v>6522</v>
      </c>
      <c r="C2460" s="10" t="s">
        <v>688</v>
      </c>
      <c r="D2460" s="10" t="s">
        <v>15</v>
      </c>
      <c r="E2460" s="10" t="s">
        <v>16</v>
      </c>
      <c r="F2460" s="16">
        <v>90</v>
      </c>
      <c r="G2460" s="10" t="s">
        <v>6523</v>
      </c>
      <c r="H2460" s="10" t="s">
        <v>6524</v>
      </c>
      <c r="I2460" s="10" t="s">
        <v>176</v>
      </c>
      <c r="J2460" s="11">
        <v>44192</v>
      </c>
      <c r="K2460" s="16">
        <v>19</v>
      </c>
      <c r="L2460" s="10" t="s">
        <v>62</v>
      </c>
      <c r="M2460" s="10">
        <f t="shared" si="153"/>
        <v>2020</v>
      </c>
      <c r="N2460" s="10">
        <f t="shared" si="154"/>
        <v>12</v>
      </c>
      <c r="O2460" s="10" t="str">
        <f>VLOOKUP(L2460,'User input'!$D$6:$E$16,2,FALSE)</f>
        <v>Ultrathing V4</v>
      </c>
      <c r="P2460" s="10">
        <f>VLOOKUP(L2460,'User input'!$D$6:$G$16,3,FALSE)</f>
        <v>3.99</v>
      </c>
      <c r="Q2460" s="10">
        <f>VLOOKUP(L2460,'User input'!$D$6:$G$16,4,FALSE)</f>
        <v>24</v>
      </c>
      <c r="R2460" s="10">
        <f t="shared" si="155"/>
        <v>456</v>
      </c>
      <c r="S2460" s="27">
        <f t="shared" si="152"/>
        <v>1819.44</v>
      </c>
      <c r="T2460" s="27">
        <f>IF(K2460&lt;'User input'!$I$9,'User input'!$J$8,IF(K2460&lt;'User input'!$I$10,'User input'!$J$9,IF(K2460&lt;'User input'!$I$11,'User input'!$J$10,'User input'!$J$11)))*S2460</f>
        <v>0</v>
      </c>
      <c r="U2460" s="27">
        <f>K2460*'User input'!$J$17+'User input'!$J$16</f>
        <v>0.5</v>
      </c>
    </row>
    <row r="2461" spans="1:21" x14ac:dyDescent="0.25">
      <c r="A2461" s="17">
        <v>2527</v>
      </c>
      <c r="B2461" s="6" t="s">
        <v>6525</v>
      </c>
      <c r="C2461" s="6" t="s">
        <v>105</v>
      </c>
      <c r="D2461" s="6" t="s">
        <v>15</v>
      </c>
      <c r="E2461" s="6" t="s">
        <v>16</v>
      </c>
      <c r="F2461" s="15">
        <v>90</v>
      </c>
      <c r="G2461" s="6" t="s">
        <v>6526</v>
      </c>
      <c r="H2461" s="6" t="s">
        <v>541</v>
      </c>
      <c r="I2461" s="6" t="s">
        <v>171</v>
      </c>
      <c r="J2461" s="7">
        <v>44123</v>
      </c>
      <c r="K2461" s="15">
        <v>93</v>
      </c>
      <c r="L2461" s="6" t="s">
        <v>78</v>
      </c>
      <c r="M2461" s="6">
        <f t="shared" si="153"/>
        <v>2020</v>
      </c>
      <c r="N2461" s="6">
        <f t="shared" si="154"/>
        <v>10</v>
      </c>
      <c r="O2461" s="6" t="str">
        <f>VLOOKUP(L2461,'User input'!$D$6:$E$16,2,FALSE)</f>
        <v>Ultrathing V2</v>
      </c>
      <c r="P2461" s="6">
        <f>VLOOKUP(L2461,'User input'!$D$6:$G$16,3,FALSE)</f>
        <v>2.95</v>
      </c>
      <c r="Q2461" s="6">
        <f>VLOOKUP(L2461,'User input'!$D$6:$G$16,4,FALSE)</f>
        <v>20</v>
      </c>
      <c r="R2461" s="6">
        <f t="shared" si="155"/>
        <v>1860</v>
      </c>
      <c r="S2461" s="26">
        <f t="shared" si="152"/>
        <v>5487</v>
      </c>
      <c r="T2461" s="26">
        <f>IF(K2461&lt;'User input'!$I$9,'User input'!$J$8,IF(K2461&lt;'User input'!$I$10,'User input'!$J$9,IF(K2461&lt;'User input'!$I$11,'User input'!$J$10,'User input'!$J$11)))*S2461</f>
        <v>274.35000000000002</v>
      </c>
      <c r="U2461" s="26">
        <f>K2461*'User input'!$J$17+'User input'!$J$16</f>
        <v>0.5</v>
      </c>
    </row>
    <row r="2462" spans="1:21" x14ac:dyDescent="0.25">
      <c r="A2462" s="18">
        <v>2528</v>
      </c>
      <c r="B2462" s="10" t="s">
        <v>3393</v>
      </c>
      <c r="C2462" s="10" t="s">
        <v>4377</v>
      </c>
      <c r="D2462" s="10" t="s">
        <v>49</v>
      </c>
      <c r="E2462" s="10" t="s">
        <v>16</v>
      </c>
      <c r="F2462" s="16">
        <v>90</v>
      </c>
      <c r="G2462" s="10" t="s">
        <v>6527</v>
      </c>
      <c r="H2462" s="10" t="s">
        <v>1051</v>
      </c>
      <c r="I2462" s="10" t="s">
        <v>127</v>
      </c>
      <c r="J2462" s="11">
        <v>43657</v>
      </c>
      <c r="K2462" s="16">
        <v>2</v>
      </c>
      <c r="L2462" s="10" t="s">
        <v>99</v>
      </c>
      <c r="M2462" s="10">
        <f t="shared" si="153"/>
        <v>2019</v>
      </c>
      <c r="N2462" s="10">
        <f t="shared" si="154"/>
        <v>7</v>
      </c>
      <c r="O2462" s="10" t="str">
        <f>VLOOKUP(L2462,'User input'!$D$6:$E$16,2,FALSE)</f>
        <v>Superwossname</v>
      </c>
      <c r="P2462" s="10">
        <f>VLOOKUP(L2462,'User input'!$D$6:$G$16,3,FALSE)</f>
        <v>3.49</v>
      </c>
      <c r="Q2462" s="10">
        <f>VLOOKUP(L2462,'User input'!$D$6:$G$16,4,FALSE)</f>
        <v>20</v>
      </c>
      <c r="R2462" s="10">
        <f t="shared" si="155"/>
        <v>40</v>
      </c>
      <c r="S2462" s="27">
        <f t="shared" si="152"/>
        <v>139.60000000000002</v>
      </c>
      <c r="T2462" s="27">
        <f>IF(K2462&lt;'User input'!$I$9,'User input'!$J$8,IF(K2462&lt;'User input'!$I$10,'User input'!$J$9,IF(K2462&lt;'User input'!$I$11,'User input'!$J$10,'User input'!$J$11)))*S2462</f>
        <v>0</v>
      </c>
      <c r="U2462" s="27">
        <f>K2462*'User input'!$J$17+'User input'!$J$16</f>
        <v>0.5</v>
      </c>
    </row>
    <row r="2463" spans="1:21" x14ac:dyDescent="0.25">
      <c r="A2463" s="17">
        <v>2529</v>
      </c>
      <c r="B2463" s="6" t="s">
        <v>761</v>
      </c>
      <c r="C2463" s="6" t="s">
        <v>6528</v>
      </c>
      <c r="D2463" s="6" t="s">
        <v>28</v>
      </c>
      <c r="E2463" s="6" t="s">
        <v>29</v>
      </c>
      <c r="F2463" s="15">
        <v>60</v>
      </c>
      <c r="G2463" s="6" t="s">
        <v>6529</v>
      </c>
      <c r="H2463" s="6" t="s">
        <v>237</v>
      </c>
      <c r="I2463" s="6" t="s">
        <v>238</v>
      </c>
      <c r="J2463" s="7">
        <v>43734</v>
      </c>
      <c r="K2463" s="15">
        <v>13</v>
      </c>
      <c r="L2463" s="6" t="s">
        <v>157</v>
      </c>
      <c r="M2463" s="6">
        <f t="shared" si="153"/>
        <v>2019</v>
      </c>
      <c r="N2463" s="6">
        <f t="shared" si="154"/>
        <v>9</v>
      </c>
      <c r="O2463" s="6" t="str">
        <f>VLOOKUP(L2463,'User input'!$D$6:$E$16,2,FALSE)</f>
        <v>Ultrathing V3</v>
      </c>
      <c r="P2463" s="6">
        <f>VLOOKUP(L2463,'User input'!$D$6:$G$16,3,FALSE)</f>
        <v>3.39</v>
      </c>
      <c r="Q2463" s="6">
        <f>VLOOKUP(L2463,'User input'!$D$6:$G$16,4,FALSE)</f>
        <v>24</v>
      </c>
      <c r="R2463" s="6">
        <f t="shared" si="155"/>
        <v>312</v>
      </c>
      <c r="S2463" s="26">
        <f t="shared" si="152"/>
        <v>1057.68</v>
      </c>
      <c r="T2463" s="26">
        <f>IF(K2463&lt;'User input'!$I$9,'User input'!$J$8,IF(K2463&lt;'User input'!$I$10,'User input'!$J$9,IF(K2463&lt;'User input'!$I$11,'User input'!$J$10,'User input'!$J$11)))*S2463</f>
        <v>0</v>
      </c>
      <c r="U2463" s="26">
        <f>K2463*'User input'!$J$17+'User input'!$J$16</f>
        <v>0.5</v>
      </c>
    </row>
    <row r="2464" spans="1:21" x14ac:dyDescent="0.25">
      <c r="A2464" s="18">
        <v>2530</v>
      </c>
      <c r="B2464" s="10" t="s">
        <v>6530</v>
      </c>
      <c r="C2464" s="10" t="s">
        <v>3927</v>
      </c>
      <c r="D2464" s="10" t="s">
        <v>28</v>
      </c>
      <c r="E2464" s="10" t="s">
        <v>29</v>
      </c>
      <c r="F2464" s="16">
        <v>30</v>
      </c>
      <c r="G2464" s="10" t="s">
        <v>6531</v>
      </c>
      <c r="H2464" s="10" t="s">
        <v>2777</v>
      </c>
      <c r="I2464" s="10" t="s">
        <v>32</v>
      </c>
      <c r="J2464" s="11">
        <v>43567</v>
      </c>
      <c r="K2464" s="16">
        <v>66</v>
      </c>
      <c r="L2464" s="10" t="s">
        <v>20</v>
      </c>
      <c r="M2464" s="10">
        <f t="shared" si="153"/>
        <v>2019</v>
      </c>
      <c r="N2464" s="10">
        <f t="shared" si="154"/>
        <v>4</v>
      </c>
      <c r="O2464" s="10" t="str">
        <f>VLOOKUP(L2464,'User input'!$D$6:$E$16,2,FALSE)</f>
        <v>Hyperwotsit</v>
      </c>
      <c r="P2464" s="10">
        <f>VLOOKUP(L2464,'User input'!$D$6:$G$16,3,FALSE)</f>
        <v>2.0099999999999998</v>
      </c>
      <c r="Q2464" s="10">
        <f>VLOOKUP(L2464,'User input'!$D$6:$G$16,4,FALSE)</f>
        <v>20</v>
      </c>
      <c r="R2464" s="10">
        <f t="shared" si="155"/>
        <v>1320</v>
      </c>
      <c r="S2464" s="27">
        <f t="shared" si="152"/>
        <v>2653.2</v>
      </c>
      <c r="T2464" s="27">
        <f>IF(K2464&lt;'User input'!$I$9,'User input'!$J$8,IF(K2464&lt;'User input'!$I$10,'User input'!$J$9,IF(K2464&lt;'User input'!$I$11,'User input'!$J$10,'User input'!$J$11)))*S2464</f>
        <v>132.66</v>
      </c>
      <c r="U2464" s="27">
        <f>K2464*'User input'!$J$17+'User input'!$J$16</f>
        <v>0.5</v>
      </c>
    </row>
    <row r="2465" spans="1:21" x14ac:dyDescent="0.25">
      <c r="A2465" s="17">
        <v>2531</v>
      </c>
      <c r="B2465" s="6" t="s">
        <v>6532</v>
      </c>
      <c r="C2465" s="6" t="s">
        <v>292</v>
      </c>
      <c r="D2465" s="6" t="s">
        <v>49</v>
      </c>
      <c r="E2465" s="6" t="s">
        <v>16</v>
      </c>
      <c r="F2465" s="15">
        <v>60</v>
      </c>
      <c r="G2465" s="6" t="s">
        <v>6533</v>
      </c>
      <c r="H2465" s="6" t="s">
        <v>6534</v>
      </c>
      <c r="I2465" s="6" t="s">
        <v>32</v>
      </c>
      <c r="J2465" s="7">
        <v>43554</v>
      </c>
      <c r="K2465" s="15">
        <v>28</v>
      </c>
      <c r="L2465" s="6" t="s">
        <v>68</v>
      </c>
      <c r="M2465" s="6">
        <f t="shared" si="153"/>
        <v>2019</v>
      </c>
      <c r="N2465" s="6">
        <f t="shared" si="154"/>
        <v>3</v>
      </c>
      <c r="O2465" s="6" t="str">
        <f>VLOOKUP(L2465,'User input'!$D$6:$E$16,2,FALSE)</f>
        <v>Megawidget M</v>
      </c>
      <c r="P2465" s="6">
        <f>VLOOKUP(L2465,'User input'!$D$6:$G$16,3,FALSE)</f>
        <v>1.29</v>
      </c>
      <c r="Q2465" s="6">
        <f>VLOOKUP(L2465,'User input'!$D$6:$G$16,4,FALSE)</f>
        <v>24</v>
      </c>
      <c r="R2465" s="6">
        <f t="shared" si="155"/>
        <v>672</v>
      </c>
      <c r="S2465" s="26">
        <f t="shared" si="152"/>
        <v>866.88</v>
      </c>
      <c r="T2465" s="26">
        <f>IF(K2465&lt;'User input'!$I$9,'User input'!$J$8,IF(K2465&lt;'User input'!$I$10,'User input'!$J$9,IF(K2465&lt;'User input'!$I$11,'User input'!$J$10,'User input'!$J$11)))*S2465</f>
        <v>26.006399999999999</v>
      </c>
      <c r="U2465" s="26">
        <f>K2465*'User input'!$J$17+'User input'!$J$16</f>
        <v>0.5</v>
      </c>
    </row>
    <row r="2466" spans="1:21" x14ac:dyDescent="0.25">
      <c r="A2466" s="18">
        <v>2532</v>
      </c>
      <c r="B2466" s="10" t="s">
        <v>3114</v>
      </c>
      <c r="C2466" s="10" t="s">
        <v>6535</v>
      </c>
      <c r="D2466" s="10" t="s">
        <v>28</v>
      </c>
      <c r="E2466" s="10" t="s">
        <v>29</v>
      </c>
      <c r="F2466" s="16">
        <v>30</v>
      </c>
      <c r="G2466" s="10" t="s">
        <v>6536</v>
      </c>
      <c r="H2466" s="10" t="s">
        <v>1612</v>
      </c>
      <c r="I2466" s="10" t="s">
        <v>43</v>
      </c>
      <c r="J2466" s="11">
        <v>43990</v>
      </c>
      <c r="K2466" s="16">
        <v>52</v>
      </c>
      <c r="L2466" s="10" t="s">
        <v>20</v>
      </c>
      <c r="M2466" s="10">
        <f t="shared" si="153"/>
        <v>2020</v>
      </c>
      <c r="N2466" s="10">
        <f t="shared" si="154"/>
        <v>6</v>
      </c>
      <c r="O2466" s="10" t="str">
        <f>VLOOKUP(L2466,'User input'!$D$6:$E$16,2,FALSE)</f>
        <v>Hyperwotsit</v>
      </c>
      <c r="P2466" s="10">
        <f>VLOOKUP(L2466,'User input'!$D$6:$G$16,3,FALSE)</f>
        <v>2.0099999999999998</v>
      </c>
      <c r="Q2466" s="10">
        <f>VLOOKUP(L2466,'User input'!$D$6:$G$16,4,FALSE)</f>
        <v>20</v>
      </c>
      <c r="R2466" s="10">
        <f t="shared" si="155"/>
        <v>1040</v>
      </c>
      <c r="S2466" s="27">
        <f t="shared" si="152"/>
        <v>2090.3999999999996</v>
      </c>
      <c r="T2466" s="27">
        <f>IF(K2466&lt;'User input'!$I$9,'User input'!$J$8,IF(K2466&lt;'User input'!$I$10,'User input'!$J$9,IF(K2466&lt;'User input'!$I$11,'User input'!$J$10,'User input'!$J$11)))*S2466</f>
        <v>104.51999999999998</v>
      </c>
      <c r="U2466" s="27">
        <f>K2466*'User input'!$J$17+'User input'!$J$16</f>
        <v>0.5</v>
      </c>
    </row>
    <row r="2467" spans="1:21" x14ac:dyDescent="0.25">
      <c r="A2467" s="17">
        <v>2533</v>
      </c>
      <c r="B2467" s="6" t="s">
        <v>6537</v>
      </c>
      <c r="C2467" s="6" t="s">
        <v>6052</v>
      </c>
      <c r="D2467" s="6" t="s">
        <v>90</v>
      </c>
      <c r="E2467" s="6" t="s">
        <v>16</v>
      </c>
      <c r="F2467" s="15">
        <v>60</v>
      </c>
      <c r="G2467" s="6" t="s">
        <v>6538</v>
      </c>
      <c r="H2467" s="6" t="s">
        <v>1163</v>
      </c>
      <c r="I2467" s="6" t="s">
        <v>32</v>
      </c>
      <c r="J2467" s="7">
        <v>44320</v>
      </c>
      <c r="K2467" s="15">
        <v>92</v>
      </c>
      <c r="L2467" s="6" t="s">
        <v>33</v>
      </c>
      <c r="M2467" s="6">
        <f t="shared" si="153"/>
        <v>2021</v>
      </c>
      <c r="N2467" s="6">
        <f t="shared" si="154"/>
        <v>5</v>
      </c>
      <c r="O2467" s="6" t="str">
        <f>VLOOKUP(L2467,'User input'!$D$6:$E$16,2,FALSE)</f>
        <v>Megawidget L</v>
      </c>
      <c r="P2467" s="6">
        <f>VLOOKUP(L2467,'User input'!$D$6:$G$16,3,FALSE)</f>
        <v>1.79</v>
      </c>
      <c r="Q2467" s="6">
        <f>VLOOKUP(L2467,'User input'!$D$6:$G$16,4,FALSE)</f>
        <v>24</v>
      </c>
      <c r="R2467" s="6">
        <f t="shared" si="155"/>
        <v>2208</v>
      </c>
      <c r="S2467" s="26">
        <f t="shared" si="152"/>
        <v>3952.32</v>
      </c>
      <c r="T2467" s="26">
        <f>IF(K2467&lt;'User input'!$I$9,'User input'!$J$8,IF(K2467&lt;'User input'!$I$10,'User input'!$J$9,IF(K2467&lt;'User input'!$I$11,'User input'!$J$10,'User input'!$J$11)))*S2467</f>
        <v>197.61600000000001</v>
      </c>
      <c r="U2467" s="26">
        <f>K2467*'User input'!$J$17+'User input'!$J$16</f>
        <v>0.5</v>
      </c>
    </row>
    <row r="2468" spans="1:21" x14ac:dyDescent="0.25">
      <c r="A2468" s="18">
        <v>2534</v>
      </c>
      <c r="B2468" s="10" t="s">
        <v>6539</v>
      </c>
      <c r="C2468" s="10" t="s">
        <v>2181</v>
      </c>
      <c r="D2468" s="10" t="s">
        <v>15</v>
      </c>
      <c r="E2468" s="10" t="s">
        <v>16</v>
      </c>
      <c r="F2468" s="16">
        <v>60</v>
      </c>
      <c r="G2468" s="10" t="s">
        <v>6540</v>
      </c>
      <c r="H2468" s="10" t="s">
        <v>4856</v>
      </c>
      <c r="I2468" s="10" t="s">
        <v>32</v>
      </c>
      <c r="J2468" s="11">
        <v>43602</v>
      </c>
      <c r="K2468" s="16">
        <v>60</v>
      </c>
      <c r="L2468" s="10" t="s">
        <v>20</v>
      </c>
      <c r="M2468" s="10">
        <f t="shared" si="153"/>
        <v>2019</v>
      </c>
      <c r="N2468" s="10">
        <f t="shared" si="154"/>
        <v>5</v>
      </c>
      <c r="O2468" s="10" t="str">
        <f>VLOOKUP(L2468,'User input'!$D$6:$E$16,2,FALSE)</f>
        <v>Hyperwotsit</v>
      </c>
      <c r="P2468" s="10">
        <f>VLOOKUP(L2468,'User input'!$D$6:$G$16,3,FALSE)</f>
        <v>2.0099999999999998</v>
      </c>
      <c r="Q2468" s="10">
        <f>VLOOKUP(L2468,'User input'!$D$6:$G$16,4,FALSE)</f>
        <v>20</v>
      </c>
      <c r="R2468" s="10">
        <f t="shared" si="155"/>
        <v>1200</v>
      </c>
      <c r="S2468" s="27">
        <f t="shared" si="152"/>
        <v>2411.9999999999995</v>
      </c>
      <c r="T2468" s="27">
        <f>IF(K2468&lt;'User input'!$I$9,'User input'!$J$8,IF(K2468&lt;'User input'!$I$10,'User input'!$J$9,IF(K2468&lt;'User input'!$I$11,'User input'!$J$10,'User input'!$J$11)))*S2468</f>
        <v>120.59999999999998</v>
      </c>
      <c r="U2468" s="27">
        <f>K2468*'User input'!$J$17+'User input'!$J$16</f>
        <v>0.5</v>
      </c>
    </row>
    <row r="2469" spans="1:21" x14ac:dyDescent="0.25">
      <c r="A2469" s="17">
        <v>2535</v>
      </c>
      <c r="B2469" s="6" t="s">
        <v>4243</v>
      </c>
      <c r="C2469" s="6" t="s">
        <v>2751</v>
      </c>
      <c r="D2469" s="6" t="s">
        <v>28</v>
      </c>
      <c r="E2469" s="6" t="s">
        <v>29</v>
      </c>
      <c r="F2469" s="15">
        <v>30</v>
      </c>
      <c r="G2469" s="6" t="s">
        <v>6540</v>
      </c>
      <c r="H2469" s="6" t="s">
        <v>3026</v>
      </c>
      <c r="I2469" s="6" t="s">
        <v>32</v>
      </c>
      <c r="J2469" s="7">
        <v>43824</v>
      </c>
      <c r="K2469" s="15">
        <v>67</v>
      </c>
      <c r="L2469" s="6" t="s">
        <v>52</v>
      </c>
      <c r="M2469" s="6">
        <f t="shared" si="153"/>
        <v>2019</v>
      </c>
      <c r="N2469" s="6">
        <f t="shared" si="154"/>
        <v>12</v>
      </c>
      <c r="O2469" s="6" t="str">
        <f>VLOOKUP(L2469,'User input'!$D$6:$E$16,2,FALSE)</f>
        <v>Megawidget S</v>
      </c>
      <c r="P2469" s="6">
        <f>VLOOKUP(L2469,'User input'!$D$6:$G$16,3,FALSE)</f>
        <v>0.69</v>
      </c>
      <c r="Q2469" s="6">
        <f>VLOOKUP(L2469,'User input'!$D$6:$G$16,4,FALSE)</f>
        <v>24</v>
      </c>
      <c r="R2469" s="6">
        <f t="shared" si="155"/>
        <v>1608</v>
      </c>
      <c r="S2469" s="26">
        <f t="shared" si="152"/>
        <v>1109.52</v>
      </c>
      <c r="T2469" s="26">
        <f>IF(K2469&lt;'User input'!$I$9,'User input'!$J$8,IF(K2469&lt;'User input'!$I$10,'User input'!$J$9,IF(K2469&lt;'User input'!$I$11,'User input'!$J$10,'User input'!$J$11)))*S2469</f>
        <v>55.475999999999999</v>
      </c>
      <c r="U2469" s="26">
        <f>K2469*'User input'!$J$17+'User input'!$J$16</f>
        <v>0.5</v>
      </c>
    </row>
    <row r="2470" spans="1:21" x14ac:dyDescent="0.25">
      <c r="A2470" s="18">
        <v>2536</v>
      </c>
      <c r="B2470" s="10" t="s">
        <v>6541</v>
      </c>
      <c r="C2470" s="10" t="s">
        <v>4240</v>
      </c>
      <c r="D2470" s="10" t="s">
        <v>15</v>
      </c>
      <c r="E2470" s="10" t="s">
        <v>16</v>
      </c>
      <c r="F2470" s="16">
        <v>30</v>
      </c>
      <c r="G2470" s="10" t="s">
        <v>6542</v>
      </c>
      <c r="H2470" s="10" t="s">
        <v>4323</v>
      </c>
      <c r="I2470" s="10" t="s">
        <v>25</v>
      </c>
      <c r="J2470" s="11">
        <v>43536</v>
      </c>
      <c r="K2470" s="16">
        <v>78</v>
      </c>
      <c r="L2470" s="10" t="s">
        <v>62</v>
      </c>
      <c r="M2470" s="10">
        <f t="shared" si="153"/>
        <v>2019</v>
      </c>
      <c r="N2470" s="10">
        <f t="shared" si="154"/>
        <v>3</v>
      </c>
      <c r="O2470" s="10" t="str">
        <f>VLOOKUP(L2470,'User input'!$D$6:$E$16,2,FALSE)</f>
        <v>Ultrathing V4</v>
      </c>
      <c r="P2470" s="10">
        <f>VLOOKUP(L2470,'User input'!$D$6:$G$16,3,FALSE)</f>
        <v>3.99</v>
      </c>
      <c r="Q2470" s="10">
        <f>VLOOKUP(L2470,'User input'!$D$6:$G$16,4,FALSE)</f>
        <v>24</v>
      </c>
      <c r="R2470" s="10">
        <f t="shared" si="155"/>
        <v>1872</v>
      </c>
      <c r="S2470" s="27">
        <f t="shared" si="152"/>
        <v>7469.2800000000007</v>
      </c>
      <c r="T2470" s="27">
        <f>IF(K2470&lt;'User input'!$I$9,'User input'!$J$8,IF(K2470&lt;'User input'!$I$10,'User input'!$J$9,IF(K2470&lt;'User input'!$I$11,'User input'!$J$10,'User input'!$J$11)))*S2470</f>
        <v>373.46400000000006</v>
      </c>
      <c r="U2470" s="27">
        <f>K2470*'User input'!$J$17+'User input'!$J$16</f>
        <v>0.5</v>
      </c>
    </row>
    <row r="2471" spans="1:21" x14ac:dyDescent="0.25">
      <c r="A2471" s="17">
        <v>2537</v>
      </c>
      <c r="B2471" s="6" t="s">
        <v>4081</v>
      </c>
      <c r="C2471" s="6" t="s">
        <v>1845</v>
      </c>
      <c r="D2471" s="6" t="s">
        <v>28</v>
      </c>
      <c r="E2471" s="6" t="s">
        <v>29</v>
      </c>
      <c r="F2471" s="15">
        <v>90</v>
      </c>
      <c r="G2471" s="6" t="s">
        <v>6542</v>
      </c>
      <c r="H2471" s="6" t="s">
        <v>633</v>
      </c>
      <c r="I2471" s="6" t="s">
        <v>32</v>
      </c>
      <c r="J2471" s="7">
        <v>44205</v>
      </c>
      <c r="K2471" s="15">
        <v>19</v>
      </c>
      <c r="L2471" s="6" t="s">
        <v>62</v>
      </c>
      <c r="M2471" s="6">
        <f t="shared" si="153"/>
        <v>2021</v>
      </c>
      <c r="N2471" s="6">
        <f t="shared" si="154"/>
        <v>1</v>
      </c>
      <c r="O2471" s="6" t="str">
        <f>VLOOKUP(L2471,'User input'!$D$6:$E$16,2,FALSE)</f>
        <v>Ultrathing V4</v>
      </c>
      <c r="P2471" s="6">
        <f>VLOOKUP(L2471,'User input'!$D$6:$G$16,3,FALSE)</f>
        <v>3.99</v>
      </c>
      <c r="Q2471" s="6">
        <f>VLOOKUP(L2471,'User input'!$D$6:$G$16,4,FALSE)</f>
        <v>24</v>
      </c>
      <c r="R2471" s="6">
        <f t="shared" si="155"/>
        <v>456</v>
      </c>
      <c r="S2471" s="26">
        <f t="shared" si="152"/>
        <v>1819.44</v>
      </c>
      <c r="T2471" s="26">
        <f>IF(K2471&lt;'User input'!$I$9,'User input'!$J$8,IF(K2471&lt;'User input'!$I$10,'User input'!$J$9,IF(K2471&lt;'User input'!$I$11,'User input'!$J$10,'User input'!$J$11)))*S2471</f>
        <v>0</v>
      </c>
      <c r="U2471" s="26">
        <f>K2471*'User input'!$J$17+'User input'!$J$16</f>
        <v>0.5</v>
      </c>
    </row>
    <row r="2472" spans="1:21" x14ac:dyDescent="0.25">
      <c r="A2472" s="18">
        <v>2538</v>
      </c>
      <c r="B2472" s="10" t="s">
        <v>6543</v>
      </c>
      <c r="C2472" s="10" t="s">
        <v>6394</v>
      </c>
      <c r="D2472" s="10" t="s">
        <v>49</v>
      </c>
      <c r="E2472" s="10" t="s">
        <v>16</v>
      </c>
      <c r="F2472" s="16">
        <v>30</v>
      </c>
      <c r="G2472" s="10" t="s">
        <v>6544</v>
      </c>
      <c r="H2472" s="10" t="s">
        <v>4893</v>
      </c>
      <c r="I2472" s="10" t="s">
        <v>93</v>
      </c>
      <c r="J2472" s="11">
        <v>43872</v>
      </c>
      <c r="K2472" s="16">
        <v>34</v>
      </c>
      <c r="L2472" s="10" t="s">
        <v>62</v>
      </c>
      <c r="M2472" s="10">
        <f t="shared" si="153"/>
        <v>2020</v>
      </c>
      <c r="N2472" s="10">
        <f t="shared" si="154"/>
        <v>2</v>
      </c>
      <c r="O2472" s="10" t="str">
        <f>VLOOKUP(L2472,'User input'!$D$6:$E$16,2,FALSE)</f>
        <v>Ultrathing V4</v>
      </c>
      <c r="P2472" s="10">
        <f>VLOOKUP(L2472,'User input'!$D$6:$G$16,3,FALSE)</f>
        <v>3.99</v>
      </c>
      <c r="Q2472" s="10">
        <f>VLOOKUP(L2472,'User input'!$D$6:$G$16,4,FALSE)</f>
        <v>24</v>
      </c>
      <c r="R2472" s="10">
        <f t="shared" si="155"/>
        <v>816</v>
      </c>
      <c r="S2472" s="27">
        <f t="shared" si="152"/>
        <v>3255.84</v>
      </c>
      <c r="T2472" s="27">
        <f>IF(K2472&lt;'User input'!$I$9,'User input'!$J$8,IF(K2472&lt;'User input'!$I$10,'User input'!$J$9,IF(K2472&lt;'User input'!$I$11,'User input'!$J$10,'User input'!$J$11)))*S2472</f>
        <v>97.675200000000004</v>
      </c>
      <c r="U2472" s="27">
        <f>K2472*'User input'!$J$17+'User input'!$J$16</f>
        <v>0.5</v>
      </c>
    </row>
    <row r="2473" spans="1:21" x14ac:dyDescent="0.25">
      <c r="A2473" s="17">
        <v>2539</v>
      </c>
      <c r="B2473" s="6" t="s">
        <v>3098</v>
      </c>
      <c r="C2473" s="6" t="s">
        <v>1981</v>
      </c>
      <c r="D2473" s="6" t="s">
        <v>15</v>
      </c>
      <c r="E2473" s="6" t="s">
        <v>16</v>
      </c>
      <c r="F2473" s="15">
        <v>60</v>
      </c>
      <c r="G2473" s="6" t="s">
        <v>6545</v>
      </c>
      <c r="H2473" s="6" t="s">
        <v>4194</v>
      </c>
      <c r="I2473" s="6" t="s">
        <v>43</v>
      </c>
      <c r="J2473" s="7">
        <v>43517</v>
      </c>
      <c r="K2473" s="15">
        <v>22</v>
      </c>
      <c r="L2473" s="6" t="s">
        <v>39</v>
      </c>
      <c r="M2473" s="6">
        <f t="shared" si="153"/>
        <v>2019</v>
      </c>
      <c r="N2473" s="6">
        <f t="shared" si="154"/>
        <v>2</v>
      </c>
      <c r="O2473" s="6" t="str">
        <f>VLOOKUP(L2473,'User input'!$D$6:$E$16,2,FALSE)</f>
        <v>Ultrathing V1</v>
      </c>
      <c r="P2473" s="6">
        <f>VLOOKUP(L2473,'User input'!$D$6:$G$16,3,FALSE)</f>
        <v>1.79</v>
      </c>
      <c r="Q2473" s="6">
        <f>VLOOKUP(L2473,'User input'!$D$6:$G$16,4,FALSE)</f>
        <v>17</v>
      </c>
      <c r="R2473" s="6">
        <f t="shared" si="155"/>
        <v>374</v>
      </c>
      <c r="S2473" s="26">
        <f t="shared" si="152"/>
        <v>669.46</v>
      </c>
      <c r="T2473" s="26">
        <f>IF(K2473&lt;'User input'!$I$9,'User input'!$J$8,IF(K2473&lt;'User input'!$I$10,'User input'!$J$9,IF(K2473&lt;'User input'!$I$11,'User input'!$J$10,'User input'!$J$11)))*S2473</f>
        <v>20.0838</v>
      </c>
      <c r="U2473" s="26">
        <f>K2473*'User input'!$J$17+'User input'!$J$16</f>
        <v>0.5</v>
      </c>
    </row>
    <row r="2474" spans="1:21" x14ac:dyDescent="0.25">
      <c r="A2474" s="18">
        <v>2540</v>
      </c>
      <c r="B2474" s="10" t="s">
        <v>6546</v>
      </c>
      <c r="C2474" s="10" t="s">
        <v>6547</v>
      </c>
      <c r="D2474" s="10" t="s">
        <v>15</v>
      </c>
      <c r="E2474" s="10" t="s">
        <v>16</v>
      </c>
      <c r="F2474" s="16">
        <v>60</v>
      </c>
      <c r="G2474" s="10" t="s">
        <v>6548</v>
      </c>
      <c r="H2474" s="10" t="s">
        <v>1205</v>
      </c>
      <c r="I2474" s="10" t="s">
        <v>291</v>
      </c>
      <c r="J2474" s="11">
        <v>44414</v>
      </c>
      <c r="K2474" s="16">
        <v>54</v>
      </c>
      <c r="L2474" s="10" t="s">
        <v>157</v>
      </c>
      <c r="M2474" s="10">
        <f t="shared" si="153"/>
        <v>2021</v>
      </c>
      <c r="N2474" s="10">
        <f t="shared" si="154"/>
        <v>8</v>
      </c>
      <c r="O2474" s="10" t="str">
        <f>VLOOKUP(L2474,'User input'!$D$6:$E$16,2,FALSE)</f>
        <v>Ultrathing V3</v>
      </c>
      <c r="P2474" s="10">
        <f>VLOOKUP(L2474,'User input'!$D$6:$G$16,3,FALSE)</f>
        <v>3.39</v>
      </c>
      <c r="Q2474" s="10">
        <f>VLOOKUP(L2474,'User input'!$D$6:$G$16,4,FALSE)</f>
        <v>24</v>
      </c>
      <c r="R2474" s="10">
        <f t="shared" si="155"/>
        <v>1296</v>
      </c>
      <c r="S2474" s="27">
        <f t="shared" si="152"/>
        <v>4393.4400000000005</v>
      </c>
      <c r="T2474" s="27">
        <f>IF(K2474&lt;'User input'!$I$9,'User input'!$J$8,IF(K2474&lt;'User input'!$I$10,'User input'!$J$9,IF(K2474&lt;'User input'!$I$11,'User input'!$J$10,'User input'!$J$11)))*S2474</f>
        <v>219.67200000000003</v>
      </c>
      <c r="U2474" s="27">
        <f>K2474*'User input'!$J$17+'User input'!$J$16</f>
        <v>0.5</v>
      </c>
    </row>
    <row r="2475" spans="1:21" x14ac:dyDescent="0.25">
      <c r="A2475" s="17">
        <v>2541</v>
      </c>
      <c r="B2475" s="6" t="s">
        <v>6549</v>
      </c>
      <c r="C2475" s="6" t="s">
        <v>1478</v>
      </c>
      <c r="D2475" s="6" t="s">
        <v>49</v>
      </c>
      <c r="E2475" s="6" t="s">
        <v>16</v>
      </c>
      <c r="F2475" s="15">
        <v>90</v>
      </c>
      <c r="G2475" s="6" t="s">
        <v>6550</v>
      </c>
      <c r="H2475" s="6" t="s">
        <v>2083</v>
      </c>
      <c r="I2475" s="6" t="s">
        <v>32</v>
      </c>
      <c r="J2475" s="7">
        <v>43749</v>
      </c>
      <c r="K2475" s="15">
        <v>37</v>
      </c>
      <c r="L2475" s="6" t="s">
        <v>33</v>
      </c>
      <c r="M2475" s="6">
        <f t="shared" si="153"/>
        <v>2019</v>
      </c>
      <c r="N2475" s="6">
        <f t="shared" si="154"/>
        <v>10</v>
      </c>
      <c r="O2475" s="6" t="str">
        <f>VLOOKUP(L2475,'User input'!$D$6:$E$16,2,FALSE)</f>
        <v>Megawidget L</v>
      </c>
      <c r="P2475" s="6">
        <f>VLOOKUP(L2475,'User input'!$D$6:$G$16,3,FALSE)</f>
        <v>1.79</v>
      </c>
      <c r="Q2475" s="6">
        <f>VLOOKUP(L2475,'User input'!$D$6:$G$16,4,FALSE)</f>
        <v>24</v>
      </c>
      <c r="R2475" s="6">
        <f t="shared" si="155"/>
        <v>888</v>
      </c>
      <c r="S2475" s="26">
        <f t="shared" si="152"/>
        <v>1589.52</v>
      </c>
      <c r="T2475" s="26">
        <f>IF(K2475&lt;'User input'!$I$9,'User input'!$J$8,IF(K2475&lt;'User input'!$I$10,'User input'!$J$9,IF(K2475&lt;'User input'!$I$11,'User input'!$J$10,'User input'!$J$11)))*S2475</f>
        <v>47.685600000000001</v>
      </c>
      <c r="U2475" s="26">
        <f>K2475*'User input'!$J$17+'User input'!$J$16</f>
        <v>0.5</v>
      </c>
    </row>
    <row r="2476" spans="1:21" x14ac:dyDescent="0.25">
      <c r="A2476" s="18">
        <v>2542</v>
      </c>
      <c r="B2476" s="10" t="s">
        <v>6551</v>
      </c>
      <c r="C2476" s="10" t="s">
        <v>943</v>
      </c>
      <c r="D2476" s="10" t="s">
        <v>28</v>
      </c>
      <c r="E2476" s="10" t="s">
        <v>29</v>
      </c>
      <c r="F2476" s="16">
        <v>30</v>
      </c>
      <c r="G2476" s="10" t="s">
        <v>6552</v>
      </c>
      <c r="H2476" s="10" t="s">
        <v>4501</v>
      </c>
      <c r="I2476" s="10" t="s">
        <v>171</v>
      </c>
      <c r="J2476" s="11">
        <v>44287</v>
      </c>
      <c r="K2476" s="16">
        <v>77</v>
      </c>
      <c r="L2476" s="10" t="s">
        <v>99</v>
      </c>
      <c r="M2476" s="10">
        <f t="shared" si="153"/>
        <v>2021</v>
      </c>
      <c r="N2476" s="10">
        <f t="shared" si="154"/>
        <v>4</v>
      </c>
      <c r="O2476" s="10" t="str">
        <f>VLOOKUP(L2476,'User input'!$D$6:$E$16,2,FALSE)</f>
        <v>Superwossname</v>
      </c>
      <c r="P2476" s="10">
        <f>VLOOKUP(L2476,'User input'!$D$6:$G$16,3,FALSE)</f>
        <v>3.49</v>
      </c>
      <c r="Q2476" s="10">
        <f>VLOOKUP(L2476,'User input'!$D$6:$G$16,4,FALSE)</f>
        <v>20</v>
      </c>
      <c r="R2476" s="10">
        <f t="shared" si="155"/>
        <v>1540</v>
      </c>
      <c r="S2476" s="27">
        <f t="shared" si="152"/>
        <v>5374.6</v>
      </c>
      <c r="T2476" s="27">
        <f>IF(K2476&lt;'User input'!$I$9,'User input'!$J$8,IF(K2476&lt;'User input'!$I$10,'User input'!$J$9,IF(K2476&lt;'User input'!$I$11,'User input'!$J$10,'User input'!$J$11)))*S2476</f>
        <v>268.73</v>
      </c>
      <c r="U2476" s="27">
        <f>K2476*'User input'!$J$17+'User input'!$J$16</f>
        <v>0.5</v>
      </c>
    </row>
    <row r="2477" spans="1:21" x14ac:dyDescent="0.25">
      <c r="A2477" s="17">
        <v>2543</v>
      </c>
      <c r="B2477" s="6" t="s">
        <v>6553</v>
      </c>
      <c r="C2477" s="6" t="s">
        <v>1748</v>
      </c>
      <c r="D2477" s="6" t="s">
        <v>28</v>
      </c>
      <c r="E2477" s="6" t="s">
        <v>29</v>
      </c>
      <c r="F2477" s="15">
        <v>90</v>
      </c>
      <c r="G2477" s="6" t="s">
        <v>6554</v>
      </c>
      <c r="H2477" s="6" t="s">
        <v>2714</v>
      </c>
      <c r="I2477" s="6" t="s">
        <v>32</v>
      </c>
      <c r="J2477" s="7">
        <v>43997</v>
      </c>
      <c r="K2477" s="15">
        <v>5</v>
      </c>
      <c r="L2477" s="6" t="s">
        <v>33</v>
      </c>
      <c r="M2477" s="6">
        <f t="shared" si="153"/>
        <v>2020</v>
      </c>
      <c r="N2477" s="6">
        <f t="shared" si="154"/>
        <v>6</v>
      </c>
      <c r="O2477" s="6" t="str">
        <f>VLOOKUP(L2477,'User input'!$D$6:$E$16,2,FALSE)</f>
        <v>Megawidget L</v>
      </c>
      <c r="P2477" s="6">
        <f>VLOOKUP(L2477,'User input'!$D$6:$G$16,3,FALSE)</f>
        <v>1.79</v>
      </c>
      <c r="Q2477" s="6">
        <f>VLOOKUP(L2477,'User input'!$D$6:$G$16,4,FALSE)</f>
        <v>24</v>
      </c>
      <c r="R2477" s="6">
        <f t="shared" si="155"/>
        <v>120</v>
      </c>
      <c r="S2477" s="26">
        <f t="shared" si="152"/>
        <v>214.8</v>
      </c>
      <c r="T2477" s="26">
        <f>IF(K2477&lt;'User input'!$I$9,'User input'!$J$8,IF(K2477&lt;'User input'!$I$10,'User input'!$J$9,IF(K2477&lt;'User input'!$I$11,'User input'!$J$10,'User input'!$J$11)))*S2477</f>
        <v>0</v>
      </c>
      <c r="U2477" s="26">
        <f>K2477*'User input'!$J$17+'User input'!$J$16</f>
        <v>0.5</v>
      </c>
    </row>
    <row r="2478" spans="1:21" x14ac:dyDescent="0.25">
      <c r="A2478" s="18">
        <v>2544</v>
      </c>
      <c r="B2478" s="10" t="s">
        <v>332</v>
      </c>
      <c r="C2478" s="10" t="s">
        <v>1025</v>
      </c>
      <c r="D2478" s="10" t="s">
        <v>28</v>
      </c>
      <c r="E2478" s="10" t="s">
        <v>29</v>
      </c>
      <c r="F2478" s="16">
        <v>30</v>
      </c>
      <c r="G2478" s="10" t="s">
        <v>6555</v>
      </c>
      <c r="H2478" s="10" t="s">
        <v>1704</v>
      </c>
      <c r="I2478" s="10" t="s">
        <v>185</v>
      </c>
      <c r="J2478" s="11">
        <v>44472</v>
      </c>
      <c r="K2478" s="16">
        <v>90</v>
      </c>
      <c r="L2478" s="10" t="s">
        <v>99</v>
      </c>
      <c r="M2478" s="10">
        <f t="shared" si="153"/>
        <v>2021</v>
      </c>
      <c r="N2478" s="10">
        <f t="shared" si="154"/>
        <v>10</v>
      </c>
      <c r="O2478" s="10" t="str">
        <f>VLOOKUP(L2478,'User input'!$D$6:$E$16,2,FALSE)</f>
        <v>Superwossname</v>
      </c>
      <c r="P2478" s="10">
        <f>VLOOKUP(L2478,'User input'!$D$6:$G$16,3,FALSE)</f>
        <v>3.49</v>
      </c>
      <c r="Q2478" s="10">
        <f>VLOOKUP(L2478,'User input'!$D$6:$G$16,4,FALSE)</f>
        <v>20</v>
      </c>
      <c r="R2478" s="10">
        <f t="shared" si="155"/>
        <v>1800</v>
      </c>
      <c r="S2478" s="27">
        <f t="shared" si="152"/>
        <v>6282</v>
      </c>
      <c r="T2478" s="27">
        <f>IF(K2478&lt;'User input'!$I$9,'User input'!$J$8,IF(K2478&lt;'User input'!$I$10,'User input'!$J$9,IF(K2478&lt;'User input'!$I$11,'User input'!$J$10,'User input'!$J$11)))*S2478</f>
        <v>314.10000000000002</v>
      </c>
      <c r="U2478" s="27">
        <f>K2478*'User input'!$J$17+'User input'!$J$16</f>
        <v>0.5</v>
      </c>
    </row>
    <row r="2479" spans="1:21" x14ac:dyDescent="0.25">
      <c r="A2479" s="17">
        <v>2545</v>
      </c>
      <c r="B2479" s="6" t="s">
        <v>181</v>
      </c>
      <c r="C2479" s="6" t="s">
        <v>2396</v>
      </c>
      <c r="D2479" s="6" t="s">
        <v>15</v>
      </c>
      <c r="E2479" s="6" t="s">
        <v>16</v>
      </c>
      <c r="F2479" s="15">
        <v>60</v>
      </c>
      <c r="G2479" s="6" t="s">
        <v>6556</v>
      </c>
      <c r="H2479" s="6" t="s">
        <v>923</v>
      </c>
      <c r="I2479" s="6" t="s">
        <v>38</v>
      </c>
      <c r="J2479" s="7">
        <v>44467</v>
      </c>
      <c r="K2479" s="15">
        <v>27</v>
      </c>
      <c r="L2479" s="6" t="s">
        <v>44</v>
      </c>
      <c r="M2479" s="6">
        <f t="shared" si="153"/>
        <v>2021</v>
      </c>
      <c r="N2479" s="6">
        <f t="shared" si="154"/>
        <v>9</v>
      </c>
      <c r="O2479" s="6" t="str">
        <f>VLOOKUP(L2479,'User input'!$D$6:$E$16,2,FALSE)</f>
        <v>Gigastuff</v>
      </c>
      <c r="P2479" s="6">
        <f>VLOOKUP(L2479,'User input'!$D$6:$G$16,3,FALSE)</f>
        <v>1.89</v>
      </c>
      <c r="Q2479" s="6">
        <f>VLOOKUP(L2479,'User input'!$D$6:$G$16,4,FALSE)</f>
        <v>18</v>
      </c>
      <c r="R2479" s="6">
        <f t="shared" si="155"/>
        <v>486</v>
      </c>
      <c r="S2479" s="26">
        <f t="shared" si="152"/>
        <v>918.54</v>
      </c>
      <c r="T2479" s="26">
        <f>IF(K2479&lt;'User input'!$I$9,'User input'!$J$8,IF(K2479&lt;'User input'!$I$10,'User input'!$J$9,IF(K2479&lt;'User input'!$I$11,'User input'!$J$10,'User input'!$J$11)))*S2479</f>
        <v>27.556199999999997</v>
      </c>
      <c r="U2479" s="26">
        <f>K2479*'User input'!$J$17+'User input'!$J$16</f>
        <v>0.5</v>
      </c>
    </row>
    <row r="2480" spans="1:21" x14ac:dyDescent="0.25">
      <c r="A2480" s="18">
        <v>2546</v>
      </c>
      <c r="B2480" s="10" t="s">
        <v>4908</v>
      </c>
      <c r="C2480" s="10" t="s">
        <v>4983</v>
      </c>
      <c r="D2480" s="10" t="s">
        <v>15</v>
      </c>
      <c r="E2480" s="10" t="s">
        <v>16</v>
      </c>
      <c r="F2480" s="16">
        <v>30</v>
      </c>
      <c r="G2480" s="10" t="s">
        <v>6557</v>
      </c>
      <c r="H2480" s="10" t="s">
        <v>3670</v>
      </c>
      <c r="I2480" s="10" t="s">
        <v>176</v>
      </c>
      <c r="J2480" s="11">
        <v>44447</v>
      </c>
      <c r="K2480" s="16">
        <v>94</v>
      </c>
      <c r="L2480" s="10" t="s">
        <v>52</v>
      </c>
      <c r="M2480" s="10">
        <f t="shared" si="153"/>
        <v>2021</v>
      </c>
      <c r="N2480" s="10">
        <f t="shared" si="154"/>
        <v>9</v>
      </c>
      <c r="O2480" s="10" t="str">
        <f>VLOOKUP(L2480,'User input'!$D$6:$E$16,2,FALSE)</f>
        <v>Megawidget S</v>
      </c>
      <c r="P2480" s="10">
        <f>VLOOKUP(L2480,'User input'!$D$6:$G$16,3,FALSE)</f>
        <v>0.69</v>
      </c>
      <c r="Q2480" s="10">
        <f>VLOOKUP(L2480,'User input'!$D$6:$G$16,4,FALSE)</f>
        <v>24</v>
      </c>
      <c r="R2480" s="10">
        <f t="shared" si="155"/>
        <v>2256</v>
      </c>
      <c r="S2480" s="27">
        <f t="shared" si="152"/>
        <v>1556.6399999999999</v>
      </c>
      <c r="T2480" s="27">
        <f>IF(K2480&lt;'User input'!$I$9,'User input'!$J$8,IF(K2480&lt;'User input'!$I$10,'User input'!$J$9,IF(K2480&lt;'User input'!$I$11,'User input'!$J$10,'User input'!$J$11)))*S2480</f>
        <v>77.831999999999994</v>
      </c>
      <c r="U2480" s="27">
        <f>K2480*'User input'!$J$17+'User input'!$J$16</f>
        <v>0.5</v>
      </c>
    </row>
    <row r="2481" spans="1:21" x14ac:dyDescent="0.25">
      <c r="A2481" s="17">
        <v>2547</v>
      </c>
      <c r="B2481" s="6" t="s">
        <v>1842</v>
      </c>
      <c r="C2481" s="6" t="s">
        <v>4811</v>
      </c>
      <c r="D2481" s="6" t="s">
        <v>28</v>
      </c>
      <c r="E2481" s="6" t="s">
        <v>29</v>
      </c>
      <c r="F2481" s="15">
        <v>90</v>
      </c>
      <c r="G2481" s="6" t="s">
        <v>6558</v>
      </c>
      <c r="H2481" s="6" t="s">
        <v>1897</v>
      </c>
      <c r="I2481" s="6" t="s">
        <v>185</v>
      </c>
      <c r="J2481" s="7">
        <v>44071</v>
      </c>
      <c r="K2481" s="15">
        <v>73</v>
      </c>
      <c r="L2481" s="6" t="s">
        <v>33</v>
      </c>
      <c r="M2481" s="6">
        <f t="shared" si="153"/>
        <v>2020</v>
      </c>
      <c r="N2481" s="6">
        <f t="shared" si="154"/>
        <v>8</v>
      </c>
      <c r="O2481" s="6" t="str">
        <f>VLOOKUP(L2481,'User input'!$D$6:$E$16,2,FALSE)</f>
        <v>Megawidget L</v>
      </c>
      <c r="P2481" s="6">
        <f>VLOOKUP(L2481,'User input'!$D$6:$G$16,3,FALSE)</f>
        <v>1.79</v>
      </c>
      <c r="Q2481" s="6">
        <f>VLOOKUP(L2481,'User input'!$D$6:$G$16,4,FALSE)</f>
        <v>24</v>
      </c>
      <c r="R2481" s="6">
        <f t="shared" si="155"/>
        <v>1752</v>
      </c>
      <c r="S2481" s="26">
        <f t="shared" si="152"/>
        <v>3136.08</v>
      </c>
      <c r="T2481" s="26">
        <f>IF(K2481&lt;'User input'!$I$9,'User input'!$J$8,IF(K2481&lt;'User input'!$I$10,'User input'!$J$9,IF(K2481&lt;'User input'!$I$11,'User input'!$J$10,'User input'!$J$11)))*S2481</f>
        <v>156.804</v>
      </c>
      <c r="U2481" s="26">
        <f>K2481*'User input'!$J$17+'User input'!$J$16</f>
        <v>0.5</v>
      </c>
    </row>
    <row r="2482" spans="1:21" x14ac:dyDescent="0.25">
      <c r="A2482" s="18">
        <v>2548</v>
      </c>
      <c r="B2482" s="10" t="s">
        <v>6559</v>
      </c>
      <c r="C2482" s="10" t="s">
        <v>6560</v>
      </c>
      <c r="D2482" s="10" t="s">
        <v>49</v>
      </c>
      <c r="E2482" s="10" t="s">
        <v>16</v>
      </c>
      <c r="F2482" s="16">
        <v>90</v>
      </c>
      <c r="G2482" s="10" t="s">
        <v>6561</v>
      </c>
      <c r="H2482" s="10" t="s">
        <v>2838</v>
      </c>
      <c r="I2482" s="10" t="s">
        <v>127</v>
      </c>
      <c r="J2482" s="11">
        <v>44436</v>
      </c>
      <c r="K2482" s="16">
        <v>2</v>
      </c>
      <c r="L2482" s="10" t="s">
        <v>33</v>
      </c>
      <c r="M2482" s="10">
        <f t="shared" si="153"/>
        <v>2021</v>
      </c>
      <c r="N2482" s="10">
        <f t="shared" si="154"/>
        <v>8</v>
      </c>
      <c r="O2482" s="10" t="str">
        <f>VLOOKUP(L2482,'User input'!$D$6:$E$16,2,FALSE)</f>
        <v>Megawidget L</v>
      </c>
      <c r="P2482" s="10">
        <f>VLOOKUP(L2482,'User input'!$D$6:$G$16,3,FALSE)</f>
        <v>1.79</v>
      </c>
      <c r="Q2482" s="10">
        <f>VLOOKUP(L2482,'User input'!$D$6:$G$16,4,FALSE)</f>
        <v>24</v>
      </c>
      <c r="R2482" s="10">
        <f t="shared" si="155"/>
        <v>48</v>
      </c>
      <c r="S2482" s="27">
        <f t="shared" si="152"/>
        <v>85.92</v>
      </c>
      <c r="T2482" s="27">
        <f>IF(K2482&lt;'User input'!$I$9,'User input'!$J$8,IF(K2482&lt;'User input'!$I$10,'User input'!$J$9,IF(K2482&lt;'User input'!$I$11,'User input'!$J$10,'User input'!$J$11)))*S2482</f>
        <v>0</v>
      </c>
      <c r="U2482" s="27">
        <f>K2482*'User input'!$J$17+'User input'!$J$16</f>
        <v>0.5</v>
      </c>
    </row>
    <row r="2483" spans="1:21" x14ac:dyDescent="0.25">
      <c r="A2483" s="17">
        <v>2549</v>
      </c>
      <c r="B2483" s="6" t="s">
        <v>3692</v>
      </c>
      <c r="C2483" s="6" t="s">
        <v>2587</v>
      </c>
      <c r="D2483" s="6" t="s">
        <v>49</v>
      </c>
      <c r="E2483" s="6" t="s">
        <v>16</v>
      </c>
      <c r="F2483" s="15">
        <v>60</v>
      </c>
      <c r="G2483" s="6" t="s">
        <v>6562</v>
      </c>
      <c r="H2483" s="6" t="s">
        <v>6563</v>
      </c>
      <c r="I2483" s="6" t="s">
        <v>122</v>
      </c>
      <c r="J2483" s="7">
        <v>44215</v>
      </c>
      <c r="K2483" s="15">
        <v>26</v>
      </c>
      <c r="L2483" s="6" t="s">
        <v>68</v>
      </c>
      <c r="M2483" s="6">
        <f t="shared" si="153"/>
        <v>2021</v>
      </c>
      <c r="N2483" s="6">
        <f t="shared" si="154"/>
        <v>1</v>
      </c>
      <c r="O2483" s="6" t="str">
        <f>VLOOKUP(L2483,'User input'!$D$6:$E$16,2,FALSE)</f>
        <v>Megawidget M</v>
      </c>
      <c r="P2483" s="6">
        <f>VLOOKUP(L2483,'User input'!$D$6:$G$16,3,FALSE)</f>
        <v>1.29</v>
      </c>
      <c r="Q2483" s="6">
        <f>VLOOKUP(L2483,'User input'!$D$6:$G$16,4,FALSE)</f>
        <v>24</v>
      </c>
      <c r="R2483" s="6">
        <f t="shared" si="155"/>
        <v>624</v>
      </c>
      <c r="S2483" s="26">
        <f t="shared" si="152"/>
        <v>804.96</v>
      </c>
      <c r="T2483" s="26">
        <f>IF(K2483&lt;'User input'!$I$9,'User input'!$J$8,IF(K2483&lt;'User input'!$I$10,'User input'!$J$9,IF(K2483&lt;'User input'!$I$11,'User input'!$J$10,'User input'!$J$11)))*S2483</f>
        <v>24.148800000000001</v>
      </c>
      <c r="U2483" s="26">
        <f>K2483*'User input'!$J$17+'User input'!$J$16</f>
        <v>0.5</v>
      </c>
    </row>
    <row r="2484" spans="1:21" x14ac:dyDescent="0.25">
      <c r="A2484" s="18">
        <v>2550</v>
      </c>
      <c r="B2484" s="10" t="s">
        <v>6564</v>
      </c>
      <c r="C2484" s="10" t="s">
        <v>5972</v>
      </c>
      <c r="D2484" s="10" t="s">
        <v>28</v>
      </c>
      <c r="E2484" s="10" t="s">
        <v>29</v>
      </c>
      <c r="F2484" s="16">
        <v>90</v>
      </c>
      <c r="G2484" s="10" t="s">
        <v>6565</v>
      </c>
      <c r="H2484" s="10" t="s">
        <v>1000</v>
      </c>
      <c r="I2484" s="10" t="s">
        <v>176</v>
      </c>
      <c r="J2484" s="11">
        <v>43516</v>
      </c>
      <c r="K2484" s="16">
        <v>52</v>
      </c>
      <c r="L2484" s="10" t="s">
        <v>157</v>
      </c>
      <c r="M2484" s="10">
        <f t="shared" si="153"/>
        <v>2019</v>
      </c>
      <c r="N2484" s="10">
        <f t="shared" si="154"/>
        <v>2</v>
      </c>
      <c r="O2484" s="10" t="str">
        <f>VLOOKUP(L2484,'User input'!$D$6:$E$16,2,FALSE)</f>
        <v>Ultrathing V3</v>
      </c>
      <c r="P2484" s="10">
        <f>VLOOKUP(L2484,'User input'!$D$6:$G$16,3,FALSE)</f>
        <v>3.39</v>
      </c>
      <c r="Q2484" s="10">
        <f>VLOOKUP(L2484,'User input'!$D$6:$G$16,4,FALSE)</f>
        <v>24</v>
      </c>
      <c r="R2484" s="10">
        <f t="shared" si="155"/>
        <v>1248</v>
      </c>
      <c r="S2484" s="27">
        <f t="shared" si="152"/>
        <v>4230.72</v>
      </c>
      <c r="T2484" s="27">
        <f>IF(K2484&lt;'User input'!$I$9,'User input'!$J$8,IF(K2484&lt;'User input'!$I$10,'User input'!$J$9,IF(K2484&lt;'User input'!$I$11,'User input'!$J$10,'User input'!$J$11)))*S2484</f>
        <v>211.53600000000003</v>
      </c>
      <c r="U2484" s="27">
        <f>K2484*'User input'!$J$17+'User input'!$J$16</f>
        <v>0.5</v>
      </c>
    </row>
    <row r="2485" spans="1:21" x14ac:dyDescent="0.25">
      <c r="A2485" s="17">
        <v>2551</v>
      </c>
      <c r="B2485" s="6" t="s">
        <v>6566</v>
      </c>
      <c r="C2485" s="6" t="s">
        <v>6567</v>
      </c>
      <c r="D2485" s="6" t="s">
        <v>115</v>
      </c>
      <c r="E2485" s="6" t="s">
        <v>16</v>
      </c>
      <c r="F2485" s="15">
        <v>90</v>
      </c>
      <c r="G2485" s="6" t="s">
        <v>6568</v>
      </c>
      <c r="H2485" s="6" t="s">
        <v>4653</v>
      </c>
      <c r="I2485" s="6" t="s">
        <v>185</v>
      </c>
      <c r="J2485" s="7">
        <v>43909</v>
      </c>
      <c r="K2485" s="15">
        <v>66</v>
      </c>
      <c r="L2485" s="6" t="s">
        <v>78</v>
      </c>
      <c r="M2485" s="6">
        <f t="shared" si="153"/>
        <v>2020</v>
      </c>
      <c r="N2485" s="6">
        <f t="shared" si="154"/>
        <v>3</v>
      </c>
      <c r="O2485" s="6" t="str">
        <f>VLOOKUP(L2485,'User input'!$D$6:$E$16,2,FALSE)</f>
        <v>Ultrathing V2</v>
      </c>
      <c r="P2485" s="6">
        <f>VLOOKUP(L2485,'User input'!$D$6:$G$16,3,FALSE)</f>
        <v>2.95</v>
      </c>
      <c r="Q2485" s="6">
        <f>VLOOKUP(L2485,'User input'!$D$6:$G$16,4,FALSE)</f>
        <v>20</v>
      </c>
      <c r="R2485" s="6">
        <f t="shared" si="155"/>
        <v>1320</v>
      </c>
      <c r="S2485" s="26">
        <f t="shared" si="152"/>
        <v>3894.0000000000005</v>
      </c>
      <c r="T2485" s="26">
        <f>IF(K2485&lt;'User input'!$I$9,'User input'!$J$8,IF(K2485&lt;'User input'!$I$10,'User input'!$J$9,IF(K2485&lt;'User input'!$I$11,'User input'!$J$10,'User input'!$J$11)))*S2485</f>
        <v>194.70000000000005</v>
      </c>
      <c r="U2485" s="26">
        <f>K2485*'User input'!$J$17+'User input'!$J$16</f>
        <v>0.5</v>
      </c>
    </row>
    <row r="2486" spans="1:21" x14ac:dyDescent="0.25">
      <c r="A2486" s="18">
        <v>2552</v>
      </c>
      <c r="B2486" s="10" t="s">
        <v>6569</v>
      </c>
      <c r="C2486" s="10" t="s">
        <v>560</v>
      </c>
      <c r="D2486" s="10" t="s">
        <v>49</v>
      </c>
      <c r="E2486" s="10" t="s">
        <v>16</v>
      </c>
      <c r="F2486" s="16">
        <v>30</v>
      </c>
      <c r="G2486" s="10" t="s">
        <v>6570</v>
      </c>
      <c r="H2486" s="10" t="s">
        <v>416</v>
      </c>
      <c r="I2486" s="10" t="s">
        <v>32</v>
      </c>
      <c r="J2486" s="11">
        <v>43703</v>
      </c>
      <c r="K2486" s="16">
        <v>4</v>
      </c>
      <c r="L2486" s="10" t="s">
        <v>33</v>
      </c>
      <c r="M2486" s="10">
        <f t="shared" si="153"/>
        <v>2019</v>
      </c>
      <c r="N2486" s="10">
        <f t="shared" si="154"/>
        <v>8</v>
      </c>
      <c r="O2486" s="10" t="str">
        <f>VLOOKUP(L2486,'User input'!$D$6:$E$16,2,FALSE)</f>
        <v>Megawidget L</v>
      </c>
      <c r="P2486" s="10">
        <f>VLOOKUP(L2486,'User input'!$D$6:$G$16,3,FALSE)</f>
        <v>1.79</v>
      </c>
      <c r="Q2486" s="10">
        <f>VLOOKUP(L2486,'User input'!$D$6:$G$16,4,FALSE)</f>
        <v>24</v>
      </c>
      <c r="R2486" s="10">
        <f t="shared" si="155"/>
        <v>96</v>
      </c>
      <c r="S2486" s="27">
        <f t="shared" si="152"/>
        <v>171.84</v>
      </c>
      <c r="T2486" s="27">
        <f>IF(K2486&lt;'User input'!$I$9,'User input'!$J$8,IF(K2486&lt;'User input'!$I$10,'User input'!$J$9,IF(K2486&lt;'User input'!$I$11,'User input'!$J$10,'User input'!$J$11)))*S2486</f>
        <v>0</v>
      </c>
      <c r="U2486" s="27">
        <f>K2486*'User input'!$J$17+'User input'!$J$16</f>
        <v>0.5</v>
      </c>
    </row>
    <row r="2487" spans="1:21" x14ac:dyDescent="0.25">
      <c r="A2487" s="17">
        <v>2553</v>
      </c>
      <c r="B2487" s="6" t="s">
        <v>2922</v>
      </c>
      <c r="C2487" s="6" t="s">
        <v>6571</v>
      </c>
      <c r="D2487" s="6" t="s">
        <v>28</v>
      </c>
      <c r="E2487" s="6" t="s">
        <v>29</v>
      </c>
      <c r="F2487" s="15">
        <v>30</v>
      </c>
      <c r="G2487" s="6" t="s">
        <v>6572</v>
      </c>
      <c r="H2487" s="6" t="s">
        <v>1749</v>
      </c>
      <c r="I2487" s="6" t="s">
        <v>291</v>
      </c>
      <c r="J2487" s="7">
        <v>43835</v>
      </c>
      <c r="K2487" s="15">
        <v>23</v>
      </c>
      <c r="L2487" s="6" t="s">
        <v>20</v>
      </c>
      <c r="M2487" s="6">
        <f t="shared" si="153"/>
        <v>2020</v>
      </c>
      <c r="N2487" s="6">
        <f t="shared" si="154"/>
        <v>1</v>
      </c>
      <c r="O2487" s="6" t="str">
        <f>VLOOKUP(L2487,'User input'!$D$6:$E$16,2,FALSE)</f>
        <v>Hyperwotsit</v>
      </c>
      <c r="P2487" s="6">
        <f>VLOOKUP(L2487,'User input'!$D$6:$G$16,3,FALSE)</f>
        <v>2.0099999999999998</v>
      </c>
      <c r="Q2487" s="6">
        <f>VLOOKUP(L2487,'User input'!$D$6:$G$16,4,FALSE)</f>
        <v>20</v>
      </c>
      <c r="R2487" s="6">
        <f t="shared" si="155"/>
        <v>460</v>
      </c>
      <c r="S2487" s="26">
        <f t="shared" si="152"/>
        <v>924.59999999999991</v>
      </c>
      <c r="T2487" s="26">
        <f>IF(K2487&lt;'User input'!$I$9,'User input'!$J$8,IF(K2487&lt;'User input'!$I$10,'User input'!$J$9,IF(K2487&lt;'User input'!$I$11,'User input'!$J$10,'User input'!$J$11)))*S2487</f>
        <v>27.737999999999996</v>
      </c>
      <c r="U2487" s="26">
        <f>K2487*'User input'!$J$17+'User input'!$J$16</f>
        <v>0.5</v>
      </c>
    </row>
    <row r="2488" spans="1:21" x14ac:dyDescent="0.25">
      <c r="A2488" s="18">
        <v>2554</v>
      </c>
      <c r="B2488" s="10" t="s">
        <v>6573</v>
      </c>
      <c r="C2488" s="10" t="s">
        <v>1112</v>
      </c>
      <c r="D2488" s="10" t="s">
        <v>28</v>
      </c>
      <c r="E2488" s="10" t="s">
        <v>29</v>
      </c>
      <c r="F2488" s="16">
        <v>30</v>
      </c>
      <c r="G2488" s="10" t="s">
        <v>6574</v>
      </c>
      <c r="H2488" s="10" t="s">
        <v>6575</v>
      </c>
      <c r="I2488" s="10" t="s">
        <v>32</v>
      </c>
      <c r="J2488" s="11">
        <v>43966</v>
      </c>
      <c r="K2488" s="16">
        <v>73</v>
      </c>
      <c r="L2488" s="10" t="s">
        <v>52</v>
      </c>
      <c r="M2488" s="10">
        <f t="shared" si="153"/>
        <v>2020</v>
      </c>
      <c r="N2488" s="10">
        <f t="shared" si="154"/>
        <v>5</v>
      </c>
      <c r="O2488" s="10" t="str">
        <f>VLOOKUP(L2488,'User input'!$D$6:$E$16,2,FALSE)</f>
        <v>Megawidget S</v>
      </c>
      <c r="P2488" s="10">
        <f>VLOOKUP(L2488,'User input'!$D$6:$G$16,3,FALSE)</f>
        <v>0.69</v>
      </c>
      <c r="Q2488" s="10">
        <f>VLOOKUP(L2488,'User input'!$D$6:$G$16,4,FALSE)</f>
        <v>24</v>
      </c>
      <c r="R2488" s="10">
        <f t="shared" si="155"/>
        <v>1752</v>
      </c>
      <c r="S2488" s="27">
        <f t="shared" si="152"/>
        <v>1208.8799999999999</v>
      </c>
      <c r="T2488" s="27">
        <f>IF(K2488&lt;'User input'!$I$9,'User input'!$J$8,IF(K2488&lt;'User input'!$I$10,'User input'!$J$9,IF(K2488&lt;'User input'!$I$11,'User input'!$J$10,'User input'!$J$11)))*S2488</f>
        <v>60.443999999999996</v>
      </c>
      <c r="U2488" s="27">
        <f>K2488*'User input'!$J$17+'User input'!$J$16</f>
        <v>0.5</v>
      </c>
    </row>
    <row r="2489" spans="1:21" x14ac:dyDescent="0.25">
      <c r="A2489" s="17">
        <v>2555</v>
      </c>
      <c r="B2489" s="6" t="s">
        <v>6576</v>
      </c>
      <c r="C2489" s="6" t="s">
        <v>1356</v>
      </c>
      <c r="D2489" s="6" t="s">
        <v>15</v>
      </c>
      <c r="E2489" s="6" t="s">
        <v>16</v>
      </c>
      <c r="F2489" s="15">
        <v>30</v>
      </c>
      <c r="G2489" s="6" t="s">
        <v>6577</v>
      </c>
      <c r="H2489" s="6" t="s">
        <v>1209</v>
      </c>
      <c r="I2489" s="6" t="s">
        <v>32</v>
      </c>
      <c r="J2489" s="7">
        <v>44508</v>
      </c>
      <c r="K2489" s="15">
        <v>71</v>
      </c>
      <c r="L2489" s="6" t="s">
        <v>44</v>
      </c>
      <c r="M2489" s="6">
        <f t="shared" si="153"/>
        <v>2021</v>
      </c>
      <c r="N2489" s="6">
        <f t="shared" si="154"/>
        <v>11</v>
      </c>
      <c r="O2489" s="6" t="str">
        <f>VLOOKUP(L2489,'User input'!$D$6:$E$16,2,FALSE)</f>
        <v>Gigastuff</v>
      </c>
      <c r="P2489" s="6">
        <f>VLOOKUP(L2489,'User input'!$D$6:$G$16,3,FALSE)</f>
        <v>1.89</v>
      </c>
      <c r="Q2489" s="6">
        <f>VLOOKUP(L2489,'User input'!$D$6:$G$16,4,FALSE)</f>
        <v>18</v>
      </c>
      <c r="R2489" s="6">
        <f t="shared" si="155"/>
        <v>1278</v>
      </c>
      <c r="S2489" s="26">
        <f t="shared" si="152"/>
        <v>2415.42</v>
      </c>
      <c r="T2489" s="26">
        <f>IF(K2489&lt;'User input'!$I$9,'User input'!$J$8,IF(K2489&lt;'User input'!$I$10,'User input'!$J$9,IF(K2489&lt;'User input'!$I$11,'User input'!$J$10,'User input'!$J$11)))*S2489</f>
        <v>120.77100000000002</v>
      </c>
      <c r="U2489" s="26">
        <f>K2489*'User input'!$J$17+'User input'!$J$16</f>
        <v>0.5</v>
      </c>
    </row>
    <row r="2490" spans="1:21" x14ac:dyDescent="0.25">
      <c r="A2490" s="18">
        <v>2556</v>
      </c>
      <c r="B2490" s="10" t="s">
        <v>6578</v>
      </c>
      <c r="C2490" s="10" t="s">
        <v>1206</v>
      </c>
      <c r="D2490" s="10" t="s">
        <v>90</v>
      </c>
      <c r="E2490" s="10" t="s">
        <v>29</v>
      </c>
      <c r="F2490" s="16">
        <v>30</v>
      </c>
      <c r="G2490" s="10" t="s">
        <v>6579</v>
      </c>
      <c r="H2490" s="10" t="s">
        <v>6580</v>
      </c>
      <c r="I2490" s="10" t="s">
        <v>32</v>
      </c>
      <c r="J2490" s="11">
        <v>43734</v>
      </c>
      <c r="K2490" s="16">
        <v>46</v>
      </c>
      <c r="L2490" s="10" t="s">
        <v>157</v>
      </c>
      <c r="M2490" s="10">
        <f t="shared" si="153"/>
        <v>2019</v>
      </c>
      <c r="N2490" s="10">
        <f t="shared" si="154"/>
        <v>9</v>
      </c>
      <c r="O2490" s="10" t="str">
        <f>VLOOKUP(L2490,'User input'!$D$6:$E$16,2,FALSE)</f>
        <v>Ultrathing V3</v>
      </c>
      <c r="P2490" s="10">
        <f>VLOOKUP(L2490,'User input'!$D$6:$G$16,3,FALSE)</f>
        <v>3.39</v>
      </c>
      <c r="Q2490" s="10">
        <f>VLOOKUP(L2490,'User input'!$D$6:$G$16,4,FALSE)</f>
        <v>24</v>
      </c>
      <c r="R2490" s="10">
        <f t="shared" si="155"/>
        <v>1104</v>
      </c>
      <c r="S2490" s="27">
        <f t="shared" si="152"/>
        <v>3742.56</v>
      </c>
      <c r="T2490" s="27">
        <f>IF(K2490&lt;'User input'!$I$9,'User input'!$J$8,IF(K2490&lt;'User input'!$I$10,'User input'!$J$9,IF(K2490&lt;'User input'!$I$11,'User input'!$J$10,'User input'!$J$11)))*S2490</f>
        <v>112.27679999999999</v>
      </c>
      <c r="U2490" s="27">
        <f>K2490*'User input'!$J$17+'User input'!$J$16</f>
        <v>0.5</v>
      </c>
    </row>
    <row r="2491" spans="1:21" x14ac:dyDescent="0.25">
      <c r="A2491" s="17">
        <v>2557</v>
      </c>
      <c r="B2491" s="6" t="s">
        <v>6581</v>
      </c>
      <c r="C2491" s="6" t="s">
        <v>2014</v>
      </c>
      <c r="D2491" s="6" t="s">
        <v>49</v>
      </c>
      <c r="E2491" s="6" t="s">
        <v>16</v>
      </c>
      <c r="F2491" s="15">
        <v>90</v>
      </c>
      <c r="G2491" s="6" t="s">
        <v>6582</v>
      </c>
      <c r="H2491" s="6" t="s">
        <v>5822</v>
      </c>
      <c r="I2491" s="6" t="s">
        <v>25</v>
      </c>
      <c r="J2491" s="7">
        <v>44429</v>
      </c>
      <c r="K2491" s="15">
        <v>79</v>
      </c>
      <c r="L2491" s="6" t="s">
        <v>78</v>
      </c>
      <c r="M2491" s="6">
        <f t="shared" si="153"/>
        <v>2021</v>
      </c>
      <c r="N2491" s="6">
        <f t="shared" si="154"/>
        <v>8</v>
      </c>
      <c r="O2491" s="6" t="str">
        <f>VLOOKUP(L2491,'User input'!$D$6:$E$16,2,FALSE)</f>
        <v>Ultrathing V2</v>
      </c>
      <c r="P2491" s="6">
        <f>VLOOKUP(L2491,'User input'!$D$6:$G$16,3,FALSE)</f>
        <v>2.95</v>
      </c>
      <c r="Q2491" s="6">
        <f>VLOOKUP(L2491,'User input'!$D$6:$G$16,4,FALSE)</f>
        <v>20</v>
      </c>
      <c r="R2491" s="6">
        <f t="shared" si="155"/>
        <v>1580</v>
      </c>
      <c r="S2491" s="26">
        <f t="shared" si="152"/>
        <v>4661</v>
      </c>
      <c r="T2491" s="26">
        <f>IF(K2491&lt;'User input'!$I$9,'User input'!$J$8,IF(K2491&lt;'User input'!$I$10,'User input'!$J$9,IF(K2491&lt;'User input'!$I$11,'User input'!$J$10,'User input'!$J$11)))*S2491</f>
        <v>233.05</v>
      </c>
      <c r="U2491" s="26">
        <f>K2491*'User input'!$J$17+'User input'!$J$16</f>
        <v>0.5</v>
      </c>
    </row>
    <row r="2492" spans="1:21" x14ac:dyDescent="0.25">
      <c r="A2492" s="18">
        <v>2558</v>
      </c>
      <c r="B2492" s="10" t="s">
        <v>6583</v>
      </c>
      <c r="C2492" s="10" t="s">
        <v>489</v>
      </c>
      <c r="D2492" s="10" t="s">
        <v>90</v>
      </c>
      <c r="E2492" s="10" t="s">
        <v>16</v>
      </c>
      <c r="F2492" s="16">
        <v>60</v>
      </c>
      <c r="G2492" s="10" t="s">
        <v>6584</v>
      </c>
      <c r="H2492" s="10" t="s">
        <v>6585</v>
      </c>
      <c r="I2492" s="10" t="s">
        <v>25</v>
      </c>
      <c r="J2492" s="11">
        <v>43805</v>
      </c>
      <c r="K2492" s="16">
        <v>43</v>
      </c>
      <c r="L2492" s="10" t="s">
        <v>44</v>
      </c>
      <c r="M2492" s="10">
        <f t="shared" si="153"/>
        <v>2019</v>
      </c>
      <c r="N2492" s="10">
        <f t="shared" si="154"/>
        <v>12</v>
      </c>
      <c r="O2492" s="10" t="str">
        <f>VLOOKUP(L2492,'User input'!$D$6:$E$16,2,FALSE)</f>
        <v>Gigastuff</v>
      </c>
      <c r="P2492" s="10">
        <f>VLOOKUP(L2492,'User input'!$D$6:$G$16,3,FALSE)</f>
        <v>1.89</v>
      </c>
      <c r="Q2492" s="10">
        <f>VLOOKUP(L2492,'User input'!$D$6:$G$16,4,FALSE)</f>
        <v>18</v>
      </c>
      <c r="R2492" s="10">
        <f t="shared" si="155"/>
        <v>774</v>
      </c>
      <c r="S2492" s="27">
        <f t="shared" si="152"/>
        <v>1462.86</v>
      </c>
      <c r="T2492" s="27">
        <f>IF(K2492&lt;'User input'!$I$9,'User input'!$J$8,IF(K2492&lt;'User input'!$I$10,'User input'!$J$9,IF(K2492&lt;'User input'!$I$11,'User input'!$J$10,'User input'!$J$11)))*S2492</f>
        <v>43.885799999999996</v>
      </c>
      <c r="U2492" s="27">
        <f>K2492*'User input'!$J$17+'User input'!$J$16</f>
        <v>0.5</v>
      </c>
    </row>
    <row r="2493" spans="1:21" x14ac:dyDescent="0.25">
      <c r="A2493" s="17">
        <v>2559</v>
      </c>
      <c r="B2493" s="6" t="s">
        <v>757</v>
      </c>
      <c r="C2493" s="6" t="s">
        <v>6428</v>
      </c>
      <c r="D2493" s="6" t="s">
        <v>49</v>
      </c>
      <c r="E2493" s="6" t="s">
        <v>16</v>
      </c>
      <c r="F2493" s="15">
        <v>90</v>
      </c>
      <c r="G2493" s="6" t="s">
        <v>6586</v>
      </c>
      <c r="H2493" s="6" t="s">
        <v>1724</v>
      </c>
      <c r="I2493" s="6" t="s">
        <v>1725</v>
      </c>
      <c r="J2493" s="7">
        <v>43866</v>
      </c>
      <c r="K2493" s="15">
        <v>60</v>
      </c>
      <c r="L2493" s="6" t="s">
        <v>44</v>
      </c>
      <c r="M2493" s="6">
        <f t="shared" si="153"/>
        <v>2020</v>
      </c>
      <c r="N2493" s="6">
        <f t="shared" si="154"/>
        <v>2</v>
      </c>
      <c r="O2493" s="6" t="str">
        <f>VLOOKUP(L2493,'User input'!$D$6:$E$16,2,FALSE)</f>
        <v>Gigastuff</v>
      </c>
      <c r="P2493" s="6">
        <f>VLOOKUP(L2493,'User input'!$D$6:$G$16,3,FALSE)</f>
        <v>1.89</v>
      </c>
      <c r="Q2493" s="6">
        <f>VLOOKUP(L2493,'User input'!$D$6:$G$16,4,FALSE)</f>
        <v>18</v>
      </c>
      <c r="R2493" s="6">
        <f t="shared" si="155"/>
        <v>1080</v>
      </c>
      <c r="S2493" s="26">
        <f t="shared" si="152"/>
        <v>2041.1999999999998</v>
      </c>
      <c r="T2493" s="26">
        <f>IF(K2493&lt;'User input'!$I$9,'User input'!$J$8,IF(K2493&lt;'User input'!$I$10,'User input'!$J$9,IF(K2493&lt;'User input'!$I$11,'User input'!$J$10,'User input'!$J$11)))*S2493</f>
        <v>102.06</v>
      </c>
      <c r="U2493" s="26">
        <f>K2493*'User input'!$J$17+'User input'!$J$16</f>
        <v>0.5</v>
      </c>
    </row>
    <row r="2494" spans="1:21" x14ac:dyDescent="0.25">
      <c r="A2494" s="18">
        <v>2560</v>
      </c>
      <c r="B2494" s="10" t="s">
        <v>6587</v>
      </c>
      <c r="C2494" s="10" t="s">
        <v>2417</v>
      </c>
      <c r="D2494" s="10" t="s">
        <v>15</v>
      </c>
      <c r="E2494" s="10" t="s">
        <v>16</v>
      </c>
      <c r="F2494" s="16">
        <v>60</v>
      </c>
      <c r="G2494" s="10" t="s">
        <v>6588</v>
      </c>
      <c r="H2494" s="10" t="s">
        <v>1000</v>
      </c>
      <c r="I2494" s="10" t="s">
        <v>176</v>
      </c>
      <c r="J2494" s="11">
        <v>43631</v>
      </c>
      <c r="K2494" s="16">
        <v>51</v>
      </c>
      <c r="L2494" s="10" t="s">
        <v>44</v>
      </c>
      <c r="M2494" s="10">
        <f t="shared" si="153"/>
        <v>2019</v>
      </c>
      <c r="N2494" s="10">
        <f t="shared" si="154"/>
        <v>6</v>
      </c>
      <c r="O2494" s="10" t="str">
        <f>VLOOKUP(L2494,'User input'!$D$6:$E$16,2,FALSE)</f>
        <v>Gigastuff</v>
      </c>
      <c r="P2494" s="10">
        <f>VLOOKUP(L2494,'User input'!$D$6:$G$16,3,FALSE)</f>
        <v>1.89</v>
      </c>
      <c r="Q2494" s="10">
        <f>VLOOKUP(L2494,'User input'!$D$6:$G$16,4,FALSE)</f>
        <v>18</v>
      </c>
      <c r="R2494" s="10">
        <f t="shared" si="155"/>
        <v>918</v>
      </c>
      <c r="S2494" s="27">
        <f t="shared" si="152"/>
        <v>1735.02</v>
      </c>
      <c r="T2494" s="27">
        <f>IF(K2494&lt;'User input'!$I$9,'User input'!$J$8,IF(K2494&lt;'User input'!$I$10,'User input'!$J$9,IF(K2494&lt;'User input'!$I$11,'User input'!$J$10,'User input'!$J$11)))*S2494</f>
        <v>86.751000000000005</v>
      </c>
      <c r="U2494" s="27">
        <f>K2494*'User input'!$J$17+'User input'!$J$16</f>
        <v>0.5</v>
      </c>
    </row>
    <row r="2495" spans="1:21" x14ac:dyDescent="0.25">
      <c r="A2495" s="17">
        <v>2561</v>
      </c>
      <c r="B2495" s="6" t="s">
        <v>6589</v>
      </c>
      <c r="C2495" s="6" t="s">
        <v>3269</v>
      </c>
      <c r="D2495" s="6" t="s">
        <v>15</v>
      </c>
      <c r="E2495" s="6" t="s">
        <v>16</v>
      </c>
      <c r="F2495" s="15">
        <v>90</v>
      </c>
      <c r="G2495" s="6" t="s">
        <v>6588</v>
      </c>
      <c r="H2495" s="6" t="s">
        <v>5113</v>
      </c>
      <c r="I2495" s="6" t="s">
        <v>32</v>
      </c>
      <c r="J2495" s="7">
        <v>43480</v>
      </c>
      <c r="K2495" s="15">
        <v>4</v>
      </c>
      <c r="L2495" s="6" t="s">
        <v>44</v>
      </c>
      <c r="M2495" s="6">
        <f t="shared" si="153"/>
        <v>2019</v>
      </c>
      <c r="N2495" s="6">
        <f t="shared" si="154"/>
        <v>1</v>
      </c>
      <c r="O2495" s="6" t="str">
        <f>VLOOKUP(L2495,'User input'!$D$6:$E$16,2,FALSE)</f>
        <v>Gigastuff</v>
      </c>
      <c r="P2495" s="6">
        <f>VLOOKUP(L2495,'User input'!$D$6:$G$16,3,FALSE)</f>
        <v>1.89</v>
      </c>
      <c r="Q2495" s="6">
        <f>VLOOKUP(L2495,'User input'!$D$6:$G$16,4,FALSE)</f>
        <v>18</v>
      </c>
      <c r="R2495" s="6">
        <f t="shared" si="155"/>
        <v>72</v>
      </c>
      <c r="S2495" s="26">
        <f t="shared" si="152"/>
        <v>136.07999999999998</v>
      </c>
      <c r="T2495" s="26">
        <f>IF(K2495&lt;'User input'!$I$9,'User input'!$J$8,IF(K2495&lt;'User input'!$I$10,'User input'!$J$9,IF(K2495&lt;'User input'!$I$11,'User input'!$J$10,'User input'!$J$11)))*S2495</f>
        <v>0</v>
      </c>
      <c r="U2495" s="26">
        <f>K2495*'User input'!$J$17+'User input'!$J$16</f>
        <v>0.5</v>
      </c>
    </row>
    <row r="2496" spans="1:21" x14ac:dyDescent="0.25">
      <c r="A2496" s="18">
        <v>2562</v>
      </c>
      <c r="B2496" s="10" t="s">
        <v>4243</v>
      </c>
      <c r="C2496" s="10" t="s">
        <v>1084</v>
      </c>
      <c r="D2496" s="10" t="s">
        <v>28</v>
      </c>
      <c r="E2496" s="10" t="s">
        <v>29</v>
      </c>
      <c r="F2496" s="16">
        <v>30</v>
      </c>
      <c r="G2496" s="10" t="s">
        <v>6590</v>
      </c>
      <c r="H2496" s="10" t="s">
        <v>6591</v>
      </c>
      <c r="I2496" s="10" t="s">
        <v>32</v>
      </c>
      <c r="J2496" s="11">
        <v>43918</v>
      </c>
      <c r="K2496" s="16">
        <v>47</v>
      </c>
      <c r="L2496" s="10" t="s">
        <v>52</v>
      </c>
      <c r="M2496" s="10">
        <f t="shared" si="153"/>
        <v>2020</v>
      </c>
      <c r="N2496" s="10">
        <f t="shared" si="154"/>
        <v>3</v>
      </c>
      <c r="O2496" s="10" t="str">
        <f>VLOOKUP(L2496,'User input'!$D$6:$E$16,2,FALSE)</f>
        <v>Megawidget S</v>
      </c>
      <c r="P2496" s="10">
        <f>VLOOKUP(L2496,'User input'!$D$6:$G$16,3,FALSE)</f>
        <v>0.69</v>
      </c>
      <c r="Q2496" s="10">
        <f>VLOOKUP(L2496,'User input'!$D$6:$G$16,4,FALSE)</f>
        <v>24</v>
      </c>
      <c r="R2496" s="10">
        <f t="shared" si="155"/>
        <v>1128</v>
      </c>
      <c r="S2496" s="27">
        <f t="shared" si="152"/>
        <v>778.31999999999994</v>
      </c>
      <c r="T2496" s="27">
        <f>IF(K2496&lt;'User input'!$I$9,'User input'!$J$8,IF(K2496&lt;'User input'!$I$10,'User input'!$J$9,IF(K2496&lt;'User input'!$I$11,'User input'!$J$10,'User input'!$J$11)))*S2496</f>
        <v>23.349599999999999</v>
      </c>
      <c r="U2496" s="27">
        <f>K2496*'User input'!$J$17+'User input'!$J$16</f>
        <v>0.5</v>
      </c>
    </row>
    <row r="2497" spans="1:21" x14ac:dyDescent="0.25">
      <c r="A2497" s="17">
        <v>2563</v>
      </c>
      <c r="B2497" s="6" t="s">
        <v>6592</v>
      </c>
      <c r="C2497" s="6" t="s">
        <v>4496</v>
      </c>
      <c r="D2497" s="6" t="s">
        <v>90</v>
      </c>
      <c r="E2497" s="6" t="s">
        <v>16</v>
      </c>
      <c r="F2497" s="15">
        <v>30</v>
      </c>
      <c r="G2497" s="6" t="s">
        <v>6593</v>
      </c>
      <c r="H2497" s="6" t="s">
        <v>277</v>
      </c>
      <c r="I2497" s="6" t="s">
        <v>211</v>
      </c>
      <c r="J2497" s="7">
        <v>44225</v>
      </c>
      <c r="K2497" s="15">
        <v>31</v>
      </c>
      <c r="L2497" s="6" t="s">
        <v>157</v>
      </c>
      <c r="M2497" s="6">
        <f t="shared" si="153"/>
        <v>2021</v>
      </c>
      <c r="N2497" s="6">
        <f t="shared" si="154"/>
        <v>1</v>
      </c>
      <c r="O2497" s="6" t="str">
        <f>VLOOKUP(L2497,'User input'!$D$6:$E$16,2,FALSE)</f>
        <v>Ultrathing V3</v>
      </c>
      <c r="P2497" s="6">
        <f>VLOOKUP(L2497,'User input'!$D$6:$G$16,3,FALSE)</f>
        <v>3.39</v>
      </c>
      <c r="Q2497" s="6">
        <f>VLOOKUP(L2497,'User input'!$D$6:$G$16,4,FALSE)</f>
        <v>24</v>
      </c>
      <c r="R2497" s="6">
        <f t="shared" si="155"/>
        <v>744</v>
      </c>
      <c r="S2497" s="26">
        <f t="shared" si="152"/>
        <v>2522.1600000000003</v>
      </c>
      <c r="T2497" s="26">
        <f>IF(K2497&lt;'User input'!$I$9,'User input'!$J$8,IF(K2497&lt;'User input'!$I$10,'User input'!$J$9,IF(K2497&lt;'User input'!$I$11,'User input'!$J$10,'User input'!$J$11)))*S2497</f>
        <v>75.6648</v>
      </c>
      <c r="U2497" s="26">
        <f>K2497*'User input'!$J$17+'User input'!$J$16</f>
        <v>0.5</v>
      </c>
    </row>
    <row r="2498" spans="1:21" x14ac:dyDescent="0.25">
      <c r="A2498" s="18">
        <v>2564</v>
      </c>
      <c r="B2498" s="10" t="s">
        <v>2877</v>
      </c>
      <c r="C2498" s="10" t="s">
        <v>5652</v>
      </c>
      <c r="D2498" s="10" t="s">
        <v>28</v>
      </c>
      <c r="E2498" s="10" t="s">
        <v>29</v>
      </c>
      <c r="F2498" s="16">
        <v>30</v>
      </c>
      <c r="G2498" s="10" t="s">
        <v>6593</v>
      </c>
      <c r="H2498" s="10" t="s">
        <v>6594</v>
      </c>
      <c r="I2498" s="10" t="s">
        <v>38</v>
      </c>
      <c r="J2498" s="11">
        <v>43977</v>
      </c>
      <c r="K2498" s="16">
        <v>89</v>
      </c>
      <c r="L2498" s="10" t="s">
        <v>78</v>
      </c>
      <c r="M2498" s="10">
        <f t="shared" si="153"/>
        <v>2020</v>
      </c>
      <c r="N2498" s="10">
        <f t="shared" si="154"/>
        <v>5</v>
      </c>
      <c r="O2498" s="10" t="str">
        <f>VLOOKUP(L2498,'User input'!$D$6:$E$16,2,FALSE)</f>
        <v>Ultrathing V2</v>
      </c>
      <c r="P2498" s="10">
        <f>VLOOKUP(L2498,'User input'!$D$6:$G$16,3,FALSE)</f>
        <v>2.95</v>
      </c>
      <c r="Q2498" s="10">
        <f>VLOOKUP(L2498,'User input'!$D$6:$G$16,4,FALSE)</f>
        <v>20</v>
      </c>
      <c r="R2498" s="10">
        <f t="shared" si="155"/>
        <v>1780</v>
      </c>
      <c r="S2498" s="27">
        <f t="shared" si="152"/>
        <v>5251</v>
      </c>
      <c r="T2498" s="27">
        <f>IF(K2498&lt;'User input'!$I$9,'User input'!$J$8,IF(K2498&lt;'User input'!$I$10,'User input'!$J$9,IF(K2498&lt;'User input'!$I$11,'User input'!$J$10,'User input'!$J$11)))*S2498</f>
        <v>262.55</v>
      </c>
      <c r="U2498" s="27">
        <f>K2498*'User input'!$J$17+'User input'!$J$16</f>
        <v>0.5</v>
      </c>
    </row>
    <row r="2499" spans="1:21" x14ac:dyDescent="0.25">
      <c r="A2499" s="17">
        <v>2565</v>
      </c>
      <c r="B2499" s="6" t="s">
        <v>2922</v>
      </c>
      <c r="C2499" s="6" t="s">
        <v>1019</v>
      </c>
      <c r="D2499" s="6" t="s">
        <v>28</v>
      </c>
      <c r="E2499" s="6" t="s">
        <v>29</v>
      </c>
      <c r="F2499" s="15">
        <v>30</v>
      </c>
      <c r="G2499" s="6" t="s">
        <v>6595</v>
      </c>
      <c r="H2499" s="6" t="s">
        <v>3043</v>
      </c>
      <c r="I2499" s="6" t="s">
        <v>32</v>
      </c>
      <c r="J2499" s="7">
        <v>44033</v>
      </c>
      <c r="K2499" s="15">
        <v>26</v>
      </c>
      <c r="L2499" s="6" t="s">
        <v>99</v>
      </c>
      <c r="M2499" s="6">
        <f t="shared" si="153"/>
        <v>2020</v>
      </c>
      <c r="N2499" s="6">
        <f t="shared" si="154"/>
        <v>7</v>
      </c>
      <c r="O2499" s="6" t="str">
        <f>VLOOKUP(L2499,'User input'!$D$6:$E$16,2,FALSE)</f>
        <v>Superwossname</v>
      </c>
      <c r="P2499" s="6">
        <f>VLOOKUP(L2499,'User input'!$D$6:$G$16,3,FALSE)</f>
        <v>3.49</v>
      </c>
      <c r="Q2499" s="6">
        <f>VLOOKUP(L2499,'User input'!$D$6:$G$16,4,FALSE)</f>
        <v>20</v>
      </c>
      <c r="R2499" s="6">
        <f t="shared" si="155"/>
        <v>520</v>
      </c>
      <c r="S2499" s="26">
        <f t="shared" si="152"/>
        <v>1814.8000000000002</v>
      </c>
      <c r="T2499" s="26">
        <f>IF(K2499&lt;'User input'!$I$9,'User input'!$J$8,IF(K2499&lt;'User input'!$I$10,'User input'!$J$9,IF(K2499&lt;'User input'!$I$11,'User input'!$J$10,'User input'!$J$11)))*S2499</f>
        <v>54.444000000000003</v>
      </c>
      <c r="U2499" s="26">
        <f>K2499*'User input'!$J$17+'User input'!$J$16</f>
        <v>0.5</v>
      </c>
    </row>
    <row r="2500" spans="1:21" x14ac:dyDescent="0.25">
      <c r="A2500" s="18">
        <v>2566</v>
      </c>
      <c r="B2500" s="10" t="s">
        <v>4039</v>
      </c>
      <c r="C2500" s="10" t="s">
        <v>4512</v>
      </c>
      <c r="D2500" s="10" t="s">
        <v>28</v>
      </c>
      <c r="E2500" s="10" t="s">
        <v>29</v>
      </c>
      <c r="F2500" s="16">
        <v>30</v>
      </c>
      <c r="G2500" s="10" t="s">
        <v>6596</v>
      </c>
      <c r="H2500" s="10" t="s">
        <v>5018</v>
      </c>
      <c r="I2500" s="10" t="s">
        <v>32</v>
      </c>
      <c r="J2500" s="11">
        <v>44190</v>
      </c>
      <c r="K2500" s="16">
        <v>59</v>
      </c>
      <c r="L2500" s="10" t="s">
        <v>78</v>
      </c>
      <c r="M2500" s="10">
        <f t="shared" si="153"/>
        <v>2020</v>
      </c>
      <c r="N2500" s="10">
        <f t="shared" si="154"/>
        <v>12</v>
      </c>
      <c r="O2500" s="10" t="str">
        <f>VLOOKUP(L2500,'User input'!$D$6:$E$16,2,FALSE)</f>
        <v>Ultrathing V2</v>
      </c>
      <c r="P2500" s="10">
        <f>VLOOKUP(L2500,'User input'!$D$6:$G$16,3,FALSE)</f>
        <v>2.95</v>
      </c>
      <c r="Q2500" s="10">
        <f>VLOOKUP(L2500,'User input'!$D$6:$G$16,4,FALSE)</f>
        <v>20</v>
      </c>
      <c r="R2500" s="10">
        <f t="shared" si="155"/>
        <v>1180</v>
      </c>
      <c r="S2500" s="27">
        <f t="shared" si="152"/>
        <v>3481</v>
      </c>
      <c r="T2500" s="27">
        <f>IF(K2500&lt;'User input'!$I$9,'User input'!$J$8,IF(K2500&lt;'User input'!$I$10,'User input'!$J$9,IF(K2500&lt;'User input'!$I$11,'User input'!$J$10,'User input'!$J$11)))*S2500</f>
        <v>174.05</v>
      </c>
      <c r="U2500" s="27">
        <f>K2500*'User input'!$J$17+'User input'!$J$16</f>
        <v>0.5</v>
      </c>
    </row>
    <row r="2501" spans="1:21" x14ac:dyDescent="0.25">
      <c r="A2501" s="17">
        <v>2567</v>
      </c>
      <c r="B2501" s="6" t="s">
        <v>6597</v>
      </c>
      <c r="C2501" s="6" t="s">
        <v>2769</v>
      </c>
      <c r="D2501" s="6" t="s">
        <v>15</v>
      </c>
      <c r="E2501" s="6" t="s">
        <v>16</v>
      </c>
      <c r="F2501" s="15">
        <v>60</v>
      </c>
      <c r="G2501" s="6" t="s">
        <v>6598</v>
      </c>
      <c r="H2501" s="6" t="s">
        <v>2862</v>
      </c>
      <c r="I2501" s="6" t="s">
        <v>291</v>
      </c>
      <c r="J2501" s="7">
        <v>43506</v>
      </c>
      <c r="K2501" s="15">
        <v>22</v>
      </c>
      <c r="L2501" s="6" t="s">
        <v>44</v>
      </c>
      <c r="M2501" s="6">
        <f t="shared" si="153"/>
        <v>2019</v>
      </c>
      <c r="N2501" s="6">
        <f t="shared" si="154"/>
        <v>2</v>
      </c>
      <c r="O2501" s="6" t="str">
        <f>VLOOKUP(L2501,'User input'!$D$6:$E$16,2,FALSE)</f>
        <v>Gigastuff</v>
      </c>
      <c r="P2501" s="6">
        <f>VLOOKUP(L2501,'User input'!$D$6:$G$16,3,FALSE)</f>
        <v>1.89</v>
      </c>
      <c r="Q2501" s="6">
        <f>VLOOKUP(L2501,'User input'!$D$6:$G$16,4,FALSE)</f>
        <v>18</v>
      </c>
      <c r="R2501" s="6">
        <f t="shared" si="155"/>
        <v>396</v>
      </c>
      <c r="S2501" s="26">
        <f t="shared" ref="S2501:S2564" si="156">R2501*P2501</f>
        <v>748.43999999999994</v>
      </c>
      <c r="T2501" s="26">
        <f>IF(K2501&lt;'User input'!$I$9,'User input'!$J$8,IF(K2501&lt;'User input'!$I$10,'User input'!$J$9,IF(K2501&lt;'User input'!$I$11,'User input'!$J$10,'User input'!$J$11)))*S2501</f>
        <v>22.453199999999999</v>
      </c>
      <c r="U2501" s="26">
        <f>K2501*'User input'!$J$17+'User input'!$J$16</f>
        <v>0.5</v>
      </c>
    </row>
    <row r="2502" spans="1:21" x14ac:dyDescent="0.25">
      <c r="A2502" s="18">
        <v>2568</v>
      </c>
      <c r="B2502" s="10" t="s">
        <v>6599</v>
      </c>
      <c r="C2502" s="10" t="s">
        <v>1170</v>
      </c>
      <c r="D2502" s="10" t="s">
        <v>49</v>
      </c>
      <c r="E2502" s="10" t="s">
        <v>16</v>
      </c>
      <c r="F2502" s="16">
        <v>30</v>
      </c>
      <c r="G2502" s="10" t="s">
        <v>6600</v>
      </c>
      <c r="H2502" s="10" t="s">
        <v>4110</v>
      </c>
      <c r="I2502" s="10" t="s">
        <v>185</v>
      </c>
      <c r="J2502" s="11">
        <v>44508</v>
      </c>
      <c r="K2502" s="16">
        <v>15</v>
      </c>
      <c r="L2502" s="10" t="s">
        <v>33</v>
      </c>
      <c r="M2502" s="10">
        <f t="shared" ref="M2502:M2565" si="157">YEAR(J2502)</f>
        <v>2021</v>
      </c>
      <c r="N2502" s="10">
        <f t="shared" ref="N2502:N2565" si="158">MONTH(J2502)</f>
        <v>11</v>
      </c>
      <c r="O2502" s="10" t="str">
        <f>VLOOKUP(L2502,'User input'!$D$6:$E$16,2,FALSE)</f>
        <v>Megawidget L</v>
      </c>
      <c r="P2502" s="10">
        <f>VLOOKUP(L2502,'User input'!$D$6:$G$16,3,FALSE)</f>
        <v>1.79</v>
      </c>
      <c r="Q2502" s="10">
        <f>VLOOKUP(L2502,'User input'!$D$6:$G$16,4,FALSE)</f>
        <v>24</v>
      </c>
      <c r="R2502" s="10">
        <f t="shared" ref="R2502:R2565" si="159">K2502*Q2502</f>
        <v>360</v>
      </c>
      <c r="S2502" s="27">
        <f t="shared" si="156"/>
        <v>644.4</v>
      </c>
      <c r="T2502" s="27">
        <f>IF(K2502&lt;'User input'!$I$9,'User input'!$J$8,IF(K2502&lt;'User input'!$I$10,'User input'!$J$9,IF(K2502&lt;'User input'!$I$11,'User input'!$J$10,'User input'!$J$11)))*S2502</f>
        <v>0</v>
      </c>
      <c r="U2502" s="27">
        <f>K2502*'User input'!$J$17+'User input'!$J$16</f>
        <v>0.5</v>
      </c>
    </row>
    <row r="2503" spans="1:21" x14ac:dyDescent="0.25">
      <c r="A2503" s="17">
        <v>2569</v>
      </c>
      <c r="B2503" s="6" t="s">
        <v>6601</v>
      </c>
      <c r="C2503" s="6" t="s">
        <v>2551</v>
      </c>
      <c r="D2503" s="6" t="s">
        <v>15</v>
      </c>
      <c r="E2503" s="6" t="s">
        <v>16</v>
      </c>
      <c r="F2503" s="15">
        <v>30</v>
      </c>
      <c r="G2503" s="6" t="s">
        <v>6602</v>
      </c>
      <c r="H2503" s="6" t="s">
        <v>4258</v>
      </c>
      <c r="I2503" s="6" t="s">
        <v>1645</v>
      </c>
      <c r="J2503" s="7">
        <v>43574</v>
      </c>
      <c r="K2503" s="15">
        <v>14</v>
      </c>
      <c r="L2503" s="6" t="s">
        <v>39</v>
      </c>
      <c r="M2503" s="6">
        <f t="shared" si="157"/>
        <v>2019</v>
      </c>
      <c r="N2503" s="6">
        <f t="shared" si="158"/>
        <v>4</v>
      </c>
      <c r="O2503" s="6" t="str">
        <f>VLOOKUP(L2503,'User input'!$D$6:$E$16,2,FALSE)</f>
        <v>Ultrathing V1</v>
      </c>
      <c r="P2503" s="6">
        <f>VLOOKUP(L2503,'User input'!$D$6:$G$16,3,FALSE)</f>
        <v>1.79</v>
      </c>
      <c r="Q2503" s="6">
        <f>VLOOKUP(L2503,'User input'!$D$6:$G$16,4,FALSE)</f>
        <v>17</v>
      </c>
      <c r="R2503" s="6">
        <f t="shared" si="159"/>
        <v>238</v>
      </c>
      <c r="S2503" s="26">
        <f t="shared" si="156"/>
        <v>426.02</v>
      </c>
      <c r="T2503" s="26">
        <f>IF(K2503&lt;'User input'!$I$9,'User input'!$J$8,IF(K2503&lt;'User input'!$I$10,'User input'!$J$9,IF(K2503&lt;'User input'!$I$11,'User input'!$J$10,'User input'!$J$11)))*S2503</f>
        <v>0</v>
      </c>
      <c r="U2503" s="26">
        <f>K2503*'User input'!$J$17+'User input'!$J$16</f>
        <v>0.5</v>
      </c>
    </row>
    <row r="2504" spans="1:21" x14ac:dyDescent="0.25">
      <c r="A2504" s="18">
        <v>2570</v>
      </c>
      <c r="B2504" s="10" t="s">
        <v>6603</v>
      </c>
      <c r="C2504" s="10" t="s">
        <v>1692</v>
      </c>
      <c r="D2504" s="10" t="s">
        <v>115</v>
      </c>
      <c r="E2504" s="10" t="s">
        <v>16</v>
      </c>
      <c r="F2504" s="16">
        <v>30</v>
      </c>
      <c r="G2504" s="10" t="s">
        <v>6604</v>
      </c>
      <c r="H2504" s="10" t="s">
        <v>4252</v>
      </c>
      <c r="I2504" s="10" t="s">
        <v>25</v>
      </c>
      <c r="J2504" s="11">
        <v>44552</v>
      </c>
      <c r="K2504" s="16">
        <v>35</v>
      </c>
      <c r="L2504" s="10" t="s">
        <v>99</v>
      </c>
      <c r="M2504" s="10">
        <f t="shared" si="157"/>
        <v>2021</v>
      </c>
      <c r="N2504" s="10">
        <f t="shared" si="158"/>
        <v>12</v>
      </c>
      <c r="O2504" s="10" t="str">
        <f>VLOOKUP(L2504,'User input'!$D$6:$E$16,2,FALSE)</f>
        <v>Superwossname</v>
      </c>
      <c r="P2504" s="10">
        <f>VLOOKUP(L2504,'User input'!$D$6:$G$16,3,FALSE)</f>
        <v>3.49</v>
      </c>
      <c r="Q2504" s="10">
        <f>VLOOKUP(L2504,'User input'!$D$6:$G$16,4,FALSE)</f>
        <v>20</v>
      </c>
      <c r="R2504" s="10">
        <f t="shared" si="159"/>
        <v>700</v>
      </c>
      <c r="S2504" s="27">
        <f t="shared" si="156"/>
        <v>2443</v>
      </c>
      <c r="T2504" s="27">
        <f>IF(K2504&lt;'User input'!$I$9,'User input'!$J$8,IF(K2504&lt;'User input'!$I$10,'User input'!$J$9,IF(K2504&lt;'User input'!$I$11,'User input'!$J$10,'User input'!$J$11)))*S2504</f>
        <v>73.289999999999992</v>
      </c>
      <c r="U2504" s="27">
        <f>K2504*'User input'!$J$17+'User input'!$J$16</f>
        <v>0.5</v>
      </c>
    </row>
    <row r="2505" spans="1:21" x14ac:dyDescent="0.25">
      <c r="A2505" s="17">
        <v>2571</v>
      </c>
      <c r="B2505" s="6" t="s">
        <v>6605</v>
      </c>
      <c r="C2505" s="6" t="s">
        <v>6567</v>
      </c>
      <c r="D2505" s="6" t="s">
        <v>15</v>
      </c>
      <c r="E2505" s="6" t="s">
        <v>16</v>
      </c>
      <c r="F2505" s="15">
        <v>30</v>
      </c>
      <c r="G2505" s="6" t="s">
        <v>6604</v>
      </c>
      <c r="H2505" s="6" t="s">
        <v>651</v>
      </c>
      <c r="I2505" s="6" t="s">
        <v>32</v>
      </c>
      <c r="J2505" s="7">
        <v>44482</v>
      </c>
      <c r="K2505" s="15">
        <v>85</v>
      </c>
      <c r="L2505" s="6" t="s">
        <v>20</v>
      </c>
      <c r="M2505" s="6">
        <f t="shared" si="157"/>
        <v>2021</v>
      </c>
      <c r="N2505" s="6">
        <f t="shared" si="158"/>
        <v>10</v>
      </c>
      <c r="O2505" s="6" t="str">
        <f>VLOOKUP(L2505,'User input'!$D$6:$E$16,2,FALSE)</f>
        <v>Hyperwotsit</v>
      </c>
      <c r="P2505" s="6">
        <f>VLOOKUP(L2505,'User input'!$D$6:$G$16,3,FALSE)</f>
        <v>2.0099999999999998</v>
      </c>
      <c r="Q2505" s="6">
        <f>VLOOKUP(L2505,'User input'!$D$6:$G$16,4,FALSE)</f>
        <v>20</v>
      </c>
      <c r="R2505" s="6">
        <f t="shared" si="159"/>
        <v>1700</v>
      </c>
      <c r="S2505" s="26">
        <f t="shared" si="156"/>
        <v>3416.9999999999995</v>
      </c>
      <c r="T2505" s="26">
        <f>IF(K2505&lt;'User input'!$I$9,'User input'!$J$8,IF(K2505&lt;'User input'!$I$10,'User input'!$J$9,IF(K2505&lt;'User input'!$I$11,'User input'!$J$10,'User input'!$J$11)))*S2505</f>
        <v>170.85</v>
      </c>
      <c r="U2505" s="26">
        <f>K2505*'User input'!$J$17+'User input'!$J$16</f>
        <v>0.5</v>
      </c>
    </row>
    <row r="2506" spans="1:21" x14ac:dyDescent="0.25">
      <c r="A2506" s="18">
        <v>2572</v>
      </c>
      <c r="B2506" s="10" t="s">
        <v>6606</v>
      </c>
      <c r="C2506" s="10" t="s">
        <v>2403</v>
      </c>
      <c r="D2506" s="10" t="s">
        <v>49</v>
      </c>
      <c r="E2506" s="10" t="s">
        <v>16</v>
      </c>
      <c r="F2506" s="16">
        <v>30</v>
      </c>
      <c r="G2506" s="10" t="s">
        <v>6607</v>
      </c>
      <c r="H2506" s="10" t="s">
        <v>5709</v>
      </c>
      <c r="I2506" s="10" t="s">
        <v>32</v>
      </c>
      <c r="J2506" s="11">
        <v>44243</v>
      </c>
      <c r="K2506" s="16">
        <v>37</v>
      </c>
      <c r="L2506" s="10" t="s">
        <v>44</v>
      </c>
      <c r="M2506" s="10">
        <f t="shared" si="157"/>
        <v>2021</v>
      </c>
      <c r="N2506" s="10">
        <f t="shared" si="158"/>
        <v>2</v>
      </c>
      <c r="O2506" s="10" t="str">
        <f>VLOOKUP(L2506,'User input'!$D$6:$E$16,2,FALSE)</f>
        <v>Gigastuff</v>
      </c>
      <c r="P2506" s="10">
        <f>VLOOKUP(L2506,'User input'!$D$6:$G$16,3,FALSE)</f>
        <v>1.89</v>
      </c>
      <c r="Q2506" s="10">
        <f>VLOOKUP(L2506,'User input'!$D$6:$G$16,4,FALSE)</f>
        <v>18</v>
      </c>
      <c r="R2506" s="10">
        <f t="shared" si="159"/>
        <v>666</v>
      </c>
      <c r="S2506" s="27">
        <f t="shared" si="156"/>
        <v>1258.74</v>
      </c>
      <c r="T2506" s="27">
        <f>IF(K2506&lt;'User input'!$I$9,'User input'!$J$8,IF(K2506&lt;'User input'!$I$10,'User input'!$J$9,IF(K2506&lt;'User input'!$I$11,'User input'!$J$10,'User input'!$J$11)))*S2506</f>
        <v>37.7622</v>
      </c>
      <c r="U2506" s="27">
        <f>K2506*'User input'!$J$17+'User input'!$J$16</f>
        <v>0.5</v>
      </c>
    </row>
    <row r="2507" spans="1:21" x14ac:dyDescent="0.25">
      <c r="A2507" s="17">
        <v>2573</v>
      </c>
      <c r="B2507" s="6" t="s">
        <v>2510</v>
      </c>
      <c r="C2507" s="6" t="s">
        <v>6608</v>
      </c>
      <c r="D2507" s="6" t="s">
        <v>28</v>
      </c>
      <c r="E2507" s="6" t="s">
        <v>29</v>
      </c>
      <c r="F2507" s="15">
        <v>90</v>
      </c>
      <c r="G2507" s="6" t="s">
        <v>6609</v>
      </c>
      <c r="H2507" s="6" t="s">
        <v>2056</v>
      </c>
      <c r="I2507" s="6" t="s">
        <v>291</v>
      </c>
      <c r="J2507" s="7">
        <v>44518</v>
      </c>
      <c r="K2507" s="15">
        <v>76</v>
      </c>
      <c r="L2507" s="6" t="s">
        <v>20</v>
      </c>
      <c r="M2507" s="6">
        <f t="shared" si="157"/>
        <v>2021</v>
      </c>
      <c r="N2507" s="6">
        <f t="shared" si="158"/>
        <v>11</v>
      </c>
      <c r="O2507" s="6" t="str">
        <f>VLOOKUP(L2507,'User input'!$D$6:$E$16,2,FALSE)</f>
        <v>Hyperwotsit</v>
      </c>
      <c r="P2507" s="6">
        <f>VLOOKUP(L2507,'User input'!$D$6:$G$16,3,FALSE)</f>
        <v>2.0099999999999998</v>
      </c>
      <c r="Q2507" s="6">
        <f>VLOOKUP(L2507,'User input'!$D$6:$G$16,4,FALSE)</f>
        <v>20</v>
      </c>
      <c r="R2507" s="6">
        <f t="shared" si="159"/>
        <v>1520</v>
      </c>
      <c r="S2507" s="26">
        <f t="shared" si="156"/>
        <v>3055.2</v>
      </c>
      <c r="T2507" s="26">
        <f>IF(K2507&lt;'User input'!$I$9,'User input'!$J$8,IF(K2507&lt;'User input'!$I$10,'User input'!$J$9,IF(K2507&lt;'User input'!$I$11,'User input'!$J$10,'User input'!$J$11)))*S2507</f>
        <v>152.76</v>
      </c>
      <c r="U2507" s="26">
        <f>K2507*'User input'!$J$17+'User input'!$J$16</f>
        <v>0.5</v>
      </c>
    </row>
    <row r="2508" spans="1:21" x14ac:dyDescent="0.25">
      <c r="A2508" s="18">
        <v>2574</v>
      </c>
      <c r="B2508" s="10" t="s">
        <v>6610</v>
      </c>
      <c r="C2508" s="10" t="s">
        <v>6611</v>
      </c>
      <c r="D2508" s="10" t="s">
        <v>49</v>
      </c>
      <c r="E2508" s="10" t="s">
        <v>16</v>
      </c>
      <c r="F2508" s="16">
        <v>30</v>
      </c>
      <c r="G2508" s="10" t="s">
        <v>6612</v>
      </c>
      <c r="H2508" s="10" t="s">
        <v>6613</v>
      </c>
      <c r="I2508" s="10" t="s">
        <v>32</v>
      </c>
      <c r="J2508" s="11">
        <v>44525</v>
      </c>
      <c r="K2508" s="16">
        <v>21</v>
      </c>
      <c r="L2508" s="10" t="s">
        <v>39</v>
      </c>
      <c r="M2508" s="10">
        <f t="shared" si="157"/>
        <v>2021</v>
      </c>
      <c r="N2508" s="10">
        <f t="shared" si="158"/>
        <v>11</v>
      </c>
      <c r="O2508" s="10" t="str">
        <f>VLOOKUP(L2508,'User input'!$D$6:$E$16,2,FALSE)</f>
        <v>Ultrathing V1</v>
      </c>
      <c r="P2508" s="10">
        <f>VLOOKUP(L2508,'User input'!$D$6:$G$16,3,FALSE)</f>
        <v>1.79</v>
      </c>
      <c r="Q2508" s="10">
        <f>VLOOKUP(L2508,'User input'!$D$6:$G$16,4,FALSE)</f>
        <v>17</v>
      </c>
      <c r="R2508" s="10">
        <f t="shared" si="159"/>
        <v>357</v>
      </c>
      <c r="S2508" s="27">
        <f t="shared" si="156"/>
        <v>639.03</v>
      </c>
      <c r="T2508" s="27">
        <f>IF(K2508&lt;'User input'!$I$9,'User input'!$J$8,IF(K2508&lt;'User input'!$I$10,'User input'!$J$9,IF(K2508&lt;'User input'!$I$11,'User input'!$J$10,'User input'!$J$11)))*S2508</f>
        <v>19.1709</v>
      </c>
      <c r="U2508" s="27">
        <f>K2508*'User input'!$J$17+'User input'!$J$16</f>
        <v>0.5</v>
      </c>
    </row>
    <row r="2509" spans="1:21" x14ac:dyDescent="0.25">
      <c r="A2509" s="17">
        <v>2575</v>
      </c>
      <c r="B2509" s="6" t="s">
        <v>254</v>
      </c>
      <c r="C2509" s="6" t="s">
        <v>6614</v>
      </c>
      <c r="D2509" s="6" t="s">
        <v>49</v>
      </c>
      <c r="E2509" s="6" t="s">
        <v>16</v>
      </c>
      <c r="F2509" s="15">
        <v>60</v>
      </c>
      <c r="G2509" s="6" t="s">
        <v>6615</v>
      </c>
      <c r="H2509" s="6" t="s">
        <v>1988</v>
      </c>
      <c r="I2509" s="6" t="s">
        <v>206</v>
      </c>
      <c r="J2509" s="7">
        <v>43708</v>
      </c>
      <c r="K2509" s="15">
        <v>52</v>
      </c>
      <c r="L2509" s="6" t="s">
        <v>78</v>
      </c>
      <c r="M2509" s="6">
        <f t="shared" si="157"/>
        <v>2019</v>
      </c>
      <c r="N2509" s="6">
        <f t="shared" si="158"/>
        <v>8</v>
      </c>
      <c r="O2509" s="6" t="str">
        <f>VLOOKUP(L2509,'User input'!$D$6:$E$16,2,FALSE)</f>
        <v>Ultrathing V2</v>
      </c>
      <c r="P2509" s="6">
        <f>VLOOKUP(L2509,'User input'!$D$6:$G$16,3,FALSE)</f>
        <v>2.95</v>
      </c>
      <c r="Q2509" s="6">
        <f>VLOOKUP(L2509,'User input'!$D$6:$G$16,4,FALSE)</f>
        <v>20</v>
      </c>
      <c r="R2509" s="6">
        <f t="shared" si="159"/>
        <v>1040</v>
      </c>
      <c r="S2509" s="26">
        <f t="shared" si="156"/>
        <v>3068</v>
      </c>
      <c r="T2509" s="26">
        <f>IF(K2509&lt;'User input'!$I$9,'User input'!$J$8,IF(K2509&lt;'User input'!$I$10,'User input'!$J$9,IF(K2509&lt;'User input'!$I$11,'User input'!$J$10,'User input'!$J$11)))*S2509</f>
        <v>153.4</v>
      </c>
      <c r="U2509" s="26">
        <f>K2509*'User input'!$J$17+'User input'!$J$16</f>
        <v>0.5</v>
      </c>
    </row>
    <row r="2510" spans="1:21" x14ac:dyDescent="0.25">
      <c r="A2510" s="18">
        <v>2576</v>
      </c>
      <c r="B2510" s="10" t="s">
        <v>6616</v>
      </c>
      <c r="C2510" s="10" t="s">
        <v>711</v>
      </c>
      <c r="D2510" s="10" t="s">
        <v>15</v>
      </c>
      <c r="E2510" s="10" t="s">
        <v>16</v>
      </c>
      <c r="F2510" s="16">
        <v>30</v>
      </c>
      <c r="G2510" s="10" t="s">
        <v>6617</v>
      </c>
      <c r="H2510" s="10" t="s">
        <v>896</v>
      </c>
      <c r="I2510" s="10" t="s">
        <v>144</v>
      </c>
      <c r="J2510" s="11">
        <v>44483</v>
      </c>
      <c r="K2510" s="16">
        <v>85</v>
      </c>
      <c r="L2510" s="10" t="s">
        <v>33</v>
      </c>
      <c r="M2510" s="10">
        <f t="shared" si="157"/>
        <v>2021</v>
      </c>
      <c r="N2510" s="10">
        <f t="shared" si="158"/>
        <v>10</v>
      </c>
      <c r="O2510" s="10" t="str">
        <f>VLOOKUP(L2510,'User input'!$D$6:$E$16,2,FALSE)</f>
        <v>Megawidget L</v>
      </c>
      <c r="P2510" s="10">
        <f>VLOOKUP(L2510,'User input'!$D$6:$G$16,3,FALSE)</f>
        <v>1.79</v>
      </c>
      <c r="Q2510" s="10">
        <f>VLOOKUP(L2510,'User input'!$D$6:$G$16,4,FALSE)</f>
        <v>24</v>
      </c>
      <c r="R2510" s="10">
        <f t="shared" si="159"/>
        <v>2040</v>
      </c>
      <c r="S2510" s="27">
        <f t="shared" si="156"/>
        <v>3651.6</v>
      </c>
      <c r="T2510" s="27">
        <f>IF(K2510&lt;'User input'!$I$9,'User input'!$J$8,IF(K2510&lt;'User input'!$I$10,'User input'!$J$9,IF(K2510&lt;'User input'!$I$11,'User input'!$J$10,'User input'!$J$11)))*S2510</f>
        <v>182.58</v>
      </c>
      <c r="U2510" s="27">
        <f>K2510*'User input'!$J$17+'User input'!$J$16</f>
        <v>0.5</v>
      </c>
    </row>
    <row r="2511" spans="1:21" x14ac:dyDescent="0.25">
      <c r="A2511" s="17">
        <v>2577</v>
      </c>
      <c r="B2511" s="6" t="s">
        <v>2750</v>
      </c>
      <c r="C2511" s="6" t="s">
        <v>3418</v>
      </c>
      <c r="D2511" s="6" t="s">
        <v>49</v>
      </c>
      <c r="E2511" s="6" t="s">
        <v>16</v>
      </c>
      <c r="F2511" s="15">
        <v>30</v>
      </c>
      <c r="G2511" s="6" t="s">
        <v>6618</v>
      </c>
      <c r="H2511" s="6" t="s">
        <v>522</v>
      </c>
      <c r="I2511" s="6" t="s">
        <v>32</v>
      </c>
      <c r="J2511" s="7">
        <v>44528</v>
      </c>
      <c r="K2511" s="15">
        <v>105</v>
      </c>
      <c r="L2511" s="6" t="s">
        <v>99</v>
      </c>
      <c r="M2511" s="6">
        <f t="shared" si="157"/>
        <v>2021</v>
      </c>
      <c r="N2511" s="6">
        <f t="shared" si="158"/>
        <v>11</v>
      </c>
      <c r="O2511" s="6" t="str">
        <f>VLOOKUP(L2511,'User input'!$D$6:$E$16,2,FALSE)</f>
        <v>Superwossname</v>
      </c>
      <c r="P2511" s="6">
        <f>VLOOKUP(L2511,'User input'!$D$6:$G$16,3,FALSE)</f>
        <v>3.49</v>
      </c>
      <c r="Q2511" s="6">
        <f>VLOOKUP(L2511,'User input'!$D$6:$G$16,4,FALSE)</f>
        <v>20</v>
      </c>
      <c r="R2511" s="6">
        <f t="shared" si="159"/>
        <v>2100</v>
      </c>
      <c r="S2511" s="26">
        <f t="shared" si="156"/>
        <v>7329</v>
      </c>
      <c r="T2511" s="26">
        <f>IF(K2511&lt;'User input'!$I$9,'User input'!$J$8,IF(K2511&lt;'User input'!$I$10,'User input'!$J$9,IF(K2511&lt;'User input'!$I$11,'User input'!$J$10,'User input'!$J$11)))*S2511</f>
        <v>513.03000000000009</v>
      </c>
      <c r="U2511" s="26">
        <f>K2511*'User input'!$J$17+'User input'!$J$16</f>
        <v>0.5</v>
      </c>
    </row>
    <row r="2512" spans="1:21" x14ac:dyDescent="0.25">
      <c r="A2512" s="18">
        <v>2578</v>
      </c>
      <c r="B2512" s="10" t="s">
        <v>6619</v>
      </c>
      <c r="C2512" s="10" t="s">
        <v>4212</v>
      </c>
      <c r="D2512" s="10" t="s">
        <v>15</v>
      </c>
      <c r="E2512" s="10" t="s">
        <v>16</v>
      </c>
      <c r="F2512" s="16">
        <v>90</v>
      </c>
      <c r="G2512" s="10" t="s">
        <v>6620</v>
      </c>
      <c r="H2512" s="10" t="s">
        <v>5974</v>
      </c>
      <c r="I2512" s="10" t="s">
        <v>185</v>
      </c>
      <c r="J2512" s="11">
        <v>44064</v>
      </c>
      <c r="K2512" s="16">
        <v>57</v>
      </c>
      <c r="L2512" s="10" t="s">
        <v>44</v>
      </c>
      <c r="M2512" s="10">
        <f t="shared" si="157"/>
        <v>2020</v>
      </c>
      <c r="N2512" s="10">
        <f t="shared" si="158"/>
        <v>8</v>
      </c>
      <c r="O2512" s="10" t="str">
        <f>VLOOKUP(L2512,'User input'!$D$6:$E$16,2,FALSE)</f>
        <v>Gigastuff</v>
      </c>
      <c r="P2512" s="10">
        <f>VLOOKUP(L2512,'User input'!$D$6:$G$16,3,FALSE)</f>
        <v>1.89</v>
      </c>
      <c r="Q2512" s="10">
        <f>VLOOKUP(L2512,'User input'!$D$6:$G$16,4,FALSE)</f>
        <v>18</v>
      </c>
      <c r="R2512" s="10">
        <f t="shared" si="159"/>
        <v>1026</v>
      </c>
      <c r="S2512" s="27">
        <f t="shared" si="156"/>
        <v>1939.1399999999999</v>
      </c>
      <c r="T2512" s="27">
        <f>IF(K2512&lt;'User input'!$I$9,'User input'!$J$8,IF(K2512&lt;'User input'!$I$10,'User input'!$J$9,IF(K2512&lt;'User input'!$I$11,'User input'!$J$10,'User input'!$J$11)))*S2512</f>
        <v>96.956999999999994</v>
      </c>
      <c r="U2512" s="27">
        <f>K2512*'User input'!$J$17+'User input'!$J$16</f>
        <v>0.5</v>
      </c>
    </row>
    <row r="2513" spans="1:21" x14ac:dyDescent="0.25">
      <c r="A2513" s="17">
        <v>2579</v>
      </c>
      <c r="B2513" s="6" t="s">
        <v>6621</v>
      </c>
      <c r="C2513" s="6" t="s">
        <v>4066</v>
      </c>
      <c r="D2513" s="6" t="s">
        <v>49</v>
      </c>
      <c r="E2513" s="6" t="s">
        <v>16</v>
      </c>
      <c r="F2513" s="15">
        <v>30</v>
      </c>
      <c r="G2513" s="6" t="s">
        <v>6622</v>
      </c>
      <c r="H2513" s="6" t="s">
        <v>3468</v>
      </c>
      <c r="I2513" s="6" t="s">
        <v>185</v>
      </c>
      <c r="J2513" s="7">
        <v>44542</v>
      </c>
      <c r="K2513" s="15">
        <v>99</v>
      </c>
      <c r="L2513" s="6" t="s">
        <v>33</v>
      </c>
      <c r="M2513" s="6">
        <f t="shared" si="157"/>
        <v>2021</v>
      </c>
      <c r="N2513" s="6">
        <f t="shared" si="158"/>
        <v>12</v>
      </c>
      <c r="O2513" s="6" t="str">
        <f>VLOOKUP(L2513,'User input'!$D$6:$E$16,2,FALSE)</f>
        <v>Megawidget L</v>
      </c>
      <c r="P2513" s="6">
        <f>VLOOKUP(L2513,'User input'!$D$6:$G$16,3,FALSE)</f>
        <v>1.79</v>
      </c>
      <c r="Q2513" s="6">
        <f>VLOOKUP(L2513,'User input'!$D$6:$G$16,4,FALSE)</f>
        <v>24</v>
      </c>
      <c r="R2513" s="6">
        <f t="shared" si="159"/>
        <v>2376</v>
      </c>
      <c r="S2513" s="26">
        <f t="shared" si="156"/>
        <v>4253.04</v>
      </c>
      <c r="T2513" s="26">
        <f>IF(K2513&lt;'User input'!$I$9,'User input'!$J$8,IF(K2513&lt;'User input'!$I$10,'User input'!$J$9,IF(K2513&lt;'User input'!$I$11,'User input'!$J$10,'User input'!$J$11)))*S2513</f>
        <v>212.65200000000002</v>
      </c>
      <c r="U2513" s="26">
        <f>K2513*'User input'!$J$17+'User input'!$J$16</f>
        <v>0.5</v>
      </c>
    </row>
    <row r="2514" spans="1:21" x14ac:dyDescent="0.25">
      <c r="A2514" s="18">
        <v>2580</v>
      </c>
      <c r="B2514" s="10" t="s">
        <v>6623</v>
      </c>
      <c r="C2514" s="10" t="s">
        <v>6624</v>
      </c>
      <c r="D2514" s="10" t="s">
        <v>15</v>
      </c>
      <c r="E2514" s="10" t="s">
        <v>16</v>
      </c>
      <c r="F2514" s="16">
        <v>60</v>
      </c>
      <c r="G2514" s="10" t="s">
        <v>6625</v>
      </c>
      <c r="H2514" s="10" t="s">
        <v>3742</v>
      </c>
      <c r="I2514" s="10" t="s">
        <v>122</v>
      </c>
      <c r="J2514" s="11">
        <v>44316</v>
      </c>
      <c r="K2514" s="16">
        <v>34</v>
      </c>
      <c r="L2514" s="10" t="s">
        <v>99</v>
      </c>
      <c r="M2514" s="10">
        <f t="shared" si="157"/>
        <v>2021</v>
      </c>
      <c r="N2514" s="10">
        <f t="shared" si="158"/>
        <v>4</v>
      </c>
      <c r="O2514" s="10" t="str">
        <f>VLOOKUP(L2514,'User input'!$D$6:$E$16,2,FALSE)</f>
        <v>Superwossname</v>
      </c>
      <c r="P2514" s="10">
        <f>VLOOKUP(L2514,'User input'!$D$6:$G$16,3,FALSE)</f>
        <v>3.49</v>
      </c>
      <c r="Q2514" s="10">
        <f>VLOOKUP(L2514,'User input'!$D$6:$G$16,4,FALSE)</f>
        <v>20</v>
      </c>
      <c r="R2514" s="10">
        <f t="shared" si="159"/>
        <v>680</v>
      </c>
      <c r="S2514" s="27">
        <f t="shared" si="156"/>
        <v>2373.2000000000003</v>
      </c>
      <c r="T2514" s="27">
        <f>IF(K2514&lt;'User input'!$I$9,'User input'!$J$8,IF(K2514&lt;'User input'!$I$10,'User input'!$J$9,IF(K2514&lt;'User input'!$I$11,'User input'!$J$10,'User input'!$J$11)))*S2514</f>
        <v>71.196000000000012</v>
      </c>
      <c r="U2514" s="27">
        <f>K2514*'User input'!$J$17+'User input'!$J$16</f>
        <v>0.5</v>
      </c>
    </row>
    <row r="2515" spans="1:21" x14ac:dyDescent="0.25">
      <c r="A2515" s="17">
        <v>2581</v>
      </c>
      <c r="B2515" s="6" t="s">
        <v>6626</v>
      </c>
      <c r="C2515" s="6" t="s">
        <v>1709</v>
      </c>
      <c r="D2515" s="6" t="s">
        <v>15</v>
      </c>
      <c r="E2515" s="6" t="s">
        <v>16</v>
      </c>
      <c r="F2515" s="15">
        <v>30</v>
      </c>
      <c r="G2515" s="6" t="s">
        <v>6627</v>
      </c>
      <c r="H2515" s="6" t="s">
        <v>2202</v>
      </c>
      <c r="I2515" s="6" t="s">
        <v>32</v>
      </c>
      <c r="J2515" s="7">
        <v>44309</v>
      </c>
      <c r="K2515" s="15">
        <v>57</v>
      </c>
      <c r="L2515" s="6" t="s">
        <v>20</v>
      </c>
      <c r="M2515" s="6">
        <f t="shared" si="157"/>
        <v>2021</v>
      </c>
      <c r="N2515" s="6">
        <f t="shared" si="158"/>
        <v>4</v>
      </c>
      <c r="O2515" s="6" t="str">
        <f>VLOOKUP(L2515,'User input'!$D$6:$E$16,2,FALSE)</f>
        <v>Hyperwotsit</v>
      </c>
      <c r="P2515" s="6">
        <f>VLOOKUP(L2515,'User input'!$D$6:$G$16,3,FALSE)</f>
        <v>2.0099999999999998</v>
      </c>
      <c r="Q2515" s="6">
        <f>VLOOKUP(L2515,'User input'!$D$6:$G$16,4,FALSE)</f>
        <v>20</v>
      </c>
      <c r="R2515" s="6">
        <f t="shared" si="159"/>
        <v>1140</v>
      </c>
      <c r="S2515" s="26">
        <f t="shared" si="156"/>
        <v>2291.3999999999996</v>
      </c>
      <c r="T2515" s="26">
        <f>IF(K2515&lt;'User input'!$I$9,'User input'!$J$8,IF(K2515&lt;'User input'!$I$10,'User input'!$J$9,IF(K2515&lt;'User input'!$I$11,'User input'!$J$10,'User input'!$J$11)))*S2515</f>
        <v>114.57</v>
      </c>
      <c r="U2515" s="26">
        <f>K2515*'User input'!$J$17+'User input'!$J$16</f>
        <v>0.5</v>
      </c>
    </row>
    <row r="2516" spans="1:21" x14ac:dyDescent="0.25">
      <c r="A2516" s="18">
        <v>2582</v>
      </c>
      <c r="B2516" s="10" t="s">
        <v>6628</v>
      </c>
      <c r="C2516" s="10" t="s">
        <v>4488</v>
      </c>
      <c r="D2516" s="10" t="s">
        <v>49</v>
      </c>
      <c r="E2516" s="10" t="s">
        <v>16</v>
      </c>
      <c r="F2516" s="16">
        <v>30</v>
      </c>
      <c r="G2516" s="10" t="s">
        <v>6629</v>
      </c>
      <c r="H2516" s="10" t="s">
        <v>3230</v>
      </c>
      <c r="I2516" s="10" t="s">
        <v>185</v>
      </c>
      <c r="J2516" s="11">
        <v>44559</v>
      </c>
      <c r="K2516" s="16">
        <v>22</v>
      </c>
      <c r="L2516" s="10" t="s">
        <v>99</v>
      </c>
      <c r="M2516" s="10">
        <f t="shared" si="157"/>
        <v>2021</v>
      </c>
      <c r="N2516" s="10">
        <f t="shared" si="158"/>
        <v>12</v>
      </c>
      <c r="O2516" s="10" t="str">
        <f>VLOOKUP(L2516,'User input'!$D$6:$E$16,2,FALSE)</f>
        <v>Superwossname</v>
      </c>
      <c r="P2516" s="10">
        <f>VLOOKUP(L2516,'User input'!$D$6:$G$16,3,FALSE)</f>
        <v>3.49</v>
      </c>
      <c r="Q2516" s="10">
        <f>VLOOKUP(L2516,'User input'!$D$6:$G$16,4,FALSE)</f>
        <v>20</v>
      </c>
      <c r="R2516" s="10">
        <f t="shared" si="159"/>
        <v>440</v>
      </c>
      <c r="S2516" s="27">
        <f t="shared" si="156"/>
        <v>1535.6000000000001</v>
      </c>
      <c r="T2516" s="27">
        <f>IF(K2516&lt;'User input'!$I$9,'User input'!$J$8,IF(K2516&lt;'User input'!$I$10,'User input'!$J$9,IF(K2516&lt;'User input'!$I$11,'User input'!$J$10,'User input'!$J$11)))*S2516</f>
        <v>46.068000000000005</v>
      </c>
      <c r="U2516" s="27">
        <f>K2516*'User input'!$J$17+'User input'!$J$16</f>
        <v>0.5</v>
      </c>
    </row>
    <row r="2517" spans="1:21" x14ac:dyDescent="0.25">
      <c r="A2517" s="18">
        <v>2584</v>
      </c>
      <c r="B2517" s="10" t="s">
        <v>6349</v>
      </c>
      <c r="C2517" s="10" t="s">
        <v>6630</v>
      </c>
      <c r="D2517" s="10" t="s">
        <v>15</v>
      </c>
      <c r="E2517" s="10" t="s">
        <v>16</v>
      </c>
      <c r="F2517" s="16">
        <v>30</v>
      </c>
      <c r="G2517" s="10" t="s">
        <v>6631</v>
      </c>
      <c r="H2517" s="10" t="s">
        <v>6632</v>
      </c>
      <c r="I2517" s="10" t="s">
        <v>206</v>
      </c>
      <c r="J2517" s="11">
        <v>43945</v>
      </c>
      <c r="K2517" s="16">
        <v>23</v>
      </c>
      <c r="L2517" s="10" t="s">
        <v>62</v>
      </c>
      <c r="M2517" s="10">
        <f t="shared" si="157"/>
        <v>2020</v>
      </c>
      <c r="N2517" s="10">
        <f t="shared" si="158"/>
        <v>4</v>
      </c>
      <c r="O2517" s="10" t="str">
        <f>VLOOKUP(L2517,'User input'!$D$6:$E$16,2,FALSE)</f>
        <v>Ultrathing V4</v>
      </c>
      <c r="P2517" s="10">
        <f>VLOOKUP(L2517,'User input'!$D$6:$G$16,3,FALSE)</f>
        <v>3.99</v>
      </c>
      <c r="Q2517" s="10">
        <f>VLOOKUP(L2517,'User input'!$D$6:$G$16,4,FALSE)</f>
        <v>24</v>
      </c>
      <c r="R2517" s="10">
        <f t="shared" si="159"/>
        <v>552</v>
      </c>
      <c r="S2517" s="27">
        <f t="shared" si="156"/>
        <v>2202.48</v>
      </c>
      <c r="T2517" s="27">
        <f>IF(K2517&lt;'User input'!$I$9,'User input'!$J$8,IF(K2517&lt;'User input'!$I$10,'User input'!$J$9,IF(K2517&lt;'User input'!$I$11,'User input'!$J$10,'User input'!$J$11)))*S2517</f>
        <v>66.074399999999997</v>
      </c>
      <c r="U2517" s="27">
        <f>K2517*'User input'!$J$17+'User input'!$J$16</f>
        <v>0.5</v>
      </c>
    </row>
    <row r="2518" spans="1:21" x14ac:dyDescent="0.25">
      <c r="A2518" s="17">
        <v>2585</v>
      </c>
      <c r="B2518" s="6" t="s">
        <v>6633</v>
      </c>
      <c r="C2518" s="6" t="s">
        <v>6634</v>
      </c>
      <c r="D2518" s="6" t="s">
        <v>28</v>
      </c>
      <c r="E2518" s="6" t="s">
        <v>29</v>
      </c>
      <c r="F2518" s="15">
        <v>90</v>
      </c>
      <c r="G2518" s="6" t="s">
        <v>6635</v>
      </c>
      <c r="H2518" s="6" t="s">
        <v>698</v>
      </c>
      <c r="I2518" s="6" t="s">
        <v>699</v>
      </c>
      <c r="J2518" s="7">
        <v>43984</v>
      </c>
      <c r="K2518" s="15">
        <v>31</v>
      </c>
      <c r="L2518" s="6" t="s">
        <v>39</v>
      </c>
      <c r="M2518" s="6">
        <f t="shared" si="157"/>
        <v>2020</v>
      </c>
      <c r="N2518" s="6">
        <f t="shared" si="158"/>
        <v>6</v>
      </c>
      <c r="O2518" s="6" t="str">
        <f>VLOOKUP(L2518,'User input'!$D$6:$E$16,2,FALSE)</f>
        <v>Ultrathing V1</v>
      </c>
      <c r="P2518" s="6">
        <f>VLOOKUP(L2518,'User input'!$D$6:$G$16,3,FALSE)</f>
        <v>1.79</v>
      </c>
      <c r="Q2518" s="6">
        <f>VLOOKUP(L2518,'User input'!$D$6:$G$16,4,FALSE)</f>
        <v>17</v>
      </c>
      <c r="R2518" s="6">
        <f t="shared" si="159"/>
        <v>527</v>
      </c>
      <c r="S2518" s="26">
        <f t="shared" si="156"/>
        <v>943.33</v>
      </c>
      <c r="T2518" s="26">
        <f>IF(K2518&lt;'User input'!$I$9,'User input'!$J$8,IF(K2518&lt;'User input'!$I$10,'User input'!$J$9,IF(K2518&lt;'User input'!$I$11,'User input'!$J$10,'User input'!$J$11)))*S2518</f>
        <v>28.299900000000001</v>
      </c>
      <c r="U2518" s="26">
        <f>K2518*'User input'!$J$17+'User input'!$J$16</f>
        <v>0.5</v>
      </c>
    </row>
    <row r="2519" spans="1:21" x14ac:dyDescent="0.25">
      <c r="A2519" s="18">
        <v>2586</v>
      </c>
      <c r="B2519" s="10" t="s">
        <v>1649</v>
      </c>
      <c r="C2519" s="10" t="s">
        <v>6636</v>
      </c>
      <c r="D2519" s="10" t="s">
        <v>28</v>
      </c>
      <c r="E2519" s="10" t="s">
        <v>29</v>
      </c>
      <c r="F2519" s="16">
        <v>60</v>
      </c>
      <c r="G2519" s="10" t="s">
        <v>6635</v>
      </c>
      <c r="H2519" s="10" t="s">
        <v>530</v>
      </c>
      <c r="I2519" s="10" t="s">
        <v>32</v>
      </c>
      <c r="J2519" s="11">
        <v>44430</v>
      </c>
      <c r="K2519" s="16">
        <v>7</v>
      </c>
      <c r="L2519" s="10" t="s">
        <v>33</v>
      </c>
      <c r="M2519" s="10">
        <f t="shared" si="157"/>
        <v>2021</v>
      </c>
      <c r="N2519" s="10">
        <f t="shared" si="158"/>
        <v>8</v>
      </c>
      <c r="O2519" s="10" t="str">
        <f>VLOOKUP(L2519,'User input'!$D$6:$E$16,2,FALSE)</f>
        <v>Megawidget L</v>
      </c>
      <c r="P2519" s="10">
        <f>VLOOKUP(L2519,'User input'!$D$6:$G$16,3,FALSE)</f>
        <v>1.79</v>
      </c>
      <c r="Q2519" s="10">
        <f>VLOOKUP(L2519,'User input'!$D$6:$G$16,4,FALSE)</f>
        <v>24</v>
      </c>
      <c r="R2519" s="10">
        <f t="shared" si="159"/>
        <v>168</v>
      </c>
      <c r="S2519" s="27">
        <f t="shared" si="156"/>
        <v>300.72000000000003</v>
      </c>
      <c r="T2519" s="27">
        <f>IF(K2519&lt;'User input'!$I$9,'User input'!$J$8,IF(K2519&lt;'User input'!$I$10,'User input'!$J$9,IF(K2519&lt;'User input'!$I$11,'User input'!$J$10,'User input'!$J$11)))*S2519</f>
        <v>0</v>
      </c>
      <c r="U2519" s="27">
        <f>K2519*'User input'!$J$17+'User input'!$J$16</f>
        <v>0.5</v>
      </c>
    </row>
    <row r="2520" spans="1:21" x14ac:dyDescent="0.25">
      <c r="A2520" s="17">
        <v>2587</v>
      </c>
      <c r="B2520" s="6" t="s">
        <v>6637</v>
      </c>
      <c r="C2520" s="6" t="s">
        <v>74</v>
      </c>
      <c r="D2520" s="6" t="s">
        <v>90</v>
      </c>
      <c r="E2520" s="6" t="s">
        <v>16</v>
      </c>
      <c r="F2520" s="15">
        <v>60</v>
      </c>
      <c r="G2520" s="6" t="s">
        <v>6635</v>
      </c>
      <c r="H2520" s="6" t="s">
        <v>1301</v>
      </c>
      <c r="I2520" s="6" t="s">
        <v>32</v>
      </c>
      <c r="J2520" s="7">
        <v>44277</v>
      </c>
      <c r="K2520" s="15">
        <v>98</v>
      </c>
      <c r="L2520" s="6" t="s">
        <v>62</v>
      </c>
      <c r="M2520" s="6">
        <f t="shared" si="157"/>
        <v>2021</v>
      </c>
      <c r="N2520" s="6">
        <f t="shared" si="158"/>
        <v>3</v>
      </c>
      <c r="O2520" s="6" t="str">
        <f>VLOOKUP(L2520,'User input'!$D$6:$E$16,2,FALSE)</f>
        <v>Ultrathing V4</v>
      </c>
      <c r="P2520" s="6">
        <f>VLOOKUP(L2520,'User input'!$D$6:$G$16,3,FALSE)</f>
        <v>3.99</v>
      </c>
      <c r="Q2520" s="6">
        <f>VLOOKUP(L2520,'User input'!$D$6:$G$16,4,FALSE)</f>
        <v>24</v>
      </c>
      <c r="R2520" s="6">
        <f t="shared" si="159"/>
        <v>2352</v>
      </c>
      <c r="S2520" s="26">
        <f t="shared" si="156"/>
        <v>9384.4800000000014</v>
      </c>
      <c r="T2520" s="26">
        <f>IF(K2520&lt;'User input'!$I$9,'User input'!$J$8,IF(K2520&lt;'User input'!$I$10,'User input'!$J$9,IF(K2520&lt;'User input'!$I$11,'User input'!$J$10,'User input'!$J$11)))*S2520</f>
        <v>469.2240000000001</v>
      </c>
      <c r="U2520" s="26">
        <f>K2520*'User input'!$J$17+'User input'!$J$16</f>
        <v>0.5</v>
      </c>
    </row>
    <row r="2521" spans="1:21" x14ac:dyDescent="0.25">
      <c r="A2521" s="17">
        <v>2589</v>
      </c>
      <c r="B2521" s="6" t="s">
        <v>6638</v>
      </c>
      <c r="C2521" s="6" t="s">
        <v>2737</v>
      </c>
      <c r="D2521" s="6" t="s">
        <v>49</v>
      </c>
      <c r="E2521" s="6" t="s">
        <v>16</v>
      </c>
      <c r="F2521" s="15">
        <v>30</v>
      </c>
      <c r="G2521" s="6" t="s">
        <v>6639</v>
      </c>
      <c r="H2521" s="6" t="s">
        <v>3289</v>
      </c>
      <c r="I2521" s="6" t="s">
        <v>32</v>
      </c>
      <c r="J2521" s="7">
        <v>44069</v>
      </c>
      <c r="K2521" s="15">
        <v>52</v>
      </c>
      <c r="L2521" s="6" t="s">
        <v>33</v>
      </c>
      <c r="M2521" s="6">
        <f t="shared" si="157"/>
        <v>2020</v>
      </c>
      <c r="N2521" s="6">
        <f t="shared" si="158"/>
        <v>8</v>
      </c>
      <c r="O2521" s="6" t="str">
        <f>VLOOKUP(L2521,'User input'!$D$6:$E$16,2,FALSE)</f>
        <v>Megawidget L</v>
      </c>
      <c r="P2521" s="6">
        <f>VLOOKUP(L2521,'User input'!$D$6:$G$16,3,FALSE)</f>
        <v>1.79</v>
      </c>
      <c r="Q2521" s="6">
        <f>VLOOKUP(L2521,'User input'!$D$6:$G$16,4,FALSE)</f>
        <v>24</v>
      </c>
      <c r="R2521" s="6">
        <f t="shared" si="159"/>
        <v>1248</v>
      </c>
      <c r="S2521" s="26">
        <f t="shared" si="156"/>
        <v>2233.92</v>
      </c>
      <c r="T2521" s="26">
        <f>IF(K2521&lt;'User input'!$I$9,'User input'!$J$8,IF(K2521&lt;'User input'!$I$10,'User input'!$J$9,IF(K2521&lt;'User input'!$I$11,'User input'!$J$10,'User input'!$J$11)))*S2521</f>
        <v>111.69600000000001</v>
      </c>
      <c r="U2521" s="26">
        <f>K2521*'User input'!$J$17+'User input'!$J$16</f>
        <v>0.5</v>
      </c>
    </row>
    <row r="2522" spans="1:21" x14ac:dyDescent="0.25">
      <c r="A2522" s="18">
        <v>2590</v>
      </c>
      <c r="B2522" s="10" t="s">
        <v>2399</v>
      </c>
      <c r="C2522" s="10" t="s">
        <v>4542</v>
      </c>
      <c r="D2522" s="10" t="s">
        <v>28</v>
      </c>
      <c r="E2522" s="10" t="s">
        <v>29</v>
      </c>
      <c r="F2522" s="16">
        <v>60</v>
      </c>
      <c r="G2522" s="10" t="s">
        <v>6640</v>
      </c>
      <c r="H2522" s="10" t="s">
        <v>1331</v>
      </c>
      <c r="I2522" s="10" t="s">
        <v>127</v>
      </c>
      <c r="J2522" s="11">
        <v>43942</v>
      </c>
      <c r="K2522" s="16">
        <v>26</v>
      </c>
      <c r="L2522" s="10" t="s">
        <v>157</v>
      </c>
      <c r="M2522" s="10">
        <f t="shared" si="157"/>
        <v>2020</v>
      </c>
      <c r="N2522" s="10">
        <f t="shared" si="158"/>
        <v>4</v>
      </c>
      <c r="O2522" s="10" t="str">
        <f>VLOOKUP(L2522,'User input'!$D$6:$E$16,2,FALSE)</f>
        <v>Ultrathing V3</v>
      </c>
      <c r="P2522" s="10">
        <f>VLOOKUP(L2522,'User input'!$D$6:$G$16,3,FALSE)</f>
        <v>3.39</v>
      </c>
      <c r="Q2522" s="10">
        <f>VLOOKUP(L2522,'User input'!$D$6:$G$16,4,FALSE)</f>
        <v>24</v>
      </c>
      <c r="R2522" s="10">
        <f t="shared" si="159"/>
        <v>624</v>
      </c>
      <c r="S2522" s="27">
        <f t="shared" si="156"/>
        <v>2115.36</v>
      </c>
      <c r="T2522" s="27">
        <f>IF(K2522&lt;'User input'!$I$9,'User input'!$J$8,IF(K2522&lt;'User input'!$I$10,'User input'!$J$9,IF(K2522&lt;'User input'!$I$11,'User input'!$J$10,'User input'!$J$11)))*S2522</f>
        <v>63.460799999999999</v>
      </c>
      <c r="U2522" s="27">
        <f>K2522*'User input'!$J$17+'User input'!$J$16</f>
        <v>0.5</v>
      </c>
    </row>
    <row r="2523" spans="1:21" x14ac:dyDescent="0.25">
      <c r="A2523" s="17">
        <v>2591</v>
      </c>
      <c r="B2523" s="6" t="s">
        <v>6641</v>
      </c>
      <c r="C2523" s="6" t="s">
        <v>6642</v>
      </c>
      <c r="D2523" s="6" t="s">
        <v>28</v>
      </c>
      <c r="E2523" s="6" t="s">
        <v>29</v>
      </c>
      <c r="F2523" s="15">
        <v>60</v>
      </c>
      <c r="G2523" s="6" t="s">
        <v>6640</v>
      </c>
      <c r="H2523" s="6" t="s">
        <v>3416</v>
      </c>
      <c r="I2523" s="6" t="s">
        <v>38</v>
      </c>
      <c r="J2523" s="7">
        <v>43885</v>
      </c>
      <c r="K2523" s="15">
        <v>47</v>
      </c>
      <c r="L2523" s="6" t="s">
        <v>62</v>
      </c>
      <c r="M2523" s="6">
        <f t="shared" si="157"/>
        <v>2020</v>
      </c>
      <c r="N2523" s="6">
        <f t="shared" si="158"/>
        <v>2</v>
      </c>
      <c r="O2523" s="6" t="str">
        <f>VLOOKUP(L2523,'User input'!$D$6:$E$16,2,FALSE)</f>
        <v>Ultrathing V4</v>
      </c>
      <c r="P2523" s="6">
        <f>VLOOKUP(L2523,'User input'!$D$6:$G$16,3,FALSE)</f>
        <v>3.99</v>
      </c>
      <c r="Q2523" s="6">
        <f>VLOOKUP(L2523,'User input'!$D$6:$G$16,4,FALSE)</f>
        <v>24</v>
      </c>
      <c r="R2523" s="6">
        <f t="shared" si="159"/>
        <v>1128</v>
      </c>
      <c r="S2523" s="26">
        <f t="shared" si="156"/>
        <v>4500.72</v>
      </c>
      <c r="T2523" s="26">
        <f>IF(K2523&lt;'User input'!$I$9,'User input'!$J$8,IF(K2523&lt;'User input'!$I$10,'User input'!$J$9,IF(K2523&lt;'User input'!$I$11,'User input'!$J$10,'User input'!$J$11)))*S2523</f>
        <v>135.02160000000001</v>
      </c>
      <c r="U2523" s="26">
        <f>K2523*'User input'!$J$17+'User input'!$J$16</f>
        <v>0.5</v>
      </c>
    </row>
    <row r="2524" spans="1:21" x14ac:dyDescent="0.25">
      <c r="A2524" s="18">
        <v>2592</v>
      </c>
      <c r="B2524" s="10" t="s">
        <v>6643</v>
      </c>
      <c r="C2524" s="10" t="s">
        <v>6415</v>
      </c>
      <c r="D2524" s="10" t="s">
        <v>15</v>
      </c>
      <c r="E2524" s="10" t="s">
        <v>16</v>
      </c>
      <c r="F2524" s="16">
        <v>90</v>
      </c>
      <c r="G2524" s="10" t="s">
        <v>6644</v>
      </c>
      <c r="H2524" s="10" t="s">
        <v>335</v>
      </c>
      <c r="I2524" s="10" t="s">
        <v>171</v>
      </c>
      <c r="J2524" s="11">
        <v>44219</v>
      </c>
      <c r="K2524" s="16">
        <v>73</v>
      </c>
      <c r="L2524" s="10" t="s">
        <v>157</v>
      </c>
      <c r="M2524" s="10">
        <f t="shared" si="157"/>
        <v>2021</v>
      </c>
      <c r="N2524" s="10">
        <f t="shared" si="158"/>
        <v>1</v>
      </c>
      <c r="O2524" s="10" t="str">
        <f>VLOOKUP(L2524,'User input'!$D$6:$E$16,2,FALSE)</f>
        <v>Ultrathing V3</v>
      </c>
      <c r="P2524" s="10">
        <f>VLOOKUP(L2524,'User input'!$D$6:$G$16,3,FALSE)</f>
        <v>3.39</v>
      </c>
      <c r="Q2524" s="10">
        <f>VLOOKUP(L2524,'User input'!$D$6:$G$16,4,FALSE)</f>
        <v>24</v>
      </c>
      <c r="R2524" s="10">
        <f t="shared" si="159"/>
        <v>1752</v>
      </c>
      <c r="S2524" s="27">
        <f t="shared" si="156"/>
        <v>5939.2800000000007</v>
      </c>
      <c r="T2524" s="27">
        <f>IF(K2524&lt;'User input'!$I$9,'User input'!$J$8,IF(K2524&lt;'User input'!$I$10,'User input'!$J$9,IF(K2524&lt;'User input'!$I$11,'User input'!$J$10,'User input'!$J$11)))*S2524</f>
        <v>296.96400000000006</v>
      </c>
      <c r="U2524" s="27">
        <f>K2524*'User input'!$J$17+'User input'!$J$16</f>
        <v>0.5</v>
      </c>
    </row>
    <row r="2525" spans="1:21" x14ac:dyDescent="0.25">
      <c r="A2525" s="17">
        <v>2593</v>
      </c>
      <c r="B2525" s="6" t="s">
        <v>4301</v>
      </c>
      <c r="C2525" s="6" t="s">
        <v>2023</v>
      </c>
      <c r="D2525" s="6" t="s">
        <v>28</v>
      </c>
      <c r="E2525" s="6" t="s">
        <v>29</v>
      </c>
      <c r="F2525" s="15">
        <v>30</v>
      </c>
      <c r="G2525" s="6" t="s">
        <v>6645</v>
      </c>
      <c r="H2525" s="6" t="s">
        <v>4053</v>
      </c>
      <c r="I2525" s="6" t="s">
        <v>4054</v>
      </c>
      <c r="J2525" s="7">
        <v>43571</v>
      </c>
      <c r="K2525" s="15">
        <v>73</v>
      </c>
      <c r="L2525" s="6" t="s">
        <v>99</v>
      </c>
      <c r="M2525" s="6">
        <f t="shared" si="157"/>
        <v>2019</v>
      </c>
      <c r="N2525" s="6">
        <f t="shared" si="158"/>
        <v>4</v>
      </c>
      <c r="O2525" s="6" t="str">
        <f>VLOOKUP(L2525,'User input'!$D$6:$E$16,2,FALSE)</f>
        <v>Superwossname</v>
      </c>
      <c r="P2525" s="6">
        <f>VLOOKUP(L2525,'User input'!$D$6:$G$16,3,FALSE)</f>
        <v>3.49</v>
      </c>
      <c r="Q2525" s="6">
        <f>VLOOKUP(L2525,'User input'!$D$6:$G$16,4,FALSE)</f>
        <v>20</v>
      </c>
      <c r="R2525" s="6">
        <f t="shared" si="159"/>
        <v>1460</v>
      </c>
      <c r="S2525" s="26">
        <f t="shared" si="156"/>
        <v>5095.4000000000005</v>
      </c>
      <c r="T2525" s="26">
        <f>IF(K2525&lt;'User input'!$I$9,'User input'!$J$8,IF(K2525&lt;'User input'!$I$10,'User input'!$J$9,IF(K2525&lt;'User input'!$I$11,'User input'!$J$10,'User input'!$J$11)))*S2525</f>
        <v>254.77000000000004</v>
      </c>
      <c r="U2525" s="26">
        <f>K2525*'User input'!$J$17+'User input'!$J$16</f>
        <v>0.5</v>
      </c>
    </row>
    <row r="2526" spans="1:21" x14ac:dyDescent="0.25">
      <c r="A2526" s="18">
        <v>2594</v>
      </c>
      <c r="B2526" s="10" t="s">
        <v>1347</v>
      </c>
      <c r="C2526" s="10" t="s">
        <v>4841</v>
      </c>
      <c r="D2526" s="10" t="s">
        <v>115</v>
      </c>
      <c r="E2526" s="10" t="s">
        <v>16</v>
      </c>
      <c r="F2526" s="16">
        <v>90</v>
      </c>
      <c r="G2526" s="10" t="s">
        <v>6646</v>
      </c>
      <c r="H2526" s="10" t="s">
        <v>3567</v>
      </c>
      <c r="I2526" s="10" t="s">
        <v>1569</v>
      </c>
      <c r="J2526" s="11">
        <v>44477</v>
      </c>
      <c r="K2526" s="16">
        <v>41</v>
      </c>
      <c r="L2526" s="10" t="s">
        <v>44</v>
      </c>
      <c r="M2526" s="10">
        <f t="shared" si="157"/>
        <v>2021</v>
      </c>
      <c r="N2526" s="10">
        <f t="shared" si="158"/>
        <v>10</v>
      </c>
      <c r="O2526" s="10" t="str">
        <f>VLOOKUP(L2526,'User input'!$D$6:$E$16,2,FALSE)</f>
        <v>Gigastuff</v>
      </c>
      <c r="P2526" s="10">
        <f>VLOOKUP(L2526,'User input'!$D$6:$G$16,3,FALSE)</f>
        <v>1.89</v>
      </c>
      <c r="Q2526" s="10">
        <f>VLOOKUP(L2526,'User input'!$D$6:$G$16,4,FALSE)</f>
        <v>18</v>
      </c>
      <c r="R2526" s="10">
        <f t="shared" si="159"/>
        <v>738</v>
      </c>
      <c r="S2526" s="27">
        <f t="shared" si="156"/>
        <v>1394.82</v>
      </c>
      <c r="T2526" s="27">
        <f>IF(K2526&lt;'User input'!$I$9,'User input'!$J$8,IF(K2526&lt;'User input'!$I$10,'User input'!$J$9,IF(K2526&lt;'User input'!$I$11,'User input'!$J$10,'User input'!$J$11)))*S2526</f>
        <v>41.8446</v>
      </c>
      <c r="U2526" s="27">
        <f>K2526*'User input'!$J$17+'User input'!$J$16</f>
        <v>0.5</v>
      </c>
    </row>
    <row r="2527" spans="1:21" x14ac:dyDescent="0.25">
      <c r="A2527" s="18">
        <v>2596</v>
      </c>
      <c r="B2527" s="10" t="s">
        <v>1784</v>
      </c>
      <c r="C2527" s="10" t="s">
        <v>3157</v>
      </c>
      <c r="D2527" s="10" t="s">
        <v>28</v>
      </c>
      <c r="E2527" s="10" t="s">
        <v>29</v>
      </c>
      <c r="F2527" s="16">
        <v>90</v>
      </c>
      <c r="G2527" s="10" t="s">
        <v>6647</v>
      </c>
      <c r="H2527" s="10" t="s">
        <v>6648</v>
      </c>
      <c r="I2527" s="10" t="s">
        <v>32</v>
      </c>
      <c r="J2527" s="11">
        <v>43702</v>
      </c>
      <c r="K2527" s="16">
        <v>80</v>
      </c>
      <c r="L2527" s="10" t="s">
        <v>68</v>
      </c>
      <c r="M2527" s="10">
        <f t="shared" si="157"/>
        <v>2019</v>
      </c>
      <c r="N2527" s="10">
        <f t="shared" si="158"/>
        <v>8</v>
      </c>
      <c r="O2527" s="10" t="str">
        <f>VLOOKUP(L2527,'User input'!$D$6:$E$16,2,FALSE)</f>
        <v>Megawidget M</v>
      </c>
      <c r="P2527" s="10">
        <f>VLOOKUP(L2527,'User input'!$D$6:$G$16,3,FALSE)</f>
        <v>1.29</v>
      </c>
      <c r="Q2527" s="10">
        <f>VLOOKUP(L2527,'User input'!$D$6:$G$16,4,FALSE)</f>
        <v>24</v>
      </c>
      <c r="R2527" s="10">
        <f t="shared" si="159"/>
        <v>1920</v>
      </c>
      <c r="S2527" s="27">
        <f t="shared" si="156"/>
        <v>2476.8000000000002</v>
      </c>
      <c r="T2527" s="27">
        <f>IF(K2527&lt;'User input'!$I$9,'User input'!$J$8,IF(K2527&lt;'User input'!$I$10,'User input'!$J$9,IF(K2527&lt;'User input'!$I$11,'User input'!$J$10,'User input'!$J$11)))*S2527</f>
        <v>123.84000000000002</v>
      </c>
      <c r="U2527" s="27">
        <f>K2527*'User input'!$J$17+'User input'!$J$16</f>
        <v>0.5</v>
      </c>
    </row>
    <row r="2528" spans="1:21" x14ac:dyDescent="0.25">
      <c r="A2528" s="17">
        <v>2597</v>
      </c>
      <c r="B2528" s="6" t="s">
        <v>6649</v>
      </c>
      <c r="C2528" s="6" t="s">
        <v>2171</v>
      </c>
      <c r="D2528" s="6" t="s">
        <v>49</v>
      </c>
      <c r="E2528" s="6" t="s">
        <v>16</v>
      </c>
      <c r="F2528" s="15">
        <v>90</v>
      </c>
      <c r="G2528" s="6" t="s">
        <v>6650</v>
      </c>
      <c r="H2528" s="6" t="s">
        <v>1305</v>
      </c>
      <c r="I2528" s="6" t="s">
        <v>1306</v>
      </c>
      <c r="J2528" s="7">
        <v>43722</v>
      </c>
      <c r="K2528" s="15">
        <v>5</v>
      </c>
      <c r="L2528" s="6" t="s">
        <v>99</v>
      </c>
      <c r="M2528" s="6">
        <f t="shared" si="157"/>
        <v>2019</v>
      </c>
      <c r="N2528" s="6">
        <f t="shared" si="158"/>
        <v>9</v>
      </c>
      <c r="O2528" s="6" t="str">
        <f>VLOOKUP(L2528,'User input'!$D$6:$E$16,2,FALSE)</f>
        <v>Superwossname</v>
      </c>
      <c r="P2528" s="6">
        <f>VLOOKUP(L2528,'User input'!$D$6:$G$16,3,FALSE)</f>
        <v>3.49</v>
      </c>
      <c r="Q2528" s="6">
        <f>VLOOKUP(L2528,'User input'!$D$6:$G$16,4,FALSE)</f>
        <v>20</v>
      </c>
      <c r="R2528" s="6">
        <f t="shared" si="159"/>
        <v>100</v>
      </c>
      <c r="S2528" s="26">
        <f t="shared" si="156"/>
        <v>349</v>
      </c>
      <c r="T2528" s="26">
        <f>IF(K2528&lt;'User input'!$I$9,'User input'!$J$8,IF(K2528&lt;'User input'!$I$10,'User input'!$J$9,IF(K2528&lt;'User input'!$I$11,'User input'!$J$10,'User input'!$J$11)))*S2528</f>
        <v>0</v>
      </c>
      <c r="U2528" s="26">
        <f>K2528*'User input'!$J$17+'User input'!$J$16</f>
        <v>0.5</v>
      </c>
    </row>
    <row r="2529" spans="1:21" x14ac:dyDescent="0.25">
      <c r="A2529" s="18">
        <v>2598</v>
      </c>
      <c r="B2529" s="10" t="s">
        <v>6649</v>
      </c>
      <c r="C2529" s="10" t="s">
        <v>1589</v>
      </c>
      <c r="D2529" s="10" t="s">
        <v>41</v>
      </c>
      <c r="E2529" s="10" t="s">
        <v>16</v>
      </c>
      <c r="F2529" s="16">
        <v>30</v>
      </c>
      <c r="G2529" s="10" t="s">
        <v>6650</v>
      </c>
      <c r="H2529" s="10" t="s">
        <v>180</v>
      </c>
      <c r="I2529" s="10" t="s">
        <v>32</v>
      </c>
      <c r="J2529" s="11">
        <v>43680</v>
      </c>
      <c r="K2529" s="16">
        <v>77</v>
      </c>
      <c r="L2529" s="10" t="s">
        <v>62</v>
      </c>
      <c r="M2529" s="10">
        <f t="shared" si="157"/>
        <v>2019</v>
      </c>
      <c r="N2529" s="10">
        <f t="shared" si="158"/>
        <v>8</v>
      </c>
      <c r="O2529" s="10" t="str">
        <f>VLOOKUP(L2529,'User input'!$D$6:$E$16,2,FALSE)</f>
        <v>Ultrathing V4</v>
      </c>
      <c r="P2529" s="10">
        <f>VLOOKUP(L2529,'User input'!$D$6:$G$16,3,FALSE)</f>
        <v>3.99</v>
      </c>
      <c r="Q2529" s="10">
        <f>VLOOKUP(L2529,'User input'!$D$6:$G$16,4,FALSE)</f>
        <v>24</v>
      </c>
      <c r="R2529" s="10">
        <f t="shared" si="159"/>
        <v>1848</v>
      </c>
      <c r="S2529" s="27">
        <f t="shared" si="156"/>
        <v>7373.52</v>
      </c>
      <c r="T2529" s="27">
        <f>IF(K2529&lt;'User input'!$I$9,'User input'!$J$8,IF(K2529&lt;'User input'!$I$10,'User input'!$J$9,IF(K2529&lt;'User input'!$I$11,'User input'!$J$10,'User input'!$J$11)))*S2529</f>
        <v>368.67600000000004</v>
      </c>
      <c r="U2529" s="27">
        <f>K2529*'User input'!$J$17+'User input'!$J$16</f>
        <v>0.5</v>
      </c>
    </row>
    <row r="2530" spans="1:21" x14ac:dyDescent="0.25">
      <c r="A2530" s="17">
        <v>2599</v>
      </c>
      <c r="B2530" s="6" t="s">
        <v>2546</v>
      </c>
      <c r="C2530" s="6" t="s">
        <v>1765</v>
      </c>
      <c r="D2530" s="6" t="s">
        <v>28</v>
      </c>
      <c r="E2530" s="6" t="s">
        <v>29</v>
      </c>
      <c r="F2530" s="15">
        <v>30</v>
      </c>
      <c r="G2530" s="6" t="s">
        <v>6651</v>
      </c>
      <c r="H2530" s="6" t="s">
        <v>4667</v>
      </c>
      <c r="I2530" s="6" t="s">
        <v>176</v>
      </c>
      <c r="J2530" s="7">
        <v>43543</v>
      </c>
      <c r="K2530" s="15">
        <v>30</v>
      </c>
      <c r="L2530" s="6" t="s">
        <v>39</v>
      </c>
      <c r="M2530" s="6">
        <f t="shared" si="157"/>
        <v>2019</v>
      </c>
      <c r="N2530" s="6">
        <f t="shared" si="158"/>
        <v>3</v>
      </c>
      <c r="O2530" s="6" t="str">
        <f>VLOOKUP(L2530,'User input'!$D$6:$E$16,2,FALSE)</f>
        <v>Ultrathing V1</v>
      </c>
      <c r="P2530" s="6">
        <f>VLOOKUP(L2530,'User input'!$D$6:$G$16,3,FALSE)</f>
        <v>1.79</v>
      </c>
      <c r="Q2530" s="6">
        <f>VLOOKUP(L2530,'User input'!$D$6:$G$16,4,FALSE)</f>
        <v>17</v>
      </c>
      <c r="R2530" s="6">
        <f t="shared" si="159"/>
        <v>510</v>
      </c>
      <c r="S2530" s="26">
        <f t="shared" si="156"/>
        <v>912.9</v>
      </c>
      <c r="T2530" s="26">
        <f>IF(K2530&lt;'User input'!$I$9,'User input'!$J$8,IF(K2530&lt;'User input'!$I$10,'User input'!$J$9,IF(K2530&lt;'User input'!$I$11,'User input'!$J$10,'User input'!$J$11)))*S2530</f>
        <v>27.386999999999997</v>
      </c>
      <c r="U2530" s="26">
        <f>K2530*'User input'!$J$17+'User input'!$J$16</f>
        <v>0.5</v>
      </c>
    </row>
    <row r="2531" spans="1:21" x14ac:dyDescent="0.25">
      <c r="A2531" s="18">
        <v>2600</v>
      </c>
      <c r="B2531" s="10" t="s">
        <v>53</v>
      </c>
      <c r="C2531" s="10" t="s">
        <v>4108</v>
      </c>
      <c r="D2531" s="10" t="s">
        <v>28</v>
      </c>
      <c r="E2531" s="10" t="s">
        <v>29</v>
      </c>
      <c r="F2531" s="16">
        <v>60</v>
      </c>
      <c r="G2531" s="10" t="s">
        <v>6652</v>
      </c>
      <c r="H2531" s="10" t="s">
        <v>4416</v>
      </c>
      <c r="I2531" s="10" t="s">
        <v>32</v>
      </c>
      <c r="J2531" s="11">
        <v>44450</v>
      </c>
      <c r="K2531" s="16">
        <v>47</v>
      </c>
      <c r="L2531" s="10" t="s">
        <v>44</v>
      </c>
      <c r="M2531" s="10">
        <f t="shared" si="157"/>
        <v>2021</v>
      </c>
      <c r="N2531" s="10">
        <f t="shared" si="158"/>
        <v>9</v>
      </c>
      <c r="O2531" s="10" t="str">
        <f>VLOOKUP(L2531,'User input'!$D$6:$E$16,2,FALSE)</f>
        <v>Gigastuff</v>
      </c>
      <c r="P2531" s="10">
        <f>VLOOKUP(L2531,'User input'!$D$6:$G$16,3,FALSE)</f>
        <v>1.89</v>
      </c>
      <c r="Q2531" s="10">
        <f>VLOOKUP(L2531,'User input'!$D$6:$G$16,4,FALSE)</f>
        <v>18</v>
      </c>
      <c r="R2531" s="10">
        <f t="shared" si="159"/>
        <v>846</v>
      </c>
      <c r="S2531" s="27">
        <f t="shared" si="156"/>
        <v>1598.9399999999998</v>
      </c>
      <c r="T2531" s="27">
        <f>IF(K2531&lt;'User input'!$I$9,'User input'!$J$8,IF(K2531&lt;'User input'!$I$10,'User input'!$J$9,IF(K2531&lt;'User input'!$I$11,'User input'!$J$10,'User input'!$J$11)))*S2531</f>
        <v>47.968199999999996</v>
      </c>
      <c r="U2531" s="27">
        <f>K2531*'User input'!$J$17+'User input'!$J$16</f>
        <v>0.5</v>
      </c>
    </row>
    <row r="2532" spans="1:21" x14ac:dyDescent="0.25">
      <c r="A2532" s="17">
        <v>2601</v>
      </c>
      <c r="B2532" s="6" t="s">
        <v>653</v>
      </c>
      <c r="C2532" s="6" t="s">
        <v>791</v>
      </c>
      <c r="D2532" s="6" t="s">
        <v>28</v>
      </c>
      <c r="E2532" s="6" t="s">
        <v>29</v>
      </c>
      <c r="F2532" s="15">
        <v>30</v>
      </c>
      <c r="G2532" s="6" t="s">
        <v>6653</v>
      </c>
      <c r="H2532" s="6" t="s">
        <v>2657</v>
      </c>
      <c r="I2532" s="6" t="s">
        <v>185</v>
      </c>
      <c r="J2532" s="7">
        <v>44026</v>
      </c>
      <c r="K2532" s="15">
        <v>89</v>
      </c>
      <c r="L2532" s="6" t="s">
        <v>44</v>
      </c>
      <c r="M2532" s="6">
        <f t="shared" si="157"/>
        <v>2020</v>
      </c>
      <c r="N2532" s="6">
        <f t="shared" si="158"/>
        <v>7</v>
      </c>
      <c r="O2532" s="6" t="str">
        <f>VLOOKUP(L2532,'User input'!$D$6:$E$16,2,FALSE)</f>
        <v>Gigastuff</v>
      </c>
      <c r="P2532" s="6">
        <f>VLOOKUP(L2532,'User input'!$D$6:$G$16,3,FALSE)</f>
        <v>1.89</v>
      </c>
      <c r="Q2532" s="6">
        <f>VLOOKUP(L2532,'User input'!$D$6:$G$16,4,FALSE)</f>
        <v>18</v>
      </c>
      <c r="R2532" s="6">
        <f t="shared" si="159"/>
        <v>1602</v>
      </c>
      <c r="S2532" s="26">
        <f t="shared" si="156"/>
        <v>3027.7799999999997</v>
      </c>
      <c r="T2532" s="26">
        <f>IF(K2532&lt;'User input'!$I$9,'User input'!$J$8,IF(K2532&lt;'User input'!$I$10,'User input'!$J$9,IF(K2532&lt;'User input'!$I$11,'User input'!$J$10,'User input'!$J$11)))*S2532</f>
        <v>151.38899999999998</v>
      </c>
      <c r="U2532" s="26">
        <f>K2532*'User input'!$J$17+'User input'!$J$16</f>
        <v>0.5</v>
      </c>
    </row>
    <row r="2533" spans="1:21" x14ac:dyDescent="0.25">
      <c r="A2533" s="18">
        <v>2602</v>
      </c>
      <c r="B2533" s="10" t="s">
        <v>2167</v>
      </c>
      <c r="C2533" s="10" t="s">
        <v>3120</v>
      </c>
      <c r="D2533" s="10" t="s">
        <v>15</v>
      </c>
      <c r="E2533" s="10" t="s">
        <v>16</v>
      </c>
      <c r="F2533" s="16">
        <v>90</v>
      </c>
      <c r="G2533" s="10" t="s">
        <v>6654</v>
      </c>
      <c r="H2533" s="10" t="s">
        <v>3214</v>
      </c>
      <c r="I2533" s="10" t="s">
        <v>2012</v>
      </c>
      <c r="J2533" s="11">
        <v>44300</v>
      </c>
      <c r="K2533" s="16">
        <v>99</v>
      </c>
      <c r="L2533" s="10" t="s">
        <v>20</v>
      </c>
      <c r="M2533" s="10">
        <f t="shared" si="157"/>
        <v>2021</v>
      </c>
      <c r="N2533" s="10">
        <f t="shared" si="158"/>
        <v>4</v>
      </c>
      <c r="O2533" s="10" t="str">
        <f>VLOOKUP(L2533,'User input'!$D$6:$E$16,2,FALSE)</f>
        <v>Hyperwotsit</v>
      </c>
      <c r="P2533" s="10">
        <f>VLOOKUP(L2533,'User input'!$D$6:$G$16,3,FALSE)</f>
        <v>2.0099999999999998</v>
      </c>
      <c r="Q2533" s="10">
        <f>VLOOKUP(L2533,'User input'!$D$6:$G$16,4,FALSE)</f>
        <v>20</v>
      </c>
      <c r="R2533" s="10">
        <f t="shared" si="159"/>
        <v>1980</v>
      </c>
      <c r="S2533" s="27">
        <f t="shared" si="156"/>
        <v>3979.7999999999997</v>
      </c>
      <c r="T2533" s="27">
        <f>IF(K2533&lt;'User input'!$I$9,'User input'!$J$8,IF(K2533&lt;'User input'!$I$10,'User input'!$J$9,IF(K2533&lt;'User input'!$I$11,'User input'!$J$10,'User input'!$J$11)))*S2533</f>
        <v>198.99</v>
      </c>
      <c r="U2533" s="27">
        <f>K2533*'User input'!$J$17+'User input'!$J$16</f>
        <v>0.5</v>
      </c>
    </row>
    <row r="2534" spans="1:21" x14ac:dyDescent="0.25">
      <c r="A2534" s="17">
        <v>2603</v>
      </c>
      <c r="B2534" s="6" t="s">
        <v>6655</v>
      </c>
      <c r="C2534" s="6" t="s">
        <v>6656</v>
      </c>
      <c r="D2534" s="6" t="s">
        <v>49</v>
      </c>
      <c r="E2534" s="6" t="s">
        <v>16</v>
      </c>
      <c r="F2534" s="15">
        <v>90</v>
      </c>
      <c r="G2534" s="6" t="s">
        <v>6657</v>
      </c>
      <c r="H2534" s="6" t="s">
        <v>4871</v>
      </c>
      <c r="I2534" s="6" t="s">
        <v>108</v>
      </c>
      <c r="J2534" s="7">
        <v>43578</v>
      </c>
      <c r="K2534" s="15">
        <v>50</v>
      </c>
      <c r="L2534" s="6" t="s">
        <v>52</v>
      </c>
      <c r="M2534" s="6">
        <f t="shared" si="157"/>
        <v>2019</v>
      </c>
      <c r="N2534" s="6">
        <f t="shared" si="158"/>
        <v>4</v>
      </c>
      <c r="O2534" s="6" t="str">
        <f>VLOOKUP(L2534,'User input'!$D$6:$E$16,2,FALSE)</f>
        <v>Megawidget S</v>
      </c>
      <c r="P2534" s="6">
        <f>VLOOKUP(L2534,'User input'!$D$6:$G$16,3,FALSE)</f>
        <v>0.69</v>
      </c>
      <c r="Q2534" s="6">
        <f>VLOOKUP(L2534,'User input'!$D$6:$G$16,4,FALSE)</f>
        <v>24</v>
      </c>
      <c r="R2534" s="6">
        <f t="shared" si="159"/>
        <v>1200</v>
      </c>
      <c r="S2534" s="26">
        <f t="shared" si="156"/>
        <v>827.99999999999989</v>
      </c>
      <c r="T2534" s="26">
        <f>IF(K2534&lt;'User input'!$I$9,'User input'!$J$8,IF(K2534&lt;'User input'!$I$10,'User input'!$J$9,IF(K2534&lt;'User input'!$I$11,'User input'!$J$10,'User input'!$J$11)))*S2534</f>
        <v>41.4</v>
      </c>
      <c r="U2534" s="26">
        <f>K2534*'User input'!$J$17+'User input'!$J$16</f>
        <v>0.5</v>
      </c>
    </row>
    <row r="2535" spans="1:21" x14ac:dyDescent="0.25">
      <c r="A2535" s="18">
        <v>2604</v>
      </c>
      <c r="B2535" s="10" t="s">
        <v>1387</v>
      </c>
      <c r="C2535" s="10" t="s">
        <v>6658</v>
      </c>
      <c r="D2535" s="10" t="s">
        <v>28</v>
      </c>
      <c r="E2535" s="10" t="s">
        <v>29</v>
      </c>
      <c r="F2535" s="16">
        <v>60</v>
      </c>
      <c r="G2535" s="10" t="s">
        <v>6659</v>
      </c>
      <c r="H2535" s="10" t="s">
        <v>6660</v>
      </c>
      <c r="I2535" s="10" t="s">
        <v>32</v>
      </c>
      <c r="J2535" s="11">
        <v>44012</v>
      </c>
      <c r="K2535" s="16">
        <v>60</v>
      </c>
      <c r="L2535" s="10" t="s">
        <v>157</v>
      </c>
      <c r="M2535" s="10">
        <f t="shared" si="157"/>
        <v>2020</v>
      </c>
      <c r="N2535" s="10">
        <f t="shared" si="158"/>
        <v>6</v>
      </c>
      <c r="O2535" s="10" t="str">
        <f>VLOOKUP(L2535,'User input'!$D$6:$E$16,2,FALSE)</f>
        <v>Ultrathing V3</v>
      </c>
      <c r="P2535" s="10">
        <f>VLOOKUP(L2535,'User input'!$D$6:$G$16,3,FALSE)</f>
        <v>3.39</v>
      </c>
      <c r="Q2535" s="10">
        <f>VLOOKUP(L2535,'User input'!$D$6:$G$16,4,FALSE)</f>
        <v>24</v>
      </c>
      <c r="R2535" s="10">
        <f t="shared" si="159"/>
        <v>1440</v>
      </c>
      <c r="S2535" s="27">
        <f t="shared" si="156"/>
        <v>4881.6000000000004</v>
      </c>
      <c r="T2535" s="27">
        <f>IF(K2535&lt;'User input'!$I$9,'User input'!$J$8,IF(K2535&lt;'User input'!$I$10,'User input'!$J$9,IF(K2535&lt;'User input'!$I$11,'User input'!$J$10,'User input'!$J$11)))*S2535</f>
        <v>244.08000000000004</v>
      </c>
      <c r="U2535" s="27">
        <f>K2535*'User input'!$J$17+'User input'!$J$16</f>
        <v>0.5</v>
      </c>
    </row>
    <row r="2536" spans="1:21" x14ac:dyDescent="0.25">
      <c r="A2536" s="17">
        <v>2605</v>
      </c>
      <c r="B2536" s="6" t="s">
        <v>5857</v>
      </c>
      <c r="C2536" s="6" t="s">
        <v>4944</v>
      </c>
      <c r="D2536" s="6" t="s">
        <v>28</v>
      </c>
      <c r="E2536" s="6" t="s">
        <v>29</v>
      </c>
      <c r="F2536" s="15">
        <v>60</v>
      </c>
      <c r="G2536" s="6" t="s">
        <v>6661</v>
      </c>
      <c r="H2536" s="6" t="s">
        <v>1594</v>
      </c>
      <c r="I2536" s="6" t="s">
        <v>32</v>
      </c>
      <c r="J2536" s="7">
        <v>43847</v>
      </c>
      <c r="K2536" s="15">
        <v>53</v>
      </c>
      <c r="L2536" s="6" t="s">
        <v>99</v>
      </c>
      <c r="M2536" s="6">
        <f t="shared" si="157"/>
        <v>2020</v>
      </c>
      <c r="N2536" s="6">
        <f t="shared" si="158"/>
        <v>1</v>
      </c>
      <c r="O2536" s="6" t="str">
        <f>VLOOKUP(L2536,'User input'!$D$6:$E$16,2,FALSE)</f>
        <v>Superwossname</v>
      </c>
      <c r="P2536" s="6">
        <f>VLOOKUP(L2536,'User input'!$D$6:$G$16,3,FALSE)</f>
        <v>3.49</v>
      </c>
      <c r="Q2536" s="6">
        <f>VLOOKUP(L2536,'User input'!$D$6:$G$16,4,FALSE)</f>
        <v>20</v>
      </c>
      <c r="R2536" s="6">
        <f t="shared" si="159"/>
        <v>1060</v>
      </c>
      <c r="S2536" s="26">
        <f t="shared" si="156"/>
        <v>3699.4</v>
      </c>
      <c r="T2536" s="26">
        <f>IF(K2536&lt;'User input'!$I$9,'User input'!$J$8,IF(K2536&lt;'User input'!$I$10,'User input'!$J$9,IF(K2536&lt;'User input'!$I$11,'User input'!$J$10,'User input'!$J$11)))*S2536</f>
        <v>184.97000000000003</v>
      </c>
      <c r="U2536" s="26">
        <f>K2536*'User input'!$J$17+'User input'!$J$16</f>
        <v>0.5</v>
      </c>
    </row>
    <row r="2537" spans="1:21" x14ac:dyDescent="0.25">
      <c r="A2537" s="18">
        <v>2606</v>
      </c>
      <c r="B2537" s="10" t="s">
        <v>3471</v>
      </c>
      <c r="C2537" s="10" t="s">
        <v>2009</v>
      </c>
      <c r="D2537" s="10" t="s">
        <v>28</v>
      </c>
      <c r="E2537" s="10" t="s">
        <v>29</v>
      </c>
      <c r="F2537" s="16">
        <v>90</v>
      </c>
      <c r="G2537" s="10" t="s">
        <v>10398</v>
      </c>
      <c r="H2537" s="10" t="s">
        <v>6663</v>
      </c>
      <c r="I2537" s="10" t="s">
        <v>291</v>
      </c>
      <c r="J2537" s="11">
        <v>44474</v>
      </c>
      <c r="K2537" s="16">
        <v>70</v>
      </c>
      <c r="L2537" s="10" t="s">
        <v>157</v>
      </c>
      <c r="M2537" s="10">
        <f t="shared" si="157"/>
        <v>2021</v>
      </c>
      <c r="N2537" s="10">
        <f t="shared" si="158"/>
        <v>10</v>
      </c>
      <c r="O2537" s="10" t="str">
        <f>VLOOKUP(L2537,'User input'!$D$6:$E$16,2,FALSE)</f>
        <v>Ultrathing V3</v>
      </c>
      <c r="P2537" s="10">
        <f>VLOOKUP(L2537,'User input'!$D$6:$G$16,3,FALSE)</f>
        <v>3.39</v>
      </c>
      <c r="Q2537" s="10">
        <f>VLOOKUP(L2537,'User input'!$D$6:$G$16,4,FALSE)</f>
        <v>24</v>
      </c>
      <c r="R2537" s="10">
        <f t="shared" si="159"/>
        <v>1680</v>
      </c>
      <c r="S2537" s="27">
        <f t="shared" si="156"/>
        <v>5695.2</v>
      </c>
      <c r="T2537" s="27">
        <f>IF(K2537&lt;'User input'!$I$9,'User input'!$J$8,IF(K2537&lt;'User input'!$I$10,'User input'!$J$9,IF(K2537&lt;'User input'!$I$11,'User input'!$J$10,'User input'!$J$11)))*S2537</f>
        <v>284.76</v>
      </c>
      <c r="U2537" s="27">
        <f>K2537*'User input'!$J$17+'User input'!$J$16</f>
        <v>0.5</v>
      </c>
    </row>
    <row r="2538" spans="1:21" x14ac:dyDescent="0.25">
      <c r="A2538" s="17">
        <v>2607</v>
      </c>
      <c r="B2538" s="6" t="s">
        <v>2357</v>
      </c>
      <c r="C2538" s="6" t="s">
        <v>453</v>
      </c>
      <c r="D2538" s="6" t="s">
        <v>28</v>
      </c>
      <c r="E2538" s="6" t="s">
        <v>29</v>
      </c>
      <c r="F2538" s="15">
        <v>60</v>
      </c>
      <c r="G2538" s="6" t="s">
        <v>6664</v>
      </c>
      <c r="H2538" s="6" t="s">
        <v>1294</v>
      </c>
      <c r="I2538" s="6" t="s">
        <v>1194</v>
      </c>
      <c r="J2538" s="7">
        <v>43741</v>
      </c>
      <c r="K2538" s="15">
        <v>31</v>
      </c>
      <c r="L2538" s="6" t="s">
        <v>68</v>
      </c>
      <c r="M2538" s="6">
        <f t="shared" si="157"/>
        <v>2019</v>
      </c>
      <c r="N2538" s="6">
        <f t="shared" si="158"/>
        <v>10</v>
      </c>
      <c r="O2538" s="6" t="str">
        <f>VLOOKUP(L2538,'User input'!$D$6:$E$16,2,FALSE)</f>
        <v>Megawidget M</v>
      </c>
      <c r="P2538" s="6">
        <f>VLOOKUP(L2538,'User input'!$D$6:$G$16,3,FALSE)</f>
        <v>1.29</v>
      </c>
      <c r="Q2538" s="6">
        <f>VLOOKUP(L2538,'User input'!$D$6:$G$16,4,FALSE)</f>
        <v>24</v>
      </c>
      <c r="R2538" s="6">
        <f t="shared" si="159"/>
        <v>744</v>
      </c>
      <c r="S2538" s="26">
        <f t="shared" si="156"/>
        <v>959.76</v>
      </c>
      <c r="T2538" s="26">
        <f>IF(K2538&lt;'User input'!$I$9,'User input'!$J$8,IF(K2538&lt;'User input'!$I$10,'User input'!$J$9,IF(K2538&lt;'User input'!$I$11,'User input'!$J$10,'User input'!$J$11)))*S2538</f>
        <v>28.7928</v>
      </c>
      <c r="U2538" s="26">
        <f>K2538*'User input'!$J$17+'User input'!$J$16</f>
        <v>0.5</v>
      </c>
    </row>
    <row r="2539" spans="1:21" x14ac:dyDescent="0.25">
      <c r="A2539" s="18">
        <v>2608</v>
      </c>
      <c r="B2539" s="10" t="s">
        <v>1556</v>
      </c>
      <c r="C2539" s="10" t="s">
        <v>1318</v>
      </c>
      <c r="D2539" s="10" t="s">
        <v>28</v>
      </c>
      <c r="E2539" s="10" t="s">
        <v>29</v>
      </c>
      <c r="F2539" s="16">
        <v>30</v>
      </c>
      <c r="G2539" s="10" t="s">
        <v>6665</v>
      </c>
      <c r="H2539" s="10" t="s">
        <v>6666</v>
      </c>
      <c r="I2539" s="10" t="s">
        <v>25</v>
      </c>
      <c r="J2539" s="11">
        <v>43899</v>
      </c>
      <c r="K2539" s="16">
        <v>68</v>
      </c>
      <c r="L2539" s="10" t="s">
        <v>62</v>
      </c>
      <c r="M2539" s="10">
        <f t="shared" si="157"/>
        <v>2020</v>
      </c>
      <c r="N2539" s="10">
        <f t="shared" si="158"/>
        <v>3</v>
      </c>
      <c r="O2539" s="10" t="str">
        <f>VLOOKUP(L2539,'User input'!$D$6:$E$16,2,FALSE)</f>
        <v>Ultrathing V4</v>
      </c>
      <c r="P2539" s="10">
        <f>VLOOKUP(L2539,'User input'!$D$6:$G$16,3,FALSE)</f>
        <v>3.99</v>
      </c>
      <c r="Q2539" s="10">
        <f>VLOOKUP(L2539,'User input'!$D$6:$G$16,4,FALSE)</f>
        <v>24</v>
      </c>
      <c r="R2539" s="10">
        <f t="shared" si="159"/>
        <v>1632</v>
      </c>
      <c r="S2539" s="27">
        <f t="shared" si="156"/>
        <v>6511.68</v>
      </c>
      <c r="T2539" s="27">
        <f>IF(K2539&lt;'User input'!$I$9,'User input'!$J$8,IF(K2539&lt;'User input'!$I$10,'User input'!$J$9,IF(K2539&lt;'User input'!$I$11,'User input'!$J$10,'User input'!$J$11)))*S2539</f>
        <v>325.58400000000006</v>
      </c>
      <c r="U2539" s="27">
        <f>K2539*'User input'!$J$17+'User input'!$J$16</f>
        <v>0.5</v>
      </c>
    </row>
    <row r="2540" spans="1:21" x14ac:dyDescent="0.25">
      <c r="A2540" s="17">
        <v>2609</v>
      </c>
      <c r="B2540" s="6" t="s">
        <v>2995</v>
      </c>
      <c r="C2540" s="6" t="s">
        <v>1321</v>
      </c>
      <c r="D2540" s="6" t="s">
        <v>28</v>
      </c>
      <c r="E2540" s="6" t="s">
        <v>29</v>
      </c>
      <c r="F2540" s="15">
        <v>60</v>
      </c>
      <c r="G2540" s="6" t="s">
        <v>6667</v>
      </c>
      <c r="H2540" s="6" t="s">
        <v>3734</v>
      </c>
      <c r="I2540" s="6" t="s">
        <v>32</v>
      </c>
      <c r="J2540" s="7">
        <v>44553</v>
      </c>
      <c r="K2540" s="15">
        <v>70</v>
      </c>
      <c r="L2540" s="6" t="s">
        <v>39</v>
      </c>
      <c r="M2540" s="6">
        <f t="shared" si="157"/>
        <v>2021</v>
      </c>
      <c r="N2540" s="6">
        <f t="shared" si="158"/>
        <v>12</v>
      </c>
      <c r="O2540" s="6" t="str">
        <f>VLOOKUP(L2540,'User input'!$D$6:$E$16,2,FALSE)</f>
        <v>Ultrathing V1</v>
      </c>
      <c r="P2540" s="6">
        <f>VLOOKUP(L2540,'User input'!$D$6:$G$16,3,FALSE)</f>
        <v>1.79</v>
      </c>
      <c r="Q2540" s="6">
        <f>VLOOKUP(L2540,'User input'!$D$6:$G$16,4,FALSE)</f>
        <v>17</v>
      </c>
      <c r="R2540" s="6">
        <f t="shared" si="159"/>
        <v>1190</v>
      </c>
      <c r="S2540" s="26">
        <f t="shared" si="156"/>
        <v>2130.1</v>
      </c>
      <c r="T2540" s="26">
        <f>IF(K2540&lt;'User input'!$I$9,'User input'!$J$8,IF(K2540&lt;'User input'!$I$10,'User input'!$J$9,IF(K2540&lt;'User input'!$I$11,'User input'!$J$10,'User input'!$J$11)))*S2540</f>
        <v>106.505</v>
      </c>
      <c r="U2540" s="26">
        <f>K2540*'User input'!$J$17+'User input'!$J$16</f>
        <v>0.5</v>
      </c>
    </row>
    <row r="2541" spans="1:21" x14ac:dyDescent="0.25">
      <c r="A2541" s="18">
        <v>2610</v>
      </c>
      <c r="B2541" s="10" t="s">
        <v>6668</v>
      </c>
      <c r="C2541" s="10" t="s">
        <v>5433</v>
      </c>
      <c r="D2541" s="10" t="s">
        <v>49</v>
      </c>
      <c r="E2541" s="10" t="s">
        <v>16</v>
      </c>
      <c r="F2541" s="16">
        <v>30</v>
      </c>
      <c r="G2541" s="10" t="s">
        <v>6669</v>
      </c>
      <c r="H2541" s="10" t="s">
        <v>3734</v>
      </c>
      <c r="I2541" s="10" t="s">
        <v>32</v>
      </c>
      <c r="J2541" s="11">
        <v>43600</v>
      </c>
      <c r="K2541" s="16">
        <v>43</v>
      </c>
      <c r="L2541" s="10" t="s">
        <v>20</v>
      </c>
      <c r="M2541" s="10">
        <f t="shared" si="157"/>
        <v>2019</v>
      </c>
      <c r="N2541" s="10">
        <f t="shared" si="158"/>
        <v>5</v>
      </c>
      <c r="O2541" s="10" t="str">
        <f>VLOOKUP(L2541,'User input'!$D$6:$E$16,2,FALSE)</f>
        <v>Hyperwotsit</v>
      </c>
      <c r="P2541" s="10">
        <f>VLOOKUP(L2541,'User input'!$D$6:$G$16,3,FALSE)</f>
        <v>2.0099999999999998</v>
      </c>
      <c r="Q2541" s="10">
        <f>VLOOKUP(L2541,'User input'!$D$6:$G$16,4,FALSE)</f>
        <v>20</v>
      </c>
      <c r="R2541" s="10">
        <f t="shared" si="159"/>
        <v>860</v>
      </c>
      <c r="S2541" s="27">
        <f t="shared" si="156"/>
        <v>1728.6</v>
      </c>
      <c r="T2541" s="27">
        <f>IF(K2541&lt;'User input'!$I$9,'User input'!$J$8,IF(K2541&lt;'User input'!$I$10,'User input'!$J$9,IF(K2541&lt;'User input'!$I$11,'User input'!$J$10,'User input'!$J$11)))*S2541</f>
        <v>51.857999999999997</v>
      </c>
      <c r="U2541" s="27">
        <f>K2541*'User input'!$J$17+'User input'!$J$16</f>
        <v>0.5</v>
      </c>
    </row>
    <row r="2542" spans="1:21" x14ac:dyDescent="0.25">
      <c r="A2542" s="17">
        <v>2611</v>
      </c>
      <c r="B2542" s="6" t="s">
        <v>3417</v>
      </c>
      <c r="C2542" s="6" t="s">
        <v>5206</v>
      </c>
      <c r="D2542" s="6" t="s">
        <v>28</v>
      </c>
      <c r="E2542" s="6" t="s">
        <v>29</v>
      </c>
      <c r="F2542" s="15">
        <v>90</v>
      </c>
      <c r="G2542" s="6" t="s">
        <v>6670</v>
      </c>
      <c r="H2542" s="6" t="s">
        <v>2520</v>
      </c>
      <c r="I2542" s="6" t="s">
        <v>32</v>
      </c>
      <c r="J2542" s="7">
        <v>43535</v>
      </c>
      <c r="K2542" s="15">
        <v>14</v>
      </c>
      <c r="L2542" s="6" t="s">
        <v>68</v>
      </c>
      <c r="M2542" s="6">
        <f t="shared" si="157"/>
        <v>2019</v>
      </c>
      <c r="N2542" s="6">
        <f t="shared" si="158"/>
        <v>3</v>
      </c>
      <c r="O2542" s="6" t="str">
        <f>VLOOKUP(L2542,'User input'!$D$6:$E$16,2,FALSE)</f>
        <v>Megawidget M</v>
      </c>
      <c r="P2542" s="6">
        <f>VLOOKUP(L2542,'User input'!$D$6:$G$16,3,FALSE)</f>
        <v>1.29</v>
      </c>
      <c r="Q2542" s="6">
        <f>VLOOKUP(L2542,'User input'!$D$6:$G$16,4,FALSE)</f>
        <v>24</v>
      </c>
      <c r="R2542" s="6">
        <f t="shared" si="159"/>
        <v>336</v>
      </c>
      <c r="S2542" s="26">
        <f t="shared" si="156"/>
        <v>433.44</v>
      </c>
      <c r="T2542" s="26">
        <f>IF(K2542&lt;'User input'!$I$9,'User input'!$J$8,IF(K2542&lt;'User input'!$I$10,'User input'!$J$9,IF(K2542&lt;'User input'!$I$11,'User input'!$J$10,'User input'!$J$11)))*S2542</f>
        <v>0</v>
      </c>
      <c r="U2542" s="26">
        <f>K2542*'User input'!$J$17+'User input'!$J$16</f>
        <v>0.5</v>
      </c>
    </row>
    <row r="2543" spans="1:21" x14ac:dyDescent="0.25">
      <c r="A2543" s="18">
        <v>2612</v>
      </c>
      <c r="B2543" s="10" t="s">
        <v>2805</v>
      </c>
      <c r="C2543" s="10" t="s">
        <v>2000</v>
      </c>
      <c r="D2543" s="10" t="s">
        <v>28</v>
      </c>
      <c r="E2543" s="10" t="s">
        <v>29</v>
      </c>
      <c r="F2543" s="16">
        <v>90</v>
      </c>
      <c r="G2543" s="10" t="s">
        <v>6671</v>
      </c>
      <c r="H2543" s="10" t="s">
        <v>1441</v>
      </c>
      <c r="I2543" s="10" t="s">
        <v>1442</v>
      </c>
      <c r="J2543" s="11">
        <v>43672</v>
      </c>
      <c r="K2543" s="16">
        <v>62</v>
      </c>
      <c r="L2543" s="10" t="s">
        <v>39</v>
      </c>
      <c r="M2543" s="10">
        <f t="shared" si="157"/>
        <v>2019</v>
      </c>
      <c r="N2543" s="10">
        <f t="shared" si="158"/>
        <v>7</v>
      </c>
      <c r="O2543" s="10" t="str">
        <f>VLOOKUP(L2543,'User input'!$D$6:$E$16,2,FALSE)</f>
        <v>Ultrathing V1</v>
      </c>
      <c r="P2543" s="10">
        <f>VLOOKUP(L2543,'User input'!$D$6:$G$16,3,FALSE)</f>
        <v>1.79</v>
      </c>
      <c r="Q2543" s="10">
        <f>VLOOKUP(L2543,'User input'!$D$6:$G$16,4,FALSE)</f>
        <v>17</v>
      </c>
      <c r="R2543" s="10">
        <f t="shared" si="159"/>
        <v>1054</v>
      </c>
      <c r="S2543" s="27">
        <f t="shared" si="156"/>
        <v>1886.66</v>
      </c>
      <c r="T2543" s="27">
        <f>IF(K2543&lt;'User input'!$I$9,'User input'!$J$8,IF(K2543&lt;'User input'!$I$10,'User input'!$J$9,IF(K2543&lt;'User input'!$I$11,'User input'!$J$10,'User input'!$J$11)))*S2543</f>
        <v>94.333000000000013</v>
      </c>
      <c r="U2543" s="27">
        <f>K2543*'User input'!$J$17+'User input'!$J$16</f>
        <v>0.5</v>
      </c>
    </row>
    <row r="2544" spans="1:21" x14ac:dyDescent="0.25">
      <c r="A2544" s="17">
        <v>2613</v>
      </c>
      <c r="B2544" s="6" t="s">
        <v>6672</v>
      </c>
      <c r="C2544" s="6" t="s">
        <v>3898</v>
      </c>
      <c r="D2544" s="6" t="s">
        <v>28</v>
      </c>
      <c r="E2544" s="6" t="s">
        <v>29</v>
      </c>
      <c r="F2544" s="15">
        <v>30</v>
      </c>
      <c r="G2544" s="6" t="s">
        <v>6673</v>
      </c>
      <c r="H2544" s="6" t="s">
        <v>2370</v>
      </c>
      <c r="I2544" s="6" t="s">
        <v>171</v>
      </c>
      <c r="J2544" s="7">
        <v>44437</v>
      </c>
      <c r="K2544" s="15">
        <v>95</v>
      </c>
      <c r="L2544" s="6" t="s">
        <v>39</v>
      </c>
      <c r="M2544" s="6">
        <f t="shared" si="157"/>
        <v>2021</v>
      </c>
      <c r="N2544" s="6">
        <f t="shared" si="158"/>
        <v>8</v>
      </c>
      <c r="O2544" s="6" t="str">
        <f>VLOOKUP(L2544,'User input'!$D$6:$E$16,2,FALSE)</f>
        <v>Ultrathing V1</v>
      </c>
      <c r="P2544" s="6">
        <f>VLOOKUP(L2544,'User input'!$D$6:$G$16,3,FALSE)</f>
        <v>1.79</v>
      </c>
      <c r="Q2544" s="6">
        <f>VLOOKUP(L2544,'User input'!$D$6:$G$16,4,FALSE)</f>
        <v>17</v>
      </c>
      <c r="R2544" s="6">
        <f t="shared" si="159"/>
        <v>1615</v>
      </c>
      <c r="S2544" s="26">
        <f t="shared" si="156"/>
        <v>2890.85</v>
      </c>
      <c r="T2544" s="26">
        <f>IF(K2544&lt;'User input'!$I$9,'User input'!$J$8,IF(K2544&lt;'User input'!$I$10,'User input'!$J$9,IF(K2544&lt;'User input'!$I$11,'User input'!$J$10,'User input'!$J$11)))*S2544</f>
        <v>144.54249999999999</v>
      </c>
      <c r="U2544" s="26">
        <f>K2544*'User input'!$J$17+'User input'!$J$16</f>
        <v>0.5</v>
      </c>
    </row>
    <row r="2545" spans="1:21" x14ac:dyDescent="0.25">
      <c r="A2545" s="18">
        <v>2614</v>
      </c>
      <c r="B2545" s="10" t="s">
        <v>2041</v>
      </c>
      <c r="C2545" s="10" t="s">
        <v>6674</v>
      </c>
      <c r="D2545" s="10" t="s">
        <v>28</v>
      </c>
      <c r="E2545" s="10" t="s">
        <v>29</v>
      </c>
      <c r="F2545" s="16">
        <v>90</v>
      </c>
      <c r="G2545" s="10" t="s">
        <v>6673</v>
      </c>
      <c r="H2545" s="10" t="s">
        <v>4860</v>
      </c>
      <c r="I2545" s="10" t="s">
        <v>185</v>
      </c>
      <c r="J2545" s="11">
        <v>44382</v>
      </c>
      <c r="K2545" s="16">
        <v>15</v>
      </c>
      <c r="L2545" s="10" t="s">
        <v>78</v>
      </c>
      <c r="M2545" s="10">
        <f t="shared" si="157"/>
        <v>2021</v>
      </c>
      <c r="N2545" s="10">
        <f t="shared" si="158"/>
        <v>7</v>
      </c>
      <c r="O2545" s="10" t="str">
        <f>VLOOKUP(L2545,'User input'!$D$6:$E$16,2,FALSE)</f>
        <v>Ultrathing V2</v>
      </c>
      <c r="P2545" s="10">
        <f>VLOOKUP(L2545,'User input'!$D$6:$G$16,3,FALSE)</f>
        <v>2.95</v>
      </c>
      <c r="Q2545" s="10">
        <f>VLOOKUP(L2545,'User input'!$D$6:$G$16,4,FALSE)</f>
        <v>20</v>
      </c>
      <c r="R2545" s="10">
        <f t="shared" si="159"/>
        <v>300</v>
      </c>
      <c r="S2545" s="27">
        <f t="shared" si="156"/>
        <v>885</v>
      </c>
      <c r="T2545" s="27">
        <f>IF(K2545&lt;'User input'!$I$9,'User input'!$J$8,IF(K2545&lt;'User input'!$I$10,'User input'!$J$9,IF(K2545&lt;'User input'!$I$11,'User input'!$J$10,'User input'!$J$11)))*S2545</f>
        <v>0</v>
      </c>
      <c r="U2545" s="27">
        <f>K2545*'User input'!$J$17+'User input'!$J$16</f>
        <v>0.5</v>
      </c>
    </row>
    <row r="2546" spans="1:21" x14ac:dyDescent="0.25">
      <c r="A2546" s="17">
        <v>2615</v>
      </c>
      <c r="B2546" s="6" t="s">
        <v>4081</v>
      </c>
      <c r="C2546" s="6" t="s">
        <v>950</v>
      </c>
      <c r="D2546" s="6" t="s">
        <v>28</v>
      </c>
      <c r="E2546" s="6" t="s">
        <v>29</v>
      </c>
      <c r="F2546" s="15">
        <v>30</v>
      </c>
      <c r="G2546" s="6" t="s">
        <v>6673</v>
      </c>
      <c r="H2546" s="6" t="s">
        <v>4297</v>
      </c>
      <c r="I2546" s="6" t="s">
        <v>32</v>
      </c>
      <c r="J2546" s="7">
        <v>43979</v>
      </c>
      <c r="K2546" s="15">
        <v>10</v>
      </c>
      <c r="L2546" s="6" t="s">
        <v>39</v>
      </c>
      <c r="M2546" s="6">
        <f t="shared" si="157"/>
        <v>2020</v>
      </c>
      <c r="N2546" s="6">
        <f t="shared" si="158"/>
        <v>5</v>
      </c>
      <c r="O2546" s="6" t="str">
        <f>VLOOKUP(L2546,'User input'!$D$6:$E$16,2,FALSE)</f>
        <v>Ultrathing V1</v>
      </c>
      <c r="P2546" s="6">
        <f>VLOOKUP(L2546,'User input'!$D$6:$G$16,3,FALSE)</f>
        <v>1.79</v>
      </c>
      <c r="Q2546" s="6">
        <f>VLOOKUP(L2546,'User input'!$D$6:$G$16,4,FALSE)</f>
        <v>17</v>
      </c>
      <c r="R2546" s="6">
        <f t="shared" si="159"/>
        <v>170</v>
      </c>
      <c r="S2546" s="26">
        <f t="shared" si="156"/>
        <v>304.3</v>
      </c>
      <c r="T2546" s="26">
        <f>IF(K2546&lt;'User input'!$I$9,'User input'!$J$8,IF(K2546&lt;'User input'!$I$10,'User input'!$J$9,IF(K2546&lt;'User input'!$I$11,'User input'!$J$10,'User input'!$J$11)))*S2546</f>
        <v>0</v>
      </c>
      <c r="U2546" s="26">
        <f>K2546*'User input'!$J$17+'User input'!$J$16</f>
        <v>0.5</v>
      </c>
    </row>
    <row r="2547" spans="1:21" x14ac:dyDescent="0.25">
      <c r="A2547" s="18">
        <v>2616</v>
      </c>
      <c r="B2547" s="10" t="s">
        <v>5483</v>
      </c>
      <c r="C2547" s="10" t="s">
        <v>3914</v>
      </c>
      <c r="D2547" s="10" t="s">
        <v>28</v>
      </c>
      <c r="E2547" s="10" t="s">
        <v>29</v>
      </c>
      <c r="F2547" s="16">
        <v>90</v>
      </c>
      <c r="G2547" s="10" t="s">
        <v>6675</v>
      </c>
      <c r="H2547" s="10" t="s">
        <v>534</v>
      </c>
      <c r="I2547" s="10" t="s">
        <v>32</v>
      </c>
      <c r="J2547" s="11">
        <v>44399</v>
      </c>
      <c r="K2547" s="16">
        <v>79</v>
      </c>
      <c r="L2547" s="10" t="s">
        <v>20</v>
      </c>
      <c r="M2547" s="10">
        <f t="shared" si="157"/>
        <v>2021</v>
      </c>
      <c r="N2547" s="10">
        <f t="shared" si="158"/>
        <v>7</v>
      </c>
      <c r="O2547" s="10" t="str">
        <f>VLOOKUP(L2547,'User input'!$D$6:$E$16,2,FALSE)</f>
        <v>Hyperwotsit</v>
      </c>
      <c r="P2547" s="10">
        <f>VLOOKUP(L2547,'User input'!$D$6:$G$16,3,FALSE)</f>
        <v>2.0099999999999998</v>
      </c>
      <c r="Q2547" s="10">
        <f>VLOOKUP(L2547,'User input'!$D$6:$G$16,4,FALSE)</f>
        <v>20</v>
      </c>
      <c r="R2547" s="10">
        <f t="shared" si="159"/>
        <v>1580</v>
      </c>
      <c r="S2547" s="27">
        <f t="shared" si="156"/>
        <v>3175.7999999999997</v>
      </c>
      <c r="T2547" s="27">
        <f>IF(K2547&lt;'User input'!$I$9,'User input'!$J$8,IF(K2547&lt;'User input'!$I$10,'User input'!$J$9,IF(K2547&lt;'User input'!$I$11,'User input'!$J$10,'User input'!$J$11)))*S2547</f>
        <v>158.79</v>
      </c>
      <c r="U2547" s="27">
        <f>K2547*'User input'!$J$17+'User input'!$J$16</f>
        <v>0.5</v>
      </c>
    </row>
    <row r="2548" spans="1:21" x14ac:dyDescent="0.25">
      <c r="A2548" s="17">
        <v>2617</v>
      </c>
      <c r="B2548" s="6" t="s">
        <v>6676</v>
      </c>
      <c r="C2548" s="6" t="s">
        <v>6677</v>
      </c>
      <c r="D2548" s="6" t="s">
        <v>49</v>
      </c>
      <c r="E2548" s="6" t="s">
        <v>16</v>
      </c>
      <c r="F2548" s="15">
        <v>90</v>
      </c>
      <c r="G2548" s="6" t="s">
        <v>6678</v>
      </c>
      <c r="H2548" s="6" t="s">
        <v>6290</v>
      </c>
      <c r="I2548" s="6" t="s">
        <v>171</v>
      </c>
      <c r="J2548" s="7">
        <v>43710</v>
      </c>
      <c r="K2548" s="15">
        <v>8</v>
      </c>
      <c r="L2548" s="6" t="s">
        <v>99</v>
      </c>
      <c r="M2548" s="6">
        <f t="shared" si="157"/>
        <v>2019</v>
      </c>
      <c r="N2548" s="6">
        <f t="shared" si="158"/>
        <v>9</v>
      </c>
      <c r="O2548" s="6" t="str">
        <f>VLOOKUP(L2548,'User input'!$D$6:$E$16,2,FALSE)</f>
        <v>Superwossname</v>
      </c>
      <c r="P2548" s="6">
        <f>VLOOKUP(L2548,'User input'!$D$6:$G$16,3,FALSE)</f>
        <v>3.49</v>
      </c>
      <c r="Q2548" s="6">
        <f>VLOOKUP(L2548,'User input'!$D$6:$G$16,4,FALSE)</f>
        <v>20</v>
      </c>
      <c r="R2548" s="6">
        <f t="shared" si="159"/>
        <v>160</v>
      </c>
      <c r="S2548" s="26">
        <f t="shared" si="156"/>
        <v>558.40000000000009</v>
      </c>
      <c r="T2548" s="26">
        <f>IF(K2548&lt;'User input'!$I$9,'User input'!$J$8,IF(K2548&lt;'User input'!$I$10,'User input'!$J$9,IF(K2548&lt;'User input'!$I$11,'User input'!$J$10,'User input'!$J$11)))*S2548</f>
        <v>0</v>
      </c>
      <c r="U2548" s="26">
        <f>K2548*'User input'!$J$17+'User input'!$J$16</f>
        <v>0.5</v>
      </c>
    </row>
    <row r="2549" spans="1:21" x14ac:dyDescent="0.25">
      <c r="A2549" s="18">
        <v>2618</v>
      </c>
      <c r="B2549" s="10" t="s">
        <v>4163</v>
      </c>
      <c r="C2549" s="10" t="s">
        <v>1067</v>
      </c>
      <c r="D2549" s="10" t="s">
        <v>115</v>
      </c>
      <c r="E2549" s="10" t="s">
        <v>16</v>
      </c>
      <c r="F2549" s="16">
        <v>60</v>
      </c>
      <c r="G2549" s="10" t="s">
        <v>6679</v>
      </c>
      <c r="H2549" s="10" t="s">
        <v>603</v>
      </c>
      <c r="I2549" s="10" t="s">
        <v>32</v>
      </c>
      <c r="J2549" s="11">
        <v>44237</v>
      </c>
      <c r="K2549" s="16">
        <v>45</v>
      </c>
      <c r="L2549" s="10" t="s">
        <v>78</v>
      </c>
      <c r="M2549" s="10">
        <f t="shared" si="157"/>
        <v>2021</v>
      </c>
      <c r="N2549" s="10">
        <f t="shared" si="158"/>
        <v>2</v>
      </c>
      <c r="O2549" s="10" t="str">
        <f>VLOOKUP(L2549,'User input'!$D$6:$E$16,2,FALSE)</f>
        <v>Ultrathing V2</v>
      </c>
      <c r="P2549" s="10">
        <f>VLOOKUP(L2549,'User input'!$D$6:$G$16,3,FALSE)</f>
        <v>2.95</v>
      </c>
      <c r="Q2549" s="10">
        <f>VLOOKUP(L2549,'User input'!$D$6:$G$16,4,FALSE)</f>
        <v>20</v>
      </c>
      <c r="R2549" s="10">
        <f t="shared" si="159"/>
        <v>900</v>
      </c>
      <c r="S2549" s="27">
        <f t="shared" si="156"/>
        <v>2655</v>
      </c>
      <c r="T2549" s="27">
        <f>IF(K2549&lt;'User input'!$I$9,'User input'!$J$8,IF(K2549&lt;'User input'!$I$10,'User input'!$J$9,IF(K2549&lt;'User input'!$I$11,'User input'!$J$10,'User input'!$J$11)))*S2549</f>
        <v>79.649999999999991</v>
      </c>
      <c r="U2549" s="27">
        <f>K2549*'User input'!$J$17+'User input'!$J$16</f>
        <v>0.5</v>
      </c>
    </row>
    <row r="2550" spans="1:21" x14ac:dyDescent="0.25">
      <c r="A2550" s="17">
        <v>2619</v>
      </c>
      <c r="B2550" s="6" t="s">
        <v>3166</v>
      </c>
      <c r="C2550" s="6" t="s">
        <v>2014</v>
      </c>
      <c r="D2550" s="6" t="s">
        <v>28</v>
      </c>
      <c r="E2550" s="6" t="s">
        <v>29</v>
      </c>
      <c r="F2550" s="15">
        <v>90</v>
      </c>
      <c r="G2550" s="6" t="s">
        <v>6680</v>
      </c>
      <c r="H2550" s="6" t="s">
        <v>637</v>
      </c>
      <c r="I2550" s="6" t="s">
        <v>291</v>
      </c>
      <c r="J2550" s="7">
        <v>44089</v>
      </c>
      <c r="K2550" s="15">
        <v>10</v>
      </c>
      <c r="L2550" s="6" t="s">
        <v>157</v>
      </c>
      <c r="M2550" s="6">
        <f t="shared" si="157"/>
        <v>2020</v>
      </c>
      <c r="N2550" s="6">
        <f t="shared" si="158"/>
        <v>9</v>
      </c>
      <c r="O2550" s="6" t="str">
        <f>VLOOKUP(L2550,'User input'!$D$6:$E$16,2,FALSE)</f>
        <v>Ultrathing V3</v>
      </c>
      <c r="P2550" s="6">
        <f>VLOOKUP(L2550,'User input'!$D$6:$G$16,3,FALSE)</f>
        <v>3.39</v>
      </c>
      <c r="Q2550" s="6">
        <f>VLOOKUP(L2550,'User input'!$D$6:$G$16,4,FALSE)</f>
        <v>24</v>
      </c>
      <c r="R2550" s="6">
        <f t="shared" si="159"/>
        <v>240</v>
      </c>
      <c r="S2550" s="26">
        <f t="shared" si="156"/>
        <v>813.6</v>
      </c>
      <c r="T2550" s="26">
        <f>IF(K2550&lt;'User input'!$I$9,'User input'!$J$8,IF(K2550&lt;'User input'!$I$10,'User input'!$J$9,IF(K2550&lt;'User input'!$I$11,'User input'!$J$10,'User input'!$J$11)))*S2550</f>
        <v>0</v>
      </c>
      <c r="U2550" s="26">
        <f>K2550*'User input'!$J$17+'User input'!$J$16</f>
        <v>0.5</v>
      </c>
    </row>
    <row r="2551" spans="1:21" x14ac:dyDescent="0.25">
      <c r="A2551" s="18">
        <v>2620</v>
      </c>
      <c r="B2551" s="10" t="s">
        <v>563</v>
      </c>
      <c r="C2551" s="10" t="s">
        <v>6681</v>
      </c>
      <c r="D2551" s="10" t="s">
        <v>28</v>
      </c>
      <c r="E2551" s="10" t="s">
        <v>29</v>
      </c>
      <c r="F2551" s="16">
        <v>90</v>
      </c>
      <c r="G2551" s="10" t="s">
        <v>6682</v>
      </c>
      <c r="H2551" s="10" t="s">
        <v>6683</v>
      </c>
      <c r="I2551" s="10" t="s">
        <v>32</v>
      </c>
      <c r="J2551" s="11">
        <v>43750</v>
      </c>
      <c r="K2551" s="16">
        <v>37</v>
      </c>
      <c r="L2551" s="10" t="s">
        <v>78</v>
      </c>
      <c r="M2551" s="10">
        <f t="shared" si="157"/>
        <v>2019</v>
      </c>
      <c r="N2551" s="10">
        <f t="shared" si="158"/>
        <v>10</v>
      </c>
      <c r="O2551" s="10" t="str">
        <f>VLOOKUP(L2551,'User input'!$D$6:$E$16,2,FALSE)</f>
        <v>Ultrathing V2</v>
      </c>
      <c r="P2551" s="10">
        <f>VLOOKUP(L2551,'User input'!$D$6:$G$16,3,FALSE)</f>
        <v>2.95</v>
      </c>
      <c r="Q2551" s="10">
        <f>VLOOKUP(L2551,'User input'!$D$6:$G$16,4,FALSE)</f>
        <v>20</v>
      </c>
      <c r="R2551" s="10">
        <f t="shared" si="159"/>
        <v>740</v>
      </c>
      <c r="S2551" s="27">
        <f t="shared" si="156"/>
        <v>2183</v>
      </c>
      <c r="T2551" s="27">
        <f>IF(K2551&lt;'User input'!$I$9,'User input'!$J$8,IF(K2551&lt;'User input'!$I$10,'User input'!$J$9,IF(K2551&lt;'User input'!$I$11,'User input'!$J$10,'User input'!$J$11)))*S2551</f>
        <v>65.489999999999995</v>
      </c>
      <c r="U2551" s="27">
        <f>K2551*'User input'!$J$17+'User input'!$J$16</f>
        <v>0.5</v>
      </c>
    </row>
    <row r="2552" spans="1:21" x14ac:dyDescent="0.25">
      <c r="A2552" s="17">
        <v>2621</v>
      </c>
      <c r="B2552" s="6" t="s">
        <v>6684</v>
      </c>
      <c r="C2552" s="6" t="s">
        <v>6685</v>
      </c>
      <c r="D2552" s="6" t="s">
        <v>49</v>
      </c>
      <c r="E2552" s="6" t="s">
        <v>16</v>
      </c>
      <c r="F2552" s="15">
        <v>90</v>
      </c>
      <c r="G2552" s="6" t="s">
        <v>6686</v>
      </c>
      <c r="H2552" s="6" t="s">
        <v>6687</v>
      </c>
      <c r="I2552" s="6" t="s">
        <v>127</v>
      </c>
      <c r="J2552" s="7">
        <v>44003</v>
      </c>
      <c r="K2552" s="15">
        <v>91</v>
      </c>
      <c r="L2552" s="6" t="s">
        <v>33</v>
      </c>
      <c r="M2552" s="6">
        <f t="shared" si="157"/>
        <v>2020</v>
      </c>
      <c r="N2552" s="6">
        <f t="shared" si="158"/>
        <v>6</v>
      </c>
      <c r="O2552" s="6" t="str">
        <f>VLOOKUP(L2552,'User input'!$D$6:$E$16,2,FALSE)</f>
        <v>Megawidget L</v>
      </c>
      <c r="P2552" s="6">
        <f>VLOOKUP(L2552,'User input'!$D$6:$G$16,3,FALSE)</f>
        <v>1.79</v>
      </c>
      <c r="Q2552" s="6">
        <f>VLOOKUP(L2552,'User input'!$D$6:$G$16,4,FALSE)</f>
        <v>24</v>
      </c>
      <c r="R2552" s="6">
        <f t="shared" si="159"/>
        <v>2184</v>
      </c>
      <c r="S2552" s="26">
        <f t="shared" si="156"/>
        <v>3909.36</v>
      </c>
      <c r="T2552" s="26">
        <f>IF(K2552&lt;'User input'!$I$9,'User input'!$J$8,IF(K2552&lt;'User input'!$I$10,'User input'!$J$9,IF(K2552&lt;'User input'!$I$11,'User input'!$J$10,'User input'!$J$11)))*S2552</f>
        <v>195.46800000000002</v>
      </c>
      <c r="U2552" s="26">
        <f>K2552*'User input'!$J$17+'User input'!$J$16</f>
        <v>0.5</v>
      </c>
    </row>
    <row r="2553" spans="1:21" x14ac:dyDescent="0.25">
      <c r="A2553" s="18">
        <v>2622</v>
      </c>
      <c r="B2553" s="10" t="s">
        <v>2285</v>
      </c>
      <c r="C2553" s="10" t="s">
        <v>5735</v>
      </c>
      <c r="D2553" s="10" t="s">
        <v>49</v>
      </c>
      <c r="E2553" s="10" t="s">
        <v>16</v>
      </c>
      <c r="F2553" s="16">
        <v>30</v>
      </c>
      <c r="G2553" s="10" t="s">
        <v>6686</v>
      </c>
      <c r="H2553" s="10" t="s">
        <v>1512</v>
      </c>
      <c r="I2553" s="10" t="s">
        <v>32</v>
      </c>
      <c r="J2553" s="11">
        <v>43990</v>
      </c>
      <c r="K2553" s="16">
        <v>31</v>
      </c>
      <c r="L2553" s="10" t="s">
        <v>39</v>
      </c>
      <c r="M2553" s="10">
        <f t="shared" si="157"/>
        <v>2020</v>
      </c>
      <c r="N2553" s="10">
        <f t="shared" si="158"/>
        <v>6</v>
      </c>
      <c r="O2553" s="10" t="str">
        <f>VLOOKUP(L2553,'User input'!$D$6:$E$16,2,FALSE)</f>
        <v>Ultrathing V1</v>
      </c>
      <c r="P2553" s="10">
        <f>VLOOKUP(L2553,'User input'!$D$6:$G$16,3,FALSE)</f>
        <v>1.79</v>
      </c>
      <c r="Q2553" s="10">
        <f>VLOOKUP(L2553,'User input'!$D$6:$G$16,4,FALSE)</f>
        <v>17</v>
      </c>
      <c r="R2553" s="10">
        <f t="shared" si="159"/>
        <v>527</v>
      </c>
      <c r="S2553" s="27">
        <f t="shared" si="156"/>
        <v>943.33</v>
      </c>
      <c r="T2553" s="27">
        <f>IF(K2553&lt;'User input'!$I$9,'User input'!$J$8,IF(K2553&lt;'User input'!$I$10,'User input'!$J$9,IF(K2553&lt;'User input'!$I$11,'User input'!$J$10,'User input'!$J$11)))*S2553</f>
        <v>28.299900000000001</v>
      </c>
      <c r="U2553" s="27">
        <f>K2553*'User input'!$J$17+'User input'!$J$16</f>
        <v>0.5</v>
      </c>
    </row>
    <row r="2554" spans="1:21" x14ac:dyDescent="0.25">
      <c r="A2554" s="17">
        <v>2623</v>
      </c>
      <c r="B2554" s="6" t="s">
        <v>6688</v>
      </c>
      <c r="C2554" s="6" t="s">
        <v>5174</v>
      </c>
      <c r="D2554" s="6" t="s">
        <v>28</v>
      </c>
      <c r="E2554" s="6" t="s">
        <v>29</v>
      </c>
      <c r="F2554" s="15">
        <v>60</v>
      </c>
      <c r="G2554" s="6" t="s">
        <v>6689</v>
      </c>
      <c r="H2554" s="6" t="s">
        <v>2997</v>
      </c>
      <c r="I2554" s="6" t="s">
        <v>550</v>
      </c>
      <c r="J2554" s="7">
        <v>44118</v>
      </c>
      <c r="K2554" s="15">
        <v>41</v>
      </c>
      <c r="L2554" s="6" t="s">
        <v>78</v>
      </c>
      <c r="M2554" s="6">
        <f t="shared" si="157"/>
        <v>2020</v>
      </c>
      <c r="N2554" s="6">
        <f t="shared" si="158"/>
        <v>10</v>
      </c>
      <c r="O2554" s="6" t="str">
        <f>VLOOKUP(L2554,'User input'!$D$6:$E$16,2,FALSE)</f>
        <v>Ultrathing V2</v>
      </c>
      <c r="P2554" s="6">
        <f>VLOOKUP(L2554,'User input'!$D$6:$G$16,3,FALSE)</f>
        <v>2.95</v>
      </c>
      <c r="Q2554" s="6">
        <f>VLOOKUP(L2554,'User input'!$D$6:$G$16,4,FALSE)</f>
        <v>20</v>
      </c>
      <c r="R2554" s="6">
        <f t="shared" si="159"/>
        <v>820</v>
      </c>
      <c r="S2554" s="26">
        <f t="shared" si="156"/>
        <v>2419</v>
      </c>
      <c r="T2554" s="26">
        <f>IF(K2554&lt;'User input'!$I$9,'User input'!$J$8,IF(K2554&lt;'User input'!$I$10,'User input'!$J$9,IF(K2554&lt;'User input'!$I$11,'User input'!$J$10,'User input'!$J$11)))*S2554</f>
        <v>72.569999999999993</v>
      </c>
      <c r="U2554" s="26">
        <f>K2554*'User input'!$J$17+'User input'!$J$16</f>
        <v>0.5</v>
      </c>
    </row>
    <row r="2555" spans="1:21" x14ac:dyDescent="0.25">
      <c r="A2555" s="18">
        <v>2624</v>
      </c>
      <c r="B2555" s="10" t="s">
        <v>6690</v>
      </c>
      <c r="C2555" s="10" t="s">
        <v>1620</v>
      </c>
      <c r="D2555" s="10" t="s">
        <v>41</v>
      </c>
      <c r="E2555" s="10" t="s">
        <v>16</v>
      </c>
      <c r="F2555" s="16">
        <v>90</v>
      </c>
      <c r="G2555" s="10" t="s">
        <v>6691</v>
      </c>
      <c r="H2555" s="10" t="s">
        <v>2356</v>
      </c>
      <c r="I2555" s="10" t="s">
        <v>1362</v>
      </c>
      <c r="J2555" s="11">
        <v>43815</v>
      </c>
      <c r="K2555" s="16">
        <v>36</v>
      </c>
      <c r="L2555" s="10" t="s">
        <v>78</v>
      </c>
      <c r="M2555" s="10">
        <f t="shared" si="157"/>
        <v>2019</v>
      </c>
      <c r="N2555" s="10">
        <f t="shared" si="158"/>
        <v>12</v>
      </c>
      <c r="O2555" s="10" t="str">
        <f>VLOOKUP(L2555,'User input'!$D$6:$E$16,2,FALSE)</f>
        <v>Ultrathing V2</v>
      </c>
      <c r="P2555" s="10">
        <f>VLOOKUP(L2555,'User input'!$D$6:$G$16,3,FALSE)</f>
        <v>2.95</v>
      </c>
      <c r="Q2555" s="10">
        <f>VLOOKUP(L2555,'User input'!$D$6:$G$16,4,FALSE)</f>
        <v>20</v>
      </c>
      <c r="R2555" s="10">
        <f t="shared" si="159"/>
        <v>720</v>
      </c>
      <c r="S2555" s="27">
        <f t="shared" si="156"/>
        <v>2124</v>
      </c>
      <c r="T2555" s="27">
        <f>IF(K2555&lt;'User input'!$I$9,'User input'!$J$8,IF(K2555&lt;'User input'!$I$10,'User input'!$J$9,IF(K2555&lt;'User input'!$I$11,'User input'!$J$10,'User input'!$J$11)))*S2555</f>
        <v>63.72</v>
      </c>
      <c r="U2555" s="27">
        <f>K2555*'User input'!$J$17+'User input'!$J$16</f>
        <v>0.5</v>
      </c>
    </row>
    <row r="2556" spans="1:21" x14ac:dyDescent="0.25">
      <c r="A2556" s="17">
        <v>2625</v>
      </c>
      <c r="B2556" s="6" t="s">
        <v>1647</v>
      </c>
      <c r="C2556" s="6" t="s">
        <v>6692</v>
      </c>
      <c r="D2556" s="6" t="s">
        <v>49</v>
      </c>
      <c r="E2556" s="6" t="s">
        <v>16</v>
      </c>
      <c r="F2556" s="15">
        <v>90</v>
      </c>
      <c r="G2556" s="6" t="s">
        <v>6693</v>
      </c>
      <c r="H2556" s="6" t="s">
        <v>1682</v>
      </c>
      <c r="I2556" s="6" t="s">
        <v>206</v>
      </c>
      <c r="J2556" s="7">
        <v>43630</v>
      </c>
      <c r="K2556" s="15">
        <v>37</v>
      </c>
      <c r="L2556" s="6" t="s">
        <v>78</v>
      </c>
      <c r="M2556" s="6">
        <f t="shared" si="157"/>
        <v>2019</v>
      </c>
      <c r="N2556" s="6">
        <f t="shared" si="158"/>
        <v>6</v>
      </c>
      <c r="O2556" s="6" t="str">
        <f>VLOOKUP(L2556,'User input'!$D$6:$E$16,2,FALSE)</f>
        <v>Ultrathing V2</v>
      </c>
      <c r="P2556" s="6">
        <f>VLOOKUP(L2556,'User input'!$D$6:$G$16,3,FALSE)</f>
        <v>2.95</v>
      </c>
      <c r="Q2556" s="6">
        <f>VLOOKUP(L2556,'User input'!$D$6:$G$16,4,FALSE)</f>
        <v>20</v>
      </c>
      <c r="R2556" s="6">
        <f t="shared" si="159"/>
        <v>740</v>
      </c>
      <c r="S2556" s="26">
        <f t="shared" si="156"/>
        <v>2183</v>
      </c>
      <c r="T2556" s="26">
        <f>IF(K2556&lt;'User input'!$I$9,'User input'!$J$8,IF(K2556&lt;'User input'!$I$10,'User input'!$J$9,IF(K2556&lt;'User input'!$I$11,'User input'!$J$10,'User input'!$J$11)))*S2556</f>
        <v>65.489999999999995</v>
      </c>
      <c r="U2556" s="26">
        <f>K2556*'User input'!$J$17+'User input'!$J$16</f>
        <v>0.5</v>
      </c>
    </row>
    <row r="2557" spans="1:21" x14ac:dyDescent="0.25">
      <c r="A2557" s="18">
        <v>2626</v>
      </c>
      <c r="B2557" s="10" t="s">
        <v>6694</v>
      </c>
      <c r="C2557" s="10" t="s">
        <v>6695</v>
      </c>
      <c r="D2557" s="10" t="s">
        <v>49</v>
      </c>
      <c r="E2557" s="10" t="s">
        <v>16</v>
      </c>
      <c r="F2557" s="16">
        <v>30</v>
      </c>
      <c r="G2557" s="10" t="s">
        <v>6696</v>
      </c>
      <c r="H2557" s="10" t="s">
        <v>5061</v>
      </c>
      <c r="I2557" s="10" t="s">
        <v>291</v>
      </c>
      <c r="J2557" s="11">
        <v>43854</v>
      </c>
      <c r="K2557" s="16">
        <v>26</v>
      </c>
      <c r="L2557" s="10" t="s">
        <v>33</v>
      </c>
      <c r="M2557" s="10">
        <f t="shared" si="157"/>
        <v>2020</v>
      </c>
      <c r="N2557" s="10">
        <f t="shared" si="158"/>
        <v>1</v>
      </c>
      <c r="O2557" s="10" t="str">
        <f>VLOOKUP(L2557,'User input'!$D$6:$E$16,2,FALSE)</f>
        <v>Megawidget L</v>
      </c>
      <c r="P2557" s="10">
        <f>VLOOKUP(L2557,'User input'!$D$6:$G$16,3,FALSE)</f>
        <v>1.79</v>
      </c>
      <c r="Q2557" s="10">
        <f>VLOOKUP(L2557,'User input'!$D$6:$G$16,4,FALSE)</f>
        <v>24</v>
      </c>
      <c r="R2557" s="10">
        <f t="shared" si="159"/>
        <v>624</v>
      </c>
      <c r="S2557" s="27">
        <f t="shared" si="156"/>
        <v>1116.96</v>
      </c>
      <c r="T2557" s="27">
        <f>IF(K2557&lt;'User input'!$I$9,'User input'!$J$8,IF(K2557&lt;'User input'!$I$10,'User input'!$J$9,IF(K2557&lt;'User input'!$I$11,'User input'!$J$10,'User input'!$J$11)))*S2557</f>
        <v>33.508800000000001</v>
      </c>
      <c r="U2557" s="27">
        <f>K2557*'User input'!$J$17+'User input'!$J$16</f>
        <v>0.5</v>
      </c>
    </row>
    <row r="2558" spans="1:21" x14ac:dyDescent="0.25">
      <c r="A2558" s="17">
        <v>2627</v>
      </c>
      <c r="B2558" s="6" t="s">
        <v>59</v>
      </c>
      <c r="C2558" s="6" t="s">
        <v>4895</v>
      </c>
      <c r="D2558" s="6" t="s">
        <v>28</v>
      </c>
      <c r="E2558" s="6" t="s">
        <v>29</v>
      </c>
      <c r="F2558" s="15">
        <v>90</v>
      </c>
      <c r="G2558" s="6" t="s">
        <v>6697</v>
      </c>
      <c r="H2558" s="6" t="s">
        <v>5061</v>
      </c>
      <c r="I2558" s="6" t="s">
        <v>291</v>
      </c>
      <c r="J2558" s="7">
        <v>43851</v>
      </c>
      <c r="K2558" s="15">
        <v>27</v>
      </c>
      <c r="L2558" s="6" t="s">
        <v>68</v>
      </c>
      <c r="M2558" s="6">
        <f t="shared" si="157"/>
        <v>2020</v>
      </c>
      <c r="N2558" s="6">
        <f t="shared" si="158"/>
        <v>1</v>
      </c>
      <c r="O2558" s="6" t="str">
        <f>VLOOKUP(L2558,'User input'!$D$6:$E$16,2,FALSE)</f>
        <v>Megawidget M</v>
      </c>
      <c r="P2558" s="6">
        <f>VLOOKUP(L2558,'User input'!$D$6:$G$16,3,FALSE)</f>
        <v>1.29</v>
      </c>
      <c r="Q2558" s="6">
        <f>VLOOKUP(L2558,'User input'!$D$6:$G$16,4,FALSE)</f>
        <v>24</v>
      </c>
      <c r="R2558" s="6">
        <f t="shared" si="159"/>
        <v>648</v>
      </c>
      <c r="S2558" s="26">
        <f t="shared" si="156"/>
        <v>835.92000000000007</v>
      </c>
      <c r="T2558" s="26">
        <f>IF(K2558&lt;'User input'!$I$9,'User input'!$J$8,IF(K2558&lt;'User input'!$I$10,'User input'!$J$9,IF(K2558&lt;'User input'!$I$11,'User input'!$J$10,'User input'!$J$11)))*S2558</f>
        <v>25.0776</v>
      </c>
      <c r="U2558" s="26">
        <f>K2558*'User input'!$J$17+'User input'!$J$16</f>
        <v>0.5</v>
      </c>
    </row>
    <row r="2559" spans="1:21" x14ac:dyDescent="0.25">
      <c r="A2559" s="18">
        <v>2628</v>
      </c>
      <c r="B2559" s="10" t="s">
        <v>186</v>
      </c>
      <c r="C2559" s="10" t="s">
        <v>718</v>
      </c>
      <c r="D2559" s="10" t="s">
        <v>28</v>
      </c>
      <c r="E2559" s="10" t="s">
        <v>29</v>
      </c>
      <c r="F2559" s="16">
        <v>90</v>
      </c>
      <c r="G2559" s="10" t="s">
        <v>6698</v>
      </c>
      <c r="H2559" s="10" t="s">
        <v>2062</v>
      </c>
      <c r="I2559" s="10" t="s">
        <v>32</v>
      </c>
      <c r="J2559" s="11">
        <v>44337</v>
      </c>
      <c r="K2559" s="16">
        <v>103</v>
      </c>
      <c r="L2559" s="10" t="s">
        <v>78</v>
      </c>
      <c r="M2559" s="10">
        <f t="shared" si="157"/>
        <v>2021</v>
      </c>
      <c r="N2559" s="10">
        <f t="shared" si="158"/>
        <v>5</v>
      </c>
      <c r="O2559" s="10" t="str">
        <f>VLOOKUP(L2559,'User input'!$D$6:$E$16,2,FALSE)</f>
        <v>Ultrathing V2</v>
      </c>
      <c r="P2559" s="10">
        <f>VLOOKUP(L2559,'User input'!$D$6:$G$16,3,FALSE)</f>
        <v>2.95</v>
      </c>
      <c r="Q2559" s="10">
        <f>VLOOKUP(L2559,'User input'!$D$6:$G$16,4,FALSE)</f>
        <v>20</v>
      </c>
      <c r="R2559" s="10">
        <f t="shared" si="159"/>
        <v>2060</v>
      </c>
      <c r="S2559" s="27">
        <f t="shared" si="156"/>
        <v>6077</v>
      </c>
      <c r="T2559" s="27">
        <f>IF(K2559&lt;'User input'!$I$9,'User input'!$J$8,IF(K2559&lt;'User input'!$I$10,'User input'!$J$9,IF(K2559&lt;'User input'!$I$11,'User input'!$J$10,'User input'!$J$11)))*S2559</f>
        <v>425.39000000000004</v>
      </c>
      <c r="U2559" s="27">
        <f>K2559*'User input'!$J$17+'User input'!$J$16</f>
        <v>0.5</v>
      </c>
    </row>
    <row r="2560" spans="1:21" x14ac:dyDescent="0.25">
      <c r="A2560" s="17">
        <v>2629</v>
      </c>
      <c r="B2560" s="6" t="s">
        <v>4827</v>
      </c>
      <c r="C2560" s="6" t="s">
        <v>5958</v>
      </c>
      <c r="D2560" s="6" t="s">
        <v>28</v>
      </c>
      <c r="E2560" s="6" t="s">
        <v>29</v>
      </c>
      <c r="F2560" s="15">
        <v>90</v>
      </c>
      <c r="G2560" s="6" t="s">
        <v>6699</v>
      </c>
      <c r="H2560" s="6" t="s">
        <v>416</v>
      </c>
      <c r="I2560" s="6" t="s">
        <v>32</v>
      </c>
      <c r="J2560" s="7">
        <v>43705</v>
      </c>
      <c r="K2560" s="15">
        <v>55</v>
      </c>
      <c r="L2560" s="6" t="s">
        <v>157</v>
      </c>
      <c r="M2560" s="6">
        <f t="shared" si="157"/>
        <v>2019</v>
      </c>
      <c r="N2560" s="6">
        <f t="shared" si="158"/>
        <v>8</v>
      </c>
      <c r="O2560" s="6" t="str">
        <f>VLOOKUP(L2560,'User input'!$D$6:$E$16,2,FALSE)</f>
        <v>Ultrathing V3</v>
      </c>
      <c r="P2560" s="6">
        <f>VLOOKUP(L2560,'User input'!$D$6:$G$16,3,FALSE)</f>
        <v>3.39</v>
      </c>
      <c r="Q2560" s="6">
        <f>VLOOKUP(L2560,'User input'!$D$6:$G$16,4,FALSE)</f>
        <v>24</v>
      </c>
      <c r="R2560" s="6">
        <f t="shared" si="159"/>
        <v>1320</v>
      </c>
      <c r="S2560" s="26">
        <f t="shared" si="156"/>
        <v>4474.8</v>
      </c>
      <c r="T2560" s="26">
        <f>IF(K2560&lt;'User input'!$I$9,'User input'!$J$8,IF(K2560&lt;'User input'!$I$10,'User input'!$J$9,IF(K2560&lt;'User input'!$I$11,'User input'!$J$10,'User input'!$J$11)))*S2560</f>
        <v>223.74</v>
      </c>
      <c r="U2560" s="26">
        <f>K2560*'User input'!$J$17+'User input'!$J$16</f>
        <v>0.5</v>
      </c>
    </row>
    <row r="2561" spans="1:21" x14ac:dyDescent="0.25">
      <c r="A2561" s="18">
        <v>2630</v>
      </c>
      <c r="B2561" s="10" t="s">
        <v>2389</v>
      </c>
      <c r="C2561" s="10" t="s">
        <v>6700</v>
      </c>
      <c r="D2561" s="10" t="s">
        <v>15</v>
      </c>
      <c r="E2561" s="10" t="s">
        <v>16</v>
      </c>
      <c r="F2561" s="16">
        <v>60</v>
      </c>
      <c r="G2561" s="10" t="s">
        <v>6704</v>
      </c>
      <c r="H2561" s="10" t="s">
        <v>4978</v>
      </c>
      <c r="I2561" s="10" t="s">
        <v>32</v>
      </c>
      <c r="J2561" s="11">
        <v>43606</v>
      </c>
      <c r="K2561" s="16">
        <v>58</v>
      </c>
      <c r="L2561" s="10" t="s">
        <v>99</v>
      </c>
      <c r="M2561" s="10">
        <f t="shared" si="157"/>
        <v>2019</v>
      </c>
      <c r="N2561" s="10">
        <f t="shared" si="158"/>
        <v>5</v>
      </c>
      <c r="O2561" s="10" t="str">
        <f>VLOOKUP(L2561,'User input'!$D$6:$E$16,2,FALSE)</f>
        <v>Superwossname</v>
      </c>
      <c r="P2561" s="10">
        <f>VLOOKUP(L2561,'User input'!$D$6:$G$16,3,FALSE)</f>
        <v>3.49</v>
      </c>
      <c r="Q2561" s="10">
        <f>VLOOKUP(L2561,'User input'!$D$6:$G$16,4,FALSE)</f>
        <v>20</v>
      </c>
      <c r="R2561" s="10">
        <f t="shared" si="159"/>
        <v>1160</v>
      </c>
      <c r="S2561" s="27">
        <f t="shared" si="156"/>
        <v>4048.4</v>
      </c>
      <c r="T2561" s="27">
        <f>IF(K2561&lt;'User input'!$I$9,'User input'!$J$8,IF(K2561&lt;'User input'!$I$10,'User input'!$J$9,IF(K2561&lt;'User input'!$I$11,'User input'!$J$10,'User input'!$J$11)))*S2561</f>
        <v>202.42000000000002</v>
      </c>
      <c r="U2561" s="27">
        <f>K2561*'User input'!$J$17+'User input'!$J$16</f>
        <v>0.5</v>
      </c>
    </row>
    <row r="2562" spans="1:21" x14ac:dyDescent="0.25">
      <c r="A2562" s="17">
        <v>2631</v>
      </c>
      <c r="B2562" s="6" t="s">
        <v>6702</v>
      </c>
      <c r="C2562" s="6" t="s">
        <v>6703</v>
      </c>
      <c r="D2562" s="6" t="s">
        <v>15</v>
      </c>
      <c r="E2562" s="6" t="s">
        <v>16</v>
      </c>
      <c r="F2562" s="15">
        <v>60</v>
      </c>
      <c r="G2562" s="6" t="s">
        <v>6704</v>
      </c>
      <c r="H2562" s="6" t="s">
        <v>6705</v>
      </c>
      <c r="I2562" s="6" t="s">
        <v>32</v>
      </c>
      <c r="J2562" s="7">
        <v>44106</v>
      </c>
      <c r="K2562" s="15">
        <v>48</v>
      </c>
      <c r="L2562" s="6" t="s">
        <v>68</v>
      </c>
      <c r="M2562" s="6">
        <f t="shared" si="157"/>
        <v>2020</v>
      </c>
      <c r="N2562" s="6">
        <f t="shared" si="158"/>
        <v>10</v>
      </c>
      <c r="O2562" s="6" t="str">
        <f>VLOOKUP(L2562,'User input'!$D$6:$E$16,2,FALSE)</f>
        <v>Megawidget M</v>
      </c>
      <c r="P2562" s="6">
        <f>VLOOKUP(L2562,'User input'!$D$6:$G$16,3,FALSE)</f>
        <v>1.29</v>
      </c>
      <c r="Q2562" s="6">
        <f>VLOOKUP(L2562,'User input'!$D$6:$G$16,4,FALSE)</f>
        <v>24</v>
      </c>
      <c r="R2562" s="6">
        <f t="shared" si="159"/>
        <v>1152</v>
      </c>
      <c r="S2562" s="26">
        <f t="shared" si="156"/>
        <v>1486.08</v>
      </c>
      <c r="T2562" s="26">
        <f>IF(K2562&lt;'User input'!$I$9,'User input'!$J$8,IF(K2562&lt;'User input'!$I$10,'User input'!$J$9,IF(K2562&lt;'User input'!$I$11,'User input'!$J$10,'User input'!$J$11)))*S2562</f>
        <v>44.582399999999993</v>
      </c>
      <c r="U2562" s="26">
        <f>K2562*'User input'!$J$17+'User input'!$J$16</f>
        <v>0.5</v>
      </c>
    </row>
    <row r="2563" spans="1:21" x14ac:dyDescent="0.25">
      <c r="A2563" s="18">
        <v>2632</v>
      </c>
      <c r="B2563" s="10" t="s">
        <v>2427</v>
      </c>
      <c r="C2563" s="10" t="s">
        <v>4136</v>
      </c>
      <c r="D2563" s="10" t="s">
        <v>28</v>
      </c>
      <c r="E2563" s="10" t="s">
        <v>29</v>
      </c>
      <c r="F2563" s="16">
        <v>90</v>
      </c>
      <c r="G2563" s="10" t="s">
        <v>6706</v>
      </c>
      <c r="H2563" s="10" t="s">
        <v>3159</v>
      </c>
      <c r="I2563" s="10" t="s">
        <v>108</v>
      </c>
      <c r="J2563" s="11">
        <v>43576</v>
      </c>
      <c r="K2563" s="16">
        <v>11</v>
      </c>
      <c r="L2563" s="10" t="s">
        <v>99</v>
      </c>
      <c r="M2563" s="10">
        <f t="shared" si="157"/>
        <v>2019</v>
      </c>
      <c r="N2563" s="10">
        <f t="shared" si="158"/>
        <v>4</v>
      </c>
      <c r="O2563" s="10" t="str">
        <f>VLOOKUP(L2563,'User input'!$D$6:$E$16,2,FALSE)</f>
        <v>Superwossname</v>
      </c>
      <c r="P2563" s="10">
        <f>VLOOKUP(L2563,'User input'!$D$6:$G$16,3,FALSE)</f>
        <v>3.49</v>
      </c>
      <c r="Q2563" s="10">
        <f>VLOOKUP(L2563,'User input'!$D$6:$G$16,4,FALSE)</f>
        <v>20</v>
      </c>
      <c r="R2563" s="10">
        <f t="shared" si="159"/>
        <v>220</v>
      </c>
      <c r="S2563" s="27">
        <f t="shared" si="156"/>
        <v>767.80000000000007</v>
      </c>
      <c r="T2563" s="27">
        <f>IF(K2563&lt;'User input'!$I$9,'User input'!$J$8,IF(K2563&lt;'User input'!$I$10,'User input'!$J$9,IF(K2563&lt;'User input'!$I$11,'User input'!$J$10,'User input'!$J$11)))*S2563</f>
        <v>0</v>
      </c>
      <c r="U2563" s="27">
        <f>K2563*'User input'!$J$17+'User input'!$J$16</f>
        <v>0.5</v>
      </c>
    </row>
    <row r="2564" spans="1:21" x14ac:dyDescent="0.25">
      <c r="A2564" s="17">
        <v>2633</v>
      </c>
      <c r="B2564" s="6" t="s">
        <v>6707</v>
      </c>
      <c r="C2564" s="6" t="s">
        <v>6412</v>
      </c>
      <c r="D2564" s="6" t="s">
        <v>49</v>
      </c>
      <c r="E2564" s="6" t="s">
        <v>16</v>
      </c>
      <c r="F2564" s="15">
        <v>30</v>
      </c>
      <c r="G2564" s="6" t="s">
        <v>6708</v>
      </c>
      <c r="H2564" s="6" t="s">
        <v>6709</v>
      </c>
      <c r="I2564" s="6" t="s">
        <v>32</v>
      </c>
      <c r="J2564" s="7">
        <v>44070</v>
      </c>
      <c r="K2564" s="15">
        <v>16</v>
      </c>
      <c r="L2564" s="6" t="s">
        <v>78</v>
      </c>
      <c r="M2564" s="6">
        <f t="shared" si="157"/>
        <v>2020</v>
      </c>
      <c r="N2564" s="6">
        <f t="shared" si="158"/>
        <v>8</v>
      </c>
      <c r="O2564" s="6" t="str">
        <f>VLOOKUP(L2564,'User input'!$D$6:$E$16,2,FALSE)</f>
        <v>Ultrathing V2</v>
      </c>
      <c r="P2564" s="6">
        <f>VLOOKUP(L2564,'User input'!$D$6:$G$16,3,FALSE)</f>
        <v>2.95</v>
      </c>
      <c r="Q2564" s="6">
        <f>VLOOKUP(L2564,'User input'!$D$6:$G$16,4,FALSE)</f>
        <v>20</v>
      </c>
      <c r="R2564" s="6">
        <f t="shared" si="159"/>
        <v>320</v>
      </c>
      <c r="S2564" s="26">
        <f t="shared" si="156"/>
        <v>944</v>
      </c>
      <c r="T2564" s="26">
        <f>IF(K2564&lt;'User input'!$I$9,'User input'!$J$8,IF(K2564&lt;'User input'!$I$10,'User input'!$J$9,IF(K2564&lt;'User input'!$I$11,'User input'!$J$10,'User input'!$J$11)))*S2564</f>
        <v>0</v>
      </c>
      <c r="U2564" s="26">
        <f>K2564*'User input'!$J$17+'User input'!$J$16</f>
        <v>0.5</v>
      </c>
    </row>
    <row r="2565" spans="1:21" x14ac:dyDescent="0.25">
      <c r="A2565" s="18">
        <v>2634</v>
      </c>
      <c r="B2565" s="10" t="s">
        <v>6710</v>
      </c>
      <c r="C2565" s="10" t="s">
        <v>2667</v>
      </c>
      <c r="D2565" s="10" t="s">
        <v>49</v>
      </c>
      <c r="E2565" s="10" t="s">
        <v>16</v>
      </c>
      <c r="F2565" s="16">
        <v>60</v>
      </c>
      <c r="G2565" s="10" t="s">
        <v>6711</v>
      </c>
      <c r="H2565" s="10" t="s">
        <v>316</v>
      </c>
      <c r="I2565" s="10" t="s">
        <v>206</v>
      </c>
      <c r="J2565" s="11">
        <v>44307</v>
      </c>
      <c r="K2565" s="16">
        <v>21</v>
      </c>
      <c r="L2565" s="10" t="s">
        <v>39</v>
      </c>
      <c r="M2565" s="10">
        <f t="shared" si="157"/>
        <v>2021</v>
      </c>
      <c r="N2565" s="10">
        <f t="shared" si="158"/>
        <v>4</v>
      </c>
      <c r="O2565" s="10" t="str">
        <f>VLOOKUP(L2565,'User input'!$D$6:$E$16,2,FALSE)</f>
        <v>Ultrathing V1</v>
      </c>
      <c r="P2565" s="10">
        <f>VLOOKUP(L2565,'User input'!$D$6:$G$16,3,FALSE)</f>
        <v>1.79</v>
      </c>
      <c r="Q2565" s="10">
        <f>VLOOKUP(L2565,'User input'!$D$6:$G$16,4,FALSE)</f>
        <v>17</v>
      </c>
      <c r="R2565" s="10">
        <f t="shared" si="159"/>
        <v>357</v>
      </c>
      <c r="S2565" s="27">
        <f t="shared" ref="S2565:S2628" si="160">R2565*P2565</f>
        <v>639.03</v>
      </c>
      <c r="T2565" s="27">
        <f>IF(K2565&lt;'User input'!$I$9,'User input'!$J$8,IF(K2565&lt;'User input'!$I$10,'User input'!$J$9,IF(K2565&lt;'User input'!$I$11,'User input'!$J$10,'User input'!$J$11)))*S2565</f>
        <v>19.1709</v>
      </c>
      <c r="U2565" s="27">
        <f>K2565*'User input'!$J$17+'User input'!$J$16</f>
        <v>0.5</v>
      </c>
    </row>
    <row r="2566" spans="1:21" x14ac:dyDescent="0.25">
      <c r="A2566" s="17">
        <v>2635</v>
      </c>
      <c r="B2566" s="6" t="s">
        <v>6712</v>
      </c>
      <c r="C2566" s="6" t="s">
        <v>5682</v>
      </c>
      <c r="D2566" s="6" t="s">
        <v>15</v>
      </c>
      <c r="E2566" s="6" t="s">
        <v>16</v>
      </c>
      <c r="F2566" s="15">
        <v>30</v>
      </c>
      <c r="G2566" s="6" t="s">
        <v>6713</v>
      </c>
      <c r="H2566" s="6" t="s">
        <v>2794</v>
      </c>
      <c r="I2566" s="6" t="s">
        <v>122</v>
      </c>
      <c r="J2566" s="7">
        <v>43597</v>
      </c>
      <c r="K2566" s="15">
        <v>57</v>
      </c>
      <c r="L2566" s="6" t="s">
        <v>33</v>
      </c>
      <c r="M2566" s="6">
        <f t="shared" ref="M2566:M2629" si="161">YEAR(J2566)</f>
        <v>2019</v>
      </c>
      <c r="N2566" s="6">
        <f t="shared" ref="N2566:N2629" si="162">MONTH(J2566)</f>
        <v>5</v>
      </c>
      <c r="O2566" s="6" t="str">
        <f>VLOOKUP(L2566,'User input'!$D$6:$E$16,2,FALSE)</f>
        <v>Megawidget L</v>
      </c>
      <c r="P2566" s="6">
        <f>VLOOKUP(L2566,'User input'!$D$6:$G$16,3,FALSE)</f>
        <v>1.79</v>
      </c>
      <c r="Q2566" s="6">
        <f>VLOOKUP(L2566,'User input'!$D$6:$G$16,4,FALSE)</f>
        <v>24</v>
      </c>
      <c r="R2566" s="6">
        <f t="shared" ref="R2566:R2629" si="163">K2566*Q2566</f>
        <v>1368</v>
      </c>
      <c r="S2566" s="26">
        <f t="shared" si="160"/>
        <v>2448.7200000000003</v>
      </c>
      <c r="T2566" s="26">
        <f>IF(K2566&lt;'User input'!$I$9,'User input'!$J$8,IF(K2566&lt;'User input'!$I$10,'User input'!$J$9,IF(K2566&lt;'User input'!$I$11,'User input'!$J$10,'User input'!$J$11)))*S2566</f>
        <v>122.43600000000002</v>
      </c>
      <c r="U2566" s="26">
        <f>K2566*'User input'!$J$17+'User input'!$J$16</f>
        <v>0.5</v>
      </c>
    </row>
    <row r="2567" spans="1:21" x14ac:dyDescent="0.25">
      <c r="A2567" s="18">
        <v>2636</v>
      </c>
      <c r="B2567" s="10" t="s">
        <v>6264</v>
      </c>
      <c r="C2567" s="10" t="s">
        <v>6714</v>
      </c>
      <c r="D2567" s="10" t="s">
        <v>49</v>
      </c>
      <c r="E2567" s="10" t="s">
        <v>16</v>
      </c>
      <c r="F2567" s="16">
        <v>90</v>
      </c>
      <c r="G2567" s="10" t="s">
        <v>6715</v>
      </c>
      <c r="H2567" s="10" t="s">
        <v>1006</v>
      </c>
      <c r="I2567" s="10" t="s">
        <v>32</v>
      </c>
      <c r="J2567" s="11">
        <v>44033</v>
      </c>
      <c r="K2567" s="16">
        <v>83</v>
      </c>
      <c r="L2567" s="10" t="s">
        <v>39</v>
      </c>
      <c r="M2567" s="10">
        <f t="shared" si="161"/>
        <v>2020</v>
      </c>
      <c r="N2567" s="10">
        <f t="shared" si="162"/>
        <v>7</v>
      </c>
      <c r="O2567" s="10" t="str">
        <f>VLOOKUP(L2567,'User input'!$D$6:$E$16,2,FALSE)</f>
        <v>Ultrathing V1</v>
      </c>
      <c r="P2567" s="10">
        <f>VLOOKUP(L2567,'User input'!$D$6:$G$16,3,FALSE)</f>
        <v>1.79</v>
      </c>
      <c r="Q2567" s="10">
        <f>VLOOKUP(L2567,'User input'!$D$6:$G$16,4,FALSE)</f>
        <v>17</v>
      </c>
      <c r="R2567" s="10">
        <f t="shared" si="163"/>
        <v>1411</v>
      </c>
      <c r="S2567" s="27">
        <f t="shared" si="160"/>
        <v>2525.69</v>
      </c>
      <c r="T2567" s="27">
        <f>IF(K2567&lt;'User input'!$I$9,'User input'!$J$8,IF(K2567&lt;'User input'!$I$10,'User input'!$J$9,IF(K2567&lt;'User input'!$I$11,'User input'!$J$10,'User input'!$J$11)))*S2567</f>
        <v>126.28450000000001</v>
      </c>
      <c r="U2567" s="27">
        <f>K2567*'User input'!$J$17+'User input'!$J$16</f>
        <v>0.5</v>
      </c>
    </row>
    <row r="2568" spans="1:21" x14ac:dyDescent="0.25">
      <c r="A2568" s="17">
        <v>2637</v>
      </c>
      <c r="B2568" s="6" t="s">
        <v>6716</v>
      </c>
      <c r="C2568" s="6" t="s">
        <v>4942</v>
      </c>
      <c r="D2568" s="6" t="s">
        <v>15</v>
      </c>
      <c r="E2568" s="6" t="s">
        <v>16</v>
      </c>
      <c r="F2568" s="15">
        <v>30</v>
      </c>
      <c r="G2568" s="6" t="s">
        <v>6717</v>
      </c>
      <c r="H2568" s="6" t="s">
        <v>6648</v>
      </c>
      <c r="I2568" s="6" t="s">
        <v>32</v>
      </c>
      <c r="J2568" s="7">
        <v>44035</v>
      </c>
      <c r="K2568" s="15">
        <v>95</v>
      </c>
      <c r="L2568" s="6" t="s">
        <v>39</v>
      </c>
      <c r="M2568" s="6">
        <f t="shared" si="161"/>
        <v>2020</v>
      </c>
      <c r="N2568" s="6">
        <f t="shared" si="162"/>
        <v>7</v>
      </c>
      <c r="O2568" s="6" t="str">
        <f>VLOOKUP(L2568,'User input'!$D$6:$E$16,2,FALSE)</f>
        <v>Ultrathing V1</v>
      </c>
      <c r="P2568" s="6">
        <f>VLOOKUP(L2568,'User input'!$D$6:$G$16,3,FALSE)</f>
        <v>1.79</v>
      </c>
      <c r="Q2568" s="6">
        <f>VLOOKUP(L2568,'User input'!$D$6:$G$16,4,FALSE)</f>
        <v>17</v>
      </c>
      <c r="R2568" s="6">
        <f t="shared" si="163"/>
        <v>1615</v>
      </c>
      <c r="S2568" s="26">
        <f t="shared" si="160"/>
        <v>2890.85</v>
      </c>
      <c r="T2568" s="26">
        <f>IF(K2568&lt;'User input'!$I$9,'User input'!$J$8,IF(K2568&lt;'User input'!$I$10,'User input'!$J$9,IF(K2568&lt;'User input'!$I$11,'User input'!$J$10,'User input'!$J$11)))*S2568</f>
        <v>144.54249999999999</v>
      </c>
      <c r="U2568" s="26">
        <f>K2568*'User input'!$J$17+'User input'!$J$16</f>
        <v>0.5</v>
      </c>
    </row>
    <row r="2569" spans="1:21" x14ac:dyDescent="0.25">
      <c r="A2569" s="18">
        <v>2638</v>
      </c>
      <c r="B2569" s="10" t="s">
        <v>6718</v>
      </c>
      <c r="C2569" s="10" t="s">
        <v>5049</v>
      </c>
      <c r="D2569" s="10" t="s">
        <v>15</v>
      </c>
      <c r="E2569" s="10" t="s">
        <v>16</v>
      </c>
      <c r="F2569" s="16">
        <v>90</v>
      </c>
      <c r="G2569" s="10" t="s">
        <v>6719</v>
      </c>
      <c r="H2569" s="10" t="s">
        <v>2762</v>
      </c>
      <c r="I2569" s="10" t="s">
        <v>32</v>
      </c>
      <c r="J2569" s="11">
        <v>43726</v>
      </c>
      <c r="K2569" s="16">
        <v>19</v>
      </c>
      <c r="L2569" s="10" t="s">
        <v>44</v>
      </c>
      <c r="M2569" s="10">
        <f t="shared" si="161"/>
        <v>2019</v>
      </c>
      <c r="N2569" s="10">
        <f t="shared" si="162"/>
        <v>9</v>
      </c>
      <c r="O2569" s="10" t="str">
        <f>VLOOKUP(L2569,'User input'!$D$6:$E$16,2,FALSE)</f>
        <v>Gigastuff</v>
      </c>
      <c r="P2569" s="10">
        <f>VLOOKUP(L2569,'User input'!$D$6:$G$16,3,FALSE)</f>
        <v>1.89</v>
      </c>
      <c r="Q2569" s="10">
        <f>VLOOKUP(L2569,'User input'!$D$6:$G$16,4,FALSE)</f>
        <v>18</v>
      </c>
      <c r="R2569" s="10">
        <f t="shared" si="163"/>
        <v>342</v>
      </c>
      <c r="S2569" s="27">
        <f t="shared" si="160"/>
        <v>646.38</v>
      </c>
      <c r="T2569" s="27">
        <f>IF(K2569&lt;'User input'!$I$9,'User input'!$J$8,IF(K2569&lt;'User input'!$I$10,'User input'!$J$9,IF(K2569&lt;'User input'!$I$11,'User input'!$J$10,'User input'!$J$11)))*S2569</f>
        <v>0</v>
      </c>
      <c r="U2569" s="27">
        <f>K2569*'User input'!$J$17+'User input'!$J$16</f>
        <v>0.5</v>
      </c>
    </row>
    <row r="2570" spans="1:21" x14ac:dyDescent="0.25">
      <c r="A2570" s="17">
        <v>2639</v>
      </c>
      <c r="B2570" s="6" t="s">
        <v>6720</v>
      </c>
      <c r="C2570" s="6" t="s">
        <v>6721</v>
      </c>
      <c r="D2570" s="6" t="s">
        <v>28</v>
      </c>
      <c r="E2570" s="6" t="s">
        <v>29</v>
      </c>
      <c r="F2570" s="15">
        <v>90</v>
      </c>
      <c r="G2570" s="6" t="s">
        <v>10399</v>
      </c>
      <c r="H2570" s="6" t="s">
        <v>1549</v>
      </c>
      <c r="I2570" s="6" t="s">
        <v>1306</v>
      </c>
      <c r="J2570" s="7">
        <v>44422</v>
      </c>
      <c r="K2570" s="15">
        <v>96</v>
      </c>
      <c r="L2570" s="6" t="s">
        <v>62</v>
      </c>
      <c r="M2570" s="6">
        <f t="shared" si="161"/>
        <v>2021</v>
      </c>
      <c r="N2570" s="6">
        <f t="shared" si="162"/>
        <v>8</v>
      </c>
      <c r="O2570" s="6" t="str">
        <f>VLOOKUP(L2570,'User input'!$D$6:$E$16,2,FALSE)</f>
        <v>Ultrathing V4</v>
      </c>
      <c r="P2570" s="6">
        <f>VLOOKUP(L2570,'User input'!$D$6:$G$16,3,FALSE)</f>
        <v>3.99</v>
      </c>
      <c r="Q2570" s="6">
        <f>VLOOKUP(L2570,'User input'!$D$6:$G$16,4,FALSE)</f>
        <v>24</v>
      </c>
      <c r="R2570" s="6">
        <f t="shared" si="163"/>
        <v>2304</v>
      </c>
      <c r="S2570" s="26">
        <f t="shared" si="160"/>
        <v>9192.9600000000009</v>
      </c>
      <c r="T2570" s="26">
        <f>IF(K2570&lt;'User input'!$I$9,'User input'!$J$8,IF(K2570&lt;'User input'!$I$10,'User input'!$J$9,IF(K2570&lt;'User input'!$I$11,'User input'!$J$10,'User input'!$J$11)))*S2570</f>
        <v>459.64800000000008</v>
      </c>
      <c r="U2570" s="26">
        <f>K2570*'User input'!$J$17+'User input'!$J$16</f>
        <v>0.5</v>
      </c>
    </row>
    <row r="2571" spans="1:21" x14ac:dyDescent="0.25">
      <c r="A2571" s="18">
        <v>2640</v>
      </c>
      <c r="B2571" s="10" t="s">
        <v>3101</v>
      </c>
      <c r="C2571" s="10" t="s">
        <v>1116</v>
      </c>
      <c r="D2571" s="10" t="s">
        <v>28</v>
      </c>
      <c r="E2571" s="10" t="s">
        <v>29</v>
      </c>
      <c r="F2571" s="16">
        <v>30</v>
      </c>
      <c r="G2571" s="10" t="s">
        <v>6723</v>
      </c>
      <c r="H2571" s="10" t="s">
        <v>4832</v>
      </c>
      <c r="I2571" s="10" t="s">
        <v>291</v>
      </c>
      <c r="J2571" s="11">
        <v>43822</v>
      </c>
      <c r="K2571" s="16">
        <v>54</v>
      </c>
      <c r="L2571" s="10" t="s">
        <v>44</v>
      </c>
      <c r="M2571" s="10">
        <f t="shared" si="161"/>
        <v>2019</v>
      </c>
      <c r="N2571" s="10">
        <f t="shared" si="162"/>
        <v>12</v>
      </c>
      <c r="O2571" s="10" t="str">
        <f>VLOOKUP(L2571,'User input'!$D$6:$E$16,2,FALSE)</f>
        <v>Gigastuff</v>
      </c>
      <c r="P2571" s="10">
        <f>VLOOKUP(L2571,'User input'!$D$6:$G$16,3,FALSE)</f>
        <v>1.89</v>
      </c>
      <c r="Q2571" s="10">
        <f>VLOOKUP(L2571,'User input'!$D$6:$G$16,4,FALSE)</f>
        <v>18</v>
      </c>
      <c r="R2571" s="10">
        <f t="shared" si="163"/>
        <v>972</v>
      </c>
      <c r="S2571" s="27">
        <f t="shared" si="160"/>
        <v>1837.08</v>
      </c>
      <c r="T2571" s="27">
        <f>IF(K2571&lt;'User input'!$I$9,'User input'!$J$8,IF(K2571&lt;'User input'!$I$10,'User input'!$J$9,IF(K2571&lt;'User input'!$I$11,'User input'!$J$10,'User input'!$J$11)))*S2571</f>
        <v>91.853999999999999</v>
      </c>
      <c r="U2571" s="27">
        <f>K2571*'User input'!$J$17+'User input'!$J$16</f>
        <v>0.5</v>
      </c>
    </row>
    <row r="2572" spans="1:21" x14ac:dyDescent="0.25">
      <c r="A2572" s="17">
        <v>2641</v>
      </c>
      <c r="B2572" s="6" t="s">
        <v>5284</v>
      </c>
      <c r="C2572" s="6" t="s">
        <v>1292</v>
      </c>
      <c r="D2572" s="6" t="s">
        <v>41</v>
      </c>
      <c r="E2572" s="6" t="s">
        <v>16</v>
      </c>
      <c r="F2572" s="15">
        <v>90</v>
      </c>
      <c r="G2572" s="6" t="s">
        <v>6724</v>
      </c>
      <c r="H2572" s="6" t="s">
        <v>2016</v>
      </c>
      <c r="I2572" s="6" t="s">
        <v>1073</v>
      </c>
      <c r="J2572" s="7">
        <v>44148</v>
      </c>
      <c r="K2572" s="15">
        <v>12</v>
      </c>
      <c r="L2572" s="6" t="s">
        <v>157</v>
      </c>
      <c r="M2572" s="6">
        <f t="shared" si="161"/>
        <v>2020</v>
      </c>
      <c r="N2572" s="6">
        <f t="shared" si="162"/>
        <v>11</v>
      </c>
      <c r="O2572" s="6" t="str">
        <f>VLOOKUP(L2572,'User input'!$D$6:$E$16,2,FALSE)</f>
        <v>Ultrathing V3</v>
      </c>
      <c r="P2572" s="6">
        <f>VLOOKUP(L2572,'User input'!$D$6:$G$16,3,FALSE)</f>
        <v>3.39</v>
      </c>
      <c r="Q2572" s="6">
        <f>VLOOKUP(L2572,'User input'!$D$6:$G$16,4,FALSE)</f>
        <v>24</v>
      </c>
      <c r="R2572" s="6">
        <f t="shared" si="163"/>
        <v>288</v>
      </c>
      <c r="S2572" s="26">
        <f t="shared" si="160"/>
        <v>976.32</v>
      </c>
      <c r="T2572" s="26">
        <f>IF(K2572&lt;'User input'!$I$9,'User input'!$J$8,IF(K2572&lt;'User input'!$I$10,'User input'!$J$9,IF(K2572&lt;'User input'!$I$11,'User input'!$J$10,'User input'!$J$11)))*S2572</f>
        <v>0</v>
      </c>
      <c r="U2572" s="26">
        <f>K2572*'User input'!$J$17+'User input'!$J$16</f>
        <v>0.5</v>
      </c>
    </row>
    <row r="2573" spans="1:21" x14ac:dyDescent="0.25">
      <c r="A2573" s="18">
        <v>2642</v>
      </c>
      <c r="B2573" s="10" t="s">
        <v>1780</v>
      </c>
      <c r="C2573" s="10" t="s">
        <v>6725</v>
      </c>
      <c r="D2573" s="10" t="s">
        <v>28</v>
      </c>
      <c r="E2573" s="10" t="s">
        <v>29</v>
      </c>
      <c r="F2573" s="16">
        <v>90</v>
      </c>
      <c r="G2573" s="10" t="s">
        <v>6726</v>
      </c>
      <c r="H2573" s="10" t="s">
        <v>6727</v>
      </c>
      <c r="I2573" s="10" t="s">
        <v>32</v>
      </c>
      <c r="J2573" s="11">
        <v>43651</v>
      </c>
      <c r="K2573" s="16">
        <v>82</v>
      </c>
      <c r="L2573" s="10" t="s">
        <v>52</v>
      </c>
      <c r="M2573" s="10">
        <f t="shared" si="161"/>
        <v>2019</v>
      </c>
      <c r="N2573" s="10">
        <f t="shared" si="162"/>
        <v>7</v>
      </c>
      <c r="O2573" s="10" t="str">
        <f>VLOOKUP(L2573,'User input'!$D$6:$E$16,2,FALSE)</f>
        <v>Megawidget S</v>
      </c>
      <c r="P2573" s="10">
        <f>VLOOKUP(L2573,'User input'!$D$6:$G$16,3,FALSE)</f>
        <v>0.69</v>
      </c>
      <c r="Q2573" s="10">
        <f>VLOOKUP(L2573,'User input'!$D$6:$G$16,4,FALSE)</f>
        <v>24</v>
      </c>
      <c r="R2573" s="10">
        <f t="shared" si="163"/>
        <v>1968</v>
      </c>
      <c r="S2573" s="27">
        <f t="shared" si="160"/>
        <v>1357.9199999999998</v>
      </c>
      <c r="T2573" s="27">
        <f>IF(K2573&lt;'User input'!$I$9,'User input'!$J$8,IF(K2573&lt;'User input'!$I$10,'User input'!$J$9,IF(K2573&lt;'User input'!$I$11,'User input'!$J$10,'User input'!$J$11)))*S2573</f>
        <v>67.896000000000001</v>
      </c>
      <c r="U2573" s="27">
        <f>K2573*'User input'!$J$17+'User input'!$J$16</f>
        <v>0.5</v>
      </c>
    </row>
    <row r="2574" spans="1:21" x14ac:dyDescent="0.25">
      <c r="A2574" s="17">
        <v>2643</v>
      </c>
      <c r="B2574" s="6" t="s">
        <v>6728</v>
      </c>
      <c r="C2574" s="6" t="s">
        <v>5071</v>
      </c>
      <c r="D2574" s="6" t="s">
        <v>49</v>
      </c>
      <c r="E2574" s="6" t="s">
        <v>16</v>
      </c>
      <c r="F2574" s="15">
        <v>90</v>
      </c>
      <c r="G2574" s="6" t="s">
        <v>6729</v>
      </c>
      <c r="H2574" s="6" t="s">
        <v>651</v>
      </c>
      <c r="I2574" s="6" t="s">
        <v>32</v>
      </c>
      <c r="J2574" s="7">
        <v>44342</v>
      </c>
      <c r="K2574" s="15">
        <v>47</v>
      </c>
      <c r="L2574" s="6" t="s">
        <v>44</v>
      </c>
      <c r="M2574" s="6">
        <f t="shared" si="161"/>
        <v>2021</v>
      </c>
      <c r="N2574" s="6">
        <f t="shared" si="162"/>
        <v>5</v>
      </c>
      <c r="O2574" s="6" t="str">
        <f>VLOOKUP(L2574,'User input'!$D$6:$E$16,2,FALSE)</f>
        <v>Gigastuff</v>
      </c>
      <c r="P2574" s="6">
        <f>VLOOKUP(L2574,'User input'!$D$6:$G$16,3,FALSE)</f>
        <v>1.89</v>
      </c>
      <c r="Q2574" s="6">
        <f>VLOOKUP(L2574,'User input'!$D$6:$G$16,4,FALSE)</f>
        <v>18</v>
      </c>
      <c r="R2574" s="6">
        <f t="shared" si="163"/>
        <v>846</v>
      </c>
      <c r="S2574" s="26">
        <f t="shared" si="160"/>
        <v>1598.9399999999998</v>
      </c>
      <c r="T2574" s="26">
        <f>IF(K2574&lt;'User input'!$I$9,'User input'!$J$8,IF(K2574&lt;'User input'!$I$10,'User input'!$J$9,IF(K2574&lt;'User input'!$I$11,'User input'!$J$10,'User input'!$J$11)))*S2574</f>
        <v>47.968199999999996</v>
      </c>
      <c r="U2574" s="26">
        <f>K2574*'User input'!$J$17+'User input'!$J$16</f>
        <v>0.5</v>
      </c>
    </row>
    <row r="2575" spans="1:21" x14ac:dyDescent="0.25">
      <c r="A2575" s="18">
        <v>2644</v>
      </c>
      <c r="B2575" s="10" t="s">
        <v>1784</v>
      </c>
      <c r="C2575" s="10" t="s">
        <v>576</v>
      </c>
      <c r="D2575" s="10" t="s">
        <v>28</v>
      </c>
      <c r="E2575" s="10" t="s">
        <v>29</v>
      </c>
      <c r="F2575" s="16">
        <v>60</v>
      </c>
      <c r="G2575" s="10" t="s">
        <v>6730</v>
      </c>
      <c r="H2575" s="10" t="s">
        <v>5633</v>
      </c>
      <c r="I2575" s="10" t="s">
        <v>32</v>
      </c>
      <c r="J2575" s="11">
        <v>44529</v>
      </c>
      <c r="K2575" s="16">
        <v>91</v>
      </c>
      <c r="L2575" s="10" t="s">
        <v>39</v>
      </c>
      <c r="M2575" s="10">
        <f t="shared" si="161"/>
        <v>2021</v>
      </c>
      <c r="N2575" s="10">
        <f t="shared" si="162"/>
        <v>11</v>
      </c>
      <c r="O2575" s="10" t="str">
        <f>VLOOKUP(L2575,'User input'!$D$6:$E$16,2,FALSE)</f>
        <v>Ultrathing V1</v>
      </c>
      <c r="P2575" s="10">
        <f>VLOOKUP(L2575,'User input'!$D$6:$G$16,3,FALSE)</f>
        <v>1.79</v>
      </c>
      <c r="Q2575" s="10">
        <f>VLOOKUP(L2575,'User input'!$D$6:$G$16,4,FALSE)</f>
        <v>17</v>
      </c>
      <c r="R2575" s="10">
        <f t="shared" si="163"/>
        <v>1547</v>
      </c>
      <c r="S2575" s="27">
        <f t="shared" si="160"/>
        <v>2769.13</v>
      </c>
      <c r="T2575" s="27">
        <f>IF(K2575&lt;'User input'!$I$9,'User input'!$J$8,IF(K2575&lt;'User input'!$I$10,'User input'!$J$9,IF(K2575&lt;'User input'!$I$11,'User input'!$J$10,'User input'!$J$11)))*S2575</f>
        <v>138.45650000000001</v>
      </c>
      <c r="U2575" s="27">
        <f>K2575*'User input'!$J$17+'User input'!$J$16</f>
        <v>0.5</v>
      </c>
    </row>
    <row r="2576" spans="1:21" x14ac:dyDescent="0.25">
      <c r="A2576" s="17">
        <v>2645</v>
      </c>
      <c r="B2576" s="6" t="s">
        <v>4583</v>
      </c>
      <c r="C2576" s="6" t="s">
        <v>3455</v>
      </c>
      <c r="D2576" s="6" t="s">
        <v>49</v>
      </c>
      <c r="E2576" s="6" t="s">
        <v>16</v>
      </c>
      <c r="F2576" s="15">
        <v>60</v>
      </c>
      <c r="G2576" s="6" t="s">
        <v>6731</v>
      </c>
      <c r="H2576" s="6" t="s">
        <v>863</v>
      </c>
      <c r="I2576" s="6" t="s">
        <v>32</v>
      </c>
      <c r="J2576" s="7">
        <v>44332</v>
      </c>
      <c r="K2576" s="15">
        <v>14</v>
      </c>
      <c r="L2576" s="6" t="s">
        <v>157</v>
      </c>
      <c r="M2576" s="6">
        <f t="shared" si="161"/>
        <v>2021</v>
      </c>
      <c r="N2576" s="6">
        <f t="shared" si="162"/>
        <v>5</v>
      </c>
      <c r="O2576" s="6" t="str">
        <f>VLOOKUP(L2576,'User input'!$D$6:$E$16,2,FALSE)</f>
        <v>Ultrathing V3</v>
      </c>
      <c r="P2576" s="6">
        <f>VLOOKUP(L2576,'User input'!$D$6:$G$16,3,FALSE)</f>
        <v>3.39</v>
      </c>
      <c r="Q2576" s="6">
        <f>VLOOKUP(L2576,'User input'!$D$6:$G$16,4,FALSE)</f>
        <v>24</v>
      </c>
      <c r="R2576" s="6">
        <f t="shared" si="163"/>
        <v>336</v>
      </c>
      <c r="S2576" s="26">
        <f t="shared" si="160"/>
        <v>1139.04</v>
      </c>
      <c r="T2576" s="26">
        <f>IF(K2576&lt;'User input'!$I$9,'User input'!$J$8,IF(K2576&lt;'User input'!$I$10,'User input'!$J$9,IF(K2576&lt;'User input'!$I$11,'User input'!$J$10,'User input'!$J$11)))*S2576</f>
        <v>0</v>
      </c>
      <c r="U2576" s="26">
        <f>K2576*'User input'!$J$17+'User input'!$J$16</f>
        <v>0.5</v>
      </c>
    </row>
    <row r="2577" spans="1:21" x14ac:dyDescent="0.25">
      <c r="A2577" s="18">
        <v>2646</v>
      </c>
      <c r="B2577" s="10" t="s">
        <v>6732</v>
      </c>
      <c r="C2577" s="10" t="s">
        <v>3161</v>
      </c>
      <c r="D2577" s="10" t="s">
        <v>49</v>
      </c>
      <c r="E2577" s="10" t="s">
        <v>16</v>
      </c>
      <c r="F2577" s="16">
        <v>30</v>
      </c>
      <c r="G2577" s="10" t="s">
        <v>6733</v>
      </c>
      <c r="H2577" s="10" t="s">
        <v>233</v>
      </c>
      <c r="I2577" s="10" t="s">
        <v>144</v>
      </c>
      <c r="J2577" s="11">
        <v>44545</v>
      </c>
      <c r="K2577" s="16">
        <v>85</v>
      </c>
      <c r="L2577" s="10" t="s">
        <v>157</v>
      </c>
      <c r="M2577" s="10">
        <f t="shared" si="161"/>
        <v>2021</v>
      </c>
      <c r="N2577" s="10">
        <f t="shared" si="162"/>
        <v>12</v>
      </c>
      <c r="O2577" s="10" t="str">
        <f>VLOOKUP(L2577,'User input'!$D$6:$E$16,2,FALSE)</f>
        <v>Ultrathing V3</v>
      </c>
      <c r="P2577" s="10">
        <f>VLOOKUP(L2577,'User input'!$D$6:$G$16,3,FALSE)</f>
        <v>3.39</v>
      </c>
      <c r="Q2577" s="10">
        <f>VLOOKUP(L2577,'User input'!$D$6:$G$16,4,FALSE)</f>
        <v>24</v>
      </c>
      <c r="R2577" s="10">
        <f t="shared" si="163"/>
        <v>2040</v>
      </c>
      <c r="S2577" s="27">
        <f t="shared" si="160"/>
        <v>6915.6</v>
      </c>
      <c r="T2577" s="27">
        <f>IF(K2577&lt;'User input'!$I$9,'User input'!$J$8,IF(K2577&lt;'User input'!$I$10,'User input'!$J$9,IF(K2577&lt;'User input'!$I$11,'User input'!$J$10,'User input'!$J$11)))*S2577</f>
        <v>345.78000000000003</v>
      </c>
      <c r="U2577" s="27">
        <f>K2577*'User input'!$J$17+'User input'!$J$16</f>
        <v>0.5</v>
      </c>
    </row>
    <row r="2578" spans="1:21" x14ac:dyDescent="0.25">
      <c r="A2578" s="17">
        <v>2647</v>
      </c>
      <c r="B2578" s="6" t="s">
        <v>6734</v>
      </c>
      <c r="C2578" s="6" t="s">
        <v>6735</v>
      </c>
      <c r="D2578" s="6" t="s">
        <v>15</v>
      </c>
      <c r="E2578" s="6" t="s">
        <v>16</v>
      </c>
      <c r="F2578" s="15">
        <v>60</v>
      </c>
      <c r="G2578" s="6" t="s">
        <v>6733</v>
      </c>
      <c r="H2578" s="6" t="s">
        <v>5229</v>
      </c>
      <c r="I2578" s="6" t="s">
        <v>32</v>
      </c>
      <c r="J2578" s="7">
        <v>43921</v>
      </c>
      <c r="K2578" s="15">
        <v>25</v>
      </c>
      <c r="L2578" s="6" t="s">
        <v>20</v>
      </c>
      <c r="M2578" s="6">
        <f t="shared" si="161"/>
        <v>2020</v>
      </c>
      <c r="N2578" s="6">
        <f t="shared" si="162"/>
        <v>3</v>
      </c>
      <c r="O2578" s="6" t="str">
        <f>VLOOKUP(L2578,'User input'!$D$6:$E$16,2,FALSE)</f>
        <v>Hyperwotsit</v>
      </c>
      <c r="P2578" s="6">
        <f>VLOOKUP(L2578,'User input'!$D$6:$G$16,3,FALSE)</f>
        <v>2.0099999999999998</v>
      </c>
      <c r="Q2578" s="6">
        <f>VLOOKUP(L2578,'User input'!$D$6:$G$16,4,FALSE)</f>
        <v>20</v>
      </c>
      <c r="R2578" s="6">
        <f t="shared" si="163"/>
        <v>500</v>
      </c>
      <c r="S2578" s="26">
        <f t="shared" si="160"/>
        <v>1004.9999999999999</v>
      </c>
      <c r="T2578" s="26">
        <f>IF(K2578&lt;'User input'!$I$9,'User input'!$J$8,IF(K2578&lt;'User input'!$I$10,'User input'!$J$9,IF(K2578&lt;'User input'!$I$11,'User input'!$J$10,'User input'!$J$11)))*S2578</f>
        <v>30.149999999999995</v>
      </c>
      <c r="U2578" s="26">
        <f>K2578*'User input'!$J$17+'User input'!$J$16</f>
        <v>0.5</v>
      </c>
    </row>
    <row r="2579" spans="1:21" x14ac:dyDescent="0.25">
      <c r="A2579" s="18">
        <v>2648</v>
      </c>
      <c r="B2579" s="10" t="s">
        <v>5933</v>
      </c>
      <c r="C2579" s="10" t="s">
        <v>6608</v>
      </c>
      <c r="D2579" s="10" t="s">
        <v>28</v>
      </c>
      <c r="E2579" s="10" t="s">
        <v>29</v>
      </c>
      <c r="F2579" s="16">
        <v>90</v>
      </c>
      <c r="G2579" s="10" t="s">
        <v>6736</v>
      </c>
      <c r="H2579" s="10" t="s">
        <v>6227</v>
      </c>
      <c r="I2579" s="10" t="s">
        <v>38</v>
      </c>
      <c r="J2579" s="11">
        <v>43871</v>
      </c>
      <c r="K2579" s="16">
        <v>90</v>
      </c>
      <c r="L2579" s="10" t="s">
        <v>78</v>
      </c>
      <c r="M2579" s="10">
        <f t="shared" si="161"/>
        <v>2020</v>
      </c>
      <c r="N2579" s="10">
        <f t="shared" si="162"/>
        <v>2</v>
      </c>
      <c r="O2579" s="10" t="str">
        <f>VLOOKUP(L2579,'User input'!$D$6:$E$16,2,FALSE)</f>
        <v>Ultrathing V2</v>
      </c>
      <c r="P2579" s="10">
        <f>VLOOKUP(L2579,'User input'!$D$6:$G$16,3,FALSE)</f>
        <v>2.95</v>
      </c>
      <c r="Q2579" s="10">
        <f>VLOOKUP(L2579,'User input'!$D$6:$G$16,4,FALSE)</f>
        <v>20</v>
      </c>
      <c r="R2579" s="10">
        <f t="shared" si="163"/>
        <v>1800</v>
      </c>
      <c r="S2579" s="27">
        <f t="shared" si="160"/>
        <v>5310</v>
      </c>
      <c r="T2579" s="27">
        <f>IF(K2579&lt;'User input'!$I$9,'User input'!$J$8,IF(K2579&lt;'User input'!$I$10,'User input'!$J$9,IF(K2579&lt;'User input'!$I$11,'User input'!$J$10,'User input'!$J$11)))*S2579</f>
        <v>265.5</v>
      </c>
      <c r="U2579" s="27">
        <f>K2579*'User input'!$J$17+'User input'!$J$16</f>
        <v>0.5</v>
      </c>
    </row>
    <row r="2580" spans="1:21" x14ac:dyDescent="0.25">
      <c r="A2580" s="17">
        <v>2649</v>
      </c>
      <c r="B2580" s="6" t="s">
        <v>6737</v>
      </c>
      <c r="C2580" s="6" t="s">
        <v>3243</v>
      </c>
      <c r="D2580" s="6" t="s">
        <v>28</v>
      </c>
      <c r="E2580" s="6" t="s">
        <v>29</v>
      </c>
      <c r="F2580" s="15">
        <v>30</v>
      </c>
      <c r="G2580" s="6" t="s">
        <v>6738</v>
      </c>
      <c r="H2580" s="6" t="s">
        <v>219</v>
      </c>
      <c r="I2580" s="6" t="s">
        <v>32</v>
      </c>
      <c r="J2580" s="7">
        <v>44038</v>
      </c>
      <c r="K2580" s="15">
        <v>38</v>
      </c>
      <c r="L2580" s="6" t="s">
        <v>33</v>
      </c>
      <c r="M2580" s="6">
        <f t="shared" si="161"/>
        <v>2020</v>
      </c>
      <c r="N2580" s="6">
        <f t="shared" si="162"/>
        <v>7</v>
      </c>
      <c r="O2580" s="6" t="str">
        <f>VLOOKUP(L2580,'User input'!$D$6:$E$16,2,FALSE)</f>
        <v>Megawidget L</v>
      </c>
      <c r="P2580" s="6">
        <f>VLOOKUP(L2580,'User input'!$D$6:$G$16,3,FALSE)</f>
        <v>1.79</v>
      </c>
      <c r="Q2580" s="6">
        <f>VLOOKUP(L2580,'User input'!$D$6:$G$16,4,FALSE)</f>
        <v>24</v>
      </c>
      <c r="R2580" s="6">
        <f t="shared" si="163"/>
        <v>912</v>
      </c>
      <c r="S2580" s="26">
        <f t="shared" si="160"/>
        <v>1632.48</v>
      </c>
      <c r="T2580" s="26">
        <f>IF(K2580&lt;'User input'!$I$9,'User input'!$J$8,IF(K2580&lt;'User input'!$I$10,'User input'!$J$9,IF(K2580&lt;'User input'!$I$11,'User input'!$J$10,'User input'!$J$11)))*S2580</f>
        <v>48.974399999999996</v>
      </c>
      <c r="U2580" s="26">
        <f>K2580*'User input'!$J$17+'User input'!$J$16</f>
        <v>0.5</v>
      </c>
    </row>
    <row r="2581" spans="1:21" x14ac:dyDescent="0.25">
      <c r="A2581" s="18">
        <v>2650</v>
      </c>
      <c r="B2581" s="10" t="s">
        <v>2546</v>
      </c>
      <c r="C2581" s="10" t="s">
        <v>536</v>
      </c>
      <c r="D2581" s="10" t="s">
        <v>28</v>
      </c>
      <c r="E2581" s="10" t="s">
        <v>29</v>
      </c>
      <c r="F2581" s="16">
        <v>30</v>
      </c>
      <c r="G2581" s="10" t="s">
        <v>6739</v>
      </c>
      <c r="H2581" s="10" t="s">
        <v>1614</v>
      </c>
      <c r="I2581" s="10" t="s">
        <v>144</v>
      </c>
      <c r="J2581" s="11">
        <v>43804</v>
      </c>
      <c r="K2581" s="16">
        <v>31</v>
      </c>
      <c r="L2581" s="10" t="s">
        <v>39</v>
      </c>
      <c r="M2581" s="10">
        <f t="shared" si="161"/>
        <v>2019</v>
      </c>
      <c r="N2581" s="10">
        <f t="shared" si="162"/>
        <v>12</v>
      </c>
      <c r="O2581" s="10" t="str">
        <f>VLOOKUP(L2581,'User input'!$D$6:$E$16,2,FALSE)</f>
        <v>Ultrathing V1</v>
      </c>
      <c r="P2581" s="10">
        <f>VLOOKUP(L2581,'User input'!$D$6:$G$16,3,FALSE)</f>
        <v>1.79</v>
      </c>
      <c r="Q2581" s="10">
        <f>VLOOKUP(L2581,'User input'!$D$6:$G$16,4,FALSE)</f>
        <v>17</v>
      </c>
      <c r="R2581" s="10">
        <f t="shared" si="163"/>
        <v>527</v>
      </c>
      <c r="S2581" s="27">
        <f t="shared" si="160"/>
        <v>943.33</v>
      </c>
      <c r="T2581" s="27">
        <f>IF(K2581&lt;'User input'!$I$9,'User input'!$J$8,IF(K2581&lt;'User input'!$I$10,'User input'!$J$9,IF(K2581&lt;'User input'!$I$11,'User input'!$J$10,'User input'!$J$11)))*S2581</f>
        <v>28.299900000000001</v>
      </c>
      <c r="U2581" s="27">
        <f>K2581*'User input'!$J$17+'User input'!$J$16</f>
        <v>0.5</v>
      </c>
    </row>
    <row r="2582" spans="1:21" x14ac:dyDescent="0.25">
      <c r="A2582" s="17">
        <v>2651</v>
      </c>
      <c r="B2582" s="6" t="s">
        <v>5381</v>
      </c>
      <c r="C2582" s="6" t="s">
        <v>1232</v>
      </c>
      <c r="D2582" s="6" t="s">
        <v>15</v>
      </c>
      <c r="E2582" s="6" t="s">
        <v>16</v>
      </c>
      <c r="F2582" s="15">
        <v>30</v>
      </c>
      <c r="G2582" s="6" t="s">
        <v>6740</v>
      </c>
      <c r="H2582" s="6" t="s">
        <v>4569</v>
      </c>
      <c r="I2582" s="6" t="s">
        <v>25</v>
      </c>
      <c r="J2582" s="7">
        <v>44029</v>
      </c>
      <c r="K2582" s="15">
        <v>19</v>
      </c>
      <c r="L2582" s="6" t="s">
        <v>52</v>
      </c>
      <c r="M2582" s="6">
        <f t="shared" si="161"/>
        <v>2020</v>
      </c>
      <c r="N2582" s="6">
        <f t="shared" si="162"/>
        <v>7</v>
      </c>
      <c r="O2582" s="6" t="str">
        <f>VLOOKUP(L2582,'User input'!$D$6:$E$16,2,FALSE)</f>
        <v>Megawidget S</v>
      </c>
      <c r="P2582" s="6">
        <f>VLOOKUP(L2582,'User input'!$D$6:$G$16,3,FALSE)</f>
        <v>0.69</v>
      </c>
      <c r="Q2582" s="6">
        <f>VLOOKUP(L2582,'User input'!$D$6:$G$16,4,FALSE)</f>
        <v>24</v>
      </c>
      <c r="R2582" s="6">
        <f t="shared" si="163"/>
        <v>456</v>
      </c>
      <c r="S2582" s="26">
        <f t="shared" si="160"/>
        <v>314.64</v>
      </c>
      <c r="T2582" s="26">
        <f>IF(K2582&lt;'User input'!$I$9,'User input'!$J$8,IF(K2582&lt;'User input'!$I$10,'User input'!$J$9,IF(K2582&lt;'User input'!$I$11,'User input'!$J$10,'User input'!$J$11)))*S2582</f>
        <v>0</v>
      </c>
      <c r="U2582" s="26">
        <f>K2582*'User input'!$J$17+'User input'!$J$16</f>
        <v>0.5</v>
      </c>
    </row>
    <row r="2583" spans="1:21" x14ac:dyDescent="0.25">
      <c r="A2583" s="18">
        <v>2652</v>
      </c>
      <c r="B2583" s="10" t="s">
        <v>1565</v>
      </c>
      <c r="C2583" s="10" t="s">
        <v>265</v>
      </c>
      <c r="D2583" s="10" t="s">
        <v>28</v>
      </c>
      <c r="E2583" s="10" t="s">
        <v>29</v>
      </c>
      <c r="F2583" s="16">
        <v>30</v>
      </c>
      <c r="G2583" s="10" t="s">
        <v>6741</v>
      </c>
      <c r="H2583" s="10" t="s">
        <v>5757</v>
      </c>
      <c r="I2583" s="10" t="s">
        <v>1306</v>
      </c>
      <c r="J2583" s="11">
        <v>44143</v>
      </c>
      <c r="K2583" s="16">
        <v>16</v>
      </c>
      <c r="L2583" s="10" t="s">
        <v>39</v>
      </c>
      <c r="M2583" s="10">
        <f t="shared" si="161"/>
        <v>2020</v>
      </c>
      <c r="N2583" s="10">
        <f t="shared" si="162"/>
        <v>11</v>
      </c>
      <c r="O2583" s="10" t="str">
        <f>VLOOKUP(L2583,'User input'!$D$6:$E$16,2,FALSE)</f>
        <v>Ultrathing V1</v>
      </c>
      <c r="P2583" s="10">
        <f>VLOOKUP(L2583,'User input'!$D$6:$G$16,3,FALSE)</f>
        <v>1.79</v>
      </c>
      <c r="Q2583" s="10">
        <f>VLOOKUP(L2583,'User input'!$D$6:$G$16,4,FALSE)</f>
        <v>17</v>
      </c>
      <c r="R2583" s="10">
        <f t="shared" si="163"/>
        <v>272</v>
      </c>
      <c r="S2583" s="27">
        <f t="shared" si="160"/>
        <v>486.88</v>
      </c>
      <c r="T2583" s="27">
        <f>IF(K2583&lt;'User input'!$I$9,'User input'!$J$8,IF(K2583&lt;'User input'!$I$10,'User input'!$J$9,IF(K2583&lt;'User input'!$I$11,'User input'!$J$10,'User input'!$J$11)))*S2583</f>
        <v>0</v>
      </c>
      <c r="U2583" s="27">
        <f>K2583*'User input'!$J$17+'User input'!$J$16</f>
        <v>0.5</v>
      </c>
    </row>
    <row r="2584" spans="1:21" x14ac:dyDescent="0.25">
      <c r="A2584" s="17">
        <v>2653</v>
      </c>
      <c r="B2584" s="6" t="s">
        <v>109</v>
      </c>
      <c r="C2584" s="6" t="s">
        <v>3952</v>
      </c>
      <c r="D2584" s="6" t="s">
        <v>28</v>
      </c>
      <c r="E2584" s="6" t="s">
        <v>29</v>
      </c>
      <c r="F2584" s="15">
        <v>30</v>
      </c>
      <c r="G2584" s="6" t="s">
        <v>6742</v>
      </c>
      <c r="H2584" s="6" t="s">
        <v>6743</v>
      </c>
      <c r="I2584" s="6" t="s">
        <v>122</v>
      </c>
      <c r="J2584" s="7">
        <v>44376</v>
      </c>
      <c r="K2584" s="15">
        <v>42</v>
      </c>
      <c r="L2584" s="6" t="s">
        <v>62</v>
      </c>
      <c r="M2584" s="6">
        <f t="shared" si="161"/>
        <v>2021</v>
      </c>
      <c r="N2584" s="6">
        <f t="shared" si="162"/>
        <v>6</v>
      </c>
      <c r="O2584" s="6" t="str">
        <f>VLOOKUP(L2584,'User input'!$D$6:$E$16,2,FALSE)</f>
        <v>Ultrathing V4</v>
      </c>
      <c r="P2584" s="6">
        <f>VLOOKUP(L2584,'User input'!$D$6:$G$16,3,FALSE)</f>
        <v>3.99</v>
      </c>
      <c r="Q2584" s="6">
        <f>VLOOKUP(L2584,'User input'!$D$6:$G$16,4,FALSE)</f>
        <v>24</v>
      </c>
      <c r="R2584" s="6">
        <f t="shared" si="163"/>
        <v>1008</v>
      </c>
      <c r="S2584" s="26">
        <f t="shared" si="160"/>
        <v>4021.92</v>
      </c>
      <c r="T2584" s="26">
        <f>IF(K2584&lt;'User input'!$I$9,'User input'!$J$8,IF(K2584&lt;'User input'!$I$10,'User input'!$J$9,IF(K2584&lt;'User input'!$I$11,'User input'!$J$10,'User input'!$J$11)))*S2584</f>
        <v>120.6576</v>
      </c>
      <c r="U2584" s="26">
        <f>K2584*'User input'!$J$17+'User input'!$J$16</f>
        <v>0.5</v>
      </c>
    </row>
    <row r="2585" spans="1:21" x14ac:dyDescent="0.25">
      <c r="A2585" s="18">
        <v>2654</v>
      </c>
      <c r="B2585" s="10" t="s">
        <v>4726</v>
      </c>
      <c r="C2585" s="10" t="s">
        <v>1299</v>
      </c>
      <c r="D2585" s="10" t="s">
        <v>49</v>
      </c>
      <c r="E2585" s="10" t="s">
        <v>16</v>
      </c>
      <c r="F2585" s="16">
        <v>30</v>
      </c>
      <c r="G2585" s="10" t="s">
        <v>6744</v>
      </c>
      <c r="H2585" s="10" t="s">
        <v>6745</v>
      </c>
      <c r="I2585" s="10" t="s">
        <v>32</v>
      </c>
      <c r="J2585" s="11">
        <v>43851</v>
      </c>
      <c r="K2585" s="16">
        <v>41</v>
      </c>
      <c r="L2585" s="10" t="s">
        <v>68</v>
      </c>
      <c r="M2585" s="10">
        <f t="shared" si="161"/>
        <v>2020</v>
      </c>
      <c r="N2585" s="10">
        <f t="shared" si="162"/>
        <v>1</v>
      </c>
      <c r="O2585" s="10" t="str">
        <f>VLOOKUP(L2585,'User input'!$D$6:$E$16,2,FALSE)</f>
        <v>Megawidget M</v>
      </c>
      <c r="P2585" s="10">
        <f>VLOOKUP(L2585,'User input'!$D$6:$G$16,3,FALSE)</f>
        <v>1.29</v>
      </c>
      <c r="Q2585" s="10">
        <f>VLOOKUP(L2585,'User input'!$D$6:$G$16,4,FALSE)</f>
        <v>24</v>
      </c>
      <c r="R2585" s="10">
        <f t="shared" si="163"/>
        <v>984</v>
      </c>
      <c r="S2585" s="27">
        <f t="shared" si="160"/>
        <v>1269.3600000000001</v>
      </c>
      <c r="T2585" s="27">
        <f>IF(K2585&lt;'User input'!$I$9,'User input'!$J$8,IF(K2585&lt;'User input'!$I$10,'User input'!$J$9,IF(K2585&lt;'User input'!$I$11,'User input'!$J$10,'User input'!$J$11)))*S2585</f>
        <v>38.080800000000004</v>
      </c>
      <c r="U2585" s="27">
        <f>K2585*'User input'!$J$17+'User input'!$J$16</f>
        <v>0.5</v>
      </c>
    </row>
    <row r="2586" spans="1:21" x14ac:dyDescent="0.25">
      <c r="A2586" s="17">
        <v>2655</v>
      </c>
      <c r="B2586" s="6" t="s">
        <v>6746</v>
      </c>
      <c r="C2586" s="6" t="s">
        <v>2439</v>
      </c>
      <c r="D2586" s="6" t="s">
        <v>41</v>
      </c>
      <c r="E2586" s="6" t="s">
        <v>16</v>
      </c>
      <c r="F2586" s="15">
        <v>30</v>
      </c>
      <c r="G2586" s="6" t="s">
        <v>6747</v>
      </c>
      <c r="H2586" s="6" t="s">
        <v>6748</v>
      </c>
      <c r="I2586" s="6" t="s">
        <v>25</v>
      </c>
      <c r="J2586" s="7">
        <v>44212</v>
      </c>
      <c r="K2586" s="15">
        <v>54</v>
      </c>
      <c r="L2586" s="6" t="s">
        <v>78</v>
      </c>
      <c r="M2586" s="6">
        <f t="shared" si="161"/>
        <v>2021</v>
      </c>
      <c r="N2586" s="6">
        <f t="shared" si="162"/>
        <v>1</v>
      </c>
      <c r="O2586" s="6" t="str">
        <f>VLOOKUP(L2586,'User input'!$D$6:$E$16,2,FALSE)</f>
        <v>Ultrathing V2</v>
      </c>
      <c r="P2586" s="6">
        <f>VLOOKUP(L2586,'User input'!$D$6:$G$16,3,FALSE)</f>
        <v>2.95</v>
      </c>
      <c r="Q2586" s="6">
        <f>VLOOKUP(L2586,'User input'!$D$6:$G$16,4,FALSE)</f>
        <v>20</v>
      </c>
      <c r="R2586" s="6">
        <f t="shared" si="163"/>
        <v>1080</v>
      </c>
      <c r="S2586" s="26">
        <f t="shared" si="160"/>
        <v>3186</v>
      </c>
      <c r="T2586" s="26">
        <f>IF(K2586&lt;'User input'!$I$9,'User input'!$J$8,IF(K2586&lt;'User input'!$I$10,'User input'!$J$9,IF(K2586&lt;'User input'!$I$11,'User input'!$J$10,'User input'!$J$11)))*S2586</f>
        <v>159.30000000000001</v>
      </c>
      <c r="U2586" s="26">
        <f>K2586*'User input'!$J$17+'User input'!$J$16</f>
        <v>0.5</v>
      </c>
    </row>
    <row r="2587" spans="1:21" x14ac:dyDescent="0.25">
      <c r="A2587" s="18">
        <v>2656</v>
      </c>
      <c r="B2587" s="10" t="s">
        <v>4356</v>
      </c>
      <c r="C2587" s="10" t="s">
        <v>6749</v>
      </c>
      <c r="D2587" s="10" t="s">
        <v>28</v>
      </c>
      <c r="E2587" s="10" t="s">
        <v>29</v>
      </c>
      <c r="F2587" s="16">
        <v>90</v>
      </c>
      <c r="G2587" s="10" t="s">
        <v>6750</v>
      </c>
      <c r="H2587" s="10" t="s">
        <v>6751</v>
      </c>
      <c r="I2587" s="10" t="s">
        <v>38</v>
      </c>
      <c r="J2587" s="11">
        <v>43897</v>
      </c>
      <c r="K2587" s="16">
        <v>36</v>
      </c>
      <c r="L2587" s="10" t="s">
        <v>44</v>
      </c>
      <c r="M2587" s="10">
        <f t="shared" si="161"/>
        <v>2020</v>
      </c>
      <c r="N2587" s="10">
        <f t="shared" si="162"/>
        <v>3</v>
      </c>
      <c r="O2587" s="10" t="str">
        <f>VLOOKUP(L2587,'User input'!$D$6:$E$16,2,FALSE)</f>
        <v>Gigastuff</v>
      </c>
      <c r="P2587" s="10">
        <f>VLOOKUP(L2587,'User input'!$D$6:$G$16,3,FALSE)</f>
        <v>1.89</v>
      </c>
      <c r="Q2587" s="10">
        <f>VLOOKUP(L2587,'User input'!$D$6:$G$16,4,FALSE)</f>
        <v>18</v>
      </c>
      <c r="R2587" s="10">
        <f t="shared" si="163"/>
        <v>648</v>
      </c>
      <c r="S2587" s="27">
        <f t="shared" si="160"/>
        <v>1224.72</v>
      </c>
      <c r="T2587" s="27">
        <f>IF(K2587&lt;'User input'!$I$9,'User input'!$J$8,IF(K2587&lt;'User input'!$I$10,'User input'!$J$9,IF(K2587&lt;'User input'!$I$11,'User input'!$J$10,'User input'!$J$11)))*S2587</f>
        <v>36.741599999999998</v>
      </c>
      <c r="U2587" s="27">
        <f>K2587*'User input'!$J$17+'User input'!$J$16</f>
        <v>0.5</v>
      </c>
    </row>
    <row r="2588" spans="1:21" x14ac:dyDescent="0.25">
      <c r="A2588" s="17">
        <v>2657</v>
      </c>
      <c r="B2588" s="6" t="s">
        <v>6752</v>
      </c>
      <c r="C2588" s="6" t="s">
        <v>6753</v>
      </c>
      <c r="D2588" s="6" t="s">
        <v>49</v>
      </c>
      <c r="E2588" s="6" t="s">
        <v>16</v>
      </c>
      <c r="F2588" s="15">
        <v>60</v>
      </c>
      <c r="G2588" s="6" t="s">
        <v>6754</v>
      </c>
      <c r="H2588" s="6" t="s">
        <v>6755</v>
      </c>
      <c r="I2588" s="6" t="s">
        <v>32</v>
      </c>
      <c r="J2588" s="7">
        <v>43474</v>
      </c>
      <c r="K2588" s="15">
        <v>15</v>
      </c>
      <c r="L2588" s="6" t="s">
        <v>20</v>
      </c>
      <c r="M2588" s="6">
        <f t="shared" si="161"/>
        <v>2019</v>
      </c>
      <c r="N2588" s="6">
        <f t="shared" si="162"/>
        <v>1</v>
      </c>
      <c r="O2588" s="6" t="str">
        <f>VLOOKUP(L2588,'User input'!$D$6:$E$16,2,FALSE)</f>
        <v>Hyperwotsit</v>
      </c>
      <c r="P2588" s="6">
        <f>VLOOKUP(L2588,'User input'!$D$6:$G$16,3,FALSE)</f>
        <v>2.0099999999999998</v>
      </c>
      <c r="Q2588" s="6">
        <f>VLOOKUP(L2588,'User input'!$D$6:$G$16,4,FALSE)</f>
        <v>20</v>
      </c>
      <c r="R2588" s="6">
        <f t="shared" si="163"/>
        <v>300</v>
      </c>
      <c r="S2588" s="26">
        <f t="shared" si="160"/>
        <v>602.99999999999989</v>
      </c>
      <c r="T2588" s="26">
        <f>IF(K2588&lt;'User input'!$I$9,'User input'!$J$8,IF(K2588&lt;'User input'!$I$10,'User input'!$J$9,IF(K2588&lt;'User input'!$I$11,'User input'!$J$10,'User input'!$J$11)))*S2588</f>
        <v>0</v>
      </c>
      <c r="U2588" s="26">
        <f>K2588*'User input'!$J$17+'User input'!$J$16</f>
        <v>0.5</v>
      </c>
    </row>
    <row r="2589" spans="1:21" x14ac:dyDescent="0.25">
      <c r="A2589" s="18">
        <v>2658</v>
      </c>
      <c r="B2589" s="10" t="s">
        <v>1615</v>
      </c>
      <c r="C2589" s="10" t="s">
        <v>6756</v>
      </c>
      <c r="D2589" s="10" t="s">
        <v>28</v>
      </c>
      <c r="E2589" s="10" t="s">
        <v>29</v>
      </c>
      <c r="F2589" s="16">
        <v>90</v>
      </c>
      <c r="G2589" s="10" t="s">
        <v>6757</v>
      </c>
      <c r="H2589" s="10" t="s">
        <v>2344</v>
      </c>
      <c r="I2589" s="10" t="s">
        <v>176</v>
      </c>
      <c r="J2589" s="11">
        <v>44554</v>
      </c>
      <c r="K2589" s="16">
        <v>104</v>
      </c>
      <c r="L2589" s="10" t="s">
        <v>52</v>
      </c>
      <c r="M2589" s="10">
        <f t="shared" si="161"/>
        <v>2021</v>
      </c>
      <c r="N2589" s="10">
        <f t="shared" si="162"/>
        <v>12</v>
      </c>
      <c r="O2589" s="10" t="str">
        <f>VLOOKUP(L2589,'User input'!$D$6:$E$16,2,FALSE)</f>
        <v>Megawidget S</v>
      </c>
      <c r="P2589" s="10">
        <f>VLOOKUP(L2589,'User input'!$D$6:$G$16,3,FALSE)</f>
        <v>0.69</v>
      </c>
      <c r="Q2589" s="10">
        <f>VLOOKUP(L2589,'User input'!$D$6:$G$16,4,FALSE)</f>
        <v>24</v>
      </c>
      <c r="R2589" s="10">
        <f t="shared" si="163"/>
        <v>2496</v>
      </c>
      <c r="S2589" s="27">
        <f t="shared" si="160"/>
        <v>1722.2399999999998</v>
      </c>
      <c r="T2589" s="27">
        <f>IF(K2589&lt;'User input'!$I$9,'User input'!$J$8,IF(K2589&lt;'User input'!$I$10,'User input'!$J$9,IF(K2589&lt;'User input'!$I$11,'User input'!$J$10,'User input'!$J$11)))*S2589</f>
        <v>120.5568</v>
      </c>
      <c r="U2589" s="27">
        <f>K2589*'User input'!$J$17+'User input'!$J$16</f>
        <v>0.5</v>
      </c>
    </row>
    <row r="2590" spans="1:21" x14ac:dyDescent="0.25">
      <c r="A2590" s="17">
        <v>2659</v>
      </c>
      <c r="B2590" s="6" t="s">
        <v>4436</v>
      </c>
      <c r="C2590" s="6" t="s">
        <v>6758</v>
      </c>
      <c r="D2590" s="6" t="s">
        <v>28</v>
      </c>
      <c r="E2590" s="6" t="s">
        <v>29</v>
      </c>
      <c r="F2590" s="15">
        <v>30</v>
      </c>
      <c r="G2590" s="6" t="s">
        <v>6759</v>
      </c>
      <c r="H2590" s="6" t="s">
        <v>6760</v>
      </c>
      <c r="I2590" s="6" t="s">
        <v>1030</v>
      </c>
      <c r="J2590" s="7">
        <v>44240</v>
      </c>
      <c r="K2590" s="15">
        <v>102</v>
      </c>
      <c r="L2590" s="6" t="s">
        <v>39</v>
      </c>
      <c r="M2590" s="6">
        <f t="shared" si="161"/>
        <v>2021</v>
      </c>
      <c r="N2590" s="6">
        <f t="shared" si="162"/>
        <v>2</v>
      </c>
      <c r="O2590" s="6" t="str">
        <f>VLOOKUP(L2590,'User input'!$D$6:$E$16,2,FALSE)</f>
        <v>Ultrathing V1</v>
      </c>
      <c r="P2590" s="6">
        <f>VLOOKUP(L2590,'User input'!$D$6:$G$16,3,FALSE)</f>
        <v>1.79</v>
      </c>
      <c r="Q2590" s="6">
        <f>VLOOKUP(L2590,'User input'!$D$6:$G$16,4,FALSE)</f>
        <v>17</v>
      </c>
      <c r="R2590" s="6">
        <f t="shared" si="163"/>
        <v>1734</v>
      </c>
      <c r="S2590" s="26">
        <f t="shared" si="160"/>
        <v>3103.86</v>
      </c>
      <c r="T2590" s="26">
        <f>IF(K2590&lt;'User input'!$I$9,'User input'!$J$8,IF(K2590&lt;'User input'!$I$10,'User input'!$J$9,IF(K2590&lt;'User input'!$I$11,'User input'!$J$10,'User input'!$J$11)))*S2590</f>
        <v>217.27020000000002</v>
      </c>
      <c r="U2590" s="26">
        <f>K2590*'User input'!$J$17+'User input'!$J$16</f>
        <v>0.5</v>
      </c>
    </row>
    <row r="2591" spans="1:21" x14ac:dyDescent="0.25">
      <c r="A2591" s="18">
        <v>2660</v>
      </c>
      <c r="B2591" s="10" t="s">
        <v>6761</v>
      </c>
      <c r="C2591" s="10" t="s">
        <v>543</v>
      </c>
      <c r="D2591" s="10" t="s">
        <v>15</v>
      </c>
      <c r="E2591" s="10" t="s">
        <v>16</v>
      </c>
      <c r="F2591" s="16">
        <v>60</v>
      </c>
      <c r="G2591" s="10" t="s">
        <v>6759</v>
      </c>
      <c r="H2591" s="10" t="s">
        <v>4605</v>
      </c>
      <c r="I2591" s="10" t="s">
        <v>176</v>
      </c>
      <c r="J2591" s="11">
        <v>43783</v>
      </c>
      <c r="K2591" s="16">
        <v>25</v>
      </c>
      <c r="L2591" s="10" t="s">
        <v>39</v>
      </c>
      <c r="M2591" s="10">
        <f t="shared" si="161"/>
        <v>2019</v>
      </c>
      <c r="N2591" s="10">
        <f t="shared" si="162"/>
        <v>11</v>
      </c>
      <c r="O2591" s="10" t="str">
        <f>VLOOKUP(L2591,'User input'!$D$6:$E$16,2,FALSE)</f>
        <v>Ultrathing V1</v>
      </c>
      <c r="P2591" s="10">
        <f>VLOOKUP(L2591,'User input'!$D$6:$G$16,3,FALSE)</f>
        <v>1.79</v>
      </c>
      <c r="Q2591" s="10">
        <f>VLOOKUP(L2591,'User input'!$D$6:$G$16,4,FALSE)</f>
        <v>17</v>
      </c>
      <c r="R2591" s="10">
        <f t="shared" si="163"/>
        <v>425</v>
      </c>
      <c r="S2591" s="27">
        <f t="shared" si="160"/>
        <v>760.75</v>
      </c>
      <c r="T2591" s="27">
        <f>IF(K2591&lt;'User input'!$I$9,'User input'!$J$8,IF(K2591&lt;'User input'!$I$10,'User input'!$J$9,IF(K2591&lt;'User input'!$I$11,'User input'!$J$10,'User input'!$J$11)))*S2591</f>
        <v>22.822499999999998</v>
      </c>
      <c r="U2591" s="27">
        <f>K2591*'User input'!$J$17+'User input'!$J$16</f>
        <v>0.5</v>
      </c>
    </row>
    <row r="2592" spans="1:21" x14ac:dyDescent="0.25">
      <c r="A2592" s="17">
        <v>2661</v>
      </c>
      <c r="B2592" s="6" t="s">
        <v>2888</v>
      </c>
      <c r="C2592" s="6" t="s">
        <v>6762</v>
      </c>
      <c r="D2592" s="6" t="s">
        <v>28</v>
      </c>
      <c r="E2592" s="6" t="s">
        <v>29</v>
      </c>
      <c r="F2592" s="15">
        <v>90</v>
      </c>
      <c r="G2592" s="6" t="s">
        <v>6759</v>
      </c>
      <c r="H2592" s="6" t="s">
        <v>996</v>
      </c>
      <c r="I2592" s="6" t="s">
        <v>32</v>
      </c>
      <c r="J2592" s="7">
        <v>43993</v>
      </c>
      <c r="K2592" s="15">
        <v>18</v>
      </c>
      <c r="L2592" s="6" t="s">
        <v>44</v>
      </c>
      <c r="M2592" s="6">
        <f t="shared" si="161"/>
        <v>2020</v>
      </c>
      <c r="N2592" s="6">
        <f t="shared" si="162"/>
        <v>6</v>
      </c>
      <c r="O2592" s="6" t="str">
        <f>VLOOKUP(L2592,'User input'!$D$6:$E$16,2,FALSE)</f>
        <v>Gigastuff</v>
      </c>
      <c r="P2592" s="6">
        <f>VLOOKUP(L2592,'User input'!$D$6:$G$16,3,FALSE)</f>
        <v>1.89</v>
      </c>
      <c r="Q2592" s="6">
        <f>VLOOKUP(L2592,'User input'!$D$6:$G$16,4,FALSE)</f>
        <v>18</v>
      </c>
      <c r="R2592" s="6">
        <f t="shared" si="163"/>
        <v>324</v>
      </c>
      <c r="S2592" s="26">
        <f t="shared" si="160"/>
        <v>612.36</v>
      </c>
      <c r="T2592" s="26">
        <f>IF(K2592&lt;'User input'!$I$9,'User input'!$J$8,IF(K2592&lt;'User input'!$I$10,'User input'!$J$9,IF(K2592&lt;'User input'!$I$11,'User input'!$J$10,'User input'!$J$11)))*S2592</f>
        <v>0</v>
      </c>
      <c r="U2592" s="26">
        <f>K2592*'User input'!$J$17+'User input'!$J$16</f>
        <v>0.5</v>
      </c>
    </row>
    <row r="2593" spans="1:21" x14ac:dyDescent="0.25">
      <c r="A2593" s="18">
        <v>2662</v>
      </c>
      <c r="B2593" s="10" t="s">
        <v>6763</v>
      </c>
      <c r="C2593" s="10" t="s">
        <v>3790</v>
      </c>
      <c r="D2593" s="10" t="s">
        <v>28</v>
      </c>
      <c r="E2593" s="10" t="s">
        <v>29</v>
      </c>
      <c r="F2593" s="16">
        <v>30</v>
      </c>
      <c r="G2593" s="10" t="s">
        <v>6764</v>
      </c>
      <c r="H2593" s="10" t="s">
        <v>3090</v>
      </c>
      <c r="I2593" s="10" t="s">
        <v>32</v>
      </c>
      <c r="J2593" s="11">
        <v>44289</v>
      </c>
      <c r="K2593" s="16">
        <v>3</v>
      </c>
      <c r="L2593" s="10" t="s">
        <v>33</v>
      </c>
      <c r="M2593" s="10">
        <f t="shared" si="161"/>
        <v>2021</v>
      </c>
      <c r="N2593" s="10">
        <f t="shared" si="162"/>
        <v>4</v>
      </c>
      <c r="O2593" s="10" t="str">
        <f>VLOOKUP(L2593,'User input'!$D$6:$E$16,2,FALSE)</f>
        <v>Megawidget L</v>
      </c>
      <c r="P2593" s="10">
        <f>VLOOKUP(L2593,'User input'!$D$6:$G$16,3,FALSE)</f>
        <v>1.79</v>
      </c>
      <c r="Q2593" s="10">
        <f>VLOOKUP(L2593,'User input'!$D$6:$G$16,4,FALSE)</f>
        <v>24</v>
      </c>
      <c r="R2593" s="10">
        <f t="shared" si="163"/>
        <v>72</v>
      </c>
      <c r="S2593" s="27">
        <f t="shared" si="160"/>
        <v>128.88</v>
      </c>
      <c r="T2593" s="27">
        <f>IF(K2593&lt;'User input'!$I$9,'User input'!$J$8,IF(K2593&lt;'User input'!$I$10,'User input'!$J$9,IF(K2593&lt;'User input'!$I$11,'User input'!$J$10,'User input'!$J$11)))*S2593</f>
        <v>0</v>
      </c>
      <c r="U2593" s="27">
        <f>K2593*'User input'!$J$17+'User input'!$J$16</f>
        <v>0.5</v>
      </c>
    </row>
    <row r="2594" spans="1:21" x14ac:dyDescent="0.25">
      <c r="A2594" s="17">
        <v>2663</v>
      </c>
      <c r="B2594" s="6" t="s">
        <v>6765</v>
      </c>
      <c r="C2594" s="6" t="s">
        <v>6766</v>
      </c>
      <c r="D2594" s="6" t="s">
        <v>49</v>
      </c>
      <c r="E2594" s="6" t="s">
        <v>16</v>
      </c>
      <c r="F2594" s="15">
        <v>90</v>
      </c>
      <c r="G2594" s="6" t="s">
        <v>6767</v>
      </c>
      <c r="H2594" s="6" t="s">
        <v>6768</v>
      </c>
      <c r="I2594" s="6" t="s">
        <v>144</v>
      </c>
      <c r="J2594" s="7">
        <v>44084</v>
      </c>
      <c r="K2594" s="15">
        <v>35</v>
      </c>
      <c r="L2594" s="6" t="s">
        <v>44</v>
      </c>
      <c r="M2594" s="6">
        <f t="shared" si="161"/>
        <v>2020</v>
      </c>
      <c r="N2594" s="6">
        <f t="shared" si="162"/>
        <v>9</v>
      </c>
      <c r="O2594" s="6" t="str">
        <f>VLOOKUP(L2594,'User input'!$D$6:$E$16,2,FALSE)</f>
        <v>Gigastuff</v>
      </c>
      <c r="P2594" s="6">
        <f>VLOOKUP(L2594,'User input'!$D$6:$G$16,3,FALSE)</f>
        <v>1.89</v>
      </c>
      <c r="Q2594" s="6">
        <f>VLOOKUP(L2594,'User input'!$D$6:$G$16,4,FALSE)</f>
        <v>18</v>
      </c>
      <c r="R2594" s="6">
        <f t="shared" si="163"/>
        <v>630</v>
      </c>
      <c r="S2594" s="26">
        <f t="shared" si="160"/>
        <v>1190.7</v>
      </c>
      <c r="T2594" s="26">
        <f>IF(K2594&lt;'User input'!$I$9,'User input'!$J$8,IF(K2594&lt;'User input'!$I$10,'User input'!$J$9,IF(K2594&lt;'User input'!$I$11,'User input'!$J$10,'User input'!$J$11)))*S2594</f>
        <v>35.720999999999997</v>
      </c>
      <c r="U2594" s="26">
        <f>K2594*'User input'!$J$17+'User input'!$J$16</f>
        <v>0.5</v>
      </c>
    </row>
    <row r="2595" spans="1:21" x14ac:dyDescent="0.25">
      <c r="A2595" s="17">
        <v>2665</v>
      </c>
      <c r="B2595" s="6" t="s">
        <v>6769</v>
      </c>
      <c r="C2595" s="6" t="s">
        <v>4066</v>
      </c>
      <c r="D2595" s="6" t="s">
        <v>28</v>
      </c>
      <c r="E2595" s="6" t="s">
        <v>29</v>
      </c>
      <c r="F2595" s="15">
        <v>90</v>
      </c>
      <c r="G2595" s="6" t="s">
        <v>6770</v>
      </c>
      <c r="H2595" s="6" t="s">
        <v>3049</v>
      </c>
      <c r="I2595" s="6" t="s">
        <v>185</v>
      </c>
      <c r="J2595" s="7">
        <v>44265</v>
      </c>
      <c r="K2595" s="15">
        <v>86</v>
      </c>
      <c r="L2595" s="6" t="s">
        <v>33</v>
      </c>
      <c r="M2595" s="6">
        <f t="shared" si="161"/>
        <v>2021</v>
      </c>
      <c r="N2595" s="6">
        <f t="shared" si="162"/>
        <v>3</v>
      </c>
      <c r="O2595" s="6" t="str">
        <f>VLOOKUP(L2595,'User input'!$D$6:$E$16,2,FALSE)</f>
        <v>Megawidget L</v>
      </c>
      <c r="P2595" s="6">
        <f>VLOOKUP(L2595,'User input'!$D$6:$G$16,3,FALSE)</f>
        <v>1.79</v>
      </c>
      <c r="Q2595" s="6">
        <f>VLOOKUP(L2595,'User input'!$D$6:$G$16,4,FALSE)</f>
        <v>24</v>
      </c>
      <c r="R2595" s="6">
        <f t="shared" si="163"/>
        <v>2064</v>
      </c>
      <c r="S2595" s="26">
        <f t="shared" si="160"/>
        <v>3694.56</v>
      </c>
      <c r="T2595" s="26">
        <f>IF(K2595&lt;'User input'!$I$9,'User input'!$J$8,IF(K2595&lt;'User input'!$I$10,'User input'!$J$9,IF(K2595&lt;'User input'!$I$11,'User input'!$J$10,'User input'!$J$11)))*S2595</f>
        <v>184.72800000000001</v>
      </c>
      <c r="U2595" s="26">
        <f>K2595*'User input'!$J$17+'User input'!$J$16</f>
        <v>0.5</v>
      </c>
    </row>
    <row r="2596" spans="1:21" x14ac:dyDescent="0.25">
      <c r="A2596" s="18">
        <v>2666</v>
      </c>
      <c r="B2596" s="10" t="s">
        <v>997</v>
      </c>
      <c r="C2596" s="10" t="s">
        <v>6771</v>
      </c>
      <c r="D2596" s="10" t="s">
        <v>28</v>
      </c>
      <c r="E2596" s="10" t="s">
        <v>29</v>
      </c>
      <c r="F2596" s="16">
        <v>60</v>
      </c>
      <c r="G2596" s="10" t="s">
        <v>6772</v>
      </c>
      <c r="H2596" s="10" t="s">
        <v>3238</v>
      </c>
      <c r="I2596" s="10" t="s">
        <v>38</v>
      </c>
      <c r="J2596" s="11">
        <v>43661</v>
      </c>
      <c r="K2596" s="16">
        <v>41</v>
      </c>
      <c r="L2596" s="10" t="s">
        <v>44</v>
      </c>
      <c r="M2596" s="10">
        <f t="shared" si="161"/>
        <v>2019</v>
      </c>
      <c r="N2596" s="10">
        <f t="shared" si="162"/>
        <v>7</v>
      </c>
      <c r="O2596" s="10" t="str">
        <f>VLOOKUP(L2596,'User input'!$D$6:$E$16,2,FALSE)</f>
        <v>Gigastuff</v>
      </c>
      <c r="P2596" s="10">
        <f>VLOOKUP(L2596,'User input'!$D$6:$G$16,3,FALSE)</f>
        <v>1.89</v>
      </c>
      <c r="Q2596" s="10">
        <f>VLOOKUP(L2596,'User input'!$D$6:$G$16,4,FALSE)</f>
        <v>18</v>
      </c>
      <c r="R2596" s="10">
        <f t="shared" si="163"/>
        <v>738</v>
      </c>
      <c r="S2596" s="27">
        <f t="shared" si="160"/>
        <v>1394.82</v>
      </c>
      <c r="T2596" s="27">
        <f>IF(K2596&lt;'User input'!$I$9,'User input'!$J$8,IF(K2596&lt;'User input'!$I$10,'User input'!$J$9,IF(K2596&lt;'User input'!$I$11,'User input'!$J$10,'User input'!$J$11)))*S2596</f>
        <v>41.8446</v>
      </c>
      <c r="U2596" s="27">
        <f>K2596*'User input'!$J$17+'User input'!$J$16</f>
        <v>0.5</v>
      </c>
    </row>
    <row r="2597" spans="1:21" x14ac:dyDescent="0.25">
      <c r="A2597" s="17">
        <v>2667</v>
      </c>
      <c r="B2597" s="6" t="s">
        <v>6773</v>
      </c>
      <c r="C2597" s="6" t="s">
        <v>3635</v>
      </c>
      <c r="D2597" s="6" t="s">
        <v>15</v>
      </c>
      <c r="E2597" s="6" t="s">
        <v>16</v>
      </c>
      <c r="F2597" s="15">
        <v>90</v>
      </c>
      <c r="G2597" s="6" t="s">
        <v>6774</v>
      </c>
      <c r="H2597" s="6" t="s">
        <v>798</v>
      </c>
      <c r="I2597" s="6" t="s">
        <v>291</v>
      </c>
      <c r="J2597" s="7">
        <v>43896</v>
      </c>
      <c r="K2597" s="15">
        <v>3</v>
      </c>
      <c r="L2597" s="6" t="s">
        <v>157</v>
      </c>
      <c r="M2597" s="6">
        <f t="shared" si="161"/>
        <v>2020</v>
      </c>
      <c r="N2597" s="6">
        <f t="shared" si="162"/>
        <v>3</v>
      </c>
      <c r="O2597" s="6" t="str">
        <f>VLOOKUP(L2597,'User input'!$D$6:$E$16,2,FALSE)</f>
        <v>Ultrathing V3</v>
      </c>
      <c r="P2597" s="6">
        <f>VLOOKUP(L2597,'User input'!$D$6:$G$16,3,FALSE)</f>
        <v>3.39</v>
      </c>
      <c r="Q2597" s="6">
        <f>VLOOKUP(L2597,'User input'!$D$6:$G$16,4,FALSE)</f>
        <v>24</v>
      </c>
      <c r="R2597" s="6">
        <f t="shared" si="163"/>
        <v>72</v>
      </c>
      <c r="S2597" s="26">
        <f t="shared" si="160"/>
        <v>244.08</v>
      </c>
      <c r="T2597" s="26">
        <f>IF(K2597&lt;'User input'!$I$9,'User input'!$J$8,IF(K2597&lt;'User input'!$I$10,'User input'!$J$9,IF(K2597&lt;'User input'!$I$11,'User input'!$J$10,'User input'!$J$11)))*S2597</f>
        <v>0</v>
      </c>
      <c r="U2597" s="26">
        <f>K2597*'User input'!$J$17+'User input'!$J$16</f>
        <v>0.5</v>
      </c>
    </row>
    <row r="2598" spans="1:21" x14ac:dyDescent="0.25">
      <c r="A2598" s="18">
        <v>2668</v>
      </c>
      <c r="B2598" s="10" t="s">
        <v>731</v>
      </c>
      <c r="C2598" s="10" t="s">
        <v>6775</v>
      </c>
      <c r="D2598" s="10" t="s">
        <v>28</v>
      </c>
      <c r="E2598" s="10" t="s">
        <v>29</v>
      </c>
      <c r="F2598" s="16">
        <v>30</v>
      </c>
      <c r="G2598" s="10" t="s">
        <v>6776</v>
      </c>
      <c r="H2598" s="10" t="s">
        <v>5408</v>
      </c>
      <c r="I2598" s="10" t="s">
        <v>32</v>
      </c>
      <c r="J2598" s="11">
        <v>43789</v>
      </c>
      <c r="K2598" s="16">
        <v>3</v>
      </c>
      <c r="L2598" s="10" t="s">
        <v>39</v>
      </c>
      <c r="M2598" s="10">
        <f t="shared" si="161"/>
        <v>2019</v>
      </c>
      <c r="N2598" s="10">
        <f t="shared" si="162"/>
        <v>11</v>
      </c>
      <c r="O2598" s="10" t="str">
        <f>VLOOKUP(L2598,'User input'!$D$6:$E$16,2,FALSE)</f>
        <v>Ultrathing V1</v>
      </c>
      <c r="P2598" s="10">
        <f>VLOOKUP(L2598,'User input'!$D$6:$G$16,3,FALSE)</f>
        <v>1.79</v>
      </c>
      <c r="Q2598" s="10">
        <f>VLOOKUP(L2598,'User input'!$D$6:$G$16,4,FALSE)</f>
        <v>17</v>
      </c>
      <c r="R2598" s="10">
        <f t="shared" si="163"/>
        <v>51</v>
      </c>
      <c r="S2598" s="27">
        <f t="shared" si="160"/>
        <v>91.29</v>
      </c>
      <c r="T2598" s="27">
        <f>IF(K2598&lt;'User input'!$I$9,'User input'!$J$8,IF(K2598&lt;'User input'!$I$10,'User input'!$J$9,IF(K2598&lt;'User input'!$I$11,'User input'!$J$10,'User input'!$J$11)))*S2598</f>
        <v>0</v>
      </c>
      <c r="U2598" s="27">
        <f>K2598*'User input'!$J$17+'User input'!$J$16</f>
        <v>0.5</v>
      </c>
    </row>
    <row r="2599" spans="1:21" x14ac:dyDescent="0.25">
      <c r="A2599" s="17">
        <v>2669</v>
      </c>
      <c r="B2599" s="6" t="s">
        <v>1848</v>
      </c>
      <c r="C2599" s="6" t="s">
        <v>6777</v>
      </c>
      <c r="D2599" s="6" t="s">
        <v>49</v>
      </c>
      <c r="E2599" s="6" t="s">
        <v>16</v>
      </c>
      <c r="F2599" s="15">
        <v>30</v>
      </c>
      <c r="G2599" s="6" t="s">
        <v>6778</v>
      </c>
      <c r="H2599" s="6" t="s">
        <v>806</v>
      </c>
      <c r="I2599" s="6" t="s">
        <v>32</v>
      </c>
      <c r="J2599" s="7">
        <v>44105</v>
      </c>
      <c r="K2599" s="15">
        <v>81</v>
      </c>
      <c r="L2599" s="6" t="s">
        <v>78</v>
      </c>
      <c r="M2599" s="6">
        <f t="shared" si="161"/>
        <v>2020</v>
      </c>
      <c r="N2599" s="6">
        <f t="shared" si="162"/>
        <v>10</v>
      </c>
      <c r="O2599" s="6" t="str">
        <f>VLOOKUP(L2599,'User input'!$D$6:$E$16,2,FALSE)</f>
        <v>Ultrathing V2</v>
      </c>
      <c r="P2599" s="6">
        <f>VLOOKUP(L2599,'User input'!$D$6:$G$16,3,FALSE)</f>
        <v>2.95</v>
      </c>
      <c r="Q2599" s="6">
        <f>VLOOKUP(L2599,'User input'!$D$6:$G$16,4,FALSE)</f>
        <v>20</v>
      </c>
      <c r="R2599" s="6">
        <f t="shared" si="163"/>
        <v>1620</v>
      </c>
      <c r="S2599" s="26">
        <f t="shared" si="160"/>
        <v>4779</v>
      </c>
      <c r="T2599" s="26">
        <f>IF(K2599&lt;'User input'!$I$9,'User input'!$J$8,IF(K2599&lt;'User input'!$I$10,'User input'!$J$9,IF(K2599&lt;'User input'!$I$11,'User input'!$J$10,'User input'!$J$11)))*S2599</f>
        <v>238.95000000000002</v>
      </c>
      <c r="U2599" s="26">
        <f>K2599*'User input'!$J$17+'User input'!$J$16</f>
        <v>0.5</v>
      </c>
    </row>
    <row r="2600" spans="1:21" x14ac:dyDescent="0.25">
      <c r="A2600" s="18">
        <v>2670</v>
      </c>
      <c r="B2600" s="10" t="s">
        <v>596</v>
      </c>
      <c r="C2600" s="10" t="s">
        <v>464</v>
      </c>
      <c r="D2600" s="10" t="s">
        <v>15</v>
      </c>
      <c r="E2600" s="10" t="s">
        <v>16</v>
      </c>
      <c r="F2600" s="16">
        <v>30</v>
      </c>
      <c r="G2600" s="10" t="s">
        <v>6779</v>
      </c>
      <c r="H2600" s="10" t="s">
        <v>681</v>
      </c>
      <c r="I2600" s="10" t="s">
        <v>682</v>
      </c>
      <c r="J2600" s="11">
        <v>44409</v>
      </c>
      <c r="K2600" s="16">
        <v>98</v>
      </c>
      <c r="L2600" s="10" t="s">
        <v>99</v>
      </c>
      <c r="M2600" s="10">
        <f t="shared" si="161"/>
        <v>2021</v>
      </c>
      <c r="N2600" s="10">
        <f t="shared" si="162"/>
        <v>8</v>
      </c>
      <c r="O2600" s="10" t="str">
        <f>VLOOKUP(L2600,'User input'!$D$6:$E$16,2,FALSE)</f>
        <v>Superwossname</v>
      </c>
      <c r="P2600" s="10">
        <f>VLOOKUP(L2600,'User input'!$D$6:$G$16,3,FALSE)</f>
        <v>3.49</v>
      </c>
      <c r="Q2600" s="10">
        <f>VLOOKUP(L2600,'User input'!$D$6:$G$16,4,FALSE)</f>
        <v>20</v>
      </c>
      <c r="R2600" s="10">
        <f t="shared" si="163"/>
        <v>1960</v>
      </c>
      <c r="S2600" s="27">
        <f t="shared" si="160"/>
        <v>6840.4000000000005</v>
      </c>
      <c r="T2600" s="27">
        <f>IF(K2600&lt;'User input'!$I$9,'User input'!$J$8,IF(K2600&lt;'User input'!$I$10,'User input'!$J$9,IF(K2600&lt;'User input'!$I$11,'User input'!$J$10,'User input'!$J$11)))*S2600</f>
        <v>342.02000000000004</v>
      </c>
      <c r="U2600" s="27">
        <f>K2600*'User input'!$J$17+'User input'!$J$16</f>
        <v>0.5</v>
      </c>
    </row>
    <row r="2601" spans="1:21" x14ac:dyDescent="0.25">
      <c r="A2601" s="17">
        <v>2671</v>
      </c>
      <c r="B2601" s="6" t="s">
        <v>6780</v>
      </c>
      <c r="C2601" s="6" t="s">
        <v>543</v>
      </c>
      <c r="D2601" s="6" t="s">
        <v>15</v>
      </c>
      <c r="E2601" s="6" t="s">
        <v>16</v>
      </c>
      <c r="F2601" s="15">
        <v>30</v>
      </c>
      <c r="G2601" s="6" t="s">
        <v>6781</v>
      </c>
      <c r="H2601" s="6" t="s">
        <v>3165</v>
      </c>
      <c r="I2601" s="6" t="s">
        <v>1228</v>
      </c>
      <c r="J2601" s="7">
        <v>44178</v>
      </c>
      <c r="K2601" s="15">
        <v>67</v>
      </c>
      <c r="L2601" s="6" t="s">
        <v>157</v>
      </c>
      <c r="M2601" s="6">
        <f t="shared" si="161"/>
        <v>2020</v>
      </c>
      <c r="N2601" s="6">
        <f t="shared" si="162"/>
        <v>12</v>
      </c>
      <c r="O2601" s="6" t="str">
        <f>VLOOKUP(L2601,'User input'!$D$6:$E$16,2,FALSE)</f>
        <v>Ultrathing V3</v>
      </c>
      <c r="P2601" s="6">
        <f>VLOOKUP(L2601,'User input'!$D$6:$G$16,3,FALSE)</f>
        <v>3.39</v>
      </c>
      <c r="Q2601" s="6">
        <f>VLOOKUP(L2601,'User input'!$D$6:$G$16,4,FALSE)</f>
        <v>24</v>
      </c>
      <c r="R2601" s="6">
        <f t="shared" si="163"/>
        <v>1608</v>
      </c>
      <c r="S2601" s="26">
        <f t="shared" si="160"/>
        <v>5451.12</v>
      </c>
      <c r="T2601" s="26">
        <f>IF(K2601&lt;'User input'!$I$9,'User input'!$J$8,IF(K2601&lt;'User input'!$I$10,'User input'!$J$9,IF(K2601&lt;'User input'!$I$11,'User input'!$J$10,'User input'!$J$11)))*S2601</f>
        <v>272.55599999999998</v>
      </c>
      <c r="U2601" s="26">
        <f>K2601*'User input'!$J$17+'User input'!$J$16</f>
        <v>0.5</v>
      </c>
    </row>
    <row r="2602" spans="1:21" x14ac:dyDescent="0.25">
      <c r="A2602" s="18">
        <v>2672</v>
      </c>
      <c r="B2602" s="10" t="s">
        <v>6782</v>
      </c>
      <c r="C2602" s="10" t="s">
        <v>6783</v>
      </c>
      <c r="D2602" s="10" t="s">
        <v>49</v>
      </c>
      <c r="E2602" s="10" t="s">
        <v>16</v>
      </c>
      <c r="F2602" s="16">
        <v>90</v>
      </c>
      <c r="G2602" s="10" t="s">
        <v>6784</v>
      </c>
      <c r="H2602" s="10" t="s">
        <v>4007</v>
      </c>
      <c r="I2602" s="10" t="s">
        <v>171</v>
      </c>
      <c r="J2602" s="11">
        <v>44549</v>
      </c>
      <c r="K2602" s="16">
        <v>7</v>
      </c>
      <c r="L2602" s="10" t="s">
        <v>62</v>
      </c>
      <c r="M2602" s="10">
        <f t="shared" si="161"/>
        <v>2021</v>
      </c>
      <c r="N2602" s="10">
        <f t="shared" si="162"/>
        <v>12</v>
      </c>
      <c r="O2602" s="10" t="str">
        <f>VLOOKUP(L2602,'User input'!$D$6:$E$16,2,FALSE)</f>
        <v>Ultrathing V4</v>
      </c>
      <c r="P2602" s="10">
        <f>VLOOKUP(L2602,'User input'!$D$6:$G$16,3,FALSE)</f>
        <v>3.99</v>
      </c>
      <c r="Q2602" s="10">
        <f>VLOOKUP(L2602,'User input'!$D$6:$G$16,4,FALSE)</f>
        <v>24</v>
      </c>
      <c r="R2602" s="10">
        <f t="shared" si="163"/>
        <v>168</v>
      </c>
      <c r="S2602" s="27">
        <f t="shared" si="160"/>
        <v>670.32</v>
      </c>
      <c r="T2602" s="27">
        <f>IF(K2602&lt;'User input'!$I$9,'User input'!$J$8,IF(K2602&lt;'User input'!$I$10,'User input'!$J$9,IF(K2602&lt;'User input'!$I$11,'User input'!$J$10,'User input'!$J$11)))*S2602</f>
        <v>0</v>
      </c>
      <c r="U2602" s="27">
        <f>K2602*'User input'!$J$17+'User input'!$J$16</f>
        <v>0.5</v>
      </c>
    </row>
    <row r="2603" spans="1:21" x14ac:dyDescent="0.25">
      <c r="A2603" s="17">
        <v>2673</v>
      </c>
      <c r="B2603" s="6" t="s">
        <v>2637</v>
      </c>
      <c r="C2603" s="6" t="s">
        <v>6785</v>
      </c>
      <c r="D2603" s="6" t="s">
        <v>49</v>
      </c>
      <c r="E2603" s="6" t="s">
        <v>16</v>
      </c>
      <c r="F2603" s="15">
        <v>30</v>
      </c>
      <c r="G2603" s="6" t="s">
        <v>6786</v>
      </c>
      <c r="H2603" s="6" t="s">
        <v>4836</v>
      </c>
      <c r="I2603" s="6" t="s">
        <v>176</v>
      </c>
      <c r="J2603" s="7">
        <v>43848</v>
      </c>
      <c r="K2603" s="15">
        <v>12</v>
      </c>
      <c r="L2603" s="6" t="s">
        <v>62</v>
      </c>
      <c r="M2603" s="6">
        <f t="shared" si="161"/>
        <v>2020</v>
      </c>
      <c r="N2603" s="6">
        <f t="shared" si="162"/>
        <v>1</v>
      </c>
      <c r="O2603" s="6" t="str">
        <f>VLOOKUP(L2603,'User input'!$D$6:$E$16,2,FALSE)</f>
        <v>Ultrathing V4</v>
      </c>
      <c r="P2603" s="6">
        <f>VLOOKUP(L2603,'User input'!$D$6:$G$16,3,FALSE)</f>
        <v>3.99</v>
      </c>
      <c r="Q2603" s="6">
        <f>VLOOKUP(L2603,'User input'!$D$6:$G$16,4,FALSE)</f>
        <v>24</v>
      </c>
      <c r="R2603" s="6">
        <f t="shared" si="163"/>
        <v>288</v>
      </c>
      <c r="S2603" s="26">
        <f t="shared" si="160"/>
        <v>1149.1200000000001</v>
      </c>
      <c r="T2603" s="26">
        <f>IF(K2603&lt;'User input'!$I$9,'User input'!$J$8,IF(K2603&lt;'User input'!$I$10,'User input'!$J$9,IF(K2603&lt;'User input'!$I$11,'User input'!$J$10,'User input'!$J$11)))*S2603</f>
        <v>0</v>
      </c>
      <c r="U2603" s="26">
        <f>K2603*'User input'!$J$17+'User input'!$J$16</f>
        <v>0.5</v>
      </c>
    </row>
    <row r="2604" spans="1:21" x14ac:dyDescent="0.25">
      <c r="A2604" s="18">
        <v>2674</v>
      </c>
      <c r="B2604" s="10" t="s">
        <v>437</v>
      </c>
      <c r="C2604" s="10" t="s">
        <v>6787</v>
      </c>
      <c r="D2604" s="10" t="s">
        <v>28</v>
      </c>
      <c r="E2604" s="10" t="s">
        <v>29</v>
      </c>
      <c r="F2604" s="16">
        <v>60</v>
      </c>
      <c r="G2604" s="10" t="s">
        <v>6788</v>
      </c>
      <c r="H2604" s="10" t="s">
        <v>2035</v>
      </c>
      <c r="I2604" s="10" t="s">
        <v>38</v>
      </c>
      <c r="J2604" s="11">
        <v>43869</v>
      </c>
      <c r="K2604" s="16">
        <v>64</v>
      </c>
      <c r="L2604" s="10" t="s">
        <v>52</v>
      </c>
      <c r="M2604" s="10">
        <f t="shared" si="161"/>
        <v>2020</v>
      </c>
      <c r="N2604" s="10">
        <f t="shared" si="162"/>
        <v>2</v>
      </c>
      <c r="O2604" s="10" t="str">
        <f>VLOOKUP(L2604,'User input'!$D$6:$E$16,2,FALSE)</f>
        <v>Megawidget S</v>
      </c>
      <c r="P2604" s="10">
        <f>VLOOKUP(L2604,'User input'!$D$6:$G$16,3,FALSE)</f>
        <v>0.69</v>
      </c>
      <c r="Q2604" s="10">
        <f>VLOOKUP(L2604,'User input'!$D$6:$G$16,4,FALSE)</f>
        <v>24</v>
      </c>
      <c r="R2604" s="10">
        <f t="shared" si="163"/>
        <v>1536</v>
      </c>
      <c r="S2604" s="27">
        <f t="shared" si="160"/>
        <v>1059.8399999999999</v>
      </c>
      <c r="T2604" s="27">
        <f>IF(K2604&lt;'User input'!$I$9,'User input'!$J$8,IF(K2604&lt;'User input'!$I$10,'User input'!$J$9,IF(K2604&lt;'User input'!$I$11,'User input'!$J$10,'User input'!$J$11)))*S2604</f>
        <v>52.991999999999997</v>
      </c>
      <c r="U2604" s="27">
        <f>K2604*'User input'!$J$17+'User input'!$J$16</f>
        <v>0.5</v>
      </c>
    </row>
    <row r="2605" spans="1:21" x14ac:dyDescent="0.25">
      <c r="A2605" s="17">
        <v>2675</v>
      </c>
      <c r="B2605" s="6" t="s">
        <v>5106</v>
      </c>
      <c r="C2605" s="6" t="s">
        <v>1170</v>
      </c>
      <c r="D2605" s="6" t="s">
        <v>28</v>
      </c>
      <c r="E2605" s="6" t="s">
        <v>29</v>
      </c>
      <c r="F2605" s="15">
        <v>30</v>
      </c>
      <c r="G2605" s="6" t="s">
        <v>6789</v>
      </c>
      <c r="H2605" s="6" t="s">
        <v>912</v>
      </c>
      <c r="I2605" s="6" t="s">
        <v>32</v>
      </c>
      <c r="J2605" s="7">
        <v>44186</v>
      </c>
      <c r="K2605" s="15">
        <v>7</v>
      </c>
      <c r="L2605" s="6" t="s">
        <v>157</v>
      </c>
      <c r="M2605" s="6">
        <f t="shared" si="161"/>
        <v>2020</v>
      </c>
      <c r="N2605" s="6">
        <f t="shared" si="162"/>
        <v>12</v>
      </c>
      <c r="O2605" s="6" t="str">
        <f>VLOOKUP(L2605,'User input'!$D$6:$E$16,2,FALSE)</f>
        <v>Ultrathing V3</v>
      </c>
      <c r="P2605" s="6">
        <f>VLOOKUP(L2605,'User input'!$D$6:$G$16,3,FALSE)</f>
        <v>3.39</v>
      </c>
      <c r="Q2605" s="6">
        <f>VLOOKUP(L2605,'User input'!$D$6:$G$16,4,FALSE)</f>
        <v>24</v>
      </c>
      <c r="R2605" s="6">
        <f t="shared" si="163"/>
        <v>168</v>
      </c>
      <c r="S2605" s="26">
        <f t="shared" si="160"/>
        <v>569.52</v>
      </c>
      <c r="T2605" s="26">
        <f>IF(K2605&lt;'User input'!$I$9,'User input'!$J$8,IF(K2605&lt;'User input'!$I$10,'User input'!$J$9,IF(K2605&lt;'User input'!$I$11,'User input'!$J$10,'User input'!$J$11)))*S2605</f>
        <v>0</v>
      </c>
      <c r="U2605" s="26">
        <f>K2605*'User input'!$J$17+'User input'!$J$16</f>
        <v>0.5</v>
      </c>
    </row>
    <row r="2606" spans="1:21" x14ac:dyDescent="0.25">
      <c r="A2606" s="18">
        <v>2676</v>
      </c>
      <c r="B2606" s="10" t="s">
        <v>3704</v>
      </c>
      <c r="C2606" s="10" t="s">
        <v>6790</v>
      </c>
      <c r="D2606" s="10" t="s">
        <v>49</v>
      </c>
      <c r="E2606" s="10" t="s">
        <v>16</v>
      </c>
      <c r="F2606" s="16">
        <v>90</v>
      </c>
      <c r="G2606" s="10" t="s">
        <v>6791</v>
      </c>
      <c r="H2606" s="10" t="s">
        <v>2480</v>
      </c>
      <c r="I2606" s="10" t="s">
        <v>32</v>
      </c>
      <c r="J2606" s="11">
        <v>43980</v>
      </c>
      <c r="K2606" s="16">
        <v>4</v>
      </c>
      <c r="L2606" s="10" t="s">
        <v>33</v>
      </c>
      <c r="M2606" s="10">
        <f t="shared" si="161"/>
        <v>2020</v>
      </c>
      <c r="N2606" s="10">
        <f t="shared" si="162"/>
        <v>5</v>
      </c>
      <c r="O2606" s="10" t="str">
        <f>VLOOKUP(L2606,'User input'!$D$6:$E$16,2,FALSE)</f>
        <v>Megawidget L</v>
      </c>
      <c r="P2606" s="10">
        <f>VLOOKUP(L2606,'User input'!$D$6:$G$16,3,FALSE)</f>
        <v>1.79</v>
      </c>
      <c r="Q2606" s="10">
        <f>VLOOKUP(L2606,'User input'!$D$6:$G$16,4,FALSE)</f>
        <v>24</v>
      </c>
      <c r="R2606" s="10">
        <f t="shared" si="163"/>
        <v>96</v>
      </c>
      <c r="S2606" s="27">
        <f t="shared" si="160"/>
        <v>171.84</v>
      </c>
      <c r="T2606" s="27">
        <f>IF(K2606&lt;'User input'!$I$9,'User input'!$J$8,IF(K2606&lt;'User input'!$I$10,'User input'!$J$9,IF(K2606&lt;'User input'!$I$11,'User input'!$J$10,'User input'!$J$11)))*S2606</f>
        <v>0</v>
      </c>
      <c r="U2606" s="27">
        <f>K2606*'User input'!$J$17+'User input'!$J$16</f>
        <v>0.5</v>
      </c>
    </row>
    <row r="2607" spans="1:21" x14ac:dyDescent="0.25">
      <c r="A2607" s="17">
        <v>2677</v>
      </c>
      <c r="B2607" s="6" t="s">
        <v>511</v>
      </c>
      <c r="C2607" s="6" t="s">
        <v>2551</v>
      </c>
      <c r="D2607" s="6" t="s">
        <v>49</v>
      </c>
      <c r="E2607" s="6" t="s">
        <v>16</v>
      </c>
      <c r="F2607" s="15">
        <v>60</v>
      </c>
      <c r="G2607" s="6" t="s">
        <v>6792</v>
      </c>
      <c r="H2607" s="6" t="s">
        <v>6793</v>
      </c>
      <c r="I2607" s="6" t="s">
        <v>291</v>
      </c>
      <c r="J2607" s="7">
        <v>43610</v>
      </c>
      <c r="K2607" s="15">
        <v>26</v>
      </c>
      <c r="L2607" s="6" t="s">
        <v>33</v>
      </c>
      <c r="M2607" s="6">
        <f t="shared" si="161"/>
        <v>2019</v>
      </c>
      <c r="N2607" s="6">
        <f t="shared" si="162"/>
        <v>5</v>
      </c>
      <c r="O2607" s="6" t="str">
        <f>VLOOKUP(L2607,'User input'!$D$6:$E$16,2,FALSE)</f>
        <v>Megawidget L</v>
      </c>
      <c r="P2607" s="6">
        <f>VLOOKUP(L2607,'User input'!$D$6:$G$16,3,FALSE)</f>
        <v>1.79</v>
      </c>
      <c r="Q2607" s="6">
        <f>VLOOKUP(L2607,'User input'!$D$6:$G$16,4,FALSE)</f>
        <v>24</v>
      </c>
      <c r="R2607" s="6">
        <f t="shared" si="163"/>
        <v>624</v>
      </c>
      <c r="S2607" s="26">
        <f t="shared" si="160"/>
        <v>1116.96</v>
      </c>
      <c r="T2607" s="26">
        <f>IF(K2607&lt;'User input'!$I$9,'User input'!$J$8,IF(K2607&lt;'User input'!$I$10,'User input'!$J$9,IF(K2607&lt;'User input'!$I$11,'User input'!$J$10,'User input'!$J$11)))*S2607</f>
        <v>33.508800000000001</v>
      </c>
      <c r="U2607" s="26">
        <f>K2607*'User input'!$J$17+'User input'!$J$16</f>
        <v>0.5</v>
      </c>
    </row>
    <row r="2608" spans="1:21" x14ac:dyDescent="0.25">
      <c r="A2608" s="18">
        <v>2678</v>
      </c>
      <c r="B2608" s="10" t="s">
        <v>3500</v>
      </c>
      <c r="C2608" s="10" t="s">
        <v>6794</v>
      </c>
      <c r="D2608" s="10" t="s">
        <v>15</v>
      </c>
      <c r="E2608" s="10" t="s">
        <v>16</v>
      </c>
      <c r="F2608" s="16">
        <v>90</v>
      </c>
      <c r="G2608" s="10" t="s">
        <v>6795</v>
      </c>
      <c r="H2608" s="10" t="s">
        <v>2707</v>
      </c>
      <c r="I2608" s="10" t="s">
        <v>1881</v>
      </c>
      <c r="J2608" s="11">
        <v>44173</v>
      </c>
      <c r="K2608" s="16">
        <v>54</v>
      </c>
      <c r="L2608" s="10" t="s">
        <v>99</v>
      </c>
      <c r="M2608" s="10">
        <f t="shared" si="161"/>
        <v>2020</v>
      </c>
      <c r="N2608" s="10">
        <f t="shared" si="162"/>
        <v>12</v>
      </c>
      <c r="O2608" s="10" t="str">
        <f>VLOOKUP(L2608,'User input'!$D$6:$E$16,2,FALSE)</f>
        <v>Superwossname</v>
      </c>
      <c r="P2608" s="10">
        <f>VLOOKUP(L2608,'User input'!$D$6:$G$16,3,FALSE)</f>
        <v>3.49</v>
      </c>
      <c r="Q2608" s="10">
        <f>VLOOKUP(L2608,'User input'!$D$6:$G$16,4,FALSE)</f>
        <v>20</v>
      </c>
      <c r="R2608" s="10">
        <f t="shared" si="163"/>
        <v>1080</v>
      </c>
      <c r="S2608" s="27">
        <f t="shared" si="160"/>
        <v>3769.2000000000003</v>
      </c>
      <c r="T2608" s="27">
        <f>IF(K2608&lt;'User input'!$I$9,'User input'!$J$8,IF(K2608&lt;'User input'!$I$10,'User input'!$J$9,IF(K2608&lt;'User input'!$I$11,'User input'!$J$10,'User input'!$J$11)))*S2608</f>
        <v>188.46000000000004</v>
      </c>
      <c r="U2608" s="27">
        <f>K2608*'User input'!$J$17+'User input'!$J$16</f>
        <v>0.5</v>
      </c>
    </row>
    <row r="2609" spans="1:21" x14ac:dyDescent="0.25">
      <c r="A2609" s="17">
        <v>2679</v>
      </c>
      <c r="B2609" s="6" t="s">
        <v>6796</v>
      </c>
      <c r="C2609" s="6" t="s">
        <v>6797</v>
      </c>
      <c r="D2609" s="6" t="s">
        <v>49</v>
      </c>
      <c r="E2609" s="6" t="s">
        <v>16</v>
      </c>
      <c r="F2609" s="15">
        <v>90</v>
      </c>
      <c r="G2609" s="6" t="s">
        <v>6798</v>
      </c>
      <c r="H2609" s="6" t="s">
        <v>6799</v>
      </c>
      <c r="I2609" s="6" t="s">
        <v>32</v>
      </c>
      <c r="J2609" s="7">
        <v>44429</v>
      </c>
      <c r="K2609" s="15">
        <v>41</v>
      </c>
      <c r="L2609" s="6" t="s">
        <v>68</v>
      </c>
      <c r="M2609" s="6">
        <f t="shared" si="161"/>
        <v>2021</v>
      </c>
      <c r="N2609" s="6">
        <f t="shared" si="162"/>
        <v>8</v>
      </c>
      <c r="O2609" s="6" t="str">
        <f>VLOOKUP(L2609,'User input'!$D$6:$E$16,2,FALSE)</f>
        <v>Megawidget M</v>
      </c>
      <c r="P2609" s="6">
        <f>VLOOKUP(L2609,'User input'!$D$6:$G$16,3,FALSE)</f>
        <v>1.29</v>
      </c>
      <c r="Q2609" s="6">
        <f>VLOOKUP(L2609,'User input'!$D$6:$G$16,4,FALSE)</f>
        <v>24</v>
      </c>
      <c r="R2609" s="6">
        <f t="shared" si="163"/>
        <v>984</v>
      </c>
      <c r="S2609" s="26">
        <f t="shared" si="160"/>
        <v>1269.3600000000001</v>
      </c>
      <c r="T2609" s="26">
        <f>IF(K2609&lt;'User input'!$I$9,'User input'!$J$8,IF(K2609&lt;'User input'!$I$10,'User input'!$J$9,IF(K2609&lt;'User input'!$I$11,'User input'!$J$10,'User input'!$J$11)))*S2609</f>
        <v>38.080800000000004</v>
      </c>
      <c r="U2609" s="26">
        <f>K2609*'User input'!$J$17+'User input'!$J$16</f>
        <v>0.5</v>
      </c>
    </row>
    <row r="2610" spans="1:21" x14ac:dyDescent="0.25">
      <c r="A2610" s="18">
        <v>2680</v>
      </c>
      <c r="B2610" s="10" t="s">
        <v>824</v>
      </c>
      <c r="C2610" s="10" t="s">
        <v>923</v>
      </c>
      <c r="D2610" s="10" t="s">
        <v>15</v>
      </c>
      <c r="E2610" s="10" t="s">
        <v>16</v>
      </c>
      <c r="F2610" s="16">
        <v>60</v>
      </c>
      <c r="G2610" s="10" t="s">
        <v>6800</v>
      </c>
      <c r="H2610" s="10" t="s">
        <v>222</v>
      </c>
      <c r="I2610" s="10" t="s">
        <v>122</v>
      </c>
      <c r="J2610" s="11">
        <v>44298</v>
      </c>
      <c r="K2610" s="16">
        <v>46</v>
      </c>
      <c r="L2610" s="10" t="s">
        <v>99</v>
      </c>
      <c r="M2610" s="10">
        <f t="shared" si="161"/>
        <v>2021</v>
      </c>
      <c r="N2610" s="10">
        <f t="shared" si="162"/>
        <v>4</v>
      </c>
      <c r="O2610" s="10" t="str">
        <f>VLOOKUP(L2610,'User input'!$D$6:$E$16,2,FALSE)</f>
        <v>Superwossname</v>
      </c>
      <c r="P2610" s="10">
        <f>VLOOKUP(L2610,'User input'!$D$6:$G$16,3,FALSE)</f>
        <v>3.49</v>
      </c>
      <c r="Q2610" s="10">
        <f>VLOOKUP(L2610,'User input'!$D$6:$G$16,4,FALSE)</f>
        <v>20</v>
      </c>
      <c r="R2610" s="10">
        <f t="shared" si="163"/>
        <v>920</v>
      </c>
      <c r="S2610" s="27">
        <f t="shared" si="160"/>
        <v>3210.8</v>
      </c>
      <c r="T2610" s="27">
        <f>IF(K2610&lt;'User input'!$I$9,'User input'!$J$8,IF(K2610&lt;'User input'!$I$10,'User input'!$J$9,IF(K2610&lt;'User input'!$I$11,'User input'!$J$10,'User input'!$J$11)))*S2610</f>
        <v>96.323999999999998</v>
      </c>
      <c r="U2610" s="27">
        <f>K2610*'User input'!$J$17+'User input'!$J$16</f>
        <v>0.5</v>
      </c>
    </row>
    <row r="2611" spans="1:21" x14ac:dyDescent="0.25">
      <c r="A2611" s="17">
        <v>2681</v>
      </c>
      <c r="B2611" s="6" t="s">
        <v>3520</v>
      </c>
      <c r="C2611" s="6" t="s">
        <v>6801</v>
      </c>
      <c r="D2611" s="6" t="s">
        <v>28</v>
      </c>
      <c r="E2611" s="6" t="s">
        <v>29</v>
      </c>
      <c r="F2611" s="15">
        <v>90</v>
      </c>
      <c r="G2611" s="6" t="s">
        <v>6802</v>
      </c>
      <c r="H2611" s="6" t="s">
        <v>2344</v>
      </c>
      <c r="I2611" s="6" t="s">
        <v>176</v>
      </c>
      <c r="J2611" s="7">
        <v>44195</v>
      </c>
      <c r="K2611" s="15">
        <v>64</v>
      </c>
      <c r="L2611" s="6" t="s">
        <v>62</v>
      </c>
      <c r="M2611" s="6">
        <f t="shared" si="161"/>
        <v>2020</v>
      </c>
      <c r="N2611" s="6">
        <f t="shared" si="162"/>
        <v>12</v>
      </c>
      <c r="O2611" s="6" t="str">
        <f>VLOOKUP(L2611,'User input'!$D$6:$E$16,2,FALSE)</f>
        <v>Ultrathing V4</v>
      </c>
      <c r="P2611" s="6">
        <f>VLOOKUP(L2611,'User input'!$D$6:$G$16,3,FALSE)</f>
        <v>3.99</v>
      </c>
      <c r="Q2611" s="6">
        <f>VLOOKUP(L2611,'User input'!$D$6:$G$16,4,FALSE)</f>
        <v>24</v>
      </c>
      <c r="R2611" s="6">
        <f t="shared" si="163"/>
        <v>1536</v>
      </c>
      <c r="S2611" s="26">
        <f t="shared" si="160"/>
        <v>6128.64</v>
      </c>
      <c r="T2611" s="26">
        <f>IF(K2611&lt;'User input'!$I$9,'User input'!$J$8,IF(K2611&lt;'User input'!$I$10,'User input'!$J$9,IF(K2611&lt;'User input'!$I$11,'User input'!$J$10,'User input'!$J$11)))*S2611</f>
        <v>306.43200000000002</v>
      </c>
      <c r="U2611" s="26">
        <f>K2611*'User input'!$J$17+'User input'!$J$16</f>
        <v>0.5</v>
      </c>
    </row>
    <row r="2612" spans="1:21" x14ac:dyDescent="0.25">
      <c r="A2612" s="18">
        <v>2682</v>
      </c>
      <c r="B2612" s="10" t="s">
        <v>4966</v>
      </c>
      <c r="C2612" s="10" t="s">
        <v>5829</v>
      </c>
      <c r="D2612" s="10" t="s">
        <v>28</v>
      </c>
      <c r="E2612" s="10" t="s">
        <v>29</v>
      </c>
      <c r="F2612" s="16">
        <v>60</v>
      </c>
      <c r="G2612" s="10" t="s">
        <v>6803</v>
      </c>
      <c r="H2612" s="10" t="s">
        <v>2488</v>
      </c>
      <c r="I2612" s="10" t="s">
        <v>908</v>
      </c>
      <c r="J2612" s="11">
        <v>44311</v>
      </c>
      <c r="K2612" s="16">
        <v>105</v>
      </c>
      <c r="L2612" s="10" t="s">
        <v>68</v>
      </c>
      <c r="M2612" s="10">
        <f t="shared" si="161"/>
        <v>2021</v>
      </c>
      <c r="N2612" s="10">
        <f t="shared" si="162"/>
        <v>4</v>
      </c>
      <c r="O2612" s="10" t="str">
        <f>VLOOKUP(L2612,'User input'!$D$6:$E$16,2,FALSE)</f>
        <v>Megawidget M</v>
      </c>
      <c r="P2612" s="10">
        <f>VLOOKUP(L2612,'User input'!$D$6:$G$16,3,FALSE)</f>
        <v>1.29</v>
      </c>
      <c r="Q2612" s="10">
        <f>VLOOKUP(L2612,'User input'!$D$6:$G$16,4,FALSE)</f>
        <v>24</v>
      </c>
      <c r="R2612" s="10">
        <f t="shared" si="163"/>
        <v>2520</v>
      </c>
      <c r="S2612" s="27">
        <f t="shared" si="160"/>
        <v>3250.8</v>
      </c>
      <c r="T2612" s="27">
        <f>IF(K2612&lt;'User input'!$I$9,'User input'!$J$8,IF(K2612&lt;'User input'!$I$10,'User input'!$J$9,IF(K2612&lt;'User input'!$I$11,'User input'!$J$10,'User input'!$J$11)))*S2612</f>
        <v>227.55600000000004</v>
      </c>
      <c r="U2612" s="27">
        <f>K2612*'User input'!$J$17+'User input'!$J$16</f>
        <v>0.5</v>
      </c>
    </row>
    <row r="2613" spans="1:21" x14ac:dyDescent="0.25">
      <c r="A2613" s="17">
        <v>2683</v>
      </c>
      <c r="B2613" s="6" t="s">
        <v>3431</v>
      </c>
      <c r="C2613" s="6" t="s">
        <v>35</v>
      </c>
      <c r="D2613" s="6" t="s">
        <v>28</v>
      </c>
      <c r="E2613" s="6" t="s">
        <v>29</v>
      </c>
      <c r="F2613" s="15">
        <v>90</v>
      </c>
      <c r="G2613" s="6" t="s">
        <v>6804</v>
      </c>
      <c r="H2613" s="6" t="s">
        <v>1777</v>
      </c>
      <c r="I2613" s="6" t="s">
        <v>32</v>
      </c>
      <c r="J2613" s="7">
        <v>44383</v>
      </c>
      <c r="K2613" s="15">
        <v>68</v>
      </c>
      <c r="L2613" s="6" t="s">
        <v>44</v>
      </c>
      <c r="M2613" s="6">
        <f t="shared" si="161"/>
        <v>2021</v>
      </c>
      <c r="N2613" s="6">
        <f t="shared" si="162"/>
        <v>7</v>
      </c>
      <c r="O2613" s="6" t="str">
        <f>VLOOKUP(L2613,'User input'!$D$6:$E$16,2,FALSE)</f>
        <v>Gigastuff</v>
      </c>
      <c r="P2613" s="6">
        <f>VLOOKUP(L2613,'User input'!$D$6:$G$16,3,FALSE)</f>
        <v>1.89</v>
      </c>
      <c r="Q2613" s="6">
        <f>VLOOKUP(L2613,'User input'!$D$6:$G$16,4,FALSE)</f>
        <v>18</v>
      </c>
      <c r="R2613" s="6">
        <f t="shared" si="163"/>
        <v>1224</v>
      </c>
      <c r="S2613" s="26">
        <f t="shared" si="160"/>
        <v>2313.3599999999997</v>
      </c>
      <c r="T2613" s="26">
        <f>IF(K2613&lt;'User input'!$I$9,'User input'!$J$8,IF(K2613&lt;'User input'!$I$10,'User input'!$J$9,IF(K2613&lt;'User input'!$I$11,'User input'!$J$10,'User input'!$J$11)))*S2613</f>
        <v>115.66799999999999</v>
      </c>
      <c r="U2613" s="26">
        <f>K2613*'User input'!$J$17+'User input'!$J$16</f>
        <v>0.5</v>
      </c>
    </row>
    <row r="2614" spans="1:21" x14ac:dyDescent="0.25">
      <c r="A2614" s="18">
        <v>2684</v>
      </c>
      <c r="B2614" s="10" t="s">
        <v>2740</v>
      </c>
      <c r="C2614" s="10" t="s">
        <v>4457</v>
      </c>
      <c r="D2614" s="10" t="s">
        <v>28</v>
      </c>
      <c r="E2614" s="10" t="s">
        <v>29</v>
      </c>
      <c r="F2614" s="16">
        <v>60</v>
      </c>
      <c r="G2614" s="10" t="s">
        <v>6805</v>
      </c>
      <c r="H2614" s="10" t="s">
        <v>2821</v>
      </c>
      <c r="I2614" s="10" t="s">
        <v>32</v>
      </c>
      <c r="J2614" s="11">
        <v>43928</v>
      </c>
      <c r="K2614" s="16">
        <v>73</v>
      </c>
      <c r="L2614" s="10" t="s">
        <v>20</v>
      </c>
      <c r="M2614" s="10">
        <f t="shared" si="161"/>
        <v>2020</v>
      </c>
      <c r="N2614" s="10">
        <f t="shared" si="162"/>
        <v>4</v>
      </c>
      <c r="O2614" s="10" t="str">
        <f>VLOOKUP(L2614,'User input'!$D$6:$E$16,2,FALSE)</f>
        <v>Hyperwotsit</v>
      </c>
      <c r="P2614" s="10">
        <f>VLOOKUP(L2614,'User input'!$D$6:$G$16,3,FALSE)</f>
        <v>2.0099999999999998</v>
      </c>
      <c r="Q2614" s="10">
        <f>VLOOKUP(L2614,'User input'!$D$6:$G$16,4,FALSE)</f>
        <v>20</v>
      </c>
      <c r="R2614" s="10">
        <f t="shared" si="163"/>
        <v>1460</v>
      </c>
      <c r="S2614" s="27">
        <f t="shared" si="160"/>
        <v>2934.6</v>
      </c>
      <c r="T2614" s="27">
        <f>IF(K2614&lt;'User input'!$I$9,'User input'!$J$8,IF(K2614&lt;'User input'!$I$10,'User input'!$J$9,IF(K2614&lt;'User input'!$I$11,'User input'!$J$10,'User input'!$J$11)))*S2614</f>
        <v>146.72999999999999</v>
      </c>
      <c r="U2614" s="27">
        <f>K2614*'User input'!$J$17+'User input'!$J$16</f>
        <v>0.5</v>
      </c>
    </row>
    <row r="2615" spans="1:21" x14ac:dyDescent="0.25">
      <c r="A2615" s="17">
        <v>2685</v>
      </c>
      <c r="B2615" s="6" t="s">
        <v>6806</v>
      </c>
      <c r="C2615" s="6" t="s">
        <v>3707</v>
      </c>
      <c r="D2615" s="6" t="s">
        <v>15</v>
      </c>
      <c r="E2615" s="6" t="s">
        <v>16</v>
      </c>
      <c r="F2615" s="15">
        <v>90</v>
      </c>
      <c r="G2615" s="6" t="s">
        <v>6805</v>
      </c>
      <c r="H2615" s="6" t="s">
        <v>1102</v>
      </c>
      <c r="I2615" s="6" t="s">
        <v>32</v>
      </c>
      <c r="J2615" s="7">
        <v>43732</v>
      </c>
      <c r="K2615" s="15">
        <v>44</v>
      </c>
      <c r="L2615" s="6" t="s">
        <v>157</v>
      </c>
      <c r="M2615" s="6">
        <f t="shared" si="161"/>
        <v>2019</v>
      </c>
      <c r="N2615" s="6">
        <f t="shared" si="162"/>
        <v>9</v>
      </c>
      <c r="O2615" s="6" t="str">
        <f>VLOOKUP(L2615,'User input'!$D$6:$E$16,2,FALSE)</f>
        <v>Ultrathing V3</v>
      </c>
      <c r="P2615" s="6">
        <f>VLOOKUP(L2615,'User input'!$D$6:$G$16,3,FALSE)</f>
        <v>3.39</v>
      </c>
      <c r="Q2615" s="6">
        <f>VLOOKUP(L2615,'User input'!$D$6:$G$16,4,FALSE)</f>
        <v>24</v>
      </c>
      <c r="R2615" s="6">
        <f t="shared" si="163"/>
        <v>1056</v>
      </c>
      <c r="S2615" s="26">
        <f t="shared" si="160"/>
        <v>3579.84</v>
      </c>
      <c r="T2615" s="26">
        <f>IF(K2615&lt;'User input'!$I$9,'User input'!$J$8,IF(K2615&lt;'User input'!$I$10,'User input'!$J$9,IF(K2615&lt;'User input'!$I$11,'User input'!$J$10,'User input'!$J$11)))*S2615</f>
        <v>107.3952</v>
      </c>
      <c r="U2615" s="26">
        <f>K2615*'User input'!$J$17+'User input'!$J$16</f>
        <v>0.5</v>
      </c>
    </row>
    <row r="2616" spans="1:21" x14ac:dyDescent="0.25">
      <c r="A2616" s="18">
        <v>2686</v>
      </c>
      <c r="B2616" s="10" t="s">
        <v>1307</v>
      </c>
      <c r="C2616" s="10" t="s">
        <v>4380</v>
      </c>
      <c r="D2616" s="10" t="s">
        <v>28</v>
      </c>
      <c r="E2616" s="10" t="s">
        <v>29</v>
      </c>
      <c r="F2616" s="16">
        <v>60</v>
      </c>
      <c r="G2616" s="10" t="s">
        <v>6807</v>
      </c>
      <c r="H2616" s="10" t="s">
        <v>4435</v>
      </c>
      <c r="I2616" s="10" t="s">
        <v>32</v>
      </c>
      <c r="J2616" s="11">
        <v>44189</v>
      </c>
      <c r="K2616" s="16">
        <v>14</v>
      </c>
      <c r="L2616" s="10" t="s">
        <v>52</v>
      </c>
      <c r="M2616" s="10">
        <f t="shared" si="161"/>
        <v>2020</v>
      </c>
      <c r="N2616" s="10">
        <f t="shared" si="162"/>
        <v>12</v>
      </c>
      <c r="O2616" s="10" t="str">
        <f>VLOOKUP(L2616,'User input'!$D$6:$E$16,2,FALSE)</f>
        <v>Megawidget S</v>
      </c>
      <c r="P2616" s="10">
        <f>VLOOKUP(L2616,'User input'!$D$6:$G$16,3,FALSE)</f>
        <v>0.69</v>
      </c>
      <c r="Q2616" s="10">
        <f>VLOOKUP(L2616,'User input'!$D$6:$G$16,4,FALSE)</f>
        <v>24</v>
      </c>
      <c r="R2616" s="10">
        <f t="shared" si="163"/>
        <v>336</v>
      </c>
      <c r="S2616" s="27">
        <f t="shared" si="160"/>
        <v>231.83999999999997</v>
      </c>
      <c r="T2616" s="27">
        <f>IF(K2616&lt;'User input'!$I$9,'User input'!$J$8,IF(K2616&lt;'User input'!$I$10,'User input'!$J$9,IF(K2616&lt;'User input'!$I$11,'User input'!$J$10,'User input'!$J$11)))*S2616</f>
        <v>0</v>
      </c>
      <c r="U2616" s="27">
        <f>K2616*'User input'!$J$17+'User input'!$J$16</f>
        <v>0.5</v>
      </c>
    </row>
    <row r="2617" spans="1:21" x14ac:dyDescent="0.25">
      <c r="A2617" s="17">
        <v>2687</v>
      </c>
      <c r="B2617" s="6" t="s">
        <v>6808</v>
      </c>
      <c r="C2617" s="6" t="s">
        <v>6225</v>
      </c>
      <c r="D2617" s="6" t="s">
        <v>28</v>
      </c>
      <c r="E2617" s="6" t="s">
        <v>29</v>
      </c>
      <c r="F2617" s="15">
        <v>60</v>
      </c>
      <c r="G2617" s="6" t="s">
        <v>6809</v>
      </c>
      <c r="H2617" s="6" t="s">
        <v>742</v>
      </c>
      <c r="I2617" s="6" t="s">
        <v>32</v>
      </c>
      <c r="J2617" s="7">
        <v>44002</v>
      </c>
      <c r="K2617" s="15">
        <v>45</v>
      </c>
      <c r="L2617" s="6" t="s">
        <v>78</v>
      </c>
      <c r="M2617" s="6">
        <f t="shared" si="161"/>
        <v>2020</v>
      </c>
      <c r="N2617" s="6">
        <f t="shared" si="162"/>
        <v>6</v>
      </c>
      <c r="O2617" s="6" t="str">
        <f>VLOOKUP(L2617,'User input'!$D$6:$E$16,2,FALSE)</f>
        <v>Ultrathing V2</v>
      </c>
      <c r="P2617" s="6">
        <f>VLOOKUP(L2617,'User input'!$D$6:$G$16,3,FALSE)</f>
        <v>2.95</v>
      </c>
      <c r="Q2617" s="6">
        <f>VLOOKUP(L2617,'User input'!$D$6:$G$16,4,FALSE)</f>
        <v>20</v>
      </c>
      <c r="R2617" s="6">
        <f t="shared" si="163"/>
        <v>900</v>
      </c>
      <c r="S2617" s="26">
        <f t="shared" si="160"/>
        <v>2655</v>
      </c>
      <c r="T2617" s="26">
        <f>IF(K2617&lt;'User input'!$I$9,'User input'!$J$8,IF(K2617&lt;'User input'!$I$10,'User input'!$J$9,IF(K2617&lt;'User input'!$I$11,'User input'!$J$10,'User input'!$J$11)))*S2617</f>
        <v>79.649999999999991</v>
      </c>
      <c r="U2617" s="26">
        <f>K2617*'User input'!$J$17+'User input'!$J$16</f>
        <v>0.5</v>
      </c>
    </row>
    <row r="2618" spans="1:21" x14ac:dyDescent="0.25">
      <c r="A2618" s="18">
        <v>2688</v>
      </c>
      <c r="B2618" s="10" t="s">
        <v>6810</v>
      </c>
      <c r="C2618" s="10" t="s">
        <v>3795</v>
      </c>
      <c r="D2618" s="10" t="s">
        <v>28</v>
      </c>
      <c r="E2618" s="10" t="s">
        <v>29</v>
      </c>
      <c r="F2618" s="16">
        <v>90</v>
      </c>
      <c r="G2618" s="10" t="s">
        <v>6811</v>
      </c>
      <c r="H2618" s="10" t="s">
        <v>6812</v>
      </c>
      <c r="I2618" s="10" t="s">
        <v>185</v>
      </c>
      <c r="J2618" s="11">
        <v>44520</v>
      </c>
      <c r="K2618" s="16">
        <v>18</v>
      </c>
      <c r="L2618" s="10" t="s">
        <v>39</v>
      </c>
      <c r="M2618" s="10">
        <f t="shared" si="161"/>
        <v>2021</v>
      </c>
      <c r="N2618" s="10">
        <f t="shared" si="162"/>
        <v>11</v>
      </c>
      <c r="O2618" s="10" t="str">
        <f>VLOOKUP(L2618,'User input'!$D$6:$E$16,2,FALSE)</f>
        <v>Ultrathing V1</v>
      </c>
      <c r="P2618" s="10">
        <f>VLOOKUP(L2618,'User input'!$D$6:$G$16,3,FALSE)</f>
        <v>1.79</v>
      </c>
      <c r="Q2618" s="10">
        <f>VLOOKUP(L2618,'User input'!$D$6:$G$16,4,FALSE)</f>
        <v>17</v>
      </c>
      <c r="R2618" s="10">
        <f t="shared" si="163"/>
        <v>306</v>
      </c>
      <c r="S2618" s="27">
        <f t="shared" si="160"/>
        <v>547.74</v>
      </c>
      <c r="T2618" s="27">
        <f>IF(K2618&lt;'User input'!$I$9,'User input'!$J$8,IF(K2618&lt;'User input'!$I$10,'User input'!$J$9,IF(K2618&lt;'User input'!$I$11,'User input'!$J$10,'User input'!$J$11)))*S2618</f>
        <v>0</v>
      </c>
      <c r="U2618" s="27">
        <f>K2618*'User input'!$J$17+'User input'!$J$16</f>
        <v>0.5</v>
      </c>
    </row>
    <row r="2619" spans="1:21" x14ac:dyDescent="0.25">
      <c r="A2619" s="17">
        <v>2689</v>
      </c>
      <c r="B2619" s="6" t="s">
        <v>6505</v>
      </c>
      <c r="C2619" s="6" t="s">
        <v>4942</v>
      </c>
      <c r="D2619" s="6" t="s">
        <v>28</v>
      </c>
      <c r="E2619" s="6" t="s">
        <v>29</v>
      </c>
      <c r="F2619" s="15">
        <v>30</v>
      </c>
      <c r="G2619" s="6" t="s">
        <v>6813</v>
      </c>
      <c r="H2619" s="6" t="s">
        <v>5773</v>
      </c>
      <c r="I2619" s="6" t="s">
        <v>291</v>
      </c>
      <c r="J2619" s="7">
        <v>44402</v>
      </c>
      <c r="K2619" s="15">
        <v>83</v>
      </c>
      <c r="L2619" s="6" t="s">
        <v>39</v>
      </c>
      <c r="M2619" s="6">
        <f t="shared" si="161"/>
        <v>2021</v>
      </c>
      <c r="N2619" s="6">
        <f t="shared" si="162"/>
        <v>7</v>
      </c>
      <c r="O2619" s="6" t="str">
        <f>VLOOKUP(L2619,'User input'!$D$6:$E$16,2,FALSE)</f>
        <v>Ultrathing V1</v>
      </c>
      <c r="P2619" s="6">
        <f>VLOOKUP(L2619,'User input'!$D$6:$G$16,3,FALSE)</f>
        <v>1.79</v>
      </c>
      <c r="Q2619" s="6">
        <f>VLOOKUP(L2619,'User input'!$D$6:$G$16,4,FALSE)</f>
        <v>17</v>
      </c>
      <c r="R2619" s="6">
        <f t="shared" si="163"/>
        <v>1411</v>
      </c>
      <c r="S2619" s="26">
        <f t="shared" si="160"/>
        <v>2525.69</v>
      </c>
      <c r="T2619" s="26">
        <f>IF(K2619&lt;'User input'!$I$9,'User input'!$J$8,IF(K2619&lt;'User input'!$I$10,'User input'!$J$9,IF(K2619&lt;'User input'!$I$11,'User input'!$J$10,'User input'!$J$11)))*S2619</f>
        <v>126.28450000000001</v>
      </c>
      <c r="U2619" s="26">
        <f>K2619*'User input'!$J$17+'User input'!$J$16</f>
        <v>0.5</v>
      </c>
    </row>
    <row r="2620" spans="1:21" x14ac:dyDescent="0.25">
      <c r="A2620" s="18">
        <v>2690</v>
      </c>
      <c r="B2620" s="10" t="s">
        <v>6814</v>
      </c>
      <c r="C2620" s="10" t="s">
        <v>6624</v>
      </c>
      <c r="D2620" s="10" t="s">
        <v>28</v>
      </c>
      <c r="E2620" s="10" t="s">
        <v>29</v>
      </c>
      <c r="F2620" s="16">
        <v>30</v>
      </c>
      <c r="G2620" s="10" t="s">
        <v>6815</v>
      </c>
      <c r="H2620" s="10" t="s">
        <v>264</v>
      </c>
      <c r="I2620" s="10" t="s">
        <v>32</v>
      </c>
      <c r="J2620" s="11">
        <v>44079</v>
      </c>
      <c r="K2620" s="16">
        <v>41</v>
      </c>
      <c r="L2620" s="10" t="s">
        <v>157</v>
      </c>
      <c r="M2620" s="10">
        <f t="shared" si="161"/>
        <v>2020</v>
      </c>
      <c r="N2620" s="10">
        <f t="shared" si="162"/>
        <v>9</v>
      </c>
      <c r="O2620" s="10" t="str">
        <f>VLOOKUP(L2620,'User input'!$D$6:$E$16,2,FALSE)</f>
        <v>Ultrathing V3</v>
      </c>
      <c r="P2620" s="10">
        <f>VLOOKUP(L2620,'User input'!$D$6:$G$16,3,FALSE)</f>
        <v>3.39</v>
      </c>
      <c r="Q2620" s="10">
        <f>VLOOKUP(L2620,'User input'!$D$6:$G$16,4,FALSE)</f>
        <v>24</v>
      </c>
      <c r="R2620" s="10">
        <f t="shared" si="163"/>
        <v>984</v>
      </c>
      <c r="S2620" s="27">
        <f t="shared" si="160"/>
        <v>3335.76</v>
      </c>
      <c r="T2620" s="27">
        <f>IF(K2620&lt;'User input'!$I$9,'User input'!$J$8,IF(K2620&lt;'User input'!$I$10,'User input'!$J$9,IF(K2620&lt;'User input'!$I$11,'User input'!$J$10,'User input'!$J$11)))*S2620</f>
        <v>100.0728</v>
      </c>
      <c r="U2620" s="27">
        <f>K2620*'User input'!$J$17+'User input'!$J$16</f>
        <v>0.5</v>
      </c>
    </row>
    <row r="2621" spans="1:21" x14ac:dyDescent="0.25">
      <c r="A2621" s="17">
        <v>2691</v>
      </c>
      <c r="B2621" s="6" t="s">
        <v>6816</v>
      </c>
      <c r="C2621" s="6" t="s">
        <v>3943</v>
      </c>
      <c r="D2621" s="6" t="s">
        <v>49</v>
      </c>
      <c r="E2621" s="6" t="s">
        <v>16</v>
      </c>
      <c r="F2621" s="15">
        <v>90</v>
      </c>
      <c r="G2621" s="6" t="s">
        <v>6817</v>
      </c>
      <c r="H2621" s="6" t="s">
        <v>2657</v>
      </c>
      <c r="I2621" s="6" t="s">
        <v>185</v>
      </c>
      <c r="J2621" s="7">
        <v>44103</v>
      </c>
      <c r="K2621" s="15">
        <v>73</v>
      </c>
      <c r="L2621" s="6" t="s">
        <v>78</v>
      </c>
      <c r="M2621" s="6">
        <f t="shared" si="161"/>
        <v>2020</v>
      </c>
      <c r="N2621" s="6">
        <f t="shared" si="162"/>
        <v>9</v>
      </c>
      <c r="O2621" s="6" t="str">
        <f>VLOOKUP(L2621,'User input'!$D$6:$E$16,2,FALSE)</f>
        <v>Ultrathing V2</v>
      </c>
      <c r="P2621" s="6">
        <f>VLOOKUP(L2621,'User input'!$D$6:$G$16,3,FALSE)</f>
        <v>2.95</v>
      </c>
      <c r="Q2621" s="6">
        <f>VLOOKUP(L2621,'User input'!$D$6:$G$16,4,FALSE)</f>
        <v>20</v>
      </c>
      <c r="R2621" s="6">
        <f t="shared" si="163"/>
        <v>1460</v>
      </c>
      <c r="S2621" s="26">
        <f t="shared" si="160"/>
        <v>4307</v>
      </c>
      <c r="T2621" s="26">
        <f>IF(K2621&lt;'User input'!$I$9,'User input'!$J$8,IF(K2621&lt;'User input'!$I$10,'User input'!$J$9,IF(K2621&lt;'User input'!$I$11,'User input'!$J$10,'User input'!$J$11)))*S2621</f>
        <v>215.35000000000002</v>
      </c>
      <c r="U2621" s="26">
        <f>K2621*'User input'!$J$17+'User input'!$J$16</f>
        <v>0.5</v>
      </c>
    </row>
    <row r="2622" spans="1:21" x14ac:dyDescent="0.25">
      <c r="A2622" s="18">
        <v>2692</v>
      </c>
      <c r="B2622" s="10" t="s">
        <v>6818</v>
      </c>
      <c r="C2622" s="10" t="s">
        <v>1452</v>
      </c>
      <c r="D2622" s="10" t="s">
        <v>15</v>
      </c>
      <c r="E2622" s="10" t="s">
        <v>16</v>
      </c>
      <c r="F2622" s="16">
        <v>90</v>
      </c>
      <c r="G2622" s="10" t="s">
        <v>6819</v>
      </c>
      <c r="H2622" s="10" t="s">
        <v>681</v>
      </c>
      <c r="I2622" s="10" t="s">
        <v>682</v>
      </c>
      <c r="J2622" s="11">
        <v>43658</v>
      </c>
      <c r="K2622" s="16">
        <v>77</v>
      </c>
      <c r="L2622" s="10" t="s">
        <v>62</v>
      </c>
      <c r="M2622" s="10">
        <f t="shared" si="161"/>
        <v>2019</v>
      </c>
      <c r="N2622" s="10">
        <f t="shared" si="162"/>
        <v>7</v>
      </c>
      <c r="O2622" s="10" t="str">
        <f>VLOOKUP(L2622,'User input'!$D$6:$E$16,2,FALSE)</f>
        <v>Ultrathing V4</v>
      </c>
      <c r="P2622" s="10">
        <f>VLOOKUP(L2622,'User input'!$D$6:$G$16,3,FALSE)</f>
        <v>3.99</v>
      </c>
      <c r="Q2622" s="10">
        <f>VLOOKUP(L2622,'User input'!$D$6:$G$16,4,FALSE)</f>
        <v>24</v>
      </c>
      <c r="R2622" s="10">
        <f t="shared" si="163"/>
        <v>1848</v>
      </c>
      <c r="S2622" s="27">
        <f t="shared" si="160"/>
        <v>7373.52</v>
      </c>
      <c r="T2622" s="27">
        <f>IF(K2622&lt;'User input'!$I$9,'User input'!$J$8,IF(K2622&lt;'User input'!$I$10,'User input'!$J$9,IF(K2622&lt;'User input'!$I$11,'User input'!$J$10,'User input'!$J$11)))*S2622</f>
        <v>368.67600000000004</v>
      </c>
      <c r="U2622" s="27">
        <f>K2622*'User input'!$J$17+'User input'!$J$16</f>
        <v>0.5</v>
      </c>
    </row>
    <row r="2623" spans="1:21" x14ac:dyDescent="0.25">
      <c r="A2623" s="17">
        <v>2693</v>
      </c>
      <c r="B2623" s="6" t="s">
        <v>6820</v>
      </c>
      <c r="C2623" s="6" t="s">
        <v>1423</v>
      </c>
      <c r="D2623" s="6" t="s">
        <v>49</v>
      </c>
      <c r="E2623" s="6" t="s">
        <v>16</v>
      </c>
      <c r="F2623" s="15">
        <v>30</v>
      </c>
      <c r="G2623" s="6" t="s">
        <v>6821</v>
      </c>
      <c r="H2623" s="6" t="s">
        <v>6822</v>
      </c>
      <c r="I2623" s="6" t="s">
        <v>32</v>
      </c>
      <c r="J2623" s="7">
        <v>44458</v>
      </c>
      <c r="K2623" s="15">
        <v>27</v>
      </c>
      <c r="L2623" s="6" t="s">
        <v>44</v>
      </c>
      <c r="M2623" s="6">
        <f t="shared" si="161"/>
        <v>2021</v>
      </c>
      <c r="N2623" s="6">
        <f t="shared" si="162"/>
        <v>9</v>
      </c>
      <c r="O2623" s="6" t="str">
        <f>VLOOKUP(L2623,'User input'!$D$6:$E$16,2,FALSE)</f>
        <v>Gigastuff</v>
      </c>
      <c r="P2623" s="6">
        <f>VLOOKUP(L2623,'User input'!$D$6:$G$16,3,FALSE)</f>
        <v>1.89</v>
      </c>
      <c r="Q2623" s="6">
        <f>VLOOKUP(L2623,'User input'!$D$6:$G$16,4,FALSE)</f>
        <v>18</v>
      </c>
      <c r="R2623" s="6">
        <f t="shared" si="163"/>
        <v>486</v>
      </c>
      <c r="S2623" s="26">
        <f t="shared" si="160"/>
        <v>918.54</v>
      </c>
      <c r="T2623" s="26">
        <f>IF(K2623&lt;'User input'!$I$9,'User input'!$J$8,IF(K2623&lt;'User input'!$I$10,'User input'!$J$9,IF(K2623&lt;'User input'!$I$11,'User input'!$J$10,'User input'!$J$11)))*S2623</f>
        <v>27.556199999999997</v>
      </c>
      <c r="U2623" s="26">
        <f>K2623*'User input'!$J$17+'User input'!$J$16</f>
        <v>0.5</v>
      </c>
    </row>
    <row r="2624" spans="1:21" x14ac:dyDescent="0.25">
      <c r="A2624" s="18">
        <v>2694</v>
      </c>
      <c r="B2624" s="10" t="s">
        <v>125</v>
      </c>
      <c r="C2624" s="10" t="s">
        <v>3700</v>
      </c>
      <c r="D2624" s="10" t="s">
        <v>28</v>
      </c>
      <c r="E2624" s="10" t="s">
        <v>29</v>
      </c>
      <c r="F2624" s="16">
        <v>60</v>
      </c>
      <c r="G2624" s="10" t="s">
        <v>6823</v>
      </c>
      <c r="H2624" s="10" t="s">
        <v>3701</v>
      </c>
      <c r="I2624" s="10" t="s">
        <v>32</v>
      </c>
      <c r="J2624" s="11">
        <v>43599</v>
      </c>
      <c r="K2624" s="16">
        <v>55</v>
      </c>
      <c r="L2624" s="10" t="s">
        <v>62</v>
      </c>
      <c r="M2624" s="10">
        <f t="shared" si="161"/>
        <v>2019</v>
      </c>
      <c r="N2624" s="10">
        <f t="shared" si="162"/>
        <v>5</v>
      </c>
      <c r="O2624" s="10" t="str">
        <f>VLOOKUP(L2624,'User input'!$D$6:$E$16,2,FALSE)</f>
        <v>Ultrathing V4</v>
      </c>
      <c r="P2624" s="10">
        <f>VLOOKUP(L2624,'User input'!$D$6:$G$16,3,FALSE)</f>
        <v>3.99</v>
      </c>
      <c r="Q2624" s="10">
        <f>VLOOKUP(L2624,'User input'!$D$6:$G$16,4,FALSE)</f>
        <v>24</v>
      </c>
      <c r="R2624" s="10">
        <f t="shared" si="163"/>
        <v>1320</v>
      </c>
      <c r="S2624" s="27">
        <f t="shared" si="160"/>
        <v>5266.8</v>
      </c>
      <c r="T2624" s="27">
        <f>IF(K2624&lt;'User input'!$I$9,'User input'!$J$8,IF(K2624&lt;'User input'!$I$10,'User input'!$J$9,IF(K2624&lt;'User input'!$I$11,'User input'!$J$10,'User input'!$J$11)))*S2624</f>
        <v>263.34000000000003</v>
      </c>
      <c r="U2624" s="27">
        <f>K2624*'User input'!$J$17+'User input'!$J$16</f>
        <v>0.5</v>
      </c>
    </row>
    <row r="2625" spans="1:21" x14ac:dyDescent="0.25">
      <c r="A2625" s="17">
        <v>2695</v>
      </c>
      <c r="B2625" s="6" t="s">
        <v>6467</v>
      </c>
      <c r="C2625" s="6" t="s">
        <v>4404</v>
      </c>
      <c r="D2625" s="6" t="s">
        <v>28</v>
      </c>
      <c r="E2625" s="6" t="s">
        <v>29</v>
      </c>
      <c r="F2625" s="15">
        <v>90</v>
      </c>
      <c r="G2625" s="6" t="s">
        <v>6824</v>
      </c>
      <c r="H2625" s="6" t="s">
        <v>4832</v>
      </c>
      <c r="I2625" s="6" t="s">
        <v>291</v>
      </c>
      <c r="J2625" s="7">
        <v>43567</v>
      </c>
      <c r="K2625" s="15">
        <v>35</v>
      </c>
      <c r="L2625" s="6" t="s">
        <v>33</v>
      </c>
      <c r="M2625" s="6">
        <f t="shared" si="161"/>
        <v>2019</v>
      </c>
      <c r="N2625" s="6">
        <f t="shared" si="162"/>
        <v>4</v>
      </c>
      <c r="O2625" s="6" t="str">
        <f>VLOOKUP(L2625,'User input'!$D$6:$E$16,2,FALSE)</f>
        <v>Megawidget L</v>
      </c>
      <c r="P2625" s="6">
        <f>VLOOKUP(L2625,'User input'!$D$6:$G$16,3,FALSE)</f>
        <v>1.79</v>
      </c>
      <c r="Q2625" s="6">
        <f>VLOOKUP(L2625,'User input'!$D$6:$G$16,4,FALSE)</f>
        <v>24</v>
      </c>
      <c r="R2625" s="6">
        <f t="shared" si="163"/>
        <v>840</v>
      </c>
      <c r="S2625" s="26">
        <f t="shared" si="160"/>
        <v>1503.6000000000001</v>
      </c>
      <c r="T2625" s="26">
        <f>IF(K2625&lt;'User input'!$I$9,'User input'!$J$8,IF(K2625&lt;'User input'!$I$10,'User input'!$J$9,IF(K2625&lt;'User input'!$I$11,'User input'!$J$10,'User input'!$J$11)))*S2625</f>
        <v>45.108000000000004</v>
      </c>
      <c r="U2625" s="26">
        <f>K2625*'User input'!$J$17+'User input'!$J$16</f>
        <v>0.5</v>
      </c>
    </row>
    <row r="2626" spans="1:21" x14ac:dyDescent="0.25">
      <c r="A2626" s="18">
        <v>2696</v>
      </c>
      <c r="B2626" s="10" t="s">
        <v>3356</v>
      </c>
      <c r="C2626" s="10" t="s">
        <v>6825</v>
      </c>
      <c r="D2626" s="10" t="s">
        <v>28</v>
      </c>
      <c r="E2626" s="10" t="s">
        <v>29</v>
      </c>
      <c r="F2626" s="16">
        <v>30</v>
      </c>
      <c r="G2626" s="10" t="s">
        <v>6826</v>
      </c>
      <c r="H2626" s="10" t="s">
        <v>5782</v>
      </c>
      <c r="I2626" s="10" t="s">
        <v>291</v>
      </c>
      <c r="J2626" s="11">
        <v>43603</v>
      </c>
      <c r="K2626" s="16">
        <v>33</v>
      </c>
      <c r="L2626" s="10" t="s">
        <v>62</v>
      </c>
      <c r="M2626" s="10">
        <f t="shared" si="161"/>
        <v>2019</v>
      </c>
      <c r="N2626" s="10">
        <f t="shared" si="162"/>
        <v>5</v>
      </c>
      <c r="O2626" s="10" t="str">
        <f>VLOOKUP(L2626,'User input'!$D$6:$E$16,2,FALSE)</f>
        <v>Ultrathing V4</v>
      </c>
      <c r="P2626" s="10">
        <f>VLOOKUP(L2626,'User input'!$D$6:$G$16,3,FALSE)</f>
        <v>3.99</v>
      </c>
      <c r="Q2626" s="10">
        <f>VLOOKUP(L2626,'User input'!$D$6:$G$16,4,FALSE)</f>
        <v>24</v>
      </c>
      <c r="R2626" s="10">
        <f t="shared" si="163"/>
        <v>792</v>
      </c>
      <c r="S2626" s="27">
        <f t="shared" si="160"/>
        <v>3160.0800000000004</v>
      </c>
      <c r="T2626" s="27">
        <f>IF(K2626&lt;'User input'!$I$9,'User input'!$J$8,IF(K2626&lt;'User input'!$I$10,'User input'!$J$9,IF(K2626&lt;'User input'!$I$11,'User input'!$J$10,'User input'!$J$11)))*S2626</f>
        <v>94.802400000000006</v>
      </c>
      <c r="U2626" s="27">
        <f>K2626*'User input'!$J$17+'User input'!$J$16</f>
        <v>0.5</v>
      </c>
    </row>
    <row r="2627" spans="1:21" x14ac:dyDescent="0.25">
      <c r="A2627" s="17">
        <v>2697</v>
      </c>
      <c r="B2627" s="6" t="s">
        <v>274</v>
      </c>
      <c r="C2627" s="6" t="s">
        <v>6168</v>
      </c>
      <c r="D2627" s="6" t="s">
        <v>49</v>
      </c>
      <c r="E2627" s="6" t="s">
        <v>16</v>
      </c>
      <c r="F2627" s="15">
        <v>30</v>
      </c>
      <c r="G2627" s="6" t="s">
        <v>6827</v>
      </c>
      <c r="H2627" s="6" t="s">
        <v>4263</v>
      </c>
      <c r="I2627" s="6" t="s">
        <v>32</v>
      </c>
      <c r="J2627" s="7">
        <v>44021</v>
      </c>
      <c r="K2627" s="15">
        <v>58</v>
      </c>
      <c r="L2627" s="6" t="s">
        <v>68</v>
      </c>
      <c r="M2627" s="6">
        <f t="shared" si="161"/>
        <v>2020</v>
      </c>
      <c r="N2627" s="6">
        <f t="shared" si="162"/>
        <v>7</v>
      </c>
      <c r="O2627" s="6" t="str">
        <f>VLOOKUP(L2627,'User input'!$D$6:$E$16,2,FALSE)</f>
        <v>Megawidget M</v>
      </c>
      <c r="P2627" s="6">
        <f>VLOOKUP(L2627,'User input'!$D$6:$G$16,3,FALSE)</f>
        <v>1.29</v>
      </c>
      <c r="Q2627" s="6">
        <f>VLOOKUP(L2627,'User input'!$D$6:$G$16,4,FALSE)</f>
        <v>24</v>
      </c>
      <c r="R2627" s="6">
        <f t="shared" si="163"/>
        <v>1392</v>
      </c>
      <c r="S2627" s="26">
        <f t="shared" si="160"/>
        <v>1795.68</v>
      </c>
      <c r="T2627" s="26">
        <f>IF(K2627&lt;'User input'!$I$9,'User input'!$J$8,IF(K2627&lt;'User input'!$I$10,'User input'!$J$9,IF(K2627&lt;'User input'!$I$11,'User input'!$J$10,'User input'!$J$11)))*S2627</f>
        <v>89.784000000000006</v>
      </c>
      <c r="U2627" s="26">
        <f>K2627*'User input'!$J$17+'User input'!$J$16</f>
        <v>0.5</v>
      </c>
    </row>
    <row r="2628" spans="1:21" x14ac:dyDescent="0.25">
      <c r="A2628" s="18">
        <v>2698</v>
      </c>
      <c r="B2628" s="10" t="s">
        <v>1311</v>
      </c>
      <c r="C2628" s="10" t="s">
        <v>1273</v>
      </c>
      <c r="D2628" s="10" t="s">
        <v>28</v>
      </c>
      <c r="E2628" s="10" t="s">
        <v>29</v>
      </c>
      <c r="F2628" s="16">
        <v>60</v>
      </c>
      <c r="G2628" s="10" t="s">
        <v>6828</v>
      </c>
      <c r="H2628" s="10" t="s">
        <v>385</v>
      </c>
      <c r="I2628" s="10" t="s">
        <v>32</v>
      </c>
      <c r="J2628" s="11">
        <v>44413</v>
      </c>
      <c r="K2628" s="16">
        <v>14</v>
      </c>
      <c r="L2628" s="10" t="s">
        <v>78</v>
      </c>
      <c r="M2628" s="10">
        <f t="shared" si="161"/>
        <v>2021</v>
      </c>
      <c r="N2628" s="10">
        <f t="shared" si="162"/>
        <v>8</v>
      </c>
      <c r="O2628" s="10" t="str">
        <f>VLOOKUP(L2628,'User input'!$D$6:$E$16,2,FALSE)</f>
        <v>Ultrathing V2</v>
      </c>
      <c r="P2628" s="10">
        <f>VLOOKUP(L2628,'User input'!$D$6:$G$16,3,FALSE)</f>
        <v>2.95</v>
      </c>
      <c r="Q2628" s="10">
        <f>VLOOKUP(L2628,'User input'!$D$6:$G$16,4,FALSE)</f>
        <v>20</v>
      </c>
      <c r="R2628" s="10">
        <f t="shared" si="163"/>
        <v>280</v>
      </c>
      <c r="S2628" s="27">
        <f t="shared" si="160"/>
        <v>826</v>
      </c>
      <c r="T2628" s="27">
        <f>IF(K2628&lt;'User input'!$I$9,'User input'!$J$8,IF(K2628&lt;'User input'!$I$10,'User input'!$J$9,IF(K2628&lt;'User input'!$I$11,'User input'!$J$10,'User input'!$J$11)))*S2628</f>
        <v>0</v>
      </c>
      <c r="U2628" s="27">
        <f>K2628*'User input'!$J$17+'User input'!$J$16</f>
        <v>0.5</v>
      </c>
    </row>
    <row r="2629" spans="1:21" x14ac:dyDescent="0.25">
      <c r="A2629" s="17">
        <v>2699</v>
      </c>
      <c r="B2629" s="6" t="s">
        <v>5640</v>
      </c>
      <c r="C2629" s="6" t="s">
        <v>2438</v>
      </c>
      <c r="D2629" s="6" t="s">
        <v>41</v>
      </c>
      <c r="E2629" s="6" t="s">
        <v>16</v>
      </c>
      <c r="F2629" s="15">
        <v>60</v>
      </c>
      <c r="G2629" s="6" t="s">
        <v>6829</v>
      </c>
      <c r="H2629" s="6" t="s">
        <v>1948</v>
      </c>
      <c r="I2629" s="6" t="s">
        <v>32</v>
      </c>
      <c r="J2629" s="7">
        <v>44550</v>
      </c>
      <c r="K2629" s="15">
        <v>72</v>
      </c>
      <c r="L2629" s="6" t="s">
        <v>44</v>
      </c>
      <c r="M2629" s="6">
        <f t="shared" si="161"/>
        <v>2021</v>
      </c>
      <c r="N2629" s="6">
        <f t="shared" si="162"/>
        <v>12</v>
      </c>
      <c r="O2629" s="6" t="str">
        <f>VLOOKUP(L2629,'User input'!$D$6:$E$16,2,FALSE)</f>
        <v>Gigastuff</v>
      </c>
      <c r="P2629" s="6">
        <f>VLOOKUP(L2629,'User input'!$D$6:$G$16,3,FALSE)</f>
        <v>1.89</v>
      </c>
      <c r="Q2629" s="6">
        <f>VLOOKUP(L2629,'User input'!$D$6:$G$16,4,FALSE)</f>
        <v>18</v>
      </c>
      <c r="R2629" s="6">
        <f t="shared" si="163"/>
        <v>1296</v>
      </c>
      <c r="S2629" s="26">
        <f t="shared" ref="S2629:S2692" si="164">R2629*P2629</f>
        <v>2449.44</v>
      </c>
      <c r="T2629" s="26">
        <f>IF(K2629&lt;'User input'!$I$9,'User input'!$J$8,IF(K2629&lt;'User input'!$I$10,'User input'!$J$9,IF(K2629&lt;'User input'!$I$11,'User input'!$J$10,'User input'!$J$11)))*S2629</f>
        <v>122.47200000000001</v>
      </c>
      <c r="U2629" s="26">
        <f>K2629*'User input'!$J$17+'User input'!$J$16</f>
        <v>0.5</v>
      </c>
    </row>
    <row r="2630" spans="1:21" x14ac:dyDescent="0.25">
      <c r="A2630" s="18">
        <v>2700</v>
      </c>
      <c r="B2630" s="10" t="s">
        <v>519</v>
      </c>
      <c r="C2630" s="10" t="s">
        <v>1738</v>
      </c>
      <c r="D2630" s="10" t="s">
        <v>49</v>
      </c>
      <c r="E2630" s="10" t="s">
        <v>16</v>
      </c>
      <c r="F2630" s="16">
        <v>30</v>
      </c>
      <c r="G2630" s="10" t="s">
        <v>6830</v>
      </c>
      <c r="H2630" s="10" t="s">
        <v>637</v>
      </c>
      <c r="I2630" s="10" t="s">
        <v>291</v>
      </c>
      <c r="J2630" s="11">
        <v>44070</v>
      </c>
      <c r="K2630" s="16">
        <v>81</v>
      </c>
      <c r="L2630" s="10" t="s">
        <v>39</v>
      </c>
      <c r="M2630" s="10">
        <f t="shared" ref="M2630:M2693" si="165">YEAR(J2630)</f>
        <v>2020</v>
      </c>
      <c r="N2630" s="10">
        <f t="shared" ref="N2630:N2693" si="166">MONTH(J2630)</f>
        <v>8</v>
      </c>
      <c r="O2630" s="10" t="str">
        <f>VLOOKUP(L2630,'User input'!$D$6:$E$16,2,FALSE)</f>
        <v>Ultrathing V1</v>
      </c>
      <c r="P2630" s="10">
        <f>VLOOKUP(L2630,'User input'!$D$6:$G$16,3,FALSE)</f>
        <v>1.79</v>
      </c>
      <c r="Q2630" s="10">
        <f>VLOOKUP(L2630,'User input'!$D$6:$G$16,4,FALSE)</f>
        <v>17</v>
      </c>
      <c r="R2630" s="10">
        <f t="shared" ref="R2630:R2693" si="167">K2630*Q2630</f>
        <v>1377</v>
      </c>
      <c r="S2630" s="27">
        <f t="shared" si="164"/>
        <v>2464.83</v>
      </c>
      <c r="T2630" s="27">
        <f>IF(K2630&lt;'User input'!$I$9,'User input'!$J$8,IF(K2630&lt;'User input'!$I$10,'User input'!$J$9,IF(K2630&lt;'User input'!$I$11,'User input'!$J$10,'User input'!$J$11)))*S2630</f>
        <v>123.2415</v>
      </c>
      <c r="U2630" s="27">
        <f>K2630*'User input'!$J$17+'User input'!$J$16</f>
        <v>0.5</v>
      </c>
    </row>
    <row r="2631" spans="1:21" x14ac:dyDescent="0.25">
      <c r="A2631" s="17">
        <v>2701</v>
      </c>
      <c r="B2631" s="6" t="s">
        <v>6831</v>
      </c>
      <c r="C2631" s="6" t="s">
        <v>1387</v>
      </c>
      <c r="D2631" s="6" t="s">
        <v>28</v>
      </c>
      <c r="E2631" s="6" t="s">
        <v>29</v>
      </c>
      <c r="F2631" s="15">
        <v>90</v>
      </c>
      <c r="G2631" s="6" t="s">
        <v>6832</v>
      </c>
      <c r="H2631" s="6" t="s">
        <v>2880</v>
      </c>
      <c r="I2631" s="6" t="s">
        <v>32</v>
      </c>
      <c r="J2631" s="7">
        <v>44353</v>
      </c>
      <c r="K2631" s="15">
        <v>27</v>
      </c>
      <c r="L2631" s="6" t="s">
        <v>78</v>
      </c>
      <c r="M2631" s="6">
        <f t="shared" si="165"/>
        <v>2021</v>
      </c>
      <c r="N2631" s="6">
        <f t="shared" si="166"/>
        <v>6</v>
      </c>
      <c r="O2631" s="6" t="str">
        <f>VLOOKUP(L2631,'User input'!$D$6:$E$16,2,FALSE)</f>
        <v>Ultrathing V2</v>
      </c>
      <c r="P2631" s="6">
        <f>VLOOKUP(L2631,'User input'!$D$6:$G$16,3,FALSE)</f>
        <v>2.95</v>
      </c>
      <c r="Q2631" s="6">
        <f>VLOOKUP(L2631,'User input'!$D$6:$G$16,4,FALSE)</f>
        <v>20</v>
      </c>
      <c r="R2631" s="6">
        <f t="shared" si="167"/>
        <v>540</v>
      </c>
      <c r="S2631" s="26">
        <f t="shared" si="164"/>
        <v>1593</v>
      </c>
      <c r="T2631" s="26">
        <f>IF(K2631&lt;'User input'!$I$9,'User input'!$J$8,IF(K2631&lt;'User input'!$I$10,'User input'!$J$9,IF(K2631&lt;'User input'!$I$11,'User input'!$J$10,'User input'!$J$11)))*S2631</f>
        <v>47.79</v>
      </c>
      <c r="U2631" s="26">
        <f>K2631*'User input'!$J$17+'User input'!$J$16</f>
        <v>0.5</v>
      </c>
    </row>
    <row r="2632" spans="1:21" x14ac:dyDescent="0.25">
      <c r="A2632" s="18">
        <v>2702</v>
      </c>
      <c r="B2632" s="10" t="s">
        <v>6833</v>
      </c>
      <c r="C2632" s="10" t="s">
        <v>2785</v>
      </c>
      <c r="D2632" s="10" t="s">
        <v>15</v>
      </c>
      <c r="E2632" s="10" t="s">
        <v>16</v>
      </c>
      <c r="F2632" s="16">
        <v>90</v>
      </c>
      <c r="G2632" s="10" t="s">
        <v>6834</v>
      </c>
      <c r="H2632" s="10" t="s">
        <v>5715</v>
      </c>
      <c r="I2632" s="10" t="s">
        <v>93</v>
      </c>
      <c r="J2632" s="11">
        <v>44438</v>
      </c>
      <c r="K2632" s="16">
        <v>76</v>
      </c>
      <c r="L2632" s="10" t="s">
        <v>39</v>
      </c>
      <c r="M2632" s="10">
        <f t="shared" si="165"/>
        <v>2021</v>
      </c>
      <c r="N2632" s="10">
        <f t="shared" si="166"/>
        <v>8</v>
      </c>
      <c r="O2632" s="10" t="str">
        <f>VLOOKUP(L2632,'User input'!$D$6:$E$16,2,FALSE)</f>
        <v>Ultrathing V1</v>
      </c>
      <c r="P2632" s="10">
        <f>VLOOKUP(L2632,'User input'!$D$6:$G$16,3,FALSE)</f>
        <v>1.79</v>
      </c>
      <c r="Q2632" s="10">
        <f>VLOOKUP(L2632,'User input'!$D$6:$G$16,4,FALSE)</f>
        <v>17</v>
      </c>
      <c r="R2632" s="10">
        <f t="shared" si="167"/>
        <v>1292</v>
      </c>
      <c r="S2632" s="27">
        <f t="shared" si="164"/>
        <v>2312.6799999999998</v>
      </c>
      <c r="T2632" s="27">
        <f>IF(K2632&lt;'User input'!$I$9,'User input'!$J$8,IF(K2632&lt;'User input'!$I$10,'User input'!$J$9,IF(K2632&lt;'User input'!$I$11,'User input'!$J$10,'User input'!$J$11)))*S2632</f>
        <v>115.634</v>
      </c>
      <c r="U2632" s="27">
        <f>K2632*'User input'!$J$17+'User input'!$J$16</f>
        <v>0.5</v>
      </c>
    </row>
    <row r="2633" spans="1:21" x14ac:dyDescent="0.25">
      <c r="A2633" s="17">
        <v>2703</v>
      </c>
      <c r="B2633" s="6" t="s">
        <v>6835</v>
      </c>
      <c r="C2633" s="6" t="s">
        <v>2918</v>
      </c>
      <c r="D2633" s="6" t="s">
        <v>49</v>
      </c>
      <c r="E2633" s="6" t="s">
        <v>16</v>
      </c>
      <c r="F2633" s="15">
        <v>30</v>
      </c>
      <c r="G2633" s="6" t="s">
        <v>6836</v>
      </c>
      <c r="H2633" s="6" t="s">
        <v>876</v>
      </c>
      <c r="I2633" s="6" t="s">
        <v>176</v>
      </c>
      <c r="J2633" s="7">
        <v>44144</v>
      </c>
      <c r="K2633" s="15">
        <v>24</v>
      </c>
      <c r="L2633" s="6" t="s">
        <v>52</v>
      </c>
      <c r="M2633" s="6">
        <f t="shared" si="165"/>
        <v>2020</v>
      </c>
      <c r="N2633" s="6">
        <f t="shared" si="166"/>
        <v>11</v>
      </c>
      <c r="O2633" s="6" t="str">
        <f>VLOOKUP(L2633,'User input'!$D$6:$E$16,2,FALSE)</f>
        <v>Megawidget S</v>
      </c>
      <c r="P2633" s="6">
        <f>VLOOKUP(L2633,'User input'!$D$6:$G$16,3,FALSE)</f>
        <v>0.69</v>
      </c>
      <c r="Q2633" s="6">
        <f>VLOOKUP(L2633,'User input'!$D$6:$G$16,4,FALSE)</f>
        <v>24</v>
      </c>
      <c r="R2633" s="6">
        <f t="shared" si="167"/>
        <v>576</v>
      </c>
      <c r="S2633" s="26">
        <f t="shared" si="164"/>
        <v>397.43999999999994</v>
      </c>
      <c r="T2633" s="26">
        <f>IF(K2633&lt;'User input'!$I$9,'User input'!$J$8,IF(K2633&lt;'User input'!$I$10,'User input'!$J$9,IF(K2633&lt;'User input'!$I$11,'User input'!$J$10,'User input'!$J$11)))*S2633</f>
        <v>11.923199999999998</v>
      </c>
      <c r="U2633" s="26">
        <f>K2633*'User input'!$J$17+'User input'!$J$16</f>
        <v>0.5</v>
      </c>
    </row>
    <row r="2634" spans="1:21" x14ac:dyDescent="0.25">
      <c r="A2634" s="18">
        <v>2704</v>
      </c>
      <c r="B2634" s="10" t="s">
        <v>6837</v>
      </c>
      <c r="C2634" s="10" t="s">
        <v>6838</v>
      </c>
      <c r="D2634" s="10" t="s">
        <v>49</v>
      </c>
      <c r="E2634" s="10" t="s">
        <v>16</v>
      </c>
      <c r="F2634" s="16">
        <v>60</v>
      </c>
      <c r="G2634" s="10" t="s">
        <v>6836</v>
      </c>
      <c r="H2634" s="10" t="s">
        <v>6029</v>
      </c>
      <c r="I2634" s="10" t="s">
        <v>1194</v>
      </c>
      <c r="J2634" s="11">
        <v>44491</v>
      </c>
      <c r="K2634" s="16">
        <v>53</v>
      </c>
      <c r="L2634" s="10" t="s">
        <v>33</v>
      </c>
      <c r="M2634" s="10">
        <f t="shared" si="165"/>
        <v>2021</v>
      </c>
      <c r="N2634" s="10">
        <f t="shared" si="166"/>
        <v>10</v>
      </c>
      <c r="O2634" s="10" t="str">
        <f>VLOOKUP(L2634,'User input'!$D$6:$E$16,2,FALSE)</f>
        <v>Megawidget L</v>
      </c>
      <c r="P2634" s="10">
        <f>VLOOKUP(L2634,'User input'!$D$6:$G$16,3,FALSE)</f>
        <v>1.79</v>
      </c>
      <c r="Q2634" s="10">
        <f>VLOOKUP(L2634,'User input'!$D$6:$G$16,4,FALSE)</f>
        <v>24</v>
      </c>
      <c r="R2634" s="10">
        <f t="shared" si="167"/>
        <v>1272</v>
      </c>
      <c r="S2634" s="27">
        <f t="shared" si="164"/>
        <v>2276.88</v>
      </c>
      <c r="T2634" s="27">
        <f>IF(K2634&lt;'User input'!$I$9,'User input'!$J$8,IF(K2634&lt;'User input'!$I$10,'User input'!$J$9,IF(K2634&lt;'User input'!$I$11,'User input'!$J$10,'User input'!$J$11)))*S2634</f>
        <v>113.84400000000001</v>
      </c>
      <c r="U2634" s="27">
        <f>K2634*'User input'!$J$17+'User input'!$J$16</f>
        <v>0.5</v>
      </c>
    </row>
    <row r="2635" spans="1:21" x14ac:dyDescent="0.25">
      <c r="A2635" s="17">
        <v>2705</v>
      </c>
      <c r="B2635" s="6" t="s">
        <v>3889</v>
      </c>
      <c r="C2635" s="6" t="s">
        <v>14</v>
      </c>
      <c r="D2635" s="6" t="s">
        <v>28</v>
      </c>
      <c r="E2635" s="6" t="s">
        <v>29</v>
      </c>
      <c r="F2635" s="15">
        <v>30</v>
      </c>
      <c r="G2635" s="6" t="s">
        <v>6839</v>
      </c>
      <c r="H2635" s="6" t="s">
        <v>1487</v>
      </c>
      <c r="I2635" s="6" t="s">
        <v>32</v>
      </c>
      <c r="J2635" s="7">
        <v>43882</v>
      </c>
      <c r="K2635" s="15">
        <v>95</v>
      </c>
      <c r="L2635" s="6" t="s">
        <v>33</v>
      </c>
      <c r="M2635" s="6">
        <f t="shared" si="165"/>
        <v>2020</v>
      </c>
      <c r="N2635" s="6">
        <f t="shared" si="166"/>
        <v>2</v>
      </c>
      <c r="O2635" s="6" t="str">
        <f>VLOOKUP(L2635,'User input'!$D$6:$E$16,2,FALSE)</f>
        <v>Megawidget L</v>
      </c>
      <c r="P2635" s="6">
        <f>VLOOKUP(L2635,'User input'!$D$6:$G$16,3,FALSE)</f>
        <v>1.79</v>
      </c>
      <c r="Q2635" s="6">
        <f>VLOOKUP(L2635,'User input'!$D$6:$G$16,4,FALSE)</f>
        <v>24</v>
      </c>
      <c r="R2635" s="6">
        <f t="shared" si="167"/>
        <v>2280</v>
      </c>
      <c r="S2635" s="26">
        <f t="shared" si="164"/>
        <v>4081.2000000000003</v>
      </c>
      <c r="T2635" s="26">
        <f>IF(K2635&lt;'User input'!$I$9,'User input'!$J$8,IF(K2635&lt;'User input'!$I$10,'User input'!$J$9,IF(K2635&lt;'User input'!$I$11,'User input'!$J$10,'User input'!$J$11)))*S2635</f>
        <v>204.06000000000003</v>
      </c>
      <c r="U2635" s="26">
        <f>K2635*'User input'!$J$17+'User input'!$J$16</f>
        <v>0.5</v>
      </c>
    </row>
    <row r="2636" spans="1:21" x14ac:dyDescent="0.25">
      <c r="A2636" s="18">
        <v>2706</v>
      </c>
      <c r="B2636" s="10" t="s">
        <v>5835</v>
      </c>
      <c r="C2636" s="10" t="s">
        <v>3925</v>
      </c>
      <c r="D2636" s="10" t="s">
        <v>28</v>
      </c>
      <c r="E2636" s="10" t="s">
        <v>29</v>
      </c>
      <c r="F2636" s="16">
        <v>90</v>
      </c>
      <c r="G2636" s="10" t="s">
        <v>6840</v>
      </c>
      <c r="H2636" s="10" t="s">
        <v>6632</v>
      </c>
      <c r="I2636" s="10" t="s">
        <v>206</v>
      </c>
      <c r="J2636" s="11">
        <v>43698</v>
      </c>
      <c r="K2636" s="16">
        <v>49</v>
      </c>
      <c r="L2636" s="10" t="s">
        <v>62</v>
      </c>
      <c r="M2636" s="10">
        <f t="shared" si="165"/>
        <v>2019</v>
      </c>
      <c r="N2636" s="10">
        <f t="shared" si="166"/>
        <v>8</v>
      </c>
      <c r="O2636" s="10" t="str">
        <f>VLOOKUP(L2636,'User input'!$D$6:$E$16,2,FALSE)</f>
        <v>Ultrathing V4</v>
      </c>
      <c r="P2636" s="10">
        <f>VLOOKUP(L2636,'User input'!$D$6:$G$16,3,FALSE)</f>
        <v>3.99</v>
      </c>
      <c r="Q2636" s="10">
        <f>VLOOKUP(L2636,'User input'!$D$6:$G$16,4,FALSE)</f>
        <v>24</v>
      </c>
      <c r="R2636" s="10">
        <f t="shared" si="167"/>
        <v>1176</v>
      </c>
      <c r="S2636" s="27">
        <f t="shared" si="164"/>
        <v>4692.2400000000007</v>
      </c>
      <c r="T2636" s="27">
        <f>IF(K2636&lt;'User input'!$I$9,'User input'!$J$8,IF(K2636&lt;'User input'!$I$10,'User input'!$J$9,IF(K2636&lt;'User input'!$I$11,'User input'!$J$10,'User input'!$J$11)))*S2636</f>
        <v>140.7672</v>
      </c>
      <c r="U2636" s="27">
        <f>K2636*'User input'!$J$17+'User input'!$J$16</f>
        <v>0.5</v>
      </c>
    </row>
    <row r="2637" spans="1:21" x14ac:dyDescent="0.25">
      <c r="A2637" s="17">
        <v>2707</v>
      </c>
      <c r="B2637" s="6" t="s">
        <v>5939</v>
      </c>
      <c r="C2637" s="6" t="s">
        <v>1713</v>
      </c>
      <c r="D2637" s="6" t="s">
        <v>28</v>
      </c>
      <c r="E2637" s="6" t="s">
        <v>29</v>
      </c>
      <c r="F2637" s="15">
        <v>90</v>
      </c>
      <c r="G2637" s="6" t="s">
        <v>6841</v>
      </c>
      <c r="H2637" s="6" t="s">
        <v>2841</v>
      </c>
      <c r="I2637" s="6" t="s">
        <v>32</v>
      </c>
      <c r="J2637" s="7">
        <v>43733</v>
      </c>
      <c r="K2637" s="15">
        <v>37</v>
      </c>
      <c r="L2637" s="6" t="s">
        <v>20</v>
      </c>
      <c r="M2637" s="6">
        <f t="shared" si="165"/>
        <v>2019</v>
      </c>
      <c r="N2637" s="6">
        <f t="shared" si="166"/>
        <v>9</v>
      </c>
      <c r="O2637" s="6" t="str">
        <f>VLOOKUP(L2637,'User input'!$D$6:$E$16,2,FALSE)</f>
        <v>Hyperwotsit</v>
      </c>
      <c r="P2637" s="6">
        <f>VLOOKUP(L2637,'User input'!$D$6:$G$16,3,FALSE)</f>
        <v>2.0099999999999998</v>
      </c>
      <c r="Q2637" s="6">
        <f>VLOOKUP(L2637,'User input'!$D$6:$G$16,4,FALSE)</f>
        <v>20</v>
      </c>
      <c r="R2637" s="6">
        <f t="shared" si="167"/>
        <v>740</v>
      </c>
      <c r="S2637" s="26">
        <f t="shared" si="164"/>
        <v>1487.3999999999999</v>
      </c>
      <c r="T2637" s="26">
        <f>IF(K2637&lt;'User input'!$I$9,'User input'!$J$8,IF(K2637&lt;'User input'!$I$10,'User input'!$J$9,IF(K2637&lt;'User input'!$I$11,'User input'!$J$10,'User input'!$J$11)))*S2637</f>
        <v>44.621999999999993</v>
      </c>
      <c r="U2637" s="26">
        <f>K2637*'User input'!$J$17+'User input'!$J$16</f>
        <v>0.5</v>
      </c>
    </row>
    <row r="2638" spans="1:21" x14ac:dyDescent="0.25">
      <c r="A2638" s="18">
        <v>2708</v>
      </c>
      <c r="B2638" s="10" t="s">
        <v>6842</v>
      </c>
      <c r="C2638" s="10" t="s">
        <v>5626</v>
      </c>
      <c r="D2638" s="10" t="s">
        <v>49</v>
      </c>
      <c r="E2638" s="10" t="s">
        <v>16</v>
      </c>
      <c r="F2638" s="16">
        <v>60</v>
      </c>
      <c r="G2638" s="10" t="s">
        <v>6841</v>
      </c>
      <c r="H2638" s="10" t="s">
        <v>428</v>
      </c>
      <c r="I2638" s="10" t="s">
        <v>32</v>
      </c>
      <c r="J2638" s="11">
        <v>43758</v>
      </c>
      <c r="K2638" s="16">
        <v>13</v>
      </c>
      <c r="L2638" s="10" t="s">
        <v>33</v>
      </c>
      <c r="M2638" s="10">
        <f t="shared" si="165"/>
        <v>2019</v>
      </c>
      <c r="N2638" s="10">
        <f t="shared" si="166"/>
        <v>10</v>
      </c>
      <c r="O2638" s="10" t="str">
        <f>VLOOKUP(L2638,'User input'!$D$6:$E$16,2,FALSE)</f>
        <v>Megawidget L</v>
      </c>
      <c r="P2638" s="10">
        <f>VLOOKUP(L2638,'User input'!$D$6:$G$16,3,FALSE)</f>
        <v>1.79</v>
      </c>
      <c r="Q2638" s="10">
        <f>VLOOKUP(L2638,'User input'!$D$6:$G$16,4,FALSE)</f>
        <v>24</v>
      </c>
      <c r="R2638" s="10">
        <f t="shared" si="167"/>
        <v>312</v>
      </c>
      <c r="S2638" s="27">
        <f t="shared" si="164"/>
        <v>558.48</v>
      </c>
      <c r="T2638" s="27">
        <f>IF(K2638&lt;'User input'!$I$9,'User input'!$J$8,IF(K2638&lt;'User input'!$I$10,'User input'!$J$9,IF(K2638&lt;'User input'!$I$11,'User input'!$J$10,'User input'!$J$11)))*S2638</f>
        <v>0</v>
      </c>
      <c r="U2638" s="27">
        <f>K2638*'User input'!$J$17+'User input'!$J$16</f>
        <v>0.5</v>
      </c>
    </row>
    <row r="2639" spans="1:21" x14ac:dyDescent="0.25">
      <c r="A2639" s="17">
        <v>2709</v>
      </c>
      <c r="B2639" s="6" t="s">
        <v>6843</v>
      </c>
      <c r="C2639" s="6" t="s">
        <v>1709</v>
      </c>
      <c r="D2639" s="6" t="s">
        <v>15</v>
      </c>
      <c r="E2639" s="6" t="s">
        <v>16</v>
      </c>
      <c r="F2639" s="15">
        <v>30</v>
      </c>
      <c r="G2639" s="6" t="s">
        <v>6844</v>
      </c>
      <c r="H2639" s="6" t="s">
        <v>1591</v>
      </c>
      <c r="I2639" s="6" t="s">
        <v>32</v>
      </c>
      <c r="J2639" s="7">
        <v>44421</v>
      </c>
      <c r="K2639" s="15">
        <v>71</v>
      </c>
      <c r="L2639" s="6" t="s">
        <v>52</v>
      </c>
      <c r="M2639" s="6">
        <f t="shared" si="165"/>
        <v>2021</v>
      </c>
      <c r="N2639" s="6">
        <f t="shared" si="166"/>
        <v>8</v>
      </c>
      <c r="O2639" s="6" t="str">
        <f>VLOOKUP(L2639,'User input'!$D$6:$E$16,2,FALSE)</f>
        <v>Megawidget S</v>
      </c>
      <c r="P2639" s="6">
        <f>VLOOKUP(L2639,'User input'!$D$6:$G$16,3,FALSE)</f>
        <v>0.69</v>
      </c>
      <c r="Q2639" s="6">
        <f>VLOOKUP(L2639,'User input'!$D$6:$G$16,4,FALSE)</f>
        <v>24</v>
      </c>
      <c r="R2639" s="6">
        <f t="shared" si="167"/>
        <v>1704</v>
      </c>
      <c r="S2639" s="26">
        <f t="shared" si="164"/>
        <v>1175.76</v>
      </c>
      <c r="T2639" s="26">
        <f>IF(K2639&lt;'User input'!$I$9,'User input'!$J$8,IF(K2639&lt;'User input'!$I$10,'User input'!$J$9,IF(K2639&lt;'User input'!$I$11,'User input'!$J$10,'User input'!$J$11)))*S2639</f>
        <v>58.788000000000004</v>
      </c>
      <c r="U2639" s="26">
        <f>K2639*'User input'!$J$17+'User input'!$J$16</f>
        <v>0.5</v>
      </c>
    </row>
    <row r="2640" spans="1:21" x14ac:dyDescent="0.25">
      <c r="A2640" s="18">
        <v>2710</v>
      </c>
      <c r="B2640" s="10" t="s">
        <v>576</v>
      </c>
      <c r="C2640" s="10" t="s">
        <v>5119</v>
      </c>
      <c r="D2640" s="10" t="s">
        <v>28</v>
      </c>
      <c r="E2640" s="10" t="s">
        <v>29</v>
      </c>
      <c r="F2640" s="16">
        <v>30</v>
      </c>
      <c r="G2640" s="10" t="s">
        <v>6845</v>
      </c>
      <c r="H2640" s="10" t="s">
        <v>3238</v>
      </c>
      <c r="I2640" s="10" t="s">
        <v>38</v>
      </c>
      <c r="J2640" s="11">
        <v>43701</v>
      </c>
      <c r="K2640" s="16">
        <v>75</v>
      </c>
      <c r="L2640" s="10" t="s">
        <v>33</v>
      </c>
      <c r="M2640" s="10">
        <f t="shared" si="165"/>
        <v>2019</v>
      </c>
      <c r="N2640" s="10">
        <f t="shared" si="166"/>
        <v>8</v>
      </c>
      <c r="O2640" s="10" t="str">
        <f>VLOOKUP(L2640,'User input'!$D$6:$E$16,2,FALSE)</f>
        <v>Megawidget L</v>
      </c>
      <c r="P2640" s="10">
        <f>VLOOKUP(L2640,'User input'!$D$6:$G$16,3,FALSE)</f>
        <v>1.79</v>
      </c>
      <c r="Q2640" s="10">
        <f>VLOOKUP(L2640,'User input'!$D$6:$G$16,4,FALSE)</f>
        <v>24</v>
      </c>
      <c r="R2640" s="10">
        <f t="shared" si="167"/>
        <v>1800</v>
      </c>
      <c r="S2640" s="27">
        <f t="shared" si="164"/>
        <v>3222</v>
      </c>
      <c r="T2640" s="27">
        <f>IF(K2640&lt;'User input'!$I$9,'User input'!$J$8,IF(K2640&lt;'User input'!$I$10,'User input'!$J$9,IF(K2640&lt;'User input'!$I$11,'User input'!$J$10,'User input'!$J$11)))*S2640</f>
        <v>161.10000000000002</v>
      </c>
      <c r="U2640" s="27">
        <f>K2640*'User input'!$J$17+'User input'!$J$16</f>
        <v>0.5</v>
      </c>
    </row>
    <row r="2641" spans="1:21" x14ac:dyDescent="0.25">
      <c r="A2641" s="17">
        <v>2711</v>
      </c>
      <c r="B2641" s="6" t="s">
        <v>710</v>
      </c>
      <c r="C2641" s="6" t="s">
        <v>924</v>
      </c>
      <c r="D2641" s="6" t="s">
        <v>28</v>
      </c>
      <c r="E2641" s="6" t="s">
        <v>29</v>
      </c>
      <c r="F2641" s="15">
        <v>60</v>
      </c>
      <c r="G2641" s="6" t="s">
        <v>6846</v>
      </c>
      <c r="H2641" s="6" t="s">
        <v>197</v>
      </c>
      <c r="I2641" s="6" t="s">
        <v>32</v>
      </c>
      <c r="J2641" s="7">
        <v>44436</v>
      </c>
      <c r="K2641" s="15">
        <v>7</v>
      </c>
      <c r="L2641" s="6" t="s">
        <v>62</v>
      </c>
      <c r="M2641" s="6">
        <f t="shared" si="165"/>
        <v>2021</v>
      </c>
      <c r="N2641" s="6">
        <f t="shared" si="166"/>
        <v>8</v>
      </c>
      <c r="O2641" s="6" t="str">
        <f>VLOOKUP(L2641,'User input'!$D$6:$E$16,2,FALSE)</f>
        <v>Ultrathing V4</v>
      </c>
      <c r="P2641" s="6">
        <f>VLOOKUP(L2641,'User input'!$D$6:$G$16,3,FALSE)</f>
        <v>3.99</v>
      </c>
      <c r="Q2641" s="6">
        <f>VLOOKUP(L2641,'User input'!$D$6:$G$16,4,FALSE)</f>
        <v>24</v>
      </c>
      <c r="R2641" s="6">
        <f t="shared" si="167"/>
        <v>168</v>
      </c>
      <c r="S2641" s="26">
        <f t="shared" si="164"/>
        <v>670.32</v>
      </c>
      <c r="T2641" s="26">
        <f>IF(K2641&lt;'User input'!$I$9,'User input'!$J$8,IF(K2641&lt;'User input'!$I$10,'User input'!$J$9,IF(K2641&lt;'User input'!$I$11,'User input'!$J$10,'User input'!$J$11)))*S2641</f>
        <v>0</v>
      </c>
      <c r="U2641" s="26">
        <f>K2641*'User input'!$J$17+'User input'!$J$16</f>
        <v>0.5</v>
      </c>
    </row>
    <row r="2642" spans="1:21" x14ac:dyDescent="0.25">
      <c r="A2642" s="18">
        <v>2712</v>
      </c>
      <c r="B2642" s="10" t="s">
        <v>6847</v>
      </c>
      <c r="C2642" s="10" t="s">
        <v>1116</v>
      </c>
      <c r="D2642" s="10" t="s">
        <v>15</v>
      </c>
      <c r="E2642" s="10" t="s">
        <v>16</v>
      </c>
      <c r="F2642" s="16">
        <v>60</v>
      </c>
      <c r="G2642" s="10" t="s">
        <v>6848</v>
      </c>
      <c r="H2642" s="10" t="s">
        <v>1301</v>
      </c>
      <c r="I2642" s="10" t="s">
        <v>32</v>
      </c>
      <c r="J2642" s="11">
        <v>43618</v>
      </c>
      <c r="K2642" s="16">
        <v>57</v>
      </c>
      <c r="L2642" s="10" t="s">
        <v>20</v>
      </c>
      <c r="M2642" s="10">
        <f t="shared" si="165"/>
        <v>2019</v>
      </c>
      <c r="N2642" s="10">
        <f t="shared" si="166"/>
        <v>6</v>
      </c>
      <c r="O2642" s="10" t="str">
        <f>VLOOKUP(L2642,'User input'!$D$6:$E$16,2,FALSE)</f>
        <v>Hyperwotsit</v>
      </c>
      <c r="P2642" s="10">
        <f>VLOOKUP(L2642,'User input'!$D$6:$G$16,3,FALSE)</f>
        <v>2.0099999999999998</v>
      </c>
      <c r="Q2642" s="10">
        <f>VLOOKUP(L2642,'User input'!$D$6:$G$16,4,FALSE)</f>
        <v>20</v>
      </c>
      <c r="R2642" s="10">
        <f t="shared" si="167"/>
        <v>1140</v>
      </c>
      <c r="S2642" s="27">
        <f t="shared" si="164"/>
        <v>2291.3999999999996</v>
      </c>
      <c r="T2642" s="27">
        <f>IF(K2642&lt;'User input'!$I$9,'User input'!$J$8,IF(K2642&lt;'User input'!$I$10,'User input'!$J$9,IF(K2642&lt;'User input'!$I$11,'User input'!$J$10,'User input'!$J$11)))*S2642</f>
        <v>114.57</v>
      </c>
      <c r="U2642" s="27">
        <f>K2642*'User input'!$J$17+'User input'!$J$16</f>
        <v>0.5</v>
      </c>
    </row>
    <row r="2643" spans="1:21" x14ac:dyDescent="0.25">
      <c r="A2643" s="17">
        <v>2713</v>
      </c>
      <c r="B2643" s="6" t="s">
        <v>4227</v>
      </c>
      <c r="C2643" s="6" t="s">
        <v>804</v>
      </c>
      <c r="D2643" s="6" t="s">
        <v>49</v>
      </c>
      <c r="E2643" s="6" t="s">
        <v>16</v>
      </c>
      <c r="F2643" s="15">
        <v>60</v>
      </c>
      <c r="G2643" s="6" t="s">
        <v>6849</v>
      </c>
      <c r="H2643" s="6" t="s">
        <v>5007</v>
      </c>
      <c r="I2643" s="6" t="s">
        <v>32</v>
      </c>
      <c r="J2643" s="7">
        <v>43912</v>
      </c>
      <c r="K2643" s="15">
        <v>21</v>
      </c>
      <c r="L2643" s="6" t="s">
        <v>68</v>
      </c>
      <c r="M2643" s="6">
        <f t="shared" si="165"/>
        <v>2020</v>
      </c>
      <c r="N2643" s="6">
        <f t="shared" si="166"/>
        <v>3</v>
      </c>
      <c r="O2643" s="6" t="str">
        <f>VLOOKUP(L2643,'User input'!$D$6:$E$16,2,FALSE)</f>
        <v>Megawidget M</v>
      </c>
      <c r="P2643" s="6">
        <f>VLOOKUP(L2643,'User input'!$D$6:$G$16,3,FALSE)</f>
        <v>1.29</v>
      </c>
      <c r="Q2643" s="6">
        <f>VLOOKUP(L2643,'User input'!$D$6:$G$16,4,FALSE)</f>
        <v>24</v>
      </c>
      <c r="R2643" s="6">
        <f t="shared" si="167"/>
        <v>504</v>
      </c>
      <c r="S2643" s="26">
        <f t="shared" si="164"/>
        <v>650.16</v>
      </c>
      <c r="T2643" s="26">
        <f>IF(K2643&lt;'User input'!$I$9,'User input'!$J$8,IF(K2643&lt;'User input'!$I$10,'User input'!$J$9,IF(K2643&lt;'User input'!$I$11,'User input'!$J$10,'User input'!$J$11)))*S2643</f>
        <v>19.504799999999999</v>
      </c>
      <c r="U2643" s="26">
        <f>K2643*'User input'!$J$17+'User input'!$J$16</f>
        <v>0.5</v>
      </c>
    </row>
    <row r="2644" spans="1:21" x14ac:dyDescent="0.25">
      <c r="A2644" s="18">
        <v>2714</v>
      </c>
      <c r="B2644" s="10" t="s">
        <v>6850</v>
      </c>
      <c r="C2644" s="10" t="s">
        <v>758</v>
      </c>
      <c r="D2644" s="10" t="s">
        <v>15</v>
      </c>
      <c r="E2644" s="10" t="s">
        <v>16</v>
      </c>
      <c r="F2644" s="16">
        <v>90</v>
      </c>
      <c r="G2644" s="10" t="s">
        <v>6851</v>
      </c>
      <c r="H2644" s="10" t="s">
        <v>1591</v>
      </c>
      <c r="I2644" s="10" t="s">
        <v>32</v>
      </c>
      <c r="J2644" s="11">
        <v>44131</v>
      </c>
      <c r="K2644" s="16">
        <v>2</v>
      </c>
      <c r="L2644" s="10" t="s">
        <v>33</v>
      </c>
      <c r="M2644" s="10">
        <f t="shared" si="165"/>
        <v>2020</v>
      </c>
      <c r="N2644" s="10">
        <f t="shared" si="166"/>
        <v>10</v>
      </c>
      <c r="O2644" s="10" t="str">
        <f>VLOOKUP(L2644,'User input'!$D$6:$E$16,2,FALSE)</f>
        <v>Megawidget L</v>
      </c>
      <c r="P2644" s="10">
        <f>VLOOKUP(L2644,'User input'!$D$6:$G$16,3,FALSE)</f>
        <v>1.79</v>
      </c>
      <c r="Q2644" s="10">
        <f>VLOOKUP(L2644,'User input'!$D$6:$G$16,4,FALSE)</f>
        <v>24</v>
      </c>
      <c r="R2644" s="10">
        <f t="shared" si="167"/>
        <v>48</v>
      </c>
      <c r="S2644" s="27">
        <f t="shared" si="164"/>
        <v>85.92</v>
      </c>
      <c r="T2644" s="27">
        <f>IF(K2644&lt;'User input'!$I$9,'User input'!$J$8,IF(K2644&lt;'User input'!$I$10,'User input'!$J$9,IF(K2644&lt;'User input'!$I$11,'User input'!$J$10,'User input'!$J$11)))*S2644</f>
        <v>0</v>
      </c>
      <c r="U2644" s="27">
        <f>K2644*'User input'!$J$17+'User input'!$J$16</f>
        <v>0.5</v>
      </c>
    </row>
    <row r="2645" spans="1:21" x14ac:dyDescent="0.25">
      <c r="A2645" s="17">
        <v>2715</v>
      </c>
      <c r="B2645" s="6" t="s">
        <v>1808</v>
      </c>
      <c r="C2645" s="6" t="s">
        <v>1217</v>
      </c>
      <c r="D2645" s="6" t="s">
        <v>49</v>
      </c>
      <c r="E2645" s="6" t="s">
        <v>16</v>
      </c>
      <c r="F2645" s="15">
        <v>90</v>
      </c>
      <c r="G2645" s="6" t="s">
        <v>6852</v>
      </c>
      <c r="H2645" s="6" t="s">
        <v>6853</v>
      </c>
      <c r="I2645" s="6" t="s">
        <v>32</v>
      </c>
      <c r="J2645" s="7">
        <v>43721</v>
      </c>
      <c r="K2645" s="15">
        <v>69</v>
      </c>
      <c r="L2645" s="6" t="s">
        <v>39</v>
      </c>
      <c r="M2645" s="6">
        <f t="shared" si="165"/>
        <v>2019</v>
      </c>
      <c r="N2645" s="6">
        <f t="shared" si="166"/>
        <v>9</v>
      </c>
      <c r="O2645" s="6" t="str">
        <f>VLOOKUP(L2645,'User input'!$D$6:$E$16,2,FALSE)</f>
        <v>Ultrathing V1</v>
      </c>
      <c r="P2645" s="6">
        <f>VLOOKUP(L2645,'User input'!$D$6:$G$16,3,FALSE)</f>
        <v>1.79</v>
      </c>
      <c r="Q2645" s="6">
        <f>VLOOKUP(L2645,'User input'!$D$6:$G$16,4,FALSE)</f>
        <v>17</v>
      </c>
      <c r="R2645" s="6">
        <f t="shared" si="167"/>
        <v>1173</v>
      </c>
      <c r="S2645" s="26">
        <f t="shared" si="164"/>
        <v>2099.67</v>
      </c>
      <c r="T2645" s="26">
        <f>IF(K2645&lt;'User input'!$I$9,'User input'!$J$8,IF(K2645&lt;'User input'!$I$10,'User input'!$J$9,IF(K2645&lt;'User input'!$I$11,'User input'!$J$10,'User input'!$J$11)))*S2645</f>
        <v>104.98350000000001</v>
      </c>
      <c r="U2645" s="26">
        <f>K2645*'User input'!$J$17+'User input'!$J$16</f>
        <v>0.5</v>
      </c>
    </row>
    <row r="2646" spans="1:21" x14ac:dyDescent="0.25">
      <c r="A2646" s="18">
        <v>2716</v>
      </c>
      <c r="B2646" s="10" t="s">
        <v>4997</v>
      </c>
      <c r="C2646" s="10" t="s">
        <v>59</v>
      </c>
      <c r="D2646" s="10" t="s">
        <v>28</v>
      </c>
      <c r="E2646" s="10" t="s">
        <v>29</v>
      </c>
      <c r="F2646" s="16">
        <v>30</v>
      </c>
      <c r="G2646" s="10" t="s">
        <v>6854</v>
      </c>
      <c r="H2646" s="10" t="s">
        <v>2059</v>
      </c>
      <c r="I2646" s="10" t="s">
        <v>1030</v>
      </c>
      <c r="J2646" s="11">
        <v>43684</v>
      </c>
      <c r="K2646" s="16">
        <v>62</v>
      </c>
      <c r="L2646" s="10" t="s">
        <v>44</v>
      </c>
      <c r="M2646" s="10">
        <f t="shared" si="165"/>
        <v>2019</v>
      </c>
      <c r="N2646" s="10">
        <f t="shared" si="166"/>
        <v>8</v>
      </c>
      <c r="O2646" s="10" t="str">
        <f>VLOOKUP(L2646,'User input'!$D$6:$E$16,2,FALSE)</f>
        <v>Gigastuff</v>
      </c>
      <c r="P2646" s="10">
        <f>VLOOKUP(L2646,'User input'!$D$6:$G$16,3,FALSE)</f>
        <v>1.89</v>
      </c>
      <c r="Q2646" s="10">
        <f>VLOOKUP(L2646,'User input'!$D$6:$G$16,4,FALSE)</f>
        <v>18</v>
      </c>
      <c r="R2646" s="10">
        <f t="shared" si="167"/>
        <v>1116</v>
      </c>
      <c r="S2646" s="27">
        <f t="shared" si="164"/>
        <v>2109.2399999999998</v>
      </c>
      <c r="T2646" s="27">
        <f>IF(K2646&lt;'User input'!$I$9,'User input'!$J$8,IF(K2646&lt;'User input'!$I$10,'User input'!$J$9,IF(K2646&lt;'User input'!$I$11,'User input'!$J$10,'User input'!$J$11)))*S2646</f>
        <v>105.46199999999999</v>
      </c>
      <c r="U2646" s="27">
        <f>K2646*'User input'!$J$17+'User input'!$J$16</f>
        <v>0.5</v>
      </c>
    </row>
    <row r="2647" spans="1:21" x14ac:dyDescent="0.25">
      <c r="A2647" s="17">
        <v>2717</v>
      </c>
      <c r="B2647" s="6" t="s">
        <v>6855</v>
      </c>
      <c r="C2647" s="6" t="s">
        <v>1096</v>
      </c>
      <c r="D2647" s="6" t="s">
        <v>28</v>
      </c>
      <c r="E2647" s="6" t="s">
        <v>29</v>
      </c>
      <c r="F2647" s="15">
        <v>90</v>
      </c>
      <c r="G2647" s="6" t="s">
        <v>6856</v>
      </c>
      <c r="H2647" s="6" t="s">
        <v>734</v>
      </c>
      <c r="I2647" s="6" t="s">
        <v>38</v>
      </c>
      <c r="J2647" s="7">
        <v>44308</v>
      </c>
      <c r="K2647" s="15">
        <v>96</v>
      </c>
      <c r="L2647" s="6" t="s">
        <v>52</v>
      </c>
      <c r="M2647" s="6">
        <f t="shared" si="165"/>
        <v>2021</v>
      </c>
      <c r="N2647" s="6">
        <f t="shared" si="166"/>
        <v>4</v>
      </c>
      <c r="O2647" s="6" t="str">
        <f>VLOOKUP(L2647,'User input'!$D$6:$E$16,2,FALSE)</f>
        <v>Megawidget S</v>
      </c>
      <c r="P2647" s="6">
        <f>VLOOKUP(L2647,'User input'!$D$6:$G$16,3,FALSE)</f>
        <v>0.69</v>
      </c>
      <c r="Q2647" s="6">
        <f>VLOOKUP(L2647,'User input'!$D$6:$G$16,4,FALSE)</f>
        <v>24</v>
      </c>
      <c r="R2647" s="6">
        <f t="shared" si="167"/>
        <v>2304</v>
      </c>
      <c r="S2647" s="26">
        <f t="shared" si="164"/>
        <v>1589.7599999999998</v>
      </c>
      <c r="T2647" s="26">
        <f>IF(K2647&lt;'User input'!$I$9,'User input'!$J$8,IF(K2647&lt;'User input'!$I$10,'User input'!$J$9,IF(K2647&lt;'User input'!$I$11,'User input'!$J$10,'User input'!$J$11)))*S2647</f>
        <v>79.488</v>
      </c>
      <c r="U2647" s="26">
        <f>K2647*'User input'!$J$17+'User input'!$J$16</f>
        <v>0.5</v>
      </c>
    </row>
    <row r="2648" spans="1:21" x14ac:dyDescent="0.25">
      <c r="A2648" s="18">
        <v>2718</v>
      </c>
      <c r="B2648" s="10" t="s">
        <v>6857</v>
      </c>
      <c r="C2648" s="10" t="s">
        <v>5196</v>
      </c>
      <c r="D2648" s="10" t="s">
        <v>49</v>
      </c>
      <c r="E2648" s="10" t="s">
        <v>16</v>
      </c>
      <c r="F2648" s="16">
        <v>30</v>
      </c>
      <c r="G2648" s="10" t="s">
        <v>6858</v>
      </c>
      <c r="H2648" s="10" t="s">
        <v>3546</v>
      </c>
      <c r="I2648" s="10" t="s">
        <v>32</v>
      </c>
      <c r="J2648" s="11">
        <v>43753</v>
      </c>
      <c r="K2648" s="16">
        <v>7</v>
      </c>
      <c r="L2648" s="10" t="s">
        <v>99</v>
      </c>
      <c r="M2648" s="10">
        <f t="shared" si="165"/>
        <v>2019</v>
      </c>
      <c r="N2648" s="10">
        <f t="shared" si="166"/>
        <v>10</v>
      </c>
      <c r="O2648" s="10" t="str">
        <f>VLOOKUP(L2648,'User input'!$D$6:$E$16,2,FALSE)</f>
        <v>Superwossname</v>
      </c>
      <c r="P2648" s="10">
        <f>VLOOKUP(L2648,'User input'!$D$6:$G$16,3,FALSE)</f>
        <v>3.49</v>
      </c>
      <c r="Q2648" s="10">
        <f>VLOOKUP(L2648,'User input'!$D$6:$G$16,4,FALSE)</f>
        <v>20</v>
      </c>
      <c r="R2648" s="10">
        <f t="shared" si="167"/>
        <v>140</v>
      </c>
      <c r="S2648" s="27">
        <f t="shared" si="164"/>
        <v>488.6</v>
      </c>
      <c r="T2648" s="27">
        <f>IF(K2648&lt;'User input'!$I$9,'User input'!$J$8,IF(K2648&lt;'User input'!$I$10,'User input'!$J$9,IF(K2648&lt;'User input'!$I$11,'User input'!$J$10,'User input'!$J$11)))*S2648</f>
        <v>0</v>
      </c>
      <c r="U2648" s="27">
        <f>K2648*'User input'!$J$17+'User input'!$J$16</f>
        <v>0.5</v>
      </c>
    </row>
    <row r="2649" spans="1:21" x14ac:dyDescent="0.25">
      <c r="A2649" s="17">
        <v>2719</v>
      </c>
      <c r="B2649" s="6" t="s">
        <v>467</v>
      </c>
      <c r="C2649" s="6" t="s">
        <v>1748</v>
      </c>
      <c r="D2649" s="6" t="s">
        <v>28</v>
      </c>
      <c r="E2649" s="6" t="s">
        <v>29</v>
      </c>
      <c r="F2649" s="15">
        <v>60</v>
      </c>
      <c r="G2649" s="6" t="s">
        <v>6859</v>
      </c>
      <c r="H2649" s="6" t="s">
        <v>4189</v>
      </c>
      <c r="I2649" s="6" t="s">
        <v>206</v>
      </c>
      <c r="J2649" s="7">
        <v>44315</v>
      </c>
      <c r="K2649" s="15">
        <v>55</v>
      </c>
      <c r="L2649" s="6" t="s">
        <v>68</v>
      </c>
      <c r="M2649" s="6">
        <f t="shared" si="165"/>
        <v>2021</v>
      </c>
      <c r="N2649" s="6">
        <f t="shared" si="166"/>
        <v>4</v>
      </c>
      <c r="O2649" s="6" t="str">
        <f>VLOOKUP(L2649,'User input'!$D$6:$E$16,2,FALSE)</f>
        <v>Megawidget M</v>
      </c>
      <c r="P2649" s="6">
        <f>VLOOKUP(L2649,'User input'!$D$6:$G$16,3,FALSE)</f>
        <v>1.29</v>
      </c>
      <c r="Q2649" s="6">
        <f>VLOOKUP(L2649,'User input'!$D$6:$G$16,4,FALSE)</f>
        <v>24</v>
      </c>
      <c r="R2649" s="6">
        <f t="shared" si="167"/>
        <v>1320</v>
      </c>
      <c r="S2649" s="26">
        <f t="shared" si="164"/>
        <v>1702.8</v>
      </c>
      <c r="T2649" s="26">
        <f>IF(K2649&lt;'User input'!$I$9,'User input'!$J$8,IF(K2649&lt;'User input'!$I$10,'User input'!$J$9,IF(K2649&lt;'User input'!$I$11,'User input'!$J$10,'User input'!$J$11)))*S2649</f>
        <v>85.14</v>
      </c>
      <c r="U2649" s="26">
        <f>K2649*'User input'!$J$17+'User input'!$J$16</f>
        <v>0.5</v>
      </c>
    </row>
    <row r="2650" spans="1:21" x14ac:dyDescent="0.25">
      <c r="A2650" s="18">
        <v>2720</v>
      </c>
      <c r="B2650" s="10" t="s">
        <v>5588</v>
      </c>
      <c r="C2650" s="10" t="s">
        <v>649</v>
      </c>
      <c r="D2650" s="10" t="s">
        <v>15</v>
      </c>
      <c r="E2650" s="10" t="s">
        <v>16</v>
      </c>
      <c r="F2650" s="16">
        <v>60</v>
      </c>
      <c r="G2650" s="10" t="s">
        <v>6860</v>
      </c>
      <c r="H2650" s="10" t="s">
        <v>1903</v>
      </c>
      <c r="I2650" s="10" t="s">
        <v>32</v>
      </c>
      <c r="J2650" s="11">
        <v>44453</v>
      </c>
      <c r="K2650" s="16">
        <v>9</v>
      </c>
      <c r="L2650" s="10" t="s">
        <v>20</v>
      </c>
      <c r="M2650" s="10">
        <f t="shared" si="165"/>
        <v>2021</v>
      </c>
      <c r="N2650" s="10">
        <f t="shared" si="166"/>
        <v>9</v>
      </c>
      <c r="O2650" s="10" t="str">
        <f>VLOOKUP(L2650,'User input'!$D$6:$E$16,2,FALSE)</f>
        <v>Hyperwotsit</v>
      </c>
      <c r="P2650" s="10">
        <f>VLOOKUP(L2650,'User input'!$D$6:$G$16,3,FALSE)</f>
        <v>2.0099999999999998</v>
      </c>
      <c r="Q2650" s="10">
        <f>VLOOKUP(L2650,'User input'!$D$6:$G$16,4,FALSE)</f>
        <v>20</v>
      </c>
      <c r="R2650" s="10">
        <f t="shared" si="167"/>
        <v>180</v>
      </c>
      <c r="S2650" s="27">
        <f t="shared" si="164"/>
        <v>361.79999999999995</v>
      </c>
      <c r="T2650" s="27">
        <f>IF(K2650&lt;'User input'!$I$9,'User input'!$J$8,IF(K2650&lt;'User input'!$I$10,'User input'!$J$9,IF(K2650&lt;'User input'!$I$11,'User input'!$J$10,'User input'!$J$11)))*S2650</f>
        <v>0</v>
      </c>
      <c r="U2650" s="27">
        <f>K2650*'User input'!$J$17+'User input'!$J$16</f>
        <v>0.5</v>
      </c>
    </row>
    <row r="2651" spans="1:21" x14ac:dyDescent="0.25">
      <c r="A2651" s="17">
        <v>2721</v>
      </c>
      <c r="B2651" s="6" t="s">
        <v>6054</v>
      </c>
      <c r="C2651" s="6" t="s">
        <v>6861</v>
      </c>
      <c r="D2651" s="6" t="s">
        <v>28</v>
      </c>
      <c r="E2651" s="6" t="s">
        <v>29</v>
      </c>
      <c r="F2651" s="15">
        <v>90</v>
      </c>
      <c r="G2651" s="6" t="s">
        <v>4794</v>
      </c>
      <c r="H2651" s="6" t="s">
        <v>1271</v>
      </c>
      <c r="I2651" s="6" t="s">
        <v>32</v>
      </c>
      <c r="J2651" s="7">
        <v>44298</v>
      </c>
      <c r="K2651" s="15">
        <v>56</v>
      </c>
      <c r="L2651" s="6" t="s">
        <v>20</v>
      </c>
      <c r="M2651" s="6">
        <f t="shared" si="165"/>
        <v>2021</v>
      </c>
      <c r="N2651" s="6">
        <f t="shared" si="166"/>
        <v>4</v>
      </c>
      <c r="O2651" s="6" t="str">
        <f>VLOOKUP(L2651,'User input'!$D$6:$E$16,2,FALSE)</f>
        <v>Hyperwotsit</v>
      </c>
      <c r="P2651" s="6">
        <f>VLOOKUP(L2651,'User input'!$D$6:$G$16,3,FALSE)</f>
        <v>2.0099999999999998</v>
      </c>
      <c r="Q2651" s="6">
        <f>VLOOKUP(L2651,'User input'!$D$6:$G$16,4,FALSE)</f>
        <v>20</v>
      </c>
      <c r="R2651" s="6">
        <f t="shared" si="167"/>
        <v>1120</v>
      </c>
      <c r="S2651" s="26">
        <f t="shared" si="164"/>
        <v>2251.1999999999998</v>
      </c>
      <c r="T2651" s="26">
        <f>IF(K2651&lt;'User input'!$I$9,'User input'!$J$8,IF(K2651&lt;'User input'!$I$10,'User input'!$J$9,IF(K2651&lt;'User input'!$I$11,'User input'!$J$10,'User input'!$J$11)))*S2651</f>
        <v>112.56</v>
      </c>
      <c r="U2651" s="26">
        <f>K2651*'User input'!$J$17+'User input'!$J$16</f>
        <v>0.5</v>
      </c>
    </row>
    <row r="2652" spans="1:21" x14ac:dyDescent="0.25">
      <c r="A2652" s="18">
        <v>2722</v>
      </c>
      <c r="B2652" s="10" t="s">
        <v>6862</v>
      </c>
      <c r="C2652" s="10" t="s">
        <v>6863</v>
      </c>
      <c r="D2652" s="10" t="s">
        <v>49</v>
      </c>
      <c r="E2652" s="10" t="s">
        <v>16</v>
      </c>
      <c r="F2652" s="16">
        <v>90</v>
      </c>
      <c r="G2652" s="10" t="s">
        <v>6864</v>
      </c>
      <c r="H2652" s="10" t="s">
        <v>2255</v>
      </c>
      <c r="I2652" s="10" t="s">
        <v>1078</v>
      </c>
      <c r="J2652" s="11">
        <v>44081</v>
      </c>
      <c r="K2652" s="16">
        <v>6</v>
      </c>
      <c r="L2652" s="10" t="s">
        <v>62</v>
      </c>
      <c r="M2652" s="10">
        <f t="shared" si="165"/>
        <v>2020</v>
      </c>
      <c r="N2652" s="10">
        <f t="shared" si="166"/>
        <v>9</v>
      </c>
      <c r="O2652" s="10" t="str">
        <f>VLOOKUP(L2652,'User input'!$D$6:$E$16,2,FALSE)</f>
        <v>Ultrathing V4</v>
      </c>
      <c r="P2652" s="10">
        <f>VLOOKUP(L2652,'User input'!$D$6:$G$16,3,FALSE)</f>
        <v>3.99</v>
      </c>
      <c r="Q2652" s="10">
        <f>VLOOKUP(L2652,'User input'!$D$6:$G$16,4,FALSE)</f>
        <v>24</v>
      </c>
      <c r="R2652" s="10">
        <f t="shared" si="167"/>
        <v>144</v>
      </c>
      <c r="S2652" s="27">
        <f t="shared" si="164"/>
        <v>574.56000000000006</v>
      </c>
      <c r="T2652" s="27">
        <f>IF(K2652&lt;'User input'!$I$9,'User input'!$J$8,IF(K2652&lt;'User input'!$I$10,'User input'!$J$9,IF(K2652&lt;'User input'!$I$11,'User input'!$J$10,'User input'!$J$11)))*S2652</f>
        <v>0</v>
      </c>
      <c r="U2652" s="27">
        <f>K2652*'User input'!$J$17+'User input'!$J$16</f>
        <v>0.5</v>
      </c>
    </row>
    <row r="2653" spans="1:21" x14ac:dyDescent="0.25">
      <c r="A2653" s="17">
        <v>2723</v>
      </c>
      <c r="B2653" s="6" t="s">
        <v>6865</v>
      </c>
      <c r="C2653" s="6" t="s">
        <v>4034</v>
      </c>
      <c r="D2653" s="6" t="s">
        <v>15</v>
      </c>
      <c r="E2653" s="6" t="s">
        <v>16</v>
      </c>
      <c r="F2653" s="15">
        <v>60</v>
      </c>
      <c r="G2653" s="6" t="s">
        <v>6866</v>
      </c>
      <c r="H2653" s="6" t="s">
        <v>611</v>
      </c>
      <c r="I2653" s="6" t="s">
        <v>32</v>
      </c>
      <c r="J2653" s="7">
        <v>43894</v>
      </c>
      <c r="K2653" s="15">
        <v>8</v>
      </c>
      <c r="L2653" s="6" t="s">
        <v>157</v>
      </c>
      <c r="M2653" s="6">
        <f t="shared" si="165"/>
        <v>2020</v>
      </c>
      <c r="N2653" s="6">
        <f t="shared" si="166"/>
        <v>3</v>
      </c>
      <c r="O2653" s="6" t="str">
        <f>VLOOKUP(L2653,'User input'!$D$6:$E$16,2,FALSE)</f>
        <v>Ultrathing V3</v>
      </c>
      <c r="P2653" s="6">
        <f>VLOOKUP(L2653,'User input'!$D$6:$G$16,3,FALSE)</f>
        <v>3.39</v>
      </c>
      <c r="Q2653" s="6">
        <f>VLOOKUP(L2653,'User input'!$D$6:$G$16,4,FALSE)</f>
        <v>24</v>
      </c>
      <c r="R2653" s="6">
        <f t="shared" si="167"/>
        <v>192</v>
      </c>
      <c r="S2653" s="26">
        <f t="shared" si="164"/>
        <v>650.88</v>
      </c>
      <c r="T2653" s="26">
        <f>IF(K2653&lt;'User input'!$I$9,'User input'!$J$8,IF(K2653&lt;'User input'!$I$10,'User input'!$J$9,IF(K2653&lt;'User input'!$I$11,'User input'!$J$10,'User input'!$J$11)))*S2653</f>
        <v>0</v>
      </c>
      <c r="U2653" s="26">
        <f>K2653*'User input'!$J$17+'User input'!$J$16</f>
        <v>0.5</v>
      </c>
    </row>
    <row r="2654" spans="1:21" x14ac:dyDescent="0.25">
      <c r="A2654" s="18">
        <v>2724</v>
      </c>
      <c r="B2654" s="10" t="s">
        <v>6867</v>
      </c>
      <c r="C2654" s="10" t="s">
        <v>4739</v>
      </c>
      <c r="D2654" s="10" t="s">
        <v>15</v>
      </c>
      <c r="E2654" s="10" t="s">
        <v>16</v>
      </c>
      <c r="F2654" s="16">
        <v>60</v>
      </c>
      <c r="G2654" s="10" t="s">
        <v>6868</v>
      </c>
      <c r="H2654" s="10" t="s">
        <v>996</v>
      </c>
      <c r="I2654" s="10" t="s">
        <v>32</v>
      </c>
      <c r="J2654" s="11">
        <v>43588</v>
      </c>
      <c r="K2654" s="16">
        <v>13</v>
      </c>
      <c r="L2654" s="10" t="s">
        <v>68</v>
      </c>
      <c r="M2654" s="10">
        <f t="shared" si="165"/>
        <v>2019</v>
      </c>
      <c r="N2654" s="10">
        <f t="shared" si="166"/>
        <v>5</v>
      </c>
      <c r="O2654" s="10" t="str">
        <f>VLOOKUP(L2654,'User input'!$D$6:$E$16,2,FALSE)</f>
        <v>Megawidget M</v>
      </c>
      <c r="P2654" s="10">
        <f>VLOOKUP(L2654,'User input'!$D$6:$G$16,3,FALSE)</f>
        <v>1.29</v>
      </c>
      <c r="Q2654" s="10">
        <f>VLOOKUP(L2654,'User input'!$D$6:$G$16,4,FALSE)</f>
        <v>24</v>
      </c>
      <c r="R2654" s="10">
        <f t="shared" si="167"/>
        <v>312</v>
      </c>
      <c r="S2654" s="27">
        <f t="shared" si="164"/>
        <v>402.48</v>
      </c>
      <c r="T2654" s="27">
        <f>IF(K2654&lt;'User input'!$I$9,'User input'!$J$8,IF(K2654&lt;'User input'!$I$10,'User input'!$J$9,IF(K2654&lt;'User input'!$I$11,'User input'!$J$10,'User input'!$J$11)))*S2654</f>
        <v>0</v>
      </c>
      <c r="U2654" s="27">
        <f>K2654*'User input'!$J$17+'User input'!$J$16</f>
        <v>0.5</v>
      </c>
    </row>
    <row r="2655" spans="1:21" x14ac:dyDescent="0.25">
      <c r="A2655" s="17">
        <v>2725</v>
      </c>
      <c r="B2655" s="6" t="s">
        <v>6869</v>
      </c>
      <c r="C2655" s="6" t="s">
        <v>3191</v>
      </c>
      <c r="D2655" s="6" t="s">
        <v>41</v>
      </c>
      <c r="E2655" s="6" t="s">
        <v>16</v>
      </c>
      <c r="F2655" s="15">
        <v>30</v>
      </c>
      <c r="G2655" s="6" t="s">
        <v>6870</v>
      </c>
      <c r="H2655" s="6" t="s">
        <v>6524</v>
      </c>
      <c r="I2655" s="6" t="s">
        <v>176</v>
      </c>
      <c r="J2655" s="7">
        <v>44346</v>
      </c>
      <c r="K2655" s="15">
        <v>89</v>
      </c>
      <c r="L2655" s="6" t="s">
        <v>52</v>
      </c>
      <c r="M2655" s="6">
        <f t="shared" si="165"/>
        <v>2021</v>
      </c>
      <c r="N2655" s="6">
        <f t="shared" si="166"/>
        <v>5</v>
      </c>
      <c r="O2655" s="6" t="str">
        <f>VLOOKUP(L2655,'User input'!$D$6:$E$16,2,FALSE)</f>
        <v>Megawidget S</v>
      </c>
      <c r="P2655" s="6">
        <f>VLOOKUP(L2655,'User input'!$D$6:$G$16,3,FALSE)</f>
        <v>0.69</v>
      </c>
      <c r="Q2655" s="6">
        <f>VLOOKUP(L2655,'User input'!$D$6:$G$16,4,FALSE)</f>
        <v>24</v>
      </c>
      <c r="R2655" s="6">
        <f t="shared" si="167"/>
        <v>2136</v>
      </c>
      <c r="S2655" s="26">
        <f t="shared" si="164"/>
        <v>1473.84</v>
      </c>
      <c r="T2655" s="26">
        <f>IF(K2655&lt;'User input'!$I$9,'User input'!$J$8,IF(K2655&lt;'User input'!$I$10,'User input'!$J$9,IF(K2655&lt;'User input'!$I$11,'User input'!$J$10,'User input'!$J$11)))*S2655</f>
        <v>73.691999999999993</v>
      </c>
      <c r="U2655" s="26">
        <f>K2655*'User input'!$J$17+'User input'!$J$16</f>
        <v>0.5</v>
      </c>
    </row>
    <row r="2656" spans="1:21" x14ac:dyDescent="0.25">
      <c r="A2656" s="18">
        <v>2726</v>
      </c>
      <c r="B2656" s="10" t="s">
        <v>1974</v>
      </c>
      <c r="C2656" s="10" t="s">
        <v>1296</v>
      </c>
      <c r="D2656" s="10" t="s">
        <v>28</v>
      </c>
      <c r="E2656" s="10" t="s">
        <v>29</v>
      </c>
      <c r="F2656" s="16">
        <v>60</v>
      </c>
      <c r="G2656" s="10" t="s">
        <v>6871</v>
      </c>
      <c r="H2656" s="10" t="s">
        <v>4836</v>
      </c>
      <c r="I2656" s="10" t="s">
        <v>176</v>
      </c>
      <c r="J2656" s="11">
        <v>44292</v>
      </c>
      <c r="K2656" s="16">
        <v>21</v>
      </c>
      <c r="L2656" s="10" t="s">
        <v>68</v>
      </c>
      <c r="M2656" s="10">
        <f t="shared" si="165"/>
        <v>2021</v>
      </c>
      <c r="N2656" s="10">
        <f t="shared" si="166"/>
        <v>4</v>
      </c>
      <c r="O2656" s="10" t="str">
        <f>VLOOKUP(L2656,'User input'!$D$6:$E$16,2,FALSE)</f>
        <v>Megawidget M</v>
      </c>
      <c r="P2656" s="10">
        <f>VLOOKUP(L2656,'User input'!$D$6:$G$16,3,FALSE)</f>
        <v>1.29</v>
      </c>
      <c r="Q2656" s="10">
        <f>VLOOKUP(L2656,'User input'!$D$6:$G$16,4,FALSE)</f>
        <v>24</v>
      </c>
      <c r="R2656" s="10">
        <f t="shared" si="167"/>
        <v>504</v>
      </c>
      <c r="S2656" s="27">
        <f t="shared" si="164"/>
        <v>650.16</v>
      </c>
      <c r="T2656" s="27">
        <f>IF(K2656&lt;'User input'!$I$9,'User input'!$J$8,IF(K2656&lt;'User input'!$I$10,'User input'!$J$9,IF(K2656&lt;'User input'!$I$11,'User input'!$J$10,'User input'!$J$11)))*S2656</f>
        <v>19.504799999999999</v>
      </c>
      <c r="U2656" s="27">
        <f>K2656*'User input'!$J$17+'User input'!$J$16</f>
        <v>0.5</v>
      </c>
    </row>
    <row r="2657" spans="1:21" x14ac:dyDescent="0.25">
      <c r="A2657" s="17">
        <v>2727</v>
      </c>
      <c r="B2657" s="6" t="s">
        <v>6872</v>
      </c>
      <c r="C2657" s="6" t="s">
        <v>5137</v>
      </c>
      <c r="D2657" s="6" t="s">
        <v>28</v>
      </c>
      <c r="E2657" s="6" t="s">
        <v>29</v>
      </c>
      <c r="F2657" s="15">
        <v>30</v>
      </c>
      <c r="G2657" s="6" t="s">
        <v>6873</v>
      </c>
      <c r="H2657" s="6" t="s">
        <v>1000</v>
      </c>
      <c r="I2657" s="6" t="s">
        <v>176</v>
      </c>
      <c r="J2657" s="7">
        <v>43936</v>
      </c>
      <c r="K2657" s="15">
        <v>51</v>
      </c>
      <c r="L2657" s="6" t="s">
        <v>33</v>
      </c>
      <c r="M2657" s="6">
        <f t="shared" si="165"/>
        <v>2020</v>
      </c>
      <c r="N2657" s="6">
        <f t="shared" si="166"/>
        <v>4</v>
      </c>
      <c r="O2657" s="6" t="str">
        <f>VLOOKUP(L2657,'User input'!$D$6:$E$16,2,FALSE)</f>
        <v>Megawidget L</v>
      </c>
      <c r="P2657" s="6">
        <f>VLOOKUP(L2657,'User input'!$D$6:$G$16,3,FALSE)</f>
        <v>1.79</v>
      </c>
      <c r="Q2657" s="6">
        <f>VLOOKUP(L2657,'User input'!$D$6:$G$16,4,FALSE)</f>
        <v>24</v>
      </c>
      <c r="R2657" s="6">
        <f t="shared" si="167"/>
        <v>1224</v>
      </c>
      <c r="S2657" s="26">
        <f t="shared" si="164"/>
        <v>2190.96</v>
      </c>
      <c r="T2657" s="26">
        <f>IF(K2657&lt;'User input'!$I$9,'User input'!$J$8,IF(K2657&lt;'User input'!$I$10,'User input'!$J$9,IF(K2657&lt;'User input'!$I$11,'User input'!$J$10,'User input'!$J$11)))*S2657</f>
        <v>109.548</v>
      </c>
      <c r="U2657" s="26">
        <f>K2657*'User input'!$J$17+'User input'!$J$16</f>
        <v>0.5</v>
      </c>
    </row>
    <row r="2658" spans="1:21" x14ac:dyDescent="0.25">
      <c r="A2658" s="18">
        <v>2728</v>
      </c>
      <c r="B2658" s="10" t="s">
        <v>1038</v>
      </c>
      <c r="C2658" s="10" t="s">
        <v>1177</v>
      </c>
      <c r="D2658" s="10" t="s">
        <v>49</v>
      </c>
      <c r="E2658" s="10" t="s">
        <v>16</v>
      </c>
      <c r="F2658" s="16">
        <v>30</v>
      </c>
      <c r="G2658" s="10" t="s">
        <v>6874</v>
      </c>
      <c r="H2658" s="10" t="s">
        <v>4087</v>
      </c>
      <c r="I2658" s="10" t="s">
        <v>291</v>
      </c>
      <c r="J2658" s="11">
        <v>44364</v>
      </c>
      <c r="K2658" s="16">
        <v>102</v>
      </c>
      <c r="L2658" s="10" t="s">
        <v>62</v>
      </c>
      <c r="M2658" s="10">
        <f t="shared" si="165"/>
        <v>2021</v>
      </c>
      <c r="N2658" s="10">
        <f t="shared" si="166"/>
        <v>6</v>
      </c>
      <c r="O2658" s="10" t="str">
        <f>VLOOKUP(L2658,'User input'!$D$6:$E$16,2,FALSE)</f>
        <v>Ultrathing V4</v>
      </c>
      <c r="P2658" s="10">
        <f>VLOOKUP(L2658,'User input'!$D$6:$G$16,3,FALSE)</f>
        <v>3.99</v>
      </c>
      <c r="Q2658" s="10">
        <f>VLOOKUP(L2658,'User input'!$D$6:$G$16,4,FALSE)</f>
        <v>24</v>
      </c>
      <c r="R2658" s="10">
        <f t="shared" si="167"/>
        <v>2448</v>
      </c>
      <c r="S2658" s="27">
        <f t="shared" si="164"/>
        <v>9767.52</v>
      </c>
      <c r="T2658" s="27">
        <f>IF(K2658&lt;'User input'!$I$9,'User input'!$J$8,IF(K2658&lt;'User input'!$I$10,'User input'!$J$9,IF(K2658&lt;'User input'!$I$11,'User input'!$J$10,'User input'!$J$11)))*S2658</f>
        <v>683.72640000000013</v>
      </c>
      <c r="U2658" s="27">
        <f>K2658*'User input'!$J$17+'User input'!$J$16</f>
        <v>0.5</v>
      </c>
    </row>
    <row r="2659" spans="1:21" x14ac:dyDescent="0.25">
      <c r="A2659" s="17">
        <v>2729</v>
      </c>
      <c r="B2659" s="6" t="s">
        <v>6875</v>
      </c>
      <c r="C2659" s="6" t="s">
        <v>2935</v>
      </c>
      <c r="D2659" s="6" t="s">
        <v>15</v>
      </c>
      <c r="E2659" s="6" t="s">
        <v>16</v>
      </c>
      <c r="F2659" s="15">
        <v>90</v>
      </c>
      <c r="G2659" s="6" t="s">
        <v>6876</v>
      </c>
      <c r="H2659" s="6" t="s">
        <v>2123</v>
      </c>
      <c r="I2659" s="6" t="s">
        <v>32</v>
      </c>
      <c r="J2659" s="7">
        <v>43742</v>
      </c>
      <c r="K2659" s="15">
        <v>29</v>
      </c>
      <c r="L2659" s="6" t="s">
        <v>52</v>
      </c>
      <c r="M2659" s="6">
        <f t="shared" si="165"/>
        <v>2019</v>
      </c>
      <c r="N2659" s="6">
        <f t="shared" si="166"/>
        <v>10</v>
      </c>
      <c r="O2659" s="6" t="str">
        <f>VLOOKUP(L2659,'User input'!$D$6:$E$16,2,FALSE)</f>
        <v>Megawidget S</v>
      </c>
      <c r="P2659" s="6">
        <f>VLOOKUP(L2659,'User input'!$D$6:$G$16,3,FALSE)</f>
        <v>0.69</v>
      </c>
      <c r="Q2659" s="6">
        <f>VLOOKUP(L2659,'User input'!$D$6:$G$16,4,FALSE)</f>
        <v>24</v>
      </c>
      <c r="R2659" s="6">
        <f t="shared" si="167"/>
        <v>696</v>
      </c>
      <c r="S2659" s="26">
        <f t="shared" si="164"/>
        <v>480.23999999999995</v>
      </c>
      <c r="T2659" s="26">
        <f>IF(K2659&lt;'User input'!$I$9,'User input'!$J$8,IF(K2659&lt;'User input'!$I$10,'User input'!$J$9,IF(K2659&lt;'User input'!$I$11,'User input'!$J$10,'User input'!$J$11)))*S2659</f>
        <v>14.407199999999998</v>
      </c>
      <c r="U2659" s="26">
        <f>K2659*'User input'!$J$17+'User input'!$J$16</f>
        <v>0.5</v>
      </c>
    </row>
    <row r="2660" spans="1:21" x14ac:dyDescent="0.25">
      <c r="A2660" s="18">
        <v>2730</v>
      </c>
      <c r="B2660" s="10" t="s">
        <v>2959</v>
      </c>
      <c r="C2660" s="10" t="s">
        <v>2299</v>
      </c>
      <c r="D2660" s="10" t="s">
        <v>15</v>
      </c>
      <c r="E2660" s="10" t="s">
        <v>16</v>
      </c>
      <c r="F2660" s="16">
        <v>90</v>
      </c>
      <c r="G2660" s="10" t="s">
        <v>6877</v>
      </c>
      <c r="H2660" s="10" t="s">
        <v>1201</v>
      </c>
      <c r="I2660" s="10" t="s">
        <v>291</v>
      </c>
      <c r="J2660" s="11">
        <v>43624</v>
      </c>
      <c r="K2660" s="16">
        <v>7</v>
      </c>
      <c r="L2660" s="10" t="s">
        <v>68</v>
      </c>
      <c r="M2660" s="10">
        <f t="shared" si="165"/>
        <v>2019</v>
      </c>
      <c r="N2660" s="10">
        <f t="shared" si="166"/>
        <v>6</v>
      </c>
      <c r="O2660" s="10" t="str">
        <f>VLOOKUP(L2660,'User input'!$D$6:$E$16,2,FALSE)</f>
        <v>Megawidget M</v>
      </c>
      <c r="P2660" s="10">
        <f>VLOOKUP(L2660,'User input'!$D$6:$G$16,3,FALSE)</f>
        <v>1.29</v>
      </c>
      <c r="Q2660" s="10">
        <f>VLOOKUP(L2660,'User input'!$D$6:$G$16,4,FALSE)</f>
        <v>24</v>
      </c>
      <c r="R2660" s="10">
        <f t="shared" si="167"/>
        <v>168</v>
      </c>
      <c r="S2660" s="27">
        <f t="shared" si="164"/>
        <v>216.72</v>
      </c>
      <c r="T2660" s="27">
        <f>IF(K2660&lt;'User input'!$I$9,'User input'!$J$8,IF(K2660&lt;'User input'!$I$10,'User input'!$J$9,IF(K2660&lt;'User input'!$I$11,'User input'!$J$10,'User input'!$J$11)))*S2660</f>
        <v>0</v>
      </c>
      <c r="U2660" s="27">
        <f>K2660*'User input'!$J$17+'User input'!$J$16</f>
        <v>0.5</v>
      </c>
    </row>
    <row r="2661" spans="1:21" x14ac:dyDescent="0.25">
      <c r="A2661" s="17">
        <v>2731</v>
      </c>
      <c r="B2661" s="6" t="s">
        <v>2302</v>
      </c>
      <c r="C2661" s="6" t="s">
        <v>5886</v>
      </c>
      <c r="D2661" s="6" t="s">
        <v>28</v>
      </c>
      <c r="E2661" s="6" t="s">
        <v>29</v>
      </c>
      <c r="F2661" s="15">
        <v>30</v>
      </c>
      <c r="G2661" s="6" t="s">
        <v>6878</v>
      </c>
      <c r="H2661" s="6" t="s">
        <v>2366</v>
      </c>
      <c r="I2661" s="6" t="s">
        <v>32</v>
      </c>
      <c r="J2661" s="7">
        <v>44558</v>
      </c>
      <c r="K2661" s="15">
        <v>104</v>
      </c>
      <c r="L2661" s="6" t="s">
        <v>39</v>
      </c>
      <c r="M2661" s="6">
        <f t="shared" si="165"/>
        <v>2021</v>
      </c>
      <c r="N2661" s="6">
        <f t="shared" si="166"/>
        <v>12</v>
      </c>
      <c r="O2661" s="6" t="str">
        <f>VLOOKUP(L2661,'User input'!$D$6:$E$16,2,FALSE)</f>
        <v>Ultrathing V1</v>
      </c>
      <c r="P2661" s="6">
        <f>VLOOKUP(L2661,'User input'!$D$6:$G$16,3,FALSE)</f>
        <v>1.79</v>
      </c>
      <c r="Q2661" s="6">
        <f>VLOOKUP(L2661,'User input'!$D$6:$G$16,4,FALSE)</f>
        <v>17</v>
      </c>
      <c r="R2661" s="6">
        <f t="shared" si="167"/>
        <v>1768</v>
      </c>
      <c r="S2661" s="26">
        <f t="shared" si="164"/>
        <v>3164.7200000000003</v>
      </c>
      <c r="T2661" s="26">
        <f>IF(K2661&lt;'User input'!$I$9,'User input'!$J$8,IF(K2661&lt;'User input'!$I$10,'User input'!$J$9,IF(K2661&lt;'User input'!$I$11,'User input'!$J$10,'User input'!$J$11)))*S2661</f>
        <v>221.53040000000004</v>
      </c>
      <c r="U2661" s="26">
        <f>K2661*'User input'!$J$17+'User input'!$J$16</f>
        <v>0.5</v>
      </c>
    </row>
    <row r="2662" spans="1:21" x14ac:dyDescent="0.25">
      <c r="A2662" s="18">
        <v>2732</v>
      </c>
      <c r="B2662" s="10" t="s">
        <v>6879</v>
      </c>
      <c r="C2662" s="10" t="s">
        <v>1143</v>
      </c>
      <c r="D2662" s="10" t="s">
        <v>28</v>
      </c>
      <c r="E2662" s="10" t="s">
        <v>29</v>
      </c>
      <c r="F2662" s="16">
        <v>60</v>
      </c>
      <c r="G2662" s="10" t="s">
        <v>6878</v>
      </c>
      <c r="H2662" s="10" t="s">
        <v>6880</v>
      </c>
      <c r="I2662" s="10" t="s">
        <v>32</v>
      </c>
      <c r="J2662" s="11">
        <v>44169</v>
      </c>
      <c r="K2662" s="16">
        <v>15</v>
      </c>
      <c r="L2662" s="10" t="s">
        <v>78</v>
      </c>
      <c r="M2662" s="10">
        <f t="shared" si="165"/>
        <v>2020</v>
      </c>
      <c r="N2662" s="10">
        <f t="shared" si="166"/>
        <v>12</v>
      </c>
      <c r="O2662" s="10" t="str">
        <f>VLOOKUP(L2662,'User input'!$D$6:$E$16,2,FALSE)</f>
        <v>Ultrathing V2</v>
      </c>
      <c r="P2662" s="10">
        <f>VLOOKUP(L2662,'User input'!$D$6:$G$16,3,FALSE)</f>
        <v>2.95</v>
      </c>
      <c r="Q2662" s="10">
        <f>VLOOKUP(L2662,'User input'!$D$6:$G$16,4,FALSE)</f>
        <v>20</v>
      </c>
      <c r="R2662" s="10">
        <f t="shared" si="167"/>
        <v>300</v>
      </c>
      <c r="S2662" s="27">
        <f t="shared" si="164"/>
        <v>885</v>
      </c>
      <c r="T2662" s="27">
        <f>IF(K2662&lt;'User input'!$I$9,'User input'!$J$8,IF(K2662&lt;'User input'!$I$10,'User input'!$J$9,IF(K2662&lt;'User input'!$I$11,'User input'!$J$10,'User input'!$J$11)))*S2662</f>
        <v>0</v>
      </c>
      <c r="U2662" s="27">
        <f>K2662*'User input'!$J$17+'User input'!$J$16</f>
        <v>0.5</v>
      </c>
    </row>
    <row r="2663" spans="1:21" x14ac:dyDescent="0.25">
      <c r="A2663" s="17">
        <v>2733</v>
      </c>
      <c r="B2663" s="6" t="s">
        <v>6881</v>
      </c>
      <c r="C2663" s="6" t="s">
        <v>95</v>
      </c>
      <c r="D2663" s="6" t="s">
        <v>15</v>
      </c>
      <c r="E2663" s="6" t="s">
        <v>16</v>
      </c>
      <c r="F2663" s="15">
        <v>90</v>
      </c>
      <c r="G2663" s="6" t="s">
        <v>6882</v>
      </c>
      <c r="H2663" s="6" t="s">
        <v>6159</v>
      </c>
      <c r="I2663" s="6" t="s">
        <v>32</v>
      </c>
      <c r="J2663" s="7">
        <v>44200</v>
      </c>
      <c r="K2663" s="15">
        <v>101</v>
      </c>
      <c r="L2663" s="6" t="s">
        <v>78</v>
      </c>
      <c r="M2663" s="6">
        <f t="shared" si="165"/>
        <v>2021</v>
      </c>
      <c r="N2663" s="6">
        <f t="shared" si="166"/>
        <v>1</v>
      </c>
      <c r="O2663" s="6" t="str">
        <f>VLOOKUP(L2663,'User input'!$D$6:$E$16,2,FALSE)</f>
        <v>Ultrathing V2</v>
      </c>
      <c r="P2663" s="6">
        <f>VLOOKUP(L2663,'User input'!$D$6:$G$16,3,FALSE)</f>
        <v>2.95</v>
      </c>
      <c r="Q2663" s="6">
        <f>VLOOKUP(L2663,'User input'!$D$6:$G$16,4,FALSE)</f>
        <v>20</v>
      </c>
      <c r="R2663" s="6">
        <f t="shared" si="167"/>
        <v>2020</v>
      </c>
      <c r="S2663" s="26">
        <f t="shared" si="164"/>
        <v>5959</v>
      </c>
      <c r="T2663" s="26">
        <f>IF(K2663&lt;'User input'!$I$9,'User input'!$J$8,IF(K2663&lt;'User input'!$I$10,'User input'!$J$9,IF(K2663&lt;'User input'!$I$11,'User input'!$J$10,'User input'!$J$11)))*S2663</f>
        <v>417.13000000000005</v>
      </c>
      <c r="U2663" s="26">
        <f>K2663*'User input'!$J$17+'User input'!$J$16</f>
        <v>0.5</v>
      </c>
    </row>
    <row r="2664" spans="1:21" x14ac:dyDescent="0.25">
      <c r="A2664" s="18">
        <v>2734</v>
      </c>
      <c r="B2664" s="10" t="s">
        <v>6883</v>
      </c>
      <c r="C2664" s="10" t="s">
        <v>6703</v>
      </c>
      <c r="D2664" s="10" t="s">
        <v>15</v>
      </c>
      <c r="E2664" s="10" t="s">
        <v>16</v>
      </c>
      <c r="F2664" s="16">
        <v>30</v>
      </c>
      <c r="G2664" s="10" t="s">
        <v>6884</v>
      </c>
      <c r="H2664" s="10" t="s">
        <v>6132</v>
      </c>
      <c r="I2664" s="10" t="s">
        <v>38</v>
      </c>
      <c r="J2664" s="11">
        <v>43753</v>
      </c>
      <c r="K2664" s="16">
        <v>16</v>
      </c>
      <c r="L2664" s="10" t="s">
        <v>68</v>
      </c>
      <c r="M2664" s="10">
        <f t="shared" si="165"/>
        <v>2019</v>
      </c>
      <c r="N2664" s="10">
        <f t="shared" si="166"/>
        <v>10</v>
      </c>
      <c r="O2664" s="10" t="str">
        <f>VLOOKUP(L2664,'User input'!$D$6:$E$16,2,FALSE)</f>
        <v>Megawidget M</v>
      </c>
      <c r="P2664" s="10">
        <f>VLOOKUP(L2664,'User input'!$D$6:$G$16,3,FALSE)</f>
        <v>1.29</v>
      </c>
      <c r="Q2664" s="10">
        <f>VLOOKUP(L2664,'User input'!$D$6:$G$16,4,FALSE)</f>
        <v>24</v>
      </c>
      <c r="R2664" s="10">
        <f t="shared" si="167"/>
        <v>384</v>
      </c>
      <c r="S2664" s="27">
        <f t="shared" si="164"/>
        <v>495.36</v>
      </c>
      <c r="T2664" s="27">
        <f>IF(K2664&lt;'User input'!$I$9,'User input'!$J$8,IF(K2664&lt;'User input'!$I$10,'User input'!$J$9,IF(K2664&lt;'User input'!$I$11,'User input'!$J$10,'User input'!$J$11)))*S2664</f>
        <v>0</v>
      </c>
      <c r="U2664" s="27">
        <f>K2664*'User input'!$J$17+'User input'!$J$16</f>
        <v>0.5</v>
      </c>
    </row>
    <row r="2665" spans="1:21" x14ac:dyDescent="0.25">
      <c r="A2665" s="17">
        <v>2735</v>
      </c>
      <c r="B2665" s="6" t="s">
        <v>6885</v>
      </c>
      <c r="C2665" s="6" t="s">
        <v>4400</v>
      </c>
      <c r="D2665" s="6" t="s">
        <v>41</v>
      </c>
      <c r="E2665" s="6" t="s">
        <v>16</v>
      </c>
      <c r="F2665" s="15">
        <v>60</v>
      </c>
      <c r="G2665" s="6" t="s">
        <v>6886</v>
      </c>
      <c r="H2665" s="6" t="s">
        <v>3023</v>
      </c>
      <c r="I2665" s="6" t="s">
        <v>32</v>
      </c>
      <c r="J2665" s="7">
        <v>44131</v>
      </c>
      <c r="K2665" s="15">
        <v>43</v>
      </c>
      <c r="L2665" s="6" t="s">
        <v>44</v>
      </c>
      <c r="M2665" s="6">
        <f t="shared" si="165"/>
        <v>2020</v>
      </c>
      <c r="N2665" s="6">
        <f t="shared" si="166"/>
        <v>10</v>
      </c>
      <c r="O2665" s="6" t="str">
        <f>VLOOKUP(L2665,'User input'!$D$6:$E$16,2,FALSE)</f>
        <v>Gigastuff</v>
      </c>
      <c r="P2665" s="6">
        <f>VLOOKUP(L2665,'User input'!$D$6:$G$16,3,FALSE)</f>
        <v>1.89</v>
      </c>
      <c r="Q2665" s="6">
        <f>VLOOKUP(L2665,'User input'!$D$6:$G$16,4,FALSE)</f>
        <v>18</v>
      </c>
      <c r="R2665" s="6">
        <f t="shared" si="167"/>
        <v>774</v>
      </c>
      <c r="S2665" s="26">
        <f t="shared" si="164"/>
        <v>1462.86</v>
      </c>
      <c r="T2665" s="26">
        <f>IF(K2665&lt;'User input'!$I$9,'User input'!$J$8,IF(K2665&lt;'User input'!$I$10,'User input'!$J$9,IF(K2665&lt;'User input'!$I$11,'User input'!$J$10,'User input'!$J$11)))*S2665</f>
        <v>43.885799999999996</v>
      </c>
      <c r="U2665" s="26">
        <f>K2665*'User input'!$J$17+'User input'!$J$16</f>
        <v>0.5</v>
      </c>
    </row>
    <row r="2666" spans="1:21" x14ac:dyDescent="0.25">
      <c r="A2666" s="18">
        <v>2736</v>
      </c>
      <c r="B2666" s="10" t="s">
        <v>6070</v>
      </c>
      <c r="C2666" s="10" t="s">
        <v>6766</v>
      </c>
      <c r="D2666" s="10" t="s">
        <v>41</v>
      </c>
      <c r="E2666" s="10" t="s">
        <v>16</v>
      </c>
      <c r="F2666" s="16">
        <v>60</v>
      </c>
      <c r="G2666" s="10" t="s">
        <v>6887</v>
      </c>
      <c r="H2666" s="10" t="s">
        <v>2821</v>
      </c>
      <c r="I2666" s="10" t="s">
        <v>32</v>
      </c>
      <c r="J2666" s="11">
        <v>44515</v>
      </c>
      <c r="K2666" s="16">
        <v>72</v>
      </c>
      <c r="L2666" s="10" t="s">
        <v>157</v>
      </c>
      <c r="M2666" s="10">
        <f t="shared" si="165"/>
        <v>2021</v>
      </c>
      <c r="N2666" s="10">
        <f t="shared" si="166"/>
        <v>11</v>
      </c>
      <c r="O2666" s="10" t="str">
        <f>VLOOKUP(L2666,'User input'!$D$6:$E$16,2,FALSE)</f>
        <v>Ultrathing V3</v>
      </c>
      <c r="P2666" s="10">
        <f>VLOOKUP(L2666,'User input'!$D$6:$G$16,3,FALSE)</f>
        <v>3.39</v>
      </c>
      <c r="Q2666" s="10">
        <f>VLOOKUP(L2666,'User input'!$D$6:$G$16,4,FALSE)</f>
        <v>24</v>
      </c>
      <c r="R2666" s="10">
        <f t="shared" si="167"/>
        <v>1728</v>
      </c>
      <c r="S2666" s="27">
        <f t="shared" si="164"/>
        <v>5857.92</v>
      </c>
      <c r="T2666" s="27">
        <f>IF(K2666&lt;'User input'!$I$9,'User input'!$J$8,IF(K2666&lt;'User input'!$I$10,'User input'!$J$9,IF(K2666&lt;'User input'!$I$11,'User input'!$J$10,'User input'!$J$11)))*S2666</f>
        <v>292.89600000000002</v>
      </c>
      <c r="U2666" s="27">
        <f>K2666*'User input'!$J$17+'User input'!$J$16</f>
        <v>0.5</v>
      </c>
    </row>
    <row r="2667" spans="1:21" x14ac:dyDescent="0.25">
      <c r="A2667" s="17">
        <v>2737</v>
      </c>
      <c r="B2667" s="6" t="s">
        <v>6888</v>
      </c>
      <c r="C2667" s="6" t="s">
        <v>3835</v>
      </c>
      <c r="D2667" s="6" t="s">
        <v>28</v>
      </c>
      <c r="E2667" s="6" t="s">
        <v>29</v>
      </c>
      <c r="F2667" s="15">
        <v>30</v>
      </c>
      <c r="G2667" s="6" t="s">
        <v>6889</v>
      </c>
      <c r="H2667" s="6" t="s">
        <v>6237</v>
      </c>
      <c r="I2667" s="6" t="s">
        <v>6238</v>
      </c>
      <c r="J2667" s="7">
        <v>43815</v>
      </c>
      <c r="K2667" s="15">
        <v>43</v>
      </c>
      <c r="L2667" s="6" t="s">
        <v>157</v>
      </c>
      <c r="M2667" s="6">
        <f t="shared" si="165"/>
        <v>2019</v>
      </c>
      <c r="N2667" s="6">
        <f t="shared" si="166"/>
        <v>12</v>
      </c>
      <c r="O2667" s="6" t="str">
        <f>VLOOKUP(L2667,'User input'!$D$6:$E$16,2,FALSE)</f>
        <v>Ultrathing V3</v>
      </c>
      <c r="P2667" s="6">
        <f>VLOOKUP(L2667,'User input'!$D$6:$G$16,3,FALSE)</f>
        <v>3.39</v>
      </c>
      <c r="Q2667" s="6">
        <f>VLOOKUP(L2667,'User input'!$D$6:$G$16,4,FALSE)</f>
        <v>24</v>
      </c>
      <c r="R2667" s="6">
        <f t="shared" si="167"/>
        <v>1032</v>
      </c>
      <c r="S2667" s="26">
        <f t="shared" si="164"/>
        <v>3498.48</v>
      </c>
      <c r="T2667" s="26">
        <f>IF(K2667&lt;'User input'!$I$9,'User input'!$J$8,IF(K2667&lt;'User input'!$I$10,'User input'!$J$9,IF(K2667&lt;'User input'!$I$11,'User input'!$J$10,'User input'!$J$11)))*S2667</f>
        <v>104.95439999999999</v>
      </c>
      <c r="U2667" s="26">
        <f>K2667*'User input'!$J$17+'User input'!$J$16</f>
        <v>0.5</v>
      </c>
    </row>
    <row r="2668" spans="1:21" x14ac:dyDescent="0.25">
      <c r="A2668" s="18">
        <v>2738</v>
      </c>
      <c r="B2668" s="10" t="s">
        <v>4580</v>
      </c>
      <c r="C2668" s="10" t="s">
        <v>6890</v>
      </c>
      <c r="D2668" s="10" t="s">
        <v>28</v>
      </c>
      <c r="E2668" s="10" t="s">
        <v>29</v>
      </c>
      <c r="F2668" s="16">
        <v>90</v>
      </c>
      <c r="G2668" s="10" t="s">
        <v>6891</v>
      </c>
      <c r="H2668" s="10" t="s">
        <v>3670</v>
      </c>
      <c r="I2668" s="10" t="s">
        <v>176</v>
      </c>
      <c r="J2668" s="11">
        <v>44347</v>
      </c>
      <c r="K2668" s="16">
        <v>73</v>
      </c>
      <c r="L2668" s="10" t="s">
        <v>20</v>
      </c>
      <c r="M2668" s="10">
        <f t="shared" si="165"/>
        <v>2021</v>
      </c>
      <c r="N2668" s="10">
        <f t="shared" si="166"/>
        <v>5</v>
      </c>
      <c r="O2668" s="10" t="str">
        <f>VLOOKUP(L2668,'User input'!$D$6:$E$16,2,FALSE)</f>
        <v>Hyperwotsit</v>
      </c>
      <c r="P2668" s="10">
        <f>VLOOKUP(L2668,'User input'!$D$6:$G$16,3,FALSE)</f>
        <v>2.0099999999999998</v>
      </c>
      <c r="Q2668" s="10">
        <f>VLOOKUP(L2668,'User input'!$D$6:$G$16,4,FALSE)</f>
        <v>20</v>
      </c>
      <c r="R2668" s="10">
        <f t="shared" si="167"/>
        <v>1460</v>
      </c>
      <c r="S2668" s="27">
        <f t="shared" si="164"/>
        <v>2934.6</v>
      </c>
      <c r="T2668" s="27">
        <f>IF(K2668&lt;'User input'!$I$9,'User input'!$J$8,IF(K2668&lt;'User input'!$I$10,'User input'!$J$9,IF(K2668&lt;'User input'!$I$11,'User input'!$J$10,'User input'!$J$11)))*S2668</f>
        <v>146.72999999999999</v>
      </c>
      <c r="U2668" s="27">
        <f>K2668*'User input'!$J$17+'User input'!$J$16</f>
        <v>0.5</v>
      </c>
    </row>
    <row r="2669" spans="1:21" x14ac:dyDescent="0.25">
      <c r="A2669" s="17">
        <v>2739</v>
      </c>
      <c r="B2669" s="6" t="s">
        <v>3451</v>
      </c>
      <c r="C2669" s="6" t="s">
        <v>6863</v>
      </c>
      <c r="D2669" s="6" t="s">
        <v>28</v>
      </c>
      <c r="E2669" s="6" t="s">
        <v>29</v>
      </c>
      <c r="F2669" s="15">
        <v>60</v>
      </c>
      <c r="G2669" s="6" t="s">
        <v>6891</v>
      </c>
      <c r="H2669" s="6" t="s">
        <v>591</v>
      </c>
      <c r="I2669" s="6" t="s">
        <v>122</v>
      </c>
      <c r="J2669" s="7">
        <v>43528</v>
      </c>
      <c r="K2669" s="15">
        <v>47</v>
      </c>
      <c r="L2669" s="6" t="s">
        <v>99</v>
      </c>
      <c r="M2669" s="6">
        <f t="shared" si="165"/>
        <v>2019</v>
      </c>
      <c r="N2669" s="6">
        <f t="shared" si="166"/>
        <v>3</v>
      </c>
      <c r="O2669" s="6" t="str">
        <f>VLOOKUP(L2669,'User input'!$D$6:$E$16,2,FALSE)</f>
        <v>Superwossname</v>
      </c>
      <c r="P2669" s="6">
        <f>VLOOKUP(L2669,'User input'!$D$6:$G$16,3,FALSE)</f>
        <v>3.49</v>
      </c>
      <c r="Q2669" s="6">
        <f>VLOOKUP(L2669,'User input'!$D$6:$G$16,4,FALSE)</f>
        <v>20</v>
      </c>
      <c r="R2669" s="6">
        <f t="shared" si="167"/>
        <v>940</v>
      </c>
      <c r="S2669" s="26">
        <f t="shared" si="164"/>
        <v>3280.6000000000004</v>
      </c>
      <c r="T2669" s="26">
        <f>IF(K2669&lt;'User input'!$I$9,'User input'!$J$8,IF(K2669&lt;'User input'!$I$10,'User input'!$J$9,IF(K2669&lt;'User input'!$I$11,'User input'!$J$10,'User input'!$J$11)))*S2669</f>
        <v>98.418000000000006</v>
      </c>
      <c r="U2669" s="26">
        <f>K2669*'User input'!$J$17+'User input'!$J$16</f>
        <v>0.5</v>
      </c>
    </row>
    <row r="2670" spans="1:21" x14ac:dyDescent="0.25">
      <c r="A2670" s="18">
        <v>2740</v>
      </c>
      <c r="B2670" s="10" t="s">
        <v>499</v>
      </c>
      <c r="C2670" s="10" t="s">
        <v>301</v>
      </c>
      <c r="D2670" s="10" t="s">
        <v>49</v>
      </c>
      <c r="E2670" s="10" t="s">
        <v>16</v>
      </c>
      <c r="F2670" s="16">
        <v>90</v>
      </c>
      <c r="G2670" s="10" t="s">
        <v>6892</v>
      </c>
      <c r="H2670" s="10" t="s">
        <v>1907</v>
      </c>
      <c r="I2670" s="10" t="s">
        <v>19</v>
      </c>
      <c r="J2670" s="11">
        <v>44474</v>
      </c>
      <c r="K2670" s="16">
        <v>58</v>
      </c>
      <c r="L2670" s="10" t="s">
        <v>39</v>
      </c>
      <c r="M2670" s="10">
        <f t="shared" si="165"/>
        <v>2021</v>
      </c>
      <c r="N2670" s="10">
        <f t="shared" si="166"/>
        <v>10</v>
      </c>
      <c r="O2670" s="10" t="str">
        <f>VLOOKUP(L2670,'User input'!$D$6:$E$16,2,FALSE)</f>
        <v>Ultrathing V1</v>
      </c>
      <c r="P2670" s="10">
        <f>VLOOKUP(L2670,'User input'!$D$6:$G$16,3,FALSE)</f>
        <v>1.79</v>
      </c>
      <c r="Q2670" s="10">
        <f>VLOOKUP(L2670,'User input'!$D$6:$G$16,4,FALSE)</f>
        <v>17</v>
      </c>
      <c r="R2670" s="10">
        <f t="shared" si="167"/>
        <v>986</v>
      </c>
      <c r="S2670" s="27">
        <f t="shared" si="164"/>
        <v>1764.94</v>
      </c>
      <c r="T2670" s="27">
        <f>IF(K2670&lt;'User input'!$I$9,'User input'!$J$8,IF(K2670&lt;'User input'!$I$10,'User input'!$J$9,IF(K2670&lt;'User input'!$I$11,'User input'!$J$10,'User input'!$J$11)))*S2670</f>
        <v>88.247000000000014</v>
      </c>
      <c r="U2670" s="27">
        <f>K2670*'User input'!$J$17+'User input'!$J$16</f>
        <v>0.5</v>
      </c>
    </row>
    <row r="2671" spans="1:21" x14ac:dyDescent="0.25">
      <c r="A2671" s="17">
        <v>2741</v>
      </c>
      <c r="B2671" s="6" t="s">
        <v>710</v>
      </c>
      <c r="C2671" s="6" t="s">
        <v>2985</v>
      </c>
      <c r="D2671" s="6" t="s">
        <v>28</v>
      </c>
      <c r="E2671" s="6" t="s">
        <v>29</v>
      </c>
      <c r="F2671" s="15">
        <v>60</v>
      </c>
      <c r="G2671" s="6" t="s">
        <v>6893</v>
      </c>
      <c r="H2671" s="6" t="s">
        <v>2549</v>
      </c>
      <c r="I2671" s="6" t="s">
        <v>122</v>
      </c>
      <c r="J2671" s="7">
        <v>43485</v>
      </c>
      <c r="K2671" s="15">
        <v>16</v>
      </c>
      <c r="L2671" s="6" t="s">
        <v>157</v>
      </c>
      <c r="M2671" s="6">
        <f t="shared" si="165"/>
        <v>2019</v>
      </c>
      <c r="N2671" s="6">
        <f t="shared" si="166"/>
        <v>1</v>
      </c>
      <c r="O2671" s="6" t="str">
        <f>VLOOKUP(L2671,'User input'!$D$6:$E$16,2,FALSE)</f>
        <v>Ultrathing V3</v>
      </c>
      <c r="P2671" s="6">
        <f>VLOOKUP(L2671,'User input'!$D$6:$G$16,3,FALSE)</f>
        <v>3.39</v>
      </c>
      <c r="Q2671" s="6">
        <f>VLOOKUP(L2671,'User input'!$D$6:$G$16,4,FALSE)</f>
        <v>24</v>
      </c>
      <c r="R2671" s="6">
        <f t="shared" si="167"/>
        <v>384</v>
      </c>
      <c r="S2671" s="26">
        <f t="shared" si="164"/>
        <v>1301.76</v>
      </c>
      <c r="T2671" s="26">
        <f>IF(K2671&lt;'User input'!$I$9,'User input'!$J$8,IF(K2671&lt;'User input'!$I$10,'User input'!$J$9,IF(K2671&lt;'User input'!$I$11,'User input'!$J$10,'User input'!$J$11)))*S2671</f>
        <v>0</v>
      </c>
      <c r="U2671" s="26">
        <f>K2671*'User input'!$J$17+'User input'!$J$16</f>
        <v>0.5</v>
      </c>
    </row>
    <row r="2672" spans="1:21" x14ac:dyDescent="0.25">
      <c r="A2672" s="18">
        <v>2742</v>
      </c>
      <c r="B2672" s="10" t="s">
        <v>6894</v>
      </c>
      <c r="C2672" s="10" t="s">
        <v>6895</v>
      </c>
      <c r="D2672" s="10" t="s">
        <v>41</v>
      </c>
      <c r="E2672" s="10" t="s">
        <v>16</v>
      </c>
      <c r="F2672" s="16">
        <v>90</v>
      </c>
      <c r="G2672" s="10" t="s">
        <v>6896</v>
      </c>
      <c r="H2672" s="10" t="s">
        <v>1294</v>
      </c>
      <c r="I2672" s="10" t="s">
        <v>1194</v>
      </c>
      <c r="J2672" s="11">
        <v>44552</v>
      </c>
      <c r="K2672" s="16">
        <v>97</v>
      </c>
      <c r="L2672" s="10" t="s">
        <v>68</v>
      </c>
      <c r="M2672" s="10">
        <f t="shared" si="165"/>
        <v>2021</v>
      </c>
      <c r="N2672" s="10">
        <f t="shared" si="166"/>
        <v>12</v>
      </c>
      <c r="O2672" s="10" t="str">
        <f>VLOOKUP(L2672,'User input'!$D$6:$E$16,2,FALSE)</f>
        <v>Megawidget M</v>
      </c>
      <c r="P2672" s="10">
        <f>VLOOKUP(L2672,'User input'!$D$6:$G$16,3,FALSE)</f>
        <v>1.29</v>
      </c>
      <c r="Q2672" s="10">
        <f>VLOOKUP(L2672,'User input'!$D$6:$G$16,4,FALSE)</f>
        <v>24</v>
      </c>
      <c r="R2672" s="10">
        <f t="shared" si="167"/>
        <v>2328</v>
      </c>
      <c r="S2672" s="27">
        <f t="shared" si="164"/>
        <v>3003.12</v>
      </c>
      <c r="T2672" s="27">
        <f>IF(K2672&lt;'User input'!$I$9,'User input'!$J$8,IF(K2672&lt;'User input'!$I$10,'User input'!$J$9,IF(K2672&lt;'User input'!$I$11,'User input'!$J$10,'User input'!$J$11)))*S2672</f>
        <v>150.15600000000001</v>
      </c>
      <c r="U2672" s="27">
        <f>K2672*'User input'!$J$17+'User input'!$J$16</f>
        <v>0.5</v>
      </c>
    </row>
    <row r="2673" spans="1:21" x14ac:dyDescent="0.25">
      <c r="A2673" s="17">
        <v>2743</v>
      </c>
      <c r="B2673" s="6" t="s">
        <v>2435</v>
      </c>
      <c r="C2673" s="6" t="s">
        <v>6897</v>
      </c>
      <c r="D2673" s="6" t="s">
        <v>28</v>
      </c>
      <c r="E2673" s="6" t="s">
        <v>29</v>
      </c>
      <c r="F2673" s="15">
        <v>30</v>
      </c>
      <c r="G2673" s="6" t="s">
        <v>6898</v>
      </c>
      <c r="H2673" s="6" t="s">
        <v>491</v>
      </c>
      <c r="I2673" s="6" t="s">
        <v>171</v>
      </c>
      <c r="J2673" s="7">
        <v>44467</v>
      </c>
      <c r="K2673" s="15">
        <v>62</v>
      </c>
      <c r="L2673" s="6" t="s">
        <v>33</v>
      </c>
      <c r="M2673" s="6">
        <f t="shared" si="165"/>
        <v>2021</v>
      </c>
      <c r="N2673" s="6">
        <f t="shared" si="166"/>
        <v>9</v>
      </c>
      <c r="O2673" s="6" t="str">
        <f>VLOOKUP(L2673,'User input'!$D$6:$E$16,2,FALSE)</f>
        <v>Megawidget L</v>
      </c>
      <c r="P2673" s="6">
        <f>VLOOKUP(L2673,'User input'!$D$6:$G$16,3,FALSE)</f>
        <v>1.79</v>
      </c>
      <c r="Q2673" s="6">
        <f>VLOOKUP(L2673,'User input'!$D$6:$G$16,4,FALSE)</f>
        <v>24</v>
      </c>
      <c r="R2673" s="6">
        <f t="shared" si="167"/>
        <v>1488</v>
      </c>
      <c r="S2673" s="26">
        <f t="shared" si="164"/>
        <v>2663.52</v>
      </c>
      <c r="T2673" s="26">
        <f>IF(K2673&lt;'User input'!$I$9,'User input'!$J$8,IF(K2673&lt;'User input'!$I$10,'User input'!$J$9,IF(K2673&lt;'User input'!$I$11,'User input'!$J$10,'User input'!$J$11)))*S2673</f>
        <v>133.17600000000002</v>
      </c>
      <c r="U2673" s="26">
        <f>K2673*'User input'!$J$17+'User input'!$J$16</f>
        <v>0.5</v>
      </c>
    </row>
    <row r="2674" spans="1:21" x14ac:dyDescent="0.25">
      <c r="A2674" s="18">
        <v>2744</v>
      </c>
      <c r="B2674" s="10" t="s">
        <v>3525</v>
      </c>
      <c r="C2674" s="10" t="s">
        <v>114</v>
      </c>
      <c r="D2674" s="10" t="s">
        <v>15</v>
      </c>
      <c r="E2674" s="10" t="s">
        <v>16</v>
      </c>
      <c r="F2674" s="16">
        <v>30</v>
      </c>
      <c r="G2674" s="10" t="s">
        <v>6899</v>
      </c>
      <c r="H2674" s="10" t="s">
        <v>2295</v>
      </c>
      <c r="I2674" s="10" t="s">
        <v>25</v>
      </c>
      <c r="J2674" s="11">
        <v>43961</v>
      </c>
      <c r="K2674" s="16">
        <v>5</v>
      </c>
      <c r="L2674" s="10" t="s">
        <v>44</v>
      </c>
      <c r="M2674" s="10">
        <f t="shared" si="165"/>
        <v>2020</v>
      </c>
      <c r="N2674" s="10">
        <f t="shared" si="166"/>
        <v>5</v>
      </c>
      <c r="O2674" s="10" t="str">
        <f>VLOOKUP(L2674,'User input'!$D$6:$E$16,2,FALSE)</f>
        <v>Gigastuff</v>
      </c>
      <c r="P2674" s="10">
        <f>VLOOKUP(L2674,'User input'!$D$6:$G$16,3,FALSE)</f>
        <v>1.89</v>
      </c>
      <c r="Q2674" s="10">
        <f>VLOOKUP(L2674,'User input'!$D$6:$G$16,4,FALSE)</f>
        <v>18</v>
      </c>
      <c r="R2674" s="10">
        <f t="shared" si="167"/>
        <v>90</v>
      </c>
      <c r="S2674" s="27">
        <f t="shared" si="164"/>
        <v>170.1</v>
      </c>
      <c r="T2674" s="27">
        <f>IF(K2674&lt;'User input'!$I$9,'User input'!$J$8,IF(K2674&lt;'User input'!$I$10,'User input'!$J$9,IF(K2674&lt;'User input'!$I$11,'User input'!$J$10,'User input'!$J$11)))*S2674</f>
        <v>0</v>
      </c>
      <c r="U2674" s="27">
        <f>K2674*'User input'!$J$17+'User input'!$J$16</f>
        <v>0.5</v>
      </c>
    </row>
    <row r="2675" spans="1:21" x14ac:dyDescent="0.25">
      <c r="A2675" s="17">
        <v>2745</v>
      </c>
      <c r="B2675" s="6" t="s">
        <v>860</v>
      </c>
      <c r="C2675" s="6" t="s">
        <v>6900</v>
      </c>
      <c r="D2675" s="6" t="s">
        <v>28</v>
      </c>
      <c r="E2675" s="6" t="s">
        <v>29</v>
      </c>
      <c r="F2675" s="15">
        <v>90</v>
      </c>
      <c r="G2675" s="6" t="s">
        <v>6901</v>
      </c>
      <c r="H2675" s="6" t="s">
        <v>2401</v>
      </c>
      <c r="I2675" s="6" t="s">
        <v>25</v>
      </c>
      <c r="J2675" s="7">
        <v>44240</v>
      </c>
      <c r="K2675" s="15">
        <v>49</v>
      </c>
      <c r="L2675" s="6" t="s">
        <v>99</v>
      </c>
      <c r="M2675" s="6">
        <f t="shared" si="165"/>
        <v>2021</v>
      </c>
      <c r="N2675" s="6">
        <f t="shared" si="166"/>
        <v>2</v>
      </c>
      <c r="O2675" s="6" t="str">
        <f>VLOOKUP(L2675,'User input'!$D$6:$E$16,2,FALSE)</f>
        <v>Superwossname</v>
      </c>
      <c r="P2675" s="6">
        <f>VLOOKUP(L2675,'User input'!$D$6:$G$16,3,FALSE)</f>
        <v>3.49</v>
      </c>
      <c r="Q2675" s="6">
        <f>VLOOKUP(L2675,'User input'!$D$6:$G$16,4,FALSE)</f>
        <v>20</v>
      </c>
      <c r="R2675" s="6">
        <f t="shared" si="167"/>
        <v>980</v>
      </c>
      <c r="S2675" s="26">
        <f t="shared" si="164"/>
        <v>3420.2000000000003</v>
      </c>
      <c r="T2675" s="26">
        <f>IF(K2675&lt;'User input'!$I$9,'User input'!$J$8,IF(K2675&lt;'User input'!$I$10,'User input'!$J$9,IF(K2675&lt;'User input'!$I$11,'User input'!$J$10,'User input'!$J$11)))*S2675</f>
        <v>102.60600000000001</v>
      </c>
      <c r="U2675" s="26">
        <f>K2675*'User input'!$J$17+'User input'!$J$16</f>
        <v>0.5</v>
      </c>
    </row>
    <row r="2676" spans="1:21" x14ac:dyDescent="0.25">
      <c r="A2676" s="18">
        <v>2746</v>
      </c>
      <c r="B2676" s="10" t="s">
        <v>4180</v>
      </c>
      <c r="C2676" s="10" t="s">
        <v>1214</v>
      </c>
      <c r="D2676" s="10" t="s">
        <v>28</v>
      </c>
      <c r="E2676" s="10" t="s">
        <v>29</v>
      </c>
      <c r="F2676" s="16">
        <v>60</v>
      </c>
      <c r="G2676" s="10" t="s">
        <v>6902</v>
      </c>
      <c r="H2676" s="10" t="s">
        <v>952</v>
      </c>
      <c r="I2676" s="10" t="s">
        <v>93</v>
      </c>
      <c r="J2676" s="11">
        <v>43799</v>
      </c>
      <c r="K2676" s="16">
        <v>55</v>
      </c>
      <c r="L2676" s="10" t="s">
        <v>62</v>
      </c>
      <c r="M2676" s="10">
        <f t="shared" si="165"/>
        <v>2019</v>
      </c>
      <c r="N2676" s="10">
        <f t="shared" si="166"/>
        <v>11</v>
      </c>
      <c r="O2676" s="10" t="str">
        <f>VLOOKUP(L2676,'User input'!$D$6:$E$16,2,FALSE)</f>
        <v>Ultrathing V4</v>
      </c>
      <c r="P2676" s="10">
        <f>VLOOKUP(L2676,'User input'!$D$6:$G$16,3,FALSE)</f>
        <v>3.99</v>
      </c>
      <c r="Q2676" s="10">
        <f>VLOOKUP(L2676,'User input'!$D$6:$G$16,4,FALSE)</f>
        <v>24</v>
      </c>
      <c r="R2676" s="10">
        <f t="shared" si="167"/>
        <v>1320</v>
      </c>
      <c r="S2676" s="27">
        <f t="shared" si="164"/>
        <v>5266.8</v>
      </c>
      <c r="T2676" s="27">
        <f>IF(K2676&lt;'User input'!$I$9,'User input'!$J$8,IF(K2676&lt;'User input'!$I$10,'User input'!$J$9,IF(K2676&lt;'User input'!$I$11,'User input'!$J$10,'User input'!$J$11)))*S2676</f>
        <v>263.34000000000003</v>
      </c>
      <c r="U2676" s="27">
        <f>K2676*'User input'!$J$17+'User input'!$J$16</f>
        <v>0.5</v>
      </c>
    </row>
    <row r="2677" spans="1:21" x14ac:dyDescent="0.25">
      <c r="A2677" s="17">
        <v>2747</v>
      </c>
      <c r="B2677" s="6" t="s">
        <v>4636</v>
      </c>
      <c r="C2677" s="6" t="s">
        <v>3064</v>
      </c>
      <c r="D2677" s="6" t="s">
        <v>28</v>
      </c>
      <c r="E2677" s="6" t="s">
        <v>29</v>
      </c>
      <c r="F2677" s="15">
        <v>30</v>
      </c>
      <c r="G2677" s="6" t="s">
        <v>6903</v>
      </c>
      <c r="H2677" s="6" t="s">
        <v>1530</v>
      </c>
      <c r="I2677" s="6" t="s">
        <v>291</v>
      </c>
      <c r="J2677" s="7">
        <v>44216</v>
      </c>
      <c r="K2677" s="15">
        <v>7</v>
      </c>
      <c r="L2677" s="6" t="s">
        <v>78</v>
      </c>
      <c r="M2677" s="6">
        <f t="shared" si="165"/>
        <v>2021</v>
      </c>
      <c r="N2677" s="6">
        <f t="shared" si="166"/>
        <v>1</v>
      </c>
      <c r="O2677" s="6" t="str">
        <f>VLOOKUP(L2677,'User input'!$D$6:$E$16,2,FALSE)</f>
        <v>Ultrathing V2</v>
      </c>
      <c r="P2677" s="6">
        <f>VLOOKUP(L2677,'User input'!$D$6:$G$16,3,FALSE)</f>
        <v>2.95</v>
      </c>
      <c r="Q2677" s="6">
        <f>VLOOKUP(L2677,'User input'!$D$6:$G$16,4,FALSE)</f>
        <v>20</v>
      </c>
      <c r="R2677" s="6">
        <f t="shared" si="167"/>
        <v>140</v>
      </c>
      <c r="S2677" s="26">
        <f t="shared" si="164"/>
        <v>413</v>
      </c>
      <c r="T2677" s="26">
        <f>IF(K2677&lt;'User input'!$I$9,'User input'!$J$8,IF(K2677&lt;'User input'!$I$10,'User input'!$J$9,IF(K2677&lt;'User input'!$I$11,'User input'!$J$10,'User input'!$J$11)))*S2677</f>
        <v>0</v>
      </c>
      <c r="U2677" s="26">
        <f>K2677*'User input'!$J$17+'User input'!$J$16</f>
        <v>0.5</v>
      </c>
    </row>
    <row r="2678" spans="1:21" x14ac:dyDescent="0.25">
      <c r="A2678" s="18">
        <v>2748</v>
      </c>
      <c r="B2678" s="10" t="s">
        <v>1186</v>
      </c>
      <c r="C2678" s="10" t="s">
        <v>1845</v>
      </c>
      <c r="D2678" s="10" t="s">
        <v>28</v>
      </c>
      <c r="E2678" s="10" t="s">
        <v>29</v>
      </c>
      <c r="F2678" s="16">
        <v>30</v>
      </c>
      <c r="G2678" s="10" t="s">
        <v>6904</v>
      </c>
      <c r="H2678" s="10" t="s">
        <v>1373</v>
      </c>
      <c r="I2678" s="10" t="s">
        <v>32</v>
      </c>
      <c r="J2678" s="11">
        <v>44471</v>
      </c>
      <c r="K2678" s="16">
        <v>29</v>
      </c>
      <c r="L2678" s="10" t="s">
        <v>62</v>
      </c>
      <c r="M2678" s="10">
        <f t="shared" si="165"/>
        <v>2021</v>
      </c>
      <c r="N2678" s="10">
        <f t="shared" si="166"/>
        <v>10</v>
      </c>
      <c r="O2678" s="10" t="str">
        <f>VLOOKUP(L2678,'User input'!$D$6:$E$16,2,FALSE)</f>
        <v>Ultrathing V4</v>
      </c>
      <c r="P2678" s="10">
        <f>VLOOKUP(L2678,'User input'!$D$6:$G$16,3,FALSE)</f>
        <v>3.99</v>
      </c>
      <c r="Q2678" s="10">
        <f>VLOOKUP(L2678,'User input'!$D$6:$G$16,4,FALSE)</f>
        <v>24</v>
      </c>
      <c r="R2678" s="10">
        <f t="shared" si="167"/>
        <v>696</v>
      </c>
      <c r="S2678" s="27">
        <f t="shared" si="164"/>
        <v>2777.04</v>
      </c>
      <c r="T2678" s="27">
        <f>IF(K2678&lt;'User input'!$I$9,'User input'!$J$8,IF(K2678&lt;'User input'!$I$10,'User input'!$J$9,IF(K2678&lt;'User input'!$I$11,'User input'!$J$10,'User input'!$J$11)))*S2678</f>
        <v>83.311199999999999</v>
      </c>
      <c r="U2678" s="27">
        <f>K2678*'User input'!$J$17+'User input'!$J$16</f>
        <v>0.5</v>
      </c>
    </row>
    <row r="2679" spans="1:21" x14ac:dyDescent="0.25">
      <c r="A2679" s="17">
        <v>2749</v>
      </c>
      <c r="B2679" s="6" t="s">
        <v>6905</v>
      </c>
      <c r="C2679" s="6" t="s">
        <v>6906</v>
      </c>
      <c r="D2679" s="6" t="s">
        <v>28</v>
      </c>
      <c r="E2679" s="6" t="s">
        <v>29</v>
      </c>
      <c r="F2679" s="15">
        <v>30</v>
      </c>
      <c r="G2679" s="6" t="s">
        <v>6907</v>
      </c>
      <c r="H2679" s="6" t="s">
        <v>1903</v>
      </c>
      <c r="I2679" s="6" t="s">
        <v>32</v>
      </c>
      <c r="J2679" s="7">
        <v>44530</v>
      </c>
      <c r="K2679" s="15">
        <v>30</v>
      </c>
      <c r="L2679" s="6" t="s">
        <v>157</v>
      </c>
      <c r="M2679" s="6">
        <f t="shared" si="165"/>
        <v>2021</v>
      </c>
      <c r="N2679" s="6">
        <f t="shared" si="166"/>
        <v>11</v>
      </c>
      <c r="O2679" s="6" t="str">
        <f>VLOOKUP(L2679,'User input'!$D$6:$E$16,2,FALSE)</f>
        <v>Ultrathing V3</v>
      </c>
      <c r="P2679" s="6">
        <f>VLOOKUP(L2679,'User input'!$D$6:$G$16,3,FALSE)</f>
        <v>3.39</v>
      </c>
      <c r="Q2679" s="6">
        <f>VLOOKUP(L2679,'User input'!$D$6:$G$16,4,FALSE)</f>
        <v>24</v>
      </c>
      <c r="R2679" s="6">
        <f t="shared" si="167"/>
        <v>720</v>
      </c>
      <c r="S2679" s="26">
        <f t="shared" si="164"/>
        <v>2440.8000000000002</v>
      </c>
      <c r="T2679" s="26">
        <f>IF(K2679&lt;'User input'!$I$9,'User input'!$J$8,IF(K2679&lt;'User input'!$I$10,'User input'!$J$9,IF(K2679&lt;'User input'!$I$11,'User input'!$J$10,'User input'!$J$11)))*S2679</f>
        <v>73.224000000000004</v>
      </c>
      <c r="U2679" s="26">
        <f>K2679*'User input'!$J$17+'User input'!$J$16</f>
        <v>0.5</v>
      </c>
    </row>
    <row r="2680" spans="1:21" x14ac:dyDescent="0.25">
      <c r="A2680" s="18">
        <v>2750</v>
      </c>
      <c r="B2680" s="10" t="s">
        <v>6908</v>
      </c>
      <c r="C2680" s="10" t="s">
        <v>5180</v>
      </c>
      <c r="D2680" s="10" t="s">
        <v>28</v>
      </c>
      <c r="E2680" s="10" t="s">
        <v>29</v>
      </c>
      <c r="F2680" s="16">
        <v>90</v>
      </c>
      <c r="G2680" s="10" t="s">
        <v>6909</v>
      </c>
      <c r="H2680" s="10" t="s">
        <v>3377</v>
      </c>
      <c r="I2680" s="10" t="s">
        <v>2868</v>
      </c>
      <c r="J2680" s="11">
        <v>44368</v>
      </c>
      <c r="K2680" s="16">
        <v>80</v>
      </c>
      <c r="L2680" s="10" t="s">
        <v>78</v>
      </c>
      <c r="M2680" s="10">
        <f t="shared" si="165"/>
        <v>2021</v>
      </c>
      <c r="N2680" s="10">
        <f t="shared" si="166"/>
        <v>6</v>
      </c>
      <c r="O2680" s="10" t="str">
        <f>VLOOKUP(L2680,'User input'!$D$6:$E$16,2,FALSE)</f>
        <v>Ultrathing V2</v>
      </c>
      <c r="P2680" s="10">
        <f>VLOOKUP(L2680,'User input'!$D$6:$G$16,3,FALSE)</f>
        <v>2.95</v>
      </c>
      <c r="Q2680" s="10">
        <f>VLOOKUP(L2680,'User input'!$D$6:$G$16,4,FALSE)</f>
        <v>20</v>
      </c>
      <c r="R2680" s="10">
        <f t="shared" si="167"/>
        <v>1600</v>
      </c>
      <c r="S2680" s="27">
        <f t="shared" si="164"/>
        <v>4720</v>
      </c>
      <c r="T2680" s="27">
        <f>IF(K2680&lt;'User input'!$I$9,'User input'!$J$8,IF(K2680&lt;'User input'!$I$10,'User input'!$J$9,IF(K2680&lt;'User input'!$I$11,'User input'!$J$10,'User input'!$J$11)))*S2680</f>
        <v>236</v>
      </c>
      <c r="U2680" s="27">
        <f>K2680*'User input'!$J$17+'User input'!$J$16</f>
        <v>0.5</v>
      </c>
    </row>
    <row r="2681" spans="1:21" x14ac:dyDescent="0.25">
      <c r="A2681" s="17">
        <v>2751</v>
      </c>
      <c r="B2681" s="6" t="s">
        <v>5476</v>
      </c>
      <c r="C2681" s="6" t="s">
        <v>5343</v>
      </c>
      <c r="D2681" s="6" t="s">
        <v>41</v>
      </c>
      <c r="E2681" s="6" t="s">
        <v>16</v>
      </c>
      <c r="F2681" s="15">
        <v>90</v>
      </c>
      <c r="G2681" s="6" t="s">
        <v>6910</v>
      </c>
      <c r="H2681" s="6" t="s">
        <v>2898</v>
      </c>
      <c r="I2681" s="6" t="s">
        <v>25</v>
      </c>
      <c r="J2681" s="7">
        <v>44135</v>
      </c>
      <c r="K2681" s="15">
        <v>68</v>
      </c>
      <c r="L2681" s="6" t="s">
        <v>157</v>
      </c>
      <c r="M2681" s="6">
        <f t="shared" si="165"/>
        <v>2020</v>
      </c>
      <c r="N2681" s="6">
        <f t="shared" si="166"/>
        <v>10</v>
      </c>
      <c r="O2681" s="6" t="str">
        <f>VLOOKUP(L2681,'User input'!$D$6:$E$16,2,FALSE)</f>
        <v>Ultrathing V3</v>
      </c>
      <c r="P2681" s="6">
        <f>VLOOKUP(L2681,'User input'!$D$6:$G$16,3,FALSE)</f>
        <v>3.39</v>
      </c>
      <c r="Q2681" s="6">
        <f>VLOOKUP(L2681,'User input'!$D$6:$G$16,4,FALSE)</f>
        <v>24</v>
      </c>
      <c r="R2681" s="6">
        <f t="shared" si="167"/>
        <v>1632</v>
      </c>
      <c r="S2681" s="26">
        <f t="shared" si="164"/>
        <v>5532.4800000000005</v>
      </c>
      <c r="T2681" s="26">
        <f>IF(K2681&lt;'User input'!$I$9,'User input'!$J$8,IF(K2681&lt;'User input'!$I$10,'User input'!$J$9,IF(K2681&lt;'User input'!$I$11,'User input'!$J$10,'User input'!$J$11)))*S2681</f>
        <v>276.62400000000002</v>
      </c>
      <c r="U2681" s="26">
        <f>K2681*'User input'!$J$17+'User input'!$J$16</f>
        <v>0.5</v>
      </c>
    </row>
    <row r="2682" spans="1:21" x14ac:dyDescent="0.25">
      <c r="A2682" s="18">
        <v>2752</v>
      </c>
      <c r="B2682" s="10" t="s">
        <v>2888</v>
      </c>
      <c r="C2682" s="10" t="s">
        <v>3492</v>
      </c>
      <c r="D2682" s="10" t="s">
        <v>28</v>
      </c>
      <c r="E2682" s="10" t="s">
        <v>29</v>
      </c>
      <c r="F2682" s="16">
        <v>90</v>
      </c>
      <c r="G2682" s="10" t="s">
        <v>6911</v>
      </c>
      <c r="H2682" s="10" t="s">
        <v>3658</v>
      </c>
      <c r="I2682" s="10" t="s">
        <v>3659</v>
      </c>
      <c r="J2682" s="11">
        <v>44477</v>
      </c>
      <c r="K2682" s="16">
        <v>40</v>
      </c>
      <c r="L2682" s="10" t="s">
        <v>44</v>
      </c>
      <c r="M2682" s="10">
        <f t="shared" si="165"/>
        <v>2021</v>
      </c>
      <c r="N2682" s="10">
        <f t="shared" si="166"/>
        <v>10</v>
      </c>
      <c r="O2682" s="10" t="str">
        <f>VLOOKUP(L2682,'User input'!$D$6:$E$16,2,FALSE)</f>
        <v>Gigastuff</v>
      </c>
      <c r="P2682" s="10">
        <f>VLOOKUP(L2682,'User input'!$D$6:$G$16,3,FALSE)</f>
        <v>1.89</v>
      </c>
      <c r="Q2682" s="10">
        <f>VLOOKUP(L2682,'User input'!$D$6:$G$16,4,FALSE)</f>
        <v>18</v>
      </c>
      <c r="R2682" s="10">
        <f t="shared" si="167"/>
        <v>720</v>
      </c>
      <c r="S2682" s="27">
        <f t="shared" si="164"/>
        <v>1360.8</v>
      </c>
      <c r="T2682" s="27">
        <f>IF(K2682&lt;'User input'!$I$9,'User input'!$J$8,IF(K2682&lt;'User input'!$I$10,'User input'!$J$9,IF(K2682&lt;'User input'!$I$11,'User input'!$J$10,'User input'!$J$11)))*S2682</f>
        <v>40.823999999999998</v>
      </c>
      <c r="U2682" s="27">
        <f>K2682*'User input'!$J$17+'User input'!$J$16</f>
        <v>0.5</v>
      </c>
    </row>
    <row r="2683" spans="1:21" x14ac:dyDescent="0.25">
      <c r="A2683" s="17">
        <v>2753</v>
      </c>
      <c r="B2683" s="6" t="s">
        <v>6912</v>
      </c>
      <c r="C2683" s="6" t="s">
        <v>301</v>
      </c>
      <c r="D2683" s="6" t="s">
        <v>15</v>
      </c>
      <c r="E2683" s="6" t="s">
        <v>16</v>
      </c>
      <c r="F2683" s="15">
        <v>60</v>
      </c>
      <c r="G2683" s="6" t="s">
        <v>6913</v>
      </c>
      <c r="H2683" s="6" t="s">
        <v>6687</v>
      </c>
      <c r="I2683" s="6" t="s">
        <v>127</v>
      </c>
      <c r="J2683" s="7">
        <v>44556</v>
      </c>
      <c r="K2683" s="15">
        <v>71</v>
      </c>
      <c r="L2683" s="6" t="s">
        <v>52</v>
      </c>
      <c r="M2683" s="6">
        <f t="shared" si="165"/>
        <v>2021</v>
      </c>
      <c r="N2683" s="6">
        <f t="shared" si="166"/>
        <v>12</v>
      </c>
      <c r="O2683" s="6" t="str">
        <f>VLOOKUP(L2683,'User input'!$D$6:$E$16,2,FALSE)</f>
        <v>Megawidget S</v>
      </c>
      <c r="P2683" s="6">
        <f>VLOOKUP(L2683,'User input'!$D$6:$G$16,3,FALSE)</f>
        <v>0.69</v>
      </c>
      <c r="Q2683" s="6">
        <f>VLOOKUP(L2683,'User input'!$D$6:$G$16,4,FALSE)</f>
        <v>24</v>
      </c>
      <c r="R2683" s="6">
        <f t="shared" si="167"/>
        <v>1704</v>
      </c>
      <c r="S2683" s="26">
        <f t="shared" si="164"/>
        <v>1175.76</v>
      </c>
      <c r="T2683" s="26">
        <f>IF(K2683&lt;'User input'!$I$9,'User input'!$J$8,IF(K2683&lt;'User input'!$I$10,'User input'!$J$9,IF(K2683&lt;'User input'!$I$11,'User input'!$J$10,'User input'!$J$11)))*S2683</f>
        <v>58.788000000000004</v>
      </c>
      <c r="U2683" s="26">
        <f>K2683*'User input'!$J$17+'User input'!$J$16</f>
        <v>0.5</v>
      </c>
    </row>
    <row r="2684" spans="1:21" x14ac:dyDescent="0.25">
      <c r="A2684" s="18">
        <v>2754</v>
      </c>
      <c r="B2684" s="10" t="s">
        <v>2236</v>
      </c>
      <c r="C2684" s="10" t="s">
        <v>3715</v>
      </c>
      <c r="D2684" s="10" t="s">
        <v>28</v>
      </c>
      <c r="E2684" s="10" t="s">
        <v>29</v>
      </c>
      <c r="F2684" s="16">
        <v>60</v>
      </c>
      <c r="G2684" s="10" t="s">
        <v>6914</v>
      </c>
      <c r="H2684" s="10" t="s">
        <v>1576</v>
      </c>
      <c r="I2684" s="10" t="s">
        <v>176</v>
      </c>
      <c r="J2684" s="11">
        <v>44507</v>
      </c>
      <c r="K2684" s="16">
        <v>40</v>
      </c>
      <c r="L2684" s="10" t="s">
        <v>33</v>
      </c>
      <c r="M2684" s="10">
        <f t="shared" si="165"/>
        <v>2021</v>
      </c>
      <c r="N2684" s="10">
        <f t="shared" si="166"/>
        <v>11</v>
      </c>
      <c r="O2684" s="10" t="str">
        <f>VLOOKUP(L2684,'User input'!$D$6:$E$16,2,FALSE)</f>
        <v>Megawidget L</v>
      </c>
      <c r="P2684" s="10">
        <f>VLOOKUP(L2684,'User input'!$D$6:$G$16,3,FALSE)</f>
        <v>1.79</v>
      </c>
      <c r="Q2684" s="10">
        <f>VLOOKUP(L2684,'User input'!$D$6:$G$16,4,FALSE)</f>
        <v>24</v>
      </c>
      <c r="R2684" s="10">
        <f t="shared" si="167"/>
        <v>960</v>
      </c>
      <c r="S2684" s="27">
        <f t="shared" si="164"/>
        <v>1718.4</v>
      </c>
      <c r="T2684" s="27">
        <f>IF(K2684&lt;'User input'!$I$9,'User input'!$J$8,IF(K2684&lt;'User input'!$I$10,'User input'!$J$9,IF(K2684&lt;'User input'!$I$11,'User input'!$J$10,'User input'!$J$11)))*S2684</f>
        <v>51.552</v>
      </c>
      <c r="U2684" s="27">
        <f>K2684*'User input'!$J$17+'User input'!$J$16</f>
        <v>0.5</v>
      </c>
    </row>
    <row r="2685" spans="1:21" x14ac:dyDescent="0.25">
      <c r="A2685" s="17">
        <v>2755</v>
      </c>
      <c r="B2685" s="6" t="s">
        <v>1606</v>
      </c>
      <c r="C2685" s="6" t="s">
        <v>6915</v>
      </c>
      <c r="D2685" s="6" t="s">
        <v>28</v>
      </c>
      <c r="E2685" s="6" t="s">
        <v>29</v>
      </c>
      <c r="F2685" s="15">
        <v>60</v>
      </c>
      <c r="G2685" s="6" t="s">
        <v>6916</v>
      </c>
      <c r="H2685" s="6" t="s">
        <v>219</v>
      </c>
      <c r="I2685" s="6" t="s">
        <v>32</v>
      </c>
      <c r="J2685" s="7">
        <v>44111</v>
      </c>
      <c r="K2685" s="15">
        <v>25</v>
      </c>
      <c r="L2685" s="6" t="s">
        <v>62</v>
      </c>
      <c r="M2685" s="6">
        <f t="shared" si="165"/>
        <v>2020</v>
      </c>
      <c r="N2685" s="6">
        <f t="shared" si="166"/>
        <v>10</v>
      </c>
      <c r="O2685" s="6" t="str">
        <f>VLOOKUP(L2685,'User input'!$D$6:$E$16,2,FALSE)</f>
        <v>Ultrathing V4</v>
      </c>
      <c r="P2685" s="6">
        <f>VLOOKUP(L2685,'User input'!$D$6:$G$16,3,FALSE)</f>
        <v>3.99</v>
      </c>
      <c r="Q2685" s="6">
        <f>VLOOKUP(L2685,'User input'!$D$6:$G$16,4,FALSE)</f>
        <v>24</v>
      </c>
      <c r="R2685" s="6">
        <f t="shared" si="167"/>
        <v>600</v>
      </c>
      <c r="S2685" s="26">
        <f t="shared" si="164"/>
        <v>2394</v>
      </c>
      <c r="T2685" s="26">
        <f>IF(K2685&lt;'User input'!$I$9,'User input'!$J$8,IF(K2685&lt;'User input'!$I$10,'User input'!$J$9,IF(K2685&lt;'User input'!$I$11,'User input'!$J$10,'User input'!$J$11)))*S2685</f>
        <v>71.819999999999993</v>
      </c>
      <c r="U2685" s="26">
        <f>K2685*'User input'!$J$17+'User input'!$J$16</f>
        <v>0.5</v>
      </c>
    </row>
    <row r="2686" spans="1:21" x14ac:dyDescent="0.25">
      <c r="A2686" s="18">
        <v>2756</v>
      </c>
      <c r="B2686" s="10" t="s">
        <v>2813</v>
      </c>
      <c r="C2686" s="10" t="s">
        <v>5149</v>
      </c>
      <c r="D2686" s="10" t="s">
        <v>28</v>
      </c>
      <c r="E2686" s="10" t="s">
        <v>29</v>
      </c>
      <c r="F2686" s="16">
        <v>30</v>
      </c>
      <c r="G2686" s="10" t="s">
        <v>6917</v>
      </c>
      <c r="H2686" s="10" t="s">
        <v>4447</v>
      </c>
      <c r="I2686" s="10" t="s">
        <v>32</v>
      </c>
      <c r="J2686" s="11">
        <v>43561</v>
      </c>
      <c r="K2686" s="16">
        <v>49</v>
      </c>
      <c r="L2686" s="10" t="s">
        <v>33</v>
      </c>
      <c r="M2686" s="10">
        <f t="shared" si="165"/>
        <v>2019</v>
      </c>
      <c r="N2686" s="10">
        <f t="shared" si="166"/>
        <v>4</v>
      </c>
      <c r="O2686" s="10" t="str">
        <f>VLOOKUP(L2686,'User input'!$D$6:$E$16,2,FALSE)</f>
        <v>Megawidget L</v>
      </c>
      <c r="P2686" s="10">
        <f>VLOOKUP(L2686,'User input'!$D$6:$G$16,3,FALSE)</f>
        <v>1.79</v>
      </c>
      <c r="Q2686" s="10">
        <f>VLOOKUP(L2686,'User input'!$D$6:$G$16,4,FALSE)</f>
        <v>24</v>
      </c>
      <c r="R2686" s="10">
        <f t="shared" si="167"/>
        <v>1176</v>
      </c>
      <c r="S2686" s="27">
        <f t="shared" si="164"/>
        <v>2105.04</v>
      </c>
      <c r="T2686" s="27">
        <f>IF(K2686&lt;'User input'!$I$9,'User input'!$J$8,IF(K2686&lt;'User input'!$I$10,'User input'!$J$9,IF(K2686&lt;'User input'!$I$11,'User input'!$J$10,'User input'!$J$11)))*S2686</f>
        <v>63.151199999999996</v>
      </c>
      <c r="U2686" s="27">
        <f>K2686*'User input'!$J$17+'User input'!$J$16</f>
        <v>0.5</v>
      </c>
    </row>
    <row r="2687" spans="1:21" x14ac:dyDescent="0.25">
      <c r="A2687" s="17">
        <v>2757</v>
      </c>
      <c r="B2687" s="6" t="s">
        <v>6918</v>
      </c>
      <c r="C2687" s="6" t="s">
        <v>1496</v>
      </c>
      <c r="D2687" s="6" t="s">
        <v>15</v>
      </c>
      <c r="E2687" s="6" t="s">
        <v>16</v>
      </c>
      <c r="F2687" s="15">
        <v>30</v>
      </c>
      <c r="G2687" s="6" t="s">
        <v>6919</v>
      </c>
      <c r="H2687" s="6" t="s">
        <v>3468</v>
      </c>
      <c r="I2687" s="6" t="s">
        <v>185</v>
      </c>
      <c r="J2687" s="7">
        <v>44187</v>
      </c>
      <c r="K2687" s="15">
        <v>84</v>
      </c>
      <c r="L2687" s="6" t="s">
        <v>39</v>
      </c>
      <c r="M2687" s="6">
        <f t="shared" si="165"/>
        <v>2020</v>
      </c>
      <c r="N2687" s="6">
        <f t="shared" si="166"/>
        <v>12</v>
      </c>
      <c r="O2687" s="6" t="str">
        <f>VLOOKUP(L2687,'User input'!$D$6:$E$16,2,FALSE)</f>
        <v>Ultrathing V1</v>
      </c>
      <c r="P2687" s="6">
        <f>VLOOKUP(L2687,'User input'!$D$6:$G$16,3,FALSE)</f>
        <v>1.79</v>
      </c>
      <c r="Q2687" s="6">
        <f>VLOOKUP(L2687,'User input'!$D$6:$G$16,4,FALSE)</f>
        <v>17</v>
      </c>
      <c r="R2687" s="6">
        <f t="shared" si="167"/>
        <v>1428</v>
      </c>
      <c r="S2687" s="26">
        <f t="shared" si="164"/>
        <v>2556.12</v>
      </c>
      <c r="T2687" s="26">
        <f>IF(K2687&lt;'User input'!$I$9,'User input'!$J$8,IF(K2687&lt;'User input'!$I$10,'User input'!$J$9,IF(K2687&lt;'User input'!$I$11,'User input'!$J$10,'User input'!$J$11)))*S2687</f>
        <v>127.806</v>
      </c>
      <c r="U2687" s="26">
        <f>K2687*'User input'!$J$17+'User input'!$J$16</f>
        <v>0.5</v>
      </c>
    </row>
    <row r="2688" spans="1:21" x14ac:dyDescent="0.25">
      <c r="A2688" s="18">
        <v>2758</v>
      </c>
      <c r="B2688" s="10" t="s">
        <v>6920</v>
      </c>
      <c r="C2688" s="10" t="s">
        <v>755</v>
      </c>
      <c r="D2688" s="10" t="s">
        <v>15</v>
      </c>
      <c r="E2688" s="10" t="s">
        <v>16</v>
      </c>
      <c r="F2688" s="16">
        <v>90</v>
      </c>
      <c r="G2688" s="10" t="s">
        <v>6921</v>
      </c>
      <c r="H2688" s="10" t="s">
        <v>880</v>
      </c>
      <c r="I2688" s="10" t="s">
        <v>881</v>
      </c>
      <c r="J2688" s="11">
        <v>44524</v>
      </c>
      <c r="K2688" s="16">
        <v>99</v>
      </c>
      <c r="L2688" s="10" t="s">
        <v>78</v>
      </c>
      <c r="M2688" s="10">
        <f t="shared" si="165"/>
        <v>2021</v>
      </c>
      <c r="N2688" s="10">
        <f t="shared" si="166"/>
        <v>11</v>
      </c>
      <c r="O2688" s="10" t="str">
        <f>VLOOKUP(L2688,'User input'!$D$6:$E$16,2,FALSE)</f>
        <v>Ultrathing V2</v>
      </c>
      <c r="P2688" s="10">
        <f>VLOOKUP(L2688,'User input'!$D$6:$G$16,3,FALSE)</f>
        <v>2.95</v>
      </c>
      <c r="Q2688" s="10">
        <f>VLOOKUP(L2688,'User input'!$D$6:$G$16,4,FALSE)</f>
        <v>20</v>
      </c>
      <c r="R2688" s="10">
        <f t="shared" si="167"/>
        <v>1980</v>
      </c>
      <c r="S2688" s="27">
        <f t="shared" si="164"/>
        <v>5841</v>
      </c>
      <c r="T2688" s="27">
        <f>IF(K2688&lt;'User input'!$I$9,'User input'!$J$8,IF(K2688&lt;'User input'!$I$10,'User input'!$J$9,IF(K2688&lt;'User input'!$I$11,'User input'!$J$10,'User input'!$J$11)))*S2688</f>
        <v>292.05</v>
      </c>
      <c r="U2688" s="27">
        <f>K2688*'User input'!$J$17+'User input'!$J$16</f>
        <v>0.5</v>
      </c>
    </row>
    <row r="2689" spans="1:21" x14ac:dyDescent="0.25">
      <c r="A2689" s="18">
        <v>2760</v>
      </c>
      <c r="B2689" s="10" t="s">
        <v>6922</v>
      </c>
      <c r="C2689" s="10" t="s">
        <v>270</v>
      </c>
      <c r="D2689" s="10" t="s">
        <v>15</v>
      </c>
      <c r="E2689" s="10" t="s">
        <v>16</v>
      </c>
      <c r="F2689" s="16">
        <v>60</v>
      </c>
      <c r="G2689" s="10" t="s">
        <v>6923</v>
      </c>
      <c r="H2689" s="10" t="s">
        <v>6924</v>
      </c>
      <c r="I2689" s="10" t="s">
        <v>38</v>
      </c>
      <c r="J2689" s="11">
        <v>44295</v>
      </c>
      <c r="K2689" s="16">
        <v>9</v>
      </c>
      <c r="L2689" s="10" t="s">
        <v>33</v>
      </c>
      <c r="M2689" s="10">
        <f t="shared" si="165"/>
        <v>2021</v>
      </c>
      <c r="N2689" s="10">
        <f t="shared" si="166"/>
        <v>4</v>
      </c>
      <c r="O2689" s="10" t="str">
        <f>VLOOKUP(L2689,'User input'!$D$6:$E$16,2,FALSE)</f>
        <v>Megawidget L</v>
      </c>
      <c r="P2689" s="10">
        <f>VLOOKUP(L2689,'User input'!$D$6:$G$16,3,FALSE)</f>
        <v>1.79</v>
      </c>
      <c r="Q2689" s="10">
        <f>VLOOKUP(L2689,'User input'!$D$6:$G$16,4,FALSE)</f>
        <v>24</v>
      </c>
      <c r="R2689" s="10">
        <f t="shared" si="167"/>
        <v>216</v>
      </c>
      <c r="S2689" s="27">
        <f t="shared" si="164"/>
        <v>386.64</v>
      </c>
      <c r="T2689" s="27">
        <f>IF(K2689&lt;'User input'!$I$9,'User input'!$J$8,IF(K2689&lt;'User input'!$I$10,'User input'!$J$9,IF(K2689&lt;'User input'!$I$11,'User input'!$J$10,'User input'!$J$11)))*S2689</f>
        <v>0</v>
      </c>
      <c r="U2689" s="27">
        <f>K2689*'User input'!$J$17+'User input'!$J$16</f>
        <v>0.5</v>
      </c>
    </row>
    <row r="2690" spans="1:21" x14ac:dyDescent="0.25">
      <c r="A2690" s="17">
        <v>2761</v>
      </c>
      <c r="B2690" s="6" t="s">
        <v>269</v>
      </c>
      <c r="C2690" s="6" t="s">
        <v>4830</v>
      </c>
      <c r="D2690" s="6" t="s">
        <v>15</v>
      </c>
      <c r="E2690" s="6" t="s">
        <v>16</v>
      </c>
      <c r="F2690" s="15">
        <v>60</v>
      </c>
      <c r="G2690" s="6" t="s">
        <v>6923</v>
      </c>
      <c r="H2690" s="6" t="s">
        <v>5007</v>
      </c>
      <c r="I2690" s="6" t="s">
        <v>32</v>
      </c>
      <c r="J2690" s="7">
        <v>44239</v>
      </c>
      <c r="K2690" s="15">
        <v>32</v>
      </c>
      <c r="L2690" s="6" t="s">
        <v>20</v>
      </c>
      <c r="M2690" s="6">
        <f t="shared" si="165"/>
        <v>2021</v>
      </c>
      <c r="N2690" s="6">
        <f t="shared" si="166"/>
        <v>2</v>
      </c>
      <c r="O2690" s="6" t="str">
        <f>VLOOKUP(L2690,'User input'!$D$6:$E$16,2,FALSE)</f>
        <v>Hyperwotsit</v>
      </c>
      <c r="P2690" s="6">
        <f>VLOOKUP(L2690,'User input'!$D$6:$G$16,3,FALSE)</f>
        <v>2.0099999999999998</v>
      </c>
      <c r="Q2690" s="6">
        <f>VLOOKUP(L2690,'User input'!$D$6:$G$16,4,FALSE)</f>
        <v>20</v>
      </c>
      <c r="R2690" s="6">
        <f t="shared" si="167"/>
        <v>640</v>
      </c>
      <c r="S2690" s="26">
        <f t="shared" si="164"/>
        <v>1286.3999999999999</v>
      </c>
      <c r="T2690" s="26">
        <f>IF(K2690&lt;'User input'!$I$9,'User input'!$J$8,IF(K2690&lt;'User input'!$I$10,'User input'!$J$9,IF(K2690&lt;'User input'!$I$11,'User input'!$J$10,'User input'!$J$11)))*S2690</f>
        <v>38.591999999999992</v>
      </c>
      <c r="U2690" s="26">
        <f>K2690*'User input'!$J$17+'User input'!$J$16</f>
        <v>0.5</v>
      </c>
    </row>
    <row r="2691" spans="1:21" x14ac:dyDescent="0.25">
      <c r="A2691" s="18">
        <v>2762</v>
      </c>
      <c r="B2691" s="10" t="s">
        <v>6925</v>
      </c>
      <c r="C2691" s="10" t="s">
        <v>1757</v>
      </c>
      <c r="D2691" s="10" t="s">
        <v>41</v>
      </c>
      <c r="E2691" s="10" t="s">
        <v>16</v>
      </c>
      <c r="F2691" s="16">
        <v>60</v>
      </c>
      <c r="G2691" s="10" t="s">
        <v>6926</v>
      </c>
      <c r="H2691" s="10" t="s">
        <v>5624</v>
      </c>
      <c r="I2691" s="10" t="s">
        <v>881</v>
      </c>
      <c r="J2691" s="11">
        <v>44113</v>
      </c>
      <c r="K2691" s="16">
        <v>25</v>
      </c>
      <c r="L2691" s="10" t="s">
        <v>62</v>
      </c>
      <c r="M2691" s="10">
        <f t="shared" si="165"/>
        <v>2020</v>
      </c>
      <c r="N2691" s="10">
        <f t="shared" si="166"/>
        <v>10</v>
      </c>
      <c r="O2691" s="10" t="str">
        <f>VLOOKUP(L2691,'User input'!$D$6:$E$16,2,FALSE)</f>
        <v>Ultrathing V4</v>
      </c>
      <c r="P2691" s="10">
        <f>VLOOKUP(L2691,'User input'!$D$6:$G$16,3,FALSE)</f>
        <v>3.99</v>
      </c>
      <c r="Q2691" s="10">
        <f>VLOOKUP(L2691,'User input'!$D$6:$G$16,4,FALSE)</f>
        <v>24</v>
      </c>
      <c r="R2691" s="10">
        <f t="shared" si="167"/>
        <v>600</v>
      </c>
      <c r="S2691" s="27">
        <f t="shared" si="164"/>
        <v>2394</v>
      </c>
      <c r="T2691" s="27">
        <f>IF(K2691&lt;'User input'!$I$9,'User input'!$J$8,IF(K2691&lt;'User input'!$I$10,'User input'!$J$9,IF(K2691&lt;'User input'!$I$11,'User input'!$J$10,'User input'!$J$11)))*S2691</f>
        <v>71.819999999999993</v>
      </c>
      <c r="U2691" s="27">
        <f>K2691*'User input'!$J$17+'User input'!$J$16</f>
        <v>0.5</v>
      </c>
    </row>
    <row r="2692" spans="1:21" x14ac:dyDescent="0.25">
      <c r="A2692" s="17">
        <v>2763</v>
      </c>
      <c r="B2692" s="6" t="s">
        <v>5895</v>
      </c>
      <c r="C2692" s="6" t="s">
        <v>635</v>
      </c>
      <c r="D2692" s="6" t="s">
        <v>28</v>
      </c>
      <c r="E2692" s="6" t="s">
        <v>29</v>
      </c>
      <c r="F2692" s="15">
        <v>30</v>
      </c>
      <c r="G2692" s="6" t="s">
        <v>6927</v>
      </c>
      <c r="H2692" s="6" t="s">
        <v>1163</v>
      </c>
      <c r="I2692" s="6" t="s">
        <v>32</v>
      </c>
      <c r="J2692" s="7">
        <v>44321</v>
      </c>
      <c r="K2692" s="15">
        <v>11</v>
      </c>
      <c r="L2692" s="6" t="s">
        <v>157</v>
      </c>
      <c r="M2692" s="6">
        <f t="shared" si="165"/>
        <v>2021</v>
      </c>
      <c r="N2692" s="6">
        <f t="shared" si="166"/>
        <v>5</v>
      </c>
      <c r="O2692" s="6" t="str">
        <f>VLOOKUP(L2692,'User input'!$D$6:$E$16,2,FALSE)</f>
        <v>Ultrathing V3</v>
      </c>
      <c r="P2692" s="6">
        <f>VLOOKUP(L2692,'User input'!$D$6:$G$16,3,FALSE)</f>
        <v>3.39</v>
      </c>
      <c r="Q2692" s="6">
        <f>VLOOKUP(L2692,'User input'!$D$6:$G$16,4,FALSE)</f>
        <v>24</v>
      </c>
      <c r="R2692" s="6">
        <f t="shared" si="167"/>
        <v>264</v>
      </c>
      <c r="S2692" s="26">
        <f t="shared" si="164"/>
        <v>894.96</v>
      </c>
      <c r="T2692" s="26">
        <f>IF(K2692&lt;'User input'!$I$9,'User input'!$J$8,IF(K2692&lt;'User input'!$I$10,'User input'!$J$9,IF(K2692&lt;'User input'!$I$11,'User input'!$J$10,'User input'!$J$11)))*S2692</f>
        <v>0</v>
      </c>
      <c r="U2692" s="26">
        <f>K2692*'User input'!$J$17+'User input'!$J$16</f>
        <v>0.5</v>
      </c>
    </row>
    <row r="2693" spans="1:21" x14ac:dyDescent="0.25">
      <c r="A2693" s="18">
        <v>2764</v>
      </c>
      <c r="B2693" s="10" t="s">
        <v>6928</v>
      </c>
      <c r="C2693" s="10" t="s">
        <v>4328</v>
      </c>
      <c r="D2693" s="10" t="s">
        <v>49</v>
      </c>
      <c r="E2693" s="10" t="s">
        <v>16</v>
      </c>
      <c r="F2693" s="16">
        <v>90</v>
      </c>
      <c r="G2693" s="10" t="s">
        <v>6929</v>
      </c>
      <c r="H2693" s="10" t="s">
        <v>587</v>
      </c>
      <c r="I2693" s="10" t="s">
        <v>32</v>
      </c>
      <c r="J2693" s="11">
        <v>43877</v>
      </c>
      <c r="K2693" s="16">
        <v>93</v>
      </c>
      <c r="L2693" s="10" t="s">
        <v>44</v>
      </c>
      <c r="M2693" s="10">
        <f t="shared" si="165"/>
        <v>2020</v>
      </c>
      <c r="N2693" s="10">
        <f t="shared" si="166"/>
        <v>2</v>
      </c>
      <c r="O2693" s="10" t="str">
        <f>VLOOKUP(L2693,'User input'!$D$6:$E$16,2,FALSE)</f>
        <v>Gigastuff</v>
      </c>
      <c r="P2693" s="10">
        <f>VLOOKUP(L2693,'User input'!$D$6:$G$16,3,FALSE)</f>
        <v>1.89</v>
      </c>
      <c r="Q2693" s="10">
        <f>VLOOKUP(L2693,'User input'!$D$6:$G$16,4,FALSE)</f>
        <v>18</v>
      </c>
      <c r="R2693" s="10">
        <f t="shared" si="167"/>
        <v>1674</v>
      </c>
      <c r="S2693" s="27">
        <f t="shared" ref="S2693:S2756" si="168">R2693*P2693</f>
        <v>3163.8599999999997</v>
      </c>
      <c r="T2693" s="27">
        <f>IF(K2693&lt;'User input'!$I$9,'User input'!$J$8,IF(K2693&lt;'User input'!$I$10,'User input'!$J$9,IF(K2693&lt;'User input'!$I$11,'User input'!$J$10,'User input'!$J$11)))*S2693</f>
        <v>158.19299999999998</v>
      </c>
      <c r="U2693" s="27">
        <f>K2693*'User input'!$J$17+'User input'!$J$16</f>
        <v>0.5</v>
      </c>
    </row>
    <row r="2694" spans="1:21" x14ac:dyDescent="0.25">
      <c r="A2694" s="17">
        <v>2765</v>
      </c>
      <c r="B2694" s="6" t="s">
        <v>6930</v>
      </c>
      <c r="C2694" s="6" t="s">
        <v>186</v>
      </c>
      <c r="D2694" s="6" t="s">
        <v>41</v>
      </c>
      <c r="E2694" s="6" t="s">
        <v>16</v>
      </c>
      <c r="F2694" s="15">
        <v>90</v>
      </c>
      <c r="G2694" s="6" t="s">
        <v>6931</v>
      </c>
      <c r="H2694" s="6" t="s">
        <v>1483</v>
      </c>
      <c r="I2694" s="6" t="s">
        <v>291</v>
      </c>
      <c r="J2694" s="7">
        <v>43942</v>
      </c>
      <c r="K2694" s="15">
        <v>87</v>
      </c>
      <c r="L2694" s="6" t="s">
        <v>20</v>
      </c>
      <c r="M2694" s="6">
        <f t="shared" ref="M2694:M2757" si="169">YEAR(J2694)</f>
        <v>2020</v>
      </c>
      <c r="N2694" s="6">
        <f t="shared" ref="N2694:N2757" si="170">MONTH(J2694)</f>
        <v>4</v>
      </c>
      <c r="O2694" s="6" t="str">
        <f>VLOOKUP(L2694,'User input'!$D$6:$E$16,2,FALSE)</f>
        <v>Hyperwotsit</v>
      </c>
      <c r="P2694" s="6">
        <f>VLOOKUP(L2694,'User input'!$D$6:$G$16,3,FALSE)</f>
        <v>2.0099999999999998</v>
      </c>
      <c r="Q2694" s="6">
        <f>VLOOKUP(L2694,'User input'!$D$6:$G$16,4,FALSE)</f>
        <v>20</v>
      </c>
      <c r="R2694" s="6">
        <f t="shared" ref="R2694:R2757" si="171">K2694*Q2694</f>
        <v>1740</v>
      </c>
      <c r="S2694" s="26">
        <f t="shared" si="168"/>
        <v>3497.3999999999996</v>
      </c>
      <c r="T2694" s="26">
        <f>IF(K2694&lt;'User input'!$I$9,'User input'!$J$8,IF(K2694&lt;'User input'!$I$10,'User input'!$J$9,IF(K2694&lt;'User input'!$I$11,'User input'!$J$10,'User input'!$J$11)))*S2694</f>
        <v>174.87</v>
      </c>
      <c r="U2694" s="26">
        <f>K2694*'User input'!$J$17+'User input'!$J$16</f>
        <v>0.5</v>
      </c>
    </row>
    <row r="2695" spans="1:21" x14ac:dyDescent="0.25">
      <c r="A2695" s="18">
        <v>2766</v>
      </c>
      <c r="B2695" s="10" t="s">
        <v>3315</v>
      </c>
      <c r="C2695" s="10" t="s">
        <v>191</v>
      </c>
      <c r="D2695" s="10" t="s">
        <v>28</v>
      </c>
      <c r="E2695" s="10" t="s">
        <v>29</v>
      </c>
      <c r="F2695" s="16">
        <v>30</v>
      </c>
      <c r="G2695" s="10" t="s">
        <v>6932</v>
      </c>
      <c r="H2695" s="10" t="s">
        <v>2344</v>
      </c>
      <c r="I2695" s="10" t="s">
        <v>176</v>
      </c>
      <c r="J2695" s="11">
        <v>43933</v>
      </c>
      <c r="K2695" s="16">
        <v>50</v>
      </c>
      <c r="L2695" s="10" t="s">
        <v>157</v>
      </c>
      <c r="M2695" s="10">
        <f t="shared" si="169"/>
        <v>2020</v>
      </c>
      <c r="N2695" s="10">
        <f t="shared" si="170"/>
        <v>4</v>
      </c>
      <c r="O2695" s="10" t="str">
        <f>VLOOKUP(L2695,'User input'!$D$6:$E$16,2,FALSE)</f>
        <v>Ultrathing V3</v>
      </c>
      <c r="P2695" s="10">
        <f>VLOOKUP(L2695,'User input'!$D$6:$G$16,3,FALSE)</f>
        <v>3.39</v>
      </c>
      <c r="Q2695" s="10">
        <f>VLOOKUP(L2695,'User input'!$D$6:$G$16,4,FALSE)</f>
        <v>24</v>
      </c>
      <c r="R2695" s="10">
        <f t="shared" si="171"/>
        <v>1200</v>
      </c>
      <c r="S2695" s="27">
        <f t="shared" si="168"/>
        <v>4068</v>
      </c>
      <c r="T2695" s="27">
        <f>IF(K2695&lt;'User input'!$I$9,'User input'!$J$8,IF(K2695&lt;'User input'!$I$10,'User input'!$J$9,IF(K2695&lt;'User input'!$I$11,'User input'!$J$10,'User input'!$J$11)))*S2695</f>
        <v>203.4</v>
      </c>
      <c r="U2695" s="27">
        <f>K2695*'User input'!$J$17+'User input'!$J$16</f>
        <v>0.5</v>
      </c>
    </row>
    <row r="2696" spans="1:21" x14ac:dyDescent="0.25">
      <c r="A2696" s="17">
        <v>2767</v>
      </c>
      <c r="B2696" s="6" t="s">
        <v>254</v>
      </c>
      <c r="C2696" s="6" t="s">
        <v>3661</v>
      </c>
      <c r="D2696" s="6" t="s">
        <v>28</v>
      </c>
      <c r="E2696" s="6" t="s">
        <v>29</v>
      </c>
      <c r="F2696" s="15">
        <v>90</v>
      </c>
      <c r="G2696" s="6" t="s">
        <v>6933</v>
      </c>
      <c r="H2696" s="6" t="s">
        <v>5422</v>
      </c>
      <c r="I2696" s="6" t="s">
        <v>176</v>
      </c>
      <c r="J2696" s="7">
        <v>43478</v>
      </c>
      <c r="K2696" s="15">
        <v>81</v>
      </c>
      <c r="L2696" s="6" t="s">
        <v>157</v>
      </c>
      <c r="M2696" s="6">
        <f t="shared" si="169"/>
        <v>2019</v>
      </c>
      <c r="N2696" s="6">
        <f t="shared" si="170"/>
        <v>1</v>
      </c>
      <c r="O2696" s="6" t="str">
        <f>VLOOKUP(L2696,'User input'!$D$6:$E$16,2,FALSE)</f>
        <v>Ultrathing V3</v>
      </c>
      <c r="P2696" s="6">
        <f>VLOOKUP(L2696,'User input'!$D$6:$G$16,3,FALSE)</f>
        <v>3.39</v>
      </c>
      <c r="Q2696" s="6">
        <f>VLOOKUP(L2696,'User input'!$D$6:$G$16,4,FALSE)</f>
        <v>24</v>
      </c>
      <c r="R2696" s="6">
        <f t="shared" si="171"/>
        <v>1944</v>
      </c>
      <c r="S2696" s="26">
        <f t="shared" si="168"/>
        <v>6590.16</v>
      </c>
      <c r="T2696" s="26">
        <f>IF(K2696&lt;'User input'!$I$9,'User input'!$J$8,IF(K2696&lt;'User input'!$I$10,'User input'!$J$9,IF(K2696&lt;'User input'!$I$11,'User input'!$J$10,'User input'!$J$11)))*S2696</f>
        <v>329.50800000000004</v>
      </c>
      <c r="U2696" s="26">
        <f>K2696*'User input'!$J$17+'User input'!$J$16</f>
        <v>0.5</v>
      </c>
    </row>
    <row r="2697" spans="1:21" x14ac:dyDescent="0.25">
      <c r="A2697" s="18">
        <v>2768</v>
      </c>
      <c r="B2697" s="10" t="s">
        <v>1520</v>
      </c>
      <c r="C2697" s="10" t="s">
        <v>5142</v>
      </c>
      <c r="D2697" s="10" t="s">
        <v>15</v>
      </c>
      <c r="E2697" s="10" t="s">
        <v>16</v>
      </c>
      <c r="F2697" s="16">
        <v>60</v>
      </c>
      <c r="G2697" s="10" t="s">
        <v>6934</v>
      </c>
      <c r="H2697" s="10" t="s">
        <v>4269</v>
      </c>
      <c r="I2697" s="10" t="s">
        <v>176</v>
      </c>
      <c r="J2697" s="11">
        <v>44215</v>
      </c>
      <c r="K2697" s="16">
        <v>65</v>
      </c>
      <c r="L2697" s="10" t="s">
        <v>33</v>
      </c>
      <c r="M2697" s="10">
        <f t="shared" si="169"/>
        <v>2021</v>
      </c>
      <c r="N2697" s="10">
        <f t="shared" si="170"/>
        <v>1</v>
      </c>
      <c r="O2697" s="10" t="str">
        <f>VLOOKUP(L2697,'User input'!$D$6:$E$16,2,FALSE)</f>
        <v>Megawidget L</v>
      </c>
      <c r="P2697" s="10">
        <f>VLOOKUP(L2697,'User input'!$D$6:$G$16,3,FALSE)</f>
        <v>1.79</v>
      </c>
      <c r="Q2697" s="10">
        <f>VLOOKUP(L2697,'User input'!$D$6:$G$16,4,FALSE)</f>
        <v>24</v>
      </c>
      <c r="R2697" s="10">
        <f t="shared" si="171"/>
        <v>1560</v>
      </c>
      <c r="S2697" s="27">
        <f t="shared" si="168"/>
        <v>2792.4</v>
      </c>
      <c r="T2697" s="27">
        <f>IF(K2697&lt;'User input'!$I$9,'User input'!$J$8,IF(K2697&lt;'User input'!$I$10,'User input'!$J$9,IF(K2697&lt;'User input'!$I$11,'User input'!$J$10,'User input'!$J$11)))*S2697</f>
        <v>139.62</v>
      </c>
      <c r="U2697" s="27">
        <f>K2697*'User input'!$J$17+'User input'!$J$16</f>
        <v>0.5</v>
      </c>
    </row>
    <row r="2698" spans="1:21" x14ac:dyDescent="0.25">
      <c r="A2698" s="17">
        <v>2769</v>
      </c>
      <c r="B2698" s="6" t="s">
        <v>5481</v>
      </c>
      <c r="C2698" s="6" t="s">
        <v>3726</v>
      </c>
      <c r="D2698" s="6" t="s">
        <v>28</v>
      </c>
      <c r="E2698" s="6" t="s">
        <v>29</v>
      </c>
      <c r="F2698" s="15">
        <v>60</v>
      </c>
      <c r="G2698" s="6" t="s">
        <v>6935</v>
      </c>
      <c r="H2698" s="6" t="s">
        <v>4033</v>
      </c>
      <c r="I2698" s="6" t="s">
        <v>171</v>
      </c>
      <c r="J2698" s="7">
        <v>44254</v>
      </c>
      <c r="K2698" s="15">
        <v>48</v>
      </c>
      <c r="L2698" s="6" t="s">
        <v>44</v>
      </c>
      <c r="M2698" s="6">
        <f t="shared" si="169"/>
        <v>2021</v>
      </c>
      <c r="N2698" s="6">
        <f t="shared" si="170"/>
        <v>2</v>
      </c>
      <c r="O2698" s="6" t="str">
        <f>VLOOKUP(L2698,'User input'!$D$6:$E$16,2,FALSE)</f>
        <v>Gigastuff</v>
      </c>
      <c r="P2698" s="6">
        <f>VLOOKUP(L2698,'User input'!$D$6:$G$16,3,FALSE)</f>
        <v>1.89</v>
      </c>
      <c r="Q2698" s="6">
        <f>VLOOKUP(L2698,'User input'!$D$6:$G$16,4,FALSE)</f>
        <v>18</v>
      </c>
      <c r="R2698" s="6">
        <f t="shared" si="171"/>
        <v>864</v>
      </c>
      <c r="S2698" s="26">
        <f t="shared" si="168"/>
        <v>1632.9599999999998</v>
      </c>
      <c r="T2698" s="26">
        <f>IF(K2698&lt;'User input'!$I$9,'User input'!$J$8,IF(K2698&lt;'User input'!$I$10,'User input'!$J$9,IF(K2698&lt;'User input'!$I$11,'User input'!$J$10,'User input'!$J$11)))*S2698</f>
        <v>48.988799999999991</v>
      </c>
      <c r="U2698" s="26">
        <f>K2698*'User input'!$J$17+'User input'!$J$16</f>
        <v>0.5</v>
      </c>
    </row>
    <row r="2699" spans="1:21" x14ac:dyDescent="0.25">
      <c r="A2699" s="18">
        <v>2770</v>
      </c>
      <c r="B2699" s="10" t="s">
        <v>2555</v>
      </c>
      <c r="C2699" s="10" t="s">
        <v>3041</v>
      </c>
      <c r="D2699" s="10" t="s">
        <v>90</v>
      </c>
      <c r="E2699" s="10" t="s">
        <v>29</v>
      </c>
      <c r="F2699" s="16">
        <v>90</v>
      </c>
      <c r="G2699" s="10" t="s">
        <v>6936</v>
      </c>
      <c r="H2699" s="10" t="s">
        <v>2657</v>
      </c>
      <c r="I2699" s="10" t="s">
        <v>185</v>
      </c>
      <c r="J2699" s="11">
        <v>43555</v>
      </c>
      <c r="K2699" s="16">
        <v>75</v>
      </c>
      <c r="L2699" s="10" t="s">
        <v>99</v>
      </c>
      <c r="M2699" s="10">
        <f t="shared" si="169"/>
        <v>2019</v>
      </c>
      <c r="N2699" s="10">
        <f t="shared" si="170"/>
        <v>3</v>
      </c>
      <c r="O2699" s="10" t="str">
        <f>VLOOKUP(L2699,'User input'!$D$6:$E$16,2,FALSE)</f>
        <v>Superwossname</v>
      </c>
      <c r="P2699" s="10">
        <f>VLOOKUP(L2699,'User input'!$D$6:$G$16,3,FALSE)</f>
        <v>3.49</v>
      </c>
      <c r="Q2699" s="10">
        <f>VLOOKUP(L2699,'User input'!$D$6:$G$16,4,FALSE)</f>
        <v>20</v>
      </c>
      <c r="R2699" s="10">
        <f t="shared" si="171"/>
        <v>1500</v>
      </c>
      <c r="S2699" s="27">
        <f t="shared" si="168"/>
        <v>5235</v>
      </c>
      <c r="T2699" s="27">
        <f>IF(K2699&lt;'User input'!$I$9,'User input'!$J$8,IF(K2699&lt;'User input'!$I$10,'User input'!$J$9,IF(K2699&lt;'User input'!$I$11,'User input'!$J$10,'User input'!$J$11)))*S2699</f>
        <v>261.75</v>
      </c>
      <c r="U2699" s="27">
        <f>K2699*'User input'!$J$17+'User input'!$J$16</f>
        <v>0.5</v>
      </c>
    </row>
    <row r="2700" spans="1:21" x14ac:dyDescent="0.25">
      <c r="A2700" s="17">
        <v>2771</v>
      </c>
      <c r="B2700" s="6" t="s">
        <v>6937</v>
      </c>
      <c r="C2700" s="6" t="s">
        <v>5351</v>
      </c>
      <c r="D2700" s="6" t="s">
        <v>49</v>
      </c>
      <c r="E2700" s="6" t="s">
        <v>16</v>
      </c>
      <c r="F2700" s="15">
        <v>90</v>
      </c>
      <c r="G2700" s="6" t="s">
        <v>6936</v>
      </c>
      <c r="H2700" s="6" t="s">
        <v>3758</v>
      </c>
      <c r="I2700" s="6" t="s">
        <v>32</v>
      </c>
      <c r="J2700" s="7">
        <v>44332</v>
      </c>
      <c r="K2700" s="15">
        <v>2</v>
      </c>
      <c r="L2700" s="6" t="s">
        <v>68</v>
      </c>
      <c r="M2700" s="6">
        <f t="shared" si="169"/>
        <v>2021</v>
      </c>
      <c r="N2700" s="6">
        <f t="shared" si="170"/>
        <v>5</v>
      </c>
      <c r="O2700" s="6" t="str">
        <f>VLOOKUP(L2700,'User input'!$D$6:$E$16,2,FALSE)</f>
        <v>Megawidget M</v>
      </c>
      <c r="P2700" s="6">
        <f>VLOOKUP(L2700,'User input'!$D$6:$G$16,3,FALSE)</f>
        <v>1.29</v>
      </c>
      <c r="Q2700" s="6">
        <f>VLOOKUP(L2700,'User input'!$D$6:$G$16,4,FALSE)</f>
        <v>24</v>
      </c>
      <c r="R2700" s="6">
        <f t="shared" si="171"/>
        <v>48</v>
      </c>
      <c r="S2700" s="26">
        <f t="shared" si="168"/>
        <v>61.92</v>
      </c>
      <c r="T2700" s="26">
        <f>IF(K2700&lt;'User input'!$I$9,'User input'!$J$8,IF(K2700&lt;'User input'!$I$10,'User input'!$J$9,IF(K2700&lt;'User input'!$I$11,'User input'!$J$10,'User input'!$J$11)))*S2700</f>
        <v>0</v>
      </c>
      <c r="U2700" s="26">
        <f>K2700*'User input'!$J$17+'User input'!$J$16</f>
        <v>0.5</v>
      </c>
    </row>
    <row r="2701" spans="1:21" x14ac:dyDescent="0.25">
      <c r="A2701" s="18">
        <v>2772</v>
      </c>
      <c r="B2701" s="10" t="s">
        <v>1990</v>
      </c>
      <c r="C2701" s="10" t="s">
        <v>6938</v>
      </c>
      <c r="D2701" s="10" t="s">
        <v>28</v>
      </c>
      <c r="E2701" s="10" t="s">
        <v>29</v>
      </c>
      <c r="F2701" s="16">
        <v>30</v>
      </c>
      <c r="G2701" s="10" t="s">
        <v>6939</v>
      </c>
      <c r="H2701" s="10" t="s">
        <v>1912</v>
      </c>
      <c r="I2701" s="10" t="s">
        <v>1913</v>
      </c>
      <c r="J2701" s="11">
        <v>43578</v>
      </c>
      <c r="K2701" s="16">
        <v>36</v>
      </c>
      <c r="L2701" s="10" t="s">
        <v>33</v>
      </c>
      <c r="M2701" s="10">
        <f t="shared" si="169"/>
        <v>2019</v>
      </c>
      <c r="N2701" s="10">
        <f t="shared" si="170"/>
        <v>4</v>
      </c>
      <c r="O2701" s="10" t="str">
        <f>VLOOKUP(L2701,'User input'!$D$6:$E$16,2,FALSE)</f>
        <v>Megawidget L</v>
      </c>
      <c r="P2701" s="10">
        <f>VLOOKUP(L2701,'User input'!$D$6:$G$16,3,FALSE)</f>
        <v>1.79</v>
      </c>
      <c r="Q2701" s="10">
        <f>VLOOKUP(L2701,'User input'!$D$6:$G$16,4,FALSE)</f>
        <v>24</v>
      </c>
      <c r="R2701" s="10">
        <f t="shared" si="171"/>
        <v>864</v>
      </c>
      <c r="S2701" s="27">
        <f t="shared" si="168"/>
        <v>1546.56</v>
      </c>
      <c r="T2701" s="27">
        <f>IF(K2701&lt;'User input'!$I$9,'User input'!$J$8,IF(K2701&lt;'User input'!$I$10,'User input'!$J$9,IF(K2701&lt;'User input'!$I$11,'User input'!$J$10,'User input'!$J$11)))*S2701</f>
        <v>46.396799999999999</v>
      </c>
      <c r="U2701" s="27">
        <f>K2701*'User input'!$J$17+'User input'!$J$16</f>
        <v>0.5</v>
      </c>
    </row>
    <row r="2702" spans="1:21" x14ac:dyDescent="0.25">
      <c r="A2702" s="17">
        <v>2773</v>
      </c>
      <c r="B2702" s="6" t="s">
        <v>6940</v>
      </c>
      <c r="C2702" s="6" t="s">
        <v>2167</v>
      </c>
      <c r="D2702" s="6" t="s">
        <v>15</v>
      </c>
      <c r="E2702" s="6" t="s">
        <v>16</v>
      </c>
      <c r="F2702" s="15">
        <v>90</v>
      </c>
      <c r="G2702" s="6" t="s">
        <v>6941</v>
      </c>
      <c r="H2702" s="6" t="s">
        <v>789</v>
      </c>
      <c r="I2702" s="6" t="s">
        <v>176</v>
      </c>
      <c r="J2702" s="7">
        <v>44079</v>
      </c>
      <c r="K2702" s="15">
        <v>94</v>
      </c>
      <c r="L2702" s="6" t="s">
        <v>39</v>
      </c>
      <c r="M2702" s="6">
        <f t="shared" si="169"/>
        <v>2020</v>
      </c>
      <c r="N2702" s="6">
        <f t="shared" si="170"/>
        <v>9</v>
      </c>
      <c r="O2702" s="6" t="str">
        <f>VLOOKUP(L2702,'User input'!$D$6:$E$16,2,FALSE)</f>
        <v>Ultrathing V1</v>
      </c>
      <c r="P2702" s="6">
        <f>VLOOKUP(L2702,'User input'!$D$6:$G$16,3,FALSE)</f>
        <v>1.79</v>
      </c>
      <c r="Q2702" s="6">
        <f>VLOOKUP(L2702,'User input'!$D$6:$G$16,4,FALSE)</f>
        <v>17</v>
      </c>
      <c r="R2702" s="6">
        <f t="shared" si="171"/>
        <v>1598</v>
      </c>
      <c r="S2702" s="26">
        <f t="shared" si="168"/>
        <v>2860.42</v>
      </c>
      <c r="T2702" s="26">
        <f>IF(K2702&lt;'User input'!$I$9,'User input'!$J$8,IF(K2702&lt;'User input'!$I$10,'User input'!$J$9,IF(K2702&lt;'User input'!$I$11,'User input'!$J$10,'User input'!$J$11)))*S2702</f>
        <v>143.02100000000002</v>
      </c>
      <c r="U2702" s="26">
        <f>K2702*'User input'!$J$17+'User input'!$J$16</f>
        <v>0.5</v>
      </c>
    </row>
    <row r="2703" spans="1:21" x14ac:dyDescent="0.25">
      <c r="A2703" s="18">
        <v>2774</v>
      </c>
      <c r="B2703" s="10" t="s">
        <v>4473</v>
      </c>
      <c r="C2703" s="10" t="s">
        <v>5011</v>
      </c>
      <c r="D2703" s="10" t="s">
        <v>28</v>
      </c>
      <c r="E2703" s="10" t="s">
        <v>29</v>
      </c>
      <c r="F2703" s="16">
        <v>90</v>
      </c>
      <c r="G2703" s="10" t="s">
        <v>6942</v>
      </c>
      <c r="H2703" s="10" t="s">
        <v>1880</v>
      </c>
      <c r="I2703" s="10" t="s">
        <v>1881</v>
      </c>
      <c r="J2703" s="11">
        <v>43606</v>
      </c>
      <c r="K2703" s="16">
        <v>54</v>
      </c>
      <c r="L2703" s="10" t="s">
        <v>68</v>
      </c>
      <c r="M2703" s="10">
        <f t="shared" si="169"/>
        <v>2019</v>
      </c>
      <c r="N2703" s="10">
        <f t="shared" si="170"/>
        <v>5</v>
      </c>
      <c r="O2703" s="10" t="str">
        <f>VLOOKUP(L2703,'User input'!$D$6:$E$16,2,FALSE)</f>
        <v>Megawidget M</v>
      </c>
      <c r="P2703" s="10">
        <f>VLOOKUP(L2703,'User input'!$D$6:$G$16,3,FALSE)</f>
        <v>1.29</v>
      </c>
      <c r="Q2703" s="10">
        <f>VLOOKUP(L2703,'User input'!$D$6:$G$16,4,FALSE)</f>
        <v>24</v>
      </c>
      <c r="R2703" s="10">
        <f t="shared" si="171"/>
        <v>1296</v>
      </c>
      <c r="S2703" s="27">
        <f t="shared" si="168"/>
        <v>1671.8400000000001</v>
      </c>
      <c r="T2703" s="27">
        <f>IF(K2703&lt;'User input'!$I$9,'User input'!$J$8,IF(K2703&lt;'User input'!$I$10,'User input'!$J$9,IF(K2703&lt;'User input'!$I$11,'User input'!$J$10,'User input'!$J$11)))*S2703</f>
        <v>83.592000000000013</v>
      </c>
      <c r="U2703" s="27">
        <f>K2703*'User input'!$J$17+'User input'!$J$16</f>
        <v>0.5</v>
      </c>
    </row>
    <row r="2704" spans="1:21" x14ac:dyDescent="0.25">
      <c r="A2704" s="17">
        <v>2775</v>
      </c>
      <c r="B2704" s="6" t="s">
        <v>6943</v>
      </c>
      <c r="C2704" s="6" t="s">
        <v>6944</v>
      </c>
      <c r="D2704" s="6" t="s">
        <v>15</v>
      </c>
      <c r="E2704" s="6" t="s">
        <v>16</v>
      </c>
      <c r="F2704" s="15">
        <v>90</v>
      </c>
      <c r="G2704" s="6" t="s">
        <v>6945</v>
      </c>
      <c r="H2704" s="6" t="s">
        <v>1267</v>
      </c>
      <c r="I2704" s="6" t="s">
        <v>57</v>
      </c>
      <c r="J2704" s="7">
        <v>43766</v>
      </c>
      <c r="K2704" s="15">
        <v>83</v>
      </c>
      <c r="L2704" s="6" t="s">
        <v>62</v>
      </c>
      <c r="M2704" s="6">
        <f t="shared" si="169"/>
        <v>2019</v>
      </c>
      <c r="N2704" s="6">
        <f t="shared" si="170"/>
        <v>10</v>
      </c>
      <c r="O2704" s="6" t="str">
        <f>VLOOKUP(L2704,'User input'!$D$6:$E$16,2,FALSE)</f>
        <v>Ultrathing V4</v>
      </c>
      <c r="P2704" s="6">
        <f>VLOOKUP(L2704,'User input'!$D$6:$G$16,3,FALSE)</f>
        <v>3.99</v>
      </c>
      <c r="Q2704" s="6">
        <f>VLOOKUP(L2704,'User input'!$D$6:$G$16,4,FALSE)</f>
        <v>24</v>
      </c>
      <c r="R2704" s="6">
        <f t="shared" si="171"/>
        <v>1992</v>
      </c>
      <c r="S2704" s="26">
        <f t="shared" si="168"/>
        <v>7948.0800000000008</v>
      </c>
      <c r="T2704" s="26">
        <f>IF(K2704&lt;'User input'!$I$9,'User input'!$J$8,IF(K2704&lt;'User input'!$I$10,'User input'!$J$9,IF(K2704&lt;'User input'!$I$11,'User input'!$J$10,'User input'!$J$11)))*S2704</f>
        <v>397.40400000000005</v>
      </c>
      <c r="U2704" s="26">
        <f>K2704*'User input'!$J$17+'User input'!$J$16</f>
        <v>0.5</v>
      </c>
    </row>
    <row r="2705" spans="1:21" x14ac:dyDescent="0.25">
      <c r="A2705" s="18">
        <v>2776</v>
      </c>
      <c r="B2705" s="10" t="s">
        <v>6946</v>
      </c>
      <c r="C2705" s="10" t="s">
        <v>2443</v>
      </c>
      <c r="D2705" s="10" t="s">
        <v>15</v>
      </c>
      <c r="E2705" s="10" t="s">
        <v>16</v>
      </c>
      <c r="F2705" s="16">
        <v>90</v>
      </c>
      <c r="G2705" s="10" t="s">
        <v>6947</v>
      </c>
      <c r="H2705" s="10" t="s">
        <v>4320</v>
      </c>
      <c r="I2705" s="10" t="s">
        <v>1194</v>
      </c>
      <c r="J2705" s="11">
        <v>44062</v>
      </c>
      <c r="K2705" s="16">
        <v>85</v>
      </c>
      <c r="L2705" s="10" t="s">
        <v>157</v>
      </c>
      <c r="M2705" s="10">
        <f t="shared" si="169"/>
        <v>2020</v>
      </c>
      <c r="N2705" s="10">
        <f t="shared" si="170"/>
        <v>8</v>
      </c>
      <c r="O2705" s="10" t="str">
        <f>VLOOKUP(L2705,'User input'!$D$6:$E$16,2,FALSE)</f>
        <v>Ultrathing V3</v>
      </c>
      <c r="P2705" s="10">
        <f>VLOOKUP(L2705,'User input'!$D$6:$G$16,3,FALSE)</f>
        <v>3.39</v>
      </c>
      <c r="Q2705" s="10">
        <f>VLOOKUP(L2705,'User input'!$D$6:$G$16,4,FALSE)</f>
        <v>24</v>
      </c>
      <c r="R2705" s="10">
        <f t="shared" si="171"/>
        <v>2040</v>
      </c>
      <c r="S2705" s="27">
        <f t="shared" si="168"/>
        <v>6915.6</v>
      </c>
      <c r="T2705" s="27">
        <f>IF(K2705&lt;'User input'!$I$9,'User input'!$J$8,IF(K2705&lt;'User input'!$I$10,'User input'!$J$9,IF(K2705&lt;'User input'!$I$11,'User input'!$J$10,'User input'!$J$11)))*S2705</f>
        <v>345.78000000000003</v>
      </c>
      <c r="U2705" s="27">
        <f>K2705*'User input'!$J$17+'User input'!$J$16</f>
        <v>0.5</v>
      </c>
    </row>
    <row r="2706" spans="1:21" x14ac:dyDescent="0.25">
      <c r="A2706" s="17">
        <v>2777</v>
      </c>
      <c r="B2706" s="6" t="s">
        <v>6948</v>
      </c>
      <c r="C2706" s="6" t="s">
        <v>2518</v>
      </c>
      <c r="D2706" s="6" t="s">
        <v>49</v>
      </c>
      <c r="E2706" s="6" t="s">
        <v>16</v>
      </c>
      <c r="F2706" s="15">
        <v>30</v>
      </c>
      <c r="G2706" s="6" t="s">
        <v>6949</v>
      </c>
      <c r="H2706" s="6" t="s">
        <v>2383</v>
      </c>
      <c r="I2706" s="6" t="s">
        <v>1442</v>
      </c>
      <c r="J2706" s="7">
        <v>43544</v>
      </c>
      <c r="K2706" s="15">
        <v>50</v>
      </c>
      <c r="L2706" s="6" t="s">
        <v>78</v>
      </c>
      <c r="M2706" s="6">
        <f t="shared" si="169"/>
        <v>2019</v>
      </c>
      <c r="N2706" s="6">
        <f t="shared" si="170"/>
        <v>3</v>
      </c>
      <c r="O2706" s="6" t="str">
        <f>VLOOKUP(L2706,'User input'!$D$6:$E$16,2,FALSE)</f>
        <v>Ultrathing V2</v>
      </c>
      <c r="P2706" s="6">
        <f>VLOOKUP(L2706,'User input'!$D$6:$G$16,3,FALSE)</f>
        <v>2.95</v>
      </c>
      <c r="Q2706" s="6">
        <f>VLOOKUP(L2706,'User input'!$D$6:$G$16,4,FALSE)</f>
        <v>20</v>
      </c>
      <c r="R2706" s="6">
        <f t="shared" si="171"/>
        <v>1000</v>
      </c>
      <c r="S2706" s="26">
        <f t="shared" si="168"/>
        <v>2950</v>
      </c>
      <c r="T2706" s="26">
        <f>IF(K2706&lt;'User input'!$I$9,'User input'!$J$8,IF(K2706&lt;'User input'!$I$10,'User input'!$J$9,IF(K2706&lt;'User input'!$I$11,'User input'!$J$10,'User input'!$J$11)))*S2706</f>
        <v>147.5</v>
      </c>
      <c r="U2706" s="26">
        <f>K2706*'User input'!$J$17+'User input'!$J$16</f>
        <v>0.5</v>
      </c>
    </row>
    <row r="2707" spans="1:21" x14ac:dyDescent="0.25">
      <c r="A2707" s="18">
        <v>2778</v>
      </c>
      <c r="B2707" s="10" t="s">
        <v>6950</v>
      </c>
      <c r="C2707" s="10" t="s">
        <v>4787</v>
      </c>
      <c r="D2707" s="10" t="s">
        <v>15</v>
      </c>
      <c r="E2707" s="10" t="s">
        <v>16</v>
      </c>
      <c r="F2707" s="16">
        <v>60</v>
      </c>
      <c r="G2707" s="10" t="s">
        <v>6949</v>
      </c>
      <c r="H2707" s="10" t="s">
        <v>633</v>
      </c>
      <c r="I2707" s="10" t="s">
        <v>32</v>
      </c>
      <c r="J2707" s="11">
        <v>43738</v>
      </c>
      <c r="K2707" s="16">
        <v>62</v>
      </c>
      <c r="L2707" s="10" t="s">
        <v>33</v>
      </c>
      <c r="M2707" s="10">
        <f t="shared" si="169"/>
        <v>2019</v>
      </c>
      <c r="N2707" s="10">
        <f t="shared" si="170"/>
        <v>9</v>
      </c>
      <c r="O2707" s="10" t="str">
        <f>VLOOKUP(L2707,'User input'!$D$6:$E$16,2,FALSE)</f>
        <v>Megawidget L</v>
      </c>
      <c r="P2707" s="10">
        <f>VLOOKUP(L2707,'User input'!$D$6:$G$16,3,FALSE)</f>
        <v>1.79</v>
      </c>
      <c r="Q2707" s="10">
        <f>VLOOKUP(L2707,'User input'!$D$6:$G$16,4,FALSE)</f>
        <v>24</v>
      </c>
      <c r="R2707" s="10">
        <f t="shared" si="171"/>
        <v>1488</v>
      </c>
      <c r="S2707" s="27">
        <f t="shared" si="168"/>
        <v>2663.52</v>
      </c>
      <c r="T2707" s="27">
        <f>IF(K2707&lt;'User input'!$I$9,'User input'!$J$8,IF(K2707&lt;'User input'!$I$10,'User input'!$J$9,IF(K2707&lt;'User input'!$I$11,'User input'!$J$10,'User input'!$J$11)))*S2707</f>
        <v>133.17600000000002</v>
      </c>
      <c r="U2707" s="27">
        <f>K2707*'User input'!$J$17+'User input'!$J$16</f>
        <v>0.5</v>
      </c>
    </row>
    <row r="2708" spans="1:21" x14ac:dyDescent="0.25">
      <c r="A2708" s="17">
        <v>2779</v>
      </c>
      <c r="B2708" s="6" t="s">
        <v>3029</v>
      </c>
      <c r="C2708" s="6" t="s">
        <v>6951</v>
      </c>
      <c r="D2708" s="6" t="s">
        <v>49</v>
      </c>
      <c r="E2708" s="6" t="s">
        <v>16</v>
      </c>
      <c r="F2708" s="15">
        <v>30</v>
      </c>
      <c r="G2708" s="6" t="s">
        <v>6952</v>
      </c>
      <c r="H2708" s="6" t="s">
        <v>1446</v>
      </c>
      <c r="I2708" s="6" t="s">
        <v>1447</v>
      </c>
      <c r="J2708" s="7">
        <v>43697</v>
      </c>
      <c r="K2708" s="15">
        <v>60</v>
      </c>
      <c r="L2708" s="6" t="s">
        <v>68</v>
      </c>
      <c r="M2708" s="6">
        <f t="shared" si="169"/>
        <v>2019</v>
      </c>
      <c r="N2708" s="6">
        <f t="shared" si="170"/>
        <v>8</v>
      </c>
      <c r="O2708" s="6" t="str">
        <f>VLOOKUP(L2708,'User input'!$D$6:$E$16,2,FALSE)</f>
        <v>Megawidget M</v>
      </c>
      <c r="P2708" s="6">
        <f>VLOOKUP(L2708,'User input'!$D$6:$G$16,3,FALSE)</f>
        <v>1.29</v>
      </c>
      <c r="Q2708" s="6">
        <f>VLOOKUP(L2708,'User input'!$D$6:$G$16,4,FALSE)</f>
        <v>24</v>
      </c>
      <c r="R2708" s="6">
        <f t="shared" si="171"/>
        <v>1440</v>
      </c>
      <c r="S2708" s="26">
        <f t="shared" si="168"/>
        <v>1857.6000000000001</v>
      </c>
      <c r="T2708" s="26">
        <f>IF(K2708&lt;'User input'!$I$9,'User input'!$J$8,IF(K2708&lt;'User input'!$I$10,'User input'!$J$9,IF(K2708&lt;'User input'!$I$11,'User input'!$J$10,'User input'!$J$11)))*S2708</f>
        <v>92.88000000000001</v>
      </c>
      <c r="U2708" s="26">
        <f>K2708*'User input'!$J$17+'User input'!$J$16</f>
        <v>0.5</v>
      </c>
    </row>
    <row r="2709" spans="1:21" x14ac:dyDescent="0.25">
      <c r="A2709" s="18">
        <v>2780</v>
      </c>
      <c r="B2709" s="10" t="s">
        <v>6953</v>
      </c>
      <c r="C2709" s="10" t="s">
        <v>5155</v>
      </c>
      <c r="D2709" s="10" t="s">
        <v>28</v>
      </c>
      <c r="E2709" s="10" t="s">
        <v>29</v>
      </c>
      <c r="F2709" s="16">
        <v>30</v>
      </c>
      <c r="G2709" s="10" t="s">
        <v>6954</v>
      </c>
      <c r="H2709" s="10" t="s">
        <v>3190</v>
      </c>
      <c r="I2709" s="10" t="s">
        <v>32</v>
      </c>
      <c r="J2709" s="11">
        <v>43906</v>
      </c>
      <c r="K2709" s="16">
        <v>93</v>
      </c>
      <c r="L2709" s="10" t="s">
        <v>78</v>
      </c>
      <c r="M2709" s="10">
        <f t="shared" si="169"/>
        <v>2020</v>
      </c>
      <c r="N2709" s="10">
        <f t="shared" si="170"/>
        <v>3</v>
      </c>
      <c r="O2709" s="10" t="str">
        <f>VLOOKUP(L2709,'User input'!$D$6:$E$16,2,FALSE)</f>
        <v>Ultrathing V2</v>
      </c>
      <c r="P2709" s="10">
        <f>VLOOKUP(L2709,'User input'!$D$6:$G$16,3,FALSE)</f>
        <v>2.95</v>
      </c>
      <c r="Q2709" s="10">
        <f>VLOOKUP(L2709,'User input'!$D$6:$G$16,4,FALSE)</f>
        <v>20</v>
      </c>
      <c r="R2709" s="10">
        <f t="shared" si="171"/>
        <v>1860</v>
      </c>
      <c r="S2709" s="27">
        <f t="shared" si="168"/>
        <v>5487</v>
      </c>
      <c r="T2709" s="27">
        <f>IF(K2709&lt;'User input'!$I$9,'User input'!$J$8,IF(K2709&lt;'User input'!$I$10,'User input'!$J$9,IF(K2709&lt;'User input'!$I$11,'User input'!$J$10,'User input'!$J$11)))*S2709</f>
        <v>274.35000000000002</v>
      </c>
      <c r="U2709" s="27">
        <f>K2709*'User input'!$J$17+'User input'!$J$16</f>
        <v>0.5</v>
      </c>
    </row>
    <row r="2710" spans="1:21" x14ac:dyDescent="0.25">
      <c r="A2710" s="17">
        <v>2781</v>
      </c>
      <c r="B2710" s="6" t="s">
        <v>1999</v>
      </c>
      <c r="C2710" s="6" t="s">
        <v>6955</v>
      </c>
      <c r="D2710" s="6" t="s">
        <v>28</v>
      </c>
      <c r="E2710" s="6" t="s">
        <v>29</v>
      </c>
      <c r="F2710" s="15">
        <v>90</v>
      </c>
      <c r="G2710" s="6" t="s">
        <v>6956</v>
      </c>
      <c r="H2710" s="6" t="s">
        <v>5151</v>
      </c>
      <c r="I2710" s="6" t="s">
        <v>291</v>
      </c>
      <c r="J2710" s="7">
        <v>44399</v>
      </c>
      <c r="K2710" s="15">
        <v>67</v>
      </c>
      <c r="L2710" s="6" t="s">
        <v>52</v>
      </c>
      <c r="M2710" s="6">
        <f t="shared" si="169"/>
        <v>2021</v>
      </c>
      <c r="N2710" s="6">
        <f t="shared" si="170"/>
        <v>7</v>
      </c>
      <c r="O2710" s="6" t="str">
        <f>VLOOKUP(L2710,'User input'!$D$6:$E$16,2,FALSE)</f>
        <v>Megawidget S</v>
      </c>
      <c r="P2710" s="6">
        <f>VLOOKUP(L2710,'User input'!$D$6:$G$16,3,FALSE)</f>
        <v>0.69</v>
      </c>
      <c r="Q2710" s="6">
        <f>VLOOKUP(L2710,'User input'!$D$6:$G$16,4,FALSE)</f>
        <v>24</v>
      </c>
      <c r="R2710" s="6">
        <f t="shared" si="171"/>
        <v>1608</v>
      </c>
      <c r="S2710" s="26">
        <f t="shared" si="168"/>
        <v>1109.52</v>
      </c>
      <c r="T2710" s="26">
        <f>IF(K2710&lt;'User input'!$I$9,'User input'!$J$8,IF(K2710&lt;'User input'!$I$10,'User input'!$J$9,IF(K2710&lt;'User input'!$I$11,'User input'!$J$10,'User input'!$J$11)))*S2710</f>
        <v>55.475999999999999</v>
      </c>
      <c r="U2710" s="26">
        <f>K2710*'User input'!$J$17+'User input'!$J$16</f>
        <v>0.5</v>
      </c>
    </row>
    <row r="2711" spans="1:21" x14ac:dyDescent="0.25">
      <c r="A2711" s="18">
        <v>2782</v>
      </c>
      <c r="B2711" s="10" t="s">
        <v>6957</v>
      </c>
      <c r="C2711" s="10" t="s">
        <v>5634</v>
      </c>
      <c r="D2711" s="10" t="s">
        <v>28</v>
      </c>
      <c r="E2711" s="10" t="s">
        <v>29</v>
      </c>
      <c r="F2711" s="16">
        <v>30</v>
      </c>
      <c r="G2711" s="10" t="s">
        <v>6958</v>
      </c>
      <c r="H2711" s="10" t="s">
        <v>5458</v>
      </c>
      <c r="I2711" s="10" t="s">
        <v>185</v>
      </c>
      <c r="J2711" s="11">
        <v>44097</v>
      </c>
      <c r="K2711" s="16">
        <v>60</v>
      </c>
      <c r="L2711" s="10" t="s">
        <v>68</v>
      </c>
      <c r="M2711" s="10">
        <f t="shared" si="169"/>
        <v>2020</v>
      </c>
      <c r="N2711" s="10">
        <f t="shared" si="170"/>
        <v>9</v>
      </c>
      <c r="O2711" s="10" t="str">
        <f>VLOOKUP(L2711,'User input'!$D$6:$E$16,2,FALSE)</f>
        <v>Megawidget M</v>
      </c>
      <c r="P2711" s="10">
        <f>VLOOKUP(L2711,'User input'!$D$6:$G$16,3,FALSE)</f>
        <v>1.29</v>
      </c>
      <c r="Q2711" s="10">
        <f>VLOOKUP(L2711,'User input'!$D$6:$G$16,4,FALSE)</f>
        <v>24</v>
      </c>
      <c r="R2711" s="10">
        <f t="shared" si="171"/>
        <v>1440</v>
      </c>
      <c r="S2711" s="27">
        <f t="shared" si="168"/>
        <v>1857.6000000000001</v>
      </c>
      <c r="T2711" s="27">
        <f>IF(K2711&lt;'User input'!$I$9,'User input'!$J$8,IF(K2711&lt;'User input'!$I$10,'User input'!$J$9,IF(K2711&lt;'User input'!$I$11,'User input'!$J$10,'User input'!$J$11)))*S2711</f>
        <v>92.88000000000001</v>
      </c>
      <c r="U2711" s="27">
        <f>K2711*'User input'!$J$17+'User input'!$J$16</f>
        <v>0.5</v>
      </c>
    </row>
    <row r="2712" spans="1:21" x14ac:dyDescent="0.25">
      <c r="A2712" s="17">
        <v>2783</v>
      </c>
      <c r="B2712" s="6" t="s">
        <v>1135</v>
      </c>
      <c r="C2712" s="6" t="s">
        <v>3871</v>
      </c>
      <c r="D2712" s="6" t="s">
        <v>28</v>
      </c>
      <c r="E2712" s="6" t="s">
        <v>29</v>
      </c>
      <c r="F2712" s="15">
        <v>30</v>
      </c>
      <c r="G2712" s="6" t="s">
        <v>6959</v>
      </c>
      <c r="H2712" s="6" t="s">
        <v>3777</v>
      </c>
      <c r="I2712" s="6" t="s">
        <v>32</v>
      </c>
      <c r="J2712" s="7">
        <v>43717</v>
      </c>
      <c r="K2712" s="15">
        <v>80</v>
      </c>
      <c r="L2712" s="6" t="s">
        <v>44</v>
      </c>
      <c r="M2712" s="6">
        <f t="shared" si="169"/>
        <v>2019</v>
      </c>
      <c r="N2712" s="6">
        <f t="shared" si="170"/>
        <v>9</v>
      </c>
      <c r="O2712" s="6" t="str">
        <f>VLOOKUP(L2712,'User input'!$D$6:$E$16,2,FALSE)</f>
        <v>Gigastuff</v>
      </c>
      <c r="P2712" s="6">
        <f>VLOOKUP(L2712,'User input'!$D$6:$G$16,3,FALSE)</f>
        <v>1.89</v>
      </c>
      <c r="Q2712" s="6">
        <f>VLOOKUP(L2712,'User input'!$D$6:$G$16,4,FALSE)</f>
        <v>18</v>
      </c>
      <c r="R2712" s="6">
        <f t="shared" si="171"/>
        <v>1440</v>
      </c>
      <c r="S2712" s="26">
        <f t="shared" si="168"/>
        <v>2721.6</v>
      </c>
      <c r="T2712" s="26">
        <f>IF(K2712&lt;'User input'!$I$9,'User input'!$J$8,IF(K2712&lt;'User input'!$I$10,'User input'!$J$9,IF(K2712&lt;'User input'!$I$11,'User input'!$J$10,'User input'!$J$11)))*S2712</f>
        <v>136.08000000000001</v>
      </c>
      <c r="U2712" s="26">
        <f>K2712*'User input'!$J$17+'User input'!$J$16</f>
        <v>0.5</v>
      </c>
    </row>
    <row r="2713" spans="1:21" x14ac:dyDescent="0.25">
      <c r="A2713" s="18">
        <v>2784</v>
      </c>
      <c r="B2713" s="10" t="s">
        <v>6960</v>
      </c>
      <c r="C2713" s="10" t="s">
        <v>956</v>
      </c>
      <c r="D2713" s="10" t="s">
        <v>15</v>
      </c>
      <c r="E2713" s="10" t="s">
        <v>16</v>
      </c>
      <c r="F2713" s="16">
        <v>30</v>
      </c>
      <c r="G2713" s="10" t="s">
        <v>6961</v>
      </c>
      <c r="H2713" s="10" t="s">
        <v>353</v>
      </c>
      <c r="I2713" s="10" t="s">
        <v>176</v>
      </c>
      <c r="J2713" s="11">
        <v>44214</v>
      </c>
      <c r="K2713" s="16">
        <v>30</v>
      </c>
      <c r="L2713" s="10" t="s">
        <v>52</v>
      </c>
      <c r="M2713" s="10">
        <f t="shared" si="169"/>
        <v>2021</v>
      </c>
      <c r="N2713" s="10">
        <f t="shared" si="170"/>
        <v>1</v>
      </c>
      <c r="O2713" s="10" t="str">
        <f>VLOOKUP(L2713,'User input'!$D$6:$E$16,2,FALSE)</f>
        <v>Megawidget S</v>
      </c>
      <c r="P2713" s="10">
        <f>VLOOKUP(L2713,'User input'!$D$6:$G$16,3,FALSE)</f>
        <v>0.69</v>
      </c>
      <c r="Q2713" s="10">
        <f>VLOOKUP(L2713,'User input'!$D$6:$G$16,4,FALSE)</f>
        <v>24</v>
      </c>
      <c r="R2713" s="10">
        <f t="shared" si="171"/>
        <v>720</v>
      </c>
      <c r="S2713" s="27">
        <f t="shared" si="168"/>
        <v>496.79999999999995</v>
      </c>
      <c r="T2713" s="27">
        <f>IF(K2713&lt;'User input'!$I$9,'User input'!$J$8,IF(K2713&lt;'User input'!$I$10,'User input'!$J$9,IF(K2713&lt;'User input'!$I$11,'User input'!$J$10,'User input'!$J$11)))*S2713</f>
        <v>14.903999999999998</v>
      </c>
      <c r="U2713" s="27">
        <f>K2713*'User input'!$J$17+'User input'!$J$16</f>
        <v>0.5</v>
      </c>
    </row>
    <row r="2714" spans="1:21" x14ac:dyDescent="0.25">
      <c r="A2714" s="17">
        <v>2785</v>
      </c>
      <c r="B2714" s="6" t="s">
        <v>1547</v>
      </c>
      <c r="C2714" s="6" t="s">
        <v>6368</v>
      </c>
      <c r="D2714" s="6" t="s">
        <v>28</v>
      </c>
      <c r="E2714" s="6" t="s">
        <v>29</v>
      </c>
      <c r="F2714" s="15">
        <v>30</v>
      </c>
      <c r="G2714" s="6" t="s">
        <v>6962</v>
      </c>
      <c r="H2714" s="6" t="s">
        <v>1328</v>
      </c>
      <c r="I2714" s="6" t="s">
        <v>291</v>
      </c>
      <c r="J2714" s="7">
        <v>44163</v>
      </c>
      <c r="K2714" s="15">
        <v>29</v>
      </c>
      <c r="L2714" s="6" t="s">
        <v>157</v>
      </c>
      <c r="M2714" s="6">
        <f t="shared" si="169"/>
        <v>2020</v>
      </c>
      <c r="N2714" s="6">
        <f t="shared" si="170"/>
        <v>11</v>
      </c>
      <c r="O2714" s="6" t="str">
        <f>VLOOKUP(L2714,'User input'!$D$6:$E$16,2,FALSE)</f>
        <v>Ultrathing V3</v>
      </c>
      <c r="P2714" s="6">
        <f>VLOOKUP(L2714,'User input'!$D$6:$G$16,3,FALSE)</f>
        <v>3.39</v>
      </c>
      <c r="Q2714" s="6">
        <f>VLOOKUP(L2714,'User input'!$D$6:$G$16,4,FALSE)</f>
        <v>24</v>
      </c>
      <c r="R2714" s="6">
        <f t="shared" si="171"/>
        <v>696</v>
      </c>
      <c r="S2714" s="26">
        <f t="shared" si="168"/>
        <v>2359.44</v>
      </c>
      <c r="T2714" s="26">
        <f>IF(K2714&lt;'User input'!$I$9,'User input'!$J$8,IF(K2714&lt;'User input'!$I$10,'User input'!$J$9,IF(K2714&lt;'User input'!$I$11,'User input'!$J$10,'User input'!$J$11)))*S2714</f>
        <v>70.783199999999994</v>
      </c>
      <c r="U2714" s="26">
        <f>K2714*'User input'!$J$17+'User input'!$J$16</f>
        <v>0.5</v>
      </c>
    </row>
    <row r="2715" spans="1:21" x14ac:dyDescent="0.25">
      <c r="A2715" s="18">
        <v>2786</v>
      </c>
      <c r="B2715" s="10" t="s">
        <v>6963</v>
      </c>
      <c r="C2715" s="10" t="s">
        <v>3996</v>
      </c>
      <c r="D2715" s="10" t="s">
        <v>41</v>
      </c>
      <c r="E2715" s="10" t="s">
        <v>16</v>
      </c>
      <c r="F2715" s="16">
        <v>90</v>
      </c>
      <c r="G2715" s="10" t="s">
        <v>6964</v>
      </c>
      <c r="H2715" s="10" t="s">
        <v>2883</v>
      </c>
      <c r="I2715" s="10" t="s">
        <v>32</v>
      </c>
      <c r="J2715" s="11">
        <v>44049</v>
      </c>
      <c r="K2715" s="16">
        <v>56</v>
      </c>
      <c r="L2715" s="10" t="s">
        <v>20</v>
      </c>
      <c r="M2715" s="10">
        <f t="shared" si="169"/>
        <v>2020</v>
      </c>
      <c r="N2715" s="10">
        <f t="shared" si="170"/>
        <v>8</v>
      </c>
      <c r="O2715" s="10" t="str">
        <f>VLOOKUP(L2715,'User input'!$D$6:$E$16,2,FALSE)</f>
        <v>Hyperwotsit</v>
      </c>
      <c r="P2715" s="10">
        <f>VLOOKUP(L2715,'User input'!$D$6:$G$16,3,FALSE)</f>
        <v>2.0099999999999998</v>
      </c>
      <c r="Q2715" s="10">
        <f>VLOOKUP(L2715,'User input'!$D$6:$G$16,4,FALSE)</f>
        <v>20</v>
      </c>
      <c r="R2715" s="10">
        <f t="shared" si="171"/>
        <v>1120</v>
      </c>
      <c r="S2715" s="27">
        <f t="shared" si="168"/>
        <v>2251.1999999999998</v>
      </c>
      <c r="T2715" s="27">
        <f>IF(K2715&lt;'User input'!$I$9,'User input'!$J$8,IF(K2715&lt;'User input'!$I$10,'User input'!$J$9,IF(K2715&lt;'User input'!$I$11,'User input'!$J$10,'User input'!$J$11)))*S2715</f>
        <v>112.56</v>
      </c>
      <c r="U2715" s="27">
        <f>K2715*'User input'!$J$17+'User input'!$J$16</f>
        <v>0.5</v>
      </c>
    </row>
    <row r="2716" spans="1:21" x14ac:dyDescent="0.25">
      <c r="A2716" s="17">
        <v>2787</v>
      </c>
      <c r="B2716" s="6" t="s">
        <v>2593</v>
      </c>
      <c r="C2716" s="6" t="s">
        <v>2188</v>
      </c>
      <c r="D2716" s="6" t="s">
        <v>28</v>
      </c>
      <c r="E2716" s="6" t="s">
        <v>29</v>
      </c>
      <c r="F2716" s="15">
        <v>30</v>
      </c>
      <c r="G2716" s="6" t="s">
        <v>6965</v>
      </c>
      <c r="H2716" s="6" t="s">
        <v>2824</v>
      </c>
      <c r="I2716" s="6" t="s">
        <v>19</v>
      </c>
      <c r="J2716" s="7">
        <v>43695</v>
      </c>
      <c r="K2716" s="15">
        <v>14</v>
      </c>
      <c r="L2716" s="6" t="s">
        <v>78</v>
      </c>
      <c r="M2716" s="6">
        <f t="shared" si="169"/>
        <v>2019</v>
      </c>
      <c r="N2716" s="6">
        <f t="shared" si="170"/>
        <v>8</v>
      </c>
      <c r="O2716" s="6" t="str">
        <f>VLOOKUP(L2716,'User input'!$D$6:$E$16,2,FALSE)</f>
        <v>Ultrathing V2</v>
      </c>
      <c r="P2716" s="6">
        <f>VLOOKUP(L2716,'User input'!$D$6:$G$16,3,FALSE)</f>
        <v>2.95</v>
      </c>
      <c r="Q2716" s="6">
        <f>VLOOKUP(L2716,'User input'!$D$6:$G$16,4,FALSE)</f>
        <v>20</v>
      </c>
      <c r="R2716" s="6">
        <f t="shared" si="171"/>
        <v>280</v>
      </c>
      <c r="S2716" s="26">
        <f t="shared" si="168"/>
        <v>826</v>
      </c>
      <c r="T2716" s="26">
        <f>IF(K2716&lt;'User input'!$I$9,'User input'!$J$8,IF(K2716&lt;'User input'!$I$10,'User input'!$J$9,IF(K2716&lt;'User input'!$I$11,'User input'!$J$10,'User input'!$J$11)))*S2716</f>
        <v>0</v>
      </c>
      <c r="U2716" s="26">
        <f>K2716*'User input'!$J$17+'User input'!$J$16</f>
        <v>0.5</v>
      </c>
    </row>
    <row r="2717" spans="1:21" x14ac:dyDescent="0.25">
      <c r="A2717" s="18">
        <v>2788</v>
      </c>
      <c r="B2717" s="10" t="s">
        <v>6090</v>
      </c>
      <c r="C2717" s="10" t="s">
        <v>133</v>
      </c>
      <c r="D2717" s="10" t="s">
        <v>49</v>
      </c>
      <c r="E2717" s="10" t="s">
        <v>16</v>
      </c>
      <c r="F2717" s="16">
        <v>90</v>
      </c>
      <c r="G2717" s="10" t="s">
        <v>6966</v>
      </c>
      <c r="H2717" s="10" t="s">
        <v>3374</v>
      </c>
      <c r="I2717" s="10" t="s">
        <v>32</v>
      </c>
      <c r="J2717" s="11">
        <v>44066</v>
      </c>
      <c r="K2717" s="16">
        <v>33</v>
      </c>
      <c r="L2717" s="10" t="s">
        <v>52</v>
      </c>
      <c r="M2717" s="10">
        <f t="shared" si="169"/>
        <v>2020</v>
      </c>
      <c r="N2717" s="10">
        <f t="shared" si="170"/>
        <v>8</v>
      </c>
      <c r="O2717" s="10" t="str">
        <f>VLOOKUP(L2717,'User input'!$D$6:$E$16,2,FALSE)</f>
        <v>Megawidget S</v>
      </c>
      <c r="P2717" s="10">
        <f>VLOOKUP(L2717,'User input'!$D$6:$G$16,3,FALSE)</f>
        <v>0.69</v>
      </c>
      <c r="Q2717" s="10">
        <f>VLOOKUP(L2717,'User input'!$D$6:$G$16,4,FALSE)</f>
        <v>24</v>
      </c>
      <c r="R2717" s="10">
        <f t="shared" si="171"/>
        <v>792</v>
      </c>
      <c r="S2717" s="27">
        <f t="shared" si="168"/>
        <v>546.4799999999999</v>
      </c>
      <c r="T2717" s="27">
        <f>IF(K2717&lt;'User input'!$I$9,'User input'!$J$8,IF(K2717&lt;'User input'!$I$10,'User input'!$J$9,IF(K2717&lt;'User input'!$I$11,'User input'!$J$10,'User input'!$J$11)))*S2717</f>
        <v>16.394399999999997</v>
      </c>
      <c r="U2717" s="27">
        <f>K2717*'User input'!$J$17+'User input'!$J$16</f>
        <v>0.5</v>
      </c>
    </row>
    <row r="2718" spans="1:21" x14ac:dyDescent="0.25">
      <c r="A2718" s="17">
        <v>2789</v>
      </c>
      <c r="B2718" s="6" t="s">
        <v>6967</v>
      </c>
      <c r="C2718" s="6" t="s">
        <v>4931</v>
      </c>
      <c r="D2718" s="6" t="s">
        <v>49</v>
      </c>
      <c r="E2718" s="6" t="s">
        <v>16</v>
      </c>
      <c r="F2718" s="15">
        <v>90</v>
      </c>
      <c r="G2718" s="6" t="s">
        <v>6968</v>
      </c>
      <c r="H2718" s="6" t="s">
        <v>1907</v>
      </c>
      <c r="I2718" s="6" t="s">
        <v>19</v>
      </c>
      <c r="J2718" s="7">
        <v>44113</v>
      </c>
      <c r="K2718" s="15">
        <v>26</v>
      </c>
      <c r="L2718" s="6" t="s">
        <v>62</v>
      </c>
      <c r="M2718" s="6">
        <f t="shared" si="169"/>
        <v>2020</v>
      </c>
      <c r="N2718" s="6">
        <f t="shared" si="170"/>
        <v>10</v>
      </c>
      <c r="O2718" s="6" t="str">
        <f>VLOOKUP(L2718,'User input'!$D$6:$E$16,2,FALSE)</f>
        <v>Ultrathing V4</v>
      </c>
      <c r="P2718" s="6">
        <f>VLOOKUP(L2718,'User input'!$D$6:$G$16,3,FALSE)</f>
        <v>3.99</v>
      </c>
      <c r="Q2718" s="6">
        <f>VLOOKUP(L2718,'User input'!$D$6:$G$16,4,FALSE)</f>
        <v>24</v>
      </c>
      <c r="R2718" s="6">
        <f t="shared" si="171"/>
        <v>624</v>
      </c>
      <c r="S2718" s="26">
        <f t="shared" si="168"/>
        <v>2489.7600000000002</v>
      </c>
      <c r="T2718" s="26">
        <f>IF(K2718&lt;'User input'!$I$9,'User input'!$J$8,IF(K2718&lt;'User input'!$I$10,'User input'!$J$9,IF(K2718&lt;'User input'!$I$11,'User input'!$J$10,'User input'!$J$11)))*S2718</f>
        <v>74.692800000000005</v>
      </c>
      <c r="U2718" s="26">
        <f>K2718*'User input'!$J$17+'User input'!$J$16</f>
        <v>0.5</v>
      </c>
    </row>
    <row r="2719" spans="1:21" x14ac:dyDescent="0.25">
      <c r="A2719" s="18">
        <v>2790</v>
      </c>
      <c r="B2719" s="10" t="s">
        <v>6769</v>
      </c>
      <c r="C2719" s="10" t="s">
        <v>2890</v>
      </c>
      <c r="D2719" s="10" t="s">
        <v>28</v>
      </c>
      <c r="E2719" s="10" t="s">
        <v>29</v>
      </c>
      <c r="F2719" s="16">
        <v>90</v>
      </c>
      <c r="G2719" s="10" t="s">
        <v>6968</v>
      </c>
      <c r="H2719" s="10" t="s">
        <v>1223</v>
      </c>
      <c r="I2719" s="10" t="s">
        <v>25</v>
      </c>
      <c r="J2719" s="11">
        <v>43933</v>
      </c>
      <c r="K2719" s="16">
        <v>31</v>
      </c>
      <c r="L2719" s="10" t="s">
        <v>20</v>
      </c>
      <c r="M2719" s="10">
        <f t="shared" si="169"/>
        <v>2020</v>
      </c>
      <c r="N2719" s="10">
        <f t="shared" si="170"/>
        <v>4</v>
      </c>
      <c r="O2719" s="10" t="str">
        <f>VLOOKUP(L2719,'User input'!$D$6:$E$16,2,FALSE)</f>
        <v>Hyperwotsit</v>
      </c>
      <c r="P2719" s="10">
        <f>VLOOKUP(L2719,'User input'!$D$6:$G$16,3,FALSE)</f>
        <v>2.0099999999999998</v>
      </c>
      <c r="Q2719" s="10">
        <f>VLOOKUP(L2719,'User input'!$D$6:$G$16,4,FALSE)</f>
        <v>20</v>
      </c>
      <c r="R2719" s="10">
        <f t="shared" si="171"/>
        <v>620</v>
      </c>
      <c r="S2719" s="27">
        <f t="shared" si="168"/>
        <v>1246.1999999999998</v>
      </c>
      <c r="T2719" s="27">
        <f>IF(K2719&lt;'User input'!$I$9,'User input'!$J$8,IF(K2719&lt;'User input'!$I$10,'User input'!$J$9,IF(K2719&lt;'User input'!$I$11,'User input'!$J$10,'User input'!$J$11)))*S2719</f>
        <v>37.385999999999996</v>
      </c>
      <c r="U2719" s="27">
        <f>K2719*'User input'!$J$17+'User input'!$J$16</f>
        <v>0.5</v>
      </c>
    </row>
    <row r="2720" spans="1:21" x14ac:dyDescent="0.25">
      <c r="A2720" s="17">
        <v>2791</v>
      </c>
      <c r="B2720" s="6" t="s">
        <v>2290</v>
      </c>
      <c r="C2720" s="6" t="s">
        <v>5934</v>
      </c>
      <c r="D2720" s="6" t="s">
        <v>28</v>
      </c>
      <c r="E2720" s="6" t="s">
        <v>29</v>
      </c>
      <c r="F2720" s="15">
        <v>90</v>
      </c>
      <c r="G2720" s="6" t="s">
        <v>6969</v>
      </c>
      <c r="H2720" s="6" t="s">
        <v>2987</v>
      </c>
      <c r="I2720" s="6" t="s">
        <v>32</v>
      </c>
      <c r="J2720" s="7">
        <v>44397</v>
      </c>
      <c r="K2720" s="15">
        <v>97</v>
      </c>
      <c r="L2720" s="6" t="s">
        <v>99</v>
      </c>
      <c r="M2720" s="6">
        <f t="shared" si="169"/>
        <v>2021</v>
      </c>
      <c r="N2720" s="6">
        <f t="shared" si="170"/>
        <v>7</v>
      </c>
      <c r="O2720" s="6" t="str">
        <f>VLOOKUP(L2720,'User input'!$D$6:$E$16,2,FALSE)</f>
        <v>Superwossname</v>
      </c>
      <c r="P2720" s="6">
        <f>VLOOKUP(L2720,'User input'!$D$6:$G$16,3,FALSE)</f>
        <v>3.49</v>
      </c>
      <c r="Q2720" s="6">
        <f>VLOOKUP(L2720,'User input'!$D$6:$G$16,4,FALSE)</f>
        <v>20</v>
      </c>
      <c r="R2720" s="6">
        <f t="shared" si="171"/>
        <v>1940</v>
      </c>
      <c r="S2720" s="26">
        <f t="shared" si="168"/>
        <v>6770.6</v>
      </c>
      <c r="T2720" s="26">
        <f>IF(K2720&lt;'User input'!$I$9,'User input'!$J$8,IF(K2720&lt;'User input'!$I$10,'User input'!$J$9,IF(K2720&lt;'User input'!$I$11,'User input'!$J$10,'User input'!$J$11)))*S2720</f>
        <v>338.53000000000003</v>
      </c>
      <c r="U2720" s="26">
        <f>K2720*'User input'!$J$17+'User input'!$J$16</f>
        <v>0.5</v>
      </c>
    </row>
    <row r="2721" spans="1:21" x14ac:dyDescent="0.25">
      <c r="A2721" s="18">
        <v>2792</v>
      </c>
      <c r="B2721" s="10" t="s">
        <v>5529</v>
      </c>
      <c r="C2721" s="10" t="s">
        <v>6970</v>
      </c>
      <c r="D2721" s="10" t="s">
        <v>41</v>
      </c>
      <c r="E2721" s="10" t="s">
        <v>16</v>
      </c>
      <c r="F2721" s="16">
        <v>60</v>
      </c>
      <c r="G2721" s="10" t="s">
        <v>6971</v>
      </c>
      <c r="H2721" s="10" t="s">
        <v>1756</v>
      </c>
      <c r="I2721" s="10" t="s">
        <v>122</v>
      </c>
      <c r="J2721" s="11">
        <v>43789</v>
      </c>
      <c r="K2721" s="16">
        <v>79</v>
      </c>
      <c r="L2721" s="10" t="s">
        <v>44</v>
      </c>
      <c r="M2721" s="10">
        <f t="shared" si="169"/>
        <v>2019</v>
      </c>
      <c r="N2721" s="10">
        <f t="shared" si="170"/>
        <v>11</v>
      </c>
      <c r="O2721" s="10" t="str">
        <f>VLOOKUP(L2721,'User input'!$D$6:$E$16,2,FALSE)</f>
        <v>Gigastuff</v>
      </c>
      <c r="P2721" s="10">
        <f>VLOOKUP(L2721,'User input'!$D$6:$G$16,3,FALSE)</f>
        <v>1.89</v>
      </c>
      <c r="Q2721" s="10">
        <f>VLOOKUP(L2721,'User input'!$D$6:$G$16,4,FALSE)</f>
        <v>18</v>
      </c>
      <c r="R2721" s="10">
        <f t="shared" si="171"/>
        <v>1422</v>
      </c>
      <c r="S2721" s="27">
        <f t="shared" si="168"/>
        <v>2687.58</v>
      </c>
      <c r="T2721" s="27">
        <f>IF(K2721&lt;'User input'!$I$9,'User input'!$J$8,IF(K2721&lt;'User input'!$I$10,'User input'!$J$9,IF(K2721&lt;'User input'!$I$11,'User input'!$J$10,'User input'!$J$11)))*S2721</f>
        <v>134.37899999999999</v>
      </c>
      <c r="U2721" s="27">
        <f>K2721*'User input'!$J$17+'User input'!$J$16</f>
        <v>0.5</v>
      </c>
    </row>
    <row r="2722" spans="1:21" x14ac:dyDescent="0.25">
      <c r="A2722" s="17">
        <v>2793</v>
      </c>
      <c r="B2722" s="6" t="s">
        <v>6972</v>
      </c>
      <c r="C2722" s="6" t="s">
        <v>6973</v>
      </c>
      <c r="D2722" s="6" t="s">
        <v>49</v>
      </c>
      <c r="E2722" s="6" t="s">
        <v>16</v>
      </c>
      <c r="F2722" s="15">
        <v>90</v>
      </c>
      <c r="G2722" s="6" t="s">
        <v>6971</v>
      </c>
      <c r="H2722" s="6" t="s">
        <v>6974</v>
      </c>
      <c r="I2722" s="6" t="s">
        <v>32</v>
      </c>
      <c r="J2722" s="7">
        <v>43915</v>
      </c>
      <c r="K2722" s="15">
        <v>63</v>
      </c>
      <c r="L2722" s="6" t="s">
        <v>99</v>
      </c>
      <c r="M2722" s="6">
        <f t="shared" si="169"/>
        <v>2020</v>
      </c>
      <c r="N2722" s="6">
        <f t="shared" si="170"/>
        <v>3</v>
      </c>
      <c r="O2722" s="6" t="str">
        <f>VLOOKUP(L2722,'User input'!$D$6:$E$16,2,FALSE)</f>
        <v>Superwossname</v>
      </c>
      <c r="P2722" s="6">
        <f>VLOOKUP(L2722,'User input'!$D$6:$G$16,3,FALSE)</f>
        <v>3.49</v>
      </c>
      <c r="Q2722" s="6">
        <f>VLOOKUP(L2722,'User input'!$D$6:$G$16,4,FALSE)</f>
        <v>20</v>
      </c>
      <c r="R2722" s="6">
        <f t="shared" si="171"/>
        <v>1260</v>
      </c>
      <c r="S2722" s="26">
        <f t="shared" si="168"/>
        <v>4397.4000000000005</v>
      </c>
      <c r="T2722" s="26">
        <f>IF(K2722&lt;'User input'!$I$9,'User input'!$J$8,IF(K2722&lt;'User input'!$I$10,'User input'!$J$9,IF(K2722&lt;'User input'!$I$11,'User input'!$J$10,'User input'!$J$11)))*S2722</f>
        <v>219.87000000000003</v>
      </c>
      <c r="U2722" s="26">
        <f>K2722*'User input'!$J$17+'User input'!$J$16</f>
        <v>0.5</v>
      </c>
    </row>
    <row r="2723" spans="1:21" x14ac:dyDescent="0.25">
      <c r="A2723" s="18">
        <v>2794</v>
      </c>
      <c r="B2723" s="10" t="s">
        <v>1728</v>
      </c>
      <c r="C2723" s="10" t="s">
        <v>5707</v>
      </c>
      <c r="D2723" s="10" t="s">
        <v>49</v>
      </c>
      <c r="E2723" s="10" t="s">
        <v>16</v>
      </c>
      <c r="F2723" s="16">
        <v>90</v>
      </c>
      <c r="G2723" s="10" t="s">
        <v>6975</v>
      </c>
      <c r="H2723" s="10" t="s">
        <v>4167</v>
      </c>
      <c r="I2723" s="10" t="s">
        <v>185</v>
      </c>
      <c r="J2723" s="11">
        <v>44437</v>
      </c>
      <c r="K2723" s="16">
        <v>48</v>
      </c>
      <c r="L2723" s="10" t="s">
        <v>52</v>
      </c>
      <c r="M2723" s="10">
        <f t="shared" si="169"/>
        <v>2021</v>
      </c>
      <c r="N2723" s="10">
        <f t="shared" si="170"/>
        <v>8</v>
      </c>
      <c r="O2723" s="10" t="str">
        <f>VLOOKUP(L2723,'User input'!$D$6:$E$16,2,FALSE)</f>
        <v>Megawidget S</v>
      </c>
      <c r="P2723" s="10">
        <f>VLOOKUP(L2723,'User input'!$D$6:$G$16,3,FALSE)</f>
        <v>0.69</v>
      </c>
      <c r="Q2723" s="10">
        <f>VLOOKUP(L2723,'User input'!$D$6:$G$16,4,FALSE)</f>
        <v>24</v>
      </c>
      <c r="R2723" s="10">
        <f t="shared" si="171"/>
        <v>1152</v>
      </c>
      <c r="S2723" s="27">
        <f t="shared" si="168"/>
        <v>794.87999999999988</v>
      </c>
      <c r="T2723" s="27">
        <f>IF(K2723&lt;'User input'!$I$9,'User input'!$J$8,IF(K2723&lt;'User input'!$I$10,'User input'!$J$9,IF(K2723&lt;'User input'!$I$11,'User input'!$J$10,'User input'!$J$11)))*S2723</f>
        <v>23.846399999999996</v>
      </c>
      <c r="U2723" s="27">
        <f>K2723*'User input'!$J$17+'User input'!$J$16</f>
        <v>0.5</v>
      </c>
    </row>
    <row r="2724" spans="1:21" x14ac:dyDescent="0.25">
      <c r="A2724" s="17">
        <v>2795</v>
      </c>
      <c r="B2724" s="6" t="s">
        <v>5273</v>
      </c>
      <c r="C2724" s="6" t="s">
        <v>4204</v>
      </c>
      <c r="D2724" s="6" t="s">
        <v>28</v>
      </c>
      <c r="E2724" s="6" t="s">
        <v>29</v>
      </c>
      <c r="F2724" s="15">
        <v>90</v>
      </c>
      <c r="G2724" s="6" t="s">
        <v>6976</v>
      </c>
      <c r="H2724" s="6" t="s">
        <v>6977</v>
      </c>
      <c r="I2724" s="6" t="s">
        <v>206</v>
      </c>
      <c r="J2724" s="7">
        <v>43787</v>
      </c>
      <c r="K2724" s="15">
        <v>59</v>
      </c>
      <c r="L2724" s="6" t="s">
        <v>44</v>
      </c>
      <c r="M2724" s="6">
        <f t="shared" si="169"/>
        <v>2019</v>
      </c>
      <c r="N2724" s="6">
        <f t="shared" si="170"/>
        <v>11</v>
      </c>
      <c r="O2724" s="6" t="str">
        <f>VLOOKUP(L2724,'User input'!$D$6:$E$16,2,FALSE)</f>
        <v>Gigastuff</v>
      </c>
      <c r="P2724" s="6">
        <f>VLOOKUP(L2724,'User input'!$D$6:$G$16,3,FALSE)</f>
        <v>1.89</v>
      </c>
      <c r="Q2724" s="6">
        <f>VLOOKUP(L2724,'User input'!$D$6:$G$16,4,FALSE)</f>
        <v>18</v>
      </c>
      <c r="R2724" s="6">
        <f t="shared" si="171"/>
        <v>1062</v>
      </c>
      <c r="S2724" s="26">
        <f t="shared" si="168"/>
        <v>2007.1799999999998</v>
      </c>
      <c r="T2724" s="26">
        <f>IF(K2724&lt;'User input'!$I$9,'User input'!$J$8,IF(K2724&lt;'User input'!$I$10,'User input'!$J$9,IF(K2724&lt;'User input'!$I$11,'User input'!$J$10,'User input'!$J$11)))*S2724</f>
        <v>100.35899999999999</v>
      </c>
      <c r="U2724" s="26">
        <f>K2724*'User input'!$J$17+'User input'!$J$16</f>
        <v>0.5</v>
      </c>
    </row>
    <row r="2725" spans="1:21" x14ac:dyDescent="0.25">
      <c r="A2725" s="18">
        <v>2796</v>
      </c>
      <c r="B2725" s="10" t="s">
        <v>5907</v>
      </c>
      <c r="C2725" s="10" t="s">
        <v>2421</v>
      </c>
      <c r="D2725" s="10" t="s">
        <v>28</v>
      </c>
      <c r="E2725" s="10" t="s">
        <v>29</v>
      </c>
      <c r="F2725" s="16">
        <v>30</v>
      </c>
      <c r="G2725" s="10" t="s">
        <v>6978</v>
      </c>
      <c r="H2725" s="10" t="s">
        <v>1349</v>
      </c>
      <c r="I2725" s="10" t="s">
        <v>291</v>
      </c>
      <c r="J2725" s="11">
        <v>44404</v>
      </c>
      <c r="K2725" s="16">
        <v>44</v>
      </c>
      <c r="L2725" s="10" t="s">
        <v>99</v>
      </c>
      <c r="M2725" s="10">
        <f t="shared" si="169"/>
        <v>2021</v>
      </c>
      <c r="N2725" s="10">
        <f t="shared" si="170"/>
        <v>7</v>
      </c>
      <c r="O2725" s="10" t="str">
        <f>VLOOKUP(L2725,'User input'!$D$6:$E$16,2,FALSE)</f>
        <v>Superwossname</v>
      </c>
      <c r="P2725" s="10">
        <f>VLOOKUP(L2725,'User input'!$D$6:$G$16,3,FALSE)</f>
        <v>3.49</v>
      </c>
      <c r="Q2725" s="10">
        <f>VLOOKUP(L2725,'User input'!$D$6:$G$16,4,FALSE)</f>
        <v>20</v>
      </c>
      <c r="R2725" s="10">
        <f t="shared" si="171"/>
        <v>880</v>
      </c>
      <c r="S2725" s="27">
        <f t="shared" si="168"/>
        <v>3071.2000000000003</v>
      </c>
      <c r="T2725" s="27">
        <f>IF(K2725&lt;'User input'!$I$9,'User input'!$J$8,IF(K2725&lt;'User input'!$I$10,'User input'!$J$9,IF(K2725&lt;'User input'!$I$11,'User input'!$J$10,'User input'!$J$11)))*S2725</f>
        <v>92.13600000000001</v>
      </c>
      <c r="U2725" s="27">
        <f>K2725*'User input'!$J$17+'User input'!$J$16</f>
        <v>0.5</v>
      </c>
    </row>
    <row r="2726" spans="1:21" x14ac:dyDescent="0.25">
      <c r="A2726" s="17">
        <v>2797</v>
      </c>
      <c r="B2726" s="6" t="s">
        <v>6979</v>
      </c>
      <c r="C2726" s="6" t="s">
        <v>1849</v>
      </c>
      <c r="D2726" s="6" t="s">
        <v>28</v>
      </c>
      <c r="E2726" s="6" t="s">
        <v>29</v>
      </c>
      <c r="F2726" s="15">
        <v>60</v>
      </c>
      <c r="G2726" s="6" t="s">
        <v>6980</v>
      </c>
      <c r="H2726" s="6" t="s">
        <v>6981</v>
      </c>
      <c r="I2726" s="6" t="s">
        <v>25</v>
      </c>
      <c r="J2726" s="7">
        <v>43674</v>
      </c>
      <c r="K2726" s="15">
        <v>78</v>
      </c>
      <c r="L2726" s="6" t="s">
        <v>99</v>
      </c>
      <c r="M2726" s="6">
        <f t="shared" si="169"/>
        <v>2019</v>
      </c>
      <c r="N2726" s="6">
        <f t="shared" si="170"/>
        <v>7</v>
      </c>
      <c r="O2726" s="6" t="str">
        <f>VLOOKUP(L2726,'User input'!$D$6:$E$16,2,FALSE)</f>
        <v>Superwossname</v>
      </c>
      <c r="P2726" s="6">
        <f>VLOOKUP(L2726,'User input'!$D$6:$G$16,3,FALSE)</f>
        <v>3.49</v>
      </c>
      <c r="Q2726" s="6">
        <f>VLOOKUP(L2726,'User input'!$D$6:$G$16,4,FALSE)</f>
        <v>20</v>
      </c>
      <c r="R2726" s="6">
        <f t="shared" si="171"/>
        <v>1560</v>
      </c>
      <c r="S2726" s="26">
        <f t="shared" si="168"/>
        <v>5444.4000000000005</v>
      </c>
      <c r="T2726" s="26">
        <f>IF(K2726&lt;'User input'!$I$9,'User input'!$J$8,IF(K2726&lt;'User input'!$I$10,'User input'!$J$9,IF(K2726&lt;'User input'!$I$11,'User input'!$J$10,'User input'!$J$11)))*S2726</f>
        <v>272.22000000000003</v>
      </c>
      <c r="U2726" s="26">
        <f>K2726*'User input'!$J$17+'User input'!$J$16</f>
        <v>0.5</v>
      </c>
    </row>
    <row r="2727" spans="1:21" x14ac:dyDescent="0.25">
      <c r="A2727" s="18">
        <v>2798</v>
      </c>
      <c r="B2727" s="10" t="s">
        <v>6982</v>
      </c>
      <c r="C2727" s="10" t="s">
        <v>4848</v>
      </c>
      <c r="D2727" s="10" t="s">
        <v>28</v>
      </c>
      <c r="E2727" s="10" t="s">
        <v>29</v>
      </c>
      <c r="F2727" s="16">
        <v>30</v>
      </c>
      <c r="G2727" s="10" t="s">
        <v>6983</v>
      </c>
      <c r="H2727" s="10" t="s">
        <v>2612</v>
      </c>
      <c r="I2727" s="10" t="s">
        <v>291</v>
      </c>
      <c r="J2727" s="11">
        <v>43894</v>
      </c>
      <c r="K2727" s="16">
        <v>49</v>
      </c>
      <c r="L2727" s="10" t="s">
        <v>78</v>
      </c>
      <c r="M2727" s="10">
        <f t="shared" si="169"/>
        <v>2020</v>
      </c>
      <c r="N2727" s="10">
        <f t="shared" si="170"/>
        <v>3</v>
      </c>
      <c r="O2727" s="10" t="str">
        <f>VLOOKUP(L2727,'User input'!$D$6:$E$16,2,FALSE)</f>
        <v>Ultrathing V2</v>
      </c>
      <c r="P2727" s="10">
        <f>VLOOKUP(L2727,'User input'!$D$6:$G$16,3,FALSE)</f>
        <v>2.95</v>
      </c>
      <c r="Q2727" s="10">
        <f>VLOOKUP(L2727,'User input'!$D$6:$G$16,4,FALSE)</f>
        <v>20</v>
      </c>
      <c r="R2727" s="10">
        <f t="shared" si="171"/>
        <v>980</v>
      </c>
      <c r="S2727" s="27">
        <f t="shared" si="168"/>
        <v>2891</v>
      </c>
      <c r="T2727" s="27">
        <f>IF(K2727&lt;'User input'!$I$9,'User input'!$J$8,IF(K2727&lt;'User input'!$I$10,'User input'!$J$9,IF(K2727&lt;'User input'!$I$11,'User input'!$J$10,'User input'!$J$11)))*S2727</f>
        <v>86.72999999999999</v>
      </c>
      <c r="U2727" s="27">
        <f>K2727*'User input'!$J$17+'User input'!$J$16</f>
        <v>0.5</v>
      </c>
    </row>
    <row r="2728" spans="1:21" x14ac:dyDescent="0.25">
      <c r="A2728" s="17">
        <v>2799</v>
      </c>
      <c r="B2728" s="6" t="s">
        <v>6984</v>
      </c>
      <c r="C2728" s="6" t="s">
        <v>5299</v>
      </c>
      <c r="D2728" s="6" t="s">
        <v>49</v>
      </c>
      <c r="E2728" s="6" t="s">
        <v>16</v>
      </c>
      <c r="F2728" s="15">
        <v>60</v>
      </c>
      <c r="G2728" s="6" t="s">
        <v>6983</v>
      </c>
      <c r="H2728" s="6" t="s">
        <v>3499</v>
      </c>
      <c r="I2728" s="6" t="s">
        <v>32</v>
      </c>
      <c r="J2728" s="7">
        <v>43907</v>
      </c>
      <c r="K2728" s="15">
        <v>15</v>
      </c>
      <c r="L2728" s="6" t="s">
        <v>33</v>
      </c>
      <c r="M2728" s="6">
        <f t="shared" si="169"/>
        <v>2020</v>
      </c>
      <c r="N2728" s="6">
        <f t="shared" si="170"/>
        <v>3</v>
      </c>
      <c r="O2728" s="6" t="str">
        <f>VLOOKUP(L2728,'User input'!$D$6:$E$16,2,FALSE)</f>
        <v>Megawidget L</v>
      </c>
      <c r="P2728" s="6">
        <f>VLOOKUP(L2728,'User input'!$D$6:$G$16,3,FALSE)</f>
        <v>1.79</v>
      </c>
      <c r="Q2728" s="6">
        <f>VLOOKUP(L2728,'User input'!$D$6:$G$16,4,FALSE)</f>
        <v>24</v>
      </c>
      <c r="R2728" s="6">
        <f t="shared" si="171"/>
        <v>360</v>
      </c>
      <c r="S2728" s="26">
        <f t="shared" si="168"/>
        <v>644.4</v>
      </c>
      <c r="T2728" s="26">
        <f>IF(K2728&lt;'User input'!$I$9,'User input'!$J$8,IF(K2728&lt;'User input'!$I$10,'User input'!$J$9,IF(K2728&lt;'User input'!$I$11,'User input'!$J$10,'User input'!$J$11)))*S2728</f>
        <v>0</v>
      </c>
      <c r="U2728" s="26">
        <f>K2728*'User input'!$J$17+'User input'!$J$16</f>
        <v>0.5</v>
      </c>
    </row>
    <row r="2729" spans="1:21" x14ac:dyDescent="0.25">
      <c r="A2729" s="18">
        <v>2800</v>
      </c>
      <c r="B2729" s="10" t="s">
        <v>2100</v>
      </c>
      <c r="C2729" s="10" t="s">
        <v>314</v>
      </c>
      <c r="D2729" s="10" t="s">
        <v>28</v>
      </c>
      <c r="E2729" s="10" t="s">
        <v>29</v>
      </c>
      <c r="F2729" s="16">
        <v>90</v>
      </c>
      <c r="G2729" s="10" t="s">
        <v>6985</v>
      </c>
      <c r="H2729" s="10" t="s">
        <v>3026</v>
      </c>
      <c r="I2729" s="10" t="s">
        <v>32</v>
      </c>
      <c r="J2729" s="11">
        <v>44274</v>
      </c>
      <c r="K2729" s="16">
        <v>74</v>
      </c>
      <c r="L2729" s="10" t="s">
        <v>62</v>
      </c>
      <c r="M2729" s="10">
        <f t="shared" si="169"/>
        <v>2021</v>
      </c>
      <c r="N2729" s="10">
        <f t="shared" si="170"/>
        <v>3</v>
      </c>
      <c r="O2729" s="10" t="str">
        <f>VLOOKUP(L2729,'User input'!$D$6:$E$16,2,FALSE)</f>
        <v>Ultrathing V4</v>
      </c>
      <c r="P2729" s="10">
        <f>VLOOKUP(L2729,'User input'!$D$6:$G$16,3,FALSE)</f>
        <v>3.99</v>
      </c>
      <c r="Q2729" s="10">
        <f>VLOOKUP(L2729,'User input'!$D$6:$G$16,4,FALSE)</f>
        <v>24</v>
      </c>
      <c r="R2729" s="10">
        <f t="shared" si="171"/>
        <v>1776</v>
      </c>
      <c r="S2729" s="27">
        <f t="shared" si="168"/>
        <v>7086.2400000000007</v>
      </c>
      <c r="T2729" s="27">
        <f>IF(K2729&lt;'User input'!$I$9,'User input'!$J$8,IF(K2729&lt;'User input'!$I$10,'User input'!$J$9,IF(K2729&lt;'User input'!$I$11,'User input'!$J$10,'User input'!$J$11)))*S2729</f>
        <v>354.31200000000007</v>
      </c>
      <c r="U2729" s="27">
        <f>K2729*'User input'!$J$17+'User input'!$J$16</f>
        <v>0.5</v>
      </c>
    </row>
    <row r="2730" spans="1:21" x14ac:dyDescent="0.25">
      <c r="A2730" s="17">
        <v>2801</v>
      </c>
      <c r="B2730" s="6" t="s">
        <v>3364</v>
      </c>
      <c r="C2730" s="6" t="s">
        <v>6225</v>
      </c>
      <c r="D2730" s="6" t="s">
        <v>15</v>
      </c>
      <c r="E2730" s="6" t="s">
        <v>16</v>
      </c>
      <c r="F2730" s="15">
        <v>60</v>
      </c>
      <c r="G2730" s="6" t="s">
        <v>6986</v>
      </c>
      <c r="H2730" s="6" t="s">
        <v>3486</v>
      </c>
      <c r="I2730" s="6" t="s">
        <v>32</v>
      </c>
      <c r="J2730" s="7">
        <v>44292</v>
      </c>
      <c r="K2730" s="15">
        <v>93</v>
      </c>
      <c r="L2730" s="6" t="s">
        <v>52</v>
      </c>
      <c r="M2730" s="6">
        <f t="shared" si="169"/>
        <v>2021</v>
      </c>
      <c r="N2730" s="6">
        <f t="shared" si="170"/>
        <v>4</v>
      </c>
      <c r="O2730" s="6" t="str">
        <f>VLOOKUP(L2730,'User input'!$D$6:$E$16,2,FALSE)</f>
        <v>Megawidget S</v>
      </c>
      <c r="P2730" s="6">
        <f>VLOOKUP(L2730,'User input'!$D$6:$G$16,3,FALSE)</f>
        <v>0.69</v>
      </c>
      <c r="Q2730" s="6">
        <f>VLOOKUP(L2730,'User input'!$D$6:$G$16,4,FALSE)</f>
        <v>24</v>
      </c>
      <c r="R2730" s="6">
        <f t="shared" si="171"/>
        <v>2232</v>
      </c>
      <c r="S2730" s="26">
        <f t="shared" si="168"/>
        <v>1540.08</v>
      </c>
      <c r="T2730" s="26">
        <f>IF(K2730&lt;'User input'!$I$9,'User input'!$J$8,IF(K2730&lt;'User input'!$I$10,'User input'!$J$9,IF(K2730&lt;'User input'!$I$11,'User input'!$J$10,'User input'!$J$11)))*S2730</f>
        <v>77.004000000000005</v>
      </c>
      <c r="U2730" s="26">
        <f>K2730*'User input'!$J$17+'User input'!$J$16</f>
        <v>0.5</v>
      </c>
    </row>
    <row r="2731" spans="1:21" x14ac:dyDescent="0.25">
      <c r="A2731" s="18">
        <v>2802</v>
      </c>
      <c r="B2731" s="10" t="s">
        <v>6573</v>
      </c>
      <c r="C2731" s="10" t="s">
        <v>6987</v>
      </c>
      <c r="D2731" s="10" t="s">
        <v>28</v>
      </c>
      <c r="E2731" s="10" t="s">
        <v>29</v>
      </c>
      <c r="F2731" s="16">
        <v>30</v>
      </c>
      <c r="G2731" s="10" t="s">
        <v>6988</v>
      </c>
      <c r="H2731" s="10" t="s">
        <v>121</v>
      </c>
      <c r="I2731" s="10" t="s">
        <v>122</v>
      </c>
      <c r="J2731" s="11">
        <v>43510</v>
      </c>
      <c r="K2731" s="16">
        <v>9</v>
      </c>
      <c r="L2731" s="10" t="s">
        <v>68</v>
      </c>
      <c r="M2731" s="10">
        <f t="shared" si="169"/>
        <v>2019</v>
      </c>
      <c r="N2731" s="10">
        <f t="shared" si="170"/>
        <v>2</v>
      </c>
      <c r="O2731" s="10" t="str">
        <f>VLOOKUP(L2731,'User input'!$D$6:$E$16,2,FALSE)</f>
        <v>Megawidget M</v>
      </c>
      <c r="P2731" s="10">
        <f>VLOOKUP(L2731,'User input'!$D$6:$G$16,3,FALSE)</f>
        <v>1.29</v>
      </c>
      <c r="Q2731" s="10">
        <f>VLOOKUP(L2731,'User input'!$D$6:$G$16,4,FALSE)</f>
        <v>24</v>
      </c>
      <c r="R2731" s="10">
        <f t="shared" si="171"/>
        <v>216</v>
      </c>
      <c r="S2731" s="27">
        <f t="shared" si="168"/>
        <v>278.64</v>
      </c>
      <c r="T2731" s="27">
        <f>IF(K2731&lt;'User input'!$I$9,'User input'!$J$8,IF(K2731&lt;'User input'!$I$10,'User input'!$J$9,IF(K2731&lt;'User input'!$I$11,'User input'!$J$10,'User input'!$J$11)))*S2731</f>
        <v>0</v>
      </c>
      <c r="U2731" s="27">
        <f>K2731*'User input'!$J$17+'User input'!$J$16</f>
        <v>0.5</v>
      </c>
    </row>
    <row r="2732" spans="1:21" x14ac:dyDescent="0.25">
      <c r="A2732" s="17">
        <v>2803</v>
      </c>
      <c r="B2732" s="6" t="s">
        <v>6111</v>
      </c>
      <c r="C2732" s="6" t="s">
        <v>6989</v>
      </c>
      <c r="D2732" s="6" t="s">
        <v>28</v>
      </c>
      <c r="E2732" s="6" t="s">
        <v>29</v>
      </c>
      <c r="F2732" s="15">
        <v>90</v>
      </c>
      <c r="G2732" s="6" t="s">
        <v>6990</v>
      </c>
      <c r="H2732" s="6" t="s">
        <v>738</v>
      </c>
      <c r="I2732" s="6" t="s">
        <v>122</v>
      </c>
      <c r="J2732" s="7">
        <v>44369</v>
      </c>
      <c r="K2732" s="15">
        <v>22</v>
      </c>
      <c r="L2732" s="6" t="s">
        <v>33</v>
      </c>
      <c r="M2732" s="6">
        <f t="shared" si="169"/>
        <v>2021</v>
      </c>
      <c r="N2732" s="6">
        <f t="shared" si="170"/>
        <v>6</v>
      </c>
      <c r="O2732" s="6" t="str">
        <f>VLOOKUP(L2732,'User input'!$D$6:$E$16,2,FALSE)</f>
        <v>Megawidget L</v>
      </c>
      <c r="P2732" s="6">
        <f>VLOOKUP(L2732,'User input'!$D$6:$G$16,3,FALSE)</f>
        <v>1.79</v>
      </c>
      <c r="Q2732" s="6">
        <f>VLOOKUP(L2732,'User input'!$D$6:$G$16,4,FALSE)</f>
        <v>24</v>
      </c>
      <c r="R2732" s="6">
        <f t="shared" si="171"/>
        <v>528</v>
      </c>
      <c r="S2732" s="26">
        <f t="shared" si="168"/>
        <v>945.12</v>
      </c>
      <c r="T2732" s="26">
        <f>IF(K2732&lt;'User input'!$I$9,'User input'!$J$8,IF(K2732&lt;'User input'!$I$10,'User input'!$J$9,IF(K2732&lt;'User input'!$I$11,'User input'!$J$10,'User input'!$J$11)))*S2732</f>
        <v>28.3536</v>
      </c>
      <c r="U2732" s="26">
        <f>K2732*'User input'!$J$17+'User input'!$J$16</f>
        <v>0.5</v>
      </c>
    </row>
    <row r="2733" spans="1:21" x14ac:dyDescent="0.25">
      <c r="A2733" s="18">
        <v>2804</v>
      </c>
      <c r="B2733" s="10" t="s">
        <v>6991</v>
      </c>
      <c r="C2733" s="10" t="s">
        <v>4637</v>
      </c>
      <c r="D2733" s="10" t="s">
        <v>15</v>
      </c>
      <c r="E2733" s="10" t="s">
        <v>16</v>
      </c>
      <c r="F2733" s="16">
        <v>30</v>
      </c>
      <c r="G2733" s="10" t="s">
        <v>6992</v>
      </c>
      <c r="H2733" s="10" t="s">
        <v>6993</v>
      </c>
      <c r="I2733" s="10" t="s">
        <v>32</v>
      </c>
      <c r="J2733" s="11">
        <v>43986</v>
      </c>
      <c r="K2733" s="16">
        <v>27</v>
      </c>
      <c r="L2733" s="10" t="s">
        <v>99</v>
      </c>
      <c r="M2733" s="10">
        <f t="shared" si="169"/>
        <v>2020</v>
      </c>
      <c r="N2733" s="10">
        <f t="shared" si="170"/>
        <v>6</v>
      </c>
      <c r="O2733" s="10" t="str">
        <f>VLOOKUP(L2733,'User input'!$D$6:$E$16,2,FALSE)</f>
        <v>Superwossname</v>
      </c>
      <c r="P2733" s="10">
        <f>VLOOKUP(L2733,'User input'!$D$6:$G$16,3,FALSE)</f>
        <v>3.49</v>
      </c>
      <c r="Q2733" s="10">
        <f>VLOOKUP(L2733,'User input'!$D$6:$G$16,4,FALSE)</f>
        <v>20</v>
      </c>
      <c r="R2733" s="10">
        <f t="shared" si="171"/>
        <v>540</v>
      </c>
      <c r="S2733" s="27">
        <f t="shared" si="168"/>
        <v>1884.6000000000001</v>
      </c>
      <c r="T2733" s="27">
        <f>IF(K2733&lt;'User input'!$I$9,'User input'!$J$8,IF(K2733&lt;'User input'!$I$10,'User input'!$J$9,IF(K2733&lt;'User input'!$I$11,'User input'!$J$10,'User input'!$J$11)))*S2733</f>
        <v>56.538000000000004</v>
      </c>
      <c r="U2733" s="27">
        <f>K2733*'User input'!$J$17+'User input'!$J$16</f>
        <v>0.5</v>
      </c>
    </row>
    <row r="2734" spans="1:21" x14ac:dyDescent="0.25">
      <c r="A2734" s="17">
        <v>2805</v>
      </c>
      <c r="B2734" s="6" t="s">
        <v>4853</v>
      </c>
      <c r="C2734" s="6" t="s">
        <v>1335</v>
      </c>
      <c r="D2734" s="6" t="s">
        <v>49</v>
      </c>
      <c r="E2734" s="6" t="s">
        <v>16</v>
      </c>
      <c r="F2734" s="15">
        <v>60</v>
      </c>
      <c r="G2734" s="6" t="s">
        <v>6994</v>
      </c>
      <c r="H2734" s="6" t="s">
        <v>1561</v>
      </c>
      <c r="I2734" s="6" t="s">
        <v>32</v>
      </c>
      <c r="J2734" s="7">
        <v>43901</v>
      </c>
      <c r="K2734" s="15">
        <v>71</v>
      </c>
      <c r="L2734" s="6" t="s">
        <v>78</v>
      </c>
      <c r="M2734" s="6">
        <f t="shared" si="169"/>
        <v>2020</v>
      </c>
      <c r="N2734" s="6">
        <f t="shared" si="170"/>
        <v>3</v>
      </c>
      <c r="O2734" s="6" t="str">
        <f>VLOOKUP(L2734,'User input'!$D$6:$E$16,2,FALSE)</f>
        <v>Ultrathing V2</v>
      </c>
      <c r="P2734" s="6">
        <f>VLOOKUP(L2734,'User input'!$D$6:$G$16,3,FALSE)</f>
        <v>2.95</v>
      </c>
      <c r="Q2734" s="6">
        <f>VLOOKUP(L2734,'User input'!$D$6:$G$16,4,FALSE)</f>
        <v>20</v>
      </c>
      <c r="R2734" s="6">
        <f t="shared" si="171"/>
        <v>1420</v>
      </c>
      <c r="S2734" s="26">
        <f t="shared" si="168"/>
        <v>4189</v>
      </c>
      <c r="T2734" s="26">
        <f>IF(K2734&lt;'User input'!$I$9,'User input'!$J$8,IF(K2734&lt;'User input'!$I$10,'User input'!$J$9,IF(K2734&lt;'User input'!$I$11,'User input'!$J$10,'User input'!$J$11)))*S2734</f>
        <v>209.45000000000002</v>
      </c>
      <c r="U2734" s="26">
        <f>K2734*'User input'!$J$17+'User input'!$J$16</f>
        <v>0.5</v>
      </c>
    </row>
    <row r="2735" spans="1:21" x14ac:dyDescent="0.25">
      <c r="A2735" s="18">
        <v>2806</v>
      </c>
      <c r="B2735" s="10" t="s">
        <v>6995</v>
      </c>
      <c r="C2735" s="10" t="s">
        <v>2352</v>
      </c>
      <c r="D2735" s="10" t="s">
        <v>15</v>
      </c>
      <c r="E2735" s="10" t="s">
        <v>16</v>
      </c>
      <c r="F2735" s="16">
        <v>60</v>
      </c>
      <c r="G2735" s="10" t="s">
        <v>6996</v>
      </c>
      <c r="H2735" s="10" t="s">
        <v>6997</v>
      </c>
      <c r="I2735" s="10" t="s">
        <v>176</v>
      </c>
      <c r="J2735" s="11">
        <v>43921</v>
      </c>
      <c r="K2735" s="16">
        <v>5</v>
      </c>
      <c r="L2735" s="10" t="s">
        <v>44</v>
      </c>
      <c r="M2735" s="10">
        <f t="shared" si="169"/>
        <v>2020</v>
      </c>
      <c r="N2735" s="10">
        <f t="shared" si="170"/>
        <v>3</v>
      </c>
      <c r="O2735" s="10" t="str">
        <f>VLOOKUP(L2735,'User input'!$D$6:$E$16,2,FALSE)</f>
        <v>Gigastuff</v>
      </c>
      <c r="P2735" s="10">
        <f>VLOOKUP(L2735,'User input'!$D$6:$G$16,3,FALSE)</f>
        <v>1.89</v>
      </c>
      <c r="Q2735" s="10">
        <f>VLOOKUP(L2735,'User input'!$D$6:$G$16,4,FALSE)</f>
        <v>18</v>
      </c>
      <c r="R2735" s="10">
        <f t="shared" si="171"/>
        <v>90</v>
      </c>
      <c r="S2735" s="27">
        <f t="shared" si="168"/>
        <v>170.1</v>
      </c>
      <c r="T2735" s="27">
        <f>IF(K2735&lt;'User input'!$I$9,'User input'!$J$8,IF(K2735&lt;'User input'!$I$10,'User input'!$J$9,IF(K2735&lt;'User input'!$I$11,'User input'!$J$10,'User input'!$J$11)))*S2735</f>
        <v>0</v>
      </c>
      <c r="U2735" s="27">
        <f>K2735*'User input'!$J$17+'User input'!$J$16</f>
        <v>0.5</v>
      </c>
    </row>
    <row r="2736" spans="1:21" x14ac:dyDescent="0.25">
      <c r="A2736" s="17">
        <v>2807</v>
      </c>
      <c r="B2736" s="6" t="s">
        <v>5828</v>
      </c>
      <c r="C2736" s="6" t="s">
        <v>978</v>
      </c>
      <c r="D2736" s="6" t="s">
        <v>28</v>
      </c>
      <c r="E2736" s="6" t="s">
        <v>29</v>
      </c>
      <c r="F2736" s="15">
        <v>30</v>
      </c>
      <c r="G2736" s="6" t="s">
        <v>6998</v>
      </c>
      <c r="H2736" s="6" t="s">
        <v>4897</v>
      </c>
      <c r="I2736" s="6" t="s">
        <v>32</v>
      </c>
      <c r="J2736" s="7">
        <v>44082</v>
      </c>
      <c r="K2736" s="15">
        <v>90</v>
      </c>
      <c r="L2736" s="6" t="s">
        <v>99</v>
      </c>
      <c r="M2736" s="6">
        <f t="shared" si="169"/>
        <v>2020</v>
      </c>
      <c r="N2736" s="6">
        <f t="shared" si="170"/>
        <v>9</v>
      </c>
      <c r="O2736" s="6" t="str">
        <f>VLOOKUP(L2736,'User input'!$D$6:$E$16,2,FALSE)</f>
        <v>Superwossname</v>
      </c>
      <c r="P2736" s="6">
        <f>VLOOKUP(L2736,'User input'!$D$6:$G$16,3,FALSE)</f>
        <v>3.49</v>
      </c>
      <c r="Q2736" s="6">
        <f>VLOOKUP(L2736,'User input'!$D$6:$G$16,4,FALSE)</f>
        <v>20</v>
      </c>
      <c r="R2736" s="6">
        <f t="shared" si="171"/>
        <v>1800</v>
      </c>
      <c r="S2736" s="26">
        <f t="shared" si="168"/>
        <v>6282</v>
      </c>
      <c r="T2736" s="26">
        <f>IF(K2736&lt;'User input'!$I$9,'User input'!$J$8,IF(K2736&lt;'User input'!$I$10,'User input'!$J$9,IF(K2736&lt;'User input'!$I$11,'User input'!$J$10,'User input'!$J$11)))*S2736</f>
        <v>314.10000000000002</v>
      </c>
      <c r="U2736" s="26">
        <f>K2736*'User input'!$J$17+'User input'!$J$16</f>
        <v>0.5</v>
      </c>
    </row>
    <row r="2737" spans="1:21" x14ac:dyDescent="0.25">
      <c r="A2737" s="18">
        <v>2808</v>
      </c>
      <c r="B2737" s="10" t="s">
        <v>3429</v>
      </c>
      <c r="C2737" s="10" t="s">
        <v>5549</v>
      </c>
      <c r="D2737" s="10" t="s">
        <v>28</v>
      </c>
      <c r="E2737" s="10" t="s">
        <v>29</v>
      </c>
      <c r="F2737" s="16">
        <v>30</v>
      </c>
      <c r="G2737" s="10" t="s">
        <v>6999</v>
      </c>
      <c r="H2737" s="10" t="s">
        <v>7000</v>
      </c>
      <c r="I2737" s="10" t="s">
        <v>171</v>
      </c>
      <c r="J2737" s="11">
        <v>44177</v>
      </c>
      <c r="K2737" s="16">
        <v>77</v>
      </c>
      <c r="L2737" s="10" t="s">
        <v>78</v>
      </c>
      <c r="M2737" s="10">
        <f t="shared" si="169"/>
        <v>2020</v>
      </c>
      <c r="N2737" s="10">
        <f t="shared" si="170"/>
        <v>12</v>
      </c>
      <c r="O2737" s="10" t="str">
        <f>VLOOKUP(L2737,'User input'!$D$6:$E$16,2,FALSE)</f>
        <v>Ultrathing V2</v>
      </c>
      <c r="P2737" s="10">
        <f>VLOOKUP(L2737,'User input'!$D$6:$G$16,3,FALSE)</f>
        <v>2.95</v>
      </c>
      <c r="Q2737" s="10">
        <f>VLOOKUP(L2737,'User input'!$D$6:$G$16,4,FALSE)</f>
        <v>20</v>
      </c>
      <c r="R2737" s="10">
        <f t="shared" si="171"/>
        <v>1540</v>
      </c>
      <c r="S2737" s="27">
        <f t="shared" si="168"/>
        <v>4543</v>
      </c>
      <c r="T2737" s="27">
        <f>IF(K2737&lt;'User input'!$I$9,'User input'!$J$8,IF(K2737&lt;'User input'!$I$10,'User input'!$J$9,IF(K2737&lt;'User input'!$I$11,'User input'!$J$10,'User input'!$J$11)))*S2737</f>
        <v>227.15</v>
      </c>
      <c r="U2737" s="27">
        <f>K2737*'User input'!$J$17+'User input'!$J$16</f>
        <v>0.5</v>
      </c>
    </row>
    <row r="2738" spans="1:21" x14ac:dyDescent="0.25">
      <c r="A2738" s="17">
        <v>2809</v>
      </c>
      <c r="B2738" s="6" t="s">
        <v>2128</v>
      </c>
      <c r="C2738" s="6" t="s">
        <v>297</v>
      </c>
      <c r="D2738" s="6" t="s">
        <v>28</v>
      </c>
      <c r="E2738" s="6" t="s">
        <v>29</v>
      </c>
      <c r="F2738" s="15">
        <v>60</v>
      </c>
      <c r="G2738" s="6" t="s">
        <v>7001</v>
      </c>
      <c r="H2738" s="6" t="s">
        <v>4917</v>
      </c>
      <c r="I2738" s="6" t="s">
        <v>122</v>
      </c>
      <c r="J2738" s="7">
        <v>44445</v>
      </c>
      <c r="K2738" s="15">
        <v>49</v>
      </c>
      <c r="L2738" s="6" t="s">
        <v>44</v>
      </c>
      <c r="M2738" s="6">
        <f t="shared" si="169"/>
        <v>2021</v>
      </c>
      <c r="N2738" s="6">
        <f t="shared" si="170"/>
        <v>9</v>
      </c>
      <c r="O2738" s="6" t="str">
        <f>VLOOKUP(L2738,'User input'!$D$6:$E$16,2,FALSE)</f>
        <v>Gigastuff</v>
      </c>
      <c r="P2738" s="6">
        <f>VLOOKUP(L2738,'User input'!$D$6:$G$16,3,FALSE)</f>
        <v>1.89</v>
      </c>
      <c r="Q2738" s="6">
        <f>VLOOKUP(L2738,'User input'!$D$6:$G$16,4,FALSE)</f>
        <v>18</v>
      </c>
      <c r="R2738" s="6">
        <f t="shared" si="171"/>
        <v>882</v>
      </c>
      <c r="S2738" s="26">
        <f t="shared" si="168"/>
        <v>1666.98</v>
      </c>
      <c r="T2738" s="26">
        <f>IF(K2738&lt;'User input'!$I$9,'User input'!$J$8,IF(K2738&lt;'User input'!$I$10,'User input'!$J$9,IF(K2738&lt;'User input'!$I$11,'User input'!$J$10,'User input'!$J$11)))*S2738</f>
        <v>50.009399999999999</v>
      </c>
      <c r="U2738" s="26">
        <f>K2738*'User input'!$J$17+'User input'!$J$16</f>
        <v>0.5</v>
      </c>
    </row>
    <row r="2739" spans="1:21" x14ac:dyDescent="0.25">
      <c r="A2739" s="18">
        <v>2810</v>
      </c>
      <c r="B2739" s="10" t="s">
        <v>7002</v>
      </c>
      <c r="C2739" s="10" t="s">
        <v>329</v>
      </c>
      <c r="D2739" s="10" t="s">
        <v>28</v>
      </c>
      <c r="E2739" s="10" t="s">
        <v>29</v>
      </c>
      <c r="F2739" s="16">
        <v>60</v>
      </c>
      <c r="G2739" s="10" t="s">
        <v>7003</v>
      </c>
      <c r="H2739" s="10" t="s">
        <v>7004</v>
      </c>
      <c r="I2739" s="10" t="s">
        <v>291</v>
      </c>
      <c r="J2739" s="11">
        <v>44496</v>
      </c>
      <c r="K2739" s="16">
        <v>61</v>
      </c>
      <c r="L2739" s="10" t="s">
        <v>68</v>
      </c>
      <c r="M2739" s="10">
        <f t="shared" si="169"/>
        <v>2021</v>
      </c>
      <c r="N2739" s="10">
        <f t="shared" si="170"/>
        <v>10</v>
      </c>
      <c r="O2739" s="10" t="str">
        <f>VLOOKUP(L2739,'User input'!$D$6:$E$16,2,FALSE)</f>
        <v>Megawidget M</v>
      </c>
      <c r="P2739" s="10">
        <f>VLOOKUP(L2739,'User input'!$D$6:$G$16,3,FALSE)</f>
        <v>1.29</v>
      </c>
      <c r="Q2739" s="10">
        <f>VLOOKUP(L2739,'User input'!$D$6:$G$16,4,FALSE)</f>
        <v>24</v>
      </c>
      <c r="R2739" s="10">
        <f t="shared" si="171"/>
        <v>1464</v>
      </c>
      <c r="S2739" s="27">
        <f t="shared" si="168"/>
        <v>1888.56</v>
      </c>
      <c r="T2739" s="27">
        <f>IF(K2739&lt;'User input'!$I$9,'User input'!$J$8,IF(K2739&lt;'User input'!$I$10,'User input'!$J$9,IF(K2739&lt;'User input'!$I$11,'User input'!$J$10,'User input'!$J$11)))*S2739</f>
        <v>94.427999999999997</v>
      </c>
      <c r="U2739" s="27">
        <f>K2739*'User input'!$J$17+'User input'!$J$16</f>
        <v>0.5</v>
      </c>
    </row>
    <row r="2740" spans="1:21" x14ac:dyDescent="0.25">
      <c r="A2740" s="17">
        <v>2811</v>
      </c>
      <c r="B2740" s="6" t="s">
        <v>1099</v>
      </c>
      <c r="C2740" s="6" t="s">
        <v>7005</v>
      </c>
      <c r="D2740" s="6" t="s">
        <v>28</v>
      </c>
      <c r="E2740" s="6" t="s">
        <v>29</v>
      </c>
      <c r="F2740" s="15">
        <v>60</v>
      </c>
      <c r="G2740" s="6" t="s">
        <v>7006</v>
      </c>
      <c r="H2740" s="6" t="s">
        <v>651</v>
      </c>
      <c r="I2740" s="6" t="s">
        <v>32</v>
      </c>
      <c r="J2740" s="7">
        <v>44013</v>
      </c>
      <c r="K2740" s="15">
        <v>36</v>
      </c>
      <c r="L2740" s="6" t="s">
        <v>62</v>
      </c>
      <c r="M2740" s="6">
        <f t="shared" si="169"/>
        <v>2020</v>
      </c>
      <c r="N2740" s="6">
        <f t="shared" si="170"/>
        <v>7</v>
      </c>
      <c r="O2740" s="6" t="str">
        <f>VLOOKUP(L2740,'User input'!$D$6:$E$16,2,FALSE)</f>
        <v>Ultrathing V4</v>
      </c>
      <c r="P2740" s="6">
        <f>VLOOKUP(L2740,'User input'!$D$6:$G$16,3,FALSE)</f>
        <v>3.99</v>
      </c>
      <c r="Q2740" s="6">
        <f>VLOOKUP(L2740,'User input'!$D$6:$G$16,4,FALSE)</f>
        <v>24</v>
      </c>
      <c r="R2740" s="6">
        <f t="shared" si="171"/>
        <v>864</v>
      </c>
      <c r="S2740" s="26">
        <f t="shared" si="168"/>
        <v>3447.36</v>
      </c>
      <c r="T2740" s="26">
        <f>IF(K2740&lt;'User input'!$I$9,'User input'!$J$8,IF(K2740&lt;'User input'!$I$10,'User input'!$J$9,IF(K2740&lt;'User input'!$I$11,'User input'!$J$10,'User input'!$J$11)))*S2740</f>
        <v>103.4208</v>
      </c>
      <c r="U2740" s="26">
        <f>K2740*'User input'!$J$17+'User input'!$J$16</f>
        <v>0.5</v>
      </c>
    </row>
    <row r="2741" spans="1:21" x14ac:dyDescent="0.25">
      <c r="A2741" s="18">
        <v>2812</v>
      </c>
      <c r="B2741" s="10" t="s">
        <v>7007</v>
      </c>
      <c r="C2741" s="10" t="s">
        <v>7008</v>
      </c>
      <c r="D2741" s="10" t="s">
        <v>28</v>
      </c>
      <c r="E2741" s="10" t="s">
        <v>29</v>
      </c>
      <c r="F2741" s="16">
        <v>60</v>
      </c>
      <c r="G2741" s="10" t="s">
        <v>7009</v>
      </c>
      <c r="H2741" s="10" t="s">
        <v>2824</v>
      </c>
      <c r="I2741" s="10" t="s">
        <v>19</v>
      </c>
      <c r="J2741" s="11">
        <v>44323</v>
      </c>
      <c r="K2741" s="16">
        <v>89</v>
      </c>
      <c r="L2741" s="10" t="s">
        <v>44</v>
      </c>
      <c r="M2741" s="10">
        <f t="shared" si="169"/>
        <v>2021</v>
      </c>
      <c r="N2741" s="10">
        <f t="shared" si="170"/>
        <v>5</v>
      </c>
      <c r="O2741" s="10" t="str">
        <f>VLOOKUP(L2741,'User input'!$D$6:$E$16,2,FALSE)</f>
        <v>Gigastuff</v>
      </c>
      <c r="P2741" s="10">
        <f>VLOOKUP(L2741,'User input'!$D$6:$G$16,3,FALSE)</f>
        <v>1.89</v>
      </c>
      <c r="Q2741" s="10">
        <f>VLOOKUP(L2741,'User input'!$D$6:$G$16,4,FALSE)</f>
        <v>18</v>
      </c>
      <c r="R2741" s="10">
        <f t="shared" si="171"/>
        <v>1602</v>
      </c>
      <c r="S2741" s="27">
        <f t="shared" si="168"/>
        <v>3027.7799999999997</v>
      </c>
      <c r="T2741" s="27">
        <f>IF(K2741&lt;'User input'!$I$9,'User input'!$J$8,IF(K2741&lt;'User input'!$I$10,'User input'!$J$9,IF(K2741&lt;'User input'!$I$11,'User input'!$J$10,'User input'!$J$11)))*S2741</f>
        <v>151.38899999999998</v>
      </c>
      <c r="U2741" s="27">
        <f>K2741*'User input'!$J$17+'User input'!$J$16</f>
        <v>0.5</v>
      </c>
    </row>
    <row r="2742" spans="1:21" x14ac:dyDescent="0.25">
      <c r="A2742" s="17">
        <v>2813</v>
      </c>
      <c r="B2742" s="6" t="s">
        <v>7010</v>
      </c>
      <c r="C2742" s="6" t="s">
        <v>6560</v>
      </c>
      <c r="D2742" s="6" t="s">
        <v>28</v>
      </c>
      <c r="E2742" s="6" t="s">
        <v>29</v>
      </c>
      <c r="F2742" s="15">
        <v>60</v>
      </c>
      <c r="G2742" s="6" t="s">
        <v>7011</v>
      </c>
      <c r="H2742" s="6" t="s">
        <v>3846</v>
      </c>
      <c r="I2742" s="6" t="s">
        <v>122</v>
      </c>
      <c r="J2742" s="7">
        <v>43746</v>
      </c>
      <c r="K2742" s="15">
        <v>66</v>
      </c>
      <c r="L2742" s="6" t="s">
        <v>44</v>
      </c>
      <c r="M2742" s="6">
        <f t="shared" si="169"/>
        <v>2019</v>
      </c>
      <c r="N2742" s="6">
        <f t="shared" si="170"/>
        <v>10</v>
      </c>
      <c r="O2742" s="6" t="str">
        <f>VLOOKUP(L2742,'User input'!$D$6:$E$16,2,FALSE)</f>
        <v>Gigastuff</v>
      </c>
      <c r="P2742" s="6">
        <f>VLOOKUP(L2742,'User input'!$D$6:$G$16,3,FALSE)</f>
        <v>1.89</v>
      </c>
      <c r="Q2742" s="6">
        <f>VLOOKUP(L2742,'User input'!$D$6:$G$16,4,FALSE)</f>
        <v>18</v>
      </c>
      <c r="R2742" s="6">
        <f t="shared" si="171"/>
        <v>1188</v>
      </c>
      <c r="S2742" s="26">
        <f t="shared" si="168"/>
        <v>2245.3199999999997</v>
      </c>
      <c r="T2742" s="26">
        <f>IF(K2742&lt;'User input'!$I$9,'User input'!$J$8,IF(K2742&lt;'User input'!$I$10,'User input'!$J$9,IF(K2742&lt;'User input'!$I$11,'User input'!$J$10,'User input'!$J$11)))*S2742</f>
        <v>112.26599999999999</v>
      </c>
      <c r="U2742" s="26">
        <f>K2742*'User input'!$J$17+'User input'!$J$16</f>
        <v>0.5</v>
      </c>
    </row>
    <row r="2743" spans="1:21" x14ac:dyDescent="0.25">
      <c r="A2743" s="18">
        <v>2814</v>
      </c>
      <c r="B2743" s="10" t="s">
        <v>7012</v>
      </c>
      <c r="C2743" s="10" t="s">
        <v>2213</v>
      </c>
      <c r="D2743" s="10" t="s">
        <v>49</v>
      </c>
      <c r="E2743" s="10" t="s">
        <v>16</v>
      </c>
      <c r="F2743" s="16">
        <v>90</v>
      </c>
      <c r="G2743" s="10" t="s">
        <v>7013</v>
      </c>
      <c r="H2743" s="10" t="s">
        <v>5445</v>
      </c>
      <c r="I2743" s="10" t="s">
        <v>122</v>
      </c>
      <c r="J2743" s="11">
        <v>43770</v>
      </c>
      <c r="K2743" s="16">
        <v>58</v>
      </c>
      <c r="L2743" s="10" t="s">
        <v>33</v>
      </c>
      <c r="M2743" s="10">
        <f t="shared" si="169"/>
        <v>2019</v>
      </c>
      <c r="N2743" s="10">
        <f t="shared" si="170"/>
        <v>11</v>
      </c>
      <c r="O2743" s="10" t="str">
        <f>VLOOKUP(L2743,'User input'!$D$6:$E$16,2,FALSE)</f>
        <v>Megawidget L</v>
      </c>
      <c r="P2743" s="10">
        <f>VLOOKUP(L2743,'User input'!$D$6:$G$16,3,FALSE)</f>
        <v>1.79</v>
      </c>
      <c r="Q2743" s="10">
        <f>VLOOKUP(L2743,'User input'!$D$6:$G$16,4,FALSE)</f>
        <v>24</v>
      </c>
      <c r="R2743" s="10">
        <f t="shared" si="171"/>
        <v>1392</v>
      </c>
      <c r="S2743" s="27">
        <f t="shared" si="168"/>
        <v>2491.6799999999998</v>
      </c>
      <c r="T2743" s="27">
        <f>IF(K2743&lt;'User input'!$I$9,'User input'!$J$8,IF(K2743&lt;'User input'!$I$10,'User input'!$J$9,IF(K2743&lt;'User input'!$I$11,'User input'!$J$10,'User input'!$J$11)))*S2743</f>
        <v>124.584</v>
      </c>
      <c r="U2743" s="27">
        <f>K2743*'User input'!$J$17+'User input'!$J$16</f>
        <v>0.5</v>
      </c>
    </row>
    <row r="2744" spans="1:21" x14ac:dyDescent="0.25">
      <c r="A2744" s="17">
        <v>2815</v>
      </c>
      <c r="B2744" s="6" t="s">
        <v>6867</v>
      </c>
      <c r="C2744" s="6" t="s">
        <v>4440</v>
      </c>
      <c r="D2744" s="6" t="s">
        <v>15</v>
      </c>
      <c r="E2744" s="6" t="s">
        <v>16</v>
      </c>
      <c r="F2744" s="15">
        <v>90</v>
      </c>
      <c r="G2744" s="6" t="s">
        <v>7014</v>
      </c>
      <c r="H2744" s="6" t="s">
        <v>7015</v>
      </c>
      <c r="I2744" s="6" t="s">
        <v>1877</v>
      </c>
      <c r="J2744" s="7">
        <v>44247</v>
      </c>
      <c r="K2744" s="15">
        <v>90</v>
      </c>
      <c r="L2744" s="6" t="s">
        <v>52</v>
      </c>
      <c r="M2744" s="6">
        <f t="shared" si="169"/>
        <v>2021</v>
      </c>
      <c r="N2744" s="6">
        <f t="shared" si="170"/>
        <v>2</v>
      </c>
      <c r="O2744" s="6" t="str">
        <f>VLOOKUP(L2744,'User input'!$D$6:$E$16,2,FALSE)</f>
        <v>Megawidget S</v>
      </c>
      <c r="P2744" s="6">
        <f>VLOOKUP(L2744,'User input'!$D$6:$G$16,3,FALSE)</f>
        <v>0.69</v>
      </c>
      <c r="Q2744" s="6">
        <f>VLOOKUP(L2744,'User input'!$D$6:$G$16,4,FALSE)</f>
        <v>24</v>
      </c>
      <c r="R2744" s="6">
        <f t="shared" si="171"/>
        <v>2160</v>
      </c>
      <c r="S2744" s="26">
        <f t="shared" si="168"/>
        <v>1490.3999999999999</v>
      </c>
      <c r="T2744" s="26">
        <f>IF(K2744&lt;'User input'!$I$9,'User input'!$J$8,IF(K2744&lt;'User input'!$I$10,'User input'!$J$9,IF(K2744&lt;'User input'!$I$11,'User input'!$J$10,'User input'!$J$11)))*S2744</f>
        <v>74.52</v>
      </c>
      <c r="U2744" s="26">
        <f>K2744*'User input'!$J$17+'User input'!$J$16</f>
        <v>0.5</v>
      </c>
    </row>
    <row r="2745" spans="1:21" x14ac:dyDescent="0.25">
      <c r="A2745" s="18">
        <v>2816</v>
      </c>
      <c r="B2745" s="10" t="s">
        <v>6777</v>
      </c>
      <c r="C2745" s="10" t="s">
        <v>7016</v>
      </c>
      <c r="D2745" s="10" t="s">
        <v>28</v>
      </c>
      <c r="E2745" s="10" t="s">
        <v>29</v>
      </c>
      <c r="F2745" s="16">
        <v>90</v>
      </c>
      <c r="G2745" s="10" t="s">
        <v>7017</v>
      </c>
      <c r="H2745" s="10" t="s">
        <v>6632</v>
      </c>
      <c r="I2745" s="10" t="s">
        <v>206</v>
      </c>
      <c r="J2745" s="11">
        <v>44175</v>
      </c>
      <c r="K2745" s="16">
        <v>10</v>
      </c>
      <c r="L2745" s="10" t="s">
        <v>20</v>
      </c>
      <c r="M2745" s="10">
        <f t="shared" si="169"/>
        <v>2020</v>
      </c>
      <c r="N2745" s="10">
        <f t="shared" si="170"/>
        <v>12</v>
      </c>
      <c r="O2745" s="10" t="str">
        <f>VLOOKUP(L2745,'User input'!$D$6:$E$16,2,FALSE)</f>
        <v>Hyperwotsit</v>
      </c>
      <c r="P2745" s="10">
        <f>VLOOKUP(L2745,'User input'!$D$6:$G$16,3,FALSE)</f>
        <v>2.0099999999999998</v>
      </c>
      <c r="Q2745" s="10">
        <f>VLOOKUP(L2745,'User input'!$D$6:$G$16,4,FALSE)</f>
        <v>20</v>
      </c>
      <c r="R2745" s="10">
        <f t="shared" si="171"/>
        <v>200</v>
      </c>
      <c r="S2745" s="27">
        <f t="shared" si="168"/>
        <v>401.99999999999994</v>
      </c>
      <c r="T2745" s="27">
        <f>IF(K2745&lt;'User input'!$I$9,'User input'!$J$8,IF(K2745&lt;'User input'!$I$10,'User input'!$J$9,IF(K2745&lt;'User input'!$I$11,'User input'!$J$10,'User input'!$J$11)))*S2745</f>
        <v>0</v>
      </c>
      <c r="U2745" s="27">
        <f>K2745*'User input'!$J$17+'User input'!$J$16</f>
        <v>0.5</v>
      </c>
    </row>
    <row r="2746" spans="1:21" x14ac:dyDescent="0.25">
      <c r="A2746" s="17">
        <v>2817</v>
      </c>
      <c r="B2746" s="6" t="s">
        <v>5937</v>
      </c>
      <c r="C2746" s="6" t="s">
        <v>257</v>
      </c>
      <c r="D2746" s="6" t="s">
        <v>28</v>
      </c>
      <c r="E2746" s="6" t="s">
        <v>29</v>
      </c>
      <c r="F2746" s="15">
        <v>60</v>
      </c>
      <c r="G2746" s="6" t="s">
        <v>7018</v>
      </c>
      <c r="H2746" s="6" t="s">
        <v>1407</v>
      </c>
      <c r="I2746" s="6" t="s">
        <v>1408</v>
      </c>
      <c r="J2746" s="7">
        <v>43823</v>
      </c>
      <c r="K2746" s="15">
        <v>67</v>
      </c>
      <c r="L2746" s="6" t="s">
        <v>78</v>
      </c>
      <c r="M2746" s="6">
        <f t="shared" si="169"/>
        <v>2019</v>
      </c>
      <c r="N2746" s="6">
        <f t="shared" si="170"/>
        <v>12</v>
      </c>
      <c r="O2746" s="6" t="str">
        <f>VLOOKUP(L2746,'User input'!$D$6:$E$16,2,FALSE)</f>
        <v>Ultrathing V2</v>
      </c>
      <c r="P2746" s="6">
        <f>VLOOKUP(L2746,'User input'!$D$6:$G$16,3,FALSE)</f>
        <v>2.95</v>
      </c>
      <c r="Q2746" s="6">
        <f>VLOOKUP(L2746,'User input'!$D$6:$G$16,4,FALSE)</f>
        <v>20</v>
      </c>
      <c r="R2746" s="6">
        <f t="shared" si="171"/>
        <v>1340</v>
      </c>
      <c r="S2746" s="26">
        <f t="shared" si="168"/>
        <v>3953.0000000000005</v>
      </c>
      <c r="T2746" s="26">
        <f>IF(K2746&lt;'User input'!$I$9,'User input'!$J$8,IF(K2746&lt;'User input'!$I$10,'User input'!$J$9,IF(K2746&lt;'User input'!$I$11,'User input'!$J$10,'User input'!$J$11)))*S2746</f>
        <v>197.65000000000003</v>
      </c>
      <c r="U2746" s="26">
        <f>K2746*'User input'!$J$17+'User input'!$J$16</f>
        <v>0.5</v>
      </c>
    </row>
    <row r="2747" spans="1:21" x14ac:dyDescent="0.25">
      <c r="A2747" s="18">
        <v>2818</v>
      </c>
      <c r="B2747" s="10" t="s">
        <v>7019</v>
      </c>
      <c r="C2747" s="10" t="s">
        <v>924</v>
      </c>
      <c r="D2747" s="10" t="s">
        <v>90</v>
      </c>
      <c r="E2747" s="10" t="s">
        <v>16</v>
      </c>
      <c r="F2747" s="16">
        <v>60</v>
      </c>
      <c r="G2747" s="10" t="s">
        <v>7020</v>
      </c>
      <c r="H2747" s="10" t="s">
        <v>2921</v>
      </c>
      <c r="I2747" s="10" t="s">
        <v>32</v>
      </c>
      <c r="J2747" s="11">
        <v>43936</v>
      </c>
      <c r="K2747" s="16">
        <v>85</v>
      </c>
      <c r="L2747" s="10" t="s">
        <v>44</v>
      </c>
      <c r="M2747" s="10">
        <f t="shared" si="169"/>
        <v>2020</v>
      </c>
      <c r="N2747" s="10">
        <f t="shared" si="170"/>
        <v>4</v>
      </c>
      <c r="O2747" s="10" t="str">
        <f>VLOOKUP(L2747,'User input'!$D$6:$E$16,2,FALSE)</f>
        <v>Gigastuff</v>
      </c>
      <c r="P2747" s="10">
        <f>VLOOKUP(L2747,'User input'!$D$6:$G$16,3,FALSE)</f>
        <v>1.89</v>
      </c>
      <c r="Q2747" s="10">
        <f>VLOOKUP(L2747,'User input'!$D$6:$G$16,4,FALSE)</f>
        <v>18</v>
      </c>
      <c r="R2747" s="10">
        <f t="shared" si="171"/>
        <v>1530</v>
      </c>
      <c r="S2747" s="27">
        <f t="shared" si="168"/>
        <v>2891.7</v>
      </c>
      <c r="T2747" s="27">
        <f>IF(K2747&lt;'User input'!$I$9,'User input'!$J$8,IF(K2747&lt;'User input'!$I$10,'User input'!$J$9,IF(K2747&lt;'User input'!$I$11,'User input'!$J$10,'User input'!$J$11)))*S2747</f>
        <v>144.58500000000001</v>
      </c>
      <c r="U2747" s="27">
        <f>K2747*'User input'!$J$17+'User input'!$J$16</f>
        <v>0.5</v>
      </c>
    </row>
    <row r="2748" spans="1:21" x14ac:dyDescent="0.25">
      <c r="A2748" s="17">
        <v>2819</v>
      </c>
      <c r="B2748" s="6" t="s">
        <v>2513</v>
      </c>
      <c r="C2748" s="6" t="s">
        <v>2511</v>
      </c>
      <c r="D2748" s="6" t="s">
        <v>28</v>
      </c>
      <c r="E2748" s="6" t="s">
        <v>29</v>
      </c>
      <c r="F2748" s="15">
        <v>90</v>
      </c>
      <c r="G2748" s="6" t="s">
        <v>7021</v>
      </c>
      <c r="H2748" s="6" t="s">
        <v>7022</v>
      </c>
      <c r="I2748" s="6" t="s">
        <v>32</v>
      </c>
      <c r="J2748" s="7">
        <v>43529</v>
      </c>
      <c r="K2748" s="15">
        <v>32</v>
      </c>
      <c r="L2748" s="6" t="s">
        <v>62</v>
      </c>
      <c r="M2748" s="6">
        <f t="shared" si="169"/>
        <v>2019</v>
      </c>
      <c r="N2748" s="6">
        <f t="shared" si="170"/>
        <v>3</v>
      </c>
      <c r="O2748" s="6" t="str">
        <f>VLOOKUP(L2748,'User input'!$D$6:$E$16,2,FALSE)</f>
        <v>Ultrathing V4</v>
      </c>
      <c r="P2748" s="6">
        <f>VLOOKUP(L2748,'User input'!$D$6:$G$16,3,FALSE)</f>
        <v>3.99</v>
      </c>
      <c r="Q2748" s="6">
        <f>VLOOKUP(L2748,'User input'!$D$6:$G$16,4,FALSE)</f>
        <v>24</v>
      </c>
      <c r="R2748" s="6">
        <f t="shared" si="171"/>
        <v>768</v>
      </c>
      <c r="S2748" s="26">
        <f t="shared" si="168"/>
        <v>3064.32</v>
      </c>
      <c r="T2748" s="26">
        <f>IF(K2748&lt;'User input'!$I$9,'User input'!$J$8,IF(K2748&lt;'User input'!$I$10,'User input'!$J$9,IF(K2748&lt;'User input'!$I$11,'User input'!$J$10,'User input'!$J$11)))*S2748</f>
        <v>91.929600000000008</v>
      </c>
      <c r="U2748" s="26">
        <f>K2748*'User input'!$J$17+'User input'!$J$16</f>
        <v>0.5</v>
      </c>
    </row>
    <row r="2749" spans="1:21" x14ac:dyDescent="0.25">
      <c r="A2749" s="18">
        <v>2820</v>
      </c>
      <c r="B2749" s="10" t="s">
        <v>3103</v>
      </c>
      <c r="C2749" s="10" t="s">
        <v>2443</v>
      </c>
      <c r="D2749" s="10" t="s">
        <v>49</v>
      </c>
      <c r="E2749" s="10" t="s">
        <v>16</v>
      </c>
      <c r="F2749" s="16">
        <v>90</v>
      </c>
      <c r="G2749" s="10" t="s">
        <v>7023</v>
      </c>
      <c r="H2749" s="10" t="s">
        <v>1260</v>
      </c>
      <c r="I2749" s="10" t="s">
        <v>32</v>
      </c>
      <c r="J2749" s="11">
        <v>44433</v>
      </c>
      <c r="K2749" s="16">
        <v>51</v>
      </c>
      <c r="L2749" s="10" t="s">
        <v>52</v>
      </c>
      <c r="M2749" s="10">
        <f t="shared" si="169"/>
        <v>2021</v>
      </c>
      <c r="N2749" s="10">
        <f t="shared" si="170"/>
        <v>8</v>
      </c>
      <c r="O2749" s="10" t="str">
        <f>VLOOKUP(L2749,'User input'!$D$6:$E$16,2,FALSE)</f>
        <v>Megawidget S</v>
      </c>
      <c r="P2749" s="10">
        <f>VLOOKUP(L2749,'User input'!$D$6:$G$16,3,FALSE)</f>
        <v>0.69</v>
      </c>
      <c r="Q2749" s="10">
        <f>VLOOKUP(L2749,'User input'!$D$6:$G$16,4,FALSE)</f>
        <v>24</v>
      </c>
      <c r="R2749" s="10">
        <f t="shared" si="171"/>
        <v>1224</v>
      </c>
      <c r="S2749" s="27">
        <f t="shared" si="168"/>
        <v>844.56</v>
      </c>
      <c r="T2749" s="27">
        <f>IF(K2749&lt;'User input'!$I$9,'User input'!$J$8,IF(K2749&lt;'User input'!$I$10,'User input'!$J$9,IF(K2749&lt;'User input'!$I$11,'User input'!$J$10,'User input'!$J$11)))*S2749</f>
        <v>42.228000000000002</v>
      </c>
      <c r="U2749" s="27">
        <f>K2749*'User input'!$J$17+'User input'!$J$16</f>
        <v>0.5</v>
      </c>
    </row>
    <row r="2750" spans="1:21" x14ac:dyDescent="0.25">
      <c r="A2750" s="17">
        <v>2821</v>
      </c>
      <c r="B2750" s="6" t="s">
        <v>7024</v>
      </c>
      <c r="C2750" s="6" t="s">
        <v>3182</v>
      </c>
      <c r="D2750" s="6" t="s">
        <v>15</v>
      </c>
      <c r="E2750" s="6" t="s">
        <v>16</v>
      </c>
      <c r="F2750" s="15">
        <v>60</v>
      </c>
      <c r="G2750" s="6" t="s">
        <v>7025</v>
      </c>
      <c r="H2750" s="6" t="s">
        <v>912</v>
      </c>
      <c r="I2750" s="6" t="s">
        <v>32</v>
      </c>
      <c r="J2750" s="7">
        <v>43640</v>
      </c>
      <c r="K2750" s="15">
        <v>68</v>
      </c>
      <c r="L2750" s="6" t="s">
        <v>39</v>
      </c>
      <c r="M2750" s="6">
        <f t="shared" si="169"/>
        <v>2019</v>
      </c>
      <c r="N2750" s="6">
        <f t="shared" si="170"/>
        <v>6</v>
      </c>
      <c r="O2750" s="6" t="str">
        <f>VLOOKUP(L2750,'User input'!$D$6:$E$16,2,FALSE)</f>
        <v>Ultrathing V1</v>
      </c>
      <c r="P2750" s="6">
        <f>VLOOKUP(L2750,'User input'!$D$6:$G$16,3,FALSE)</f>
        <v>1.79</v>
      </c>
      <c r="Q2750" s="6">
        <f>VLOOKUP(L2750,'User input'!$D$6:$G$16,4,FALSE)</f>
        <v>17</v>
      </c>
      <c r="R2750" s="6">
        <f t="shared" si="171"/>
        <v>1156</v>
      </c>
      <c r="S2750" s="26">
        <f t="shared" si="168"/>
        <v>2069.2400000000002</v>
      </c>
      <c r="T2750" s="26">
        <f>IF(K2750&lt;'User input'!$I$9,'User input'!$J$8,IF(K2750&lt;'User input'!$I$10,'User input'!$J$9,IF(K2750&lt;'User input'!$I$11,'User input'!$J$10,'User input'!$J$11)))*S2750</f>
        <v>103.46200000000002</v>
      </c>
      <c r="U2750" s="26">
        <f>K2750*'User input'!$J$17+'User input'!$J$16</f>
        <v>0.5</v>
      </c>
    </row>
    <row r="2751" spans="1:21" x14ac:dyDescent="0.25">
      <c r="A2751" s="18">
        <v>2822</v>
      </c>
      <c r="B2751" s="10" t="s">
        <v>7026</v>
      </c>
      <c r="C2751" s="10" t="s">
        <v>4942</v>
      </c>
      <c r="D2751" s="10" t="s">
        <v>49</v>
      </c>
      <c r="E2751" s="10" t="s">
        <v>16</v>
      </c>
      <c r="F2751" s="16">
        <v>60</v>
      </c>
      <c r="G2751" s="10" t="s">
        <v>7027</v>
      </c>
      <c r="H2751" s="10" t="s">
        <v>3598</v>
      </c>
      <c r="I2751" s="10" t="s">
        <v>32</v>
      </c>
      <c r="J2751" s="11">
        <v>43882</v>
      </c>
      <c r="K2751" s="16">
        <v>59</v>
      </c>
      <c r="L2751" s="10" t="s">
        <v>99</v>
      </c>
      <c r="M2751" s="10">
        <f t="shared" si="169"/>
        <v>2020</v>
      </c>
      <c r="N2751" s="10">
        <f t="shared" si="170"/>
        <v>2</v>
      </c>
      <c r="O2751" s="10" t="str">
        <f>VLOOKUP(L2751,'User input'!$D$6:$E$16,2,FALSE)</f>
        <v>Superwossname</v>
      </c>
      <c r="P2751" s="10">
        <f>VLOOKUP(L2751,'User input'!$D$6:$G$16,3,FALSE)</f>
        <v>3.49</v>
      </c>
      <c r="Q2751" s="10">
        <f>VLOOKUP(L2751,'User input'!$D$6:$G$16,4,FALSE)</f>
        <v>20</v>
      </c>
      <c r="R2751" s="10">
        <f t="shared" si="171"/>
        <v>1180</v>
      </c>
      <c r="S2751" s="27">
        <f t="shared" si="168"/>
        <v>4118.2</v>
      </c>
      <c r="T2751" s="27">
        <f>IF(K2751&lt;'User input'!$I$9,'User input'!$J$8,IF(K2751&lt;'User input'!$I$10,'User input'!$J$9,IF(K2751&lt;'User input'!$I$11,'User input'!$J$10,'User input'!$J$11)))*S2751</f>
        <v>205.91</v>
      </c>
      <c r="U2751" s="27">
        <f>K2751*'User input'!$J$17+'User input'!$J$16</f>
        <v>0.5</v>
      </c>
    </row>
    <row r="2752" spans="1:21" x14ac:dyDescent="0.25">
      <c r="A2752" s="17">
        <v>2823</v>
      </c>
      <c r="B2752" s="6" t="s">
        <v>2253</v>
      </c>
      <c r="C2752" s="6" t="s">
        <v>3600</v>
      </c>
      <c r="D2752" s="6" t="s">
        <v>15</v>
      </c>
      <c r="E2752" s="6" t="s">
        <v>16</v>
      </c>
      <c r="F2752" s="15">
        <v>30</v>
      </c>
      <c r="G2752" s="6" t="s">
        <v>7028</v>
      </c>
      <c r="H2752" s="6" t="s">
        <v>7029</v>
      </c>
      <c r="I2752" s="6" t="s">
        <v>93</v>
      </c>
      <c r="J2752" s="7">
        <v>44171</v>
      </c>
      <c r="K2752" s="15">
        <v>37</v>
      </c>
      <c r="L2752" s="6" t="s">
        <v>68</v>
      </c>
      <c r="M2752" s="6">
        <f t="shared" si="169"/>
        <v>2020</v>
      </c>
      <c r="N2752" s="6">
        <f t="shared" si="170"/>
        <v>12</v>
      </c>
      <c r="O2752" s="6" t="str">
        <f>VLOOKUP(L2752,'User input'!$D$6:$E$16,2,FALSE)</f>
        <v>Megawidget M</v>
      </c>
      <c r="P2752" s="6">
        <f>VLOOKUP(L2752,'User input'!$D$6:$G$16,3,FALSE)</f>
        <v>1.29</v>
      </c>
      <c r="Q2752" s="6">
        <f>VLOOKUP(L2752,'User input'!$D$6:$G$16,4,FALSE)</f>
        <v>24</v>
      </c>
      <c r="R2752" s="6">
        <f t="shared" si="171"/>
        <v>888</v>
      </c>
      <c r="S2752" s="26">
        <f t="shared" si="168"/>
        <v>1145.52</v>
      </c>
      <c r="T2752" s="26">
        <f>IF(K2752&lt;'User input'!$I$9,'User input'!$J$8,IF(K2752&lt;'User input'!$I$10,'User input'!$J$9,IF(K2752&lt;'User input'!$I$11,'User input'!$J$10,'User input'!$J$11)))*S2752</f>
        <v>34.365600000000001</v>
      </c>
      <c r="U2752" s="26">
        <f>K2752*'User input'!$J$17+'User input'!$J$16</f>
        <v>0.5</v>
      </c>
    </row>
    <row r="2753" spans="1:21" x14ac:dyDescent="0.25">
      <c r="A2753" s="18">
        <v>2824</v>
      </c>
      <c r="B2753" s="10" t="s">
        <v>1768</v>
      </c>
      <c r="C2753" s="10" t="s">
        <v>1578</v>
      </c>
      <c r="D2753" s="10" t="s">
        <v>28</v>
      </c>
      <c r="E2753" s="10" t="s">
        <v>29</v>
      </c>
      <c r="F2753" s="16">
        <v>90</v>
      </c>
      <c r="G2753" s="10" t="s">
        <v>7028</v>
      </c>
      <c r="H2753" s="10" t="s">
        <v>720</v>
      </c>
      <c r="I2753" s="10" t="s">
        <v>238</v>
      </c>
      <c r="J2753" s="11">
        <v>43630</v>
      </c>
      <c r="K2753" s="16">
        <v>46</v>
      </c>
      <c r="L2753" s="10" t="s">
        <v>62</v>
      </c>
      <c r="M2753" s="10">
        <f t="shared" si="169"/>
        <v>2019</v>
      </c>
      <c r="N2753" s="10">
        <f t="shared" si="170"/>
        <v>6</v>
      </c>
      <c r="O2753" s="10" t="str">
        <f>VLOOKUP(L2753,'User input'!$D$6:$E$16,2,FALSE)</f>
        <v>Ultrathing V4</v>
      </c>
      <c r="P2753" s="10">
        <f>VLOOKUP(L2753,'User input'!$D$6:$G$16,3,FALSE)</f>
        <v>3.99</v>
      </c>
      <c r="Q2753" s="10">
        <f>VLOOKUP(L2753,'User input'!$D$6:$G$16,4,FALSE)</f>
        <v>24</v>
      </c>
      <c r="R2753" s="10">
        <f t="shared" si="171"/>
        <v>1104</v>
      </c>
      <c r="S2753" s="27">
        <f t="shared" si="168"/>
        <v>4404.96</v>
      </c>
      <c r="T2753" s="27">
        <f>IF(K2753&lt;'User input'!$I$9,'User input'!$J$8,IF(K2753&lt;'User input'!$I$10,'User input'!$J$9,IF(K2753&lt;'User input'!$I$11,'User input'!$J$10,'User input'!$J$11)))*S2753</f>
        <v>132.14879999999999</v>
      </c>
      <c r="U2753" s="27">
        <f>K2753*'User input'!$J$17+'User input'!$J$16</f>
        <v>0.5</v>
      </c>
    </row>
    <row r="2754" spans="1:21" x14ac:dyDescent="0.25">
      <c r="A2754" s="17">
        <v>2825</v>
      </c>
      <c r="B2754" s="6" t="s">
        <v>4894</v>
      </c>
      <c r="C2754" s="6" t="s">
        <v>4994</v>
      </c>
      <c r="D2754" s="6" t="s">
        <v>15</v>
      </c>
      <c r="E2754" s="6" t="s">
        <v>16</v>
      </c>
      <c r="F2754" s="15">
        <v>30</v>
      </c>
      <c r="G2754" s="6" t="s">
        <v>7030</v>
      </c>
      <c r="H2754" s="6" t="s">
        <v>5018</v>
      </c>
      <c r="I2754" s="6" t="s">
        <v>32</v>
      </c>
      <c r="J2754" s="7">
        <v>44235</v>
      </c>
      <c r="K2754" s="15">
        <v>92</v>
      </c>
      <c r="L2754" s="6" t="s">
        <v>68</v>
      </c>
      <c r="M2754" s="6">
        <f t="shared" si="169"/>
        <v>2021</v>
      </c>
      <c r="N2754" s="6">
        <f t="shared" si="170"/>
        <v>2</v>
      </c>
      <c r="O2754" s="6" t="str">
        <f>VLOOKUP(L2754,'User input'!$D$6:$E$16,2,FALSE)</f>
        <v>Megawidget M</v>
      </c>
      <c r="P2754" s="6">
        <f>VLOOKUP(L2754,'User input'!$D$6:$G$16,3,FALSE)</f>
        <v>1.29</v>
      </c>
      <c r="Q2754" s="6">
        <f>VLOOKUP(L2754,'User input'!$D$6:$G$16,4,FALSE)</f>
        <v>24</v>
      </c>
      <c r="R2754" s="6">
        <f t="shared" si="171"/>
        <v>2208</v>
      </c>
      <c r="S2754" s="26">
        <f t="shared" si="168"/>
        <v>2848.32</v>
      </c>
      <c r="T2754" s="26">
        <f>IF(K2754&lt;'User input'!$I$9,'User input'!$J$8,IF(K2754&lt;'User input'!$I$10,'User input'!$J$9,IF(K2754&lt;'User input'!$I$11,'User input'!$J$10,'User input'!$J$11)))*S2754</f>
        <v>142.41600000000003</v>
      </c>
      <c r="U2754" s="26">
        <f>K2754*'User input'!$J$17+'User input'!$J$16</f>
        <v>0.5</v>
      </c>
    </row>
    <row r="2755" spans="1:21" x14ac:dyDescent="0.25">
      <c r="A2755" s="18">
        <v>2826</v>
      </c>
      <c r="B2755" s="10" t="s">
        <v>7031</v>
      </c>
      <c r="C2755" s="10" t="s">
        <v>2417</v>
      </c>
      <c r="D2755" s="10" t="s">
        <v>15</v>
      </c>
      <c r="E2755" s="10" t="s">
        <v>16</v>
      </c>
      <c r="F2755" s="16">
        <v>30</v>
      </c>
      <c r="G2755" s="10" t="s">
        <v>7032</v>
      </c>
      <c r="H2755" s="10" t="s">
        <v>1237</v>
      </c>
      <c r="I2755" s="10" t="s">
        <v>38</v>
      </c>
      <c r="J2755" s="11">
        <v>43726</v>
      </c>
      <c r="K2755" s="16">
        <v>25</v>
      </c>
      <c r="L2755" s="10" t="s">
        <v>33</v>
      </c>
      <c r="M2755" s="10">
        <f t="shared" si="169"/>
        <v>2019</v>
      </c>
      <c r="N2755" s="10">
        <f t="shared" si="170"/>
        <v>9</v>
      </c>
      <c r="O2755" s="10" t="str">
        <f>VLOOKUP(L2755,'User input'!$D$6:$E$16,2,FALSE)</f>
        <v>Megawidget L</v>
      </c>
      <c r="P2755" s="10">
        <f>VLOOKUP(L2755,'User input'!$D$6:$G$16,3,FALSE)</f>
        <v>1.79</v>
      </c>
      <c r="Q2755" s="10">
        <f>VLOOKUP(L2755,'User input'!$D$6:$G$16,4,FALSE)</f>
        <v>24</v>
      </c>
      <c r="R2755" s="10">
        <f t="shared" si="171"/>
        <v>600</v>
      </c>
      <c r="S2755" s="27">
        <f t="shared" si="168"/>
        <v>1074</v>
      </c>
      <c r="T2755" s="27">
        <f>IF(K2755&lt;'User input'!$I$9,'User input'!$J$8,IF(K2755&lt;'User input'!$I$10,'User input'!$J$9,IF(K2755&lt;'User input'!$I$11,'User input'!$J$10,'User input'!$J$11)))*S2755</f>
        <v>32.22</v>
      </c>
      <c r="U2755" s="27">
        <f>K2755*'User input'!$J$17+'User input'!$J$16</f>
        <v>0.5</v>
      </c>
    </row>
    <row r="2756" spans="1:21" x14ac:dyDescent="0.25">
      <c r="A2756" s="17">
        <v>2827</v>
      </c>
      <c r="B2756" s="6" t="s">
        <v>2078</v>
      </c>
      <c r="C2756" s="6" t="s">
        <v>3061</v>
      </c>
      <c r="D2756" s="6" t="s">
        <v>49</v>
      </c>
      <c r="E2756" s="6" t="s">
        <v>16</v>
      </c>
      <c r="F2756" s="15">
        <v>60</v>
      </c>
      <c r="G2756" s="6" t="s">
        <v>7032</v>
      </c>
      <c r="H2756" s="6" t="s">
        <v>327</v>
      </c>
      <c r="I2756" s="6" t="s">
        <v>32</v>
      </c>
      <c r="J2756" s="7">
        <v>44420</v>
      </c>
      <c r="K2756" s="15">
        <v>27</v>
      </c>
      <c r="L2756" s="6" t="s">
        <v>68</v>
      </c>
      <c r="M2756" s="6">
        <f t="shared" si="169"/>
        <v>2021</v>
      </c>
      <c r="N2756" s="6">
        <f t="shared" si="170"/>
        <v>8</v>
      </c>
      <c r="O2756" s="6" t="str">
        <f>VLOOKUP(L2756,'User input'!$D$6:$E$16,2,FALSE)</f>
        <v>Megawidget M</v>
      </c>
      <c r="P2756" s="6">
        <f>VLOOKUP(L2756,'User input'!$D$6:$G$16,3,FALSE)</f>
        <v>1.29</v>
      </c>
      <c r="Q2756" s="6">
        <f>VLOOKUP(L2756,'User input'!$D$6:$G$16,4,FALSE)</f>
        <v>24</v>
      </c>
      <c r="R2756" s="6">
        <f t="shared" si="171"/>
        <v>648</v>
      </c>
      <c r="S2756" s="26">
        <f t="shared" si="168"/>
        <v>835.92000000000007</v>
      </c>
      <c r="T2756" s="26">
        <f>IF(K2756&lt;'User input'!$I$9,'User input'!$J$8,IF(K2756&lt;'User input'!$I$10,'User input'!$J$9,IF(K2756&lt;'User input'!$I$11,'User input'!$J$10,'User input'!$J$11)))*S2756</f>
        <v>25.0776</v>
      </c>
      <c r="U2756" s="26">
        <f>K2756*'User input'!$J$17+'User input'!$J$16</f>
        <v>0.5</v>
      </c>
    </row>
    <row r="2757" spans="1:21" x14ac:dyDescent="0.25">
      <c r="A2757" s="18">
        <v>2828</v>
      </c>
      <c r="B2757" s="10" t="s">
        <v>5128</v>
      </c>
      <c r="C2757" s="10" t="s">
        <v>256</v>
      </c>
      <c r="D2757" s="10" t="s">
        <v>28</v>
      </c>
      <c r="E2757" s="10" t="s">
        <v>29</v>
      </c>
      <c r="F2757" s="16">
        <v>60</v>
      </c>
      <c r="G2757" s="10" t="s">
        <v>7033</v>
      </c>
      <c r="H2757" s="10" t="s">
        <v>1275</v>
      </c>
      <c r="I2757" s="10" t="s">
        <v>93</v>
      </c>
      <c r="J2757" s="11">
        <v>44546</v>
      </c>
      <c r="K2757" s="16">
        <v>77</v>
      </c>
      <c r="L2757" s="10" t="s">
        <v>68</v>
      </c>
      <c r="M2757" s="10">
        <f t="shared" si="169"/>
        <v>2021</v>
      </c>
      <c r="N2757" s="10">
        <f t="shared" si="170"/>
        <v>12</v>
      </c>
      <c r="O2757" s="10" t="str">
        <f>VLOOKUP(L2757,'User input'!$D$6:$E$16,2,FALSE)</f>
        <v>Megawidget M</v>
      </c>
      <c r="P2757" s="10">
        <f>VLOOKUP(L2757,'User input'!$D$6:$G$16,3,FALSE)</f>
        <v>1.29</v>
      </c>
      <c r="Q2757" s="10">
        <f>VLOOKUP(L2757,'User input'!$D$6:$G$16,4,FALSE)</f>
        <v>24</v>
      </c>
      <c r="R2757" s="10">
        <f t="shared" si="171"/>
        <v>1848</v>
      </c>
      <c r="S2757" s="27">
        <f t="shared" ref="S2757:S2820" si="172">R2757*P2757</f>
        <v>2383.92</v>
      </c>
      <c r="T2757" s="27">
        <f>IF(K2757&lt;'User input'!$I$9,'User input'!$J$8,IF(K2757&lt;'User input'!$I$10,'User input'!$J$9,IF(K2757&lt;'User input'!$I$11,'User input'!$J$10,'User input'!$J$11)))*S2757</f>
        <v>119.19600000000001</v>
      </c>
      <c r="U2757" s="27">
        <f>K2757*'User input'!$J$17+'User input'!$J$16</f>
        <v>0.5</v>
      </c>
    </row>
    <row r="2758" spans="1:21" x14ac:dyDescent="0.25">
      <c r="A2758" s="17">
        <v>2829</v>
      </c>
      <c r="B2758" s="6" t="s">
        <v>7034</v>
      </c>
      <c r="C2758" s="6" t="s">
        <v>6973</v>
      </c>
      <c r="D2758" s="6" t="s">
        <v>28</v>
      </c>
      <c r="E2758" s="6" t="s">
        <v>29</v>
      </c>
      <c r="F2758" s="15">
        <v>90</v>
      </c>
      <c r="G2758" s="6" t="s">
        <v>7033</v>
      </c>
      <c r="H2758" s="6" t="s">
        <v>1168</v>
      </c>
      <c r="I2758" s="6" t="s">
        <v>32</v>
      </c>
      <c r="J2758" s="7">
        <v>44267</v>
      </c>
      <c r="K2758" s="15">
        <v>92</v>
      </c>
      <c r="L2758" s="6" t="s">
        <v>157</v>
      </c>
      <c r="M2758" s="6">
        <f t="shared" ref="M2758:M2821" si="173">YEAR(J2758)</f>
        <v>2021</v>
      </c>
      <c r="N2758" s="6">
        <f t="shared" ref="N2758:N2821" si="174">MONTH(J2758)</f>
        <v>3</v>
      </c>
      <c r="O2758" s="6" t="str">
        <f>VLOOKUP(L2758,'User input'!$D$6:$E$16,2,FALSE)</f>
        <v>Ultrathing V3</v>
      </c>
      <c r="P2758" s="6">
        <f>VLOOKUP(L2758,'User input'!$D$6:$G$16,3,FALSE)</f>
        <v>3.39</v>
      </c>
      <c r="Q2758" s="6">
        <f>VLOOKUP(L2758,'User input'!$D$6:$G$16,4,FALSE)</f>
        <v>24</v>
      </c>
      <c r="R2758" s="6">
        <f t="shared" ref="R2758:R2821" si="175">K2758*Q2758</f>
        <v>2208</v>
      </c>
      <c r="S2758" s="26">
        <f t="shared" si="172"/>
        <v>7485.12</v>
      </c>
      <c r="T2758" s="26">
        <f>IF(K2758&lt;'User input'!$I$9,'User input'!$J$8,IF(K2758&lt;'User input'!$I$10,'User input'!$J$9,IF(K2758&lt;'User input'!$I$11,'User input'!$J$10,'User input'!$J$11)))*S2758</f>
        <v>374.25600000000003</v>
      </c>
      <c r="U2758" s="26">
        <f>K2758*'User input'!$J$17+'User input'!$J$16</f>
        <v>0.5</v>
      </c>
    </row>
    <row r="2759" spans="1:21" x14ac:dyDescent="0.25">
      <c r="A2759" s="18">
        <v>2830</v>
      </c>
      <c r="B2759" s="10" t="s">
        <v>3426</v>
      </c>
      <c r="C2759" s="10" t="s">
        <v>7035</v>
      </c>
      <c r="D2759" s="10" t="s">
        <v>28</v>
      </c>
      <c r="E2759" s="10" t="s">
        <v>29</v>
      </c>
      <c r="F2759" s="16">
        <v>60</v>
      </c>
      <c r="G2759" s="10" t="s">
        <v>7036</v>
      </c>
      <c r="H2759" s="10" t="s">
        <v>1704</v>
      </c>
      <c r="I2759" s="10" t="s">
        <v>185</v>
      </c>
      <c r="J2759" s="11">
        <v>44336</v>
      </c>
      <c r="K2759" s="16">
        <v>50</v>
      </c>
      <c r="L2759" s="10" t="s">
        <v>62</v>
      </c>
      <c r="M2759" s="10">
        <f t="shared" si="173"/>
        <v>2021</v>
      </c>
      <c r="N2759" s="10">
        <f t="shared" si="174"/>
        <v>5</v>
      </c>
      <c r="O2759" s="10" t="str">
        <f>VLOOKUP(L2759,'User input'!$D$6:$E$16,2,FALSE)</f>
        <v>Ultrathing V4</v>
      </c>
      <c r="P2759" s="10">
        <f>VLOOKUP(L2759,'User input'!$D$6:$G$16,3,FALSE)</f>
        <v>3.99</v>
      </c>
      <c r="Q2759" s="10">
        <f>VLOOKUP(L2759,'User input'!$D$6:$G$16,4,FALSE)</f>
        <v>24</v>
      </c>
      <c r="R2759" s="10">
        <f t="shared" si="175"/>
        <v>1200</v>
      </c>
      <c r="S2759" s="27">
        <f t="shared" si="172"/>
        <v>4788</v>
      </c>
      <c r="T2759" s="27">
        <f>IF(K2759&lt;'User input'!$I$9,'User input'!$J$8,IF(K2759&lt;'User input'!$I$10,'User input'!$J$9,IF(K2759&lt;'User input'!$I$11,'User input'!$J$10,'User input'!$J$11)))*S2759</f>
        <v>239.4</v>
      </c>
      <c r="U2759" s="27">
        <f>K2759*'User input'!$J$17+'User input'!$J$16</f>
        <v>0.5</v>
      </c>
    </row>
    <row r="2760" spans="1:21" x14ac:dyDescent="0.25">
      <c r="A2760" s="17">
        <v>2831</v>
      </c>
      <c r="B2760" s="6" t="s">
        <v>7037</v>
      </c>
      <c r="C2760" s="6" t="s">
        <v>6204</v>
      </c>
      <c r="D2760" s="6" t="s">
        <v>49</v>
      </c>
      <c r="E2760" s="6" t="s">
        <v>16</v>
      </c>
      <c r="F2760" s="15">
        <v>60</v>
      </c>
      <c r="G2760" s="6" t="s">
        <v>7038</v>
      </c>
      <c r="H2760" s="6" t="s">
        <v>2408</v>
      </c>
      <c r="I2760" s="6" t="s">
        <v>32</v>
      </c>
      <c r="J2760" s="7">
        <v>44197</v>
      </c>
      <c r="K2760" s="15">
        <v>6</v>
      </c>
      <c r="L2760" s="6" t="s">
        <v>39</v>
      </c>
      <c r="M2760" s="6">
        <f t="shared" si="173"/>
        <v>2021</v>
      </c>
      <c r="N2760" s="6">
        <f t="shared" si="174"/>
        <v>1</v>
      </c>
      <c r="O2760" s="6" t="str">
        <f>VLOOKUP(L2760,'User input'!$D$6:$E$16,2,FALSE)</f>
        <v>Ultrathing V1</v>
      </c>
      <c r="P2760" s="6">
        <f>VLOOKUP(L2760,'User input'!$D$6:$G$16,3,FALSE)</f>
        <v>1.79</v>
      </c>
      <c r="Q2760" s="6">
        <f>VLOOKUP(L2760,'User input'!$D$6:$G$16,4,FALSE)</f>
        <v>17</v>
      </c>
      <c r="R2760" s="6">
        <f t="shared" si="175"/>
        <v>102</v>
      </c>
      <c r="S2760" s="26">
        <f t="shared" si="172"/>
        <v>182.58</v>
      </c>
      <c r="T2760" s="26">
        <f>IF(K2760&lt;'User input'!$I$9,'User input'!$J$8,IF(K2760&lt;'User input'!$I$10,'User input'!$J$9,IF(K2760&lt;'User input'!$I$11,'User input'!$J$10,'User input'!$J$11)))*S2760</f>
        <v>0</v>
      </c>
      <c r="U2760" s="26">
        <f>K2760*'User input'!$J$17+'User input'!$J$16</f>
        <v>0.5</v>
      </c>
    </row>
    <row r="2761" spans="1:21" x14ac:dyDescent="0.25">
      <c r="A2761" s="18">
        <v>2832</v>
      </c>
      <c r="B2761" s="10" t="s">
        <v>7039</v>
      </c>
      <c r="C2761" s="10" t="s">
        <v>3127</v>
      </c>
      <c r="D2761" s="10" t="s">
        <v>41</v>
      </c>
      <c r="E2761" s="10" t="s">
        <v>16</v>
      </c>
      <c r="F2761" s="16">
        <v>30</v>
      </c>
      <c r="G2761" s="10" t="s">
        <v>7040</v>
      </c>
      <c r="H2761" s="10" t="s">
        <v>3278</v>
      </c>
      <c r="I2761" s="10" t="s">
        <v>32</v>
      </c>
      <c r="J2761" s="11">
        <v>44036</v>
      </c>
      <c r="K2761" s="16">
        <v>9</v>
      </c>
      <c r="L2761" s="10" t="s">
        <v>62</v>
      </c>
      <c r="M2761" s="10">
        <f t="shared" si="173"/>
        <v>2020</v>
      </c>
      <c r="N2761" s="10">
        <f t="shared" si="174"/>
        <v>7</v>
      </c>
      <c r="O2761" s="10" t="str">
        <f>VLOOKUP(L2761,'User input'!$D$6:$E$16,2,FALSE)</f>
        <v>Ultrathing V4</v>
      </c>
      <c r="P2761" s="10">
        <f>VLOOKUP(L2761,'User input'!$D$6:$G$16,3,FALSE)</f>
        <v>3.99</v>
      </c>
      <c r="Q2761" s="10">
        <f>VLOOKUP(L2761,'User input'!$D$6:$G$16,4,FALSE)</f>
        <v>24</v>
      </c>
      <c r="R2761" s="10">
        <f t="shared" si="175"/>
        <v>216</v>
      </c>
      <c r="S2761" s="27">
        <f t="shared" si="172"/>
        <v>861.84</v>
      </c>
      <c r="T2761" s="27">
        <f>IF(K2761&lt;'User input'!$I$9,'User input'!$J$8,IF(K2761&lt;'User input'!$I$10,'User input'!$J$9,IF(K2761&lt;'User input'!$I$11,'User input'!$J$10,'User input'!$J$11)))*S2761</f>
        <v>0</v>
      </c>
      <c r="U2761" s="27">
        <f>K2761*'User input'!$J$17+'User input'!$J$16</f>
        <v>0.5</v>
      </c>
    </row>
    <row r="2762" spans="1:21" x14ac:dyDescent="0.25">
      <c r="A2762" s="17">
        <v>2833</v>
      </c>
      <c r="B2762" s="6" t="s">
        <v>2669</v>
      </c>
      <c r="C2762" s="6" t="s">
        <v>3427</v>
      </c>
      <c r="D2762" s="6" t="s">
        <v>28</v>
      </c>
      <c r="E2762" s="6" t="s">
        <v>29</v>
      </c>
      <c r="F2762" s="15">
        <v>60</v>
      </c>
      <c r="G2762" s="6" t="s">
        <v>7041</v>
      </c>
      <c r="H2762" s="6" t="s">
        <v>6743</v>
      </c>
      <c r="I2762" s="6" t="s">
        <v>122</v>
      </c>
      <c r="J2762" s="7">
        <v>43472</v>
      </c>
      <c r="K2762" s="15">
        <v>72</v>
      </c>
      <c r="L2762" s="6" t="s">
        <v>99</v>
      </c>
      <c r="M2762" s="6">
        <f t="shared" si="173"/>
        <v>2019</v>
      </c>
      <c r="N2762" s="6">
        <f t="shared" si="174"/>
        <v>1</v>
      </c>
      <c r="O2762" s="6" t="str">
        <f>VLOOKUP(L2762,'User input'!$D$6:$E$16,2,FALSE)</f>
        <v>Superwossname</v>
      </c>
      <c r="P2762" s="6">
        <f>VLOOKUP(L2762,'User input'!$D$6:$G$16,3,FALSE)</f>
        <v>3.49</v>
      </c>
      <c r="Q2762" s="6">
        <f>VLOOKUP(L2762,'User input'!$D$6:$G$16,4,FALSE)</f>
        <v>20</v>
      </c>
      <c r="R2762" s="6">
        <f t="shared" si="175"/>
        <v>1440</v>
      </c>
      <c r="S2762" s="26">
        <f t="shared" si="172"/>
        <v>5025.6000000000004</v>
      </c>
      <c r="T2762" s="26">
        <f>IF(K2762&lt;'User input'!$I$9,'User input'!$J$8,IF(K2762&lt;'User input'!$I$10,'User input'!$J$9,IF(K2762&lt;'User input'!$I$11,'User input'!$J$10,'User input'!$J$11)))*S2762</f>
        <v>251.28000000000003</v>
      </c>
      <c r="U2762" s="26">
        <f>K2762*'User input'!$J$17+'User input'!$J$16</f>
        <v>0.5</v>
      </c>
    </row>
    <row r="2763" spans="1:21" x14ac:dyDescent="0.25">
      <c r="A2763" s="18">
        <v>2834</v>
      </c>
      <c r="B2763" s="10" t="s">
        <v>7042</v>
      </c>
      <c r="C2763" s="10" t="s">
        <v>7043</v>
      </c>
      <c r="D2763" s="10" t="s">
        <v>28</v>
      </c>
      <c r="E2763" s="10" t="s">
        <v>29</v>
      </c>
      <c r="F2763" s="16">
        <v>30</v>
      </c>
      <c r="G2763" s="10" t="s">
        <v>7044</v>
      </c>
      <c r="H2763" s="10" t="s">
        <v>1216</v>
      </c>
      <c r="I2763" s="10" t="s">
        <v>122</v>
      </c>
      <c r="J2763" s="11">
        <v>44411</v>
      </c>
      <c r="K2763" s="16">
        <v>25</v>
      </c>
      <c r="L2763" s="10" t="s">
        <v>39</v>
      </c>
      <c r="M2763" s="10">
        <f t="shared" si="173"/>
        <v>2021</v>
      </c>
      <c r="N2763" s="10">
        <f t="shared" si="174"/>
        <v>8</v>
      </c>
      <c r="O2763" s="10" t="str">
        <f>VLOOKUP(L2763,'User input'!$D$6:$E$16,2,FALSE)</f>
        <v>Ultrathing V1</v>
      </c>
      <c r="P2763" s="10">
        <f>VLOOKUP(L2763,'User input'!$D$6:$G$16,3,FALSE)</f>
        <v>1.79</v>
      </c>
      <c r="Q2763" s="10">
        <f>VLOOKUP(L2763,'User input'!$D$6:$G$16,4,FALSE)</f>
        <v>17</v>
      </c>
      <c r="R2763" s="10">
        <f t="shared" si="175"/>
        <v>425</v>
      </c>
      <c r="S2763" s="27">
        <f t="shared" si="172"/>
        <v>760.75</v>
      </c>
      <c r="T2763" s="27">
        <f>IF(K2763&lt;'User input'!$I$9,'User input'!$J$8,IF(K2763&lt;'User input'!$I$10,'User input'!$J$9,IF(K2763&lt;'User input'!$I$11,'User input'!$J$10,'User input'!$J$11)))*S2763</f>
        <v>22.822499999999998</v>
      </c>
      <c r="U2763" s="27">
        <f>K2763*'User input'!$J$17+'User input'!$J$16</f>
        <v>0.5</v>
      </c>
    </row>
    <row r="2764" spans="1:21" x14ac:dyDescent="0.25">
      <c r="A2764" s="17">
        <v>2835</v>
      </c>
      <c r="B2764" s="6" t="s">
        <v>3300</v>
      </c>
      <c r="C2764" s="6" t="s">
        <v>2627</v>
      </c>
      <c r="D2764" s="6" t="s">
        <v>28</v>
      </c>
      <c r="E2764" s="6" t="s">
        <v>29</v>
      </c>
      <c r="F2764" s="15">
        <v>90</v>
      </c>
      <c r="G2764" s="6" t="s">
        <v>7045</v>
      </c>
      <c r="H2764" s="6" t="s">
        <v>1047</v>
      </c>
      <c r="I2764" s="6" t="s">
        <v>32</v>
      </c>
      <c r="J2764" s="7">
        <v>44480</v>
      </c>
      <c r="K2764" s="15">
        <v>87</v>
      </c>
      <c r="L2764" s="6" t="s">
        <v>78</v>
      </c>
      <c r="M2764" s="6">
        <f t="shared" si="173"/>
        <v>2021</v>
      </c>
      <c r="N2764" s="6">
        <f t="shared" si="174"/>
        <v>10</v>
      </c>
      <c r="O2764" s="6" t="str">
        <f>VLOOKUP(L2764,'User input'!$D$6:$E$16,2,FALSE)</f>
        <v>Ultrathing V2</v>
      </c>
      <c r="P2764" s="6">
        <f>VLOOKUP(L2764,'User input'!$D$6:$G$16,3,FALSE)</f>
        <v>2.95</v>
      </c>
      <c r="Q2764" s="6">
        <f>VLOOKUP(L2764,'User input'!$D$6:$G$16,4,FALSE)</f>
        <v>20</v>
      </c>
      <c r="R2764" s="6">
        <f t="shared" si="175"/>
        <v>1740</v>
      </c>
      <c r="S2764" s="26">
        <f t="shared" si="172"/>
        <v>5133</v>
      </c>
      <c r="T2764" s="26">
        <f>IF(K2764&lt;'User input'!$I$9,'User input'!$J$8,IF(K2764&lt;'User input'!$I$10,'User input'!$J$9,IF(K2764&lt;'User input'!$I$11,'User input'!$J$10,'User input'!$J$11)))*S2764</f>
        <v>256.65000000000003</v>
      </c>
      <c r="U2764" s="26">
        <f>K2764*'User input'!$J$17+'User input'!$J$16</f>
        <v>0.5</v>
      </c>
    </row>
    <row r="2765" spans="1:21" x14ac:dyDescent="0.25">
      <c r="A2765" s="18">
        <v>2836</v>
      </c>
      <c r="B2765" s="10" t="s">
        <v>5478</v>
      </c>
      <c r="C2765" s="10" t="s">
        <v>7046</v>
      </c>
      <c r="D2765" s="10" t="s">
        <v>28</v>
      </c>
      <c r="E2765" s="10" t="s">
        <v>29</v>
      </c>
      <c r="F2765" s="16">
        <v>60</v>
      </c>
      <c r="G2765" s="10" t="s">
        <v>7047</v>
      </c>
      <c r="H2765" s="10" t="s">
        <v>595</v>
      </c>
      <c r="I2765" s="10" t="s">
        <v>32</v>
      </c>
      <c r="J2765" s="11">
        <v>44486</v>
      </c>
      <c r="K2765" s="16">
        <v>78</v>
      </c>
      <c r="L2765" s="10" t="s">
        <v>68</v>
      </c>
      <c r="M2765" s="10">
        <f t="shared" si="173"/>
        <v>2021</v>
      </c>
      <c r="N2765" s="10">
        <f t="shared" si="174"/>
        <v>10</v>
      </c>
      <c r="O2765" s="10" t="str">
        <f>VLOOKUP(L2765,'User input'!$D$6:$E$16,2,FALSE)</f>
        <v>Megawidget M</v>
      </c>
      <c r="P2765" s="10">
        <f>VLOOKUP(L2765,'User input'!$D$6:$G$16,3,FALSE)</f>
        <v>1.29</v>
      </c>
      <c r="Q2765" s="10">
        <f>VLOOKUP(L2765,'User input'!$D$6:$G$16,4,FALSE)</f>
        <v>24</v>
      </c>
      <c r="R2765" s="10">
        <f t="shared" si="175"/>
        <v>1872</v>
      </c>
      <c r="S2765" s="27">
        <f t="shared" si="172"/>
        <v>2414.88</v>
      </c>
      <c r="T2765" s="27">
        <f>IF(K2765&lt;'User input'!$I$9,'User input'!$J$8,IF(K2765&lt;'User input'!$I$10,'User input'!$J$9,IF(K2765&lt;'User input'!$I$11,'User input'!$J$10,'User input'!$J$11)))*S2765</f>
        <v>120.74400000000001</v>
      </c>
      <c r="U2765" s="27">
        <f>K2765*'User input'!$J$17+'User input'!$J$16</f>
        <v>0.5</v>
      </c>
    </row>
    <row r="2766" spans="1:21" x14ac:dyDescent="0.25">
      <c r="A2766" s="17">
        <v>2837</v>
      </c>
      <c r="B2766" s="6" t="s">
        <v>5895</v>
      </c>
      <c r="C2766" s="6" t="s">
        <v>3609</v>
      </c>
      <c r="D2766" s="6" t="s">
        <v>28</v>
      </c>
      <c r="E2766" s="6" t="s">
        <v>29</v>
      </c>
      <c r="F2766" s="15">
        <v>90</v>
      </c>
      <c r="G2766" s="6" t="s">
        <v>7048</v>
      </c>
      <c r="H2766" s="6" t="s">
        <v>3533</v>
      </c>
      <c r="I2766" s="6" t="s">
        <v>32</v>
      </c>
      <c r="J2766" s="7">
        <v>43931</v>
      </c>
      <c r="K2766" s="15">
        <v>9</v>
      </c>
      <c r="L2766" s="6" t="s">
        <v>39</v>
      </c>
      <c r="M2766" s="6">
        <f t="shared" si="173"/>
        <v>2020</v>
      </c>
      <c r="N2766" s="6">
        <f t="shared" si="174"/>
        <v>4</v>
      </c>
      <c r="O2766" s="6" t="str">
        <f>VLOOKUP(L2766,'User input'!$D$6:$E$16,2,FALSE)</f>
        <v>Ultrathing V1</v>
      </c>
      <c r="P2766" s="6">
        <f>VLOOKUP(L2766,'User input'!$D$6:$G$16,3,FALSE)</f>
        <v>1.79</v>
      </c>
      <c r="Q2766" s="6">
        <f>VLOOKUP(L2766,'User input'!$D$6:$G$16,4,FALSE)</f>
        <v>17</v>
      </c>
      <c r="R2766" s="6">
        <f t="shared" si="175"/>
        <v>153</v>
      </c>
      <c r="S2766" s="26">
        <f t="shared" si="172"/>
        <v>273.87</v>
      </c>
      <c r="T2766" s="26">
        <f>IF(K2766&lt;'User input'!$I$9,'User input'!$J$8,IF(K2766&lt;'User input'!$I$10,'User input'!$J$9,IF(K2766&lt;'User input'!$I$11,'User input'!$J$10,'User input'!$J$11)))*S2766</f>
        <v>0</v>
      </c>
      <c r="U2766" s="26">
        <f>K2766*'User input'!$J$17+'User input'!$J$16</f>
        <v>0.5</v>
      </c>
    </row>
    <row r="2767" spans="1:21" x14ac:dyDescent="0.25">
      <c r="A2767" s="18">
        <v>2838</v>
      </c>
      <c r="B2767" s="10" t="s">
        <v>7049</v>
      </c>
      <c r="C2767" s="10" t="s">
        <v>362</v>
      </c>
      <c r="D2767" s="10" t="s">
        <v>28</v>
      </c>
      <c r="E2767" s="10" t="s">
        <v>29</v>
      </c>
      <c r="F2767" s="16">
        <v>30</v>
      </c>
      <c r="G2767" s="10" t="s">
        <v>7050</v>
      </c>
      <c r="H2767" s="10" t="s">
        <v>2025</v>
      </c>
      <c r="I2767" s="10" t="s">
        <v>32</v>
      </c>
      <c r="J2767" s="11">
        <v>44378</v>
      </c>
      <c r="K2767" s="16">
        <v>40</v>
      </c>
      <c r="L2767" s="10" t="s">
        <v>44</v>
      </c>
      <c r="M2767" s="10">
        <f t="shared" si="173"/>
        <v>2021</v>
      </c>
      <c r="N2767" s="10">
        <f t="shared" si="174"/>
        <v>7</v>
      </c>
      <c r="O2767" s="10" t="str">
        <f>VLOOKUP(L2767,'User input'!$D$6:$E$16,2,FALSE)</f>
        <v>Gigastuff</v>
      </c>
      <c r="P2767" s="10">
        <f>VLOOKUP(L2767,'User input'!$D$6:$G$16,3,FALSE)</f>
        <v>1.89</v>
      </c>
      <c r="Q2767" s="10">
        <f>VLOOKUP(L2767,'User input'!$D$6:$G$16,4,FALSE)</f>
        <v>18</v>
      </c>
      <c r="R2767" s="10">
        <f t="shared" si="175"/>
        <v>720</v>
      </c>
      <c r="S2767" s="27">
        <f t="shared" si="172"/>
        <v>1360.8</v>
      </c>
      <c r="T2767" s="27">
        <f>IF(K2767&lt;'User input'!$I$9,'User input'!$J$8,IF(K2767&lt;'User input'!$I$10,'User input'!$J$9,IF(K2767&lt;'User input'!$I$11,'User input'!$J$10,'User input'!$J$11)))*S2767</f>
        <v>40.823999999999998</v>
      </c>
      <c r="U2767" s="27">
        <f>K2767*'User input'!$J$17+'User input'!$J$16</f>
        <v>0.5</v>
      </c>
    </row>
    <row r="2768" spans="1:21" x14ac:dyDescent="0.25">
      <c r="A2768" s="17">
        <v>2839</v>
      </c>
      <c r="B2768" s="6" t="s">
        <v>302</v>
      </c>
      <c r="C2768" s="6" t="s">
        <v>7051</v>
      </c>
      <c r="D2768" s="6" t="s">
        <v>28</v>
      </c>
      <c r="E2768" s="6" t="s">
        <v>29</v>
      </c>
      <c r="F2768" s="15">
        <v>90</v>
      </c>
      <c r="G2768" s="6" t="s">
        <v>7052</v>
      </c>
      <c r="H2768" s="6" t="s">
        <v>2326</v>
      </c>
      <c r="I2768" s="6" t="s">
        <v>32</v>
      </c>
      <c r="J2768" s="7">
        <v>44038</v>
      </c>
      <c r="K2768" s="15">
        <v>74</v>
      </c>
      <c r="L2768" s="6" t="s">
        <v>33</v>
      </c>
      <c r="M2768" s="6">
        <f t="shared" si="173"/>
        <v>2020</v>
      </c>
      <c r="N2768" s="6">
        <f t="shared" si="174"/>
        <v>7</v>
      </c>
      <c r="O2768" s="6" t="str">
        <f>VLOOKUP(L2768,'User input'!$D$6:$E$16,2,FALSE)</f>
        <v>Megawidget L</v>
      </c>
      <c r="P2768" s="6">
        <f>VLOOKUP(L2768,'User input'!$D$6:$G$16,3,FALSE)</f>
        <v>1.79</v>
      </c>
      <c r="Q2768" s="6">
        <f>VLOOKUP(L2768,'User input'!$D$6:$G$16,4,FALSE)</f>
        <v>24</v>
      </c>
      <c r="R2768" s="6">
        <f t="shared" si="175"/>
        <v>1776</v>
      </c>
      <c r="S2768" s="26">
        <f t="shared" si="172"/>
        <v>3179.04</v>
      </c>
      <c r="T2768" s="26">
        <f>IF(K2768&lt;'User input'!$I$9,'User input'!$J$8,IF(K2768&lt;'User input'!$I$10,'User input'!$J$9,IF(K2768&lt;'User input'!$I$11,'User input'!$J$10,'User input'!$J$11)))*S2768</f>
        <v>158.952</v>
      </c>
      <c r="U2768" s="26">
        <f>K2768*'User input'!$J$17+'User input'!$J$16</f>
        <v>0.5</v>
      </c>
    </row>
    <row r="2769" spans="1:21" x14ac:dyDescent="0.25">
      <c r="A2769" s="18">
        <v>2840</v>
      </c>
      <c r="B2769" s="10" t="s">
        <v>7053</v>
      </c>
      <c r="C2769" s="10" t="s">
        <v>2633</v>
      </c>
      <c r="D2769" s="10" t="s">
        <v>15</v>
      </c>
      <c r="E2769" s="10" t="s">
        <v>16</v>
      </c>
      <c r="F2769" s="16">
        <v>90</v>
      </c>
      <c r="G2769" s="10" t="s">
        <v>7054</v>
      </c>
      <c r="H2769" s="10" t="s">
        <v>443</v>
      </c>
      <c r="I2769" s="10" t="s">
        <v>32</v>
      </c>
      <c r="J2769" s="11">
        <v>44289</v>
      </c>
      <c r="K2769" s="16">
        <v>85</v>
      </c>
      <c r="L2769" s="10" t="s">
        <v>44</v>
      </c>
      <c r="M2769" s="10">
        <f t="shared" si="173"/>
        <v>2021</v>
      </c>
      <c r="N2769" s="10">
        <f t="shared" si="174"/>
        <v>4</v>
      </c>
      <c r="O2769" s="10" t="str">
        <f>VLOOKUP(L2769,'User input'!$D$6:$E$16,2,FALSE)</f>
        <v>Gigastuff</v>
      </c>
      <c r="P2769" s="10">
        <f>VLOOKUP(L2769,'User input'!$D$6:$G$16,3,FALSE)</f>
        <v>1.89</v>
      </c>
      <c r="Q2769" s="10">
        <f>VLOOKUP(L2769,'User input'!$D$6:$G$16,4,FALSE)</f>
        <v>18</v>
      </c>
      <c r="R2769" s="10">
        <f t="shared" si="175"/>
        <v>1530</v>
      </c>
      <c r="S2769" s="27">
        <f t="shared" si="172"/>
        <v>2891.7</v>
      </c>
      <c r="T2769" s="27">
        <f>IF(K2769&lt;'User input'!$I$9,'User input'!$J$8,IF(K2769&lt;'User input'!$I$10,'User input'!$J$9,IF(K2769&lt;'User input'!$I$11,'User input'!$J$10,'User input'!$J$11)))*S2769</f>
        <v>144.58500000000001</v>
      </c>
      <c r="U2769" s="27">
        <f>K2769*'User input'!$J$17+'User input'!$J$16</f>
        <v>0.5</v>
      </c>
    </row>
    <row r="2770" spans="1:21" x14ac:dyDescent="0.25">
      <c r="A2770" s="17">
        <v>2841</v>
      </c>
      <c r="B2770" s="6" t="s">
        <v>6551</v>
      </c>
      <c r="C2770" s="6" t="s">
        <v>4679</v>
      </c>
      <c r="D2770" s="6" t="s">
        <v>28</v>
      </c>
      <c r="E2770" s="6" t="s">
        <v>29</v>
      </c>
      <c r="F2770" s="15">
        <v>60</v>
      </c>
      <c r="G2770" s="6" t="s">
        <v>7055</v>
      </c>
      <c r="H2770" s="6" t="s">
        <v>907</v>
      </c>
      <c r="I2770" s="6" t="s">
        <v>908</v>
      </c>
      <c r="J2770" s="7">
        <v>43585</v>
      </c>
      <c r="K2770" s="15">
        <v>55</v>
      </c>
      <c r="L2770" s="6" t="s">
        <v>62</v>
      </c>
      <c r="M2770" s="6">
        <f t="shared" si="173"/>
        <v>2019</v>
      </c>
      <c r="N2770" s="6">
        <f t="shared" si="174"/>
        <v>4</v>
      </c>
      <c r="O2770" s="6" t="str">
        <f>VLOOKUP(L2770,'User input'!$D$6:$E$16,2,FALSE)</f>
        <v>Ultrathing V4</v>
      </c>
      <c r="P2770" s="6">
        <f>VLOOKUP(L2770,'User input'!$D$6:$G$16,3,FALSE)</f>
        <v>3.99</v>
      </c>
      <c r="Q2770" s="6">
        <f>VLOOKUP(L2770,'User input'!$D$6:$G$16,4,FALSE)</f>
        <v>24</v>
      </c>
      <c r="R2770" s="6">
        <f t="shared" si="175"/>
        <v>1320</v>
      </c>
      <c r="S2770" s="26">
        <f t="shared" si="172"/>
        <v>5266.8</v>
      </c>
      <c r="T2770" s="26">
        <f>IF(K2770&lt;'User input'!$I$9,'User input'!$J$8,IF(K2770&lt;'User input'!$I$10,'User input'!$J$9,IF(K2770&lt;'User input'!$I$11,'User input'!$J$10,'User input'!$J$11)))*S2770</f>
        <v>263.34000000000003</v>
      </c>
      <c r="U2770" s="26">
        <f>K2770*'User input'!$J$17+'User input'!$J$16</f>
        <v>0.5</v>
      </c>
    </row>
    <row r="2771" spans="1:21" x14ac:dyDescent="0.25">
      <c r="A2771" s="18">
        <v>2842</v>
      </c>
      <c r="B2771" s="10" t="s">
        <v>4708</v>
      </c>
      <c r="C2771" s="10" t="s">
        <v>1661</v>
      </c>
      <c r="D2771" s="10" t="s">
        <v>28</v>
      </c>
      <c r="E2771" s="10" t="s">
        <v>29</v>
      </c>
      <c r="F2771" s="16">
        <v>90</v>
      </c>
      <c r="G2771" s="10" t="s">
        <v>7055</v>
      </c>
      <c r="H2771" s="10" t="s">
        <v>7056</v>
      </c>
      <c r="I2771" s="10" t="s">
        <v>291</v>
      </c>
      <c r="J2771" s="11">
        <v>43891</v>
      </c>
      <c r="K2771" s="16">
        <v>31</v>
      </c>
      <c r="L2771" s="10" t="s">
        <v>20</v>
      </c>
      <c r="M2771" s="10">
        <f t="shared" si="173"/>
        <v>2020</v>
      </c>
      <c r="N2771" s="10">
        <f t="shared" si="174"/>
        <v>3</v>
      </c>
      <c r="O2771" s="10" t="str">
        <f>VLOOKUP(L2771,'User input'!$D$6:$E$16,2,FALSE)</f>
        <v>Hyperwotsit</v>
      </c>
      <c r="P2771" s="10">
        <f>VLOOKUP(L2771,'User input'!$D$6:$G$16,3,FALSE)</f>
        <v>2.0099999999999998</v>
      </c>
      <c r="Q2771" s="10">
        <f>VLOOKUP(L2771,'User input'!$D$6:$G$16,4,FALSE)</f>
        <v>20</v>
      </c>
      <c r="R2771" s="10">
        <f t="shared" si="175"/>
        <v>620</v>
      </c>
      <c r="S2771" s="27">
        <f t="shared" si="172"/>
        <v>1246.1999999999998</v>
      </c>
      <c r="T2771" s="27">
        <f>IF(K2771&lt;'User input'!$I$9,'User input'!$J$8,IF(K2771&lt;'User input'!$I$10,'User input'!$J$9,IF(K2771&lt;'User input'!$I$11,'User input'!$J$10,'User input'!$J$11)))*S2771</f>
        <v>37.385999999999996</v>
      </c>
      <c r="U2771" s="27">
        <f>K2771*'User input'!$J$17+'User input'!$J$16</f>
        <v>0.5</v>
      </c>
    </row>
    <row r="2772" spans="1:21" x14ac:dyDescent="0.25">
      <c r="A2772" s="17">
        <v>2843</v>
      </c>
      <c r="B2772" s="6" t="s">
        <v>1637</v>
      </c>
      <c r="C2772" s="6" t="s">
        <v>3588</v>
      </c>
      <c r="D2772" s="6" t="s">
        <v>15</v>
      </c>
      <c r="E2772" s="6" t="s">
        <v>16</v>
      </c>
      <c r="F2772" s="15">
        <v>90</v>
      </c>
      <c r="G2772" s="6" t="s">
        <v>7057</v>
      </c>
      <c r="H2772" s="6" t="s">
        <v>2347</v>
      </c>
      <c r="I2772" s="6" t="s">
        <v>32</v>
      </c>
      <c r="J2772" s="7">
        <v>44425</v>
      </c>
      <c r="K2772" s="15">
        <v>21</v>
      </c>
      <c r="L2772" s="6" t="s">
        <v>78</v>
      </c>
      <c r="M2772" s="6">
        <f t="shared" si="173"/>
        <v>2021</v>
      </c>
      <c r="N2772" s="6">
        <f t="shared" si="174"/>
        <v>8</v>
      </c>
      <c r="O2772" s="6" t="str">
        <f>VLOOKUP(L2772,'User input'!$D$6:$E$16,2,FALSE)</f>
        <v>Ultrathing V2</v>
      </c>
      <c r="P2772" s="6">
        <f>VLOOKUP(L2772,'User input'!$D$6:$G$16,3,FALSE)</f>
        <v>2.95</v>
      </c>
      <c r="Q2772" s="6">
        <f>VLOOKUP(L2772,'User input'!$D$6:$G$16,4,FALSE)</f>
        <v>20</v>
      </c>
      <c r="R2772" s="6">
        <f t="shared" si="175"/>
        <v>420</v>
      </c>
      <c r="S2772" s="26">
        <f t="shared" si="172"/>
        <v>1239</v>
      </c>
      <c r="T2772" s="26">
        <f>IF(K2772&lt;'User input'!$I$9,'User input'!$J$8,IF(K2772&lt;'User input'!$I$10,'User input'!$J$9,IF(K2772&lt;'User input'!$I$11,'User input'!$J$10,'User input'!$J$11)))*S2772</f>
        <v>37.17</v>
      </c>
      <c r="U2772" s="26">
        <f>K2772*'User input'!$J$17+'User input'!$J$16</f>
        <v>0.5</v>
      </c>
    </row>
    <row r="2773" spans="1:21" x14ac:dyDescent="0.25">
      <c r="A2773" s="18">
        <v>2844</v>
      </c>
      <c r="B2773" s="10" t="s">
        <v>7058</v>
      </c>
      <c r="C2773" s="10" t="s">
        <v>7059</v>
      </c>
      <c r="D2773" s="10" t="s">
        <v>15</v>
      </c>
      <c r="E2773" s="10" t="s">
        <v>16</v>
      </c>
      <c r="F2773" s="16">
        <v>60</v>
      </c>
      <c r="G2773" s="10" t="s">
        <v>10400</v>
      </c>
      <c r="H2773" s="10" t="s">
        <v>4906</v>
      </c>
      <c r="I2773" s="10" t="s">
        <v>32</v>
      </c>
      <c r="J2773" s="11">
        <v>43910</v>
      </c>
      <c r="K2773" s="16">
        <v>95</v>
      </c>
      <c r="L2773" s="10" t="s">
        <v>78</v>
      </c>
      <c r="M2773" s="10">
        <f t="shared" si="173"/>
        <v>2020</v>
      </c>
      <c r="N2773" s="10">
        <f t="shared" si="174"/>
        <v>3</v>
      </c>
      <c r="O2773" s="10" t="str">
        <f>VLOOKUP(L2773,'User input'!$D$6:$E$16,2,FALSE)</f>
        <v>Ultrathing V2</v>
      </c>
      <c r="P2773" s="10">
        <f>VLOOKUP(L2773,'User input'!$D$6:$G$16,3,FALSE)</f>
        <v>2.95</v>
      </c>
      <c r="Q2773" s="10">
        <f>VLOOKUP(L2773,'User input'!$D$6:$G$16,4,FALSE)</f>
        <v>20</v>
      </c>
      <c r="R2773" s="10">
        <f t="shared" si="175"/>
        <v>1900</v>
      </c>
      <c r="S2773" s="27">
        <f t="shared" si="172"/>
        <v>5605</v>
      </c>
      <c r="T2773" s="27">
        <f>IF(K2773&lt;'User input'!$I$9,'User input'!$J$8,IF(K2773&lt;'User input'!$I$10,'User input'!$J$9,IF(K2773&lt;'User input'!$I$11,'User input'!$J$10,'User input'!$J$11)))*S2773</f>
        <v>280.25</v>
      </c>
      <c r="U2773" s="27">
        <f>K2773*'User input'!$J$17+'User input'!$J$16</f>
        <v>0.5</v>
      </c>
    </row>
    <row r="2774" spans="1:21" x14ac:dyDescent="0.25">
      <c r="A2774" s="17">
        <v>2845</v>
      </c>
      <c r="B2774" s="6" t="s">
        <v>4968</v>
      </c>
      <c r="C2774" s="6" t="s">
        <v>1291</v>
      </c>
      <c r="D2774" s="6" t="s">
        <v>49</v>
      </c>
      <c r="E2774" s="6" t="s">
        <v>16</v>
      </c>
      <c r="F2774" s="15">
        <v>30</v>
      </c>
      <c r="G2774" s="6" t="s">
        <v>7061</v>
      </c>
      <c r="H2774" s="6" t="s">
        <v>2516</v>
      </c>
      <c r="I2774" s="6" t="s">
        <v>93</v>
      </c>
      <c r="J2774" s="7">
        <v>44045</v>
      </c>
      <c r="K2774" s="15">
        <v>8</v>
      </c>
      <c r="L2774" s="6" t="s">
        <v>62</v>
      </c>
      <c r="M2774" s="6">
        <f t="shared" si="173"/>
        <v>2020</v>
      </c>
      <c r="N2774" s="6">
        <f t="shared" si="174"/>
        <v>8</v>
      </c>
      <c r="O2774" s="6" t="str">
        <f>VLOOKUP(L2774,'User input'!$D$6:$E$16,2,FALSE)</f>
        <v>Ultrathing V4</v>
      </c>
      <c r="P2774" s="6">
        <f>VLOOKUP(L2774,'User input'!$D$6:$G$16,3,FALSE)</f>
        <v>3.99</v>
      </c>
      <c r="Q2774" s="6">
        <f>VLOOKUP(L2774,'User input'!$D$6:$G$16,4,FALSE)</f>
        <v>24</v>
      </c>
      <c r="R2774" s="6">
        <f t="shared" si="175"/>
        <v>192</v>
      </c>
      <c r="S2774" s="26">
        <f t="shared" si="172"/>
        <v>766.08</v>
      </c>
      <c r="T2774" s="26">
        <f>IF(K2774&lt;'User input'!$I$9,'User input'!$J$8,IF(K2774&lt;'User input'!$I$10,'User input'!$J$9,IF(K2774&lt;'User input'!$I$11,'User input'!$J$10,'User input'!$J$11)))*S2774</f>
        <v>0</v>
      </c>
      <c r="U2774" s="26">
        <f>K2774*'User input'!$J$17+'User input'!$J$16</f>
        <v>0.5</v>
      </c>
    </row>
    <row r="2775" spans="1:21" x14ac:dyDescent="0.25">
      <c r="A2775" s="18">
        <v>2846</v>
      </c>
      <c r="B2775" s="10" t="s">
        <v>7062</v>
      </c>
      <c r="C2775" s="10" t="s">
        <v>6415</v>
      </c>
      <c r="D2775" s="10" t="s">
        <v>90</v>
      </c>
      <c r="E2775" s="10" t="s">
        <v>16</v>
      </c>
      <c r="F2775" s="16">
        <v>60</v>
      </c>
      <c r="G2775" s="10" t="s">
        <v>7063</v>
      </c>
      <c r="H2775" s="10" t="s">
        <v>136</v>
      </c>
      <c r="I2775" s="10" t="s">
        <v>291</v>
      </c>
      <c r="J2775" s="11">
        <v>44040</v>
      </c>
      <c r="K2775" s="16">
        <v>16</v>
      </c>
      <c r="L2775" s="10" t="s">
        <v>68</v>
      </c>
      <c r="M2775" s="10">
        <f t="shared" si="173"/>
        <v>2020</v>
      </c>
      <c r="N2775" s="10">
        <f t="shared" si="174"/>
        <v>7</v>
      </c>
      <c r="O2775" s="10" t="str">
        <f>VLOOKUP(L2775,'User input'!$D$6:$E$16,2,FALSE)</f>
        <v>Megawidget M</v>
      </c>
      <c r="P2775" s="10">
        <f>VLOOKUP(L2775,'User input'!$D$6:$G$16,3,FALSE)</f>
        <v>1.29</v>
      </c>
      <c r="Q2775" s="10">
        <f>VLOOKUP(L2775,'User input'!$D$6:$G$16,4,FALSE)</f>
        <v>24</v>
      </c>
      <c r="R2775" s="10">
        <f t="shared" si="175"/>
        <v>384</v>
      </c>
      <c r="S2775" s="27">
        <f t="shared" si="172"/>
        <v>495.36</v>
      </c>
      <c r="T2775" s="27">
        <f>IF(K2775&lt;'User input'!$I$9,'User input'!$J$8,IF(K2775&lt;'User input'!$I$10,'User input'!$J$9,IF(K2775&lt;'User input'!$I$11,'User input'!$J$10,'User input'!$J$11)))*S2775</f>
        <v>0</v>
      </c>
      <c r="U2775" s="27">
        <f>K2775*'User input'!$J$17+'User input'!$J$16</f>
        <v>0.5</v>
      </c>
    </row>
    <row r="2776" spans="1:21" x14ac:dyDescent="0.25">
      <c r="A2776" s="17">
        <v>2847</v>
      </c>
      <c r="B2776" s="6" t="s">
        <v>3684</v>
      </c>
      <c r="C2776" s="6" t="s">
        <v>4212</v>
      </c>
      <c r="D2776" s="6" t="s">
        <v>15</v>
      </c>
      <c r="E2776" s="6" t="s">
        <v>16</v>
      </c>
      <c r="F2776" s="15">
        <v>60</v>
      </c>
      <c r="G2776" s="6" t="s">
        <v>7064</v>
      </c>
      <c r="H2776" s="6" t="s">
        <v>7065</v>
      </c>
      <c r="I2776" s="6" t="s">
        <v>32</v>
      </c>
      <c r="J2776" s="7">
        <v>43817</v>
      </c>
      <c r="K2776" s="15">
        <v>71</v>
      </c>
      <c r="L2776" s="6" t="s">
        <v>39</v>
      </c>
      <c r="M2776" s="6">
        <f t="shared" si="173"/>
        <v>2019</v>
      </c>
      <c r="N2776" s="6">
        <f t="shared" si="174"/>
        <v>12</v>
      </c>
      <c r="O2776" s="6" t="str">
        <f>VLOOKUP(L2776,'User input'!$D$6:$E$16,2,FALSE)</f>
        <v>Ultrathing V1</v>
      </c>
      <c r="P2776" s="6">
        <f>VLOOKUP(L2776,'User input'!$D$6:$G$16,3,FALSE)</f>
        <v>1.79</v>
      </c>
      <c r="Q2776" s="6">
        <f>VLOOKUP(L2776,'User input'!$D$6:$G$16,4,FALSE)</f>
        <v>17</v>
      </c>
      <c r="R2776" s="6">
        <f t="shared" si="175"/>
        <v>1207</v>
      </c>
      <c r="S2776" s="26">
        <f t="shared" si="172"/>
        <v>2160.5300000000002</v>
      </c>
      <c r="T2776" s="26">
        <f>IF(K2776&lt;'User input'!$I$9,'User input'!$J$8,IF(K2776&lt;'User input'!$I$10,'User input'!$J$9,IF(K2776&lt;'User input'!$I$11,'User input'!$J$10,'User input'!$J$11)))*S2776</f>
        <v>108.02650000000001</v>
      </c>
      <c r="U2776" s="26">
        <f>K2776*'User input'!$J$17+'User input'!$J$16</f>
        <v>0.5</v>
      </c>
    </row>
    <row r="2777" spans="1:21" x14ac:dyDescent="0.25">
      <c r="A2777" s="18">
        <v>2848</v>
      </c>
      <c r="B2777" s="10" t="s">
        <v>34</v>
      </c>
      <c r="C2777" s="10" t="s">
        <v>2464</v>
      </c>
      <c r="D2777" s="10" t="s">
        <v>28</v>
      </c>
      <c r="E2777" s="10" t="s">
        <v>29</v>
      </c>
      <c r="F2777" s="16">
        <v>30</v>
      </c>
      <c r="G2777" s="10" t="s">
        <v>7066</v>
      </c>
      <c r="H2777" s="10" t="s">
        <v>143</v>
      </c>
      <c r="I2777" s="10" t="s">
        <v>144</v>
      </c>
      <c r="J2777" s="11">
        <v>43502</v>
      </c>
      <c r="K2777" s="16">
        <v>17</v>
      </c>
      <c r="L2777" s="10" t="s">
        <v>62</v>
      </c>
      <c r="M2777" s="10">
        <f t="shared" si="173"/>
        <v>2019</v>
      </c>
      <c r="N2777" s="10">
        <f t="shared" si="174"/>
        <v>2</v>
      </c>
      <c r="O2777" s="10" t="str">
        <f>VLOOKUP(L2777,'User input'!$D$6:$E$16,2,FALSE)</f>
        <v>Ultrathing V4</v>
      </c>
      <c r="P2777" s="10">
        <f>VLOOKUP(L2777,'User input'!$D$6:$G$16,3,FALSE)</f>
        <v>3.99</v>
      </c>
      <c r="Q2777" s="10">
        <f>VLOOKUP(L2777,'User input'!$D$6:$G$16,4,FALSE)</f>
        <v>24</v>
      </c>
      <c r="R2777" s="10">
        <f t="shared" si="175"/>
        <v>408</v>
      </c>
      <c r="S2777" s="27">
        <f t="shared" si="172"/>
        <v>1627.92</v>
      </c>
      <c r="T2777" s="27">
        <f>IF(K2777&lt;'User input'!$I$9,'User input'!$J$8,IF(K2777&lt;'User input'!$I$10,'User input'!$J$9,IF(K2777&lt;'User input'!$I$11,'User input'!$J$10,'User input'!$J$11)))*S2777</f>
        <v>0</v>
      </c>
      <c r="U2777" s="27">
        <f>K2777*'User input'!$J$17+'User input'!$J$16</f>
        <v>0.5</v>
      </c>
    </row>
    <row r="2778" spans="1:21" x14ac:dyDescent="0.25">
      <c r="A2778" s="17">
        <v>2849</v>
      </c>
      <c r="B2778" s="6" t="s">
        <v>3378</v>
      </c>
      <c r="C2778" s="6" t="s">
        <v>1738</v>
      </c>
      <c r="D2778" s="6" t="s">
        <v>15</v>
      </c>
      <c r="E2778" s="6" t="s">
        <v>16</v>
      </c>
      <c r="F2778" s="15">
        <v>60</v>
      </c>
      <c r="G2778" s="6" t="s">
        <v>7067</v>
      </c>
      <c r="H2778" s="6" t="s">
        <v>789</v>
      </c>
      <c r="I2778" s="6" t="s">
        <v>176</v>
      </c>
      <c r="J2778" s="7">
        <v>44340</v>
      </c>
      <c r="K2778" s="15">
        <v>46</v>
      </c>
      <c r="L2778" s="6" t="s">
        <v>52</v>
      </c>
      <c r="M2778" s="6">
        <f t="shared" si="173"/>
        <v>2021</v>
      </c>
      <c r="N2778" s="6">
        <f t="shared" si="174"/>
        <v>5</v>
      </c>
      <c r="O2778" s="6" t="str">
        <f>VLOOKUP(L2778,'User input'!$D$6:$E$16,2,FALSE)</f>
        <v>Megawidget S</v>
      </c>
      <c r="P2778" s="6">
        <f>VLOOKUP(L2778,'User input'!$D$6:$G$16,3,FALSE)</f>
        <v>0.69</v>
      </c>
      <c r="Q2778" s="6">
        <f>VLOOKUP(L2778,'User input'!$D$6:$G$16,4,FALSE)</f>
        <v>24</v>
      </c>
      <c r="R2778" s="6">
        <f t="shared" si="175"/>
        <v>1104</v>
      </c>
      <c r="S2778" s="26">
        <f t="shared" si="172"/>
        <v>761.76</v>
      </c>
      <c r="T2778" s="26">
        <f>IF(K2778&lt;'User input'!$I$9,'User input'!$J$8,IF(K2778&lt;'User input'!$I$10,'User input'!$J$9,IF(K2778&lt;'User input'!$I$11,'User input'!$J$10,'User input'!$J$11)))*S2778</f>
        <v>22.852799999999998</v>
      </c>
      <c r="U2778" s="26">
        <f>K2778*'User input'!$J$17+'User input'!$J$16</f>
        <v>0.5</v>
      </c>
    </row>
    <row r="2779" spans="1:21" x14ac:dyDescent="0.25">
      <c r="A2779" s="18">
        <v>2850</v>
      </c>
      <c r="B2779" s="10" t="s">
        <v>7068</v>
      </c>
      <c r="C2779" s="10" t="s">
        <v>414</v>
      </c>
      <c r="D2779" s="10" t="s">
        <v>28</v>
      </c>
      <c r="E2779" s="10" t="s">
        <v>29</v>
      </c>
      <c r="F2779" s="16">
        <v>60</v>
      </c>
      <c r="G2779" s="10" t="s">
        <v>7069</v>
      </c>
      <c r="H2779" s="10" t="s">
        <v>3261</v>
      </c>
      <c r="I2779" s="10" t="s">
        <v>171</v>
      </c>
      <c r="J2779" s="11">
        <v>44541</v>
      </c>
      <c r="K2779" s="16">
        <v>84</v>
      </c>
      <c r="L2779" s="10" t="s">
        <v>44</v>
      </c>
      <c r="M2779" s="10">
        <f t="shared" si="173"/>
        <v>2021</v>
      </c>
      <c r="N2779" s="10">
        <f t="shared" si="174"/>
        <v>12</v>
      </c>
      <c r="O2779" s="10" t="str">
        <f>VLOOKUP(L2779,'User input'!$D$6:$E$16,2,FALSE)</f>
        <v>Gigastuff</v>
      </c>
      <c r="P2779" s="10">
        <f>VLOOKUP(L2779,'User input'!$D$6:$G$16,3,FALSE)</f>
        <v>1.89</v>
      </c>
      <c r="Q2779" s="10">
        <f>VLOOKUP(L2779,'User input'!$D$6:$G$16,4,FALSE)</f>
        <v>18</v>
      </c>
      <c r="R2779" s="10">
        <f t="shared" si="175"/>
        <v>1512</v>
      </c>
      <c r="S2779" s="27">
        <f t="shared" si="172"/>
        <v>2857.68</v>
      </c>
      <c r="T2779" s="27">
        <f>IF(K2779&lt;'User input'!$I$9,'User input'!$J$8,IF(K2779&lt;'User input'!$I$10,'User input'!$J$9,IF(K2779&lt;'User input'!$I$11,'User input'!$J$10,'User input'!$J$11)))*S2779</f>
        <v>142.88399999999999</v>
      </c>
      <c r="U2779" s="27">
        <f>K2779*'User input'!$J$17+'User input'!$J$16</f>
        <v>0.5</v>
      </c>
    </row>
    <row r="2780" spans="1:21" x14ac:dyDescent="0.25">
      <c r="A2780" s="17">
        <v>2851</v>
      </c>
      <c r="B2780" s="6" t="s">
        <v>924</v>
      </c>
      <c r="C2780" s="6" t="s">
        <v>2345</v>
      </c>
      <c r="D2780" s="6" t="s">
        <v>28</v>
      </c>
      <c r="E2780" s="6" t="s">
        <v>29</v>
      </c>
      <c r="F2780" s="15">
        <v>60</v>
      </c>
      <c r="G2780" s="6" t="s">
        <v>7070</v>
      </c>
      <c r="H2780" s="6" t="s">
        <v>1189</v>
      </c>
      <c r="I2780" s="6" t="s">
        <v>38</v>
      </c>
      <c r="J2780" s="7">
        <v>43992</v>
      </c>
      <c r="K2780" s="15">
        <v>53</v>
      </c>
      <c r="L2780" s="6" t="s">
        <v>44</v>
      </c>
      <c r="M2780" s="6">
        <f t="shared" si="173"/>
        <v>2020</v>
      </c>
      <c r="N2780" s="6">
        <f t="shared" si="174"/>
        <v>6</v>
      </c>
      <c r="O2780" s="6" t="str">
        <f>VLOOKUP(L2780,'User input'!$D$6:$E$16,2,FALSE)</f>
        <v>Gigastuff</v>
      </c>
      <c r="P2780" s="6">
        <f>VLOOKUP(L2780,'User input'!$D$6:$G$16,3,FALSE)</f>
        <v>1.89</v>
      </c>
      <c r="Q2780" s="6">
        <f>VLOOKUP(L2780,'User input'!$D$6:$G$16,4,FALSE)</f>
        <v>18</v>
      </c>
      <c r="R2780" s="6">
        <f t="shared" si="175"/>
        <v>954</v>
      </c>
      <c r="S2780" s="26">
        <f t="shared" si="172"/>
        <v>1803.06</v>
      </c>
      <c r="T2780" s="26">
        <f>IF(K2780&lt;'User input'!$I$9,'User input'!$J$8,IF(K2780&lt;'User input'!$I$10,'User input'!$J$9,IF(K2780&lt;'User input'!$I$11,'User input'!$J$10,'User input'!$J$11)))*S2780</f>
        <v>90.153000000000006</v>
      </c>
      <c r="U2780" s="26">
        <f>K2780*'User input'!$J$17+'User input'!$J$16</f>
        <v>0.5</v>
      </c>
    </row>
    <row r="2781" spans="1:21" x14ac:dyDescent="0.25">
      <c r="A2781" s="18">
        <v>2852</v>
      </c>
      <c r="B2781" s="10" t="s">
        <v>7071</v>
      </c>
      <c r="C2781" s="10" t="s">
        <v>7072</v>
      </c>
      <c r="D2781" s="10" t="s">
        <v>15</v>
      </c>
      <c r="E2781" s="10" t="s">
        <v>16</v>
      </c>
      <c r="F2781" s="16">
        <v>90</v>
      </c>
      <c r="G2781" s="10" t="s">
        <v>7073</v>
      </c>
      <c r="H2781" s="10" t="s">
        <v>143</v>
      </c>
      <c r="I2781" s="10" t="s">
        <v>144</v>
      </c>
      <c r="J2781" s="11">
        <v>43903</v>
      </c>
      <c r="K2781" s="16">
        <v>83</v>
      </c>
      <c r="L2781" s="10" t="s">
        <v>62</v>
      </c>
      <c r="M2781" s="10">
        <f t="shared" si="173"/>
        <v>2020</v>
      </c>
      <c r="N2781" s="10">
        <f t="shared" si="174"/>
        <v>3</v>
      </c>
      <c r="O2781" s="10" t="str">
        <f>VLOOKUP(L2781,'User input'!$D$6:$E$16,2,FALSE)</f>
        <v>Ultrathing V4</v>
      </c>
      <c r="P2781" s="10">
        <f>VLOOKUP(L2781,'User input'!$D$6:$G$16,3,FALSE)</f>
        <v>3.99</v>
      </c>
      <c r="Q2781" s="10">
        <f>VLOOKUP(L2781,'User input'!$D$6:$G$16,4,FALSE)</f>
        <v>24</v>
      </c>
      <c r="R2781" s="10">
        <f t="shared" si="175"/>
        <v>1992</v>
      </c>
      <c r="S2781" s="27">
        <f t="shared" si="172"/>
        <v>7948.0800000000008</v>
      </c>
      <c r="T2781" s="27">
        <f>IF(K2781&lt;'User input'!$I$9,'User input'!$J$8,IF(K2781&lt;'User input'!$I$10,'User input'!$J$9,IF(K2781&lt;'User input'!$I$11,'User input'!$J$10,'User input'!$J$11)))*S2781</f>
        <v>397.40400000000005</v>
      </c>
      <c r="U2781" s="27">
        <f>K2781*'User input'!$J$17+'User input'!$J$16</f>
        <v>0.5</v>
      </c>
    </row>
    <row r="2782" spans="1:21" x14ac:dyDescent="0.25">
      <c r="A2782" s="17">
        <v>2853</v>
      </c>
      <c r="B2782" s="6" t="s">
        <v>7074</v>
      </c>
      <c r="C2782" s="6" t="s">
        <v>6412</v>
      </c>
      <c r="D2782" s="6" t="s">
        <v>49</v>
      </c>
      <c r="E2782" s="6" t="s">
        <v>16</v>
      </c>
      <c r="F2782" s="15">
        <v>60</v>
      </c>
      <c r="G2782" s="6" t="s">
        <v>7075</v>
      </c>
      <c r="H2782" s="6" t="s">
        <v>2886</v>
      </c>
      <c r="I2782" s="6" t="s">
        <v>108</v>
      </c>
      <c r="J2782" s="7">
        <v>43468</v>
      </c>
      <c r="K2782" s="15">
        <v>51</v>
      </c>
      <c r="L2782" s="6" t="s">
        <v>68</v>
      </c>
      <c r="M2782" s="6">
        <f t="shared" si="173"/>
        <v>2019</v>
      </c>
      <c r="N2782" s="6">
        <f t="shared" si="174"/>
        <v>1</v>
      </c>
      <c r="O2782" s="6" t="str">
        <f>VLOOKUP(L2782,'User input'!$D$6:$E$16,2,FALSE)</f>
        <v>Megawidget M</v>
      </c>
      <c r="P2782" s="6">
        <f>VLOOKUP(L2782,'User input'!$D$6:$G$16,3,FALSE)</f>
        <v>1.29</v>
      </c>
      <c r="Q2782" s="6">
        <f>VLOOKUP(L2782,'User input'!$D$6:$G$16,4,FALSE)</f>
        <v>24</v>
      </c>
      <c r="R2782" s="6">
        <f t="shared" si="175"/>
        <v>1224</v>
      </c>
      <c r="S2782" s="26">
        <f t="shared" si="172"/>
        <v>1578.96</v>
      </c>
      <c r="T2782" s="26">
        <f>IF(K2782&lt;'User input'!$I$9,'User input'!$J$8,IF(K2782&lt;'User input'!$I$10,'User input'!$J$9,IF(K2782&lt;'User input'!$I$11,'User input'!$J$10,'User input'!$J$11)))*S2782</f>
        <v>78.948000000000008</v>
      </c>
      <c r="U2782" s="26">
        <f>K2782*'User input'!$J$17+'User input'!$J$16</f>
        <v>0.5</v>
      </c>
    </row>
    <row r="2783" spans="1:21" x14ac:dyDescent="0.25">
      <c r="A2783" s="18">
        <v>2854</v>
      </c>
      <c r="B2783" s="10" t="s">
        <v>6051</v>
      </c>
      <c r="C2783" s="10" t="s">
        <v>2478</v>
      </c>
      <c r="D2783" s="10" t="s">
        <v>28</v>
      </c>
      <c r="E2783" s="10" t="s">
        <v>29</v>
      </c>
      <c r="F2783" s="16">
        <v>30</v>
      </c>
      <c r="G2783" s="10" t="s">
        <v>7076</v>
      </c>
      <c r="H2783" s="10" t="s">
        <v>1201</v>
      </c>
      <c r="I2783" s="10" t="s">
        <v>291</v>
      </c>
      <c r="J2783" s="11">
        <v>43792</v>
      </c>
      <c r="K2783" s="16">
        <v>34</v>
      </c>
      <c r="L2783" s="10" t="s">
        <v>39</v>
      </c>
      <c r="M2783" s="10">
        <f t="shared" si="173"/>
        <v>2019</v>
      </c>
      <c r="N2783" s="10">
        <f t="shared" si="174"/>
        <v>11</v>
      </c>
      <c r="O2783" s="10" t="str">
        <f>VLOOKUP(L2783,'User input'!$D$6:$E$16,2,FALSE)</f>
        <v>Ultrathing V1</v>
      </c>
      <c r="P2783" s="10">
        <f>VLOOKUP(L2783,'User input'!$D$6:$G$16,3,FALSE)</f>
        <v>1.79</v>
      </c>
      <c r="Q2783" s="10">
        <f>VLOOKUP(L2783,'User input'!$D$6:$G$16,4,FALSE)</f>
        <v>17</v>
      </c>
      <c r="R2783" s="10">
        <f t="shared" si="175"/>
        <v>578</v>
      </c>
      <c r="S2783" s="27">
        <f t="shared" si="172"/>
        <v>1034.6200000000001</v>
      </c>
      <c r="T2783" s="27">
        <f>IF(K2783&lt;'User input'!$I$9,'User input'!$J$8,IF(K2783&lt;'User input'!$I$10,'User input'!$J$9,IF(K2783&lt;'User input'!$I$11,'User input'!$J$10,'User input'!$J$11)))*S2783</f>
        <v>31.038600000000002</v>
      </c>
      <c r="U2783" s="27">
        <f>K2783*'User input'!$J$17+'User input'!$J$16</f>
        <v>0.5</v>
      </c>
    </row>
    <row r="2784" spans="1:21" x14ac:dyDescent="0.25">
      <c r="A2784" s="17">
        <v>2855</v>
      </c>
      <c r="B2784" s="6" t="s">
        <v>7077</v>
      </c>
      <c r="C2784" s="6" t="s">
        <v>4542</v>
      </c>
      <c r="D2784" s="6" t="s">
        <v>28</v>
      </c>
      <c r="E2784" s="6" t="s">
        <v>29</v>
      </c>
      <c r="F2784" s="15">
        <v>60</v>
      </c>
      <c r="G2784" s="6" t="s">
        <v>7078</v>
      </c>
      <c r="H2784" s="6" t="s">
        <v>4906</v>
      </c>
      <c r="I2784" s="6" t="s">
        <v>32</v>
      </c>
      <c r="J2784" s="7">
        <v>44021</v>
      </c>
      <c r="K2784" s="15">
        <v>3</v>
      </c>
      <c r="L2784" s="6" t="s">
        <v>157</v>
      </c>
      <c r="M2784" s="6">
        <f t="shared" si="173"/>
        <v>2020</v>
      </c>
      <c r="N2784" s="6">
        <f t="shared" si="174"/>
        <v>7</v>
      </c>
      <c r="O2784" s="6" t="str">
        <f>VLOOKUP(L2784,'User input'!$D$6:$E$16,2,FALSE)</f>
        <v>Ultrathing V3</v>
      </c>
      <c r="P2784" s="6">
        <f>VLOOKUP(L2784,'User input'!$D$6:$G$16,3,FALSE)</f>
        <v>3.39</v>
      </c>
      <c r="Q2784" s="6">
        <f>VLOOKUP(L2784,'User input'!$D$6:$G$16,4,FALSE)</f>
        <v>24</v>
      </c>
      <c r="R2784" s="6">
        <f t="shared" si="175"/>
        <v>72</v>
      </c>
      <c r="S2784" s="26">
        <f t="shared" si="172"/>
        <v>244.08</v>
      </c>
      <c r="T2784" s="26">
        <f>IF(K2784&lt;'User input'!$I$9,'User input'!$J$8,IF(K2784&lt;'User input'!$I$10,'User input'!$J$9,IF(K2784&lt;'User input'!$I$11,'User input'!$J$10,'User input'!$J$11)))*S2784</f>
        <v>0</v>
      </c>
      <c r="U2784" s="26">
        <f>K2784*'User input'!$J$17+'User input'!$J$16</f>
        <v>0.5</v>
      </c>
    </row>
    <row r="2785" spans="1:21" x14ac:dyDescent="0.25">
      <c r="A2785" s="18">
        <v>2856</v>
      </c>
      <c r="B2785" s="10" t="s">
        <v>7079</v>
      </c>
      <c r="C2785" s="10" t="s">
        <v>387</v>
      </c>
      <c r="D2785" s="10" t="s">
        <v>15</v>
      </c>
      <c r="E2785" s="10" t="s">
        <v>16</v>
      </c>
      <c r="F2785" s="16">
        <v>30</v>
      </c>
      <c r="G2785" s="10" t="s">
        <v>7080</v>
      </c>
      <c r="H2785" s="10" t="s">
        <v>912</v>
      </c>
      <c r="I2785" s="10" t="s">
        <v>32</v>
      </c>
      <c r="J2785" s="11">
        <v>43476</v>
      </c>
      <c r="K2785" s="16">
        <v>28</v>
      </c>
      <c r="L2785" s="10" t="s">
        <v>33</v>
      </c>
      <c r="M2785" s="10">
        <f t="shared" si="173"/>
        <v>2019</v>
      </c>
      <c r="N2785" s="10">
        <f t="shared" si="174"/>
        <v>1</v>
      </c>
      <c r="O2785" s="10" t="str">
        <f>VLOOKUP(L2785,'User input'!$D$6:$E$16,2,FALSE)</f>
        <v>Megawidget L</v>
      </c>
      <c r="P2785" s="10">
        <f>VLOOKUP(L2785,'User input'!$D$6:$G$16,3,FALSE)</f>
        <v>1.79</v>
      </c>
      <c r="Q2785" s="10">
        <f>VLOOKUP(L2785,'User input'!$D$6:$G$16,4,FALSE)</f>
        <v>24</v>
      </c>
      <c r="R2785" s="10">
        <f t="shared" si="175"/>
        <v>672</v>
      </c>
      <c r="S2785" s="27">
        <f t="shared" si="172"/>
        <v>1202.8800000000001</v>
      </c>
      <c r="T2785" s="27">
        <f>IF(K2785&lt;'User input'!$I$9,'User input'!$J$8,IF(K2785&lt;'User input'!$I$10,'User input'!$J$9,IF(K2785&lt;'User input'!$I$11,'User input'!$J$10,'User input'!$J$11)))*S2785</f>
        <v>36.086400000000005</v>
      </c>
      <c r="U2785" s="27">
        <f>K2785*'User input'!$J$17+'User input'!$J$16</f>
        <v>0.5</v>
      </c>
    </row>
    <row r="2786" spans="1:21" x14ac:dyDescent="0.25">
      <c r="A2786" s="17">
        <v>2857</v>
      </c>
      <c r="B2786" s="6" t="s">
        <v>7081</v>
      </c>
      <c r="C2786" s="6" t="s">
        <v>1536</v>
      </c>
      <c r="D2786" s="6" t="s">
        <v>90</v>
      </c>
      <c r="E2786" s="6" t="s">
        <v>29</v>
      </c>
      <c r="F2786" s="15">
        <v>90</v>
      </c>
      <c r="G2786" s="6" t="s">
        <v>7082</v>
      </c>
      <c r="H2786" s="6" t="s">
        <v>3054</v>
      </c>
      <c r="I2786" s="6" t="s">
        <v>32</v>
      </c>
      <c r="J2786" s="7">
        <v>44078</v>
      </c>
      <c r="K2786" s="15">
        <v>57</v>
      </c>
      <c r="L2786" s="6" t="s">
        <v>52</v>
      </c>
      <c r="M2786" s="6">
        <f t="shared" si="173"/>
        <v>2020</v>
      </c>
      <c r="N2786" s="6">
        <f t="shared" si="174"/>
        <v>9</v>
      </c>
      <c r="O2786" s="6" t="str">
        <f>VLOOKUP(L2786,'User input'!$D$6:$E$16,2,FALSE)</f>
        <v>Megawidget S</v>
      </c>
      <c r="P2786" s="6">
        <f>VLOOKUP(L2786,'User input'!$D$6:$G$16,3,FALSE)</f>
        <v>0.69</v>
      </c>
      <c r="Q2786" s="6">
        <f>VLOOKUP(L2786,'User input'!$D$6:$G$16,4,FALSE)</f>
        <v>24</v>
      </c>
      <c r="R2786" s="6">
        <f t="shared" si="175"/>
        <v>1368</v>
      </c>
      <c r="S2786" s="26">
        <f t="shared" si="172"/>
        <v>943.92</v>
      </c>
      <c r="T2786" s="26">
        <f>IF(K2786&lt;'User input'!$I$9,'User input'!$J$8,IF(K2786&lt;'User input'!$I$10,'User input'!$J$9,IF(K2786&lt;'User input'!$I$11,'User input'!$J$10,'User input'!$J$11)))*S2786</f>
        <v>47.195999999999998</v>
      </c>
      <c r="U2786" s="26">
        <f>K2786*'User input'!$J$17+'User input'!$J$16</f>
        <v>0.5</v>
      </c>
    </row>
    <row r="2787" spans="1:21" x14ac:dyDescent="0.25">
      <c r="A2787" s="18">
        <v>2858</v>
      </c>
      <c r="B2787" s="10" t="s">
        <v>4272</v>
      </c>
      <c r="C2787" s="10" t="s">
        <v>5841</v>
      </c>
      <c r="D2787" s="10" t="s">
        <v>28</v>
      </c>
      <c r="E2787" s="10" t="s">
        <v>29</v>
      </c>
      <c r="F2787" s="16">
        <v>30</v>
      </c>
      <c r="G2787" s="10" t="s">
        <v>7083</v>
      </c>
      <c r="H2787" s="10" t="s">
        <v>7022</v>
      </c>
      <c r="I2787" s="10" t="s">
        <v>32</v>
      </c>
      <c r="J2787" s="11">
        <v>44409</v>
      </c>
      <c r="K2787" s="16">
        <v>98</v>
      </c>
      <c r="L2787" s="10" t="s">
        <v>99</v>
      </c>
      <c r="M2787" s="10">
        <f t="shared" si="173"/>
        <v>2021</v>
      </c>
      <c r="N2787" s="10">
        <f t="shared" si="174"/>
        <v>8</v>
      </c>
      <c r="O2787" s="10" t="str">
        <f>VLOOKUP(L2787,'User input'!$D$6:$E$16,2,FALSE)</f>
        <v>Superwossname</v>
      </c>
      <c r="P2787" s="10">
        <f>VLOOKUP(L2787,'User input'!$D$6:$G$16,3,FALSE)</f>
        <v>3.49</v>
      </c>
      <c r="Q2787" s="10">
        <f>VLOOKUP(L2787,'User input'!$D$6:$G$16,4,FALSE)</f>
        <v>20</v>
      </c>
      <c r="R2787" s="10">
        <f t="shared" si="175"/>
        <v>1960</v>
      </c>
      <c r="S2787" s="27">
        <f t="shared" si="172"/>
        <v>6840.4000000000005</v>
      </c>
      <c r="T2787" s="27">
        <f>IF(K2787&lt;'User input'!$I$9,'User input'!$J$8,IF(K2787&lt;'User input'!$I$10,'User input'!$J$9,IF(K2787&lt;'User input'!$I$11,'User input'!$J$10,'User input'!$J$11)))*S2787</f>
        <v>342.02000000000004</v>
      </c>
      <c r="U2787" s="27">
        <f>K2787*'User input'!$J$17+'User input'!$J$16</f>
        <v>0.5</v>
      </c>
    </row>
    <row r="2788" spans="1:21" x14ac:dyDescent="0.25">
      <c r="A2788" s="17">
        <v>2859</v>
      </c>
      <c r="B2788" s="6" t="s">
        <v>1311</v>
      </c>
      <c r="C2788" s="6" t="s">
        <v>7084</v>
      </c>
      <c r="D2788" s="6" t="s">
        <v>28</v>
      </c>
      <c r="E2788" s="6" t="s">
        <v>29</v>
      </c>
      <c r="F2788" s="15">
        <v>90</v>
      </c>
      <c r="G2788" s="6" t="s">
        <v>7085</v>
      </c>
      <c r="H2788" s="6" t="s">
        <v>3434</v>
      </c>
      <c r="I2788" s="6" t="s">
        <v>32</v>
      </c>
      <c r="J2788" s="7">
        <v>43925</v>
      </c>
      <c r="K2788" s="15">
        <v>59</v>
      </c>
      <c r="L2788" s="6" t="s">
        <v>78</v>
      </c>
      <c r="M2788" s="6">
        <f t="shared" si="173"/>
        <v>2020</v>
      </c>
      <c r="N2788" s="6">
        <f t="shared" si="174"/>
        <v>4</v>
      </c>
      <c r="O2788" s="6" t="str">
        <f>VLOOKUP(L2788,'User input'!$D$6:$E$16,2,FALSE)</f>
        <v>Ultrathing V2</v>
      </c>
      <c r="P2788" s="6">
        <f>VLOOKUP(L2788,'User input'!$D$6:$G$16,3,FALSE)</f>
        <v>2.95</v>
      </c>
      <c r="Q2788" s="6">
        <f>VLOOKUP(L2788,'User input'!$D$6:$G$16,4,FALSE)</f>
        <v>20</v>
      </c>
      <c r="R2788" s="6">
        <f t="shared" si="175"/>
        <v>1180</v>
      </c>
      <c r="S2788" s="26">
        <f t="shared" si="172"/>
        <v>3481</v>
      </c>
      <c r="T2788" s="26">
        <f>IF(K2788&lt;'User input'!$I$9,'User input'!$J$8,IF(K2788&lt;'User input'!$I$10,'User input'!$J$9,IF(K2788&lt;'User input'!$I$11,'User input'!$J$10,'User input'!$J$11)))*S2788</f>
        <v>174.05</v>
      </c>
      <c r="U2788" s="26">
        <f>K2788*'User input'!$J$17+'User input'!$J$16</f>
        <v>0.5</v>
      </c>
    </row>
    <row r="2789" spans="1:21" x14ac:dyDescent="0.25">
      <c r="A2789" s="18">
        <v>2860</v>
      </c>
      <c r="B2789" s="10" t="s">
        <v>688</v>
      </c>
      <c r="C2789" s="10" t="s">
        <v>6634</v>
      </c>
      <c r="D2789" s="10" t="s">
        <v>28</v>
      </c>
      <c r="E2789" s="10" t="s">
        <v>29</v>
      </c>
      <c r="F2789" s="16">
        <v>90</v>
      </c>
      <c r="G2789" s="10" t="s">
        <v>7086</v>
      </c>
      <c r="H2789" s="10" t="s">
        <v>2162</v>
      </c>
      <c r="I2789" s="10" t="s">
        <v>32</v>
      </c>
      <c r="J2789" s="11">
        <v>44308</v>
      </c>
      <c r="K2789" s="16">
        <v>31</v>
      </c>
      <c r="L2789" s="10" t="s">
        <v>44</v>
      </c>
      <c r="M2789" s="10">
        <f t="shared" si="173"/>
        <v>2021</v>
      </c>
      <c r="N2789" s="10">
        <f t="shared" si="174"/>
        <v>4</v>
      </c>
      <c r="O2789" s="10" t="str">
        <f>VLOOKUP(L2789,'User input'!$D$6:$E$16,2,FALSE)</f>
        <v>Gigastuff</v>
      </c>
      <c r="P2789" s="10">
        <f>VLOOKUP(L2789,'User input'!$D$6:$G$16,3,FALSE)</f>
        <v>1.89</v>
      </c>
      <c r="Q2789" s="10">
        <f>VLOOKUP(L2789,'User input'!$D$6:$G$16,4,FALSE)</f>
        <v>18</v>
      </c>
      <c r="R2789" s="10">
        <f t="shared" si="175"/>
        <v>558</v>
      </c>
      <c r="S2789" s="27">
        <f t="shared" si="172"/>
        <v>1054.6199999999999</v>
      </c>
      <c r="T2789" s="27">
        <f>IF(K2789&lt;'User input'!$I$9,'User input'!$J$8,IF(K2789&lt;'User input'!$I$10,'User input'!$J$9,IF(K2789&lt;'User input'!$I$11,'User input'!$J$10,'User input'!$J$11)))*S2789</f>
        <v>31.638599999999997</v>
      </c>
      <c r="U2789" s="27">
        <f>K2789*'User input'!$J$17+'User input'!$J$16</f>
        <v>0.5</v>
      </c>
    </row>
    <row r="2790" spans="1:21" x14ac:dyDescent="0.25">
      <c r="A2790" s="17">
        <v>2861</v>
      </c>
      <c r="B2790" s="6" t="s">
        <v>7087</v>
      </c>
      <c r="C2790" s="6" t="s">
        <v>516</v>
      </c>
      <c r="D2790" s="6" t="s">
        <v>28</v>
      </c>
      <c r="E2790" s="6" t="s">
        <v>29</v>
      </c>
      <c r="F2790" s="15">
        <v>60</v>
      </c>
      <c r="G2790" s="6" t="s">
        <v>7088</v>
      </c>
      <c r="H2790" s="6" t="s">
        <v>2707</v>
      </c>
      <c r="I2790" s="6" t="s">
        <v>1881</v>
      </c>
      <c r="J2790" s="7">
        <v>43962</v>
      </c>
      <c r="K2790" s="15">
        <v>33</v>
      </c>
      <c r="L2790" s="6" t="s">
        <v>68</v>
      </c>
      <c r="M2790" s="6">
        <f t="shared" si="173"/>
        <v>2020</v>
      </c>
      <c r="N2790" s="6">
        <f t="shared" si="174"/>
        <v>5</v>
      </c>
      <c r="O2790" s="6" t="str">
        <f>VLOOKUP(L2790,'User input'!$D$6:$E$16,2,FALSE)</f>
        <v>Megawidget M</v>
      </c>
      <c r="P2790" s="6">
        <f>VLOOKUP(L2790,'User input'!$D$6:$G$16,3,FALSE)</f>
        <v>1.29</v>
      </c>
      <c r="Q2790" s="6">
        <f>VLOOKUP(L2790,'User input'!$D$6:$G$16,4,FALSE)</f>
        <v>24</v>
      </c>
      <c r="R2790" s="6">
        <f t="shared" si="175"/>
        <v>792</v>
      </c>
      <c r="S2790" s="26">
        <f t="shared" si="172"/>
        <v>1021.6800000000001</v>
      </c>
      <c r="T2790" s="26">
        <f>IF(K2790&lt;'User input'!$I$9,'User input'!$J$8,IF(K2790&lt;'User input'!$I$10,'User input'!$J$9,IF(K2790&lt;'User input'!$I$11,'User input'!$J$10,'User input'!$J$11)))*S2790</f>
        <v>30.650400000000001</v>
      </c>
      <c r="U2790" s="26">
        <f>K2790*'User input'!$J$17+'User input'!$J$16</f>
        <v>0.5</v>
      </c>
    </row>
    <row r="2791" spans="1:21" x14ac:dyDescent="0.25">
      <c r="A2791" s="18">
        <v>2862</v>
      </c>
      <c r="B2791" s="10" t="s">
        <v>7089</v>
      </c>
      <c r="C2791" s="10" t="s">
        <v>3384</v>
      </c>
      <c r="D2791" s="10" t="s">
        <v>49</v>
      </c>
      <c r="E2791" s="10" t="s">
        <v>16</v>
      </c>
      <c r="F2791" s="16">
        <v>90</v>
      </c>
      <c r="G2791" s="10" t="s">
        <v>7090</v>
      </c>
      <c r="H2791" s="10" t="s">
        <v>7091</v>
      </c>
      <c r="I2791" s="10" t="s">
        <v>2012</v>
      </c>
      <c r="J2791" s="11">
        <v>44425</v>
      </c>
      <c r="K2791" s="16">
        <v>98</v>
      </c>
      <c r="L2791" s="10" t="s">
        <v>62</v>
      </c>
      <c r="M2791" s="10">
        <f t="shared" si="173"/>
        <v>2021</v>
      </c>
      <c r="N2791" s="10">
        <f t="shared" si="174"/>
        <v>8</v>
      </c>
      <c r="O2791" s="10" t="str">
        <f>VLOOKUP(L2791,'User input'!$D$6:$E$16,2,FALSE)</f>
        <v>Ultrathing V4</v>
      </c>
      <c r="P2791" s="10">
        <f>VLOOKUP(L2791,'User input'!$D$6:$G$16,3,FALSE)</f>
        <v>3.99</v>
      </c>
      <c r="Q2791" s="10">
        <f>VLOOKUP(L2791,'User input'!$D$6:$G$16,4,FALSE)</f>
        <v>24</v>
      </c>
      <c r="R2791" s="10">
        <f t="shared" si="175"/>
        <v>2352</v>
      </c>
      <c r="S2791" s="27">
        <f t="shared" si="172"/>
        <v>9384.4800000000014</v>
      </c>
      <c r="T2791" s="27">
        <f>IF(K2791&lt;'User input'!$I$9,'User input'!$J$8,IF(K2791&lt;'User input'!$I$10,'User input'!$J$9,IF(K2791&lt;'User input'!$I$11,'User input'!$J$10,'User input'!$J$11)))*S2791</f>
        <v>469.2240000000001</v>
      </c>
      <c r="U2791" s="27">
        <f>K2791*'User input'!$J$17+'User input'!$J$16</f>
        <v>0.5</v>
      </c>
    </row>
    <row r="2792" spans="1:21" x14ac:dyDescent="0.25">
      <c r="A2792" s="17">
        <v>2863</v>
      </c>
      <c r="B2792" s="6" t="s">
        <v>59</v>
      </c>
      <c r="C2792" s="6" t="s">
        <v>3397</v>
      </c>
      <c r="D2792" s="6" t="s">
        <v>28</v>
      </c>
      <c r="E2792" s="6" t="s">
        <v>29</v>
      </c>
      <c r="F2792" s="15">
        <v>90</v>
      </c>
      <c r="G2792" s="6" t="s">
        <v>7092</v>
      </c>
      <c r="H2792" s="6" t="s">
        <v>7093</v>
      </c>
      <c r="I2792" s="6" t="s">
        <v>291</v>
      </c>
      <c r="J2792" s="7">
        <v>43919</v>
      </c>
      <c r="K2792" s="15">
        <v>38</v>
      </c>
      <c r="L2792" s="6" t="s">
        <v>39</v>
      </c>
      <c r="M2792" s="6">
        <f t="shared" si="173"/>
        <v>2020</v>
      </c>
      <c r="N2792" s="6">
        <f t="shared" si="174"/>
        <v>3</v>
      </c>
      <c r="O2792" s="6" t="str">
        <f>VLOOKUP(L2792,'User input'!$D$6:$E$16,2,FALSE)</f>
        <v>Ultrathing V1</v>
      </c>
      <c r="P2792" s="6">
        <f>VLOOKUP(L2792,'User input'!$D$6:$G$16,3,FALSE)</f>
        <v>1.79</v>
      </c>
      <c r="Q2792" s="6">
        <f>VLOOKUP(L2792,'User input'!$D$6:$G$16,4,FALSE)</f>
        <v>17</v>
      </c>
      <c r="R2792" s="6">
        <f t="shared" si="175"/>
        <v>646</v>
      </c>
      <c r="S2792" s="26">
        <f t="shared" si="172"/>
        <v>1156.3399999999999</v>
      </c>
      <c r="T2792" s="26">
        <f>IF(K2792&lt;'User input'!$I$9,'User input'!$J$8,IF(K2792&lt;'User input'!$I$10,'User input'!$J$9,IF(K2792&lt;'User input'!$I$11,'User input'!$J$10,'User input'!$J$11)))*S2792</f>
        <v>34.690199999999997</v>
      </c>
      <c r="U2792" s="26">
        <f>K2792*'User input'!$J$17+'User input'!$J$16</f>
        <v>0.5</v>
      </c>
    </row>
    <row r="2793" spans="1:21" x14ac:dyDescent="0.25">
      <c r="A2793" s="18">
        <v>2864</v>
      </c>
      <c r="B2793" s="10" t="s">
        <v>7094</v>
      </c>
      <c r="C2793" s="10" t="s">
        <v>2899</v>
      </c>
      <c r="D2793" s="10" t="s">
        <v>28</v>
      </c>
      <c r="E2793" s="10" t="s">
        <v>29</v>
      </c>
      <c r="F2793" s="16">
        <v>60</v>
      </c>
      <c r="G2793" s="10" t="s">
        <v>7095</v>
      </c>
      <c r="H2793" s="10" t="s">
        <v>4342</v>
      </c>
      <c r="I2793" s="10" t="s">
        <v>144</v>
      </c>
      <c r="J2793" s="11">
        <v>44299</v>
      </c>
      <c r="K2793" s="16">
        <v>30</v>
      </c>
      <c r="L2793" s="10" t="s">
        <v>52</v>
      </c>
      <c r="M2793" s="10">
        <f t="shared" si="173"/>
        <v>2021</v>
      </c>
      <c r="N2793" s="10">
        <f t="shared" si="174"/>
        <v>4</v>
      </c>
      <c r="O2793" s="10" t="str">
        <f>VLOOKUP(L2793,'User input'!$D$6:$E$16,2,FALSE)</f>
        <v>Megawidget S</v>
      </c>
      <c r="P2793" s="10">
        <f>VLOOKUP(L2793,'User input'!$D$6:$G$16,3,FALSE)</f>
        <v>0.69</v>
      </c>
      <c r="Q2793" s="10">
        <f>VLOOKUP(L2793,'User input'!$D$6:$G$16,4,FALSE)</f>
        <v>24</v>
      </c>
      <c r="R2793" s="10">
        <f t="shared" si="175"/>
        <v>720</v>
      </c>
      <c r="S2793" s="27">
        <f t="shared" si="172"/>
        <v>496.79999999999995</v>
      </c>
      <c r="T2793" s="27">
        <f>IF(K2793&lt;'User input'!$I$9,'User input'!$J$8,IF(K2793&lt;'User input'!$I$10,'User input'!$J$9,IF(K2793&lt;'User input'!$I$11,'User input'!$J$10,'User input'!$J$11)))*S2793</f>
        <v>14.903999999999998</v>
      </c>
      <c r="U2793" s="27">
        <f>K2793*'User input'!$J$17+'User input'!$J$16</f>
        <v>0.5</v>
      </c>
    </row>
    <row r="2794" spans="1:21" x14ac:dyDescent="0.25">
      <c r="A2794" s="17">
        <v>2865</v>
      </c>
      <c r="B2794" s="6" t="s">
        <v>488</v>
      </c>
      <c r="C2794" s="6" t="s">
        <v>7096</v>
      </c>
      <c r="D2794" s="6" t="s">
        <v>28</v>
      </c>
      <c r="E2794" s="6" t="s">
        <v>29</v>
      </c>
      <c r="F2794" s="15">
        <v>90</v>
      </c>
      <c r="G2794" s="6" t="s">
        <v>7095</v>
      </c>
      <c r="H2794" s="6" t="s">
        <v>1666</v>
      </c>
      <c r="I2794" s="6" t="s">
        <v>25</v>
      </c>
      <c r="J2794" s="7">
        <v>43867</v>
      </c>
      <c r="K2794" s="15">
        <v>29</v>
      </c>
      <c r="L2794" s="6" t="s">
        <v>52</v>
      </c>
      <c r="M2794" s="6">
        <f t="shared" si="173"/>
        <v>2020</v>
      </c>
      <c r="N2794" s="6">
        <f t="shared" si="174"/>
        <v>2</v>
      </c>
      <c r="O2794" s="6" t="str">
        <f>VLOOKUP(L2794,'User input'!$D$6:$E$16,2,FALSE)</f>
        <v>Megawidget S</v>
      </c>
      <c r="P2794" s="6">
        <f>VLOOKUP(L2794,'User input'!$D$6:$G$16,3,FALSE)</f>
        <v>0.69</v>
      </c>
      <c r="Q2794" s="6">
        <f>VLOOKUP(L2794,'User input'!$D$6:$G$16,4,FALSE)</f>
        <v>24</v>
      </c>
      <c r="R2794" s="6">
        <f t="shared" si="175"/>
        <v>696</v>
      </c>
      <c r="S2794" s="26">
        <f t="shared" si="172"/>
        <v>480.23999999999995</v>
      </c>
      <c r="T2794" s="26">
        <f>IF(K2794&lt;'User input'!$I$9,'User input'!$J$8,IF(K2794&lt;'User input'!$I$10,'User input'!$J$9,IF(K2794&lt;'User input'!$I$11,'User input'!$J$10,'User input'!$J$11)))*S2794</f>
        <v>14.407199999999998</v>
      </c>
      <c r="U2794" s="26">
        <f>K2794*'User input'!$J$17+'User input'!$J$16</f>
        <v>0.5</v>
      </c>
    </row>
    <row r="2795" spans="1:21" x14ac:dyDescent="0.25">
      <c r="A2795" s="18">
        <v>2866</v>
      </c>
      <c r="B2795" s="10" t="s">
        <v>7097</v>
      </c>
      <c r="C2795" s="10" t="s">
        <v>2457</v>
      </c>
      <c r="D2795" s="10" t="s">
        <v>49</v>
      </c>
      <c r="E2795" s="10" t="s">
        <v>16</v>
      </c>
      <c r="F2795" s="16">
        <v>30</v>
      </c>
      <c r="G2795" s="10" t="s">
        <v>7098</v>
      </c>
      <c r="H2795" s="10" t="s">
        <v>706</v>
      </c>
      <c r="I2795" s="10" t="s">
        <v>185</v>
      </c>
      <c r="J2795" s="11">
        <v>44011</v>
      </c>
      <c r="K2795" s="16">
        <v>16</v>
      </c>
      <c r="L2795" s="10" t="s">
        <v>44</v>
      </c>
      <c r="M2795" s="10">
        <f t="shared" si="173"/>
        <v>2020</v>
      </c>
      <c r="N2795" s="10">
        <f t="shared" si="174"/>
        <v>6</v>
      </c>
      <c r="O2795" s="10" t="str">
        <f>VLOOKUP(L2795,'User input'!$D$6:$E$16,2,FALSE)</f>
        <v>Gigastuff</v>
      </c>
      <c r="P2795" s="10">
        <f>VLOOKUP(L2795,'User input'!$D$6:$G$16,3,FALSE)</f>
        <v>1.89</v>
      </c>
      <c r="Q2795" s="10">
        <f>VLOOKUP(L2795,'User input'!$D$6:$G$16,4,FALSE)</f>
        <v>18</v>
      </c>
      <c r="R2795" s="10">
        <f t="shared" si="175"/>
        <v>288</v>
      </c>
      <c r="S2795" s="27">
        <f t="shared" si="172"/>
        <v>544.31999999999994</v>
      </c>
      <c r="T2795" s="27">
        <f>IF(K2795&lt;'User input'!$I$9,'User input'!$J$8,IF(K2795&lt;'User input'!$I$10,'User input'!$J$9,IF(K2795&lt;'User input'!$I$11,'User input'!$J$10,'User input'!$J$11)))*S2795</f>
        <v>0</v>
      </c>
      <c r="U2795" s="27">
        <f>K2795*'User input'!$J$17+'User input'!$J$16</f>
        <v>0.5</v>
      </c>
    </row>
    <row r="2796" spans="1:21" x14ac:dyDescent="0.25">
      <c r="A2796" s="17">
        <v>2867</v>
      </c>
      <c r="B2796" s="6" t="s">
        <v>1820</v>
      </c>
      <c r="C2796" s="6" t="s">
        <v>2659</v>
      </c>
      <c r="D2796" s="6" t="s">
        <v>28</v>
      </c>
      <c r="E2796" s="6" t="s">
        <v>29</v>
      </c>
      <c r="F2796" s="15">
        <v>60</v>
      </c>
      <c r="G2796" s="6" t="s">
        <v>7099</v>
      </c>
      <c r="H2796" s="6" t="s">
        <v>4077</v>
      </c>
      <c r="I2796" s="6" t="s">
        <v>32</v>
      </c>
      <c r="J2796" s="7">
        <v>44183</v>
      </c>
      <c r="K2796" s="15">
        <v>2</v>
      </c>
      <c r="L2796" s="6" t="s">
        <v>68</v>
      </c>
      <c r="M2796" s="6">
        <f t="shared" si="173"/>
        <v>2020</v>
      </c>
      <c r="N2796" s="6">
        <f t="shared" si="174"/>
        <v>12</v>
      </c>
      <c r="O2796" s="6" t="str">
        <f>VLOOKUP(L2796,'User input'!$D$6:$E$16,2,FALSE)</f>
        <v>Megawidget M</v>
      </c>
      <c r="P2796" s="6">
        <f>VLOOKUP(L2796,'User input'!$D$6:$G$16,3,FALSE)</f>
        <v>1.29</v>
      </c>
      <c r="Q2796" s="6">
        <f>VLOOKUP(L2796,'User input'!$D$6:$G$16,4,FALSE)</f>
        <v>24</v>
      </c>
      <c r="R2796" s="6">
        <f t="shared" si="175"/>
        <v>48</v>
      </c>
      <c r="S2796" s="26">
        <f t="shared" si="172"/>
        <v>61.92</v>
      </c>
      <c r="T2796" s="26">
        <f>IF(K2796&lt;'User input'!$I$9,'User input'!$J$8,IF(K2796&lt;'User input'!$I$10,'User input'!$J$9,IF(K2796&lt;'User input'!$I$11,'User input'!$J$10,'User input'!$J$11)))*S2796</f>
        <v>0</v>
      </c>
      <c r="U2796" s="26">
        <f>K2796*'User input'!$J$17+'User input'!$J$16</f>
        <v>0.5</v>
      </c>
    </row>
    <row r="2797" spans="1:21" x14ac:dyDescent="0.25">
      <c r="A2797" s="18">
        <v>2868</v>
      </c>
      <c r="B2797" s="10" t="s">
        <v>7100</v>
      </c>
      <c r="C2797" s="10" t="s">
        <v>4532</v>
      </c>
      <c r="D2797" s="10" t="s">
        <v>15</v>
      </c>
      <c r="E2797" s="10" t="s">
        <v>16</v>
      </c>
      <c r="F2797" s="16">
        <v>60</v>
      </c>
      <c r="G2797" s="10" t="s">
        <v>7101</v>
      </c>
      <c r="H2797" s="10" t="s">
        <v>3278</v>
      </c>
      <c r="I2797" s="10" t="s">
        <v>32</v>
      </c>
      <c r="J2797" s="11">
        <v>43965</v>
      </c>
      <c r="K2797" s="16">
        <v>45</v>
      </c>
      <c r="L2797" s="10" t="s">
        <v>52</v>
      </c>
      <c r="M2797" s="10">
        <f t="shared" si="173"/>
        <v>2020</v>
      </c>
      <c r="N2797" s="10">
        <f t="shared" si="174"/>
        <v>5</v>
      </c>
      <c r="O2797" s="10" t="str">
        <f>VLOOKUP(L2797,'User input'!$D$6:$E$16,2,FALSE)</f>
        <v>Megawidget S</v>
      </c>
      <c r="P2797" s="10">
        <f>VLOOKUP(L2797,'User input'!$D$6:$G$16,3,FALSE)</f>
        <v>0.69</v>
      </c>
      <c r="Q2797" s="10">
        <f>VLOOKUP(L2797,'User input'!$D$6:$G$16,4,FALSE)</f>
        <v>24</v>
      </c>
      <c r="R2797" s="10">
        <f t="shared" si="175"/>
        <v>1080</v>
      </c>
      <c r="S2797" s="27">
        <f t="shared" si="172"/>
        <v>745.19999999999993</v>
      </c>
      <c r="T2797" s="27">
        <f>IF(K2797&lt;'User input'!$I$9,'User input'!$J$8,IF(K2797&lt;'User input'!$I$10,'User input'!$J$9,IF(K2797&lt;'User input'!$I$11,'User input'!$J$10,'User input'!$J$11)))*S2797</f>
        <v>22.355999999999998</v>
      </c>
      <c r="U2797" s="27">
        <f>K2797*'User input'!$J$17+'User input'!$J$16</f>
        <v>0.5</v>
      </c>
    </row>
    <row r="2798" spans="1:21" x14ac:dyDescent="0.25">
      <c r="A2798" s="17">
        <v>2869</v>
      </c>
      <c r="B2798" s="6" t="s">
        <v>7102</v>
      </c>
      <c r="C2798" s="6" t="s">
        <v>114</v>
      </c>
      <c r="D2798" s="6" t="s">
        <v>15</v>
      </c>
      <c r="E2798" s="6" t="s">
        <v>16</v>
      </c>
      <c r="F2798" s="15">
        <v>30</v>
      </c>
      <c r="G2798" s="6" t="s">
        <v>7103</v>
      </c>
      <c r="H2798" s="6" t="s">
        <v>3281</v>
      </c>
      <c r="I2798" s="6" t="s">
        <v>122</v>
      </c>
      <c r="J2798" s="7">
        <v>44078</v>
      </c>
      <c r="K2798" s="15">
        <v>14</v>
      </c>
      <c r="L2798" s="6" t="s">
        <v>44</v>
      </c>
      <c r="M2798" s="6">
        <f t="shared" si="173"/>
        <v>2020</v>
      </c>
      <c r="N2798" s="6">
        <f t="shared" si="174"/>
        <v>9</v>
      </c>
      <c r="O2798" s="6" t="str">
        <f>VLOOKUP(L2798,'User input'!$D$6:$E$16,2,FALSE)</f>
        <v>Gigastuff</v>
      </c>
      <c r="P2798" s="6">
        <f>VLOOKUP(L2798,'User input'!$D$6:$G$16,3,FALSE)</f>
        <v>1.89</v>
      </c>
      <c r="Q2798" s="6">
        <f>VLOOKUP(L2798,'User input'!$D$6:$G$16,4,FALSE)</f>
        <v>18</v>
      </c>
      <c r="R2798" s="6">
        <f t="shared" si="175"/>
        <v>252</v>
      </c>
      <c r="S2798" s="26">
        <f t="shared" si="172"/>
        <v>476.28</v>
      </c>
      <c r="T2798" s="26">
        <f>IF(K2798&lt;'User input'!$I$9,'User input'!$J$8,IF(K2798&lt;'User input'!$I$10,'User input'!$J$9,IF(K2798&lt;'User input'!$I$11,'User input'!$J$10,'User input'!$J$11)))*S2798</f>
        <v>0</v>
      </c>
      <c r="U2798" s="26">
        <f>K2798*'User input'!$J$17+'User input'!$J$16</f>
        <v>0.5</v>
      </c>
    </row>
    <row r="2799" spans="1:21" x14ac:dyDescent="0.25">
      <c r="A2799" s="18">
        <v>2870</v>
      </c>
      <c r="B2799" s="10" t="s">
        <v>7104</v>
      </c>
      <c r="C2799" s="10" t="s">
        <v>4956</v>
      </c>
      <c r="D2799" s="10" t="s">
        <v>15</v>
      </c>
      <c r="E2799" s="10" t="s">
        <v>16</v>
      </c>
      <c r="F2799" s="16">
        <v>90</v>
      </c>
      <c r="G2799" s="10" t="s">
        <v>7105</v>
      </c>
      <c r="H2799" s="10" t="s">
        <v>4595</v>
      </c>
      <c r="I2799" s="10" t="s">
        <v>38</v>
      </c>
      <c r="J2799" s="11">
        <v>43613</v>
      </c>
      <c r="K2799" s="16">
        <v>62</v>
      </c>
      <c r="L2799" s="10" t="s">
        <v>62</v>
      </c>
      <c r="M2799" s="10">
        <f t="shared" si="173"/>
        <v>2019</v>
      </c>
      <c r="N2799" s="10">
        <f t="shared" si="174"/>
        <v>5</v>
      </c>
      <c r="O2799" s="10" t="str">
        <f>VLOOKUP(L2799,'User input'!$D$6:$E$16,2,FALSE)</f>
        <v>Ultrathing V4</v>
      </c>
      <c r="P2799" s="10">
        <f>VLOOKUP(L2799,'User input'!$D$6:$G$16,3,FALSE)</f>
        <v>3.99</v>
      </c>
      <c r="Q2799" s="10">
        <f>VLOOKUP(L2799,'User input'!$D$6:$G$16,4,FALSE)</f>
        <v>24</v>
      </c>
      <c r="R2799" s="10">
        <f t="shared" si="175"/>
        <v>1488</v>
      </c>
      <c r="S2799" s="27">
        <f t="shared" si="172"/>
        <v>5937.12</v>
      </c>
      <c r="T2799" s="27">
        <f>IF(K2799&lt;'User input'!$I$9,'User input'!$J$8,IF(K2799&lt;'User input'!$I$10,'User input'!$J$9,IF(K2799&lt;'User input'!$I$11,'User input'!$J$10,'User input'!$J$11)))*S2799</f>
        <v>296.85599999999999</v>
      </c>
      <c r="U2799" s="27">
        <f>K2799*'User input'!$J$17+'User input'!$J$16</f>
        <v>0.5</v>
      </c>
    </row>
    <row r="2800" spans="1:21" x14ac:dyDescent="0.25">
      <c r="A2800" s="17">
        <v>2871</v>
      </c>
      <c r="B2800" s="6" t="s">
        <v>2711</v>
      </c>
      <c r="C2800" s="6" t="s">
        <v>1235</v>
      </c>
      <c r="D2800" s="6" t="s">
        <v>28</v>
      </c>
      <c r="E2800" s="6" t="s">
        <v>29</v>
      </c>
      <c r="F2800" s="15">
        <v>60</v>
      </c>
      <c r="G2800" s="6" t="s">
        <v>7106</v>
      </c>
      <c r="H2800" s="6" t="s">
        <v>491</v>
      </c>
      <c r="I2800" s="6" t="s">
        <v>171</v>
      </c>
      <c r="J2800" s="7">
        <v>44365</v>
      </c>
      <c r="K2800" s="15">
        <v>81</v>
      </c>
      <c r="L2800" s="6" t="s">
        <v>52</v>
      </c>
      <c r="M2800" s="6">
        <f t="shared" si="173"/>
        <v>2021</v>
      </c>
      <c r="N2800" s="6">
        <f t="shared" si="174"/>
        <v>6</v>
      </c>
      <c r="O2800" s="6" t="str">
        <f>VLOOKUP(L2800,'User input'!$D$6:$E$16,2,FALSE)</f>
        <v>Megawidget S</v>
      </c>
      <c r="P2800" s="6">
        <f>VLOOKUP(L2800,'User input'!$D$6:$G$16,3,FALSE)</f>
        <v>0.69</v>
      </c>
      <c r="Q2800" s="6">
        <f>VLOOKUP(L2800,'User input'!$D$6:$G$16,4,FALSE)</f>
        <v>24</v>
      </c>
      <c r="R2800" s="6">
        <f t="shared" si="175"/>
        <v>1944</v>
      </c>
      <c r="S2800" s="26">
        <f t="shared" si="172"/>
        <v>1341.36</v>
      </c>
      <c r="T2800" s="26">
        <f>IF(K2800&lt;'User input'!$I$9,'User input'!$J$8,IF(K2800&lt;'User input'!$I$10,'User input'!$J$9,IF(K2800&lt;'User input'!$I$11,'User input'!$J$10,'User input'!$J$11)))*S2800</f>
        <v>67.067999999999998</v>
      </c>
      <c r="U2800" s="26">
        <f>K2800*'User input'!$J$17+'User input'!$J$16</f>
        <v>0.5</v>
      </c>
    </row>
    <row r="2801" spans="1:21" x14ac:dyDescent="0.25">
      <c r="A2801" s="18">
        <v>2872</v>
      </c>
      <c r="B2801" s="10" t="s">
        <v>7107</v>
      </c>
      <c r="C2801" s="10" t="s">
        <v>4584</v>
      </c>
      <c r="D2801" s="10" t="s">
        <v>49</v>
      </c>
      <c r="E2801" s="10" t="s">
        <v>16</v>
      </c>
      <c r="F2801" s="16">
        <v>30</v>
      </c>
      <c r="G2801" s="10" t="s">
        <v>7108</v>
      </c>
      <c r="H2801" s="10" t="s">
        <v>357</v>
      </c>
      <c r="I2801" s="10" t="s">
        <v>25</v>
      </c>
      <c r="J2801" s="11">
        <v>44548</v>
      </c>
      <c r="K2801" s="16">
        <v>100</v>
      </c>
      <c r="L2801" s="10" t="s">
        <v>78</v>
      </c>
      <c r="M2801" s="10">
        <f t="shared" si="173"/>
        <v>2021</v>
      </c>
      <c r="N2801" s="10">
        <f t="shared" si="174"/>
        <v>12</v>
      </c>
      <c r="O2801" s="10" t="str">
        <f>VLOOKUP(L2801,'User input'!$D$6:$E$16,2,FALSE)</f>
        <v>Ultrathing V2</v>
      </c>
      <c r="P2801" s="10">
        <f>VLOOKUP(L2801,'User input'!$D$6:$G$16,3,FALSE)</f>
        <v>2.95</v>
      </c>
      <c r="Q2801" s="10">
        <f>VLOOKUP(L2801,'User input'!$D$6:$G$16,4,FALSE)</f>
        <v>20</v>
      </c>
      <c r="R2801" s="10">
        <f t="shared" si="175"/>
        <v>2000</v>
      </c>
      <c r="S2801" s="27">
        <f t="shared" si="172"/>
        <v>5900</v>
      </c>
      <c r="T2801" s="27">
        <f>IF(K2801&lt;'User input'!$I$9,'User input'!$J$8,IF(K2801&lt;'User input'!$I$10,'User input'!$J$9,IF(K2801&lt;'User input'!$I$11,'User input'!$J$10,'User input'!$J$11)))*S2801</f>
        <v>413.00000000000006</v>
      </c>
      <c r="U2801" s="27">
        <f>K2801*'User input'!$J$17+'User input'!$J$16</f>
        <v>0.5</v>
      </c>
    </row>
    <row r="2802" spans="1:21" x14ac:dyDescent="0.25">
      <c r="A2802" s="17">
        <v>2873</v>
      </c>
      <c r="B2802" s="6" t="s">
        <v>7109</v>
      </c>
      <c r="C2802" s="6" t="s">
        <v>3356</v>
      </c>
      <c r="D2802" s="6" t="s">
        <v>115</v>
      </c>
      <c r="E2802" s="6" t="s">
        <v>16</v>
      </c>
      <c r="F2802" s="15">
        <v>90</v>
      </c>
      <c r="G2802" s="6" t="s">
        <v>7110</v>
      </c>
      <c r="H2802" s="6" t="s">
        <v>2087</v>
      </c>
      <c r="I2802" s="6" t="s">
        <v>176</v>
      </c>
      <c r="J2802" s="7">
        <v>43655</v>
      </c>
      <c r="K2802" s="15">
        <v>38</v>
      </c>
      <c r="L2802" s="6" t="s">
        <v>39</v>
      </c>
      <c r="M2802" s="6">
        <f t="shared" si="173"/>
        <v>2019</v>
      </c>
      <c r="N2802" s="6">
        <f t="shared" si="174"/>
        <v>7</v>
      </c>
      <c r="O2802" s="6" t="str">
        <f>VLOOKUP(L2802,'User input'!$D$6:$E$16,2,FALSE)</f>
        <v>Ultrathing V1</v>
      </c>
      <c r="P2802" s="6">
        <f>VLOOKUP(L2802,'User input'!$D$6:$G$16,3,FALSE)</f>
        <v>1.79</v>
      </c>
      <c r="Q2802" s="6">
        <f>VLOOKUP(L2802,'User input'!$D$6:$G$16,4,FALSE)</f>
        <v>17</v>
      </c>
      <c r="R2802" s="6">
        <f t="shared" si="175"/>
        <v>646</v>
      </c>
      <c r="S2802" s="26">
        <f t="shared" si="172"/>
        <v>1156.3399999999999</v>
      </c>
      <c r="T2802" s="26">
        <f>IF(K2802&lt;'User input'!$I$9,'User input'!$J$8,IF(K2802&lt;'User input'!$I$10,'User input'!$J$9,IF(K2802&lt;'User input'!$I$11,'User input'!$J$10,'User input'!$J$11)))*S2802</f>
        <v>34.690199999999997</v>
      </c>
      <c r="U2802" s="26">
        <f>K2802*'User input'!$J$17+'User input'!$J$16</f>
        <v>0.5</v>
      </c>
    </row>
    <row r="2803" spans="1:21" x14ac:dyDescent="0.25">
      <c r="A2803" s="18">
        <v>2874</v>
      </c>
      <c r="B2803" s="10" t="s">
        <v>4921</v>
      </c>
      <c r="C2803" s="10" t="s">
        <v>7111</v>
      </c>
      <c r="D2803" s="10" t="s">
        <v>28</v>
      </c>
      <c r="E2803" s="10" t="s">
        <v>29</v>
      </c>
      <c r="F2803" s="16">
        <v>60</v>
      </c>
      <c r="G2803" s="10" t="s">
        <v>7112</v>
      </c>
      <c r="H2803" s="10" t="s">
        <v>7113</v>
      </c>
      <c r="I2803" s="10" t="s">
        <v>291</v>
      </c>
      <c r="J2803" s="11">
        <v>44234</v>
      </c>
      <c r="K2803" s="16">
        <v>60</v>
      </c>
      <c r="L2803" s="10" t="s">
        <v>44</v>
      </c>
      <c r="M2803" s="10">
        <f t="shared" si="173"/>
        <v>2021</v>
      </c>
      <c r="N2803" s="10">
        <f t="shared" si="174"/>
        <v>2</v>
      </c>
      <c r="O2803" s="10" t="str">
        <f>VLOOKUP(L2803,'User input'!$D$6:$E$16,2,FALSE)</f>
        <v>Gigastuff</v>
      </c>
      <c r="P2803" s="10">
        <f>VLOOKUP(L2803,'User input'!$D$6:$G$16,3,FALSE)</f>
        <v>1.89</v>
      </c>
      <c r="Q2803" s="10">
        <f>VLOOKUP(L2803,'User input'!$D$6:$G$16,4,FALSE)</f>
        <v>18</v>
      </c>
      <c r="R2803" s="10">
        <f t="shared" si="175"/>
        <v>1080</v>
      </c>
      <c r="S2803" s="27">
        <f t="shared" si="172"/>
        <v>2041.1999999999998</v>
      </c>
      <c r="T2803" s="27">
        <f>IF(K2803&lt;'User input'!$I$9,'User input'!$J$8,IF(K2803&lt;'User input'!$I$10,'User input'!$J$9,IF(K2803&lt;'User input'!$I$11,'User input'!$J$10,'User input'!$J$11)))*S2803</f>
        <v>102.06</v>
      </c>
      <c r="U2803" s="27">
        <f>K2803*'User input'!$J$17+'User input'!$J$16</f>
        <v>0.5</v>
      </c>
    </row>
    <row r="2804" spans="1:21" x14ac:dyDescent="0.25">
      <c r="A2804" s="17">
        <v>2875</v>
      </c>
      <c r="B2804" s="6" t="s">
        <v>7114</v>
      </c>
      <c r="C2804" s="6" t="s">
        <v>293</v>
      </c>
      <c r="D2804" s="6" t="s">
        <v>15</v>
      </c>
      <c r="E2804" s="6" t="s">
        <v>16</v>
      </c>
      <c r="F2804" s="15">
        <v>60</v>
      </c>
      <c r="G2804" s="6" t="s">
        <v>7115</v>
      </c>
      <c r="H2804" s="6" t="s">
        <v>2898</v>
      </c>
      <c r="I2804" s="6" t="s">
        <v>25</v>
      </c>
      <c r="J2804" s="7">
        <v>44174</v>
      </c>
      <c r="K2804" s="15">
        <v>72</v>
      </c>
      <c r="L2804" s="6" t="s">
        <v>39</v>
      </c>
      <c r="M2804" s="6">
        <f t="shared" si="173"/>
        <v>2020</v>
      </c>
      <c r="N2804" s="6">
        <f t="shared" si="174"/>
        <v>12</v>
      </c>
      <c r="O2804" s="6" t="str">
        <f>VLOOKUP(L2804,'User input'!$D$6:$E$16,2,FALSE)</f>
        <v>Ultrathing V1</v>
      </c>
      <c r="P2804" s="6">
        <f>VLOOKUP(L2804,'User input'!$D$6:$G$16,3,FALSE)</f>
        <v>1.79</v>
      </c>
      <c r="Q2804" s="6">
        <f>VLOOKUP(L2804,'User input'!$D$6:$G$16,4,FALSE)</f>
        <v>17</v>
      </c>
      <c r="R2804" s="6">
        <f t="shared" si="175"/>
        <v>1224</v>
      </c>
      <c r="S2804" s="26">
        <f t="shared" si="172"/>
        <v>2190.96</v>
      </c>
      <c r="T2804" s="26">
        <f>IF(K2804&lt;'User input'!$I$9,'User input'!$J$8,IF(K2804&lt;'User input'!$I$10,'User input'!$J$9,IF(K2804&lt;'User input'!$I$11,'User input'!$J$10,'User input'!$J$11)))*S2804</f>
        <v>109.548</v>
      </c>
      <c r="U2804" s="26">
        <f>K2804*'User input'!$J$17+'User input'!$J$16</f>
        <v>0.5</v>
      </c>
    </row>
    <row r="2805" spans="1:21" x14ac:dyDescent="0.25">
      <c r="A2805" s="18">
        <v>2876</v>
      </c>
      <c r="B2805" s="10" t="s">
        <v>7116</v>
      </c>
      <c r="C2805" s="10" t="s">
        <v>4250</v>
      </c>
      <c r="D2805" s="10" t="s">
        <v>49</v>
      </c>
      <c r="E2805" s="10" t="s">
        <v>16</v>
      </c>
      <c r="F2805" s="16">
        <v>60</v>
      </c>
      <c r="G2805" s="10" t="s">
        <v>7115</v>
      </c>
      <c r="H2805" s="10" t="s">
        <v>3014</v>
      </c>
      <c r="I2805" s="10" t="s">
        <v>32</v>
      </c>
      <c r="J2805" s="11">
        <v>44440</v>
      </c>
      <c r="K2805" s="16">
        <v>102</v>
      </c>
      <c r="L2805" s="10" t="s">
        <v>33</v>
      </c>
      <c r="M2805" s="10">
        <f t="shared" si="173"/>
        <v>2021</v>
      </c>
      <c r="N2805" s="10">
        <f t="shared" si="174"/>
        <v>9</v>
      </c>
      <c r="O2805" s="10" t="str">
        <f>VLOOKUP(L2805,'User input'!$D$6:$E$16,2,FALSE)</f>
        <v>Megawidget L</v>
      </c>
      <c r="P2805" s="10">
        <f>VLOOKUP(L2805,'User input'!$D$6:$G$16,3,FALSE)</f>
        <v>1.79</v>
      </c>
      <c r="Q2805" s="10">
        <f>VLOOKUP(L2805,'User input'!$D$6:$G$16,4,FALSE)</f>
        <v>24</v>
      </c>
      <c r="R2805" s="10">
        <f t="shared" si="175"/>
        <v>2448</v>
      </c>
      <c r="S2805" s="27">
        <f t="shared" si="172"/>
        <v>4381.92</v>
      </c>
      <c r="T2805" s="27">
        <f>IF(K2805&lt;'User input'!$I$9,'User input'!$J$8,IF(K2805&lt;'User input'!$I$10,'User input'!$J$9,IF(K2805&lt;'User input'!$I$11,'User input'!$J$10,'User input'!$J$11)))*S2805</f>
        <v>306.73440000000005</v>
      </c>
      <c r="U2805" s="27">
        <f>K2805*'User input'!$J$17+'User input'!$J$16</f>
        <v>0.5</v>
      </c>
    </row>
    <row r="2806" spans="1:21" x14ac:dyDescent="0.25">
      <c r="A2806" s="17">
        <v>2877</v>
      </c>
      <c r="B2806" s="6" t="s">
        <v>5487</v>
      </c>
      <c r="C2806" s="6" t="s">
        <v>7117</v>
      </c>
      <c r="D2806" s="6" t="s">
        <v>28</v>
      </c>
      <c r="E2806" s="6" t="s">
        <v>29</v>
      </c>
      <c r="F2806" s="15">
        <v>90</v>
      </c>
      <c r="G2806" s="6" t="s">
        <v>7118</v>
      </c>
      <c r="H2806" s="6" t="s">
        <v>7022</v>
      </c>
      <c r="I2806" s="6" t="s">
        <v>32</v>
      </c>
      <c r="J2806" s="7">
        <v>44515</v>
      </c>
      <c r="K2806" s="15">
        <v>103</v>
      </c>
      <c r="L2806" s="6" t="s">
        <v>99</v>
      </c>
      <c r="M2806" s="6">
        <f t="shared" si="173"/>
        <v>2021</v>
      </c>
      <c r="N2806" s="6">
        <f t="shared" si="174"/>
        <v>11</v>
      </c>
      <c r="O2806" s="6" t="str">
        <f>VLOOKUP(L2806,'User input'!$D$6:$E$16,2,FALSE)</f>
        <v>Superwossname</v>
      </c>
      <c r="P2806" s="6">
        <f>VLOOKUP(L2806,'User input'!$D$6:$G$16,3,FALSE)</f>
        <v>3.49</v>
      </c>
      <c r="Q2806" s="6">
        <f>VLOOKUP(L2806,'User input'!$D$6:$G$16,4,FALSE)</f>
        <v>20</v>
      </c>
      <c r="R2806" s="6">
        <f t="shared" si="175"/>
        <v>2060</v>
      </c>
      <c r="S2806" s="26">
        <f t="shared" si="172"/>
        <v>7189.4000000000005</v>
      </c>
      <c r="T2806" s="26">
        <f>IF(K2806&lt;'User input'!$I$9,'User input'!$J$8,IF(K2806&lt;'User input'!$I$10,'User input'!$J$9,IF(K2806&lt;'User input'!$I$11,'User input'!$J$10,'User input'!$J$11)))*S2806</f>
        <v>503.2580000000001</v>
      </c>
      <c r="U2806" s="26">
        <f>K2806*'User input'!$J$17+'User input'!$J$16</f>
        <v>0.5</v>
      </c>
    </row>
    <row r="2807" spans="1:21" x14ac:dyDescent="0.25">
      <c r="A2807" s="18">
        <v>2878</v>
      </c>
      <c r="B2807" s="10" t="s">
        <v>7119</v>
      </c>
      <c r="C2807" s="10" t="s">
        <v>4518</v>
      </c>
      <c r="D2807" s="10" t="s">
        <v>28</v>
      </c>
      <c r="E2807" s="10" t="s">
        <v>29</v>
      </c>
      <c r="F2807" s="16">
        <v>90</v>
      </c>
      <c r="G2807" s="10" t="s">
        <v>7120</v>
      </c>
      <c r="H2807" s="10" t="s">
        <v>4189</v>
      </c>
      <c r="I2807" s="10" t="s">
        <v>206</v>
      </c>
      <c r="J2807" s="11">
        <v>44283</v>
      </c>
      <c r="K2807" s="16">
        <v>99</v>
      </c>
      <c r="L2807" s="10" t="s">
        <v>68</v>
      </c>
      <c r="M2807" s="10">
        <f t="shared" si="173"/>
        <v>2021</v>
      </c>
      <c r="N2807" s="10">
        <f t="shared" si="174"/>
        <v>3</v>
      </c>
      <c r="O2807" s="10" t="str">
        <f>VLOOKUP(L2807,'User input'!$D$6:$E$16,2,FALSE)</f>
        <v>Megawidget M</v>
      </c>
      <c r="P2807" s="10">
        <f>VLOOKUP(L2807,'User input'!$D$6:$G$16,3,FALSE)</f>
        <v>1.29</v>
      </c>
      <c r="Q2807" s="10">
        <f>VLOOKUP(L2807,'User input'!$D$6:$G$16,4,FALSE)</f>
        <v>24</v>
      </c>
      <c r="R2807" s="10">
        <f t="shared" si="175"/>
        <v>2376</v>
      </c>
      <c r="S2807" s="27">
        <f t="shared" si="172"/>
        <v>3065.04</v>
      </c>
      <c r="T2807" s="27">
        <f>IF(K2807&lt;'User input'!$I$9,'User input'!$J$8,IF(K2807&lt;'User input'!$I$10,'User input'!$J$9,IF(K2807&lt;'User input'!$I$11,'User input'!$J$10,'User input'!$J$11)))*S2807</f>
        <v>153.25200000000001</v>
      </c>
      <c r="U2807" s="27">
        <f>K2807*'User input'!$J$17+'User input'!$J$16</f>
        <v>0.5</v>
      </c>
    </row>
    <row r="2808" spans="1:21" x14ac:dyDescent="0.25">
      <c r="A2808" s="17">
        <v>2879</v>
      </c>
      <c r="B2808" s="6" t="s">
        <v>2374</v>
      </c>
      <c r="C2808" s="6" t="s">
        <v>1651</v>
      </c>
      <c r="D2808" s="6" t="s">
        <v>28</v>
      </c>
      <c r="E2808" s="6" t="s">
        <v>29</v>
      </c>
      <c r="F2808" s="15">
        <v>90</v>
      </c>
      <c r="G2808" s="6" t="s">
        <v>7120</v>
      </c>
      <c r="H2808" s="6" t="s">
        <v>5041</v>
      </c>
      <c r="I2808" s="6" t="s">
        <v>291</v>
      </c>
      <c r="J2808" s="7">
        <v>44156</v>
      </c>
      <c r="K2808" s="15">
        <v>9</v>
      </c>
      <c r="L2808" s="6" t="s">
        <v>52</v>
      </c>
      <c r="M2808" s="6">
        <f t="shared" si="173"/>
        <v>2020</v>
      </c>
      <c r="N2808" s="6">
        <f t="shared" si="174"/>
        <v>11</v>
      </c>
      <c r="O2808" s="6" t="str">
        <f>VLOOKUP(L2808,'User input'!$D$6:$E$16,2,FALSE)</f>
        <v>Megawidget S</v>
      </c>
      <c r="P2808" s="6">
        <f>VLOOKUP(L2808,'User input'!$D$6:$G$16,3,FALSE)</f>
        <v>0.69</v>
      </c>
      <c r="Q2808" s="6">
        <f>VLOOKUP(L2808,'User input'!$D$6:$G$16,4,FALSE)</f>
        <v>24</v>
      </c>
      <c r="R2808" s="6">
        <f t="shared" si="175"/>
        <v>216</v>
      </c>
      <c r="S2808" s="26">
        <f t="shared" si="172"/>
        <v>149.04</v>
      </c>
      <c r="T2808" s="26">
        <f>IF(K2808&lt;'User input'!$I$9,'User input'!$J$8,IF(K2808&lt;'User input'!$I$10,'User input'!$J$9,IF(K2808&lt;'User input'!$I$11,'User input'!$J$10,'User input'!$J$11)))*S2808</f>
        <v>0</v>
      </c>
      <c r="U2808" s="26">
        <f>K2808*'User input'!$J$17+'User input'!$J$16</f>
        <v>0.5</v>
      </c>
    </row>
    <row r="2809" spans="1:21" x14ac:dyDescent="0.25">
      <c r="A2809" s="18">
        <v>2880</v>
      </c>
      <c r="B2809" s="10" t="s">
        <v>7121</v>
      </c>
      <c r="C2809" s="10" t="s">
        <v>7122</v>
      </c>
      <c r="D2809" s="10" t="s">
        <v>49</v>
      </c>
      <c r="E2809" s="10" t="s">
        <v>16</v>
      </c>
      <c r="F2809" s="16">
        <v>90</v>
      </c>
      <c r="G2809" s="10" t="s">
        <v>7123</v>
      </c>
      <c r="H2809" s="10" t="s">
        <v>7124</v>
      </c>
      <c r="I2809" s="10" t="s">
        <v>38</v>
      </c>
      <c r="J2809" s="11">
        <v>43915</v>
      </c>
      <c r="K2809" s="16">
        <v>9</v>
      </c>
      <c r="L2809" s="10" t="s">
        <v>99</v>
      </c>
      <c r="M2809" s="10">
        <f t="shared" si="173"/>
        <v>2020</v>
      </c>
      <c r="N2809" s="10">
        <f t="shared" si="174"/>
        <v>3</v>
      </c>
      <c r="O2809" s="10" t="str">
        <f>VLOOKUP(L2809,'User input'!$D$6:$E$16,2,FALSE)</f>
        <v>Superwossname</v>
      </c>
      <c r="P2809" s="10">
        <f>VLOOKUP(L2809,'User input'!$D$6:$G$16,3,FALSE)</f>
        <v>3.49</v>
      </c>
      <c r="Q2809" s="10">
        <f>VLOOKUP(L2809,'User input'!$D$6:$G$16,4,FALSE)</f>
        <v>20</v>
      </c>
      <c r="R2809" s="10">
        <f t="shared" si="175"/>
        <v>180</v>
      </c>
      <c r="S2809" s="27">
        <f t="shared" si="172"/>
        <v>628.20000000000005</v>
      </c>
      <c r="T2809" s="27">
        <f>IF(K2809&lt;'User input'!$I$9,'User input'!$J$8,IF(K2809&lt;'User input'!$I$10,'User input'!$J$9,IF(K2809&lt;'User input'!$I$11,'User input'!$J$10,'User input'!$J$11)))*S2809</f>
        <v>0</v>
      </c>
      <c r="U2809" s="27">
        <f>K2809*'User input'!$J$17+'User input'!$J$16</f>
        <v>0.5</v>
      </c>
    </row>
    <row r="2810" spans="1:21" x14ac:dyDescent="0.25">
      <c r="A2810" s="17">
        <v>2881</v>
      </c>
      <c r="B2810" s="6" t="s">
        <v>6249</v>
      </c>
      <c r="C2810" s="6" t="s">
        <v>796</v>
      </c>
      <c r="D2810" s="6" t="s">
        <v>15</v>
      </c>
      <c r="E2810" s="6" t="s">
        <v>16</v>
      </c>
      <c r="F2810" s="15">
        <v>90</v>
      </c>
      <c r="G2810" s="6" t="s">
        <v>7123</v>
      </c>
      <c r="H2810" s="6" t="s">
        <v>2189</v>
      </c>
      <c r="I2810" s="6" t="s">
        <v>32</v>
      </c>
      <c r="J2810" s="7">
        <v>43873</v>
      </c>
      <c r="K2810" s="15">
        <v>8</v>
      </c>
      <c r="L2810" s="6" t="s">
        <v>44</v>
      </c>
      <c r="M2810" s="6">
        <f t="shared" si="173"/>
        <v>2020</v>
      </c>
      <c r="N2810" s="6">
        <f t="shared" si="174"/>
        <v>2</v>
      </c>
      <c r="O2810" s="6" t="str">
        <f>VLOOKUP(L2810,'User input'!$D$6:$E$16,2,FALSE)</f>
        <v>Gigastuff</v>
      </c>
      <c r="P2810" s="6">
        <f>VLOOKUP(L2810,'User input'!$D$6:$G$16,3,FALSE)</f>
        <v>1.89</v>
      </c>
      <c r="Q2810" s="6">
        <f>VLOOKUP(L2810,'User input'!$D$6:$G$16,4,FALSE)</f>
        <v>18</v>
      </c>
      <c r="R2810" s="6">
        <f t="shared" si="175"/>
        <v>144</v>
      </c>
      <c r="S2810" s="26">
        <f t="shared" si="172"/>
        <v>272.15999999999997</v>
      </c>
      <c r="T2810" s="26">
        <f>IF(K2810&lt;'User input'!$I$9,'User input'!$J$8,IF(K2810&lt;'User input'!$I$10,'User input'!$J$9,IF(K2810&lt;'User input'!$I$11,'User input'!$J$10,'User input'!$J$11)))*S2810</f>
        <v>0</v>
      </c>
      <c r="U2810" s="26">
        <f>K2810*'User input'!$J$17+'User input'!$J$16</f>
        <v>0.5</v>
      </c>
    </row>
    <row r="2811" spans="1:21" x14ac:dyDescent="0.25">
      <c r="A2811" s="18">
        <v>2882</v>
      </c>
      <c r="B2811" s="10" t="s">
        <v>2637</v>
      </c>
      <c r="C2811" s="10" t="s">
        <v>7125</v>
      </c>
      <c r="D2811" s="10" t="s">
        <v>28</v>
      </c>
      <c r="E2811" s="10" t="s">
        <v>29</v>
      </c>
      <c r="F2811" s="16">
        <v>30</v>
      </c>
      <c r="G2811" s="10" t="s">
        <v>7126</v>
      </c>
      <c r="H2811" s="10" t="s">
        <v>7127</v>
      </c>
      <c r="I2811" s="10" t="s">
        <v>32</v>
      </c>
      <c r="J2811" s="11">
        <v>44500</v>
      </c>
      <c r="K2811" s="16">
        <v>73</v>
      </c>
      <c r="L2811" s="10" t="s">
        <v>78</v>
      </c>
      <c r="M2811" s="10">
        <f t="shared" si="173"/>
        <v>2021</v>
      </c>
      <c r="N2811" s="10">
        <f t="shared" si="174"/>
        <v>10</v>
      </c>
      <c r="O2811" s="10" t="str">
        <f>VLOOKUP(L2811,'User input'!$D$6:$E$16,2,FALSE)</f>
        <v>Ultrathing V2</v>
      </c>
      <c r="P2811" s="10">
        <f>VLOOKUP(L2811,'User input'!$D$6:$G$16,3,FALSE)</f>
        <v>2.95</v>
      </c>
      <c r="Q2811" s="10">
        <f>VLOOKUP(L2811,'User input'!$D$6:$G$16,4,FALSE)</f>
        <v>20</v>
      </c>
      <c r="R2811" s="10">
        <f t="shared" si="175"/>
        <v>1460</v>
      </c>
      <c r="S2811" s="27">
        <f t="shared" si="172"/>
        <v>4307</v>
      </c>
      <c r="T2811" s="27">
        <f>IF(K2811&lt;'User input'!$I$9,'User input'!$J$8,IF(K2811&lt;'User input'!$I$10,'User input'!$J$9,IF(K2811&lt;'User input'!$I$11,'User input'!$J$10,'User input'!$J$11)))*S2811</f>
        <v>215.35000000000002</v>
      </c>
      <c r="U2811" s="27">
        <f>K2811*'User input'!$J$17+'User input'!$J$16</f>
        <v>0.5</v>
      </c>
    </row>
    <row r="2812" spans="1:21" x14ac:dyDescent="0.25">
      <c r="A2812" s="17">
        <v>2883</v>
      </c>
      <c r="B2812" s="6" t="s">
        <v>1370</v>
      </c>
      <c r="C2812" s="6" t="s">
        <v>3361</v>
      </c>
      <c r="D2812" s="6" t="s">
        <v>28</v>
      </c>
      <c r="E2812" s="6" t="s">
        <v>29</v>
      </c>
      <c r="F2812" s="15">
        <v>30</v>
      </c>
      <c r="G2812" s="6" t="s">
        <v>7128</v>
      </c>
      <c r="H2812" s="6" t="s">
        <v>2983</v>
      </c>
      <c r="I2812" s="6" t="s">
        <v>32</v>
      </c>
      <c r="J2812" s="7">
        <v>44071</v>
      </c>
      <c r="K2812" s="15">
        <v>38</v>
      </c>
      <c r="L2812" s="6" t="s">
        <v>52</v>
      </c>
      <c r="M2812" s="6">
        <f t="shared" si="173"/>
        <v>2020</v>
      </c>
      <c r="N2812" s="6">
        <f t="shared" si="174"/>
        <v>8</v>
      </c>
      <c r="O2812" s="6" t="str">
        <f>VLOOKUP(L2812,'User input'!$D$6:$E$16,2,FALSE)</f>
        <v>Megawidget S</v>
      </c>
      <c r="P2812" s="6">
        <f>VLOOKUP(L2812,'User input'!$D$6:$G$16,3,FALSE)</f>
        <v>0.69</v>
      </c>
      <c r="Q2812" s="6">
        <f>VLOOKUP(L2812,'User input'!$D$6:$G$16,4,FALSE)</f>
        <v>24</v>
      </c>
      <c r="R2812" s="6">
        <f t="shared" si="175"/>
        <v>912</v>
      </c>
      <c r="S2812" s="26">
        <f t="shared" si="172"/>
        <v>629.28</v>
      </c>
      <c r="T2812" s="26">
        <f>IF(K2812&lt;'User input'!$I$9,'User input'!$J$8,IF(K2812&lt;'User input'!$I$10,'User input'!$J$9,IF(K2812&lt;'User input'!$I$11,'User input'!$J$10,'User input'!$J$11)))*S2812</f>
        <v>18.878399999999999</v>
      </c>
      <c r="U2812" s="26">
        <f>K2812*'User input'!$J$17+'User input'!$J$16</f>
        <v>0.5</v>
      </c>
    </row>
    <row r="2813" spans="1:21" x14ac:dyDescent="0.25">
      <c r="A2813" s="18">
        <v>2884</v>
      </c>
      <c r="B2813" s="10" t="s">
        <v>2513</v>
      </c>
      <c r="C2813" s="10" t="s">
        <v>5398</v>
      </c>
      <c r="D2813" s="10" t="s">
        <v>28</v>
      </c>
      <c r="E2813" s="10" t="s">
        <v>29</v>
      </c>
      <c r="F2813" s="16">
        <v>30</v>
      </c>
      <c r="G2813" s="10" t="s">
        <v>7129</v>
      </c>
      <c r="H2813" s="10" t="s">
        <v>4087</v>
      </c>
      <c r="I2813" s="10" t="s">
        <v>291</v>
      </c>
      <c r="J2813" s="11">
        <v>44479</v>
      </c>
      <c r="K2813" s="16">
        <v>24</v>
      </c>
      <c r="L2813" s="10" t="s">
        <v>62</v>
      </c>
      <c r="M2813" s="10">
        <f t="shared" si="173"/>
        <v>2021</v>
      </c>
      <c r="N2813" s="10">
        <f t="shared" si="174"/>
        <v>10</v>
      </c>
      <c r="O2813" s="10" t="str">
        <f>VLOOKUP(L2813,'User input'!$D$6:$E$16,2,FALSE)</f>
        <v>Ultrathing V4</v>
      </c>
      <c r="P2813" s="10">
        <f>VLOOKUP(L2813,'User input'!$D$6:$G$16,3,FALSE)</f>
        <v>3.99</v>
      </c>
      <c r="Q2813" s="10">
        <f>VLOOKUP(L2813,'User input'!$D$6:$G$16,4,FALSE)</f>
        <v>24</v>
      </c>
      <c r="R2813" s="10">
        <f t="shared" si="175"/>
        <v>576</v>
      </c>
      <c r="S2813" s="27">
        <f t="shared" si="172"/>
        <v>2298.2400000000002</v>
      </c>
      <c r="T2813" s="27">
        <f>IF(K2813&lt;'User input'!$I$9,'User input'!$J$8,IF(K2813&lt;'User input'!$I$10,'User input'!$J$9,IF(K2813&lt;'User input'!$I$11,'User input'!$J$10,'User input'!$J$11)))*S2813</f>
        <v>68.947200000000009</v>
      </c>
      <c r="U2813" s="27">
        <f>K2813*'User input'!$J$17+'User input'!$J$16</f>
        <v>0.5</v>
      </c>
    </row>
    <row r="2814" spans="1:21" x14ac:dyDescent="0.25">
      <c r="A2814" s="17">
        <v>2885</v>
      </c>
      <c r="B2814" s="6" t="s">
        <v>7130</v>
      </c>
      <c r="C2814" s="6" t="s">
        <v>2680</v>
      </c>
      <c r="D2814" s="6" t="s">
        <v>15</v>
      </c>
      <c r="E2814" s="6" t="s">
        <v>16</v>
      </c>
      <c r="F2814" s="15">
        <v>60</v>
      </c>
      <c r="G2814" s="6" t="s">
        <v>7131</v>
      </c>
      <c r="H2814" s="6" t="s">
        <v>6202</v>
      </c>
      <c r="I2814" s="6" t="s">
        <v>291</v>
      </c>
      <c r="J2814" s="7">
        <v>43705</v>
      </c>
      <c r="K2814" s="15">
        <v>76</v>
      </c>
      <c r="L2814" s="6" t="s">
        <v>52</v>
      </c>
      <c r="M2814" s="6">
        <f t="shared" si="173"/>
        <v>2019</v>
      </c>
      <c r="N2814" s="6">
        <f t="shared" si="174"/>
        <v>8</v>
      </c>
      <c r="O2814" s="6" t="str">
        <f>VLOOKUP(L2814,'User input'!$D$6:$E$16,2,FALSE)</f>
        <v>Megawidget S</v>
      </c>
      <c r="P2814" s="6">
        <f>VLOOKUP(L2814,'User input'!$D$6:$G$16,3,FALSE)</f>
        <v>0.69</v>
      </c>
      <c r="Q2814" s="6">
        <f>VLOOKUP(L2814,'User input'!$D$6:$G$16,4,FALSE)</f>
        <v>24</v>
      </c>
      <c r="R2814" s="6">
        <f t="shared" si="175"/>
        <v>1824</v>
      </c>
      <c r="S2814" s="26">
        <f t="shared" si="172"/>
        <v>1258.56</v>
      </c>
      <c r="T2814" s="26">
        <f>IF(K2814&lt;'User input'!$I$9,'User input'!$J$8,IF(K2814&lt;'User input'!$I$10,'User input'!$J$9,IF(K2814&lt;'User input'!$I$11,'User input'!$J$10,'User input'!$J$11)))*S2814</f>
        <v>62.927999999999997</v>
      </c>
      <c r="U2814" s="26">
        <f>K2814*'User input'!$J$17+'User input'!$J$16</f>
        <v>0.5</v>
      </c>
    </row>
    <row r="2815" spans="1:21" x14ac:dyDescent="0.25">
      <c r="A2815" s="18">
        <v>2886</v>
      </c>
      <c r="B2815" s="10" t="s">
        <v>5637</v>
      </c>
      <c r="C2815" s="10" t="s">
        <v>3552</v>
      </c>
      <c r="D2815" s="10" t="s">
        <v>90</v>
      </c>
      <c r="E2815" s="10" t="s">
        <v>16</v>
      </c>
      <c r="F2815" s="16">
        <v>90</v>
      </c>
      <c r="G2815" s="10" t="s">
        <v>7132</v>
      </c>
      <c r="H2815" s="10" t="s">
        <v>3381</v>
      </c>
      <c r="I2815" s="10" t="s">
        <v>3382</v>
      </c>
      <c r="J2815" s="11">
        <v>44050</v>
      </c>
      <c r="K2815" s="16">
        <v>64</v>
      </c>
      <c r="L2815" s="10" t="s">
        <v>68</v>
      </c>
      <c r="M2815" s="10">
        <f t="shared" si="173"/>
        <v>2020</v>
      </c>
      <c r="N2815" s="10">
        <f t="shared" si="174"/>
        <v>8</v>
      </c>
      <c r="O2815" s="10" t="str">
        <f>VLOOKUP(L2815,'User input'!$D$6:$E$16,2,FALSE)</f>
        <v>Megawidget M</v>
      </c>
      <c r="P2815" s="10">
        <f>VLOOKUP(L2815,'User input'!$D$6:$G$16,3,FALSE)</f>
        <v>1.29</v>
      </c>
      <c r="Q2815" s="10">
        <f>VLOOKUP(L2815,'User input'!$D$6:$G$16,4,FALSE)</f>
        <v>24</v>
      </c>
      <c r="R2815" s="10">
        <f t="shared" si="175"/>
        <v>1536</v>
      </c>
      <c r="S2815" s="27">
        <f t="shared" si="172"/>
        <v>1981.44</v>
      </c>
      <c r="T2815" s="27">
        <f>IF(K2815&lt;'User input'!$I$9,'User input'!$J$8,IF(K2815&lt;'User input'!$I$10,'User input'!$J$9,IF(K2815&lt;'User input'!$I$11,'User input'!$J$10,'User input'!$J$11)))*S2815</f>
        <v>99.072000000000003</v>
      </c>
      <c r="U2815" s="27">
        <f>K2815*'User input'!$J$17+'User input'!$J$16</f>
        <v>0.5</v>
      </c>
    </row>
    <row r="2816" spans="1:21" x14ac:dyDescent="0.25">
      <c r="A2816" s="17">
        <v>2887</v>
      </c>
      <c r="B2816" s="6" t="s">
        <v>512</v>
      </c>
      <c r="C2816" s="6" t="s">
        <v>1143</v>
      </c>
      <c r="D2816" s="6" t="s">
        <v>28</v>
      </c>
      <c r="E2816" s="6" t="s">
        <v>29</v>
      </c>
      <c r="F2816" s="15">
        <v>30</v>
      </c>
      <c r="G2816" s="6" t="s">
        <v>7133</v>
      </c>
      <c r="H2816" s="6" t="s">
        <v>7134</v>
      </c>
      <c r="I2816" s="6" t="s">
        <v>32</v>
      </c>
      <c r="J2816" s="7">
        <v>44374</v>
      </c>
      <c r="K2816" s="15">
        <v>36</v>
      </c>
      <c r="L2816" s="6" t="s">
        <v>39</v>
      </c>
      <c r="M2816" s="6">
        <f t="shared" si="173"/>
        <v>2021</v>
      </c>
      <c r="N2816" s="6">
        <f t="shared" si="174"/>
        <v>6</v>
      </c>
      <c r="O2816" s="6" t="str">
        <f>VLOOKUP(L2816,'User input'!$D$6:$E$16,2,FALSE)</f>
        <v>Ultrathing V1</v>
      </c>
      <c r="P2816" s="6">
        <f>VLOOKUP(L2816,'User input'!$D$6:$G$16,3,FALSE)</f>
        <v>1.79</v>
      </c>
      <c r="Q2816" s="6">
        <f>VLOOKUP(L2816,'User input'!$D$6:$G$16,4,FALSE)</f>
        <v>17</v>
      </c>
      <c r="R2816" s="6">
        <f t="shared" si="175"/>
        <v>612</v>
      </c>
      <c r="S2816" s="26">
        <f t="shared" si="172"/>
        <v>1095.48</v>
      </c>
      <c r="T2816" s="26">
        <f>IF(K2816&lt;'User input'!$I$9,'User input'!$J$8,IF(K2816&lt;'User input'!$I$10,'User input'!$J$9,IF(K2816&lt;'User input'!$I$11,'User input'!$J$10,'User input'!$J$11)))*S2816</f>
        <v>32.864399999999996</v>
      </c>
      <c r="U2816" s="26">
        <f>K2816*'User input'!$J$17+'User input'!$J$16</f>
        <v>0.5</v>
      </c>
    </row>
    <row r="2817" spans="1:21" x14ac:dyDescent="0.25">
      <c r="A2817" s="18">
        <v>2888</v>
      </c>
      <c r="B2817" s="10" t="s">
        <v>5835</v>
      </c>
      <c r="C2817" s="10" t="s">
        <v>4621</v>
      </c>
      <c r="D2817" s="10" t="s">
        <v>28</v>
      </c>
      <c r="E2817" s="10" t="s">
        <v>29</v>
      </c>
      <c r="F2817" s="16">
        <v>60</v>
      </c>
      <c r="G2817" s="10" t="s">
        <v>7135</v>
      </c>
      <c r="H2817" s="10" t="s">
        <v>2202</v>
      </c>
      <c r="I2817" s="10" t="s">
        <v>32</v>
      </c>
      <c r="J2817" s="11">
        <v>44394</v>
      </c>
      <c r="K2817" s="16">
        <v>21</v>
      </c>
      <c r="L2817" s="10" t="s">
        <v>20</v>
      </c>
      <c r="M2817" s="10">
        <f t="shared" si="173"/>
        <v>2021</v>
      </c>
      <c r="N2817" s="10">
        <f t="shared" si="174"/>
        <v>7</v>
      </c>
      <c r="O2817" s="10" t="str">
        <f>VLOOKUP(L2817,'User input'!$D$6:$E$16,2,FALSE)</f>
        <v>Hyperwotsit</v>
      </c>
      <c r="P2817" s="10">
        <f>VLOOKUP(L2817,'User input'!$D$6:$G$16,3,FALSE)</f>
        <v>2.0099999999999998</v>
      </c>
      <c r="Q2817" s="10">
        <f>VLOOKUP(L2817,'User input'!$D$6:$G$16,4,FALSE)</f>
        <v>20</v>
      </c>
      <c r="R2817" s="10">
        <f t="shared" si="175"/>
        <v>420</v>
      </c>
      <c r="S2817" s="27">
        <f t="shared" si="172"/>
        <v>844.19999999999993</v>
      </c>
      <c r="T2817" s="27">
        <f>IF(K2817&lt;'User input'!$I$9,'User input'!$J$8,IF(K2817&lt;'User input'!$I$10,'User input'!$J$9,IF(K2817&lt;'User input'!$I$11,'User input'!$J$10,'User input'!$J$11)))*S2817</f>
        <v>25.325999999999997</v>
      </c>
      <c r="U2817" s="27">
        <f>K2817*'User input'!$J$17+'User input'!$J$16</f>
        <v>0.5</v>
      </c>
    </row>
    <row r="2818" spans="1:21" x14ac:dyDescent="0.25">
      <c r="A2818" s="17">
        <v>2889</v>
      </c>
      <c r="B2818" s="6" t="s">
        <v>7136</v>
      </c>
      <c r="C2818" s="6" t="s">
        <v>124</v>
      </c>
      <c r="D2818" s="6" t="s">
        <v>28</v>
      </c>
      <c r="E2818" s="6" t="s">
        <v>29</v>
      </c>
      <c r="F2818" s="15">
        <v>90</v>
      </c>
      <c r="G2818" s="6" t="s">
        <v>7137</v>
      </c>
      <c r="H2818" s="6" t="s">
        <v>1450</v>
      </c>
      <c r="I2818" s="6" t="s">
        <v>185</v>
      </c>
      <c r="J2818" s="7">
        <v>43986</v>
      </c>
      <c r="K2818" s="15">
        <v>89</v>
      </c>
      <c r="L2818" s="6" t="s">
        <v>52</v>
      </c>
      <c r="M2818" s="6">
        <f t="shared" si="173"/>
        <v>2020</v>
      </c>
      <c r="N2818" s="6">
        <f t="shared" si="174"/>
        <v>6</v>
      </c>
      <c r="O2818" s="6" t="str">
        <f>VLOOKUP(L2818,'User input'!$D$6:$E$16,2,FALSE)</f>
        <v>Megawidget S</v>
      </c>
      <c r="P2818" s="6">
        <f>VLOOKUP(L2818,'User input'!$D$6:$G$16,3,FALSE)</f>
        <v>0.69</v>
      </c>
      <c r="Q2818" s="6">
        <f>VLOOKUP(L2818,'User input'!$D$6:$G$16,4,FALSE)</f>
        <v>24</v>
      </c>
      <c r="R2818" s="6">
        <f t="shared" si="175"/>
        <v>2136</v>
      </c>
      <c r="S2818" s="26">
        <f t="shared" si="172"/>
        <v>1473.84</v>
      </c>
      <c r="T2818" s="26">
        <f>IF(K2818&lt;'User input'!$I$9,'User input'!$J$8,IF(K2818&lt;'User input'!$I$10,'User input'!$J$9,IF(K2818&lt;'User input'!$I$11,'User input'!$J$10,'User input'!$J$11)))*S2818</f>
        <v>73.691999999999993</v>
      </c>
      <c r="U2818" s="26">
        <f>K2818*'User input'!$J$17+'User input'!$J$16</f>
        <v>0.5</v>
      </c>
    </row>
    <row r="2819" spans="1:21" x14ac:dyDescent="0.25">
      <c r="A2819" s="18">
        <v>2890</v>
      </c>
      <c r="B2819" s="10" t="s">
        <v>7138</v>
      </c>
      <c r="C2819" s="10" t="s">
        <v>1481</v>
      </c>
      <c r="D2819" s="10" t="s">
        <v>49</v>
      </c>
      <c r="E2819" s="10" t="s">
        <v>16</v>
      </c>
      <c r="F2819" s="16">
        <v>30</v>
      </c>
      <c r="G2819" s="10" t="s">
        <v>7139</v>
      </c>
      <c r="H2819" s="10" t="s">
        <v>798</v>
      </c>
      <c r="I2819" s="10" t="s">
        <v>291</v>
      </c>
      <c r="J2819" s="11">
        <v>44416</v>
      </c>
      <c r="K2819" s="16">
        <v>58</v>
      </c>
      <c r="L2819" s="10" t="s">
        <v>68</v>
      </c>
      <c r="M2819" s="10">
        <f t="shared" si="173"/>
        <v>2021</v>
      </c>
      <c r="N2819" s="10">
        <f t="shared" si="174"/>
        <v>8</v>
      </c>
      <c r="O2819" s="10" t="str">
        <f>VLOOKUP(L2819,'User input'!$D$6:$E$16,2,FALSE)</f>
        <v>Megawidget M</v>
      </c>
      <c r="P2819" s="10">
        <f>VLOOKUP(L2819,'User input'!$D$6:$G$16,3,FALSE)</f>
        <v>1.29</v>
      </c>
      <c r="Q2819" s="10">
        <f>VLOOKUP(L2819,'User input'!$D$6:$G$16,4,FALSE)</f>
        <v>24</v>
      </c>
      <c r="R2819" s="10">
        <f t="shared" si="175"/>
        <v>1392</v>
      </c>
      <c r="S2819" s="27">
        <f t="shared" si="172"/>
        <v>1795.68</v>
      </c>
      <c r="T2819" s="27">
        <f>IF(K2819&lt;'User input'!$I$9,'User input'!$J$8,IF(K2819&lt;'User input'!$I$10,'User input'!$J$9,IF(K2819&lt;'User input'!$I$11,'User input'!$J$10,'User input'!$J$11)))*S2819</f>
        <v>89.784000000000006</v>
      </c>
      <c r="U2819" s="27">
        <f>K2819*'User input'!$J$17+'User input'!$J$16</f>
        <v>0.5</v>
      </c>
    </row>
    <row r="2820" spans="1:21" x14ac:dyDescent="0.25">
      <c r="A2820" s="17">
        <v>2891</v>
      </c>
      <c r="B2820" s="6" t="s">
        <v>7140</v>
      </c>
      <c r="C2820" s="6" t="s">
        <v>7141</v>
      </c>
      <c r="D2820" s="6" t="s">
        <v>49</v>
      </c>
      <c r="E2820" s="6" t="s">
        <v>16</v>
      </c>
      <c r="F2820" s="15">
        <v>90</v>
      </c>
      <c r="G2820" s="6" t="s">
        <v>7142</v>
      </c>
      <c r="H2820" s="6" t="s">
        <v>2301</v>
      </c>
      <c r="I2820" s="6" t="s">
        <v>32</v>
      </c>
      <c r="J2820" s="7">
        <v>44102</v>
      </c>
      <c r="K2820" s="15">
        <v>69</v>
      </c>
      <c r="L2820" s="6" t="s">
        <v>99</v>
      </c>
      <c r="M2820" s="6">
        <f t="shared" si="173"/>
        <v>2020</v>
      </c>
      <c r="N2820" s="6">
        <f t="shared" si="174"/>
        <v>9</v>
      </c>
      <c r="O2820" s="6" t="str">
        <f>VLOOKUP(L2820,'User input'!$D$6:$E$16,2,FALSE)</f>
        <v>Superwossname</v>
      </c>
      <c r="P2820" s="6">
        <f>VLOOKUP(L2820,'User input'!$D$6:$G$16,3,FALSE)</f>
        <v>3.49</v>
      </c>
      <c r="Q2820" s="6">
        <f>VLOOKUP(L2820,'User input'!$D$6:$G$16,4,FALSE)</f>
        <v>20</v>
      </c>
      <c r="R2820" s="6">
        <f t="shared" si="175"/>
        <v>1380</v>
      </c>
      <c r="S2820" s="26">
        <f t="shared" si="172"/>
        <v>4816.2000000000007</v>
      </c>
      <c r="T2820" s="26">
        <f>IF(K2820&lt;'User input'!$I$9,'User input'!$J$8,IF(K2820&lt;'User input'!$I$10,'User input'!$J$9,IF(K2820&lt;'User input'!$I$11,'User input'!$J$10,'User input'!$J$11)))*S2820</f>
        <v>240.81000000000006</v>
      </c>
      <c r="U2820" s="26">
        <f>K2820*'User input'!$J$17+'User input'!$J$16</f>
        <v>0.5</v>
      </c>
    </row>
    <row r="2821" spans="1:21" x14ac:dyDescent="0.25">
      <c r="A2821" s="18">
        <v>2892</v>
      </c>
      <c r="B2821" s="10" t="s">
        <v>6170</v>
      </c>
      <c r="C2821" s="10" t="s">
        <v>7143</v>
      </c>
      <c r="D2821" s="10" t="s">
        <v>28</v>
      </c>
      <c r="E2821" s="10" t="s">
        <v>29</v>
      </c>
      <c r="F2821" s="16">
        <v>60</v>
      </c>
      <c r="G2821" s="10" t="s">
        <v>7144</v>
      </c>
      <c r="H2821" s="10" t="s">
        <v>1512</v>
      </c>
      <c r="I2821" s="10" t="s">
        <v>32</v>
      </c>
      <c r="J2821" s="11">
        <v>44000</v>
      </c>
      <c r="K2821" s="16">
        <v>73</v>
      </c>
      <c r="L2821" s="10" t="s">
        <v>33</v>
      </c>
      <c r="M2821" s="10">
        <f t="shared" si="173"/>
        <v>2020</v>
      </c>
      <c r="N2821" s="10">
        <f t="shared" si="174"/>
        <v>6</v>
      </c>
      <c r="O2821" s="10" t="str">
        <f>VLOOKUP(L2821,'User input'!$D$6:$E$16,2,FALSE)</f>
        <v>Megawidget L</v>
      </c>
      <c r="P2821" s="10">
        <f>VLOOKUP(L2821,'User input'!$D$6:$G$16,3,FALSE)</f>
        <v>1.79</v>
      </c>
      <c r="Q2821" s="10">
        <f>VLOOKUP(L2821,'User input'!$D$6:$G$16,4,FALSE)</f>
        <v>24</v>
      </c>
      <c r="R2821" s="10">
        <f t="shared" si="175"/>
        <v>1752</v>
      </c>
      <c r="S2821" s="27">
        <f t="shared" ref="S2821:S2884" si="176">R2821*P2821</f>
        <v>3136.08</v>
      </c>
      <c r="T2821" s="27">
        <f>IF(K2821&lt;'User input'!$I$9,'User input'!$J$8,IF(K2821&lt;'User input'!$I$10,'User input'!$J$9,IF(K2821&lt;'User input'!$I$11,'User input'!$J$10,'User input'!$J$11)))*S2821</f>
        <v>156.804</v>
      </c>
      <c r="U2821" s="27">
        <f>K2821*'User input'!$J$17+'User input'!$J$16</f>
        <v>0.5</v>
      </c>
    </row>
    <row r="2822" spans="1:21" x14ac:dyDescent="0.25">
      <c r="A2822" s="17">
        <v>2893</v>
      </c>
      <c r="B2822" s="6" t="s">
        <v>7145</v>
      </c>
      <c r="C2822" s="6" t="s">
        <v>5077</v>
      </c>
      <c r="D2822" s="6" t="s">
        <v>49</v>
      </c>
      <c r="E2822" s="6" t="s">
        <v>16</v>
      </c>
      <c r="F2822" s="15">
        <v>60</v>
      </c>
      <c r="G2822" s="6" t="s">
        <v>7146</v>
      </c>
      <c r="H2822" s="6" t="s">
        <v>4269</v>
      </c>
      <c r="I2822" s="6" t="s">
        <v>176</v>
      </c>
      <c r="J2822" s="7">
        <v>44108</v>
      </c>
      <c r="K2822" s="15">
        <v>78</v>
      </c>
      <c r="L2822" s="6" t="s">
        <v>52</v>
      </c>
      <c r="M2822" s="6">
        <f t="shared" ref="M2822:M2885" si="177">YEAR(J2822)</f>
        <v>2020</v>
      </c>
      <c r="N2822" s="6">
        <f t="shared" ref="N2822:N2885" si="178">MONTH(J2822)</f>
        <v>10</v>
      </c>
      <c r="O2822" s="6" t="str">
        <f>VLOOKUP(L2822,'User input'!$D$6:$E$16,2,FALSE)</f>
        <v>Megawidget S</v>
      </c>
      <c r="P2822" s="6">
        <f>VLOOKUP(L2822,'User input'!$D$6:$G$16,3,FALSE)</f>
        <v>0.69</v>
      </c>
      <c r="Q2822" s="6">
        <f>VLOOKUP(L2822,'User input'!$D$6:$G$16,4,FALSE)</f>
        <v>24</v>
      </c>
      <c r="R2822" s="6">
        <f t="shared" ref="R2822:R2885" si="179">K2822*Q2822</f>
        <v>1872</v>
      </c>
      <c r="S2822" s="26">
        <f t="shared" si="176"/>
        <v>1291.6799999999998</v>
      </c>
      <c r="T2822" s="26">
        <f>IF(K2822&lt;'User input'!$I$9,'User input'!$J$8,IF(K2822&lt;'User input'!$I$10,'User input'!$J$9,IF(K2822&lt;'User input'!$I$11,'User input'!$J$10,'User input'!$J$11)))*S2822</f>
        <v>64.583999999999989</v>
      </c>
      <c r="U2822" s="26">
        <f>K2822*'User input'!$J$17+'User input'!$J$16</f>
        <v>0.5</v>
      </c>
    </row>
    <row r="2823" spans="1:21" x14ac:dyDescent="0.25">
      <c r="A2823" s="18">
        <v>2894</v>
      </c>
      <c r="B2823" s="10" t="s">
        <v>2818</v>
      </c>
      <c r="C2823" s="10" t="s">
        <v>5902</v>
      </c>
      <c r="D2823" s="10" t="s">
        <v>28</v>
      </c>
      <c r="E2823" s="10" t="s">
        <v>29</v>
      </c>
      <c r="F2823" s="16">
        <v>60</v>
      </c>
      <c r="G2823" s="10" t="s">
        <v>7147</v>
      </c>
      <c r="H2823" s="10" t="s">
        <v>7148</v>
      </c>
      <c r="I2823" s="10" t="s">
        <v>32</v>
      </c>
      <c r="J2823" s="11">
        <v>43787</v>
      </c>
      <c r="K2823" s="16">
        <v>8</v>
      </c>
      <c r="L2823" s="10" t="s">
        <v>33</v>
      </c>
      <c r="M2823" s="10">
        <f t="shared" si="177"/>
        <v>2019</v>
      </c>
      <c r="N2823" s="10">
        <f t="shared" si="178"/>
        <v>11</v>
      </c>
      <c r="O2823" s="10" t="str">
        <f>VLOOKUP(L2823,'User input'!$D$6:$E$16,2,FALSE)</f>
        <v>Megawidget L</v>
      </c>
      <c r="P2823" s="10">
        <f>VLOOKUP(L2823,'User input'!$D$6:$G$16,3,FALSE)</f>
        <v>1.79</v>
      </c>
      <c r="Q2823" s="10">
        <f>VLOOKUP(L2823,'User input'!$D$6:$G$16,4,FALSE)</f>
        <v>24</v>
      </c>
      <c r="R2823" s="10">
        <f t="shared" si="179"/>
        <v>192</v>
      </c>
      <c r="S2823" s="27">
        <f t="shared" si="176"/>
        <v>343.68</v>
      </c>
      <c r="T2823" s="27">
        <f>IF(K2823&lt;'User input'!$I$9,'User input'!$J$8,IF(K2823&lt;'User input'!$I$10,'User input'!$J$9,IF(K2823&lt;'User input'!$I$11,'User input'!$J$10,'User input'!$J$11)))*S2823</f>
        <v>0</v>
      </c>
      <c r="U2823" s="27">
        <f>K2823*'User input'!$J$17+'User input'!$J$16</f>
        <v>0.5</v>
      </c>
    </row>
    <row r="2824" spans="1:21" x14ac:dyDescent="0.25">
      <c r="A2824" s="17">
        <v>2895</v>
      </c>
      <c r="B2824" s="6" t="s">
        <v>7149</v>
      </c>
      <c r="C2824" s="6" t="s">
        <v>7150</v>
      </c>
      <c r="D2824" s="6" t="s">
        <v>28</v>
      </c>
      <c r="E2824" s="6" t="s">
        <v>29</v>
      </c>
      <c r="F2824" s="15">
        <v>30</v>
      </c>
      <c r="G2824" s="6" t="s">
        <v>7151</v>
      </c>
      <c r="H2824" s="6" t="s">
        <v>681</v>
      </c>
      <c r="I2824" s="6" t="s">
        <v>682</v>
      </c>
      <c r="J2824" s="7">
        <v>44084</v>
      </c>
      <c r="K2824" s="15">
        <v>53</v>
      </c>
      <c r="L2824" s="6" t="s">
        <v>78</v>
      </c>
      <c r="M2824" s="6">
        <f t="shared" si="177"/>
        <v>2020</v>
      </c>
      <c r="N2824" s="6">
        <f t="shared" si="178"/>
        <v>9</v>
      </c>
      <c r="O2824" s="6" t="str">
        <f>VLOOKUP(L2824,'User input'!$D$6:$E$16,2,FALSE)</f>
        <v>Ultrathing V2</v>
      </c>
      <c r="P2824" s="6">
        <f>VLOOKUP(L2824,'User input'!$D$6:$G$16,3,FALSE)</f>
        <v>2.95</v>
      </c>
      <c r="Q2824" s="6">
        <f>VLOOKUP(L2824,'User input'!$D$6:$G$16,4,FALSE)</f>
        <v>20</v>
      </c>
      <c r="R2824" s="6">
        <f t="shared" si="179"/>
        <v>1060</v>
      </c>
      <c r="S2824" s="26">
        <f t="shared" si="176"/>
        <v>3127</v>
      </c>
      <c r="T2824" s="26">
        <f>IF(K2824&lt;'User input'!$I$9,'User input'!$J$8,IF(K2824&lt;'User input'!$I$10,'User input'!$J$9,IF(K2824&lt;'User input'!$I$11,'User input'!$J$10,'User input'!$J$11)))*S2824</f>
        <v>156.35000000000002</v>
      </c>
      <c r="U2824" s="26">
        <f>K2824*'User input'!$J$17+'User input'!$J$16</f>
        <v>0.5</v>
      </c>
    </row>
    <row r="2825" spans="1:21" x14ac:dyDescent="0.25">
      <c r="A2825" s="18">
        <v>2896</v>
      </c>
      <c r="B2825" s="10" t="s">
        <v>4698</v>
      </c>
      <c r="C2825" s="10" t="s">
        <v>1853</v>
      </c>
      <c r="D2825" s="10" t="s">
        <v>15</v>
      </c>
      <c r="E2825" s="10" t="s">
        <v>16</v>
      </c>
      <c r="F2825" s="16">
        <v>90</v>
      </c>
      <c r="G2825" s="10" t="s">
        <v>7152</v>
      </c>
      <c r="H2825" s="10" t="s">
        <v>2700</v>
      </c>
      <c r="I2825" s="10" t="s">
        <v>291</v>
      </c>
      <c r="J2825" s="11">
        <v>44351</v>
      </c>
      <c r="K2825" s="16">
        <v>94</v>
      </c>
      <c r="L2825" s="10" t="s">
        <v>39</v>
      </c>
      <c r="M2825" s="10">
        <f t="shared" si="177"/>
        <v>2021</v>
      </c>
      <c r="N2825" s="10">
        <f t="shared" si="178"/>
        <v>6</v>
      </c>
      <c r="O2825" s="10" t="str">
        <f>VLOOKUP(L2825,'User input'!$D$6:$E$16,2,FALSE)</f>
        <v>Ultrathing V1</v>
      </c>
      <c r="P2825" s="10">
        <f>VLOOKUP(L2825,'User input'!$D$6:$G$16,3,FALSE)</f>
        <v>1.79</v>
      </c>
      <c r="Q2825" s="10">
        <f>VLOOKUP(L2825,'User input'!$D$6:$G$16,4,FALSE)</f>
        <v>17</v>
      </c>
      <c r="R2825" s="10">
        <f t="shared" si="179"/>
        <v>1598</v>
      </c>
      <c r="S2825" s="27">
        <f t="shared" si="176"/>
        <v>2860.42</v>
      </c>
      <c r="T2825" s="27">
        <f>IF(K2825&lt;'User input'!$I$9,'User input'!$J$8,IF(K2825&lt;'User input'!$I$10,'User input'!$J$9,IF(K2825&lt;'User input'!$I$11,'User input'!$J$10,'User input'!$J$11)))*S2825</f>
        <v>143.02100000000002</v>
      </c>
      <c r="U2825" s="27">
        <f>K2825*'User input'!$J$17+'User input'!$J$16</f>
        <v>0.5</v>
      </c>
    </row>
    <row r="2826" spans="1:21" x14ac:dyDescent="0.25">
      <c r="A2826" s="17">
        <v>2897</v>
      </c>
      <c r="B2826" s="6" t="s">
        <v>6189</v>
      </c>
      <c r="C2826" s="6" t="s">
        <v>7153</v>
      </c>
      <c r="D2826" s="6" t="s">
        <v>49</v>
      </c>
      <c r="E2826" s="6" t="s">
        <v>16</v>
      </c>
      <c r="F2826" s="15">
        <v>60</v>
      </c>
      <c r="G2826" s="6" t="s">
        <v>7154</v>
      </c>
      <c r="H2826" s="6" t="s">
        <v>7155</v>
      </c>
      <c r="I2826" s="6" t="s">
        <v>291</v>
      </c>
      <c r="J2826" s="7">
        <v>43889</v>
      </c>
      <c r="K2826" s="15">
        <v>11</v>
      </c>
      <c r="L2826" s="6" t="s">
        <v>20</v>
      </c>
      <c r="M2826" s="6">
        <f t="shared" si="177"/>
        <v>2020</v>
      </c>
      <c r="N2826" s="6">
        <f t="shared" si="178"/>
        <v>2</v>
      </c>
      <c r="O2826" s="6" t="str">
        <f>VLOOKUP(L2826,'User input'!$D$6:$E$16,2,FALSE)</f>
        <v>Hyperwotsit</v>
      </c>
      <c r="P2826" s="6">
        <f>VLOOKUP(L2826,'User input'!$D$6:$G$16,3,FALSE)</f>
        <v>2.0099999999999998</v>
      </c>
      <c r="Q2826" s="6">
        <f>VLOOKUP(L2826,'User input'!$D$6:$G$16,4,FALSE)</f>
        <v>20</v>
      </c>
      <c r="R2826" s="6">
        <f t="shared" si="179"/>
        <v>220</v>
      </c>
      <c r="S2826" s="26">
        <f t="shared" si="176"/>
        <v>442.19999999999993</v>
      </c>
      <c r="T2826" s="26">
        <f>IF(K2826&lt;'User input'!$I$9,'User input'!$J$8,IF(K2826&lt;'User input'!$I$10,'User input'!$J$9,IF(K2826&lt;'User input'!$I$11,'User input'!$J$10,'User input'!$J$11)))*S2826</f>
        <v>0</v>
      </c>
      <c r="U2826" s="26">
        <f>K2826*'User input'!$J$17+'User input'!$J$16</f>
        <v>0.5</v>
      </c>
    </row>
    <row r="2827" spans="1:21" x14ac:dyDescent="0.25">
      <c r="A2827" s="18">
        <v>2898</v>
      </c>
      <c r="B2827" s="10" t="s">
        <v>7156</v>
      </c>
      <c r="C2827" s="10" t="s">
        <v>1722</v>
      </c>
      <c r="D2827" s="10" t="s">
        <v>15</v>
      </c>
      <c r="E2827" s="10" t="s">
        <v>16</v>
      </c>
      <c r="F2827" s="16">
        <v>30</v>
      </c>
      <c r="G2827" s="10" t="s">
        <v>7157</v>
      </c>
      <c r="H2827" s="10" t="s">
        <v>3333</v>
      </c>
      <c r="I2827" s="10" t="s">
        <v>1194</v>
      </c>
      <c r="J2827" s="11">
        <v>43467</v>
      </c>
      <c r="K2827" s="16">
        <v>77</v>
      </c>
      <c r="L2827" s="10" t="s">
        <v>44</v>
      </c>
      <c r="M2827" s="10">
        <f t="shared" si="177"/>
        <v>2019</v>
      </c>
      <c r="N2827" s="10">
        <f t="shared" si="178"/>
        <v>1</v>
      </c>
      <c r="O2827" s="10" t="str">
        <f>VLOOKUP(L2827,'User input'!$D$6:$E$16,2,FALSE)</f>
        <v>Gigastuff</v>
      </c>
      <c r="P2827" s="10">
        <f>VLOOKUP(L2827,'User input'!$D$6:$G$16,3,FALSE)</f>
        <v>1.89</v>
      </c>
      <c r="Q2827" s="10">
        <f>VLOOKUP(L2827,'User input'!$D$6:$G$16,4,FALSE)</f>
        <v>18</v>
      </c>
      <c r="R2827" s="10">
        <f t="shared" si="179"/>
        <v>1386</v>
      </c>
      <c r="S2827" s="27">
        <f t="shared" si="176"/>
        <v>2619.54</v>
      </c>
      <c r="T2827" s="27">
        <f>IF(K2827&lt;'User input'!$I$9,'User input'!$J$8,IF(K2827&lt;'User input'!$I$10,'User input'!$J$9,IF(K2827&lt;'User input'!$I$11,'User input'!$J$10,'User input'!$J$11)))*S2827</f>
        <v>130.977</v>
      </c>
      <c r="U2827" s="27">
        <f>K2827*'User input'!$J$17+'User input'!$J$16</f>
        <v>0.5</v>
      </c>
    </row>
    <row r="2828" spans="1:21" x14ac:dyDescent="0.25">
      <c r="A2828" s="17">
        <v>2899</v>
      </c>
      <c r="B2828" s="6" t="s">
        <v>1234</v>
      </c>
      <c r="C2828" s="6" t="s">
        <v>7158</v>
      </c>
      <c r="D2828" s="6" t="s">
        <v>28</v>
      </c>
      <c r="E2828" s="6" t="s">
        <v>29</v>
      </c>
      <c r="F2828" s="15">
        <v>90</v>
      </c>
      <c r="G2828" s="6" t="s">
        <v>7159</v>
      </c>
      <c r="H2828" s="6" t="s">
        <v>1353</v>
      </c>
      <c r="I2828" s="6" t="s">
        <v>1354</v>
      </c>
      <c r="J2828" s="7">
        <v>43879</v>
      </c>
      <c r="K2828" s="15">
        <v>80</v>
      </c>
      <c r="L2828" s="6" t="s">
        <v>157</v>
      </c>
      <c r="M2828" s="6">
        <f t="shared" si="177"/>
        <v>2020</v>
      </c>
      <c r="N2828" s="6">
        <f t="shared" si="178"/>
        <v>2</v>
      </c>
      <c r="O2828" s="6" t="str">
        <f>VLOOKUP(L2828,'User input'!$D$6:$E$16,2,FALSE)</f>
        <v>Ultrathing V3</v>
      </c>
      <c r="P2828" s="6">
        <f>VLOOKUP(L2828,'User input'!$D$6:$G$16,3,FALSE)</f>
        <v>3.39</v>
      </c>
      <c r="Q2828" s="6">
        <f>VLOOKUP(L2828,'User input'!$D$6:$G$16,4,FALSE)</f>
        <v>24</v>
      </c>
      <c r="R2828" s="6">
        <f t="shared" si="179"/>
        <v>1920</v>
      </c>
      <c r="S2828" s="26">
        <f t="shared" si="176"/>
        <v>6508.8</v>
      </c>
      <c r="T2828" s="26">
        <f>IF(K2828&lt;'User input'!$I$9,'User input'!$J$8,IF(K2828&lt;'User input'!$I$10,'User input'!$J$9,IF(K2828&lt;'User input'!$I$11,'User input'!$J$10,'User input'!$J$11)))*S2828</f>
        <v>325.44000000000005</v>
      </c>
      <c r="U2828" s="26">
        <f>K2828*'User input'!$J$17+'User input'!$J$16</f>
        <v>0.5</v>
      </c>
    </row>
    <row r="2829" spans="1:21" x14ac:dyDescent="0.25">
      <c r="A2829" s="18">
        <v>2900</v>
      </c>
      <c r="B2829" s="10" t="s">
        <v>5180</v>
      </c>
      <c r="C2829" s="10" t="s">
        <v>7160</v>
      </c>
      <c r="D2829" s="10" t="s">
        <v>15</v>
      </c>
      <c r="E2829" s="10" t="s">
        <v>16</v>
      </c>
      <c r="F2829" s="16">
        <v>30</v>
      </c>
      <c r="G2829" s="10" t="s">
        <v>7161</v>
      </c>
      <c r="H2829" s="10" t="s">
        <v>1377</v>
      </c>
      <c r="I2829" s="10" t="s">
        <v>32</v>
      </c>
      <c r="J2829" s="11">
        <v>44381</v>
      </c>
      <c r="K2829" s="16">
        <v>83</v>
      </c>
      <c r="L2829" s="10" t="s">
        <v>44</v>
      </c>
      <c r="M2829" s="10">
        <f t="shared" si="177"/>
        <v>2021</v>
      </c>
      <c r="N2829" s="10">
        <f t="shared" si="178"/>
        <v>7</v>
      </c>
      <c r="O2829" s="10" t="str">
        <f>VLOOKUP(L2829,'User input'!$D$6:$E$16,2,FALSE)</f>
        <v>Gigastuff</v>
      </c>
      <c r="P2829" s="10">
        <f>VLOOKUP(L2829,'User input'!$D$6:$G$16,3,FALSE)</f>
        <v>1.89</v>
      </c>
      <c r="Q2829" s="10">
        <f>VLOOKUP(L2829,'User input'!$D$6:$G$16,4,FALSE)</f>
        <v>18</v>
      </c>
      <c r="R2829" s="10">
        <f t="shared" si="179"/>
        <v>1494</v>
      </c>
      <c r="S2829" s="27">
        <f t="shared" si="176"/>
        <v>2823.66</v>
      </c>
      <c r="T2829" s="27">
        <f>IF(K2829&lt;'User input'!$I$9,'User input'!$J$8,IF(K2829&lt;'User input'!$I$10,'User input'!$J$9,IF(K2829&lt;'User input'!$I$11,'User input'!$J$10,'User input'!$J$11)))*S2829</f>
        <v>141.18299999999999</v>
      </c>
      <c r="U2829" s="27">
        <f>K2829*'User input'!$J$17+'User input'!$J$16</f>
        <v>0.5</v>
      </c>
    </row>
    <row r="2830" spans="1:21" x14ac:dyDescent="0.25">
      <c r="A2830" s="17">
        <v>2901</v>
      </c>
      <c r="B2830" s="6" t="s">
        <v>1915</v>
      </c>
      <c r="C2830" s="6" t="s">
        <v>2537</v>
      </c>
      <c r="D2830" s="6" t="s">
        <v>28</v>
      </c>
      <c r="E2830" s="6" t="s">
        <v>29</v>
      </c>
      <c r="F2830" s="15">
        <v>90</v>
      </c>
      <c r="G2830" s="6" t="s">
        <v>7162</v>
      </c>
      <c r="H2830" s="6" t="s">
        <v>66</v>
      </c>
      <c r="I2830" s="6" t="s">
        <v>67</v>
      </c>
      <c r="J2830" s="7">
        <v>44503</v>
      </c>
      <c r="K2830" s="15">
        <v>103</v>
      </c>
      <c r="L2830" s="6" t="s">
        <v>20</v>
      </c>
      <c r="M2830" s="6">
        <f t="shared" si="177"/>
        <v>2021</v>
      </c>
      <c r="N2830" s="6">
        <f t="shared" si="178"/>
        <v>11</v>
      </c>
      <c r="O2830" s="6" t="str">
        <f>VLOOKUP(L2830,'User input'!$D$6:$E$16,2,FALSE)</f>
        <v>Hyperwotsit</v>
      </c>
      <c r="P2830" s="6">
        <f>VLOOKUP(L2830,'User input'!$D$6:$G$16,3,FALSE)</f>
        <v>2.0099999999999998</v>
      </c>
      <c r="Q2830" s="6">
        <f>VLOOKUP(L2830,'User input'!$D$6:$G$16,4,FALSE)</f>
        <v>20</v>
      </c>
      <c r="R2830" s="6">
        <f t="shared" si="179"/>
        <v>2060</v>
      </c>
      <c r="S2830" s="26">
        <f t="shared" si="176"/>
        <v>4140.5999999999995</v>
      </c>
      <c r="T2830" s="26">
        <f>IF(K2830&lt;'User input'!$I$9,'User input'!$J$8,IF(K2830&lt;'User input'!$I$10,'User input'!$J$9,IF(K2830&lt;'User input'!$I$11,'User input'!$J$10,'User input'!$J$11)))*S2830</f>
        <v>289.84199999999998</v>
      </c>
      <c r="U2830" s="26">
        <f>K2830*'User input'!$J$17+'User input'!$J$16</f>
        <v>0.5</v>
      </c>
    </row>
    <row r="2831" spans="1:21" x14ac:dyDescent="0.25">
      <c r="A2831" s="18">
        <v>2902</v>
      </c>
      <c r="B2831" s="10" t="s">
        <v>386</v>
      </c>
      <c r="C2831" s="10" t="s">
        <v>5651</v>
      </c>
      <c r="D2831" s="10" t="s">
        <v>28</v>
      </c>
      <c r="E2831" s="10" t="s">
        <v>29</v>
      </c>
      <c r="F2831" s="16">
        <v>30</v>
      </c>
      <c r="G2831" s="10" t="s">
        <v>7163</v>
      </c>
      <c r="H2831" s="10" t="s">
        <v>1876</v>
      </c>
      <c r="I2831" s="10" t="s">
        <v>1877</v>
      </c>
      <c r="J2831" s="11">
        <v>43946</v>
      </c>
      <c r="K2831" s="16">
        <v>44</v>
      </c>
      <c r="L2831" s="10" t="s">
        <v>157</v>
      </c>
      <c r="M2831" s="10">
        <f t="shared" si="177"/>
        <v>2020</v>
      </c>
      <c r="N2831" s="10">
        <f t="shared" si="178"/>
        <v>4</v>
      </c>
      <c r="O2831" s="10" t="str">
        <f>VLOOKUP(L2831,'User input'!$D$6:$E$16,2,FALSE)</f>
        <v>Ultrathing V3</v>
      </c>
      <c r="P2831" s="10">
        <f>VLOOKUP(L2831,'User input'!$D$6:$G$16,3,FALSE)</f>
        <v>3.39</v>
      </c>
      <c r="Q2831" s="10">
        <f>VLOOKUP(L2831,'User input'!$D$6:$G$16,4,FALSE)</f>
        <v>24</v>
      </c>
      <c r="R2831" s="10">
        <f t="shared" si="179"/>
        <v>1056</v>
      </c>
      <c r="S2831" s="27">
        <f t="shared" si="176"/>
        <v>3579.84</v>
      </c>
      <c r="T2831" s="27">
        <f>IF(K2831&lt;'User input'!$I$9,'User input'!$J$8,IF(K2831&lt;'User input'!$I$10,'User input'!$J$9,IF(K2831&lt;'User input'!$I$11,'User input'!$J$10,'User input'!$J$11)))*S2831</f>
        <v>107.3952</v>
      </c>
      <c r="U2831" s="27">
        <f>K2831*'User input'!$J$17+'User input'!$J$16</f>
        <v>0.5</v>
      </c>
    </row>
    <row r="2832" spans="1:21" x14ac:dyDescent="0.25">
      <c r="A2832" s="17">
        <v>2903</v>
      </c>
      <c r="B2832" s="6" t="s">
        <v>7164</v>
      </c>
      <c r="C2832" s="6" t="s">
        <v>5832</v>
      </c>
      <c r="D2832" s="6" t="s">
        <v>15</v>
      </c>
      <c r="E2832" s="6" t="s">
        <v>16</v>
      </c>
      <c r="F2832" s="15">
        <v>30</v>
      </c>
      <c r="G2832" s="6" t="s">
        <v>7165</v>
      </c>
      <c r="H2832" s="6" t="s">
        <v>3049</v>
      </c>
      <c r="I2832" s="6" t="s">
        <v>185</v>
      </c>
      <c r="J2832" s="7">
        <v>43652</v>
      </c>
      <c r="K2832" s="15">
        <v>46</v>
      </c>
      <c r="L2832" s="6" t="s">
        <v>44</v>
      </c>
      <c r="M2832" s="6">
        <f t="shared" si="177"/>
        <v>2019</v>
      </c>
      <c r="N2832" s="6">
        <f t="shared" si="178"/>
        <v>7</v>
      </c>
      <c r="O2832" s="6" t="str">
        <f>VLOOKUP(L2832,'User input'!$D$6:$E$16,2,FALSE)</f>
        <v>Gigastuff</v>
      </c>
      <c r="P2832" s="6">
        <f>VLOOKUP(L2832,'User input'!$D$6:$G$16,3,FALSE)</f>
        <v>1.89</v>
      </c>
      <c r="Q2832" s="6">
        <f>VLOOKUP(L2832,'User input'!$D$6:$G$16,4,FALSE)</f>
        <v>18</v>
      </c>
      <c r="R2832" s="6">
        <f t="shared" si="179"/>
        <v>828</v>
      </c>
      <c r="S2832" s="26">
        <f t="shared" si="176"/>
        <v>1564.9199999999998</v>
      </c>
      <c r="T2832" s="26">
        <f>IF(K2832&lt;'User input'!$I$9,'User input'!$J$8,IF(K2832&lt;'User input'!$I$10,'User input'!$J$9,IF(K2832&lt;'User input'!$I$11,'User input'!$J$10,'User input'!$J$11)))*S2832</f>
        <v>46.947599999999994</v>
      </c>
      <c r="U2832" s="26">
        <f>K2832*'User input'!$J$17+'User input'!$J$16</f>
        <v>0.5</v>
      </c>
    </row>
    <row r="2833" spans="1:21" x14ac:dyDescent="0.25">
      <c r="A2833" s="18">
        <v>2904</v>
      </c>
      <c r="B2833" s="10" t="s">
        <v>7166</v>
      </c>
      <c r="C2833" s="10" t="s">
        <v>1277</v>
      </c>
      <c r="D2833" s="10" t="s">
        <v>49</v>
      </c>
      <c r="E2833" s="10" t="s">
        <v>16</v>
      </c>
      <c r="F2833" s="16">
        <v>90</v>
      </c>
      <c r="G2833" s="10" t="s">
        <v>7167</v>
      </c>
      <c r="H2833" s="10" t="s">
        <v>3253</v>
      </c>
      <c r="I2833" s="10" t="s">
        <v>32</v>
      </c>
      <c r="J2833" s="11">
        <v>43947</v>
      </c>
      <c r="K2833" s="16">
        <v>67</v>
      </c>
      <c r="L2833" s="10" t="s">
        <v>157</v>
      </c>
      <c r="M2833" s="10">
        <f t="shared" si="177"/>
        <v>2020</v>
      </c>
      <c r="N2833" s="10">
        <f t="shared" si="178"/>
        <v>4</v>
      </c>
      <c r="O2833" s="10" t="str">
        <f>VLOOKUP(L2833,'User input'!$D$6:$E$16,2,FALSE)</f>
        <v>Ultrathing V3</v>
      </c>
      <c r="P2833" s="10">
        <f>VLOOKUP(L2833,'User input'!$D$6:$G$16,3,FALSE)</f>
        <v>3.39</v>
      </c>
      <c r="Q2833" s="10">
        <f>VLOOKUP(L2833,'User input'!$D$6:$G$16,4,FALSE)</f>
        <v>24</v>
      </c>
      <c r="R2833" s="10">
        <f t="shared" si="179"/>
        <v>1608</v>
      </c>
      <c r="S2833" s="27">
        <f t="shared" si="176"/>
        <v>5451.12</v>
      </c>
      <c r="T2833" s="27">
        <f>IF(K2833&lt;'User input'!$I$9,'User input'!$J$8,IF(K2833&lt;'User input'!$I$10,'User input'!$J$9,IF(K2833&lt;'User input'!$I$11,'User input'!$J$10,'User input'!$J$11)))*S2833</f>
        <v>272.55599999999998</v>
      </c>
      <c r="U2833" s="27">
        <f>K2833*'User input'!$J$17+'User input'!$J$16</f>
        <v>0.5</v>
      </c>
    </row>
    <row r="2834" spans="1:21" x14ac:dyDescent="0.25">
      <c r="A2834" s="17">
        <v>2905</v>
      </c>
      <c r="B2834" s="6" t="s">
        <v>7168</v>
      </c>
      <c r="C2834" s="6" t="s">
        <v>897</v>
      </c>
      <c r="D2834" s="6" t="s">
        <v>115</v>
      </c>
      <c r="E2834" s="6" t="s">
        <v>16</v>
      </c>
      <c r="F2834" s="15">
        <v>60</v>
      </c>
      <c r="G2834" s="6" t="s">
        <v>7169</v>
      </c>
      <c r="H2834" s="6" t="s">
        <v>5387</v>
      </c>
      <c r="I2834" s="6" t="s">
        <v>32</v>
      </c>
      <c r="J2834" s="7">
        <v>44027</v>
      </c>
      <c r="K2834" s="15">
        <v>78</v>
      </c>
      <c r="L2834" s="6" t="s">
        <v>39</v>
      </c>
      <c r="M2834" s="6">
        <f t="shared" si="177"/>
        <v>2020</v>
      </c>
      <c r="N2834" s="6">
        <f t="shared" si="178"/>
        <v>7</v>
      </c>
      <c r="O2834" s="6" t="str">
        <f>VLOOKUP(L2834,'User input'!$D$6:$E$16,2,FALSE)</f>
        <v>Ultrathing V1</v>
      </c>
      <c r="P2834" s="6">
        <f>VLOOKUP(L2834,'User input'!$D$6:$G$16,3,FALSE)</f>
        <v>1.79</v>
      </c>
      <c r="Q2834" s="6">
        <f>VLOOKUP(L2834,'User input'!$D$6:$G$16,4,FALSE)</f>
        <v>17</v>
      </c>
      <c r="R2834" s="6">
        <f t="shared" si="179"/>
        <v>1326</v>
      </c>
      <c r="S2834" s="26">
        <f t="shared" si="176"/>
        <v>2373.54</v>
      </c>
      <c r="T2834" s="26">
        <f>IF(K2834&lt;'User input'!$I$9,'User input'!$J$8,IF(K2834&lt;'User input'!$I$10,'User input'!$J$9,IF(K2834&lt;'User input'!$I$11,'User input'!$J$10,'User input'!$J$11)))*S2834</f>
        <v>118.67700000000001</v>
      </c>
      <c r="U2834" s="26">
        <f>K2834*'User input'!$J$17+'User input'!$J$16</f>
        <v>0.5</v>
      </c>
    </row>
    <row r="2835" spans="1:21" x14ac:dyDescent="0.25">
      <c r="A2835" s="18">
        <v>2906</v>
      </c>
      <c r="B2835" s="10" t="s">
        <v>7170</v>
      </c>
      <c r="C2835" s="10" t="s">
        <v>7171</v>
      </c>
      <c r="D2835" s="10" t="s">
        <v>28</v>
      </c>
      <c r="E2835" s="10" t="s">
        <v>29</v>
      </c>
      <c r="F2835" s="16">
        <v>90</v>
      </c>
      <c r="G2835" s="10" t="s">
        <v>7172</v>
      </c>
      <c r="H2835" s="10" t="s">
        <v>2962</v>
      </c>
      <c r="I2835" s="10" t="s">
        <v>32</v>
      </c>
      <c r="J2835" s="11">
        <v>43905</v>
      </c>
      <c r="K2835" s="16">
        <v>25</v>
      </c>
      <c r="L2835" s="10" t="s">
        <v>99</v>
      </c>
      <c r="M2835" s="10">
        <f t="shared" si="177"/>
        <v>2020</v>
      </c>
      <c r="N2835" s="10">
        <f t="shared" si="178"/>
        <v>3</v>
      </c>
      <c r="O2835" s="10" t="str">
        <f>VLOOKUP(L2835,'User input'!$D$6:$E$16,2,FALSE)</f>
        <v>Superwossname</v>
      </c>
      <c r="P2835" s="10">
        <f>VLOOKUP(L2835,'User input'!$D$6:$G$16,3,FALSE)</f>
        <v>3.49</v>
      </c>
      <c r="Q2835" s="10">
        <f>VLOOKUP(L2835,'User input'!$D$6:$G$16,4,FALSE)</f>
        <v>20</v>
      </c>
      <c r="R2835" s="10">
        <f t="shared" si="179"/>
        <v>500</v>
      </c>
      <c r="S2835" s="27">
        <f t="shared" si="176"/>
        <v>1745</v>
      </c>
      <c r="T2835" s="27">
        <f>IF(K2835&lt;'User input'!$I$9,'User input'!$J$8,IF(K2835&lt;'User input'!$I$10,'User input'!$J$9,IF(K2835&lt;'User input'!$I$11,'User input'!$J$10,'User input'!$J$11)))*S2835</f>
        <v>52.35</v>
      </c>
      <c r="U2835" s="27">
        <f>K2835*'User input'!$J$17+'User input'!$J$16</f>
        <v>0.5</v>
      </c>
    </row>
    <row r="2836" spans="1:21" x14ac:dyDescent="0.25">
      <c r="A2836" s="17">
        <v>2907</v>
      </c>
      <c r="B2836" s="6" t="s">
        <v>7173</v>
      </c>
      <c r="C2836" s="6" t="s">
        <v>302</v>
      </c>
      <c r="D2836" s="6" t="s">
        <v>28</v>
      </c>
      <c r="E2836" s="6" t="s">
        <v>29</v>
      </c>
      <c r="F2836" s="15">
        <v>90</v>
      </c>
      <c r="G2836" s="6" t="s">
        <v>7174</v>
      </c>
      <c r="H2836" s="6" t="s">
        <v>5730</v>
      </c>
      <c r="I2836" s="6" t="s">
        <v>176</v>
      </c>
      <c r="J2836" s="7">
        <v>43991</v>
      </c>
      <c r="K2836" s="15">
        <v>10</v>
      </c>
      <c r="L2836" s="6" t="s">
        <v>44</v>
      </c>
      <c r="M2836" s="6">
        <f t="shared" si="177"/>
        <v>2020</v>
      </c>
      <c r="N2836" s="6">
        <f t="shared" si="178"/>
        <v>6</v>
      </c>
      <c r="O2836" s="6" t="str">
        <f>VLOOKUP(L2836,'User input'!$D$6:$E$16,2,FALSE)</f>
        <v>Gigastuff</v>
      </c>
      <c r="P2836" s="6">
        <f>VLOOKUP(L2836,'User input'!$D$6:$G$16,3,FALSE)</f>
        <v>1.89</v>
      </c>
      <c r="Q2836" s="6">
        <f>VLOOKUP(L2836,'User input'!$D$6:$G$16,4,FALSE)</f>
        <v>18</v>
      </c>
      <c r="R2836" s="6">
        <f t="shared" si="179"/>
        <v>180</v>
      </c>
      <c r="S2836" s="26">
        <f t="shared" si="176"/>
        <v>340.2</v>
      </c>
      <c r="T2836" s="26">
        <f>IF(K2836&lt;'User input'!$I$9,'User input'!$J$8,IF(K2836&lt;'User input'!$I$10,'User input'!$J$9,IF(K2836&lt;'User input'!$I$11,'User input'!$J$10,'User input'!$J$11)))*S2836</f>
        <v>0</v>
      </c>
      <c r="U2836" s="26">
        <f>K2836*'User input'!$J$17+'User input'!$J$16</f>
        <v>0.5</v>
      </c>
    </row>
    <row r="2837" spans="1:21" x14ac:dyDescent="0.25">
      <c r="A2837" s="18">
        <v>2908</v>
      </c>
      <c r="B2837" s="10" t="s">
        <v>7175</v>
      </c>
      <c r="C2837" s="10" t="s">
        <v>2421</v>
      </c>
      <c r="D2837" s="10" t="s">
        <v>28</v>
      </c>
      <c r="E2837" s="10" t="s">
        <v>29</v>
      </c>
      <c r="F2837" s="16">
        <v>90</v>
      </c>
      <c r="G2837" s="10" t="s">
        <v>7174</v>
      </c>
      <c r="H2837" s="10" t="s">
        <v>7176</v>
      </c>
      <c r="I2837" s="10" t="s">
        <v>32</v>
      </c>
      <c r="J2837" s="11">
        <v>43656</v>
      </c>
      <c r="K2837" s="16">
        <v>40</v>
      </c>
      <c r="L2837" s="10" t="s">
        <v>20</v>
      </c>
      <c r="M2837" s="10">
        <f t="shared" si="177"/>
        <v>2019</v>
      </c>
      <c r="N2837" s="10">
        <f t="shared" si="178"/>
        <v>7</v>
      </c>
      <c r="O2837" s="10" t="str">
        <f>VLOOKUP(L2837,'User input'!$D$6:$E$16,2,FALSE)</f>
        <v>Hyperwotsit</v>
      </c>
      <c r="P2837" s="10">
        <f>VLOOKUP(L2837,'User input'!$D$6:$G$16,3,FALSE)</f>
        <v>2.0099999999999998</v>
      </c>
      <c r="Q2837" s="10">
        <f>VLOOKUP(L2837,'User input'!$D$6:$G$16,4,FALSE)</f>
        <v>20</v>
      </c>
      <c r="R2837" s="10">
        <f t="shared" si="179"/>
        <v>800</v>
      </c>
      <c r="S2837" s="27">
        <f t="shared" si="176"/>
        <v>1607.9999999999998</v>
      </c>
      <c r="T2837" s="27">
        <f>IF(K2837&lt;'User input'!$I$9,'User input'!$J$8,IF(K2837&lt;'User input'!$I$10,'User input'!$J$9,IF(K2837&lt;'User input'!$I$11,'User input'!$J$10,'User input'!$J$11)))*S2837</f>
        <v>48.239999999999995</v>
      </c>
      <c r="U2837" s="27">
        <f>K2837*'User input'!$J$17+'User input'!$J$16</f>
        <v>0.5</v>
      </c>
    </row>
    <row r="2838" spans="1:21" x14ac:dyDescent="0.25">
      <c r="A2838" s="17">
        <v>2909</v>
      </c>
      <c r="B2838" s="6" t="s">
        <v>7177</v>
      </c>
      <c r="C2838" s="6" t="s">
        <v>410</v>
      </c>
      <c r="D2838" s="6" t="s">
        <v>28</v>
      </c>
      <c r="E2838" s="6" t="s">
        <v>29</v>
      </c>
      <c r="F2838" s="15">
        <v>30</v>
      </c>
      <c r="G2838" s="6" t="s">
        <v>7178</v>
      </c>
      <c r="H2838" s="6" t="s">
        <v>2836</v>
      </c>
      <c r="I2838" s="6" t="s">
        <v>32</v>
      </c>
      <c r="J2838" s="7">
        <v>43565</v>
      </c>
      <c r="K2838" s="15">
        <v>78</v>
      </c>
      <c r="L2838" s="6" t="s">
        <v>20</v>
      </c>
      <c r="M2838" s="6">
        <f t="shared" si="177"/>
        <v>2019</v>
      </c>
      <c r="N2838" s="6">
        <f t="shared" si="178"/>
        <v>4</v>
      </c>
      <c r="O2838" s="6" t="str">
        <f>VLOOKUP(L2838,'User input'!$D$6:$E$16,2,FALSE)</f>
        <v>Hyperwotsit</v>
      </c>
      <c r="P2838" s="6">
        <f>VLOOKUP(L2838,'User input'!$D$6:$G$16,3,FALSE)</f>
        <v>2.0099999999999998</v>
      </c>
      <c r="Q2838" s="6">
        <f>VLOOKUP(L2838,'User input'!$D$6:$G$16,4,FALSE)</f>
        <v>20</v>
      </c>
      <c r="R2838" s="6">
        <f t="shared" si="179"/>
        <v>1560</v>
      </c>
      <c r="S2838" s="26">
        <f t="shared" si="176"/>
        <v>3135.5999999999995</v>
      </c>
      <c r="T2838" s="26">
        <f>IF(K2838&lt;'User input'!$I$9,'User input'!$J$8,IF(K2838&lt;'User input'!$I$10,'User input'!$J$9,IF(K2838&lt;'User input'!$I$11,'User input'!$J$10,'User input'!$J$11)))*S2838</f>
        <v>156.77999999999997</v>
      </c>
      <c r="U2838" s="26">
        <f>K2838*'User input'!$J$17+'User input'!$J$16</f>
        <v>0.5</v>
      </c>
    </row>
    <row r="2839" spans="1:21" x14ac:dyDescent="0.25">
      <c r="A2839" s="18">
        <v>2910</v>
      </c>
      <c r="B2839" s="10" t="s">
        <v>588</v>
      </c>
      <c r="C2839" s="10" t="s">
        <v>7179</v>
      </c>
      <c r="D2839" s="10" t="s">
        <v>28</v>
      </c>
      <c r="E2839" s="10" t="s">
        <v>29</v>
      </c>
      <c r="F2839" s="16">
        <v>60</v>
      </c>
      <c r="G2839" s="10" t="s">
        <v>7180</v>
      </c>
      <c r="H2839" s="10" t="s">
        <v>6591</v>
      </c>
      <c r="I2839" s="10" t="s">
        <v>32</v>
      </c>
      <c r="J2839" s="11">
        <v>44479</v>
      </c>
      <c r="K2839" s="16">
        <v>5</v>
      </c>
      <c r="L2839" s="10" t="s">
        <v>20</v>
      </c>
      <c r="M2839" s="10">
        <f t="shared" si="177"/>
        <v>2021</v>
      </c>
      <c r="N2839" s="10">
        <f t="shared" si="178"/>
        <v>10</v>
      </c>
      <c r="O2839" s="10" t="str">
        <f>VLOOKUP(L2839,'User input'!$D$6:$E$16,2,FALSE)</f>
        <v>Hyperwotsit</v>
      </c>
      <c r="P2839" s="10">
        <f>VLOOKUP(L2839,'User input'!$D$6:$G$16,3,FALSE)</f>
        <v>2.0099999999999998</v>
      </c>
      <c r="Q2839" s="10">
        <f>VLOOKUP(L2839,'User input'!$D$6:$G$16,4,FALSE)</f>
        <v>20</v>
      </c>
      <c r="R2839" s="10">
        <f t="shared" si="179"/>
        <v>100</v>
      </c>
      <c r="S2839" s="27">
        <f t="shared" si="176"/>
        <v>200.99999999999997</v>
      </c>
      <c r="T2839" s="27">
        <f>IF(K2839&lt;'User input'!$I$9,'User input'!$J$8,IF(K2839&lt;'User input'!$I$10,'User input'!$J$9,IF(K2839&lt;'User input'!$I$11,'User input'!$J$10,'User input'!$J$11)))*S2839</f>
        <v>0</v>
      </c>
      <c r="U2839" s="27">
        <f>K2839*'User input'!$J$17+'User input'!$J$16</f>
        <v>0.5</v>
      </c>
    </row>
    <row r="2840" spans="1:21" x14ac:dyDescent="0.25">
      <c r="A2840" s="17">
        <v>2911</v>
      </c>
      <c r="B2840" s="6" t="s">
        <v>7181</v>
      </c>
      <c r="C2840" s="6" t="s">
        <v>2960</v>
      </c>
      <c r="D2840" s="6" t="s">
        <v>15</v>
      </c>
      <c r="E2840" s="6" t="s">
        <v>16</v>
      </c>
      <c r="F2840" s="15">
        <v>60</v>
      </c>
      <c r="G2840" s="6" t="s">
        <v>10401</v>
      </c>
      <c r="H2840" s="6" t="s">
        <v>1181</v>
      </c>
      <c r="I2840" s="6" t="s">
        <v>32</v>
      </c>
      <c r="J2840" s="7">
        <v>44170</v>
      </c>
      <c r="K2840" s="15">
        <v>7</v>
      </c>
      <c r="L2840" s="6" t="s">
        <v>33</v>
      </c>
      <c r="M2840" s="6">
        <f t="shared" si="177"/>
        <v>2020</v>
      </c>
      <c r="N2840" s="6">
        <f t="shared" si="178"/>
        <v>12</v>
      </c>
      <c r="O2840" s="6" t="str">
        <f>VLOOKUP(L2840,'User input'!$D$6:$E$16,2,FALSE)</f>
        <v>Megawidget L</v>
      </c>
      <c r="P2840" s="6">
        <f>VLOOKUP(L2840,'User input'!$D$6:$G$16,3,FALSE)</f>
        <v>1.79</v>
      </c>
      <c r="Q2840" s="6">
        <f>VLOOKUP(L2840,'User input'!$D$6:$G$16,4,FALSE)</f>
        <v>24</v>
      </c>
      <c r="R2840" s="6">
        <f t="shared" si="179"/>
        <v>168</v>
      </c>
      <c r="S2840" s="26">
        <f t="shared" si="176"/>
        <v>300.72000000000003</v>
      </c>
      <c r="T2840" s="26">
        <f>IF(K2840&lt;'User input'!$I$9,'User input'!$J$8,IF(K2840&lt;'User input'!$I$10,'User input'!$J$9,IF(K2840&lt;'User input'!$I$11,'User input'!$J$10,'User input'!$J$11)))*S2840</f>
        <v>0</v>
      </c>
      <c r="U2840" s="26">
        <f>K2840*'User input'!$J$17+'User input'!$J$16</f>
        <v>0.5</v>
      </c>
    </row>
    <row r="2841" spans="1:21" x14ac:dyDescent="0.25">
      <c r="A2841" s="18">
        <v>2912</v>
      </c>
      <c r="B2841" s="10" t="s">
        <v>3084</v>
      </c>
      <c r="C2841" s="10" t="s">
        <v>2339</v>
      </c>
      <c r="D2841" s="10" t="s">
        <v>15</v>
      </c>
      <c r="E2841" s="10" t="s">
        <v>16</v>
      </c>
      <c r="F2841" s="16">
        <v>60</v>
      </c>
      <c r="G2841" s="10" t="s">
        <v>7183</v>
      </c>
      <c r="H2841" s="10" t="s">
        <v>6853</v>
      </c>
      <c r="I2841" s="10" t="s">
        <v>32</v>
      </c>
      <c r="J2841" s="11">
        <v>44023</v>
      </c>
      <c r="K2841" s="16">
        <v>28</v>
      </c>
      <c r="L2841" s="10" t="s">
        <v>62</v>
      </c>
      <c r="M2841" s="10">
        <f t="shared" si="177"/>
        <v>2020</v>
      </c>
      <c r="N2841" s="10">
        <f t="shared" si="178"/>
        <v>7</v>
      </c>
      <c r="O2841" s="10" t="str">
        <f>VLOOKUP(L2841,'User input'!$D$6:$E$16,2,FALSE)</f>
        <v>Ultrathing V4</v>
      </c>
      <c r="P2841" s="10">
        <f>VLOOKUP(L2841,'User input'!$D$6:$G$16,3,FALSE)</f>
        <v>3.99</v>
      </c>
      <c r="Q2841" s="10">
        <f>VLOOKUP(L2841,'User input'!$D$6:$G$16,4,FALSE)</f>
        <v>24</v>
      </c>
      <c r="R2841" s="10">
        <f t="shared" si="179"/>
        <v>672</v>
      </c>
      <c r="S2841" s="27">
        <f t="shared" si="176"/>
        <v>2681.28</v>
      </c>
      <c r="T2841" s="27">
        <f>IF(K2841&lt;'User input'!$I$9,'User input'!$J$8,IF(K2841&lt;'User input'!$I$10,'User input'!$J$9,IF(K2841&lt;'User input'!$I$11,'User input'!$J$10,'User input'!$J$11)))*S2841</f>
        <v>80.438400000000001</v>
      </c>
      <c r="U2841" s="27">
        <f>K2841*'User input'!$J$17+'User input'!$J$16</f>
        <v>0.5</v>
      </c>
    </row>
    <row r="2842" spans="1:21" x14ac:dyDescent="0.25">
      <c r="A2842" s="17">
        <v>2913</v>
      </c>
      <c r="B2842" s="6" t="s">
        <v>7184</v>
      </c>
      <c r="C2842" s="6" t="s">
        <v>640</v>
      </c>
      <c r="D2842" s="6" t="s">
        <v>28</v>
      </c>
      <c r="E2842" s="6" t="s">
        <v>29</v>
      </c>
      <c r="F2842" s="15">
        <v>90</v>
      </c>
      <c r="G2842" s="6" t="s">
        <v>7185</v>
      </c>
      <c r="H2842" s="6" t="s">
        <v>1077</v>
      </c>
      <c r="I2842" s="6" t="s">
        <v>1078</v>
      </c>
      <c r="J2842" s="7">
        <v>43469</v>
      </c>
      <c r="K2842" s="15">
        <v>22</v>
      </c>
      <c r="L2842" s="6" t="s">
        <v>68</v>
      </c>
      <c r="M2842" s="6">
        <f t="shared" si="177"/>
        <v>2019</v>
      </c>
      <c r="N2842" s="6">
        <f t="shared" si="178"/>
        <v>1</v>
      </c>
      <c r="O2842" s="6" t="str">
        <f>VLOOKUP(L2842,'User input'!$D$6:$E$16,2,FALSE)</f>
        <v>Megawidget M</v>
      </c>
      <c r="P2842" s="6">
        <f>VLOOKUP(L2842,'User input'!$D$6:$G$16,3,FALSE)</f>
        <v>1.29</v>
      </c>
      <c r="Q2842" s="6">
        <f>VLOOKUP(L2842,'User input'!$D$6:$G$16,4,FALSE)</f>
        <v>24</v>
      </c>
      <c r="R2842" s="6">
        <f t="shared" si="179"/>
        <v>528</v>
      </c>
      <c r="S2842" s="26">
        <f t="shared" si="176"/>
        <v>681.12</v>
      </c>
      <c r="T2842" s="26">
        <f>IF(K2842&lt;'User input'!$I$9,'User input'!$J$8,IF(K2842&lt;'User input'!$I$10,'User input'!$J$9,IF(K2842&lt;'User input'!$I$11,'User input'!$J$10,'User input'!$J$11)))*S2842</f>
        <v>20.433599999999998</v>
      </c>
      <c r="U2842" s="26">
        <f>K2842*'User input'!$J$17+'User input'!$J$16</f>
        <v>0.5</v>
      </c>
    </row>
    <row r="2843" spans="1:21" x14ac:dyDescent="0.25">
      <c r="A2843" s="17">
        <v>2915</v>
      </c>
      <c r="B2843" s="6" t="s">
        <v>652</v>
      </c>
      <c r="C2843" s="6" t="s">
        <v>2210</v>
      </c>
      <c r="D2843" s="6" t="s">
        <v>49</v>
      </c>
      <c r="E2843" s="6" t="s">
        <v>16</v>
      </c>
      <c r="F2843" s="15">
        <v>90</v>
      </c>
      <c r="G2843" s="6" t="s">
        <v>7185</v>
      </c>
      <c r="H2843" s="6" t="s">
        <v>5129</v>
      </c>
      <c r="I2843" s="6" t="s">
        <v>32</v>
      </c>
      <c r="J2843" s="7">
        <v>44399</v>
      </c>
      <c r="K2843" s="15">
        <v>7</v>
      </c>
      <c r="L2843" s="6" t="s">
        <v>39</v>
      </c>
      <c r="M2843" s="6">
        <f t="shared" si="177"/>
        <v>2021</v>
      </c>
      <c r="N2843" s="6">
        <f t="shared" si="178"/>
        <v>7</v>
      </c>
      <c r="O2843" s="6" t="str">
        <f>VLOOKUP(L2843,'User input'!$D$6:$E$16,2,FALSE)</f>
        <v>Ultrathing V1</v>
      </c>
      <c r="P2843" s="6">
        <f>VLOOKUP(L2843,'User input'!$D$6:$G$16,3,FALSE)</f>
        <v>1.79</v>
      </c>
      <c r="Q2843" s="6">
        <f>VLOOKUP(L2843,'User input'!$D$6:$G$16,4,FALSE)</f>
        <v>17</v>
      </c>
      <c r="R2843" s="6">
        <f t="shared" si="179"/>
        <v>119</v>
      </c>
      <c r="S2843" s="26">
        <f t="shared" si="176"/>
        <v>213.01</v>
      </c>
      <c r="T2843" s="26">
        <f>IF(K2843&lt;'User input'!$I$9,'User input'!$J$8,IF(K2843&lt;'User input'!$I$10,'User input'!$J$9,IF(K2843&lt;'User input'!$I$11,'User input'!$J$10,'User input'!$J$11)))*S2843</f>
        <v>0</v>
      </c>
      <c r="U2843" s="26">
        <f>K2843*'User input'!$J$17+'User input'!$J$16</f>
        <v>0.5</v>
      </c>
    </row>
    <row r="2844" spans="1:21" x14ac:dyDescent="0.25">
      <c r="A2844" s="18">
        <v>2916</v>
      </c>
      <c r="B2844" s="10" t="s">
        <v>1834</v>
      </c>
      <c r="C2844" s="10" t="s">
        <v>5841</v>
      </c>
      <c r="D2844" s="10" t="s">
        <v>28</v>
      </c>
      <c r="E2844" s="10" t="s">
        <v>29</v>
      </c>
      <c r="F2844" s="16">
        <v>90</v>
      </c>
      <c r="G2844" s="10" t="s">
        <v>7186</v>
      </c>
      <c r="H2844" s="10" t="s">
        <v>2707</v>
      </c>
      <c r="I2844" s="10" t="s">
        <v>1881</v>
      </c>
      <c r="J2844" s="11">
        <v>44405</v>
      </c>
      <c r="K2844" s="16">
        <v>44</v>
      </c>
      <c r="L2844" s="10" t="s">
        <v>78</v>
      </c>
      <c r="M2844" s="10">
        <f t="shared" si="177"/>
        <v>2021</v>
      </c>
      <c r="N2844" s="10">
        <f t="shared" si="178"/>
        <v>7</v>
      </c>
      <c r="O2844" s="10" t="str">
        <f>VLOOKUP(L2844,'User input'!$D$6:$E$16,2,FALSE)</f>
        <v>Ultrathing V2</v>
      </c>
      <c r="P2844" s="10">
        <f>VLOOKUP(L2844,'User input'!$D$6:$G$16,3,FALSE)</f>
        <v>2.95</v>
      </c>
      <c r="Q2844" s="10">
        <f>VLOOKUP(L2844,'User input'!$D$6:$G$16,4,FALSE)</f>
        <v>20</v>
      </c>
      <c r="R2844" s="10">
        <f t="shared" si="179"/>
        <v>880</v>
      </c>
      <c r="S2844" s="27">
        <f t="shared" si="176"/>
        <v>2596</v>
      </c>
      <c r="T2844" s="27">
        <f>IF(K2844&lt;'User input'!$I$9,'User input'!$J$8,IF(K2844&lt;'User input'!$I$10,'User input'!$J$9,IF(K2844&lt;'User input'!$I$11,'User input'!$J$10,'User input'!$J$11)))*S2844</f>
        <v>77.88</v>
      </c>
      <c r="U2844" s="27">
        <f>K2844*'User input'!$J$17+'User input'!$J$16</f>
        <v>0.5</v>
      </c>
    </row>
    <row r="2845" spans="1:21" x14ac:dyDescent="0.25">
      <c r="A2845" s="17">
        <v>2917</v>
      </c>
      <c r="B2845" s="6" t="s">
        <v>977</v>
      </c>
      <c r="C2845" s="6" t="s">
        <v>7187</v>
      </c>
      <c r="D2845" s="6" t="s">
        <v>28</v>
      </c>
      <c r="E2845" s="6" t="s">
        <v>29</v>
      </c>
      <c r="F2845" s="15">
        <v>60</v>
      </c>
      <c r="G2845" s="6" t="s">
        <v>7188</v>
      </c>
      <c r="H2845" s="6" t="s">
        <v>595</v>
      </c>
      <c r="I2845" s="6" t="s">
        <v>32</v>
      </c>
      <c r="J2845" s="7">
        <v>43505</v>
      </c>
      <c r="K2845" s="15">
        <v>31</v>
      </c>
      <c r="L2845" s="6" t="s">
        <v>62</v>
      </c>
      <c r="M2845" s="6">
        <f t="shared" si="177"/>
        <v>2019</v>
      </c>
      <c r="N2845" s="6">
        <f t="shared" si="178"/>
        <v>2</v>
      </c>
      <c r="O2845" s="6" t="str">
        <f>VLOOKUP(L2845,'User input'!$D$6:$E$16,2,FALSE)</f>
        <v>Ultrathing V4</v>
      </c>
      <c r="P2845" s="6">
        <f>VLOOKUP(L2845,'User input'!$D$6:$G$16,3,FALSE)</f>
        <v>3.99</v>
      </c>
      <c r="Q2845" s="6">
        <f>VLOOKUP(L2845,'User input'!$D$6:$G$16,4,FALSE)</f>
        <v>24</v>
      </c>
      <c r="R2845" s="6">
        <f t="shared" si="179"/>
        <v>744</v>
      </c>
      <c r="S2845" s="26">
        <f t="shared" si="176"/>
        <v>2968.56</v>
      </c>
      <c r="T2845" s="26">
        <f>IF(K2845&lt;'User input'!$I$9,'User input'!$J$8,IF(K2845&lt;'User input'!$I$10,'User input'!$J$9,IF(K2845&lt;'User input'!$I$11,'User input'!$J$10,'User input'!$J$11)))*S2845</f>
        <v>89.056799999999996</v>
      </c>
      <c r="U2845" s="26">
        <f>K2845*'User input'!$J$17+'User input'!$J$16</f>
        <v>0.5</v>
      </c>
    </row>
    <row r="2846" spans="1:21" x14ac:dyDescent="0.25">
      <c r="A2846" s="18">
        <v>2918</v>
      </c>
      <c r="B2846" s="10" t="s">
        <v>5329</v>
      </c>
      <c r="C2846" s="10" t="s">
        <v>943</v>
      </c>
      <c r="D2846" s="10" t="s">
        <v>28</v>
      </c>
      <c r="E2846" s="10" t="s">
        <v>29</v>
      </c>
      <c r="F2846" s="16">
        <v>60</v>
      </c>
      <c r="G2846" s="10" t="s">
        <v>7189</v>
      </c>
      <c r="H2846" s="10" t="s">
        <v>678</v>
      </c>
      <c r="I2846" s="10" t="s">
        <v>32</v>
      </c>
      <c r="J2846" s="11">
        <v>44477</v>
      </c>
      <c r="K2846" s="16">
        <v>72</v>
      </c>
      <c r="L2846" s="10" t="s">
        <v>68</v>
      </c>
      <c r="M2846" s="10">
        <f t="shared" si="177"/>
        <v>2021</v>
      </c>
      <c r="N2846" s="10">
        <f t="shared" si="178"/>
        <v>10</v>
      </c>
      <c r="O2846" s="10" t="str">
        <f>VLOOKUP(L2846,'User input'!$D$6:$E$16,2,FALSE)</f>
        <v>Megawidget M</v>
      </c>
      <c r="P2846" s="10">
        <f>VLOOKUP(L2846,'User input'!$D$6:$G$16,3,FALSE)</f>
        <v>1.29</v>
      </c>
      <c r="Q2846" s="10">
        <f>VLOOKUP(L2846,'User input'!$D$6:$G$16,4,FALSE)</f>
        <v>24</v>
      </c>
      <c r="R2846" s="10">
        <f t="shared" si="179"/>
        <v>1728</v>
      </c>
      <c r="S2846" s="27">
        <f t="shared" si="176"/>
        <v>2229.12</v>
      </c>
      <c r="T2846" s="27">
        <f>IF(K2846&lt;'User input'!$I$9,'User input'!$J$8,IF(K2846&lt;'User input'!$I$10,'User input'!$J$9,IF(K2846&lt;'User input'!$I$11,'User input'!$J$10,'User input'!$J$11)))*S2846</f>
        <v>111.456</v>
      </c>
      <c r="U2846" s="27">
        <f>K2846*'User input'!$J$17+'User input'!$J$16</f>
        <v>0.5</v>
      </c>
    </row>
    <row r="2847" spans="1:21" x14ac:dyDescent="0.25">
      <c r="A2847" s="17">
        <v>2919</v>
      </c>
      <c r="B2847" s="6" t="s">
        <v>2093</v>
      </c>
      <c r="C2847" s="6" t="s">
        <v>5977</v>
      </c>
      <c r="D2847" s="6" t="s">
        <v>15</v>
      </c>
      <c r="E2847" s="6" t="s">
        <v>16</v>
      </c>
      <c r="F2847" s="15">
        <v>60</v>
      </c>
      <c r="G2847" s="6" t="s">
        <v>7190</v>
      </c>
      <c r="H2847" s="6" t="s">
        <v>2696</v>
      </c>
      <c r="I2847" s="6" t="s">
        <v>291</v>
      </c>
      <c r="J2847" s="7">
        <v>44301</v>
      </c>
      <c r="K2847" s="15">
        <v>76</v>
      </c>
      <c r="L2847" s="6" t="s">
        <v>62</v>
      </c>
      <c r="M2847" s="6">
        <f t="shared" si="177"/>
        <v>2021</v>
      </c>
      <c r="N2847" s="6">
        <f t="shared" si="178"/>
        <v>4</v>
      </c>
      <c r="O2847" s="6" t="str">
        <f>VLOOKUP(L2847,'User input'!$D$6:$E$16,2,FALSE)</f>
        <v>Ultrathing V4</v>
      </c>
      <c r="P2847" s="6">
        <f>VLOOKUP(L2847,'User input'!$D$6:$G$16,3,FALSE)</f>
        <v>3.99</v>
      </c>
      <c r="Q2847" s="6">
        <f>VLOOKUP(L2847,'User input'!$D$6:$G$16,4,FALSE)</f>
        <v>24</v>
      </c>
      <c r="R2847" s="6">
        <f t="shared" si="179"/>
        <v>1824</v>
      </c>
      <c r="S2847" s="26">
        <f t="shared" si="176"/>
        <v>7277.76</v>
      </c>
      <c r="T2847" s="26">
        <f>IF(K2847&lt;'User input'!$I$9,'User input'!$J$8,IF(K2847&lt;'User input'!$I$10,'User input'!$J$9,IF(K2847&lt;'User input'!$I$11,'User input'!$J$10,'User input'!$J$11)))*S2847</f>
        <v>363.88800000000003</v>
      </c>
      <c r="U2847" s="26">
        <f>K2847*'User input'!$J$17+'User input'!$J$16</f>
        <v>0.5</v>
      </c>
    </row>
    <row r="2848" spans="1:21" x14ac:dyDescent="0.25">
      <c r="A2848" s="18">
        <v>2920</v>
      </c>
      <c r="B2848" s="10" t="s">
        <v>7191</v>
      </c>
      <c r="C2848" s="10" t="s">
        <v>7117</v>
      </c>
      <c r="D2848" s="10" t="s">
        <v>28</v>
      </c>
      <c r="E2848" s="10" t="s">
        <v>29</v>
      </c>
      <c r="F2848" s="16">
        <v>30</v>
      </c>
      <c r="G2848" s="10" t="s">
        <v>7192</v>
      </c>
      <c r="H2848" s="10" t="s">
        <v>1534</v>
      </c>
      <c r="I2848" s="10" t="s">
        <v>32</v>
      </c>
      <c r="J2848" s="11">
        <v>43804</v>
      </c>
      <c r="K2848" s="16">
        <v>28</v>
      </c>
      <c r="L2848" s="10" t="s">
        <v>68</v>
      </c>
      <c r="M2848" s="10">
        <f t="shared" si="177"/>
        <v>2019</v>
      </c>
      <c r="N2848" s="10">
        <f t="shared" si="178"/>
        <v>12</v>
      </c>
      <c r="O2848" s="10" t="str">
        <f>VLOOKUP(L2848,'User input'!$D$6:$E$16,2,FALSE)</f>
        <v>Megawidget M</v>
      </c>
      <c r="P2848" s="10">
        <f>VLOOKUP(L2848,'User input'!$D$6:$G$16,3,FALSE)</f>
        <v>1.29</v>
      </c>
      <c r="Q2848" s="10">
        <f>VLOOKUP(L2848,'User input'!$D$6:$G$16,4,FALSE)</f>
        <v>24</v>
      </c>
      <c r="R2848" s="10">
        <f t="shared" si="179"/>
        <v>672</v>
      </c>
      <c r="S2848" s="27">
        <f t="shared" si="176"/>
        <v>866.88</v>
      </c>
      <c r="T2848" s="27">
        <f>IF(K2848&lt;'User input'!$I$9,'User input'!$J$8,IF(K2848&lt;'User input'!$I$10,'User input'!$J$9,IF(K2848&lt;'User input'!$I$11,'User input'!$J$10,'User input'!$J$11)))*S2848</f>
        <v>26.006399999999999</v>
      </c>
      <c r="U2848" s="27">
        <f>K2848*'User input'!$J$17+'User input'!$J$16</f>
        <v>0.5</v>
      </c>
    </row>
    <row r="2849" spans="1:21" x14ac:dyDescent="0.25">
      <c r="A2849" s="17">
        <v>2921</v>
      </c>
      <c r="B2849" s="6" t="s">
        <v>6227</v>
      </c>
      <c r="C2849" s="6" t="s">
        <v>154</v>
      </c>
      <c r="D2849" s="6" t="s">
        <v>90</v>
      </c>
      <c r="E2849" s="6" t="s">
        <v>29</v>
      </c>
      <c r="F2849" s="15">
        <v>60</v>
      </c>
      <c r="G2849" s="6" t="s">
        <v>7193</v>
      </c>
      <c r="H2849" s="6" t="s">
        <v>579</v>
      </c>
      <c r="I2849" s="6" t="s">
        <v>32</v>
      </c>
      <c r="J2849" s="7">
        <v>44553</v>
      </c>
      <c r="K2849" s="15">
        <v>21</v>
      </c>
      <c r="L2849" s="6" t="s">
        <v>44</v>
      </c>
      <c r="M2849" s="6">
        <f t="shared" si="177"/>
        <v>2021</v>
      </c>
      <c r="N2849" s="6">
        <f t="shared" si="178"/>
        <v>12</v>
      </c>
      <c r="O2849" s="6" t="str">
        <f>VLOOKUP(L2849,'User input'!$D$6:$E$16,2,FALSE)</f>
        <v>Gigastuff</v>
      </c>
      <c r="P2849" s="6">
        <f>VLOOKUP(L2849,'User input'!$D$6:$G$16,3,FALSE)</f>
        <v>1.89</v>
      </c>
      <c r="Q2849" s="6">
        <f>VLOOKUP(L2849,'User input'!$D$6:$G$16,4,FALSE)</f>
        <v>18</v>
      </c>
      <c r="R2849" s="6">
        <f t="shared" si="179"/>
        <v>378</v>
      </c>
      <c r="S2849" s="26">
        <f t="shared" si="176"/>
        <v>714.42</v>
      </c>
      <c r="T2849" s="26">
        <f>IF(K2849&lt;'User input'!$I$9,'User input'!$J$8,IF(K2849&lt;'User input'!$I$10,'User input'!$J$9,IF(K2849&lt;'User input'!$I$11,'User input'!$J$10,'User input'!$J$11)))*S2849</f>
        <v>21.432599999999997</v>
      </c>
      <c r="U2849" s="26">
        <f>K2849*'User input'!$J$17+'User input'!$J$16</f>
        <v>0.5</v>
      </c>
    </row>
    <row r="2850" spans="1:21" x14ac:dyDescent="0.25">
      <c r="A2850" s="18">
        <v>2922</v>
      </c>
      <c r="B2850" s="10" t="s">
        <v>7194</v>
      </c>
      <c r="C2850" s="10" t="s">
        <v>6674</v>
      </c>
      <c r="D2850" s="10" t="s">
        <v>49</v>
      </c>
      <c r="E2850" s="10" t="s">
        <v>16</v>
      </c>
      <c r="F2850" s="16">
        <v>60</v>
      </c>
      <c r="G2850" s="10" t="s">
        <v>7195</v>
      </c>
      <c r="H2850" s="10" t="s">
        <v>4906</v>
      </c>
      <c r="I2850" s="10" t="s">
        <v>32</v>
      </c>
      <c r="J2850" s="11">
        <v>44166</v>
      </c>
      <c r="K2850" s="16">
        <v>46</v>
      </c>
      <c r="L2850" s="10" t="s">
        <v>52</v>
      </c>
      <c r="M2850" s="10">
        <f t="shared" si="177"/>
        <v>2020</v>
      </c>
      <c r="N2850" s="10">
        <f t="shared" si="178"/>
        <v>12</v>
      </c>
      <c r="O2850" s="10" t="str">
        <f>VLOOKUP(L2850,'User input'!$D$6:$E$16,2,FALSE)</f>
        <v>Megawidget S</v>
      </c>
      <c r="P2850" s="10">
        <f>VLOOKUP(L2850,'User input'!$D$6:$G$16,3,FALSE)</f>
        <v>0.69</v>
      </c>
      <c r="Q2850" s="10">
        <f>VLOOKUP(L2850,'User input'!$D$6:$G$16,4,FALSE)</f>
        <v>24</v>
      </c>
      <c r="R2850" s="10">
        <f t="shared" si="179"/>
        <v>1104</v>
      </c>
      <c r="S2850" s="27">
        <f t="shared" si="176"/>
        <v>761.76</v>
      </c>
      <c r="T2850" s="27">
        <f>IF(K2850&lt;'User input'!$I$9,'User input'!$J$8,IF(K2850&lt;'User input'!$I$10,'User input'!$J$9,IF(K2850&lt;'User input'!$I$11,'User input'!$J$10,'User input'!$J$11)))*S2850</f>
        <v>22.852799999999998</v>
      </c>
      <c r="U2850" s="27">
        <f>K2850*'User input'!$J$17+'User input'!$J$16</f>
        <v>0.5</v>
      </c>
    </row>
    <row r="2851" spans="1:21" x14ac:dyDescent="0.25">
      <c r="A2851" s="17">
        <v>2923</v>
      </c>
      <c r="B2851" s="6" t="s">
        <v>73</v>
      </c>
      <c r="C2851" s="6" t="s">
        <v>4223</v>
      </c>
      <c r="D2851" s="6" t="s">
        <v>28</v>
      </c>
      <c r="E2851" s="6" t="s">
        <v>29</v>
      </c>
      <c r="F2851" s="15">
        <v>30</v>
      </c>
      <c r="G2851" s="6" t="s">
        <v>7196</v>
      </c>
      <c r="H2851" s="6" t="s">
        <v>3625</v>
      </c>
      <c r="I2851" s="6" t="s">
        <v>38</v>
      </c>
      <c r="J2851" s="7">
        <v>43486</v>
      </c>
      <c r="K2851" s="15">
        <v>24</v>
      </c>
      <c r="L2851" s="6" t="s">
        <v>62</v>
      </c>
      <c r="M2851" s="6">
        <f t="shared" si="177"/>
        <v>2019</v>
      </c>
      <c r="N2851" s="6">
        <f t="shared" si="178"/>
        <v>1</v>
      </c>
      <c r="O2851" s="6" t="str">
        <f>VLOOKUP(L2851,'User input'!$D$6:$E$16,2,FALSE)</f>
        <v>Ultrathing V4</v>
      </c>
      <c r="P2851" s="6">
        <f>VLOOKUP(L2851,'User input'!$D$6:$G$16,3,FALSE)</f>
        <v>3.99</v>
      </c>
      <c r="Q2851" s="6">
        <f>VLOOKUP(L2851,'User input'!$D$6:$G$16,4,FALSE)</f>
        <v>24</v>
      </c>
      <c r="R2851" s="6">
        <f t="shared" si="179"/>
        <v>576</v>
      </c>
      <c r="S2851" s="26">
        <f t="shared" si="176"/>
        <v>2298.2400000000002</v>
      </c>
      <c r="T2851" s="26">
        <f>IF(K2851&lt;'User input'!$I$9,'User input'!$J$8,IF(K2851&lt;'User input'!$I$10,'User input'!$J$9,IF(K2851&lt;'User input'!$I$11,'User input'!$J$10,'User input'!$J$11)))*S2851</f>
        <v>68.947200000000009</v>
      </c>
      <c r="U2851" s="26">
        <f>K2851*'User input'!$J$17+'User input'!$J$16</f>
        <v>0.5</v>
      </c>
    </row>
    <row r="2852" spans="1:21" x14ac:dyDescent="0.25">
      <c r="A2852" s="18">
        <v>2924</v>
      </c>
      <c r="B2852" s="10" t="s">
        <v>4003</v>
      </c>
      <c r="C2852" s="10" t="s">
        <v>2834</v>
      </c>
      <c r="D2852" s="10" t="s">
        <v>28</v>
      </c>
      <c r="E2852" s="10" t="s">
        <v>29</v>
      </c>
      <c r="F2852" s="16">
        <v>60</v>
      </c>
      <c r="G2852" s="10" t="s">
        <v>7197</v>
      </c>
      <c r="H2852" s="10" t="s">
        <v>4713</v>
      </c>
      <c r="I2852" s="10" t="s">
        <v>32</v>
      </c>
      <c r="J2852" s="11">
        <v>43510</v>
      </c>
      <c r="K2852" s="16">
        <v>16</v>
      </c>
      <c r="L2852" s="10" t="s">
        <v>68</v>
      </c>
      <c r="M2852" s="10">
        <f t="shared" si="177"/>
        <v>2019</v>
      </c>
      <c r="N2852" s="10">
        <f t="shared" si="178"/>
        <v>2</v>
      </c>
      <c r="O2852" s="10" t="str">
        <f>VLOOKUP(L2852,'User input'!$D$6:$E$16,2,FALSE)</f>
        <v>Megawidget M</v>
      </c>
      <c r="P2852" s="10">
        <f>VLOOKUP(L2852,'User input'!$D$6:$G$16,3,FALSE)</f>
        <v>1.29</v>
      </c>
      <c r="Q2852" s="10">
        <f>VLOOKUP(L2852,'User input'!$D$6:$G$16,4,FALSE)</f>
        <v>24</v>
      </c>
      <c r="R2852" s="10">
        <f t="shared" si="179"/>
        <v>384</v>
      </c>
      <c r="S2852" s="27">
        <f t="shared" si="176"/>
        <v>495.36</v>
      </c>
      <c r="T2852" s="27">
        <f>IF(K2852&lt;'User input'!$I$9,'User input'!$J$8,IF(K2852&lt;'User input'!$I$10,'User input'!$J$9,IF(K2852&lt;'User input'!$I$11,'User input'!$J$10,'User input'!$J$11)))*S2852</f>
        <v>0</v>
      </c>
      <c r="U2852" s="27">
        <f>K2852*'User input'!$J$17+'User input'!$J$16</f>
        <v>0.5</v>
      </c>
    </row>
    <row r="2853" spans="1:21" x14ac:dyDescent="0.25">
      <c r="A2853" s="17">
        <v>2925</v>
      </c>
      <c r="B2853" s="6" t="s">
        <v>7198</v>
      </c>
      <c r="C2853" s="6" t="s">
        <v>7199</v>
      </c>
      <c r="D2853" s="6" t="s">
        <v>49</v>
      </c>
      <c r="E2853" s="6" t="s">
        <v>16</v>
      </c>
      <c r="F2853" s="15">
        <v>60</v>
      </c>
      <c r="G2853" s="6" t="s">
        <v>7200</v>
      </c>
      <c r="H2853" s="6" t="s">
        <v>1264</v>
      </c>
      <c r="I2853" s="6" t="s">
        <v>185</v>
      </c>
      <c r="J2853" s="7">
        <v>44499</v>
      </c>
      <c r="K2853" s="15">
        <v>59</v>
      </c>
      <c r="L2853" s="6" t="s">
        <v>44</v>
      </c>
      <c r="M2853" s="6">
        <f t="shared" si="177"/>
        <v>2021</v>
      </c>
      <c r="N2853" s="6">
        <f t="shared" si="178"/>
        <v>10</v>
      </c>
      <c r="O2853" s="6" t="str">
        <f>VLOOKUP(L2853,'User input'!$D$6:$E$16,2,FALSE)</f>
        <v>Gigastuff</v>
      </c>
      <c r="P2853" s="6">
        <f>VLOOKUP(L2853,'User input'!$D$6:$G$16,3,FALSE)</f>
        <v>1.89</v>
      </c>
      <c r="Q2853" s="6">
        <f>VLOOKUP(L2853,'User input'!$D$6:$G$16,4,FALSE)</f>
        <v>18</v>
      </c>
      <c r="R2853" s="6">
        <f t="shared" si="179"/>
        <v>1062</v>
      </c>
      <c r="S2853" s="26">
        <f t="shared" si="176"/>
        <v>2007.1799999999998</v>
      </c>
      <c r="T2853" s="26">
        <f>IF(K2853&lt;'User input'!$I$9,'User input'!$J$8,IF(K2853&lt;'User input'!$I$10,'User input'!$J$9,IF(K2853&lt;'User input'!$I$11,'User input'!$J$10,'User input'!$J$11)))*S2853</f>
        <v>100.35899999999999</v>
      </c>
      <c r="U2853" s="26">
        <f>K2853*'User input'!$J$17+'User input'!$J$16</f>
        <v>0.5</v>
      </c>
    </row>
    <row r="2854" spans="1:21" x14ac:dyDescent="0.25">
      <c r="A2854" s="18">
        <v>2926</v>
      </c>
      <c r="B2854" s="10" t="s">
        <v>7201</v>
      </c>
      <c r="C2854" s="10" t="s">
        <v>948</v>
      </c>
      <c r="D2854" s="10" t="s">
        <v>15</v>
      </c>
      <c r="E2854" s="10" t="s">
        <v>16</v>
      </c>
      <c r="F2854" s="16">
        <v>30</v>
      </c>
      <c r="G2854" s="10" t="s">
        <v>7202</v>
      </c>
      <c r="H2854" s="10" t="s">
        <v>2496</v>
      </c>
      <c r="I2854" s="10" t="s">
        <v>32</v>
      </c>
      <c r="J2854" s="11">
        <v>44135</v>
      </c>
      <c r="K2854" s="16">
        <v>36</v>
      </c>
      <c r="L2854" s="10" t="s">
        <v>20</v>
      </c>
      <c r="M2854" s="10">
        <f t="shared" si="177"/>
        <v>2020</v>
      </c>
      <c r="N2854" s="10">
        <f t="shared" si="178"/>
        <v>10</v>
      </c>
      <c r="O2854" s="10" t="str">
        <f>VLOOKUP(L2854,'User input'!$D$6:$E$16,2,FALSE)</f>
        <v>Hyperwotsit</v>
      </c>
      <c r="P2854" s="10">
        <f>VLOOKUP(L2854,'User input'!$D$6:$G$16,3,FALSE)</f>
        <v>2.0099999999999998</v>
      </c>
      <c r="Q2854" s="10">
        <f>VLOOKUP(L2854,'User input'!$D$6:$G$16,4,FALSE)</f>
        <v>20</v>
      </c>
      <c r="R2854" s="10">
        <f t="shared" si="179"/>
        <v>720</v>
      </c>
      <c r="S2854" s="27">
        <f t="shared" si="176"/>
        <v>1447.1999999999998</v>
      </c>
      <c r="T2854" s="27">
        <f>IF(K2854&lt;'User input'!$I$9,'User input'!$J$8,IF(K2854&lt;'User input'!$I$10,'User input'!$J$9,IF(K2854&lt;'User input'!$I$11,'User input'!$J$10,'User input'!$J$11)))*S2854</f>
        <v>43.41599999999999</v>
      </c>
      <c r="U2854" s="27">
        <f>K2854*'User input'!$J$17+'User input'!$J$16</f>
        <v>0.5</v>
      </c>
    </row>
    <row r="2855" spans="1:21" x14ac:dyDescent="0.25">
      <c r="A2855" s="17">
        <v>2927</v>
      </c>
      <c r="B2855" s="6" t="s">
        <v>1257</v>
      </c>
      <c r="C2855" s="6" t="s">
        <v>3019</v>
      </c>
      <c r="D2855" s="6" t="s">
        <v>49</v>
      </c>
      <c r="E2855" s="6" t="s">
        <v>16</v>
      </c>
      <c r="F2855" s="15">
        <v>30</v>
      </c>
      <c r="G2855" s="6" t="s">
        <v>7203</v>
      </c>
      <c r="H2855" s="6" t="s">
        <v>1822</v>
      </c>
      <c r="I2855" s="6" t="s">
        <v>32</v>
      </c>
      <c r="J2855" s="7">
        <v>44311</v>
      </c>
      <c r="K2855" s="15">
        <v>29</v>
      </c>
      <c r="L2855" s="6" t="s">
        <v>33</v>
      </c>
      <c r="M2855" s="6">
        <f t="shared" si="177"/>
        <v>2021</v>
      </c>
      <c r="N2855" s="6">
        <f t="shared" si="178"/>
        <v>4</v>
      </c>
      <c r="O2855" s="6" t="str">
        <f>VLOOKUP(L2855,'User input'!$D$6:$E$16,2,FALSE)</f>
        <v>Megawidget L</v>
      </c>
      <c r="P2855" s="6">
        <f>VLOOKUP(L2855,'User input'!$D$6:$G$16,3,FALSE)</f>
        <v>1.79</v>
      </c>
      <c r="Q2855" s="6">
        <f>VLOOKUP(L2855,'User input'!$D$6:$G$16,4,FALSE)</f>
        <v>24</v>
      </c>
      <c r="R2855" s="6">
        <f t="shared" si="179"/>
        <v>696</v>
      </c>
      <c r="S2855" s="26">
        <f t="shared" si="176"/>
        <v>1245.8399999999999</v>
      </c>
      <c r="T2855" s="26">
        <f>IF(K2855&lt;'User input'!$I$9,'User input'!$J$8,IF(K2855&lt;'User input'!$I$10,'User input'!$J$9,IF(K2855&lt;'User input'!$I$11,'User input'!$J$10,'User input'!$J$11)))*S2855</f>
        <v>37.3752</v>
      </c>
      <c r="U2855" s="26">
        <f>K2855*'User input'!$J$17+'User input'!$J$16</f>
        <v>0.5</v>
      </c>
    </row>
    <row r="2856" spans="1:21" x14ac:dyDescent="0.25">
      <c r="A2856" s="18">
        <v>2928</v>
      </c>
      <c r="B2856" s="10" t="s">
        <v>488</v>
      </c>
      <c r="C2856" s="10" t="s">
        <v>7204</v>
      </c>
      <c r="D2856" s="10" t="s">
        <v>28</v>
      </c>
      <c r="E2856" s="10" t="s">
        <v>29</v>
      </c>
      <c r="F2856" s="16">
        <v>60</v>
      </c>
      <c r="G2856" s="10" t="s">
        <v>7205</v>
      </c>
      <c r="H2856" s="10" t="s">
        <v>7206</v>
      </c>
      <c r="I2856" s="10" t="s">
        <v>32</v>
      </c>
      <c r="J2856" s="11">
        <v>43861</v>
      </c>
      <c r="K2856" s="16">
        <v>95</v>
      </c>
      <c r="L2856" s="10" t="s">
        <v>44</v>
      </c>
      <c r="M2856" s="10">
        <f t="shared" si="177"/>
        <v>2020</v>
      </c>
      <c r="N2856" s="10">
        <f t="shared" si="178"/>
        <v>1</v>
      </c>
      <c r="O2856" s="10" t="str">
        <f>VLOOKUP(L2856,'User input'!$D$6:$E$16,2,FALSE)</f>
        <v>Gigastuff</v>
      </c>
      <c r="P2856" s="10">
        <f>VLOOKUP(L2856,'User input'!$D$6:$G$16,3,FALSE)</f>
        <v>1.89</v>
      </c>
      <c r="Q2856" s="10">
        <f>VLOOKUP(L2856,'User input'!$D$6:$G$16,4,FALSE)</f>
        <v>18</v>
      </c>
      <c r="R2856" s="10">
        <f t="shared" si="179"/>
        <v>1710</v>
      </c>
      <c r="S2856" s="27">
        <f t="shared" si="176"/>
        <v>3231.8999999999996</v>
      </c>
      <c r="T2856" s="27">
        <f>IF(K2856&lt;'User input'!$I$9,'User input'!$J$8,IF(K2856&lt;'User input'!$I$10,'User input'!$J$9,IF(K2856&lt;'User input'!$I$11,'User input'!$J$10,'User input'!$J$11)))*S2856</f>
        <v>161.595</v>
      </c>
      <c r="U2856" s="27">
        <f>K2856*'User input'!$J$17+'User input'!$J$16</f>
        <v>0.5</v>
      </c>
    </row>
    <row r="2857" spans="1:21" x14ac:dyDescent="0.25">
      <c r="A2857" s="17">
        <v>2929</v>
      </c>
      <c r="B2857" s="6" t="s">
        <v>7207</v>
      </c>
      <c r="C2857" s="6" t="s">
        <v>1409</v>
      </c>
      <c r="D2857" s="6" t="s">
        <v>49</v>
      </c>
      <c r="E2857" s="6" t="s">
        <v>16</v>
      </c>
      <c r="F2857" s="15">
        <v>90</v>
      </c>
      <c r="G2857" s="6" t="s">
        <v>7208</v>
      </c>
      <c r="H2857" s="6" t="s">
        <v>1773</v>
      </c>
      <c r="I2857" s="6" t="s">
        <v>32</v>
      </c>
      <c r="J2857" s="7">
        <v>43533</v>
      </c>
      <c r="K2857" s="15">
        <v>4</v>
      </c>
      <c r="L2857" s="6" t="s">
        <v>99</v>
      </c>
      <c r="M2857" s="6">
        <f t="shared" si="177"/>
        <v>2019</v>
      </c>
      <c r="N2857" s="6">
        <f t="shared" si="178"/>
        <v>3</v>
      </c>
      <c r="O2857" s="6" t="str">
        <f>VLOOKUP(L2857,'User input'!$D$6:$E$16,2,FALSE)</f>
        <v>Superwossname</v>
      </c>
      <c r="P2857" s="6">
        <f>VLOOKUP(L2857,'User input'!$D$6:$G$16,3,FALSE)</f>
        <v>3.49</v>
      </c>
      <c r="Q2857" s="6">
        <f>VLOOKUP(L2857,'User input'!$D$6:$G$16,4,FALSE)</f>
        <v>20</v>
      </c>
      <c r="R2857" s="6">
        <f t="shared" si="179"/>
        <v>80</v>
      </c>
      <c r="S2857" s="26">
        <f t="shared" si="176"/>
        <v>279.20000000000005</v>
      </c>
      <c r="T2857" s="26">
        <f>IF(K2857&lt;'User input'!$I$9,'User input'!$J$8,IF(K2857&lt;'User input'!$I$10,'User input'!$J$9,IF(K2857&lt;'User input'!$I$11,'User input'!$J$10,'User input'!$J$11)))*S2857</f>
        <v>0</v>
      </c>
      <c r="U2857" s="26">
        <f>K2857*'User input'!$J$17+'User input'!$J$16</f>
        <v>0.5</v>
      </c>
    </row>
    <row r="2858" spans="1:21" x14ac:dyDescent="0.25">
      <c r="A2858" s="18">
        <v>2930</v>
      </c>
      <c r="B2858" s="10" t="s">
        <v>1332</v>
      </c>
      <c r="C2858" s="10" t="s">
        <v>4774</v>
      </c>
      <c r="D2858" s="10" t="s">
        <v>28</v>
      </c>
      <c r="E2858" s="10" t="s">
        <v>29</v>
      </c>
      <c r="F2858" s="16">
        <v>60</v>
      </c>
      <c r="G2858" s="10" t="s">
        <v>7209</v>
      </c>
      <c r="H2858" s="10" t="s">
        <v>833</v>
      </c>
      <c r="I2858" s="10" t="s">
        <v>834</v>
      </c>
      <c r="J2858" s="11">
        <v>44195</v>
      </c>
      <c r="K2858" s="16">
        <v>73</v>
      </c>
      <c r="L2858" s="10" t="s">
        <v>33</v>
      </c>
      <c r="M2858" s="10">
        <f t="shared" si="177"/>
        <v>2020</v>
      </c>
      <c r="N2858" s="10">
        <f t="shared" si="178"/>
        <v>12</v>
      </c>
      <c r="O2858" s="10" t="str">
        <f>VLOOKUP(L2858,'User input'!$D$6:$E$16,2,FALSE)</f>
        <v>Megawidget L</v>
      </c>
      <c r="P2858" s="10">
        <f>VLOOKUP(L2858,'User input'!$D$6:$G$16,3,FALSE)</f>
        <v>1.79</v>
      </c>
      <c r="Q2858" s="10">
        <f>VLOOKUP(L2858,'User input'!$D$6:$G$16,4,FALSE)</f>
        <v>24</v>
      </c>
      <c r="R2858" s="10">
        <f t="shared" si="179"/>
        <v>1752</v>
      </c>
      <c r="S2858" s="27">
        <f t="shared" si="176"/>
        <v>3136.08</v>
      </c>
      <c r="T2858" s="27">
        <f>IF(K2858&lt;'User input'!$I$9,'User input'!$J$8,IF(K2858&lt;'User input'!$I$10,'User input'!$J$9,IF(K2858&lt;'User input'!$I$11,'User input'!$J$10,'User input'!$J$11)))*S2858</f>
        <v>156.804</v>
      </c>
      <c r="U2858" s="27">
        <f>K2858*'User input'!$J$17+'User input'!$J$16</f>
        <v>0.5</v>
      </c>
    </row>
    <row r="2859" spans="1:21" x14ac:dyDescent="0.25">
      <c r="A2859" s="17">
        <v>2931</v>
      </c>
      <c r="B2859" s="6" t="s">
        <v>3914</v>
      </c>
      <c r="C2859" s="6" t="s">
        <v>1387</v>
      </c>
      <c r="D2859" s="6" t="s">
        <v>28</v>
      </c>
      <c r="E2859" s="6" t="s">
        <v>29</v>
      </c>
      <c r="F2859" s="15">
        <v>60</v>
      </c>
      <c r="G2859" s="6" t="s">
        <v>7210</v>
      </c>
      <c r="H2859" s="6" t="s">
        <v>2980</v>
      </c>
      <c r="I2859" s="6" t="s">
        <v>38</v>
      </c>
      <c r="J2859" s="7">
        <v>43700</v>
      </c>
      <c r="K2859" s="15">
        <v>25</v>
      </c>
      <c r="L2859" s="6" t="s">
        <v>68</v>
      </c>
      <c r="M2859" s="6">
        <f t="shared" si="177"/>
        <v>2019</v>
      </c>
      <c r="N2859" s="6">
        <f t="shared" si="178"/>
        <v>8</v>
      </c>
      <c r="O2859" s="6" t="str">
        <f>VLOOKUP(L2859,'User input'!$D$6:$E$16,2,FALSE)</f>
        <v>Megawidget M</v>
      </c>
      <c r="P2859" s="6">
        <f>VLOOKUP(L2859,'User input'!$D$6:$G$16,3,FALSE)</f>
        <v>1.29</v>
      </c>
      <c r="Q2859" s="6">
        <f>VLOOKUP(L2859,'User input'!$D$6:$G$16,4,FALSE)</f>
        <v>24</v>
      </c>
      <c r="R2859" s="6">
        <f t="shared" si="179"/>
        <v>600</v>
      </c>
      <c r="S2859" s="26">
        <f t="shared" si="176"/>
        <v>774</v>
      </c>
      <c r="T2859" s="26">
        <f>IF(K2859&lt;'User input'!$I$9,'User input'!$J$8,IF(K2859&lt;'User input'!$I$10,'User input'!$J$9,IF(K2859&lt;'User input'!$I$11,'User input'!$J$10,'User input'!$J$11)))*S2859</f>
        <v>23.22</v>
      </c>
      <c r="U2859" s="26">
        <f>K2859*'User input'!$J$17+'User input'!$J$16</f>
        <v>0.5</v>
      </c>
    </row>
    <row r="2860" spans="1:21" x14ac:dyDescent="0.25">
      <c r="A2860" s="18">
        <v>2932</v>
      </c>
      <c r="B2860" s="10" t="s">
        <v>2420</v>
      </c>
      <c r="C2860" s="10" t="s">
        <v>3312</v>
      </c>
      <c r="D2860" s="10" t="s">
        <v>28</v>
      </c>
      <c r="E2860" s="10" t="s">
        <v>29</v>
      </c>
      <c r="F2860" s="16">
        <v>30</v>
      </c>
      <c r="G2860" s="10" t="s">
        <v>7211</v>
      </c>
      <c r="H2860" s="10" t="s">
        <v>4906</v>
      </c>
      <c r="I2860" s="10" t="s">
        <v>32</v>
      </c>
      <c r="J2860" s="11">
        <v>43729</v>
      </c>
      <c r="K2860" s="16">
        <v>84</v>
      </c>
      <c r="L2860" s="10" t="s">
        <v>68</v>
      </c>
      <c r="M2860" s="10">
        <f t="shared" si="177"/>
        <v>2019</v>
      </c>
      <c r="N2860" s="10">
        <f t="shared" si="178"/>
        <v>9</v>
      </c>
      <c r="O2860" s="10" t="str">
        <f>VLOOKUP(L2860,'User input'!$D$6:$E$16,2,FALSE)</f>
        <v>Megawidget M</v>
      </c>
      <c r="P2860" s="10">
        <f>VLOOKUP(L2860,'User input'!$D$6:$G$16,3,FALSE)</f>
        <v>1.29</v>
      </c>
      <c r="Q2860" s="10">
        <f>VLOOKUP(L2860,'User input'!$D$6:$G$16,4,FALSE)</f>
        <v>24</v>
      </c>
      <c r="R2860" s="10">
        <f t="shared" si="179"/>
        <v>2016</v>
      </c>
      <c r="S2860" s="27">
        <f t="shared" si="176"/>
        <v>2600.64</v>
      </c>
      <c r="T2860" s="27">
        <f>IF(K2860&lt;'User input'!$I$9,'User input'!$J$8,IF(K2860&lt;'User input'!$I$10,'User input'!$J$9,IF(K2860&lt;'User input'!$I$11,'User input'!$J$10,'User input'!$J$11)))*S2860</f>
        <v>130.03200000000001</v>
      </c>
      <c r="U2860" s="27">
        <f>K2860*'User input'!$J$17+'User input'!$J$16</f>
        <v>0.5</v>
      </c>
    </row>
    <row r="2861" spans="1:21" x14ac:dyDescent="0.25">
      <c r="A2861" s="17">
        <v>2933</v>
      </c>
      <c r="B2861" s="6" t="s">
        <v>7212</v>
      </c>
      <c r="C2861" s="6" t="s">
        <v>3826</v>
      </c>
      <c r="D2861" s="6" t="s">
        <v>28</v>
      </c>
      <c r="E2861" s="6" t="s">
        <v>29</v>
      </c>
      <c r="F2861" s="15">
        <v>90</v>
      </c>
      <c r="G2861" s="6" t="s">
        <v>7213</v>
      </c>
      <c r="H2861" s="6" t="s">
        <v>2856</v>
      </c>
      <c r="I2861" s="6" t="s">
        <v>32</v>
      </c>
      <c r="J2861" s="7">
        <v>44345</v>
      </c>
      <c r="K2861" s="15">
        <v>16</v>
      </c>
      <c r="L2861" s="6" t="s">
        <v>62</v>
      </c>
      <c r="M2861" s="6">
        <f t="shared" si="177"/>
        <v>2021</v>
      </c>
      <c r="N2861" s="6">
        <f t="shared" si="178"/>
        <v>5</v>
      </c>
      <c r="O2861" s="6" t="str">
        <f>VLOOKUP(L2861,'User input'!$D$6:$E$16,2,FALSE)</f>
        <v>Ultrathing V4</v>
      </c>
      <c r="P2861" s="6">
        <f>VLOOKUP(L2861,'User input'!$D$6:$G$16,3,FALSE)</f>
        <v>3.99</v>
      </c>
      <c r="Q2861" s="6">
        <f>VLOOKUP(L2861,'User input'!$D$6:$G$16,4,FALSE)</f>
        <v>24</v>
      </c>
      <c r="R2861" s="6">
        <f t="shared" si="179"/>
        <v>384</v>
      </c>
      <c r="S2861" s="26">
        <f t="shared" si="176"/>
        <v>1532.16</v>
      </c>
      <c r="T2861" s="26">
        <f>IF(K2861&lt;'User input'!$I$9,'User input'!$J$8,IF(K2861&lt;'User input'!$I$10,'User input'!$J$9,IF(K2861&lt;'User input'!$I$11,'User input'!$J$10,'User input'!$J$11)))*S2861</f>
        <v>0</v>
      </c>
      <c r="U2861" s="26">
        <f>K2861*'User input'!$J$17+'User input'!$J$16</f>
        <v>0.5</v>
      </c>
    </row>
    <row r="2862" spans="1:21" x14ac:dyDescent="0.25">
      <c r="A2862" s="18">
        <v>2934</v>
      </c>
      <c r="B2862" s="10" t="s">
        <v>4287</v>
      </c>
      <c r="C2862" s="10" t="s">
        <v>325</v>
      </c>
      <c r="D2862" s="10" t="s">
        <v>28</v>
      </c>
      <c r="E2862" s="10" t="s">
        <v>29</v>
      </c>
      <c r="F2862" s="16">
        <v>90</v>
      </c>
      <c r="G2862" s="10" t="s">
        <v>7214</v>
      </c>
      <c r="H2862" s="10" t="s">
        <v>726</v>
      </c>
      <c r="I2862" s="10" t="s">
        <v>185</v>
      </c>
      <c r="J2862" s="11">
        <v>44548</v>
      </c>
      <c r="K2862" s="16">
        <v>8</v>
      </c>
      <c r="L2862" s="10" t="s">
        <v>52</v>
      </c>
      <c r="M2862" s="10">
        <f t="shared" si="177"/>
        <v>2021</v>
      </c>
      <c r="N2862" s="10">
        <f t="shared" si="178"/>
        <v>12</v>
      </c>
      <c r="O2862" s="10" t="str">
        <f>VLOOKUP(L2862,'User input'!$D$6:$E$16,2,FALSE)</f>
        <v>Megawidget S</v>
      </c>
      <c r="P2862" s="10">
        <f>VLOOKUP(L2862,'User input'!$D$6:$G$16,3,FALSE)</f>
        <v>0.69</v>
      </c>
      <c r="Q2862" s="10">
        <f>VLOOKUP(L2862,'User input'!$D$6:$G$16,4,FALSE)</f>
        <v>24</v>
      </c>
      <c r="R2862" s="10">
        <f t="shared" si="179"/>
        <v>192</v>
      </c>
      <c r="S2862" s="27">
        <f t="shared" si="176"/>
        <v>132.47999999999999</v>
      </c>
      <c r="T2862" s="27">
        <f>IF(K2862&lt;'User input'!$I$9,'User input'!$J$8,IF(K2862&lt;'User input'!$I$10,'User input'!$J$9,IF(K2862&lt;'User input'!$I$11,'User input'!$J$10,'User input'!$J$11)))*S2862</f>
        <v>0</v>
      </c>
      <c r="U2862" s="27">
        <f>K2862*'User input'!$J$17+'User input'!$J$16</f>
        <v>0.5</v>
      </c>
    </row>
    <row r="2863" spans="1:21" x14ac:dyDescent="0.25">
      <c r="A2863" s="17">
        <v>2935</v>
      </c>
      <c r="B2863" s="6" t="s">
        <v>6539</v>
      </c>
      <c r="C2863" s="6" t="s">
        <v>6021</v>
      </c>
      <c r="D2863" s="6" t="s">
        <v>41</v>
      </c>
      <c r="E2863" s="6" t="s">
        <v>16</v>
      </c>
      <c r="F2863" s="15">
        <v>90</v>
      </c>
      <c r="G2863" s="6" t="s">
        <v>7215</v>
      </c>
      <c r="H2863" s="6" t="s">
        <v>2324</v>
      </c>
      <c r="I2863" s="6" t="s">
        <v>32</v>
      </c>
      <c r="J2863" s="7">
        <v>43942</v>
      </c>
      <c r="K2863" s="15">
        <v>48</v>
      </c>
      <c r="L2863" s="6" t="s">
        <v>78</v>
      </c>
      <c r="M2863" s="6">
        <f t="shared" si="177"/>
        <v>2020</v>
      </c>
      <c r="N2863" s="6">
        <f t="shared" si="178"/>
        <v>4</v>
      </c>
      <c r="O2863" s="6" t="str">
        <f>VLOOKUP(L2863,'User input'!$D$6:$E$16,2,FALSE)</f>
        <v>Ultrathing V2</v>
      </c>
      <c r="P2863" s="6">
        <f>VLOOKUP(L2863,'User input'!$D$6:$G$16,3,FALSE)</f>
        <v>2.95</v>
      </c>
      <c r="Q2863" s="6">
        <f>VLOOKUP(L2863,'User input'!$D$6:$G$16,4,FALSE)</f>
        <v>20</v>
      </c>
      <c r="R2863" s="6">
        <f t="shared" si="179"/>
        <v>960</v>
      </c>
      <c r="S2863" s="26">
        <f t="shared" si="176"/>
        <v>2832</v>
      </c>
      <c r="T2863" s="26">
        <f>IF(K2863&lt;'User input'!$I$9,'User input'!$J$8,IF(K2863&lt;'User input'!$I$10,'User input'!$J$9,IF(K2863&lt;'User input'!$I$11,'User input'!$J$10,'User input'!$J$11)))*S2863</f>
        <v>84.96</v>
      </c>
      <c r="U2863" s="26">
        <f>K2863*'User input'!$J$17+'User input'!$J$16</f>
        <v>0.5</v>
      </c>
    </row>
    <row r="2864" spans="1:21" x14ac:dyDescent="0.25">
      <c r="A2864" s="18">
        <v>2936</v>
      </c>
      <c r="B2864" s="10" t="s">
        <v>7216</v>
      </c>
      <c r="C2864" s="10" t="s">
        <v>4895</v>
      </c>
      <c r="D2864" s="10" t="s">
        <v>49</v>
      </c>
      <c r="E2864" s="10" t="s">
        <v>16</v>
      </c>
      <c r="F2864" s="16">
        <v>90</v>
      </c>
      <c r="G2864" s="10" t="s">
        <v>7217</v>
      </c>
      <c r="H2864" s="10" t="s">
        <v>4263</v>
      </c>
      <c r="I2864" s="10" t="s">
        <v>32</v>
      </c>
      <c r="J2864" s="11">
        <v>44248</v>
      </c>
      <c r="K2864" s="16">
        <v>52</v>
      </c>
      <c r="L2864" s="10" t="s">
        <v>157</v>
      </c>
      <c r="M2864" s="10">
        <f t="shared" si="177"/>
        <v>2021</v>
      </c>
      <c r="N2864" s="10">
        <f t="shared" si="178"/>
        <v>2</v>
      </c>
      <c r="O2864" s="10" t="str">
        <f>VLOOKUP(L2864,'User input'!$D$6:$E$16,2,FALSE)</f>
        <v>Ultrathing V3</v>
      </c>
      <c r="P2864" s="10">
        <f>VLOOKUP(L2864,'User input'!$D$6:$G$16,3,FALSE)</f>
        <v>3.39</v>
      </c>
      <c r="Q2864" s="10">
        <f>VLOOKUP(L2864,'User input'!$D$6:$G$16,4,FALSE)</f>
        <v>24</v>
      </c>
      <c r="R2864" s="10">
        <f t="shared" si="179"/>
        <v>1248</v>
      </c>
      <c r="S2864" s="27">
        <f t="shared" si="176"/>
        <v>4230.72</v>
      </c>
      <c r="T2864" s="27">
        <f>IF(K2864&lt;'User input'!$I$9,'User input'!$J$8,IF(K2864&lt;'User input'!$I$10,'User input'!$J$9,IF(K2864&lt;'User input'!$I$11,'User input'!$J$10,'User input'!$J$11)))*S2864</f>
        <v>211.53600000000003</v>
      </c>
      <c r="U2864" s="27">
        <f>K2864*'User input'!$J$17+'User input'!$J$16</f>
        <v>0.5</v>
      </c>
    </row>
    <row r="2865" spans="1:21" x14ac:dyDescent="0.25">
      <c r="A2865" s="17">
        <v>2937</v>
      </c>
      <c r="B2865" s="6" t="s">
        <v>7218</v>
      </c>
      <c r="C2865" s="6" t="s">
        <v>994</v>
      </c>
      <c r="D2865" s="6" t="s">
        <v>15</v>
      </c>
      <c r="E2865" s="6" t="s">
        <v>16</v>
      </c>
      <c r="F2865" s="15">
        <v>30</v>
      </c>
      <c r="G2865" s="6" t="s">
        <v>7219</v>
      </c>
      <c r="H2865" s="6" t="s">
        <v>5971</v>
      </c>
      <c r="I2865" s="6" t="s">
        <v>25</v>
      </c>
      <c r="J2865" s="7">
        <v>44323</v>
      </c>
      <c r="K2865" s="15">
        <v>105</v>
      </c>
      <c r="L2865" s="6" t="s">
        <v>20</v>
      </c>
      <c r="M2865" s="6">
        <f t="shared" si="177"/>
        <v>2021</v>
      </c>
      <c r="N2865" s="6">
        <f t="shared" si="178"/>
        <v>5</v>
      </c>
      <c r="O2865" s="6" t="str">
        <f>VLOOKUP(L2865,'User input'!$D$6:$E$16,2,FALSE)</f>
        <v>Hyperwotsit</v>
      </c>
      <c r="P2865" s="6">
        <f>VLOOKUP(L2865,'User input'!$D$6:$G$16,3,FALSE)</f>
        <v>2.0099999999999998</v>
      </c>
      <c r="Q2865" s="6">
        <f>VLOOKUP(L2865,'User input'!$D$6:$G$16,4,FALSE)</f>
        <v>20</v>
      </c>
      <c r="R2865" s="6">
        <f t="shared" si="179"/>
        <v>2100</v>
      </c>
      <c r="S2865" s="26">
        <f t="shared" si="176"/>
        <v>4221</v>
      </c>
      <c r="T2865" s="26">
        <f>IF(K2865&lt;'User input'!$I$9,'User input'!$J$8,IF(K2865&lt;'User input'!$I$10,'User input'!$J$9,IF(K2865&lt;'User input'!$I$11,'User input'!$J$10,'User input'!$J$11)))*S2865</f>
        <v>295.47000000000003</v>
      </c>
      <c r="U2865" s="26">
        <f>K2865*'User input'!$J$17+'User input'!$J$16</f>
        <v>0.5</v>
      </c>
    </row>
    <row r="2866" spans="1:21" x14ac:dyDescent="0.25">
      <c r="A2866" s="18">
        <v>2938</v>
      </c>
      <c r="B2866" s="10" t="s">
        <v>7220</v>
      </c>
      <c r="C2866" s="10" t="s">
        <v>7221</v>
      </c>
      <c r="D2866" s="10" t="s">
        <v>15</v>
      </c>
      <c r="E2866" s="10" t="s">
        <v>16</v>
      </c>
      <c r="F2866" s="16">
        <v>30</v>
      </c>
      <c r="G2866" s="10" t="s">
        <v>7222</v>
      </c>
      <c r="H2866" s="10" t="s">
        <v>5853</v>
      </c>
      <c r="I2866" s="10" t="s">
        <v>834</v>
      </c>
      <c r="J2866" s="11">
        <v>43473</v>
      </c>
      <c r="K2866" s="16">
        <v>53</v>
      </c>
      <c r="L2866" s="10" t="s">
        <v>20</v>
      </c>
      <c r="M2866" s="10">
        <f t="shared" si="177"/>
        <v>2019</v>
      </c>
      <c r="N2866" s="10">
        <f t="shared" si="178"/>
        <v>1</v>
      </c>
      <c r="O2866" s="10" t="str">
        <f>VLOOKUP(L2866,'User input'!$D$6:$E$16,2,FALSE)</f>
        <v>Hyperwotsit</v>
      </c>
      <c r="P2866" s="10">
        <f>VLOOKUP(L2866,'User input'!$D$6:$G$16,3,FALSE)</f>
        <v>2.0099999999999998</v>
      </c>
      <c r="Q2866" s="10">
        <f>VLOOKUP(L2866,'User input'!$D$6:$G$16,4,FALSE)</f>
        <v>20</v>
      </c>
      <c r="R2866" s="10">
        <f t="shared" si="179"/>
        <v>1060</v>
      </c>
      <c r="S2866" s="27">
        <f t="shared" si="176"/>
        <v>2130.6</v>
      </c>
      <c r="T2866" s="27">
        <f>IF(K2866&lt;'User input'!$I$9,'User input'!$J$8,IF(K2866&lt;'User input'!$I$10,'User input'!$J$9,IF(K2866&lt;'User input'!$I$11,'User input'!$J$10,'User input'!$J$11)))*S2866</f>
        <v>106.53</v>
      </c>
      <c r="U2866" s="27">
        <f>K2866*'User input'!$J$17+'User input'!$J$16</f>
        <v>0.5</v>
      </c>
    </row>
    <row r="2867" spans="1:21" x14ac:dyDescent="0.25">
      <c r="A2867" s="17">
        <v>2939</v>
      </c>
      <c r="B2867" s="6" t="s">
        <v>7223</v>
      </c>
      <c r="C2867" s="6" t="s">
        <v>7224</v>
      </c>
      <c r="D2867" s="6" t="s">
        <v>15</v>
      </c>
      <c r="E2867" s="6" t="s">
        <v>16</v>
      </c>
      <c r="F2867" s="15">
        <v>30</v>
      </c>
      <c r="G2867" s="6" t="s">
        <v>7225</v>
      </c>
      <c r="H2867" s="6" t="s">
        <v>1365</v>
      </c>
      <c r="I2867" s="6" t="s">
        <v>32</v>
      </c>
      <c r="J2867" s="7">
        <v>43891</v>
      </c>
      <c r="K2867" s="15">
        <v>15</v>
      </c>
      <c r="L2867" s="6" t="s">
        <v>68</v>
      </c>
      <c r="M2867" s="6">
        <f t="shared" si="177"/>
        <v>2020</v>
      </c>
      <c r="N2867" s="6">
        <f t="shared" si="178"/>
        <v>3</v>
      </c>
      <c r="O2867" s="6" t="str">
        <f>VLOOKUP(L2867,'User input'!$D$6:$E$16,2,FALSE)</f>
        <v>Megawidget M</v>
      </c>
      <c r="P2867" s="6">
        <f>VLOOKUP(L2867,'User input'!$D$6:$G$16,3,FALSE)</f>
        <v>1.29</v>
      </c>
      <c r="Q2867" s="6">
        <f>VLOOKUP(L2867,'User input'!$D$6:$G$16,4,FALSE)</f>
        <v>24</v>
      </c>
      <c r="R2867" s="6">
        <f t="shared" si="179"/>
        <v>360</v>
      </c>
      <c r="S2867" s="26">
        <f t="shared" si="176"/>
        <v>464.40000000000003</v>
      </c>
      <c r="T2867" s="26">
        <f>IF(K2867&lt;'User input'!$I$9,'User input'!$J$8,IF(K2867&lt;'User input'!$I$10,'User input'!$J$9,IF(K2867&lt;'User input'!$I$11,'User input'!$J$10,'User input'!$J$11)))*S2867</f>
        <v>0</v>
      </c>
      <c r="U2867" s="26">
        <f>K2867*'User input'!$J$17+'User input'!$J$16</f>
        <v>0.5</v>
      </c>
    </row>
    <row r="2868" spans="1:21" x14ac:dyDescent="0.25">
      <c r="A2868" s="18">
        <v>2940</v>
      </c>
      <c r="B2868" s="10" t="s">
        <v>5425</v>
      </c>
      <c r="C2868" s="10" t="s">
        <v>7226</v>
      </c>
      <c r="D2868" s="10" t="s">
        <v>28</v>
      </c>
      <c r="E2868" s="10" t="s">
        <v>29</v>
      </c>
      <c r="F2868" s="16">
        <v>90</v>
      </c>
      <c r="G2868" s="10" t="s">
        <v>7227</v>
      </c>
      <c r="H2868" s="10" t="s">
        <v>5203</v>
      </c>
      <c r="I2868" s="10" t="s">
        <v>32</v>
      </c>
      <c r="J2868" s="11">
        <v>44234</v>
      </c>
      <c r="K2868" s="16">
        <v>40</v>
      </c>
      <c r="L2868" s="10" t="s">
        <v>44</v>
      </c>
      <c r="M2868" s="10">
        <f t="shared" si="177"/>
        <v>2021</v>
      </c>
      <c r="N2868" s="10">
        <f t="shared" si="178"/>
        <v>2</v>
      </c>
      <c r="O2868" s="10" t="str">
        <f>VLOOKUP(L2868,'User input'!$D$6:$E$16,2,FALSE)</f>
        <v>Gigastuff</v>
      </c>
      <c r="P2868" s="10">
        <f>VLOOKUP(L2868,'User input'!$D$6:$G$16,3,FALSE)</f>
        <v>1.89</v>
      </c>
      <c r="Q2868" s="10">
        <f>VLOOKUP(L2868,'User input'!$D$6:$G$16,4,FALSE)</f>
        <v>18</v>
      </c>
      <c r="R2868" s="10">
        <f t="shared" si="179"/>
        <v>720</v>
      </c>
      <c r="S2868" s="27">
        <f t="shared" si="176"/>
        <v>1360.8</v>
      </c>
      <c r="T2868" s="27">
        <f>IF(K2868&lt;'User input'!$I$9,'User input'!$J$8,IF(K2868&lt;'User input'!$I$10,'User input'!$J$9,IF(K2868&lt;'User input'!$I$11,'User input'!$J$10,'User input'!$J$11)))*S2868</f>
        <v>40.823999999999998</v>
      </c>
      <c r="U2868" s="27">
        <f>K2868*'User input'!$J$17+'User input'!$J$16</f>
        <v>0.5</v>
      </c>
    </row>
    <row r="2869" spans="1:21" x14ac:dyDescent="0.25">
      <c r="A2869" s="17">
        <v>2941</v>
      </c>
      <c r="B2869" s="6" t="s">
        <v>7228</v>
      </c>
      <c r="C2869" s="6" t="s">
        <v>1335</v>
      </c>
      <c r="D2869" s="6" t="s">
        <v>49</v>
      </c>
      <c r="E2869" s="6" t="s">
        <v>16</v>
      </c>
      <c r="F2869" s="15">
        <v>90</v>
      </c>
      <c r="G2869" s="6" t="s">
        <v>7229</v>
      </c>
      <c r="H2869" s="6" t="s">
        <v>5633</v>
      </c>
      <c r="I2869" s="6" t="s">
        <v>32</v>
      </c>
      <c r="J2869" s="7">
        <v>44358</v>
      </c>
      <c r="K2869" s="15">
        <v>72</v>
      </c>
      <c r="L2869" s="6" t="s">
        <v>20</v>
      </c>
      <c r="M2869" s="6">
        <f t="shared" si="177"/>
        <v>2021</v>
      </c>
      <c r="N2869" s="6">
        <f t="shared" si="178"/>
        <v>6</v>
      </c>
      <c r="O2869" s="6" t="str">
        <f>VLOOKUP(L2869,'User input'!$D$6:$E$16,2,FALSE)</f>
        <v>Hyperwotsit</v>
      </c>
      <c r="P2869" s="6">
        <f>VLOOKUP(L2869,'User input'!$D$6:$G$16,3,FALSE)</f>
        <v>2.0099999999999998</v>
      </c>
      <c r="Q2869" s="6">
        <f>VLOOKUP(L2869,'User input'!$D$6:$G$16,4,FALSE)</f>
        <v>20</v>
      </c>
      <c r="R2869" s="6">
        <f t="shared" si="179"/>
        <v>1440</v>
      </c>
      <c r="S2869" s="26">
        <f t="shared" si="176"/>
        <v>2894.3999999999996</v>
      </c>
      <c r="T2869" s="26">
        <f>IF(K2869&lt;'User input'!$I$9,'User input'!$J$8,IF(K2869&lt;'User input'!$I$10,'User input'!$J$9,IF(K2869&lt;'User input'!$I$11,'User input'!$J$10,'User input'!$J$11)))*S2869</f>
        <v>144.72</v>
      </c>
      <c r="U2869" s="26">
        <f>K2869*'User input'!$J$17+'User input'!$J$16</f>
        <v>0.5</v>
      </c>
    </row>
    <row r="2870" spans="1:21" x14ac:dyDescent="0.25">
      <c r="A2870" s="18">
        <v>2942</v>
      </c>
      <c r="B2870" s="10" t="s">
        <v>4282</v>
      </c>
      <c r="C2870" s="10" t="s">
        <v>6019</v>
      </c>
      <c r="D2870" s="10" t="s">
        <v>49</v>
      </c>
      <c r="E2870" s="10" t="s">
        <v>16</v>
      </c>
      <c r="F2870" s="16">
        <v>90</v>
      </c>
      <c r="G2870" s="10" t="s">
        <v>7230</v>
      </c>
      <c r="H2870" s="10" t="s">
        <v>6</v>
      </c>
      <c r="I2870" s="10" t="s">
        <v>32</v>
      </c>
      <c r="J2870" s="11">
        <v>43675</v>
      </c>
      <c r="K2870" s="16">
        <v>63</v>
      </c>
      <c r="L2870" s="10" t="s">
        <v>68</v>
      </c>
      <c r="M2870" s="10">
        <f t="shared" si="177"/>
        <v>2019</v>
      </c>
      <c r="N2870" s="10">
        <f t="shared" si="178"/>
        <v>7</v>
      </c>
      <c r="O2870" s="10" t="str">
        <f>VLOOKUP(L2870,'User input'!$D$6:$E$16,2,FALSE)</f>
        <v>Megawidget M</v>
      </c>
      <c r="P2870" s="10">
        <f>VLOOKUP(L2870,'User input'!$D$6:$G$16,3,FALSE)</f>
        <v>1.29</v>
      </c>
      <c r="Q2870" s="10">
        <f>VLOOKUP(L2870,'User input'!$D$6:$G$16,4,FALSE)</f>
        <v>24</v>
      </c>
      <c r="R2870" s="10">
        <f t="shared" si="179"/>
        <v>1512</v>
      </c>
      <c r="S2870" s="27">
        <f t="shared" si="176"/>
        <v>1950.48</v>
      </c>
      <c r="T2870" s="27">
        <f>IF(K2870&lt;'User input'!$I$9,'User input'!$J$8,IF(K2870&lt;'User input'!$I$10,'User input'!$J$9,IF(K2870&lt;'User input'!$I$11,'User input'!$J$10,'User input'!$J$11)))*S2870</f>
        <v>97.524000000000001</v>
      </c>
      <c r="U2870" s="27">
        <f>K2870*'User input'!$J$17+'User input'!$J$16</f>
        <v>0.5</v>
      </c>
    </row>
    <row r="2871" spans="1:21" x14ac:dyDescent="0.25">
      <c r="A2871" s="17">
        <v>2943</v>
      </c>
      <c r="B2871" s="6" t="s">
        <v>4734</v>
      </c>
      <c r="C2871" s="6" t="s">
        <v>7231</v>
      </c>
      <c r="D2871" s="6" t="s">
        <v>28</v>
      </c>
      <c r="E2871" s="6" t="s">
        <v>29</v>
      </c>
      <c r="F2871" s="15">
        <v>90</v>
      </c>
      <c r="G2871" s="6" t="s">
        <v>7232</v>
      </c>
      <c r="H2871" s="6" t="s">
        <v>965</v>
      </c>
      <c r="I2871" s="6" t="s">
        <v>185</v>
      </c>
      <c r="J2871" s="7">
        <v>43620</v>
      </c>
      <c r="K2871" s="15">
        <v>51</v>
      </c>
      <c r="L2871" s="6" t="s">
        <v>68</v>
      </c>
      <c r="M2871" s="6">
        <f t="shared" si="177"/>
        <v>2019</v>
      </c>
      <c r="N2871" s="6">
        <f t="shared" si="178"/>
        <v>6</v>
      </c>
      <c r="O2871" s="6" t="str">
        <f>VLOOKUP(L2871,'User input'!$D$6:$E$16,2,FALSE)</f>
        <v>Megawidget M</v>
      </c>
      <c r="P2871" s="6">
        <f>VLOOKUP(L2871,'User input'!$D$6:$G$16,3,FALSE)</f>
        <v>1.29</v>
      </c>
      <c r="Q2871" s="6">
        <f>VLOOKUP(L2871,'User input'!$D$6:$G$16,4,FALSE)</f>
        <v>24</v>
      </c>
      <c r="R2871" s="6">
        <f t="shared" si="179"/>
        <v>1224</v>
      </c>
      <c r="S2871" s="26">
        <f t="shared" si="176"/>
        <v>1578.96</v>
      </c>
      <c r="T2871" s="26">
        <f>IF(K2871&lt;'User input'!$I$9,'User input'!$J$8,IF(K2871&lt;'User input'!$I$10,'User input'!$J$9,IF(K2871&lt;'User input'!$I$11,'User input'!$J$10,'User input'!$J$11)))*S2871</f>
        <v>78.948000000000008</v>
      </c>
      <c r="U2871" s="26">
        <f>K2871*'User input'!$J$17+'User input'!$J$16</f>
        <v>0.5</v>
      </c>
    </row>
    <row r="2872" spans="1:21" x14ac:dyDescent="0.25">
      <c r="A2872" s="18">
        <v>2944</v>
      </c>
      <c r="B2872" s="10" t="s">
        <v>7034</v>
      </c>
      <c r="C2872" s="10" t="s">
        <v>4564</v>
      </c>
      <c r="D2872" s="10" t="s">
        <v>28</v>
      </c>
      <c r="E2872" s="10" t="s">
        <v>29</v>
      </c>
      <c r="F2872" s="16">
        <v>90</v>
      </c>
      <c r="G2872" s="10" t="s">
        <v>7233</v>
      </c>
      <c r="H2872" s="10" t="s">
        <v>7234</v>
      </c>
      <c r="I2872" s="10" t="s">
        <v>32</v>
      </c>
      <c r="J2872" s="11">
        <v>43765</v>
      </c>
      <c r="K2872" s="16">
        <v>33</v>
      </c>
      <c r="L2872" s="10" t="s">
        <v>39</v>
      </c>
      <c r="M2872" s="10">
        <f t="shared" si="177"/>
        <v>2019</v>
      </c>
      <c r="N2872" s="10">
        <f t="shared" si="178"/>
        <v>10</v>
      </c>
      <c r="O2872" s="10" t="str">
        <f>VLOOKUP(L2872,'User input'!$D$6:$E$16,2,FALSE)</f>
        <v>Ultrathing V1</v>
      </c>
      <c r="P2872" s="10">
        <f>VLOOKUP(L2872,'User input'!$D$6:$G$16,3,FALSE)</f>
        <v>1.79</v>
      </c>
      <c r="Q2872" s="10">
        <f>VLOOKUP(L2872,'User input'!$D$6:$G$16,4,FALSE)</f>
        <v>17</v>
      </c>
      <c r="R2872" s="10">
        <f t="shared" si="179"/>
        <v>561</v>
      </c>
      <c r="S2872" s="27">
        <f t="shared" si="176"/>
        <v>1004.19</v>
      </c>
      <c r="T2872" s="27">
        <f>IF(K2872&lt;'User input'!$I$9,'User input'!$J$8,IF(K2872&lt;'User input'!$I$10,'User input'!$J$9,IF(K2872&lt;'User input'!$I$11,'User input'!$J$10,'User input'!$J$11)))*S2872</f>
        <v>30.125700000000002</v>
      </c>
      <c r="U2872" s="27">
        <f>K2872*'User input'!$J$17+'User input'!$J$16</f>
        <v>0.5</v>
      </c>
    </row>
    <row r="2873" spans="1:21" x14ac:dyDescent="0.25">
      <c r="A2873" s="17">
        <v>2945</v>
      </c>
      <c r="B2873" s="6" t="s">
        <v>3101</v>
      </c>
      <c r="C2873" s="6" t="s">
        <v>5549</v>
      </c>
      <c r="D2873" s="6" t="s">
        <v>28</v>
      </c>
      <c r="E2873" s="6" t="s">
        <v>29</v>
      </c>
      <c r="F2873" s="15">
        <v>30</v>
      </c>
      <c r="G2873" s="6" t="s">
        <v>7235</v>
      </c>
      <c r="H2873" s="6" t="s">
        <v>2202</v>
      </c>
      <c r="I2873" s="6" t="s">
        <v>32</v>
      </c>
      <c r="J2873" s="7">
        <v>44545</v>
      </c>
      <c r="K2873" s="15">
        <v>65</v>
      </c>
      <c r="L2873" s="6" t="s">
        <v>62</v>
      </c>
      <c r="M2873" s="6">
        <f t="shared" si="177"/>
        <v>2021</v>
      </c>
      <c r="N2873" s="6">
        <f t="shared" si="178"/>
        <v>12</v>
      </c>
      <c r="O2873" s="6" t="str">
        <f>VLOOKUP(L2873,'User input'!$D$6:$E$16,2,FALSE)</f>
        <v>Ultrathing V4</v>
      </c>
      <c r="P2873" s="6">
        <f>VLOOKUP(L2873,'User input'!$D$6:$G$16,3,FALSE)</f>
        <v>3.99</v>
      </c>
      <c r="Q2873" s="6">
        <f>VLOOKUP(L2873,'User input'!$D$6:$G$16,4,FALSE)</f>
        <v>24</v>
      </c>
      <c r="R2873" s="6">
        <f t="shared" si="179"/>
        <v>1560</v>
      </c>
      <c r="S2873" s="26">
        <f t="shared" si="176"/>
        <v>6224.4000000000005</v>
      </c>
      <c r="T2873" s="26">
        <f>IF(K2873&lt;'User input'!$I$9,'User input'!$J$8,IF(K2873&lt;'User input'!$I$10,'User input'!$J$9,IF(K2873&lt;'User input'!$I$11,'User input'!$J$10,'User input'!$J$11)))*S2873</f>
        <v>311.22000000000003</v>
      </c>
      <c r="U2873" s="26">
        <f>K2873*'User input'!$J$17+'User input'!$J$16</f>
        <v>0.5</v>
      </c>
    </row>
    <row r="2874" spans="1:21" x14ac:dyDescent="0.25">
      <c r="A2874" s="18">
        <v>2946</v>
      </c>
      <c r="B2874" s="10" t="s">
        <v>6530</v>
      </c>
      <c r="C2874" s="10" t="s">
        <v>6861</v>
      </c>
      <c r="D2874" s="10" t="s">
        <v>28</v>
      </c>
      <c r="E2874" s="10" t="s">
        <v>29</v>
      </c>
      <c r="F2874" s="16">
        <v>60</v>
      </c>
      <c r="G2874" s="10" t="s">
        <v>7236</v>
      </c>
      <c r="H2874" s="10" t="s">
        <v>2569</v>
      </c>
      <c r="I2874" s="10" t="s">
        <v>421</v>
      </c>
      <c r="J2874" s="11">
        <v>44024</v>
      </c>
      <c r="K2874" s="16">
        <v>91</v>
      </c>
      <c r="L2874" s="10" t="s">
        <v>157</v>
      </c>
      <c r="M2874" s="10">
        <f t="shared" si="177"/>
        <v>2020</v>
      </c>
      <c r="N2874" s="10">
        <f t="shared" si="178"/>
        <v>7</v>
      </c>
      <c r="O2874" s="10" t="str">
        <f>VLOOKUP(L2874,'User input'!$D$6:$E$16,2,FALSE)</f>
        <v>Ultrathing V3</v>
      </c>
      <c r="P2874" s="10">
        <f>VLOOKUP(L2874,'User input'!$D$6:$G$16,3,FALSE)</f>
        <v>3.39</v>
      </c>
      <c r="Q2874" s="10">
        <f>VLOOKUP(L2874,'User input'!$D$6:$G$16,4,FALSE)</f>
        <v>24</v>
      </c>
      <c r="R2874" s="10">
        <f t="shared" si="179"/>
        <v>2184</v>
      </c>
      <c r="S2874" s="27">
        <f t="shared" si="176"/>
        <v>7403.76</v>
      </c>
      <c r="T2874" s="27">
        <f>IF(K2874&lt;'User input'!$I$9,'User input'!$J$8,IF(K2874&lt;'User input'!$I$10,'User input'!$J$9,IF(K2874&lt;'User input'!$I$11,'User input'!$J$10,'User input'!$J$11)))*S2874</f>
        <v>370.18800000000005</v>
      </c>
      <c r="U2874" s="27">
        <f>K2874*'User input'!$J$17+'User input'!$J$16</f>
        <v>0.5</v>
      </c>
    </row>
    <row r="2875" spans="1:21" x14ac:dyDescent="0.25">
      <c r="A2875" s="17">
        <v>2947</v>
      </c>
      <c r="B2875" s="6" t="s">
        <v>7237</v>
      </c>
      <c r="C2875" s="6" t="s">
        <v>4554</v>
      </c>
      <c r="D2875" s="6" t="s">
        <v>49</v>
      </c>
      <c r="E2875" s="6" t="s">
        <v>16</v>
      </c>
      <c r="F2875" s="15">
        <v>60</v>
      </c>
      <c r="G2875" s="6" t="s">
        <v>7236</v>
      </c>
      <c r="H2875" s="6" t="s">
        <v>1021</v>
      </c>
      <c r="I2875" s="6" t="s">
        <v>32</v>
      </c>
      <c r="J2875" s="7">
        <v>43802</v>
      </c>
      <c r="K2875" s="15">
        <v>37</v>
      </c>
      <c r="L2875" s="6" t="s">
        <v>78</v>
      </c>
      <c r="M2875" s="6">
        <f t="shared" si="177"/>
        <v>2019</v>
      </c>
      <c r="N2875" s="6">
        <f t="shared" si="178"/>
        <v>12</v>
      </c>
      <c r="O2875" s="6" t="str">
        <f>VLOOKUP(L2875,'User input'!$D$6:$E$16,2,FALSE)</f>
        <v>Ultrathing V2</v>
      </c>
      <c r="P2875" s="6">
        <f>VLOOKUP(L2875,'User input'!$D$6:$G$16,3,FALSE)</f>
        <v>2.95</v>
      </c>
      <c r="Q2875" s="6">
        <f>VLOOKUP(L2875,'User input'!$D$6:$G$16,4,FALSE)</f>
        <v>20</v>
      </c>
      <c r="R2875" s="6">
        <f t="shared" si="179"/>
        <v>740</v>
      </c>
      <c r="S2875" s="26">
        <f t="shared" si="176"/>
        <v>2183</v>
      </c>
      <c r="T2875" s="26">
        <f>IF(K2875&lt;'User input'!$I$9,'User input'!$J$8,IF(K2875&lt;'User input'!$I$10,'User input'!$J$9,IF(K2875&lt;'User input'!$I$11,'User input'!$J$10,'User input'!$J$11)))*S2875</f>
        <v>65.489999999999995</v>
      </c>
      <c r="U2875" s="26">
        <f>K2875*'User input'!$J$17+'User input'!$J$16</f>
        <v>0.5</v>
      </c>
    </row>
    <row r="2876" spans="1:21" x14ac:dyDescent="0.25">
      <c r="A2876" s="18">
        <v>2948</v>
      </c>
      <c r="B2876" s="10" t="s">
        <v>2236</v>
      </c>
      <c r="C2876" s="10" t="s">
        <v>2945</v>
      </c>
      <c r="D2876" s="10" t="s">
        <v>28</v>
      </c>
      <c r="E2876" s="10" t="s">
        <v>29</v>
      </c>
      <c r="F2876" s="16">
        <v>30</v>
      </c>
      <c r="G2876" s="10" t="s">
        <v>7238</v>
      </c>
      <c r="H2876" s="10" t="s">
        <v>2710</v>
      </c>
      <c r="I2876" s="10" t="s">
        <v>32</v>
      </c>
      <c r="J2876" s="11">
        <v>43614</v>
      </c>
      <c r="K2876" s="16">
        <v>13</v>
      </c>
      <c r="L2876" s="10" t="s">
        <v>99</v>
      </c>
      <c r="M2876" s="10">
        <f t="shared" si="177"/>
        <v>2019</v>
      </c>
      <c r="N2876" s="10">
        <f t="shared" si="178"/>
        <v>5</v>
      </c>
      <c r="O2876" s="10" t="str">
        <f>VLOOKUP(L2876,'User input'!$D$6:$E$16,2,FALSE)</f>
        <v>Superwossname</v>
      </c>
      <c r="P2876" s="10">
        <f>VLOOKUP(L2876,'User input'!$D$6:$G$16,3,FALSE)</f>
        <v>3.49</v>
      </c>
      <c r="Q2876" s="10">
        <f>VLOOKUP(L2876,'User input'!$D$6:$G$16,4,FALSE)</f>
        <v>20</v>
      </c>
      <c r="R2876" s="10">
        <f t="shared" si="179"/>
        <v>260</v>
      </c>
      <c r="S2876" s="27">
        <f t="shared" si="176"/>
        <v>907.40000000000009</v>
      </c>
      <c r="T2876" s="27">
        <f>IF(K2876&lt;'User input'!$I$9,'User input'!$J$8,IF(K2876&lt;'User input'!$I$10,'User input'!$J$9,IF(K2876&lt;'User input'!$I$11,'User input'!$J$10,'User input'!$J$11)))*S2876</f>
        <v>0</v>
      </c>
      <c r="U2876" s="27">
        <f>K2876*'User input'!$J$17+'User input'!$J$16</f>
        <v>0.5</v>
      </c>
    </row>
    <row r="2877" spans="1:21" x14ac:dyDescent="0.25">
      <c r="A2877" s="17">
        <v>2949</v>
      </c>
      <c r="B2877" s="6" t="s">
        <v>2167</v>
      </c>
      <c r="C2877" s="6" t="s">
        <v>6329</v>
      </c>
      <c r="D2877" s="6" t="s">
        <v>15</v>
      </c>
      <c r="E2877" s="6" t="s">
        <v>16</v>
      </c>
      <c r="F2877" s="15">
        <v>90</v>
      </c>
      <c r="G2877" s="6" t="s">
        <v>7238</v>
      </c>
      <c r="H2877" s="6" t="s">
        <v>1743</v>
      </c>
      <c r="I2877" s="6" t="s">
        <v>32</v>
      </c>
      <c r="J2877" s="7">
        <v>43585</v>
      </c>
      <c r="K2877" s="15">
        <v>17</v>
      </c>
      <c r="L2877" s="6" t="s">
        <v>99</v>
      </c>
      <c r="M2877" s="6">
        <f t="shared" si="177"/>
        <v>2019</v>
      </c>
      <c r="N2877" s="6">
        <f t="shared" si="178"/>
        <v>4</v>
      </c>
      <c r="O2877" s="6" t="str">
        <f>VLOOKUP(L2877,'User input'!$D$6:$E$16,2,FALSE)</f>
        <v>Superwossname</v>
      </c>
      <c r="P2877" s="6">
        <f>VLOOKUP(L2877,'User input'!$D$6:$G$16,3,FALSE)</f>
        <v>3.49</v>
      </c>
      <c r="Q2877" s="6">
        <f>VLOOKUP(L2877,'User input'!$D$6:$G$16,4,FALSE)</f>
        <v>20</v>
      </c>
      <c r="R2877" s="6">
        <f t="shared" si="179"/>
        <v>340</v>
      </c>
      <c r="S2877" s="26">
        <f t="shared" si="176"/>
        <v>1186.6000000000001</v>
      </c>
      <c r="T2877" s="26">
        <f>IF(K2877&lt;'User input'!$I$9,'User input'!$J$8,IF(K2877&lt;'User input'!$I$10,'User input'!$J$9,IF(K2877&lt;'User input'!$I$11,'User input'!$J$10,'User input'!$J$11)))*S2877</f>
        <v>0</v>
      </c>
      <c r="U2877" s="26">
        <f>K2877*'User input'!$J$17+'User input'!$J$16</f>
        <v>0.5</v>
      </c>
    </row>
    <row r="2878" spans="1:21" x14ac:dyDescent="0.25">
      <c r="A2878" s="18">
        <v>2950</v>
      </c>
      <c r="B2878" s="10" t="s">
        <v>1878</v>
      </c>
      <c r="C2878" s="10" t="s">
        <v>7239</v>
      </c>
      <c r="D2878" s="10" t="s">
        <v>49</v>
      </c>
      <c r="E2878" s="10" t="s">
        <v>16</v>
      </c>
      <c r="F2878" s="16">
        <v>60</v>
      </c>
      <c r="G2878" s="10" t="s">
        <v>7240</v>
      </c>
      <c r="H2878" s="10" t="s">
        <v>7093</v>
      </c>
      <c r="I2878" s="10" t="s">
        <v>291</v>
      </c>
      <c r="J2878" s="11">
        <v>44142</v>
      </c>
      <c r="K2878" s="16">
        <v>5</v>
      </c>
      <c r="L2878" s="10" t="s">
        <v>52</v>
      </c>
      <c r="M2878" s="10">
        <f t="shared" si="177"/>
        <v>2020</v>
      </c>
      <c r="N2878" s="10">
        <f t="shared" si="178"/>
        <v>11</v>
      </c>
      <c r="O2878" s="10" t="str">
        <f>VLOOKUP(L2878,'User input'!$D$6:$E$16,2,FALSE)</f>
        <v>Megawidget S</v>
      </c>
      <c r="P2878" s="10">
        <f>VLOOKUP(L2878,'User input'!$D$6:$G$16,3,FALSE)</f>
        <v>0.69</v>
      </c>
      <c r="Q2878" s="10">
        <f>VLOOKUP(L2878,'User input'!$D$6:$G$16,4,FALSE)</f>
        <v>24</v>
      </c>
      <c r="R2878" s="10">
        <f t="shared" si="179"/>
        <v>120</v>
      </c>
      <c r="S2878" s="27">
        <f t="shared" si="176"/>
        <v>82.8</v>
      </c>
      <c r="T2878" s="27">
        <f>IF(K2878&lt;'User input'!$I$9,'User input'!$J$8,IF(K2878&lt;'User input'!$I$10,'User input'!$J$9,IF(K2878&lt;'User input'!$I$11,'User input'!$J$10,'User input'!$J$11)))*S2878</f>
        <v>0</v>
      </c>
      <c r="U2878" s="27">
        <f>K2878*'User input'!$J$17+'User input'!$J$16</f>
        <v>0.5</v>
      </c>
    </row>
    <row r="2879" spans="1:21" x14ac:dyDescent="0.25">
      <c r="A2879" s="17">
        <v>2951</v>
      </c>
      <c r="B2879" s="6" t="s">
        <v>2325</v>
      </c>
      <c r="C2879" s="6" t="s">
        <v>532</v>
      </c>
      <c r="D2879" s="6" t="s">
        <v>28</v>
      </c>
      <c r="E2879" s="6" t="s">
        <v>29</v>
      </c>
      <c r="F2879" s="15">
        <v>90</v>
      </c>
      <c r="G2879" s="6" t="s">
        <v>7241</v>
      </c>
      <c r="H2879" s="6" t="s">
        <v>7242</v>
      </c>
      <c r="I2879" s="6" t="s">
        <v>185</v>
      </c>
      <c r="J2879" s="7">
        <v>43601</v>
      </c>
      <c r="K2879" s="15">
        <v>81</v>
      </c>
      <c r="L2879" s="6" t="s">
        <v>157</v>
      </c>
      <c r="M2879" s="6">
        <f t="shared" si="177"/>
        <v>2019</v>
      </c>
      <c r="N2879" s="6">
        <f t="shared" si="178"/>
        <v>5</v>
      </c>
      <c r="O2879" s="6" t="str">
        <f>VLOOKUP(L2879,'User input'!$D$6:$E$16,2,FALSE)</f>
        <v>Ultrathing V3</v>
      </c>
      <c r="P2879" s="6">
        <f>VLOOKUP(L2879,'User input'!$D$6:$G$16,3,FALSE)</f>
        <v>3.39</v>
      </c>
      <c r="Q2879" s="6">
        <f>VLOOKUP(L2879,'User input'!$D$6:$G$16,4,FALSE)</f>
        <v>24</v>
      </c>
      <c r="R2879" s="6">
        <f t="shared" si="179"/>
        <v>1944</v>
      </c>
      <c r="S2879" s="26">
        <f t="shared" si="176"/>
        <v>6590.16</v>
      </c>
      <c r="T2879" s="26">
        <f>IF(K2879&lt;'User input'!$I$9,'User input'!$J$8,IF(K2879&lt;'User input'!$I$10,'User input'!$J$9,IF(K2879&lt;'User input'!$I$11,'User input'!$J$10,'User input'!$J$11)))*S2879</f>
        <v>329.50800000000004</v>
      </c>
      <c r="U2879" s="26">
        <f>K2879*'User input'!$J$17+'User input'!$J$16</f>
        <v>0.5</v>
      </c>
    </row>
    <row r="2880" spans="1:21" x14ac:dyDescent="0.25">
      <c r="A2880" s="18">
        <v>2952</v>
      </c>
      <c r="B2880" s="10" t="s">
        <v>6530</v>
      </c>
      <c r="C2880" s="10" t="s">
        <v>7243</v>
      </c>
      <c r="D2880" s="10" t="s">
        <v>28</v>
      </c>
      <c r="E2880" s="10" t="s">
        <v>29</v>
      </c>
      <c r="F2880" s="16">
        <v>60</v>
      </c>
      <c r="G2880" s="10" t="s">
        <v>7244</v>
      </c>
      <c r="H2880" s="10" t="s">
        <v>4087</v>
      </c>
      <c r="I2880" s="10" t="s">
        <v>291</v>
      </c>
      <c r="J2880" s="11">
        <v>44193</v>
      </c>
      <c r="K2880" s="16">
        <v>15</v>
      </c>
      <c r="L2880" s="10" t="s">
        <v>20</v>
      </c>
      <c r="M2880" s="10">
        <f t="shared" si="177"/>
        <v>2020</v>
      </c>
      <c r="N2880" s="10">
        <f t="shared" si="178"/>
        <v>12</v>
      </c>
      <c r="O2880" s="10" t="str">
        <f>VLOOKUP(L2880,'User input'!$D$6:$E$16,2,FALSE)</f>
        <v>Hyperwotsit</v>
      </c>
      <c r="P2880" s="10">
        <f>VLOOKUP(L2880,'User input'!$D$6:$G$16,3,FALSE)</f>
        <v>2.0099999999999998</v>
      </c>
      <c r="Q2880" s="10">
        <f>VLOOKUP(L2880,'User input'!$D$6:$G$16,4,FALSE)</f>
        <v>20</v>
      </c>
      <c r="R2880" s="10">
        <f t="shared" si="179"/>
        <v>300</v>
      </c>
      <c r="S2880" s="27">
        <f t="shared" si="176"/>
        <v>602.99999999999989</v>
      </c>
      <c r="T2880" s="27">
        <f>IF(K2880&lt;'User input'!$I$9,'User input'!$J$8,IF(K2880&lt;'User input'!$I$10,'User input'!$J$9,IF(K2880&lt;'User input'!$I$11,'User input'!$J$10,'User input'!$J$11)))*S2880</f>
        <v>0</v>
      </c>
      <c r="U2880" s="27">
        <f>K2880*'User input'!$J$17+'User input'!$J$16</f>
        <v>0.5</v>
      </c>
    </row>
    <row r="2881" spans="1:21" x14ac:dyDescent="0.25">
      <c r="A2881" s="17">
        <v>2953</v>
      </c>
      <c r="B2881" s="6" t="s">
        <v>2221</v>
      </c>
      <c r="C2881" s="6" t="s">
        <v>2495</v>
      </c>
      <c r="D2881" s="6" t="s">
        <v>28</v>
      </c>
      <c r="E2881" s="6" t="s">
        <v>29</v>
      </c>
      <c r="F2881" s="15">
        <v>60</v>
      </c>
      <c r="G2881" s="6" t="s">
        <v>7245</v>
      </c>
      <c r="H2881" s="6" t="s">
        <v>530</v>
      </c>
      <c r="I2881" s="6" t="s">
        <v>32</v>
      </c>
      <c r="J2881" s="7">
        <v>44110</v>
      </c>
      <c r="K2881" s="15">
        <v>66</v>
      </c>
      <c r="L2881" s="6" t="s">
        <v>39</v>
      </c>
      <c r="M2881" s="6">
        <f t="shared" si="177"/>
        <v>2020</v>
      </c>
      <c r="N2881" s="6">
        <f t="shared" si="178"/>
        <v>10</v>
      </c>
      <c r="O2881" s="6" t="str">
        <f>VLOOKUP(L2881,'User input'!$D$6:$E$16,2,FALSE)</f>
        <v>Ultrathing V1</v>
      </c>
      <c r="P2881" s="6">
        <f>VLOOKUP(L2881,'User input'!$D$6:$G$16,3,FALSE)</f>
        <v>1.79</v>
      </c>
      <c r="Q2881" s="6">
        <f>VLOOKUP(L2881,'User input'!$D$6:$G$16,4,FALSE)</f>
        <v>17</v>
      </c>
      <c r="R2881" s="6">
        <f t="shared" si="179"/>
        <v>1122</v>
      </c>
      <c r="S2881" s="26">
        <f t="shared" si="176"/>
        <v>2008.38</v>
      </c>
      <c r="T2881" s="26">
        <f>IF(K2881&lt;'User input'!$I$9,'User input'!$J$8,IF(K2881&lt;'User input'!$I$10,'User input'!$J$9,IF(K2881&lt;'User input'!$I$11,'User input'!$J$10,'User input'!$J$11)))*S2881</f>
        <v>100.41900000000001</v>
      </c>
      <c r="U2881" s="26">
        <f>K2881*'User input'!$J$17+'User input'!$J$16</f>
        <v>0.5</v>
      </c>
    </row>
    <row r="2882" spans="1:21" x14ac:dyDescent="0.25">
      <c r="A2882" s="18">
        <v>2954</v>
      </c>
      <c r="B2882" s="10" t="s">
        <v>1670</v>
      </c>
      <c r="C2882" s="10" t="s">
        <v>1140</v>
      </c>
      <c r="D2882" s="10" t="s">
        <v>28</v>
      </c>
      <c r="E2882" s="10" t="s">
        <v>29</v>
      </c>
      <c r="F2882" s="16">
        <v>60</v>
      </c>
      <c r="G2882" s="10" t="s">
        <v>7246</v>
      </c>
      <c r="H2882" s="10" t="s">
        <v>562</v>
      </c>
      <c r="I2882" s="10" t="s">
        <v>108</v>
      </c>
      <c r="J2882" s="11">
        <v>43668</v>
      </c>
      <c r="K2882" s="16">
        <v>27</v>
      </c>
      <c r="L2882" s="10" t="s">
        <v>157</v>
      </c>
      <c r="M2882" s="10">
        <f t="shared" si="177"/>
        <v>2019</v>
      </c>
      <c r="N2882" s="10">
        <f t="shared" si="178"/>
        <v>7</v>
      </c>
      <c r="O2882" s="10" t="str">
        <f>VLOOKUP(L2882,'User input'!$D$6:$E$16,2,FALSE)</f>
        <v>Ultrathing V3</v>
      </c>
      <c r="P2882" s="10">
        <f>VLOOKUP(L2882,'User input'!$D$6:$G$16,3,FALSE)</f>
        <v>3.39</v>
      </c>
      <c r="Q2882" s="10">
        <f>VLOOKUP(L2882,'User input'!$D$6:$G$16,4,FALSE)</f>
        <v>24</v>
      </c>
      <c r="R2882" s="10">
        <f t="shared" si="179"/>
        <v>648</v>
      </c>
      <c r="S2882" s="27">
        <f t="shared" si="176"/>
        <v>2196.7200000000003</v>
      </c>
      <c r="T2882" s="27">
        <f>IF(K2882&lt;'User input'!$I$9,'User input'!$J$8,IF(K2882&lt;'User input'!$I$10,'User input'!$J$9,IF(K2882&lt;'User input'!$I$11,'User input'!$J$10,'User input'!$J$11)))*S2882</f>
        <v>65.901600000000002</v>
      </c>
      <c r="U2882" s="27">
        <f>K2882*'User input'!$J$17+'User input'!$J$16</f>
        <v>0.5</v>
      </c>
    </row>
    <row r="2883" spans="1:21" x14ac:dyDescent="0.25">
      <c r="A2883" s="17">
        <v>2955</v>
      </c>
      <c r="B2883" s="6" t="s">
        <v>2361</v>
      </c>
      <c r="C2883" s="6" t="s">
        <v>4613</v>
      </c>
      <c r="D2883" s="6" t="s">
        <v>28</v>
      </c>
      <c r="E2883" s="6" t="s">
        <v>29</v>
      </c>
      <c r="F2883" s="15">
        <v>90</v>
      </c>
      <c r="G2883" s="6" t="s">
        <v>7247</v>
      </c>
      <c r="H2883" s="6" t="s">
        <v>4370</v>
      </c>
      <c r="I2883" s="6" t="s">
        <v>32</v>
      </c>
      <c r="J2883" s="7">
        <v>43741</v>
      </c>
      <c r="K2883" s="15">
        <v>44</v>
      </c>
      <c r="L2883" s="6" t="s">
        <v>44</v>
      </c>
      <c r="M2883" s="6">
        <f t="shared" si="177"/>
        <v>2019</v>
      </c>
      <c r="N2883" s="6">
        <f t="shared" si="178"/>
        <v>10</v>
      </c>
      <c r="O2883" s="6" t="str">
        <f>VLOOKUP(L2883,'User input'!$D$6:$E$16,2,FALSE)</f>
        <v>Gigastuff</v>
      </c>
      <c r="P2883" s="6">
        <f>VLOOKUP(L2883,'User input'!$D$6:$G$16,3,FALSE)</f>
        <v>1.89</v>
      </c>
      <c r="Q2883" s="6">
        <f>VLOOKUP(L2883,'User input'!$D$6:$G$16,4,FALSE)</f>
        <v>18</v>
      </c>
      <c r="R2883" s="6">
        <f t="shared" si="179"/>
        <v>792</v>
      </c>
      <c r="S2883" s="26">
        <f t="shared" si="176"/>
        <v>1496.8799999999999</v>
      </c>
      <c r="T2883" s="26">
        <f>IF(K2883&lt;'User input'!$I$9,'User input'!$J$8,IF(K2883&lt;'User input'!$I$10,'User input'!$J$9,IF(K2883&lt;'User input'!$I$11,'User input'!$J$10,'User input'!$J$11)))*S2883</f>
        <v>44.906399999999998</v>
      </c>
      <c r="U2883" s="26">
        <f>K2883*'User input'!$J$17+'User input'!$J$16</f>
        <v>0.5</v>
      </c>
    </row>
    <row r="2884" spans="1:21" x14ac:dyDescent="0.25">
      <c r="A2884" s="18">
        <v>2956</v>
      </c>
      <c r="B2884" s="10" t="s">
        <v>559</v>
      </c>
      <c r="C2884" s="10" t="s">
        <v>3342</v>
      </c>
      <c r="D2884" s="10" t="s">
        <v>15</v>
      </c>
      <c r="E2884" s="10" t="s">
        <v>16</v>
      </c>
      <c r="F2884" s="16">
        <v>60</v>
      </c>
      <c r="G2884" s="10" t="s">
        <v>7248</v>
      </c>
      <c r="H2884" s="10" t="s">
        <v>1893</v>
      </c>
      <c r="I2884" s="10" t="s">
        <v>176</v>
      </c>
      <c r="J2884" s="11">
        <v>43748</v>
      </c>
      <c r="K2884" s="16">
        <v>63</v>
      </c>
      <c r="L2884" s="10" t="s">
        <v>99</v>
      </c>
      <c r="M2884" s="10">
        <f t="shared" si="177"/>
        <v>2019</v>
      </c>
      <c r="N2884" s="10">
        <f t="shared" si="178"/>
        <v>10</v>
      </c>
      <c r="O2884" s="10" t="str">
        <f>VLOOKUP(L2884,'User input'!$D$6:$E$16,2,FALSE)</f>
        <v>Superwossname</v>
      </c>
      <c r="P2884" s="10">
        <f>VLOOKUP(L2884,'User input'!$D$6:$G$16,3,FALSE)</f>
        <v>3.49</v>
      </c>
      <c r="Q2884" s="10">
        <f>VLOOKUP(L2884,'User input'!$D$6:$G$16,4,FALSE)</f>
        <v>20</v>
      </c>
      <c r="R2884" s="10">
        <f t="shared" si="179"/>
        <v>1260</v>
      </c>
      <c r="S2884" s="27">
        <f t="shared" si="176"/>
        <v>4397.4000000000005</v>
      </c>
      <c r="T2884" s="27">
        <f>IF(K2884&lt;'User input'!$I$9,'User input'!$J$8,IF(K2884&lt;'User input'!$I$10,'User input'!$J$9,IF(K2884&lt;'User input'!$I$11,'User input'!$J$10,'User input'!$J$11)))*S2884</f>
        <v>219.87000000000003</v>
      </c>
      <c r="U2884" s="27">
        <f>K2884*'User input'!$J$17+'User input'!$J$16</f>
        <v>0.5</v>
      </c>
    </row>
    <row r="2885" spans="1:21" x14ac:dyDescent="0.25">
      <c r="A2885" s="17">
        <v>2957</v>
      </c>
      <c r="B2885" s="6" t="s">
        <v>7249</v>
      </c>
      <c r="C2885" s="6" t="s">
        <v>437</v>
      </c>
      <c r="D2885" s="6" t="s">
        <v>15</v>
      </c>
      <c r="E2885" s="6" t="s">
        <v>16</v>
      </c>
      <c r="F2885" s="15">
        <v>90</v>
      </c>
      <c r="G2885" s="6" t="s">
        <v>7250</v>
      </c>
      <c r="H2885" s="6" t="s">
        <v>5297</v>
      </c>
      <c r="I2885" s="6" t="s">
        <v>25</v>
      </c>
      <c r="J2885" s="7">
        <v>44091</v>
      </c>
      <c r="K2885" s="15">
        <v>79</v>
      </c>
      <c r="L2885" s="6" t="s">
        <v>78</v>
      </c>
      <c r="M2885" s="6">
        <f t="shared" si="177"/>
        <v>2020</v>
      </c>
      <c r="N2885" s="6">
        <f t="shared" si="178"/>
        <v>9</v>
      </c>
      <c r="O2885" s="6" t="str">
        <f>VLOOKUP(L2885,'User input'!$D$6:$E$16,2,FALSE)</f>
        <v>Ultrathing V2</v>
      </c>
      <c r="P2885" s="6">
        <f>VLOOKUP(L2885,'User input'!$D$6:$G$16,3,FALSE)</f>
        <v>2.95</v>
      </c>
      <c r="Q2885" s="6">
        <f>VLOOKUP(L2885,'User input'!$D$6:$G$16,4,FALSE)</f>
        <v>20</v>
      </c>
      <c r="R2885" s="6">
        <f t="shared" si="179"/>
        <v>1580</v>
      </c>
      <c r="S2885" s="26">
        <f t="shared" ref="S2885:S2948" si="180">R2885*P2885</f>
        <v>4661</v>
      </c>
      <c r="T2885" s="26">
        <f>IF(K2885&lt;'User input'!$I$9,'User input'!$J$8,IF(K2885&lt;'User input'!$I$10,'User input'!$J$9,IF(K2885&lt;'User input'!$I$11,'User input'!$J$10,'User input'!$J$11)))*S2885</f>
        <v>233.05</v>
      </c>
      <c r="U2885" s="26">
        <f>K2885*'User input'!$J$17+'User input'!$J$16</f>
        <v>0.5</v>
      </c>
    </row>
    <row r="2886" spans="1:21" x14ac:dyDescent="0.25">
      <c r="A2886" s="18">
        <v>2958</v>
      </c>
      <c r="B2886" s="10" t="s">
        <v>4343</v>
      </c>
      <c r="C2886" s="10" t="s">
        <v>7251</v>
      </c>
      <c r="D2886" s="10" t="s">
        <v>28</v>
      </c>
      <c r="E2886" s="10" t="s">
        <v>29</v>
      </c>
      <c r="F2886" s="16">
        <v>90</v>
      </c>
      <c r="G2886" s="10" t="s">
        <v>7252</v>
      </c>
      <c r="H2886" s="10" t="s">
        <v>1163</v>
      </c>
      <c r="I2886" s="10" t="s">
        <v>32</v>
      </c>
      <c r="J2886" s="11">
        <v>44341</v>
      </c>
      <c r="K2886" s="16">
        <v>53</v>
      </c>
      <c r="L2886" s="10" t="s">
        <v>68</v>
      </c>
      <c r="M2886" s="10">
        <f t="shared" ref="M2886:M2949" si="181">YEAR(J2886)</f>
        <v>2021</v>
      </c>
      <c r="N2886" s="10">
        <f t="shared" ref="N2886:N2949" si="182">MONTH(J2886)</f>
        <v>5</v>
      </c>
      <c r="O2886" s="10" t="str">
        <f>VLOOKUP(L2886,'User input'!$D$6:$E$16,2,FALSE)</f>
        <v>Megawidget M</v>
      </c>
      <c r="P2886" s="10">
        <f>VLOOKUP(L2886,'User input'!$D$6:$G$16,3,FALSE)</f>
        <v>1.29</v>
      </c>
      <c r="Q2886" s="10">
        <f>VLOOKUP(L2886,'User input'!$D$6:$G$16,4,FALSE)</f>
        <v>24</v>
      </c>
      <c r="R2886" s="10">
        <f t="shared" ref="R2886:R2949" si="183">K2886*Q2886</f>
        <v>1272</v>
      </c>
      <c r="S2886" s="27">
        <f t="shared" si="180"/>
        <v>1640.88</v>
      </c>
      <c r="T2886" s="27">
        <f>IF(K2886&lt;'User input'!$I$9,'User input'!$J$8,IF(K2886&lt;'User input'!$I$10,'User input'!$J$9,IF(K2886&lt;'User input'!$I$11,'User input'!$J$10,'User input'!$J$11)))*S2886</f>
        <v>82.044000000000011</v>
      </c>
      <c r="U2886" s="27">
        <f>K2886*'User input'!$J$17+'User input'!$J$16</f>
        <v>0.5</v>
      </c>
    </row>
    <row r="2887" spans="1:21" x14ac:dyDescent="0.25">
      <c r="A2887" s="17">
        <v>2959</v>
      </c>
      <c r="B2887" s="6" t="s">
        <v>4628</v>
      </c>
      <c r="C2887" s="6" t="s">
        <v>2575</v>
      </c>
      <c r="D2887" s="6" t="s">
        <v>115</v>
      </c>
      <c r="E2887" s="6" t="s">
        <v>29</v>
      </c>
      <c r="F2887" s="15">
        <v>30</v>
      </c>
      <c r="G2887" s="6" t="s">
        <v>7253</v>
      </c>
      <c r="H2887" s="6" t="s">
        <v>7254</v>
      </c>
      <c r="I2887" s="6" t="s">
        <v>25</v>
      </c>
      <c r="J2887" s="7">
        <v>43644</v>
      </c>
      <c r="K2887" s="15">
        <v>52</v>
      </c>
      <c r="L2887" s="6" t="s">
        <v>62</v>
      </c>
      <c r="M2887" s="6">
        <f t="shared" si="181"/>
        <v>2019</v>
      </c>
      <c r="N2887" s="6">
        <f t="shared" si="182"/>
        <v>6</v>
      </c>
      <c r="O2887" s="6" t="str">
        <f>VLOOKUP(L2887,'User input'!$D$6:$E$16,2,FALSE)</f>
        <v>Ultrathing V4</v>
      </c>
      <c r="P2887" s="6">
        <f>VLOOKUP(L2887,'User input'!$D$6:$G$16,3,FALSE)</f>
        <v>3.99</v>
      </c>
      <c r="Q2887" s="6">
        <f>VLOOKUP(L2887,'User input'!$D$6:$G$16,4,FALSE)</f>
        <v>24</v>
      </c>
      <c r="R2887" s="6">
        <f t="shared" si="183"/>
        <v>1248</v>
      </c>
      <c r="S2887" s="26">
        <f t="shared" si="180"/>
        <v>4979.5200000000004</v>
      </c>
      <c r="T2887" s="26">
        <f>IF(K2887&lt;'User input'!$I$9,'User input'!$J$8,IF(K2887&lt;'User input'!$I$10,'User input'!$J$9,IF(K2887&lt;'User input'!$I$11,'User input'!$J$10,'User input'!$J$11)))*S2887</f>
        <v>248.97600000000003</v>
      </c>
      <c r="U2887" s="26">
        <f>K2887*'User input'!$J$17+'User input'!$J$16</f>
        <v>0.5</v>
      </c>
    </row>
    <row r="2888" spans="1:21" x14ac:dyDescent="0.25">
      <c r="A2888" s="18">
        <v>2960</v>
      </c>
      <c r="B2888" s="10" t="s">
        <v>1920</v>
      </c>
      <c r="C2888" s="10" t="s">
        <v>1959</v>
      </c>
      <c r="D2888" s="10" t="s">
        <v>49</v>
      </c>
      <c r="E2888" s="10" t="s">
        <v>16</v>
      </c>
      <c r="F2888" s="16">
        <v>30</v>
      </c>
      <c r="G2888" s="10" t="s">
        <v>7255</v>
      </c>
      <c r="H2888" s="10" t="s">
        <v>4852</v>
      </c>
      <c r="I2888" s="10" t="s">
        <v>144</v>
      </c>
      <c r="J2888" s="11">
        <v>44378</v>
      </c>
      <c r="K2888" s="16">
        <v>102</v>
      </c>
      <c r="L2888" s="10" t="s">
        <v>62</v>
      </c>
      <c r="M2888" s="10">
        <f t="shared" si="181"/>
        <v>2021</v>
      </c>
      <c r="N2888" s="10">
        <f t="shared" si="182"/>
        <v>7</v>
      </c>
      <c r="O2888" s="10" t="str">
        <f>VLOOKUP(L2888,'User input'!$D$6:$E$16,2,FALSE)</f>
        <v>Ultrathing V4</v>
      </c>
      <c r="P2888" s="10">
        <f>VLOOKUP(L2888,'User input'!$D$6:$G$16,3,FALSE)</f>
        <v>3.99</v>
      </c>
      <c r="Q2888" s="10">
        <f>VLOOKUP(L2888,'User input'!$D$6:$G$16,4,FALSE)</f>
        <v>24</v>
      </c>
      <c r="R2888" s="10">
        <f t="shared" si="183"/>
        <v>2448</v>
      </c>
      <c r="S2888" s="27">
        <f t="shared" si="180"/>
        <v>9767.52</v>
      </c>
      <c r="T2888" s="27">
        <f>IF(K2888&lt;'User input'!$I$9,'User input'!$J$8,IF(K2888&lt;'User input'!$I$10,'User input'!$J$9,IF(K2888&lt;'User input'!$I$11,'User input'!$J$10,'User input'!$J$11)))*S2888</f>
        <v>683.72640000000013</v>
      </c>
      <c r="U2888" s="27">
        <f>K2888*'User input'!$J$17+'User input'!$J$16</f>
        <v>0.5</v>
      </c>
    </row>
    <row r="2889" spans="1:21" x14ac:dyDescent="0.25">
      <c r="A2889" s="17">
        <v>2961</v>
      </c>
      <c r="B2889" s="6" t="s">
        <v>7256</v>
      </c>
      <c r="C2889" s="6" t="s">
        <v>5849</v>
      </c>
      <c r="D2889" s="6" t="s">
        <v>49</v>
      </c>
      <c r="E2889" s="6" t="s">
        <v>16</v>
      </c>
      <c r="F2889" s="15">
        <v>60</v>
      </c>
      <c r="G2889" s="6" t="s">
        <v>10402</v>
      </c>
      <c r="H2889" s="6" t="s">
        <v>1636</v>
      </c>
      <c r="I2889" s="6" t="s">
        <v>122</v>
      </c>
      <c r="J2889" s="7">
        <v>43964</v>
      </c>
      <c r="K2889" s="15">
        <v>82</v>
      </c>
      <c r="L2889" s="6" t="s">
        <v>39</v>
      </c>
      <c r="M2889" s="6">
        <f t="shared" si="181"/>
        <v>2020</v>
      </c>
      <c r="N2889" s="6">
        <f t="shared" si="182"/>
        <v>5</v>
      </c>
      <c r="O2889" s="6" t="str">
        <f>VLOOKUP(L2889,'User input'!$D$6:$E$16,2,FALSE)</f>
        <v>Ultrathing V1</v>
      </c>
      <c r="P2889" s="6">
        <f>VLOOKUP(L2889,'User input'!$D$6:$G$16,3,FALSE)</f>
        <v>1.79</v>
      </c>
      <c r="Q2889" s="6">
        <f>VLOOKUP(L2889,'User input'!$D$6:$G$16,4,FALSE)</f>
        <v>17</v>
      </c>
      <c r="R2889" s="6">
        <f t="shared" si="183"/>
        <v>1394</v>
      </c>
      <c r="S2889" s="26">
        <f t="shared" si="180"/>
        <v>2495.2600000000002</v>
      </c>
      <c r="T2889" s="26">
        <f>IF(K2889&lt;'User input'!$I$9,'User input'!$J$8,IF(K2889&lt;'User input'!$I$10,'User input'!$J$9,IF(K2889&lt;'User input'!$I$11,'User input'!$J$10,'User input'!$J$11)))*S2889</f>
        <v>124.76300000000002</v>
      </c>
      <c r="U2889" s="26">
        <f>K2889*'User input'!$J$17+'User input'!$J$16</f>
        <v>0.5</v>
      </c>
    </row>
    <row r="2890" spans="1:21" x14ac:dyDescent="0.25">
      <c r="A2890" s="18">
        <v>2962</v>
      </c>
      <c r="B2890" s="10" t="s">
        <v>7256</v>
      </c>
      <c r="C2890" s="10" t="s">
        <v>5651</v>
      </c>
      <c r="D2890" s="10" t="s">
        <v>49</v>
      </c>
      <c r="E2890" s="10" t="s">
        <v>16</v>
      </c>
      <c r="F2890" s="16">
        <v>90</v>
      </c>
      <c r="G2890" s="10" t="s">
        <v>7258</v>
      </c>
      <c r="H2890" s="10" t="s">
        <v>1320</v>
      </c>
      <c r="I2890" s="10" t="s">
        <v>185</v>
      </c>
      <c r="J2890" s="11">
        <v>43529</v>
      </c>
      <c r="K2890" s="16">
        <v>56</v>
      </c>
      <c r="L2890" s="10" t="s">
        <v>33</v>
      </c>
      <c r="M2890" s="10">
        <f t="shared" si="181"/>
        <v>2019</v>
      </c>
      <c r="N2890" s="10">
        <f t="shared" si="182"/>
        <v>3</v>
      </c>
      <c r="O2890" s="10" t="str">
        <f>VLOOKUP(L2890,'User input'!$D$6:$E$16,2,FALSE)</f>
        <v>Megawidget L</v>
      </c>
      <c r="P2890" s="10">
        <f>VLOOKUP(L2890,'User input'!$D$6:$G$16,3,FALSE)</f>
        <v>1.79</v>
      </c>
      <c r="Q2890" s="10">
        <f>VLOOKUP(L2890,'User input'!$D$6:$G$16,4,FALSE)</f>
        <v>24</v>
      </c>
      <c r="R2890" s="10">
        <f t="shared" si="183"/>
        <v>1344</v>
      </c>
      <c r="S2890" s="27">
        <f t="shared" si="180"/>
        <v>2405.7600000000002</v>
      </c>
      <c r="T2890" s="27">
        <f>IF(K2890&lt;'User input'!$I$9,'User input'!$J$8,IF(K2890&lt;'User input'!$I$10,'User input'!$J$9,IF(K2890&lt;'User input'!$I$11,'User input'!$J$10,'User input'!$J$11)))*S2890</f>
        <v>120.28800000000001</v>
      </c>
      <c r="U2890" s="27">
        <f>K2890*'User input'!$J$17+'User input'!$J$16</f>
        <v>0.5</v>
      </c>
    </row>
    <row r="2891" spans="1:21" x14ac:dyDescent="0.25">
      <c r="A2891" s="17">
        <v>2963</v>
      </c>
      <c r="B2891" s="6" t="s">
        <v>3897</v>
      </c>
      <c r="C2891" s="6" t="s">
        <v>3668</v>
      </c>
      <c r="D2891" s="6" t="s">
        <v>28</v>
      </c>
      <c r="E2891" s="6" t="s">
        <v>29</v>
      </c>
      <c r="F2891" s="15">
        <v>90</v>
      </c>
      <c r="G2891" s="6" t="s">
        <v>7259</v>
      </c>
      <c r="H2891" s="6" t="s">
        <v>1047</v>
      </c>
      <c r="I2891" s="6" t="s">
        <v>32</v>
      </c>
      <c r="J2891" s="7">
        <v>43533</v>
      </c>
      <c r="K2891" s="15">
        <v>75</v>
      </c>
      <c r="L2891" s="6" t="s">
        <v>20</v>
      </c>
      <c r="M2891" s="6">
        <f t="shared" si="181"/>
        <v>2019</v>
      </c>
      <c r="N2891" s="6">
        <f t="shared" si="182"/>
        <v>3</v>
      </c>
      <c r="O2891" s="6" t="str">
        <f>VLOOKUP(L2891,'User input'!$D$6:$E$16,2,FALSE)</f>
        <v>Hyperwotsit</v>
      </c>
      <c r="P2891" s="6">
        <f>VLOOKUP(L2891,'User input'!$D$6:$G$16,3,FALSE)</f>
        <v>2.0099999999999998</v>
      </c>
      <c r="Q2891" s="6">
        <f>VLOOKUP(L2891,'User input'!$D$6:$G$16,4,FALSE)</f>
        <v>20</v>
      </c>
      <c r="R2891" s="6">
        <f t="shared" si="183"/>
        <v>1500</v>
      </c>
      <c r="S2891" s="26">
        <f t="shared" si="180"/>
        <v>3014.9999999999995</v>
      </c>
      <c r="T2891" s="26">
        <f>IF(K2891&lt;'User input'!$I$9,'User input'!$J$8,IF(K2891&lt;'User input'!$I$10,'User input'!$J$9,IF(K2891&lt;'User input'!$I$11,'User input'!$J$10,'User input'!$J$11)))*S2891</f>
        <v>150.74999999999997</v>
      </c>
      <c r="U2891" s="26">
        <f>K2891*'User input'!$J$17+'User input'!$J$16</f>
        <v>0.5</v>
      </c>
    </row>
    <row r="2892" spans="1:21" x14ac:dyDescent="0.25">
      <c r="A2892" s="18">
        <v>2964</v>
      </c>
      <c r="B2892" s="10" t="s">
        <v>2190</v>
      </c>
      <c r="C2892" s="10" t="s">
        <v>6970</v>
      </c>
      <c r="D2892" s="10" t="s">
        <v>28</v>
      </c>
      <c r="E2892" s="10" t="s">
        <v>29</v>
      </c>
      <c r="F2892" s="16">
        <v>30</v>
      </c>
      <c r="G2892" s="10" t="s">
        <v>7260</v>
      </c>
      <c r="H2892" s="10" t="s">
        <v>4132</v>
      </c>
      <c r="I2892" s="10" t="s">
        <v>32</v>
      </c>
      <c r="J2892" s="11">
        <v>44052</v>
      </c>
      <c r="K2892" s="16">
        <v>25</v>
      </c>
      <c r="L2892" s="10" t="s">
        <v>44</v>
      </c>
      <c r="M2892" s="10">
        <f t="shared" si="181"/>
        <v>2020</v>
      </c>
      <c r="N2892" s="10">
        <f t="shared" si="182"/>
        <v>8</v>
      </c>
      <c r="O2892" s="10" t="str">
        <f>VLOOKUP(L2892,'User input'!$D$6:$E$16,2,FALSE)</f>
        <v>Gigastuff</v>
      </c>
      <c r="P2892" s="10">
        <f>VLOOKUP(L2892,'User input'!$D$6:$G$16,3,FALSE)</f>
        <v>1.89</v>
      </c>
      <c r="Q2892" s="10">
        <f>VLOOKUP(L2892,'User input'!$D$6:$G$16,4,FALSE)</f>
        <v>18</v>
      </c>
      <c r="R2892" s="10">
        <f t="shared" si="183"/>
        <v>450</v>
      </c>
      <c r="S2892" s="27">
        <f t="shared" si="180"/>
        <v>850.5</v>
      </c>
      <c r="T2892" s="27">
        <f>IF(K2892&lt;'User input'!$I$9,'User input'!$J$8,IF(K2892&lt;'User input'!$I$10,'User input'!$J$9,IF(K2892&lt;'User input'!$I$11,'User input'!$J$10,'User input'!$J$11)))*S2892</f>
        <v>25.515000000000001</v>
      </c>
      <c r="U2892" s="27">
        <f>K2892*'User input'!$J$17+'User input'!$J$16</f>
        <v>0.5</v>
      </c>
    </row>
    <row r="2893" spans="1:21" x14ac:dyDescent="0.25">
      <c r="A2893" s="17">
        <v>2965</v>
      </c>
      <c r="B2893" s="6" t="s">
        <v>2711</v>
      </c>
      <c r="C2893" s="6" t="s">
        <v>4587</v>
      </c>
      <c r="D2893" s="6" t="s">
        <v>28</v>
      </c>
      <c r="E2893" s="6" t="s">
        <v>29</v>
      </c>
      <c r="F2893" s="15">
        <v>60</v>
      </c>
      <c r="G2893" s="6" t="s">
        <v>7261</v>
      </c>
      <c r="H2893" s="6" t="s">
        <v>1271</v>
      </c>
      <c r="I2893" s="6" t="s">
        <v>32</v>
      </c>
      <c r="J2893" s="7">
        <v>44231</v>
      </c>
      <c r="K2893" s="15">
        <v>82</v>
      </c>
      <c r="L2893" s="6" t="s">
        <v>62</v>
      </c>
      <c r="M2893" s="6">
        <f t="shared" si="181"/>
        <v>2021</v>
      </c>
      <c r="N2893" s="6">
        <f t="shared" si="182"/>
        <v>2</v>
      </c>
      <c r="O2893" s="6" t="str">
        <f>VLOOKUP(L2893,'User input'!$D$6:$E$16,2,FALSE)</f>
        <v>Ultrathing V4</v>
      </c>
      <c r="P2893" s="6">
        <f>VLOOKUP(L2893,'User input'!$D$6:$G$16,3,FALSE)</f>
        <v>3.99</v>
      </c>
      <c r="Q2893" s="6">
        <f>VLOOKUP(L2893,'User input'!$D$6:$G$16,4,FALSE)</f>
        <v>24</v>
      </c>
      <c r="R2893" s="6">
        <f t="shared" si="183"/>
        <v>1968</v>
      </c>
      <c r="S2893" s="26">
        <f t="shared" si="180"/>
        <v>7852.3200000000006</v>
      </c>
      <c r="T2893" s="26">
        <f>IF(K2893&lt;'User input'!$I$9,'User input'!$J$8,IF(K2893&lt;'User input'!$I$10,'User input'!$J$9,IF(K2893&lt;'User input'!$I$11,'User input'!$J$10,'User input'!$J$11)))*S2893</f>
        <v>392.61600000000004</v>
      </c>
      <c r="U2893" s="26">
        <f>K2893*'User input'!$J$17+'User input'!$J$16</f>
        <v>0.5</v>
      </c>
    </row>
    <row r="2894" spans="1:21" x14ac:dyDescent="0.25">
      <c r="A2894" s="18">
        <v>2966</v>
      </c>
      <c r="B2894" s="10" t="s">
        <v>7262</v>
      </c>
      <c r="C2894" s="10" t="s">
        <v>7263</v>
      </c>
      <c r="D2894" s="10" t="s">
        <v>15</v>
      </c>
      <c r="E2894" s="10" t="s">
        <v>16</v>
      </c>
      <c r="F2894" s="16">
        <v>30</v>
      </c>
      <c r="G2894" s="10" t="s">
        <v>7264</v>
      </c>
      <c r="H2894" s="10" t="s">
        <v>5605</v>
      </c>
      <c r="I2894" s="10" t="s">
        <v>32</v>
      </c>
      <c r="J2894" s="11">
        <v>44452</v>
      </c>
      <c r="K2894" s="16">
        <v>53</v>
      </c>
      <c r="L2894" s="10" t="s">
        <v>20</v>
      </c>
      <c r="M2894" s="10">
        <f t="shared" si="181"/>
        <v>2021</v>
      </c>
      <c r="N2894" s="10">
        <f t="shared" si="182"/>
        <v>9</v>
      </c>
      <c r="O2894" s="10" t="str">
        <f>VLOOKUP(L2894,'User input'!$D$6:$E$16,2,FALSE)</f>
        <v>Hyperwotsit</v>
      </c>
      <c r="P2894" s="10">
        <f>VLOOKUP(L2894,'User input'!$D$6:$G$16,3,FALSE)</f>
        <v>2.0099999999999998</v>
      </c>
      <c r="Q2894" s="10">
        <f>VLOOKUP(L2894,'User input'!$D$6:$G$16,4,FALSE)</f>
        <v>20</v>
      </c>
      <c r="R2894" s="10">
        <f t="shared" si="183"/>
        <v>1060</v>
      </c>
      <c r="S2894" s="27">
        <f t="shared" si="180"/>
        <v>2130.6</v>
      </c>
      <c r="T2894" s="27">
        <f>IF(K2894&lt;'User input'!$I$9,'User input'!$J$8,IF(K2894&lt;'User input'!$I$10,'User input'!$J$9,IF(K2894&lt;'User input'!$I$11,'User input'!$J$10,'User input'!$J$11)))*S2894</f>
        <v>106.53</v>
      </c>
      <c r="U2894" s="27">
        <f>K2894*'User input'!$J$17+'User input'!$J$16</f>
        <v>0.5</v>
      </c>
    </row>
    <row r="2895" spans="1:21" x14ac:dyDescent="0.25">
      <c r="A2895" s="17">
        <v>2967</v>
      </c>
      <c r="B2895" s="6" t="s">
        <v>1647</v>
      </c>
      <c r="C2895" s="6" t="s">
        <v>7265</v>
      </c>
      <c r="D2895" s="6" t="s">
        <v>15</v>
      </c>
      <c r="E2895" s="6" t="s">
        <v>16</v>
      </c>
      <c r="F2895" s="15">
        <v>60</v>
      </c>
      <c r="G2895" s="6" t="s">
        <v>7266</v>
      </c>
      <c r="H2895" s="6" t="s">
        <v>2924</v>
      </c>
      <c r="I2895" s="6" t="s">
        <v>32</v>
      </c>
      <c r="J2895" s="7">
        <v>44476</v>
      </c>
      <c r="K2895" s="15">
        <v>62</v>
      </c>
      <c r="L2895" s="6" t="s">
        <v>33</v>
      </c>
      <c r="M2895" s="6">
        <f t="shared" si="181"/>
        <v>2021</v>
      </c>
      <c r="N2895" s="6">
        <f t="shared" si="182"/>
        <v>10</v>
      </c>
      <c r="O2895" s="6" t="str">
        <f>VLOOKUP(L2895,'User input'!$D$6:$E$16,2,FALSE)</f>
        <v>Megawidget L</v>
      </c>
      <c r="P2895" s="6">
        <f>VLOOKUP(L2895,'User input'!$D$6:$G$16,3,FALSE)</f>
        <v>1.79</v>
      </c>
      <c r="Q2895" s="6">
        <f>VLOOKUP(L2895,'User input'!$D$6:$G$16,4,FALSE)</f>
        <v>24</v>
      </c>
      <c r="R2895" s="6">
        <f t="shared" si="183"/>
        <v>1488</v>
      </c>
      <c r="S2895" s="26">
        <f t="shared" si="180"/>
        <v>2663.52</v>
      </c>
      <c r="T2895" s="26">
        <f>IF(K2895&lt;'User input'!$I$9,'User input'!$J$8,IF(K2895&lt;'User input'!$I$10,'User input'!$J$9,IF(K2895&lt;'User input'!$I$11,'User input'!$J$10,'User input'!$J$11)))*S2895</f>
        <v>133.17600000000002</v>
      </c>
      <c r="U2895" s="26">
        <f>K2895*'User input'!$J$17+'User input'!$J$16</f>
        <v>0.5</v>
      </c>
    </row>
    <row r="2896" spans="1:21" x14ac:dyDescent="0.25">
      <c r="A2896" s="18">
        <v>2968</v>
      </c>
      <c r="B2896" s="10" t="s">
        <v>7267</v>
      </c>
      <c r="C2896" s="10" t="s">
        <v>2805</v>
      </c>
      <c r="D2896" s="10" t="s">
        <v>15</v>
      </c>
      <c r="E2896" s="10" t="s">
        <v>16</v>
      </c>
      <c r="F2896" s="16">
        <v>60</v>
      </c>
      <c r="G2896" s="10" t="s">
        <v>7268</v>
      </c>
      <c r="H2896" s="10" t="s">
        <v>3623</v>
      </c>
      <c r="I2896" s="10" t="s">
        <v>1152</v>
      </c>
      <c r="J2896" s="11">
        <v>44200</v>
      </c>
      <c r="K2896" s="16">
        <v>83</v>
      </c>
      <c r="L2896" s="10" t="s">
        <v>68</v>
      </c>
      <c r="M2896" s="10">
        <f t="shared" si="181"/>
        <v>2021</v>
      </c>
      <c r="N2896" s="10">
        <f t="shared" si="182"/>
        <v>1</v>
      </c>
      <c r="O2896" s="10" t="str">
        <f>VLOOKUP(L2896,'User input'!$D$6:$E$16,2,FALSE)</f>
        <v>Megawidget M</v>
      </c>
      <c r="P2896" s="10">
        <f>VLOOKUP(L2896,'User input'!$D$6:$G$16,3,FALSE)</f>
        <v>1.29</v>
      </c>
      <c r="Q2896" s="10">
        <f>VLOOKUP(L2896,'User input'!$D$6:$G$16,4,FALSE)</f>
        <v>24</v>
      </c>
      <c r="R2896" s="10">
        <f t="shared" si="183"/>
        <v>1992</v>
      </c>
      <c r="S2896" s="27">
        <f t="shared" si="180"/>
        <v>2569.6800000000003</v>
      </c>
      <c r="T2896" s="27">
        <f>IF(K2896&lt;'User input'!$I$9,'User input'!$J$8,IF(K2896&lt;'User input'!$I$10,'User input'!$J$9,IF(K2896&lt;'User input'!$I$11,'User input'!$J$10,'User input'!$J$11)))*S2896</f>
        <v>128.48400000000001</v>
      </c>
      <c r="U2896" s="27">
        <f>K2896*'User input'!$J$17+'User input'!$J$16</f>
        <v>0.5</v>
      </c>
    </row>
    <row r="2897" spans="1:21" x14ac:dyDescent="0.25">
      <c r="A2897" s="17">
        <v>2969</v>
      </c>
      <c r="B2897" s="6" t="s">
        <v>4204</v>
      </c>
      <c r="C2897" s="6" t="s">
        <v>3117</v>
      </c>
      <c r="D2897" s="6" t="s">
        <v>28</v>
      </c>
      <c r="E2897" s="6" t="s">
        <v>29</v>
      </c>
      <c r="F2897" s="15">
        <v>60</v>
      </c>
      <c r="G2897" s="6" t="s">
        <v>7269</v>
      </c>
      <c r="H2897" s="6" t="s">
        <v>7270</v>
      </c>
      <c r="I2897" s="6" t="s">
        <v>176</v>
      </c>
      <c r="J2897" s="7">
        <v>43757</v>
      </c>
      <c r="K2897" s="15">
        <v>52</v>
      </c>
      <c r="L2897" s="6" t="s">
        <v>99</v>
      </c>
      <c r="M2897" s="6">
        <f t="shared" si="181"/>
        <v>2019</v>
      </c>
      <c r="N2897" s="6">
        <f t="shared" si="182"/>
        <v>10</v>
      </c>
      <c r="O2897" s="6" t="str">
        <f>VLOOKUP(L2897,'User input'!$D$6:$E$16,2,FALSE)</f>
        <v>Superwossname</v>
      </c>
      <c r="P2897" s="6">
        <f>VLOOKUP(L2897,'User input'!$D$6:$G$16,3,FALSE)</f>
        <v>3.49</v>
      </c>
      <c r="Q2897" s="6">
        <f>VLOOKUP(L2897,'User input'!$D$6:$G$16,4,FALSE)</f>
        <v>20</v>
      </c>
      <c r="R2897" s="6">
        <f t="shared" si="183"/>
        <v>1040</v>
      </c>
      <c r="S2897" s="26">
        <f t="shared" si="180"/>
        <v>3629.6000000000004</v>
      </c>
      <c r="T2897" s="26">
        <f>IF(K2897&lt;'User input'!$I$9,'User input'!$J$8,IF(K2897&lt;'User input'!$I$10,'User input'!$J$9,IF(K2897&lt;'User input'!$I$11,'User input'!$J$10,'User input'!$J$11)))*S2897</f>
        <v>181.48000000000002</v>
      </c>
      <c r="U2897" s="26">
        <f>K2897*'User input'!$J$17+'User input'!$J$16</f>
        <v>0.5</v>
      </c>
    </row>
    <row r="2898" spans="1:21" x14ac:dyDescent="0.25">
      <c r="A2898" s="18">
        <v>2970</v>
      </c>
      <c r="B2898" s="10" t="s">
        <v>7271</v>
      </c>
      <c r="C2898" s="10" t="s">
        <v>3088</v>
      </c>
      <c r="D2898" s="10" t="s">
        <v>28</v>
      </c>
      <c r="E2898" s="10" t="s">
        <v>29</v>
      </c>
      <c r="F2898" s="16">
        <v>60</v>
      </c>
      <c r="G2898" s="10" t="s">
        <v>7272</v>
      </c>
      <c r="H2898" s="10" t="s">
        <v>3421</v>
      </c>
      <c r="I2898" s="10" t="s">
        <v>1194</v>
      </c>
      <c r="J2898" s="11">
        <v>44094</v>
      </c>
      <c r="K2898" s="16">
        <v>34</v>
      </c>
      <c r="L2898" s="10" t="s">
        <v>39</v>
      </c>
      <c r="M2898" s="10">
        <f t="shared" si="181"/>
        <v>2020</v>
      </c>
      <c r="N2898" s="10">
        <f t="shared" si="182"/>
        <v>9</v>
      </c>
      <c r="O2898" s="10" t="str">
        <f>VLOOKUP(L2898,'User input'!$D$6:$E$16,2,FALSE)</f>
        <v>Ultrathing V1</v>
      </c>
      <c r="P2898" s="10">
        <f>VLOOKUP(L2898,'User input'!$D$6:$G$16,3,FALSE)</f>
        <v>1.79</v>
      </c>
      <c r="Q2898" s="10">
        <f>VLOOKUP(L2898,'User input'!$D$6:$G$16,4,FALSE)</f>
        <v>17</v>
      </c>
      <c r="R2898" s="10">
        <f t="shared" si="183"/>
        <v>578</v>
      </c>
      <c r="S2898" s="27">
        <f t="shared" si="180"/>
        <v>1034.6200000000001</v>
      </c>
      <c r="T2898" s="27">
        <f>IF(K2898&lt;'User input'!$I$9,'User input'!$J$8,IF(K2898&lt;'User input'!$I$10,'User input'!$J$9,IF(K2898&lt;'User input'!$I$11,'User input'!$J$10,'User input'!$J$11)))*S2898</f>
        <v>31.038600000000002</v>
      </c>
      <c r="U2898" s="27">
        <f>K2898*'User input'!$J$17+'User input'!$J$16</f>
        <v>0.5</v>
      </c>
    </row>
    <row r="2899" spans="1:21" x14ac:dyDescent="0.25">
      <c r="A2899" s="17">
        <v>2971</v>
      </c>
      <c r="B2899" s="6" t="s">
        <v>947</v>
      </c>
      <c r="C2899" s="6" t="s">
        <v>956</v>
      </c>
      <c r="D2899" s="6" t="s">
        <v>15</v>
      </c>
      <c r="E2899" s="6" t="s">
        <v>16</v>
      </c>
      <c r="F2899" s="15">
        <v>60</v>
      </c>
      <c r="G2899" s="6" t="s">
        <v>7273</v>
      </c>
      <c r="H2899" s="6" t="s">
        <v>2408</v>
      </c>
      <c r="I2899" s="6" t="s">
        <v>32</v>
      </c>
      <c r="J2899" s="7">
        <v>43914</v>
      </c>
      <c r="K2899" s="15">
        <v>57</v>
      </c>
      <c r="L2899" s="6" t="s">
        <v>39</v>
      </c>
      <c r="M2899" s="6">
        <f t="shared" si="181"/>
        <v>2020</v>
      </c>
      <c r="N2899" s="6">
        <f t="shared" si="182"/>
        <v>3</v>
      </c>
      <c r="O2899" s="6" t="str">
        <f>VLOOKUP(L2899,'User input'!$D$6:$E$16,2,FALSE)</f>
        <v>Ultrathing V1</v>
      </c>
      <c r="P2899" s="6">
        <f>VLOOKUP(L2899,'User input'!$D$6:$G$16,3,FALSE)</f>
        <v>1.79</v>
      </c>
      <c r="Q2899" s="6">
        <f>VLOOKUP(L2899,'User input'!$D$6:$G$16,4,FALSE)</f>
        <v>17</v>
      </c>
      <c r="R2899" s="6">
        <f t="shared" si="183"/>
        <v>969</v>
      </c>
      <c r="S2899" s="26">
        <f t="shared" si="180"/>
        <v>1734.51</v>
      </c>
      <c r="T2899" s="26">
        <f>IF(K2899&lt;'User input'!$I$9,'User input'!$J$8,IF(K2899&lt;'User input'!$I$10,'User input'!$J$9,IF(K2899&lt;'User input'!$I$11,'User input'!$J$10,'User input'!$J$11)))*S2899</f>
        <v>86.725500000000011</v>
      </c>
      <c r="U2899" s="26">
        <f>K2899*'User input'!$J$17+'User input'!$J$16</f>
        <v>0.5</v>
      </c>
    </row>
    <row r="2900" spans="1:21" x14ac:dyDescent="0.25">
      <c r="A2900" s="18">
        <v>2972</v>
      </c>
      <c r="B2900" s="10" t="s">
        <v>7274</v>
      </c>
      <c r="C2900" s="10" t="s">
        <v>1067</v>
      </c>
      <c r="D2900" s="10" t="s">
        <v>49</v>
      </c>
      <c r="E2900" s="10" t="s">
        <v>16</v>
      </c>
      <c r="F2900" s="16">
        <v>30</v>
      </c>
      <c r="G2900" s="10" t="s">
        <v>7275</v>
      </c>
      <c r="H2900" s="10" t="s">
        <v>4923</v>
      </c>
      <c r="I2900" s="10" t="s">
        <v>32</v>
      </c>
      <c r="J2900" s="11">
        <v>44486</v>
      </c>
      <c r="K2900" s="16">
        <v>85</v>
      </c>
      <c r="L2900" s="10" t="s">
        <v>20</v>
      </c>
      <c r="M2900" s="10">
        <f t="shared" si="181"/>
        <v>2021</v>
      </c>
      <c r="N2900" s="10">
        <f t="shared" si="182"/>
        <v>10</v>
      </c>
      <c r="O2900" s="10" t="str">
        <f>VLOOKUP(L2900,'User input'!$D$6:$E$16,2,FALSE)</f>
        <v>Hyperwotsit</v>
      </c>
      <c r="P2900" s="10">
        <f>VLOOKUP(L2900,'User input'!$D$6:$G$16,3,FALSE)</f>
        <v>2.0099999999999998</v>
      </c>
      <c r="Q2900" s="10">
        <f>VLOOKUP(L2900,'User input'!$D$6:$G$16,4,FALSE)</f>
        <v>20</v>
      </c>
      <c r="R2900" s="10">
        <f t="shared" si="183"/>
        <v>1700</v>
      </c>
      <c r="S2900" s="27">
        <f t="shared" si="180"/>
        <v>3416.9999999999995</v>
      </c>
      <c r="T2900" s="27">
        <f>IF(K2900&lt;'User input'!$I$9,'User input'!$J$8,IF(K2900&lt;'User input'!$I$10,'User input'!$J$9,IF(K2900&lt;'User input'!$I$11,'User input'!$J$10,'User input'!$J$11)))*S2900</f>
        <v>170.85</v>
      </c>
      <c r="U2900" s="27">
        <f>K2900*'User input'!$J$17+'User input'!$J$16</f>
        <v>0.5</v>
      </c>
    </row>
    <row r="2901" spans="1:21" x14ac:dyDescent="0.25">
      <c r="A2901" s="17">
        <v>2973</v>
      </c>
      <c r="B2901" s="6" t="s">
        <v>7276</v>
      </c>
      <c r="C2901" s="6" t="s">
        <v>5239</v>
      </c>
      <c r="D2901" s="6" t="s">
        <v>28</v>
      </c>
      <c r="E2901" s="6" t="s">
        <v>29</v>
      </c>
      <c r="F2901" s="15">
        <v>60</v>
      </c>
      <c r="G2901" s="6" t="s">
        <v>7277</v>
      </c>
      <c r="H2901" s="6" t="s">
        <v>2560</v>
      </c>
      <c r="I2901" s="6" t="s">
        <v>32</v>
      </c>
      <c r="J2901" s="7">
        <v>43974</v>
      </c>
      <c r="K2901" s="15">
        <v>87</v>
      </c>
      <c r="L2901" s="6" t="s">
        <v>99</v>
      </c>
      <c r="M2901" s="6">
        <f t="shared" si="181"/>
        <v>2020</v>
      </c>
      <c r="N2901" s="6">
        <f t="shared" si="182"/>
        <v>5</v>
      </c>
      <c r="O2901" s="6" t="str">
        <f>VLOOKUP(L2901,'User input'!$D$6:$E$16,2,FALSE)</f>
        <v>Superwossname</v>
      </c>
      <c r="P2901" s="6">
        <f>VLOOKUP(L2901,'User input'!$D$6:$G$16,3,FALSE)</f>
        <v>3.49</v>
      </c>
      <c r="Q2901" s="6">
        <f>VLOOKUP(L2901,'User input'!$D$6:$G$16,4,FALSE)</f>
        <v>20</v>
      </c>
      <c r="R2901" s="6">
        <f t="shared" si="183"/>
        <v>1740</v>
      </c>
      <c r="S2901" s="26">
        <f t="shared" si="180"/>
        <v>6072.6</v>
      </c>
      <c r="T2901" s="26">
        <f>IF(K2901&lt;'User input'!$I$9,'User input'!$J$8,IF(K2901&lt;'User input'!$I$10,'User input'!$J$9,IF(K2901&lt;'User input'!$I$11,'User input'!$J$10,'User input'!$J$11)))*S2901</f>
        <v>303.63000000000005</v>
      </c>
      <c r="U2901" s="26">
        <f>K2901*'User input'!$J$17+'User input'!$J$16</f>
        <v>0.5</v>
      </c>
    </row>
    <row r="2902" spans="1:21" x14ac:dyDescent="0.25">
      <c r="A2902" s="18">
        <v>2974</v>
      </c>
      <c r="B2902" s="10" t="s">
        <v>7278</v>
      </c>
      <c r="C2902" s="10" t="s">
        <v>5707</v>
      </c>
      <c r="D2902" s="10" t="s">
        <v>15</v>
      </c>
      <c r="E2902" s="10" t="s">
        <v>16</v>
      </c>
      <c r="F2902" s="16">
        <v>60</v>
      </c>
      <c r="G2902" s="10" t="s">
        <v>7279</v>
      </c>
      <c r="H2902" s="10" t="s">
        <v>7280</v>
      </c>
      <c r="I2902" s="10" t="s">
        <v>25</v>
      </c>
      <c r="J2902" s="11">
        <v>44365</v>
      </c>
      <c r="K2902" s="16">
        <v>66</v>
      </c>
      <c r="L2902" s="10" t="s">
        <v>44</v>
      </c>
      <c r="M2902" s="10">
        <f t="shared" si="181"/>
        <v>2021</v>
      </c>
      <c r="N2902" s="10">
        <f t="shared" si="182"/>
        <v>6</v>
      </c>
      <c r="O2902" s="10" t="str">
        <f>VLOOKUP(L2902,'User input'!$D$6:$E$16,2,FALSE)</f>
        <v>Gigastuff</v>
      </c>
      <c r="P2902" s="10">
        <f>VLOOKUP(L2902,'User input'!$D$6:$G$16,3,FALSE)</f>
        <v>1.89</v>
      </c>
      <c r="Q2902" s="10">
        <f>VLOOKUP(L2902,'User input'!$D$6:$G$16,4,FALSE)</f>
        <v>18</v>
      </c>
      <c r="R2902" s="10">
        <f t="shared" si="183"/>
        <v>1188</v>
      </c>
      <c r="S2902" s="27">
        <f t="shared" si="180"/>
        <v>2245.3199999999997</v>
      </c>
      <c r="T2902" s="27">
        <f>IF(K2902&lt;'User input'!$I$9,'User input'!$J$8,IF(K2902&lt;'User input'!$I$10,'User input'!$J$9,IF(K2902&lt;'User input'!$I$11,'User input'!$J$10,'User input'!$J$11)))*S2902</f>
        <v>112.26599999999999</v>
      </c>
      <c r="U2902" s="27">
        <f>K2902*'User input'!$J$17+'User input'!$J$16</f>
        <v>0.5</v>
      </c>
    </row>
    <row r="2903" spans="1:21" x14ac:dyDescent="0.25">
      <c r="A2903" s="17">
        <v>2975</v>
      </c>
      <c r="B2903" s="6" t="s">
        <v>113</v>
      </c>
      <c r="C2903" s="6" t="s">
        <v>6333</v>
      </c>
      <c r="D2903" s="6" t="s">
        <v>28</v>
      </c>
      <c r="E2903" s="6" t="s">
        <v>29</v>
      </c>
      <c r="F2903" s="15">
        <v>30</v>
      </c>
      <c r="G2903" s="6" t="s">
        <v>7281</v>
      </c>
      <c r="H2903" s="6" t="s">
        <v>1796</v>
      </c>
      <c r="I2903" s="6" t="s">
        <v>32</v>
      </c>
      <c r="J2903" s="7">
        <v>43722</v>
      </c>
      <c r="K2903" s="15">
        <v>65</v>
      </c>
      <c r="L2903" s="6" t="s">
        <v>33</v>
      </c>
      <c r="M2903" s="6">
        <f t="shared" si="181"/>
        <v>2019</v>
      </c>
      <c r="N2903" s="6">
        <f t="shared" si="182"/>
        <v>9</v>
      </c>
      <c r="O2903" s="6" t="str">
        <f>VLOOKUP(L2903,'User input'!$D$6:$E$16,2,FALSE)</f>
        <v>Megawidget L</v>
      </c>
      <c r="P2903" s="6">
        <f>VLOOKUP(L2903,'User input'!$D$6:$G$16,3,FALSE)</f>
        <v>1.79</v>
      </c>
      <c r="Q2903" s="6">
        <f>VLOOKUP(L2903,'User input'!$D$6:$G$16,4,FALSE)</f>
        <v>24</v>
      </c>
      <c r="R2903" s="6">
        <f t="shared" si="183"/>
        <v>1560</v>
      </c>
      <c r="S2903" s="26">
        <f t="shared" si="180"/>
        <v>2792.4</v>
      </c>
      <c r="T2903" s="26">
        <f>IF(K2903&lt;'User input'!$I$9,'User input'!$J$8,IF(K2903&lt;'User input'!$I$10,'User input'!$J$9,IF(K2903&lt;'User input'!$I$11,'User input'!$J$10,'User input'!$J$11)))*S2903</f>
        <v>139.62</v>
      </c>
      <c r="U2903" s="26">
        <f>K2903*'User input'!$J$17+'User input'!$J$16</f>
        <v>0.5</v>
      </c>
    </row>
    <row r="2904" spans="1:21" x14ac:dyDescent="0.25">
      <c r="A2904" s="18">
        <v>2976</v>
      </c>
      <c r="B2904" s="10" t="s">
        <v>6170</v>
      </c>
      <c r="C2904" s="10" t="s">
        <v>5468</v>
      </c>
      <c r="D2904" s="10" t="s">
        <v>49</v>
      </c>
      <c r="E2904" s="10" t="s">
        <v>16</v>
      </c>
      <c r="F2904" s="16">
        <v>60</v>
      </c>
      <c r="G2904" s="10" t="s">
        <v>7282</v>
      </c>
      <c r="H2904" s="10" t="s">
        <v>3159</v>
      </c>
      <c r="I2904" s="10" t="s">
        <v>108</v>
      </c>
      <c r="J2904" s="11">
        <v>43682</v>
      </c>
      <c r="K2904" s="16">
        <v>85</v>
      </c>
      <c r="L2904" s="10" t="s">
        <v>52</v>
      </c>
      <c r="M2904" s="10">
        <f t="shared" si="181"/>
        <v>2019</v>
      </c>
      <c r="N2904" s="10">
        <f t="shared" si="182"/>
        <v>8</v>
      </c>
      <c r="O2904" s="10" t="str">
        <f>VLOOKUP(L2904,'User input'!$D$6:$E$16,2,FALSE)</f>
        <v>Megawidget S</v>
      </c>
      <c r="P2904" s="10">
        <f>VLOOKUP(L2904,'User input'!$D$6:$G$16,3,FALSE)</f>
        <v>0.69</v>
      </c>
      <c r="Q2904" s="10">
        <f>VLOOKUP(L2904,'User input'!$D$6:$G$16,4,FALSE)</f>
        <v>24</v>
      </c>
      <c r="R2904" s="10">
        <f t="shared" si="183"/>
        <v>2040</v>
      </c>
      <c r="S2904" s="27">
        <f t="shared" si="180"/>
        <v>1407.6</v>
      </c>
      <c r="T2904" s="27">
        <f>IF(K2904&lt;'User input'!$I$9,'User input'!$J$8,IF(K2904&lt;'User input'!$I$10,'User input'!$J$9,IF(K2904&lt;'User input'!$I$11,'User input'!$J$10,'User input'!$J$11)))*S2904</f>
        <v>70.38</v>
      </c>
      <c r="U2904" s="27">
        <f>K2904*'User input'!$J$17+'User input'!$J$16</f>
        <v>0.5</v>
      </c>
    </row>
    <row r="2905" spans="1:21" x14ac:dyDescent="0.25">
      <c r="A2905" s="17">
        <v>2977</v>
      </c>
      <c r="B2905" s="6" t="s">
        <v>7283</v>
      </c>
      <c r="C2905" s="6" t="s">
        <v>6483</v>
      </c>
      <c r="D2905" s="6" t="s">
        <v>15</v>
      </c>
      <c r="E2905" s="6" t="s">
        <v>16</v>
      </c>
      <c r="F2905" s="15">
        <v>30</v>
      </c>
      <c r="G2905" s="6" t="s">
        <v>7282</v>
      </c>
      <c r="H2905" s="6" t="s">
        <v>2074</v>
      </c>
      <c r="I2905" s="6" t="s">
        <v>291</v>
      </c>
      <c r="J2905" s="7">
        <v>43905</v>
      </c>
      <c r="K2905" s="15">
        <v>50</v>
      </c>
      <c r="L2905" s="6" t="s">
        <v>33</v>
      </c>
      <c r="M2905" s="6">
        <f t="shared" si="181"/>
        <v>2020</v>
      </c>
      <c r="N2905" s="6">
        <f t="shared" si="182"/>
        <v>3</v>
      </c>
      <c r="O2905" s="6" t="str">
        <f>VLOOKUP(L2905,'User input'!$D$6:$E$16,2,FALSE)</f>
        <v>Megawidget L</v>
      </c>
      <c r="P2905" s="6">
        <f>VLOOKUP(L2905,'User input'!$D$6:$G$16,3,FALSE)</f>
        <v>1.79</v>
      </c>
      <c r="Q2905" s="6">
        <f>VLOOKUP(L2905,'User input'!$D$6:$G$16,4,FALSE)</f>
        <v>24</v>
      </c>
      <c r="R2905" s="6">
        <f t="shared" si="183"/>
        <v>1200</v>
      </c>
      <c r="S2905" s="26">
        <f t="shared" si="180"/>
        <v>2148</v>
      </c>
      <c r="T2905" s="26">
        <f>IF(K2905&lt;'User input'!$I$9,'User input'!$J$8,IF(K2905&lt;'User input'!$I$10,'User input'!$J$9,IF(K2905&lt;'User input'!$I$11,'User input'!$J$10,'User input'!$J$11)))*S2905</f>
        <v>107.4</v>
      </c>
      <c r="U2905" s="26">
        <f>K2905*'User input'!$J$17+'User input'!$J$16</f>
        <v>0.5</v>
      </c>
    </row>
    <row r="2906" spans="1:21" x14ac:dyDescent="0.25">
      <c r="A2906" s="18">
        <v>2978</v>
      </c>
      <c r="B2906" s="10" t="s">
        <v>7284</v>
      </c>
      <c r="C2906" s="10" t="s">
        <v>6412</v>
      </c>
      <c r="D2906" s="10" t="s">
        <v>15</v>
      </c>
      <c r="E2906" s="10" t="s">
        <v>16</v>
      </c>
      <c r="F2906" s="16">
        <v>90</v>
      </c>
      <c r="G2906" s="10" t="s">
        <v>7282</v>
      </c>
      <c r="H2906" s="10" t="s">
        <v>2732</v>
      </c>
      <c r="I2906" s="10" t="s">
        <v>122</v>
      </c>
      <c r="J2906" s="11">
        <v>44376</v>
      </c>
      <c r="K2906" s="16">
        <v>101</v>
      </c>
      <c r="L2906" s="10" t="s">
        <v>99</v>
      </c>
      <c r="M2906" s="10">
        <f t="shared" si="181"/>
        <v>2021</v>
      </c>
      <c r="N2906" s="10">
        <f t="shared" si="182"/>
        <v>6</v>
      </c>
      <c r="O2906" s="10" t="str">
        <f>VLOOKUP(L2906,'User input'!$D$6:$E$16,2,FALSE)</f>
        <v>Superwossname</v>
      </c>
      <c r="P2906" s="10">
        <f>VLOOKUP(L2906,'User input'!$D$6:$G$16,3,FALSE)</f>
        <v>3.49</v>
      </c>
      <c r="Q2906" s="10">
        <f>VLOOKUP(L2906,'User input'!$D$6:$G$16,4,FALSE)</f>
        <v>20</v>
      </c>
      <c r="R2906" s="10">
        <f t="shared" si="183"/>
        <v>2020</v>
      </c>
      <c r="S2906" s="27">
        <f t="shared" si="180"/>
        <v>7049.8</v>
      </c>
      <c r="T2906" s="27">
        <f>IF(K2906&lt;'User input'!$I$9,'User input'!$J$8,IF(K2906&lt;'User input'!$I$10,'User input'!$J$9,IF(K2906&lt;'User input'!$I$11,'User input'!$J$10,'User input'!$J$11)))*S2906</f>
        <v>493.48600000000005</v>
      </c>
      <c r="U2906" s="27">
        <f>K2906*'User input'!$J$17+'User input'!$J$16</f>
        <v>0.5</v>
      </c>
    </row>
    <row r="2907" spans="1:21" x14ac:dyDescent="0.25">
      <c r="A2907" s="17">
        <v>2979</v>
      </c>
      <c r="B2907" s="6" t="s">
        <v>7285</v>
      </c>
      <c r="C2907" s="6" t="s">
        <v>1649</v>
      </c>
      <c r="D2907" s="6" t="s">
        <v>15</v>
      </c>
      <c r="E2907" s="6" t="s">
        <v>16</v>
      </c>
      <c r="F2907" s="15">
        <v>90</v>
      </c>
      <c r="G2907" s="6" t="s">
        <v>7286</v>
      </c>
      <c r="H2907" s="6" t="s">
        <v>1530</v>
      </c>
      <c r="I2907" s="6" t="s">
        <v>291</v>
      </c>
      <c r="J2907" s="7">
        <v>44038</v>
      </c>
      <c r="K2907" s="15">
        <v>28</v>
      </c>
      <c r="L2907" s="6" t="s">
        <v>99</v>
      </c>
      <c r="M2907" s="6">
        <f t="shared" si="181"/>
        <v>2020</v>
      </c>
      <c r="N2907" s="6">
        <f t="shared" si="182"/>
        <v>7</v>
      </c>
      <c r="O2907" s="6" t="str">
        <f>VLOOKUP(L2907,'User input'!$D$6:$E$16,2,FALSE)</f>
        <v>Superwossname</v>
      </c>
      <c r="P2907" s="6">
        <f>VLOOKUP(L2907,'User input'!$D$6:$G$16,3,FALSE)</f>
        <v>3.49</v>
      </c>
      <c r="Q2907" s="6">
        <f>VLOOKUP(L2907,'User input'!$D$6:$G$16,4,FALSE)</f>
        <v>20</v>
      </c>
      <c r="R2907" s="6">
        <f t="shared" si="183"/>
        <v>560</v>
      </c>
      <c r="S2907" s="26">
        <f t="shared" si="180"/>
        <v>1954.4</v>
      </c>
      <c r="T2907" s="26">
        <f>IF(K2907&lt;'User input'!$I$9,'User input'!$J$8,IF(K2907&lt;'User input'!$I$10,'User input'!$J$9,IF(K2907&lt;'User input'!$I$11,'User input'!$J$10,'User input'!$J$11)))*S2907</f>
        <v>58.631999999999998</v>
      </c>
      <c r="U2907" s="26">
        <f>K2907*'User input'!$J$17+'User input'!$J$16</f>
        <v>0.5</v>
      </c>
    </row>
    <row r="2908" spans="1:21" x14ac:dyDescent="0.25">
      <c r="A2908" s="18">
        <v>2980</v>
      </c>
      <c r="B2908" s="10" t="s">
        <v>7287</v>
      </c>
      <c r="C2908" s="10" t="s">
        <v>7288</v>
      </c>
      <c r="D2908" s="10" t="s">
        <v>28</v>
      </c>
      <c r="E2908" s="10" t="s">
        <v>29</v>
      </c>
      <c r="F2908" s="16">
        <v>90</v>
      </c>
      <c r="G2908" s="10" t="s">
        <v>7289</v>
      </c>
      <c r="H2908" s="10" t="s">
        <v>385</v>
      </c>
      <c r="I2908" s="10" t="s">
        <v>32</v>
      </c>
      <c r="J2908" s="11">
        <v>44274</v>
      </c>
      <c r="K2908" s="16">
        <v>80</v>
      </c>
      <c r="L2908" s="10" t="s">
        <v>33</v>
      </c>
      <c r="M2908" s="10">
        <f t="shared" si="181"/>
        <v>2021</v>
      </c>
      <c r="N2908" s="10">
        <f t="shared" si="182"/>
        <v>3</v>
      </c>
      <c r="O2908" s="10" t="str">
        <f>VLOOKUP(L2908,'User input'!$D$6:$E$16,2,FALSE)</f>
        <v>Megawidget L</v>
      </c>
      <c r="P2908" s="10">
        <f>VLOOKUP(L2908,'User input'!$D$6:$G$16,3,FALSE)</f>
        <v>1.79</v>
      </c>
      <c r="Q2908" s="10">
        <f>VLOOKUP(L2908,'User input'!$D$6:$G$16,4,FALSE)</f>
        <v>24</v>
      </c>
      <c r="R2908" s="10">
        <f t="shared" si="183"/>
        <v>1920</v>
      </c>
      <c r="S2908" s="27">
        <f t="shared" si="180"/>
        <v>3436.8</v>
      </c>
      <c r="T2908" s="27">
        <f>IF(K2908&lt;'User input'!$I$9,'User input'!$J$8,IF(K2908&lt;'User input'!$I$10,'User input'!$J$9,IF(K2908&lt;'User input'!$I$11,'User input'!$J$10,'User input'!$J$11)))*S2908</f>
        <v>171.84000000000003</v>
      </c>
      <c r="U2908" s="27">
        <f>K2908*'User input'!$J$17+'User input'!$J$16</f>
        <v>0.5</v>
      </c>
    </row>
    <row r="2909" spans="1:21" x14ac:dyDescent="0.25">
      <c r="A2909" s="17">
        <v>2981</v>
      </c>
      <c r="B2909" s="6" t="s">
        <v>5438</v>
      </c>
      <c r="C2909" s="6" t="s">
        <v>7204</v>
      </c>
      <c r="D2909" s="6" t="s">
        <v>28</v>
      </c>
      <c r="E2909" s="6" t="s">
        <v>29</v>
      </c>
      <c r="F2909" s="15">
        <v>90</v>
      </c>
      <c r="G2909" s="6" t="s">
        <v>7290</v>
      </c>
      <c r="H2909" s="6" t="s">
        <v>7291</v>
      </c>
      <c r="I2909" s="6" t="s">
        <v>32</v>
      </c>
      <c r="J2909" s="7">
        <v>43687</v>
      </c>
      <c r="K2909" s="15">
        <v>26</v>
      </c>
      <c r="L2909" s="6" t="s">
        <v>157</v>
      </c>
      <c r="M2909" s="6">
        <f t="shared" si="181"/>
        <v>2019</v>
      </c>
      <c r="N2909" s="6">
        <f t="shared" si="182"/>
        <v>8</v>
      </c>
      <c r="O2909" s="6" t="str">
        <f>VLOOKUP(L2909,'User input'!$D$6:$E$16,2,FALSE)</f>
        <v>Ultrathing V3</v>
      </c>
      <c r="P2909" s="6">
        <f>VLOOKUP(L2909,'User input'!$D$6:$G$16,3,FALSE)</f>
        <v>3.39</v>
      </c>
      <c r="Q2909" s="6">
        <f>VLOOKUP(L2909,'User input'!$D$6:$G$16,4,FALSE)</f>
        <v>24</v>
      </c>
      <c r="R2909" s="6">
        <f t="shared" si="183"/>
        <v>624</v>
      </c>
      <c r="S2909" s="26">
        <f t="shared" si="180"/>
        <v>2115.36</v>
      </c>
      <c r="T2909" s="26">
        <f>IF(K2909&lt;'User input'!$I$9,'User input'!$J$8,IF(K2909&lt;'User input'!$I$10,'User input'!$J$9,IF(K2909&lt;'User input'!$I$11,'User input'!$J$10,'User input'!$J$11)))*S2909</f>
        <v>63.460799999999999</v>
      </c>
      <c r="U2909" s="26">
        <f>K2909*'User input'!$J$17+'User input'!$J$16</f>
        <v>0.5</v>
      </c>
    </row>
    <row r="2910" spans="1:21" x14ac:dyDescent="0.25">
      <c r="A2910" s="18">
        <v>2982</v>
      </c>
      <c r="B2910" s="10" t="s">
        <v>7292</v>
      </c>
      <c r="C2910" s="10" t="s">
        <v>3958</v>
      </c>
      <c r="D2910" s="10" t="s">
        <v>49</v>
      </c>
      <c r="E2910" s="10" t="s">
        <v>16</v>
      </c>
      <c r="F2910" s="16">
        <v>90</v>
      </c>
      <c r="G2910" s="10" t="s">
        <v>7293</v>
      </c>
      <c r="H2910" s="10" t="s">
        <v>1549</v>
      </c>
      <c r="I2910" s="10" t="s">
        <v>1306</v>
      </c>
      <c r="J2910" s="11">
        <v>44288</v>
      </c>
      <c r="K2910" s="16">
        <v>16</v>
      </c>
      <c r="L2910" s="10" t="s">
        <v>99</v>
      </c>
      <c r="M2910" s="10">
        <f t="shared" si="181"/>
        <v>2021</v>
      </c>
      <c r="N2910" s="10">
        <f t="shared" si="182"/>
        <v>4</v>
      </c>
      <c r="O2910" s="10" t="str">
        <f>VLOOKUP(L2910,'User input'!$D$6:$E$16,2,FALSE)</f>
        <v>Superwossname</v>
      </c>
      <c r="P2910" s="10">
        <f>VLOOKUP(L2910,'User input'!$D$6:$G$16,3,FALSE)</f>
        <v>3.49</v>
      </c>
      <c r="Q2910" s="10">
        <f>VLOOKUP(L2910,'User input'!$D$6:$G$16,4,FALSE)</f>
        <v>20</v>
      </c>
      <c r="R2910" s="10">
        <f t="shared" si="183"/>
        <v>320</v>
      </c>
      <c r="S2910" s="27">
        <f t="shared" si="180"/>
        <v>1116.8000000000002</v>
      </c>
      <c r="T2910" s="27">
        <f>IF(K2910&lt;'User input'!$I$9,'User input'!$J$8,IF(K2910&lt;'User input'!$I$10,'User input'!$J$9,IF(K2910&lt;'User input'!$I$11,'User input'!$J$10,'User input'!$J$11)))*S2910</f>
        <v>0</v>
      </c>
      <c r="U2910" s="27">
        <f>K2910*'User input'!$J$17+'User input'!$J$16</f>
        <v>0.5</v>
      </c>
    </row>
    <row r="2911" spans="1:21" x14ac:dyDescent="0.25">
      <c r="A2911" s="17">
        <v>2983</v>
      </c>
      <c r="B2911" s="6" t="s">
        <v>1780</v>
      </c>
      <c r="C2911" s="6" t="s">
        <v>661</v>
      </c>
      <c r="D2911" s="6" t="s">
        <v>28</v>
      </c>
      <c r="E2911" s="6" t="s">
        <v>29</v>
      </c>
      <c r="F2911" s="15">
        <v>60</v>
      </c>
      <c r="G2911" s="6" t="s">
        <v>7294</v>
      </c>
      <c r="H2911" s="6" t="s">
        <v>670</v>
      </c>
      <c r="I2911" s="6" t="s">
        <v>32</v>
      </c>
      <c r="J2911" s="7">
        <v>43593</v>
      </c>
      <c r="K2911" s="15">
        <v>27</v>
      </c>
      <c r="L2911" s="6" t="s">
        <v>52</v>
      </c>
      <c r="M2911" s="6">
        <f t="shared" si="181"/>
        <v>2019</v>
      </c>
      <c r="N2911" s="6">
        <f t="shared" si="182"/>
        <v>5</v>
      </c>
      <c r="O2911" s="6" t="str">
        <f>VLOOKUP(L2911,'User input'!$D$6:$E$16,2,FALSE)</f>
        <v>Megawidget S</v>
      </c>
      <c r="P2911" s="6">
        <f>VLOOKUP(L2911,'User input'!$D$6:$G$16,3,FALSE)</f>
        <v>0.69</v>
      </c>
      <c r="Q2911" s="6">
        <f>VLOOKUP(L2911,'User input'!$D$6:$G$16,4,FALSE)</f>
        <v>24</v>
      </c>
      <c r="R2911" s="6">
        <f t="shared" si="183"/>
        <v>648</v>
      </c>
      <c r="S2911" s="26">
        <f t="shared" si="180"/>
        <v>447.11999999999995</v>
      </c>
      <c r="T2911" s="26">
        <f>IF(K2911&lt;'User input'!$I$9,'User input'!$J$8,IF(K2911&lt;'User input'!$I$10,'User input'!$J$9,IF(K2911&lt;'User input'!$I$11,'User input'!$J$10,'User input'!$J$11)))*S2911</f>
        <v>13.413599999999997</v>
      </c>
      <c r="U2911" s="26">
        <f>K2911*'User input'!$J$17+'User input'!$J$16</f>
        <v>0.5</v>
      </c>
    </row>
    <row r="2912" spans="1:21" x14ac:dyDescent="0.25">
      <c r="A2912" s="18">
        <v>2984</v>
      </c>
      <c r="B2912" s="10" t="s">
        <v>7295</v>
      </c>
      <c r="C2912" s="10" t="s">
        <v>5841</v>
      </c>
      <c r="D2912" s="10" t="s">
        <v>41</v>
      </c>
      <c r="E2912" s="10" t="s">
        <v>16</v>
      </c>
      <c r="F2912" s="16">
        <v>60</v>
      </c>
      <c r="G2912" s="10" t="s">
        <v>7296</v>
      </c>
      <c r="H2912" s="10" t="s">
        <v>2867</v>
      </c>
      <c r="I2912" s="10" t="s">
        <v>2868</v>
      </c>
      <c r="J2912" s="11">
        <v>44374</v>
      </c>
      <c r="K2912" s="16">
        <v>65</v>
      </c>
      <c r="L2912" s="10" t="s">
        <v>44</v>
      </c>
      <c r="M2912" s="10">
        <f t="shared" si="181"/>
        <v>2021</v>
      </c>
      <c r="N2912" s="10">
        <f t="shared" si="182"/>
        <v>6</v>
      </c>
      <c r="O2912" s="10" t="str">
        <f>VLOOKUP(L2912,'User input'!$D$6:$E$16,2,FALSE)</f>
        <v>Gigastuff</v>
      </c>
      <c r="P2912" s="10">
        <f>VLOOKUP(L2912,'User input'!$D$6:$G$16,3,FALSE)</f>
        <v>1.89</v>
      </c>
      <c r="Q2912" s="10">
        <f>VLOOKUP(L2912,'User input'!$D$6:$G$16,4,FALSE)</f>
        <v>18</v>
      </c>
      <c r="R2912" s="10">
        <f t="shared" si="183"/>
        <v>1170</v>
      </c>
      <c r="S2912" s="27">
        <f t="shared" si="180"/>
        <v>2211.2999999999997</v>
      </c>
      <c r="T2912" s="27">
        <f>IF(K2912&lt;'User input'!$I$9,'User input'!$J$8,IF(K2912&lt;'User input'!$I$10,'User input'!$J$9,IF(K2912&lt;'User input'!$I$11,'User input'!$J$10,'User input'!$J$11)))*S2912</f>
        <v>110.565</v>
      </c>
      <c r="U2912" s="27">
        <f>K2912*'User input'!$J$17+'User input'!$J$16</f>
        <v>0.5</v>
      </c>
    </row>
    <row r="2913" spans="1:21" x14ac:dyDescent="0.25">
      <c r="A2913" s="17">
        <v>2985</v>
      </c>
      <c r="B2913" s="6" t="s">
        <v>69</v>
      </c>
      <c r="C2913" s="6" t="s">
        <v>1210</v>
      </c>
      <c r="D2913" s="6" t="s">
        <v>15</v>
      </c>
      <c r="E2913" s="6" t="s">
        <v>16</v>
      </c>
      <c r="F2913" s="15">
        <v>60</v>
      </c>
      <c r="G2913" s="6" t="s">
        <v>7297</v>
      </c>
      <c r="H2913" s="6" t="s">
        <v>4110</v>
      </c>
      <c r="I2913" s="6" t="s">
        <v>185</v>
      </c>
      <c r="J2913" s="7">
        <v>44229</v>
      </c>
      <c r="K2913" s="15">
        <v>17</v>
      </c>
      <c r="L2913" s="6" t="s">
        <v>44</v>
      </c>
      <c r="M2913" s="6">
        <f t="shared" si="181"/>
        <v>2021</v>
      </c>
      <c r="N2913" s="6">
        <f t="shared" si="182"/>
        <v>2</v>
      </c>
      <c r="O2913" s="6" t="str">
        <f>VLOOKUP(L2913,'User input'!$D$6:$E$16,2,FALSE)</f>
        <v>Gigastuff</v>
      </c>
      <c r="P2913" s="6">
        <f>VLOOKUP(L2913,'User input'!$D$6:$G$16,3,FALSE)</f>
        <v>1.89</v>
      </c>
      <c r="Q2913" s="6">
        <f>VLOOKUP(L2913,'User input'!$D$6:$G$16,4,FALSE)</f>
        <v>18</v>
      </c>
      <c r="R2913" s="6">
        <f t="shared" si="183"/>
        <v>306</v>
      </c>
      <c r="S2913" s="26">
        <f t="shared" si="180"/>
        <v>578.33999999999992</v>
      </c>
      <c r="T2913" s="26">
        <f>IF(K2913&lt;'User input'!$I$9,'User input'!$J$8,IF(K2913&lt;'User input'!$I$10,'User input'!$J$9,IF(K2913&lt;'User input'!$I$11,'User input'!$J$10,'User input'!$J$11)))*S2913</f>
        <v>0</v>
      </c>
      <c r="U2913" s="26">
        <f>K2913*'User input'!$J$17+'User input'!$J$16</f>
        <v>0.5</v>
      </c>
    </row>
    <row r="2914" spans="1:21" x14ac:dyDescent="0.25">
      <c r="A2914" s="18">
        <v>2986</v>
      </c>
      <c r="B2914" s="10" t="s">
        <v>7298</v>
      </c>
      <c r="C2914" s="10" t="s">
        <v>7179</v>
      </c>
      <c r="D2914" s="10" t="s">
        <v>49</v>
      </c>
      <c r="E2914" s="10" t="s">
        <v>16</v>
      </c>
      <c r="F2914" s="16">
        <v>30</v>
      </c>
      <c r="G2914" s="10" t="s">
        <v>7299</v>
      </c>
      <c r="H2914" s="10" t="s">
        <v>4323</v>
      </c>
      <c r="I2914" s="10" t="s">
        <v>25</v>
      </c>
      <c r="J2914" s="11">
        <v>44429</v>
      </c>
      <c r="K2914" s="16">
        <v>17</v>
      </c>
      <c r="L2914" s="10" t="s">
        <v>157</v>
      </c>
      <c r="M2914" s="10">
        <f t="shared" si="181"/>
        <v>2021</v>
      </c>
      <c r="N2914" s="10">
        <f t="shared" si="182"/>
        <v>8</v>
      </c>
      <c r="O2914" s="10" t="str">
        <f>VLOOKUP(L2914,'User input'!$D$6:$E$16,2,FALSE)</f>
        <v>Ultrathing V3</v>
      </c>
      <c r="P2914" s="10">
        <f>VLOOKUP(L2914,'User input'!$D$6:$G$16,3,FALSE)</f>
        <v>3.39</v>
      </c>
      <c r="Q2914" s="10">
        <f>VLOOKUP(L2914,'User input'!$D$6:$G$16,4,FALSE)</f>
        <v>24</v>
      </c>
      <c r="R2914" s="10">
        <f t="shared" si="183"/>
        <v>408</v>
      </c>
      <c r="S2914" s="27">
        <f t="shared" si="180"/>
        <v>1383.1200000000001</v>
      </c>
      <c r="T2914" s="27">
        <f>IF(K2914&lt;'User input'!$I$9,'User input'!$J$8,IF(K2914&lt;'User input'!$I$10,'User input'!$J$9,IF(K2914&lt;'User input'!$I$11,'User input'!$J$10,'User input'!$J$11)))*S2914</f>
        <v>0</v>
      </c>
      <c r="U2914" s="27">
        <f>K2914*'User input'!$J$17+'User input'!$J$16</f>
        <v>0.5</v>
      </c>
    </row>
    <row r="2915" spans="1:21" x14ac:dyDescent="0.25">
      <c r="A2915" s="17">
        <v>2987</v>
      </c>
      <c r="B2915" s="6" t="s">
        <v>1747</v>
      </c>
      <c r="C2915" s="6" t="s">
        <v>1858</v>
      </c>
      <c r="D2915" s="6" t="s">
        <v>28</v>
      </c>
      <c r="E2915" s="6" t="s">
        <v>29</v>
      </c>
      <c r="F2915" s="15">
        <v>60</v>
      </c>
      <c r="G2915" s="6" t="s">
        <v>7300</v>
      </c>
      <c r="H2915" s="6" t="s">
        <v>922</v>
      </c>
      <c r="I2915" s="6" t="s">
        <v>127</v>
      </c>
      <c r="J2915" s="7">
        <v>43667</v>
      </c>
      <c r="K2915" s="15">
        <v>46</v>
      </c>
      <c r="L2915" s="6" t="s">
        <v>68</v>
      </c>
      <c r="M2915" s="6">
        <f t="shared" si="181"/>
        <v>2019</v>
      </c>
      <c r="N2915" s="6">
        <f t="shared" si="182"/>
        <v>7</v>
      </c>
      <c r="O2915" s="6" t="str">
        <f>VLOOKUP(L2915,'User input'!$D$6:$E$16,2,FALSE)</f>
        <v>Megawidget M</v>
      </c>
      <c r="P2915" s="6">
        <f>VLOOKUP(L2915,'User input'!$D$6:$G$16,3,FALSE)</f>
        <v>1.29</v>
      </c>
      <c r="Q2915" s="6">
        <f>VLOOKUP(L2915,'User input'!$D$6:$G$16,4,FALSE)</f>
        <v>24</v>
      </c>
      <c r="R2915" s="6">
        <f t="shared" si="183"/>
        <v>1104</v>
      </c>
      <c r="S2915" s="26">
        <f t="shared" si="180"/>
        <v>1424.16</v>
      </c>
      <c r="T2915" s="26">
        <f>IF(K2915&lt;'User input'!$I$9,'User input'!$J$8,IF(K2915&lt;'User input'!$I$10,'User input'!$J$9,IF(K2915&lt;'User input'!$I$11,'User input'!$J$10,'User input'!$J$11)))*S2915</f>
        <v>42.724800000000002</v>
      </c>
      <c r="U2915" s="26">
        <f>K2915*'User input'!$J$17+'User input'!$J$16</f>
        <v>0.5</v>
      </c>
    </row>
    <row r="2916" spans="1:21" x14ac:dyDescent="0.25">
      <c r="A2916" s="18">
        <v>2988</v>
      </c>
      <c r="B2916" s="10" t="s">
        <v>6816</v>
      </c>
      <c r="C2916" s="10" t="s">
        <v>414</v>
      </c>
      <c r="D2916" s="10" t="s">
        <v>49</v>
      </c>
      <c r="E2916" s="10" t="s">
        <v>16</v>
      </c>
      <c r="F2916" s="16">
        <v>60</v>
      </c>
      <c r="G2916" s="10" t="s">
        <v>7301</v>
      </c>
      <c r="H2916" s="10" t="s">
        <v>4053</v>
      </c>
      <c r="I2916" s="10" t="s">
        <v>4054</v>
      </c>
      <c r="J2916" s="11">
        <v>43880</v>
      </c>
      <c r="K2916" s="16">
        <v>16</v>
      </c>
      <c r="L2916" s="10" t="s">
        <v>157</v>
      </c>
      <c r="M2916" s="10">
        <f t="shared" si="181"/>
        <v>2020</v>
      </c>
      <c r="N2916" s="10">
        <f t="shared" si="182"/>
        <v>2</v>
      </c>
      <c r="O2916" s="10" t="str">
        <f>VLOOKUP(L2916,'User input'!$D$6:$E$16,2,FALSE)</f>
        <v>Ultrathing V3</v>
      </c>
      <c r="P2916" s="10">
        <f>VLOOKUP(L2916,'User input'!$D$6:$G$16,3,FALSE)</f>
        <v>3.39</v>
      </c>
      <c r="Q2916" s="10">
        <f>VLOOKUP(L2916,'User input'!$D$6:$G$16,4,FALSE)</f>
        <v>24</v>
      </c>
      <c r="R2916" s="10">
        <f t="shared" si="183"/>
        <v>384</v>
      </c>
      <c r="S2916" s="27">
        <f t="shared" si="180"/>
        <v>1301.76</v>
      </c>
      <c r="T2916" s="27">
        <f>IF(K2916&lt;'User input'!$I$9,'User input'!$J$8,IF(K2916&lt;'User input'!$I$10,'User input'!$J$9,IF(K2916&lt;'User input'!$I$11,'User input'!$J$10,'User input'!$J$11)))*S2916</f>
        <v>0</v>
      </c>
      <c r="U2916" s="27">
        <f>K2916*'User input'!$J$17+'User input'!$J$16</f>
        <v>0.5</v>
      </c>
    </row>
    <row r="2917" spans="1:21" x14ac:dyDescent="0.25">
      <c r="A2917" s="17">
        <v>2989</v>
      </c>
      <c r="B2917" s="6" t="s">
        <v>4721</v>
      </c>
      <c r="C2917" s="6" t="s">
        <v>1655</v>
      </c>
      <c r="D2917" s="6" t="s">
        <v>28</v>
      </c>
      <c r="E2917" s="6" t="s">
        <v>29</v>
      </c>
      <c r="F2917" s="15">
        <v>90</v>
      </c>
      <c r="G2917" s="6" t="s">
        <v>7302</v>
      </c>
      <c r="H2917" s="6" t="s">
        <v>7303</v>
      </c>
      <c r="I2917" s="6" t="s">
        <v>5799</v>
      </c>
      <c r="J2917" s="7">
        <v>44300</v>
      </c>
      <c r="K2917" s="15">
        <v>47</v>
      </c>
      <c r="L2917" s="6" t="s">
        <v>39</v>
      </c>
      <c r="M2917" s="6">
        <f t="shared" si="181"/>
        <v>2021</v>
      </c>
      <c r="N2917" s="6">
        <f t="shared" si="182"/>
        <v>4</v>
      </c>
      <c r="O2917" s="6" t="str">
        <f>VLOOKUP(L2917,'User input'!$D$6:$E$16,2,FALSE)</f>
        <v>Ultrathing V1</v>
      </c>
      <c r="P2917" s="6">
        <f>VLOOKUP(L2917,'User input'!$D$6:$G$16,3,FALSE)</f>
        <v>1.79</v>
      </c>
      <c r="Q2917" s="6">
        <f>VLOOKUP(L2917,'User input'!$D$6:$G$16,4,FALSE)</f>
        <v>17</v>
      </c>
      <c r="R2917" s="6">
        <f t="shared" si="183"/>
        <v>799</v>
      </c>
      <c r="S2917" s="26">
        <f t="shared" si="180"/>
        <v>1430.21</v>
      </c>
      <c r="T2917" s="26">
        <f>IF(K2917&lt;'User input'!$I$9,'User input'!$J$8,IF(K2917&lt;'User input'!$I$10,'User input'!$J$9,IF(K2917&lt;'User input'!$I$11,'User input'!$J$10,'User input'!$J$11)))*S2917</f>
        <v>42.906300000000002</v>
      </c>
      <c r="U2917" s="26">
        <f>K2917*'User input'!$J$17+'User input'!$J$16</f>
        <v>0.5</v>
      </c>
    </row>
    <row r="2918" spans="1:21" x14ac:dyDescent="0.25">
      <c r="A2918" s="18">
        <v>2992</v>
      </c>
      <c r="B2918" s="10" t="s">
        <v>1990</v>
      </c>
      <c r="C2918" s="10" t="s">
        <v>137</v>
      </c>
      <c r="D2918" s="10" t="s">
        <v>28</v>
      </c>
      <c r="E2918" s="10" t="s">
        <v>29</v>
      </c>
      <c r="F2918" s="16">
        <v>90</v>
      </c>
      <c r="G2918" s="10" t="s">
        <v>7304</v>
      </c>
      <c r="H2918" s="10" t="s">
        <v>2645</v>
      </c>
      <c r="I2918" s="10" t="s">
        <v>1078</v>
      </c>
      <c r="J2918" s="11">
        <v>44307</v>
      </c>
      <c r="K2918" s="16">
        <v>70</v>
      </c>
      <c r="L2918" s="10" t="s">
        <v>78</v>
      </c>
      <c r="M2918" s="10">
        <f t="shared" si="181"/>
        <v>2021</v>
      </c>
      <c r="N2918" s="10">
        <f t="shared" si="182"/>
        <v>4</v>
      </c>
      <c r="O2918" s="10" t="str">
        <f>VLOOKUP(L2918,'User input'!$D$6:$E$16,2,FALSE)</f>
        <v>Ultrathing V2</v>
      </c>
      <c r="P2918" s="10">
        <f>VLOOKUP(L2918,'User input'!$D$6:$G$16,3,FALSE)</f>
        <v>2.95</v>
      </c>
      <c r="Q2918" s="10">
        <f>VLOOKUP(L2918,'User input'!$D$6:$G$16,4,FALSE)</f>
        <v>20</v>
      </c>
      <c r="R2918" s="10">
        <f t="shared" si="183"/>
        <v>1400</v>
      </c>
      <c r="S2918" s="27">
        <f t="shared" si="180"/>
        <v>4130</v>
      </c>
      <c r="T2918" s="27">
        <f>IF(K2918&lt;'User input'!$I$9,'User input'!$J$8,IF(K2918&lt;'User input'!$I$10,'User input'!$J$9,IF(K2918&lt;'User input'!$I$11,'User input'!$J$10,'User input'!$J$11)))*S2918</f>
        <v>206.5</v>
      </c>
      <c r="U2918" s="27">
        <f>K2918*'User input'!$J$17+'User input'!$J$16</f>
        <v>0.5</v>
      </c>
    </row>
    <row r="2919" spans="1:21" x14ac:dyDescent="0.25">
      <c r="A2919" s="17">
        <v>2993</v>
      </c>
      <c r="B2919" s="6" t="s">
        <v>7305</v>
      </c>
      <c r="C2919" s="6" t="s">
        <v>3435</v>
      </c>
      <c r="D2919" s="6" t="s">
        <v>28</v>
      </c>
      <c r="E2919" s="6" t="s">
        <v>29</v>
      </c>
      <c r="F2919" s="15">
        <v>60</v>
      </c>
      <c r="G2919" s="6" t="s">
        <v>7306</v>
      </c>
      <c r="H2919" s="6" t="s">
        <v>1666</v>
      </c>
      <c r="I2919" s="6" t="s">
        <v>25</v>
      </c>
      <c r="J2919" s="7">
        <v>44423</v>
      </c>
      <c r="K2919" s="15">
        <v>105</v>
      </c>
      <c r="L2919" s="6" t="s">
        <v>99</v>
      </c>
      <c r="M2919" s="6">
        <f t="shared" si="181"/>
        <v>2021</v>
      </c>
      <c r="N2919" s="6">
        <f t="shared" si="182"/>
        <v>8</v>
      </c>
      <c r="O2919" s="6" t="str">
        <f>VLOOKUP(L2919,'User input'!$D$6:$E$16,2,FALSE)</f>
        <v>Superwossname</v>
      </c>
      <c r="P2919" s="6">
        <f>VLOOKUP(L2919,'User input'!$D$6:$G$16,3,FALSE)</f>
        <v>3.49</v>
      </c>
      <c r="Q2919" s="6">
        <f>VLOOKUP(L2919,'User input'!$D$6:$G$16,4,FALSE)</f>
        <v>20</v>
      </c>
      <c r="R2919" s="6">
        <f t="shared" si="183"/>
        <v>2100</v>
      </c>
      <c r="S2919" s="26">
        <f t="shared" si="180"/>
        <v>7329</v>
      </c>
      <c r="T2919" s="26">
        <f>IF(K2919&lt;'User input'!$I$9,'User input'!$J$8,IF(K2919&lt;'User input'!$I$10,'User input'!$J$9,IF(K2919&lt;'User input'!$I$11,'User input'!$J$10,'User input'!$J$11)))*S2919</f>
        <v>513.03000000000009</v>
      </c>
      <c r="U2919" s="26">
        <f>K2919*'User input'!$J$17+'User input'!$J$16</f>
        <v>0.5</v>
      </c>
    </row>
    <row r="2920" spans="1:21" x14ac:dyDescent="0.25">
      <c r="A2920" s="18">
        <v>2994</v>
      </c>
      <c r="B2920" s="10" t="s">
        <v>646</v>
      </c>
      <c r="C2920" s="10" t="s">
        <v>1870</v>
      </c>
      <c r="D2920" s="10" t="s">
        <v>41</v>
      </c>
      <c r="E2920" s="10" t="s">
        <v>16</v>
      </c>
      <c r="F2920" s="16">
        <v>90</v>
      </c>
      <c r="G2920" s="10" t="s">
        <v>7307</v>
      </c>
      <c r="H2920" s="10" t="s">
        <v>3846</v>
      </c>
      <c r="I2920" s="10" t="s">
        <v>122</v>
      </c>
      <c r="J2920" s="11">
        <v>44196</v>
      </c>
      <c r="K2920" s="16">
        <v>7</v>
      </c>
      <c r="L2920" s="10" t="s">
        <v>33</v>
      </c>
      <c r="M2920" s="10">
        <f t="shared" si="181"/>
        <v>2020</v>
      </c>
      <c r="N2920" s="10">
        <f t="shared" si="182"/>
        <v>12</v>
      </c>
      <c r="O2920" s="10" t="str">
        <f>VLOOKUP(L2920,'User input'!$D$6:$E$16,2,FALSE)</f>
        <v>Megawidget L</v>
      </c>
      <c r="P2920" s="10">
        <f>VLOOKUP(L2920,'User input'!$D$6:$G$16,3,FALSE)</f>
        <v>1.79</v>
      </c>
      <c r="Q2920" s="10">
        <f>VLOOKUP(L2920,'User input'!$D$6:$G$16,4,FALSE)</f>
        <v>24</v>
      </c>
      <c r="R2920" s="10">
        <f t="shared" si="183"/>
        <v>168</v>
      </c>
      <c r="S2920" s="27">
        <f t="shared" si="180"/>
        <v>300.72000000000003</v>
      </c>
      <c r="T2920" s="27">
        <f>IF(K2920&lt;'User input'!$I$9,'User input'!$J$8,IF(K2920&lt;'User input'!$I$10,'User input'!$J$9,IF(K2920&lt;'User input'!$I$11,'User input'!$J$10,'User input'!$J$11)))*S2920</f>
        <v>0</v>
      </c>
      <c r="U2920" s="27">
        <f>K2920*'User input'!$J$17+'User input'!$J$16</f>
        <v>0.5</v>
      </c>
    </row>
    <row r="2921" spans="1:21" x14ac:dyDescent="0.25">
      <c r="A2921" s="17">
        <v>2995</v>
      </c>
      <c r="B2921" s="6" t="s">
        <v>7308</v>
      </c>
      <c r="C2921" s="6" t="s">
        <v>2785</v>
      </c>
      <c r="D2921" s="6" t="s">
        <v>49</v>
      </c>
      <c r="E2921" s="6" t="s">
        <v>16</v>
      </c>
      <c r="F2921" s="15">
        <v>90</v>
      </c>
      <c r="G2921" s="6" t="s">
        <v>7309</v>
      </c>
      <c r="H2921" s="6" t="s">
        <v>896</v>
      </c>
      <c r="I2921" s="6" t="s">
        <v>144</v>
      </c>
      <c r="J2921" s="7">
        <v>44059</v>
      </c>
      <c r="K2921" s="15">
        <v>2</v>
      </c>
      <c r="L2921" s="6" t="s">
        <v>99</v>
      </c>
      <c r="M2921" s="6">
        <f t="shared" si="181"/>
        <v>2020</v>
      </c>
      <c r="N2921" s="6">
        <f t="shared" si="182"/>
        <v>8</v>
      </c>
      <c r="O2921" s="6" t="str">
        <f>VLOOKUP(L2921,'User input'!$D$6:$E$16,2,FALSE)</f>
        <v>Superwossname</v>
      </c>
      <c r="P2921" s="6">
        <f>VLOOKUP(L2921,'User input'!$D$6:$G$16,3,FALSE)</f>
        <v>3.49</v>
      </c>
      <c r="Q2921" s="6">
        <f>VLOOKUP(L2921,'User input'!$D$6:$G$16,4,FALSE)</f>
        <v>20</v>
      </c>
      <c r="R2921" s="6">
        <f t="shared" si="183"/>
        <v>40</v>
      </c>
      <c r="S2921" s="26">
        <f t="shared" si="180"/>
        <v>139.60000000000002</v>
      </c>
      <c r="T2921" s="26">
        <f>IF(K2921&lt;'User input'!$I$9,'User input'!$J$8,IF(K2921&lt;'User input'!$I$10,'User input'!$J$9,IF(K2921&lt;'User input'!$I$11,'User input'!$J$10,'User input'!$J$11)))*S2921</f>
        <v>0</v>
      </c>
      <c r="U2921" s="26">
        <f>K2921*'User input'!$J$17+'User input'!$J$16</f>
        <v>0.5</v>
      </c>
    </row>
    <row r="2922" spans="1:21" x14ac:dyDescent="0.25">
      <c r="A2922" s="18">
        <v>2996</v>
      </c>
      <c r="B2922" s="10" t="s">
        <v>4335</v>
      </c>
      <c r="C2922" s="10" t="s">
        <v>2687</v>
      </c>
      <c r="D2922" s="10" t="s">
        <v>49</v>
      </c>
      <c r="E2922" s="10" t="s">
        <v>16</v>
      </c>
      <c r="F2922" s="16">
        <v>30</v>
      </c>
      <c r="G2922" s="10" t="s">
        <v>7310</v>
      </c>
      <c r="H2922" s="10" t="s">
        <v>3060</v>
      </c>
      <c r="I2922" s="10" t="s">
        <v>571</v>
      </c>
      <c r="J2922" s="11">
        <v>44480</v>
      </c>
      <c r="K2922" s="16">
        <v>4</v>
      </c>
      <c r="L2922" s="10" t="s">
        <v>44</v>
      </c>
      <c r="M2922" s="10">
        <f t="shared" si="181"/>
        <v>2021</v>
      </c>
      <c r="N2922" s="10">
        <f t="shared" si="182"/>
        <v>10</v>
      </c>
      <c r="O2922" s="10" t="str">
        <f>VLOOKUP(L2922,'User input'!$D$6:$E$16,2,FALSE)</f>
        <v>Gigastuff</v>
      </c>
      <c r="P2922" s="10">
        <f>VLOOKUP(L2922,'User input'!$D$6:$G$16,3,FALSE)</f>
        <v>1.89</v>
      </c>
      <c r="Q2922" s="10">
        <f>VLOOKUP(L2922,'User input'!$D$6:$G$16,4,FALSE)</f>
        <v>18</v>
      </c>
      <c r="R2922" s="10">
        <f t="shared" si="183"/>
        <v>72</v>
      </c>
      <c r="S2922" s="27">
        <f t="shared" si="180"/>
        <v>136.07999999999998</v>
      </c>
      <c r="T2922" s="27">
        <f>IF(K2922&lt;'User input'!$I$9,'User input'!$J$8,IF(K2922&lt;'User input'!$I$10,'User input'!$J$9,IF(K2922&lt;'User input'!$I$11,'User input'!$J$10,'User input'!$J$11)))*S2922</f>
        <v>0</v>
      </c>
      <c r="U2922" s="27">
        <f>K2922*'User input'!$J$17+'User input'!$J$16</f>
        <v>0.5</v>
      </c>
    </row>
    <row r="2923" spans="1:21" x14ac:dyDescent="0.25">
      <c r="A2923" s="17">
        <v>2997</v>
      </c>
      <c r="B2923" s="6" t="s">
        <v>7311</v>
      </c>
      <c r="C2923" s="6" t="s">
        <v>5767</v>
      </c>
      <c r="D2923" s="6" t="s">
        <v>28</v>
      </c>
      <c r="E2923" s="6" t="s">
        <v>29</v>
      </c>
      <c r="F2923" s="15">
        <v>30</v>
      </c>
      <c r="G2923" s="6" t="s">
        <v>7312</v>
      </c>
      <c r="H2923" s="6" t="s">
        <v>659</v>
      </c>
      <c r="I2923" s="6" t="s">
        <v>32</v>
      </c>
      <c r="J2923" s="7">
        <v>44410</v>
      </c>
      <c r="K2923" s="15">
        <v>105</v>
      </c>
      <c r="L2923" s="6" t="s">
        <v>68</v>
      </c>
      <c r="M2923" s="6">
        <f t="shared" si="181"/>
        <v>2021</v>
      </c>
      <c r="N2923" s="6">
        <f t="shared" si="182"/>
        <v>8</v>
      </c>
      <c r="O2923" s="6" t="str">
        <f>VLOOKUP(L2923,'User input'!$D$6:$E$16,2,FALSE)</f>
        <v>Megawidget M</v>
      </c>
      <c r="P2923" s="6">
        <f>VLOOKUP(L2923,'User input'!$D$6:$G$16,3,FALSE)</f>
        <v>1.29</v>
      </c>
      <c r="Q2923" s="6">
        <f>VLOOKUP(L2923,'User input'!$D$6:$G$16,4,FALSE)</f>
        <v>24</v>
      </c>
      <c r="R2923" s="6">
        <f t="shared" si="183"/>
        <v>2520</v>
      </c>
      <c r="S2923" s="26">
        <f t="shared" si="180"/>
        <v>3250.8</v>
      </c>
      <c r="T2923" s="26">
        <f>IF(K2923&lt;'User input'!$I$9,'User input'!$J$8,IF(K2923&lt;'User input'!$I$10,'User input'!$J$9,IF(K2923&lt;'User input'!$I$11,'User input'!$J$10,'User input'!$J$11)))*S2923</f>
        <v>227.55600000000004</v>
      </c>
      <c r="U2923" s="26">
        <f>K2923*'User input'!$J$17+'User input'!$J$16</f>
        <v>0.5</v>
      </c>
    </row>
    <row r="2924" spans="1:21" x14ac:dyDescent="0.25">
      <c r="A2924" s="18">
        <v>2998</v>
      </c>
      <c r="B2924" s="10" t="s">
        <v>4304</v>
      </c>
      <c r="C2924" s="10" t="s">
        <v>3006</v>
      </c>
      <c r="D2924" s="10" t="s">
        <v>28</v>
      </c>
      <c r="E2924" s="10" t="s">
        <v>29</v>
      </c>
      <c r="F2924" s="16">
        <v>30</v>
      </c>
      <c r="G2924" s="10" t="s">
        <v>7312</v>
      </c>
      <c r="H2924" s="10" t="s">
        <v>4036</v>
      </c>
      <c r="I2924" s="10" t="s">
        <v>32</v>
      </c>
      <c r="J2924" s="11">
        <v>44424</v>
      </c>
      <c r="K2924" s="16">
        <v>22</v>
      </c>
      <c r="L2924" s="10" t="s">
        <v>39</v>
      </c>
      <c r="M2924" s="10">
        <f t="shared" si="181"/>
        <v>2021</v>
      </c>
      <c r="N2924" s="10">
        <f t="shared" si="182"/>
        <v>8</v>
      </c>
      <c r="O2924" s="10" t="str">
        <f>VLOOKUP(L2924,'User input'!$D$6:$E$16,2,FALSE)</f>
        <v>Ultrathing V1</v>
      </c>
      <c r="P2924" s="10">
        <f>VLOOKUP(L2924,'User input'!$D$6:$G$16,3,FALSE)</f>
        <v>1.79</v>
      </c>
      <c r="Q2924" s="10">
        <f>VLOOKUP(L2924,'User input'!$D$6:$G$16,4,FALSE)</f>
        <v>17</v>
      </c>
      <c r="R2924" s="10">
        <f t="shared" si="183"/>
        <v>374</v>
      </c>
      <c r="S2924" s="27">
        <f t="shared" si="180"/>
        <v>669.46</v>
      </c>
      <c r="T2924" s="27">
        <f>IF(K2924&lt;'User input'!$I$9,'User input'!$J$8,IF(K2924&lt;'User input'!$I$10,'User input'!$J$9,IF(K2924&lt;'User input'!$I$11,'User input'!$J$10,'User input'!$J$11)))*S2924</f>
        <v>20.0838</v>
      </c>
      <c r="U2924" s="27">
        <f>K2924*'User input'!$J$17+'User input'!$J$16</f>
        <v>0.5</v>
      </c>
    </row>
    <row r="2925" spans="1:21" x14ac:dyDescent="0.25">
      <c r="A2925" s="17">
        <v>2999</v>
      </c>
      <c r="B2925" s="6" t="s">
        <v>3954</v>
      </c>
      <c r="C2925" s="6" t="s">
        <v>3723</v>
      </c>
      <c r="D2925" s="6" t="s">
        <v>28</v>
      </c>
      <c r="E2925" s="6" t="s">
        <v>29</v>
      </c>
      <c r="F2925" s="15">
        <v>30</v>
      </c>
      <c r="G2925" s="6" t="s">
        <v>7313</v>
      </c>
      <c r="H2925" s="6" t="s">
        <v>7314</v>
      </c>
      <c r="I2925" s="6" t="s">
        <v>1121</v>
      </c>
      <c r="J2925" s="7">
        <v>44427</v>
      </c>
      <c r="K2925" s="15">
        <v>92</v>
      </c>
      <c r="L2925" s="6" t="s">
        <v>99</v>
      </c>
      <c r="M2925" s="6">
        <f t="shared" si="181"/>
        <v>2021</v>
      </c>
      <c r="N2925" s="6">
        <f t="shared" si="182"/>
        <v>8</v>
      </c>
      <c r="O2925" s="6" t="str">
        <f>VLOOKUP(L2925,'User input'!$D$6:$E$16,2,FALSE)</f>
        <v>Superwossname</v>
      </c>
      <c r="P2925" s="6">
        <f>VLOOKUP(L2925,'User input'!$D$6:$G$16,3,FALSE)</f>
        <v>3.49</v>
      </c>
      <c r="Q2925" s="6">
        <f>VLOOKUP(L2925,'User input'!$D$6:$G$16,4,FALSE)</f>
        <v>20</v>
      </c>
      <c r="R2925" s="6">
        <f t="shared" si="183"/>
        <v>1840</v>
      </c>
      <c r="S2925" s="26">
        <f t="shared" si="180"/>
        <v>6421.6</v>
      </c>
      <c r="T2925" s="26">
        <f>IF(K2925&lt;'User input'!$I$9,'User input'!$J$8,IF(K2925&lt;'User input'!$I$10,'User input'!$J$9,IF(K2925&lt;'User input'!$I$11,'User input'!$J$10,'User input'!$J$11)))*S2925</f>
        <v>321.08000000000004</v>
      </c>
      <c r="U2925" s="26">
        <f>K2925*'User input'!$J$17+'User input'!$J$16</f>
        <v>0.5</v>
      </c>
    </row>
    <row r="2926" spans="1:21" x14ac:dyDescent="0.25">
      <c r="A2926" s="18">
        <v>3000</v>
      </c>
      <c r="B2926" s="10" t="s">
        <v>7315</v>
      </c>
      <c r="C2926" s="10" t="s">
        <v>7316</v>
      </c>
      <c r="D2926" s="10" t="s">
        <v>15</v>
      </c>
      <c r="E2926" s="10" t="s">
        <v>16</v>
      </c>
      <c r="F2926" s="16">
        <v>60</v>
      </c>
      <c r="G2926" s="10" t="s">
        <v>7317</v>
      </c>
      <c r="H2926" s="10" t="s">
        <v>7029</v>
      </c>
      <c r="I2926" s="10" t="s">
        <v>93</v>
      </c>
      <c r="J2926" s="11">
        <v>44363</v>
      </c>
      <c r="K2926" s="16">
        <v>87</v>
      </c>
      <c r="L2926" s="10" t="s">
        <v>39</v>
      </c>
      <c r="M2926" s="10">
        <f t="shared" si="181"/>
        <v>2021</v>
      </c>
      <c r="N2926" s="10">
        <f t="shared" si="182"/>
        <v>6</v>
      </c>
      <c r="O2926" s="10" t="str">
        <f>VLOOKUP(L2926,'User input'!$D$6:$E$16,2,FALSE)</f>
        <v>Ultrathing V1</v>
      </c>
      <c r="P2926" s="10">
        <f>VLOOKUP(L2926,'User input'!$D$6:$G$16,3,FALSE)</f>
        <v>1.79</v>
      </c>
      <c r="Q2926" s="10">
        <f>VLOOKUP(L2926,'User input'!$D$6:$G$16,4,FALSE)</f>
        <v>17</v>
      </c>
      <c r="R2926" s="10">
        <f t="shared" si="183"/>
        <v>1479</v>
      </c>
      <c r="S2926" s="27">
        <f t="shared" si="180"/>
        <v>2647.41</v>
      </c>
      <c r="T2926" s="27">
        <f>IF(K2926&lt;'User input'!$I$9,'User input'!$J$8,IF(K2926&lt;'User input'!$I$10,'User input'!$J$9,IF(K2926&lt;'User input'!$I$11,'User input'!$J$10,'User input'!$J$11)))*S2926</f>
        <v>132.37049999999999</v>
      </c>
      <c r="U2926" s="27">
        <f>K2926*'User input'!$J$17+'User input'!$J$16</f>
        <v>0.5</v>
      </c>
    </row>
    <row r="2927" spans="1:21" x14ac:dyDescent="0.25">
      <c r="A2927" s="17">
        <v>3001</v>
      </c>
      <c r="B2927" s="6" t="s">
        <v>1358</v>
      </c>
      <c r="C2927" s="6" t="s">
        <v>1942</v>
      </c>
      <c r="D2927" s="6" t="s">
        <v>28</v>
      </c>
      <c r="E2927" s="6" t="s">
        <v>29</v>
      </c>
      <c r="F2927" s="15">
        <v>90</v>
      </c>
      <c r="G2927" s="6" t="s">
        <v>7318</v>
      </c>
      <c r="H2927" s="6" t="s">
        <v>4271</v>
      </c>
      <c r="I2927" s="6" t="s">
        <v>122</v>
      </c>
      <c r="J2927" s="7">
        <v>43494</v>
      </c>
      <c r="K2927" s="15">
        <v>13</v>
      </c>
      <c r="L2927" s="6" t="s">
        <v>68</v>
      </c>
      <c r="M2927" s="6">
        <f t="shared" si="181"/>
        <v>2019</v>
      </c>
      <c r="N2927" s="6">
        <f t="shared" si="182"/>
        <v>1</v>
      </c>
      <c r="O2927" s="6" t="str">
        <f>VLOOKUP(L2927,'User input'!$D$6:$E$16,2,FALSE)</f>
        <v>Megawidget M</v>
      </c>
      <c r="P2927" s="6">
        <f>VLOOKUP(L2927,'User input'!$D$6:$G$16,3,FALSE)</f>
        <v>1.29</v>
      </c>
      <c r="Q2927" s="6">
        <f>VLOOKUP(L2927,'User input'!$D$6:$G$16,4,FALSE)</f>
        <v>24</v>
      </c>
      <c r="R2927" s="6">
        <f t="shared" si="183"/>
        <v>312</v>
      </c>
      <c r="S2927" s="26">
        <f t="shared" si="180"/>
        <v>402.48</v>
      </c>
      <c r="T2927" s="26">
        <f>IF(K2927&lt;'User input'!$I$9,'User input'!$J$8,IF(K2927&lt;'User input'!$I$10,'User input'!$J$9,IF(K2927&lt;'User input'!$I$11,'User input'!$J$10,'User input'!$J$11)))*S2927</f>
        <v>0</v>
      </c>
      <c r="U2927" s="26">
        <f>K2927*'User input'!$J$17+'User input'!$J$16</f>
        <v>0.5</v>
      </c>
    </row>
    <row r="2928" spans="1:21" x14ac:dyDescent="0.25">
      <c r="A2928" s="18">
        <v>3002</v>
      </c>
      <c r="B2928" s="10" t="s">
        <v>3730</v>
      </c>
      <c r="C2928" s="10" t="s">
        <v>3552</v>
      </c>
      <c r="D2928" s="10" t="s">
        <v>28</v>
      </c>
      <c r="E2928" s="10" t="s">
        <v>29</v>
      </c>
      <c r="F2928" s="16">
        <v>60</v>
      </c>
      <c r="G2928" s="10" t="s">
        <v>7319</v>
      </c>
      <c r="H2928" s="10" t="s">
        <v>2619</v>
      </c>
      <c r="I2928" s="10" t="s">
        <v>93</v>
      </c>
      <c r="J2928" s="11">
        <v>43752</v>
      </c>
      <c r="K2928" s="16">
        <v>34</v>
      </c>
      <c r="L2928" s="10" t="s">
        <v>44</v>
      </c>
      <c r="M2928" s="10">
        <f t="shared" si="181"/>
        <v>2019</v>
      </c>
      <c r="N2928" s="10">
        <f t="shared" si="182"/>
        <v>10</v>
      </c>
      <c r="O2928" s="10" t="str">
        <f>VLOOKUP(L2928,'User input'!$D$6:$E$16,2,FALSE)</f>
        <v>Gigastuff</v>
      </c>
      <c r="P2928" s="10">
        <f>VLOOKUP(L2928,'User input'!$D$6:$G$16,3,FALSE)</f>
        <v>1.89</v>
      </c>
      <c r="Q2928" s="10">
        <f>VLOOKUP(L2928,'User input'!$D$6:$G$16,4,FALSE)</f>
        <v>18</v>
      </c>
      <c r="R2928" s="10">
        <f t="shared" si="183"/>
        <v>612</v>
      </c>
      <c r="S2928" s="27">
        <f t="shared" si="180"/>
        <v>1156.6799999999998</v>
      </c>
      <c r="T2928" s="27">
        <f>IF(K2928&lt;'User input'!$I$9,'User input'!$J$8,IF(K2928&lt;'User input'!$I$10,'User input'!$J$9,IF(K2928&lt;'User input'!$I$11,'User input'!$J$10,'User input'!$J$11)))*S2928</f>
        <v>34.700399999999995</v>
      </c>
      <c r="U2928" s="27">
        <f>K2928*'User input'!$J$17+'User input'!$J$16</f>
        <v>0.5</v>
      </c>
    </row>
    <row r="2929" spans="1:21" x14ac:dyDescent="0.25">
      <c r="A2929" s="17">
        <v>3003</v>
      </c>
      <c r="B2929" s="6" t="s">
        <v>7320</v>
      </c>
      <c r="C2929" s="6" t="s">
        <v>1036</v>
      </c>
      <c r="D2929" s="6" t="s">
        <v>28</v>
      </c>
      <c r="E2929" s="6" t="s">
        <v>29</v>
      </c>
      <c r="F2929" s="15">
        <v>60</v>
      </c>
      <c r="G2929" s="6" t="s">
        <v>7321</v>
      </c>
      <c r="H2929" s="6" t="s">
        <v>2226</v>
      </c>
      <c r="I2929" s="6" t="s">
        <v>2227</v>
      </c>
      <c r="J2929" s="7">
        <v>44372</v>
      </c>
      <c r="K2929" s="15">
        <v>38</v>
      </c>
      <c r="L2929" s="6" t="s">
        <v>52</v>
      </c>
      <c r="M2929" s="6">
        <f t="shared" si="181"/>
        <v>2021</v>
      </c>
      <c r="N2929" s="6">
        <f t="shared" si="182"/>
        <v>6</v>
      </c>
      <c r="O2929" s="6" t="str">
        <f>VLOOKUP(L2929,'User input'!$D$6:$E$16,2,FALSE)</f>
        <v>Megawidget S</v>
      </c>
      <c r="P2929" s="6">
        <f>VLOOKUP(L2929,'User input'!$D$6:$G$16,3,FALSE)</f>
        <v>0.69</v>
      </c>
      <c r="Q2929" s="6">
        <f>VLOOKUP(L2929,'User input'!$D$6:$G$16,4,FALSE)</f>
        <v>24</v>
      </c>
      <c r="R2929" s="6">
        <f t="shared" si="183"/>
        <v>912</v>
      </c>
      <c r="S2929" s="26">
        <f t="shared" si="180"/>
        <v>629.28</v>
      </c>
      <c r="T2929" s="26">
        <f>IF(K2929&lt;'User input'!$I$9,'User input'!$J$8,IF(K2929&lt;'User input'!$I$10,'User input'!$J$9,IF(K2929&lt;'User input'!$I$11,'User input'!$J$10,'User input'!$J$11)))*S2929</f>
        <v>18.878399999999999</v>
      </c>
      <c r="U2929" s="26">
        <f>K2929*'User input'!$J$17+'User input'!$J$16</f>
        <v>0.5</v>
      </c>
    </row>
    <row r="2930" spans="1:21" x14ac:dyDescent="0.25">
      <c r="A2930" s="18">
        <v>3004</v>
      </c>
      <c r="B2930" s="10" t="s">
        <v>7322</v>
      </c>
      <c r="C2930" s="10" t="s">
        <v>7263</v>
      </c>
      <c r="D2930" s="10" t="s">
        <v>15</v>
      </c>
      <c r="E2930" s="10" t="s">
        <v>16</v>
      </c>
      <c r="F2930" s="16">
        <v>60</v>
      </c>
      <c r="G2930" s="10" t="s">
        <v>7323</v>
      </c>
      <c r="H2930" s="10" t="s">
        <v>7324</v>
      </c>
      <c r="I2930" s="10" t="s">
        <v>19</v>
      </c>
      <c r="J2930" s="11">
        <v>44461</v>
      </c>
      <c r="K2930" s="16">
        <v>91</v>
      </c>
      <c r="L2930" s="10" t="s">
        <v>39</v>
      </c>
      <c r="M2930" s="10">
        <f t="shared" si="181"/>
        <v>2021</v>
      </c>
      <c r="N2930" s="10">
        <f t="shared" si="182"/>
        <v>9</v>
      </c>
      <c r="O2930" s="10" t="str">
        <f>VLOOKUP(L2930,'User input'!$D$6:$E$16,2,FALSE)</f>
        <v>Ultrathing V1</v>
      </c>
      <c r="P2930" s="10">
        <f>VLOOKUP(L2930,'User input'!$D$6:$G$16,3,FALSE)</f>
        <v>1.79</v>
      </c>
      <c r="Q2930" s="10">
        <f>VLOOKUP(L2930,'User input'!$D$6:$G$16,4,FALSE)</f>
        <v>17</v>
      </c>
      <c r="R2930" s="10">
        <f t="shared" si="183"/>
        <v>1547</v>
      </c>
      <c r="S2930" s="27">
        <f t="shared" si="180"/>
        <v>2769.13</v>
      </c>
      <c r="T2930" s="27">
        <f>IF(K2930&lt;'User input'!$I$9,'User input'!$J$8,IF(K2930&lt;'User input'!$I$10,'User input'!$J$9,IF(K2930&lt;'User input'!$I$11,'User input'!$J$10,'User input'!$J$11)))*S2930</f>
        <v>138.45650000000001</v>
      </c>
      <c r="U2930" s="27">
        <f>K2930*'User input'!$J$17+'User input'!$J$16</f>
        <v>0.5</v>
      </c>
    </row>
    <row r="2931" spans="1:21" x14ac:dyDescent="0.25">
      <c r="A2931" s="17">
        <v>3005</v>
      </c>
      <c r="B2931" s="6" t="s">
        <v>7325</v>
      </c>
      <c r="C2931" s="6" t="s">
        <v>661</v>
      </c>
      <c r="D2931" s="6" t="s">
        <v>41</v>
      </c>
      <c r="E2931" s="6" t="s">
        <v>16</v>
      </c>
      <c r="F2931" s="15">
        <v>60</v>
      </c>
      <c r="G2931" s="6" t="s">
        <v>7326</v>
      </c>
      <c r="H2931" s="6" t="s">
        <v>201</v>
      </c>
      <c r="I2931" s="6" t="s">
        <v>32</v>
      </c>
      <c r="J2931" s="7">
        <v>43665</v>
      </c>
      <c r="K2931" s="15">
        <v>80</v>
      </c>
      <c r="L2931" s="6" t="s">
        <v>99</v>
      </c>
      <c r="M2931" s="6">
        <f t="shared" si="181"/>
        <v>2019</v>
      </c>
      <c r="N2931" s="6">
        <f t="shared" si="182"/>
        <v>7</v>
      </c>
      <c r="O2931" s="6" t="str">
        <f>VLOOKUP(L2931,'User input'!$D$6:$E$16,2,FALSE)</f>
        <v>Superwossname</v>
      </c>
      <c r="P2931" s="6">
        <f>VLOOKUP(L2931,'User input'!$D$6:$G$16,3,FALSE)</f>
        <v>3.49</v>
      </c>
      <c r="Q2931" s="6">
        <f>VLOOKUP(L2931,'User input'!$D$6:$G$16,4,FALSE)</f>
        <v>20</v>
      </c>
      <c r="R2931" s="6">
        <f t="shared" si="183"/>
        <v>1600</v>
      </c>
      <c r="S2931" s="26">
        <f t="shared" si="180"/>
        <v>5584</v>
      </c>
      <c r="T2931" s="26">
        <f>IF(K2931&lt;'User input'!$I$9,'User input'!$J$8,IF(K2931&lt;'User input'!$I$10,'User input'!$J$9,IF(K2931&lt;'User input'!$I$11,'User input'!$J$10,'User input'!$J$11)))*S2931</f>
        <v>279.2</v>
      </c>
      <c r="U2931" s="26">
        <f>K2931*'User input'!$J$17+'User input'!$J$16</f>
        <v>0.5</v>
      </c>
    </row>
    <row r="2932" spans="1:21" x14ac:dyDescent="0.25">
      <c r="A2932" s="18">
        <v>3006</v>
      </c>
      <c r="B2932" s="10" t="s">
        <v>7327</v>
      </c>
      <c r="C2932" s="10" t="s">
        <v>2334</v>
      </c>
      <c r="D2932" s="10" t="s">
        <v>15</v>
      </c>
      <c r="E2932" s="10" t="s">
        <v>16</v>
      </c>
      <c r="F2932" s="16">
        <v>30</v>
      </c>
      <c r="G2932" s="10" t="s">
        <v>10403</v>
      </c>
      <c r="H2932" s="10" t="s">
        <v>651</v>
      </c>
      <c r="I2932" s="10" t="s">
        <v>32</v>
      </c>
      <c r="J2932" s="11">
        <v>43805</v>
      </c>
      <c r="K2932" s="16">
        <v>7</v>
      </c>
      <c r="L2932" s="10" t="s">
        <v>157</v>
      </c>
      <c r="M2932" s="10">
        <f t="shared" si="181"/>
        <v>2019</v>
      </c>
      <c r="N2932" s="10">
        <f t="shared" si="182"/>
        <v>12</v>
      </c>
      <c r="O2932" s="10" t="str">
        <f>VLOOKUP(L2932,'User input'!$D$6:$E$16,2,FALSE)</f>
        <v>Ultrathing V3</v>
      </c>
      <c r="P2932" s="10">
        <f>VLOOKUP(L2932,'User input'!$D$6:$G$16,3,FALSE)</f>
        <v>3.39</v>
      </c>
      <c r="Q2932" s="10">
        <f>VLOOKUP(L2932,'User input'!$D$6:$G$16,4,FALSE)</f>
        <v>24</v>
      </c>
      <c r="R2932" s="10">
        <f t="shared" si="183"/>
        <v>168</v>
      </c>
      <c r="S2932" s="27">
        <f t="shared" si="180"/>
        <v>569.52</v>
      </c>
      <c r="T2932" s="27">
        <f>IF(K2932&lt;'User input'!$I$9,'User input'!$J$8,IF(K2932&lt;'User input'!$I$10,'User input'!$J$9,IF(K2932&lt;'User input'!$I$11,'User input'!$J$10,'User input'!$J$11)))*S2932</f>
        <v>0</v>
      </c>
      <c r="U2932" s="27">
        <f>K2932*'User input'!$J$17+'User input'!$J$16</f>
        <v>0.5</v>
      </c>
    </row>
    <row r="2933" spans="1:21" x14ac:dyDescent="0.25">
      <c r="A2933" s="17">
        <v>3007</v>
      </c>
      <c r="B2933" s="6" t="s">
        <v>7329</v>
      </c>
      <c r="C2933" s="6" t="s">
        <v>7330</v>
      </c>
      <c r="D2933" s="6" t="s">
        <v>15</v>
      </c>
      <c r="E2933" s="6" t="s">
        <v>16</v>
      </c>
      <c r="F2933" s="15">
        <v>90</v>
      </c>
      <c r="G2933" s="6" t="s">
        <v>7331</v>
      </c>
      <c r="H2933" s="6" t="s">
        <v>2391</v>
      </c>
      <c r="I2933" s="6" t="s">
        <v>176</v>
      </c>
      <c r="J2933" s="7">
        <v>44365</v>
      </c>
      <c r="K2933" s="15">
        <v>49</v>
      </c>
      <c r="L2933" s="6" t="s">
        <v>20</v>
      </c>
      <c r="M2933" s="6">
        <f t="shared" si="181"/>
        <v>2021</v>
      </c>
      <c r="N2933" s="6">
        <f t="shared" si="182"/>
        <v>6</v>
      </c>
      <c r="O2933" s="6" t="str">
        <f>VLOOKUP(L2933,'User input'!$D$6:$E$16,2,FALSE)</f>
        <v>Hyperwotsit</v>
      </c>
      <c r="P2933" s="6">
        <f>VLOOKUP(L2933,'User input'!$D$6:$G$16,3,FALSE)</f>
        <v>2.0099999999999998</v>
      </c>
      <c r="Q2933" s="6">
        <f>VLOOKUP(L2933,'User input'!$D$6:$G$16,4,FALSE)</f>
        <v>20</v>
      </c>
      <c r="R2933" s="6">
        <f t="shared" si="183"/>
        <v>980</v>
      </c>
      <c r="S2933" s="26">
        <f t="shared" si="180"/>
        <v>1969.7999999999997</v>
      </c>
      <c r="T2933" s="26">
        <f>IF(K2933&lt;'User input'!$I$9,'User input'!$J$8,IF(K2933&lt;'User input'!$I$10,'User input'!$J$9,IF(K2933&lt;'User input'!$I$11,'User input'!$J$10,'User input'!$J$11)))*S2933</f>
        <v>59.093999999999987</v>
      </c>
      <c r="U2933" s="26">
        <f>K2933*'User input'!$J$17+'User input'!$J$16</f>
        <v>0.5</v>
      </c>
    </row>
    <row r="2934" spans="1:21" x14ac:dyDescent="0.25">
      <c r="A2934" s="18">
        <v>3008</v>
      </c>
      <c r="B2934" s="10" t="s">
        <v>7332</v>
      </c>
      <c r="C2934" s="10" t="s">
        <v>372</v>
      </c>
      <c r="D2934" s="10" t="s">
        <v>49</v>
      </c>
      <c r="E2934" s="10" t="s">
        <v>16</v>
      </c>
      <c r="F2934" s="16">
        <v>60</v>
      </c>
      <c r="G2934" s="10" t="s">
        <v>7333</v>
      </c>
      <c r="H2934" s="10" t="s">
        <v>681</v>
      </c>
      <c r="I2934" s="10" t="s">
        <v>682</v>
      </c>
      <c r="J2934" s="11">
        <v>44533</v>
      </c>
      <c r="K2934" s="16">
        <v>23</v>
      </c>
      <c r="L2934" s="10" t="s">
        <v>78</v>
      </c>
      <c r="M2934" s="10">
        <f t="shared" si="181"/>
        <v>2021</v>
      </c>
      <c r="N2934" s="10">
        <f t="shared" si="182"/>
        <v>12</v>
      </c>
      <c r="O2934" s="10" t="str">
        <f>VLOOKUP(L2934,'User input'!$D$6:$E$16,2,FALSE)</f>
        <v>Ultrathing V2</v>
      </c>
      <c r="P2934" s="10">
        <f>VLOOKUP(L2934,'User input'!$D$6:$G$16,3,FALSE)</f>
        <v>2.95</v>
      </c>
      <c r="Q2934" s="10">
        <f>VLOOKUP(L2934,'User input'!$D$6:$G$16,4,FALSE)</f>
        <v>20</v>
      </c>
      <c r="R2934" s="10">
        <f t="shared" si="183"/>
        <v>460</v>
      </c>
      <c r="S2934" s="27">
        <f t="shared" si="180"/>
        <v>1357</v>
      </c>
      <c r="T2934" s="27">
        <f>IF(K2934&lt;'User input'!$I$9,'User input'!$J$8,IF(K2934&lt;'User input'!$I$10,'User input'!$J$9,IF(K2934&lt;'User input'!$I$11,'User input'!$J$10,'User input'!$J$11)))*S2934</f>
        <v>40.71</v>
      </c>
      <c r="U2934" s="27">
        <f>K2934*'User input'!$J$17+'User input'!$J$16</f>
        <v>0.5</v>
      </c>
    </row>
    <row r="2935" spans="1:21" x14ac:dyDescent="0.25">
      <c r="A2935" s="17">
        <v>3009</v>
      </c>
      <c r="B2935" s="6" t="s">
        <v>7334</v>
      </c>
      <c r="C2935" s="6" t="s">
        <v>5652</v>
      </c>
      <c r="D2935" s="6" t="s">
        <v>49</v>
      </c>
      <c r="E2935" s="6" t="s">
        <v>16</v>
      </c>
      <c r="F2935" s="15">
        <v>60</v>
      </c>
      <c r="G2935" s="6" t="s">
        <v>7335</v>
      </c>
      <c r="H2935" s="6" t="s">
        <v>4926</v>
      </c>
      <c r="I2935" s="6" t="s">
        <v>834</v>
      </c>
      <c r="J2935" s="7">
        <v>43641</v>
      </c>
      <c r="K2935" s="15">
        <v>69</v>
      </c>
      <c r="L2935" s="6" t="s">
        <v>20</v>
      </c>
      <c r="M2935" s="6">
        <f t="shared" si="181"/>
        <v>2019</v>
      </c>
      <c r="N2935" s="6">
        <f t="shared" si="182"/>
        <v>6</v>
      </c>
      <c r="O2935" s="6" t="str">
        <f>VLOOKUP(L2935,'User input'!$D$6:$E$16,2,FALSE)</f>
        <v>Hyperwotsit</v>
      </c>
      <c r="P2935" s="6">
        <f>VLOOKUP(L2935,'User input'!$D$6:$G$16,3,FALSE)</f>
        <v>2.0099999999999998</v>
      </c>
      <c r="Q2935" s="6">
        <f>VLOOKUP(L2935,'User input'!$D$6:$G$16,4,FALSE)</f>
        <v>20</v>
      </c>
      <c r="R2935" s="6">
        <f t="shared" si="183"/>
        <v>1380</v>
      </c>
      <c r="S2935" s="26">
        <f t="shared" si="180"/>
        <v>2773.7999999999997</v>
      </c>
      <c r="T2935" s="26">
        <f>IF(K2935&lt;'User input'!$I$9,'User input'!$J$8,IF(K2935&lt;'User input'!$I$10,'User input'!$J$9,IF(K2935&lt;'User input'!$I$11,'User input'!$J$10,'User input'!$J$11)))*S2935</f>
        <v>138.69</v>
      </c>
      <c r="U2935" s="26">
        <f>K2935*'User input'!$J$17+'User input'!$J$16</f>
        <v>0.5</v>
      </c>
    </row>
    <row r="2936" spans="1:21" x14ac:dyDescent="0.25">
      <c r="A2936" s="18">
        <v>3010</v>
      </c>
      <c r="B2936" s="10" t="s">
        <v>7336</v>
      </c>
      <c r="C2936" s="10" t="s">
        <v>3552</v>
      </c>
      <c r="D2936" s="10" t="s">
        <v>15</v>
      </c>
      <c r="E2936" s="10" t="s">
        <v>16</v>
      </c>
      <c r="F2936" s="16">
        <v>60</v>
      </c>
      <c r="G2936" s="10" t="s">
        <v>7337</v>
      </c>
      <c r="H2936" s="10" t="s">
        <v>2499</v>
      </c>
      <c r="I2936" s="10" t="s">
        <v>32</v>
      </c>
      <c r="J2936" s="11">
        <v>44535</v>
      </c>
      <c r="K2936" s="16">
        <v>4</v>
      </c>
      <c r="L2936" s="10" t="s">
        <v>52</v>
      </c>
      <c r="M2936" s="10">
        <f t="shared" si="181"/>
        <v>2021</v>
      </c>
      <c r="N2936" s="10">
        <f t="shared" si="182"/>
        <v>12</v>
      </c>
      <c r="O2936" s="10" t="str">
        <f>VLOOKUP(L2936,'User input'!$D$6:$E$16,2,FALSE)</f>
        <v>Megawidget S</v>
      </c>
      <c r="P2936" s="10">
        <f>VLOOKUP(L2936,'User input'!$D$6:$G$16,3,FALSE)</f>
        <v>0.69</v>
      </c>
      <c r="Q2936" s="10">
        <f>VLOOKUP(L2936,'User input'!$D$6:$G$16,4,FALSE)</f>
        <v>24</v>
      </c>
      <c r="R2936" s="10">
        <f t="shared" si="183"/>
        <v>96</v>
      </c>
      <c r="S2936" s="27">
        <f t="shared" si="180"/>
        <v>66.239999999999995</v>
      </c>
      <c r="T2936" s="27">
        <f>IF(K2936&lt;'User input'!$I$9,'User input'!$J$8,IF(K2936&lt;'User input'!$I$10,'User input'!$J$9,IF(K2936&lt;'User input'!$I$11,'User input'!$J$10,'User input'!$J$11)))*S2936</f>
        <v>0</v>
      </c>
      <c r="U2936" s="27">
        <f>K2936*'User input'!$J$17+'User input'!$J$16</f>
        <v>0.5</v>
      </c>
    </row>
    <row r="2937" spans="1:21" x14ac:dyDescent="0.25">
      <c r="A2937" s="17">
        <v>3011</v>
      </c>
      <c r="B2937" s="6" t="s">
        <v>7338</v>
      </c>
      <c r="C2937" s="6" t="s">
        <v>1112</v>
      </c>
      <c r="D2937" s="6" t="s">
        <v>15</v>
      </c>
      <c r="E2937" s="6" t="s">
        <v>16</v>
      </c>
      <c r="F2937" s="15">
        <v>60</v>
      </c>
      <c r="G2937" s="6" t="s">
        <v>7339</v>
      </c>
      <c r="H2937" s="6" t="s">
        <v>6666</v>
      </c>
      <c r="I2937" s="6" t="s">
        <v>25</v>
      </c>
      <c r="J2937" s="7">
        <v>44318</v>
      </c>
      <c r="K2937" s="15">
        <v>5</v>
      </c>
      <c r="L2937" s="6" t="s">
        <v>39</v>
      </c>
      <c r="M2937" s="6">
        <f t="shared" si="181"/>
        <v>2021</v>
      </c>
      <c r="N2937" s="6">
        <f t="shared" si="182"/>
        <v>5</v>
      </c>
      <c r="O2937" s="6" t="str">
        <f>VLOOKUP(L2937,'User input'!$D$6:$E$16,2,FALSE)</f>
        <v>Ultrathing V1</v>
      </c>
      <c r="P2937" s="6">
        <f>VLOOKUP(L2937,'User input'!$D$6:$G$16,3,FALSE)</f>
        <v>1.79</v>
      </c>
      <c r="Q2937" s="6">
        <f>VLOOKUP(L2937,'User input'!$D$6:$G$16,4,FALSE)</f>
        <v>17</v>
      </c>
      <c r="R2937" s="6">
        <f t="shared" si="183"/>
        <v>85</v>
      </c>
      <c r="S2937" s="26">
        <f t="shared" si="180"/>
        <v>152.15</v>
      </c>
      <c r="T2937" s="26">
        <f>IF(K2937&lt;'User input'!$I$9,'User input'!$J$8,IF(K2937&lt;'User input'!$I$10,'User input'!$J$9,IF(K2937&lt;'User input'!$I$11,'User input'!$J$10,'User input'!$J$11)))*S2937</f>
        <v>0</v>
      </c>
      <c r="U2937" s="26">
        <f>K2937*'User input'!$J$17+'User input'!$J$16</f>
        <v>0.5</v>
      </c>
    </row>
    <row r="2938" spans="1:21" x14ac:dyDescent="0.25">
      <c r="A2938" s="18">
        <v>3012</v>
      </c>
      <c r="B2938" s="10" t="s">
        <v>6688</v>
      </c>
      <c r="C2938" s="10" t="s">
        <v>7340</v>
      </c>
      <c r="D2938" s="10" t="s">
        <v>28</v>
      </c>
      <c r="E2938" s="10" t="s">
        <v>29</v>
      </c>
      <c r="F2938" s="16">
        <v>60</v>
      </c>
      <c r="G2938" s="10" t="s">
        <v>7341</v>
      </c>
      <c r="H2938" s="10" t="s">
        <v>3616</v>
      </c>
      <c r="I2938" s="10" t="s">
        <v>32</v>
      </c>
      <c r="J2938" s="11">
        <v>43627</v>
      </c>
      <c r="K2938" s="16">
        <v>59</v>
      </c>
      <c r="L2938" s="10" t="s">
        <v>78</v>
      </c>
      <c r="M2938" s="10">
        <f t="shared" si="181"/>
        <v>2019</v>
      </c>
      <c r="N2938" s="10">
        <f t="shared" si="182"/>
        <v>6</v>
      </c>
      <c r="O2938" s="10" t="str">
        <f>VLOOKUP(L2938,'User input'!$D$6:$E$16,2,FALSE)</f>
        <v>Ultrathing V2</v>
      </c>
      <c r="P2938" s="10">
        <f>VLOOKUP(L2938,'User input'!$D$6:$G$16,3,FALSE)</f>
        <v>2.95</v>
      </c>
      <c r="Q2938" s="10">
        <f>VLOOKUP(L2938,'User input'!$D$6:$G$16,4,FALSE)</f>
        <v>20</v>
      </c>
      <c r="R2938" s="10">
        <f t="shared" si="183"/>
        <v>1180</v>
      </c>
      <c r="S2938" s="27">
        <f t="shared" si="180"/>
        <v>3481</v>
      </c>
      <c r="T2938" s="27">
        <f>IF(K2938&lt;'User input'!$I$9,'User input'!$J$8,IF(K2938&lt;'User input'!$I$10,'User input'!$J$9,IF(K2938&lt;'User input'!$I$11,'User input'!$J$10,'User input'!$J$11)))*S2938</f>
        <v>174.05</v>
      </c>
      <c r="U2938" s="27">
        <f>K2938*'User input'!$J$17+'User input'!$J$16</f>
        <v>0.5</v>
      </c>
    </row>
    <row r="2939" spans="1:21" x14ac:dyDescent="0.25">
      <c r="A2939" s="17">
        <v>3013</v>
      </c>
      <c r="B2939" s="6" t="s">
        <v>7342</v>
      </c>
      <c r="C2939" s="6" t="s">
        <v>5902</v>
      </c>
      <c r="D2939" s="6" t="s">
        <v>49</v>
      </c>
      <c r="E2939" s="6" t="s">
        <v>16</v>
      </c>
      <c r="F2939" s="15">
        <v>30</v>
      </c>
      <c r="G2939" s="6" t="s">
        <v>7341</v>
      </c>
      <c r="H2939" s="6" t="s">
        <v>6974</v>
      </c>
      <c r="I2939" s="6" t="s">
        <v>32</v>
      </c>
      <c r="J2939" s="7">
        <v>44432</v>
      </c>
      <c r="K2939" s="15">
        <v>22</v>
      </c>
      <c r="L2939" s="6" t="s">
        <v>20</v>
      </c>
      <c r="M2939" s="6">
        <f t="shared" si="181"/>
        <v>2021</v>
      </c>
      <c r="N2939" s="6">
        <f t="shared" si="182"/>
        <v>8</v>
      </c>
      <c r="O2939" s="6" t="str">
        <f>VLOOKUP(L2939,'User input'!$D$6:$E$16,2,FALSE)</f>
        <v>Hyperwotsit</v>
      </c>
      <c r="P2939" s="6">
        <f>VLOOKUP(L2939,'User input'!$D$6:$G$16,3,FALSE)</f>
        <v>2.0099999999999998</v>
      </c>
      <c r="Q2939" s="6">
        <f>VLOOKUP(L2939,'User input'!$D$6:$G$16,4,FALSE)</f>
        <v>20</v>
      </c>
      <c r="R2939" s="6">
        <f t="shared" si="183"/>
        <v>440</v>
      </c>
      <c r="S2939" s="26">
        <f t="shared" si="180"/>
        <v>884.39999999999986</v>
      </c>
      <c r="T2939" s="26">
        <f>IF(K2939&lt;'User input'!$I$9,'User input'!$J$8,IF(K2939&lt;'User input'!$I$10,'User input'!$J$9,IF(K2939&lt;'User input'!$I$11,'User input'!$J$10,'User input'!$J$11)))*S2939</f>
        <v>26.531999999999996</v>
      </c>
      <c r="U2939" s="26">
        <f>K2939*'User input'!$J$17+'User input'!$J$16</f>
        <v>0.5</v>
      </c>
    </row>
    <row r="2940" spans="1:21" x14ac:dyDescent="0.25">
      <c r="A2940" s="18">
        <v>3014</v>
      </c>
      <c r="B2940" s="10" t="s">
        <v>7343</v>
      </c>
      <c r="C2940" s="10" t="s">
        <v>7344</v>
      </c>
      <c r="D2940" s="10" t="s">
        <v>49</v>
      </c>
      <c r="E2940" s="10" t="s">
        <v>16</v>
      </c>
      <c r="F2940" s="16">
        <v>60</v>
      </c>
      <c r="G2940" s="10" t="s">
        <v>7345</v>
      </c>
      <c r="H2940" s="10" t="s">
        <v>5628</v>
      </c>
      <c r="I2940" s="10" t="s">
        <v>38</v>
      </c>
      <c r="J2940" s="11">
        <v>43951</v>
      </c>
      <c r="K2940" s="16">
        <v>54</v>
      </c>
      <c r="L2940" s="10" t="s">
        <v>20</v>
      </c>
      <c r="M2940" s="10">
        <f t="shared" si="181"/>
        <v>2020</v>
      </c>
      <c r="N2940" s="10">
        <f t="shared" si="182"/>
        <v>4</v>
      </c>
      <c r="O2940" s="10" t="str">
        <f>VLOOKUP(L2940,'User input'!$D$6:$E$16,2,FALSE)</f>
        <v>Hyperwotsit</v>
      </c>
      <c r="P2940" s="10">
        <f>VLOOKUP(L2940,'User input'!$D$6:$G$16,3,FALSE)</f>
        <v>2.0099999999999998</v>
      </c>
      <c r="Q2940" s="10">
        <f>VLOOKUP(L2940,'User input'!$D$6:$G$16,4,FALSE)</f>
        <v>20</v>
      </c>
      <c r="R2940" s="10">
        <f t="shared" si="183"/>
        <v>1080</v>
      </c>
      <c r="S2940" s="27">
        <f t="shared" si="180"/>
        <v>2170.7999999999997</v>
      </c>
      <c r="T2940" s="27">
        <f>IF(K2940&lt;'User input'!$I$9,'User input'!$J$8,IF(K2940&lt;'User input'!$I$10,'User input'!$J$9,IF(K2940&lt;'User input'!$I$11,'User input'!$J$10,'User input'!$J$11)))*S2940</f>
        <v>108.53999999999999</v>
      </c>
      <c r="U2940" s="27">
        <f>K2940*'User input'!$J$17+'User input'!$J$16</f>
        <v>0.5</v>
      </c>
    </row>
    <row r="2941" spans="1:21" x14ac:dyDescent="0.25">
      <c r="A2941" s="17">
        <v>3015</v>
      </c>
      <c r="B2941" s="6" t="s">
        <v>5751</v>
      </c>
      <c r="C2941" s="6" t="s">
        <v>4976</v>
      </c>
      <c r="D2941" s="6" t="s">
        <v>28</v>
      </c>
      <c r="E2941" s="6" t="s">
        <v>29</v>
      </c>
      <c r="F2941" s="15">
        <v>30</v>
      </c>
      <c r="G2941" s="6" t="s">
        <v>7345</v>
      </c>
      <c r="H2941" s="6" t="s">
        <v>764</v>
      </c>
      <c r="I2941" s="6" t="s">
        <v>122</v>
      </c>
      <c r="J2941" s="7">
        <v>44118</v>
      </c>
      <c r="K2941" s="15">
        <v>83</v>
      </c>
      <c r="L2941" s="6" t="s">
        <v>68</v>
      </c>
      <c r="M2941" s="6">
        <f t="shared" si="181"/>
        <v>2020</v>
      </c>
      <c r="N2941" s="6">
        <f t="shared" si="182"/>
        <v>10</v>
      </c>
      <c r="O2941" s="6" t="str">
        <f>VLOOKUP(L2941,'User input'!$D$6:$E$16,2,FALSE)</f>
        <v>Megawidget M</v>
      </c>
      <c r="P2941" s="6">
        <f>VLOOKUP(L2941,'User input'!$D$6:$G$16,3,FALSE)</f>
        <v>1.29</v>
      </c>
      <c r="Q2941" s="6">
        <f>VLOOKUP(L2941,'User input'!$D$6:$G$16,4,FALSE)</f>
        <v>24</v>
      </c>
      <c r="R2941" s="6">
        <f t="shared" si="183"/>
        <v>1992</v>
      </c>
      <c r="S2941" s="26">
        <f t="shared" si="180"/>
        <v>2569.6800000000003</v>
      </c>
      <c r="T2941" s="26">
        <f>IF(K2941&lt;'User input'!$I$9,'User input'!$J$8,IF(K2941&lt;'User input'!$I$10,'User input'!$J$9,IF(K2941&lt;'User input'!$I$11,'User input'!$J$10,'User input'!$J$11)))*S2941</f>
        <v>128.48400000000001</v>
      </c>
      <c r="U2941" s="26">
        <f>K2941*'User input'!$J$17+'User input'!$J$16</f>
        <v>0.5</v>
      </c>
    </row>
    <row r="2942" spans="1:21" x14ac:dyDescent="0.25">
      <c r="A2942" s="18">
        <v>3016</v>
      </c>
      <c r="B2942" s="10" t="s">
        <v>867</v>
      </c>
      <c r="C2942" s="10" t="s">
        <v>2918</v>
      </c>
      <c r="D2942" s="10" t="s">
        <v>28</v>
      </c>
      <c r="E2942" s="10" t="s">
        <v>29</v>
      </c>
      <c r="F2942" s="16">
        <v>30</v>
      </c>
      <c r="G2942" s="10" t="s">
        <v>7346</v>
      </c>
      <c r="H2942" s="10" t="s">
        <v>408</v>
      </c>
      <c r="I2942" s="10" t="s">
        <v>185</v>
      </c>
      <c r="J2942" s="11">
        <v>43835</v>
      </c>
      <c r="K2942" s="16">
        <v>34</v>
      </c>
      <c r="L2942" s="10" t="s">
        <v>99</v>
      </c>
      <c r="M2942" s="10">
        <f t="shared" si="181"/>
        <v>2020</v>
      </c>
      <c r="N2942" s="10">
        <f t="shared" si="182"/>
        <v>1</v>
      </c>
      <c r="O2942" s="10" t="str">
        <f>VLOOKUP(L2942,'User input'!$D$6:$E$16,2,FALSE)</f>
        <v>Superwossname</v>
      </c>
      <c r="P2942" s="10">
        <f>VLOOKUP(L2942,'User input'!$D$6:$G$16,3,FALSE)</f>
        <v>3.49</v>
      </c>
      <c r="Q2942" s="10">
        <f>VLOOKUP(L2942,'User input'!$D$6:$G$16,4,FALSE)</f>
        <v>20</v>
      </c>
      <c r="R2942" s="10">
        <f t="shared" si="183"/>
        <v>680</v>
      </c>
      <c r="S2942" s="27">
        <f t="shared" si="180"/>
        <v>2373.2000000000003</v>
      </c>
      <c r="T2942" s="27">
        <f>IF(K2942&lt;'User input'!$I$9,'User input'!$J$8,IF(K2942&lt;'User input'!$I$10,'User input'!$J$9,IF(K2942&lt;'User input'!$I$11,'User input'!$J$10,'User input'!$J$11)))*S2942</f>
        <v>71.196000000000012</v>
      </c>
      <c r="U2942" s="27">
        <f>K2942*'User input'!$J$17+'User input'!$J$16</f>
        <v>0.5</v>
      </c>
    </row>
    <row r="2943" spans="1:21" x14ac:dyDescent="0.25">
      <c r="A2943" s="17">
        <v>3017</v>
      </c>
      <c r="B2943" s="6" t="s">
        <v>4811</v>
      </c>
      <c r="C2943" s="6" t="s">
        <v>5649</v>
      </c>
      <c r="D2943" s="6" t="s">
        <v>28</v>
      </c>
      <c r="E2943" s="6" t="s">
        <v>29</v>
      </c>
      <c r="F2943" s="15">
        <v>30</v>
      </c>
      <c r="G2943" s="6" t="s">
        <v>7347</v>
      </c>
      <c r="H2943" s="6" t="s">
        <v>659</v>
      </c>
      <c r="I2943" s="6" t="s">
        <v>32</v>
      </c>
      <c r="J2943" s="7">
        <v>43681</v>
      </c>
      <c r="K2943" s="15">
        <v>74</v>
      </c>
      <c r="L2943" s="6" t="s">
        <v>20</v>
      </c>
      <c r="M2943" s="6">
        <f t="shared" si="181"/>
        <v>2019</v>
      </c>
      <c r="N2943" s="6">
        <f t="shared" si="182"/>
        <v>8</v>
      </c>
      <c r="O2943" s="6" t="str">
        <f>VLOOKUP(L2943,'User input'!$D$6:$E$16,2,FALSE)</f>
        <v>Hyperwotsit</v>
      </c>
      <c r="P2943" s="6">
        <f>VLOOKUP(L2943,'User input'!$D$6:$G$16,3,FALSE)</f>
        <v>2.0099999999999998</v>
      </c>
      <c r="Q2943" s="6">
        <f>VLOOKUP(L2943,'User input'!$D$6:$G$16,4,FALSE)</f>
        <v>20</v>
      </c>
      <c r="R2943" s="6">
        <f t="shared" si="183"/>
        <v>1480</v>
      </c>
      <c r="S2943" s="26">
        <f t="shared" si="180"/>
        <v>2974.7999999999997</v>
      </c>
      <c r="T2943" s="26">
        <f>IF(K2943&lt;'User input'!$I$9,'User input'!$J$8,IF(K2943&lt;'User input'!$I$10,'User input'!$J$9,IF(K2943&lt;'User input'!$I$11,'User input'!$J$10,'User input'!$J$11)))*S2943</f>
        <v>148.73999999999998</v>
      </c>
      <c r="U2943" s="26">
        <f>K2943*'User input'!$J$17+'User input'!$J$16</f>
        <v>0.5</v>
      </c>
    </row>
    <row r="2944" spans="1:21" x14ac:dyDescent="0.25">
      <c r="A2944" s="18">
        <v>3018</v>
      </c>
      <c r="B2944" s="10" t="s">
        <v>4062</v>
      </c>
      <c r="C2944" s="10" t="s">
        <v>371</v>
      </c>
      <c r="D2944" s="10" t="s">
        <v>28</v>
      </c>
      <c r="E2944" s="10" t="s">
        <v>29</v>
      </c>
      <c r="F2944" s="16">
        <v>30</v>
      </c>
      <c r="G2944" s="10" t="s">
        <v>7348</v>
      </c>
      <c r="H2944" s="10" t="s">
        <v>7349</v>
      </c>
      <c r="I2944" s="10" t="s">
        <v>176</v>
      </c>
      <c r="J2944" s="11">
        <v>44115</v>
      </c>
      <c r="K2944" s="16">
        <v>92</v>
      </c>
      <c r="L2944" s="10" t="s">
        <v>39</v>
      </c>
      <c r="M2944" s="10">
        <f t="shared" si="181"/>
        <v>2020</v>
      </c>
      <c r="N2944" s="10">
        <f t="shared" si="182"/>
        <v>10</v>
      </c>
      <c r="O2944" s="10" t="str">
        <f>VLOOKUP(L2944,'User input'!$D$6:$E$16,2,FALSE)</f>
        <v>Ultrathing V1</v>
      </c>
      <c r="P2944" s="10">
        <f>VLOOKUP(L2944,'User input'!$D$6:$G$16,3,FALSE)</f>
        <v>1.79</v>
      </c>
      <c r="Q2944" s="10">
        <f>VLOOKUP(L2944,'User input'!$D$6:$G$16,4,FALSE)</f>
        <v>17</v>
      </c>
      <c r="R2944" s="10">
        <f t="shared" si="183"/>
        <v>1564</v>
      </c>
      <c r="S2944" s="27">
        <f t="shared" si="180"/>
        <v>2799.56</v>
      </c>
      <c r="T2944" s="27">
        <f>IF(K2944&lt;'User input'!$I$9,'User input'!$J$8,IF(K2944&lt;'User input'!$I$10,'User input'!$J$9,IF(K2944&lt;'User input'!$I$11,'User input'!$J$10,'User input'!$J$11)))*S2944</f>
        <v>139.97800000000001</v>
      </c>
      <c r="U2944" s="27">
        <f>K2944*'User input'!$J$17+'User input'!$J$16</f>
        <v>0.5</v>
      </c>
    </row>
    <row r="2945" spans="1:21" x14ac:dyDescent="0.25">
      <c r="A2945" s="17">
        <v>3019</v>
      </c>
      <c r="B2945" s="6" t="s">
        <v>6023</v>
      </c>
      <c r="C2945" s="6" t="s">
        <v>7350</v>
      </c>
      <c r="D2945" s="6" t="s">
        <v>28</v>
      </c>
      <c r="E2945" s="6" t="s">
        <v>29</v>
      </c>
      <c r="F2945" s="15">
        <v>60</v>
      </c>
      <c r="G2945" s="6" t="s">
        <v>7351</v>
      </c>
      <c r="H2945" s="6" t="s">
        <v>5308</v>
      </c>
      <c r="I2945" s="6" t="s">
        <v>185</v>
      </c>
      <c r="J2945" s="7">
        <v>43578</v>
      </c>
      <c r="K2945" s="15">
        <v>78</v>
      </c>
      <c r="L2945" s="6" t="s">
        <v>157</v>
      </c>
      <c r="M2945" s="6">
        <f t="shared" si="181"/>
        <v>2019</v>
      </c>
      <c r="N2945" s="6">
        <f t="shared" si="182"/>
        <v>4</v>
      </c>
      <c r="O2945" s="6" t="str">
        <f>VLOOKUP(L2945,'User input'!$D$6:$E$16,2,FALSE)</f>
        <v>Ultrathing V3</v>
      </c>
      <c r="P2945" s="6">
        <f>VLOOKUP(L2945,'User input'!$D$6:$G$16,3,FALSE)</f>
        <v>3.39</v>
      </c>
      <c r="Q2945" s="6">
        <f>VLOOKUP(L2945,'User input'!$D$6:$G$16,4,FALSE)</f>
        <v>24</v>
      </c>
      <c r="R2945" s="6">
        <f t="shared" si="183"/>
        <v>1872</v>
      </c>
      <c r="S2945" s="26">
        <f t="shared" si="180"/>
        <v>6346.08</v>
      </c>
      <c r="T2945" s="26">
        <f>IF(K2945&lt;'User input'!$I$9,'User input'!$J$8,IF(K2945&lt;'User input'!$I$10,'User input'!$J$9,IF(K2945&lt;'User input'!$I$11,'User input'!$J$10,'User input'!$J$11)))*S2945</f>
        <v>317.30400000000003</v>
      </c>
      <c r="U2945" s="26">
        <f>K2945*'User input'!$J$17+'User input'!$J$16</f>
        <v>0.5</v>
      </c>
    </row>
    <row r="2946" spans="1:21" x14ac:dyDescent="0.25">
      <c r="A2946" s="18">
        <v>3020</v>
      </c>
      <c r="B2946" s="10" t="s">
        <v>7352</v>
      </c>
      <c r="C2946" s="10" t="s">
        <v>643</v>
      </c>
      <c r="D2946" s="10" t="s">
        <v>28</v>
      </c>
      <c r="E2946" s="10" t="s">
        <v>29</v>
      </c>
      <c r="F2946" s="16">
        <v>30</v>
      </c>
      <c r="G2946" s="10" t="s">
        <v>7353</v>
      </c>
      <c r="H2946" s="10" t="s">
        <v>7354</v>
      </c>
      <c r="I2946" s="10" t="s">
        <v>108</v>
      </c>
      <c r="J2946" s="11">
        <v>43987</v>
      </c>
      <c r="K2946" s="16">
        <v>29</v>
      </c>
      <c r="L2946" s="10" t="s">
        <v>44</v>
      </c>
      <c r="M2946" s="10">
        <f t="shared" si="181"/>
        <v>2020</v>
      </c>
      <c r="N2946" s="10">
        <f t="shared" si="182"/>
        <v>6</v>
      </c>
      <c r="O2946" s="10" t="str">
        <f>VLOOKUP(L2946,'User input'!$D$6:$E$16,2,FALSE)</f>
        <v>Gigastuff</v>
      </c>
      <c r="P2946" s="10">
        <f>VLOOKUP(L2946,'User input'!$D$6:$G$16,3,FALSE)</f>
        <v>1.89</v>
      </c>
      <c r="Q2946" s="10">
        <f>VLOOKUP(L2946,'User input'!$D$6:$G$16,4,FALSE)</f>
        <v>18</v>
      </c>
      <c r="R2946" s="10">
        <f t="shared" si="183"/>
        <v>522</v>
      </c>
      <c r="S2946" s="27">
        <f t="shared" si="180"/>
        <v>986.57999999999993</v>
      </c>
      <c r="T2946" s="27">
        <f>IF(K2946&lt;'User input'!$I$9,'User input'!$J$8,IF(K2946&lt;'User input'!$I$10,'User input'!$J$9,IF(K2946&lt;'User input'!$I$11,'User input'!$J$10,'User input'!$J$11)))*S2946</f>
        <v>29.597399999999997</v>
      </c>
      <c r="U2946" s="27">
        <f>K2946*'User input'!$J$17+'User input'!$J$16</f>
        <v>0.5</v>
      </c>
    </row>
    <row r="2947" spans="1:21" x14ac:dyDescent="0.25">
      <c r="A2947" s="17">
        <v>3021</v>
      </c>
      <c r="B2947" s="6" t="s">
        <v>7355</v>
      </c>
      <c r="C2947" s="6" t="s">
        <v>6338</v>
      </c>
      <c r="D2947" s="6" t="s">
        <v>15</v>
      </c>
      <c r="E2947" s="6" t="s">
        <v>16</v>
      </c>
      <c r="F2947" s="15">
        <v>60</v>
      </c>
      <c r="G2947" s="6" t="s">
        <v>7356</v>
      </c>
      <c r="H2947" s="6" t="s">
        <v>5139</v>
      </c>
      <c r="I2947" s="6" t="s">
        <v>5140</v>
      </c>
      <c r="J2947" s="7">
        <v>43761</v>
      </c>
      <c r="K2947" s="15">
        <v>62</v>
      </c>
      <c r="L2947" s="6" t="s">
        <v>68</v>
      </c>
      <c r="M2947" s="6">
        <f t="shared" si="181"/>
        <v>2019</v>
      </c>
      <c r="N2947" s="6">
        <f t="shared" si="182"/>
        <v>10</v>
      </c>
      <c r="O2947" s="6" t="str">
        <f>VLOOKUP(L2947,'User input'!$D$6:$E$16,2,FALSE)</f>
        <v>Megawidget M</v>
      </c>
      <c r="P2947" s="6">
        <f>VLOOKUP(L2947,'User input'!$D$6:$G$16,3,FALSE)</f>
        <v>1.29</v>
      </c>
      <c r="Q2947" s="6">
        <f>VLOOKUP(L2947,'User input'!$D$6:$G$16,4,FALSE)</f>
        <v>24</v>
      </c>
      <c r="R2947" s="6">
        <f t="shared" si="183"/>
        <v>1488</v>
      </c>
      <c r="S2947" s="26">
        <f t="shared" si="180"/>
        <v>1919.52</v>
      </c>
      <c r="T2947" s="26">
        <f>IF(K2947&lt;'User input'!$I$9,'User input'!$J$8,IF(K2947&lt;'User input'!$I$10,'User input'!$J$9,IF(K2947&lt;'User input'!$I$11,'User input'!$J$10,'User input'!$J$11)))*S2947</f>
        <v>95.975999999999999</v>
      </c>
      <c r="U2947" s="26">
        <f>K2947*'User input'!$J$17+'User input'!$J$16</f>
        <v>0.5</v>
      </c>
    </row>
    <row r="2948" spans="1:21" x14ac:dyDescent="0.25">
      <c r="A2948" s="18">
        <v>3022</v>
      </c>
      <c r="B2948" s="10" t="s">
        <v>158</v>
      </c>
      <c r="C2948" s="10" t="s">
        <v>4787</v>
      </c>
      <c r="D2948" s="10" t="s">
        <v>28</v>
      </c>
      <c r="E2948" s="10" t="s">
        <v>29</v>
      </c>
      <c r="F2948" s="16">
        <v>90</v>
      </c>
      <c r="G2948" s="10" t="s">
        <v>7357</v>
      </c>
      <c r="H2948" s="10" t="s">
        <v>872</v>
      </c>
      <c r="I2948" s="10" t="s">
        <v>32</v>
      </c>
      <c r="J2948" s="11">
        <v>43511</v>
      </c>
      <c r="K2948" s="16">
        <v>39</v>
      </c>
      <c r="L2948" s="10" t="s">
        <v>78</v>
      </c>
      <c r="M2948" s="10">
        <f t="shared" si="181"/>
        <v>2019</v>
      </c>
      <c r="N2948" s="10">
        <f t="shared" si="182"/>
        <v>2</v>
      </c>
      <c r="O2948" s="10" t="str">
        <f>VLOOKUP(L2948,'User input'!$D$6:$E$16,2,FALSE)</f>
        <v>Ultrathing V2</v>
      </c>
      <c r="P2948" s="10">
        <f>VLOOKUP(L2948,'User input'!$D$6:$G$16,3,FALSE)</f>
        <v>2.95</v>
      </c>
      <c r="Q2948" s="10">
        <f>VLOOKUP(L2948,'User input'!$D$6:$G$16,4,FALSE)</f>
        <v>20</v>
      </c>
      <c r="R2948" s="10">
        <f t="shared" si="183"/>
        <v>780</v>
      </c>
      <c r="S2948" s="27">
        <f t="shared" si="180"/>
        <v>2301</v>
      </c>
      <c r="T2948" s="27">
        <f>IF(K2948&lt;'User input'!$I$9,'User input'!$J$8,IF(K2948&lt;'User input'!$I$10,'User input'!$J$9,IF(K2948&lt;'User input'!$I$11,'User input'!$J$10,'User input'!$J$11)))*S2948</f>
        <v>69.03</v>
      </c>
      <c r="U2948" s="27">
        <f>K2948*'User input'!$J$17+'User input'!$J$16</f>
        <v>0.5</v>
      </c>
    </row>
    <row r="2949" spans="1:21" x14ac:dyDescent="0.25">
      <c r="A2949" s="17">
        <v>3023</v>
      </c>
      <c r="B2949" s="6" t="s">
        <v>7079</v>
      </c>
      <c r="C2949" s="6" t="s">
        <v>7160</v>
      </c>
      <c r="D2949" s="6" t="s">
        <v>49</v>
      </c>
      <c r="E2949" s="6" t="s">
        <v>16</v>
      </c>
      <c r="F2949" s="15">
        <v>60</v>
      </c>
      <c r="G2949" s="6" t="s">
        <v>7358</v>
      </c>
      <c r="H2949" s="6" t="s">
        <v>933</v>
      </c>
      <c r="I2949" s="6" t="s">
        <v>25</v>
      </c>
      <c r="J2949" s="7">
        <v>43545</v>
      </c>
      <c r="K2949" s="15">
        <v>74</v>
      </c>
      <c r="L2949" s="6" t="s">
        <v>157</v>
      </c>
      <c r="M2949" s="6">
        <f t="shared" si="181"/>
        <v>2019</v>
      </c>
      <c r="N2949" s="6">
        <f t="shared" si="182"/>
        <v>3</v>
      </c>
      <c r="O2949" s="6" t="str">
        <f>VLOOKUP(L2949,'User input'!$D$6:$E$16,2,FALSE)</f>
        <v>Ultrathing V3</v>
      </c>
      <c r="P2949" s="6">
        <f>VLOOKUP(L2949,'User input'!$D$6:$G$16,3,FALSE)</f>
        <v>3.39</v>
      </c>
      <c r="Q2949" s="6">
        <f>VLOOKUP(L2949,'User input'!$D$6:$G$16,4,FALSE)</f>
        <v>24</v>
      </c>
      <c r="R2949" s="6">
        <f t="shared" si="183"/>
        <v>1776</v>
      </c>
      <c r="S2949" s="26">
        <f t="shared" ref="S2949:S3012" si="184">R2949*P2949</f>
        <v>6020.64</v>
      </c>
      <c r="T2949" s="26">
        <f>IF(K2949&lt;'User input'!$I$9,'User input'!$J$8,IF(K2949&lt;'User input'!$I$10,'User input'!$J$9,IF(K2949&lt;'User input'!$I$11,'User input'!$J$10,'User input'!$J$11)))*S2949</f>
        <v>301.03200000000004</v>
      </c>
      <c r="U2949" s="26">
        <f>K2949*'User input'!$J$17+'User input'!$J$16</f>
        <v>0.5</v>
      </c>
    </row>
    <row r="2950" spans="1:21" x14ac:dyDescent="0.25">
      <c r="A2950" s="18">
        <v>3024</v>
      </c>
      <c r="B2950" s="10" t="s">
        <v>546</v>
      </c>
      <c r="C2950" s="10" t="s">
        <v>6634</v>
      </c>
      <c r="D2950" s="10" t="s">
        <v>49</v>
      </c>
      <c r="E2950" s="10" t="s">
        <v>16</v>
      </c>
      <c r="F2950" s="16">
        <v>60</v>
      </c>
      <c r="G2950" s="10" t="s">
        <v>7359</v>
      </c>
      <c r="H2950" s="10" t="s">
        <v>3112</v>
      </c>
      <c r="I2950" s="10" t="s">
        <v>1030</v>
      </c>
      <c r="J2950" s="11">
        <v>43622</v>
      </c>
      <c r="K2950" s="16">
        <v>26</v>
      </c>
      <c r="L2950" s="10" t="s">
        <v>44</v>
      </c>
      <c r="M2950" s="10">
        <f t="shared" ref="M2950:M3013" si="185">YEAR(J2950)</f>
        <v>2019</v>
      </c>
      <c r="N2950" s="10">
        <f t="shared" ref="N2950:N3013" si="186">MONTH(J2950)</f>
        <v>6</v>
      </c>
      <c r="O2950" s="10" t="str">
        <f>VLOOKUP(L2950,'User input'!$D$6:$E$16,2,FALSE)</f>
        <v>Gigastuff</v>
      </c>
      <c r="P2950" s="10">
        <f>VLOOKUP(L2950,'User input'!$D$6:$G$16,3,FALSE)</f>
        <v>1.89</v>
      </c>
      <c r="Q2950" s="10">
        <f>VLOOKUP(L2950,'User input'!$D$6:$G$16,4,FALSE)</f>
        <v>18</v>
      </c>
      <c r="R2950" s="10">
        <f t="shared" ref="R2950:R3013" si="187">K2950*Q2950</f>
        <v>468</v>
      </c>
      <c r="S2950" s="27">
        <f t="shared" si="184"/>
        <v>884.52</v>
      </c>
      <c r="T2950" s="27">
        <f>IF(K2950&lt;'User input'!$I$9,'User input'!$J$8,IF(K2950&lt;'User input'!$I$10,'User input'!$J$9,IF(K2950&lt;'User input'!$I$11,'User input'!$J$10,'User input'!$J$11)))*S2950</f>
        <v>26.535599999999999</v>
      </c>
      <c r="U2950" s="27">
        <f>K2950*'User input'!$J$17+'User input'!$J$16</f>
        <v>0.5</v>
      </c>
    </row>
    <row r="2951" spans="1:21" x14ac:dyDescent="0.25">
      <c r="A2951" s="17">
        <v>3025</v>
      </c>
      <c r="B2951" s="6" t="s">
        <v>7360</v>
      </c>
      <c r="C2951" s="6" t="s">
        <v>6276</v>
      </c>
      <c r="D2951" s="6" t="s">
        <v>15</v>
      </c>
      <c r="E2951" s="6" t="s">
        <v>16</v>
      </c>
      <c r="F2951" s="15">
        <v>90</v>
      </c>
      <c r="G2951" s="6" t="s">
        <v>7359</v>
      </c>
      <c r="H2951" s="6" t="s">
        <v>690</v>
      </c>
      <c r="I2951" s="6" t="s">
        <v>32</v>
      </c>
      <c r="J2951" s="7">
        <v>44162</v>
      </c>
      <c r="K2951" s="15">
        <v>56</v>
      </c>
      <c r="L2951" s="6" t="s">
        <v>62</v>
      </c>
      <c r="M2951" s="6">
        <f t="shared" si="185"/>
        <v>2020</v>
      </c>
      <c r="N2951" s="6">
        <f t="shared" si="186"/>
        <v>11</v>
      </c>
      <c r="O2951" s="6" t="str">
        <f>VLOOKUP(L2951,'User input'!$D$6:$E$16,2,FALSE)</f>
        <v>Ultrathing V4</v>
      </c>
      <c r="P2951" s="6">
        <f>VLOOKUP(L2951,'User input'!$D$6:$G$16,3,FALSE)</f>
        <v>3.99</v>
      </c>
      <c r="Q2951" s="6">
        <f>VLOOKUP(L2951,'User input'!$D$6:$G$16,4,FALSE)</f>
        <v>24</v>
      </c>
      <c r="R2951" s="6">
        <f t="shared" si="187"/>
        <v>1344</v>
      </c>
      <c r="S2951" s="26">
        <f t="shared" si="184"/>
        <v>5362.56</v>
      </c>
      <c r="T2951" s="26">
        <f>IF(K2951&lt;'User input'!$I$9,'User input'!$J$8,IF(K2951&lt;'User input'!$I$10,'User input'!$J$9,IF(K2951&lt;'User input'!$I$11,'User input'!$J$10,'User input'!$J$11)))*S2951</f>
        <v>268.12800000000004</v>
      </c>
      <c r="U2951" s="26">
        <f>K2951*'User input'!$J$17+'User input'!$J$16</f>
        <v>0.5</v>
      </c>
    </row>
    <row r="2952" spans="1:21" x14ac:dyDescent="0.25">
      <c r="A2952" s="18">
        <v>3026</v>
      </c>
      <c r="B2952" s="10" t="s">
        <v>7361</v>
      </c>
      <c r="C2952" s="10" t="s">
        <v>7362</v>
      </c>
      <c r="D2952" s="10" t="s">
        <v>15</v>
      </c>
      <c r="E2952" s="10" t="s">
        <v>16</v>
      </c>
      <c r="F2952" s="16">
        <v>30</v>
      </c>
      <c r="G2952" s="10" t="s">
        <v>7363</v>
      </c>
      <c r="H2952" s="10" t="s">
        <v>5913</v>
      </c>
      <c r="I2952" s="10" t="s">
        <v>171</v>
      </c>
      <c r="J2952" s="11">
        <v>44401</v>
      </c>
      <c r="K2952" s="16">
        <v>103</v>
      </c>
      <c r="L2952" s="10" t="s">
        <v>157</v>
      </c>
      <c r="M2952" s="10">
        <f t="shared" si="185"/>
        <v>2021</v>
      </c>
      <c r="N2952" s="10">
        <f t="shared" si="186"/>
        <v>7</v>
      </c>
      <c r="O2952" s="10" t="str">
        <f>VLOOKUP(L2952,'User input'!$D$6:$E$16,2,FALSE)</f>
        <v>Ultrathing V3</v>
      </c>
      <c r="P2952" s="10">
        <f>VLOOKUP(L2952,'User input'!$D$6:$G$16,3,FALSE)</f>
        <v>3.39</v>
      </c>
      <c r="Q2952" s="10">
        <f>VLOOKUP(L2952,'User input'!$D$6:$G$16,4,FALSE)</f>
        <v>24</v>
      </c>
      <c r="R2952" s="10">
        <f t="shared" si="187"/>
        <v>2472</v>
      </c>
      <c r="S2952" s="27">
        <f t="shared" si="184"/>
        <v>8380.08</v>
      </c>
      <c r="T2952" s="27">
        <f>IF(K2952&lt;'User input'!$I$9,'User input'!$J$8,IF(K2952&lt;'User input'!$I$10,'User input'!$J$9,IF(K2952&lt;'User input'!$I$11,'User input'!$J$10,'User input'!$J$11)))*S2952</f>
        <v>586.60560000000009</v>
      </c>
      <c r="U2952" s="27">
        <f>K2952*'User input'!$J$17+'User input'!$J$16</f>
        <v>0.5</v>
      </c>
    </row>
    <row r="2953" spans="1:21" x14ac:dyDescent="0.25">
      <c r="A2953" s="17">
        <v>3027</v>
      </c>
      <c r="B2953" s="6" t="s">
        <v>6879</v>
      </c>
      <c r="C2953" s="6" t="s">
        <v>2157</v>
      </c>
      <c r="D2953" s="6" t="s">
        <v>28</v>
      </c>
      <c r="E2953" s="6" t="s">
        <v>29</v>
      </c>
      <c r="F2953" s="15">
        <v>90</v>
      </c>
      <c r="G2953" s="6" t="s">
        <v>7364</v>
      </c>
      <c r="H2953" s="6" t="s">
        <v>1163</v>
      </c>
      <c r="I2953" s="6" t="s">
        <v>32</v>
      </c>
      <c r="J2953" s="7">
        <v>43940</v>
      </c>
      <c r="K2953" s="15">
        <v>43</v>
      </c>
      <c r="L2953" s="6" t="s">
        <v>78</v>
      </c>
      <c r="M2953" s="6">
        <f t="shared" si="185"/>
        <v>2020</v>
      </c>
      <c r="N2953" s="6">
        <f t="shared" si="186"/>
        <v>4</v>
      </c>
      <c r="O2953" s="6" t="str">
        <f>VLOOKUP(L2953,'User input'!$D$6:$E$16,2,FALSE)</f>
        <v>Ultrathing V2</v>
      </c>
      <c r="P2953" s="6">
        <f>VLOOKUP(L2953,'User input'!$D$6:$G$16,3,FALSE)</f>
        <v>2.95</v>
      </c>
      <c r="Q2953" s="6">
        <f>VLOOKUP(L2953,'User input'!$D$6:$G$16,4,FALSE)</f>
        <v>20</v>
      </c>
      <c r="R2953" s="6">
        <f t="shared" si="187"/>
        <v>860</v>
      </c>
      <c r="S2953" s="26">
        <f t="shared" si="184"/>
        <v>2537</v>
      </c>
      <c r="T2953" s="26">
        <f>IF(K2953&lt;'User input'!$I$9,'User input'!$J$8,IF(K2953&lt;'User input'!$I$10,'User input'!$J$9,IF(K2953&lt;'User input'!$I$11,'User input'!$J$10,'User input'!$J$11)))*S2953</f>
        <v>76.11</v>
      </c>
      <c r="U2953" s="26">
        <f>K2953*'User input'!$J$17+'User input'!$J$16</f>
        <v>0.5</v>
      </c>
    </row>
    <row r="2954" spans="1:21" x14ac:dyDescent="0.25">
      <c r="A2954" s="18">
        <v>3028</v>
      </c>
      <c r="B2954" s="10" t="s">
        <v>7365</v>
      </c>
      <c r="C2954" s="10" t="s">
        <v>2041</v>
      </c>
      <c r="D2954" s="10" t="s">
        <v>28</v>
      </c>
      <c r="E2954" s="10" t="s">
        <v>29</v>
      </c>
      <c r="F2954" s="16">
        <v>60</v>
      </c>
      <c r="G2954" s="10" t="s">
        <v>7366</v>
      </c>
      <c r="H2954" s="10" t="s">
        <v>1753</v>
      </c>
      <c r="I2954" s="10" t="s">
        <v>38</v>
      </c>
      <c r="J2954" s="11">
        <v>43596</v>
      </c>
      <c r="K2954" s="16">
        <v>10</v>
      </c>
      <c r="L2954" s="10" t="s">
        <v>44</v>
      </c>
      <c r="M2954" s="10">
        <f t="shared" si="185"/>
        <v>2019</v>
      </c>
      <c r="N2954" s="10">
        <f t="shared" si="186"/>
        <v>5</v>
      </c>
      <c r="O2954" s="10" t="str">
        <f>VLOOKUP(L2954,'User input'!$D$6:$E$16,2,FALSE)</f>
        <v>Gigastuff</v>
      </c>
      <c r="P2954" s="10">
        <f>VLOOKUP(L2954,'User input'!$D$6:$G$16,3,FALSE)</f>
        <v>1.89</v>
      </c>
      <c r="Q2954" s="10">
        <f>VLOOKUP(L2954,'User input'!$D$6:$G$16,4,FALSE)</f>
        <v>18</v>
      </c>
      <c r="R2954" s="10">
        <f t="shared" si="187"/>
        <v>180</v>
      </c>
      <c r="S2954" s="27">
        <f t="shared" si="184"/>
        <v>340.2</v>
      </c>
      <c r="T2954" s="27">
        <f>IF(K2954&lt;'User input'!$I$9,'User input'!$J$8,IF(K2954&lt;'User input'!$I$10,'User input'!$J$9,IF(K2954&lt;'User input'!$I$11,'User input'!$J$10,'User input'!$J$11)))*S2954</f>
        <v>0</v>
      </c>
      <c r="U2954" s="27">
        <f>K2954*'User input'!$J$17+'User input'!$J$16</f>
        <v>0.5</v>
      </c>
    </row>
    <row r="2955" spans="1:21" x14ac:dyDescent="0.25">
      <c r="A2955" s="17">
        <v>3029</v>
      </c>
      <c r="B2955" s="6" t="s">
        <v>2963</v>
      </c>
      <c r="C2955" s="6" t="s">
        <v>4013</v>
      </c>
      <c r="D2955" s="6" t="s">
        <v>49</v>
      </c>
      <c r="E2955" s="6" t="s">
        <v>16</v>
      </c>
      <c r="F2955" s="15">
        <v>30</v>
      </c>
      <c r="G2955" s="6" t="s">
        <v>7367</v>
      </c>
      <c r="H2955" s="6" t="s">
        <v>180</v>
      </c>
      <c r="I2955" s="6" t="s">
        <v>32</v>
      </c>
      <c r="J2955" s="7">
        <v>44060</v>
      </c>
      <c r="K2955" s="15">
        <v>44</v>
      </c>
      <c r="L2955" s="6" t="s">
        <v>39</v>
      </c>
      <c r="M2955" s="6">
        <f t="shared" si="185"/>
        <v>2020</v>
      </c>
      <c r="N2955" s="6">
        <f t="shared" si="186"/>
        <v>8</v>
      </c>
      <c r="O2955" s="6" t="str">
        <f>VLOOKUP(L2955,'User input'!$D$6:$E$16,2,FALSE)</f>
        <v>Ultrathing V1</v>
      </c>
      <c r="P2955" s="6">
        <f>VLOOKUP(L2955,'User input'!$D$6:$G$16,3,FALSE)</f>
        <v>1.79</v>
      </c>
      <c r="Q2955" s="6">
        <f>VLOOKUP(L2955,'User input'!$D$6:$G$16,4,FALSE)</f>
        <v>17</v>
      </c>
      <c r="R2955" s="6">
        <f t="shared" si="187"/>
        <v>748</v>
      </c>
      <c r="S2955" s="26">
        <f t="shared" si="184"/>
        <v>1338.92</v>
      </c>
      <c r="T2955" s="26">
        <f>IF(K2955&lt;'User input'!$I$9,'User input'!$J$8,IF(K2955&lt;'User input'!$I$10,'User input'!$J$9,IF(K2955&lt;'User input'!$I$11,'User input'!$J$10,'User input'!$J$11)))*S2955</f>
        <v>40.1676</v>
      </c>
      <c r="U2955" s="26">
        <f>K2955*'User input'!$J$17+'User input'!$J$16</f>
        <v>0.5</v>
      </c>
    </row>
    <row r="2956" spans="1:21" x14ac:dyDescent="0.25">
      <c r="A2956" s="18">
        <v>3030</v>
      </c>
      <c r="B2956" s="10" t="s">
        <v>796</v>
      </c>
      <c r="C2956" s="10" t="s">
        <v>1890</v>
      </c>
      <c r="D2956" s="10" t="s">
        <v>28</v>
      </c>
      <c r="E2956" s="10" t="s">
        <v>29</v>
      </c>
      <c r="F2956" s="16">
        <v>60</v>
      </c>
      <c r="G2956" s="10" t="s">
        <v>7368</v>
      </c>
      <c r="H2956" s="10" t="s">
        <v>5454</v>
      </c>
      <c r="I2956" s="10" t="s">
        <v>238</v>
      </c>
      <c r="J2956" s="11">
        <v>44306</v>
      </c>
      <c r="K2956" s="16">
        <v>9</v>
      </c>
      <c r="L2956" s="10" t="s">
        <v>39</v>
      </c>
      <c r="M2956" s="10">
        <f t="shared" si="185"/>
        <v>2021</v>
      </c>
      <c r="N2956" s="10">
        <f t="shared" si="186"/>
        <v>4</v>
      </c>
      <c r="O2956" s="10" t="str">
        <f>VLOOKUP(L2956,'User input'!$D$6:$E$16,2,FALSE)</f>
        <v>Ultrathing V1</v>
      </c>
      <c r="P2956" s="10">
        <f>VLOOKUP(L2956,'User input'!$D$6:$G$16,3,FALSE)</f>
        <v>1.79</v>
      </c>
      <c r="Q2956" s="10">
        <f>VLOOKUP(L2956,'User input'!$D$6:$G$16,4,FALSE)</f>
        <v>17</v>
      </c>
      <c r="R2956" s="10">
        <f t="shared" si="187"/>
        <v>153</v>
      </c>
      <c r="S2956" s="27">
        <f t="shared" si="184"/>
        <v>273.87</v>
      </c>
      <c r="T2956" s="27">
        <f>IF(K2956&lt;'User input'!$I$9,'User input'!$J$8,IF(K2956&lt;'User input'!$I$10,'User input'!$J$9,IF(K2956&lt;'User input'!$I$11,'User input'!$J$10,'User input'!$J$11)))*S2956</f>
        <v>0</v>
      </c>
      <c r="U2956" s="27">
        <f>K2956*'User input'!$J$17+'User input'!$J$16</f>
        <v>0.5</v>
      </c>
    </row>
    <row r="2957" spans="1:21" x14ac:dyDescent="0.25">
      <c r="A2957" s="17">
        <v>3031</v>
      </c>
      <c r="B2957" s="6" t="s">
        <v>2827</v>
      </c>
      <c r="C2957" s="6" t="s">
        <v>7369</v>
      </c>
      <c r="D2957" s="6" t="s">
        <v>28</v>
      </c>
      <c r="E2957" s="6" t="s">
        <v>29</v>
      </c>
      <c r="F2957" s="15">
        <v>30</v>
      </c>
      <c r="G2957" s="6" t="s">
        <v>7370</v>
      </c>
      <c r="H2957" s="6" t="s">
        <v>7371</v>
      </c>
      <c r="I2957" s="6" t="s">
        <v>176</v>
      </c>
      <c r="J2957" s="7">
        <v>44010</v>
      </c>
      <c r="K2957" s="15">
        <v>64</v>
      </c>
      <c r="L2957" s="6" t="s">
        <v>78</v>
      </c>
      <c r="M2957" s="6">
        <f t="shared" si="185"/>
        <v>2020</v>
      </c>
      <c r="N2957" s="6">
        <f t="shared" si="186"/>
        <v>6</v>
      </c>
      <c r="O2957" s="6" t="str">
        <f>VLOOKUP(L2957,'User input'!$D$6:$E$16,2,FALSE)</f>
        <v>Ultrathing V2</v>
      </c>
      <c r="P2957" s="6">
        <f>VLOOKUP(L2957,'User input'!$D$6:$G$16,3,FALSE)</f>
        <v>2.95</v>
      </c>
      <c r="Q2957" s="6">
        <f>VLOOKUP(L2957,'User input'!$D$6:$G$16,4,FALSE)</f>
        <v>20</v>
      </c>
      <c r="R2957" s="6">
        <f t="shared" si="187"/>
        <v>1280</v>
      </c>
      <c r="S2957" s="26">
        <f t="shared" si="184"/>
        <v>3776</v>
      </c>
      <c r="T2957" s="26">
        <f>IF(K2957&lt;'User input'!$I$9,'User input'!$J$8,IF(K2957&lt;'User input'!$I$10,'User input'!$J$9,IF(K2957&lt;'User input'!$I$11,'User input'!$J$10,'User input'!$J$11)))*S2957</f>
        <v>188.8</v>
      </c>
      <c r="U2957" s="26">
        <f>K2957*'User input'!$J$17+'User input'!$J$16</f>
        <v>0.5</v>
      </c>
    </row>
    <row r="2958" spans="1:21" x14ac:dyDescent="0.25">
      <c r="A2958" s="18">
        <v>3032</v>
      </c>
      <c r="B2958" s="10" t="s">
        <v>5548</v>
      </c>
      <c r="C2958" s="10" t="s">
        <v>796</v>
      </c>
      <c r="D2958" s="10" t="s">
        <v>28</v>
      </c>
      <c r="E2958" s="10" t="s">
        <v>29</v>
      </c>
      <c r="F2958" s="16">
        <v>30</v>
      </c>
      <c r="G2958" s="10" t="s">
        <v>7372</v>
      </c>
      <c r="H2958" s="10" t="s">
        <v>1000</v>
      </c>
      <c r="I2958" s="10" t="s">
        <v>176</v>
      </c>
      <c r="J2958" s="11">
        <v>44422</v>
      </c>
      <c r="K2958" s="16">
        <v>92</v>
      </c>
      <c r="L2958" s="10" t="s">
        <v>33</v>
      </c>
      <c r="M2958" s="10">
        <f t="shared" si="185"/>
        <v>2021</v>
      </c>
      <c r="N2958" s="10">
        <f t="shared" si="186"/>
        <v>8</v>
      </c>
      <c r="O2958" s="10" t="str">
        <f>VLOOKUP(L2958,'User input'!$D$6:$E$16,2,FALSE)</f>
        <v>Megawidget L</v>
      </c>
      <c r="P2958" s="10">
        <f>VLOOKUP(L2958,'User input'!$D$6:$G$16,3,FALSE)</f>
        <v>1.79</v>
      </c>
      <c r="Q2958" s="10">
        <f>VLOOKUP(L2958,'User input'!$D$6:$G$16,4,FALSE)</f>
        <v>24</v>
      </c>
      <c r="R2958" s="10">
        <f t="shared" si="187"/>
        <v>2208</v>
      </c>
      <c r="S2958" s="27">
        <f t="shared" si="184"/>
        <v>3952.32</v>
      </c>
      <c r="T2958" s="27">
        <f>IF(K2958&lt;'User input'!$I$9,'User input'!$J$8,IF(K2958&lt;'User input'!$I$10,'User input'!$J$9,IF(K2958&lt;'User input'!$I$11,'User input'!$J$10,'User input'!$J$11)))*S2958</f>
        <v>197.61600000000001</v>
      </c>
      <c r="U2958" s="27">
        <f>K2958*'User input'!$J$17+'User input'!$J$16</f>
        <v>0.5</v>
      </c>
    </row>
    <row r="2959" spans="1:21" x14ac:dyDescent="0.25">
      <c r="A2959" s="17">
        <v>3033</v>
      </c>
      <c r="B2959" s="6" t="s">
        <v>930</v>
      </c>
      <c r="C2959" s="6" t="s">
        <v>1419</v>
      </c>
      <c r="D2959" s="6" t="s">
        <v>28</v>
      </c>
      <c r="E2959" s="6" t="s">
        <v>29</v>
      </c>
      <c r="F2959" s="15">
        <v>90</v>
      </c>
      <c r="G2959" s="6" t="s">
        <v>7373</v>
      </c>
      <c r="H2959" s="6" t="s">
        <v>3314</v>
      </c>
      <c r="I2959" s="6" t="s">
        <v>32</v>
      </c>
      <c r="J2959" s="7">
        <v>43603</v>
      </c>
      <c r="K2959" s="15">
        <v>62</v>
      </c>
      <c r="L2959" s="6" t="s">
        <v>44</v>
      </c>
      <c r="M2959" s="6">
        <f t="shared" si="185"/>
        <v>2019</v>
      </c>
      <c r="N2959" s="6">
        <f t="shared" si="186"/>
        <v>5</v>
      </c>
      <c r="O2959" s="6" t="str">
        <f>VLOOKUP(L2959,'User input'!$D$6:$E$16,2,FALSE)</f>
        <v>Gigastuff</v>
      </c>
      <c r="P2959" s="6">
        <f>VLOOKUP(L2959,'User input'!$D$6:$G$16,3,FALSE)</f>
        <v>1.89</v>
      </c>
      <c r="Q2959" s="6">
        <f>VLOOKUP(L2959,'User input'!$D$6:$G$16,4,FALSE)</f>
        <v>18</v>
      </c>
      <c r="R2959" s="6">
        <f t="shared" si="187"/>
        <v>1116</v>
      </c>
      <c r="S2959" s="26">
        <f t="shared" si="184"/>
        <v>2109.2399999999998</v>
      </c>
      <c r="T2959" s="26">
        <f>IF(K2959&lt;'User input'!$I$9,'User input'!$J$8,IF(K2959&lt;'User input'!$I$10,'User input'!$J$9,IF(K2959&lt;'User input'!$I$11,'User input'!$J$10,'User input'!$J$11)))*S2959</f>
        <v>105.46199999999999</v>
      </c>
      <c r="U2959" s="26">
        <f>K2959*'User input'!$J$17+'User input'!$J$16</f>
        <v>0.5</v>
      </c>
    </row>
    <row r="2960" spans="1:21" x14ac:dyDescent="0.25">
      <c r="A2960" s="18">
        <v>3034</v>
      </c>
      <c r="B2960" s="10" t="s">
        <v>26</v>
      </c>
      <c r="C2960" s="10" t="s">
        <v>7374</v>
      </c>
      <c r="D2960" s="10" t="s">
        <v>28</v>
      </c>
      <c r="E2960" s="10" t="s">
        <v>29</v>
      </c>
      <c r="F2960" s="16">
        <v>60</v>
      </c>
      <c r="G2960" s="10" t="s">
        <v>7375</v>
      </c>
      <c r="H2960" s="10" t="s">
        <v>4856</v>
      </c>
      <c r="I2960" s="10" t="s">
        <v>32</v>
      </c>
      <c r="J2960" s="11">
        <v>43986</v>
      </c>
      <c r="K2960" s="16">
        <v>81</v>
      </c>
      <c r="L2960" s="10" t="s">
        <v>78</v>
      </c>
      <c r="M2960" s="10">
        <f t="shared" si="185"/>
        <v>2020</v>
      </c>
      <c r="N2960" s="10">
        <f t="shared" si="186"/>
        <v>6</v>
      </c>
      <c r="O2960" s="10" t="str">
        <f>VLOOKUP(L2960,'User input'!$D$6:$E$16,2,FALSE)</f>
        <v>Ultrathing V2</v>
      </c>
      <c r="P2960" s="10">
        <f>VLOOKUP(L2960,'User input'!$D$6:$G$16,3,FALSE)</f>
        <v>2.95</v>
      </c>
      <c r="Q2960" s="10">
        <f>VLOOKUP(L2960,'User input'!$D$6:$G$16,4,FALSE)</f>
        <v>20</v>
      </c>
      <c r="R2960" s="10">
        <f t="shared" si="187"/>
        <v>1620</v>
      </c>
      <c r="S2960" s="27">
        <f t="shared" si="184"/>
        <v>4779</v>
      </c>
      <c r="T2960" s="27">
        <f>IF(K2960&lt;'User input'!$I$9,'User input'!$J$8,IF(K2960&lt;'User input'!$I$10,'User input'!$J$9,IF(K2960&lt;'User input'!$I$11,'User input'!$J$10,'User input'!$J$11)))*S2960</f>
        <v>238.95000000000002</v>
      </c>
      <c r="U2960" s="27">
        <f>K2960*'User input'!$J$17+'User input'!$J$16</f>
        <v>0.5</v>
      </c>
    </row>
    <row r="2961" spans="1:21" x14ac:dyDescent="0.25">
      <c r="A2961" s="17">
        <v>3035</v>
      </c>
      <c r="B2961" s="6" t="s">
        <v>7376</v>
      </c>
      <c r="C2961" s="6" t="s">
        <v>7265</v>
      </c>
      <c r="D2961" s="6" t="s">
        <v>15</v>
      </c>
      <c r="E2961" s="6" t="s">
        <v>16</v>
      </c>
      <c r="F2961" s="15">
        <v>60</v>
      </c>
      <c r="G2961" s="6" t="s">
        <v>7377</v>
      </c>
      <c r="H2961" s="6" t="s">
        <v>4940</v>
      </c>
      <c r="I2961" s="6" t="s">
        <v>93</v>
      </c>
      <c r="J2961" s="7">
        <v>44496</v>
      </c>
      <c r="K2961" s="15">
        <v>41</v>
      </c>
      <c r="L2961" s="6" t="s">
        <v>99</v>
      </c>
      <c r="M2961" s="6">
        <f t="shared" si="185"/>
        <v>2021</v>
      </c>
      <c r="N2961" s="6">
        <f t="shared" si="186"/>
        <v>10</v>
      </c>
      <c r="O2961" s="6" t="str">
        <f>VLOOKUP(L2961,'User input'!$D$6:$E$16,2,FALSE)</f>
        <v>Superwossname</v>
      </c>
      <c r="P2961" s="6">
        <f>VLOOKUP(L2961,'User input'!$D$6:$G$16,3,FALSE)</f>
        <v>3.49</v>
      </c>
      <c r="Q2961" s="6">
        <f>VLOOKUP(L2961,'User input'!$D$6:$G$16,4,FALSE)</f>
        <v>20</v>
      </c>
      <c r="R2961" s="6">
        <f t="shared" si="187"/>
        <v>820</v>
      </c>
      <c r="S2961" s="26">
        <f t="shared" si="184"/>
        <v>2861.8</v>
      </c>
      <c r="T2961" s="26">
        <f>IF(K2961&lt;'User input'!$I$9,'User input'!$J$8,IF(K2961&lt;'User input'!$I$10,'User input'!$J$9,IF(K2961&lt;'User input'!$I$11,'User input'!$J$10,'User input'!$J$11)))*S2961</f>
        <v>85.853999999999999</v>
      </c>
      <c r="U2961" s="26">
        <f>K2961*'User input'!$J$17+'User input'!$J$16</f>
        <v>0.5</v>
      </c>
    </row>
    <row r="2962" spans="1:21" x14ac:dyDescent="0.25">
      <c r="A2962" s="18">
        <v>3036</v>
      </c>
      <c r="B2962" s="10" t="s">
        <v>354</v>
      </c>
      <c r="C2962" s="10" t="s">
        <v>1566</v>
      </c>
      <c r="D2962" s="10" t="s">
        <v>15</v>
      </c>
      <c r="E2962" s="10" t="s">
        <v>16</v>
      </c>
      <c r="F2962" s="16">
        <v>30</v>
      </c>
      <c r="G2962" s="10" t="s">
        <v>7378</v>
      </c>
      <c r="H2962" s="10" t="s">
        <v>2344</v>
      </c>
      <c r="I2962" s="10" t="s">
        <v>176</v>
      </c>
      <c r="J2962" s="11">
        <v>44176</v>
      </c>
      <c r="K2962" s="16">
        <v>85</v>
      </c>
      <c r="L2962" s="10" t="s">
        <v>68</v>
      </c>
      <c r="M2962" s="10">
        <f t="shared" si="185"/>
        <v>2020</v>
      </c>
      <c r="N2962" s="10">
        <f t="shared" si="186"/>
        <v>12</v>
      </c>
      <c r="O2962" s="10" t="str">
        <f>VLOOKUP(L2962,'User input'!$D$6:$E$16,2,FALSE)</f>
        <v>Megawidget M</v>
      </c>
      <c r="P2962" s="10">
        <f>VLOOKUP(L2962,'User input'!$D$6:$G$16,3,FALSE)</f>
        <v>1.29</v>
      </c>
      <c r="Q2962" s="10">
        <f>VLOOKUP(L2962,'User input'!$D$6:$G$16,4,FALSE)</f>
        <v>24</v>
      </c>
      <c r="R2962" s="10">
        <f t="shared" si="187"/>
        <v>2040</v>
      </c>
      <c r="S2962" s="27">
        <f t="shared" si="184"/>
        <v>2631.6</v>
      </c>
      <c r="T2962" s="27">
        <f>IF(K2962&lt;'User input'!$I$9,'User input'!$J$8,IF(K2962&lt;'User input'!$I$10,'User input'!$J$9,IF(K2962&lt;'User input'!$I$11,'User input'!$J$10,'User input'!$J$11)))*S2962</f>
        <v>131.58000000000001</v>
      </c>
      <c r="U2962" s="27">
        <f>K2962*'User input'!$J$17+'User input'!$J$16</f>
        <v>0.5</v>
      </c>
    </row>
    <row r="2963" spans="1:21" x14ac:dyDescent="0.25">
      <c r="A2963" s="17">
        <v>3037</v>
      </c>
      <c r="B2963" s="6" t="s">
        <v>1797</v>
      </c>
      <c r="C2963" s="6" t="s">
        <v>4223</v>
      </c>
      <c r="D2963" s="6" t="s">
        <v>28</v>
      </c>
      <c r="E2963" s="6" t="s">
        <v>29</v>
      </c>
      <c r="F2963" s="15">
        <v>60</v>
      </c>
      <c r="G2963" s="6" t="s">
        <v>7379</v>
      </c>
      <c r="H2963" s="6" t="s">
        <v>184</v>
      </c>
      <c r="I2963" s="6" t="s">
        <v>185</v>
      </c>
      <c r="J2963" s="7">
        <v>43488</v>
      </c>
      <c r="K2963" s="15">
        <v>82</v>
      </c>
      <c r="L2963" s="6" t="s">
        <v>44</v>
      </c>
      <c r="M2963" s="6">
        <f t="shared" si="185"/>
        <v>2019</v>
      </c>
      <c r="N2963" s="6">
        <f t="shared" si="186"/>
        <v>1</v>
      </c>
      <c r="O2963" s="6" t="str">
        <f>VLOOKUP(L2963,'User input'!$D$6:$E$16,2,FALSE)</f>
        <v>Gigastuff</v>
      </c>
      <c r="P2963" s="6">
        <f>VLOOKUP(L2963,'User input'!$D$6:$G$16,3,FALSE)</f>
        <v>1.89</v>
      </c>
      <c r="Q2963" s="6">
        <f>VLOOKUP(L2963,'User input'!$D$6:$G$16,4,FALSE)</f>
        <v>18</v>
      </c>
      <c r="R2963" s="6">
        <f t="shared" si="187"/>
        <v>1476</v>
      </c>
      <c r="S2963" s="26">
        <f t="shared" si="184"/>
        <v>2789.64</v>
      </c>
      <c r="T2963" s="26">
        <f>IF(K2963&lt;'User input'!$I$9,'User input'!$J$8,IF(K2963&lt;'User input'!$I$10,'User input'!$J$9,IF(K2963&lt;'User input'!$I$11,'User input'!$J$10,'User input'!$J$11)))*S2963</f>
        <v>139.482</v>
      </c>
      <c r="U2963" s="26">
        <f>K2963*'User input'!$J$17+'User input'!$J$16</f>
        <v>0.5</v>
      </c>
    </row>
    <row r="2964" spans="1:21" x14ac:dyDescent="0.25">
      <c r="A2964" s="18">
        <v>3038</v>
      </c>
      <c r="B2964" s="10" t="s">
        <v>7380</v>
      </c>
      <c r="C2964" s="10" t="s">
        <v>3694</v>
      </c>
      <c r="D2964" s="10" t="s">
        <v>49</v>
      </c>
      <c r="E2964" s="10" t="s">
        <v>16</v>
      </c>
      <c r="F2964" s="16">
        <v>60</v>
      </c>
      <c r="G2964" s="10" t="s">
        <v>7381</v>
      </c>
      <c r="H2964" s="10" t="s">
        <v>1172</v>
      </c>
      <c r="I2964" s="10" t="s">
        <v>32</v>
      </c>
      <c r="J2964" s="11">
        <v>43886</v>
      </c>
      <c r="K2964" s="16">
        <v>91</v>
      </c>
      <c r="L2964" s="10" t="s">
        <v>20</v>
      </c>
      <c r="M2964" s="10">
        <f t="shared" si="185"/>
        <v>2020</v>
      </c>
      <c r="N2964" s="10">
        <f t="shared" si="186"/>
        <v>2</v>
      </c>
      <c r="O2964" s="10" t="str">
        <f>VLOOKUP(L2964,'User input'!$D$6:$E$16,2,FALSE)</f>
        <v>Hyperwotsit</v>
      </c>
      <c r="P2964" s="10">
        <f>VLOOKUP(L2964,'User input'!$D$6:$G$16,3,FALSE)</f>
        <v>2.0099999999999998</v>
      </c>
      <c r="Q2964" s="10">
        <f>VLOOKUP(L2964,'User input'!$D$6:$G$16,4,FALSE)</f>
        <v>20</v>
      </c>
      <c r="R2964" s="10">
        <f t="shared" si="187"/>
        <v>1820</v>
      </c>
      <c r="S2964" s="27">
        <f t="shared" si="184"/>
        <v>3658.2</v>
      </c>
      <c r="T2964" s="27">
        <f>IF(K2964&lt;'User input'!$I$9,'User input'!$J$8,IF(K2964&lt;'User input'!$I$10,'User input'!$J$9,IF(K2964&lt;'User input'!$I$11,'User input'!$J$10,'User input'!$J$11)))*S2964</f>
        <v>182.91</v>
      </c>
      <c r="U2964" s="27">
        <f>K2964*'User input'!$J$17+'User input'!$J$16</f>
        <v>0.5</v>
      </c>
    </row>
    <row r="2965" spans="1:21" x14ac:dyDescent="0.25">
      <c r="A2965" s="17">
        <v>3039</v>
      </c>
      <c r="B2965" s="6" t="s">
        <v>7382</v>
      </c>
      <c r="C2965" s="6" t="s">
        <v>7383</v>
      </c>
      <c r="D2965" s="6" t="s">
        <v>15</v>
      </c>
      <c r="E2965" s="6" t="s">
        <v>16</v>
      </c>
      <c r="F2965" s="15">
        <v>90</v>
      </c>
      <c r="G2965" s="6" t="s">
        <v>7384</v>
      </c>
      <c r="H2965" s="6" t="s">
        <v>331</v>
      </c>
      <c r="I2965" s="6" t="s">
        <v>122</v>
      </c>
      <c r="J2965" s="7">
        <v>44550</v>
      </c>
      <c r="K2965" s="15">
        <v>59</v>
      </c>
      <c r="L2965" s="6" t="s">
        <v>62</v>
      </c>
      <c r="M2965" s="6">
        <f t="shared" si="185"/>
        <v>2021</v>
      </c>
      <c r="N2965" s="6">
        <f t="shared" si="186"/>
        <v>12</v>
      </c>
      <c r="O2965" s="6" t="str">
        <f>VLOOKUP(L2965,'User input'!$D$6:$E$16,2,FALSE)</f>
        <v>Ultrathing V4</v>
      </c>
      <c r="P2965" s="6">
        <f>VLOOKUP(L2965,'User input'!$D$6:$G$16,3,FALSE)</f>
        <v>3.99</v>
      </c>
      <c r="Q2965" s="6">
        <f>VLOOKUP(L2965,'User input'!$D$6:$G$16,4,FALSE)</f>
        <v>24</v>
      </c>
      <c r="R2965" s="6">
        <f t="shared" si="187"/>
        <v>1416</v>
      </c>
      <c r="S2965" s="26">
        <f t="shared" si="184"/>
        <v>5649.84</v>
      </c>
      <c r="T2965" s="26">
        <f>IF(K2965&lt;'User input'!$I$9,'User input'!$J$8,IF(K2965&lt;'User input'!$I$10,'User input'!$J$9,IF(K2965&lt;'User input'!$I$11,'User input'!$J$10,'User input'!$J$11)))*S2965</f>
        <v>282.49200000000002</v>
      </c>
      <c r="U2965" s="26">
        <f>K2965*'User input'!$J$17+'User input'!$J$16</f>
        <v>0.5</v>
      </c>
    </row>
    <row r="2966" spans="1:21" x14ac:dyDescent="0.25">
      <c r="A2966" s="18">
        <v>3040</v>
      </c>
      <c r="B2966" s="10" t="s">
        <v>3954</v>
      </c>
      <c r="C2966" s="10" t="s">
        <v>6547</v>
      </c>
      <c r="D2966" s="10" t="s">
        <v>28</v>
      </c>
      <c r="E2966" s="10" t="s">
        <v>29</v>
      </c>
      <c r="F2966" s="16">
        <v>60</v>
      </c>
      <c r="G2966" s="10" t="s">
        <v>7385</v>
      </c>
      <c r="H2966" s="10" t="s">
        <v>6748</v>
      </c>
      <c r="I2966" s="10" t="s">
        <v>25</v>
      </c>
      <c r="J2966" s="11">
        <v>44117</v>
      </c>
      <c r="K2966" s="16">
        <v>15</v>
      </c>
      <c r="L2966" s="10" t="s">
        <v>52</v>
      </c>
      <c r="M2966" s="10">
        <f t="shared" si="185"/>
        <v>2020</v>
      </c>
      <c r="N2966" s="10">
        <f t="shared" si="186"/>
        <v>10</v>
      </c>
      <c r="O2966" s="10" t="str">
        <f>VLOOKUP(L2966,'User input'!$D$6:$E$16,2,FALSE)</f>
        <v>Megawidget S</v>
      </c>
      <c r="P2966" s="10">
        <f>VLOOKUP(L2966,'User input'!$D$6:$G$16,3,FALSE)</f>
        <v>0.69</v>
      </c>
      <c r="Q2966" s="10">
        <f>VLOOKUP(L2966,'User input'!$D$6:$G$16,4,FALSE)</f>
        <v>24</v>
      </c>
      <c r="R2966" s="10">
        <f t="shared" si="187"/>
        <v>360</v>
      </c>
      <c r="S2966" s="27">
        <f t="shared" si="184"/>
        <v>248.39999999999998</v>
      </c>
      <c r="T2966" s="27">
        <f>IF(K2966&lt;'User input'!$I$9,'User input'!$J$8,IF(K2966&lt;'User input'!$I$10,'User input'!$J$9,IF(K2966&lt;'User input'!$I$11,'User input'!$J$10,'User input'!$J$11)))*S2966</f>
        <v>0</v>
      </c>
      <c r="U2966" s="27">
        <f>K2966*'User input'!$J$17+'User input'!$J$16</f>
        <v>0.5</v>
      </c>
    </row>
    <row r="2967" spans="1:21" x14ac:dyDescent="0.25">
      <c r="A2967" s="17">
        <v>3041</v>
      </c>
      <c r="B2967" s="6" t="s">
        <v>7386</v>
      </c>
      <c r="C2967" s="6" t="s">
        <v>7387</v>
      </c>
      <c r="D2967" s="6" t="s">
        <v>15</v>
      </c>
      <c r="E2967" s="6" t="s">
        <v>16</v>
      </c>
      <c r="F2967" s="15">
        <v>60</v>
      </c>
      <c r="G2967" s="6" t="s">
        <v>7388</v>
      </c>
      <c r="H2967" s="6" t="s">
        <v>432</v>
      </c>
      <c r="I2967" s="6" t="s">
        <v>32</v>
      </c>
      <c r="J2967" s="7">
        <v>43753</v>
      </c>
      <c r="K2967" s="15">
        <v>45</v>
      </c>
      <c r="L2967" s="6" t="s">
        <v>68</v>
      </c>
      <c r="M2967" s="6">
        <f t="shared" si="185"/>
        <v>2019</v>
      </c>
      <c r="N2967" s="6">
        <f t="shared" si="186"/>
        <v>10</v>
      </c>
      <c r="O2967" s="6" t="str">
        <f>VLOOKUP(L2967,'User input'!$D$6:$E$16,2,FALSE)</f>
        <v>Megawidget M</v>
      </c>
      <c r="P2967" s="6">
        <f>VLOOKUP(L2967,'User input'!$D$6:$G$16,3,FALSE)</f>
        <v>1.29</v>
      </c>
      <c r="Q2967" s="6">
        <f>VLOOKUP(L2967,'User input'!$D$6:$G$16,4,FALSE)</f>
        <v>24</v>
      </c>
      <c r="R2967" s="6">
        <f t="shared" si="187"/>
        <v>1080</v>
      </c>
      <c r="S2967" s="26">
        <f t="shared" si="184"/>
        <v>1393.2</v>
      </c>
      <c r="T2967" s="26">
        <f>IF(K2967&lt;'User input'!$I$9,'User input'!$J$8,IF(K2967&lt;'User input'!$I$10,'User input'!$J$9,IF(K2967&lt;'User input'!$I$11,'User input'!$J$10,'User input'!$J$11)))*S2967</f>
        <v>41.795999999999999</v>
      </c>
      <c r="U2967" s="26">
        <f>K2967*'User input'!$J$17+'User input'!$J$16</f>
        <v>0.5</v>
      </c>
    </row>
    <row r="2968" spans="1:21" x14ac:dyDescent="0.25">
      <c r="A2968" s="18">
        <v>3042</v>
      </c>
      <c r="B2968" s="10" t="s">
        <v>7389</v>
      </c>
      <c r="C2968" s="10" t="s">
        <v>5003</v>
      </c>
      <c r="D2968" s="10" t="s">
        <v>28</v>
      </c>
      <c r="E2968" s="10" t="s">
        <v>29</v>
      </c>
      <c r="F2968" s="16">
        <v>30</v>
      </c>
      <c r="G2968" s="10" t="s">
        <v>7390</v>
      </c>
      <c r="H2968" s="10" t="s">
        <v>903</v>
      </c>
      <c r="I2968" s="10" t="s">
        <v>571</v>
      </c>
      <c r="J2968" s="11">
        <v>44242</v>
      </c>
      <c r="K2968" s="16">
        <v>3</v>
      </c>
      <c r="L2968" s="10" t="s">
        <v>68</v>
      </c>
      <c r="M2968" s="10">
        <f t="shared" si="185"/>
        <v>2021</v>
      </c>
      <c r="N2968" s="10">
        <f t="shared" si="186"/>
        <v>2</v>
      </c>
      <c r="O2968" s="10" t="str">
        <f>VLOOKUP(L2968,'User input'!$D$6:$E$16,2,FALSE)</f>
        <v>Megawidget M</v>
      </c>
      <c r="P2968" s="10">
        <f>VLOOKUP(L2968,'User input'!$D$6:$G$16,3,FALSE)</f>
        <v>1.29</v>
      </c>
      <c r="Q2968" s="10">
        <f>VLOOKUP(L2968,'User input'!$D$6:$G$16,4,FALSE)</f>
        <v>24</v>
      </c>
      <c r="R2968" s="10">
        <f t="shared" si="187"/>
        <v>72</v>
      </c>
      <c r="S2968" s="27">
        <f t="shared" si="184"/>
        <v>92.88</v>
      </c>
      <c r="T2968" s="27">
        <f>IF(K2968&lt;'User input'!$I$9,'User input'!$J$8,IF(K2968&lt;'User input'!$I$10,'User input'!$J$9,IF(K2968&lt;'User input'!$I$11,'User input'!$J$10,'User input'!$J$11)))*S2968</f>
        <v>0</v>
      </c>
      <c r="U2968" s="27">
        <f>K2968*'User input'!$J$17+'User input'!$J$16</f>
        <v>0.5</v>
      </c>
    </row>
    <row r="2969" spans="1:21" x14ac:dyDescent="0.25">
      <c r="A2969" s="17">
        <v>3043</v>
      </c>
      <c r="B2969" s="6" t="s">
        <v>7391</v>
      </c>
      <c r="C2969" s="6" t="s">
        <v>2890</v>
      </c>
      <c r="D2969" s="6" t="s">
        <v>49</v>
      </c>
      <c r="E2969" s="6" t="s">
        <v>16</v>
      </c>
      <c r="F2969" s="15">
        <v>30</v>
      </c>
      <c r="G2969" s="6" t="s">
        <v>7392</v>
      </c>
      <c r="H2969" s="6" t="s">
        <v>6012</v>
      </c>
      <c r="I2969" s="6" t="s">
        <v>32</v>
      </c>
      <c r="J2969" s="7">
        <v>43811</v>
      </c>
      <c r="K2969" s="15">
        <v>5</v>
      </c>
      <c r="L2969" s="6" t="s">
        <v>52</v>
      </c>
      <c r="M2969" s="6">
        <f t="shared" si="185"/>
        <v>2019</v>
      </c>
      <c r="N2969" s="6">
        <f t="shared" si="186"/>
        <v>12</v>
      </c>
      <c r="O2969" s="6" t="str">
        <f>VLOOKUP(L2969,'User input'!$D$6:$E$16,2,FALSE)</f>
        <v>Megawidget S</v>
      </c>
      <c r="P2969" s="6">
        <f>VLOOKUP(L2969,'User input'!$D$6:$G$16,3,FALSE)</f>
        <v>0.69</v>
      </c>
      <c r="Q2969" s="6">
        <f>VLOOKUP(L2969,'User input'!$D$6:$G$16,4,FALSE)</f>
        <v>24</v>
      </c>
      <c r="R2969" s="6">
        <f t="shared" si="187"/>
        <v>120</v>
      </c>
      <c r="S2969" s="26">
        <f t="shared" si="184"/>
        <v>82.8</v>
      </c>
      <c r="T2969" s="26">
        <f>IF(K2969&lt;'User input'!$I$9,'User input'!$J$8,IF(K2969&lt;'User input'!$I$10,'User input'!$J$9,IF(K2969&lt;'User input'!$I$11,'User input'!$J$10,'User input'!$J$11)))*S2969</f>
        <v>0</v>
      </c>
      <c r="U2969" s="26">
        <f>K2969*'User input'!$J$17+'User input'!$J$16</f>
        <v>0.5</v>
      </c>
    </row>
    <row r="2970" spans="1:21" x14ac:dyDescent="0.25">
      <c r="A2970" s="18">
        <v>3044</v>
      </c>
      <c r="B2970" s="10" t="s">
        <v>7393</v>
      </c>
      <c r="C2970" s="10" t="s">
        <v>7394</v>
      </c>
      <c r="D2970" s="10" t="s">
        <v>28</v>
      </c>
      <c r="E2970" s="10" t="s">
        <v>29</v>
      </c>
      <c r="F2970" s="16">
        <v>90</v>
      </c>
      <c r="G2970" s="10" t="s">
        <v>7395</v>
      </c>
      <c r="H2970" s="10" t="s">
        <v>3196</v>
      </c>
      <c r="I2970" s="10" t="s">
        <v>1194</v>
      </c>
      <c r="J2970" s="11">
        <v>44445</v>
      </c>
      <c r="K2970" s="16">
        <v>67</v>
      </c>
      <c r="L2970" s="10" t="s">
        <v>44</v>
      </c>
      <c r="M2970" s="10">
        <f t="shared" si="185"/>
        <v>2021</v>
      </c>
      <c r="N2970" s="10">
        <f t="shared" si="186"/>
        <v>9</v>
      </c>
      <c r="O2970" s="10" t="str">
        <f>VLOOKUP(L2970,'User input'!$D$6:$E$16,2,FALSE)</f>
        <v>Gigastuff</v>
      </c>
      <c r="P2970" s="10">
        <f>VLOOKUP(L2970,'User input'!$D$6:$G$16,3,FALSE)</f>
        <v>1.89</v>
      </c>
      <c r="Q2970" s="10">
        <f>VLOOKUP(L2970,'User input'!$D$6:$G$16,4,FALSE)</f>
        <v>18</v>
      </c>
      <c r="R2970" s="10">
        <f t="shared" si="187"/>
        <v>1206</v>
      </c>
      <c r="S2970" s="27">
        <f t="shared" si="184"/>
        <v>2279.3399999999997</v>
      </c>
      <c r="T2970" s="27">
        <f>IF(K2970&lt;'User input'!$I$9,'User input'!$J$8,IF(K2970&lt;'User input'!$I$10,'User input'!$J$9,IF(K2970&lt;'User input'!$I$11,'User input'!$J$10,'User input'!$J$11)))*S2970</f>
        <v>113.96699999999998</v>
      </c>
      <c r="U2970" s="27">
        <f>K2970*'User input'!$J$17+'User input'!$J$16</f>
        <v>0.5</v>
      </c>
    </row>
    <row r="2971" spans="1:21" x14ac:dyDescent="0.25">
      <c r="A2971" s="17">
        <v>3045</v>
      </c>
      <c r="B2971" s="6" t="s">
        <v>7396</v>
      </c>
      <c r="C2971" s="6" t="s">
        <v>186</v>
      </c>
      <c r="D2971" s="6" t="s">
        <v>28</v>
      </c>
      <c r="E2971" s="6" t="s">
        <v>29</v>
      </c>
      <c r="F2971" s="15">
        <v>90</v>
      </c>
      <c r="G2971" s="6" t="s">
        <v>7397</v>
      </c>
      <c r="H2971" s="6" t="s">
        <v>184</v>
      </c>
      <c r="I2971" s="6" t="s">
        <v>185</v>
      </c>
      <c r="J2971" s="7">
        <v>44290</v>
      </c>
      <c r="K2971" s="15">
        <v>36</v>
      </c>
      <c r="L2971" s="6" t="s">
        <v>44</v>
      </c>
      <c r="M2971" s="6">
        <f t="shared" si="185"/>
        <v>2021</v>
      </c>
      <c r="N2971" s="6">
        <f t="shared" si="186"/>
        <v>4</v>
      </c>
      <c r="O2971" s="6" t="str">
        <f>VLOOKUP(L2971,'User input'!$D$6:$E$16,2,FALSE)</f>
        <v>Gigastuff</v>
      </c>
      <c r="P2971" s="6">
        <f>VLOOKUP(L2971,'User input'!$D$6:$G$16,3,FALSE)</f>
        <v>1.89</v>
      </c>
      <c r="Q2971" s="6">
        <f>VLOOKUP(L2971,'User input'!$D$6:$G$16,4,FALSE)</f>
        <v>18</v>
      </c>
      <c r="R2971" s="6">
        <f t="shared" si="187"/>
        <v>648</v>
      </c>
      <c r="S2971" s="26">
        <f t="shared" si="184"/>
        <v>1224.72</v>
      </c>
      <c r="T2971" s="26">
        <f>IF(K2971&lt;'User input'!$I$9,'User input'!$J$8,IF(K2971&lt;'User input'!$I$10,'User input'!$J$9,IF(K2971&lt;'User input'!$I$11,'User input'!$J$10,'User input'!$J$11)))*S2971</f>
        <v>36.741599999999998</v>
      </c>
      <c r="U2971" s="26">
        <f>K2971*'User input'!$J$17+'User input'!$J$16</f>
        <v>0.5</v>
      </c>
    </row>
    <row r="2972" spans="1:21" x14ac:dyDescent="0.25">
      <c r="A2972" s="18">
        <v>3046</v>
      </c>
      <c r="B2972" s="10" t="s">
        <v>7398</v>
      </c>
      <c r="C2972" s="10" t="s">
        <v>6681</v>
      </c>
      <c r="D2972" s="10" t="s">
        <v>49</v>
      </c>
      <c r="E2972" s="10" t="s">
        <v>16</v>
      </c>
      <c r="F2972" s="16">
        <v>90</v>
      </c>
      <c r="G2972" s="10" t="s">
        <v>7399</v>
      </c>
      <c r="H2972" s="10" t="s">
        <v>3639</v>
      </c>
      <c r="I2972" s="10" t="s">
        <v>291</v>
      </c>
      <c r="J2972" s="11">
        <v>44527</v>
      </c>
      <c r="K2972" s="16">
        <v>7</v>
      </c>
      <c r="L2972" s="10" t="s">
        <v>68</v>
      </c>
      <c r="M2972" s="10">
        <f t="shared" si="185"/>
        <v>2021</v>
      </c>
      <c r="N2972" s="10">
        <f t="shared" si="186"/>
        <v>11</v>
      </c>
      <c r="O2972" s="10" t="str">
        <f>VLOOKUP(L2972,'User input'!$D$6:$E$16,2,FALSE)</f>
        <v>Megawidget M</v>
      </c>
      <c r="P2972" s="10">
        <f>VLOOKUP(L2972,'User input'!$D$6:$G$16,3,FALSE)</f>
        <v>1.29</v>
      </c>
      <c r="Q2972" s="10">
        <f>VLOOKUP(L2972,'User input'!$D$6:$G$16,4,FALSE)</f>
        <v>24</v>
      </c>
      <c r="R2972" s="10">
        <f t="shared" si="187"/>
        <v>168</v>
      </c>
      <c r="S2972" s="27">
        <f t="shared" si="184"/>
        <v>216.72</v>
      </c>
      <c r="T2972" s="27">
        <f>IF(K2972&lt;'User input'!$I$9,'User input'!$J$8,IF(K2972&lt;'User input'!$I$10,'User input'!$J$9,IF(K2972&lt;'User input'!$I$11,'User input'!$J$10,'User input'!$J$11)))*S2972</f>
        <v>0</v>
      </c>
      <c r="U2972" s="27">
        <f>K2972*'User input'!$J$17+'User input'!$J$16</f>
        <v>0.5</v>
      </c>
    </row>
    <row r="2973" spans="1:21" x14ac:dyDescent="0.25">
      <c r="A2973" s="17">
        <v>3047</v>
      </c>
      <c r="B2973" s="6" t="s">
        <v>7400</v>
      </c>
      <c r="C2973" s="6" t="s">
        <v>2630</v>
      </c>
      <c r="D2973" s="6" t="s">
        <v>49</v>
      </c>
      <c r="E2973" s="6" t="s">
        <v>16</v>
      </c>
      <c r="F2973" s="15">
        <v>90</v>
      </c>
      <c r="G2973" s="6" t="s">
        <v>10404</v>
      </c>
      <c r="H2973" s="6" t="s">
        <v>7402</v>
      </c>
      <c r="I2973" s="6" t="s">
        <v>32</v>
      </c>
      <c r="J2973" s="7">
        <v>43699</v>
      </c>
      <c r="K2973" s="15">
        <v>44</v>
      </c>
      <c r="L2973" s="6" t="s">
        <v>52</v>
      </c>
      <c r="M2973" s="6">
        <f t="shared" si="185"/>
        <v>2019</v>
      </c>
      <c r="N2973" s="6">
        <f t="shared" si="186"/>
        <v>8</v>
      </c>
      <c r="O2973" s="6" t="str">
        <f>VLOOKUP(L2973,'User input'!$D$6:$E$16,2,FALSE)</f>
        <v>Megawidget S</v>
      </c>
      <c r="P2973" s="6">
        <f>VLOOKUP(L2973,'User input'!$D$6:$G$16,3,FALSE)</f>
        <v>0.69</v>
      </c>
      <c r="Q2973" s="6">
        <f>VLOOKUP(L2973,'User input'!$D$6:$G$16,4,FALSE)</f>
        <v>24</v>
      </c>
      <c r="R2973" s="6">
        <f t="shared" si="187"/>
        <v>1056</v>
      </c>
      <c r="S2973" s="26">
        <f t="shared" si="184"/>
        <v>728.64</v>
      </c>
      <c r="T2973" s="26">
        <f>IF(K2973&lt;'User input'!$I$9,'User input'!$J$8,IF(K2973&lt;'User input'!$I$10,'User input'!$J$9,IF(K2973&lt;'User input'!$I$11,'User input'!$J$10,'User input'!$J$11)))*S2973</f>
        <v>21.859199999999998</v>
      </c>
      <c r="U2973" s="26">
        <f>K2973*'User input'!$J$17+'User input'!$J$16</f>
        <v>0.5</v>
      </c>
    </row>
    <row r="2974" spans="1:21" x14ac:dyDescent="0.25">
      <c r="A2974" s="18">
        <v>3048</v>
      </c>
      <c r="B2974" s="10" t="s">
        <v>7403</v>
      </c>
      <c r="C2974" s="10" t="s">
        <v>7404</v>
      </c>
      <c r="D2974" s="10" t="s">
        <v>49</v>
      </c>
      <c r="E2974" s="10" t="s">
        <v>16</v>
      </c>
      <c r="F2974" s="16">
        <v>60</v>
      </c>
      <c r="G2974" s="10" t="s">
        <v>7405</v>
      </c>
      <c r="H2974" s="10" t="s">
        <v>1498</v>
      </c>
      <c r="I2974" s="10" t="s">
        <v>32</v>
      </c>
      <c r="J2974" s="11">
        <v>44202</v>
      </c>
      <c r="K2974" s="16">
        <v>23</v>
      </c>
      <c r="L2974" s="10" t="s">
        <v>20</v>
      </c>
      <c r="M2974" s="10">
        <f t="shared" si="185"/>
        <v>2021</v>
      </c>
      <c r="N2974" s="10">
        <f t="shared" si="186"/>
        <v>1</v>
      </c>
      <c r="O2974" s="10" t="str">
        <f>VLOOKUP(L2974,'User input'!$D$6:$E$16,2,FALSE)</f>
        <v>Hyperwotsit</v>
      </c>
      <c r="P2974" s="10">
        <f>VLOOKUP(L2974,'User input'!$D$6:$G$16,3,FALSE)</f>
        <v>2.0099999999999998</v>
      </c>
      <c r="Q2974" s="10">
        <f>VLOOKUP(L2974,'User input'!$D$6:$G$16,4,FALSE)</f>
        <v>20</v>
      </c>
      <c r="R2974" s="10">
        <f t="shared" si="187"/>
        <v>460</v>
      </c>
      <c r="S2974" s="27">
        <f t="shared" si="184"/>
        <v>924.59999999999991</v>
      </c>
      <c r="T2974" s="27">
        <f>IF(K2974&lt;'User input'!$I$9,'User input'!$J$8,IF(K2974&lt;'User input'!$I$10,'User input'!$J$9,IF(K2974&lt;'User input'!$I$11,'User input'!$J$10,'User input'!$J$11)))*S2974</f>
        <v>27.737999999999996</v>
      </c>
      <c r="U2974" s="27">
        <f>K2974*'User input'!$J$17+'User input'!$J$16</f>
        <v>0.5</v>
      </c>
    </row>
    <row r="2975" spans="1:21" x14ac:dyDescent="0.25">
      <c r="A2975" s="17">
        <v>3049</v>
      </c>
      <c r="B2975" s="6" t="s">
        <v>546</v>
      </c>
      <c r="C2975" s="6" t="s">
        <v>7406</v>
      </c>
      <c r="D2975" s="6" t="s">
        <v>15</v>
      </c>
      <c r="E2975" s="6" t="s">
        <v>16</v>
      </c>
      <c r="F2975" s="15">
        <v>30</v>
      </c>
      <c r="G2975" s="6" t="s">
        <v>7407</v>
      </c>
      <c r="H2975" s="6" t="s">
        <v>5936</v>
      </c>
      <c r="I2975" s="6" t="s">
        <v>185</v>
      </c>
      <c r="J2975" s="7">
        <v>44295</v>
      </c>
      <c r="K2975" s="15">
        <v>28</v>
      </c>
      <c r="L2975" s="6" t="s">
        <v>20</v>
      </c>
      <c r="M2975" s="6">
        <f t="shared" si="185"/>
        <v>2021</v>
      </c>
      <c r="N2975" s="6">
        <f t="shared" si="186"/>
        <v>4</v>
      </c>
      <c r="O2975" s="6" t="str">
        <f>VLOOKUP(L2975,'User input'!$D$6:$E$16,2,FALSE)</f>
        <v>Hyperwotsit</v>
      </c>
      <c r="P2975" s="6">
        <f>VLOOKUP(L2975,'User input'!$D$6:$G$16,3,FALSE)</f>
        <v>2.0099999999999998</v>
      </c>
      <c r="Q2975" s="6">
        <f>VLOOKUP(L2975,'User input'!$D$6:$G$16,4,FALSE)</f>
        <v>20</v>
      </c>
      <c r="R2975" s="6">
        <f t="shared" si="187"/>
        <v>560</v>
      </c>
      <c r="S2975" s="26">
        <f t="shared" si="184"/>
        <v>1125.5999999999999</v>
      </c>
      <c r="T2975" s="26">
        <f>IF(K2975&lt;'User input'!$I$9,'User input'!$J$8,IF(K2975&lt;'User input'!$I$10,'User input'!$J$9,IF(K2975&lt;'User input'!$I$11,'User input'!$J$10,'User input'!$J$11)))*S2975</f>
        <v>33.767999999999994</v>
      </c>
      <c r="U2975" s="26">
        <f>K2975*'User input'!$J$17+'User input'!$J$16</f>
        <v>0.5</v>
      </c>
    </row>
    <row r="2976" spans="1:21" x14ac:dyDescent="0.25">
      <c r="A2976" s="17">
        <v>3051</v>
      </c>
      <c r="B2976" s="6" t="s">
        <v>7408</v>
      </c>
      <c r="C2976" s="6" t="s">
        <v>2999</v>
      </c>
      <c r="D2976" s="6" t="s">
        <v>28</v>
      </c>
      <c r="E2976" s="6" t="s">
        <v>29</v>
      </c>
      <c r="F2976" s="15">
        <v>60</v>
      </c>
      <c r="G2976" s="6" t="s">
        <v>7409</v>
      </c>
      <c r="H2976" s="6" t="s">
        <v>1223</v>
      </c>
      <c r="I2976" s="6" t="s">
        <v>25</v>
      </c>
      <c r="J2976" s="7">
        <v>44344</v>
      </c>
      <c r="K2976" s="15">
        <v>47</v>
      </c>
      <c r="L2976" s="6" t="s">
        <v>52</v>
      </c>
      <c r="M2976" s="6">
        <f t="shared" si="185"/>
        <v>2021</v>
      </c>
      <c r="N2976" s="6">
        <f t="shared" si="186"/>
        <v>5</v>
      </c>
      <c r="O2976" s="6" t="str">
        <f>VLOOKUP(L2976,'User input'!$D$6:$E$16,2,FALSE)</f>
        <v>Megawidget S</v>
      </c>
      <c r="P2976" s="6">
        <f>VLOOKUP(L2976,'User input'!$D$6:$G$16,3,FALSE)</f>
        <v>0.69</v>
      </c>
      <c r="Q2976" s="6">
        <f>VLOOKUP(L2976,'User input'!$D$6:$G$16,4,FALSE)</f>
        <v>24</v>
      </c>
      <c r="R2976" s="6">
        <f t="shared" si="187"/>
        <v>1128</v>
      </c>
      <c r="S2976" s="26">
        <f t="shared" si="184"/>
        <v>778.31999999999994</v>
      </c>
      <c r="T2976" s="26">
        <f>IF(K2976&lt;'User input'!$I$9,'User input'!$J$8,IF(K2976&lt;'User input'!$I$10,'User input'!$J$9,IF(K2976&lt;'User input'!$I$11,'User input'!$J$10,'User input'!$J$11)))*S2976</f>
        <v>23.349599999999999</v>
      </c>
      <c r="U2976" s="26">
        <f>K2976*'User input'!$J$17+'User input'!$J$16</f>
        <v>0.5</v>
      </c>
    </row>
    <row r="2977" spans="1:21" x14ac:dyDescent="0.25">
      <c r="A2977" s="18">
        <v>3052</v>
      </c>
      <c r="B2977" s="10" t="s">
        <v>6422</v>
      </c>
      <c r="C2977" s="10" t="s">
        <v>7410</v>
      </c>
      <c r="D2977" s="10" t="s">
        <v>49</v>
      </c>
      <c r="E2977" s="10" t="s">
        <v>16</v>
      </c>
      <c r="F2977" s="16">
        <v>60</v>
      </c>
      <c r="G2977" s="10" t="s">
        <v>7411</v>
      </c>
      <c r="H2977" s="10" t="s">
        <v>7412</v>
      </c>
      <c r="I2977" s="10" t="s">
        <v>32</v>
      </c>
      <c r="J2977" s="11">
        <v>44291</v>
      </c>
      <c r="K2977" s="16">
        <v>38</v>
      </c>
      <c r="L2977" s="10" t="s">
        <v>62</v>
      </c>
      <c r="M2977" s="10">
        <f t="shared" si="185"/>
        <v>2021</v>
      </c>
      <c r="N2977" s="10">
        <f t="shared" si="186"/>
        <v>4</v>
      </c>
      <c r="O2977" s="10" t="str">
        <f>VLOOKUP(L2977,'User input'!$D$6:$E$16,2,FALSE)</f>
        <v>Ultrathing V4</v>
      </c>
      <c r="P2977" s="10">
        <f>VLOOKUP(L2977,'User input'!$D$6:$G$16,3,FALSE)</f>
        <v>3.99</v>
      </c>
      <c r="Q2977" s="10">
        <f>VLOOKUP(L2977,'User input'!$D$6:$G$16,4,FALSE)</f>
        <v>24</v>
      </c>
      <c r="R2977" s="10">
        <f t="shared" si="187"/>
        <v>912</v>
      </c>
      <c r="S2977" s="27">
        <f t="shared" si="184"/>
        <v>3638.88</v>
      </c>
      <c r="T2977" s="27">
        <f>IF(K2977&lt;'User input'!$I$9,'User input'!$J$8,IF(K2977&lt;'User input'!$I$10,'User input'!$J$9,IF(K2977&lt;'User input'!$I$11,'User input'!$J$10,'User input'!$J$11)))*S2977</f>
        <v>109.1664</v>
      </c>
      <c r="U2977" s="27">
        <f>K2977*'User input'!$J$17+'User input'!$J$16</f>
        <v>0.5</v>
      </c>
    </row>
    <row r="2978" spans="1:21" x14ac:dyDescent="0.25">
      <c r="A2978" s="17">
        <v>3053</v>
      </c>
      <c r="B2978" s="6" t="s">
        <v>7413</v>
      </c>
      <c r="C2978" s="6" t="s">
        <v>7414</v>
      </c>
      <c r="D2978" s="6" t="s">
        <v>28</v>
      </c>
      <c r="E2978" s="6" t="s">
        <v>29</v>
      </c>
      <c r="F2978" s="15">
        <v>30</v>
      </c>
      <c r="G2978" s="6" t="s">
        <v>7415</v>
      </c>
      <c r="H2978" s="6" t="s">
        <v>2980</v>
      </c>
      <c r="I2978" s="6" t="s">
        <v>38</v>
      </c>
      <c r="J2978" s="7">
        <v>43848</v>
      </c>
      <c r="K2978" s="15">
        <v>35</v>
      </c>
      <c r="L2978" s="6" t="s">
        <v>99</v>
      </c>
      <c r="M2978" s="6">
        <f t="shared" si="185"/>
        <v>2020</v>
      </c>
      <c r="N2978" s="6">
        <f t="shared" si="186"/>
        <v>1</v>
      </c>
      <c r="O2978" s="6" t="str">
        <f>VLOOKUP(L2978,'User input'!$D$6:$E$16,2,FALSE)</f>
        <v>Superwossname</v>
      </c>
      <c r="P2978" s="6">
        <f>VLOOKUP(L2978,'User input'!$D$6:$G$16,3,FALSE)</f>
        <v>3.49</v>
      </c>
      <c r="Q2978" s="6">
        <f>VLOOKUP(L2978,'User input'!$D$6:$G$16,4,FALSE)</f>
        <v>20</v>
      </c>
      <c r="R2978" s="6">
        <f t="shared" si="187"/>
        <v>700</v>
      </c>
      <c r="S2978" s="26">
        <f t="shared" si="184"/>
        <v>2443</v>
      </c>
      <c r="T2978" s="26">
        <f>IF(K2978&lt;'User input'!$I$9,'User input'!$J$8,IF(K2978&lt;'User input'!$I$10,'User input'!$J$9,IF(K2978&lt;'User input'!$I$11,'User input'!$J$10,'User input'!$J$11)))*S2978</f>
        <v>73.289999999999992</v>
      </c>
      <c r="U2978" s="26">
        <f>K2978*'User input'!$J$17+'User input'!$J$16</f>
        <v>0.5</v>
      </c>
    </row>
    <row r="2979" spans="1:21" x14ac:dyDescent="0.25">
      <c r="A2979" s="18">
        <v>3054</v>
      </c>
      <c r="B2979" s="10" t="s">
        <v>7416</v>
      </c>
      <c r="C2979" s="10" t="s">
        <v>787</v>
      </c>
      <c r="D2979" s="10" t="s">
        <v>41</v>
      </c>
      <c r="E2979" s="10" t="s">
        <v>16</v>
      </c>
      <c r="F2979" s="16">
        <v>30</v>
      </c>
      <c r="G2979" s="10" t="s">
        <v>7417</v>
      </c>
      <c r="H2979" s="10" t="s">
        <v>4551</v>
      </c>
      <c r="I2979" s="10" t="s">
        <v>38</v>
      </c>
      <c r="J2979" s="11">
        <v>43936</v>
      </c>
      <c r="K2979" s="16">
        <v>48</v>
      </c>
      <c r="L2979" s="10" t="s">
        <v>20</v>
      </c>
      <c r="M2979" s="10">
        <f t="shared" si="185"/>
        <v>2020</v>
      </c>
      <c r="N2979" s="10">
        <f t="shared" si="186"/>
        <v>4</v>
      </c>
      <c r="O2979" s="10" t="str">
        <f>VLOOKUP(L2979,'User input'!$D$6:$E$16,2,FALSE)</f>
        <v>Hyperwotsit</v>
      </c>
      <c r="P2979" s="10">
        <f>VLOOKUP(L2979,'User input'!$D$6:$G$16,3,FALSE)</f>
        <v>2.0099999999999998</v>
      </c>
      <c r="Q2979" s="10">
        <f>VLOOKUP(L2979,'User input'!$D$6:$G$16,4,FALSE)</f>
        <v>20</v>
      </c>
      <c r="R2979" s="10">
        <f t="shared" si="187"/>
        <v>960</v>
      </c>
      <c r="S2979" s="27">
        <f t="shared" si="184"/>
        <v>1929.6</v>
      </c>
      <c r="T2979" s="27">
        <f>IF(K2979&lt;'User input'!$I$9,'User input'!$J$8,IF(K2979&lt;'User input'!$I$10,'User input'!$J$9,IF(K2979&lt;'User input'!$I$11,'User input'!$J$10,'User input'!$J$11)))*S2979</f>
        <v>57.887999999999998</v>
      </c>
      <c r="U2979" s="27">
        <f>K2979*'User input'!$J$17+'User input'!$J$16</f>
        <v>0.5</v>
      </c>
    </row>
    <row r="2980" spans="1:21" x14ac:dyDescent="0.25">
      <c r="A2980" s="17">
        <v>3055</v>
      </c>
      <c r="B2980" s="6" t="s">
        <v>7170</v>
      </c>
      <c r="C2980" s="6" t="s">
        <v>5556</v>
      </c>
      <c r="D2980" s="6" t="s">
        <v>28</v>
      </c>
      <c r="E2980" s="6" t="s">
        <v>29</v>
      </c>
      <c r="F2980" s="15">
        <v>60</v>
      </c>
      <c r="G2980" s="6" t="s">
        <v>7418</v>
      </c>
      <c r="H2980" s="6" t="s">
        <v>6748</v>
      </c>
      <c r="I2980" s="6" t="s">
        <v>25</v>
      </c>
      <c r="J2980" s="7">
        <v>43673</v>
      </c>
      <c r="K2980" s="15">
        <v>60</v>
      </c>
      <c r="L2980" s="6" t="s">
        <v>52</v>
      </c>
      <c r="M2980" s="6">
        <f t="shared" si="185"/>
        <v>2019</v>
      </c>
      <c r="N2980" s="6">
        <f t="shared" si="186"/>
        <v>7</v>
      </c>
      <c r="O2980" s="6" t="str">
        <f>VLOOKUP(L2980,'User input'!$D$6:$E$16,2,FALSE)</f>
        <v>Megawidget S</v>
      </c>
      <c r="P2980" s="6">
        <f>VLOOKUP(L2980,'User input'!$D$6:$G$16,3,FALSE)</f>
        <v>0.69</v>
      </c>
      <c r="Q2980" s="6">
        <f>VLOOKUP(L2980,'User input'!$D$6:$G$16,4,FALSE)</f>
        <v>24</v>
      </c>
      <c r="R2980" s="6">
        <f t="shared" si="187"/>
        <v>1440</v>
      </c>
      <c r="S2980" s="26">
        <f t="shared" si="184"/>
        <v>993.59999999999991</v>
      </c>
      <c r="T2980" s="26">
        <f>IF(K2980&lt;'User input'!$I$9,'User input'!$J$8,IF(K2980&lt;'User input'!$I$10,'User input'!$J$9,IF(K2980&lt;'User input'!$I$11,'User input'!$J$10,'User input'!$J$11)))*S2980</f>
        <v>49.68</v>
      </c>
      <c r="U2980" s="26">
        <f>K2980*'User input'!$J$17+'User input'!$J$16</f>
        <v>0.5</v>
      </c>
    </row>
    <row r="2981" spans="1:21" x14ac:dyDescent="0.25">
      <c r="A2981" s="18">
        <v>3056</v>
      </c>
      <c r="B2981" s="10" t="s">
        <v>3003</v>
      </c>
      <c r="C2981" s="10" t="s">
        <v>7419</v>
      </c>
      <c r="D2981" s="10" t="s">
        <v>41</v>
      </c>
      <c r="E2981" s="10" t="s">
        <v>16</v>
      </c>
      <c r="F2981" s="16">
        <v>60</v>
      </c>
      <c r="G2981" s="10" t="s">
        <v>7420</v>
      </c>
      <c r="H2981" s="10" t="s">
        <v>6580</v>
      </c>
      <c r="I2981" s="10" t="s">
        <v>32</v>
      </c>
      <c r="J2981" s="11">
        <v>43830</v>
      </c>
      <c r="K2981" s="16">
        <v>85</v>
      </c>
      <c r="L2981" s="10" t="s">
        <v>52</v>
      </c>
      <c r="M2981" s="10">
        <f t="shared" si="185"/>
        <v>2019</v>
      </c>
      <c r="N2981" s="10">
        <f t="shared" si="186"/>
        <v>12</v>
      </c>
      <c r="O2981" s="10" t="str">
        <f>VLOOKUP(L2981,'User input'!$D$6:$E$16,2,FALSE)</f>
        <v>Megawidget S</v>
      </c>
      <c r="P2981" s="10">
        <f>VLOOKUP(L2981,'User input'!$D$6:$G$16,3,FALSE)</f>
        <v>0.69</v>
      </c>
      <c r="Q2981" s="10">
        <f>VLOOKUP(L2981,'User input'!$D$6:$G$16,4,FALSE)</f>
        <v>24</v>
      </c>
      <c r="R2981" s="10">
        <f t="shared" si="187"/>
        <v>2040</v>
      </c>
      <c r="S2981" s="27">
        <f t="shared" si="184"/>
        <v>1407.6</v>
      </c>
      <c r="T2981" s="27">
        <f>IF(K2981&lt;'User input'!$I$9,'User input'!$J$8,IF(K2981&lt;'User input'!$I$10,'User input'!$J$9,IF(K2981&lt;'User input'!$I$11,'User input'!$J$10,'User input'!$J$11)))*S2981</f>
        <v>70.38</v>
      </c>
      <c r="U2981" s="27">
        <f>K2981*'User input'!$J$17+'User input'!$J$16</f>
        <v>0.5</v>
      </c>
    </row>
    <row r="2982" spans="1:21" x14ac:dyDescent="0.25">
      <c r="A2982" s="17">
        <v>3057</v>
      </c>
      <c r="B2982" s="6" t="s">
        <v>7421</v>
      </c>
      <c r="C2982" s="6" t="s">
        <v>4862</v>
      </c>
      <c r="D2982" s="6" t="s">
        <v>28</v>
      </c>
      <c r="E2982" s="6" t="s">
        <v>29</v>
      </c>
      <c r="F2982" s="15">
        <v>30</v>
      </c>
      <c r="G2982" s="6" t="s">
        <v>7422</v>
      </c>
      <c r="H2982" s="6" t="s">
        <v>2703</v>
      </c>
      <c r="I2982" s="6" t="s">
        <v>38</v>
      </c>
      <c r="J2982" s="7">
        <v>44311</v>
      </c>
      <c r="K2982" s="15">
        <v>30</v>
      </c>
      <c r="L2982" s="6" t="s">
        <v>99</v>
      </c>
      <c r="M2982" s="6">
        <f t="shared" si="185"/>
        <v>2021</v>
      </c>
      <c r="N2982" s="6">
        <f t="shared" si="186"/>
        <v>4</v>
      </c>
      <c r="O2982" s="6" t="str">
        <f>VLOOKUP(L2982,'User input'!$D$6:$E$16,2,FALSE)</f>
        <v>Superwossname</v>
      </c>
      <c r="P2982" s="6">
        <f>VLOOKUP(L2982,'User input'!$D$6:$G$16,3,FALSE)</f>
        <v>3.49</v>
      </c>
      <c r="Q2982" s="6">
        <f>VLOOKUP(L2982,'User input'!$D$6:$G$16,4,FALSE)</f>
        <v>20</v>
      </c>
      <c r="R2982" s="6">
        <f t="shared" si="187"/>
        <v>600</v>
      </c>
      <c r="S2982" s="26">
        <f t="shared" si="184"/>
        <v>2094</v>
      </c>
      <c r="T2982" s="26">
        <f>IF(K2982&lt;'User input'!$I$9,'User input'!$J$8,IF(K2982&lt;'User input'!$I$10,'User input'!$J$9,IF(K2982&lt;'User input'!$I$11,'User input'!$J$10,'User input'!$J$11)))*S2982</f>
        <v>62.82</v>
      </c>
      <c r="U2982" s="26">
        <f>K2982*'User input'!$J$17+'User input'!$J$16</f>
        <v>0.5</v>
      </c>
    </row>
    <row r="2983" spans="1:21" x14ac:dyDescent="0.25">
      <c r="A2983" s="18">
        <v>3058</v>
      </c>
      <c r="B2983" s="10" t="s">
        <v>6067</v>
      </c>
      <c r="C2983" s="10" t="s">
        <v>2499</v>
      </c>
      <c r="D2983" s="10" t="s">
        <v>28</v>
      </c>
      <c r="E2983" s="10" t="s">
        <v>29</v>
      </c>
      <c r="F2983" s="16">
        <v>30</v>
      </c>
      <c r="G2983" s="10" t="s">
        <v>7422</v>
      </c>
      <c r="H2983" s="10" t="s">
        <v>2480</v>
      </c>
      <c r="I2983" s="10" t="s">
        <v>32</v>
      </c>
      <c r="J2983" s="11">
        <v>43628</v>
      </c>
      <c r="K2983" s="16">
        <v>71</v>
      </c>
      <c r="L2983" s="10" t="s">
        <v>62</v>
      </c>
      <c r="M2983" s="10">
        <f t="shared" si="185"/>
        <v>2019</v>
      </c>
      <c r="N2983" s="10">
        <f t="shared" si="186"/>
        <v>6</v>
      </c>
      <c r="O2983" s="10" t="str">
        <f>VLOOKUP(L2983,'User input'!$D$6:$E$16,2,FALSE)</f>
        <v>Ultrathing V4</v>
      </c>
      <c r="P2983" s="10">
        <f>VLOOKUP(L2983,'User input'!$D$6:$G$16,3,FALSE)</f>
        <v>3.99</v>
      </c>
      <c r="Q2983" s="10">
        <f>VLOOKUP(L2983,'User input'!$D$6:$G$16,4,FALSE)</f>
        <v>24</v>
      </c>
      <c r="R2983" s="10">
        <f t="shared" si="187"/>
        <v>1704</v>
      </c>
      <c r="S2983" s="27">
        <f t="shared" si="184"/>
        <v>6798.96</v>
      </c>
      <c r="T2983" s="27">
        <f>IF(K2983&lt;'User input'!$I$9,'User input'!$J$8,IF(K2983&lt;'User input'!$I$10,'User input'!$J$9,IF(K2983&lt;'User input'!$I$11,'User input'!$J$10,'User input'!$J$11)))*S2983</f>
        <v>339.94800000000004</v>
      </c>
      <c r="U2983" s="27">
        <f>K2983*'User input'!$J$17+'User input'!$J$16</f>
        <v>0.5</v>
      </c>
    </row>
    <row r="2984" spans="1:21" x14ac:dyDescent="0.25">
      <c r="A2984" s="17">
        <v>3059</v>
      </c>
      <c r="B2984" s="6" t="s">
        <v>7423</v>
      </c>
      <c r="C2984" s="6" t="s">
        <v>3079</v>
      </c>
      <c r="D2984" s="6" t="s">
        <v>15</v>
      </c>
      <c r="E2984" s="6" t="s">
        <v>16</v>
      </c>
      <c r="F2984" s="15">
        <v>60</v>
      </c>
      <c r="G2984" s="6" t="s">
        <v>7424</v>
      </c>
      <c r="H2984" s="6" t="s">
        <v>681</v>
      </c>
      <c r="I2984" s="6" t="s">
        <v>682</v>
      </c>
      <c r="J2984" s="7">
        <v>43889</v>
      </c>
      <c r="K2984" s="15">
        <v>2</v>
      </c>
      <c r="L2984" s="6" t="s">
        <v>52</v>
      </c>
      <c r="M2984" s="6">
        <f t="shared" si="185"/>
        <v>2020</v>
      </c>
      <c r="N2984" s="6">
        <f t="shared" si="186"/>
        <v>2</v>
      </c>
      <c r="O2984" s="6" t="str">
        <f>VLOOKUP(L2984,'User input'!$D$6:$E$16,2,FALSE)</f>
        <v>Megawidget S</v>
      </c>
      <c r="P2984" s="6">
        <f>VLOOKUP(L2984,'User input'!$D$6:$G$16,3,FALSE)</f>
        <v>0.69</v>
      </c>
      <c r="Q2984" s="6">
        <f>VLOOKUP(L2984,'User input'!$D$6:$G$16,4,FALSE)</f>
        <v>24</v>
      </c>
      <c r="R2984" s="6">
        <f t="shared" si="187"/>
        <v>48</v>
      </c>
      <c r="S2984" s="26">
        <f t="shared" si="184"/>
        <v>33.119999999999997</v>
      </c>
      <c r="T2984" s="26">
        <f>IF(K2984&lt;'User input'!$I$9,'User input'!$J$8,IF(K2984&lt;'User input'!$I$10,'User input'!$J$9,IF(K2984&lt;'User input'!$I$11,'User input'!$J$10,'User input'!$J$11)))*S2984</f>
        <v>0</v>
      </c>
      <c r="U2984" s="26">
        <f>K2984*'User input'!$J$17+'User input'!$J$16</f>
        <v>0.5</v>
      </c>
    </row>
    <row r="2985" spans="1:21" x14ac:dyDescent="0.25">
      <c r="A2985" s="18">
        <v>3060</v>
      </c>
      <c r="B2985" s="10" t="s">
        <v>1674</v>
      </c>
      <c r="C2985" s="10" t="s">
        <v>2779</v>
      </c>
      <c r="D2985" s="10" t="s">
        <v>28</v>
      </c>
      <c r="E2985" s="10" t="s">
        <v>29</v>
      </c>
      <c r="F2985" s="16">
        <v>60</v>
      </c>
      <c r="G2985" s="10" t="s">
        <v>7424</v>
      </c>
      <c r="H2985" s="10" t="s">
        <v>2567</v>
      </c>
      <c r="I2985" s="10" t="s">
        <v>641</v>
      </c>
      <c r="J2985" s="11">
        <v>44073</v>
      </c>
      <c r="K2985" s="16">
        <v>61</v>
      </c>
      <c r="L2985" s="10" t="s">
        <v>52</v>
      </c>
      <c r="M2985" s="10">
        <f t="shared" si="185"/>
        <v>2020</v>
      </c>
      <c r="N2985" s="10">
        <f t="shared" si="186"/>
        <v>8</v>
      </c>
      <c r="O2985" s="10" t="str">
        <f>VLOOKUP(L2985,'User input'!$D$6:$E$16,2,FALSE)</f>
        <v>Megawidget S</v>
      </c>
      <c r="P2985" s="10">
        <f>VLOOKUP(L2985,'User input'!$D$6:$G$16,3,FALSE)</f>
        <v>0.69</v>
      </c>
      <c r="Q2985" s="10">
        <f>VLOOKUP(L2985,'User input'!$D$6:$G$16,4,FALSE)</f>
        <v>24</v>
      </c>
      <c r="R2985" s="10">
        <f t="shared" si="187"/>
        <v>1464</v>
      </c>
      <c r="S2985" s="27">
        <f t="shared" si="184"/>
        <v>1010.16</v>
      </c>
      <c r="T2985" s="27">
        <f>IF(K2985&lt;'User input'!$I$9,'User input'!$J$8,IF(K2985&lt;'User input'!$I$10,'User input'!$J$9,IF(K2985&lt;'User input'!$I$11,'User input'!$J$10,'User input'!$J$11)))*S2985</f>
        <v>50.508000000000003</v>
      </c>
      <c r="U2985" s="27">
        <f>K2985*'User input'!$J$17+'User input'!$J$16</f>
        <v>0.5</v>
      </c>
    </row>
    <row r="2986" spans="1:21" x14ac:dyDescent="0.25">
      <c r="A2986" s="17">
        <v>3061</v>
      </c>
      <c r="B2986" s="6" t="s">
        <v>7425</v>
      </c>
      <c r="C2986" s="6" t="s">
        <v>1695</v>
      </c>
      <c r="D2986" s="6" t="s">
        <v>15</v>
      </c>
      <c r="E2986" s="6" t="s">
        <v>16</v>
      </c>
      <c r="F2986" s="15">
        <v>90</v>
      </c>
      <c r="G2986" s="6" t="s">
        <v>7426</v>
      </c>
      <c r="H2986" s="6" t="s">
        <v>2710</v>
      </c>
      <c r="I2986" s="6" t="s">
        <v>32</v>
      </c>
      <c r="J2986" s="7">
        <v>43515</v>
      </c>
      <c r="K2986" s="15">
        <v>27</v>
      </c>
      <c r="L2986" s="6" t="s">
        <v>44</v>
      </c>
      <c r="M2986" s="6">
        <f t="shared" si="185"/>
        <v>2019</v>
      </c>
      <c r="N2986" s="6">
        <f t="shared" si="186"/>
        <v>2</v>
      </c>
      <c r="O2986" s="6" t="str">
        <f>VLOOKUP(L2986,'User input'!$D$6:$E$16,2,FALSE)</f>
        <v>Gigastuff</v>
      </c>
      <c r="P2986" s="6">
        <f>VLOOKUP(L2986,'User input'!$D$6:$G$16,3,FALSE)</f>
        <v>1.89</v>
      </c>
      <c r="Q2986" s="6">
        <f>VLOOKUP(L2986,'User input'!$D$6:$G$16,4,FALSE)</f>
        <v>18</v>
      </c>
      <c r="R2986" s="6">
        <f t="shared" si="187"/>
        <v>486</v>
      </c>
      <c r="S2986" s="26">
        <f t="shared" si="184"/>
        <v>918.54</v>
      </c>
      <c r="T2986" s="26">
        <f>IF(K2986&lt;'User input'!$I$9,'User input'!$J$8,IF(K2986&lt;'User input'!$I$10,'User input'!$J$9,IF(K2986&lt;'User input'!$I$11,'User input'!$J$10,'User input'!$J$11)))*S2986</f>
        <v>27.556199999999997</v>
      </c>
      <c r="U2986" s="26">
        <f>K2986*'User input'!$J$17+'User input'!$J$16</f>
        <v>0.5</v>
      </c>
    </row>
    <row r="2987" spans="1:21" x14ac:dyDescent="0.25">
      <c r="A2987" s="18">
        <v>3062</v>
      </c>
      <c r="B2987" s="10" t="s">
        <v>7427</v>
      </c>
      <c r="C2987" s="10" t="s">
        <v>2044</v>
      </c>
      <c r="D2987" s="10" t="s">
        <v>28</v>
      </c>
      <c r="E2987" s="10" t="s">
        <v>29</v>
      </c>
      <c r="F2987" s="16">
        <v>30</v>
      </c>
      <c r="G2987" s="10" t="s">
        <v>7428</v>
      </c>
      <c r="H2987" s="10" t="s">
        <v>7429</v>
      </c>
      <c r="I2987" s="10" t="s">
        <v>122</v>
      </c>
      <c r="J2987" s="11">
        <v>43829</v>
      </c>
      <c r="K2987" s="16">
        <v>34</v>
      </c>
      <c r="L2987" s="10" t="s">
        <v>52</v>
      </c>
      <c r="M2987" s="10">
        <f t="shared" si="185"/>
        <v>2019</v>
      </c>
      <c r="N2987" s="10">
        <f t="shared" si="186"/>
        <v>12</v>
      </c>
      <c r="O2987" s="10" t="str">
        <f>VLOOKUP(L2987,'User input'!$D$6:$E$16,2,FALSE)</f>
        <v>Megawidget S</v>
      </c>
      <c r="P2987" s="10">
        <f>VLOOKUP(L2987,'User input'!$D$6:$G$16,3,FALSE)</f>
        <v>0.69</v>
      </c>
      <c r="Q2987" s="10">
        <f>VLOOKUP(L2987,'User input'!$D$6:$G$16,4,FALSE)</f>
        <v>24</v>
      </c>
      <c r="R2987" s="10">
        <f t="shared" si="187"/>
        <v>816</v>
      </c>
      <c r="S2987" s="27">
        <f t="shared" si="184"/>
        <v>563.04</v>
      </c>
      <c r="T2987" s="27">
        <f>IF(K2987&lt;'User input'!$I$9,'User input'!$J$8,IF(K2987&lt;'User input'!$I$10,'User input'!$J$9,IF(K2987&lt;'User input'!$I$11,'User input'!$J$10,'User input'!$J$11)))*S2987</f>
        <v>16.891199999999998</v>
      </c>
      <c r="U2987" s="27">
        <f>K2987*'User input'!$J$17+'User input'!$J$16</f>
        <v>0.5</v>
      </c>
    </row>
    <row r="2988" spans="1:21" x14ac:dyDescent="0.25">
      <c r="A2988" s="17">
        <v>3063</v>
      </c>
      <c r="B2988" s="6" t="s">
        <v>100</v>
      </c>
      <c r="C2988" s="6" t="s">
        <v>2698</v>
      </c>
      <c r="D2988" s="6" t="s">
        <v>49</v>
      </c>
      <c r="E2988" s="6" t="s">
        <v>16</v>
      </c>
      <c r="F2988" s="15">
        <v>90</v>
      </c>
      <c r="G2988" s="6" t="s">
        <v>7430</v>
      </c>
      <c r="H2988" s="6" t="s">
        <v>1973</v>
      </c>
      <c r="I2988" s="6" t="s">
        <v>185</v>
      </c>
      <c r="J2988" s="7">
        <v>43879</v>
      </c>
      <c r="K2988" s="15">
        <v>53</v>
      </c>
      <c r="L2988" s="6" t="s">
        <v>44</v>
      </c>
      <c r="M2988" s="6">
        <f t="shared" si="185"/>
        <v>2020</v>
      </c>
      <c r="N2988" s="6">
        <f t="shared" si="186"/>
        <v>2</v>
      </c>
      <c r="O2988" s="6" t="str">
        <f>VLOOKUP(L2988,'User input'!$D$6:$E$16,2,FALSE)</f>
        <v>Gigastuff</v>
      </c>
      <c r="P2988" s="6">
        <f>VLOOKUP(L2988,'User input'!$D$6:$G$16,3,FALSE)</f>
        <v>1.89</v>
      </c>
      <c r="Q2988" s="6">
        <f>VLOOKUP(L2988,'User input'!$D$6:$G$16,4,FALSE)</f>
        <v>18</v>
      </c>
      <c r="R2988" s="6">
        <f t="shared" si="187"/>
        <v>954</v>
      </c>
      <c r="S2988" s="26">
        <f t="shared" si="184"/>
        <v>1803.06</v>
      </c>
      <c r="T2988" s="26">
        <f>IF(K2988&lt;'User input'!$I$9,'User input'!$J$8,IF(K2988&lt;'User input'!$I$10,'User input'!$J$9,IF(K2988&lt;'User input'!$I$11,'User input'!$J$10,'User input'!$J$11)))*S2988</f>
        <v>90.153000000000006</v>
      </c>
      <c r="U2988" s="26">
        <f>K2988*'User input'!$J$17+'User input'!$J$16</f>
        <v>0.5</v>
      </c>
    </row>
    <row r="2989" spans="1:21" x14ac:dyDescent="0.25">
      <c r="A2989" s="18">
        <v>3064</v>
      </c>
      <c r="B2989" s="10" t="s">
        <v>45</v>
      </c>
      <c r="C2989" s="10" t="s">
        <v>3110</v>
      </c>
      <c r="D2989" s="10" t="s">
        <v>28</v>
      </c>
      <c r="E2989" s="10" t="s">
        <v>29</v>
      </c>
      <c r="F2989" s="16">
        <v>60</v>
      </c>
      <c r="G2989" s="10" t="s">
        <v>7431</v>
      </c>
      <c r="H2989" s="10" t="s">
        <v>3718</v>
      </c>
      <c r="I2989" s="10" t="s">
        <v>32</v>
      </c>
      <c r="J2989" s="11">
        <v>43762</v>
      </c>
      <c r="K2989" s="16">
        <v>73</v>
      </c>
      <c r="L2989" s="10" t="s">
        <v>39</v>
      </c>
      <c r="M2989" s="10">
        <f t="shared" si="185"/>
        <v>2019</v>
      </c>
      <c r="N2989" s="10">
        <f t="shared" si="186"/>
        <v>10</v>
      </c>
      <c r="O2989" s="10" t="str">
        <f>VLOOKUP(L2989,'User input'!$D$6:$E$16,2,FALSE)</f>
        <v>Ultrathing V1</v>
      </c>
      <c r="P2989" s="10">
        <f>VLOOKUP(L2989,'User input'!$D$6:$G$16,3,FALSE)</f>
        <v>1.79</v>
      </c>
      <c r="Q2989" s="10">
        <f>VLOOKUP(L2989,'User input'!$D$6:$G$16,4,FALSE)</f>
        <v>17</v>
      </c>
      <c r="R2989" s="10">
        <f t="shared" si="187"/>
        <v>1241</v>
      </c>
      <c r="S2989" s="27">
        <f t="shared" si="184"/>
        <v>2221.39</v>
      </c>
      <c r="T2989" s="27">
        <f>IF(K2989&lt;'User input'!$I$9,'User input'!$J$8,IF(K2989&lt;'User input'!$I$10,'User input'!$J$9,IF(K2989&lt;'User input'!$I$11,'User input'!$J$10,'User input'!$J$11)))*S2989</f>
        <v>111.06950000000001</v>
      </c>
      <c r="U2989" s="27">
        <f>K2989*'User input'!$J$17+'User input'!$J$16</f>
        <v>0.5</v>
      </c>
    </row>
    <row r="2990" spans="1:21" x14ac:dyDescent="0.25">
      <c r="A2990" s="17">
        <v>3065</v>
      </c>
      <c r="B2990" s="6" t="s">
        <v>4154</v>
      </c>
      <c r="C2990" s="6" t="s">
        <v>7432</v>
      </c>
      <c r="D2990" s="6" t="s">
        <v>28</v>
      </c>
      <c r="E2990" s="6" t="s">
        <v>29</v>
      </c>
      <c r="F2990" s="15">
        <v>60</v>
      </c>
      <c r="G2990" s="6" t="s">
        <v>7433</v>
      </c>
      <c r="H2990" s="6" t="s">
        <v>366</v>
      </c>
      <c r="I2990" s="6" t="s">
        <v>32</v>
      </c>
      <c r="J2990" s="7">
        <v>44383</v>
      </c>
      <c r="K2990" s="15">
        <v>85</v>
      </c>
      <c r="L2990" s="6" t="s">
        <v>78</v>
      </c>
      <c r="M2990" s="6">
        <f t="shared" si="185"/>
        <v>2021</v>
      </c>
      <c r="N2990" s="6">
        <f t="shared" si="186"/>
        <v>7</v>
      </c>
      <c r="O2990" s="6" t="str">
        <f>VLOOKUP(L2990,'User input'!$D$6:$E$16,2,FALSE)</f>
        <v>Ultrathing V2</v>
      </c>
      <c r="P2990" s="6">
        <f>VLOOKUP(L2990,'User input'!$D$6:$G$16,3,FALSE)</f>
        <v>2.95</v>
      </c>
      <c r="Q2990" s="6">
        <f>VLOOKUP(L2990,'User input'!$D$6:$G$16,4,FALSE)</f>
        <v>20</v>
      </c>
      <c r="R2990" s="6">
        <f t="shared" si="187"/>
        <v>1700</v>
      </c>
      <c r="S2990" s="26">
        <f t="shared" si="184"/>
        <v>5015</v>
      </c>
      <c r="T2990" s="26">
        <f>IF(K2990&lt;'User input'!$I$9,'User input'!$J$8,IF(K2990&lt;'User input'!$I$10,'User input'!$J$9,IF(K2990&lt;'User input'!$I$11,'User input'!$J$10,'User input'!$J$11)))*S2990</f>
        <v>250.75</v>
      </c>
      <c r="U2990" s="26">
        <f>K2990*'User input'!$J$17+'User input'!$J$16</f>
        <v>0.5</v>
      </c>
    </row>
    <row r="2991" spans="1:21" x14ac:dyDescent="0.25">
      <c r="A2991" s="18">
        <v>3066</v>
      </c>
      <c r="B2991" s="10" t="s">
        <v>7434</v>
      </c>
      <c r="C2991" s="10" t="s">
        <v>1592</v>
      </c>
      <c r="D2991" s="10" t="s">
        <v>28</v>
      </c>
      <c r="E2991" s="10" t="s">
        <v>29</v>
      </c>
      <c r="F2991" s="16">
        <v>30</v>
      </c>
      <c r="G2991" s="10" t="s">
        <v>7435</v>
      </c>
      <c r="H2991" s="10" t="s">
        <v>3801</v>
      </c>
      <c r="I2991" s="10" t="s">
        <v>32</v>
      </c>
      <c r="J2991" s="11">
        <v>44058</v>
      </c>
      <c r="K2991" s="16">
        <v>44</v>
      </c>
      <c r="L2991" s="10" t="s">
        <v>62</v>
      </c>
      <c r="M2991" s="10">
        <f t="shared" si="185"/>
        <v>2020</v>
      </c>
      <c r="N2991" s="10">
        <f t="shared" si="186"/>
        <v>8</v>
      </c>
      <c r="O2991" s="10" t="str">
        <f>VLOOKUP(L2991,'User input'!$D$6:$E$16,2,FALSE)</f>
        <v>Ultrathing V4</v>
      </c>
      <c r="P2991" s="10">
        <f>VLOOKUP(L2991,'User input'!$D$6:$G$16,3,FALSE)</f>
        <v>3.99</v>
      </c>
      <c r="Q2991" s="10">
        <f>VLOOKUP(L2991,'User input'!$D$6:$G$16,4,FALSE)</f>
        <v>24</v>
      </c>
      <c r="R2991" s="10">
        <f t="shared" si="187"/>
        <v>1056</v>
      </c>
      <c r="S2991" s="27">
        <f t="shared" si="184"/>
        <v>4213.4400000000005</v>
      </c>
      <c r="T2991" s="27">
        <f>IF(K2991&lt;'User input'!$I$9,'User input'!$J$8,IF(K2991&lt;'User input'!$I$10,'User input'!$J$9,IF(K2991&lt;'User input'!$I$11,'User input'!$J$10,'User input'!$J$11)))*S2991</f>
        <v>126.40320000000001</v>
      </c>
      <c r="U2991" s="27">
        <f>K2991*'User input'!$J$17+'User input'!$J$16</f>
        <v>0.5</v>
      </c>
    </row>
    <row r="2992" spans="1:21" x14ac:dyDescent="0.25">
      <c r="A2992" s="17">
        <v>3067</v>
      </c>
      <c r="B2992" s="6" t="s">
        <v>7436</v>
      </c>
      <c r="C2992" s="6" t="s">
        <v>5003</v>
      </c>
      <c r="D2992" s="6" t="s">
        <v>28</v>
      </c>
      <c r="E2992" s="6" t="s">
        <v>29</v>
      </c>
      <c r="F2992" s="15">
        <v>30</v>
      </c>
      <c r="G2992" s="6" t="s">
        <v>7437</v>
      </c>
      <c r="H2992" s="6" t="s">
        <v>7091</v>
      </c>
      <c r="I2992" s="6" t="s">
        <v>2012</v>
      </c>
      <c r="J2992" s="7">
        <v>43997</v>
      </c>
      <c r="K2992" s="15">
        <v>27</v>
      </c>
      <c r="L2992" s="6" t="s">
        <v>68</v>
      </c>
      <c r="M2992" s="6">
        <f t="shared" si="185"/>
        <v>2020</v>
      </c>
      <c r="N2992" s="6">
        <f t="shared" si="186"/>
        <v>6</v>
      </c>
      <c r="O2992" s="6" t="str">
        <f>VLOOKUP(L2992,'User input'!$D$6:$E$16,2,FALSE)</f>
        <v>Megawidget M</v>
      </c>
      <c r="P2992" s="6">
        <f>VLOOKUP(L2992,'User input'!$D$6:$G$16,3,FALSE)</f>
        <v>1.29</v>
      </c>
      <c r="Q2992" s="6">
        <f>VLOOKUP(L2992,'User input'!$D$6:$G$16,4,FALSE)</f>
        <v>24</v>
      </c>
      <c r="R2992" s="6">
        <f t="shared" si="187"/>
        <v>648</v>
      </c>
      <c r="S2992" s="26">
        <f t="shared" si="184"/>
        <v>835.92000000000007</v>
      </c>
      <c r="T2992" s="26">
        <f>IF(K2992&lt;'User input'!$I$9,'User input'!$J$8,IF(K2992&lt;'User input'!$I$10,'User input'!$J$9,IF(K2992&lt;'User input'!$I$11,'User input'!$J$10,'User input'!$J$11)))*S2992</f>
        <v>25.0776</v>
      </c>
      <c r="U2992" s="26">
        <f>K2992*'User input'!$J$17+'User input'!$J$16</f>
        <v>0.5</v>
      </c>
    </row>
    <row r="2993" spans="1:21" x14ac:dyDescent="0.25">
      <c r="A2993" s="18">
        <v>3068</v>
      </c>
      <c r="B2993" s="10" t="s">
        <v>1461</v>
      </c>
      <c r="C2993" s="10" t="s">
        <v>5652</v>
      </c>
      <c r="D2993" s="10" t="s">
        <v>28</v>
      </c>
      <c r="E2993" s="10" t="s">
        <v>29</v>
      </c>
      <c r="F2993" s="16">
        <v>60</v>
      </c>
      <c r="G2993" s="10" t="s">
        <v>7438</v>
      </c>
      <c r="H2993" s="10" t="s">
        <v>4978</v>
      </c>
      <c r="I2993" s="10" t="s">
        <v>32</v>
      </c>
      <c r="J2993" s="11">
        <v>44097</v>
      </c>
      <c r="K2993" s="16">
        <v>24</v>
      </c>
      <c r="L2993" s="10" t="s">
        <v>44</v>
      </c>
      <c r="M2993" s="10">
        <f t="shared" si="185"/>
        <v>2020</v>
      </c>
      <c r="N2993" s="10">
        <f t="shared" si="186"/>
        <v>9</v>
      </c>
      <c r="O2993" s="10" t="str">
        <f>VLOOKUP(L2993,'User input'!$D$6:$E$16,2,FALSE)</f>
        <v>Gigastuff</v>
      </c>
      <c r="P2993" s="10">
        <f>VLOOKUP(L2993,'User input'!$D$6:$G$16,3,FALSE)</f>
        <v>1.89</v>
      </c>
      <c r="Q2993" s="10">
        <f>VLOOKUP(L2993,'User input'!$D$6:$G$16,4,FALSE)</f>
        <v>18</v>
      </c>
      <c r="R2993" s="10">
        <f t="shared" si="187"/>
        <v>432</v>
      </c>
      <c r="S2993" s="27">
        <f t="shared" si="184"/>
        <v>816.4799999999999</v>
      </c>
      <c r="T2993" s="27">
        <f>IF(K2993&lt;'User input'!$I$9,'User input'!$J$8,IF(K2993&lt;'User input'!$I$10,'User input'!$J$9,IF(K2993&lt;'User input'!$I$11,'User input'!$J$10,'User input'!$J$11)))*S2993</f>
        <v>24.494399999999995</v>
      </c>
      <c r="U2993" s="27">
        <f>K2993*'User input'!$J$17+'User input'!$J$16</f>
        <v>0.5</v>
      </c>
    </row>
    <row r="2994" spans="1:21" x14ac:dyDescent="0.25">
      <c r="A2994" s="17">
        <v>3069</v>
      </c>
      <c r="B2994" s="6" t="s">
        <v>7439</v>
      </c>
      <c r="C2994" s="6" t="s">
        <v>6019</v>
      </c>
      <c r="D2994" s="6" t="s">
        <v>15</v>
      </c>
      <c r="E2994" s="6" t="s">
        <v>16</v>
      </c>
      <c r="F2994" s="15">
        <v>90</v>
      </c>
      <c r="G2994" s="6" t="s">
        <v>7440</v>
      </c>
      <c r="H2994" s="6" t="s">
        <v>2035</v>
      </c>
      <c r="I2994" s="6" t="s">
        <v>38</v>
      </c>
      <c r="J2994" s="7">
        <v>44181</v>
      </c>
      <c r="K2994" s="15">
        <v>91</v>
      </c>
      <c r="L2994" s="6" t="s">
        <v>157</v>
      </c>
      <c r="M2994" s="6">
        <f t="shared" si="185"/>
        <v>2020</v>
      </c>
      <c r="N2994" s="6">
        <f t="shared" si="186"/>
        <v>12</v>
      </c>
      <c r="O2994" s="6" t="str">
        <f>VLOOKUP(L2994,'User input'!$D$6:$E$16,2,FALSE)</f>
        <v>Ultrathing V3</v>
      </c>
      <c r="P2994" s="6">
        <f>VLOOKUP(L2994,'User input'!$D$6:$G$16,3,FALSE)</f>
        <v>3.39</v>
      </c>
      <c r="Q2994" s="6">
        <f>VLOOKUP(L2994,'User input'!$D$6:$G$16,4,FALSE)</f>
        <v>24</v>
      </c>
      <c r="R2994" s="6">
        <f t="shared" si="187"/>
        <v>2184</v>
      </c>
      <c r="S2994" s="26">
        <f t="shared" si="184"/>
        <v>7403.76</v>
      </c>
      <c r="T2994" s="26">
        <f>IF(K2994&lt;'User input'!$I$9,'User input'!$J$8,IF(K2994&lt;'User input'!$I$10,'User input'!$J$9,IF(K2994&lt;'User input'!$I$11,'User input'!$J$10,'User input'!$J$11)))*S2994</f>
        <v>370.18800000000005</v>
      </c>
      <c r="U2994" s="26">
        <f>K2994*'User input'!$J$17+'User input'!$J$16</f>
        <v>0.5</v>
      </c>
    </row>
    <row r="2995" spans="1:21" x14ac:dyDescent="0.25">
      <c r="A2995" s="18">
        <v>3070</v>
      </c>
      <c r="B2995" s="10" t="s">
        <v>7441</v>
      </c>
      <c r="C2995" s="10" t="s">
        <v>4862</v>
      </c>
      <c r="D2995" s="10" t="s">
        <v>49</v>
      </c>
      <c r="E2995" s="10" t="s">
        <v>16</v>
      </c>
      <c r="F2995" s="16">
        <v>90</v>
      </c>
      <c r="G2995" s="10" t="s">
        <v>7442</v>
      </c>
      <c r="H2995" s="10" t="s">
        <v>2675</v>
      </c>
      <c r="I2995" s="10" t="s">
        <v>32</v>
      </c>
      <c r="J2995" s="11">
        <v>44116</v>
      </c>
      <c r="K2995" s="16">
        <v>88</v>
      </c>
      <c r="L2995" s="10" t="s">
        <v>52</v>
      </c>
      <c r="M2995" s="10">
        <f t="shared" si="185"/>
        <v>2020</v>
      </c>
      <c r="N2995" s="10">
        <f t="shared" si="186"/>
        <v>10</v>
      </c>
      <c r="O2995" s="10" t="str">
        <f>VLOOKUP(L2995,'User input'!$D$6:$E$16,2,FALSE)</f>
        <v>Megawidget S</v>
      </c>
      <c r="P2995" s="10">
        <f>VLOOKUP(L2995,'User input'!$D$6:$G$16,3,FALSE)</f>
        <v>0.69</v>
      </c>
      <c r="Q2995" s="10">
        <f>VLOOKUP(L2995,'User input'!$D$6:$G$16,4,FALSE)</f>
        <v>24</v>
      </c>
      <c r="R2995" s="10">
        <f t="shared" si="187"/>
        <v>2112</v>
      </c>
      <c r="S2995" s="27">
        <f t="shared" si="184"/>
        <v>1457.28</v>
      </c>
      <c r="T2995" s="27">
        <f>IF(K2995&lt;'User input'!$I$9,'User input'!$J$8,IF(K2995&lt;'User input'!$I$10,'User input'!$J$9,IF(K2995&lt;'User input'!$I$11,'User input'!$J$10,'User input'!$J$11)))*S2995</f>
        <v>72.864000000000004</v>
      </c>
      <c r="U2995" s="27">
        <f>K2995*'User input'!$J$17+'User input'!$J$16</f>
        <v>0.5</v>
      </c>
    </row>
    <row r="2996" spans="1:21" x14ac:dyDescent="0.25">
      <c r="A2996" s="17">
        <v>3071</v>
      </c>
      <c r="B2996" s="6" t="s">
        <v>3819</v>
      </c>
      <c r="C2996" s="6" t="s">
        <v>7443</v>
      </c>
      <c r="D2996" s="6" t="s">
        <v>49</v>
      </c>
      <c r="E2996" s="6" t="s">
        <v>16</v>
      </c>
      <c r="F2996" s="15">
        <v>60</v>
      </c>
      <c r="G2996" s="6" t="s">
        <v>7444</v>
      </c>
      <c r="H2996" s="6" t="s">
        <v>6977</v>
      </c>
      <c r="I2996" s="6" t="s">
        <v>206</v>
      </c>
      <c r="J2996" s="7">
        <v>44456</v>
      </c>
      <c r="K2996" s="15">
        <v>69</v>
      </c>
      <c r="L2996" s="6" t="s">
        <v>157</v>
      </c>
      <c r="M2996" s="6">
        <f t="shared" si="185"/>
        <v>2021</v>
      </c>
      <c r="N2996" s="6">
        <f t="shared" si="186"/>
        <v>9</v>
      </c>
      <c r="O2996" s="6" t="str">
        <f>VLOOKUP(L2996,'User input'!$D$6:$E$16,2,FALSE)</f>
        <v>Ultrathing V3</v>
      </c>
      <c r="P2996" s="6">
        <f>VLOOKUP(L2996,'User input'!$D$6:$G$16,3,FALSE)</f>
        <v>3.39</v>
      </c>
      <c r="Q2996" s="6">
        <f>VLOOKUP(L2996,'User input'!$D$6:$G$16,4,FALSE)</f>
        <v>24</v>
      </c>
      <c r="R2996" s="6">
        <f t="shared" si="187"/>
        <v>1656</v>
      </c>
      <c r="S2996" s="26">
        <f t="shared" si="184"/>
        <v>5613.84</v>
      </c>
      <c r="T2996" s="26">
        <f>IF(K2996&lt;'User input'!$I$9,'User input'!$J$8,IF(K2996&lt;'User input'!$I$10,'User input'!$J$9,IF(K2996&lt;'User input'!$I$11,'User input'!$J$10,'User input'!$J$11)))*S2996</f>
        <v>280.69200000000001</v>
      </c>
      <c r="U2996" s="26">
        <f>K2996*'User input'!$J$17+'User input'!$J$16</f>
        <v>0.5</v>
      </c>
    </row>
    <row r="2997" spans="1:21" x14ac:dyDescent="0.25">
      <c r="A2997" s="18">
        <v>3072</v>
      </c>
      <c r="B2997" s="10" t="s">
        <v>4556</v>
      </c>
      <c r="C2997" s="10" t="s">
        <v>4716</v>
      </c>
      <c r="D2997" s="10" t="s">
        <v>28</v>
      </c>
      <c r="E2997" s="10" t="s">
        <v>29</v>
      </c>
      <c r="F2997" s="16">
        <v>30</v>
      </c>
      <c r="G2997" s="10" t="s">
        <v>7445</v>
      </c>
      <c r="H2997" s="10" t="s">
        <v>3421</v>
      </c>
      <c r="I2997" s="10" t="s">
        <v>1194</v>
      </c>
      <c r="J2997" s="11">
        <v>44428</v>
      </c>
      <c r="K2997" s="16">
        <v>3</v>
      </c>
      <c r="L2997" s="10" t="s">
        <v>68</v>
      </c>
      <c r="M2997" s="10">
        <f t="shared" si="185"/>
        <v>2021</v>
      </c>
      <c r="N2997" s="10">
        <f t="shared" si="186"/>
        <v>8</v>
      </c>
      <c r="O2997" s="10" t="str">
        <f>VLOOKUP(L2997,'User input'!$D$6:$E$16,2,FALSE)</f>
        <v>Megawidget M</v>
      </c>
      <c r="P2997" s="10">
        <f>VLOOKUP(L2997,'User input'!$D$6:$G$16,3,FALSE)</f>
        <v>1.29</v>
      </c>
      <c r="Q2997" s="10">
        <f>VLOOKUP(L2997,'User input'!$D$6:$G$16,4,FALSE)</f>
        <v>24</v>
      </c>
      <c r="R2997" s="10">
        <f t="shared" si="187"/>
        <v>72</v>
      </c>
      <c r="S2997" s="27">
        <f t="shared" si="184"/>
        <v>92.88</v>
      </c>
      <c r="T2997" s="27">
        <f>IF(K2997&lt;'User input'!$I$9,'User input'!$J$8,IF(K2997&lt;'User input'!$I$10,'User input'!$J$9,IF(K2997&lt;'User input'!$I$11,'User input'!$J$10,'User input'!$J$11)))*S2997</f>
        <v>0</v>
      </c>
      <c r="U2997" s="27">
        <f>K2997*'User input'!$J$17+'User input'!$J$16</f>
        <v>0.5</v>
      </c>
    </row>
    <row r="2998" spans="1:21" x14ac:dyDescent="0.25">
      <c r="A2998" s="18">
        <v>3074</v>
      </c>
      <c r="B2998" s="10" t="s">
        <v>7446</v>
      </c>
      <c r="C2998" s="10" t="s">
        <v>2167</v>
      </c>
      <c r="D2998" s="10" t="s">
        <v>49</v>
      </c>
      <c r="E2998" s="10" t="s">
        <v>16</v>
      </c>
      <c r="F2998" s="16">
        <v>60</v>
      </c>
      <c r="G2998" s="10" t="s">
        <v>7447</v>
      </c>
      <c r="H2998" s="10" t="s">
        <v>579</v>
      </c>
      <c r="I2998" s="10" t="s">
        <v>32</v>
      </c>
      <c r="J2998" s="11">
        <v>44232</v>
      </c>
      <c r="K2998" s="16">
        <v>100</v>
      </c>
      <c r="L2998" s="10" t="s">
        <v>99</v>
      </c>
      <c r="M2998" s="10">
        <f t="shared" si="185"/>
        <v>2021</v>
      </c>
      <c r="N2998" s="10">
        <f t="shared" si="186"/>
        <v>2</v>
      </c>
      <c r="O2998" s="10" t="str">
        <f>VLOOKUP(L2998,'User input'!$D$6:$E$16,2,FALSE)</f>
        <v>Superwossname</v>
      </c>
      <c r="P2998" s="10">
        <f>VLOOKUP(L2998,'User input'!$D$6:$G$16,3,FALSE)</f>
        <v>3.49</v>
      </c>
      <c r="Q2998" s="10">
        <f>VLOOKUP(L2998,'User input'!$D$6:$G$16,4,FALSE)</f>
        <v>20</v>
      </c>
      <c r="R2998" s="10">
        <f t="shared" si="187"/>
        <v>2000</v>
      </c>
      <c r="S2998" s="27">
        <f t="shared" si="184"/>
        <v>6980</v>
      </c>
      <c r="T2998" s="27">
        <f>IF(K2998&lt;'User input'!$I$9,'User input'!$J$8,IF(K2998&lt;'User input'!$I$10,'User input'!$J$9,IF(K2998&lt;'User input'!$I$11,'User input'!$J$10,'User input'!$J$11)))*S2998</f>
        <v>488.6</v>
      </c>
      <c r="U2998" s="27">
        <f>K2998*'User input'!$J$17+'User input'!$J$16</f>
        <v>0.5</v>
      </c>
    </row>
    <row r="2999" spans="1:21" x14ac:dyDescent="0.25">
      <c r="A2999" s="17">
        <v>3075</v>
      </c>
      <c r="B2999" s="6" t="s">
        <v>6530</v>
      </c>
      <c r="C2999" s="6" t="s">
        <v>1124</v>
      </c>
      <c r="D2999" s="6" t="s">
        <v>28</v>
      </c>
      <c r="E2999" s="6" t="s">
        <v>29</v>
      </c>
      <c r="F2999" s="15">
        <v>60</v>
      </c>
      <c r="G2999" s="6" t="s">
        <v>7448</v>
      </c>
      <c r="H2999" s="6" t="s">
        <v>5694</v>
      </c>
      <c r="I2999" s="6" t="s">
        <v>185</v>
      </c>
      <c r="J2999" s="7">
        <v>44525</v>
      </c>
      <c r="K2999" s="15">
        <v>54</v>
      </c>
      <c r="L2999" s="6" t="s">
        <v>62</v>
      </c>
      <c r="M2999" s="6">
        <f t="shared" si="185"/>
        <v>2021</v>
      </c>
      <c r="N2999" s="6">
        <f t="shared" si="186"/>
        <v>11</v>
      </c>
      <c r="O2999" s="6" t="str">
        <f>VLOOKUP(L2999,'User input'!$D$6:$E$16,2,FALSE)</f>
        <v>Ultrathing V4</v>
      </c>
      <c r="P2999" s="6">
        <f>VLOOKUP(L2999,'User input'!$D$6:$G$16,3,FALSE)</f>
        <v>3.99</v>
      </c>
      <c r="Q2999" s="6">
        <f>VLOOKUP(L2999,'User input'!$D$6:$G$16,4,FALSE)</f>
        <v>24</v>
      </c>
      <c r="R2999" s="6">
        <f t="shared" si="187"/>
        <v>1296</v>
      </c>
      <c r="S2999" s="26">
        <f t="shared" si="184"/>
        <v>5171.04</v>
      </c>
      <c r="T2999" s="26">
        <f>IF(K2999&lt;'User input'!$I$9,'User input'!$J$8,IF(K2999&lt;'User input'!$I$10,'User input'!$J$9,IF(K2999&lt;'User input'!$I$11,'User input'!$J$10,'User input'!$J$11)))*S2999</f>
        <v>258.55200000000002</v>
      </c>
      <c r="U2999" s="26">
        <f>K2999*'User input'!$J$17+'User input'!$J$16</f>
        <v>0.5</v>
      </c>
    </row>
    <row r="3000" spans="1:21" x14ac:dyDescent="0.25">
      <c r="A3000" s="18">
        <v>3076</v>
      </c>
      <c r="B3000" s="10" t="s">
        <v>2293</v>
      </c>
      <c r="C3000" s="10" t="s">
        <v>2653</v>
      </c>
      <c r="D3000" s="10" t="s">
        <v>28</v>
      </c>
      <c r="E3000" s="10" t="s">
        <v>29</v>
      </c>
      <c r="F3000" s="16">
        <v>90</v>
      </c>
      <c r="G3000" s="10" t="s">
        <v>7449</v>
      </c>
      <c r="H3000" s="10" t="s">
        <v>5029</v>
      </c>
      <c r="I3000" s="10" t="s">
        <v>176</v>
      </c>
      <c r="J3000" s="11">
        <v>44055</v>
      </c>
      <c r="K3000" s="16">
        <v>7</v>
      </c>
      <c r="L3000" s="10" t="s">
        <v>99</v>
      </c>
      <c r="M3000" s="10">
        <f t="shared" si="185"/>
        <v>2020</v>
      </c>
      <c r="N3000" s="10">
        <f t="shared" si="186"/>
        <v>8</v>
      </c>
      <c r="O3000" s="10" t="str">
        <f>VLOOKUP(L3000,'User input'!$D$6:$E$16,2,FALSE)</f>
        <v>Superwossname</v>
      </c>
      <c r="P3000" s="10">
        <f>VLOOKUP(L3000,'User input'!$D$6:$G$16,3,FALSE)</f>
        <v>3.49</v>
      </c>
      <c r="Q3000" s="10">
        <f>VLOOKUP(L3000,'User input'!$D$6:$G$16,4,FALSE)</f>
        <v>20</v>
      </c>
      <c r="R3000" s="10">
        <f t="shared" si="187"/>
        <v>140</v>
      </c>
      <c r="S3000" s="27">
        <f t="shared" si="184"/>
        <v>488.6</v>
      </c>
      <c r="T3000" s="27">
        <f>IF(K3000&lt;'User input'!$I$9,'User input'!$J$8,IF(K3000&lt;'User input'!$I$10,'User input'!$J$9,IF(K3000&lt;'User input'!$I$11,'User input'!$J$10,'User input'!$J$11)))*S3000</f>
        <v>0</v>
      </c>
      <c r="U3000" s="27">
        <f>K3000*'User input'!$J$17+'User input'!$J$16</f>
        <v>0.5</v>
      </c>
    </row>
    <row r="3001" spans="1:21" x14ac:dyDescent="0.25">
      <c r="A3001" s="17">
        <v>3077</v>
      </c>
      <c r="B3001" s="6" t="s">
        <v>1044</v>
      </c>
      <c r="C3001" s="6" t="s">
        <v>2813</v>
      </c>
      <c r="D3001" s="6" t="s">
        <v>28</v>
      </c>
      <c r="E3001" s="6" t="s">
        <v>29</v>
      </c>
      <c r="F3001" s="15">
        <v>90</v>
      </c>
      <c r="G3001" s="6" t="s">
        <v>7450</v>
      </c>
      <c r="H3001" s="6" t="s">
        <v>7451</v>
      </c>
      <c r="I3001" s="6" t="s">
        <v>127</v>
      </c>
      <c r="J3001" s="7">
        <v>43584</v>
      </c>
      <c r="K3001" s="15">
        <v>80</v>
      </c>
      <c r="L3001" s="6" t="s">
        <v>62</v>
      </c>
      <c r="M3001" s="6">
        <f t="shared" si="185"/>
        <v>2019</v>
      </c>
      <c r="N3001" s="6">
        <f t="shared" si="186"/>
        <v>4</v>
      </c>
      <c r="O3001" s="6" t="str">
        <f>VLOOKUP(L3001,'User input'!$D$6:$E$16,2,FALSE)</f>
        <v>Ultrathing V4</v>
      </c>
      <c r="P3001" s="6">
        <f>VLOOKUP(L3001,'User input'!$D$6:$G$16,3,FALSE)</f>
        <v>3.99</v>
      </c>
      <c r="Q3001" s="6">
        <f>VLOOKUP(L3001,'User input'!$D$6:$G$16,4,FALSE)</f>
        <v>24</v>
      </c>
      <c r="R3001" s="6">
        <f t="shared" si="187"/>
        <v>1920</v>
      </c>
      <c r="S3001" s="26">
        <f t="shared" si="184"/>
        <v>7660.8</v>
      </c>
      <c r="T3001" s="26">
        <f>IF(K3001&lt;'User input'!$I$9,'User input'!$J$8,IF(K3001&lt;'User input'!$I$10,'User input'!$J$9,IF(K3001&lt;'User input'!$I$11,'User input'!$J$10,'User input'!$J$11)))*S3001</f>
        <v>383.04</v>
      </c>
      <c r="U3001" s="26">
        <f>K3001*'User input'!$J$17+'User input'!$J$16</f>
        <v>0.5</v>
      </c>
    </row>
    <row r="3002" spans="1:21" x14ac:dyDescent="0.25">
      <c r="A3002" s="17">
        <v>3079</v>
      </c>
      <c r="B3002" s="6" t="s">
        <v>4301</v>
      </c>
      <c r="C3002" s="6" t="s">
        <v>7452</v>
      </c>
      <c r="D3002" s="6" t="s">
        <v>28</v>
      </c>
      <c r="E3002" s="6" t="s">
        <v>29</v>
      </c>
      <c r="F3002" s="15">
        <v>60</v>
      </c>
      <c r="G3002" s="6" t="s">
        <v>7453</v>
      </c>
      <c r="H3002" s="6" t="s">
        <v>534</v>
      </c>
      <c r="I3002" s="6" t="s">
        <v>32</v>
      </c>
      <c r="J3002" s="7">
        <v>44009</v>
      </c>
      <c r="K3002" s="15">
        <v>37</v>
      </c>
      <c r="L3002" s="6" t="s">
        <v>68</v>
      </c>
      <c r="M3002" s="6">
        <f t="shared" si="185"/>
        <v>2020</v>
      </c>
      <c r="N3002" s="6">
        <f t="shared" si="186"/>
        <v>6</v>
      </c>
      <c r="O3002" s="6" t="str">
        <f>VLOOKUP(L3002,'User input'!$D$6:$E$16,2,FALSE)</f>
        <v>Megawidget M</v>
      </c>
      <c r="P3002" s="6">
        <f>VLOOKUP(L3002,'User input'!$D$6:$G$16,3,FALSE)</f>
        <v>1.29</v>
      </c>
      <c r="Q3002" s="6">
        <f>VLOOKUP(L3002,'User input'!$D$6:$G$16,4,FALSE)</f>
        <v>24</v>
      </c>
      <c r="R3002" s="6">
        <f t="shared" si="187"/>
        <v>888</v>
      </c>
      <c r="S3002" s="26">
        <f t="shared" si="184"/>
        <v>1145.52</v>
      </c>
      <c r="T3002" s="26">
        <f>IF(K3002&lt;'User input'!$I$9,'User input'!$J$8,IF(K3002&lt;'User input'!$I$10,'User input'!$J$9,IF(K3002&lt;'User input'!$I$11,'User input'!$J$10,'User input'!$J$11)))*S3002</f>
        <v>34.365600000000001</v>
      </c>
      <c r="U3002" s="26">
        <f>K3002*'User input'!$J$17+'User input'!$J$16</f>
        <v>0.5</v>
      </c>
    </row>
    <row r="3003" spans="1:21" x14ac:dyDescent="0.25">
      <c r="A3003" s="18">
        <v>3080</v>
      </c>
      <c r="B3003" s="10" t="s">
        <v>7454</v>
      </c>
      <c r="C3003" s="10" t="s">
        <v>7455</v>
      </c>
      <c r="D3003" s="10" t="s">
        <v>49</v>
      </c>
      <c r="E3003" s="10" t="s">
        <v>16</v>
      </c>
      <c r="F3003" s="16">
        <v>60</v>
      </c>
      <c r="G3003" s="10" t="s">
        <v>7456</v>
      </c>
      <c r="H3003" s="10" t="s">
        <v>5979</v>
      </c>
      <c r="I3003" s="10" t="s">
        <v>176</v>
      </c>
      <c r="J3003" s="11">
        <v>44069</v>
      </c>
      <c r="K3003" s="16">
        <v>38</v>
      </c>
      <c r="L3003" s="10" t="s">
        <v>68</v>
      </c>
      <c r="M3003" s="10">
        <f t="shared" si="185"/>
        <v>2020</v>
      </c>
      <c r="N3003" s="10">
        <f t="shared" si="186"/>
        <v>8</v>
      </c>
      <c r="O3003" s="10" t="str">
        <f>VLOOKUP(L3003,'User input'!$D$6:$E$16,2,FALSE)</f>
        <v>Megawidget M</v>
      </c>
      <c r="P3003" s="10">
        <f>VLOOKUP(L3003,'User input'!$D$6:$G$16,3,FALSE)</f>
        <v>1.29</v>
      </c>
      <c r="Q3003" s="10">
        <f>VLOOKUP(L3003,'User input'!$D$6:$G$16,4,FALSE)</f>
        <v>24</v>
      </c>
      <c r="R3003" s="10">
        <f t="shared" si="187"/>
        <v>912</v>
      </c>
      <c r="S3003" s="27">
        <f t="shared" si="184"/>
        <v>1176.48</v>
      </c>
      <c r="T3003" s="27">
        <f>IF(K3003&lt;'User input'!$I$9,'User input'!$J$8,IF(K3003&lt;'User input'!$I$10,'User input'!$J$9,IF(K3003&lt;'User input'!$I$11,'User input'!$J$10,'User input'!$J$11)))*S3003</f>
        <v>35.294399999999996</v>
      </c>
      <c r="U3003" s="27">
        <f>K3003*'User input'!$J$17+'User input'!$J$16</f>
        <v>0.5</v>
      </c>
    </row>
    <row r="3004" spans="1:21" x14ac:dyDescent="0.25">
      <c r="A3004" s="17">
        <v>3081</v>
      </c>
      <c r="B3004" s="6" t="s">
        <v>7457</v>
      </c>
      <c r="C3004" s="6" t="s">
        <v>5248</v>
      </c>
      <c r="D3004" s="6" t="s">
        <v>49</v>
      </c>
      <c r="E3004" s="6" t="s">
        <v>16</v>
      </c>
      <c r="F3004" s="15">
        <v>90</v>
      </c>
      <c r="G3004" s="6" t="s">
        <v>7458</v>
      </c>
      <c r="H3004" s="6" t="s">
        <v>522</v>
      </c>
      <c r="I3004" s="6" t="s">
        <v>32</v>
      </c>
      <c r="J3004" s="7">
        <v>44475</v>
      </c>
      <c r="K3004" s="15">
        <v>70</v>
      </c>
      <c r="L3004" s="6" t="s">
        <v>20</v>
      </c>
      <c r="M3004" s="6">
        <f t="shared" si="185"/>
        <v>2021</v>
      </c>
      <c r="N3004" s="6">
        <f t="shared" si="186"/>
        <v>10</v>
      </c>
      <c r="O3004" s="6" t="str">
        <f>VLOOKUP(L3004,'User input'!$D$6:$E$16,2,FALSE)</f>
        <v>Hyperwotsit</v>
      </c>
      <c r="P3004" s="6">
        <f>VLOOKUP(L3004,'User input'!$D$6:$G$16,3,FALSE)</f>
        <v>2.0099999999999998</v>
      </c>
      <c r="Q3004" s="6">
        <f>VLOOKUP(L3004,'User input'!$D$6:$G$16,4,FALSE)</f>
        <v>20</v>
      </c>
      <c r="R3004" s="6">
        <f t="shared" si="187"/>
        <v>1400</v>
      </c>
      <c r="S3004" s="26">
        <f t="shared" si="184"/>
        <v>2813.9999999999995</v>
      </c>
      <c r="T3004" s="26">
        <f>IF(K3004&lt;'User input'!$I$9,'User input'!$J$8,IF(K3004&lt;'User input'!$I$10,'User input'!$J$9,IF(K3004&lt;'User input'!$I$11,'User input'!$J$10,'User input'!$J$11)))*S3004</f>
        <v>140.69999999999999</v>
      </c>
      <c r="U3004" s="26">
        <f>K3004*'User input'!$J$17+'User input'!$J$16</f>
        <v>0.5</v>
      </c>
    </row>
    <row r="3005" spans="1:21" x14ac:dyDescent="0.25">
      <c r="A3005" s="18">
        <v>3082</v>
      </c>
      <c r="B3005" s="10" t="s">
        <v>1654</v>
      </c>
      <c r="C3005" s="10" t="s">
        <v>7459</v>
      </c>
      <c r="D3005" s="10" t="s">
        <v>28</v>
      </c>
      <c r="E3005" s="10" t="s">
        <v>29</v>
      </c>
      <c r="F3005" s="16">
        <v>90</v>
      </c>
      <c r="G3005" s="10" t="s">
        <v>7460</v>
      </c>
      <c r="H3005" s="10" t="s">
        <v>7461</v>
      </c>
      <c r="I3005" s="10" t="s">
        <v>122</v>
      </c>
      <c r="J3005" s="11">
        <v>44035</v>
      </c>
      <c r="K3005" s="16">
        <v>75</v>
      </c>
      <c r="L3005" s="10" t="s">
        <v>78</v>
      </c>
      <c r="M3005" s="10">
        <f t="shared" si="185"/>
        <v>2020</v>
      </c>
      <c r="N3005" s="10">
        <f t="shared" si="186"/>
        <v>7</v>
      </c>
      <c r="O3005" s="10" t="str">
        <f>VLOOKUP(L3005,'User input'!$D$6:$E$16,2,FALSE)</f>
        <v>Ultrathing V2</v>
      </c>
      <c r="P3005" s="10">
        <f>VLOOKUP(L3005,'User input'!$D$6:$G$16,3,FALSE)</f>
        <v>2.95</v>
      </c>
      <c r="Q3005" s="10">
        <f>VLOOKUP(L3005,'User input'!$D$6:$G$16,4,FALSE)</f>
        <v>20</v>
      </c>
      <c r="R3005" s="10">
        <f t="shared" si="187"/>
        <v>1500</v>
      </c>
      <c r="S3005" s="27">
        <f t="shared" si="184"/>
        <v>4425</v>
      </c>
      <c r="T3005" s="27">
        <f>IF(K3005&lt;'User input'!$I$9,'User input'!$J$8,IF(K3005&lt;'User input'!$I$10,'User input'!$J$9,IF(K3005&lt;'User input'!$I$11,'User input'!$J$10,'User input'!$J$11)))*S3005</f>
        <v>221.25</v>
      </c>
      <c r="U3005" s="27">
        <f>K3005*'User input'!$J$17+'User input'!$J$16</f>
        <v>0.5</v>
      </c>
    </row>
    <row r="3006" spans="1:21" x14ac:dyDescent="0.25">
      <c r="A3006" s="17">
        <v>3083</v>
      </c>
      <c r="B3006" s="6" t="s">
        <v>7462</v>
      </c>
      <c r="C3006" s="6" t="s">
        <v>1258</v>
      </c>
      <c r="D3006" s="6" t="s">
        <v>90</v>
      </c>
      <c r="E3006" s="6" t="s">
        <v>29</v>
      </c>
      <c r="F3006" s="15">
        <v>60</v>
      </c>
      <c r="G3006" s="6" t="s">
        <v>7463</v>
      </c>
      <c r="H3006" s="6" t="s">
        <v>969</v>
      </c>
      <c r="I3006" s="6" t="s">
        <v>32</v>
      </c>
      <c r="J3006" s="7">
        <v>43978</v>
      </c>
      <c r="K3006" s="15">
        <v>68</v>
      </c>
      <c r="L3006" s="6" t="s">
        <v>68</v>
      </c>
      <c r="M3006" s="6">
        <f t="shared" si="185"/>
        <v>2020</v>
      </c>
      <c r="N3006" s="6">
        <f t="shared" si="186"/>
        <v>5</v>
      </c>
      <c r="O3006" s="6" t="str">
        <f>VLOOKUP(L3006,'User input'!$D$6:$E$16,2,FALSE)</f>
        <v>Megawidget M</v>
      </c>
      <c r="P3006" s="6">
        <f>VLOOKUP(L3006,'User input'!$D$6:$G$16,3,FALSE)</f>
        <v>1.29</v>
      </c>
      <c r="Q3006" s="6">
        <f>VLOOKUP(L3006,'User input'!$D$6:$G$16,4,FALSE)</f>
        <v>24</v>
      </c>
      <c r="R3006" s="6">
        <f t="shared" si="187"/>
        <v>1632</v>
      </c>
      <c r="S3006" s="26">
        <f t="shared" si="184"/>
        <v>2105.2800000000002</v>
      </c>
      <c r="T3006" s="26">
        <f>IF(K3006&lt;'User input'!$I$9,'User input'!$J$8,IF(K3006&lt;'User input'!$I$10,'User input'!$J$9,IF(K3006&lt;'User input'!$I$11,'User input'!$J$10,'User input'!$J$11)))*S3006</f>
        <v>105.26400000000001</v>
      </c>
      <c r="U3006" s="26">
        <f>K3006*'User input'!$J$17+'User input'!$J$16</f>
        <v>0.5</v>
      </c>
    </row>
    <row r="3007" spans="1:21" x14ac:dyDescent="0.25">
      <c r="A3007" s="18">
        <v>3084</v>
      </c>
      <c r="B3007" s="10" t="s">
        <v>7464</v>
      </c>
      <c r="C3007" s="10" t="s">
        <v>1170</v>
      </c>
      <c r="D3007" s="10" t="s">
        <v>49</v>
      </c>
      <c r="E3007" s="10" t="s">
        <v>16</v>
      </c>
      <c r="F3007" s="16">
        <v>90</v>
      </c>
      <c r="G3007" s="10" t="s">
        <v>7465</v>
      </c>
      <c r="H3007" s="10" t="s">
        <v>1682</v>
      </c>
      <c r="I3007" s="10" t="s">
        <v>206</v>
      </c>
      <c r="J3007" s="11">
        <v>44486</v>
      </c>
      <c r="K3007" s="16">
        <v>92</v>
      </c>
      <c r="L3007" s="10" t="s">
        <v>39</v>
      </c>
      <c r="M3007" s="10">
        <f t="shared" si="185"/>
        <v>2021</v>
      </c>
      <c r="N3007" s="10">
        <f t="shared" si="186"/>
        <v>10</v>
      </c>
      <c r="O3007" s="10" t="str">
        <f>VLOOKUP(L3007,'User input'!$D$6:$E$16,2,FALSE)</f>
        <v>Ultrathing V1</v>
      </c>
      <c r="P3007" s="10">
        <f>VLOOKUP(L3007,'User input'!$D$6:$G$16,3,FALSE)</f>
        <v>1.79</v>
      </c>
      <c r="Q3007" s="10">
        <f>VLOOKUP(L3007,'User input'!$D$6:$G$16,4,FALSE)</f>
        <v>17</v>
      </c>
      <c r="R3007" s="10">
        <f t="shared" si="187"/>
        <v>1564</v>
      </c>
      <c r="S3007" s="27">
        <f t="shared" si="184"/>
        <v>2799.56</v>
      </c>
      <c r="T3007" s="27">
        <f>IF(K3007&lt;'User input'!$I$9,'User input'!$J$8,IF(K3007&lt;'User input'!$I$10,'User input'!$J$9,IF(K3007&lt;'User input'!$I$11,'User input'!$J$10,'User input'!$J$11)))*S3007</f>
        <v>139.97800000000001</v>
      </c>
      <c r="U3007" s="27">
        <f>K3007*'User input'!$J$17+'User input'!$J$16</f>
        <v>0.5</v>
      </c>
    </row>
    <row r="3008" spans="1:21" x14ac:dyDescent="0.25">
      <c r="A3008" s="17">
        <v>3085</v>
      </c>
      <c r="B3008" s="6" t="s">
        <v>7466</v>
      </c>
      <c r="C3008" s="6" t="s">
        <v>3027</v>
      </c>
      <c r="D3008" s="6" t="s">
        <v>28</v>
      </c>
      <c r="E3008" s="6" t="s">
        <v>29</v>
      </c>
      <c r="F3008" s="15">
        <v>90</v>
      </c>
      <c r="G3008" s="6" t="s">
        <v>7467</v>
      </c>
      <c r="H3008" s="6" t="s">
        <v>3377</v>
      </c>
      <c r="I3008" s="6" t="s">
        <v>2868</v>
      </c>
      <c r="J3008" s="7">
        <v>44382</v>
      </c>
      <c r="K3008" s="15">
        <v>84</v>
      </c>
      <c r="L3008" s="6" t="s">
        <v>62</v>
      </c>
      <c r="M3008" s="6">
        <f t="shared" si="185"/>
        <v>2021</v>
      </c>
      <c r="N3008" s="6">
        <f t="shared" si="186"/>
        <v>7</v>
      </c>
      <c r="O3008" s="6" t="str">
        <f>VLOOKUP(L3008,'User input'!$D$6:$E$16,2,FALSE)</f>
        <v>Ultrathing V4</v>
      </c>
      <c r="P3008" s="6">
        <f>VLOOKUP(L3008,'User input'!$D$6:$G$16,3,FALSE)</f>
        <v>3.99</v>
      </c>
      <c r="Q3008" s="6">
        <f>VLOOKUP(L3008,'User input'!$D$6:$G$16,4,FALSE)</f>
        <v>24</v>
      </c>
      <c r="R3008" s="6">
        <f t="shared" si="187"/>
        <v>2016</v>
      </c>
      <c r="S3008" s="26">
        <f t="shared" si="184"/>
        <v>8043.84</v>
      </c>
      <c r="T3008" s="26">
        <f>IF(K3008&lt;'User input'!$I$9,'User input'!$J$8,IF(K3008&lt;'User input'!$I$10,'User input'!$J$9,IF(K3008&lt;'User input'!$I$11,'User input'!$J$10,'User input'!$J$11)))*S3008</f>
        <v>402.19200000000001</v>
      </c>
      <c r="U3008" s="26">
        <f>K3008*'User input'!$J$17+'User input'!$J$16</f>
        <v>0.5</v>
      </c>
    </row>
    <row r="3009" spans="1:21" x14ac:dyDescent="0.25">
      <c r="A3009" s="18">
        <v>3086</v>
      </c>
      <c r="B3009" s="10" t="s">
        <v>7468</v>
      </c>
      <c r="C3009" s="10" t="s">
        <v>5149</v>
      </c>
      <c r="D3009" s="10" t="s">
        <v>28</v>
      </c>
      <c r="E3009" s="10" t="s">
        <v>29</v>
      </c>
      <c r="F3009" s="16">
        <v>60</v>
      </c>
      <c r="G3009" s="10" t="s">
        <v>7469</v>
      </c>
      <c r="H3009" s="10" t="s">
        <v>2459</v>
      </c>
      <c r="I3009" s="10" t="s">
        <v>32</v>
      </c>
      <c r="J3009" s="11">
        <v>43776</v>
      </c>
      <c r="K3009" s="16">
        <v>72</v>
      </c>
      <c r="L3009" s="10" t="s">
        <v>20</v>
      </c>
      <c r="M3009" s="10">
        <f t="shared" si="185"/>
        <v>2019</v>
      </c>
      <c r="N3009" s="10">
        <f t="shared" si="186"/>
        <v>11</v>
      </c>
      <c r="O3009" s="10" t="str">
        <f>VLOOKUP(L3009,'User input'!$D$6:$E$16,2,FALSE)</f>
        <v>Hyperwotsit</v>
      </c>
      <c r="P3009" s="10">
        <f>VLOOKUP(L3009,'User input'!$D$6:$G$16,3,FALSE)</f>
        <v>2.0099999999999998</v>
      </c>
      <c r="Q3009" s="10">
        <f>VLOOKUP(L3009,'User input'!$D$6:$G$16,4,FALSE)</f>
        <v>20</v>
      </c>
      <c r="R3009" s="10">
        <f t="shared" si="187"/>
        <v>1440</v>
      </c>
      <c r="S3009" s="27">
        <f t="shared" si="184"/>
        <v>2894.3999999999996</v>
      </c>
      <c r="T3009" s="27">
        <f>IF(K3009&lt;'User input'!$I$9,'User input'!$J$8,IF(K3009&lt;'User input'!$I$10,'User input'!$J$9,IF(K3009&lt;'User input'!$I$11,'User input'!$J$10,'User input'!$J$11)))*S3009</f>
        <v>144.72</v>
      </c>
      <c r="U3009" s="27">
        <f>K3009*'User input'!$J$17+'User input'!$J$16</f>
        <v>0.5</v>
      </c>
    </row>
    <row r="3010" spans="1:21" x14ac:dyDescent="0.25">
      <c r="A3010" s="17">
        <v>3087</v>
      </c>
      <c r="B3010" s="6" t="s">
        <v>3604</v>
      </c>
      <c r="C3010" s="6" t="s">
        <v>718</v>
      </c>
      <c r="D3010" s="6" t="s">
        <v>28</v>
      </c>
      <c r="E3010" s="6" t="s">
        <v>29</v>
      </c>
      <c r="F3010" s="15">
        <v>90</v>
      </c>
      <c r="G3010" s="6" t="s">
        <v>7470</v>
      </c>
      <c r="H3010" s="6" t="s">
        <v>31</v>
      </c>
      <c r="I3010" s="6" t="s">
        <v>32</v>
      </c>
      <c r="J3010" s="7">
        <v>44554</v>
      </c>
      <c r="K3010" s="15">
        <v>96</v>
      </c>
      <c r="L3010" s="6" t="s">
        <v>52</v>
      </c>
      <c r="M3010" s="6">
        <f t="shared" si="185"/>
        <v>2021</v>
      </c>
      <c r="N3010" s="6">
        <f t="shared" si="186"/>
        <v>12</v>
      </c>
      <c r="O3010" s="6" t="str">
        <f>VLOOKUP(L3010,'User input'!$D$6:$E$16,2,FALSE)</f>
        <v>Megawidget S</v>
      </c>
      <c r="P3010" s="6">
        <f>VLOOKUP(L3010,'User input'!$D$6:$G$16,3,FALSE)</f>
        <v>0.69</v>
      </c>
      <c r="Q3010" s="6">
        <f>VLOOKUP(L3010,'User input'!$D$6:$G$16,4,FALSE)</f>
        <v>24</v>
      </c>
      <c r="R3010" s="6">
        <f t="shared" si="187"/>
        <v>2304</v>
      </c>
      <c r="S3010" s="26">
        <f t="shared" si="184"/>
        <v>1589.7599999999998</v>
      </c>
      <c r="T3010" s="26">
        <f>IF(K3010&lt;'User input'!$I$9,'User input'!$J$8,IF(K3010&lt;'User input'!$I$10,'User input'!$J$9,IF(K3010&lt;'User input'!$I$11,'User input'!$J$10,'User input'!$J$11)))*S3010</f>
        <v>79.488</v>
      </c>
      <c r="U3010" s="26">
        <f>K3010*'User input'!$J$17+'User input'!$J$16</f>
        <v>0.5</v>
      </c>
    </row>
    <row r="3011" spans="1:21" x14ac:dyDescent="0.25">
      <c r="A3011" s="18">
        <v>3088</v>
      </c>
      <c r="B3011" s="10" t="s">
        <v>7471</v>
      </c>
      <c r="C3011" s="10" t="s">
        <v>7204</v>
      </c>
      <c r="D3011" s="10" t="s">
        <v>15</v>
      </c>
      <c r="E3011" s="10" t="s">
        <v>16</v>
      </c>
      <c r="F3011" s="16">
        <v>90</v>
      </c>
      <c r="G3011" s="10" t="s">
        <v>7472</v>
      </c>
      <c r="H3011" s="10" t="s">
        <v>4399</v>
      </c>
      <c r="I3011" s="10" t="s">
        <v>32</v>
      </c>
      <c r="J3011" s="11">
        <v>44097</v>
      </c>
      <c r="K3011" s="16">
        <v>27</v>
      </c>
      <c r="L3011" s="10" t="s">
        <v>157</v>
      </c>
      <c r="M3011" s="10">
        <f t="shared" si="185"/>
        <v>2020</v>
      </c>
      <c r="N3011" s="10">
        <f t="shared" si="186"/>
        <v>9</v>
      </c>
      <c r="O3011" s="10" t="str">
        <f>VLOOKUP(L3011,'User input'!$D$6:$E$16,2,FALSE)</f>
        <v>Ultrathing V3</v>
      </c>
      <c r="P3011" s="10">
        <f>VLOOKUP(L3011,'User input'!$D$6:$G$16,3,FALSE)</f>
        <v>3.39</v>
      </c>
      <c r="Q3011" s="10">
        <f>VLOOKUP(L3011,'User input'!$D$6:$G$16,4,FALSE)</f>
        <v>24</v>
      </c>
      <c r="R3011" s="10">
        <f t="shared" si="187"/>
        <v>648</v>
      </c>
      <c r="S3011" s="27">
        <f t="shared" si="184"/>
        <v>2196.7200000000003</v>
      </c>
      <c r="T3011" s="27">
        <f>IF(K3011&lt;'User input'!$I$9,'User input'!$J$8,IF(K3011&lt;'User input'!$I$10,'User input'!$J$9,IF(K3011&lt;'User input'!$I$11,'User input'!$J$10,'User input'!$J$11)))*S3011</f>
        <v>65.901600000000002</v>
      </c>
      <c r="U3011" s="27">
        <f>K3011*'User input'!$J$17+'User input'!$J$16</f>
        <v>0.5</v>
      </c>
    </row>
    <row r="3012" spans="1:21" x14ac:dyDescent="0.25">
      <c r="A3012" s="17">
        <v>3089</v>
      </c>
      <c r="B3012" s="6" t="s">
        <v>7473</v>
      </c>
      <c r="C3012" s="6" t="s">
        <v>7383</v>
      </c>
      <c r="D3012" s="6" t="s">
        <v>49</v>
      </c>
      <c r="E3012" s="6" t="s">
        <v>16</v>
      </c>
      <c r="F3012" s="15">
        <v>60</v>
      </c>
      <c r="G3012" s="6" t="s">
        <v>7474</v>
      </c>
      <c r="H3012" s="6" t="s">
        <v>4754</v>
      </c>
      <c r="I3012" s="6" t="s">
        <v>291</v>
      </c>
      <c r="J3012" s="7">
        <v>44385</v>
      </c>
      <c r="K3012" s="15">
        <v>39</v>
      </c>
      <c r="L3012" s="6" t="s">
        <v>33</v>
      </c>
      <c r="M3012" s="6">
        <f t="shared" si="185"/>
        <v>2021</v>
      </c>
      <c r="N3012" s="6">
        <f t="shared" si="186"/>
        <v>7</v>
      </c>
      <c r="O3012" s="6" t="str">
        <f>VLOOKUP(L3012,'User input'!$D$6:$E$16,2,FALSE)</f>
        <v>Megawidget L</v>
      </c>
      <c r="P3012" s="6">
        <f>VLOOKUP(L3012,'User input'!$D$6:$G$16,3,FALSE)</f>
        <v>1.79</v>
      </c>
      <c r="Q3012" s="6">
        <f>VLOOKUP(L3012,'User input'!$D$6:$G$16,4,FALSE)</f>
        <v>24</v>
      </c>
      <c r="R3012" s="6">
        <f t="shared" si="187"/>
        <v>936</v>
      </c>
      <c r="S3012" s="26">
        <f t="shared" si="184"/>
        <v>1675.44</v>
      </c>
      <c r="T3012" s="26">
        <f>IF(K3012&lt;'User input'!$I$9,'User input'!$J$8,IF(K3012&lt;'User input'!$I$10,'User input'!$J$9,IF(K3012&lt;'User input'!$I$11,'User input'!$J$10,'User input'!$J$11)))*S3012</f>
        <v>50.263199999999998</v>
      </c>
      <c r="U3012" s="26">
        <f>K3012*'User input'!$J$17+'User input'!$J$16</f>
        <v>0.5</v>
      </c>
    </row>
    <row r="3013" spans="1:21" x14ac:dyDescent="0.25">
      <c r="A3013" s="18">
        <v>3090</v>
      </c>
      <c r="B3013" s="10" t="s">
        <v>7475</v>
      </c>
      <c r="C3013" s="10" t="s">
        <v>2358</v>
      </c>
      <c r="D3013" s="10" t="s">
        <v>28</v>
      </c>
      <c r="E3013" s="10" t="s">
        <v>29</v>
      </c>
      <c r="F3013" s="16">
        <v>90</v>
      </c>
      <c r="G3013" s="10" t="s">
        <v>7476</v>
      </c>
      <c r="H3013" s="10" t="s">
        <v>1965</v>
      </c>
      <c r="I3013" s="10" t="s">
        <v>108</v>
      </c>
      <c r="J3013" s="11">
        <v>44098</v>
      </c>
      <c r="K3013" s="16">
        <v>58</v>
      </c>
      <c r="L3013" s="10" t="s">
        <v>52</v>
      </c>
      <c r="M3013" s="10">
        <f t="shared" si="185"/>
        <v>2020</v>
      </c>
      <c r="N3013" s="10">
        <f t="shared" si="186"/>
        <v>9</v>
      </c>
      <c r="O3013" s="10" t="str">
        <f>VLOOKUP(L3013,'User input'!$D$6:$E$16,2,FALSE)</f>
        <v>Megawidget S</v>
      </c>
      <c r="P3013" s="10">
        <f>VLOOKUP(L3013,'User input'!$D$6:$G$16,3,FALSE)</f>
        <v>0.69</v>
      </c>
      <c r="Q3013" s="10">
        <f>VLOOKUP(L3013,'User input'!$D$6:$G$16,4,FALSE)</f>
        <v>24</v>
      </c>
      <c r="R3013" s="10">
        <f t="shared" si="187"/>
        <v>1392</v>
      </c>
      <c r="S3013" s="27">
        <f t="shared" ref="S3013:S3076" si="188">R3013*P3013</f>
        <v>960.4799999999999</v>
      </c>
      <c r="T3013" s="27">
        <f>IF(K3013&lt;'User input'!$I$9,'User input'!$J$8,IF(K3013&lt;'User input'!$I$10,'User input'!$J$9,IF(K3013&lt;'User input'!$I$11,'User input'!$J$10,'User input'!$J$11)))*S3013</f>
        <v>48.024000000000001</v>
      </c>
      <c r="U3013" s="27">
        <f>K3013*'User input'!$J$17+'User input'!$J$16</f>
        <v>0.5</v>
      </c>
    </row>
    <row r="3014" spans="1:21" x14ac:dyDescent="0.25">
      <c r="A3014" s="17">
        <v>3091</v>
      </c>
      <c r="B3014" s="6" t="s">
        <v>4264</v>
      </c>
      <c r="C3014" s="6" t="s">
        <v>2443</v>
      </c>
      <c r="D3014" s="6" t="s">
        <v>28</v>
      </c>
      <c r="E3014" s="6" t="s">
        <v>29</v>
      </c>
      <c r="F3014" s="15">
        <v>90</v>
      </c>
      <c r="G3014" s="6" t="s">
        <v>7477</v>
      </c>
      <c r="H3014" s="6" t="s">
        <v>7478</v>
      </c>
      <c r="I3014" s="6" t="s">
        <v>238</v>
      </c>
      <c r="J3014" s="7">
        <v>44186</v>
      </c>
      <c r="K3014" s="15">
        <v>54</v>
      </c>
      <c r="L3014" s="6" t="s">
        <v>99</v>
      </c>
      <c r="M3014" s="6">
        <f t="shared" ref="M3014:M3077" si="189">YEAR(J3014)</f>
        <v>2020</v>
      </c>
      <c r="N3014" s="6">
        <f t="shared" ref="N3014:N3077" si="190">MONTH(J3014)</f>
        <v>12</v>
      </c>
      <c r="O3014" s="6" t="str">
        <f>VLOOKUP(L3014,'User input'!$D$6:$E$16,2,FALSE)</f>
        <v>Superwossname</v>
      </c>
      <c r="P3014" s="6">
        <f>VLOOKUP(L3014,'User input'!$D$6:$G$16,3,FALSE)</f>
        <v>3.49</v>
      </c>
      <c r="Q3014" s="6">
        <f>VLOOKUP(L3014,'User input'!$D$6:$G$16,4,FALSE)</f>
        <v>20</v>
      </c>
      <c r="R3014" s="6">
        <f t="shared" ref="R3014:R3077" si="191">K3014*Q3014</f>
        <v>1080</v>
      </c>
      <c r="S3014" s="26">
        <f t="shared" si="188"/>
        <v>3769.2000000000003</v>
      </c>
      <c r="T3014" s="26">
        <f>IF(K3014&lt;'User input'!$I$9,'User input'!$J$8,IF(K3014&lt;'User input'!$I$10,'User input'!$J$9,IF(K3014&lt;'User input'!$I$11,'User input'!$J$10,'User input'!$J$11)))*S3014</f>
        <v>188.46000000000004</v>
      </c>
      <c r="U3014" s="26">
        <f>K3014*'User input'!$J$17+'User input'!$J$16</f>
        <v>0.5</v>
      </c>
    </row>
    <row r="3015" spans="1:21" x14ac:dyDescent="0.25">
      <c r="A3015" s="18">
        <v>3092</v>
      </c>
      <c r="B3015" s="10" t="s">
        <v>2877</v>
      </c>
      <c r="C3015" s="10" t="s">
        <v>7479</v>
      </c>
      <c r="D3015" s="10" t="s">
        <v>28</v>
      </c>
      <c r="E3015" s="10" t="s">
        <v>29</v>
      </c>
      <c r="F3015" s="16">
        <v>90</v>
      </c>
      <c r="G3015" s="10" t="s">
        <v>7477</v>
      </c>
      <c r="H3015" s="10" t="s">
        <v>3454</v>
      </c>
      <c r="I3015" s="10" t="s">
        <v>32</v>
      </c>
      <c r="J3015" s="11">
        <v>43492</v>
      </c>
      <c r="K3015" s="16">
        <v>4</v>
      </c>
      <c r="L3015" s="10" t="s">
        <v>78</v>
      </c>
      <c r="M3015" s="10">
        <f t="shared" si="189"/>
        <v>2019</v>
      </c>
      <c r="N3015" s="10">
        <f t="shared" si="190"/>
        <v>1</v>
      </c>
      <c r="O3015" s="10" t="str">
        <f>VLOOKUP(L3015,'User input'!$D$6:$E$16,2,FALSE)</f>
        <v>Ultrathing V2</v>
      </c>
      <c r="P3015" s="10">
        <f>VLOOKUP(L3015,'User input'!$D$6:$G$16,3,FALSE)</f>
        <v>2.95</v>
      </c>
      <c r="Q3015" s="10">
        <f>VLOOKUP(L3015,'User input'!$D$6:$G$16,4,FALSE)</f>
        <v>20</v>
      </c>
      <c r="R3015" s="10">
        <f t="shared" si="191"/>
        <v>80</v>
      </c>
      <c r="S3015" s="27">
        <f t="shared" si="188"/>
        <v>236</v>
      </c>
      <c r="T3015" s="27">
        <f>IF(K3015&lt;'User input'!$I$9,'User input'!$J$8,IF(K3015&lt;'User input'!$I$10,'User input'!$J$9,IF(K3015&lt;'User input'!$I$11,'User input'!$J$10,'User input'!$J$11)))*S3015</f>
        <v>0</v>
      </c>
      <c r="U3015" s="27">
        <f>K3015*'User input'!$J$17+'User input'!$J$16</f>
        <v>0.5</v>
      </c>
    </row>
    <row r="3016" spans="1:21" x14ac:dyDescent="0.25">
      <c r="A3016" s="17">
        <v>3093</v>
      </c>
      <c r="B3016" s="6" t="s">
        <v>7480</v>
      </c>
      <c r="C3016" s="6" t="s">
        <v>7394</v>
      </c>
      <c r="D3016" s="6" t="s">
        <v>15</v>
      </c>
      <c r="E3016" s="6" t="s">
        <v>16</v>
      </c>
      <c r="F3016" s="15">
        <v>60</v>
      </c>
      <c r="G3016" s="6" t="s">
        <v>7481</v>
      </c>
      <c r="H3016" s="6" t="s">
        <v>2992</v>
      </c>
      <c r="I3016" s="6" t="s">
        <v>32</v>
      </c>
      <c r="J3016" s="7">
        <v>43911</v>
      </c>
      <c r="K3016" s="15">
        <v>66</v>
      </c>
      <c r="L3016" s="6" t="s">
        <v>39</v>
      </c>
      <c r="M3016" s="6">
        <f t="shared" si="189"/>
        <v>2020</v>
      </c>
      <c r="N3016" s="6">
        <f t="shared" si="190"/>
        <v>3</v>
      </c>
      <c r="O3016" s="6" t="str">
        <f>VLOOKUP(L3016,'User input'!$D$6:$E$16,2,FALSE)</f>
        <v>Ultrathing V1</v>
      </c>
      <c r="P3016" s="6">
        <f>VLOOKUP(L3016,'User input'!$D$6:$G$16,3,FALSE)</f>
        <v>1.79</v>
      </c>
      <c r="Q3016" s="6">
        <f>VLOOKUP(L3016,'User input'!$D$6:$G$16,4,FALSE)</f>
        <v>17</v>
      </c>
      <c r="R3016" s="6">
        <f t="shared" si="191"/>
        <v>1122</v>
      </c>
      <c r="S3016" s="26">
        <f t="shared" si="188"/>
        <v>2008.38</v>
      </c>
      <c r="T3016" s="26">
        <f>IF(K3016&lt;'User input'!$I$9,'User input'!$J$8,IF(K3016&lt;'User input'!$I$10,'User input'!$J$9,IF(K3016&lt;'User input'!$I$11,'User input'!$J$10,'User input'!$J$11)))*S3016</f>
        <v>100.41900000000001</v>
      </c>
      <c r="U3016" s="26">
        <f>K3016*'User input'!$J$17+'User input'!$J$16</f>
        <v>0.5</v>
      </c>
    </row>
    <row r="3017" spans="1:21" x14ac:dyDescent="0.25">
      <c r="A3017" s="18">
        <v>3094</v>
      </c>
      <c r="B3017" s="10" t="s">
        <v>4303</v>
      </c>
      <c r="C3017" s="10" t="s">
        <v>982</v>
      </c>
      <c r="D3017" s="10" t="s">
        <v>28</v>
      </c>
      <c r="E3017" s="10" t="s">
        <v>29</v>
      </c>
      <c r="F3017" s="16">
        <v>30</v>
      </c>
      <c r="G3017" s="10" t="s">
        <v>7482</v>
      </c>
      <c r="H3017" s="10" t="s">
        <v>2095</v>
      </c>
      <c r="I3017" s="10" t="s">
        <v>108</v>
      </c>
      <c r="J3017" s="11">
        <v>44079</v>
      </c>
      <c r="K3017" s="16">
        <v>72</v>
      </c>
      <c r="L3017" s="10" t="s">
        <v>68</v>
      </c>
      <c r="M3017" s="10">
        <f t="shared" si="189"/>
        <v>2020</v>
      </c>
      <c r="N3017" s="10">
        <f t="shared" si="190"/>
        <v>9</v>
      </c>
      <c r="O3017" s="10" t="str">
        <f>VLOOKUP(L3017,'User input'!$D$6:$E$16,2,FALSE)</f>
        <v>Megawidget M</v>
      </c>
      <c r="P3017" s="10">
        <f>VLOOKUP(L3017,'User input'!$D$6:$G$16,3,FALSE)</f>
        <v>1.29</v>
      </c>
      <c r="Q3017" s="10">
        <f>VLOOKUP(L3017,'User input'!$D$6:$G$16,4,FALSE)</f>
        <v>24</v>
      </c>
      <c r="R3017" s="10">
        <f t="shared" si="191"/>
        <v>1728</v>
      </c>
      <c r="S3017" s="27">
        <f t="shared" si="188"/>
        <v>2229.12</v>
      </c>
      <c r="T3017" s="27">
        <f>IF(K3017&lt;'User input'!$I$9,'User input'!$J$8,IF(K3017&lt;'User input'!$I$10,'User input'!$J$9,IF(K3017&lt;'User input'!$I$11,'User input'!$J$10,'User input'!$J$11)))*S3017</f>
        <v>111.456</v>
      </c>
      <c r="U3017" s="27">
        <f>K3017*'User input'!$J$17+'User input'!$J$16</f>
        <v>0.5</v>
      </c>
    </row>
    <row r="3018" spans="1:21" x14ac:dyDescent="0.25">
      <c r="A3018" s="17">
        <v>3095</v>
      </c>
      <c r="B3018" s="6" t="s">
        <v>7166</v>
      </c>
      <c r="C3018" s="6" t="s">
        <v>4737</v>
      </c>
      <c r="D3018" s="6" t="s">
        <v>49</v>
      </c>
      <c r="E3018" s="6" t="s">
        <v>16</v>
      </c>
      <c r="F3018" s="15">
        <v>90</v>
      </c>
      <c r="G3018" s="6" t="s">
        <v>7483</v>
      </c>
      <c r="H3018" s="6" t="s">
        <v>637</v>
      </c>
      <c r="I3018" s="6" t="s">
        <v>291</v>
      </c>
      <c r="J3018" s="7">
        <v>44317</v>
      </c>
      <c r="K3018" s="15">
        <v>10</v>
      </c>
      <c r="L3018" s="6" t="s">
        <v>78</v>
      </c>
      <c r="M3018" s="6">
        <f t="shared" si="189"/>
        <v>2021</v>
      </c>
      <c r="N3018" s="6">
        <f t="shared" si="190"/>
        <v>5</v>
      </c>
      <c r="O3018" s="6" t="str">
        <f>VLOOKUP(L3018,'User input'!$D$6:$E$16,2,FALSE)</f>
        <v>Ultrathing V2</v>
      </c>
      <c r="P3018" s="6">
        <f>VLOOKUP(L3018,'User input'!$D$6:$G$16,3,FALSE)</f>
        <v>2.95</v>
      </c>
      <c r="Q3018" s="6">
        <f>VLOOKUP(L3018,'User input'!$D$6:$G$16,4,FALSE)</f>
        <v>20</v>
      </c>
      <c r="R3018" s="6">
        <f t="shared" si="191"/>
        <v>200</v>
      </c>
      <c r="S3018" s="26">
        <f t="shared" si="188"/>
        <v>590</v>
      </c>
      <c r="T3018" s="26">
        <f>IF(K3018&lt;'User input'!$I$9,'User input'!$J$8,IF(K3018&lt;'User input'!$I$10,'User input'!$J$9,IF(K3018&lt;'User input'!$I$11,'User input'!$J$10,'User input'!$J$11)))*S3018</f>
        <v>0</v>
      </c>
      <c r="U3018" s="26">
        <f>K3018*'User input'!$J$17+'User input'!$J$16</f>
        <v>0.5</v>
      </c>
    </row>
    <row r="3019" spans="1:21" x14ac:dyDescent="0.25">
      <c r="A3019" s="18">
        <v>3096</v>
      </c>
      <c r="B3019" s="10" t="s">
        <v>7484</v>
      </c>
      <c r="C3019" s="10" t="s">
        <v>2873</v>
      </c>
      <c r="D3019" s="10" t="s">
        <v>15</v>
      </c>
      <c r="E3019" s="10" t="s">
        <v>16</v>
      </c>
      <c r="F3019" s="16">
        <v>60</v>
      </c>
      <c r="G3019" s="10" t="s">
        <v>7485</v>
      </c>
      <c r="H3019" s="10" t="s">
        <v>156</v>
      </c>
      <c r="I3019" s="10" t="s">
        <v>32</v>
      </c>
      <c r="J3019" s="11">
        <v>44318</v>
      </c>
      <c r="K3019" s="16">
        <v>68</v>
      </c>
      <c r="L3019" s="10" t="s">
        <v>52</v>
      </c>
      <c r="M3019" s="10">
        <f t="shared" si="189"/>
        <v>2021</v>
      </c>
      <c r="N3019" s="10">
        <f t="shared" si="190"/>
        <v>5</v>
      </c>
      <c r="O3019" s="10" t="str">
        <f>VLOOKUP(L3019,'User input'!$D$6:$E$16,2,FALSE)</f>
        <v>Megawidget S</v>
      </c>
      <c r="P3019" s="10">
        <f>VLOOKUP(L3019,'User input'!$D$6:$G$16,3,FALSE)</f>
        <v>0.69</v>
      </c>
      <c r="Q3019" s="10">
        <f>VLOOKUP(L3019,'User input'!$D$6:$G$16,4,FALSE)</f>
        <v>24</v>
      </c>
      <c r="R3019" s="10">
        <f t="shared" si="191"/>
        <v>1632</v>
      </c>
      <c r="S3019" s="27">
        <f t="shared" si="188"/>
        <v>1126.08</v>
      </c>
      <c r="T3019" s="27">
        <f>IF(K3019&lt;'User input'!$I$9,'User input'!$J$8,IF(K3019&lt;'User input'!$I$10,'User input'!$J$9,IF(K3019&lt;'User input'!$I$11,'User input'!$J$10,'User input'!$J$11)))*S3019</f>
        <v>56.304000000000002</v>
      </c>
      <c r="U3019" s="27">
        <f>K3019*'User input'!$J$17+'User input'!$J$16</f>
        <v>0.5</v>
      </c>
    </row>
    <row r="3020" spans="1:21" x14ac:dyDescent="0.25">
      <c r="A3020" s="17">
        <v>3097</v>
      </c>
      <c r="B3020" s="6" t="s">
        <v>576</v>
      </c>
      <c r="C3020" s="6" t="s">
        <v>4272</v>
      </c>
      <c r="D3020" s="6" t="s">
        <v>28</v>
      </c>
      <c r="E3020" s="6" t="s">
        <v>29</v>
      </c>
      <c r="F3020" s="15">
        <v>30</v>
      </c>
      <c r="G3020" s="6" t="s">
        <v>7486</v>
      </c>
      <c r="H3020" s="6" t="s">
        <v>2892</v>
      </c>
      <c r="I3020" s="6" t="s">
        <v>32</v>
      </c>
      <c r="J3020" s="7">
        <v>43798</v>
      </c>
      <c r="K3020" s="15">
        <v>40</v>
      </c>
      <c r="L3020" s="6" t="s">
        <v>52</v>
      </c>
      <c r="M3020" s="6">
        <f t="shared" si="189"/>
        <v>2019</v>
      </c>
      <c r="N3020" s="6">
        <f t="shared" si="190"/>
        <v>11</v>
      </c>
      <c r="O3020" s="6" t="str">
        <f>VLOOKUP(L3020,'User input'!$D$6:$E$16,2,FALSE)</f>
        <v>Megawidget S</v>
      </c>
      <c r="P3020" s="6">
        <f>VLOOKUP(L3020,'User input'!$D$6:$G$16,3,FALSE)</f>
        <v>0.69</v>
      </c>
      <c r="Q3020" s="6">
        <f>VLOOKUP(L3020,'User input'!$D$6:$G$16,4,FALSE)</f>
        <v>24</v>
      </c>
      <c r="R3020" s="6">
        <f t="shared" si="191"/>
        <v>960</v>
      </c>
      <c r="S3020" s="26">
        <f t="shared" si="188"/>
        <v>662.4</v>
      </c>
      <c r="T3020" s="26">
        <f>IF(K3020&lt;'User input'!$I$9,'User input'!$J$8,IF(K3020&lt;'User input'!$I$10,'User input'!$J$9,IF(K3020&lt;'User input'!$I$11,'User input'!$J$10,'User input'!$J$11)))*S3020</f>
        <v>19.872</v>
      </c>
      <c r="U3020" s="26">
        <f>K3020*'User input'!$J$17+'User input'!$J$16</f>
        <v>0.5</v>
      </c>
    </row>
    <row r="3021" spans="1:21" x14ac:dyDescent="0.25">
      <c r="A3021" s="18">
        <v>3098</v>
      </c>
      <c r="B3021" s="10" t="s">
        <v>4879</v>
      </c>
      <c r="C3021" s="10" t="s">
        <v>7487</v>
      </c>
      <c r="D3021" s="10" t="s">
        <v>28</v>
      </c>
      <c r="E3021" s="10" t="s">
        <v>29</v>
      </c>
      <c r="F3021" s="16">
        <v>30</v>
      </c>
      <c r="G3021" s="10" t="s">
        <v>7488</v>
      </c>
      <c r="H3021" s="10" t="s">
        <v>2623</v>
      </c>
      <c r="I3021" s="10" t="s">
        <v>32</v>
      </c>
      <c r="J3021" s="11">
        <v>43822</v>
      </c>
      <c r="K3021" s="16">
        <v>48</v>
      </c>
      <c r="L3021" s="10" t="s">
        <v>99</v>
      </c>
      <c r="M3021" s="10">
        <f t="shared" si="189"/>
        <v>2019</v>
      </c>
      <c r="N3021" s="10">
        <f t="shared" si="190"/>
        <v>12</v>
      </c>
      <c r="O3021" s="10" t="str">
        <f>VLOOKUP(L3021,'User input'!$D$6:$E$16,2,FALSE)</f>
        <v>Superwossname</v>
      </c>
      <c r="P3021" s="10">
        <f>VLOOKUP(L3021,'User input'!$D$6:$G$16,3,FALSE)</f>
        <v>3.49</v>
      </c>
      <c r="Q3021" s="10">
        <f>VLOOKUP(L3021,'User input'!$D$6:$G$16,4,FALSE)</f>
        <v>20</v>
      </c>
      <c r="R3021" s="10">
        <f t="shared" si="191"/>
        <v>960</v>
      </c>
      <c r="S3021" s="27">
        <f t="shared" si="188"/>
        <v>3350.4</v>
      </c>
      <c r="T3021" s="27">
        <f>IF(K3021&lt;'User input'!$I$9,'User input'!$J$8,IF(K3021&lt;'User input'!$I$10,'User input'!$J$9,IF(K3021&lt;'User input'!$I$11,'User input'!$J$10,'User input'!$J$11)))*S3021</f>
        <v>100.512</v>
      </c>
      <c r="U3021" s="27">
        <f>K3021*'User input'!$J$17+'User input'!$J$16</f>
        <v>0.5</v>
      </c>
    </row>
    <row r="3022" spans="1:21" x14ac:dyDescent="0.25">
      <c r="A3022" s="17">
        <v>3099</v>
      </c>
      <c r="B3022" s="6" t="s">
        <v>7175</v>
      </c>
      <c r="C3022" s="6" t="s">
        <v>6528</v>
      </c>
      <c r="D3022" s="6" t="s">
        <v>28</v>
      </c>
      <c r="E3022" s="6" t="s">
        <v>29</v>
      </c>
      <c r="F3022" s="15">
        <v>60</v>
      </c>
      <c r="G3022" s="6" t="s">
        <v>7489</v>
      </c>
      <c r="H3022" s="6" t="s">
        <v>436</v>
      </c>
      <c r="I3022" s="6" t="s">
        <v>25</v>
      </c>
      <c r="J3022" s="7">
        <v>44469</v>
      </c>
      <c r="K3022" s="15">
        <v>83</v>
      </c>
      <c r="L3022" s="6" t="s">
        <v>78</v>
      </c>
      <c r="M3022" s="6">
        <f t="shared" si="189"/>
        <v>2021</v>
      </c>
      <c r="N3022" s="6">
        <f t="shared" si="190"/>
        <v>9</v>
      </c>
      <c r="O3022" s="6" t="str">
        <f>VLOOKUP(L3022,'User input'!$D$6:$E$16,2,FALSE)</f>
        <v>Ultrathing V2</v>
      </c>
      <c r="P3022" s="6">
        <f>VLOOKUP(L3022,'User input'!$D$6:$G$16,3,FALSE)</f>
        <v>2.95</v>
      </c>
      <c r="Q3022" s="6">
        <f>VLOOKUP(L3022,'User input'!$D$6:$G$16,4,FALSE)</f>
        <v>20</v>
      </c>
      <c r="R3022" s="6">
        <f t="shared" si="191"/>
        <v>1660</v>
      </c>
      <c r="S3022" s="26">
        <f t="shared" si="188"/>
        <v>4897</v>
      </c>
      <c r="T3022" s="26">
        <f>IF(K3022&lt;'User input'!$I$9,'User input'!$J$8,IF(K3022&lt;'User input'!$I$10,'User input'!$J$9,IF(K3022&lt;'User input'!$I$11,'User input'!$J$10,'User input'!$J$11)))*S3022</f>
        <v>244.85000000000002</v>
      </c>
      <c r="U3022" s="26">
        <f>K3022*'User input'!$J$17+'User input'!$J$16</f>
        <v>0.5</v>
      </c>
    </row>
    <row r="3023" spans="1:21" x14ac:dyDescent="0.25">
      <c r="A3023" s="18">
        <v>3100</v>
      </c>
      <c r="B3023" s="10" t="s">
        <v>1761</v>
      </c>
      <c r="C3023" s="10" t="s">
        <v>7490</v>
      </c>
      <c r="D3023" s="10" t="s">
        <v>28</v>
      </c>
      <c r="E3023" s="10" t="s">
        <v>29</v>
      </c>
      <c r="F3023" s="16">
        <v>30</v>
      </c>
      <c r="G3023" s="10" t="s">
        <v>7491</v>
      </c>
      <c r="H3023" s="10" t="s">
        <v>4778</v>
      </c>
      <c r="I3023" s="10" t="s">
        <v>32</v>
      </c>
      <c r="J3023" s="11">
        <v>44380</v>
      </c>
      <c r="K3023" s="16">
        <v>4</v>
      </c>
      <c r="L3023" s="10" t="s">
        <v>52</v>
      </c>
      <c r="M3023" s="10">
        <f t="shared" si="189"/>
        <v>2021</v>
      </c>
      <c r="N3023" s="10">
        <f t="shared" si="190"/>
        <v>7</v>
      </c>
      <c r="O3023" s="10" t="str">
        <f>VLOOKUP(L3023,'User input'!$D$6:$E$16,2,FALSE)</f>
        <v>Megawidget S</v>
      </c>
      <c r="P3023" s="10">
        <f>VLOOKUP(L3023,'User input'!$D$6:$G$16,3,FALSE)</f>
        <v>0.69</v>
      </c>
      <c r="Q3023" s="10">
        <f>VLOOKUP(L3023,'User input'!$D$6:$G$16,4,FALSE)</f>
        <v>24</v>
      </c>
      <c r="R3023" s="10">
        <f t="shared" si="191"/>
        <v>96</v>
      </c>
      <c r="S3023" s="27">
        <f t="shared" si="188"/>
        <v>66.239999999999995</v>
      </c>
      <c r="T3023" s="27">
        <f>IF(K3023&lt;'User input'!$I$9,'User input'!$J$8,IF(K3023&lt;'User input'!$I$10,'User input'!$J$9,IF(K3023&lt;'User input'!$I$11,'User input'!$J$10,'User input'!$J$11)))*S3023</f>
        <v>0</v>
      </c>
      <c r="U3023" s="27">
        <f>K3023*'User input'!$J$17+'User input'!$J$16</f>
        <v>0.5</v>
      </c>
    </row>
    <row r="3024" spans="1:21" x14ac:dyDescent="0.25">
      <c r="A3024" s="17">
        <v>3101</v>
      </c>
      <c r="B3024" s="6" t="s">
        <v>317</v>
      </c>
      <c r="C3024" s="6" t="s">
        <v>2608</v>
      </c>
      <c r="D3024" s="6" t="s">
        <v>49</v>
      </c>
      <c r="E3024" s="6" t="s">
        <v>16</v>
      </c>
      <c r="F3024" s="15">
        <v>30</v>
      </c>
      <c r="G3024" s="6" t="s">
        <v>7492</v>
      </c>
      <c r="H3024" s="6" t="s">
        <v>170</v>
      </c>
      <c r="I3024" s="6" t="s">
        <v>171</v>
      </c>
      <c r="J3024" s="7">
        <v>44281</v>
      </c>
      <c r="K3024" s="15">
        <v>53</v>
      </c>
      <c r="L3024" s="6" t="s">
        <v>99</v>
      </c>
      <c r="M3024" s="6">
        <f t="shared" si="189"/>
        <v>2021</v>
      </c>
      <c r="N3024" s="6">
        <f t="shared" si="190"/>
        <v>3</v>
      </c>
      <c r="O3024" s="6" t="str">
        <f>VLOOKUP(L3024,'User input'!$D$6:$E$16,2,FALSE)</f>
        <v>Superwossname</v>
      </c>
      <c r="P3024" s="6">
        <f>VLOOKUP(L3024,'User input'!$D$6:$G$16,3,FALSE)</f>
        <v>3.49</v>
      </c>
      <c r="Q3024" s="6">
        <f>VLOOKUP(L3024,'User input'!$D$6:$G$16,4,FALSE)</f>
        <v>20</v>
      </c>
      <c r="R3024" s="6">
        <f t="shared" si="191"/>
        <v>1060</v>
      </c>
      <c r="S3024" s="26">
        <f t="shared" si="188"/>
        <v>3699.4</v>
      </c>
      <c r="T3024" s="26">
        <f>IF(K3024&lt;'User input'!$I$9,'User input'!$J$8,IF(K3024&lt;'User input'!$I$10,'User input'!$J$9,IF(K3024&lt;'User input'!$I$11,'User input'!$J$10,'User input'!$J$11)))*S3024</f>
        <v>184.97000000000003</v>
      </c>
      <c r="U3024" s="26">
        <f>K3024*'User input'!$J$17+'User input'!$J$16</f>
        <v>0.5</v>
      </c>
    </row>
    <row r="3025" spans="1:21" x14ac:dyDescent="0.25">
      <c r="A3025" s="18">
        <v>3102</v>
      </c>
      <c r="B3025" s="10" t="s">
        <v>7493</v>
      </c>
      <c r="C3025" s="10" t="s">
        <v>1849</v>
      </c>
      <c r="D3025" s="10" t="s">
        <v>49</v>
      </c>
      <c r="E3025" s="10" t="s">
        <v>16</v>
      </c>
      <c r="F3025" s="16">
        <v>60</v>
      </c>
      <c r="G3025" s="10" t="s">
        <v>7494</v>
      </c>
      <c r="H3025" s="10" t="s">
        <v>1201</v>
      </c>
      <c r="I3025" s="10" t="s">
        <v>291</v>
      </c>
      <c r="J3025" s="11">
        <v>43467</v>
      </c>
      <c r="K3025" s="16">
        <v>51</v>
      </c>
      <c r="L3025" s="10" t="s">
        <v>78</v>
      </c>
      <c r="M3025" s="10">
        <f t="shared" si="189"/>
        <v>2019</v>
      </c>
      <c r="N3025" s="10">
        <f t="shared" si="190"/>
        <v>1</v>
      </c>
      <c r="O3025" s="10" t="str">
        <f>VLOOKUP(L3025,'User input'!$D$6:$E$16,2,FALSE)</f>
        <v>Ultrathing V2</v>
      </c>
      <c r="P3025" s="10">
        <f>VLOOKUP(L3025,'User input'!$D$6:$G$16,3,FALSE)</f>
        <v>2.95</v>
      </c>
      <c r="Q3025" s="10">
        <f>VLOOKUP(L3025,'User input'!$D$6:$G$16,4,FALSE)</f>
        <v>20</v>
      </c>
      <c r="R3025" s="10">
        <f t="shared" si="191"/>
        <v>1020</v>
      </c>
      <c r="S3025" s="27">
        <f t="shared" si="188"/>
        <v>3009</v>
      </c>
      <c r="T3025" s="27">
        <f>IF(K3025&lt;'User input'!$I$9,'User input'!$J$8,IF(K3025&lt;'User input'!$I$10,'User input'!$J$9,IF(K3025&lt;'User input'!$I$11,'User input'!$J$10,'User input'!$J$11)))*S3025</f>
        <v>150.45000000000002</v>
      </c>
      <c r="U3025" s="27">
        <f>K3025*'User input'!$J$17+'User input'!$J$16</f>
        <v>0.5</v>
      </c>
    </row>
    <row r="3026" spans="1:21" x14ac:dyDescent="0.25">
      <c r="A3026" s="17">
        <v>3103</v>
      </c>
      <c r="B3026" s="6" t="s">
        <v>7495</v>
      </c>
      <c r="C3026" s="6" t="s">
        <v>104</v>
      </c>
      <c r="D3026" s="6" t="s">
        <v>15</v>
      </c>
      <c r="E3026" s="6" t="s">
        <v>16</v>
      </c>
      <c r="F3026" s="15">
        <v>90</v>
      </c>
      <c r="G3026" s="6" t="s">
        <v>7494</v>
      </c>
      <c r="H3026" s="6" t="s">
        <v>7496</v>
      </c>
      <c r="I3026" s="6" t="s">
        <v>32</v>
      </c>
      <c r="J3026" s="7">
        <v>43508</v>
      </c>
      <c r="K3026" s="15">
        <v>52</v>
      </c>
      <c r="L3026" s="6" t="s">
        <v>62</v>
      </c>
      <c r="M3026" s="6">
        <f t="shared" si="189"/>
        <v>2019</v>
      </c>
      <c r="N3026" s="6">
        <f t="shared" si="190"/>
        <v>2</v>
      </c>
      <c r="O3026" s="6" t="str">
        <f>VLOOKUP(L3026,'User input'!$D$6:$E$16,2,FALSE)</f>
        <v>Ultrathing V4</v>
      </c>
      <c r="P3026" s="6">
        <f>VLOOKUP(L3026,'User input'!$D$6:$G$16,3,FALSE)</f>
        <v>3.99</v>
      </c>
      <c r="Q3026" s="6">
        <f>VLOOKUP(L3026,'User input'!$D$6:$G$16,4,FALSE)</f>
        <v>24</v>
      </c>
      <c r="R3026" s="6">
        <f t="shared" si="191"/>
        <v>1248</v>
      </c>
      <c r="S3026" s="26">
        <f t="shared" si="188"/>
        <v>4979.5200000000004</v>
      </c>
      <c r="T3026" s="26">
        <f>IF(K3026&lt;'User input'!$I$9,'User input'!$J$8,IF(K3026&lt;'User input'!$I$10,'User input'!$J$9,IF(K3026&lt;'User input'!$I$11,'User input'!$J$10,'User input'!$J$11)))*S3026</f>
        <v>248.97600000000003</v>
      </c>
      <c r="U3026" s="26">
        <f>K3026*'User input'!$J$17+'User input'!$J$16</f>
        <v>0.5</v>
      </c>
    </row>
    <row r="3027" spans="1:21" x14ac:dyDescent="0.25">
      <c r="A3027" s="18">
        <v>3104</v>
      </c>
      <c r="B3027" s="10" t="s">
        <v>4628</v>
      </c>
      <c r="C3027" s="10" t="s">
        <v>7497</v>
      </c>
      <c r="D3027" s="10" t="s">
        <v>28</v>
      </c>
      <c r="E3027" s="10" t="s">
        <v>29</v>
      </c>
      <c r="F3027" s="16">
        <v>60</v>
      </c>
      <c r="G3027" s="10" t="s">
        <v>7498</v>
      </c>
      <c r="H3027" s="10" t="s">
        <v>2657</v>
      </c>
      <c r="I3027" s="10" t="s">
        <v>185</v>
      </c>
      <c r="J3027" s="11">
        <v>44119</v>
      </c>
      <c r="K3027" s="16">
        <v>41</v>
      </c>
      <c r="L3027" s="10" t="s">
        <v>68</v>
      </c>
      <c r="M3027" s="10">
        <f t="shared" si="189"/>
        <v>2020</v>
      </c>
      <c r="N3027" s="10">
        <f t="shared" si="190"/>
        <v>10</v>
      </c>
      <c r="O3027" s="10" t="str">
        <f>VLOOKUP(L3027,'User input'!$D$6:$E$16,2,FALSE)</f>
        <v>Megawidget M</v>
      </c>
      <c r="P3027" s="10">
        <f>VLOOKUP(L3027,'User input'!$D$6:$G$16,3,FALSE)</f>
        <v>1.29</v>
      </c>
      <c r="Q3027" s="10">
        <f>VLOOKUP(L3027,'User input'!$D$6:$G$16,4,FALSE)</f>
        <v>24</v>
      </c>
      <c r="R3027" s="10">
        <f t="shared" si="191"/>
        <v>984</v>
      </c>
      <c r="S3027" s="27">
        <f t="shared" si="188"/>
        <v>1269.3600000000001</v>
      </c>
      <c r="T3027" s="27">
        <f>IF(K3027&lt;'User input'!$I$9,'User input'!$J$8,IF(K3027&lt;'User input'!$I$10,'User input'!$J$9,IF(K3027&lt;'User input'!$I$11,'User input'!$J$10,'User input'!$J$11)))*S3027</f>
        <v>38.080800000000004</v>
      </c>
      <c r="U3027" s="27">
        <f>K3027*'User input'!$J$17+'User input'!$J$16</f>
        <v>0.5</v>
      </c>
    </row>
    <row r="3028" spans="1:21" x14ac:dyDescent="0.25">
      <c r="A3028" s="17">
        <v>3105</v>
      </c>
      <c r="B3028" s="6" t="s">
        <v>7499</v>
      </c>
      <c r="C3028" s="6" t="s">
        <v>7500</v>
      </c>
      <c r="D3028" s="6" t="s">
        <v>15</v>
      </c>
      <c r="E3028" s="6" t="s">
        <v>16</v>
      </c>
      <c r="F3028" s="15">
        <v>60</v>
      </c>
      <c r="G3028" s="6" t="s">
        <v>7501</v>
      </c>
      <c r="H3028" s="6" t="s">
        <v>706</v>
      </c>
      <c r="I3028" s="6" t="s">
        <v>185</v>
      </c>
      <c r="J3028" s="7">
        <v>44492</v>
      </c>
      <c r="K3028" s="15">
        <v>94</v>
      </c>
      <c r="L3028" s="6" t="s">
        <v>20</v>
      </c>
      <c r="M3028" s="6">
        <f t="shared" si="189"/>
        <v>2021</v>
      </c>
      <c r="N3028" s="6">
        <f t="shared" si="190"/>
        <v>10</v>
      </c>
      <c r="O3028" s="6" t="str">
        <f>VLOOKUP(L3028,'User input'!$D$6:$E$16,2,FALSE)</f>
        <v>Hyperwotsit</v>
      </c>
      <c r="P3028" s="6">
        <f>VLOOKUP(L3028,'User input'!$D$6:$G$16,3,FALSE)</f>
        <v>2.0099999999999998</v>
      </c>
      <c r="Q3028" s="6">
        <f>VLOOKUP(L3028,'User input'!$D$6:$G$16,4,FALSE)</f>
        <v>20</v>
      </c>
      <c r="R3028" s="6">
        <f t="shared" si="191"/>
        <v>1880</v>
      </c>
      <c r="S3028" s="26">
        <f t="shared" si="188"/>
        <v>3778.7999999999997</v>
      </c>
      <c r="T3028" s="26">
        <f>IF(K3028&lt;'User input'!$I$9,'User input'!$J$8,IF(K3028&lt;'User input'!$I$10,'User input'!$J$9,IF(K3028&lt;'User input'!$I$11,'User input'!$J$10,'User input'!$J$11)))*S3028</f>
        <v>188.94</v>
      </c>
      <c r="U3028" s="26">
        <f>K3028*'User input'!$J$17+'User input'!$J$16</f>
        <v>0.5</v>
      </c>
    </row>
    <row r="3029" spans="1:21" x14ac:dyDescent="0.25">
      <c r="A3029" s="18">
        <v>3106</v>
      </c>
      <c r="B3029" s="10" t="s">
        <v>1958</v>
      </c>
      <c r="C3029" s="10" t="s">
        <v>5972</v>
      </c>
      <c r="D3029" s="10" t="s">
        <v>49</v>
      </c>
      <c r="E3029" s="10" t="s">
        <v>16</v>
      </c>
      <c r="F3029" s="16">
        <v>60</v>
      </c>
      <c r="G3029" s="10" t="s">
        <v>7502</v>
      </c>
      <c r="H3029" s="10" t="s">
        <v>554</v>
      </c>
      <c r="I3029" s="10" t="s">
        <v>32</v>
      </c>
      <c r="J3029" s="11">
        <v>43509</v>
      </c>
      <c r="K3029" s="16">
        <v>85</v>
      </c>
      <c r="L3029" s="10" t="s">
        <v>157</v>
      </c>
      <c r="M3029" s="10">
        <f t="shared" si="189"/>
        <v>2019</v>
      </c>
      <c r="N3029" s="10">
        <f t="shared" si="190"/>
        <v>2</v>
      </c>
      <c r="O3029" s="10" t="str">
        <f>VLOOKUP(L3029,'User input'!$D$6:$E$16,2,FALSE)</f>
        <v>Ultrathing V3</v>
      </c>
      <c r="P3029" s="10">
        <f>VLOOKUP(L3029,'User input'!$D$6:$G$16,3,FALSE)</f>
        <v>3.39</v>
      </c>
      <c r="Q3029" s="10">
        <f>VLOOKUP(L3029,'User input'!$D$6:$G$16,4,FALSE)</f>
        <v>24</v>
      </c>
      <c r="R3029" s="10">
        <f t="shared" si="191"/>
        <v>2040</v>
      </c>
      <c r="S3029" s="27">
        <f t="shared" si="188"/>
        <v>6915.6</v>
      </c>
      <c r="T3029" s="27">
        <f>IF(K3029&lt;'User input'!$I$9,'User input'!$J$8,IF(K3029&lt;'User input'!$I$10,'User input'!$J$9,IF(K3029&lt;'User input'!$I$11,'User input'!$J$10,'User input'!$J$11)))*S3029</f>
        <v>345.78000000000003</v>
      </c>
      <c r="U3029" s="27">
        <f>K3029*'User input'!$J$17+'User input'!$J$16</f>
        <v>0.5</v>
      </c>
    </row>
    <row r="3030" spans="1:21" x14ac:dyDescent="0.25">
      <c r="A3030" s="17">
        <v>3107</v>
      </c>
      <c r="B3030" s="6" t="s">
        <v>7503</v>
      </c>
      <c r="C3030" s="6" t="s">
        <v>6227</v>
      </c>
      <c r="D3030" s="6" t="s">
        <v>28</v>
      </c>
      <c r="E3030" s="6" t="s">
        <v>29</v>
      </c>
      <c r="F3030" s="15">
        <v>90</v>
      </c>
      <c r="G3030" s="6" t="s">
        <v>7504</v>
      </c>
      <c r="H3030" s="6" t="s">
        <v>4408</v>
      </c>
      <c r="I3030" s="6" t="s">
        <v>25</v>
      </c>
      <c r="J3030" s="7">
        <v>44321</v>
      </c>
      <c r="K3030" s="15">
        <v>77</v>
      </c>
      <c r="L3030" s="6" t="s">
        <v>39</v>
      </c>
      <c r="M3030" s="6">
        <f t="shared" si="189"/>
        <v>2021</v>
      </c>
      <c r="N3030" s="6">
        <f t="shared" si="190"/>
        <v>5</v>
      </c>
      <c r="O3030" s="6" t="str">
        <f>VLOOKUP(L3030,'User input'!$D$6:$E$16,2,FALSE)</f>
        <v>Ultrathing V1</v>
      </c>
      <c r="P3030" s="6">
        <f>VLOOKUP(L3030,'User input'!$D$6:$G$16,3,FALSE)</f>
        <v>1.79</v>
      </c>
      <c r="Q3030" s="6">
        <f>VLOOKUP(L3030,'User input'!$D$6:$G$16,4,FALSE)</f>
        <v>17</v>
      </c>
      <c r="R3030" s="6">
        <f t="shared" si="191"/>
        <v>1309</v>
      </c>
      <c r="S3030" s="26">
        <f t="shared" si="188"/>
        <v>2343.11</v>
      </c>
      <c r="T3030" s="26">
        <f>IF(K3030&lt;'User input'!$I$9,'User input'!$J$8,IF(K3030&lt;'User input'!$I$10,'User input'!$J$9,IF(K3030&lt;'User input'!$I$11,'User input'!$J$10,'User input'!$J$11)))*S3030</f>
        <v>117.15550000000002</v>
      </c>
      <c r="U3030" s="26">
        <f>K3030*'User input'!$J$17+'User input'!$J$16</f>
        <v>0.5</v>
      </c>
    </row>
    <row r="3031" spans="1:21" x14ac:dyDescent="0.25">
      <c r="A3031" s="18">
        <v>3108</v>
      </c>
      <c r="B3031" s="10" t="s">
        <v>7505</v>
      </c>
      <c r="C3031" s="10" t="s">
        <v>1371</v>
      </c>
      <c r="D3031" s="10" t="s">
        <v>15</v>
      </c>
      <c r="E3031" s="10" t="s">
        <v>16</v>
      </c>
      <c r="F3031" s="16">
        <v>90</v>
      </c>
      <c r="G3031" s="10" t="s">
        <v>7506</v>
      </c>
      <c r="H3031" s="10" t="s">
        <v>1086</v>
      </c>
      <c r="I3031" s="10" t="s">
        <v>32</v>
      </c>
      <c r="J3031" s="11">
        <v>44512</v>
      </c>
      <c r="K3031" s="16">
        <v>99</v>
      </c>
      <c r="L3031" s="10" t="s">
        <v>157</v>
      </c>
      <c r="M3031" s="10">
        <f t="shared" si="189"/>
        <v>2021</v>
      </c>
      <c r="N3031" s="10">
        <f t="shared" si="190"/>
        <v>11</v>
      </c>
      <c r="O3031" s="10" t="str">
        <f>VLOOKUP(L3031,'User input'!$D$6:$E$16,2,FALSE)</f>
        <v>Ultrathing V3</v>
      </c>
      <c r="P3031" s="10">
        <f>VLOOKUP(L3031,'User input'!$D$6:$G$16,3,FALSE)</f>
        <v>3.39</v>
      </c>
      <c r="Q3031" s="10">
        <f>VLOOKUP(L3031,'User input'!$D$6:$G$16,4,FALSE)</f>
        <v>24</v>
      </c>
      <c r="R3031" s="10">
        <f t="shared" si="191"/>
        <v>2376</v>
      </c>
      <c r="S3031" s="27">
        <f t="shared" si="188"/>
        <v>8054.64</v>
      </c>
      <c r="T3031" s="27">
        <f>IF(K3031&lt;'User input'!$I$9,'User input'!$J$8,IF(K3031&lt;'User input'!$I$10,'User input'!$J$9,IF(K3031&lt;'User input'!$I$11,'User input'!$J$10,'User input'!$J$11)))*S3031</f>
        <v>402.73200000000003</v>
      </c>
      <c r="U3031" s="27">
        <f>K3031*'User input'!$J$17+'User input'!$J$16</f>
        <v>0.5</v>
      </c>
    </row>
    <row r="3032" spans="1:21" x14ac:dyDescent="0.25">
      <c r="A3032" s="17">
        <v>3109</v>
      </c>
      <c r="B3032" s="6" t="s">
        <v>7507</v>
      </c>
      <c r="C3032" s="6" t="s">
        <v>5372</v>
      </c>
      <c r="D3032" s="6" t="s">
        <v>28</v>
      </c>
      <c r="E3032" s="6" t="s">
        <v>29</v>
      </c>
      <c r="F3032" s="15">
        <v>60</v>
      </c>
      <c r="G3032" s="6" t="s">
        <v>10405</v>
      </c>
      <c r="H3032" s="6" t="s">
        <v>2865</v>
      </c>
      <c r="I3032" s="6" t="s">
        <v>32</v>
      </c>
      <c r="J3032" s="7">
        <v>44230</v>
      </c>
      <c r="K3032" s="15">
        <v>83</v>
      </c>
      <c r="L3032" s="6" t="s">
        <v>39</v>
      </c>
      <c r="M3032" s="6">
        <f t="shared" si="189"/>
        <v>2021</v>
      </c>
      <c r="N3032" s="6">
        <f t="shared" si="190"/>
        <v>2</v>
      </c>
      <c r="O3032" s="6" t="str">
        <f>VLOOKUP(L3032,'User input'!$D$6:$E$16,2,FALSE)</f>
        <v>Ultrathing V1</v>
      </c>
      <c r="P3032" s="6">
        <f>VLOOKUP(L3032,'User input'!$D$6:$G$16,3,FALSE)</f>
        <v>1.79</v>
      </c>
      <c r="Q3032" s="6">
        <f>VLOOKUP(L3032,'User input'!$D$6:$G$16,4,FALSE)</f>
        <v>17</v>
      </c>
      <c r="R3032" s="6">
        <f t="shared" si="191"/>
        <v>1411</v>
      </c>
      <c r="S3032" s="26">
        <f t="shared" si="188"/>
        <v>2525.69</v>
      </c>
      <c r="T3032" s="26">
        <f>IF(K3032&lt;'User input'!$I$9,'User input'!$J$8,IF(K3032&lt;'User input'!$I$10,'User input'!$J$9,IF(K3032&lt;'User input'!$I$11,'User input'!$J$10,'User input'!$J$11)))*S3032</f>
        <v>126.28450000000001</v>
      </c>
      <c r="U3032" s="26">
        <f>K3032*'User input'!$J$17+'User input'!$J$16</f>
        <v>0.5</v>
      </c>
    </row>
    <row r="3033" spans="1:21" x14ac:dyDescent="0.25">
      <c r="A3033" s="18">
        <v>3110</v>
      </c>
      <c r="B3033" s="10" t="s">
        <v>6616</v>
      </c>
      <c r="C3033" s="10" t="s">
        <v>3252</v>
      </c>
      <c r="D3033" s="10" t="s">
        <v>49</v>
      </c>
      <c r="E3033" s="10" t="s">
        <v>16</v>
      </c>
      <c r="F3033" s="16">
        <v>90</v>
      </c>
      <c r="G3033" s="10" t="s">
        <v>7509</v>
      </c>
      <c r="H3033" s="10" t="s">
        <v>591</v>
      </c>
      <c r="I3033" s="10" t="s">
        <v>122</v>
      </c>
      <c r="J3033" s="11">
        <v>43618</v>
      </c>
      <c r="K3033" s="16">
        <v>69</v>
      </c>
      <c r="L3033" s="10" t="s">
        <v>20</v>
      </c>
      <c r="M3033" s="10">
        <f t="shared" si="189"/>
        <v>2019</v>
      </c>
      <c r="N3033" s="10">
        <f t="shared" si="190"/>
        <v>6</v>
      </c>
      <c r="O3033" s="10" t="str">
        <f>VLOOKUP(L3033,'User input'!$D$6:$E$16,2,FALSE)</f>
        <v>Hyperwotsit</v>
      </c>
      <c r="P3033" s="10">
        <f>VLOOKUP(L3033,'User input'!$D$6:$G$16,3,FALSE)</f>
        <v>2.0099999999999998</v>
      </c>
      <c r="Q3033" s="10">
        <f>VLOOKUP(L3033,'User input'!$D$6:$G$16,4,FALSE)</f>
        <v>20</v>
      </c>
      <c r="R3033" s="10">
        <f t="shared" si="191"/>
        <v>1380</v>
      </c>
      <c r="S3033" s="27">
        <f t="shared" si="188"/>
        <v>2773.7999999999997</v>
      </c>
      <c r="T3033" s="27">
        <f>IF(K3033&lt;'User input'!$I$9,'User input'!$J$8,IF(K3033&lt;'User input'!$I$10,'User input'!$J$9,IF(K3033&lt;'User input'!$I$11,'User input'!$J$10,'User input'!$J$11)))*S3033</f>
        <v>138.69</v>
      </c>
      <c r="U3033" s="27">
        <f>K3033*'User input'!$J$17+'User input'!$J$16</f>
        <v>0.5</v>
      </c>
    </row>
    <row r="3034" spans="1:21" x14ac:dyDescent="0.25">
      <c r="A3034" s="17">
        <v>3111</v>
      </c>
      <c r="B3034" s="6" t="s">
        <v>7510</v>
      </c>
      <c r="C3034" s="6" t="s">
        <v>1866</v>
      </c>
      <c r="D3034" s="6" t="s">
        <v>28</v>
      </c>
      <c r="E3034" s="6" t="s">
        <v>29</v>
      </c>
      <c r="F3034" s="15">
        <v>90</v>
      </c>
      <c r="G3034" s="6" t="s">
        <v>7511</v>
      </c>
      <c r="H3034" s="6" t="s">
        <v>5486</v>
      </c>
      <c r="I3034" s="6" t="s">
        <v>238</v>
      </c>
      <c r="J3034" s="7">
        <v>44043</v>
      </c>
      <c r="K3034" s="15">
        <v>25</v>
      </c>
      <c r="L3034" s="6" t="s">
        <v>44</v>
      </c>
      <c r="M3034" s="6">
        <f t="shared" si="189"/>
        <v>2020</v>
      </c>
      <c r="N3034" s="6">
        <f t="shared" si="190"/>
        <v>7</v>
      </c>
      <c r="O3034" s="6" t="str">
        <f>VLOOKUP(L3034,'User input'!$D$6:$E$16,2,FALSE)</f>
        <v>Gigastuff</v>
      </c>
      <c r="P3034" s="6">
        <f>VLOOKUP(L3034,'User input'!$D$6:$G$16,3,FALSE)</f>
        <v>1.89</v>
      </c>
      <c r="Q3034" s="6">
        <f>VLOOKUP(L3034,'User input'!$D$6:$G$16,4,FALSE)</f>
        <v>18</v>
      </c>
      <c r="R3034" s="6">
        <f t="shared" si="191"/>
        <v>450</v>
      </c>
      <c r="S3034" s="26">
        <f t="shared" si="188"/>
        <v>850.5</v>
      </c>
      <c r="T3034" s="26">
        <f>IF(K3034&lt;'User input'!$I$9,'User input'!$J$8,IF(K3034&lt;'User input'!$I$10,'User input'!$J$9,IF(K3034&lt;'User input'!$I$11,'User input'!$J$10,'User input'!$J$11)))*S3034</f>
        <v>25.515000000000001</v>
      </c>
      <c r="U3034" s="26">
        <f>K3034*'User input'!$J$17+'User input'!$J$16</f>
        <v>0.5</v>
      </c>
    </row>
    <row r="3035" spans="1:21" x14ac:dyDescent="0.25">
      <c r="A3035" s="18">
        <v>3112</v>
      </c>
      <c r="B3035" s="10" t="s">
        <v>1044</v>
      </c>
      <c r="C3035" s="10" t="s">
        <v>6685</v>
      </c>
      <c r="D3035" s="10" t="s">
        <v>28</v>
      </c>
      <c r="E3035" s="10" t="s">
        <v>29</v>
      </c>
      <c r="F3035" s="16">
        <v>90</v>
      </c>
      <c r="G3035" s="10" t="s">
        <v>7512</v>
      </c>
      <c r="H3035" s="10" t="s">
        <v>2326</v>
      </c>
      <c r="I3035" s="10" t="s">
        <v>32</v>
      </c>
      <c r="J3035" s="11">
        <v>44448</v>
      </c>
      <c r="K3035" s="16">
        <v>95</v>
      </c>
      <c r="L3035" s="10" t="s">
        <v>99</v>
      </c>
      <c r="M3035" s="10">
        <f t="shared" si="189"/>
        <v>2021</v>
      </c>
      <c r="N3035" s="10">
        <f t="shared" si="190"/>
        <v>9</v>
      </c>
      <c r="O3035" s="10" t="str">
        <f>VLOOKUP(L3035,'User input'!$D$6:$E$16,2,FALSE)</f>
        <v>Superwossname</v>
      </c>
      <c r="P3035" s="10">
        <f>VLOOKUP(L3035,'User input'!$D$6:$G$16,3,FALSE)</f>
        <v>3.49</v>
      </c>
      <c r="Q3035" s="10">
        <f>VLOOKUP(L3035,'User input'!$D$6:$G$16,4,FALSE)</f>
        <v>20</v>
      </c>
      <c r="R3035" s="10">
        <f t="shared" si="191"/>
        <v>1900</v>
      </c>
      <c r="S3035" s="27">
        <f t="shared" si="188"/>
        <v>6631</v>
      </c>
      <c r="T3035" s="27">
        <f>IF(K3035&lt;'User input'!$I$9,'User input'!$J$8,IF(K3035&lt;'User input'!$I$10,'User input'!$J$9,IF(K3035&lt;'User input'!$I$11,'User input'!$J$10,'User input'!$J$11)))*S3035</f>
        <v>331.55</v>
      </c>
      <c r="U3035" s="27">
        <f>K3035*'User input'!$J$17+'User input'!$J$16</f>
        <v>0.5</v>
      </c>
    </row>
    <row r="3036" spans="1:21" x14ac:dyDescent="0.25">
      <c r="A3036" s="17">
        <v>3113</v>
      </c>
      <c r="B3036" s="6" t="s">
        <v>877</v>
      </c>
      <c r="C3036" s="6" t="s">
        <v>7513</v>
      </c>
      <c r="D3036" s="6" t="s">
        <v>28</v>
      </c>
      <c r="E3036" s="6" t="s">
        <v>29</v>
      </c>
      <c r="F3036" s="15">
        <v>30</v>
      </c>
      <c r="G3036" s="6" t="s">
        <v>7514</v>
      </c>
      <c r="H3036" s="6" t="s">
        <v>4732</v>
      </c>
      <c r="I3036" s="6" t="s">
        <v>32</v>
      </c>
      <c r="J3036" s="7">
        <v>43574</v>
      </c>
      <c r="K3036" s="15">
        <v>84</v>
      </c>
      <c r="L3036" s="6" t="s">
        <v>157</v>
      </c>
      <c r="M3036" s="6">
        <f t="shared" si="189"/>
        <v>2019</v>
      </c>
      <c r="N3036" s="6">
        <f t="shared" si="190"/>
        <v>4</v>
      </c>
      <c r="O3036" s="6" t="str">
        <f>VLOOKUP(L3036,'User input'!$D$6:$E$16,2,FALSE)</f>
        <v>Ultrathing V3</v>
      </c>
      <c r="P3036" s="6">
        <f>VLOOKUP(L3036,'User input'!$D$6:$G$16,3,FALSE)</f>
        <v>3.39</v>
      </c>
      <c r="Q3036" s="6">
        <f>VLOOKUP(L3036,'User input'!$D$6:$G$16,4,FALSE)</f>
        <v>24</v>
      </c>
      <c r="R3036" s="6">
        <f t="shared" si="191"/>
        <v>2016</v>
      </c>
      <c r="S3036" s="26">
        <f t="shared" si="188"/>
        <v>6834.2400000000007</v>
      </c>
      <c r="T3036" s="26">
        <f>IF(K3036&lt;'User input'!$I$9,'User input'!$J$8,IF(K3036&lt;'User input'!$I$10,'User input'!$J$9,IF(K3036&lt;'User input'!$I$11,'User input'!$J$10,'User input'!$J$11)))*S3036</f>
        <v>341.71200000000005</v>
      </c>
      <c r="U3036" s="26">
        <f>K3036*'User input'!$J$17+'User input'!$J$16</f>
        <v>0.5</v>
      </c>
    </row>
    <row r="3037" spans="1:21" x14ac:dyDescent="0.25">
      <c r="A3037" s="18">
        <v>3114</v>
      </c>
      <c r="B3037" s="10" t="s">
        <v>6385</v>
      </c>
      <c r="C3037" s="10" t="s">
        <v>1566</v>
      </c>
      <c r="D3037" s="10" t="s">
        <v>49</v>
      </c>
      <c r="E3037" s="10" t="s">
        <v>16</v>
      </c>
      <c r="F3037" s="16">
        <v>90</v>
      </c>
      <c r="G3037" s="10" t="s">
        <v>7515</v>
      </c>
      <c r="H3037" s="10" t="s">
        <v>7516</v>
      </c>
      <c r="I3037" s="10" t="s">
        <v>185</v>
      </c>
      <c r="J3037" s="11">
        <v>43928</v>
      </c>
      <c r="K3037" s="16">
        <v>58</v>
      </c>
      <c r="L3037" s="10" t="s">
        <v>99</v>
      </c>
      <c r="M3037" s="10">
        <f t="shared" si="189"/>
        <v>2020</v>
      </c>
      <c r="N3037" s="10">
        <f t="shared" si="190"/>
        <v>4</v>
      </c>
      <c r="O3037" s="10" t="str">
        <f>VLOOKUP(L3037,'User input'!$D$6:$E$16,2,FALSE)</f>
        <v>Superwossname</v>
      </c>
      <c r="P3037" s="10">
        <f>VLOOKUP(L3037,'User input'!$D$6:$G$16,3,FALSE)</f>
        <v>3.49</v>
      </c>
      <c r="Q3037" s="10">
        <f>VLOOKUP(L3037,'User input'!$D$6:$G$16,4,FALSE)</f>
        <v>20</v>
      </c>
      <c r="R3037" s="10">
        <f t="shared" si="191"/>
        <v>1160</v>
      </c>
      <c r="S3037" s="27">
        <f t="shared" si="188"/>
        <v>4048.4</v>
      </c>
      <c r="T3037" s="27">
        <f>IF(K3037&lt;'User input'!$I$9,'User input'!$J$8,IF(K3037&lt;'User input'!$I$10,'User input'!$J$9,IF(K3037&lt;'User input'!$I$11,'User input'!$J$10,'User input'!$J$11)))*S3037</f>
        <v>202.42000000000002</v>
      </c>
      <c r="U3037" s="27">
        <f>K3037*'User input'!$J$17+'User input'!$J$16</f>
        <v>0.5</v>
      </c>
    </row>
    <row r="3038" spans="1:21" x14ac:dyDescent="0.25">
      <c r="A3038" s="18">
        <v>3116</v>
      </c>
      <c r="B3038" s="10" t="s">
        <v>1022</v>
      </c>
      <c r="C3038" s="10" t="s">
        <v>3652</v>
      </c>
      <c r="D3038" s="10" t="s">
        <v>28</v>
      </c>
      <c r="E3038" s="10" t="s">
        <v>29</v>
      </c>
      <c r="F3038" s="16">
        <v>30</v>
      </c>
      <c r="G3038" s="10" t="s">
        <v>10406</v>
      </c>
      <c r="H3038" s="10" t="s">
        <v>4551</v>
      </c>
      <c r="I3038" s="10" t="s">
        <v>38</v>
      </c>
      <c r="J3038" s="11">
        <v>44523</v>
      </c>
      <c r="K3038" s="16">
        <v>44</v>
      </c>
      <c r="L3038" s="10" t="s">
        <v>157</v>
      </c>
      <c r="M3038" s="10">
        <f t="shared" si="189"/>
        <v>2021</v>
      </c>
      <c r="N3038" s="10">
        <f t="shared" si="190"/>
        <v>11</v>
      </c>
      <c r="O3038" s="10" t="str">
        <f>VLOOKUP(L3038,'User input'!$D$6:$E$16,2,FALSE)</f>
        <v>Ultrathing V3</v>
      </c>
      <c r="P3038" s="10">
        <f>VLOOKUP(L3038,'User input'!$D$6:$G$16,3,FALSE)</f>
        <v>3.39</v>
      </c>
      <c r="Q3038" s="10">
        <f>VLOOKUP(L3038,'User input'!$D$6:$G$16,4,FALSE)</f>
        <v>24</v>
      </c>
      <c r="R3038" s="10">
        <f t="shared" si="191"/>
        <v>1056</v>
      </c>
      <c r="S3038" s="27">
        <f t="shared" si="188"/>
        <v>3579.84</v>
      </c>
      <c r="T3038" s="27">
        <f>IF(K3038&lt;'User input'!$I$9,'User input'!$J$8,IF(K3038&lt;'User input'!$I$10,'User input'!$J$9,IF(K3038&lt;'User input'!$I$11,'User input'!$J$10,'User input'!$J$11)))*S3038</f>
        <v>107.3952</v>
      </c>
      <c r="U3038" s="27">
        <f>K3038*'User input'!$J$17+'User input'!$J$16</f>
        <v>0.5</v>
      </c>
    </row>
    <row r="3039" spans="1:21" x14ac:dyDescent="0.25">
      <c r="A3039" s="17">
        <v>3117</v>
      </c>
      <c r="B3039" s="6" t="s">
        <v>3489</v>
      </c>
      <c r="C3039" s="6" t="s">
        <v>4005</v>
      </c>
      <c r="D3039" s="6" t="s">
        <v>28</v>
      </c>
      <c r="E3039" s="6" t="s">
        <v>29</v>
      </c>
      <c r="F3039" s="15">
        <v>90</v>
      </c>
      <c r="G3039" s="6" t="s">
        <v>7518</v>
      </c>
      <c r="H3039" s="6" t="s">
        <v>6591</v>
      </c>
      <c r="I3039" s="6" t="s">
        <v>32</v>
      </c>
      <c r="J3039" s="7">
        <v>44483</v>
      </c>
      <c r="K3039" s="15">
        <v>94</v>
      </c>
      <c r="L3039" s="6" t="s">
        <v>39</v>
      </c>
      <c r="M3039" s="6">
        <f t="shared" si="189"/>
        <v>2021</v>
      </c>
      <c r="N3039" s="6">
        <f t="shared" si="190"/>
        <v>10</v>
      </c>
      <c r="O3039" s="6" t="str">
        <f>VLOOKUP(L3039,'User input'!$D$6:$E$16,2,FALSE)</f>
        <v>Ultrathing V1</v>
      </c>
      <c r="P3039" s="6">
        <f>VLOOKUP(L3039,'User input'!$D$6:$G$16,3,FALSE)</f>
        <v>1.79</v>
      </c>
      <c r="Q3039" s="6">
        <f>VLOOKUP(L3039,'User input'!$D$6:$G$16,4,FALSE)</f>
        <v>17</v>
      </c>
      <c r="R3039" s="6">
        <f t="shared" si="191"/>
        <v>1598</v>
      </c>
      <c r="S3039" s="26">
        <f t="shared" si="188"/>
        <v>2860.42</v>
      </c>
      <c r="T3039" s="26">
        <f>IF(K3039&lt;'User input'!$I$9,'User input'!$J$8,IF(K3039&lt;'User input'!$I$10,'User input'!$J$9,IF(K3039&lt;'User input'!$I$11,'User input'!$J$10,'User input'!$J$11)))*S3039</f>
        <v>143.02100000000002</v>
      </c>
      <c r="U3039" s="26">
        <f>K3039*'User input'!$J$17+'User input'!$J$16</f>
        <v>0.5</v>
      </c>
    </row>
    <row r="3040" spans="1:21" x14ac:dyDescent="0.25">
      <c r="A3040" s="18">
        <v>3118</v>
      </c>
      <c r="B3040" s="10" t="s">
        <v>4970</v>
      </c>
      <c r="C3040" s="10" t="s">
        <v>1273</v>
      </c>
      <c r="D3040" s="10" t="s">
        <v>15</v>
      </c>
      <c r="E3040" s="10" t="s">
        <v>16</v>
      </c>
      <c r="F3040" s="16">
        <v>30</v>
      </c>
      <c r="G3040" s="10" t="s">
        <v>7519</v>
      </c>
      <c r="H3040" s="10" t="s">
        <v>2496</v>
      </c>
      <c r="I3040" s="10" t="s">
        <v>32</v>
      </c>
      <c r="J3040" s="11">
        <v>44433</v>
      </c>
      <c r="K3040" s="16">
        <v>91</v>
      </c>
      <c r="L3040" s="10" t="s">
        <v>78</v>
      </c>
      <c r="M3040" s="10">
        <f t="shared" si="189"/>
        <v>2021</v>
      </c>
      <c r="N3040" s="10">
        <f t="shared" si="190"/>
        <v>8</v>
      </c>
      <c r="O3040" s="10" t="str">
        <f>VLOOKUP(L3040,'User input'!$D$6:$E$16,2,FALSE)</f>
        <v>Ultrathing V2</v>
      </c>
      <c r="P3040" s="10">
        <f>VLOOKUP(L3040,'User input'!$D$6:$G$16,3,FALSE)</f>
        <v>2.95</v>
      </c>
      <c r="Q3040" s="10">
        <f>VLOOKUP(L3040,'User input'!$D$6:$G$16,4,FALSE)</f>
        <v>20</v>
      </c>
      <c r="R3040" s="10">
        <f t="shared" si="191"/>
        <v>1820</v>
      </c>
      <c r="S3040" s="27">
        <f t="shared" si="188"/>
        <v>5369</v>
      </c>
      <c r="T3040" s="27">
        <f>IF(K3040&lt;'User input'!$I$9,'User input'!$J$8,IF(K3040&lt;'User input'!$I$10,'User input'!$J$9,IF(K3040&lt;'User input'!$I$11,'User input'!$J$10,'User input'!$J$11)))*S3040</f>
        <v>268.45</v>
      </c>
      <c r="U3040" s="27">
        <f>K3040*'User input'!$J$17+'User input'!$J$16</f>
        <v>0.5</v>
      </c>
    </row>
    <row r="3041" spans="1:21" x14ac:dyDescent="0.25">
      <c r="A3041" s="17">
        <v>3119</v>
      </c>
      <c r="B3041" s="6" t="s">
        <v>7520</v>
      </c>
      <c r="C3041" s="6" t="s">
        <v>203</v>
      </c>
      <c r="D3041" s="6" t="s">
        <v>41</v>
      </c>
      <c r="E3041" s="6" t="s">
        <v>16</v>
      </c>
      <c r="F3041" s="15">
        <v>30</v>
      </c>
      <c r="G3041" s="6" t="s">
        <v>7521</v>
      </c>
      <c r="H3041" s="6" t="s">
        <v>2120</v>
      </c>
      <c r="I3041" s="6" t="s">
        <v>32</v>
      </c>
      <c r="J3041" s="7">
        <v>44434</v>
      </c>
      <c r="K3041" s="15">
        <v>7</v>
      </c>
      <c r="L3041" s="6" t="s">
        <v>52</v>
      </c>
      <c r="M3041" s="6">
        <f t="shared" si="189"/>
        <v>2021</v>
      </c>
      <c r="N3041" s="6">
        <f t="shared" si="190"/>
        <v>8</v>
      </c>
      <c r="O3041" s="6" t="str">
        <f>VLOOKUP(L3041,'User input'!$D$6:$E$16,2,FALSE)</f>
        <v>Megawidget S</v>
      </c>
      <c r="P3041" s="6">
        <f>VLOOKUP(L3041,'User input'!$D$6:$G$16,3,FALSE)</f>
        <v>0.69</v>
      </c>
      <c r="Q3041" s="6">
        <f>VLOOKUP(L3041,'User input'!$D$6:$G$16,4,FALSE)</f>
        <v>24</v>
      </c>
      <c r="R3041" s="6">
        <f t="shared" si="191"/>
        <v>168</v>
      </c>
      <c r="S3041" s="26">
        <f t="shared" si="188"/>
        <v>115.91999999999999</v>
      </c>
      <c r="T3041" s="26">
        <f>IF(K3041&lt;'User input'!$I$9,'User input'!$J$8,IF(K3041&lt;'User input'!$I$10,'User input'!$J$9,IF(K3041&lt;'User input'!$I$11,'User input'!$J$10,'User input'!$J$11)))*S3041</f>
        <v>0</v>
      </c>
      <c r="U3041" s="26">
        <f>K3041*'User input'!$J$17+'User input'!$J$16</f>
        <v>0.5</v>
      </c>
    </row>
    <row r="3042" spans="1:21" x14ac:dyDescent="0.25">
      <c r="A3042" s="18">
        <v>3120</v>
      </c>
      <c r="B3042" s="10" t="s">
        <v>5054</v>
      </c>
      <c r="C3042" s="10" t="s">
        <v>6253</v>
      </c>
      <c r="D3042" s="10" t="s">
        <v>90</v>
      </c>
      <c r="E3042" s="10" t="s">
        <v>29</v>
      </c>
      <c r="F3042" s="16">
        <v>90</v>
      </c>
      <c r="G3042" s="10" t="s">
        <v>7522</v>
      </c>
      <c r="H3042" s="10" t="s">
        <v>6585</v>
      </c>
      <c r="I3042" s="10" t="s">
        <v>25</v>
      </c>
      <c r="J3042" s="11">
        <v>43935</v>
      </c>
      <c r="K3042" s="16">
        <v>41</v>
      </c>
      <c r="L3042" s="10" t="s">
        <v>20</v>
      </c>
      <c r="M3042" s="10">
        <f t="shared" si="189"/>
        <v>2020</v>
      </c>
      <c r="N3042" s="10">
        <f t="shared" si="190"/>
        <v>4</v>
      </c>
      <c r="O3042" s="10" t="str">
        <f>VLOOKUP(L3042,'User input'!$D$6:$E$16,2,FALSE)</f>
        <v>Hyperwotsit</v>
      </c>
      <c r="P3042" s="10">
        <f>VLOOKUP(L3042,'User input'!$D$6:$G$16,3,FALSE)</f>
        <v>2.0099999999999998</v>
      </c>
      <c r="Q3042" s="10">
        <f>VLOOKUP(L3042,'User input'!$D$6:$G$16,4,FALSE)</f>
        <v>20</v>
      </c>
      <c r="R3042" s="10">
        <f t="shared" si="191"/>
        <v>820</v>
      </c>
      <c r="S3042" s="27">
        <f t="shared" si="188"/>
        <v>1648.1999999999998</v>
      </c>
      <c r="T3042" s="27">
        <f>IF(K3042&lt;'User input'!$I$9,'User input'!$J$8,IF(K3042&lt;'User input'!$I$10,'User input'!$J$9,IF(K3042&lt;'User input'!$I$11,'User input'!$J$10,'User input'!$J$11)))*S3042</f>
        <v>49.445999999999991</v>
      </c>
      <c r="U3042" s="27">
        <f>K3042*'User input'!$J$17+'User input'!$J$16</f>
        <v>0.5</v>
      </c>
    </row>
    <row r="3043" spans="1:21" x14ac:dyDescent="0.25">
      <c r="A3043" s="17">
        <v>3121</v>
      </c>
      <c r="B3043" s="6" t="s">
        <v>4003</v>
      </c>
      <c r="C3043" s="6" t="s">
        <v>2316</v>
      </c>
      <c r="D3043" s="6" t="s">
        <v>28</v>
      </c>
      <c r="E3043" s="6" t="s">
        <v>29</v>
      </c>
      <c r="F3043" s="15">
        <v>60</v>
      </c>
      <c r="G3043" s="6" t="s">
        <v>7523</v>
      </c>
      <c r="H3043" s="6" t="s">
        <v>4849</v>
      </c>
      <c r="I3043" s="6" t="s">
        <v>291</v>
      </c>
      <c r="J3043" s="7">
        <v>44527</v>
      </c>
      <c r="K3043" s="15">
        <v>84</v>
      </c>
      <c r="L3043" s="6" t="s">
        <v>78</v>
      </c>
      <c r="M3043" s="6">
        <f t="shared" si="189"/>
        <v>2021</v>
      </c>
      <c r="N3043" s="6">
        <f t="shared" si="190"/>
        <v>11</v>
      </c>
      <c r="O3043" s="6" t="str">
        <f>VLOOKUP(L3043,'User input'!$D$6:$E$16,2,FALSE)</f>
        <v>Ultrathing V2</v>
      </c>
      <c r="P3043" s="6">
        <f>VLOOKUP(L3043,'User input'!$D$6:$G$16,3,FALSE)</f>
        <v>2.95</v>
      </c>
      <c r="Q3043" s="6">
        <f>VLOOKUP(L3043,'User input'!$D$6:$G$16,4,FALSE)</f>
        <v>20</v>
      </c>
      <c r="R3043" s="6">
        <f t="shared" si="191"/>
        <v>1680</v>
      </c>
      <c r="S3043" s="26">
        <f t="shared" si="188"/>
        <v>4956</v>
      </c>
      <c r="T3043" s="26">
        <f>IF(K3043&lt;'User input'!$I$9,'User input'!$J$8,IF(K3043&lt;'User input'!$I$10,'User input'!$J$9,IF(K3043&lt;'User input'!$I$11,'User input'!$J$10,'User input'!$J$11)))*S3043</f>
        <v>247.8</v>
      </c>
      <c r="U3043" s="26">
        <f>K3043*'User input'!$J$17+'User input'!$J$16</f>
        <v>0.5</v>
      </c>
    </row>
    <row r="3044" spans="1:21" x14ac:dyDescent="0.25">
      <c r="A3044" s="18">
        <v>3122</v>
      </c>
      <c r="B3044" s="10" t="s">
        <v>1757</v>
      </c>
      <c r="C3044" s="10" t="s">
        <v>1281</v>
      </c>
      <c r="D3044" s="10" t="s">
        <v>28</v>
      </c>
      <c r="E3044" s="10" t="s">
        <v>29</v>
      </c>
      <c r="F3044" s="16">
        <v>30</v>
      </c>
      <c r="G3044" s="10" t="s">
        <v>7524</v>
      </c>
      <c r="H3044" s="10" t="s">
        <v>7525</v>
      </c>
      <c r="I3044" s="10" t="s">
        <v>127</v>
      </c>
      <c r="J3044" s="11">
        <v>43561</v>
      </c>
      <c r="K3044" s="16">
        <v>76</v>
      </c>
      <c r="L3044" s="10" t="s">
        <v>62</v>
      </c>
      <c r="M3044" s="10">
        <f t="shared" si="189"/>
        <v>2019</v>
      </c>
      <c r="N3044" s="10">
        <f t="shared" si="190"/>
        <v>4</v>
      </c>
      <c r="O3044" s="10" t="str">
        <f>VLOOKUP(L3044,'User input'!$D$6:$E$16,2,FALSE)</f>
        <v>Ultrathing V4</v>
      </c>
      <c r="P3044" s="10">
        <f>VLOOKUP(L3044,'User input'!$D$6:$G$16,3,FALSE)</f>
        <v>3.99</v>
      </c>
      <c r="Q3044" s="10">
        <f>VLOOKUP(L3044,'User input'!$D$6:$G$16,4,FALSE)</f>
        <v>24</v>
      </c>
      <c r="R3044" s="10">
        <f t="shared" si="191"/>
        <v>1824</v>
      </c>
      <c r="S3044" s="27">
        <f t="shared" si="188"/>
        <v>7277.76</v>
      </c>
      <c r="T3044" s="27">
        <f>IF(K3044&lt;'User input'!$I$9,'User input'!$J$8,IF(K3044&lt;'User input'!$I$10,'User input'!$J$9,IF(K3044&lt;'User input'!$I$11,'User input'!$J$10,'User input'!$J$11)))*S3044</f>
        <v>363.88800000000003</v>
      </c>
      <c r="U3044" s="27">
        <f>K3044*'User input'!$J$17+'User input'!$J$16</f>
        <v>0.5</v>
      </c>
    </row>
    <row r="3045" spans="1:21" x14ac:dyDescent="0.25">
      <c r="A3045" s="17">
        <v>3123</v>
      </c>
      <c r="B3045" s="6" t="s">
        <v>5220</v>
      </c>
      <c r="C3045" s="6" t="s">
        <v>7526</v>
      </c>
      <c r="D3045" s="6" t="s">
        <v>15</v>
      </c>
      <c r="E3045" s="6" t="s">
        <v>16</v>
      </c>
      <c r="F3045" s="15">
        <v>30</v>
      </c>
      <c r="G3045" s="6" t="s">
        <v>7524</v>
      </c>
      <c r="H3045" s="6" t="s">
        <v>4982</v>
      </c>
      <c r="I3045" s="6" t="s">
        <v>32</v>
      </c>
      <c r="J3045" s="7">
        <v>44146</v>
      </c>
      <c r="K3045" s="15">
        <v>94</v>
      </c>
      <c r="L3045" s="6" t="s">
        <v>20</v>
      </c>
      <c r="M3045" s="6">
        <f t="shared" si="189"/>
        <v>2020</v>
      </c>
      <c r="N3045" s="6">
        <f t="shared" si="190"/>
        <v>11</v>
      </c>
      <c r="O3045" s="6" t="str">
        <f>VLOOKUP(L3045,'User input'!$D$6:$E$16,2,FALSE)</f>
        <v>Hyperwotsit</v>
      </c>
      <c r="P3045" s="6">
        <f>VLOOKUP(L3045,'User input'!$D$6:$G$16,3,FALSE)</f>
        <v>2.0099999999999998</v>
      </c>
      <c r="Q3045" s="6">
        <f>VLOOKUP(L3045,'User input'!$D$6:$G$16,4,FALSE)</f>
        <v>20</v>
      </c>
      <c r="R3045" s="6">
        <f t="shared" si="191"/>
        <v>1880</v>
      </c>
      <c r="S3045" s="26">
        <f t="shared" si="188"/>
        <v>3778.7999999999997</v>
      </c>
      <c r="T3045" s="26">
        <f>IF(K3045&lt;'User input'!$I$9,'User input'!$J$8,IF(K3045&lt;'User input'!$I$10,'User input'!$J$9,IF(K3045&lt;'User input'!$I$11,'User input'!$J$10,'User input'!$J$11)))*S3045</f>
        <v>188.94</v>
      </c>
      <c r="U3045" s="26">
        <f>K3045*'User input'!$J$17+'User input'!$J$16</f>
        <v>0.5</v>
      </c>
    </row>
    <row r="3046" spans="1:21" x14ac:dyDescent="0.25">
      <c r="A3046" s="18">
        <v>3124</v>
      </c>
      <c r="B3046" s="10" t="s">
        <v>7527</v>
      </c>
      <c r="C3046" s="10" t="s">
        <v>2999</v>
      </c>
      <c r="D3046" s="10" t="s">
        <v>28</v>
      </c>
      <c r="E3046" s="10" t="s">
        <v>29</v>
      </c>
      <c r="F3046" s="16">
        <v>90</v>
      </c>
      <c r="G3046" s="10" t="s">
        <v>7528</v>
      </c>
      <c r="H3046" s="10" t="s">
        <v>1969</v>
      </c>
      <c r="I3046" s="10" t="s">
        <v>122</v>
      </c>
      <c r="J3046" s="11">
        <v>43684</v>
      </c>
      <c r="K3046" s="16">
        <v>23</v>
      </c>
      <c r="L3046" s="10" t="s">
        <v>62</v>
      </c>
      <c r="M3046" s="10">
        <f t="shared" si="189"/>
        <v>2019</v>
      </c>
      <c r="N3046" s="10">
        <f t="shared" si="190"/>
        <v>8</v>
      </c>
      <c r="O3046" s="10" t="str">
        <f>VLOOKUP(L3046,'User input'!$D$6:$E$16,2,FALSE)</f>
        <v>Ultrathing V4</v>
      </c>
      <c r="P3046" s="10">
        <f>VLOOKUP(L3046,'User input'!$D$6:$G$16,3,FALSE)</f>
        <v>3.99</v>
      </c>
      <c r="Q3046" s="10">
        <f>VLOOKUP(L3046,'User input'!$D$6:$G$16,4,FALSE)</f>
        <v>24</v>
      </c>
      <c r="R3046" s="10">
        <f t="shared" si="191"/>
        <v>552</v>
      </c>
      <c r="S3046" s="27">
        <f t="shared" si="188"/>
        <v>2202.48</v>
      </c>
      <c r="T3046" s="27">
        <f>IF(K3046&lt;'User input'!$I$9,'User input'!$J$8,IF(K3046&lt;'User input'!$I$10,'User input'!$J$9,IF(K3046&lt;'User input'!$I$11,'User input'!$J$10,'User input'!$J$11)))*S3046</f>
        <v>66.074399999999997</v>
      </c>
      <c r="U3046" s="27">
        <f>K3046*'User input'!$J$17+'User input'!$J$16</f>
        <v>0.5</v>
      </c>
    </row>
    <row r="3047" spans="1:21" x14ac:dyDescent="0.25">
      <c r="A3047" s="17">
        <v>3125</v>
      </c>
      <c r="B3047" s="6" t="s">
        <v>5144</v>
      </c>
      <c r="C3047" s="6" t="s">
        <v>2705</v>
      </c>
      <c r="D3047" s="6" t="s">
        <v>28</v>
      </c>
      <c r="E3047" s="6" t="s">
        <v>29</v>
      </c>
      <c r="F3047" s="15">
        <v>90</v>
      </c>
      <c r="G3047" s="6" t="s">
        <v>7529</v>
      </c>
      <c r="H3047" s="6" t="s">
        <v>1876</v>
      </c>
      <c r="I3047" s="6" t="s">
        <v>1877</v>
      </c>
      <c r="J3047" s="7">
        <v>44319</v>
      </c>
      <c r="K3047" s="15">
        <v>18</v>
      </c>
      <c r="L3047" s="6" t="s">
        <v>68</v>
      </c>
      <c r="M3047" s="6">
        <f t="shared" si="189"/>
        <v>2021</v>
      </c>
      <c r="N3047" s="6">
        <f t="shared" si="190"/>
        <v>5</v>
      </c>
      <c r="O3047" s="6" t="str">
        <f>VLOOKUP(L3047,'User input'!$D$6:$E$16,2,FALSE)</f>
        <v>Megawidget M</v>
      </c>
      <c r="P3047" s="6">
        <f>VLOOKUP(L3047,'User input'!$D$6:$G$16,3,FALSE)</f>
        <v>1.29</v>
      </c>
      <c r="Q3047" s="6">
        <f>VLOOKUP(L3047,'User input'!$D$6:$G$16,4,FALSE)</f>
        <v>24</v>
      </c>
      <c r="R3047" s="6">
        <f t="shared" si="191"/>
        <v>432</v>
      </c>
      <c r="S3047" s="26">
        <f t="shared" si="188"/>
        <v>557.28</v>
      </c>
      <c r="T3047" s="26">
        <f>IF(K3047&lt;'User input'!$I$9,'User input'!$J$8,IF(K3047&lt;'User input'!$I$10,'User input'!$J$9,IF(K3047&lt;'User input'!$I$11,'User input'!$J$10,'User input'!$J$11)))*S3047</f>
        <v>0</v>
      </c>
      <c r="U3047" s="26">
        <f>K3047*'User input'!$J$17+'User input'!$J$16</f>
        <v>0.5</v>
      </c>
    </row>
    <row r="3048" spans="1:21" x14ac:dyDescent="0.25">
      <c r="A3048" s="18">
        <v>3126</v>
      </c>
      <c r="B3048" s="10" t="s">
        <v>5954</v>
      </c>
      <c r="C3048" s="10" t="s">
        <v>132</v>
      </c>
      <c r="D3048" s="10" t="s">
        <v>28</v>
      </c>
      <c r="E3048" s="10" t="s">
        <v>29</v>
      </c>
      <c r="F3048" s="16">
        <v>90</v>
      </c>
      <c r="G3048" s="10" t="s">
        <v>7530</v>
      </c>
      <c r="H3048" s="10" t="s">
        <v>3046</v>
      </c>
      <c r="I3048" s="10" t="s">
        <v>185</v>
      </c>
      <c r="J3048" s="11">
        <v>43823</v>
      </c>
      <c r="K3048" s="16">
        <v>28</v>
      </c>
      <c r="L3048" s="10" t="s">
        <v>99</v>
      </c>
      <c r="M3048" s="10">
        <f t="shared" si="189"/>
        <v>2019</v>
      </c>
      <c r="N3048" s="10">
        <f t="shared" si="190"/>
        <v>12</v>
      </c>
      <c r="O3048" s="10" t="str">
        <f>VLOOKUP(L3048,'User input'!$D$6:$E$16,2,FALSE)</f>
        <v>Superwossname</v>
      </c>
      <c r="P3048" s="10">
        <f>VLOOKUP(L3048,'User input'!$D$6:$G$16,3,FALSE)</f>
        <v>3.49</v>
      </c>
      <c r="Q3048" s="10">
        <f>VLOOKUP(L3048,'User input'!$D$6:$G$16,4,FALSE)</f>
        <v>20</v>
      </c>
      <c r="R3048" s="10">
        <f t="shared" si="191"/>
        <v>560</v>
      </c>
      <c r="S3048" s="27">
        <f t="shared" si="188"/>
        <v>1954.4</v>
      </c>
      <c r="T3048" s="27">
        <f>IF(K3048&lt;'User input'!$I$9,'User input'!$J$8,IF(K3048&lt;'User input'!$I$10,'User input'!$J$9,IF(K3048&lt;'User input'!$I$11,'User input'!$J$10,'User input'!$J$11)))*S3048</f>
        <v>58.631999999999998</v>
      </c>
      <c r="U3048" s="27">
        <f>K3048*'User input'!$J$17+'User input'!$J$16</f>
        <v>0.5</v>
      </c>
    </row>
    <row r="3049" spans="1:21" x14ac:dyDescent="0.25">
      <c r="A3049" s="17">
        <v>3127</v>
      </c>
      <c r="B3049" s="6" t="s">
        <v>7531</v>
      </c>
      <c r="C3049" s="6" t="s">
        <v>2448</v>
      </c>
      <c r="D3049" s="6" t="s">
        <v>28</v>
      </c>
      <c r="E3049" s="6" t="s">
        <v>29</v>
      </c>
      <c r="F3049" s="15">
        <v>30</v>
      </c>
      <c r="G3049" s="6" t="s">
        <v>7532</v>
      </c>
      <c r="H3049" s="6" t="s">
        <v>4744</v>
      </c>
      <c r="I3049" s="6" t="s">
        <v>32</v>
      </c>
      <c r="J3049" s="7">
        <v>44090</v>
      </c>
      <c r="K3049" s="15">
        <v>65</v>
      </c>
      <c r="L3049" s="6" t="s">
        <v>62</v>
      </c>
      <c r="M3049" s="6">
        <f t="shared" si="189"/>
        <v>2020</v>
      </c>
      <c r="N3049" s="6">
        <f t="shared" si="190"/>
        <v>9</v>
      </c>
      <c r="O3049" s="6" t="str">
        <f>VLOOKUP(L3049,'User input'!$D$6:$E$16,2,FALSE)</f>
        <v>Ultrathing V4</v>
      </c>
      <c r="P3049" s="6">
        <f>VLOOKUP(L3049,'User input'!$D$6:$G$16,3,FALSE)</f>
        <v>3.99</v>
      </c>
      <c r="Q3049" s="6">
        <f>VLOOKUP(L3049,'User input'!$D$6:$G$16,4,FALSE)</f>
        <v>24</v>
      </c>
      <c r="R3049" s="6">
        <f t="shared" si="191"/>
        <v>1560</v>
      </c>
      <c r="S3049" s="26">
        <f t="shared" si="188"/>
        <v>6224.4000000000005</v>
      </c>
      <c r="T3049" s="26">
        <f>IF(K3049&lt;'User input'!$I$9,'User input'!$J$8,IF(K3049&lt;'User input'!$I$10,'User input'!$J$9,IF(K3049&lt;'User input'!$I$11,'User input'!$J$10,'User input'!$J$11)))*S3049</f>
        <v>311.22000000000003</v>
      </c>
      <c r="U3049" s="26">
        <f>K3049*'User input'!$J$17+'User input'!$J$16</f>
        <v>0.5</v>
      </c>
    </row>
    <row r="3050" spans="1:21" x14ac:dyDescent="0.25">
      <c r="A3050" s="18">
        <v>3128</v>
      </c>
      <c r="B3050" s="10" t="s">
        <v>336</v>
      </c>
      <c r="C3050" s="10" t="s">
        <v>6624</v>
      </c>
      <c r="D3050" s="10" t="s">
        <v>15</v>
      </c>
      <c r="E3050" s="10" t="s">
        <v>16</v>
      </c>
      <c r="F3050" s="16">
        <v>30</v>
      </c>
      <c r="G3050" s="10" t="s">
        <v>7533</v>
      </c>
      <c r="H3050" s="10" t="s">
        <v>5213</v>
      </c>
      <c r="I3050" s="10" t="s">
        <v>144</v>
      </c>
      <c r="J3050" s="11">
        <v>44431</v>
      </c>
      <c r="K3050" s="16">
        <v>102</v>
      </c>
      <c r="L3050" s="10" t="s">
        <v>44</v>
      </c>
      <c r="M3050" s="10">
        <f t="shared" si="189"/>
        <v>2021</v>
      </c>
      <c r="N3050" s="10">
        <f t="shared" si="190"/>
        <v>8</v>
      </c>
      <c r="O3050" s="10" t="str">
        <f>VLOOKUP(L3050,'User input'!$D$6:$E$16,2,FALSE)</f>
        <v>Gigastuff</v>
      </c>
      <c r="P3050" s="10">
        <f>VLOOKUP(L3050,'User input'!$D$6:$G$16,3,FALSE)</f>
        <v>1.89</v>
      </c>
      <c r="Q3050" s="10">
        <f>VLOOKUP(L3050,'User input'!$D$6:$G$16,4,FALSE)</f>
        <v>18</v>
      </c>
      <c r="R3050" s="10">
        <f t="shared" si="191"/>
        <v>1836</v>
      </c>
      <c r="S3050" s="27">
        <f t="shared" si="188"/>
        <v>3470.04</v>
      </c>
      <c r="T3050" s="27">
        <f>IF(K3050&lt;'User input'!$I$9,'User input'!$J$8,IF(K3050&lt;'User input'!$I$10,'User input'!$J$9,IF(K3050&lt;'User input'!$I$11,'User input'!$J$10,'User input'!$J$11)))*S3050</f>
        <v>242.90280000000001</v>
      </c>
      <c r="U3050" s="27">
        <f>K3050*'User input'!$J$17+'User input'!$J$16</f>
        <v>0.5</v>
      </c>
    </row>
    <row r="3051" spans="1:21" x14ac:dyDescent="0.25">
      <c r="A3051" s="17">
        <v>3129</v>
      </c>
      <c r="B3051" s="6" t="s">
        <v>216</v>
      </c>
      <c r="C3051" s="6" t="s">
        <v>337</v>
      </c>
      <c r="D3051" s="6" t="s">
        <v>90</v>
      </c>
      <c r="E3051" s="6" t="s">
        <v>16</v>
      </c>
      <c r="F3051" s="15">
        <v>90</v>
      </c>
      <c r="G3051" s="6" t="s">
        <v>10407</v>
      </c>
      <c r="H3051" s="6" t="s">
        <v>2865</v>
      </c>
      <c r="I3051" s="6" t="s">
        <v>32</v>
      </c>
      <c r="J3051" s="7">
        <v>44186</v>
      </c>
      <c r="K3051" s="15">
        <v>5</v>
      </c>
      <c r="L3051" s="6" t="s">
        <v>33</v>
      </c>
      <c r="M3051" s="6">
        <f t="shared" si="189"/>
        <v>2020</v>
      </c>
      <c r="N3051" s="6">
        <f t="shared" si="190"/>
        <v>12</v>
      </c>
      <c r="O3051" s="6" t="str">
        <f>VLOOKUP(L3051,'User input'!$D$6:$E$16,2,FALSE)</f>
        <v>Megawidget L</v>
      </c>
      <c r="P3051" s="6">
        <f>VLOOKUP(L3051,'User input'!$D$6:$G$16,3,FALSE)</f>
        <v>1.79</v>
      </c>
      <c r="Q3051" s="6">
        <f>VLOOKUP(L3051,'User input'!$D$6:$G$16,4,FALSE)</f>
        <v>24</v>
      </c>
      <c r="R3051" s="6">
        <f t="shared" si="191"/>
        <v>120</v>
      </c>
      <c r="S3051" s="26">
        <f t="shared" si="188"/>
        <v>214.8</v>
      </c>
      <c r="T3051" s="26">
        <f>IF(K3051&lt;'User input'!$I$9,'User input'!$J$8,IF(K3051&lt;'User input'!$I$10,'User input'!$J$9,IF(K3051&lt;'User input'!$I$11,'User input'!$J$10,'User input'!$J$11)))*S3051</f>
        <v>0</v>
      </c>
      <c r="U3051" s="26">
        <f>K3051*'User input'!$J$17+'User input'!$J$16</f>
        <v>0.5</v>
      </c>
    </row>
    <row r="3052" spans="1:21" x14ac:dyDescent="0.25">
      <c r="A3052" s="18">
        <v>3130</v>
      </c>
      <c r="B3052" s="10" t="s">
        <v>864</v>
      </c>
      <c r="C3052" s="10" t="s">
        <v>791</v>
      </c>
      <c r="D3052" s="10" t="s">
        <v>28</v>
      </c>
      <c r="E3052" s="10" t="s">
        <v>29</v>
      </c>
      <c r="F3052" s="16">
        <v>90</v>
      </c>
      <c r="G3052" s="10" t="s">
        <v>7535</v>
      </c>
      <c r="H3052" s="10" t="s">
        <v>4148</v>
      </c>
      <c r="I3052" s="10" t="s">
        <v>32</v>
      </c>
      <c r="J3052" s="11">
        <v>43947</v>
      </c>
      <c r="K3052" s="16">
        <v>62</v>
      </c>
      <c r="L3052" s="10" t="s">
        <v>20</v>
      </c>
      <c r="M3052" s="10">
        <f t="shared" si="189"/>
        <v>2020</v>
      </c>
      <c r="N3052" s="10">
        <f t="shared" si="190"/>
        <v>4</v>
      </c>
      <c r="O3052" s="10" t="str">
        <f>VLOOKUP(L3052,'User input'!$D$6:$E$16,2,FALSE)</f>
        <v>Hyperwotsit</v>
      </c>
      <c r="P3052" s="10">
        <f>VLOOKUP(L3052,'User input'!$D$6:$G$16,3,FALSE)</f>
        <v>2.0099999999999998</v>
      </c>
      <c r="Q3052" s="10">
        <f>VLOOKUP(L3052,'User input'!$D$6:$G$16,4,FALSE)</f>
        <v>20</v>
      </c>
      <c r="R3052" s="10">
        <f t="shared" si="191"/>
        <v>1240</v>
      </c>
      <c r="S3052" s="27">
        <f t="shared" si="188"/>
        <v>2492.3999999999996</v>
      </c>
      <c r="T3052" s="27">
        <f>IF(K3052&lt;'User input'!$I$9,'User input'!$J$8,IF(K3052&lt;'User input'!$I$10,'User input'!$J$9,IF(K3052&lt;'User input'!$I$11,'User input'!$J$10,'User input'!$J$11)))*S3052</f>
        <v>124.61999999999999</v>
      </c>
      <c r="U3052" s="27">
        <f>K3052*'User input'!$J$17+'User input'!$J$16</f>
        <v>0.5</v>
      </c>
    </row>
    <row r="3053" spans="1:21" x14ac:dyDescent="0.25">
      <c r="A3053" s="17">
        <v>3131</v>
      </c>
      <c r="B3053" s="6" t="s">
        <v>7536</v>
      </c>
      <c r="C3053" s="6" t="s">
        <v>5126</v>
      </c>
      <c r="D3053" s="6" t="s">
        <v>28</v>
      </c>
      <c r="E3053" s="6" t="s">
        <v>29</v>
      </c>
      <c r="F3053" s="15">
        <v>60</v>
      </c>
      <c r="G3053" s="6" t="s">
        <v>7537</v>
      </c>
      <c r="H3053" s="6" t="s">
        <v>378</v>
      </c>
      <c r="I3053" s="6" t="s">
        <v>32</v>
      </c>
      <c r="J3053" s="7">
        <v>44275</v>
      </c>
      <c r="K3053" s="15">
        <v>13</v>
      </c>
      <c r="L3053" s="6" t="s">
        <v>33</v>
      </c>
      <c r="M3053" s="6">
        <f t="shared" si="189"/>
        <v>2021</v>
      </c>
      <c r="N3053" s="6">
        <f t="shared" si="190"/>
        <v>3</v>
      </c>
      <c r="O3053" s="6" t="str">
        <f>VLOOKUP(L3053,'User input'!$D$6:$E$16,2,FALSE)</f>
        <v>Megawidget L</v>
      </c>
      <c r="P3053" s="6">
        <f>VLOOKUP(L3053,'User input'!$D$6:$G$16,3,FALSE)</f>
        <v>1.79</v>
      </c>
      <c r="Q3053" s="6">
        <f>VLOOKUP(L3053,'User input'!$D$6:$G$16,4,FALSE)</f>
        <v>24</v>
      </c>
      <c r="R3053" s="6">
        <f t="shared" si="191"/>
        <v>312</v>
      </c>
      <c r="S3053" s="26">
        <f t="shared" si="188"/>
        <v>558.48</v>
      </c>
      <c r="T3053" s="26">
        <f>IF(K3053&lt;'User input'!$I$9,'User input'!$J$8,IF(K3053&lt;'User input'!$I$10,'User input'!$J$9,IF(K3053&lt;'User input'!$I$11,'User input'!$J$10,'User input'!$J$11)))*S3053</f>
        <v>0</v>
      </c>
      <c r="U3053" s="26">
        <f>K3053*'User input'!$J$17+'User input'!$J$16</f>
        <v>0.5</v>
      </c>
    </row>
    <row r="3054" spans="1:21" x14ac:dyDescent="0.25">
      <c r="A3054" s="18">
        <v>3132</v>
      </c>
      <c r="B3054" s="10" t="s">
        <v>3585</v>
      </c>
      <c r="C3054" s="10" t="s">
        <v>4469</v>
      </c>
      <c r="D3054" s="10" t="s">
        <v>15</v>
      </c>
      <c r="E3054" s="10" t="s">
        <v>16</v>
      </c>
      <c r="F3054" s="16">
        <v>90</v>
      </c>
      <c r="G3054" s="10" t="s">
        <v>7538</v>
      </c>
      <c r="H3054" s="10" t="s">
        <v>1715</v>
      </c>
      <c r="I3054" s="10" t="s">
        <v>171</v>
      </c>
      <c r="J3054" s="11">
        <v>44530</v>
      </c>
      <c r="K3054" s="16">
        <v>60</v>
      </c>
      <c r="L3054" s="10" t="s">
        <v>39</v>
      </c>
      <c r="M3054" s="10">
        <f t="shared" si="189"/>
        <v>2021</v>
      </c>
      <c r="N3054" s="10">
        <f t="shared" si="190"/>
        <v>11</v>
      </c>
      <c r="O3054" s="10" t="str">
        <f>VLOOKUP(L3054,'User input'!$D$6:$E$16,2,FALSE)</f>
        <v>Ultrathing V1</v>
      </c>
      <c r="P3054" s="10">
        <f>VLOOKUP(L3054,'User input'!$D$6:$G$16,3,FALSE)</f>
        <v>1.79</v>
      </c>
      <c r="Q3054" s="10">
        <f>VLOOKUP(L3054,'User input'!$D$6:$G$16,4,FALSE)</f>
        <v>17</v>
      </c>
      <c r="R3054" s="10">
        <f t="shared" si="191"/>
        <v>1020</v>
      </c>
      <c r="S3054" s="27">
        <f t="shared" si="188"/>
        <v>1825.8</v>
      </c>
      <c r="T3054" s="27">
        <f>IF(K3054&lt;'User input'!$I$9,'User input'!$J$8,IF(K3054&lt;'User input'!$I$10,'User input'!$J$9,IF(K3054&lt;'User input'!$I$11,'User input'!$J$10,'User input'!$J$11)))*S3054</f>
        <v>91.29</v>
      </c>
      <c r="U3054" s="27">
        <f>K3054*'User input'!$J$17+'User input'!$J$16</f>
        <v>0.5</v>
      </c>
    </row>
    <row r="3055" spans="1:21" x14ac:dyDescent="0.25">
      <c r="A3055" s="17">
        <v>3133</v>
      </c>
      <c r="B3055" s="6" t="s">
        <v>6356</v>
      </c>
      <c r="C3055" s="6" t="s">
        <v>6906</v>
      </c>
      <c r="D3055" s="6" t="s">
        <v>28</v>
      </c>
      <c r="E3055" s="6" t="s">
        <v>29</v>
      </c>
      <c r="F3055" s="15">
        <v>60</v>
      </c>
      <c r="G3055" s="6" t="s">
        <v>7539</v>
      </c>
      <c r="H3055" s="6" t="s">
        <v>1602</v>
      </c>
      <c r="I3055" s="6" t="s">
        <v>32</v>
      </c>
      <c r="J3055" s="7">
        <v>44042</v>
      </c>
      <c r="K3055" s="15">
        <v>2</v>
      </c>
      <c r="L3055" s="6" t="s">
        <v>99</v>
      </c>
      <c r="M3055" s="6">
        <f t="shared" si="189"/>
        <v>2020</v>
      </c>
      <c r="N3055" s="6">
        <f t="shared" si="190"/>
        <v>7</v>
      </c>
      <c r="O3055" s="6" t="str">
        <f>VLOOKUP(L3055,'User input'!$D$6:$E$16,2,FALSE)</f>
        <v>Superwossname</v>
      </c>
      <c r="P3055" s="6">
        <f>VLOOKUP(L3055,'User input'!$D$6:$G$16,3,FALSE)</f>
        <v>3.49</v>
      </c>
      <c r="Q3055" s="6">
        <f>VLOOKUP(L3055,'User input'!$D$6:$G$16,4,FALSE)</f>
        <v>20</v>
      </c>
      <c r="R3055" s="6">
        <f t="shared" si="191"/>
        <v>40</v>
      </c>
      <c r="S3055" s="26">
        <f t="shared" si="188"/>
        <v>139.60000000000002</v>
      </c>
      <c r="T3055" s="26">
        <f>IF(K3055&lt;'User input'!$I$9,'User input'!$J$8,IF(K3055&lt;'User input'!$I$10,'User input'!$J$9,IF(K3055&lt;'User input'!$I$11,'User input'!$J$10,'User input'!$J$11)))*S3055</f>
        <v>0</v>
      </c>
      <c r="U3055" s="26">
        <f>K3055*'User input'!$J$17+'User input'!$J$16</f>
        <v>0.5</v>
      </c>
    </row>
    <row r="3056" spans="1:21" x14ac:dyDescent="0.25">
      <c r="A3056" s="18">
        <v>3134</v>
      </c>
      <c r="B3056" s="10" t="s">
        <v>1938</v>
      </c>
      <c r="C3056" s="10" t="s">
        <v>136</v>
      </c>
      <c r="D3056" s="10" t="s">
        <v>28</v>
      </c>
      <c r="E3056" s="10" t="s">
        <v>29</v>
      </c>
      <c r="F3056" s="16">
        <v>60</v>
      </c>
      <c r="G3056" s="10" t="s">
        <v>7540</v>
      </c>
      <c r="H3056" s="10" t="s">
        <v>3761</v>
      </c>
      <c r="I3056" s="10" t="s">
        <v>185</v>
      </c>
      <c r="J3056" s="11">
        <v>43733</v>
      </c>
      <c r="K3056" s="16">
        <v>72</v>
      </c>
      <c r="L3056" s="10" t="s">
        <v>20</v>
      </c>
      <c r="M3056" s="10">
        <f t="shared" si="189"/>
        <v>2019</v>
      </c>
      <c r="N3056" s="10">
        <f t="shared" si="190"/>
        <v>9</v>
      </c>
      <c r="O3056" s="10" t="str">
        <f>VLOOKUP(L3056,'User input'!$D$6:$E$16,2,FALSE)</f>
        <v>Hyperwotsit</v>
      </c>
      <c r="P3056" s="10">
        <f>VLOOKUP(L3056,'User input'!$D$6:$G$16,3,FALSE)</f>
        <v>2.0099999999999998</v>
      </c>
      <c r="Q3056" s="10">
        <f>VLOOKUP(L3056,'User input'!$D$6:$G$16,4,FALSE)</f>
        <v>20</v>
      </c>
      <c r="R3056" s="10">
        <f t="shared" si="191"/>
        <v>1440</v>
      </c>
      <c r="S3056" s="27">
        <f t="shared" si="188"/>
        <v>2894.3999999999996</v>
      </c>
      <c r="T3056" s="27">
        <f>IF(K3056&lt;'User input'!$I$9,'User input'!$J$8,IF(K3056&lt;'User input'!$I$10,'User input'!$J$9,IF(K3056&lt;'User input'!$I$11,'User input'!$J$10,'User input'!$J$11)))*S3056</f>
        <v>144.72</v>
      </c>
      <c r="U3056" s="27">
        <f>K3056*'User input'!$J$17+'User input'!$J$16</f>
        <v>0.5</v>
      </c>
    </row>
    <row r="3057" spans="1:21" x14ac:dyDescent="0.25">
      <c r="A3057" s="17">
        <v>3135</v>
      </c>
      <c r="B3057" s="6" t="s">
        <v>4759</v>
      </c>
      <c r="C3057" s="6" t="s">
        <v>2822</v>
      </c>
      <c r="D3057" s="6" t="s">
        <v>28</v>
      </c>
      <c r="E3057" s="6" t="s">
        <v>29</v>
      </c>
      <c r="F3057" s="15">
        <v>90</v>
      </c>
      <c r="G3057" s="6" t="s">
        <v>7541</v>
      </c>
      <c r="H3057" s="6" t="s">
        <v>7542</v>
      </c>
      <c r="I3057" s="6" t="s">
        <v>881</v>
      </c>
      <c r="J3057" s="7">
        <v>43870</v>
      </c>
      <c r="K3057" s="15">
        <v>81</v>
      </c>
      <c r="L3057" s="6" t="s">
        <v>52</v>
      </c>
      <c r="M3057" s="6">
        <f t="shared" si="189"/>
        <v>2020</v>
      </c>
      <c r="N3057" s="6">
        <f t="shared" si="190"/>
        <v>2</v>
      </c>
      <c r="O3057" s="6" t="str">
        <f>VLOOKUP(L3057,'User input'!$D$6:$E$16,2,FALSE)</f>
        <v>Megawidget S</v>
      </c>
      <c r="P3057" s="6">
        <f>VLOOKUP(L3057,'User input'!$D$6:$G$16,3,FALSE)</f>
        <v>0.69</v>
      </c>
      <c r="Q3057" s="6">
        <f>VLOOKUP(L3057,'User input'!$D$6:$G$16,4,FALSE)</f>
        <v>24</v>
      </c>
      <c r="R3057" s="6">
        <f t="shared" si="191"/>
        <v>1944</v>
      </c>
      <c r="S3057" s="26">
        <f t="shared" si="188"/>
        <v>1341.36</v>
      </c>
      <c r="T3057" s="26">
        <f>IF(K3057&lt;'User input'!$I$9,'User input'!$J$8,IF(K3057&lt;'User input'!$I$10,'User input'!$J$9,IF(K3057&lt;'User input'!$I$11,'User input'!$J$10,'User input'!$J$11)))*S3057</f>
        <v>67.067999999999998</v>
      </c>
      <c r="U3057" s="26">
        <f>K3057*'User input'!$J$17+'User input'!$J$16</f>
        <v>0.5</v>
      </c>
    </row>
    <row r="3058" spans="1:21" x14ac:dyDescent="0.25">
      <c r="A3058" s="18">
        <v>3136</v>
      </c>
      <c r="B3058" s="10" t="s">
        <v>7543</v>
      </c>
      <c r="C3058" s="10" t="s">
        <v>1018</v>
      </c>
      <c r="D3058" s="10" t="s">
        <v>15</v>
      </c>
      <c r="E3058" s="10" t="s">
        <v>16</v>
      </c>
      <c r="F3058" s="16">
        <v>60</v>
      </c>
      <c r="G3058" s="10" t="s">
        <v>7544</v>
      </c>
      <c r="H3058" s="10" t="s">
        <v>554</v>
      </c>
      <c r="I3058" s="10" t="s">
        <v>32</v>
      </c>
      <c r="J3058" s="11">
        <v>43989</v>
      </c>
      <c r="K3058" s="16">
        <v>82</v>
      </c>
      <c r="L3058" s="10" t="s">
        <v>52</v>
      </c>
      <c r="M3058" s="10">
        <f t="shared" si="189"/>
        <v>2020</v>
      </c>
      <c r="N3058" s="10">
        <f t="shared" si="190"/>
        <v>6</v>
      </c>
      <c r="O3058" s="10" t="str">
        <f>VLOOKUP(L3058,'User input'!$D$6:$E$16,2,FALSE)</f>
        <v>Megawidget S</v>
      </c>
      <c r="P3058" s="10">
        <f>VLOOKUP(L3058,'User input'!$D$6:$G$16,3,FALSE)</f>
        <v>0.69</v>
      </c>
      <c r="Q3058" s="10">
        <f>VLOOKUP(L3058,'User input'!$D$6:$G$16,4,FALSE)</f>
        <v>24</v>
      </c>
      <c r="R3058" s="10">
        <f t="shared" si="191"/>
        <v>1968</v>
      </c>
      <c r="S3058" s="27">
        <f t="shared" si="188"/>
        <v>1357.9199999999998</v>
      </c>
      <c r="T3058" s="27">
        <f>IF(K3058&lt;'User input'!$I$9,'User input'!$J$8,IF(K3058&lt;'User input'!$I$10,'User input'!$J$9,IF(K3058&lt;'User input'!$I$11,'User input'!$J$10,'User input'!$J$11)))*S3058</f>
        <v>67.896000000000001</v>
      </c>
      <c r="U3058" s="27">
        <f>K3058*'User input'!$J$17+'User input'!$J$16</f>
        <v>0.5</v>
      </c>
    </row>
    <row r="3059" spans="1:21" x14ac:dyDescent="0.25">
      <c r="A3059" s="17">
        <v>3137</v>
      </c>
      <c r="B3059" s="6" t="s">
        <v>955</v>
      </c>
      <c r="C3059" s="6" t="s">
        <v>3356</v>
      </c>
      <c r="D3059" s="6" t="s">
        <v>28</v>
      </c>
      <c r="E3059" s="6" t="s">
        <v>29</v>
      </c>
      <c r="F3059" s="15">
        <v>90</v>
      </c>
      <c r="G3059" s="6" t="s">
        <v>7545</v>
      </c>
      <c r="H3059" s="6" t="s">
        <v>2907</v>
      </c>
      <c r="I3059" s="6" t="s">
        <v>93</v>
      </c>
      <c r="J3059" s="7">
        <v>44403</v>
      </c>
      <c r="K3059" s="15">
        <v>38</v>
      </c>
      <c r="L3059" s="6" t="s">
        <v>33</v>
      </c>
      <c r="M3059" s="6">
        <f t="shared" si="189"/>
        <v>2021</v>
      </c>
      <c r="N3059" s="6">
        <f t="shared" si="190"/>
        <v>7</v>
      </c>
      <c r="O3059" s="6" t="str">
        <f>VLOOKUP(L3059,'User input'!$D$6:$E$16,2,FALSE)</f>
        <v>Megawidget L</v>
      </c>
      <c r="P3059" s="6">
        <f>VLOOKUP(L3059,'User input'!$D$6:$G$16,3,FALSE)</f>
        <v>1.79</v>
      </c>
      <c r="Q3059" s="6">
        <f>VLOOKUP(L3059,'User input'!$D$6:$G$16,4,FALSE)</f>
        <v>24</v>
      </c>
      <c r="R3059" s="6">
        <f t="shared" si="191"/>
        <v>912</v>
      </c>
      <c r="S3059" s="26">
        <f t="shared" si="188"/>
        <v>1632.48</v>
      </c>
      <c r="T3059" s="26">
        <f>IF(K3059&lt;'User input'!$I$9,'User input'!$J$8,IF(K3059&lt;'User input'!$I$10,'User input'!$J$9,IF(K3059&lt;'User input'!$I$11,'User input'!$J$10,'User input'!$J$11)))*S3059</f>
        <v>48.974399999999996</v>
      </c>
      <c r="U3059" s="26">
        <f>K3059*'User input'!$J$17+'User input'!$J$16</f>
        <v>0.5</v>
      </c>
    </row>
    <row r="3060" spans="1:21" x14ac:dyDescent="0.25">
      <c r="A3060" s="18">
        <v>3138</v>
      </c>
      <c r="B3060" s="10" t="s">
        <v>1135</v>
      </c>
      <c r="C3060" s="10" t="s">
        <v>923</v>
      </c>
      <c r="D3060" s="10" t="s">
        <v>28</v>
      </c>
      <c r="E3060" s="10" t="s">
        <v>29</v>
      </c>
      <c r="F3060" s="16">
        <v>90</v>
      </c>
      <c r="G3060" s="10" t="s">
        <v>7546</v>
      </c>
      <c r="H3060" s="10" t="s">
        <v>3567</v>
      </c>
      <c r="I3060" s="10" t="s">
        <v>1569</v>
      </c>
      <c r="J3060" s="11">
        <v>43948</v>
      </c>
      <c r="K3060" s="16">
        <v>75</v>
      </c>
      <c r="L3060" s="10" t="s">
        <v>20</v>
      </c>
      <c r="M3060" s="10">
        <f t="shared" si="189"/>
        <v>2020</v>
      </c>
      <c r="N3060" s="10">
        <f t="shared" si="190"/>
        <v>4</v>
      </c>
      <c r="O3060" s="10" t="str">
        <f>VLOOKUP(L3060,'User input'!$D$6:$E$16,2,FALSE)</f>
        <v>Hyperwotsit</v>
      </c>
      <c r="P3060" s="10">
        <f>VLOOKUP(L3060,'User input'!$D$6:$G$16,3,FALSE)</f>
        <v>2.0099999999999998</v>
      </c>
      <c r="Q3060" s="10">
        <f>VLOOKUP(L3060,'User input'!$D$6:$G$16,4,FALSE)</f>
        <v>20</v>
      </c>
      <c r="R3060" s="10">
        <f t="shared" si="191"/>
        <v>1500</v>
      </c>
      <c r="S3060" s="27">
        <f t="shared" si="188"/>
        <v>3014.9999999999995</v>
      </c>
      <c r="T3060" s="27">
        <f>IF(K3060&lt;'User input'!$I$9,'User input'!$J$8,IF(K3060&lt;'User input'!$I$10,'User input'!$J$9,IF(K3060&lt;'User input'!$I$11,'User input'!$J$10,'User input'!$J$11)))*S3060</f>
        <v>150.74999999999997</v>
      </c>
      <c r="U3060" s="27">
        <f>K3060*'User input'!$J$17+'User input'!$J$16</f>
        <v>0.5</v>
      </c>
    </row>
    <row r="3061" spans="1:21" x14ac:dyDescent="0.25">
      <c r="A3061" s="17">
        <v>3139</v>
      </c>
      <c r="B3061" s="6" t="s">
        <v>1556</v>
      </c>
      <c r="C3061" s="6" t="s">
        <v>7547</v>
      </c>
      <c r="D3061" s="6" t="s">
        <v>28</v>
      </c>
      <c r="E3061" s="6" t="s">
        <v>29</v>
      </c>
      <c r="F3061" s="15">
        <v>60</v>
      </c>
      <c r="G3061" s="6" t="s">
        <v>7548</v>
      </c>
      <c r="H3061" s="6" t="s">
        <v>5790</v>
      </c>
      <c r="I3061" s="6" t="s">
        <v>291</v>
      </c>
      <c r="J3061" s="7">
        <v>44302</v>
      </c>
      <c r="K3061" s="15">
        <v>55</v>
      </c>
      <c r="L3061" s="6" t="s">
        <v>157</v>
      </c>
      <c r="M3061" s="6">
        <f t="shared" si="189"/>
        <v>2021</v>
      </c>
      <c r="N3061" s="6">
        <f t="shared" si="190"/>
        <v>4</v>
      </c>
      <c r="O3061" s="6" t="str">
        <f>VLOOKUP(L3061,'User input'!$D$6:$E$16,2,FALSE)</f>
        <v>Ultrathing V3</v>
      </c>
      <c r="P3061" s="6">
        <f>VLOOKUP(L3061,'User input'!$D$6:$G$16,3,FALSE)</f>
        <v>3.39</v>
      </c>
      <c r="Q3061" s="6">
        <f>VLOOKUP(L3061,'User input'!$D$6:$G$16,4,FALSE)</f>
        <v>24</v>
      </c>
      <c r="R3061" s="6">
        <f t="shared" si="191"/>
        <v>1320</v>
      </c>
      <c r="S3061" s="26">
        <f t="shared" si="188"/>
        <v>4474.8</v>
      </c>
      <c r="T3061" s="26">
        <f>IF(K3061&lt;'User input'!$I$9,'User input'!$J$8,IF(K3061&lt;'User input'!$I$10,'User input'!$J$9,IF(K3061&lt;'User input'!$I$11,'User input'!$J$10,'User input'!$J$11)))*S3061</f>
        <v>223.74</v>
      </c>
      <c r="U3061" s="26">
        <f>K3061*'User input'!$J$17+'User input'!$J$16</f>
        <v>0.5</v>
      </c>
    </row>
    <row r="3062" spans="1:21" x14ac:dyDescent="0.25">
      <c r="A3062" s="18">
        <v>3140</v>
      </c>
      <c r="B3062" s="10" t="s">
        <v>1346</v>
      </c>
      <c r="C3062" s="10" t="s">
        <v>4400</v>
      </c>
      <c r="D3062" s="10" t="s">
        <v>28</v>
      </c>
      <c r="E3062" s="10" t="s">
        <v>29</v>
      </c>
      <c r="F3062" s="16">
        <v>60</v>
      </c>
      <c r="G3062" s="10" t="s">
        <v>7549</v>
      </c>
      <c r="H3062" s="10" t="s">
        <v>4098</v>
      </c>
      <c r="I3062" s="10" t="s">
        <v>93</v>
      </c>
      <c r="J3062" s="11">
        <v>44406</v>
      </c>
      <c r="K3062" s="16">
        <v>82</v>
      </c>
      <c r="L3062" s="10" t="s">
        <v>44</v>
      </c>
      <c r="M3062" s="10">
        <f t="shared" si="189"/>
        <v>2021</v>
      </c>
      <c r="N3062" s="10">
        <f t="shared" si="190"/>
        <v>7</v>
      </c>
      <c r="O3062" s="10" t="str">
        <f>VLOOKUP(L3062,'User input'!$D$6:$E$16,2,FALSE)</f>
        <v>Gigastuff</v>
      </c>
      <c r="P3062" s="10">
        <f>VLOOKUP(L3062,'User input'!$D$6:$G$16,3,FALSE)</f>
        <v>1.89</v>
      </c>
      <c r="Q3062" s="10">
        <f>VLOOKUP(L3062,'User input'!$D$6:$G$16,4,FALSE)</f>
        <v>18</v>
      </c>
      <c r="R3062" s="10">
        <f t="shared" si="191"/>
        <v>1476</v>
      </c>
      <c r="S3062" s="27">
        <f t="shared" si="188"/>
        <v>2789.64</v>
      </c>
      <c r="T3062" s="27">
        <f>IF(K3062&lt;'User input'!$I$9,'User input'!$J$8,IF(K3062&lt;'User input'!$I$10,'User input'!$J$9,IF(K3062&lt;'User input'!$I$11,'User input'!$J$10,'User input'!$J$11)))*S3062</f>
        <v>139.482</v>
      </c>
      <c r="U3062" s="27">
        <f>K3062*'User input'!$J$17+'User input'!$J$16</f>
        <v>0.5</v>
      </c>
    </row>
    <row r="3063" spans="1:21" x14ac:dyDescent="0.25">
      <c r="A3063" s="17">
        <v>3141</v>
      </c>
      <c r="B3063" s="6" t="s">
        <v>3457</v>
      </c>
      <c r="C3063" s="6" t="s">
        <v>2547</v>
      </c>
      <c r="D3063" s="6" t="s">
        <v>28</v>
      </c>
      <c r="E3063" s="6" t="s">
        <v>29</v>
      </c>
      <c r="F3063" s="15">
        <v>60</v>
      </c>
      <c r="G3063" s="6" t="s">
        <v>7549</v>
      </c>
      <c r="H3063" s="6" t="s">
        <v>4036</v>
      </c>
      <c r="I3063" s="6" t="s">
        <v>32</v>
      </c>
      <c r="J3063" s="7">
        <v>44282</v>
      </c>
      <c r="K3063" s="15">
        <v>64</v>
      </c>
      <c r="L3063" s="6" t="s">
        <v>33</v>
      </c>
      <c r="M3063" s="6">
        <f t="shared" si="189"/>
        <v>2021</v>
      </c>
      <c r="N3063" s="6">
        <f t="shared" si="190"/>
        <v>3</v>
      </c>
      <c r="O3063" s="6" t="str">
        <f>VLOOKUP(L3063,'User input'!$D$6:$E$16,2,FALSE)</f>
        <v>Megawidget L</v>
      </c>
      <c r="P3063" s="6">
        <f>VLOOKUP(L3063,'User input'!$D$6:$G$16,3,FALSE)</f>
        <v>1.79</v>
      </c>
      <c r="Q3063" s="6">
        <f>VLOOKUP(L3063,'User input'!$D$6:$G$16,4,FALSE)</f>
        <v>24</v>
      </c>
      <c r="R3063" s="6">
        <f t="shared" si="191"/>
        <v>1536</v>
      </c>
      <c r="S3063" s="26">
        <f t="shared" si="188"/>
        <v>2749.44</v>
      </c>
      <c r="T3063" s="26">
        <f>IF(K3063&lt;'User input'!$I$9,'User input'!$J$8,IF(K3063&lt;'User input'!$I$10,'User input'!$J$9,IF(K3063&lt;'User input'!$I$11,'User input'!$J$10,'User input'!$J$11)))*S3063</f>
        <v>137.47200000000001</v>
      </c>
      <c r="U3063" s="26">
        <f>K3063*'User input'!$J$17+'User input'!$J$16</f>
        <v>0.5</v>
      </c>
    </row>
    <row r="3064" spans="1:21" x14ac:dyDescent="0.25">
      <c r="A3064" s="18">
        <v>3142</v>
      </c>
      <c r="B3064" s="10" t="s">
        <v>7550</v>
      </c>
      <c r="C3064" s="10" t="s">
        <v>3312</v>
      </c>
      <c r="D3064" s="10" t="s">
        <v>49</v>
      </c>
      <c r="E3064" s="10" t="s">
        <v>16</v>
      </c>
      <c r="F3064" s="16">
        <v>60</v>
      </c>
      <c r="G3064" s="10" t="s">
        <v>7551</v>
      </c>
      <c r="H3064" s="10" t="s">
        <v>5846</v>
      </c>
      <c r="I3064" s="10" t="s">
        <v>32</v>
      </c>
      <c r="J3064" s="11">
        <v>44329</v>
      </c>
      <c r="K3064" s="16">
        <v>57</v>
      </c>
      <c r="L3064" s="10" t="s">
        <v>52</v>
      </c>
      <c r="M3064" s="10">
        <f t="shared" si="189"/>
        <v>2021</v>
      </c>
      <c r="N3064" s="10">
        <f t="shared" si="190"/>
        <v>5</v>
      </c>
      <c r="O3064" s="10" t="str">
        <f>VLOOKUP(L3064,'User input'!$D$6:$E$16,2,FALSE)</f>
        <v>Megawidget S</v>
      </c>
      <c r="P3064" s="10">
        <f>VLOOKUP(L3064,'User input'!$D$6:$G$16,3,FALSE)</f>
        <v>0.69</v>
      </c>
      <c r="Q3064" s="10">
        <f>VLOOKUP(L3064,'User input'!$D$6:$G$16,4,FALSE)</f>
        <v>24</v>
      </c>
      <c r="R3064" s="10">
        <f t="shared" si="191"/>
        <v>1368</v>
      </c>
      <c r="S3064" s="27">
        <f t="shared" si="188"/>
        <v>943.92</v>
      </c>
      <c r="T3064" s="27">
        <f>IF(K3064&lt;'User input'!$I$9,'User input'!$J$8,IF(K3064&lt;'User input'!$I$10,'User input'!$J$9,IF(K3064&lt;'User input'!$I$11,'User input'!$J$10,'User input'!$J$11)))*S3064</f>
        <v>47.195999999999998</v>
      </c>
      <c r="U3064" s="27">
        <f>K3064*'User input'!$J$17+'User input'!$J$16</f>
        <v>0.5</v>
      </c>
    </row>
    <row r="3065" spans="1:21" x14ac:dyDescent="0.25">
      <c r="A3065" s="17">
        <v>3143</v>
      </c>
      <c r="B3065" s="6" t="s">
        <v>7552</v>
      </c>
      <c r="C3065" s="6" t="s">
        <v>4223</v>
      </c>
      <c r="D3065" s="6" t="s">
        <v>28</v>
      </c>
      <c r="E3065" s="6" t="s">
        <v>29</v>
      </c>
      <c r="F3065" s="15">
        <v>60</v>
      </c>
      <c r="G3065" s="6" t="s">
        <v>7553</v>
      </c>
      <c r="H3065" s="6" t="s">
        <v>7554</v>
      </c>
      <c r="I3065" s="6" t="s">
        <v>32</v>
      </c>
      <c r="J3065" s="7">
        <v>44342</v>
      </c>
      <c r="K3065" s="15">
        <v>97</v>
      </c>
      <c r="L3065" s="6" t="s">
        <v>62</v>
      </c>
      <c r="M3065" s="6">
        <f t="shared" si="189"/>
        <v>2021</v>
      </c>
      <c r="N3065" s="6">
        <f t="shared" si="190"/>
        <v>5</v>
      </c>
      <c r="O3065" s="6" t="str">
        <f>VLOOKUP(L3065,'User input'!$D$6:$E$16,2,FALSE)</f>
        <v>Ultrathing V4</v>
      </c>
      <c r="P3065" s="6">
        <f>VLOOKUP(L3065,'User input'!$D$6:$G$16,3,FALSE)</f>
        <v>3.99</v>
      </c>
      <c r="Q3065" s="6">
        <f>VLOOKUP(L3065,'User input'!$D$6:$G$16,4,FALSE)</f>
        <v>24</v>
      </c>
      <c r="R3065" s="6">
        <f t="shared" si="191"/>
        <v>2328</v>
      </c>
      <c r="S3065" s="26">
        <f t="shared" si="188"/>
        <v>9288.7200000000012</v>
      </c>
      <c r="T3065" s="26">
        <f>IF(K3065&lt;'User input'!$I$9,'User input'!$J$8,IF(K3065&lt;'User input'!$I$10,'User input'!$J$9,IF(K3065&lt;'User input'!$I$11,'User input'!$J$10,'User input'!$J$11)))*S3065</f>
        <v>464.43600000000009</v>
      </c>
      <c r="U3065" s="26">
        <f>K3065*'User input'!$J$17+'User input'!$J$16</f>
        <v>0.5</v>
      </c>
    </row>
    <row r="3066" spans="1:21" x14ac:dyDescent="0.25">
      <c r="A3066" s="18">
        <v>3144</v>
      </c>
      <c r="B3066" s="10" t="s">
        <v>7555</v>
      </c>
      <c r="C3066" s="10" t="s">
        <v>1843</v>
      </c>
      <c r="D3066" s="10" t="s">
        <v>49</v>
      </c>
      <c r="E3066" s="10" t="s">
        <v>16</v>
      </c>
      <c r="F3066" s="16">
        <v>90</v>
      </c>
      <c r="G3066" s="10" t="s">
        <v>7556</v>
      </c>
      <c r="H3066" s="10" t="s">
        <v>3654</v>
      </c>
      <c r="I3066" s="10" t="s">
        <v>1476</v>
      </c>
      <c r="J3066" s="11">
        <v>44080</v>
      </c>
      <c r="K3066" s="16">
        <v>13</v>
      </c>
      <c r="L3066" s="10" t="s">
        <v>39</v>
      </c>
      <c r="M3066" s="10">
        <f t="shared" si="189"/>
        <v>2020</v>
      </c>
      <c r="N3066" s="10">
        <f t="shared" si="190"/>
        <v>9</v>
      </c>
      <c r="O3066" s="10" t="str">
        <f>VLOOKUP(L3066,'User input'!$D$6:$E$16,2,FALSE)</f>
        <v>Ultrathing V1</v>
      </c>
      <c r="P3066" s="10">
        <f>VLOOKUP(L3066,'User input'!$D$6:$G$16,3,FALSE)</f>
        <v>1.79</v>
      </c>
      <c r="Q3066" s="10">
        <f>VLOOKUP(L3066,'User input'!$D$6:$G$16,4,FALSE)</f>
        <v>17</v>
      </c>
      <c r="R3066" s="10">
        <f t="shared" si="191"/>
        <v>221</v>
      </c>
      <c r="S3066" s="27">
        <f t="shared" si="188"/>
        <v>395.59000000000003</v>
      </c>
      <c r="T3066" s="27">
        <f>IF(K3066&lt;'User input'!$I$9,'User input'!$J$8,IF(K3066&lt;'User input'!$I$10,'User input'!$J$9,IF(K3066&lt;'User input'!$I$11,'User input'!$J$10,'User input'!$J$11)))*S3066</f>
        <v>0</v>
      </c>
      <c r="U3066" s="27">
        <f>K3066*'User input'!$J$17+'User input'!$J$16</f>
        <v>0.5</v>
      </c>
    </row>
    <row r="3067" spans="1:21" x14ac:dyDescent="0.25">
      <c r="A3067" s="17">
        <v>3145</v>
      </c>
      <c r="B3067" s="6" t="s">
        <v>7557</v>
      </c>
      <c r="C3067" s="6" t="s">
        <v>7558</v>
      </c>
      <c r="D3067" s="6" t="s">
        <v>49</v>
      </c>
      <c r="E3067" s="6" t="s">
        <v>16</v>
      </c>
      <c r="F3067" s="15">
        <v>30</v>
      </c>
      <c r="G3067" s="6" t="s">
        <v>7559</v>
      </c>
      <c r="H3067" s="6" t="s">
        <v>969</v>
      </c>
      <c r="I3067" s="6" t="s">
        <v>32</v>
      </c>
      <c r="J3067" s="7">
        <v>44277</v>
      </c>
      <c r="K3067" s="15">
        <v>99</v>
      </c>
      <c r="L3067" s="6" t="s">
        <v>157</v>
      </c>
      <c r="M3067" s="6">
        <f t="shared" si="189"/>
        <v>2021</v>
      </c>
      <c r="N3067" s="6">
        <f t="shared" si="190"/>
        <v>3</v>
      </c>
      <c r="O3067" s="6" t="str">
        <f>VLOOKUP(L3067,'User input'!$D$6:$E$16,2,FALSE)</f>
        <v>Ultrathing V3</v>
      </c>
      <c r="P3067" s="6">
        <f>VLOOKUP(L3067,'User input'!$D$6:$G$16,3,FALSE)</f>
        <v>3.39</v>
      </c>
      <c r="Q3067" s="6">
        <f>VLOOKUP(L3067,'User input'!$D$6:$G$16,4,FALSE)</f>
        <v>24</v>
      </c>
      <c r="R3067" s="6">
        <f t="shared" si="191"/>
        <v>2376</v>
      </c>
      <c r="S3067" s="26">
        <f t="shared" si="188"/>
        <v>8054.64</v>
      </c>
      <c r="T3067" s="26">
        <f>IF(K3067&lt;'User input'!$I$9,'User input'!$J$8,IF(K3067&lt;'User input'!$I$10,'User input'!$J$9,IF(K3067&lt;'User input'!$I$11,'User input'!$J$10,'User input'!$J$11)))*S3067</f>
        <v>402.73200000000003</v>
      </c>
      <c r="U3067" s="26">
        <f>K3067*'User input'!$J$17+'User input'!$J$16</f>
        <v>0.5</v>
      </c>
    </row>
    <row r="3068" spans="1:21" x14ac:dyDescent="0.25">
      <c r="A3068" s="18">
        <v>3146</v>
      </c>
      <c r="B3068" s="10" t="s">
        <v>500</v>
      </c>
      <c r="C3068" s="10" t="s">
        <v>1042</v>
      </c>
      <c r="D3068" s="10" t="s">
        <v>28</v>
      </c>
      <c r="E3068" s="10" t="s">
        <v>29</v>
      </c>
      <c r="F3068" s="16">
        <v>30</v>
      </c>
      <c r="G3068" s="10" t="s">
        <v>7560</v>
      </c>
      <c r="H3068" s="10" t="s">
        <v>829</v>
      </c>
      <c r="I3068" s="10" t="s">
        <v>32</v>
      </c>
      <c r="J3068" s="11">
        <v>44382</v>
      </c>
      <c r="K3068" s="16">
        <v>54</v>
      </c>
      <c r="L3068" s="10" t="s">
        <v>20</v>
      </c>
      <c r="M3068" s="10">
        <f t="shared" si="189"/>
        <v>2021</v>
      </c>
      <c r="N3068" s="10">
        <f t="shared" si="190"/>
        <v>7</v>
      </c>
      <c r="O3068" s="10" t="str">
        <f>VLOOKUP(L3068,'User input'!$D$6:$E$16,2,FALSE)</f>
        <v>Hyperwotsit</v>
      </c>
      <c r="P3068" s="10">
        <f>VLOOKUP(L3068,'User input'!$D$6:$G$16,3,FALSE)</f>
        <v>2.0099999999999998</v>
      </c>
      <c r="Q3068" s="10">
        <f>VLOOKUP(L3068,'User input'!$D$6:$G$16,4,FALSE)</f>
        <v>20</v>
      </c>
      <c r="R3068" s="10">
        <f t="shared" si="191"/>
        <v>1080</v>
      </c>
      <c r="S3068" s="27">
        <f t="shared" si="188"/>
        <v>2170.7999999999997</v>
      </c>
      <c r="T3068" s="27">
        <f>IF(K3068&lt;'User input'!$I$9,'User input'!$J$8,IF(K3068&lt;'User input'!$I$10,'User input'!$J$9,IF(K3068&lt;'User input'!$I$11,'User input'!$J$10,'User input'!$J$11)))*S3068</f>
        <v>108.53999999999999</v>
      </c>
      <c r="U3068" s="27">
        <f>K3068*'User input'!$J$17+'User input'!$J$16</f>
        <v>0.5</v>
      </c>
    </row>
    <row r="3069" spans="1:21" x14ac:dyDescent="0.25">
      <c r="A3069" s="17">
        <v>3147</v>
      </c>
      <c r="B3069" s="6" t="s">
        <v>4609</v>
      </c>
      <c r="C3069" s="6" t="s">
        <v>3955</v>
      </c>
      <c r="D3069" s="6" t="s">
        <v>28</v>
      </c>
      <c r="E3069" s="6" t="s">
        <v>29</v>
      </c>
      <c r="F3069" s="15">
        <v>30</v>
      </c>
      <c r="G3069" s="6" t="s">
        <v>7561</v>
      </c>
      <c r="H3069" s="6" t="s">
        <v>1608</v>
      </c>
      <c r="I3069" s="6" t="s">
        <v>32</v>
      </c>
      <c r="J3069" s="7">
        <v>43798</v>
      </c>
      <c r="K3069" s="15">
        <v>62</v>
      </c>
      <c r="L3069" s="6" t="s">
        <v>33</v>
      </c>
      <c r="M3069" s="6">
        <f t="shared" si="189"/>
        <v>2019</v>
      </c>
      <c r="N3069" s="6">
        <f t="shared" si="190"/>
        <v>11</v>
      </c>
      <c r="O3069" s="6" t="str">
        <f>VLOOKUP(L3069,'User input'!$D$6:$E$16,2,FALSE)</f>
        <v>Megawidget L</v>
      </c>
      <c r="P3069" s="6">
        <f>VLOOKUP(L3069,'User input'!$D$6:$G$16,3,FALSE)</f>
        <v>1.79</v>
      </c>
      <c r="Q3069" s="6">
        <f>VLOOKUP(L3069,'User input'!$D$6:$G$16,4,FALSE)</f>
        <v>24</v>
      </c>
      <c r="R3069" s="6">
        <f t="shared" si="191"/>
        <v>1488</v>
      </c>
      <c r="S3069" s="26">
        <f t="shared" si="188"/>
        <v>2663.52</v>
      </c>
      <c r="T3069" s="26">
        <f>IF(K3069&lt;'User input'!$I$9,'User input'!$J$8,IF(K3069&lt;'User input'!$I$10,'User input'!$J$9,IF(K3069&lt;'User input'!$I$11,'User input'!$J$10,'User input'!$J$11)))*S3069</f>
        <v>133.17600000000002</v>
      </c>
      <c r="U3069" s="26">
        <f>K3069*'User input'!$J$17+'User input'!$J$16</f>
        <v>0.5</v>
      </c>
    </row>
    <row r="3070" spans="1:21" x14ac:dyDescent="0.25">
      <c r="A3070" s="18">
        <v>3148</v>
      </c>
      <c r="B3070" s="10" t="s">
        <v>7562</v>
      </c>
      <c r="C3070" s="10" t="s">
        <v>7563</v>
      </c>
      <c r="D3070" s="10" t="s">
        <v>15</v>
      </c>
      <c r="E3070" s="10" t="s">
        <v>16</v>
      </c>
      <c r="F3070" s="16">
        <v>90</v>
      </c>
      <c r="G3070" s="10" t="s">
        <v>7564</v>
      </c>
      <c r="H3070" s="10" t="s">
        <v>1205</v>
      </c>
      <c r="I3070" s="10" t="s">
        <v>291</v>
      </c>
      <c r="J3070" s="11">
        <v>44182</v>
      </c>
      <c r="K3070" s="16">
        <v>15</v>
      </c>
      <c r="L3070" s="10" t="s">
        <v>78</v>
      </c>
      <c r="M3070" s="10">
        <f t="shared" si="189"/>
        <v>2020</v>
      </c>
      <c r="N3070" s="10">
        <f t="shared" si="190"/>
        <v>12</v>
      </c>
      <c r="O3070" s="10" t="str">
        <f>VLOOKUP(L3070,'User input'!$D$6:$E$16,2,FALSE)</f>
        <v>Ultrathing V2</v>
      </c>
      <c r="P3070" s="10">
        <f>VLOOKUP(L3070,'User input'!$D$6:$G$16,3,FALSE)</f>
        <v>2.95</v>
      </c>
      <c r="Q3070" s="10">
        <f>VLOOKUP(L3070,'User input'!$D$6:$G$16,4,FALSE)</f>
        <v>20</v>
      </c>
      <c r="R3070" s="10">
        <f t="shared" si="191"/>
        <v>300</v>
      </c>
      <c r="S3070" s="27">
        <f t="shared" si="188"/>
        <v>885</v>
      </c>
      <c r="T3070" s="27">
        <f>IF(K3070&lt;'User input'!$I$9,'User input'!$J$8,IF(K3070&lt;'User input'!$I$10,'User input'!$J$9,IF(K3070&lt;'User input'!$I$11,'User input'!$J$10,'User input'!$J$11)))*S3070</f>
        <v>0</v>
      </c>
      <c r="U3070" s="27">
        <f>K3070*'User input'!$J$17+'User input'!$J$16</f>
        <v>0.5</v>
      </c>
    </row>
    <row r="3071" spans="1:21" x14ac:dyDescent="0.25">
      <c r="A3071" s="17">
        <v>3149</v>
      </c>
      <c r="B3071" s="6" t="s">
        <v>7565</v>
      </c>
      <c r="C3071" s="6" t="s">
        <v>410</v>
      </c>
      <c r="D3071" s="6" t="s">
        <v>28</v>
      </c>
      <c r="E3071" s="6" t="s">
        <v>29</v>
      </c>
      <c r="F3071" s="15">
        <v>60</v>
      </c>
      <c r="G3071" s="6" t="s">
        <v>7566</v>
      </c>
      <c r="H3071" s="6" t="s">
        <v>1659</v>
      </c>
      <c r="I3071" s="6" t="s">
        <v>32</v>
      </c>
      <c r="J3071" s="7">
        <v>44397</v>
      </c>
      <c r="K3071" s="15">
        <v>75</v>
      </c>
      <c r="L3071" s="6" t="s">
        <v>78</v>
      </c>
      <c r="M3071" s="6">
        <f t="shared" si="189"/>
        <v>2021</v>
      </c>
      <c r="N3071" s="6">
        <f t="shared" si="190"/>
        <v>7</v>
      </c>
      <c r="O3071" s="6" t="str">
        <f>VLOOKUP(L3071,'User input'!$D$6:$E$16,2,FALSE)</f>
        <v>Ultrathing V2</v>
      </c>
      <c r="P3071" s="6">
        <f>VLOOKUP(L3071,'User input'!$D$6:$G$16,3,FALSE)</f>
        <v>2.95</v>
      </c>
      <c r="Q3071" s="6">
        <f>VLOOKUP(L3071,'User input'!$D$6:$G$16,4,FALSE)</f>
        <v>20</v>
      </c>
      <c r="R3071" s="6">
        <f t="shared" si="191"/>
        <v>1500</v>
      </c>
      <c r="S3071" s="26">
        <f t="shared" si="188"/>
        <v>4425</v>
      </c>
      <c r="T3071" s="26">
        <f>IF(K3071&lt;'User input'!$I$9,'User input'!$J$8,IF(K3071&lt;'User input'!$I$10,'User input'!$J$9,IF(K3071&lt;'User input'!$I$11,'User input'!$J$10,'User input'!$J$11)))*S3071</f>
        <v>221.25</v>
      </c>
      <c r="U3071" s="26">
        <f>K3071*'User input'!$J$17+'User input'!$J$16</f>
        <v>0.5</v>
      </c>
    </row>
    <row r="3072" spans="1:21" x14ac:dyDescent="0.25">
      <c r="A3072" s="18">
        <v>3150</v>
      </c>
      <c r="B3072" s="10" t="s">
        <v>7149</v>
      </c>
      <c r="C3072" s="10" t="s">
        <v>275</v>
      </c>
      <c r="D3072" s="10" t="s">
        <v>28</v>
      </c>
      <c r="E3072" s="10" t="s">
        <v>29</v>
      </c>
      <c r="F3072" s="16">
        <v>60</v>
      </c>
      <c r="G3072" s="10" t="s">
        <v>7567</v>
      </c>
      <c r="H3072" s="10" t="s">
        <v>4085</v>
      </c>
      <c r="I3072" s="10" t="s">
        <v>1881</v>
      </c>
      <c r="J3072" s="11">
        <v>43798</v>
      </c>
      <c r="K3072" s="16">
        <v>15</v>
      </c>
      <c r="L3072" s="10" t="s">
        <v>62</v>
      </c>
      <c r="M3072" s="10">
        <f t="shared" si="189"/>
        <v>2019</v>
      </c>
      <c r="N3072" s="10">
        <f t="shared" si="190"/>
        <v>11</v>
      </c>
      <c r="O3072" s="10" t="str">
        <f>VLOOKUP(L3072,'User input'!$D$6:$E$16,2,FALSE)</f>
        <v>Ultrathing V4</v>
      </c>
      <c r="P3072" s="10">
        <f>VLOOKUP(L3072,'User input'!$D$6:$G$16,3,FALSE)</f>
        <v>3.99</v>
      </c>
      <c r="Q3072" s="10">
        <f>VLOOKUP(L3072,'User input'!$D$6:$G$16,4,FALSE)</f>
        <v>24</v>
      </c>
      <c r="R3072" s="10">
        <f t="shared" si="191"/>
        <v>360</v>
      </c>
      <c r="S3072" s="27">
        <f t="shared" si="188"/>
        <v>1436.4</v>
      </c>
      <c r="T3072" s="27">
        <f>IF(K3072&lt;'User input'!$I$9,'User input'!$J$8,IF(K3072&lt;'User input'!$I$10,'User input'!$J$9,IF(K3072&lt;'User input'!$I$11,'User input'!$J$10,'User input'!$J$11)))*S3072</f>
        <v>0</v>
      </c>
      <c r="U3072" s="27">
        <f>K3072*'User input'!$J$17+'User input'!$J$16</f>
        <v>0.5</v>
      </c>
    </row>
    <row r="3073" spans="1:21" x14ac:dyDescent="0.25">
      <c r="A3073" s="17">
        <v>3151</v>
      </c>
      <c r="B3073" s="6" t="s">
        <v>3643</v>
      </c>
      <c r="C3073" s="6" t="s">
        <v>4383</v>
      </c>
      <c r="D3073" s="6" t="s">
        <v>28</v>
      </c>
      <c r="E3073" s="6" t="s">
        <v>29</v>
      </c>
      <c r="F3073" s="15">
        <v>60</v>
      </c>
      <c r="G3073" s="6" t="s">
        <v>7567</v>
      </c>
      <c r="H3073" s="6" t="s">
        <v>7568</v>
      </c>
      <c r="I3073" s="6" t="s">
        <v>185</v>
      </c>
      <c r="J3073" s="7">
        <v>43757</v>
      </c>
      <c r="K3073" s="15">
        <v>50</v>
      </c>
      <c r="L3073" s="6" t="s">
        <v>52</v>
      </c>
      <c r="M3073" s="6">
        <f t="shared" si="189"/>
        <v>2019</v>
      </c>
      <c r="N3073" s="6">
        <f t="shared" si="190"/>
        <v>10</v>
      </c>
      <c r="O3073" s="6" t="str">
        <f>VLOOKUP(L3073,'User input'!$D$6:$E$16,2,FALSE)</f>
        <v>Megawidget S</v>
      </c>
      <c r="P3073" s="6">
        <f>VLOOKUP(L3073,'User input'!$D$6:$G$16,3,FALSE)</f>
        <v>0.69</v>
      </c>
      <c r="Q3073" s="6">
        <f>VLOOKUP(L3073,'User input'!$D$6:$G$16,4,FALSE)</f>
        <v>24</v>
      </c>
      <c r="R3073" s="6">
        <f t="shared" si="191"/>
        <v>1200</v>
      </c>
      <c r="S3073" s="26">
        <f t="shared" si="188"/>
        <v>827.99999999999989</v>
      </c>
      <c r="T3073" s="26">
        <f>IF(K3073&lt;'User input'!$I$9,'User input'!$J$8,IF(K3073&lt;'User input'!$I$10,'User input'!$J$9,IF(K3073&lt;'User input'!$I$11,'User input'!$J$10,'User input'!$J$11)))*S3073</f>
        <v>41.4</v>
      </c>
      <c r="U3073" s="26">
        <f>K3073*'User input'!$J$17+'User input'!$J$16</f>
        <v>0.5</v>
      </c>
    </row>
    <row r="3074" spans="1:21" x14ac:dyDescent="0.25">
      <c r="A3074" s="18">
        <v>3152</v>
      </c>
      <c r="B3074" s="10" t="s">
        <v>1695</v>
      </c>
      <c r="C3074" s="10" t="s">
        <v>129</v>
      </c>
      <c r="D3074" s="10" t="s">
        <v>28</v>
      </c>
      <c r="E3074" s="10" t="s">
        <v>29</v>
      </c>
      <c r="F3074" s="16">
        <v>30</v>
      </c>
      <c r="G3074" s="10" t="s">
        <v>7569</v>
      </c>
      <c r="H3074" s="10" t="s">
        <v>603</v>
      </c>
      <c r="I3074" s="10" t="s">
        <v>32</v>
      </c>
      <c r="J3074" s="11">
        <v>44003</v>
      </c>
      <c r="K3074" s="16">
        <v>44</v>
      </c>
      <c r="L3074" s="10" t="s">
        <v>52</v>
      </c>
      <c r="M3074" s="10">
        <f t="shared" si="189"/>
        <v>2020</v>
      </c>
      <c r="N3074" s="10">
        <f t="shared" si="190"/>
        <v>6</v>
      </c>
      <c r="O3074" s="10" t="str">
        <f>VLOOKUP(L3074,'User input'!$D$6:$E$16,2,FALSE)</f>
        <v>Megawidget S</v>
      </c>
      <c r="P3074" s="10">
        <f>VLOOKUP(L3074,'User input'!$D$6:$G$16,3,FALSE)</f>
        <v>0.69</v>
      </c>
      <c r="Q3074" s="10">
        <f>VLOOKUP(L3074,'User input'!$D$6:$G$16,4,FALSE)</f>
        <v>24</v>
      </c>
      <c r="R3074" s="10">
        <f t="shared" si="191"/>
        <v>1056</v>
      </c>
      <c r="S3074" s="27">
        <f t="shared" si="188"/>
        <v>728.64</v>
      </c>
      <c r="T3074" s="27">
        <f>IF(K3074&lt;'User input'!$I$9,'User input'!$J$8,IF(K3074&lt;'User input'!$I$10,'User input'!$J$9,IF(K3074&lt;'User input'!$I$11,'User input'!$J$10,'User input'!$J$11)))*S3074</f>
        <v>21.859199999999998</v>
      </c>
      <c r="U3074" s="27">
        <f>K3074*'User input'!$J$17+'User input'!$J$16</f>
        <v>0.5</v>
      </c>
    </row>
    <row r="3075" spans="1:21" x14ac:dyDescent="0.25">
      <c r="A3075" s="17">
        <v>3153</v>
      </c>
      <c r="B3075" s="6" t="s">
        <v>7218</v>
      </c>
      <c r="C3075" s="6" t="s">
        <v>159</v>
      </c>
      <c r="D3075" s="6" t="s">
        <v>49</v>
      </c>
      <c r="E3075" s="6" t="s">
        <v>16</v>
      </c>
      <c r="F3075" s="15">
        <v>30</v>
      </c>
      <c r="G3075" s="6" t="s">
        <v>7570</v>
      </c>
      <c r="H3075" s="6" t="s">
        <v>1508</v>
      </c>
      <c r="I3075" s="6" t="s">
        <v>122</v>
      </c>
      <c r="J3075" s="7">
        <v>43750</v>
      </c>
      <c r="K3075" s="15">
        <v>53</v>
      </c>
      <c r="L3075" s="6" t="s">
        <v>99</v>
      </c>
      <c r="M3075" s="6">
        <f t="shared" si="189"/>
        <v>2019</v>
      </c>
      <c r="N3075" s="6">
        <f t="shared" si="190"/>
        <v>10</v>
      </c>
      <c r="O3075" s="6" t="str">
        <f>VLOOKUP(L3075,'User input'!$D$6:$E$16,2,FALSE)</f>
        <v>Superwossname</v>
      </c>
      <c r="P3075" s="6">
        <f>VLOOKUP(L3075,'User input'!$D$6:$G$16,3,FALSE)</f>
        <v>3.49</v>
      </c>
      <c r="Q3075" s="6">
        <f>VLOOKUP(L3075,'User input'!$D$6:$G$16,4,FALSE)</f>
        <v>20</v>
      </c>
      <c r="R3075" s="6">
        <f t="shared" si="191"/>
        <v>1060</v>
      </c>
      <c r="S3075" s="26">
        <f t="shared" si="188"/>
        <v>3699.4</v>
      </c>
      <c r="T3075" s="26">
        <f>IF(K3075&lt;'User input'!$I$9,'User input'!$J$8,IF(K3075&lt;'User input'!$I$10,'User input'!$J$9,IF(K3075&lt;'User input'!$I$11,'User input'!$J$10,'User input'!$J$11)))*S3075</f>
        <v>184.97000000000003</v>
      </c>
      <c r="U3075" s="26">
        <f>K3075*'User input'!$J$17+'User input'!$J$16</f>
        <v>0.5</v>
      </c>
    </row>
    <row r="3076" spans="1:21" x14ac:dyDescent="0.25">
      <c r="A3076" s="18">
        <v>3154</v>
      </c>
      <c r="B3076" s="10" t="s">
        <v>6589</v>
      </c>
      <c r="C3076" s="10" t="s">
        <v>2508</v>
      </c>
      <c r="D3076" s="10" t="s">
        <v>15</v>
      </c>
      <c r="E3076" s="10" t="s">
        <v>16</v>
      </c>
      <c r="F3076" s="16">
        <v>60</v>
      </c>
      <c r="G3076" s="10" t="s">
        <v>7571</v>
      </c>
      <c r="H3076" s="10" t="s">
        <v>3196</v>
      </c>
      <c r="I3076" s="10" t="s">
        <v>1194</v>
      </c>
      <c r="J3076" s="11">
        <v>43977</v>
      </c>
      <c r="K3076" s="16">
        <v>89</v>
      </c>
      <c r="L3076" s="10" t="s">
        <v>157</v>
      </c>
      <c r="M3076" s="10">
        <f t="shared" si="189"/>
        <v>2020</v>
      </c>
      <c r="N3076" s="10">
        <f t="shared" si="190"/>
        <v>5</v>
      </c>
      <c r="O3076" s="10" t="str">
        <f>VLOOKUP(L3076,'User input'!$D$6:$E$16,2,FALSE)</f>
        <v>Ultrathing V3</v>
      </c>
      <c r="P3076" s="10">
        <f>VLOOKUP(L3076,'User input'!$D$6:$G$16,3,FALSE)</f>
        <v>3.39</v>
      </c>
      <c r="Q3076" s="10">
        <f>VLOOKUP(L3076,'User input'!$D$6:$G$16,4,FALSE)</f>
        <v>24</v>
      </c>
      <c r="R3076" s="10">
        <f t="shared" si="191"/>
        <v>2136</v>
      </c>
      <c r="S3076" s="27">
        <f t="shared" si="188"/>
        <v>7241.04</v>
      </c>
      <c r="T3076" s="27">
        <f>IF(K3076&lt;'User input'!$I$9,'User input'!$J$8,IF(K3076&lt;'User input'!$I$10,'User input'!$J$9,IF(K3076&lt;'User input'!$I$11,'User input'!$J$10,'User input'!$J$11)))*S3076</f>
        <v>362.05200000000002</v>
      </c>
      <c r="U3076" s="27">
        <f>K3076*'User input'!$J$17+'User input'!$J$16</f>
        <v>0.5</v>
      </c>
    </row>
    <row r="3077" spans="1:21" x14ac:dyDescent="0.25">
      <c r="A3077" s="17">
        <v>3155</v>
      </c>
      <c r="B3077" s="6" t="s">
        <v>4210</v>
      </c>
      <c r="C3077" s="6" t="s">
        <v>208</v>
      </c>
      <c r="D3077" s="6" t="s">
        <v>28</v>
      </c>
      <c r="E3077" s="6" t="s">
        <v>29</v>
      </c>
      <c r="F3077" s="15">
        <v>60</v>
      </c>
      <c r="G3077" s="6" t="s">
        <v>7572</v>
      </c>
      <c r="H3077" s="6" t="s">
        <v>1837</v>
      </c>
      <c r="I3077" s="6" t="s">
        <v>291</v>
      </c>
      <c r="J3077" s="7">
        <v>44127</v>
      </c>
      <c r="K3077" s="15">
        <v>67</v>
      </c>
      <c r="L3077" s="6" t="s">
        <v>52</v>
      </c>
      <c r="M3077" s="6">
        <f t="shared" si="189"/>
        <v>2020</v>
      </c>
      <c r="N3077" s="6">
        <f t="shared" si="190"/>
        <v>10</v>
      </c>
      <c r="O3077" s="6" t="str">
        <f>VLOOKUP(L3077,'User input'!$D$6:$E$16,2,FALSE)</f>
        <v>Megawidget S</v>
      </c>
      <c r="P3077" s="6">
        <f>VLOOKUP(L3077,'User input'!$D$6:$G$16,3,FALSE)</f>
        <v>0.69</v>
      </c>
      <c r="Q3077" s="6">
        <f>VLOOKUP(L3077,'User input'!$D$6:$G$16,4,FALSE)</f>
        <v>24</v>
      </c>
      <c r="R3077" s="6">
        <f t="shared" si="191"/>
        <v>1608</v>
      </c>
      <c r="S3077" s="26">
        <f t="shared" ref="S3077:S3140" si="192">R3077*P3077</f>
        <v>1109.52</v>
      </c>
      <c r="T3077" s="26">
        <f>IF(K3077&lt;'User input'!$I$9,'User input'!$J$8,IF(K3077&lt;'User input'!$I$10,'User input'!$J$9,IF(K3077&lt;'User input'!$I$11,'User input'!$J$10,'User input'!$J$11)))*S3077</f>
        <v>55.475999999999999</v>
      </c>
      <c r="U3077" s="26">
        <f>K3077*'User input'!$J$17+'User input'!$J$16</f>
        <v>0.5</v>
      </c>
    </row>
    <row r="3078" spans="1:21" x14ac:dyDescent="0.25">
      <c r="A3078" s="18">
        <v>3156</v>
      </c>
      <c r="B3078" s="10" t="s">
        <v>3960</v>
      </c>
      <c r="C3078" s="10" t="s">
        <v>5126</v>
      </c>
      <c r="D3078" s="10" t="s">
        <v>28</v>
      </c>
      <c r="E3078" s="10" t="s">
        <v>29</v>
      </c>
      <c r="F3078" s="16">
        <v>30</v>
      </c>
      <c r="G3078" s="10" t="s">
        <v>7573</v>
      </c>
      <c r="H3078" s="10" t="s">
        <v>4425</v>
      </c>
      <c r="I3078" s="10" t="s">
        <v>144</v>
      </c>
      <c r="J3078" s="11">
        <v>44350</v>
      </c>
      <c r="K3078" s="16">
        <v>31</v>
      </c>
      <c r="L3078" s="10" t="s">
        <v>62</v>
      </c>
      <c r="M3078" s="10">
        <f t="shared" ref="M3078:M3141" si="193">YEAR(J3078)</f>
        <v>2021</v>
      </c>
      <c r="N3078" s="10">
        <f t="shared" ref="N3078:N3141" si="194">MONTH(J3078)</f>
        <v>6</v>
      </c>
      <c r="O3078" s="10" t="str">
        <f>VLOOKUP(L3078,'User input'!$D$6:$E$16,2,FALSE)</f>
        <v>Ultrathing V4</v>
      </c>
      <c r="P3078" s="10">
        <f>VLOOKUP(L3078,'User input'!$D$6:$G$16,3,FALSE)</f>
        <v>3.99</v>
      </c>
      <c r="Q3078" s="10">
        <f>VLOOKUP(L3078,'User input'!$D$6:$G$16,4,FALSE)</f>
        <v>24</v>
      </c>
      <c r="R3078" s="10">
        <f t="shared" ref="R3078:R3141" si="195">K3078*Q3078</f>
        <v>744</v>
      </c>
      <c r="S3078" s="27">
        <f t="shared" si="192"/>
        <v>2968.56</v>
      </c>
      <c r="T3078" s="27">
        <f>IF(K3078&lt;'User input'!$I$9,'User input'!$J$8,IF(K3078&lt;'User input'!$I$10,'User input'!$J$9,IF(K3078&lt;'User input'!$I$11,'User input'!$J$10,'User input'!$J$11)))*S3078</f>
        <v>89.056799999999996</v>
      </c>
      <c r="U3078" s="27">
        <f>K3078*'User input'!$J$17+'User input'!$J$16</f>
        <v>0.5</v>
      </c>
    </row>
    <row r="3079" spans="1:21" x14ac:dyDescent="0.25">
      <c r="A3079" s="17">
        <v>3157</v>
      </c>
      <c r="B3079" s="6" t="s">
        <v>916</v>
      </c>
      <c r="C3079" s="6" t="s">
        <v>5692</v>
      </c>
      <c r="D3079" s="6" t="s">
        <v>28</v>
      </c>
      <c r="E3079" s="6" t="s">
        <v>29</v>
      </c>
      <c r="F3079" s="15">
        <v>90</v>
      </c>
      <c r="G3079" s="6" t="s">
        <v>7574</v>
      </c>
      <c r="H3079" s="6" t="s">
        <v>2812</v>
      </c>
      <c r="I3079" s="6" t="s">
        <v>32</v>
      </c>
      <c r="J3079" s="7">
        <v>44422</v>
      </c>
      <c r="K3079" s="15">
        <v>8</v>
      </c>
      <c r="L3079" s="6" t="s">
        <v>20</v>
      </c>
      <c r="M3079" s="6">
        <f t="shared" si="193"/>
        <v>2021</v>
      </c>
      <c r="N3079" s="6">
        <f t="shared" si="194"/>
        <v>8</v>
      </c>
      <c r="O3079" s="6" t="str">
        <f>VLOOKUP(L3079,'User input'!$D$6:$E$16,2,FALSE)</f>
        <v>Hyperwotsit</v>
      </c>
      <c r="P3079" s="6">
        <f>VLOOKUP(L3079,'User input'!$D$6:$G$16,3,FALSE)</f>
        <v>2.0099999999999998</v>
      </c>
      <c r="Q3079" s="6">
        <f>VLOOKUP(L3079,'User input'!$D$6:$G$16,4,FALSE)</f>
        <v>20</v>
      </c>
      <c r="R3079" s="6">
        <f t="shared" si="195"/>
        <v>160</v>
      </c>
      <c r="S3079" s="26">
        <f t="shared" si="192"/>
        <v>321.59999999999997</v>
      </c>
      <c r="T3079" s="26">
        <f>IF(K3079&lt;'User input'!$I$9,'User input'!$J$8,IF(K3079&lt;'User input'!$I$10,'User input'!$J$9,IF(K3079&lt;'User input'!$I$11,'User input'!$J$10,'User input'!$J$11)))*S3079</f>
        <v>0</v>
      </c>
      <c r="U3079" s="26">
        <f>K3079*'User input'!$J$17+'User input'!$J$16</f>
        <v>0.5</v>
      </c>
    </row>
    <row r="3080" spans="1:21" x14ac:dyDescent="0.25">
      <c r="A3080" s="18">
        <v>3158</v>
      </c>
      <c r="B3080" s="10" t="s">
        <v>1206</v>
      </c>
      <c r="C3080" s="10" t="s">
        <v>2428</v>
      </c>
      <c r="D3080" s="10" t="s">
        <v>28</v>
      </c>
      <c r="E3080" s="10" t="s">
        <v>29</v>
      </c>
      <c r="F3080" s="16">
        <v>90</v>
      </c>
      <c r="G3080" s="10" t="s">
        <v>7575</v>
      </c>
      <c r="H3080" s="10" t="s">
        <v>1324</v>
      </c>
      <c r="I3080" s="10" t="s">
        <v>93</v>
      </c>
      <c r="J3080" s="11">
        <v>44181</v>
      </c>
      <c r="K3080" s="16">
        <v>89</v>
      </c>
      <c r="L3080" s="10" t="s">
        <v>20</v>
      </c>
      <c r="M3080" s="10">
        <f t="shared" si="193"/>
        <v>2020</v>
      </c>
      <c r="N3080" s="10">
        <f t="shared" si="194"/>
        <v>12</v>
      </c>
      <c r="O3080" s="10" t="str">
        <f>VLOOKUP(L3080,'User input'!$D$6:$E$16,2,FALSE)</f>
        <v>Hyperwotsit</v>
      </c>
      <c r="P3080" s="10">
        <f>VLOOKUP(L3080,'User input'!$D$6:$G$16,3,FALSE)</f>
        <v>2.0099999999999998</v>
      </c>
      <c r="Q3080" s="10">
        <f>VLOOKUP(L3080,'User input'!$D$6:$G$16,4,FALSE)</f>
        <v>20</v>
      </c>
      <c r="R3080" s="10">
        <f t="shared" si="195"/>
        <v>1780</v>
      </c>
      <c r="S3080" s="27">
        <f t="shared" si="192"/>
        <v>3577.7999999999997</v>
      </c>
      <c r="T3080" s="27">
        <f>IF(K3080&lt;'User input'!$I$9,'User input'!$J$8,IF(K3080&lt;'User input'!$I$10,'User input'!$J$9,IF(K3080&lt;'User input'!$I$11,'User input'!$J$10,'User input'!$J$11)))*S3080</f>
        <v>178.89</v>
      </c>
      <c r="U3080" s="27">
        <f>K3080*'User input'!$J$17+'User input'!$J$16</f>
        <v>0.5</v>
      </c>
    </row>
    <row r="3081" spans="1:21" x14ac:dyDescent="0.25">
      <c r="A3081" s="17">
        <v>3159</v>
      </c>
      <c r="B3081" s="6" t="s">
        <v>7576</v>
      </c>
      <c r="C3081" s="6" t="s">
        <v>7577</v>
      </c>
      <c r="D3081" s="6" t="s">
        <v>15</v>
      </c>
      <c r="E3081" s="6" t="s">
        <v>16</v>
      </c>
      <c r="F3081" s="15">
        <v>60</v>
      </c>
      <c r="G3081" s="6" t="s">
        <v>7578</v>
      </c>
      <c r="H3081" s="6" t="s">
        <v>5502</v>
      </c>
      <c r="I3081" s="6" t="s">
        <v>25</v>
      </c>
      <c r="J3081" s="7">
        <v>43741</v>
      </c>
      <c r="K3081" s="15">
        <v>58</v>
      </c>
      <c r="L3081" s="6" t="s">
        <v>157</v>
      </c>
      <c r="M3081" s="6">
        <f t="shared" si="193"/>
        <v>2019</v>
      </c>
      <c r="N3081" s="6">
        <f t="shared" si="194"/>
        <v>10</v>
      </c>
      <c r="O3081" s="6" t="str">
        <f>VLOOKUP(L3081,'User input'!$D$6:$E$16,2,FALSE)</f>
        <v>Ultrathing V3</v>
      </c>
      <c r="P3081" s="6">
        <f>VLOOKUP(L3081,'User input'!$D$6:$G$16,3,FALSE)</f>
        <v>3.39</v>
      </c>
      <c r="Q3081" s="6">
        <f>VLOOKUP(L3081,'User input'!$D$6:$G$16,4,FALSE)</f>
        <v>24</v>
      </c>
      <c r="R3081" s="6">
        <f t="shared" si="195"/>
        <v>1392</v>
      </c>
      <c r="S3081" s="26">
        <f t="shared" si="192"/>
        <v>4718.88</v>
      </c>
      <c r="T3081" s="26">
        <f>IF(K3081&lt;'User input'!$I$9,'User input'!$J$8,IF(K3081&lt;'User input'!$I$10,'User input'!$J$9,IF(K3081&lt;'User input'!$I$11,'User input'!$J$10,'User input'!$J$11)))*S3081</f>
        <v>235.94400000000002</v>
      </c>
      <c r="U3081" s="26">
        <f>K3081*'User input'!$J$17+'User input'!$J$16</f>
        <v>0.5</v>
      </c>
    </row>
    <row r="3082" spans="1:21" x14ac:dyDescent="0.25">
      <c r="A3082" s="18">
        <v>3160</v>
      </c>
      <c r="B3082" s="10" t="s">
        <v>2361</v>
      </c>
      <c r="C3082" s="10" t="s">
        <v>7160</v>
      </c>
      <c r="D3082" s="10" t="s">
        <v>49</v>
      </c>
      <c r="E3082" s="10" t="s">
        <v>16</v>
      </c>
      <c r="F3082" s="16">
        <v>30</v>
      </c>
      <c r="G3082" s="10" t="s">
        <v>7579</v>
      </c>
      <c r="H3082" s="10" t="s">
        <v>6237</v>
      </c>
      <c r="I3082" s="10" t="s">
        <v>6238</v>
      </c>
      <c r="J3082" s="11">
        <v>44087</v>
      </c>
      <c r="K3082" s="16">
        <v>2</v>
      </c>
      <c r="L3082" s="10" t="s">
        <v>20</v>
      </c>
      <c r="M3082" s="10">
        <f t="shared" si="193"/>
        <v>2020</v>
      </c>
      <c r="N3082" s="10">
        <f t="shared" si="194"/>
        <v>9</v>
      </c>
      <c r="O3082" s="10" t="str">
        <f>VLOOKUP(L3082,'User input'!$D$6:$E$16,2,FALSE)</f>
        <v>Hyperwotsit</v>
      </c>
      <c r="P3082" s="10">
        <f>VLOOKUP(L3082,'User input'!$D$6:$G$16,3,FALSE)</f>
        <v>2.0099999999999998</v>
      </c>
      <c r="Q3082" s="10">
        <f>VLOOKUP(L3082,'User input'!$D$6:$G$16,4,FALSE)</f>
        <v>20</v>
      </c>
      <c r="R3082" s="10">
        <f t="shared" si="195"/>
        <v>40</v>
      </c>
      <c r="S3082" s="27">
        <f t="shared" si="192"/>
        <v>80.399999999999991</v>
      </c>
      <c r="T3082" s="27">
        <f>IF(K3082&lt;'User input'!$I$9,'User input'!$J$8,IF(K3082&lt;'User input'!$I$10,'User input'!$J$9,IF(K3082&lt;'User input'!$I$11,'User input'!$J$10,'User input'!$J$11)))*S3082</f>
        <v>0</v>
      </c>
      <c r="U3082" s="27">
        <f>K3082*'User input'!$J$17+'User input'!$J$16</f>
        <v>0.5</v>
      </c>
    </row>
    <row r="3083" spans="1:21" x14ac:dyDescent="0.25">
      <c r="A3083" s="17">
        <v>3161</v>
      </c>
      <c r="B3083" s="6" t="s">
        <v>5253</v>
      </c>
      <c r="C3083" s="6" t="s">
        <v>2553</v>
      </c>
      <c r="D3083" s="6" t="s">
        <v>28</v>
      </c>
      <c r="E3083" s="6" t="s">
        <v>29</v>
      </c>
      <c r="F3083" s="15">
        <v>30</v>
      </c>
      <c r="G3083" s="6" t="s">
        <v>7580</v>
      </c>
      <c r="H3083" s="6" t="s">
        <v>1724</v>
      </c>
      <c r="I3083" s="6" t="s">
        <v>1725</v>
      </c>
      <c r="J3083" s="7">
        <v>44069</v>
      </c>
      <c r="K3083" s="15">
        <v>74</v>
      </c>
      <c r="L3083" s="6" t="s">
        <v>39</v>
      </c>
      <c r="M3083" s="6">
        <f t="shared" si="193"/>
        <v>2020</v>
      </c>
      <c r="N3083" s="6">
        <f t="shared" si="194"/>
        <v>8</v>
      </c>
      <c r="O3083" s="6" t="str">
        <f>VLOOKUP(L3083,'User input'!$D$6:$E$16,2,FALSE)</f>
        <v>Ultrathing V1</v>
      </c>
      <c r="P3083" s="6">
        <f>VLOOKUP(L3083,'User input'!$D$6:$G$16,3,FALSE)</f>
        <v>1.79</v>
      </c>
      <c r="Q3083" s="6">
        <f>VLOOKUP(L3083,'User input'!$D$6:$G$16,4,FALSE)</f>
        <v>17</v>
      </c>
      <c r="R3083" s="6">
        <f t="shared" si="195"/>
        <v>1258</v>
      </c>
      <c r="S3083" s="26">
        <f t="shared" si="192"/>
        <v>2251.8200000000002</v>
      </c>
      <c r="T3083" s="26">
        <f>IF(K3083&lt;'User input'!$I$9,'User input'!$J$8,IF(K3083&lt;'User input'!$I$10,'User input'!$J$9,IF(K3083&lt;'User input'!$I$11,'User input'!$J$10,'User input'!$J$11)))*S3083</f>
        <v>112.59100000000001</v>
      </c>
      <c r="U3083" s="26">
        <f>K3083*'User input'!$J$17+'User input'!$J$16</f>
        <v>0.5</v>
      </c>
    </row>
    <row r="3084" spans="1:21" x14ac:dyDescent="0.25">
      <c r="A3084" s="18">
        <v>3162</v>
      </c>
      <c r="B3084" s="10" t="s">
        <v>7581</v>
      </c>
      <c r="C3084" s="10" t="s">
        <v>468</v>
      </c>
      <c r="D3084" s="10" t="s">
        <v>49</v>
      </c>
      <c r="E3084" s="10" t="s">
        <v>16</v>
      </c>
      <c r="F3084" s="16">
        <v>90</v>
      </c>
      <c r="G3084" s="10" t="s">
        <v>7580</v>
      </c>
      <c r="H3084" s="10" t="s">
        <v>408</v>
      </c>
      <c r="I3084" s="10" t="s">
        <v>185</v>
      </c>
      <c r="J3084" s="11">
        <v>43832</v>
      </c>
      <c r="K3084" s="16">
        <v>6</v>
      </c>
      <c r="L3084" s="10" t="s">
        <v>68</v>
      </c>
      <c r="M3084" s="10">
        <f t="shared" si="193"/>
        <v>2020</v>
      </c>
      <c r="N3084" s="10">
        <f t="shared" si="194"/>
        <v>1</v>
      </c>
      <c r="O3084" s="10" t="str">
        <f>VLOOKUP(L3084,'User input'!$D$6:$E$16,2,FALSE)</f>
        <v>Megawidget M</v>
      </c>
      <c r="P3084" s="10">
        <f>VLOOKUP(L3084,'User input'!$D$6:$G$16,3,FALSE)</f>
        <v>1.29</v>
      </c>
      <c r="Q3084" s="10">
        <f>VLOOKUP(L3084,'User input'!$D$6:$G$16,4,FALSE)</f>
        <v>24</v>
      </c>
      <c r="R3084" s="10">
        <f t="shared" si="195"/>
        <v>144</v>
      </c>
      <c r="S3084" s="27">
        <f t="shared" si="192"/>
        <v>185.76</v>
      </c>
      <c r="T3084" s="27">
        <f>IF(K3084&lt;'User input'!$I$9,'User input'!$J$8,IF(K3084&lt;'User input'!$I$10,'User input'!$J$9,IF(K3084&lt;'User input'!$I$11,'User input'!$J$10,'User input'!$J$11)))*S3084</f>
        <v>0</v>
      </c>
      <c r="U3084" s="27">
        <f>K3084*'User input'!$J$17+'User input'!$J$16</f>
        <v>0.5</v>
      </c>
    </row>
    <row r="3085" spans="1:21" x14ac:dyDescent="0.25">
      <c r="A3085" s="17">
        <v>3163</v>
      </c>
      <c r="B3085" s="6" t="s">
        <v>7582</v>
      </c>
      <c r="C3085" s="6" t="s">
        <v>3523</v>
      </c>
      <c r="D3085" s="6" t="s">
        <v>90</v>
      </c>
      <c r="E3085" s="6" t="s">
        <v>16</v>
      </c>
      <c r="F3085" s="15">
        <v>90</v>
      </c>
      <c r="G3085" s="6" t="s">
        <v>7583</v>
      </c>
      <c r="H3085" s="6" t="s">
        <v>4397</v>
      </c>
      <c r="I3085" s="6" t="s">
        <v>32</v>
      </c>
      <c r="J3085" s="7">
        <v>43740</v>
      </c>
      <c r="K3085" s="15">
        <v>33</v>
      </c>
      <c r="L3085" s="6" t="s">
        <v>52</v>
      </c>
      <c r="M3085" s="6">
        <f t="shared" si="193"/>
        <v>2019</v>
      </c>
      <c r="N3085" s="6">
        <f t="shared" si="194"/>
        <v>10</v>
      </c>
      <c r="O3085" s="6" t="str">
        <f>VLOOKUP(L3085,'User input'!$D$6:$E$16,2,FALSE)</f>
        <v>Megawidget S</v>
      </c>
      <c r="P3085" s="6">
        <f>VLOOKUP(L3085,'User input'!$D$6:$G$16,3,FALSE)</f>
        <v>0.69</v>
      </c>
      <c r="Q3085" s="6">
        <f>VLOOKUP(L3085,'User input'!$D$6:$G$16,4,FALSE)</f>
        <v>24</v>
      </c>
      <c r="R3085" s="6">
        <f t="shared" si="195"/>
        <v>792</v>
      </c>
      <c r="S3085" s="26">
        <f t="shared" si="192"/>
        <v>546.4799999999999</v>
      </c>
      <c r="T3085" s="26">
        <f>IF(K3085&lt;'User input'!$I$9,'User input'!$J$8,IF(K3085&lt;'User input'!$I$10,'User input'!$J$9,IF(K3085&lt;'User input'!$I$11,'User input'!$J$10,'User input'!$J$11)))*S3085</f>
        <v>16.394399999999997</v>
      </c>
      <c r="U3085" s="26">
        <f>K3085*'User input'!$J$17+'User input'!$J$16</f>
        <v>0.5</v>
      </c>
    </row>
    <row r="3086" spans="1:21" x14ac:dyDescent="0.25">
      <c r="A3086" s="18">
        <v>3164</v>
      </c>
      <c r="B3086" s="10" t="s">
        <v>7584</v>
      </c>
      <c r="C3086" s="10" t="s">
        <v>5271</v>
      </c>
      <c r="D3086" s="10" t="s">
        <v>41</v>
      </c>
      <c r="E3086" s="10" t="s">
        <v>16</v>
      </c>
      <c r="F3086" s="16">
        <v>90</v>
      </c>
      <c r="G3086" s="10" t="s">
        <v>10408</v>
      </c>
      <c r="H3086" s="10" t="s">
        <v>863</v>
      </c>
      <c r="I3086" s="10" t="s">
        <v>32</v>
      </c>
      <c r="J3086" s="11">
        <v>44131</v>
      </c>
      <c r="K3086" s="16">
        <v>93</v>
      </c>
      <c r="L3086" s="10" t="s">
        <v>99</v>
      </c>
      <c r="M3086" s="10">
        <f t="shared" si="193"/>
        <v>2020</v>
      </c>
      <c r="N3086" s="10">
        <f t="shared" si="194"/>
        <v>10</v>
      </c>
      <c r="O3086" s="10" t="str">
        <f>VLOOKUP(L3086,'User input'!$D$6:$E$16,2,FALSE)</f>
        <v>Superwossname</v>
      </c>
      <c r="P3086" s="10">
        <f>VLOOKUP(L3086,'User input'!$D$6:$G$16,3,FALSE)</f>
        <v>3.49</v>
      </c>
      <c r="Q3086" s="10">
        <f>VLOOKUP(L3086,'User input'!$D$6:$G$16,4,FALSE)</f>
        <v>20</v>
      </c>
      <c r="R3086" s="10">
        <f t="shared" si="195"/>
        <v>1860</v>
      </c>
      <c r="S3086" s="27">
        <f t="shared" si="192"/>
        <v>6491.4000000000005</v>
      </c>
      <c r="T3086" s="27">
        <f>IF(K3086&lt;'User input'!$I$9,'User input'!$J$8,IF(K3086&lt;'User input'!$I$10,'User input'!$J$9,IF(K3086&lt;'User input'!$I$11,'User input'!$J$10,'User input'!$J$11)))*S3086</f>
        <v>324.57000000000005</v>
      </c>
      <c r="U3086" s="27">
        <f>K3086*'User input'!$J$17+'User input'!$J$16</f>
        <v>0.5</v>
      </c>
    </row>
    <row r="3087" spans="1:21" x14ac:dyDescent="0.25">
      <c r="A3087" s="18">
        <v>3166</v>
      </c>
      <c r="B3087" s="10" t="s">
        <v>2241</v>
      </c>
      <c r="C3087" s="10" t="s">
        <v>787</v>
      </c>
      <c r="D3087" s="10" t="s">
        <v>28</v>
      </c>
      <c r="E3087" s="10" t="s">
        <v>29</v>
      </c>
      <c r="F3087" s="16">
        <v>60</v>
      </c>
      <c r="G3087" s="10" t="s">
        <v>7586</v>
      </c>
      <c r="H3087" s="10" t="s">
        <v>1746</v>
      </c>
      <c r="I3087" s="10" t="s">
        <v>25</v>
      </c>
      <c r="J3087" s="11">
        <v>44175</v>
      </c>
      <c r="K3087" s="16">
        <v>23</v>
      </c>
      <c r="L3087" s="10" t="s">
        <v>68</v>
      </c>
      <c r="M3087" s="10">
        <f t="shared" si="193"/>
        <v>2020</v>
      </c>
      <c r="N3087" s="10">
        <f t="shared" si="194"/>
        <v>12</v>
      </c>
      <c r="O3087" s="10" t="str">
        <f>VLOOKUP(L3087,'User input'!$D$6:$E$16,2,FALSE)</f>
        <v>Megawidget M</v>
      </c>
      <c r="P3087" s="10">
        <f>VLOOKUP(L3087,'User input'!$D$6:$G$16,3,FALSE)</f>
        <v>1.29</v>
      </c>
      <c r="Q3087" s="10">
        <f>VLOOKUP(L3087,'User input'!$D$6:$G$16,4,FALSE)</f>
        <v>24</v>
      </c>
      <c r="R3087" s="10">
        <f t="shared" si="195"/>
        <v>552</v>
      </c>
      <c r="S3087" s="27">
        <f t="shared" si="192"/>
        <v>712.08</v>
      </c>
      <c r="T3087" s="27">
        <f>IF(K3087&lt;'User input'!$I$9,'User input'!$J$8,IF(K3087&lt;'User input'!$I$10,'User input'!$J$9,IF(K3087&lt;'User input'!$I$11,'User input'!$J$10,'User input'!$J$11)))*S3087</f>
        <v>21.362400000000001</v>
      </c>
      <c r="U3087" s="27">
        <f>K3087*'User input'!$J$17+'User input'!$J$16</f>
        <v>0.5</v>
      </c>
    </row>
    <row r="3088" spans="1:21" x14ac:dyDescent="0.25">
      <c r="A3088" s="17">
        <v>3167</v>
      </c>
      <c r="B3088" s="6" t="s">
        <v>1820</v>
      </c>
      <c r="C3088" s="6" t="s">
        <v>5767</v>
      </c>
      <c r="D3088" s="6" t="s">
        <v>90</v>
      </c>
      <c r="E3088" s="6" t="s">
        <v>29</v>
      </c>
      <c r="F3088" s="15">
        <v>30</v>
      </c>
      <c r="G3088" s="6" t="s">
        <v>7587</v>
      </c>
      <c r="H3088" s="6" t="s">
        <v>5971</v>
      </c>
      <c r="I3088" s="6" t="s">
        <v>25</v>
      </c>
      <c r="J3088" s="7">
        <v>44409</v>
      </c>
      <c r="K3088" s="15">
        <v>4</v>
      </c>
      <c r="L3088" s="6" t="s">
        <v>99</v>
      </c>
      <c r="M3088" s="6">
        <f t="shared" si="193"/>
        <v>2021</v>
      </c>
      <c r="N3088" s="6">
        <f t="shared" si="194"/>
        <v>8</v>
      </c>
      <c r="O3088" s="6" t="str">
        <f>VLOOKUP(L3088,'User input'!$D$6:$E$16,2,FALSE)</f>
        <v>Superwossname</v>
      </c>
      <c r="P3088" s="6">
        <f>VLOOKUP(L3088,'User input'!$D$6:$G$16,3,FALSE)</f>
        <v>3.49</v>
      </c>
      <c r="Q3088" s="6">
        <f>VLOOKUP(L3088,'User input'!$D$6:$G$16,4,FALSE)</f>
        <v>20</v>
      </c>
      <c r="R3088" s="6">
        <f t="shared" si="195"/>
        <v>80</v>
      </c>
      <c r="S3088" s="26">
        <f t="shared" si="192"/>
        <v>279.20000000000005</v>
      </c>
      <c r="T3088" s="26">
        <f>IF(K3088&lt;'User input'!$I$9,'User input'!$J$8,IF(K3088&lt;'User input'!$I$10,'User input'!$J$9,IF(K3088&lt;'User input'!$I$11,'User input'!$J$10,'User input'!$J$11)))*S3088</f>
        <v>0</v>
      </c>
      <c r="U3088" s="26">
        <f>K3088*'User input'!$J$17+'User input'!$J$16</f>
        <v>0.5</v>
      </c>
    </row>
    <row r="3089" spans="1:21" x14ac:dyDescent="0.25">
      <c r="A3089" s="18">
        <v>3168</v>
      </c>
      <c r="B3089" s="10" t="s">
        <v>5064</v>
      </c>
      <c r="C3089" s="10" t="s">
        <v>7588</v>
      </c>
      <c r="D3089" s="10" t="s">
        <v>28</v>
      </c>
      <c r="E3089" s="10" t="s">
        <v>29</v>
      </c>
      <c r="F3089" s="16">
        <v>60</v>
      </c>
      <c r="G3089" s="10" t="s">
        <v>7589</v>
      </c>
      <c r="H3089" s="10" t="s">
        <v>1017</v>
      </c>
      <c r="I3089" s="10" t="s">
        <v>162</v>
      </c>
      <c r="J3089" s="11">
        <v>43855</v>
      </c>
      <c r="K3089" s="16">
        <v>5</v>
      </c>
      <c r="L3089" s="10" t="s">
        <v>44</v>
      </c>
      <c r="M3089" s="10">
        <f t="shared" si="193"/>
        <v>2020</v>
      </c>
      <c r="N3089" s="10">
        <f t="shared" si="194"/>
        <v>1</v>
      </c>
      <c r="O3089" s="10" t="str">
        <f>VLOOKUP(L3089,'User input'!$D$6:$E$16,2,FALSE)</f>
        <v>Gigastuff</v>
      </c>
      <c r="P3089" s="10">
        <f>VLOOKUP(L3089,'User input'!$D$6:$G$16,3,FALSE)</f>
        <v>1.89</v>
      </c>
      <c r="Q3089" s="10">
        <f>VLOOKUP(L3089,'User input'!$D$6:$G$16,4,FALSE)</f>
        <v>18</v>
      </c>
      <c r="R3089" s="10">
        <f t="shared" si="195"/>
        <v>90</v>
      </c>
      <c r="S3089" s="27">
        <f t="shared" si="192"/>
        <v>170.1</v>
      </c>
      <c r="T3089" s="27">
        <f>IF(K3089&lt;'User input'!$I$9,'User input'!$J$8,IF(K3089&lt;'User input'!$I$10,'User input'!$J$9,IF(K3089&lt;'User input'!$I$11,'User input'!$J$10,'User input'!$J$11)))*S3089</f>
        <v>0</v>
      </c>
      <c r="U3089" s="27">
        <f>K3089*'User input'!$J$17+'User input'!$J$16</f>
        <v>0.5</v>
      </c>
    </row>
    <row r="3090" spans="1:21" x14ac:dyDescent="0.25">
      <c r="A3090" s="17">
        <v>3169</v>
      </c>
      <c r="B3090" s="6" t="s">
        <v>5391</v>
      </c>
      <c r="C3090" s="6" t="s">
        <v>2584</v>
      </c>
      <c r="D3090" s="6" t="s">
        <v>15</v>
      </c>
      <c r="E3090" s="6" t="s">
        <v>16</v>
      </c>
      <c r="F3090" s="15">
        <v>30</v>
      </c>
      <c r="G3090" s="6" t="s">
        <v>7590</v>
      </c>
      <c r="H3090" s="6" t="s">
        <v>3416</v>
      </c>
      <c r="I3090" s="6" t="s">
        <v>38</v>
      </c>
      <c r="J3090" s="7">
        <v>44387</v>
      </c>
      <c r="K3090" s="15">
        <v>26</v>
      </c>
      <c r="L3090" s="6" t="s">
        <v>78</v>
      </c>
      <c r="M3090" s="6">
        <f t="shared" si="193"/>
        <v>2021</v>
      </c>
      <c r="N3090" s="6">
        <f t="shared" si="194"/>
        <v>7</v>
      </c>
      <c r="O3090" s="6" t="str">
        <f>VLOOKUP(L3090,'User input'!$D$6:$E$16,2,FALSE)</f>
        <v>Ultrathing V2</v>
      </c>
      <c r="P3090" s="6">
        <f>VLOOKUP(L3090,'User input'!$D$6:$G$16,3,FALSE)</f>
        <v>2.95</v>
      </c>
      <c r="Q3090" s="6">
        <f>VLOOKUP(L3090,'User input'!$D$6:$G$16,4,FALSE)</f>
        <v>20</v>
      </c>
      <c r="R3090" s="6">
        <f t="shared" si="195"/>
        <v>520</v>
      </c>
      <c r="S3090" s="26">
        <f t="shared" si="192"/>
        <v>1534</v>
      </c>
      <c r="T3090" s="26">
        <f>IF(K3090&lt;'User input'!$I$9,'User input'!$J$8,IF(K3090&lt;'User input'!$I$10,'User input'!$J$9,IF(K3090&lt;'User input'!$I$11,'User input'!$J$10,'User input'!$J$11)))*S3090</f>
        <v>46.019999999999996</v>
      </c>
      <c r="U3090" s="26">
        <f>K3090*'User input'!$J$17+'User input'!$J$16</f>
        <v>0.5</v>
      </c>
    </row>
    <row r="3091" spans="1:21" x14ac:dyDescent="0.25">
      <c r="A3091" s="18">
        <v>3170</v>
      </c>
      <c r="B3091" s="10" t="s">
        <v>731</v>
      </c>
      <c r="C3091" s="10" t="s">
        <v>4895</v>
      </c>
      <c r="D3091" s="10" t="s">
        <v>28</v>
      </c>
      <c r="E3091" s="10" t="s">
        <v>29</v>
      </c>
      <c r="F3091" s="16">
        <v>30</v>
      </c>
      <c r="G3091" s="10" t="s">
        <v>7591</v>
      </c>
      <c r="H3091" s="10" t="s">
        <v>1205</v>
      </c>
      <c r="I3091" s="10" t="s">
        <v>291</v>
      </c>
      <c r="J3091" s="11">
        <v>44000</v>
      </c>
      <c r="K3091" s="16">
        <v>50</v>
      </c>
      <c r="L3091" s="10" t="s">
        <v>62</v>
      </c>
      <c r="M3091" s="10">
        <f t="shared" si="193"/>
        <v>2020</v>
      </c>
      <c r="N3091" s="10">
        <f t="shared" si="194"/>
        <v>6</v>
      </c>
      <c r="O3091" s="10" t="str">
        <f>VLOOKUP(L3091,'User input'!$D$6:$E$16,2,FALSE)</f>
        <v>Ultrathing V4</v>
      </c>
      <c r="P3091" s="10">
        <f>VLOOKUP(L3091,'User input'!$D$6:$G$16,3,FALSE)</f>
        <v>3.99</v>
      </c>
      <c r="Q3091" s="10">
        <f>VLOOKUP(L3091,'User input'!$D$6:$G$16,4,FALSE)</f>
        <v>24</v>
      </c>
      <c r="R3091" s="10">
        <f t="shared" si="195"/>
        <v>1200</v>
      </c>
      <c r="S3091" s="27">
        <f t="shared" si="192"/>
        <v>4788</v>
      </c>
      <c r="T3091" s="27">
        <f>IF(K3091&lt;'User input'!$I$9,'User input'!$J$8,IF(K3091&lt;'User input'!$I$10,'User input'!$J$9,IF(K3091&lt;'User input'!$I$11,'User input'!$J$10,'User input'!$J$11)))*S3091</f>
        <v>239.4</v>
      </c>
      <c r="U3091" s="27">
        <f>K3091*'User input'!$J$17+'User input'!$J$16</f>
        <v>0.5</v>
      </c>
    </row>
    <row r="3092" spans="1:21" x14ac:dyDescent="0.25">
      <c r="A3092" s="17">
        <v>3171</v>
      </c>
      <c r="B3092" s="6" t="s">
        <v>2691</v>
      </c>
      <c r="C3092" s="6" t="s">
        <v>7592</v>
      </c>
      <c r="D3092" s="6" t="s">
        <v>28</v>
      </c>
      <c r="E3092" s="6" t="s">
        <v>29</v>
      </c>
      <c r="F3092" s="15">
        <v>30</v>
      </c>
      <c r="G3092" s="6" t="s">
        <v>7593</v>
      </c>
      <c r="H3092" s="6" t="s">
        <v>396</v>
      </c>
      <c r="I3092" s="6" t="s">
        <v>397</v>
      </c>
      <c r="J3092" s="7">
        <v>44488</v>
      </c>
      <c r="K3092" s="15">
        <v>101</v>
      </c>
      <c r="L3092" s="6" t="s">
        <v>68</v>
      </c>
      <c r="M3092" s="6">
        <f t="shared" si="193"/>
        <v>2021</v>
      </c>
      <c r="N3092" s="6">
        <f t="shared" si="194"/>
        <v>10</v>
      </c>
      <c r="O3092" s="6" t="str">
        <f>VLOOKUP(L3092,'User input'!$D$6:$E$16,2,FALSE)</f>
        <v>Megawidget M</v>
      </c>
      <c r="P3092" s="6">
        <f>VLOOKUP(L3092,'User input'!$D$6:$G$16,3,FALSE)</f>
        <v>1.29</v>
      </c>
      <c r="Q3092" s="6">
        <f>VLOOKUP(L3092,'User input'!$D$6:$G$16,4,FALSE)</f>
        <v>24</v>
      </c>
      <c r="R3092" s="6">
        <f t="shared" si="195"/>
        <v>2424</v>
      </c>
      <c r="S3092" s="26">
        <f t="shared" si="192"/>
        <v>3126.96</v>
      </c>
      <c r="T3092" s="26">
        <f>IF(K3092&lt;'User input'!$I$9,'User input'!$J$8,IF(K3092&lt;'User input'!$I$10,'User input'!$J$9,IF(K3092&lt;'User input'!$I$11,'User input'!$J$10,'User input'!$J$11)))*S3092</f>
        <v>218.88720000000004</v>
      </c>
      <c r="U3092" s="26">
        <f>K3092*'User input'!$J$17+'User input'!$J$16</f>
        <v>0.5</v>
      </c>
    </row>
    <row r="3093" spans="1:21" x14ac:dyDescent="0.25">
      <c r="A3093" s="18">
        <v>3172</v>
      </c>
      <c r="B3093" s="10" t="s">
        <v>7594</v>
      </c>
      <c r="C3093" s="10" t="s">
        <v>1463</v>
      </c>
      <c r="D3093" s="10" t="s">
        <v>15</v>
      </c>
      <c r="E3093" s="10" t="s">
        <v>16</v>
      </c>
      <c r="F3093" s="16">
        <v>60</v>
      </c>
      <c r="G3093" s="10" t="s">
        <v>7595</v>
      </c>
      <c r="H3093" s="10" t="s">
        <v>764</v>
      </c>
      <c r="I3093" s="10" t="s">
        <v>122</v>
      </c>
      <c r="J3093" s="11">
        <v>43536</v>
      </c>
      <c r="K3093" s="16">
        <v>69</v>
      </c>
      <c r="L3093" s="10" t="s">
        <v>52</v>
      </c>
      <c r="M3093" s="10">
        <f t="shared" si="193"/>
        <v>2019</v>
      </c>
      <c r="N3093" s="10">
        <f t="shared" si="194"/>
        <v>3</v>
      </c>
      <c r="O3093" s="10" t="str">
        <f>VLOOKUP(L3093,'User input'!$D$6:$E$16,2,FALSE)</f>
        <v>Megawidget S</v>
      </c>
      <c r="P3093" s="10">
        <f>VLOOKUP(L3093,'User input'!$D$6:$G$16,3,FALSE)</f>
        <v>0.69</v>
      </c>
      <c r="Q3093" s="10">
        <f>VLOOKUP(L3093,'User input'!$D$6:$G$16,4,FALSE)</f>
        <v>24</v>
      </c>
      <c r="R3093" s="10">
        <f t="shared" si="195"/>
        <v>1656</v>
      </c>
      <c r="S3093" s="27">
        <f t="shared" si="192"/>
        <v>1142.6399999999999</v>
      </c>
      <c r="T3093" s="27">
        <f>IF(K3093&lt;'User input'!$I$9,'User input'!$J$8,IF(K3093&lt;'User input'!$I$10,'User input'!$J$9,IF(K3093&lt;'User input'!$I$11,'User input'!$J$10,'User input'!$J$11)))*S3093</f>
        <v>57.131999999999998</v>
      </c>
      <c r="U3093" s="27">
        <f>K3093*'User input'!$J$17+'User input'!$J$16</f>
        <v>0.5</v>
      </c>
    </row>
    <row r="3094" spans="1:21" x14ac:dyDescent="0.25">
      <c r="A3094" s="17">
        <v>3173</v>
      </c>
      <c r="B3094" s="6" t="s">
        <v>7596</v>
      </c>
      <c r="C3094" s="6" t="s">
        <v>7597</v>
      </c>
      <c r="D3094" s="6" t="s">
        <v>28</v>
      </c>
      <c r="E3094" s="6" t="s">
        <v>29</v>
      </c>
      <c r="F3094" s="15">
        <v>90</v>
      </c>
      <c r="G3094" s="6" t="s">
        <v>7598</v>
      </c>
      <c r="H3094" s="6" t="s">
        <v>3381</v>
      </c>
      <c r="I3094" s="6" t="s">
        <v>3382</v>
      </c>
      <c r="J3094" s="7">
        <v>43882</v>
      </c>
      <c r="K3094" s="15">
        <v>43</v>
      </c>
      <c r="L3094" s="6" t="s">
        <v>33</v>
      </c>
      <c r="M3094" s="6">
        <f t="shared" si="193"/>
        <v>2020</v>
      </c>
      <c r="N3094" s="6">
        <f t="shared" si="194"/>
        <v>2</v>
      </c>
      <c r="O3094" s="6" t="str">
        <f>VLOOKUP(L3094,'User input'!$D$6:$E$16,2,FALSE)</f>
        <v>Megawidget L</v>
      </c>
      <c r="P3094" s="6">
        <f>VLOOKUP(L3094,'User input'!$D$6:$G$16,3,FALSE)</f>
        <v>1.79</v>
      </c>
      <c r="Q3094" s="6">
        <f>VLOOKUP(L3094,'User input'!$D$6:$G$16,4,FALSE)</f>
        <v>24</v>
      </c>
      <c r="R3094" s="6">
        <f t="shared" si="195"/>
        <v>1032</v>
      </c>
      <c r="S3094" s="26">
        <f t="shared" si="192"/>
        <v>1847.28</v>
      </c>
      <c r="T3094" s="26">
        <f>IF(K3094&lt;'User input'!$I$9,'User input'!$J$8,IF(K3094&lt;'User input'!$I$10,'User input'!$J$9,IF(K3094&lt;'User input'!$I$11,'User input'!$J$10,'User input'!$J$11)))*S3094</f>
        <v>55.418399999999998</v>
      </c>
      <c r="U3094" s="26">
        <f>K3094*'User input'!$J$17+'User input'!$J$16</f>
        <v>0.5</v>
      </c>
    </row>
    <row r="3095" spans="1:21" x14ac:dyDescent="0.25">
      <c r="A3095" s="18">
        <v>3174</v>
      </c>
      <c r="B3095" s="10" t="s">
        <v>5705</v>
      </c>
      <c r="C3095" s="10" t="s">
        <v>7599</v>
      </c>
      <c r="D3095" s="10" t="s">
        <v>28</v>
      </c>
      <c r="E3095" s="10" t="s">
        <v>29</v>
      </c>
      <c r="F3095" s="16">
        <v>60</v>
      </c>
      <c r="G3095" s="10" t="s">
        <v>7600</v>
      </c>
      <c r="H3095" s="10" t="s">
        <v>131</v>
      </c>
      <c r="I3095" s="10" t="s">
        <v>122</v>
      </c>
      <c r="J3095" s="11">
        <v>44082</v>
      </c>
      <c r="K3095" s="16">
        <v>37</v>
      </c>
      <c r="L3095" s="10" t="s">
        <v>39</v>
      </c>
      <c r="M3095" s="10">
        <f t="shared" si="193"/>
        <v>2020</v>
      </c>
      <c r="N3095" s="10">
        <f t="shared" si="194"/>
        <v>9</v>
      </c>
      <c r="O3095" s="10" t="str">
        <f>VLOOKUP(L3095,'User input'!$D$6:$E$16,2,FALSE)</f>
        <v>Ultrathing V1</v>
      </c>
      <c r="P3095" s="10">
        <f>VLOOKUP(L3095,'User input'!$D$6:$G$16,3,FALSE)</f>
        <v>1.79</v>
      </c>
      <c r="Q3095" s="10">
        <f>VLOOKUP(L3095,'User input'!$D$6:$G$16,4,FALSE)</f>
        <v>17</v>
      </c>
      <c r="R3095" s="10">
        <f t="shared" si="195"/>
        <v>629</v>
      </c>
      <c r="S3095" s="27">
        <f t="shared" si="192"/>
        <v>1125.9100000000001</v>
      </c>
      <c r="T3095" s="27">
        <f>IF(K3095&lt;'User input'!$I$9,'User input'!$J$8,IF(K3095&lt;'User input'!$I$10,'User input'!$J$9,IF(K3095&lt;'User input'!$I$11,'User input'!$J$10,'User input'!$J$11)))*S3095</f>
        <v>33.777300000000004</v>
      </c>
      <c r="U3095" s="27">
        <f>K3095*'User input'!$J$17+'User input'!$J$16</f>
        <v>0.5</v>
      </c>
    </row>
    <row r="3096" spans="1:21" x14ac:dyDescent="0.25">
      <c r="A3096" s="17">
        <v>3175</v>
      </c>
      <c r="B3096" s="6" t="s">
        <v>4222</v>
      </c>
      <c r="C3096" s="6" t="s">
        <v>3904</v>
      </c>
      <c r="D3096" s="6" t="s">
        <v>49</v>
      </c>
      <c r="E3096" s="6" t="s">
        <v>16</v>
      </c>
      <c r="F3096" s="15">
        <v>60</v>
      </c>
      <c r="G3096" s="6" t="s">
        <v>7601</v>
      </c>
      <c r="H3096" s="6" t="s">
        <v>3106</v>
      </c>
      <c r="I3096" s="6" t="s">
        <v>32</v>
      </c>
      <c r="J3096" s="7">
        <v>43625</v>
      </c>
      <c r="K3096" s="15">
        <v>39</v>
      </c>
      <c r="L3096" s="6" t="s">
        <v>39</v>
      </c>
      <c r="M3096" s="6">
        <f t="shared" si="193"/>
        <v>2019</v>
      </c>
      <c r="N3096" s="6">
        <f t="shared" si="194"/>
        <v>6</v>
      </c>
      <c r="O3096" s="6" t="str">
        <f>VLOOKUP(L3096,'User input'!$D$6:$E$16,2,FALSE)</f>
        <v>Ultrathing V1</v>
      </c>
      <c r="P3096" s="6">
        <f>VLOOKUP(L3096,'User input'!$D$6:$G$16,3,FALSE)</f>
        <v>1.79</v>
      </c>
      <c r="Q3096" s="6">
        <f>VLOOKUP(L3096,'User input'!$D$6:$G$16,4,FALSE)</f>
        <v>17</v>
      </c>
      <c r="R3096" s="6">
        <f t="shared" si="195"/>
        <v>663</v>
      </c>
      <c r="S3096" s="26">
        <f t="shared" si="192"/>
        <v>1186.77</v>
      </c>
      <c r="T3096" s="26">
        <f>IF(K3096&lt;'User input'!$I$9,'User input'!$J$8,IF(K3096&lt;'User input'!$I$10,'User input'!$J$9,IF(K3096&lt;'User input'!$I$11,'User input'!$J$10,'User input'!$J$11)))*S3096</f>
        <v>35.603099999999998</v>
      </c>
      <c r="U3096" s="26">
        <f>K3096*'User input'!$J$17+'User input'!$J$16</f>
        <v>0.5</v>
      </c>
    </row>
    <row r="3097" spans="1:21" x14ac:dyDescent="0.25">
      <c r="A3097" s="18">
        <v>3176</v>
      </c>
      <c r="B3097" s="10" t="s">
        <v>4086</v>
      </c>
      <c r="C3097" s="10" t="s">
        <v>7602</v>
      </c>
      <c r="D3097" s="10" t="s">
        <v>15</v>
      </c>
      <c r="E3097" s="10" t="s">
        <v>16</v>
      </c>
      <c r="F3097" s="16">
        <v>30</v>
      </c>
      <c r="G3097" s="10" t="s">
        <v>7601</v>
      </c>
      <c r="H3097" s="10" t="s">
        <v>6489</v>
      </c>
      <c r="I3097" s="10" t="s">
        <v>32</v>
      </c>
      <c r="J3097" s="11">
        <v>44247</v>
      </c>
      <c r="K3097" s="16">
        <v>35</v>
      </c>
      <c r="L3097" s="10" t="s">
        <v>68</v>
      </c>
      <c r="M3097" s="10">
        <f t="shared" si="193"/>
        <v>2021</v>
      </c>
      <c r="N3097" s="10">
        <f t="shared" si="194"/>
        <v>2</v>
      </c>
      <c r="O3097" s="10" t="str">
        <f>VLOOKUP(L3097,'User input'!$D$6:$E$16,2,FALSE)</f>
        <v>Megawidget M</v>
      </c>
      <c r="P3097" s="10">
        <f>VLOOKUP(L3097,'User input'!$D$6:$G$16,3,FALSE)</f>
        <v>1.29</v>
      </c>
      <c r="Q3097" s="10">
        <f>VLOOKUP(L3097,'User input'!$D$6:$G$16,4,FALSE)</f>
        <v>24</v>
      </c>
      <c r="R3097" s="10">
        <f t="shared" si="195"/>
        <v>840</v>
      </c>
      <c r="S3097" s="27">
        <f t="shared" si="192"/>
        <v>1083.6000000000001</v>
      </c>
      <c r="T3097" s="27">
        <f>IF(K3097&lt;'User input'!$I$9,'User input'!$J$8,IF(K3097&lt;'User input'!$I$10,'User input'!$J$9,IF(K3097&lt;'User input'!$I$11,'User input'!$J$10,'User input'!$J$11)))*S3097</f>
        <v>32.508000000000003</v>
      </c>
      <c r="U3097" s="27">
        <f>K3097*'User input'!$J$17+'User input'!$J$16</f>
        <v>0.5</v>
      </c>
    </row>
    <row r="3098" spans="1:21" x14ac:dyDescent="0.25">
      <c r="A3098" s="17">
        <v>3177</v>
      </c>
      <c r="B3098" s="6" t="s">
        <v>3130</v>
      </c>
      <c r="C3098" s="6" t="s">
        <v>956</v>
      </c>
      <c r="D3098" s="6" t="s">
        <v>28</v>
      </c>
      <c r="E3098" s="6" t="s">
        <v>29</v>
      </c>
      <c r="F3098" s="15">
        <v>90</v>
      </c>
      <c r="G3098" s="6" t="s">
        <v>7603</v>
      </c>
      <c r="H3098" s="6" t="s">
        <v>2295</v>
      </c>
      <c r="I3098" s="6" t="s">
        <v>25</v>
      </c>
      <c r="J3098" s="7">
        <v>43939</v>
      </c>
      <c r="K3098" s="15">
        <v>87</v>
      </c>
      <c r="L3098" s="6" t="s">
        <v>157</v>
      </c>
      <c r="M3098" s="6">
        <f t="shared" si="193"/>
        <v>2020</v>
      </c>
      <c r="N3098" s="6">
        <f t="shared" si="194"/>
        <v>4</v>
      </c>
      <c r="O3098" s="6" t="str">
        <f>VLOOKUP(L3098,'User input'!$D$6:$E$16,2,FALSE)</f>
        <v>Ultrathing V3</v>
      </c>
      <c r="P3098" s="6">
        <f>VLOOKUP(L3098,'User input'!$D$6:$G$16,3,FALSE)</f>
        <v>3.39</v>
      </c>
      <c r="Q3098" s="6">
        <f>VLOOKUP(L3098,'User input'!$D$6:$G$16,4,FALSE)</f>
        <v>24</v>
      </c>
      <c r="R3098" s="6">
        <f t="shared" si="195"/>
        <v>2088</v>
      </c>
      <c r="S3098" s="26">
        <f t="shared" si="192"/>
        <v>7078.3200000000006</v>
      </c>
      <c r="T3098" s="26">
        <f>IF(K3098&lt;'User input'!$I$9,'User input'!$J$8,IF(K3098&lt;'User input'!$I$10,'User input'!$J$9,IF(K3098&lt;'User input'!$I$11,'User input'!$J$10,'User input'!$J$11)))*S3098</f>
        <v>353.91600000000005</v>
      </c>
      <c r="U3098" s="26">
        <f>K3098*'User input'!$J$17+'User input'!$J$16</f>
        <v>0.5</v>
      </c>
    </row>
    <row r="3099" spans="1:21" x14ac:dyDescent="0.25">
      <c r="A3099" s="18">
        <v>3178</v>
      </c>
      <c r="B3099" s="10" t="s">
        <v>7604</v>
      </c>
      <c r="C3099" s="10" t="s">
        <v>2640</v>
      </c>
      <c r="D3099" s="10" t="s">
        <v>49</v>
      </c>
      <c r="E3099" s="10" t="s">
        <v>16</v>
      </c>
      <c r="F3099" s="16">
        <v>30</v>
      </c>
      <c r="G3099" s="10" t="s">
        <v>7605</v>
      </c>
      <c r="H3099" s="10" t="s">
        <v>7606</v>
      </c>
      <c r="I3099" s="10" t="s">
        <v>32</v>
      </c>
      <c r="J3099" s="11">
        <v>43714</v>
      </c>
      <c r="K3099" s="16">
        <v>56</v>
      </c>
      <c r="L3099" s="10" t="s">
        <v>20</v>
      </c>
      <c r="M3099" s="10">
        <f t="shared" si="193"/>
        <v>2019</v>
      </c>
      <c r="N3099" s="10">
        <f t="shared" si="194"/>
        <v>9</v>
      </c>
      <c r="O3099" s="10" t="str">
        <f>VLOOKUP(L3099,'User input'!$D$6:$E$16,2,FALSE)</f>
        <v>Hyperwotsit</v>
      </c>
      <c r="P3099" s="10">
        <f>VLOOKUP(L3099,'User input'!$D$6:$G$16,3,FALSE)</f>
        <v>2.0099999999999998</v>
      </c>
      <c r="Q3099" s="10">
        <f>VLOOKUP(L3099,'User input'!$D$6:$G$16,4,FALSE)</f>
        <v>20</v>
      </c>
      <c r="R3099" s="10">
        <f t="shared" si="195"/>
        <v>1120</v>
      </c>
      <c r="S3099" s="27">
        <f t="shared" si="192"/>
        <v>2251.1999999999998</v>
      </c>
      <c r="T3099" s="27">
        <f>IF(K3099&lt;'User input'!$I$9,'User input'!$J$8,IF(K3099&lt;'User input'!$I$10,'User input'!$J$9,IF(K3099&lt;'User input'!$I$11,'User input'!$J$10,'User input'!$J$11)))*S3099</f>
        <v>112.56</v>
      </c>
      <c r="U3099" s="27">
        <f>K3099*'User input'!$J$17+'User input'!$J$16</f>
        <v>0.5</v>
      </c>
    </row>
    <row r="3100" spans="1:21" x14ac:dyDescent="0.25">
      <c r="A3100" s="17">
        <v>3179</v>
      </c>
      <c r="B3100" s="6" t="s">
        <v>7607</v>
      </c>
      <c r="C3100" s="6" t="s">
        <v>1551</v>
      </c>
      <c r="D3100" s="6" t="s">
        <v>15</v>
      </c>
      <c r="E3100" s="6" t="s">
        <v>16</v>
      </c>
      <c r="F3100" s="15">
        <v>90</v>
      </c>
      <c r="G3100" s="6" t="s">
        <v>7608</v>
      </c>
      <c r="H3100" s="6" t="s">
        <v>1541</v>
      </c>
      <c r="I3100" s="6" t="s">
        <v>1542</v>
      </c>
      <c r="J3100" s="7">
        <v>44163</v>
      </c>
      <c r="K3100" s="15">
        <v>24</v>
      </c>
      <c r="L3100" s="6" t="s">
        <v>33</v>
      </c>
      <c r="M3100" s="6">
        <f t="shared" si="193"/>
        <v>2020</v>
      </c>
      <c r="N3100" s="6">
        <f t="shared" si="194"/>
        <v>11</v>
      </c>
      <c r="O3100" s="6" t="str">
        <f>VLOOKUP(L3100,'User input'!$D$6:$E$16,2,FALSE)</f>
        <v>Megawidget L</v>
      </c>
      <c r="P3100" s="6">
        <f>VLOOKUP(L3100,'User input'!$D$6:$G$16,3,FALSE)</f>
        <v>1.79</v>
      </c>
      <c r="Q3100" s="6">
        <f>VLOOKUP(L3100,'User input'!$D$6:$G$16,4,FALSE)</f>
        <v>24</v>
      </c>
      <c r="R3100" s="6">
        <f t="shared" si="195"/>
        <v>576</v>
      </c>
      <c r="S3100" s="26">
        <f t="shared" si="192"/>
        <v>1031.04</v>
      </c>
      <c r="T3100" s="26">
        <f>IF(K3100&lt;'User input'!$I$9,'User input'!$J$8,IF(K3100&lt;'User input'!$I$10,'User input'!$J$9,IF(K3100&lt;'User input'!$I$11,'User input'!$J$10,'User input'!$J$11)))*S3100</f>
        <v>30.931199999999997</v>
      </c>
      <c r="U3100" s="26">
        <f>K3100*'User input'!$J$17+'User input'!$J$16</f>
        <v>0.5</v>
      </c>
    </row>
    <row r="3101" spans="1:21" x14ac:dyDescent="0.25">
      <c r="A3101" s="18">
        <v>3180</v>
      </c>
      <c r="B3101" s="10" t="s">
        <v>6869</v>
      </c>
      <c r="C3101" s="10" t="s">
        <v>3101</v>
      </c>
      <c r="D3101" s="10" t="s">
        <v>15</v>
      </c>
      <c r="E3101" s="10" t="s">
        <v>16</v>
      </c>
      <c r="F3101" s="16">
        <v>90</v>
      </c>
      <c r="G3101" s="10" t="s">
        <v>7610</v>
      </c>
      <c r="H3101" s="10" t="s">
        <v>97</v>
      </c>
      <c r="I3101" s="10" t="s">
        <v>98</v>
      </c>
      <c r="J3101" s="11">
        <v>44064</v>
      </c>
      <c r="K3101" s="16">
        <v>51</v>
      </c>
      <c r="L3101" s="10" t="s">
        <v>157</v>
      </c>
      <c r="M3101" s="10">
        <f t="shared" si="193"/>
        <v>2020</v>
      </c>
      <c r="N3101" s="10">
        <f t="shared" si="194"/>
        <v>8</v>
      </c>
      <c r="O3101" s="10" t="str">
        <f>VLOOKUP(L3101,'User input'!$D$6:$E$16,2,FALSE)</f>
        <v>Ultrathing V3</v>
      </c>
      <c r="P3101" s="10">
        <f>VLOOKUP(L3101,'User input'!$D$6:$G$16,3,FALSE)</f>
        <v>3.39</v>
      </c>
      <c r="Q3101" s="10">
        <f>VLOOKUP(L3101,'User input'!$D$6:$G$16,4,FALSE)</f>
        <v>24</v>
      </c>
      <c r="R3101" s="10">
        <f t="shared" si="195"/>
        <v>1224</v>
      </c>
      <c r="S3101" s="27">
        <f t="shared" si="192"/>
        <v>4149.3600000000006</v>
      </c>
      <c r="T3101" s="27">
        <f>IF(K3101&lt;'User input'!$I$9,'User input'!$J$8,IF(K3101&lt;'User input'!$I$10,'User input'!$J$9,IF(K3101&lt;'User input'!$I$11,'User input'!$J$10,'User input'!$J$11)))*S3101</f>
        <v>207.46800000000005</v>
      </c>
      <c r="U3101" s="27">
        <f>K3101*'User input'!$J$17+'User input'!$J$16</f>
        <v>0.5</v>
      </c>
    </row>
    <row r="3102" spans="1:21" x14ac:dyDescent="0.25">
      <c r="A3102" s="17">
        <v>3181</v>
      </c>
      <c r="B3102" s="6" t="s">
        <v>2445</v>
      </c>
      <c r="C3102" s="6" t="s">
        <v>647</v>
      </c>
      <c r="D3102" s="6" t="s">
        <v>15</v>
      </c>
      <c r="E3102" s="6" t="s">
        <v>16</v>
      </c>
      <c r="F3102" s="15">
        <v>90</v>
      </c>
      <c r="G3102" s="6" t="s">
        <v>7610</v>
      </c>
      <c r="H3102" s="6" t="s">
        <v>3539</v>
      </c>
      <c r="I3102" s="6" t="s">
        <v>32</v>
      </c>
      <c r="J3102" s="7">
        <v>44440</v>
      </c>
      <c r="K3102" s="15">
        <v>78</v>
      </c>
      <c r="L3102" s="6" t="s">
        <v>62</v>
      </c>
      <c r="M3102" s="6">
        <f t="shared" si="193"/>
        <v>2021</v>
      </c>
      <c r="N3102" s="6">
        <f t="shared" si="194"/>
        <v>9</v>
      </c>
      <c r="O3102" s="6" t="str">
        <f>VLOOKUP(L3102,'User input'!$D$6:$E$16,2,FALSE)</f>
        <v>Ultrathing V4</v>
      </c>
      <c r="P3102" s="6">
        <f>VLOOKUP(L3102,'User input'!$D$6:$G$16,3,FALSE)</f>
        <v>3.99</v>
      </c>
      <c r="Q3102" s="6">
        <f>VLOOKUP(L3102,'User input'!$D$6:$G$16,4,FALSE)</f>
        <v>24</v>
      </c>
      <c r="R3102" s="6">
        <f t="shared" si="195"/>
        <v>1872</v>
      </c>
      <c r="S3102" s="26">
        <f t="shared" si="192"/>
        <v>7469.2800000000007</v>
      </c>
      <c r="T3102" s="26">
        <f>IF(K3102&lt;'User input'!$I$9,'User input'!$J$8,IF(K3102&lt;'User input'!$I$10,'User input'!$J$9,IF(K3102&lt;'User input'!$I$11,'User input'!$J$10,'User input'!$J$11)))*S3102</f>
        <v>373.46400000000006</v>
      </c>
      <c r="U3102" s="26">
        <f>K3102*'User input'!$J$17+'User input'!$J$16</f>
        <v>0.5</v>
      </c>
    </row>
    <row r="3103" spans="1:21" x14ac:dyDescent="0.25">
      <c r="A3103" s="18">
        <v>3182</v>
      </c>
      <c r="B3103" s="10" t="s">
        <v>5027</v>
      </c>
      <c r="C3103" s="10" t="s">
        <v>3517</v>
      </c>
      <c r="D3103" s="10" t="s">
        <v>15</v>
      </c>
      <c r="E3103" s="10" t="s">
        <v>16</v>
      </c>
      <c r="F3103" s="16">
        <v>60</v>
      </c>
      <c r="G3103" s="10" t="s">
        <v>7611</v>
      </c>
      <c r="H3103" s="10" t="s">
        <v>7612</v>
      </c>
      <c r="I3103" s="10" t="s">
        <v>32</v>
      </c>
      <c r="J3103" s="11">
        <v>44447</v>
      </c>
      <c r="K3103" s="16">
        <v>17</v>
      </c>
      <c r="L3103" s="10" t="s">
        <v>20</v>
      </c>
      <c r="M3103" s="10">
        <f t="shared" si="193"/>
        <v>2021</v>
      </c>
      <c r="N3103" s="10">
        <f t="shared" si="194"/>
        <v>9</v>
      </c>
      <c r="O3103" s="10" t="str">
        <f>VLOOKUP(L3103,'User input'!$D$6:$E$16,2,FALSE)</f>
        <v>Hyperwotsit</v>
      </c>
      <c r="P3103" s="10">
        <f>VLOOKUP(L3103,'User input'!$D$6:$G$16,3,FALSE)</f>
        <v>2.0099999999999998</v>
      </c>
      <c r="Q3103" s="10">
        <f>VLOOKUP(L3103,'User input'!$D$6:$G$16,4,FALSE)</f>
        <v>20</v>
      </c>
      <c r="R3103" s="10">
        <f t="shared" si="195"/>
        <v>340</v>
      </c>
      <c r="S3103" s="27">
        <f t="shared" si="192"/>
        <v>683.4</v>
      </c>
      <c r="T3103" s="27">
        <f>IF(K3103&lt;'User input'!$I$9,'User input'!$J$8,IF(K3103&lt;'User input'!$I$10,'User input'!$J$9,IF(K3103&lt;'User input'!$I$11,'User input'!$J$10,'User input'!$J$11)))*S3103</f>
        <v>0</v>
      </c>
      <c r="U3103" s="27">
        <f>K3103*'User input'!$J$17+'User input'!$J$16</f>
        <v>0.5</v>
      </c>
    </row>
    <row r="3104" spans="1:21" x14ac:dyDescent="0.25">
      <c r="A3104" s="17">
        <v>3183</v>
      </c>
      <c r="B3104" s="6" t="s">
        <v>7613</v>
      </c>
      <c r="C3104" s="6" t="s">
        <v>3577</v>
      </c>
      <c r="D3104" s="6" t="s">
        <v>28</v>
      </c>
      <c r="E3104" s="6" t="s">
        <v>29</v>
      </c>
      <c r="F3104" s="15">
        <v>90</v>
      </c>
      <c r="G3104" s="6" t="s">
        <v>7614</v>
      </c>
      <c r="H3104" s="6" t="s">
        <v>637</v>
      </c>
      <c r="I3104" s="6" t="s">
        <v>291</v>
      </c>
      <c r="J3104" s="7">
        <v>43880</v>
      </c>
      <c r="K3104" s="15">
        <v>23</v>
      </c>
      <c r="L3104" s="6" t="s">
        <v>52</v>
      </c>
      <c r="M3104" s="6">
        <f t="shared" si="193"/>
        <v>2020</v>
      </c>
      <c r="N3104" s="6">
        <f t="shared" si="194"/>
        <v>2</v>
      </c>
      <c r="O3104" s="6" t="str">
        <f>VLOOKUP(L3104,'User input'!$D$6:$E$16,2,FALSE)</f>
        <v>Megawidget S</v>
      </c>
      <c r="P3104" s="6">
        <f>VLOOKUP(L3104,'User input'!$D$6:$G$16,3,FALSE)</f>
        <v>0.69</v>
      </c>
      <c r="Q3104" s="6">
        <f>VLOOKUP(L3104,'User input'!$D$6:$G$16,4,FALSE)</f>
        <v>24</v>
      </c>
      <c r="R3104" s="6">
        <f t="shared" si="195"/>
        <v>552</v>
      </c>
      <c r="S3104" s="26">
        <f t="shared" si="192"/>
        <v>380.88</v>
      </c>
      <c r="T3104" s="26">
        <f>IF(K3104&lt;'User input'!$I$9,'User input'!$J$8,IF(K3104&lt;'User input'!$I$10,'User input'!$J$9,IF(K3104&lt;'User input'!$I$11,'User input'!$J$10,'User input'!$J$11)))*S3104</f>
        <v>11.426399999999999</v>
      </c>
      <c r="U3104" s="26">
        <f>K3104*'User input'!$J$17+'User input'!$J$16</f>
        <v>0.5</v>
      </c>
    </row>
    <row r="3105" spans="1:21" x14ac:dyDescent="0.25">
      <c r="A3105" s="18">
        <v>3184</v>
      </c>
      <c r="B3105" s="10" t="s">
        <v>1570</v>
      </c>
      <c r="C3105" s="10" t="s">
        <v>7615</v>
      </c>
      <c r="D3105" s="10" t="s">
        <v>15</v>
      </c>
      <c r="E3105" s="10" t="s">
        <v>16</v>
      </c>
      <c r="F3105" s="16">
        <v>60</v>
      </c>
      <c r="G3105" s="10" t="s">
        <v>7616</v>
      </c>
      <c r="H3105" s="10" t="s">
        <v>2526</v>
      </c>
      <c r="I3105" s="10" t="s">
        <v>122</v>
      </c>
      <c r="J3105" s="11">
        <v>44188</v>
      </c>
      <c r="K3105" s="16">
        <v>69</v>
      </c>
      <c r="L3105" s="10" t="s">
        <v>52</v>
      </c>
      <c r="M3105" s="10">
        <f t="shared" si="193"/>
        <v>2020</v>
      </c>
      <c r="N3105" s="10">
        <f t="shared" si="194"/>
        <v>12</v>
      </c>
      <c r="O3105" s="10" t="str">
        <f>VLOOKUP(L3105,'User input'!$D$6:$E$16,2,FALSE)</f>
        <v>Megawidget S</v>
      </c>
      <c r="P3105" s="10">
        <f>VLOOKUP(L3105,'User input'!$D$6:$G$16,3,FALSE)</f>
        <v>0.69</v>
      </c>
      <c r="Q3105" s="10">
        <f>VLOOKUP(L3105,'User input'!$D$6:$G$16,4,FALSE)</f>
        <v>24</v>
      </c>
      <c r="R3105" s="10">
        <f t="shared" si="195"/>
        <v>1656</v>
      </c>
      <c r="S3105" s="27">
        <f t="shared" si="192"/>
        <v>1142.6399999999999</v>
      </c>
      <c r="T3105" s="27">
        <f>IF(K3105&lt;'User input'!$I$9,'User input'!$J$8,IF(K3105&lt;'User input'!$I$10,'User input'!$J$9,IF(K3105&lt;'User input'!$I$11,'User input'!$J$10,'User input'!$J$11)))*S3105</f>
        <v>57.131999999999998</v>
      </c>
      <c r="U3105" s="27">
        <f>K3105*'User input'!$J$17+'User input'!$J$16</f>
        <v>0.5</v>
      </c>
    </row>
    <row r="3106" spans="1:21" x14ac:dyDescent="0.25">
      <c r="A3106" s="17">
        <v>3185</v>
      </c>
      <c r="B3106" s="6" t="s">
        <v>1577</v>
      </c>
      <c r="C3106" s="6" t="s">
        <v>5771</v>
      </c>
      <c r="D3106" s="6" t="s">
        <v>115</v>
      </c>
      <c r="E3106" s="6" t="s">
        <v>16</v>
      </c>
      <c r="F3106" s="15">
        <v>30</v>
      </c>
      <c r="G3106" s="6" t="s">
        <v>7617</v>
      </c>
      <c r="H3106" s="6" t="s">
        <v>5170</v>
      </c>
      <c r="I3106" s="6" t="s">
        <v>32</v>
      </c>
      <c r="J3106" s="7">
        <v>43767</v>
      </c>
      <c r="K3106" s="15">
        <v>7</v>
      </c>
      <c r="L3106" s="6" t="s">
        <v>68</v>
      </c>
      <c r="M3106" s="6">
        <f t="shared" si="193"/>
        <v>2019</v>
      </c>
      <c r="N3106" s="6">
        <f t="shared" si="194"/>
        <v>10</v>
      </c>
      <c r="O3106" s="6" t="str">
        <f>VLOOKUP(L3106,'User input'!$D$6:$E$16,2,FALSE)</f>
        <v>Megawidget M</v>
      </c>
      <c r="P3106" s="6">
        <f>VLOOKUP(L3106,'User input'!$D$6:$G$16,3,FALSE)</f>
        <v>1.29</v>
      </c>
      <c r="Q3106" s="6">
        <f>VLOOKUP(L3106,'User input'!$D$6:$G$16,4,FALSE)</f>
        <v>24</v>
      </c>
      <c r="R3106" s="6">
        <f t="shared" si="195"/>
        <v>168</v>
      </c>
      <c r="S3106" s="26">
        <f t="shared" si="192"/>
        <v>216.72</v>
      </c>
      <c r="T3106" s="26">
        <f>IF(K3106&lt;'User input'!$I$9,'User input'!$J$8,IF(K3106&lt;'User input'!$I$10,'User input'!$J$9,IF(K3106&lt;'User input'!$I$11,'User input'!$J$10,'User input'!$J$11)))*S3106</f>
        <v>0</v>
      </c>
      <c r="U3106" s="26">
        <f>K3106*'User input'!$J$17+'User input'!$J$16</f>
        <v>0.5</v>
      </c>
    </row>
    <row r="3107" spans="1:21" x14ac:dyDescent="0.25">
      <c r="A3107" s="18">
        <v>3186</v>
      </c>
      <c r="B3107" s="10" t="s">
        <v>3991</v>
      </c>
      <c r="C3107" s="10" t="s">
        <v>2985</v>
      </c>
      <c r="D3107" s="10" t="s">
        <v>28</v>
      </c>
      <c r="E3107" s="10" t="s">
        <v>29</v>
      </c>
      <c r="F3107" s="16">
        <v>30</v>
      </c>
      <c r="G3107" s="10" t="s">
        <v>7618</v>
      </c>
      <c r="H3107" s="10" t="s">
        <v>180</v>
      </c>
      <c r="I3107" s="10" t="s">
        <v>32</v>
      </c>
      <c r="J3107" s="11">
        <v>43481</v>
      </c>
      <c r="K3107" s="16">
        <v>33</v>
      </c>
      <c r="L3107" s="10" t="s">
        <v>39</v>
      </c>
      <c r="M3107" s="10">
        <f t="shared" si="193"/>
        <v>2019</v>
      </c>
      <c r="N3107" s="10">
        <f t="shared" si="194"/>
        <v>1</v>
      </c>
      <c r="O3107" s="10" t="str">
        <f>VLOOKUP(L3107,'User input'!$D$6:$E$16,2,FALSE)</f>
        <v>Ultrathing V1</v>
      </c>
      <c r="P3107" s="10">
        <f>VLOOKUP(L3107,'User input'!$D$6:$G$16,3,FALSE)</f>
        <v>1.79</v>
      </c>
      <c r="Q3107" s="10">
        <f>VLOOKUP(L3107,'User input'!$D$6:$G$16,4,FALSE)</f>
        <v>17</v>
      </c>
      <c r="R3107" s="10">
        <f t="shared" si="195"/>
        <v>561</v>
      </c>
      <c r="S3107" s="27">
        <f t="shared" si="192"/>
        <v>1004.19</v>
      </c>
      <c r="T3107" s="27">
        <f>IF(K3107&lt;'User input'!$I$9,'User input'!$J$8,IF(K3107&lt;'User input'!$I$10,'User input'!$J$9,IF(K3107&lt;'User input'!$I$11,'User input'!$J$10,'User input'!$J$11)))*S3107</f>
        <v>30.125700000000002</v>
      </c>
      <c r="U3107" s="27">
        <f>K3107*'User input'!$J$17+'User input'!$J$16</f>
        <v>0.5</v>
      </c>
    </row>
    <row r="3108" spans="1:21" x14ac:dyDescent="0.25">
      <c r="A3108" s="17">
        <v>3187</v>
      </c>
      <c r="B3108" s="6" t="s">
        <v>7619</v>
      </c>
      <c r="C3108" s="6" t="s">
        <v>593</v>
      </c>
      <c r="D3108" s="6" t="s">
        <v>15</v>
      </c>
      <c r="E3108" s="6" t="s">
        <v>16</v>
      </c>
      <c r="F3108" s="15">
        <v>90</v>
      </c>
      <c r="G3108" s="6" t="s">
        <v>7620</v>
      </c>
      <c r="H3108" s="6" t="s">
        <v>3884</v>
      </c>
      <c r="I3108" s="6" t="s">
        <v>3885</v>
      </c>
      <c r="J3108" s="7">
        <v>43475</v>
      </c>
      <c r="K3108" s="15">
        <v>35</v>
      </c>
      <c r="L3108" s="6" t="s">
        <v>20</v>
      </c>
      <c r="M3108" s="6">
        <f t="shared" si="193"/>
        <v>2019</v>
      </c>
      <c r="N3108" s="6">
        <f t="shared" si="194"/>
        <v>1</v>
      </c>
      <c r="O3108" s="6" t="str">
        <f>VLOOKUP(L3108,'User input'!$D$6:$E$16,2,FALSE)</f>
        <v>Hyperwotsit</v>
      </c>
      <c r="P3108" s="6">
        <f>VLOOKUP(L3108,'User input'!$D$6:$G$16,3,FALSE)</f>
        <v>2.0099999999999998</v>
      </c>
      <c r="Q3108" s="6">
        <f>VLOOKUP(L3108,'User input'!$D$6:$G$16,4,FALSE)</f>
        <v>20</v>
      </c>
      <c r="R3108" s="6">
        <f t="shared" si="195"/>
        <v>700</v>
      </c>
      <c r="S3108" s="26">
        <f t="shared" si="192"/>
        <v>1406.9999999999998</v>
      </c>
      <c r="T3108" s="26">
        <f>IF(K3108&lt;'User input'!$I$9,'User input'!$J$8,IF(K3108&lt;'User input'!$I$10,'User input'!$J$9,IF(K3108&lt;'User input'!$I$11,'User input'!$J$10,'User input'!$J$11)))*S3108</f>
        <v>42.209999999999994</v>
      </c>
      <c r="U3108" s="26">
        <f>K3108*'User input'!$J$17+'User input'!$J$16</f>
        <v>0.5</v>
      </c>
    </row>
    <row r="3109" spans="1:21" x14ac:dyDescent="0.25">
      <c r="A3109" s="18">
        <v>3188</v>
      </c>
      <c r="B3109" s="10" t="s">
        <v>6294</v>
      </c>
      <c r="C3109" s="10" t="s">
        <v>2263</v>
      </c>
      <c r="D3109" s="10" t="s">
        <v>49</v>
      </c>
      <c r="E3109" s="10" t="s">
        <v>16</v>
      </c>
      <c r="F3109" s="16">
        <v>60</v>
      </c>
      <c r="G3109" s="10" t="s">
        <v>7621</v>
      </c>
      <c r="H3109" s="10" t="s">
        <v>965</v>
      </c>
      <c r="I3109" s="10" t="s">
        <v>185</v>
      </c>
      <c r="J3109" s="11">
        <v>44105</v>
      </c>
      <c r="K3109" s="16">
        <v>31</v>
      </c>
      <c r="L3109" s="10" t="s">
        <v>157</v>
      </c>
      <c r="M3109" s="10">
        <f t="shared" si="193"/>
        <v>2020</v>
      </c>
      <c r="N3109" s="10">
        <f t="shared" si="194"/>
        <v>10</v>
      </c>
      <c r="O3109" s="10" t="str">
        <f>VLOOKUP(L3109,'User input'!$D$6:$E$16,2,FALSE)</f>
        <v>Ultrathing V3</v>
      </c>
      <c r="P3109" s="10">
        <f>VLOOKUP(L3109,'User input'!$D$6:$G$16,3,FALSE)</f>
        <v>3.39</v>
      </c>
      <c r="Q3109" s="10">
        <f>VLOOKUP(L3109,'User input'!$D$6:$G$16,4,FALSE)</f>
        <v>24</v>
      </c>
      <c r="R3109" s="10">
        <f t="shared" si="195"/>
        <v>744</v>
      </c>
      <c r="S3109" s="27">
        <f t="shared" si="192"/>
        <v>2522.1600000000003</v>
      </c>
      <c r="T3109" s="27">
        <f>IF(K3109&lt;'User input'!$I$9,'User input'!$J$8,IF(K3109&lt;'User input'!$I$10,'User input'!$J$9,IF(K3109&lt;'User input'!$I$11,'User input'!$J$10,'User input'!$J$11)))*S3109</f>
        <v>75.6648</v>
      </c>
      <c r="U3109" s="27">
        <f>K3109*'User input'!$J$17+'User input'!$J$16</f>
        <v>0.5</v>
      </c>
    </row>
    <row r="3110" spans="1:21" x14ac:dyDescent="0.25">
      <c r="A3110" s="17">
        <v>3189</v>
      </c>
      <c r="B3110" s="6" t="s">
        <v>4997</v>
      </c>
      <c r="C3110" s="6" t="s">
        <v>7622</v>
      </c>
      <c r="D3110" s="6" t="s">
        <v>28</v>
      </c>
      <c r="E3110" s="6" t="s">
        <v>29</v>
      </c>
      <c r="F3110" s="15">
        <v>60</v>
      </c>
      <c r="G3110" s="6" t="s">
        <v>7623</v>
      </c>
      <c r="H3110" s="6" t="s">
        <v>7624</v>
      </c>
      <c r="I3110" s="6" t="s">
        <v>32</v>
      </c>
      <c r="J3110" s="7">
        <v>44116</v>
      </c>
      <c r="K3110" s="15">
        <v>3</v>
      </c>
      <c r="L3110" s="6" t="s">
        <v>44</v>
      </c>
      <c r="M3110" s="6">
        <f t="shared" si="193"/>
        <v>2020</v>
      </c>
      <c r="N3110" s="6">
        <f t="shared" si="194"/>
        <v>10</v>
      </c>
      <c r="O3110" s="6" t="str">
        <f>VLOOKUP(L3110,'User input'!$D$6:$E$16,2,FALSE)</f>
        <v>Gigastuff</v>
      </c>
      <c r="P3110" s="6">
        <f>VLOOKUP(L3110,'User input'!$D$6:$G$16,3,FALSE)</f>
        <v>1.89</v>
      </c>
      <c r="Q3110" s="6">
        <f>VLOOKUP(L3110,'User input'!$D$6:$G$16,4,FALSE)</f>
        <v>18</v>
      </c>
      <c r="R3110" s="6">
        <f t="shared" si="195"/>
        <v>54</v>
      </c>
      <c r="S3110" s="26">
        <f t="shared" si="192"/>
        <v>102.05999999999999</v>
      </c>
      <c r="T3110" s="26">
        <f>IF(K3110&lt;'User input'!$I$9,'User input'!$J$8,IF(K3110&lt;'User input'!$I$10,'User input'!$J$9,IF(K3110&lt;'User input'!$I$11,'User input'!$J$10,'User input'!$J$11)))*S3110</f>
        <v>0</v>
      </c>
      <c r="U3110" s="26">
        <f>K3110*'User input'!$J$17+'User input'!$J$16</f>
        <v>0.5</v>
      </c>
    </row>
    <row r="3111" spans="1:21" x14ac:dyDescent="0.25">
      <c r="A3111" s="18">
        <v>3190</v>
      </c>
      <c r="B3111" s="10" t="s">
        <v>5725</v>
      </c>
      <c r="C3111" s="10" t="s">
        <v>227</v>
      </c>
      <c r="D3111" s="10" t="s">
        <v>15</v>
      </c>
      <c r="E3111" s="10" t="s">
        <v>16</v>
      </c>
      <c r="F3111" s="16">
        <v>90</v>
      </c>
      <c r="G3111" s="10" t="s">
        <v>7625</v>
      </c>
      <c r="H3111" s="10" t="s">
        <v>2865</v>
      </c>
      <c r="I3111" s="10" t="s">
        <v>32</v>
      </c>
      <c r="J3111" s="11">
        <v>43675</v>
      </c>
      <c r="K3111" s="16">
        <v>82</v>
      </c>
      <c r="L3111" s="10" t="s">
        <v>157</v>
      </c>
      <c r="M3111" s="10">
        <f t="shared" si="193"/>
        <v>2019</v>
      </c>
      <c r="N3111" s="10">
        <f t="shared" si="194"/>
        <v>7</v>
      </c>
      <c r="O3111" s="10" t="str">
        <f>VLOOKUP(L3111,'User input'!$D$6:$E$16,2,FALSE)</f>
        <v>Ultrathing V3</v>
      </c>
      <c r="P3111" s="10">
        <f>VLOOKUP(L3111,'User input'!$D$6:$G$16,3,FALSE)</f>
        <v>3.39</v>
      </c>
      <c r="Q3111" s="10">
        <f>VLOOKUP(L3111,'User input'!$D$6:$G$16,4,FALSE)</f>
        <v>24</v>
      </c>
      <c r="R3111" s="10">
        <f t="shared" si="195"/>
        <v>1968</v>
      </c>
      <c r="S3111" s="27">
        <f t="shared" si="192"/>
        <v>6671.52</v>
      </c>
      <c r="T3111" s="27">
        <f>IF(K3111&lt;'User input'!$I$9,'User input'!$J$8,IF(K3111&lt;'User input'!$I$10,'User input'!$J$9,IF(K3111&lt;'User input'!$I$11,'User input'!$J$10,'User input'!$J$11)))*S3111</f>
        <v>333.57600000000002</v>
      </c>
      <c r="U3111" s="27">
        <f>K3111*'User input'!$J$17+'User input'!$J$16</f>
        <v>0.5</v>
      </c>
    </row>
    <row r="3112" spans="1:21" x14ac:dyDescent="0.25">
      <c r="A3112" s="17">
        <v>3191</v>
      </c>
      <c r="B3112" s="6" t="s">
        <v>2513</v>
      </c>
      <c r="C3112" s="6" t="s">
        <v>5728</v>
      </c>
      <c r="D3112" s="6" t="s">
        <v>28</v>
      </c>
      <c r="E3112" s="6" t="s">
        <v>29</v>
      </c>
      <c r="F3112" s="15">
        <v>60</v>
      </c>
      <c r="G3112" s="6" t="s">
        <v>7626</v>
      </c>
      <c r="H3112" s="6" t="s">
        <v>4373</v>
      </c>
      <c r="I3112" s="6" t="s">
        <v>32</v>
      </c>
      <c r="J3112" s="7">
        <v>43942</v>
      </c>
      <c r="K3112" s="15">
        <v>89</v>
      </c>
      <c r="L3112" s="6" t="s">
        <v>39</v>
      </c>
      <c r="M3112" s="6">
        <f t="shared" si="193"/>
        <v>2020</v>
      </c>
      <c r="N3112" s="6">
        <f t="shared" si="194"/>
        <v>4</v>
      </c>
      <c r="O3112" s="6" t="str">
        <f>VLOOKUP(L3112,'User input'!$D$6:$E$16,2,FALSE)</f>
        <v>Ultrathing V1</v>
      </c>
      <c r="P3112" s="6">
        <f>VLOOKUP(L3112,'User input'!$D$6:$G$16,3,FALSE)</f>
        <v>1.79</v>
      </c>
      <c r="Q3112" s="6">
        <f>VLOOKUP(L3112,'User input'!$D$6:$G$16,4,FALSE)</f>
        <v>17</v>
      </c>
      <c r="R3112" s="6">
        <f t="shared" si="195"/>
        <v>1513</v>
      </c>
      <c r="S3112" s="26">
        <f t="shared" si="192"/>
        <v>2708.27</v>
      </c>
      <c r="T3112" s="26">
        <f>IF(K3112&lt;'User input'!$I$9,'User input'!$J$8,IF(K3112&lt;'User input'!$I$10,'User input'!$J$9,IF(K3112&lt;'User input'!$I$11,'User input'!$J$10,'User input'!$J$11)))*S3112</f>
        <v>135.4135</v>
      </c>
      <c r="U3112" s="26">
        <f>K3112*'User input'!$J$17+'User input'!$J$16</f>
        <v>0.5</v>
      </c>
    </row>
    <row r="3113" spans="1:21" x14ac:dyDescent="0.25">
      <c r="A3113" s="18">
        <v>3192</v>
      </c>
      <c r="B3113" s="10" t="s">
        <v>7627</v>
      </c>
      <c r="C3113" s="10" t="s">
        <v>5958</v>
      </c>
      <c r="D3113" s="10" t="s">
        <v>28</v>
      </c>
      <c r="E3113" s="10" t="s">
        <v>29</v>
      </c>
      <c r="F3113" s="16">
        <v>60</v>
      </c>
      <c r="G3113" s="10" t="s">
        <v>7628</v>
      </c>
      <c r="H3113" s="10" t="s">
        <v>1969</v>
      </c>
      <c r="I3113" s="10" t="s">
        <v>122</v>
      </c>
      <c r="J3113" s="11">
        <v>44527</v>
      </c>
      <c r="K3113" s="16">
        <v>4</v>
      </c>
      <c r="L3113" s="10" t="s">
        <v>52</v>
      </c>
      <c r="M3113" s="10">
        <f t="shared" si="193"/>
        <v>2021</v>
      </c>
      <c r="N3113" s="10">
        <f t="shared" si="194"/>
        <v>11</v>
      </c>
      <c r="O3113" s="10" t="str">
        <f>VLOOKUP(L3113,'User input'!$D$6:$E$16,2,FALSE)</f>
        <v>Megawidget S</v>
      </c>
      <c r="P3113" s="10">
        <f>VLOOKUP(L3113,'User input'!$D$6:$G$16,3,FALSE)</f>
        <v>0.69</v>
      </c>
      <c r="Q3113" s="10">
        <f>VLOOKUP(L3113,'User input'!$D$6:$G$16,4,FALSE)</f>
        <v>24</v>
      </c>
      <c r="R3113" s="10">
        <f t="shared" si="195"/>
        <v>96</v>
      </c>
      <c r="S3113" s="27">
        <f t="shared" si="192"/>
        <v>66.239999999999995</v>
      </c>
      <c r="T3113" s="27">
        <f>IF(K3113&lt;'User input'!$I$9,'User input'!$J$8,IF(K3113&lt;'User input'!$I$10,'User input'!$J$9,IF(K3113&lt;'User input'!$I$11,'User input'!$J$10,'User input'!$J$11)))*S3113</f>
        <v>0</v>
      </c>
      <c r="U3113" s="27">
        <f>K3113*'User input'!$J$17+'User input'!$J$16</f>
        <v>0.5</v>
      </c>
    </row>
    <row r="3114" spans="1:21" x14ac:dyDescent="0.25">
      <c r="A3114" s="17">
        <v>3193</v>
      </c>
      <c r="B3114" s="6" t="s">
        <v>310</v>
      </c>
      <c r="C3114" s="6" t="s">
        <v>1589</v>
      </c>
      <c r="D3114" s="6" t="s">
        <v>28</v>
      </c>
      <c r="E3114" s="6" t="s">
        <v>29</v>
      </c>
      <c r="F3114" s="15">
        <v>60</v>
      </c>
      <c r="G3114" s="6" t="s">
        <v>7629</v>
      </c>
      <c r="H3114" s="6" t="s">
        <v>3639</v>
      </c>
      <c r="I3114" s="6" t="s">
        <v>291</v>
      </c>
      <c r="J3114" s="7">
        <v>44130</v>
      </c>
      <c r="K3114" s="15">
        <v>58</v>
      </c>
      <c r="L3114" s="6" t="s">
        <v>52</v>
      </c>
      <c r="M3114" s="6">
        <f t="shared" si="193"/>
        <v>2020</v>
      </c>
      <c r="N3114" s="6">
        <f t="shared" si="194"/>
        <v>10</v>
      </c>
      <c r="O3114" s="6" t="str">
        <f>VLOOKUP(L3114,'User input'!$D$6:$E$16,2,FALSE)</f>
        <v>Megawidget S</v>
      </c>
      <c r="P3114" s="6">
        <f>VLOOKUP(L3114,'User input'!$D$6:$G$16,3,FALSE)</f>
        <v>0.69</v>
      </c>
      <c r="Q3114" s="6">
        <f>VLOOKUP(L3114,'User input'!$D$6:$G$16,4,FALSE)</f>
        <v>24</v>
      </c>
      <c r="R3114" s="6">
        <f t="shared" si="195"/>
        <v>1392</v>
      </c>
      <c r="S3114" s="26">
        <f t="shared" si="192"/>
        <v>960.4799999999999</v>
      </c>
      <c r="T3114" s="26">
        <f>IF(K3114&lt;'User input'!$I$9,'User input'!$J$8,IF(K3114&lt;'User input'!$I$10,'User input'!$J$9,IF(K3114&lt;'User input'!$I$11,'User input'!$J$10,'User input'!$J$11)))*S3114</f>
        <v>48.024000000000001</v>
      </c>
      <c r="U3114" s="26">
        <f>K3114*'User input'!$J$17+'User input'!$J$16</f>
        <v>0.5</v>
      </c>
    </row>
    <row r="3115" spans="1:21" x14ac:dyDescent="0.25">
      <c r="A3115" s="18">
        <v>3194</v>
      </c>
      <c r="B3115" s="10" t="s">
        <v>7630</v>
      </c>
      <c r="C3115" s="10" t="s">
        <v>6735</v>
      </c>
      <c r="D3115" s="10" t="s">
        <v>15</v>
      </c>
      <c r="E3115" s="10" t="s">
        <v>16</v>
      </c>
      <c r="F3115" s="16">
        <v>90</v>
      </c>
      <c r="G3115" s="10" t="s">
        <v>7631</v>
      </c>
      <c r="H3115" s="10" t="s">
        <v>3761</v>
      </c>
      <c r="I3115" s="10" t="s">
        <v>185</v>
      </c>
      <c r="J3115" s="11">
        <v>43770</v>
      </c>
      <c r="K3115" s="16">
        <v>23</v>
      </c>
      <c r="L3115" s="10" t="s">
        <v>157</v>
      </c>
      <c r="M3115" s="10">
        <f t="shared" si="193"/>
        <v>2019</v>
      </c>
      <c r="N3115" s="10">
        <f t="shared" si="194"/>
        <v>11</v>
      </c>
      <c r="O3115" s="10" t="str">
        <f>VLOOKUP(L3115,'User input'!$D$6:$E$16,2,FALSE)</f>
        <v>Ultrathing V3</v>
      </c>
      <c r="P3115" s="10">
        <f>VLOOKUP(L3115,'User input'!$D$6:$G$16,3,FALSE)</f>
        <v>3.39</v>
      </c>
      <c r="Q3115" s="10">
        <f>VLOOKUP(L3115,'User input'!$D$6:$G$16,4,FALSE)</f>
        <v>24</v>
      </c>
      <c r="R3115" s="10">
        <f t="shared" si="195"/>
        <v>552</v>
      </c>
      <c r="S3115" s="27">
        <f t="shared" si="192"/>
        <v>1871.28</v>
      </c>
      <c r="T3115" s="27">
        <f>IF(K3115&lt;'User input'!$I$9,'User input'!$J$8,IF(K3115&lt;'User input'!$I$10,'User input'!$J$9,IF(K3115&lt;'User input'!$I$11,'User input'!$J$10,'User input'!$J$11)))*S3115</f>
        <v>56.138399999999997</v>
      </c>
      <c r="U3115" s="27">
        <f>K3115*'User input'!$J$17+'User input'!$J$16</f>
        <v>0.5</v>
      </c>
    </row>
    <row r="3116" spans="1:21" x14ac:dyDescent="0.25">
      <c r="A3116" s="17">
        <v>3195</v>
      </c>
      <c r="B3116" s="6" t="s">
        <v>5176</v>
      </c>
      <c r="C3116" s="6" t="s">
        <v>1670</v>
      </c>
      <c r="D3116" s="6" t="s">
        <v>28</v>
      </c>
      <c r="E3116" s="6" t="s">
        <v>29</v>
      </c>
      <c r="F3116" s="15">
        <v>30</v>
      </c>
      <c r="G3116" s="6" t="s">
        <v>7632</v>
      </c>
      <c r="H3116" s="6" t="s">
        <v>4145</v>
      </c>
      <c r="I3116" s="6" t="s">
        <v>32</v>
      </c>
      <c r="J3116" s="7">
        <v>43882</v>
      </c>
      <c r="K3116" s="15">
        <v>30</v>
      </c>
      <c r="L3116" s="6" t="s">
        <v>39</v>
      </c>
      <c r="M3116" s="6">
        <f t="shared" si="193"/>
        <v>2020</v>
      </c>
      <c r="N3116" s="6">
        <f t="shared" si="194"/>
        <v>2</v>
      </c>
      <c r="O3116" s="6" t="str">
        <f>VLOOKUP(L3116,'User input'!$D$6:$E$16,2,FALSE)</f>
        <v>Ultrathing V1</v>
      </c>
      <c r="P3116" s="6">
        <f>VLOOKUP(L3116,'User input'!$D$6:$G$16,3,FALSE)</f>
        <v>1.79</v>
      </c>
      <c r="Q3116" s="6">
        <f>VLOOKUP(L3116,'User input'!$D$6:$G$16,4,FALSE)</f>
        <v>17</v>
      </c>
      <c r="R3116" s="6">
        <f t="shared" si="195"/>
        <v>510</v>
      </c>
      <c r="S3116" s="26">
        <f t="shared" si="192"/>
        <v>912.9</v>
      </c>
      <c r="T3116" s="26">
        <f>IF(K3116&lt;'User input'!$I$9,'User input'!$J$8,IF(K3116&lt;'User input'!$I$10,'User input'!$J$9,IF(K3116&lt;'User input'!$I$11,'User input'!$J$10,'User input'!$J$11)))*S3116</f>
        <v>27.386999999999997</v>
      </c>
      <c r="U3116" s="26">
        <f>K3116*'User input'!$J$17+'User input'!$J$16</f>
        <v>0.5</v>
      </c>
    </row>
    <row r="3117" spans="1:21" x14ac:dyDescent="0.25">
      <c r="A3117" s="18">
        <v>3196</v>
      </c>
      <c r="B3117" s="10" t="s">
        <v>7633</v>
      </c>
      <c r="C3117" s="10" t="s">
        <v>1111</v>
      </c>
      <c r="D3117" s="10" t="s">
        <v>49</v>
      </c>
      <c r="E3117" s="10" t="s">
        <v>16</v>
      </c>
      <c r="F3117" s="16">
        <v>60</v>
      </c>
      <c r="G3117" s="10" t="s">
        <v>7634</v>
      </c>
      <c r="H3117" s="10" t="s">
        <v>7635</v>
      </c>
      <c r="I3117" s="10" t="s">
        <v>7636</v>
      </c>
      <c r="J3117" s="11">
        <v>43884</v>
      </c>
      <c r="K3117" s="16">
        <v>41</v>
      </c>
      <c r="L3117" s="10" t="s">
        <v>39</v>
      </c>
      <c r="M3117" s="10">
        <f t="shared" si="193"/>
        <v>2020</v>
      </c>
      <c r="N3117" s="10">
        <f t="shared" si="194"/>
        <v>2</v>
      </c>
      <c r="O3117" s="10" t="str">
        <f>VLOOKUP(L3117,'User input'!$D$6:$E$16,2,FALSE)</f>
        <v>Ultrathing V1</v>
      </c>
      <c r="P3117" s="10">
        <f>VLOOKUP(L3117,'User input'!$D$6:$G$16,3,FALSE)</f>
        <v>1.79</v>
      </c>
      <c r="Q3117" s="10">
        <f>VLOOKUP(L3117,'User input'!$D$6:$G$16,4,FALSE)</f>
        <v>17</v>
      </c>
      <c r="R3117" s="10">
        <f t="shared" si="195"/>
        <v>697</v>
      </c>
      <c r="S3117" s="27">
        <f t="shared" si="192"/>
        <v>1247.6300000000001</v>
      </c>
      <c r="T3117" s="27">
        <f>IF(K3117&lt;'User input'!$I$9,'User input'!$J$8,IF(K3117&lt;'User input'!$I$10,'User input'!$J$9,IF(K3117&lt;'User input'!$I$11,'User input'!$J$10,'User input'!$J$11)))*S3117</f>
        <v>37.428899999999999</v>
      </c>
      <c r="U3117" s="27">
        <f>K3117*'User input'!$J$17+'User input'!$J$16</f>
        <v>0.5</v>
      </c>
    </row>
    <row r="3118" spans="1:21" x14ac:dyDescent="0.25">
      <c r="A3118" s="17">
        <v>3197</v>
      </c>
      <c r="B3118" s="6" t="s">
        <v>7637</v>
      </c>
      <c r="C3118" s="6" t="s">
        <v>1886</v>
      </c>
      <c r="D3118" s="6" t="s">
        <v>49</v>
      </c>
      <c r="E3118" s="6" t="s">
        <v>16</v>
      </c>
      <c r="F3118" s="15">
        <v>60</v>
      </c>
      <c r="G3118" s="6" t="s">
        <v>7638</v>
      </c>
      <c r="H3118" s="6" t="s">
        <v>5798</v>
      </c>
      <c r="I3118" s="6" t="s">
        <v>5799</v>
      </c>
      <c r="J3118" s="7">
        <v>44424</v>
      </c>
      <c r="K3118" s="15">
        <v>69</v>
      </c>
      <c r="L3118" s="6" t="s">
        <v>62</v>
      </c>
      <c r="M3118" s="6">
        <f t="shared" si="193"/>
        <v>2021</v>
      </c>
      <c r="N3118" s="6">
        <f t="shared" si="194"/>
        <v>8</v>
      </c>
      <c r="O3118" s="6" t="str">
        <f>VLOOKUP(L3118,'User input'!$D$6:$E$16,2,FALSE)</f>
        <v>Ultrathing V4</v>
      </c>
      <c r="P3118" s="6">
        <f>VLOOKUP(L3118,'User input'!$D$6:$G$16,3,FALSE)</f>
        <v>3.99</v>
      </c>
      <c r="Q3118" s="6">
        <f>VLOOKUP(L3118,'User input'!$D$6:$G$16,4,FALSE)</f>
        <v>24</v>
      </c>
      <c r="R3118" s="6">
        <f t="shared" si="195"/>
        <v>1656</v>
      </c>
      <c r="S3118" s="26">
        <f t="shared" si="192"/>
        <v>6607.4400000000005</v>
      </c>
      <c r="T3118" s="26">
        <f>IF(K3118&lt;'User input'!$I$9,'User input'!$J$8,IF(K3118&lt;'User input'!$I$10,'User input'!$J$9,IF(K3118&lt;'User input'!$I$11,'User input'!$J$10,'User input'!$J$11)))*S3118</f>
        <v>330.37200000000007</v>
      </c>
      <c r="U3118" s="26">
        <f>K3118*'User input'!$J$17+'User input'!$J$16</f>
        <v>0.5</v>
      </c>
    </row>
    <row r="3119" spans="1:21" x14ac:dyDescent="0.25">
      <c r="A3119" s="18">
        <v>3198</v>
      </c>
      <c r="B3119" s="10" t="s">
        <v>2786</v>
      </c>
      <c r="C3119" s="10" t="s">
        <v>203</v>
      </c>
      <c r="D3119" s="10" t="s">
        <v>28</v>
      </c>
      <c r="E3119" s="10" t="s">
        <v>29</v>
      </c>
      <c r="F3119" s="16">
        <v>60</v>
      </c>
      <c r="G3119" s="10" t="s">
        <v>7639</v>
      </c>
      <c r="H3119" s="10" t="s">
        <v>6709</v>
      </c>
      <c r="I3119" s="10" t="s">
        <v>32</v>
      </c>
      <c r="J3119" s="11">
        <v>44198</v>
      </c>
      <c r="K3119" s="16">
        <v>10</v>
      </c>
      <c r="L3119" s="10" t="s">
        <v>52</v>
      </c>
      <c r="M3119" s="10">
        <f t="shared" si="193"/>
        <v>2021</v>
      </c>
      <c r="N3119" s="10">
        <f t="shared" si="194"/>
        <v>1</v>
      </c>
      <c r="O3119" s="10" t="str">
        <f>VLOOKUP(L3119,'User input'!$D$6:$E$16,2,FALSE)</f>
        <v>Megawidget S</v>
      </c>
      <c r="P3119" s="10">
        <f>VLOOKUP(L3119,'User input'!$D$6:$G$16,3,FALSE)</f>
        <v>0.69</v>
      </c>
      <c r="Q3119" s="10">
        <f>VLOOKUP(L3119,'User input'!$D$6:$G$16,4,FALSE)</f>
        <v>24</v>
      </c>
      <c r="R3119" s="10">
        <f t="shared" si="195"/>
        <v>240</v>
      </c>
      <c r="S3119" s="27">
        <f t="shared" si="192"/>
        <v>165.6</v>
      </c>
      <c r="T3119" s="27">
        <f>IF(K3119&lt;'User input'!$I$9,'User input'!$J$8,IF(K3119&lt;'User input'!$I$10,'User input'!$J$9,IF(K3119&lt;'User input'!$I$11,'User input'!$J$10,'User input'!$J$11)))*S3119</f>
        <v>0</v>
      </c>
      <c r="U3119" s="27">
        <f>K3119*'User input'!$J$17+'User input'!$J$16</f>
        <v>0.5</v>
      </c>
    </row>
    <row r="3120" spans="1:21" x14ac:dyDescent="0.25">
      <c r="A3120" s="17">
        <v>3199</v>
      </c>
      <c r="B3120" s="6" t="s">
        <v>7640</v>
      </c>
      <c r="C3120" s="6" t="s">
        <v>3898</v>
      </c>
      <c r="D3120" s="6" t="s">
        <v>49</v>
      </c>
      <c r="E3120" s="6" t="s">
        <v>16</v>
      </c>
      <c r="F3120" s="15">
        <v>90</v>
      </c>
      <c r="G3120" s="6" t="s">
        <v>7641</v>
      </c>
      <c r="H3120" s="6" t="s">
        <v>6709</v>
      </c>
      <c r="I3120" s="6" t="s">
        <v>32</v>
      </c>
      <c r="J3120" s="7">
        <v>44052</v>
      </c>
      <c r="K3120" s="15">
        <v>25</v>
      </c>
      <c r="L3120" s="6" t="s">
        <v>68</v>
      </c>
      <c r="M3120" s="6">
        <f t="shared" si="193"/>
        <v>2020</v>
      </c>
      <c r="N3120" s="6">
        <f t="shared" si="194"/>
        <v>8</v>
      </c>
      <c r="O3120" s="6" t="str">
        <f>VLOOKUP(L3120,'User input'!$D$6:$E$16,2,FALSE)</f>
        <v>Megawidget M</v>
      </c>
      <c r="P3120" s="6">
        <f>VLOOKUP(L3120,'User input'!$D$6:$G$16,3,FALSE)</f>
        <v>1.29</v>
      </c>
      <c r="Q3120" s="6">
        <f>VLOOKUP(L3120,'User input'!$D$6:$G$16,4,FALSE)</f>
        <v>24</v>
      </c>
      <c r="R3120" s="6">
        <f t="shared" si="195"/>
        <v>600</v>
      </c>
      <c r="S3120" s="26">
        <f t="shared" si="192"/>
        <v>774</v>
      </c>
      <c r="T3120" s="26">
        <f>IF(K3120&lt;'User input'!$I$9,'User input'!$J$8,IF(K3120&lt;'User input'!$I$10,'User input'!$J$9,IF(K3120&lt;'User input'!$I$11,'User input'!$J$10,'User input'!$J$11)))*S3120</f>
        <v>23.22</v>
      </c>
      <c r="U3120" s="26">
        <f>K3120*'User input'!$J$17+'User input'!$J$16</f>
        <v>0.5</v>
      </c>
    </row>
    <row r="3121" spans="1:21" x14ac:dyDescent="0.25">
      <c r="A3121" s="17">
        <v>3201</v>
      </c>
      <c r="B3121" s="6" t="s">
        <v>7642</v>
      </c>
      <c r="C3121" s="6" t="s">
        <v>4663</v>
      </c>
      <c r="D3121" s="6" t="s">
        <v>49</v>
      </c>
      <c r="E3121" s="6" t="s">
        <v>16</v>
      </c>
      <c r="F3121" s="15">
        <v>30</v>
      </c>
      <c r="G3121" s="6" t="s">
        <v>7643</v>
      </c>
      <c r="H3121" s="6" t="s">
        <v>2943</v>
      </c>
      <c r="I3121" s="6" t="s">
        <v>122</v>
      </c>
      <c r="J3121" s="7">
        <v>43671</v>
      </c>
      <c r="K3121" s="15">
        <v>2</v>
      </c>
      <c r="L3121" s="6" t="s">
        <v>20</v>
      </c>
      <c r="M3121" s="6">
        <f t="shared" si="193"/>
        <v>2019</v>
      </c>
      <c r="N3121" s="6">
        <f t="shared" si="194"/>
        <v>7</v>
      </c>
      <c r="O3121" s="6" t="str">
        <f>VLOOKUP(L3121,'User input'!$D$6:$E$16,2,FALSE)</f>
        <v>Hyperwotsit</v>
      </c>
      <c r="P3121" s="6">
        <f>VLOOKUP(L3121,'User input'!$D$6:$G$16,3,FALSE)</f>
        <v>2.0099999999999998</v>
      </c>
      <c r="Q3121" s="6">
        <f>VLOOKUP(L3121,'User input'!$D$6:$G$16,4,FALSE)</f>
        <v>20</v>
      </c>
      <c r="R3121" s="6">
        <f t="shared" si="195"/>
        <v>40</v>
      </c>
      <c r="S3121" s="26">
        <f t="shared" si="192"/>
        <v>80.399999999999991</v>
      </c>
      <c r="T3121" s="26">
        <f>IF(K3121&lt;'User input'!$I$9,'User input'!$J$8,IF(K3121&lt;'User input'!$I$10,'User input'!$J$9,IF(K3121&lt;'User input'!$I$11,'User input'!$J$10,'User input'!$J$11)))*S3121</f>
        <v>0</v>
      </c>
      <c r="U3121" s="26">
        <f>K3121*'User input'!$J$17+'User input'!$J$16</f>
        <v>0.5</v>
      </c>
    </row>
    <row r="3122" spans="1:21" x14ac:dyDescent="0.25">
      <c r="A3122" s="18">
        <v>3202</v>
      </c>
      <c r="B3122" s="10" t="s">
        <v>1989</v>
      </c>
      <c r="C3122" s="10" t="s">
        <v>7644</v>
      </c>
      <c r="D3122" s="10" t="s">
        <v>28</v>
      </c>
      <c r="E3122" s="10" t="s">
        <v>29</v>
      </c>
      <c r="F3122" s="16">
        <v>60</v>
      </c>
      <c r="G3122" s="10" t="s">
        <v>7643</v>
      </c>
      <c r="H3122" s="10" t="s">
        <v>3386</v>
      </c>
      <c r="I3122" s="10" t="s">
        <v>32</v>
      </c>
      <c r="J3122" s="11">
        <v>44268</v>
      </c>
      <c r="K3122" s="16">
        <v>66</v>
      </c>
      <c r="L3122" s="10" t="s">
        <v>157</v>
      </c>
      <c r="M3122" s="10">
        <f t="shared" si="193"/>
        <v>2021</v>
      </c>
      <c r="N3122" s="10">
        <f t="shared" si="194"/>
        <v>3</v>
      </c>
      <c r="O3122" s="10" t="str">
        <f>VLOOKUP(L3122,'User input'!$D$6:$E$16,2,FALSE)</f>
        <v>Ultrathing V3</v>
      </c>
      <c r="P3122" s="10">
        <f>VLOOKUP(L3122,'User input'!$D$6:$G$16,3,FALSE)</f>
        <v>3.39</v>
      </c>
      <c r="Q3122" s="10">
        <f>VLOOKUP(L3122,'User input'!$D$6:$G$16,4,FALSE)</f>
        <v>24</v>
      </c>
      <c r="R3122" s="10">
        <f t="shared" si="195"/>
        <v>1584</v>
      </c>
      <c r="S3122" s="27">
        <f t="shared" si="192"/>
        <v>5369.76</v>
      </c>
      <c r="T3122" s="27">
        <f>IF(K3122&lt;'User input'!$I$9,'User input'!$J$8,IF(K3122&lt;'User input'!$I$10,'User input'!$J$9,IF(K3122&lt;'User input'!$I$11,'User input'!$J$10,'User input'!$J$11)))*S3122</f>
        <v>268.488</v>
      </c>
      <c r="U3122" s="27">
        <f>K3122*'User input'!$J$17+'User input'!$J$16</f>
        <v>0.5</v>
      </c>
    </row>
    <row r="3123" spans="1:21" x14ac:dyDescent="0.25">
      <c r="A3123" s="17">
        <v>3203</v>
      </c>
      <c r="B3123" s="6" t="s">
        <v>7645</v>
      </c>
      <c r="C3123" s="6" t="s">
        <v>543</v>
      </c>
      <c r="D3123" s="6" t="s">
        <v>49</v>
      </c>
      <c r="E3123" s="6" t="s">
        <v>16</v>
      </c>
      <c r="F3123" s="15">
        <v>90</v>
      </c>
      <c r="G3123" s="6" t="s">
        <v>7646</v>
      </c>
      <c r="H3123" s="6" t="s">
        <v>3389</v>
      </c>
      <c r="I3123" s="6" t="s">
        <v>122</v>
      </c>
      <c r="J3123" s="7">
        <v>43831</v>
      </c>
      <c r="K3123" s="15">
        <v>5</v>
      </c>
      <c r="L3123" s="6" t="s">
        <v>39</v>
      </c>
      <c r="M3123" s="6">
        <f t="shared" si="193"/>
        <v>2020</v>
      </c>
      <c r="N3123" s="6">
        <f t="shared" si="194"/>
        <v>1</v>
      </c>
      <c r="O3123" s="6" t="str">
        <f>VLOOKUP(L3123,'User input'!$D$6:$E$16,2,FALSE)</f>
        <v>Ultrathing V1</v>
      </c>
      <c r="P3123" s="6">
        <f>VLOOKUP(L3123,'User input'!$D$6:$G$16,3,FALSE)</f>
        <v>1.79</v>
      </c>
      <c r="Q3123" s="6">
        <f>VLOOKUP(L3123,'User input'!$D$6:$G$16,4,FALSE)</f>
        <v>17</v>
      </c>
      <c r="R3123" s="6">
        <f t="shared" si="195"/>
        <v>85</v>
      </c>
      <c r="S3123" s="26">
        <f t="shared" si="192"/>
        <v>152.15</v>
      </c>
      <c r="T3123" s="26">
        <f>IF(K3123&lt;'User input'!$I$9,'User input'!$J$8,IF(K3123&lt;'User input'!$I$10,'User input'!$J$9,IF(K3123&lt;'User input'!$I$11,'User input'!$J$10,'User input'!$J$11)))*S3123</f>
        <v>0</v>
      </c>
      <c r="U3123" s="26">
        <f>K3123*'User input'!$J$17+'User input'!$J$16</f>
        <v>0.5</v>
      </c>
    </row>
    <row r="3124" spans="1:21" x14ac:dyDescent="0.25">
      <c r="A3124" s="18">
        <v>3204</v>
      </c>
      <c r="B3124" s="10" t="s">
        <v>7168</v>
      </c>
      <c r="C3124" s="10" t="s">
        <v>2206</v>
      </c>
      <c r="D3124" s="10" t="s">
        <v>28</v>
      </c>
      <c r="E3124" s="10" t="s">
        <v>29</v>
      </c>
      <c r="F3124" s="16">
        <v>60</v>
      </c>
      <c r="G3124" s="10" t="s">
        <v>7647</v>
      </c>
      <c r="H3124" s="10" t="s">
        <v>3821</v>
      </c>
      <c r="I3124" s="10" t="s">
        <v>32</v>
      </c>
      <c r="J3124" s="11">
        <v>43736</v>
      </c>
      <c r="K3124" s="16">
        <v>11</v>
      </c>
      <c r="L3124" s="10" t="s">
        <v>39</v>
      </c>
      <c r="M3124" s="10">
        <f t="shared" si="193"/>
        <v>2019</v>
      </c>
      <c r="N3124" s="10">
        <f t="shared" si="194"/>
        <v>9</v>
      </c>
      <c r="O3124" s="10" t="str">
        <f>VLOOKUP(L3124,'User input'!$D$6:$E$16,2,FALSE)</f>
        <v>Ultrathing V1</v>
      </c>
      <c r="P3124" s="10">
        <f>VLOOKUP(L3124,'User input'!$D$6:$G$16,3,FALSE)</f>
        <v>1.79</v>
      </c>
      <c r="Q3124" s="10">
        <f>VLOOKUP(L3124,'User input'!$D$6:$G$16,4,FALSE)</f>
        <v>17</v>
      </c>
      <c r="R3124" s="10">
        <f t="shared" si="195"/>
        <v>187</v>
      </c>
      <c r="S3124" s="27">
        <f t="shared" si="192"/>
        <v>334.73</v>
      </c>
      <c r="T3124" s="27">
        <f>IF(K3124&lt;'User input'!$I$9,'User input'!$J$8,IF(K3124&lt;'User input'!$I$10,'User input'!$J$9,IF(K3124&lt;'User input'!$I$11,'User input'!$J$10,'User input'!$J$11)))*S3124</f>
        <v>0</v>
      </c>
      <c r="U3124" s="27">
        <f>K3124*'User input'!$J$17+'User input'!$J$16</f>
        <v>0.5</v>
      </c>
    </row>
    <row r="3125" spans="1:21" x14ac:dyDescent="0.25">
      <c r="A3125" s="17">
        <v>3205</v>
      </c>
      <c r="B3125" s="6" t="s">
        <v>7648</v>
      </c>
      <c r="C3125" s="6" t="s">
        <v>7649</v>
      </c>
      <c r="D3125" s="6" t="s">
        <v>28</v>
      </c>
      <c r="E3125" s="6" t="s">
        <v>29</v>
      </c>
      <c r="F3125" s="15">
        <v>30</v>
      </c>
      <c r="G3125" s="6" t="s">
        <v>7650</v>
      </c>
      <c r="H3125" s="6" t="s">
        <v>5195</v>
      </c>
      <c r="I3125" s="6" t="s">
        <v>93</v>
      </c>
      <c r="J3125" s="7">
        <v>43643</v>
      </c>
      <c r="K3125" s="15">
        <v>43</v>
      </c>
      <c r="L3125" s="6" t="s">
        <v>44</v>
      </c>
      <c r="M3125" s="6">
        <f t="shared" si="193"/>
        <v>2019</v>
      </c>
      <c r="N3125" s="6">
        <f t="shared" si="194"/>
        <v>6</v>
      </c>
      <c r="O3125" s="6" t="str">
        <f>VLOOKUP(L3125,'User input'!$D$6:$E$16,2,FALSE)</f>
        <v>Gigastuff</v>
      </c>
      <c r="P3125" s="6">
        <f>VLOOKUP(L3125,'User input'!$D$6:$G$16,3,FALSE)</f>
        <v>1.89</v>
      </c>
      <c r="Q3125" s="6">
        <f>VLOOKUP(L3125,'User input'!$D$6:$G$16,4,FALSE)</f>
        <v>18</v>
      </c>
      <c r="R3125" s="6">
        <f t="shared" si="195"/>
        <v>774</v>
      </c>
      <c r="S3125" s="26">
        <f t="shared" si="192"/>
        <v>1462.86</v>
      </c>
      <c r="T3125" s="26">
        <f>IF(K3125&lt;'User input'!$I$9,'User input'!$J$8,IF(K3125&lt;'User input'!$I$10,'User input'!$J$9,IF(K3125&lt;'User input'!$I$11,'User input'!$J$10,'User input'!$J$11)))*S3125</f>
        <v>43.885799999999996</v>
      </c>
      <c r="U3125" s="26">
        <f>K3125*'User input'!$J$17+'User input'!$J$16</f>
        <v>0.5</v>
      </c>
    </row>
    <row r="3126" spans="1:21" x14ac:dyDescent="0.25">
      <c r="A3126" s="18">
        <v>3206</v>
      </c>
      <c r="B3126" s="10" t="s">
        <v>1400</v>
      </c>
      <c r="C3126" s="10" t="s">
        <v>418</v>
      </c>
      <c r="D3126" s="10" t="s">
        <v>28</v>
      </c>
      <c r="E3126" s="10" t="s">
        <v>29</v>
      </c>
      <c r="F3126" s="16">
        <v>90</v>
      </c>
      <c r="G3126" s="10" t="s">
        <v>7651</v>
      </c>
      <c r="H3126" s="10" t="s">
        <v>3196</v>
      </c>
      <c r="I3126" s="10" t="s">
        <v>1194</v>
      </c>
      <c r="J3126" s="11">
        <v>43703</v>
      </c>
      <c r="K3126" s="16">
        <v>44</v>
      </c>
      <c r="L3126" s="10" t="s">
        <v>44</v>
      </c>
      <c r="M3126" s="10">
        <f t="shared" si="193"/>
        <v>2019</v>
      </c>
      <c r="N3126" s="10">
        <f t="shared" si="194"/>
        <v>8</v>
      </c>
      <c r="O3126" s="10" t="str">
        <f>VLOOKUP(L3126,'User input'!$D$6:$E$16,2,FALSE)</f>
        <v>Gigastuff</v>
      </c>
      <c r="P3126" s="10">
        <f>VLOOKUP(L3126,'User input'!$D$6:$G$16,3,FALSE)</f>
        <v>1.89</v>
      </c>
      <c r="Q3126" s="10">
        <f>VLOOKUP(L3126,'User input'!$D$6:$G$16,4,FALSE)</f>
        <v>18</v>
      </c>
      <c r="R3126" s="10">
        <f t="shared" si="195"/>
        <v>792</v>
      </c>
      <c r="S3126" s="27">
        <f t="shared" si="192"/>
        <v>1496.8799999999999</v>
      </c>
      <c r="T3126" s="27">
        <f>IF(K3126&lt;'User input'!$I$9,'User input'!$J$8,IF(K3126&lt;'User input'!$I$10,'User input'!$J$9,IF(K3126&lt;'User input'!$I$11,'User input'!$J$10,'User input'!$J$11)))*S3126</f>
        <v>44.906399999999998</v>
      </c>
      <c r="U3126" s="27">
        <f>K3126*'User input'!$J$17+'User input'!$J$16</f>
        <v>0.5</v>
      </c>
    </row>
    <row r="3127" spans="1:21" x14ac:dyDescent="0.25">
      <c r="A3127" s="17">
        <v>3207</v>
      </c>
      <c r="B3127" s="6" t="s">
        <v>1971</v>
      </c>
      <c r="C3127" s="6" t="s">
        <v>1809</v>
      </c>
      <c r="D3127" s="6" t="s">
        <v>28</v>
      </c>
      <c r="E3127" s="6" t="s">
        <v>29</v>
      </c>
      <c r="F3127" s="15">
        <v>30</v>
      </c>
      <c r="G3127" s="6" t="s">
        <v>7652</v>
      </c>
      <c r="H3127" s="6" t="s">
        <v>1636</v>
      </c>
      <c r="I3127" s="6" t="s">
        <v>122</v>
      </c>
      <c r="J3127" s="7">
        <v>44042</v>
      </c>
      <c r="K3127" s="15">
        <v>89</v>
      </c>
      <c r="L3127" s="6" t="s">
        <v>44</v>
      </c>
      <c r="M3127" s="6">
        <f t="shared" si="193"/>
        <v>2020</v>
      </c>
      <c r="N3127" s="6">
        <f t="shared" si="194"/>
        <v>7</v>
      </c>
      <c r="O3127" s="6" t="str">
        <f>VLOOKUP(L3127,'User input'!$D$6:$E$16,2,FALSE)</f>
        <v>Gigastuff</v>
      </c>
      <c r="P3127" s="6">
        <f>VLOOKUP(L3127,'User input'!$D$6:$G$16,3,FALSE)</f>
        <v>1.89</v>
      </c>
      <c r="Q3127" s="6">
        <f>VLOOKUP(L3127,'User input'!$D$6:$G$16,4,FALSE)</f>
        <v>18</v>
      </c>
      <c r="R3127" s="6">
        <f t="shared" si="195"/>
        <v>1602</v>
      </c>
      <c r="S3127" s="26">
        <f t="shared" si="192"/>
        <v>3027.7799999999997</v>
      </c>
      <c r="T3127" s="26">
        <f>IF(K3127&lt;'User input'!$I$9,'User input'!$J$8,IF(K3127&lt;'User input'!$I$10,'User input'!$J$9,IF(K3127&lt;'User input'!$I$11,'User input'!$J$10,'User input'!$J$11)))*S3127</f>
        <v>151.38899999999998</v>
      </c>
      <c r="U3127" s="26">
        <f>K3127*'User input'!$J$17+'User input'!$J$16</f>
        <v>0.5</v>
      </c>
    </row>
    <row r="3128" spans="1:21" x14ac:dyDescent="0.25">
      <c r="A3128" s="18">
        <v>3208</v>
      </c>
      <c r="B3128" s="10" t="s">
        <v>7653</v>
      </c>
      <c r="C3128" s="10" t="s">
        <v>7654</v>
      </c>
      <c r="D3128" s="10" t="s">
        <v>28</v>
      </c>
      <c r="E3128" s="10" t="s">
        <v>29</v>
      </c>
      <c r="F3128" s="16">
        <v>90</v>
      </c>
      <c r="G3128" s="10" t="s">
        <v>7655</v>
      </c>
      <c r="H3128" s="10" t="s">
        <v>518</v>
      </c>
      <c r="I3128" s="10" t="s">
        <v>32</v>
      </c>
      <c r="J3128" s="11">
        <v>43667</v>
      </c>
      <c r="K3128" s="16">
        <v>72</v>
      </c>
      <c r="L3128" s="10" t="s">
        <v>62</v>
      </c>
      <c r="M3128" s="10">
        <f t="shared" si="193"/>
        <v>2019</v>
      </c>
      <c r="N3128" s="10">
        <f t="shared" si="194"/>
        <v>7</v>
      </c>
      <c r="O3128" s="10" t="str">
        <f>VLOOKUP(L3128,'User input'!$D$6:$E$16,2,FALSE)</f>
        <v>Ultrathing V4</v>
      </c>
      <c r="P3128" s="10">
        <f>VLOOKUP(L3128,'User input'!$D$6:$G$16,3,FALSE)</f>
        <v>3.99</v>
      </c>
      <c r="Q3128" s="10">
        <f>VLOOKUP(L3128,'User input'!$D$6:$G$16,4,FALSE)</f>
        <v>24</v>
      </c>
      <c r="R3128" s="10">
        <f t="shared" si="195"/>
        <v>1728</v>
      </c>
      <c r="S3128" s="27">
        <f t="shared" si="192"/>
        <v>6894.72</v>
      </c>
      <c r="T3128" s="27">
        <f>IF(K3128&lt;'User input'!$I$9,'User input'!$J$8,IF(K3128&lt;'User input'!$I$10,'User input'!$J$9,IF(K3128&lt;'User input'!$I$11,'User input'!$J$10,'User input'!$J$11)))*S3128</f>
        <v>344.73600000000005</v>
      </c>
      <c r="U3128" s="27">
        <f>K3128*'User input'!$J$17+'User input'!$J$16</f>
        <v>0.5</v>
      </c>
    </row>
    <row r="3129" spans="1:21" x14ac:dyDescent="0.25">
      <c r="A3129" s="17">
        <v>3209</v>
      </c>
      <c r="B3129" s="6" t="s">
        <v>7656</v>
      </c>
      <c r="C3129" s="6" t="s">
        <v>7657</v>
      </c>
      <c r="D3129" s="6" t="s">
        <v>49</v>
      </c>
      <c r="E3129" s="6" t="s">
        <v>16</v>
      </c>
      <c r="F3129" s="15">
        <v>30</v>
      </c>
      <c r="G3129" s="6" t="s">
        <v>7658</v>
      </c>
      <c r="H3129" s="6" t="s">
        <v>7659</v>
      </c>
      <c r="I3129" s="6" t="s">
        <v>38</v>
      </c>
      <c r="J3129" s="7">
        <v>43596</v>
      </c>
      <c r="K3129" s="15">
        <v>60</v>
      </c>
      <c r="L3129" s="6" t="s">
        <v>52</v>
      </c>
      <c r="M3129" s="6">
        <f t="shared" si="193"/>
        <v>2019</v>
      </c>
      <c r="N3129" s="6">
        <f t="shared" si="194"/>
        <v>5</v>
      </c>
      <c r="O3129" s="6" t="str">
        <f>VLOOKUP(L3129,'User input'!$D$6:$E$16,2,FALSE)</f>
        <v>Megawidget S</v>
      </c>
      <c r="P3129" s="6">
        <f>VLOOKUP(L3129,'User input'!$D$6:$G$16,3,FALSE)</f>
        <v>0.69</v>
      </c>
      <c r="Q3129" s="6">
        <f>VLOOKUP(L3129,'User input'!$D$6:$G$16,4,FALSE)</f>
        <v>24</v>
      </c>
      <c r="R3129" s="6">
        <f t="shared" si="195"/>
        <v>1440</v>
      </c>
      <c r="S3129" s="26">
        <f t="shared" si="192"/>
        <v>993.59999999999991</v>
      </c>
      <c r="T3129" s="26">
        <f>IF(K3129&lt;'User input'!$I$9,'User input'!$J$8,IF(K3129&lt;'User input'!$I$10,'User input'!$J$9,IF(K3129&lt;'User input'!$I$11,'User input'!$J$10,'User input'!$J$11)))*S3129</f>
        <v>49.68</v>
      </c>
      <c r="U3129" s="26">
        <f>K3129*'User input'!$J$17+'User input'!$J$16</f>
        <v>0.5</v>
      </c>
    </row>
    <row r="3130" spans="1:21" x14ac:dyDescent="0.25">
      <c r="A3130" s="18">
        <v>3210</v>
      </c>
      <c r="B3130" s="10" t="s">
        <v>7660</v>
      </c>
      <c r="C3130" s="10" t="s">
        <v>7661</v>
      </c>
      <c r="D3130" s="10" t="s">
        <v>28</v>
      </c>
      <c r="E3130" s="10" t="s">
        <v>29</v>
      </c>
      <c r="F3130" s="16">
        <v>60</v>
      </c>
      <c r="G3130" s="10" t="s">
        <v>7662</v>
      </c>
      <c r="H3130" s="10" t="s">
        <v>674</v>
      </c>
      <c r="I3130" s="10" t="s">
        <v>32</v>
      </c>
      <c r="J3130" s="11">
        <v>43869</v>
      </c>
      <c r="K3130" s="16">
        <v>91</v>
      </c>
      <c r="L3130" s="10" t="s">
        <v>78</v>
      </c>
      <c r="M3130" s="10">
        <f t="shared" si="193"/>
        <v>2020</v>
      </c>
      <c r="N3130" s="10">
        <f t="shared" si="194"/>
        <v>2</v>
      </c>
      <c r="O3130" s="10" t="str">
        <f>VLOOKUP(L3130,'User input'!$D$6:$E$16,2,FALSE)</f>
        <v>Ultrathing V2</v>
      </c>
      <c r="P3130" s="10">
        <f>VLOOKUP(L3130,'User input'!$D$6:$G$16,3,FALSE)</f>
        <v>2.95</v>
      </c>
      <c r="Q3130" s="10">
        <f>VLOOKUP(L3130,'User input'!$D$6:$G$16,4,FALSE)</f>
        <v>20</v>
      </c>
      <c r="R3130" s="10">
        <f t="shared" si="195"/>
        <v>1820</v>
      </c>
      <c r="S3130" s="27">
        <f t="shared" si="192"/>
        <v>5369</v>
      </c>
      <c r="T3130" s="27">
        <f>IF(K3130&lt;'User input'!$I$9,'User input'!$J$8,IF(K3130&lt;'User input'!$I$10,'User input'!$J$9,IF(K3130&lt;'User input'!$I$11,'User input'!$J$10,'User input'!$J$11)))*S3130</f>
        <v>268.45</v>
      </c>
      <c r="U3130" s="27">
        <f>K3130*'User input'!$J$17+'User input'!$J$16</f>
        <v>0.5</v>
      </c>
    </row>
    <row r="3131" spans="1:21" x14ac:dyDescent="0.25">
      <c r="A3131" s="17">
        <v>3211</v>
      </c>
      <c r="B3131" s="6" t="s">
        <v>4455</v>
      </c>
      <c r="C3131" s="6" t="s">
        <v>6895</v>
      </c>
      <c r="D3131" s="6" t="s">
        <v>15</v>
      </c>
      <c r="E3131" s="6" t="s">
        <v>16</v>
      </c>
      <c r="F3131" s="15">
        <v>90</v>
      </c>
      <c r="G3131" s="6" t="s">
        <v>7663</v>
      </c>
      <c r="H3131" s="6" t="s">
        <v>988</v>
      </c>
      <c r="I3131" s="6" t="s">
        <v>32</v>
      </c>
      <c r="J3131" s="7">
        <v>44377</v>
      </c>
      <c r="K3131" s="15">
        <v>80</v>
      </c>
      <c r="L3131" s="6" t="s">
        <v>44</v>
      </c>
      <c r="M3131" s="6">
        <f t="shared" si="193"/>
        <v>2021</v>
      </c>
      <c r="N3131" s="6">
        <f t="shared" si="194"/>
        <v>6</v>
      </c>
      <c r="O3131" s="6" t="str">
        <f>VLOOKUP(L3131,'User input'!$D$6:$E$16,2,FALSE)</f>
        <v>Gigastuff</v>
      </c>
      <c r="P3131" s="6">
        <f>VLOOKUP(L3131,'User input'!$D$6:$G$16,3,FALSE)</f>
        <v>1.89</v>
      </c>
      <c r="Q3131" s="6">
        <f>VLOOKUP(L3131,'User input'!$D$6:$G$16,4,FALSE)</f>
        <v>18</v>
      </c>
      <c r="R3131" s="6">
        <f t="shared" si="195"/>
        <v>1440</v>
      </c>
      <c r="S3131" s="26">
        <f t="shared" si="192"/>
        <v>2721.6</v>
      </c>
      <c r="T3131" s="26">
        <f>IF(K3131&lt;'User input'!$I$9,'User input'!$J$8,IF(K3131&lt;'User input'!$I$10,'User input'!$J$9,IF(K3131&lt;'User input'!$I$11,'User input'!$J$10,'User input'!$J$11)))*S3131</f>
        <v>136.08000000000001</v>
      </c>
      <c r="U3131" s="26">
        <f>K3131*'User input'!$J$17+'User input'!$J$16</f>
        <v>0.5</v>
      </c>
    </row>
    <row r="3132" spans="1:21" x14ac:dyDescent="0.25">
      <c r="A3132" s="18">
        <v>3212</v>
      </c>
      <c r="B3132" s="10" t="s">
        <v>1220</v>
      </c>
      <c r="C3132" s="10" t="s">
        <v>1238</v>
      </c>
      <c r="D3132" s="10" t="s">
        <v>28</v>
      </c>
      <c r="E3132" s="10" t="s">
        <v>29</v>
      </c>
      <c r="F3132" s="16">
        <v>30</v>
      </c>
      <c r="G3132" s="10" t="s">
        <v>6168</v>
      </c>
      <c r="H3132" s="10" t="s">
        <v>4098</v>
      </c>
      <c r="I3132" s="10" t="s">
        <v>93</v>
      </c>
      <c r="J3132" s="11">
        <v>44413</v>
      </c>
      <c r="K3132" s="16">
        <v>39</v>
      </c>
      <c r="L3132" s="10" t="s">
        <v>20</v>
      </c>
      <c r="M3132" s="10">
        <f t="shared" si="193"/>
        <v>2021</v>
      </c>
      <c r="N3132" s="10">
        <f t="shared" si="194"/>
        <v>8</v>
      </c>
      <c r="O3132" s="10" t="str">
        <f>VLOOKUP(L3132,'User input'!$D$6:$E$16,2,FALSE)</f>
        <v>Hyperwotsit</v>
      </c>
      <c r="P3132" s="10">
        <f>VLOOKUP(L3132,'User input'!$D$6:$G$16,3,FALSE)</f>
        <v>2.0099999999999998</v>
      </c>
      <c r="Q3132" s="10">
        <f>VLOOKUP(L3132,'User input'!$D$6:$G$16,4,FALSE)</f>
        <v>20</v>
      </c>
      <c r="R3132" s="10">
        <f t="shared" si="195"/>
        <v>780</v>
      </c>
      <c r="S3132" s="27">
        <f t="shared" si="192"/>
        <v>1567.7999999999997</v>
      </c>
      <c r="T3132" s="27">
        <f>IF(K3132&lt;'User input'!$I$9,'User input'!$J$8,IF(K3132&lt;'User input'!$I$10,'User input'!$J$9,IF(K3132&lt;'User input'!$I$11,'User input'!$J$10,'User input'!$J$11)))*S3132</f>
        <v>47.033999999999992</v>
      </c>
      <c r="U3132" s="27">
        <f>K3132*'User input'!$J$17+'User input'!$J$16</f>
        <v>0.5</v>
      </c>
    </row>
    <row r="3133" spans="1:21" x14ac:dyDescent="0.25">
      <c r="A3133" s="17">
        <v>3213</v>
      </c>
      <c r="B3133" s="6" t="s">
        <v>301</v>
      </c>
      <c r="C3133" s="6" t="s">
        <v>4545</v>
      </c>
      <c r="D3133" s="6" t="s">
        <v>15</v>
      </c>
      <c r="E3133" s="6" t="s">
        <v>16</v>
      </c>
      <c r="F3133" s="15">
        <v>90</v>
      </c>
      <c r="G3133" s="6" t="s">
        <v>7664</v>
      </c>
      <c r="H3133" s="6" t="s">
        <v>1583</v>
      </c>
      <c r="I3133" s="6" t="s">
        <v>32</v>
      </c>
      <c r="J3133" s="7">
        <v>43894</v>
      </c>
      <c r="K3133" s="15">
        <v>18</v>
      </c>
      <c r="L3133" s="6" t="s">
        <v>20</v>
      </c>
      <c r="M3133" s="6">
        <f t="shared" si="193"/>
        <v>2020</v>
      </c>
      <c r="N3133" s="6">
        <f t="shared" si="194"/>
        <v>3</v>
      </c>
      <c r="O3133" s="6" t="str">
        <f>VLOOKUP(L3133,'User input'!$D$6:$E$16,2,FALSE)</f>
        <v>Hyperwotsit</v>
      </c>
      <c r="P3133" s="6">
        <f>VLOOKUP(L3133,'User input'!$D$6:$G$16,3,FALSE)</f>
        <v>2.0099999999999998</v>
      </c>
      <c r="Q3133" s="6">
        <f>VLOOKUP(L3133,'User input'!$D$6:$G$16,4,FALSE)</f>
        <v>20</v>
      </c>
      <c r="R3133" s="6">
        <f t="shared" si="195"/>
        <v>360</v>
      </c>
      <c r="S3133" s="26">
        <f t="shared" si="192"/>
        <v>723.59999999999991</v>
      </c>
      <c r="T3133" s="26">
        <f>IF(K3133&lt;'User input'!$I$9,'User input'!$J$8,IF(K3133&lt;'User input'!$I$10,'User input'!$J$9,IF(K3133&lt;'User input'!$I$11,'User input'!$J$10,'User input'!$J$11)))*S3133</f>
        <v>0</v>
      </c>
      <c r="U3133" s="26">
        <f>K3133*'User input'!$J$17+'User input'!$J$16</f>
        <v>0.5</v>
      </c>
    </row>
    <row r="3134" spans="1:21" x14ac:dyDescent="0.25">
      <c r="A3134" s="18">
        <v>3214</v>
      </c>
      <c r="B3134" s="10" t="s">
        <v>7665</v>
      </c>
      <c r="C3134" s="10" t="s">
        <v>998</v>
      </c>
      <c r="D3134" s="10" t="s">
        <v>49</v>
      </c>
      <c r="E3134" s="10" t="s">
        <v>16</v>
      </c>
      <c r="F3134" s="16">
        <v>90</v>
      </c>
      <c r="G3134" s="10" t="s">
        <v>7666</v>
      </c>
      <c r="H3134" s="10" t="s">
        <v>4961</v>
      </c>
      <c r="I3134" s="10" t="s">
        <v>291</v>
      </c>
      <c r="J3134" s="11">
        <v>44521</v>
      </c>
      <c r="K3134" s="16">
        <v>19</v>
      </c>
      <c r="L3134" s="10" t="s">
        <v>68</v>
      </c>
      <c r="M3134" s="10">
        <f t="shared" si="193"/>
        <v>2021</v>
      </c>
      <c r="N3134" s="10">
        <f t="shared" si="194"/>
        <v>11</v>
      </c>
      <c r="O3134" s="10" t="str">
        <f>VLOOKUP(L3134,'User input'!$D$6:$E$16,2,FALSE)</f>
        <v>Megawidget M</v>
      </c>
      <c r="P3134" s="10">
        <f>VLOOKUP(L3134,'User input'!$D$6:$G$16,3,FALSE)</f>
        <v>1.29</v>
      </c>
      <c r="Q3134" s="10">
        <f>VLOOKUP(L3134,'User input'!$D$6:$G$16,4,FALSE)</f>
        <v>24</v>
      </c>
      <c r="R3134" s="10">
        <f t="shared" si="195"/>
        <v>456</v>
      </c>
      <c r="S3134" s="27">
        <f t="shared" si="192"/>
        <v>588.24</v>
      </c>
      <c r="T3134" s="27">
        <f>IF(K3134&lt;'User input'!$I$9,'User input'!$J$8,IF(K3134&lt;'User input'!$I$10,'User input'!$J$9,IF(K3134&lt;'User input'!$I$11,'User input'!$J$10,'User input'!$J$11)))*S3134</f>
        <v>0</v>
      </c>
      <c r="U3134" s="27">
        <f>K3134*'User input'!$J$17+'User input'!$J$16</f>
        <v>0.5</v>
      </c>
    </row>
    <row r="3135" spans="1:21" x14ac:dyDescent="0.25">
      <c r="A3135" s="17">
        <v>3215</v>
      </c>
      <c r="B3135" s="6" t="s">
        <v>4694</v>
      </c>
      <c r="C3135" s="6" t="s">
        <v>7404</v>
      </c>
      <c r="D3135" s="6" t="s">
        <v>90</v>
      </c>
      <c r="E3135" s="6" t="s">
        <v>16</v>
      </c>
      <c r="F3135" s="15">
        <v>90</v>
      </c>
      <c r="G3135" s="6" t="s">
        <v>7667</v>
      </c>
      <c r="H3135" s="6" t="s">
        <v>1614</v>
      </c>
      <c r="I3135" s="6" t="s">
        <v>144</v>
      </c>
      <c r="J3135" s="7">
        <v>43936</v>
      </c>
      <c r="K3135" s="15">
        <v>26</v>
      </c>
      <c r="L3135" s="6" t="s">
        <v>52</v>
      </c>
      <c r="M3135" s="6">
        <f t="shared" si="193"/>
        <v>2020</v>
      </c>
      <c r="N3135" s="6">
        <f t="shared" si="194"/>
        <v>4</v>
      </c>
      <c r="O3135" s="6" t="str">
        <f>VLOOKUP(L3135,'User input'!$D$6:$E$16,2,FALSE)</f>
        <v>Megawidget S</v>
      </c>
      <c r="P3135" s="6">
        <f>VLOOKUP(L3135,'User input'!$D$6:$G$16,3,FALSE)</f>
        <v>0.69</v>
      </c>
      <c r="Q3135" s="6">
        <f>VLOOKUP(L3135,'User input'!$D$6:$G$16,4,FALSE)</f>
        <v>24</v>
      </c>
      <c r="R3135" s="6">
        <f t="shared" si="195"/>
        <v>624</v>
      </c>
      <c r="S3135" s="26">
        <f t="shared" si="192"/>
        <v>430.55999999999995</v>
      </c>
      <c r="T3135" s="26">
        <f>IF(K3135&lt;'User input'!$I$9,'User input'!$J$8,IF(K3135&lt;'User input'!$I$10,'User input'!$J$9,IF(K3135&lt;'User input'!$I$11,'User input'!$J$10,'User input'!$J$11)))*S3135</f>
        <v>12.916799999999999</v>
      </c>
      <c r="U3135" s="26">
        <f>K3135*'User input'!$J$17+'User input'!$J$16</f>
        <v>0.5</v>
      </c>
    </row>
    <row r="3136" spans="1:21" x14ac:dyDescent="0.25">
      <c r="A3136" s="18">
        <v>3216</v>
      </c>
      <c r="B3136" s="10" t="s">
        <v>7668</v>
      </c>
      <c r="C3136" s="10" t="s">
        <v>1853</v>
      </c>
      <c r="D3136" s="10" t="s">
        <v>49</v>
      </c>
      <c r="E3136" s="10" t="s">
        <v>16</v>
      </c>
      <c r="F3136" s="16">
        <v>90</v>
      </c>
      <c r="G3136" s="10" t="s">
        <v>7669</v>
      </c>
      <c r="H3136" s="10" t="s">
        <v>7670</v>
      </c>
      <c r="I3136" s="10" t="s">
        <v>32</v>
      </c>
      <c r="J3136" s="11">
        <v>44005</v>
      </c>
      <c r="K3136" s="16">
        <v>40</v>
      </c>
      <c r="L3136" s="10" t="s">
        <v>157</v>
      </c>
      <c r="M3136" s="10">
        <f t="shared" si="193"/>
        <v>2020</v>
      </c>
      <c r="N3136" s="10">
        <f t="shared" si="194"/>
        <v>6</v>
      </c>
      <c r="O3136" s="10" t="str">
        <f>VLOOKUP(L3136,'User input'!$D$6:$E$16,2,FALSE)</f>
        <v>Ultrathing V3</v>
      </c>
      <c r="P3136" s="10">
        <f>VLOOKUP(L3136,'User input'!$D$6:$G$16,3,FALSE)</f>
        <v>3.39</v>
      </c>
      <c r="Q3136" s="10">
        <f>VLOOKUP(L3136,'User input'!$D$6:$G$16,4,FALSE)</f>
        <v>24</v>
      </c>
      <c r="R3136" s="10">
        <f t="shared" si="195"/>
        <v>960</v>
      </c>
      <c r="S3136" s="27">
        <f t="shared" si="192"/>
        <v>3254.4</v>
      </c>
      <c r="T3136" s="27">
        <f>IF(K3136&lt;'User input'!$I$9,'User input'!$J$8,IF(K3136&lt;'User input'!$I$10,'User input'!$J$9,IF(K3136&lt;'User input'!$I$11,'User input'!$J$10,'User input'!$J$11)))*S3136</f>
        <v>97.632000000000005</v>
      </c>
      <c r="U3136" s="27">
        <f>K3136*'User input'!$J$17+'User input'!$J$16</f>
        <v>0.5</v>
      </c>
    </row>
    <row r="3137" spans="1:21" x14ac:dyDescent="0.25">
      <c r="A3137" s="17">
        <v>3217</v>
      </c>
      <c r="B3137" s="6" t="s">
        <v>2156</v>
      </c>
      <c r="C3137" s="6" t="s">
        <v>227</v>
      </c>
      <c r="D3137" s="6" t="s">
        <v>28</v>
      </c>
      <c r="E3137" s="6" t="s">
        <v>29</v>
      </c>
      <c r="F3137" s="15">
        <v>90</v>
      </c>
      <c r="G3137" s="6" t="s">
        <v>7671</v>
      </c>
      <c r="H3137" s="6" t="s">
        <v>5782</v>
      </c>
      <c r="I3137" s="6" t="s">
        <v>291</v>
      </c>
      <c r="J3137" s="7">
        <v>44245</v>
      </c>
      <c r="K3137" s="15">
        <v>40</v>
      </c>
      <c r="L3137" s="6" t="s">
        <v>52</v>
      </c>
      <c r="M3137" s="6">
        <f t="shared" si="193"/>
        <v>2021</v>
      </c>
      <c r="N3137" s="6">
        <f t="shared" si="194"/>
        <v>2</v>
      </c>
      <c r="O3137" s="6" t="str">
        <f>VLOOKUP(L3137,'User input'!$D$6:$E$16,2,FALSE)</f>
        <v>Megawidget S</v>
      </c>
      <c r="P3137" s="6">
        <f>VLOOKUP(L3137,'User input'!$D$6:$G$16,3,FALSE)</f>
        <v>0.69</v>
      </c>
      <c r="Q3137" s="6">
        <f>VLOOKUP(L3137,'User input'!$D$6:$G$16,4,FALSE)</f>
        <v>24</v>
      </c>
      <c r="R3137" s="6">
        <f t="shared" si="195"/>
        <v>960</v>
      </c>
      <c r="S3137" s="26">
        <f t="shared" si="192"/>
        <v>662.4</v>
      </c>
      <c r="T3137" s="26">
        <f>IF(K3137&lt;'User input'!$I$9,'User input'!$J$8,IF(K3137&lt;'User input'!$I$10,'User input'!$J$9,IF(K3137&lt;'User input'!$I$11,'User input'!$J$10,'User input'!$J$11)))*S3137</f>
        <v>19.872</v>
      </c>
      <c r="U3137" s="26">
        <f>K3137*'User input'!$J$17+'User input'!$J$16</f>
        <v>0.5</v>
      </c>
    </row>
    <row r="3138" spans="1:21" x14ac:dyDescent="0.25">
      <c r="A3138" s="18">
        <v>3218</v>
      </c>
      <c r="B3138" s="10" t="s">
        <v>34</v>
      </c>
      <c r="C3138" s="10" t="s">
        <v>1489</v>
      </c>
      <c r="D3138" s="10" t="s">
        <v>28</v>
      </c>
      <c r="E3138" s="10" t="s">
        <v>29</v>
      </c>
      <c r="F3138" s="16">
        <v>30</v>
      </c>
      <c r="G3138" s="10" t="s">
        <v>7672</v>
      </c>
      <c r="H3138" s="10" t="s">
        <v>2758</v>
      </c>
      <c r="I3138" s="10" t="s">
        <v>550</v>
      </c>
      <c r="J3138" s="11">
        <v>43823</v>
      </c>
      <c r="K3138" s="16">
        <v>10</v>
      </c>
      <c r="L3138" s="10" t="s">
        <v>68</v>
      </c>
      <c r="M3138" s="10">
        <f t="shared" si="193"/>
        <v>2019</v>
      </c>
      <c r="N3138" s="10">
        <f t="shared" si="194"/>
        <v>12</v>
      </c>
      <c r="O3138" s="10" t="str">
        <f>VLOOKUP(L3138,'User input'!$D$6:$E$16,2,FALSE)</f>
        <v>Megawidget M</v>
      </c>
      <c r="P3138" s="10">
        <f>VLOOKUP(L3138,'User input'!$D$6:$G$16,3,FALSE)</f>
        <v>1.29</v>
      </c>
      <c r="Q3138" s="10">
        <f>VLOOKUP(L3138,'User input'!$D$6:$G$16,4,FALSE)</f>
        <v>24</v>
      </c>
      <c r="R3138" s="10">
        <f t="shared" si="195"/>
        <v>240</v>
      </c>
      <c r="S3138" s="27">
        <f t="shared" si="192"/>
        <v>309.60000000000002</v>
      </c>
      <c r="T3138" s="27">
        <f>IF(K3138&lt;'User input'!$I$9,'User input'!$J$8,IF(K3138&lt;'User input'!$I$10,'User input'!$J$9,IF(K3138&lt;'User input'!$I$11,'User input'!$J$10,'User input'!$J$11)))*S3138</f>
        <v>0</v>
      </c>
      <c r="U3138" s="27">
        <f>K3138*'User input'!$J$17+'User input'!$J$16</f>
        <v>0.5</v>
      </c>
    </row>
    <row r="3139" spans="1:21" x14ac:dyDescent="0.25">
      <c r="A3139" s="17">
        <v>3219</v>
      </c>
      <c r="B3139" s="6" t="s">
        <v>7267</v>
      </c>
      <c r="C3139" s="6" t="s">
        <v>6692</v>
      </c>
      <c r="D3139" s="6" t="s">
        <v>15</v>
      </c>
      <c r="E3139" s="6" t="s">
        <v>16</v>
      </c>
      <c r="F3139" s="15">
        <v>90</v>
      </c>
      <c r="G3139" s="6" t="s">
        <v>7672</v>
      </c>
      <c r="H3139" s="6" t="s">
        <v>5408</v>
      </c>
      <c r="I3139" s="6" t="s">
        <v>32</v>
      </c>
      <c r="J3139" s="7">
        <v>43809</v>
      </c>
      <c r="K3139" s="15">
        <v>78</v>
      </c>
      <c r="L3139" s="6" t="s">
        <v>99</v>
      </c>
      <c r="M3139" s="6">
        <f t="shared" si="193"/>
        <v>2019</v>
      </c>
      <c r="N3139" s="6">
        <f t="shared" si="194"/>
        <v>12</v>
      </c>
      <c r="O3139" s="6" t="str">
        <f>VLOOKUP(L3139,'User input'!$D$6:$E$16,2,FALSE)</f>
        <v>Superwossname</v>
      </c>
      <c r="P3139" s="6">
        <f>VLOOKUP(L3139,'User input'!$D$6:$G$16,3,FALSE)</f>
        <v>3.49</v>
      </c>
      <c r="Q3139" s="6">
        <f>VLOOKUP(L3139,'User input'!$D$6:$G$16,4,FALSE)</f>
        <v>20</v>
      </c>
      <c r="R3139" s="6">
        <f t="shared" si="195"/>
        <v>1560</v>
      </c>
      <c r="S3139" s="26">
        <f t="shared" si="192"/>
        <v>5444.4000000000005</v>
      </c>
      <c r="T3139" s="26">
        <f>IF(K3139&lt;'User input'!$I$9,'User input'!$J$8,IF(K3139&lt;'User input'!$I$10,'User input'!$J$9,IF(K3139&lt;'User input'!$I$11,'User input'!$J$10,'User input'!$J$11)))*S3139</f>
        <v>272.22000000000003</v>
      </c>
      <c r="U3139" s="26">
        <f>K3139*'User input'!$J$17+'User input'!$J$16</f>
        <v>0.5</v>
      </c>
    </row>
    <row r="3140" spans="1:21" x14ac:dyDescent="0.25">
      <c r="A3140" s="18">
        <v>3220</v>
      </c>
      <c r="B3140" s="10" t="s">
        <v>6763</v>
      </c>
      <c r="C3140" s="10" t="s">
        <v>867</v>
      </c>
      <c r="D3140" s="10" t="s">
        <v>28</v>
      </c>
      <c r="E3140" s="10" t="s">
        <v>29</v>
      </c>
      <c r="F3140" s="16">
        <v>60</v>
      </c>
      <c r="G3140" s="10" t="s">
        <v>7062</v>
      </c>
      <c r="H3140" s="10" t="s">
        <v>742</v>
      </c>
      <c r="I3140" s="10" t="s">
        <v>32</v>
      </c>
      <c r="J3140" s="11">
        <v>43656</v>
      </c>
      <c r="K3140" s="16">
        <v>41</v>
      </c>
      <c r="L3140" s="10" t="s">
        <v>44</v>
      </c>
      <c r="M3140" s="10">
        <f t="shared" si="193"/>
        <v>2019</v>
      </c>
      <c r="N3140" s="10">
        <f t="shared" si="194"/>
        <v>7</v>
      </c>
      <c r="O3140" s="10" t="str">
        <f>VLOOKUP(L3140,'User input'!$D$6:$E$16,2,FALSE)</f>
        <v>Gigastuff</v>
      </c>
      <c r="P3140" s="10">
        <f>VLOOKUP(L3140,'User input'!$D$6:$G$16,3,FALSE)</f>
        <v>1.89</v>
      </c>
      <c r="Q3140" s="10">
        <f>VLOOKUP(L3140,'User input'!$D$6:$G$16,4,FALSE)</f>
        <v>18</v>
      </c>
      <c r="R3140" s="10">
        <f t="shared" si="195"/>
        <v>738</v>
      </c>
      <c r="S3140" s="27">
        <f t="shared" si="192"/>
        <v>1394.82</v>
      </c>
      <c r="T3140" s="27">
        <f>IF(K3140&lt;'User input'!$I$9,'User input'!$J$8,IF(K3140&lt;'User input'!$I$10,'User input'!$J$9,IF(K3140&lt;'User input'!$I$11,'User input'!$J$10,'User input'!$J$11)))*S3140</f>
        <v>41.8446</v>
      </c>
      <c r="U3140" s="27">
        <f>K3140*'User input'!$J$17+'User input'!$J$16</f>
        <v>0.5</v>
      </c>
    </row>
    <row r="3141" spans="1:21" x14ac:dyDescent="0.25">
      <c r="A3141" s="17">
        <v>3221</v>
      </c>
      <c r="B3141" s="6" t="s">
        <v>3503</v>
      </c>
      <c r="C3141" s="6" t="s">
        <v>7673</v>
      </c>
      <c r="D3141" s="6" t="s">
        <v>28</v>
      </c>
      <c r="E3141" s="6" t="s">
        <v>29</v>
      </c>
      <c r="F3141" s="15">
        <v>90</v>
      </c>
      <c r="G3141" s="6" t="s">
        <v>7674</v>
      </c>
      <c r="H3141" s="6" t="s">
        <v>3539</v>
      </c>
      <c r="I3141" s="6" t="s">
        <v>32</v>
      </c>
      <c r="J3141" s="7">
        <v>43822</v>
      </c>
      <c r="K3141" s="15">
        <v>53</v>
      </c>
      <c r="L3141" s="6" t="s">
        <v>52</v>
      </c>
      <c r="M3141" s="6">
        <f t="shared" si="193"/>
        <v>2019</v>
      </c>
      <c r="N3141" s="6">
        <f t="shared" si="194"/>
        <v>12</v>
      </c>
      <c r="O3141" s="6" t="str">
        <f>VLOOKUP(L3141,'User input'!$D$6:$E$16,2,FALSE)</f>
        <v>Megawidget S</v>
      </c>
      <c r="P3141" s="6">
        <f>VLOOKUP(L3141,'User input'!$D$6:$G$16,3,FALSE)</f>
        <v>0.69</v>
      </c>
      <c r="Q3141" s="6">
        <f>VLOOKUP(L3141,'User input'!$D$6:$G$16,4,FALSE)</f>
        <v>24</v>
      </c>
      <c r="R3141" s="6">
        <f t="shared" si="195"/>
        <v>1272</v>
      </c>
      <c r="S3141" s="26">
        <f t="shared" ref="S3141:S3204" si="196">R3141*P3141</f>
        <v>877.68</v>
      </c>
      <c r="T3141" s="26">
        <f>IF(K3141&lt;'User input'!$I$9,'User input'!$J$8,IF(K3141&lt;'User input'!$I$10,'User input'!$J$9,IF(K3141&lt;'User input'!$I$11,'User input'!$J$10,'User input'!$J$11)))*S3141</f>
        <v>43.884</v>
      </c>
      <c r="U3141" s="26">
        <f>K3141*'User input'!$J$17+'User input'!$J$16</f>
        <v>0.5</v>
      </c>
    </row>
    <row r="3142" spans="1:21" x14ac:dyDescent="0.25">
      <c r="A3142" s="18">
        <v>3222</v>
      </c>
      <c r="B3142" s="10" t="s">
        <v>4473</v>
      </c>
      <c r="C3142" s="10" t="s">
        <v>7547</v>
      </c>
      <c r="D3142" s="10" t="s">
        <v>28</v>
      </c>
      <c r="E3142" s="10" t="s">
        <v>29</v>
      </c>
      <c r="F3142" s="16">
        <v>90</v>
      </c>
      <c r="G3142" s="10" t="s">
        <v>7675</v>
      </c>
      <c r="H3142" s="10" t="s">
        <v>1047</v>
      </c>
      <c r="I3142" s="10" t="s">
        <v>32</v>
      </c>
      <c r="J3142" s="11">
        <v>44272</v>
      </c>
      <c r="K3142" s="16">
        <v>50</v>
      </c>
      <c r="L3142" s="10" t="s">
        <v>99</v>
      </c>
      <c r="M3142" s="10">
        <f t="shared" ref="M3142:M3205" si="197">YEAR(J3142)</f>
        <v>2021</v>
      </c>
      <c r="N3142" s="10">
        <f t="shared" ref="N3142:N3205" si="198">MONTH(J3142)</f>
        <v>3</v>
      </c>
      <c r="O3142" s="10" t="str">
        <f>VLOOKUP(L3142,'User input'!$D$6:$E$16,2,FALSE)</f>
        <v>Superwossname</v>
      </c>
      <c r="P3142" s="10">
        <f>VLOOKUP(L3142,'User input'!$D$6:$G$16,3,FALSE)</f>
        <v>3.49</v>
      </c>
      <c r="Q3142" s="10">
        <f>VLOOKUP(L3142,'User input'!$D$6:$G$16,4,FALSE)</f>
        <v>20</v>
      </c>
      <c r="R3142" s="10">
        <f t="shared" ref="R3142:R3205" si="199">K3142*Q3142</f>
        <v>1000</v>
      </c>
      <c r="S3142" s="27">
        <f t="shared" si="196"/>
        <v>3490</v>
      </c>
      <c r="T3142" s="27">
        <f>IF(K3142&lt;'User input'!$I$9,'User input'!$J$8,IF(K3142&lt;'User input'!$I$10,'User input'!$J$9,IF(K3142&lt;'User input'!$I$11,'User input'!$J$10,'User input'!$J$11)))*S3142</f>
        <v>174.5</v>
      </c>
      <c r="U3142" s="27">
        <f>K3142*'User input'!$J$17+'User input'!$J$16</f>
        <v>0.5</v>
      </c>
    </row>
    <row r="3143" spans="1:21" x14ac:dyDescent="0.25">
      <c r="A3143" s="17">
        <v>3223</v>
      </c>
      <c r="B3143" s="6" t="s">
        <v>7676</v>
      </c>
      <c r="C3143" s="6" t="s">
        <v>5862</v>
      </c>
      <c r="D3143" s="6" t="s">
        <v>49</v>
      </c>
      <c r="E3143" s="6" t="s">
        <v>16</v>
      </c>
      <c r="F3143" s="15">
        <v>30</v>
      </c>
      <c r="G3143" s="6" t="s">
        <v>7677</v>
      </c>
      <c r="H3143" s="6" t="s">
        <v>7678</v>
      </c>
      <c r="I3143" s="6" t="s">
        <v>682</v>
      </c>
      <c r="J3143" s="7">
        <v>44191</v>
      </c>
      <c r="K3143" s="15">
        <v>18</v>
      </c>
      <c r="L3143" s="6" t="s">
        <v>78</v>
      </c>
      <c r="M3143" s="6">
        <f t="shared" si="197"/>
        <v>2020</v>
      </c>
      <c r="N3143" s="6">
        <f t="shared" si="198"/>
        <v>12</v>
      </c>
      <c r="O3143" s="6" t="str">
        <f>VLOOKUP(L3143,'User input'!$D$6:$E$16,2,FALSE)</f>
        <v>Ultrathing V2</v>
      </c>
      <c r="P3143" s="6">
        <f>VLOOKUP(L3143,'User input'!$D$6:$G$16,3,FALSE)</f>
        <v>2.95</v>
      </c>
      <c r="Q3143" s="6">
        <f>VLOOKUP(L3143,'User input'!$D$6:$G$16,4,FALSE)</f>
        <v>20</v>
      </c>
      <c r="R3143" s="6">
        <f t="shared" si="199"/>
        <v>360</v>
      </c>
      <c r="S3143" s="26">
        <f t="shared" si="196"/>
        <v>1062</v>
      </c>
      <c r="T3143" s="26">
        <f>IF(K3143&lt;'User input'!$I$9,'User input'!$J$8,IF(K3143&lt;'User input'!$I$10,'User input'!$J$9,IF(K3143&lt;'User input'!$I$11,'User input'!$J$10,'User input'!$J$11)))*S3143</f>
        <v>0</v>
      </c>
      <c r="U3143" s="26">
        <f>K3143*'User input'!$J$17+'User input'!$J$16</f>
        <v>0.5</v>
      </c>
    </row>
    <row r="3144" spans="1:21" x14ac:dyDescent="0.25">
      <c r="A3144" s="18">
        <v>3224</v>
      </c>
      <c r="B3144" s="10" t="s">
        <v>7679</v>
      </c>
      <c r="C3144" s="10" t="s">
        <v>1780</v>
      </c>
      <c r="D3144" s="10" t="s">
        <v>90</v>
      </c>
      <c r="E3144" s="10" t="s">
        <v>29</v>
      </c>
      <c r="F3144" s="16">
        <v>90</v>
      </c>
      <c r="G3144" s="10" t="s">
        <v>7680</v>
      </c>
      <c r="H3144" s="10" t="s">
        <v>3499</v>
      </c>
      <c r="I3144" s="10" t="s">
        <v>32</v>
      </c>
      <c r="J3144" s="11">
        <v>43626</v>
      </c>
      <c r="K3144" s="16">
        <v>17</v>
      </c>
      <c r="L3144" s="10" t="s">
        <v>62</v>
      </c>
      <c r="M3144" s="10">
        <f t="shared" si="197"/>
        <v>2019</v>
      </c>
      <c r="N3144" s="10">
        <f t="shared" si="198"/>
        <v>6</v>
      </c>
      <c r="O3144" s="10" t="str">
        <f>VLOOKUP(L3144,'User input'!$D$6:$E$16,2,FALSE)</f>
        <v>Ultrathing V4</v>
      </c>
      <c r="P3144" s="10">
        <f>VLOOKUP(L3144,'User input'!$D$6:$G$16,3,FALSE)</f>
        <v>3.99</v>
      </c>
      <c r="Q3144" s="10">
        <f>VLOOKUP(L3144,'User input'!$D$6:$G$16,4,FALSE)</f>
        <v>24</v>
      </c>
      <c r="R3144" s="10">
        <f t="shared" si="199"/>
        <v>408</v>
      </c>
      <c r="S3144" s="27">
        <f t="shared" si="196"/>
        <v>1627.92</v>
      </c>
      <c r="T3144" s="27">
        <f>IF(K3144&lt;'User input'!$I$9,'User input'!$J$8,IF(K3144&lt;'User input'!$I$10,'User input'!$J$9,IF(K3144&lt;'User input'!$I$11,'User input'!$J$10,'User input'!$J$11)))*S3144</f>
        <v>0</v>
      </c>
      <c r="U3144" s="27">
        <f>K3144*'User input'!$J$17+'User input'!$J$16</f>
        <v>0.5</v>
      </c>
    </row>
    <row r="3145" spans="1:21" x14ac:dyDescent="0.25">
      <c r="A3145" s="17">
        <v>3225</v>
      </c>
      <c r="B3145" s="6" t="s">
        <v>7681</v>
      </c>
      <c r="C3145" s="6" t="s">
        <v>2283</v>
      </c>
      <c r="D3145" s="6" t="s">
        <v>28</v>
      </c>
      <c r="E3145" s="6" t="s">
        <v>29</v>
      </c>
      <c r="F3145" s="15">
        <v>90</v>
      </c>
      <c r="G3145" s="6" t="s">
        <v>7682</v>
      </c>
      <c r="H3145" s="6" t="s">
        <v>2025</v>
      </c>
      <c r="I3145" s="6" t="s">
        <v>32</v>
      </c>
      <c r="J3145" s="7">
        <v>44029</v>
      </c>
      <c r="K3145" s="15">
        <v>16</v>
      </c>
      <c r="L3145" s="6" t="s">
        <v>20</v>
      </c>
      <c r="M3145" s="6">
        <f t="shared" si="197"/>
        <v>2020</v>
      </c>
      <c r="N3145" s="6">
        <f t="shared" si="198"/>
        <v>7</v>
      </c>
      <c r="O3145" s="6" t="str">
        <f>VLOOKUP(L3145,'User input'!$D$6:$E$16,2,FALSE)</f>
        <v>Hyperwotsit</v>
      </c>
      <c r="P3145" s="6">
        <f>VLOOKUP(L3145,'User input'!$D$6:$G$16,3,FALSE)</f>
        <v>2.0099999999999998</v>
      </c>
      <c r="Q3145" s="6">
        <f>VLOOKUP(L3145,'User input'!$D$6:$G$16,4,FALSE)</f>
        <v>20</v>
      </c>
      <c r="R3145" s="6">
        <f t="shared" si="199"/>
        <v>320</v>
      </c>
      <c r="S3145" s="26">
        <f t="shared" si="196"/>
        <v>643.19999999999993</v>
      </c>
      <c r="T3145" s="26">
        <f>IF(K3145&lt;'User input'!$I$9,'User input'!$J$8,IF(K3145&lt;'User input'!$I$10,'User input'!$J$9,IF(K3145&lt;'User input'!$I$11,'User input'!$J$10,'User input'!$J$11)))*S3145</f>
        <v>0</v>
      </c>
      <c r="U3145" s="26">
        <f>K3145*'User input'!$J$17+'User input'!$J$16</f>
        <v>0.5</v>
      </c>
    </row>
    <row r="3146" spans="1:21" x14ac:dyDescent="0.25">
      <c r="A3146" s="18">
        <v>3226</v>
      </c>
      <c r="B3146" s="10" t="s">
        <v>500</v>
      </c>
      <c r="C3146" s="10" t="s">
        <v>6444</v>
      </c>
      <c r="D3146" s="10" t="s">
        <v>28</v>
      </c>
      <c r="E3146" s="10" t="s">
        <v>29</v>
      </c>
      <c r="F3146" s="16">
        <v>60</v>
      </c>
      <c r="G3146" s="10" t="s">
        <v>7683</v>
      </c>
      <c r="H3146" s="10" t="s">
        <v>4271</v>
      </c>
      <c r="I3146" s="10" t="s">
        <v>122</v>
      </c>
      <c r="J3146" s="11">
        <v>44016</v>
      </c>
      <c r="K3146" s="16">
        <v>63</v>
      </c>
      <c r="L3146" s="10" t="s">
        <v>157</v>
      </c>
      <c r="M3146" s="10">
        <f t="shared" si="197"/>
        <v>2020</v>
      </c>
      <c r="N3146" s="10">
        <f t="shared" si="198"/>
        <v>7</v>
      </c>
      <c r="O3146" s="10" t="str">
        <f>VLOOKUP(L3146,'User input'!$D$6:$E$16,2,FALSE)</f>
        <v>Ultrathing V3</v>
      </c>
      <c r="P3146" s="10">
        <f>VLOOKUP(L3146,'User input'!$D$6:$G$16,3,FALSE)</f>
        <v>3.39</v>
      </c>
      <c r="Q3146" s="10">
        <f>VLOOKUP(L3146,'User input'!$D$6:$G$16,4,FALSE)</f>
        <v>24</v>
      </c>
      <c r="R3146" s="10">
        <f t="shared" si="199"/>
        <v>1512</v>
      </c>
      <c r="S3146" s="27">
        <f t="shared" si="196"/>
        <v>5125.68</v>
      </c>
      <c r="T3146" s="27">
        <f>IF(K3146&lt;'User input'!$I$9,'User input'!$J$8,IF(K3146&lt;'User input'!$I$10,'User input'!$J$9,IF(K3146&lt;'User input'!$I$11,'User input'!$J$10,'User input'!$J$11)))*S3146</f>
        <v>256.28400000000005</v>
      </c>
      <c r="U3146" s="27">
        <f>K3146*'User input'!$J$17+'User input'!$J$16</f>
        <v>0.5</v>
      </c>
    </row>
    <row r="3147" spans="1:21" x14ac:dyDescent="0.25">
      <c r="A3147" s="17">
        <v>3227</v>
      </c>
      <c r="B3147" s="6" t="s">
        <v>1747</v>
      </c>
      <c r="C3147" s="6" t="s">
        <v>3874</v>
      </c>
      <c r="D3147" s="6" t="s">
        <v>28</v>
      </c>
      <c r="E3147" s="6" t="s">
        <v>29</v>
      </c>
      <c r="F3147" s="15">
        <v>60</v>
      </c>
      <c r="G3147" s="6" t="s">
        <v>7684</v>
      </c>
      <c r="H3147" s="6" t="s">
        <v>246</v>
      </c>
      <c r="I3147" s="6" t="s">
        <v>176</v>
      </c>
      <c r="J3147" s="7">
        <v>44049</v>
      </c>
      <c r="K3147" s="15">
        <v>15</v>
      </c>
      <c r="L3147" s="6" t="s">
        <v>68</v>
      </c>
      <c r="M3147" s="6">
        <f t="shared" si="197"/>
        <v>2020</v>
      </c>
      <c r="N3147" s="6">
        <f t="shared" si="198"/>
        <v>8</v>
      </c>
      <c r="O3147" s="6" t="str">
        <f>VLOOKUP(L3147,'User input'!$D$6:$E$16,2,FALSE)</f>
        <v>Megawidget M</v>
      </c>
      <c r="P3147" s="6">
        <f>VLOOKUP(L3147,'User input'!$D$6:$G$16,3,FALSE)</f>
        <v>1.29</v>
      </c>
      <c r="Q3147" s="6">
        <f>VLOOKUP(L3147,'User input'!$D$6:$G$16,4,FALSE)</f>
        <v>24</v>
      </c>
      <c r="R3147" s="6">
        <f t="shared" si="199"/>
        <v>360</v>
      </c>
      <c r="S3147" s="26">
        <f t="shared" si="196"/>
        <v>464.40000000000003</v>
      </c>
      <c r="T3147" s="26">
        <f>IF(K3147&lt;'User input'!$I$9,'User input'!$J$8,IF(K3147&lt;'User input'!$I$10,'User input'!$J$9,IF(K3147&lt;'User input'!$I$11,'User input'!$J$10,'User input'!$J$11)))*S3147</f>
        <v>0</v>
      </c>
      <c r="U3147" s="26">
        <f>K3147*'User input'!$J$17+'User input'!$J$16</f>
        <v>0.5</v>
      </c>
    </row>
    <row r="3148" spans="1:21" x14ac:dyDescent="0.25">
      <c r="A3148" s="18">
        <v>3228</v>
      </c>
      <c r="B3148" s="10" t="s">
        <v>59</v>
      </c>
      <c r="C3148" s="10" t="s">
        <v>1347</v>
      </c>
      <c r="D3148" s="10" t="s">
        <v>28</v>
      </c>
      <c r="E3148" s="10" t="s">
        <v>29</v>
      </c>
      <c r="F3148" s="16">
        <v>60</v>
      </c>
      <c r="G3148" s="10" t="s">
        <v>7685</v>
      </c>
      <c r="H3148" s="10" t="s">
        <v>3060</v>
      </c>
      <c r="I3148" s="10" t="s">
        <v>571</v>
      </c>
      <c r="J3148" s="11">
        <v>44448</v>
      </c>
      <c r="K3148" s="16">
        <v>9</v>
      </c>
      <c r="L3148" s="10" t="s">
        <v>68</v>
      </c>
      <c r="M3148" s="10">
        <f t="shared" si="197"/>
        <v>2021</v>
      </c>
      <c r="N3148" s="10">
        <f t="shared" si="198"/>
        <v>9</v>
      </c>
      <c r="O3148" s="10" t="str">
        <f>VLOOKUP(L3148,'User input'!$D$6:$E$16,2,FALSE)</f>
        <v>Megawidget M</v>
      </c>
      <c r="P3148" s="10">
        <f>VLOOKUP(L3148,'User input'!$D$6:$G$16,3,FALSE)</f>
        <v>1.29</v>
      </c>
      <c r="Q3148" s="10">
        <f>VLOOKUP(L3148,'User input'!$D$6:$G$16,4,FALSE)</f>
        <v>24</v>
      </c>
      <c r="R3148" s="10">
        <f t="shared" si="199"/>
        <v>216</v>
      </c>
      <c r="S3148" s="27">
        <f t="shared" si="196"/>
        <v>278.64</v>
      </c>
      <c r="T3148" s="27">
        <f>IF(K3148&lt;'User input'!$I$9,'User input'!$J$8,IF(K3148&lt;'User input'!$I$10,'User input'!$J$9,IF(K3148&lt;'User input'!$I$11,'User input'!$J$10,'User input'!$J$11)))*S3148</f>
        <v>0</v>
      </c>
      <c r="U3148" s="27">
        <f>K3148*'User input'!$J$17+'User input'!$J$16</f>
        <v>0.5</v>
      </c>
    </row>
    <row r="3149" spans="1:21" x14ac:dyDescent="0.25">
      <c r="A3149" s="17">
        <v>3229</v>
      </c>
      <c r="B3149" s="6" t="s">
        <v>7627</v>
      </c>
      <c r="C3149" s="6" t="s">
        <v>7686</v>
      </c>
      <c r="D3149" s="6" t="s">
        <v>28</v>
      </c>
      <c r="E3149" s="6" t="s">
        <v>29</v>
      </c>
      <c r="F3149" s="15">
        <v>30</v>
      </c>
      <c r="G3149" s="6" t="s">
        <v>7687</v>
      </c>
      <c r="H3149" s="6" t="s">
        <v>170</v>
      </c>
      <c r="I3149" s="6" t="s">
        <v>171</v>
      </c>
      <c r="J3149" s="7">
        <v>44177</v>
      </c>
      <c r="K3149" s="15">
        <v>66</v>
      </c>
      <c r="L3149" s="6" t="s">
        <v>62</v>
      </c>
      <c r="M3149" s="6">
        <f t="shared" si="197"/>
        <v>2020</v>
      </c>
      <c r="N3149" s="6">
        <f t="shared" si="198"/>
        <v>12</v>
      </c>
      <c r="O3149" s="6" t="str">
        <f>VLOOKUP(L3149,'User input'!$D$6:$E$16,2,FALSE)</f>
        <v>Ultrathing V4</v>
      </c>
      <c r="P3149" s="6">
        <f>VLOOKUP(L3149,'User input'!$D$6:$G$16,3,FALSE)</f>
        <v>3.99</v>
      </c>
      <c r="Q3149" s="6">
        <f>VLOOKUP(L3149,'User input'!$D$6:$G$16,4,FALSE)</f>
        <v>24</v>
      </c>
      <c r="R3149" s="6">
        <f t="shared" si="199"/>
        <v>1584</v>
      </c>
      <c r="S3149" s="26">
        <f t="shared" si="196"/>
        <v>6320.1600000000008</v>
      </c>
      <c r="T3149" s="26">
        <f>IF(K3149&lt;'User input'!$I$9,'User input'!$J$8,IF(K3149&lt;'User input'!$I$10,'User input'!$J$9,IF(K3149&lt;'User input'!$I$11,'User input'!$J$10,'User input'!$J$11)))*S3149</f>
        <v>316.00800000000004</v>
      </c>
      <c r="U3149" s="26">
        <f>K3149*'User input'!$J$17+'User input'!$J$16</f>
        <v>0.5</v>
      </c>
    </row>
    <row r="3150" spans="1:21" x14ac:dyDescent="0.25">
      <c r="A3150" s="18">
        <v>3230</v>
      </c>
      <c r="B3150" s="10" t="s">
        <v>2984</v>
      </c>
      <c r="C3150" s="10" t="s">
        <v>3163</v>
      </c>
      <c r="D3150" s="10" t="s">
        <v>49</v>
      </c>
      <c r="E3150" s="10" t="s">
        <v>16</v>
      </c>
      <c r="F3150" s="16">
        <v>60</v>
      </c>
      <c r="G3150" s="10" t="s">
        <v>7688</v>
      </c>
      <c r="H3150" s="10" t="s">
        <v>1783</v>
      </c>
      <c r="I3150" s="10" t="s">
        <v>32</v>
      </c>
      <c r="J3150" s="11">
        <v>44438</v>
      </c>
      <c r="K3150" s="16">
        <v>92</v>
      </c>
      <c r="L3150" s="10" t="s">
        <v>99</v>
      </c>
      <c r="M3150" s="10">
        <f t="shared" si="197"/>
        <v>2021</v>
      </c>
      <c r="N3150" s="10">
        <f t="shared" si="198"/>
        <v>8</v>
      </c>
      <c r="O3150" s="10" t="str">
        <f>VLOOKUP(L3150,'User input'!$D$6:$E$16,2,FALSE)</f>
        <v>Superwossname</v>
      </c>
      <c r="P3150" s="10">
        <f>VLOOKUP(L3150,'User input'!$D$6:$G$16,3,FALSE)</f>
        <v>3.49</v>
      </c>
      <c r="Q3150" s="10">
        <f>VLOOKUP(L3150,'User input'!$D$6:$G$16,4,FALSE)</f>
        <v>20</v>
      </c>
      <c r="R3150" s="10">
        <f t="shared" si="199"/>
        <v>1840</v>
      </c>
      <c r="S3150" s="27">
        <f t="shared" si="196"/>
        <v>6421.6</v>
      </c>
      <c r="T3150" s="27">
        <f>IF(K3150&lt;'User input'!$I$9,'User input'!$J$8,IF(K3150&lt;'User input'!$I$10,'User input'!$J$9,IF(K3150&lt;'User input'!$I$11,'User input'!$J$10,'User input'!$J$11)))*S3150</f>
        <v>321.08000000000004</v>
      </c>
      <c r="U3150" s="27">
        <f>K3150*'User input'!$J$17+'User input'!$J$16</f>
        <v>0.5</v>
      </c>
    </row>
    <row r="3151" spans="1:21" x14ac:dyDescent="0.25">
      <c r="A3151" s="17">
        <v>3231</v>
      </c>
      <c r="B3151" s="6" t="s">
        <v>1953</v>
      </c>
      <c r="C3151" s="6" t="s">
        <v>3427</v>
      </c>
      <c r="D3151" s="6" t="s">
        <v>15</v>
      </c>
      <c r="E3151" s="6" t="s">
        <v>16</v>
      </c>
      <c r="F3151" s="15">
        <v>30</v>
      </c>
      <c r="G3151" s="6" t="s">
        <v>7689</v>
      </c>
      <c r="H3151" s="6" t="s">
        <v>7690</v>
      </c>
      <c r="I3151" s="6" t="s">
        <v>38</v>
      </c>
      <c r="J3151" s="7">
        <v>43766</v>
      </c>
      <c r="K3151" s="15">
        <v>75</v>
      </c>
      <c r="L3151" s="6" t="s">
        <v>99</v>
      </c>
      <c r="M3151" s="6">
        <f t="shared" si="197"/>
        <v>2019</v>
      </c>
      <c r="N3151" s="6">
        <f t="shared" si="198"/>
        <v>10</v>
      </c>
      <c r="O3151" s="6" t="str">
        <f>VLOOKUP(L3151,'User input'!$D$6:$E$16,2,FALSE)</f>
        <v>Superwossname</v>
      </c>
      <c r="P3151" s="6">
        <f>VLOOKUP(L3151,'User input'!$D$6:$G$16,3,FALSE)</f>
        <v>3.49</v>
      </c>
      <c r="Q3151" s="6">
        <f>VLOOKUP(L3151,'User input'!$D$6:$G$16,4,FALSE)</f>
        <v>20</v>
      </c>
      <c r="R3151" s="6">
        <f t="shared" si="199"/>
        <v>1500</v>
      </c>
      <c r="S3151" s="26">
        <f t="shared" si="196"/>
        <v>5235</v>
      </c>
      <c r="T3151" s="26">
        <f>IF(K3151&lt;'User input'!$I$9,'User input'!$J$8,IF(K3151&lt;'User input'!$I$10,'User input'!$J$9,IF(K3151&lt;'User input'!$I$11,'User input'!$J$10,'User input'!$J$11)))*S3151</f>
        <v>261.75</v>
      </c>
      <c r="U3151" s="26">
        <f>K3151*'User input'!$J$17+'User input'!$J$16</f>
        <v>0.5</v>
      </c>
    </row>
    <row r="3152" spans="1:21" x14ac:dyDescent="0.25">
      <c r="A3152" s="18">
        <v>3232</v>
      </c>
      <c r="B3152" s="10" t="s">
        <v>2234</v>
      </c>
      <c r="C3152" s="10" t="s">
        <v>7691</v>
      </c>
      <c r="D3152" s="10" t="s">
        <v>28</v>
      </c>
      <c r="E3152" s="10" t="s">
        <v>29</v>
      </c>
      <c r="F3152" s="16">
        <v>30</v>
      </c>
      <c r="G3152" s="10" t="s">
        <v>7692</v>
      </c>
      <c r="H3152" s="10" t="s">
        <v>5686</v>
      </c>
      <c r="I3152" s="10" t="s">
        <v>32</v>
      </c>
      <c r="J3152" s="11">
        <v>43547</v>
      </c>
      <c r="K3152" s="16">
        <v>4</v>
      </c>
      <c r="L3152" s="10" t="s">
        <v>20</v>
      </c>
      <c r="M3152" s="10">
        <f t="shared" si="197"/>
        <v>2019</v>
      </c>
      <c r="N3152" s="10">
        <f t="shared" si="198"/>
        <v>3</v>
      </c>
      <c r="O3152" s="10" t="str">
        <f>VLOOKUP(L3152,'User input'!$D$6:$E$16,2,FALSE)</f>
        <v>Hyperwotsit</v>
      </c>
      <c r="P3152" s="10">
        <f>VLOOKUP(L3152,'User input'!$D$6:$G$16,3,FALSE)</f>
        <v>2.0099999999999998</v>
      </c>
      <c r="Q3152" s="10">
        <f>VLOOKUP(L3152,'User input'!$D$6:$G$16,4,FALSE)</f>
        <v>20</v>
      </c>
      <c r="R3152" s="10">
        <f t="shared" si="199"/>
        <v>80</v>
      </c>
      <c r="S3152" s="27">
        <f t="shared" si="196"/>
        <v>160.79999999999998</v>
      </c>
      <c r="T3152" s="27">
        <f>IF(K3152&lt;'User input'!$I$9,'User input'!$J$8,IF(K3152&lt;'User input'!$I$10,'User input'!$J$9,IF(K3152&lt;'User input'!$I$11,'User input'!$J$10,'User input'!$J$11)))*S3152</f>
        <v>0</v>
      </c>
      <c r="U3152" s="27">
        <f>K3152*'User input'!$J$17+'User input'!$J$16</f>
        <v>0.5</v>
      </c>
    </row>
    <row r="3153" spans="1:21" x14ac:dyDescent="0.25">
      <c r="A3153" s="17">
        <v>3233</v>
      </c>
      <c r="B3153" s="6" t="s">
        <v>7249</v>
      </c>
      <c r="C3153" s="6" t="s">
        <v>7693</v>
      </c>
      <c r="D3153" s="6" t="s">
        <v>15</v>
      </c>
      <c r="E3153" s="6" t="s">
        <v>16</v>
      </c>
      <c r="F3153" s="15">
        <v>90</v>
      </c>
      <c r="G3153" s="6" t="s">
        <v>7694</v>
      </c>
      <c r="H3153" s="6" t="s">
        <v>2344</v>
      </c>
      <c r="I3153" s="6" t="s">
        <v>176</v>
      </c>
      <c r="J3153" s="7">
        <v>43840</v>
      </c>
      <c r="K3153" s="15">
        <v>74</v>
      </c>
      <c r="L3153" s="6" t="s">
        <v>157</v>
      </c>
      <c r="M3153" s="6">
        <f t="shared" si="197"/>
        <v>2020</v>
      </c>
      <c r="N3153" s="6">
        <f t="shared" si="198"/>
        <v>1</v>
      </c>
      <c r="O3153" s="6" t="str">
        <f>VLOOKUP(L3153,'User input'!$D$6:$E$16,2,FALSE)</f>
        <v>Ultrathing V3</v>
      </c>
      <c r="P3153" s="6">
        <f>VLOOKUP(L3153,'User input'!$D$6:$G$16,3,FALSE)</f>
        <v>3.39</v>
      </c>
      <c r="Q3153" s="6">
        <f>VLOOKUP(L3153,'User input'!$D$6:$G$16,4,FALSE)</f>
        <v>24</v>
      </c>
      <c r="R3153" s="6">
        <f t="shared" si="199"/>
        <v>1776</v>
      </c>
      <c r="S3153" s="26">
        <f t="shared" si="196"/>
        <v>6020.64</v>
      </c>
      <c r="T3153" s="26">
        <f>IF(K3153&lt;'User input'!$I$9,'User input'!$J$8,IF(K3153&lt;'User input'!$I$10,'User input'!$J$9,IF(K3153&lt;'User input'!$I$11,'User input'!$J$10,'User input'!$J$11)))*S3153</f>
        <v>301.03200000000004</v>
      </c>
      <c r="U3153" s="26">
        <f>K3153*'User input'!$J$17+'User input'!$J$16</f>
        <v>0.5</v>
      </c>
    </row>
    <row r="3154" spans="1:21" x14ac:dyDescent="0.25">
      <c r="A3154" s="18">
        <v>3234</v>
      </c>
      <c r="B3154" s="10" t="s">
        <v>2477</v>
      </c>
      <c r="C3154" s="10" t="s">
        <v>418</v>
      </c>
      <c r="D3154" s="10" t="s">
        <v>15</v>
      </c>
      <c r="E3154" s="10" t="s">
        <v>16</v>
      </c>
      <c r="F3154" s="16">
        <v>30</v>
      </c>
      <c r="G3154" s="10" t="s">
        <v>7694</v>
      </c>
      <c r="H3154" s="10" t="s">
        <v>3761</v>
      </c>
      <c r="I3154" s="10" t="s">
        <v>185</v>
      </c>
      <c r="J3154" s="11">
        <v>44103</v>
      </c>
      <c r="K3154" s="16">
        <v>31</v>
      </c>
      <c r="L3154" s="10" t="s">
        <v>99</v>
      </c>
      <c r="M3154" s="10">
        <f t="shared" si="197"/>
        <v>2020</v>
      </c>
      <c r="N3154" s="10">
        <f t="shared" si="198"/>
        <v>9</v>
      </c>
      <c r="O3154" s="10" t="str">
        <f>VLOOKUP(L3154,'User input'!$D$6:$E$16,2,FALSE)</f>
        <v>Superwossname</v>
      </c>
      <c r="P3154" s="10">
        <f>VLOOKUP(L3154,'User input'!$D$6:$G$16,3,FALSE)</f>
        <v>3.49</v>
      </c>
      <c r="Q3154" s="10">
        <f>VLOOKUP(L3154,'User input'!$D$6:$G$16,4,FALSE)</f>
        <v>20</v>
      </c>
      <c r="R3154" s="10">
        <f t="shared" si="199"/>
        <v>620</v>
      </c>
      <c r="S3154" s="27">
        <f t="shared" si="196"/>
        <v>2163.8000000000002</v>
      </c>
      <c r="T3154" s="27">
        <f>IF(K3154&lt;'User input'!$I$9,'User input'!$J$8,IF(K3154&lt;'User input'!$I$10,'User input'!$J$9,IF(K3154&lt;'User input'!$I$11,'User input'!$J$10,'User input'!$J$11)))*S3154</f>
        <v>64.914000000000001</v>
      </c>
      <c r="U3154" s="27">
        <f>K3154*'User input'!$J$17+'User input'!$J$16</f>
        <v>0.5</v>
      </c>
    </row>
    <row r="3155" spans="1:21" x14ac:dyDescent="0.25">
      <c r="A3155" s="17">
        <v>3235</v>
      </c>
      <c r="B3155" s="6" t="s">
        <v>5907</v>
      </c>
      <c r="C3155" s="6" t="s">
        <v>2326</v>
      </c>
      <c r="D3155" s="6" t="s">
        <v>28</v>
      </c>
      <c r="E3155" s="6" t="s">
        <v>29</v>
      </c>
      <c r="F3155" s="15">
        <v>30</v>
      </c>
      <c r="G3155" s="6" t="s">
        <v>7695</v>
      </c>
      <c r="H3155" s="6" t="s">
        <v>4914</v>
      </c>
      <c r="I3155" s="6" t="s">
        <v>38</v>
      </c>
      <c r="J3155" s="7">
        <v>44094</v>
      </c>
      <c r="K3155" s="15">
        <v>88</v>
      </c>
      <c r="L3155" s="6" t="s">
        <v>33</v>
      </c>
      <c r="M3155" s="6">
        <f t="shared" si="197"/>
        <v>2020</v>
      </c>
      <c r="N3155" s="6">
        <f t="shared" si="198"/>
        <v>9</v>
      </c>
      <c r="O3155" s="6" t="str">
        <f>VLOOKUP(L3155,'User input'!$D$6:$E$16,2,FALSE)</f>
        <v>Megawidget L</v>
      </c>
      <c r="P3155" s="6">
        <f>VLOOKUP(L3155,'User input'!$D$6:$G$16,3,FALSE)</f>
        <v>1.79</v>
      </c>
      <c r="Q3155" s="6">
        <f>VLOOKUP(L3155,'User input'!$D$6:$G$16,4,FALSE)</f>
        <v>24</v>
      </c>
      <c r="R3155" s="6">
        <f t="shared" si="199"/>
        <v>2112</v>
      </c>
      <c r="S3155" s="26">
        <f t="shared" si="196"/>
        <v>3780.48</v>
      </c>
      <c r="T3155" s="26">
        <f>IF(K3155&lt;'User input'!$I$9,'User input'!$J$8,IF(K3155&lt;'User input'!$I$10,'User input'!$J$9,IF(K3155&lt;'User input'!$I$11,'User input'!$J$10,'User input'!$J$11)))*S3155</f>
        <v>189.024</v>
      </c>
      <c r="U3155" s="26">
        <f>K3155*'User input'!$J$17+'User input'!$J$16</f>
        <v>0.5</v>
      </c>
    </row>
    <row r="3156" spans="1:21" x14ac:dyDescent="0.25">
      <c r="A3156" s="18">
        <v>3236</v>
      </c>
      <c r="B3156" s="10" t="s">
        <v>6967</v>
      </c>
      <c r="C3156" s="10" t="s">
        <v>266</v>
      </c>
      <c r="D3156" s="10" t="s">
        <v>15</v>
      </c>
      <c r="E3156" s="10" t="s">
        <v>16</v>
      </c>
      <c r="F3156" s="16">
        <v>60</v>
      </c>
      <c r="G3156" s="10" t="s">
        <v>7695</v>
      </c>
      <c r="H3156" s="10" t="s">
        <v>659</v>
      </c>
      <c r="I3156" s="10" t="s">
        <v>32</v>
      </c>
      <c r="J3156" s="11">
        <v>44093</v>
      </c>
      <c r="K3156" s="16">
        <v>35</v>
      </c>
      <c r="L3156" s="10" t="s">
        <v>62</v>
      </c>
      <c r="M3156" s="10">
        <f t="shared" si="197"/>
        <v>2020</v>
      </c>
      <c r="N3156" s="10">
        <f t="shared" si="198"/>
        <v>9</v>
      </c>
      <c r="O3156" s="10" t="str">
        <f>VLOOKUP(L3156,'User input'!$D$6:$E$16,2,FALSE)</f>
        <v>Ultrathing V4</v>
      </c>
      <c r="P3156" s="10">
        <f>VLOOKUP(L3156,'User input'!$D$6:$G$16,3,FALSE)</f>
        <v>3.99</v>
      </c>
      <c r="Q3156" s="10">
        <f>VLOOKUP(L3156,'User input'!$D$6:$G$16,4,FALSE)</f>
        <v>24</v>
      </c>
      <c r="R3156" s="10">
        <f t="shared" si="199"/>
        <v>840</v>
      </c>
      <c r="S3156" s="27">
        <f t="shared" si="196"/>
        <v>3351.6000000000004</v>
      </c>
      <c r="T3156" s="27">
        <f>IF(K3156&lt;'User input'!$I$9,'User input'!$J$8,IF(K3156&lt;'User input'!$I$10,'User input'!$J$9,IF(K3156&lt;'User input'!$I$11,'User input'!$J$10,'User input'!$J$11)))*S3156</f>
        <v>100.548</v>
      </c>
      <c r="U3156" s="27">
        <f>K3156*'User input'!$J$17+'User input'!$J$16</f>
        <v>0.5</v>
      </c>
    </row>
    <row r="3157" spans="1:21" x14ac:dyDescent="0.25">
      <c r="A3157" s="17">
        <v>3237</v>
      </c>
      <c r="B3157" s="6" t="s">
        <v>7696</v>
      </c>
      <c r="C3157" s="6" t="s">
        <v>3152</v>
      </c>
      <c r="D3157" s="6" t="s">
        <v>15</v>
      </c>
      <c r="E3157" s="6" t="s">
        <v>16</v>
      </c>
      <c r="F3157" s="15">
        <v>30</v>
      </c>
      <c r="G3157" s="6" t="s">
        <v>7697</v>
      </c>
      <c r="H3157" s="6" t="s">
        <v>2668</v>
      </c>
      <c r="I3157" s="6" t="s">
        <v>32</v>
      </c>
      <c r="J3157" s="7">
        <v>43805</v>
      </c>
      <c r="K3157" s="15">
        <v>36</v>
      </c>
      <c r="L3157" s="6" t="s">
        <v>52</v>
      </c>
      <c r="M3157" s="6">
        <f t="shared" si="197"/>
        <v>2019</v>
      </c>
      <c r="N3157" s="6">
        <f t="shared" si="198"/>
        <v>12</v>
      </c>
      <c r="O3157" s="6" t="str">
        <f>VLOOKUP(L3157,'User input'!$D$6:$E$16,2,FALSE)</f>
        <v>Megawidget S</v>
      </c>
      <c r="P3157" s="6">
        <f>VLOOKUP(L3157,'User input'!$D$6:$G$16,3,FALSE)</f>
        <v>0.69</v>
      </c>
      <c r="Q3157" s="6">
        <f>VLOOKUP(L3157,'User input'!$D$6:$G$16,4,FALSE)</f>
        <v>24</v>
      </c>
      <c r="R3157" s="6">
        <f t="shared" si="199"/>
        <v>864</v>
      </c>
      <c r="S3157" s="26">
        <f t="shared" si="196"/>
        <v>596.16</v>
      </c>
      <c r="T3157" s="26">
        <f>IF(K3157&lt;'User input'!$I$9,'User input'!$J$8,IF(K3157&lt;'User input'!$I$10,'User input'!$J$9,IF(K3157&lt;'User input'!$I$11,'User input'!$J$10,'User input'!$J$11)))*S3157</f>
        <v>17.884799999999998</v>
      </c>
      <c r="U3157" s="26">
        <f>K3157*'User input'!$J$17+'User input'!$J$16</f>
        <v>0.5</v>
      </c>
    </row>
    <row r="3158" spans="1:21" x14ac:dyDescent="0.25">
      <c r="A3158" s="18">
        <v>3238</v>
      </c>
      <c r="B3158" s="10" t="s">
        <v>6304</v>
      </c>
      <c r="C3158" s="10" t="s">
        <v>7698</v>
      </c>
      <c r="D3158" s="10" t="s">
        <v>41</v>
      </c>
      <c r="E3158" s="10" t="s">
        <v>16</v>
      </c>
      <c r="F3158" s="16">
        <v>60</v>
      </c>
      <c r="G3158" s="10" t="s">
        <v>7699</v>
      </c>
      <c r="H3158" s="10" t="s">
        <v>3849</v>
      </c>
      <c r="I3158" s="10" t="s">
        <v>2533</v>
      </c>
      <c r="J3158" s="11">
        <v>43532</v>
      </c>
      <c r="K3158" s="16">
        <v>31</v>
      </c>
      <c r="L3158" s="10" t="s">
        <v>52</v>
      </c>
      <c r="M3158" s="10">
        <f t="shared" si="197"/>
        <v>2019</v>
      </c>
      <c r="N3158" s="10">
        <f t="shared" si="198"/>
        <v>3</v>
      </c>
      <c r="O3158" s="10" t="str">
        <f>VLOOKUP(L3158,'User input'!$D$6:$E$16,2,FALSE)</f>
        <v>Megawidget S</v>
      </c>
      <c r="P3158" s="10">
        <f>VLOOKUP(L3158,'User input'!$D$6:$G$16,3,FALSE)</f>
        <v>0.69</v>
      </c>
      <c r="Q3158" s="10">
        <f>VLOOKUP(L3158,'User input'!$D$6:$G$16,4,FALSE)</f>
        <v>24</v>
      </c>
      <c r="R3158" s="10">
        <f t="shared" si="199"/>
        <v>744</v>
      </c>
      <c r="S3158" s="27">
        <f t="shared" si="196"/>
        <v>513.36</v>
      </c>
      <c r="T3158" s="27">
        <f>IF(K3158&lt;'User input'!$I$9,'User input'!$J$8,IF(K3158&lt;'User input'!$I$10,'User input'!$J$9,IF(K3158&lt;'User input'!$I$11,'User input'!$J$10,'User input'!$J$11)))*S3158</f>
        <v>15.4008</v>
      </c>
      <c r="U3158" s="27">
        <f>K3158*'User input'!$J$17+'User input'!$J$16</f>
        <v>0.5</v>
      </c>
    </row>
    <row r="3159" spans="1:21" x14ac:dyDescent="0.25">
      <c r="A3159" s="17">
        <v>3239</v>
      </c>
      <c r="B3159" s="6" t="s">
        <v>7700</v>
      </c>
      <c r="C3159" s="6" t="s">
        <v>4858</v>
      </c>
      <c r="D3159" s="6" t="s">
        <v>28</v>
      </c>
      <c r="E3159" s="6" t="s">
        <v>29</v>
      </c>
      <c r="F3159" s="15">
        <v>90</v>
      </c>
      <c r="G3159" s="6" t="s">
        <v>7701</v>
      </c>
      <c r="H3159" s="6" t="s">
        <v>290</v>
      </c>
      <c r="I3159" s="6" t="s">
        <v>291</v>
      </c>
      <c r="J3159" s="7">
        <v>43572</v>
      </c>
      <c r="K3159" s="15">
        <v>44</v>
      </c>
      <c r="L3159" s="6" t="s">
        <v>68</v>
      </c>
      <c r="M3159" s="6">
        <f t="shared" si="197"/>
        <v>2019</v>
      </c>
      <c r="N3159" s="6">
        <f t="shared" si="198"/>
        <v>4</v>
      </c>
      <c r="O3159" s="6" t="str">
        <f>VLOOKUP(L3159,'User input'!$D$6:$E$16,2,FALSE)</f>
        <v>Megawidget M</v>
      </c>
      <c r="P3159" s="6">
        <f>VLOOKUP(L3159,'User input'!$D$6:$G$16,3,FALSE)</f>
        <v>1.29</v>
      </c>
      <c r="Q3159" s="6">
        <f>VLOOKUP(L3159,'User input'!$D$6:$G$16,4,FALSE)</f>
        <v>24</v>
      </c>
      <c r="R3159" s="6">
        <f t="shared" si="199"/>
        <v>1056</v>
      </c>
      <c r="S3159" s="26">
        <f t="shared" si="196"/>
        <v>1362.24</v>
      </c>
      <c r="T3159" s="26">
        <f>IF(K3159&lt;'User input'!$I$9,'User input'!$J$8,IF(K3159&lt;'User input'!$I$10,'User input'!$J$9,IF(K3159&lt;'User input'!$I$11,'User input'!$J$10,'User input'!$J$11)))*S3159</f>
        <v>40.867199999999997</v>
      </c>
      <c r="U3159" s="26">
        <f>K3159*'User input'!$J$17+'User input'!$J$16</f>
        <v>0.5</v>
      </c>
    </row>
    <row r="3160" spans="1:21" x14ac:dyDescent="0.25">
      <c r="A3160" s="18">
        <v>3240</v>
      </c>
      <c r="B3160" s="10" t="s">
        <v>1843</v>
      </c>
      <c r="C3160" s="10" t="s">
        <v>1838</v>
      </c>
      <c r="D3160" s="10" t="s">
        <v>28</v>
      </c>
      <c r="E3160" s="10" t="s">
        <v>29</v>
      </c>
      <c r="F3160" s="16">
        <v>60</v>
      </c>
      <c r="G3160" s="10" t="s">
        <v>7702</v>
      </c>
      <c r="H3160" s="10" t="s">
        <v>1320</v>
      </c>
      <c r="I3160" s="10" t="s">
        <v>185</v>
      </c>
      <c r="J3160" s="11">
        <v>44233</v>
      </c>
      <c r="K3160" s="16">
        <v>45</v>
      </c>
      <c r="L3160" s="10" t="s">
        <v>99</v>
      </c>
      <c r="M3160" s="10">
        <f t="shared" si="197"/>
        <v>2021</v>
      </c>
      <c r="N3160" s="10">
        <f t="shared" si="198"/>
        <v>2</v>
      </c>
      <c r="O3160" s="10" t="str">
        <f>VLOOKUP(L3160,'User input'!$D$6:$E$16,2,FALSE)</f>
        <v>Superwossname</v>
      </c>
      <c r="P3160" s="10">
        <f>VLOOKUP(L3160,'User input'!$D$6:$G$16,3,FALSE)</f>
        <v>3.49</v>
      </c>
      <c r="Q3160" s="10">
        <f>VLOOKUP(L3160,'User input'!$D$6:$G$16,4,FALSE)</f>
        <v>20</v>
      </c>
      <c r="R3160" s="10">
        <f t="shared" si="199"/>
        <v>900</v>
      </c>
      <c r="S3160" s="27">
        <f t="shared" si="196"/>
        <v>3141</v>
      </c>
      <c r="T3160" s="27">
        <f>IF(K3160&lt;'User input'!$I$9,'User input'!$J$8,IF(K3160&lt;'User input'!$I$10,'User input'!$J$9,IF(K3160&lt;'User input'!$I$11,'User input'!$J$10,'User input'!$J$11)))*S3160</f>
        <v>94.22999999999999</v>
      </c>
      <c r="U3160" s="27">
        <f>K3160*'User input'!$J$17+'User input'!$J$16</f>
        <v>0.5</v>
      </c>
    </row>
    <row r="3161" spans="1:21" x14ac:dyDescent="0.25">
      <c r="A3161" s="17">
        <v>3241</v>
      </c>
      <c r="B3161" s="6" t="s">
        <v>1422</v>
      </c>
      <c r="C3161" s="6" t="s">
        <v>3609</v>
      </c>
      <c r="D3161" s="6" t="s">
        <v>28</v>
      </c>
      <c r="E3161" s="6" t="s">
        <v>29</v>
      </c>
      <c r="F3161" s="15">
        <v>30</v>
      </c>
      <c r="G3161" s="6" t="s">
        <v>7703</v>
      </c>
      <c r="H3161" s="6" t="s">
        <v>1783</v>
      </c>
      <c r="I3161" s="6" t="s">
        <v>32</v>
      </c>
      <c r="J3161" s="7">
        <v>44002</v>
      </c>
      <c r="K3161" s="15">
        <v>37</v>
      </c>
      <c r="L3161" s="6" t="s">
        <v>68</v>
      </c>
      <c r="M3161" s="6">
        <f t="shared" si="197"/>
        <v>2020</v>
      </c>
      <c r="N3161" s="6">
        <f t="shared" si="198"/>
        <v>6</v>
      </c>
      <c r="O3161" s="6" t="str">
        <f>VLOOKUP(L3161,'User input'!$D$6:$E$16,2,FALSE)</f>
        <v>Megawidget M</v>
      </c>
      <c r="P3161" s="6">
        <f>VLOOKUP(L3161,'User input'!$D$6:$G$16,3,FALSE)</f>
        <v>1.29</v>
      </c>
      <c r="Q3161" s="6">
        <f>VLOOKUP(L3161,'User input'!$D$6:$G$16,4,FALSE)</f>
        <v>24</v>
      </c>
      <c r="R3161" s="6">
        <f t="shared" si="199"/>
        <v>888</v>
      </c>
      <c r="S3161" s="26">
        <f t="shared" si="196"/>
        <v>1145.52</v>
      </c>
      <c r="T3161" s="26">
        <f>IF(K3161&lt;'User input'!$I$9,'User input'!$J$8,IF(K3161&lt;'User input'!$I$10,'User input'!$J$9,IF(K3161&lt;'User input'!$I$11,'User input'!$J$10,'User input'!$J$11)))*S3161</f>
        <v>34.365600000000001</v>
      </c>
      <c r="U3161" s="26">
        <f>K3161*'User input'!$J$17+'User input'!$J$16</f>
        <v>0.5</v>
      </c>
    </row>
    <row r="3162" spans="1:21" x14ac:dyDescent="0.25">
      <c r="A3162" s="18">
        <v>3242</v>
      </c>
      <c r="B3162" s="10" t="s">
        <v>7704</v>
      </c>
      <c r="C3162" s="10" t="s">
        <v>4984</v>
      </c>
      <c r="D3162" s="10" t="s">
        <v>28</v>
      </c>
      <c r="E3162" s="10" t="s">
        <v>29</v>
      </c>
      <c r="F3162" s="16">
        <v>30</v>
      </c>
      <c r="G3162" s="10" t="s">
        <v>7705</v>
      </c>
      <c r="H3162" s="10" t="s">
        <v>7706</v>
      </c>
      <c r="I3162" s="10" t="s">
        <v>1881</v>
      </c>
      <c r="J3162" s="11">
        <v>44424</v>
      </c>
      <c r="K3162" s="16">
        <v>101</v>
      </c>
      <c r="L3162" s="10" t="s">
        <v>78</v>
      </c>
      <c r="M3162" s="10">
        <f t="shared" si="197"/>
        <v>2021</v>
      </c>
      <c r="N3162" s="10">
        <f t="shared" si="198"/>
        <v>8</v>
      </c>
      <c r="O3162" s="10" t="str">
        <f>VLOOKUP(L3162,'User input'!$D$6:$E$16,2,FALSE)</f>
        <v>Ultrathing V2</v>
      </c>
      <c r="P3162" s="10">
        <f>VLOOKUP(L3162,'User input'!$D$6:$G$16,3,FALSE)</f>
        <v>2.95</v>
      </c>
      <c r="Q3162" s="10">
        <f>VLOOKUP(L3162,'User input'!$D$6:$G$16,4,FALSE)</f>
        <v>20</v>
      </c>
      <c r="R3162" s="10">
        <f t="shared" si="199"/>
        <v>2020</v>
      </c>
      <c r="S3162" s="27">
        <f t="shared" si="196"/>
        <v>5959</v>
      </c>
      <c r="T3162" s="27">
        <f>IF(K3162&lt;'User input'!$I$9,'User input'!$J$8,IF(K3162&lt;'User input'!$I$10,'User input'!$J$9,IF(K3162&lt;'User input'!$I$11,'User input'!$J$10,'User input'!$J$11)))*S3162</f>
        <v>417.13000000000005</v>
      </c>
      <c r="U3162" s="27">
        <f>K3162*'User input'!$J$17+'User input'!$J$16</f>
        <v>0.5</v>
      </c>
    </row>
    <row r="3163" spans="1:21" x14ac:dyDescent="0.25">
      <c r="A3163" s="17">
        <v>3243</v>
      </c>
      <c r="B3163" s="6" t="s">
        <v>7707</v>
      </c>
      <c r="C3163" s="6" t="s">
        <v>3476</v>
      </c>
      <c r="D3163" s="6" t="s">
        <v>15</v>
      </c>
      <c r="E3163" s="6" t="s">
        <v>16</v>
      </c>
      <c r="F3163" s="15">
        <v>60</v>
      </c>
      <c r="G3163" s="6" t="s">
        <v>7708</v>
      </c>
      <c r="H3163" s="6" t="s">
        <v>7709</v>
      </c>
      <c r="I3163" s="6" t="s">
        <v>144</v>
      </c>
      <c r="J3163" s="7">
        <v>43805</v>
      </c>
      <c r="K3163" s="15">
        <v>28</v>
      </c>
      <c r="L3163" s="6" t="s">
        <v>99</v>
      </c>
      <c r="M3163" s="6">
        <f t="shared" si="197"/>
        <v>2019</v>
      </c>
      <c r="N3163" s="6">
        <f t="shared" si="198"/>
        <v>12</v>
      </c>
      <c r="O3163" s="6" t="str">
        <f>VLOOKUP(L3163,'User input'!$D$6:$E$16,2,FALSE)</f>
        <v>Superwossname</v>
      </c>
      <c r="P3163" s="6">
        <f>VLOOKUP(L3163,'User input'!$D$6:$G$16,3,FALSE)</f>
        <v>3.49</v>
      </c>
      <c r="Q3163" s="6">
        <f>VLOOKUP(L3163,'User input'!$D$6:$G$16,4,FALSE)</f>
        <v>20</v>
      </c>
      <c r="R3163" s="6">
        <f t="shared" si="199"/>
        <v>560</v>
      </c>
      <c r="S3163" s="26">
        <f t="shared" si="196"/>
        <v>1954.4</v>
      </c>
      <c r="T3163" s="26">
        <f>IF(K3163&lt;'User input'!$I$9,'User input'!$J$8,IF(K3163&lt;'User input'!$I$10,'User input'!$J$9,IF(K3163&lt;'User input'!$I$11,'User input'!$J$10,'User input'!$J$11)))*S3163</f>
        <v>58.631999999999998</v>
      </c>
      <c r="U3163" s="26">
        <f>K3163*'User input'!$J$17+'User input'!$J$16</f>
        <v>0.5</v>
      </c>
    </row>
    <row r="3164" spans="1:21" x14ac:dyDescent="0.25">
      <c r="A3164" s="18">
        <v>3244</v>
      </c>
      <c r="B3164" s="10" t="s">
        <v>3069</v>
      </c>
      <c r="C3164" s="10" t="s">
        <v>6061</v>
      </c>
      <c r="D3164" s="10" t="s">
        <v>28</v>
      </c>
      <c r="E3164" s="10" t="s">
        <v>29</v>
      </c>
      <c r="F3164" s="16">
        <v>60</v>
      </c>
      <c r="G3164" s="10" t="s">
        <v>7710</v>
      </c>
      <c r="H3164" s="10" t="s">
        <v>1856</v>
      </c>
      <c r="I3164" s="10" t="s">
        <v>291</v>
      </c>
      <c r="J3164" s="11">
        <v>44265</v>
      </c>
      <c r="K3164" s="16">
        <v>94</v>
      </c>
      <c r="L3164" s="10" t="s">
        <v>44</v>
      </c>
      <c r="M3164" s="10">
        <f t="shared" si="197"/>
        <v>2021</v>
      </c>
      <c r="N3164" s="10">
        <f t="shared" si="198"/>
        <v>3</v>
      </c>
      <c r="O3164" s="10" t="str">
        <f>VLOOKUP(L3164,'User input'!$D$6:$E$16,2,FALSE)</f>
        <v>Gigastuff</v>
      </c>
      <c r="P3164" s="10">
        <f>VLOOKUP(L3164,'User input'!$D$6:$G$16,3,FALSE)</f>
        <v>1.89</v>
      </c>
      <c r="Q3164" s="10">
        <f>VLOOKUP(L3164,'User input'!$D$6:$G$16,4,FALSE)</f>
        <v>18</v>
      </c>
      <c r="R3164" s="10">
        <f t="shared" si="199"/>
        <v>1692</v>
      </c>
      <c r="S3164" s="27">
        <f t="shared" si="196"/>
        <v>3197.8799999999997</v>
      </c>
      <c r="T3164" s="27">
        <f>IF(K3164&lt;'User input'!$I$9,'User input'!$J$8,IF(K3164&lt;'User input'!$I$10,'User input'!$J$9,IF(K3164&lt;'User input'!$I$11,'User input'!$J$10,'User input'!$J$11)))*S3164</f>
        <v>159.89400000000001</v>
      </c>
      <c r="U3164" s="27">
        <f>K3164*'User input'!$J$17+'User input'!$J$16</f>
        <v>0.5</v>
      </c>
    </row>
    <row r="3165" spans="1:21" x14ac:dyDescent="0.25">
      <c r="A3165" s="17">
        <v>3245</v>
      </c>
      <c r="B3165" s="6" t="s">
        <v>7711</v>
      </c>
      <c r="C3165" s="6" t="s">
        <v>7712</v>
      </c>
      <c r="D3165" s="6" t="s">
        <v>28</v>
      </c>
      <c r="E3165" s="6" t="s">
        <v>29</v>
      </c>
      <c r="F3165" s="15">
        <v>60</v>
      </c>
      <c r="G3165" s="6" t="s">
        <v>7713</v>
      </c>
      <c r="H3165" s="6" t="s">
        <v>1055</v>
      </c>
      <c r="I3165" s="6" t="s">
        <v>38</v>
      </c>
      <c r="J3165" s="7">
        <v>44040</v>
      </c>
      <c r="K3165" s="15">
        <v>78</v>
      </c>
      <c r="L3165" s="6" t="s">
        <v>52</v>
      </c>
      <c r="M3165" s="6">
        <f t="shared" si="197"/>
        <v>2020</v>
      </c>
      <c r="N3165" s="6">
        <f t="shared" si="198"/>
        <v>7</v>
      </c>
      <c r="O3165" s="6" t="str">
        <f>VLOOKUP(L3165,'User input'!$D$6:$E$16,2,FALSE)</f>
        <v>Megawidget S</v>
      </c>
      <c r="P3165" s="6">
        <f>VLOOKUP(L3165,'User input'!$D$6:$G$16,3,FALSE)</f>
        <v>0.69</v>
      </c>
      <c r="Q3165" s="6">
        <f>VLOOKUP(L3165,'User input'!$D$6:$G$16,4,FALSE)</f>
        <v>24</v>
      </c>
      <c r="R3165" s="6">
        <f t="shared" si="199"/>
        <v>1872</v>
      </c>
      <c r="S3165" s="26">
        <f t="shared" si="196"/>
        <v>1291.6799999999998</v>
      </c>
      <c r="T3165" s="26">
        <f>IF(K3165&lt;'User input'!$I$9,'User input'!$J$8,IF(K3165&lt;'User input'!$I$10,'User input'!$J$9,IF(K3165&lt;'User input'!$I$11,'User input'!$J$10,'User input'!$J$11)))*S3165</f>
        <v>64.583999999999989</v>
      </c>
      <c r="U3165" s="26">
        <f>K3165*'User input'!$J$17+'User input'!$J$16</f>
        <v>0.5</v>
      </c>
    </row>
    <row r="3166" spans="1:21" x14ac:dyDescent="0.25">
      <c r="A3166" s="18">
        <v>3246</v>
      </c>
      <c r="B3166" s="10" t="s">
        <v>5290</v>
      </c>
      <c r="C3166" s="10" t="s">
        <v>1401</v>
      </c>
      <c r="D3166" s="10" t="s">
        <v>15</v>
      </c>
      <c r="E3166" s="10" t="s">
        <v>16</v>
      </c>
      <c r="F3166" s="16">
        <v>30</v>
      </c>
      <c r="G3166" s="10" t="s">
        <v>7714</v>
      </c>
      <c r="H3166" s="10" t="s">
        <v>3777</v>
      </c>
      <c r="I3166" s="10" t="s">
        <v>32</v>
      </c>
      <c r="J3166" s="11">
        <v>43881</v>
      </c>
      <c r="K3166" s="16">
        <v>5</v>
      </c>
      <c r="L3166" s="10" t="s">
        <v>99</v>
      </c>
      <c r="M3166" s="10">
        <f t="shared" si="197"/>
        <v>2020</v>
      </c>
      <c r="N3166" s="10">
        <f t="shared" si="198"/>
        <v>2</v>
      </c>
      <c r="O3166" s="10" t="str">
        <f>VLOOKUP(L3166,'User input'!$D$6:$E$16,2,FALSE)</f>
        <v>Superwossname</v>
      </c>
      <c r="P3166" s="10">
        <f>VLOOKUP(L3166,'User input'!$D$6:$G$16,3,FALSE)</f>
        <v>3.49</v>
      </c>
      <c r="Q3166" s="10">
        <f>VLOOKUP(L3166,'User input'!$D$6:$G$16,4,FALSE)</f>
        <v>20</v>
      </c>
      <c r="R3166" s="10">
        <f t="shared" si="199"/>
        <v>100</v>
      </c>
      <c r="S3166" s="27">
        <f t="shared" si="196"/>
        <v>349</v>
      </c>
      <c r="T3166" s="27">
        <f>IF(K3166&lt;'User input'!$I$9,'User input'!$J$8,IF(K3166&lt;'User input'!$I$10,'User input'!$J$9,IF(K3166&lt;'User input'!$I$11,'User input'!$J$10,'User input'!$J$11)))*S3166</f>
        <v>0</v>
      </c>
      <c r="U3166" s="27">
        <f>K3166*'User input'!$J$17+'User input'!$J$16</f>
        <v>0.5</v>
      </c>
    </row>
    <row r="3167" spans="1:21" x14ac:dyDescent="0.25">
      <c r="A3167" s="17">
        <v>3247</v>
      </c>
      <c r="B3167" s="6" t="s">
        <v>7715</v>
      </c>
      <c r="C3167" s="6" t="s">
        <v>6500</v>
      </c>
      <c r="D3167" s="6" t="s">
        <v>15</v>
      </c>
      <c r="E3167" s="6" t="s">
        <v>16</v>
      </c>
      <c r="F3167" s="15">
        <v>30</v>
      </c>
      <c r="G3167" s="6" t="s">
        <v>7716</v>
      </c>
      <c r="H3167" s="6" t="s">
        <v>7516</v>
      </c>
      <c r="I3167" s="6" t="s">
        <v>185</v>
      </c>
      <c r="J3167" s="7">
        <v>44073</v>
      </c>
      <c r="K3167" s="15">
        <v>66</v>
      </c>
      <c r="L3167" s="6" t="s">
        <v>78</v>
      </c>
      <c r="M3167" s="6">
        <f t="shared" si="197"/>
        <v>2020</v>
      </c>
      <c r="N3167" s="6">
        <f t="shared" si="198"/>
        <v>8</v>
      </c>
      <c r="O3167" s="6" t="str">
        <f>VLOOKUP(L3167,'User input'!$D$6:$E$16,2,FALSE)</f>
        <v>Ultrathing V2</v>
      </c>
      <c r="P3167" s="6">
        <f>VLOOKUP(L3167,'User input'!$D$6:$G$16,3,FALSE)</f>
        <v>2.95</v>
      </c>
      <c r="Q3167" s="6">
        <f>VLOOKUP(L3167,'User input'!$D$6:$G$16,4,FALSE)</f>
        <v>20</v>
      </c>
      <c r="R3167" s="6">
        <f t="shared" si="199"/>
        <v>1320</v>
      </c>
      <c r="S3167" s="26">
        <f t="shared" si="196"/>
        <v>3894.0000000000005</v>
      </c>
      <c r="T3167" s="26">
        <f>IF(K3167&lt;'User input'!$I$9,'User input'!$J$8,IF(K3167&lt;'User input'!$I$10,'User input'!$J$9,IF(K3167&lt;'User input'!$I$11,'User input'!$J$10,'User input'!$J$11)))*S3167</f>
        <v>194.70000000000005</v>
      </c>
      <c r="U3167" s="26">
        <f>K3167*'User input'!$J$17+'User input'!$J$16</f>
        <v>0.5</v>
      </c>
    </row>
    <row r="3168" spans="1:21" x14ac:dyDescent="0.25">
      <c r="A3168" s="18">
        <v>3248</v>
      </c>
      <c r="B3168" s="10" t="s">
        <v>6553</v>
      </c>
      <c r="C3168" s="10" t="s">
        <v>1702</v>
      </c>
      <c r="D3168" s="10" t="s">
        <v>28</v>
      </c>
      <c r="E3168" s="10" t="s">
        <v>29</v>
      </c>
      <c r="F3168" s="16">
        <v>90</v>
      </c>
      <c r="G3168" s="10" t="s">
        <v>7717</v>
      </c>
      <c r="H3168" s="10" t="s">
        <v>1940</v>
      </c>
      <c r="I3168" s="10" t="s">
        <v>25</v>
      </c>
      <c r="J3168" s="11">
        <v>43480</v>
      </c>
      <c r="K3168" s="16">
        <v>64</v>
      </c>
      <c r="L3168" s="10" t="s">
        <v>44</v>
      </c>
      <c r="M3168" s="10">
        <f t="shared" si="197"/>
        <v>2019</v>
      </c>
      <c r="N3168" s="10">
        <f t="shared" si="198"/>
        <v>1</v>
      </c>
      <c r="O3168" s="10" t="str">
        <f>VLOOKUP(L3168,'User input'!$D$6:$E$16,2,FALSE)</f>
        <v>Gigastuff</v>
      </c>
      <c r="P3168" s="10">
        <f>VLOOKUP(L3168,'User input'!$D$6:$G$16,3,FALSE)</f>
        <v>1.89</v>
      </c>
      <c r="Q3168" s="10">
        <f>VLOOKUP(L3168,'User input'!$D$6:$G$16,4,FALSE)</f>
        <v>18</v>
      </c>
      <c r="R3168" s="10">
        <f t="shared" si="199"/>
        <v>1152</v>
      </c>
      <c r="S3168" s="27">
        <f t="shared" si="196"/>
        <v>2177.2799999999997</v>
      </c>
      <c r="T3168" s="27">
        <f>IF(K3168&lt;'User input'!$I$9,'User input'!$J$8,IF(K3168&lt;'User input'!$I$10,'User input'!$J$9,IF(K3168&lt;'User input'!$I$11,'User input'!$J$10,'User input'!$J$11)))*S3168</f>
        <v>108.86399999999999</v>
      </c>
      <c r="U3168" s="27">
        <f>K3168*'User input'!$J$17+'User input'!$J$16</f>
        <v>0.5</v>
      </c>
    </row>
    <row r="3169" spans="1:21" x14ac:dyDescent="0.25">
      <c r="A3169" s="17">
        <v>3249</v>
      </c>
      <c r="B3169" s="6" t="s">
        <v>6551</v>
      </c>
      <c r="C3169" s="6" t="s">
        <v>4580</v>
      </c>
      <c r="D3169" s="6" t="s">
        <v>28</v>
      </c>
      <c r="E3169" s="6" t="s">
        <v>29</v>
      </c>
      <c r="F3169" s="15">
        <v>90</v>
      </c>
      <c r="G3169" s="6" t="s">
        <v>7718</v>
      </c>
      <c r="H3169" s="6" t="s">
        <v>651</v>
      </c>
      <c r="I3169" s="6" t="s">
        <v>32</v>
      </c>
      <c r="J3169" s="7">
        <v>44508</v>
      </c>
      <c r="K3169" s="15">
        <v>95</v>
      </c>
      <c r="L3169" s="6" t="s">
        <v>62</v>
      </c>
      <c r="M3169" s="6">
        <f t="shared" si="197"/>
        <v>2021</v>
      </c>
      <c r="N3169" s="6">
        <f t="shared" si="198"/>
        <v>11</v>
      </c>
      <c r="O3169" s="6" t="str">
        <f>VLOOKUP(L3169,'User input'!$D$6:$E$16,2,FALSE)</f>
        <v>Ultrathing V4</v>
      </c>
      <c r="P3169" s="6">
        <f>VLOOKUP(L3169,'User input'!$D$6:$G$16,3,FALSE)</f>
        <v>3.99</v>
      </c>
      <c r="Q3169" s="6">
        <f>VLOOKUP(L3169,'User input'!$D$6:$G$16,4,FALSE)</f>
        <v>24</v>
      </c>
      <c r="R3169" s="6">
        <f t="shared" si="199"/>
        <v>2280</v>
      </c>
      <c r="S3169" s="26">
        <f t="shared" si="196"/>
        <v>9097.2000000000007</v>
      </c>
      <c r="T3169" s="26">
        <f>IF(K3169&lt;'User input'!$I$9,'User input'!$J$8,IF(K3169&lt;'User input'!$I$10,'User input'!$J$9,IF(K3169&lt;'User input'!$I$11,'User input'!$J$10,'User input'!$J$11)))*S3169</f>
        <v>454.86000000000007</v>
      </c>
      <c r="U3169" s="26">
        <f>K3169*'User input'!$J$17+'User input'!$J$16</f>
        <v>0.5</v>
      </c>
    </row>
    <row r="3170" spans="1:21" x14ac:dyDescent="0.25">
      <c r="A3170" s="18">
        <v>3250</v>
      </c>
      <c r="B3170" s="10" t="s">
        <v>7719</v>
      </c>
      <c r="C3170" s="10" t="s">
        <v>657</v>
      </c>
      <c r="D3170" s="10" t="s">
        <v>49</v>
      </c>
      <c r="E3170" s="10" t="s">
        <v>16</v>
      </c>
      <c r="F3170" s="16">
        <v>30</v>
      </c>
      <c r="G3170" s="10" t="s">
        <v>7720</v>
      </c>
      <c r="H3170" s="10" t="s">
        <v>7324</v>
      </c>
      <c r="I3170" s="10" t="s">
        <v>19</v>
      </c>
      <c r="J3170" s="11">
        <v>43556</v>
      </c>
      <c r="K3170" s="16">
        <v>80</v>
      </c>
      <c r="L3170" s="10" t="s">
        <v>52</v>
      </c>
      <c r="M3170" s="10">
        <f t="shared" si="197"/>
        <v>2019</v>
      </c>
      <c r="N3170" s="10">
        <f t="shared" si="198"/>
        <v>4</v>
      </c>
      <c r="O3170" s="10" t="str">
        <f>VLOOKUP(L3170,'User input'!$D$6:$E$16,2,FALSE)</f>
        <v>Megawidget S</v>
      </c>
      <c r="P3170" s="10">
        <f>VLOOKUP(L3170,'User input'!$D$6:$G$16,3,FALSE)</f>
        <v>0.69</v>
      </c>
      <c r="Q3170" s="10">
        <f>VLOOKUP(L3170,'User input'!$D$6:$G$16,4,FALSE)</f>
        <v>24</v>
      </c>
      <c r="R3170" s="10">
        <f t="shared" si="199"/>
        <v>1920</v>
      </c>
      <c r="S3170" s="27">
        <f t="shared" si="196"/>
        <v>1324.8</v>
      </c>
      <c r="T3170" s="27">
        <f>IF(K3170&lt;'User input'!$I$9,'User input'!$J$8,IF(K3170&lt;'User input'!$I$10,'User input'!$J$9,IF(K3170&lt;'User input'!$I$11,'User input'!$J$10,'User input'!$J$11)))*S3170</f>
        <v>66.239999999999995</v>
      </c>
      <c r="U3170" s="27">
        <f>K3170*'User input'!$J$17+'User input'!$J$16</f>
        <v>0.5</v>
      </c>
    </row>
    <row r="3171" spans="1:21" x14ac:dyDescent="0.25">
      <c r="A3171" s="17">
        <v>3251</v>
      </c>
      <c r="B3171" s="6" t="s">
        <v>1111</v>
      </c>
      <c r="C3171" s="6" t="s">
        <v>1269</v>
      </c>
      <c r="D3171" s="6" t="s">
        <v>28</v>
      </c>
      <c r="E3171" s="6" t="s">
        <v>29</v>
      </c>
      <c r="F3171" s="15">
        <v>30</v>
      </c>
      <c r="G3171" s="6" t="s">
        <v>7721</v>
      </c>
      <c r="H3171" s="6" t="s">
        <v>7722</v>
      </c>
      <c r="I3171" s="6" t="s">
        <v>32</v>
      </c>
      <c r="J3171" s="7">
        <v>43611</v>
      </c>
      <c r="K3171" s="15">
        <v>77</v>
      </c>
      <c r="L3171" s="6" t="s">
        <v>39</v>
      </c>
      <c r="M3171" s="6">
        <f t="shared" si="197"/>
        <v>2019</v>
      </c>
      <c r="N3171" s="6">
        <f t="shared" si="198"/>
        <v>5</v>
      </c>
      <c r="O3171" s="6" t="str">
        <f>VLOOKUP(L3171,'User input'!$D$6:$E$16,2,FALSE)</f>
        <v>Ultrathing V1</v>
      </c>
      <c r="P3171" s="6">
        <f>VLOOKUP(L3171,'User input'!$D$6:$G$16,3,FALSE)</f>
        <v>1.79</v>
      </c>
      <c r="Q3171" s="6">
        <f>VLOOKUP(L3171,'User input'!$D$6:$G$16,4,FALSE)</f>
        <v>17</v>
      </c>
      <c r="R3171" s="6">
        <f t="shared" si="199"/>
        <v>1309</v>
      </c>
      <c r="S3171" s="26">
        <f t="shared" si="196"/>
        <v>2343.11</v>
      </c>
      <c r="T3171" s="26">
        <f>IF(K3171&lt;'User input'!$I$9,'User input'!$J$8,IF(K3171&lt;'User input'!$I$10,'User input'!$J$9,IF(K3171&lt;'User input'!$I$11,'User input'!$J$10,'User input'!$J$11)))*S3171</f>
        <v>117.15550000000002</v>
      </c>
      <c r="U3171" s="26">
        <f>K3171*'User input'!$J$17+'User input'!$J$16</f>
        <v>0.5</v>
      </c>
    </row>
    <row r="3172" spans="1:21" x14ac:dyDescent="0.25">
      <c r="A3172" s="18">
        <v>3252</v>
      </c>
      <c r="B3172" s="10" t="s">
        <v>7723</v>
      </c>
      <c r="C3172" s="10" t="s">
        <v>109</v>
      </c>
      <c r="D3172" s="10" t="s">
        <v>28</v>
      </c>
      <c r="E3172" s="10" t="s">
        <v>29</v>
      </c>
      <c r="F3172" s="16">
        <v>30</v>
      </c>
      <c r="G3172" s="10" t="s">
        <v>7724</v>
      </c>
      <c r="H3172" s="10" t="s">
        <v>2735</v>
      </c>
      <c r="I3172" s="10" t="s">
        <v>32</v>
      </c>
      <c r="J3172" s="11">
        <v>44490</v>
      </c>
      <c r="K3172" s="16">
        <v>65</v>
      </c>
      <c r="L3172" s="10" t="s">
        <v>20</v>
      </c>
      <c r="M3172" s="10">
        <f t="shared" si="197"/>
        <v>2021</v>
      </c>
      <c r="N3172" s="10">
        <f t="shared" si="198"/>
        <v>10</v>
      </c>
      <c r="O3172" s="10" t="str">
        <f>VLOOKUP(L3172,'User input'!$D$6:$E$16,2,FALSE)</f>
        <v>Hyperwotsit</v>
      </c>
      <c r="P3172" s="10">
        <f>VLOOKUP(L3172,'User input'!$D$6:$G$16,3,FALSE)</f>
        <v>2.0099999999999998</v>
      </c>
      <c r="Q3172" s="10">
        <f>VLOOKUP(L3172,'User input'!$D$6:$G$16,4,FALSE)</f>
        <v>20</v>
      </c>
      <c r="R3172" s="10">
        <f t="shared" si="199"/>
        <v>1300</v>
      </c>
      <c r="S3172" s="27">
        <f t="shared" si="196"/>
        <v>2612.9999999999995</v>
      </c>
      <c r="T3172" s="27">
        <f>IF(K3172&lt;'User input'!$I$9,'User input'!$J$8,IF(K3172&lt;'User input'!$I$10,'User input'!$J$9,IF(K3172&lt;'User input'!$I$11,'User input'!$J$10,'User input'!$J$11)))*S3172</f>
        <v>130.64999999999998</v>
      </c>
      <c r="U3172" s="27">
        <f>K3172*'User input'!$J$17+'User input'!$J$16</f>
        <v>0.5</v>
      </c>
    </row>
    <row r="3173" spans="1:21" x14ac:dyDescent="0.25">
      <c r="A3173" s="17">
        <v>3253</v>
      </c>
      <c r="B3173" s="6" t="s">
        <v>7725</v>
      </c>
      <c r="C3173" s="6" t="s">
        <v>4953</v>
      </c>
      <c r="D3173" s="6" t="s">
        <v>49</v>
      </c>
      <c r="E3173" s="6" t="s">
        <v>16</v>
      </c>
      <c r="F3173" s="15">
        <v>30</v>
      </c>
      <c r="G3173" s="6" t="s">
        <v>7726</v>
      </c>
      <c r="H3173" s="6" t="s">
        <v>7029</v>
      </c>
      <c r="I3173" s="6" t="s">
        <v>93</v>
      </c>
      <c r="J3173" s="7">
        <v>43861</v>
      </c>
      <c r="K3173" s="15">
        <v>54</v>
      </c>
      <c r="L3173" s="6" t="s">
        <v>52</v>
      </c>
      <c r="M3173" s="6">
        <f t="shared" si="197"/>
        <v>2020</v>
      </c>
      <c r="N3173" s="6">
        <f t="shared" si="198"/>
        <v>1</v>
      </c>
      <c r="O3173" s="6" t="str">
        <f>VLOOKUP(L3173,'User input'!$D$6:$E$16,2,FALSE)</f>
        <v>Megawidget S</v>
      </c>
      <c r="P3173" s="6">
        <f>VLOOKUP(L3173,'User input'!$D$6:$G$16,3,FALSE)</f>
        <v>0.69</v>
      </c>
      <c r="Q3173" s="6">
        <f>VLOOKUP(L3173,'User input'!$D$6:$G$16,4,FALSE)</f>
        <v>24</v>
      </c>
      <c r="R3173" s="6">
        <f t="shared" si="199"/>
        <v>1296</v>
      </c>
      <c r="S3173" s="26">
        <f t="shared" si="196"/>
        <v>894.2399999999999</v>
      </c>
      <c r="T3173" s="26">
        <f>IF(K3173&lt;'User input'!$I$9,'User input'!$J$8,IF(K3173&lt;'User input'!$I$10,'User input'!$J$9,IF(K3173&lt;'User input'!$I$11,'User input'!$J$10,'User input'!$J$11)))*S3173</f>
        <v>44.711999999999996</v>
      </c>
      <c r="U3173" s="26">
        <f>K3173*'User input'!$J$17+'User input'!$J$16</f>
        <v>0.5</v>
      </c>
    </row>
    <row r="3174" spans="1:21" x14ac:dyDescent="0.25">
      <c r="A3174" s="18">
        <v>3254</v>
      </c>
      <c r="B3174" s="10" t="s">
        <v>4575</v>
      </c>
      <c r="C3174" s="10" t="s">
        <v>3940</v>
      </c>
      <c r="D3174" s="10" t="s">
        <v>28</v>
      </c>
      <c r="E3174" s="10" t="s">
        <v>29</v>
      </c>
      <c r="F3174" s="16">
        <v>30</v>
      </c>
      <c r="G3174" s="10" t="s">
        <v>7727</v>
      </c>
      <c r="H3174" s="10" t="s">
        <v>7728</v>
      </c>
      <c r="I3174" s="10" t="s">
        <v>815</v>
      </c>
      <c r="J3174" s="11">
        <v>43786</v>
      </c>
      <c r="K3174" s="16">
        <v>17</v>
      </c>
      <c r="L3174" s="10" t="s">
        <v>20</v>
      </c>
      <c r="M3174" s="10">
        <f t="shared" si="197"/>
        <v>2019</v>
      </c>
      <c r="N3174" s="10">
        <f t="shared" si="198"/>
        <v>11</v>
      </c>
      <c r="O3174" s="10" t="str">
        <f>VLOOKUP(L3174,'User input'!$D$6:$E$16,2,FALSE)</f>
        <v>Hyperwotsit</v>
      </c>
      <c r="P3174" s="10">
        <f>VLOOKUP(L3174,'User input'!$D$6:$G$16,3,FALSE)</f>
        <v>2.0099999999999998</v>
      </c>
      <c r="Q3174" s="10">
        <f>VLOOKUP(L3174,'User input'!$D$6:$G$16,4,FALSE)</f>
        <v>20</v>
      </c>
      <c r="R3174" s="10">
        <f t="shared" si="199"/>
        <v>340</v>
      </c>
      <c r="S3174" s="27">
        <f t="shared" si="196"/>
        <v>683.4</v>
      </c>
      <c r="T3174" s="27">
        <f>IF(K3174&lt;'User input'!$I$9,'User input'!$J$8,IF(K3174&lt;'User input'!$I$10,'User input'!$J$9,IF(K3174&lt;'User input'!$I$11,'User input'!$J$10,'User input'!$J$11)))*S3174</f>
        <v>0</v>
      </c>
      <c r="U3174" s="27">
        <f>K3174*'User input'!$J$17+'User input'!$J$16</f>
        <v>0.5</v>
      </c>
    </row>
    <row r="3175" spans="1:21" x14ac:dyDescent="0.25">
      <c r="A3175" s="17">
        <v>3255</v>
      </c>
      <c r="B3175" s="6" t="s">
        <v>6168</v>
      </c>
      <c r="C3175" s="6" t="s">
        <v>275</v>
      </c>
      <c r="D3175" s="6" t="s">
        <v>28</v>
      </c>
      <c r="E3175" s="6" t="s">
        <v>29</v>
      </c>
      <c r="F3175" s="15">
        <v>30</v>
      </c>
      <c r="G3175" s="6" t="s">
        <v>7729</v>
      </c>
      <c r="H3175" s="6" t="s">
        <v>5203</v>
      </c>
      <c r="I3175" s="6" t="s">
        <v>32</v>
      </c>
      <c r="J3175" s="7">
        <v>44427</v>
      </c>
      <c r="K3175" s="15">
        <v>7</v>
      </c>
      <c r="L3175" s="6" t="s">
        <v>44</v>
      </c>
      <c r="M3175" s="6">
        <f t="shared" si="197"/>
        <v>2021</v>
      </c>
      <c r="N3175" s="6">
        <f t="shared" si="198"/>
        <v>8</v>
      </c>
      <c r="O3175" s="6" t="str">
        <f>VLOOKUP(L3175,'User input'!$D$6:$E$16,2,FALSE)</f>
        <v>Gigastuff</v>
      </c>
      <c r="P3175" s="6">
        <f>VLOOKUP(L3175,'User input'!$D$6:$G$16,3,FALSE)</f>
        <v>1.89</v>
      </c>
      <c r="Q3175" s="6">
        <f>VLOOKUP(L3175,'User input'!$D$6:$G$16,4,FALSE)</f>
        <v>18</v>
      </c>
      <c r="R3175" s="6">
        <f t="shared" si="199"/>
        <v>126</v>
      </c>
      <c r="S3175" s="26">
        <f t="shared" si="196"/>
        <v>238.14</v>
      </c>
      <c r="T3175" s="26">
        <f>IF(K3175&lt;'User input'!$I$9,'User input'!$J$8,IF(K3175&lt;'User input'!$I$10,'User input'!$J$9,IF(K3175&lt;'User input'!$I$11,'User input'!$J$10,'User input'!$J$11)))*S3175</f>
        <v>0</v>
      </c>
      <c r="U3175" s="26">
        <f>K3175*'User input'!$J$17+'User input'!$J$16</f>
        <v>0.5</v>
      </c>
    </row>
    <row r="3176" spans="1:21" x14ac:dyDescent="0.25">
      <c r="A3176" s="18">
        <v>3256</v>
      </c>
      <c r="B3176" s="10" t="s">
        <v>6170</v>
      </c>
      <c r="C3176" s="10" t="s">
        <v>5176</v>
      </c>
      <c r="D3176" s="10" t="s">
        <v>28</v>
      </c>
      <c r="E3176" s="10" t="s">
        <v>29</v>
      </c>
      <c r="F3176" s="16">
        <v>90</v>
      </c>
      <c r="G3176" s="10" t="s">
        <v>7730</v>
      </c>
      <c r="H3176" s="10" t="s">
        <v>1051</v>
      </c>
      <c r="I3176" s="10" t="s">
        <v>127</v>
      </c>
      <c r="J3176" s="11">
        <v>44010</v>
      </c>
      <c r="K3176" s="16">
        <v>21</v>
      </c>
      <c r="L3176" s="10" t="s">
        <v>39</v>
      </c>
      <c r="M3176" s="10">
        <f t="shared" si="197"/>
        <v>2020</v>
      </c>
      <c r="N3176" s="10">
        <f t="shared" si="198"/>
        <v>6</v>
      </c>
      <c r="O3176" s="10" t="str">
        <f>VLOOKUP(L3176,'User input'!$D$6:$E$16,2,FALSE)</f>
        <v>Ultrathing V1</v>
      </c>
      <c r="P3176" s="10">
        <f>VLOOKUP(L3176,'User input'!$D$6:$G$16,3,FALSE)</f>
        <v>1.79</v>
      </c>
      <c r="Q3176" s="10">
        <f>VLOOKUP(L3176,'User input'!$D$6:$G$16,4,FALSE)</f>
        <v>17</v>
      </c>
      <c r="R3176" s="10">
        <f t="shared" si="199"/>
        <v>357</v>
      </c>
      <c r="S3176" s="27">
        <f t="shared" si="196"/>
        <v>639.03</v>
      </c>
      <c r="T3176" s="27">
        <f>IF(K3176&lt;'User input'!$I$9,'User input'!$J$8,IF(K3176&lt;'User input'!$I$10,'User input'!$J$9,IF(K3176&lt;'User input'!$I$11,'User input'!$J$10,'User input'!$J$11)))*S3176</f>
        <v>19.1709</v>
      </c>
      <c r="U3176" s="27">
        <f>K3176*'User input'!$J$17+'User input'!$J$16</f>
        <v>0.5</v>
      </c>
    </row>
    <row r="3177" spans="1:21" x14ac:dyDescent="0.25">
      <c r="A3177" s="17">
        <v>3257</v>
      </c>
      <c r="B3177" s="6" t="s">
        <v>1308</v>
      </c>
      <c r="C3177" s="6" t="s">
        <v>7731</v>
      </c>
      <c r="D3177" s="6" t="s">
        <v>28</v>
      </c>
      <c r="E3177" s="6" t="s">
        <v>29</v>
      </c>
      <c r="F3177" s="15">
        <v>60</v>
      </c>
      <c r="G3177" s="6" t="s">
        <v>7732</v>
      </c>
      <c r="H3177" s="6" t="s">
        <v>7733</v>
      </c>
      <c r="I3177" s="6" t="s">
        <v>127</v>
      </c>
      <c r="J3177" s="7">
        <v>43767</v>
      </c>
      <c r="K3177" s="15">
        <v>29</v>
      </c>
      <c r="L3177" s="6" t="s">
        <v>39</v>
      </c>
      <c r="M3177" s="6">
        <f t="shared" si="197"/>
        <v>2019</v>
      </c>
      <c r="N3177" s="6">
        <f t="shared" si="198"/>
        <v>10</v>
      </c>
      <c r="O3177" s="6" t="str">
        <f>VLOOKUP(L3177,'User input'!$D$6:$E$16,2,FALSE)</f>
        <v>Ultrathing V1</v>
      </c>
      <c r="P3177" s="6">
        <f>VLOOKUP(L3177,'User input'!$D$6:$G$16,3,FALSE)</f>
        <v>1.79</v>
      </c>
      <c r="Q3177" s="6">
        <f>VLOOKUP(L3177,'User input'!$D$6:$G$16,4,FALSE)</f>
        <v>17</v>
      </c>
      <c r="R3177" s="6">
        <f t="shared" si="199"/>
        <v>493</v>
      </c>
      <c r="S3177" s="26">
        <f t="shared" si="196"/>
        <v>882.47</v>
      </c>
      <c r="T3177" s="26">
        <f>IF(K3177&lt;'User input'!$I$9,'User input'!$J$8,IF(K3177&lt;'User input'!$I$10,'User input'!$J$9,IF(K3177&lt;'User input'!$I$11,'User input'!$J$10,'User input'!$J$11)))*S3177</f>
        <v>26.4741</v>
      </c>
      <c r="U3177" s="26">
        <f>K3177*'User input'!$J$17+'User input'!$J$16</f>
        <v>0.5</v>
      </c>
    </row>
    <row r="3178" spans="1:21" x14ac:dyDescent="0.25">
      <c r="A3178" s="18">
        <v>3258</v>
      </c>
      <c r="B3178" s="10" t="s">
        <v>7734</v>
      </c>
      <c r="C3178" s="10" t="s">
        <v>5155</v>
      </c>
      <c r="D3178" s="10" t="s">
        <v>15</v>
      </c>
      <c r="E3178" s="10" t="s">
        <v>16</v>
      </c>
      <c r="F3178" s="16">
        <v>30</v>
      </c>
      <c r="G3178" s="10" t="s">
        <v>7735</v>
      </c>
      <c r="H3178" s="10" t="s">
        <v>7496</v>
      </c>
      <c r="I3178" s="10" t="s">
        <v>32</v>
      </c>
      <c r="J3178" s="11">
        <v>43883</v>
      </c>
      <c r="K3178" s="16">
        <v>64</v>
      </c>
      <c r="L3178" s="10" t="s">
        <v>44</v>
      </c>
      <c r="M3178" s="10">
        <f t="shared" si="197"/>
        <v>2020</v>
      </c>
      <c r="N3178" s="10">
        <f t="shared" si="198"/>
        <v>2</v>
      </c>
      <c r="O3178" s="10" t="str">
        <f>VLOOKUP(L3178,'User input'!$D$6:$E$16,2,FALSE)</f>
        <v>Gigastuff</v>
      </c>
      <c r="P3178" s="10">
        <f>VLOOKUP(L3178,'User input'!$D$6:$G$16,3,FALSE)</f>
        <v>1.89</v>
      </c>
      <c r="Q3178" s="10">
        <f>VLOOKUP(L3178,'User input'!$D$6:$G$16,4,FALSE)</f>
        <v>18</v>
      </c>
      <c r="R3178" s="10">
        <f t="shared" si="199"/>
        <v>1152</v>
      </c>
      <c r="S3178" s="27">
        <f t="shared" si="196"/>
        <v>2177.2799999999997</v>
      </c>
      <c r="T3178" s="27">
        <f>IF(K3178&lt;'User input'!$I$9,'User input'!$J$8,IF(K3178&lt;'User input'!$I$10,'User input'!$J$9,IF(K3178&lt;'User input'!$I$11,'User input'!$J$10,'User input'!$J$11)))*S3178</f>
        <v>108.86399999999999</v>
      </c>
      <c r="U3178" s="27">
        <f>K3178*'User input'!$J$17+'User input'!$J$16</f>
        <v>0.5</v>
      </c>
    </row>
    <row r="3179" spans="1:21" x14ac:dyDescent="0.25">
      <c r="A3179" s="17">
        <v>3259</v>
      </c>
      <c r="B3179" s="6" t="s">
        <v>6284</v>
      </c>
      <c r="C3179" s="6" t="s">
        <v>7736</v>
      </c>
      <c r="D3179" s="6" t="s">
        <v>28</v>
      </c>
      <c r="E3179" s="6" t="s">
        <v>29</v>
      </c>
      <c r="F3179" s="15">
        <v>90</v>
      </c>
      <c r="G3179" s="6" t="s">
        <v>7737</v>
      </c>
      <c r="H3179" s="6" t="s">
        <v>7738</v>
      </c>
      <c r="I3179" s="6" t="s">
        <v>19</v>
      </c>
      <c r="J3179" s="7">
        <v>43862</v>
      </c>
      <c r="K3179" s="15">
        <v>90</v>
      </c>
      <c r="L3179" s="6" t="s">
        <v>52</v>
      </c>
      <c r="M3179" s="6">
        <f t="shared" si="197"/>
        <v>2020</v>
      </c>
      <c r="N3179" s="6">
        <f t="shared" si="198"/>
        <v>2</v>
      </c>
      <c r="O3179" s="6" t="str">
        <f>VLOOKUP(L3179,'User input'!$D$6:$E$16,2,FALSE)</f>
        <v>Megawidget S</v>
      </c>
      <c r="P3179" s="6">
        <f>VLOOKUP(L3179,'User input'!$D$6:$G$16,3,FALSE)</f>
        <v>0.69</v>
      </c>
      <c r="Q3179" s="6">
        <f>VLOOKUP(L3179,'User input'!$D$6:$G$16,4,FALSE)</f>
        <v>24</v>
      </c>
      <c r="R3179" s="6">
        <f t="shared" si="199"/>
        <v>2160</v>
      </c>
      <c r="S3179" s="26">
        <f t="shared" si="196"/>
        <v>1490.3999999999999</v>
      </c>
      <c r="T3179" s="26">
        <f>IF(K3179&lt;'User input'!$I$9,'User input'!$J$8,IF(K3179&lt;'User input'!$I$10,'User input'!$J$9,IF(K3179&lt;'User input'!$I$11,'User input'!$J$10,'User input'!$J$11)))*S3179</f>
        <v>74.52</v>
      </c>
      <c r="U3179" s="26">
        <f>K3179*'User input'!$J$17+'User input'!$J$16</f>
        <v>0.5</v>
      </c>
    </row>
    <row r="3180" spans="1:21" x14ac:dyDescent="0.25">
      <c r="A3180" s="18">
        <v>3260</v>
      </c>
      <c r="B3180" s="10" t="s">
        <v>7739</v>
      </c>
      <c r="C3180" s="10" t="s">
        <v>668</v>
      </c>
      <c r="D3180" s="10" t="s">
        <v>15</v>
      </c>
      <c r="E3180" s="10" t="s">
        <v>16</v>
      </c>
      <c r="F3180" s="16">
        <v>30</v>
      </c>
      <c r="G3180" s="10" t="s">
        <v>7740</v>
      </c>
      <c r="H3180" s="10" t="s">
        <v>3138</v>
      </c>
      <c r="I3180" s="10" t="s">
        <v>144</v>
      </c>
      <c r="J3180" s="11">
        <v>44322</v>
      </c>
      <c r="K3180" s="16">
        <v>54</v>
      </c>
      <c r="L3180" s="10" t="s">
        <v>52</v>
      </c>
      <c r="M3180" s="10">
        <f t="shared" si="197"/>
        <v>2021</v>
      </c>
      <c r="N3180" s="10">
        <f t="shared" si="198"/>
        <v>5</v>
      </c>
      <c r="O3180" s="10" t="str">
        <f>VLOOKUP(L3180,'User input'!$D$6:$E$16,2,FALSE)</f>
        <v>Megawidget S</v>
      </c>
      <c r="P3180" s="10">
        <f>VLOOKUP(L3180,'User input'!$D$6:$G$16,3,FALSE)</f>
        <v>0.69</v>
      </c>
      <c r="Q3180" s="10">
        <f>VLOOKUP(L3180,'User input'!$D$6:$G$16,4,FALSE)</f>
        <v>24</v>
      </c>
      <c r="R3180" s="10">
        <f t="shared" si="199"/>
        <v>1296</v>
      </c>
      <c r="S3180" s="27">
        <f t="shared" si="196"/>
        <v>894.2399999999999</v>
      </c>
      <c r="T3180" s="27">
        <f>IF(K3180&lt;'User input'!$I$9,'User input'!$J$8,IF(K3180&lt;'User input'!$I$10,'User input'!$J$9,IF(K3180&lt;'User input'!$I$11,'User input'!$J$10,'User input'!$J$11)))*S3180</f>
        <v>44.711999999999996</v>
      </c>
      <c r="U3180" s="27">
        <f>K3180*'User input'!$J$17+'User input'!$J$16</f>
        <v>0.5</v>
      </c>
    </row>
    <row r="3181" spans="1:21" x14ac:dyDescent="0.25">
      <c r="A3181" s="17">
        <v>3261</v>
      </c>
      <c r="B3181" s="6" t="s">
        <v>481</v>
      </c>
      <c r="C3181" s="6" t="s">
        <v>6428</v>
      </c>
      <c r="D3181" s="6" t="s">
        <v>28</v>
      </c>
      <c r="E3181" s="6" t="s">
        <v>29</v>
      </c>
      <c r="F3181" s="15">
        <v>90</v>
      </c>
      <c r="G3181" s="6" t="s">
        <v>7741</v>
      </c>
      <c r="H3181" s="6" t="s">
        <v>637</v>
      </c>
      <c r="I3181" s="6" t="s">
        <v>291</v>
      </c>
      <c r="J3181" s="7">
        <v>44186</v>
      </c>
      <c r="K3181" s="15">
        <v>77</v>
      </c>
      <c r="L3181" s="6" t="s">
        <v>44</v>
      </c>
      <c r="M3181" s="6">
        <f t="shared" si="197"/>
        <v>2020</v>
      </c>
      <c r="N3181" s="6">
        <f t="shared" si="198"/>
        <v>12</v>
      </c>
      <c r="O3181" s="6" t="str">
        <f>VLOOKUP(L3181,'User input'!$D$6:$E$16,2,FALSE)</f>
        <v>Gigastuff</v>
      </c>
      <c r="P3181" s="6">
        <f>VLOOKUP(L3181,'User input'!$D$6:$G$16,3,FALSE)</f>
        <v>1.89</v>
      </c>
      <c r="Q3181" s="6">
        <f>VLOOKUP(L3181,'User input'!$D$6:$G$16,4,FALSE)</f>
        <v>18</v>
      </c>
      <c r="R3181" s="6">
        <f t="shared" si="199"/>
        <v>1386</v>
      </c>
      <c r="S3181" s="26">
        <f t="shared" si="196"/>
        <v>2619.54</v>
      </c>
      <c r="T3181" s="26">
        <f>IF(K3181&lt;'User input'!$I$9,'User input'!$J$8,IF(K3181&lt;'User input'!$I$10,'User input'!$J$9,IF(K3181&lt;'User input'!$I$11,'User input'!$J$10,'User input'!$J$11)))*S3181</f>
        <v>130.977</v>
      </c>
      <c r="U3181" s="26">
        <f>K3181*'User input'!$J$17+'User input'!$J$16</f>
        <v>0.5</v>
      </c>
    </row>
    <row r="3182" spans="1:21" x14ac:dyDescent="0.25">
      <c r="A3182" s="18">
        <v>3262</v>
      </c>
      <c r="B3182" s="10" t="s">
        <v>7742</v>
      </c>
      <c r="C3182" s="10" t="s">
        <v>758</v>
      </c>
      <c r="D3182" s="10" t="s">
        <v>49</v>
      </c>
      <c r="E3182" s="10" t="s">
        <v>16</v>
      </c>
      <c r="F3182" s="16">
        <v>30</v>
      </c>
      <c r="G3182" s="10" t="s">
        <v>7743</v>
      </c>
      <c r="H3182" s="10" t="s">
        <v>7134</v>
      </c>
      <c r="I3182" s="10" t="s">
        <v>32</v>
      </c>
      <c r="J3182" s="11">
        <v>43623</v>
      </c>
      <c r="K3182" s="16">
        <v>38</v>
      </c>
      <c r="L3182" s="10" t="s">
        <v>52</v>
      </c>
      <c r="M3182" s="10">
        <f t="shared" si="197"/>
        <v>2019</v>
      </c>
      <c r="N3182" s="10">
        <f t="shared" si="198"/>
        <v>6</v>
      </c>
      <c r="O3182" s="10" t="str">
        <f>VLOOKUP(L3182,'User input'!$D$6:$E$16,2,FALSE)</f>
        <v>Megawidget S</v>
      </c>
      <c r="P3182" s="10">
        <f>VLOOKUP(L3182,'User input'!$D$6:$G$16,3,FALSE)</f>
        <v>0.69</v>
      </c>
      <c r="Q3182" s="10">
        <f>VLOOKUP(L3182,'User input'!$D$6:$G$16,4,FALSE)</f>
        <v>24</v>
      </c>
      <c r="R3182" s="10">
        <f t="shared" si="199"/>
        <v>912</v>
      </c>
      <c r="S3182" s="27">
        <f t="shared" si="196"/>
        <v>629.28</v>
      </c>
      <c r="T3182" s="27">
        <f>IF(K3182&lt;'User input'!$I$9,'User input'!$J$8,IF(K3182&lt;'User input'!$I$10,'User input'!$J$9,IF(K3182&lt;'User input'!$I$11,'User input'!$J$10,'User input'!$J$11)))*S3182</f>
        <v>18.878399999999999</v>
      </c>
      <c r="U3182" s="27">
        <f>K3182*'User input'!$J$17+'User input'!$J$16</f>
        <v>0.5</v>
      </c>
    </row>
    <row r="3183" spans="1:21" x14ac:dyDescent="0.25">
      <c r="A3183" s="17">
        <v>3263</v>
      </c>
      <c r="B3183" s="6" t="s">
        <v>1060</v>
      </c>
      <c r="C3183" s="6" t="s">
        <v>7744</v>
      </c>
      <c r="D3183" s="6" t="s">
        <v>28</v>
      </c>
      <c r="E3183" s="6" t="s">
        <v>29</v>
      </c>
      <c r="F3183" s="15">
        <v>30</v>
      </c>
      <c r="G3183" s="6" t="s">
        <v>7745</v>
      </c>
      <c r="H3183" s="6" t="s">
        <v>3777</v>
      </c>
      <c r="I3183" s="6" t="s">
        <v>32</v>
      </c>
      <c r="J3183" s="7">
        <v>44544</v>
      </c>
      <c r="K3183" s="15">
        <v>56</v>
      </c>
      <c r="L3183" s="6" t="s">
        <v>68</v>
      </c>
      <c r="M3183" s="6">
        <f t="shared" si="197"/>
        <v>2021</v>
      </c>
      <c r="N3183" s="6">
        <f t="shared" si="198"/>
        <v>12</v>
      </c>
      <c r="O3183" s="6" t="str">
        <f>VLOOKUP(L3183,'User input'!$D$6:$E$16,2,FALSE)</f>
        <v>Megawidget M</v>
      </c>
      <c r="P3183" s="6">
        <f>VLOOKUP(L3183,'User input'!$D$6:$G$16,3,FALSE)</f>
        <v>1.29</v>
      </c>
      <c r="Q3183" s="6">
        <f>VLOOKUP(L3183,'User input'!$D$6:$G$16,4,FALSE)</f>
        <v>24</v>
      </c>
      <c r="R3183" s="6">
        <f t="shared" si="199"/>
        <v>1344</v>
      </c>
      <c r="S3183" s="26">
        <f t="shared" si="196"/>
        <v>1733.76</v>
      </c>
      <c r="T3183" s="26">
        <f>IF(K3183&lt;'User input'!$I$9,'User input'!$J$8,IF(K3183&lt;'User input'!$I$10,'User input'!$J$9,IF(K3183&lt;'User input'!$I$11,'User input'!$J$10,'User input'!$J$11)))*S3183</f>
        <v>86.688000000000002</v>
      </c>
      <c r="U3183" s="26">
        <f>K3183*'User input'!$J$17+'User input'!$J$16</f>
        <v>0.5</v>
      </c>
    </row>
    <row r="3184" spans="1:21" x14ac:dyDescent="0.25">
      <c r="A3184" s="18">
        <v>3264</v>
      </c>
      <c r="B3184" s="10" t="s">
        <v>2772</v>
      </c>
      <c r="C3184" s="10" t="s">
        <v>5464</v>
      </c>
      <c r="D3184" s="10" t="s">
        <v>28</v>
      </c>
      <c r="E3184" s="10" t="s">
        <v>29</v>
      </c>
      <c r="F3184" s="16">
        <v>90</v>
      </c>
      <c r="G3184" s="10" t="s">
        <v>7746</v>
      </c>
      <c r="H3184" s="10" t="s">
        <v>7747</v>
      </c>
      <c r="I3184" s="10" t="s">
        <v>32</v>
      </c>
      <c r="J3184" s="11">
        <v>43847</v>
      </c>
      <c r="K3184" s="16">
        <v>79</v>
      </c>
      <c r="L3184" s="10" t="s">
        <v>33</v>
      </c>
      <c r="M3184" s="10">
        <f t="shared" si="197"/>
        <v>2020</v>
      </c>
      <c r="N3184" s="10">
        <f t="shared" si="198"/>
        <v>1</v>
      </c>
      <c r="O3184" s="10" t="str">
        <f>VLOOKUP(L3184,'User input'!$D$6:$E$16,2,FALSE)</f>
        <v>Megawidget L</v>
      </c>
      <c r="P3184" s="10">
        <f>VLOOKUP(L3184,'User input'!$D$6:$G$16,3,FALSE)</f>
        <v>1.79</v>
      </c>
      <c r="Q3184" s="10">
        <f>VLOOKUP(L3184,'User input'!$D$6:$G$16,4,FALSE)</f>
        <v>24</v>
      </c>
      <c r="R3184" s="10">
        <f t="shared" si="199"/>
        <v>1896</v>
      </c>
      <c r="S3184" s="27">
        <f t="shared" si="196"/>
        <v>3393.84</v>
      </c>
      <c r="T3184" s="27">
        <f>IF(K3184&lt;'User input'!$I$9,'User input'!$J$8,IF(K3184&lt;'User input'!$I$10,'User input'!$J$9,IF(K3184&lt;'User input'!$I$11,'User input'!$J$10,'User input'!$J$11)))*S3184</f>
        <v>169.69200000000001</v>
      </c>
      <c r="U3184" s="27">
        <f>K3184*'User input'!$J$17+'User input'!$J$16</f>
        <v>0.5</v>
      </c>
    </row>
    <row r="3185" spans="1:21" x14ac:dyDescent="0.25">
      <c r="A3185" s="17">
        <v>3265</v>
      </c>
      <c r="B3185" s="6" t="s">
        <v>4921</v>
      </c>
      <c r="C3185" s="6" t="s">
        <v>5014</v>
      </c>
      <c r="D3185" s="6" t="s">
        <v>28</v>
      </c>
      <c r="E3185" s="6" t="s">
        <v>29</v>
      </c>
      <c r="F3185" s="15">
        <v>60</v>
      </c>
      <c r="G3185" s="6" t="s">
        <v>7748</v>
      </c>
      <c r="H3185" s="6" t="s">
        <v>1179</v>
      </c>
      <c r="I3185" s="6" t="s">
        <v>881</v>
      </c>
      <c r="J3185" s="7">
        <v>43500</v>
      </c>
      <c r="K3185" s="15">
        <v>18</v>
      </c>
      <c r="L3185" s="6" t="s">
        <v>99</v>
      </c>
      <c r="M3185" s="6">
        <f t="shared" si="197"/>
        <v>2019</v>
      </c>
      <c r="N3185" s="6">
        <f t="shared" si="198"/>
        <v>2</v>
      </c>
      <c r="O3185" s="6" t="str">
        <f>VLOOKUP(L3185,'User input'!$D$6:$E$16,2,FALSE)</f>
        <v>Superwossname</v>
      </c>
      <c r="P3185" s="6">
        <f>VLOOKUP(L3185,'User input'!$D$6:$G$16,3,FALSE)</f>
        <v>3.49</v>
      </c>
      <c r="Q3185" s="6">
        <f>VLOOKUP(L3185,'User input'!$D$6:$G$16,4,FALSE)</f>
        <v>20</v>
      </c>
      <c r="R3185" s="6">
        <f t="shared" si="199"/>
        <v>360</v>
      </c>
      <c r="S3185" s="26">
        <f t="shared" si="196"/>
        <v>1256.4000000000001</v>
      </c>
      <c r="T3185" s="26">
        <f>IF(K3185&lt;'User input'!$I$9,'User input'!$J$8,IF(K3185&lt;'User input'!$I$10,'User input'!$J$9,IF(K3185&lt;'User input'!$I$11,'User input'!$J$10,'User input'!$J$11)))*S3185</f>
        <v>0</v>
      </c>
      <c r="U3185" s="26">
        <f>K3185*'User input'!$J$17+'User input'!$J$16</f>
        <v>0.5</v>
      </c>
    </row>
    <row r="3186" spans="1:21" x14ac:dyDescent="0.25">
      <c r="A3186" s="18">
        <v>3266</v>
      </c>
      <c r="B3186" s="10" t="s">
        <v>4520</v>
      </c>
      <c r="C3186" s="10" t="s">
        <v>7749</v>
      </c>
      <c r="D3186" s="10" t="s">
        <v>28</v>
      </c>
      <c r="E3186" s="10" t="s">
        <v>29</v>
      </c>
      <c r="F3186" s="16">
        <v>30</v>
      </c>
      <c r="G3186" s="10" t="s">
        <v>7750</v>
      </c>
      <c r="H3186" s="10" t="s">
        <v>1811</v>
      </c>
      <c r="I3186" s="10" t="s">
        <v>87</v>
      </c>
      <c r="J3186" s="11">
        <v>44038</v>
      </c>
      <c r="K3186" s="16">
        <v>43</v>
      </c>
      <c r="L3186" s="10" t="s">
        <v>33</v>
      </c>
      <c r="M3186" s="10">
        <f t="shared" si="197"/>
        <v>2020</v>
      </c>
      <c r="N3186" s="10">
        <f t="shared" si="198"/>
        <v>7</v>
      </c>
      <c r="O3186" s="10" t="str">
        <f>VLOOKUP(L3186,'User input'!$D$6:$E$16,2,FALSE)</f>
        <v>Megawidget L</v>
      </c>
      <c r="P3186" s="10">
        <f>VLOOKUP(L3186,'User input'!$D$6:$G$16,3,FALSE)</f>
        <v>1.79</v>
      </c>
      <c r="Q3186" s="10">
        <f>VLOOKUP(L3186,'User input'!$D$6:$G$16,4,FALSE)</f>
        <v>24</v>
      </c>
      <c r="R3186" s="10">
        <f t="shared" si="199"/>
        <v>1032</v>
      </c>
      <c r="S3186" s="27">
        <f t="shared" si="196"/>
        <v>1847.28</v>
      </c>
      <c r="T3186" s="27">
        <f>IF(K3186&lt;'User input'!$I$9,'User input'!$J$8,IF(K3186&lt;'User input'!$I$10,'User input'!$J$9,IF(K3186&lt;'User input'!$I$11,'User input'!$J$10,'User input'!$J$11)))*S3186</f>
        <v>55.418399999999998</v>
      </c>
      <c r="U3186" s="27">
        <f>K3186*'User input'!$J$17+'User input'!$J$16</f>
        <v>0.5</v>
      </c>
    </row>
    <row r="3187" spans="1:21" x14ac:dyDescent="0.25">
      <c r="A3187" s="17">
        <v>3267</v>
      </c>
      <c r="B3187" s="6" t="s">
        <v>2147</v>
      </c>
      <c r="C3187" s="6" t="s">
        <v>1915</v>
      </c>
      <c r="D3187" s="6" t="s">
        <v>41</v>
      </c>
      <c r="E3187" s="6" t="s">
        <v>16</v>
      </c>
      <c r="F3187" s="15">
        <v>90</v>
      </c>
      <c r="G3187" s="6" t="s">
        <v>7751</v>
      </c>
      <c r="H3187" s="6" t="s">
        <v>82</v>
      </c>
      <c r="I3187" s="6" t="s">
        <v>32</v>
      </c>
      <c r="J3187" s="7">
        <v>43977</v>
      </c>
      <c r="K3187" s="15">
        <v>66</v>
      </c>
      <c r="L3187" s="6" t="s">
        <v>33</v>
      </c>
      <c r="M3187" s="6">
        <f t="shared" si="197"/>
        <v>2020</v>
      </c>
      <c r="N3187" s="6">
        <f t="shared" si="198"/>
        <v>5</v>
      </c>
      <c r="O3187" s="6" t="str">
        <f>VLOOKUP(L3187,'User input'!$D$6:$E$16,2,FALSE)</f>
        <v>Megawidget L</v>
      </c>
      <c r="P3187" s="6">
        <f>VLOOKUP(L3187,'User input'!$D$6:$G$16,3,FALSE)</f>
        <v>1.79</v>
      </c>
      <c r="Q3187" s="6">
        <f>VLOOKUP(L3187,'User input'!$D$6:$G$16,4,FALSE)</f>
        <v>24</v>
      </c>
      <c r="R3187" s="6">
        <f t="shared" si="199"/>
        <v>1584</v>
      </c>
      <c r="S3187" s="26">
        <f t="shared" si="196"/>
        <v>2835.36</v>
      </c>
      <c r="T3187" s="26">
        <f>IF(K3187&lt;'User input'!$I$9,'User input'!$J$8,IF(K3187&lt;'User input'!$I$10,'User input'!$J$9,IF(K3187&lt;'User input'!$I$11,'User input'!$J$10,'User input'!$J$11)))*S3187</f>
        <v>141.768</v>
      </c>
      <c r="U3187" s="26">
        <f>K3187*'User input'!$J$17+'User input'!$J$16</f>
        <v>0.5</v>
      </c>
    </row>
    <row r="3188" spans="1:21" x14ac:dyDescent="0.25">
      <c r="A3188" s="18">
        <v>3268</v>
      </c>
      <c r="B3188" s="10" t="s">
        <v>7752</v>
      </c>
      <c r="C3188" s="10" t="s">
        <v>1299</v>
      </c>
      <c r="D3188" s="10" t="s">
        <v>15</v>
      </c>
      <c r="E3188" s="10" t="s">
        <v>16</v>
      </c>
      <c r="F3188" s="16">
        <v>90</v>
      </c>
      <c r="G3188" s="10" t="s">
        <v>7753</v>
      </c>
      <c r="H3188" s="10" t="s">
        <v>264</v>
      </c>
      <c r="I3188" s="10" t="s">
        <v>32</v>
      </c>
      <c r="J3188" s="11">
        <v>43510</v>
      </c>
      <c r="K3188" s="16">
        <v>5</v>
      </c>
      <c r="L3188" s="10" t="s">
        <v>68</v>
      </c>
      <c r="M3188" s="10">
        <f t="shared" si="197"/>
        <v>2019</v>
      </c>
      <c r="N3188" s="10">
        <f t="shared" si="198"/>
        <v>2</v>
      </c>
      <c r="O3188" s="10" t="str">
        <f>VLOOKUP(L3188,'User input'!$D$6:$E$16,2,FALSE)</f>
        <v>Megawidget M</v>
      </c>
      <c r="P3188" s="10">
        <f>VLOOKUP(L3188,'User input'!$D$6:$G$16,3,FALSE)</f>
        <v>1.29</v>
      </c>
      <c r="Q3188" s="10">
        <f>VLOOKUP(L3188,'User input'!$D$6:$G$16,4,FALSE)</f>
        <v>24</v>
      </c>
      <c r="R3188" s="10">
        <f t="shared" si="199"/>
        <v>120</v>
      </c>
      <c r="S3188" s="27">
        <f t="shared" si="196"/>
        <v>154.80000000000001</v>
      </c>
      <c r="T3188" s="27">
        <f>IF(K3188&lt;'User input'!$I$9,'User input'!$J$8,IF(K3188&lt;'User input'!$I$10,'User input'!$J$9,IF(K3188&lt;'User input'!$I$11,'User input'!$J$10,'User input'!$J$11)))*S3188</f>
        <v>0</v>
      </c>
      <c r="U3188" s="27">
        <f>K3188*'User input'!$J$17+'User input'!$J$16</f>
        <v>0.5</v>
      </c>
    </row>
    <row r="3189" spans="1:21" x14ac:dyDescent="0.25">
      <c r="A3189" s="17">
        <v>3269</v>
      </c>
      <c r="B3189" s="6" t="s">
        <v>2909</v>
      </c>
      <c r="C3189" s="6" t="s">
        <v>5892</v>
      </c>
      <c r="D3189" s="6" t="s">
        <v>28</v>
      </c>
      <c r="E3189" s="6" t="s">
        <v>29</v>
      </c>
      <c r="F3189" s="15">
        <v>60</v>
      </c>
      <c r="G3189" s="6" t="s">
        <v>7754</v>
      </c>
      <c r="H3189" s="6" t="s">
        <v>7755</v>
      </c>
      <c r="I3189" s="6" t="s">
        <v>32</v>
      </c>
      <c r="J3189" s="7">
        <v>44220</v>
      </c>
      <c r="K3189" s="15">
        <v>92</v>
      </c>
      <c r="L3189" s="6" t="s">
        <v>62</v>
      </c>
      <c r="M3189" s="6">
        <f t="shared" si="197"/>
        <v>2021</v>
      </c>
      <c r="N3189" s="6">
        <f t="shared" si="198"/>
        <v>1</v>
      </c>
      <c r="O3189" s="6" t="str">
        <f>VLOOKUP(L3189,'User input'!$D$6:$E$16,2,FALSE)</f>
        <v>Ultrathing V4</v>
      </c>
      <c r="P3189" s="6">
        <f>VLOOKUP(L3189,'User input'!$D$6:$G$16,3,FALSE)</f>
        <v>3.99</v>
      </c>
      <c r="Q3189" s="6">
        <f>VLOOKUP(L3189,'User input'!$D$6:$G$16,4,FALSE)</f>
        <v>24</v>
      </c>
      <c r="R3189" s="6">
        <f t="shared" si="199"/>
        <v>2208</v>
      </c>
      <c r="S3189" s="26">
        <f t="shared" si="196"/>
        <v>8809.92</v>
      </c>
      <c r="T3189" s="26">
        <f>IF(K3189&lt;'User input'!$I$9,'User input'!$J$8,IF(K3189&lt;'User input'!$I$10,'User input'!$J$9,IF(K3189&lt;'User input'!$I$11,'User input'!$J$10,'User input'!$J$11)))*S3189</f>
        <v>440.49600000000004</v>
      </c>
      <c r="U3189" s="26">
        <f>K3189*'User input'!$J$17+'User input'!$J$16</f>
        <v>0.5</v>
      </c>
    </row>
    <row r="3190" spans="1:21" x14ac:dyDescent="0.25">
      <c r="A3190" s="18">
        <v>3270</v>
      </c>
      <c r="B3190" s="10" t="s">
        <v>6688</v>
      </c>
      <c r="C3190" s="10" t="s">
        <v>7490</v>
      </c>
      <c r="D3190" s="10" t="s">
        <v>28</v>
      </c>
      <c r="E3190" s="10" t="s">
        <v>29</v>
      </c>
      <c r="F3190" s="16">
        <v>60</v>
      </c>
      <c r="G3190" s="10" t="s">
        <v>7756</v>
      </c>
      <c r="H3190" s="10" t="s">
        <v>5562</v>
      </c>
      <c r="I3190" s="10" t="s">
        <v>185</v>
      </c>
      <c r="J3190" s="11">
        <v>44060</v>
      </c>
      <c r="K3190" s="16">
        <v>4</v>
      </c>
      <c r="L3190" s="10" t="s">
        <v>68</v>
      </c>
      <c r="M3190" s="10">
        <f t="shared" si="197"/>
        <v>2020</v>
      </c>
      <c r="N3190" s="10">
        <f t="shared" si="198"/>
        <v>8</v>
      </c>
      <c r="O3190" s="10" t="str">
        <f>VLOOKUP(L3190,'User input'!$D$6:$E$16,2,FALSE)</f>
        <v>Megawidget M</v>
      </c>
      <c r="P3190" s="10">
        <f>VLOOKUP(L3190,'User input'!$D$6:$G$16,3,FALSE)</f>
        <v>1.29</v>
      </c>
      <c r="Q3190" s="10">
        <f>VLOOKUP(L3190,'User input'!$D$6:$G$16,4,FALSE)</f>
        <v>24</v>
      </c>
      <c r="R3190" s="10">
        <f t="shared" si="199"/>
        <v>96</v>
      </c>
      <c r="S3190" s="27">
        <f t="shared" si="196"/>
        <v>123.84</v>
      </c>
      <c r="T3190" s="27">
        <f>IF(K3190&lt;'User input'!$I$9,'User input'!$J$8,IF(K3190&lt;'User input'!$I$10,'User input'!$J$9,IF(K3190&lt;'User input'!$I$11,'User input'!$J$10,'User input'!$J$11)))*S3190</f>
        <v>0</v>
      </c>
      <c r="U3190" s="27">
        <f>K3190*'User input'!$J$17+'User input'!$J$16</f>
        <v>0.5</v>
      </c>
    </row>
    <row r="3191" spans="1:21" x14ac:dyDescent="0.25">
      <c r="A3191" s="17">
        <v>3271</v>
      </c>
      <c r="B3191" s="6" t="s">
        <v>7757</v>
      </c>
      <c r="C3191" s="6" t="s">
        <v>2259</v>
      </c>
      <c r="D3191" s="6" t="s">
        <v>49</v>
      </c>
      <c r="E3191" s="6" t="s">
        <v>16</v>
      </c>
      <c r="F3191" s="15">
        <v>60</v>
      </c>
      <c r="G3191" s="6" t="s">
        <v>7758</v>
      </c>
      <c r="H3191" s="6" t="s">
        <v>1072</v>
      </c>
      <c r="I3191" s="6" t="s">
        <v>1073</v>
      </c>
      <c r="J3191" s="7">
        <v>43536</v>
      </c>
      <c r="K3191" s="15">
        <v>6</v>
      </c>
      <c r="L3191" s="6" t="s">
        <v>78</v>
      </c>
      <c r="M3191" s="6">
        <f t="shared" si="197"/>
        <v>2019</v>
      </c>
      <c r="N3191" s="6">
        <f t="shared" si="198"/>
        <v>3</v>
      </c>
      <c r="O3191" s="6" t="str">
        <f>VLOOKUP(L3191,'User input'!$D$6:$E$16,2,FALSE)</f>
        <v>Ultrathing V2</v>
      </c>
      <c r="P3191" s="6">
        <f>VLOOKUP(L3191,'User input'!$D$6:$G$16,3,FALSE)</f>
        <v>2.95</v>
      </c>
      <c r="Q3191" s="6">
        <f>VLOOKUP(L3191,'User input'!$D$6:$G$16,4,FALSE)</f>
        <v>20</v>
      </c>
      <c r="R3191" s="6">
        <f t="shared" si="199"/>
        <v>120</v>
      </c>
      <c r="S3191" s="26">
        <f t="shared" si="196"/>
        <v>354</v>
      </c>
      <c r="T3191" s="26">
        <f>IF(K3191&lt;'User input'!$I$9,'User input'!$J$8,IF(K3191&lt;'User input'!$I$10,'User input'!$J$9,IF(K3191&lt;'User input'!$I$11,'User input'!$J$10,'User input'!$J$11)))*S3191</f>
        <v>0</v>
      </c>
      <c r="U3191" s="26">
        <f>K3191*'User input'!$J$17+'User input'!$J$16</f>
        <v>0.5</v>
      </c>
    </row>
    <row r="3192" spans="1:21" x14ac:dyDescent="0.25">
      <c r="A3192" s="18">
        <v>3272</v>
      </c>
      <c r="B3192" s="10" t="s">
        <v>6467</v>
      </c>
      <c r="C3192" s="10" t="s">
        <v>7759</v>
      </c>
      <c r="D3192" s="10" t="s">
        <v>28</v>
      </c>
      <c r="E3192" s="10" t="s">
        <v>29</v>
      </c>
      <c r="F3192" s="16">
        <v>60</v>
      </c>
      <c r="G3192" s="10" t="s">
        <v>7760</v>
      </c>
      <c r="H3192" s="10" t="s">
        <v>6454</v>
      </c>
      <c r="I3192" s="10" t="s">
        <v>185</v>
      </c>
      <c r="J3192" s="11">
        <v>44359</v>
      </c>
      <c r="K3192" s="16">
        <v>99</v>
      </c>
      <c r="L3192" s="10" t="s">
        <v>99</v>
      </c>
      <c r="M3192" s="10">
        <f t="shared" si="197"/>
        <v>2021</v>
      </c>
      <c r="N3192" s="10">
        <f t="shared" si="198"/>
        <v>6</v>
      </c>
      <c r="O3192" s="10" t="str">
        <f>VLOOKUP(L3192,'User input'!$D$6:$E$16,2,FALSE)</f>
        <v>Superwossname</v>
      </c>
      <c r="P3192" s="10">
        <f>VLOOKUP(L3192,'User input'!$D$6:$G$16,3,FALSE)</f>
        <v>3.49</v>
      </c>
      <c r="Q3192" s="10">
        <f>VLOOKUP(L3192,'User input'!$D$6:$G$16,4,FALSE)</f>
        <v>20</v>
      </c>
      <c r="R3192" s="10">
        <f t="shared" si="199"/>
        <v>1980</v>
      </c>
      <c r="S3192" s="27">
        <f t="shared" si="196"/>
        <v>6910.2000000000007</v>
      </c>
      <c r="T3192" s="27">
        <f>IF(K3192&lt;'User input'!$I$9,'User input'!$J$8,IF(K3192&lt;'User input'!$I$10,'User input'!$J$9,IF(K3192&lt;'User input'!$I$11,'User input'!$J$10,'User input'!$J$11)))*S3192</f>
        <v>345.51000000000005</v>
      </c>
      <c r="U3192" s="27">
        <f>K3192*'User input'!$J$17+'User input'!$J$16</f>
        <v>0.5</v>
      </c>
    </row>
    <row r="3193" spans="1:21" x14ac:dyDescent="0.25">
      <c r="A3193" s="17">
        <v>3273</v>
      </c>
      <c r="B3193" s="6" t="s">
        <v>7761</v>
      </c>
      <c r="C3193" s="6" t="s">
        <v>5433</v>
      </c>
      <c r="D3193" s="6" t="s">
        <v>28</v>
      </c>
      <c r="E3193" s="6" t="s">
        <v>29</v>
      </c>
      <c r="F3193" s="15">
        <v>30</v>
      </c>
      <c r="G3193" s="6" t="s">
        <v>7762</v>
      </c>
      <c r="H3193" s="6" t="s">
        <v>103</v>
      </c>
      <c r="I3193" s="6" t="s">
        <v>32</v>
      </c>
      <c r="J3193" s="7">
        <v>43898</v>
      </c>
      <c r="K3193" s="15">
        <v>4</v>
      </c>
      <c r="L3193" s="6" t="s">
        <v>44</v>
      </c>
      <c r="M3193" s="6">
        <f t="shared" si="197"/>
        <v>2020</v>
      </c>
      <c r="N3193" s="6">
        <f t="shared" si="198"/>
        <v>3</v>
      </c>
      <c r="O3193" s="6" t="str">
        <f>VLOOKUP(L3193,'User input'!$D$6:$E$16,2,FALSE)</f>
        <v>Gigastuff</v>
      </c>
      <c r="P3193" s="6">
        <f>VLOOKUP(L3193,'User input'!$D$6:$G$16,3,FALSE)</f>
        <v>1.89</v>
      </c>
      <c r="Q3193" s="6">
        <f>VLOOKUP(L3193,'User input'!$D$6:$G$16,4,FALSE)</f>
        <v>18</v>
      </c>
      <c r="R3193" s="6">
        <f t="shared" si="199"/>
        <v>72</v>
      </c>
      <c r="S3193" s="26">
        <f t="shared" si="196"/>
        <v>136.07999999999998</v>
      </c>
      <c r="T3193" s="26">
        <f>IF(K3193&lt;'User input'!$I$9,'User input'!$J$8,IF(K3193&lt;'User input'!$I$10,'User input'!$J$9,IF(K3193&lt;'User input'!$I$11,'User input'!$J$10,'User input'!$J$11)))*S3193</f>
        <v>0</v>
      </c>
      <c r="U3193" s="26">
        <f>K3193*'User input'!$J$17+'User input'!$J$16</f>
        <v>0.5</v>
      </c>
    </row>
    <row r="3194" spans="1:21" x14ac:dyDescent="0.25">
      <c r="A3194" s="18">
        <v>3274</v>
      </c>
      <c r="B3194" s="10" t="s">
        <v>1103</v>
      </c>
      <c r="C3194" s="10" t="s">
        <v>3101</v>
      </c>
      <c r="D3194" s="10" t="s">
        <v>28</v>
      </c>
      <c r="E3194" s="10" t="s">
        <v>29</v>
      </c>
      <c r="F3194" s="16">
        <v>30</v>
      </c>
      <c r="G3194" s="10" t="s">
        <v>7763</v>
      </c>
      <c r="H3194" s="10" t="s">
        <v>7764</v>
      </c>
      <c r="I3194" s="10" t="s">
        <v>32</v>
      </c>
      <c r="J3194" s="11">
        <v>44266</v>
      </c>
      <c r="K3194" s="16">
        <v>101</v>
      </c>
      <c r="L3194" s="10" t="s">
        <v>20</v>
      </c>
      <c r="M3194" s="10">
        <f t="shared" si="197"/>
        <v>2021</v>
      </c>
      <c r="N3194" s="10">
        <f t="shared" si="198"/>
        <v>3</v>
      </c>
      <c r="O3194" s="10" t="str">
        <f>VLOOKUP(L3194,'User input'!$D$6:$E$16,2,FALSE)</f>
        <v>Hyperwotsit</v>
      </c>
      <c r="P3194" s="10">
        <f>VLOOKUP(L3194,'User input'!$D$6:$G$16,3,FALSE)</f>
        <v>2.0099999999999998</v>
      </c>
      <c r="Q3194" s="10">
        <f>VLOOKUP(L3194,'User input'!$D$6:$G$16,4,FALSE)</f>
        <v>20</v>
      </c>
      <c r="R3194" s="10">
        <f t="shared" si="199"/>
        <v>2020</v>
      </c>
      <c r="S3194" s="27">
        <f t="shared" si="196"/>
        <v>4060.1999999999994</v>
      </c>
      <c r="T3194" s="27">
        <f>IF(K3194&lt;'User input'!$I$9,'User input'!$J$8,IF(K3194&lt;'User input'!$I$10,'User input'!$J$9,IF(K3194&lt;'User input'!$I$11,'User input'!$J$10,'User input'!$J$11)))*S3194</f>
        <v>284.214</v>
      </c>
      <c r="U3194" s="27">
        <f>K3194*'User input'!$J$17+'User input'!$J$16</f>
        <v>0.5</v>
      </c>
    </row>
    <row r="3195" spans="1:21" x14ac:dyDescent="0.25">
      <c r="A3195" s="17">
        <v>3275</v>
      </c>
      <c r="B3195" s="6" t="s">
        <v>7765</v>
      </c>
      <c r="C3195" s="6" t="s">
        <v>5816</v>
      </c>
      <c r="D3195" s="6" t="s">
        <v>28</v>
      </c>
      <c r="E3195" s="6" t="s">
        <v>29</v>
      </c>
      <c r="F3195" s="15">
        <v>30</v>
      </c>
      <c r="G3195" s="6" t="s">
        <v>7766</v>
      </c>
      <c r="H3195" s="6" t="s">
        <v>6666</v>
      </c>
      <c r="I3195" s="6" t="s">
        <v>25</v>
      </c>
      <c r="J3195" s="7">
        <v>43668</v>
      </c>
      <c r="K3195" s="15">
        <v>83</v>
      </c>
      <c r="L3195" s="6" t="s">
        <v>52</v>
      </c>
      <c r="M3195" s="6">
        <f t="shared" si="197"/>
        <v>2019</v>
      </c>
      <c r="N3195" s="6">
        <f t="shared" si="198"/>
        <v>7</v>
      </c>
      <c r="O3195" s="6" t="str">
        <f>VLOOKUP(L3195,'User input'!$D$6:$E$16,2,FALSE)</f>
        <v>Megawidget S</v>
      </c>
      <c r="P3195" s="6">
        <f>VLOOKUP(L3195,'User input'!$D$6:$G$16,3,FALSE)</f>
        <v>0.69</v>
      </c>
      <c r="Q3195" s="6">
        <f>VLOOKUP(L3195,'User input'!$D$6:$G$16,4,FALSE)</f>
        <v>24</v>
      </c>
      <c r="R3195" s="6">
        <f t="shared" si="199"/>
        <v>1992</v>
      </c>
      <c r="S3195" s="26">
        <f t="shared" si="196"/>
        <v>1374.4799999999998</v>
      </c>
      <c r="T3195" s="26">
        <f>IF(K3195&lt;'User input'!$I$9,'User input'!$J$8,IF(K3195&lt;'User input'!$I$10,'User input'!$J$9,IF(K3195&lt;'User input'!$I$11,'User input'!$J$10,'User input'!$J$11)))*S3195</f>
        <v>68.72399999999999</v>
      </c>
      <c r="U3195" s="26">
        <f>K3195*'User input'!$J$17+'User input'!$J$16</f>
        <v>0.5</v>
      </c>
    </row>
    <row r="3196" spans="1:21" x14ac:dyDescent="0.25">
      <c r="A3196" s="18">
        <v>3276</v>
      </c>
      <c r="B3196" s="10" t="s">
        <v>7767</v>
      </c>
      <c r="C3196" s="10" t="s">
        <v>5174</v>
      </c>
      <c r="D3196" s="10" t="s">
        <v>15</v>
      </c>
      <c r="E3196" s="10" t="s">
        <v>16</v>
      </c>
      <c r="F3196" s="16">
        <v>30</v>
      </c>
      <c r="G3196" s="10" t="s">
        <v>7768</v>
      </c>
      <c r="H3196" s="10" t="s">
        <v>7769</v>
      </c>
      <c r="I3196" s="10" t="s">
        <v>171</v>
      </c>
      <c r="J3196" s="11">
        <v>44429</v>
      </c>
      <c r="K3196" s="16">
        <v>19</v>
      </c>
      <c r="L3196" s="10" t="s">
        <v>52</v>
      </c>
      <c r="M3196" s="10">
        <f t="shared" si="197"/>
        <v>2021</v>
      </c>
      <c r="N3196" s="10">
        <f t="shared" si="198"/>
        <v>8</v>
      </c>
      <c r="O3196" s="10" t="str">
        <f>VLOOKUP(L3196,'User input'!$D$6:$E$16,2,FALSE)</f>
        <v>Megawidget S</v>
      </c>
      <c r="P3196" s="10">
        <f>VLOOKUP(L3196,'User input'!$D$6:$G$16,3,FALSE)</f>
        <v>0.69</v>
      </c>
      <c r="Q3196" s="10">
        <f>VLOOKUP(L3196,'User input'!$D$6:$G$16,4,FALSE)</f>
        <v>24</v>
      </c>
      <c r="R3196" s="10">
        <f t="shared" si="199"/>
        <v>456</v>
      </c>
      <c r="S3196" s="27">
        <f t="shared" si="196"/>
        <v>314.64</v>
      </c>
      <c r="T3196" s="27">
        <f>IF(K3196&lt;'User input'!$I$9,'User input'!$J$8,IF(K3196&lt;'User input'!$I$10,'User input'!$J$9,IF(K3196&lt;'User input'!$I$11,'User input'!$J$10,'User input'!$J$11)))*S3196</f>
        <v>0</v>
      </c>
      <c r="U3196" s="27">
        <f>K3196*'User input'!$J$17+'User input'!$J$16</f>
        <v>0.5</v>
      </c>
    </row>
    <row r="3197" spans="1:21" x14ac:dyDescent="0.25">
      <c r="A3197" s="17">
        <v>3277</v>
      </c>
      <c r="B3197" s="6" t="s">
        <v>7770</v>
      </c>
      <c r="C3197" s="6" t="s">
        <v>7771</v>
      </c>
      <c r="D3197" s="6" t="s">
        <v>15</v>
      </c>
      <c r="E3197" s="6" t="s">
        <v>16</v>
      </c>
      <c r="F3197" s="15">
        <v>90</v>
      </c>
      <c r="G3197" s="6" t="s">
        <v>7768</v>
      </c>
      <c r="H3197" s="6" t="s">
        <v>1328</v>
      </c>
      <c r="I3197" s="6" t="s">
        <v>291</v>
      </c>
      <c r="J3197" s="7">
        <v>43595</v>
      </c>
      <c r="K3197" s="15">
        <v>24</v>
      </c>
      <c r="L3197" s="6" t="s">
        <v>44</v>
      </c>
      <c r="M3197" s="6">
        <f t="shared" si="197"/>
        <v>2019</v>
      </c>
      <c r="N3197" s="6">
        <f t="shared" si="198"/>
        <v>5</v>
      </c>
      <c r="O3197" s="6" t="str">
        <f>VLOOKUP(L3197,'User input'!$D$6:$E$16,2,FALSE)</f>
        <v>Gigastuff</v>
      </c>
      <c r="P3197" s="6">
        <f>VLOOKUP(L3197,'User input'!$D$6:$G$16,3,FALSE)</f>
        <v>1.89</v>
      </c>
      <c r="Q3197" s="6">
        <f>VLOOKUP(L3197,'User input'!$D$6:$G$16,4,FALSE)</f>
        <v>18</v>
      </c>
      <c r="R3197" s="6">
        <f t="shared" si="199"/>
        <v>432</v>
      </c>
      <c r="S3197" s="26">
        <f t="shared" si="196"/>
        <v>816.4799999999999</v>
      </c>
      <c r="T3197" s="26">
        <f>IF(K3197&lt;'User input'!$I$9,'User input'!$J$8,IF(K3197&lt;'User input'!$I$10,'User input'!$J$9,IF(K3197&lt;'User input'!$I$11,'User input'!$J$10,'User input'!$J$11)))*S3197</f>
        <v>24.494399999999995</v>
      </c>
      <c r="U3197" s="26">
        <f>K3197*'User input'!$J$17+'User input'!$J$16</f>
        <v>0.5</v>
      </c>
    </row>
    <row r="3198" spans="1:21" x14ac:dyDescent="0.25">
      <c r="A3198" s="18">
        <v>3278</v>
      </c>
      <c r="B3198" s="10" t="s">
        <v>7772</v>
      </c>
      <c r="C3198" s="10" t="s">
        <v>923</v>
      </c>
      <c r="D3198" s="10" t="s">
        <v>49</v>
      </c>
      <c r="E3198" s="10" t="s">
        <v>16</v>
      </c>
      <c r="F3198" s="16">
        <v>90</v>
      </c>
      <c r="G3198" s="10" t="s">
        <v>7773</v>
      </c>
      <c r="H3198" s="10" t="s">
        <v>6482</v>
      </c>
      <c r="I3198" s="10" t="s">
        <v>185</v>
      </c>
      <c r="J3198" s="11">
        <v>43586</v>
      </c>
      <c r="K3198" s="16">
        <v>49</v>
      </c>
      <c r="L3198" s="10" t="s">
        <v>157</v>
      </c>
      <c r="M3198" s="10">
        <f t="shared" si="197"/>
        <v>2019</v>
      </c>
      <c r="N3198" s="10">
        <f t="shared" si="198"/>
        <v>5</v>
      </c>
      <c r="O3198" s="10" t="str">
        <f>VLOOKUP(L3198,'User input'!$D$6:$E$16,2,FALSE)</f>
        <v>Ultrathing V3</v>
      </c>
      <c r="P3198" s="10">
        <f>VLOOKUP(L3198,'User input'!$D$6:$G$16,3,FALSE)</f>
        <v>3.39</v>
      </c>
      <c r="Q3198" s="10">
        <f>VLOOKUP(L3198,'User input'!$D$6:$G$16,4,FALSE)</f>
        <v>24</v>
      </c>
      <c r="R3198" s="10">
        <f t="shared" si="199"/>
        <v>1176</v>
      </c>
      <c r="S3198" s="27">
        <f t="shared" si="196"/>
        <v>3986.6400000000003</v>
      </c>
      <c r="T3198" s="27">
        <f>IF(K3198&lt;'User input'!$I$9,'User input'!$J$8,IF(K3198&lt;'User input'!$I$10,'User input'!$J$9,IF(K3198&lt;'User input'!$I$11,'User input'!$J$10,'User input'!$J$11)))*S3198</f>
        <v>119.59920000000001</v>
      </c>
      <c r="U3198" s="27">
        <f>K3198*'User input'!$J$17+'User input'!$J$16</f>
        <v>0.5</v>
      </c>
    </row>
    <row r="3199" spans="1:21" x14ac:dyDescent="0.25">
      <c r="A3199" s="17">
        <v>3279</v>
      </c>
      <c r="B3199" s="6" t="s">
        <v>7774</v>
      </c>
      <c r="C3199" s="6" t="s">
        <v>1838</v>
      </c>
      <c r="D3199" s="6" t="s">
        <v>28</v>
      </c>
      <c r="E3199" s="6" t="s">
        <v>29</v>
      </c>
      <c r="F3199" s="15">
        <v>30</v>
      </c>
      <c r="G3199" s="6" t="s">
        <v>7775</v>
      </c>
      <c r="H3199" s="6" t="s">
        <v>7776</v>
      </c>
      <c r="I3199" s="6" t="s">
        <v>291</v>
      </c>
      <c r="J3199" s="7">
        <v>44486</v>
      </c>
      <c r="K3199" s="15">
        <v>99</v>
      </c>
      <c r="L3199" s="6" t="s">
        <v>99</v>
      </c>
      <c r="M3199" s="6">
        <f t="shared" si="197"/>
        <v>2021</v>
      </c>
      <c r="N3199" s="6">
        <f t="shared" si="198"/>
        <v>10</v>
      </c>
      <c r="O3199" s="6" t="str">
        <f>VLOOKUP(L3199,'User input'!$D$6:$E$16,2,FALSE)</f>
        <v>Superwossname</v>
      </c>
      <c r="P3199" s="6">
        <f>VLOOKUP(L3199,'User input'!$D$6:$G$16,3,FALSE)</f>
        <v>3.49</v>
      </c>
      <c r="Q3199" s="6">
        <f>VLOOKUP(L3199,'User input'!$D$6:$G$16,4,FALSE)</f>
        <v>20</v>
      </c>
      <c r="R3199" s="6">
        <f t="shared" si="199"/>
        <v>1980</v>
      </c>
      <c r="S3199" s="26">
        <f t="shared" si="196"/>
        <v>6910.2000000000007</v>
      </c>
      <c r="T3199" s="26">
        <f>IF(K3199&lt;'User input'!$I$9,'User input'!$J$8,IF(K3199&lt;'User input'!$I$10,'User input'!$J$9,IF(K3199&lt;'User input'!$I$11,'User input'!$J$10,'User input'!$J$11)))*S3199</f>
        <v>345.51000000000005</v>
      </c>
      <c r="U3199" s="26">
        <f>K3199*'User input'!$J$17+'User input'!$J$16</f>
        <v>0.5</v>
      </c>
    </row>
    <row r="3200" spans="1:21" x14ac:dyDescent="0.25">
      <c r="A3200" s="18">
        <v>3280</v>
      </c>
      <c r="B3200" s="10" t="s">
        <v>7383</v>
      </c>
      <c r="C3200" s="10" t="s">
        <v>333</v>
      </c>
      <c r="D3200" s="10" t="s">
        <v>28</v>
      </c>
      <c r="E3200" s="10" t="s">
        <v>29</v>
      </c>
      <c r="F3200" s="16">
        <v>60</v>
      </c>
      <c r="G3200" s="10" t="s">
        <v>7777</v>
      </c>
      <c r="H3200" s="10" t="s">
        <v>1237</v>
      </c>
      <c r="I3200" s="10" t="s">
        <v>38</v>
      </c>
      <c r="J3200" s="11">
        <v>44478</v>
      </c>
      <c r="K3200" s="16">
        <v>70</v>
      </c>
      <c r="L3200" s="10" t="s">
        <v>33</v>
      </c>
      <c r="M3200" s="10">
        <f t="shared" si="197"/>
        <v>2021</v>
      </c>
      <c r="N3200" s="10">
        <f t="shared" si="198"/>
        <v>10</v>
      </c>
      <c r="O3200" s="10" t="str">
        <f>VLOOKUP(L3200,'User input'!$D$6:$E$16,2,FALSE)</f>
        <v>Megawidget L</v>
      </c>
      <c r="P3200" s="10">
        <f>VLOOKUP(L3200,'User input'!$D$6:$G$16,3,FALSE)</f>
        <v>1.79</v>
      </c>
      <c r="Q3200" s="10">
        <f>VLOOKUP(L3200,'User input'!$D$6:$G$16,4,FALSE)</f>
        <v>24</v>
      </c>
      <c r="R3200" s="10">
        <f t="shared" si="199"/>
        <v>1680</v>
      </c>
      <c r="S3200" s="27">
        <f t="shared" si="196"/>
        <v>3007.2000000000003</v>
      </c>
      <c r="T3200" s="27">
        <f>IF(K3200&lt;'User input'!$I$9,'User input'!$J$8,IF(K3200&lt;'User input'!$I$10,'User input'!$J$9,IF(K3200&lt;'User input'!$I$11,'User input'!$J$10,'User input'!$J$11)))*S3200</f>
        <v>150.36000000000001</v>
      </c>
      <c r="U3200" s="27">
        <f>K3200*'User input'!$J$17+'User input'!$J$16</f>
        <v>0.5</v>
      </c>
    </row>
    <row r="3201" spans="1:21" x14ac:dyDescent="0.25">
      <c r="A3201" s="17">
        <v>3281</v>
      </c>
      <c r="B3201" s="6" t="s">
        <v>3400</v>
      </c>
      <c r="C3201" s="6" t="s">
        <v>5071</v>
      </c>
      <c r="D3201" s="6" t="s">
        <v>28</v>
      </c>
      <c r="E3201" s="6" t="s">
        <v>29</v>
      </c>
      <c r="F3201" s="15">
        <v>90</v>
      </c>
      <c r="G3201" s="6" t="s">
        <v>7778</v>
      </c>
      <c r="H3201" s="6" t="s">
        <v>2532</v>
      </c>
      <c r="I3201" s="6" t="s">
        <v>2533</v>
      </c>
      <c r="J3201" s="7">
        <v>44437</v>
      </c>
      <c r="K3201" s="15">
        <v>62</v>
      </c>
      <c r="L3201" s="6" t="s">
        <v>78</v>
      </c>
      <c r="M3201" s="6">
        <f t="shared" si="197"/>
        <v>2021</v>
      </c>
      <c r="N3201" s="6">
        <f t="shared" si="198"/>
        <v>8</v>
      </c>
      <c r="O3201" s="6" t="str">
        <f>VLOOKUP(L3201,'User input'!$D$6:$E$16,2,FALSE)</f>
        <v>Ultrathing V2</v>
      </c>
      <c r="P3201" s="6">
        <f>VLOOKUP(L3201,'User input'!$D$6:$G$16,3,FALSE)</f>
        <v>2.95</v>
      </c>
      <c r="Q3201" s="6">
        <f>VLOOKUP(L3201,'User input'!$D$6:$G$16,4,FALSE)</f>
        <v>20</v>
      </c>
      <c r="R3201" s="6">
        <f t="shared" si="199"/>
        <v>1240</v>
      </c>
      <c r="S3201" s="26">
        <f t="shared" si="196"/>
        <v>3658</v>
      </c>
      <c r="T3201" s="26">
        <f>IF(K3201&lt;'User input'!$I$9,'User input'!$J$8,IF(K3201&lt;'User input'!$I$10,'User input'!$J$9,IF(K3201&lt;'User input'!$I$11,'User input'!$J$10,'User input'!$J$11)))*S3201</f>
        <v>182.9</v>
      </c>
      <c r="U3201" s="26">
        <f>K3201*'User input'!$J$17+'User input'!$J$16</f>
        <v>0.5</v>
      </c>
    </row>
    <row r="3202" spans="1:21" x14ac:dyDescent="0.25">
      <c r="A3202" s="18">
        <v>3282</v>
      </c>
      <c r="B3202" s="10" t="s">
        <v>7779</v>
      </c>
      <c r="C3202" s="10" t="s">
        <v>4746</v>
      </c>
      <c r="D3202" s="10" t="s">
        <v>41</v>
      </c>
      <c r="E3202" s="10" t="s">
        <v>16</v>
      </c>
      <c r="F3202" s="16">
        <v>60</v>
      </c>
      <c r="G3202" s="10" t="s">
        <v>7780</v>
      </c>
      <c r="H3202" s="10" t="s">
        <v>3224</v>
      </c>
      <c r="I3202" s="10" t="s">
        <v>25</v>
      </c>
      <c r="J3202" s="11">
        <v>43819</v>
      </c>
      <c r="K3202" s="16">
        <v>59</v>
      </c>
      <c r="L3202" s="10" t="s">
        <v>99</v>
      </c>
      <c r="M3202" s="10">
        <f t="shared" si="197"/>
        <v>2019</v>
      </c>
      <c r="N3202" s="10">
        <f t="shared" si="198"/>
        <v>12</v>
      </c>
      <c r="O3202" s="10" t="str">
        <f>VLOOKUP(L3202,'User input'!$D$6:$E$16,2,FALSE)</f>
        <v>Superwossname</v>
      </c>
      <c r="P3202" s="10">
        <f>VLOOKUP(L3202,'User input'!$D$6:$G$16,3,FALSE)</f>
        <v>3.49</v>
      </c>
      <c r="Q3202" s="10">
        <f>VLOOKUP(L3202,'User input'!$D$6:$G$16,4,FALSE)</f>
        <v>20</v>
      </c>
      <c r="R3202" s="10">
        <f t="shared" si="199"/>
        <v>1180</v>
      </c>
      <c r="S3202" s="27">
        <f t="shared" si="196"/>
        <v>4118.2</v>
      </c>
      <c r="T3202" s="27">
        <f>IF(K3202&lt;'User input'!$I$9,'User input'!$J$8,IF(K3202&lt;'User input'!$I$10,'User input'!$J$9,IF(K3202&lt;'User input'!$I$11,'User input'!$J$10,'User input'!$J$11)))*S3202</f>
        <v>205.91</v>
      </c>
      <c r="U3202" s="27">
        <f>K3202*'User input'!$J$17+'User input'!$J$16</f>
        <v>0.5</v>
      </c>
    </row>
    <row r="3203" spans="1:21" x14ac:dyDescent="0.25">
      <c r="A3203" s="17">
        <v>3283</v>
      </c>
      <c r="B3203" s="6" t="s">
        <v>1995</v>
      </c>
      <c r="C3203" s="6" t="s">
        <v>7497</v>
      </c>
      <c r="D3203" s="6" t="s">
        <v>115</v>
      </c>
      <c r="E3203" s="6" t="s">
        <v>16</v>
      </c>
      <c r="F3203" s="15">
        <v>30</v>
      </c>
      <c r="G3203" s="6" t="s">
        <v>7780</v>
      </c>
      <c r="H3203" s="6" t="s">
        <v>3226</v>
      </c>
      <c r="I3203" s="6" t="s">
        <v>32</v>
      </c>
      <c r="J3203" s="7">
        <v>44266</v>
      </c>
      <c r="K3203" s="15">
        <v>45</v>
      </c>
      <c r="L3203" s="6" t="s">
        <v>62</v>
      </c>
      <c r="M3203" s="6">
        <f t="shared" si="197"/>
        <v>2021</v>
      </c>
      <c r="N3203" s="6">
        <f t="shared" si="198"/>
        <v>3</v>
      </c>
      <c r="O3203" s="6" t="str">
        <f>VLOOKUP(L3203,'User input'!$D$6:$E$16,2,FALSE)</f>
        <v>Ultrathing V4</v>
      </c>
      <c r="P3203" s="6">
        <f>VLOOKUP(L3203,'User input'!$D$6:$G$16,3,FALSE)</f>
        <v>3.99</v>
      </c>
      <c r="Q3203" s="6">
        <f>VLOOKUP(L3203,'User input'!$D$6:$G$16,4,FALSE)</f>
        <v>24</v>
      </c>
      <c r="R3203" s="6">
        <f t="shared" si="199"/>
        <v>1080</v>
      </c>
      <c r="S3203" s="26">
        <f t="shared" si="196"/>
        <v>4309.2</v>
      </c>
      <c r="T3203" s="26">
        <f>IF(K3203&lt;'User input'!$I$9,'User input'!$J$8,IF(K3203&lt;'User input'!$I$10,'User input'!$J$9,IF(K3203&lt;'User input'!$I$11,'User input'!$J$10,'User input'!$J$11)))*S3203</f>
        <v>129.27599999999998</v>
      </c>
      <c r="U3203" s="26">
        <f>K3203*'User input'!$J$17+'User input'!$J$16</f>
        <v>0.5</v>
      </c>
    </row>
    <row r="3204" spans="1:21" x14ac:dyDescent="0.25">
      <c r="A3204" s="18">
        <v>3284</v>
      </c>
      <c r="B3204" s="10" t="s">
        <v>7781</v>
      </c>
      <c r="C3204" s="10" t="s">
        <v>3523</v>
      </c>
      <c r="D3204" s="10" t="s">
        <v>15</v>
      </c>
      <c r="E3204" s="10" t="s">
        <v>16</v>
      </c>
      <c r="F3204" s="16">
        <v>90</v>
      </c>
      <c r="G3204" s="10" t="s">
        <v>7782</v>
      </c>
      <c r="H3204" s="10" t="s">
        <v>2066</v>
      </c>
      <c r="I3204" s="10" t="s">
        <v>2067</v>
      </c>
      <c r="J3204" s="11">
        <v>44031</v>
      </c>
      <c r="K3204" s="16">
        <v>25</v>
      </c>
      <c r="L3204" s="10" t="s">
        <v>99</v>
      </c>
      <c r="M3204" s="10">
        <f t="shared" si="197"/>
        <v>2020</v>
      </c>
      <c r="N3204" s="10">
        <f t="shared" si="198"/>
        <v>7</v>
      </c>
      <c r="O3204" s="10" t="str">
        <f>VLOOKUP(L3204,'User input'!$D$6:$E$16,2,FALSE)</f>
        <v>Superwossname</v>
      </c>
      <c r="P3204" s="10">
        <f>VLOOKUP(L3204,'User input'!$D$6:$G$16,3,FALSE)</f>
        <v>3.49</v>
      </c>
      <c r="Q3204" s="10">
        <f>VLOOKUP(L3204,'User input'!$D$6:$G$16,4,FALSE)</f>
        <v>20</v>
      </c>
      <c r="R3204" s="10">
        <f t="shared" si="199"/>
        <v>500</v>
      </c>
      <c r="S3204" s="27">
        <f t="shared" si="196"/>
        <v>1745</v>
      </c>
      <c r="T3204" s="27">
        <f>IF(K3204&lt;'User input'!$I$9,'User input'!$J$8,IF(K3204&lt;'User input'!$I$10,'User input'!$J$9,IF(K3204&lt;'User input'!$I$11,'User input'!$J$10,'User input'!$J$11)))*S3204</f>
        <v>52.35</v>
      </c>
      <c r="U3204" s="27">
        <f>K3204*'User input'!$J$17+'User input'!$J$16</f>
        <v>0.5</v>
      </c>
    </row>
    <row r="3205" spans="1:21" x14ac:dyDescent="0.25">
      <c r="A3205" s="17">
        <v>3285</v>
      </c>
      <c r="B3205" s="6" t="s">
        <v>6268</v>
      </c>
      <c r="C3205" s="6" t="s">
        <v>3705</v>
      </c>
      <c r="D3205" s="6" t="s">
        <v>49</v>
      </c>
      <c r="E3205" s="6" t="s">
        <v>16</v>
      </c>
      <c r="F3205" s="15">
        <v>90</v>
      </c>
      <c r="G3205" s="6" t="s">
        <v>7783</v>
      </c>
      <c r="H3205" s="6" t="s">
        <v>678</v>
      </c>
      <c r="I3205" s="6" t="s">
        <v>32</v>
      </c>
      <c r="J3205" s="7">
        <v>43755</v>
      </c>
      <c r="K3205" s="15">
        <v>55</v>
      </c>
      <c r="L3205" s="6" t="s">
        <v>20</v>
      </c>
      <c r="M3205" s="6">
        <f t="shared" si="197"/>
        <v>2019</v>
      </c>
      <c r="N3205" s="6">
        <f t="shared" si="198"/>
        <v>10</v>
      </c>
      <c r="O3205" s="6" t="str">
        <f>VLOOKUP(L3205,'User input'!$D$6:$E$16,2,FALSE)</f>
        <v>Hyperwotsit</v>
      </c>
      <c r="P3205" s="6">
        <f>VLOOKUP(L3205,'User input'!$D$6:$G$16,3,FALSE)</f>
        <v>2.0099999999999998</v>
      </c>
      <c r="Q3205" s="6">
        <f>VLOOKUP(L3205,'User input'!$D$6:$G$16,4,FALSE)</f>
        <v>20</v>
      </c>
      <c r="R3205" s="6">
        <f t="shared" si="199"/>
        <v>1100</v>
      </c>
      <c r="S3205" s="26">
        <f t="shared" ref="S3205:S3268" si="200">R3205*P3205</f>
        <v>2210.9999999999995</v>
      </c>
      <c r="T3205" s="26">
        <f>IF(K3205&lt;'User input'!$I$9,'User input'!$J$8,IF(K3205&lt;'User input'!$I$10,'User input'!$J$9,IF(K3205&lt;'User input'!$I$11,'User input'!$J$10,'User input'!$J$11)))*S3205</f>
        <v>110.54999999999998</v>
      </c>
      <c r="U3205" s="26">
        <f>K3205*'User input'!$J$17+'User input'!$J$16</f>
        <v>0.5</v>
      </c>
    </row>
    <row r="3206" spans="1:21" x14ac:dyDescent="0.25">
      <c r="A3206" s="18">
        <v>3286</v>
      </c>
      <c r="B3206" s="10" t="s">
        <v>7475</v>
      </c>
      <c r="C3206" s="10" t="s">
        <v>3365</v>
      </c>
      <c r="D3206" s="10" t="s">
        <v>28</v>
      </c>
      <c r="E3206" s="10" t="s">
        <v>29</v>
      </c>
      <c r="F3206" s="16">
        <v>60</v>
      </c>
      <c r="G3206" s="10" t="s">
        <v>7784</v>
      </c>
      <c r="H3206" s="10" t="s">
        <v>4818</v>
      </c>
      <c r="I3206" s="10" t="s">
        <v>32</v>
      </c>
      <c r="J3206" s="11">
        <v>43496</v>
      </c>
      <c r="K3206" s="16">
        <v>82</v>
      </c>
      <c r="L3206" s="10" t="s">
        <v>52</v>
      </c>
      <c r="M3206" s="10">
        <f t="shared" ref="M3206:M3269" si="201">YEAR(J3206)</f>
        <v>2019</v>
      </c>
      <c r="N3206" s="10">
        <f t="shared" ref="N3206:N3269" si="202">MONTH(J3206)</f>
        <v>1</v>
      </c>
      <c r="O3206" s="10" t="str">
        <f>VLOOKUP(L3206,'User input'!$D$6:$E$16,2,FALSE)</f>
        <v>Megawidget S</v>
      </c>
      <c r="P3206" s="10">
        <f>VLOOKUP(L3206,'User input'!$D$6:$G$16,3,FALSE)</f>
        <v>0.69</v>
      </c>
      <c r="Q3206" s="10">
        <f>VLOOKUP(L3206,'User input'!$D$6:$G$16,4,FALSE)</f>
        <v>24</v>
      </c>
      <c r="R3206" s="10">
        <f t="shared" ref="R3206:R3269" si="203">K3206*Q3206</f>
        <v>1968</v>
      </c>
      <c r="S3206" s="27">
        <f t="shared" si="200"/>
        <v>1357.9199999999998</v>
      </c>
      <c r="T3206" s="27">
        <f>IF(K3206&lt;'User input'!$I$9,'User input'!$J$8,IF(K3206&lt;'User input'!$I$10,'User input'!$J$9,IF(K3206&lt;'User input'!$I$11,'User input'!$J$10,'User input'!$J$11)))*S3206</f>
        <v>67.896000000000001</v>
      </c>
      <c r="U3206" s="27">
        <f>K3206*'User input'!$J$17+'User input'!$J$16</f>
        <v>0.5</v>
      </c>
    </row>
    <row r="3207" spans="1:21" x14ac:dyDescent="0.25">
      <c r="A3207" s="17">
        <v>3287</v>
      </c>
      <c r="B3207" s="6" t="s">
        <v>3532</v>
      </c>
      <c r="C3207" s="6" t="s">
        <v>2852</v>
      </c>
      <c r="D3207" s="6" t="s">
        <v>28</v>
      </c>
      <c r="E3207" s="6" t="s">
        <v>29</v>
      </c>
      <c r="F3207" s="15">
        <v>60</v>
      </c>
      <c r="G3207" s="6" t="s">
        <v>7785</v>
      </c>
      <c r="H3207" s="6" t="s">
        <v>5727</v>
      </c>
      <c r="I3207" s="6" t="s">
        <v>122</v>
      </c>
      <c r="J3207" s="7">
        <v>44221</v>
      </c>
      <c r="K3207" s="15">
        <v>32</v>
      </c>
      <c r="L3207" s="6" t="s">
        <v>39</v>
      </c>
      <c r="M3207" s="6">
        <f t="shared" si="201"/>
        <v>2021</v>
      </c>
      <c r="N3207" s="6">
        <f t="shared" si="202"/>
        <v>1</v>
      </c>
      <c r="O3207" s="6" t="str">
        <f>VLOOKUP(L3207,'User input'!$D$6:$E$16,2,FALSE)</f>
        <v>Ultrathing V1</v>
      </c>
      <c r="P3207" s="6">
        <f>VLOOKUP(L3207,'User input'!$D$6:$G$16,3,FALSE)</f>
        <v>1.79</v>
      </c>
      <c r="Q3207" s="6">
        <f>VLOOKUP(L3207,'User input'!$D$6:$G$16,4,FALSE)</f>
        <v>17</v>
      </c>
      <c r="R3207" s="6">
        <f t="shared" si="203"/>
        <v>544</v>
      </c>
      <c r="S3207" s="26">
        <f t="shared" si="200"/>
        <v>973.76</v>
      </c>
      <c r="T3207" s="26">
        <f>IF(K3207&lt;'User input'!$I$9,'User input'!$J$8,IF(K3207&lt;'User input'!$I$10,'User input'!$J$9,IF(K3207&lt;'User input'!$I$11,'User input'!$J$10,'User input'!$J$11)))*S3207</f>
        <v>29.212799999999998</v>
      </c>
      <c r="U3207" s="26">
        <f>K3207*'User input'!$J$17+'User input'!$J$16</f>
        <v>0.5</v>
      </c>
    </row>
    <row r="3208" spans="1:21" x14ac:dyDescent="0.25">
      <c r="A3208" s="18">
        <v>3288</v>
      </c>
      <c r="B3208" s="10" t="s">
        <v>492</v>
      </c>
      <c r="C3208" s="10" t="s">
        <v>2439</v>
      </c>
      <c r="D3208" s="10" t="s">
        <v>28</v>
      </c>
      <c r="E3208" s="10" t="s">
        <v>29</v>
      </c>
      <c r="F3208" s="16">
        <v>30</v>
      </c>
      <c r="G3208" s="10" t="s">
        <v>7786</v>
      </c>
      <c r="H3208" s="10" t="s">
        <v>5941</v>
      </c>
      <c r="I3208" s="10" t="s">
        <v>32</v>
      </c>
      <c r="J3208" s="11">
        <v>43913</v>
      </c>
      <c r="K3208" s="16">
        <v>84</v>
      </c>
      <c r="L3208" s="10" t="s">
        <v>99</v>
      </c>
      <c r="M3208" s="10">
        <f t="shared" si="201"/>
        <v>2020</v>
      </c>
      <c r="N3208" s="10">
        <f t="shared" si="202"/>
        <v>3</v>
      </c>
      <c r="O3208" s="10" t="str">
        <f>VLOOKUP(L3208,'User input'!$D$6:$E$16,2,FALSE)</f>
        <v>Superwossname</v>
      </c>
      <c r="P3208" s="10">
        <f>VLOOKUP(L3208,'User input'!$D$6:$G$16,3,FALSE)</f>
        <v>3.49</v>
      </c>
      <c r="Q3208" s="10">
        <f>VLOOKUP(L3208,'User input'!$D$6:$G$16,4,FALSE)</f>
        <v>20</v>
      </c>
      <c r="R3208" s="10">
        <f t="shared" si="203"/>
        <v>1680</v>
      </c>
      <c r="S3208" s="27">
        <f t="shared" si="200"/>
        <v>5863.2000000000007</v>
      </c>
      <c r="T3208" s="27">
        <f>IF(K3208&lt;'User input'!$I$9,'User input'!$J$8,IF(K3208&lt;'User input'!$I$10,'User input'!$J$9,IF(K3208&lt;'User input'!$I$11,'User input'!$J$10,'User input'!$J$11)))*S3208</f>
        <v>293.16000000000003</v>
      </c>
      <c r="U3208" s="27">
        <f>K3208*'User input'!$J$17+'User input'!$J$16</f>
        <v>0.5</v>
      </c>
    </row>
    <row r="3209" spans="1:21" x14ac:dyDescent="0.25">
      <c r="A3209" s="17">
        <v>3289</v>
      </c>
      <c r="B3209" s="6" t="s">
        <v>890</v>
      </c>
      <c r="C3209" s="6" t="s">
        <v>119</v>
      </c>
      <c r="D3209" s="6" t="s">
        <v>15</v>
      </c>
      <c r="E3209" s="6" t="s">
        <v>16</v>
      </c>
      <c r="F3209" s="15">
        <v>60</v>
      </c>
      <c r="G3209" s="6" t="s">
        <v>10409</v>
      </c>
      <c r="H3209" s="6" t="s">
        <v>7788</v>
      </c>
      <c r="I3209" s="6" t="s">
        <v>1306</v>
      </c>
      <c r="J3209" s="7">
        <v>44167</v>
      </c>
      <c r="K3209" s="15">
        <v>33</v>
      </c>
      <c r="L3209" s="6" t="s">
        <v>52</v>
      </c>
      <c r="M3209" s="6">
        <f t="shared" si="201"/>
        <v>2020</v>
      </c>
      <c r="N3209" s="6">
        <f t="shared" si="202"/>
        <v>12</v>
      </c>
      <c r="O3209" s="6" t="str">
        <f>VLOOKUP(L3209,'User input'!$D$6:$E$16,2,FALSE)</f>
        <v>Megawidget S</v>
      </c>
      <c r="P3209" s="6">
        <f>VLOOKUP(L3209,'User input'!$D$6:$G$16,3,FALSE)</f>
        <v>0.69</v>
      </c>
      <c r="Q3209" s="6">
        <f>VLOOKUP(L3209,'User input'!$D$6:$G$16,4,FALSE)</f>
        <v>24</v>
      </c>
      <c r="R3209" s="6">
        <f t="shared" si="203"/>
        <v>792</v>
      </c>
      <c r="S3209" s="26">
        <f t="shared" si="200"/>
        <v>546.4799999999999</v>
      </c>
      <c r="T3209" s="26">
        <f>IF(K3209&lt;'User input'!$I$9,'User input'!$J$8,IF(K3209&lt;'User input'!$I$10,'User input'!$J$9,IF(K3209&lt;'User input'!$I$11,'User input'!$J$10,'User input'!$J$11)))*S3209</f>
        <v>16.394399999999997</v>
      </c>
      <c r="U3209" s="26">
        <f>K3209*'User input'!$J$17+'User input'!$J$16</f>
        <v>0.5</v>
      </c>
    </row>
    <row r="3210" spans="1:21" x14ac:dyDescent="0.25">
      <c r="A3210" s="18">
        <v>3290</v>
      </c>
      <c r="B3210" s="10" t="s">
        <v>202</v>
      </c>
      <c r="C3210" s="10" t="s">
        <v>7789</v>
      </c>
      <c r="D3210" s="10" t="s">
        <v>28</v>
      </c>
      <c r="E3210" s="10" t="s">
        <v>29</v>
      </c>
      <c r="F3210" s="16">
        <v>90</v>
      </c>
      <c r="G3210" s="10" t="s">
        <v>7790</v>
      </c>
      <c r="H3210" s="10" t="s">
        <v>5584</v>
      </c>
      <c r="I3210" s="10" t="s">
        <v>32</v>
      </c>
      <c r="J3210" s="11">
        <v>43535</v>
      </c>
      <c r="K3210" s="16">
        <v>22</v>
      </c>
      <c r="L3210" s="10" t="s">
        <v>68</v>
      </c>
      <c r="M3210" s="10">
        <f t="shared" si="201"/>
        <v>2019</v>
      </c>
      <c r="N3210" s="10">
        <f t="shared" si="202"/>
        <v>3</v>
      </c>
      <c r="O3210" s="10" t="str">
        <f>VLOOKUP(L3210,'User input'!$D$6:$E$16,2,FALSE)</f>
        <v>Megawidget M</v>
      </c>
      <c r="P3210" s="10">
        <f>VLOOKUP(L3210,'User input'!$D$6:$G$16,3,FALSE)</f>
        <v>1.29</v>
      </c>
      <c r="Q3210" s="10">
        <f>VLOOKUP(L3210,'User input'!$D$6:$G$16,4,FALSE)</f>
        <v>24</v>
      </c>
      <c r="R3210" s="10">
        <f t="shared" si="203"/>
        <v>528</v>
      </c>
      <c r="S3210" s="27">
        <f t="shared" si="200"/>
        <v>681.12</v>
      </c>
      <c r="T3210" s="27">
        <f>IF(K3210&lt;'User input'!$I$9,'User input'!$J$8,IF(K3210&lt;'User input'!$I$10,'User input'!$J$9,IF(K3210&lt;'User input'!$I$11,'User input'!$J$10,'User input'!$J$11)))*S3210</f>
        <v>20.433599999999998</v>
      </c>
      <c r="U3210" s="27">
        <f>K3210*'User input'!$J$17+'User input'!$J$16</f>
        <v>0.5</v>
      </c>
    </row>
    <row r="3211" spans="1:21" x14ac:dyDescent="0.25">
      <c r="A3211" s="17">
        <v>3291</v>
      </c>
      <c r="B3211" s="6" t="s">
        <v>7791</v>
      </c>
      <c r="C3211" s="6" t="s">
        <v>6721</v>
      </c>
      <c r="D3211" s="6" t="s">
        <v>49</v>
      </c>
      <c r="E3211" s="6" t="s">
        <v>16</v>
      </c>
      <c r="F3211" s="15">
        <v>90</v>
      </c>
      <c r="G3211" s="6" t="s">
        <v>7792</v>
      </c>
      <c r="H3211" s="6" t="s">
        <v>4504</v>
      </c>
      <c r="I3211" s="6" t="s">
        <v>32</v>
      </c>
      <c r="J3211" s="7">
        <v>43764</v>
      </c>
      <c r="K3211" s="15">
        <v>68</v>
      </c>
      <c r="L3211" s="6" t="s">
        <v>99</v>
      </c>
      <c r="M3211" s="6">
        <f t="shared" si="201"/>
        <v>2019</v>
      </c>
      <c r="N3211" s="6">
        <f t="shared" si="202"/>
        <v>10</v>
      </c>
      <c r="O3211" s="6" t="str">
        <f>VLOOKUP(L3211,'User input'!$D$6:$E$16,2,FALSE)</f>
        <v>Superwossname</v>
      </c>
      <c r="P3211" s="6">
        <f>VLOOKUP(L3211,'User input'!$D$6:$G$16,3,FALSE)</f>
        <v>3.49</v>
      </c>
      <c r="Q3211" s="6">
        <f>VLOOKUP(L3211,'User input'!$D$6:$G$16,4,FALSE)</f>
        <v>20</v>
      </c>
      <c r="R3211" s="6">
        <f t="shared" si="203"/>
        <v>1360</v>
      </c>
      <c r="S3211" s="26">
        <f t="shared" si="200"/>
        <v>4746.4000000000005</v>
      </c>
      <c r="T3211" s="26">
        <f>IF(K3211&lt;'User input'!$I$9,'User input'!$J$8,IF(K3211&lt;'User input'!$I$10,'User input'!$J$9,IF(K3211&lt;'User input'!$I$11,'User input'!$J$10,'User input'!$J$11)))*S3211</f>
        <v>237.32000000000005</v>
      </c>
      <c r="U3211" s="26">
        <f>K3211*'User input'!$J$17+'User input'!$J$16</f>
        <v>0.5</v>
      </c>
    </row>
    <row r="3212" spans="1:21" x14ac:dyDescent="0.25">
      <c r="A3212" s="18">
        <v>3292</v>
      </c>
      <c r="B3212" s="10" t="s">
        <v>6252</v>
      </c>
      <c r="C3212" s="10" t="s">
        <v>7793</v>
      </c>
      <c r="D3212" s="10" t="s">
        <v>28</v>
      </c>
      <c r="E3212" s="10" t="s">
        <v>29</v>
      </c>
      <c r="F3212" s="16">
        <v>90</v>
      </c>
      <c r="G3212" s="10" t="s">
        <v>7794</v>
      </c>
      <c r="H3212" s="10" t="s">
        <v>6015</v>
      </c>
      <c r="I3212" s="10" t="s">
        <v>32</v>
      </c>
      <c r="J3212" s="11">
        <v>44327</v>
      </c>
      <c r="K3212" s="16">
        <v>85</v>
      </c>
      <c r="L3212" s="10" t="s">
        <v>157</v>
      </c>
      <c r="M3212" s="10">
        <f t="shared" si="201"/>
        <v>2021</v>
      </c>
      <c r="N3212" s="10">
        <f t="shared" si="202"/>
        <v>5</v>
      </c>
      <c r="O3212" s="10" t="str">
        <f>VLOOKUP(L3212,'User input'!$D$6:$E$16,2,FALSE)</f>
        <v>Ultrathing V3</v>
      </c>
      <c r="P3212" s="10">
        <f>VLOOKUP(L3212,'User input'!$D$6:$G$16,3,FALSE)</f>
        <v>3.39</v>
      </c>
      <c r="Q3212" s="10">
        <f>VLOOKUP(L3212,'User input'!$D$6:$G$16,4,FALSE)</f>
        <v>24</v>
      </c>
      <c r="R3212" s="10">
        <f t="shared" si="203"/>
        <v>2040</v>
      </c>
      <c r="S3212" s="27">
        <f t="shared" si="200"/>
        <v>6915.6</v>
      </c>
      <c r="T3212" s="27">
        <f>IF(K3212&lt;'User input'!$I$9,'User input'!$J$8,IF(K3212&lt;'User input'!$I$10,'User input'!$J$9,IF(K3212&lt;'User input'!$I$11,'User input'!$J$10,'User input'!$J$11)))*S3212</f>
        <v>345.78000000000003</v>
      </c>
      <c r="U3212" s="27">
        <f>K3212*'User input'!$J$17+'User input'!$J$16</f>
        <v>0.5</v>
      </c>
    </row>
    <row r="3213" spans="1:21" x14ac:dyDescent="0.25">
      <c r="A3213" s="17">
        <v>3293</v>
      </c>
      <c r="B3213" s="6" t="s">
        <v>1517</v>
      </c>
      <c r="C3213" s="6" t="s">
        <v>7795</v>
      </c>
      <c r="D3213" s="6" t="s">
        <v>15</v>
      </c>
      <c r="E3213" s="6" t="s">
        <v>16</v>
      </c>
      <c r="F3213" s="15">
        <v>90</v>
      </c>
      <c r="G3213" s="6" t="s">
        <v>7796</v>
      </c>
      <c r="H3213" s="6" t="s">
        <v>46</v>
      </c>
      <c r="I3213" s="6" t="s">
        <v>25</v>
      </c>
      <c r="J3213" s="7">
        <v>44441</v>
      </c>
      <c r="K3213" s="15">
        <v>4</v>
      </c>
      <c r="L3213" s="6" t="s">
        <v>52</v>
      </c>
      <c r="M3213" s="6">
        <f t="shared" si="201"/>
        <v>2021</v>
      </c>
      <c r="N3213" s="6">
        <f t="shared" si="202"/>
        <v>9</v>
      </c>
      <c r="O3213" s="6" t="str">
        <f>VLOOKUP(L3213,'User input'!$D$6:$E$16,2,FALSE)</f>
        <v>Megawidget S</v>
      </c>
      <c r="P3213" s="6">
        <f>VLOOKUP(L3213,'User input'!$D$6:$G$16,3,FALSE)</f>
        <v>0.69</v>
      </c>
      <c r="Q3213" s="6">
        <f>VLOOKUP(L3213,'User input'!$D$6:$G$16,4,FALSE)</f>
        <v>24</v>
      </c>
      <c r="R3213" s="6">
        <f t="shared" si="203"/>
        <v>96</v>
      </c>
      <c r="S3213" s="26">
        <f t="shared" si="200"/>
        <v>66.239999999999995</v>
      </c>
      <c r="T3213" s="26">
        <f>IF(K3213&lt;'User input'!$I$9,'User input'!$J$8,IF(K3213&lt;'User input'!$I$10,'User input'!$J$9,IF(K3213&lt;'User input'!$I$11,'User input'!$J$10,'User input'!$J$11)))*S3213</f>
        <v>0</v>
      </c>
      <c r="U3213" s="26">
        <f>K3213*'User input'!$J$17+'User input'!$J$16</f>
        <v>0.5</v>
      </c>
    </row>
    <row r="3214" spans="1:21" x14ac:dyDescent="0.25">
      <c r="A3214" s="18">
        <v>3294</v>
      </c>
      <c r="B3214" s="10" t="s">
        <v>2282</v>
      </c>
      <c r="C3214" s="10" t="s">
        <v>5155</v>
      </c>
      <c r="D3214" s="10" t="s">
        <v>28</v>
      </c>
      <c r="E3214" s="10" t="s">
        <v>29</v>
      </c>
      <c r="F3214" s="16">
        <v>30</v>
      </c>
      <c r="G3214" s="10" t="s">
        <v>7796</v>
      </c>
      <c r="H3214" s="10" t="s">
        <v>2502</v>
      </c>
      <c r="I3214" s="10" t="s">
        <v>32</v>
      </c>
      <c r="J3214" s="11">
        <v>44458</v>
      </c>
      <c r="K3214" s="16">
        <v>95</v>
      </c>
      <c r="L3214" s="10" t="s">
        <v>62</v>
      </c>
      <c r="M3214" s="10">
        <f t="shared" si="201"/>
        <v>2021</v>
      </c>
      <c r="N3214" s="10">
        <f t="shared" si="202"/>
        <v>9</v>
      </c>
      <c r="O3214" s="10" t="str">
        <f>VLOOKUP(L3214,'User input'!$D$6:$E$16,2,FALSE)</f>
        <v>Ultrathing V4</v>
      </c>
      <c r="P3214" s="10">
        <f>VLOOKUP(L3214,'User input'!$D$6:$G$16,3,FALSE)</f>
        <v>3.99</v>
      </c>
      <c r="Q3214" s="10">
        <f>VLOOKUP(L3214,'User input'!$D$6:$G$16,4,FALSE)</f>
        <v>24</v>
      </c>
      <c r="R3214" s="10">
        <f t="shared" si="203"/>
        <v>2280</v>
      </c>
      <c r="S3214" s="27">
        <f t="shared" si="200"/>
        <v>9097.2000000000007</v>
      </c>
      <c r="T3214" s="27">
        <f>IF(K3214&lt;'User input'!$I$9,'User input'!$J$8,IF(K3214&lt;'User input'!$I$10,'User input'!$J$9,IF(K3214&lt;'User input'!$I$11,'User input'!$J$10,'User input'!$J$11)))*S3214</f>
        <v>454.86000000000007</v>
      </c>
      <c r="U3214" s="27">
        <f>K3214*'User input'!$J$17+'User input'!$J$16</f>
        <v>0.5</v>
      </c>
    </row>
    <row r="3215" spans="1:21" x14ac:dyDescent="0.25">
      <c r="A3215" s="17">
        <v>3295</v>
      </c>
      <c r="B3215" s="6" t="s">
        <v>7797</v>
      </c>
      <c r="C3215" s="6" t="s">
        <v>821</v>
      </c>
      <c r="D3215" s="6" t="s">
        <v>49</v>
      </c>
      <c r="E3215" s="6" t="s">
        <v>16</v>
      </c>
      <c r="F3215" s="15">
        <v>30</v>
      </c>
      <c r="G3215" s="6" t="s">
        <v>7798</v>
      </c>
      <c r="H3215" s="6" t="s">
        <v>7799</v>
      </c>
      <c r="I3215" s="6" t="s">
        <v>929</v>
      </c>
      <c r="J3215" s="7">
        <v>44343</v>
      </c>
      <c r="K3215" s="15">
        <v>86</v>
      </c>
      <c r="L3215" s="6" t="s">
        <v>20</v>
      </c>
      <c r="M3215" s="6">
        <f t="shared" si="201"/>
        <v>2021</v>
      </c>
      <c r="N3215" s="6">
        <f t="shared" si="202"/>
        <v>5</v>
      </c>
      <c r="O3215" s="6" t="str">
        <f>VLOOKUP(L3215,'User input'!$D$6:$E$16,2,FALSE)</f>
        <v>Hyperwotsit</v>
      </c>
      <c r="P3215" s="6">
        <f>VLOOKUP(L3215,'User input'!$D$6:$G$16,3,FALSE)</f>
        <v>2.0099999999999998</v>
      </c>
      <c r="Q3215" s="6">
        <f>VLOOKUP(L3215,'User input'!$D$6:$G$16,4,FALSE)</f>
        <v>20</v>
      </c>
      <c r="R3215" s="6">
        <f t="shared" si="203"/>
        <v>1720</v>
      </c>
      <c r="S3215" s="26">
        <f t="shared" si="200"/>
        <v>3457.2</v>
      </c>
      <c r="T3215" s="26">
        <f>IF(K3215&lt;'User input'!$I$9,'User input'!$J$8,IF(K3215&lt;'User input'!$I$10,'User input'!$J$9,IF(K3215&lt;'User input'!$I$11,'User input'!$J$10,'User input'!$J$11)))*S3215</f>
        <v>172.86</v>
      </c>
      <c r="U3215" s="26">
        <f>K3215*'User input'!$J$17+'User input'!$J$16</f>
        <v>0.5</v>
      </c>
    </row>
    <row r="3216" spans="1:21" x14ac:dyDescent="0.25">
      <c r="A3216" s="18">
        <v>3296</v>
      </c>
      <c r="B3216" s="10" t="s">
        <v>7800</v>
      </c>
      <c r="C3216" s="10" t="s">
        <v>7691</v>
      </c>
      <c r="D3216" s="10" t="s">
        <v>15</v>
      </c>
      <c r="E3216" s="10" t="s">
        <v>16</v>
      </c>
      <c r="F3216" s="16">
        <v>90</v>
      </c>
      <c r="G3216" s="10" t="s">
        <v>7801</v>
      </c>
      <c r="H3216" s="10" t="s">
        <v>6705</v>
      </c>
      <c r="I3216" s="10" t="s">
        <v>32</v>
      </c>
      <c r="J3216" s="11">
        <v>44168</v>
      </c>
      <c r="K3216" s="16">
        <v>40</v>
      </c>
      <c r="L3216" s="10" t="s">
        <v>39</v>
      </c>
      <c r="M3216" s="10">
        <f t="shared" si="201"/>
        <v>2020</v>
      </c>
      <c r="N3216" s="10">
        <f t="shared" si="202"/>
        <v>12</v>
      </c>
      <c r="O3216" s="10" t="str">
        <f>VLOOKUP(L3216,'User input'!$D$6:$E$16,2,FALSE)</f>
        <v>Ultrathing V1</v>
      </c>
      <c r="P3216" s="10">
        <f>VLOOKUP(L3216,'User input'!$D$6:$G$16,3,FALSE)</f>
        <v>1.79</v>
      </c>
      <c r="Q3216" s="10">
        <f>VLOOKUP(L3216,'User input'!$D$6:$G$16,4,FALSE)</f>
        <v>17</v>
      </c>
      <c r="R3216" s="10">
        <f t="shared" si="203"/>
        <v>680</v>
      </c>
      <c r="S3216" s="27">
        <f t="shared" si="200"/>
        <v>1217.2</v>
      </c>
      <c r="T3216" s="27">
        <f>IF(K3216&lt;'User input'!$I$9,'User input'!$J$8,IF(K3216&lt;'User input'!$I$10,'User input'!$J$9,IF(K3216&lt;'User input'!$I$11,'User input'!$J$10,'User input'!$J$11)))*S3216</f>
        <v>36.515999999999998</v>
      </c>
      <c r="U3216" s="27">
        <f>K3216*'User input'!$J$17+'User input'!$J$16</f>
        <v>0.5</v>
      </c>
    </row>
    <row r="3217" spans="1:21" x14ac:dyDescent="0.25">
      <c r="A3217" s="17">
        <v>3297</v>
      </c>
      <c r="B3217" s="6" t="s">
        <v>5753</v>
      </c>
      <c r="C3217" s="6" t="s">
        <v>836</v>
      </c>
      <c r="D3217" s="6" t="s">
        <v>28</v>
      </c>
      <c r="E3217" s="6" t="s">
        <v>29</v>
      </c>
      <c r="F3217" s="15">
        <v>30</v>
      </c>
      <c r="G3217" s="6" t="s">
        <v>10410</v>
      </c>
      <c r="H3217" s="6" t="s">
        <v>4043</v>
      </c>
      <c r="I3217" s="6" t="s">
        <v>122</v>
      </c>
      <c r="J3217" s="7">
        <v>44032</v>
      </c>
      <c r="K3217" s="15">
        <v>16</v>
      </c>
      <c r="L3217" s="6" t="s">
        <v>62</v>
      </c>
      <c r="M3217" s="6">
        <f t="shared" si="201"/>
        <v>2020</v>
      </c>
      <c r="N3217" s="6">
        <f t="shared" si="202"/>
        <v>7</v>
      </c>
      <c r="O3217" s="6" t="str">
        <f>VLOOKUP(L3217,'User input'!$D$6:$E$16,2,FALSE)</f>
        <v>Ultrathing V4</v>
      </c>
      <c r="P3217" s="6">
        <f>VLOOKUP(L3217,'User input'!$D$6:$G$16,3,FALSE)</f>
        <v>3.99</v>
      </c>
      <c r="Q3217" s="6">
        <f>VLOOKUP(L3217,'User input'!$D$6:$G$16,4,FALSE)</f>
        <v>24</v>
      </c>
      <c r="R3217" s="6">
        <f t="shared" si="203"/>
        <v>384</v>
      </c>
      <c r="S3217" s="26">
        <f t="shared" si="200"/>
        <v>1532.16</v>
      </c>
      <c r="T3217" s="26">
        <f>IF(K3217&lt;'User input'!$I$9,'User input'!$J$8,IF(K3217&lt;'User input'!$I$10,'User input'!$J$9,IF(K3217&lt;'User input'!$I$11,'User input'!$J$10,'User input'!$J$11)))*S3217</f>
        <v>0</v>
      </c>
      <c r="U3217" s="26">
        <f>K3217*'User input'!$J$17+'User input'!$J$16</f>
        <v>0.5</v>
      </c>
    </row>
    <row r="3218" spans="1:21" x14ac:dyDescent="0.25">
      <c r="A3218" s="18">
        <v>3298</v>
      </c>
      <c r="B3218" s="10" t="s">
        <v>4395</v>
      </c>
      <c r="C3218" s="10" t="s">
        <v>2999</v>
      </c>
      <c r="D3218" s="10" t="s">
        <v>28</v>
      </c>
      <c r="E3218" s="10" t="s">
        <v>29</v>
      </c>
      <c r="F3218" s="16">
        <v>60</v>
      </c>
      <c r="G3218" s="10" t="s">
        <v>7803</v>
      </c>
      <c r="H3218" s="10" t="s">
        <v>2226</v>
      </c>
      <c r="I3218" s="10" t="s">
        <v>2227</v>
      </c>
      <c r="J3218" s="11">
        <v>43797</v>
      </c>
      <c r="K3218" s="16">
        <v>43</v>
      </c>
      <c r="L3218" s="10" t="s">
        <v>44</v>
      </c>
      <c r="M3218" s="10">
        <f t="shared" si="201"/>
        <v>2019</v>
      </c>
      <c r="N3218" s="10">
        <f t="shared" si="202"/>
        <v>11</v>
      </c>
      <c r="O3218" s="10" t="str">
        <f>VLOOKUP(L3218,'User input'!$D$6:$E$16,2,FALSE)</f>
        <v>Gigastuff</v>
      </c>
      <c r="P3218" s="10">
        <f>VLOOKUP(L3218,'User input'!$D$6:$G$16,3,FALSE)</f>
        <v>1.89</v>
      </c>
      <c r="Q3218" s="10">
        <f>VLOOKUP(L3218,'User input'!$D$6:$G$16,4,FALSE)</f>
        <v>18</v>
      </c>
      <c r="R3218" s="10">
        <f t="shared" si="203"/>
        <v>774</v>
      </c>
      <c r="S3218" s="27">
        <f t="shared" si="200"/>
        <v>1462.86</v>
      </c>
      <c r="T3218" s="27">
        <f>IF(K3218&lt;'User input'!$I$9,'User input'!$J$8,IF(K3218&lt;'User input'!$I$10,'User input'!$J$9,IF(K3218&lt;'User input'!$I$11,'User input'!$J$10,'User input'!$J$11)))*S3218</f>
        <v>43.885799999999996</v>
      </c>
      <c r="U3218" s="27">
        <f>K3218*'User input'!$J$17+'User input'!$J$16</f>
        <v>0.5</v>
      </c>
    </row>
    <row r="3219" spans="1:21" x14ac:dyDescent="0.25">
      <c r="A3219" s="17">
        <v>3299</v>
      </c>
      <c r="B3219" s="6" t="s">
        <v>302</v>
      </c>
      <c r="C3219" s="6" t="s">
        <v>7804</v>
      </c>
      <c r="D3219" s="6" t="s">
        <v>28</v>
      </c>
      <c r="E3219" s="6" t="s">
        <v>29</v>
      </c>
      <c r="F3219" s="15">
        <v>60</v>
      </c>
      <c r="G3219" s="6" t="s">
        <v>10411</v>
      </c>
      <c r="H3219" s="6" t="s">
        <v>2408</v>
      </c>
      <c r="I3219" s="6" t="s">
        <v>32</v>
      </c>
      <c r="J3219" s="7">
        <v>44105</v>
      </c>
      <c r="K3219" s="15">
        <v>29</v>
      </c>
      <c r="L3219" s="6" t="s">
        <v>39</v>
      </c>
      <c r="M3219" s="6">
        <f t="shared" si="201"/>
        <v>2020</v>
      </c>
      <c r="N3219" s="6">
        <f t="shared" si="202"/>
        <v>10</v>
      </c>
      <c r="O3219" s="6" t="str">
        <f>VLOOKUP(L3219,'User input'!$D$6:$E$16,2,FALSE)</f>
        <v>Ultrathing V1</v>
      </c>
      <c r="P3219" s="6">
        <f>VLOOKUP(L3219,'User input'!$D$6:$G$16,3,FALSE)</f>
        <v>1.79</v>
      </c>
      <c r="Q3219" s="6">
        <f>VLOOKUP(L3219,'User input'!$D$6:$G$16,4,FALSE)</f>
        <v>17</v>
      </c>
      <c r="R3219" s="6">
        <f t="shared" si="203"/>
        <v>493</v>
      </c>
      <c r="S3219" s="26">
        <f t="shared" si="200"/>
        <v>882.47</v>
      </c>
      <c r="T3219" s="26">
        <f>IF(K3219&lt;'User input'!$I$9,'User input'!$J$8,IF(K3219&lt;'User input'!$I$10,'User input'!$J$9,IF(K3219&lt;'User input'!$I$11,'User input'!$J$10,'User input'!$J$11)))*S3219</f>
        <v>26.4741</v>
      </c>
      <c r="U3219" s="26">
        <f>K3219*'User input'!$J$17+'User input'!$J$16</f>
        <v>0.5</v>
      </c>
    </row>
    <row r="3220" spans="1:21" x14ac:dyDescent="0.25">
      <c r="A3220" s="18">
        <v>3300</v>
      </c>
      <c r="B3220" s="10" t="s">
        <v>4187</v>
      </c>
      <c r="C3220" s="10" t="s">
        <v>402</v>
      </c>
      <c r="D3220" s="10" t="s">
        <v>49</v>
      </c>
      <c r="E3220" s="10" t="s">
        <v>16</v>
      </c>
      <c r="F3220" s="16">
        <v>60</v>
      </c>
      <c r="G3220" s="10" t="s">
        <v>7806</v>
      </c>
      <c r="H3220" s="10" t="s">
        <v>2717</v>
      </c>
      <c r="I3220" s="10" t="s">
        <v>2320</v>
      </c>
      <c r="J3220" s="11">
        <v>43740</v>
      </c>
      <c r="K3220" s="16">
        <v>31</v>
      </c>
      <c r="L3220" s="10" t="s">
        <v>99</v>
      </c>
      <c r="M3220" s="10">
        <f t="shared" si="201"/>
        <v>2019</v>
      </c>
      <c r="N3220" s="10">
        <f t="shared" si="202"/>
        <v>10</v>
      </c>
      <c r="O3220" s="10" t="str">
        <f>VLOOKUP(L3220,'User input'!$D$6:$E$16,2,FALSE)</f>
        <v>Superwossname</v>
      </c>
      <c r="P3220" s="10">
        <f>VLOOKUP(L3220,'User input'!$D$6:$G$16,3,FALSE)</f>
        <v>3.49</v>
      </c>
      <c r="Q3220" s="10">
        <f>VLOOKUP(L3220,'User input'!$D$6:$G$16,4,FALSE)</f>
        <v>20</v>
      </c>
      <c r="R3220" s="10">
        <f t="shared" si="203"/>
        <v>620</v>
      </c>
      <c r="S3220" s="27">
        <f t="shared" si="200"/>
        <v>2163.8000000000002</v>
      </c>
      <c r="T3220" s="27">
        <f>IF(K3220&lt;'User input'!$I$9,'User input'!$J$8,IF(K3220&lt;'User input'!$I$10,'User input'!$J$9,IF(K3220&lt;'User input'!$I$11,'User input'!$J$10,'User input'!$J$11)))*S3220</f>
        <v>64.914000000000001</v>
      </c>
      <c r="U3220" s="27">
        <f>K3220*'User input'!$J$17+'User input'!$J$16</f>
        <v>0.5</v>
      </c>
    </row>
    <row r="3221" spans="1:21" x14ac:dyDescent="0.25">
      <c r="A3221" s="17">
        <v>3301</v>
      </c>
      <c r="B3221" s="6" t="s">
        <v>4538</v>
      </c>
      <c r="C3221" s="6" t="s">
        <v>3640</v>
      </c>
      <c r="D3221" s="6" t="s">
        <v>49</v>
      </c>
      <c r="E3221" s="6" t="s">
        <v>16</v>
      </c>
      <c r="F3221" s="15">
        <v>30</v>
      </c>
      <c r="G3221" s="6" t="s">
        <v>7807</v>
      </c>
      <c r="H3221" s="6" t="s">
        <v>6768</v>
      </c>
      <c r="I3221" s="6" t="s">
        <v>144</v>
      </c>
      <c r="J3221" s="7">
        <v>43927</v>
      </c>
      <c r="K3221" s="15">
        <v>22</v>
      </c>
      <c r="L3221" s="6" t="s">
        <v>99</v>
      </c>
      <c r="M3221" s="6">
        <f t="shared" si="201"/>
        <v>2020</v>
      </c>
      <c r="N3221" s="6">
        <f t="shared" si="202"/>
        <v>4</v>
      </c>
      <c r="O3221" s="6" t="str">
        <f>VLOOKUP(L3221,'User input'!$D$6:$E$16,2,FALSE)</f>
        <v>Superwossname</v>
      </c>
      <c r="P3221" s="6">
        <f>VLOOKUP(L3221,'User input'!$D$6:$G$16,3,FALSE)</f>
        <v>3.49</v>
      </c>
      <c r="Q3221" s="6">
        <f>VLOOKUP(L3221,'User input'!$D$6:$G$16,4,FALSE)</f>
        <v>20</v>
      </c>
      <c r="R3221" s="6">
        <f t="shared" si="203"/>
        <v>440</v>
      </c>
      <c r="S3221" s="26">
        <f t="shared" si="200"/>
        <v>1535.6000000000001</v>
      </c>
      <c r="T3221" s="26">
        <f>IF(K3221&lt;'User input'!$I$9,'User input'!$J$8,IF(K3221&lt;'User input'!$I$10,'User input'!$J$9,IF(K3221&lt;'User input'!$I$11,'User input'!$J$10,'User input'!$J$11)))*S3221</f>
        <v>46.068000000000005</v>
      </c>
      <c r="U3221" s="26">
        <f>K3221*'User input'!$J$17+'User input'!$J$16</f>
        <v>0.5</v>
      </c>
    </row>
    <row r="3222" spans="1:21" x14ac:dyDescent="0.25">
      <c r="A3222" s="18">
        <v>3302</v>
      </c>
      <c r="B3222" s="10" t="s">
        <v>7808</v>
      </c>
      <c r="C3222" s="10" t="s">
        <v>3818</v>
      </c>
      <c r="D3222" s="10" t="s">
        <v>28</v>
      </c>
      <c r="E3222" s="10" t="s">
        <v>29</v>
      </c>
      <c r="F3222" s="16">
        <v>90</v>
      </c>
      <c r="G3222" s="10" t="s">
        <v>7809</v>
      </c>
      <c r="H3222" s="10" t="s">
        <v>969</v>
      </c>
      <c r="I3222" s="10" t="s">
        <v>32</v>
      </c>
      <c r="J3222" s="11">
        <v>44387</v>
      </c>
      <c r="K3222" s="16">
        <v>24</v>
      </c>
      <c r="L3222" s="10" t="s">
        <v>39</v>
      </c>
      <c r="M3222" s="10">
        <f t="shared" si="201"/>
        <v>2021</v>
      </c>
      <c r="N3222" s="10">
        <f t="shared" si="202"/>
        <v>7</v>
      </c>
      <c r="O3222" s="10" t="str">
        <f>VLOOKUP(L3222,'User input'!$D$6:$E$16,2,FALSE)</f>
        <v>Ultrathing V1</v>
      </c>
      <c r="P3222" s="10">
        <f>VLOOKUP(L3222,'User input'!$D$6:$G$16,3,FALSE)</f>
        <v>1.79</v>
      </c>
      <c r="Q3222" s="10">
        <f>VLOOKUP(L3222,'User input'!$D$6:$G$16,4,FALSE)</f>
        <v>17</v>
      </c>
      <c r="R3222" s="10">
        <f t="shared" si="203"/>
        <v>408</v>
      </c>
      <c r="S3222" s="27">
        <f t="shared" si="200"/>
        <v>730.32</v>
      </c>
      <c r="T3222" s="27">
        <f>IF(K3222&lt;'User input'!$I$9,'User input'!$J$8,IF(K3222&lt;'User input'!$I$10,'User input'!$J$9,IF(K3222&lt;'User input'!$I$11,'User input'!$J$10,'User input'!$J$11)))*S3222</f>
        <v>21.909600000000001</v>
      </c>
      <c r="U3222" s="27">
        <f>K3222*'User input'!$J$17+'User input'!$J$16</f>
        <v>0.5</v>
      </c>
    </row>
    <row r="3223" spans="1:21" x14ac:dyDescent="0.25">
      <c r="A3223" s="17">
        <v>3303</v>
      </c>
      <c r="B3223" s="6" t="s">
        <v>1419</v>
      </c>
      <c r="C3223" s="6" t="s">
        <v>3423</v>
      </c>
      <c r="D3223" s="6" t="s">
        <v>28</v>
      </c>
      <c r="E3223" s="6" t="s">
        <v>29</v>
      </c>
      <c r="F3223" s="15">
        <v>60</v>
      </c>
      <c r="G3223" s="6" t="s">
        <v>7810</v>
      </c>
      <c r="H3223" s="6" t="s">
        <v>3450</v>
      </c>
      <c r="I3223" s="6" t="s">
        <v>32</v>
      </c>
      <c r="J3223" s="7">
        <v>44420</v>
      </c>
      <c r="K3223" s="15">
        <v>101</v>
      </c>
      <c r="L3223" s="6" t="s">
        <v>52</v>
      </c>
      <c r="M3223" s="6">
        <f t="shared" si="201"/>
        <v>2021</v>
      </c>
      <c r="N3223" s="6">
        <f t="shared" si="202"/>
        <v>8</v>
      </c>
      <c r="O3223" s="6" t="str">
        <f>VLOOKUP(L3223,'User input'!$D$6:$E$16,2,FALSE)</f>
        <v>Megawidget S</v>
      </c>
      <c r="P3223" s="6">
        <f>VLOOKUP(L3223,'User input'!$D$6:$G$16,3,FALSE)</f>
        <v>0.69</v>
      </c>
      <c r="Q3223" s="6">
        <f>VLOOKUP(L3223,'User input'!$D$6:$G$16,4,FALSE)</f>
        <v>24</v>
      </c>
      <c r="R3223" s="6">
        <f t="shared" si="203"/>
        <v>2424</v>
      </c>
      <c r="S3223" s="26">
        <f t="shared" si="200"/>
        <v>1672.56</v>
      </c>
      <c r="T3223" s="26">
        <f>IF(K3223&lt;'User input'!$I$9,'User input'!$J$8,IF(K3223&lt;'User input'!$I$10,'User input'!$J$9,IF(K3223&lt;'User input'!$I$11,'User input'!$J$10,'User input'!$J$11)))*S3223</f>
        <v>117.07920000000001</v>
      </c>
      <c r="U3223" s="26">
        <f>K3223*'User input'!$J$17+'User input'!$J$16</f>
        <v>0.5</v>
      </c>
    </row>
    <row r="3224" spans="1:21" x14ac:dyDescent="0.25">
      <c r="A3224" s="18">
        <v>3304</v>
      </c>
      <c r="B3224" s="10" t="s">
        <v>4088</v>
      </c>
      <c r="C3224" s="10" t="s">
        <v>2138</v>
      </c>
      <c r="D3224" s="10" t="s">
        <v>28</v>
      </c>
      <c r="E3224" s="10" t="s">
        <v>29</v>
      </c>
      <c r="F3224" s="16">
        <v>60</v>
      </c>
      <c r="G3224" s="10" t="s">
        <v>7811</v>
      </c>
      <c r="H3224" s="10" t="s">
        <v>5154</v>
      </c>
      <c r="I3224" s="10" t="s">
        <v>682</v>
      </c>
      <c r="J3224" s="11">
        <v>44351</v>
      </c>
      <c r="K3224" s="16">
        <v>78</v>
      </c>
      <c r="L3224" s="10" t="s">
        <v>44</v>
      </c>
      <c r="M3224" s="10">
        <f t="shared" si="201"/>
        <v>2021</v>
      </c>
      <c r="N3224" s="10">
        <f t="shared" si="202"/>
        <v>6</v>
      </c>
      <c r="O3224" s="10" t="str">
        <f>VLOOKUP(L3224,'User input'!$D$6:$E$16,2,FALSE)</f>
        <v>Gigastuff</v>
      </c>
      <c r="P3224" s="10">
        <f>VLOOKUP(L3224,'User input'!$D$6:$G$16,3,FALSE)</f>
        <v>1.89</v>
      </c>
      <c r="Q3224" s="10">
        <f>VLOOKUP(L3224,'User input'!$D$6:$G$16,4,FALSE)</f>
        <v>18</v>
      </c>
      <c r="R3224" s="10">
        <f t="shared" si="203"/>
        <v>1404</v>
      </c>
      <c r="S3224" s="27">
        <f t="shared" si="200"/>
        <v>2653.56</v>
      </c>
      <c r="T3224" s="27">
        <f>IF(K3224&lt;'User input'!$I$9,'User input'!$J$8,IF(K3224&lt;'User input'!$I$10,'User input'!$J$9,IF(K3224&lt;'User input'!$I$11,'User input'!$J$10,'User input'!$J$11)))*S3224</f>
        <v>132.678</v>
      </c>
      <c r="U3224" s="27">
        <f>K3224*'User input'!$J$17+'User input'!$J$16</f>
        <v>0.5</v>
      </c>
    </row>
    <row r="3225" spans="1:21" x14ac:dyDescent="0.25">
      <c r="A3225" s="17">
        <v>3305</v>
      </c>
      <c r="B3225" s="6" t="s">
        <v>7812</v>
      </c>
      <c r="C3225" s="6" t="s">
        <v>2888</v>
      </c>
      <c r="D3225" s="6" t="s">
        <v>28</v>
      </c>
      <c r="E3225" s="6" t="s">
        <v>29</v>
      </c>
      <c r="F3225" s="15">
        <v>90</v>
      </c>
      <c r="G3225" s="6" t="s">
        <v>7813</v>
      </c>
      <c r="H3225" s="6" t="s">
        <v>7814</v>
      </c>
      <c r="I3225" s="6" t="s">
        <v>122</v>
      </c>
      <c r="J3225" s="7">
        <v>44316</v>
      </c>
      <c r="K3225" s="15">
        <v>87</v>
      </c>
      <c r="L3225" s="6" t="s">
        <v>62</v>
      </c>
      <c r="M3225" s="6">
        <f t="shared" si="201"/>
        <v>2021</v>
      </c>
      <c r="N3225" s="6">
        <f t="shared" si="202"/>
        <v>4</v>
      </c>
      <c r="O3225" s="6" t="str">
        <f>VLOOKUP(L3225,'User input'!$D$6:$E$16,2,FALSE)</f>
        <v>Ultrathing V4</v>
      </c>
      <c r="P3225" s="6">
        <f>VLOOKUP(L3225,'User input'!$D$6:$G$16,3,FALSE)</f>
        <v>3.99</v>
      </c>
      <c r="Q3225" s="6">
        <f>VLOOKUP(L3225,'User input'!$D$6:$G$16,4,FALSE)</f>
        <v>24</v>
      </c>
      <c r="R3225" s="6">
        <f t="shared" si="203"/>
        <v>2088</v>
      </c>
      <c r="S3225" s="26">
        <f t="shared" si="200"/>
        <v>8331.1200000000008</v>
      </c>
      <c r="T3225" s="26">
        <f>IF(K3225&lt;'User input'!$I$9,'User input'!$J$8,IF(K3225&lt;'User input'!$I$10,'User input'!$J$9,IF(K3225&lt;'User input'!$I$11,'User input'!$J$10,'User input'!$J$11)))*S3225</f>
        <v>416.55600000000004</v>
      </c>
      <c r="U3225" s="26">
        <f>K3225*'User input'!$J$17+'User input'!$J$16</f>
        <v>0.5</v>
      </c>
    </row>
    <row r="3226" spans="1:21" x14ac:dyDescent="0.25">
      <c r="A3226" s="18">
        <v>3306</v>
      </c>
      <c r="B3226" s="10" t="s">
        <v>1024</v>
      </c>
      <c r="C3226" s="10" t="s">
        <v>5362</v>
      </c>
      <c r="D3226" s="10" t="s">
        <v>49</v>
      </c>
      <c r="E3226" s="10" t="s">
        <v>16</v>
      </c>
      <c r="F3226" s="16">
        <v>90</v>
      </c>
      <c r="G3226" s="10" t="s">
        <v>7815</v>
      </c>
      <c r="H3226" s="10" t="s">
        <v>5865</v>
      </c>
      <c r="I3226" s="10" t="s">
        <v>185</v>
      </c>
      <c r="J3226" s="11">
        <v>44475</v>
      </c>
      <c r="K3226" s="16">
        <v>91</v>
      </c>
      <c r="L3226" s="10" t="s">
        <v>44</v>
      </c>
      <c r="M3226" s="10">
        <f t="shared" si="201"/>
        <v>2021</v>
      </c>
      <c r="N3226" s="10">
        <f t="shared" si="202"/>
        <v>10</v>
      </c>
      <c r="O3226" s="10" t="str">
        <f>VLOOKUP(L3226,'User input'!$D$6:$E$16,2,FALSE)</f>
        <v>Gigastuff</v>
      </c>
      <c r="P3226" s="10">
        <f>VLOOKUP(L3226,'User input'!$D$6:$G$16,3,FALSE)</f>
        <v>1.89</v>
      </c>
      <c r="Q3226" s="10">
        <f>VLOOKUP(L3226,'User input'!$D$6:$G$16,4,FALSE)</f>
        <v>18</v>
      </c>
      <c r="R3226" s="10">
        <f t="shared" si="203"/>
        <v>1638</v>
      </c>
      <c r="S3226" s="27">
        <f t="shared" si="200"/>
        <v>3095.8199999999997</v>
      </c>
      <c r="T3226" s="27">
        <f>IF(K3226&lt;'User input'!$I$9,'User input'!$J$8,IF(K3226&lt;'User input'!$I$10,'User input'!$J$9,IF(K3226&lt;'User input'!$I$11,'User input'!$J$10,'User input'!$J$11)))*S3226</f>
        <v>154.791</v>
      </c>
      <c r="U3226" s="27">
        <f>K3226*'User input'!$J$17+'User input'!$J$16</f>
        <v>0.5</v>
      </c>
    </row>
    <row r="3227" spans="1:21" x14ac:dyDescent="0.25">
      <c r="A3227" s="17">
        <v>3307</v>
      </c>
      <c r="B3227" s="6" t="s">
        <v>7816</v>
      </c>
      <c r="C3227" s="6" t="s">
        <v>7153</v>
      </c>
      <c r="D3227" s="6" t="s">
        <v>15</v>
      </c>
      <c r="E3227" s="6" t="s">
        <v>16</v>
      </c>
      <c r="F3227" s="15">
        <v>30</v>
      </c>
      <c r="G3227" s="6" t="s">
        <v>7817</v>
      </c>
      <c r="H3227" s="6" t="s">
        <v>928</v>
      </c>
      <c r="I3227" s="6" t="s">
        <v>929</v>
      </c>
      <c r="J3227" s="7">
        <v>43662</v>
      </c>
      <c r="K3227" s="15">
        <v>70</v>
      </c>
      <c r="L3227" s="6" t="s">
        <v>78</v>
      </c>
      <c r="M3227" s="6">
        <f t="shared" si="201"/>
        <v>2019</v>
      </c>
      <c r="N3227" s="6">
        <f t="shared" si="202"/>
        <v>7</v>
      </c>
      <c r="O3227" s="6" t="str">
        <f>VLOOKUP(L3227,'User input'!$D$6:$E$16,2,FALSE)</f>
        <v>Ultrathing V2</v>
      </c>
      <c r="P3227" s="6">
        <f>VLOOKUP(L3227,'User input'!$D$6:$G$16,3,FALSE)</f>
        <v>2.95</v>
      </c>
      <c r="Q3227" s="6">
        <f>VLOOKUP(L3227,'User input'!$D$6:$G$16,4,FALSE)</f>
        <v>20</v>
      </c>
      <c r="R3227" s="6">
        <f t="shared" si="203"/>
        <v>1400</v>
      </c>
      <c r="S3227" s="26">
        <f t="shared" si="200"/>
        <v>4130</v>
      </c>
      <c r="T3227" s="26">
        <f>IF(K3227&lt;'User input'!$I$9,'User input'!$J$8,IF(K3227&lt;'User input'!$I$10,'User input'!$J$9,IF(K3227&lt;'User input'!$I$11,'User input'!$J$10,'User input'!$J$11)))*S3227</f>
        <v>206.5</v>
      </c>
      <c r="U3227" s="26">
        <f>K3227*'User input'!$J$17+'User input'!$J$16</f>
        <v>0.5</v>
      </c>
    </row>
    <row r="3228" spans="1:21" x14ac:dyDescent="0.25">
      <c r="A3228" s="18">
        <v>3308</v>
      </c>
      <c r="B3228" s="10" t="s">
        <v>7818</v>
      </c>
      <c r="C3228" s="10" t="s">
        <v>7819</v>
      </c>
      <c r="D3228" s="10" t="s">
        <v>49</v>
      </c>
      <c r="E3228" s="10" t="s">
        <v>16</v>
      </c>
      <c r="F3228" s="16">
        <v>30</v>
      </c>
      <c r="G3228" s="10" t="s">
        <v>7820</v>
      </c>
      <c r="H3228" s="10" t="s">
        <v>475</v>
      </c>
      <c r="I3228" s="10" t="s">
        <v>300</v>
      </c>
      <c r="J3228" s="11">
        <v>43766</v>
      </c>
      <c r="K3228" s="16">
        <v>71</v>
      </c>
      <c r="L3228" s="10" t="s">
        <v>62</v>
      </c>
      <c r="M3228" s="10">
        <f t="shared" si="201"/>
        <v>2019</v>
      </c>
      <c r="N3228" s="10">
        <f t="shared" si="202"/>
        <v>10</v>
      </c>
      <c r="O3228" s="10" t="str">
        <f>VLOOKUP(L3228,'User input'!$D$6:$E$16,2,FALSE)</f>
        <v>Ultrathing V4</v>
      </c>
      <c r="P3228" s="10">
        <f>VLOOKUP(L3228,'User input'!$D$6:$G$16,3,FALSE)</f>
        <v>3.99</v>
      </c>
      <c r="Q3228" s="10">
        <f>VLOOKUP(L3228,'User input'!$D$6:$G$16,4,FALSE)</f>
        <v>24</v>
      </c>
      <c r="R3228" s="10">
        <f t="shared" si="203"/>
        <v>1704</v>
      </c>
      <c r="S3228" s="27">
        <f t="shared" si="200"/>
        <v>6798.96</v>
      </c>
      <c r="T3228" s="27">
        <f>IF(K3228&lt;'User input'!$I$9,'User input'!$J$8,IF(K3228&lt;'User input'!$I$10,'User input'!$J$9,IF(K3228&lt;'User input'!$I$11,'User input'!$J$10,'User input'!$J$11)))*S3228</f>
        <v>339.94800000000004</v>
      </c>
      <c r="U3228" s="27">
        <f>K3228*'User input'!$J$17+'User input'!$J$16</f>
        <v>0.5</v>
      </c>
    </row>
    <row r="3229" spans="1:21" x14ac:dyDescent="0.25">
      <c r="A3229" s="17">
        <v>3309</v>
      </c>
      <c r="B3229" s="6" t="s">
        <v>7821</v>
      </c>
      <c r="C3229" s="6" t="s">
        <v>1802</v>
      </c>
      <c r="D3229" s="6" t="s">
        <v>15</v>
      </c>
      <c r="E3229" s="6" t="s">
        <v>16</v>
      </c>
      <c r="F3229" s="15">
        <v>90</v>
      </c>
      <c r="G3229" s="6" t="s">
        <v>7822</v>
      </c>
      <c r="H3229" s="6" t="s">
        <v>3324</v>
      </c>
      <c r="I3229" s="6" t="s">
        <v>32</v>
      </c>
      <c r="J3229" s="7">
        <v>43995</v>
      </c>
      <c r="K3229" s="15">
        <v>27</v>
      </c>
      <c r="L3229" s="6" t="s">
        <v>39</v>
      </c>
      <c r="M3229" s="6">
        <f t="shared" si="201"/>
        <v>2020</v>
      </c>
      <c r="N3229" s="6">
        <f t="shared" si="202"/>
        <v>6</v>
      </c>
      <c r="O3229" s="6" t="str">
        <f>VLOOKUP(L3229,'User input'!$D$6:$E$16,2,FALSE)</f>
        <v>Ultrathing V1</v>
      </c>
      <c r="P3229" s="6">
        <f>VLOOKUP(L3229,'User input'!$D$6:$G$16,3,FALSE)</f>
        <v>1.79</v>
      </c>
      <c r="Q3229" s="6">
        <f>VLOOKUP(L3229,'User input'!$D$6:$G$16,4,FALSE)</f>
        <v>17</v>
      </c>
      <c r="R3229" s="6">
        <f t="shared" si="203"/>
        <v>459</v>
      </c>
      <c r="S3229" s="26">
        <f t="shared" si="200"/>
        <v>821.61</v>
      </c>
      <c r="T3229" s="26">
        <f>IF(K3229&lt;'User input'!$I$9,'User input'!$J$8,IF(K3229&lt;'User input'!$I$10,'User input'!$J$9,IF(K3229&lt;'User input'!$I$11,'User input'!$J$10,'User input'!$J$11)))*S3229</f>
        <v>24.648299999999999</v>
      </c>
      <c r="U3229" s="26">
        <f>K3229*'User input'!$J$17+'User input'!$J$16</f>
        <v>0.5</v>
      </c>
    </row>
    <row r="3230" spans="1:21" x14ac:dyDescent="0.25">
      <c r="A3230" s="18">
        <v>3310</v>
      </c>
      <c r="B3230" s="10" t="s">
        <v>1268</v>
      </c>
      <c r="C3230" s="10" t="s">
        <v>4013</v>
      </c>
      <c r="D3230" s="10" t="s">
        <v>28</v>
      </c>
      <c r="E3230" s="10" t="s">
        <v>29</v>
      </c>
      <c r="F3230" s="16">
        <v>60</v>
      </c>
      <c r="G3230" s="10" t="s">
        <v>7823</v>
      </c>
      <c r="H3230" s="10" t="s">
        <v>37</v>
      </c>
      <c r="I3230" s="10" t="s">
        <v>38</v>
      </c>
      <c r="J3230" s="11">
        <v>44388</v>
      </c>
      <c r="K3230" s="16">
        <v>12</v>
      </c>
      <c r="L3230" s="10" t="s">
        <v>20</v>
      </c>
      <c r="M3230" s="10">
        <f t="shared" si="201"/>
        <v>2021</v>
      </c>
      <c r="N3230" s="10">
        <f t="shared" si="202"/>
        <v>7</v>
      </c>
      <c r="O3230" s="10" t="str">
        <f>VLOOKUP(L3230,'User input'!$D$6:$E$16,2,FALSE)</f>
        <v>Hyperwotsit</v>
      </c>
      <c r="P3230" s="10">
        <f>VLOOKUP(L3230,'User input'!$D$6:$G$16,3,FALSE)</f>
        <v>2.0099999999999998</v>
      </c>
      <c r="Q3230" s="10">
        <f>VLOOKUP(L3230,'User input'!$D$6:$G$16,4,FALSE)</f>
        <v>20</v>
      </c>
      <c r="R3230" s="10">
        <f t="shared" si="203"/>
        <v>240</v>
      </c>
      <c r="S3230" s="27">
        <f t="shared" si="200"/>
        <v>482.4</v>
      </c>
      <c r="T3230" s="27">
        <f>IF(K3230&lt;'User input'!$I$9,'User input'!$J$8,IF(K3230&lt;'User input'!$I$10,'User input'!$J$9,IF(K3230&lt;'User input'!$I$11,'User input'!$J$10,'User input'!$J$11)))*S3230</f>
        <v>0</v>
      </c>
      <c r="U3230" s="27">
        <f>K3230*'User input'!$J$17+'User input'!$J$16</f>
        <v>0.5</v>
      </c>
    </row>
    <row r="3231" spans="1:21" x14ac:dyDescent="0.25">
      <c r="A3231" s="17">
        <v>3311</v>
      </c>
      <c r="B3231" s="6" t="s">
        <v>916</v>
      </c>
      <c r="C3231" s="6" t="s">
        <v>3041</v>
      </c>
      <c r="D3231" s="6" t="s">
        <v>28</v>
      </c>
      <c r="E3231" s="6" t="s">
        <v>29</v>
      </c>
      <c r="F3231" s="15">
        <v>30</v>
      </c>
      <c r="G3231" s="6" t="s">
        <v>7824</v>
      </c>
      <c r="H3231" s="6" t="s">
        <v>3488</v>
      </c>
      <c r="I3231" s="6" t="s">
        <v>25</v>
      </c>
      <c r="J3231" s="7">
        <v>44509</v>
      </c>
      <c r="K3231" s="15">
        <v>84</v>
      </c>
      <c r="L3231" s="6" t="s">
        <v>44</v>
      </c>
      <c r="M3231" s="6">
        <f t="shared" si="201"/>
        <v>2021</v>
      </c>
      <c r="N3231" s="6">
        <f t="shared" si="202"/>
        <v>11</v>
      </c>
      <c r="O3231" s="6" t="str">
        <f>VLOOKUP(L3231,'User input'!$D$6:$E$16,2,FALSE)</f>
        <v>Gigastuff</v>
      </c>
      <c r="P3231" s="6">
        <f>VLOOKUP(L3231,'User input'!$D$6:$G$16,3,FALSE)</f>
        <v>1.89</v>
      </c>
      <c r="Q3231" s="6">
        <f>VLOOKUP(L3231,'User input'!$D$6:$G$16,4,FALSE)</f>
        <v>18</v>
      </c>
      <c r="R3231" s="6">
        <f t="shared" si="203"/>
        <v>1512</v>
      </c>
      <c r="S3231" s="26">
        <f t="shared" si="200"/>
        <v>2857.68</v>
      </c>
      <c r="T3231" s="26">
        <f>IF(K3231&lt;'User input'!$I$9,'User input'!$J$8,IF(K3231&lt;'User input'!$I$10,'User input'!$J$9,IF(K3231&lt;'User input'!$I$11,'User input'!$J$10,'User input'!$J$11)))*S3231</f>
        <v>142.88399999999999</v>
      </c>
      <c r="U3231" s="26">
        <f>K3231*'User input'!$J$17+'User input'!$J$16</f>
        <v>0.5</v>
      </c>
    </row>
    <row r="3232" spans="1:21" x14ac:dyDescent="0.25">
      <c r="A3232" s="18">
        <v>3312</v>
      </c>
      <c r="B3232" s="10" t="s">
        <v>2474</v>
      </c>
      <c r="C3232" s="10" t="s">
        <v>3859</v>
      </c>
      <c r="D3232" s="10" t="s">
        <v>15</v>
      </c>
      <c r="E3232" s="10" t="s">
        <v>16</v>
      </c>
      <c r="F3232" s="16">
        <v>30</v>
      </c>
      <c r="G3232" s="10" t="s">
        <v>7825</v>
      </c>
      <c r="H3232" s="10" t="s">
        <v>6066</v>
      </c>
      <c r="I3232" s="10" t="s">
        <v>122</v>
      </c>
      <c r="J3232" s="11">
        <v>43672</v>
      </c>
      <c r="K3232" s="16">
        <v>73</v>
      </c>
      <c r="L3232" s="10" t="s">
        <v>68</v>
      </c>
      <c r="M3232" s="10">
        <f t="shared" si="201"/>
        <v>2019</v>
      </c>
      <c r="N3232" s="10">
        <f t="shared" si="202"/>
        <v>7</v>
      </c>
      <c r="O3232" s="10" t="str">
        <f>VLOOKUP(L3232,'User input'!$D$6:$E$16,2,FALSE)</f>
        <v>Megawidget M</v>
      </c>
      <c r="P3232" s="10">
        <f>VLOOKUP(L3232,'User input'!$D$6:$G$16,3,FALSE)</f>
        <v>1.29</v>
      </c>
      <c r="Q3232" s="10">
        <f>VLOOKUP(L3232,'User input'!$D$6:$G$16,4,FALSE)</f>
        <v>24</v>
      </c>
      <c r="R3232" s="10">
        <f t="shared" si="203"/>
        <v>1752</v>
      </c>
      <c r="S3232" s="27">
        <f t="shared" si="200"/>
        <v>2260.08</v>
      </c>
      <c r="T3232" s="27">
        <f>IF(K3232&lt;'User input'!$I$9,'User input'!$J$8,IF(K3232&lt;'User input'!$I$10,'User input'!$J$9,IF(K3232&lt;'User input'!$I$11,'User input'!$J$10,'User input'!$J$11)))*S3232</f>
        <v>113.004</v>
      </c>
      <c r="U3232" s="27">
        <f>K3232*'User input'!$J$17+'User input'!$J$16</f>
        <v>0.5</v>
      </c>
    </row>
    <row r="3233" spans="1:21" x14ac:dyDescent="0.25">
      <c r="A3233" s="17">
        <v>3313</v>
      </c>
      <c r="B3233" s="6" t="s">
        <v>7826</v>
      </c>
      <c r="C3233" s="6" t="s">
        <v>3661</v>
      </c>
      <c r="D3233" s="6" t="s">
        <v>15</v>
      </c>
      <c r="E3233" s="6" t="s">
        <v>16</v>
      </c>
      <c r="F3233" s="15">
        <v>30</v>
      </c>
      <c r="G3233" s="6" t="s">
        <v>7827</v>
      </c>
      <c r="H3233" s="6" t="s">
        <v>4923</v>
      </c>
      <c r="I3233" s="6" t="s">
        <v>32</v>
      </c>
      <c r="J3233" s="7">
        <v>44241</v>
      </c>
      <c r="K3233" s="15">
        <v>4</v>
      </c>
      <c r="L3233" s="6" t="s">
        <v>39</v>
      </c>
      <c r="M3233" s="6">
        <f t="shared" si="201"/>
        <v>2021</v>
      </c>
      <c r="N3233" s="6">
        <f t="shared" si="202"/>
        <v>2</v>
      </c>
      <c r="O3233" s="6" t="str">
        <f>VLOOKUP(L3233,'User input'!$D$6:$E$16,2,FALSE)</f>
        <v>Ultrathing V1</v>
      </c>
      <c r="P3233" s="6">
        <f>VLOOKUP(L3233,'User input'!$D$6:$G$16,3,FALSE)</f>
        <v>1.79</v>
      </c>
      <c r="Q3233" s="6">
        <f>VLOOKUP(L3233,'User input'!$D$6:$G$16,4,FALSE)</f>
        <v>17</v>
      </c>
      <c r="R3233" s="6">
        <f t="shared" si="203"/>
        <v>68</v>
      </c>
      <c r="S3233" s="26">
        <f t="shared" si="200"/>
        <v>121.72</v>
      </c>
      <c r="T3233" s="26">
        <f>IF(K3233&lt;'User input'!$I$9,'User input'!$J$8,IF(K3233&lt;'User input'!$I$10,'User input'!$J$9,IF(K3233&lt;'User input'!$I$11,'User input'!$J$10,'User input'!$J$11)))*S3233</f>
        <v>0</v>
      </c>
      <c r="U3233" s="26">
        <f>K3233*'User input'!$J$17+'User input'!$J$16</f>
        <v>0.5</v>
      </c>
    </row>
    <row r="3234" spans="1:21" x14ac:dyDescent="0.25">
      <c r="A3234" s="18">
        <v>3314</v>
      </c>
      <c r="B3234" s="10" t="s">
        <v>523</v>
      </c>
      <c r="C3234" s="10" t="s">
        <v>5340</v>
      </c>
      <c r="D3234" s="10" t="s">
        <v>28</v>
      </c>
      <c r="E3234" s="10" t="s">
        <v>29</v>
      </c>
      <c r="F3234" s="16">
        <v>30</v>
      </c>
      <c r="G3234" s="10" t="s">
        <v>7828</v>
      </c>
      <c r="H3234" s="10" t="s">
        <v>637</v>
      </c>
      <c r="I3234" s="10" t="s">
        <v>291</v>
      </c>
      <c r="J3234" s="11">
        <v>44506</v>
      </c>
      <c r="K3234" s="16">
        <v>99</v>
      </c>
      <c r="L3234" s="10" t="s">
        <v>62</v>
      </c>
      <c r="M3234" s="10">
        <f t="shared" si="201"/>
        <v>2021</v>
      </c>
      <c r="N3234" s="10">
        <f t="shared" si="202"/>
        <v>11</v>
      </c>
      <c r="O3234" s="10" t="str">
        <f>VLOOKUP(L3234,'User input'!$D$6:$E$16,2,FALSE)</f>
        <v>Ultrathing V4</v>
      </c>
      <c r="P3234" s="10">
        <f>VLOOKUP(L3234,'User input'!$D$6:$G$16,3,FALSE)</f>
        <v>3.99</v>
      </c>
      <c r="Q3234" s="10">
        <f>VLOOKUP(L3234,'User input'!$D$6:$G$16,4,FALSE)</f>
        <v>24</v>
      </c>
      <c r="R3234" s="10">
        <f t="shared" si="203"/>
        <v>2376</v>
      </c>
      <c r="S3234" s="27">
        <f t="shared" si="200"/>
        <v>9480.24</v>
      </c>
      <c r="T3234" s="27">
        <f>IF(K3234&lt;'User input'!$I$9,'User input'!$J$8,IF(K3234&lt;'User input'!$I$10,'User input'!$J$9,IF(K3234&lt;'User input'!$I$11,'User input'!$J$10,'User input'!$J$11)))*S3234</f>
        <v>474.012</v>
      </c>
      <c r="U3234" s="27">
        <f>K3234*'User input'!$J$17+'User input'!$J$16</f>
        <v>0.5</v>
      </c>
    </row>
    <row r="3235" spans="1:21" x14ac:dyDescent="0.25">
      <c r="A3235" s="17">
        <v>3315</v>
      </c>
      <c r="B3235" s="6" t="s">
        <v>7829</v>
      </c>
      <c r="C3235" s="6" t="s">
        <v>7830</v>
      </c>
      <c r="D3235" s="6" t="s">
        <v>49</v>
      </c>
      <c r="E3235" s="6" t="s">
        <v>16</v>
      </c>
      <c r="F3235" s="15">
        <v>30</v>
      </c>
      <c r="G3235" s="6" t="s">
        <v>7831</v>
      </c>
      <c r="H3235" s="6" t="s">
        <v>5445</v>
      </c>
      <c r="I3235" s="6" t="s">
        <v>122</v>
      </c>
      <c r="J3235" s="7">
        <v>44558</v>
      </c>
      <c r="K3235" s="15">
        <v>53</v>
      </c>
      <c r="L3235" s="6" t="s">
        <v>78</v>
      </c>
      <c r="M3235" s="6">
        <f t="shared" si="201"/>
        <v>2021</v>
      </c>
      <c r="N3235" s="6">
        <f t="shared" si="202"/>
        <v>12</v>
      </c>
      <c r="O3235" s="6" t="str">
        <f>VLOOKUP(L3235,'User input'!$D$6:$E$16,2,FALSE)</f>
        <v>Ultrathing V2</v>
      </c>
      <c r="P3235" s="6">
        <f>VLOOKUP(L3235,'User input'!$D$6:$G$16,3,FALSE)</f>
        <v>2.95</v>
      </c>
      <c r="Q3235" s="6">
        <f>VLOOKUP(L3235,'User input'!$D$6:$G$16,4,FALSE)</f>
        <v>20</v>
      </c>
      <c r="R3235" s="6">
        <f t="shared" si="203"/>
        <v>1060</v>
      </c>
      <c r="S3235" s="26">
        <f t="shared" si="200"/>
        <v>3127</v>
      </c>
      <c r="T3235" s="26">
        <f>IF(K3235&lt;'User input'!$I$9,'User input'!$J$8,IF(K3235&lt;'User input'!$I$10,'User input'!$J$9,IF(K3235&lt;'User input'!$I$11,'User input'!$J$10,'User input'!$J$11)))*S3235</f>
        <v>156.35000000000002</v>
      </c>
      <c r="U3235" s="26">
        <f>K3235*'User input'!$J$17+'User input'!$J$16</f>
        <v>0.5</v>
      </c>
    </row>
    <row r="3236" spans="1:21" x14ac:dyDescent="0.25">
      <c r="A3236" s="18">
        <v>3316</v>
      </c>
      <c r="B3236" s="10" t="s">
        <v>3778</v>
      </c>
      <c r="C3236" s="10" t="s">
        <v>2020</v>
      </c>
      <c r="D3236" s="10" t="s">
        <v>28</v>
      </c>
      <c r="E3236" s="10" t="s">
        <v>29</v>
      </c>
      <c r="F3236" s="16">
        <v>60</v>
      </c>
      <c r="G3236" s="10" t="s">
        <v>7832</v>
      </c>
      <c r="H3236" s="10" t="s">
        <v>4982</v>
      </c>
      <c r="I3236" s="10" t="s">
        <v>32</v>
      </c>
      <c r="J3236" s="11">
        <v>43497</v>
      </c>
      <c r="K3236" s="16">
        <v>26</v>
      </c>
      <c r="L3236" s="10" t="s">
        <v>78</v>
      </c>
      <c r="M3236" s="10">
        <f t="shared" si="201"/>
        <v>2019</v>
      </c>
      <c r="N3236" s="10">
        <f t="shared" si="202"/>
        <v>2</v>
      </c>
      <c r="O3236" s="10" t="str">
        <f>VLOOKUP(L3236,'User input'!$D$6:$E$16,2,FALSE)</f>
        <v>Ultrathing V2</v>
      </c>
      <c r="P3236" s="10">
        <f>VLOOKUP(L3236,'User input'!$D$6:$G$16,3,FALSE)</f>
        <v>2.95</v>
      </c>
      <c r="Q3236" s="10">
        <f>VLOOKUP(L3236,'User input'!$D$6:$G$16,4,FALSE)</f>
        <v>20</v>
      </c>
      <c r="R3236" s="10">
        <f t="shared" si="203"/>
        <v>520</v>
      </c>
      <c r="S3236" s="27">
        <f t="shared" si="200"/>
        <v>1534</v>
      </c>
      <c r="T3236" s="27">
        <f>IF(K3236&lt;'User input'!$I$9,'User input'!$J$8,IF(K3236&lt;'User input'!$I$10,'User input'!$J$9,IF(K3236&lt;'User input'!$I$11,'User input'!$J$10,'User input'!$J$11)))*S3236</f>
        <v>46.019999999999996</v>
      </c>
      <c r="U3236" s="27">
        <f>K3236*'User input'!$J$17+'User input'!$J$16</f>
        <v>0.5</v>
      </c>
    </row>
    <row r="3237" spans="1:21" x14ac:dyDescent="0.25">
      <c r="A3237" s="17">
        <v>3317</v>
      </c>
      <c r="B3237" s="6" t="s">
        <v>4986</v>
      </c>
      <c r="C3237" s="6" t="s">
        <v>1183</v>
      </c>
      <c r="D3237" s="6" t="s">
        <v>15</v>
      </c>
      <c r="E3237" s="6" t="s">
        <v>16</v>
      </c>
      <c r="F3237" s="15">
        <v>90</v>
      </c>
      <c r="G3237" s="6" t="s">
        <v>7832</v>
      </c>
      <c r="H3237" s="6" t="s">
        <v>7833</v>
      </c>
      <c r="I3237" s="6" t="s">
        <v>32</v>
      </c>
      <c r="J3237" s="7">
        <v>43817</v>
      </c>
      <c r="K3237" s="15">
        <v>25</v>
      </c>
      <c r="L3237" s="6" t="s">
        <v>20</v>
      </c>
      <c r="M3237" s="6">
        <f t="shared" si="201"/>
        <v>2019</v>
      </c>
      <c r="N3237" s="6">
        <f t="shared" si="202"/>
        <v>12</v>
      </c>
      <c r="O3237" s="6" t="str">
        <f>VLOOKUP(L3237,'User input'!$D$6:$E$16,2,FALSE)</f>
        <v>Hyperwotsit</v>
      </c>
      <c r="P3237" s="6">
        <f>VLOOKUP(L3237,'User input'!$D$6:$G$16,3,FALSE)</f>
        <v>2.0099999999999998</v>
      </c>
      <c r="Q3237" s="6">
        <f>VLOOKUP(L3237,'User input'!$D$6:$G$16,4,FALSE)</f>
        <v>20</v>
      </c>
      <c r="R3237" s="6">
        <f t="shared" si="203"/>
        <v>500</v>
      </c>
      <c r="S3237" s="26">
        <f t="shared" si="200"/>
        <v>1004.9999999999999</v>
      </c>
      <c r="T3237" s="26">
        <f>IF(K3237&lt;'User input'!$I$9,'User input'!$J$8,IF(K3237&lt;'User input'!$I$10,'User input'!$J$9,IF(K3237&lt;'User input'!$I$11,'User input'!$J$10,'User input'!$J$11)))*S3237</f>
        <v>30.149999999999995</v>
      </c>
      <c r="U3237" s="26">
        <f>K3237*'User input'!$J$17+'User input'!$J$16</f>
        <v>0.5</v>
      </c>
    </row>
    <row r="3238" spans="1:21" x14ac:dyDescent="0.25">
      <c r="A3238" s="18">
        <v>3318</v>
      </c>
      <c r="B3238" s="10" t="s">
        <v>7834</v>
      </c>
      <c r="C3238" s="10" t="s">
        <v>1539</v>
      </c>
      <c r="D3238" s="10" t="s">
        <v>41</v>
      </c>
      <c r="E3238" s="10" t="s">
        <v>16</v>
      </c>
      <c r="F3238" s="16">
        <v>30</v>
      </c>
      <c r="G3238" s="10" t="s">
        <v>7835</v>
      </c>
      <c r="H3238" s="10" t="s">
        <v>2240</v>
      </c>
      <c r="I3238" s="10" t="s">
        <v>185</v>
      </c>
      <c r="J3238" s="11">
        <v>43696</v>
      </c>
      <c r="K3238" s="16">
        <v>9</v>
      </c>
      <c r="L3238" s="10" t="s">
        <v>44</v>
      </c>
      <c r="M3238" s="10">
        <f t="shared" si="201"/>
        <v>2019</v>
      </c>
      <c r="N3238" s="10">
        <f t="shared" si="202"/>
        <v>8</v>
      </c>
      <c r="O3238" s="10" t="str">
        <f>VLOOKUP(L3238,'User input'!$D$6:$E$16,2,FALSE)</f>
        <v>Gigastuff</v>
      </c>
      <c r="P3238" s="10">
        <f>VLOOKUP(L3238,'User input'!$D$6:$G$16,3,FALSE)</f>
        <v>1.89</v>
      </c>
      <c r="Q3238" s="10">
        <f>VLOOKUP(L3238,'User input'!$D$6:$G$16,4,FALSE)</f>
        <v>18</v>
      </c>
      <c r="R3238" s="10">
        <f t="shared" si="203"/>
        <v>162</v>
      </c>
      <c r="S3238" s="27">
        <f t="shared" si="200"/>
        <v>306.18</v>
      </c>
      <c r="T3238" s="27">
        <f>IF(K3238&lt;'User input'!$I$9,'User input'!$J$8,IF(K3238&lt;'User input'!$I$10,'User input'!$J$9,IF(K3238&lt;'User input'!$I$11,'User input'!$J$10,'User input'!$J$11)))*S3238</f>
        <v>0</v>
      </c>
      <c r="U3238" s="27">
        <f>K3238*'User input'!$J$17+'User input'!$J$16</f>
        <v>0.5</v>
      </c>
    </row>
    <row r="3239" spans="1:21" x14ac:dyDescent="0.25">
      <c r="A3239" s="17">
        <v>3319</v>
      </c>
      <c r="B3239" s="6" t="s">
        <v>4598</v>
      </c>
      <c r="C3239" s="6" t="s">
        <v>235</v>
      </c>
      <c r="D3239" s="6" t="s">
        <v>49</v>
      </c>
      <c r="E3239" s="6" t="s">
        <v>16</v>
      </c>
      <c r="F3239" s="15">
        <v>60</v>
      </c>
      <c r="G3239" s="6" t="s">
        <v>7836</v>
      </c>
      <c r="H3239" s="6" t="s">
        <v>2473</v>
      </c>
      <c r="I3239" s="6" t="s">
        <v>1194</v>
      </c>
      <c r="J3239" s="7">
        <v>43599</v>
      </c>
      <c r="K3239" s="15">
        <v>43</v>
      </c>
      <c r="L3239" s="6" t="s">
        <v>33</v>
      </c>
      <c r="M3239" s="6">
        <f t="shared" si="201"/>
        <v>2019</v>
      </c>
      <c r="N3239" s="6">
        <f t="shared" si="202"/>
        <v>5</v>
      </c>
      <c r="O3239" s="6" t="str">
        <f>VLOOKUP(L3239,'User input'!$D$6:$E$16,2,FALSE)</f>
        <v>Megawidget L</v>
      </c>
      <c r="P3239" s="6">
        <f>VLOOKUP(L3239,'User input'!$D$6:$G$16,3,FALSE)</f>
        <v>1.79</v>
      </c>
      <c r="Q3239" s="6">
        <f>VLOOKUP(L3239,'User input'!$D$6:$G$16,4,FALSE)</f>
        <v>24</v>
      </c>
      <c r="R3239" s="6">
        <f t="shared" si="203"/>
        <v>1032</v>
      </c>
      <c r="S3239" s="26">
        <f t="shared" si="200"/>
        <v>1847.28</v>
      </c>
      <c r="T3239" s="26">
        <f>IF(K3239&lt;'User input'!$I$9,'User input'!$J$8,IF(K3239&lt;'User input'!$I$10,'User input'!$J$9,IF(K3239&lt;'User input'!$I$11,'User input'!$J$10,'User input'!$J$11)))*S3239</f>
        <v>55.418399999999998</v>
      </c>
      <c r="U3239" s="26">
        <f>K3239*'User input'!$J$17+'User input'!$J$16</f>
        <v>0.5</v>
      </c>
    </row>
    <row r="3240" spans="1:21" x14ac:dyDescent="0.25">
      <c r="A3240" s="18">
        <v>3320</v>
      </c>
      <c r="B3240" s="10" t="s">
        <v>7837</v>
      </c>
      <c r="C3240" s="10" t="s">
        <v>2135</v>
      </c>
      <c r="D3240" s="10" t="s">
        <v>49</v>
      </c>
      <c r="E3240" s="10" t="s">
        <v>16</v>
      </c>
      <c r="F3240" s="16">
        <v>60</v>
      </c>
      <c r="G3240" s="10" t="s">
        <v>7838</v>
      </c>
      <c r="H3240" s="10" t="s">
        <v>3620</v>
      </c>
      <c r="I3240" s="10" t="s">
        <v>32</v>
      </c>
      <c r="J3240" s="11">
        <v>43982</v>
      </c>
      <c r="K3240" s="16">
        <v>95</v>
      </c>
      <c r="L3240" s="10" t="s">
        <v>99</v>
      </c>
      <c r="M3240" s="10">
        <f t="shared" si="201"/>
        <v>2020</v>
      </c>
      <c r="N3240" s="10">
        <f t="shared" si="202"/>
        <v>5</v>
      </c>
      <c r="O3240" s="10" t="str">
        <f>VLOOKUP(L3240,'User input'!$D$6:$E$16,2,FALSE)</f>
        <v>Superwossname</v>
      </c>
      <c r="P3240" s="10">
        <f>VLOOKUP(L3240,'User input'!$D$6:$G$16,3,FALSE)</f>
        <v>3.49</v>
      </c>
      <c r="Q3240" s="10">
        <f>VLOOKUP(L3240,'User input'!$D$6:$G$16,4,FALSE)</f>
        <v>20</v>
      </c>
      <c r="R3240" s="10">
        <f t="shared" si="203"/>
        <v>1900</v>
      </c>
      <c r="S3240" s="27">
        <f t="shared" si="200"/>
        <v>6631</v>
      </c>
      <c r="T3240" s="27">
        <f>IF(K3240&lt;'User input'!$I$9,'User input'!$J$8,IF(K3240&lt;'User input'!$I$10,'User input'!$J$9,IF(K3240&lt;'User input'!$I$11,'User input'!$J$10,'User input'!$J$11)))*S3240</f>
        <v>331.55</v>
      </c>
      <c r="U3240" s="27">
        <f>K3240*'User input'!$J$17+'User input'!$J$16</f>
        <v>0.5</v>
      </c>
    </row>
    <row r="3241" spans="1:21" x14ac:dyDescent="0.25">
      <c r="A3241" s="17">
        <v>3321</v>
      </c>
      <c r="B3241" s="6" t="s">
        <v>7383</v>
      </c>
      <c r="C3241" s="6" t="s">
        <v>7839</v>
      </c>
      <c r="D3241" s="6" t="s">
        <v>28</v>
      </c>
      <c r="E3241" s="6" t="s">
        <v>29</v>
      </c>
      <c r="F3241" s="15">
        <v>90</v>
      </c>
      <c r="G3241" s="6" t="s">
        <v>7840</v>
      </c>
      <c r="H3241" s="6" t="s">
        <v>1612</v>
      </c>
      <c r="I3241" s="6" t="s">
        <v>43</v>
      </c>
      <c r="J3241" s="7">
        <v>43947</v>
      </c>
      <c r="K3241" s="15">
        <v>62</v>
      </c>
      <c r="L3241" s="6" t="s">
        <v>20</v>
      </c>
      <c r="M3241" s="6">
        <f t="shared" si="201"/>
        <v>2020</v>
      </c>
      <c r="N3241" s="6">
        <f t="shared" si="202"/>
        <v>4</v>
      </c>
      <c r="O3241" s="6" t="str">
        <f>VLOOKUP(L3241,'User input'!$D$6:$E$16,2,FALSE)</f>
        <v>Hyperwotsit</v>
      </c>
      <c r="P3241" s="6">
        <f>VLOOKUP(L3241,'User input'!$D$6:$G$16,3,FALSE)</f>
        <v>2.0099999999999998</v>
      </c>
      <c r="Q3241" s="6">
        <f>VLOOKUP(L3241,'User input'!$D$6:$G$16,4,FALSE)</f>
        <v>20</v>
      </c>
      <c r="R3241" s="6">
        <f t="shared" si="203"/>
        <v>1240</v>
      </c>
      <c r="S3241" s="26">
        <f t="shared" si="200"/>
        <v>2492.3999999999996</v>
      </c>
      <c r="T3241" s="26">
        <f>IF(K3241&lt;'User input'!$I$9,'User input'!$J$8,IF(K3241&lt;'User input'!$I$10,'User input'!$J$9,IF(K3241&lt;'User input'!$I$11,'User input'!$J$10,'User input'!$J$11)))*S3241</f>
        <v>124.61999999999999</v>
      </c>
      <c r="U3241" s="26">
        <f>K3241*'User input'!$J$17+'User input'!$J$16</f>
        <v>0.5</v>
      </c>
    </row>
    <row r="3242" spans="1:21" x14ac:dyDescent="0.25">
      <c r="A3242" s="18">
        <v>3322</v>
      </c>
      <c r="B3242" s="10" t="s">
        <v>2530</v>
      </c>
      <c r="C3242" s="10" t="s">
        <v>5302</v>
      </c>
      <c r="D3242" s="10" t="s">
        <v>15</v>
      </c>
      <c r="E3242" s="10" t="s">
        <v>16</v>
      </c>
      <c r="F3242" s="16">
        <v>30</v>
      </c>
      <c r="G3242" s="10" t="s">
        <v>7841</v>
      </c>
      <c r="H3242" s="10" t="s">
        <v>3661</v>
      </c>
      <c r="I3242" s="10" t="s">
        <v>773</v>
      </c>
      <c r="J3242" s="11">
        <v>44066</v>
      </c>
      <c r="K3242" s="16">
        <v>34</v>
      </c>
      <c r="L3242" s="10" t="s">
        <v>44</v>
      </c>
      <c r="M3242" s="10">
        <f t="shared" si="201"/>
        <v>2020</v>
      </c>
      <c r="N3242" s="10">
        <f t="shared" si="202"/>
        <v>8</v>
      </c>
      <c r="O3242" s="10" t="str">
        <f>VLOOKUP(L3242,'User input'!$D$6:$E$16,2,FALSE)</f>
        <v>Gigastuff</v>
      </c>
      <c r="P3242" s="10">
        <f>VLOOKUP(L3242,'User input'!$D$6:$G$16,3,FALSE)</f>
        <v>1.89</v>
      </c>
      <c r="Q3242" s="10">
        <f>VLOOKUP(L3242,'User input'!$D$6:$G$16,4,FALSE)</f>
        <v>18</v>
      </c>
      <c r="R3242" s="10">
        <f t="shared" si="203"/>
        <v>612</v>
      </c>
      <c r="S3242" s="27">
        <f t="shared" si="200"/>
        <v>1156.6799999999998</v>
      </c>
      <c r="T3242" s="27">
        <f>IF(K3242&lt;'User input'!$I$9,'User input'!$J$8,IF(K3242&lt;'User input'!$I$10,'User input'!$J$9,IF(K3242&lt;'User input'!$I$11,'User input'!$J$10,'User input'!$J$11)))*S3242</f>
        <v>34.700399999999995</v>
      </c>
      <c r="U3242" s="27">
        <f>K3242*'User input'!$J$17+'User input'!$J$16</f>
        <v>0.5</v>
      </c>
    </row>
    <row r="3243" spans="1:21" x14ac:dyDescent="0.25">
      <c r="A3243" s="17">
        <v>3323</v>
      </c>
      <c r="B3243" s="6" t="s">
        <v>7842</v>
      </c>
      <c r="C3243" s="6" t="s">
        <v>4368</v>
      </c>
      <c r="D3243" s="6" t="s">
        <v>49</v>
      </c>
      <c r="E3243" s="6" t="s">
        <v>16</v>
      </c>
      <c r="F3243" s="15">
        <v>60</v>
      </c>
      <c r="G3243" s="6" t="s">
        <v>7843</v>
      </c>
      <c r="H3243" s="6" t="s">
        <v>630</v>
      </c>
      <c r="I3243" s="6" t="s">
        <v>32</v>
      </c>
      <c r="J3243" s="7">
        <v>44096</v>
      </c>
      <c r="K3243" s="15">
        <v>58</v>
      </c>
      <c r="L3243" s="6" t="s">
        <v>33</v>
      </c>
      <c r="M3243" s="6">
        <f t="shared" si="201"/>
        <v>2020</v>
      </c>
      <c r="N3243" s="6">
        <f t="shared" si="202"/>
        <v>9</v>
      </c>
      <c r="O3243" s="6" t="str">
        <f>VLOOKUP(L3243,'User input'!$D$6:$E$16,2,FALSE)</f>
        <v>Megawidget L</v>
      </c>
      <c r="P3243" s="6">
        <f>VLOOKUP(L3243,'User input'!$D$6:$G$16,3,FALSE)</f>
        <v>1.79</v>
      </c>
      <c r="Q3243" s="6">
        <f>VLOOKUP(L3243,'User input'!$D$6:$G$16,4,FALSE)</f>
        <v>24</v>
      </c>
      <c r="R3243" s="6">
        <f t="shared" si="203"/>
        <v>1392</v>
      </c>
      <c r="S3243" s="26">
        <f t="shared" si="200"/>
        <v>2491.6799999999998</v>
      </c>
      <c r="T3243" s="26">
        <f>IF(K3243&lt;'User input'!$I$9,'User input'!$J$8,IF(K3243&lt;'User input'!$I$10,'User input'!$J$9,IF(K3243&lt;'User input'!$I$11,'User input'!$J$10,'User input'!$J$11)))*S3243</f>
        <v>124.584</v>
      </c>
      <c r="U3243" s="26">
        <f>K3243*'User input'!$J$17+'User input'!$J$16</f>
        <v>0.5</v>
      </c>
    </row>
    <row r="3244" spans="1:21" x14ac:dyDescent="0.25">
      <c r="A3244" s="18">
        <v>3324</v>
      </c>
      <c r="B3244" s="10" t="s">
        <v>916</v>
      </c>
      <c r="C3244" s="10" t="s">
        <v>4587</v>
      </c>
      <c r="D3244" s="10" t="s">
        <v>28</v>
      </c>
      <c r="E3244" s="10" t="s">
        <v>29</v>
      </c>
      <c r="F3244" s="16">
        <v>30</v>
      </c>
      <c r="G3244" s="10" t="s">
        <v>7844</v>
      </c>
      <c r="H3244" s="10" t="s">
        <v>603</v>
      </c>
      <c r="I3244" s="10" t="s">
        <v>32</v>
      </c>
      <c r="J3244" s="11">
        <v>43791</v>
      </c>
      <c r="K3244" s="16">
        <v>21</v>
      </c>
      <c r="L3244" s="10" t="s">
        <v>33</v>
      </c>
      <c r="M3244" s="10">
        <f t="shared" si="201"/>
        <v>2019</v>
      </c>
      <c r="N3244" s="10">
        <f t="shared" si="202"/>
        <v>11</v>
      </c>
      <c r="O3244" s="10" t="str">
        <f>VLOOKUP(L3244,'User input'!$D$6:$E$16,2,FALSE)</f>
        <v>Megawidget L</v>
      </c>
      <c r="P3244" s="10">
        <f>VLOOKUP(L3244,'User input'!$D$6:$G$16,3,FALSE)</f>
        <v>1.79</v>
      </c>
      <c r="Q3244" s="10">
        <f>VLOOKUP(L3244,'User input'!$D$6:$G$16,4,FALSE)</f>
        <v>24</v>
      </c>
      <c r="R3244" s="10">
        <f t="shared" si="203"/>
        <v>504</v>
      </c>
      <c r="S3244" s="27">
        <f t="shared" si="200"/>
        <v>902.16</v>
      </c>
      <c r="T3244" s="27">
        <f>IF(K3244&lt;'User input'!$I$9,'User input'!$J$8,IF(K3244&lt;'User input'!$I$10,'User input'!$J$9,IF(K3244&lt;'User input'!$I$11,'User input'!$J$10,'User input'!$J$11)))*S3244</f>
        <v>27.064799999999998</v>
      </c>
      <c r="U3244" s="27">
        <f>K3244*'User input'!$J$17+'User input'!$J$16</f>
        <v>0.5</v>
      </c>
    </row>
    <row r="3245" spans="1:21" x14ac:dyDescent="0.25">
      <c r="A3245" s="17">
        <v>3325</v>
      </c>
      <c r="B3245" s="6" t="s">
        <v>1238</v>
      </c>
      <c r="C3245" s="6" t="s">
        <v>5276</v>
      </c>
      <c r="D3245" s="6" t="s">
        <v>28</v>
      </c>
      <c r="E3245" s="6" t="s">
        <v>29</v>
      </c>
      <c r="F3245" s="15">
        <v>90</v>
      </c>
      <c r="G3245" s="6" t="s">
        <v>7845</v>
      </c>
      <c r="H3245" s="6" t="s">
        <v>7846</v>
      </c>
      <c r="I3245" s="6" t="s">
        <v>185</v>
      </c>
      <c r="J3245" s="7">
        <v>43549</v>
      </c>
      <c r="K3245" s="15">
        <v>68</v>
      </c>
      <c r="L3245" s="6" t="s">
        <v>62</v>
      </c>
      <c r="M3245" s="6">
        <f t="shared" si="201"/>
        <v>2019</v>
      </c>
      <c r="N3245" s="6">
        <f t="shared" si="202"/>
        <v>3</v>
      </c>
      <c r="O3245" s="6" t="str">
        <f>VLOOKUP(L3245,'User input'!$D$6:$E$16,2,FALSE)</f>
        <v>Ultrathing V4</v>
      </c>
      <c r="P3245" s="6">
        <f>VLOOKUP(L3245,'User input'!$D$6:$G$16,3,FALSE)</f>
        <v>3.99</v>
      </c>
      <c r="Q3245" s="6">
        <f>VLOOKUP(L3245,'User input'!$D$6:$G$16,4,FALSE)</f>
        <v>24</v>
      </c>
      <c r="R3245" s="6">
        <f t="shared" si="203"/>
        <v>1632</v>
      </c>
      <c r="S3245" s="26">
        <f t="shared" si="200"/>
        <v>6511.68</v>
      </c>
      <c r="T3245" s="26">
        <f>IF(K3245&lt;'User input'!$I$9,'User input'!$J$8,IF(K3245&lt;'User input'!$I$10,'User input'!$J$9,IF(K3245&lt;'User input'!$I$11,'User input'!$J$10,'User input'!$J$11)))*S3245</f>
        <v>325.58400000000006</v>
      </c>
      <c r="U3245" s="26">
        <f>K3245*'User input'!$J$17+'User input'!$J$16</f>
        <v>0.5</v>
      </c>
    </row>
    <row r="3246" spans="1:21" x14ac:dyDescent="0.25">
      <c r="A3246" s="18">
        <v>3326</v>
      </c>
      <c r="B3246" s="10" t="s">
        <v>7847</v>
      </c>
      <c r="C3246" s="10" t="s">
        <v>4428</v>
      </c>
      <c r="D3246" s="10" t="s">
        <v>28</v>
      </c>
      <c r="E3246" s="10" t="s">
        <v>29</v>
      </c>
      <c r="F3246" s="16">
        <v>90</v>
      </c>
      <c r="G3246" s="10" t="s">
        <v>7848</v>
      </c>
      <c r="H3246" s="10" t="s">
        <v>92</v>
      </c>
      <c r="I3246" s="10" t="s">
        <v>93</v>
      </c>
      <c r="J3246" s="11">
        <v>43861</v>
      </c>
      <c r="K3246" s="16">
        <v>14</v>
      </c>
      <c r="L3246" s="10" t="s">
        <v>44</v>
      </c>
      <c r="M3246" s="10">
        <f t="shared" si="201"/>
        <v>2020</v>
      </c>
      <c r="N3246" s="10">
        <f t="shared" si="202"/>
        <v>1</v>
      </c>
      <c r="O3246" s="10" t="str">
        <f>VLOOKUP(L3246,'User input'!$D$6:$E$16,2,FALSE)</f>
        <v>Gigastuff</v>
      </c>
      <c r="P3246" s="10">
        <f>VLOOKUP(L3246,'User input'!$D$6:$G$16,3,FALSE)</f>
        <v>1.89</v>
      </c>
      <c r="Q3246" s="10">
        <f>VLOOKUP(L3246,'User input'!$D$6:$G$16,4,FALSE)</f>
        <v>18</v>
      </c>
      <c r="R3246" s="10">
        <f t="shared" si="203"/>
        <v>252</v>
      </c>
      <c r="S3246" s="27">
        <f t="shared" si="200"/>
        <v>476.28</v>
      </c>
      <c r="T3246" s="27">
        <f>IF(K3246&lt;'User input'!$I$9,'User input'!$J$8,IF(K3246&lt;'User input'!$I$10,'User input'!$J$9,IF(K3246&lt;'User input'!$I$11,'User input'!$J$10,'User input'!$J$11)))*S3246</f>
        <v>0</v>
      </c>
      <c r="U3246" s="27">
        <f>K3246*'User input'!$J$17+'User input'!$J$16</f>
        <v>0.5</v>
      </c>
    </row>
    <row r="3247" spans="1:21" x14ac:dyDescent="0.25">
      <c r="A3247" s="17">
        <v>3327</v>
      </c>
      <c r="B3247" s="6" t="s">
        <v>962</v>
      </c>
      <c r="C3247" s="6" t="s">
        <v>7362</v>
      </c>
      <c r="D3247" s="6" t="s">
        <v>28</v>
      </c>
      <c r="E3247" s="6" t="s">
        <v>29</v>
      </c>
      <c r="F3247" s="15">
        <v>90</v>
      </c>
      <c r="G3247" s="6" t="s">
        <v>7849</v>
      </c>
      <c r="H3247" s="6" t="s">
        <v>575</v>
      </c>
      <c r="I3247" s="6" t="s">
        <v>32</v>
      </c>
      <c r="J3247" s="7">
        <v>43849</v>
      </c>
      <c r="K3247" s="15">
        <v>7</v>
      </c>
      <c r="L3247" s="6" t="s">
        <v>157</v>
      </c>
      <c r="M3247" s="6">
        <f t="shared" si="201"/>
        <v>2020</v>
      </c>
      <c r="N3247" s="6">
        <f t="shared" si="202"/>
        <v>1</v>
      </c>
      <c r="O3247" s="6" t="str">
        <f>VLOOKUP(L3247,'User input'!$D$6:$E$16,2,FALSE)</f>
        <v>Ultrathing V3</v>
      </c>
      <c r="P3247" s="6">
        <f>VLOOKUP(L3247,'User input'!$D$6:$G$16,3,FALSE)</f>
        <v>3.39</v>
      </c>
      <c r="Q3247" s="6">
        <f>VLOOKUP(L3247,'User input'!$D$6:$G$16,4,FALSE)</f>
        <v>24</v>
      </c>
      <c r="R3247" s="6">
        <f t="shared" si="203"/>
        <v>168</v>
      </c>
      <c r="S3247" s="26">
        <f t="shared" si="200"/>
        <v>569.52</v>
      </c>
      <c r="T3247" s="26">
        <f>IF(K3247&lt;'User input'!$I$9,'User input'!$J$8,IF(K3247&lt;'User input'!$I$10,'User input'!$J$9,IF(K3247&lt;'User input'!$I$11,'User input'!$J$10,'User input'!$J$11)))*S3247</f>
        <v>0</v>
      </c>
      <c r="U3247" s="26">
        <f>K3247*'User input'!$J$17+'User input'!$J$16</f>
        <v>0.5</v>
      </c>
    </row>
    <row r="3248" spans="1:21" x14ac:dyDescent="0.25">
      <c r="A3248" s="18">
        <v>3328</v>
      </c>
      <c r="B3248" s="10" t="s">
        <v>993</v>
      </c>
      <c r="C3248" s="10" t="s">
        <v>418</v>
      </c>
      <c r="D3248" s="10" t="s">
        <v>15</v>
      </c>
      <c r="E3248" s="10" t="s">
        <v>16</v>
      </c>
      <c r="F3248" s="16">
        <v>60</v>
      </c>
      <c r="G3248" s="10" t="s">
        <v>7850</v>
      </c>
      <c r="H3248" s="10" t="s">
        <v>1248</v>
      </c>
      <c r="I3248" s="10" t="s">
        <v>32</v>
      </c>
      <c r="J3248" s="11">
        <v>44060</v>
      </c>
      <c r="K3248" s="16">
        <v>8</v>
      </c>
      <c r="L3248" s="10" t="s">
        <v>68</v>
      </c>
      <c r="M3248" s="10">
        <f t="shared" si="201"/>
        <v>2020</v>
      </c>
      <c r="N3248" s="10">
        <f t="shared" si="202"/>
        <v>8</v>
      </c>
      <c r="O3248" s="10" t="str">
        <f>VLOOKUP(L3248,'User input'!$D$6:$E$16,2,FALSE)</f>
        <v>Megawidget M</v>
      </c>
      <c r="P3248" s="10">
        <f>VLOOKUP(L3248,'User input'!$D$6:$G$16,3,FALSE)</f>
        <v>1.29</v>
      </c>
      <c r="Q3248" s="10">
        <f>VLOOKUP(L3248,'User input'!$D$6:$G$16,4,FALSE)</f>
        <v>24</v>
      </c>
      <c r="R3248" s="10">
        <f t="shared" si="203"/>
        <v>192</v>
      </c>
      <c r="S3248" s="27">
        <f t="shared" si="200"/>
        <v>247.68</v>
      </c>
      <c r="T3248" s="27">
        <f>IF(K3248&lt;'User input'!$I$9,'User input'!$J$8,IF(K3248&lt;'User input'!$I$10,'User input'!$J$9,IF(K3248&lt;'User input'!$I$11,'User input'!$J$10,'User input'!$J$11)))*S3248</f>
        <v>0</v>
      </c>
      <c r="U3248" s="27">
        <f>K3248*'User input'!$J$17+'User input'!$J$16</f>
        <v>0.5</v>
      </c>
    </row>
    <row r="3249" spans="1:21" x14ac:dyDescent="0.25">
      <c r="A3249" s="17">
        <v>3329</v>
      </c>
      <c r="B3249" s="6" t="s">
        <v>7851</v>
      </c>
      <c r="C3249" s="6" t="s">
        <v>6685</v>
      </c>
      <c r="D3249" s="6" t="s">
        <v>49</v>
      </c>
      <c r="E3249" s="6" t="s">
        <v>16</v>
      </c>
      <c r="F3249" s="15">
        <v>90</v>
      </c>
      <c r="G3249" s="6" t="s">
        <v>7852</v>
      </c>
      <c r="H3249" s="6" t="s">
        <v>1746</v>
      </c>
      <c r="I3249" s="6" t="s">
        <v>25</v>
      </c>
      <c r="J3249" s="7">
        <v>44403</v>
      </c>
      <c r="K3249" s="15">
        <v>51</v>
      </c>
      <c r="L3249" s="6" t="s">
        <v>33</v>
      </c>
      <c r="M3249" s="6">
        <f t="shared" si="201"/>
        <v>2021</v>
      </c>
      <c r="N3249" s="6">
        <f t="shared" si="202"/>
        <v>7</v>
      </c>
      <c r="O3249" s="6" t="str">
        <f>VLOOKUP(L3249,'User input'!$D$6:$E$16,2,FALSE)</f>
        <v>Megawidget L</v>
      </c>
      <c r="P3249" s="6">
        <f>VLOOKUP(L3249,'User input'!$D$6:$G$16,3,FALSE)</f>
        <v>1.79</v>
      </c>
      <c r="Q3249" s="6">
        <f>VLOOKUP(L3249,'User input'!$D$6:$G$16,4,FALSE)</f>
        <v>24</v>
      </c>
      <c r="R3249" s="6">
        <f t="shared" si="203"/>
        <v>1224</v>
      </c>
      <c r="S3249" s="26">
        <f t="shared" si="200"/>
        <v>2190.96</v>
      </c>
      <c r="T3249" s="26">
        <f>IF(K3249&lt;'User input'!$I$9,'User input'!$J$8,IF(K3249&lt;'User input'!$I$10,'User input'!$J$9,IF(K3249&lt;'User input'!$I$11,'User input'!$J$10,'User input'!$J$11)))*S3249</f>
        <v>109.548</v>
      </c>
      <c r="U3249" s="26">
        <f>K3249*'User input'!$J$17+'User input'!$J$16</f>
        <v>0.5</v>
      </c>
    </row>
    <row r="3250" spans="1:21" x14ac:dyDescent="0.25">
      <c r="A3250" s="18">
        <v>3330</v>
      </c>
      <c r="B3250" s="10" t="s">
        <v>7853</v>
      </c>
      <c r="C3250" s="10" t="s">
        <v>2608</v>
      </c>
      <c r="D3250" s="10" t="s">
        <v>49</v>
      </c>
      <c r="E3250" s="10" t="s">
        <v>16</v>
      </c>
      <c r="F3250" s="16">
        <v>30</v>
      </c>
      <c r="G3250" s="10" t="s">
        <v>7852</v>
      </c>
      <c r="H3250" s="10" t="s">
        <v>2614</v>
      </c>
      <c r="I3250" s="10" t="s">
        <v>32</v>
      </c>
      <c r="J3250" s="11">
        <v>43959</v>
      </c>
      <c r="K3250" s="16">
        <v>41</v>
      </c>
      <c r="L3250" s="10" t="s">
        <v>99</v>
      </c>
      <c r="M3250" s="10">
        <f t="shared" si="201"/>
        <v>2020</v>
      </c>
      <c r="N3250" s="10">
        <f t="shared" si="202"/>
        <v>5</v>
      </c>
      <c r="O3250" s="10" t="str">
        <f>VLOOKUP(L3250,'User input'!$D$6:$E$16,2,FALSE)</f>
        <v>Superwossname</v>
      </c>
      <c r="P3250" s="10">
        <f>VLOOKUP(L3250,'User input'!$D$6:$G$16,3,FALSE)</f>
        <v>3.49</v>
      </c>
      <c r="Q3250" s="10">
        <f>VLOOKUP(L3250,'User input'!$D$6:$G$16,4,FALSE)</f>
        <v>20</v>
      </c>
      <c r="R3250" s="10">
        <f t="shared" si="203"/>
        <v>820</v>
      </c>
      <c r="S3250" s="27">
        <f t="shared" si="200"/>
        <v>2861.8</v>
      </c>
      <c r="T3250" s="27">
        <f>IF(K3250&lt;'User input'!$I$9,'User input'!$J$8,IF(K3250&lt;'User input'!$I$10,'User input'!$J$9,IF(K3250&lt;'User input'!$I$11,'User input'!$J$10,'User input'!$J$11)))*S3250</f>
        <v>85.853999999999999</v>
      </c>
      <c r="U3250" s="27">
        <f>K3250*'User input'!$J$17+'User input'!$J$16</f>
        <v>0.5</v>
      </c>
    </row>
    <row r="3251" spans="1:21" x14ac:dyDescent="0.25">
      <c r="A3251" s="17">
        <v>3331</v>
      </c>
      <c r="B3251" s="6" t="s">
        <v>7854</v>
      </c>
      <c r="C3251" s="6" t="s">
        <v>2361</v>
      </c>
      <c r="D3251" s="6" t="s">
        <v>15</v>
      </c>
      <c r="E3251" s="6" t="s">
        <v>16</v>
      </c>
      <c r="F3251" s="15">
        <v>90</v>
      </c>
      <c r="G3251" s="6" t="s">
        <v>7855</v>
      </c>
      <c r="H3251" s="6" t="s">
        <v>4917</v>
      </c>
      <c r="I3251" s="6" t="s">
        <v>122</v>
      </c>
      <c r="J3251" s="7">
        <v>44095</v>
      </c>
      <c r="K3251" s="15">
        <v>49</v>
      </c>
      <c r="L3251" s="6" t="s">
        <v>68</v>
      </c>
      <c r="M3251" s="6">
        <f t="shared" si="201"/>
        <v>2020</v>
      </c>
      <c r="N3251" s="6">
        <f t="shared" si="202"/>
        <v>9</v>
      </c>
      <c r="O3251" s="6" t="str">
        <f>VLOOKUP(L3251,'User input'!$D$6:$E$16,2,FALSE)</f>
        <v>Megawidget M</v>
      </c>
      <c r="P3251" s="6">
        <f>VLOOKUP(L3251,'User input'!$D$6:$G$16,3,FALSE)</f>
        <v>1.29</v>
      </c>
      <c r="Q3251" s="6">
        <f>VLOOKUP(L3251,'User input'!$D$6:$G$16,4,FALSE)</f>
        <v>24</v>
      </c>
      <c r="R3251" s="6">
        <f t="shared" si="203"/>
        <v>1176</v>
      </c>
      <c r="S3251" s="26">
        <f t="shared" si="200"/>
        <v>1517.04</v>
      </c>
      <c r="T3251" s="26">
        <f>IF(K3251&lt;'User input'!$I$9,'User input'!$J$8,IF(K3251&lt;'User input'!$I$10,'User input'!$J$9,IF(K3251&lt;'User input'!$I$11,'User input'!$J$10,'User input'!$J$11)))*S3251</f>
        <v>45.511199999999995</v>
      </c>
      <c r="U3251" s="26">
        <f>K3251*'User input'!$J$17+'User input'!$J$16</f>
        <v>0.5</v>
      </c>
    </row>
    <row r="3252" spans="1:21" x14ac:dyDescent="0.25">
      <c r="A3252" s="18">
        <v>3332</v>
      </c>
      <c r="B3252" s="10" t="s">
        <v>7856</v>
      </c>
      <c r="C3252" s="10" t="s">
        <v>4089</v>
      </c>
      <c r="D3252" s="10" t="s">
        <v>28</v>
      </c>
      <c r="E3252" s="10" t="s">
        <v>29</v>
      </c>
      <c r="F3252" s="16">
        <v>30</v>
      </c>
      <c r="G3252" s="10" t="s">
        <v>7857</v>
      </c>
      <c r="H3252" s="10" t="s">
        <v>1145</v>
      </c>
      <c r="I3252" s="10" t="s">
        <v>32</v>
      </c>
      <c r="J3252" s="11">
        <v>44531</v>
      </c>
      <c r="K3252" s="16">
        <v>44</v>
      </c>
      <c r="L3252" s="10" t="s">
        <v>62</v>
      </c>
      <c r="M3252" s="10">
        <f t="shared" si="201"/>
        <v>2021</v>
      </c>
      <c r="N3252" s="10">
        <f t="shared" si="202"/>
        <v>12</v>
      </c>
      <c r="O3252" s="10" t="str">
        <f>VLOOKUP(L3252,'User input'!$D$6:$E$16,2,FALSE)</f>
        <v>Ultrathing V4</v>
      </c>
      <c r="P3252" s="10">
        <f>VLOOKUP(L3252,'User input'!$D$6:$G$16,3,FALSE)</f>
        <v>3.99</v>
      </c>
      <c r="Q3252" s="10">
        <f>VLOOKUP(L3252,'User input'!$D$6:$G$16,4,FALSE)</f>
        <v>24</v>
      </c>
      <c r="R3252" s="10">
        <f t="shared" si="203"/>
        <v>1056</v>
      </c>
      <c r="S3252" s="27">
        <f t="shared" si="200"/>
        <v>4213.4400000000005</v>
      </c>
      <c r="T3252" s="27">
        <f>IF(K3252&lt;'User input'!$I$9,'User input'!$J$8,IF(K3252&lt;'User input'!$I$10,'User input'!$J$9,IF(K3252&lt;'User input'!$I$11,'User input'!$J$10,'User input'!$J$11)))*S3252</f>
        <v>126.40320000000001</v>
      </c>
      <c r="U3252" s="27">
        <f>K3252*'User input'!$J$17+'User input'!$J$16</f>
        <v>0.5</v>
      </c>
    </row>
    <row r="3253" spans="1:21" x14ac:dyDescent="0.25">
      <c r="A3253" s="17">
        <v>3333</v>
      </c>
      <c r="B3253" s="6" t="s">
        <v>7858</v>
      </c>
      <c r="C3253" s="6" t="s">
        <v>7859</v>
      </c>
      <c r="D3253" s="6" t="s">
        <v>49</v>
      </c>
      <c r="E3253" s="6" t="s">
        <v>16</v>
      </c>
      <c r="F3253" s="15">
        <v>60</v>
      </c>
      <c r="G3253" s="6" t="s">
        <v>7860</v>
      </c>
      <c r="H3253" s="6" t="s">
        <v>5913</v>
      </c>
      <c r="I3253" s="6" t="s">
        <v>171</v>
      </c>
      <c r="J3253" s="7">
        <v>44338</v>
      </c>
      <c r="K3253" s="15">
        <v>87</v>
      </c>
      <c r="L3253" s="6" t="s">
        <v>78</v>
      </c>
      <c r="M3253" s="6">
        <f t="shared" si="201"/>
        <v>2021</v>
      </c>
      <c r="N3253" s="6">
        <f t="shared" si="202"/>
        <v>5</v>
      </c>
      <c r="O3253" s="6" t="str">
        <f>VLOOKUP(L3253,'User input'!$D$6:$E$16,2,FALSE)</f>
        <v>Ultrathing V2</v>
      </c>
      <c r="P3253" s="6">
        <f>VLOOKUP(L3253,'User input'!$D$6:$G$16,3,FALSE)</f>
        <v>2.95</v>
      </c>
      <c r="Q3253" s="6">
        <f>VLOOKUP(L3253,'User input'!$D$6:$G$16,4,FALSE)</f>
        <v>20</v>
      </c>
      <c r="R3253" s="6">
        <f t="shared" si="203"/>
        <v>1740</v>
      </c>
      <c r="S3253" s="26">
        <f t="shared" si="200"/>
        <v>5133</v>
      </c>
      <c r="T3253" s="26">
        <f>IF(K3253&lt;'User input'!$I$9,'User input'!$J$8,IF(K3253&lt;'User input'!$I$10,'User input'!$J$9,IF(K3253&lt;'User input'!$I$11,'User input'!$J$10,'User input'!$J$11)))*S3253</f>
        <v>256.65000000000003</v>
      </c>
      <c r="U3253" s="26">
        <f>K3253*'User input'!$J$17+'User input'!$J$16</f>
        <v>0.5</v>
      </c>
    </row>
    <row r="3254" spans="1:21" x14ac:dyDescent="0.25">
      <c r="A3254" s="18">
        <v>3334</v>
      </c>
      <c r="B3254" s="10" t="s">
        <v>7861</v>
      </c>
      <c r="C3254" s="10" t="s">
        <v>3067</v>
      </c>
      <c r="D3254" s="10" t="s">
        <v>49</v>
      </c>
      <c r="E3254" s="10" t="s">
        <v>16</v>
      </c>
      <c r="F3254" s="16">
        <v>30</v>
      </c>
      <c r="G3254" s="10" t="s">
        <v>7862</v>
      </c>
      <c r="H3254" s="10" t="s">
        <v>2162</v>
      </c>
      <c r="I3254" s="10" t="s">
        <v>32</v>
      </c>
      <c r="J3254" s="11">
        <v>43776</v>
      </c>
      <c r="K3254" s="16">
        <v>7</v>
      </c>
      <c r="L3254" s="10" t="s">
        <v>44</v>
      </c>
      <c r="M3254" s="10">
        <f t="shared" si="201"/>
        <v>2019</v>
      </c>
      <c r="N3254" s="10">
        <f t="shared" si="202"/>
        <v>11</v>
      </c>
      <c r="O3254" s="10" t="str">
        <f>VLOOKUP(L3254,'User input'!$D$6:$E$16,2,FALSE)</f>
        <v>Gigastuff</v>
      </c>
      <c r="P3254" s="10">
        <f>VLOOKUP(L3254,'User input'!$D$6:$G$16,3,FALSE)</f>
        <v>1.89</v>
      </c>
      <c r="Q3254" s="10">
        <f>VLOOKUP(L3254,'User input'!$D$6:$G$16,4,FALSE)</f>
        <v>18</v>
      </c>
      <c r="R3254" s="10">
        <f t="shared" si="203"/>
        <v>126</v>
      </c>
      <c r="S3254" s="27">
        <f t="shared" si="200"/>
        <v>238.14</v>
      </c>
      <c r="T3254" s="27">
        <f>IF(K3254&lt;'User input'!$I$9,'User input'!$J$8,IF(K3254&lt;'User input'!$I$10,'User input'!$J$9,IF(K3254&lt;'User input'!$I$11,'User input'!$J$10,'User input'!$J$11)))*S3254</f>
        <v>0</v>
      </c>
      <c r="U3254" s="27">
        <f>K3254*'User input'!$J$17+'User input'!$J$16</f>
        <v>0.5</v>
      </c>
    </row>
    <row r="3255" spans="1:21" x14ac:dyDescent="0.25">
      <c r="A3255" s="17">
        <v>3335</v>
      </c>
      <c r="B3255" s="6" t="s">
        <v>7863</v>
      </c>
      <c r="C3255" s="6" t="s">
        <v>1214</v>
      </c>
      <c r="D3255" s="6" t="s">
        <v>28</v>
      </c>
      <c r="E3255" s="6" t="s">
        <v>29</v>
      </c>
      <c r="F3255" s="15">
        <v>60</v>
      </c>
      <c r="G3255" s="6" t="s">
        <v>7864</v>
      </c>
      <c r="H3255" s="6" t="s">
        <v>7865</v>
      </c>
      <c r="I3255" s="6" t="s">
        <v>25</v>
      </c>
      <c r="J3255" s="7">
        <v>43885</v>
      </c>
      <c r="K3255" s="15">
        <v>42</v>
      </c>
      <c r="L3255" s="6" t="s">
        <v>68</v>
      </c>
      <c r="M3255" s="6">
        <f t="shared" si="201"/>
        <v>2020</v>
      </c>
      <c r="N3255" s="6">
        <f t="shared" si="202"/>
        <v>2</v>
      </c>
      <c r="O3255" s="6" t="str">
        <f>VLOOKUP(L3255,'User input'!$D$6:$E$16,2,FALSE)</f>
        <v>Megawidget M</v>
      </c>
      <c r="P3255" s="6">
        <f>VLOOKUP(L3255,'User input'!$D$6:$G$16,3,FALSE)</f>
        <v>1.29</v>
      </c>
      <c r="Q3255" s="6">
        <f>VLOOKUP(L3255,'User input'!$D$6:$G$16,4,FALSE)</f>
        <v>24</v>
      </c>
      <c r="R3255" s="6">
        <f t="shared" si="203"/>
        <v>1008</v>
      </c>
      <c r="S3255" s="26">
        <f t="shared" si="200"/>
        <v>1300.32</v>
      </c>
      <c r="T3255" s="26">
        <f>IF(K3255&lt;'User input'!$I$9,'User input'!$J$8,IF(K3255&lt;'User input'!$I$10,'User input'!$J$9,IF(K3255&lt;'User input'!$I$11,'User input'!$J$10,'User input'!$J$11)))*S3255</f>
        <v>39.009599999999999</v>
      </c>
      <c r="U3255" s="26">
        <f>K3255*'User input'!$J$17+'User input'!$J$16</f>
        <v>0.5</v>
      </c>
    </row>
    <row r="3256" spans="1:21" x14ac:dyDescent="0.25">
      <c r="A3256" s="18">
        <v>3336</v>
      </c>
      <c r="B3256" s="10" t="s">
        <v>7866</v>
      </c>
      <c r="C3256" s="10" t="s">
        <v>3766</v>
      </c>
      <c r="D3256" s="10" t="s">
        <v>15</v>
      </c>
      <c r="E3256" s="10" t="s">
        <v>16</v>
      </c>
      <c r="F3256" s="16">
        <v>30</v>
      </c>
      <c r="G3256" s="10" t="s">
        <v>7867</v>
      </c>
      <c r="H3256" s="10" t="s">
        <v>7868</v>
      </c>
      <c r="I3256" s="10" t="s">
        <v>421</v>
      </c>
      <c r="J3256" s="11">
        <v>44472</v>
      </c>
      <c r="K3256" s="16">
        <v>11</v>
      </c>
      <c r="L3256" s="10" t="s">
        <v>33</v>
      </c>
      <c r="M3256" s="10">
        <f t="shared" si="201"/>
        <v>2021</v>
      </c>
      <c r="N3256" s="10">
        <f t="shared" si="202"/>
        <v>10</v>
      </c>
      <c r="O3256" s="10" t="str">
        <f>VLOOKUP(L3256,'User input'!$D$6:$E$16,2,FALSE)</f>
        <v>Megawidget L</v>
      </c>
      <c r="P3256" s="10">
        <f>VLOOKUP(L3256,'User input'!$D$6:$G$16,3,FALSE)</f>
        <v>1.79</v>
      </c>
      <c r="Q3256" s="10">
        <f>VLOOKUP(L3256,'User input'!$D$6:$G$16,4,FALSE)</f>
        <v>24</v>
      </c>
      <c r="R3256" s="10">
        <f t="shared" si="203"/>
        <v>264</v>
      </c>
      <c r="S3256" s="27">
        <f t="shared" si="200"/>
        <v>472.56</v>
      </c>
      <c r="T3256" s="27">
        <f>IF(K3256&lt;'User input'!$I$9,'User input'!$J$8,IF(K3256&lt;'User input'!$I$10,'User input'!$J$9,IF(K3256&lt;'User input'!$I$11,'User input'!$J$10,'User input'!$J$11)))*S3256</f>
        <v>0</v>
      </c>
      <c r="U3256" s="27">
        <f>K3256*'User input'!$J$17+'User input'!$J$16</f>
        <v>0.5</v>
      </c>
    </row>
    <row r="3257" spans="1:21" x14ac:dyDescent="0.25">
      <c r="A3257" s="17">
        <v>3337</v>
      </c>
      <c r="B3257" s="6" t="s">
        <v>2389</v>
      </c>
      <c r="C3257" s="6" t="s">
        <v>1104</v>
      </c>
      <c r="D3257" s="6" t="s">
        <v>28</v>
      </c>
      <c r="E3257" s="6" t="s">
        <v>29</v>
      </c>
      <c r="F3257" s="15">
        <v>30</v>
      </c>
      <c r="G3257" s="6" t="s">
        <v>7869</v>
      </c>
      <c r="H3257" s="6" t="s">
        <v>2762</v>
      </c>
      <c r="I3257" s="6" t="s">
        <v>32</v>
      </c>
      <c r="J3257" s="7">
        <v>43859</v>
      </c>
      <c r="K3257" s="15">
        <v>35</v>
      </c>
      <c r="L3257" s="6" t="s">
        <v>68</v>
      </c>
      <c r="M3257" s="6">
        <f t="shared" si="201"/>
        <v>2020</v>
      </c>
      <c r="N3257" s="6">
        <f t="shared" si="202"/>
        <v>1</v>
      </c>
      <c r="O3257" s="6" t="str">
        <f>VLOOKUP(L3257,'User input'!$D$6:$E$16,2,FALSE)</f>
        <v>Megawidget M</v>
      </c>
      <c r="P3257" s="6">
        <f>VLOOKUP(L3257,'User input'!$D$6:$G$16,3,FALSE)</f>
        <v>1.29</v>
      </c>
      <c r="Q3257" s="6">
        <f>VLOOKUP(L3257,'User input'!$D$6:$G$16,4,FALSE)</f>
        <v>24</v>
      </c>
      <c r="R3257" s="6">
        <f t="shared" si="203"/>
        <v>840</v>
      </c>
      <c r="S3257" s="26">
        <f t="shared" si="200"/>
        <v>1083.6000000000001</v>
      </c>
      <c r="T3257" s="26">
        <f>IF(K3257&lt;'User input'!$I$9,'User input'!$J$8,IF(K3257&lt;'User input'!$I$10,'User input'!$J$9,IF(K3257&lt;'User input'!$I$11,'User input'!$J$10,'User input'!$J$11)))*S3257</f>
        <v>32.508000000000003</v>
      </c>
      <c r="U3257" s="26">
        <f>K3257*'User input'!$J$17+'User input'!$J$16</f>
        <v>0.5</v>
      </c>
    </row>
    <row r="3258" spans="1:21" x14ac:dyDescent="0.25">
      <c r="A3258" s="17">
        <v>3339</v>
      </c>
      <c r="B3258" s="6" t="s">
        <v>7870</v>
      </c>
      <c r="C3258" s="6" t="s">
        <v>584</v>
      </c>
      <c r="D3258" s="6" t="s">
        <v>49</v>
      </c>
      <c r="E3258" s="6" t="s">
        <v>16</v>
      </c>
      <c r="F3258" s="15">
        <v>60</v>
      </c>
      <c r="G3258" s="6" t="s">
        <v>7871</v>
      </c>
      <c r="H3258" s="6" t="s">
        <v>2347</v>
      </c>
      <c r="I3258" s="6" t="s">
        <v>32</v>
      </c>
      <c r="J3258" s="7">
        <v>43712</v>
      </c>
      <c r="K3258" s="15">
        <v>30</v>
      </c>
      <c r="L3258" s="6" t="s">
        <v>62</v>
      </c>
      <c r="M3258" s="6">
        <f t="shared" si="201"/>
        <v>2019</v>
      </c>
      <c r="N3258" s="6">
        <f t="shared" si="202"/>
        <v>9</v>
      </c>
      <c r="O3258" s="6" t="str">
        <f>VLOOKUP(L3258,'User input'!$D$6:$E$16,2,FALSE)</f>
        <v>Ultrathing V4</v>
      </c>
      <c r="P3258" s="6">
        <f>VLOOKUP(L3258,'User input'!$D$6:$G$16,3,FALSE)</f>
        <v>3.99</v>
      </c>
      <c r="Q3258" s="6">
        <f>VLOOKUP(L3258,'User input'!$D$6:$G$16,4,FALSE)</f>
        <v>24</v>
      </c>
      <c r="R3258" s="6">
        <f t="shared" si="203"/>
        <v>720</v>
      </c>
      <c r="S3258" s="26">
        <f t="shared" si="200"/>
        <v>2872.8</v>
      </c>
      <c r="T3258" s="26">
        <f>IF(K3258&lt;'User input'!$I$9,'User input'!$J$8,IF(K3258&lt;'User input'!$I$10,'User input'!$J$9,IF(K3258&lt;'User input'!$I$11,'User input'!$J$10,'User input'!$J$11)))*S3258</f>
        <v>86.183999999999997</v>
      </c>
      <c r="U3258" s="26">
        <f>K3258*'User input'!$J$17+'User input'!$J$16</f>
        <v>0.5</v>
      </c>
    </row>
    <row r="3259" spans="1:21" x14ac:dyDescent="0.25">
      <c r="A3259" s="18">
        <v>3340</v>
      </c>
      <c r="B3259" s="10" t="s">
        <v>7872</v>
      </c>
      <c r="C3259" s="10" t="s">
        <v>141</v>
      </c>
      <c r="D3259" s="10" t="s">
        <v>49</v>
      </c>
      <c r="E3259" s="10" t="s">
        <v>16</v>
      </c>
      <c r="F3259" s="16">
        <v>60</v>
      </c>
      <c r="G3259" s="10" t="s">
        <v>7873</v>
      </c>
      <c r="H3259" s="10" t="s">
        <v>3902</v>
      </c>
      <c r="I3259" s="10" t="s">
        <v>171</v>
      </c>
      <c r="J3259" s="11">
        <v>44227</v>
      </c>
      <c r="K3259" s="16">
        <v>45</v>
      </c>
      <c r="L3259" s="10" t="s">
        <v>157</v>
      </c>
      <c r="M3259" s="10">
        <f t="shared" si="201"/>
        <v>2021</v>
      </c>
      <c r="N3259" s="10">
        <f t="shared" si="202"/>
        <v>1</v>
      </c>
      <c r="O3259" s="10" t="str">
        <f>VLOOKUP(L3259,'User input'!$D$6:$E$16,2,FALSE)</f>
        <v>Ultrathing V3</v>
      </c>
      <c r="P3259" s="10">
        <f>VLOOKUP(L3259,'User input'!$D$6:$G$16,3,FALSE)</f>
        <v>3.39</v>
      </c>
      <c r="Q3259" s="10">
        <f>VLOOKUP(L3259,'User input'!$D$6:$G$16,4,FALSE)</f>
        <v>24</v>
      </c>
      <c r="R3259" s="10">
        <f t="shared" si="203"/>
        <v>1080</v>
      </c>
      <c r="S3259" s="27">
        <f t="shared" si="200"/>
        <v>3661.2000000000003</v>
      </c>
      <c r="T3259" s="27">
        <f>IF(K3259&lt;'User input'!$I$9,'User input'!$J$8,IF(K3259&lt;'User input'!$I$10,'User input'!$J$9,IF(K3259&lt;'User input'!$I$11,'User input'!$J$10,'User input'!$J$11)))*S3259</f>
        <v>109.836</v>
      </c>
      <c r="U3259" s="27">
        <f>K3259*'User input'!$J$17+'User input'!$J$16</f>
        <v>0.5</v>
      </c>
    </row>
    <row r="3260" spans="1:21" x14ac:dyDescent="0.25">
      <c r="A3260" s="17">
        <v>3341</v>
      </c>
      <c r="B3260" s="6" t="s">
        <v>962</v>
      </c>
      <c r="C3260" s="6" t="s">
        <v>4737</v>
      </c>
      <c r="D3260" s="6" t="s">
        <v>28</v>
      </c>
      <c r="E3260" s="6" t="s">
        <v>29</v>
      </c>
      <c r="F3260" s="15">
        <v>30</v>
      </c>
      <c r="G3260" s="6" t="s">
        <v>7874</v>
      </c>
      <c r="H3260" s="6" t="s">
        <v>3386</v>
      </c>
      <c r="I3260" s="6" t="s">
        <v>32</v>
      </c>
      <c r="J3260" s="7">
        <v>43984</v>
      </c>
      <c r="K3260" s="15">
        <v>17</v>
      </c>
      <c r="L3260" s="6" t="s">
        <v>157</v>
      </c>
      <c r="M3260" s="6">
        <f t="shared" si="201"/>
        <v>2020</v>
      </c>
      <c r="N3260" s="6">
        <f t="shared" si="202"/>
        <v>6</v>
      </c>
      <c r="O3260" s="6" t="str">
        <f>VLOOKUP(L3260,'User input'!$D$6:$E$16,2,FALSE)</f>
        <v>Ultrathing V3</v>
      </c>
      <c r="P3260" s="6">
        <f>VLOOKUP(L3260,'User input'!$D$6:$G$16,3,FALSE)</f>
        <v>3.39</v>
      </c>
      <c r="Q3260" s="6">
        <f>VLOOKUP(L3260,'User input'!$D$6:$G$16,4,FALSE)</f>
        <v>24</v>
      </c>
      <c r="R3260" s="6">
        <f t="shared" si="203"/>
        <v>408</v>
      </c>
      <c r="S3260" s="26">
        <f t="shared" si="200"/>
        <v>1383.1200000000001</v>
      </c>
      <c r="T3260" s="26">
        <f>IF(K3260&lt;'User input'!$I$9,'User input'!$J$8,IF(K3260&lt;'User input'!$I$10,'User input'!$J$9,IF(K3260&lt;'User input'!$I$11,'User input'!$J$10,'User input'!$J$11)))*S3260</f>
        <v>0</v>
      </c>
      <c r="U3260" s="26">
        <f>K3260*'User input'!$J$17+'User input'!$J$16</f>
        <v>0.5</v>
      </c>
    </row>
    <row r="3261" spans="1:21" x14ac:dyDescent="0.25">
      <c r="A3261" s="18">
        <v>3342</v>
      </c>
      <c r="B3261" s="10" t="s">
        <v>7875</v>
      </c>
      <c r="C3261" s="10" t="s">
        <v>7876</v>
      </c>
      <c r="D3261" s="10" t="s">
        <v>49</v>
      </c>
      <c r="E3261" s="10" t="s">
        <v>16</v>
      </c>
      <c r="F3261" s="16">
        <v>60</v>
      </c>
      <c r="G3261" s="10" t="s">
        <v>7877</v>
      </c>
      <c r="H3261" s="10" t="s">
        <v>4635</v>
      </c>
      <c r="I3261" s="10" t="s">
        <v>32</v>
      </c>
      <c r="J3261" s="11">
        <v>43875</v>
      </c>
      <c r="K3261" s="16">
        <v>19</v>
      </c>
      <c r="L3261" s="10" t="s">
        <v>20</v>
      </c>
      <c r="M3261" s="10">
        <f t="shared" si="201"/>
        <v>2020</v>
      </c>
      <c r="N3261" s="10">
        <f t="shared" si="202"/>
        <v>2</v>
      </c>
      <c r="O3261" s="10" t="str">
        <f>VLOOKUP(L3261,'User input'!$D$6:$E$16,2,FALSE)</f>
        <v>Hyperwotsit</v>
      </c>
      <c r="P3261" s="10">
        <f>VLOOKUP(L3261,'User input'!$D$6:$G$16,3,FALSE)</f>
        <v>2.0099999999999998</v>
      </c>
      <c r="Q3261" s="10">
        <f>VLOOKUP(L3261,'User input'!$D$6:$G$16,4,FALSE)</f>
        <v>20</v>
      </c>
      <c r="R3261" s="10">
        <f t="shared" si="203"/>
        <v>380</v>
      </c>
      <c r="S3261" s="27">
        <f t="shared" si="200"/>
        <v>763.8</v>
      </c>
      <c r="T3261" s="27">
        <f>IF(K3261&lt;'User input'!$I$9,'User input'!$J$8,IF(K3261&lt;'User input'!$I$10,'User input'!$J$9,IF(K3261&lt;'User input'!$I$11,'User input'!$J$10,'User input'!$J$11)))*S3261</f>
        <v>0</v>
      </c>
      <c r="U3261" s="27">
        <f>K3261*'User input'!$J$17+'User input'!$J$16</f>
        <v>0.5</v>
      </c>
    </row>
    <row r="3262" spans="1:21" x14ac:dyDescent="0.25">
      <c r="A3262" s="17">
        <v>3343</v>
      </c>
      <c r="B3262" s="6" t="s">
        <v>7878</v>
      </c>
      <c r="C3262" s="6" t="s">
        <v>1620</v>
      </c>
      <c r="D3262" s="6" t="s">
        <v>41</v>
      </c>
      <c r="E3262" s="6" t="s">
        <v>16</v>
      </c>
      <c r="F3262" s="15">
        <v>30</v>
      </c>
      <c r="G3262" s="6" t="s">
        <v>7879</v>
      </c>
      <c r="H3262" s="6" t="s">
        <v>3752</v>
      </c>
      <c r="I3262" s="6" t="s">
        <v>32</v>
      </c>
      <c r="J3262" s="7">
        <v>43570</v>
      </c>
      <c r="K3262" s="15">
        <v>23</v>
      </c>
      <c r="L3262" s="6" t="s">
        <v>44</v>
      </c>
      <c r="M3262" s="6">
        <f t="shared" si="201"/>
        <v>2019</v>
      </c>
      <c r="N3262" s="6">
        <f t="shared" si="202"/>
        <v>4</v>
      </c>
      <c r="O3262" s="6" t="str">
        <f>VLOOKUP(L3262,'User input'!$D$6:$E$16,2,FALSE)</f>
        <v>Gigastuff</v>
      </c>
      <c r="P3262" s="6">
        <f>VLOOKUP(L3262,'User input'!$D$6:$G$16,3,FALSE)</f>
        <v>1.89</v>
      </c>
      <c r="Q3262" s="6">
        <f>VLOOKUP(L3262,'User input'!$D$6:$G$16,4,FALSE)</f>
        <v>18</v>
      </c>
      <c r="R3262" s="6">
        <f t="shared" si="203"/>
        <v>414</v>
      </c>
      <c r="S3262" s="26">
        <f t="shared" si="200"/>
        <v>782.45999999999992</v>
      </c>
      <c r="T3262" s="26">
        <f>IF(K3262&lt;'User input'!$I$9,'User input'!$J$8,IF(K3262&lt;'User input'!$I$10,'User input'!$J$9,IF(K3262&lt;'User input'!$I$11,'User input'!$J$10,'User input'!$J$11)))*S3262</f>
        <v>23.473799999999997</v>
      </c>
      <c r="U3262" s="26">
        <f>K3262*'User input'!$J$17+'User input'!$J$16</f>
        <v>0.5</v>
      </c>
    </row>
    <row r="3263" spans="1:21" x14ac:dyDescent="0.25">
      <c r="A3263" s="18">
        <v>3344</v>
      </c>
      <c r="B3263" s="10" t="s">
        <v>2357</v>
      </c>
      <c r="C3263" s="10" t="s">
        <v>3207</v>
      </c>
      <c r="D3263" s="10" t="s">
        <v>28</v>
      </c>
      <c r="E3263" s="10" t="s">
        <v>29</v>
      </c>
      <c r="F3263" s="16">
        <v>60</v>
      </c>
      <c r="G3263" s="10" t="s">
        <v>7880</v>
      </c>
      <c r="H3263" s="10" t="s">
        <v>2824</v>
      </c>
      <c r="I3263" s="10" t="s">
        <v>19</v>
      </c>
      <c r="J3263" s="11">
        <v>44228</v>
      </c>
      <c r="K3263" s="16">
        <v>79</v>
      </c>
      <c r="L3263" s="10" t="s">
        <v>52</v>
      </c>
      <c r="M3263" s="10">
        <f t="shared" si="201"/>
        <v>2021</v>
      </c>
      <c r="N3263" s="10">
        <f t="shared" si="202"/>
        <v>2</v>
      </c>
      <c r="O3263" s="10" t="str">
        <f>VLOOKUP(L3263,'User input'!$D$6:$E$16,2,FALSE)</f>
        <v>Megawidget S</v>
      </c>
      <c r="P3263" s="10">
        <f>VLOOKUP(L3263,'User input'!$D$6:$G$16,3,FALSE)</f>
        <v>0.69</v>
      </c>
      <c r="Q3263" s="10">
        <f>VLOOKUP(L3263,'User input'!$D$6:$G$16,4,FALSE)</f>
        <v>24</v>
      </c>
      <c r="R3263" s="10">
        <f t="shared" si="203"/>
        <v>1896</v>
      </c>
      <c r="S3263" s="27">
        <f t="shared" si="200"/>
        <v>1308.24</v>
      </c>
      <c r="T3263" s="27">
        <f>IF(K3263&lt;'User input'!$I$9,'User input'!$J$8,IF(K3263&lt;'User input'!$I$10,'User input'!$J$9,IF(K3263&lt;'User input'!$I$11,'User input'!$J$10,'User input'!$J$11)))*S3263</f>
        <v>65.412000000000006</v>
      </c>
      <c r="U3263" s="27">
        <f>K3263*'User input'!$J$17+'User input'!$J$16</f>
        <v>0.5</v>
      </c>
    </row>
    <row r="3264" spans="1:21" x14ac:dyDescent="0.25">
      <c r="A3264" s="17">
        <v>3345</v>
      </c>
      <c r="B3264" s="6" t="s">
        <v>7881</v>
      </c>
      <c r="C3264" s="6" t="s">
        <v>5398</v>
      </c>
      <c r="D3264" s="6" t="s">
        <v>28</v>
      </c>
      <c r="E3264" s="6" t="s">
        <v>29</v>
      </c>
      <c r="F3264" s="15">
        <v>60</v>
      </c>
      <c r="G3264" s="6" t="s">
        <v>7882</v>
      </c>
      <c r="H3264" s="6" t="s">
        <v>1998</v>
      </c>
      <c r="I3264" s="6" t="s">
        <v>127</v>
      </c>
      <c r="J3264" s="7">
        <v>43898</v>
      </c>
      <c r="K3264" s="15">
        <v>11</v>
      </c>
      <c r="L3264" s="6" t="s">
        <v>157</v>
      </c>
      <c r="M3264" s="6">
        <f t="shared" si="201"/>
        <v>2020</v>
      </c>
      <c r="N3264" s="6">
        <f t="shared" si="202"/>
        <v>3</v>
      </c>
      <c r="O3264" s="6" t="str">
        <f>VLOOKUP(L3264,'User input'!$D$6:$E$16,2,FALSE)</f>
        <v>Ultrathing V3</v>
      </c>
      <c r="P3264" s="6">
        <f>VLOOKUP(L3264,'User input'!$D$6:$G$16,3,FALSE)</f>
        <v>3.39</v>
      </c>
      <c r="Q3264" s="6">
        <f>VLOOKUP(L3264,'User input'!$D$6:$G$16,4,FALSE)</f>
        <v>24</v>
      </c>
      <c r="R3264" s="6">
        <f t="shared" si="203"/>
        <v>264</v>
      </c>
      <c r="S3264" s="26">
        <f t="shared" si="200"/>
        <v>894.96</v>
      </c>
      <c r="T3264" s="26">
        <f>IF(K3264&lt;'User input'!$I$9,'User input'!$J$8,IF(K3264&lt;'User input'!$I$10,'User input'!$J$9,IF(K3264&lt;'User input'!$I$11,'User input'!$J$10,'User input'!$J$11)))*S3264</f>
        <v>0</v>
      </c>
      <c r="U3264" s="26">
        <f>K3264*'User input'!$J$17+'User input'!$J$16</f>
        <v>0.5</v>
      </c>
    </row>
    <row r="3265" spans="1:21" x14ac:dyDescent="0.25">
      <c r="A3265" s="18">
        <v>3346</v>
      </c>
      <c r="B3265" s="10" t="s">
        <v>7883</v>
      </c>
      <c r="C3265" s="10" t="s">
        <v>6973</v>
      </c>
      <c r="D3265" s="10" t="s">
        <v>15</v>
      </c>
      <c r="E3265" s="10" t="s">
        <v>16</v>
      </c>
      <c r="F3265" s="16">
        <v>60</v>
      </c>
      <c r="G3265" s="10" t="s">
        <v>7884</v>
      </c>
      <c r="H3265" s="10" t="s">
        <v>3049</v>
      </c>
      <c r="I3265" s="10" t="s">
        <v>185</v>
      </c>
      <c r="J3265" s="11">
        <v>44145</v>
      </c>
      <c r="K3265" s="16">
        <v>10</v>
      </c>
      <c r="L3265" s="10" t="s">
        <v>62</v>
      </c>
      <c r="M3265" s="10">
        <f t="shared" si="201"/>
        <v>2020</v>
      </c>
      <c r="N3265" s="10">
        <f t="shared" si="202"/>
        <v>11</v>
      </c>
      <c r="O3265" s="10" t="str">
        <f>VLOOKUP(L3265,'User input'!$D$6:$E$16,2,FALSE)</f>
        <v>Ultrathing V4</v>
      </c>
      <c r="P3265" s="10">
        <f>VLOOKUP(L3265,'User input'!$D$6:$G$16,3,FALSE)</f>
        <v>3.99</v>
      </c>
      <c r="Q3265" s="10">
        <f>VLOOKUP(L3265,'User input'!$D$6:$G$16,4,FALSE)</f>
        <v>24</v>
      </c>
      <c r="R3265" s="10">
        <f t="shared" si="203"/>
        <v>240</v>
      </c>
      <c r="S3265" s="27">
        <f t="shared" si="200"/>
        <v>957.6</v>
      </c>
      <c r="T3265" s="27">
        <f>IF(K3265&lt;'User input'!$I$9,'User input'!$J$8,IF(K3265&lt;'User input'!$I$10,'User input'!$J$9,IF(K3265&lt;'User input'!$I$11,'User input'!$J$10,'User input'!$J$11)))*S3265</f>
        <v>0</v>
      </c>
      <c r="U3265" s="27">
        <f>K3265*'User input'!$J$17+'User input'!$J$16</f>
        <v>0.5</v>
      </c>
    </row>
    <row r="3266" spans="1:21" x14ac:dyDescent="0.25">
      <c r="A3266" s="17">
        <v>3347</v>
      </c>
      <c r="B3266" s="6" t="s">
        <v>3975</v>
      </c>
      <c r="C3266" s="6" t="s">
        <v>6452</v>
      </c>
      <c r="D3266" s="6" t="s">
        <v>15</v>
      </c>
      <c r="E3266" s="6" t="s">
        <v>16</v>
      </c>
      <c r="F3266" s="15">
        <v>90</v>
      </c>
      <c r="G3266" s="6" t="s">
        <v>7885</v>
      </c>
      <c r="H3266" s="6" t="s">
        <v>5387</v>
      </c>
      <c r="I3266" s="6" t="s">
        <v>32</v>
      </c>
      <c r="J3266" s="7">
        <v>44519</v>
      </c>
      <c r="K3266" s="15">
        <v>40</v>
      </c>
      <c r="L3266" s="6" t="s">
        <v>20</v>
      </c>
      <c r="M3266" s="6">
        <f t="shared" si="201"/>
        <v>2021</v>
      </c>
      <c r="N3266" s="6">
        <f t="shared" si="202"/>
        <v>11</v>
      </c>
      <c r="O3266" s="6" t="str">
        <f>VLOOKUP(L3266,'User input'!$D$6:$E$16,2,FALSE)</f>
        <v>Hyperwotsit</v>
      </c>
      <c r="P3266" s="6">
        <f>VLOOKUP(L3266,'User input'!$D$6:$G$16,3,FALSE)</f>
        <v>2.0099999999999998</v>
      </c>
      <c r="Q3266" s="6">
        <f>VLOOKUP(L3266,'User input'!$D$6:$G$16,4,FALSE)</f>
        <v>20</v>
      </c>
      <c r="R3266" s="6">
        <f t="shared" si="203"/>
        <v>800</v>
      </c>
      <c r="S3266" s="26">
        <f t="shared" si="200"/>
        <v>1607.9999999999998</v>
      </c>
      <c r="T3266" s="26">
        <f>IF(K3266&lt;'User input'!$I$9,'User input'!$J$8,IF(K3266&lt;'User input'!$I$10,'User input'!$J$9,IF(K3266&lt;'User input'!$I$11,'User input'!$J$10,'User input'!$J$11)))*S3266</f>
        <v>48.239999999999995</v>
      </c>
      <c r="U3266" s="26">
        <f>K3266*'User input'!$J$17+'User input'!$J$16</f>
        <v>0.5</v>
      </c>
    </row>
    <row r="3267" spans="1:21" x14ac:dyDescent="0.25">
      <c r="A3267" s="18">
        <v>3348</v>
      </c>
      <c r="B3267" s="10" t="s">
        <v>7886</v>
      </c>
      <c r="C3267" s="10" t="s">
        <v>1920</v>
      </c>
      <c r="D3267" s="10" t="s">
        <v>15</v>
      </c>
      <c r="E3267" s="10" t="s">
        <v>16</v>
      </c>
      <c r="F3267" s="16">
        <v>30</v>
      </c>
      <c r="G3267" s="10" t="s">
        <v>7887</v>
      </c>
      <c r="H3267" s="10" t="s">
        <v>1708</v>
      </c>
      <c r="I3267" s="10" t="s">
        <v>421</v>
      </c>
      <c r="J3267" s="11">
        <v>43982</v>
      </c>
      <c r="K3267" s="16">
        <v>91</v>
      </c>
      <c r="L3267" s="10" t="s">
        <v>78</v>
      </c>
      <c r="M3267" s="10">
        <f t="shared" si="201"/>
        <v>2020</v>
      </c>
      <c r="N3267" s="10">
        <f t="shared" si="202"/>
        <v>5</v>
      </c>
      <c r="O3267" s="10" t="str">
        <f>VLOOKUP(L3267,'User input'!$D$6:$E$16,2,FALSE)</f>
        <v>Ultrathing V2</v>
      </c>
      <c r="P3267" s="10">
        <f>VLOOKUP(L3267,'User input'!$D$6:$G$16,3,FALSE)</f>
        <v>2.95</v>
      </c>
      <c r="Q3267" s="10">
        <f>VLOOKUP(L3267,'User input'!$D$6:$G$16,4,FALSE)</f>
        <v>20</v>
      </c>
      <c r="R3267" s="10">
        <f t="shared" si="203"/>
        <v>1820</v>
      </c>
      <c r="S3267" s="27">
        <f t="shared" si="200"/>
        <v>5369</v>
      </c>
      <c r="T3267" s="27">
        <f>IF(K3267&lt;'User input'!$I$9,'User input'!$J$8,IF(K3267&lt;'User input'!$I$10,'User input'!$J$9,IF(K3267&lt;'User input'!$I$11,'User input'!$J$10,'User input'!$J$11)))*S3267</f>
        <v>268.45</v>
      </c>
      <c r="U3267" s="27">
        <f>K3267*'User input'!$J$17+'User input'!$J$16</f>
        <v>0.5</v>
      </c>
    </row>
    <row r="3268" spans="1:21" x14ac:dyDescent="0.25">
      <c r="A3268" s="17">
        <v>3349</v>
      </c>
      <c r="B3268" s="6" t="s">
        <v>7888</v>
      </c>
      <c r="C3268" s="6" t="s">
        <v>6440</v>
      </c>
      <c r="D3268" s="6" t="s">
        <v>49</v>
      </c>
      <c r="E3268" s="6" t="s">
        <v>16</v>
      </c>
      <c r="F3268" s="15">
        <v>30</v>
      </c>
      <c r="G3268" s="6" t="s">
        <v>7889</v>
      </c>
      <c r="H3268" s="6" t="s">
        <v>4778</v>
      </c>
      <c r="I3268" s="6" t="s">
        <v>32</v>
      </c>
      <c r="J3268" s="7">
        <v>44167</v>
      </c>
      <c r="K3268" s="15">
        <v>43</v>
      </c>
      <c r="L3268" s="6" t="s">
        <v>78</v>
      </c>
      <c r="M3268" s="6">
        <f t="shared" si="201"/>
        <v>2020</v>
      </c>
      <c r="N3268" s="6">
        <f t="shared" si="202"/>
        <v>12</v>
      </c>
      <c r="O3268" s="6" t="str">
        <f>VLOOKUP(L3268,'User input'!$D$6:$E$16,2,FALSE)</f>
        <v>Ultrathing V2</v>
      </c>
      <c r="P3268" s="6">
        <f>VLOOKUP(L3268,'User input'!$D$6:$G$16,3,FALSE)</f>
        <v>2.95</v>
      </c>
      <c r="Q3268" s="6">
        <f>VLOOKUP(L3268,'User input'!$D$6:$G$16,4,FALSE)</f>
        <v>20</v>
      </c>
      <c r="R3268" s="6">
        <f t="shared" si="203"/>
        <v>860</v>
      </c>
      <c r="S3268" s="26">
        <f t="shared" si="200"/>
        <v>2537</v>
      </c>
      <c r="T3268" s="26">
        <f>IF(K3268&lt;'User input'!$I$9,'User input'!$J$8,IF(K3268&lt;'User input'!$I$10,'User input'!$J$9,IF(K3268&lt;'User input'!$I$11,'User input'!$J$10,'User input'!$J$11)))*S3268</f>
        <v>76.11</v>
      </c>
      <c r="U3268" s="26">
        <f>K3268*'User input'!$J$17+'User input'!$J$16</f>
        <v>0.5</v>
      </c>
    </row>
    <row r="3269" spans="1:21" x14ac:dyDescent="0.25">
      <c r="A3269" s="18">
        <v>3350</v>
      </c>
      <c r="B3269" s="10" t="s">
        <v>2414</v>
      </c>
      <c r="C3269" s="10" t="s">
        <v>3772</v>
      </c>
      <c r="D3269" s="10" t="s">
        <v>28</v>
      </c>
      <c r="E3269" s="10" t="s">
        <v>29</v>
      </c>
      <c r="F3269" s="16">
        <v>30</v>
      </c>
      <c r="G3269" s="10" t="s">
        <v>7890</v>
      </c>
      <c r="H3269" s="10" t="s">
        <v>1608</v>
      </c>
      <c r="I3269" s="10" t="s">
        <v>32</v>
      </c>
      <c r="J3269" s="11">
        <v>43660</v>
      </c>
      <c r="K3269" s="16">
        <v>62</v>
      </c>
      <c r="L3269" s="10" t="s">
        <v>157</v>
      </c>
      <c r="M3269" s="10">
        <f t="shared" si="201"/>
        <v>2019</v>
      </c>
      <c r="N3269" s="10">
        <f t="shared" si="202"/>
        <v>7</v>
      </c>
      <c r="O3269" s="10" t="str">
        <f>VLOOKUP(L3269,'User input'!$D$6:$E$16,2,FALSE)</f>
        <v>Ultrathing V3</v>
      </c>
      <c r="P3269" s="10">
        <f>VLOOKUP(L3269,'User input'!$D$6:$G$16,3,FALSE)</f>
        <v>3.39</v>
      </c>
      <c r="Q3269" s="10">
        <f>VLOOKUP(L3269,'User input'!$D$6:$G$16,4,FALSE)</f>
        <v>24</v>
      </c>
      <c r="R3269" s="10">
        <f t="shared" si="203"/>
        <v>1488</v>
      </c>
      <c r="S3269" s="27">
        <f t="shared" ref="S3269:S3332" si="204">R3269*P3269</f>
        <v>5044.3200000000006</v>
      </c>
      <c r="T3269" s="27">
        <f>IF(K3269&lt;'User input'!$I$9,'User input'!$J$8,IF(K3269&lt;'User input'!$I$10,'User input'!$J$9,IF(K3269&lt;'User input'!$I$11,'User input'!$J$10,'User input'!$J$11)))*S3269</f>
        <v>252.21600000000004</v>
      </c>
      <c r="U3269" s="27">
        <f>K3269*'User input'!$J$17+'User input'!$J$16</f>
        <v>0.5</v>
      </c>
    </row>
    <row r="3270" spans="1:21" x14ac:dyDescent="0.25">
      <c r="A3270" s="17">
        <v>3351</v>
      </c>
      <c r="B3270" s="6" t="s">
        <v>7891</v>
      </c>
      <c r="C3270" s="6" t="s">
        <v>4665</v>
      </c>
      <c r="D3270" s="6" t="s">
        <v>49</v>
      </c>
      <c r="E3270" s="6" t="s">
        <v>16</v>
      </c>
      <c r="F3270" s="15">
        <v>30</v>
      </c>
      <c r="G3270" s="6" t="s">
        <v>7892</v>
      </c>
      <c r="H3270" s="6" t="s">
        <v>1822</v>
      </c>
      <c r="I3270" s="6" t="s">
        <v>32</v>
      </c>
      <c r="J3270" s="7">
        <v>44146</v>
      </c>
      <c r="K3270" s="15">
        <v>29</v>
      </c>
      <c r="L3270" s="6" t="s">
        <v>52</v>
      </c>
      <c r="M3270" s="6">
        <f t="shared" ref="M3270:M3333" si="205">YEAR(J3270)</f>
        <v>2020</v>
      </c>
      <c r="N3270" s="6">
        <f t="shared" ref="N3270:N3333" si="206">MONTH(J3270)</f>
        <v>11</v>
      </c>
      <c r="O3270" s="6" t="str">
        <f>VLOOKUP(L3270,'User input'!$D$6:$E$16,2,FALSE)</f>
        <v>Megawidget S</v>
      </c>
      <c r="P3270" s="6">
        <f>VLOOKUP(L3270,'User input'!$D$6:$G$16,3,FALSE)</f>
        <v>0.69</v>
      </c>
      <c r="Q3270" s="6">
        <f>VLOOKUP(L3270,'User input'!$D$6:$G$16,4,FALSE)</f>
        <v>24</v>
      </c>
      <c r="R3270" s="6">
        <f t="shared" ref="R3270:R3333" si="207">K3270*Q3270</f>
        <v>696</v>
      </c>
      <c r="S3270" s="26">
        <f t="shared" si="204"/>
        <v>480.23999999999995</v>
      </c>
      <c r="T3270" s="26">
        <f>IF(K3270&lt;'User input'!$I$9,'User input'!$J$8,IF(K3270&lt;'User input'!$I$10,'User input'!$J$9,IF(K3270&lt;'User input'!$I$11,'User input'!$J$10,'User input'!$J$11)))*S3270</f>
        <v>14.407199999999998</v>
      </c>
      <c r="U3270" s="26">
        <f>K3270*'User input'!$J$17+'User input'!$J$16</f>
        <v>0.5</v>
      </c>
    </row>
    <row r="3271" spans="1:21" x14ac:dyDescent="0.25">
      <c r="A3271" s="18">
        <v>3352</v>
      </c>
      <c r="B3271" s="10" t="s">
        <v>4444</v>
      </c>
      <c r="C3271" s="10" t="s">
        <v>4328</v>
      </c>
      <c r="D3271" s="10" t="s">
        <v>28</v>
      </c>
      <c r="E3271" s="10" t="s">
        <v>29</v>
      </c>
      <c r="F3271" s="16">
        <v>90</v>
      </c>
      <c r="G3271" s="10" t="s">
        <v>7893</v>
      </c>
      <c r="H3271" s="10" t="s">
        <v>3333</v>
      </c>
      <c r="I3271" s="10" t="s">
        <v>1194</v>
      </c>
      <c r="J3271" s="11">
        <v>43518</v>
      </c>
      <c r="K3271" s="16">
        <v>2</v>
      </c>
      <c r="L3271" s="10" t="s">
        <v>62</v>
      </c>
      <c r="M3271" s="10">
        <f t="shared" si="205"/>
        <v>2019</v>
      </c>
      <c r="N3271" s="10">
        <f t="shared" si="206"/>
        <v>2</v>
      </c>
      <c r="O3271" s="10" t="str">
        <f>VLOOKUP(L3271,'User input'!$D$6:$E$16,2,FALSE)</f>
        <v>Ultrathing V4</v>
      </c>
      <c r="P3271" s="10">
        <f>VLOOKUP(L3271,'User input'!$D$6:$G$16,3,FALSE)</f>
        <v>3.99</v>
      </c>
      <c r="Q3271" s="10">
        <f>VLOOKUP(L3271,'User input'!$D$6:$G$16,4,FALSE)</f>
        <v>24</v>
      </c>
      <c r="R3271" s="10">
        <f t="shared" si="207"/>
        <v>48</v>
      </c>
      <c r="S3271" s="27">
        <f t="shared" si="204"/>
        <v>191.52</v>
      </c>
      <c r="T3271" s="27">
        <f>IF(K3271&lt;'User input'!$I$9,'User input'!$J$8,IF(K3271&lt;'User input'!$I$10,'User input'!$J$9,IF(K3271&lt;'User input'!$I$11,'User input'!$J$10,'User input'!$J$11)))*S3271</f>
        <v>0</v>
      </c>
      <c r="U3271" s="27">
        <f>K3271*'User input'!$J$17+'User input'!$J$16</f>
        <v>0.5</v>
      </c>
    </row>
    <row r="3272" spans="1:21" x14ac:dyDescent="0.25">
      <c r="A3272" s="17">
        <v>3353</v>
      </c>
      <c r="B3272" s="6" t="s">
        <v>7894</v>
      </c>
      <c r="C3272" s="6" t="s">
        <v>7204</v>
      </c>
      <c r="D3272" s="6" t="s">
        <v>49</v>
      </c>
      <c r="E3272" s="6" t="s">
        <v>16</v>
      </c>
      <c r="F3272" s="15">
        <v>90</v>
      </c>
      <c r="G3272" s="6" t="s">
        <v>7895</v>
      </c>
      <c r="H3272" s="6" t="s">
        <v>7371</v>
      </c>
      <c r="I3272" s="6" t="s">
        <v>176</v>
      </c>
      <c r="J3272" s="7">
        <v>44463</v>
      </c>
      <c r="K3272" s="15">
        <v>21</v>
      </c>
      <c r="L3272" s="6" t="s">
        <v>62</v>
      </c>
      <c r="M3272" s="6">
        <f t="shared" si="205"/>
        <v>2021</v>
      </c>
      <c r="N3272" s="6">
        <f t="shared" si="206"/>
        <v>9</v>
      </c>
      <c r="O3272" s="6" t="str">
        <f>VLOOKUP(L3272,'User input'!$D$6:$E$16,2,FALSE)</f>
        <v>Ultrathing V4</v>
      </c>
      <c r="P3272" s="6">
        <f>VLOOKUP(L3272,'User input'!$D$6:$G$16,3,FALSE)</f>
        <v>3.99</v>
      </c>
      <c r="Q3272" s="6">
        <f>VLOOKUP(L3272,'User input'!$D$6:$G$16,4,FALSE)</f>
        <v>24</v>
      </c>
      <c r="R3272" s="6">
        <f t="shared" si="207"/>
        <v>504</v>
      </c>
      <c r="S3272" s="26">
        <f t="shared" si="204"/>
        <v>2010.96</v>
      </c>
      <c r="T3272" s="26">
        <f>IF(K3272&lt;'User input'!$I$9,'User input'!$J$8,IF(K3272&lt;'User input'!$I$10,'User input'!$J$9,IF(K3272&lt;'User input'!$I$11,'User input'!$J$10,'User input'!$J$11)))*S3272</f>
        <v>60.328800000000001</v>
      </c>
      <c r="U3272" s="26">
        <f>K3272*'User input'!$J$17+'User input'!$J$16</f>
        <v>0.5</v>
      </c>
    </row>
    <row r="3273" spans="1:21" x14ac:dyDescent="0.25">
      <c r="A3273" s="18">
        <v>3354</v>
      </c>
      <c r="B3273" s="10" t="s">
        <v>781</v>
      </c>
      <c r="C3273" s="10" t="s">
        <v>5123</v>
      </c>
      <c r="D3273" s="10" t="s">
        <v>115</v>
      </c>
      <c r="E3273" s="10" t="s">
        <v>29</v>
      </c>
      <c r="F3273" s="16">
        <v>60</v>
      </c>
      <c r="G3273" s="10" t="s">
        <v>7896</v>
      </c>
      <c r="H3273" s="10" t="s">
        <v>1267</v>
      </c>
      <c r="I3273" s="10" t="s">
        <v>57</v>
      </c>
      <c r="J3273" s="11">
        <v>44120</v>
      </c>
      <c r="K3273" s="16">
        <v>87</v>
      </c>
      <c r="L3273" s="10" t="s">
        <v>157</v>
      </c>
      <c r="M3273" s="10">
        <f t="shared" si="205"/>
        <v>2020</v>
      </c>
      <c r="N3273" s="10">
        <f t="shared" si="206"/>
        <v>10</v>
      </c>
      <c r="O3273" s="10" t="str">
        <f>VLOOKUP(L3273,'User input'!$D$6:$E$16,2,FALSE)</f>
        <v>Ultrathing V3</v>
      </c>
      <c r="P3273" s="10">
        <f>VLOOKUP(L3273,'User input'!$D$6:$G$16,3,FALSE)</f>
        <v>3.39</v>
      </c>
      <c r="Q3273" s="10">
        <f>VLOOKUP(L3273,'User input'!$D$6:$G$16,4,FALSE)</f>
        <v>24</v>
      </c>
      <c r="R3273" s="10">
        <f t="shared" si="207"/>
        <v>2088</v>
      </c>
      <c r="S3273" s="27">
        <f t="shared" si="204"/>
        <v>7078.3200000000006</v>
      </c>
      <c r="T3273" s="27">
        <f>IF(K3273&lt;'User input'!$I$9,'User input'!$J$8,IF(K3273&lt;'User input'!$I$10,'User input'!$J$9,IF(K3273&lt;'User input'!$I$11,'User input'!$J$10,'User input'!$J$11)))*S3273</f>
        <v>353.91600000000005</v>
      </c>
      <c r="U3273" s="27">
        <f>K3273*'User input'!$J$17+'User input'!$J$16</f>
        <v>0.5</v>
      </c>
    </row>
    <row r="3274" spans="1:21" x14ac:dyDescent="0.25">
      <c r="A3274" s="17">
        <v>3355</v>
      </c>
      <c r="B3274" s="6" t="s">
        <v>7897</v>
      </c>
      <c r="C3274" s="6" t="s">
        <v>95</v>
      </c>
      <c r="D3274" s="6" t="s">
        <v>41</v>
      </c>
      <c r="E3274" s="6" t="s">
        <v>16</v>
      </c>
      <c r="F3274" s="15">
        <v>90</v>
      </c>
      <c r="G3274" s="6" t="s">
        <v>7898</v>
      </c>
      <c r="H3274" s="6" t="s">
        <v>6580</v>
      </c>
      <c r="I3274" s="6" t="s">
        <v>32</v>
      </c>
      <c r="J3274" s="7">
        <v>43802</v>
      </c>
      <c r="K3274" s="15">
        <v>56</v>
      </c>
      <c r="L3274" s="6" t="s">
        <v>44</v>
      </c>
      <c r="M3274" s="6">
        <f t="shared" si="205"/>
        <v>2019</v>
      </c>
      <c r="N3274" s="6">
        <f t="shared" si="206"/>
        <v>12</v>
      </c>
      <c r="O3274" s="6" t="str">
        <f>VLOOKUP(L3274,'User input'!$D$6:$E$16,2,FALSE)</f>
        <v>Gigastuff</v>
      </c>
      <c r="P3274" s="6">
        <f>VLOOKUP(L3274,'User input'!$D$6:$G$16,3,FALSE)</f>
        <v>1.89</v>
      </c>
      <c r="Q3274" s="6">
        <f>VLOOKUP(L3274,'User input'!$D$6:$G$16,4,FALSE)</f>
        <v>18</v>
      </c>
      <c r="R3274" s="6">
        <f t="shared" si="207"/>
        <v>1008</v>
      </c>
      <c r="S3274" s="26">
        <f t="shared" si="204"/>
        <v>1905.12</v>
      </c>
      <c r="T3274" s="26">
        <f>IF(K3274&lt;'User input'!$I$9,'User input'!$J$8,IF(K3274&lt;'User input'!$I$10,'User input'!$J$9,IF(K3274&lt;'User input'!$I$11,'User input'!$J$10,'User input'!$J$11)))*S3274</f>
        <v>95.256</v>
      </c>
      <c r="U3274" s="26">
        <f>K3274*'User input'!$J$17+'User input'!$J$16</f>
        <v>0.5</v>
      </c>
    </row>
    <row r="3275" spans="1:21" x14ac:dyDescent="0.25">
      <c r="A3275" s="18">
        <v>3356</v>
      </c>
      <c r="B3275" s="10" t="s">
        <v>7899</v>
      </c>
      <c r="C3275" s="10" t="s">
        <v>2705</v>
      </c>
      <c r="D3275" s="10" t="s">
        <v>49</v>
      </c>
      <c r="E3275" s="10" t="s">
        <v>16</v>
      </c>
      <c r="F3275" s="16">
        <v>30</v>
      </c>
      <c r="G3275" s="10" t="s">
        <v>7900</v>
      </c>
      <c r="H3275" s="10" t="s">
        <v>285</v>
      </c>
      <c r="I3275" s="10" t="s">
        <v>32</v>
      </c>
      <c r="J3275" s="11">
        <v>43774</v>
      </c>
      <c r="K3275" s="16">
        <v>40</v>
      </c>
      <c r="L3275" s="10" t="s">
        <v>44</v>
      </c>
      <c r="M3275" s="10">
        <f t="shared" si="205"/>
        <v>2019</v>
      </c>
      <c r="N3275" s="10">
        <f t="shared" si="206"/>
        <v>11</v>
      </c>
      <c r="O3275" s="10" t="str">
        <f>VLOOKUP(L3275,'User input'!$D$6:$E$16,2,FALSE)</f>
        <v>Gigastuff</v>
      </c>
      <c r="P3275" s="10">
        <f>VLOOKUP(L3275,'User input'!$D$6:$G$16,3,FALSE)</f>
        <v>1.89</v>
      </c>
      <c r="Q3275" s="10">
        <f>VLOOKUP(L3275,'User input'!$D$6:$G$16,4,FALSE)</f>
        <v>18</v>
      </c>
      <c r="R3275" s="10">
        <f t="shared" si="207"/>
        <v>720</v>
      </c>
      <c r="S3275" s="27">
        <f t="shared" si="204"/>
        <v>1360.8</v>
      </c>
      <c r="T3275" s="27">
        <f>IF(K3275&lt;'User input'!$I$9,'User input'!$J$8,IF(K3275&lt;'User input'!$I$10,'User input'!$J$9,IF(K3275&lt;'User input'!$I$11,'User input'!$J$10,'User input'!$J$11)))*S3275</f>
        <v>40.823999999999998</v>
      </c>
      <c r="U3275" s="27">
        <f>K3275*'User input'!$J$17+'User input'!$J$16</f>
        <v>0.5</v>
      </c>
    </row>
    <row r="3276" spans="1:21" x14ac:dyDescent="0.25">
      <c r="A3276" s="17">
        <v>3357</v>
      </c>
      <c r="B3276" s="6" t="s">
        <v>6484</v>
      </c>
      <c r="C3276" s="6" t="s">
        <v>110</v>
      </c>
      <c r="D3276" s="6" t="s">
        <v>28</v>
      </c>
      <c r="E3276" s="6" t="s">
        <v>29</v>
      </c>
      <c r="F3276" s="15">
        <v>30</v>
      </c>
      <c r="G3276" s="6" t="s">
        <v>7901</v>
      </c>
      <c r="H3276" s="6" t="s">
        <v>2338</v>
      </c>
      <c r="I3276" s="6" t="s">
        <v>32</v>
      </c>
      <c r="J3276" s="7">
        <v>44347</v>
      </c>
      <c r="K3276" s="15">
        <v>72</v>
      </c>
      <c r="L3276" s="6" t="s">
        <v>62</v>
      </c>
      <c r="M3276" s="6">
        <f t="shared" si="205"/>
        <v>2021</v>
      </c>
      <c r="N3276" s="6">
        <f t="shared" si="206"/>
        <v>5</v>
      </c>
      <c r="O3276" s="6" t="str">
        <f>VLOOKUP(L3276,'User input'!$D$6:$E$16,2,FALSE)</f>
        <v>Ultrathing V4</v>
      </c>
      <c r="P3276" s="6">
        <f>VLOOKUP(L3276,'User input'!$D$6:$G$16,3,FALSE)</f>
        <v>3.99</v>
      </c>
      <c r="Q3276" s="6">
        <f>VLOOKUP(L3276,'User input'!$D$6:$G$16,4,FALSE)</f>
        <v>24</v>
      </c>
      <c r="R3276" s="6">
        <f t="shared" si="207"/>
        <v>1728</v>
      </c>
      <c r="S3276" s="26">
        <f t="shared" si="204"/>
        <v>6894.72</v>
      </c>
      <c r="T3276" s="26">
        <f>IF(K3276&lt;'User input'!$I$9,'User input'!$J$8,IF(K3276&lt;'User input'!$I$10,'User input'!$J$9,IF(K3276&lt;'User input'!$I$11,'User input'!$J$10,'User input'!$J$11)))*S3276</f>
        <v>344.73600000000005</v>
      </c>
      <c r="U3276" s="26">
        <f>K3276*'User input'!$J$17+'User input'!$J$16</f>
        <v>0.5</v>
      </c>
    </row>
    <row r="3277" spans="1:21" x14ac:dyDescent="0.25">
      <c r="A3277" s="18">
        <v>3358</v>
      </c>
      <c r="B3277" s="10" t="s">
        <v>7902</v>
      </c>
      <c r="C3277" s="10" t="s">
        <v>2004</v>
      </c>
      <c r="D3277" s="10" t="s">
        <v>15</v>
      </c>
      <c r="E3277" s="10" t="s">
        <v>16</v>
      </c>
      <c r="F3277" s="16">
        <v>90</v>
      </c>
      <c r="G3277" s="10" t="s">
        <v>7903</v>
      </c>
      <c r="H3277" s="10" t="s">
        <v>7904</v>
      </c>
      <c r="I3277" s="10" t="s">
        <v>32</v>
      </c>
      <c r="J3277" s="11">
        <v>43687</v>
      </c>
      <c r="K3277" s="16">
        <v>49</v>
      </c>
      <c r="L3277" s="10" t="s">
        <v>39</v>
      </c>
      <c r="M3277" s="10">
        <f t="shared" si="205"/>
        <v>2019</v>
      </c>
      <c r="N3277" s="10">
        <f t="shared" si="206"/>
        <v>8</v>
      </c>
      <c r="O3277" s="10" t="str">
        <f>VLOOKUP(L3277,'User input'!$D$6:$E$16,2,FALSE)</f>
        <v>Ultrathing V1</v>
      </c>
      <c r="P3277" s="10">
        <f>VLOOKUP(L3277,'User input'!$D$6:$G$16,3,FALSE)</f>
        <v>1.79</v>
      </c>
      <c r="Q3277" s="10">
        <f>VLOOKUP(L3277,'User input'!$D$6:$G$16,4,FALSE)</f>
        <v>17</v>
      </c>
      <c r="R3277" s="10">
        <f t="shared" si="207"/>
        <v>833</v>
      </c>
      <c r="S3277" s="27">
        <f t="shared" si="204"/>
        <v>1491.07</v>
      </c>
      <c r="T3277" s="27">
        <f>IF(K3277&lt;'User input'!$I$9,'User input'!$J$8,IF(K3277&lt;'User input'!$I$10,'User input'!$J$9,IF(K3277&lt;'User input'!$I$11,'User input'!$J$10,'User input'!$J$11)))*S3277</f>
        <v>44.732099999999996</v>
      </c>
      <c r="U3277" s="27">
        <f>K3277*'User input'!$J$17+'User input'!$J$16</f>
        <v>0.5</v>
      </c>
    </row>
    <row r="3278" spans="1:21" x14ac:dyDescent="0.25">
      <c r="A3278" s="17">
        <v>3359</v>
      </c>
      <c r="B3278" s="6" t="s">
        <v>7905</v>
      </c>
      <c r="C3278" s="6" t="s">
        <v>3457</v>
      </c>
      <c r="D3278" s="6" t="s">
        <v>15</v>
      </c>
      <c r="E3278" s="6" t="s">
        <v>16</v>
      </c>
      <c r="F3278" s="15">
        <v>90</v>
      </c>
      <c r="G3278" s="6" t="s">
        <v>7906</v>
      </c>
      <c r="H3278" s="6" t="s">
        <v>4974</v>
      </c>
      <c r="I3278" s="6" t="s">
        <v>291</v>
      </c>
      <c r="J3278" s="7">
        <v>44110</v>
      </c>
      <c r="K3278" s="15">
        <v>15</v>
      </c>
      <c r="L3278" s="6" t="s">
        <v>44</v>
      </c>
      <c r="M3278" s="6">
        <f t="shared" si="205"/>
        <v>2020</v>
      </c>
      <c r="N3278" s="6">
        <f t="shared" si="206"/>
        <v>10</v>
      </c>
      <c r="O3278" s="6" t="str">
        <f>VLOOKUP(L3278,'User input'!$D$6:$E$16,2,FALSE)</f>
        <v>Gigastuff</v>
      </c>
      <c r="P3278" s="6">
        <f>VLOOKUP(L3278,'User input'!$D$6:$G$16,3,FALSE)</f>
        <v>1.89</v>
      </c>
      <c r="Q3278" s="6">
        <f>VLOOKUP(L3278,'User input'!$D$6:$G$16,4,FALSE)</f>
        <v>18</v>
      </c>
      <c r="R3278" s="6">
        <f t="shared" si="207"/>
        <v>270</v>
      </c>
      <c r="S3278" s="26">
        <f t="shared" si="204"/>
        <v>510.29999999999995</v>
      </c>
      <c r="T3278" s="26">
        <f>IF(K3278&lt;'User input'!$I$9,'User input'!$J$8,IF(K3278&lt;'User input'!$I$10,'User input'!$J$9,IF(K3278&lt;'User input'!$I$11,'User input'!$J$10,'User input'!$J$11)))*S3278</f>
        <v>0</v>
      </c>
      <c r="U3278" s="26">
        <f>K3278*'User input'!$J$17+'User input'!$J$16</f>
        <v>0.5</v>
      </c>
    </row>
    <row r="3279" spans="1:21" x14ac:dyDescent="0.25">
      <c r="A3279" s="18">
        <v>3360</v>
      </c>
      <c r="B3279" s="10" t="s">
        <v>7907</v>
      </c>
      <c r="C3279" s="10" t="s">
        <v>4980</v>
      </c>
      <c r="D3279" s="10" t="s">
        <v>15</v>
      </c>
      <c r="E3279" s="10" t="s">
        <v>16</v>
      </c>
      <c r="F3279" s="16">
        <v>30</v>
      </c>
      <c r="G3279" s="10" t="s">
        <v>7908</v>
      </c>
      <c r="H3279" s="10" t="s">
        <v>34</v>
      </c>
      <c r="I3279" s="10" t="s">
        <v>1447</v>
      </c>
      <c r="J3279" s="11">
        <v>44339</v>
      </c>
      <c r="K3279" s="16">
        <v>17</v>
      </c>
      <c r="L3279" s="10" t="s">
        <v>68</v>
      </c>
      <c r="M3279" s="10">
        <f t="shared" si="205"/>
        <v>2021</v>
      </c>
      <c r="N3279" s="10">
        <f t="shared" si="206"/>
        <v>5</v>
      </c>
      <c r="O3279" s="10" t="str">
        <f>VLOOKUP(L3279,'User input'!$D$6:$E$16,2,FALSE)</f>
        <v>Megawidget M</v>
      </c>
      <c r="P3279" s="10">
        <f>VLOOKUP(L3279,'User input'!$D$6:$G$16,3,FALSE)</f>
        <v>1.29</v>
      </c>
      <c r="Q3279" s="10">
        <f>VLOOKUP(L3279,'User input'!$D$6:$G$16,4,FALSE)</f>
        <v>24</v>
      </c>
      <c r="R3279" s="10">
        <f t="shared" si="207"/>
        <v>408</v>
      </c>
      <c r="S3279" s="27">
        <f t="shared" si="204"/>
        <v>526.32000000000005</v>
      </c>
      <c r="T3279" s="27">
        <f>IF(K3279&lt;'User input'!$I$9,'User input'!$J$8,IF(K3279&lt;'User input'!$I$10,'User input'!$J$9,IF(K3279&lt;'User input'!$I$11,'User input'!$J$10,'User input'!$J$11)))*S3279</f>
        <v>0</v>
      </c>
      <c r="U3279" s="27">
        <f>K3279*'User input'!$J$17+'User input'!$J$16</f>
        <v>0.5</v>
      </c>
    </row>
    <row r="3280" spans="1:21" x14ac:dyDescent="0.25">
      <c r="A3280" s="17">
        <v>3361</v>
      </c>
      <c r="B3280" s="6" t="s">
        <v>7711</v>
      </c>
      <c r="C3280" s="6" t="s">
        <v>2185</v>
      </c>
      <c r="D3280" s="6" t="s">
        <v>28</v>
      </c>
      <c r="E3280" s="6" t="s">
        <v>29</v>
      </c>
      <c r="F3280" s="15">
        <v>30</v>
      </c>
      <c r="G3280" s="6" t="s">
        <v>7909</v>
      </c>
      <c r="H3280" s="6" t="s">
        <v>961</v>
      </c>
      <c r="I3280" s="6" t="s">
        <v>185</v>
      </c>
      <c r="J3280" s="7">
        <v>43765</v>
      </c>
      <c r="K3280" s="15">
        <v>65</v>
      </c>
      <c r="L3280" s="6" t="s">
        <v>62</v>
      </c>
      <c r="M3280" s="6">
        <f t="shared" si="205"/>
        <v>2019</v>
      </c>
      <c r="N3280" s="6">
        <f t="shared" si="206"/>
        <v>10</v>
      </c>
      <c r="O3280" s="6" t="str">
        <f>VLOOKUP(L3280,'User input'!$D$6:$E$16,2,FALSE)</f>
        <v>Ultrathing V4</v>
      </c>
      <c r="P3280" s="6">
        <f>VLOOKUP(L3280,'User input'!$D$6:$G$16,3,FALSE)</f>
        <v>3.99</v>
      </c>
      <c r="Q3280" s="6">
        <f>VLOOKUP(L3280,'User input'!$D$6:$G$16,4,FALSE)</f>
        <v>24</v>
      </c>
      <c r="R3280" s="6">
        <f t="shared" si="207"/>
        <v>1560</v>
      </c>
      <c r="S3280" s="26">
        <f t="shared" si="204"/>
        <v>6224.4000000000005</v>
      </c>
      <c r="T3280" s="26">
        <f>IF(K3280&lt;'User input'!$I$9,'User input'!$J$8,IF(K3280&lt;'User input'!$I$10,'User input'!$J$9,IF(K3280&lt;'User input'!$I$11,'User input'!$J$10,'User input'!$J$11)))*S3280</f>
        <v>311.22000000000003</v>
      </c>
      <c r="U3280" s="26">
        <f>K3280*'User input'!$J$17+'User input'!$J$16</f>
        <v>0.5</v>
      </c>
    </row>
    <row r="3281" spans="1:21" x14ac:dyDescent="0.25">
      <c r="A3281" s="17">
        <v>3363</v>
      </c>
      <c r="B3281" s="6" t="s">
        <v>3258</v>
      </c>
      <c r="C3281" s="6" t="s">
        <v>5142</v>
      </c>
      <c r="D3281" s="6" t="s">
        <v>49</v>
      </c>
      <c r="E3281" s="6" t="s">
        <v>16</v>
      </c>
      <c r="F3281" s="15">
        <v>90</v>
      </c>
      <c r="G3281" s="6" t="s">
        <v>7910</v>
      </c>
      <c r="H3281" s="6" t="s">
        <v>969</v>
      </c>
      <c r="I3281" s="6" t="s">
        <v>32</v>
      </c>
      <c r="J3281" s="7">
        <v>43841</v>
      </c>
      <c r="K3281" s="15">
        <v>32</v>
      </c>
      <c r="L3281" s="6" t="s">
        <v>99</v>
      </c>
      <c r="M3281" s="6">
        <f t="shared" si="205"/>
        <v>2020</v>
      </c>
      <c r="N3281" s="6">
        <f t="shared" si="206"/>
        <v>1</v>
      </c>
      <c r="O3281" s="6" t="str">
        <f>VLOOKUP(L3281,'User input'!$D$6:$E$16,2,FALSE)</f>
        <v>Superwossname</v>
      </c>
      <c r="P3281" s="6">
        <f>VLOOKUP(L3281,'User input'!$D$6:$G$16,3,FALSE)</f>
        <v>3.49</v>
      </c>
      <c r="Q3281" s="6">
        <f>VLOOKUP(L3281,'User input'!$D$6:$G$16,4,FALSE)</f>
        <v>20</v>
      </c>
      <c r="R3281" s="6">
        <f t="shared" si="207"/>
        <v>640</v>
      </c>
      <c r="S3281" s="26">
        <f t="shared" si="204"/>
        <v>2233.6000000000004</v>
      </c>
      <c r="T3281" s="26">
        <f>IF(K3281&lt;'User input'!$I$9,'User input'!$J$8,IF(K3281&lt;'User input'!$I$10,'User input'!$J$9,IF(K3281&lt;'User input'!$I$11,'User input'!$J$10,'User input'!$J$11)))*S3281</f>
        <v>67.00800000000001</v>
      </c>
      <c r="U3281" s="26">
        <f>K3281*'User input'!$J$17+'User input'!$J$16</f>
        <v>0.5</v>
      </c>
    </row>
    <row r="3282" spans="1:21" x14ac:dyDescent="0.25">
      <c r="A3282" s="18">
        <v>3364</v>
      </c>
      <c r="B3282" s="10" t="s">
        <v>2108</v>
      </c>
      <c r="C3282" s="10" t="s">
        <v>3640</v>
      </c>
      <c r="D3282" s="10" t="s">
        <v>28</v>
      </c>
      <c r="E3282" s="10" t="s">
        <v>29</v>
      </c>
      <c r="F3282" s="16">
        <v>30</v>
      </c>
      <c r="G3282" s="10" t="s">
        <v>7911</v>
      </c>
      <c r="H3282" s="10" t="s">
        <v>7065</v>
      </c>
      <c r="I3282" s="10" t="s">
        <v>32</v>
      </c>
      <c r="J3282" s="11">
        <v>43611</v>
      </c>
      <c r="K3282" s="16">
        <v>61</v>
      </c>
      <c r="L3282" s="10" t="s">
        <v>157</v>
      </c>
      <c r="M3282" s="10">
        <f t="shared" si="205"/>
        <v>2019</v>
      </c>
      <c r="N3282" s="10">
        <f t="shared" si="206"/>
        <v>5</v>
      </c>
      <c r="O3282" s="10" t="str">
        <f>VLOOKUP(L3282,'User input'!$D$6:$E$16,2,FALSE)</f>
        <v>Ultrathing V3</v>
      </c>
      <c r="P3282" s="10">
        <f>VLOOKUP(L3282,'User input'!$D$6:$G$16,3,FALSE)</f>
        <v>3.39</v>
      </c>
      <c r="Q3282" s="10">
        <f>VLOOKUP(L3282,'User input'!$D$6:$G$16,4,FALSE)</f>
        <v>24</v>
      </c>
      <c r="R3282" s="10">
        <f t="shared" si="207"/>
        <v>1464</v>
      </c>
      <c r="S3282" s="27">
        <f t="shared" si="204"/>
        <v>4962.96</v>
      </c>
      <c r="T3282" s="27">
        <f>IF(K3282&lt;'User input'!$I$9,'User input'!$J$8,IF(K3282&lt;'User input'!$I$10,'User input'!$J$9,IF(K3282&lt;'User input'!$I$11,'User input'!$J$10,'User input'!$J$11)))*S3282</f>
        <v>248.14800000000002</v>
      </c>
      <c r="U3282" s="27">
        <f>K3282*'User input'!$J$17+'User input'!$J$16</f>
        <v>0.5</v>
      </c>
    </row>
    <row r="3283" spans="1:21" x14ac:dyDescent="0.25">
      <c r="A3283" s="17">
        <v>3365</v>
      </c>
      <c r="B3283" s="6" t="s">
        <v>7912</v>
      </c>
      <c r="C3283" s="6" t="s">
        <v>5231</v>
      </c>
      <c r="D3283" s="6" t="s">
        <v>28</v>
      </c>
      <c r="E3283" s="6" t="s">
        <v>29</v>
      </c>
      <c r="F3283" s="15">
        <v>60</v>
      </c>
      <c r="G3283" s="6" t="s">
        <v>7913</v>
      </c>
      <c r="H3283" s="6" t="s">
        <v>7914</v>
      </c>
      <c r="I3283" s="6" t="s">
        <v>32</v>
      </c>
      <c r="J3283" s="7">
        <v>44270</v>
      </c>
      <c r="K3283" s="15">
        <v>2</v>
      </c>
      <c r="L3283" s="6" t="s">
        <v>39</v>
      </c>
      <c r="M3283" s="6">
        <f t="shared" si="205"/>
        <v>2021</v>
      </c>
      <c r="N3283" s="6">
        <f t="shared" si="206"/>
        <v>3</v>
      </c>
      <c r="O3283" s="6" t="str">
        <f>VLOOKUP(L3283,'User input'!$D$6:$E$16,2,FALSE)</f>
        <v>Ultrathing V1</v>
      </c>
      <c r="P3283" s="6">
        <f>VLOOKUP(L3283,'User input'!$D$6:$G$16,3,FALSE)</f>
        <v>1.79</v>
      </c>
      <c r="Q3283" s="6">
        <f>VLOOKUP(L3283,'User input'!$D$6:$G$16,4,FALSE)</f>
        <v>17</v>
      </c>
      <c r="R3283" s="6">
        <f t="shared" si="207"/>
        <v>34</v>
      </c>
      <c r="S3283" s="26">
        <f t="shared" si="204"/>
        <v>60.86</v>
      </c>
      <c r="T3283" s="26">
        <f>IF(K3283&lt;'User input'!$I$9,'User input'!$J$8,IF(K3283&lt;'User input'!$I$10,'User input'!$J$9,IF(K3283&lt;'User input'!$I$11,'User input'!$J$10,'User input'!$J$11)))*S3283</f>
        <v>0</v>
      </c>
      <c r="U3283" s="26">
        <f>K3283*'User input'!$J$17+'User input'!$J$16</f>
        <v>0.5</v>
      </c>
    </row>
    <row r="3284" spans="1:21" x14ac:dyDescent="0.25">
      <c r="A3284" s="18">
        <v>3366</v>
      </c>
      <c r="B3284" s="10" t="s">
        <v>1565</v>
      </c>
      <c r="C3284" s="10" t="s">
        <v>7915</v>
      </c>
      <c r="D3284" s="10" t="s">
        <v>28</v>
      </c>
      <c r="E3284" s="10" t="s">
        <v>29</v>
      </c>
      <c r="F3284" s="16">
        <v>90</v>
      </c>
      <c r="G3284" s="10" t="s">
        <v>7916</v>
      </c>
      <c r="H3284" s="10" t="s">
        <v>2022</v>
      </c>
      <c r="I3284" s="10" t="s">
        <v>171</v>
      </c>
      <c r="J3284" s="11">
        <v>44216</v>
      </c>
      <c r="K3284" s="16">
        <v>84</v>
      </c>
      <c r="L3284" s="10" t="s">
        <v>52</v>
      </c>
      <c r="M3284" s="10">
        <f t="shared" si="205"/>
        <v>2021</v>
      </c>
      <c r="N3284" s="10">
        <f t="shared" si="206"/>
        <v>1</v>
      </c>
      <c r="O3284" s="10" t="str">
        <f>VLOOKUP(L3284,'User input'!$D$6:$E$16,2,FALSE)</f>
        <v>Megawidget S</v>
      </c>
      <c r="P3284" s="10">
        <f>VLOOKUP(L3284,'User input'!$D$6:$G$16,3,FALSE)</f>
        <v>0.69</v>
      </c>
      <c r="Q3284" s="10">
        <f>VLOOKUP(L3284,'User input'!$D$6:$G$16,4,FALSE)</f>
        <v>24</v>
      </c>
      <c r="R3284" s="10">
        <f t="shared" si="207"/>
        <v>2016</v>
      </c>
      <c r="S3284" s="27">
        <f t="shared" si="204"/>
        <v>1391.04</v>
      </c>
      <c r="T3284" s="27">
        <f>IF(K3284&lt;'User input'!$I$9,'User input'!$J$8,IF(K3284&lt;'User input'!$I$10,'User input'!$J$9,IF(K3284&lt;'User input'!$I$11,'User input'!$J$10,'User input'!$J$11)))*S3284</f>
        <v>69.552000000000007</v>
      </c>
      <c r="U3284" s="27">
        <f>K3284*'User input'!$J$17+'User input'!$J$16</f>
        <v>0.5</v>
      </c>
    </row>
    <row r="3285" spans="1:21" x14ac:dyDescent="0.25">
      <c r="A3285" s="17">
        <v>3367</v>
      </c>
      <c r="B3285" s="6" t="s">
        <v>7292</v>
      </c>
      <c r="C3285" s="6" t="s">
        <v>3640</v>
      </c>
      <c r="D3285" s="6" t="s">
        <v>49</v>
      </c>
      <c r="E3285" s="6" t="s">
        <v>16</v>
      </c>
      <c r="F3285" s="15">
        <v>30</v>
      </c>
      <c r="G3285" s="6" t="s">
        <v>7917</v>
      </c>
      <c r="H3285" s="6" t="s">
        <v>870</v>
      </c>
      <c r="I3285" s="6" t="s">
        <v>185</v>
      </c>
      <c r="J3285" s="7">
        <v>44497</v>
      </c>
      <c r="K3285" s="15">
        <v>82</v>
      </c>
      <c r="L3285" s="6" t="s">
        <v>157</v>
      </c>
      <c r="M3285" s="6">
        <f t="shared" si="205"/>
        <v>2021</v>
      </c>
      <c r="N3285" s="6">
        <f t="shared" si="206"/>
        <v>10</v>
      </c>
      <c r="O3285" s="6" t="str">
        <f>VLOOKUP(L3285,'User input'!$D$6:$E$16,2,FALSE)</f>
        <v>Ultrathing V3</v>
      </c>
      <c r="P3285" s="6">
        <f>VLOOKUP(L3285,'User input'!$D$6:$G$16,3,FALSE)</f>
        <v>3.39</v>
      </c>
      <c r="Q3285" s="6">
        <f>VLOOKUP(L3285,'User input'!$D$6:$G$16,4,FALSE)</f>
        <v>24</v>
      </c>
      <c r="R3285" s="6">
        <f t="shared" si="207"/>
        <v>1968</v>
      </c>
      <c r="S3285" s="26">
        <f t="shared" si="204"/>
        <v>6671.52</v>
      </c>
      <c r="T3285" s="26">
        <f>IF(K3285&lt;'User input'!$I$9,'User input'!$J$8,IF(K3285&lt;'User input'!$I$10,'User input'!$J$9,IF(K3285&lt;'User input'!$I$11,'User input'!$J$10,'User input'!$J$11)))*S3285</f>
        <v>333.57600000000002</v>
      </c>
      <c r="U3285" s="26">
        <f>K3285*'User input'!$J$17+'User input'!$J$16</f>
        <v>0.5</v>
      </c>
    </row>
    <row r="3286" spans="1:21" x14ac:dyDescent="0.25">
      <c r="A3286" s="18">
        <v>3368</v>
      </c>
      <c r="B3286" s="10" t="s">
        <v>2922</v>
      </c>
      <c r="C3286" s="10" t="s">
        <v>4204</v>
      </c>
      <c r="D3286" s="10" t="s">
        <v>28</v>
      </c>
      <c r="E3286" s="10" t="s">
        <v>29</v>
      </c>
      <c r="F3286" s="16">
        <v>30</v>
      </c>
      <c r="G3286" s="10" t="s">
        <v>7918</v>
      </c>
      <c r="H3286" s="10" t="s">
        <v>4271</v>
      </c>
      <c r="I3286" s="10" t="s">
        <v>122</v>
      </c>
      <c r="J3286" s="11">
        <v>43582</v>
      </c>
      <c r="K3286" s="16">
        <v>35</v>
      </c>
      <c r="L3286" s="10" t="s">
        <v>157</v>
      </c>
      <c r="M3286" s="10">
        <f t="shared" si="205"/>
        <v>2019</v>
      </c>
      <c r="N3286" s="10">
        <f t="shared" si="206"/>
        <v>4</v>
      </c>
      <c r="O3286" s="10" t="str">
        <f>VLOOKUP(L3286,'User input'!$D$6:$E$16,2,FALSE)</f>
        <v>Ultrathing V3</v>
      </c>
      <c r="P3286" s="10">
        <f>VLOOKUP(L3286,'User input'!$D$6:$G$16,3,FALSE)</f>
        <v>3.39</v>
      </c>
      <c r="Q3286" s="10">
        <f>VLOOKUP(L3286,'User input'!$D$6:$G$16,4,FALSE)</f>
        <v>24</v>
      </c>
      <c r="R3286" s="10">
        <f t="shared" si="207"/>
        <v>840</v>
      </c>
      <c r="S3286" s="27">
        <f t="shared" si="204"/>
        <v>2847.6</v>
      </c>
      <c r="T3286" s="27">
        <f>IF(K3286&lt;'User input'!$I$9,'User input'!$J$8,IF(K3286&lt;'User input'!$I$10,'User input'!$J$9,IF(K3286&lt;'User input'!$I$11,'User input'!$J$10,'User input'!$J$11)))*S3286</f>
        <v>85.427999999999997</v>
      </c>
      <c r="U3286" s="27">
        <f>K3286*'User input'!$J$17+'User input'!$J$16</f>
        <v>0.5</v>
      </c>
    </row>
    <row r="3287" spans="1:21" x14ac:dyDescent="0.25">
      <c r="A3287" s="17">
        <v>3369</v>
      </c>
      <c r="B3287" s="6" t="s">
        <v>7287</v>
      </c>
      <c r="C3287" s="6" t="s">
        <v>5299</v>
      </c>
      <c r="D3287" s="6" t="s">
        <v>28</v>
      </c>
      <c r="E3287" s="6" t="s">
        <v>29</v>
      </c>
      <c r="F3287" s="15">
        <v>30</v>
      </c>
      <c r="G3287" s="6" t="s">
        <v>7919</v>
      </c>
      <c r="H3287" s="6" t="s">
        <v>2159</v>
      </c>
      <c r="I3287" s="6" t="s">
        <v>32</v>
      </c>
      <c r="J3287" s="7">
        <v>43511</v>
      </c>
      <c r="K3287" s="15">
        <v>60</v>
      </c>
      <c r="L3287" s="6" t="s">
        <v>20</v>
      </c>
      <c r="M3287" s="6">
        <f t="shared" si="205"/>
        <v>2019</v>
      </c>
      <c r="N3287" s="6">
        <f t="shared" si="206"/>
        <v>2</v>
      </c>
      <c r="O3287" s="6" t="str">
        <f>VLOOKUP(L3287,'User input'!$D$6:$E$16,2,FALSE)</f>
        <v>Hyperwotsit</v>
      </c>
      <c r="P3287" s="6">
        <f>VLOOKUP(L3287,'User input'!$D$6:$G$16,3,FALSE)</f>
        <v>2.0099999999999998</v>
      </c>
      <c r="Q3287" s="6">
        <f>VLOOKUP(L3287,'User input'!$D$6:$G$16,4,FALSE)</f>
        <v>20</v>
      </c>
      <c r="R3287" s="6">
        <f t="shared" si="207"/>
        <v>1200</v>
      </c>
      <c r="S3287" s="26">
        <f t="shared" si="204"/>
        <v>2411.9999999999995</v>
      </c>
      <c r="T3287" s="26">
        <f>IF(K3287&lt;'User input'!$I$9,'User input'!$J$8,IF(K3287&lt;'User input'!$I$10,'User input'!$J$9,IF(K3287&lt;'User input'!$I$11,'User input'!$J$10,'User input'!$J$11)))*S3287</f>
        <v>120.59999999999998</v>
      </c>
      <c r="U3287" s="26">
        <f>K3287*'User input'!$J$17+'User input'!$J$16</f>
        <v>0.5</v>
      </c>
    </row>
    <row r="3288" spans="1:21" x14ac:dyDescent="0.25">
      <c r="A3288" s="18">
        <v>3370</v>
      </c>
      <c r="B3288" s="10" t="s">
        <v>7920</v>
      </c>
      <c r="C3288" s="10" t="s">
        <v>7921</v>
      </c>
      <c r="D3288" s="10" t="s">
        <v>49</v>
      </c>
      <c r="E3288" s="10" t="s">
        <v>16</v>
      </c>
      <c r="F3288" s="16">
        <v>30</v>
      </c>
      <c r="G3288" s="10" t="s">
        <v>7922</v>
      </c>
      <c r="H3288" s="10" t="s">
        <v>3000</v>
      </c>
      <c r="I3288" s="10" t="s">
        <v>185</v>
      </c>
      <c r="J3288" s="11">
        <v>44323</v>
      </c>
      <c r="K3288" s="16">
        <v>72</v>
      </c>
      <c r="L3288" s="10" t="s">
        <v>33</v>
      </c>
      <c r="M3288" s="10">
        <f t="shared" si="205"/>
        <v>2021</v>
      </c>
      <c r="N3288" s="10">
        <f t="shared" si="206"/>
        <v>5</v>
      </c>
      <c r="O3288" s="10" t="str">
        <f>VLOOKUP(L3288,'User input'!$D$6:$E$16,2,FALSE)</f>
        <v>Megawidget L</v>
      </c>
      <c r="P3288" s="10">
        <f>VLOOKUP(L3288,'User input'!$D$6:$G$16,3,FALSE)</f>
        <v>1.79</v>
      </c>
      <c r="Q3288" s="10">
        <f>VLOOKUP(L3288,'User input'!$D$6:$G$16,4,FALSE)</f>
        <v>24</v>
      </c>
      <c r="R3288" s="10">
        <f t="shared" si="207"/>
        <v>1728</v>
      </c>
      <c r="S3288" s="27">
        <f t="shared" si="204"/>
        <v>3093.12</v>
      </c>
      <c r="T3288" s="27">
        <f>IF(K3288&lt;'User input'!$I$9,'User input'!$J$8,IF(K3288&lt;'User input'!$I$10,'User input'!$J$9,IF(K3288&lt;'User input'!$I$11,'User input'!$J$10,'User input'!$J$11)))*S3288</f>
        <v>154.65600000000001</v>
      </c>
      <c r="U3288" s="27">
        <f>K3288*'User input'!$J$17+'User input'!$J$16</f>
        <v>0.5</v>
      </c>
    </row>
    <row r="3289" spans="1:21" x14ac:dyDescent="0.25">
      <c r="A3289" s="17">
        <v>3371</v>
      </c>
      <c r="B3289" s="6" t="s">
        <v>2819</v>
      </c>
      <c r="C3289" s="6" t="s">
        <v>7923</v>
      </c>
      <c r="D3289" s="6" t="s">
        <v>28</v>
      </c>
      <c r="E3289" s="6" t="s">
        <v>29</v>
      </c>
      <c r="F3289" s="15">
        <v>60</v>
      </c>
      <c r="G3289" s="6" t="s">
        <v>7924</v>
      </c>
      <c r="H3289" s="6" t="s">
        <v>5224</v>
      </c>
      <c r="I3289" s="6" t="s">
        <v>25</v>
      </c>
      <c r="J3289" s="7">
        <v>43621</v>
      </c>
      <c r="K3289" s="15">
        <v>33</v>
      </c>
      <c r="L3289" s="6" t="s">
        <v>68</v>
      </c>
      <c r="M3289" s="6">
        <f t="shared" si="205"/>
        <v>2019</v>
      </c>
      <c r="N3289" s="6">
        <f t="shared" si="206"/>
        <v>6</v>
      </c>
      <c r="O3289" s="6" t="str">
        <f>VLOOKUP(L3289,'User input'!$D$6:$E$16,2,FALSE)</f>
        <v>Megawidget M</v>
      </c>
      <c r="P3289" s="6">
        <f>VLOOKUP(L3289,'User input'!$D$6:$G$16,3,FALSE)</f>
        <v>1.29</v>
      </c>
      <c r="Q3289" s="6">
        <f>VLOOKUP(L3289,'User input'!$D$6:$G$16,4,FALSE)</f>
        <v>24</v>
      </c>
      <c r="R3289" s="6">
        <f t="shared" si="207"/>
        <v>792</v>
      </c>
      <c r="S3289" s="26">
        <f t="shared" si="204"/>
        <v>1021.6800000000001</v>
      </c>
      <c r="T3289" s="26">
        <f>IF(K3289&lt;'User input'!$I$9,'User input'!$J$8,IF(K3289&lt;'User input'!$I$10,'User input'!$J$9,IF(K3289&lt;'User input'!$I$11,'User input'!$J$10,'User input'!$J$11)))*S3289</f>
        <v>30.650400000000001</v>
      </c>
      <c r="U3289" s="26">
        <f>K3289*'User input'!$J$17+'User input'!$J$16</f>
        <v>0.5</v>
      </c>
    </row>
    <row r="3290" spans="1:21" x14ac:dyDescent="0.25">
      <c r="A3290" s="18">
        <v>3372</v>
      </c>
      <c r="B3290" s="10" t="s">
        <v>5895</v>
      </c>
      <c r="C3290" s="10" t="s">
        <v>5483</v>
      </c>
      <c r="D3290" s="10" t="s">
        <v>28</v>
      </c>
      <c r="E3290" s="10" t="s">
        <v>29</v>
      </c>
      <c r="F3290" s="16">
        <v>60</v>
      </c>
      <c r="G3290" s="10" t="s">
        <v>7925</v>
      </c>
      <c r="H3290" s="10" t="s">
        <v>637</v>
      </c>
      <c r="I3290" s="10" t="s">
        <v>291</v>
      </c>
      <c r="J3290" s="11">
        <v>44323</v>
      </c>
      <c r="K3290" s="16">
        <v>60</v>
      </c>
      <c r="L3290" s="10" t="s">
        <v>68</v>
      </c>
      <c r="M3290" s="10">
        <f t="shared" si="205"/>
        <v>2021</v>
      </c>
      <c r="N3290" s="10">
        <f t="shared" si="206"/>
        <v>5</v>
      </c>
      <c r="O3290" s="10" t="str">
        <f>VLOOKUP(L3290,'User input'!$D$6:$E$16,2,FALSE)</f>
        <v>Megawidget M</v>
      </c>
      <c r="P3290" s="10">
        <f>VLOOKUP(L3290,'User input'!$D$6:$G$16,3,FALSE)</f>
        <v>1.29</v>
      </c>
      <c r="Q3290" s="10">
        <f>VLOOKUP(L3290,'User input'!$D$6:$G$16,4,FALSE)</f>
        <v>24</v>
      </c>
      <c r="R3290" s="10">
        <f t="shared" si="207"/>
        <v>1440</v>
      </c>
      <c r="S3290" s="27">
        <f t="shared" si="204"/>
        <v>1857.6000000000001</v>
      </c>
      <c r="T3290" s="27">
        <f>IF(K3290&lt;'User input'!$I$9,'User input'!$J$8,IF(K3290&lt;'User input'!$I$10,'User input'!$J$9,IF(K3290&lt;'User input'!$I$11,'User input'!$J$10,'User input'!$J$11)))*S3290</f>
        <v>92.88000000000001</v>
      </c>
      <c r="U3290" s="27">
        <f>K3290*'User input'!$J$17+'User input'!$J$16</f>
        <v>0.5</v>
      </c>
    </row>
    <row r="3291" spans="1:21" x14ac:dyDescent="0.25">
      <c r="A3291" s="17">
        <v>3373</v>
      </c>
      <c r="B3291" s="6" t="s">
        <v>7926</v>
      </c>
      <c r="C3291" s="6" t="s">
        <v>4796</v>
      </c>
      <c r="D3291" s="6" t="s">
        <v>28</v>
      </c>
      <c r="E3291" s="6" t="s">
        <v>29</v>
      </c>
      <c r="F3291" s="15">
        <v>30</v>
      </c>
      <c r="G3291" s="6" t="s">
        <v>7927</v>
      </c>
      <c r="H3291" s="6" t="s">
        <v>4036</v>
      </c>
      <c r="I3291" s="6" t="s">
        <v>32</v>
      </c>
      <c r="J3291" s="7">
        <v>43817</v>
      </c>
      <c r="K3291" s="15">
        <v>13</v>
      </c>
      <c r="L3291" s="6" t="s">
        <v>44</v>
      </c>
      <c r="M3291" s="6">
        <f t="shared" si="205"/>
        <v>2019</v>
      </c>
      <c r="N3291" s="6">
        <f t="shared" si="206"/>
        <v>12</v>
      </c>
      <c r="O3291" s="6" t="str">
        <f>VLOOKUP(L3291,'User input'!$D$6:$E$16,2,FALSE)</f>
        <v>Gigastuff</v>
      </c>
      <c r="P3291" s="6">
        <f>VLOOKUP(L3291,'User input'!$D$6:$G$16,3,FALSE)</f>
        <v>1.89</v>
      </c>
      <c r="Q3291" s="6">
        <f>VLOOKUP(L3291,'User input'!$D$6:$G$16,4,FALSE)</f>
        <v>18</v>
      </c>
      <c r="R3291" s="6">
        <f t="shared" si="207"/>
        <v>234</v>
      </c>
      <c r="S3291" s="26">
        <f t="shared" si="204"/>
        <v>442.26</v>
      </c>
      <c r="T3291" s="26">
        <f>IF(K3291&lt;'User input'!$I$9,'User input'!$J$8,IF(K3291&lt;'User input'!$I$10,'User input'!$J$9,IF(K3291&lt;'User input'!$I$11,'User input'!$J$10,'User input'!$J$11)))*S3291</f>
        <v>0</v>
      </c>
      <c r="U3291" s="26">
        <f>K3291*'User input'!$J$17+'User input'!$J$16</f>
        <v>0.5</v>
      </c>
    </row>
    <row r="3292" spans="1:21" x14ac:dyDescent="0.25">
      <c r="A3292" s="18">
        <v>3374</v>
      </c>
      <c r="B3292" s="10" t="s">
        <v>7928</v>
      </c>
      <c r="C3292" s="10" t="s">
        <v>2803</v>
      </c>
      <c r="D3292" s="10" t="s">
        <v>49</v>
      </c>
      <c r="E3292" s="10" t="s">
        <v>16</v>
      </c>
      <c r="F3292" s="16">
        <v>90</v>
      </c>
      <c r="G3292" s="10" t="s">
        <v>7929</v>
      </c>
      <c r="H3292" s="10" t="s">
        <v>3232</v>
      </c>
      <c r="I3292" s="10" t="s">
        <v>32</v>
      </c>
      <c r="J3292" s="11">
        <v>44527</v>
      </c>
      <c r="K3292" s="16">
        <v>64</v>
      </c>
      <c r="L3292" s="10" t="s">
        <v>78</v>
      </c>
      <c r="M3292" s="10">
        <f t="shared" si="205"/>
        <v>2021</v>
      </c>
      <c r="N3292" s="10">
        <f t="shared" si="206"/>
        <v>11</v>
      </c>
      <c r="O3292" s="10" t="str">
        <f>VLOOKUP(L3292,'User input'!$D$6:$E$16,2,FALSE)</f>
        <v>Ultrathing V2</v>
      </c>
      <c r="P3292" s="10">
        <f>VLOOKUP(L3292,'User input'!$D$6:$G$16,3,FALSE)</f>
        <v>2.95</v>
      </c>
      <c r="Q3292" s="10">
        <f>VLOOKUP(L3292,'User input'!$D$6:$G$16,4,FALSE)</f>
        <v>20</v>
      </c>
      <c r="R3292" s="10">
        <f t="shared" si="207"/>
        <v>1280</v>
      </c>
      <c r="S3292" s="27">
        <f t="shared" si="204"/>
        <v>3776</v>
      </c>
      <c r="T3292" s="27">
        <f>IF(K3292&lt;'User input'!$I$9,'User input'!$J$8,IF(K3292&lt;'User input'!$I$10,'User input'!$J$9,IF(K3292&lt;'User input'!$I$11,'User input'!$J$10,'User input'!$J$11)))*S3292</f>
        <v>188.8</v>
      </c>
      <c r="U3292" s="27">
        <f>K3292*'User input'!$J$17+'User input'!$J$16</f>
        <v>0.5</v>
      </c>
    </row>
    <row r="3293" spans="1:21" x14ac:dyDescent="0.25">
      <c r="A3293" s="17">
        <v>3375</v>
      </c>
      <c r="B3293" s="6" t="s">
        <v>340</v>
      </c>
      <c r="C3293" s="6" t="s">
        <v>7930</v>
      </c>
      <c r="D3293" s="6" t="s">
        <v>28</v>
      </c>
      <c r="E3293" s="6" t="s">
        <v>29</v>
      </c>
      <c r="F3293" s="15">
        <v>30</v>
      </c>
      <c r="G3293" s="6" t="s">
        <v>7929</v>
      </c>
      <c r="H3293" s="6" t="s">
        <v>3253</v>
      </c>
      <c r="I3293" s="6" t="s">
        <v>32</v>
      </c>
      <c r="J3293" s="7">
        <v>44109</v>
      </c>
      <c r="K3293" s="15">
        <v>78</v>
      </c>
      <c r="L3293" s="6" t="s">
        <v>157</v>
      </c>
      <c r="M3293" s="6">
        <f t="shared" si="205"/>
        <v>2020</v>
      </c>
      <c r="N3293" s="6">
        <f t="shared" si="206"/>
        <v>10</v>
      </c>
      <c r="O3293" s="6" t="str">
        <f>VLOOKUP(L3293,'User input'!$D$6:$E$16,2,FALSE)</f>
        <v>Ultrathing V3</v>
      </c>
      <c r="P3293" s="6">
        <f>VLOOKUP(L3293,'User input'!$D$6:$G$16,3,FALSE)</f>
        <v>3.39</v>
      </c>
      <c r="Q3293" s="6">
        <f>VLOOKUP(L3293,'User input'!$D$6:$G$16,4,FALSE)</f>
        <v>24</v>
      </c>
      <c r="R3293" s="6">
        <f t="shared" si="207"/>
        <v>1872</v>
      </c>
      <c r="S3293" s="26">
        <f t="shared" si="204"/>
        <v>6346.08</v>
      </c>
      <c r="T3293" s="26">
        <f>IF(K3293&lt;'User input'!$I$9,'User input'!$J$8,IF(K3293&lt;'User input'!$I$10,'User input'!$J$9,IF(K3293&lt;'User input'!$I$11,'User input'!$J$10,'User input'!$J$11)))*S3293</f>
        <v>317.30400000000003</v>
      </c>
      <c r="U3293" s="26">
        <f>K3293*'User input'!$J$17+'User input'!$J$16</f>
        <v>0.5</v>
      </c>
    </row>
    <row r="3294" spans="1:21" x14ac:dyDescent="0.25">
      <c r="A3294" s="18">
        <v>3376</v>
      </c>
      <c r="B3294" s="10" t="s">
        <v>7931</v>
      </c>
      <c r="C3294" s="10" t="s">
        <v>3859</v>
      </c>
      <c r="D3294" s="10" t="s">
        <v>49</v>
      </c>
      <c r="E3294" s="10" t="s">
        <v>16</v>
      </c>
      <c r="F3294" s="16">
        <v>30</v>
      </c>
      <c r="G3294" s="10" t="s">
        <v>7932</v>
      </c>
      <c r="H3294" s="10" t="s">
        <v>7933</v>
      </c>
      <c r="I3294" s="10" t="s">
        <v>38</v>
      </c>
      <c r="J3294" s="11">
        <v>44259</v>
      </c>
      <c r="K3294" s="16">
        <v>68</v>
      </c>
      <c r="L3294" s="10" t="s">
        <v>78</v>
      </c>
      <c r="M3294" s="10">
        <f t="shared" si="205"/>
        <v>2021</v>
      </c>
      <c r="N3294" s="10">
        <f t="shared" si="206"/>
        <v>3</v>
      </c>
      <c r="O3294" s="10" t="str">
        <f>VLOOKUP(L3294,'User input'!$D$6:$E$16,2,FALSE)</f>
        <v>Ultrathing V2</v>
      </c>
      <c r="P3294" s="10">
        <f>VLOOKUP(L3294,'User input'!$D$6:$G$16,3,FALSE)</f>
        <v>2.95</v>
      </c>
      <c r="Q3294" s="10">
        <f>VLOOKUP(L3294,'User input'!$D$6:$G$16,4,FALSE)</f>
        <v>20</v>
      </c>
      <c r="R3294" s="10">
        <f t="shared" si="207"/>
        <v>1360</v>
      </c>
      <c r="S3294" s="27">
        <f t="shared" si="204"/>
        <v>4012.0000000000005</v>
      </c>
      <c r="T3294" s="27">
        <f>IF(K3294&lt;'User input'!$I$9,'User input'!$J$8,IF(K3294&lt;'User input'!$I$10,'User input'!$J$9,IF(K3294&lt;'User input'!$I$11,'User input'!$J$10,'User input'!$J$11)))*S3294</f>
        <v>200.60000000000002</v>
      </c>
      <c r="U3294" s="27">
        <f>K3294*'User input'!$J$17+'User input'!$J$16</f>
        <v>0.5</v>
      </c>
    </row>
    <row r="3295" spans="1:21" x14ac:dyDescent="0.25">
      <c r="A3295" s="17">
        <v>3377</v>
      </c>
      <c r="B3295" s="6" t="s">
        <v>985</v>
      </c>
      <c r="C3295" s="6" t="s">
        <v>1312</v>
      </c>
      <c r="D3295" s="6" t="s">
        <v>28</v>
      </c>
      <c r="E3295" s="6" t="s">
        <v>29</v>
      </c>
      <c r="F3295" s="15">
        <v>30</v>
      </c>
      <c r="G3295" s="6" t="s">
        <v>7934</v>
      </c>
      <c r="H3295" s="6" t="s">
        <v>1811</v>
      </c>
      <c r="I3295" s="6" t="s">
        <v>87</v>
      </c>
      <c r="J3295" s="7">
        <v>44229</v>
      </c>
      <c r="K3295" s="15">
        <v>30</v>
      </c>
      <c r="L3295" s="6" t="s">
        <v>52</v>
      </c>
      <c r="M3295" s="6">
        <f t="shared" si="205"/>
        <v>2021</v>
      </c>
      <c r="N3295" s="6">
        <f t="shared" si="206"/>
        <v>2</v>
      </c>
      <c r="O3295" s="6" t="str">
        <f>VLOOKUP(L3295,'User input'!$D$6:$E$16,2,FALSE)</f>
        <v>Megawidget S</v>
      </c>
      <c r="P3295" s="6">
        <f>VLOOKUP(L3295,'User input'!$D$6:$G$16,3,FALSE)</f>
        <v>0.69</v>
      </c>
      <c r="Q3295" s="6">
        <f>VLOOKUP(L3295,'User input'!$D$6:$G$16,4,FALSE)</f>
        <v>24</v>
      </c>
      <c r="R3295" s="6">
        <f t="shared" si="207"/>
        <v>720</v>
      </c>
      <c r="S3295" s="26">
        <f t="shared" si="204"/>
        <v>496.79999999999995</v>
      </c>
      <c r="T3295" s="26">
        <f>IF(K3295&lt;'User input'!$I$9,'User input'!$J$8,IF(K3295&lt;'User input'!$I$10,'User input'!$J$9,IF(K3295&lt;'User input'!$I$11,'User input'!$J$10,'User input'!$J$11)))*S3295</f>
        <v>14.903999999999998</v>
      </c>
      <c r="U3295" s="26">
        <f>K3295*'User input'!$J$17+'User input'!$J$16</f>
        <v>0.5</v>
      </c>
    </row>
    <row r="3296" spans="1:21" x14ac:dyDescent="0.25">
      <c r="A3296" s="18">
        <v>3378</v>
      </c>
      <c r="B3296" s="10" t="s">
        <v>7336</v>
      </c>
      <c r="C3296" s="10" t="s">
        <v>3557</v>
      </c>
      <c r="D3296" s="10" t="s">
        <v>49</v>
      </c>
      <c r="E3296" s="10" t="s">
        <v>16</v>
      </c>
      <c r="F3296" s="16">
        <v>90</v>
      </c>
      <c r="G3296" s="10" t="s">
        <v>7935</v>
      </c>
      <c r="H3296" s="10" t="s">
        <v>4345</v>
      </c>
      <c r="I3296" s="10" t="s">
        <v>4346</v>
      </c>
      <c r="J3296" s="11">
        <v>43506</v>
      </c>
      <c r="K3296" s="16">
        <v>43</v>
      </c>
      <c r="L3296" s="10" t="s">
        <v>68</v>
      </c>
      <c r="M3296" s="10">
        <f t="shared" si="205"/>
        <v>2019</v>
      </c>
      <c r="N3296" s="10">
        <f t="shared" si="206"/>
        <v>2</v>
      </c>
      <c r="O3296" s="10" t="str">
        <f>VLOOKUP(L3296,'User input'!$D$6:$E$16,2,FALSE)</f>
        <v>Megawidget M</v>
      </c>
      <c r="P3296" s="10">
        <f>VLOOKUP(L3296,'User input'!$D$6:$G$16,3,FALSE)</f>
        <v>1.29</v>
      </c>
      <c r="Q3296" s="10">
        <f>VLOOKUP(L3296,'User input'!$D$6:$G$16,4,FALSE)</f>
        <v>24</v>
      </c>
      <c r="R3296" s="10">
        <f t="shared" si="207"/>
        <v>1032</v>
      </c>
      <c r="S3296" s="27">
        <f t="shared" si="204"/>
        <v>1331.28</v>
      </c>
      <c r="T3296" s="27">
        <f>IF(K3296&lt;'User input'!$I$9,'User input'!$J$8,IF(K3296&lt;'User input'!$I$10,'User input'!$J$9,IF(K3296&lt;'User input'!$I$11,'User input'!$J$10,'User input'!$J$11)))*S3296</f>
        <v>39.938399999999994</v>
      </c>
      <c r="U3296" s="27">
        <f>K3296*'User input'!$J$17+'User input'!$J$16</f>
        <v>0.5</v>
      </c>
    </row>
    <row r="3297" spans="1:21" x14ac:dyDescent="0.25">
      <c r="A3297" s="17">
        <v>3379</v>
      </c>
      <c r="B3297" s="6" t="s">
        <v>3417</v>
      </c>
      <c r="C3297" s="6" t="s">
        <v>3537</v>
      </c>
      <c r="D3297" s="6" t="s">
        <v>90</v>
      </c>
      <c r="E3297" s="6" t="s">
        <v>29</v>
      </c>
      <c r="F3297" s="15">
        <v>30</v>
      </c>
      <c r="G3297" s="6" t="s">
        <v>7936</v>
      </c>
      <c r="H3297" s="6" t="s">
        <v>2856</v>
      </c>
      <c r="I3297" s="6" t="s">
        <v>32</v>
      </c>
      <c r="J3297" s="7">
        <v>43592</v>
      </c>
      <c r="K3297" s="15">
        <v>76</v>
      </c>
      <c r="L3297" s="6" t="s">
        <v>78</v>
      </c>
      <c r="M3297" s="6">
        <f t="shared" si="205"/>
        <v>2019</v>
      </c>
      <c r="N3297" s="6">
        <f t="shared" si="206"/>
        <v>5</v>
      </c>
      <c r="O3297" s="6" t="str">
        <f>VLOOKUP(L3297,'User input'!$D$6:$E$16,2,FALSE)</f>
        <v>Ultrathing V2</v>
      </c>
      <c r="P3297" s="6">
        <f>VLOOKUP(L3297,'User input'!$D$6:$G$16,3,FALSE)</f>
        <v>2.95</v>
      </c>
      <c r="Q3297" s="6">
        <f>VLOOKUP(L3297,'User input'!$D$6:$G$16,4,FALSE)</f>
        <v>20</v>
      </c>
      <c r="R3297" s="6">
        <f t="shared" si="207"/>
        <v>1520</v>
      </c>
      <c r="S3297" s="26">
        <f t="shared" si="204"/>
        <v>4484</v>
      </c>
      <c r="T3297" s="26">
        <f>IF(K3297&lt;'User input'!$I$9,'User input'!$J$8,IF(K3297&lt;'User input'!$I$10,'User input'!$J$9,IF(K3297&lt;'User input'!$I$11,'User input'!$J$10,'User input'!$J$11)))*S3297</f>
        <v>224.20000000000002</v>
      </c>
      <c r="U3297" s="26">
        <f>K3297*'User input'!$J$17+'User input'!$J$16</f>
        <v>0.5</v>
      </c>
    </row>
    <row r="3298" spans="1:21" x14ac:dyDescent="0.25">
      <c r="A3298" s="18">
        <v>3380</v>
      </c>
      <c r="B3298" s="10" t="s">
        <v>2813</v>
      </c>
      <c r="C3298" s="10" t="s">
        <v>7592</v>
      </c>
      <c r="D3298" s="10" t="s">
        <v>49</v>
      </c>
      <c r="E3298" s="10" t="s">
        <v>16</v>
      </c>
      <c r="F3298" s="16">
        <v>90</v>
      </c>
      <c r="G3298" s="10" t="s">
        <v>7937</v>
      </c>
      <c r="H3298" s="10" t="s">
        <v>2668</v>
      </c>
      <c r="I3298" s="10" t="s">
        <v>32</v>
      </c>
      <c r="J3298" s="11">
        <v>44324</v>
      </c>
      <c r="K3298" s="16">
        <v>36</v>
      </c>
      <c r="L3298" s="10" t="s">
        <v>52</v>
      </c>
      <c r="M3298" s="10">
        <f t="shared" si="205"/>
        <v>2021</v>
      </c>
      <c r="N3298" s="10">
        <f t="shared" si="206"/>
        <v>5</v>
      </c>
      <c r="O3298" s="10" t="str">
        <f>VLOOKUP(L3298,'User input'!$D$6:$E$16,2,FALSE)</f>
        <v>Megawidget S</v>
      </c>
      <c r="P3298" s="10">
        <f>VLOOKUP(L3298,'User input'!$D$6:$G$16,3,FALSE)</f>
        <v>0.69</v>
      </c>
      <c r="Q3298" s="10">
        <f>VLOOKUP(L3298,'User input'!$D$6:$G$16,4,FALSE)</f>
        <v>24</v>
      </c>
      <c r="R3298" s="10">
        <f t="shared" si="207"/>
        <v>864</v>
      </c>
      <c r="S3298" s="27">
        <f t="shared" si="204"/>
        <v>596.16</v>
      </c>
      <c r="T3298" s="27">
        <f>IF(K3298&lt;'User input'!$I$9,'User input'!$J$8,IF(K3298&lt;'User input'!$I$10,'User input'!$J$9,IF(K3298&lt;'User input'!$I$11,'User input'!$J$10,'User input'!$J$11)))*S3298</f>
        <v>17.884799999999998</v>
      </c>
      <c r="U3298" s="27">
        <f>K3298*'User input'!$J$17+'User input'!$J$16</f>
        <v>0.5</v>
      </c>
    </row>
    <row r="3299" spans="1:21" x14ac:dyDescent="0.25">
      <c r="A3299" s="17">
        <v>3381</v>
      </c>
      <c r="B3299" s="6" t="s">
        <v>7938</v>
      </c>
      <c r="C3299" s="6" t="s">
        <v>4118</v>
      </c>
      <c r="D3299" s="6" t="s">
        <v>49</v>
      </c>
      <c r="E3299" s="6" t="s">
        <v>16</v>
      </c>
      <c r="F3299" s="15">
        <v>60</v>
      </c>
      <c r="G3299" s="6" t="s">
        <v>7939</v>
      </c>
      <c r="H3299" s="6" t="s">
        <v>637</v>
      </c>
      <c r="I3299" s="6" t="s">
        <v>291</v>
      </c>
      <c r="J3299" s="7">
        <v>43498</v>
      </c>
      <c r="K3299" s="15">
        <v>31</v>
      </c>
      <c r="L3299" s="6" t="s">
        <v>39</v>
      </c>
      <c r="M3299" s="6">
        <f t="shared" si="205"/>
        <v>2019</v>
      </c>
      <c r="N3299" s="6">
        <f t="shared" si="206"/>
        <v>2</v>
      </c>
      <c r="O3299" s="6" t="str">
        <f>VLOOKUP(L3299,'User input'!$D$6:$E$16,2,FALSE)</f>
        <v>Ultrathing V1</v>
      </c>
      <c r="P3299" s="6">
        <f>VLOOKUP(L3299,'User input'!$D$6:$G$16,3,FALSE)</f>
        <v>1.79</v>
      </c>
      <c r="Q3299" s="6">
        <f>VLOOKUP(L3299,'User input'!$D$6:$G$16,4,FALSE)</f>
        <v>17</v>
      </c>
      <c r="R3299" s="6">
        <f t="shared" si="207"/>
        <v>527</v>
      </c>
      <c r="S3299" s="26">
        <f t="shared" si="204"/>
        <v>943.33</v>
      </c>
      <c r="T3299" s="26">
        <f>IF(K3299&lt;'User input'!$I$9,'User input'!$J$8,IF(K3299&lt;'User input'!$I$10,'User input'!$J$9,IF(K3299&lt;'User input'!$I$11,'User input'!$J$10,'User input'!$J$11)))*S3299</f>
        <v>28.299900000000001</v>
      </c>
      <c r="U3299" s="26">
        <f>K3299*'User input'!$J$17+'User input'!$J$16</f>
        <v>0.5</v>
      </c>
    </row>
    <row r="3300" spans="1:21" x14ac:dyDescent="0.25">
      <c r="A3300" s="18">
        <v>3382</v>
      </c>
      <c r="B3300" s="10" t="s">
        <v>7940</v>
      </c>
      <c r="C3300" s="10" t="s">
        <v>7941</v>
      </c>
      <c r="D3300" s="10" t="s">
        <v>15</v>
      </c>
      <c r="E3300" s="10" t="s">
        <v>16</v>
      </c>
      <c r="F3300" s="16">
        <v>60</v>
      </c>
      <c r="G3300" s="10" t="s">
        <v>7942</v>
      </c>
      <c r="H3300" s="10" t="s">
        <v>161</v>
      </c>
      <c r="I3300" s="10" t="s">
        <v>162</v>
      </c>
      <c r="J3300" s="11">
        <v>44120</v>
      </c>
      <c r="K3300" s="16">
        <v>94</v>
      </c>
      <c r="L3300" s="10" t="s">
        <v>68</v>
      </c>
      <c r="M3300" s="10">
        <f t="shared" si="205"/>
        <v>2020</v>
      </c>
      <c r="N3300" s="10">
        <f t="shared" si="206"/>
        <v>10</v>
      </c>
      <c r="O3300" s="10" t="str">
        <f>VLOOKUP(L3300,'User input'!$D$6:$E$16,2,FALSE)</f>
        <v>Megawidget M</v>
      </c>
      <c r="P3300" s="10">
        <f>VLOOKUP(L3300,'User input'!$D$6:$G$16,3,FALSE)</f>
        <v>1.29</v>
      </c>
      <c r="Q3300" s="10">
        <f>VLOOKUP(L3300,'User input'!$D$6:$G$16,4,FALSE)</f>
        <v>24</v>
      </c>
      <c r="R3300" s="10">
        <f t="shared" si="207"/>
        <v>2256</v>
      </c>
      <c r="S3300" s="27">
        <f t="shared" si="204"/>
        <v>2910.2400000000002</v>
      </c>
      <c r="T3300" s="27">
        <f>IF(K3300&lt;'User input'!$I$9,'User input'!$J$8,IF(K3300&lt;'User input'!$I$10,'User input'!$J$9,IF(K3300&lt;'User input'!$I$11,'User input'!$J$10,'User input'!$J$11)))*S3300</f>
        <v>145.51200000000003</v>
      </c>
      <c r="U3300" s="27">
        <f>K3300*'User input'!$J$17+'User input'!$J$16</f>
        <v>0.5</v>
      </c>
    </row>
    <row r="3301" spans="1:21" x14ac:dyDescent="0.25">
      <c r="A3301" s="17">
        <v>3383</v>
      </c>
      <c r="B3301" s="6" t="s">
        <v>371</v>
      </c>
      <c r="C3301" s="6" t="s">
        <v>2266</v>
      </c>
      <c r="D3301" s="6" t="s">
        <v>28</v>
      </c>
      <c r="E3301" s="6" t="s">
        <v>29</v>
      </c>
      <c r="F3301" s="15">
        <v>30</v>
      </c>
      <c r="G3301" s="6" t="s">
        <v>7943</v>
      </c>
      <c r="H3301" s="6" t="s">
        <v>1470</v>
      </c>
      <c r="I3301" s="6" t="s">
        <v>1471</v>
      </c>
      <c r="J3301" s="7">
        <v>44228</v>
      </c>
      <c r="K3301" s="15">
        <v>97</v>
      </c>
      <c r="L3301" s="6" t="s">
        <v>99</v>
      </c>
      <c r="M3301" s="6">
        <f t="shared" si="205"/>
        <v>2021</v>
      </c>
      <c r="N3301" s="6">
        <f t="shared" si="206"/>
        <v>2</v>
      </c>
      <c r="O3301" s="6" t="str">
        <f>VLOOKUP(L3301,'User input'!$D$6:$E$16,2,FALSE)</f>
        <v>Superwossname</v>
      </c>
      <c r="P3301" s="6">
        <f>VLOOKUP(L3301,'User input'!$D$6:$G$16,3,FALSE)</f>
        <v>3.49</v>
      </c>
      <c r="Q3301" s="6">
        <f>VLOOKUP(L3301,'User input'!$D$6:$G$16,4,FALSE)</f>
        <v>20</v>
      </c>
      <c r="R3301" s="6">
        <f t="shared" si="207"/>
        <v>1940</v>
      </c>
      <c r="S3301" s="26">
        <f t="shared" si="204"/>
        <v>6770.6</v>
      </c>
      <c r="T3301" s="26">
        <f>IF(K3301&lt;'User input'!$I$9,'User input'!$J$8,IF(K3301&lt;'User input'!$I$10,'User input'!$J$9,IF(K3301&lt;'User input'!$I$11,'User input'!$J$10,'User input'!$J$11)))*S3301</f>
        <v>338.53000000000003</v>
      </c>
      <c r="U3301" s="26">
        <f>K3301*'User input'!$J$17+'User input'!$J$16</f>
        <v>0.5</v>
      </c>
    </row>
    <row r="3302" spans="1:21" x14ac:dyDescent="0.25">
      <c r="A3302" s="18">
        <v>3384</v>
      </c>
      <c r="B3302" s="10" t="s">
        <v>7944</v>
      </c>
      <c r="C3302" s="10" t="s">
        <v>704</v>
      </c>
      <c r="D3302" s="10" t="s">
        <v>28</v>
      </c>
      <c r="E3302" s="10" t="s">
        <v>29</v>
      </c>
      <c r="F3302" s="16">
        <v>90</v>
      </c>
      <c r="G3302" s="10" t="s">
        <v>7945</v>
      </c>
      <c r="H3302" s="10" t="s">
        <v>2469</v>
      </c>
      <c r="I3302" s="10" t="s">
        <v>1228</v>
      </c>
      <c r="J3302" s="11">
        <v>44021</v>
      </c>
      <c r="K3302" s="16">
        <v>33</v>
      </c>
      <c r="L3302" s="10" t="s">
        <v>99</v>
      </c>
      <c r="M3302" s="10">
        <f t="shared" si="205"/>
        <v>2020</v>
      </c>
      <c r="N3302" s="10">
        <f t="shared" si="206"/>
        <v>7</v>
      </c>
      <c r="O3302" s="10" t="str">
        <f>VLOOKUP(L3302,'User input'!$D$6:$E$16,2,FALSE)</f>
        <v>Superwossname</v>
      </c>
      <c r="P3302" s="10">
        <f>VLOOKUP(L3302,'User input'!$D$6:$G$16,3,FALSE)</f>
        <v>3.49</v>
      </c>
      <c r="Q3302" s="10">
        <f>VLOOKUP(L3302,'User input'!$D$6:$G$16,4,FALSE)</f>
        <v>20</v>
      </c>
      <c r="R3302" s="10">
        <f t="shared" si="207"/>
        <v>660</v>
      </c>
      <c r="S3302" s="27">
        <f t="shared" si="204"/>
        <v>2303.4</v>
      </c>
      <c r="T3302" s="27">
        <f>IF(K3302&lt;'User input'!$I$9,'User input'!$J$8,IF(K3302&lt;'User input'!$I$10,'User input'!$J$9,IF(K3302&lt;'User input'!$I$11,'User input'!$J$10,'User input'!$J$11)))*S3302</f>
        <v>69.102000000000004</v>
      </c>
      <c r="U3302" s="27">
        <f>K3302*'User input'!$J$17+'User input'!$J$16</f>
        <v>0.5</v>
      </c>
    </row>
    <row r="3303" spans="1:21" x14ac:dyDescent="0.25">
      <c r="A3303" s="17">
        <v>3385</v>
      </c>
      <c r="B3303" s="6" t="s">
        <v>7327</v>
      </c>
      <c r="C3303" s="6" t="s">
        <v>5640</v>
      </c>
      <c r="D3303" s="6" t="s">
        <v>49</v>
      </c>
      <c r="E3303" s="6" t="s">
        <v>16</v>
      </c>
      <c r="F3303" s="15">
        <v>60</v>
      </c>
      <c r="G3303" s="6" t="s">
        <v>7946</v>
      </c>
      <c r="H3303" s="6" t="s">
        <v>1948</v>
      </c>
      <c r="I3303" s="6" t="s">
        <v>32</v>
      </c>
      <c r="J3303" s="7">
        <v>44285</v>
      </c>
      <c r="K3303" s="15">
        <v>16</v>
      </c>
      <c r="L3303" s="6" t="s">
        <v>33</v>
      </c>
      <c r="M3303" s="6">
        <f t="shared" si="205"/>
        <v>2021</v>
      </c>
      <c r="N3303" s="6">
        <f t="shared" si="206"/>
        <v>3</v>
      </c>
      <c r="O3303" s="6" t="str">
        <f>VLOOKUP(L3303,'User input'!$D$6:$E$16,2,FALSE)</f>
        <v>Megawidget L</v>
      </c>
      <c r="P3303" s="6">
        <f>VLOOKUP(L3303,'User input'!$D$6:$G$16,3,FALSE)</f>
        <v>1.79</v>
      </c>
      <c r="Q3303" s="6">
        <f>VLOOKUP(L3303,'User input'!$D$6:$G$16,4,FALSE)</f>
        <v>24</v>
      </c>
      <c r="R3303" s="6">
        <f t="shared" si="207"/>
        <v>384</v>
      </c>
      <c r="S3303" s="26">
        <f t="shared" si="204"/>
        <v>687.36</v>
      </c>
      <c r="T3303" s="26">
        <f>IF(K3303&lt;'User input'!$I$9,'User input'!$J$8,IF(K3303&lt;'User input'!$I$10,'User input'!$J$9,IF(K3303&lt;'User input'!$I$11,'User input'!$J$10,'User input'!$J$11)))*S3303</f>
        <v>0</v>
      </c>
      <c r="U3303" s="26">
        <f>K3303*'User input'!$J$17+'User input'!$J$16</f>
        <v>0.5</v>
      </c>
    </row>
    <row r="3304" spans="1:21" x14ac:dyDescent="0.25">
      <c r="A3304" s="18">
        <v>3386</v>
      </c>
      <c r="B3304" s="10" t="s">
        <v>6122</v>
      </c>
      <c r="C3304" s="10" t="s">
        <v>2960</v>
      </c>
      <c r="D3304" s="10" t="s">
        <v>28</v>
      </c>
      <c r="E3304" s="10" t="s">
        <v>29</v>
      </c>
      <c r="F3304" s="16">
        <v>90</v>
      </c>
      <c r="G3304" s="10" t="s">
        <v>7947</v>
      </c>
      <c r="H3304" s="10" t="s">
        <v>5798</v>
      </c>
      <c r="I3304" s="10" t="s">
        <v>5799</v>
      </c>
      <c r="J3304" s="11">
        <v>44171</v>
      </c>
      <c r="K3304" s="16">
        <v>64</v>
      </c>
      <c r="L3304" s="10" t="s">
        <v>99</v>
      </c>
      <c r="M3304" s="10">
        <f t="shared" si="205"/>
        <v>2020</v>
      </c>
      <c r="N3304" s="10">
        <f t="shared" si="206"/>
        <v>12</v>
      </c>
      <c r="O3304" s="10" t="str">
        <f>VLOOKUP(L3304,'User input'!$D$6:$E$16,2,FALSE)</f>
        <v>Superwossname</v>
      </c>
      <c r="P3304" s="10">
        <f>VLOOKUP(L3304,'User input'!$D$6:$G$16,3,FALSE)</f>
        <v>3.49</v>
      </c>
      <c r="Q3304" s="10">
        <f>VLOOKUP(L3304,'User input'!$D$6:$G$16,4,FALSE)</f>
        <v>20</v>
      </c>
      <c r="R3304" s="10">
        <f t="shared" si="207"/>
        <v>1280</v>
      </c>
      <c r="S3304" s="27">
        <f t="shared" si="204"/>
        <v>4467.2000000000007</v>
      </c>
      <c r="T3304" s="27">
        <f>IF(K3304&lt;'User input'!$I$9,'User input'!$J$8,IF(K3304&lt;'User input'!$I$10,'User input'!$J$9,IF(K3304&lt;'User input'!$I$11,'User input'!$J$10,'User input'!$J$11)))*S3304</f>
        <v>223.36000000000004</v>
      </c>
      <c r="U3304" s="27">
        <f>K3304*'User input'!$J$17+'User input'!$J$16</f>
        <v>0.5</v>
      </c>
    </row>
    <row r="3305" spans="1:21" x14ac:dyDescent="0.25">
      <c r="A3305" s="17">
        <v>3387</v>
      </c>
      <c r="B3305" s="6" t="s">
        <v>5899</v>
      </c>
      <c r="C3305" s="6" t="s">
        <v>7948</v>
      </c>
      <c r="D3305" s="6" t="s">
        <v>28</v>
      </c>
      <c r="E3305" s="6" t="s">
        <v>29</v>
      </c>
      <c r="F3305" s="15">
        <v>90</v>
      </c>
      <c r="G3305" s="6" t="s">
        <v>7949</v>
      </c>
      <c r="H3305" s="6" t="s">
        <v>876</v>
      </c>
      <c r="I3305" s="6" t="s">
        <v>176</v>
      </c>
      <c r="J3305" s="7">
        <v>44022</v>
      </c>
      <c r="K3305" s="15">
        <v>51</v>
      </c>
      <c r="L3305" s="6" t="s">
        <v>39</v>
      </c>
      <c r="M3305" s="6">
        <f t="shared" si="205"/>
        <v>2020</v>
      </c>
      <c r="N3305" s="6">
        <f t="shared" si="206"/>
        <v>7</v>
      </c>
      <c r="O3305" s="6" t="str">
        <f>VLOOKUP(L3305,'User input'!$D$6:$E$16,2,FALSE)</f>
        <v>Ultrathing V1</v>
      </c>
      <c r="P3305" s="6">
        <f>VLOOKUP(L3305,'User input'!$D$6:$G$16,3,FALSE)</f>
        <v>1.79</v>
      </c>
      <c r="Q3305" s="6">
        <f>VLOOKUP(L3305,'User input'!$D$6:$G$16,4,FALSE)</f>
        <v>17</v>
      </c>
      <c r="R3305" s="6">
        <f t="shared" si="207"/>
        <v>867</v>
      </c>
      <c r="S3305" s="26">
        <f t="shared" si="204"/>
        <v>1551.93</v>
      </c>
      <c r="T3305" s="26">
        <f>IF(K3305&lt;'User input'!$I$9,'User input'!$J$8,IF(K3305&lt;'User input'!$I$10,'User input'!$J$9,IF(K3305&lt;'User input'!$I$11,'User input'!$J$10,'User input'!$J$11)))*S3305</f>
        <v>77.596500000000006</v>
      </c>
      <c r="U3305" s="26">
        <f>K3305*'User input'!$J$17+'User input'!$J$16</f>
        <v>0.5</v>
      </c>
    </row>
    <row r="3306" spans="1:21" x14ac:dyDescent="0.25">
      <c r="A3306" s="18">
        <v>3388</v>
      </c>
      <c r="B3306" s="10" t="s">
        <v>7950</v>
      </c>
      <c r="C3306" s="10" t="s">
        <v>3079</v>
      </c>
      <c r="D3306" s="10" t="s">
        <v>15</v>
      </c>
      <c r="E3306" s="10" t="s">
        <v>16</v>
      </c>
      <c r="F3306" s="16">
        <v>90</v>
      </c>
      <c r="G3306" s="10" t="s">
        <v>7951</v>
      </c>
      <c r="H3306" s="10" t="s">
        <v>912</v>
      </c>
      <c r="I3306" s="10" t="s">
        <v>32</v>
      </c>
      <c r="J3306" s="11">
        <v>44204</v>
      </c>
      <c r="K3306" s="16">
        <v>32</v>
      </c>
      <c r="L3306" s="10" t="s">
        <v>20</v>
      </c>
      <c r="M3306" s="10">
        <f t="shared" si="205"/>
        <v>2021</v>
      </c>
      <c r="N3306" s="10">
        <f t="shared" si="206"/>
        <v>1</v>
      </c>
      <c r="O3306" s="10" t="str">
        <f>VLOOKUP(L3306,'User input'!$D$6:$E$16,2,FALSE)</f>
        <v>Hyperwotsit</v>
      </c>
      <c r="P3306" s="10">
        <f>VLOOKUP(L3306,'User input'!$D$6:$G$16,3,FALSE)</f>
        <v>2.0099999999999998</v>
      </c>
      <c r="Q3306" s="10">
        <f>VLOOKUP(L3306,'User input'!$D$6:$G$16,4,FALSE)</f>
        <v>20</v>
      </c>
      <c r="R3306" s="10">
        <f t="shared" si="207"/>
        <v>640</v>
      </c>
      <c r="S3306" s="27">
        <f t="shared" si="204"/>
        <v>1286.3999999999999</v>
      </c>
      <c r="T3306" s="27">
        <f>IF(K3306&lt;'User input'!$I$9,'User input'!$J$8,IF(K3306&lt;'User input'!$I$10,'User input'!$J$9,IF(K3306&lt;'User input'!$I$11,'User input'!$J$10,'User input'!$J$11)))*S3306</f>
        <v>38.591999999999992</v>
      </c>
      <c r="U3306" s="27">
        <f>K3306*'User input'!$J$17+'User input'!$J$16</f>
        <v>0.5</v>
      </c>
    </row>
    <row r="3307" spans="1:21" x14ac:dyDescent="0.25">
      <c r="A3307" s="17">
        <v>3389</v>
      </c>
      <c r="B3307" s="6" t="s">
        <v>4304</v>
      </c>
      <c r="C3307" s="6" t="s">
        <v>1211</v>
      </c>
      <c r="D3307" s="6" t="s">
        <v>28</v>
      </c>
      <c r="E3307" s="6" t="s">
        <v>29</v>
      </c>
      <c r="F3307" s="15">
        <v>30</v>
      </c>
      <c r="G3307" s="6" t="s">
        <v>7952</v>
      </c>
      <c r="H3307" s="6" t="s">
        <v>1932</v>
      </c>
      <c r="I3307" s="6" t="s">
        <v>291</v>
      </c>
      <c r="J3307" s="7">
        <v>44049</v>
      </c>
      <c r="K3307" s="15">
        <v>24</v>
      </c>
      <c r="L3307" s="6" t="s">
        <v>20</v>
      </c>
      <c r="M3307" s="6">
        <f t="shared" si="205"/>
        <v>2020</v>
      </c>
      <c r="N3307" s="6">
        <f t="shared" si="206"/>
        <v>8</v>
      </c>
      <c r="O3307" s="6" t="str">
        <f>VLOOKUP(L3307,'User input'!$D$6:$E$16,2,FALSE)</f>
        <v>Hyperwotsit</v>
      </c>
      <c r="P3307" s="6">
        <f>VLOOKUP(L3307,'User input'!$D$6:$G$16,3,FALSE)</f>
        <v>2.0099999999999998</v>
      </c>
      <c r="Q3307" s="6">
        <f>VLOOKUP(L3307,'User input'!$D$6:$G$16,4,FALSE)</f>
        <v>20</v>
      </c>
      <c r="R3307" s="6">
        <f t="shared" si="207"/>
        <v>480</v>
      </c>
      <c r="S3307" s="26">
        <f t="shared" si="204"/>
        <v>964.8</v>
      </c>
      <c r="T3307" s="26">
        <f>IF(K3307&lt;'User input'!$I$9,'User input'!$J$8,IF(K3307&lt;'User input'!$I$10,'User input'!$J$9,IF(K3307&lt;'User input'!$I$11,'User input'!$J$10,'User input'!$J$11)))*S3307</f>
        <v>28.943999999999999</v>
      </c>
      <c r="U3307" s="26">
        <f>K3307*'User input'!$J$17+'User input'!$J$16</f>
        <v>0.5</v>
      </c>
    </row>
    <row r="3308" spans="1:21" x14ac:dyDescent="0.25">
      <c r="A3308" s="18">
        <v>3390</v>
      </c>
      <c r="B3308" s="10" t="s">
        <v>7212</v>
      </c>
      <c r="C3308" s="10" t="s">
        <v>6440</v>
      </c>
      <c r="D3308" s="10" t="s">
        <v>28</v>
      </c>
      <c r="E3308" s="10" t="s">
        <v>29</v>
      </c>
      <c r="F3308" s="16">
        <v>90</v>
      </c>
      <c r="G3308" s="10" t="s">
        <v>7953</v>
      </c>
      <c r="H3308" s="10" t="s">
        <v>1361</v>
      </c>
      <c r="I3308" s="10" t="s">
        <v>1362</v>
      </c>
      <c r="J3308" s="11">
        <v>44429</v>
      </c>
      <c r="K3308" s="16">
        <v>21</v>
      </c>
      <c r="L3308" s="10" t="s">
        <v>78</v>
      </c>
      <c r="M3308" s="10">
        <f t="shared" si="205"/>
        <v>2021</v>
      </c>
      <c r="N3308" s="10">
        <f t="shared" si="206"/>
        <v>8</v>
      </c>
      <c r="O3308" s="10" t="str">
        <f>VLOOKUP(L3308,'User input'!$D$6:$E$16,2,FALSE)</f>
        <v>Ultrathing V2</v>
      </c>
      <c r="P3308" s="10">
        <f>VLOOKUP(L3308,'User input'!$D$6:$G$16,3,FALSE)</f>
        <v>2.95</v>
      </c>
      <c r="Q3308" s="10">
        <f>VLOOKUP(L3308,'User input'!$D$6:$G$16,4,FALSE)</f>
        <v>20</v>
      </c>
      <c r="R3308" s="10">
        <f t="shared" si="207"/>
        <v>420</v>
      </c>
      <c r="S3308" s="27">
        <f t="shared" si="204"/>
        <v>1239</v>
      </c>
      <c r="T3308" s="27">
        <f>IF(K3308&lt;'User input'!$I$9,'User input'!$J$8,IF(K3308&lt;'User input'!$I$10,'User input'!$J$9,IF(K3308&lt;'User input'!$I$11,'User input'!$J$10,'User input'!$J$11)))*S3308</f>
        <v>37.17</v>
      </c>
      <c r="U3308" s="27">
        <f>K3308*'User input'!$J$17+'User input'!$J$16</f>
        <v>0.5</v>
      </c>
    </row>
    <row r="3309" spans="1:21" x14ac:dyDescent="0.25">
      <c r="A3309" s="17">
        <v>3391</v>
      </c>
      <c r="B3309" s="6" t="s">
        <v>7954</v>
      </c>
      <c r="C3309" s="6" t="s">
        <v>4953</v>
      </c>
      <c r="D3309" s="6" t="s">
        <v>49</v>
      </c>
      <c r="E3309" s="6" t="s">
        <v>16</v>
      </c>
      <c r="F3309" s="15">
        <v>30</v>
      </c>
      <c r="G3309" s="6" t="s">
        <v>7955</v>
      </c>
      <c r="H3309" s="6" t="s">
        <v>4312</v>
      </c>
      <c r="I3309" s="6" t="s">
        <v>1073</v>
      </c>
      <c r="J3309" s="7">
        <v>43673</v>
      </c>
      <c r="K3309" s="15">
        <v>21</v>
      </c>
      <c r="L3309" s="6" t="s">
        <v>157</v>
      </c>
      <c r="M3309" s="6">
        <f t="shared" si="205"/>
        <v>2019</v>
      </c>
      <c r="N3309" s="6">
        <f t="shared" si="206"/>
        <v>7</v>
      </c>
      <c r="O3309" s="6" t="str">
        <f>VLOOKUP(L3309,'User input'!$D$6:$E$16,2,FALSE)</f>
        <v>Ultrathing V3</v>
      </c>
      <c r="P3309" s="6">
        <f>VLOOKUP(L3309,'User input'!$D$6:$G$16,3,FALSE)</f>
        <v>3.39</v>
      </c>
      <c r="Q3309" s="6">
        <f>VLOOKUP(L3309,'User input'!$D$6:$G$16,4,FALSE)</f>
        <v>24</v>
      </c>
      <c r="R3309" s="6">
        <f t="shared" si="207"/>
        <v>504</v>
      </c>
      <c r="S3309" s="26">
        <f t="shared" si="204"/>
        <v>1708.5600000000002</v>
      </c>
      <c r="T3309" s="26">
        <f>IF(K3309&lt;'User input'!$I$9,'User input'!$J$8,IF(K3309&lt;'User input'!$I$10,'User input'!$J$9,IF(K3309&lt;'User input'!$I$11,'User input'!$J$10,'User input'!$J$11)))*S3309</f>
        <v>51.256800000000005</v>
      </c>
      <c r="U3309" s="26">
        <f>K3309*'User input'!$J$17+'User input'!$J$16</f>
        <v>0.5</v>
      </c>
    </row>
    <row r="3310" spans="1:21" x14ac:dyDescent="0.25">
      <c r="A3310" s="18">
        <v>3392</v>
      </c>
      <c r="B3310" s="10" t="s">
        <v>7956</v>
      </c>
      <c r="C3310" s="10" t="s">
        <v>2895</v>
      </c>
      <c r="D3310" s="10" t="s">
        <v>28</v>
      </c>
      <c r="E3310" s="10" t="s">
        <v>29</v>
      </c>
      <c r="F3310" s="16">
        <v>30</v>
      </c>
      <c r="G3310" s="10" t="s">
        <v>7957</v>
      </c>
      <c r="H3310" s="10" t="s">
        <v>3218</v>
      </c>
      <c r="I3310" s="10" t="s">
        <v>291</v>
      </c>
      <c r="J3310" s="11">
        <v>43954</v>
      </c>
      <c r="K3310" s="16">
        <v>38</v>
      </c>
      <c r="L3310" s="10" t="s">
        <v>62</v>
      </c>
      <c r="M3310" s="10">
        <f t="shared" si="205"/>
        <v>2020</v>
      </c>
      <c r="N3310" s="10">
        <f t="shared" si="206"/>
        <v>5</v>
      </c>
      <c r="O3310" s="10" t="str">
        <f>VLOOKUP(L3310,'User input'!$D$6:$E$16,2,FALSE)</f>
        <v>Ultrathing V4</v>
      </c>
      <c r="P3310" s="10">
        <f>VLOOKUP(L3310,'User input'!$D$6:$G$16,3,FALSE)</f>
        <v>3.99</v>
      </c>
      <c r="Q3310" s="10">
        <f>VLOOKUP(L3310,'User input'!$D$6:$G$16,4,FALSE)</f>
        <v>24</v>
      </c>
      <c r="R3310" s="10">
        <f t="shared" si="207"/>
        <v>912</v>
      </c>
      <c r="S3310" s="27">
        <f t="shared" si="204"/>
        <v>3638.88</v>
      </c>
      <c r="T3310" s="27">
        <f>IF(K3310&lt;'User input'!$I$9,'User input'!$J$8,IF(K3310&lt;'User input'!$I$10,'User input'!$J$9,IF(K3310&lt;'User input'!$I$11,'User input'!$J$10,'User input'!$J$11)))*S3310</f>
        <v>109.1664</v>
      </c>
      <c r="U3310" s="27">
        <f>K3310*'User input'!$J$17+'User input'!$J$16</f>
        <v>0.5</v>
      </c>
    </row>
    <row r="3311" spans="1:21" x14ac:dyDescent="0.25">
      <c r="A3311" s="17">
        <v>3393</v>
      </c>
      <c r="B3311" s="6" t="s">
        <v>7958</v>
      </c>
      <c r="C3311" s="6" t="s">
        <v>1757</v>
      </c>
      <c r="D3311" s="6" t="s">
        <v>15</v>
      </c>
      <c r="E3311" s="6" t="s">
        <v>16</v>
      </c>
      <c r="F3311" s="15">
        <v>60</v>
      </c>
      <c r="G3311" s="6" t="s">
        <v>7959</v>
      </c>
      <c r="H3311" s="6" t="s">
        <v>2749</v>
      </c>
      <c r="I3311" s="6" t="s">
        <v>32</v>
      </c>
      <c r="J3311" s="7">
        <v>43990</v>
      </c>
      <c r="K3311" s="15">
        <v>36</v>
      </c>
      <c r="L3311" s="6" t="s">
        <v>33</v>
      </c>
      <c r="M3311" s="6">
        <f t="shared" si="205"/>
        <v>2020</v>
      </c>
      <c r="N3311" s="6">
        <f t="shared" si="206"/>
        <v>6</v>
      </c>
      <c r="O3311" s="6" t="str">
        <f>VLOOKUP(L3311,'User input'!$D$6:$E$16,2,FALSE)</f>
        <v>Megawidget L</v>
      </c>
      <c r="P3311" s="6">
        <f>VLOOKUP(L3311,'User input'!$D$6:$G$16,3,FALSE)</f>
        <v>1.79</v>
      </c>
      <c r="Q3311" s="6">
        <f>VLOOKUP(L3311,'User input'!$D$6:$G$16,4,FALSE)</f>
        <v>24</v>
      </c>
      <c r="R3311" s="6">
        <f t="shared" si="207"/>
        <v>864</v>
      </c>
      <c r="S3311" s="26">
        <f t="shared" si="204"/>
        <v>1546.56</v>
      </c>
      <c r="T3311" s="26">
        <f>IF(K3311&lt;'User input'!$I$9,'User input'!$J$8,IF(K3311&lt;'User input'!$I$10,'User input'!$J$9,IF(K3311&lt;'User input'!$I$11,'User input'!$J$10,'User input'!$J$11)))*S3311</f>
        <v>46.396799999999999</v>
      </c>
      <c r="U3311" s="26">
        <f>K3311*'User input'!$J$17+'User input'!$J$16</f>
        <v>0.5</v>
      </c>
    </row>
    <row r="3312" spans="1:21" x14ac:dyDescent="0.25">
      <c r="A3312" s="18">
        <v>3394</v>
      </c>
      <c r="B3312" s="10" t="s">
        <v>7960</v>
      </c>
      <c r="C3312" s="10" t="s">
        <v>2667</v>
      </c>
      <c r="D3312" s="10" t="s">
        <v>28</v>
      </c>
      <c r="E3312" s="10" t="s">
        <v>29</v>
      </c>
      <c r="F3312" s="16">
        <v>30</v>
      </c>
      <c r="G3312" s="10" t="s">
        <v>7961</v>
      </c>
      <c r="H3312" s="10" t="s">
        <v>7206</v>
      </c>
      <c r="I3312" s="10" t="s">
        <v>32</v>
      </c>
      <c r="J3312" s="11">
        <v>44024</v>
      </c>
      <c r="K3312" s="16">
        <v>12</v>
      </c>
      <c r="L3312" s="10" t="s">
        <v>44</v>
      </c>
      <c r="M3312" s="10">
        <f t="shared" si="205"/>
        <v>2020</v>
      </c>
      <c r="N3312" s="10">
        <f t="shared" si="206"/>
        <v>7</v>
      </c>
      <c r="O3312" s="10" t="str">
        <f>VLOOKUP(L3312,'User input'!$D$6:$E$16,2,FALSE)</f>
        <v>Gigastuff</v>
      </c>
      <c r="P3312" s="10">
        <f>VLOOKUP(L3312,'User input'!$D$6:$G$16,3,FALSE)</f>
        <v>1.89</v>
      </c>
      <c r="Q3312" s="10">
        <f>VLOOKUP(L3312,'User input'!$D$6:$G$16,4,FALSE)</f>
        <v>18</v>
      </c>
      <c r="R3312" s="10">
        <f t="shared" si="207"/>
        <v>216</v>
      </c>
      <c r="S3312" s="27">
        <f t="shared" si="204"/>
        <v>408.23999999999995</v>
      </c>
      <c r="T3312" s="27">
        <f>IF(K3312&lt;'User input'!$I$9,'User input'!$J$8,IF(K3312&lt;'User input'!$I$10,'User input'!$J$9,IF(K3312&lt;'User input'!$I$11,'User input'!$J$10,'User input'!$J$11)))*S3312</f>
        <v>0</v>
      </c>
      <c r="U3312" s="27">
        <f>K3312*'User input'!$J$17+'User input'!$J$16</f>
        <v>0.5</v>
      </c>
    </row>
    <row r="3313" spans="1:21" x14ac:dyDescent="0.25">
      <c r="A3313" s="17">
        <v>3395</v>
      </c>
      <c r="B3313" s="6" t="s">
        <v>904</v>
      </c>
      <c r="C3313" s="6" t="s">
        <v>3069</v>
      </c>
      <c r="D3313" s="6" t="s">
        <v>49</v>
      </c>
      <c r="E3313" s="6" t="s">
        <v>16</v>
      </c>
      <c r="F3313" s="15">
        <v>60</v>
      </c>
      <c r="G3313" s="6" t="s">
        <v>7962</v>
      </c>
      <c r="H3313" s="6" t="s">
        <v>3205</v>
      </c>
      <c r="I3313" s="6" t="s">
        <v>32</v>
      </c>
      <c r="J3313" s="7">
        <v>44114</v>
      </c>
      <c r="K3313" s="15">
        <v>83</v>
      </c>
      <c r="L3313" s="6" t="s">
        <v>33</v>
      </c>
      <c r="M3313" s="6">
        <f t="shared" si="205"/>
        <v>2020</v>
      </c>
      <c r="N3313" s="6">
        <f t="shared" si="206"/>
        <v>10</v>
      </c>
      <c r="O3313" s="6" t="str">
        <f>VLOOKUP(L3313,'User input'!$D$6:$E$16,2,FALSE)</f>
        <v>Megawidget L</v>
      </c>
      <c r="P3313" s="6">
        <f>VLOOKUP(L3313,'User input'!$D$6:$G$16,3,FALSE)</f>
        <v>1.79</v>
      </c>
      <c r="Q3313" s="6">
        <f>VLOOKUP(L3313,'User input'!$D$6:$G$16,4,FALSE)</f>
        <v>24</v>
      </c>
      <c r="R3313" s="6">
        <f t="shared" si="207"/>
        <v>1992</v>
      </c>
      <c r="S3313" s="26">
        <f t="shared" si="204"/>
        <v>3565.6800000000003</v>
      </c>
      <c r="T3313" s="26">
        <f>IF(K3313&lt;'User input'!$I$9,'User input'!$J$8,IF(K3313&lt;'User input'!$I$10,'User input'!$J$9,IF(K3313&lt;'User input'!$I$11,'User input'!$J$10,'User input'!$J$11)))*S3313</f>
        <v>178.28400000000002</v>
      </c>
      <c r="U3313" s="26">
        <f>K3313*'User input'!$J$17+'User input'!$J$16</f>
        <v>0.5</v>
      </c>
    </row>
    <row r="3314" spans="1:21" x14ac:dyDescent="0.25">
      <c r="A3314" s="18">
        <v>3396</v>
      </c>
      <c r="B3314" s="10" t="s">
        <v>7963</v>
      </c>
      <c r="C3314" s="10" t="s">
        <v>5886</v>
      </c>
      <c r="D3314" s="10" t="s">
        <v>49</v>
      </c>
      <c r="E3314" s="10" t="s">
        <v>16</v>
      </c>
      <c r="F3314" s="16">
        <v>90</v>
      </c>
      <c r="G3314" s="10" t="s">
        <v>7964</v>
      </c>
      <c r="H3314" s="10" t="s">
        <v>7965</v>
      </c>
      <c r="I3314" s="10" t="s">
        <v>641</v>
      </c>
      <c r="J3314" s="11">
        <v>44076</v>
      </c>
      <c r="K3314" s="16">
        <v>10</v>
      </c>
      <c r="L3314" s="10" t="s">
        <v>68</v>
      </c>
      <c r="M3314" s="10">
        <f t="shared" si="205"/>
        <v>2020</v>
      </c>
      <c r="N3314" s="10">
        <f t="shared" si="206"/>
        <v>9</v>
      </c>
      <c r="O3314" s="10" t="str">
        <f>VLOOKUP(L3314,'User input'!$D$6:$E$16,2,FALSE)</f>
        <v>Megawidget M</v>
      </c>
      <c r="P3314" s="10">
        <f>VLOOKUP(L3314,'User input'!$D$6:$G$16,3,FALSE)</f>
        <v>1.29</v>
      </c>
      <c r="Q3314" s="10">
        <f>VLOOKUP(L3314,'User input'!$D$6:$G$16,4,FALSE)</f>
        <v>24</v>
      </c>
      <c r="R3314" s="10">
        <f t="shared" si="207"/>
        <v>240</v>
      </c>
      <c r="S3314" s="27">
        <f t="shared" si="204"/>
        <v>309.60000000000002</v>
      </c>
      <c r="T3314" s="27">
        <f>IF(K3314&lt;'User input'!$I$9,'User input'!$J$8,IF(K3314&lt;'User input'!$I$10,'User input'!$J$9,IF(K3314&lt;'User input'!$I$11,'User input'!$J$10,'User input'!$J$11)))*S3314</f>
        <v>0</v>
      </c>
      <c r="U3314" s="27">
        <f>K3314*'User input'!$J$17+'User input'!$J$16</f>
        <v>0.5</v>
      </c>
    </row>
    <row r="3315" spans="1:21" x14ac:dyDescent="0.25">
      <c r="A3315" s="17">
        <v>3397</v>
      </c>
      <c r="B3315" s="6" t="s">
        <v>6862</v>
      </c>
      <c r="C3315" s="6" t="s">
        <v>1080</v>
      </c>
      <c r="D3315" s="6" t="s">
        <v>15</v>
      </c>
      <c r="E3315" s="6" t="s">
        <v>16</v>
      </c>
      <c r="F3315" s="15">
        <v>60</v>
      </c>
      <c r="G3315" s="6" t="s">
        <v>7966</v>
      </c>
      <c r="H3315" s="6" t="s">
        <v>7254</v>
      </c>
      <c r="I3315" s="6" t="s">
        <v>25</v>
      </c>
      <c r="J3315" s="7">
        <v>43731</v>
      </c>
      <c r="K3315" s="15">
        <v>43</v>
      </c>
      <c r="L3315" s="6" t="s">
        <v>78</v>
      </c>
      <c r="M3315" s="6">
        <f t="shared" si="205"/>
        <v>2019</v>
      </c>
      <c r="N3315" s="6">
        <f t="shared" si="206"/>
        <v>9</v>
      </c>
      <c r="O3315" s="6" t="str">
        <f>VLOOKUP(L3315,'User input'!$D$6:$E$16,2,FALSE)</f>
        <v>Ultrathing V2</v>
      </c>
      <c r="P3315" s="6">
        <f>VLOOKUP(L3315,'User input'!$D$6:$G$16,3,FALSE)</f>
        <v>2.95</v>
      </c>
      <c r="Q3315" s="6">
        <f>VLOOKUP(L3315,'User input'!$D$6:$G$16,4,FALSE)</f>
        <v>20</v>
      </c>
      <c r="R3315" s="6">
        <f t="shared" si="207"/>
        <v>860</v>
      </c>
      <c r="S3315" s="26">
        <f t="shared" si="204"/>
        <v>2537</v>
      </c>
      <c r="T3315" s="26">
        <f>IF(K3315&lt;'User input'!$I$9,'User input'!$J$8,IF(K3315&lt;'User input'!$I$10,'User input'!$J$9,IF(K3315&lt;'User input'!$I$11,'User input'!$J$10,'User input'!$J$11)))*S3315</f>
        <v>76.11</v>
      </c>
      <c r="U3315" s="26">
        <f>K3315*'User input'!$J$17+'User input'!$J$16</f>
        <v>0.5</v>
      </c>
    </row>
    <row r="3316" spans="1:21" x14ac:dyDescent="0.25">
      <c r="A3316" s="18">
        <v>3398</v>
      </c>
      <c r="B3316" s="10" t="s">
        <v>3148</v>
      </c>
      <c r="C3316" s="10" t="s">
        <v>7394</v>
      </c>
      <c r="D3316" s="10" t="s">
        <v>28</v>
      </c>
      <c r="E3316" s="10" t="s">
        <v>29</v>
      </c>
      <c r="F3316" s="16">
        <v>60</v>
      </c>
      <c r="G3316" s="10" t="s">
        <v>7967</v>
      </c>
      <c r="H3316" s="10" t="s">
        <v>7968</v>
      </c>
      <c r="I3316" s="10" t="s">
        <v>32</v>
      </c>
      <c r="J3316" s="11">
        <v>43491</v>
      </c>
      <c r="K3316" s="16">
        <v>16</v>
      </c>
      <c r="L3316" s="10" t="s">
        <v>52</v>
      </c>
      <c r="M3316" s="10">
        <f t="shared" si="205"/>
        <v>2019</v>
      </c>
      <c r="N3316" s="10">
        <f t="shared" si="206"/>
        <v>1</v>
      </c>
      <c r="O3316" s="10" t="str">
        <f>VLOOKUP(L3316,'User input'!$D$6:$E$16,2,FALSE)</f>
        <v>Megawidget S</v>
      </c>
      <c r="P3316" s="10">
        <f>VLOOKUP(L3316,'User input'!$D$6:$G$16,3,FALSE)</f>
        <v>0.69</v>
      </c>
      <c r="Q3316" s="10">
        <f>VLOOKUP(L3316,'User input'!$D$6:$G$16,4,FALSE)</f>
        <v>24</v>
      </c>
      <c r="R3316" s="10">
        <f t="shared" si="207"/>
        <v>384</v>
      </c>
      <c r="S3316" s="27">
        <f t="shared" si="204"/>
        <v>264.95999999999998</v>
      </c>
      <c r="T3316" s="27">
        <f>IF(K3316&lt;'User input'!$I$9,'User input'!$J$8,IF(K3316&lt;'User input'!$I$10,'User input'!$J$9,IF(K3316&lt;'User input'!$I$11,'User input'!$J$10,'User input'!$J$11)))*S3316</f>
        <v>0</v>
      </c>
      <c r="U3316" s="27">
        <f>K3316*'User input'!$J$17+'User input'!$J$16</f>
        <v>0.5</v>
      </c>
    </row>
    <row r="3317" spans="1:21" x14ac:dyDescent="0.25">
      <c r="A3317" s="17">
        <v>3399</v>
      </c>
      <c r="B3317" s="6" t="s">
        <v>2100</v>
      </c>
      <c r="C3317" s="6" t="s">
        <v>6634</v>
      </c>
      <c r="D3317" s="6" t="s">
        <v>28</v>
      </c>
      <c r="E3317" s="6" t="s">
        <v>29</v>
      </c>
      <c r="F3317" s="15">
        <v>30</v>
      </c>
      <c r="G3317" s="6" t="s">
        <v>7969</v>
      </c>
      <c r="H3317" s="6" t="s">
        <v>738</v>
      </c>
      <c r="I3317" s="6" t="s">
        <v>122</v>
      </c>
      <c r="J3317" s="7">
        <v>44136</v>
      </c>
      <c r="K3317" s="15">
        <v>81</v>
      </c>
      <c r="L3317" s="6" t="s">
        <v>68</v>
      </c>
      <c r="M3317" s="6">
        <f t="shared" si="205"/>
        <v>2020</v>
      </c>
      <c r="N3317" s="6">
        <f t="shared" si="206"/>
        <v>11</v>
      </c>
      <c r="O3317" s="6" t="str">
        <f>VLOOKUP(L3317,'User input'!$D$6:$E$16,2,FALSE)</f>
        <v>Megawidget M</v>
      </c>
      <c r="P3317" s="6">
        <f>VLOOKUP(L3317,'User input'!$D$6:$G$16,3,FALSE)</f>
        <v>1.29</v>
      </c>
      <c r="Q3317" s="6">
        <f>VLOOKUP(L3317,'User input'!$D$6:$G$16,4,FALSE)</f>
        <v>24</v>
      </c>
      <c r="R3317" s="6">
        <f t="shared" si="207"/>
        <v>1944</v>
      </c>
      <c r="S3317" s="26">
        <f t="shared" si="204"/>
        <v>2507.7600000000002</v>
      </c>
      <c r="T3317" s="26">
        <f>IF(K3317&lt;'User input'!$I$9,'User input'!$J$8,IF(K3317&lt;'User input'!$I$10,'User input'!$J$9,IF(K3317&lt;'User input'!$I$11,'User input'!$J$10,'User input'!$J$11)))*S3317</f>
        <v>125.38800000000002</v>
      </c>
      <c r="U3317" s="26">
        <f>K3317*'User input'!$J$17+'User input'!$J$16</f>
        <v>0.5</v>
      </c>
    </row>
    <row r="3318" spans="1:21" x14ac:dyDescent="0.25">
      <c r="A3318" s="18">
        <v>3400</v>
      </c>
      <c r="B3318" s="10" t="s">
        <v>3308</v>
      </c>
      <c r="C3318" s="10" t="s">
        <v>5287</v>
      </c>
      <c r="D3318" s="10" t="s">
        <v>90</v>
      </c>
      <c r="E3318" s="10" t="s">
        <v>16</v>
      </c>
      <c r="F3318" s="16">
        <v>60</v>
      </c>
      <c r="G3318" s="10" t="s">
        <v>7970</v>
      </c>
      <c r="H3318" s="10" t="s">
        <v>491</v>
      </c>
      <c r="I3318" s="10" t="s">
        <v>171</v>
      </c>
      <c r="J3318" s="11">
        <v>43578</v>
      </c>
      <c r="K3318" s="16">
        <v>28</v>
      </c>
      <c r="L3318" s="10" t="s">
        <v>39</v>
      </c>
      <c r="M3318" s="10">
        <f t="shared" si="205"/>
        <v>2019</v>
      </c>
      <c r="N3318" s="10">
        <f t="shared" si="206"/>
        <v>4</v>
      </c>
      <c r="O3318" s="10" t="str">
        <f>VLOOKUP(L3318,'User input'!$D$6:$E$16,2,FALSE)</f>
        <v>Ultrathing V1</v>
      </c>
      <c r="P3318" s="10">
        <f>VLOOKUP(L3318,'User input'!$D$6:$G$16,3,FALSE)</f>
        <v>1.79</v>
      </c>
      <c r="Q3318" s="10">
        <f>VLOOKUP(L3318,'User input'!$D$6:$G$16,4,FALSE)</f>
        <v>17</v>
      </c>
      <c r="R3318" s="10">
        <f t="shared" si="207"/>
        <v>476</v>
      </c>
      <c r="S3318" s="27">
        <f t="shared" si="204"/>
        <v>852.04</v>
      </c>
      <c r="T3318" s="27">
        <f>IF(K3318&lt;'User input'!$I$9,'User input'!$J$8,IF(K3318&lt;'User input'!$I$10,'User input'!$J$9,IF(K3318&lt;'User input'!$I$11,'User input'!$J$10,'User input'!$J$11)))*S3318</f>
        <v>25.561199999999999</v>
      </c>
      <c r="U3318" s="27">
        <f>K3318*'User input'!$J$17+'User input'!$J$16</f>
        <v>0.5</v>
      </c>
    </row>
    <row r="3319" spans="1:21" x14ac:dyDescent="0.25">
      <c r="A3319" s="17">
        <v>3401</v>
      </c>
      <c r="B3319" s="6" t="s">
        <v>7971</v>
      </c>
      <c r="C3319" s="6" t="s">
        <v>7005</v>
      </c>
      <c r="D3319" s="6" t="s">
        <v>28</v>
      </c>
      <c r="E3319" s="6" t="s">
        <v>29</v>
      </c>
      <c r="F3319" s="15">
        <v>60</v>
      </c>
      <c r="G3319" s="6" t="s">
        <v>7972</v>
      </c>
      <c r="H3319" s="6" t="s">
        <v>4926</v>
      </c>
      <c r="I3319" s="6" t="s">
        <v>834</v>
      </c>
      <c r="J3319" s="7">
        <v>44236</v>
      </c>
      <c r="K3319" s="15">
        <v>86</v>
      </c>
      <c r="L3319" s="6" t="s">
        <v>62</v>
      </c>
      <c r="M3319" s="6">
        <f t="shared" si="205"/>
        <v>2021</v>
      </c>
      <c r="N3319" s="6">
        <f t="shared" si="206"/>
        <v>2</v>
      </c>
      <c r="O3319" s="6" t="str">
        <f>VLOOKUP(L3319,'User input'!$D$6:$E$16,2,FALSE)</f>
        <v>Ultrathing V4</v>
      </c>
      <c r="P3319" s="6">
        <f>VLOOKUP(L3319,'User input'!$D$6:$G$16,3,FALSE)</f>
        <v>3.99</v>
      </c>
      <c r="Q3319" s="6">
        <f>VLOOKUP(L3319,'User input'!$D$6:$G$16,4,FALSE)</f>
        <v>24</v>
      </c>
      <c r="R3319" s="6">
        <f t="shared" si="207"/>
        <v>2064</v>
      </c>
      <c r="S3319" s="26">
        <f t="shared" si="204"/>
        <v>8235.36</v>
      </c>
      <c r="T3319" s="26">
        <f>IF(K3319&lt;'User input'!$I$9,'User input'!$J$8,IF(K3319&lt;'User input'!$I$10,'User input'!$J$9,IF(K3319&lt;'User input'!$I$11,'User input'!$J$10,'User input'!$J$11)))*S3319</f>
        <v>411.76800000000003</v>
      </c>
      <c r="U3319" s="26">
        <f>K3319*'User input'!$J$17+'User input'!$J$16</f>
        <v>0.5</v>
      </c>
    </row>
    <row r="3320" spans="1:21" x14ac:dyDescent="0.25">
      <c r="A3320" s="18">
        <v>3402</v>
      </c>
      <c r="B3320" s="10" t="s">
        <v>7973</v>
      </c>
      <c r="C3320" s="10" t="s">
        <v>7974</v>
      </c>
      <c r="D3320" s="10" t="s">
        <v>49</v>
      </c>
      <c r="E3320" s="10" t="s">
        <v>16</v>
      </c>
      <c r="F3320" s="16">
        <v>60</v>
      </c>
      <c r="G3320" s="10" t="s">
        <v>7975</v>
      </c>
      <c r="H3320" s="10" t="s">
        <v>3661</v>
      </c>
      <c r="I3320" s="10" t="s">
        <v>773</v>
      </c>
      <c r="J3320" s="11">
        <v>44176</v>
      </c>
      <c r="K3320" s="16">
        <v>95</v>
      </c>
      <c r="L3320" s="10" t="s">
        <v>33</v>
      </c>
      <c r="M3320" s="10">
        <f t="shared" si="205"/>
        <v>2020</v>
      </c>
      <c r="N3320" s="10">
        <f t="shared" si="206"/>
        <v>12</v>
      </c>
      <c r="O3320" s="10" t="str">
        <f>VLOOKUP(L3320,'User input'!$D$6:$E$16,2,FALSE)</f>
        <v>Megawidget L</v>
      </c>
      <c r="P3320" s="10">
        <f>VLOOKUP(L3320,'User input'!$D$6:$G$16,3,FALSE)</f>
        <v>1.79</v>
      </c>
      <c r="Q3320" s="10">
        <f>VLOOKUP(L3320,'User input'!$D$6:$G$16,4,FALSE)</f>
        <v>24</v>
      </c>
      <c r="R3320" s="10">
        <f t="shared" si="207"/>
        <v>2280</v>
      </c>
      <c r="S3320" s="27">
        <f t="shared" si="204"/>
        <v>4081.2000000000003</v>
      </c>
      <c r="T3320" s="27">
        <f>IF(K3320&lt;'User input'!$I$9,'User input'!$J$8,IF(K3320&lt;'User input'!$I$10,'User input'!$J$9,IF(K3320&lt;'User input'!$I$11,'User input'!$J$10,'User input'!$J$11)))*S3320</f>
        <v>204.06000000000003</v>
      </c>
      <c r="U3320" s="27">
        <f>K3320*'User input'!$J$17+'User input'!$J$16</f>
        <v>0.5</v>
      </c>
    </row>
    <row r="3321" spans="1:21" x14ac:dyDescent="0.25">
      <c r="A3321" s="17">
        <v>3403</v>
      </c>
      <c r="B3321" s="6" t="s">
        <v>2257</v>
      </c>
      <c r="C3321" s="6" t="s">
        <v>4679</v>
      </c>
      <c r="D3321" s="6" t="s">
        <v>28</v>
      </c>
      <c r="E3321" s="6" t="s">
        <v>29</v>
      </c>
      <c r="F3321" s="15">
        <v>90</v>
      </c>
      <c r="G3321" s="6" t="s">
        <v>7975</v>
      </c>
      <c r="H3321" s="6" t="s">
        <v>6632</v>
      </c>
      <c r="I3321" s="6" t="s">
        <v>206</v>
      </c>
      <c r="J3321" s="7">
        <v>43828</v>
      </c>
      <c r="K3321" s="15">
        <v>63</v>
      </c>
      <c r="L3321" s="6" t="s">
        <v>52</v>
      </c>
      <c r="M3321" s="6">
        <f t="shared" si="205"/>
        <v>2019</v>
      </c>
      <c r="N3321" s="6">
        <f t="shared" si="206"/>
        <v>12</v>
      </c>
      <c r="O3321" s="6" t="str">
        <f>VLOOKUP(L3321,'User input'!$D$6:$E$16,2,FALSE)</f>
        <v>Megawidget S</v>
      </c>
      <c r="P3321" s="6">
        <f>VLOOKUP(L3321,'User input'!$D$6:$G$16,3,FALSE)</f>
        <v>0.69</v>
      </c>
      <c r="Q3321" s="6">
        <f>VLOOKUP(L3321,'User input'!$D$6:$G$16,4,FALSE)</f>
        <v>24</v>
      </c>
      <c r="R3321" s="6">
        <f t="shared" si="207"/>
        <v>1512</v>
      </c>
      <c r="S3321" s="26">
        <f t="shared" si="204"/>
        <v>1043.28</v>
      </c>
      <c r="T3321" s="26">
        <f>IF(K3321&lt;'User input'!$I$9,'User input'!$J$8,IF(K3321&lt;'User input'!$I$10,'User input'!$J$9,IF(K3321&lt;'User input'!$I$11,'User input'!$J$10,'User input'!$J$11)))*S3321</f>
        <v>52.164000000000001</v>
      </c>
      <c r="U3321" s="26">
        <f>K3321*'User input'!$J$17+'User input'!$J$16</f>
        <v>0.5</v>
      </c>
    </row>
    <row r="3322" spans="1:21" x14ac:dyDescent="0.25">
      <c r="A3322" s="18">
        <v>3404</v>
      </c>
      <c r="B3322" s="10" t="s">
        <v>7976</v>
      </c>
      <c r="C3322" s="10" t="s">
        <v>1785</v>
      </c>
      <c r="D3322" s="10" t="s">
        <v>28</v>
      </c>
      <c r="E3322" s="10" t="s">
        <v>29</v>
      </c>
      <c r="F3322" s="16">
        <v>90</v>
      </c>
      <c r="G3322" s="10" t="s">
        <v>7977</v>
      </c>
      <c r="H3322" s="10" t="s">
        <v>1013</v>
      </c>
      <c r="I3322" s="10" t="s">
        <v>291</v>
      </c>
      <c r="J3322" s="11">
        <v>44476</v>
      </c>
      <c r="K3322" s="16">
        <v>55</v>
      </c>
      <c r="L3322" s="10" t="s">
        <v>68</v>
      </c>
      <c r="M3322" s="10">
        <f t="shared" si="205"/>
        <v>2021</v>
      </c>
      <c r="N3322" s="10">
        <f t="shared" si="206"/>
        <v>10</v>
      </c>
      <c r="O3322" s="10" t="str">
        <f>VLOOKUP(L3322,'User input'!$D$6:$E$16,2,FALSE)</f>
        <v>Megawidget M</v>
      </c>
      <c r="P3322" s="10">
        <f>VLOOKUP(L3322,'User input'!$D$6:$G$16,3,FALSE)</f>
        <v>1.29</v>
      </c>
      <c r="Q3322" s="10">
        <f>VLOOKUP(L3322,'User input'!$D$6:$G$16,4,FALSE)</f>
        <v>24</v>
      </c>
      <c r="R3322" s="10">
        <f t="shared" si="207"/>
        <v>1320</v>
      </c>
      <c r="S3322" s="27">
        <f t="shared" si="204"/>
        <v>1702.8</v>
      </c>
      <c r="T3322" s="27">
        <f>IF(K3322&lt;'User input'!$I$9,'User input'!$J$8,IF(K3322&lt;'User input'!$I$10,'User input'!$J$9,IF(K3322&lt;'User input'!$I$11,'User input'!$J$10,'User input'!$J$11)))*S3322</f>
        <v>85.14</v>
      </c>
      <c r="U3322" s="27">
        <f>K3322*'User input'!$J$17+'User input'!$J$16</f>
        <v>0.5</v>
      </c>
    </row>
    <row r="3323" spans="1:21" x14ac:dyDescent="0.25">
      <c r="A3323" s="17">
        <v>3405</v>
      </c>
      <c r="B3323" s="6" t="s">
        <v>1419</v>
      </c>
      <c r="C3323" s="6" t="s">
        <v>6630</v>
      </c>
      <c r="D3323" s="6" t="s">
        <v>28</v>
      </c>
      <c r="E3323" s="6" t="s">
        <v>29</v>
      </c>
      <c r="F3323" s="15">
        <v>90</v>
      </c>
      <c r="G3323" s="6" t="s">
        <v>7978</v>
      </c>
      <c r="H3323" s="6" t="s">
        <v>343</v>
      </c>
      <c r="I3323" s="6" t="s">
        <v>32</v>
      </c>
      <c r="J3323" s="7">
        <v>43643</v>
      </c>
      <c r="K3323" s="15">
        <v>12</v>
      </c>
      <c r="L3323" s="6" t="s">
        <v>99</v>
      </c>
      <c r="M3323" s="6">
        <f t="shared" si="205"/>
        <v>2019</v>
      </c>
      <c r="N3323" s="6">
        <f t="shared" si="206"/>
        <v>6</v>
      </c>
      <c r="O3323" s="6" t="str">
        <f>VLOOKUP(L3323,'User input'!$D$6:$E$16,2,FALSE)</f>
        <v>Superwossname</v>
      </c>
      <c r="P3323" s="6">
        <f>VLOOKUP(L3323,'User input'!$D$6:$G$16,3,FALSE)</f>
        <v>3.49</v>
      </c>
      <c r="Q3323" s="6">
        <f>VLOOKUP(L3323,'User input'!$D$6:$G$16,4,FALSE)</f>
        <v>20</v>
      </c>
      <c r="R3323" s="6">
        <f t="shared" si="207"/>
        <v>240</v>
      </c>
      <c r="S3323" s="26">
        <f t="shared" si="204"/>
        <v>837.6</v>
      </c>
      <c r="T3323" s="26">
        <f>IF(K3323&lt;'User input'!$I$9,'User input'!$J$8,IF(K3323&lt;'User input'!$I$10,'User input'!$J$9,IF(K3323&lt;'User input'!$I$11,'User input'!$J$10,'User input'!$J$11)))*S3323</f>
        <v>0</v>
      </c>
      <c r="U3323" s="26">
        <f>K3323*'User input'!$J$17+'User input'!$J$16</f>
        <v>0.5</v>
      </c>
    </row>
    <row r="3324" spans="1:21" x14ac:dyDescent="0.25">
      <c r="A3324" s="18">
        <v>3406</v>
      </c>
      <c r="B3324" s="10" t="s">
        <v>7979</v>
      </c>
      <c r="C3324" s="10" t="s">
        <v>2499</v>
      </c>
      <c r="D3324" s="10" t="s">
        <v>15</v>
      </c>
      <c r="E3324" s="10" t="s">
        <v>16</v>
      </c>
      <c r="F3324" s="16">
        <v>60</v>
      </c>
      <c r="G3324" s="10" t="s">
        <v>10412</v>
      </c>
      <c r="H3324" s="10" t="s">
        <v>1201</v>
      </c>
      <c r="I3324" s="10" t="s">
        <v>291</v>
      </c>
      <c r="J3324" s="11">
        <v>43924</v>
      </c>
      <c r="K3324" s="16">
        <v>29</v>
      </c>
      <c r="L3324" s="10" t="s">
        <v>52</v>
      </c>
      <c r="M3324" s="10">
        <f t="shared" si="205"/>
        <v>2020</v>
      </c>
      <c r="N3324" s="10">
        <f t="shared" si="206"/>
        <v>4</v>
      </c>
      <c r="O3324" s="10" t="str">
        <f>VLOOKUP(L3324,'User input'!$D$6:$E$16,2,FALSE)</f>
        <v>Megawidget S</v>
      </c>
      <c r="P3324" s="10">
        <f>VLOOKUP(L3324,'User input'!$D$6:$G$16,3,FALSE)</f>
        <v>0.69</v>
      </c>
      <c r="Q3324" s="10">
        <f>VLOOKUP(L3324,'User input'!$D$6:$G$16,4,FALSE)</f>
        <v>24</v>
      </c>
      <c r="R3324" s="10">
        <f t="shared" si="207"/>
        <v>696</v>
      </c>
      <c r="S3324" s="27">
        <f t="shared" si="204"/>
        <v>480.23999999999995</v>
      </c>
      <c r="T3324" s="27">
        <f>IF(K3324&lt;'User input'!$I$9,'User input'!$J$8,IF(K3324&lt;'User input'!$I$10,'User input'!$J$9,IF(K3324&lt;'User input'!$I$11,'User input'!$J$10,'User input'!$J$11)))*S3324</f>
        <v>14.407199999999998</v>
      </c>
      <c r="U3324" s="27">
        <f>K3324*'User input'!$J$17+'User input'!$J$16</f>
        <v>0.5</v>
      </c>
    </row>
    <row r="3325" spans="1:21" x14ac:dyDescent="0.25">
      <c r="A3325" s="17">
        <v>3407</v>
      </c>
      <c r="B3325" s="6" t="s">
        <v>7981</v>
      </c>
      <c r="C3325" s="6" t="s">
        <v>552</v>
      </c>
      <c r="D3325" s="6" t="s">
        <v>15</v>
      </c>
      <c r="E3325" s="6" t="s">
        <v>16</v>
      </c>
      <c r="F3325" s="15">
        <v>90</v>
      </c>
      <c r="G3325" s="6" t="s">
        <v>7982</v>
      </c>
      <c r="H3325" s="6" t="s">
        <v>1301</v>
      </c>
      <c r="I3325" s="6" t="s">
        <v>32</v>
      </c>
      <c r="J3325" s="7">
        <v>43466</v>
      </c>
      <c r="K3325" s="15">
        <v>11</v>
      </c>
      <c r="L3325" s="6" t="s">
        <v>99</v>
      </c>
      <c r="M3325" s="6">
        <f t="shared" si="205"/>
        <v>2019</v>
      </c>
      <c r="N3325" s="6">
        <f t="shared" si="206"/>
        <v>1</v>
      </c>
      <c r="O3325" s="6" t="str">
        <f>VLOOKUP(L3325,'User input'!$D$6:$E$16,2,FALSE)</f>
        <v>Superwossname</v>
      </c>
      <c r="P3325" s="6">
        <f>VLOOKUP(L3325,'User input'!$D$6:$G$16,3,FALSE)</f>
        <v>3.49</v>
      </c>
      <c r="Q3325" s="6">
        <f>VLOOKUP(L3325,'User input'!$D$6:$G$16,4,FALSE)</f>
        <v>20</v>
      </c>
      <c r="R3325" s="6">
        <f t="shared" si="207"/>
        <v>220</v>
      </c>
      <c r="S3325" s="26">
        <f t="shared" si="204"/>
        <v>767.80000000000007</v>
      </c>
      <c r="T3325" s="26">
        <f>IF(K3325&lt;'User input'!$I$9,'User input'!$J$8,IF(K3325&lt;'User input'!$I$10,'User input'!$J$9,IF(K3325&lt;'User input'!$I$11,'User input'!$J$10,'User input'!$J$11)))*S3325</f>
        <v>0</v>
      </c>
      <c r="U3325" s="26">
        <f>K3325*'User input'!$J$17+'User input'!$J$16</f>
        <v>0.5</v>
      </c>
    </row>
    <row r="3326" spans="1:21" x14ac:dyDescent="0.25">
      <c r="A3326" s="18">
        <v>3408</v>
      </c>
      <c r="B3326" s="10" t="s">
        <v>320</v>
      </c>
      <c r="C3326" s="10" t="s">
        <v>3067</v>
      </c>
      <c r="D3326" s="10" t="s">
        <v>28</v>
      </c>
      <c r="E3326" s="10" t="s">
        <v>29</v>
      </c>
      <c r="F3326" s="16">
        <v>30</v>
      </c>
      <c r="G3326" s="10" t="s">
        <v>7983</v>
      </c>
      <c r="H3326" s="10" t="s">
        <v>7113</v>
      </c>
      <c r="I3326" s="10" t="s">
        <v>291</v>
      </c>
      <c r="J3326" s="11">
        <v>44254</v>
      </c>
      <c r="K3326" s="16">
        <v>48</v>
      </c>
      <c r="L3326" s="10" t="s">
        <v>20</v>
      </c>
      <c r="M3326" s="10">
        <f t="shared" si="205"/>
        <v>2021</v>
      </c>
      <c r="N3326" s="10">
        <f t="shared" si="206"/>
        <v>2</v>
      </c>
      <c r="O3326" s="10" t="str">
        <f>VLOOKUP(L3326,'User input'!$D$6:$E$16,2,FALSE)</f>
        <v>Hyperwotsit</v>
      </c>
      <c r="P3326" s="10">
        <f>VLOOKUP(L3326,'User input'!$D$6:$G$16,3,FALSE)</f>
        <v>2.0099999999999998</v>
      </c>
      <c r="Q3326" s="10">
        <f>VLOOKUP(L3326,'User input'!$D$6:$G$16,4,FALSE)</f>
        <v>20</v>
      </c>
      <c r="R3326" s="10">
        <f t="shared" si="207"/>
        <v>960</v>
      </c>
      <c r="S3326" s="27">
        <f t="shared" si="204"/>
        <v>1929.6</v>
      </c>
      <c r="T3326" s="27">
        <f>IF(K3326&lt;'User input'!$I$9,'User input'!$J$8,IF(K3326&lt;'User input'!$I$10,'User input'!$J$9,IF(K3326&lt;'User input'!$I$11,'User input'!$J$10,'User input'!$J$11)))*S3326</f>
        <v>57.887999999999998</v>
      </c>
      <c r="U3326" s="27">
        <f>K3326*'User input'!$J$17+'User input'!$J$16</f>
        <v>0.5</v>
      </c>
    </row>
    <row r="3327" spans="1:21" x14ac:dyDescent="0.25">
      <c r="A3327" s="17">
        <v>3409</v>
      </c>
      <c r="B3327" s="6" t="s">
        <v>5247</v>
      </c>
      <c r="C3327" s="6" t="s">
        <v>5751</v>
      </c>
      <c r="D3327" s="6" t="s">
        <v>49</v>
      </c>
      <c r="E3327" s="6" t="s">
        <v>16</v>
      </c>
      <c r="F3327" s="15">
        <v>30</v>
      </c>
      <c r="G3327" s="6" t="s">
        <v>7984</v>
      </c>
      <c r="H3327" s="6" t="s">
        <v>1094</v>
      </c>
      <c r="I3327" s="6" t="s">
        <v>25</v>
      </c>
      <c r="J3327" s="7">
        <v>43995</v>
      </c>
      <c r="K3327" s="15">
        <v>85</v>
      </c>
      <c r="L3327" s="6" t="s">
        <v>68</v>
      </c>
      <c r="M3327" s="6">
        <f t="shared" si="205"/>
        <v>2020</v>
      </c>
      <c r="N3327" s="6">
        <f t="shared" si="206"/>
        <v>6</v>
      </c>
      <c r="O3327" s="6" t="str">
        <f>VLOOKUP(L3327,'User input'!$D$6:$E$16,2,FALSE)</f>
        <v>Megawidget M</v>
      </c>
      <c r="P3327" s="6">
        <f>VLOOKUP(L3327,'User input'!$D$6:$G$16,3,FALSE)</f>
        <v>1.29</v>
      </c>
      <c r="Q3327" s="6">
        <f>VLOOKUP(L3327,'User input'!$D$6:$G$16,4,FALSE)</f>
        <v>24</v>
      </c>
      <c r="R3327" s="6">
        <f t="shared" si="207"/>
        <v>2040</v>
      </c>
      <c r="S3327" s="26">
        <f t="shared" si="204"/>
        <v>2631.6</v>
      </c>
      <c r="T3327" s="26">
        <f>IF(K3327&lt;'User input'!$I$9,'User input'!$J$8,IF(K3327&lt;'User input'!$I$10,'User input'!$J$9,IF(K3327&lt;'User input'!$I$11,'User input'!$J$10,'User input'!$J$11)))*S3327</f>
        <v>131.58000000000001</v>
      </c>
      <c r="U3327" s="26">
        <f>K3327*'User input'!$J$17+'User input'!$J$16</f>
        <v>0.5</v>
      </c>
    </row>
    <row r="3328" spans="1:21" x14ac:dyDescent="0.25">
      <c r="A3328" s="18">
        <v>3410</v>
      </c>
      <c r="B3328" s="10" t="s">
        <v>7010</v>
      </c>
      <c r="C3328" s="10" t="s">
        <v>4400</v>
      </c>
      <c r="D3328" s="10" t="s">
        <v>28</v>
      </c>
      <c r="E3328" s="10" t="s">
        <v>29</v>
      </c>
      <c r="F3328" s="16">
        <v>30</v>
      </c>
      <c r="G3328" s="10" t="s">
        <v>7985</v>
      </c>
      <c r="H3328" s="10" t="s">
        <v>789</v>
      </c>
      <c r="I3328" s="10" t="s">
        <v>176</v>
      </c>
      <c r="J3328" s="11">
        <v>43624</v>
      </c>
      <c r="K3328" s="16">
        <v>21</v>
      </c>
      <c r="L3328" s="10" t="s">
        <v>78</v>
      </c>
      <c r="M3328" s="10">
        <f t="shared" si="205"/>
        <v>2019</v>
      </c>
      <c r="N3328" s="10">
        <f t="shared" si="206"/>
        <v>6</v>
      </c>
      <c r="O3328" s="10" t="str">
        <f>VLOOKUP(L3328,'User input'!$D$6:$E$16,2,FALSE)</f>
        <v>Ultrathing V2</v>
      </c>
      <c r="P3328" s="10">
        <f>VLOOKUP(L3328,'User input'!$D$6:$G$16,3,FALSE)</f>
        <v>2.95</v>
      </c>
      <c r="Q3328" s="10">
        <f>VLOOKUP(L3328,'User input'!$D$6:$G$16,4,FALSE)</f>
        <v>20</v>
      </c>
      <c r="R3328" s="10">
        <f t="shared" si="207"/>
        <v>420</v>
      </c>
      <c r="S3328" s="27">
        <f t="shared" si="204"/>
        <v>1239</v>
      </c>
      <c r="T3328" s="27">
        <f>IF(K3328&lt;'User input'!$I$9,'User input'!$J$8,IF(K3328&lt;'User input'!$I$10,'User input'!$J$9,IF(K3328&lt;'User input'!$I$11,'User input'!$J$10,'User input'!$J$11)))*S3328</f>
        <v>37.17</v>
      </c>
      <c r="U3328" s="27">
        <f>K3328*'User input'!$J$17+'User input'!$J$16</f>
        <v>0.5</v>
      </c>
    </row>
    <row r="3329" spans="1:21" x14ac:dyDescent="0.25">
      <c r="A3329" s="17">
        <v>3411</v>
      </c>
      <c r="B3329" s="6" t="s">
        <v>3500</v>
      </c>
      <c r="C3329" s="6" t="s">
        <v>7016</v>
      </c>
      <c r="D3329" s="6" t="s">
        <v>49</v>
      </c>
      <c r="E3329" s="6" t="s">
        <v>16</v>
      </c>
      <c r="F3329" s="15">
        <v>30</v>
      </c>
      <c r="G3329" s="6" t="s">
        <v>7986</v>
      </c>
      <c r="H3329" s="6" t="s">
        <v>7987</v>
      </c>
      <c r="I3329" s="6" t="s">
        <v>32</v>
      </c>
      <c r="J3329" s="7">
        <v>44382</v>
      </c>
      <c r="K3329" s="15">
        <v>79</v>
      </c>
      <c r="L3329" s="6" t="s">
        <v>99</v>
      </c>
      <c r="M3329" s="6">
        <f t="shared" si="205"/>
        <v>2021</v>
      </c>
      <c r="N3329" s="6">
        <f t="shared" si="206"/>
        <v>7</v>
      </c>
      <c r="O3329" s="6" t="str">
        <f>VLOOKUP(L3329,'User input'!$D$6:$E$16,2,FALSE)</f>
        <v>Superwossname</v>
      </c>
      <c r="P3329" s="6">
        <f>VLOOKUP(L3329,'User input'!$D$6:$G$16,3,FALSE)</f>
        <v>3.49</v>
      </c>
      <c r="Q3329" s="6">
        <f>VLOOKUP(L3329,'User input'!$D$6:$G$16,4,FALSE)</f>
        <v>20</v>
      </c>
      <c r="R3329" s="6">
        <f t="shared" si="207"/>
        <v>1580</v>
      </c>
      <c r="S3329" s="26">
        <f t="shared" si="204"/>
        <v>5514.2000000000007</v>
      </c>
      <c r="T3329" s="26">
        <f>IF(K3329&lt;'User input'!$I$9,'User input'!$J$8,IF(K3329&lt;'User input'!$I$10,'User input'!$J$9,IF(K3329&lt;'User input'!$I$11,'User input'!$J$10,'User input'!$J$11)))*S3329</f>
        <v>275.71000000000004</v>
      </c>
      <c r="U3329" s="26">
        <f>K3329*'User input'!$J$17+'User input'!$J$16</f>
        <v>0.5</v>
      </c>
    </row>
    <row r="3330" spans="1:21" x14ac:dyDescent="0.25">
      <c r="A3330" s="18">
        <v>3412</v>
      </c>
      <c r="B3330" s="10" t="s">
        <v>7988</v>
      </c>
      <c r="C3330" s="10" t="s">
        <v>5196</v>
      </c>
      <c r="D3330" s="10" t="s">
        <v>15</v>
      </c>
      <c r="E3330" s="10" t="s">
        <v>16</v>
      </c>
      <c r="F3330" s="16">
        <v>90</v>
      </c>
      <c r="G3330" s="10" t="s">
        <v>7989</v>
      </c>
      <c r="H3330" s="10" t="s">
        <v>7990</v>
      </c>
      <c r="I3330" s="10" t="s">
        <v>291</v>
      </c>
      <c r="J3330" s="11">
        <v>43892</v>
      </c>
      <c r="K3330" s="16">
        <v>49</v>
      </c>
      <c r="L3330" s="10" t="s">
        <v>44</v>
      </c>
      <c r="M3330" s="10">
        <f t="shared" si="205"/>
        <v>2020</v>
      </c>
      <c r="N3330" s="10">
        <f t="shared" si="206"/>
        <v>3</v>
      </c>
      <c r="O3330" s="10" t="str">
        <f>VLOOKUP(L3330,'User input'!$D$6:$E$16,2,FALSE)</f>
        <v>Gigastuff</v>
      </c>
      <c r="P3330" s="10">
        <f>VLOOKUP(L3330,'User input'!$D$6:$G$16,3,FALSE)</f>
        <v>1.89</v>
      </c>
      <c r="Q3330" s="10">
        <f>VLOOKUP(L3330,'User input'!$D$6:$G$16,4,FALSE)</f>
        <v>18</v>
      </c>
      <c r="R3330" s="10">
        <f t="shared" si="207"/>
        <v>882</v>
      </c>
      <c r="S3330" s="27">
        <f t="shared" si="204"/>
        <v>1666.98</v>
      </c>
      <c r="T3330" s="27">
        <f>IF(K3330&lt;'User input'!$I$9,'User input'!$J$8,IF(K3330&lt;'User input'!$I$10,'User input'!$J$9,IF(K3330&lt;'User input'!$I$11,'User input'!$J$10,'User input'!$J$11)))*S3330</f>
        <v>50.009399999999999</v>
      </c>
      <c r="U3330" s="27">
        <f>K3330*'User input'!$J$17+'User input'!$J$16</f>
        <v>0.5</v>
      </c>
    </row>
    <row r="3331" spans="1:21" x14ac:dyDescent="0.25">
      <c r="A3331" s="17">
        <v>3413</v>
      </c>
      <c r="B3331" s="6" t="s">
        <v>7991</v>
      </c>
      <c r="C3331" s="6" t="s">
        <v>5287</v>
      </c>
      <c r="D3331" s="6" t="s">
        <v>15</v>
      </c>
      <c r="E3331" s="6" t="s">
        <v>16</v>
      </c>
      <c r="F3331" s="15">
        <v>90</v>
      </c>
      <c r="G3331" s="6" t="s">
        <v>7992</v>
      </c>
      <c r="H3331" s="6" t="s">
        <v>4033</v>
      </c>
      <c r="I3331" s="6" t="s">
        <v>171</v>
      </c>
      <c r="J3331" s="7">
        <v>43512</v>
      </c>
      <c r="K3331" s="15">
        <v>2</v>
      </c>
      <c r="L3331" s="6" t="s">
        <v>68</v>
      </c>
      <c r="M3331" s="6">
        <f t="shared" si="205"/>
        <v>2019</v>
      </c>
      <c r="N3331" s="6">
        <f t="shared" si="206"/>
        <v>2</v>
      </c>
      <c r="O3331" s="6" t="str">
        <f>VLOOKUP(L3331,'User input'!$D$6:$E$16,2,FALSE)</f>
        <v>Megawidget M</v>
      </c>
      <c r="P3331" s="6">
        <f>VLOOKUP(L3331,'User input'!$D$6:$G$16,3,FALSE)</f>
        <v>1.29</v>
      </c>
      <c r="Q3331" s="6">
        <f>VLOOKUP(L3331,'User input'!$D$6:$G$16,4,FALSE)</f>
        <v>24</v>
      </c>
      <c r="R3331" s="6">
        <f t="shared" si="207"/>
        <v>48</v>
      </c>
      <c r="S3331" s="26">
        <f t="shared" si="204"/>
        <v>61.92</v>
      </c>
      <c r="T3331" s="26">
        <f>IF(K3331&lt;'User input'!$I$9,'User input'!$J$8,IF(K3331&lt;'User input'!$I$10,'User input'!$J$9,IF(K3331&lt;'User input'!$I$11,'User input'!$J$10,'User input'!$J$11)))*S3331</f>
        <v>0</v>
      </c>
      <c r="U3331" s="26">
        <f>K3331*'User input'!$J$17+'User input'!$J$16</f>
        <v>0.5</v>
      </c>
    </row>
    <row r="3332" spans="1:21" x14ac:dyDescent="0.25">
      <c r="A3332" s="18">
        <v>3414</v>
      </c>
      <c r="B3332" s="10" t="s">
        <v>2367</v>
      </c>
      <c r="C3332" s="10" t="s">
        <v>3152</v>
      </c>
      <c r="D3332" s="10" t="s">
        <v>115</v>
      </c>
      <c r="E3332" s="10" t="s">
        <v>16</v>
      </c>
      <c r="F3332" s="16">
        <v>90</v>
      </c>
      <c r="G3332" s="10" t="s">
        <v>7993</v>
      </c>
      <c r="H3332" s="10" t="s">
        <v>2880</v>
      </c>
      <c r="I3332" s="10" t="s">
        <v>32</v>
      </c>
      <c r="J3332" s="11">
        <v>44306</v>
      </c>
      <c r="K3332" s="16">
        <v>80</v>
      </c>
      <c r="L3332" s="10" t="s">
        <v>68</v>
      </c>
      <c r="M3332" s="10">
        <f t="shared" si="205"/>
        <v>2021</v>
      </c>
      <c r="N3332" s="10">
        <f t="shared" si="206"/>
        <v>4</v>
      </c>
      <c r="O3332" s="10" t="str">
        <f>VLOOKUP(L3332,'User input'!$D$6:$E$16,2,FALSE)</f>
        <v>Megawidget M</v>
      </c>
      <c r="P3332" s="10">
        <f>VLOOKUP(L3332,'User input'!$D$6:$G$16,3,FALSE)</f>
        <v>1.29</v>
      </c>
      <c r="Q3332" s="10">
        <f>VLOOKUP(L3332,'User input'!$D$6:$G$16,4,FALSE)</f>
        <v>24</v>
      </c>
      <c r="R3332" s="10">
        <f t="shared" si="207"/>
        <v>1920</v>
      </c>
      <c r="S3332" s="27">
        <f t="shared" si="204"/>
        <v>2476.8000000000002</v>
      </c>
      <c r="T3332" s="27">
        <f>IF(K3332&lt;'User input'!$I$9,'User input'!$J$8,IF(K3332&lt;'User input'!$I$10,'User input'!$J$9,IF(K3332&lt;'User input'!$I$11,'User input'!$J$10,'User input'!$J$11)))*S3332</f>
        <v>123.84000000000002</v>
      </c>
      <c r="U3332" s="27">
        <f>K3332*'User input'!$J$17+'User input'!$J$16</f>
        <v>0.5</v>
      </c>
    </row>
    <row r="3333" spans="1:21" x14ac:dyDescent="0.25">
      <c r="A3333" s="17">
        <v>3415</v>
      </c>
      <c r="B3333" s="6" t="s">
        <v>4379</v>
      </c>
      <c r="C3333" s="6" t="s">
        <v>7994</v>
      </c>
      <c r="D3333" s="6" t="s">
        <v>28</v>
      </c>
      <c r="E3333" s="6" t="s">
        <v>29</v>
      </c>
      <c r="F3333" s="15">
        <v>30</v>
      </c>
      <c r="G3333" s="6" t="s">
        <v>7995</v>
      </c>
      <c r="H3333" s="6" t="s">
        <v>7996</v>
      </c>
      <c r="I3333" s="6" t="s">
        <v>291</v>
      </c>
      <c r="J3333" s="7">
        <v>43546</v>
      </c>
      <c r="K3333" s="15">
        <v>69</v>
      </c>
      <c r="L3333" s="6" t="s">
        <v>68</v>
      </c>
      <c r="M3333" s="6">
        <f t="shared" si="205"/>
        <v>2019</v>
      </c>
      <c r="N3333" s="6">
        <f t="shared" si="206"/>
        <v>3</v>
      </c>
      <c r="O3333" s="6" t="str">
        <f>VLOOKUP(L3333,'User input'!$D$6:$E$16,2,FALSE)</f>
        <v>Megawidget M</v>
      </c>
      <c r="P3333" s="6">
        <f>VLOOKUP(L3333,'User input'!$D$6:$G$16,3,FALSE)</f>
        <v>1.29</v>
      </c>
      <c r="Q3333" s="6">
        <f>VLOOKUP(L3333,'User input'!$D$6:$G$16,4,FALSE)</f>
        <v>24</v>
      </c>
      <c r="R3333" s="6">
        <f t="shared" si="207"/>
        <v>1656</v>
      </c>
      <c r="S3333" s="26">
        <f t="shared" ref="S3333:S3396" si="208">R3333*P3333</f>
        <v>2136.2400000000002</v>
      </c>
      <c r="T3333" s="26">
        <f>IF(K3333&lt;'User input'!$I$9,'User input'!$J$8,IF(K3333&lt;'User input'!$I$10,'User input'!$J$9,IF(K3333&lt;'User input'!$I$11,'User input'!$J$10,'User input'!$J$11)))*S3333</f>
        <v>106.81200000000001</v>
      </c>
      <c r="U3333" s="26">
        <f>K3333*'User input'!$J$17+'User input'!$J$16</f>
        <v>0.5</v>
      </c>
    </row>
    <row r="3334" spans="1:21" x14ac:dyDescent="0.25">
      <c r="A3334" s="18">
        <v>3416</v>
      </c>
      <c r="B3334" s="10" t="s">
        <v>426</v>
      </c>
      <c r="C3334" s="10" t="s">
        <v>640</v>
      </c>
      <c r="D3334" s="10" t="s">
        <v>28</v>
      </c>
      <c r="E3334" s="10" t="s">
        <v>29</v>
      </c>
      <c r="F3334" s="16">
        <v>30</v>
      </c>
      <c r="G3334" s="10" t="s">
        <v>7997</v>
      </c>
      <c r="H3334" s="10" t="s">
        <v>7998</v>
      </c>
      <c r="I3334" s="10" t="s">
        <v>32</v>
      </c>
      <c r="J3334" s="11">
        <v>43927</v>
      </c>
      <c r="K3334" s="16">
        <v>78</v>
      </c>
      <c r="L3334" s="10" t="s">
        <v>99</v>
      </c>
      <c r="M3334" s="10">
        <f t="shared" ref="M3334:M3397" si="209">YEAR(J3334)</f>
        <v>2020</v>
      </c>
      <c r="N3334" s="10">
        <f t="shared" ref="N3334:N3397" si="210">MONTH(J3334)</f>
        <v>4</v>
      </c>
      <c r="O3334" s="10" t="str">
        <f>VLOOKUP(L3334,'User input'!$D$6:$E$16,2,FALSE)</f>
        <v>Superwossname</v>
      </c>
      <c r="P3334" s="10">
        <f>VLOOKUP(L3334,'User input'!$D$6:$G$16,3,FALSE)</f>
        <v>3.49</v>
      </c>
      <c r="Q3334" s="10">
        <f>VLOOKUP(L3334,'User input'!$D$6:$G$16,4,FALSE)</f>
        <v>20</v>
      </c>
      <c r="R3334" s="10">
        <f t="shared" ref="R3334:R3397" si="211">K3334*Q3334</f>
        <v>1560</v>
      </c>
      <c r="S3334" s="27">
        <f t="shared" si="208"/>
        <v>5444.4000000000005</v>
      </c>
      <c r="T3334" s="27">
        <f>IF(K3334&lt;'User input'!$I$9,'User input'!$J$8,IF(K3334&lt;'User input'!$I$10,'User input'!$J$9,IF(K3334&lt;'User input'!$I$11,'User input'!$J$10,'User input'!$J$11)))*S3334</f>
        <v>272.22000000000003</v>
      </c>
      <c r="U3334" s="27">
        <f>K3334*'User input'!$J$17+'User input'!$J$16</f>
        <v>0.5</v>
      </c>
    </row>
    <row r="3335" spans="1:21" x14ac:dyDescent="0.25">
      <c r="A3335" s="17">
        <v>3417</v>
      </c>
      <c r="B3335" s="6" t="s">
        <v>7999</v>
      </c>
      <c r="C3335" s="6" t="s">
        <v>5982</v>
      </c>
      <c r="D3335" s="6" t="s">
        <v>15</v>
      </c>
      <c r="E3335" s="6" t="s">
        <v>16</v>
      </c>
      <c r="F3335" s="15">
        <v>60</v>
      </c>
      <c r="G3335" s="6" t="s">
        <v>8000</v>
      </c>
      <c r="H3335" s="6" t="s">
        <v>8001</v>
      </c>
      <c r="I3335" s="6" t="s">
        <v>32</v>
      </c>
      <c r="J3335" s="7">
        <v>43512</v>
      </c>
      <c r="K3335" s="15">
        <v>76</v>
      </c>
      <c r="L3335" s="6" t="s">
        <v>52</v>
      </c>
      <c r="M3335" s="6">
        <f t="shared" si="209"/>
        <v>2019</v>
      </c>
      <c r="N3335" s="6">
        <f t="shared" si="210"/>
        <v>2</v>
      </c>
      <c r="O3335" s="6" t="str">
        <f>VLOOKUP(L3335,'User input'!$D$6:$E$16,2,FALSE)</f>
        <v>Megawidget S</v>
      </c>
      <c r="P3335" s="6">
        <f>VLOOKUP(L3335,'User input'!$D$6:$G$16,3,FALSE)</f>
        <v>0.69</v>
      </c>
      <c r="Q3335" s="6">
        <f>VLOOKUP(L3335,'User input'!$D$6:$G$16,4,FALSE)</f>
        <v>24</v>
      </c>
      <c r="R3335" s="6">
        <f t="shared" si="211"/>
        <v>1824</v>
      </c>
      <c r="S3335" s="26">
        <f t="shared" si="208"/>
        <v>1258.56</v>
      </c>
      <c r="T3335" s="26">
        <f>IF(K3335&lt;'User input'!$I$9,'User input'!$J$8,IF(K3335&lt;'User input'!$I$10,'User input'!$J$9,IF(K3335&lt;'User input'!$I$11,'User input'!$J$10,'User input'!$J$11)))*S3335</f>
        <v>62.927999999999997</v>
      </c>
      <c r="U3335" s="26">
        <f>K3335*'User input'!$J$17+'User input'!$J$16</f>
        <v>0.5</v>
      </c>
    </row>
    <row r="3336" spans="1:21" x14ac:dyDescent="0.25">
      <c r="A3336" s="18">
        <v>3418</v>
      </c>
      <c r="B3336" s="10" t="s">
        <v>8002</v>
      </c>
      <c r="C3336" s="10" t="s">
        <v>8003</v>
      </c>
      <c r="D3336" s="10" t="s">
        <v>15</v>
      </c>
      <c r="E3336" s="10" t="s">
        <v>16</v>
      </c>
      <c r="F3336" s="16">
        <v>60</v>
      </c>
      <c r="G3336" s="10" t="s">
        <v>8004</v>
      </c>
      <c r="H3336" s="10" t="s">
        <v>2862</v>
      </c>
      <c r="I3336" s="10" t="s">
        <v>291</v>
      </c>
      <c r="J3336" s="11">
        <v>44559</v>
      </c>
      <c r="K3336" s="16">
        <v>103</v>
      </c>
      <c r="L3336" s="10" t="s">
        <v>33</v>
      </c>
      <c r="M3336" s="10">
        <f t="shared" si="209"/>
        <v>2021</v>
      </c>
      <c r="N3336" s="10">
        <f t="shared" si="210"/>
        <v>12</v>
      </c>
      <c r="O3336" s="10" t="str">
        <f>VLOOKUP(L3336,'User input'!$D$6:$E$16,2,FALSE)</f>
        <v>Megawidget L</v>
      </c>
      <c r="P3336" s="10">
        <f>VLOOKUP(L3336,'User input'!$D$6:$G$16,3,FALSE)</f>
        <v>1.79</v>
      </c>
      <c r="Q3336" s="10">
        <f>VLOOKUP(L3336,'User input'!$D$6:$G$16,4,FALSE)</f>
        <v>24</v>
      </c>
      <c r="R3336" s="10">
        <f t="shared" si="211"/>
        <v>2472</v>
      </c>
      <c r="S3336" s="27">
        <f t="shared" si="208"/>
        <v>4424.88</v>
      </c>
      <c r="T3336" s="27">
        <f>IF(K3336&lt;'User input'!$I$9,'User input'!$J$8,IF(K3336&lt;'User input'!$I$10,'User input'!$J$9,IF(K3336&lt;'User input'!$I$11,'User input'!$J$10,'User input'!$J$11)))*S3336</f>
        <v>309.74160000000006</v>
      </c>
      <c r="U3336" s="27">
        <f>K3336*'User input'!$J$17+'User input'!$J$16</f>
        <v>0.5</v>
      </c>
    </row>
    <row r="3337" spans="1:21" x14ac:dyDescent="0.25">
      <c r="A3337" s="17">
        <v>3419</v>
      </c>
      <c r="B3337" s="6" t="s">
        <v>8005</v>
      </c>
      <c r="C3337" s="6" t="s">
        <v>552</v>
      </c>
      <c r="D3337" s="6" t="s">
        <v>15</v>
      </c>
      <c r="E3337" s="6" t="s">
        <v>16</v>
      </c>
      <c r="F3337" s="15">
        <v>60</v>
      </c>
      <c r="G3337" s="6" t="s">
        <v>8006</v>
      </c>
      <c r="H3337" s="6" t="s">
        <v>5612</v>
      </c>
      <c r="I3337" s="6" t="s">
        <v>127</v>
      </c>
      <c r="J3337" s="7">
        <v>44305</v>
      </c>
      <c r="K3337" s="15">
        <v>81</v>
      </c>
      <c r="L3337" s="6" t="s">
        <v>52</v>
      </c>
      <c r="M3337" s="6">
        <f t="shared" si="209"/>
        <v>2021</v>
      </c>
      <c r="N3337" s="6">
        <f t="shared" si="210"/>
        <v>4</v>
      </c>
      <c r="O3337" s="6" t="str">
        <f>VLOOKUP(L3337,'User input'!$D$6:$E$16,2,FALSE)</f>
        <v>Megawidget S</v>
      </c>
      <c r="P3337" s="6">
        <f>VLOOKUP(L3337,'User input'!$D$6:$G$16,3,FALSE)</f>
        <v>0.69</v>
      </c>
      <c r="Q3337" s="6">
        <f>VLOOKUP(L3337,'User input'!$D$6:$G$16,4,FALSE)</f>
        <v>24</v>
      </c>
      <c r="R3337" s="6">
        <f t="shared" si="211"/>
        <v>1944</v>
      </c>
      <c r="S3337" s="26">
        <f t="shared" si="208"/>
        <v>1341.36</v>
      </c>
      <c r="T3337" s="26">
        <f>IF(K3337&lt;'User input'!$I$9,'User input'!$J$8,IF(K3337&lt;'User input'!$I$10,'User input'!$J$9,IF(K3337&lt;'User input'!$I$11,'User input'!$J$10,'User input'!$J$11)))*S3337</f>
        <v>67.067999999999998</v>
      </c>
      <c r="U3337" s="26">
        <f>K3337*'User input'!$J$17+'User input'!$J$16</f>
        <v>0.5</v>
      </c>
    </row>
    <row r="3338" spans="1:21" x14ac:dyDescent="0.25">
      <c r="A3338" s="18">
        <v>3420</v>
      </c>
      <c r="B3338" s="10" t="s">
        <v>4741</v>
      </c>
      <c r="C3338" s="10" t="s">
        <v>5585</v>
      </c>
      <c r="D3338" s="10" t="s">
        <v>28</v>
      </c>
      <c r="E3338" s="10" t="s">
        <v>29</v>
      </c>
      <c r="F3338" s="16">
        <v>90</v>
      </c>
      <c r="G3338" s="10" t="s">
        <v>8007</v>
      </c>
      <c r="H3338" s="10" t="s">
        <v>4659</v>
      </c>
      <c r="I3338" s="10" t="s">
        <v>176</v>
      </c>
      <c r="J3338" s="11">
        <v>44023</v>
      </c>
      <c r="K3338" s="16">
        <v>83</v>
      </c>
      <c r="L3338" s="10" t="s">
        <v>99</v>
      </c>
      <c r="M3338" s="10">
        <f t="shared" si="209"/>
        <v>2020</v>
      </c>
      <c r="N3338" s="10">
        <f t="shared" si="210"/>
        <v>7</v>
      </c>
      <c r="O3338" s="10" t="str">
        <f>VLOOKUP(L3338,'User input'!$D$6:$E$16,2,FALSE)</f>
        <v>Superwossname</v>
      </c>
      <c r="P3338" s="10">
        <f>VLOOKUP(L3338,'User input'!$D$6:$G$16,3,FALSE)</f>
        <v>3.49</v>
      </c>
      <c r="Q3338" s="10">
        <f>VLOOKUP(L3338,'User input'!$D$6:$G$16,4,FALSE)</f>
        <v>20</v>
      </c>
      <c r="R3338" s="10">
        <f t="shared" si="211"/>
        <v>1660</v>
      </c>
      <c r="S3338" s="27">
        <f t="shared" si="208"/>
        <v>5793.4000000000005</v>
      </c>
      <c r="T3338" s="27">
        <f>IF(K3338&lt;'User input'!$I$9,'User input'!$J$8,IF(K3338&lt;'User input'!$I$10,'User input'!$J$9,IF(K3338&lt;'User input'!$I$11,'User input'!$J$10,'User input'!$J$11)))*S3338</f>
        <v>289.67</v>
      </c>
      <c r="U3338" s="27">
        <f>K3338*'User input'!$J$17+'User input'!$J$16</f>
        <v>0.5</v>
      </c>
    </row>
    <row r="3339" spans="1:21" x14ac:dyDescent="0.25">
      <c r="A3339" s="17">
        <v>3421</v>
      </c>
      <c r="B3339" s="6" t="s">
        <v>1663</v>
      </c>
      <c r="C3339" s="6" t="s">
        <v>7876</v>
      </c>
      <c r="D3339" s="6" t="s">
        <v>28</v>
      </c>
      <c r="E3339" s="6" t="s">
        <v>29</v>
      </c>
      <c r="F3339" s="15">
        <v>30</v>
      </c>
      <c r="G3339" s="6" t="s">
        <v>8008</v>
      </c>
      <c r="H3339" s="6" t="s">
        <v>1021</v>
      </c>
      <c r="I3339" s="6" t="s">
        <v>32</v>
      </c>
      <c r="J3339" s="7">
        <v>44252</v>
      </c>
      <c r="K3339" s="15">
        <v>92</v>
      </c>
      <c r="L3339" s="6" t="s">
        <v>68</v>
      </c>
      <c r="M3339" s="6">
        <f t="shared" si="209"/>
        <v>2021</v>
      </c>
      <c r="N3339" s="6">
        <f t="shared" si="210"/>
        <v>2</v>
      </c>
      <c r="O3339" s="6" t="str">
        <f>VLOOKUP(L3339,'User input'!$D$6:$E$16,2,FALSE)</f>
        <v>Megawidget M</v>
      </c>
      <c r="P3339" s="6">
        <f>VLOOKUP(L3339,'User input'!$D$6:$G$16,3,FALSE)</f>
        <v>1.29</v>
      </c>
      <c r="Q3339" s="6">
        <f>VLOOKUP(L3339,'User input'!$D$6:$G$16,4,FALSE)</f>
        <v>24</v>
      </c>
      <c r="R3339" s="6">
        <f t="shared" si="211"/>
        <v>2208</v>
      </c>
      <c r="S3339" s="26">
        <f t="shared" si="208"/>
        <v>2848.32</v>
      </c>
      <c r="T3339" s="26">
        <f>IF(K3339&lt;'User input'!$I$9,'User input'!$J$8,IF(K3339&lt;'User input'!$I$10,'User input'!$J$9,IF(K3339&lt;'User input'!$I$11,'User input'!$J$10,'User input'!$J$11)))*S3339</f>
        <v>142.41600000000003</v>
      </c>
      <c r="U3339" s="26">
        <f>K3339*'User input'!$J$17+'User input'!$J$16</f>
        <v>0.5</v>
      </c>
    </row>
    <row r="3340" spans="1:21" x14ac:dyDescent="0.25">
      <c r="A3340" s="18">
        <v>3422</v>
      </c>
      <c r="B3340" s="10" t="s">
        <v>4403</v>
      </c>
      <c r="C3340" s="10" t="s">
        <v>7876</v>
      </c>
      <c r="D3340" s="10" t="s">
        <v>49</v>
      </c>
      <c r="E3340" s="10" t="s">
        <v>16</v>
      </c>
      <c r="F3340" s="16">
        <v>90</v>
      </c>
      <c r="G3340" s="10" t="s">
        <v>8009</v>
      </c>
      <c r="H3340" s="10" t="s">
        <v>8010</v>
      </c>
      <c r="I3340" s="10" t="s">
        <v>122</v>
      </c>
      <c r="J3340" s="11">
        <v>44205</v>
      </c>
      <c r="K3340" s="16">
        <v>73</v>
      </c>
      <c r="L3340" s="10" t="s">
        <v>20</v>
      </c>
      <c r="M3340" s="10">
        <f t="shared" si="209"/>
        <v>2021</v>
      </c>
      <c r="N3340" s="10">
        <f t="shared" si="210"/>
        <v>1</v>
      </c>
      <c r="O3340" s="10" t="str">
        <f>VLOOKUP(L3340,'User input'!$D$6:$E$16,2,FALSE)</f>
        <v>Hyperwotsit</v>
      </c>
      <c r="P3340" s="10">
        <f>VLOOKUP(L3340,'User input'!$D$6:$G$16,3,FALSE)</f>
        <v>2.0099999999999998</v>
      </c>
      <c r="Q3340" s="10">
        <f>VLOOKUP(L3340,'User input'!$D$6:$G$16,4,FALSE)</f>
        <v>20</v>
      </c>
      <c r="R3340" s="10">
        <f t="shared" si="211"/>
        <v>1460</v>
      </c>
      <c r="S3340" s="27">
        <f t="shared" si="208"/>
        <v>2934.6</v>
      </c>
      <c r="T3340" s="27">
        <f>IF(K3340&lt;'User input'!$I$9,'User input'!$J$8,IF(K3340&lt;'User input'!$I$10,'User input'!$J$9,IF(K3340&lt;'User input'!$I$11,'User input'!$J$10,'User input'!$J$11)))*S3340</f>
        <v>146.72999999999999</v>
      </c>
      <c r="U3340" s="27">
        <f>K3340*'User input'!$J$17+'User input'!$J$16</f>
        <v>0.5</v>
      </c>
    </row>
    <row r="3341" spans="1:21" x14ac:dyDescent="0.25">
      <c r="A3341" s="17">
        <v>3423</v>
      </c>
      <c r="B3341" s="6" t="s">
        <v>2246</v>
      </c>
      <c r="C3341" s="6" t="s">
        <v>230</v>
      </c>
      <c r="D3341" s="6" t="s">
        <v>28</v>
      </c>
      <c r="E3341" s="6" t="s">
        <v>29</v>
      </c>
      <c r="F3341" s="15">
        <v>30</v>
      </c>
      <c r="G3341" s="6" t="s">
        <v>8011</v>
      </c>
      <c r="H3341" s="6" t="s">
        <v>5624</v>
      </c>
      <c r="I3341" s="6" t="s">
        <v>881</v>
      </c>
      <c r="J3341" s="7">
        <v>44431</v>
      </c>
      <c r="K3341" s="15">
        <v>2</v>
      </c>
      <c r="L3341" s="6" t="s">
        <v>68</v>
      </c>
      <c r="M3341" s="6">
        <f t="shared" si="209"/>
        <v>2021</v>
      </c>
      <c r="N3341" s="6">
        <f t="shared" si="210"/>
        <v>8</v>
      </c>
      <c r="O3341" s="6" t="str">
        <f>VLOOKUP(L3341,'User input'!$D$6:$E$16,2,FALSE)</f>
        <v>Megawidget M</v>
      </c>
      <c r="P3341" s="6">
        <f>VLOOKUP(L3341,'User input'!$D$6:$G$16,3,FALSE)</f>
        <v>1.29</v>
      </c>
      <c r="Q3341" s="6">
        <f>VLOOKUP(L3341,'User input'!$D$6:$G$16,4,FALSE)</f>
        <v>24</v>
      </c>
      <c r="R3341" s="6">
        <f t="shared" si="211"/>
        <v>48</v>
      </c>
      <c r="S3341" s="26">
        <f t="shared" si="208"/>
        <v>61.92</v>
      </c>
      <c r="T3341" s="26">
        <f>IF(K3341&lt;'User input'!$I$9,'User input'!$J$8,IF(K3341&lt;'User input'!$I$10,'User input'!$J$9,IF(K3341&lt;'User input'!$I$11,'User input'!$J$10,'User input'!$J$11)))*S3341</f>
        <v>0</v>
      </c>
      <c r="U3341" s="26">
        <f>K3341*'User input'!$J$17+'User input'!$J$16</f>
        <v>0.5</v>
      </c>
    </row>
    <row r="3342" spans="1:21" x14ac:dyDescent="0.25">
      <c r="A3342" s="18">
        <v>3424</v>
      </c>
      <c r="B3342" s="10" t="s">
        <v>8012</v>
      </c>
      <c r="C3342" s="10" t="s">
        <v>1057</v>
      </c>
      <c r="D3342" s="10" t="s">
        <v>90</v>
      </c>
      <c r="E3342" s="10" t="s">
        <v>16</v>
      </c>
      <c r="F3342" s="16">
        <v>30</v>
      </c>
      <c r="G3342" s="10" t="s">
        <v>8013</v>
      </c>
      <c r="H3342" s="10" t="s">
        <v>2675</v>
      </c>
      <c r="I3342" s="10" t="s">
        <v>32</v>
      </c>
      <c r="J3342" s="11">
        <v>43820</v>
      </c>
      <c r="K3342" s="16">
        <v>34</v>
      </c>
      <c r="L3342" s="10" t="s">
        <v>52</v>
      </c>
      <c r="M3342" s="10">
        <f t="shared" si="209"/>
        <v>2019</v>
      </c>
      <c r="N3342" s="10">
        <f t="shared" si="210"/>
        <v>12</v>
      </c>
      <c r="O3342" s="10" t="str">
        <f>VLOOKUP(L3342,'User input'!$D$6:$E$16,2,FALSE)</f>
        <v>Megawidget S</v>
      </c>
      <c r="P3342" s="10">
        <f>VLOOKUP(L3342,'User input'!$D$6:$G$16,3,FALSE)</f>
        <v>0.69</v>
      </c>
      <c r="Q3342" s="10">
        <f>VLOOKUP(L3342,'User input'!$D$6:$G$16,4,FALSE)</f>
        <v>24</v>
      </c>
      <c r="R3342" s="10">
        <f t="shared" si="211"/>
        <v>816</v>
      </c>
      <c r="S3342" s="27">
        <f t="shared" si="208"/>
        <v>563.04</v>
      </c>
      <c r="T3342" s="27">
        <f>IF(K3342&lt;'User input'!$I$9,'User input'!$J$8,IF(K3342&lt;'User input'!$I$10,'User input'!$J$9,IF(K3342&lt;'User input'!$I$11,'User input'!$J$10,'User input'!$J$11)))*S3342</f>
        <v>16.891199999999998</v>
      </c>
      <c r="U3342" s="27">
        <f>K3342*'User input'!$J$17+'User input'!$J$16</f>
        <v>0.5</v>
      </c>
    </row>
    <row r="3343" spans="1:21" x14ac:dyDescent="0.25">
      <c r="A3343" s="17">
        <v>3425</v>
      </c>
      <c r="B3343" s="6" t="s">
        <v>2909</v>
      </c>
      <c r="C3343" s="6" t="s">
        <v>8014</v>
      </c>
      <c r="D3343" s="6" t="s">
        <v>28</v>
      </c>
      <c r="E3343" s="6" t="s">
        <v>29</v>
      </c>
      <c r="F3343" s="15">
        <v>60</v>
      </c>
      <c r="G3343" s="6" t="s">
        <v>8015</v>
      </c>
      <c r="H3343" s="6" t="s">
        <v>8016</v>
      </c>
      <c r="I3343" s="6" t="s">
        <v>87</v>
      </c>
      <c r="J3343" s="7">
        <v>43537</v>
      </c>
      <c r="K3343" s="15">
        <v>58</v>
      </c>
      <c r="L3343" s="6" t="s">
        <v>39</v>
      </c>
      <c r="M3343" s="6">
        <f t="shared" si="209"/>
        <v>2019</v>
      </c>
      <c r="N3343" s="6">
        <f t="shared" si="210"/>
        <v>3</v>
      </c>
      <c r="O3343" s="6" t="str">
        <f>VLOOKUP(L3343,'User input'!$D$6:$E$16,2,FALSE)</f>
        <v>Ultrathing V1</v>
      </c>
      <c r="P3343" s="6">
        <f>VLOOKUP(L3343,'User input'!$D$6:$G$16,3,FALSE)</f>
        <v>1.79</v>
      </c>
      <c r="Q3343" s="6">
        <f>VLOOKUP(L3343,'User input'!$D$6:$G$16,4,FALSE)</f>
        <v>17</v>
      </c>
      <c r="R3343" s="6">
        <f t="shared" si="211"/>
        <v>986</v>
      </c>
      <c r="S3343" s="26">
        <f t="shared" si="208"/>
        <v>1764.94</v>
      </c>
      <c r="T3343" s="26">
        <f>IF(K3343&lt;'User input'!$I$9,'User input'!$J$8,IF(K3343&lt;'User input'!$I$10,'User input'!$J$9,IF(K3343&lt;'User input'!$I$11,'User input'!$J$10,'User input'!$J$11)))*S3343</f>
        <v>88.247000000000014</v>
      </c>
      <c r="U3343" s="26">
        <f>K3343*'User input'!$J$17+'User input'!$J$16</f>
        <v>0.5</v>
      </c>
    </row>
    <row r="3344" spans="1:21" x14ac:dyDescent="0.25">
      <c r="A3344" s="18">
        <v>3426</v>
      </c>
      <c r="B3344" s="10" t="s">
        <v>8017</v>
      </c>
      <c r="C3344" s="10" t="s">
        <v>1039</v>
      </c>
      <c r="D3344" s="10" t="s">
        <v>49</v>
      </c>
      <c r="E3344" s="10" t="s">
        <v>16</v>
      </c>
      <c r="F3344" s="16">
        <v>90</v>
      </c>
      <c r="G3344" s="10" t="s">
        <v>8018</v>
      </c>
      <c r="H3344" s="10" t="s">
        <v>2434</v>
      </c>
      <c r="I3344" s="10" t="s">
        <v>32</v>
      </c>
      <c r="J3344" s="11">
        <v>43931</v>
      </c>
      <c r="K3344" s="16">
        <v>49</v>
      </c>
      <c r="L3344" s="10" t="s">
        <v>20</v>
      </c>
      <c r="M3344" s="10">
        <f t="shared" si="209"/>
        <v>2020</v>
      </c>
      <c r="N3344" s="10">
        <f t="shared" si="210"/>
        <v>4</v>
      </c>
      <c r="O3344" s="10" t="str">
        <f>VLOOKUP(L3344,'User input'!$D$6:$E$16,2,FALSE)</f>
        <v>Hyperwotsit</v>
      </c>
      <c r="P3344" s="10">
        <f>VLOOKUP(L3344,'User input'!$D$6:$G$16,3,FALSE)</f>
        <v>2.0099999999999998</v>
      </c>
      <c r="Q3344" s="10">
        <f>VLOOKUP(L3344,'User input'!$D$6:$G$16,4,FALSE)</f>
        <v>20</v>
      </c>
      <c r="R3344" s="10">
        <f t="shared" si="211"/>
        <v>980</v>
      </c>
      <c r="S3344" s="27">
        <f t="shared" si="208"/>
        <v>1969.7999999999997</v>
      </c>
      <c r="T3344" s="27">
        <f>IF(K3344&lt;'User input'!$I$9,'User input'!$J$8,IF(K3344&lt;'User input'!$I$10,'User input'!$J$9,IF(K3344&lt;'User input'!$I$11,'User input'!$J$10,'User input'!$J$11)))*S3344</f>
        <v>59.093999999999987</v>
      </c>
      <c r="U3344" s="27">
        <f>K3344*'User input'!$J$17+'User input'!$J$16</f>
        <v>0.5</v>
      </c>
    </row>
    <row r="3345" spans="1:21" x14ac:dyDescent="0.25">
      <c r="A3345" s="17">
        <v>3427</v>
      </c>
      <c r="B3345" s="6" t="s">
        <v>181</v>
      </c>
      <c r="C3345" s="6" t="s">
        <v>4108</v>
      </c>
      <c r="D3345" s="6" t="s">
        <v>28</v>
      </c>
      <c r="E3345" s="6" t="s">
        <v>29</v>
      </c>
      <c r="F3345" s="15">
        <v>30</v>
      </c>
      <c r="G3345" s="6" t="s">
        <v>8019</v>
      </c>
      <c r="H3345" s="6" t="s">
        <v>7987</v>
      </c>
      <c r="I3345" s="6" t="s">
        <v>32</v>
      </c>
      <c r="J3345" s="7">
        <v>43801</v>
      </c>
      <c r="K3345" s="15">
        <v>37</v>
      </c>
      <c r="L3345" s="6" t="s">
        <v>68</v>
      </c>
      <c r="M3345" s="6">
        <f t="shared" si="209"/>
        <v>2019</v>
      </c>
      <c r="N3345" s="6">
        <f t="shared" si="210"/>
        <v>12</v>
      </c>
      <c r="O3345" s="6" t="str">
        <f>VLOOKUP(L3345,'User input'!$D$6:$E$16,2,FALSE)</f>
        <v>Megawidget M</v>
      </c>
      <c r="P3345" s="6">
        <f>VLOOKUP(L3345,'User input'!$D$6:$G$16,3,FALSE)</f>
        <v>1.29</v>
      </c>
      <c r="Q3345" s="6">
        <f>VLOOKUP(L3345,'User input'!$D$6:$G$16,4,FALSE)</f>
        <v>24</v>
      </c>
      <c r="R3345" s="6">
        <f t="shared" si="211"/>
        <v>888</v>
      </c>
      <c r="S3345" s="26">
        <f t="shared" si="208"/>
        <v>1145.52</v>
      </c>
      <c r="T3345" s="26">
        <f>IF(K3345&lt;'User input'!$I$9,'User input'!$J$8,IF(K3345&lt;'User input'!$I$10,'User input'!$J$9,IF(K3345&lt;'User input'!$I$11,'User input'!$J$10,'User input'!$J$11)))*S3345</f>
        <v>34.365600000000001</v>
      </c>
      <c r="U3345" s="26">
        <f>K3345*'User input'!$J$17+'User input'!$J$16</f>
        <v>0.5</v>
      </c>
    </row>
    <row r="3346" spans="1:21" x14ac:dyDescent="0.25">
      <c r="A3346" s="18">
        <v>3428</v>
      </c>
      <c r="B3346" s="10" t="s">
        <v>153</v>
      </c>
      <c r="C3346" s="10" t="s">
        <v>4488</v>
      </c>
      <c r="D3346" s="10" t="s">
        <v>28</v>
      </c>
      <c r="E3346" s="10" t="s">
        <v>29</v>
      </c>
      <c r="F3346" s="16">
        <v>60</v>
      </c>
      <c r="G3346" s="10" t="s">
        <v>8020</v>
      </c>
      <c r="H3346" s="10" t="s">
        <v>1216</v>
      </c>
      <c r="I3346" s="10" t="s">
        <v>122</v>
      </c>
      <c r="J3346" s="11">
        <v>43773</v>
      </c>
      <c r="K3346" s="16">
        <v>20</v>
      </c>
      <c r="L3346" s="10" t="s">
        <v>33</v>
      </c>
      <c r="M3346" s="10">
        <f t="shared" si="209"/>
        <v>2019</v>
      </c>
      <c r="N3346" s="10">
        <f t="shared" si="210"/>
        <v>11</v>
      </c>
      <c r="O3346" s="10" t="str">
        <f>VLOOKUP(L3346,'User input'!$D$6:$E$16,2,FALSE)</f>
        <v>Megawidget L</v>
      </c>
      <c r="P3346" s="10">
        <f>VLOOKUP(L3346,'User input'!$D$6:$G$16,3,FALSE)</f>
        <v>1.79</v>
      </c>
      <c r="Q3346" s="10">
        <f>VLOOKUP(L3346,'User input'!$D$6:$G$16,4,FALSE)</f>
        <v>24</v>
      </c>
      <c r="R3346" s="10">
        <f t="shared" si="211"/>
        <v>480</v>
      </c>
      <c r="S3346" s="27">
        <f t="shared" si="208"/>
        <v>859.2</v>
      </c>
      <c r="T3346" s="27">
        <f>IF(K3346&lt;'User input'!$I$9,'User input'!$J$8,IF(K3346&lt;'User input'!$I$10,'User input'!$J$9,IF(K3346&lt;'User input'!$I$11,'User input'!$J$10,'User input'!$J$11)))*S3346</f>
        <v>25.776</v>
      </c>
      <c r="U3346" s="27">
        <f>K3346*'User input'!$J$17+'User input'!$J$16</f>
        <v>0.5</v>
      </c>
    </row>
    <row r="3347" spans="1:21" x14ac:dyDescent="0.25">
      <c r="A3347" s="17">
        <v>3429</v>
      </c>
      <c r="B3347" s="6" t="s">
        <v>8021</v>
      </c>
      <c r="C3347" s="6" t="s">
        <v>4075</v>
      </c>
      <c r="D3347" s="6" t="s">
        <v>49</v>
      </c>
      <c r="E3347" s="6" t="s">
        <v>16</v>
      </c>
      <c r="F3347" s="15">
        <v>30</v>
      </c>
      <c r="G3347" s="6" t="s">
        <v>8022</v>
      </c>
      <c r="H3347" s="6" t="s">
        <v>3355</v>
      </c>
      <c r="I3347" s="6" t="s">
        <v>144</v>
      </c>
      <c r="J3347" s="7">
        <v>44196</v>
      </c>
      <c r="K3347" s="15">
        <v>54</v>
      </c>
      <c r="L3347" s="6" t="s">
        <v>157</v>
      </c>
      <c r="M3347" s="6">
        <f t="shared" si="209"/>
        <v>2020</v>
      </c>
      <c r="N3347" s="6">
        <f t="shared" si="210"/>
        <v>12</v>
      </c>
      <c r="O3347" s="6" t="str">
        <f>VLOOKUP(L3347,'User input'!$D$6:$E$16,2,FALSE)</f>
        <v>Ultrathing V3</v>
      </c>
      <c r="P3347" s="6">
        <f>VLOOKUP(L3347,'User input'!$D$6:$G$16,3,FALSE)</f>
        <v>3.39</v>
      </c>
      <c r="Q3347" s="6">
        <f>VLOOKUP(L3347,'User input'!$D$6:$G$16,4,FALSE)</f>
        <v>24</v>
      </c>
      <c r="R3347" s="6">
        <f t="shared" si="211"/>
        <v>1296</v>
      </c>
      <c r="S3347" s="26">
        <f t="shared" si="208"/>
        <v>4393.4400000000005</v>
      </c>
      <c r="T3347" s="26">
        <f>IF(K3347&lt;'User input'!$I$9,'User input'!$J$8,IF(K3347&lt;'User input'!$I$10,'User input'!$J$9,IF(K3347&lt;'User input'!$I$11,'User input'!$J$10,'User input'!$J$11)))*S3347</f>
        <v>219.67200000000003</v>
      </c>
      <c r="U3347" s="26">
        <f>K3347*'User input'!$J$17+'User input'!$J$16</f>
        <v>0.5</v>
      </c>
    </row>
    <row r="3348" spans="1:21" x14ac:dyDescent="0.25">
      <c r="A3348" s="18">
        <v>3430</v>
      </c>
      <c r="B3348" s="10" t="s">
        <v>8023</v>
      </c>
      <c r="C3348" s="10" t="s">
        <v>8024</v>
      </c>
      <c r="D3348" s="10" t="s">
        <v>28</v>
      </c>
      <c r="E3348" s="10" t="s">
        <v>29</v>
      </c>
      <c r="F3348" s="16">
        <v>30</v>
      </c>
      <c r="G3348" s="10" t="s">
        <v>8025</v>
      </c>
      <c r="H3348" s="10" t="s">
        <v>3196</v>
      </c>
      <c r="I3348" s="10" t="s">
        <v>1194</v>
      </c>
      <c r="J3348" s="11">
        <v>44240</v>
      </c>
      <c r="K3348" s="16">
        <v>27</v>
      </c>
      <c r="L3348" s="10" t="s">
        <v>20</v>
      </c>
      <c r="M3348" s="10">
        <f t="shared" si="209"/>
        <v>2021</v>
      </c>
      <c r="N3348" s="10">
        <f t="shared" si="210"/>
        <v>2</v>
      </c>
      <c r="O3348" s="10" t="str">
        <f>VLOOKUP(L3348,'User input'!$D$6:$E$16,2,FALSE)</f>
        <v>Hyperwotsit</v>
      </c>
      <c r="P3348" s="10">
        <f>VLOOKUP(L3348,'User input'!$D$6:$G$16,3,FALSE)</f>
        <v>2.0099999999999998</v>
      </c>
      <c r="Q3348" s="10">
        <f>VLOOKUP(L3348,'User input'!$D$6:$G$16,4,FALSE)</f>
        <v>20</v>
      </c>
      <c r="R3348" s="10">
        <f t="shared" si="211"/>
        <v>540</v>
      </c>
      <c r="S3348" s="27">
        <f t="shared" si="208"/>
        <v>1085.3999999999999</v>
      </c>
      <c r="T3348" s="27">
        <f>IF(K3348&lt;'User input'!$I$9,'User input'!$J$8,IF(K3348&lt;'User input'!$I$10,'User input'!$J$9,IF(K3348&lt;'User input'!$I$11,'User input'!$J$10,'User input'!$J$11)))*S3348</f>
        <v>32.561999999999998</v>
      </c>
      <c r="U3348" s="27">
        <f>K3348*'User input'!$J$17+'User input'!$J$16</f>
        <v>0.5</v>
      </c>
    </row>
    <row r="3349" spans="1:21" x14ac:dyDescent="0.25">
      <c r="A3349" s="17">
        <v>3431</v>
      </c>
      <c r="B3349" s="6" t="s">
        <v>3438</v>
      </c>
      <c r="C3349" s="6" t="s">
        <v>948</v>
      </c>
      <c r="D3349" s="6" t="s">
        <v>49</v>
      </c>
      <c r="E3349" s="6" t="s">
        <v>16</v>
      </c>
      <c r="F3349" s="15">
        <v>30</v>
      </c>
      <c r="G3349" s="6" t="s">
        <v>8026</v>
      </c>
      <c r="H3349" s="6" t="s">
        <v>2251</v>
      </c>
      <c r="I3349" s="6" t="s">
        <v>32</v>
      </c>
      <c r="J3349" s="7">
        <v>43796</v>
      </c>
      <c r="K3349" s="15">
        <v>65</v>
      </c>
      <c r="L3349" s="6" t="s">
        <v>78</v>
      </c>
      <c r="M3349" s="6">
        <f t="shared" si="209"/>
        <v>2019</v>
      </c>
      <c r="N3349" s="6">
        <f t="shared" si="210"/>
        <v>11</v>
      </c>
      <c r="O3349" s="6" t="str">
        <f>VLOOKUP(L3349,'User input'!$D$6:$E$16,2,FALSE)</f>
        <v>Ultrathing V2</v>
      </c>
      <c r="P3349" s="6">
        <f>VLOOKUP(L3349,'User input'!$D$6:$G$16,3,FALSE)</f>
        <v>2.95</v>
      </c>
      <c r="Q3349" s="6">
        <f>VLOOKUP(L3349,'User input'!$D$6:$G$16,4,FALSE)</f>
        <v>20</v>
      </c>
      <c r="R3349" s="6">
        <f t="shared" si="211"/>
        <v>1300</v>
      </c>
      <c r="S3349" s="26">
        <f t="shared" si="208"/>
        <v>3835.0000000000005</v>
      </c>
      <c r="T3349" s="26">
        <f>IF(K3349&lt;'User input'!$I$9,'User input'!$J$8,IF(K3349&lt;'User input'!$I$10,'User input'!$J$9,IF(K3349&lt;'User input'!$I$11,'User input'!$J$10,'User input'!$J$11)))*S3349</f>
        <v>191.75000000000003</v>
      </c>
      <c r="U3349" s="26">
        <f>K3349*'User input'!$J$17+'User input'!$J$16</f>
        <v>0.5</v>
      </c>
    </row>
    <row r="3350" spans="1:21" x14ac:dyDescent="0.25">
      <c r="A3350" s="18">
        <v>3432</v>
      </c>
      <c r="B3350" s="10" t="s">
        <v>781</v>
      </c>
      <c r="C3350" s="10" t="s">
        <v>414</v>
      </c>
      <c r="D3350" s="10" t="s">
        <v>28</v>
      </c>
      <c r="E3350" s="10" t="s">
        <v>29</v>
      </c>
      <c r="F3350" s="16">
        <v>60</v>
      </c>
      <c r="G3350" s="10" t="s">
        <v>8027</v>
      </c>
      <c r="H3350" s="10" t="s">
        <v>8028</v>
      </c>
      <c r="I3350" s="10" t="s">
        <v>32</v>
      </c>
      <c r="J3350" s="11">
        <v>44233</v>
      </c>
      <c r="K3350" s="16">
        <v>56</v>
      </c>
      <c r="L3350" s="10" t="s">
        <v>33</v>
      </c>
      <c r="M3350" s="10">
        <f t="shared" si="209"/>
        <v>2021</v>
      </c>
      <c r="N3350" s="10">
        <f t="shared" si="210"/>
        <v>2</v>
      </c>
      <c r="O3350" s="10" t="str">
        <f>VLOOKUP(L3350,'User input'!$D$6:$E$16,2,FALSE)</f>
        <v>Megawidget L</v>
      </c>
      <c r="P3350" s="10">
        <f>VLOOKUP(L3350,'User input'!$D$6:$G$16,3,FALSE)</f>
        <v>1.79</v>
      </c>
      <c r="Q3350" s="10">
        <f>VLOOKUP(L3350,'User input'!$D$6:$G$16,4,FALSE)</f>
        <v>24</v>
      </c>
      <c r="R3350" s="10">
        <f t="shared" si="211"/>
        <v>1344</v>
      </c>
      <c r="S3350" s="27">
        <f t="shared" si="208"/>
        <v>2405.7600000000002</v>
      </c>
      <c r="T3350" s="27">
        <f>IF(K3350&lt;'User input'!$I$9,'User input'!$J$8,IF(K3350&lt;'User input'!$I$10,'User input'!$J$9,IF(K3350&lt;'User input'!$I$11,'User input'!$J$10,'User input'!$J$11)))*S3350</f>
        <v>120.28800000000001</v>
      </c>
      <c r="U3350" s="27">
        <f>K3350*'User input'!$J$17+'User input'!$J$16</f>
        <v>0.5</v>
      </c>
    </row>
    <row r="3351" spans="1:21" x14ac:dyDescent="0.25">
      <c r="A3351" s="17">
        <v>3433</v>
      </c>
      <c r="B3351" s="6" t="s">
        <v>301</v>
      </c>
      <c r="C3351" s="6" t="s">
        <v>6452</v>
      </c>
      <c r="D3351" s="6" t="s">
        <v>49</v>
      </c>
      <c r="E3351" s="6" t="s">
        <v>16</v>
      </c>
      <c r="F3351" s="15">
        <v>90</v>
      </c>
      <c r="G3351" s="6" t="s">
        <v>8029</v>
      </c>
      <c r="H3351" s="6" t="s">
        <v>2295</v>
      </c>
      <c r="I3351" s="6" t="s">
        <v>25</v>
      </c>
      <c r="J3351" s="7">
        <v>44096</v>
      </c>
      <c r="K3351" s="15">
        <v>18</v>
      </c>
      <c r="L3351" s="6" t="s">
        <v>20</v>
      </c>
      <c r="M3351" s="6">
        <f t="shared" si="209"/>
        <v>2020</v>
      </c>
      <c r="N3351" s="6">
        <f t="shared" si="210"/>
        <v>9</v>
      </c>
      <c r="O3351" s="6" t="str">
        <f>VLOOKUP(L3351,'User input'!$D$6:$E$16,2,FALSE)</f>
        <v>Hyperwotsit</v>
      </c>
      <c r="P3351" s="6">
        <f>VLOOKUP(L3351,'User input'!$D$6:$G$16,3,FALSE)</f>
        <v>2.0099999999999998</v>
      </c>
      <c r="Q3351" s="6">
        <f>VLOOKUP(L3351,'User input'!$D$6:$G$16,4,FALSE)</f>
        <v>20</v>
      </c>
      <c r="R3351" s="6">
        <f t="shared" si="211"/>
        <v>360</v>
      </c>
      <c r="S3351" s="26">
        <f t="shared" si="208"/>
        <v>723.59999999999991</v>
      </c>
      <c r="T3351" s="26">
        <f>IF(K3351&lt;'User input'!$I$9,'User input'!$J$8,IF(K3351&lt;'User input'!$I$10,'User input'!$J$9,IF(K3351&lt;'User input'!$I$11,'User input'!$J$10,'User input'!$J$11)))*S3351</f>
        <v>0</v>
      </c>
      <c r="U3351" s="26">
        <f>K3351*'User input'!$J$17+'User input'!$J$16</f>
        <v>0.5</v>
      </c>
    </row>
    <row r="3352" spans="1:21" x14ac:dyDescent="0.25">
      <c r="A3352" s="18">
        <v>3434</v>
      </c>
      <c r="B3352" s="10" t="s">
        <v>8030</v>
      </c>
      <c r="C3352" s="10" t="s">
        <v>2875</v>
      </c>
      <c r="D3352" s="10" t="s">
        <v>49</v>
      </c>
      <c r="E3352" s="10" t="s">
        <v>16</v>
      </c>
      <c r="F3352" s="16">
        <v>90</v>
      </c>
      <c r="G3352" s="10" t="s">
        <v>8031</v>
      </c>
      <c r="H3352" s="10" t="s">
        <v>698</v>
      </c>
      <c r="I3352" s="10" t="s">
        <v>699</v>
      </c>
      <c r="J3352" s="11">
        <v>43655</v>
      </c>
      <c r="K3352" s="16">
        <v>32</v>
      </c>
      <c r="L3352" s="10" t="s">
        <v>68</v>
      </c>
      <c r="M3352" s="10">
        <f t="shared" si="209"/>
        <v>2019</v>
      </c>
      <c r="N3352" s="10">
        <f t="shared" si="210"/>
        <v>7</v>
      </c>
      <c r="O3352" s="10" t="str">
        <f>VLOOKUP(L3352,'User input'!$D$6:$E$16,2,FALSE)</f>
        <v>Megawidget M</v>
      </c>
      <c r="P3352" s="10">
        <f>VLOOKUP(L3352,'User input'!$D$6:$G$16,3,FALSE)</f>
        <v>1.29</v>
      </c>
      <c r="Q3352" s="10">
        <f>VLOOKUP(L3352,'User input'!$D$6:$G$16,4,FALSE)</f>
        <v>24</v>
      </c>
      <c r="R3352" s="10">
        <f t="shared" si="211"/>
        <v>768</v>
      </c>
      <c r="S3352" s="27">
        <f t="shared" si="208"/>
        <v>990.72</v>
      </c>
      <c r="T3352" s="27">
        <f>IF(K3352&lt;'User input'!$I$9,'User input'!$J$8,IF(K3352&lt;'User input'!$I$10,'User input'!$J$9,IF(K3352&lt;'User input'!$I$11,'User input'!$J$10,'User input'!$J$11)))*S3352</f>
        <v>29.721599999999999</v>
      </c>
      <c r="U3352" s="27">
        <f>K3352*'User input'!$J$17+'User input'!$J$16</f>
        <v>0.5</v>
      </c>
    </row>
    <row r="3353" spans="1:21" x14ac:dyDescent="0.25">
      <c r="A3353" s="17">
        <v>3435</v>
      </c>
      <c r="B3353" s="6" t="s">
        <v>6957</v>
      </c>
      <c r="C3353" s="6" t="s">
        <v>8032</v>
      </c>
      <c r="D3353" s="6" t="s">
        <v>28</v>
      </c>
      <c r="E3353" s="6" t="s">
        <v>29</v>
      </c>
      <c r="F3353" s="15">
        <v>30</v>
      </c>
      <c r="G3353" s="6" t="s">
        <v>8034</v>
      </c>
      <c r="H3353" s="6" t="s">
        <v>4258</v>
      </c>
      <c r="I3353" s="6" t="s">
        <v>1645</v>
      </c>
      <c r="J3353" s="7">
        <v>43497</v>
      </c>
      <c r="K3353" s="15">
        <v>8</v>
      </c>
      <c r="L3353" s="6" t="s">
        <v>99</v>
      </c>
      <c r="M3353" s="6">
        <f t="shared" si="209"/>
        <v>2019</v>
      </c>
      <c r="N3353" s="6">
        <f t="shared" si="210"/>
        <v>2</v>
      </c>
      <c r="O3353" s="6" t="str">
        <f>VLOOKUP(L3353,'User input'!$D$6:$E$16,2,FALSE)</f>
        <v>Superwossname</v>
      </c>
      <c r="P3353" s="6">
        <f>VLOOKUP(L3353,'User input'!$D$6:$G$16,3,FALSE)</f>
        <v>3.49</v>
      </c>
      <c r="Q3353" s="6">
        <f>VLOOKUP(L3353,'User input'!$D$6:$G$16,4,FALSE)</f>
        <v>20</v>
      </c>
      <c r="R3353" s="6">
        <f t="shared" si="211"/>
        <v>160</v>
      </c>
      <c r="S3353" s="26">
        <f t="shared" si="208"/>
        <v>558.40000000000009</v>
      </c>
      <c r="T3353" s="26">
        <f>IF(K3353&lt;'User input'!$I$9,'User input'!$J$8,IF(K3353&lt;'User input'!$I$10,'User input'!$J$9,IF(K3353&lt;'User input'!$I$11,'User input'!$J$10,'User input'!$J$11)))*S3353</f>
        <v>0</v>
      </c>
      <c r="U3353" s="26">
        <f>K3353*'User input'!$J$17+'User input'!$J$16</f>
        <v>0.5</v>
      </c>
    </row>
    <row r="3354" spans="1:21" x14ac:dyDescent="0.25">
      <c r="A3354" s="18">
        <v>3436</v>
      </c>
      <c r="B3354" s="10" t="s">
        <v>2966</v>
      </c>
      <c r="C3354" s="10" t="s">
        <v>2213</v>
      </c>
      <c r="D3354" s="10" t="s">
        <v>28</v>
      </c>
      <c r="E3354" s="10" t="s">
        <v>29</v>
      </c>
      <c r="F3354" s="16">
        <v>30</v>
      </c>
      <c r="G3354" s="10" t="s">
        <v>8035</v>
      </c>
      <c r="H3354" s="10" t="s">
        <v>3559</v>
      </c>
      <c r="I3354" s="10" t="s">
        <v>32</v>
      </c>
      <c r="J3354" s="11">
        <v>43866</v>
      </c>
      <c r="K3354" s="16">
        <v>54</v>
      </c>
      <c r="L3354" s="10" t="s">
        <v>52</v>
      </c>
      <c r="M3354" s="10">
        <f t="shared" si="209"/>
        <v>2020</v>
      </c>
      <c r="N3354" s="10">
        <f t="shared" si="210"/>
        <v>2</v>
      </c>
      <c r="O3354" s="10" t="str">
        <f>VLOOKUP(L3354,'User input'!$D$6:$E$16,2,FALSE)</f>
        <v>Megawidget S</v>
      </c>
      <c r="P3354" s="10">
        <f>VLOOKUP(L3354,'User input'!$D$6:$G$16,3,FALSE)</f>
        <v>0.69</v>
      </c>
      <c r="Q3354" s="10">
        <f>VLOOKUP(L3354,'User input'!$D$6:$G$16,4,FALSE)</f>
        <v>24</v>
      </c>
      <c r="R3354" s="10">
        <f t="shared" si="211"/>
        <v>1296</v>
      </c>
      <c r="S3354" s="27">
        <f t="shared" si="208"/>
        <v>894.2399999999999</v>
      </c>
      <c r="T3354" s="27">
        <f>IF(K3354&lt;'User input'!$I$9,'User input'!$J$8,IF(K3354&lt;'User input'!$I$10,'User input'!$J$9,IF(K3354&lt;'User input'!$I$11,'User input'!$J$10,'User input'!$J$11)))*S3354</f>
        <v>44.711999999999996</v>
      </c>
      <c r="U3354" s="27">
        <f>K3354*'User input'!$J$17+'User input'!$J$16</f>
        <v>0.5</v>
      </c>
    </row>
    <row r="3355" spans="1:21" x14ac:dyDescent="0.25">
      <c r="A3355" s="17">
        <v>3437</v>
      </c>
      <c r="B3355" s="6" t="s">
        <v>8036</v>
      </c>
      <c r="C3355" s="6" t="s">
        <v>6955</v>
      </c>
      <c r="D3355" s="6" t="s">
        <v>15</v>
      </c>
      <c r="E3355" s="6" t="s">
        <v>16</v>
      </c>
      <c r="F3355" s="15">
        <v>60</v>
      </c>
      <c r="G3355" s="6" t="s">
        <v>8037</v>
      </c>
      <c r="H3355" s="6" t="s">
        <v>4978</v>
      </c>
      <c r="I3355" s="6" t="s">
        <v>32</v>
      </c>
      <c r="J3355" s="7">
        <v>44184</v>
      </c>
      <c r="K3355" s="15">
        <v>50</v>
      </c>
      <c r="L3355" s="6" t="s">
        <v>33</v>
      </c>
      <c r="M3355" s="6">
        <f t="shared" si="209"/>
        <v>2020</v>
      </c>
      <c r="N3355" s="6">
        <f t="shared" si="210"/>
        <v>12</v>
      </c>
      <c r="O3355" s="6" t="str">
        <f>VLOOKUP(L3355,'User input'!$D$6:$E$16,2,FALSE)</f>
        <v>Megawidget L</v>
      </c>
      <c r="P3355" s="6">
        <f>VLOOKUP(L3355,'User input'!$D$6:$G$16,3,FALSE)</f>
        <v>1.79</v>
      </c>
      <c r="Q3355" s="6">
        <f>VLOOKUP(L3355,'User input'!$D$6:$G$16,4,FALSE)</f>
        <v>24</v>
      </c>
      <c r="R3355" s="6">
        <f t="shared" si="211"/>
        <v>1200</v>
      </c>
      <c r="S3355" s="26">
        <f t="shared" si="208"/>
        <v>2148</v>
      </c>
      <c r="T3355" s="26">
        <f>IF(K3355&lt;'User input'!$I$9,'User input'!$J$8,IF(K3355&lt;'User input'!$I$10,'User input'!$J$9,IF(K3355&lt;'User input'!$I$11,'User input'!$J$10,'User input'!$J$11)))*S3355</f>
        <v>107.4</v>
      </c>
      <c r="U3355" s="26">
        <f>K3355*'User input'!$J$17+'User input'!$J$16</f>
        <v>0.5</v>
      </c>
    </row>
    <row r="3356" spans="1:21" x14ac:dyDescent="0.25">
      <c r="A3356" s="18">
        <v>3438</v>
      </c>
      <c r="B3356" s="10" t="s">
        <v>8038</v>
      </c>
      <c r="C3356" s="10" t="s">
        <v>1649</v>
      </c>
      <c r="D3356" s="10" t="s">
        <v>49</v>
      </c>
      <c r="E3356" s="10" t="s">
        <v>16</v>
      </c>
      <c r="F3356" s="16">
        <v>90</v>
      </c>
      <c r="G3356" s="10" t="s">
        <v>8039</v>
      </c>
      <c r="H3356" s="10" t="s">
        <v>514</v>
      </c>
      <c r="I3356" s="10" t="s">
        <v>32</v>
      </c>
      <c r="J3356" s="11">
        <v>44021</v>
      </c>
      <c r="K3356" s="16">
        <v>42</v>
      </c>
      <c r="L3356" s="10" t="s">
        <v>78</v>
      </c>
      <c r="M3356" s="10">
        <f t="shared" si="209"/>
        <v>2020</v>
      </c>
      <c r="N3356" s="10">
        <f t="shared" si="210"/>
        <v>7</v>
      </c>
      <c r="O3356" s="10" t="str">
        <f>VLOOKUP(L3356,'User input'!$D$6:$E$16,2,FALSE)</f>
        <v>Ultrathing V2</v>
      </c>
      <c r="P3356" s="10">
        <f>VLOOKUP(L3356,'User input'!$D$6:$G$16,3,FALSE)</f>
        <v>2.95</v>
      </c>
      <c r="Q3356" s="10">
        <f>VLOOKUP(L3356,'User input'!$D$6:$G$16,4,FALSE)</f>
        <v>20</v>
      </c>
      <c r="R3356" s="10">
        <f t="shared" si="211"/>
        <v>840</v>
      </c>
      <c r="S3356" s="27">
        <f t="shared" si="208"/>
        <v>2478</v>
      </c>
      <c r="T3356" s="27">
        <f>IF(K3356&lt;'User input'!$I$9,'User input'!$J$8,IF(K3356&lt;'User input'!$I$10,'User input'!$J$9,IF(K3356&lt;'User input'!$I$11,'User input'!$J$10,'User input'!$J$11)))*S3356</f>
        <v>74.34</v>
      </c>
      <c r="U3356" s="27">
        <f>K3356*'User input'!$J$17+'User input'!$J$16</f>
        <v>0.5</v>
      </c>
    </row>
    <row r="3357" spans="1:21" x14ac:dyDescent="0.25">
      <c r="A3357" s="17">
        <v>3439</v>
      </c>
      <c r="B3357" s="6" t="s">
        <v>897</v>
      </c>
      <c r="C3357" s="6" t="s">
        <v>2803</v>
      </c>
      <c r="D3357" s="6" t="s">
        <v>49</v>
      </c>
      <c r="E3357" s="6" t="s">
        <v>16</v>
      </c>
      <c r="F3357" s="15">
        <v>90</v>
      </c>
      <c r="G3357" s="6" t="s">
        <v>8040</v>
      </c>
      <c r="H3357" s="6" t="s">
        <v>428</v>
      </c>
      <c r="I3357" s="6" t="s">
        <v>32</v>
      </c>
      <c r="J3357" s="7">
        <v>43936</v>
      </c>
      <c r="K3357" s="15">
        <v>64</v>
      </c>
      <c r="L3357" s="6" t="s">
        <v>68</v>
      </c>
      <c r="M3357" s="6">
        <f t="shared" si="209"/>
        <v>2020</v>
      </c>
      <c r="N3357" s="6">
        <f t="shared" si="210"/>
        <v>4</v>
      </c>
      <c r="O3357" s="6" t="str">
        <f>VLOOKUP(L3357,'User input'!$D$6:$E$16,2,FALSE)</f>
        <v>Megawidget M</v>
      </c>
      <c r="P3357" s="6">
        <f>VLOOKUP(L3357,'User input'!$D$6:$G$16,3,FALSE)</f>
        <v>1.29</v>
      </c>
      <c r="Q3357" s="6">
        <f>VLOOKUP(L3357,'User input'!$D$6:$G$16,4,FALSE)</f>
        <v>24</v>
      </c>
      <c r="R3357" s="6">
        <f t="shared" si="211"/>
        <v>1536</v>
      </c>
      <c r="S3357" s="26">
        <f t="shared" si="208"/>
        <v>1981.44</v>
      </c>
      <c r="T3357" s="26">
        <f>IF(K3357&lt;'User input'!$I$9,'User input'!$J$8,IF(K3357&lt;'User input'!$I$10,'User input'!$J$9,IF(K3357&lt;'User input'!$I$11,'User input'!$J$10,'User input'!$J$11)))*S3357</f>
        <v>99.072000000000003</v>
      </c>
      <c r="U3357" s="26">
        <f>K3357*'User input'!$J$17+'User input'!$J$16</f>
        <v>0.5</v>
      </c>
    </row>
    <row r="3358" spans="1:21" x14ac:dyDescent="0.25">
      <c r="A3358" s="18">
        <v>3440</v>
      </c>
      <c r="B3358" s="10" t="s">
        <v>8041</v>
      </c>
      <c r="C3358" s="10" t="s">
        <v>8042</v>
      </c>
      <c r="D3358" s="10" t="s">
        <v>15</v>
      </c>
      <c r="E3358" s="10" t="s">
        <v>16</v>
      </c>
      <c r="F3358" s="16">
        <v>60</v>
      </c>
      <c r="G3358" s="10" t="s">
        <v>8043</v>
      </c>
      <c r="H3358" s="10" t="s">
        <v>8044</v>
      </c>
      <c r="I3358" s="10" t="s">
        <v>176</v>
      </c>
      <c r="J3358" s="11">
        <v>43726</v>
      </c>
      <c r="K3358" s="16">
        <v>77</v>
      </c>
      <c r="L3358" s="10" t="s">
        <v>157</v>
      </c>
      <c r="M3358" s="10">
        <f t="shared" si="209"/>
        <v>2019</v>
      </c>
      <c r="N3358" s="10">
        <f t="shared" si="210"/>
        <v>9</v>
      </c>
      <c r="O3358" s="10" t="str">
        <f>VLOOKUP(L3358,'User input'!$D$6:$E$16,2,FALSE)</f>
        <v>Ultrathing V3</v>
      </c>
      <c r="P3358" s="10">
        <f>VLOOKUP(L3358,'User input'!$D$6:$G$16,3,FALSE)</f>
        <v>3.39</v>
      </c>
      <c r="Q3358" s="10">
        <f>VLOOKUP(L3358,'User input'!$D$6:$G$16,4,FALSE)</f>
        <v>24</v>
      </c>
      <c r="R3358" s="10">
        <f t="shared" si="211"/>
        <v>1848</v>
      </c>
      <c r="S3358" s="27">
        <f t="shared" si="208"/>
        <v>6264.72</v>
      </c>
      <c r="T3358" s="27">
        <f>IF(K3358&lt;'User input'!$I$9,'User input'!$J$8,IF(K3358&lt;'User input'!$I$10,'User input'!$J$9,IF(K3358&lt;'User input'!$I$11,'User input'!$J$10,'User input'!$J$11)))*S3358</f>
        <v>313.23600000000005</v>
      </c>
      <c r="U3358" s="27">
        <f>K3358*'User input'!$J$17+'User input'!$J$16</f>
        <v>0.5</v>
      </c>
    </row>
    <row r="3359" spans="1:21" x14ac:dyDescent="0.25">
      <c r="A3359" s="17">
        <v>3441</v>
      </c>
      <c r="B3359" s="6" t="s">
        <v>3805</v>
      </c>
      <c r="C3359" s="6" t="s">
        <v>1986</v>
      </c>
      <c r="D3359" s="6" t="s">
        <v>15</v>
      </c>
      <c r="E3359" s="6" t="s">
        <v>16</v>
      </c>
      <c r="F3359" s="15">
        <v>30</v>
      </c>
      <c r="G3359" s="6" t="s">
        <v>8045</v>
      </c>
      <c r="H3359" s="6" t="s">
        <v>5590</v>
      </c>
      <c r="I3359" s="6" t="s">
        <v>19</v>
      </c>
      <c r="J3359" s="7">
        <v>43775</v>
      </c>
      <c r="K3359" s="15">
        <v>60</v>
      </c>
      <c r="L3359" s="6" t="s">
        <v>39</v>
      </c>
      <c r="M3359" s="6">
        <f t="shared" si="209"/>
        <v>2019</v>
      </c>
      <c r="N3359" s="6">
        <f t="shared" si="210"/>
        <v>11</v>
      </c>
      <c r="O3359" s="6" t="str">
        <f>VLOOKUP(L3359,'User input'!$D$6:$E$16,2,FALSE)</f>
        <v>Ultrathing V1</v>
      </c>
      <c r="P3359" s="6">
        <f>VLOOKUP(L3359,'User input'!$D$6:$G$16,3,FALSE)</f>
        <v>1.79</v>
      </c>
      <c r="Q3359" s="6">
        <f>VLOOKUP(L3359,'User input'!$D$6:$G$16,4,FALSE)</f>
        <v>17</v>
      </c>
      <c r="R3359" s="6">
        <f t="shared" si="211"/>
        <v>1020</v>
      </c>
      <c r="S3359" s="26">
        <f t="shared" si="208"/>
        <v>1825.8</v>
      </c>
      <c r="T3359" s="26">
        <f>IF(K3359&lt;'User input'!$I$9,'User input'!$J$8,IF(K3359&lt;'User input'!$I$10,'User input'!$J$9,IF(K3359&lt;'User input'!$I$11,'User input'!$J$10,'User input'!$J$11)))*S3359</f>
        <v>91.29</v>
      </c>
      <c r="U3359" s="26">
        <f>K3359*'User input'!$J$17+'User input'!$J$16</f>
        <v>0.5</v>
      </c>
    </row>
    <row r="3360" spans="1:21" x14ac:dyDescent="0.25">
      <c r="A3360" s="18">
        <v>3442</v>
      </c>
      <c r="B3360" s="10" t="s">
        <v>563</v>
      </c>
      <c r="C3360" s="10" t="s">
        <v>3067</v>
      </c>
      <c r="D3360" s="10" t="s">
        <v>15</v>
      </c>
      <c r="E3360" s="10" t="s">
        <v>16</v>
      </c>
      <c r="F3360" s="16">
        <v>90</v>
      </c>
      <c r="G3360" s="10" t="s">
        <v>8046</v>
      </c>
      <c r="H3360" s="10" t="s">
        <v>2865</v>
      </c>
      <c r="I3360" s="10" t="s">
        <v>32</v>
      </c>
      <c r="J3360" s="11">
        <v>44068</v>
      </c>
      <c r="K3360" s="16">
        <v>14</v>
      </c>
      <c r="L3360" s="10" t="s">
        <v>68</v>
      </c>
      <c r="M3360" s="10">
        <f t="shared" si="209"/>
        <v>2020</v>
      </c>
      <c r="N3360" s="10">
        <f t="shared" si="210"/>
        <v>8</v>
      </c>
      <c r="O3360" s="10" t="str">
        <f>VLOOKUP(L3360,'User input'!$D$6:$E$16,2,FALSE)</f>
        <v>Megawidget M</v>
      </c>
      <c r="P3360" s="10">
        <f>VLOOKUP(L3360,'User input'!$D$6:$G$16,3,FALSE)</f>
        <v>1.29</v>
      </c>
      <c r="Q3360" s="10">
        <f>VLOOKUP(L3360,'User input'!$D$6:$G$16,4,FALSE)</f>
        <v>24</v>
      </c>
      <c r="R3360" s="10">
        <f t="shared" si="211"/>
        <v>336</v>
      </c>
      <c r="S3360" s="27">
        <f t="shared" si="208"/>
        <v>433.44</v>
      </c>
      <c r="T3360" s="27">
        <f>IF(K3360&lt;'User input'!$I$9,'User input'!$J$8,IF(K3360&lt;'User input'!$I$10,'User input'!$J$9,IF(K3360&lt;'User input'!$I$11,'User input'!$J$10,'User input'!$J$11)))*S3360</f>
        <v>0</v>
      </c>
      <c r="U3360" s="27">
        <f>K3360*'User input'!$J$17+'User input'!$J$16</f>
        <v>0.5</v>
      </c>
    </row>
    <row r="3361" spans="1:21" x14ac:dyDescent="0.25">
      <c r="A3361" s="17">
        <v>3443</v>
      </c>
      <c r="B3361" s="6" t="s">
        <v>3236</v>
      </c>
      <c r="C3361" s="6" t="s">
        <v>7051</v>
      </c>
      <c r="D3361" s="6" t="s">
        <v>28</v>
      </c>
      <c r="E3361" s="6" t="s">
        <v>29</v>
      </c>
      <c r="F3361" s="15">
        <v>90</v>
      </c>
      <c r="G3361" s="6" t="s">
        <v>8047</v>
      </c>
      <c r="H3361" s="6" t="s">
        <v>2090</v>
      </c>
      <c r="I3361" s="6" t="s">
        <v>815</v>
      </c>
      <c r="J3361" s="7">
        <v>43709</v>
      </c>
      <c r="K3361" s="15">
        <v>78</v>
      </c>
      <c r="L3361" s="6" t="s">
        <v>44</v>
      </c>
      <c r="M3361" s="6">
        <f t="shared" si="209"/>
        <v>2019</v>
      </c>
      <c r="N3361" s="6">
        <f t="shared" si="210"/>
        <v>9</v>
      </c>
      <c r="O3361" s="6" t="str">
        <f>VLOOKUP(L3361,'User input'!$D$6:$E$16,2,FALSE)</f>
        <v>Gigastuff</v>
      </c>
      <c r="P3361" s="6">
        <f>VLOOKUP(L3361,'User input'!$D$6:$G$16,3,FALSE)</f>
        <v>1.89</v>
      </c>
      <c r="Q3361" s="6">
        <f>VLOOKUP(L3361,'User input'!$D$6:$G$16,4,FALSE)</f>
        <v>18</v>
      </c>
      <c r="R3361" s="6">
        <f t="shared" si="211"/>
        <v>1404</v>
      </c>
      <c r="S3361" s="26">
        <f t="shared" si="208"/>
        <v>2653.56</v>
      </c>
      <c r="T3361" s="26">
        <f>IF(K3361&lt;'User input'!$I$9,'User input'!$J$8,IF(K3361&lt;'User input'!$I$10,'User input'!$J$9,IF(K3361&lt;'User input'!$I$11,'User input'!$J$10,'User input'!$J$11)))*S3361</f>
        <v>132.678</v>
      </c>
      <c r="U3361" s="26">
        <f>K3361*'User input'!$J$17+'User input'!$J$16</f>
        <v>0.5</v>
      </c>
    </row>
    <row r="3362" spans="1:21" x14ac:dyDescent="0.25">
      <c r="A3362" s="18">
        <v>3444</v>
      </c>
      <c r="B3362" s="10" t="s">
        <v>1726</v>
      </c>
      <c r="C3362" s="10" t="s">
        <v>1547</v>
      </c>
      <c r="D3362" s="10" t="s">
        <v>28</v>
      </c>
      <c r="E3362" s="10" t="s">
        <v>29</v>
      </c>
      <c r="F3362" s="16">
        <v>90</v>
      </c>
      <c r="G3362" s="10" t="s">
        <v>8048</v>
      </c>
      <c r="H3362" s="10" t="s">
        <v>1998</v>
      </c>
      <c r="I3362" s="10" t="s">
        <v>127</v>
      </c>
      <c r="J3362" s="11">
        <v>43682</v>
      </c>
      <c r="K3362" s="16">
        <v>25</v>
      </c>
      <c r="L3362" s="10" t="s">
        <v>20</v>
      </c>
      <c r="M3362" s="10">
        <f t="shared" si="209"/>
        <v>2019</v>
      </c>
      <c r="N3362" s="10">
        <f t="shared" si="210"/>
        <v>8</v>
      </c>
      <c r="O3362" s="10" t="str">
        <f>VLOOKUP(L3362,'User input'!$D$6:$E$16,2,FALSE)</f>
        <v>Hyperwotsit</v>
      </c>
      <c r="P3362" s="10">
        <f>VLOOKUP(L3362,'User input'!$D$6:$G$16,3,FALSE)</f>
        <v>2.0099999999999998</v>
      </c>
      <c r="Q3362" s="10">
        <f>VLOOKUP(L3362,'User input'!$D$6:$G$16,4,FALSE)</f>
        <v>20</v>
      </c>
      <c r="R3362" s="10">
        <f t="shared" si="211"/>
        <v>500</v>
      </c>
      <c r="S3362" s="27">
        <f t="shared" si="208"/>
        <v>1004.9999999999999</v>
      </c>
      <c r="T3362" s="27">
        <f>IF(K3362&lt;'User input'!$I$9,'User input'!$J$8,IF(K3362&lt;'User input'!$I$10,'User input'!$J$9,IF(K3362&lt;'User input'!$I$11,'User input'!$J$10,'User input'!$J$11)))*S3362</f>
        <v>30.149999999999995</v>
      </c>
      <c r="U3362" s="27">
        <f>K3362*'User input'!$J$17+'User input'!$J$16</f>
        <v>0.5</v>
      </c>
    </row>
    <row r="3363" spans="1:21" x14ac:dyDescent="0.25">
      <c r="A3363" s="17">
        <v>3445</v>
      </c>
      <c r="B3363" s="6" t="s">
        <v>8049</v>
      </c>
      <c r="C3363" s="6" t="s">
        <v>4066</v>
      </c>
      <c r="D3363" s="6" t="s">
        <v>49</v>
      </c>
      <c r="E3363" s="6" t="s">
        <v>16</v>
      </c>
      <c r="F3363" s="15">
        <v>60</v>
      </c>
      <c r="G3363" s="6" t="s">
        <v>8050</v>
      </c>
      <c r="H3363" s="6" t="s">
        <v>1201</v>
      </c>
      <c r="I3363" s="6" t="s">
        <v>291</v>
      </c>
      <c r="J3363" s="7">
        <v>43951</v>
      </c>
      <c r="K3363" s="15">
        <v>90</v>
      </c>
      <c r="L3363" s="6" t="s">
        <v>39</v>
      </c>
      <c r="M3363" s="6">
        <f t="shared" si="209"/>
        <v>2020</v>
      </c>
      <c r="N3363" s="6">
        <f t="shared" si="210"/>
        <v>4</v>
      </c>
      <c r="O3363" s="6" t="str">
        <f>VLOOKUP(L3363,'User input'!$D$6:$E$16,2,FALSE)</f>
        <v>Ultrathing V1</v>
      </c>
      <c r="P3363" s="6">
        <f>VLOOKUP(L3363,'User input'!$D$6:$G$16,3,FALSE)</f>
        <v>1.79</v>
      </c>
      <c r="Q3363" s="6">
        <f>VLOOKUP(L3363,'User input'!$D$6:$G$16,4,FALSE)</f>
        <v>17</v>
      </c>
      <c r="R3363" s="6">
        <f t="shared" si="211"/>
        <v>1530</v>
      </c>
      <c r="S3363" s="26">
        <f t="shared" si="208"/>
        <v>2738.7000000000003</v>
      </c>
      <c r="T3363" s="26">
        <f>IF(K3363&lt;'User input'!$I$9,'User input'!$J$8,IF(K3363&lt;'User input'!$I$10,'User input'!$J$9,IF(K3363&lt;'User input'!$I$11,'User input'!$J$10,'User input'!$J$11)))*S3363</f>
        <v>136.93500000000003</v>
      </c>
      <c r="U3363" s="26">
        <f>K3363*'User input'!$J$17+'User input'!$J$16</f>
        <v>0.5</v>
      </c>
    </row>
    <row r="3364" spans="1:21" x14ac:dyDescent="0.25">
      <c r="A3364" s="18">
        <v>3446</v>
      </c>
      <c r="B3364" s="10" t="s">
        <v>6051</v>
      </c>
      <c r="C3364" s="10" t="s">
        <v>95</v>
      </c>
      <c r="D3364" s="10" t="s">
        <v>15</v>
      </c>
      <c r="E3364" s="10" t="s">
        <v>16</v>
      </c>
      <c r="F3364" s="16">
        <v>90</v>
      </c>
      <c r="G3364" s="10" t="s">
        <v>8050</v>
      </c>
      <c r="H3364" s="10" t="s">
        <v>3392</v>
      </c>
      <c r="I3364" s="10" t="s">
        <v>32</v>
      </c>
      <c r="J3364" s="11">
        <v>44242</v>
      </c>
      <c r="K3364" s="16">
        <v>47</v>
      </c>
      <c r="L3364" s="10" t="s">
        <v>62</v>
      </c>
      <c r="M3364" s="10">
        <f t="shared" si="209"/>
        <v>2021</v>
      </c>
      <c r="N3364" s="10">
        <f t="shared" si="210"/>
        <v>2</v>
      </c>
      <c r="O3364" s="10" t="str">
        <f>VLOOKUP(L3364,'User input'!$D$6:$E$16,2,FALSE)</f>
        <v>Ultrathing V4</v>
      </c>
      <c r="P3364" s="10">
        <f>VLOOKUP(L3364,'User input'!$D$6:$G$16,3,FALSE)</f>
        <v>3.99</v>
      </c>
      <c r="Q3364" s="10">
        <f>VLOOKUP(L3364,'User input'!$D$6:$G$16,4,FALSE)</f>
        <v>24</v>
      </c>
      <c r="R3364" s="10">
        <f t="shared" si="211"/>
        <v>1128</v>
      </c>
      <c r="S3364" s="27">
        <f t="shared" si="208"/>
        <v>4500.72</v>
      </c>
      <c r="T3364" s="27">
        <f>IF(K3364&lt;'User input'!$I$9,'User input'!$J$8,IF(K3364&lt;'User input'!$I$10,'User input'!$J$9,IF(K3364&lt;'User input'!$I$11,'User input'!$J$10,'User input'!$J$11)))*S3364</f>
        <v>135.02160000000001</v>
      </c>
      <c r="U3364" s="27">
        <f>K3364*'User input'!$J$17+'User input'!$J$16</f>
        <v>0.5</v>
      </c>
    </row>
    <row r="3365" spans="1:21" x14ac:dyDescent="0.25">
      <c r="A3365" s="17">
        <v>3447</v>
      </c>
      <c r="B3365" s="6" t="s">
        <v>8051</v>
      </c>
      <c r="C3365" s="6" t="s">
        <v>4250</v>
      </c>
      <c r="D3365" s="6" t="s">
        <v>49</v>
      </c>
      <c r="E3365" s="6" t="s">
        <v>16</v>
      </c>
      <c r="F3365" s="15">
        <v>90</v>
      </c>
      <c r="G3365" s="6" t="s">
        <v>8052</v>
      </c>
      <c r="H3365" s="6" t="s">
        <v>4763</v>
      </c>
      <c r="I3365" s="6" t="s">
        <v>682</v>
      </c>
      <c r="J3365" s="7">
        <v>43476</v>
      </c>
      <c r="K3365" s="15">
        <v>13</v>
      </c>
      <c r="L3365" s="6" t="s">
        <v>99</v>
      </c>
      <c r="M3365" s="6">
        <f t="shared" si="209"/>
        <v>2019</v>
      </c>
      <c r="N3365" s="6">
        <f t="shared" si="210"/>
        <v>1</v>
      </c>
      <c r="O3365" s="6" t="str">
        <f>VLOOKUP(L3365,'User input'!$D$6:$E$16,2,FALSE)</f>
        <v>Superwossname</v>
      </c>
      <c r="P3365" s="6">
        <f>VLOOKUP(L3365,'User input'!$D$6:$G$16,3,FALSE)</f>
        <v>3.49</v>
      </c>
      <c r="Q3365" s="6">
        <f>VLOOKUP(L3365,'User input'!$D$6:$G$16,4,FALSE)</f>
        <v>20</v>
      </c>
      <c r="R3365" s="6">
        <f t="shared" si="211"/>
        <v>260</v>
      </c>
      <c r="S3365" s="26">
        <f t="shared" si="208"/>
        <v>907.40000000000009</v>
      </c>
      <c r="T3365" s="26">
        <f>IF(K3365&lt;'User input'!$I$9,'User input'!$J$8,IF(K3365&lt;'User input'!$I$10,'User input'!$J$9,IF(K3365&lt;'User input'!$I$11,'User input'!$J$10,'User input'!$J$11)))*S3365</f>
        <v>0</v>
      </c>
      <c r="U3365" s="26">
        <f>K3365*'User input'!$J$17+'User input'!$J$16</f>
        <v>0.5</v>
      </c>
    </row>
    <row r="3366" spans="1:21" x14ac:dyDescent="0.25">
      <c r="A3366" s="18">
        <v>3448</v>
      </c>
      <c r="B3366" s="10" t="s">
        <v>1206</v>
      </c>
      <c r="C3366" s="10" t="s">
        <v>1845</v>
      </c>
      <c r="D3366" s="10" t="s">
        <v>28</v>
      </c>
      <c r="E3366" s="10" t="s">
        <v>29</v>
      </c>
      <c r="F3366" s="16">
        <v>30</v>
      </c>
      <c r="G3366" s="10" t="s">
        <v>8053</v>
      </c>
      <c r="H3366" s="10" t="s">
        <v>2016</v>
      </c>
      <c r="I3366" s="10" t="s">
        <v>1073</v>
      </c>
      <c r="J3366" s="11">
        <v>43631</v>
      </c>
      <c r="K3366" s="16">
        <v>80</v>
      </c>
      <c r="L3366" s="10" t="s">
        <v>99</v>
      </c>
      <c r="M3366" s="10">
        <f t="shared" si="209"/>
        <v>2019</v>
      </c>
      <c r="N3366" s="10">
        <f t="shared" si="210"/>
        <v>6</v>
      </c>
      <c r="O3366" s="10" t="str">
        <f>VLOOKUP(L3366,'User input'!$D$6:$E$16,2,FALSE)</f>
        <v>Superwossname</v>
      </c>
      <c r="P3366" s="10">
        <f>VLOOKUP(L3366,'User input'!$D$6:$G$16,3,FALSE)</f>
        <v>3.49</v>
      </c>
      <c r="Q3366" s="10">
        <f>VLOOKUP(L3366,'User input'!$D$6:$G$16,4,FALSE)</f>
        <v>20</v>
      </c>
      <c r="R3366" s="10">
        <f t="shared" si="211"/>
        <v>1600</v>
      </c>
      <c r="S3366" s="27">
        <f t="shared" si="208"/>
        <v>5584</v>
      </c>
      <c r="T3366" s="27">
        <f>IF(K3366&lt;'User input'!$I$9,'User input'!$J$8,IF(K3366&lt;'User input'!$I$10,'User input'!$J$9,IF(K3366&lt;'User input'!$I$11,'User input'!$J$10,'User input'!$J$11)))*S3366</f>
        <v>279.2</v>
      </c>
      <c r="U3366" s="27">
        <f>K3366*'User input'!$J$17+'User input'!$J$16</f>
        <v>0.5</v>
      </c>
    </row>
    <row r="3367" spans="1:21" x14ac:dyDescent="0.25">
      <c r="A3367" s="17">
        <v>3449</v>
      </c>
      <c r="B3367" s="6" t="s">
        <v>8054</v>
      </c>
      <c r="C3367" s="6" t="s">
        <v>4746</v>
      </c>
      <c r="D3367" s="6" t="s">
        <v>49</v>
      </c>
      <c r="E3367" s="6" t="s">
        <v>16</v>
      </c>
      <c r="F3367" s="15">
        <v>60</v>
      </c>
      <c r="G3367" s="6" t="s">
        <v>8056</v>
      </c>
      <c r="H3367" s="6" t="s">
        <v>6084</v>
      </c>
      <c r="I3367" s="6" t="s">
        <v>32</v>
      </c>
      <c r="J3367" s="7">
        <v>43733</v>
      </c>
      <c r="K3367" s="15">
        <v>8</v>
      </c>
      <c r="L3367" s="6" t="s">
        <v>68</v>
      </c>
      <c r="M3367" s="6">
        <f t="shared" si="209"/>
        <v>2019</v>
      </c>
      <c r="N3367" s="6">
        <f t="shared" si="210"/>
        <v>9</v>
      </c>
      <c r="O3367" s="6" t="str">
        <f>VLOOKUP(L3367,'User input'!$D$6:$E$16,2,FALSE)</f>
        <v>Megawidget M</v>
      </c>
      <c r="P3367" s="6">
        <f>VLOOKUP(L3367,'User input'!$D$6:$G$16,3,FALSE)</f>
        <v>1.29</v>
      </c>
      <c r="Q3367" s="6">
        <f>VLOOKUP(L3367,'User input'!$D$6:$G$16,4,FALSE)</f>
        <v>24</v>
      </c>
      <c r="R3367" s="6">
        <f t="shared" si="211"/>
        <v>192</v>
      </c>
      <c r="S3367" s="26">
        <f t="shared" si="208"/>
        <v>247.68</v>
      </c>
      <c r="T3367" s="26">
        <f>IF(K3367&lt;'User input'!$I$9,'User input'!$J$8,IF(K3367&lt;'User input'!$I$10,'User input'!$J$9,IF(K3367&lt;'User input'!$I$11,'User input'!$J$10,'User input'!$J$11)))*S3367</f>
        <v>0</v>
      </c>
      <c r="U3367" s="26">
        <f>K3367*'User input'!$J$17+'User input'!$J$16</f>
        <v>0.5</v>
      </c>
    </row>
    <row r="3368" spans="1:21" x14ac:dyDescent="0.25">
      <c r="A3368" s="18">
        <v>3450</v>
      </c>
      <c r="B3368" s="10" t="s">
        <v>4633</v>
      </c>
      <c r="C3368" s="10" t="s">
        <v>3355</v>
      </c>
      <c r="D3368" s="10" t="s">
        <v>28</v>
      </c>
      <c r="E3368" s="10" t="s">
        <v>29</v>
      </c>
      <c r="F3368" s="16">
        <v>30</v>
      </c>
      <c r="G3368" s="10" t="s">
        <v>8056</v>
      </c>
      <c r="H3368" s="10" t="s">
        <v>7542</v>
      </c>
      <c r="I3368" s="10" t="s">
        <v>881</v>
      </c>
      <c r="J3368" s="11">
        <v>44470</v>
      </c>
      <c r="K3368" s="16">
        <v>21</v>
      </c>
      <c r="L3368" s="10" t="s">
        <v>33</v>
      </c>
      <c r="M3368" s="10">
        <f t="shared" si="209"/>
        <v>2021</v>
      </c>
      <c r="N3368" s="10">
        <f t="shared" si="210"/>
        <v>10</v>
      </c>
      <c r="O3368" s="10" t="str">
        <f>VLOOKUP(L3368,'User input'!$D$6:$E$16,2,FALSE)</f>
        <v>Megawidget L</v>
      </c>
      <c r="P3368" s="10">
        <f>VLOOKUP(L3368,'User input'!$D$6:$G$16,3,FALSE)</f>
        <v>1.79</v>
      </c>
      <c r="Q3368" s="10">
        <f>VLOOKUP(L3368,'User input'!$D$6:$G$16,4,FALSE)</f>
        <v>24</v>
      </c>
      <c r="R3368" s="10">
        <f t="shared" si="211"/>
        <v>504</v>
      </c>
      <c r="S3368" s="27">
        <f t="shared" si="208"/>
        <v>902.16</v>
      </c>
      <c r="T3368" s="27">
        <f>IF(K3368&lt;'User input'!$I$9,'User input'!$J$8,IF(K3368&lt;'User input'!$I$10,'User input'!$J$9,IF(K3368&lt;'User input'!$I$11,'User input'!$J$10,'User input'!$J$11)))*S3368</f>
        <v>27.064799999999998</v>
      </c>
      <c r="U3368" s="27">
        <f>K3368*'User input'!$J$17+'User input'!$J$16</f>
        <v>0.5</v>
      </c>
    </row>
    <row r="3369" spans="1:21" x14ac:dyDescent="0.25">
      <c r="A3369" s="17">
        <v>3451</v>
      </c>
      <c r="B3369" s="6" t="s">
        <v>8057</v>
      </c>
      <c r="C3369" s="6" t="s">
        <v>3732</v>
      </c>
      <c r="D3369" s="6" t="s">
        <v>15</v>
      </c>
      <c r="E3369" s="6" t="s">
        <v>16</v>
      </c>
      <c r="F3369" s="15">
        <v>60</v>
      </c>
      <c r="G3369" s="6" t="s">
        <v>8058</v>
      </c>
      <c r="H3369" s="6" t="s">
        <v>1441</v>
      </c>
      <c r="I3369" s="6" t="s">
        <v>1442</v>
      </c>
      <c r="J3369" s="7">
        <v>44182</v>
      </c>
      <c r="K3369" s="15">
        <v>89</v>
      </c>
      <c r="L3369" s="6" t="s">
        <v>99</v>
      </c>
      <c r="M3369" s="6">
        <f t="shared" si="209"/>
        <v>2020</v>
      </c>
      <c r="N3369" s="6">
        <f t="shared" si="210"/>
        <v>12</v>
      </c>
      <c r="O3369" s="6" t="str">
        <f>VLOOKUP(L3369,'User input'!$D$6:$E$16,2,FALSE)</f>
        <v>Superwossname</v>
      </c>
      <c r="P3369" s="6">
        <f>VLOOKUP(L3369,'User input'!$D$6:$G$16,3,FALSE)</f>
        <v>3.49</v>
      </c>
      <c r="Q3369" s="6">
        <f>VLOOKUP(L3369,'User input'!$D$6:$G$16,4,FALSE)</f>
        <v>20</v>
      </c>
      <c r="R3369" s="6">
        <f t="shared" si="211"/>
        <v>1780</v>
      </c>
      <c r="S3369" s="26">
        <f t="shared" si="208"/>
        <v>6212.2000000000007</v>
      </c>
      <c r="T3369" s="26">
        <f>IF(K3369&lt;'User input'!$I$9,'User input'!$J$8,IF(K3369&lt;'User input'!$I$10,'User input'!$J$9,IF(K3369&lt;'User input'!$I$11,'User input'!$J$10,'User input'!$J$11)))*S3369</f>
        <v>310.61000000000007</v>
      </c>
      <c r="U3369" s="26">
        <f>K3369*'User input'!$J$17+'User input'!$J$16</f>
        <v>0.5</v>
      </c>
    </row>
    <row r="3370" spans="1:21" x14ac:dyDescent="0.25">
      <c r="A3370" s="18">
        <v>3452</v>
      </c>
      <c r="B3370" s="10" t="s">
        <v>8059</v>
      </c>
      <c r="C3370" s="10" t="s">
        <v>4371</v>
      </c>
      <c r="D3370" s="10" t="s">
        <v>15</v>
      </c>
      <c r="E3370" s="10" t="s">
        <v>16</v>
      </c>
      <c r="F3370" s="16">
        <v>90</v>
      </c>
      <c r="G3370" s="10" t="s">
        <v>8058</v>
      </c>
      <c r="H3370" s="10" t="s">
        <v>5727</v>
      </c>
      <c r="I3370" s="10" t="s">
        <v>122</v>
      </c>
      <c r="J3370" s="11">
        <v>44557</v>
      </c>
      <c r="K3370" s="16">
        <v>61</v>
      </c>
      <c r="L3370" s="10" t="s">
        <v>157</v>
      </c>
      <c r="M3370" s="10">
        <f t="shared" si="209"/>
        <v>2021</v>
      </c>
      <c r="N3370" s="10">
        <f t="shared" si="210"/>
        <v>12</v>
      </c>
      <c r="O3370" s="10" t="str">
        <f>VLOOKUP(L3370,'User input'!$D$6:$E$16,2,FALSE)</f>
        <v>Ultrathing V3</v>
      </c>
      <c r="P3370" s="10">
        <f>VLOOKUP(L3370,'User input'!$D$6:$G$16,3,FALSE)</f>
        <v>3.39</v>
      </c>
      <c r="Q3370" s="10">
        <f>VLOOKUP(L3370,'User input'!$D$6:$G$16,4,FALSE)</f>
        <v>24</v>
      </c>
      <c r="R3370" s="10">
        <f t="shared" si="211"/>
        <v>1464</v>
      </c>
      <c r="S3370" s="27">
        <f t="shared" si="208"/>
        <v>4962.96</v>
      </c>
      <c r="T3370" s="27">
        <f>IF(K3370&lt;'User input'!$I$9,'User input'!$J$8,IF(K3370&lt;'User input'!$I$10,'User input'!$J$9,IF(K3370&lt;'User input'!$I$11,'User input'!$J$10,'User input'!$J$11)))*S3370</f>
        <v>248.14800000000002</v>
      </c>
      <c r="U3370" s="27">
        <f>K3370*'User input'!$J$17+'User input'!$J$16</f>
        <v>0.5</v>
      </c>
    </row>
    <row r="3371" spans="1:21" x14ac:dyDescent="0.25">
      <c r="A3371" s="17">
        <v>3453</v>
      </c>
      <c r="B3371" s="6" t="s">
        <v>8060</v>
      </c>
      <c r="C3371" s="6" t="s">
        <v>8061</v>
      </c>
      <c r="D3371" s="6" t="s">
        <v>49</v>
      </c>
      <c r="E3371" s="6" t="s">
        <v>16</v>
      </c>
      <c r="F3371" s="15">
        <v>30</v>
      </c>
      <c r="G3371" s="6" t="s">
        <v>8062</v>
      </c>
      <c r="H3371" s="6" t="s">
        <v>8063</v>
      </c>
      <c r="I3371" s="6" t="s">
        <v>38</v>
      </c>
      <c r="J3371" s="7">
        <v>44555</v>
      </c>
      <c r="K3371" s="15">
        <v>69</v>
      </c>
      <c r="L3371" s="6" t="s">
        <v>52</v>
      </c>
      <c r="M3371" s="6">
        <f t="shared" si="209"/>
        <v>2021</v>
      </c>
      <c r="N3371" s="6">
        <f t="shared" si="210"/>
        <v>12</v>
      </c>
      <c r="O3371" s="6" t="str">
        <f>VLOOKUP(L3371,'User input'!$D$6:$E$16,2,FALSE)</f>
        <v>Megawidget S</v>
      </c>
      <c r="P3371" s="6">
        <f>VLOOKUP(L3371,'User input'!$D$6:$G$16,3,FALSE)</f>
        <v>0.69</v>
      </c>
      <c r="Q3371" s="6">
        <f>VLOOKUP(L3371,'User input'!$D$6:$G$16,4,FALSE)</f>
        <v>24</v>
      </c>
      <c r="R3371" s="6">
        <f t="shared" si="211"/>
        <v>1656</v>
      </c>
      <c r="S3371" s="26">
        <f t="shared" si="208"/>
        <v>1142.6399999999999</v>
      </c>
      <c r="T3371" s="26">
        <f>IF(K3371&lt;'User input'!$I$9,'User input'!$J$8,IF(K3371&lt;'User input'!$I$10,'User input'!$J$9,IF(K3371&lt;'User input'!$I$11,'User input'!$J$10,'User input'!$J$11)))*S3371</f>
        <v>57.131999999999998</v>
      </c>
      <c r="U3371" s="26">
        <f>K3371*'User input'!$J$17+'User input'!$J$16</f>
        <v>0.5</v>
      </c>
    </row>
    <row r="3372" spans="1:21" x14ac:dyDescent="0.25">
      <c r="A3372" s="18">
        <v>3454</v>
      </c>
      <c r="B3372" s="10" t="s">
        <v>8064</v>
      </c>
      <c r="C3372" s="10" t="s">
        <v>787</v>
      </c>
      <c r="D3372" s="10" t="s">
        <v>49</v>
      </c>
      <c r="E3372" s="10" t="s">
        <v>16</v>
      </c>
      <c r="F3372" s="16">
        <v>30</v>
      </c>
      <c r="G3372" s="10" t="s">
        <v>8065</v>
      </c>
      <c r="H3372" s="10" t="s">
        <v>2598</v>
      </c>
      <c r="I3372" s="10" t="s">
        <v>38</v>
      </c>
      <c r="J3372" s="11">
        <v>44358</v>
      </c>
      <c r="K3372" s="16">
        <v>62</v>
      </c>
      <c r="L3372" s="10" t="s">
        <v>44</v>
      </c>
      <c r="M3372" s="10">
        <f t="shared" si="209"/>
        <v>2021</v>
      </c>
      <c r="N3372" s="10">
        <f t="shared" si="210"/>
        <v>6</v>
      </c>
      <c r="O3372" s="10" t="str">
        <f>VLOOKUP(L3372,'User input'!$D$6:$E$16,2,FALSE)</f>
        <v>Gigastuff</v>
      </c>
      <c r="P3372" s="10">
        <f>VLOOKUP(L3372,'User input'!$D$6:$G$16,3,FALSE)</f>
        <v>1.89</v>
      </c>
      <c r="Q3372" s="10">
        <f>VLOOKUP(L3372,'User input'!$D$6:$G$16,4,FALSE)</f>
        <v>18</v>
      </c>
      <c r="R3372" s="10">
        <f t="shared" si="211"/>
        <v>1116</v>
      </c>
      <c r="S3372" s="27">
        <f t="shared" si="208"/>
        <v>2109.2399999999998</v>
      </c>
      <c r="T3372" s="27">
        <f>IF(K3372&lt;'User input'!$I$9,'User input'!$J$8,IF(K3372&lt;'User input'!$I$10,'User input'!$J$9,IF(K3372&lt;'User input'!$I$11,'User input'!$J$10,'User input'!$J$11)))*S3372</f>
        <v>105.46199999999999</v>
      </c>
      <c r="U3372" s="27">
        <f>K3372*'User input'!$J$17+'User input'!$J$16</f>
        <v>0.5</v>
      </c>
    </row>
    <row r="3373" spans="1:21" x14ac:dyDescent="0.25">
      <c r="A3373" s="17">
        <v>3455</v>
      </c>
      <c r="B3373" s="6" t="s">
        <v>2336</v>
      </c>
      <c r="C3373" s="6" t="s">
        <v>1359</v>
      </c>
      <c r="D3373" s="6" t="s">
        <v>28</v>
      </c>
      <c r="E3373" s="6" t="s">
        <v>29</v>
      </c>
      <c r="F3373" s="15">
        <v>30</v>
      </c>
      <c r="G3373" s="6" t="s">
        <v>8066</v>
      </c>
      <c r="H3373" s="6" t="s">
        <v>2635</v>
      </c>
      <c r="I3373" s="6" t="s">
        <v>32</v>
      </c>
      <c r="J3373" s="7">
        <v>44399</v>
      </c>
      <c r="K3373" s="15">
        <v>84</v>
      </c>
      <c r="L3373" s="6" t="s">
        <v>78</v>
      </c>
      <c r="M3373" s="6">
        <f t="shared" si="209"/>
        <v>2021</v>
      </c>
      <c r="N3373" s="6">
        <f t="shared" si="210"/>
        <v>7</v>
      </c>
      <c r="O3373" s="6" t="str">
        <f>VLOOKUP(L3373,'User input'!$D$6:$E$16,2,FALSE)</f>
        <v>Ultrathing V2</v>
      </c>
      <c r="P3373" s="6">
        <f>VLOOKUP(L3373,'User input'!$D$6:$G$16,3,FALSE)</f>
        <v>2.95</v>
      </c>
      <c r="Q3373" s="6">
        <f>VLOOKUP(L3373,'User input'!$D$6:$G$16,4,FALSE)</f>
        <v>20</v>
      </c>
      <c r="R3373" s="6">
        <f t="shared" si="211"/>
        <v>1680</v>
      </c>
      <c r="S3373" s="26">
        <f t="shared" si="208"/>
        <v>4956</v>
      </c>
      <c r="T3373" s="26">
        <f>IF(K3373&lt;'User input'!$I$9,'User input'!$J$8,IF(K3373&lt;'User input'!$I$10,'User input'!$J$9,IF(K3373&lt;'User input'!$I$11,'User input'!$J$10,'User input'!$J$11)))*S3373</f>
        <v>247.8</v>
      </c>
      <c r="U3373" s="26">
        <f>K3373*'User input'!$J$17+'User input'!$J$16</f>
        <v>0.5</v>
      </c>
    </row>
    <row r="3374" spans="1:21" x14ac:dyDescent="0.25">
      <c r="A3374" s="18">
        <v>3456</v>
      </c>
      <c r="B3374" s="10" t="s">
        <v>158</v>
      </c>
      <c r="C3374" s="10" t="s">
        <v>6147</v>
      </c>
      <c r="D3374" s="10" t="s">
        <v>28</v>
      </c>
      <c r="E3374" s="10" t="s">
        <v>29</v>
      </c>
      <c r="F3374" s="16">
        <v>90</v>
      </c>
      <c r="G3374" s="10" t="s">
        <v>8067</v>
      </c>
      <c r="H3374" s="10" t="s">
        <v>6981</v>
      </c>
      <c r="I3374" s="10" t="s">
        <v>25</v>
      </c>
      <c r="J3374" s="11">
        <v>43731</v>
      </c>
      <c r="K3374" s="16">
        <v>73</v>
      </c>
      <c r="L3374" s="10" t="s">
        <v>52</v>
      </c>
      <c r="M3374" s="10">
        <f t="shared" si="209"/>
        <v>2019</v>
      </c>
      <c r="N3374" s="10">
        <f t="shared" si="210"/>
        <v>9</v>
      </c>
      <c r="O3374" s="10" t="str">
        <f>VLOOKUP(L3374,'User input'!$D$6:$E$16,2,FALSE)</f>
        <v>Megawidget S</v>
      </c>
      <c r="P3374" s="10">
        <f>VLOOKUP(L3374,'User input'!$D$6:$G$16,3,FALSE)</f>
        <v>0.69</v>
      </c>
      <c r="Q3374" s="10">
        <f>VLOOKUP(L3374,'User input'!$D$6:$G$16,4,FALSE)</f>
        <v>24</v>
      </c>
      <c r="R3374" s="10">
        <f t="shared" si="211"/>
        <v>1752</v>
      </c>
      <c r="S3374" s="27">
        <f t="shared" si="208"/>
        <v>1208.8799999999999</v>
      </c>
      <c r="T3374" s="27">
        <f>IF(K3374&lt;'User input'!$I$9,'User input'!$J$8,IF(K3374&lt;'User input'!$I$10,'User input'!$J$9,IF(K3374&lt;'User input'!$I$11,'User input'!$J$10,'User input'!$J$11)))*S3374</f>
        <v>60.443999999999996</v>
      </c>
      <c r="U3374" s="27">
        <f>K3374*'User input'!$J$17+'User input'!$J$16</f>
        <v>0.5</v>
      </c>
    </row>
    <row r="3375" spans="1:21" x14ac:dyDescent="0.25">
      <c r="A3375" s="17">
        <v>3457</v>
      </c>
      <c r="B3375" s="6" t="s">
        <v>8068</v>
      </c>
      <c r="C3375" s="6" t="s">
        <v>3432</v>
      </c>
      <c r="D3375" s="6" t="s">
        <v>15</v>
      </c>
      <c r="E3375" s="6" t="s">
        <v>16</v>
      </c>
      <c r="F3375" s="15">
        <v>30</v>
      </c>
      <c r="G3375" s="6" t="s">
        <v>8069</v>
      </c>
      <c r="H3375" s="6" t="s">
        <v>678</v>
      </c>
      <c r="I3375" s="6" t="s">
        <v>32</v>
      </c>
      <c r="J3375" s="7">
        <v>43946</v>
      </c>
      <c r="K3375" s="15">
        <v>10</v>
      </c>
      <c r="L3375" s="6" t="s">
        <v>78</v>
      </c>
      <c r="M3375" s="6">
        <f t="shared" si="209"/>
        <v>2020</v>
      </c>
      <c r="N3375" s="6">
        <f t="shared" si="210"/>
        <v>4</v>
      </c>
      <c r="O3375" s="6" t="str">
        <f>VLOOKUP(L3375,'User input'!$D$6:$E$16,2,FALSE)</f>
        <v>Ultrathing V2</v>
      </c>
      <c r="P3375" s="6">
        <f>VLOOKUP(L3375,'User input'!$D$6:$G$16,3,FALSE)</f>
        <v>2.95</v>
      </c>
      <c r="Q3375" s="6">
        <f>VLOOKUP(L3375,'User input'!$D$6:$G$16,4,FALSE)</f>
        <v>20</v>
      </c>
      <c r="R3375" s="6">
        <f t="shared" si="211"/>
        <v>200</v>
      </c>
      <c r="S3375" s="26">
        <f t="shared" si="208"/>
        <v>590</v>
      </c>
      <c r="T3375" s="26">
        <f>IF(K3375&lt;'User input'!$I$9,'User input'!$J$8,IF(K3375&lt;'User input'!$I$10,'User input'!$J$9,IF(K3375&lt;'User input'!$I$11,'User input'!$J$10,'User input'!$J$11)))*S3375</f>
        <v>0</v>
      </c>
      <c r="U3375" s="26">
        <f>K3375*'User input'!$J$17+'User input'!$J$16</f>
        <v>0.5</v>
      </c>
    </row>
    <row r="3376" spans="1:21" x14ac:dyDescent="0.25">
      <c r="A3376" s="18">
        <v>3458</v>
      </c>
      <c r="B3376" s="10" t="s">
        <v>783</v>
      </c>
      <c r="C3376" s="10" t="s">
        <v>2627</v>
      </c>
      <c r="D3376" s="10" t="s">
        <v>28</v>
      </c>
      <c r="E3376" s="10" t="s">
        <v>29</v>
      </c>
      <c r="F3376" s="16">
        <v>30</v>
      </c>
      <c r="G3376" s="10" t="s">
        <v>8070</v>
      </c>
      <c r="H3376" s="10" t="s">
        <v>1587</v>
      </c>
      <c r="I3376" s="10" t="s">
        <v>176</v>
      </c>
      <c r="J3376" s="11">
        <v>44112</v>
      </c>
      <c r="K3376" s="16">
        <v>76</v>
      </c>
      <c r="L3376" s="10" t="s">
        <v>33</v>
      </c>
      <c r="M3376" s="10">
        <f t="shared" si="209"/>
        <v>2020</v>
      </c>
      <c r="N3376" s="10">
        <f t="shared" si="210"/>
        <v>10</v>
      </c>
      <c r="O3376" s="10" t="str">
        <f>VLOOKUP(L3376,'User input'!$D$6:$E$16,2,FALSE)</f>
        <v>Megawidget L</v>
      </c>
      <c r="P3376" s="10">
        <f>VLOOKUP(L3376,'User input'!$D$6:$G$16,3,FALSE)</f>
        <v>1.79</v>
      </c>
      <c r="Q3376" s="10">
        <f>VLOOKUP(L3376,'User input'!$D$6:$G$16,4,FALSE)</f>
        <v>24</v>
      </c>
      <c r="R3376" s="10">
        <f t="shared" si="211"/>
        <v>1824</v>
      </c>
      <c r="S3376" s="27">
        <f t="shared" si="208"/>
        <v>3264.96</v>
      </c>
      <c r="T3376" s="27">
        <f>IF(K3376&lt;'User input'!$I$9,'User input'!$J$8,IF(K3376&lt;'User input'!$I$10,'User input'!$J$9,IF(K3376&lt;'User input'!$I$11,'User input'!$J$10,'User input'!$J$11)))*S3376</f>
        <v>163.24800000000002</v>
      </c>
      <c r="U3376" s="27">
        <f>K3376*'User input'!$J$17+'User input'!$J$16</f>
        <v>0.5</v>
      </c>
    </row>
    <row r="3377" spans="1:21" x14ac:dyDescent="0.25">
      <c r="A3377" s="17">
        <v>3459</v>
      </c>
      <c r="B3377" s="6" t="s">
        <v>3587</v>
      </c>
      <c r="C3377" s="6" t="s">
        <v>2751</v>
      </c>
      <c r="D3377" s="6" t="s">
        <v>28</v>
      </c>
      <c r="E3377" s="6" t="s">
        <v>29</v>
      </c>
      <c r="F3377" s="15">
        <v>60</v>
      </c>
      <c r="G3377" s="6" t="s">
        <v>8071</v>
      </c>
      <c r="H3377" s="6" t="s">
        <v>2794</v>
      </c>
      <c r="I3377" s="6" t="s">
        <v>122</v>
      </c>
      <c r="J3377" s="7">
        <v>44142</v>
      </c>
      <c r="K3377" s="15">
        <v>65</v>
      </c>
      <c r="L3377" s="6" t="s">
        <v>157</v>
      </c>
      <c r="M3377" s="6">
        <f t="shared" si="209"/>
        <v>2020</v>
      </c>
      <c r="N3377" s="6">
        <f t="shared" si="210"/>
        <v>11</v>
      </c>
      <c r="O3377" s="6" t="str">
        <f>VLOOKUP(L3377,'User input'!$D$6:$E$16,2,FALSE)</f>
        <v>Ultrathing V3</v>
      </c>
      <c r="P3377" s="6">
        <f>VLOOKUP(L3377,'User input'!$D$6:$G$16,3,FALSE)</f>
        <v>3.39</v>
      </c>
      <c r="Q3377" s="6">
        <f>VLOOKUP(L3377,'User input'!$D$6:$G$16,4,FALSE)</f>
        <v>24</v>
      </c>
      <c r="R3377" s="6">
        <f t="shared" si="211"/>
        <v>1560</v>
      </c>
      <c r="S3377" s="26">
        <f t="shared" si="208"/>
        <v>5288.4000000000005</v>
      </c>
      <c r="T3377" s="26">
        <f>IF(K3377&lt;'User input'!$I$9,'User input'!$J$8,IF(K3377&lt;'User input'!$I$10,'User input'!$J$9,IF(K3377&lt;'User input'!$I$11,'User input'!$J$10,'User input'!$J$11)))*S3377</f>
        <v>264.42</v>
      </c>
      <c r="U3377" s="26">
        <f>K3377*'User input'!$J$17+'User input'!$J$16</f>
        <v>0.5</v>
      </c>
    </row>
    <row r="3378" spans="1:21" x14ac:dyDescent="0.25">
      <c r="A3378" s="18">
        <v>3460</v>
      </c>
      <c r="B3378" s="10" t="s">
        <v>8072</v>
      </c>
      <c r="C3378" s="10" t="s">
        <v>808</v>
      </c>
      <c r="D3378" s="10" t="s">
        <v>49</v>
      </c>
      <c r="E3378" s="10" t="s">
        <v>16</v>
      </c>
      <c r="F3378" s="16">
        <v>60</v>
      </c>
      <c r="G3378" s="10" t="s">
        <v>8073</v>
      </c>
      <c r="H3378" s="10" t="s">
        <v>802</v>
      </c>
      <c r="I3378" s="10" t="s">
        <v>176</v>
      </c>
      <c r="J3378" s="11">
        <v>44540</v>
      </c>
      <c r="K3378" s="16">
        <v>105</v>
      </c>
      <c r="L3378" s="10" t="s">
        <v>157</v>
      </c>
      <c r="M3378" s="10">
        <f t="shared" si="209"/>
        <v>2021</v>
      </c>
      <c r="N3378" s="10">
        <f t="shared" si="210"/>
        <v>12</v>
      </c>
      <c r="O3378" s="10" t="str">
        <f>VLOOKUP(L3378,'User input'!$D$6:$E$16,2,FALSE)</f>
        <v>Ultrathing V3</v>
      </c>
      <c r="P3378" s="10">
        <f>VLOOKUP(L3378,'User input'!$D$6:$G$16,3,FALSE)</f>
        <v>3.39</v>
      </c>
      <c r="Q3378" s="10">
        <f>VLOOKUP(L3378,'User input'!$D$6:$G$16,4,FALSE)</f>
        <v>24</v>
      </c>
      <c r="R3378" s="10">
        <f t="shared" si="211"/>
        <v>2520</v>
      </c>
      <c r="S3378" s="27">
        <f t="shared" si="208"/>
        <v>8542.8000000000011</v>
      </c>
      <c r="T3378" s="27">
        <f>IF(K3378&lt;'User input'!$I$9,'User input'!$J$8,IF(K3378&lt;'User input'!$I$10,'User input'!$J$9,IF(K3378&lt;'User input'!$I$11,'User input'!$J$10,'User input'!$J$11)))*S3378</f>
        <v>597.99600000000009</v>
      </c>
      <c r="U3378" s="27">
        <f>K3378*'User input'!$J$17+'User input'!$J$16</f>
        <v>0.5</v>
      </c>
    </row>
    <row r="3379" spans="1:21" x14ac:dyDescent="0.25">
      <c r="A3379" s="18">
        <v>3462</v>
      </c>
      <c r="B3379" s="10" t="s">
        <v>8074</v>
      </c>
      <c r="C3379" s="10" t="s">
        <v>27</v>
      </c>
      <c r="D3379" s="10" t="s">
        <v>49</v>
      </c>
      <c r="E3379" s="10" t="s">
        <v>16</v>
      </c>
      <c r="F3379" s="16">
        <v>60</v>
      </c>
      <c r="G3379" s="10" t="s">
        <v>8075</v>
      </c>
      <c r="H3379" s="10" t="s">
        <v>514</v>
      </c>
      <c r="I3379" s="10" t="s">
        <v>32</v>
      </c>
      <c r="J3379" s="11">
        <v>43694</v>
      </c>
      <c r="K3379" s="16">
        <v>82</v>
      </c>
      <c r="L3379" s="10" t="s">
        <v>62</v>
      </c>
      <c r="M3379" s="10">
        <f t="shared" si="209"/>
        <v>2019</v>
      </c>
      <c r="N3379" s="10">
        <f t="shared" si="210"/>
        <v>8</v>
      </c>
      <c r="O3379" s="10" t="str">
        <f>VLOOKUP(L3379,'User input'!$D$6:$E$16,2,FALSE)</f>
        <v>Ultrathing V4</v>
      </c>
      <c r="P3379" s="10">
        <f>VLOOKUP(L3379,'User input'!$D$6:$G$16,3,FALSE)</f>
        <v>3.99</v>
      </c>
      <c r="Q3379" s="10">
        <f>VLOOKUP(L3379,'User input'!$D$6:$G$16,4,FALSE)</f>
        <v>24</v>
      </c>
      <c r="R3379" s="10">
        <f t="shared" si="211"/>
        <v>1968</v>
      </c>
      <c r="S3379" s="27">
        <f t="shared" si="208"/>
        <v>7852.3200000000006</v>
      </c>
      <c r="T3379" s="27">
        <f>IF(K3379&lt;'User input'!$I$9,'User input'!$J$8,IF(K3379&lt;'User input'!$I$10,'User input'!$J$9,IF(K3379&lt;'User input'!$I$11,'User input'!$J$10,'User input'!$J$11)))*S3379</f>
        <v>392.61600000000004</v>
      </c>
      <c r="U3379" s="27">
        <f>K3379*'User input'!$J$17+'User input'!$J$16</f>
        <v>0.5</v>
      </c>
    </row>
    <row r="3380" spans="1:21" x14ac:dyDescent="0.25">
      <c r="A3380" s="17">
        <v>3463</v>
      </c>
      <c r="B3380" s="6" t="s">
        <v>8076</v>
      </c>
      <c r="C3380" s="6" t="s">
        <v>5433</v>
      </c>
      <c r="D3380" s="6" t="s">
        <v>28</v>
      </c>
      <c r="E3380" s="6" t="s">
        <v>29</v>
      </c>
      <c r="F3380" s="15">
        <v>30</v>
      </c>
      <c r="G3380" s="6" t="s">
        <v>8077</v>
      </c>
      <c r="H3380" s="6" t="s">
        <v>8078</v>
      </c>
      <c r="I3380" s="6" t="s">
        <v>171</v>
      </c>
      <c r="J3380" s="7">
        <v>43600</v>
      </c>
      <c r="K3380" s="15">
        <v>5</v>
      </c>
      <c r="L3380" s="6" t="s">
        <v>62</v>
      </c>
      <c r="M3380" s="6">
        <f t="shared" si="209"/>
        <v>2019</v>
      </c>
      <c r="N3380" s="6">
        <f t="shared" si="210"/>
        <v>5</v>
      </c>
      <c r="O3380" s="6" t="str">
        <f>VLOOKUP(L3380,'User input'!$D$6:$E$16,2,FALSE)</f>
        <v>Ultrathing V4</v>
      </c>
      <c r="P3380" s="6">
        <f>VLOOKUP(L3380,'User input'!$D$6:$G$16,3,FALSE)</f>
        <v>3.99</v>
      </c>
      <c r="Q3380" s="6">
        <f>VLOOKUP(L3380,'User input'!$D$6:$G$16,4,FALSE)</f>
        <v>24</v>
      </c>
      <c r="R3380" s="6">
        <f t="shared" si="211"/>
        <v>120</v>
      </c>
      <c r="S3380" s="26">
        <f t="shared" si="208"/>
        <v>478.8</v>
      </c>
      <c r="T3380" s="26">
        <f>IF(K3380&lt;'User input'!$I$9,'User input'!$J$8,IF(K3380&lt;'User input'!$I$10,'User input'!$J$9,IF(K3380&lt;'User input'!$I$11,'User input'!$J$10,'User input'!$J$11)))*S3380</f>
        <v>0</v>
      </c>
      <c r="U3380" s="26">
        <f>K3380*'User input'!$J$17+'User input'!$J$16</f>
        <v>0.5</v>
      </c>
    </row>
    <row r="3381" spans="1:21" x14ac:dyDescent="0.25">
      <c r="A3381" s="18">
        <v>3464</v>
      </c>
      <c r="B3381" s="10" t="s">
        <v>7950</v>
      </c>
      <c r="C3381" s="10" t="s">
        <v>7117</v>
      </c>
      <c r="D3381" s="10" t="s">
        <v>41</v>
      </c>
      <c r="E3381" s="10" t="s">
        <v>16</v>
      </c>
      <c r="F3381" s="16">
        <v>90</v>
      </c>
      <c r="G3381" s="10" t="s">
        <v>8079</v>
      </c>
      <c r="H3381" s="10" t="s">
        <v>4463</v>
      </c>
      <c r="I3381" s="10" t="s">
        <v>32</v>
      </c>
      <c r="J3381" s="11">
        <v>44339</v>
      </c>
      <c r="K3381" s="16">
        <v>3</v>
      </c>
      <c r="L3381" s="10" t="s">
        <v>44</v>
      </c>
      <c r="M3381" s="10">
        <f t="shared" si="209"/>
        <v>2021</v>
      </c>
      <c r="N3381" s="10">
        <f t="shared" si="210"/>
        <v>5</v>
      </c>
      <c r="O3381" s="10" t="str">
        <f>VLOOKUP(L3381,'User input'!$D$6:$E$16,2,FALSE)</f>
        <v>Gigastuff</v>
      </c>
      <c r="P3381" s="10">
        <f>VLOOKUP(L3381,'User input'!$D$6:$G$16,3,FALSE)</f>
        <v>1.89</v>
      </c>
      <c r="Q3381" s="10">
        <f>VLOOKUP(L3381,'User input'!$D$6:$G$16,4,FALSE)</f>
        <v>18</v>
      </c>
      <c r="R3381" s="10">
        <f t="shared" si="211"/>
        <v>54</v>
      </c>
      <c r="S3381" s="27">
        <f t="shared" si="208"/>
        <v>102.05999999999999</v>
      </c>
      <c r="T3381" s="27">
        <f>IF(K3381&lt;'User input'!$I$9,'User input'!$J$8,IF(K3381&lt;'User input'!$I$10,'User input'!$J$9,IF(K3381&lt;'User input'!$I$11,'User input'!$J$10,'User input'!$J$11)))*S3381</f>
        <v>0</v>
      </c>
      <c r="U3381" s="27">
        <f>K3381*'User input'!$J$17+'User input'!$J$16</f>
        <v>0.5</v>
      </c>
    </row>
    <row r="3382" spans="1:21" x14ac:dyDescent="0.25">
      <c r="A3382" s="17">
        <v>3465</v>
      </c>
      <c r="B3382" s="6" t="s">
        <v>8080</v>
      </c>
      <c r="C3382" s="6" t="s">
        <v>8081</v>
      </c>
      <c r="D3382" s="6" t="s">
        <v>41</v>
      </c>
      <c r="E3382" s="6" t="s">
        <v>16</v>
      </c>
      <c r="F3382" s="15">
        <v>60</v>
      </c>
      <c r="G3382" s="6" t="s">
        <v>8082</v>
      </c>
      <c r="H3382" s="6" t="s">
        <v>933</v>
      </c>
      <c r="I3382" s="6" t="s">
        <v>25</v>
      </c>
      <c r="J3382" s="7">
        <v>43748</v>
      </c>
      <c r="K3382" s="15">
        <v>65</v>
      </c>
      <c r="L3382" s="6" t="s">
        <v>157</v>
      </c>
      <c r="M3382" s="6">
        <f t="shared" si="209"/>
        <v>2019</v>
      </c>
      <c r="N3382" s="6">
        <f t="shared" si="210"/>
        <v>10</v>
      </c>
      <c r="O3382" s="6" t="str">
        <f>VLOOKUP(L3382,'User input'!$D$6:$E$16,2,FALSE)</f>
        <v>Ultrathing V3</v>
      </c>
      <c r="P3382" s="6">
        <f>VLOOKUP(L3382,'User input'!$D$6:$G$16,3,FALSE)</f>
        <v>3.39</v>
      </c>
      <c r="Q3382" s="6">
        <f>VLOOKUP(L3382,'User input'!$D$6:$G$16,4,FALSE)</f>
        <v>24</v>
      </c>
      <c r="R3382" s="6">
        <f t="shared" si="211"/>
        <v>1560</v>
      </c>
      <c r="S3382" s="26">
        <f t="shared" si="208"/>
        <v>5288.4000000000005</v>
      </c>
      <c r="T3382" s="26">
        <f>IF(K3382&lt;'User input'!$I$9,'User input'!$J$8,IF(K3382&lt;'User input'!$I$10,'User input'!$J$9,IF(K3382&lt;'User input'!$I$11,'User input'!$J$10,'User input'!$J$11)))*S3382</f>
        <v>264.42</v>
      </c>
      <c r="U3382" s="26">
        <f>K3382*'User input'!$J$17+'User input'!$J$16</f>
        <v>0.5</v>
      </c>
    </row>
    <row r="3383" spans="1:21" x14ac:dyDescent="0.25">
      <c r="A3383" s="18">
        <v>3466</v>
      </c>
      <c r="B3383" s="10" t="s">
        <v>8083</v>
      </c>
      <c r="C3383" s="10" t="s">
        <v>5958</v>
      </c>
      <c r="D3383" s="10" t="s">
        <v>49</v>
      </c>
      <c r="E3383" s="10" t="s">
        <v>16</v>
      </c>
      <c r="F3383" s="16">
        <v>90</v>
      </c>
      <c r="G3383" s="10" t="s">
        <v>8084</v>
      </c>
      <c r="H3383" s="10" t="s">
        <v>273</v>
      </c>
      <c r="I3383" s="10" t="s">
        <v>32</v>
      </c>
      <c r="J3383" s="11">
        <v>44388</v>
      </c>
      <c r="K3383" s="16">
        <v>8</v>
      </c>
      <c r="L3383" s="10" t="s">
        <v>157</v>
      </c>
      <c r="M3383" s="10">
        <f t="shared" si="209"/>
        <v>2021</v>
      </c>
      <c r="N3383" s="10">
        <f t="shared" si="210"/>
        <v>7</v>
      </c>
      <c r="O3383" s="10" t="str">
        <f>VLOOKUP(L3383,'User input'!$D$6:$E$16,2,FALSE)</f>
        <v>Ultrathing V3</v>
      </c>
      <c r="P3383" s="10">
        <f>VLOOKUP(L3383,'User input'!$D$6:$G$16,3,FALSE)</f>
        <v>3.39</v>
      </c>
      <c r="Q3383" s="10">
        <f>VLOOKUP(L3383,'User input'!$D$6:$G$16,4,FALSE)</f>
        <v>24</v>
      </c>
      <c r="R3383" s="10">
        <f t="shared" si="211"/>
        <v>192</v>
      </c>
      <c r="S3383" s="27">
        <f t="shared" si="208"/>
        <v>650.88</v>
      </c>
      <c r="T3383" s="27">
        <f>IF(K3383&lt;'User input'!$I$9,'User input'!$J$8,IF(K3383&lt;'User input'!$I$10,'User input'!$J$9,IF(K3383&lt;'User input'!$I$11,'User input'!$J$10,'User input'!$J$11)))*S3383</f>
        <v>0</v>
      </c>
      <c r="U3383" s="27">
        <f>K3383*'User input'!$J$17+'User input'!$J$16</f>
        <v>0.5</v>
      </c>
    </row>
    <row r="3384" spans="1:21" x14ac:dyDescent="0.25">
      <c r="A3384" s="17">
        <v>3467</v>
      </c>
      <c r="B3384" s="6" t="s">
        <v>243</v>
      </c>
      <c r="C3384" s="6" t="s">
        <v>8085</v>
      </c>
      <c r="D3384" s="6" t="s">
        <v>28</v>
      </c>
      <c r="E3384" s="6" t="s">
        <v>29</v>
      </c>
      <c r="F3384" s="15">
        <v>90</v>
      </c>
      <c r="G3384" s="6" t="s">
        <v>8086</v>
      </c>
      <c r="H3384" s="6" t="s">
        <v>1126</v>
      </c>
      <c r="I3384" s="6" t="s">
        <v>32</v>
      </c>
      <c r="J3384" s="7">
        <v>43491</v>
      </c>
      <c r="K3384" s="15">
        <v>85</v>
      </c>
      <c r="L3384" s="6" t="s">
        <v>44</v>
      </c>
      <c r="M3384" s="6">
        <f t="shared" si="209"/>
        <v>2019</v>
      </c>
      <c r="N3384" s="6">
        <f t="shared" si="210"/>
        <v>1</v>
      </c>
      <c r="O3384" s="6" t="str">
        <f>VLOOKUP(L3384,'User input'!$D$6:$E$16,2,FALSE)</f>
        <v>Gigastuff</v>
      </c>
      <c r="P3384" s="6">
        <f>VLOOKUP(L3384,'User input'!$D$6:$G$16,3,FALSE)</f>
        <v>1.89</v>
      </c>
      <c r="Q3384" s="6">
        <f>VLOOKUP(L3384,'User input'!$D$6:$G$16,4,FALSE)</f>
        <v>18</v>
      </c>
      <c r="R3384" s="6">
        <f t="shared" si="211"/>
        <v>1530</v>
      </c>
      <c r="S3384" s="26">
        <f t="shared" si="208"/>
        <v>2891.7</v>
      </c>
      <c r="T3384" s="26">
        <f>IF(K3384&lt;'User input'!$I$9,'User input'!$J$8,IF(K3384&lt;'User input'!$I$10,'User input'!$J$9,IF(K3384&lt;'User input'!$I$11,'User input'!$J$10,'User input'!$J$11)))*S3384</f>
        <v>144.58500000000001</v>
      </c>
      <c r="U3384" s="26">
        <f>K3384*'User input'!$J$17+'User input'!$J$16</f>
        <v>0.5</v>
      </c>
    </row>
    <row r="3385" spans="1:21" x14ac:dyDescent="0.25">
      <c r="A3385" s="18">
        <v>3468</v>
      </c>
      <c r="B3385" s="10" t="s">
        <v>8087</v>
      </c>
      <c r="C3385" s="10" t="s">
        <v>978</v>
      </c>
      <c r="D3385" s="10" t="s">
        <v>28</v>
      </c>
      <c r="E3385" s="10" t="s">
        <v>29</v>
      </c>
      <c r="F3385" s="16">
        <v>30</v>
      </c>
      <c r="G3385" s="10" t="s">
        <v>8088</v>
      </c>
      <c r="H3385" s="10" t="s">
        <v>8089</v>
      </c>
      <c r="I3385" s="10" t="s">
        <v>43</v>
      </c>
      <c r="J3385" s="11">
        <v>43468</v>
      </c>
      <c r="K3385" s="16">
        <v>83</v>
      </c>
      <c r="L3385" s="10" t="s">
        <v>39</v>
      </c>
      <c r="M3385" s="10">
        <f t="shared" si="209"/>
        <v>2019</v>
      </c>
      <c r="N3385" s="10">
        <f t="shared" si="210"/>
        <v>1</v>
      </c>
      <c r="O3385" s="10" t="str">
        <f>VLOOKUP(L3385,'User input'!$D$6:$E$16,2,FALSE)</f>
        <v>Ultrathing V1</v>
      </c>
      <c r="P3385" s="10">
        <f>VLOOKUP(L3385,'User input'!$D$6:$G$16,3,FALSE)</f>
        <v>1.79</v>
      </c>
      <c r="Q3385" s="10">
        <f>VLOOKUP(L3385,'User input'!$D$6:$G$16,4,FALSE)</f>
        <v>17</v>
      </c>
      <c r="R3385" s="10">
        <f t="shared" si="211"/>
        <v>1411</v>
      </c>
      <c r="S3385" s="27">
        <f t="shared" si="208"/>
        <v>2525.69</v>
      </c>
      <c r="T3385" s="27">
        <f>IF(K3385&lt;'User input'!$I$9,'User input'!$J$8,IF(K3385&lt;'User input'!$I$10,'User input'!$J$9,IF(K3385&lt;'User input'!$I$11,'User input'!$J$10,'User input'!$J$11)))*S3385</f>
        <v>126.28450000000001</v>
      </c>
      <c r="U3385" s="27">
        <f>K3385*'User input'!$J$17+'User input'!$J$16</f>
        <v>0.5</v>
      </c>
    </row>
    <row r="3386" spans="1:21" x14ac:dyDescent="0.25">
      <c r="A3386" s="17">
        <v>3469</v>
      </c>
      <c r="B3386" s="6" t="s">
        <v>1127</v>
      </c>
      <c r="C3386" s="6" t="s">
        <v>5947</v>
      </c>
      <c r="D3386" s="6" t="s">
        <v>28</v>
      </c>
      <c r="E3386" s="6" t="s">
        <v>29</v>
      </c>
      <c r="F3386" s="15">
        <v>60</v>
      </c>
      <c r="G3386" s="6" t="s">
        <v>8088</v>
      </c>
      <c r="H3386" s="6" t="s">
        <v>1253</v>
      </c>
      <c r="I3386" s="6" t="s">
        <v>32</v>
      </c>
      <c r="J3386" s="7">
        <v>43871</v>
      </c>
      <c r="K3386" s="15">
        <v>54</v>
      </c>
      <c r="L3386" s="6" t="s">
        <v>68</v>
      </c>
      <c r="M3386" s="6">
        <f t="shared" si="209"/>
        <v>2020</v>
      </c>
      <c r="N3386" s="6">
        <f t="shared" si="210"/>
        <v>2</v>
      </c>
      <c r="O3386" s="6" t="str">
        <f>VLOOKUP(L3386,'User input'!$D$6:$E$16,2,FALSE)</f>
        <v>Megawidget M</v>
      </c>
      <c r="P3386" s="6">
        <f>VLOOKUP(L3386,'User input'!$D$6:$G$16,3,FALSE)</f>
        <v>1.29</v>
      </c>
      <c r="Q3386" s="6">
        <f>VLOOKUP(L3386,'User input'!$D$6:$G$16,4,FALSE)</f>
        <v>24</v>
      </c>
      <c r="R3386" s="6">
        <f t="shared" si="211"/>
        <v>1296</v>
      </c>
      <c r="S3386" s="26">
        <f t="shared" si="208"/>
        <v>1671.8400000000001</v>
      </c>
      <c r="T3386" s="26">
        <f>IF(K3386&lt;'User input'!$I$9,'User input'!$J$8,IF(K3386&lt;'User input'!$I$10,'User input'!$J$9,IF(K3386&lt;'User input'!$I$11,'User input'!$J$10,'User input'!$J$11)))*S3386</f>
        <v>83.592000000000013</v>
      </c>
      <c r="U3386" s="26">
        <f>K3386*'User input'!$J$17+'User input'!$J$16</f>
        <v>0.5</v>
      </c>
    </row>
    <row r="3387" spans="1:21" x14ac:dyDescent="0.25">
      <c r="A3387" s="18">
        <v>3470</v>
      </c>
      <c r="B3387" s="10" t="s">
        <v>8090</v>
      </c>
      <c r="C3387" s="10" t="s">
        <v>2061</v>
      </c>
      <c r="D3387" s="10" t="s">
        <v>49</v>
      </c>
      <c r="E3387" s="10" t="s">
        <v>16</v>
      </c>
      <c r="F3387" s="16">
        <v>60</v>
      </c>
      <c r="G3387" s="10" t="s">
        <v>10413</v>
      </c>
      <c r="H3387" s="10" t="s">
        <v>3147</v>
      </c>
      <c r="I3387" s="10" t="s">
        <v>32</v>
      </c>
      <c r="J3387" s="11">
        <v>44081</v>
      </c>
      <c r="K3387" s="16">
        <v>3</v>
      </c>
      <c r="L3387" s="10" t="s">
        <v>52</v>
      </c>
      <c r="M3387" s="10">
        <f t="shared" si="209"/>
        <v>2020</v>
      </c>
      <c r="N3387" s="10">
        <f t="shared" si="210"/>
        <v>9</v>
      </c>
      <c r="O3387" s="10" t="str">
        <f>VLOOKUP(L3387,'User input'!$D$6:$E$16,2,FALSE)</f>
        <v>Megawidget S</v>
      </c>
      <c r="P3387" s="10">
        <f>VLOOKUP(L3387,'User input'!$D$6:$G$16,3,FALSE)</f>
        <v>0.69</v>
      </c>
      <c r="Q3387" s="10">
        <f>VLOOKUP(L3387,'User input'!$D$6:$G$16,4,FALSE)</f>
        <v>24</v>
      </c>
      <c r="R3387" s="10">
        <f t="shared" si="211"/>
        <v>72</v>
      </c>
      <c r="S3387" s="27">
        <f t="shared" si="208"/>
        <v>49.679999999999993</v>
      </c>
      <c r="T3387" s="27">
        <f>IF(K3387&lt;'User input'!$I$9,'User input'!$J$8,IF(K3387&lt;'User input'!$I$10,'User input'!$J$9,IF(K3387&lt;'User input'!$I$11,'User input'!$J$10,'User input'!$J$11)))*S3387</f>
        <v>0</v>
      </c>
      <c r="U3387" s="27">
        <f>K3387*'User input'!$J$17+'User input'!$J$16</f>
        <v>0.5</v>
      </c>
    </row>
    <row r="3388" spans="1:21" x14ac:dyDescent="0.25">
      <c r="A3388" s="17">
        <v>3471</v>
      </c>
      <c r="B3388" s="6" t="s">
        <v>8092</v>
      </c>
      <c r="C3388" s="6" t="s">
        <v>7042</v>
      </c>
      <c r="D3388" s="6" t="s">
        <v>28</v>
      </c>
      <c r="E3388" s="6" t="s">
        <v>29</v>
      </c>
      <c r="F3388" s="15">
        <v>60</v>
      </c>
      <c r="G3388" s="6" t="s">
        <v>8093</v>
      </c>
      <c r="H3388" s="6" t="s">
        <v>1051</v>
      </c>
      <c r="I3388" s="6" t="s">
        <v>127</v>
      </c>
      <c r="J3388" s="7">
        <v>44532</v>
      </c>
      <c r="K3388" s="15">
        <v>77</v>
      </c>
      <c r="L3388" s="6" t="s">
        <v>99</v>
      </c>
      <c r="M3388" s="6">
        <f t="shared" si="209"/>
        <v>2021</v>
      </c>
      <c r="N3388" s="6">
        <f t="shared" si="210"/>
        <v>12</v>
      </c>
      <c r="O3388" s="6" t="str">
        <f>VLOOKUP(L3388,'User input'!$D$6:$E$16,2,FALSE)</f>
        <v>Superwossname</v>
      </c>
      <c r="P3388" s="6">
        <f>VLOOKUP(L3388,'User input'!$D$6:$G$16,3,FALSE)</f>
        <v>3.49</v>
      </c>
      <c r="Q3388" s="6">
        <f>VLOOKUP(L3388,'User input'!$D$6:$G$16,4,FALSE)</f>
        <v>20</v>
      </c>
      <c r="R3388" s="6">
        <f t="shared" si="211"/>
        <v>1540</v>
      </c>
      <c r="S3388" s="26">
        <f t="shared" si="208"/>
        <v>5374.6</v>
      </c>
      <c r="T3388" s="26">
        <f>IF(K3388&lt;'User input'!$I$9,'User input'!$J$8,IF(K3388&lt;'User input'!$I$10,'User input'!$J$9,IF(K3388&lt;'User input'!$I$11,'User input'!$J$10,'User input'!$J$11)))*S3388</f>
        <v>268.73</v>
      </c>
      <c r="U3388" s="26">
        <f>K3388*'User input'!$J$17+'User input'!$J$16</f>
        <v>0.5</v>
      </c>
    </row>
    <row r="3389" spans="1:21" x14ac:dyDescent="0.25">
      <c r="A3389" s="18">
        <v>3472</v>
      </c>
      <c r="B3389" s="10" t="s">
        <v>3617</v>
      </c>
      <c r="C3389" s="10" t="s">
        <v>8094</v>
      </c>
      <c r="D3389" s="10" t="s">
        <v>28</v>
      </c>
      <c r="E3389" s="10" t="s">
        <v>29</v>
      </c>
      <c r="F3389" s="16">
        <v>30</v>
      </c>
      <c r="G3389" s="10" t="s">
        <v>8095</v>
      </c>
      <c r="H3389" s="10" t="s">
        <v>6406</v>
      </c>
      <c r="I3389" s="10" t="s">
        <v>32</v>
      </c>
      <c r="J3389" s="11">
        <v>44509</v>
      </c>
      <c r="K3389" s="16">
        <v>88</v>
      </c>
      <c r="L3389" s="10" t="s">
        <v>78</v>
      </c>
      <c r="M3389" s="10">
        <f t="shared" si="209"/>
        <v>2021</v>
      </c>
      <c r="N3389" s="10">
        <f t="shared" si="210"/>
        <v>11</v>
      </c>
      <c r="O3389" s="10" t="str">
        <f>VLOOKUP(L3389,'User input'!$D$6:$E$16,2,FALSE)</f>
        <v>Ultrathing V2</v>
      </c>
      <c r="P3389" s="10">
        <f>VLOOKUP(L3389,'User input'!$D$6:$G$16,3,FALSE)</f>
        <v>2.95</v>
      </c>
      <c r="Q3389" s="10">
        <f>VLOOKUP(L3389,'User input'!$D$6:$G$16,4,FALSE)</f>
        <v>20</v>
      </c>
      <c r="R3389" s="10">
        <f t="shared" si="211"/>
        <v>1760</v>
      </c>
      <c r="S3389" s="27">
        <f t="shared" si="208"/>
        <v>5192</v>
      </c>
      <c r="T3389" s="27">
        <f>IF(K3389&lt;'User input'!$I$9,'User input'!$J$8,IF(K3389&lt;'User input'!$I$10,'User input'!$J$9,IF(K3389&lt;'User input'!$I$11,'User input'!$J$10,'User input'!$J$11)))*S3389</f>
        <v>259.60000000000002</v>
      </c>
      <c r="U3389" s="27">
        <f>K3389*'User input'!$J$17+'User input'!$J$16</f>
        <v>0.5</v>
      </c>
    </row>
    <row r="3390" spans="1:21" x14ac:dyDescent="0.25">
      <c r="A3390" s="17">
        <v>3473</v>
      </c>
      <c r="B3390" s="6" t="s">
        <v>4996</v>
      </c>
      <c r="C3390" s="6" t="s">
        <v>8096</v>
      </c>
      <c r="D3390" s="6" t="s">
        <v>15</v>
      </c>
      <c r="E3390" s="6" t="s">
        <v>16</v>
      </c>
      <c r="F3390" s="15">
        <v>60</v>
      </c>
      <c r="G3390" s="6" t="s">
        <v>8097</v>
      </c>
      <c r="H3390" s="6" t="s">
        <v>5502</v>
      </c>
      <c r="I3390" s="6" t="s">
        <v>25</v>
      </c>
      <c r="J3390" s="7">
        <v>44338</v>
      </c>
      <c r="K3390" s="15">
        <v>5</v>
      </c>
      <c r="L3390" s="6" t="s">
        <v>62</v>
      </c>
      <c r="M3390" s="6">
        <f t="shared" si="209"/>
        <v>2021</v>
      </c>
      <c r="N3390" s="6">
        <f t="shared" si="210"/>
        <v>5</v>
      </c>
      <c r="O3390" s="6" t="str">
        <f>VLOOKUP(L3390,'User input'!$D$6:$E$16,2,FALSE)</f>
        <v>Ultrathing V4</v>
      </c>
      <c r="P3390" s="6">
        <f>VLOOKUP(L3390,'User input'!$D$6:$G$16,3,FALSE)</f>
        <v>3.99</v>
      </c>
      <c r="Q3390" s="6">
        <f>VLOOKUP(L3390,'User input'!$D$6:$G$16,4,FALSE)</f>
        <v>24</v>
      </c>
      <c r="R3390" s="6">
        <f t="shared" si="211"/>
        <v>120</v>
      </c>
      <c r="S3390" s="26">
        <f t="shared" si="208"/>
        <v>478.8</v>
      </c>
      <c r="T3390" s="26">
        <f>IF(K3390&lt;'User input'!$I$9,'User input'!$J$8,IF(K3390&lt;'User input'!$I$10,'User input'!$J$9,IF(K3390&lt;'User input'!$I$11,'User input'!$J$10,'User input'!$J$11)))*S3390</f>
        <v>0</v>
      </c>
      <c r="U3390" s="26">
        <f>K3390*'User input'!$J$17+'User input'!$J$16</f>
        <v>0.5</v>
      </c>
    </row>
    <row r="3391" spans="1:21" x14ac:dyDescent="0.25">
      <c r="A3391" s="18">
        <v>3474</v>
      </c>
      <c r="B3391" s="10" t="s">
        <v>6252</v>
      </c>
      <c r="C3391" s="10" t="s">
        <v>5743</v>
      </c>
      <c r="D3391" s="10" t="s">
        <v>28</v>
      </c>
      <c r="E3391" s="10" t="s">
        <v>29</v>
      </c>
      <c r="F3391" s="16">
        <v>60</v>
      </c>
      <c r="G3391" s="10" t="s">
        <v>8098</v>
      </c>
      <c r="H3391" s="10" t="s">
        <v>454</v>
      </c>
      <c r="I3391" s="10" t="s">
        <v>291</v>
      </c>
      <c r="J3391" s="11">
        <v>43892</v>
      </c>
      <c r="K3391" s="16">
        <v>48</v>
      </c>
      <c r="L3391" s="10" t="s">
        <v>20</v>
      </c>
      <c r="M3391" s="10">
        <f t="shared" si="209"/>
        <v>2020</v>
      </c>
      <c r="N3391" s="10">
        <f t="shared" si="210"/>
        <v>3</v>
      </c>
      <c r="O3391" s="10" t="str">
        <f>VLOOKUP(L3391,'User input'!$D$6:$E$16,2,FALSE)</f>
        <v>Hyperwotsit</v>
      </c>
      <c r="P3391" s="10">
        <f>VLOOKUP(L3391,'User input'!$D$6:$G$16,3,FALSE)</f>
        <v>2.0099999999999998</v>
      </c>
      <c r="Q3391" s="10">
        <f>VLOOKUP(L3391,'User input'!$D$6:$G$16,4,FALSE)</f>
        <v>20</v>
      </c>
      <c r="R3391" s="10">
        <f t="shared" si="211"/>
        <v>960</v>
      </c>
      <c r="S3391" s="27">
        <f t="shared" si="208"/>
        <v>1929.6</v>
      </c>
      <c r="T3391" s="27">
        <f>IF(K3391&lt;'User input'!$I$9,'User input'!$J$8,IF(K3391&lt;'User input'!$I$10,'User input'!$J$9,IF(K3391&lt;'User input'!$I$11,'User input'!$J$10,'User input'!$J$11)))*S3391</f>
        <v>57.887999999999998</v>
      </c>
      <c r="U3391" s="27">
        <f>K3391*'User input'!$J$17+'User input'!$J$16</f>
        <v>0.5</v>
      </c>
    </row>
    <row r="3392" spans="1:21" x14ac:dyDescent="0.25">
      <c r="A3392" s="17">
        <v>3475</v>
      </c>
      <c r="B3392" s="6" t="s">
        <v>4111</v>
      </c>
      <c r="C3392" s="6" t="s">
        <v>4406</v>
      </c>
      <c r="D3392" s="6" t="s">
        <v>49</v>
      </c>
      <c r="E3392" s="6" t="s">
        <v>16</v>
      </c>
      <c r="F3392" s="15">
        <v>30</v>
      </c>
      <c r="G3392" s="6" t="s">
        <v>8099</v>
      </c>
      <c r="H3392" s="6" t="s">
        <v>2542</v>
      </c>
      <c r="I3392" s="6" t="s">
        <v>32</v>
      </c>
      <c r="J3392" s="7">
        <v>43882</v>
      </c>
      <c r="K3392" s="15">
        <v>63</v>
      </c>
      <c r="L3392" s="6" t="s">
        <v>33</v>
      </c>
      <c r="M3392" s="6">
        <f t="shared" si="209"/>
        <v>2020</v>
      </c>
      <c r="N3392" s="6">
        <f t="shared" si="210"/>
        <v>2</v>
      </c>
      <c r="O3392" s="6" t="str">
        <f>VLOOKUP(L3392,'User input'!$D$6:$E$16,2,FALSE)</f>
        <v>Megawidget L</v>
      </c>
      <c r="P3392" s="6">
        <f>VLOOKUP(L3392,'User input'!$D$6:$G$16,3,FALSE)</f>
        <v>1.79</v>
      </c>
      <c r="Q3392" s="6">
        <f>VLOOKUP(L3392,'User input'!$D$6:$G$16,4,FALSE)</f>
        <v>24</v>
      </c>
      <c r="R3392" s="6">
        <f t="shared" si="211"/>
        <v>1512</v>
      </c>
      <c r="S3392" s="26">
        <f t="shared" si="208"/>
        <v>2706.48</v>
      </c>
      <c r="T3392" s="26">
        <f>IF(K3392&lt;'User input'!$I$9,'User input'!$J$8,IF(K3392&lt;'User input'!$I$10,'User input'!$J$9,IF(K3392&lt;'User input'!$I$11,'User input'!$J$10,'User input'!$J$11)))*S3392</f>
        <v>135.32400000000001</v>
      </c>
      <c r="U3392" s="26">
        <f>K3392*'User input'!$J$17+'User input'!$J$16</f>
        <v>0.5</v>
      </c>
    </row>
    <row r="3393" spans="1:21" x14ac:dyDescent="0.25">
      <c r="A3393" s="18">
        <v>3476</v>
      </c>
      <c r="B3393" s="10" t="s">
        <v>997</v>
      </c>
      <c r="C3393" s="10" t="s">
        <v>3818</v>
      </c>
      <c r="D3393" s="10" t="s">
        <v>28</v>
      </c>
      <c r="E3393" s="10" t="s">
        <v>29</v>
      </c>
      <c r="F3393" s="16">
        <v>90</v>
      </c>
      <c r="G3393" s="10" t="s">
        <v>8100</v>
      </c>
      <c r="H3393" s="10" t="s">
        <v>2484</v>
      </c>
      <c r="I3393" s="10" t="s">
        <v>25</v>
      </c>
      <c r="J3393" s="11">
        <v>44011</v>
      </c>
      <c r="K3393" s="16">
        <v>7</v>
      </c>
      <c r="L3393" s="10" t="s">
        <v>44</v>
      </c>
      <c r="M3393" s="10">
        <f t="shared" si="209"/>
        <v>2020</v>
      </c>
      <c r="N3393" s="10">
        <f t="shared" si="210"/>
        <v>6</v>
      </c>
      <c r="O3393" s="10" t="str">
        <f>VLOOKUP(L3393,'User input'!$D$6:$E$16,2,FALSE)</f>
        <v>Gigastuff</v>
      </c>
      <c r="P3393" s="10">
        <f>VLOOKUP(L3393,'User input'!$D$6:$G$16,3,FALSE)</f>
        <v>1.89</v>
      </c>
      <c r="Q3393" s="10">
        <f>VLOOKUP(L3393,'User input'!$D$6:$G$16,4,FALSE)</f>
        <v>18</v>
      </c>
      <c r="R3393" s="10">
        <f t="shared" si="211"/>
        <v>126</v>
      </c>
      <c r="S3393" s="27">
        <f t="shared" si="208"/>
        <v>238.14</v>
      </c>
      <c r="T3393" s="27">
        <f>IF(K3393&lt;'User input'!$I$9,'User input'!$J$8,IF(K3393&lt;'User input'!$I$10,'User input'!$J$9,IF(K3393&lt;'User input'!$I$11,'User input'!$J$10,'User input'!$J$11)))*S3393</f>
        <v>0</v>
      </c>
      <c r="U3393" s="27">
        <f>K3393*'User input'!$J$17+'User input'!$J$16</f>
        <v>0.5</v>
      </c>
    </row>
    <row r="3394" spans="1:21" x14ac:dyDescent="0.25">
      <c r="A3394" s="17">
        <v>3477</v>
      </c>
      <c r="B3394" s="6" t="s">
        <v>4276</v>
      </c>
      <c r="C3394" s="6" t="s">
        <v>3473</v>
      </c>
      <c r="D3394" s="6" t="s">
        <v>49</v>
      </c>
      <c r="E3394" s="6" t="s">
        <v>16</v>
      </c>
      <c r="F3394" s="15">
        <v>60</v>
      </c>
      <c r="G3394" s="6" t="s">
        <v>8101</v>
      </c>
      <c r="H3394" s="6" t="s">
        <v>285</v>
      </c>
      <c r="I3394" s="6" t="s">
        <v>32</v>
      </c>
      <c r="J3394" s="7">
        <v>44078</v>
      </c>
      <c r="K3394" s="15">
        <v>29</v>
      </c>
      <c r="L3394" s="6" t="s">
        <v>99</v>
      </c>
      <c r="M3394" s="6">
        <f t="shared" si="209"/>
        <v>2020</v>
      </c>
      <c r="N3394" s="6">
        <f t="shared" si="210"/>
        <v>9</v>
      </c>
      <c r="O3394" s="6" t="str">
        <f>VLOOKUP(L3394,'User input'!$D$6:$E$16,2,FALSE)</f>
        <v>Superwossname</v>
      </c>
      <c r="P3394" s="6">
        <f>VLOOKUP(L3394,'User input'!$D$6:$G$16,3,FALSE)</f>
        <v>3.49</v>
      </c>
      <c r="Q3394" s="6">
        <f>VLOOKUP(L3394,'User input'!$D$6:$G$16,4,FALSE)</f>
        <v>20</v>
      </c>
      <c r="R3394" s="6">
        <f t="shared" si="211"/>
        <v>580</v>
      </c>
      <c r="S3394" s="26">
        <f t="shared" si="208"/>
        <v>2024.2</v>
      </c>
      <c r="T3394" s="26">
        <f>IF(K3394&lt;'User input'!$I$9,'User input'!$J$8,IF(K3394&lt;'User input'!$I$10,'User input'!$J$9,IF(K3394&lt;'User input'!$I$11,'User input'!$J$10,'User input'!$J$11)))*S3394</f>
        <v>60.725999999999999</v>
      </c>
      <c r="U3394" s="26">
        <f>K3394*'User input'!$J$17+'User input'!$J$16</f>
        <v>0.5</v>
      </c>
    </row>
    <row r="3395" spans="1:21" x14ac:dyDescent="0.25">
      <c r="A3395" s="18">
        <v>3478</v>
      </c>
      <c r="B3395" s="10" t="s">
        <v>4556</v>
      </c>
      <c r="C3395" s="10" t="s">
        <v>8102</v>
      </c>
      <c r="D3395" s="10" t="s">
        <v>28</v>
      </c>
      <c r="E3395" s="10" t="s">
        <v>29</v>
      </c>
      <c r="F3395" s="16">
        <v>30</v>
      </c>
      <c r="G3395" s="10" t="s">
        <v>8103</v>
      </c>
      <c r="H3395" s="10" t="s">
        <v>7542</v>
      </c>
      <c r="I3395" s="10" t="s">
        <v>881</v>
      </c>
      <c r="J3395" s="11">
        <v>43738</v>
      </c>
      <c r="K3395" s="16">
        <v>7</v>
      </c>
      <c r="L3395" s="10" t="s">
        <v>20</v>
      </c>
      <c r="M3395" s="10">
        <f t="shared" si="209"/>
        <v>2019</v>
      </c>
      <c r="N3395" s="10">
        <f t="shared" si="210"/>
        <v>9</v>
      </c>
      <c r="O3395" s="10" t="str">
        <f>VLOOKUP(L3395,'User input'!$D$6:$E$16,2,FALSE)</f>
        <v>Hyperwotsit</v>
      </c>
      <c r="P3395" s="10">
        <f>VLOOKUP(L3395,'User input'!$D$6:$G$16,3,FALSE)</f>
        <v>2.0099999999999998</v>
      </c>
      <c r="Q3395" s="10">
        <f>VLOOKUP(L3395,'User input'!$D$6:$G$16,4,FALSE)</f>
        <v>20</v>
      </c>
      <c r="R3395" s="10">
        <f t="shared" si="211"/>
        <v>140</v>
      </c>
      <c r="S3395" s="27">
        <f t="shared" si="208"/>
        <v>281.39999999999998</v>
      </c>
      <c r="T3395" s="27">
        <f>IF(K3395&lt;'User input'!$I$9,'User input'!$J$8,IF(K3395&lt;'User input'!$I$10,'User input'!$J$9,IF(K3395&lt;'User input'!$I$11,'User input'!$J$10,'User input'!$J$11)))*S3395</f>
        <v>0</v>
      </c>
      <c r="U3395" s="27">
        <f>K3395*'User input'!$J$17+'User input'!$J$16</f>
        <v>0.5</v>
      </c>
    </row>
    <row r="3396" spans="1:21" x14ac:dyDescent="0.25">
      <c r="A3396" s="17">
        <v>3479</v>
      </c>
      <c r="B3396" s="6" t="s">
        <v>867</v>
      </c>
      <c r="C3396" s="6" t="s">
        <v>8104</v>
      </c>
      <c r="D3396" s="6" t="s">
        <v>28</v>
      </c>
      <c r="E3396" s="6" t="s">
        <v>29</v>
      </c>
      <c r="F3396" s="15">
        <v>30</v>
      </c>
      <c r="G3396" s="6" t="s">
        <v>8105</v>
      </c>
      <c r="H3396" s="6" t="s">
        <v>408</v>
      </c>
      <c r="I3396" s="6" t="s">
        <v>185</v>
      </c>
      <c r="J3396" s="7">
        <v>44382</v>
      </c>
      <c r="K3396" s="15">
        <v>65</v>
      </c>
      <c r="L3396" s="6" t="s">
        <v>20</v>
      </c>
      <c r="M3396" s="6">
        <f t="shared" si="209"/>
        <v>2021</v>
      </c>
      <c r="N3396" s="6">
        <f t="shared" si="210"/>
        <v>7</v>
      </c>
      <c r="O3396" s="6" t="str">
        <f>VLOOKUP(L3396,'User input'!$D$6:$E$16,2,FALSE)</f>
        <v>Hyperwotsit</v>
      </c>
      <c r="P3396" s="6">
        <f>VLOOKUP(L3396,'User input'!$D$6:$G$16,3,FALSE)</f>
        <v>2.0099999999999998</v>
      </c>
      <c r="Q3396" s="6">
        <f>VLOOKUP(L3396,'User input'!$D$6:$G$16,4,FALSE)</f>
        <v>20</v>
      </c>
      <c r="R3396" s="6">
        <f t="shared" si="211"/>
        <v>1300</v>
      </c>
      <c r="S3396" s="26">
        <f t="shared" si="208"/>
        <v>2612.9999999999995</v>
      </c>
      <c r="T3396" s="26">
        <f>IF(K3396&lt;'User input'!$I$9,'User input'!$J$8,IF(K3396&lt;'User input'!$I$10,'User input'!$J$9,IF(K3396&lt;'User input'!$I$11,'User input'!$J$10,'User input'!$J$11)))*S3396</f>
        <v>130.64999999999998</v>
      </c>
      <c r="U3396" s="26">
        <f>K3396*'User input'!$J$17+'User input'!$J$16</f>
        <v>0.5</v>
      </c>
    </row>
    <row r="3397" spans="1:21" x14ac:dyDescent="0.25">
      <c r="A3397" s="17">
        <v>3481</v>
      </c>
      <c r="B3397" s="6" t="s">
        <v>8106</v>
      </c>
      <c r="C3397" s="6" t="s">
        <v>901</v>
      </c>
      <c r="D3397" s="6" t="s">
        <v>15</v>
      </c>
      <c r="E3397" s="6" t="s">
        <v>16</v>
      </c>
      <c r="F3397" s="15">
        <v>30</v>
      </c>
      <c r="G3397" s="6" t="s">
        <v>8107</v>
      </c>
      <c r="H3397" s="6" t="s">
        <v>2732</v>
      </c>
      <c r="I3397" s="6" t="s">
        <v>122</v>
      </c>
      <c r="J3397" s="7">
        <v>44064</v>
      </c>
      <c r="K3397" s="15">
        <v>76</v>
      </c>
      <c r="L3397" s="6" t="s">
        <v>68</v>
      </c>
      <c r="M3397" s="6">
        <f t="shared" si="209"/>
        <v>2020</v>
      </c>
      <c r="N3397" s="6">
        <f t="shared" si="210"/>
        <v>8</v>
      </c>
      <c r="O3397" s="6" t="str">
        <f>VLOOKUP(L3397,'User input'!$D$6:$E$16,2,FALSE)</f>
        <v>Megawidget M</v>
      </c>
      <c r="P3397" s="6">
        <f>VLOOKUP(L3397,'User input'!$D$6:$G$16,3,FALSE)</f>
        <v>1.29</v>
      </c>
      <c r="Q3397" s="6">
        <f>VLOOKUP(L3397,'User input'!$D$6:$G$16,4,FALSE)</f>
        <v>24</v>
      </c>
      <c r="R3397" s="6">
        <f t="shared" si="211"/>
        <v>1824</v>
      </c>
      <c r="S3397" s="26">
        <f t="shared" ref="S3397:S3460" si="212">R3397*P3397</f>
        <v>2352.96</v>
      </c>
      <c r="T3397" s="26">
        <f>IF(K3397&lt;'User input'!$I$9,'User input'!$J$8,IF(K3397&lt;'User input'!$I$10,'User input'!$J$9,IF(K3397&lt;'User input'!$I$11,'User input'!$J$10,'User input'!$J$11)))*S3397</f>
        <v>117.64800000000001</v>
      </c>
      <c r="U3397" s="26">
        <f>K3397*'User input'!$J$17+'User input'!$J$16</f>
        <v>0.5</v>
      </c>
    </row>
    <row r="3398" spans="1:21" x14ac:dyDescent="0.25">
      <c r="A3398" s="18">
        <v>3482</v>
      </c>
      <c r="B3398" s="10" t="s">
        <v>2374</v>
      </c>
      <c r="C3398" s="10" t="s">
        <v>6700</v>
      </c>
      <c r="D3398" s="10" t="s">
        <v>28</v>
      </c>
      <c r="E3398" s="10" t="s">
        <v>29</v>
      </c>
      <c r="F3398" s="16">
        <v>60</v>
      </c>
      <c r="G3398" s="10" t="s">
        <v>8109</v>
      </c>
      <c r="H3398" s="10" t="s">
        <v>5865</v>
      </c>
      <c r="I3398" s="10" t="s">
        <v>185</v>
      </c>
      <c r="J3398" s="11">
        <v>43829</v>
      </c>
      <c r="K3398" s="16">
        <v>13</v>
      </c>
      <c r="L3398" s="10" t="s">
        <v>33</v>
      </c>
      <c r="M3398" s="10">
        <f t="shared" ref="M3398:M3461" si="213">YEAR(J3398)</f>
        <v>2019</v>
      </c>
      <c r="N3398" s="10">
        <f t="shared" ref="N3398:N3461" si="214">MONTH(J3398)</f>
        <v>12</v>
      </c>
      <c r="O3398" s="10" t="str">
        <f>VLOOKUP(L3398,'User input'!$D$6:$E$16,2,FALSE)</f>
        <v>Megawidget L</v>
      </c>
      <c r="P3398" s="10">
        <f>VLOOKUP(L3398,'User input'!$D$6:$G$16,3,FALSE)</f>
        <v>1.79</v>
      </c>
      <c r="Q3398" s="10">
        <f>VLOOKUP(L3398,'User input'!$D$6:$G$16,4,FALSE)</f>
        <v>24</v>
      </c>
      <c r="R3398" s="10">
        <f t="shared" ref="R3398:R3461" si="215">K3398*Q3398</f>
        <v>312</v>
      </c>
      <c r="S3398" s="27">
        <f t="shared" si="212"/>
        <v>558.48</v>
      </c>
      <c r="T3398" s="27">
        <f>IF(K3398&lt;'User input'!$I$9,'User input'!$J$8,IF(K3398&lt;'User input'!$I$10,'User input'!$J$9,IF(K3398&lt;'User input'!$I$11,'User input'!$J$10,'User input'!$J$11)))*S3398</f>
        <v>0</v>
      </c>
      <c r="U3398" s="27">
        <f>K3398*'User input'!$J$17+'User input'!$J$16</f>
        <v>0.5</v>
      </c>
    </row>
    <row r="3399" spans="1:21" x14ac:dyDescent="0.25">
      <c r="A3399" s="17">
        <v>3483</v>
      </c>
      <c r="B3399" s="6" t="s">
        <v>8110</v>
      </c>
      <c r="C3399" s="6" t="s">
        <v>2482</v>
      </c>
      <c r="D3399" s="6" t="s">
        <v>49</v>
      </c>
      <c r="E3399" s="6" t="s">
        <v>16</v>
      </c>
      <c r="F3399" s="15">
        <v>60</v>
      </c>
      <c r="G3399" s="6" t="s">
        <v>8111</v>
      </c>
      <c r="H3399" s="6" t="s">
        <v>746</v>
      </c>
      <c r="I3399" s="6" t="s">
        <v>25</v>
      </c>
      <c r="J3399" s="7">
        <v>43731</v>
      </c>
      <c r="K3399" s="15">
        <v>36</v>
      </c>
      <c r="L3399" s="6" t="s">
        <v>157</v>
      </c>
      <c r="M3399" s="6">
        <f t="shared" si="213"/>
        <v>2019</v>
      </c>
      <c r="N3399" s="6">
        <f t="shared" si="214"/>
        <v>9</v>
      </c>
      <c r="O3399" s="6" t="str">
        <f>VLOOKUP(L3399,'User input'!$D$6:$E$16,2,FALSE)</f>
        <v>Ultrathing V3</v>
      </c>
      <c r="P3399" s="6">
        <f>VLOOKUP(L3399,'User input'!$D$6:$G$16,3,FALSE)</f>
        <v>3.39</v>
      </c>
      <c r="Q3399" s="6">
        <f>VLOOKUP(L3399,'User input'!$D$6:$G$16,4,FALSE)</f>
        <v>24</v>
      </c>
      <c r="R3399" s="6">
        <f t="shared" si="215"/>
        <v>864</v>
      </c>
      <c r="S3399" s="26">
        <f t="shared" si="212"/>
        <v>2928.96</v>
      </c>
      <c r="T3399" s="26">
        <f>IF(K3399&lt;'User input'!$I$9,'User input'!$J$8,IF(K3399&lt;'User input'!$I$10,'User input'!$J$9,IF(K3399&lt;'User input'!$I$11,'User input'!$J$10,'User input'!$J$11)))*S3399</f>
        <v>87.868799999999993</v>
      </c>
      <c r="U3399" s="26">
        <f>K3399*'User input'!$J$17+'User input'!$J$16</f>
        <v>0.5</v>
      </c>
    </row>
    <row r="3400" spans="1:21" x14ac:dyDescent="0.25">
      <c r="A3400" s="18">
        <v>3484</v>
      </c>
      <c r="B3400" s="10" t="s">
        <v>6451</v>
      </c>
      <c r="C3400" s="10" t="s">
        <v>8112</v>
      </c>
      <c r="D3400" s="10" t="s">
        <v>28</v>
      </c>
      <c r="E3400" s="10" t="s">
        <v>29</v>
      </c>
      <c r="F3400" s="16">
        <v>30</v>
      </c>
      <c r="G3400" s="10" t="s">
        <v>8113</v>
      </c>
      <c r="H3400" s="10" t="s">
        <v>3519</v>
      </c>
      <c r="I3400" s="10" t="s">
        <v>32</v>
      </c>
      <c r="J3400" s="11">
        <v>44021</v>
      </c>
      <c r="K3400" s="16">
        <v>65</v>
      </c>
      <c r="L3400" s="10" t="s">
        <v>44</v>
      </c>
      <c r="M3400" s="10">
        <f t="shared" si="213"/>
        <v>2020</v>
      </c>
      <c r="N3400" s="10">
        <f t="shared" si="214"/>
        <v>7</v>
      </c>
      <c r="O3400" s="10" t="str">
        <f>VLOOKUP(L3400,'User input'!$D$6:$E$16,2,FALSE)</f>
        <v>Gigastuff</v>
      </c>
      <c r="P3400" s="10">
        <f>VLOOKUP(L3400,'User input'!$D$6:$G$16,3,FALSE)</f>
        <v>1.89</v>
      </c>
      <c r="Q3400" s="10">
        <f>VLOOKUP(L3400,'User input'!$D$6:$G$16,4,FALSE)</f>
        <v>18</v>
      </c>
      <c r="R3400" s="10">
        <f t="shared" si="215"/>
        <v>1170</v>
      </c>
      <c r="S3400" s="27">
        <f t="shared" si="212"/>
        <v>2211.2999999999997</v>
      </c>
      <c r="T3400" s="27">
        <f>IF(K3400&lt;'User input'!$I$9,'User input'!$J$8,IF(K3400&lt;'User input'!$I$10,'User input'!$J$9,IF(K3400&lt;'User input'!$I$11,'User input'!$J$10,'User input'!$J$11)))*S3400</f>
        <v>110.565</v>
      </c>
      <c r="U3400" s="27">
        <f>K3400*'User input'!$J$17+'User input'!$J$16</f>
        <v>0.5</v>
      </c>
    </row>
    <row r="3401" spans="1:21" x14ac:dyDescent="0.25">
      <c r="A3401" s="17">
        <v>3485</v>
      </c>
      <c r="B3401" s="6" t="s">
        <v>8114</v>
      </c>
      <c r="C3401" s="6" t="s">
        <v>8115</v>
      </c>
      <c r="D3401" s="6" t="s">
        <v>15</v>
      </c>
      <c r="E3401" s="6" t="s">
        <v>16</v>
      </c>
      <c r="F3401" s="15">
        <v>60</v>
      </c>
      <c r="G3401" s="6" t="s">
        <v>8116</v>
      </c>
      <c r="H3401" s="6" t="s">
        <v>4285</v>
      </c>
      <c r="I3401" s="6" t="s">
        <v>32</v>
      </c>
      <c r="J3401" s="7">
        <v>43506</v>
      </c>
      <c r="K3401" s="15">
        <v>63</v>
      </c>
      <c r="L3401" s="6" t="s">
        <v>44</v>
      </c>
      <c r="M3401" s="6">
        <f t="shared" si="213"/>
        <v>2019</v>
      </c>
      <c r="N3401" s="6">
        <f t="shared" si="214"/>
        <v>2</v>
      </c>
      <c r="O3401" s="6" t="str">
        <f>VLOOKUP(L3401,'User input'!$D$6:$E$16,2,FALSE)</f>
        <v>Gigastuff</v>
      </c>
      <c r="P3401" s="6">
        <f>VLOOKUP(L3401,'User input'!$D$6:$G$16,3,FALSE)</f>
        <v>1.89</v>
      </c>
      <c r="Q3401" s="6">
        <f>VLOOKUP(L3401,'User input'!$D$6:$G$16,4,FALSE)</f>
        <v>18</v>
      </c>
      <c r="R3401" s="6">
        <f t="shared" si="215"/>
        <v>1134</v>
      </c>
      <c r="S3401" s="26">
        <f t="shared" si="212"/>
        <v>2143.2599999999998</v>
      </c>
      <c r="T3401" s="26">
        <f>IF(K3401&lt;'User input'!$I$9,'User input'!$J$8,IF(K3401&lt;'User input'!$I$10,'User input'!$J$9,IF(K3401&lt;'User input'!$I$11,'User input'!$J$10,'User input'!$J$11)))*S3401</f>
        <v>107.163</v>
      </c>
      <c r="U3401" s="26">
        <f>K3401*'User input'!$J$17+'User input'!$J$16</f>
        <v>0.5</v>
      </c>
    </row>
    <row r="3402" spans="1:21" x14ac:dyDescent="0.25">
      <c r="A3402" s="18">
        <v>3486</v>
      </c>
      <c r="B3402" s="10" t="s">
        <v>8117</v>
      </c>
      <c r="C3402" s="10" t="s">
        <v>279</v>
      </c>
      <c r="D3402" s="10" t="s">
        <v>28</v>
      </c>
      <c r="E3402" s="10" t="s">
        <v>29</v>
      </c>
      <c r="F3402" s="16">
        <v>90</v>
      </c>
      <c r="G3402" s="10" t="s">
        <v>8118</v>
      </c>
      <c r="H3402" s="10" t="s">
        <v>3896</v>
      </c>
      <c r="I3402" s="10" t="s">
        <v>32</v>
      </c>
      <c r="J3402" s="11">
        <v>44068</v>
      </c>
      <c r="K3402" s="16">
        <v>76</v>
      </c>
      <c r="L3402" s="10" t="s">
        <v>68</v>
      </c>
      <c r="M3402" s="10">
        <f t="shared" si="213"/>
        <v>2020</v>
      </c>
      <c r="N3402" s="10">
        <f t="shared" si="214"/>
        <v>8</v>
      </c>
      <c r="O3402" s="10" t="str">
        <f>VLOOKUP(L3402,'User input'!$D$6:$E$16,2,FALSE)</f>
        <v>Megawidget M</v>
      </c>
      <c r="P3402" s="10">
        <f>VLOOKUP(L3402,'User input'!$D$6:$G$16,3,FALSE)</f>
        <v>1.29</v>
      </c>
      <c r="Q3402" s="10">
        <f>VLOOKUP(L3402,'User input'!$D$6:$G$16,4,FALSE)</f>
        <v>24</v>
      </c>
      <c r="R3402" s="10">
        <f t="shared" si="215"/>
        <v>1824</v>
      </c>
      <c r="S3402" s="27">
        <f t="shared" si="212"/>
        <v>2352.96</v>
      </c>
      <c r="T3402" s="27">
        <f>IF(K3402&lt;'User input'!$I$9,'User input'!$J$8,IF(K3402&lt;'User input'!$I$10,'User input'!$J$9,IF(K3402&lt;'User input'!$I$11,'User input'!$J$10,'User input'!$J$11)))*S3402</f>
        <v>117.64800000000001</v>
      </c>
      <c r="U3402" s="27">
        <f>K3402*'User input'!$J$17+'User input'!$J$16</f>
        <v>0.5</v>
      </c>
    </row>
    <row r="3403" spans="1:21" x14ac:dyDescent="0.25">
      <c r="A3403" s="17">
        <v>3487</v>
      </c>
      <c r="B3403" s="6" t="s">
        <v>8119</v>
      </c>
      <c r="C3403" s="6" t="s">
        <v>5515</v>
      </c>
      <c r="D3403" s="6" t="s">
        <v>28</v>
      </c>
      <c r="E3403" s="6" t="s">
        <v>29</v>
      </c>
      <c r="F3403" s="15">
        <v>90</v>
      </c>
      <c r="G3403" s="6" t="s">
        <v>10414</v>
      </c>
      <c r="H3403" s="6" t="s">
        <v>6591</v>
      </c>
      <c r="I3403" s="6" t="s">
        <v>32</v>
      </c>
      <c r="J3403" s="7">
        <v>44424</v>
      </c>
      <c r="K3403" s="15">
        <v>37</v>
      </c>
      <c r="L3403" s="6" t="s">
        <v>99</v>
      </c>
      <c r="M3403" s="6">
        <f t="shared" si="213"/>
        <v>2021</v>
      </c>
      <c r="N3403" s="6">
        <f t="shared" si="214"/>
        <v>8</v>
      </c>
      <c r="O3403" s="6" t="str">
        <f>VLOOKUP(L3403,'User input'!$D$6:$E$16,2,FALSE)</f>
        <v>Superwossname</v>
      </c>
      <c r="P3403" s="6">
        <f>VLOOKUP(L3403,'User input'!$D$6:$G$16,3,FALSE)</f>
        <v>3.49</v>
      </c>
      <c r="Q3403" s="6">
        <f>VLOOKUP(L3403,'User input'!$D$6:$G$16,4,FALSE)</f>
        <v>20</v>
      </c>
      <c r="R3403" s="6">
        <f t="shared" si="215"/>
        <v>740</v>
      </c>
      <c r="S3403" s="26">
        <f t="shared" si="212"/>
        <v>2582.6000000000004</v>
      </c>
      <c r="T3403" s="26">
        <f>IF(K3403&lt;'User input'!$I$9,'User input'!$J$8,IF(K3403&lt;'User input'!$I$10,'User input'!$J$9,IF(K3403&lt;'User input'!$I$11,'User input'!$J$10,'User input'!$J$11)))*S3403</f>
        <v>77.478000000000009</v>
      </c>
      <c r="U3403" s="26">
        <f>K3403*'User input'!$J$17+'User input'!$J$16</f>
        <v>0.5</v>
      </c>
    </row>
    <row r="3404" spans="1:21" x14ac:dyDescent="0.25">
      <c r="A3404" s="18">
        <v>3488</v>
      </c>
      <c r="B3404" s="10" t="s">
        <v>8121</v>
      </c>
      <c r="C3404" s="10" t="s">
        <v>7153</v>
      </c>
      <c r="D3404" s="10" t="s">
        <v>49</v>
      </c>
      <c r="E3404" s="10" t="s">
        <v>16</v>
      </c>
      <c r="F3404" s="16">
        <v>30</v>
      </c>
      <c r="G3404" s="10" t="s">
        <v>8122</v>
      </c>
      <c r="H3404" s="10" t="s">
        <v>8123</v>
      </c>
      <c r="I3404" s="10" t="s">
        <v>32</v>
      </c>
      <c r="J3404" s="11">
        <v>43607</v>
      </c>
      <c r="K3404" s="16">
        <v>28</v>
      </c>
      <c r="L3404" s="10" t="s">
        <v>78</v>
      </c>
      <c r="M3404" s="10">
        <f t="shared" si="213"/>
        <v>2019</v>
      </c>
      <c r="N3404" s="10">
        <f t="shared" si="214"/>
        <v>5</v>
      </c>
      <c r="O3404" s="10" t="str">
        <f>VLOOKUP(L3404,'User input'!$D$6:$E$16,2,FALSE)</f>
        <v>Ultrathing V2</v>
      </c>
      <c r="P3404" s="10">
        <f>VLOOKUP(L3404,'User input'!$D$6:$G$16,3,FALSE)</f>
        <v>2.95</v>
      </c>
      <c r="Q3404" s="10">
        <f>VLOOKUP(L3404,'User input'!$D$6:$G$16,4,FALSE)</f>
        <v>20</v>
      </c>
      <c r="R3404" s="10">
        <f t="shared" si="215"/>
        <v>560</v>
      </c>
      <c r="S3404" s="27">
        <f t="shared" si="212"/>
        <v>1652</v>
      </c>
      <c r="T3404" s="27">
        <f>IF(K3404&lt;'User input'!$I$9,'User input'!$J$8,IF(K3404&lt;'User input'!$I$10,'User input'!$J$9,IF(K3404&lt;'User input'!$I$11,'User input'!$J$10,'User input'!$J$11)))*S3404</f>
        <v>49.559999999999995</v>
      </c>
      <c r="U3404" s="27">
        <f>K3404*'User input'!$J$17+'User input'!$J$16</f>
        <v>0.5</v>
      </c>
    </row>
    <row r="3405" spans="1:21" x14ac:dyDescent="0.25">
      <c r="A3405" s="17">
        <v>3489</v>
      </c>
      <c r="B3405" s="6" t="s">
        <v>563</v>
      </c>
      <c r="C3405" s="6" t="s">
        <v>8124</v>
      </c>
      <c r="D3405" s="6" t="s">
        <v>28</v>
      </c>
      <c r="E3405" s="6" t="s">
        <v>29</v>
      </c>
      <c r="F3405" s="15">
        <v>60</v>
      </c>
      <c r="G3405" s="6" t="s">
        <v>8125</v>
      </c>
      <c r="H3405" s="6" t="s">
        <v>4657</v>
      </c>
      <c r="I3405" s="6" t="s">
        <v>291</v>
      </c>
      <c r="J3405" s="7">
        <v>43864</v>
      </c>
      <c r="K3405" s="15">
        <v>44</v>
      </c>
      <c r="L3405" s="6" t="s">
        <v>33</v>
      </c>
      <c r="M3405" s="6">
        <f t="shared" si="213"/>
        <v>2020</v>
      </c>
      <c r="N3405" s="6">
        <f t="shared" si="214"/>
        <v>2</v>
      </c>
      <c r="O3405" s="6" t="str">
        <f>VLOOKUP(L3405,'User input'!$D$6:$E$16,2,FALSE)</f>
        <v>Megawidget L</v>
      </c>
      <c r="P3405" s="6">
        <f>VLOOKUP(L3405,'User input'!$D$6:$G$16,3,FALSE)</f>
        <v>1.79</v>
      </c>
      <c r="Q3405" s="6">
        <f>VLOOKUP(L3405,'User input'!$D$6:$G$16,4,FALSE)</f>
        <v>24</v>
      </c>
      <c r="R3405" s="6">
        <f t="shared" si="215"/>
        <v>1056</v>
      </c>
      <c r="S3405" s="26">
        <f t="shared" si="212"/>
        <v>1890.24</v>
      </c>
      <c r="T3405" s="26">
        <f>IF(K3405&lt;'User input'!$I$9,'User input'!$J$8,IF(K3405&lt;'User input'!$I$10,'User input'!$J$9,IF(K3405&lt;'User input'!$I$11,'User input'!$J$10,'User input'!$J$11)))*S3405</f>
        <v>56.7072</v>
      </c>
      <c r="U3405" s="26">
        <f>K3405*'User input'!$J$17+'User input'!$J$16</f>
        <v>0.5</v>
      </c>
    </row>
    <row r="3406" spans="1:21" x14ac:dyDescent="0.25">
      <c r="A3406" s="18">
        <v>3490</v>
      </c>
      <c r="B3406" s="10" t="s">
        <v>8126</v>
      </c>
      <c r="C3406" s="10" t="s">
        <v>4587</v>
      </c>
      <c r="D3406" s="10" t="s">
        <v>15</v>
      </c>
      <c r="E3406" s="10" t="s">
        <v>16</v>
      </c>
      <c r="F3406" s="16">
        <v>60</v>
      </c>
      <c r="G3406" s="10" t="s">
        <v>8127</v>
      </c>
      <c r="H3406" s="10" t="s">
        <v>912</v>
      </c>
      <c r="I3406" s="10" t="s">
        <v>32</v>
      </c>
      <c r="J3406" s="11">
        <v>44361</v>
      </c>
      <c r="K3406" s="16">
        <v>25</v>
      </c>
      <c r="L3406" s="10" t="s">
        <v>44</v>
      </c>
      <c r="M3406" s="10">
        <f t="shared" si="213"/>
        <v>2021</v>
      </c>
      <c r="N3406" s="10">
        <f t="shared" si="214"/>
        <v>6</v>
      </c>
      <c r="O3406" s="10" t="str">
        <f>VLOOKUP(L3406,'User input'!$D$6:$E$16,2,FALSE)</f>
        <v>Gigastuff</v>
      </c>
      <c r="P3406" s="10">
        <f>VLOOKUP(L3406,'User input'!$D$6:$G$16,3,FALSE)</f>
        <v>1.89</v>
      </c>
      <c r="Q3406" s="10">
        <f>VLOOKUP(L3406,'User input'!$D$6:$G$16,4,FALSE)</f>
        <v>18</v>
      </c>
      <c r="R3406" s="10">
        <f t="shared" si="215"/>
        <v>450</v>
      </c>
      <c r="S3406" s="27">
        <f t="shared" si="212"/>
        <v>850.5</v>
      </c>
      <c r="T3406" s="27">
        <f>IF(K3406&lt;'User input'!$I$9,'User input'!$J$8,IF(K3406&lt;'User input'!$I$10,'User input'!$J$9,IF(K3406&lt;'User input'!$I$11,'User input'!$J$10,'User input'!$J$11)))*S3406</f>
        <v>25.515000000000001</v>
      </c>
      <c r="U3406" s="27">
        <f>K3406*'User input'!$J$17+'User input'!$J$16</f>
        <v>0.5</v>
      </c>
    </row>
    <row r="3407" spans="1:21" x14ac:dyDescent="0.25">
      <c r="A3407" s="17">
        <v>3491</v>
      </c>
      <c r="B3407" s="6" t="s">
        <v>1160</v>
      </c>
      <c r="C3407" s="6" t="s">
        <v>3326</v>
      </c>
      <c r="D3407" s="6" t="s">
        <v>41</v>
      </c>
      <c r="E3407" s="6" t="s">
        <v>16</v>
      </c>
      <c r="F3407" s="15">
        <v>60</v>
      </c>
      <c r="G3407" s="6" t="s">
        <v>8128</v>
      </c>
      <c r="H3407" s="6" t="s">
        <v>1017</v>
      </c>
      <c r="I3407" s="6" t="s">
        <v>162</v>
      </c>
      <c r="J3407" s="7">
        <v>44165</v>
      </c>
      <c r="K3407" s="15">
        <v>69</v>
      </c>
      <c r="L3407" s="6" t="s">
        <v>68</v>
      </c>
      <c r="M3407" s="6">
        <f t="shared" si="213"/>
        <v>2020</v>
      </c>
      <c r="N3407" s="6">
        <f t="shared" si="214"/>
        <v>11</v>
      </c>
      <c r="O3407" s="6" t="str">
        <f>VLOOKUP(L3407,'User input'!$D$6:$E$16,2,FALSE)</f>
        <v>Megawidget M</v>
      </c>
      <c r="P3407" s="6">
        <f>VLOOKUP(L3407,'User input'!$D$6:$G$16,3,FALSE)</f>
        <v>1.29</v>
      </c>
      <c r="Q3407" s="6">
        <f>VLOOKUP(L3407,'User input'!$D$6:$G$16,4,FALSE)</f>
        <v>24</v>
      </c>
      <c r="R3407" s="6">
        <f t="shared" si="215"/>
        <v>1656</v>
      </c>
      <c r="S3407" s="26">
        <f t="shared" si="212"/>
        <v>2136.2400000000002</v>
      </c>
      <c r="T3407" s="26">
        <f>IF(K3407&lt;'User input'!$I$9,'User input'!$J$8,IF(K3407&lt;'User input'!$I$10,'User input'!$J$9,IF(K3407&lt;'User input'!$I$11,'User input'!$J$10,'User input'!$J$11)))*S3407</f>
        <v>106.81200000000001</v>
      </c>
      <c r="U3407" s="26">
        <f>K3407*'User input'!$J$17+'User input'!$J$16</f>
        <v>0.5</v>
      </c>
    </row>
    <row r="3408" spans="1:21" x14ac:dyDescent="0.25">
      <c r="A3408" s="18">
        <v>3492</v>
      </c>
      <c r="B3408" s="10" t="s">
        <v>2818</v>
      </c>
      <c r="C3408" s="10" t="s">
        <v>1296</v>
      </c>
      <c r="D3408" s="10" t="s">
        <v>115</v>
      </c>
      <c r="E3408" s="10" t="s">
        <v>16</v>
      </c>
      <c r="F3408" s="16">
        <v>90</v>
      </c>
      <c r="G3408" s="10" t="s">
        <v>8129</v>
      </c>
      <c r="H3408" s="10" t="s">
        <v>7635</v>
      </c>
      <c r="I3408" s="10" t="s">
        <v>7636</v>
      </c>
      <c r="J3408" s="11">
        <v>43968</v>
      </c>
      <c r="K3408" s="16">
        <v>10</v>
      </c>
      <c r="L3408" s="10" t="s">
        <v>20</v>
      </c>
      <c r="M3408" s="10">
        <f t="shared" si="213"/>
        <v>2020</v>
      </c>
      <c r="N3408" s="10">
        <f t="shared" si="214"/>
        <v>5</v>
      </c>
      <c r="O3408" s="10" t="str">
        <f>VLOOKUP(L3408,'User input'!$D$6:$E$16,2,FALSE)</f>
        <v>Hyperwotsit</v>
      </c>
      <c r="P3408" s="10">
        <f>VLOOKUP(L3408,'User input'!$D$6:$G$16,3,FALSE)</f>
        <v>2.0099999999999998</v>
      </c>
      <c r="Q3408" s="10">
        <f>VLOOKUP(L3408,'User input'!$D$6:$G$16,4,FALSE)</f>
        <v>20</v>
      </c>
      <c r="R3408" s="10">
        <f t="shared" si="215"/>
        <v>200</v>
      </c>
      <c r="S3408" s="27">
        <f t="shared" si="212"/>
        <v>401.99999999999994</v>
      </c>
      <c r="T3408" s="27">
        <f>IF(K3408&lt;'User input'!$I$9,'User input'!$J$8,IF(K3408&lt;'User input'!$I$10,'User input'!$J$9,IF(K3408&lt;'User input'!$I$11,'User input'!$J$10,'User input'!$J$11)))*S3408</f>
        <v>0</v>
      </c>
      <c r="U3408" s="27">
        <f>K3408*'User input'!$J$17+'User input'!$J$16</f>
        <v>0.5</v>
      </c>
    </row>
    <row r="3409" spans="1:21" x14ac:dyDescent="0.25">
      <c r="A3409" s="17">
        <v>3493</v>
      </c>
      <c r="B3409" s="6" t="s">
        <v>8130</v>
      </c>
      <c r="C3409" s="6" t="s">
        <v>5669</v>
      </c>
      <c r="D3409" s="6" t="s">
        <v>28</v>
      </c>
      <c r="E3409" s="6" t="s">
        <v>29</v>
      </c>
      <c r="F3409" s="15">
        <v>90</v>
      </c>
      <c r="G3409" s="6" t="s">
        <v>8131</v>
      </c>
      <c r="H3409" s="6" t="s">
        <v>7733</v>
      </c>
      <c r="I3409" s="6" t="s">
        <v>127</v>
      </c>
      <c r="J3409" s="7">
        <v>44111</v>
      </c>
      <c r="K3409" s="15">
        <v>20</v>
      </c>
      <c r="L3409" s="6" t="s">
        <v>68</v>
      </c>
      <c r="M3409" s="6">
        <f t="shared" si="213"/>
        <v>2020</v>
      </c>
      <c r="N3409" s="6">
        <f t="shared" si="214"/>
        <v>10</v>
      </c>
      <c r="O3409" s="6" t="str">
        <f>VLOOKUP(L3409,'User input'!$D$6:$E$16,2,FALSE)</f>
        <v>Megawidget M</v>
      </c>
      <c r="P3409" s="6">
        <f>VLOOKUP(L3409,'User input'!$D$6:$G$16,3,FALSE)</f>
        <v>1.29</v>
      </c>
      <c r="Q3409" s="6">
        <f>VLOOKUP(L3409,'User input'!$D$6:$G$16,4,FALSE)</f>
        <v>24</v>
      </c>
      <c r="R3409" s="6">
        <f t="shared" si="215"/>
        <v>480</v>
      </c>
      <c r="S3409" s="26">
        <f t="shared" si="212"/>
        <v>619.20000000000005</v>
      </c>
      <c r="T3409" s="26">
        <f>IF(K3409&lt;'User input'!$I$9,'User input'!$J$8,IF(K3409&lt;'User input'!$I$10,'User input'!$J$9,IF(K3409&lt;'User input'!$I$11,'User input'!$J$10,'User input'!$J$11)))*S3409</f>
        <v>18.576000000000001</v>
      </c>
      <c r="U3409" s="26">
        <f>K3409*'User input'!$J$17+'User input'!$J$16</f>
        <v>0.5</v>
      </c>
    </row>
    <row r="3410" spans="1:21" x14ac:dyDescent="0.25">
      <c r="A3410" s="18">
        <v>3494</v>
      </c>
      <c r="B3410" s="10" t="s">
        <v>4628</v>
      </c>
      <c r="C3410" s="10" t="s">
        <v>7263</v>
      </c>
      <c r="D3410" s="10" t="s">
        <v>28</v>
      </c>
      <c r="E3410" s="10" t="s">
        <v>29</v>
      </c>
      <c r="F3410" s="16">
        <v>30</v>
      </c>
      <c r="G3410" s="10" t="s">
        <v>8132</v>
      </c>
      <c r="H3410" s="10" t="s">
        <v>143</v>
      </c>
      <c r="I3410" s="10" t="s">
        <v>144</v>
      </c>
      <c r="J3410" s="11">
        <v>43853</v>
      </c>
      <c r="K3410" s="16">
        <v>73</v>
      </c>
      <c r="L3410" s="10" t="s">
        <v>99</v>
      </c>
      <c r="M3410" s="10">
        <f t="shared" si="213"/>
        <v>2020</v>
      </c>
      <c r="N3410" s="10">
        <f t="shared" si="214"/>
        <v>1</v>
      </c>
      <c r="O3410" s="10" t="str">
        <f>VLOOKUP(L3410,'User input'!$D$6:$E$16,2,FALSE)</f>
        <v>Superwossname</v>
      </c>
      <c r="P3410" s="10">
        <f>VLOOKUP(L3410,'User input'!$D$6:$G$16,3,FALSE)</f>
        <v>3.49</v>
      </c>
      <c r="Q3410" s="10">
        <f>VLOOKUP(L3410,'User input'!$D$6:$G$16,4,FALSE)</f>
        <v>20</v>
      </c>
      <c r="R3410" s="10">
        <f t="shared" si="215"/>
        <v>1460</v>
      </c>
      <c r="S3410" s="27">
        <f t="shared" si="212"/>
        <v>5095.4000000000005</v>
      </c>
      <c r="T3410" s="27">
        <f>IF(K3410&lt;'User input'!$I$9,'User input'!$J$8,IF(K3410&lt;'User input'!$I$10,'User input'!$J$9,IF(K3410&lt;'User input'!$I$11,'User input'!$J$10,'User input'!$J$11)))*S3410</f>
        <v>254.77000000000004</v>
      </c>
      <c r="U3410" s="27">
        <f>K3410*'User input'!$J$17+'User input'!$J$16</f>
        <v>0.5</v>
      </c>
    </row>
    <row r="3411" spans="1:21" x14ac:dyDescent="0.25">
      <c r="A3411" s="17">
        <v>3495</v>
      </c>
      <c r="B3411" s="6" t="s">
        <v>1584</v>
      </c>
      <c r="C3411" s="6" t="s">
        <v>2421</v>
      </c>
      <c r="D3411" s="6" t="s">
        <v>28</v>
      </c>
      <c r="E3411" s="6" t="s">
        <v>29</v>
      </c>
      <c r="F3411" s="15">
        <v>30</v>
      </c>
      <c r="G3411" s="6" t="s">
        <v>8133</v>
      </c>
      <c r="H3411" s="6" t="s">
        <v>1483</v>
      </c>
      <c r="I3411" s="6" t="s">
        <v>291</v>
      </c>
      <c r="J3411" s="7">
        <v>43859</v>
      </c>
      <c r="K3411" s="15">
        <v>59</v>
      </c>
      <c r="L3411" s="6" t="s">
        <v>52</v>
      </c>
      <c r="M3411" s="6">
        <f t="shared" si="213"/>
        <v>2020</v>
      </c>
      <c r="N3411" s="6">
        <f t="shared" si="214"/>
        <v>1</v>
      </c>
      <c r="O3411" s="6" t="str">
        <f>VLOOKUP(L3411,'User input'!$D$6:$E$16,2,FALSE)</f>
        <v>Megawidget S</v>
      </c>
      <c r="P3411" s="6">
        <f>VLOOKUP(L3411,'User input'!$D$6:$G$16,3,FALSE)</f>
        <v>0.69</v>
      </c>
      <c r="Q3411" s="6">
        <f>VLOOKUP(L3411,'User input'!$D$6:$G$16,4,FALSE)</f>
        <v>24</v>
      </c>
      <c r="R3411" s="6">
        <f t="shared" si="215"/>
        <v>1416</v>
      </c>
      <c r="S3411" s="26">
        <f t="shared" si="212"/>
        <v>977.04</v>
      </c>
      <c r="T3411" s="26">
        <f>IF(K3411&lt;'User input'!$I$9,'User input'!$J$8,IF(K3411&lt;'User input'!$I$10,'User input'!$J$9,IF(K3411&lt;'User input'!$I$11,'User input'!$J$10,'User input'!$J$11)))*S3411</f>
        <v>48.852000000000004</v>
      </c>
      <c r="U3411" s="26">
        <f>K3411*'User input'!$J$17+'User input'!$J$16</f>
        <v>0.5</v>
      </c>
    </row>
    <row r="3412" spans="1:21" x14ac:dyDescent="0.25">
      <c r="A3412" s="18">
        <v>3496</v>
      </c>
      <c r="B3412" s="10" t="s">
        <v>4403</v>
      </c>
      <c r="C3412" s="10" t="s">
        <v>7859</v>
      </c>
      <c r="D3412" s="10" t="s">
        <v>28</v>
      </c>
      <c r="E3412" s="10" t="s">
        <v>29</v>
      </c>
      <c r="F3412" s="16">
        <v>30</v>
      </c>
      <c r="G3412" s="10" t="s">
        <v>8134</v>
      </c>
      <c r="H3412" s="10" t="s">
        <v>1223</v>
      </c>
      <c r="I3412" s="10" t="s">
        <v>25</v>
      </c>
      <c r="J3412" s="11">
        <v>44028</v>
      </c>
      <c r="K3412" s="16">
        <v>65</v>
      </c>
      <c r="L3412" s="10" t="s">
        <v>62</v>
      </c>
      <c r="M3412" s="10">
        <f t="shared" si="213"/>
        <v>2020</v>
      </c>
      <c r="N3412" s="10">
        <f t="shared" si="214"/>
        <v>7</v>
      </c>
      <c r="O3412" s="10" t="str">
        <f>VLOOKUP(L3412,'User input'!$D$6:$E$16,2,FALSE)</f>
        <v>Ultrathing V4</v>
      </c>
      <c r="P3412" s="10">
        <f>VLOOKUP(L3412,'User input'!$D$6:$G$16,3,FALSE)</f>
        <v>3.99</v>
      </c>
      <c r="Q3412" s="10">
        <f>VLOOKUP(L3412,'User input'!$D$6:$G$16,4,FALSE)</f>
        <v>24</v>
      </c>
      <c r="R3412" s="10">
        <f t="shared" si="215"/>
        <v>1560</v>
      </c>
      <c r="S3412" s="27">
        <f t="shared" si="212"/>
        <v>6224.4000000000005</v>
      </c>
      <c r="T3412" s="27">
        <f>IF(K3412&lt;'User input'!$I$9,'User input'!$J$8,IF(K3412&lt;'User input'!$I$10,'User input'!$J$9,IF(K3412&lt;'User input'!$I$11,'User input'!$J$10,'User input'!$J$11)))*S3412</f>
        <v>311.22000000000003</v>
      </c>
      <c r="U3412" s="27">
        <f>K3412*'User input'!$J$17+'User input'!$J$16</f>
        <v>0.5</v>
      </c>
    </row>
    <row r="3413" spans="1:21" x14ac:dyDescent="0.25">
      <c r="A3413" s="17">
        <v>3497</v>
      </c>
      <c r="B3413" s="6" t="s">
        <v>1457</v>
      </c>
      <c r="C3413" s="6" t="s">
        <v>2187</v>
      </c>
      <c r="D3413" s="6" t="s">
        <v>28</v>
      </c>
      <c r="E3413" s="6" t="s">
        <v>29</v>
      </c>
      <c r="F3413" s="15">
        <v>90</v>
      </c>
      <c r="G3413" s="6" t="s">
        <v>8135</v>
      </c>
      <c r="H3413" s="6" t="s">
        <v>2838</v>
      </c>
      <c r="I3413" s="6" t="s">
        <v>127</v>
      </c>
      <c r="J3413" s="7">
        <v>44213</v>
      </c>
      <c r="K3413" s="15">
        <v>77</v>
      </c>
      <c r="L3413" s="6" t="s">
        <v>20</v>
      </c>
      <c r="M3413" s="6">
        <f t="shared" si="213"/>
        <v>2021</v>
      </c>
      <c r="N3413" s="6">
        <f t="shared" si="214"/>
        <v>1</v>
      </c>
      <c r="O3413" s="6" t="str">
        <f>VLOOKUP(L3413,'User input'!$D$6:$E$16,2,FALSE)</f>
        <v>Hyperwotsit</v>
      </c>
      <c r="P3413" s="6">
        <f>VLOOKUP(L3413,'User input'!$D$6:$G$16,3,FALSE)</f>
        <v>2.0099999999999998</v>
      </c>
      <c r="Q3413" s="6">
        <f>VLOOKUP(L3413,'User input'!$D$6:$G$16,4,FALSE)</f>
        <v>20</v>
      </c>
      <c r="R3413" s="6">
        <f t="shared" si="215"/>
        <v>1540</v>
      </c>
      <c r="S3413" s="26">
        <f t="shared" si="212"/>
        <v>3095.3999999999996</v>
      </c>
      <c r="T3413" s="26">
        <f>IF(K3413&lt;'User input'!$I$9,'User input'!$J$8,IF(K3413&lt;'User input'!$I$10,'User input'!$J$9,IF(K3413&lt;'User input'!$I$11,'User input'!$J$10,'User input'!$J$11)))*S3413</f>
        <v>154.76999999999998</v>
      </c>
      <c r="U3413" s="26">
        <f>K3413*'User input'!$J$17+'User input'!$J$16</f>
        <v>0.5</v>
      </c>
    </row>
    <row r="3414" spans="1:21" x14ac:dyDescent="0.25">
      <c r="A3414" s="18">
        <v>3498</v>
      </c>
      <c r="B3414" s="10" t="s">
        <v>8136</v>
      </c>
      <c r="C3414" s="10" t="s">
        <v>2129</v>
      </c>
      <c r="D3414" s="10" t="s">
        <v>90</v>
      </c>
      <c r="E3414" s="10" t="s">
        <v>16</v>
      </c>
      <c r="F3414" s="16">
        <v>90</v>
      </c>
      <c r="G3414" s="10" t="s">
        <v>8137</v>
      </c>
      <c r="H3414" s="10" t="s">
        <v>7242</v>
      </c>
      <c r="I3414" s="10" t="s">
        <v>185</v>
      </c>
      <c r="J3414" s="11">
        <v>43617</v>
      </c>
      <c r="K3414" s="16">
        <v>74</v>
      </c>
      <c r="L3414" s="10" t="s">
        <v>52</v>
      </c>
      <c r="M3414" s="10">
        <f t="shared" si="213"/>
        <v>2019</v>
      </c>
      <c r="N3414" s="10">
        <f t="shared" si="214"/>
        <v>6</v>
      </c>
      <c r="O3414" s="10" t="str">
        <f>VLOOKUP(L3414,'User input'!$D$6:$E$16,2,FALSE)</f>
        <v>Megawidget S</v>
      </c>
      <c r="P3414" s="10">
        <f>VLOOKUP(L3414,'User input'!$D$6:$G$16,3,FALSE)</f>
        <v>0.69</v>
      </c>
      <c r="Q3414" s="10">
        <f>VLOOKUP(L3414,'User input'!$D$6:$G$16,4,FALSE)</f>
        <v>24</v>
      </c>
      <c r="R3414" s="10">
        <f t="shared" si="215"/>
        <v>1776</v>
      </c>
      <c r="S3414" s="27">
        <f t="shared" si="212"/>
        <v>1225.4399999999998</v>
      </c>
      <c r="T3414" s="27">
        <f>IF(K3414&lt;'User input'!$I$9,'User input'!$J$8,IF(K3414&lt;'User input'!$I$10,'User input'!$J$9,IF(K3414&lt;'User input'!$I$11,'User input'!$J$10,'User input'!$J$11)))*S3414</f>
        <v>61.271999999999991</v>
      </c>
      <c r="U3414" s="27">
        <f>K3414*'User input'!$J$17+'User input'!$J$16</f>
        <v>0.5</v>
      </c>
    </row>
    <row r="3415" spans="1:21" x14ac:dyDescent="0.25">
      <c r="A3415" s="17">
        <v>3499</v>
      </c>
      <c r="B3415" s="6" t="s">
        <v>1873</v>
      </c>
      <c r="C3415" s="6" t="s">
        <v>2007</v>
      </c>
      <c r="D3415" s="6" t="s">
        <v>28</v>
      </c>
      <c r="E3415" s="6" t="s">
        <v>29</v>
      </c>
      <c r="F3415" s="15">
        <v>30</v>
      </c>
      <c r="G3415" s="6" t="s">
        <v>8138</v>
      </c>
      <c r="H3415" s="6" t="s">
        <v>6575</v>
      </c>
      <c r="I3415" s="6" t="s">
        <v>32</v>
      </c>
      <c r="J3415" s="7">
        <v>43744</v>
      </c>
      <c r="K3415" s="15">
        <v>41</v>
      </c>
      <c r="L3415" s="6" t="s">
        <v>52</v>
      </c>
      <c r="M3415" s="6">
        <f t="shared" si="213"/>
        <v>2019</v>
      </c>
      <c r="N3415" s="6">
        <f t="shared" si="214"/>
        <v>10</v>
      </c>
      <c r="O3415" s="6" t="str">
        <f>VLOOKUP(L3415,'User input'!$D$6:$E$16,2,FALSE)</f>
        <v>Megawidget S</v>
      </c>
      <c r="P3415" s="6">
        <f>VLOOKUP(L3415,'User input'!$D$6:$G$16,3,FALSE)</f>
        <v>0.69</v>
      </c>
      <c r="Q3415" s="6">
        <f>VLOOKUP(L3415,'User input'!$D$6:$G$16,4,FALSE)</f>
        <v>24</v>
      </c>
      <c r="R3415" s="6">
        <f t="shared" si="215"/>
        <v>984</v>
      </c>
      <c r="S3415" s="26">
        <f t="shared" si="212"/>
        <v>678.95999999999992</v>
      </c>
      <c r="T3415" s="26">
        <f>IF(K3415&lt;'User input'!$I$9,'User input'!$J$8,IF(K3415&lt;'User input'!$I$10,'User input'!$J$9,IF(K3415&lt;'User input'!$I$11,'User input'!$J$10,'User input'!$J$11)))*S3415</f>
        <v>20.368799999999997</v>
      </c>
      <c r="U3415" s="26">
        <f>K3415*'User input'!$J$17+'User input'!$J$16</f>
        <v>0.5</v>
      </c>
    </row>
    <row r="3416" spans="1:21" x14ac:dyDescent="0.25">
      <c r="A3416" s="18">
        <v>3500</v>
      </c>
      <c r="B3416" s="10" t="s">
        <v>8139</v>
      </c>
      <c r="C3416" s="10" t="s">
        <v>2004</v>
      </c>
      <c r="D3416" s="10" t="s">
        <v>49</v>
      </c>
      <c r="E3416" s="10" t="s">
        <v>16</v>
      </c>
      <c r="F3416" s="16">
        <v>90</v>
      </c>
      <c r="G3416" s="10" t="s">
        <v>8140</v>
      </c>
      <c r="H3416" s="10" t="s">
        <v>8141</v>
      </c>
      <c r="I3416" s="10" t="s">
        <v>25</v>
      </c>
      <c r="J3416" s="11">
        <v>43835</v>
      </c>
      <c r="K3416" s="16">
        <v>5</v>
      </c>
      <c r="L3416" s="10" t="s">
        <v>52</v>
      </c>
      <c r="M3416" s="10">
        <f t="shared" si="213"/>
        <v>2020</v>
      </c>
      <c r="N3416" s="10">
        <f t="shared" si="214"/>
        <v>1</v>
      </c>
      <c r="O3416" s="10" t="str">
        <f>VLOOKUP(L3416,'User input'!$D$6:$E$16,2,FALSE)</f>
        <v>Megawidget S</v>
      </c>
      <c r="P3416" s="10">
        <f>VLOOKUP(L3416,'User input'!$D$6:$G$16,3,FALSE)</f>
        <v>0.69</v>
      </c>
      <c r="Q3416" s="10">
        <f>VLOOKUP(L3416,'User input'!$D$6:$G$16,4,FALSE)</f>
        <v>24</v>
      </c>
      <c r="R3416" s="10">
        <f t="shared" si="215"/>
        <v>120</v>
      </c>
      <c r="S3416" s="27">
        <f t="shared" si="212"/>
        <v>82.8</v>
      </c>
      <c r="T3416" s="27">
        <f>IF(K3416&lt;'User input'!$I$9,'User input'!$J$8,IF(K3416&lt;'User input'!$I$10,'User input'!$J$9,IF(K3416&lt;'User input'!$I$11,'User input'!$J$10,'User input'!$J$11)))*S3416</f>
        <v>0</v>
      </c>
      <c r="U3416" s="27">
        <f>K3416*'User input'!$J$17+'User input'!$J$16</f>
        <v>0.5</v>
      </c>
    </row>
    <row r="3417" spans="1:21" x14ac:dyDescent="0.25">
      <c r="A3417" s="17">
        <v>3501</v>
      </c>
      <c r="B3417" s="6" t="s">
        <v>8142</v>
      </c>
      <c r="C3417" s="6" t="s">
        <v>6440</v>
      </c>
      <c r="D3417" s="6" t="s">
        <v>49</v>
      </c>
      <c r="E3417" s="6" t="s">
        <v>16</v>
      </c>
      <c r="F3417" s="15">
        <v>90</v>
      </c>
      <c r="G3417" s="6" t="s">
        <v>8143</v>
      </c>
      <c r="H3417" s="6" t="s">
        <v>7635</v>
      </c>
      <c r="I3417" s="6" t="s">
        <v>7636</v>
      </c>
      <c r="J3417" s="7">
        <v>43533</v>
      </c>
      <c r="K3417" s="15">
        <v>51</v>
      </c>
      <c r="L3417" s="6" t="s">
        <v>78</v>
      </c>
      <c r="M3417" s="6">
        <f t="shared" si="213"/>
        <v>2019</v>
      </c>
      <c r="N3417" s="6">
        <f t="shared" si="214"/>
        <v>3</v>
      </c>
      <c r="O3417" s="6" t="str">
        <f>VLOOKUP(L3417,'User input'!$D$6:$E$16,2,FALSE)</f>
        <v>Ultrathing V2</v>
      </c>
      <c r="P3417" s="6">
        <f>VLOOKUP(L3417,'User input'!$D$6:$G$16,3,FALSE)</f>
        <v>2.95</v>
      </c>
      <c r="Q3417" s="6">
        <f>VLOOKUP(L3417,'User input'!$D$6:$G$16,4,FALSE)</f>
        <v>20</v>
      </c>
      <c r="R3417" s="6">
        <f t="shared" si="215"/>
        <v>1020</v>
      </c>
      <c r="S3417" s="26">
        <f t="shared" si="212"/>
        <v>3009</v>
      </c>
      <c r="T3417" s="26">
        <f>IF(K3417&lt;'User input'!$I$9,'User input'!$J$8,IF(K3417&lt;'User input'!$I$10,'User input'!$J$9,IF(K3417&lt;'User input'!$I$11,'User input'!$J$10,'User input'!$J$11)))*S3417</f>
        <v>150.45000000000002</v>
      </c>
      <c r="U3417" s="26">
        <f>K3417*'User input'!$J$17+'User input'!$J$16</f>
        <v>0.5</v>
      </c>
    </row>
    <row r="3418" spans="1:21" x14ac:dyDescent="0.25">
      <c r="A3418" s="18">
        <v>3502</v>
      </c>
      <c r="B3418" s="10" t="s">
        <v>354</v>
      </c>
      <c r="C3418" s="10" t="s">
        <v>1157</v>
      </c>
      <c r="D3418" s="10" t="s">
        <v>28</v>
      </c>
      <c r="E3418" s="10" t="s">
        <v>29</v>
      </c>
      <c r="F3418" s="16">
        <v>60</v>
      </c>
      <c r="G3418" s="10" t="s">
        <v>8144</v>
      </c>
      <c r="H3418" s="10" t="s">
        <v>5308</v>
      </c>
      <c r="I3418" s="10" t="s">
        <v>185</v>
      </c>
      <c r="J3418" s="11">
        <v>43853</v>
      </c>
      <c r="K3418" s="16">
        <v>4</v>
      </c>
      <c r="L3418" s="10" t="s">
        <v>44</v>
      </c>
      <c r="M3418" s="10">
        <f t="shared" si="213"/>
        <v>2020</v>
      </c>
      <c r="N3418" s="10">
        <f t="shared" si="214"/>
        <v>1</v>
      </c>
      <c r="O3418" s="10" t="str">
        <f>VLOOKUP(L3418,'User input'!$D$6:$E$16,2,FALSE)</f>
        <v>Gigastuff</v>
      </c>
      <c r="P3418" s="10">
        <f>VLOOKUP(L3418,'User input'!$D$6:$G$16,3,FALSE)</f>
        <v>1.89</v>
      </c>
      <c r="Q3418" s="10">
        <f>VLOOKUP(L3418,'User input'!$D$6:$G$16,4,FALSE)</f>
        <v>18</v>
      </c>
      <c r="R3418" s="10">
        <f t="shared" si="215"/>
        <v>72</v>
      </c>
      <c r="S3418" s="27">
        <f t="shared" si="212"/>
        <v>136.07999999999998</v>
      </c>
      <c r="T3418" s="27">
        <f>IF(K3418&lt;'User input'!$I$9,'User input'!$J$8,IF(K3418&lt;'User input'!$I$10,'User input'!$J$9,IF(K3418&lt;'User input'!$I$11,'User input'!$J$10,'User input'!$J$11)))*S3418</f>
        <v>0</v>
      </c>
      <c r="U3418" s="27">
        <f>K3418*'User input'!$J$17+'User input'!$J$16</f>
        <v>0.5</v>
      </c>
    </row>
    <row r="3419" spans="1:21" x14ac:dyDescent="0.25">
      <c r="A3419" s="17">
        <v>3503</v>
      </c>
      <c r="B3419" s="6" t="s">
        <v>8145</v>
      </c>
      <c r="C3419" s="6" t="s">
        <v>1741</v>
      </c>
      <c r="D3419" s="6" t="s">
        <v>15</v>
      </c>
      <c r="E3419" s="6" t="s">
        <v>16</v>
      </c>
      <c r="F3419" s="15">
        <v>90</v>
      </c>
      <c r="G3419" s="6" t="s">
        <v>8146</v>
      </c>
      <c r="H3419" s="6" t="s">
        <v>5113</v>
      </c>
      <c r="I3419" s="6" t="s">
        <v>32</v>
      </c>
      <c r="J3419" s="7">
        <v>44501</v>
      </c>
      <c r="K3419" s="15">
        <v>60</v>
      </c>
      <c r="L3419" s="6" t="s">
        <v>99</v>
      </c>
      <c r="M3419" s="6">
        <f t="shared" si="213"/>
        <v>2021</v>
      </c>
      <c r="N3419" s="6">
        <f t="shared" si="214"/>
        <v>11</v>
      </c>
      <c r="O3419" s="6" t="str">
        <f>VLOOKUP(L3419,'User input'!$D$6:$E$16,2,FALSE)</f>
        <v>Superwossname</v>
      </c>
      <c r="P3419" s="6">
        <f>VLOOKUP(L3419,'User input'!$D$6:$G$16,3,FALSE)</f>
        <v>3.49</v>
      </c>
      <c r="Q3419" s="6">
        <f>VLOOKUP(L3419,'User input'!$D$6:$G$16,4,FALSE)</f>
        <v>20</v>
      </c>
      <c r="R3419" s="6">
        <f t="shared" si="215"/>
        <v>1200</v>
      </c>
      <c r="S3419" s="26">
        <f t="shared" si="212"/>
        <v>4188</v>
      </c>
      <c r="T3419" s="26">
        <f>IF(K3419&lt;'User input'!$I$9,'User input'!$J$8,IF(K3419&lt;'User input'!$I$10,'User input'!$J$9,IF(K3419&lt;'User input'!$I$11,'User input'!$J$10,'User input'!$J$11)))*S3419</f>
        <v>209.4</v>
      </c>
      <c r="U3419" s="26">
        <f>K3419*'User input'!$J$17+'User input'!$J$16</f>
        <v>0.5</v>
      </c>
    </row>
    <row r="3420" spans="1:21" x14ac:dyDescent="0.25">
      <c r="A3420" s="18">
        <v>3504</v>
      </c>
      <c r="B3420" s="10" t="s">
        <v>8147</v>
      </c>
      <c r="C3420" s="10" t="s">
        <v>1924</v>
      </c>
      <c r="D3420" s="10" t="s">
        <v>49</v>
      </c>
      <c r="E3420" s="10" t="s">
        <v>16</v>
      </c>
      <c r="F3420" s="16">
        <v>30</v>
      </c>
      <c r="G3420" s="10" t="s">
        <v>8148</v>
      </c>
      <c r="H3420" s="10" t="s">
        <v>6977</v>
      </c>
      <c r="I3420" s="10" t="s">
        <v>206</v>
      </c>
      <c r="J3420" s="11">
        <v>44290</v>
      </c>
      <c r="K3420" s="16">
        <v>72</v>
      </c>
      <c r="L3420" s="10" t="s">
        <v>39</v>
      </c>
      <c r="M3420" s="10">
        <f t="shared" si="213"/>
        <v>2021</v>
      </c>
      <c r="N3420" s="10">
        <f t="shared" si="214"/>
        <v>4</v>
      </c>
      <c r="O3420" s="10" t="str">
        <f>VLOOKUP(L3420,'User input'!$D$6:$E$16,2,FALSE)</f>
        <v>Ultrathing V1</v>
      </c>
      <c r="P3420" s="10">
        <f>VLOOKUP(L3420,'User input'!$D$6:$G$16,3,FALSE)</f>
        <v>1.79</v>
      </c>
      <c r="Q3420" s="10">
        <f>VLOOKUP(L3420,'User input'!$D$6:$G$16,4,FALSE)</f>
        <v>17</v>
      </c>
      <c r="R3420" s="10">
        <f t="shared" si="215"/>
        <v>1224</v>
      </c>
      <c r="S3420" s="27">
        <f t="shared" si="212"/>
        <v>2190.96</v>
      </c>
      <c r="T3420" s="27">
        <f>IF(K3420&lt;'User input'!$I$9,'User input'!$J$8,IF(K3420&lt;'User input'!$I$10,'User input'!$J$9,IF(K3420&lt;'User input'!$I$11,'User input'!$J$10,'User input'!$J$11)))*S3420</f>
        <v>109.548</v>
      </c>
      <c r="U3420" s="27">
        <f>K3420*'User input'!$J$17+'User input'!$J$16</f>
        <v>0.5</v>
      </c>
    </row>
    <row r="3421" spans="1:21" x14ac:dyDescent="0.25">
      <c r="A3421" s="17">
        <v>3505</v>
      </c>
      <c r="B3421" s="6" t="s">
        <v>2561</v>
      </c>
      <c r="C3421" s="6" t="s">
        <v>1186</v>
      </c>
      <c r="D3421" s="6" t="s">
        <v>28</v>
      </c>
      <c r="E3421" s="6" t="s">
        <v>29</v>
      </c>
      <c r="F3421" s="15">
        <v>90</v>
      </c>
      <c r="G3421" s="6" t="s">
        <v>8149</v>
      </c>
      <c r="H3421" s="6" t="s">
        <v>1811</v>
      </c>
      <c r="I3421" s="6" t="s">
        <v>87</v>
      </c>
      <c r="J3421" s="7">
        <v>43831</v>
      </c>
      <c r="K3421" s="15">
        <v>78</v>
      </c>
      <c r="L3421" s="6" t="s">
        <v>99</v>
      </c>
      <c r="M3421" s="6">
        <f t="shared" si="213"/>
        <v>2020</v>
      </c>
      <c r="N3421" s="6">
        <f t="shared" si="214"/>
        <v>1</v>
      </c>
      <c r="O3421" s="6" t="str">
        <f>VLOOKUP(L3421,'User input'!$D$6:$E$16,2,FALSE)</f>
        <v>Superwossname</v>
      </c>
      <c r="P3421" s="6">
        <f>VLOOKUP(L3421,'User input'!$D$6:$G$16,3,FALSE)</f>
        <v>3.49</v>
      </c>
      <c r="Q3421" s="6">
        <f>VLOOKUP(L3421,'User input'!$D$6:$G$16,4,FALSE)</f>
        <v>20</v>
      </c>
      <c r="R3421" s="6">
        <f t="shared" si="215"/>
        <v>1560</v>
      </c>
      <c r="S3421" s="26">
        <f t="shared" si="212"/>
        <v>5444.4000000000005</v>
      </c>
      <c r="T3421" s="26">
        <f>IF(K3421&lt;'User input'!$I$9,'User input'!$J$8,IF(K3421&lt;'User input'!$I$10,'User input'!$J$9,IF(K3421&lt;'User input'!$I$11,'User input'!$J$10,'User input'!$J$11)))*S3421</f>
        <v>272.22000000000003</v>
      </c>
      <c r="U3421" s="26">
        <f>K3421*'User input'!$J$17+'User input'!$J$16</f>
        <v>0.5</v>
      </c>
    </row>
    <row r="3422" spans="1:21" x14ac:dyDescent="0.25">
      <c r="A3422" s="18">
        <v>3506</v>
      </c>
      <c r="B3422" s="10" t="s">
        <v>8150</v>
      </c>
      <c r="C3422" s="10" t="s">
        <v>5743</v>
      </c>
      <c r="D3422" s="10" t="s">
        <v>49</v>
      </c>
      <c r="E3422" s="10" t="s">
        <v>16</v>
      </c>
      <c r="F3422" s="16">
        <v>90</v>
      </c>
      <c r="G3422" s="10" t="s">
        <v>8151</v>
      </c>
      <c r="H3422" s="10" t="s">
        <v>7612</v>
      </c>
      <c r="I3422" s="10" t="s">
        <v>32</v>
      </c>
      <c r="J3422" s="11">
        <v>43655</v>
      </c>
      <c r="K3422" s="16">
        <v>73</v>
      </c>
      <c r="L3422" s="10" t="s">
        <v>39</v>
      </c>
      <c r="M3422" s="10">
        <f t="shared" si="213"/>
        <v>2019</v>
      </c>
      <c r="N3422" s="10">
        <f t="shared" si="214"/>
        <v>7</v>
      </c>
      <c r="O3422" s="10" t="str">
        <f>VLOOKUP(L3422,'User input'!$D$6:$E$16,2,FALSE)</f>
        <v>Ultrathing V1</v>
      </c>
      <c r="P3422" s="10">
        <f>VLOOKUP(L3422,'User input'!$D$6:$G$16,3,FALSE)</f>
        <v>1.79</v>
      </c>
      <c r="Q3422" s="10">
        <f>VLOOKUP(L3422,'User input'!$D$6:$G$16,4,FALSE)</f>
        <v>17</v>
      </c>
      <c r="R3422" s="10">
        <f t="shared" si="215"/>
        <v>1241</v>
      </c>
      <c r="S3422" s="27">
        <f t="shared" si="212"/>
        <v>2221.39</v>
      </c>
      <c r="T3422" s="27">
        <f>IF(K3422&lt;'User input'!$I$9,'User input'!$J$8,IF(K3422&lt;'User input'!$I$10,'User input'!$J$9,IF(K3422&lt;'User input'!$I$11,'User input'!$J$10,'User input'!$J$11)))*S3422</f>
        <v>111.06950000000001</v>
      </c>
      <c r="U3422" s="27">
        <f>K3422*'User input'!$J$17+'User input'!$J$16</f>
        <v>0.5</v>
      </c>
    </row>
    <row r="3423" spans="1:21" x14ac:dyDescent="0.25">
      <c r="A3423" s="17">
        <v>3507</v>
      </c>
      <c r="B3423" s="6" t="s">
        <v>8152</v>
      </c>
      <c r="C3423" s="6" t="s">
        <v>2497</v>
      </c>
      <c r="D3423" s="6" t="s">
        <v>49</v>
      </c>
      <c r="E3423" s="6" t="s">
        <v>16</v>
      </c>
      <c r="F3423" s="15">
        <v>90</v>
      </c>
      <c r="G3423" s="6" t="s">
        <v>8153</v>
      </c>
      <c r="H3423" s="6" t="s">
        <v>3853</v>
      </c>
      <c r="I3423" s="6" t="s">
        <v>32</v>
      </c>
      <c r="J3423" s="7">
        <v>44094</v>
      </c>
      <c r="K3423" s="15">
        <v>48</v>
      </c>
      <c r="L3423" s="6" t="s">
        <v>68</v>
      </c>
      <c r="M3423" s="6">
        <f t="shared" si="213"/>
        <v>2020</v>
      </c>
      <c r="N3423" s="6">
        <f t="shared" si="214"/>
        <v>9</v>
      </c>
      <c r="O3423" s="6" t="str">
        <f>VLOOKUP(L3423,'User input'!$D$6:$E$16,2,FALSE)</f>
        <v>Megawidget M</v>
      </c>
      <c r="P3423" s="6">
        <f>VLOOKUP(L3423,'User input'!$D$6:$G$16,3,FALSE)</f>
        <v>1.29</v>
      </c>
      <c r="Q3423" s="6">
        <f>VLOOKUP(L3423,'User input'!$D$6:$G$16,4,FALSE)</f>
        <v>24</v>
      </c>
      <c r="R3423" s="6">
        <f t="shared" si="215"/>
        <v>1152</v>
      </c>
      <c r="S3423" s="26">
        <f t="shared" si="212"/>
        <v>1486.08</v>
      </c>
      <c r="T3423" s="26">
        <f>IF(K3423&lt;'User input'!$I$9,'User input'!$J$8,IF(K3423&lt;'User input'!$I$10,'User input'!$J$9,IF(K3423&lt;'User input'!$I$11,'User input'!$J$10,'User input'!$J$11)))*S3423</f>
        <v>44.582399999999993</v>
      </c>
      <c r="U3423" s="26">
        <f>K3423*'User input'!$J$17+'User input'!$J$16</f>
        <v>0.5</v>
      </c>
    </row>
    <row r="3424" spans="1:21" x14ac:dyDescent="0.25">
      <c r="A3424" s="18">
        <v>3508</v>
      </c>
      <c r="B3424" s="10" t="s">
        <v>551</v>
      </c>
      <c r="C3424" s="10" t="s">
        <v>1199</v>
      </c>
      <c r="D3424" s="10" t="s">
        <v>28</v>
      </c>
      <c r="E3424" s="10" t="s">
        <v>29</v>
      </c>
      <c r="F3424" s="16">
        <v>90</v>
      </c>
      <c r="G3424" s="10" t="s">
        <v>8154</v>
      </c>
      <c r="H3424" s="10" t="s">
        <v>1244</v>
      </c>
      <c r="I3424" s="10" t="s">
        <v>144</v>
      </c>
      <c r="J3424" s="11">
        <v>43534</v>
      </c>
      <c r="K3424" s="16">
        <v>73</v>
      </c>
      <c r="L3424" s="10" t="s">
        <v>39</v>
      </c>
      <c r="M3424" s="10">
        <f t="shared" si="213"/>
        <v>2019</v>
      </c>
      <c r="N3424" s="10">
        <f t="shared" si="214"/>
        <v>3</v>
      </c>
      <c r="O3424" s="10" t="str">
        <f>VLOOKUP(L3424,'User input'!$D$6:$E$16,2,FALSE)</f>
        <v>Ultrathing V1</v>
      </c>
      <c r="P3424" s="10">
        <f>VLOOKUP(L3424,'User input'!$D$6:$G$16,3,FALSE)</f>
        <v>1.79</v>
      </c>
      <c r="Q3424" s="10">
        <f>VLOOKUP(L3424,'User input'!$D$6:$G$16,4,FALSE)</f>
        <v>17</v>
      </c>
      <c r="R3424" s="10">
        <f t="shared" si="215"/>
        <v>1241</v>
      </c>
      <c r="S3424" s="27">
        <f t="shared" si="212"/>
        <v>2221.39</v>
      </c>
      <c r="T3424" s="27">
        <f>IF(K3424&lt;'User input'!$I$9,'User input'!$J$8,IF(K3424&lt;'User input'!$I$10,'User input'!$J$9,IF(K3424&lt;'User input'!$I$11,'User input'!$J$10,'User input'!$J$11)))*S3424</f>
        <v>111.06950000000001</v>
      </c>
      <c r="U3424" s="27">
        <f>K3424*'User input'!$J$17+'User input'!$J$16</f>
        <v>0.5</v>
      </c>
    </row>
    <row r="3425" spans="1:21" x14ac:dyDescent="0.25">
      <c r="A3425" s="17">
        <v>3509</v>
      </c>
      <c r="B3425" s="6" t="s">
        <v>8155</v>
      </c>
      <c r="C3425" s="6" t="s">
        <v>2329</v>
      </c>
      <c r="D3425" s="6" t="s">
        <v>115</v>
      </c>
      <c r="E3425" s="6" t="s">
        <v>29</v>
      </c>
      <c r="F3425" s="15">
        <v>90</v>
      </c>
      <c r="G3425" s="6" t="s">
        <v>8156</v>
      </c>
      <c r="H3425" s="6" t="s">
        <v>8089</v>
      </c>
      <c r="I3425" s="6" t="s">
        <v>43</v>
      </c>
      <c r="J3425" s="7">
        <v>44349</v>
      </c>
      <c r="K3425" s="15">
        <v>55</v>
      </c>
      <c r="L3425" s="6" t="s">
        <v>44</v>
      </c>
      <c r="M3425" s="6">
        <f t="shared" si="213"/>
        <v>2021</v>
      </c>
      <c r="N3425" s="6">
        <f t="shared" si="214"/>
        <v>6</v>
      </c>
      <c r="O3425" s="6" t="str">
        <f>VLOOKUP(L3425,'User input'!$D$6:$E$16,2,FALSE)</f>
        <v>Gigastuff</v>
      </c>
      <c r="P3425" s="6">
        <f>VLOOKUP(L3425,'User input'!$D$6:$G$16,3,FALSE)</f>
        <v>1.89</v>
      </c>
      <c r="Q3425" s="6">
        <f>VLOOKUP(L3425,'User input'!$D$6:$G$16,4,FALSE)</f>
        <v>18</v>
      </c>
      <c r="R3425" s="6">
        <f t="shared" si="215"/>
        <v>990</v>
      </c>
      <c r="S3425" s="26">
        <f t="shared" si="212"/>
        <v>1871.1</v>
      </c>
      <c r="T3425" s="26">
        <f>IF(K3425&lt;'User input'!$I$9,'User input'!$J$8,IF(K3425&lt;'User input'!$I$10,'User input'!$J$9,IF(K3425&lt;'User input'!$I$11,'User input'!$J$10,'User input'!$J$11)))*S3425</f>
        <v>93.555000000000007</v>
      </c>
      <c r="U3425" s="26">
        <f>K3425*'User input'!$J$17+'User input'!$J$16</f>
        <v>0.5</v>
      </c>
    </row>
    <row r="3426" spans="1:21" x14ac:dyDescent="0.25">
      <c r="A3426" s="18">
        <v>3510</v>
      </c>
      <c r="B3426" s="10" t="s">
        <v>8157</v>
      </c>
      <c r="C3426" s="10" t="s">
        <v>1242</v>
      </c>
      <c r="D3426" s="10" t="s">
        <v>49</v>
      </c>
      <c r="E3426" s="10" t="s">
        <v>16</v>
      </c>
      <c r="F3426" s="16">
        <v>30</v>
      </c>
      <c r="G3426" s="10" t="s">
        <v>8156</v>
      </c>
      <c r="H3426" s="10" t="s">
        <v>1568</v>
      </c>
      <c r="I3426" s="10" t="s">
        <v>1569</v>
      </c>
      <c r="J3426" s="11">
        <v>44168</v>
      </c>
      <c r="K3426" s="16">
        <v>2</v>
      </c>
      <c r="L3426" s="10" t="s">
        <v>44</v>
      </c>
      <c r="M3426" s="10">
        <f t="shared" si="213"/>
        <v>2020</v>
      </c>
      <c r="N3426" s="10">
        <f t="shared" si="214"/>
        <v>12</v>
      </c>
      <c r="O3426" s="10" t="str">
        <f>VLOOKUP(L3426,'User input'!$D$6:$E$16,2,FALSE)</f>
        <v>Gigastuff</v>
      </c>
      <c r="P3426" s="10">
        <f>VLOOKUP(L3426,'User input'!$D$6:$G$16,3,FALSE)</f>
        <v>1.89</v>
      </c>
      <c r="Q3426" s="10">
        <f>VLOOKUP(L3426,'User input'!$D$6:$G$16,4,FALSE)</f>
        <v>18</v>
      </c>
      <c r="R3426" s="10">
        <f t="shared" si="215"/>
        <v>36</v>
      </c>
      <c r="S3426" s="27">
        <f t="shared" si="212"/>
        <v>68.039999999999992</v>
      </c>
      <c r="T3426" s="27">
        <f>IF(K3426&lt;'User input'!$I$9,'User input'!$J$8,IF(K3426&lt;'User input'!$I$10,'User input'!$J$9,IF(K3426&lt;'User input'!$I$11,'User input'!$J$10,'User input'!$J$11)))*S3426</f>
        <v>0</v>
      </c>
      <c r="U3426" s="27">
        <f>K3426*'User input'!$J$17+'User input'!$J$16</f>
        <v>0.5</v>
      </c>
    </row>
    <row r="3427" spans="1:21" x14ac:dyDescent="0.25">
      <c r="A3427" s="17">
        <v>3511</v>
      </c>
      <c r="B3427" s="6" t="s">
        <v>6810</v>
      </c>
      <c r="C3427" s="6" t="s">
        <v>5309</v>
      </c>
      <c r="D3427" s="6" t="s">
        <v>28</v>
      </c>
      <c r="E3427" s="6" t="s">
        <v>29</v>
      </c>
      <c r="F3427" s="15">
        <v>30</v>
      </c>
      <c r="G3427" s="6" t="s">
        <v>8158</v>
      </c>
      <c r="H3427" s="6" t="s">
        <v>8159</v>
      </c>
      <c r="I3427" s="6" t="s">
        <v>881</v>
      </c>
      <c r="J3427" s="7">
        <v>44049</v>
      </c>
      <c r="K3427" s="15">
        <v>37</v>
      </c>
      <c r="L3427" s="6" t="s">
        <v>99</v>
      </c>
      <c r="M3427" s="6">
        <f t="shared" si="213"/>
        <v>2020</v>
      </c>
      <c r="N3427" s="6">
        <f t="shared" si="214"/>
        <v>8</v>
      </c>
      <c r="O3427" s="6" t="str">
        <f>VLOOKUP(L3427,'User input'!$D$6:$E$16,2,FALSE)</f>
        <v>Superwossname</v>
      </c>
      <c r="P3427" s="6">
        <f>VLOOKUP(L3427,'User input'!$D$6:$G$16,3,FALSE)</f>
        <v>3.49</v>
      </c>
      <c r="Q3427" s="6">
        <f>VLOOKUP(L3427,'User input'!$D$6:$G$16,4,FALSE)</f>
        <v>20</v>
      </c>
      <c r="R3427" s="6">
        <f t="shared" si="215"/>
        <v>740</v>
      </c>
      <c r="S3427" s="26">
        <f t="shared" si="212"/>
        <v>2582.6000000000004</v>
      </c>
      <c r="T3427" s="26">
        <f>IF(K3427&lt;'User input'!$I$9,'User input'!$J$8,IF(K3427&lt;'User input'!$I$10,'User input'!$J$9,IF(K3427&lt;'User input'!$I$11,'User input'!$J$10,'User input'!$J$11)))*S3427</f>
        <v>77.478000000000009</v>
      </c>
      <c r="U3427" s="26">
        <f>K3427*'User input'!$J$17+'User input'!$J$16</f>
        <v>0.5</v>
      </c>
    </row>
    <row r="3428" spans="1:21" x14ac:dyDescent="0.25">
      <c r="A3428" s="18">
        <v>3512</v>
      </c>
      <c r="B3428" s="10" t="s">
        <v>962</v>
      </c>
      <c r="C3428" s="10" t="s">
        <v>935</v>
      </c>
      <c r="D3428" s="10" t="s">
        <v>28</v>
      </c>
      <c r="E3428" s="10" t="s">
        <v>29</v>
      </c>
      <c r="F3428" s="16">
        <v>60</v>
      </c>
      <c r="G3428" s="10" t="s">
        <v>8160</v>
      </c>
      <c r="H3428" s="10" t="s">
        <v>1735</v>
      </c>
      <c r="I3428" s="10" t="s">
        <v>1736</v>
      </c>
      <c r="J3428" s="11">
        <v>43729</v>
      </c>
      <c r="K3428" s="16">
        <v>81</v>
      </c>
      <c r="L3428" s="10" t="s">
        <v>157</v>
      </c>
      <c r="M3428" s="10">
        <f t="shared" si="213"/>
        <v>2019</v>
      </c>
      <c r="N3428" s="10">
        <f t="shared" si="214"/>
        <v>9</v>
      </c>
      <c r="O3428" s="10" t="str">
        <f>VLOOKUP(L3428,'User input'!$D$6:$E$16,2,FALSE)</f>
        <v>Ultrathing V3</v>
      </c>
      <c r="P3428" s="10">
        <f>VLOOKUP(L3428,'User input'!$D$6:$G$16,3,FALSE)</f>
        <v>3.39</v>
      </c>
      <c r="Q3428" s="10">
        <f>VLOOKUP(L3428,'User input'!$D$6:$G$16,4,FALSE)</f>
        <v>24</v>
      </c>
      <c r="R3428" s="10">
        <f t="shared" si="215"/>
        <v>1944</v>
      </c>
      <c r="S3428" s="27">
        <f t="shared" si="212"/>
        <v>6590.16</v>
      </c>
      <c r="T3428" s="27">
        <f>IF(K3428&lt;'User input'!$I$9,'User input'!$J$8,IF(K3428&lt;'User input'!$I$10,'User input'!$J$9,IF(K3428&lt;'User input'!$I$11,'User input'!$J$10,'User input'!$J$11)))*S3428</f>
        <v>329.50800000000004</v>
      </c>
      <c r="U3428" s="27">
        <f>K3428*'User input'!$J$17+'User input'!$J$16</f>
        <v>0.5</v>
      </c>
    </row>
    <row r="3429" spans="1:21" x14ac:dyDescent="0.25">
      <c r="A3429" s="17">
        <v>3513</v>
      </c>
      <c r="B3429" s="6" t="s">
        <v>4898</v>
      </c>
      <c r="C3429" s="6" t="s">
        <v>5062</v>
      </c>
      <c r="D3429" s="6" t="s">
        <v>28</v>
      </c>
      <c r="E3429" s="6" t="s">
        <v>29</v>
      </c>
      <c r="F3429" s="15">
        <v>90</v>
      </c>
      <c r="G3429" s="6" t="s">
        <v>8161</v>
      </c>
      <c r="H3429" s="6" t="s">
        <v>2567</v>
      </c>
      <c r="I3429" s="6" t="s">
        <v>641</v>
      </c>
      <c r="J3429" s="7">
        <v>44416</v>
      </c>
      <c r="K3429" s="15">
        <v>41</v>
      </c>
      <c r="L3429" s="6" t="s">
        <v>44</v>
      </c>
      <c r="M3429" s="6">
        <f t="shared" si="213"/>
        <v>2021</v>
      </c>
      <c r="N3429" s="6">
        <f t="shared" si="214"/>
        <v>8</v>
      </c>
      <c r="O3429" s="6" t="str">
        <f>VLOOKUP(L3429,'User input'!$D$6:$E$16,2,FALSE)</f>
        <v>Gigastuff</v>
      </c>
      <c r="P3429" s="6">
        <f>VLOOKUP(L3429,'User input'!$D$6:$G$16,3,FALSE)</f>
        <v>1.89</v>
      </c>
      <c r="Q3429" s="6">
        <f>VLOOKUP(L3429,'User input'!$D$6:$G$16,4,FALSE)</f>
        <v>18</v>
      </c>
      <c r="R3429" s="6">
        <f t="shared" si="215"/>
        <v>738</v>
      </c>
      <c r="S3429" s="26">
        <f t="shared" si="212"/>
        <v>1394.82</v>
      </c>
      <c r="T3429" s="26">
        <f>IF(K3429&lt;'User input'!$I$9,'User input'!$J$8,IF(K3429&lt;'User input'!$I$10,'User input'!$J$9,IF(K3429&lt;'User input'!$I$11,'User input'!$J$10,'User input'!$J$11)))*S3429</f>
        <v>41.8446</v>
      </c>
      <c r="U3429" s="26">
        <f>K3429*'User input'!$J$17+'User input'!$J$16</f>
        <v>0.5</v>
      </c>
    </row>
    <row r="3430" spans="1:21" x14ac:dyDescent="0.25">
      <c r="A3430" s="18">
        <v>3514</v>
      </c>
      <c r="B3430" s="10" t="s">
        <v>6603</v>
      </c>
      <c r="C3430" s="10" t="s">
        <v>3707</v>
      </c>
      <c r="D3430" s="10" t="s">
        <v>49</v>
      </c>
      <c r="E3430" s="10" t="s">
        <v>16</v>
      </c>
      <c r="F3430" s="16">
        <v>30</v>
      </c>
      <c r="G3430" s="10" t="s">
        <v>8162</v>
      </c>
      <c r="H3430" s="10" t="s">
        <v>8163</v>
      </c>
      <c r="I3430" s="10" t="s">
        <v>32</v>
      </c>
      <c r="J3430" s="11">
        <v>44244</v>
      </c>
      <c r="K3430" s="16">
        <v>95</v>
      </c>
      <c r="L3430" s="10" t="s">
        <v>78</v>
      </c>
      <c r="M3430" s="10">
        <f t="shared" si="213"/>
        <v>2021</v>
      </c>
      <c r="N3430" s="10">
        <f t="shared" si="214"/>
        <v>2</v>
      </c>
      <c r="O3430" s="10" t="str">
        <f>VLOOKUP(L3430,'User input'!$D$6:$E$16,2,FALSE)</f>
        <v>Ultrathing V2</v>
      </c>
      <c r="P3430" s="10">
        <f>VLOOKUP(L3430,'User input'!$D$6:$G$16,3,FALSE)</f>
        <v>2.95</v>
      </c>
      <c r="Q3430" s="10">
        <f>VLOOKUP(L3430,'User input'!$D$6:$G$16,4,FALSE)</f>
        <v>20</v>
      </c>
      <c r="R3430" s="10">
        <f t="shared" si="215"/>
        <v>1900</v>
      </c>
      <c r="S3430" s="27">
        <f t="shared" si="212"/>
        <v>5605</v>
      </c>
      <c r="T3430" s="27">
        <f>IF(K3430&lt;'User input'!$I$9,'User input'!$J$8,IF(K3430&lt;'User input'!$I$10,'User input'!$J$9,IF(K3430&lt;'User input'!$I$11,'User input'!$J$10,'User input'!$J$11)))*S3430</f>
        <v>280.25</v>
      </c>
      <c r="U3430" s="27">
        <f>K3430*'User input'!$J$17+'User input'!$J$16</f>
        <v>0.5</v>
      </c>
    </row>
    <row r="3431" spans="1:21" x14ac:dyDescent="0.25">
      <c r="A3431" s="17">
        <v>3515</v>
      </c>
      <c r="B3431" s="6" t="s">
        <v>8164</v>
      </c>
      <c r="C3431" s="6" t="s">
        <v>1067</v>
      </c>
      <c r="D3431" s="6" t="s">
        <v>28</v>
      </c>
      <c r="E3431" s="6" t="s">
        <v>29</v>
      </c>
      <c r="F3431" s="15">
        <v>60</v>
      </c>
      <c r="G3431" s="6" t="s">
        <v>8165</v>
      </c>
      <c r="H3431" s="6" t="s">
        <v>3869</v>
      </c>
      <c r="I3431" s="6" t="s">
        <v>38</v>
      </c>
      <c r="J3431" s="7">
        <v>43788</v>
      </c>
      <c r="K3431" s="15">
        <v>24</v>
      </c>
      <c r="L3431" s="6" t="s">
        <v>52</v>
      </c>
      <c r="M3431" s="6">
        <f t="shared" si="213"/>
        <v>2019</v>
      </c>
      <c r="N3431" s="6">
        <f t="shared" si="214"/>
        <v>11</v>
      </c>
      <c r="O3431" s="6" t="str">
        <f>VLOOKUP(L3431,'User input'!$D$6:$E$16,2,FALSE)</f>
        <v>Megawidget S</v>
      </c>
      <c r="P3431" s="6">
        <f>VLOOKUP(L3431,'User input'!$D$6:$G$16,3,FALSE)</f>
        <v>0.69</v>
      </c>
      <c r="Q3431" s="6">
        <f>VLOOKUP(L3431,'User input'!$D$6:$G$16,4,FALSE)</f>
        <v>24</v>
      </c>
      <c r="R3431" s="6">
        <f t="shared" si="215"/>
        <v>576</v>
      </c>
      <c r="S3431" s="26">
        <f t="shared" si="212"/>
        <v>397.43999999999994</v>
      </c>
      <c r="T3431" s="26">
        <f>IF(K3431&lt;'User input'!$I$9,'User input'!$J$8,IF(K3431&lt;'User input'!$I$10,'User input'!$J$9,IF(K3431&lt;'User input'!$I$11,'User input'!$J$10,'User input'!$J$11)))*S3431</f>
        <v>11.923199999999998</v>
      </c>
      <c r="U3431" s="26">
        <f>K3431*'User input'!$J$17+'User input'!$J$16</f>
        <v>0.5</v>
      </c>
    </row>
    <row r="3432" spans="1:21" x14ac:dyDescent="0.25">
      <c r="A3432" s="18">
        <v>3516</v>
      </c>
      <c r="B3432" s="10" t="s">
        <v>8166</v>
      </c>
      <c r="C3432" s="10" t="s">
        <v>4406</v>
      </c>
      <c r="D3432" s="10" t="s">
        <v>15</v>
      </c>
      <c r="E3432" s="10" t="s">
        <v>16</v>
      </c>
      <c r="F3432" s="16">
        <v>60</v>
      </c>
      <c r="G3432" s="10" t="s">
        <v>10415</v>
      </c>
      <c r="H3432" s="10" t="s">
        <v>3639</v>
      </c>
      <c r="I3432" s="10" t="s">
        <v>291</v>
      </c>
      <c r="J3432" s="11">
        <v>44293</v>
      </c>
      <c r="K3432" s="16">
        <v>48</v>
      </c>
      <c r="L3432" s="10" t="s">
        <v>20</v>
      </c>
      <c r="M3432" s="10">
        <f t="shared" si="213"/>
        <v>2021</v>
      </c>
      <c r="N3432" s="10">
        <f t="shared" si="214"/>
        <v>4</v>
      </c>
      <c r="O3432" s="10" t="str">
        <f>VLOOKUP(L3432,'User input'!$D$6:$E$16,2,FALSE)</f>
        <v>Hyperwotsit</v>
      </c>
      <c r="P3432" s="10">
        <f>VLOOKUP(L3432,'User input'!$D$6:$G$16,3,FALSE)</f>
        <v>2.0099999999999998</v>
      </c>
      <c r="Q3432" s="10">
        <f>VLOOKUP(L3432,'User input'!$D$6:$G$16,4,FALSE)</f>
        <v>20</v>
      </c>
      <c r="R3432" s="10">
        <f t="shared" si="215"/>
        <v>960</v>
      </c>
      <c r="S3432" s="27">
        <f t="shared" si="212"/>
        <v>1929.6</v>
      </c>
      <c r="T3432" s="27">
        <f>IF(K3432&lt;'User input'!$I$9,'User input'!$J$8,IF(K3432&lt;'User input'!$I$10,'User input'!$J$9,IF(K3432&lt;'User input'!$I$11,'User input'!$J$10,'User input'!$J$11)))*S3432</f>
        <v>57.887999999999998</v>
      </c>
      <c r="U3432" s="27">
        <f>K3432*'User input'!$J$17+'User input'!$J$16</f>
        <v>0.5</v>
      </c>
    </row>
    <row r="3433" spans="1:21" x14ac:dyDescent="0.25">
      <c r="A3433" s="17">
        <v>3517</v>
      </c>
      <c r="B3433" s="6" t="s">
        <v>7468</v>
      </c>
      <c r="C3433" s="6" t="s">
        <v>8081</v>
      </c>
      <c r="D3433" s="6" t="s">
        <v>28</v>
      </c>
      <c r="E3433" s="6" t="s">
        <v>29</v>
      </c>
      <c r="F3433" s="15">
        <v>60</v>
      </c>
      <c r="G3433" s="6" t="s">
        <v>8168</v>
      </c>
      <c r="H3433" s="6" t="s">
        <v>1961</v>
      </c>
      <c r="I3433" s="6" t="s">
        <v>32</v>
      </c>
      <c r="J3433" s="7">
        <v>43500</v>
      </c>
      <c r="K3433" s="15">
        <v>19</v>
      </c>
      <c r="L3433" s="6" t="s">
        <v>33</v>
      </c>
      <c r="M3433" s="6">
        <f t="shared" si="213"/>
        <v>2019</v>
      </c>
      <c r="N3433" s="6">
        <f t="shared" si="214"/>
        <v>2</v>
      </c>
      <c r="O3433" s="6" t="str">
        <f>VLOOKUP(L3433,'User input'!$D$6:$E$16,2,FALSE)</f>
        <v>Megawidget L</v>
      </c>
      <c r="P3433" s="6">
        <f>VLOOKUP(L3433,'User input'!$D$6:$G$16,3,FALSE)</f>
        <v>1.79</v>
      </c>
      <c r="Q3433" s="6">
        <f>VLOOKUP(L3433,'User input'!$D$6:$G$16,4,FALSE)</f>
        <v>24</v>
      </c>
      <c r="R3433" s="6">
        <f t="shared" si="215"/>
        <v>456</v>
      </c>
      <c r="S3433" s="26">
        <f t="shared" si="212"/>
        <v>816.24</v>
      </c>
      <c r="T3433" s="26">
        <f>IF(K3433&lt;'User input'!$I$9,'User input'!$J$8,IF(K3433&lt;'User input'!$I$10,'User input'!$J$9,IF(K3433&lt;'User input'!$I$11,'User input'!$J$10,'User input'!$J$11)))*S3433</f>
        <v>0</v>
      </c>
      <c r="U3433" s="26">
        <f>K3433*'User input'!$J$17+'User input'!$J$16</f>
        <v>0.5</v>
      </c>
    </row>
    <row r="3434" spans="1:21" x14ac:dyDescent="0.25">
      <c r="A3434" s="18">
        <v>3518</v>
      </c>
      <c r="B3434" s="10" t="s">
        <v>7109</v>
      </c>
      <c r="C3434" s="10" t="s">
        <v>5306</v>
      </c>
      <c r="D3434" s="10" t="s">
        <v>49</v>
      </c>
      <c r="E3434" s="10" t="s">
        <v>16</v>
      </c>
      <c r="F3434" s="16">
        <v>60</v>
      </c>
      <c r="G3434" s="10" t="s">
        <v>8168</v>
      </c>
      <c r="H3434" s="10" t="s">
        <v>3758</v>
      </c>
      <c r="I3434" s="10" t="s">
        <v>32</v>
      </c>
      <c r="J3434" s="11">
        <v>43665</v>
      </c>
      <c r="K3434" s="16">
        <v>36</v>
      </c>
      <c r="L3434" s="10" t="s">
        <v>99</v>
      </c>
      <c r="M3434" s="10">
        <f t="shared" si="213"/>
        <v>2019</v>
      </c>
      <c r="N3434" s="10">
        <f t="shared" si="214"/>
        <v>7</v>
      </c>
      <c r="O3434" s="10" t="str">
        <f>VLOOKUP(L3434,'User input'!$D$6:$E$16,2,FALSE)</f>
        <v>Superwossname</v>
      </c>
      <c r="P3434" s="10">
        <f>VLOOKUP(L3434,'User input'!$D$6:$G$16,3,FALSE)</f>
        <v>3.49</v>
      </c>
      <c r="Q3434" s="10">
        <f>VLOOKUP(L3434,'User input'!$D$6:$G$16,4,FALSE)</f>
        <v>20</v>
      </c>
      <c r="R3434" s="10">
        <f t="shared" si="215"/>
        <v>720</v>
      </c>
      <c r="S3434" s="27">
        <f t="shared" si="212"/>
        <v>2512.8000000000002</v>
      </c>
      <c r="T3434" s="27">
        <f>IF(K3434&lt;'User input'!$I$9,'User input'!$J$8,IF(K3434&lt;'User input'!$I$10,'User input'!$J$9,IF(K3434&lt;'User input'!$I$11,'User input'!$J$10,'User input'!$J$11)))*S3434</f>
        <v>75.384</v>
      </c>
      <c r="U3434" s="27">
        <f>K3434*'User input'!$J$17+'User input'!$J$16</f>
        <v>0.5</v>
      </c>
    </row>
    <row r="3435" spans="1:21" x14ac:dyDescent="0.25">
      <c r="A3435" s="17">
        <v>3519</v>
      </c>
      <c r="B3435" s="6" t="s">
        <v>7627</v>
      </c>
      <c r="C3435" s="6" t="s">
        <v>5192</v>
      </c>
      <c r="D3435" s="6" t="s">
        <v>28</v>
      </c>
      <c r="E3435" s="6" t="s">
        <v>29</v>
      </c>
      <c r="F3435" s="15">
        <v>30</v>
      </c>
      <c r="G3435" s="6" t="s">
        <v>8170</v>
      </c>
      <c r="H3435" s="6" t="s">
        <v>3661</v>
      </c>
      <c r="I3435" s="6" t="s">
        <v>773</v>
      </c>
      <c r="J3435" s="7">
        <v>43670</v>
      </c>
      <c r="K3435" s="15">
        <v>44</v>
      </c>
      <c r="L3435" s="6" t="s">
        <v>52</v>
      </c>
      <c r="M3435" s="6">
        <f t="shared" si="213"/>
        <v>2019</v>
      </c>
      <c r="N3435" s="6">
        <f t="shared" si="214"/>
        <v>7</v>
      </c>
      <c r="O3435" s="6" t="str">
        <f>VLOOKUP(L3435,'User input'!$D$6:$E$16,2,FALSE)</f>
        <v>Megawidget S</v>
      </c>
      <c r="P3435" s="6">
        <f>VLOOKUP(L3435,'User input'!$D$6:$G$16,3,FALSE)</f>
        <v>0.69</v>
      </c>
      <c r="Q3435" s="6">
        <f>VLOOKUP(L3435,'User input'!$D$6:$G$16,4,FALSE)</f>
        <v>24</v>
      </c>
      <c r="R3435" s="6">
        <f t="shared" si="215"/>
        <v>1056</v>
      </c>
      <c r="S3435" s="26">
        <f t="shared" si="212"/>
        <v>728.64</v>
      </c>
      <c r="T3435" s="26">
        <f>IF(K3435&lt;'User input'!$I$9,'User input'!$J$8,IF(K3435&lt;'User input'!$I$10,'User input'!$J$9,IF(K3435&lt;'User input'!$I$11,'User input'!$J$10,'User input'!$J$11)))*S3435</f>
        <v>21.859199999999998</v>
      </c>
      <c r="U3435" s="26">
        <f>K3435*'User input'!$J$17+'User input'!$J$16</f>
        <v>0.5</v>
      </c>
    </row>
    <row r="3436" spans="1:21" x14ac:dyDescent="0.25">
      <c r="A3436" s="18">
        <v>3520</v>
      </c>
      <c r="B3436" s="10" t="s">
        <v>8171</v>
      </c>
      <c r="C3436" s="10" t="s">
        <v>1818</v>
      </c>
      <c r="D3436" s="10" t="s">
        <v>28</v>
      </c>
      <c r="E3436" s="10" t="s">
        <v>29</v>
      </c>
      <c r="F3436" s="16">
        <v>60</v>
      </c>
      <c r="G3436" s="10" t="s">
        <v>8172</v>
      </c>
      <c r="H3436" s="10" t="s">
        <v>8173</v>
      </c>
      <c r="I3436" s="10" t="s">
        <v>25</v>
      </c>
      <c r="J3436" s="11">
        <v>44490</v>
      </c>
      <c r="K3436" s="16">
        <v>17</v>
      </c>
      <c r="L3436" s="10" t="s">
        <v>39</v>
      </c>
      <c r="M3436" s="10">
        <f t="shared" si="213"/>
        <v>2021</v>
      </c>
      <c r="N3436" s="10">
        <f t="shared" si="214"/>
        <v>10</v>
      </c>
      <c r="O3436" s="10" t="str">
        <f>VLOOKUP(L3436,'User input'!$D$6:$E$16,2,FALSE)</f>
        <v>Ultrathing V1</v>
      </c>
      <c r="P3436" s="10">
        <f>VLOOKUP(L3436,'User input'!$D$6:$G$16,3,FALSE)</f>
        <v>1.79</v>
      </c>
      <c r="Q3436" s="10">
        <f>VLOOKUP(L3436,'User input'!$D$6:$G$16,4,FALSE)</f>
        <v>17</v>
      </c>
      <c r="R3436" s="10">
        <f t="shared" si="215"/>
        <v>289</v>
      </c>
      <c r="S3436" s="27">
        <f t="shared" si="212"/>
        <v>517.31000000000006</v>
      </c>
      <c r="T3436" s="27">
        <f>IF(K3436&lt;'User input'!$I$9,'User input'!$J$8,IF(K3436&lt;'User input'!$I$10,'User input'!$J$9,IF(K3436&lt;'User input'!$I$11,'User input'!$J$10,'User input'!$J$11)))*S3436</f>
        <v>0</v>
      </c>
      <c r="U3436" s="27">
        <f>K3436*'User input'!$J$17+'User input'!$J$16</f>
        <v>0.5</v>
      </c>
    </row>
    <row r="3437" spans="1:21" x14ac:dyDescent="0.25">
      <c r="A3437" s="17">
        <v>3521</v>
      </c>
      <c r="B3437" s="6" t="s">
        <v>3360</v>
      </c>
      <c r="C3437" s="6" t="s">
        <v>547</v>
      </c>
      <c r="D3437" s="6" t="s">
        <v>28</v>
      </c>
      <c r="E3437" s="6" t="s">
        <v>29</v>
      </c>
      <c r="F3437" s="15">
        <v>60</v>
      </c>
      <c r="G3437" s="6" t="s">
        <v>10416</v>
      </c>
      <c r="H3437" s="6" t="s">
        <v>1929</v>
      </c>
      <c r="I3437" s="6" t="s">
        <v>25</v>
      </c>
      <c r="J3437" s="7">
        <v>44404</v>
      </c>
      <c r="K3437" s="15">
        <v>87</v>
      </c>
      <c r="L3437" s="6" t="s">
        <v>78</v>
      </c>
      <c r="M3437" s="6">
        <f t="shared" si="213"/>
        <v>2021</v>
      </c>
      <c r="N3437" s="6">
        <f t="shared" si="214"/>
        <v>7</v>
      </c>
      <c r="O3437" s="6" t="str">
        <f>VLOOKUP(L3437,'User input'!$D$6:$E$16,2,FALSE)</f>
        <v>Ultrathing V2</v>
      </c>
      <c r="P3437" s="6">
        <f>VLOOKUP(L3437,'User input'!$D$6:$G$16,3,FALSE)</f>
        <v>2.95</v>
      </c>
      <c r="Q3437" s="6">
        <f>VLOOKUP(L3437,'User input'!$D$6:$G$16,4,FALSE)</f>
        <v>20</v>
      </c>
      <c r="R3437" s="6">
        <f t="shared" si="215"/>
        <v>1740</v>
      </c>
      <c r="S3437" s="26">
        <f t="shared" si="212"/>
        <v>5133</v>
      </c>
      <c r="T3437" s="26">
        <f>IF(K3437&lt;'User input'!$I$9,'User input'!$J$8,IF(K3437&lt;'User input'!$I$10,'User input'!$J$9,IF(K3437&lt;'User input'!$I$11,'User input'!$J$10,'User input'!$J$11)))*S3437</f>
        <v>256.65000000000003</v>
      </c>
      <c r="U3437" s="26">
        <f>K3437*'User input'!$J$17+'User input'!$J$16</f>
        <v>0.5</v>
      </c>
    </row>
    <row r="3438" spans="1:21" x14ac:dyDescent="0.25">
      <c r="A3438" s="18">
        <v>3522</v>
      </c>
      <c r="B3438" s="10" t="s">
        <v>830</v>
      </c>
      <c r="C3438" s="10" t="s">
        <v>3009</v>
      </c>
      <c r="D3438" s="10" t="s">
        <v>49</v>
      </c>
      <c r="E3438" s="10" t="s">
        <v>16</v>
      </c>
      <c r="F3438" s="16">
        <v>30</v>
      </c>
      <c r="G3438" s="10" t="s">
        <v>8175</v>
      </c>
      <c r="H3438" s="10" t="s">
        <v>7998</v>
      </c>
      <c r="I3438" s="10" t="s">
        <v>32</v>
      </c>
      <c r="J3438" s="11">
        <v>43857</v>
      </c>
      <c r="K3438" s="16">
        <v>78</v>
      </c>
      <c r="L3438" s="10" t="s">
        <v>78</v>
      </c>
      <c r="M3438" s="10">
        <f t="shared" si="213"/>
        <v>2020</v>
      </c>
      <c r="N3438" s="10">
        <f t="shared" si="214"/>
        <v>1</v>
      </c>
      <c r="O3438" s="10" t="str">
        <f>VLOOKUP(L3438,'User input'!$D$6:$E$16,2,FALSE)</f>
        <v>Ultrathing V2</v>
      </c>
      <c r="P3438" s="10">
        <f>VLOOKUP(L3438,'User input'!$D$6:$G$16,3,FALSE)</f>
        <v>2.95</v>
      </c>
      <c r="Q3438" s="10">
        <f>VLOOKUP(L3438,'User input'!$D$6:$G$16,4,FALSE)</f>
        <v>20</v>
      </c>
      <c r="R3438" s="10">
        <f t="shared" si="215"/>
        <v>1560</v>
      </c>
      <c r="S3438" s="27">
        <f t="shared" si="212"/>
        <v>4602</v>
      </c>
      <c r="T3438" s="27">
        <f>IF(K3438&lt;'User input'!$I$9,'User input'!$J$8,IF(K3438&lt;'User input'!$I$10,'User input'!$J$9,IF(K3438&lt;'User input'!$I$11,'User input'!$J$10,'User input'!$J$11)))*S3438</f>
        <v>230.10000000000002</v>
      </c>
      <c r="U3438" s="27">
        <f>K3438*'User input'!$J$17+'User input'!$J$16</f>
        <v>0.5</v>
      </c>
    </row>
    <row r="3439" spans="1:21" x14ac:dyDescent="0.25">
      <c r="A3439" s="17">
        <v>3523</v>
      </c>
      <c r="B3439" s="6" t="s">
        <v>8176</v>
      </c>
      <c r="C3439" s="6" t="s">
        <v>8177</v>
      </c>
      <c r="D3439" s="6" t="s">
        <v>15</v>
      </c>
      <c r="E3439" s="6" t="s">
        <v>16</v>
      </c>
      <c r="F3439" s="15">
        <v>30</v>
      </c>
      <c r="G3439" s="6" t="s">
        <v>8178</v>
      </c>
      <c r="H3439" s="6" t="s">
        <v>1037</v>
      </c>
      <c r="I3439" s="6" t="s">
        <v>32</v>
      </c>
      <c r="J3439" s="7">
        <v>44176</v>
      </c>
      <c r="K3439" s="15">
        <v>32</v>
      </c>
      <c r="L3439" s="6" t="s">
        <v>20</v>
      </c>
      <c r="M3439" s="6">
        <f t="shared" si="213"/>
        <v>2020</v>
      </c>
      <c r="N3439" s="6">
        <f t="shared" si="214"/>
        <v>12</v>
      </c>
      <c r="O3439" s="6" t="str">
        <f>VLOOKUP(L3439,'User input'!$D$6:$E$16,2,FALSE)</f>
        <v>Hyperwotsit</v>
      </c>
      <c r="P3439" s="6">
        <f>VLOOKUP(L3439,'User input'!$D$6:$G$16,3,FALSE)</f>
        <v>2.0099999999999998</v>
      </c>
      <c r="Q3439" s="6">
        <f>VLOOKUP(L3439,'User input'!$D$6:$G$16,4,FALSE)</f>
        <v>20</v>
      </c>
      <c r="R3439" s="6">
        <f t="shared" si="215"/>
        <v>640</v>
      </c>
      <c r="S3439" s="26">
        <f t="shared" si="212"/>
        <v>1286.3999999999999</v>
      </c>
      <c r="T3439" s="26">
        <f>IF(K3439&lt;'User input'!$I$9,'User input'!$J$8,IF(K3439&lt;'User input'!$I$10,'User input'!$J$9,IF(K3439&lt;'User input'!$I$11,'User input'!$J$10,'User input'!$J$11)))*S3439</f>
        <v>38.591999999999992</v>
      </c>
      <c r="U3439" s="26">
        <f>K3439*'User input'!$J$17+'User input'!$J$16</f>
        <v>0.5</v>
      </c>
    </row>
    <row r="3440" spans="1:21" x14ac:dyDescent="0.25">
      <c r="A3440" s="18">
        <v>3524</v>
      </c>
      <c r="B3440" s="10" t="s">
        <v>8179</v>
      </c>
      <c r="C3440" s="10" t="s">
        <v>2864</v>
      </c>
      <c r="D3440" s="10" t="s">
        <v>28</v>
      </c>
      <c r="E3440" s="10" t="s">
        <v>29</v>
      </c>
      <c r="F3440" s="16">
        <v>30</v>
      </c>
      <c r="G3440" s="10" t="s">
        <v>8180</v>
      </c>
      <c r="H3440" s="10" t="s">
        <v>7968</v>
      </c>
      <c r="I3440" s="10" t="s">
        <v>32</v>
      </c>
      <c r="J3440" s="11">
        <v>43934</v>
      </c>
      <c r="K3440" s="16">
        <v>84</v>
      </c>
      <c r="L3440" s="10" t="s">
        <v>44</v>
      </c>
      <c r="M3440" s="10">
        <f t="shared" si="213"/>
        <v>2020</v>
      </c>
      <c r="N3440" s="10">
        <f t="shared" si="214"/>
        <v>4</v>
      </c>
      <c r="O3440" s="10" t="str">
        <f>VLOOKUP(L3440,'User input'!$D$6:$E$16,2,FALSE)</f>
        <v>Gigastuff</v>
      </c>
      <c r="P3440" s="10">
        <f>VLOOKUP(L3440,'User input'!$D$6:$G$16,3,FALSE)</f>
        <v>1.89</v>
      </c>
      <c r="Q3440" s="10">
        <f>VLOOKUP(L3440,'User input'!$D$6:$G$16,4,FALSE)</f>
        <v>18</v>
      </c>
      <c r="R3440" s="10">
        <f t="shared" si="215"/>
        <v>1512</v>
      </c>
      <c r="S3440" s="27">
        <f t="shared" si="212"/>
        <v>2857.68</v>
      </c>
      <c r="T3440" s="27">
        <f>IF(K3440&lt;'User input'!$I$9,'User input'!$J$8,IF(K3440&lt;'User input'!$I$10,'User input'!$J$9,IF(K3440&lt;'User input'!$I$11,'User input'!$J$10,'User input'!$J$11)))*S3440</f>
        <v>142.88399999999999</v>
      </c>
      <c r="U3440" s="27">
        <f>K3440*'User input'!$J$17+'User input'!$J$16</f>
        <v>0.5</v>
      </c>
    </row>
    <row r="3441" spans="1:21" x14ac:dyDescent="0.25">
      <c r="A3441" s="17">
        <v>3525</v>
      </c>
      <c r="B3441" s="6" t="s">
        <v>4891</v>
      </c>
      <c r="C3441" s="6" t="s">
        <v>4558</v>
      </c>
      <c r="D3441" s="6" t="s">
        <v>49</v>
      </c>
      <c r="E3441" s="6" t="s">
        <v>16</v>
      </c>
      <c r="F3441" s="15">
        <v>90</v>
      </c>
      <c r="G3441" s="6" t="s">
        <v>8181</v>
      </c>
      <c r="H3441" s="6" t="s">
        <v>189</v>
      </c>
      <c r="I3441" s="6" t="s">
        <v>87</v>
      </c>
      <c r="J3441" s="7">
        <v>43849</v>
      </c>
      <c r="K3441" s="15">
        <v>64</v>
      </c>
      <c r="L3441" s="6" t="s">
        <v>99</v>
      </c>
      <c r="M3441" s="6">
        <f t="shared" si="213"/>
        <v>2020</v>
      </c>
      <c r="N3441" s="6">
        <f t="shared" si="214"/>
        <v>1</v>
      </c>
      <c r="O3441" s="6" t="str">
        <f>VLOOKUP(L3441,'User input'!$D$6:$E$16,2,FALSE)</f>
        <v>Superwossname</v>
      </c>
      <c r="P3441" s="6">
        <f>VLOOKUP(L3441,'User input'!$D$6:$G$16,3,FALSE)</f>
        <v>3.49</v>
      </c>
      <c r="Q3441" s="6">
        <f>VLOOKUP(L3441,'User input'!$D$6:$G$16,4,FALSE)</f>
        <v>20</v>
      </c>
      <c r="R3441" s="6">
        <f t="shared" si="215"/>
        <v>1280</v>
      </c>
      <c r="S3441" s="26">
        <f t="shared" si="212"/>
        <v>4467.2000000000007</v>
      </c>
      <c r="T3441" s="26">
        <f>IF(K3441&lt;'User input'!$I$9,'User input'!$J$8,IF(K3441&lt;'User input'!$I$10,'User input'!$J$9,IF(K3441&lt;'User input'!$I$11,'User input'!$J$10,'User input'!$J$11)))*S3441</f>
        <v>223.36000000000004</v>
      </c>
      <c r="U3441" s="26">
        <f>K3441*'User input'!$J$17+'User input'!$J$16</f>
        <v>0.5</v>
      </c>
    </row>
    <row r="3442" spans="1:21" x14ac:dyDescent="0.25">
      <c r="A3442" s="18">
        <v>3526</v>
      </c>
      <c r="B3442" s="10" t="s">
        <v>8182</v>
      </c>
      <c r="C3442" s="10" t="s">
        <v>1802</v>
      </c>
      <c r="D3442" s="10" t="s">
        <v>15</v>
      </c>
      <c r="E3442" s="10" t="s">
        <v>16</v>
      </c>
      <c r="F3442" s="16">
        <v>90</v>
      </c>
      <c r="G3442" s="10" t="s">
        <v>8181</v>
      </c>
      <c r="H3442" s="10" t="s">
        <v>4856</v>
      </c>
      <c r="I3442" s="10" t="s">
        <v>32</v>
      </c>
      <c r="J3442" s="11">
        <v>43974</v>
      </c>
      <c r="K3442" s="16">
        <v>28</v>
      </c>
      <c r="L3442" s="10" t="s">
        <v>99</v>
      </c>
      <c r="M3442" s="10">
        <f t="shared" si="213"/>
        <v>2020</v>
      </c>
      <c r="N3442" s="10">
        <f t="shared" si="214"/>
        <v>5</v>
      </c>
      <c r="O3442" s="10" t="str">
        <f>VLOOKUP(L3442,'User input'!$D$6:$E$16,2,FALSE)</f>
        <v>Superwossname</v>
      </c>
      <c r="P3442" s="10">
        <f>VLOOKUP(L3442,'User input'!$D$6:$G$16,3,FALSE)</f>
        <v>3.49</v>
      </c>
      <c r="Q3442" s="10">
        <f>VLOOKUP(L3442,'User input'!$D$6:$G$16,4,FALSE)</f>
        <v>20</v>
      </c>
      <c r="R3442" s="10">
        <f t="shared" si="215"/>
        <v>560</v>
      </c>
      <c r="S3442" s="27">
        <f t="shared" si="212"/>
        <v>1954.4</v>
      </c>
      <c r="T3442" s="27">
        <f>IF(K3442&lt;'User input'!$I$9,'User input'!$J$8,IF(K3442&lt;'User input'!$I$10,'User input'!$J$9,IF(K3442&lt;'User input'!$I$11,'User input'!$J$10,'User input'!$J$11)))*S3442</f>
        <v>58.631999999999998</v>
      </c>
      <c r="U3442" s="27">
        <f>K3442*'User input'!$J$17+'User input'!$J$16</f>
        <v>0.5</v>
      </c>
    </row>
    <row r="3443" spans="1:21" x14ac:dyDescent="0.25">
      <c r="A3443" s="17">
        <v>3527</v>
      </c>
      <c r="B3443" s="6" t="s">
        <v>3431</v>
      </c>
      <c r="C3443" s="6" t="s">
        <v>6292</v>
      </c>
      <c r="D3443" s="6" t="s">
        <v>28</v>
      </c>
      <c r="E3443" s="6" t="s">
        <v>29</v>
      </c>
      <c r="F3443" s="15">
        <v>90</v>
      </c>
      <c r="G3443" s="6" t="s">
        <v>8183</v>
      </c>
      <c r="H3443" s="6" t="s">
        <v>722</v>
      </c>
      <c r="I3443" s="6" t="s">
        <v>32</v>
      </c>
      <c r="J3443" s="7">
        <v>43936</v>
      </c>
      <c r="K3443" s="15">
        <v>90</v>
      </c>
      <c r="L3443" s="6" t="s">
        <v>20</v>
      </c>
      <c r="M3443" s="6">
        <f t="shared" si="213"/>
        <v>2020</v>
      </c>
      <c r="N3443" s="6">
        <f t="shared" si="214"/>
        <v>4</v>
      </c>
      <c r="O3443" s="6" t="str">
        <f>VLOOKUP(L3443,'User input'!$D$6:$E$16,2,FALSE)</f>
        <v>Hyperwotsit</v>
      </c>
      <c r="P3443" s="6">
        <f>VLOOKUP(L3443,'User input'!$D$6:$G$16,3,FALSE)</f>
        <v>2.0099999999999998</v>
      </c>
      <c r="Q3443" s="6">
        <f>VLOOKUP(L3443,'User input'!$D$6:$G$16,4,FALSE)</f>
        <v>20</v>
      </c>
      <c r="R3443" s="6">
        <f t="shared" si="215"/>
        <v>1800</v>
      </c>
      <c r="S3443" s="26">
        <f t="shared" si="212"/>
        <v>3617.9999999999995</v>
      </c>
      <c r="T3443" s="26">
        <f>IF(K3443&lt;'User input'!$I$9,'User input'!$J$8,IF(K3443&lt;'User input'!$I$10,'User input'!$J$9,IF(K3443&lt;'User input'!$I$11,'User input'!$J$10,'User input'!$J$11)))*S3443</f>
        <v>180.89999999999998</v>
      </c>
      <c r="U3443" s="26">
        <f>K3443*'User input'!$J$17+'User input'!$J$16</f>
        <v>0.5</v>
      </c>
    </row>
    <row r="3444" spans="1:21" x14ac:dyDescent="0.25">
      <c r="A3444" s="18">
        <v>3528</v>
      </c>
      <c r="B3444" s="10" t="s">
        <v>8184</v>
      </c>
      <c r="C3444" s="10" t="s">
        <v>2443</v>
      </c>
      <c r="D3444" s="10" t="s">
        <v>41</v>
      </c>
      <c r="E3444" s="10" t="s">
        <v>16</v>
      </c>
      <c r="F3444" s="16">
        <v>90</v>
      </c>
      <c r="G3444" s="10" t="s">
        <v>8185</v>
      </c>
      <c r="H3444" s="10" t="s">
        <v>7314</v>
      </c>
      <c r="I3444" s="10" t="s">
        <v>1121</v>
      </c>
      <c r="J3444" s="11">
        <v>44339</v>
      </c>
      <c r="K3444" s="16">
        <v>77</v>
      </c>
      <c r="L3444" s="10" t="s">
        <v>39</v>
      </c>
      <c r="M3444" s="10">
        <f t="shared" si="213"/>
        <v>2021</v>
      </c>
      <c r="N3444" s="10">
        <f t="shared" si="214"/>
        <v>5</v>
      </c>
      <c r="O3444" s="10" t="str">
        <f>VLOOKUP(L3444,'User input'!$D$6:$E$16,2,FALSE)</f>
        <v>Ultrathing V1</v>
      </c>
      <c r="P3444" s="10">
        <f>VLOOKUP(L3444,'User input'!$D$6:$G$16,3,FALSE)</f>
        <v>1.79</v>
      </c>
      <c r="Q3444" s="10">
        <f>VLOOKUP(L3444,'User input'!$D$6:$G$16,4,FALSE)</f>
        <v>17</v>
      </c>
      <c r="R3444" s="10">
        <f t="shared" si="215"/>
        <v>1309</v>
      </c>
      <c r="S3444" s="27">
        <f t="shared" si="212"/>
        <v>2343.11</v>
      </c>
      <c r="T3444" s="27">
        <f>IF(K3444&lt;'User input'!$I$9,'User input'!$J$8,IF(K3444&lt;'User input'!$I$10,'User input'!$J$9,IF(K3444&lt;'User input'!$I$11,'User input'!$J$10,'User input'!$J$11)))*S3444</f>
        <v>117.15550000000002</v>
      </c>
      <c r="U3444" s="27">
        <f>K3444*'User input'!$J$17+'User input'!$J$16</f>
        <v>0.5</v>
      </c>
    </row>
    <row r="3445" spans="1:21" x14ac:dyDescent="0.25">
      <c r="A3445" s="17">
        <v>3529</v>
      </c>
      <c r="B3445" s="6" t="s">
        <v>2993</v>
      </c>
      <c r="C3445" s="6" t="s">
        <v>6194</v>
      </c>
      <c r="D3445" s="6" t="s">
        <v>49</v>
      </c>
      <c r="E3445" s="6" t="s">
        <v>16</v>
      </c>
      <c r="F3445" s="15">
        <v>60</v>
      </c>
      <c r="G3445" s="6" t="s">
        <v>8186</v>
      </c>
      <c r="H3445" s="6" t="s">
        <v>6</v>
      </c>
      <c r="I3445" s="6" t="s">
        <v>32</v>
      </c>
      <c r="J3445" s="7">
        <v>43475</v>
      </c>
      <c r="K3445" s="15">
        <v>19</v>
      </c>
      <c r="L3445" s="6" t="s">
        <v>62</v>
      </c>
      <c r="M3445" s="6">
        <f t="shared" si="213"/>
        <v>2019</v>
      </c>
      <c r="N3445" s="6">
        <f t="shared" si="214"/>
        <v>1</v>
      </c>
      <c r="O3445" s="6" t="str">
        <f>VLOOKUP(L3445,'User input'!$D$6:$E$16,2,FALSE)</f>
        <v>Ultrathing V4</v>
      </c>
      <c r="P3445" s="6">
        <f>VLOOKUP(L3445,'User input'!$D$6:$G$16,3,FALSE)</f>
        <v>3.99</v>
      </c>
      <c r="Q3445" s="6">
        <f>VLOOKUP(L3445,'User input'!$D$6:$G$16,4,FALSE)</f>
        <v>24</v>
      </c>
      <c r="R3445" s="6">
        <f t="shared" si="215"/>
        <v>456</v>
      </c>
      <c r="S3445" s="26">
        <f t="shared" si="212"/>
        <v>1819.44</v>
      </c>
      <c r="T3445" s="26">
        <f>IF(K3445&lt;'User input'!$I$9,'User input'!$J$8,IF(K3445&lt;'User input'!$I$10,'User input'!$J$9,IF(K3445&lt;'User input'!$I$11,'User input'!$J$10,'User input'!$J$11)))*S3445</f>
        <v>0</v>
      </c>
      <c r="U3445" s="26">
        <f>K3445*'User input'!$J$17+'User input'!$J$16</f>
        <v>0.5</v>
      </c>
    </row>
    <row r="3446" spans="1:21" x14ac:dyDescent="0.25">
      <c r="A3446" s="18">
        <v>3530</v>
      </c>
      <c r="B3446" s="10" t="s">
        <v>8187</v>
      </c>
      <c r="C3446" s="10" t="s">
        <v>6762</v>
      </c>
      <c r="D3446" s="10" t="s">
        <v>15</v>
      </c>
      <c r="E3446" s="10" t="s">
        <v>16</v>
      </c>
      <c r="F3446" s="16">
        <v>30</v>
      </c>
      <c r="G3446" s="10" t="s">
        <v>8188</v>
      </c>
      <c r="H3446" s="10" t="s">
        <v>7612</v>
      </c>
      <c r="I3446" s="10" t="s">
        <v>32</v>
      </c>
      <c r="J3446" s="11">
        <v>43619</v>
      </c>
      <c r="K3446" s="16">
        <v>6</v>
      </c>
      <c r="L3446" s="10" t="s">
        <v>157</v>
      </c>
      <c r="M3446" s="10">
        <f t="shared" si="213"/>
        <v>2019</v>
      </c>
      <c r="N3446" s="10">
        <f t="shared" si="214"/>
        <v>6</v>
      </c>
      <c r="O3446" s="10" t="str">
        <f>VLOOKUP(L3446,'User input'!$D$6:$E$16,2,FALSE)</f>
        <v>Ultrathing V3</v>
      </c>
      <c r="P3446" s="10">
        <f>VLOOKUP(L3446,'User input'!$D$6:$G$16,3,FALSE)</f>
        <v>3.39</v>
      </c>
      <c r="Q3446" s="10">
        <f>VLOOKUP(L3446,'User input'!$D$6:$G$16,4,FALSE)</f>
        <v>24</v>
      </c>
      <c r="R3446" s="10">
        <f t="shared" si="215"/>
        <v>144</v>
      </c>
      <c r="S3446" s="27">
        <f t="shared" si="212"/>
        <v>488.16</v>
      </c>
      <c r="T3446" s="27">
        <f>IF(K3446&lt;'User input'!$I$9,'User input'!$J$8,IF(K3446&lt;'User input'!$I$10,'User input'!$J$9,IF(K3446&lt;'User input'!$I$11,'User input'!$J$10,'User input'!$J$11)))*S3446</f>
        <v>0</v>
      </c>
      <c r="U3446" s="27">
        <f>K3446*'User input'!$J$17+'User input'!$J$16</f>
        <v>0.5</v>
      </c>
    </row>
    <row r="3447" spans="1:21" x14ac:dyDescent="0.25">
      <c r="A3447" s="17">
        <v>3531</v>
      </c>
      <c r="B3447" s="6" t="s">
        <v>8189</v>
      </c>
      <c r="C3447" s="6" t="s">
        <v>3402</v>
      </c>
      <c r="D3447" s="6" t="s">
        <v>15</v>
      </c>
      <c r="E3447" s="6" t="s">
        <v>16</v>
      </c>
      <c r="F3447" s="15">
        <v>90</v>
      </c>
      <c r="G3447" s="6" t="s">
        <v>8190</v>
      </c>
      <c r="H3447" s="6" t="s">
        <v>7670</v>
      </c>
      <c r="I3447" s="6" t="s">
        <v>32</v>
      </c>
      <c r="J3447" s="7">
        <v>44055</v>
      </c>
      <c r="K3447" s="15">
        <v>26</v>
      </c>
      <c r="L3447" s="6" t="s">
        <v>62</v>
      </c>
      <c r="M3447" s="6">
        <f t="shared" si="213"/>
        <v>2020</v>
      </c>
      <c r="N3447" s="6">
        <f t="shared" si="214"/>
        <v>8</v>
      </c>
      <c r="O3447" s="6" t="str">
        <f>VLOOKUP(L3447,'User input'!$D$6:$E$16,2,FALSE)</f>
        <v>Ultrathing V4</v>
      </c>
      <c r="P3447" s="6">
        <f>VLOOKUP(L3447,'User input'!$D$6:$G$16,3,FALSE)</f>
        <v>3.99</v>
      </c>
      <c r="Q3447" s="6">
        <f>VLOOKUP(L3447,'User input'!$D$6:$G$16,4,FALSE)</f>
        <v>24</v>
      </c>
      <c r="R3447" s="6">
        <f t="shared" si="215"/>
        <v>624</v>
      </c>
      <c r="S3447" s="26">
        <f t="shared" si="212"/>
        <v>2489.7600000000002</v>
      </c>
      <c r="T3447" s="26">
        <f>IF(K3447&lt;'User input'!$I$9,'User input'!$J$8,IF(K3447&lt;'User input'!$I$10,'User input'!$J$9,IF(K3447&lt;'User input'!$I$11,'User input'!$J$10,'User input'!$J$11)))*S3447</f>
        <v>74.692800000000005</v>
      </c>
      <c r="U3447" s="26">
        <f>K3447*'User input'!$J$17+'User input'!$J$16</f>
        <v>0.5</v>
      </c>
    </row>
    <row r="3448" spans="1:21" x14ac:dyDescent="0.25">
      <c r="A3448" s="18">
        <v>3532</v>
      </c>
      <c r="B3448" s="10" t="s">
        <v>4787</v>
      </c>
      <c r="C3448" s="10" t="s">
        <v>368</v>
      </c>
      <c r="D3448" s="10" t="s">
        <v>28</v>
      </c>
      <c r="E3448" s="10" t="s">
        <v>29</v>
      </c>
      <c r="F3448" s="16">
        <v>60</v>
      </c>
      <c r="G3448" s="10" t="s">
        <v>8191</v>
      </c>
      <c r="H3448" s="10" t="s">
        <v>1534</v>
      </c>
      <c r="I3448" s="10" t="s">
        <v>32</v>
      </c>
      <c r="J3448" s="11">
        <v>44374</v>
      </c>
      <c r="K3448" s="16">
        <v>36</v>
      </c>
      <c r="L3448" s="10" t="s">
        <v>99</v>
      </c>
      <c r="M3448" s="10">
        <f t="shared" si="213"/>
        <v>2021</v>
      </c>
      <c r="N3448" s="10">
        <f t="shared" si="214"/>
        <v>6</v>
      </c>
      <c r="O3448" s="10" t="str">
        <f>VLOOKUP(L3448,'User input'!$D$6:$E$16,2,FALSE)</f>
        <v>Superwossname</v>
      </c>
      <c r="P3448" s="10">
        <f>VLOOKUP(L3448,'User input'!$D$6:$G$16,3,FALSE)</f>
        <v>3.49</v>
      </c>
      <c r="Q3448" s="10">
        <f>VLOOKUP(L3448,'User input'!$D$6:$G$16,4,FALSE)</f>
        <v>20</v>
      </c>
      <c r="R3448" s="10">
        <f t="shared" si="215"/>
        <v>720</v>
      </c>
      <c r="S3448" s="27">
        <f t="shared" si="212"/>
        <v>2512.8000000000002</v>
      </c>
      <c r="T3448" s="27">
        <f>IF(K3448&lt;'User input'!$I$9,'User input'!$J$8,IF(K3448&lt;'User input'!$I$10,'User input'!$J$9,IF(K3448&lt;'User input'!$I$11,'User input'!$J$10,'User input'!$J$11)))*S3448</f>
        <v>75.384</v>
      </c>
      <c r="U3448" s="27">
        <f>K3448*'User input'!$J$17+'User input'!$J$16</f>
        <v>0.5</v>
      </c>
    </row>
    <row r="3449" spans="1:21" x14ac:dyDescent="0.25">
      <c r="A3449" s="17">
        <v>3533</v>
      </c>
      <c r="B3449" s="6" t="s">
        <v>361</v>
      </c>
      <c r="C3449" s="6" t="s">
        <v>5081</v>
      </c>
      <c r="D3449" s="6" t="s">
        <v>15</v>
      </c>
      <c r="E3449" s="6" t="s">
        <v>16</v>
      </c>
      <c r="F3449" s="15">
        <v>90</v>
      </c>
      <c r="G3449" s="6" t="s">
        <v>8192</v>
      </c>
      <c r="H3449" s="6" t="s">
        <v>2865</v>
      </c>
      <c r="I3449" s="6" t="s">
        <v>32</v>
      </c>
      <c r="J3449" s="7">
        <v>43950</v>
      </c>
      <c r="K3449" s="15">
        <v>79</v>
      </c>
      <c r="L3449" s="6" t="s">
        <v>52</v>
      </c>
      <c r="M3449" s="6">
        <f t="shared" si="213"/>
        <v>2020</v>
      </c>
      <c r="N3449" s="6">
        <f t="shared" si="214"/>
        <v>4</v>
      </c>
      <c r="O3449" s="6" t="str">
        <f>VLOOKUP(L3449,'User input'!$D$6:$E$16,2,FALSE)</f>
        <v>Megawidget S</v>
      </c>
      <c r="P3449" s="6">
        <f>VLOOKUP(L3449,'User input'!$D$6:$G$16,3,FALSE)</f>
        <v>0.69</v>
      </c>
      <c r="Q3449" s="6">
        <f>VLOOKUP(L3449,'User input'!$D$6:$G$16,4,FALSE)</f>
        <v>24</v>
      </c>
      <c r="R3449" s="6">
        <f t="shared" si="215"/>
        <v>1896</v>
      </c>
      <c r="S3449" s="26">
        <f t="shared" si="212"/>
        <v>1308.24</v>
      </c>
      <c r="T3449" s="26">
        <f>IF(K3449&lt;'User input'!$I$9,'User input'!$J$8,IF(K3449&lt;'User input'!$I$10,'User input'!$J$9,IF(K3449&lt;'User input'!$I$11,'User input'!$J$10,'User input'!$J$11)))*S3449</f>
        <v>65.412000000000006</v>
      </c>
      <c r="U3449" s="26">
        <f>K3449*'User input'!$J$17+'User input'!$J$16</f>
        <v>0.5</v>
      </c>
    </row>
    <row r="3450" spans="1:21" x14ac:dyDescent="0.25">
      <c r="A3450" s="18">
        <v>3534</v>
      </c>
      <c r="B3450" s="10" t="s">
        <v>6379</v>
      </c>
      <c r="C3450" s="10" t="s">
        <v>4587</v>
      </c>
      <c r="D3450" s="10" t="s">
        <v>28</v>
      </c>
      <c r="E3450" s="10" t="s">
        <v>29</v>
      </c>
      <c r="F3450" s="16">
        <v>30</v>
      </c>
      <c r="G3450" s="10" t="s">
        <v>8193</v>
      </c>
      <c r="H3450" s="10" t="s">
        <v>2921</v>
      </c>
      <c r="I3450" s="10" t="s">
        <v>32</v>
      </c>
      <c r="J3450" s="11">
        <v>44438</v>
      </c>
      <c r="K3450" s="16">
        <v>94</v>
      </c>
      <c r="L3450" s="10" t="s">
        <v>78</v>
      </c>
      <c r="M3450" s="10">
        <f t="shared" si="213"/>
        <v>2021</v>
      </c>
      <c r="N3450" s="10">
        <f t="shared" si="214"/>
        <v>8</v>
      </c>
      <c r="O3450" s="10" t="str">
        <f>VLOOKUP(L3450,'User input'!$D$6:$E$16,2,FALSE)</f>
        <v>Ultrathing V2</v>
      </c>
      <c r="P3450" s="10">
        <f>VLOOKUP(L3450,'User input'!$D$6:$G$16,3,FALSE)</f>
        <v>2.95</v>
      </c>
      <c r="Q3450" s="10">
        <f>VLOOKUP(L3450,'User input'!$D$6:$G$16,4,FALSE)</f>
        <v>20</v>
      </c>
      <c r="R3450" s="10">
        <f t="shared" si="215"/>
        <v>1880</v>
      </c>
      <c r="S3450" s="27">
        <f t="shared" si="212"/>
        <v>5546</v>
      </c>
      <c r="T3450" s="27">
        <f>IF(K3450&lt;'User input'!$I$9,'User input'!$J$8,IF(K3450&lt;'User input'!$I$10,'User input'!$J$9,IF(K3450&lt;'User input'!$I$11,'User input'!$J$10,'User input'!$J$11)))*S3450</f>
        <v>277.3</v>
      </c>
      <c r="U3450" s="27">
        <f>K3450*'User input'!$J$17+'User input'!$J$16</f>
        <v>0.5</v>
      </c>
    </row>
    <row r="3451" spans="1:21" x14ac:dyDescent="0.25">
      <c r="A3451" s="17">
        <v>3535</v>
      </c>
      <c r="B3451" s="6" t="s">
        <v>8194</v>
      </c>
      <c r="C3451" s="6" t="s">
        <v>8195</v>
      </c>
      <c r="D3451" s="6" t="s">
        <v>15</v>
      </c>
      <c r="E3451" s="6" t="s">
        <v>16</v>
      </c>
      <c r="F3451" s="15">
        <v>30</v>
      </c>
      <c r="G3451" s="6" t="s">
        <v>8196</v>
      </c>
      <c r="H3451" s="6" t="s">
        <v>2589</v>
      </c>
      <c r="I3451" s="6" t="s">
        <v>25</v>
      </c>
      <c r="J3451" s="7">
        <v>43574</v>
      </c>
      <c r="K3451" s="15">
        <v>11</v>
      </c>
      <c r="L3451" s="6" t="s">
        <v>44</v>
      </c>
      <c r="M3451" s="6">
        <f t="shared" si="213"/>
        <v>2019</v>
      </c>
      <c r="N3451" s="6">
        <f t="shared" si="214"/>
        <v>4</v>
      </c>
      <c r="O3451" s="6" t="str">
        <f>VLOOKUP(L3451,'User input'!$D$6:$E$16,2,FALSE)</f>
        <v>Gigastuff</v>
      </c>
      <c r="P3451" s="6">
        <f>VLOOKUP(L3451,'User input'!$D$6:$G$16,3,FALSE)</f>
        <v>1.89</v>
      </c>
      <c r="Q3451" s="6">
        <f>VLOOKUP(L3451,'User input'!$D$6:$G$16,4,FALSE)</f>
        <v>18</v>
      </c>
      <c r="R3451" s="6">
        <f t="shared" si="215"/>
        <v>198</v>
      </c>
      <c r="S3451" s="26">
        <f t="shared" si="212"/>
        <v>374.21999999999997</v>
      </c>
      <c r="T3451" s="26">
        <f>IF(K3451&lt;'User input'!$I$9,'User input'!$J$8,IF(K3451&lt;'User input'!$I$10,'User input'!$J$9,IF(K3451&lt;'User input'!$I$11,'User input'!$J$10,'User input'!$J$11)))*S3451</f>
        <v>0</v>
      </c>
      <c r="U3451" s="26">
        <f>K3451*'User input'!$J$17+'User input'!$J$16</f>
        <v>0.5</v>
      </c>
    </row>
    <row r="3452" spans="1:21" x14ac:dyDescent="0.25">
      <c r="A3452" s="18">
        <v>3536</v>
      </c>
      <c r="B3452" s="10" t="s">
        <v>8197</v>
      </c>
      <c r="C3452" s="10" t="s">
        <v>5313</v>
      </c>
      <c r="D3452" s="10" t="s">
        <v>15</v>
      </c>
      <c r="E3452" s="10" t="s">
        <v>16</v>
      </c>
      <c r="F3452" s="16">
        <v>60</v>
      </c>
      <c r="G3452" s="10" t="s">
        <v>8198</v>
      </c>
      <c r="H3452" s="10" t="s">
        <v>1077</v>
      </c>
      <c r="I3452" s="10" t="s">
        <v>1078</v>
      </c>
      <c r="J3452" s="11">
        <v>43605</v>
      </c>
      <c r="K3452" s="16">
        <v>64</v>
      </c>
      <c r="L3452" s="10" t="s">
        <v>20</v>
      </c>
      <c r="M3452" s="10">
        <f t="shared" si="213"/>
        <v>2019</v>
      </c>
      <c r="N3452" s="10">
        <f t="shared" si="214"/>
        <v>5</v>
      </c>
      <c r="O3452" s="10" t="str">
        <f>VLOOKUP(L3452,'User input'!$D$6:$E$16,2,FALSE)</f>
        <v>Hyperwotsit</v>
      </c>
      <c r="P3452" s="10">
        <f>VLOOKUP(L3452,'User input'!$D$6:$G$16,3,FALSE)</f>
        <v>2.0099999999999998</v>
      </c>
      <c r="Q3452" s="10">
        <f>VLOOKUP(L3452,'User input'!$D$6:$G$16,4,FALSE)</f>
        <v>20</v>
      </c>
      <c r="R3452" s="10">
        <f t="shared" si="215"/>
        <v>1280</v>
      </c>
      <c r="S3452" s="27">
        <f t="shared" si="212"/>
        <v>2572.7999999999997</v>
      </c>
      <c r="T3452" s="27">
        <f>IF(K3452&lt;'User input'!$I$9,'User input'!$J$8,IF(K3452&lt;'User input'!$I$10,'User input'!$J$9,IF(K3452&lt;'User input'!$I$11,'User input'!$J$10,'User input'!$J$11)))*S3452</f>
        <v>128.63999999999999</v>
      </c>
      <c r="U3452" s="27">
        <f>K3452*'User input'!$J$17+'User input'!$J$16</f>
        <v>0.5</v>
      </c>
    </row>
    <row r="3453" spans="1:21" x14ac:dyDescent="0.25">
      <c r="A3453" s="17">
        <v>3537</v>
      </c>
      <c r="B3453" s="6" t="s">
        <v>1123</v>
      </c>
      <c r="C3453" s="6" t="s">
        <v>6274</v>
      </c>
      <c r="D3453" s="6" t="s">
        <v>28</v>
      </c>
      <c r="E3453" s="6" t="s">
        <v>29</v>
      </c>
      <c r="F3453" s="15">
        <v>30</v>
      </c>
      <c r="G3453" s="6" t="s">
        <v>8199</v>
      </c>
      <c r="H3453" s="6" t="s">
        <v>3654</v>
      </c>
      <c r="I3453" s="6" t="s">
        <v>1476</v>
      </c>
      <c r="J3453" s="7">
        <v>44132</v>
      </c>
      <c r="K3453" s="15">
        <v>56</v>
      </c>
      <c r="L3453" s="6" t="s">
        <v>99</v>
      </c>
      <c r="M3453" s="6">
        <f t="shared" si="213"/>
        <v>2020</v>
      </c>
      <c r="N3453" s="6">
        <f t="shared" si="214"/>
        <v>10</v>
      </c>
      <c r="O3453" s="6" t="str">
        <f>VLOOKUP(L3453,'User input'!$D$6:$E$16,2,FALSE)</f>
        <v>Superwossname</v>
      </c>
      <c r="P3453" s="6">
        <f>VLOOKUP(L3453,'User input'!$D$6:$G$16,3,FALSE)</f>
        <v>3.49</v>
      </c>
      <c r="Q3453" s="6">
        <f>VLOOKUP(L3453,'User input'!$D$6:$G$16,4,FALSE)</f>
        <v>20</v>
      </c>
      <c r="R3453" s="6">
        <f t="shared" si="215"/>
        <v>1120</v>
      </c>
      <c r="S3453" s="26">
        <f t="shared" si="212"/>
        <v>3908.8</v>
      </c>
      <c r="T3453" s="26">
        <f>IF(K3453&lt;'User input'!$I$9,'User input'!$J$8,IF(K3453&lt;'User input'!$I$10,'User input'!$J$9,IF(K3453&lt;'User input'!$I$11,'User input'!$J$10,'User input'!$J$11)))*S3453</f>
        <v>195.44000000000003</v>
      </c>
      <c r="U3453" s="26">
        <f>K3453*'User input'!$J$17+'User input'!$J$16</f>
        <v>0.5</v>
      </c>
    </row>
    <row r="3454" spans="1:21" x14ac:dyDescent="0.25">
      <c r="A3454" s="18">
        <v>3538</v>
      </c>
      <c r="B3454" s="10" t="s">
        <v>8200</v>
      </c>
      <c r="C3454" s="10" t="s">
        <v>2814</v>
      </c>
      <c r="D3454" s="10" t="s">
        <v>15</v>
      </c>
      <c r="E3454" s="10" t="s">
        <v>16</v>
      </c>
      <c r="F3454" s="16">
        <v>90</v>
      </c>
      <c r="G3454" s="10" t="s">
        <v>8201</v>
      </c>
      <c r="H3454" s="10" t="s">
        <v>1267</v>
      </c>
      <c r="I3454" s="10" t="s">
        <v>57</v>
      </c>
      <c r="J3454" s="11">
        <v>44050</v>
      </c>
      <c r="K3454" s="16">
        <v>53</v>
      </c>
      <c r="L3454" s="10" t="s">
        <v>157</v>
      </c>
      <c r="M3454" s="10">
        <f t="shared" si="213"/>
        <v>2020</v>
      </c>
      <c r="N3454" s="10">
        <f t="shared" si="214"/>
        <v>8</v>
      </c>
      <c r="O3454" s="10" t="str">
        <f>VLOOKUP(L3454,'User input'!$D$6:$E$16,2,FALSE)</f>
        <v>Ultrathing V3</v>
      </c>
      <c r="P3454" s="10">
        <f>VLOOKUP(L3454,'User input'!$D$6:$G$16,3,FALSE)</f>
        <v>3.39</v>
      </c>
      <c r="Q3454" s="10">
        <f>VLOOKUP(L3454,'User input'!$D$6:$G$16,4,FALSE)</f>
        <v>24</v>
      </c>
      <c r="R3454" s="10">
        <f t="shared" si="215"/>
        <v>1272</v>
      </c>
      <c r="S3454" s="27">
        <f t="shared" si="212"/>
        <v>4312.08</v>
      </c>
      <c r="T3454" s="27">
        <f>IF(K3454&lt;'User input'!$I$9,'User input'!$J$8,IF(K3454&lt;'User input'!$I$10,'User input'!$J$9,IF(K3454&lt;'User input'!$I$11,'User input'!$J$10,'User input'!$J$11)))*S3454</f>
        <v>215.60400000000001</v>
      </c>
      <c r="U3454" s="27">
        <f>K3454*'User input'!$J$17+'User input'!$J$16</f>
        <v>0.5</v>
      </c>
    </row>
    <row r="3455" spans="1:21" x14ac:dyDescent="0.25">
      <c r="A3455" s="17">
        <v>3539</v>
      </c>
      <c r="B3455" s="6" t="s">
        <v>5716</v>
      </c>
      <c r="C3455" s="6" t="s">
        <v>4567</v>
      </c>
      <c r="D3455" s="6" t="s">
        <v>28</v>
      </c>
      <c r="E3455" s="6" t="s">
        <v>29</v>
      </c>
      <c r="F3455" s="15">
        <v>90</v>
      </c>
      <c r="G3455" s="6" t="s">
        <v>8202</v>
      </c>
      <c r="H3455" s="6" t="s">
        <v>2398</v>
      </c>
      <c r="I3455" s="6" t="s">
        <v>185</v>
      </c>
      <c r="J3455" s="7">
        <v>43982</v>
      </c>
      <c r="K3455" s="15">
        <v>62</v>
      </c>
      <c r="L3455" s="6" t="s">
        <v>99</v>
      </c>
      <c r="M3455" s="6">
        <f t="shared" si="213"/>
        <v>2020</v>
      </c>
      <c r="N3455" s="6">
        <f t="shared" si="214"/>
        <v>5</v>
      </c>
      <c r="O3455" s="6" t="str">
        <f>VLOOKUP(L3455,'User input'!$D$6:$E$16,2,FALSE)</f>
        <v>Superwossname</v>
      </c>
      <c r="P3455" s="6">
        <f>VLOOKUP(L3455,'User input'!$D$6:$G$16,3,FALSE)</f>
        <v>3.49</v>
      </c>
      <c r="Q3455" s="6">
        <f>VLOOKUP(L3455,'User input'!$D$6:$G$16,4,FALSE)</f>
        <v>20</v>
      </c>
      <c r="R3455" s="6">
        <f t="shared" si="215"/>
        <v>1240</v>
      </c>
      <c r="S3455" s="26">
        <f t="shared" si="212"/>
        <v>4327.6000000000004</v>
      </c>
      <c r="T3455" s="26">
        <f>IF(K3455&lt;'User input'!$I$9,'User input'!$J$8,IF(K3455&lt;'User input'!$I$10,'User input'!$J$9,IF(K3455&lt;'User input'!$I$11,'User input'!$J$10,'User input'!$J$11)))*S3455</f>
        <v>216.38000000000002</v>
      </c>
      <c r="U3455" s="26">
        <f>K3455*'User input'!$J$17+'User input'!$J$16</f>
        <v>0.5</v>
      </c>
    </row>
    <row r="3456" spans="1:21" x14ac:dyDescent="0.25">
      <c r="A3456" s="18">
        <v>3540</v>
      </c>
      <c r="B3456" s="10" t="s">
        <v>3933</v>
      </c>
      <c r="C3456" s="10" t="s">
        <v>2551</v>
      </c>
      <c r="D3456" s="10" t="s">
        <v>28</v>
      </c>
      <c r="E3456" s="10" t="s">
        <v>29</v>
      </c>
      <c r="F3456" s="16">
        <v>30</v>
      </c>
      <c r="G3456" s="10" t="s">
        <v>8203</v>
      </c>
      <c r="H3456" s="10" t="s">
        <v>5401</v>
      </c>
      <c r="I3456" s="10" t="s">
        <v>32</v>
      </c>
      <c r="J3456" s="11">
        <v>43573</v>
      </c>
      <c r="K3456" s="16">
        <v>39</v>
      </c>
      <c r="L3456" s="10" t="s">
        <v>33</v>
      </c>
      <c r="M3456" s="10">
        <f t="shared" si="213"/>
        <v>2019</v>
      </c>
      <c r="N3456" s="10">
        <f t="shared" si="214"/>
        <v>4</v>
      </c>
      <c r="O3456" s="10" t="str">
        <f>VLOOKUP(L3456,'User input'!$D$6:$E$16,2,FALSE)</f>
        <v>Megawidget L</v>
      </c>
      <c r="P3456" s="10">
        <f>VLOOKUP(L3456,'User input'!$D$6:$G$16,3,FALSE)</f>
        <v>1.79</v>
      </c>
      <c r="Q3456" s="10">
        <f>VLOOKUP(L3456,'User input'!$D$6:$G$16,4,FALSE)</f>
        <v>24</v>
      </c>
      <c r="R3456" s="10">
        <f t="shared" si="215"/>
        <v>936</v>
      </c>
      <c r="S3456" s="27">
        <f t="shared" si="212"/>
        <v>1675.44</v>
      </c>
      <c r="T3456" s="27">
        <f>IF(K3456&lt;'User input'!$I$9,'User input'!$J$8,IF(K3456&lt;'User input'!$I$10,'User input'!$J$9,IF(K3456&lt;'User input'!$I$11,'User input'!$J$10,'User input'!$J$11)))*S3456</f>
        <v>50.263199999999998</v>
      </c>
      <c r="U3456" s="27">
        <f>K3456*'User input'!$J$17+'User input'!$J$16</f>
        <v>0.5</v>
      </c>
    </row>
    <row r="3457" spans="1:21" x14ac:dyDescent="0.25">
      <c r="A3457" s="17">
        <v>3541</v>
      </c>
      <c r="B3457" s="6" t="s">
        <v>492</v>
      </c>
      <c r="C3457" s="6" t="s">
        <v>2918</v>
      </c>
      <c r="D3457" s="6" t="s">
        <v>28</v>
      </c>
      <c r="E3457" s="6" t="s">
        <v>29</v>
      </c>
      <c r="F3457" s="15">
        <v>90</v>
      </c>
      <c r="G3457" s="6" t="s">
        <v>3212</v>
      </c>
      <c r="H3457" s="6" t="s">
        <v>5715</v>
      </c>
      <c r="I3457" s="6" t="s">
        <v>93</v>
      </c>
      <c r="J3457" s="7">
        <v>43880</v>
      </c>
      <c r="K3457" s="15">
        <v>73</v>
      </c>
      <c r="L3457" s="6" t="s">
        <v>62</v>
      </c>
      <c r="M3457" s="6">
        <f t="shared" si="213"/>
        <v>2020</v>
      </c>
      <c r="N3457" s="6">
        <f t="shared" si="214"/>
        <v>2</v>
      </c>
      <c r="O3457" s="6" t="str">
        <f>VLOOKUP(L3457,'User input'!$D$6:$E$16,2,FALSE)</f>
        <v>Ultrathing V4</v>
      </c>
      <c r="P3457" s="6">
        <f>VLOOKUP(L3457,'User input'!$D$6:$G$16,3,FALSE)</f>
        <v>3.99</v>
      </c>
      <c r="Q3457" s="6">
        <f>VLOOKUP(L3457,'User input'!$D$6:$G$16,4,FALSE)</f>
        <v>24</v>
      </c>
      <c r="R3457" s="6">
        <f t="shared" si="215"/>
        <v>1752</v>
      </c>
      <c r="S3457" s="26">
        <f t="shared" si="212"/>
        <v>6990.4800000000005</v>
      </c>
      <c r="T3457" s="26">
        <f>IF(K3457&lt;'User input'!$I$9,'User input'!$J$8,IF(K3457&lt;'User input'!$I$10,'User input'!$J$9,IF(K3457&lt;'User input'!$I$11,'User input'!$J$10,'User input'!$J$11)))*S3457</f>
        <v>349.52400000000006</v>
      </c>
      <c r="U3457" s="26">
        <f>K3457*'User input'!$J$17+'User input'!$J$16</f>
        <v>0.5</v>
      </c>
    </row>
    <row r="3458" spans="1:21" x14ac:dyDescent="0.25">
      <c r="A3458" s="18">
        <v>3542</v>
      </c>
      <c r="B3458" s="10" t="s">
        <v>7834</v>
      </c>
      <c r="C3458" s="10" t="s">
        <v>8204</v>
      </c>
      <c r="D3458" s="10" t="s">
        <v>49</v>
      </c>
      <c r="E3458" s="10" t="s">
        <v>16</v>
      </c>
      <c r="F3458" s="16">
        <v>60</v>
      </c>
      <c r="G3458" s="10" t="s">
        <v>8205</v>
      </c>
      <c r="H3458" s="10" t="s">
        <v>4279</v>
      </c>
      <c r="I3458" s="10" t="s">
        <v>38</v>
      </c>
      <c r="J3458" s="11">
        <v>43792</v>
      </c>
      <c r="K3458" s="16">
        <v>5</v>
      </c>
      <c r="L3458" s="10" t="s">
        <v>44</v>
      </c>
      <c r="M3458" s="10">
        <f t="shared" si="213"/>
        <v>2019</v>
      </c>
      <c r="N3458" s="10">
        <f t="shared" si="214"/>
        <v>11</v>
      </c>
      <c r="O3458" s="10" t="str">
        <f>VLOOKUP(L3458,'User input'!$D$6:$E$16,2,FALSE)</f>
        <v>Gigastuff</v>
      </c>
      <c r="P3458" s="10">
        <f>VLOOKUP(L3458,'User input'!$D$6:$G$16,3,FALSE)</f>
        <v>1.89</v>
      </c>
      <c r="Q3458" s="10">
        <f>VLOOKUP(L3458,'User input'!$D$6:$G$16,4,FALSE)</f>
        <v>18</v>
      </c>
      <c r="R3458" s="10">
        <f t="shared" si="215"/>
        <v>90</v>
      </c>
      <c r="S3458" s="27">
        <f t="shared" si="212"/>
        <v>170.1</v>
      </c>
      <c r="T3458" s="27">
        <f>IF(K3458&lt;'User input'!$I$9,'User input'!$J$8,IF(K3458&lt;'User input'!$I$10,'User input'!$J$9,IF(K3458&lt;'User input'!$I$11,'User input'!$J$10,'User input'!$J$11)))*S3458</f>
        <v>0</v>
      </c>
      <c r="U3458" s="27">
        <f>K3458*'User input'!$J$17+'User input'!$J$16</f>
        <v>0.5</v>
      </c>
    </row>
    <row r="3459" spans="1:21" x14ac:dyDescent="0.25">
      <c r="A3459" s="17">
        <v>3543</v>
      </c>
      <c r="B3459" s="6" t="s">
        <v>8206</v>
      </c>
      <c r="C3459" s="6" t="s">
        <v>3720</v>
      </c>
      <c r="D3459" s="6" t="s">
        <v>28</v>
      </c>
      <c r="E3459" s="6" t="s">
        <v>29</v>
      </c>
      <c r="F3459" s="15">
        <v>30</v>
      </c>
      <c r="G3459" s="6" t="s">
        <v>8207</v>
      </c>
      <c r="H3459" s="6" t="s">
        <v>3639</v>
      </c>
      <c r="I3459" s="6" t="s">
        <v>291</v>
      </c>
      <c r="J3459" s="7">
        <v>44402</v>
      </c>
      <c r="K3459" s="15">
        <v>52</v>
      </c>
      <c r="L3459" s="6" t="s">
        <v>20</v>
      </c>
      <c r="M3459" s="6">
        <f t="shared" si="213"/>
        <v>2021</v>
      </c>
      <c r="N3459" s="6">
        <f t="shared" si="214"/>
        <v>7</v>
      </c>
      <c r="O3459" s="6" t="str">
        <f>VLOOKUP(L3459,'User input'!$D$6:$E$16,2,FALSE)</f>
        <v>Hyperwotsit</v>
      </c>
      <c r="P3459" s="6">
        <f>VLOOKUP(L3459,'User input'!$D$6:$G$16,3,FALSE)</f>
        <v>2.0099999999999998</v>
      </c>
      <c r="Q3459" s="6">
        <f>VLOOKUP(L3459,'User input'!$D$6:$G$16,4,FALSE)</f>
        <v>20</v>
      </c>
      <c r="R3459" s="6">
        <f t="shared" si="215"/>
        <v>1040</v>
      </c>
      <c r="S3459" s="26">
        <f t="shared" si="212"/>
        <v>2090.3999999999996</v>
      </c>
      <c r="T3459" s="26">
        <f>IF(K3459&lt;'User input'!$I$9,'User input'!$J$8,IF(K3459&lt;'User input'!$I$10,'User input'!$J$9,IF(K3459&lt;'User input'!$I$11,'User input'!$J$10,'User input'!$J$11)))*S3459</f>
        <v>104.51999999999998</v>
      </c>
      <c r="U3459" s="26">
        <f>K3459*'User input'!$J$17+'User input'!$J$16</f>
        <v>0.5</v>
      </c>
    </row>
    <row r="3460" spans="1:21" x14ac:dyDescent="0.25">
      <c r="A3460" s="18">
        <v>3544</v>
      </c>
      <c r="B3460" s="10" t="s">
        <v>8208</v>
      </c>
      <c r="C3460" s="10" t="s">
        <v>2247</v>
      </c>
      <c r="D3460" s="10" t="s">
        <v>49</v>
      </c>
      <c r="E3460" s="10" t="s">
        <v>16</v>
      </c>
      <c r="F3460" s="16">
        <v>90</v>
      </c>
      <c r="G3460" s="10" t="s">
        <v>8209</v>
      </c>
      <c r="H3460" s="10" t="s">
        <v>1605</v>
      </c>
      <c r="I3460" s="10" t="s">
        <v>238</v>
      </c>
      <c r="J3460" s="11">
        <v>44352</v>
      </c>
      <c r="K3460" s="16">
        <v>67</v>
      </c>
      <c r="L3460" s="10" t="s">
        <v>52</v>
      </c>
      <c r="M3460" s="10">
        <f t="shared" si="213"/>
        <v>2021</v>
      </c>
      <c r="N3460" s="10">
        <f t="shared" si="214"/>
        <v>6</v>
      </c>
      <c r="O3460" s="10" t="str">
        <f>VLOOKUP(L3460,'User input'!$D$6:$E$16,2,FALSE)</f>
        <v>Megawidget S</v>
      </c>
      <c r="P3460" s="10">
        <f>VLOOKUP(L3460,'User input'!$D$6:$G$16,3,FALSE)</f>
        <v>0.69</v>
      </c>
      <c r="Q3460" s="10">
        <f>VLOOKUP(L3460,'User input'!$D$6:$G$16,4,FALSE)</f>
        <v>24</v>
      </c>
      <c r="R3460" s="10">
        <f t="shared" si="215"/>
        <v>1608</v>
      </c>
      <c r="S3460" s="27">
        <f t="shared" si="212"/>
        <v>1109.52</v>
      </c>
      <c r="T3460" s="27">
        <f>IF(K3460&lt;'User input'!$I$9,'User input'!$J$8,IF(K3460&lt;'User input'!$I$10,'User input'!$J$9,IF(K3460&lt;'User input'!$I$11,'User input'!$J$10,'User input'!$J$11)))*S3460</f>
        <v>55.475999999999999</v>
      </c>
      <c r="U3460" s="27">
        <f>K3460*'User input'!$J$17+'User input'!$J$16</f>
        <v>0.5</v>
      </c>
    </row>
    <row r="3461" spans="1:21" x14ac:dyDescent="0.25">
      <c r="A3461" s="17">
        <v>3545</v>
      </c>
      <c r="B3461" s="6" t="s">
        <v>8210</v>
      </c>
      <c r="C3461" s="6" t="s">
        <v>2027</v>
      </c>
      <c r="D3461" s="6" t="s">
        <v>15</v>
      </c>
      <c r="E3461" s="6" t="s">
        <v>16</v>
      </c>
      <c r="F3461" s="15">
        <v>30</v>
      </c>
      <c r="G3461" s="6" t="s">
        <v>8211</v>
      </c>
      <c r="H3461" s="6" t="s">
        <v>6660</v>
      </c>
      <c r="I3461" s="6" t="s">
        <v>32</v>
      </c>
      <c r="J3461" s="7">
        <v>43531</v>
      </c>
      <c r="K3461" s="15">
        <v>43</v>
      </c>
      <c r="L3461" s="6" t="s">
        <v>78</v>
      </c>
      <c r="M3461" s="6">
        <f t="shared" si="213"/>
        <v>2019</v>
      </c>
      <c r="N3461" s="6">
        <f t="shared" si="214"/>
        <v>3</v>
      </c>
      <c r="O3461" s="6" t="str">
        <f>VLOOKUP(L3461,'User input'!$D$6:$E$16,2,FALSE)</f>
        <v>Ultrathing V2</v>
      </c>
      <c r="P3461" s="6">
        <f>VLOOKUP(L3461,'User input'!$D$6:$G$16,3,FALSE)</f>
        <v>2.95</v>
      </c>
      <c r="Q3461" s="6">
        <f>VLOOKUP(L3461,'User input'!$D$6:$G$16,4,FALSE)</f>
        <v>20</v>
      </c>
      <c r="R3461" s="6">
        <f t="shared" si="215"/>
        <v>860</v>
      </c>
      <c r="S3461" s="26">
        <f t="shared" ref="S3461:S3524" si="216">R3461*P3461</f>
        <v>2537</v>
      </c>
      <c r="T3461" s="26">
        <f>IF(K3461&lt;'User input'!$I$9,'User input'!$J$8,IF(K3461&lt;'User input'!$I$10,'User input'!$J$9,IF(K3461&lt;'User input'!$I$11,'User input'!$J$10,'User input'!$J$11)))*S3461</f>
        <v>76.11</v>
      </c>
      <c r="U3461" s="26">
        <f>K3461*'User input'!$J$17+'User input'!$J$16</f>
        <v>0.5</v>
      </c>
    </row>
    <row r="3462" spans="1:21" x14ac:dyDescent="0.25">
      <c r="A3462" s="18">
        <v>3546</v>
      </c>
      <c r="B3462" s="10" t="s">
        <v>6434</v>
      </c>
      <c r="C3462" s="10" t="s">
        <v>7749</v>
      </c>
      <c r="D3462" s="10" t="s">
        <v>28</v>
      </c>
      <c r="E3462" s="10" t="s">
        <v>29</v>
      </c>
      <c r="F3462" s="16">
        <v>60</v>
      </c>
      <c r="G3462" s="10" t="s">
        <v>8212</v>
      </c>
      <c r="H3462" s="10" t="s">
        <v>889</v>
      </c>
      <c r="I3462" s="10" t="s">
        <v>38</v>
      </c>
      <c r="J3462" s="11">
        <v>44037</v>
      </c>
      <c r="K3462" s="16">
        <v>65</v>
      </c>
      <c r="L3462" s="10" t="s">
        <v>44</v>
      </c>
      <c r="M3462" s="10">
        <f t="shared" ref="M3462:M3525" si="217">YEAR(J3462)</f>
        <v>2020</v>
      </c>
      <c r="N3462" s="10">
        <f t="shared" ref="N3462:N3525" si="218">MONTH(J3462)</f>
        <v>7</v>
      </c>
      <c r="O3462" s="10" t="str">
        <f>VLOOKUP(L3462,'User input'!$D$6:$E$16,2,FALSE)</f>
        <v>Gigastuff</v>
      </c>
      <c r="P3462" s="10">
        <f>VLOOKUP(L3462,'User input'!$D$6:$G$16,3,FALSE)</f>
        <v>1.89</v>
      </c>
      <c r="Q3462" s="10">
        <f>VLOOKUP(L3462,'User input'!$D$6:$G$16,4,FALSE)</f>
        <v>18</v>
      </c>
      <c r="R3462" s="10">
        <f t="shared" ref="R3462:R3525" si="219">K3462*Q3462</f>
        <v>1170</v>
      </c>
      <c r="S3462" s="27">
        <f t="shared" si="216"/>
        <v>2211.2999999999997</v>
      </c>
      <c r="T3462" s="27">
        <f>IF(K3462&lt;'User input'!$I$9,'User input'!$J$8,IF(K3462&lt;'User input'!$I$10,'User input'!$J$9,IF(K3462&lt;'User input'!$I$11,'User input'!$J$10,'User input'!$J$11)))*S3462</f>
        <v>110.565</v>
      </c>
      <c r="U3462" s="27">
        <f>K3462*'User input'!$J$17+'User input'!$J$16</f>
        <v>0.5</v>
      </c>
    </row>
    <row r="3463" spans="1:21" x14ac:dyDescent="0.25">
      <c r="A3463" s="17">
        <v>3547</v>
      </c>
      <c r="B3463" s="6" t="s">
        <v>8213</v>
      </c>
      <c r="C3463" s="6" t="s">
        <v>4326</v>
      </c>
      <c r="D3463" s="6" t="s">
        <v>15</v>
      </c>
      <c r="E3463" s="6" t="s">
        <v>16</v>
      </c>
      <c r="F3463" s="15">
        <v>60</v>
      </c>
      <c r="G3463" s="6" t="s">
        <v>8214</v>
      </c>
      <c r="H3463" s="6" t="s">
        <v>3251</v>
      </c>
      <c r="I3463" s="6" t="s">
        <v>122</v>
      </c>
      <c r="J3463" s="7">
        <v>44517</v>
      </c>
      <c r="K3463" s="15">
        <v>75</v>
      </c>
      <c r="L3463" s="6" t="s">
        <v>157</v>
      </c>
      <c r="M3463" s="6">
        <f t="shared" si="217"/>
        <v>2021</v>
      </c>
      <c r="N3463" s="6">
        <f t="shared" si="218"/>
        <v>11</v>
      </c>
      <c r="O3463" s="6" t="str">
        <f>VLOOKUP(L3463,'User input'!$D$6:$E$16,2,FALSE)</f>
        <v>Ultrathing V3</v>
      </c>
      <c r="P3463" s="6">
        <f>VLOOKUP(L3463,'User input'!$D$6:$G$16,3,FALSE)</f>
        <v>3.39</v>
      </c>
      <c r="Q3463" s="6">
        <f>VLOOKUP(L3463,'User input'!$D$6:$G$16,4,FALSE)</f>
        <v>24</v>
      </c>
      <c r="R3463" s="6">
        <f t="shared" si="219"/>
        <v>1800</v>
      </c>
      <c r="S3463" s="26">
        <f t="shared" si="216"/>
        <v>6102</v>
      </c>
      <c r="T3463" s="26">
        <f>IF(K3463&lt;'User input'!$I$9,'User input'!$J$8,IF(K3463&lt;'User input'!$I$10,'User input'!$J$9,IF(K3463&lt;'User input'!$I$11,'User input'!$J$10,'User input'!$J$11)))*S3463</f>
        <v>305.10000000000002</v>
      </c>
      <c r="U3463" s="26">
        <f>K3463*'User input'!$J$17+'User input'!$J$16</f>
        <v>0.5</v>
      </c>
    </row>
    <row r="3464" spans="1:21" x14ac:dyDescent="0.25">
      <c r="A3464" s="18">
        <v>3548</v>
      </c>
      <c r="B3464" s="10" t="s">
        <v>6820</v>
      </c>
      <c r="C3464" s="10" t="s">
        <v>6783</v>
      </c>
      <c r="D3464" s="10" t="s">
        <v>49</v>
      </c>
      <c r="E3464" s="10" t="s">
        <v>16</v>
      </c>
      <c r="F3464" s="16">
        <v>30</v>
      </c>
      <c r="G3464" s="10" t="s">
        <v>8215</v>
      </c>
      <c r="H3464" s="10" t="s">
        <v>1984</v>
      </c>
      <c r="I3464" s="10" t="s">
        <v>32</v>
      </c>
      <c r="J3464" s="11">
        <v>43593</v>
      </c>
      <c r="K3464" s="16">
        <v>28</v>
      </c>
      <c r="L3464" s="10" t="s">
        <v>99</v>
      </c>
      <c r="M3464" s="10">
        <f t="shared" si="217"/>
        <v>2019</v>
      </c>
      <c r="N3464" s="10">
        <f t="shared" si="218"/>
        <v>5</v>
      </c>
      <c r="O3464" s="10" t="str">
        <f>VLOOKUP(L3464,'User input'!$D$6:$E$16,2,FALSE)</f>
        <v>Superwossname</v>
      </c>
      <c r="P3464" s="10">
        <f>VLOOKUP(L3464,'User input'!$D$6:$G$16,3,FALSE)</f>
        <v>3.49</v>
      </c>
      <c r="Q3464" s="10">
        <f>VLOOKUP(L3464,'User input'!$D$6:$G$16,4,FALSE)</f>
        <v>20</v>
      </c>
      <c r="R3464" s="10">
        <f t="shared" si="219"/>
        <v>560</v>
      </c>
      <c r="S3464" s="27">
        <f t="shared" si="216"/>
        <v>1954.4</v>
      </c>
      <c r="T3464" s="27">
        <f>IF(K3464&lt;'User input'!$I$9,'User input'!$J$8,IF(K3464&lt;'User input'!$I$10,'User input'!$J$9,IF(K3464&lt;'User input'!$I$11,'User input'!$J$10,'User input'!$J$11)))*S3464</f>
        <v>58.631999999999998</v>
      </c>
      <c r="U3464" s="27">
        <f>K3464*'User input'!$J$17+'User input'!$J$16</f>
        <v>0.5</v>
      </c>
    </row>
    <row r="3465" spans="1:21" x14ac:dyDescent="0.25">
      <c r="A3465" s="17">
        <v>3549</v>
      </c>
      <c r="B3465" s="6" t="s">
        <v>4219</v>
      </c>
      <c r="C3465" s="6" t="s">
        <v>2200</v>
      </c>
      <c r="D3465" s="6" t="s">
        <v>28</v>
      </c>
      <c r="E3465" s="6" t="s">
        <v>29</v>
      </c>
      <c r="F3465" s="15">
        <v>60</v>
      </c>
      <c r="G3465" s="6" t="s">
        <v>8216</v>
      </c>
      <c r="H3465" s="6" t="s">
        <v>8217</v>
      </c>
      <c r="I3465" s="6" t="s">
        <v>19</v>
      </c>
      <c r="J3465" s="7">
        <v>44503</v>
      </c>
      <c r="K3465" s="15">
        <v>69</v>
      </c>
      <c r="L3465" s="6" t="s">
        <v>39</v>
      </c>
      <c r="M3465" s="6">
        <f t="shared" si="217"/>
        <v>2021</v>
      </c>
      <c r="N3465" s="6">
        <f t="shared" si="218"/>
        <v>11</v>
      </c>
      <c r="O3465" s="6" t="str">
        <f>VLOOKUP(L3465,'User input'!$D$6:$E$16,2,FALSE)</f>
        <v>Ultrathing V1</v>
      </c>
      <c r="P3465" s="6">
        <f>VLOOKUP(L3465,'User input'!$D$6:$G$16,3,FALSE)</f>
        <v>1.79</v>
      </c>
      <c r="Q3465" s="6">
        <f>VLOOKUP(L3465,'User input'!$D$6:$G$16,4,FALSE)</f>
        <v>17</v>
      </c>
      <c r="R3465" s="6">
        <f t="shared" si="219"/>
        <v>1173</v>
      </c>
      <c r="S3465" s="26">
        <f t="shared" si="216"/>
        <v>2099.67</v>
      </c>
      <c r="T3465" s="26">
        <f>IF(K3465&lt;'User input'!$I$9,'User input'!$J$8,IF(K3465&lt;'User input'!$I$10,'User input'!$J$9,IF(K3465&lt;'User input'!$I$11,'User input'!$J$10,'User input'!$J$11)))*S3465</f>
        <v>104.98350000000001</v>
      </c>
      <c r="U3465" s="26">
        <f>K3465*'User input'!$J$17+'User input'!$J$16</f>
        <v>0.5</v>
      </c>
    </row>
    <row r="3466" spans="1:21" x14ac:dyDescent="0.25">
      <c r="A3466" s="18">
        <v>3550</v>
      </c>
      <c r="B3466" s="10" t="s">
        <v>8218</v>
      </c>
      <c r="C3466" s="10" t="s">
        <v>2197</v>
      </c>
      <c r="D3466" s="10" t="s">
        <v>49</v>
      </c>
      <c r="E3466" s="10" t="s">
        <v>16</v>
      </c>
      <c r="F3466" s="16">
        <v>30</v>
      </c>
      <c r="G3466" s="10" t="s">
        <v>8216</v>
      </c>
      <c r="H3466" s="10" t="s">
        <v>347</v>
      </c>
      <c r="I3466" s="10" t="s">
        <v>25</v>
      </c>
      <c r="J3466" s="11">
        <v>44477</v>
      </c>
      <c r="K3466" s="16">
        <v>41</v>
      </c>
      <c r="L3466" s="10" t="s">
        <v>99</v>
      </c>
      <c r="M3466" s="10">
        <f t="shared" si="217"/>
        <v>2021</v>
      </c>
      <c r="N3466" s="10">
        <f t="shared" si="218"/>
        <v>10</v>
      </c>
      <c r="O3466" s="10" t="str">
        <f>VLOOKUP(L3466,'User input'!$D$6:$E$16,2,FALSE)</f>
        <v>Superwossname</v>
      </c>
      <c r="P3466" s="10">
        <f>VLOOKUP(L3466,'User input'!$D$6:$G$16,3,FALSE)</f>
        <v>3.49</v>
      </c>
      <c r="Q3466" s="10">
        <f>VLOOKUP(L3466,'User input'!$D$6:$G$16,4,FALSE)</f>
        <v>20</v>
      </c>
      <c r="R3466" s="10">
        <f t="shared" si="219"/>
        <v>820</v>
      </c>
      <c r="S3466" s="27">
        <f t="shared" si="216"/>
        <v>2861.8</v>
      </c>
      <c r="T3466" s="27">
        <f>IF(K3466&lt;'User input'!$I$9,'User input'!$J$8,IF(K3466&lt;'User input'!$I$10,'User input'!$J$9,IF(K3466&lt;'User input'!$I$11,'User input'!$J$10,'User input'!$J$11)))*S3466</f>
        <v>85.853999999999999</v>
      </c>
      <c r="U3466" s="27">
        <f>K3466*'User input'!$J$17+'User input'!$J$16</f>
        <v>0.5</v>
      </c>
    </row>
    <row r="3467" spans="1:21" x14ac:dyDescent="0.25">
      <c r="A3467" s="17">
        <v>3551</v>
      </c>
      <c r="B3467" s="6" t="s">
        <v>8219</v>
      </c>
      <c r="C3467" s="6" t="s">
        <v>1379</v>
      </c>
      <c r="D3467" s="6" t="s">
        <v>49</v>
      </c>
      <c r="E3467" s="6" t="s">
        <v>16</v>
      </c>
      <c r="F3467" s="15">
        <v>90</v>
      </c>
      <c r="G3467" s="6" t="s">
        <v>8220</v>
      </c>
      <c r="H3467" s="6" t="s">
        <v>2972</v>
      </c>
      <c r="I3467" s="6" t="s">
        <v>2973</v>
      </c>
      <c r="J3467" s="7">
        <v>44542</v>
      </c>
      <c r="K3467" s="15">
        <v>46</v>
      </c>
      <c r="L3467" s="6" t="s">
        <v>78</v>
      </c>
      <c r="M3467" s="6">
        <f t="shared" si="217"/>
        <v>2021</v>
      </c>
      <c r="N3467" s="6">
        <f t="shared" si="218"/>
        <v>12</v>
      </c>
      <c r="O3467" s="6" t="str">
        <f>VLOOKUP(L3467,'User input'!$D$6:$E$16,2,FALSE)</f>
        <v>Ultrathing V2</v>
      </c>
      <c r="P3467" s="6">
        <f>VLOOKUP(L3467,'User input'!$D$6:$G$16,3,FALSE)</f>
        <v>2.95</v>
      </c>
      <c r="Q3467" s="6">
        <f>VLOOKUP(L3467,'User input'!$D$6:$G$16,4,FALSE)</f>
        <v>20</v>
      </c>
      <c r="R3467" s="6">
        <f t="shared" si="219"/>
        <v>920</v>
      </c>
      <c r="S3467" s="26">
        <f t="shared" si="216"/>
        <v>2714</v>
      </c>
      <c r="T3467" s="26">
        <f>IF(K3467&lt;'User input'!$I$9,'User input'!$J$8,IF(K3467&lt;'User input'!$I$10,'User input'!$J$9,IF(K3467&lt;'User input'!$I$11,'User input'!$J$10,'User input'!$J$11)))*S3467</f>
        <v>81.42</v>
      </c>
      <c r="U3467" s="26">
        <f>K3467*'User input'!$J$17+'User input'!$J$16</f>
        <v>0.5</v>
      </c>
    </row>
    <row r="3468" spans="1:21" x14ac:dyDescent="0.25">
      <c r="A3468" s="18">
        <v>3552</v>
      </c>
      <c r="B3468" s="10" t="s">
        <v>8221</v>
      </c>
      <c r="C3468" s="10" t="s">
        <v>661</v>
      </c>
      <c r="D3468" s="10" t="s">
        <v>28</v>
      </c>
      <c r="E3468" s="10" t="s">
        <v>29</v>
      </c>
      <c r="F3468" s="16">
        <v>90</v>
      </c>
      <c r="G3468" s="10" t="s">
        <v>8222</v>
      </c>
      <c r="H3468" s="10" t="s">
        <v>285</v>
      </c>
      <c r="I3468" s="10" t="s">
        <v>32</v>
      </c>
      <c r="J3468" s="11">
        <v>43924</v>
      </c>
      <c r="K3468" s="16">
        <v>12</v>
      </c>
      <c r="L3468" s="10" t="s">
        <v>33</v>
      </c>
      <c r="M3468" s="10">
        <f t="shared" si="217"/>
        <v>2020</v>
      </c>
      <c r="N3468" s="10">
        <f t="shared" si="218"/>
        <v>4</v>
      </c>
      <c r="O3468" s="10" t="str">
        <f>VLOOKUP(L3468,'User input'!$D$6:$E$16,2,FALSE)</f>
        <v>Megawidget L</v>
      </c>
      <c r="P3468" s="10">
        <f>VLOOKUP(L3468,'User input'!$D$6:$G$16,3,FALSE)</f>
        <v>1.79</v>
      </c>
      <c r="Q3468" s="10">
        <f>VLOOKUP(L3468,'User input'!$D$6:$G$16,4,FALSE)</f>
        <v>24</v>
      </c>
      <c r="R3468" s="10">
        <f t="shared" si="219"/>
        <v>288</v>
      </c>
      <c r="S3468" s="27">
        <f t="shared" si="216"/>
        <v>515.52</v>
      </c>
      <c r="T3468" s="27">
        <f>IF(K3468&lt;'User input'!$I$9,'User input'!$J$8,IF(K3468&lt;'User input'!$I$10,'User input'!$J$9,IF(K3468&lt;'User input'!$I$11,'User input'!$J$10,'User input'!$J$11)))*S3468</f>
        <v>0</v>
      </c>
      <c r="U3468" s="27">
        <f>K3468*'User input'!$J$17+'User input'!$J$16</f>
        <v>0.5</v>
      </c>
    </row>
    <row r="3469" spans="1:21" x14ac:dyDescent="0.25">
      <c r="A3469" s="17">
        <v>3553</v>
      </c>
      <c r="B3469" s="6" t="s">
        <v>1674</v>
      </c>
      <c r="C3469" s="6" t="s">
        <v>4338</v>
      </c>
      <c r="D3469" s="6" t="s">
        <v>28</v>
      </c>
      <c r="E3469" s="6" t="s">
        <v>29</v>
      </c>
      <c r="F3469" s="15">
        <v>30</v>
      </c>
      <c r="G3469" s="6" t="s">
        <v>8223</v>
      </c>
      <c r="H3469" s="6" t="s">
        <v>5195</v>
      </c>
      <c r="I3469" s="6" t="s">
        <v>93</v>
      </c>
      <c r="J3469" s="7">
        <v>43769</v>
      </c>
      <c r="K3469" s="15">
        <v>49</v>
      </c>
      <c r="L3469" s="6" t="s">
        <v>68</v>
      </c>
      <c r="M3469" s="6">
        <f t="shared" si="217"/>
        <v>2019</v>
      </c>
      <c r="N3469" s="6">
        <f t="shared" si="218"/>
        <v>10</v>
      </c>
      <c r="O3469" s="6" t="str">
        <f>VLOOKUP(L3469,'User input'!$D$6:$E$16,2,FALSE)</f>
        <v>Megawidget M</v>
      </c>
      <c r="P3469" s="6">
        <f>VLOOKUP(L3469,'User input'!$D$6:$G$16,3,FALSE)</f>
        <v>1.29</v>
      </c>
      <c r="Q3469" s="6">
        <f>VLOOKUP(L3469,'User input'!$D$6:$G$16,4,FALSE)</f>
        <v>24</v>
      </c>
      <c r="R3469" s="6">
        <f t="shared" si="219"/>
        <v>1176</v>
      </c>
      <c r="S3469" s="26">
        <f t="shared" si="216"/>
        <v>1517.04</v>
      </c>
      <c r="T3469" s="26">
        <f>IF(K3469&lt;'User input'!$I$9,'User input'!$J$8,IF(K3469&lt;'User input'!$I$10,'User input'!$J$9,IF(K3469&lt;'User input'!$I$11,'User input'!$J$10,'User input'!$J$11)))*S3469</f>
        <v>45.511199999999995</v>
      </c>
      <c r="U3469" s="26">
        <f>K3469*'User input'!$J$17+'User input'!$J$16</f>
        <v>0.5</v>
      </c>
    </row>
    <row r="3470" spans="1:21" x14ac:dyDescent="0.25">
      <c r="A3470" s="18">
        <v>3554</v>
      </c>
      <c r="B3470" s="10" t="s">
        <v>8224</v>
      </c>
      <c r="C3470" s="10" t="s">
        <v>5870</v>
      </c>
      <c r="D3470" s="10" t="s">
        <v>49</v>
      </c>
      <c r="E3470" s="10" t="s">
        <v>16</v>
      </c>
      <c r="F3470" s="16">
        <v>60</v>
      </c>
      <c r="G3470" s="10" t="s">
        <v>8225</v>
      </c>
      <c r="H3470" s="10" t="s">
        <v>2732</v>
      </c>
      <c r="I3470" s="10" t="s">
        <v>122</v>
      </c>
      <c r="J3470" s="11">
        <v>44066</v>
      </c>
      <c r="K3470" s="16">
        <v>40</v>
      </c>
      <c r="L3470" s="10" t="s">
        <v>78</v>
      </c>
      <c r="M3470" s="10">
        <f t="shared" si="217"/>
        <v>2020</v>
      </c>
      <c r="N3470" s="10">
        <f t="shared" si="218"/>
        <v>8</v>
      </c>
      <c r="O3470" s="10" t="str">
        <f>VLOOKUP(L3470,'User input'!$D$6:$E$16,2,FALSE)</f>
        <v>Ultrathing V2</v>
      </c>
      <c r="P3470" s="10">
        <f>VLOOKUP(L3470,'User input'!$D$6:$G$16,3,FALSE)</f>
        <v>2.95</v>
      </c>
      <c r="Q3470" s="10">
        <f>VLOOKUP(L3470,'User input'!$D$6:$G$16,4,FALSE)</f>
        <v>20</v>
      </c>
      <c r="R3470" s="10">
        <f t="shared" si="219"/>
        <v>800</v>
      </c>
      <c r="S3470" s="27">
        <f t="shared" si="216"/>
        <v>2360</v>
      </c>
      <c r="T3470" s="27">
        <f>IF(K3470&lt;'User input'!$I$9,'User input'!$J$8,IF(K3470&lt;'User input'!$I$10,'User input'!$J$9,IF(K3470&lt;'User input'!$I$11,'User input'!$J$10,'User input'!$J$11)))*S3470</f>
        <v>70.8</v>
      </c>
      <c r="U3470" s="27">
        <f>K3470*'User input'!$J$17+'User input'!$J$16</f>
        <v>0.5</v>
      </c>
    </row>
    <row r="3471" spans="1:21" x14ac:dyDescent="0.25">
      <c r="A3471" s="17">
        <v>3555</v>
      </c>
      <c r="B3471" s="6" t="s">
        <v>6252</v>
      </c>
      <c r="C3471" s="6" t="s">
        <v>5634</v>
      </c>
      <c r="D3471" s="6" t="s">
        <v>28</v>
      </c>
      <c r="E3471" s="6" t="s">
        <v>29</v>
      </c>
      <c r="F3471" s="15">
        <v>60</v>
      </c>
      <c r="G3471" s="6" t="s">
        <v>8226</v>
      </c>
      <c r="H3471" s="6" t="s">
        <v>3450</v>
      </c>
      <c r="I3471" s="6" t="s">
        <v>32</v>
      </c>
      <c r="J3471" s="7">
        <v>43774</v>
      </c>
      <c r="K3471" s="15">
        <v>74</v>
      </c>
      <c r="L3471" s="6" t="s">
        <v>62</v>
      </c>
      <c r="M3471" s="6">
        <f t="shared" si="217"/>
        <v>2019</v>
      </c>
      <c r="N3471" s="6">
        <f t="shared" si="218"/>
        <v>11</v>
      </c>
      <c r="O3471" s="6" t="str">
        <f>VLOOKUP(L3471,'User input'!$D$6:$E$16,2,FALSE)</f>
        <v>Ultrathing V4</v>
      </c>
      <c r="P3471" s="6">
        <f>VLOOKUP(L3471,'User input'!$D$6:$G$16,3,FALSE)</f>
        <v>3.99</v>
      </c>
      <c r="Q3471" s="6">
        <f>VLOOKUP(L3471,'User input'!$D$6:$G$16,4,FALSE)</f>
        <v>24</v>
      </c>
      <c r="R3471" s="6">
        <f t="shared" si="219"/>
        <v>1776</v>
      </c>
      <c r="S3471" s="26">
        <f t="shared" si="216"/>
        <v>7086.2400000000007</v>
      </c>
      <c r="T3471" s="26">
        <f>IF(K3471&lt;'User input'!$I$9,'User input'!$J$8,IF(K3471&lt;'User input'!$I$10,'User input'!$J$9,IF(K3471&lt;'User input'!$I$11,'User input'!$J$10,'User input'!$J$11)))*S3471</f>
        <v>354.31200000000007</v>
      </c>
      <c r="U3471" s="26">
        <f>K3471*'User input'!$J$17+'User input'!$J$16</f>
        <v>0.5</v>
      </c>
    </row>
    <row r="3472" spans="1:21" x14ac:dyDescent="0.25">
      <c r="A3472" s="18">
        <v>3556</v>
      </c>
      <c r="B3472" s="10" t="s">
        <v>8227</v>
      </c>
      <c r="C3472" s="10" t="s">
        <v>5340</v>
      </c>
      <c r="D3472" s="10" t="s">
        <v>49</v>
      </c>
      <c r="E3472" s="10" t="s">
        <v>16</v>
      </c>
      <c r="F3472" s="16">
        <v>90</v>
      </c>
      <c r="G3472" s="10" t="s">
        <v>8228</v>
      </c>
      <c r="H3472" s="10" t="s">
        <v>1756</v>
      </c>
      <c r="I3472" s="10" t="s">
        <v>122</v>
      </c>
      <c r="J3472" s="11">
        <v>43782</v>
      </c>
      <c r="K3472" s="16">
        <v>71</v>
      </c>
      <c r="L3472" s="10" t="s">
        <v>44</v>
      </c>
      <c r="M3472" s="10">
        <f t="shared" si="217"/>
        <v>2019</v>
      </c>
      <c r="N3472" s="10">
        <f t="shared" si="218"/>
        <v>11</v>
      </c>
      <c r="O3472" s="10" t="str">
        <f>VLOOKUP(L3472,'User input'!$D$6:$E$16,2,FALSE)</f>
        <v>Gigastuff</v>
      </c>
      <c r="P3472" s="10">
        <f>VLOOKUP(L3472,'User input'!$D$6:$G$16,3,FALSE)</f>
        <v>1.89</v>
      </c>
      <c r="Q3472" s="10">
        <f>VLOOKUP(L3472,'User input'!$D$6:$G$16,4,FALSE)</f>
        <v>18</v>
      </c>
      <c r="R3472" s="10">
        <f t="shared" si="219"/>
        <v>1278</v>
      </c>
      <c r="S3472" s="27">
        <f t="shared" si="216"/>
        <v>2415.42</v>
      </c>
      <c r="T3472" s="27">
        <f>IF(K3472&lt;'User input'!$I$9,'User input'!$J$8,IF(K3472&lt;'User input'!$I$10,'User input'!$J$9,IF(K3472&lt;'User input'!$I$11,'User input'!$J$10,'User input'!$J$11)))*S3472</f>
        <v>120.77100000000002</v>
      </c>
      <c r="U3472" s="27">
        <f>K3472*'User input'!$J$17+'User input'!$J$16</f>
        <v>0.5</v>
      </c>
    </row>
    <row r="3473" spans="1:21" x14ac:dyDescent="0.25">
      <c r="A3473" s="17">
        <v>3557</v>
      </c>
      <c r="B3473" s="6" t="s">
        <v>8229</v>
      </c>
      <c r="C3473" s="6" t="s">
        <v>5905</v>
      </c>
      <c r="D3473" s="6" t="s">
        <v>28</v>
      </c>
      <c r="E3473" s="6" t="s">
        <v>29</v>
      </c>
      <c r="F3473" s="15">
        <v>30</v>
      </c>
      <c r="G3473" s="6" t="s">
        <v>8230</v>
      </c>
      <c r="H3473" s="6" t="s">
        <v>5584</v>
      </c>
      <c r="I3473" s="6" t="s">
        <v>32</v>
      </c>
      <c r="J3473" s="7">
        <v>43547</v>
      </c>
      <c r="K3473" s="15">
        <v>58</v>
      </c>
      <c r="L3473" s="6" t="s">
        <v>52</v>
      </c>
      <c r="M3473" s="6">
        <f t="shared" si="217"/>
        <v>2019</v>
      </c>
      <c r="N3473" s="6">
        <f t="shared" si="218"/>
        <v>3</v>
      </c>
      <c r="O3473" s="6" t="str">
        <f>VLOOKUP(L3473,'User input'!$D$6:$E$16,2,FALSE)</f>
        <v>Megawidget S</v>
      </c>
      <c r="P3473" s="6">
        <f>VLOOKUP(L3473,'User input'!$D$6:$G$16,3,FALSE)</f>
        <v>0.69</v>
      </c>
      <c r="Q3473" s="6">
        <f>VLOOKUP(L3473,'User input'!$D$6:$G$16,4,FALSE)</f>
        <v>24</v>
      </c>
      <c r="R3473" s="6">
        <f t="shared" si="219"/>
        <v>1392</v>
      </c>
      <c r="S3473" s="26">
        <f t="shared" si="216"/>
        <v>960.4799999999999</v>
      </c>
      <c r="T3473" s="26">
        <f>IF(K3473&lt;'User input'!$I$9,'User input'!$J$8,IF(K3473&lt;'User input'!$I$10,'User input'!$J$9,IF(K3473&lt;'User input'!$I$11,'User input'!$J$10,'User input'!$J$11)))*S3473</f>
        <v>48.024000000000001</v>
      </c>
      <c r="U3473" s="26">
        <f>K3473*'User input'!$J$17+'User input'!$J$16</f>
        <v>0.5</v>
      </c>
    </row>
    <row r="3474" spans="1:21" x14ac:dyDescent="0.25">
      <c r="A3474" s="18">
        <v>3558</v>
      </c>
      <c r="B3474" s="10" t="s">
        <v>8231</v>
      </c>
      <c r="C3474" s="10" t="s">
        <v>1067</v>
      </c>
      <c r="D3474" s="10" t="s">
        <v>15</v>
      </c>
      <c r="E3474" s="10" t="s">
        <v>16</v>
      </c>
      <c r="F3474" s="16">
        <v>60</v>
      </c>
      <c r="G3474" s="10" t="s">
        <v>8232</v>
      </c>
      <c r="H3474" s="10" t="s">
        <v>3377</v>
      </c>
      <c r="I3474" s="10" t="s">
        <v>2868</v>
      </c>
      <c r="J3474" s="11">
        <v>44285</v>
      </c>
      <c r="K3474" s="16">
        <v>10</v>
      </c>
      <c r="L3474" s="10" t="s">
        <v>78</v>
      </c>
      <c r="M3474" s="10">
        <f t="shared" si="217"/>
        <v>2021</v>
      </c>
      <c r="N3474" s="10">
        <f t="shared" si="218"/>
        <v>3</v>
      </c>
      <c r="O3474" s="10" t="str">
        <f>VLOOKUP(L3474,'User input'!$D$6:$E$16,2,FALSE)</f>
        <v>Ultrathing V2</v>
      </c>
      <c r="P3474" s="10">
        <f>VLOOKUP(L3474,'User input'!$D$6:$G$16,3,FALSE)</f>
        <v>2.95</v>
      </c>
      <c r="Q3474" s="10">
        <f>VLOOKUP(L3474,'User input'!$D$6:$G$16,4,FALSE)</f>
        <v>20</v>
      </c>
      <c r="R3474" s="10">
        <f t="shared" si="219"/>
        <v>200</v>
      </c>
      <c r="S3474" s="27">
        <f t="shared" si="216"/>
        <v>590</v>
      </c>
      <c r="T3474" s="27">
        <f>IF(K3474&lt;'User input'!$I$9,'User input'!$J$8,IF(K3474&lt;'User input'!$I$10,'User input'!$J$9,IF(K3474&lt;'User input'!$I$11,'User input'!$J$10,'User input'!$J$11)))*S3474</f>
        <v>0</v>
      </c>
      <c r="U3474" s="27">
        <f>K3474*'User input'!$J$17+'User input'!$J$16</f>
        <v>0.5</v>
      </c>
    </row>
    <row r="3475" spans="1:21" x14ac:dyDescent="0.25">
      <c r="A3475" s="17">
        <v>3559</v>
      </c>
      <c r="B3475" s="6" t="s">
        <v>8233</v>
      </c>
      <c r="C3475" s="6" t="s">
        <v>732</v>
      </c>
      <c r="D3475" s="6" t="s">
        <v>41</v>
      </c>
      <c r="E3475" s="6" t="s">
        <v>16</v>
      </c>
      <c r="F3475" s="15">
        <v>60</v>
      </c>
      <c r="G3475" s="6" t="s">
        <v>8234</v>
      </c>
      <c r="H3475" s="6" t="s">
        <v>2639</v>
      </c>
      <c r="I3475" s="6" t="s">
        <v>32</v>
      </c>
      <c r="J3475" s="7">
        <v>43846</v>
      </c>
      <c r="K3475" s="15">
        <v>37</v>
      </c>
      <c r="L3475" s="6" t="s">
        <v>20</v>
      </c>
      <c r="M3475" s="6">
        <f t="shared" si="217"/>
        <v>2020</v>
      </c>
      <c r="N3475" s="6">
        <f t="shared" si="218"/>
        <v>1</v>
      </c>
      <c r="O3475" s="6" t="str">
        <f>VLOOKUP(L3475,'User input'!$D$6:$E$16,2,FALSE)</f>
        <v>Hyperwotsit</v>
      </c>
      <c r="P3475" s="6">
        <f>VLOOKUP(L3475,'User input'!$D$6:$G$16,3,FALSE)</f>
        <v>2.0099999999999998</v>
      </c>
      <c r="Q3475" s="6">
        <f>VLOOKUP(L3475,'User input'!$D$6:$G$16,4,FALSE)</f>
        <v>20</v>
      </c>
      <c r="R3475" s="6">
        <f t="shared" si="219"/>
        <v>740</v>
      </c>
      <c r="S3475" s="26">
        <f t="shared" si="216"/>
        <v>1487.3999999999999</v>
      </c>
      <c r="T3475" s="26">
        <f>IF(K3475&lt;'User input'!$I$9,'User input'!$J$8,IF(K3475&lt;'User input'!$I$10,'User input'!$J$9,IF(K3475&lt;'User input'!$I$11,'User input'!$J$10,'User input'!$J$11)))*S3475</f>
        <v>44.621999999999993</v>
      </c>
      <c r="U3475" s="26">
        <f>K3475*'User input'!$J$17+'User input'!$J$16</f>
        <v>0.5</v>
      </c>
    </row>
    <row r="3476" spans="1:21" x14ac:dyDescent="0.25">
      <c r="A3476" s="18">
        <v>3560</v>
      </c>
      <c r="B3476" s="10" t="s">
        <v>8235</v>
      </c>
      <c r="C3476" s="10" t="s">
        <v>755</v>
      </c>
      <c r="D3476" s="10" t="s">
        <v>15</v>
      </c>
      <c r="E3476" s="10" t="s">
        <v>16</v>
      </c>
      <c r="F3476" s="16">
        <v>60</v>
      </c>
      <c r="G3476" s="10" t="s">
        <v>8236</v>
      </c>
      <c r="H3476" s="10" t="s">
        <v>1893</v>
      </c>
      <c r="I3476" s="10" t="s">
        <v>176</v>
      </c>
      <c r="J3476" s="11">
        <v>44352</v>
      </c>
      <c r="K3476" s="16">
        <v>60</v>
      </c>
      <c r="L3476" s="10" t="s">
        <v>157</v>
      </c>
      <c r="M3476" s="10">
        <f t="shared" si="217"/>
        <v>2021</v>
      </c>
      <c r="N3476" s="10">
        <f t="shared" si="218"/>
        <v>6</v>
      </c>
      <c r="O3476" s="10" t="str">
        <f>VLOOKUP(L3476,'User input'!$D$6:$E$16,2,FALSE)</f>
        <v>Ultrathing V3</v>
      </c>
      <c r="P3476" s="10">
        <f>VLOOKUP(L3476,'User input'!$D$6:$G$16,3,FALSE)</f>
        <v>3.39</v>
      </c>
      <c r="Q3476" s="10">
        <f>VLOOKUP(L3476,'User input'!$D$6:$G$16,4,FALSE)</f>
        <v>24</v>
      </c>
      <c r="R3476" s="10">
        <f t="shared" si="219"/>
        <v>1440</v>
      </c>
      <c r="S3476" s="27">
        <f t="shared" si="216"/>
        <v>4881.6000000000004</v>
      </c>
      <c r="T3476" s="27">
        <f>IF(K3476&lt;'User input'!$I$9,'User input'!$J$8,IF(K3476&lt;'User input'!$I$10,'User input'!$J$9,IF(K3476&lt;'User input'!$I$11,'User input'!$J$10,'User input'!$J$11)))*S3476</f>
        <v>244.08000000000004</v>
      </c>
      <c r="U3476" s="27">
        <f>K3476*'User input'!$J$17+'User input'!$J$16</f>
        <v>0.5</v>
      </c>
    </row>
    <row r="3477" spans="1:21" x14ac:dyDescent="0.25">
      <c r="A3477" s="17">
        <v>3561</v>
      </c>
      <c r="B3477" s="6" t="s">
        <v>3457</v>
      </c>
      <c r="C3477" s="6" t="s">
        <v>3418</v>
      </c>
      <c r="D3477" s="6" t="s">
        <v>28</v>
      </c>
      <c r="E3477" s="6" t="s">
        <v>29</v>
      </c>
      <c r="F3477" s="15">
        <v>30</v>
      </c>
      <c r="G3477" s="6" t="s">
        <v>8236</v>
      </c>
      <c r="H3477" s="6" t="s">
        <v>8237</v>
      </c>
      <c r="I3477" s="6" t="s">
        <v>144</v>
      </c>
      <c r="J3477" s="7">
        <v>43520</v>
      </c>
      <c r="K3477" s="15">
        <v>20</v>
      </c>
      <c r="L3477" s="6" t="s">
        <v>52</v>
      </c>
      <c r="M3477" s="6">
        <f t="shared" si="217"/>
        <v>2019</v>
      </c>
      <c r="N3477" s="6">
        <f t="shared" si="218"/>
        <v>2</v>
      </c>
      <c r="O3477" s="6" t="str">
        <f>VLOOKUP(L3477,'User input'!$D$6:$E$16,2,FALSE)</f>
        <v>Megawidget S</v>
      </c>
      <c r="P3477" s="6">
        <f>VLOOKUP(L3477,'User input'!$D$6:$G$16,3,FALSE)</f>
        <v>0.69</v>
      </c>
      <c r="Q3477" s="6">
        <f>VLOOKUP(L3477,'User input'!$D$6:$G$16,4,FALSE)</f>
        <v>24</v>
      </c>
      <c r="R3477" s="6">
        <f t="shared" si="219"/>
        <v>480</v>
      </c>
      <c r="S3477" s="26">
        <f t="shared" si="216"/>
        <v>331.2</v>
      </c>
      <c r="T3477" s="26">
        <f>IF(K3477&lt;'User input'!$I$9,'User input'!$J$8,IF(K3477&lt;'User input'!$I$10,'User input'!$J$9,IF(K3477&lt;'User input'!$I$11,'User input'!$J$10,'User input'!$J$11)))*S3477</f>
        <v>9.9359999999999999</v>
      </c>
      <c r="U3477" s="26">
        <f>K3477*'User input'!$J$17+'User input'!$J$16</f>
        <v>0.5</v>
      </c>
    </row>
    <row r="3478" spans="1:21" x14ac:dyDescent="0.25">
      <c r="A3478" s="18">
        <v>3562</v>
      </c>
      <c r="B3478" s="10" t="s">
        <v>8238</v>
      </c>
      <c r="C3478" s="10" t="s">
        <v>4428</v>
      </c>
      <c r="D3478" s="10" t="s">
        <v>28</v>
      </c>
      <c r="E3478" s="10" t="s">
        <v>29</v>
      </c>
      <c r="F3478" s="16">
        <v>30</v>
      </c>
      <c r="G3478" s="10" t="s">
        <v>8239</v>
      </c>
      <c r="H3478" s="10" t="s">
        <v>4098</v>
      </c>
      <c r="I3478" s="10" t="s">
        <v>93</v>
      </c>
      <c r="J3478" s="11">
        <v>44130</v>
      </c>
      <c r="K3478" s="16">
        <v>75</v>
      </c>
      <c r="L3478" s="10" t="s">
        <v>78</v>
      </c>
      <c r="M3478" s="10">
        <f t="shared" si="217"/>
        <v>2020</v>
      </c>
      <c r="N3478" s="10">
        <f t="shared" si="218"/>
        <v>10</v>
      </c>
      <c r="O3478" s="10" t="str">
        <f>VLOOKUP(L3478,'User input'!$D$6:$E$16,2,FALSE)</f>
        <v>Ultrathing V2</v>
      </c>
      <c r="P3478" s="10">
        <f>VLOOKUP(L3478,'User input'!$D$6:$G$16,3,FALSE)</f>
        <v>2.95</v>
      </c>
      <c r="Q3478" s="10">
        <f>VLOOKUP(L3478,'User input'!$D$6:$G$16,4,FALSE)</f>
        <v>20</v>
      </c>
      <c r="R3478" s="10">
        <f t="shared" si="219"/>
        <v>1500</v>
      </c>
      <c r="S3478" s="27">
        <f t="shared" si="216"/>
        <v>4425</v>
      </c>
      <c r="T3478" s="27">
        <f>IF(K3478&lt;'User input'!$I$9,'User input'!$J$8,IF(K3478&lt;'User input'!$I$10,'User input'!$J$9,IF(K3478&lt;'User input'!$I$11,'User input'!$J$10,'User input'!$J$11)))*S3478</f>
        <v>221.25</v>
      </c>
      <c r="U3478" s="27">
        <f>K3478*'User input'!$J$17+'User input'!$J$16</f>
        <v>0.5</v>
      </c>
    </row>
    <row r="3479" spans="1:21" x14ac:dyDescent="0.25">
      <c r="A3479" s="17">
        <v>3563</v>
      </c>
      <c r="B3479" s="6" t="s">
        <v>6905</v>
      </c>
      <c r="C3479" s="6" t="s">
        <v>504</v>
      </c>
      <c r="D3479" s="6" t="s">
        <v>28</v>
      </c>
      <c r="E3479" s="6" t="s">
        <v>29</v>
      </c>
      <c r="F3479" s="15">
        <v>60</v>
      </c>
      <c r="G3479" s="6" t="s">
        <v>8240</v>
      </c>
      <c r="H3479" s="6" t="s">
        <v>607</v>
      </c>
      <c r="I3479" s="6" t="s">
        <v>32</v>
      </c>
      <c r="J3479" s="7">
        <v>43791</v>
      </c>
      <c r="K3479" s="15">
        <v>11</v>
      </c>
      <c r="L3479" s="6" t="s">
        <v>39</v>
      </c>
      <c r="M3479" s="6">
        <f t="shared" si="217"/>
        <v>2019</v>
      </c>
      <c r="N3479" s="6">
        <f t="shared" si="218"/>
        <v>11</v>
      </c>
      <c r="O3479" s="6" t="str">
        <f>VLOOKUP(L3479,'User input'!$D$6:$E$16,2,FALSE)</f>
        <v>Ultrathing V1</v>
      </c>
      <c r="P3479" s="6">
        <f>VLOOKUP(L3479,'User input'!$D$6:$G$16,3,FALSE)</f>
        <v>1.79</v>
      </c>
      <c r="Q3479" s="6">
        <f>VLOOKUP(L3479,'User input'!$D$6:$G$16,4,FALSE)</f>
        <v>17</v>
      </c>
      <c r="R3479" s="6">
        <f t="shared" si="219"/>
        <v>187</v>
      </c>
      <c r="S3479" s="26">
        <f t="shared" si="216"/>
        <v>334.73</v>
      </c>
      <c r="T3479" s="26">
        <f>IF(K3479&lt;'User input'!$I$9,'User input'!$J$8,IF(K3479&lt;'User input'!$I$10,'User input'!$J$9,IF(K3479&lt;'User input'!$I$11,'User input'!$J$10,'User input'!$J$11)))*S3479</f>
        <v>0</v>
      </c>
      <c r="U3479" s="26">
        <f>K3479*'User input'!$J$17+'User input'!$J$16</f>
        <v>0.5</v>
      </c>
    </row>
    <row r="3480" spans="1:21" x14ac:dyDescent="0.25">
      <c r="A3480" s="18">
        <v>3564</v>
      </c>
      <c r="B3480" s="10" t="s">
        <v>8241</v>
      </c>
      <c r="C3480" s="10" t="s">
        <v>4593</v>
      </c>
      <c r="D3480" s="10" t="s">
        <v>15</v>
      </c>
      <c r="E3480" s="10" t="s">
        <v>16</v>
      </c>
      <c r="F3480" s="16">
        <v>30</v>
      </c>
      <c r="G3480" s="10" t="s">
        <v>8242</v>
      </c>
      <c r="H3480" s="10" t="s">
        <v>6977</v>
      </c>
      <c r="I3480" s="10" t="s">
        <v>206</v>
      </c>
      <c r="J3480" s="11">
        <v>43780</v>
      </c>
      <c r="K3480" s="16">
        <v>52</v>
      </c>
      <c r="L3480" s="10" t="s">
        <v>62</v>
      </c>
      <c r="M3480" s="10">
        <f t="shared" si="217"/>
        <v>2019</v>
      </c>
      <c r="N3480" s="10">
        <f t="shared" si="218"/>
        <v>11</v>
      </c>
      <c r="O3480" s="10" t="str">
        <f>VLOOKUP(L3480,'User input'!$D$6:$E$16,2,FALSE)</f>
        <v>Ultrathing V4</v>
      </c>
      <c r="P3480" s="10">
        <f>VLOOKUP(L3480,'User input'!$D$6:$G$16,3,FALSE)</f>
        <v>3.99</v>
      </c>
      <c r="Q3480" s="10">
        <f>VLOOKUP(L3480,'User input'!$D$6:$G$16,4,FALSE)</f>
        <v>24</v>
      </c>
      <c r="R3480" s="10">
        <f t="shared" si="219"/>
        <v>1248</v>
      </c>
      <c r="S3480" s="27">
        <f t="shared" si="216"/>
        <v>4979.5200000000004</v>
      </c>
      <c r="T3480" s="27">
        <f>IF(K3480&lt;'User input'!$I$9,'User input'!$J$8,IF(K3480&lt;'User input'!$I$10,'User input'!$J$9,IF(K3480&lt;'User input'!$I$11,'User input'!$J$10,'User input'!$J$11)))*S3480</f>
        <v>248.97600000000003</v>
      </c>
      <c r="U3480" s="27">
        <f>K3480*'User input'!$J$17+'User input'!$J$16</f>
        <v>0.5</v>
      </c>
    </row>
    <row r="3481" spans="1:21" x14ac:dyDescent="0.25">
      <c r="A3481" s="17">
        <v>3565</v>
      </c>
      <c r="B3481" s="6" t="s">
        <v>8243</v>
      </c>
      <c r="C3481" s="6" t="s">
        <v>616</v>
      </c>
      <c r="D3481" s="6" t="s">
        <v>41</v>
      </c>
      <c r="E3481" s="6" t="s">
        <v>16</v>
      </c>
      <c r="F3481" s="15">
        <v>90</v>
      </c>
      <c r="G3481" s="6" t="s">
        <v>8244</v>
      </c>
      <c r="H3481" s="6" t="s">
        <v>4646</v>
      </c>
      <c r="I3481" s="6" t="s">
        <v>32</v>
      </c>
      <c r="J3481" s="7">
        <v>43576</v>
      </c>
      <c r="K3481" s="15">
        <v>6</v>
      </c>
      <c r="L3481" s="6" t="s">
        <v>39</v>
      </c>
      <c r="M3481" s="6">
        <f t="shared" si="217"/>
        <v>2019</v>
      </c>
      <c r="N3481" s="6">
        <f t="shared" si="218"/>
        <v>4</v>
      </c>
      <c r="O3481" s="6" t="str">
        <f>VLOOKUP(L3481,'User input'!$D$6:$E$16,2,FALSE)</f>
        <v>Ultrathing V1</v>
      </c>
      <c r="P3481" s="6">
        <f>VLOOKUP(L3481,'User input'!$D$6:$G$16,3,FALSE)</f>
        <v>1.79</v>
      </c>
      <c r="Q3481" s="6">
        <f>VLOOKUP(L3481,'User input'!$D$6:$G$16,4,FALSE)</f>
        <v>17</v>
      </c>
      <c r="R3481" s="6">
        <f t="shared" si="219"/>
        <v>102</v>
      </c>
      <c r="S3481" s="26">
        <f t="shared" si="216"/>
        <v>182.58</v>
      </c>
      <c r="T3481" s="26">
        <f>IF(K3481&lt;'User input'!$I$9,'User input'!$J$8,IF(K3481&lt;'User input'!$I$10,'User input'!$J$9,IF(K3481&lt;'User input'!$I$11,'User input'!$J$10,'User input'!$J$11)))*S3481</f>
        <v>0</v>
      </c>
      <c r="U3481" s="26">
        <f>K3481*'User input'!$J$17+'User input'!$J$16</f>
        <v>0.5</v>
      </c>
    </row>
    <row r="3482" spans="1:21" x14ac:dyDescent="0.25">
      <c r="A3482" s="18">
        <v>3566</v>
      </c>
      <c r="B3482" s="10" t="s">
        <v>7581</v>
      </c>
      <c r="C3482" s="10" t="s">
        <v>150</v>
      </c>
      <c r="D3482" s="10" t="s">
        <v>15</v>
      </c>
      <c r="E3482" s="10" t="s">
        <v>16</v>
      </c>
      <c r="F3482" s="16">
        <v>60</v>
      </c>
      <c r="G3482" s="10" t="s">
        <v>8245</v>
      </c>
      <c r="H3482" s="10" t="s">
        <v>5979</v>
      </c>
      <c r="I3482" s="10" t="s">
        <v>176</v>
      </c>
      <c r="J3482" s="11">
        <v>43683</v>
      </c>
      <c r="K3482" s="16">
        <v>85</v>
      </c>
      <c r="L3482" s="10" t="s">
        <v>68</v>
      </c>
      <c r="M3482" s="10">
        <f t="shared" si="217"/>
        <v>2019</v>
      </c>
      <c r="N3482" s="10">
        <f t="shared" si="218"/>
        <v>8</v>
      </c>
      <c r="O3482" s="10" t="str">
        <f>VLOOKUP(L3482,'User input'!$D$6:$E$16,2,FALSE)</f>
        <v>Megawidget M</v>
      </c>
      <c r="P3482" s="10">
        <f>VLOOKUP(L3482,'User input'!$D$6:$G$16,3,FALSE)</f>
        <v>1.29</v>
      </c>
      <c r="Q3482" s="10">
        <f>VLOOKUP(L3482,'User input'!$D$6:$G$16,4,FALSE)</f>
        <v>24</v>
      </c>
      <c r="R3482" s="10">
        <f t="shared" si="219"/>
        <v>2040</v>
      </c>
      <c r="S3482" s="27">
        <f t="shared" si="216"/>
        <v>2631.6</v>
      </c>
      <c r="T3482" s="27">
        <f>IF(K3482&lt;'User input'!$I$9,'User input'!$J$8,IF(K3482&lt;'User input'!$I$10,'User input'!$J$9,IF(K3482&lt;'User input'!$I$11,'User input'!$J$10,'User input'!$J$11)))*S3482</f>
        <v>131.58000000000001</v>
      </c>
      <c r="U3482" s="27">
        <f>K3482*'User input'!$J$17+'User input'!$J$16</f>
        <v>0.5</v>
      </c>
    </row>
    <row r="3483" spans="1:21" x14ac:dyDescent="0.25">
      <c r="A3483" s="17">
        <v>3567</v>
      </c>
      <c r="B3483" s="6" t="s">
        <v>1842</v>
      </c>
      <c r="C3483" s="6" t="s">
        <v>4734</v>
      </c>
      <c r="D3483" s="6" t="s">
        <v>28</v>
      </c>
      <c r="E3483" s="6" t="s">
        <v>29</v>
      </c>
      <c r="F3483" s="15">
        <v>30</v>
      </c>
      <c r="G3483" s="6" t="s">
        <v>8246</v>
      </c>
      <c r="H3483" s="6" t="s">
        <v>2824</v>
      </c>
      <c r="I3483" s="6" t="s">
        <v>19</v>
      </c>
      <c r="J3483" s="7">
        <v>44347</v>
      </c>
      <c r="K3483" s="15">
        <v>63</v>
      </c>
      <c r="L3483" s="6" t="s">
        <v>78</v>
      </c>
      <c r="M3483" s="6">
        <f t="shared" si="217"/>
        <v>2021</v>
      </c>
      <c r="N3483" s="6">
        <f t="shared" si="218"/>
        <v>5</v>
      </c>
      <c r="O3483" s="6" t="str">
        <f>VLOOKUP(L3483,'User input'!$D$6:$E$16,2,FALSE)</f>
        <v>Ultrathing V2</v>
      </c>
      <c r="P3483" s="6">
        <f>VLOOKUP(L3483,'User input'!$D$6:$G$16,3,FALSE)</f>
        <v>2.95</v>
      </c>
      <c r="Q3483" s="6">
        <f>VLOOKUP(L3483,'User input'!$D$6:$G$16,4,FALSE)</f>
        <v>20</v>
      </c>
      <c r="R3483" s="6">
        <f t="shared" si="219"/>
        <v>1260</v>
      </c>
      <c r="S3483" s="26">
        <f t="shared" si="216"/>
        <v>3717</v>
      </c>
      <c r="T3483" s="26">
        <f>IF(K3483&lt;'User input'!$I$9,'User input'!$J$8,IF(K3483&lt;'User input'!$I$10,'User input'!$J$9,IF(K3483&lt;'User input'!$I$11,'User input'!$J$10,'User input'!$J$11)))*S3483</f>
        <v>185.85000000000002</v>
      </c>
      <c r="U3483" s="26">
        <f>K3483*'User input'!$J$17+'User input'!$J$16</f>
        <v>0.5</v>
      </c>
    </row>
    <row r="3484" spans="1:21" x14ac:dyDescent="0.25">
      <c r="A3484" s="18">
        <v>3568</v>
      </c>
      <c r="B3484" s="10" t="s">
        <v>8247</v>
      </c>
      <c r="C3484" s="10" t="s">
        <v>2181</v>
      </c>
      <c r="D3484" s="10" t="s">
        <v>49</v>
      </c>
      <c r="E3484" s="10" t="s">
        <v>16</v>
      </c>
      <c r="F3484" s="16">
        <v>60</v>
      </c>
      <c r="G3484" s="10" t="s">
        <v>8246</v>
      </c>
      <c r="H3484" s="10" t="s">
        <v>5894</v>
      </c>
      <c r="I3484" s="10" t="s">
        <v>32</v>
      </c>
      <c r="J3484" s="11">
        <v>43624</v>
      </c>
      <c r="K3484" s="16">
        <v>59</v>
      </c>
      <c r="L3484" s="10" t="s">
        <v>157</v>
      </c>
      <c r="M3484" s="10">
        <f t="shared" si="217"/>
        <v>2019</v>
      </c>
      <c r="N3484" s="10">
        <f t="shared" si="218"/>
        <v>6</v>
      </c>
      <c r="O3484" s="10" t="str">
        <f>VLOOKUP(L3484,'User input'!$D$6:$E$16,2,FALSE)</f>
        <v>Ultrathing V3</v>
      </c>
      <c r="P3484" s="10">
        <f>VLOOKUP(L3484,'User input'!$D$6:$G$16,3,FALSE)</f>
        <v>3.39</v>
      </c>
      <c r="Q3484" s="10">
        <f>VLOOKUP(L3484,'User input'!$D$6:$G$16,4,FALSE)</f>
        <v>24</v>
      </c>
      <c r="R3484" s="10">
        <f t="shared" si="219"/>
        <v>1416</v>
      </c>
      <c r="S3484" s="27">
        <f t="shared" si="216"/>
        <v>4800.24</v>
      </c>
      <c r="T3484" s="27">
        <f>IF(K3484&lt;'User input'!$I$9,'User input'!$J$8,IF(K3484&lt;'User input'!$I$10,'User input'!$J$9,IF(K3484&lt;'User input'!$I$11,'User input'!$J$10,'User input'!$J$11)))*S3484</f>
        <v>240.012</v>
      </c>
      <c r="U3484" s="27">
        <f>K3484*'User input'!$J$17+'User input'!$J$16</f>
        <v>0.5</v>
      </c>
    </row>
    <row r="3485" spans="1:21" x14ac:dyDescent="0.25">
      <c r="A3485" s="17">
        <v>3569</v>
      </c>
      <c r="B3485" s="6" t="s">
        <v>8248</v>
      </c>
      <c r="C3485" s="6" t="s">
        <v>2357</v>
      </c>
      <c r="D3485" s="6" t="s">
        <v>15</v>
      </c>
      <c r="E3485" s="6" t="s">
        <v>16</v>
      </c>
      <c r="F3485" s="15">
        <v>60</v>
      </c>
      <c r="G3485" s="6" t="s">
        <v>8249</v>
      </c>
      <c r="H3485" s="6" t="s">
        <v>566</v>
      </c>
      <c r="I3485" s="6" t="s">
        <v>185</v>
      </c>
      <c r="J3485" s="7">
        <v>43629</v>
      </c>
      <c r="K3485" s="15">
        <v>20</v>
      </c>
      <c r="L3485" s="6" t="s">
        <v>33</v>
      </c>
      <c r="M3485" s="6">
        <f t="shared" si="217"/>
        <v>2019</v>
      </c>
      <c r="N3485" s="6">
        <f t="shared" si="218"/>
        <v>6</v>
      </c>
      <c r="O3485" s="6" t="str">
        <f>VLOOKUP(L3485,'User input'!$D$6:$E$16,2,FALSE)</f>
        <v>Megawidget L</v>
      </c>
      <c r="P3485" s="6">
        <f>VLOOKUP(L3485,'User input'!$D$6:$G$16,3,FALSE)</f>
        <v>1.79</v>
      </c>
      <c r="Q3485" s="6">
        <f>VLOOKUP(L3485,'User input'!$D$6:$G$16,4,FALSE)</f>
        <v>24</v>
      </c>
      <c r="R3485" s="6">
        <f t="shared" si="219"/>
        <v>480</v>
      </c>
      <c r="S3485" s="26">
        <f t="shared" si="216"/>
        <v>859.2</v>
      </c>
      <c r="T3485" s="26">
        <f>IF(K3485&lt;'User input'!$I$9,'User input'!$J$8,IF(K3485&lt;'User input'!$I$10,'User input'!$J$9,IF(K3485&lt;'User input'!$I$11,'User input'!$J$10,'User input'!$J$11)))*S3485</f>
        <v>25.776</v>
      </c>
      <c r="U3485" s="26">
        <f>K3485*'User input'!$J$17+'User input'!$J$16</f>
        <v>0.5</v>
      </c>
    </row>
    <row r="3486" spans="1:21" x14ac:dyDescent="0.25">
      <c r="A3486" s="18">
        <v>3570</v>
      </c>
      <c r="B3486" s="10" t="s">
        <v>8250</v>
      </c>
      <c r="C3486" s="10" t="s">
        <v>235</v>
      </c>
      <c r="D3486" s="10" t="s">
        <v>49</v>
      </c>
      <c r="E3486" s="10" t="s">
        <v>16</v>
      </c>
      <c r="F3486" s="16">
        <v>30</v>
      </c>
      <c r="G3486" s="10" t="s">
        <v>8251</v>
      </c>
      <c r="H3486" s="10" t="s">
        <v>470</v>
      </c>
      <c r="I3486" s="10" t="s">
        <v>471</v>
      </c>
      <c r="J3486" s="11">
        <v>44559</v>
      </c>
      <c r="K3486" s="16">
        <v>90</v>
      </c>
      <c r="L3486" s="10" t="s">
        <v>99</v>
      </c>
      <c r="M3486" s="10">
        <f t="shared" si="217"/>
        <v>2021</v>
      </c>
      <c r="N3486" s="10">
        <f t="shared" si="218"/>
        <v>12</v>
      </c>
      <c r="O3486" s="10" t="str">
        <f>VLOOKUP(L3486,'User input'!$D$6:$E$16,2,FALSE)</f>
        <v>Superwossname</v>
      </c>
      <c r="P3486" s="10">
        <f>VLOOKUP(L3486,'User input'!$D$6:$G$16,3,FALSE)</f>
        <v>3.49</v>
      </c>
      <c r="Q3486" s="10">
        <f>VLOOKUP(L3486,'User input'!$D$6:$G$16,4,FALSE)</f>
        <v>20</v>
      </c>
      <c r="R3486" s="10">
        <f t="shared" si="219"/>
        <v>1800</v>
      </c>
      <c r="S3486" s="27">
        <f t="shared" si="216"/>
        <v>6282</v>
      </c>
      <c r="T3486" s="27">
        <f>IF(K3486&lt;'User input'!$I$9,'User input'!$J$8,IF(K3486&lt;'User input'!$I$10,'User input'!$J$9,IF(K3486&lt;'User input'!$I$11,'User input'!$J$10,'User input'!$J$11)))*S3486</f>
        <v>314.10000000000002</v>
      </c>
      <c r="U3486" s="27">
        <f>K3486*'User input'!$J$17+'User input'!$J$16</f>
        <v>0.5</v>
      </c>
    </row>
    <row r="3487" spans="1:21" x14ac:dyDescent="0.25">
      <c r="A3487" s="17">
        <v>3571</v>
      </c>
      <c r="B3487" s="6" t="s">
        <v>8252</v>
      </c>
      <c r="C3487" s="6" t="s">
        <v>1684</v>
      </c>
      <c r="D3487" s="6" t="s">
        <v>49</v>
      </c>
      <c r="E3487" s="6" t="s">
        <v>16</v>
      </c>
      <c r="F3487" s="15">
        <v>30</v>
      </c>
      <c r="G3487" s="6" t="s">
        <v>8253</v>
      </c>
      <c r="H3487" s="6" t="s">
        <v>2169</v>
      </c>
      <c r="I3487" s="6" t="s">
        <v>291</v>
      </c>
      <c r="J3487" s="7">
        <v>44438</v>
      </c>
      <c r="K3487" s="15">
        <v>96</v>
      </c>
      <c r="L3487" s="6" t="s">
        <v>39</v>
      </c>
      <c r="M3487" s="6">
        <f t="shared" si="217"/>
        <v>2021</v>
      </c>
      <c r="N3487" s="6">
        <f t="shared" si="218"/>
        <v>8</v>
      </c>
      <c r="O3487" s="6" t="str">
        <f>VLOOKUP(L3487,'User input'!$D$6:$E$16,2,FALSE)</f>
        <v>Ultrathing V1</v>
      </c>
      <c r="P3487" s="6">
        <f>VLOOKUP(L3487,'User input'!$D$6:$G$16,3,FALSE)</f>
        <v>1.79</v>
      </c>
      <c r="Q3487" s="6">
        <f>VLOOKUP(L3487,'User input'!$D$6:$G$16,4,FALSE)</f>
        <v>17</v>
      </c>
      <c r="R3487" s="6">
        <f t="shared" si="219"/>
        <v>1632</v>
      </c>
      <c r="S3487" s="26">
        <f t="shared" si="216"/>
        <v>2921.28</v>
      </c>
      <c r="T3487" s="26">
        <f>IF(K3487&lt;'User input'!$I$9,'User input'!$J$8,IF(K3487&lt;'User input'!$I$10,'User input'!$J$9,IF(K3487&lt;'User input'!$I$11,'User input'!$J$10,'User input'!$J$11)))*S3487</f>
        <v>146.06400000000002</v>
      </c>
      <c r="U3487" s="26">
        <f>K3487*'User input'!$J$17+'User input'!$J$16</f>
        <v>0.5</v>
      </c>
    </row>
    <row r="3488" spans="1:21" x14ac:dyDescent="0.25">
      <c r="A3488" s="18">
        <v>3572</v>
      </c>
      <c r="B3488" s="10" t="s">
        <v>8254</v>
      </c>
      <c r="C3488" s="10" t="s">
        <v>3027</v>
      </c>
      <c r="D3488" s="10" t="s">
        <v>90</v>
      </c>
      <c r="E3488" s="10" t="s">
        <v>16</v>
      </c>
      <c r="F3488" s="16">
        <v>90</v>
      </c>
      <c r="G3488" s="10" t="s">
        <v>8255</v>
      </c>
      <c r="H3488" s="10" t="s">
        <v>4068</v>
      </c>
      <c r="I3488" s="10" t="s">
        <v>32</v>
      </c>
      <c r="J3488" s="11">
        <v>43540</v>
      </c>
      <c r="K3488" s="16">
        <v>42</v>
      </c>
      <c r="L3488" s="10" t="s">
        <v>157</v>
      </c>
      <c r="M3488" s="10">
        <f t="shared" si="217"/>
        <v>2019</v>
      </c>
      <c r="N3488" s="10">
        <f t="shared" si="218"/>
        <v>3</v>
      </c>
      <c r="O3488" s="10" t="str">
        <f>VLOOKUP(L3488,'User input'!$D$6:$E$16,2,FALSE)</f>
        <v>Ultrathing V3</v>
      </c>
      <c r="P3488" s="10">
        <f>VLOOKUP(L3488,'User input'!$D$6:$G$16,3,FALSE)</f>
        <v>3.39</v>
      </c>
      <c r="Q3488" s="10">
        <f>VLOOKUP(L3488,'User input'!$D$6:$G$16,4,FALSE)</f>
        <v>24</v>
      </c>
      <c r="R3488" s="10">
        <f t="shared" si="219"/>
        <v>1008</v>
      </c>
      <c r="S3488" s="27">
        <f t="shared" si="216"/>
        <v>3417.1200000000003</v>
      </c>
      <c r="T3488" s="27">
        <f>IF(K3488&lt;'User input'!$I$9,'User input'!$J$8,IF(K3488&lt;'User input'!$I$10,'User input'!$J$9,IF(K3488&lt;'User input'!$I$11,'User input'!$J$10,'User input'!$J$11)))*S3488</f>
        <v>102.51360000000001</v>
      </c>
      <c r="U3488" s="27">
        <f>K3488*'User input'!$J$17+'User input'!$J$16</f>
        <v>0.5</v>
      </c>
    </row>
    <row r="3489" spans="1:21" x14ac:dyDescent="0.25">
      <c r="A3489" s="17">
        <v>3573</v>
      </c>
      <c r="B3489" s="6" t="s">
        <v>8256</v>
      </c>
      <c r="C3489" s="6" t="s">
        <v>363</v>
      </c>
      <c r="D3489" s="6" t="s">
        <v>28</v>
      </c>
      <c r="E3489" s="6" t="s">
        <v>29</v>
      </c>
      <c r="F3489" s="15">
        <v>30</v>
      </c>
      <c r="G3489" s="6" t="s">
        <v>8257</v>
      </c>
      <c r="H3489" s="6" t="s">
        <v>2208</v>
      </c>
      <c r="I3489" s="6" t="s">
        <v>171</v>
      </c>
      <c r="J3489" s="7">
        <v>44195</v>
      </c>
      <c r="K3489" s="15">
        <v>58</v>
      </c>
      <c r="L3489" s="6" t="s">
        <v>99</v>
      </c>
      <c r="M3489" s="6">
        <f t="shared" si="217"/>
        <v>2020</v>
      </c>
      <c r="N3489" s="6">
        <f t="shared" si="218"/>
        <v>12</v>
      </c>
      <c r="O3489" s="6" t="str">
        <f>VLOOKUP(L3489,'User input'!$D$6:$E$16,2,FALSE)</f>
        <v>Superwossname</v>
      </c>
      <c r="P3489" s="6">
        <f>VLOOKUP(L3489,'User input'!$D$6:$G$16,3,FALSE)</f>
        <v>3.49</v>
      </c>
      <c r="Q3489" s="6">
        <f>VLOOKUP(L3489,'User input'!$D$6:$G$16,4,FALSE)</f>
        <v>20</v>
      </c>
      <c r="R3489" s="6">
        <f t="shared" si="219"/>
        <v>1160</v>
      </c>
      <c r="S3489" s="26">
        <f t="shared" si="216"/>
        <v>4048.4</v>
      </c>
      <c r="T3489" s="26">
        <f>IF(K3489&lt;'User input'!$I$9,'User input'!$J$8,IF(K3489&lt;'User input'!$I$10,'User input'!$J$9,IF(K3489&lt;'User input'!$I$11,'User input'!$J$10,'User input'!$J$11)))*S3489</f>
        <v>202.42000000000002</v>
      </c>
      <c r="U3489" s="26">
        <f>K3489*'User input'!$J$17+'User input'!$J$16</f>
        <v>0.5</v>
      </c>
    </row>
    <row r="3490" spans="1:21" x14ac:dyDescent="0.25">
      <c r="A3490" s="18">
        <v>3574</v>
      </c>
      <c r="B3490" s="10" t="s">
        <v>8258</v>
      </c>
      <c r="C3490" s="10" t="s">
        <v>8259</v>
      </c>
      <c r="D3490" s="10" t="s">
        <v>15</v>
      </c>
      <c r="E3490" s="10" t="s">
        <v>16</v>
      </c>
      <c r="F3490" s="16">
        <v>30</v>
      </c>
      <c r="G3490" s="10" t="s">
        <v>8260</v>
      </c>
      <c r="H3490" s="10" t="s">
        <v>1965</v>
      </c>
      <c r="I3490" s="10" t="s">
        <v>108</v>
      </c>
      <c r="J3490" s="11">
        <v>43712</v>
      </c>
      <c r="K3490" s="16">
        <v>19</v>
      </c>
      <c r="L3490" s="10" t="s">
        <v>52</v>
      </c>
      <c r="M3490" s="10">
        <f t="shared" si="217"/>
        <v>2019</v>
      </c>
      <c r="N3490" s="10">
        <f t="shared" si="218"/>
        <v>9</v>
      </c>
      <c r="O3490" s="10" t="str">
        <f>VLOOKUP(L3490,'User input'!$D$6:$E$16,2,FALSE)</f>
        <v>Megawidget S</v>
      </c>
      <c r="P3490" s="10">
        <f>VLOOKUP(L3490,'User input'!$D$6:$G$16,3,FALSE)</f>
        <v>0.69</v>
      </c>
      <c r="Q3490" s="10">
        <f>VLOOKUP(L3490,'User input'!$D$6:$G$16,4,FALSE)</f>
        <v>24</v>
      </c>
      <c r="R3490" s="10">
        <f t="shared" si="219"/>
        <v>456</v>
      </c>
      <c r="S3490" s="27">
        <f t="shared" si="216"/>
        <v>314.64</v>
      </c>
      <c r="T3490" s="27">
        <f>IF(K3490&lt;'User input'!$I$9,'User input'!$J$8,IF(K3490&lt;'User input'!$I$10,'User input'!$J$9,IF(K3490&lt;'User input'!$I$11,'User input'!$J$10,'User input'!$J$11)))*S3490</f>
        <v>0</v>
      </c>
      <c r="U3490" s="27">
        <f>K3490*'User input'!$J$17+'User input'!$J$16</f>
        <v>0.5</v>
      </c>
    </row>
    <row r="3491" spans="1:21" x14ac:dyDescent="0.25">
      <c r="A3491" s="17">
        <v>3575</v>
      </c>
      <c r="B3491" s="6" t="s">
        <v>8261</v>
      </c>
      <c r="C3491" s="6" t="s">
        <v>8262</v>
      </c>
      <c r="D3491" s="6" t="s">
        <v>15</v>
      </c>
      <c r="E3491" s="6" t="s">
        <v>16</v>
      </c>
      <c r="F3491" s="15">
        <v>60</v>
      </c>
      <c r="G3491" s="6" t="s">
        <v>8263</v>
      </c>
      <c r="H3491" s="6" t="s">
        <v>3734</v>
      </c>
      <c r="I3491" s="6" t="s">
        <v>32</v>
      </c>
      <c r="J3491" s="7">
        <v>44295</v>
      </c>
      <c r="K3491" s="15">
        <v>61</v>
      </c>
      <c r="L3491" s="6" t="s">
        <v>78</v>
      </c>
      <c r="M3491" s="6">
        <f t="shared" si="217"/>
        <v>2021</v>
      </c>
      <c r="N3491" s="6">
        <f t="shared" si="218"/>
        <v>4</v>
      </c>
      <c r="O3491" s="6" t="str">
        <f>VLOOKUP(L3491,'User input'!$D$6:$E$16,2,FALSE)</f>
        <v>Ultrathing V2</v>
      </c>
      <c r="P3491" s="6">
        <f>VLOOKUP(L3491,'User input'!$D$6:$G$16,3,FALSE)</f>
        <v>2.95</v>
      </c>
      <c r="Q3491" s="6">
        <f>VLOOKUP(L3491,'User input'!$D$6:$G$16,4,FALSE)</f>
        <v>20</v>
      </c>
      <c r="R3491" s="6">
        <f t="shared" si="219"/>
        <v>1220</v>
      </c>
      <c r="S3491" s="26">
        <f t="shared" si="216"/>
        <v>3599</v>
      </c>
      <c r="T3491" s="26">
        <f>IF(K3491&lt;'User input'!$I$9,'User input'!$J$8,IF(K3491&lt;'User input'!$I$10,'User input'!$J$9,IF(K3491&lt;'User input'!$I$11,'User input'!$J$10,'User input'!$J$11)))*S3491</f>
        <v>179.95000000000002</v>
      </c>
      <c r="U3491" s="26">
        <f>K3491*'User input'!$J$17+'User input'!$J$16</f>
        <v>0.5</v>
      </c>
    </row>
    <row r="3492" spans="1:21" x14ac:dyDescent="0.25">
      <c r="A3492" s="18">
        <v>3576</v>
      </c>
      <c r="B3492" s="10" t="s">
        <v>5149</v>
      </c>
      <c r="C3492" s="10" t="s">
        <v>926</v>
      </c>
      <c r="D3492" s="10" t="s">
        <v>28</v>
      </c>
      <c r="E3492" s="10" t="s">
        <v>29</v>
      </c>
      <c r="F3492" s="16">
        <v>30</v>
      </c>
      <c r="G3492" s="10" t="s">
        <v>8264</v>
      </c>
      <c r="H3492" s="10" t="s">
        <v>1373</v>
      </c>
      <c r="I3492" s="10" t="s">
        <v>32</v>
      </c>
      <c r="J3492" s="11">
        <v>43952</v>
      </c>
      <c r="K3492" s="16">
        <v>11</v>
      </c>
      <c r="L3492" s="10" t="s">
        <v>99</v>
      </c>
      <c r="M3492" s="10">
        <f t="shared" si="217"/>
        <v>2020</v>
      </c>
      <c r="N3492" s="10">
        <f t="shared" si="218"/>
        <v>5</v>
      </c>
      <c r="O3492" s="10" t="str">
        <f>VLOOKUP(L3492,'User input'!$D$6:$E$16,2,FALSE)</f>
        <v>Superwossname</v>
      </c>
      <c r="P3492" s="10">
        <f>VLOOKUP(L3492,'User input'!$D$6:$G$16,3,FALSE)</f>
        <v>3.49</v>
      </c>
      <c r="Q3492" s="10">
        <f>VLOOKUP(L3492,'User input'!$D$6:$G$16,4,FALSE)</f>
        <v>20</v>
      </c>
      <c r="R3492" s="10">
        <f t="shared" si="219"/>
        <v>220</v>
      </c>
      <c r="S3492" s="27">
        <f t="shared" si="216"/>
        <v>767.80000000000007</v>
      </c>
      <c r="T3492" s="27">
        <f>IF(K3492&lt;'User input'!$I$9,'User input'!$J$8,IF(K3492&lt;'User input'!$I$10,'User input'!$J$9,IF(K3492&lt;'User input'!$I$11,'User input'!$J$10,'User input'!$J$11)))*S3492</f>
        <v>0</v>
      </c>
      <c r="U3492" s="27">
        <f>K3492*'User input'!$J$17+'User input'!$J$16</f>
        <v>0.5</v>
      </c>
    </row>
    <row r="3493" spans="1:21" x14ac:dyDescent="0.25">
      <c r="A3493" s="17">
        <v>3577</v>
      </c>
      <c r="B3493" s="6" t="s">
        <v>3290</v>
      </c>
      <c r="C3493" s="6" t="s">
        <v>6052</v>
      </c>
      <c r="D3493" s="6" t="s">
        <v>28</v>
      </c>
      <c r="E3493" s="6" t="s">
        <v>29</v>
      </c>
      <c r="F3493" s="15">
        <v>30</v>
      </c>
      <c r="G3493" s="6" t="s">
        <v>8265</v>
      </c>
      <c r="H3493" s="6" t="s">
        <v>5357</v>
      </c>
      <c r="I3493" s="6" t="s">
        <v>32</v>
      </c>
      <c r="J3493" s="7">
        <v>43618</v>
      </c>
      <c r="K3493" s="15">
        <v>16</v>
      </c>
      <c r="L3493" s="6" t="s">
        <v>99</v>
      </c>
      <c r="M3493" s="6">
        <f t="shared" si="217"/>
        <v>2019</v>
      </c>
      <c r="N3493" s="6">
        <f t="shared" si="218"/>
        <v>6</v>
      </c>
      <c r="O3493" s="6" t="str">
        <f>VLOOKUP(L3493,'User input'!$D$6:$E$16,2,FALSE)</f>
        <v>Superwossname</v>
      </c>
      <c r="P3493" s="6">
        <f>VLOOKUP(L3493,'User input'!$D$6:$G$16,3,FALSE)</f>
        <v>3.49</v>
      </c>
      <c r="Q3493" s="6">
        <f>VLOOKUP(L3493,'User input'!$D$6:$G$16,4,FALSE)</f>
        <v>20</v>
      </c>
      <c r="R3493" s="6">
        <f t="shared" si="219"/>
        <v>320</v>
      </c>
      <c r="S3493" s="26">
        <f t="shared" si="216"/>
        <v>1116.8000000000002</v>
      </c>
      <c r="T3493" s="26">
        <f>IF(K3493&lt;'User input'!$I$9,'User input'!$J$8,IF(K3493&lt;'User input'!$I$10,'User input'!$J$9,IF(K3493&lt;'User input'!$I$11,'User input'!$J$10,'User input'!$J$11)))*S3493</f>
        <v>0</v>
      </c>
      <c r="U3493" s="26">
        <f>K3493*'User input'!$J$17+'User input'!$J$16</f>
        <v>0.5</v>
      </c>
    </row>
    <row r="3494" spans="1:21" x14ac:dyDescent="0.25">
      <c r="A3494" s="18">
        <v>3578</v>
      </c>
      <c r="B3494" s="10" t="s">
        <v>1374</v>
      </c>
      <c r="C3494" s="10" t="s">
        <v>3004</v>
      </c>
      <c r="D3494" s="10" t="s">
        <v>28</v>
      </c>
      <c r="E3494" s="10" t="s">
        <v>29</v>
      </c>
      <c r="F3494" s="16">
        <v>30</v>
      </c>
      <c r="G3494" s="10" t="s">
        <v>8265</v>
      </c>
      <c r="H3494" s="10" t="s">
        <v>5666</v>
      </c>
      <c r="I3494" s="10" t="s">
        <v>32</v>
      </c>
      <c r="J3494" s="11">
        <v>43547</v>
      </c>
      <c r="K3494" s="16">
        <v>56</v>
      </c>
      <c r="L3494" s="10" t="s">
        <v>33</v>
      </c>
      <c r="M3494" s="10">
        <f t="shared" si="217"/>
        <v>2019</v>
      </c>
      <c r="N3494" s="10">
        <f t="shared" si="218"/>
        <v>3</v>
      </c>
      <c r="O3494" s="10" t="str">
        <f>VLOOKUP(L3494,'User input'!$D$6:$E$16,2,FALSE)</f>
        <v>Megawidget L</v>
      </c>
      <c r="P3494" s="10">
        <f>VLOOKUP(L3494,'User input'!$D$6:$G$16,3,FALSE)</f>
        <v>1.79</v>
      </c>
      <c r="Q3494" s="10">
        <f>VLOOKUP(L3494,'User input'!$D$6:$G$16,4,FALSE)</f>
        <v>24</v>
      </c>
      <c r="R3494" s="10">
        <f t="shared" si="219"/>
        <v>1344</v>
      </c>
      <c r="S3494" s="27">
        <f t="shared" si="216"/>
        <v>2405.7600000000002</v>
      </c>
      <c r="T3494" s="27">
        <f>IF(K3494&lt;'User input'!$I$9,'User input'!$J$8,IF(K3494&lt;'User input'!$I$10,'User input'!$J$9,IF(K3494&lt;'User input'!$I$11,'User input'!$J$10,'User input'!$J$11)))*S3494</f>
        <v>120.28800000000001</v>
      </c>
      <c r="U3494" s="27">
        <f>K3494*'User input'!$J$17+'User input'!$J$16</f>
        <v>0.5</v>
      </c>
    </row>
    <row r="3495" spans="1:21" x14ac:dyDescent="0.25">
      <c r="A3495" s="17">
        <v>3579</v>
      </c>
      <c r="B3495" s="6" t="s">
        <v>8266</v>
      </c>
      <c r="C3495" s="6" t="s">
        <v>7622</v>
      </c>
      <c r="D3495" s="6" t="s">
        <v>15</v>
      </c>
      <c r="E3495" s="6" t="s">
        <v>16</v>
      </c>
      <c r="F3495" s="15">
        <v>30</v>
      </c>
      <c r="G3495" s="6" t="s">
        <v>8267</v>
      </c>
      <c r="H3495" s="6" t="s">
        <v>5974</v>
      </c>
      <c r="I3495" s="6" t="s">
        <v>185</v>
      </c>
      <c r="J3495" s="7">
        <v>43878</v>
      </c>
      <c r="K3495" s="15">
        <v>70</v>
      </c>
      <c r="L3495" s="6" t="s">
        <v>68</v>
      </c>
      <c r="M3495" s="6">
        <f t="shared" si="217"/>
        <v>2020</v>
      </c>
      <c r="N3495" s="6">
        <f t="shared" si="218"/>
        <v>2</v>
      </c>
      <c r="O3495" s="6" t="str">
        <f>VLOOKUP(L3495,'User input'!$D$6:$E$16,2,FALSE)</f>
        <v>Megawidget M</v>
      </c>
      <c r="P3495" s="6">
        <f>VLOOKUP(L3495,'User input'!$D$6:$G$16,3,FALSE)</f>
        <v>1.29</v>
      </c>
      <c r="Q3495" s="6">
        <f>VLOOKUP(L3495,'User input'!$D$6:$G$16,4,FALSE)</f>
        <v>24</v>
      </c>
      <c r="R3495" s="6">
        <f t="shared" si="219"/>
        <v>1680</v>
      </c>
      <c r="S3495" s="26">
        <f t="shared" si="216"/>
        <v>2167.2000000000003</v>
      </c>
      <c r="T3495" s="26">
        <f>IF(K3495&lt;'User input'!$I$9,'User input'!$J$8,IF(K3495&lt;'User input'!$I$10,'User input'!$J$9,IF(K3495&lt;'User input'!$I$11,'User input'!$J$10,'User input'!$J$11)))*S3495</f>
        <v>108.36000000000001</v>
      </c>
      <c r="U3495" s="26">
        <f>K3495*'User input'!$J$17+'User input'!$J$16</f>
        <v>0.5</v>
      </c>
    </row>
    <row r="3496" spans="1:21" x14ac:dyDescent="0.25">
      <c r="A3496" s="18">
        <v>3580</v>
      </c>
      <c r="B3496" s="10" t="s">
        <v>7454</v>
      </c>
      <c r="C3496" s="10" t="s">
        <v>6507</v>
      </c>
      <c r="D3496" s="10" t="s">
        <v>41</v>
      </c>
      <c r="E3496" s="10" t="s">
        <v>16</v>
      </c>
      <c r="F3496" s="16">
        <v>90</v>
      </c>
      <c r="G3496" s="10" t="s">
        <v>8268</v>
      </c>
      <c r="H3496" s="10" t="s">
        <v>3971</v>
      </c>
      <c r="I3496" s="10" t="s">
        <v>32</v>
      </c>
      <c r="J3496" s="11">
        <v>43900</v>
      </c>
      <c r="K3496" s="16">
        <v>39</v>
      </c>
      <c r="L3496" s="10" t="s">
        <v>78</v>
      </c>
      <c r="M3496" s="10">
        <f t="shared" si="217"/>
        <v>2020</v>
      </c>
      <c r="N3496" s="10">
        <f t="shared" si="218"/>
        <v>3</v>
      </c>
      <c r="O3496" s="10" t="str">
        <f>VLOOKUP(L3496,'User input'!$D$6:$E$16,2,FALSE)</f>
        <v>Ultrathing V2</v>
      </c>
      <c r="P3496" s="10">
        <f>VLOOKUP(L3496,'User input'!$D$6:$G$16,3,FALSE)</f>
        <v>2.95</v>
      </c>
      <c r="Q3496" s="10">
        <f>VLOOKUP(L3496,'User input'!$D$6:$G$16,4,FALSE)</f>
        <v>20</v>
      </c>
      <c r="R3496" s="10">
        <f t="shared" si="219"/>
        <v>780</v>
      </c>
      <c r="S3496" s="27">
        <f t="shared" si="216"/>
        <v>2301</v>
      </c>
      <c r="T3496" s="27">
        <f>IF(K3496&lt;'User input'!$I$9,'User input'!$J$8,IF(K3496&lt;'User input'!$I$10,'User input'!$J$9,IF(K3496&lt;'User input'!$I$11,'User input'!$J$10,'User input'!$J$11)))*S3496</f>
        <v>69.03</v>
      </c>
      <c r="U3496" s="27">
        <f>K3496*'User input'!$J$17+'User input'!$J$16</f>
        <v>0.5</v>
      </c>
    </row>
    <row r="3497" spans="1:21" x14ac:dyDescent="0.25">
      <c r="A3497" s="17">
        <v>3581</v>
      </c>
      <c r="B3497" s="6" t="s">
        <v>8269</v>
      </c>
      <c r="C3497" s="6" t="s">
        <v>4885</v>
      </c>
      <c r="D3497" s="6" t="s">
        <v>49</v>
      </c>
      <c r="E3497" s="6" t="s">
        <v>16</v>
      </c>
      <c r="F3497" s="15">
        <v>30</v>
      </c>
      <c r="G3497" s="6" t="s">
        <v>8270</v>
      </c>
      <c r="H3497" s="6" t="s">
        <v>2573</v>
      </c>
      <c r="I3497" s="6" t="s">
        <v>32</v>
      </c>
      <c r="J3497" s="7">
        <v>44197</v>
      </c>
      <c r="K3497" s="15">
        <v>26</v>
      </c>
      <c r="L3497" s="6" t="s">
        <v>44</v>
      </c>
      <c r="M3497" s="6">
        <f t="shared" si="217"/>
        <v>2021</v>
      </c>
      <c r="N3497" s="6">
        <f t="shared" si="218"/>
        <v>1</v>
      </c>
      <c r="O3497" s="6" t="str">
        <f>VLOOKUP(L3497,'User input'!$D$6:$E$16,2,FALSE)</f>
        <v>Gigastuff</v>
      </c>
      <c r="P3497" s="6">
        <f>VLOOKUP(L3497,'User input'!$D$6:$G$16,3,FALSE)</f>
        <v>1.89</v>
      </c>
      <c r="Q3497" s="6">
        <f>VLOOKUP(L3497,'User input'!$D$6:$G$16,4,FALSE)</f>
        <v>18</v>
      </c>
      <c r="R3497" s="6">
        <f t="shared" si="219"/>
        <v>468</v>
      </c>
      <c r="S3497" s="26">
        <f t="shared" si="216"/>
        <v>884.52</v>
      </c>
      <c r="T3497" s="26">
        <f>IF(K3497&lt;'User input'!$I$9,'User input'!$J$8,IF(K3497&lt;'User input'!$I$10,'User input'!$J$9,IF(K3497&lt;'User input'!$I$11,'User input'!$J$10,'User input'!$J$11)))*S3497</f>
        <v>26.535599999999999</v>
      </c>
      <c r="U3497" s="26">
        <f>K3497*'User input'!$J$17+'User input'!$J$16</f>
        <v>0.5</v>
      </c>
    </row>
    <row r="3498" spans="1:21" x14ac:dyDescent="0.25">
      <c r="A3498" s="18">
        <v>3582</v>
      </c>
      <c r="B3498" s="10" t="s">
        <v>230</v>
      </c>
      <c r="C3498" s="10" t="s">
        <v>3481</v>
      </c>
      <c r="D3498" s="10" t="s">
        <v>28</v>
      </c>
      <c r="E3498" s="10" t="s">
        <v>29</v>
      </c>
      <c r="F3498" s="16">
        <v>30</v>
      </c>
      <c r="G3498" s="10" t="s">
        <v>8271</v>
      </c>
      <c r="H3498" s="10" t="s">
        <v>107</v>
      </c>
      <c r="I3498" s="10" t="s">
        <v>108</v>
      </c>
      <c r="J3498" s="11">
        <v>43859</v>
      </c>
      <c r="K3498" s="16">
        <v>13</v>
      </c>
      <c r="L3498" s="10" t="s">
        <v>20</v>
      </c>
      <c r="M3498" s="10">
        <f t="shared" si="217"/>
        <v>2020</v>
      </c>
      <c r="N3498" s="10">
        <f t="shared" si="218"/>
        <v>1</v>
      </c>
      <c r="O3498" s="10" t="str">
        <f>VLOOKUP(L3498,'User input'!$D$6:$E$16,2,FALSE)</f>
        <v>Hyperwotsit</v>
      </c>
      <c r="P3498" s="10">
        <f>VLOOKUP(L3498,'User input'!$D$6:$G$16,3,FALSE)</f>
        <v>2.0099999999999998</v>
      </c>
      <c r="Q3498" s="10">
        <f>VLOOKUP(L3498,'User input'!$D$6:$G$16,4,FALSE)</f>
        <v>20</v>
      </c>
      <c r="R3498" s="10">
        <f t="shared" si="219"/>
        <v>260</v>
      </c>
      <c r="S3498" s="27">
        <f t="shared" si="216"/>
        <v>522.59999999999991</v>
      </c>
      <c r="T3498" s="27">
        <f>IF(K3498&lt;'User input'!$I$9,'User input'!$J$8,IF(K3498&lt;'User input'!$I$10,'User input'!$J$9,IF(K3498&lt;'User input'!$I$11,'User input'!$J$10,'User input'!$J$11)))*S3498</f>
        <v>0</v>
      </c>
      <c r="U3498" s="27">
        <f>K3498*'User input'!$J$17+'User input'!$J$16</f>
        <v>0.5</v>
      </c>
    </row>
    <row r="3499" spans="1:21" x14ac:dyDescent="0.25">
      <c r="A3499" s="17">
        <v>3583</v>
      </c>
      <c r="B3499" s="6" t="s">
        <v>8272</v>
      </c>
      <c r="C3499" s="6" t="s">
        <v>3092</v>
      </c>
      <c r="D3499" s="6" t="s">
        <v>15</v>
      </c>
      <c r="E3499" s="6" t="s">
        <v>16</v>
      </c>
      <c r="F3499" s="15">
        <v>30</v>
      </c>
      <c r="G3499" s="6" t="s">
        <v>8271</v>
      </c>
      <c r="H3499" s="6" t="s">
        <v>6206</v>
      </c>
      <c r="I3499" s="6" t="s">
        <v>185</v>
      </c>
      <c r="J3499" s="7">
        <v>43775</v>
      </c>
      <c r="K3499" s="15">
        <v>83</v>
      </c>
      <c r="L3499" s="6" t="s">
        <v>99</v>
      </c>
      <c r="M3499" s="6">
        <f t="shared" si="217"/>
        <v>2019</v>
      </c>
      <c r="N3499" s="6">
        <f t="shared" si="218"/>
        <v>11</v>
      </c>
      <c r="O3499" s="6" t="str">
        <f>VLOOKUP(L3499,'User input'!$D$6:$E$16,2,FALSE)</f>
        <v>Superwossname</v>
      </c>
      <c r="P3499" s="6">
        <f>VLOOKUP(L3499,'User input'!$D$6:$G$16,3,FALSE)</f>
        <v>3.49</v>
      </c>
      <c r="Q3499" s="6">
        <f>VLOOKUP(L3499,'User input'!$D$6:$G$16,4,FALSE)</f>
        <v>20</v>
      </c>
      <c r="R3499" s="6">
        <f t="shared" si="219"/>
        <v>1660</v>
      </c>
      <c r="S3499" s="26">
        <f t="shared" si="216"/>
        <v>5793.4000000000005</v>
      </c>
      <c r="T3499" s="26">
        <f>IF(K3499&lt;'User input'!$I$9,'User input'!$J$8,IF(K3499&lt;'User input'!$I$10,'User input'!$J$9,IF(K3499&lt;'User input'!$I$11,'User input'!$J$10,'User input'!$J$11)))*S3499</f>
        <v>289.67</v>
      </c>
      <c r="U3499" s="26">
        <f>K3499*'User input'!$J$17+'User input'!$J$16</f>
        <v>0.5</v>
      </c>
    </row>
    <row r="3500" spans="1:21" x14ac:dyDescent="0.25">
      <c r="A3500" s="18">
        <v>3584</v>
      </c>
      <c r="B3500" s="10" t="s">
        <v>748</v>
      </c>
      <c r="C3500" s="10" t="s">
        <v>1915</v>
      </c>
      <c r="D3500" s="10" t="s">
        <v>115</v>
      </c>
      <c r="E3500" s="10" t="s">
        <v>29</v>
      </c>
      <c r="F3500" s="16">
        <v>60</v>
      </c>
      <c r="G3500" s="10" t="s">
        <v>8273</v>
      </c>
      <c r="H3500" s="10" t="s">
        <v>1512</v>
      </c>
      <c r="I3500" s="10" t="s">
        <v>32</v>
      </c>
      <c r="J3500" s="11">
        <v>43570</v>
      </c>
      <c r="K3500" s="16">
        <v>2</v>
      </c>
      <c r="L3500" s="10" t="s">
        <v>52</v>
      </c>
      <c r="M3500" s="10">
        <f t="shared" si="217"/>
        <v>2019</v>
      </c>
      <c r="N3500" s="10">
        <f t="shared" si="218"/>
        <v>4</v>
      </c>
      <c r="O3500" s="10" t="str">
        <f>VLOOKUP(L3500,'User input'!$D$6:$E$16,2,FALSE)</f>
        <v>Megawidget S</v>
      </c>
      <c r="P3500" s="10">
        <f>VLOOKUP(L3500,'User input'!$D$6:$G$16,3,FALSE)</f>
        <v>0.69</v>
      </c>
      <c r="Q3500" s="10">
        <f>VLOOKUP(L3500,'User input'!$D$6:$G$16,4,FALSE)</f>
        <v>24</v>
      </c>
      <c r="R3500" s="10">
        <f t="shared" si="219"/>
        <v>48</v>
      </c>
      <c r="S3500" s="27">
        <f t="shared" si="216"/>
        <v>33.119999999999997</v>
      </c>
      <c r="T3500" s="27">
        <f>IF(K3500&lt;'User input'!$I$9,'User input'!$J$8,IF(K3500&lt;'User input'!$I$10,'User input'!$J$9,IF(K3500&lt;'User input'!$I$11,'User input'!$J$10,'User input'!$J$11)))*S3500</f>
        <v>0</v>
      </c>
      <c r="U3500" s="27">
        <f>K3500*'User input'!$J$17+'User input'!$J$16</f>
        <v>0.5</v>
      </c>
    </row>
    <row r="3501" spans="1:21" x14ac:dyDescent="0.25">
      <c r="A3501" s="18">
        <v>3586</v>
      </c>
      <c r="B3501" s="10" t="s">
        <v>6150</v>
      </c>
      <c r="C3501" s="10" t="s">
        <v>8274</v>
      </c>
      <c r="D3501" s="10" t="s">
        <v>28</v>
      </c>
      <c r="E3501" s="10" t="s">
        <v>29</v>
      </c>
      <c r="F3501" s="16">
        <v>30</v>
      </c>
      <c r="G3501" s="10" t="s">
        <v>8275</v>
      </c>
      <c r="H3501" s="10" t="s">
        <v>7814</v>
      </c>
      <c r="I3501" s="10" t="s">
        <v>122</v>
      </c>
      <c r="J3501" s="11">
        <v>44180</v>
      </c>
      <c r="K3501" s="16">
        <v>43</v>
      </c>
      <c r="L3501" s="10" t="s">
        <v>78</v>
      </c>
      <c r="M3501" s="10">
        <f t="shared" si="217"/>
        <v>2020</v>
      </c>
      <c r="N3501" s="10">
        <f t="shared" si="218"/>
        <v>12</v>
      </c>
      <c r="O3501" s="10" t="str">
        <f>VLOOKUP(L3501,'User input'!$D$6:$E$16,2,FALSE)</f>
        <v>Ultrathing V2</v>
      </c>
      <c r="P3501" s="10">
        <f>VLOOKUP(L3501,'User input'!$D$6:$G$16,3,FALSE)</f>
        <v>2.95</v>
      </c>
      <c r="Q3501" s="10">
        <f>VLOOKUP(L3501,'User input'!$D$6:$G$16,4,FALSE)</f>
        <v>20</v>
      </c>
      <c r="R3501" s="10">
        <f t="shared" si="219"/>
        <v>860</v>
      </c>
      <c r="S3501" s="27">
        <f t="shared" si="216"/>
        <v>2537</v>
      </c>
      <c r="T3501" s="27">
        <f>IF(K3501&lt;'User input'!$I$9,'User input'!$J$8,IF(K3501&lt;'User input'!$I$10,'User input'!$J$9,IF(K3501&lt;'User input'!$I$11,'User input'!$J$10,'User input'!$J$11)))*S3501</f>
        <v>76.11</v>
      </c>
      <c r="U3501" s="27">
        <f>K3501*'User input'!$J$17+'User input'!$J$16</f>
        <v>0.5</v>
      </c>
    </row>
    <row r="3502" spans="1:21" x14ac:dyDescent="0.25">
      <c r="A3502" s="17">
        <v>3587</v>
      </c>
      <c r="B3502" s="6" t="s">
        <v>8276</v>
      </c>
      <c r="C3502" s="6" t="s">
        <v>853</v>
      </c>
      <c r="D3502" s="6" t="s">
        <v>49</v>
      </c>
      <c r="E3502" s="6" t="s">
        <v>16</v>
      </c>
      <c r="F3502" s="15">
        <v>60</v>
      </c>
      <c r="G3502" s="6" t="s">
        <v>8277</v>
      </c>
      <c r="H3502" s="6" t="s">
        <v>4468</v>
      </c>
      <c r="I3502" s="6" t="s">
        <v>32</v>
      </c>
      <c r="J3502" s="7">
        <v>44483</v>
      </c>
      <c r="K3502" s="15">
        <v>22</v>
      </c>
      <c r="L3502" s="6" t="s">
        <v>78</v>
      </c>
      <c r="M3502" s="6">
        <f t="shared" si="217"/>
        <v>2021</v>
      </c>
      <c r="N3502" s="6">
        <f t="shared" si="218"/>
        <v>10</v>
      </c>
      <c r="O3502" s="6" t="str">
        <f>VLOOKUP(L3502,'User input'!$D$6:$E$16,2,FALSE)</f>
        <v>Ultrathing V2</v>
      </c>
      <c r="P3502" s="6">
        <f>VLOOKUP(L3502,'User input'!$D$6:$G$16,3,FALSE)</f>
        <v>2.95</v>
      </c>
      <c r="Q3502" s="6">
        <f>VLOOKUP(L3502,'User input'!$D$6:$G$16,4,FALSE)</f>
        <v>20</v>
      </c>
      <c r="R3502" s="6">
        <f t="shared" si="219"/>
        <v>440</v>
      </c>
      <c r="S3502" s="26">
        <f t="shared" si="216"/>
        <v>1298</v>
      </c>
      <c r="T3502" s="26">
        <f>IF(K3502&lt;'User input'!$I$9,'User input'!$J$8,IF(K3502&lt;'User input'!$I$10,'User input'!$J$9,IF(K3502&lt;'User input'!$I$11,'User input'!$J$10,'User input'!$J$11)))*S3502</f>
        <v>38.94</v>
      </c>
      <c r="U3502" s="26">
        <f>K3502*'User input'!$J$17+'User input'!$J$16</f>
        <v>0.5</v>
      </c>
    </row>
    <row r="3503" spans="1:21" x14ac:dyDescent="0.25">
      <c r="A3503" s="18">
        <v>3588</v>
      </c>
      <c r="B3503" s="10" t="s">
        <v>7565</v>
      </c>
      <c r="C3503" s="10" t="s">
        <v>7177</v>
      </c>
      <c r="D3503" s="10" t="s">
        <v>28</v>
      </c>
      <c r="E3503" s="10" t="s">
        <v>29</v>
      </c>
      <c r="F3503" s="16">
        <v>90</v>
      </c>
      <c r="G3503" s="10" t="s">
        <v>8278</v>
      </c>
      <c r="H3503" s="10" t="s">
        <v>2686</v>
      </c>
      <c r="I3503" s="10" t="s">
        <v>93</v>
      </c>
      <c r="J3503" s="11">
        <v>44360</v>
      </c>
      <c r="K3503" s="16">
        <v>16</v>
      </c>
      <c r="L3503" s="10" t="s">
        <v>99</v>
      </c>
      <c r="M3503" s="10">
        <f t="shared" si="217"/>
        <v>2021</v>
      </c>
      <c r="N3503" s="10">
        <f t="shared" si="218"/>
        <v>6</v>
      </c>
      <c r="O3503" s="10" t="str">
        <f>VLOOKUP(L3503,'User input'!$D$6:$E$16,2,FALSE)</f>
        <v>Superwossname</v>
      </c>
      <c r="P3503" s="10">
        <f>VLOOKUP(L3503,'User input'!$D$6:$G$16,3,FALSE)</f>
        <v>3.49</v>
      </c>
      <c r="Q3503" s="10">
        <f>VLOOKUP(L3503,'User input'!$D$6:$G$16,4,FALSE)</f>
        <v>20</v>
      </c>
      <c r="R3503" s="10">
        <f t="shared" si="219"/>
        <v>320</v>
      </c>
      <c r="S3503" s="27">
        <f t="shared" si="216"/>
        <v>1116.8000000000002</v>
      </c>
      <c r="T3503" s="27">
        <f>IF(K3503&lt;'User input'!$I$9,'User input'!$J$8,IF(K3503&lt;'User input'!$I$10,'User input'!$J$9,IF(K3503&lt;'User input'!$I$11,'User input'!$J$10,'User input'!$J$11)))*S3503</f>
        <v>0</v>
      </c>
      <c r="U3503" s="27">
        <f>K3503*'User input'!$J$17+'User input'!$J$16</f>
        <v>0.5</v>
      </c>
    </row>
    <row r="3504" spans="1:21" x14ac:dyDescent="0.25">
      <c r="A3504" s="17">
        <v>3589</v>
      </c>
      <c r="B3504" s="6" t="s">
        <v>5743</v>
      </c>
      <c r="C3504" s="6" t="s">
        <v>5239</v>
      </c>
      <c r="D3504" s="6" t="s">
        <v>28</v>
      </c>
      <c r="E3504" s="6" t="s">
        <v>29</v>
      </c>
      <c r="F3504" s="15">
        <v>60</v>
      </c>
      <c r="G3504" s="6" t="s">
        <v>10417</v>
      </c>
      <c r="H3504" s="6" t="s">
        <v>6924</v>
      </c>
      <c r="I3504" s="6" t="s">
        <v>38</v>
      </c>
      <c r="J3504" s="7">
        <v>44179</v>
      </c>
      <c r="K3504" s="15">
        <v>56</v>
      </c>
      <c r="L3504" s="6" t="s">
        <v>39</v>
      </c>
      <c r="M3504" s="6">
        <f t="shared" si="217"/>
        <v>2020</v>
      </c>
      <c r="N3504" s="6">
        <f t="shared" si="218"/>
        <v>12</v>
      </c>
      <c r="O3504" s="6" t="str">
        <f>VLOOKUP(L3504,'User input'!$D$6:$E$16,2,FALSE)</f>
        <v>Ultrathing V1</v>
      </c>
      <c r="P3504" s="6">
        <f>VLOOKUP(L3504,'User input'!$D$6:$G$16,3,FALSE)</f>
        <v>1.79</v>
      </c>
      <c r="Q3504" s="6">
        <f>VLOOKUP(L3504,'User input'!$D$6:$G$16,4,FALSE)</f>
        <v>17</v>
      </c>
      <c r="R3504" s="6">
        <f t="shared" si="219"/>
        <v>952</v>
      </c>
      <c r="S3504" s="26">
        <f t="shared" si="216"/>
        <v>1704.08</v>
      </c>
      <c r="T3504" s="26">
        <f>IF(K3504&lt;'User input'!$I$9,'User input'!$J$8,IF(K3504&lt;'User input'!$I$10,'User input'!$J$9,IF(K3504&lt;'User input'!$I$11,'User input'!$J$10,'User input'!$J$11)))*S3504</f>
        <v>85.204000000000008</v>
      </c>
      <c r="U3504" s="26">
        <f>K3504*'User input'!$J$17+'User input'!$J$16</f>
        <v>0.5</v>
      </c>
    </row>
    <row r="3505" spans="1:21" x14ac:dyDescent="0.25">
      <c r="A3505" s="18">
        <v>3590</v>
      </c>
      <c r="B3505" s="10" t="s">
        <v>2193</v>
      </c>
      <c r="C3505" s="10" t="s">
        <v>8280</v>
      </c>
      <c r="D3505" s="10" t="s">
        <v>49</v>
      </c>
      <c r="E3505" s="10" t="s">
        <v>16</v>
      </c>
      <c r="F3505" s="16">
        <v>60</v>
      </c>
      <c r="G3505" s="10" t="s">
        <v>8281</v>
      </c>
      <c r="H3505" s="10" t="s">
        <v>2043</v>
      </c>
      <c r="I3505" s="10" t="s">
        <v>185</v>
      </c>
      <c r="J3505" s="11">
        <v>44282</v>
      </c>
      <c r="K3505" s="16">
        <v>31</v>
      </c>
      <c r="L3505" s="10" t="s">
        <v>68</v>
      </c>
      <c r="M3505" s="10">
        <f t="shared" si="217"/>
        <v>2021</v>
      </c>
      <c r="N3505" s="10">
        <f t="shared" si="218"/>
        <v>3</v>
      </c>
      <c r="O3505" s="10" t="str">
        <f>VLOOKUP(L3505,'User input'!$D$6:$E$16,2,FALSE)</f>
        <v>Megawidget M</v>
      </c>
      <c r="P3505" s="10">
        <f>VLOOKUP(L3505,'User input'!$D$6:$G$16,3,FALSE)</f>
        <v>1.29</v>
      </c>
      <c r="Q3505" s="10">
        <f>VLOOKUP(L3505,'User input'!$D$6:$G$16,4,FALSE)</f>
        <v>24</v>
      </c>
      <c r="R3505" s="10">
        <f t="shared" si="219"/>
        <v>744</v>
      </c>
      <c r="S3505" s="27">
        <f t="shared" si="216"/>
        <v>959.76</v>
      </c>
      <c r="T3505" s="27">
        <f>IF(K3505&lt;'User input'!$I$9,'User input'!$J$8,IF(K3505&lt;'User input'!$I$10,'User input'!$J$9,IF(K3505&lt;'User input'!$I$11,'User input'!$J$10,'User input'!$J$11)))*S3505</f>
        <v>28.7928</v>
      </c>
      <c r="U3505" s="27">
        <f>K3505*'User input'!$J$17+'User input'!$J$16</f>
        <v>0.5</v>
      </c>
    </row>
    <row r="3506" spans="1:21" x14ac:dyDescent="0.25">
      <c r="A3506" s="17">
        <v>3591</v>
      </c>
      <c r="B3506" s="6" t="s">
        <v>6249</v>
      </c>
      <c r="C3506" s="6" t="s">
        <v>5409</v>
      </c>
      <c r="D3506" s="6" t="s">
        <v>15</v>
      </c>
      <c r="E3506" s="6" t="s">
        <v>16</v>
      </c>
      <c r="F3506" s="15">
        <v>90</v>
      </c>
      <c r="G3506" s="6" t="s">
        <v>8282</v>
      </c>
      <c r="H3506" s="6" t="s">
        <v>1290</v>
      </c>
      <c r="I3506" s="6" t="s">
        <v>32</v>
      </c>
      <c r="J3506" s="7">
        <v>44313</v>
      </c>
      <c r="K3506" s="15">
        <v>95</v>
      </c>
      <c r="L3506" s="6" t="s">
        <v>157</v>
      </c>
      <c r="M3506" s="6">
        <f t="shared" si="217"/>
        <v>2021</v>
      </c>
      <c r="N3506" s="6">
        <f t="shared" si="218"/>
        <v>4</v>
      </c>
      <c r="O3506" s="6" t="str">
        <f>VLOOKUP(L3506,'User input'!$D$6:$E$16,2,FALSE)</f>
        <v>Ultrathing V3</v>
      </c>
      <c r="P3506" s="6">
        <f>VLOOKUP(L3506,'User input'!$D$6:$G$16,3,FALSE)</f>
        <v>3.39</v>
      </c>
      <c r="Q3506" s="6">
        <f>VLOOKUP(L3506,'User input'!$D$6:$G$16,4,FALSE)</f>
        <v>24</v>
      </c>
      <c r="R3506" s="6">
        <f t="shared" si="219"/>
        <v>2280</v>
      </c>
      <c r="S3506" s="26">
        <f t="shared" si="216"/>
        <v>7729.2000000000007</v>
      </c>
      <c r="T3506" s="26">
        <f>IF(K3506&lt;'User input'!$I$9,'User input'!$J$8,IF(K3506&lt;'User input'!$I$10,'User input'!$J$9,IF(K3506&lt;'User input'!$I$11,'User input'!$J$10,'User input'!$J$11)))*S3506</f>
        <v>386.46000000000004</v>
      </c>
      <c r="U3506" s="26">
        <f>K3506*'User input'!$J$17+'User input'!$J$16</f>
        <v>0.5</v>
      </c>
    </row>
    <row r="3507" spans="1:21" x14ac:dyDescent="0.25">
      <c r="A3507" s="18">
        <v>3592</v>
      </c>
      <c r="B3507" s="10" t="s">
        <v>8283</v>
      </c>
      <c r="C3507" s="10" t="s">
        <v>4802</v>
      </c>
      <c r="D3507" s="10" t="s">
        <v>15</v>
      </c>
      <c r="E3507" s="10" t="s">
        <v>16</v>
      </c>
      <c r="F3507" s="16">
        <v>90</v>
      </c>
      <c r="G3507" s="10" t="s">
        <v>8284</v>
      </c>
      <c r="H3507" s="10" t="s">
        <v>1826</v>
      </c>
      <c r="I3507" s="10" t="s">
        <v>32</v>
      </c>
      <c r="J3507" s="11">
        <v>43488</v>
      </c>
      <c r="K3507" s="16">
        <v>42</v>
      </c>
      <c r="L3507" s="10" t="s">
        <v>157</v>
      </c>
      <c r="M3507" s="10">
        <f t="shared" si="217"/>
        <v>2019</v>
      </c>
      <c r="N3507" s="10">
        <f t="shared" si="218"/>
        <v>1</v>
      </c>
      <c r="O3507" s="10" t="str">
        <f>VLOOKUP(L3507,'User input'!$D$6:$E$16,2,FALSE)</f>
        <v>Ultrathing V3</v>
      </c>
      <c r="P3507" s="10">
        <f>VLOOKUP(L3507,'User input'!$D$6:$G$16,3,FALSE)</f>
        <v>3.39</v>
      </c>
      <c r="Q3507" s="10">
        <f>VLOOKUP(L3507,'User input'!$D$6:$G$16,4,FALSE)</f>
        <v>24</v>
      </c>
      <c r="R3507" s="10">
        <f t="shared" si="219"/>
        <v>1008</v>
      </c>
      <c r="S3507" s="27">
        <f t="shared" si="216"/>
        <v>3417.1200000000003</v>
      </c>
      <c r="T3507" s="27">
        <f>IF(K3507&lt;'User input'!$I$9,'User input'!$J$8,IF(K3507&lt;'User input'!$I$10,'User input'!$J$9,IF(K3507&lt;'User input'!$I$11,'User input'!$J$10,'User input'!$J$11)))*S3507</f>
        <v>102.51360000000001</v>
      </c>
      <c r="U3507" s="27">
        <f>K3507*'User input'!$J$17+'User input'!$J$16</f>
        <v>0.5</v>
      </c>
    </row>
    <row r="3508" spans="1:21" x14ac:dyDescent="0.25">
      <c r="A3508" s="17">
        <v>3593</v>
      </c>
      <c r="B3508" s="6" t="s">
        <v>8285</v>
      </c>
      <c r="C3508" s="6" t="s">
        <v>7383</v>
      </c>
      <c r="D3508" s="6" t="s">
        <v>15</v>
      </c>
      <c r="E3508" s="6" t="s">
        <v>16</v>
      </c>
      <c r="F3508" s="15">
        <v>90</v>
      </c>
      <c r="G3508" s="6" t="s">
        <v>8286</v>
      </c>
      <c r="H3508" s="6" t="s">
        <v>6585</v>
      </c>
      <c r="I3508" s="6" t="s">
        <v>25</v>
      </c>
      <c r="J3508" s="7">
        <v>43991</v>
      </c>
      <c r="K3508" s="15">
        <v>47</v>
      </c>
      <c r="L3508" s="6" t="s">
        <v>20</v>
      </c>
      <c r="M3508" s="6">
        <f t="shared" si="217"/>
        <v>2020</v>
      </c>
      <c r="N3508" s="6">
        <f t="shared" si="218"/>
        <v>6</v>
      </c>
      <c r="O3508" s="6" t="str">
        <f>VLOOKUP(L3508,'User input'!$D$6:$E$16,2,FALSE)</f>
        <v>Hyperwotsit</v>
      </c>
      <c r="P3508" s="6">
        <f>VLOOKUP(L3508,'User input'!$D$6:$G$16,3,FALSE)</f>
        <v>2.0099999999999998</v>
      </c>
      <c r="Q3508" s="6">
        <f>VLOOKUP(L3508,'User input'!$D$6:$G$16,4,FALSE)</f>
        <v>20</v>
      </c>
      <c r="R3508" s="6">
        <f t="shared" si="219"/>
        <v>940</v>
      </c>
      <c r="S3508" s="26">
        <f t="shared" si="216"/>
        <v>1889.3999999999999</v>
      </c>
      <c r="T3508" s="26">
        <f>IF(K3508&lt;'User input'!$I$9,'User input'!$J$8,IF(K3508&lt;'User input'!$I$10,'User input'!$J$9,IF(K3508&lt;'User input'!$I$11,'User input'!$J$10,'User input'!$J$11)))*S3508</f>
        <v>56.681999999999995</v>
      </c>
      <c r="U3508" s="26">
        <f>K3508*'User input'!$J$17+'User input'!$J$16</f>
        <v>0.5</v>
      </c>
    </row>
    <row r="3509" spans="1:21" x14ac:dyDescent="0.25">
      <c r="A3509" s="18">
        <v>3594</v>
      </c>
      <c r="B3509" s="10" t="s">
        <v>8287</v>
      </c>
      <c r="C3509" s="10" t="s">
        <v>4423</v>
      </c>
      <c r="D3509" s="10" t="s">
        <v>49</v>
      </c>
      <c r="E3509" s="10" t="s">
        <v>16</v>
      </c>
      <c r="F3509" s="16">
        <v>90</v>
      </c>
      <c r="G3509" s="10" t="s">
        <v>8288</v>
      </c>
      <c r="H3509" s="10" t="s">
        <v>135</v>
      </c>
      <c r="I3509" s="10" t="s">
        <v>32</v>
      </c>
      <c r="J3509" s="11">
        <v>44544</v>
      </c>
      <c r="K3509" s="16">
        <v>95</v>
      </c>
      <c r="L3509" s="10" t="s">
        <v>99</v>
      </c>
      <c r="M3509" s="10">
        <f t="shared" si="217"/>
        <v>2021</v>
      </c>
      <c r="N3509" s="10">
        <f t="shared" si="218"/>
        <v>12</v>
      </c>
      <c r="O3509" s="10" t="str">
        <f>VLOOKUP(L3509,'User input'!$D$6:$E$16,2,FALSE)</f>
        <v>Superwossname</v>
      </c>
      <c r="P3509" s="10">
        <f>VLOOKUP(L3509,'User input'!$D$6:$G$16,3,FALSE)</f>
        <v>3.49</v>
      </c>
      <c r="Q3509" s="10">
        <f>VLOOKUP(L3509,'User input'!$D$6:$G$16,4,FALSE)</f>
        <v>20</v>
      </c>
      <c r="R3509" s="10">
        <f t="shared" si="219"/>
        <v>1900</v>
      </c>
      <c r="S3509" s="27">
        <f t="shared" si="216"/>
        <v>6631</v>
      </c>
      <c r="T3509" s="27">
        <f>IF(K3509&lt;'User input'!$I$9,'User input'!$J$8,IF(K3509&lt;'User input'!$I$10,'User input'!$J$9,IF(K3509&lt;'User input'!$I$11,'User input'!$J$10,'User input'!$J$11)))*S3509</f>
        <v>331.55</v>
      </c>
      <c r="U3509" s="27">
        <f>K3509*'User input'!$J$17+'User input'!$J$16</f>
        <v>0.5</v>
      </c>
    </row>
    <row r="3510" spans="1:21" x14ac:dyDescent="0.25">
      <c r="A3510" s="17">
        <v>3595</v>
      </c>
      <c r="B3510" s="6" t="s">
        <v>4580</v>
      </c>
      <c r="C3510" s="6" t="s">
        <v>7330</v>
      </c>
      <c r="D3510" s="6" t="s">
        <v>28</v>
      </c>
      <c r="E3510" s="6" t="s">
        <v>29</v>
      </c>
      <c r="F3510" s="15">
        <v>60</v>
      </c>
      <c r="G3510" s="6" t="s">
        <v>8289</v>
      </c>
      <c r="H3510" s="6" t="s">
        <v>277</v>
      </c>
      <c r="I3510" s="6" t="s">
        <v>211</v>
      </c>
      <c r="J3510" s="7">
        <v>44005</v>
      </c>
      <c r="K3510" s="15">
        <v>59</v>
      </c>
      <c r="L3510" s="6" t="s">
        <v>52</v>
      </c>
      <c r="M3510" s="6">
        <f t="shared" si="217"/>
        <v>2020</v>
      </c>
      <c r="N3510" s="6">
        <f t="shared" si="218"/>
        <v>6</v>
      </c>
      <c r="O3510" s="6" t="str">
        <f>VLOOKUP(L3510,'User input'!$D$6:$E$16,2,FALSE)</f>
        <v>Megawidget S</v>
      </c>
      <c r="P3510" s="6">
        <f>VLOOKUP(L3510,'User input'!$D$6:$G$16,3,FALSE)</f>
        <v>0.69</v>
      </c>
      <c r="Q3510" s="6">
        <f>VLOOKUP(L3510,'User input'!$D$6:$G$16,4,FALSE)</f>
        <v>24</v>
      </c>
      <c r="R3510" s="6">
        <f t="shared" si="219"/>
        <v>1416</v>
      </c>
      <c r="S3510" s="26">
        <f t="shared" si="216"/>
        <v>977.04</v>
      </c>
      <c r="T3510" s="26">
        <f>IF(K3510&lt;'User input'!$I$9,'User input'!$J$8,IF(K3510&lt;'User input'!$I$10,'User input'!$J$9,IF(K3510&lt;'User input'!$I$11,'User input'!$J$10,'User input'!$J$11)))*S3510</f>
        <v>48.852000000000004</v>
      </c>
      <c r="U3510" s="26">
        <f>K3510*'User input'!$J$17+'User input'!$J$16</f>
        <v>0.5</v>
      </c>
    </row>
    <row r="3511" spans="1:21" x14ac:dyDescent="0.25">
      <c r="A3511" s="18">
        <v>3596</v>
      </c>
      <c r="B3511" s="10" t="s">
        <v>8290</v>
      </c>
      <c r="C3511" s="10" t="s">
        <v>787</v>
      </c>
      <c r="D3511" s="10" t="s">
        <v>49</v>
      </c>
      <c r="E3511" s="10" t="s">
        <v>16</v>
      </c>
      <c r="F3511" s="16">
        <v>90</v>
      </c>
      <c r="G3511" s="10" t="s">
        <v>8291</v>
      </c>
      <c r="H3511" s="10" t="s">
        <v>1201</v>
      </c>
      <c r="I3511" s="10" t="s">
        <v>291</v>
      </c>
      <c r="J3511" s="11">
        <v>43869</v>
      </c>
      <c r="K3511" s="16">
        <v>47</v>
      </c>
      <c r="L3511" s="10" t="s">
        <v>20</v>
      </c>
      <c r="M3511" s="10">
        <f t="shared" si="217"/>
        <v>2020</v>
      </c>
      <c r="N3511" s="10">
        <f t="shared" si="218"/>
        <v>2</v>
      </c>
      <c r="O3511" s="10" t="str">
        <f>VLOOKUP(L3511,'User input'!$D$6:$E$16,2,FALSE)</f>
        <v>Hyperwotsit</v>
      </c>
      <c r="P3511" s="10">
        <f>VLOOKUP(L3511,'User input'!$D$6:$G$16,3,FALSE)</f>
        <v>2.0099999999999998</v>
      </c>
      <c r="Q3511" s="10">
        <f>VLOOKUP(L3511,'User input'!$D$6:$G$16,4,FALSE)</f>
        <v>20</v>
      </c>
      <c r="R3511" s="10">
        <f t="shared" si="219"/>
        <v>940</v>
      </c>
      <c r="S3511" s="27">
        <f t="shared" si="216"/>
        <v>1889.3999999999999</v>
      </c>
      <c r="T3511" s="27">
        <f>IF(K3511&lt;'User input'!$I$9,'User input'!$J$8,IF(K3511&lt;'User input'!$I$10,'User input'!$J$9,IF(K3511&lt;'User input'!$I$11,'User input'!$J$10,'User input'!$J$11)))*S3511</f>
        <v>56.681999999999995</v>
      </c>
      <c r="U3511" s="27">
        <f>K3511*'User input'!$J$17+'User input'!$J$16</f>
        <v>0.5</v>
      </c>
    </row>
    <row r="3512" spans="1:21" x14ac:dyDescent="0.25">
      <c r="A3512" s="17">
        <v>3597</v>
      </c>
      <c r="B3512" s="6" t="s">
        <v>8136</v>
      </c>
      <c r="C3512" s="6" t="s">
        <v>1757</v>
      </c>
      <c r="D3512" s="6" t="s">
        <v>49</v>
      </c>
      <c r="E3512" s="6" t="s">
        <v>16</v>
      </c>
      <c r="F3512" s="15">
        <v>30</v>
      </c>
      <c r="G3512" s="6" t="s">
        <v>8292</v>
      </c>
      <c r="H3512" s="6" t="s">
        <v>425</v>
      </c>
      <c r="I3512" s="6" t="s">
        <v>32</v>
      </c>
      <c r="J3512" s="7">
        <v>44375</v>
      </c>
      <c r="K3512" s="15">
        <v>70</v>
      </c>
      <c r="L3512" s="6" t="s">
        <v>157</v>
      </c>
      <c r="M3512" s="6">
        <f t="shared" si="217"/>
        <v>2021</v>
      </c>
      <c r="N3512" s="6">
        <f t="shared" si="218"/>
        <v>6</v>
      </c>
      <c r="O3512" s="6" t="str">
        <f>VLOOKUP(L3512,'User input'!$D$6:$E$16,2,FALSE)</f>
        <v>Ultrathing V3</v>
      </c>
      <c r="P3512" s="6">
        <f>VLOOKUP(L3512,'User input'!$D$6:$G$16,3,FALSE)</f>
        <v>3.39</v>
      </c>
      <c r="Q3512" s="6">
        <f>VLOOKUP(L3512,'User input'!$D$6:$G$16,4,FALSE)</f>
        <v>24</v>
      </c>
      <c r="R3512" s="6">
        <f t="shared" si="219"/>
        <v>1680</v>
      </c>
      <c r="S3512" s="26">
        <f t="shared" si="216"/>
        <v>5695.2</v>
      </c>
      <c r="T3512" s="26">
        <f>IF(K3512&lt;'User input'!$I$9,'User input'!$J$8,IF(K3512&lt;'User input'!$I$10,'User input'!$J$9,IF(K3512&lt;'User input'!$I$11,'User input'!$J$10,'User input'!$J$11)))*S3512</f>
        <v>284.76</v>
      </c>
      <c r="U3512" s="26">
        <f>K3512*'User input'!$J$17+'User input'!$J$16</f>
        <v>0.5</v>
      </c>
    </row>
    <row r="3513" spans="1:21" x14ac:dyDescent="0.25">
      <c r="A3513" s="18">
        <v>3598</v>
      </c>
      <c r="B3513" s="10" t="s">
        <v>8293</v>
      </c>
      <c r="C3513" s="10" t="s">
        <v>5923</v>
      </c>
      <c r="D3513" s="10" t="s">
        <v>49</v>
      </c>
      <c r="E3513" s="10" t="s">
        <v>16</v>
      </c>
      <c r="F3513" s="16">
        <v>30</v>
      </c>
      <c r="G3513" s="10" t="s">
        <v>8294</v>
      </c>
      <c r="H3513" s="10" t="s">
        <v>8295</v>
      </c>
      <c r="I3513" s="10" t="s">
        <v>32</v>
      </c>
      <c r="J3513" s="11">
        <v>44477</v>
      </c>
      <c r="K3513" s="16">
        <v>40</v>
      </c>
      <c r="L3513" s="10" t="s">
        <v>20</v>
      </c>
      <c r="M3513" s="10">
        <f t="shared" si="217"/>
        <v>2021</v>
      </c>
      <c r="N3513" s="10">
        <f t="shared" si="218"/>
        <v>10</v>
      </c>
      <c r="O3513" s="10" t="str">
        <f>VLOOKUP(L3513,'User input'!$D$6:$E$16,2,FALSE)</f>
        <v>Hyperwotsit</v>
      </c>
      <c r="P3513" s="10">
        <f>VLOOKUP(L3513,'User input'!$D$6:$G$16,3,FALSE)</f>
        <v>2.0099999999999998</v>
      </c>
      <c r="Q3513" s="10">
        <f>VLOOKUP(L3513,'User input'!$D$6:$G$16,4,FALSE)</f>
        <v>20</v>
      </c>
      <c r="R3513" s="10">
        <f t="shared" si="219"/>
        <v>800</v>
      </c>
      <c r="S3513" s="27">
        <f t="shared" si="216"/>
        <v>1607.9999999999998</v>
      </c>
      <c r="T3513" s="27">
        <f>IF(K3513&lt;'User input'!$I$9,'User input'!$J$8,IF(K3513&lt;'User input'!$I$10,'User input'!$J$9,IF(K3513&lt;'User input'!$I$11,'User input'!$J$10,'User input'!$J$11)))*S3513</f>
        <v>48.239999999999995</v>
      </c>
      <c r="U3513" s="27">
        <f>K3513*'User input'!$J$17+'User input'!$J$16</f>
        <v>0.5</v>
      </c>
    </row>
    <row r="3514" spans="1:21" x14ac:dyDescent="0.25">
      <c r="A3514" s="17">
        <v>3599</v>
      </c>
      <c r="B3514" s="6" t="s">
        <v>3156</v>
      </c>
      <c r="C3514" s="6" t="s">
        <v>4858</v>
      </c>
      <c r="D3514" s="6" t="s">
        <v>28</v>
      </c>
      <c r="E3514" s="6" t="s">
        <v>29</v>
      </c>
      <c r="F3514" s="15">
        <v>60</v>
      </c>
      <c r="G3514" s="6" t="s">
        <v>8296</v>
      </c>
      <c r="H3514" s="6" t="s">
        <v>746</v>
      </c>
      <c r="I3514" s="6" t="s">
        <v>25</v>
      </c>
      <c r="J3514" s="7">
        <v>44499</v>
      </c>
      <c r="K3514" s="15">
        <v>63</v>
      </c>
      <c r="L3514" s="6" t="s">
        <v>68</v>
      </c>
      <c r="M3514" s="6">
        <f t="shared" si="217"/>
        <v>2021</v>
      </c>
      <c r="N3514" s="6">
        <f t="shared" si="218"/>
        <v>10</v>
      </c>
      <c r="O3514" s="6" t="str">
        <f>VLOOKUP(L3514,'User input'!$D$6:$E$16,2,FALSE)</f>
        <v>Megawidget M</v>
      </c>
      <c r="P3514" s="6">
        <f>VLOOKUP(L3514,'User input'!$D$6:$G$16,3,FALSE)</f>
        <v>1.29</v>
      </c>
      <c r="Q3514" s="6">
        <f>VLOOKUP(L3514,'User input'!$D$6:$G$16,4,FALSE)</f>
        <v>24</v>
      </c>
      <c r="R3514" s="6">
        <f t="shared" si="219"/>
        <v>1512</v>
      </c>
      <c r="S3514" s="26">
        <f t="shared" si="216"/>
        <v>1950.48</v>
      </c>
      <c r="T3514" s="26">
        <f>IF(K3514&lt;'User input'!$I$9,'User input'!$J$8,IF(K3514&lt;'User input'!$I$10,'User input'!$J$9,IF(K3514&lt;'User input'!$I$11,'User input'!$J$10,'User input'!$J$11)))*S3514</f>
        <v>97.524000000000001</v>
      </c>
      <c r="U3514" s="26">
        <f>K3514*'User input'!$J$17+'User input'!$J$16</f>
        <v>0.5</v>
      </c>
    </row>
    <row r="3515" spans="1:21" x14ac:dyDescent="0.25">
      <c r="A3515" s="18">
        <v>3600</v>
      </c>
      <c r="B3515" s="10" t="s">
        <v>3431</v>
      </c>
      <c r="C3515" s="10" t="s">
        <v>3269</v>
      </c>
      <c r="D3515" s="10" t="s">
        <v>28</v>
      </c>
      <c r="E3515" s="10" t="s">
        <v>29</v>
      </c>
      <c r="F3515" s="16">
        <v>30</v>
      </c>
      <c r="G3515" s="10" t="s">
        <v>8297</v>
      </c>
      <c r="H3515" s="10" t="s">
        <v>3124</v>
      </c>
      <c r="I3515" s="10" t="s">
        <v>291</v>
      </c>
      <c r="J3515" s="11">
        <v>43601</v>
      </c>
      <c r="K3515" s="16">
        <v>46</v>
      </c>
      <c r="L3515" s="10" t="s">
        <v>39</v>
      </c>
      <c r="M3515" s="10">
        <f t="shared" si="217"/>
        <v>2019</v>
      </c>
      <c r="N3515" s="10">
        <f t="shared" si="218"/>
        <v>5</v>
      </c>
      <c r="O3515" s="10" t="str">
        <f>VLOOKUP(L3515,'User input'!$D$6:$E$16,2,FALSE)</f>
        <v>Ultrathing V1</v>
      </c>
      <c r="P3515" s="10">
        <f>VLOOKUP(L3515,'User input'!$D$6:$G$16,3,FALSE)</f>
        <v>1.79</v>
      </c>
      <c r="Q3515" s="10">
        <f>VLOOKUP(L3515,'User input'!$D$6:$G$16,4,FALSE)</f>
        <v>17</v>
      </c>
      <c r="R3515" s="10">
        <f t="shared" si="219"/>
        <v>782</v>
      </c>
      <c r="S3515" s="27">
        <f t="shared" si="216"/>
        <v>1399.78</v>
      </c>
      <c r="T3515" s="27">
        <f>IF(K3515&lt;'User input'!$I$9,'User input'!$J$8,IF(K3515&lt;'User input'!$I$10,'User input'!$J$9,IF(K3515&lt;'User input'!$I$11,'User input'!$J$10,'User input'!$J$11)))*S3515</f>
        <v>41.993400000000001</v>
      </c>
      <c r="U3515" s="27">
        <f>K3515*'User input'!$J$17+'User input'!$J$16</f>
        <v>0.5</v>
      </c>
    </row>
    <row r="3516" spans="1:21" x14ac:dyDescent="0.25">
      <c r="A3516" s="17">
        <v>3601</v>
      </c>
      <c r="B3516" s="6" t="s">
        <v>7627</v>
      </c>
      <c r="C3516" s="6" t="s">
        <v>4607</v>
      </c>
      <c r="D3516" s="6" t="s">
        <v>115</v>
      </c>
      <c r="E3516" s="6" t="s">
        <v>29</v>
      </c>
      <c r="F3516" s="15">
        <v>90</v>
      </c>
      <c r="G3516" s="6" t="s">
        <v>8298</v>
      </c>
      <c r="H3516" s="6" t="s">
        <v>8299</v>
      </c>
      <c r="I3516" s="6" t="s">
        <v>32</v>
      </c>
      <c r="J3516" s="7">
        <v>43749</v>
      </c>
      <c r="K3516" s="15">
        <v>5</v>
      </c>
      <c r="L3516" s="6" t="s">
        <v>44</v>
      </c>
      <c r="M3516" s="6">
        <f t="shared" si="217"/>
        <v>2019</v>
      </c>
      <c r="N3516" s="6">
        <f t="shared" si="218"/>
        <v>10</v>
      </c>
      <c r="O3516" s="6" t="str">
        <f>VLOOKUP(L3516,'User input'!$D$6:$E$16,2,FALSE)</f>
        <v>Gigastuff</v>
      </c>
      <c r="P3516" s="6">
        <f>VLOOKUP(L3516,'User input'!$D$6:$G$16,3,FALSE)</f>
        <v>1.89</v>
      </c>
      <c r="Q3516" s="6">
        <f>VLOOKUP(L3516,'User input'!$D$6:$G$16,4,FALSE)</f>
        <v>18</v>
      </c>
      <c r="R3516" s="6">
        <f t="shared" si="219"/>
        <v>90</v>
      </c>
      <c r="S3516" s="26">
        <f t="shared" si="216"/>
        <v>170.1</v>
      </c>
      <c r="T3516" s="26">
        <f>IF(K3516&lt;'User input'!$I$9,'User input'!$J$8,IF(K3516&lt;'User input'!$I$10,'User input'!$J$9,IF(K3516&lt;'User input'!$I$11,'User input'!$J$10,'User input'!$J$11)))*S3516</f>
        <v>0</v>
      </c>
      <c r="U3516" s="26">
        <f>K3516*'User input'!$J$17+'User input'!$J$16</f>
        <v>0.5</v>
      </c>
    </row>
    <row r="3517" spans="1:21" x14ac:dyDescent="0.25">
      <c r="A3517" s="18">
        <v>3602</v>
      </c>
      <c r="B3517" s="10" t="s">
        <v>6176</v>
      </c>
      <c r="C3517" s="10" t="s">
        <v>35</v>
      </c>
      <c r="D3517" s="10" t="s">
        <v>28</v>
      </c>
      <c r="E3517" s="10" t="s">
        <v>29</v>
      </c>
      <c r="F3517" s="16">
        <v>60</v>
      </c>
      <c r="G3517" s="10" t="s">
        <v>8300</v>
      </c>
      <c r="H3517" s="10" t="s">
        <v>6648</v>
      </c>
      <c r="I3517" s="10" t="s">
        <v>32</v>
      </c>
      <c r="J3517" s="11">
        <v>44213</v>
      </c>
      <c r="K3517" s="16">
        <v>42</v>
      </c>
      <c r="L3517" s="10" t="s">
        <v>39</v>
      </c>
      <c r="M3517" s="10">
        <f t="shared" si="217"/>
        <v>2021</v>
      </c>
      <c r="N3517" s="10">
        <f t="shared" si="218"/>
        <v>1</v>
      </c>
      <c r="O3517" s="10" t="str">
        <f>VLOOKUP(L3517,'User input'!$D$6:$E$16,2,FALSE)</f>
        <v>Ultrathing V1</v>
      </c>
      <c r="P3517" s="10">
        <f>VLOOKUP(L3517,'User input'!$D$6:$G$16,3,FALSE)</f>
        <v>1.79</v>
      </c>
      <c r="Q3517" s="10">
        <f>VLOOKUP(L3517,'User input'!$D$6:$G$16,4,FALSE)</f>
        <v>17</v>
      </c>
      <c r="R3517" s="10">
        <f t="shared" si="219"/>
        <v>714</v>
      </c>
      <c r="S3517" s="27">
        <f t="shared" si="216"/>
        <v>1278.06</v>
      </c>
      <c r="T3517" s="27">
        <f>IF(K3517&lt;'User input'!$I$9,'User input'!$J$8,IF(K3517&lt;'User input'!$I$10,'User input'!$J$9,IF(K3517&lt;'User input'!$I$11,'User input'!$J$10,'User input'!$J$11)))*S3517</f>
        <v>38.341799999999999</v>
      </c>
      <c r="U3517" s="27">
        <f>K3517*'User input'!$J$17+'User input'!$J$16</f>
        <v>0.5</v>
      </c>
    </row>
    <row r="3518" spans="1:21" x14ac:dyDescent="0.25">
      <c r="A3518" s="17">
        <v>3603</v>
      </c>
      <c r="B3518" s="6" t="s">
        <v>2361</v>
      </c>
      <c r="C3518" s="6" t="s">
        <v>665</v>
      </c>
      <c r="D3518" s="6" t="s">
        <v>28</v>
      </c>
      <c r="E3518" s="6" t="s">
        <v>29</v>
      </c>
      <c r="F3518" s="15">
        <v>60</v>
      </c>
      <c r="G3518" s="6" t="s">
        <v>8301</v>
      </c>
      <c r="H3518" s="6" t="s">
        <v>4834</v>
      </c>
      <c r="I3518" s="6" t="s">
        <v>2533</v>
      </c>
      <c r="J3518" s="7">
        <v>44416</v>
      </c>
      <c r="K3518" s="15">
        <v>80</v>
      </c>
      <c r="L3518" s="6" t="s">
        <v>33</v>
      </c>
      <c r="M3518" s="6">
        <f t="shared" si="217"/>
        <v>2021</v>
      </c>
      <c r="N3518" s="6">
        <f t="shared" si="218"/>
        <v>8</v>
      </c>
      <c r="O3518" s="6" t="str">
        <f>VLOOKUP(L3518,'User input'!$D$6:$E$16,2,FALSE)</f>
        <v>Megawidget L</v>
      </c>
      <c r="P3518" s="6">
        <f>VLOOKUP(L3518,'User input'!$D$6:$G$16,3,FALSE)</f>
        <v>1.79</v>
      </c>
      <c r="Q3518" s="6">
        <f>VLOOKUP(L3518,'User input'!$D$6:$G$16,4,FALSE)</f>
        <v>24</v>
      </c>
      <c r="R3518" s="6">
        <f t="shared" si="219"/>
        <v>1920</v>
      </c>
      <c r="S3518" s="26">
        <f t="shared" si="216"/>
        <v>3436.8</v>
      </c>
      <c r="T3518" s="26">
        <f>IF(K3518&lt;'User input'!$I$9,'User input'!$J$8,IF(K3518&lt;'User input'!$I$10,'User input'!$J$9,IF(K3518&lt;'User input'!$I$11,'User input'!$J$10,'User input'!$J$11)))*S3518</f>
        <v>171.84000000000003</v>
      </c>
      <c r="U3518" s="26">
        <f>K3518*'User input'!$J$17+'User input'!$J$16</f>
        <v>0.5</v>
      </c>
    </row>
    <row r="3519" spans="1:21" x14ac:dyDescent="0.25">
      <c r="A3519" s="18">
        <v>3604</v>
      </c>
      <c r="B3519" s="10" t="s">
        <v>230</v>
      </c>
      <c r="C3519" s="10" t="s">
        <v>6338</v>
      </c>
      <c r="D3519" s="10" t="s">
        <v>28</v>
      </c>
      <c r="E3519" s="10" t="s">
        <v>29</v>
      </c>
      <c r="F3519" s="16">
        <v>90</v>
      </c>
      <c r="G3519" s="10" t="s">
        <v>8302</v>
      </c>
      <c r="H3519" s="10" t="s">
        <v>2331</v>
      </c>
      <c r="I3519" s="10" t="s">
        <v>2332</v>
      </c>
      <c r="J3519" s="11">
        <v>43469</v>
      </c>
      <c r="K3519" s="16">
        <v>4</v>
      </c>
      <c r="L3519" s="10" t="s">
        <v>157</v>
      </c>
      <c r="M3519" s="10">
        <f t="shared" si="217"/>
        <v>2019</v>
      </c>
      <c r="N3519" s="10">
        <f t="shared" si="218"/>
        <v>1</v>
      </c>
      <c r="O3519" s="10" t="str">
        <f>VLOOKUP(L3519,'User input'!$D$6:$E$16,2,FALSE)</f>
        <v>Ultrathing V3</v>
      </c>
      <c r="P3519" s="10">
        <f>VLOOKUP(L3519,'User input'!$D$6:$G$16,3,FALSE)</f>
        <v>3.39</v>
      </c>
      <c r="Q3519" s="10">
        <f>VLOOKUP(L3519,'User input'!$D$6:$G$16,4,FALSE)</f>
        <v>24</v>
      </c>
      <c r="R3519" s="10">
        <f t="shared" si="219"/>
        <v>96</v>
      </c>
      <c r="S3519" s="27">
        <f t="shared" si="216"/>
        <v>325.44</v>
      </c>
      <c r="T3519" s="27">
        <f>IF(K3519&lt;'User input'!$I$9,'User input'!$J$8,IF(K3519&lt;'User input'!$I$10,'User input'!$J$9,IF(K3519&lt;'User input'!$I$11,'User input'!$J$10,'User input'!$J$11)))*S3519</f>
        <v>0</v>
      </c>
      <c r="U3519" s="27">
        <f>K3519*'User input'!$J$17+'User input'!$J$16</f>
        <v>0.5</v>
      </c>
    </row>
    <row r="3520" spans="1:21" x14ac:dyDescent="0.25">
      <c r="A3520" s="17">
        <v>3605</v>
      </c>
      <c r="B3520" s="6" t="s">
        <v>4018</v>
      </c>
      <c r="C3520" s="6" t="s">
        <v>688</v>
      </c>
      <c r="D3520" s="6" t="s">
        <v>28</v>
      </c>
      <c r="E3520" s="6" t="s">
        <v>29</v>
      </c>
      <c r="F3520" s="15">
        <v>30</v>
      </c>
      <c r="G3520" s="6" t="s">
        <v>8303</v>
      </c>
      <c r="H3520" s="6" t="s">
        <v>3412</v>
      </c>
      <c r="I3520" s="6" t="s">
        <v>32</v>
      </c>
      <c r="J3520" s="7">
        <v>44395</v>
      </c>
      <c r="K3520" s="15">
        <v>25</v>
      </c>
      <c r="L3520" s="6" t="s">
        <v>44</v>
      </c>
      <c r="M3520" s="6">
        <f t="shared" si="217"/>
        <v>2021</v>
      </c>
      <c r="N3520" s="6">
        <f t="shared" si="218"/>
        <v>7</v>
      </c>
      <c r="O3520" s="6" t="str">
        <f>VLOOKUP(L3520,'User input'!$D$6:$E$16,2,FALSE)</f>
        <v>Gigastuff</v>
      </c>
      <c r="P3520" s="6">
        <f>VLOOKUP(L3520,'User input'!$D$6:$G$16,3,FALSE)</f>
        <v>1.89</v>
      </c>
      <c r="Q3520" s="6">
        <f>VLOOKUP(L3520,'User input'!$D$6:$G$16,4,FALSE)</f>
        <v>18</v>
      </c>
      <c r="R3520" s="6">
        <f t="shared" si="219"/>
        <v>450</v>
      </c>
      <c r="S3520" s="26">
        <f t="shared" si="216"/>
        <v>850.5</v>
      </c>
      <c r="T3520" s="26">
        <f>IF(K3520&lt;'User input'!$I$9,'User input'!$J$8,IF(K3520&lt;'User input'!$I$10,'User input'!$J$9,IF(K3520&lt;'User input'!$I$11,'User input'!$J$10,'User input'!$J$11)))*S3520</f>
        <v>25.515000000000001</v>
      </c>
      <c r="U3520" s="26">
        <f>K3520*'User input'!$J$17+'User input'!$J$16</f>
        <v>0.5</v>
      </c>
    </row>
    <row r="3521" spans="1:21" x14ac:dyDescent="0.25">
      <c r="A3521" s="18">
        <v>3606</v>
      </c>
      <c r="B3521" s="10" t="s">
        <v>864</v>
      </c>
      <c r="C3521" s="10" t="s">
        <v>3790</v>
      </c>
      <c r="D3521" s="10" t="s">
        <v>28</v>
      </c>
      <c r="E3521" s="10" t="s">
        <v>29</v>
      </c>
      <c r="F3521" s="16">
        <v>60</v>
      </c>
      <c r="G3521" s="10" t="s">
        <v>8304</v>
      </c>
      <c r="H3521" s="10" t="s">
        <v>912</v>
      </c>
      <c r="I3521" s="10" t="s">
        <v>32</v>
      </c>
      <c r="J3521" s="11">
        <v>44440</v>
      </c>
      <c r="K3521" s="16">
        <v>6</v>
      </c>
      <c r="L3521" s="10" t="s">
        <v>78</v>
      </c>
      <c r="M3521" s="10">
        <f t="shared" si="217"/>
        <v>2021</v>
      </c>
      <c r="N3521" s="10">
        <f t="shared" si="218"/>
        <v>9</v>
      </c>
      <c r="O3521" s="10" t="str">
        <f>VLOOKUP(L3521,'User input'!$D$6:$E$16,2,FALSE)</f>
        <v>Ultrathing V2</v>
      </c>
      <c r="P3521" s="10">
        <f>VLOOKUP(L3521,'User input'!$D$6:$G$16,3,FALSE)</f>
        <v>2.95</v>
      </c>
      <c r="Q3521" s="10">
        <f>VLOOKUP(L3521,'User input'!$D$6:$G$16,4,FALSE)</f>
        <v>20</v>
      </c>
      <c r="R3521" s="10">
        <f t="shared" si="219"/>
        <v>120</v>
      </c>
      <c r="S3521" s="27">
        <f t="shared" si="216"/>
        <v>354</v>
      </c>
      <c r="T3521" s="27">
        <f>IF(K3521&lt;'User input'!$I$9,'User input'!$J$8,IF(K3521&lt;'User input'!$I$10,'User input'!$J$9,IF(K3521&lt;'User input'!$I$11,'User input'!$J$10,'User input'!$J$11)))*S3521</f>
        <v>0</v>
      </c>
      <c r="U3521" s="27">
        <f>K3521*'User input'!$J$17+'User input'!$J$16</f>
        <v>0.5</v>
      </c>
    </row>
    <row r="3522" spans="1:21" x14ac:dyDescent="0.25">
      <c r="A3522" s="17">
        <v>3607</v>
      </c>
      <c r="B3522" s="6" t="s">
        <v>5548</v>
      </c>
      <c r="C3522" s="6" t="s">
        <v>5142</v>
      </c>
      <c r="D3522" s="6" t="s">
        <v>28</v>
      </c>
      <c r="E3522" s="6" t="s">
        <v>29</v>
      </c>
      <c r="F3522" s="15">
        <v>30</v>
      </c>
      <c r="G3522" s="6" t="s">
        <v>8305</v>
      </c>
      <c r="H3522" s="6" t="s">
        <v>3869</v>
      </c>
      <c r="I3522" s="6" t="s">
        <v>38</v>
      </c>
      <c r="J3522" s="7">
        <v>44335</v>
      </c>
      <c r="K3522" s="15">
        <v>44</v>
      </c>
      <c r="L3522" s="6" t="s">
        <v>20</v>
      </c>
      <c r="M3522" s="6">
        <f t="shared" si="217"/>
        <v>2021</v>
      </c>
      <c r="N3522" s="6">
        <f t="shared" si="218"/>
        <v>5</v>
      </c>
      <c r="O3522" s="6" t="str">
        <f>VLOOKUP(L3522,'User input'!$D$6:$E$16,2,FALSE)</f>
        <v>Hyperwotsit</v>
      </c>
      <c r="P3522" s="6">
        <f>VLOOKUP(L3522,'User input'!$D$6:$G$16,3,FALSE)</f>
        <v>2.0099999999999998</v>
      </c>
      <c r="Q3522" s="6">
        <f>VLOOKUP(L3522,'User input'!$D$6:$G$16,4,FALSE)</f>
        <v>20</v>
      </c>
      <c r="R3522" s="6">
        <f t="shared" si="219"/>
        <v>880</v>
      </c>
      <c r="S3522" s="26">
        <f t="shared" si="216"/>
        <v>1768.7999999999997</v>
      </c>
      <c r="T3522" s="26">
        <f>IF(K3522&lt;'User input'!$I$9,'User input'!$J$8,IF(K3522&lt;'User input'!$I$10,'User input'!$J$9,IF(K3522&lt;'User input'!$I$11,'User input'!$J$10,'User input'!$J$11)))*S3522</f>
        <v>53.063999999999993</v>
      </c>
      <c r="U3522" s="26">
        <f>K3522*'User input'!$J$17+'User input'!$J$16</f>
        <v>0.5</v>
      </c>
    </row>
    <row r="3523" spans="1:21" x14ac:dyDescent="0.25">
      <c r="A3523" s="18">
        <v>3608</v>
      </c>
      <c r="B3523" s="10" t="s">
        <v>8306</v>
      </c>
      <c r="C3523" s="10" t="s">
        <v>8307</v>
      </c>
      <c r="D3523" s="10" t="s">
        <v>41</v>
      </c>
      <c r="E3523" s="10" t="s">
        <v>16</v>
      </c>
      <c r="F3523" s="16">
        <v>60</v>
      </c>
      <c r="G3523" s="10" t="s">
        <v>8308</v>
      </c>
      <c r="H3523" s="10" t="s">
        <v>2202</v>
      </c>
      <c r="I3523" s="10" t="s">
        <v>32</v>
      </c>
      <c r="J3523" s="11">
        <v>44091</v>
      </c>
      <c r="K3523" s="16">
        <v>82</v>
      </c>
      <c r="L3523" s="10" t="s">
        <v>44</v>
      </c>
      <c r="M3523" s="10">
        <f t="shared" si="217"/>
        <v>2020</v>
      </c>
      <c r="N3523" s="10">
        <f t="shared" si="218"/>
        <v>9</v>
      </c>
      <c r="O3523" s="10" t="str">
        <f>VLOOKUP(L3523,'User input'!$D$6:$E$16,2,FALSE)</f>
        <v>Gigastuff</v>
      </c>
      <c r="P3523" s="10">
        <f>VLOOKUP(L3523,'User input'!$D$6:$G$16,3,FALSE)</f>
        <v>1.89</v>
      </c>
      <c r="Q3523" s="10">
        <f>VLOOKUP(L3523,'User input'!$D$6:$G$16,4,FALSE)</f>
        <v>18</v>
      </c>
      <c r="R3523" s="10">
        <f t="shared" si="219"/>
        <v>1476</v>
      </c>
      <c r="S3523" s="27">
        <f t="shared" si="216"/>
        <v>2789.64</v>
      </c>
      <c r="T3523" s="27">
        <f>IF(K3523&lt;'User input'!$I$9,'User input'!$J$8,IF(K3523&lt;'User input'!$I$10,'User input'!$J$9,IF(K3523&lt;'User input'!$I$11,'User input'!$J$10,'User input'!$J$11)))*S3523</f>
        <v>139.482</v>
      </c>
      <c r="U3523" s="27">
        <f>K3523*'User input'!$J$17+'User input'!$J$16</f>
        <v>0.5</v>
      </c>
    </row>
    <row r="3524" spans="1:21" x14ac:dyDescent="0.25">
      <c r="A3524" s="17">
        <v>3609</v>
      </c>
      <c r="B3524" s="6" t="s">
        <v>5954</v>
      </c>
      <c r="C3524" s="6" t="s">
        <v>5646</v>
      </c>
      <c r="D3524" s="6" t="s">
        <v>28</v>
      </c>
      <c r="E3524" s="6" t="s">
        <v>29</v>
      </c>
      <c r="F3524" s="15">
        <v>90</v>
      </c>
      <c r="G3524" s="6" t="s">
        <v>8309</v>
      </c>
      <c r="H3524" s="6" t="s">
        <v>5624</v>
      </c>
      <c r="I3524" s="6" t="s">
        <v>881</v>
      </c>
      <c r="J3524" s="7">
        <v>43964</v>
      </c>
      <c r="K3524" s="15">
        <v>90</v>
      </c>
      <c r="L3524" s="6" t="s">
        <v>33</v>
      </c>
      <c r="M3524" s="6">
        <f t="shared" si="217"/>
        <v>2020</v>
      </c>
      <c r="N3524" s="6">
        <f t="shared" si="218"/>
        <v>5</v>
      </c>
      <c r="O3524" s="6" t="str">
        <f>VLOOKUP(L3524,'User input'!$D$6:$E$16,2,FALSE)</f>
        <v>Megawidget L</v>
      </c>
      <c r="P3524" s="6">
        <f>VLOOKUP(L3524,'User input'!$D$6:$G$16,3,FALSE)</f>
        <v>1.79</v>
      </c>
      <c r="Q3524" s="6">
        <f>VLOOKUP(L3524,'User input'!$D$6:$G$16,4,FALSE)</f>
        <v>24</v>
      </c>
      <c r="R3524" s="6">
        <f t="shared" si="219"/>
        <v>2160</v>
      </c>
      <c r="S3524" s="26">
        <f t="shared" si="216"/>
        <v>3866.4</v>
      </c>
      <c r="T3524" s="26">
        <f>IF(K3524&lt;'User input'!$I$9,'User input'!$J$8,IF(K3524&lt;'User input'!$I$10,'User input'!$J$9,IF(K3524&lt;'User input'!$I$11,'User input'!$J$10,'User input'!$J$11)))*S3524</f>
        <v>193.32000000000002</v>
      </c>
      <c r="U3524" s="26">
        <f>K3524*'User input'!$J$17+'User input'!$J$16</f>
        <v>0.5</v>
      </c>
    </row>
    <row r="3525" spans="1:21" x14ac:dyDescent="0.25">
      <c r="A3525" s="18">
        <v>3610</v>
      </c>
      <c r="B3525" s="10" t="s">
        <v>7976</v>
      </c>
      <c r="C3525" s="10" t="s">
        <v>109</v>
      </c>
      <c r="D3525" s="10" t="s">
        <v>28</v>
      </c>
      <c r="E3525" s="10" t="s">
        <v>29</v>
      </c>
      <c r="F3525" s="16">
        <v>30</v>
      </c>
      <c r="G3525" s="10" t="s">
        <v>8310</v>
      </c>
      <c r="H3525" s="10" t="s">
        <v>6974</v>
      </c>
      <c r="I3525" s="10" t="s">
        <v>32</v>
      </c>
      <c r="J3525" s="11">
        <v>44382</v>
      </c>
      <c r="K3525" s="16">
        <v>51</v>
      </c>
      <c r="L3525" s="10" t="s">
        <v>52</v>
      </c>
      <c r="M3525" s="10">
        <f t="shared" si="217"/>
        <v>2021</v>
      </c>
      <c r="N3525" s="10">
        <f t="shared" si="218"/>
        <v>7</v>
      </c>
      <c r="O3525" s="10" t="str">
        <f>VLOOKUP(L3525,'User input'!$D$6:$E$16,2,FALSE)</f>
        <v>Megawidget S</v>
      </c>
      <c r="P3525" s="10">
        <f>VLOOKUP(L3525,'User input'!$D$6:$G$16,3,FALSE)</f>
        <v>0.69</v>
      </c>
      <c r="Q3525" s="10">
        <f>VLOOKUP(L3525,'User input'!$D$6:$G$16,4,FALSE)</f>
        <v>24</v>
      </c>
      <c r="R3525" s="10">
        <f t="shared" si="219"/>
        <v>1224</v>
      </c>
      <c r="S3525" s="27">
        <f t="shared" ref="S3525:S3588" si="220">R3525*P3525</f>
        <v>844.56</v>
      </c>
      <c r="T3525" s="27">
        <f>IF(K3525&lt;'User input'!$I$9,'User input'!$J$8,IF(K3525&lt;'User input'!$I$10,'User input'!$J$9,IF(K3525&lt;'User input'!$I$11,'User input'!$J$10,'User input'!$J$11)))*S3525</f>
        <v>42.228000000000002</v>
      </c>
      <c r="U3525" s="27">
        <f>K3525*'User input'!$J$17+'User input'!$J$16</f>
        <v>0.5</v>
      </c>
    </row>
    <row r="3526" spans="1:21" x14ac:dyDescent="0.25">
      <c r="A3526" s="17">
        <v>3611</v>
      </c>
      <c r="B3526" s="6" t="s">
        <v>4422</v>
      </c>
      <c r="C3526" s="6" t="s">
        <v>4350</v>
      </c>
      <c r="D3526" s="6" t="s">
        <v>28</v>
      </c>
      <c r="E3526" s="6" t="s">
        <v>29</v>
      </c>
      <c r="F3526" s="15">
        <v>30</v>
      </c>
      <c r="G3526" s="6" t="s">
        <v>8311</v>
      </c>
      <c r="H3526" s="6" t="s">
        <v>290</v>
      </c>
      <c r="I3526" s="6" t="s">
        <v>291</v>
      </c>
      <c r="J3526" s="7">
        <v>44499</v>
      </c>
      <c r="K3526" s="15">
        <v>98</v>
      </c>
      <c r="L3526" s="6" t="s">
        <v>39</v>
      </c>
      <c r="M3526" s="6">
        <f t="shared" ref="M3526:M3589" si="221">YEAR(J3526)</f>
        <v>2021</v>
      </c>
      <c r="N3526" s="6">
        <f t="shared" ref="N3526:N3589" si="222">MONTH(J3526)</f>
        <v>10</v>
      </c>
      <c r="O3526" s="6" t="str">
        <f>VLOOKUP(L3526,'User input'!$D$6:$E$16,2,FALSE)</f>
        <v>Ultrathing V1</v>
      </c>
      <c r="P3526" s="6">
        <f>VLOOKUP(L3526,'User input'!$D$6:$G$16,3,FALSE)</f>
        <v>1.79</v>
      </c>
      <c r="Q3526" s="6">
        <f>VLOOKUP(L3526,'User input'!$D$6:$G$16,4,FALSE)</f>
        <v>17</v>
      </c>
      <c r="R3526" s="6">
        <f t="shared" ref="R3526:R3589" si="223">K3526*Q3526</f>
        <v>1666</v>
      </c>
      <c r="S3526" s="26">
        <f t="shared" si="220"/>
        <v>2982.14</v>
      </c>
      <c r="T3526" s="26">
        <f>IF(K3526&lt;'User input'!$I$9,'User input'!$J$8,IF(K3526&lt;'User input'!$I$10,'User input'!$J$9,IF(K3526&lt;'User input'!$I$11,'User input'!$J$10,'User input'!$J$11)))*S3526</f>
        <v>149.107</v>
      </c>
      <c r="U3526" s="26">
        <f>K3526*'User input'!$J$17+'User input'!$J$16</f>
        <v>0.5</v>
      </c>
    </row>
    <row r="3527" spans="1:21" x14ac:dyDescent="0.25">
      <c r="A3527" s="18">
        <v>3612</v>
      </c>
      <c r="B3527" s="10" t="s">
        <v>1761</v>
      </c>
      <c r="C3527" s="10" t="s">
        <v>2981</v>
      </c>
      <c r="D3527" s="10" t="s">
        <v>28</v>
      </c>
      <c r="E3527" s="10" t="s">
        <v>29</v>
      </c>
      <c r="F3527" s="16">
        <v>90</v>
      </c>
      <c r="G3527" s="10" t="s">
        <v>8312</v>
      </c>
      <c r="H3527" s="10" t="s">
        <v>2255</v>
      </c>
      <c r="I3527" s="10" t="s">
        <v>1078</v>
      </c>
      <c r="J3527" s="11">
        <v>44002</v>
      </c>
      <c r="K3527" s="16">
        <v>93</v>
      </c>
      <c r="L3527" s="10" t="s">
        <v>20</v>
      </c>
      <c r="M3527" s="10">
        <f t="shared" si="221"/>
        <v>2020</v>
      </c>
      <c r="N3527" s="10">
        <f t="shared" si="222"/>
        <v>6</v>
      </c>
      <c r="O3527" s="10" t="str">
        <f>VLOOKUP(L3527,'User input'!$D$6:$E$16,2,FALSE)</f>
        <v>Hyperwotsit</v>
      </c>
      <c r="P3527" s="10">
        <f>VLOOKUP(L3527,'User input'!$D$6:$G$16,3,FALSE)</f>
        <v>2.0099999999999998</v>
      </c>
      <c r="Q3527" s="10">
        <f>VLOOKUP(L3527,'User input'!$D$6:$G$16,4,FALSE)</f>
        <v>20</v>
      </c>
      <c r="R3527" s="10">
        <f t="shared" si="223"/>
        <v>1860</v>
      </c>
      <c r="S3527" s="27">
        <f t="shared" si="220"/>
        <v>3738.5999999999995</v>
      </c>
      <c r="T3527" s="27">
        <f>IF(K3527&lt;'User input'!$I$9,'User input'!$J$8,IF(K3527&lt;'User input'!$I$10,'User input'!$J$9,IF(K3527&lt;'User input'!$I$11,'User input'!$J$10,'User input'!$J$11)))*S3527</f>
        <v>186.92999999999998</v>
      </c>
      <c r="U3527" s="27">
        <f>K3527*'User input'!$J$17+'User input'!$J$16</f>
        <v>0.5</v>
      </c>
    </row>
    <row r="3528" spans="1:21" x14ac:dyDescent="0.25">
      <c r="A3528" s="17">
        <v>3613</v>
      </c>
      <c r="B3528" s="6" t="s">
        <v>8313</v>
      </c>
      <c r="C3528" s="6" t="s">
        <v>3515</v>
      </c>
      <c r="D3528" s="6" t="s">
        <v>15</v>
      </c>
      <c r="E3528" s="6" t="s">
        <v>16</v>
      </c>
      <c r="F3528" s="15">
        <v>60</v>
      </c>
      <c r="G3528" s="6" t="s">
        <v>8314</v>
      </c>
      <c r="H3528" s="6" t="s">
        <v>3214</v>
      </c>
      <c r="I3528" s="6" t="s">
        <v>2012</v>
      </c>
      <c r="J3528" s="7">
        <v>43973</v>
      </c>
      <c r="K3528" s="15">
        <v>22</v>
      </c>
      <c r="L3528" s="6" t="s">
        <v>44</v>
      </c>
      <c r="M3528" s="6">
        <f t="shared" si="221"/>
        <v>2020</v>
      </c>
      <c r="N3528" s="6">
        <f t="shared" si="222"/>
        <v>5</v>
      </c>
      <c r="O3528" s="6" t="str">
        <f>VLOOKUP(L3528,'User input'!$D$6:$E$16,2,FALSE)</f>
        <v>Gigastuff</v>
      </c>
      <c r="P3528" s="6">
        <f>VLOOKUP(L3528,'User input'!$D$6:$G$16,3,FALSE)</f>
        <v>1.89</v>
      </c>
      <c r="Q3528" s="6">
        <f>VLOOKUP(L3528,'User input'!$D$6:$G$16,4,FALSE)</f>
        <v>18</v>
      </c>
      <c r="R3528" s="6">
        <f t="shared" si="223"/>
        <v>396</v>
      </c>
      <c r="S3528" s="26">
        <f t="shared" si="220"/>
        <v>748.43999999999994</v>
      </c>
      <c r="T3528" s="26">
        <f>IF(K3528&lt;'User input'!$I$9,'User input'!$J$8,IF(K3528&lt;'User input'!$I$10,'User input'!$J$9,IF(K3528&lt;'User input'!$I$11,'User input'!$J$10,'User input'!$J$11)))*S3528</f>
        <v>22.453199999999999</v>
      </c>
      <c r="U3528" s="26">
        <f>K3528*'User input'!$J$17+'User input'!$J$16</f>
        <v>0.5</v>
      </c>
    </row>
    <row r="3529" spans="1:21" x14ac:dyDescent="0.25">
      <c r="A3529" s="18">
        <v>3614</v>
      </c>
      <c r="B3529" s="10" t="s">
        <v>4619</v>
      </c>
      <c r="C3529" s="10" t="s">
        <v>8315</v>
      </c>
      <c r="D3529" s="10" t="s">
        <v>15</v>
      </c>
      <c r="E3529" s="10" t="s">
        <v>16</v>
      </c>
      <c r="F3529" s="16">
        <v>30</v>
      </c>
      <c r="G3529" s="10" t="s">
        <v>8316</v>
      </c>
      <c r="H3529" s="10" t="s">
        <v>2281</v>
      </c>
      <c r="I3529" s="10" t="s">
        <v>25</v>
      </c>
      <c r="J3529" s="11">
        <v>44130</v>
      </c>
      <c r="K3529" s="16">
        <v>56</v>
      </c>
      <c r="L3529" s="10" t="s">
        <v>20</v>
      </c>
      <c r="M3529" s="10">
        <f t="shared" si="221"/>
        <v>2020</v>
      </c>
      <c r="N3529" s="10">
        <f t="shared" si="222"/>
        <v>10</v>
      </c>
      <c r="O3529" s="10" t="str">
        <f>VLOOKUP(L3529,'User input'!$D$6:$E$16,2,FALSE)</f>
        <v>Hyperwotsit</v>
      </c>
      <c r="P3529" s="10">
        <f>VLOOKUP(L3529,'User input'!$D$6:$G$16,3,FALSE)</f>
        <v>2.0099999999999998</v>
      </c>
      <c r="Q3529" s="10">
        <f>VLOOKUP(L3529,'User input'!$D$6:$G$16,4,FALSE)</f>
        <v>20</v>
      </c>
      <c r="R3529" s="10">
        <f t="shared" si="223"/>
        <v>1120</v>
      </c>
      <c r="S3529" s="27">
        <f t="shared" si="220"/>
        <v>2251.1999999999998</v>
      </c>
      <c r="T3529" s="27">
        <f>IF(K3529&lt;'User input'!$I$9,'User input'!$J$8,IF(K3529&lt;'User input'!$I$10,'User input'!$J$9,IF(K3529&lt;'User input'!$I$11,'User input'!$J$10,'User input'!$J$11)))*S3529</f>
        <v>112.56</v>
      </c>
      <c r="U3529" s="27">
        <f>K3529*'User input'!$J$17+'User input'!$J$16</f>
        <v>0.5</v>
      </c>
    </row>
    <row r="3530" spans="1:21" x14ac:dyDescent="0.25">
      <c r="A3530" s="17">
        <v>3615</v>
      </c>
      <c r="B3530" s="6" t="s">
        <v>8317</v>
      </c>
      <c r="C3530" s="6" t="s">
        <v>4404</v>
      </c>
      <c r="D3530" s="6" t="s">
        <v>15</v>
      </c>
      <c r="E3530" s="6" t="s">
        <v>16</v>
      </c>
      <c r="F3530" s="15">
        <v>90</v>
      </c>
      <c r="G3530" s="6" t="s">
        <v>8318</v>
      </c>
      <c r="H3530" s="6" t="s">
        <v>4501</v>
      </c>
      <c r="I3530" s="6" t="s">
        <v>171</v>
      </c>
      <c r="J3530" s="7">
        <v>43995</v>
      </c>
      <c r="K3530" s="15">
        <v>43</v>
      </c>
      <c r="L3530" s="6" t="s">
        <v>157</v>
      </c>
      <c r="M3530" s="6">
        <f t="shared" si="221"/>
        <v>2020</v>
      </c>
      <c r="N3530" s="6">
        <f t="shared" si="222"/>
        <v>6</v>
      </c>
      <c r="O3530" s="6" t="str">
        <f>VLOOKUP(L3530,'User input'!$D$6:$E$16,2,FALSE)</f>
        <v>Ultrathing V3</v>
      </c>
      <c r="P3530" s="6">
        <f>VLOOKUP(L3530,'User input'!$D$6:$G$16,3,FALSE)</f>
        <v>3.39</v>
      </c>
      <c r="Q3530" s="6">
        <f>VLOOKUP(L3530,'User input'!$D$6:$G$16,4,FALSE)</f>
        <v>24</v>
      </c>
      <c r="R3530" s="6">
        <f t="shared" si="223"/>
        <v>1032</v>
      </c>
      <c r="S3530" s="26">
        <f t="shared" si="220"/>
        <v>3498.48</v>
      </c>
      <c r="T3530" s="26">
        <f>IF(K3530&lt;'User input'!$I$9,'User input'!$J$8,IF(K3530&lt;'User input'!$I$10,'User input'!$J$9,IF(K3530&lt;'User input'!$I$11,'User input'!$J$10,'User input'!$J$11)))*S3530</f>
        <v>104.95439999999999</v>
      </c>
      <c r="U3530" s="26">
        <f>K3530*'User input'!$J$17+'User input'!$J$16</f>
        <v>0.5</v>
      </c>
    </row>
    <row r="3531" spans="1:21" x14ac:dyDescent="0.25">
      <c r="A3531" s="18">
        <v>3616</v>
      </c>
      <c r="B3531" s="10" t="s">
        <v>5345</v>
      </c>
      <c r="C3531" s="10" t="s">
        <v>7387</v>
      </c>
      <c r="D3531" s="10" t="s">
        <v>28</v>
      </c>
      <c r="E3531" s="10" t="s">
        <v>29</v>
      </c>
      <c r="F3531" s="16">
        <v>30</v>
      </c>
      <c r="G3531" s="10" t="s">
        <v>8319</v>
      </c>
      <c r="H3531" s="10" t="s">
        <v>6760</v>
      </c>
      <c r="I3531" s="10" t="s">
        <v>1030</v>
      </c>
      <c r="J3531" s="11">
        <v>43616</v>
      </c>
      <c r="K3531" s="16">
        <v>2</v>
      </c>
      <c r="L3531" s="10" t="s">
        <v>39</v>
      </c>
      <c r="M3531" s="10">
        <f t="shared" si="221"/>
        <v>2019</v>
      </c>
      <c r="N3531" s="10">
        <f t="shared" si="222"/>
        <v>5</v>
      </c>
      <c r="O3531" s="10" t="str">
        <f>VLOOKUP(L3531,'User input'!$D$6:$E$16,2,FALSE)</f>
        <v>Ultrathing V1</v>
      </c>
      <c r="P3531" s="10">
        <f>VLOOKUP(L3531,'User input'!$D$6:$G$16,3,FALSE)</f>
        <v>1.79</v>
      </c>
      <c r="Q3531" s="10">
        <f>VLOOKUP(L3531,'User input'!$D$6:$G$16,4,FALSE)</f>
        <v>17</v>
      </c>
      <c r="R3531" s="10">
        <f t="shared" si="223"/>
        <v>34</v>
      </c>
      <c r="S3531" s="27">
        <f t="shared" si="220"/>
        <v>60.86</v>
      </c>
      <c r="T3531" s="27">
        <f>IF(K3531&lt;'User input'!$I$9,'User input'!$J$8,IF(K3531&lt;'User input'!$I$10,'User input'!$J$9,IF(K3531&lt;'User input'!$I$11,'User input'!$J$10,'User input'!$J$11)))*S3531</f>
        <v>0</v>
      </c>
      <c r="U3531" s="27">
        <f>K3531*'User input'!$J$17+'User input'!$J$16</f>
        <v>0.5</v>
      </c>
    </row>
    <row r="3532" spans="1:21" x14ac:dyDescent="0.25">
      <c r="A3532" s="17">
        <v>3617</v>
      </c>
      <c r="B3532" s="6" t="s">
        <v>2108</v>
      </c>
      <c r="C3532" s="6" t="s">
        <v>931</v>
      </c>
      <c r="D3532" s="6" t="s">
        <v>28</v>
      </c>
      <c r="E3532" s="6" t="s">
        <v>29</v>
      </c>
      <c r="F3532" s="15">
        <v>90</v>
      </c>
      <c r="G3532" s="6" t="s">
        <v>8320</v>
      </c>
      <c r="H3532" s="6" t="s">
        <v>2408</v>
      </c>
      <c r="I3532" s="6" t="s">
        <v>32</v>
      </c>
      <c r="J3532" s="7">
        <v>43497</v>
      </c>
      <c r="K3532" s="15">
        <v>54</v>
      </c>
      <c r="L3532" s="6" t="s">
        <v>39</v>
      </c>
      <c r="M3532" s="6">
        <f t="shared" si="221"/>
        <v>2019</v>
      </c>
      <c r="N3532" s="6">
        <f t="shared" si="222"/>
        <v>2</v>
      </c>
      <c r="O3532" s="6" t="str">
        <f>VLOOKUP(L3532,'User input'!$D$6:$E$16,2,FALSE)</f>
        <v>Ultrathing V1</v>
      </c>
      <c r="P3532" s="6">
        <f>VLOOKUP(L3532,'User input'!$D$6:$G$16,3,FALSE)</f>
        <v>1.79</v>
      </c>
      <c r="Q3532" s="6">
        <f>VLOOKUP(L3532,'User input'!$D$6:$G$16,4,FALSE)</f>
        <v>17</v>
      </c>
      <c r="R3532" s="6">
        <f t="shared" si="223"/>
        <v>918</v>
      </c>
      <c r="S3532" s="26">
        <f t="shared" si="220"/>
        <v>1643.22</v>
      </c>
      <c r="T3532" s="26">
        <f>IF(K3532&lt;'User input'!$I$9,'User input'!$J$8,IF(K3532&lt;'User input'!$I$10,'User input'!$J$9,IF(K3532&lt;'User input'!$I$11,'User input'!$J$10,'User input'!$J$11)))*S3532</f>
        <v>82.161000000000001</v>
      </c>
      <c r="U3532" s="26">
        <f>K3532*'User input'!$J$17+'User input'!$J$16</f>
        <v>0.5</v>
      </c>
    </row>
    <row r="3533" spans="1:21" x14ac:dyDescent="0.25">
      <c r="A3533" s="18">
        <v>3618</v>
      </c>
      <c r="B3533" s="10" t="s">
        <v>3611</v>
      </c>
      <c r="C3533" s="10" t="s">
        <v>5776</v>
      </c>
      <c r="D3533" s="10" t="s">
        <v>28</v>
      </c>
      <c r="E3533" s="10" t="s">
        <v>29</v>
      </c>
      <c r="F3533" s="16">
        <v>90</v>
      </c>
      <c r="G3533" s="10" t="s">
        <v>8322</v>
      </c>
      <c r="H3533" s="10" t="s">
        <v>5782</v>
      </c>
      <c r="I3533" s="10" t="s">
        <v>291</v>
      </c>
      <c r="J3533" s="11">
        <v>44294</v>
      </c>
      <c r="K3533" s="16">
        <v>90</v>
      </c>
      <c r="L3533" s="10" t="s">
        <v>78</v>
      </c>
      <c r="M3533" s="10">
        <f t="shared" si="221"/>
        <v>2021</v>
      </c>
      <c r="N3533" s="10">
        <f t="shared" si="222"/>
        <v>4</v>
      </c>
      <c r="O3533" s="10" t="str">
        <f>VLOOKUP(L3533,'User input'!$D$6:$E$16,2,FALSE)</f>
        <v>Ultrathing V2</v>
      </c>
      <c r="P3533" s="10">
        <f>VLOOKUP(L3533,'User input'!$D$6:$G$16,3,FALSE)</f>
        <v>2.95</v>
      </c>
      <c r="Q3533" s="10">
        <f>VLOOKUP(L3533,'User input'!$D$6:$G$16,4,FALSE)</f>
        <v>20</v>
      </c>
      <c r="R3533" s="10">
        <f t="shared" si="223"/>
        <v>1800</v>
      </c>
      <c r="S3533" s="27">
        <f t="shared" si="220"/>
        <v>5310</v>
      </c>
      <c r="T3533" s="27">
        <f>IF(K3533&lt;'User input'!$I$9,'User input'!$J$8,IF(K3533&lt;'User input'!$I$10,'User input'!$J$9,IF(K3533&lt;'User input'!$I$11,'User input'!$J$10,'User input'!$J$11)))*S3533</f>
        <v>265.5</v>
      </c>
      <c r="U3533" s="27">
        <f>K3533*'User input'!$J$17+'User input'!$J$16</f>
        <v>0.5</v>
      </c>
    </row>
    <row r="3534" spans="1:21" x14ac:dyDescent="0.25">
      <c r="A3534" s="18">
        <v>3620</v>
      </c>
      <c r="B3534" s="10" t="s">
        <v>3098</v>
      </c>
      <c r="C3534" s="10" t="s">
        <v>173</v>
      </c>
      <c r="D3534" s="10" t="s">
        <v>15</v>
      </c>
      <c r="E3534" s="10" t="s">
        <v>16</v>
      </c>
      <c r="F3534" s="16">
        <v>90</v>
      </c>
      <c r="G3534" s="10" t="s">
        <v>8322</v>
      </c>
      <c r="H3534" s="10" t="s">
        <v>1017</v>
      </c>
      <c r="I3534" s="10" t="s">
        <v>162</v>
      </c>
      <c r="J3534" s="11">
        <v>43546</v>
      </c>
      <c r="K3534" s="16">
        <v>21</v>
      </c>
      <c r="L3534" s="10" t="s">
        <v>62</v>
      </c>
      <c r="M3534" s="10">
        <f t="shared" si="221"/>
        <v>2019</v>
      </c>
      <c r="N3534" s="10">
        <f t="shared" si="222"/>
        <v>3</v>
      </c>
      <c r="O3534" s="10" t="str">
        <f>VLOOKUP(L3534,'User input'!$D$6:$E$16,2,FALSE)</f>
        <v>Ultrathing V4</v>
      </c>
      <c r="P3534" s="10">
        <f>VLOOKUP(L3534,'User input'!$D$6:$G$16,3,FALSE)</f>
        <v>3.99</v>
      </c>
      <c r="Q3534" s="10">
        <f>VLOOKUP(L3534,'User input'!$D$6:$G$16,4,FALSE)</f>
        <v>24</v>
      </c>
      <c r="R3534" s="10">
        <f t="shared" si="223"/>
        <v>504</v>
      </c>
      <c r="S3534" s="27">
        <f t="shared" si="220"/>
        <v>2010.96</v>
      </c>
      <c r="T3534" s="27">
        <f>IF(K3534&lt;'User input'!$I$9,'User input'!$J$8,IF(K3534&lt;'User input'!$I$10,'User input'!$J$9,IF(K3534&lt;'User input'!$I$11,'User input'!$J$10,'User input'!$J$11)))*S3534</f>
        <v>60.328800000000001</v>
      </c>
      <c r="U3534" s="27">
        <f>K3534*'User input'!$J$17+'User input'!$J$16</f>
        <v>0.5</v>
      </c>
    </row>
    <row r="3535" spans="1:21" x14ac:dyDescent="0.25">
      <c r="A3535" s="17">
        <v>3621</v>
      </c>
      <c r="B3535" s="6" t="s">
        <v>8323</v>
      </c>
      <c r="C3535" s="6" t="s">
        <v>1210</v>
      </c>
      <c r="D3535" s="6" t="s">
        <v>49</v>
      </c>
      <c r="E3535" s="6" t="s">
        <v>16</v>
      </c>
      <c r="F3535" s="15">
        <v>90</v>
      </c>
      <c r="G3535" s="6" t="s">
        <v>8322</v>
      </c>
      <c r="H3535" s="6" t="s">
        <v>7990</v>
      </c>
      <c r="I3535" s="6" t="s">
        <v>291</v>
      </c>
      <c r="J3535" s="7">
        <v>43531</v>
      </c>
      <c r="K3535" s="15">
        <v>42</v>
      </c>
      <c r="L3535" s="6" t="s">
        <v>52</v>
      </c>
      <c r="M3535" s="6">
        <f t="shared" si="221"/>
        <v>2019</v>
      </c>
      <c r="N3535" s="6">
        <f t="shared" si="222"/>
        <v>3</v>
      </c>
      <c r="O3535" s="6" t="str">
        <f>VLOOKUP(L3535,'User input'!$D$6:$E$16,2,FALSE)</f>
        <v>Megawidget S</v>
      </c>
      <c r="P3535" s="6">
        <f>VLOOKUP(L3535,'User input'!$D$6:$G$16,3,FALSE)</f>
        <v>0.69</v>
      </c>
      <c r="Q3535" s="6">
        <f>VLOOKUP(L3535,'User input'!$D$6:$G$16,4,FALSE)</f>
        <v>24</v>
      </c>
      <c r="R3535" s="6">
        <f t="shared" si="223"/>
        <v>1008</v>
      </c>
      <c r="S3535" s="26">
        <f t="shared" si="220"/>
        <v>695.52</v>
      </c>
      <c r="T3535" s="26">
        <f>IF(K3535&lt;'User input'!$I$9,'User input'!$J$8,IF(K3535&lt;'User input'!$I$10,'User input'!$J$9,IF(K3535&lt;'User input'!$I$11,'User input'!$J$10,'User input'!$J$11)))*S3535</f>
        <v>20.865599999999997</v>
      </c>
      <c r="U3535" s="26">
        <f>K3535*'User input'!$J$17+'User input'!$J$16</f>
        <v>0.5</v>
      </c>
    </row>
    <row r="3536" spans="1:21" x14ac:dyDescent="0.25">
      <c r="A3536" s="17">
        <v>3623</v>
      </c>
      <c r="B3536" s="6" t="s">
        <v>3714</v>
      </c>
      <c r="C3536" s="6" t="s">
        <v>910</v>
      </c>
      <c r="D3536" s="6" t="s">
        <v>15</v>
      </c>
      <c r="E3536" s="6" t="s">
        <v>16</v>
      </c>
      <c r="F3536" s="15">
        <v>30</v>
      </c>
      <c r="G3536" s="6" t="s">
        <v>8324</v>
      </c>
      <c r="H3536" s="6" t="s">
        <v>3813</v>
      </c>
      <c r="I3536" s="6" t="s">
        <v>20</v>
      </c>
      <c r="J3536" s="7">
        <v>43534</v>
      </c>
      <c r="K3536" s="15">
        <v>78</v>
      </c>
      <c r="L3536" s="6" t="s">
        <v>78</v>
      </c>
      <c r="M3536" s="6">
        <f t="shared" si="221"/>
        <v>2019</v>
      </c>
      <c r="N3536" s="6">
        <f t="shared" si="222"/>
        <v>3</v>
      </c>
      <c r="O3536" s="6" t="str">
        <f>VLOOKUP(L3536,'User input'!$D$6:$E$16,2,FALSE)</f>
        <v>Ultrathing V2</v>
      </c>
      <c r="P3536" s="6">
        <f>VLOOKUP(L3536,'User input'!$D$6:$G$16,3,FALSE)</f>
        <v>2.95</v>
      </c>
      <c r="Q3536" s="6">
        <f>VLOOKUP(L3536,'User input'!$D$6:$G$16,4,FALSE)</f>
        <v>20</v>
      </c>
      <c r="R3536" s="6">
        <f t="shared" si="223"/>
        <v>1560</v>
      </c>
      <c r="S3536" s="26">
        <f t="shared" si="220"/>
        <v>4602</v>
      </c>
      <c r="T3536" s="26">
        <f>IF(K3536&lt;'User input'!$I$9,'User input'!$J$8,IF(K3536&lt;'User input'!$I$10,'User input'!$J$9,IF(K3536&lt;'User input'!$I$11,'User input'!$J$10,'User input'!$J$11)))*S3536</f>
        <v>230.10000000000002</v>
      </c>
      <c r="U3536" s="26">
        <f>K3536*'User input'!$J$17+'User input'!$J$16</f>
        <v>0.5</v>
      </c>
    </row>
    <row r="3537" spans="1:21" x14ac:dyDescent="0.25">
      <c r="A3537" s="18">
        <v>3624</v>
      </c>
      <c r="B3537" s="10" t="s">
        <v>2026</v>
      </c>
      <c r="C3537" s="10" t="s">
        <v>1883</v>
      </c>
      <c r="D3537" s="10" t="s">
        <v>15</v>
      </c>
      <c r="E3537" s="10" t="s">
        <v>16</v>
      </c>
      <c r="F3537" s="16">
        <v>90</v>
      </c>
      <c r="G3537" s="10" t="s">
        <v>8325</v>
      </c>
      <c r="H3537" s="10" t="s">
        <v>1077</v>
      </c>
      <c r="I3537" s="10" t="s">
        <v>1078</v>
      </c>
      <c r="J3537" s="11">
        <v>43605</v>
      </c>
      <c r="K3537" s="16">
        <v>33</v>
      </c>
      <c r="L3537" s="10" t="s">
        <v>157</v>
      </c>
      <c r="M3537" s="10">
        <f t="shared" si="221"/>
        <v>2019</v>
      </c>
      <c r="N3537" s="10">
        <f t="shared" si="222"/>
        <v>5</v>
      </c>
      <c r="O3537" s="10" t="str">
        <f>VLOOKUP(L3537,'User input'!$D$6:$E$16,2,FALSE)</f>
        <v>Ultrathing V3</v>
      </c>
      <c r="P3537" s="10">
        <f>VLOOKUP(L3537,'User input'!$D$6:$G$16,3,FALSE)</f>
        <v>3.39</v>
      </c>
      <c r="Q3537" s="10">
        <f>VLOOKUP(L3537,'User input'!$D$6:$G$16,4,FALSE)</f>
        <v>24</v>
      </c>
      <c r="R3537" s="10">
        <f t="shared" si="223"/>
        <v>792</v>
      </c>
      <c r="S3537" s="27">
        <f t="shared" si="220"/>
        <v>2684.88</v>
      </c>
      <c r="T3537" s="27">
        <f>IF(K3537&lt;'User input'!$I$9,'User input'!$J$8,IF(K3537&lt;'User input'!$I$10,'User input'!$J$9,IF(K3537&lt;'User input'!$I$11,'User input'!$J$10,'User input'!$J$11)))*S3537</f>
        <v>80.546400000000006</v>
      </c>
      <c r="U3537" s="27">
        <f>K3537*'User input'!$J$17+'User input'!$J$16</f>
        <v>0.5</v>
      </c>
    </row>
    <row r="3538" spans="1:21" x14ac:dyDescent="0.25">
      <c r="A3538" s="17">
        <v>3625</v>
      </c>
      <c r="B3538" s="6" t="s">
        <v>2740</v>
      </c>
      <c r="C3538" s="6" t="s">
        <v>2389</v>
      </c>
      <c r="D3538" s="6" t="s">
        <v>28</v>
      </c>
      <c r="E3538" s="6" t="s">
        <v>29</v>
      </c>
      <c r="F3538" s="15">
        <v>30</v>
      </c>
      <c r="G3538" s="6" t="s">
        <v>8326</v>
      </c>
      <c r="H3538" s="6" t="s">
        <v>637</v>
      </c>
      <c r="I3538" s="6" t="s">
        <v>291</v>
      </c>
      <c r="J3538" s="7">
        <v>43843</v>
      </c>
      <c r="K3538" s="15">
        <v>68</v>
      </c>
      <c r="L3538" s="6" t="s">
        <v>52</v>
      </c>
      <c r="M3538" s="6">
        <f t="shared" si="221"/>
        <v>2020</v>
      </c>
      <c r="N3538" s="6">
        <f t="shared" si="222"/>
        <v>1</v>
      </c>
      <c r="O3538" s="6" t="str">
        <f>VLOOKUP(L3538,'User input'!$D$6:$E$16,2,FALSE)</f>
        <v>Megawidget S</v>
      </c>
      <c r="P3538" s="6">
        <f>VLOOKUP(L3538,'User input'!$D$6:$G$16,3,FALSE)</f>
        <v>0.69</v>
      </c>
      <c r="Q3538" s="6">
        <f>VLOOKUP(L3538,'User input'!$D$6:$G$16,4,FALSE)</f>
        <v>24</v>
      </c>
      <c r="R3538" s="6">
        <f t="shared" si="223"/>
        <v>1632</v>
      </c>
      <c r="S3538" s="26">
        <f t="shared" si="220"/>
        <v>1126.08</v>
      </c>
      <c r="T3538" s="26">
        <f>IF(K3538&lt;'User input'!$I$9,'User input'!$J$8,IF(K3538&lt;'User input'!$I$10,'User input'!$J$9,IF(K3538&lt;'User input'!$I$11,'User input'!$J$10,'User input'!$J$11)))*S3538</f>
        <v>56.304000000000002</v>
      </c>
      <c r="U3538" s="26">
        <f>K3538*'User input'!$J$17+'User input'!$J$16</f>
        <v>0.5</v>
      </c>
    </row>
    <row r="3539" spans="1:21" x14ac:dyDescent="0.25">
      <c r="A3539" s="18">
        <v>3626</v>
      </c>
      <c r="B3539" s="10" t="s">
        <v>8327</v>
      </c>
      <c r="C3539" s="10" t="s">
        <v>4811</v>
      </c>
      <c r="D3539" s="10" t="s">
        <v>41</v>
      </c>
      <c r="E3539" s="10" t="s">
        <v>16</v>
      </c>
      <c r="F3539" s="16">
        <v>90</v>
      </c>
      <c r="G3539" s="10" t="s">
        <v>8326</v>
      </c>
      <c r="H3539" s="10" t="s">
        <v>4713</v>
      </c>
      <c r="I3539" s="10" t="s">
        <v>32</v>
      </c>
      <c r="J3539" s="11">
        <v>43940</v>
      </c>
      <c r="K3539" s="16">
        <v>90</v>
      </c>
      <c r="L3539" s="10" t="s">
        <v>157</v>
      </c>
      <c r="M3539" s="10">
        <f t="shared" si="221"/>
        <v>2020</v>
      </c>
      <c r="N3539" s="10">
        <f t="shared" si="222"/>
        <v>4</v>
      </c>
      <c r="O3539" s="10" t="str">
        <f>VLOOKUP(L3539,'User input'!$D$6:$E$16,2,FALSE)</f>
        <v>Ultrathing V3</v>
      </c>
      <c r="P3539" s="10">
        <f>VLOOKUP(L3539,'User input'!$D$6:$G$16,3,FALSE)</f>
        <v>3.39</v>
      </c>
      <c r="Q3539" s="10">
        <f>VLOOKUP(L3539,'User input'!$D$6:$G$16,4,FALSE)</f>
        <v>24</v>
      </c>
      <c r="R3539" s="10">
        <f t="shared" si="223"/>
        <v>2160</v>
      </c>
      <c r="S3539" s="27">
        <f t="shared" si="220"/>
        <v>7322.4000000000005</v>
      </c>
      <c r="T3539" s="27">
        <f>IF(K3539&lt;'User input'!$I$9,'User input'!$J$8,IF(K3539&lt;'User input'!$I$10,'User input'!$J$9,IF(K3539&lt;'User input'!$I$11,'User input'!$J$10,'User input'!$J$11)))*S3539</f>
        <v>366.12000000000006</v>
      </c>
      <c r="U3539" s="27">
        <f>K3539*'User input'!$J$17+'User input'!$J$16</f>
        <v>0.5</v>
      </c>
    </row>
    <row r="3540" spans="1:21" x14ac:dyDescent="0.25">
      <c r="A3540" s="17">
        <v>3627</v>
      </c>
      <c r="B3540" s="6" t="s">
        <v>608</v>
      </c>
      <c r="C3540" s="6" t="s">
        <v>4619</v>
      </c>
      <c r="D3540" s="6" t="s">
        <v>28</v>
      </c>
      <c r="E3540" s="6" t="s">
        <v>29</v>
      </c>
      <c r="F3540" s="15">
        <v>30</v>
      </c>
      <c r="G3540" s="6" t="s">
        <v>8328</v>
      </c>
      <c r="H3540" s="6" t="s">
        <v>630</v>
      </c>
      <c r="I3540" s="6" t="s">
        <v>32</v>
      </c>
      <c r="J3540" s="7">
        <v>43813</v>
      </c>
      <c r="K3540" s="15">
        <v>35</v>
      </c>
      <c r="L3540" s="6" t="s">
        <v>52</v>
      </c>
      <c r="M3540" s="6">
        <f t="shared" si="221"/>
        <v>2019</v>
      </c>
      <c r="N3540" s="6">
        <f t="shared" si="222"/>
        <v>12</v>
      </c>
      <c r="O3540" s="6" t="str">
        <f>VLOOKUP(L3540,'User input'!$D$6:$E$16,2,FALSE)</f>
        <v>Megawidget S</v>
      </c>
      <c r="P3540" s="6">
        <f>VLOOKUP(L3540,'User input'!$D$6:$G$16,3,FALSE)</f>
        <v>0.69</v>
      </c>
      <c r="Q3540" s="6">
        <f>VLOOKUP(L3540,'User input'!$D$6:$G$16,4,FALSE)</f>
        <v>24</v>
      </c>
      <c r="R3540" s="6">
        <f t="shared" si="223"/>
        <v>840</v>
      </c>
      <c r="S3540" s="26">
        <f t="shared" si="220"/>
        <v>579.59999999999991</v>
      </c>
      <c r="T3540" s="26">
        <f>IF(K3540&lt;'User input'!$I$9,'User input'!$J$8,IF(K3540&lt;'User input'!$I$10,'User input'!$J$9,IF(K3540&lt;'User input'!$I$11,'User input'!$J$10,'User input'!$J$11)))*S3540</f>
        <v>17.387999999999998</v>
      </c>
      <c r="U3540" s="26">
        <f>K3540*'User input'!$J$17+'User input'!$J$16</f>
        <v>0.5</v>
      </c>
    </row>
    <row r="3541" spans="1:21" x14ac:dyDescent="0.25">
      <c r="A3541" s="18">
        <v>3628</v>
      </c>
      <c r="B3541" s="10" t="s">
        <v>959</v>
      </c>
      <c r="C3541" s="10" t="s">
        <v>3359</v>
      </c>
      <c r="D3541" s="10" t="s">
        <v>28</v>
      </c>
      <c r="E3541" s="10" t="s">
        <v>29</v>
      </c>
      <c r="F3541" s="16">
        <v>30</v>
      </c>
      <c r="G3541" s="10" t="s">
        <v>8329</v>
      </c>
      <c r="H3541" s="10" t="s">
        <v>7868</v>
      </c>
      <c r="I3541" s="10" t="s">
        <v>421</v>
      </c>
      <c r="J3541" s="11">
        <v>43529</v>
      </c>
      <c r="K3541" s="16">
        <v>33</v>
      </c>
      <c r="L3541" s="10" t="s">
        <v>99</v>
      </c>
      <c r="M3541" s="10">
        <f t="shared" si="221"/>
        <v>2019</v>
      </c>
      <c r="N3541" s="10">
        <f t="shared" si="222"/>
        <v>3</v>
      </c>
      <c r="O3541" s="10" t="str">
        <f>VLOOKUP(L3541,'User input'!$D$6:$E$16,2,FALSE)</f>
        <v>Superwossname</v>
      </c>
      <c r="P3541" s="10">
        <f>VLOOKUP(L3541,'User input'!$D$6:$G$16,3,FALSE)</f>
        <v>3.49</v>
      </c>
      <c r="Q3541" s="10">
        <f>VLOOKUP(L3541,'User input'!$D$6:$G$16,4,FALSE)</f>
        <v>20</v>
      </c>
      <c r="R3541" s="10">
        <f t="shared" si="223"/>
        <v>660</v>
      </c>
      <c r="S3541" s="27">
        <f t="shared" si="220"/>
        <v>2303.4</v>
      </c>
      <c r="T3541" s="27">
        <f>IF(K3541&lt;'User input'!$I$9,'User input'!$J$8,IF(K3541&lt;'User input'!$I$10,'User input'!$J$9,IF(K3541&lt;'User input'!$I$11,'User input'!$J$10,'User input'!$J$11)))*S3541</f>
        <v>69.102000000000004</v>
      </c>
      <c r="U3541" s="27">
        <f>K3541*'User input'!$J$17+'User input'!$J$16</f>
        <v>0.5</v>
      </c>
    </row>
    <row r="3542" spans="1:21" x14ac:dyDescent="0.25">
      <c r="A3542" s="17">
        <v>3629</v>
      </c>
      <c r="B3542" s="6" t="s">
        <v>3873</v>
      </c>
      <c r="C3542" s="6" t="s">
        <v>4380</v>
      </c>
      <c r="D3542" s="6" t="s">
        <v>49</v>
      </c>
      <c r="E3542" s="6" t="s">
        <v>16</v>
      </c>
      <c r="F3542" s="15">
        <v>60</v>
      </c>
      <c r="G3542" s="6" t="s">
        <v>8330</v>
      </c>
      <c r="H3542" s="6" t="s">
        <v>4017</v>
      </c>
      <c r="I3542" s="6" t="s">
        <v>32</v>
      </c>
      <c r="J3542" s="7">
        <v>43651</v>
      </c>
      <c r="K3542" s="15">
        <v>54</v>
      </c>
      <c r="L3542" s="6" t="s">
        <v>44</v>
      </c>
      <c r="M3542" s="6">
        <f t="shared" si="221"/>
        <v>2019</v>
      </c>
      <c r="N3542" s="6">
        <f t="shared" si="222"/>
        <v>7</v>
      </c>
      <c r="O3542" s="6" t="str">
        <f>VLOOKUP(L3542,'User input'!$D$6:$E$16,2,FALSE)</f>
        <v>Gigastuff</v>
      </c>
      <c r="P3542" s="6">
        <f>VLOOKUP(L3542,'User input'!$D$6:$G$16,3,FALSE)</f>
        <v>1.89</v>
      </c>
      <c r="Q3542" s="6">
        <f>VLOOKUP(L3542,'User input'!$D$6:$G$16,4,FALSE)</f>
        <v>18</v>
      </c>
      <c r="R3542" s="6">
        <f t="shared" si="223"/>
        <v>972</v>
      </c>
      <c r="S3542" s="26">
        <f t="shared" si="220"/>
        <v>1837.08</v>
      </c>
      <c r="T3542" s="26">
        <f>IF(K3542&lt;'User input'!$I$9,'User input'!$J$8,IF(K3542&lt;'User input'!$I$10,'User input'!$J$9,IF(K3542&lt;'User input'!$I$11,'User input'!$J$10,'User input'!$J$11)))*S3542</f>
        <v>91.853999999999999</v>
      </c>
      <c r="U3542" s="26">
        <f>K3542*'User input'!$J$17+'User input'!$J$16</f>
        <v>0.5</v>
      </c>
    </row>
    <row r="3543" spans="1:21" x14ac:dyDescent="0.25">
      <c r="A3543" s="18">
        <v>3630</v>
      </c>
      <c r="B3543" s="10" t="s">
        <v>8331</v>
      </c>
      <c r="C3543" s="10" t="s">
        <v>4781</v>
      </c>
      <c r="D3543" s="10" t="s">
        <v>41</v>
      </c>
      <c r="E3543" s="10" t="s">
        <v>16</v>
      </c>
      <c r="F3543" s="16">
        <v>90</v>
      </c>
      <c r="G3543" s="10" t="s">
        <v>8332</v>
      </c>
      <c r="H3543" s="10" t="s">
        <v>570</v>
      </c>
      <c r="I3543" s="10" t="s">
        <v>571</v>
      </c>
      <c r="J3543" s="11">
        <v>43537</v>
      </c>
      <c r="K3543" s="16">
        <v>15</v>
      </c>
      <c r="L3543" s="10" t="s">
        <v>78</v>
      </c>
      <c r="M3543" s="10">
        <f t="shared" si="221"/>
        <v>2019</v>
      </c>
      <c r="N3543" s="10">
        <f t="shared" si="222"/>
        <v>3</v>
      </c>
      <c r="O3543" s="10" t="str">
        <f>VLOOKUP(L3543,'User input'!$D$6:$E$16,2,FALSE)</f>
        <v>Ultrathing V2</v>
      </c>
      <c r="P3543" s="10">
        <f>VLOOKUP(L3543,'User input'!$D$6:$G$16,3,FALSE)</f>
        <v>2.95</v>
      </c>
      <c r="Q3543" s="10">
        <f>VLOOKUP(L3543,'User input'!$D$6:$G$16,4,FALSE)</f>
        <v>20</v>
      </c>
      <c r="R3543" s="10">
        <f t="shared" si="223"/>
        <v>300</v>
      </c>
      <c r="S3543" s="27">
        <f t="shared" si="220"/>
        <v>885</v>
      </c>
      <c r="T3543" s="27">
        <f>IF(K3543&lt;'User input'!$I$9,'User input'!$J$8,IF(K3543&lt;'User input'!$I$10,'User input'!$J$9,IF(K3543&lt;'User input'!$I$11,'User input'!$J$10,'User input'!$J$11)))*S3543</f>
        <v>0</v>
      </c>
      <c r="U3543" s="27">
        <f>K3543*'User input'!$J$17+'User input'!$J$16</f>
        <v>0.5</v>
      </c>
    </row>
    <row r="3544" spans="1:21" x14ac:dyDescent="0.25">
      <c r="A3544" s="17">
        <v>3631</v>
      </c>
      <c r="B3544" s="6" t="s">
        <v>8333</v>
      </c>
      <c r="C3544" s="6" t="s">
        <v>2421</v>
      </c>
      <c r="D3544" s="6" t="s">
        <v>49</v>
      </c>
      <c r="E3544" s="6" t="s">
        <v>16</v>
      </c>
      <c r="F3544" s="15">
        <v>30</v>
      </c>
      <c r="G3544" s="6" t="s">
        <v>8334</v>
      </c>
      <c r="H3544" s="6" t="s">
        <v>599</v>
      </c>
      <c r="I3544" s="6" t="s">
        <v>185</v>
      </c>
      <c r="J3544" s="7">
        <v>44400</v>
      </c>
      <c r="K3544" s="15">
        <v>53</v>
      </c>
      <c r="L3544" s="6" t="s">
        <v>157</v>
      </c>
      <c r="M3544" s="6">
        <f t="shared" si="221"/>
        <v>2021</v>
      </c>
      <c r="N3544" s="6">
        <f t="shared" si="222"/>
        <v>7</v>
      </c>
      <c r="O3544" s="6" t="str">
        <f>VLOOKUP(L3544,'User input'!$D$6:$E$16,2,FALSE)</f>
        <v>Ultrathing V3</v>
      </c>
      <c r="P3544" s="6">
        <f>VLOOKUP(L3544,'User input'!$D$6:$G$16,3,FALSE)</f>
        <v>3.39</v>
      </c>
      <c r="Q3544" s="6">
        <f>VLOOKUP(L3544,'User input'!$D$6:$G$16,4,FALSE)</f>
        <v>24</v>
      </c>
      <c r="R3544" s="6">
        <f t="shared" si="223"/>
        <v>1272</v>
      </c>
      <c r="S3544" s="26">
        <f t="shared" si="220"/>
        <v>4312.08</v>
      </c>
      <c r="T3544" s="26">
        <f>IF(K3544&lt;'User input'!$I$9,'User input'!$J$8,IF(K3544&lt;'User input'!$I$10,'User input'!$J$9,IF(K3544&lt;'User input'!$I$11,'User input'!$J$10,'User input'!$J$11)))*S3544</f>
        <v>215.60400000000001</v>
      </c>
      <c r="U3544" s="26">
        <f>K3544*'User input'!$J$17+'User input'!$J$16</f>
        <v>0.5</v>
      </c>
    </row>
    <row r="3545" spans="1:21" x14ac:dyDescent="0.25">
      <c r="A3545" s="18">
        <v>3632</v>
      </c>
      <c r="B3545" s="10" t="s">
        <v>5895</v>
      </c>
      <c r="C3545" s="10" t="s">
        <v>944</v>
      </c>
      <c r="D3545" s="10" t="s">
        <v>28</v>
      </c>
      <c r="E3545" s="10" t="s">
        <v>29</v>
      </c>
      <c r="F3545" s="16">
        <v>90</v>
      </c>
      <c r="G3545" s="10" t="s">
        <v>8335</v>
      </c>
      <c r="H3545" s="10" t="s">
        <v>6059</v>
      </c>
      <c r="I3545" s="10" t="s">
        <v>32</v>
      </c>
      <c r="J3545" s="11">
        <v>43804</v>
      </c>
      <c r="K3545" s="16">
        <v>34</v>
      </c>
      <c r="L3545" s="10" t="s">
        <v>20</v>
      </c>
      <c r="M3545" s="10">
        <f t="shared" si="221"/>
        <v>2019</v>
      </c>
      <c r="N3545" s="10">
        <f t="shared" si="222"/>
        <v>12</v>
      </c>
      <c r="O3545" s="10" t="str">
        <f>VLOOKUP(L3545,'User input'!$D$6:$E$16,2,FALSE)</f>
        <v>Hyperwotsit</v>
      </c>
      <c r="P3545" s="10">
        <f>VLOOKUP(L3545,'User input'!$D$6:$G$16,3,FALSE)</f>
        <v>2.0099999999999998</v>
      </c>
      <c r="Q3545" s="10">
        <f>VLOOKUP(L3545,'User input'!$D$6:$G$16,4,FALSE)</f>
        <v>20</v>
      </c>
      <c r="R3545" s="10">
        <f t="shared" si="223"/>
        <v>680</v>
      </c>
      <c r="S3545" s="27">
        <f t="shared" si="220"/>
        <v>1366.8</v>
      </c>
      <c r="T3545" s="27">
        <f>IF(K3545&lt;'User input'!$I$9,'User input'!$J$8,IF(K3545&lt;'User input'!$I$10,'User input'!$J$9,IF(K3545&lt;'User input'!$I$11,'User input'!$J$10,'User input'!$J$11)))*S3545</f>
        <v>41.003999999999998</v>
      </c>
      <c r="U3545" s="27">
        <f>K3545*'User input'!$J$17+'User input'!$J$16</f>
        <v>0.5</v>
      </c>
    </row>
    <row r="3546" spans="1:21" x14ac:dyDescent="0.25">
      <c r="A3546" s="17">
        <v>3633</v>
      </c>
      <c r="B3546" s="6" t="s">
        <v>5857</v>
      </c>
      <c r="C3546" s="6" t="s">
        <v>2368</v>
      </c>
      <c r="D3546" s="6" t="s">
        <v>28</v>
      </c>
      <c r="E3546" s="6" t="s">
        <v>29</v>
      </c>
      <c r="F3546" s="15">
        <v>90</v>
      </c>
      <c r="G3546" s="6" t="s">
        <v>8336</v>
      </c>
      <c r="H3546" s="6" t="s">
        <v>6687</v>
      </c>
      <c r="I3546" s="6" t="s">
        <v>127</v>
      </c>
      <c r="J3546" s="7">
        <v>44369</v>
      </c>
      <c r="K3546" s="15">
        <v>61</v>
      </c>
      <c r="L3546" s="6" t="s">
        <v>157</v>
      </c>
      <c r="M3546" s="6">
        <f t="shared" si="221"/>
        <v>2021</v>
      </c>
      <c r="N3546" s="6">
        <f t="shared" si="222"/>
        <v>6</v>
      </c>
      <c r="O3546" s="6" t="str">
        <f>VLOOKUP(L3546,'User input'!$D$6:$E$16,2,FALSE)</f>
        <v>Ultrathing V3</v>
      </c>
      <c r="P3546" s="6">
        <f>VLOOKUP(L3546,'User input'!$D$6:$G$16,3,FALSE)</f>
        <v>3.39</v>
      </c>
      <c r="Q3546" s="6">
        <f>VLOOKUP(L3546,'User input'!$D$6:$G$16,4,FALSE)</f>
        <v>24</v>
      </c>
      <c r="R3546" s="6">
        <f t="shared" si="223"/>
        <v>1464</v>
      </c>
      <c r="S3546" s="26">
        <f t="shared" si="220"/>
        <v>4962.96</v>
      </c>
      <c r="T3546" s="26">
        <f>IF(K3546&lt;'User input'!$I$9,'User input'!$J$8,IF(K3546&lt;'User input'!$I$10,'User input'!$J$9,IF(K3546&lt;'User input'!$I$11,'User input'!$J$10,'User input'!$J$11)))*S3546</f>
        <v>248.14800000000002</v>
      </c>
      <c r="U3546" s="26">
        <f>K3546*'User input'!$J$17+'User input'!$J$16</f>
        <v>0.5</v>
      </c>
    </row>
    <row r="3547" spans="1:21" x14ac:dyDescent="0.25">
      <c r="A3547" s="18">
        <v>3634</v>
      </c>
      <c r="B3547" s="10" t="s">
        <v>6530</v>
      </c>
      <c r="C3547" s="10" t="s">
        <v>6636</v>
      </c>
      <c r="D3547" s="10" t="s">
        <v>28</v>
      </c>
      <c r="E3547" s="10" t="s">
        <v>29</v>
      </c>
      <c r="F3547" s="16">
        <v>90</v>
      </c>
      <c r="G3547" s="10" t="s">
        <v>8337</v>
      </c>
      <c r="H3547" s="10" t="s">
        <v>3196</v>
      </c>
      <c r="I3547" s="10" t="s">
        <v>1194</v>
      </c>
      <c r="J3547" s="11">
        <v>43984</v>
      </c>
      <c r="K3547" s="16">
        <v>92</v>
      </c>
      <c r="L3547" s="10" t="s">
        <v>62</v>
      </c>
      <c r="M3547" s="10">
        <f t="shared" si="221"/>
        <v>2020</v>
      </c>
      <c r="N3547" s="10">
        <f t="shared" si="222"/>
        <v>6</v>
      </c>
      <c r="O3547" s="10" t="str">
        <f>VLOOKUP(L3547,'User input'!$D$6:$E$16,2,FALSE)</f>
        <v>Ultrathing V4</v>
      </c>
      <c r="P3547" s="10">
        <f>VLOOKUP(L3547,'User input'!$D$6:$G$16,3,FALSE)</f>
        <v>3.99</v>
      </c>
      <c r="Q3547" s="10">
        <f>VLOOKUP(L3547,'User input'!$D$6:$G$16,4,FALSE)</f>
        <v>24</v>
      </c>
      <c r="R3547" s="10">
        <f t="shared" si="223"/>
        <v>2208</v>
      </c>
      <c r="S3547" s="27">
        <f t="shared" si="220"/>
        <v>8809.92</v>
      </c>
      <c r="T3547" s="27">
        <f>IF(K3547&lt;'User input'!$I$9,'User input'!$J$8,IF(K3547&lt;'User input'!$I$10,'User input'!$J$9,IF(K3547&lt;'User input'!$I$11,'User input'!$J$10,'User input'!$J$11)))*S3547</f>
        <v>440.49600000000004</v>
      </c>
      <c r="U3547" s="27">
        <f>K3547*'User input'!$J$17+'User input'!$J$16</f>
        <v>0.5</v>
      </c>
    </row>
    <row r="3548" spans="1:21" x14ac:dyDescent="0.25">
      <c r="A3548" s="17">
        <v>3635</v>
      </c>
      <c r="B3548" s="6" t="s">
        <v>8338</v>
      </c>
      <c r="C3548" s="6" t="s">
        <v>8339</v>
      </c>
      <c r="D3548" s="6" t="s">
        <v>49</v>
      </c>
      <c r="E3548" s="6" t="s">
        <v>16</v>
      </c>
      <c r="F3548" s="15">
        <v>60</v>
      </c>
      <c r="G3548" s="6" t="s">
        <v>8340</v>
      </c>
      <c r="H3548" s="6" t="s">
        <v>903</v>
      </c>
      <c r="I3548" s="6" t="s">
        <v>571</v>
      </c>
      <c r="J3548" s="7">
        <v>43679</v>
      </c>
      <c r="K3548" s="15">
        <v>51</v>
      </c>
      <c r="L3548" s="6" t="s">
        <v>62</v>
      </c>
      <c r="M3548" s="6">
        <f t="shared" si="221"/>
        <v>2019</v>
      </c>
      <c r="N3548" s="6">
        <f t="shared" si="222"/>
        <v>8</v>
      </c>
      <c r="O3548" s="6" t="str">
        <f>VLOOKUP(L3548,'User input'!$D$6:$E$16,2,FALSE)</f>
        <v>Ultrathing V4</v>
      </c>
      <c r="P3548" s="6">
        <f>VLOOKUP(L3548,'User input'!$D$6:$G$16,3,FALSE)</f>
        <v>3.99</v>
      </c>
      <c r="Q3548" s="6">
        <f>VLOOKUP(L3548,'User input'!$D$6:$G$16,4,FALSE)</f>
        <v>24</v>
      </c>
      <c r="R3548" s="6">
        <f t="shared" si="223"/>
        <v>1224</v>
      </c>
      <c r="S3548" s="26">
        <f t="shared" si="220"/>
        <v>4883.76</v>
      </c>
      <c r="T3548" s="26">
        <f>IF(K3548&lt;'User input'!$I$9,'User input'!$J$8,IF(K3548&lt;'User input'!$I$10,'User input'!$J$9,IF(K3548&lt;'User input'!$I$11,'User input'!$J$10,'User input'!$J$11)))*S3548</f>
        <v>244.18800000000002</v>
      </c>
      <c r="U3548" s="26">
        <f>K3548*'User input'!$J$17+'User input'!$J$16</f>
        <v>0.5</v>
      </c>
    </row>
    <row r="3549" spans="1:21" x14ac:dyDescent="0.25">
      <c r="A3549" s="18">
        <v>3636</v>
      </c>
      <c r="B3549" s="10" t="s">
        <v>8341</v>
      </c>
      <c r="C3549" s="10" t="s">
        <v>766</v>
      </c>
      <c r="D3549" s="10" t="s">
        <v>15</v>
      </c>
      <c r="E3549" s="10" t="s">
        <v>16</v>
      </c>
      <c r="F3549" s="16">
        <v>90</v>
      </c>
      <c r="G3549" s="10" t="s">
        <v>8342</v>
      </c>
      <c r="H3549" s="10" t="s">
        <v>170</v>
      </c>
      <c r="I3549" s="10" t="s">
        <v>171</v>
      </c>
      <c r="J3549" s="11">
        <v>44231</v>
      </c>
      <c r="K3549" s="16">
        <v>16</v>
      </c>
      <c r="L3549" s="10" t="s">
        <v>20</v>
      </c>
      <c r="M3549" s="10">
        <f t="shared" si="221"/>
        <v>2021</v>
      </c>
      <c r="N3549" s="10">
        <f t="shared" si="222"/>
        <v>2</v>
      </c>
      <c r="O3549" s="10" t="str">
        <f>VLOOKUP(L3549,'User input'!$D$6:$E$16,2,FALSE)</f>
        <v>Hyperwotsit</v>
      </c>
      <c r="P3549" s="10">
        <f>VLOOKUP(L3549,'User input'!$D$6:$G$16,3,FALSE)</f>
        <v>2.0099999999999998</v>
      </c>
      <c r="Q3549" s="10">
        <f>VLOOKUP(L3549,'User input'!$D$6:$G$16,4,FALSE)</f>
        <v>20</v>
      </c>
      <c r="R3549" s="10">
        <f t="shared" si="223"/>
        <v>320</v>
      </c>
      <c r="S3549" s="27">
        <f t="shared" si="220"/>
        <v>643.19999999999993</v>
      </c>
      <c r="T3549" s="27">
        <f>IF(K3549&lt;'User input'!$I$9,'User input'!$J$8,IF(K3549&lt;'User input'!$I$10,'User input'!$J$9,IF(K3549&lt;'User input'!$I$11,'User input'!$J$10,'User input'!$J$11)))*S3549</f>
        <v>0</v>
      </c>
      <c r="U3549" s="27">
        <f>K3549*'User input'!$J$17+'User input'!$J$16</f>
        <v>0.5</v>
      </c>
    </row>
    <row r="3550" spans="1:21" x14ac:dyDescent="0.25">
      <c r="A3550" s="17">
        <v>3637</v>
      </c>
      <c r="B3550" s="6" t="s">
        <v>6690</v>
      </c>
      <c r="C3550" s="6" t="s">
        <v>4292</v>
      </c>
      <c r="D3550" s="6" t="s">
        <v>49</v>
      </c>
      <c r="E3550" s="6" t="s">
        <v>16</v>
      </c>
      <c r="F3550" s="15">
        <v>90</v>
      </c>
      <c r="G3550" s="6" t="s">
        <v>8343</v>
      </c>
      <c r="H3550" s="6" t="s">
        <v>4906</v>
      </c>
      <c r="I3550" s="6" t="s">
        <v>32</v>
      </c>
      <c r="J3550" s="7">
        <v>43753</v>
      </c>
      <c r="K3550" s="15">
        <v>10</v>
      </c>
      <c r="L3550" s="6" t="s">
        <v>39</v>
      </c>
      <c r="M3550" s="6">
        <f t="shared" si="221"/>
        <v>2019</v>
      </c>
      <c r="N3550" s="6">
        <f t="shared" si="222"/>
        <v>10</v>
      </c>
      <c r="O3550" s="6" t="str">
        <f>VLOOKUP(L3550,'User input'!$D$6:$E$16,2,FALSE)</f>
        <v>Ultrathing V1</v>
      </c>
      <c r="P3550" s="6">
        <f>VLOOKUP(L3550,'User input'!$D$6:$G$16,3,FALSE)</f>
        <v>1.79</v>
      </c>
      <c r="Q3550" s="6">
        <f>VLOOKUP(L3550,'User input'!$D$6:$G$16,4,FALSE)</f>
        <v>17</v>
      </c>
      <c r="R3550" s="6">
        <f t="shared" si="223"/>
        <v>170</v>
      </c>
      <c r="S3550" s="26">
        <f t="shared" si="220"/>
        <v>304.3</v>
      </c>
      <c r="T3550" s="26">
        <f>IF(K3550&lt;'User input'!$I$9,'User input'!$J$8,IF(K3550&lt;'User input'!$I$10,'User input'!$J$9,IF(K3550&lt;'User input'!$I$11,'User input'!$J$10,'User input'!$J$11)))*S3550</f>
        <v>0</v>
      </c>
      <c r="U3550" s="26">
        <f>K3550*'User input'!$J$17+'User input'!$J$16</f>
        <v>0.5</v>
      </c>
    </row>
    <row r="3551" spans="1:21" x14ac:dyDescent="0.25">
      <c r="A3551" s="18">
        <v>3638</v>
      </c>
      <c r="B3551" s="10" t="s">
        <v>2912</v>
      </c>
      <c r="C3551" s="10" t="s">
        <v>853</v>
      </c>
      <c r="D3551" s="10" t="s">
        <v>15</v>
      </c>
      <c r="E3551" s="10" t="s">
        <v>16</v>
      </c>
      <c r="F3551" s="16">
        <v>60</v>
      </c>
      <c r="G3551" s="10" t="s">
        <v>8344</v>
      </c>
      <c r="H3551" s="10" t="s">
        <v>242</v>
      </c>
      <c r="I3551" s="10" t="s">
        <v>238</v>
      </c>
      <c r="J3551" s="11">
        <v>43650</v>
      </c>
      <c r="K3551" s="16">
        <v>51</v>
      </c>
      <c r="L3551" s="10" t="s">
        <v>33</v>
      </c>
      <c r="M3551" s="10">
        <f t="shared" si="221"/>
        <v>2019</v>
      </c>
      <c r="N3551" s="10">
        <f t="shared" si="222"/>
        <v>7</v>
      </c>
      <c r="O3551" s="10" t="str">
        <f>VLOOKUP(L3551,'User input'!$D$6:$E$16,2,FALSE)</f>
        <v>Megawidget L</v>
      </c>
      <c r="P3551" s="10">
        <f>VLOOKUP(L3551,'User input'!$D$6:$G$16,3,FALSE)</f>
        <v>1.79</v>
      </c>
      <c r="Q3551" s="10">
        <f>VLOOKUP(L3551,'User input'!$D$6:$G$16,4,FALSE)</f>
        <v>24</v>
      </c>
      <c r="R3551" s="10">
        <f t="shared" si="223"/>
        <v>1224</v>
      </c>
      <c r="S3551" s="27">
        <f t="shared" si="220"/>
        <v>2190.96</v>
      </c>
      <c r="T3551" s="27">
        <f>IF(K3551&lt;'User input'!$I$9,'User input'!$J$8,IF(K3551&lt;'User input'!$I$10,'User input'!$J$9,IF(K3551&lt;'User input'!$I$11,'User input'!$J$10,'User input'!$J$11)))*S3551</f>
        <v>109.548</v>
      </c>
      <c r="U3551" s="27">
        <f>K3551*'User input'!$J$17+'User input'!$J$16</f>
        <v>0.5</v>
      </c>
    </row>
    <row r="3552" spans="1:21" x14ac:dyDescent="0.25">
      <c r="A3552" s="17">
        <v>3639</v>
      </c>
      <c r="B3552" s="6" t="s">
        <v>2154</v>
      </c>
      <c r="C3552" s="6" t="s">
        <v>3423</v>
      </c>
      <c r="D3552" s="6" t="s">
        <v>49</v>
      </c>
      <c r="E3552" s="6" t="s">
        <v>16</v>
      </c>
      <c r="F3552" s="15">
        <v>90</v>
      </c>
      <c r="G3552" s="6" t="s">
        <v>8345</v>
      </c>
      <c r="H3552" s="6" t="s">
        <v>7568</v>
      </c>
      <c r="I3552" s="6" t="s">
        <v>185</v>
      </c>
      <c r="J3552" s="7">
        <v>43521</v>
      </c>
      <c r="K3552" s="15">
        <v>85</v>
      </c>
      <c r="L3552" s="6" t="s">
        <v>68</v>
      </c>
      <c r="M3552" s="6">
        <f t="shared" si="221"/>
        <v>2019</v>
      </c>
      <c r="N3552" s="6">
        <f t="shared" si="222"/>
        <v>2</v>
      </c>
      <c r="O3552" s="6" t="str">
        <f>VLOOKUP(L3552,'User input'!$D$6:$E$16,2,FALSE)</f>
        <v>Megawidget M</v>
      </c>
      <c r="P3552" s="6">
        <f>VLOOKUP(L3552,'User input'!$D$6:$G$16,3,FALSE)</f>
        <v>1.29</v>
      </c>
      <c r="Q3552" s="6">
        <f>VLOOKUP(L3552,'User input'!$D$6:$G$16,4,FALSE)</f>
        <v>24</v>
      </c>
      <c r="R3552" s="6">
        <f t="shared" si="223"/>
        <v>2040</v>
      </c>
      <c r="S3552" s="26">
        <f t="shared" si="220"/>
        <v>2631.6</v>
      </c>
      <c r="T3552" s="26">
        <f>IF(K3552&lt;'User input'!$I$9,'User input'!$J$8,IF(K3552&lt;'User input'!$I$10,'User input'!$J$9,IF(K3552&lt;'User input'!$I$11,'User input'!$J$10,'User input'!$J$11)))*S3552</f>
        <v>131.58000000000001</v>
      </c>
      <c r="U3552" s="26">
        <f>K3552*'User input'!$J$17+'User input'!$J$16</f>
        <v>0.5</v>
      </c>
    </row>
    <row r="3553" spans="1:21" x14ac:dyDescent="0.25">
      <c r="A3553" s="17">
        <v>3641</v>
      </c>
      <c r="B3553" s="6" t="s">
        <v>3792</v>
      </c>
      <c r="C3553" s="6" t="s">
        <v>1207</v>
      </c>
      <c r="D3553" s="6" t="s">
        <v>28</v>
      </c>
      <c r="E3553" s="6" t="s">
        <v>29</v>
      </c>
      <c r="F3553" s="15">
        <v>60</v>
      </c>
      <c r="G3553" s="6" t="s">
        <v>8345</v>
      </c>
      <c r="H3553" s="6" t="s">
        <v>952</v>
      </c>
      <c r="I3553" s="6" t="s">
        <v>93</v>
      </c>
      <c r="J3553" s="7">
        <v>44518</v>
      </c>
      <c r="K3553" s="15">
        <v>57</v>
      </c>
      <c r="L3553" s="6" t="s">
        <v>78</v>
      </c>
      <c r="M3553" s="6">
        <f t="shared" si="221"/>
        <v>2021</v>
      </c>
      <c r="N3553" s="6">
        <f t="shared" si="222"/>
        <v>11</v>
      </c>
      <c r="O3553" s="6" t="str">
        <f>VLOOKUP(L3553,'User input'!$D$6:$E$16,2,FALSE)</f>
        <v>Ultrathing V2</v>
      </c>
      <c r="P3553" s="6">
        <f>VLOOKUP(L3553,'User input'!$D$6:$G$16,3,FALSE)</f>
        <v>2.95</v>
      </c>
      <c r="Q3553" s="6">
        <f>VLOOKUP(L3553,'User input'!$D$6:$G$16,4,FALSE)</f>
        <v>20</v>
      </c>
      <c r="R3553" s="6">
        <f t="shared" si="223"/>
        <v>1140</v>
      </c>
      <c r="S3553" s="26">
        <f t="shared" si="220"/>
        <v>3363</v>
      </c>
      <c r="T3553" s="26">
        <f>IF(K3553&lt;'User input'!$I$9,'User input'!$J$8,IF(K3553&lt;'User input'!$I$10,'User input'!$J$9,IF(K3553&lt;'User input'!$I$11,'User input'!$J$10,'User input'!$J$11)))*S3553</f>
        <v>168.15</v>
      </c>
      <c r="U3553" s="26">
        <f>K3553*'User input'!$J$17+'User input'!$J$16</f>
        <v>0.5</v>
      </c>
    </row>
    <row r="3554" spans="1:21" x14ac:dyDescent="0.25">
      <c r="A3554" s="18">
        <v>3642</v>
      </c>
      <c r="B3554" s="10" t="s">
        <v>6397</v>
      </c>
      <c r="C3554" s="10" t="s">
        <v>2236</v>
      </c>
      <c r="D3554" s="10" t="s">
        <v>28</v>
      </c>
      <c r="E3554" s="10" t="s">
        <v>29</v>
      </c>
      <c r="F3554" s="16">
        <v>90</v>
      </c>
      <c r="G3554" s="10" t="s">
        <v>8346</v>
      </c>
      <c r="H3554" s="10" t="s">
        <v>690</v>
      </c>
      <c r="I3554" s="10" t="s">
        <v>32</v>
      </c>
      <c r="J3554" s="11">
        <v>44508</v>
      </c>
      <c r="K3554" s="16">
        <v>61</v>
      </c>
      <c r="L3554" s="10" t="s">
        <v>20</v>
      </c>
      <c r="M3554" s="10">
        <f t="shared" si="221"/>
        <v>2021</v>
      </c>
      <c r="N3554" s="10">
        <f t="shared" si="222"/>
        <v>11</v>
      </c>
      <c r="O3554" s="10" t="str">
        <f>VLOOKUP(L3554,'User input'!$D$6:$E$16,2,FALSE)</f>
        <v>Hyperwotsit</v>
      </c>
      <c r="P3554" s="10">
        <f>VLOOKUP(L3554,'User input'!$D$6:$G$16,3,FALSE)</f>
        <v>2.0099999999999998</v>
      </c>
      <c r="Q3554" s="10">
        <f>VLOOKUP(L3554,'User input'!$D$6:$G$16,4,FALSE)</f>
        <v>20</v>
      </c>
      <c r="R3554" s="10">
        <f t="shared" si="223"/>
        <v>1220</v>
      </c>
      <c r="S3554" s="27">
        <f t="shared" si="220"/>
        <v>2452.1999999999998</v>
      </c>
      <c r="T3554" s="27">
        <f>IF(K3554&lt;'User input'!$I$9,'User input'!$J$8,IF(K3554&lt;'User input'!$I$10,'User input'!$J$9,IF(K3554&lt;'User input'!$I$11,'User input'!$J$10,'User input'!$J$11)))*S3554</f>
        <v>122.61</v>
      </c>
      <c r="U3554" s="27">
        <f>K3554*'User input'!$J$17+'User input'!$J$16</f>
        <v>0.5</v>
      </c>
    </row>
    <row r="3555" spans="1:21" x14ac:dyDescent="0.25">
      <c r="A3555" s="17">
        <v>3643</v>
      </c>
      <c r="B3555" s="6" t="s">
        <v>3507</v>
      </c>
      <c r="C3555" s="6" t="s">
        <v>8347</v>
      </c>
      <c r="D3555" s="6" t="s">
        <v>28</v>
      </c>
      <c r="E3555" s="6" t="s">
        <v>29</v>
      </c>
      <c r="F3555" s="15">
        <v>90</v>
      </c>
      <c r="G3555" s="6" t="s">
        <v>8348</v>
      </c>
      <c r="H3555" s="6" t="s">
        <v>5408</v>
      </c>
      <c r="I3555" s="6" t="s">
        <v>32</v>
      </c>
      <c r="J3555" s="7">
        <v>43970</v>
      </c>
      <c r="K3555" s="15">
        <v>39</v>
      </c>
      <c r="L3555" s="6" t="s">
        <v>39</v>
      </c>
      <c r="M3555" s="6">
        <f t="shared" si="221"/>
        <v>2020</v>
      </c>
      <c r="N3555" s="6">
        <f t="shared" si="222"/>
        <v>5</v>
      </c>
      <c r="O3555" s="6" t="str">
        <f>VLOOKUP(L3555,'User input'!$D$6:$E$16,2,FALSE)</f>
        <v>Ultrathing V1</v>
      </c>
      <c r="P3555" s="6">
        <f>VLOOKUP(L3555,'User input'!$D$6:$G$16,3,FALSE)</f>
        <v>1.79</v>
      </c>
      <c r="Q3555" s="6">
        <f>VLOOKUP(L3555,'User input'!$D$6:$G$16,4,FALSE)</f>
        <v>17</v>
      </c>
      <c r="R3555" s="6">
        <f t="shared" si="223"/>
        <v>663</v>
      </c>
      <c r="S3555" s="26">
        <f t="shared" si="220"/>
        <v>1186.77</v>
      </c>
      <c r="T3555" s="26">
        <f>IF(K3555&lt;'User input'!$I$9,'User input'!$J$8,IF(K3555&lt;'User input'!$I$10,'User input'!$J$9,IF(K3555&lt;'User input'!$I$11,'User input'!$J$10,'User input'!$J$11)))*S3555</f>
        <v>35.603099999999998</v>
      </c>
      <c r="U3555" s="26">
        <f>K3555*'User input'!$J$17+'User input'!$J$16</f>
        <v>0.5</v>
      </c>
    </row>
    <row r="3556" spans="1:21" x14ac:dyDescent="0.25">
      <c r="A3556" s="18">
        <v>3644</v>
      </c>
      <c r="B3556" s="10" t="s">
        <v>608</v>
      </c>
      <c r="C3556" s="10" t="s">
        <v>967</v>
      </c>
      <c r="D3556" s="10" t="s">
        <v>15</v>
      </c>
      <c r="E3556" s="10" t="s">
        <v>16</v>
      </c>
      <c r="F3556" s="16">
        <v>90</v>
      </c>
      <c r="G3556" s="10" t="s">
        <v>8349</v>
      </c>
      <c r="H3556" s="10" t="s">
        <v>4615</v>
      </c>
      <c r="I3556" s="10" t="s">
        <v>185</v>
      </c>
      <c r="J3556" s="11">
        <v>44208</v>
      </c>
      <c r="K3556" s="16">
        <v>86</v>
      </c>
      <c r="L3556" s="10" t="s">
        <v>20</v>
      </c>
      <c r="M3556" s="10">
        <f t="shared" si="221"/>
        <v>2021</v>
      </c>
      <c r="N3556" s="10">
        <f t="shared" si="222"/>
        <v>1</v>
      </c>
      <c r="O3556" s="10" t="str">
        <f>VLOOKUP(L3556,'User input'!$D$6:$E$16,2,FALSE)</f>
        <v>Hyperwotsit</v>
      </c>
      <c r="P3556" s="10">
        <f>VLOOKUP(L3556,'User input'!$D$6:$G$16,3,FALSE)</f>
        <v>2.0099999999999998</v>
      </c>
      <c r="Q3556" s="10">
        <f>VLOOKUP(L3556,'User input'!$D$6:$G$16,4,FALSE)</f>
        <v>20</v>
      </c>
      <c r="R3556" s="10">
        <f t="shared" si="223"/>
        <v>1720</v>
      </c>
      <c r="S3556" s="27">
        <f t="shared" si="220"/>
        <v>3457.2</v>
      </c>
      <c r="T3556" s="27">
        <f>IF(K3556&lt;'User input'!$I$9,'User input'!$J$8,IF(K3556&lt;'User input'!$I$10,'User input'!$J$9,IF(K3556&lt;'User input'!$I$11,'User input'!$J$10,'User input'!$J$11)))*S3556</f>
        <v>172.86</v>
      </c>
      <c r="U3556" s="27">
        <f>K3556*'User input'!$J$17+'User input'!$J$16</f>
        <v>0.5</v>
      </c>
    </row>
    <row r="3557" spans="1:21" x14ac:dyDescent="0.25">
      <c r="A3557" s="18">
        <v>3646</v>
      </c>
      <c r="B3557" s="10" t="s">
        <v>8350</v>
      </c>
      <c r="C3557" s="10" t="s">
        <v>5412</v>
      </c>
      <c r="D3557" s="10" t="s">
        <v>49</v>
      </c>
      <c r="E3557" s="10" t="s">
        <v>16</v>
      </c>
      <c r="F3557" s="16">
        <v>30</v>
      </c>
      <c r="G3557" s="10" t="s">
        <v>8351</v>
      </c>
      <c r="H3557" s="10" t="s">
        <v>6227</v>
      </c>
      <c r="I3557" s="10" t="s">
        <v>38</v>
      </c>
      <c r="J3557" s="11">
        <v>44132</v>
      </c>
      <c r="K3557" s="16">
        <v>50</v>
      </c>
      <c r="L3557" s="10" t="s">
        <v>99</v>
      </c>
      <c r="M3557" s="10">
        <f t="shared" si="221"/>
        <v>2020</v>
      </c>
      <c r="N3557" s="10">
        <f t="shared" si="222"/>
        <v>10</v>
      </c>
      <c r="O3557" s="10" t="str">
        <f>VLOOKUP(L3557,'User input'!$D$6:$E$16,2,FALSE)</f>
        <v>Superwossname</v>
      </c>
      <c r="P3557" s="10">
        <f>VLOOKUP(L3557,'User input'!$D$6:$G$16,3,FALSE)</f>
        <v>3.49</v>
      </c>
      <c r="Q3557" s="10">
        <f>VLOOKUP(L3557,'User input'!$D$6:$G$16,4,FALSE)</f>
        <v>20</v>
      </c>
      <c r="R3557" s="10">
        <f t="shared" si="223"/>
        <v>1000</v>
      </c>
      <c r="S3557" s="27">
        <f t="shared" si="220"/>
        <v>3490</v>
      </c>
      <c r="T3557" s="27">
        <f>IF(K3557&lt;'User input'!$I$9,'User input'!$J$8,IF(K3557&lt;'User input'!$I$10,'User input'!$J$9,IF(K3557&lt;'User input'!$I$11,'User input'!$J$10,'User input'!$J$11)))*S3557</f>
        <v>174.5</v>
      </c>
      <c r="U3557" s="27">
        <f>K3557*'User input'!$J$17+'User input'!$J$16</f>
        <v>0.5</v>
      </c>
    </row>
    <row r="3558" spans="1:21" x14ac:dyDescent="0.25">
      <c r="A3558" s="17">
        <v>3647</v>
      </c>
      <c r="B3558" s="6" t="s">
        <v>3798</v>
      </c>
      <c r="C3558" s="6" t="s">
        <v>2819</v>
      </c>
      <c r="D3558" s="6" t="s">
        <v>28</v>
      </c>
      <c r="E3558" s="6" t="s">
        <v>29</v>
      </c>
      <c r="F3558" s="15">
        <v>30</v>
      </c>
      <c r="G3558" s="6" t="s">
        <v>8352</v>
      </c>
      <c r="H3558" s="6" t="s">
        <v>3421</v>
      </c>
      <c r="I3558" s="6" t="s">
        <v>1194</v>
      </c>
      <c r="J3558" s="7">
        <v>44305</v>
      </c>
      <c r="K3558" s="15">
        <v>8</v>
      </c>
      <c r="L3558" s="6" t="s">
        <v>62</v>
      </c>
      <c r="M3558" s="6">
        <f t="shared" si="221"/>
        <v>2021</v>
      </c>
      <c r="N3558" s="6">
        <f t="shared" si="222"/>
        <v>4</v>
      </c>
      <c r="O3558" s="6" t="str">
        <f>VLOOKUP(L3558,'User input'!$D$6:$E$16,2,FALSE)</f>
        <v>Ultrathing V4</v>
      </c>
      <c r="P3558" s="6">
        <f>VLOOKUP(L3558,'User input'!$D$6:$G$16,3,FALSE)</f>
        <v>3.99</v>
      </c>
      <c r="Q3558" s="6">
        <f>VLOOKUP(L3558,'User input'!$D$6:$G$16,4,FALSE)</f>
        <v>24</v>
      </c>
      <c r="R3558" s="6">
        <f t="shared" si="223"/>
        <v>192</v>
      </c>
      <c r="S3558" s="26">
        <f t="shared" si="220"/>
        <v>766.08</v>
      </c>
      <c r="T3558" s="26">
        <f>IF(K3558&lt;'User input'!$I$9,'User input'!$J$8,IF(K3558&lt;'User input'!$I$10,'User input'!$J$9,IF(K3558&lt;'User input'!$I$11,'User input'!$J$10,'User input'!$J$11)))*S3558</f>
        <v>0</v>
      </c>
      <c r="U3558" s="26">
        <f>K3558*'User input'!$J$17+'User input'!$J$16</f>
        <v>0.5</v>
      </c>
    </row>
    <row r="3559" spans="1:21" x14ac:dyDescent="0.25">
      <c r="A3559" s="17">
        <v>3649</v>
      </c>
      <c r="B3559" s="6" t="s">
        <v>653</v>
      </c>
      <c r="C3559" s="6" t="s">
        <v>8339</v>
      </c>
      <c r="D3559" s="6" t="s">
        <v>28</v>
      </c>
      <c r="E3559" s="6" t="s">
        <v>29</v>
      </c>
      <c r="F3559" s="15">
        <v>30</v>
      </c>
      <c r="G3559" s="6" t="s">
        <v>8353</v>
      </c>
      <c r="H3559" s="6" t="s">
        <v>8354</v>
      </c>
      <c r="I3559" s="6" t="s">
        <v>32</v>
      </c>
      <c r="J3559" s="7">
        <v>43585</v>
      </c>
      <c r="K3559" s="15">
        <v>9</v>
      </c>
      <c r="L3559" s="6" t="s">
        <v>39</v>
      </c>
      <c r="M3559" s="6">
        <f t="shared" si="221"/>
        <v>2019</v>
      </c>
      <c r="N3559" s="6">
        <f t="shared" si="222"/>
        <v>4</v>
      </c>
      <c r="O3559" s="6" t="str">
        <f>VLOOKUP(L3559,'User input'!$D$6:$E$16,2,FALSE)</f>
        <v>Ultrathing V1</v>
      </c>
      <c r="P3559" s="6">
        <f>VLOOKUP(L3559,'User input'!$D$6:$G$16,3,FALSE)</f>
        <v>1.79</v>
      </c>
      <c r="Q3559" s="6">
        <f>VLOOKUP(L3559,'User input'!$D$6:$G$16,4,FALSE)</f>
        <v>17</v>
      </c>
      <c r="R3559" s="6">
        <f t="shared" si="223"/>
        <v>153</v>
      </c>
      <c r="S3559" s="26">
        <f t="shared" si="220"/>
        <v>273.87</v>
      </c>
      <c r="T3559" s="26">
        <f>IF(K3559&lt;'User input'!$I$9,'User input'!$J$8,IF(K3559&lt;'User input'!$I$10,'User input'!$J$9,IF(K3559&lt;'User input'!$I$11,'User input'!$J$10,'User input'!$J$11)))*S3559</f>
        <v>0</v>
      </c>
      <c r="U3559" s="26">
        <f>K3559*'User input'!$J$17+'User input'!$J$16</f>
        <v>0.5</v>
      </c>
    </row>
    <row r="3560" spans="1:21" x14ac:dyDescent="0.25">
      <c r="A3560" s="18">
        <v>3650</v>
      </c>
      <c r="B3560" s="10" t="s">
        <v>8355</v>
      </c>
      <c r="C3560" s="10" t="s">
        <v>1692</v>
      </c>
      <c r="D3560" s="10" t="s">
        <v>49</v>
      </c>
      <c r="E3560" s="10" t="s">
        <v>16</v>
      </c>
      <c r="F3560" s="16">
        <v>60</v>
      </c>
      <c r="G3560" s="10" t="s">
        <v>8356</v>
      </c>
      <c r="H3560" s="10" t="s">
        <v>4937</v>
      </c>
      <c r="I3560" s="10" t="s">
        <v>641</v>
      </c>
      <c r="J3560" s="11">
        <v>43652</v>
      </c>
      <c r="K3560" s="16">
        <v>52</v>
      </c>
      <c r="L3560" s="10" t="s">
        <v>33</v>
      </c>
      <c r="M3560" s="10">
        <f t="shared" si="221"/>
        <v>2019</v>
      </c>
      <c r="N3560" s="10">
        <f t="shared" si="222"/>
        <v>7</v>
      </c>
      <c r="O3560" s="10" t="str">
        <f>VLOOKUP(L3560,'User input'!$D$6:$E$16,2,FALSE)</f>
        <v>Megawidget L</v>
      </c>
      <c r="P3560" s="10">
        <f>VLOOKUP(L3560,'User input'!$D$6:$G$16,3,FALSE)</f>
        <v>1.79</v>
      </c>
      <c r="Q3560" s="10">
        <f>VLOOKUP(L3560,'User input'!$D$6:$G$16,4,FALSE)</f>
        <v>24</v>
      </c>
      <c r="R3560" s="10">
        <f t="shared" si="223"/>
        <v>1248</v>
      </c>
      <c r="S3560" s="27">
        <f t="shared" si="220"/>
        <v>2233.92</v>
      </c>
      <c r="T3560" s="27">
        <f>IF(K3560&lt;'User input'!$I$9,'User input'!$J$8,IF(K3560&lt;'User input'!$I$10,'User input'!$J$9,IF(K3560&lt;'User input'!$I$11,'User input'!$J$10,'User input'!$J$11)))*S3560</f>
        <v>111.69600000000001</v>
      </c>
      <c r="U3560" s="27">
        <f>K3560*'User input'!$J$17+'User input'!$J$16</f>
        <v>0.5</v>
      </c>
    </row>
    <row r="3561" spans="1:21" x14ac:dyDescent="0.25">
      <c r="A3561" s="17">
        <v>3651</v>
      </c>
      <c r="B3561" s="6" t="s">
        <v>6578</v>
      </c>
      <c r="C3561" s="6" t="s">
        <v>835</v>
      </c>
      <c r="D3561" s="6" t="s">
        <v>28</v>
      </c>
      <c r="E3561" s="6" t="s">
        <v>29</v>
      </c>
      <c r="F3561" s="15">
        <v>90</v>
      </c>
      <c r="G3561" s="6" t="s">
        <v>8357</v>
      </c>
      <c r="H3561" s="6" t="s">
        <v>522</v>
      </c>
      <c r="I3561" s="6" t="s">
        <v>32</v>
      </c>
      <c r="J3561" s="7">
        <v>44013</v>
      </c>
      <c r="K3561" s="15">
        <v>43</v>
      </c>
      <c r="L3561" s="6" t="s">
        <v>157</v>
      </c>
      <c r="M3561" s="6">
        <f t="shared" si="221"/>
        <v>2020</v>
      </c>
      <c r="N3561" s="6">
        <f t="shared" si="222"/>
        <v>7</v>
      </c>
      <c r="O3561" s="6" t="str">
        <f>VLOOKUP(L3561,'User input'!$D$6:$E$16,2,FALSE)</f>
        <v>Ultrathing V3</v>
      </c>
      <c r="P3561" s="6">
        <f>VLOOKUP(L3561,'User input'!$D$6:$G$16,3,FALSE)</f>
        <v>3.39</v>
      </c>
      <c r="Q3561" s="6">
        <f>VLOOKUP(L3561,'User input'!$D$6:$G$16,4,FALSE)</f>
        <v>24</v>
      </c>
      <c r="R3561" s="6">
        <f t="shared" si="223"/>
        <v>1032</v>
      </c>
      <c r="S3561" s="26">
        <f t="shared" si="220"/>
        <v>3498.48</v>
      </c>
      <c r="T3561" s="26">
        <f>IF(K3561&lt;'User input'!$I$9,'User input'!$J$8,IF(K3561&lt;'User input'!$I$10,'User input'!$J$9,IF(K3561&lt;'User input'!$I$11,'User input'!$J$10,'User input'!$J$11)))*S3561</f>
        <v>104.95439999999999</v>
      </c>
      <c r="U3561" s="26">
        <f>K3561*'User input'!$J$17+'User input'!$J$16</f>
        <v>0.5</v>
      </c>
    </row>
    <row r="3562" spans="1:21" x14ac:dyDescent="0.25">
      <c r="A3562" s="18">
        <v>3652</v>
      </c>
      <c r="B3562" s="10" t="s">
        <v>7960</v>
      </c>
      <c r="C3562" s="10" t="s">
        <v>129</v>
      </c>
      <c r="D3562" s="10" t="s">
        <v>28</v>
      </c>
      <c r="E3562" s="10" t="s">
        <v>29</v>
      </c>
      <c r="F3562" s="16">
        <v>90</v>
      </c>
      <c r="G3562" s="10" t="s">
        <v>8358</v>
      </c>
      <c r="H3562" s="10" t="s">
        <v>2223</v>
      </c>
      <c r="I3562" s="10" t="s">
        <v>185</v>
      </c>
      <c r="J3562" s="11">
        <v>44011</v>
      </c>
      <c r="K3562" s="16">
        <v>44</v>
      </c>
      <c r="L3562" s="10" t="s">
        <v>157</v>
      </c>
      <c r="M3562" s="10">
        <f t="shared" si="221"/>
        <v>2020</v>
      </c>
      <c r="N3562" s="10">
        <f t="shared" si="222"/>
        <v>6</v>
      </c>
      <c r="O3562" s="10" t="str">
        <f>VLOOKUP(L3562,'User input'!$D$6:$E$16,2,FALSE)</f>
        <v>Ultrathing V3</v>
      </c>
      <c r="P3562" s="10">
        <f>VLOOKUP(L3562,'User input'!$D$6:$G$16,3,FALSE)</f>
        <v>3.39</v>
      </c>
      <c r="Q3562" s="10">
        <f>VLOOKUP(L3562,'User input'!$D$6:$G$16,4,FALSE)</f>
        <v>24</v>
      </c>
      <c r="R3562" s="10">
        <f t="shared" si="223"/>
        <v>1056</v>
      </c>
      <c r="S3562" s="27">
        <f t="shared" si="220"/>
        <v>3579.84</v>
      </c>
      <c r="T3562" s="27">
        <f>IF(K3562&lt;'User input'!$I$9,'User input'!$J$8,IF(K3562&lt;'User input'!$I$10,'User input'!$J$9,IF(K3562&lt;'User input'!$I$11,'User input'!$J$10,'User input'!$J$11)))*S3562</f>
        <v>107.3952</v>
      </c>
      <c r="U3562" s="27">
        <f>K3562*'User input'!$J$17+'User input'!$J$16</f>
        <v>0.5</v>
      </c>
    </row>
    <row r="3563" spans="1:21" x14ac:dyDescent="0.25">
      <c r="A3563" s="17">
        <v>3653</v>
      </c>
      <c r="B3563" s="6" t="s">
        <v>8359</v>
      </c>
      <c r="C3563" s="6" t="s">
        <v>3404</v>
      </c>
      <c r="D3563" s="6" t="s">
        <v>49</v>
      </c>
      <c r="E3563" s="6" t="s">
        <v>16</v>
      </c>
      <c r="F3563" s="15">
        <v>60</v>
      </c>
      <c r="G3563" s="6" t="s">
        <v>8360</v>
      </c>
      <c r="H3563" s="6" t="s">
        <v>1811</v>
      </c>
      <c r="I3563" s="6" t="s">
        <v>87</v>
      </c>
      <c r="J3563" s="7">
        <v>43648</v>
      </c>
      <c r="K3563" s="15">
        <v>50</v>
      </c>
      <c r="L3563" s="6" t="s">
        <v>157</v>
      </c>
      <c r="M3563" s="6">
        <f t="shared" si="221"/>
        <v>2019</v>
      </c>
      <c r="N3563" s="6">
        <f t="shared" si="222"/>
        <v>7</v>
      </c>
      <c r="O3563" s="6" t="str">
        <f>VLOOKUP(L3563,'User input'!$D$6:$E$16,2,FALSE)</f>
        <v>Ultrathing V3</v>
      </c>
      <c r="P3563" s="6">
        <f>VLOOKUP(L3563,'User input'!$D$6:$G$16,3,FALSE)</f>
        <v>3.39</v>
      </c>
      <c r="Q3563" s="6">
        <f>VLOOKUP(L3563,'User input'!$D$6:$G$16,4,FALSE)</f>
        <v>24</v>
      </c>
      <c r="R3563" s="6">
        <f t="shared" si="223"/>
        <v>1200</v>
      </c>
      <c r="S3563" s="26">
        <f t="shared" si="220"/>
        <v>4068</v>
      </c>
      <c r="T3563" s="26">
        <f>IF(K3563&lt;'User input'!$I$9,'User input'!$J$8,IF(K3563&lt;'User input'!$I$10,'User input'!$J$9,IF(K3563&lt;'User input'!$I$11,'User input'!$J$10,'User input'!$J$11)))*S3563</f>
        <v>203.4</v>
      </c>
      <c r="U3563" s="26">
        <f>K3563*'User input'!$J$17+'User input'!$J$16</f>
        <v>0.5</v>
      </c>
    </row>
    <row r="3564" spans="1:21" x14ac:dyDescent="0.25">
      <c r="A3564" s="18">
        <v>3654</v>
      </c>
      <c r="B3564" s="10" t="s">
        <v>5643</v>
      </c>
      <c r="C3564" s="10" t="s">
        <v>625</v>
      </c>
      <c r="D3564" s="10" t="s">
        <v>28</v>
      </c>
      <c r="E3564" s="10" t="s">
        <v>29</v>
      </c>
      <c r="F3564" s="16">
        <v>90</v>
      </c>
      <c r="G3564" s="10" t="s">
        <v>8361</v>
      </c>
      <c r="H3564" s="10" t="s">
        <v>3718</v>
      </c>
      <c r="I3564" s="10" t="s">
        <v>32</v>
      </c>
      <c r="J3564" s="11">
        <v>44482</v>
      </c>
      <c r="K3564" s="16">
        <v>82</v>
      </c>
      <c r="L3564" s="10" t="s">
        <v>33</v>
      </c>
      <c r="M3564" s="10">
        <f t="shared" si="221"/>
        <v>2021</v>
      </c>
      <c r="N3564" s="10">
        <f t="shared" si="222"/>
        <v>10</v>
      </c>
      <c r="O3564" s="10" t="str">
        <f>VLOOKUP(L3564,'User input'!$D$6:$E$16,2,FALSE)</f>
        <v>Megawidget L</v>
      </c>
      <c r="P3564" s="10">
        <f>VLOOKUP(L3564,'User input'!$D$6:$G$16,3,FALSE)</f>
        <v>1.79</v>
      </c>
      <c r="Q3564" s="10">
        <f>VLOOKUP(L3564,'User input'!$D$6:$G$16,4,FALSE)</f>
        <v>24</v>
      </c>
      <c r="R3564" s="10">
        <f t="shared" si="223"/>
        <v>1968</v>
      </c>
      <c r="S3564" s="27">
        <f t="shared" si="220"/>
        <v>3522.7200000000003</v>
      </c>
      <c r="T3564" s="27">
        <f>IF(K3564&lt;'User input'!$I$9,'User input'!$J$8,IF(K3564&lt;'User input'!$I$10,'User input'!$J$9,IF(K3564&lt;'User input'!$I$11,'User input'!$J$10,'User input'!$J$11)))*S3564</f>
        <v>176.13600000000002</v>
      </c>
      <c r="U3564" s="27">
        <f>K3564*'User input'!$J$17+'User input'!$J$16</f>
        <v>0.5</v>
      </c>
    </row>
    <row r="3565" spans="1:21" x14ac:dyDescent="0.25">
      <c r="A3565" s="17">
        <v>3655</v>
      </c>
      <c r="B3565" s="6" t="s">
        <v>8362</v>
      </c>
      <c r="C3565" s="6" t="s">
        <v>2044</v>
      </c>
      <c r="D3565" s="6" t="s">
        <v>28</v>
      </c>
      <c r="E3565" s="6" t="s">
        <v>29</v>
      </c>
      <c r="F3565" s="15">
        <v>30</v>
      </c>
      <c r="G3565" s="6" t="s">
        <v>8363</v>
      </c>
      <c r="H3565" s="6" t="s">
        <v>4017</v>
      </c>
      <c r="I3565" s="6" t="s">
        <v>32</v>
      </c>
      <c r="J3565" s="7">
        <v>44200</v>
      </c>
      <c r="K3565" s="15">
        <v>93</v>
      </c>
      <c r="L3565" s="6" t="s">
        <v>68</v>
      </c>
      <c r="M3565" s="6">
        <f t="shared" si="221"/>
        <v>2021</v>
      </c>
      <c r="N3565" s="6">
        <f t="shared" si="222"/>
        <v>1</v>
      </c>
      <c r="O3565" s="6" t="str">
        <f>VLOOKUP(L3565,'User input'!$D$6:$E$16,2,FALSE)</f>
        <v>Megawidget M</v>
      </c>
      <c r="P3565" s="6">
        <f>VLOOKUP(L3565,'User input'!$D$6:$G$16,3,FALSE)</f>
        <v>1.29</v>
      </c>
      <c r="Q3565" s="6">
        <f>VLOOKUP(L3565,'User input'!$D$6:$G$16,4,FALSE)</f>
        <v>24</v>
      </c>
      <c r="R3565" s="6">
        <f t="shared" si="223"/>
        <v>2232</v>
      </c>
      <c r="S3565" s="26">
        <f t="shared" si="220"/>
        <v>2879.28</v>
      </c>
      <c r="T3565" s="26">
        <f>IF(K3565&lt;'User input'!$I$9,'User input'!$J$8,IF(K3565&lt;'User input'!$I$10,'User input'!$J$9,IF(K3565&lt;'User input'!$I$11,'User input'!$J$10,'User input'!$J$11)))*S3565</f>
        <v>143.96400000000003</v>
      </c>
      <c r="U3565" s="26">
        <f>K3565*'User input'!$J$17+'User input'!$J$16</f>
        <v>0.5</v>
      </c>
    </row>
    <row r="3566" spans="1:21" x14ac:dyDescent="0.25">
      <c r="A3566" s="18">
        <v>3656</v>
      </c>
      <c r="B3566" s="10" t="s">
        <v>2736</v>
      </c>
      <c r="C3566" s="10" t="s">
        <v>1126</v>
      </c>
      <c r="D3566" s="10" t="s">
        <v>49</v>
      </c>
      <c r="E3566" s="10" t="s">
        <v>16</v>
      </c>
      <c r="F3566" s="16">
        <v>60</v>
      </c>
      <c r="G3566" s="10" t="s">
        <v>8364</v>
      </c>
      <c r="H3566" s="10" t="s">
        <v>1826</v>
      </c>
      <c r="I3566" s="10" t="s">
        <v>32</v>
      </c>
      <c r="J3566" s="11">
        <v>43849</v>
      </c>
      <c r="K3566" s="16">
        <v>14</v>
      </c>
      <c r="L3566" s="10" t="s">
        <v>44</v>
      </c>
      <c r="M3566" s="10">
        <f t="shared" si="221"/>
        <v>2020</v>
      </c>
      <c r="N3566" s="10">
        <f t="shared" si="222"/>
        <v>1</v>
      </c>
      <c r="O3566" s="10" t="str">
        <f>VLOOKUP(L3566,'User input'!$D$6:$E$16,2,FALSE)</f>
        <v>Gigastuff</v>
      </c>
      <c r="P3566" s="10">
        <f>VLOOKUP(L3566,'User input'!$D$6:$G$16,3,FALSE)</f>
        <v>1.89</v>
      </c>
      <c r="Q3566" s="10">
        <f>VLOOKUP(L3566,'User input'!$D$6:$G$16,4,FALSE)</f>
        <v>18</v>
      </c>
      <c r="R3566" s="10">
        <f t="shared" si="223"/>
        <v>252</v>
      </c>
      <c r="S3566" s="27">
        <f t="shared" si="220"/>
        <v>476.28</v>
      </c>
      <c r="T3566" s="27">
        <f>IF(K3566&lt;'User input'!$I$9,'User input'!$J$8,IF(K3566&lt;'User input'!$I$10,'User input'!$J$9,IF(K3566&lt;'User input'!$I$11,'User input'!$J$10,'User input'!$J$11)))*S3566</f>
        <v>0</v>
      </c>
      <c r="U3566" s="27">
        <f>K3566*'User input'!$J$17+'User input'!$J$16</f>
        <v>0.5</v>
      </c>
    </row>
    <row r="3567" spans="1:21" x14ac:dyDescent="0.25">
      <c r="A3567" s="17">
        <v>3657</v>
      </c>
      <c r="B3567" s="6" t="s">
        <v>8365</v>
      </c>
      <c r="C3567" s="6" t="s">
        <v>1832</v>
      </c>
      <c r="D3567" s="6" t="s">
        <v>49</v>
      </c>
      <c r="E3567" s="6" t="s">
        <v>16</v>
      </c>
      <c r="F3567" s="15">
        <v>30</v>
      </c>
      <c r="G3567" s="6" t="s">
        <v>8366</v>
      </c>
      <c r="H3567" s="6" t="s">
        <v>1618</v>
      </c>
      <c r="I3567" s="6" t="s">
        <v>32</v>
      </c>
      <c r="J3567" s="7">
        <v>43783</v>
      </c>
      <c r="K3567" s="15">
        <v>14</v>
      </c>
      <c r="L3567" s="6" t="s">
        <v>62</v>
      </c>
      <c r="M3567" s="6">
        <f t="shared" si="221"/>
        <v>2019</v>
      </c>
      <c r="N3567" s="6">
        <f t="shared" si="222"/>
        <v>11</v>
      </c>
      <c r="O3567" s="6" t="str">
        <f>VLOOKUP(L3567,'User input'!$D$6:$E$16,2,FALSE)</f>
        <v>Ultrathing V4</v>
      </c>
      <c r="P3567" s="6">
        <f>VLOOKUP(L3567,'User input'!$D$6:$G$16,3,FALSE)</f>
        <v>3.99</v>
      </c>
      <c r="Q3567" s="6">
        <f>VLOOKUP(L3567,'User input'!$D$6:$G$16,4,FALSE)</f>
        <v>24</v>
      </c>
      <c r="R3567" s="6">
        <f t="shared" si="223"/>
        <v>336</v>
      </c>
      <c r="S3567" s="26">
        <f t="shared" si="220"/>
        <v>1340.64</v>
      </c>
      <c r="T3567" s="26">
        <f>IF(K3567&lt;'User input'!$I$9,'User input'!$J$8,IF(K3567&lt;'User input'!$I$10,'User input'!$J$9,IF(K3567&lt;'User input'!$I$11,'User input'!$J$10,'User input'!$J$11)))*S3567</f>
        <v>0</v>
      </c>
      <c r="U3567" s="26">
        <f>K3567*'User input'!$J$17+'User input'!$J$16</f>
        <v>0.5</v>
      </c>
    </row>
    <row r="3568" spans="1:21" x14ac:dyDescent="0.25">
      <c r="A3568" s="18">
        <v>3658</v>
      </c>
      <c r="B3568" s="10" t="s">
        <v>8367</v>
      </c>
      <c r="C3568" s="10" t="s">
        <v>5765</v>
      </c>
      <c r="D3568" s="10" t="s">
        <v>15</v>
      </c>
      <c r="E3568" s="10" t="s">
        <v>16</v>
      </c>
      <c r="F3568" s="16">
        <v>60</v>
      </c>
      <c r="G3568" s="10" t="s">
        <v>8368</v>
      </c>
      <c r="H3568" s="10" t="s">
        <v>3251</v>
      </c>
      <c r="I3568" s="10" t="s">
        <v>122</v>
      </c>
      <c r="J3568" s="11">
        <v>44377</v>
      </c>
      <c r="K3568" s="16">
        <v>25</v>
      </c>
      <c r="L3568" s="10" t="s">
        <v>39</v>
      </c>
      <c r="M3568" s="10">
        <f t="shared" si="221"/>
        <v>2021</v>
      </c>
      <c r="N3568" s="10">
        <f t="shared" si="222"/>
        <v>6</v>
      </c>
      <c r="O3568" s="10" t="str">
        <f>VLOOKUP(L3568,'User input'!$D$6:$E$16,2,FALSE)</f>
        <v>Ultrathing V1</v>
      </c>
      <c r="P3568" s="10">
        <f>VLOOKUP(L3568,'User input'!$D$6:$G$16,3,FALSE)</f>
        <v>1.79</v>
      </c>
      <c r="Q3568" s="10">
        <f>VLOOKUP(L3568,'User input'!$D$6:$G$16,4,FALSE)</f>
        <v>17</v>
      </c>
      <c r="R3568" s="10">
        <f t="shared" si="223"/>
        <v>425</v>
      </c>
      <c r="S3568" s="27">
        <f t="shared" si="220"/>
        <v>760.75</v>
      </c>
      <c r="T3568" s="27">
        <f>IF(K3568&lt;'User input'!$I$9,'User input'!$J$8,IF(K3568&lt;'User input'!$I$10,'User input'!$J$9,IF(K3568&lt;'User input'!$I$11,'User input'!$J$10,'User input'!$J$11)))*S3568</f>
        <v>22.822499999999998</v>
      </c>
      <c r="U3568" s="27">
        <f>K3568*'User input'!$J$17+'User input'!$J$16</f>
        <v>0.5</v>
      </c>
    </row>
    <row r="3569" spans="1:21" x14ac:dyDescent="0.25">
      <c r="A3569" s="17">
        <v>3659</v>
      </c>
      <c r="B3569" s="6" t="s">
        <v>8369</v>
      </c>
      <c r="C3569" s="6" t="s">
        <v>1387</v>
      </c>
      <c r="D3569" s="6" t="s">
        <v>28</v>
      </c>
      <c r="E3569" s="6" t="s">
        <v>29</v>
      </c>
      <c r="F3569" s="15">
        <v>90</v>
      </c>
      <c r="G3569" s="6" t="s">
        <v>8370</v>
      </c>
      <c r="H3569" s="6" t="s">
        <v>789</v>
      </c>
      <c r="I3569" s="6" t="s">
        <v>176</v>
      </c>
      <c r="J3569" s="7">
        <v>43926</v>
      </c>
      <c r="K3569" s="15">
        <v>44</v>
      </c>
      <c r="L3569" s="6" t="s">
        <v>52</v>
      </c>
      <c r="M3569" s="6">
        <f t="shared" si="221"/>
        <v>2020</v>
      </c>
      <c r="N3569" s="6">
        <f t="shared" si="222"/>
        <v>4</v>
      </c>
      <c r="O3569" s="6" t="str">
        <f>VLOOKUP(L3569,'User input'!$D$6:$E$16,2,FALSE)</f>
        <v>Megawidget S</v>
      </c>
      <c r="P3569" s="6">
        <f>VLOOKUP(L3569,'User input'!$D$6:$G$16,3,FALSE)</f>
        <v>0.69</v>
      </c>
      <c r="Q3569" s="6">
        <f>VLOOKUP(L3569,'User input'!$D$6:$G$16,4,FALSE)</f>
        <v>24</v>
      </c>
      <c r="R3569" s="6">
        <f t="shared" si="223"/>
        <v>1056</v>
      </c>
      <c r="S3569" s="26">
        <f t="shared" si="220"/>
        <v>728.64</v>
      </c>
      <c r="T3569" s="26">
        <f>IF(K3569&lt;'User input'!$I$9,'User input'!$J$8,IF(K3569&lt;'User input'!$I$10,'User input'!$J$9,IF(K3569&lt;'User input'!$I$11,'User input'!$J$10,'User input'!$J$11)))*S3569</f>
        <v>21.859199999999998</v>
      </c>
      <c r="U3569" s="26">
        <f>K3569*'User input'!$J$17+'User input'!$J$16</f>
        <v>0.5</v>
      </c>
    </row>
    <row r="3570" spans="1:21" x14ac:dyDescent="0.25">
      <c r="A3570" s="18">
        <v>3660</v>
      </c>
      <c r="B3570" s="10" t="s">
        <v>6356</v>
      </c>
      <c r="C3570" s="10" t="s">
        <v>6401</v>
      </c>
      <c r="D3570" s="10" t="s">
        <v>28</v>
      </c>
      <c r="E3570" s="10" t="s">
        <v>29</v>
      </c>
      <c r="F3570" s="16">
        <v>90</v>
      </c>
      <c r="G3570" s="10" t="s">
        <v>8371</v>
      </c>
      <c r="H3570" s="10" t="s">
        <v>3841</v>
      </c>
      <c r="I3570" s="10" t="s">
        <v>38</v>
      </c>
      <c r="J3570" s="11">
        <v>43998</v>
      </c>
      <c r="K3570" s="16">
        <v>17</v>
      </c>
      <c r="L3570" s="10" t="s">
        <v>33</v>
      </c>
      <c r="M3570" s="10">
        <f t="shared" si="221"/>
        <v>2020</v>
      </c>
      <c r="N3570" s="10">
        <f t="shared" si="222"/>
        <v>6</v>
      </c>
      <c r="O3570" s="10" t="str">
        <f>VLOOKUP(L3570,'User input'!$D$6:$E$16,2,FALSE)</f>
        <v>Megawidget L</v>
      </c>
      <c r="P3570" s="10">
        <f>VLOOKUP(L3570,'User input'!$D$6:$G$16,3,FALSE)</f>
        <v>1.79</v>
      </c>
      <c r="Q3570" s="10">
        <f>VLOOKUP(L3570,'User input'!$D$6:$G$16,4,FALSE)</f>
        <v>24</v>
      </c>
      <c r="R3570" s="10">
        <f t="shared" si="223"/>
        <v>408</v>
      </c>
      <c r="S3570" s="27">
        <f t="shared" si="220"/>
        <v>730.32</v>
      </c>
      <c r="T3570" s="27">
        <f>IF(K3570&lt;'User input'!$I$9,'User input'!$J$8,IF(K3570&lt;'User input'!$I$10,'User input'!$J$9,IF(K3570&lt;'User input'!$I$11,'User input'!$J$10,'User input'!$J$11)))*S3570</f>
        <v>0</v>
      </c>
      <c r="U3570" s="27">
        <f>K3570*'User input'!$J$17+'User input'!$J$16</f>
        <v>0.5</v>
      </c>
    </row>
    <row r="3571" spans="1:21" x14ac:dyDescent="0.25">
      <c r="A3571" s="17">
        <v>3661</v>
      </c>
      <c r="B3571" s="6" t="s">
        <v>8372</v>
      </c>
      <c r="C3571" s="6" t="s">
        <v>5907</v>
      </c>
      <c r="D3571" s="6" t="s">
        <v>49</v>
      </c>
      <c r="E3571" s="6" t="s">
        <v>16</v>
      </c>
      <c r="F3571" s="15">
        <v>90</v>
      </c>
      <c r="G3571" s="6" t="s">
        <v>8373</v>
      </c>
      <c r="H3571" s="6" t="s">
        <v>1065</v>
      </c>
      <c r="I3571" s="6" t="s">
        <v>32</v>
      </c>
      <c r="J3571" s="7">
        <v>43472</v>
      </c>
      <c r="K3571" s="15">
        <v>45</v>
      </c>
      <c r="L3571" s="6" t="s">
        <v>52</v>
      </c>
      <c r="M3571" s="6">
        <f t="shared" si="221"/>
        <v>2019</v>
      </c>
      <c r="N3571" s="6">
        <f t="shared" si="222"/>
        <v>1</v>
      </c>
      <c r="O3571" s="6" t="str">
        <f>VLOOKUP(L3571,'User input'!$D$6:$E$16,2,FALSE)</f>
        <v>Megawidget S</v>
      </c>
      <c r="P3571" s="6">
        <f>VLOOKUP(L3571,'User input'!$D$6:$G$16,3,FALSE)</f>
        <v>0.69</v>
      </c>
      <c r="Q3571" s="6">
        <f>VLOOKUP(L3571,'User input'!$D$6:$G$16,4,FALSE)</f>
        <v>24</v>
      </c>
      <c r="R3571" s="6">
        <f t="shared" si="223"/>
        <v>1080</v>
      </c>
      <c r="S3571" s="26">
        <f t="shared" si="220"/>
        <v>745.19999999999993</v>
      </c>
      <c r="T3571" s="26">
        <f>IF(K3571&lt;'User input'!$I$9,'User input'!$J$8,IF(K3571&lt;'User input'!$I$10,'User input'!$J$9,IF(K3571&lt;'User input'!$I$11,'User input'!$J$10,'User input'!$J$11)))*S3571</f>
        <v>22.355999999999998</v>
      </c>
      <c r="U3571" s="26">
        <f>K3571*'User input'!$J$17+'User input'!$J$16</f>
        <v>0.5</v>
      </c>
    </row>
    <row r="3572" spans="1:21" x14ac:dyDescent="0.25">
      <c r="A3572" s="18">
        <v>3662</v>
      </c>
      <c r="B3572" s="10" t="s">
        <v>7660</v>
      </c>
      <c r="C3572" s="10" t="s">
        <v>8374</v>
      </c>
      <c r="D3572" s="10" t="s">
        <v>28</v>
      </c>
      <c r="E3572" s="10" t="s">
        <v>29</v>
      </c>
      <c r="F3572" s="16">
        <v>60</v>
      </c>
      <c r="G3572" s="10" t="s">
        <v>8375</v>
      </c>
      <c r="H3572" s="10" t="s">
        <v>5846</v>
      </c>
      <c r="I3572" s="10" t="s">
        <v>32</v>
      </c>
      <c r="J3572" s="11">
        <v>43943</v>
      </c>
      <c r="K3572" s="16">
        <v>85</v>
      </c>
      <c r="L3572" s="10" t="s">
        <v>33</v>
      </c>
      <c r="M3572" s="10">
        <f t="shared" si="221"/>
        <v>2020</v>
      </c>
      <c r="N3572" s="10">
        <f t="shared" si="222"/>
        <v>4</v>
      </c>
      <c r="O3572" s="10" t="str">
        <f>VLOOKUP(L3572,'User input'!$D$6:$E$16,2,FALSE)</f>
        <v>Megawidget L</v>
      </c>
      <c r="P3572" s="10">
        <f>VLOOKUP(L3572,'User input'!$D$6:$G$16,3,FALSE)</f>
        <v>1.79</v>
      </c>
      <c r="Q3572" s="10">
        <f>VLOOKUP(L3572,'User input'!$D$6:$G$16,4,FALSE)</f>
        <v>24</v>
      </c>
      <c r="R3572" s="10">
        <f t="shared" si="223"/>
        <v>2040</v>
      </c>
      <c r="S3572" s="27">
        <f t="shared" si="220"/>
        <v>3651.6</v>
      </c>
      <c r="T3572" s="27">
        <f>IF(K3572&lt;'User input'!$I$9,'User input'!$J$8,IF(K3572&lt;'User input'!$I$10,'User input'!$J$9,IF(K3572&lt;'User input'!$I$11,'User input'!$J$10,'User input'!$J$11)))*S3572</f>
        <v>182.58</v>
      </c>
      <c r="U3572" s="27">
        <f>K3572*'User input'!$J$17+'User input'!$J$16</f>
        <v>0.5</v>
      </c>
    </row>
    <row r="3573" spans="1:21" x14ac:dyDescent="0.25">
      <c r="A3573" s="17">
        <v>3663</v>
      </c>
      <c r="B3573" s="6" t="s">
        <v>1609</v>
      </c>
      <c r="C3573" s="6" t="s">
        <v>676</v>
      </c>
      <c r="D3573" s="6" t="s">
        <v>15</v>
      </c>
      <c r="E3573" s="6" t="s">
        <v>16</v>
      </c>
      <c r="F3573" s="15">
        <v>30</v>
      </c>
      <c r="G3573" s="6" t="s">
        <v>8376</v>
      </c>
      <c r="H3573" s="6" t="s">
        <v>1417</v>
      </c>
      <c r="I3573" s="6" t="s">
        <v>571</v>
      </c>
      <c r="J3573" s="7">
        <v>43573</v>
      </c>
      <c r="K3573" s="15">
        <v>15</v>
      </c>
      <c r="L3573" s="6" t="s">
        <v>33</v>
      </c>
      <c r="M3573" s="6">
        <f t="shared" si="221"/>
        <v>2019</v>
      </c>
      <c r="N3573" s="6">
        <f t="shared" si="222"/>
        <v>4</v>
      </c>
      <c r="O3573" s="6" t="str">
        <f>VLOOKUP(L3573,'User input'!$D$6:$E$16,2,FALSE)</f>
        <v>Megawidget L</v>
      </c>
      <c r="P3573" s="6">
        <f>VLOOKUP(L3573,'User input'!$D$6:$G$16,3,FALSE)</f>
        <v>1.79</v>
      </c>
      <c r="Q3573" s="6">
        <f>VLOOKUP(L3573,'User input'!$D$6:$G$16,4,FALSE)</f>
        <v>24</v>
      </c>
      <c r="R3573" s="6">
        <f t="shared" si="223"/>
        <v>360</v>
      </c>
      <c r="S3573" s="26">
        <f t="shared" si="220"/>
        <v>644.4</v>
      </c>
      <c r="T3573" s="26">
        <f>IF(K3573&lt;'User input'!$I$9,'User input'!$J$8,IF(K3573&lt;'User input'!$I$10,'User input'!$J$9,IF(K3573&lt;'User input'!$I$11,'User input'!$J$10,'User input'!$J$11)))*S3573</f>
        <v>0</v>
      </c>
      <c r="U3573" s="26">
        <f>K3573*'User input'!$J$17+'User input'!$J$16</f>
        <v>0.5</v>
      </c>
    </row>
    <row r="3574" spans="1:21" x14ac:dyDescent="0.25">
      <c r="A3574" s="18">
        <v>3664</v>
      </c>
      <c r="B3574" s="10" t="s">
        <v>8377</v>
      </c>
      <c r="C3574" s="10" t="s">
        <v>351</v>
      </c>
      <c r="D3574" s="10" t="s">
        <v>41</v>
      </c>
      <c r="E3574" s="10" t="s">
        <v>16</v>
      </c>
      <c r="F3574" s="16">
        <v>30</v>
      </c>
      <c r="G3574" s="10" t="s">
        <v>8378</v>
      </c>
      <c r="H3574" s="10" t="s">
        <v>1287</v>
      </c>
      <c r="I3574" s="10" t="s">
        <v>32</v>
      </c>
      <c r="J3574" s="11">
        <v>43685</v>
      </c>
      <c r="K3574" s="16">
        <v>51</v>
      </c>
      <c r="L3574" s="10" t="s">
        <v>52</v>
      </c>
      <c r="M3574" s="10">
        <f t="shared" si="221"/>
        <v>2019</v>
      </c>
      <c r="N3574" s="10">
        <f t="shared" si="222"/>
        <v>8</v>
      </c>
      <c r="O3574" s="10" t="str">
        <f>VLOOKUP(L3574,'User input'!$D$6:$E$16,2,FALSE)</f>
        <v>Megawidget S</v>
      </c>
      <c r="P3574" s="10">
        <f>VLOOKUP(L3574,'User input'!$D$6:$G$16,3,FALSE)</f>
        <v>0.69</v>
      </c>
      <c r="Q3574" s="10">
        <f>VLOOKUP(L3574,'User input'!$D$6:$G$16,4,FALSE)</f>
        <v>24</v>
      </c>
      <c r="R3574" s="10">
        <f t="shared" si="223"/>
        <v>1224</v>
      </c>
      <c r="S3574" s="27">
        <f t="shared" si="220"/>
        <v>844.56</v>
      </c>
      <c r="T3574" s="27">
        <f>IF(K3574&lt;'User input'!$I$9,'User input'!$J$8,IF(K3574&lt;'User input'!$I$10,'User input'!$J$9,IF(K3574&lt;'User input'!$I$11,'User input'!$J$10,'User input'!$J$11)))*S3574</f>
        <v>42.228000000000002</v>
      </c>
      <c r="U3574" s="27">
        <f>K3574*'User input'!$J$17+'User input'!$J$16</f>
        <v>0.5</v>
      </c>
    </row>
    <row r="3575" spans="1:21" x14ac:dyDescent="0.25">
      <c r="A3575" s="17">
        <v>3665</v>
      </c>
      <c r="B3575" s="6" t="s">
        <v>4243</v>
      </c>
      <c r="C3575" s="6" t="s">
        <v>1680</v>
      </c>
      <c r="D3575" s="6" t="s">
        <v>28</v>
      </c>
      <c r="E3575" s="6" t="s">
        <v>29</v>
      </c>
      <c r="F3575" s="15">
        <v>30</v>
      </c>
      <c r="G3575" s="6" t="s">
        <v>8379</v>
      </c>
      <c r="H3575" s="6" t="s">
        <v>5454</v>
      </c>
      <c r="I3575" s="6" t="s">
        <v>238</v>
      </c>
      <c r="J3575" s="7">
        <v>43523</v>
      </c>
      <c r="K3575" s="15">
        <v>7</v>
      </c>
      <c r="L3575" s="6" t="s">
        <v>44</v>
      </c>
      <c r="M3575" s="6">
        <f t="shared" si="221"/>
        <v>2019</v>
      </c>
      <c r="N3575" s="6">
        <f t="shared" si="222"/>
        <v>2</v>
      </c>
      <c r="O3575" s="6" t="str">
        <f>VLOOKUP(L3575,'User input'!$D$6:$E$16,2,FALSE)</f>
        <v>Gigastuff</v>
      </c>
      <c r="P3575" s="6">
        <f>VLOOKUP(L3575,'User input'!$D$6:$G$16,3,FALSE)</f>
        <v>1.89</v>
      </c>
      <c r="Q3575" s="6">
        <f>VLOOKUP(L3575,'User input'!$D$6:$G$16,4,FALSE)</f>
        <v>18</v>
      </c>
      <c r="R3575" s="6">
        <f t="shared" si="223"/>
        <v>126</v>
      </c>
      <c r="S3575" s="26">
        <f t="shared" si="220"/>
        <v>238.14</v>
      </c>
      <c r="T3575" s="26">
        <f>IF(K3575&lt;'User input'!$I$9,'User input'!$J$8,IF(K3575&lt;'User input'!$I$10,'User input'!$J$9,IF(K3575&lt;'User input'!$I$11,'User input'!$J$10,'User input'!$J$11)))*S3575</f>
        <v>0</v>
      </c>
      <c r="U3575" s="26">
        <f>K3575*'User input'!$J$17+'User input'!$J$16</f>
        <v>0.5</v>
      </c>
    </row>
    <row r="3576" spans="1:21" x14ac:dyDescent="0.25">
      <c r="A3576" s="18">
        <v>3666</v>
      </c>
      <c r="B3576" s="10" t="s">
        <v>8380</v>
      </c>
      <c r="C3576" s="10" t="s">
        <v>8381</v>
      </c>
      <c r="D3576" s="10" t="s">
        <v>28</v>
      </c>
      <c r="E3576" s="10" t="s">
        <v>29</v>
      </c>
      <c r="F3576" s="16">
        <v>30</v>
      </c>
      <c r="G3576" s="10" t="s">
        <v>8382</v>
      </c>
      <c r="H3576" s="10" t="s">
        <v>6059</v>
      </c>
      <c r="I3576" s="10" t="s">
        <v>32</v>
      </c>
      <c r="J3576" s="11">
        <v>43512</v>
      </c>
      <c r="K3576" s="16">
        <v>43</v>
      </c>
      <c r="L3576" s="10" t="s">
        <v>157</v>
      </c>
      <c r="M3576" s="10">
        <f t="shared" si="221"/>
        <v>2019</v>
      </c>
      <c r="N3576" s="10">
        <f t="shared" si="222"/>
        <v>2</v>
      </c>
      <c r="O3576" s="10" t="str">
        <f>VLOOKUP(L3576,'User input'!$D$6:$E$16,2,FALSE)</f>
        <v>Ultrathing V3</v>
      </c>
      <c r="P3576" s="10">
        <f>VLOOKUP(L3576,'User input'!$D$6:$G$16,3,FALSE)</f>
        <v>3.39</v>
      </c>
      <c r="Q3576" s="10">
        <f>VLOOKUP(L3576,'User input'!$D$6:$G$16,4,FALSE)</f>
        <v>24</v>
      </c>
      <c r="R3576" s="10">
        <f t="shared" si="223"/>
        <v>1032</v>
      </c>
      <c r="S3576" s="27">
        <f t="shared" si="220"/>
        <v>3498.48</v>
      </c>
      <c r="T3576" s="27">
        <f>IF(K3576&lt;'User input'!$I$9,'User input'!$J$8,IF(K3576&lt;'User input'!$I$10,'User input'!$J$9,IF(K3576&lt;'User input'!$I$11,'User input'!$J$10,'User input'!$J$11)))*S3576</f>
        <v>104.95439999999999</v>
      </c>
      <c r="U3576" s="27">
        <f>K3576*'User input'!$J$17+'User input'!$J$16</f>
        <v>0.5</v>
      </c>
    </row>
    <row r="3577" spans="1:21" x14ac:dyDescent="0.25">
      <c r="A3577" s="17">
        <v>3667</v>
      </c>
      <c r="B3577" s="6" t="s">
        <v>8383</v>
      </c>
      <c r="C3577" s="6" t="s">
        <v>6452</v>
      </c>
      <c r="D3577" s="6" t="s">
        <v>15</v>
      </c>
      <c r="E3577" s="6" t="s">
        <v>16</v>
      </c>
      <c r="F3577" s="15">
        <v>60</v>
      </c>
      <c r="G3577" s="6" t="s">
        <v>8382</v>
      </c>
      <c r="H3577" s="6" t="s">
        <v>8384</v>
      </c>
      <c r="I3577" s="6" t="s">
        <v>32</v>
      </c>
      <c r="J3577" s="7">
        <v>43469</v>
      </c>
      <c r="K3577" s="15">
        <v>31</v>
      </c>
      <c r="L3577" s="6" t="s">
        <v>39</v>
      </c>
      <c r="M3577" s="6">
        <f t="shared" si="221"/>
        <v>2019</v>
      </c>
      <c r="N3577" s="6">
        <f t="shared" si="222"/>
        <v>1</v>
      </c>
      <c r="O3577" s="6" t="str">
        <f>VLOOKUP(L3577,'User input'!$D$6:$E$16,2,FALSE)</f>
        <v>Ultrathing V1</v>
      </c>
      <c r="P3577" s="6">
        <f>VLOOKUP(L3577,'User input'!$D$6:$G$16,3,FALSE)</f>
        <v>1.79</v>
      </c>
      <c r="Q3577" s="6">
        <f>VLOOKUP(L3577,'User input'!$D$6:$G$16,4,FALSE)</f>
        <v>17</v>
      </c>
      <c r="R3577" s="6">
        <f t="shared" si="223"/>
        <v>527</v>
      </c>
      <c r="S3577" s="26">
        <f t="shared" si="220"/>
        <v>943.33</v>
      </c>
      <c r="T3577" s="26">
        <f>IF(K3577&lt;'User input'!$I$9,'User input'!$J$8,IF(K3577&lt;'User input'!$I$10,'User input'!$J$9,IF(K3577&lt;'User input'!$I$11,'User input'!$J$10,'User input'!$J$11)))*S3577</f>
        <v>28.299900000000001</v>
      </c>
      <c r="U3577" s="26">
        <f>K3577*'User input'!$J$17+'User input'!$J$16</f>
        <v>0.5</v>
      </c>
    </row>
    <row r="3578" spans="1:21" x14ac:dyDescent="0.25">
      <c r="A3578" s="18">
        <v>3668</v>
      </c>
      <c r="B3578" s="10" t="s">
        <v>5604</v>
      </c>
      <c r="C3578" s="10" t="s">
        <v>2041</v>
      </c>
      <c r="D3578" s="10" t="s">
        <v>28</v>
      </c>
      <c r="E3578" s="10" t="s">
        <v>29</v>
      </c>
      <c r="F3578" s="16">
        <v>60</v>
      </c>
      <c r="G3578" s="10" t="s">
        <v>8385</v>
      </c>
      <c r="H3578" s="10" t="s">
        <v>510</v>
      </c>
      <c r="I3578" s="10" t="s">
        <v>19</v>
      </c>
      <c r="J3578" s="11">
        <v>44143</v>
      </c>
      <c r="K3578" s="16">
        <v>92</v>
      </c>
      <c r="L3578" s="10" t="s">
        <v>39</v>
      </c>
      <c r="M3578" s="10">
        <f t="shared" si="221"/>
        <v>2020</v>
      </c>
      <c r="N3578" s="10">
        <f t="shared" si="222"/>
        <v>11</v>
      </c>
      <c r="O3578" s="10" t="str">
        <f>VLOOKUP(L3578,'User input'!$D$6:$E$16,2,FALSE)</f>
        <v>Ultrathing V1</v>
      </c>
      <c r="P3578" s="10">
        <f>VLOOKUP(L3578,'User input'!$D$6:$G$16,3,FALSE)</f>
        <v>1.79</v>
      </c>
      <c r="Q3578" s="10">
        <f>VLOOKUP(L3578,'User input'!$D$6:$G$16,4,FALSE)</f>
        <v>17</v>
      </c>
      <c r="R3578" s="10">
        <f t="shared" si="223"/>
        <v>1564</v>
      </c>
      <c r="S3578" s="27">
        <f t="shared" si="220"/>
        <v>2799.56</v>
      </c>
      <c r="T3578" s="27">
        <f>IF(K3578&lt;'User input'!$I$9,'User input'!$J$8,IF(K3578&lt;'User input'!$I$10,'User input'!$J$9,IF(K3578&lt;'User input'!$I$11,'User input'!$J$10,'User input'!$J$11)))*S3578</f>
        <v>139.97800000000001</v>
      </c>
      <c r="U3578" s="27">
        <f>K3578*'User input'!$J$17+'User input'!$J$16</f>
        <v>0.5</v>
      </c>
    </row>
    <row r="3579" spans="1:21" x14ac:dyDescent="0.25">
      <c r="A3579" s="17">
        <v>3669</v>
      </c>
      <c r="B3579" s="6" t="s">
        <v>4478</v>
      </c>
      <c r="C3579" s="6" t="s">
        <v>5855</v>
      </c>
      <c r="D3579" s="6" t="s">
        <v>115</v>
      </c>
      <c r="E3579" s="6" t="s">
        <v>29</v>
      </c>
      <c r="F3579" s="15">
        <v>90</v>
      </c>
      <c r="G3579" s="6" t="s">
        <v>8386</v>
      </c>
      <c r="H3579" s="6" t="s">
        <v>3437</v>
      </c>
      <c r="I3579" s="6" t="s">
        <v>185</v>
      </c>
      <c r="J3579" s="7">
        <v>43688</v>
      </c>
      <c r="K3579" s="15">
        <v>82</v>
      </c>
      <c r="L3579" s="6" t="s">
        <v>52</v>
      </c>
      <c r="M3579" s="6">
        <f t="shared" si="221"/>
        <v>2019</v>
      </c>
      <c r="N3579" s="6">
        <f t="shared" si="222"/>
        <v>8</v>
      </c>
      <c r="O3579" s="6" t="str">
        <f>VLOOKUP(L3579,'User input'!$D$6:$E$16,2,FALSE)</f>
        <v>Megawidget S</v>
      </c>
      <c r="P3579" s="6">
        <f>VLOOKUP(L3579,'User input'!$D$6:$G$16,3,FALSE)</f>
        <v>0.69</v>
      </c>
      <c r="Q3579" s="6">
        <f>VLOOKUP(L3579,'User input'!$D$6:$G$16,4,FALSE)</f>
        <v>24</v>
      </c>
      <c r="R3579" s="6">
        <f t="shared" si="223"/>
        <v>1968</v>
      </c>
      <c r="S3579" s="26">
        <f t="shared" si="220"/>
        <v>1357.9199999999998</v>
      </c>
      <c r="T3579" s="26">
        <f>IF(K3579&lt;'User input'!$I$9,'User input'!$J$8,IF(K3579&lt;'User input'!$I$10,'User input'!$J$9,IF(K3579&lt;'User input'!$I$11,'User input'!$J$10,'User input'!$J$11)))*S3579</f>
        <v>67.896000000000001</v>
      </c>
      <c r="U3579" s="26">
        <f>K3579*'User input'!$J$17+'User input'!$J$16</f>
        <v>0.5</v>
      </c>
    </row>
    <row r="3580" spans="1:21" x14ac:dyDescent="0.25">
      <c r="A3580" s="18">
        <v>3670</v>
      </c>
      <c r="B3580" s="10" t="s">
        <v>8387</v>
      </c>
      <c r="C3580" s="10" t="s">
        <v>8388</v>
      </c>
      <c r="D3580" s="10" t="s">
        <v>15</v>
      </c>
      <c r="E3580" s="10" t="s">
        <v>16</v>
      </c>
      <c r="F3580" s="16">
        <v>30</v>
      </c>
      <c r="G3580" s="10" t="s">
        <v>8389</v>
      </c>
      <c r="H3580" s="10" t="s">
        <v>408</v>
      </c>
      <c r="I3580" s="10" t="s">
        <v>185</v>
      </c>
      <c r="J3580" s="11">
        <v>43887</v>
      </c>
      <c r="K3580" s="16">
        <v>44</v>
      </c>
      <c r="L3580" s="10" t="s">
        <v>62</v>
      </c>
      <c r="M3580" s="10">
        <f t="shared" si="221"/>
        <v>2020</v>
      </c>
      <c r="N3580" s="10">
        <f t="shared" si="222"/>
        <v>2</v>
      </c>
      <c r="O3580" s="10" t="str">
        <f>VLOOKUP(L3580,'User input'!$D$6:$E$16,2,FALSE)</f>
        <v>Ultrathing V4</v>
      </c>
      <c r="P3580" s="10">
        <f>VLOOKUP(L3580,'User input'!$D$6:$G$16,3,FALSE)</f>
        <v>3.99</v>
      </c>
      <c r="Q3580" s="10">
        <f>VLOOKUP(L3580,'User input'!$D$6:$G$16,4,FALSE)</f>
        <v>24</v>
      </c>
      <c r="R3580" s="10">
        <f t="shared" si="223"/>
        <v>1056</v>
      </c>
      <c r="S3580" s="27">
        <f t="shared" si="220"/>
        <v>4213.4400000000005</v>
      </c>
      <c r="T3580" s="27">
        <f>IF(K3580&lt;'User input'!$I$9,'User input'!$J$8,IF(K3580&lt;'User input'!$I$10,'User input'!$J$9,IF(K3580&lt;'User input'!$I$11,'User input'!$J$10,'User input'!$J$11)))*S3580</f>
        <v>126.40320000000001</v>
      </c>
      <c r="U3580" s="27">
        <f>K3580*'User input'!$J$17+'User input'!$J$16</f>
        <v>0.5</v>
      </c>
    </row>
    <row r="3581" spans="1:21" x14ac:dyDescent="0.25">
      <c r="A3581" s="17">
        <v>3671</v>
      </c>
      <c r="B3581" s="6" t="s">
        <v>8390</v>
      </c>
      <c r="C3581" s="6" t="s">
        <v>3291</v>
      </c>
      <c r="D3581" s="6" t="s">
        <v>49</v>
      </c>
      <c r="E3581" s="6" t="s">
        <v>16</v>
      </c>
      <c r="F3581" s="15">
        <v>90</v>
      </c>
      <c r="G3581" s="6" t="s">
        <v>8391</v>
      </c>
      <c r="H3581" s="6" t="s">
        <v>2987</v>
      </c>
      <c r="I3581" s="6" t="s">
        <v>32</v>
      </c>
      <c r="J3581" s="7">
        <v>44391</v>
      </c>
      <c r="K3581" s="15">
        <v>22</v>
      </c>
      <c r="L3581" s="6" t="s">
        <v>78</v>
      </c>
      <c r="M3581" s="6">
        <f t="shared" si="221"/>
        <v>2021</v>
      </c>
      <c r="N3581" s="6">
        <f t="shared" si="222"/>
        <v>7</v>
      </c>
      <c r="O3581" s="6" t="str">
        <f>VLOOKUP(L3581,'User input'!$D$6:$E$16,2,FALSE)</f>
        <v>Ultrathing V2</v>
      </c>
      <c r="P3581" s="6">
        <f>VLOOKUP(L3581,'User input'!$D$6:$G$16,3,FALSE)</f>
        <v>2.95</v>
      </c>
      <c r="Q3581" s="6">
        <f>VLOOKUP(L3581,'User input'!$D$6:$G$16,4,FALSE)</f>
        <v>20</v>
      </c>
      <c r="R3581" s="6">
        <f t="shared" si="223"/>
        <v>440</v>
      </c>
      <c r="S3581" s="26">
        <f t="shared" si="220"/>
        <v>1298</v>
      </c>
      <c r="T3581" s="26">
        <f>IF(K3581&lt;'User input'!$I$9,'User input'!$J$8,IF(K3581&lt;'User input'!$I$10,'User input'!$J$9,IF(K3581&lt;'User input'!$I$11,'User input'!$J$10,'User input'!$J$11)))*S3581</f>
        <v>38.94</v>
      </c>
      <c r="U3581" s="26">
        <f>K3581*'User input'!$J$17+'User input'!$J$16</f>
        <v>0.5</v>
      </c>
    </row>
    <row r="3582" spans="1:21" x14ac:dyDescent="0.25">
      <c r="A3582" s="18">
        <v>3672</v>
      </c>
      <c r="B3582" s="10" t="s">
        <v>3891</v>
      </c>
      <c r="C3582" s="10" t="s">
        <v>1167</v>
      </c>
      <c r="D3582" s="10" t="s">
        <v>15</v>
      </c>
      <c r="E3582" s="10" t="s">
        <v>16</v>
      </c>
      <c r="F3582" s="16">
        <v>30</v>
      </c>
      <c r="G3582" s="10" t="s">
        <v>8392</v>
      </c>
      <c r="H3582" s="10" t="s">
        <v>4852</v>
      </c>
      <c r="I3582" s="10" t="s">
        <v>144</v>
      </c>
      <c r="J3582" s="11">
        <v>43485</v>
      </c>
      <c r="K3582" s="16">
        <v>43</v>
      </c>
      <c r="L3582" s="10" t="s">
        <v>68</v>
      </c>
      <c r="M3582" s="10">
        <f t="shared" si="221"/>
        <v>2019</v>
      </c>
      <c r="N3582" s="10">
        <f t="shared" si="222"/>
        <v>1</v>
      </c>
      <c r="O3582" s="10" t="str">
        <f>VLOOKUP(L3582,'User input'!$D$6:$E$16,2,FALSE)</f>
        <v>Megawidget M</v>
      </c>
      <c r="P3582" s="10">
        <f>VLOOKUP(L3582,'User input'!$D$6:$G$16,3,FALSE)</f>
        <v>1.29</v>
      </c>
      <c r="Q3582" s="10">
        <f>VLOOKUP(L3582,'User input'!$D$6:$G$16,4,FALSE)</f>
        <v>24</v>
      </c>
      <c r="R3582" s="10">
        <f t="shared" si="223"/>
        <v>1032</v>
      </c>
      <c r="S3582" s="27">
        <f t="shared" si="220"/>
        <v>1331.28</v>
      </c>
      <c r="T3582" s="27">
        <f>IF(K3582&lt;'User input'!$I$9,'User input'!$J$8,IF(K3582&lt;'User input'!$I$10,'User input'!$J$9,IF(K3582&lt;'User input'!$I$11,'User input'!$J$10,'User input'!$J$11)))*S3582</f>
        <v>39.938399999999994</v>
      </c>
      <c r="U3582" s="27">
        <f>K3582*'User input'!$J$17+'User input'!$J$16</f>
        <v>0.5</v>
      </c>
    </row>
    <row r="3583" spans="1:21" x14ac:dyDescent="0.25">
      <c r="A3583" s="17">
        <v>3673</v>
      </c>
      <c r="B3583" s="6" t="s">
        <v>7216</v>
      </c>
      <c r="C3583" s="6" t="s">
        <v>2967</v>
      </c>
      <c r="D3583" s="6" t="s">
        <v>15</v>
      </c>
      <c r="E3583" s="6" t="s">
        <v>16</v>
      </c>
      <c r="F3583" s="15">
        <v>60</v>
      </c>
      <c r="G3583" s="6" t="s">
        <v>8393</v>
      </c>
      <c r="H3583" s="6" t="s">
        <v>1568</v>
      </c>
      <c r="I3583" s="6" t="s">
        <v>1569</v>
      </c>
      <c r="J3583" s="7">
        <v>44496</v>
      </c>
      <c r="K3583" s="15">
        <v>50</v>
      </c>
      <c r="L3583" s="6" t="s">
        <v>157</v>
      </c>
      <c r="M3583" s="6">
        <f t="shared" si="221"/>
        <v>2021</v>
      </c>
      <c r="N3583" s="6">
        <f t="shared" si="222"/>
        <v>10</v>
      </c>
      <c r="O3583" s="6" t="str">
        <f>VLOOKUP(L3583,'User input'!$D$6:$E$16,2,FALSE)</f>
        <v>Ultrathing V3</v>
      </c>
      <c r="P3583" s="6">
        <f>VLOOKUP(L3583,'User input'!$D$6:$G$16,3,FALSE)</f>
        <v>3.39</v>
      </c>
      <c r="Q3583" s="6">
        <f>VLOOKUP(L3583,'User input'!$D$6:$G$16,4,FALSE)</f>
        <v>24</v>
      </c>
      <c r="R3583" s="6">
        <f t="shared" si="223"/>
        <v>1200</v>
      </c>
      <c r="S3583" s="26">
        <f t="shared" si="220"/>
        <v>4068</v>
      </c>
      <c r="T3583" s="26">
        <f>IF(K3583&lt;'User input'!$I$9,'User input'!$J$8,IF(K3583&lt;'User input'!$I$10,'User input'!$J$9,IF(K3583&lt;'User input'!$I$11,'User input'!$J$10,'User input'!$J$11)))*S3583</f>
        <v>203.4</v>
      </c>
      <c r="U3583" s="26">
        <f>K3583*'User input'!$J$17+'User input'!$J$16</f>
        <v>0.5</v>
      </c>
    </row>
    <row r="3584" spans="1:21" x14ac:dyDescent="0.25">
      <c r="A3584" s="18">
        <v>3674</v>
      </c>
      <c r="B3584" s="10" t="s">
        <v>8394</v>
      </c>
      <c r="C3584" s="10" t="s">
        <v>3163</v>
      </c>
      <c r="D3584" s="10" t="s">
        <v>41</v>
      </c>
      <c r="E3584" s="10" t="s">
        <v>16</v>
      </c>
      <c r="F3584" s="16">
        <v>30</v>
      </c>
      <c r="G3584" s="10" t="s">
        <v>8395</v>
      </c>
      <c r="H3584" s="10" t="s">
        <v>5458</v>
      </c>
      <c r="I3584" s="10" t="s">
        <v>185</v>
      </c>
      <c r="J3584" s="11">
        <v>44201</v>
      </c>
      <c r="K3584" s="16">
        <v>98</v>
      </c>
      <c r="L3584" s="10" t="s">
        <v>44</v>
      </c>
      <c r="M3584" s="10">
        <f t="shared" si="221"/>
        <v>2021</v>
      </c>
      <c r="N3584" s="10">
        <f t="shared" si="222"/>
        <v>1</v>
      </c>
      <c r="O3584" s="10" t="str">
        <f>VLOOKUP(L3584,'User input'!$D$6:$E$16,2,FALSE)</f>
        <v>Gigastuff</v>
      </c>
      <c r="P3584" s="10">
        <f>VLOOKUP(L3584,'User input'!$D$6:$G$16,3,FALSE)</f>
        <v>1.89</v>
      </c>
      <c r="Q3584" s="10">
        <f>VLOOKUP(L3584,'User input'!$D$6:$G$16,4,FALSE)</f>
        <v>18</v>
      </c>
      <c r="R3584" s="10">
        <f t="shared" si="223"/>
        <v>1764</v>
      </c>
      <c r="S3584" s="27">
        <f t="shared" si="220"/>
        <v>3333.96</v>
      </c>
      <c r="T3584" s="27">
        <f>IF(K3584&lt;'User input'!$I$9,'User input'!$J$8,IF(K3584&lt;'User input'!$I$10,'User input'!$J$9,IF(K3584&lt;'User input'!$I$11,'User input'!$J$10,'User input'!$J$11)))*S3584</f>
        <v>166.69800000000001</v>
      </c>
      <c r="U3584" s="27">
        <f>K3584*'User input'!$J$17+'User input'!$J$16</f>
        <v>0.5</v>
      </c>
    </row>
    <row r="3585" spans="1:21" x14ac:dyDescent="0.25">
      <c r="A3585" s="17">
        <v>3675</v>
      </c>
      <c r="B3585" s="6" t="s">
        <v>4233</v>
      </c>
      <c r="C3585" s="6" t="s">
        <v>577</v>
      </c>
      <c r="D3585" s="6" t="s">
        <v>49</v>
      </c>
      <c r="E3585" s="6" t="s">
        <v>16</v>
      </c>
      <c r="F3585" s="15">
        <v>30</v>
      </c>
      <c r="G3585" s="6" t="s">
        <v>8396</v>
      </c>
      <c r="H3585" s="6" t="s">
        <v>734</v>
      </c>
      <c r="I3585" s="6" t="s">
        <v>38</v>
      </c>
      <c r="J3585" s="7">
        <v>44016</v>
      </c>
      <c r="K3585" s="15">
        <v>14</v>
      </c>
      <c r="L3585" s="6" t="s">
        <v>33</v>
      </c>
      <c r="M3585" s="6">
        <f t="shared" si="221"/>
        <v>2020</v>
      </c>
      <c r="N3585" s="6">
        <f t="shared" si="222"/>
        <v>7</v>
      </c>
      <c r="O3585" s="6" t="str">
        <f>VLOOKUP(L3585,'User input'!$D$6:$E$16,2,FALSE)</f>
        <v>Megawidget L</v>
      </c>
      <c r="P3585" s="6">
        <f>VLOOKUP(L3585,'User input'!$D$6:$G$16,3,FALSE)</f>
        <v>1.79</v>
      </c>
      <c r="Q3585" s="6">
        <f>VLOOKUP(L3585,'User input'!$D$6:$G$16,4,FALSE)</f>
        <v>24</v>
      </c>
      <c r="R3585" s="6">
        <f t="shared" si="223"/>
        <v>336</v>
      </c>
      <c r="S3585" s="26">
        <f t="shared" si="220"/>
        <v>601.44000000000005</v>
      </c>
      <c r="T3585" s="26">
        <f>IF(K3585&lt;'User input'!$I$9,'User input'!$J$8,IF(K3585&lt;'User input'!$I$10,'User input'!$J$9,IF(K3585&lt;'User input'!$I$11,'User input'!$J$10,'User input'!$J$11)))*S3585</f>
        <v>0</v>
      </c>
      <c r="U3585" s="26">
        <f>K3585*'User input'!$J$17+'User input'!$J$16</f>
        <v>0.5</v>
      </c>
    </row>
    <row r="3586" spans="1:21" x14ac:dyDescent="0.25">
      <c r="A3586" s="18">
        <v>3676</v>
      </c>
      <c r="B3586" s="10" t="s">
        <v>5268</v>
      </c>
      <c r="C3586" s="10" t="s">
        <v>3992</v>
      </c>
      <c r="D3586" s="10" t="s">
        <v>49</v>
      </c>
      <c r="E3586" s="10" t="s">
        <v>16</v>
      </c>
      <c r="F3586" s="16">
        <v>30</v>
      </c>
      <c r="G3586" s="10" t="s">
        <v>8397</v>
      </c>
      <c r="H3586" s="10" t="s">
        <v>5129</v>
      </c>
      <c r="I3586" s="10" t="s">
        <v>32</v>
      </c>
      <c r="J3586" s="11">
        <v>44210</v>
      </c>
      <c r="K3586" s="16">
        <v>49</v>
      </c>
      <c r="L3586" s="10" t="s">
        <v>39</v>
      </c>
      <c r="M3586" s="10">
        <f t="shared" si="221"/>
        <v>2021</v>
      </c>
      <c r="N3586" s="10">
        <f t="shared" si="222"/>
        <v>1</v>
      </c>
      <c r="O3586" s="10" t="str">
        <f>VLOOKUP(L3586,'User input'!$D$6:$E$16,2,FALSE)</f>
        <v>Ultrathing V1</v>
      </c>
      <c r="P3586" s="10">
        <f>VLOOKUP(L3586,'User input'!$D$6:$G$16,3,FALSE)</f>
        <v>1.79</v>
      </c>
      <c r="Q3586" s="10">
        <f>VLOOKUP(L3586,'User input'!$D$6:$G$16,4,FALSE)</f>
        <v>17</v>
      </c>
      <c r="R3586" s="10">
        <f t="shared" si="223"/>
        <v>833</v>
      </c>
      <c r="S3586" s="27">
        <f t="shared" si="220"/>
        <v>1491.07</v>
      </c>
      <c r="T3586" s="27">
        <f>IF(K3586&lt;'User input'!$I$9,'User input'!$J$8,IF(K3586&lt;'User input'!$I$10,'User input'!$J$9,IF(K3586&lt;'User input'!$I$11,'User input'!$J$10,'User input'!$J$11)))*S3586</f>
        <v>44.732099999999996</v>
      </c>
      <c r="U3586" s="27">
        <f>K3586*'User input'!$J$17+'User input'!$J$16</f>
        <v>0.5</v>
      </c>
    </row>
    <row r="3587" spans="1:21" x14ac:dyDescent="0.25">
      <c r="A3587" s="17">
        <v>3677</v>
      </c>
      <c r="B3587" s="6" t="s">
        <v>1400</v>
      </c>
      <c r="C3587" s="6" t="s">
        <v>1104</v>
      </c>
      <c r="D3587" s="6" t="s">
        <v>28</v>
      </c>
      <c r="E3587" s="6" t="s">
        <v>29</v>
      </c>
      <c r="F3587" s="15">
        <v>60</v>
      </c>
      <c r="G3587" s="6" t="s">
        <v>8398</v>
      </c>
      <c r="H3587" s="6" t="s">
        <v>3198</v>
      </c>
      <c r="I3587" s="6" t="s">
        <v>32</v>
      </c>
      <c r="J3587" s="7">
        <v>43574</v>
      </c>
      <c r="K3587" s="15">
        <v>60</v>
      </c>
      <c r="L3587" s="6" t="s">
        <v>52</v>
      </c>
      <c r="M3587" s="6">
        <f t="shared" si="221"/>
        <v>2019</v>
      </c>
      <c r="N3587" s="6">
        <f t="shared" si="222"/>
        <v>4</v>
      </c>
      <c r="O3587" s="6" t="str">
        <f>VLOOKUP(L3587,'User input'!$D$6:$E$16,2,FALSE)</f>
        <v>Megawidget S</v>
      </c>
      <c r="P3587" s="6">
        <f>VLOOKUP(L3587,'User input'!$D$6:$G$16,3,FALSE)</f>
        <v>0.69</v>
      </c>
      <c r="Q3587" s="6">
        <f>VLOOKUP(L3587,'User input'!$D$6:$G$16,4,FALSE)</f>
        <v>24</v>
      </c>
      <c r="R3587" s="6">
        <f t="shared" si="223"/>
        <v>1440</v>
      </c>
      <c r="S3587" s="26">
        <f t="shared" si="220"/>
        <v>993.59999999999991</v>
      </c>
      <c r="T3587" s="26">
        <f>IF(K3587&lt;'User input'!$I$9,'User input'!$J$8,IF(K3587&lt;'User input'!$I$10,'User input'!$J$9,IF(K3587&lt;'User input'!$I$11,'User input'!$J$10,'User input'!$J$11)))*S3587</f>
        <v>49.68</v>
      </c>
      <c r="U3587" s="26">
        <f>K3587*'User input'!$J$17+'User input'!$J$16</f>
        <v>0.5</v>
      </c>
    </row>
    <row r="3588" spans="1:21" x14ac:dyDescent="0.25">
      <c r="A3588" s="18">
        <v>3678</v>
      </c>
      <c r="B3588" s="10" t="s">
        <v>5128</v>
      </c>
      <c r="C3588" s="10" t="s">
        <v>5515</v>
      </c>
      <c r="D3588" s="10" t="s">
        <v>28</v>
      </c>
      <c r="E3588" s="10" t="s">
        <v>29</v>
      </c>
      <c r="F3588" s="16">
        <v>60</v>
      </c>
      <c r="G3588" s="10" t="s">
        <v>8399</v>
      </c>
      <c r="H3588" s="10" t="s">
        <v>3386</v>
      </c>
      <c r="I3588" s="10" t="s">
        <v>32</v>
      </c>
      <c r="J3588" s="11">
        <v>43958</v>
      </c>
      <c r="K3588" s="16">
        <v>54</v>
      </c>
      <c r="L3588" s="10" t="s">
        <v>62</v>
      </c>
      <c r="M3588" s="10">
        <f t="shared" si="221"/>
        <v>2020</v>
      </c>
      <c r="N3588" s="10">
        <f t="shared" si="222"/>
        <v>5</v>
      </c>
      <c r="O3588" s="10" t="str">
        <f>VLOOKUP(L3588,'User input'!$D$6:$E$16,2,FALSE)</f>
        <v>Ultrathing V4</v>
      </c>
      <c r="P3588" s="10">
        <f>VLOOKUP(L3588,'User input'!$D$6:$G$16,3,FALSE)</f>
        <v>3.99</v>
      </c>
      <c r="Q3588" s="10">
        <f>VLOOKUP(L3588,'User input'!$D$6:$G$16,4,FALSE)</f>
        <v>24</v>
      </c>
      <c r="R3588" s="10">
        <f t="shared" si="223"/>
        <v>1296</v>
      </c>
      <c r="S3588" s="27">
        <f t="shared" si="220"/>
        <v>5171.04</v>
      </c>
      <c r="T3588" s="27">
        <f>IF(K3588&lt;'User input'!$I$9,'User input'!$J$8,IF(K3588&lt;'User input'!$I$10,'User input'!$J$9,IF(K3588&lt;'User input'!$I$11,'User input'!$J$10,'User input'!$J$11)))*S3588</f>
        <v>258.55200000000002</v>
      </c>
      <c r="U3588" s="27">
        <f>K3588*'User input'!$J$17+'User input'!$J$16</f>
        <v>0.5</v>
      </c>
    </row>
    <row r="3589" spans="1:21" x14ac:dyDescent="0.25">
      <c r="A3589" s="17">
        <v>3679</v>
      </c>
      <c r="B3589" s="6" t="s">
        <v>398</v>
      </c>
      <c r="C3589" s="6" t="s">
        <v>1100</v>
      </c>
      <c r="D3589" s="6" t="s">
        <v>15</v>
      </c>
      <c r="E3589" s="6" t="s">
        <v>16</v>
      </c>
      <c r="F3589" s="15">
        <v>60</v>
      </c>
      <c r="G3589" s="6" t="s">
        <v>8399</v>
      </c>
      <c r="H3589" s="6" t="s">
        <v>5080</v>
      </c>
      <c r="I3589" s="6" t="s">
        <v>32</v>
      </c>
      <c r="J3589" s="7">
        <v>43985</v>
      </c>
      <c r="K3589" s="15">
        <v>38</v>
      </c>
      <c r="L3589" s="6" t="s">
        <v>62</v>
      </c>
      <c r="M3589" s="6">
        <f t="shared" si="221"/>
        <v>2020</v>
      </c>
      <c r="N3589" s="6">
        <f t="shared" si="222"/>
        <v>6</v>
      </c>
      <c r="O3589" s="6" t="str">
        <f>VLOOKUP(L3589,'User input'!$D$6:$E$16,2,FALSE)</f>
        <v>Ultrathing V4</v>
      </c>
      <c r="P3589" s="6">
        <f>VLOOKUP(L3589,'User input'!$D$6:$G$16,3,FALSE)</f>
        <v>3.99</v>
      </c>
      <c r="Q3589" s="6">
        <f>VLOOKUP(L3589,'User input'!$D$6:$G$16,4,FALSE)</f>
        <v>24</v>
      </c>
      <c r="R3589" s="6">
        <f t="shared" si="223"/>
        <v>912</v>
      </c>
      <c r="S3589" s="26">
        <f t="shared" ref="S3589:S3652" si="224">R3589*P3589</f>
        <v>3638.88</v>
      </c>
      <c r="T3589" s="26">
        <f>IF(K3589&lt;'User input'!$I$9,'User input'!$J$8,IF(K3589&lt;'User input'!$I$10,'User input'!$J$9,IF(K3589&lt;'User input'!$I$11,'User input'!$J$10,'User input'!$J$11)))*S3589</f>
        <v>109.1664</v>
      </c>
      <c r="U3589" s="26">
        <f>K3589*'User input'!$J$17+'User input'!$J$16</f>
        <v>0.5</v>
      </c>
    </row>
    <row r="3590" spans="1:21" x14ac:dyDescent="0.25">
      <c r="A3590" s="18">
        <v>3680</v>
      </c>
      <c r="B3590" s="10" t="s">
        <v>8400</v>
      </c>
      <c r="C3590" s="10" t="s">
        <v>3609</v>
      </c>
      <c r="D3590" s="10" t="s">
        <v>49</v>
      </c>
      <c r="E3590" s="10" t="s">
        <v>16</v>
      </c>
      <c r="F3590" s="16">
        <v>60</v>
      </c>
      <c r="G3590" s="10" t="s">
        <v>8401</v>
      </c>
      <c r="H3590" s="10" t="s">
        <v>2173</v>
      </c>
      <c r="I3590" s="10" t="s">
        <v>122</v>
      </c>
      <c r="J3590" s="11">
        <v>44085</v>
      </c>
      <c r="K3590" s="16">
        <v>41</v>
      </c>
      <c r="L3590" s="10" t="s">
        <v>44</v>
      </c>
      <c r="M3590" s="10">
        <f t="shared" ref="M3590:M3653" si="225">YEAR(J3590)</f>
        <v>2020</v>
      </c>
      <c r="N3590" s="10">
        <f t="shared" ref="N3590:N3653" si="226">MONTH(J3590)</f>
        <v>9</v>
      </c>
      <c r="O3590" s="10" t="str">
        <f>VLOOKUP(L3590,'User input'!$D$6:$E$16,2,FALSE)</f>
        <v>Gigastuff</v>
      </c>
      <c r="P3590" s="10">
        <f>VLOOKUP(L3590,'User input'!$D$6:$G$16,3,FALSE)</f>
        <v>1.89</v>
      </c>
      <c r="Q3590" s="10">
        <f>VLOOKUP(L3590,'User input'!$D$6:$G$16,4,FALSE)</f>
        <v>18</v>
      </c>
      <c r="R3590" s="10">
        <f t="shared" ref="R3590:R3653" si="227">K3590*Q3590</f>
        <v>738</v>
      </c>
      <c r="S3590" s="27">
        <f t="shared" si="224"/>
        <v>1394.82</v>
      </c>
      <c r="T3590" s="27">
        <f>IF(K3590&lt;'User input'!$I$9,'User input'!$J$8,IF(K3590&lt;'User input'!$I$10,'User input'!$J$9,IF(K3590&lt;'User input'!$I$11,'User input'!$J$10,'User input'!$J$11)))*S3590</f>
        <v>41.8446</v>
      </c>
      <c r="U3590" s="27">
        <f>K3590*'User input'!$J$17+'User input'!$J$16</f>
        <v>0.5</v>
      </c>
    </row>
    <row r="3591" spans="1:21" x14ac:dyDescent="0.25">
      <c r="A3591" s="17">
        <v>3681</v>
      </c>
      <c r="B3591" s="6" t="s">
        <v>1328</v>
      </c>
      <c r="C3591" s="6" t="s">
        <v>4956</v>
      </c>
      <c r="D3591" s="6" t="s">
        <v>28</v>
      </c>
      <c r="E3591" s="6" t="s">
        <v>29</v>
      </c>
      <c r="F3591" s="15">
        <v>30</v>
      </c>
      <c r="G3591" s="6" t="s">
        <v>8402</v>
      </c>
      <c r="H3591" s="6" t="s">
        <v>789</v>
      </c>
      <c r="I3591" s="6" t="s">
        <v>176</v>
      </c>
      <c r="J3591" s="7">
        <v>43744</v>
      </c>
      <c r="K3591" s="15">
        <v>70</v>
      </c>
      <c r="L3591" s="6" t="s">
        <v>33</v>
      </c>
      <c r="M3591" s="6">
        <f t="shared" si="225"/>
        <v>2019</v>
      </c>
      <c r="N3591" s="6">
        <f t="shared" si="226"/>
        <v>10</v>
      </c>
      <c r="O3591" s="6" t="str">
        <f>VLOOKUP(L3591,'User input'!$D$6:$E$16,2,FALSE)</f>
        <v>Megawidget L</v>
      </c>
      <c r="P3591" s="6">
        <f>VLOOKUP(L3591,'User input'!$D$6:$G$16,3,FALSE)</f>
        <v>1.79</v>
      </c>
      <c r="Q3591" s="6">
        <f>VLOOKUP(L3591,'User input'!$D$6:$G$16,4,FALSE)</f>
        <v>24</v>
      </c>
      <c r="R3591" s="6">
        <f t="shared" si="227"/>
        <v>1680</v>
      </c>
      <c r="S3591" s="26">
        <f t="shared" si="224"/>
        <v>3007.2000000000003</v>
      </c>
      <c r="T3591" s="26">
        <f>IF(K3591&lt;'User input'!$I$9,'User input'!$J$8,IF(K3591&lt;'User input'!$I$10,'User input'!$J$9,IF(K3591&lt;'User input'!$I$11,'User input'!$J$10,'User input'!$J$11)))*S3591</f>
        <v>150.36000000000001</v>
      </c>
      <c r="U3591" s="26">
        <f>K3591*'User input'!$J$17+'User input'!$J$16</f>
        <v>0.5</v>
      </c>
    </row>
    <row r="3592" spans="1:21" x14ac:dyDescent="0.25">
      <c r="A3592" s="18">
        <v>3682</v>
      </c>
      <c r="B3592" s="10" t="s">
        <v>8403</v>
      </c>
      <c r="C3592" s="10" t="s">
        <v>5949</v>
      </c>
      <c r="D3592" s="10" t="s">
        <v>15</v>
      </c>
      <c r="E3592" s="10" t="s">
        <v>16</v>
      </c>
      <c r="F3592" s="16">
        <v>30</v>
      </c>
      <c r="G3592" s="10" t="s">
        <v>8404</v>
      </c>
      <c r="H3592" s="10" t="s">
        <v>6059</v>
      </c>
      <c r="I3592" s="10" t="s">
        <v>32</v>
      </c>
      <c r="J3592" s="11">
        <v>43621</v>
      </c>
      <c r="K3592" s="16">
        <v>44</v>
      </c>
      <c r="L3592" s="10" t="s">
        <v>62</v>
      </c>
      <c r="M3592" s="10">
        <f t="shared" si="225"/>
        <v>2019</v>
      </c>
      <c r="N3592" s="10">
        <f t="shared" si="226"/>
        <v>6</v>
      </c>
      <c r="O3592" s="10" t="str">
        <f>VLOOKUP(L3592,'User input'!$D$6:$E$16,2,FALSE)</f>
        <v>Ultrathing V4</v>
      </c>
      <c r="P3592" s="10">
        <f>VLOOKUP(L3592,'User input'!$D$6:$G$16,3,FALSE)</f>
        <v>3.99</v>
      </c>
      <c r="Q3592" s="10">
        <f>VLOOKUP(L3592,'User input'!$D$6:$G$16,4,FALSE)</f>
        <v>24</v>
      </c>
      <c r="R3592" s="10">
        <f t="shared" si="227"/>
        <v>1056</v>
      </c>
      <c r="S3592" s="27">
        <f t="shared" si="224"/>
        <v>4213.4400000000005</v>
      </c>
      <c r="T3592" s="27">
        <f>IF(K3592&lt;'User input'!$I$9,'User input'!$J$8,IF(K3592&lt;'User input'!$I$10,'User input'!$J$9,IF(K3592&lt;'User input'!$I$11,'User input'!$J$10,'User input'!$J$11)))*S3592</f>
        <v>126.40320000000001</v>
      </c>
      <c r="U3592" s="27">
        <f>K3592*'User input'!$J$17+'User input'!$J$16</f>
        <v>0.5</v>
      </c>
    </row>
    <row r="3593" spans="1:21" x14ac:dyDescent="0.25">
      <c r="A3593" s="17">
        <v>3683</v>
      </c>
      <c r="B3593" s="6" t="s">
        <v>2432</v>
      </c>
      <c r="C3593" s="6" t="s">
        <v>5192</v>
      </c>
      <c r="D3593" s="6" t="s">
        <v>49</v>
      </c>
      <c r="E3593" s="6" t="s">
        <v>16</v>
      </c>
      <c r="F3593" s="15">
        <v>90</v>
      </c>
      <c r="G3593" s="6" t="s">
        <v>8405</v>
      </c>
      <c r="H3593" s="6" t="s">
        <v>2341</v>
      </c>
      <c r="I3593" s="6" t="s">
        <v>32</v>
      </c>
      <c r="J3593" s="7">
        <v>43760</v>
      </c>
      <c r="K3593" s="15">
        <v>54</v>
      </c>
      <c r="L3593" s="6" t="s">
        <v>39</v>
      </c>
      <c r="M3593" s="6">
        <f t="shared" si="225"/>
        <v>2019</v>
      </c>
      <c r="N3593" s="6">
        <f t="shared" si="226"/>
        <v>10</v>
      </c>
      <c r="O3593" s="6" t="str">
        <f>VLOOKUP(L3593,'User input'!$D$6:$E$16,2,FALSE)</f>
        <v>Ultrathing V1</v>
      </c>
      <c r="P3593" s="6">
        <f>VLOOKUP(L3593,'User input'!$D$6:$G$16,3,FALSE)</f>
        <v>1.79</v>
      </c>
      <c r="Q3593" s="6">
        <f>VLOOKUP(L3593,'User input'!$D$6:$G$16,4,FALSE)</f>
        <v>17</v>
      </c>
      <c r="R3593" s="6">
        <f t="shared" si="227"/>
        <v>918</v>
      </c>
      <c r="S3593" s="26">
        <f t="shared" si="224"/>
        <v>1643.22</v>
      </c>
      <c r="T3593" s="26">
        <f>IF(K3593&lt;'User input'!$I$9,'User input'!$J$8,IF(K3593&lt;'User input'!$I$10,'User input'!$J$9,IF(K3593&lt;'User input'!$I$11,'User input'!$J$10,'User input'!$J$11)))*S3593</f>
        <v>82.161000000000001</v>
      </c>
      <c r="U3593" s="26">
        <f>K3593*'User input'!$J$17+'User input'!$J$16</f>
        <v>0.5</v>
      </c>
    </row>
    <row r="3594" spans="1:21" x14ac:dyDescent="0.25">
      <c r="A3594" s="18">
        <v>3684</v>
      </c>
      <c r="B3594" s="10" t="s">
        <v>3368</v>
      </c>
      <c r="C3594" s="10" t="s">
        <v>5248</v>
      </c>
      <c r="D3594" s="10" t="s">
        <v>15</v>
      </c>
      <c r="E3594" s="10" t="s">
        <v>16</v>
      </c>
      <c r="F3594" s="16">
        <v>30</v>
      </c>
      <c r="G3594" s="10" t="s">
        <v>8406</v>
      </c>
      <c r="H3594" s="10" t="s">
        <v>655</v>
      </c>
      <c r="I3594" s="10" t="s">
        <v>32</v>
      </c>
      <c r="J3594" s="11">
        <v>43475</v>
      </c>
      <c r="K3594" s="16">
        <v>59</v>
      </c>
      <c r="L3594" s="10" t="s">
        <v>62</v>
      </c>
      <c r="M3594" s="10">
        <f t="shared" si="225"/>
        <v>2019</v>
      </c>
      <c r="N3594" s="10">
        <f t="shared" si="226"/>
        <v>1</v>
      </c>
      <c r="O3594" s="10" t="str">
        <f>VLOOKUP(L3594,'User input'!$D$6:$E$16,2,FALSE)</f>
        <v>Ultrathing V4</v>
      </c>
      <c r="P3594" s="10">
        <f>VLOOKUP(L3594,'User input'!$D$6:$G$16,3,FALSE)</f>
        <v>3.99</v>
      </c>
      <c r="Q3594" s="10">
        <f>VLOOKUP(L3594,'User input'!$D$6:$G$16,4,FALSE)</f>
        <v>24</v>
      </c>
      <c r="R3594" s="10">
        <f t="shared" si="227"/>
        <v>1416</v>
      </c>
      <c r="S3594" s="27">
        <f t="shared" si="224"/>
        <v>5649.84</v>
      </c>
      <c r="T3594" s="27">
        <f>IF(K3594&lt;'User input'!$I$9,'User input'!$J$8,IF(K3594&lt;'User input'!$I$10,'User input'!$J$9,IF(K3594&lt;'User input'!$I$11,'User input'!$J$10,'User input'!$J$11)))*S3594</f>
        <v>282.49200000000002</v>
      </c>
      <c r="U3594" s="27">
        <f>K3594*'User input'!$J$17+'User input'!$J$16</f>
        <v>0.5</v>
      </c>
    </row>
    <row r="3595" spans="1:21" x14ac:dyDescent="0.25">
      <c r="A3595" s="17">
        <v>3685</v>
      </c>
      <c r="B3595" s="6" t="s">
        <v>2813</v>
      </c>
      <c r="C3595" s="6" t="s">
        <v>4168</v>
      </c>
      <c r="D3595" s="6" t="s">
        <v>90</v>
      </c>
      <c r="E3595" s="6" t="s">
        <v>29</v>
      </c>
      <c r="F3595" s="15">
        <v>30</v>
      </c>
      <c r="G3595" s="6" t="s">
        <v>8407</v>
      </c>
      <c r="H3595" s="6" t="s">
        <v>5051</v>
      </c>
      <c r="I3595" s="6" t="s">
        <v>32</v>
      </c>
      <c r="J3595" s="7">
        <v>43606</v>
      </c>
      <c r="K3595" s="15">
        <v>50</v>
      </c>
      <c r="L3595" s="6" t="s">
        <v>39</v>
      </c>
      <c r="M3595" s="6">
        <f t="shared" si="225"/>
        <v>2019</v>
      </c>
      <c r="N3595" s="6">
        <f t="shared" si="226"/>
        <v>5</v>
      </c>
      <c r="O3595" s="6" t="str">
        <f>VLOOKUP(L3595,'User input'!$D$6:$E$16,2,FALSE)</f>
        <v>Ultrathing V1</v>
      </c>
      <c r="P3595" s="6">
        <f>VLOOKUP(L3595,'User input'!$D$6:$G$16,3,FALSE)</f>
        <v>1.79</v>
      </c>
      <c r="Q3595" s="6">
        <f>VLOOKUP(L3595,'User input'!$D$6:$G$16,4,FALSE)</f>
        <v>17</v>
      </c>
      <c r="R3595" s="6">
        <f t="shared" si="227"/>
        <v>850</v>
      </c>
      <c r="S3595" s="26">
        <f t="shared" si="224"/>
        <v>1521.5</v>
      </c>
      <c r="T3595" s="26">
        <f>IF(K3595&lt;'User input'!$I$9,'User input'!$J$8,IF(K3595&lt;'User input'!$I$10,'User input'!$J$9,IF(K3595&lt;'User input'!$I$11,'User input'!$J$10,'User input'!$J$11)))*S3595</f>
        <v>76.075000000000003</v>
      </c>
      <c r="U3595" s="26">
        <f>K3595*'User input'!$J$17+'User input'!$J$16</f>
        <v>0.5</v>
      </c>
    </row>
    <row r="3596" spans="1:21" x14ac:dyDescent="0.25">
      <c r="A3596" s="18">
        <v>3686</v>
      </c>
      <c r="B3596" s="10" t="s">
        <v>7287</v>
      </c>
      <c r="C3596" s="10" t="s">
        <v>5696</v>
      </c>
      <c r="D3596" s="10" t="s">
        <v>28</v>
      </c>
      <c r="E3596" s="10" t="s">
        <v>29</v>
      </c>
      <c r="F3596" s="16">
        <v>90</v>
      </c>
      <c r="G3596" s="10" t="s">
        <v>8408</v>
      </c>
      <c r="H3596" s="10" t="s">
        <v>980</v>
      </c>
      <c r="I3596" s="10" t="s">
        <v>38</v>
      </c>
      <c r="J3596" s="11">
        <v>43480</v>
      </c>
      <c r="K3596" s="16">
        <v>79</v>
      </c>
      <c r="L3596" s="10" t="s">
        <v>44</v>
      </c>
      <c r="M3596" s="10">
        <f t="shared" si="225"/>
        <v>2019</v>
      </c>
      <c r="N3596" s="10">
        <f t="shared" si="226"/>
        <v>1</v>
      </c>
      <c r="O3596" s="10" t="str">
        <f>VLOOKUP(L3596,'User input'!$D$6:$E$16,2,FALSE)</f>
        <v>Gigastuff</v>
      </c>
      <c r="P3596" s="10">
        <f>VLOOKUP(L3596,'User input'!$D$6:$G$16,3,FALSE)</f>
        <v>1.89</v>
      </c>
      <c r="Q3596" s="10">
        <f>VLOOKUP(L3596,'User input'!$D$6:$G$16,4,FALSE)</f>
        <v>18</v>
      </c>
      <c r="R3596" s="10">
        <f t="shared" si="227"/>
        <v>1422</v>
      </c>
      <c r="S3596" s="27">
        <f t="shared" si="224"/>
        <v>2687.58</v>
      </c>
      <c r="T3596" s="27">
        <f>IF(K3596&lt;'User input'!$I$9,'User input'!$J$8,IF(K3596&lt;'User input'!$I$10,'User input'!$J$9,IF(K3596&lt;'User input'!$I$11,'User input'!$J$10,'User input'!$J$11)))*S3596</f>
        <v>134.37899999999999</v>
      </c>
      <c r="U3596" s="27">
        <f>K3596*'User input'!$J$17+'User input'!$J$16</f>
        <v>0.5</v>
      </c>
    </row>
    <row r="3597" spans="1:21" x14ac:dyDescent="0.25">
      <c r="A3597" s="17">
        <v>3687</v>
      </c>
      <c r="B3597" s="6" t="s">
        <v>546</v>
      </c>
      <c r="C3597" s="6" t="s">
        <v>1766</v>
      </c>
      <c r="D3597" s="6" t="s">
        <v>28</v>
      </c>
      <c r="E3597" s="6" t="s">
        <v>29</v>
      </c>
      <c r="F3597" s="15">
        <v>90</v>
      </c>
      <c r="G3597" s="6" t="s">
        <v>8409</v>
      </c>
      <c r="H3597" s="6" t="s">
        <v>4578</v>
      </c>
      <c r="I3597" s="6" t="s">
        <v>38</v>
      </c>
      <c r="J3597" s="7">
        <v>44473</v>
      </c>
      <c r="K3597" s="15">
        <v>96</v>
      </c>
      <c r="L3597" s="6" t="s">
        <v>78</v>
      </c>
      <c r="M3597" s="6">
        <f t="shared" si="225"/>
        <v>2021</v>
      </c>
      <c r="N3597" s="6">
        <f t="shared" si="226"/>
        <v>10</v>
      </c>
      <c r="O3597" s="6" t="str">
        <f>VLOOKUP(L3597,'User input'!$D$6:$E$16,2,FALSE)</f>
        <v>Ultrathing V2</v>
      </c>
      <c r="P3597" s="6">
        <f>VLOOKUP(L3597,'User input'!$D$6:$G$16,3,FALSE)</f>
        <v>2.95</v>
      </c>
      <c r="Q3597" s="6">
        <f>VLOOKUP(L3597,'User input'!$D$6:$G$16,4,FALSE)</f>
        <v>20</v>
      </c>
      <c r="R3597" s="6">
        <f t="shared" si="227"/>
        <v>1920</v>
      </c>
      <c r="S3597" s="26">
        <f t="shared" si="224"/>
        <v>5664</v>
      </c>
      <c r="T3597" s="26">
        <f>IF(K3597&lt;'User input'!$I$9,'User input'!$J$8,IF(K3597&lt;'User input'!$I$10,'User input'!$J$9,IF(K3597&lt;'User input'!$I$11,'User input'!$J$10,'User input'!$J$11)))*S3597</f>
        <v>283.2</v>
      </c>
      <c r="U3597" s="26">
        <f>K3597*'User input'!$J$17+'User input'!$J$16</f>
        <v>0.5</v>
      </c>
    </row>
    <row r="3598" spans="1:21" x14ac:dyDescent="0.25">
      <c r="A3598" s="18">
        <v>3688</v>
      </c>
      <c r="B3598" s="10" t="s">
        <v>1351</v>
      </c>
      <c r="C3598" s="10" t="s">
        <v>7141</v>
      </c>
      <c r="D3598" s="10" t="s">
        <v>28</v>
      </c>
      <c r="E3598" s="10" t="s">
        <v>29</v>
      </c>
      <c r="F3598" s="16">
        <v>30</v>
      </c>
      <c r="G3598" s="10" t="s">
        <v>8410</v>
      </c>
      <c r="H3598" s="10" t="s">
        <v>5139</v>
      </c>
      <c r="I3598" s="10" t="s">
        <v>5140</v>
      </c>
      <c r="J3598" s="11">
        <v>44186</v>
      </c>
      <c r="K3598" s="16">
        <v>63</v>
      </c>
      <c r="L3598" s="10" t="s">
        <v>20</v>
      </c>
      <c r="M3598" s="10">
        <f t="shared" si="225"/>
        <v>2020</v>
      </c>
      <c r="N3598" s="10">
        <f t="shared" si="226"/>
        <v>12</v>
      </c>
      <c r="O3598" s="10" t="str">
        <f>VLOOKUP(L3598,'User input'!$D$6:$E$16,2,FALSE)</f>
        <v>Hyperwotsit</v>
      </c>
      <c r="P3598" s="10">
        <f>VLOOKUP(L3598,'User input'!$D$6:$G$16,3,FALSE)</f>
        <v>2.0099999999999998</v>
      </c>
      <c r="Q3598" s="10">
        <f>VLOOKUP(L3598,'User input'!$D$6:$G$16,4,FALSE)</f>
        <v>20</v>
      </c>
      <c r="R3598" s="10">
        <f t="shared" si="227"/>
        <v>1260</v>
      </c>
      <c r="S3598" s="27">
        <f t="shared" si="224"/>
        <v>2532.6</v>
      </c>
      <c r="T3598" s="27">
        <f>IF(K3598&lt;'User input'!$I$9,'User input'!$J$8,IF(K3598&lt;'User input'!$I$10,'User input'!$J$9,IF(K3598&lt;'User input'!$I$11,'User input'!$J$10,'User input'!$J$11)))*S3598</f>
        <v>126.63</v>
      </c>
      <c r="U3598" s="27">
        <f>K3598*'User input'!$J$17+'User input'!$J$16</f>
        <v>0.5</v>
      </c>
    </row>
    <row r="3599" spans="1:21" x14ac:dyDescent="0.25">
      <c r="A3599" s="17">
        <v>3689</v>
      </c>
      <c r="B3599" s="6" t="s">
        <v>2503</v>
      </c>
      <c r="C3599" s="6" t="s">
        <v>4160</v>
      </c>
      <c r="D3599" s="6" t="s">
        <v>28</v>
      </c>
      <c r="E3599" s="6" t="s">
        <v>29</v>
      </c>
      <c r="F3599" s="15">
        <v>60</v>
      </c>
      <c r="G3599" s="6" t="s">
        <v>8411</v>
      </c>
      <c r="H3599" s="6" t="s">
        <v>2686</v>
      </c>
      <c r="I3599" s="6" t="s">
        <v>93</v>
      </c>
      <c r="J3599" s="7">
        <v>43551</v>
      </c>
      <c r="K3599" s="15">
        <v>18</v>
      </c>
      <c r="L3599" s="6" t="s">
        <v>39</v>
      </c>
      <c r="M3599" s="6">
        <f t="shared" si="225"/>
        <v>2019</v>
      </c>
      <c r="N3599" s="6">
        <f t="shared" si="226"/>
        <v>3</v>
      </c>
      <c r="O3599" s="6" t="str">
        <f>VLOOKUP(L3599,'User input'!$D$6:$E$16,2,FALSE)</f>
        <v>Ultrathing V1</v>
      </c>
      <c r="P3599" s="6">
        <f>VLOOKUP(L3599,'User input'!$D$6:$G$16,3,FALSE)</f>
        <v>1.79</v>
      </c>
      <c r="Q3599" s="6">
        <f>VLOOKUP(L3599,'User input'!$D$6:$G$16,4,FALSE)</f>
        <v>17</v>
      </c>
      <c r="R3599" s="6">
        <f t="shared" si="227"/>
        <v>306</v>
      </c>
      <c r="S3599" s="26">
        <f t="shared" si="224"/>
        <v>547.74</v>
      </c>
      <c r="T3599" s="26">
        <f>IF(K3599&lt;'User input'!$I$9,'User input'!$J$8,IF(K3599&lt;'User input'!$I$10,'User input'!$J$9,IF(K3599&lt;'User input'!$I$11,'User input'!$J$10,'User input'!$J$11)))*S3599</f>
        <v>0</v>
      </c>
      <c r="U3599" s="26">
        <f>K3599*'User input'!$J$17+'User input'!$J$16</f>
        <v>0.5</v>
      </c>
    </row>
    <row r="3600" spans="1:21" x14ac:dyDescent="0.25">
      <c r="A3600" s="18">
        <v>3690</v>
      </c>
      <c r="B3600" s="10" t="s">
        <v>1366</v>
      </c>
      <c r="C3600" s="10" t="s">
        <v>1818</v>
      </c>
      <c r="D3600" s="10" t="s">
        <v>28</v>
      </c>
      <c r="E3600" s="10" t="s">
        <v>29</v>
      </c>
      <c r="F3600" s="16">
        <v>90</v>
      </c>
      <c r="G3600" s="10" t="s">
        <v>8412</v>
      </c>
      <c r="H3600" s="10" t="s">
        <v>1331</v>
      </c>
      <c r="I3600" s="10" t="s">
        <v>127</v>
      </c>
      <c r="J3600" s="11">
        <v>43508</v>
      </c>
      <c r="K3600" s="16">
        <v>76</v>
      </c>
      <c r="L3600" s="10" t="s">
        <v>157</v>
      </c>
      <c r="M3600" s="10">
        <f t="shared" si="225"/>
        <v>2019</v>
      </c>
      <c r="N3600" s="10">
        <f t="shared" si="226"/>
        <v>2</v>
      </c>
      <c r="O3600" s="10" t="str">
        <f>VLOOKUP(L3600,'User input'!$D$6:$E$16,2,FALSE)</f>
        <v>Ultrathing V3</v>
      </c>
      <c r="P3600" s="10">
        <f>VLOOKUP(L3600,'User input'!$D$6:$G$16,3,FALSE)</f>
        <v>3.39</v>
      </c>
      <c r="Q3600" s="10">
        <f>VLOOKUP(L3600,'User input'!$D$6:$G$16,4,FALSE)</f>
        <v>24</v>
      </c>
      <c r="R3600" s="10">
        <f t="shared" si="227"/>
        <v>1824</v>
      </c>
      <c r="S3600" s="27">
        <f t="shared" si="224"/>
        <v>6183.3600000000006</v>
      </c>
      <c r="T3600" s="27">
        <f>IF(K3600&lt;'User input'!$I$9,'User input'!$J$8,IF(K3600&lt;'User input'!$I$10,'User input'!$J$9,IF(K3600&lt;'User input'!$I$11,'User input'!$J$10,'User input'!$J$11)))*S3600</f>
        <v>309.16800000000006</v>
      </c>
      <c r="U3600" s="27">
        <f>K3600*'User input'!$J$17+'User input'!$J$16</f>
        <v>0.5</v>
      </c>
    </row>
    <row r="3601" spans="1:21" x14ac:dyDescent="0.25">
      <c r="A3601" s="17">
        <v>3691</v>
      </c>
      <c r="B3601" s="6" t="s">
        <v>8413</v>
      </c>
      <c r="C3601" s="6" t="s">
        <v>1217</v>
      </c>
      <c r="D3601" s="6" t="s">
        <v>15</v>
      </c>
      <c r="E3601" s="6" t="s">
        <v>16</v>
      </c>
      <c r="F3601" s="15">
        <v>30</v>
      </c>
      <c r="G3601" s="6" t="s">
        <v>8414</v>
      </c>
      <c r="H3601" s="6" t="s">
        <v>1760</v>
      </c>
      <c r="I3601" s="6" t="s">
        <v>32</v>
      </c>
      <c r="J3601" s="7">
        <v>44390</v>
      </c>
      <c r="K3601" s="15">
        <v>42</v>
      </c>
      <c r="L3601" s="6" t="s">
        <v>68</v>
      </c>
      <c r="M3601" s="6">
        <f t="shared" si="225"/>
        <v>2021</v>
      </c>
      <c r="N3601" s="6">
        <f t="shared" si="226"/>
        <v>7</v>
      </c>
      <c r="O3601" s="6" t="str">
        <f>VLOOKUP(L3601,'User input'!$D$6:$E$16,2,FALSE)</f>
        <v>Megawidget M</v>
      </c>
      <c r="P3601" s="6">
        <f>VLOOKUP(L3601,'User input'!$D$6:$G$16,3,FALSE)</f>
        <v>1.29</v>
      </c>
      <c r="Q3601" s="6">
        <f>VLOOKUP(L3601,'User input'!$D$6:$G$16,4,FALSE)</f>
        <v>24</v>
      </c>
      <c r="R3601" s="6">
        <f t="shared" si="227"/>
        <v>1008</v>
      </c>
      <c r="S3601" s="26">
        <f t="shared" si="224"/>
        <v>1300.32</v>
      </c>
      <c r="T3601" s="26">
        <f>IF(K3601&lt;'User input'!$I$9,'User input'!$J$8,IF(K3601&lt;'User input'!$I$10,'User input'!$J$9,IF(K3601&lt;'User input'!$I$11,'User input'!$J$10,'User input'!$J$11)))*S3601</f>
        <v>39.009599999999999</v>
      </c>
      <c r="U3601" s="26">
        <f>K3601*'User input'!$J$17+'User input'!$J$16</f>
        <v>0.5</v>
      </c>
    </row>
    <row r="3602" spans="1:21" x14ac:dyDescent="0.25">
      <c r="A3602" s="18">
        <v>3692</v>
      </c>
      <c r="B3602" s="10" t="s">
        <v>8415</v>
      </c>
      <c r="C3602" s="10" t="s">
        <v>35</v>
      </c>
      <c r="D3602" s="10" t="s">
        <v>115</v>
      </c>
      <c r="E3602" s="10" t="s">
        <v>16</v>
      </c>
      <c r="F3602" s="16">
        <v>90</v>
      </c>
      <c r="G3602" s="10" t="s">
        <v>8416</v>
      </c>
      <c r="H3602" s="10" t="s">
        <v>2523</v>
      </c>
      <c r="I3602" s="10" t="s">
        <v>2524</v>
      </c>
      <c r="J3602" s="11">
        <v>44284</v>
      </c>
      <c r="K3602" s="16">
        <v>22</v>
      </c>
      <c r="L3602" s="10" t="s">
        <v>39</v>
      </c>
      <c r="M3602" s="10">
        <f t="shared" si="225"/>
        <v>2021</v>
      </c>
      <c r="N3602" s="10">
        <f t="shared" si="226"/>
        <v>3</v>
      </c>
      <c r="O3602" s="10" t="str">
        <f>VLOOKUP(L3602,'User input'!$D$6:$E$16,2,FALSE)</f>
        <v>Ultrathing V1</v>
      </c>
      <c r="P3602" s="10">
        <f>VLOOKUP(L3602,'User input'!$D$6:$G$16,3,FALSE)</f>
        <v>1.79</v>
      </c>
      <c r="Q3602" s="10">
        <f>VLOOKUP(L3602,'User input'!$D$6:$G$16,4,FALSE)</f>
        <v>17</v>
      </c>
      <c r="R3602" s="10">
        <f t="shared" si="227"/>
        <v>374</v>
      </c>
      <c r="S3602" s="27">
        <f t="shared" si="224"/>
        <v>669.46</v>
      </c>
      <c r="T3602" s="27">
        <f>IF(K3602&lt;'User input'!$I$9,'User input'!$J$8,IF(K3602&lt;'User input'!$I$10,'User input'!$J$9,IF(K3602&lt;'User input'!$I$11,'User input'!$J$10,'User input'!$J$11)))*S3602</f>
        <v>20.0838</v>
      </c>
      <c r="U3602" s="27">
        <f>K3602*'User input'!$J$17+'User input'!$J$16</f>
        <v>0.5</v>
      </c>
    </row>
    <row r="3603" spans="1:21" x14ac:dyDescent="0.25">
      <c r="A3603" s="17">
        <v>3693</v>
      </c>
      <c r="B3603" s="6" t="s">
        <v>8417</v>
      </c>
      <c r="C3603" s="6" t="s">
        <v>5995</v>
      </c>
      <c r="D3603" s="6" t="s">
        <v>15</v>
      </c>
      <c r="E3603" s="6" t="s">
        <v>16</v>
      </c>
      <c r="F3603" s="15">
        <v>30</v>
      </c>
      <c r="G3603" s="6" t="s">
        <v>8418</v>
      </c>
      <c r="H3603" s="6" t="s">
        <v>2756</v>
      </c>
      <c r="I3603" s="6" t="s">
        <v>291</v>
      </c>
      <c r="J3603" s="7">
        <v>44498</v>
      </c>
      <c r="K3603" s="15">
        <v>47</v>
      </c>
      <c r="L3603" s="6" t="s">
        <v>99</v>
      </c>
      <c r="M3603" s="6">
        <f t="shared" si="225"/>
        <v>2021</v>
      </c>
      <c r="N3603" s="6">
        <f t="shared" si="226"/>
        <v>10</v>
      </c>
      <c r="O3603" s="6" t="str">
        <f>VLOOKUP(L3603,'User input'!$D$6:$E$16,2,FALSE)</f>
        <v>Superwossname</v>
      </c>
      <c r="P3603" s="6">
        <f>VLOOKUP(L3603,'User input'!$D$6:$G$16,3,FALSE)</f>
        <v>3.49</v>
      </c>
      <c r="Q3603" s="6">
        <f>VLOOKUP(L3603,'User input'!$D$6:$G$16,4,FALSE)</f>
        <v>20</v>
      </c>
      <c r="R3603" s="6">
        <f t="shared" si="227"/>
        <v>940</v>
      </c>
      <c r="S3603" s="26">
        <f t="shared" si="224"/>
        <v>3280.6000000000004</v>
      </c>
      <c r="T3603" s="26">
        <f>IF(K3603&lt;'User input'!$I$9,'User input'!$J$8,IF(K3603&lt;'User input'!$I$10,'User input'!$J$9,IF(K3603&lt;'User input'!$I$11,'User input'!$J$10,'User input'!$J$11)))*S3603</f>
        <v>98.418000000000006</v>
      </c>
      <c r="U3603" s="26">
        <f>K3603*'User input'!$J$17+'User input'!$J$16</f>
        <v>0.5</v>
      </c>
    </row>
    <row r="3604" spans="1:21" x14ac:dyDescent="0.25">
      <c r="A3604" s="18">
        <v>3694</v>
      </c>
      <c r="B3604" s="10" t="s">
        <v>754</v>
      </c>
      <c r="C3604" s="10" t="s">
        <v>649</v>
      </c>
      <c r="D3604" s="10" t="s">
        <v>15</v>
      </c>
      <c r="E3604" s="10" t="s">
        <v>16</v>
      </c>
      <c r="F3604" s="16">
        <v>30</v>
      </c>
      <c r="G3604" s="10" t="s">
        <v>8419</v>
      </c>
      <c r="H3604" s="10" t="s">
        <v>4015</v>
      </c>
      <c r="I3604" s="10" t="s">
        <v>32</v>
      </c>
      <c r="J3604" s="11">
        <v>43536</v>
      </c>
      <c r="K3604" s="16">
        <v>29</v>
      </c>
      <c r="L3604" s="10" t="s">
        <v>157</v>
      </c>
      <c r="M3604" s="10">
        <f t="shared" si="225"/>
        <v>2019</v>
      </c>
      <c r="N3604" s="10">
        <f t="shared" si="226"/>
        <v>3</v>
      </c>
      <c r="O3604" s="10" t="str">
        <f>VLOOKUP(L3604,'User input'!$D$6:$E$16,2,FALSE)</f>
        <v>Ultrathing V3</v>
      </c>
      <c r="P3604" s="10">
        <f>VLOOKUP(L3604,'User input'!$D$6:$G$16,3,FALSE)</f>
        <v>3.39</v>
      </c>
      <c r="Q3604" s="10">
        <f>VLOOKUP(L3604,'User input'!$D$6:$G$16,4,FALSE)</f>
        <v>24</v>
      </c>
      <c r="R3604" s="10">
        <f t="shared" si="227"/>
        <v>696</v>
      </c>
      <c r="S3604" s="27">
        <f t="shared" si="224"/>
        <v>2359.44</v>
      </c>
      <c r="T3604" s="27">
        <f>IF(K3604&lt;'User input'!$I$9,'User input'!$J$8,IF(K3604&lt;'User input'!$I$10,'User input'!$J$9,IF(K3604&lt;'User input'!$I$11,'User input'!$J$10,'User input'!$J$11)))*S3604</f>
        <v>70.783199999999994</v>
      </c>
      <c r="U3604" s="27">
        <f>K3604*'User input'!$J$17+'User input'!$J$16</f>
        <v>0.5</v>
      </c>
    </row>
    <row r="3605" spans="1:21" x14ac:dyDescent="0.25">
      <c r="A3605" s="17">
        <v>3695</v>
      </c>
      <c r="B3605" s="6" t="s">
        <v>8420</v>
      </c>
      <c r="C3605" s="6" t="s">
        <v>468</v>
      </c>
      <c r="D3605" s="6" t="s">
        <v>90</v>
      </c>
      <c r="E3605" s="6" t="s">
        <v>16</v>
      </c>
      <c r="F3605" s="15">
        <v>60</v>
      </c>
      <c r="G3605" s="6" t="s">
        <v>8421</v>
      </c>
      <c r="H3605" s="6" t="s">
        <v>8422</v>
      </c>
      <c r="I3605" s="6" t="s">
        <v>19</v>
      </c>
      <c r="J3605" s="7">
        <v>44124</v>
      </c>
      <c r="K3605" s="15">
        <v>53</v>
      </c>
      <c r="L3605" s="6" t="s">
        <v>33</v>
      </c>
      <c r="M3605" s="6">
        <f t="shared" si="225"/>
        <v>2020</v>
      </c>
      <c r="N3605" s="6">
        <f t="shared" si="226"/>
        <v>10</v>
      </c>
      <c r="O3605" s="6" t="str">
        <f>VLOOKUP(L3605,'User input'!$D$6:$E$16,2,FALSE)</f>
        <v>Megawidget L</v>
      </c>
      <c r="P3605" s="6">
        <f>VLOOKUP(L3605,'User input'!$D$6:$G$16,3,FALSE)</f>
        <v>1.79</v>
      </c>
      <c r="Q3605" s="6">
        <f>VLOOKUP(L3605,'User input'!$D$6:$G$16,4,FALSE)</f>
        <v>24</v>
      </c>
      <c r="R3605" s="6">
        <f t="shared" si="227"/>
        <v>1272</v>
      </c>
      <c r="S3605" s="26">
        <f t="shared" si="224"/>
        <v>2276.88</v>
      </c>
      <c r="T3605" s="26">
        <f>IF(K3605&lt;'User input'!$I$9,'User input'!$J$8,IF(K3605&lt;'User input'!$I$10,'User input'!$J$9,IF(K3605&lt;'User input'!$I$11,'User input'!$J$10,'User input'!$J$11)))*S3605</f>
        <v>113.84400000000001</v>
      </c>
      <c r="U3605" s="26">
        <f>K3605*'User input'!$J$17+'User input'!$J$16</f>
        <v>0.5</v>
      </c>
    </row>
    <row r="3606" spans="1:21" x14ac:dyDescent="0.25">
      <c r="A3606" s="18">
        <v>3696</v>
      </c>
      <c r="B3606" s="10" t="s">
        <v>8423</v>
      </c>
      <c r="C3606" s="10" t="s">
        <v>3056</v>
      </c>
      <c r="D3606" s="10" t="s">
        <v>49</v>
      </c>
      <c r="E3606" s="10" t="s">
        <v>16</v>
      </c>
      <c r="F3606" s="16">
        <v>30</v>
      </c>
      <c r="G3606" s="10" t="s">
        <v>8424</v>
      </c>
      <c r="H3606" s="10" t="s">
        <v>1721</v>
      </c>
      <c r="I3606" s="10" t="s">
        <v>32</v>
      </c>
      <c r="J3606" s="11">
        <v>43846</v>
      </c>
      <c r="K3606" s="16">
        <v>77</v>
      </c>
      <c r="L3606" s="10" t="s">
        <v>62</v>
      </c>
      <c r="M3606" s="10">
        <f t="shared" si="225"/>
        <v>2020</v>
      </c>
      <c r="N3606" s="10">
        <f t="shared" si="226"/>
        <v>1</v>
      </c>
      <c r="O3606" s="10" t="str">
        <f>VLOOKUP(L3606,'User input'!$D$6:$E$16,2,FALSE)</f>
        <v>Ultrathing V4</v>
      </c>
      <c r="P3606" s="10">
        <f>VLOOKUP(L3606,'User input'!$D$6:$G$16,3,FALSE)</f>
        <v>3.99</v>
      </c>
      <c r="Q3606" s="10">
        <f>VLOOKUP(L3606,'User input'!$D$6:$G$16,4,FALSE)</f>
        <v>24</v>
      </c>
      <c r="R3606" s="10">
        <f t="shared" si="227"/>
        <v>1848</v>
      </c>
      <c r="S3606" s="27">
        <f t="shared" si="224"/>
        <v>7373.52</v>
      </c>
      <c r="T3606" s="27">
        <f>IF(K3606&lt;'User input'!$I$9,'User input'!$J$8,IF(K3606&lt;'User input'!$I$10,'User input'!$J$9,IF(K3606&lt;'User input'!$I$11,'User input'!$J$10,'User input'!$J$11)))*S3606</f>
        <v>368.67600000000004</v>
      </c>
      <c r="U3606" s="27">
        <f>K3606*'User input'!$J$17+'User input'!$J$16</f>
        <v>0.5</v>
      </c>
    </row>
    <row r="3607" spans="1:21" x14ac:dyDescent="0.25">
      <c r="A3607" s="17">
        <v>3697</v>
      </c>
      <c r="B3607" s="6" t="s">
        <v>7613</v>
      </c>
      <c r="C3607" s="6" t="s">
        <v>5340</v>
      </c>
      <c r="D3607" s="6" t="s">
        <v>28</v>
      </c>
      <c r="E3607" s="6" t="s">
        <v>29</v>
      </c>
      <c r="F3607" s="15">
        <v>30</v>
      </c>
      <c r="G3607" s="6" t="s">
        <v>8425</v>
      </c>
      <c r="H3607" s="6" t="s">
        <v>777</v>
      </c>
      <c r="I3607" s="6" t="s">
        <v>291</v>
      </c>
      <c r="J3607" s="7">
        <v>43550</v>
      </c>
      <c r="K3607" s="15">
        <v>61</v>
      </c>
      <c r="L3607" s="6" t="s">
        <v>20</v>
      </c>
      <c r="M3607" s="6">
        <f t="shared" si="225"/>
        <v>2019</v>
      </c>
      <c r="N3607" s="6">
        <f t="shared" si="226"/>
        <v>3</v>
      </c>
      <c r="O3607" s="6" t="str">
        <f>VLOOKUP(L3607,'User input'!$D$6:$E$16,2,FALSE)</f>
        <v>Hyperwotsit</v>
      </c>
      <c r="P3607" s="6">
        <f>VLOOKUP(L3607,'User input'!$D$6:$G$16,3,FALSE)</f>
        <v>2.0099999999999998</v>
      </c>
      <c r="Q3607" s="6">
        <f>VLOOKUP(L3607,'User input'!$D$6:$G$16,4,FALSE)</f>
        <v>20</v>
      </c>
      <c r="R3607" s="6">
        <f t="shared" si="227"/>
        <v>1220</v>
      </c>
      <c r="S3607" s="26">
        <f t="shared" si="224"/>
        <v>2452.1999999999998</v>
      </c>
      <c r="T3607" s="26">
        <f>IF(K3607&lt;'User input'!$I$9,'User input'!$J$8,IF(K3607&lt;'User input'!$I$10,'User input'!$J$9,IF(K3607&lt;'User input'!$I$11,'User input'!$J$10,'User input'!$J$11)))*S3607</f>
        <v>122.61</v>
      </c>
      <c r="U3607" s="26">
        <f>K3607*'User input'!$J$17+'User input'!$J$16</f>
        <v>0.5</v>
      </c>
    </row>
    <row r="3608" spans="1:21" x14ac:dyDescent="0.25">
      <c r="A3608" s="18">
        <v>3698</v>
      </c>
      <c r="B3608" s="10" t="s">
        <v>8426</v>
      </c>
      <c r="C3608" s="10" t="s">
        <v>3917</v>
      </c>
      <c r="D3608" s="10" t="s">
        <v>15</v>
      </c>
      <c r="E3608" s="10" t="s">
        <v>16</v>
      </c>
      <c r="F3608" s="16">
        <v>60</v>
      </c>
      <c r="G3608" s="10" t="s">
        <v>8427</v>
      </c>
      <c r="H3608" s="10" t="s">
        <v>268</v>
      </c>
      <c r="I3608" s="10" t="s">
        <v>185</v>
      </c>
      <c r="J3608" s="11">
        <v>44129</v>
      </c>
      <c r="K3608" s="16">
        <v>10</v>
      </c>
      <c r="L3608" s="10" t="s">
        <v>44</v>
      </c>
      <c r="M3608" s="10">
        <f t="shared" si="225"/>
        <v>2020</v>
      </c>
      <c r="N3608" s="10">
        <f t="shared" si="226"/>
        <v>10</v>
      </c>
      <c r="O3608" s="10" t="str">
        <f>VLOOKUP(L3608,'User input'!$D$6:$E$16,2,FALSE)</f>
        <v>Gigastuff</v>
      </c>
      <c r="P3608" s="10">
        <f>VLOOKUP(L3608,'User input'!$D$6:$G$16,3,FALSE)</f>
        <v>1.89</v>
      </c>
      <c r="Q3608" s="10">
        <f>VLOOKUP(L3608,'User input'!$D$6:$G$16,4,FALSE)</f>
        <v>18</v>
      </c>
      <c r="R3608" s="10">
        <f t="shared" si="227"/>
        <v>180</v>
      </c>
      <c r="S3608" s="27">
        <f t="shared" si="224"/>
        <v>340.2</v>
      </c>
      <c r="T3608" s="27">
        <f>IF(K3608&lt;'User input'!$I$9,'User input'!$J$8,IF(K3608&lt;'User input'!$I$10,'User input'!$J$9,IF(K3608&lt;'User input'!$I$11,'User input'!$J$10,'User input'!$J$11)))*S3608</f>
        <v>0</v>
      </c>
      <c r="U3608" s="27">
        <f>K3608*'User input'!$J$17+'User input'!$J$16</f>
        <v>0.5</v>
      </c>
    </row>
    <row r="3609" spans="1:21" x14ac:dyDescent="0.25">
      <c r="A3609" s="17">
        <v>3699</v>
      </c>
      <c r="B3609" s="6" t="s">
        <v>8428</v>
      </c>
      <c r="C3609" s="6" t="s">
        <v>8429</v>
      </c>
      <c r="D3609" s="6" t="s">
        <v>49</v>
      </c>
      <c r="E3609" s="6" t="s">
        <v>16</v>
      </c>
      <c r="F3609" s="15">
        <v>90</v>
      </c>
      <c r="G3609" s="6" t="s">
        <v>8430</v>
      </c>
      <c r="H3609" s="6" t="s">
        <v>1163</v>
      </c>
      <c r="I3609" s="6" t="s">
        <v>32</v>
      </c>
      <c r="J3609" s="7">
        <v>43771</v>
      </c>
      <c r="K3609" s="15">
        <v>12</v>
      </c>
      <c r="L3609" s="6" t="s">
        <v>39</v>
      </c>
      <c r="M3609" s="6">
        <f t="shared" si="225"/>
        <v>2019</v>
      </c>
      <c r="N3609" s="6">
        <f t="shared" si="226"/>
        <v>11</v>
      </c>
      <c r="O3609" s="6" t="str">
        <f>VLOOKUP(L3609,'User input'!$D$6:$E$16,2,FALSE)</f>
        <v>Ultrathing V1</v>
      </c>
      <c r="P3609" s="6">
        <f>VLOOKUP(L3609,'User input'!$D$6:$G$16,3,FALSE)</f>
        <v>1.79</v>
      </c>
      <c r="Q3609" s="6">
        <f>VLOOKUP(L3609,'User input'!$D$6:$G$16,4,FALSE)</f>
        <v>17</v>
      </c>
      <c r="R3609" s="6">
        <f t="shared" si="227"/>
        <v>204</v>
      </c>
      <c r="S3609" s="26">
        <f t="shared" si="224"/>
        <v>365.16</v>
      </c>
      <c r="T3609" s="26">
        <f>IF(K3609&lt;'User input'!$I$9,'User input'!$J$8,IF(K3609&lt;'User input'!$I$10,'User input'!$J$9,IF(K3609&lt;'User input'!$I$11,'User input'!$J$10,'User input'!$J$11)))*S3609</f>
        <v>0</v>
      </c>
      <c r="U3609" s="26">
        <f>K3609*'User input'!$J$17+'User input'!$J$16</f>
        <v>0.5</v>
      </c>
    </row>
    <row r="3610" spans="1:21" x14ac:dyDescent="0.25">
      <c r="A3610" s="18">
        <v>3700</v>
      </c>
      <c r="B3610" s="10" t="s">
        <v>794</v>
      </c>
      <c r="C3610" s="10" t="s">
        <v>2054</v>
      </c>
      <c r="D3610" s="10" t="s">
        <v>28</v>
      </c>
      <c r="E3610" s="10" t="s">
        <v>29</v>
      </c>
      <c r="F3610" s="16">
        <v>60</v>
      </c>
      <c r="G3610" s="10" t="s">
        <v>8431</v>
      </c>
      <c r="H3610" s="10" t="s">
        <v>2387</v>
      </c>
      <c r="I3610" s="10" t="s">
        <v>185</v>
      </c>
      <c r="J3610" s="11">
        <v>44420</v>
      </c>
      <c r="K3610" s="16">
        <v>50</v>
      </c>
      <c r="L3610" s="10" t="s">
        <v>52</v>
      </c>
      <c r="M3610" s="10">
        <f t="shared" si="225"/>
        <v>2021</v>
      </c>
      <c r="N3610" s="10">
        <f t="shared" si="226"/>
        <v>8</v>
      </c>
      <c r="O3610" s="10" t="str">
        <f>VLOOKUP(L3610,'User input'!$D$6:$E$16,2,FALSE)</f>
        <v>Megawidget S</v>
      </c>
      <c r="P3610" s="10">
        <f>VLOOKUP(L3610,'User input'!$D$6:$G$16,3,FALSE)</f>
        <v>0.69</v>
      </c>
      <c r="Q3610" s="10">
        <f>VLOOKUP(L3610,'User input'!$D$6:$G$16,4,FALSE)</f>
        <v>24</v>
      </c>
      <c r="R3610" s="10">
        <f t="shared" si="227"/>
        <v>1200</v>
      </c>
      <c r="S3610" s="27">
        <f t="shared" si="224"/>
        <v>827.99999999999989</v>
      </c>
      <c r="T3610" s="27">
        <f>IF(K3610&lt;'User input'!$I$9,'User input'!$J$8,IF(K3610&lt;'User input'!$I$10,'User input'!$J$9,IF(K3610&lt;'User input'!$I$11,'User input'!$J$10,'User input'!$J$11)))*S3610</f>
        <v>41.4</v>
      </c>
      <c r="U3610" s="27">
        <f>K3610*'User input'!$J$17+'User input'!$J$16</f>
        <v>0.5</v>
      </c>
    </row>
    <row r="3611" spans="1:21" x14ac:dyDescent="0.25">
      <c r="A3611" s="17">
        <v>3701</v>
      </c>
      <c r="B3611" s="6" t="s">
        <v>4391</v>
      </c>
      <c r="C3611" s="6" t="s">
        <v>5721</v>
      </c>
      <c r="D3611" s="6" t="s">
        <v>15</v>
      </c>
      <c r="E3611" s="6" t="s">
        <v>16</v>
      </c>
      <c r="F3611" s="15">
        <v>30</v>
      </c>
      <c r="G3611" s="6" t="s">
        <v>8432</v>
      </c>
      <c r="H3611" s="6" t="s">
        <v>514</v>
      </c>
      <c r="I3611" s="6" t="s">
        <v>32</v>
      </c>
      <c r="J3611" s="7">
        <v>43483</v>
      </c>
      <c r="K3611" s="15">
        <v>43</v>
      </c>
      <c r="L3611" s="6" t="s">
        <v>68</v>
      </c>
      <c r="M3611" s="6">
        <f t="shared" si="225"/>
        <v>2019</v>
      </c>
      <c r="N3611" s="6">
        <f t="shared" si="226"/>
        <v>1</v>
      </c>
      <c r="O3611" s="6" t="str">
        <f>VLOOKUP(L3611,'User input'!$D$6:$E$16,2,FALSE)</f>
        <v>Megawidget M</v>
      </c>
      <c r="P3611" s="6">
        <f>VLOOKUP(L3611,'User input'!$D$6:$G$16,3,FALSE)</f>
        <v>1.29</v>
      </c>
      <c r="Q3611" s="6">
        <f>VLOOKUP(L3611,'User input'!$D$6:$G$16,4,FALSE)</f>
        <v>24</v>
      </c>
      <c r="R3611" s="6">
        <f t="shared" si="227"/>
        <v>1032</v>
      </c>
      <c r="S3611" s="26">
        <f t="shared" si="224"/>
        <v>1331.28</v>
      </c>
      <c r="T3611" s="26">
        <f>IF(K3611&lt;'User input'!$I$9,'User input'!$J$8,IF(K3611&lt;'User input'!$I$10,'User input'!$J$9,IF(K3611&lt;'User input'!$I$11,'User input'!$J$10,'User input'!$J$11)))*S3611</f>
        <v>39.938399999999994</v>
      </c>
      <c r="U3611" s="26">
        <f>K3611*'User input'!$J$17+'User input'!$J$16</f>
        <v>0.5</v>
      </c>
    </row>
    <row r="3612" spans="1:21" x14ac:dyDescent="0.25">
      <c r="A3612" s="18">
        <v>3702</v>
      </c>
      <c r="B3612" s="10" t="s">
        <v>824</v>
      </c>
      <c r="C3612" s="10" t="s">
        <v>1096</v>
      </c>
      <c r="D3612" s="10" t="s">
        <v>28</v>
      </c>
      <c r="E3612" s="10" t="s">
        <v>29</v>
      </c>
      <c r="F3612" s="16">
        <v>30</v>
      </c>
      <c r="G3612" s="10" t="s">
        <v>8433</v>
      </c>
      <c r="H3612" s="10" t="s">
        <v>3978</v>
      </c>
      <c r="I3612" s="10" t="s">
        <v>32</v>
      </c>
      <c r="J3612" s="11">
        <v>43500</v>
      </c>
      <c r="K3612" s="16">
        <v>23</v>
      </c>
      <c r="L3612" s="10" t="s">
        <v>99</v>
      </c>
      <c r="M3612" s="10">
        <f t="shared" si="225"/>
        <v>2019</v>
      </c>
      <c r="N3612" s="10">
        <f t="shared" si="226"/>
        <v>2</v>
      </c>
      <c r="O3612" s="10" t="str">
        <f>VLOOKUP(L3612,'User input'!$D$6:$E$16,2,FALSE)</f>
        <v>Superwossname</v>
      </c>
      <c r="P3612" s="10">
        <f>VLOOKUP(L3612,'User input'!$D$6:$G$16,3,FALSE)</f>
        <v>3.49</v>
      </c>
      <c r="Q3612" s="10">
        <f>VLOOKUP(L3612,'User input'!$D$6:$G$16,4,FALSE)</f>
        <v>20</v>
      </c>
      <c r="R3612" s="10">
        <f t="shared" si="227"/>
        <v>460</v>
      </c>
      <c r="S3612" s="27">
        <f t="shared" si="224"/>
        <v>1605.4</v>
      </c>
      <c r="T3612" s="27">
        <f>IF(K3612&lt;'User input'!$I$9,'User input'!$J$8,IF(K3612&lt;'User input'!$I$10,'User input'!$J$9,IF(K3612&lt;'User input'!$I$11,'User input'!$J$10,'User input'!$J$11)))*S3612</f>
        <v>48.161999999999999</v>
      </c>
      <c r="U3612" s="27">
        <f>K3612*'User input'!$J$17+'User input'!$J$16</f>
        <v>0.5</v>
      </c>
    </row>
    <row r="3613" spans="1:21" x14ac:dyDescent="0.25">
      <c r="A3613" s="17">
        <v>3703</v>
      </c>
      <c r="B3613" s="6" t="s">
        <v>8434</v>
      </c>
      <c r="C3613" s="6" t="s">
        <v>1207</v>
      </c>
      <c r="D3613" s="6" t="s">
        <v>28</v>
      </c>
      <c r="E3613" s="6" t="s">
        <v>29</v>
      </c>
      <c r="F3613" s="15">
        <v>30</v>
      </c>
      <c r="G3613" s="6" t="s">
        <v>8435</v>
      </c>
      <c r="H3613" s="6" t="s">
        <v>2542</v>
      </c>
      <c r="I3613" s="6" t="s">
        <v>32</v>
      </c>
      <c r="J3613" s="7">
        <v>44364</v>
      </c>
      <c r="K3613" s="15">
        <v>55</v>
      </c>
      <c r="L3613" s="6" t="s">
        <v>78</v>
      </c>
      <c r="M3613" s="6">
        <f t="shared" si="225"/>
        <v>2021</v>
      </c>
      <c r="N3613" s="6">
        <f t="shared" si="226"/>
        <v>6</v>
      </c>
      <c r="O3613" s="6" t="str">
        <f>VLOOKUP(L3613,'User input'!$D$6:$E$16,2,FALSE)</f>
        <v>Ultrathing V2</v>
      </c>
      <c r="P3613" s="6">
        <f>VLOOKUP(L3613,'User input'!$D$6:$G$16,3,FALSE)</f>
        <v>2.95</v>
      </c>
      <c r="Q3613" s="6">
        <f>VLOOKUP(L3613,'User input'!$D$6:$G$16,4,FALSE)</f>
        <v>20</v>
      </c>
      <c r="R3613" s="6">
        <f t="shared" si="227"/>
        <v>1100</v>
      </c>
      <c r="S3613" s="26">
        <f t="shared" si="224"/>
        <v>3245</v>
      </c>
      <c r="T3613" s="26">
        <f>IF(K3613&lt;'User input'!$I$9,'User input'!$J$8,IF(K3613&lt;'User input'!$I$10,'User input'!$J$9,IF(K3613&lt;'User input'!$I$11,'User input'!$J$10,'User input'!$J$11)))*S3613</f>
        <v>162.25</v>
      </c>
      <c r="U3613" s="26">
        <f>K3613*'User input'!$J$17+'User input'!$J$16</f>
        <v>0.5</v>
      </c>
    </row>
    <row r="3614" spans="1:21" x14ac:dyDescent="0.25">
      <c r="A3614" s="18">
        <v>3704</v>
      </c>
      <c r="B3614" s="10" t="s">
        <v>8436</v>
      </c>
      <c r="C3614" s="10" t="s">
        <v>3161</v>
      </c>
      <c r="D3614" s="10" t="s">
        <v>49</v>
      </c>
      <c r="E3614" s="10" t="s">
        <v>16</v>
      </c>
      <c r="F3614" s="16">
        <v>60</v>
      </c>
      <c r="G3614" s="10" t="s">
        <v>8437</v>
      </c>
      <c r="H3614" s="10" t="s">
        <v>958</v>
      </c>
      <c r="I3614" s="10" t="s">
        <v>25</v>
      </c>
      <c r="J3614" s="11">
        <v>44282</v>
      </c>
      <c r="K3614" s="16">
        <v>71</v>
      </c>
      <c r="L3614" s="10" t="s">
        <v>62</v>
      </c>
      <c r="M3614" s="10">
        <f t="shared" si="225"/>
        <v>2021</v>
      </c>
      <c r="N3614" s="10">
        <f t="shared" si="226"/>
        <v>3</v>
      </c>
      <c r="O3614" s="10" t="str">
        <f>VLOOKUP(L3614,'User input'!$D$6:$E$16,2,FALSE)</f>
        <v>Ultrathing V4</v>
      </c>
      <c r="P3614" s="10">
        <f>VLOOKUP(L3614,'User input'!$D$6:$G$16,3,FALSE)</f>
        <v>3.99</v>
      </c>
      <c r="Q3614" s="10">
        <f>VLOOKUP(L3614,'User input'!$D$6:$G$16,4,FALSE)</f>
        <v>24</v>
      </c>
      <c r="R3614" s="10">
        <f t="shared" si="227"/>
        <v>1704</v>
      </c>
      <c r="S3614" s="27">
        <f t="shared" si="224"/>
        <v>6798.96</v>
      </c>
      <c r="T3614" s="27">
        <f>IF(K3614&lt;'User input'!$I$9,'User input'!$J$8,IF(K3614&lt;'User input'!$I$10,'User input'!$J$9,IF(K3614&lt;'User input'!$I$11,'User input'!$J$10,'User input'!$J$11)))*S3614</f>
        <v>339.94800000000004</v>
      </c>
      <c r="U3614" s="27">
        <f>K3614*'User input'!$J$17+'User input'!$J$16</f>
        <v>0.5</v>
      </c>
    </row>
    <row r="3615" spans="1:21" x14ac:dyDescent="0.25">
      <c r="A3615" s="17">
        <v>3705</v>
      </c>
      <c r="B3615" s="6" t="s">
        <v>2513</v>
      </c>
      <c r="C3615" s="6" t="s">
        <v>4488</v>
      </c>
      <c r="D3615" s="6" t="s">
        <v>28</v>
      </c>
      <c r="E3615" s="6" t="s">
        <v>29</v>
      </c>
      <c r="F3615" s="15">
        <v>60</v>
      </c>
      <c r="G3615" s="6" t="s">
        <v>8438</v>
      </c>
      <c r="H3615" s="6" t="s">
        <v>2883</v>
      </c>
      <c r="I3615" s="6" t="s">
        <v>32</v>
      </c>
      <c r="J3615" s="7">
        <v>43825</v>
      </c>
      <c r="K3615" s="15">
        <v>37</v>
      </c>
      <c r="L3615" s="6" t="s">
        <v>68</v>
      </c>
      <c r="M3615" s="6">
        <f t="shared" si="225"/>
        <v>2019</v>
      </c>
      <c r="N3615" s="6">
        <f t="shared" si="226"/>
        <v>12</v>
      </c>
      <c r="O3615" s="6" t="str">
        <f>VLOOKUP(L3615,'User input'!$D$6:$E$16,2,FALSE)</f>
        <v>Megawidget M</v>
      </c>
      <c r="P3615" s="6">
        <f>VLOOKUP(L3615,'User input'!$D$6:$G$16,3,FALSE)</f>
        <v>1.29</v>
      </c>
      <c r="Q3615" s="6">
        <f>VLOOKUP(L3615,'User input'!$D$6:$G$16,4,FALSE)</f>
        <v>24</v>
      </c>
      <c r="R3615" s="6">
        <f t="shared" si="227"/>
        <v>888</v>
      </c>
      <c r="S3615" s="26">
        <f t="shared" si="224"/>
        <v>1145.52</v>
      </c>
      <c r="T3615" s="26">
        <f>IF(K3615&lt;'User input'!$I$9,'User input'!$J$8,IF(K3615&lt;'User input'!$I$10,'User input'!$J$9,IF(K3615&lt;'User input'!$I$11,'User input'!$J$10,'User input'!$J$11)))*S3615</f>
        <v>34.365600000000001</v>
      </c>
      <c r="U3615" s="26">
        <f>K3615*'User input'!$J$17+'User input'!$J$16</f>
        <v>0.5</v>
      </c>
    </row>
    <row r="3616" spans="1:21" x14ac:dyDescent="0.25">
      <c r="A3616" s="18">
        <v>3706</v>
      </c>
      <c r="B3616" s="10" t="s">
        <v>8439</v>
      </c>
      <c r="C3616" s="10" t="s">
        <v>3417</v>
      </c>
      <c r="D3616" s="10" t="s">
        <v>49</v>
      </c>
      <c r="E3616" s="10" t="s">
        <v>16</v>
      </c>
      <c r="F3616" s="16">
        <v>30</v>
      </c>
      <c r="G3616" s="10" t="s">
        <v>8440</v>
      </c>
      <c r="H3616" s="10" t="s">
        <v>2274</v>
      </c>
      <c r="I3616" s="10" t="s">
        <v>32</v>
      </c>
      <c r="J3616" s="11">
        <v>44169</v>
      </c>
      <c r="K3616" s="16">
        <v>62</v>
      </c>
      <c r="L3616" s="10" t="s">
        <v>44</v>
      </c>
      <c r="M3616" s="10">
        <f t="shared" si="225"/>
        <v>2020</v>
      </c>
      <c r="N3616" s="10">
        <f t="shared" si="226"/>
        <v>12</v>
      </c>
      <c r="O3616" s="10" t="str">
        <f>VLOOKUP(L3616,'User input'!$D$6:$E$16,2,FALSE)</f>
        <v>Gigastuff</v>
      </c>
      <c r="P3616" s="10">
        <f>VLOOKUP(L3616,'User input'!$D$6:$G$16,3,FALSE)</f>
        <v>1.89</v>
      </c>
      <c r="Q3616" s="10">
        <f>VLOOKUP(L3616,'User input'!$D$6:$G$16,4,FALSE)</f>
        <v>18</v>
      </c>
      <c r="R3616" s="10">
        <f t="shared" si="227"/>
        <v>1116</v>
      </c>
      <c r="S3616" s="27">
        <f t="shared" si="224"/>
        <v>2109.2399999999998</v>
      </c>
      <c r="T3616" s="27">
        <f>IF(K3616&lt;'User input'!$I$9,'User input'!$J$8,IF(K3616&lt;'User input'!$I$10,'User input'!$J$9,IF(K3616&lt;'User input'!$I$11,'User input'!$J$10,'User input'!$J$11)))*S3616</f>
        <v>105.46199999999999</v>
      </c>
      <c r="U3616" s="27">
        <f>K3616*'User input'!$J$17+'User input'!$J$16</f>
        <v>0.5</v>
      </c>
    </row>
    <row r="3617" spans="1:21" x14ac:dyDescent="0.25">
      <c r="A3617" s="17">
        <v>3707</v>
      </c>
      <c r="B3617" s="6" t="s">
        <v>8441</v>
      </c>
      <c r="C3617" s="6" t="s">
        <v>6608</v>
      </c>
      <c r="D3617" s="6" t="s">
        <v>15</v>
      </c>
      <c r="E3617" s="6" t="s">
        <v>16</v>
      </c>
      <c r="F3617" s="15">
        <v>90</v>
      </c>
      <c r="G3617" s="6" t="s">
        <v>8442</v>
      </c>
      <c r="H3617" s="6" t="s">
        <v>5357</v>
      </c>
      <c r="I3617" s="6" t="s">
        <v>32</v>
      </c>
      <c r="J3617" s="7">
        <v>43583</v>
      </c>
      <c r="K3617" s="15">
        <v>63</v>
      </c>
      <c r="L3617" s="6" t="s">
        <v>157</v>
      </c>
      <c r="M3617" s="6">
        <f t="shared" si="225"/>
        <v>2019</v>
      </c>
      <c r="N3617" s="6">
        <f t="shared" si="226"/>
        <v>4</v>
      </c>
      <c r="O3617" s="6" t="str">
        <f>VLOOKUP(L3617,'User input'!$D$6:$E$16,2,FALSE)</f>
        <v>Ultrathing V3</v>
      </c>
      <c r="P3617" s="6">
        <f>VLOOKUP(L3617,'User input'!$D$6:$G$16,3,FALSE)</f>
        <v>3.39</v>
      </c>
      <c r="Q3617" s="6">
        <f>VLOOKUP(L3617,'User input'!$D$6:$G$16,4,FALSE)</f>
        <v>24</v>
      </c>
      <c r="R3617" s="6">
        <f t="shared" si="227"/>
        <v>1512</v>
      </c>
      <c r="S3617" s="26">
        <f t="shared" si="224"/>
        <v>5125.68</v>
      </c>
      <c r="T3617" s="26">
        <f>IF(K3617&lt;'User input'!$I$9,'User input'!$J$8,IF(K3617&lt;'User input'!$I$10,'User input'!$J$9,IF(K3617&lt;'User input'!$I$11,'User input'!$J$10,'User input'!$J$11)))*S3617</f>
        <v>256.28400000000005</v>
      </c>
      <c r="U3617" s="26">
        <f>K3617*'User input'!$J$17+'User input'!$J$16</f>
        <v>0.5</v>
      </c>
    </row>
    <row r="3618" spans="1:21" x14ac:dyDescent="0.25">
      <c r="A3618" s="18">
        <v>3708</v>
      </c>
      <c r="B3618" s="10" t="s">
        <v>8443</v>
      </c>
      <c r="C3618" s="10" t="s">
        <v>372</v>
      </c>
      <c r="D3618" s="10" t="s">
        <v>15</v>
      </c>
      <c r="E3618" s="10" t="s">
        <v>16</v>
      </c>
      <c r="F3618" s="16">
        <v>60</v>
      </c>
      <c r="G3618" s="10" t="s">
        <v>8444</v>
      </c>
      <c r="H3618" s="10" t="s">
        <v>8445</v>
      </c>
      <c r="I3618" s="10" t="s">
        <v>32</v>
      </c>
      <c r="J3618" s="11">
        <v>43745</v>
      </c>
      <c r="K3618" s="16">
        <v>13</v>
      </c>
      <c r="L3618" s="10" t="s">
        <v>44</v>
      </c>
      <c r="M3618" s="10">
        <f t="shared" si="225"/>
        <v>2019</v>
      </c>
      <c r="N3618" s="10">
        <f t="shared" si="226"/>
        <v>10</v>
      </c>
      <c r="O3618" s="10" t="str">
        <f>VLOOKUP(L3618,'User input'!$D$6:$E$16,2,FALSE)</f>
        <v>Gigastuff</v>
      </c>
      <c r="P3618" s="10">
        <f>VLOOKUP(L3618,'User input'!$D$6:$G$16,3,FALSE)</f>
        <v>1.89</v>
      </c>
      <c r="Q3618" s="10">
        <f>VLOOKUP(L3618,'User input'!$D$6:$G$16,4,FALSE)</f>
        <v>18</v>
      </c>
      <c r="R3618" s="10">
        <f t="shared" si="227"/>
        <v>234</v>
      </c>
      <c r="S3618" s="27">
        <f t="shared" si="224"/>
        <v>442.26</v>
      </c>
      <c r="T3618" s="27">
        <f>IF(K3618&lt;'User input'!$I$9,'User input'!$J$8,IF(K3618&lt;'User input'!$I$10,'User input'!$J$9,IF(K3618&lt;'User input'!$I$11,'User input'!$J$10,'User input'!$J$11)))*S3618</f>
        <v>0</v>
      </c>
      <c r="U3618" s="27">
        <f>K3618*'User input'!$J$17+'User input'!$J$16</f>
        <v>0.5</v>
      </c>
    </row>
    <row r="3619" spans="1:21" x14ac:dyDescent="0.25">
      <c r="A3619" s="18">
        <v>3710</v>
      </c>
      <c r="B3619" s="10" t="s">
        <v>8446</v>
      </c>
      <c r="C3619" s="10" t="s">
        <v>8447</v>
      </c>
      <c r="D3619" s="10" t="s">
        <v>49</v>
      </c>
      <c r="E3619" s="10" t="s">
        <v>16</v>
      </c>
      <c r="F3619" s="16">
        <v>90</v>
      </c>
      <c r="G3619" s="10" t="s">
        <v>8448</v>
      </c>
      <c r="H3619" s="10" t="s">
        <v>3090</v>
      </c>
      <c r="I3619" s="10" t="s">
        <v>32</v>
      </c>
      <c r="J3619" s="11">
        <v>44504</v>
      </c>
      <c r="K3619" s="16">
        <v>64</v>
      </c>
      <c r="L3619" s="10" t="s">
        <v>62</v>
      </c>
      <c r="M3619" s="10">
        <f t="shared" si="225"/>
        <v>2021</v>
      </c>
      <c r="N3619" s="10">
        <f t="shared" si="226"/>
        <v>11</v>
      </c>
      <c r="O3619" s="10" t="str">
        <f>VLOOKUP(L3619,'User input'!$D$6:$E$16,2,FALSE)</f>
        <v>Ultrathing V4</v>
      </c>
      <c r="P3619" s="10">
        <f>VLOOKUP(L3619,'User input'!$D$6:$G$16,3,FALSE)</f>
        <v>3.99</v>
      </c>
      <c r="Q3619" s="10">
        <f>VLOOKUP(L3619,'User input'!$D$6:$G$16,4,FALSE)</f>
        <v>24</v>
      </c>
      <c r="R3619" s="10">
        <f t="shared" si="227"/>
        <v>1536</v>
      </c>
      <c r="S3619" s="27">
        <f t="shared" si="224"/>
        <v>6128.64</v>
      </c>
      <c r="T3619" s="27">
        <f>IF(K3619&lt;'User input'!$I$9,'User input'!$J$8,IF(K3619&lt;'User input'!$I$10,'User input'!$J$9,IF(K3619&lt;'User input'!$I$11,'User input'!$J$10,'User input'!$J$11)))*S3619</f>
        <v>306.43200000000002</v>
      </c>
      <c r="U3619" s="27">
        <f>K3619*'User input'!$J$17+'User input'!$J$16</f>
        <v>0.5</v>
      </c>
    </row>
    <row r="3620" spans="1:21" x14ac:dyDescent="0.25">
      <c r="A3620" s="18">
        <v>3712</v>
      </c>
      <c r="B3620" s="10" t="s">
        <v>8450</v>
      </c>
      <c r="C3620" s="10" t="s">
        <v>8451</v>
      </c>
      <c r="D3620" s="10" t="s">
        <v>49</v>
      </c>
      <c r="E3620" s="10" t="s">
        <v>16</v>
      </c>
      <c r="F3620" s="16">
        <v>60</v>
      </c>
      <c r="G3620" s="10" t="s">
        <v>8452</v>
      </c>
      <c r="H3620" s="10" t="s">
        <v>5360</v>
      </c>
      <c r="I3620" s="10" t="s">
        <v>1194</v>
      </c>
      <c r="J3620" s="11">
        <v>43929</v>
      </c>
      <c r="K3620" s="16">
        <v>57</v>
      </c>
      <c r="L3620" s="10" t="s">
        <v>33</v>
      </c>
      <c r="M3620" s="10">
        <f t="shared" si="225"/>
        <v>2020</v>
      </c>
      <c r="N3620" s="10">
        <f t="shared" si="226"/>
        <v>4</v>
      </c>
      <c r="O3620" s="10" t="str">
        <f>VLOOKUP(L3620,'User input'!$D$6:$E$16,2,FALSE)</f>
        <v>Megawidget L</v>
      </c>
      <c r="P3620" s="10">
        <f>VLOOKUP(L3620,'User input'!$D$6:$G$16,3,FALSE)</f>
        <v>1.79</v>
      </c>
      <c r="Q3620" s="10">
        <f>VLOOKUP(L3620,'User input'!$D$6:$G$16,4,FALSE)</f>
        <v>24</v>
      </c>
      <c r="R3620" s="10">
        <f t="shared" si="227"/>
        <v>1368</v>
      </c>
      <c r="S3620" s="27">
        <f t="shared" si="224"/>
        <v>2448.7200000000003</v>
      </c>
      <c r="T3620" s="27">
        <f>IF(K3620&lt;'User input'!$I$9,'User input'!$J$8,IF(K3620&lt;'User input'!$I$10,'User input'!$J$9,IF(K3620&lt;'User input'!$I$11,'User input'!$J$10,'User input'!$J$11)))*S3620</f>
        <v>122.43600000000002</v>
      </c>
      <c r="U3620" s="27">
        <f>K3620*'User input'!$J$17+'User input'!$J$16</f>
        <v>0.5</v>
      </c>
    </row>
    <row r="3621" spans="1:21" x14ac:dyDescent="0.25">
      <c r="A3621" s="17">
        <v>3713</v>
      </c>
      <c r="B3621" s="6" t="s">
        <v>4422</v>
      </c>
      <c r="C3621" s="6" t="s">
        <v>2682</v>
      </c>
      <c r="D3621" s="6" t="s">
        <v>28</v>
      </c>
      <c r="E3621" s="6" t="s">
        <v>29</v>
      </c>
      <c r="F3621" s="15">
        <v>60</v>
      </c>
      <c r="G3621" s="6" t="s">
        <v>8453</v>
      </c>
      <c r="H3621" s="6" t="s">
        <v>4183</v>
      </c>
      <c r="I3621" s="6" t="s">
        <v>238</v>
      </c>
      <c r="J3621" s="7">
        <v>43473</v>
      </c>
      <c r="K3621" s="15">
        <v>56</v>
      </c>
      <c r="L3621" s="6" t="s">
        <v>33</v>
      </c>
      <c r="M3621" s="6">
        <f t="shared" si="225"/>
        <v>2019</v>
      </c>
      <c r="N3621" s="6">
        <f t="shared" si="226"/>
        <v>1</v>
      </c>
      <c r="O3621" s="6" t="str">
        <f>VLOOKUP(L3621,'User input'!$D$6:$E$16,2,FALSE)</f>
        <v>Megawidget L</v>
      </c>
      <c r="P3621" s="6">
        <f>VLOOKUP(L3621,'User input'!$D$6:$G$16,3,FALSE)</f>
        <v>1.79</v>
      </c>
      <c r="Q3621" s="6">
        <f>VLOOKUP(L3621,'User input'!$D$6:$G$16,4,FALSE)</f>
        <v>24</v>
      </c>
      <c r="R3621" s="6">
        <f t="shared" si="227"/>
        <v>1344</v>
      </c>
      <c r="S3621" s="26">
        <f t="shared" si="224"/>
        <v>2405.7600000000002</v>
      </c>
      <c r="T3621" s="26">
        <f>IF(K3621&lt;'User input'!$I$9,'User input'!$J$8,IF(K3621&lt;'User input'!$I$10,'User input'!$J$9,IF(K3621&lt;'User input'!$I$11,'User input'!$J$10,'User input'!$J$11)))*S3621</f>
        <v>120.28800000000001</v>
      </c>
      <c r="U3621" s="26">
        <f>K3621*'User input'!$J$17+'User input'!$J$16</f>
        <v>0.5</v>
      </c>
    </row>
    <row r="3622" spans="1:21" x14ac:dyDescent="0.25">
      <c r="A3622" s="18">
        <v>3714</v>
      </c>
      <c r="B3622" s="10" t="s">
        <v>4534</v>
      </c>
      <c r="C3622" s="10" t="s">
        <v>8454</v>
      </c>
      <c r="D3622" s="10" t="s">
        <v>28</v>
      </c>
      <c r="E3622" s="10" t="s">
        <v>29</v>
      </c>
      <c r="F3622" s="16">
        <v>30</v>
      </c>
      <c r="G3622" s="10" t="s">
        <v>8455</v>
      </c>
      <c r="H3622" s="10" t="s">
        <v>2663</v>
      </c>
      <c r="I3622" s="10" t="s">
        <v>19</v>
      </c>
      <c r="J3622" s="11">
        <v>44115</v>
      </c>
      <c r="K3622" s="16">
        <v>62</v>
      </c>
      <c r="L3622" s="10" t="s">
        <v>62</v>
      </c>
      <c r="M3622" s="10">
        <f t="shared" si="225"/>
        <v>2020</v>
      </c>
      <c r="N3622" s="10">
        <f t="shared" si="226"/>
        <v>10</v>
      </c>
      <c r="O3622" s="10" t="str">
        <f>VLOOKUP(L3622,'User input'!$D$6:$E$16,2,FALSE)</f>
        <v>Ultrathing V4</v>
      </c>
      <c r="P3622" s="10">
        <f>VLOOKUP(L3622,'User input'!$D$6:$G$16,3,FALSE)</f>
        <v>3.99</v>
      </c>
      <c r="Q3622" s="10">
        <f>VLOOKUP(L3622,'User input'!$D$6:$G$16,4,FALSE)</f>
        <v>24</v>
      </c>
      <c r="R3622" s="10">
        <f t="shared" si="227"/>
        <v>1488</v>
      </c>
      <c r="S3622" s="27">
        <f t="shared" si="224"/>
        <v>5937.12</v>
      </c>
      <c r="T3622" s="27">
        <f>IF(K3622&lt;'User input'!$I$9,'User input'!$J$8,IF(K3622&lt;'User input'!$I$10,'User input'!$J$9,IF(K3622&lt;'User input'!$I$11,'User input'!$J$10,'User input'!$J$11)))*S3622</f>
        <v>296.85599999999999</v>
      </c>
      <c r="U3622" s="27">
        <f>K3622*'User input'!$J$17+'User input'!$J$16</f>
        <v>0.5</v>
      </c>
    </row>
    <row r="3623" spans="1:21" x14ac:dyDescent="0.25">
      <c r="A3623" s="17">
        <v>3715</v>
      </c>
      <c r="B3623" s="6" t="s">
        <v>8456</v>
      </c>
      <c r="C3623" s="6" t="s">
        <v>6567</v>
      </c>
      <c r="D3623" s="6" t="s">
        <v>28</v>
      </c>
      <c r="E3623" s="6" t="s">
        <v>29</v>
      </c>
      <c r="F3623" s="15">
        <v>60</v>
      </c>
      <c r="G3623" s="6" t="s">
        <v>8457</v>
      </c>
      <c r="H3623" s="6" t="s">
        <v>4571</v>
      </c>
      <c r="I3623" s="6" t="s">
        <v>32</v>
      </c>
      <c r="J3623" s="7">
        <v>44256</v>
      </c>
      <c r="K3623" s="15">
        <v>21</v>
      </c>
      <c r="L3623" s="6" t="s">
        <v>52</v>
      </c>
      <c r="M3623" s="6">
        <f t="shared" si="225"/>
        <v>2021</v>
      </c>
      <c r="N3623" s="6">
        <f t="shared" si="226"/>
        <v>3</v>
      </c>
      <c r="O3623" s="6" t="str">
        <f>VLOOKUP(L3623,'User input'!$D$6:$E$16,2,FALSE)</f>
        <v>Megawidget S</v>
      </c>
      <c r="P3623" s="6">
        <f>VLOOKUP(L3623,'User input'!$D$6:$G$16,3,FALSE)</f>
        <v>0.69</v>
      </c>
      <c r="Q3623" s="6">
        <f>VLOOKUP(L3623,'User input'!$D$6:$G$16,4,FALSE)</f>
        <v>24</v>
      </c>
      <c r="R3623" s="6">
        <f t="shared" si="227"/>
        <v>504</v>
      </c>
      <c r="S3623" s="26">
        <f t="shared" si="224"/>
        <v>347.76</v>
      </c>
      <c r="T3623" s="26">
        <f>IF(K3623&lt;'User input'!$I$9,'User input'!$J$8,IF(K3623&lt;'User input'!$I$10,'User input'!$J$9,IF(K3623&lt;'User input'!$I$11,'User input'!$J$10,'User input'!$J$11)))*S3623</f>
        <v>10.432799999999999</v>
      </c>
      <c r="U3623" s="26">
        <f>K3623*'User input'!$J$17+'User input'!$J$16</f>
        <v>0.5</v>
      </c>
    </row>
    <row r="3624" spans="1:21" x14ac:dyDescent="0.25">
      <c r="A3624" s="18">
        <v>3716</v>
      </c>
      <c r="B3624" s="10" t="s">
        <v>1886</v>
      </c>
      <c r="C3624" s="10" t="s">
        <v>7588</v>
      </c>
      <c r="D3624" s="10" t="s">
        <v>115</v>
      </c>
      <c r="E3624" s="10" t="s">
        <v>29</v>
      </c>
      <c r="F3624" s="16">
        <v>90</v>
      </c>
      <c r="G3624" s="10" t="s">
        <v>8458</v>
      </c>
      <c r="H3624" s="10" t="s">
        <v>5380</v>
      </c>
      <c r="I3624" s="10" t="s">
        <v>32</v>
      </c>
      <c r="J3624" s="11">
        <v>44323</v>
      </c>
      <c r="K3624" s="16">
        <v>65</v>
      </c>
      <c r="L3624" s="10" t="s">
        <v>157</v>
      </c>
      <c r="M3624" s="10">
        <f t="shared" si="225"/>
        <v>2021</v>
      </c>
      <c r="N3624" s="10">
        <f t="shared" si="226"/>
        <v>5</v>
      </c>
      <c r="O3624" s="10" t="str">
        <f>VLOOKUP(L3624,'User input'!$D$6:$E$16,2,FALSE)</f>
        <v>Ultrathing V3</v>
      </c>
      <c r="P3624" s="10">
        <f>VLOOKUP(L3624,'User input'!$D$6:$G$16,3,FALSE)</f>
        <v>3.39</v>
      </c>
      <c r="Q3624" s="10">
        <f>VLOOKUP(L3624,'User input'!$D$6:$G$16,4,FALSE)</f>
        <v>24</v>
      </c>
      <c r="R3624" s="10">
        <f t="shared" si="227"/>
        <v>1560</v>
      </c>
      <c r="S3624" s="27">
        <f t="shared" si="224"/>
        <v>5288.4000000000005</v>
      </c>
      <c r="T3624" s="27">
        <f>IF(K3624&lt;'User input'!$I$9,'User input'!$J$8,IF(K3624&lt;'User input'!$I$10,'User input'!$J$9,IF(K3624&lt;'User input'!$I$11,'User input'!$J$10,'User input'!$J$11)))*S3624</f>
        <v>264.42</v>
      </c>
      <c r="U3624" s="27">
        <f>K3624*'User input'!$J$17+'User input'!$J$16</f>
        <v>0.5</v>
      </c>
    </row>
    <row r="3625" spans="1:21" x14ac:dyDescent="0.25">
      <c r="A3625" s="17">
        <v>3717</v>
      </c>
      <c r="B3625" s="6" t="s">
        <v>2357</v>
      </c>
      <c r="C3625" s="6" t="s">
        <v>1100</v>
      </c>
      <c r="D3625" s="6" t="s">
        <v>28</v>
      </c>
      <c r="E3625" s="6" t="s">
        <v>29</v>
      </c>
      <c r="F3625" s="15">
        <v>60</v>
      </c>
      <c r="G3625" s="6" t="s">
        <v>8459</v>
      </c>
      <c r="H3625" s="6" t="s">
        <v>3616</v>
      </c>
      <c r="I3625" s="6" t="s">
        <v>32</v>
      </c>
      <c r="J3625" s="7">
        <v>43978</v>
      </c>
      <c r="K3625" s="15">
        <v>4</v>
      </c>
      <c r="L3625" s="6" t="s">
        <v>99</v>
      </c>
      <c r="M3625" s="6">
        <f t="shared" si="225"/>
        <v>2020</v>
      </c>
      <c r="N3625" s="6">
        <f t="shared" si="226"/>
        <v>5</v>
      </c>
      <c r="O3625" s="6" t="str">
        <f>VLOOKUP(L3625,'User input'!$D$6:$E$16,2,FALSE)</f>
        <v>Superwossname</v>
      </c>
      <c r="P3625" s="6">
        <f>VLOOKUP(L3625,'User input'!$D$6:$G$16,3,FALSE)</f>
        <v>3.49</v>
      </c>
      <c r="Q3625" s="6">
        <f>VLOOKUP(L3625,'User input'!$D$6:$G$16,4,FALSE)</f>
        <v>20</v>
      </c>
      <c r="R3625" s="6">
        <f t="shared" si="227"/>
        <v>80</v>
      </c>
      <c r="S3625" s="26">
        <f t="shared" si="224"/>
        <v>279.20000000000005</v>
      </c>
      <c r="T3625" s="26">
        <f>IF(K3625&lt;'User input'!$I$9,'User input'!$J$8,IF(K3625&lt;'User input'!$I$10,'User input'!$J$9,IF(K3625&lt;'User input'!$I$11,'User input'!$J$10,'User input'!$J$11)))*S3625</f>
        <v>0</v>
      </c>
      <c r="U3625" s="26">
        <f>K3625*'User input'!$J$17+'User input'!$J$16</f>
        <v>0.5</v>
      </c>
    </row>
    <row r="3626" spans="1:21" x14ac:dyDescent="0.25">
      <c r="A3626" s="18">
        <v>3718</v>
      </c>
      <c r="B3626" s="10" t="s">
        <v>6051</v>
      </c>
      <c r="C3626" s="10" t="s">
        <v>2486</v>
      </c>
      <c r="D3626" s="10" t="s">
        <v>28</v>
      </c>
      <c r="E3626" s="10" t="s">
        <v>29</v>
      </c>
      <c r="F3626" s="16">
        <v>90</v>
      </c>
      <c r="G3626" s="10" t="s">
        <v>8459</v>
      </c>
      <c r="H3626" s="10" t="s">
        <v>1527</v>
      </c>
      <c r="I3626" s="10" t="s">
        <v>32</v>
      </c>
      <c r="J3626" s="11">
        <v>44450</v>
      </c>
      <c r="K3626" s="16">
        <v>49</v>
      </c>
      <c r="L3626" s="10" t="s">
        <v>62</v>
      </c>
      <c r="M3626" s="10">
        <f t="shared" si="225"/>
        <v>2021</v>
      </c>
      <c r="N3626" s="10">
        <f t="shared" si="226"/>
        <v>9</v>
      </c>
      <c r="O3626" s="10" t="str">
        <f>VLOOKUP(L3626,'User input'!$D$6:$E$16,2,FALSE)</f>
        <v>Ultrathing V4</v>
      </c>
      <c r="P3626" s="10">
        <f>VLOOKUP(L3626,'User input'!$D$6:$G$16,3,FALSE)</f>
        <v>3.99</v>
      </c>
      <c r="Q3626" s="10">
        <f>VLOOKUP(L3626,'User input'!$D$6:$G$16,4,FALSE)</f>
        <v>24</v>
      </c>
      <c r="R3626" s="10">
        <f t="shared" si="227"/>
        <v>1176</v>
      </c>
      <c r="S3626" s="27">
        <f t="shared" si="224"/>
        <v>4692.2400000000007</v>
      </c>
      <c r="T3626" s="27">
        <f>IF(K3626&lt;'User input'!$I$9,'User input'!$J$8,IF(K3626&lt;'User input'!$I$10,'User input'!$J$9,IF(K3626&lt;'User input'!$I$11,'User input'!$J$10,'User input'!$J$11)))*S3626</f>
        <v>140.7672</v>
      </c>
      <c r="U3626" s="27">
        <f>K3626*'User input'!$J$17+'User input'!$J$16</f>
        <v>0.5</v>
      </c>
    </row>
    <row r="3627" spans="1:21" x14ac:dyDescent="0.25">
      <c r="A3627" s="17">
        <v>3719</v>
      </c>
      <c r="B3627" s="6" t="s">
        <v>8460</v>
      </c>
      <c r="C3627" s="6" t="s">
        <v>5370</v>
      </c>
      <c r="D3627" s="6" t="s">
        <v>15</v>
      </c>
      <c r="E3627" s="6" t="s">
        <v>16</v>
      </c>
      <c r="F3627" s="15">
        <v>90</v>
      </c>
      <c r="G3627" s="6" t="s">
        <v>8461</v>
      </c>
      <c r="H3627" s="6" t="s">
        <v>2983</v>
      </c>
      <c r="I3627" s="6" t="s">
        <v>32</v>
      </c>
      <c r="J3627" s="7">
        <v>43474</v>
      </c>
      <c r="K3627" s="15">
        <v>67</v>
      </c>
      <c r="L3627" s="6" t="s">
        <v>68</v>
      </c>
      <c r="M3627" s="6">
        <f t="shared" si="225"/>
        <v>2019</v>
      </c>
      <c r="N3627" s="6">
        <f t="shared" si="226"/>
        <v>1</v>
      </c>
      <c r="O3627" s="6" t="str">
        <f>VLOOKUP(L3627,'User input'!$D$6:$E$16,2,FALSE)</f>
        <v>Megawidget M</v>
      </c>
      <c r="P3627" s="6">
        <f>VLOOKUP(L3627,'User input'!$D$6:$G$16,3,FALSE)</f>
        <v>1.29</v>
      </c>
      <c r="Q3627" s="6">
        <f>VLOOKUP(L3627,'User input'!$D$6:$G$16,4,FALSE)</f>
        <v>24</v>
      </c>
      <c r="R3627" s="6">
        <f t="shared" si="227"/>
        <v>1608</v>
      </c>
      <c r="S3627" s="26">
        <f t="shared" si="224"/>
        <v>2074.3200000000002</v>
      </c>
      <c r="T3627" s="26">
        <f>IF(K3627&lt;'User input'!$I$9,'User input'!$J$8,IF(K3627&lt;'User input'!$I$10,'User input'!$J$9,IF(K3627&lt;'User input'!$I$11,'User input'!$J$10,'User input'!$J$11)))*S3627</f>
        <v>103.71600000000001</v>
      </c>
      <c r="U3627" s="26">
        <f>K3627*'User input'!$J$17+'User input'!$J$16</f>
        <v>0.5</v>
      </c>
    </row>
    <row r="3628" spans="1:21" x14ac:dyDescent="0.25">
      <c r="A3628" s="18">
        <v>3720</v>
      </c>
      <c r="B3628" s="10" t="s">
        <v>8462</v>
      </c>
      <c r="C3628" s="10" t="s">
        <v>7526</v>
      </c>
      <c r="D3628" s="10" t="s">
        <v>15</v>
      </c>
      <c r="E3628" s="10" t="s">
        <v>16</v>
      </c>
      <c r="F3628" s="16">
        <v>60</v>
      </c>
      <c r="G3628" s="10" t="s">
        <v>8463</v>
      </c>
      <c r="H3628" s="10" t="s">
        <v>1483</v>
      </c>
      <c r="I3628" s="10" t="s">
        <v>291</v>
      </c>
      <c r="J3628" s="11">
        <v>44197</v>
      </c>
      <c r="K3628" s="16">
        <v>68</v>
      </c>
      <c r="L3628" s="10" t="s">
        <v>39</v>
      </c>
      <c r="M3628" s="10">
        <f t="shared" si="225"/>
        <v>2021</v>
      </c>
      <c r="N3628" s="10">
        <f t="shared" si="226"/>
        <v>1</v>
      </c>
      <c r="O3628" s="10" t="str">
        <f>VLOOKUP(L3628,'User input'!$D$6:$E$16,2,FALSE)</f>
        <v>Ultrathing V1</v>
      </c>
      <c r="P3628" s="10">
        <f>VLOOKUP(L3628,'User input'!$D$6:$G$16,3,FALSE)</f>
        <v>1.79</v>
      </c>
      <c r="Q3628" s="10">
        <f>VLOOKUP(L3628,'User input'!$D$6:$G$16,4,FALSE)</f>
        <v>17</v>
      </c>
      <c r="R3628" s="10">
        <f t="shared" si="227"/>
        <v>1156</v>
      </c>
      <c r="S3628" s="27">
        <f t="shared" si="224"/>
        <v>2069.2400000000002</v>
      </c>
      <c r="T3628" s="27">
        <f>IF(K3628&lt;'User input'!$I$9,'User input'!$J$8,IF(K3628&lt;'User input'!$I$10,'User input'!$J$9,IF(K3628&lt;'User input'!$I$11,'User input'!$J$10,'User input'!$J$11)))*S3628</f>
        <v>103.46200000000002</v>
      </c>
      <c r="U3628" s="27">
        <f>K3628*'User input'!$J$17+'User input'!$J$16</f>
        <v>0.5</v>
      </c>
    </row>
    <row r="3629" spans="1:21" x14ac:dyDescent="0.25">
      <c r="A3629" s="17">
        <v>3721</v>
      </c>
      <c r="B3629" s="6" t="s">
        <v>1938</v>
      </c>
      <c r="C3629" s="6" t="s">
        <v>1977</v>
      </c>
      <c r="D3629" s="6" t="s">
        <v>28</v>
      </c>
      <c r="E3629" s="6" t="s">
        <v>29</v>
      </c>
      <c r="F3629" s="15">
        <v>60</v>
      </c>
      <c r="G3629" s="6" t="s">
        <v>8464</v>
      </c>
      <c r="H3629" s="6" t="s">
        <v>6632</v>
      </c>
      <c r="I3629" s="6" t="s">
        <v>206</v>
      </c>
      <c r="J3629" s="7">
        <v>44531</v>
      </c>
      <c r="K3629" s="15">
        <v>29</v>
      </c>
      <c r="L3629" s="6" t="s">
        <v>99</v>
      </c>
      <c r="M3629" s="6">
        <f t="shared" si="225"/>
        <v>2021</v>
      </c>
      <c r="N3629" s="6">
        <f t="shared" si="226"/>
        <v>12</v>
      </c>
      <c r="O3629" s="6" t="str">
        <f>VLOOKUP(L3629,'User input'!$D$6:$E$16,2,FALSE)</f>
        <v>Superwossname</v>
      </c>
      <c r="P3629" s="6">
        <f>VLOOKUP(L3629,'User input'!$D$6:$G$16,3,FALSE)</f>
        <v>3.49</v>
      </c>
      <c r="Q3629" s="6">
        <f>VLOOKUP(L3629,'User input'!$D$6:$G$16,4,FALSE)</f>
        <v>20</v>
      </c>
      <c r="R3629" s="6">
        <f t="shared" si="227"/>
        <v>580</v>
      </c>
      <c r="S3629" s="26">
        <f t="shared" si="224"/>
        <v>2024.2</v>
      </c>
      <c r="T3629" s="26">
        <f>IF(K3629&lt;'User input'!$I$9,'User input'!$J$8,IF(K3629&lt;'User input'!$I$10,'User input'!$J$9,IF(K3629&lt;'User input'!$I$11,'User input'!$J$10,'User input'!$J$11)))*S3629</f>
        <v>60.725999999999999</v>
      </c>
      <c r="U3629" s="26">
        <f>K3629*'User input'!$J$17+'User input'!$J$16</f>
        <v>0.5</v>
      </c>
    </row>
    <row r="3630" spans="1:21" x14ac:dyDescent="0.25">
      <c r="A3630" s="18">
        <v>3722</v>
      </c>
      <c r="B3630" s="10" t="s">
        <v>8465</v>
      </c>
      <c r="C3630" s="10" t="s">
        <v>3557</v>
      </c>
      <c r="D3630" s="10" t="s">
        <v>49</v>
      </c>
      <c r="E3630" s="10" t="s">
        <v>16</v>
      </c>
      <c r="F3630" s="16">
        <v>30</v>
      </c>
      <c r="G3630" s="10" t="s">
        <v>8466</v>
      </c>
      <c r="H3630" s="10" t="s">
        <v>4058</v>
      </c>
      <c r="I3630" s="10" t="s">
        <v>881</v>
      </c>
      <c r="J3630" s="11">
        <v>44016</v>
      </c>
      <c r="K3630" s="16">
        <v>8</v>
      </c>
      <c r="L3630" s="10" t="s">
        <v>99</v>
      </c>
      <c r="M3630" s="10">
        <f t="shared" si="225"/>
        <v>2020</v>
      </c>
      <c r="N3630" s="10">
        <f t="shared" si="226"/>
        <v>7</v>
      </c>
      <c r="O3630" s="10" t="str">
        <f>VLOOKUP(L3630,'User input'!$D$6:$E$16,2,FALSE)</f>
        <v>Superwossname</v>
      </c>
      <c r="P3630" s="10">
        <f>VLOOKUP(L3630,'User input'!$D$6:$G$16,3,FALSE)</f>
        <v>3.49</v>
      </c>
      <c r="Q3630" s="10">
        <f>VLOOKUP(L3630,'User input'!$D$6:$G$16,4,FALSE)</f>
        <v>20</v>
      </c>
      <c r="R3630" s="10">
        <f t="shared" si="227"/>
        <v>160</v>
      </c>
      <c r="S3630" s="27">
        <f t="shared" si="224"/>
        <v>558.40000000000009</v>
      </c>
      <c r="T3630" s="27">
        <f>IF(K3630&lt;'User input'!$I$9,'User input'!$J$8,IF(K3630&lt;'User input'!$I$10,'User input'!$J$9,IF(K3630&lt;'User input'!$I$11,'User input'!$J$10,'User input'!$J$11)))*S3630</f>
        <v>0</v>
      </c>
      <c r="U3630" s="27">
        <f>K3630*'User input'!$J$17+'User input'!$J$16</f>
        <v>0.5</v>
      </c>
    </row>
    <row r="3631" spans="1:21" x14ac:dyDescent="0.25">
      <c r="A3631" s="17">
        <v>3723</v>
      </c>
      <c r="B3631" s="6" t="s">
        <v>7645</v>
      </c>
      <c r="C3631" s="6" t="s">
        <v>1790</v>
      </c>
      <c r="D3631" s="6" t="s">
        <v>49</v>
      </c>
      <c r="E3631" s="6" t="s">
        <v>16</v>
      </c>
      <c r="F3631" s="15">
        <v>90</v>
      </c>
      <c r="G3631" s="6" t="s">
        <v>8467</v>
      </c>
      <c r="H3631" s="6" t="s">
        <v>1168</v>
      </c>
      <c r="I3631" s="6" t="s">
        <v>32</v>
      </c>
      <c r="J3631" s="7">
        <v>43680</v>
      </c>
      <c r="K3631" s="15">
        <v>71</v>
      </c>
      <c r="L3631" s="6" t="s">
        <v>39</v>
      </c>
      <c r="M3631" s="6">
        <f t="shared" si="225"/>
        <v>2019</v>
      </c>
      <c r="N3631" s="6">
        <f t="shared" si="226"/>
        <v>8</v>
      </c>
      <c r="O3631" s="6" t="str">
        <f>VLOOKUP(L3631,'User input'!$D$6:$E$16,2,FALSE)</f>
        <v>Ultrathing V1</v>
      </c>
      <c r="P3631" s="6">
        <f>VLOOKUP(L3631,'User input'!$D$6:$G$16,3,FALSE)</f>
        <v>1.79</v>
      </c>
      <c r="Q3631" s="6">
        <f>VLOOKUP(L3631,'User input'!$D$6:$G$16,4,FALSE)</f>
        <v>17</v>
      </c>
      <c r="R3631" s="6">
        <f t="shared" si="227"/>
        <v>1207</v>
      </c>
      <c r="S3631" s="26">
        <f t="shared" si="224"/>
        <v>2160.5300000000002</v>
      </c>
      <c r="T3631" s="26">
        <f>IF(K3631&lt;'User input'!$I$9,'User input'!$J$8,IF(K3631&lt;'User input'!$I$10,'User input'!$J$9,IF(K3631&lt;'User input'!$I$11,'User input'!$J$10,'User input'!$J$11)))*S3631</f>
        <v>108.02650000000001</v>
      </c>
      <c r="U3631" s="26">
        <f>K3631*'User input'!$J$17+'User input'!$J$16</f>
        <v>0.5</v>
      </c>
    </row>
    <row r="3632" spans="1:21" x14ac:dyDescent="0.25">
      <c r="A3632" s="18">
        <v>3724</v>
      </c>
      <c r="B3632" s="10" t="s">
        <v>4791</v>
      </c>
      <c r="C3632" s="10" t="s">
        <v>1741</v>
      </c>
      <c r="D3632" s="10" t="s">
        <v>15</v>
      </c>
      <c r="E3632" s="10" t="s">
        <v>16</v>
      </c>
      <c r="F3632" s="16">
        <v>60</v>
      </c>
      <c r="G3632" s="10" t="s">
        <v>8468</v>
      </c>
      <c r="H3632" s="10" t="s">
        <v>1777</v>
      </c>
      <c r="I3632" s="10" t="s">
        <v>32</v>
      </c>
      <c r="J3632" s="11">
        <v>44201</v>
      </c>
      <c r="K3632" s="16">
        <v>54</v>
      </c>
      <c r="L3632" s="10" t="s">
        <v>39</v>
      </c>
      <c r="M3632" s="10">
        <f t="shared" si="225"/>
        <v>2021</v>
      </c>
      <c r="N3632" s="10">
        <f t="shared" si="226"/>
        <v>1</v>
      </c>
      <c r="O3632" s="10" t="str">
        <f>VLOOKUP(L3632,'User input'!$D$6:$E$16,2,FALSE)</f>
        <v>Ultrathing V1</v>
      </c>
      <c r="P3632" s="10">
        <f>VLOOKUP(L3632,'User input'!$D$6:$G$16,3,FALSE)</f>
        <v>1.79</v>
      </c>
      <c r="Q3632" s="10">
        <f>VLOOKUP(L3632,'User input'!$D$6:$G$16,4,FALSE)</f>
        <v>17</v>
      </c>
      <c r="R3632" s="10">
        <f t="shared" si="227"/>
        <v>918</v>
      </c>
      <c r="S3632" s="27">
        <f t="shared" si="224"/>
        <v>1643.22</v>
      </c>
      <c r="T3632" s="27">
        <f>IF(K3632&lt;'User input'!$I$9,'User input'!$J$8,IF(K3632&lt;'User input'!$I$10,'User input'!$J$9,IF(K3632&lt;'User input'!$I$11,'User input'!$J$10,'User input'!$J$11)))*S3632</f>
        <v>82.161000000000001</v>
      </c>
      <c r="U3632" s="27">
        <f>K3632*'User input'!$J$17+'User input'!$J$16</f>
        <v>0.5</v>
      </c>
    </row>
    <row r="3633" spans="1:21" x14ac:dyDescent="0.25">
      <c r="A3633" s="17">
        <v>3725</v>
      </c>
      <c r="B3633" s="6" t="s">
        <v>6940</v>
      </c>
      <c r="C3633" s="6" t="s">
        <v>4457</v>
      </c>
      <c r="D3633" s="6" t="s">
        <v>15</v>
      </c>
      <c r="E3633" s="6" t="s">
        <v>16</v>
      </c>
      <c r="F3633" s="15">
        <v>60</v>
      </c>
      <c r="G3633" s="6" t="s">
        <v>8469</v>
      </c>
      <c r="H3633" s="6" t="s">
        <v>8470</v>
      </c>
      <c r="I3633" s="6" t="s">
        <v>32</v>
      </c>
      <c r="J3633" s="7">
        <v>43914</v>
      </c>
      <c r="K3633" s="15">
        <v>78</v>
      </c>
      <c r="L3633" s="6" t="s">
        <v>62</v>
      </c>
      <c r="M3633" s="6">
        <f t="shared" si="225"/>
        <v>2020</v>
      </c>
      <c r="N3633" s="6">
        <f t="shared" si="226"/>
        <v>3</v>
      </c>
      <c r="O3633" s="6" t="str">
        <f>VLOOKUP(L3633,'User input'!$D$6:$E$16,2,FALSE)</f>
        <v>Ultrathing V4</v>
      </c>
      <c r="P3633" s="6">
        <f>VLOOKUP(L3633,'User input'!$D$6:$G$16,3,FALSE)</f>
        <v>3.99</v>
      </c>
      <c r="Q3633" s="6">
        <f>VLOOKUP(L3633,'User input'!$D$6:$G$16,4,FALSE)</f>
        <v>24</v>
      </c>
      <c r="R3633" s="6">
        <f t="shared" si="227"/>
        <v>1872</v>
      </c>
      <c r="S3633" s="26">
        <f t="shared" si="224"/>
        <v>7469.2800000000007</v>
      </c>
      <c r="T3633" s="26">
        <f>IF(K3633&lt;'User input'!$I$9,'User input'!$J$8,IF(K3633&lt;'User input'!$I$10,'User input'!$J$9,IF(K3633&lt;'User input'!$I$11,'User input'!$J$10,'User input'!$J$11)))*S3633</f>
        <v>373.46400000000006</v>
      </c>
      <c r="U3633" s="26">
        <f>K3633*'User input'!$J$17+'User input'!$J$16</f>
        <v>0.5</v>
      </c>
    </row>
    <row r="3634" spans="1:21" x14ac:dyDescent="0.25">
      <c r="A3634" s="18">
        <v>3726</v>
      </c>
      <c r="B3634" s="10" t="s">
        <v>8471</v>
      </c>
      <c r="C3634" s="10" t="s">
        <v>8472</v>
      </c>
      <c r="D3634" s="10" t="s">
        <v>15</v>
      </c>
      <c r="E3634" s="10" t="s">
        <v>16</v>
      </c>
      <c r="F3634" s="16">
        <v>90</v>
      </c>
      <c r="G3634" s="10" t="s">
        <v>8473</v>
      </c>
      <c r="H3634" s="10" t="s">
        <v>2401</v>
      </c>
      <c r="I3634" s="10" t="s">
        <v>25</v>
      </c>
      <c r="J3634" s="11">
        <v>43761</v>
      </c>
      <c r="K3634" s="16">
        <v>8</v>
      </c>
      <c r="L3634" s="10" t="s">
        <v>68</v>
      </c>
      <c r="M3634" s="10">
        <f t="shared" si="225"/>
        <v>2019</v>
      </c>
      <c r="N3634" s="10">
        <f t="shared" si="226"/>
        <v>10</v>
      </c>
      <c r="O3634" s="10" t="str">
        <f>VLOOKUP(L3634,'User input'!$D$6:$E$16,2,FALSE)</f>
        <v>Megawidget M</v>
      </c>
      <c r="P3634" s="10">
        <f>VLOOKUP(L3634,'User input'!$D$6:$G$16,3,FALSE)</f>
        <v>1.29</v>
      </c>
      <c r="Q3634" s="10">
        <f>VLOOKUP(L3634,'User input'!$D$6:$G$16,4,FALSE)</f>
        <v>24</v>
      </c>
      <c r="R3634" s="10">
        <f t="shared" si="227"/>
        <v>192</v>
      </c>
      <c r="S3634" s="27">
        <f t="shared" si="224"/>
        <v>247.68</v>
      </c>
      <c r="T3634" s="27">
        <f>IF(K3634&lt;'User input'!$I$9,'User input'!$J$8,IF(K3634&lt;'User input'!$I$10,'User input'!$J$9,IF(K3634&lt;'User input'!$I$11,'User input'!$J$10,'User input'!$J$11)))*S3634</f>
        <v>0</v>
      </c>
      <c r="U3634" s="27">
        <f>K3634*'User input'!$J$17+'User input'!$J$16</f>
        <v>0.5</v>
      </c>
    </row>
    <row r="3635" spans="1:21" x14ac:dyDescent="0.25">
      <c r="A3635" s="17">
        <v>3727</v>
      </c>
      <c r="B3635" s="6" t="s">
        <v>1202</v>
      </c>
      <c r="C3635" s="6" t="s">
        <v>7051</v>
      </c>
      <c r="D3635" s="6" t="s">
        <v>28</v>
      </c>
      <c r="E3635" s="6" t="s">
        <v>29</v>
      </c>
      <c r="F3635" s="15">
        <v>60</v>
      </c>
      <c r="G3635" s="6" t="s">
        <v>8474</v>
      </c>
      <c r="H3635" s="6" t="s">
        <v>2025</v>
      </c>
      <c r="I3635" s="6" t="s">
        <v>32</v>
      </c>
      <c r="J3635" s="7">
        <v>43933</v>
      </c>
      <c r="K3635" s="15">
        <v>19</v>
      </c>
      <c r="L3635" s="6" t="s">
        <v>39</v>
      </c>
      <c r="M3635" s="6">
        <f t="shared" si="225"/>
        <v>2020</v>
      </c>
      <c r="N3635" s="6">
        <f t="shared" si="226"/>
        <v>4</v>
      </c>
      <c r="O3635" s="6" t="str">
        <f>VLOOKUP(L3635,'User input'!$D$6:$E$16,2,FALSE)</f>
        <v>Ultrathing V1</v>
      </c>
      <c r="P3635" s="6">
        <f>VLOOKUP(L3635,'User input'!$D$6:$G$16,3,FALSE)</f>
        <v>1.79</v>
      </c>
      <c r="Q3635" s="6">
        <f>VLOOKUP(L3635,'User input'!$D$6:$G$16,4,FALSE)</f>
        <v>17</v>
      </c>
      <c r="R3635" s="6">
        <f t="shared" si="227"/>
        <v>323</v>
      </c>
      <c r="S3635" s="26">
        <f t="shared" si="224"/>
        <v>578.16999999999996</v>
      </c>
      <c r="T3635" s="26">
        <f>IF(K3635&lt;'User input'!$I$9,'User input'!$J$8,IF(K3635&lt;'User input'!$I$10,'User input'!$J$9,IF(K3635&lt;'User input'!$I$11,'User input'!$J$10,'User input'!$J$11)))*S3635</f>
        <v>0</v>
      </c>
      <c r="U3635" s="26">
        <f>K3635*'User input'!$J$17+'User input'!$J$16</f>
        <v>0.5</v>
      </c>
    </row>
    <row r="3636" spans="1:21" x14ac:dyDescent="0.25">
      <c r="A3636" s="18">
        <v>3728</v>
      </c>
      <c r="B3636" s="10" t="s">
        <v>4059</v>
      </c>
      <c r="C3636" s="10" t="s">
        <v>1321</v>
      </c>
      <c r="D3636" s="10" t="s">
        <v>28</v>
      </c>
      <c r="E3636" s="10" t="s">
        <v>29</v>
      </c>
      <c r="F3636" s="16">
        <v>60</v>
      </c>
      <c r="G3636" s="10" t="s">
        <v>8475</v>
      </c>
      <c r="H3636" s="10" t="s">
        <v>6066</v>
      </c>
      <c r="I3636" s="10" t="s">
        <v>122</v>
      </c>
      <c r="J3636" s="11">
        <v>44157</v>
      </c>
      <c r="K3636" s="16">
        <v>56</v>
      </c>
      <c r="L3636" s="10" t="s">
        <v>157</v>
      </c>
      <c r="M3636" s="10">
        <f t="shared" si="225"/>
        <v>2020</v>
      </c>
      <c r="N3636" s="10">
        <f t="shared" si="226"/>
        <v>11</v>
      </c>
      <c r="O3636" s="10" t="str">
        <f>VLOOKUP(L3636,'User input'!$D$6:$E$16,2,FALSE)</f>
        <v>Ultrathing V3</v>
      </c>
      <c r="P3636" s="10">
        <f>VLOOKUP(L3636,'User input'!$D$6:$G$16,3,FALSE)</f>
        <v>3.39</v>
      </c>
      <c r="Q3636" s="10">
        <f>VLOOKUP(L3636,'User input'!$D$6:$G$16,4,FALSE)</f>
        <v>24</v>
      </c>
      <c r="R3636" s="10">
        <f t="shared" si="227"/>
        <v>1344</v>
      </c>
      <c r="S3636" s="27">
        <f t="shared" si="224"/>
        <v>4556.16</v>
      </c>
      <c r="T3636" s="27">
        <f>IF(K3636&lt;'User input'!$I$9,'User input'!$J$8,IF(K3636&lt;'User input'!$I$10,'User input'!$J$9,IF(K3636&lt;'User input'!$I$11,'User input'!$J$10,'User input'!$J$11)))*S3636</f>
        <v>227.80799999999999</v>
      </c>
      <c r="U3636" s="27">
        <f>K3636*'User input'!$J$17+'User input'!$J$16</f>
        <v>0.5</v>
      </c>
    </row>
    <row r="3637" spans="1:21" x14ac:dyDescent="0.25">
      <c r="A3637" s="17">
        <v>3729</v>
      </c>
      <c r="B3637" s="6" t="s">
        <v>6694</v>
      </c>
      <c r="C3637" s="6" t="s">
        <v>1525</v>
      </c>
      <c r="D3637" s="6" t="s">
        <v>15</v>
      </c>
      <c r="E3637" s="6" t="s">
        <v>16</v>
      </c>
      <c r="F3637" s="15">
        <v>90</v>
      </c>
      <c r="G3637" s="6" t="s">
        <v>8476</v>
      </c>
      <c r="H3637" s="6" t="s">
        <v>4306</v>
      </c>
      <c r="I3637" s="6" t="s">
        <v>238</v>
      </c>
      <c r="J3637" s="7">
        <v>44264</v>
      </c>
      <c r="K3637" s="15">
        <v>10</v>
      </c>
      <c r="L3637" s="6" t="s">
        <v>99</v>
      </c>
      <c r="M3637" s="6">
        <f t="shared" si="225"/>
        <v>2021</v>
      </c>
      <c r="N3637" s="6">
        <f t="shared" si="226"/>
        <v>3</v>
      </c>
      <c r="O3637" s="6" t="str">
        <f>VLOOKUP(L3637,'User input'!$D$6:$E$16,2,FALSE)</f>
        <v>Superwossname</v>
      </c>
      <c r="P3637" s="6">
        <f>VLOOKUP(L3637,'User input'!$D$6:$G$16,3,FALSE)</f>
        <v>3.49</v>
      </c>
      <c r="Q3637" s="6">
        <f>VLOOKUP(L3637,'User input'!$D$6:$G$16,4,FALSE)</f>
        <v>20</v>
      </c>
      <c r="R3637" s="6">
        <f t="shared" si="227"/>
        <v>200</v>
      </c>
      <c r="S3637" s="26">
        <f t="shared" si="224"/>
        <v>698</v>
      </c>
      <c r="T3637" s="26">
        <f>IF(K3637&lt;'User input'!$I$9,'User input'!$J$8,IF(K3637&lt;'User input'!$I$10,'User input'!$J$9,IF(K3637&lt;'User input'!$I$11,'User input'!$J$10,'User input'!$J$11)))*S3637</f>
        <v>0</v>
      </c>
      <c r="U3637" s="26">
        <f>K3637*'User input'!$J$17+'User input'!$J$16</f>
        <v>0.5</v>
      </c>
    </row>
    <row r="3638" spans="1:21" x14ac:dyDescent="0.25">
      <c r="A3638" s="18">
        <v>3730</v>
      </c>
      <c r="B3638" s="10" t="s">
        <v>4347</v>
      </c>
      <c r="C3638" s="10" t="s">
        <v>2499</v>
      </c>
      <c r="D3638" s="10" t="s">
        <v>28</v>
      </c>
      <c r="E3638" s="10" t="s">
        <v>29</v>
      </c>
      <c r="F3638" s="16">
        <v>30</v>
      </c>
      <c r="G3638" s="10" t="s">
        <v>8477</v>
      </c>
      <c r="H3638" s="10" t="s">
        <v>7091</v>
      </c>
      <c r="I3638" s="10" t="s">
        <v>2012</v>
      </c>
      <c r="J3638" s="11">
        <v>43612</v>
      </c>
      <c r="K3638" s="16">
        <v>76</v>
      </c>
      <c r="L3638" s="10" t="s">
        <v>68</v>
      </c>
      <c r="M3638" s="10">
        <f t="shared" si="225"/>
        <v>2019</v>
      </c>
      <c r="N3638" s="10">
        <f t="shared" si="226"/>
        <v>5</v>
      </c>
      <c r="O3638" s="10" t="str">
        <f>VLOOKUP(L3638,'User input'!$D$6:$E$16,2,FALSE)</f>
        <v>Megawidget M</v>
      </c>
      <c r="P3638" s="10">
        <f>VLOOKUP(L3638,'User input'!$D$6:$G$16,3,FALSE)</f>
        <v>1.29</v>
      </c>
      <c r="Q3638" s="10">
        <f>VLOOKUP(L3638,'User input'!$D$6:$G$16,4,FALSE)</f>
        <v>24</v>
      </c>
      <c r="R3638" s="10">
        <f t="shared" si="227"/>
        <v>1824</v>
      </c>
      <c r="S3638" s="27">
        <f t="shared" si="224"/>
        <v>2352.96</v>
      </c>
      <c r="T3638" s="27">
        <f>IF(K3638&lt;'User input'!$I$9,'User input'!$J$8,IF(K3638&lt;'User input'!$I$10,'User input'!$J$9,IF(K3638&lt;'User input'!$I$11,'User input'!$J$10,'User input'!$J$11)))*S3638</f>
        <v>117.64800000000001</v>
      </c>
      <c r="U3638" s="27">
        <f>K3638*'User input'!$J$17+'User input'!$J$16</f>
        <v>0.5</v>
      </c>
    </row>
    <row r="3639" spans="1:21" x14ac:dyDescent="0.25">
      <c r="A3639" s="17">
        <v>3731</v>
      </c>
      <c r="B3639" s="6" t="s">
        <v>7770</v>
      </c>
      <c r="C3639" s="6" t="s">
        <v>1385</v>
      </c>
      <c r="D3639" s="6" t="s">
        <v>15</v>
      </c>
      <c r="E3639" s="6" t="s">
        <v>16</v>
      </c>
      <c r="F3639" s="15">
        <v>60</v>
      </c>
      <c r="G3639" s="6" t="s">
        <v>8478</v>
      </c>
      <c r="H3639" s="6" t="s">
        <v>7451</v>
      </c>
      <c r="I3639" s="6" t="s">
        <v>127</v>
      </c>
      <c r="J3639" s="7">
        <v>43495</v>
      </c>
      <c r="K3639" s="15">
        <v>16</v>
      </c>
      <c r="L3639" s="6" t="s">
        <v>62</v>
      </c>
      <c r="M3639" s="6">
        <f t="shared" si="225"/>
        <v>2019</v>
      </c>
      <c r="N3639" s="6">
        <f t="shared" si="226"/>
        <v>1</v>
      </c>
      <c r="O3639" s="6" t="str">
        <f>VLOOKUP(L3639,'User input'!$D$6:$E$16,2,FALSE)</f>
        <v>Ultrathing V4</v>
      </c>
      <c r="P3639" s="6">
        <f>VLOOKUP(L3639,'User input'!$D$6:$G$16,3,FALSE)</f>
        <v>3.99</v>
      </c>
      <c r="Q3639" s="6">
        <f>VLOOKUP(L3639,'User input'!$D$6:$G$16,4,FALSE)</f>
        <v>24</v>
      </c>
      <c r="R3639" s="6">
        <f t="shared" si="227"/>
        <v>384</v>
      </c>
      <c r="S3639" s="26">
        <f t="shared" si="224"/>
        <v>1532.16</v>
      </c>
      <c r="T3639" s="26">
        <f>IF(K3639&lt;'User input'!$I$9,'User input'!$J$8,IF(K3639&lt;'User input'!$I$10,'User input'!$J$9,IF(K3639&lt;'User input'!$I$11,'User input'!$J$10,'User input'!$J$11)))*S3639</f>
        <v>0</v>
      </c>
      <c r="U3639" s="26">
        <f>K3639*'User input'!$J$17+'User input'!$J$16</f>
        <v>0.5</v>
      </c>
    </row>
    <row r="3640" spans="1:21" x14ac:dyDescent="0.25">
      <c r="A3640" s="18">
        <v>3732</v>
      </c>
      <c r="B3640" s="10" t="s">
        <v>8479</v>
      </c>
      <c r="C3640" s="10" t="s">
        <v>744</v>
      </c>
      <c r="D3640" s="10" t="s">
        <v>15</v>
      </c>
      <c r="E3640" s="10" t="s">
        <v>16</v>
      </c>
      <c r="F3640" s="16">
        <v>30</v>
      </c>
      <c r="G3640" s="10" t="s">
        <v>8480</v>
      </c>
      <c r="H3640" s="10" t="s">
        <v>5936</v>
      </c>
      <c r="I3640" s="10" t="s">
        <v>185</v>
      </c>
      <c r="J3640" s="11">
        <v>44427</v>
      </c>
      <c r="K3640" s="16">
        <v>57</v>
      </c>
      <c r="L3640" s="10" t="s">
        <v>78</v>
      </c>
      <c r="M3640" s="10">
        <f t="shared" si="225"/>
        <v>2021</v>
      </c>
      <c r="N3640" s="10">
        <f t="shared" si="226"/>
        <v>8</v>
      </c>
      <c r="O3640" s="10" t="str">
        <f>VLOOKUP(L3640,'User input'!$D$6:$E$16,2,FALSE)</f>
        <v>Ultrathing V2</v>
      </c>
      <c r="P3640" s="10">
        <f>VLOOKUP(L3640,'User input'!$D$6:$G$16,3,FALSE)</f>
        <v>2.95</v>
      </c>
      <c r="Q3640" s="10">
        <f>VLOOKUP(L3640,'User input'!$D$6:$G$16,4,FALSE)</f>
        <v>20</v>
      </c>
      <c r="R3640" s="10">
        <f t="shared" si="227"/>
        <v>1140</v>
      </c>
      <c r="S3640" s="27">
        <f t="shared" si="224"/>
        <v>3363</v>
      </c>
      <c r="T3640" s="27">
        <f>IF(K3640&lt;'User input'!$I$9,'User input'!$J$8,IF(K3640&lt;'User input'!$I$10,'User input'!$J$9,IF(K3640&lt;'User input'!$I$11,'User input'!$J$10,'User input'!$J$11)))*S3640</f>
        <v>168.15</v>
      </c>
      <c r="U3640" s="27">
        <f>K3640*'User input'!$J$17+'User input'!$J$16</f>
        <v>0.5</v>
      </c>
    </row>
    <row r="3641" spans="1:21" x14ac:dyDescent="0.25">
      <c r="A3641" s="17">
        <v>3733</v>
      </c>
      <c r="B3641" s="6" t="s">
        <v>3199</v>
      </c>
      <c r="C3641" s="6" t="s">
        <v>1008</v>
      </c>
      <c r="D3641" s="6" t="s">
        <v>49</v>
      </c>
      <c r="E3641" s="6" t="s">
        <v>16</v>
      </c>
      <c r="F3641" s="15">
        <v>90</v>
      </c>
      <c r="G3641" s="6" t="s">
        <v>8481</v>
      </c>
      <c r="H3641" s="6" t="s">
        <v>1753</v>
      </c>
      <c r="I3641" s="6" t="s">
        <v>38</v>
      </c>
      <c r="J3641" s="7">
        <v>43800</v>
      </c>
      <c r="K3641" s="15">
        <v>53</v>
      </c>
      <c r="L3641" s="6" t="s">
        <v>33</v>
      </c>
      <c r="M3641" s="6">
        <f t="shared" si="225"/>
        <v>2019</v>
      </c>
      <c r="N3641" s="6">
        <f t="shared" si="226"/>
        <v>12</v>
      </c>
      <c r="O3641" s="6" t="str">
        <f>VLOOKUP(L3641,'User input'!$D$6:$E$16,2,FALSE)</f>
        <v>Megawidget L</v>
      </c>
      <c r="P3641" s="6">
        <f>VLOOKUP(L3641,'User input'!$D$6:$G$16,3,FALSE)</f>
        <v>1.79</v>
      </c>
      <c r="Q3641" s="6">
        <f>VLOOKUP(L3641,'User input'!$D$6:$G$16,4,FALSE)</f>
        <v>24</v>
      </c>
      <c r="R3641" s="6">
        <f t="shared" si="227"/>
        <v>1272</v>
      </c>
      <c r="S3641" s="26">
        <f t="shared" si="224"/>
        <v>2276.88</v>
      </c>
      <c r="T3641" s="26">
        <f>IF(K3641&lt;'User input'!$I$9,'User input'!$J$8,IF(K3641&lt;'User input'!$I$10,'User input'!$J$9,IF(K3641&lt;'User input'!$I$11,'User input'!$J$10,'User input'!$J$11)))*S3641</f>
        <v>113.84400000000001</v>
      </c>
      <c r="U3641" s="26">
        <f>K3641*'User input'!$J$17+'User input'!$J$16</f>
        <v>0.5</v>
      </c>
    </row>
    <row r="3642" spans="1:21" x14ac:dyDescent="0.25">
      <c r="A3642" s="18">
        <v>3734</v>
      </c>
      <c r="B3642" s="10" t="s">
        <v>7923</v>
      </c>
      <c r="C3642" s="10" t="s">
        <v>4160</v>
      </c>
      <c r="D3642" s="10" t="s">
        <v>28</v>
      </c>
      <c r="E3642" s="10" t="s">
        <v>29</v>
      </c>
      <c r="F3642" s="16">
        <v>90</v>
      </c>
      <c r="G3642" s="10" t="s">
        <v>8482</v>
      </c>
      <c r="H3642" s="10" t="s">
        <v>3434</v>
      </c>
      <c r="I3642" s="10" t="s">
        <v>32</v>
      </c>
      <c r="J3642" s="11">
        <v>43515</v>
      </c>
      <c r="K3642" s="16">
        <v>20</v>
      </c>
      <c r="L3642" s="10" t="s">
        <v>52</v>
      </c>
      <c r="M3642" s="10">
        <f t="shared" si="225"/>
        <v>2019</v>
      </c>
      <c r="N3642" s="10">
        <f t="shared" si="226"/>
        <v>2</v>
      </c>
      <c r="O3642" s="10" t="str">
        <f>VLOOKUP(L3642,'User input'!$D$6:$E$16,2,FALSE)</f>
        <v>Megawidget S</v>
      </c>
      <c r="P3642" s="10">
        <f>VLOOKUP(L3642,'User input'!$D$6:$G$16,3,FALSE)</f>
        <v>0.69</v>
      </c>
      <c r="Q3642" s="10">
        <f>VLOOKUP(L3642,'User input'!$D$6:$G$16,4,FALSE)</f>
        <v>24</v>
      </c>
      <c r="R3642" s="10">
        <f t="shared" si="227"/>
        <v>480</v>
      </c>
      <c r="S3642" s="27">
        <f t="shared" si="224"/>
        <v>331.2</v>
      </c>
      <c r="T3642" s="27">
        <f>IF(K3642&lt;'User input'!$I$9,'User input'!$J$8,IF(K3642&lt;'User input'!$I$10,'User input'!$J$9,IF(K3642&lt;'User input'!$I$11,'User input'!$J$10,'User input'!$J$11)))*S3642</f>
        <v>9.9359999999999999</v>
      </c>
      <c r="U3642" s="27">
        <f>K3642*'User input'!$J$17+'User input'!$J$16</f>
        <v>0.5</v>
      </c>
    </row>
    <row r="3643" spans="1:21" x14ac:dyDescent="0.25">
      <c r="A3643" s="17">
        <v>3735</v>
      </c>
      <c r="B3643" s="6" t="s">
        <v>1654</v>
      </c>
      <c r="C3643" s="6" t="s">
        <v>1489</v>
      </c>
      <c r="D3643" s="6" t="s">
        <v>617</v>
      </c>
      <c r="E3643" s="6" t="s">
        <v>29</v>
      </c>
      <c r="F3643" s="15">
        <v>60</v>
      </c>
      <c r="G3643" s="6" t="s">
        <v>8483</v>
      </c>
      <c r="H3643" s="6" t="s">
        <v>1907</v>
      </c>
      <c r="I3643" s="6" t="s">
        <v>19</v>
      </c>
      <c r="J3643" s="7">
        <v>43558</v>
      </c>
      <c r="K3643" s="15">
        <v>58</v>
      </c>
      <c r="L3643" s="6" t="s">
        <v>62</v>
      </c>
      <c r="M3643" s="6">
        <f t="shared" si="225"/>
        <v>2019</v>
      </c>
      <c r="N3643" s="6">
        <f t="shared" si="226"/>
        <v>4</v>
      </c>
      <c r="O3643" s="6" t="str">
        <f>VLOOKUP(L3643,'User input'!$D$6:$E$16,2,FALSE)</f>
        <v>Ultrathing V4</v>
      </c>
      <c r="P3643" s="6">
        <f>VLOOKUP(L3643,'User input'!$D$6:$G$16,3,FALSE)</f>
        <v>3.99</v>
      </c>
      <c r="Q3643" s="6">
        <f>VLOOKUP(L3643,'User input'!$D$6:$G$16,4,FALSE)</f>
        <v>24</v>
      </c>
      <c r="R3643" s="6">
        <f t="shared" si="227"/>
        <v>1392</v>
      </c>
      <c r="S3643" s="26">
        <f t="shared" si="224"/>
        <v>5554.08</v>
      </c>
      <c r="T3643" s="26">
        <f>IF(K3643&lt;'User input'!$I$9,'User input'!$J$8,IF(K3643&lt;'User input'!$I$10,'User input'!$J$9,IF(K3643&lt;'User input'!$I$11,'User input'!$J$10,'User input'!$J$11)))*S3643</f>
        <v>277.70400000000001</v>
      </c>
      <c r="U3643" s="26">
        <f>K3643*'User input'!$J$17+'User input'!$J$16</f>
        <v>0.5</v>
      </c>
    </row>
    <row r="3644" spans="1:21" x14ac:dyDescent="0.25">
      <c r="A3644" s="18">
        <v>3736</v>
      </c>
      <c r="B3644" s="10" t="s">
        <v>3867</v>
      </c>
      <c r="C3644" s="10" t="s">
        <v>751</v>
      </c>
      <c r="D3644" s="10" t="s">
        <v>28</v>
      </c>
      <c r="E3644" s="10" t="s">
        <v>29</v>
      </c>
      <c r="F3644" s="16">
        <v>90</v>
      </c>
      <c r="G3644" s="10" t="s">
        <v>8484</v>
      </c>
      <c r="H3644" s="10" t="s">
        <v>1636</v>
      </c>
      <c r="I3644" s="10" t="s">
        <v>122</v>
      </c>
      <c r="J3644" s="11">
        <v>43622</v>
      </c>
      <c r="K3644" s="16">
        <v>41</v>
      </c>
      <c r="L3644" s="10" t="s">
        <v>20</v>
      </c>
      <c r="M3644" s="10">
        <f t="shared" si="225"/>
        <v>2019</v>
      </c>
      <c r="N3644" s="10">
        <f t="shared" si="226"/>
        <v>6</v>
      </c>
      <c r="O3644" s="10" t="str">
        <f>VLOOKUP(L3644,'User input'!$D$6:$E$16,2,FALSE)</f>
        <v>Hyperwotsit</v>
      </c>
      <c r="P3644" s="10">
        <f>VLOOKUP(L3644,'User input'!$D$6:$G$16,3,FALSE)</f>
        <v>2.0099999999999998</v>
      </c>
      <c r="Q3644" s="10">
        <f>VLOOKUP(L3644,'User input'!$D$6:$G$16,4,FALSE)</f>
        <v>20</v>
      </c>
      <c r="R3644" s="10">
        <f t="shared" si="227"/>
        <v>820</v>
      </c>
      <c r="S3644" s="27">
        <f t="shared" si="224"/>
        <v>1648.1999999999998</v>
      </c>
      <c r="T3644" s="27">
        <f>IF(K3644&lt;'User input'!$I$9,'User input'!$J$8,IF(K3644&lt;'User input'!$I$10,'User input'!$J$9,IF(K3644&lt;'User input'!$I$11,'User input'!$J$10,'User input'!$J$11)))*S3644</f>
        <v>49.445999999999991</v>
      </c>
      <c r="U3644" s="27">
        <f>K3644*'User input'!$J$17+'User input'!$J$16</f>
        <v>0.5</v>
      </c>
    </row>
    <row r="3645" spans="1:21" x14ac:dyDescent="0.25">
      <c r="A3645" s="17">
        <v>3737</v>
      </c>
      <c r="B3645" s="6" t="s">
        <v>8194</v>
      </c>
      <c r="C3645" s="6" t="s">
        <v>4496</v>
      </c>
      <c r="D3645" s="6" t="s">
        <v>15</v>
      </c>
      <c r="E3645" s="6" t="s">
        <v>16</v>
      </c>
      <c r="F3645" s="15">
        <v>60</v>
      </c>
      <c r="G3645" s="6" t="s">
        <v>8485</v>
      </c>
      <c r="H3645" s="6" t="s">
        <v>2992</v>
      </c>
      <c r="I3645" s="6" t="s">
        <v>32</v>
      </c>
      <c r="J3645" s="7">
        <v>44109</v>
      </c>
      <c r="K3645" s="15">
        <v>58</v>
      </c>
      <c r="L3645" s="6" t="s">
        <v>33</v>
      </c>
      <c r="M3645" s="6">
        <f t="shared" si="225"/>
        <v>2020</v>
      </c>
      <c r="N3645" s="6">
        <f t="shared" si="226"/>
        <v>10</v>
      </c>
      <c r="O3645" s="6" t="str">
        <f>VLOOKUP(L3645,'User input'!$D$6:$E$16,2,FALSE)</f>
        <v>Megawidget L</v>
      </c>
      <c r="P3645" s="6">
        <f>VLOOKUP(L3645,'User input'!$D$6:$G$16,3,FALSE)</f>
        <v>1.79</v>
      </c>
      <c r="Q3645" s="6">
        <f>VLOOKUP(L3645,'User input'!$D$6:$G$16,4,FALSE)</f>
        <v>24</v>
      </c>
      <c r="R3645" s="6">
        <f t="shared" si="227"/>
        <v>1392</v>
      </c>
      <c r="S3645" s="26">
        <f t="shared" si="224"/>
        <v>2491.6799999999998</v>
      </c>
      <c r="T3645" s="26">
        <f>IF(K3645&lt;'User input'!$I$9,'User input'!$J$8,IF(K3645&lt;'User input'!$I$10,'User input'!$J$9,IF(K3645&lt;'User input'!$I$11,'User input'!$J$10,'User input'!$J$11)))*S3645</f>
        <v>124.584</v>
      </c>
      <c r="U3645" s="26">
        <f>K3645*'User input'!$J$17+'User input'!$J$16</f>
        <v>0.5</v>
      </c>
    </row>
    <row r="3646" spans="1:21" x14ac:dyDescent="0.25">
      <c r="A3646" s="18">
        <v>3738</v>
      </c>
      <c r="B3646" s="10" t="s">
        <v>8486</v>
      </c>
      <c r="C3646" s="10" t="s">
        <v>445</v>
      </c>
      <c r="D3646" s="10" t="s">
        <v>15</v>
      </c>
      <c r="E3646" s="10" t="s">
        <v>16</v>
      </c>
      <c r="F3646" s="16">
        <v>30</v>
      </c>
      <c r="G3646" s="10" t="s">
        <v>8487</v>
      </c>
      <c r="H3646" s="10" t="s">
        <v>8078</v>
      </c>
      <c r="I3646" s="10" t="s">
        <v>171</v>
      </c>
      <c r="J3646" s="11">
        <v>43574</v>
      </c>
      <c r="K3646" s="16">
        <v>69</v>
      </c>
      <c r="L3646" s="10" t="s">
        <v>39</v>
      </c>
      <c r="M3646" s="10">
        <f t="shared" si="225"/>
        <v>2019</v>
      </c>
      <c r="N3646" s="10">
        <f t="shared" si="226"/>
        <v>4</v>
      </c>
      <c r="O3646" s="10" t="str">
        <f>VLOOKUP(L3646,'User input'!$D$6:$E$16,2,FALSE)</f>
        <v>Ultrathing V1</v>
      </c>
      <c r="P3646" s="10">
        <f>VLOOKUP(L3646,'User input'!$D$6:$G$16,3,FALSE)</f>
        <v>1.79</v>
      </c>
      <c r="Q3646" s="10">
        <f>VLOOKUP(L3646,'User input'!$D$6:$G$16,4,FALSE)</f>
        <v>17</v>
      </c>
      <c r="R3646" s="10">
        <f t="shared" si="227"/>
        <v>1173</v>
      </c>
      <c r="S3646" s="27">
        <f t="shared" si="224"/>
        <v>2099.67</v>
      </c>
      <c r="T3646" s="27">
        <f>IF(K3646&lt;'User input'!$I$9,'User input'!$J$8,IF(K3646&lt;'User input'!$I$10,'User input'!$J$9,IF(K3646&lt;'User input'!$I$11,'User input'!$J$10,'User input'!$J$11)))*S3646</f>
        <v>104.98350000000001</v>
      </c>
      <c r="U3646" s="27">
        <f>K3646*'User input'!$J$17+'User input'!$J$16</f>
        <v>0.5</v>
      </c>
    </row>
    <row r="3647" spans="1:21" x14ac:dyDescent="0.25">
      <c r="A3647" s="17">
        <v>3739</v>
      </c>
      <c r="B3647" s="6" t="s">
        <v>7757</v>
      </c>
      <c r="C3647" s="6" t="s">
        <v>4118</v>
      </c>
      <c r="D3647" s="6" t="s">
        <v>49</v>
      </c>
      <c r="E3647" s="6" t="s">
        <v>16</v>
      </c>
      <c r="F3647" s="15">
        <v>60</v>
      </c>
      <c r="G3647" s="6" t="s">
        <v>8487</v>
      </c>
      <c r="H3647" s="6" t="s">
        <v>2111</v>
      </c>
      <c r="I3647" s="6" t="s">
        <v>38</v>
      </c>
      <c r="J3647" s="7">
        <v>43697</v>
      </c>
      <c r="K3647" s="15">
        <v>37</v>
      </c>
      <c r="L3647" s="6" t="s">
        <v>39</v>
      </c>
      <c r="M3647" s="6">
        <f t="shared" si="225"/>
        <v>2019</v>
      </c>
      <c r="N3647" s="6">
        <f t="shared" si="226"/>
        <v>8</v>
      </c>
      <c r="O3647" s="6" t="str">
        <f>VLOOKUP(L3647,'User input'!$D$6:$E$16,2,FALSE)</f>
        <v>Ultrathing V1</v>
      </c>
      <c r="P3647" s="6">
        <f>VLOOKUP(L3647,'User input'!$D$6:$G$16,3,FALSE)</f>
        <v>1.79</v>
      </c>
      <c r="Q3647" s="6">
        <f>VLOOKUP(L3647,'User input'!$D$6:$G$16,4,FALSE)</f>
        <v>17</v>
      </c>
      <c r="R3647" s="6">
        <f t="shared" si="227"/>
        <v>629</v>
      </c>
      <c r="S3647" s="26">
        <f t="shared" si="224"/>
        <v>1125.9100000000001</v>
      </c>
      <c r="T3647" s="26">
        <f>IF(K3647&lt;'User input'!$I$9,'User input'!$J$8,IF(K3647&lt;'User input'!$I$10,'User input'!$J$9,IF(K3647&lt;'User input'!$I$11,'User input'!$J$10,'User input'!$J$11)))*S3647</f>
        <v>33.777300000000004</v>
      </c>
      <c r="U3647" s="26">
        <f>K3647*'User input'!$J$17+'User input'!$J$16</f>
        <v>0.5</v>
      </c>
    </row>
    <row r="3648" spans="1:21" x14ac:dyDescent="0.25">
      <c r="A3648" s="18">
        <v>3740</v>
      </c>
      <c r="B3648" s="10" t="s">
        <v>6306</v>
      </c>
      <c r="C3648" s="10" t="s">
        <v>136</v>
      </c>
      <c r="D3648" s="10" t="s">
        <v>28</v>
      </c>
      <c r="E3648" s="10" t="s">
        <v>29</v>
      </c>
      <c r="F3648" s="16">
        <v>30</v>
      </c>
      <c r="G3648" s="10" t="s">
        <v>8487</v>
      </c>
      <c r="H3648" s="10" t="s">
        <v>1530</v>
      </c>
      <c r="I3648" s="10" t="s">
        <v>291</v>
      </c>
      <c r="J3648" s="11">
        <v>43586</v>
      </c>
      <c r="K3648" s="16">
        <v>75</v>
      </c>
      <c r="L3648" s="10" t="s">
        <v>157</v>
      </c>
      <c r="M3648" s="10">
        <f t="shared" si="225"/>
        <v>2019</v>
      </c>
      <c r="N3648" s="10">
        <f t="shared" si="226"/>
        <v>5</v>
      </c>
      <c r="O3648" s="10" t="str">
        <f>VLOOKUP(L3648,'User input'!$D$6:$E$16,2,FALSE)</f>
        <v>Ultrathing V3</v>
      </c>
      <c r="P3648" s="10">
        <f>VLOOKUP(L3648,'User input'!$D$6:$G$16,3,FALSE)</f>
        <v>3.39</v>
      </c>
      <c r="Q3648" s="10">
        <f>VLOOKUP(L3648,'User input'!$D$6:$G$16,4,FALSE)</f>
        <v>24</v>
      </c>
      <c r="R3648" s="10">
        <f t="shared" si="227"/>
        <v>1800</v>
      </c>
      <c r="S3648" s="27">
        <f t="shared" si="224"/>
        <v>6102</v>
      </c>
      <c r="T3648" s="27">
        <f>IF(K3648&lt;'User input'!$I$9,'User input'!$J$8,IF(K3648&lt;'User input'!$I$10,'User input'!$J$9,IF(K3648&lt;'User input'!$I$11,'User input'!$J$10,'User input'!$J$11)))*S3648</f>
        <v>305.10000000000002</v>
      </c>
      <c r="U3648" s="27">
        <f>K3648*'User input'!$J$17+'User input'!$J$16</f>
        <v>0.5</v>
      </c>
    </row>
    <row r="3649" spans="1:21" x14ac:dyDescent="0.25">
      <c r="A3649" s="17">
        <v>3741</v>
      </c>
      <c r="B3649" s="6" t="s">
        <v>5728</v>
      </c>
      <c r="C3649" s="6" t="s">
        <v>3407</v>
      </c>
      <c r="D3649" s="6" t="s">
        <v>28</v>
      </c>
      <c r="E3649" s="6" t="s">
        <v>29</v>
      </c>
      <c r="F3649" s="15">
        <v>60</v>
      </c>
      <c r="G3649" s="6" t="s">
        <v>8488</v>
      </c>
      <c r="H3649" s="6" t="s">
        <v>4662</v>
      </c>
      <c r="I3649" s="6" t="s">
        <v>881</v>
      </c>
      <c r="J3649" s="7">
        <v>44093</v>
      </c>
      <c r="K3649" s="15">
        <v>18</v>
      </c>
      <c r="L3649" s="6" t="s">
        <v>99</v>
      </c>
      <c r="M3649" s="6">
        <f t="shared" si="225"/>
        <v>2020</v>
      </c>
      <c r="N3649" s="6">
        <f t="shared" si="226"/>
        <v>9</v>
      </c>
      <c r="O3649" s="6" t="str">
        <f>VLOOKUP(L3649,'User input'!$D$6:$E$16,2,FALSE)</f>
        <v>Superwossname</v>
      </c>
      <c r="P3649" s="6">
        <f>VLOOKUP(L3649,'User input'!$D$6:$G$16,3,FALSE)</f>
        <v>3.49</v>
      </c>
      <c r="Q3649" s="6">
        <f>VLOOKUP(L3649,'User input'!$D$6:$G$16,4,FALSE)</f>
        <v>20</v>
      </c>
      <c r="R3649" s="6">
        <f t="shared" si="227"/>
        <v>360</v>
      </c>
      <c r="S3649" s="26">
        <f t="shared" si="224"/>
        <v>1256.4000000000001</v>
      </c>
      <c r="T3649" s="26">
        <f>IF(K3649&lt;'User input'!$I$9,'User input'!$J$8,IF(K3649&lt;'User input'!$I$10,'User input'!$J$9,IF(K3649&lt;'User input'!$I$11,'User input'!$J$10,'User input'!$J$11)))*S3649</f>
        <v>0</v>
      </c>
      <c r="U3649" s="26">
        <f>K3649*'User input'!$J$17+'User input'!$J$16</f>
        <v>0.5</v>
      </c>
    </row>
    <row r="3650" spans="1:21" x14ac:dyDescent="0.25">
      <c r="A3650" s="18">
        <v>3742</v>
      </c>
      <c r="B3650" s="10" t="s">
        <v>8489</v>
      </c>
      <c r="C3650" s="10" t="s">
        <v>2932</v>
      </c>
      <c r="D3650" s="10" t="s">
        <v>28</v>
      </c>
      <c r="E3650" s="10" t="s">
        <v>29</v>
      </c>
      <c r="F3650" s="16">
        <v>30</v>
      </c>
      <c r="G3650" s="10" t="s">
        <v>8490</v>
      </c>
      <c r="H3650" s="10" t="s">
        <v>859</v>
      </c>
      <c r="I3650" s="10" t="s">
        <v>19</v>
      </c>
      <c r="J3650" s="11">
        <v>44443</v>
      </c>
      <c r="K3650" s="16">
        <v>8</v>
      </c>
      <c r="L3650" s="10" t="s">
        <v>68</v>
      </c>
      <c r="M3650" s="10">
        <f t="shared" si="225"/>
        <v>2021</v>
      </c>
      <c r="N3650" s="10">
        <f t="shared" si="226"/>
        <v>9</v>
      </c>
      <c r="O3650" s="10" t="str">
        <f>VLOOKUP(L3650,'User input'!$D$6:$E$16,2,FALSE)</f>
        <v>Megawidget M</v>
      </c>
      <c r="P3650" s="10">
        <f>VLOOKUP(L3650,'User input'!$D$6:$G$16,3,FALSE)</f>
        <v>1.29</v>
      </c>
      <c r="Q3650" s="10">
        <f>VLOOKUP(L3650,'User input'!$D$6:$G$16,4,FALSE)</f>
        <v>24</v>
      </c>
      <c r="R3650" s="10">
        <f t="shared" si="227"/>
        <v>192</v>
      </c>
      <c r="S3650" s="27">
        <f t="shared" si="224"/>
        <v>247.68</v>
      </c>
      <c r="T3650" s="27">
        <f>IF(K3650&lt;'User input'!$I$9,'User input'!$J$8,IF(K3650&lt;'User input'!$I$10,'User input'!$J$9,IF(K3650&lt;'User input'!$I$11,'User input'!$J$10,'User input'!$J$11)))*S3650</f>
        <v>0</v>
      </c>
      <c r="U3650" s="27">
        <f>K3650*'User input'!$J$17+'User input'!$J$16</f>
        <v>0.5</v>
      </c>
    </row>
    <row r="3651" spans="1:21" x14ac:dyDescent="0.25">
      <c r="A3651" s="17">
        <v>3743</v>
      </c>
      <c r="B3651" s="6" t="s">
        <v>6694</v>
      </c>
      <c r="C3651" s="6" t="s">
        <v>4453</v>
      </c>
      <c r="D3651" s="6" t="s">
        <v>15</v>
      </c>
      <c r="E3651" s="6" t="s">
        <v>16</v>
      </c>
      <c r="F3651" s="15">
        <v>60</v>
      </c>
      <c r="G3651" s="6" t="s">
        <v>8493</v>
      </c>
      <c r="H3651" s="6" t="s">
        <v>8492</v>
      </c>
      <c r="I3651" s="6" t="s">
        <v>291</v>
      </c>
      <c r="J3651" s="7">
        <v>43652</v>
      </c>
      <c r="K3651" s="15">
        <v>43</v>
      </c>
      <c r="L3651" s="6" t="s">
        <v>157</v>
      </c>
      <c r="M3651" s="6">
        <f t="shared" si="225"/>
        <v>2019</v>
      </c>
      <c r="N3651" s="6">
        <f t="shared" si="226"/>
        <v>7</v>
      </c>
      <c r="O3651" s="6" t="str">
        <f>VLOOKUP(L3651,'User input'!$D$6:$E$16,2,FALSE)</f>
        <v>Ultrathing V3</v>
      </c>
      <c r="P3651" s="6">
        <f>VLOOKUP(L3651,'User input'!$D$6:$G$16,3,FALSE)</f>
        <v>3.39</v>
      </c>
      <c r="Q3651" s="6">
        <f>VLOOKUP(L3651,'User input'!$D$6:$G$16,4,FALSE)</f>
        <v>24</v>
      </c>
      <c r="R3651" s="6">
        <f t="shared" si="227"/>
        <v>1032</v>
      </c>
      <c r="S3651" s="26">
        <f t="shared" si="224"/>
        <v>3498.48</v>
      </c>
      <c r="T3651" s="26">
        <f>IF(K3651&lt;'User input'!$I$9,'User input'!$J$8,IF(K3651&lt;'User input'!$I$10,'User input'!$J$9,IF(K3651&lt;'User input'!$I$11,'User input'!$J$10,'User input'!$J$11)))*S3651</f>
        <v>104.95439999999999</v>
      </c>
      <c r="U3651" s="26">
        <f>K3651*'User input'!$J$17+'User input'!$J$16</f>
        <v>0.5</v>
      </c>
    </row>
    <row r="3652" spans="1:21" x14ac:dyDescent="0.25">
      <c r="A3652" s="18">
        <v>3744</v>
      </c>
      <c r="B3652" s="10" t="s">
        <v>5548</v>
      </c>
      <c r="C3652" s="10" t="s">
        <v>7046</v>
      </c>
      <c r="D3652" s="10" t="s">
        <v>28</v>
      </c>
      <c r="E3652" s="10" t="s">
        <v>29</v>
      </c>
      <c r="F3652" s="16">
        <v>60</v>
      </c>
      <c r="G3652" s="10" t="s">
        <v>8493</v>
      </c>
      <c r="H3652" s="10" t="s">
        <v>3683</v>
      </c>
      <c r="I3652" s="10" t="s">
        <v>171</v>
      </c>
      <c r="J3652" s="11">
        <v>43473</v>
      </c>
      <c r="K3652" s="16">
        <v>47</v>
      </c>
      <c r="L3652" s="10" t="s">
        <v>33</v>
      </c>
      <c r="M3652" s="10">
        <f t="shared" si="225"/>
        <v>2019</v>
      </c>
      <c r="N3652" s="10">
        <f t="shared" si="226"/>
        <v>1</v>
      </c>
      <c r="O3652" s="10" t="str">
        <f>VLOOKUP(L3652,'User input'!$D$6:$E$16,2,FALSE)</f>
        <v>Megawidget L</v>
      </c>
      <c r="P3652" s="10">
        <f>VLOOKUP(L3652,'User input'!$D$6:$G$16,3,FALSE)</f>
        <v>1.79</v>
      </c>
      <c r="Q3652" s="10">
        <f>VLOOKUP(L3652,'User input'!$D$6:$G$16,4,FALSE)</f>
        <v>24</v>
      </c>
      <c r="R3652" s="10">
        <f t="shared" si="227"/>
        <v>1128</v>
      </c>
      <c r="S3652" s="27">
        <f t="shared" si="224"/>
        <v>2019.1200000000001</v>
      </c>
      <c r="T3652" s="27">
        <f>IF(K3652&lt;'User input'!$I$9,'User input'!$J$8,IF(K3652&lt;'User input'!$I$10,'User input'!$J$9,IF(K3652&lt;'User input'!$I$11,'User input'!$J$10,'User input'!$J$11)))*S3652</f>
        <v>60.573599999999999</v>
      </c>
      <c r="U3652" s="27">
        <f>K3652*'User input'!$J$17+'User input'!$J$16</f>
        <v>0.5</v>
      </c>
    </row>
    <row r="3653" spans="1:21" x14ac:dyDescent="0.25">
      <c r="A3653" s="17">
        <v>3745</v>
      </c>
      <c r="B3653" s="6" t="s">
        <v>3091</v>
      </c>
      <c r="C3653" s="6" t="s">
        <v>6117</v>
      </c>
      <c r="D3653" s="6" t="s">
        <v>28</v>
      </c>
      <c r="E3653" s="6" t="s">
        <v>29</v>
      </c>
      <c r="F3653" s="15">
        <v>30</v>
      </c>
      <c r="G3653" s="6" t="s">
        <v>8494</v>
      </c>
      <c r="H3653" s="6" t="s">
        <v>6594</v>
      </c>
      <c r="I3653" s="6" t="s">
        <v>38</v>
      </c>
      <c r="J3653" s="7">
        <v>44486</v>
      </c>
      <c r="K3653" s="15">
        <v>3</v>
      </c>
      <c r="L3653" s="6" t="s">
        <v>33</v>
      </c>
      <c r="M3653" s="6">
        <f t="shared" si="225"/>
        <v>2021</v>
      </c>
      <c r="N3653" s="6">
        <f t="shared" si="226"/>
        <v>10</v>
      </c>
      <c r="O3653" s="6" t="str">
        <f>VLOOKUP(L3653,'User input'!$D$6:$E$16,2,FALSE)</f>
        <v>Megawidget L</v>
      </c>
      <c r="P3653" s="6">
        <f>VLOOKUP(L3653,'User input'!$D$6:$G$16,3,FALSE)</f>
        <v>1.79</v>
      </c>
      <c r="Q3653" s="6">
        <f>VLOOKUP(L3653,'User input'!$D$6:$G$16,4,FALSE)</f>
        <v>24</v>
      </c>
      <c r="R3653" s="6">
        <f t="shared" si="227"/>
        <v>72</v>
      </c>
      <c r="S3653" s="26">
        <f t="shared" ref="S3653:S3716" si="228">R3653*P3653</f>
        <v>128.88</v>
      </c>
      <c r="T3653" s="26">
        <f>IF(K3653&lt;'User input'!$I$9,'User input'!$J$8,IF(K3653&lt;'User input'!$I$10,'User input'!$J$9,IF(K3653&lt;'User input'!$I$11,'User input'!$J$10,'User input'!$J$11)))*S3653</f>
        <v>0</v>
      </c>
      <c r="U3653" s="26">
        <f>K3653*'User input'!$J$17+'User input'!$J$16</f>
        <v>0.5</v>
      </c>
    </row>
    <row r="3654" spans="1:21" x14ac:dyDescent="0.25">
      <c r="A3654" s="18">
        <v>3746</v>
      </c>
      <c r="B3654" s="10" t="s">
        <v>7149</v>
      </c>
      <c r="C3654" s="10" t="s">
        <v>4567</v>
      </c>
      <c r="D3654" s="10" t="s">
        <v>28</v>
      </c>
      <c r="E3654" s="10" t="s">
        <v>29</v>
      </c>
      <c r="F3654" s="16">
        <v>60</v>
      </c>
      <c r="G3654" s="10" t="s">
        <v>8495</v>
      </c>
      <c r="H3654" s="10" t="s">
        <v>706</v>
      </c>
      <c r="I3654" s="10" t="s">
        <v>185</v>
      </c>
      <c r="J3654" s="11">
        <v>44548</v>
      </c>
      <c r="K3654" s="16">
        <v>62</v>
      </c>
      <c r="L3654" s="10" t="s">
        <v>157</v>
      </c>
      <c r="M3654" s="10">
        <f t="shared" ref="M3654:M3717" si="229">YEAR(J3654)</f>
        <v>2021</v>
      </c>
      <c r="N3654" s="10">
        <f t="shared" ref="N3654:N3717" si="230">MONTH(J3654)</f>
        <v>12</v>
      </c>
      <c r="O3654" s="10" t="str">
        <f>VLOOKUP(L3654,'User input'!$D$6:$E$16,2,FALSE)</f>
        <v>Ultrathing V3</v>
      </c>
      <c r="P3654" s="10">
        <f>VLOOKUP(L3654,'User input'!$D$6:$G$16,3,FALSE)</f>
        <v>3.39</v>
      </c>
      <c r="Q3654" s="10">
        <f>VLOOKUP(L3654,'User input'!$D$6:$G$16,4,FALSE)</f>
        <v>24</v>
      </c>
      <c r="R3654" s="10">
        <f t="shared" ref="R3654:R3717" si="231">K3654*Q3654</f>
        <v>1488</v>
      </c>
      <c r="S3654" s="27">
        <f t="shared" si="228"/>
        <v>5044.3200000000006</v>
      </c>
      <c r="T3654" s="27">
        <f>IF(K3654&lt;'User input'!$I$9,'User input'!$J$8,IF(K3654&lt;'User input'!$I$10,'User input'!$J$9,IF(K3654&lt;'User input'!$I$11,'User input'!$J$10,'User input'!$J$11)))*S3654</f>
        <v>252.21600000000004</v>
      </c>
      <c r="U3654" s="27">
        <f>K3654*'User input'!$J$17+'User input'!$J$16</f>
        <v>0.5</v>
      </c>
    </row>
    <row r="3655" spans="1:21" x14ac:dyDescent="0.25">
      <c r="A3655" s="17">
        <v>3747</v>
      </c>
      <c r="B3655" s="6" t="s">
        <v>1165</v>
      </c>
      <c r="C3655" s="6" t="s">
        <v>5409</v>
      </c>
      <c r="D3655" s="6" t="s">
        <v>28</v>
      </c>
      <c r="E3655" s="6" t="s">
        <v>29</v>
      </c>
      <c r="F3655" s="15">
        <v>60</v>
      </c>
      <c r="G3655" s="6" t="s">
        <v>8496</v>
      </c>
      <c r="H3655" s="6" t="s">
        <v>374</v>
      </c>
      <c r="I3655" s="6" t="s">
        <v>144</v>
      </c>
      <c r="J3655" s="7">
        <v>43951</v>
      </c>
      <c r="K3655" s="15">
        <v>58</v>
      </c>
      <c r="L3655" s="6" t="s">
        <v>20</v>
      </c>
      <c r="M3655" s="6">
        <f t="shared" si="229"/>
        <v>2020</v>
      </c>
      <c r="N3655" s="6">
        <f t="shared" si="230"/>
        <v>4</v>
      </c>
      <c r="O3655" s="6" t="str">
        <f>VLOOKUP(L3655,'User input'!$D$6:$E$16,2,FALSE)</f>
        <v>Hyperwotsit</v>
      </c>
      <c r="P3655" s="6">
        <f>VLOOKUP(L3655,'User input'!$D$6:$G$16,3,FALSE)</f>
        <v>2.0099999999999998</v>
      </c>
      <c r="Q3655" s="6">
        <f>VLOOKUP(L3655,'User input'!$D$6:$G$16,4,FALSE)</f>
        <v>20</v>
      </c>
      <c r="R3655" s="6">
        <f t="shared" si="231"/>
        <v>1160</v>
      </c>
      <c r="S3655" s="26">
        <f t="shared" si="228"/>
        <v>2331.6</v>
      </c>
      <c r="T3655" s="26">
        <f>IF(K3655&lt;'User input'!$I$9,'User input'!$J$8,IF(K3655&lt;'User input'!$I$10,'User input'!$J$9,IF(K3655&lt;'User input'!$I$11,'User input'!$J$10,'User input'!$J$11)))*S3655</f>
        <v>116.58</v>
      </c>
      <c r="U3655" s="26">
        <f>K3655*'User input'!$J$17+'User input'!$J$16</f>
        <v>0.5</v>
      </c>
    </row>
    <row r="3656" spans="1:21" x14ac:dyDescent="0.25">
      <c r="A3656" s="18">
        <v>3748</v>
      </c>
      <c r="B3656" s="10" t="s">
        <v>8497</v>
      </c>
      <c r="C3656" s="10" t="s">
        <v>4980</v>
      </c>
      <c r="D3656" s="10" t="s">
        <v>15</v>
      </c>
      <c r="E3656" s="10" t="s">
        <v>16</v>
      </c>
      <c r="F3656" s="16">
        <v>90</v>
      </c>
      <c r="G3656" s="10" t="s">
        <v>8498</v>
      </c>
      <c r="H3656" s="10" t="s">
        <v>1711</v>
      </c>
      <c r="I3656" s="10" t="s">
        <v>38</v>
      </c>
      <c r="J3656" s="11">
        <v>44013</v>
      </c>
      <c r="K3656" s="16">
        <v>5</v>
      </c>
      <c r="L3656" s="10" t="s">
        <v>44</v>
      </c>
      <c r="M3656" s="10">
        <f t="shared" si="229"/>
        <v>2020</v>
      </c>
      <c r="N3656" s="10">
        <f t="shared" si="230"/>
        <v>7</v>
      </c>
      <c r="O3656" s="10" t="str">
        <f>VLOOKUP(L3656,'User input'!$D$6:$E$16,2,FALSE)</f>
        <v>Gigastuff</v>
      </c>
      <c r="P3656" s="10">
        <f>VLOOKUP(L3656,'User input'!$D$6:$G$16,3,FALSE)</f>
        <v>1.89</v>
      </c>
      <c r="Q3656" s="10">
        <f>VLOOKUP(L3656,'User input'!$D$6:$G$16,4,FALSE)</f>
        <v>18</v>
      </c>
      <c r="R3656" s="10">
        <f t="shared" si="231"/>
        <v>90</v>
      </c>
      <c r="S3656" s="27">
        <f t="shared" si="228"/>
        <v>170.1</v>
      </c>
      <c r="T3656" s="27">
        <f>IF(K3656&lt;'User input'!$I$9,'User input'!$J$8,IF(K3656&lt;'User input'!$I$10,'User input'!$J$9,IF(K3656&lt;'User input'!$I$11,'User input'!$J$10,'User input'!$J$11)))*S3656</f>
        <v>0</v>
      </c>
      <c r="U3656" s="27">
        <f>K3656*'User input'!$J$17+'User input'!$J$16</f>
        <v>0.5</v>
      </c>
    </row>
    <row r="3657" spans="1:21" x14ac:dyDescent="0.25">
      <c r="A3657" s="17">
        <v>3749</v>
      </c>
      <c r="B3657" s="6" t="s">
        <v>7797</v>
      </c>
      <c r="C3657" s="6" t="s">
        <v>1254</v>
      </c>
      <c r="D3657" s="6" t="s">
        <v>15</v>
      </c>
      <c r="E3657" s="6" t="s">
        <v>16</v>
      </c>
      <c r="F3657" s="15">
        <v>90</v>
      </c>
      <c r="G3657" s="6" t="s">
        <v>8498</v>
      </c>
      <c r="H3657" s="6" t="s">
        <v>730</v>
      </c>
      <c r="I3657" s="6" t="s">
        <v>32</v>
      </c>
      <c r="J3657" s="7">
        <v>44291</v>
      </c>
      <c r="K3657" s="15">
        <v>36</v>
      </c>
      <c r="L3657" s="6" t="s">
        <v>99</v>
      </c>
      <c r="M3657" s="6">
        <f t="shared" si="229"/>
        <v>2021</v>
      </c>
      <c r="N3657" s="6">
        <f t="shared" si="230"/>
        <v>4</v>
      </c>
      <c r="O3657" s="6" t="str">
        <f>VLOOKUP(L3657,'User input'!$D$6:$E$16,2,FALSE)</f>
        <v>Superwossname</v>
      </c>
      <c r="P3657" s="6">
        <f>VLOOKUP(L3657,'User input'!$D$6:$G$16,3,FALSE)</f>
        <v>3.49</v>
      </c>
      <c r="Q3657" s="6">
        <f>VLOOKUP(L3657,'User input'!$D$6:$G$16,4,FALSE)</f>
        <v>20</v>
      </c>
      <c r="R3657" s="6">
        <f t="shared" si="231"/>
        <v>720</v>
      </c>
      <c r="S3657" s="26">
        <f t="shared" si="228"/>
        <v>2512.8000000000002</v>
      </c>
      <c r="T3657" s="26">
        <f>IF(K3657&lt;'User input'!$I$9,'User input'!$J$8,IF(K3657&lt;'User input'!$I$10,'User input'!$J$9,IF(K3657&lt;'User input'!$I$11,'User input'!$J$10,'User input'!$J$11)))*S3657</f>
        <v>75.384</v>
      </c>
      <c r="U3657" s="26">
        <f>K3657*'User input'!$J$17+'User input'!$J$16</f>
        <v>0.5</v>
      </c>
    </row>
    <row r="3658" spans="1:21" x14ac:dyDescent="0.25">
      <c r="A3658" s="18">
        <v>3750</v>
      </c>
      <c r="B3658" s="10" t="s">
        <v>3206</v>
      </c>
      <c r="C3658" s="10" t="s">
        <v>4024</v>
      </c>
      <c r="D3658" s="10" t="s">
        <v>28</v>
      </c>
      <c r="E3658" s="10" t="s">
        <v>29</v>
      </c>
      <c r="F3658" s="16">
        <v>60</v>
      </c>
      <c r="G3658" s="10" t="s">
        <v>8499</v>
      </c>
      <c r="H3658" s="10" t="s">
        <v>1746</v>
      </c>
      <c r="I3658" s="10" t="s">
        <v>25</v>
      </c>
      <c r="J3658" s="11">
        <v>43934</v>
      </c>
      <c r="K3658" s="16">
        <v>65</v>
      </c>
      <c r="L3658" s="10" t="s">
        <v>52</v>
      </c>
      <c r="M3658" s="10">
        <f t="shared" si="229"/>
        <v>2020</v>
      </c>
      <c r="N3658" s="10">
        <f t="shared" si="230"/>
        <v>4</v>
      </c>
      <c r="O3658" s="10" t="str">
        <f>VLOOKUP(L3658,'User input'!$D$6:$E$16,2,FALSE)</f>
        <v>Megawidget S</v>
      </c>
      <c r="P3658" s="10">
        <f>VLOOKUP(L3658,'User input'!$D$6:$G$16,3,FALSE)</f>
        <v>0.69</v>
      </c>
      <c r="Q3658" s="10">
        <f>VLOOKUP(L3658,'User input'!$D$6:$G$16,4,FALSE)</f>
        <v>24</v>
      </c>
      <c r="R3658" s="10">
        <f t="shared" si="231"/>
        <v>1560</v>
      </c>
      <c r="S3658" s="27">
        <f t="shared" si="228"/>
        <v>1076.3999999999999</v>
      </c>
      <c r="T3658" s="27">
        <f>IF(K3658&lt;'User input'!$I$9,'User input'!$J$8,IF(K3658&lt;'User input'!$I$10,'User input'!$J$9,IF(K3658&lt;'User input'!$I$11,'User input'!$J$10,'User input'!$J$11)))*S3658</f>
        <v>53.819999999999993</v>
      </c>
      <c r="U3658" s="27">
        <f>K3658*'User input'!$J$17+'User input'!$J$16</f>
        <v>0.5</v>
      </c>
    </row>
    <row r="3659" spans="1:21" x14ac:dyDescent="0.25">
      <c r="A3659" s="17">
        <v>3751</v>
      </c>
      <c r="B3659" s="6" t="s">
        <v>8500</v>
      </c>
      <c r="C3659" s="6" t="s">
        <v>941</v>
      </c>
      <c r="D3659" s="6" t="s">
        <v>49</v>
      </c>
      <c r="E3659" s="6" t="s">
        <v>16</v>
      </c>
      <c r="F3659" s="15">
        <v>60</v>
      </c>
      <c r="G3659" s="6" t="s">
        <v>8501</v>
      </c>
      <c r="H3659" s="6" t="s">
        <v>7996</v>
      </c>
      <c r="I3659" s="6" t="s">
        <v>291</v>
      </c>
      <c r="J3659" s="7">
        <v>43806</v>
      </c>
      <c r="K3659" s="15">
        <v>44</v>
      </c>
      <c r="L3659" s="6" t="s">
        <v>39</v>
      </c>
      <c r="M3659" s="6">
        <f t="shared" si="229"/>
        <v>2019</v>
      </c>
      <c r="N3659" s="6">
        <f t="shared" si="230"/>
        <v>12</v>
      </c>
      <c r="O3659" s="6" t="str">
        <f>VLOOKUP(L3659,'User input'!$D$6:$E$16,2,FALSE)</f>
        <v>Ultrathing V1</v>
      </c>
      <c r="P3659" s="6">
        <f>VLOOKUP(L3659,'User input'!$D$6:$G$16,3,FALSE)</f>
        <v>1.79</v>
      </c>
      <c r="Q3659" s="6">
        <f>VLOOKUP(L3659,'User input'!$D$6:$G$16,4,FALSE)</f>
        <v>17</v>
      </c>
      <c r="R3659" s="6">
        <f t="shared" si="231"/>
        <v>748</v>
      </c>
      <c r="S3659" s="26">
        <f t="shared" si="228"/>
        <v>1338.92</v>
      </c>
      <c r="T3659" s="26">
        <f>IF(K3659&lt;'User input'!$I$9,'User input'!$J$8,IF(K3659&lt;'User input'!$I$10,'User input'!$J$9,IF(K3659&lt;'User input'!$I$11,'User input'!$J$10,'User input'!$J$11)))*S3659</f>
        <v>40.1676</v>
      </c>
      <c r="U3659" s="26">
        <f>K3659*'User input'!$J$17+'User input'!$J$16</f>
        <v>0.5</v>
      </c>
    </row>
    <row r="3660" spans="1:21" x14ac:dyDescent="0.25">
      <c r="A3660" s="18">
        <v>3752</v>
      </c>
      <c r="B3660" s="10" t="s">
        <v>3364</v>
      </c>
      <c r="C3660" s="10" t="s">
        <v>8502</v>
      </c>
      <c r="D3660" s="10" t="s">
        <v>15</v>
      </c>
      <c r="E3660" s="10" t="s">
        <v>16</v>
      </c>
      <c r="F3660" s="16">
        <v>30</v>
      </c>
      <c r="G3660" s="10" t="s">
        <v>8503</v>
      </c>
      <c r="H3660" s="10" t="s">
        <v>126</v>
      </c>
      <c r="I3660" s="10" t="s">
        <v>127</v>
      </c>
      <c r="J3660" s="11">
        <v>44502</v>
      </c>
      <c r="K3660" s="16">
        <v>63</v>
      </c>
      <c r="L3660" s="10" t="s">
        <v>20</v>
      </c>
      <c r="M3660" s="10">
        <f t="shared" si="229"/>
        <v>2021</v>
      </c>
      <c r="N3660" s="10">
        <f t="shared" si="230"/>
        <v>11</v>
      </c>
      <c r="O3660" s="10" t="str">
        <f>VLOOKUP(L3660,'User input'!$D$6:$E$16,2,FALSE)</f>
        <v>Hyperwotsit</v>
      </c>
      <c r="P3660" s="10">
        <f>VLOOKUP(L3660,'User input'!$D$6:$G$16,3,FALSE)</f>
        <v>2.0099999999999998</v>
      </c>
      <c r="Q3660" s="10">
        <f>VLOOKUP(L3660,'User input'!$D$6:$G$16,4,FALSE)</f>
        <v>20</v>
      </c>
      <c r="R3660" s="10">
        <f t="shared" si="231"/>
        <v>1260</v>
      </c>
      <c r="S3660" s="27">
        <f t="shared" si="228"/>
        <v>2532.6</v>
      </c>
      <c r="T3660" s="27">
        <f>IF(K3660&lt;'User input'!$I$9,'User input'!$J$8,IF(K3660&lt;'User input'!$I$10,'User input'!$J$9,IF(K3660&lt;'User input'!$I$11,'User input'!$J$10,'User input'!$J$11)))*S3660</f>
        <v>126.63</v>
      </c>
      <c r="U3660" s="27">
        <f>K3660*'User input'!$J$17+'User input'!$J$16</f>
        <v>0.5</v>
      </c>
    </row>
    <row r="3661" spans="1:21" x14ac:dyDescent="0.25">
      <c r="A3661" s="17">
        <v>3753</v>
      </c>
      <c r="B3661" s="6" t="s">
        <v>5575</v>
      </c>
      <c r="C3661" s="6" t="s">
        <v>3934</v>
      </c>
      <c r="D3661" s="6" t="s">
        <v>49</v>
      </c>
      <c r="E3661" s="6" t="s">
        <v>16</v>
      </c>
      <c r="F3661" s="15">
        <v>60</v>
      </c>
      <c r="G3661" s="6" t="s">
        <v>8504</v>
      </c>
      <c r="H3661" s="6" t="s">
        <v>8505</v>
      </c>
      <c r="I3661" s="6" t="s">
        <v>32</v>
      </c>
      <c r="J3661" s="7">
        <v>43978</v>
      </c>
      <c r="K3661" s="15">
        <v>7</v>
      </c>
      <c r="L3661" s="6" t="s">
        <v>33</v>
      </c>
      <c r="M3661" s="6">
        <f t="shared" si="229"/>
        <v>2020</v>
      </c>
      <c r="N3661" s="6">
        <f t="shared" si="230"/>
        <v>5</v>
      </c>
      <c r="O3661" s="6" t="str">
        <f>VLOOKUP(L3661,'User input'!$D$6:$E$16,2,FALSE)</f>
        <v>Megawidget L</v>
      </c>
      <c r="P3661" s="6">
        <f>VLOOKUP(L3661,'User input'!$D$6:$G$16,3,FALSE)</f>
        <v>1.79</v>
      </c>
      <c r="Q3661" s="6">
        <f>VLOOKUP(L3661,'User input'!$D$6:$G$16,4,FALSE)</f>
        <v>24</v>
      </c>
      <c r="R3661" s="6">
        <f t="shared" si="231"/>
        <v>168</v>
      </c>
      <c r="S3661" s="26">
        <f t="shared" si="228"/>
        <v>300.72000000000003</v>
      </c>
      <c r="T3661" s="26">
        <f>IF(K3661&lt;'User input'!$I$9,'User input'!$J$8,IF(K3661&lt;'User input'!$I$10,'User input'!$J$9,IF(K3661&lt;'User input'!$I$11,'User input'!$J$10,'User input'!$J$11)))*S3661</f>
        <v>0</v>
      </c>
      <c r="U3661" s="26">
        <f>K3661*'User input'!$J$17+'User input'!$J$16</f>
        <v>0.5</v>
      </c>
    </row>
    <row r="3662" spans="1:21" x14ac:dyDescent="0.25">
      <c r="A3662" s="18">
        <v>3754</v>
      </c>
      <c r="B3662" s="10" t="s">
        <v>136</v>
      </c>
      <c r="C3662" s="10" t="s">
        <v>8506</v>
      </c>
      <c r="D3662" s="10" t="s">
        <v>28</v>
      </c>
      <c r="E3662" s="10" t="s">
        <v>29</v>
      </c>
      <c r="F3662" s="16">
        <v>60</v>
      </c>
      <c r="G3662" s="10" t="s">
        <v>8507</v>
      </c>
      <c r="H3662" s="10" t="s">
        <v>2074</v>
      </c>
      <c r="I3662" s="10" t="s">
        <v>291</v>
      </c>
      <c r="J3662" s="11">
        <v>44110</v>
      </c>
      <c r="K3662" s="16">
        <v>27</v>
      </c>
      <c r="L3662" s="10" t="s">
        <v>39</v>
      </c>
      <c r="M3662" s="10">
        <f t="shared" si="229"/>
        <v>2020</v>
      </c>
      <c r="N3662" s="10">
        <f t="shared" si="230"/>
        <v>10</v>
      </c>
      <c r="O3662" s="10" t="str">
        <f>VLOOKUP(L3662,'User input'!$D$6:$E$16,2,FALSE)</f>
        <v>Ultrathing V1</v>
      </c>
      <c r="P3662" s="10">
        <f>VLOOKUP(L3662,'User input'!$D$6:$G$16,3,FALSE)</f>
        <v>1.79</v>
      </c>
      <c r="Q3662" s="10">
        <f>VLOOKUP(L3662,'User input'!$D$6:$G$16,4,FALSE)</f>
        <v>17</v>
      </c>
      <c r="R3662" s="10">
        <f t="shared" si="231"/>
        <v>459</v>
      </c>
      <c r="S3662" s="27">
        <f t="shared" si="228"/>
        <v>821.61</v>
      </c>
      <c r="T3662" s="27">
        <f>IF(K3662&lt;'User input'!$I$9,'User input'!$J$8,IF(K3662&lt;'User input'!$I$10,'User input'!$J$9,IF(K3662&lt;'User input'!$I$11,'User input'!$J$10,'User input'!$J$11)))*S3662</f>
        <v>24.648299999999999</v>
      </c>
      <c r="U3662" s="27">
        <f>K3662*'User input'!$J$17+'User input'!$J$16</f>
        <v>0.5</v>
      </c>
    </row>
    <row r="3663" spans="1:21" x14ac:dyDescent="0.25">
      <c r="A3663" s="17">
        <v>3755</v>
      </c>
      <c r="B3663" s="6" t="s">
        <v>5575</v>
      </c>
      <c r="C3663" s="6" t="s">
        <v>1018</v>
      </c>
      <c r="D3663" s="6" t="s">
        <v>28</v>
      </c>
      <c r="E3663" s="6" t="s">
        <v>29</v>
      </c>
      <c r="F3663" s="15">
        <v>60</v>
      </c>
      <c r="G3663" s="6" t="s">
        <v>8507</v>
      </c>
      <c r="H3663" s="6" t="s">
        <v>3190</v>
      </c>
      <c r="I3663" s="6" t="s">
        <v>32</v>
      </c>
      <c r="J3663" s="7">
        <v>44264</v>
      </c>
      <c r="K3663" s="15">
        <v>42</v>
      </c>
      <c r="L3663" s="6" t="s">
        <v>99</v>
      </c>
      <c r="M3663" s="6">
        <f t="shared" si="229"/>
        <v>2021</v>
      </c>
      <c r="N3663" s="6">
        <f t="shared" si="230"/>
        <v>3</v>
      </c>
      <c r="O3663" s="6" t="str">
        <f>VLOOKUP(L3663,'User input'!$D$6:$E$16,2,FALSE)</f>
        <v>Superwossname</v>
      </c>
      <c r="P3663" s="6">
        <f>VLOOKUP(L3663,'User input'!$D$6:$G$16,3,FALSE)</f>
        <v>3.49</v>
      </c>
      <c r="Q3663" s="6">
        <f>VLOOKUP(L3663,'User input'!$D$6:$G$16,4,FALSE)</f>
        <v>20</v>
      </c>
      <c r="R3663" s="6">
        <f t="shared" si="231"/>
        <v>840</v>
      </c>
      <c r="S3663" s="26">
        <f t="shared" si="228"/>
        <v>2931.6000000000004</v>
      </c>
      <c r="T3663" s="26">
        <f>IF(K3663&lt;'User input'!$I$9,'User input'!$J$8,IF(K3663&lt;'User input'!$I$10,'User input'!$J$9,IF(K3663&lt;'User input'!$I$11,'User input'!$J$10,'User input'!$J$11)))*S3663</f>
        <v>87.948000000000008</v>
      </c>
      <c r="U3663" s="26">
        <f>K3663*'User input'!$J$17+'User input'!$J$16</f>
        <v>0.5</v>
      </c>
    </row>
    <row r="3664" spans="1:21" x14ac:dyDescent="0.25">
      <c r="A3664" s="18">
        <v>3756</v>
      </c>
      <c r="B3664" s="10" t="s">
        <v>6220</v>
      </c>
      <c r="C3664" s="10" t="s">
        <v>6611</v>
      </c>
      <c r="D3664" s="10" t="s">
        <v>15</v>
      </c>
      <c r="E3664" s="10" t="s">
        <v>16</v>
      </c>
      <c r="F3664" s="16">
        <v>90</v>
      </c>
      <c r="G3664" s="10" t="s">
        <v>8508</v>
      </c>
      <c r="H3664" s="10" t="s">
        <v>2603</v>
      </c>
      <c r="I3664" s="10" t="s">
        <v>32</v>
      </c>
      <c r="J3664" s="11">
        <v>44422</v>
      </c>
      <c r="K3664" s="16">
        <v>91</v>
      </c>
      <c r="L3664" s="10" t="s">
        <v>78</v>
      </c>
      <c r="M3664" s="10">
        <f t="shared" si="229"/>
        <v>2021</v>
      </c>
      <c r="N3664" s="10">
        <f t="shared" si="230"/>
        <v>8</v>
      </c>
      <c r="O3664" s="10" t="str">
        <f>VLOOKUP(L3664,'User input'!$D$6:$E$16,2,FALSE)</f>
        <v>Ultrathing V2</v>
      </c>
      <c r="P3664" s="10">
        <f>VLOOKUP(L3664,'User input'!$D$6:$G$16,3,FALSE)</f>
        <v>2.95</v>
      </c>
      <c r="Q3664" s="10">
        <f>VLOOKUP(L3664,'User input'!$D$6:$G$16,4,FALSE)</f>
        <v>20</v>
      </c>
      <c r="R3664" s="10">
        <f t="shared" si="231"/>
        <v>1820</v>
      </c>
      <c r="S3664" s="27">
        <f t="shared" si="228"/>
        <v>5369</v>
      </c>
      <c r="T3664" s="27">
        <f>IF(K3664&lt;'User input'!$I$9,'User input'!$J$8,IF(K3664&lt;'User input'!$I$10,'User input'!$J$9,IF(K3664&lt;'User input'!$I$11,'User input'!$J$10,'User input'!$J$11)))*S3664</f>
        <v>268.45</v>
      </c>
      <c r="U3664" s="27">
        <f>K3664*'User input'!$J$17+'User input'!$J$16</f>
        <v>0.5</v>
      </c>
    </row>
    <row r="3665" spans="1:21" x14ac:dyDescent="0.25">
      <c r="A3665" s="17">
        <v>3757</v>
      </c>
      <c r="B3665" s="6" t="s">
        <v>6049</v>
      </c>
      <c r="C3665" s="6" t="s">
        <v>8509</v>
      </c>
      <c r="D3665" s="6" t="s">
        <v>49</v>
      </c>
      <c r="E3665" s="6" t="s">
        <v>16</v>
      </c>
      <c r="F3665" s="15">
        <v>60</v>
      </c>
      <c r="G3665" s="6" t="s">
        <v>8510</v>
      </c>
      <c r="H3665" s="6" t="s">
        <v>7990</v>
      </c>
      <c r="I3665" s="6" t="s">
        <v>291</v>
      </c>
      <c r="J3665" s="7">
        <v>44006</v>
      </c>
      <c r="K3665" s="15">
        <v>38</v>
      </c>
      <c r="L3665" s="6" t="s">
        <v>68</v>
      </c>
      <c r="M3665" s="6">
        <f t="shared" si="229"/>
        <v>2020</v>
      </c>
      <c r="N3665" s="6">
        <f t="shared" si="230"/>
        <v>6</v>
      </c>
      <c r="O3665" s="6" t="str">
        <f>VLOOKUP(L3665,'User input'!$D$6:$E$16,2,FALSE)</f>
        <v>Megawidget M</v>
      </c>
      <c r="P3665" s="6">
        <f>VLOOKUP(L3665,'User input'!$D$6:$G$16,3,FALSE)</f>
        <v>1.29</v>
      </c>
      <c r="Q3665" s="6">
        <f>VLOOKUP(L3665,'User input'!$D$6:$G$16,4,FALSE)</f>
        <v>24</v>
      </c>
      <c r="R3665" s="6">
        <f t="shared" si="231"/>
        <v>912</v>
      </c>
      <c r="S3665" s="26">
        <f t="shared" si="228"/>
        <v>1176.48</v>
      </c>
      <c r="T3665" s="26">
        <f>IF(K3665&lt;'User input'!$I$9,'User input'!$J$8,IF(K3665&lt;'User input'!$I$10,'User input'!$J$9,IF(K3665&lt;'User input'!$I$11,'User input'!$J$10,'User input'!$J$11)))*S3665</f>
        <v>35.294399999999996</v>
      </c>
      <c r="U3665" s="26">
        <f>K3665*'User input'!$J$17+'User input'!$J$16</f>
        <v>0.5</v>
      </c>
    </row>
    <row r="3666" spans="1:21" x14ac:dyDescent="0.25">
      <c r="A3666" s="18">
        <v>3758</v>
      </c>
      <c r="B3666" s="10" t="s">
        <v>8511</v>
      </c>
      <c r="C3666" s="10" t="s">
        <v>8512</v>
      </c>
      <c r="D3666" s="10" t="s">
        <v>15</v>
      </c>
      <c r="E3666" s="10" t="s">
        <v>16</v>
      </c>
      <c r="F3666" s="16">
        <v>60</v>
      </c>
      <c r="G3666" s="10" t="s">
        <v>8513</v>
      </c>
      <c r="H3666" s="10" t="s">
        <v>5148</v>
      </c>
      <c r="I3666" s="10" t="s">
        <v>32</v>
      </c>
      <c r="J3666" s="11">
        <v>43994</v>
      </c>
      <c r="K3666" s="16">
        <v>31</v>
      </c>
      <c r="L3666" s="10" t="s">
        <v>99</v>
      </c>
      <c r="M3666" s="10">
        <f t="shared" si="229"/>
        <v>2020</v>
      </c>
      <c r="N3666" s="10">
        <f t="shared" si="230"/>
        <v>6</v>
      </c>
      <c r="O3666" s="10" t="str">
        <f>VLOOKUP(L3666,'User input'!$D$6:$E$16,2,FALSE)</f>
        <v>Superwossname</v>
      </c>
      <c r="P3666" s="10">
        <f>VLOOKUP(L3666,'User input'!$D$6:$G$16,3,FALSE)</f>
        <v>3.49</v>
      </c>
      <c r="Q3666" s="10">
        <f>VLOOKUP(L3666,'User input'!$D$6:$G$16,4,FALSE)</f>
        <v>20</v>
      </c>
      <c r="R3666" s="10">
        <f t="shared" si="231"/>
        <v>620</v>
      </c>
      <c r="S3666" s="27">
        <f t="shared" si="228"/>
        <v>2163.8000000000002</v>
      </c>
      <c r="T3666" s="27">
        <f>IF(K3666&lt;'User input'!$I$9,'User input'!$J$8,IF(K3666&lt;'User input'!$I$10,'User input'!$J$9,IF(K3666&lt;'User input'!$I$11,'User input'!$J$10,'User input'!$J$11)))*S3666</f>
        <v>64.914000000000001</v>
      </c>
      <c r="U3666" s="27">
        <f>K3666*'User input'!$J$17+'User input'!$J$16</f>
        <v>0.5</v>
      </c>
    </row>
    <row r="3667" spans="1:21" x14ac:dyDescent="0.25">
      <c r="A3667" s="17">
        <v>3759</v>
      </c>
      <c r="B3667" s="6" t="s">
        <v>4687</v>
      </c>
      <c r="C3667" s="6" t="s">
        <v>4554</v>
      </c>
      <c r="D3667" s="6" t="s">
        <v>28</v>
      </c>
      <c r="E3667" s="6" t="s">
        <v>29</v>
      </c>
      <c r="F3667" s="15">
        <v>60</v>
      </c>
      <c r="G3667" s="6" t="s">
        <v>8514</v>
      </c>
      <c r="H3667" s="6" t="s">
        <v>915</v>
      </c>
      <c r="I3667" s="6" t="s">
        <v>176</v>
      </c>
      <c r="J3667" s="7">
        <v>43470</v>
      </c>
      <c r="K3667" s="15">
        <v>30</v>
      </c>
      <c r="L3667" s="6" t="s">
        <v>20</v>
      </c>
      <c r="M3667" s="6">
        <f t="shared" si="229"/>
        <v>2019</v>
      </c>
      <c r="N3667" s="6">
        <f t="shared" si="230"/>
        <v>1</v>
      </c>
      <c r="O3667" s="6" t="str">
        <f>VLOOKUP(L3667,'User input'!$D$6:$E$16,2,FALSE)</f>
        <v>Hyperwotsit</v>
      </c>
      <c r="P3667" s="6">
        <f>VLOOKUP(L3667,'User input'!$D$6:$G$16,3,FALSE)</f>
        <v>2.0099999999999998</v>
      </c>
      <c r="Q3667" s="6">
        <f>VLOOKUP(L3667,'User input'!$D$6:$G$16,4,FALSE)</f>
        <v>20</v>
      </c>
      <c r="R3667" s="6">
        <f t="shared" si="231"/>
        <v>600</v>
      </c>
      <c r="S3667" s="26">
        <f t="shared" si="228"/>
        <v>1205.9999999999998</v>
      </c>
      <c r="T3667" s="26">
        <f>IF(K3667&lt;'User input'!$I$9,'User input'!$J$8,IF(K3667&lt;'User input'!$I$10,'User input'!$J$9,IF(K3667&lt;'User input'!$I$11,'User input'!$J$10,'User input'!$J$11)))*S3667</f>
        <v>36.179999999999993</v>
      </c>
      <c r="U3667" s="26">
        <f>K3667*'User input'!$J$17+'User input'!$J$16</f>
        <v>0.5</v>
      </c>
    </row>
    <row r="3668" spans="1:21" x14ac:dyDescent="0.25">
      <c r="A3668" s="18">
        <v>3760</v>
      </c>
      <c r="B3668" s="10" t="s">
        <v>6389</v>
      </c>
      <c r="C3668" s="10" t="s">
        <v>195</v>
      </c>
      <c r="D3668" s="10" t="s">
        <v>28</v>
      </c>
      <c r="E3668" s="10" t="s">
        <v>29</v>
      </c>
      <c r="F3668" s="16">
        <v>90</v>
      </c>
      <c r="G3668" s="10" t="s">
        <v>8515</v>
      </c>
      <c r="H3668" s="10" t="s">
        <v>3251</v>
      </c>
      <c r="I3668" s="10" t="s">
        <v>122</v>
      </c>
      <c r="J3668" s="11">
        <v>44451</v>
      </c>
      <c r="K3668" s="16">
        <v>74</v>
      </c>
      <c r="L3668" s="10" t="s">
        <v>39</v>
      </c>
      <c r="M3668" s="10">
        <f t="shared" si="229"/>
        <v>2021</v>
      </c>
      <c r="N3668" s="10">
        <f t="shared" si="230"/>
        <v>9</v>
      </c>
      <c r="O3668" s="10" t="str">
        <f>VLOOKUP(L3668,'User input'!$D$6:$E$16,2,FALSE)</f>
        <v>Ultrathing V1</v>
      </c>
      <c r="P3668" s="10">
        <f>VLOOKUP(L3668,'User input'!$D$6:$G$16,3,FALSE)</f>
        <v>1.79</v>
      </c>
      <c r="Q3668" s="10">
        <f>VLOOKUP(L3668,'User input'!$D$6:$G$16,4,FALSE)</f>
        <v>17</v>
      </c>
      <c r="R3668" s="10">
        <f t="shared" si="231"/>
        <v>1258</v>
      </c>
      <c r="S3668" s="27">
        <f t="shared" si="228"/>
        <v>2251.8200000000002</v>
      </c>
      <c r="T3668" s="27">
        <f>IF(K3668&lt;'User input'!$I$9,'User input'!$J$8,IF(K3668&lt;'User input'!$I$10,'User input'!$J$9,IF(K3668&lt;'User input'!$I$11,'User input'!$J$10,'User input'!$J$11)))*S3668</f>
        <v>112.59100000000001</v>
      </c>
      <c r="U3668" s="27">
        <f>K3668*'User input'!$J$17+'User input'!$J$16</f>
        <v>0.5</v>
      </c>
    </row>
    <row r="3669" spans="1:21" x14ac:dyDescent="0.25">
      <c r="A3669" s="17">
        <v>3761</v>
      </c>
      <c r="B3669" s="6" t="s">
        <v>8184</v>
      </c>
      <c r="C3669" s="6" t="s">
        <v>406</v>
      </c>
      <c r="D3669" s="6" t="s">
        <v>49</v>
      </c>
      <c r="E3669" s="6" t="s">
        <v>16</v>
      </c>
      <c r="F3669" s="15">
        <v>60</v>
      </c>
      <c r="G3669" s="6" t="s">
        <v>8516</v>
      </c>
      <c r="H3669" s="6" t="s">
        <v>915</v>
      </c>
      <c r="I3669" s="6" t="s">
        <v>176</v>
      </c>
      <c r="J3669" s="7">
        <v>43858</v>
      </c>
      <c r="K3669" s="15">
        <v>7</v>
      </c>
      <c r="L3669" s="6" t="s">
        <v>33</v>
      </c>
      <c r="M3669" s="6">
        <f t="shared" si="229"/>
        <v>2020</v>
      </c>
      <c r="N3669" s="6">
        <f t="shared" si="230"/>
        <v>1</v>
      </c>
      <c r="O3669" s="6" t="str">
        <f>VLOOKUP(L3669,'User input'!$D$6:$E$16,2,FALSE)</f>
        <v>Megawidget L</v>
      </c>
      <c r="P3669" s="6">
        <f>VLOOKUP(L3669,'User input'!$D$6:$G$16,3,FALSE)</f>
        <v>1.79</v>
      </c>
      <c r="Q3669" s="6">
        <f>VLOOKUP(L3669,'User input'!$D$6:$G$16,4,FALSE)</f>
        <v>24</v>
      </c>
      <c r="R3669" s="6">
        <f t="shared" si="231"/>
        <v>168</v>
      </c>
      <c r="S3669" s="26">
        <f t="shared" si="228"/>
        <v>300.72000000000003</v>
      </c>
      <c r="T3669" s="26">
        <f>IF(K3669&lt;'User input'!$I$9,'User input'!$J$8,IF(K3669&lt;'User input'!$I$10,'User input'!$J$9,IF(K3669&lt;'User input'!$I$11,'User input'!$J$10,'User input'!$J$11)))*S3669</f>
        <v>0</v>
      </c>
      <c r="U3669" s="26">
        <f>K3669*'User input'!$J$17+'User input'!$J$16</f>
        <v>0.5</v>
      </c>
    </row>
    <row r="3670" spans="1:21" x14ac:dyDescent="0.25">
      <c r="A3670" s="18">
        <v>3762</v>
      </c>
      <c r="B3670" s="10" t="s">
        <v>8256</v>
      </c>
      <c r="C3670" s="10" t="s">
        <v>7199</v>
      </c>
      <c r="D3670" s="10" t="s">
        <v>28</v>
      </c>
      <c r="E3670" s="10" t="s">
        <v>29</v>
      </c>
      <c r="F3670" s="16">
        <v>30</v>
      </c>
      <c r="G3670" s="10" t="s">
        <v>8517</v>
      </c>
      <c r="H3670" s="10" t="s">
        <v>2735</v>
      </c>
      <c r="I3670" s="10" t="s">
        <v>32</v>
      </c>
      <c r="J3670" s="11">
        <v>44542</v>
      </c>
      <c r="K3670" s="16">
        <v>9</v>
      </c>
      <c r="L3670" s="10" t="s">
        <v>99</v>
      </c>
      <c r="M3670" s="10">
        <f t="shared" si="229"/>
        <v>2021</v>
      </c>
      <c r="N3670" s="10">
        <f t="shared" si="230"/>
        <v>12</v>
      </c>
      <c r="O3670" s="10" t="str">
        <f>VLOOKUP(L3670,'User input'!$D$6:$E$16,2,FALSE)</f>
        <v>Superwossname</v>
      </c>
      <c r="P3670" s="10">
        <f>VLOOKUP(L3670,'User input'!$D$6:$G$16,3,FALSE)</f>
        <v>3.49</v>
      </c>
      <c r="Q3670" s="10">
        <f>VLOOKUP(L3670,'User input'!$D$6:$G$16,4,FALSE)</f>
        <v>20</v>
      </c>
      <c r="R3670" s="10">
        <f t="shared" si="231"/>
        <v>180</v>
      </c>
      <c r="S3670" s="27">
        <f t="shared" si="228"/>
        <v>628.20000000000005</v>
      </c>
      <c r="T3670" s="27">
        <f>IF(K3670&lt;'User input'!$I$9,'User input'!$J$8,IF(K3670&lt;'User input'!$I$10,'User input'!$J$9,IF(K3670&lt;'User input'!$I$11,'User input'!$J$10,'User input'!$J$11)))*S3670</f>
        <v>0</v>
      </c>
      <c r="U3670" s="27">
        <f>K3670*'User input'!$J$17+'User input'!$J$16</f>
        <v>0.5</v>
      </c>
    </row>
    <row r="3671" spans="1:21" x14ac:dyDescent="0.25">
      <c r="A3671" s="17">
        <v>3763</v>
      </c>
      <c r="B3671" s="6" t="s">
        <v>8518</v>
      </c>
      <c r="C3671" s="6" t="s">
        <v>8519</v>
      </c>
      <c r="D3671" s="6" t="s">
        <v>49</v>
      </c>
      <c r="E3671" s="6" t="s">
        <v>16</v>
      </c>
      <c r="F3671" s="15">
        <v>60</v>
      </c>
      <c r="G3671" s="6" t="s">
        <v>8520</v>
      </c>
      <c r="H3671" s="6" t="s">
        <v>6331</v>
      </c>
      <c r="I3671" s="6" t="s">
        <v>32</v>
      </c>
      <c r="J3671" s="7">
        <v>44200</v>
      </c>
      <c r="K3671" s="15">
        <v>38</v>
      </c>
      <c r="L3671" s="6" t="s">
        <v>33</v>
      </c>
      <c r="M3671" s="6">
        <f t="shared" si="229"/>
        <v>2021</v>
      </c>
      <c r="N3671" s="6">
        <f t="shared" si="230"/>
        <v>1</v>
      </c>
      <c r="O3671" s="6" t="str">
        <f>VLOOKUP(L3671,'User input'!$D$6:$E$16,2,FALSE)</f>
        <v>Megawidget L</v>
      </c>
      <c r="P3671" s="6">
        <f>VLOOKUP(L3671,'User input'!$D$6:$G$16,3,FALSE)</f>
        <v>1.79</v>
      </c>
      <c r="Q3671" s="6">
        <f>VLOOKUP(L3671,'User input'!$D$6:$G$16,4,FALSE)</f>
        <v>24</v>
      </c>
      <c r="R3671" s="6">
        <f t="shared" si="231"/>
        <v>912</v>
      </c>
      <c r="S3671" s="26">
        <f t="shared" si="228"/>
        <v>1632.48</v>
      </c>
      <c r="T3671" s="26">
        <f>IF(K3671&lt;'User input'!$I$9,'User input'!$J$8,IF(K3671&lt;'User input'!$I$10,'User input'!$J$9,IF(K3671&lt;'User input'!$I$11,'User input'!$J$10,'User input'!$J$11)))*S3671</f>
        <v>48.974399999999996</v>
      </c>
      <c r="U3671" s="26">
        <f>K3671*'User input'!$J$17+'User input'!$J$16</f>
        <v>0.5</v>
      </c>
    </row>
    <row r="3672" spans="1:21" x14ac:dyDescent="0.25">
      <c r="A3672" s="18">
        <v>3764</v>
      </c>
      <c r="B3672" s="10" t="s">
        <v>5595</v>
      </c>
      <c r="C3672" s="10" t="s">
        <v>8521</v>
      </c>
      <c r="D3672" s="10" t="s">
        <v>28</v>
      </c>
      <c r="E3672" s="10" t="s">
        <v>29</v>
      </c>
      <c r="F3672" s="16">
        <v>90</v>
      </c>
      <c r="G3672" s="10" t="s">
        <v>8522</v>
      </c>
      <c r="H3672" s="10" t="s">
        <v>2387</v>
      </c>
      <c r="I3672" s="10" t="s">
        <v>185</v>
      </c>
      <c r="J3672" s="11">
        <v>44426</v>
      </c>
      <c r="K3672" s="16">
        <v>72</v>
      </c>
      <c r="L3672" s="10" t="s">
        <v>99</v>
      </c>
      <c r="M3672" s="10">
        <f t="shared" si="229"/>
        <v>2021</v>
      </c>
      <c r="N3672" s="10">
        <f t="shared" si="230"/>
        <v>8</v>
      </c>
      <c r="O3672" s="10" t="str">
        <f>VLOOKUP(L3672,'User input'!$D$6:$E$16,2,FALSE)</f>
        <v>Superwossname</v>
      </c>
      <c r="P3672" s="10">
        <f>VLOOKUP(L3672,'User input'!$D$6:$G$16,3,FALSE)</f>
        <v>3.49</v>
      </c>
      <c r="Q3672" s="10">
        <f>VLOOKUP(L3672,'User input'!$D$6:$G$16,4,FALSE)</f>
        <v>20</v>
      </c>
      <c r="R3672" s="10">
        <f t="shared" si="231"/>
        <v>1440</v>
      </c>
      <c r="S3672" s="27">
        <f t="shared" si="228"/>
        <v>5025.6000000000004</v>
      </c>
      <c r="T3672" s="27">
        <f>IF(K3672&lt;'User input'!$I$9,'User input'!$J$8,IF(K3672&lt;'User input'!$I$10,'User input'!$J$9,IF(K3672&lt;'User input'!$I$11,'User input'!$J$10,'User input'!$J$11)))*S3672</f>
        <v>251.28000000000003</v>
      </c>
      <c r="U3672" s="27">
        <f>K3672*'User input'!$J$17+'User input'!$J$16</f>
        <v>0.5</v>
      </c>
    </row>
    <row r="3673" spans="1:21" x14ac:dyDescent="0.25">
      <c r="A3673" s="17">
        <v>3765</v>
      </c>
      <c r="B3673" s="6" t="s">
        <v>1052</v>
      </c>
      <c r="C3673" s="6" t="s">
        <v>8523</v>
      </c>
      <c r="D3673" s="6" t="s">
        <v>49</v>
      </c>
      <c r="E3673" s="6" t="s">
        <v>16</v>
      </c>
      <c r="F3673" s="15">
        <v>30</v>
      </c>
      <c r="G3673" s="6" t="s">
        <v>8524</v>
      </c>
      <c r="H3673" s="6" t="s">
        <v>1267</v>
      </c>
      <c r="I3673" s="6" t="s">
        <v>57</v>
      </c>
      <c r="J3673" s="7">
        <v>43690</v>
      </c>
      <c r="K3673" s="15">
        <v>76</v>
      </c>
      <c r="L3673" s="6" t="s">
        <v>39</v>
      </c>
      <c r="M3673" s="6">
        <f t="shared" si="229"/>
        <v>2019</v>
      </c>
      <c r="N3673" s="6">
        <f t="shared" si="230"/>
        <v>8</v>
      </c>
      <c r="O3673" s="6" t="str">
        <f>VLOOKUP(L3673,'User input'!$D$6:$E$16,2,FALSE)</f>
        <v>Ultrathing V1</v>
      </c>
      <c r="P3673" s="6">
        <f>VLOOKUP(L3673,'User input'!$D$6:$G$16,3,FALSE)</f>
        <v>1.79</v>
      </c>
      <c r="Q3673" s="6">
        <f>VLOOKUP(L3673,'User input'!$D$6:$G$16,4,FALSE)</f>
        <v>17</v>
      </c>
      <c r="R3673" s="6">
        <f t="shared" si="231"/>
        <v>1292</v>
      </c>
      <c r="S3673" s="26">
        <f t="shared" si="228"/>
        <v>2312.6799999999998</v>
      </c>
      <c r="T3673" s="26">
        <f>IF(K3673&lt;'User input'!$I$9,'User input'!$J$8,IF(K3673&lt;'User input'!$I$10,'User input'!$J$9,IF(K3673&lt;'User input'!$I$11,'User input'!$J$10,'User input'!$J$11)))*S3673</f>
        <v>115.634</v>
      </c>
      <c r="U3673" s="26">
        <f>K3673*'User input'!$J$17+'User input'!$J$16</f>
        <v>0.5</v>
      </c>
    </row>
    <row r="3674" spans="1:21" x14ac:dyDescent="0.25">
      <c r="A3674" s="18">
        <v>3766</v>
      </c>
      <c r="B3674" s="10" t="s">
        <v>1371</v>
      </c>
      <c r="C3674" s="10" t="s">
        <v>5372</v>
      </c>
      <c r="D3674" s="10" t="s">
        <v>90</v>
      </c>
      <c r="E3674" s="10" t="s">
        <v>29</v>
      </c>
      <c r="F3674" s="16">
        <v>90</v>
      </c>
      <c r="G3674" s="10" t="s">
        <v>8524</v>
      </c>
      <c r="H3674" s="10" t="s">
        <v>5913</v>
      </c>
      <c r="I3674" s="10" t="s">
        <v>171</v>
      </c>
      <c r="J3674" s="11">
        <v>44133</v>
      </c>
      <c r="K3674" s="16">
        <v>78</v>
      </c>
      <c r="L3674" s="10" t="s">
        <v>157</v>
      </c>
      <c r="M3674" s="10">
        <f t="shared" si="229"/>
        <v>2020</v>
      </c>
      <c r="N3674" s="10">
        <f t="shared" si="230"/>
        <v>10</v>
      </c>
      <c r="O3674" s="10" t="str">
        <f>VLOOKUP(L3674,'User input'!$D$6:$E$16,2,FALSE)</f>
        <v>Ultrathing V3</v>
      </c>
      <c r="P3674" s="10">
        <f>VLOOKUP(L3674,'User input'!$D$6:$G$16,3,FALSE)</f>
        <v>3.39</v>
      </c>
      <c r="Q3674" s="10">
        <f>VLOOKUP(L3674,'User input'!$D$6:$G$16,4,FALSE)</f>
        <v>24</v>
      </c>
      <c r="R3674" s="10">
        <f t="shared" si="231"/>
        <v>1872</v>
      </c>
      <c r="S3674" s="27">
        <f t="shared" si="228"/>
        <v>6346.08</v>
      </c>
      <c r="T3674" s="27">
        <f>IF(K3674&lt;'User input'!$I$9,'User input'!$J$8,IF(K3674&lt;'User input'!$I$10,'User input'!$J$9,IF(K3674&lt;'User input'!$I$11,'User input'!$J$10,'User input'!$J$11)))*S3674</f>
        <v>317.30400000000003</v>
      </c>
      <c r="U3674" s="27">
        <f>K3674*'User input'!$J$17+'User input'!$J$16</f>
        <v>0.5</v>
      </c>
    </row>
    <row r="3675" spans="1:21" x14ac:dyDescent="0.25">
      <c r="A3675" s="17">
        <v>3767</v>
      </c>
      <c r="B3675" s="6" t="s">
        <v>8525</v>
      </c>
      <c r="C3675" s="6" t="s">
        <v>213</v>
      </c>
      <c r="D3675" s="6" t="s">
        <v>15</v>
      </c>
      <c r="E3675" s="6" t="s">
        <v>16</v>
      </c>
      <c r="F3675" s="15">
        <v>90</v>
      </c>
      <c r="G3675" s="6" t="s">
        <v>8526</v>
      </c>
      <c r="H3675" s="6" t="s">
        <v>1110</v>
      </c>
      <c r="I3675" s="6" t="s">
        <v>32</v>
      </c>
      <c r="J3675" s="7">
        <v>43491</v>
      </c>
      <c r="K3675" s="15">
        <v>3</v>
      </c>
      <c r="L3675" s="6" t="s">
        <v>157</v>
      </c>
      <c r="M3675" s="6">
        <f t="shared" si="229"/>
        <v>2019</v>
      </c>
      <c r="N3675" s="6">
        <f t="shared" si="230"/>
        <v>1</v>
      </c>
      <c r="O3675" s="6" t="str">
        <f>VLOOKUP(L3675,'User input'!$D$6:$E$16,2,FALSE)</f>
        <v>Ultrathing V3</v>
      </c>
      <c r="P3675" s="6">
        <f>VLOOKUP(L3675,'User input'!$D$6:$G$16,3,FALSE)</f>
        <v>3.39</v>
      </c>
      <c r="Q3675" s="6">
        <f>VLOOKUP(L3675,'User input'!$D$6:$G$16,4,FALSE)</f>
        <v>24</v>
      </c>
      <c r="R3675" s="6">
        <f t="shared" si="231"/>
        <v>72</v>
      </c>
      <c r="S3675" s="26">
        <f t="shared" si="228"/>
        <v>244.08</v>
      </c>
      <c r="T3675" s="26">
        <f>IF(K3675&lt;'User input'!$I$9,'User input'!$J$8,IF(K3675&lt;'User input'!$I$10,'User input'!$J$9,IF(K3675&lt;'User input'!$I$11,'User input'!$J$10,'User input'!$J$11)))*S3675</f>
        <v>0</v>
      </c>
      <c r="U3675" s="26">
        <f>K3675*'User input'!$J$17+'User input'!$J$16</f>
        <v>0.5</v>
      </c>
    </row>
    <row r="3676" spans="1:21" x14ac:dyDescent="0.25">
      <c r="A3676" s="18">
        <v>3768</v>
      </c>
      <c r="B3676" s="10" t="s">
        <v>2595</v>
      </c>
      <c r="C3676" s="10" t="s">
        <v>4304</v>
      </c>
      <c r="D3676" s="10" t="s">
        <v>28</v>
      </c>
      <c r="E3676" s="10" t="s">
        <v>29</v>
      </c>
      <c r="F3676" s="16">
        <v>30</v>
      </c>
      <c r="G3676" s="10" t="s">
        <v>8527</v>
      </c>
      <c r="H3676" s="10" t="s">
        <v>1365</v>
      </c>
      <c r="I3676" s="10" t="s">
        <v>32</v>
      </c>
      <c r="J3676" s="11">
        <v>43584</v>
      </c>
      <c r="K3676" s="16">
        <v>71</v>
      </c>
      <c r="L3676" s="10" t="s">
        <v>157</v>
      </c>
      <c r="M3676" s="10">
        <f t="shared" si="229"/>
        <v>2019</v>
      </c>
      <c r="N3676" s="10">
        <f t="shared" si="230"/>
        <v>4</v>
      </c>
      <c r="O3676" s="10" t="str">
        <f>VLOOKUP(L3676,'User input'!$D$6:$E$16,2,FALSE)</f>
        <v>Ultrathing V3</v>
      </c>
      <c r="P3676" s="10">
        <f>VLOOKUP(L3676,'User input'!$D$6:$G$16,3,FALSE)</f>
        <v>3.39</v>
      </c>
      <c r="Q3676" s="10">
        <f>VLOOKUP(L3676,'User input'!$D$6:$G$16,4,FALSE)</f>
        <v>24</v>
      </c>
      <c r="R3676" s="10">
        <f t="shared" si="231"/>
        <v>1704</v>
      </c>
      <c r="S3676" s="27">
        <f t="shared" si="228"/>
        <v>5776.56</v>
      </c>
      <c r="T3676" s="27">
        <f>IF(K3676&lt;'User input'!$I$9,'User input'!$J$8,IF(K3676&lt;'User input'!$I$10,'User input'!$J$9,IF(K3676&lt;'User input'!$I$11,'User input'!$J$10,'User input'!$J$11)))*S3676</f>
        <v>288.82800000000003</v>
      </c>
      <c r="U3676" s="27">
        <f>K3676*'User input'!$J$17+'User input'!$J$16</f>
        <v>0.5</v>
      </c>
    </row>
    <row r="3677" spans="1:21" x14ac:dyDescent="0.25">
      <c r="A3677" s="17">
        <v>3769</v>
      </c>
      <c r="B3677" s="6" t="s">
        <v>2724</v>
      </c>
      <c r="C3677" s="6" t="s">
        <v>3955</v>
      </c>
      <c r="D3677" s="6" t="s">
        <v>49</v>
      </c>
      <c r="E3677" s="6" t="s">
        <v>16</v>
      </c>
      <c r="F3677" s="15">
        <v>60</v>
      </c>
      <c r="G3677" s="6" t="s">
        <v>8528</v>
      </c>
      <c r="H3677" s="6" t="s">
        <v>2883</v>
      </c>
      <c r="I3677" s="6" t="s">
        <v>32</v>
      </c>
      <c r="J3677" s="7">
        <v>43569</v>
      </c>
      <c r="K3677" s="15">
        <v>71</v>
      </c>
      <c r="L3677" s="6" t="s">
        <v>44</v>
      </c>
      <c r="M3677" s="6">
        <f t="shared" si="229"/>
        <v>2019</v>
      </c>
      <c r="N3677" s="6">
        <f t="shared" si="230"/>
        <v>4</v>
      </c>
      <c r="O3677" s="6" t="str">
        <f>VLOOKUP(L3677,'User input'!$D$6:$E$16,2,FALSE)</f>
        <v>Gigastuff</v>
      </c>
      <c r="P3677" s="6">
        <f>VLOOKUP(L3677,'User input'!$D$6:$G$16,3,FALSE)</f>
        <v>1.89</v>
      </c>
      <c r="Q3677" s="6">
        <f>VLOOKUP(L3677,'User input'!$D$6:$G$16,4,FALSE)</f>
        <v>18</v>
      </c>
      <c r="R3677" s="6">
        <f t="shared" si="231"/>
        <v>1278</v>
      </c>
      <c r="S3677" s="26">
        <f t="shared" si="228"/>
        <v>2415.42</v>
      </c>
      <c r="T3677" s="26">
        <f>IF(K3677&lt;'User input'!$I$9,'User input'!$J$8,IF(K3677&lt;'User input'!$I$10,'User input'!$J$9,IF(K3677&lt;'User input'!$I$11,'User input'!$J$10,'User input'!$J$11)))*S3677</f>
        <v>120.77100000000002</v>
      </c>
      <c r="U3677" s="26">
        <f>K3677*'User input'!$J$17+'User input'!$J$16</f>
        <v>0.5</v>
      </c>
    </row>
    <row r="3678" spans="1:21" x14ac:dyDescent="0.25">
      <c r="A3678" s="18">
        <v>3770</v>
      </c>
      <c r="B3678" s="10" t="s">
        <v>8529</v>
      </c>
      <c r="C3678" s="10" t="s">
        <v>784</v>
      </c>
      <c r="D3678" s="10" t="s">
        <v>49</v>
      </c>
      <c r="E3678" s="10" t="s">
        <v>16</v>
      </c>
      <c r="F3678" s="16">
        <v>30</v>
      </c>
      <c r="G3678" s="10" t="s">
        <v>8530</v>
      </c>
      <c r="H3678" s="10" t="s">
        <v>1287</v>
      </c>
      <c r="I3678" s="10" t="s">
        <v>32</v>
      </c>
      <c r="J3678" s="11">
        <v>43759</v>
      </c>
      <c r="K3678" s="16">
        <v>6</v>
      </c>
      <c r="L3678" s="10" t="s">
        <v>99</v>
      </c>
      <c r="M3678" s="10">
        <f t="shared" si="229"/>
        <v>2019</v>
      </c>
      <c r="N3678" s="10">
        <f t="shared" si="230"/>
        <v>10</v>
      </c>
      <c r="O3678" s="10" t="str">
        <f>VLOOKUP(L3678,'User input'!$D$6:$E$16,2,FALSE)</f>
        <v>Superwossname</v>
      </c>
      <c r="P3678" s="10">
        <f>VLOOKUP(L3678,'User input'!$D$6:$G$16,3,FALSE)</f>
        <v>3.49</v>
      </c>
      <c r="Q3678" s="10">
        <f>VLOOKUP(L3678,'User input'!$D$6:$G$16,4,FALSE)</f>
        <v>20</v>
      </c>
      <c r="R3678" s="10">
        <f t="shared" si="231"/>
        <v>120</v>
      </c>
      <c r="S3678" s="27">
        <f t="shared" si="228"/>
        <v>418.8</v>
      </c>
      <c r="T3678" s="27">
        <f>IF(K3678&lt;'User input'!$I$9,'User input'!$J$8,IF(K3678&lt;'User input'!$I$10,'User input'!$J$9,IF(K3678&lt;'User input'!$I$11,'User input'!$J$10,'User input'!$J$11)))*S3678</f>
        <v>0</v>
      </c>
      <c r="U3678" s="27">
        <f>K3678*'User input'!$J$17+'User input'!$J$16</f>
        <v>0.5</v>
      </c>
    </row>
    <row r="3679" spans="1:21" x14ac:dyDescent="0.25">
      <c r="A3679" s="17">
        <v>3771</v>
      </c>
      <c r="B3679" s="6" t="s">
        <v>8531</v>
      </c>
      <c r="C3679" s="6" t="s">
        <v>891</v>
      </c>
      <c r="D3679" s="6" t="s">
        <v>41</v>
      </c>
      <c r="E3679" s="6" t="s">
        <v>16</v>
      </c>
      <c r="F3679" s="15">
        <v>60</v>
      </c>
      <c r="G3679" s="6" t="s">
        <v>8532</v>
      </c>
      <c r="H3679" s="6" t="s">
        <v>2180</v>
      </c>
      <c r="I3679" s="6" t="s">
        <v>32</v>
      </c>
      <c r="J3679" s="7">
        <v>44403</v>
      </c>
      <c r="K3679" s="15">
        <v>98</v>
      </c>
      <c r="L3679" s="6" t="s">
        <v>39</v>
      </c>
      <c r="M3679" s="6">
        <f t="shared" si="229"/>
        <v>2021</v>
      </c>
      <c r="N3679" s="6">
        <f t="shared" si="230"/>
        <v>7</v>
      </c>
      <c r="O3679" s="6" t="str">
        <f>VLOOKUP(L3679,'User input'!$D$6:$E$16,2,FALSE)</f>
        <v>Ultrathing V1</v>
      </c>
      <c r="P3679" s="6">
        <f>VLOOKUP(L3679,'User input'!$D$6:$G$16,3,FALSE)</f>
        <v>1.79</v>
      </c>
      <c r="Q3679" s="6">
        <f>VLOOKUP(L3679,'User input'!$D$6:$G$16,4,FALSE)</f>
        <v>17</v>
      </c>
      <c r="R3679" s="6">
        <f t="shared" si="231"/>
        <v>1666</v>
      </c>
      <c r="S3679" s="26">
        <f t="shared" si="228"/>
        <v>2982.14</v>
      </c>
      <c r="T3679" s="26">
        <f>IF(K3679&lt;'User input'!$I$9,'User input'!$J$8,IF(K3679&lt;'User input'!$I$10,'User input'!$J$9,IF(K3679&lt;'User input'!$I$11,'User input'!$J$10,'User input'!$J$11)))*S3679</f>
        <v>149.107</v>
      </c>
      <c r="U3679" s="26">
        <f>K3679*'User input'!$J$17+'User input'!$J$16</f>
        <v>0.5</v>
      </c>
    </row>
    <row r="3680" spans="1:21" x14ac:dyDescent="0.25">
      <c r="A3680" s="18">
        <v>3772</v>
      </c>
      <c r="B3680" s="10" t="s">
        <v>2395</v>
      </c>
      <c r="C3680" s="10" t="s">
        <v>8533</v>
      </c>
      <c r="D3680" s="10" t="s">
        <v>28</v>
      </c>
      <c r="E3680" s="10" t="s">
        <v>29</v>
      </c>
      <c r="F3680" s="16">
        <v>30</v>
      </c>
      <c r="G3680" s="10" t="s">
        <v>8534</v>
      </c>
      <c r="H3680" s="10" t="s">
        <v>5691</v>
      </c>
      <c r="I3680" s="10" t="s">
        <v>25</v>
      </c>
      <c r="J3680" s="11">
        <v>44304</v>
      </c>
      <c r="K3680" s="16">
        <v>43</v>
      </c>
      <c r="L3680" s="10" t="s">
        <v>33</v>
      </c>
      <c r="M3680" s="10">
        <f t="shared" si="229"/>
        <v>2021</v>
      </c>
      <c r="N3680" s="10">
        <f t="shared" si="230"/>
        <v>4</v>
      </c>
      <c r="O3680" s="10" t="str">
        <f>VLOOKUP(L3680,'User input'!$D$6:$E$16,2,FALSE)</f>
        <v>Megawidget L</v>
      </c>
      <c r="P3680" s="10">
        <f>VLOOKUP(L3680,'User input'!$D$6:$G$16,3,FALSE)</f>
        <v>1.79</v>
      </c>
      <c r="Q3680" s="10">
        <f>VLOOKUP(L3680,'User input'!$D$6:$G$16,4,FALSE)</f>
        <v>24</v>
      </c>
      <c r="R3680" s="10">
        <f t="shared" si="231"/>
        <v>1032</v>
      </c>
      <c r="S3680" s="27">
        <f t="shared" si="228"/>
        <v>1847.28</v>
      </c>
      <c r="T3680" s="27">
        <f>IF(K3680&lt;'User input'!$I$9,'User input'!$J$8,IF(K3680&lt;'User input'!$I$10,'User input'!$J$9,IF(K3680&lt;'User input'!$I$11,'User input'!$J$10,'User input'!$J$11)))*S3680</f>
        <v>55.418399999999998</v>
      </c>
      <c r="U3680" s="27">
        <f>K3680*'User input'!$J$17+'User input'!$J$16</f>
        <v>0.5</v>
      </c>
    </row>
    <row r="3681" spans="1:21" x14ac:dyDescent="0.25">
      <c r="A3681" s="17">
        <v>3773</v>
      </c>
      <c r="B3681" s="6" t="s">
        <v>5406</v>
      </c>
      <c r="C3681" s="6" t="s">
        <v>8535</v>
      </c>
      <c r="D3681" s="6" t="s">
        <v>49</v>
      </c>
      <c r="E3681" s="6" t="s">
        <v>16</v>
      </c>
      <c r="F3681" s="15">
        <v>90</v>
      </c>
      <c r="G3681" s="6" t="s">
        <v>8536</v>
      </c>
      <c r="H3681" s="6" t="s">
        <v>3232</v>
      </c>
      <c r="I3681" s="6" t="s">
        <v>32</v>
      </c>
      <c r="J3681" s="7">
        <v>43694</v>
      </c>
      <c r="K3681" s="15">
        <v>77</v>
      </c>
      <c r="L3681" s="6" t="s">
        <v>33</v>
      </c>
      <c r="M3681" s="6">
        <f t="shared" si="229"/>
        <v>2019</v>
      </c>
      <c r="N3681" s="6">
        <f t="shared" si="230"/>
        <v>8</v>
      </c>
      <c r="O3681" s="6" t="str">
        <f>VLOOKUP(L3681,'User input'!$D$6:$E$16,2,FALSE)</f>
        <v>Megawidget L</v>
      </c>
      <c r="P3681" s="6">
        <f>VLOOKUP(L3681,'User input'!$D$6:$G$16,3,FALSE)</f>
        <v>1.79</v>
      </c>
      <c r="Q3681" s="6">
        <f>VLOOKUP(L3681,'User input'!$D$6:$G$16,4,FALSE)</f>
        <v>24</v>
      </c>
      <c r="R3681" s="6">
        <f t="shared" si="231"/>
        <v>1848</v>
      </c>
      <c r="S3681" s="26">
        <f t="shared" si="228"/>
        <v>3307.92</v>
      </c>
      <c r="T3681" s="26">
        <f>IF(K3681&lt;'User input'!$I$9,'User input'!$J$8,IF(K3681&lt;'User input'!$I$10,'User input'!$J$9,IF(K3681&lt;'User input'!$I$11,'User input'!$J$10,'User input'!$J$11)))*S3681</f>
        <v>165.39600000000002</v>
      </c>
      <c r="U3681" s="26">
        <f>K3681*'User input'!$J$17+'User input'!$J$16</f>
        <v>0.5</v>
      </c>
    </row>
    <row r="3682" spans="1:21" x14ac:dyDescent="0.25">
      <c r="A3682" s="18">
        <v>3774</v>
      </c>
      <c r="B3682" s="10" t="s">
        <v>584</v>
      </c>
      <c r="C3682" s="10" t="s">
        <v>5409</v>
      </c>
      <c r="D3682" s="10" t="s">
        <v>28</v>
      </c>
      <c r="E3682" s="10" t="s">
        <v>29</v>
      </c>
      <c r="F3682" s="16">
        <v>60</v>
      </c>
      <c r="G3682" s="10" t="s">
        <v>8537</v>
      </c>
      <c r="H3682" s="10" t="s">
        <v>6745</v>
      </c>
      <c r="I3682" s="10" t="s">
        <v>32</v>
      </c>
      <c r="J3682" s="11">
        <v>43779</v>
      </c>
      <c r="K3682" s="16">
        <v>49</v>
      </c>
      <c r="L3682" s="10" t="s">
        <v>157</v>
      </c>
      <c r="M3682" s="10">
        <f t="shared" si="229"/>
        <v>2019</v>
      </c>
      <c r="N3682" s="10">
        <f t="shared" si="230"/>
        <v>11</v>
      </c>
      <c r="O3682" s="10" t="str">
        <f>VLOOKUP(L3682,'User input'!$D$6:$E$16,2,FALSE)</f>
        <v>Ultrathing V3</v>
      </c>
      <c r="P3682" s="10">
        <f>VLOOKUP(L3682,'User input'!$D$6:$G$16,3,FALSE)</f>
        <v>3.39</v>
      </c>
      <c r="Q3682" s="10">
        <f>VLOOKUP(L3682,'User input'!$D$6:$G$16,4,FALSE)</f>
        <v>24</v>
      </c>
      <c r="R3682" s="10">
        <f t="shared" si="231"/>
        <v>1176</v>
      </c>
      <c r="S3682" s="27">
        <f t="shared" si="228"/>
        <v>3986.6400000000003</v>
      </c>
      <c r="T3682" s="27">
        <f>IF(K3682&lt;'User input'!$I$9,'User input'!$J$8,IF(K3682&lt;'User input'!$I$10,'User input'!$J$9,IF(K3682&lt;'User input'!$I$11,'User input'!$J$10,'User input'!$J$11)))*S3682</f>
        <v>119.59920000000001</v>
      </c>
      <c r="U3682" s="27">
        <f>K3682*'User input'!$J$17+'User input'!$J$16</f>
        <v>0.5</v>
      </c>
    </row>
    <row r="3683" spans="1:21" x14ac:dyDescent="0.25">
      <c r="A3683" s="17">
        <v>3775</v>
      </c>
      <c r="B3683" s="6" t="s">
        <v>894</v>
      </c>
      <c r="C3683" s="6" t="s">
        <v>3915</v>
      </c>
      <c r="D3683" s="6" t="s">
        <v>617</v>
      </c>
      <c r="E3683" s="6" t="s">
        <v>29</v>
      </c>
      <c r="F3683" s="15">
        <v>30</v>
      </c>
      <c r="G3683" s="6" t="s">
        <v>8538</v>
      </c>
      <c r="H3683" s="6" t="s">
        <v>3235</v>
      </c>
      <c r="I3683" s="6" t="s">
        <v>32</v>
      </c>
      <c r="J3683" s="7">
        <v>44087</v>
      </c>
      <c r="K3683" s="15">
        <v>25</v>
      </c>
      <c r="L3683" s="6" t="s">
        <v>68</v>
      </c>
      <c r="M3683" s="6">
        <f t="shared" si="229"/>
        <v>2020</v>
      </c>
      <c r="N3683" s="6">
        <f t="shared" si="230"/>
        <v>9</v>
      </c>
      <c r="O3683" s="6" t="str">
        <f>VLOOKUP(L3683,'User input'!$D$6:$E$16,2,FALSE)</f>
        <v>Megawidget M</v>
      </c>
      <c r="P3683" s="6">
        <f>VLOOKUP(L3683,'User input'!$D$6:$G$16,3,FALSE)</f>
        <v>1.29</v>
      </c>
      <c r="Q3683" s="6">
        <f>VLOOKUP(L3683,'User input'!$D$6:$G$16,4,FALSE)</f>
        <v>24</v>
      </c>
      <c r="R3683" s="6">
        <f t="shared" si="231"/>
        <v>600</v>
      </c>
      <c r="S3683" s="26">
        <f t="shared" si="228"/>
        <v>774</v>
      </c>
      <c r="T3683" s="26">
        <f>IF(K3683&lt;'User input'!$I$9,'User input'!$J$8,IF(K3683&lt;'User input'!$I$10,'User input'!$J$9,IF(K3683&lt;'User input'!$I$11,'User input'!$J$10,'User input'!$J$11)))*S3683</f>
        <v>23.22</v>
      </c>
      <c r="U3683" s="26">
        <f>K3683*'User input'!$J$17+'User input'!$J$16</f>
        <v>0.5</v>
      </c>
    </row>
    <row r="3684" spans="1:21" x14ac:dyDescent="0.25">
      <c r="A3684" s="18">
        <v>3776</v>
      </c>
      <c r="B3684" s="10" t="s">
        <v>1366</v>
      </c>
      <c r="C3684" s="10" t="s">
        <v>8539</v>
      </c>
      <c r="D3684" s="10" t="s">
        <v>28</v>
      </c>
      <c r="E3684" s="10" t="s">
        <v>29</v>
      </c>
      <c r="F3684" s="16">
        <v>30</v>
      </c>
      <c r="G3684" s="10" t="s">
        <v>8540</v>
      </c>
      <c r="H3684" s="10" t="s">
        <v>1591</v>
      </c>
      <c r="I3684" s="10" t="s">
        <v>32</v>
      </c>
      <c r="J3684" s="11">
        <v>43763</v>
      </c>
      <c r="K3684" s="16">
        <v>76</v>
      </c>
      <c r="L3684" s="10" t="s">
        <v>20</v>
      </c>
      <c r="M3684" s="10">
        <f t="shared" si="229"/>
        <v>2019</v>
      </c>
      <c r="N3684" s="10">
        <f t="shared" si="230"/>
        <v>10</v>
      </c>
      <c r="O3684" s="10" t="str">
        <f>VLOOKUP(L3684,'User input'!$D$6:$E$16,2,FALSE)</f>
        <v>Hyperwotsit</v>
      </c>
      <c r="P3684" s="10">
        <f>VLOOKUP(L3684,'User input'!$D$6:$G$16,3,FALSE)</f>
        <v>2.0099999999999998</v>
      </c>
      <c r="Q3684" s="10">
        <f>VLOOKUP(L3684,'User input'!$D$6:$G$16,4,FALSE)</f>
        <v>20</v>
      </c>
      <c r="R3684" s="10">
        <f t="shared" si="231"/>
        <v>1520</v>
      </c>
      <c r="S3684" s="27">
        <f t="shared" si="228"/>
        <v>3055.2</v>
      </c>
      <c r="T3684" s="27">
        <f>IF(K3684&lt;'User input'!$I$9,'User input'!$J$8,IF(K3684&lt;'User input'!$I$10,'User input'!$J$9,IF(K3684&lt;'User input'!$I$11,'User input'!$J$10,'User input'!$J$11)))*S3684</f>
        <v>152.76</v>
      </c>
      <c r="U3684" s="27">
        <f>K3684*'User input'!$J$17+'User input'!$J$16</f>
        <v>0.5</v>
      </c>
    </row>
    <row r="3685" spans="1:21" x14ac:dyDescent="0.25">
      <c r="A3685" s="17">
        <v>3777</v>
      </c>
      <c r="B3685" s="6" t="s">
        <v>8331</v>
      </c>
      <c r="C3685" s="6" t="s">
        <v>4386</v>
      </c>
      <c r="D3685" s="6" t="s">
        <v>15</v>
      </c>
      <c r="E3685" s="6" t="s">
        <v>16</v>
      </c>
      <c r="F3685" s="15">
        <v>90</v>
      </c>
      <c r="G3685" s="6" t="s">
        <v>8541</v>
      </c>
      <c r="H3685" s="6" t="s">
        <v>2488</v>
      </c>
      <c r="I3685" s="6" t="s">
        <v>908</v>
      </c>
      <c r="J3685" s="7">
        <v>43613</v>
      </c>
      <c r="K3685" s="15">
        <v>38</v>
      </c>
      <c r="L3685" s="6" t="s">
        <v>20</v>
      </c>
      <c r="M3685" s="6">
        <f t="shared" si="229"/>
        <v>2019</v>
      </c>
      <c r="N3685" s="6">
        <f t="shared" si="230"/>
        <v>5</v>
      </c>
      <c r="O3685" s="6" t="str">
        <f>VLOOKUP(L3685,'User input'!$D$6:$E$16,2,FALSE)</f>
        <v>Hyperwotsit</v>
      </c>
      <c r="P3685" s="6">
        <f>VLOOKUP(L3685,'User input'!$D$6:$G$16,3,FALSE)</f>
        <v>2.0099999999999998</v>
      </c>
      <c r="Q3685" s="6">
        <f>VLOOKUP(L3685,'User input'!$D$6:$G$16,4,FALSE)</f>
        <v>20</v>
      </c>
      <c r="R3685" s="6">
        <f t="shared" si="231"/>
        <v>760</v>
      </c>
      <c r="S3685" s="26">
        <f t="shared" si="228"/>
        <v>1527.6</v>
      </c>
      <c r="T3685" s="26">
        <f>IF(K3685&lt;'User input'!$I$9,'User input'!$J$8,IF(K3685&lt;'User input'!$I$10,'User input'!$J$9,IF(K3685&lt;'User input'!$I$11,'User input'!$J$10,'User input'!$J$11)))*S3685</f>
        <v>45.827999999999996</v>
      </c>
      <c r="U3685" s="26">
        <f>K3685*'User input'!$J$17+'User input'!$J$16</f>
        <v>0.5</v>
      </c>
    </row>
    <row r="3686" spans="1:21" x14ac:dyDescent="0.25">
      <c r="A3686" s="18">
        <v>3778</v>
      </c>
      <c r="B3686" s="10" t="s">
        <v>8542</v>
      </c>
      <c r="C3686" s="10" t="s">
        <v>5309</v>
      </c>
      <c r="D3686" s="10" t="s">
        <v>49</v>
      </c>
      <c r="E3686" s="10" t="s">
        <v>16</v>
      </c>
      <c r="F3686" s="16">
        <v>30</v>
      </c>
      <c r="G3686" s="10" t="s">
        <v>8543</v>
      </c>
      <c r="H3686" s="10" t="s">
        <v>7516</v>
      </c>
      <c r="I3686" s="10" t="s">
        <v>185</v>
      </c>
      <c r="J3686" s="11">
        <v>43798</v>
      </c>
      <c r="K3686" s="16">
        <v>59</v>
      </c>
      <c r="L3686" s="10" t="s">
        <v>20</v>
      </c>
      <c r="M3686" s="10">
        <f t="shared" si="229"/>
        <v>2019</v>
      </c>
      <c r="N3686" s="10">
        <f t="shared" si="230"/>
        <v>11</v>
      </c>
      <c r="O3686" s="10" t="str">
        <f>VLOOKUP(L3686,'User input'!$D$6:$E$16,2,FALSE)</f>
        <v>Hyperwotsit</v>
      </c>
      <c r="P3686" s="10">
        <f>VLOOKUP(L3686,'User input'!$D$6:$G$16,3,FALSE)</f>
        <v>2.0099999999999998</v>
      </c>
      <c r="Q3686" s="10">
        <f>VLOOKUP(L3686,'User input'!$D$6:$G$16,4,FALSE)</f>
        <v>20</v>
      </c>
      <c r="R3686" s="10">
        <f t="shared" si="231"/>
        <v>1180</v>
      </c>
      <c r="S3686" s="27">
        <f t="shared" si="228"/>
        <v>2371.7999999999997</v>
      </c>
      <c r="T3686" s="27">
        <f>IF(K3686&lt;'User input'!$I$9,'User input'!$J$8,IF(K3686&lt;'User input'!$I$10,'User input'!$J$9,IF(K3686&lt;'User input'!$I$11,'User input'!$J$10,'User input'!$J$11)))*S3686</f>
        <v>118.58999999999999</v>
      </c>
      <c r="U3686" s="27">
        <f>K3686*'User input'!$J$17+'User input'!$J$16</f>
        <v>0.5</v>
      </c>
    </row>
    <row r="3687" spans="1:21" x14ac:dyDescent="0.25">
      <c r="A3687" s="17">
        <v>3779</v>
      </c>
      <c r="B3687" s="6" t="s">
        <v>8544</v>
      </c>
      <c r="C3687" s="6" t="s">
        <v>7443</v>
      </c>
      <c r="D3687" s="6" t="s">
        <v>28</v>
      </c>
      <c r="E3687" s="6" t="s">
        <v>29</v>
      </c>
      <c r="F3687" s="15">
        <v>60</v>
      </c>
      <c r="G3687" s="6" t="s">
        <v>8545</v>
      </c>
      <c r="H3687" s="6" t="s">
        <v>4551</v>
      </c>
      <c r="I3687" s="6" t="s">
        <v>38</v>
      </c>
      <c r="J3687" s="7">
        <v>43705</v>
      </c>
      <c r="K3687" s="15">
        <v>12</v>
      </c>
      <c r="L3687" s="6" t="s">
        <v>20</v>
      </c>
      <c r="M3687" s="6">
        <f t="shared" si="229"/>
        <v>2019</v>
      </c>
      <c r="N3687" s="6">
        <f t="shared" si="230"/>
        <v>8</v>
      </c>
      <c r="O3687" s="6" t="str">
        <f>VLOOKUP(L3687,'User input'!$D$6:$E$16,2,FALSE)</f>
        <v>Hyperwotsit</v>
      </c>
      <c r="P3687" s="6">
        <f>VLOOKUP(L3687,'User input'!$D$6:$G$16,3,FALSE)</f>
        <v>2.0099999999999998</v>
      </c>
      <c r="Q3687" s="6">
        <f>VLOOKUP(L3687,'User input'!$D$6:$G$16,4,FALSE)</f>
        <v>20</v>
      </c>
      <c r="R3687" s="6">
        <f t="shared" si="231"/>
        <v>240</v>
      </c>
      <c r="S3687" s="26">
        <f t="shared" si="228"/>
        <v>482.4</v>
      </c>
      <c r="T3687" s="26">
        <f>IF(K3687&lt;'User input'!$I$9,'User input'!$J$8,IF(K3687&lt;'User input'!$I$10,'User input'!$J$9,IF(K3687&lt;'User input'!$I$11,'User input'!$J$10,'User input'!$J$11)))*S3687</f>
        <v>0</v>
      </c>
      <c r="U3687" s="26">
        <f>K3687*'User input'!$J$17+'User input'!$J$16</f>
        <v>0.5</v>
      </c>
    </row>
    <row r="3688" spans="1:21" x14ac:dyDescent="0.25">
      <c r="A3688" s="18">
        <v>3780</v>
      </c>
      <c r="B3688" s="10" t="s">
        <v>8546</v>
      </c>
      <c r="C3688" s="10" t="s">
        <v>302</v>
      </c>
      <c r="D3688" s="10" t="s">
        <v>15</v>
      </c>
      <c r="E3688" s="10" t="s">
        <v>16</v>
      </c>
      <c r="F3688" s="16">
        <v>30</v>
      </c>
      <c r="G3688" s="10" t="s">
        <v>8545</v>
      </c>
      <c r="H3688" s="10" t="s">
        <v>1342</v>
      </c>
      <c r="I3688" s="10" t="s">
        <v>32</v>
      </c>
      <c r="J3688" s="11">
        <v>43971</v>
      </c>
      <c r="K3688" s="16">
        <v>76</v>
      </c>
      <c r="L3688" s="10" t="s">
        <v>157</v>
      </c>
      <c r="M3688" s="10">
        <f t="shared" si="229"/>
        <v>2020</v>
      </c>
      <c r="N3688" s="10">
        <f t="shared" si="230"/>
        <v>5</v>
      </c>
      <c r="O3688" s="10" t="str">
        <f>VLOOKUP(L3688,'User input'!$D$6:$E$16,2,FALSE)</f>
        <v>Ultrathing V3</v>
      </c>
      <c r="P3688" s="10">
        <f>VLOOKUP(L3688,'User input'!$D$6:$G$16,3,FALSE)</f>
        <v>3.39</v>
      </c>
      <c r="Q3688" s="10">
        <f>VLOOKUP(L3688,'User input'!$D$6:$G$16,4,FALSE)</f>
        <v>24</v>
      </c>
      <c r="R3688" s="10">
        <f t="shared" si="231"/>
        <v>1824</v>
      </c>
      <c r="S3688" s="27">
        <f t="shared" si="228"/>
        <v>6183.3600000000006</v>
      </c>
      <c r="T3688" s="27">
        <f>IF(K3688&lt;'User input'!$I$9,'User input'!$J$8,IF(K3688&lt;'User input'!$I$10,'User input'!$J$9,IF(K3688&lt;'User input'!$I$11,'User input'!$J$10,'User input'!$J$11)))*S3688</f>
        <v>309.16800000000006</v>
      </c>
      <c r="U3688" s="27">
        <f>K3688*'User input'!$J$17+'User input'!$J$16</f>
        <v>0.5</v>
      </c>
    </row>
    <row r="3689" spans="1:21" x14ac:dyDescent="0.25">
      <c r="A3689" s="17">
        <v>3781</v>
      </c>
      <c r="B3689" s="6" t="s">
        <v>8547</v>
      </c>
      <c r="C3689" s="6" t="s">
        <v>5180</v>
      </c>
      <c r="D3689" s="6" t="s">
        <v>15</v>
      </c>
      <c r="E3689" s="6" t="s">
        <v>16</v>
      </c>
      <c r="F3689" s="15">
        <v>30</v>
      </c>
      <c r="G3689" s="6" t="s">
        <v>8548</v>
      </c>
      <c r="H3689" s="6" t="s">
        <v>595</v>
      </c>
      <c r="I3689" s="6" t="s">
        <v>32</v>
      </c>
      <c r="J3689" s="7">
        <v>43934</v>
      </c>
      <c r="K3689" s="15">
        <v>73</v>
      </c>
      <c r="L3689" s="6" t="s">
        <v>78</v>
      </c>
      <c r="M3689" s="6">
        <f t="shared" si="229"/>
        <v>2020</v>
      </c>
      <c r="N3689" s="6">
        <f t="shared" si="230"/>
        <v>4</v>
      </c>
      <c r="O3689" s="6" t="str">
        <f>VLOOKUP(L3689,'User input'!$D$6:$E$16,2,FALSE)</f>
        <v>Ultrathing V2</v>
      </c>
      <c r="P3689" s="6">
        <f>VLOOKUP(L3689,'User input'!$D$6:$G$16,3,FALSE)</f>
        <v>2.95</v>
      </c>
      <c r="Q3689" s="6">
        <f>VLOOKUP(L3689,'User input'!$D$6:$G$16,4,FALSE)</f>
        <v>20</v>
      </c>
      <c r="R3689" s="6">
        <f t="shared" si="231"/>
        <v>1460</v>
      </c>
      <c r="S3689" s="26">
        <f t="shared" si="228"/>
        <v>4307</v>
      </c>
      <c r="T3689" s="26">
        <f>IF(K3689&lt;'User input'!$I$9,'User input'!$J$8,IF(K3689&lt;'User input'!$I$10,'User input'!$J$9,IF(K3689&lt;'User input'!$I$11,'User input'!$J$10,'User input'!$J$11)))*S3689</f>
        <v>215.35000000000002</v>
      </c>
      <c r="U3689" s="26">
        <f>K3689*'User input'!$J$17+'User input'!$J$16</f>
        <v>0.5</v>
      </c>
    </row>
    <row r="3690" spans="1:21" x14ac:dyDescent="0.25">
      <c r="A3690" s="18">
        <v>3782</v>
      </c>
      <c r="B3690" s="10" t="s">
        <v>8549</v>
      </c>
      <c r="C3690" s="10" t="s">
        <v>4802</v>
      </c>
      <c r="D3690" s="10" t="s">
        <v>41</v>
      </c>
      <c r="E3690" s="10" t="s">
        <v>16</v>
      </c>
      <c r="F3690" s="16">
        <v>60</v>
      </c>
      <c r="G3690" s="10" t="s">
        <v>8550</v>
      </c>
      <c r="H3690" s="10" t="s">
        <v>6880</v>
      </c>
      <c r="I3690" s="10" t="s">
        <v>32</v>
      </c>
      <c r="J3690" s="11">
        <v>44241</v>
      </c>
      <c r="K3690" s="16">
        <v>54</v>
      </c>
      <c r="L3690" s="10" t="s">
        <v>78</v>
      </c>
      <c r="M3690" s="10">
        <f t="shared" si="229"/>
        <v>2021</v>
      </c>
      <c r="N3690" s="10">
        <f t="shared" si="230"/>
        <v>2</v>
      </c>
      <c r="O3690" s="10" t="str">
        <f>VLOOKUP(L3690,'User input'!$D$6:$E$16,2,FALSE)</f>
        <v>Ultrathing V2</v>
      </c>
      <c r="P3690" s="10">
        <f>VLOOKUP(L3690,'User input'!$D$6:$G$16,3,FALSE)</f>
        <v>2.95</v>
      </c>
      <c r="Q3690" s="10">
        <f>VLOOKUP(L3690,'User input'!$D$6:$G$16,4,FALSE)</f>
        <v>20</v>
      </c>
      <c r="R3690" s="10">
        <f t="shared" si="231"/>
        <v>1080</v>
      </c>
      <c r="S3690" s="27">
        <f t="shared" si="228"/>
        <v>3186</v>
      </c>
      <c r="T3690" s="27">
        <f>IF(K3690&lt;'User input'!$I$9,'User input'!$J$8,IF(K3690&lt;'User input'!$I$10,'User input'!$J$9,IF(K3690&lt;'User input'!$I$11,'User input'!$J$10,'User input'!$J$11)))*S3690</f>
        <v>159.30000000000001</v>
      </c>
      <c r="U3690" s="27">
        <f>K3690*'User input'!$J$17+'User input'!$J$16</f>
        <v>0.5</v>
      </c>
    </row>
    <row r="3691" spans="1:21" x14ac:dyDescent="0.25">
      <c r="A3691" s="17">
        <v>3783</v>
      </c>
      <c r="B3691" s="6" t="s">
        <v>8551</v>
      </c>
      <c r="C3691" s="6" t="s">
        <v>4032</v>
      </c>
      <c r="D3691" s="6" t="s">
        <v>28</v>
      </c>
      <c r="E3691" s="6" t="s">
        <v>29</v>
      </c>
      <c r="F3691" s="15">
        <v>60</v>
      </c>
      <c r="G3691" s="6" t="s">
        <v>8552</v>
      </c>
      <c r="H3691" s="6" t="s">
        <v>7799</v>
      </c>
      <c r="I3691" s="6" t="s">
        <v>929</v>
      </c>
      <c r="J3691" s="7">
        <v>43732</v>
      </c>
      <c r="K3691" s="15">
        <v>67</v>
      </c>
      <c r="L3691" s="6" t="s">
        <v>157</v>
      </c>
      <c r="M3691" s="6">
        <f t="shared" si="229"/>
        <v>2019</v>
      </c>
      <c r="N3691" s="6">
        <f t="shared" si="230"/>
        <v>9</v>
      </c>
      <c r="O3691" s="6" t="str">
        <f>VLOOKUP(L3691,'User input'!$D$6:$E$16,2,FALSE)</f>
        <v>Ultrathing V3</v>
      </c>
      <c r="P3691" s="6">
        <f>VLOOKUP(L3691,'User input'!$D$6:$G$16,3,FALSE)</f>
        <v>3.39</v>
      </c>
      <c r="Q3691" s="6">
        <f>VLOOKUP(L3691,'User input'!$D$6:$G$16,4,FALSE)</f>
        <v>24</v>
      </c>
      <c r="R3691" s="6">
        <f t="shared" si="231"/>
        <v>1608</v>
      </c>
      <c r="S3691" s="26">
        <f t="shared" si="228"/>
        <v>5451.12</v>
      </c>
      <c r="T3691" s="26">
        <f>IF(K3691&lt;'User input'!$I$9,'User input'!$J$8,IF(K3691&lt;'User input'!$I$10,'User input'!$J$9,IF(K3691&lt;'User input'!$I$11,'User input'!$J$10,'User input'!$J$11)))*S3691</f>
        <v>272.55599999999998</v>
      </c>
      <c r="U3691" s="26">
        <f>K3691*'User input'!$J$17+'User input'!$J$16</f>
        <v>0.5</v>
      </c>
    </row>
    <row r="3692" spans="1:21" x14ac:dyDescent="0.25">
      <c r="A3692" s="18">
        <v>3784</v>
      </c>
      <c r="B3692" s="10" t="s">
        <v>8553</v>
      </c>
      <c r="C3692" s="10" t="s">
        <v>186</v>
      </c>
      <c r="D3692" s="10" t="s">
        <v>49</v>
      </c>
      <c r="E3692" s="10" t="s">
        <v>16</v>
      </c>
      <c r="F3692" s="16">
        <v>60</v>
      </c>
      <c r="G3692" s="10" t="s">
        <v>8554</v>
      </c>
      <c r="H3692" s="10" t="s">
        <v>139</v>
      </c>
      <c r="I3692" s="10" t="s">
        <v>32</v>
      </c>
      <c r="J3692" s="11">
        <v>43635</v>
      </c>
      <c r="K3692" s="16">
        <v>7</v>
      </c>
      <c r="L3692" s="10" t="s">
        <v>52</v>
      </c>
      <c r="M3692" s="10">
        <f t="shared" si="229"/>
        <v>2019</v>
      </c>
      <c r="N3692" s="10">
        <f t="shared" si="230"/>
        <v>6</v>
      </c>
      <c r="O3692" s="10" t="str">
        <f>VLOOKUP(L3692,'User input'!$D$6:$E$16,2,FALSE)</f>
        <v>Megawidget S</v>
      </c>
      <c r="P3692" s="10">
        <f>VLOOKUP(L3692,'User input'!$D$6:$G$16,3,FALSE)</f>
        <v>0.69</v>
      </c>
      <c r="Q3692" s="10">
        <f>VLOOKUP(L3692,'User input'!$D$6:$G$16,4,FALSE)</f>
        <v>24</v>
      </c>
      <c r="R3692" s="10">
        <f t="shared" si="231"/>
        <v>168</v>
      </c>
      <c r="S3692" s="27">
        <f t="shared" si="228"/>
        <v>115.91999999999999</v>
      </c>
      <c r="T3692" s="27">
        <f>IF(K3692&lt;'User input'!$I$9,'User input'!$J$8,IF(K3692&lt;'User input'!$I$10,'User input'!$J$9,IF(K3692&lt;'User input'!$I$11,'User input'!$J$10,'User input'!$J$11)))*S3692</f>
        <v>0</v>
      </c>
      <c r="U3692" s="27">
        <f>K3692*'User input'!$J$17+'User input'!$J$16</f>
        <v>0.5</v>
      </c>
    </row>
    <row r="3693" spans="1:21" x14ac:dyDescent="0.25">
      <c r="A3693" s="17">
        <v>3785</v>
      </c>
      <c r="B3693" s="6" t="s">
        <v>1740</v>
      </c>
      <c r="C3693" s="6" t="s">
        <v>2667</v>
      </c>
      <c r="D3693" s="6" t="s">
        <v>28</v>
      </c>
      <c r="E3693" s="6" t="s">
        <v>29</v>
      </c>
      <c r="F3693" s="15">
        <v>90</v>
      </c>
      <c r="G3693" s="6" t="s">
        <v>8555</v>
      </c>
      <c r="H3693" s="6" t="s">
        <v>6743</v>
      </c>
      <c r="I3693" s="6" t="s">
        <v>122</v>
      </c>
      <c r="J3693" s="7">
        <v>43864</v>
      </c>
      <c r="K3693" s="15">
        <v>7</v>
      </c>
      <c r="L3693" s="6" t="s">
        <v>33</v>
      </c>
      <c r="M3693" s="6">
        <f t="shared" si="229"/>
        <v>2020</v>
      </c>
      <c r="N3693" s="6">
        <f t="shared" si="230"/>
        <v>2</v>
      </c>
      <c r="O3693" s="6" t="str">
        <f>VLOOKUP(L3693,'User input'!$D$6:$E$16,2,FALSE)</f>
        <v>Megawidget L</v>
      </c>
      <c r="P3693" s="6">
        <f>VLOOKUP(L3693,'User input'!$D$6:$G$16,3,FALSE)</f>
        <v>1.79</v>
      </c>
      <c r="Q3693" s="6">
        <f>VLOOKUP(L3693,'User input'!$D$6:$G$16,4,FALSE)</f>
        <v>24</v>
      </c>
      <c r="R3693" s="6">
        <f t="shared" si="231"/>
        <v>168</v>
      </c>
      <c r="S3693" s="26">
        <f t="shared" si="228"/>
        <v>300.72000000000003</v>
      </c>
      <c r="T3693" s="26">
        <f>IF(K3693&lt;'User input'!$I$9,'User input'!$J$8,IF(K3693&lt;'User input'!$I$10,'User input'!$J$9,IF(K3693&lt;'User input'!$I$11,'User input'!$J$10,'User input'!$J$11)))*S3693</f>
        <v>0</v>
      </c>
      <c r="U3693" s="26">
        <f>K3693*'User input'!$J$17+'User input'!$J$16</f>
        <v>0.5</v>
      </c>
    </row>
    <row r="3694" spans="1:21" x14ac:dyDescent="0.25">
      <c r="A3694" s="18">
        <v>3786</v>
      </c>
      <c r="B3694" s="10" t="s">
        <v>8556</v>
      </c>
      <c r="C3694" s="10" t="s">
        <v>3688</v>
      </c>
      <c r="D3694" s="10" t="s">
        <v>28</v>
      </c>
      <c r="E3694" s="10" t="s">
        <v>29</v>
      </c>
      <c r="F3694" s="16">
        <v>60</v>
      </c>
      <c r="G3694" s="10" t="s">
        <v>8557</v>
      </c>
      <c r="H3694" s="10" t="s">
        <v>5773</v>
      </c>
      <c r="I3694" s="10" t="s">
        <v>291</v>
      </c>
      <c r="J3694" s="11">
        <v>43563</v>
      </c>
      <c r="K3694" s="16">
        <v>32</v>
      </c>
      <c r="L3694" s="10" t="s">
        <v>44</v>
      </c>
      <c r="M3694" s="10">
        <f t="shared" si="229"/>
        <v>2019</v>
      </c>
      <c r="N3694" s="10">
        <f t="shared" si="230"/>
        <v>4</v>
      </c>
      <c r="O3694" s="10" t="str">
        <f>VLOOKUP(L3694,'User input'!$D$6:$E$16,2,FALSE)</f>
        <v>Gigastuff</v>
      </c>
      <c r="P3694" s="10">
        <f>VLOOKUP(L3694,'User input'!$D$6:$G$16,3,FALSE)</f>
        <v>1.89</v>
      </c>
      <c r="Q3694" s="10">
        <f>VLOOKUP(L3694,'User input'!$D$6:$G$16,4,FALSE)</f>
        <v>18</v>
      </c>
      <c r="R3694" s="10">
        <f t="shared" si="231"/>
        <v>576</v>
      </c>
      <c r="S3694" s="27">
        <f t="shared" si="228"/>
        <v>1088.6399999999999</v>
      </c>
      <c r="T3694" s="27">
        <f>IF(K3694&lt;'User input'!$I$9,'User input'!$J$8,IF(K3694&lt;'User input'!$I$10,'User input'!$J$9,IF(K3694&lt;'User input'!$I$11,'User input'!$J$10,'User input'!$J$11)))*S3694</f>
        <v>32.659199999999998</v>
      </c>
      <c r="U3694" s="27">
        <f>K3694*'User input'!$J$17+'User input'!$J$16</f>
        <v>0.5</v>
      </c>
    </row>
    <row r="3695" spans="1:21" x14ac:dyDescent="0.25">
      <c r="A3695" s="17">
        <v>3787</v>
      </c>
      <c r="B3695" s="6" t="s">
        <v>3390</v>
      </c>
      <c r="C3695" s="6" t="s">
        <v>1589</v>
      </c>
      <c r="D3695" s="6" t="s">
        <v>49</v>
      </c>
      <c r="E3695" s="6" t="s">
        <v>16</v>
      </c>
      <c r="F3695" s="15">
        <v>30</v>
      </c>
      <c r="G3695" s="6" t="s">
        <v>8558</v>
      </c>
      <c r="H3695" s="6" t="s">
        <v>1721</v>
      </c>
      <c r="I3695" s="6" t="s">
        <v>32</v>
      </c>
      <c r="J3695" s="7">
        <v>43516</v>
      </c>
      <c r="K3695" s="15">
        <v>54</v>
      </c>
      <c r="L3695" s="6" t="s">
        <v>78</v>
      </c>
      <c r="M3695" s="6">
        <f t="shared" si="229"/>
        <v>2019</v>
      </c>
      <c r="N3695" s="6">
        <f t="shared" si="230"/>
        <v>2</v>
      </c>
      <c r="O3695" s="6" t="str">
        <f>VLOOKUP(L3695,'User input'!$D$6:$E$16,2,FALSE)</f>
        <v>Ultrathing V2</v>
      </c>
      <c r="P3695" s="6">
        <f>VLOOKUP(L3695,'User input'!$D$6:$G$16,3,FALSE)</f>
        <v>2.95</v>
      </c>
      <c r="Q3695" s="6">
        <f>VLOOKUP(L3695,'User input'!$D$6:$G$16,4,FALSE)</f>
        <v>20</v>
      </c>
      <c r="R3695" s="6">
        <f t="shared" si="231"/>
        <v>1080</v>
      </c>
      <c r="S3695" s="26">
        <f t="shared" si="228"/>
        <v>3186</v>
      </c>
      <c r="T3695" s="26">
        <f>IF(K3695&lt;'User input'!$I$9,'User input'!$J$8,IF(K3695&lt;'User input'!$I$10,'User input'!$J$9,IF(K3695&lt;'User input'!$I$11,'User input'!$J$10,'User input'!$J$11)))*S3695</f>
        <v>159.30000000000001</v>
      </c>
      <c r="U3695" s="26">
        <f>K3695*'User input'!$J$17+'User input'!$J$16</f>
        <v>0.5</v>
      </c>
    </row>
    <row r="3696" spans="1:21" x14ac:dyDescent="0.25">
      <c r="A3696" s="18">
        <v>3788</v>
      </c>
      <c r="B3696" s="10" t="s">
        <v>7774</v>
      </c>
      <c r="C3696" s="10" t="s">
        <v>2489</v>
      </c>
      <c r="D3696" s="10" t="s">
        <v>28</v>
      </c>
      <c r="E3696" s="10" t="s">
        <v>29</v>
      </c>
      <c r="F3696" s="16">
        <v>30</v>
      </c>
      <c r="G3696" s="10" t="s">
        <v>8559</v>
      </c>
      <c r="H3696" s="10" t="s">
        <v>5822</v>
      </c>
      <c r="I3696" s="10" t="s">
        <v>25</v>
      </c>
      <c r="J3696" s="11">
        <v>44288</v>
      </c>
      <c r="K3696" s="16">
        <v>94</v>
      </c>
      <c r="L3696" s="10" t="s">
        <v>62</v>
      </c>
      <c r="M3696" s="10">
        <f t="shared" si="229"/>
        <v>2021</v>
      </c>
      <c r="N3696" s="10">
        <f t="shared" si="230"/>
        <v>4</v>
      </c>
      <c r="O3696" s="10" t="str">
        <f>VLOOKUP(L3696,'User input'!$D$6:$E$16,2,FALSE)</f>
        <v>Ultrathing V4</v>
      </c>
      <c r="P3696" s="10">
        <f>VLOOKUP(L3696,'User input'!$D$6:$G$16,3,FALSE)</f>
        <v>3.99</v>
      </c>
      <c r="Q3696" s="10">
        <f>VLOOKUP(L3696,'User input'!$D$6:$G$16,4,FALSE)</f>
        <v>24</v>
      </c>
      <c r="R3696" s="10">
        <f t="shared" si="231"/>
        <v>2256</v>
      </c>
      <c r="S3696" s="27">
        <f t="shared" si="228"/>
        <v>9001.44</v>
      </c>
      <c r="T3696" s="27">
        <f>IF(K3696&lt;'User input'!$I$9,'User input'!$J$8,IF(K3696&lt;'User input'!$I$10,'User input'!$J$9,IF(K3696&lt;'User input'!$I$11,'User input'!$J$10,'User input'!$J$11)))*S3696</f>
        <v>450.07200000000006</v>
      </c>
      <c r="U3696" s="27">
        <f>K3696*'User input'!$J$17+'User input'!$J$16</f>
        <v>0.5</v>
      </c>
    </row>
    <row r="3697" spans="1:21" x14ac:dyDescent="0.25">
      <c r="A3697" s="17">
        <v>3789</v>
      </c>
      <c r="B3697" s="6" t="s">
        <v>904</v>
      </c>
      <c r="C3697" s="6" t="s">
        <v>270</v>
      </c>
      <c r="D3697" s="6" t="s">
        <v>41</v>
      </c>
      <c r="E3697" s="6" t="s">
        <v>16</v>
      </c>
      <c r="F3697" s="15">
        <v>60</v>
      </c>
      <c r="G3697" s="6" t="s">
        <v>8560</v>
      </c>
      <c r="H3697" s="6" t="s">
        <v>681</v>
      </c>
      <c r="I3697" s="6" t="s">
        <v>682</v>
      </c>
      <c r="J3697" s="7">
        <v>43900</v>
      </c>
      <c r="K3697" s="15">
        <v>77</v>
      </c>
      <c r="L3697" s="6" t="s">
        <v>44</v>
      </c>
      <c r="M3697" s="6">
        <f t="shared" si="229"/>
        <v>2020</v>
      </c>
      <c r="N3697" s="6">
        <f t="shared" si="230"/>
        <v>3</v>
      </c>
      <c r="O3697" s="6" t="str">
        <f>VLOOKUP(L3697,'User input'!$D$6:$E$16,2,FALSE)</f>
        <v>Gigastuff</v>
      </c>
      <c r="P3697" s="6">
        <f>VLOOKUP(L3697,'User input'!$D$6:$G$16,3,FALSE)</f>
        <v>1.89</v>
      </c>
      <c r="Q3697" s="6">
        <f>VLOOKUP(L3697,'User input'!$D$6:$G$16,4,FALSE)</f>
        <v>18</v>
      </c>
      <c r="R3697" s="6">
        <f t="shared" si="231"/>
        <v>1386</v>
      </c>
      <c r="S3697" s="26">
        <f t="shared" si="228"/>
        <v>2619.54</v>
      </c>
      <c r="T3697" s="26">
        <f>IF(K3697&lt;'User input'!$I$9,'User input'!$J$8,IF(K3697&lt;'User input'!$I$10,'User input'!$J$9,IF(K3697&lt;'User input'!$I$11,'User input'!$J$10,'User input'!$J$11)))*S3697</f>
        <v>130.977</v>
      </c>
      <c r="U3697" s="26">
        <f>K3697*'User input'!$J$17+'User input'!$J$16</f>
        <v>0.5</v>
      </c>
    </row>
    <row r="3698" spans="1:21" x14ac:dyDescent="0.25">
      <c r="A3698" s="18">
        <v>3790</v>
      </c>
      <c r="B3698" s="10" t="s">
        <v>8561</v>
      </c>
      <c r="C3698" s="10" t="s">
        <v>8562</v>
      </c>
      <c r="D3698" s="10" t="s">
        <v>41</v>
      </c>
      <c r="E3698" s="10" t="s">
        <v>16</v>
      </c>
      <c r="F3698" s="16">
        <v>30</v>
      </c>
      <c r="G3698" s="10" t="s">
        <v>8563</v>
      </c>
      <c r="H3698" s="10" t="s">
        <v>637</v>
      </c>
      <c r="I3698" s="10" t="s">
        <v>291</v>
      </c>
      <c r="J3698" s="11">
        <v>43922</v>
      </c>
      <c r="K3698" s="16">
        <v>74</v>
      </c>
      <c r="L3698" s="10" t="s">
        <v>157</v>
      </c>
      <c r="M3698" s="10">
        <f t="shared" si="229"/>
        <v>2020</v>
      </c>
      <c r="N3698" s="10">
        <f t="shared" si="230"/>
        <v>4</v>
      </c>
      <c r="O3698" s="10" t="str">
        <f>VLOOKUP(L3698,'User input'!$D$6:$E$16,2,FALSE)</f>
        <v>Ultrathing V3</v>
      </c>
      <c r="P3698" s="10">
        <f>VLOOKUP(L3698,'User input'!$D$6:$G$16,3,FALSE)</f>
        <v>3.39</v>
      </c>
      <c r="Q3698" s="10">
        <f>VLOOKUP(L3698,'User input'!$D$6:$G$16,4,FALSE)</f>
        <v>24</v>
      </c>
      <c r="R3698" s="10">
        <f t="shared" si="231"/>
        <v>1776</v>
      </c>
      <c r="S3698" s="27">
        <f t="shared" si="228"/>
        <v>6020.64</v>
      </c>
      <c r="T3698" s="27">
        <f>IF(K3698&lt;'User input'!$I$9,'User input'!$J$8,IF(K3698&lt;'User input'!$I$10,'User input'!$J$9,IF(K3698&lt;'User input'!$I$11,'User input'!$J$10,'User input'!$J$11)))*S3698</f>
        <v>301.03200000000004</v>
      </c>
      <c r="U3698" s="27">
        <f>K3698*'User input'!$J$17+'User input'!$J$16</f>
        <v>0.5</v>
      </c>
    </row>
    <row r="3699" spans="1:21" x14ac:dyDescent="0.25">
      <c r="A3699" s="17">
        <v>3791</v>
      </c>
      <c r="B3699" s="6" t="s">
        <v>8564</v>
      </c>
      <c r="C3699" s="6" t="s">
        <v>2424</v>
      </c>
      <c r="D3699" s="6" t="s">
        <v>28</v>
      </c>
      <c r="E3699" s="6" t="s">
        <v>29</v>
      </c>
      <c r="F3699" s="15">
        <v>60</v>
      </c>
      <c r="G3699" s="6" t="s">
        <v>8565</v>
      </c>
      <c r="H3699" s="6" t="s">
        <v>3881</v>
      </c>
      <c r="I3699" s="6" t="s">
        <v>108</v>
      </c>
      <c r="J3699" s="7">
        <v>43639</v>
      </c>
      <c r="K3699" s="15">
        <v>75</v>
      </c>
      <c r="L3699" s="6" t="s">
        <v>78</v>
      </c>
      <c r="M3699" s="6">
        <f t="shared" si="229"/>
        <v>2019</v>
      </c>
      <c r="N3699" s="6">
        <f t="shared" si="230"/>
        <v>6</v>
      </c>
      <c r="O3699" s="6" t="str">
        <f>VLOOKUP(L3699,'User input'!$D$6:$E$16,2,FALSE)</f>
        <v>Ultrathing V2</v>
      </c>
      <c r="P3699" s="6">
        <f>VLOOKUP(L3699,'User input'!$D$6:$G$16,3,FALSE)</f>
        <v>2.95</v>
      </c>
      <c r="Q3699" s="6">
        <f>VLOOKUP(L3699,'User input'!$D$6:$G$16,4,FALSE)</f>
        <v>20</v>
      </c>
      <c r="R3699" s="6">
        <f t="shared" si="231"/>
        <v>1500</v>
      </c>
      <c r="S3699" s="26">
        <f t="shared" si="228"/>
        <v>4425</v>
      </c>
      <c r="T3699" s="26">
        <f>IF(K3699&lt;'User input'!$I$9,'User input'!$J$8,IF(K3699&lt;'User input'!$I$10,'User input'!$J$9,IF(K3699&lt;'User input'!$I$11,'User input'!$J$10,'User input'!$J$11)))*S3699</f>
        <v>221.25</v>
      </c>
      <c r="U3699" s="26">
        <f>K3699*'User input'!$J$17+'User input'!$J$16</f>
        <v>0.5</v>
      </c>
    </row>
    <row r="3700" spans="1:21" x14ac:dyDescent="0.25">
      <c r="A3700" s="18">
        <v>3792</v>
      </c>
      <c r="B3700" s="10" t="s">
        <v>8566</v>
      </c>
      <c r="C3700" s="10" t="s">
        <v>477</v>
      </c>
      <c r="D3700" s="10" t="s">
        <v>49</v>
      </c>
      <c r="E3700" s="10" t="s">
        <v>16</v>
      </c>
      <c r="F3700" s="16">
        <v>60</v>
      </c>
      <c r="G3700" s="10" t="s">
        <v>8567</v>
      </c>
      <c r="H3700" s="10" t="s">
        <v>3654</v>
      </c>
      <c r="I3700" s="10" t="s">
        <v>1476</v>
      </c>
      <c r="J3700" s="11">
        <v>43843</v>
      </c>
      <c r="K3700" s="16">
        <v>17</v>
      </c>
      <c r="L3700" s="10" t="s">
        <v>44</v>
      </c>
      <c r="M3700" s="10">
        <f t="shared" si="229"/>
        <v>2020</v>
      </c>
      <c r="N3700" s="10">
        <f t="shared" si="230"/>
        <v>1</v>
      </c>
      <c r="O3700" s="10" t="str">
        <f>VLOOKUP(L3700,'User input'!$D$6:$E$16,2,FALSE)</f>
        <v>Gigastuff</v>
      </c>
      <c r="P3700" s="10">
        <f>VLOOKUP(L3700,'User input'!$D$6:$G$16,3,FALSE)</f>
        <v>1.89</v>
      </c>
      <c r="Q3700" s="10">
        <f>VLOOKUP(L3700,'User input'!$D$6:$G$16,4,FALSE)</f>
        <v>18</v>
      </c>
      <c r="R3700" s="10">
        <f t="shared" si="231"/>
        <v>306</v>
      </c>
      <c r="S3700" s="27">
        <f t="shared" si="228"/>
        <v>578.33999999999992</v>
      </c>
      <c r="T3700" s="27">
        <f>IF(K3700&lt;'User input'!$I$9,'User input'!$J$8,IF(K3700&lt;'User input'!$I$10,'User input'!$J$9,IF(K3700&lt;'User input'!$I$11,'User input'!$J$10,'User input'!$J$11)))*S3700</f>
        <v>0</v>
      </c>
      <c r="U3700" s="27">
        <f>K3700*'User input'!$J$17+'User input'!$J$16</f>
        <v>0.5</v>
      </c>
    </row>
    <row r="3701" spans="1:21" x14ac:dyDescent="0.25">
      <c r="A3701" s="17">
        <v>3793</v>
      </c>
      <c r="B3701" s="6" t="s">
        <v>7284</v>
      </c>
      <c r="C3701" s="6" t="s">
        <v>2322</v>
      </c>
      <c r="D3701" s="6" t="s">
        <v>49</v>
      </c>
      <c r="E3701" s="6" t="s">
        <v>16</v>
      </c>
      <c r="F3701" s="15">
        <v>30</v>
      </c>
      <c r="G3701" s="6" t="s">
        <v>8568</v>
      </c>
      <c r="H3701" s="6" t="s">
        <v>5913</v>
      </c>
      <c r="I3701" s="6" t="s">
        <v>171</v>
      </c>
      <c r="J3701" s="7">
        <v>44062</v>
      </c>
      <c r="K3701" s="15">
        <v>21</v>
      </c>
      <c r="L3701" s="6" t="s">
        <v>99</v>
      </c>
      <c r="M3701" s="6">
        <f t="shared" si="229"/>
        <v>2020</v>
      </c>
      <c r="N3701" s="6">
        <f t="shared" si="230"/>
        <v>8</v>
      </c>
      <c r="O3701" s="6" t="str">
        <f>VLOOKUP(L3701,'User input'!$D$6:$E$16,2,FALSE)</f>
        <v>Superwossname</v>
      </c>
      <c r="P3701" s="6">
        <f>VLOOKUP(L3701,'User input'!$D$6:$G$16,3,FALSE)</f>
        <v>3.49</v>
      </c>
      <c r="Q3701" s="6">
        <f>VLOOKUP(L3701,'User input'!$D$6:$G$16,4,FALSE)</f>
        <v>20</v>
      </c>
      <c r="R3701" s="6">
        <f t="shared" si="231"/>
        <v>420</v>
      </c>
      <c r="S3701" s="26">
        <f t="shared" si="228"/>
        <v>1465.8000000000002</v>
      </c>
      <c r="T3701" s="26">
        <f>IF(K3701&lt;'User input'!$I$9,'User input'!$J$8,IF(K3701&lt;'User input'!$I$10,'User input'!$J$9,IF(K3701&lt;'User input'!$I$11,'User input'!$J$10,'User input'!$J$11)))*S3701</f>
        <v>43.974000000000004</v>
      </c>
      <c r="U3701" s="26">
        <f>K3701*'User input'!$J$17+'User input'!$J$16</f>
        <v>0.5</v>
      </c>
    </row>
    <row r="3702" spans="1:21" x14ac:dyDescent="0.25">
      <c r="A3702" s="18">
        <v>3794</v>
      </c>
      <c r="B3702" s="10" t="s">
        <v>437</v>
      </c>
      <c r="C3702" s="10" t="s">
        <v>3455</v>
      </c>
      <c r="D3702" s="10" t="s">
        <v>28</v>
      </c>
      <c r="E3702" s="10" t="s">
        <v>29</v>
      </c>
      <c r="F3702" s="16">
        <v>60</v>
      </c>
      <c r="G3702" s="10" t="s">
        <v>8569</v>
      </c>
      <c r="H3702" s="10" t="s">
        <v>1851</v>
      </c>
      <c r="I3702" s="10" t="s">
        <v>87</v>
      </c>
      <c r="J3702" s="11">
        <v>43769</v>
      </c>
      <c r="K3702" s="16">
        <v>10</v>
      </c>
      <c r="L3702" s="10" t="s">
        <v>157</v>
      </c>
      <c r="M3702" s="10">
        <f t="shared" si="229"/>
        <v>2019</v>
      </c>
      <c r="N3702" s="10">
        <f t="shared" si="230"/>
        <v>10</v>
      </c>
      <c r="O3702" s="10" t="str">
        <f>VLOOKUP(L3702,'User input'!$D$6:$E$16,2,FALSE)</f>
        <v>Ultrathing V3</v>
      </c>
      <c r="P3702" s="10">
        <f>VLOOKUP(L3702,'User input'!$D$6:$G$16,3,FALSE)</f>
        <v>3.39</v>
      </c>
      <c r="Q3702" s="10">
        <f>VLOOKUP(L3702,'User input'!$D$6:$G$16,4,FALSE)</f>
        <v>24</v>
      </c>
      <c r="R3702" s="10">
        <f t="shared" si="231"/>
        <v>240</v>
      </c>
      <c r="S3702" s="27">
        <f t="shared" si="228"/>
        <v>813.6</v>
      </c>
      <c r="T3702" s="27">
        <f>IF(K3702&lt;'User input'!$I$9,'User input'!$J$8,IF(K3702&lt;'User input'!$I$10,'User input'!$J$9,IF(K3702&lt;'User input'!$I$11,'User input'!$J$10,'User input'!$J$11)))*S3702</f>
        <v>0</v>
      </c>
      <c r="U3702" s="27">
        <f>K3702*'User input'!$J$17+'User input'!$J$16</f>
        <v>0.5</v>
      </c>
    </row>
    <row r="3703" spans="1:21" x14ac:dyDescent="0.25">
      <c r="A3703" s="17">
        <v>3795</v>
      </c>
      <c r="B3703" s="6" t="s">
        <v>8570</v>
      </c>
      <c r="C3703" s="6" t="s">
        <v>1843</v>
      </c>
      <c r="D3703" s="6" t="s">
        <v>49</v>
      </c>
      <c r="E3703" s="6" t="s">
        <v>16</v>
      </c>
      <c r="F3703" s="15">
        <v>90</v>
      </c>
      <c r="G3703" s="6" t="s">
        <v>8569</v>
      </c>
      <c r="H3703" s="6" t="s">
        <v>1377</v>
      </c>
      <c r="I3703" s="6" t="s">
        <v>32</v>
      </c>
      <c r="J3703" s="7">
        <v>44339</v>
      </c>
      <c r="K3703" s="15">
        <v>94</v>
      </c>
      <c r="L3703" s="6" t="s">
        <v>99</v>
      </c>
      <c r="M3703" s="6">
        <f t="shared" si="229"/>
        <v>2021</v>
      </c>
      <c r="N3703" s="6">
        <f t="shared" si="230"/>
        <v>5</v>
      </c>
      <c r="O3703" s="6" t="str">
        <f>VLOOKUP(L3703,'User input'!$D$6:$E$16,2,FALSE)</f>
        <v>Superwossname</v>
      </c>
      <c r="P3703" s="6">
        <f>VLOOKUP(L3703,'User input'!$D$6:$G$16,3,FALSE)</f>
        <v>3.49</v>
      </c>
      <c r="Q3703" s="6">
        <f>VLOOKUP(L3703,'User input'!$D$6:$G$16,4,FALSE)</f>
        <v>20</v>
      </c>
      <c r="R3703" s="6">
        <f t="shared" si="231"/>
        <v>1880</v>
      </c>
      <c r="S3703" s="26">
        <f t="shared" si="228"/>
        <v>6561.2000000000007</v>
      </c>
      <c r="T3703" s="26">
        <f>IF(K3703&lt;'User input'!$I$9,'User input'!$J$8,IF(K3703&lt;'User input'!$I$10,'User input'!$J$9,IF(K3703&lt;'User input'!$I$11,'User input'!$J$10,'User input'!$J$11)))*S3703</f>
        <v>328.06000000000006</v>
      </c>
      <c r="U3703" s="26">
        <f>K3703*'User input'!$J$17+'User input'!$J$16</f>
        <v>0.5</v>
      </c>
    </row>
    <row r="3704" spans="1:21" x14ac:dyDescent="0.25">
      <c r="A3704" s="18">
        <v>3796</v>
      </c>
      <c r="B3704" s="10" t="s">
        <v>7594</v>
      </c>
      <c r="C3704" s="10" t="s">
        <v>5014</v>
      </c>
      <c r="D3704" s="10" t="s">
        <v>15</v>
      </c>
      <c r="E3704" s="10" t="s">
        <v>16</v>
      </c>
      <c r="F3704" s="16">
        <v>90</v>
      </c>
      <c r="G3704" s="10" t="s">
        <v>8571</v>
      </c>
      <c r="H3704" s="10" t="s">
        <v>1072</v>
      </c>
      <c r="I3704" s="10" t="s">
        <v>1073</v>
      </c>
      <c r="J3704" s="11">
        <v>44498</v>
      </c>
      <c r="K3704" s="16">
        <v>97</v>
      </c>
      <c r="L3704" s="10" t="s">
        <v>52</v>
      </c>
      <c r="M3704" s="10">
        <f t="shared" si="229"/>
        <v>2021</v>
      </c>
      <c r="N3704" s="10">
        <f t="shared" si="230"/>
        <v>10</v>
      </c>
      <c r="O3704" s="10" t="str">
        <f>VLOOKUP(L3704,'User input'!$D$6:$E$16,2,FALSE)</f>
        <v>Megawidget S</v>
      </c>
      <c r="P3704" s="10">
        <f>VLOOKUP(L3704,'User input'!$D$6:$G$16,3,FALSE)</f>
        <v>0.69</v>
      </c>
      <c r="Q3704" s="10">
        <f>VLOOKUP(L3704,'User input'!$D$6:$G$16,4,FALSE)</f>
        <v>24</v>
      </c>
      <c r="R3704" s="10">
        <f t="shared" si="231"/>
        <v>2328</v>
      </c>
      <c r="S3704" s="27">
        <f t="shared" si="228"/>
        <v>1606.32</v>
      </c>
      <c r="T3704" s="27">
        <f>IF(K3704&lt;'User input'!$I$9,'User input'!$J$8,IF(K3704&lt;'User input'!$I$10,'User input'!$J$9,IF(K3704&lt;'User input'!$I$11,'User input'!$J$10,'User input'!$J$11)))*S3704</f>
        <v>80.316000000000003</v>
      </c>
      <c r="U3704" s="27">
        <f>K3704*'User input'!$J$17+'User input'!$J$16</f>
        <v>0.5</v>
      </c>
    </row>
    <row r="3705" spans="1:21" x14ac:dyDescent="0.25">
      <c r="A3705" s="17">
        <v>3797</v>
      </c>
      <c r="B3705" s="6" t="s">
        <v>5828</v>
      </c>
      <c r="C3705" s="6" t="s">
        <v>836</v>
      </c>
      <c r="D3705" s="6" t="s">
        <v>28</v>
      </c>
      <c r="E3705" s="6" t="s">
        <v>29</v>
      </c>
      <c r="F3705" s="15">
        <v>90</v>
      </c>
      <c r="G3705" s="6" t="s">
        <v>8572</v>
      </c>
      <c r="H3705" s="6" t="s">
        <v>4068</v>
      </c>
      <c r="I3705" s="6" t="s">
        <v>32</v>
      </c>
      <c r="J3705" s="7">
        <v>43867</v>
      </c>
      <c r="K3705" s="15">
        <v>20</v>
      </c>
      <c r="L3705" s="6" t="s">
        <v>33</v>
      </c>
      <c r="M3705" s="6">
        <f t="shared" si="229"/>
        <v>2020</v>
      </c>
      <c r="N3705" s="6">
        <f t="shared" si="230"/>
        <v>2</v>
      </c>
      <c r="O3705" s="6" t="str">
        <f>VLOOKUP(L3705,'User input'!$D$6:$E$16,2,FALSE)</f>
        <v>Megawidget L</v>
      </c>
      <c r="P3705" s="6">
        <f>VLOOKUP(L3705,'User input'!$D$6:$G$16,3,FALSE)</f>
        <v>1.79</v>
      </c>
      <c r="Q3705" s="6">
        <f>VLOOKUP(L3705,'User input'!$D$6:$G$16,4,FALSE)</f>
        <v>24</v>
      </c>
      <c r="R3705" s="6">
        <f t="shared" si="231"/>
        <v>480</v>
      </c>
      <c r="S3705" s="26">
        <f t="shared" si="228"/>
        <v>859.2</v>
      </c>
      <c r="T3705" s="26">
        <f>IF(K3705&lt;'User input'!$I$9,'User input'!$J$8,IF(K3705&lt;'User input'!$I$10,'User input'!$J$9,IF(K3705&lt;'User input'!$I$11,'User input'!$J$10,'User input'!$J$11)))*S3705</f>
        <v>25.776</v>
      </c>
      <c r="U3705" s="26">
        <f>K3705*'User input'!$J$17+'User input'!$J$16</f>
        <v>0.5</v>
      </c>
    </row>
    <row r="3706" spans="1:21" x14ac:dyDescent="0.25">
      <c r="A3706" s="18">
        <v>3798</v>
      </c>
      <c r="B3706" s="10" t="s">
        <v>8573</v>
      </c>
      <c r="C3706" s="10" t="s">
        <v>1049</v>
      </c>
      <c r="D3706" s="10" t="s">
        <v>49</v>
      </c>
      <c r="E3706" s="10" t="s">
        <v>16</v>
      </c>
      <c r="F3706" s="16">
        <v>30</v>
      </c>
      <c r="G3706" s="10" t="s">
        <v>8574</v>
      </c>
      <c r="H3706" s="10" t="s">
        <v>848</v>
      </c>
      <c r="I3706" s="10" t="s">
        <v>32</v>
      </c>
      <c r="J3706" s="11">
        <v>43676</v>
      </c>
      <c r="K3706" s="16">
        <v>42</v>
      </c>
      <c r="L3706" s="10" t="s">
        <v>52</v>
      </c>
      <c r="M3706" s="10">
        <f t="shared" si="229"/>
        <v>2019</v>
      </c>
      <c r="N3706" s="10">
        <f t="shared" si="230"/>
        <v>7</v>
      </c>
      <c r="O3706" s="10" t="str">
        <f>VLOOKUP(L3706,'User input'!$D$6:$E$16,2,FALSE)</f>
        <v>Megawidget S</v>
      </c>
      <c r="P3706" s="10">
        <f>VLOOKUP(L3706,'User input'!$D$6:$G$16,3,FALSE)</f>
        <v>0.69</v>
      </c>
      <c r="Q3706" s="10">
        <f>VLOOKUP(L3706,'User input'!$D$6:$G$16,4,FALSE)</f>
        <v>24</v>
      </c>
      <c r="R3706" s="10">
        <f t="shared" si="231"/>
        <v>1008</v>
      </c>
      <c r="S3706" s="27">
        <f t="shared" si="228"/>
        <v>695.52</v>
      </c>
      <c r="T3706" s="27">
        <f>IF(K3706&lt;'User input'!$I$9,'User input'!$J$8,IF(K3706&lt;'User input'!$I$10,'User input'!$J$9,IF(K3706&lt;'User input'!$I$11,'User input'!$J$10,'User input'!$J$11)))*S3706</f>
        <v>20.865599999999997</v>
      </c>
      <c r="U3706" s="27">
        <f>K3706*'User input'!$J$17+'User input'!$J$16</f>
        <v>0.5</v>
      </c>
    </row>
    <row r="3707" spans="1:21" x14ac:dyDescent="0.25">
      <c r="A3707" s="17">
        <v>3799</v>
      </c>
      <c r="B3707" s="6" t="s">
        <v>8575</v>
      </c>
      <c r="C3707" s="6" t="s">
        <v>95</v>
      </c>
      <c r="D3707" s="6" t="s">
        <v>49</v>
      </c>
      <c r="E3707" s="6" t="s">
        <v>16</v>
      </c>
      <c r="F3707" s="15">
        <v>90</v>
      </c>
      <c r="G3707" s="6" t="s">
        <v>8576</v>
      </c>
      <c r="H3707" s="6" t="s">
        <v>5703</v>
      </c>
      <c r="I3707" s="6" t="s">
        <v>185</v>
      </c>
      <c r="J3707" s="7">
        <v>43628</v>
      </c>
      <c r="K3707" s="15">
        <v>80</v>
      </c>
      <c r="L3707" s="6" t="s">
        <v>33</v>
      </c>
      <c r="M3707" s="6">
        <f t="shared" si="229"/>
        <v>2019</v>
      </c>
      <c r="N3707" s="6">
        <f t="shared" si="230"/>
        <v>6</v>
      </c>
      <c r="O3707" s="6" t="str">
        <f>VLOOKUP(L3707,'User input'!$D$6:$E$16,2,FALSE)</f>
        <v>Megawidget L</v>
      </c>
      <c r="P3707" s="6">
        <f>VLOOKUP(L3707,'User input'!$D$6:$G$16,3,FALSE)</f>
        <v>1.79</v>
      </c>
      <c r="Q3707" s="6">
        <f>VLOOKUP(L3707,'User input'!$D$6:$G$16,4,FALSE)</f>
        <v>24</v>
      </c>
      <c r="R3707" s="6">
        <f t="shared" si="231"/>
        <v>1920</v>
      </c>
      <c r="S3707" s="26">
        <f t="shared" si="228"/>
        <v>3436.8</v>
      </c>
      <c r="T3707" s="26">
        <f>IF(K3707&lt;'User input'!$I$9,'User input'!$J$8,IF(K3707&lt;'User input'!$I$10,'User input'!$J$9,IF(K3707&lt;'User input'!$I$11,'User input'!$J$10,'User input'!$J$11)))*S3707</f>
        <v>171.84000000000003</v>
      </c>
      <c r="U3707" s="26">
        <f>K3707*'User input'!$J$17+'User input'!$J$16</f>
        <v>0.5</v>
      </c>
    </row>
    <row r="3708" spans="1:21" x14ac:dyDescent="0.25">
      <c r="A3708" s="17">
        <v>3801</v>
      </c>
      <c r="B3708" s="6" t="s">
        <v>3911</v>
      </c>
      <c r="C3708" s="6" t="s">
        <v>7830</v>
      </c>
      <c r="D3708" s="6" t="s">
        <v>15</v>
      </c>
      <c r="E3708" s="6" t="s">
        <v>16</v>
      </c>
      <c r="F3708" s="15">
        <v>60</v>
      </c>
      <c r="G3708" s="6" t="s">
        <v>8577</v>
      </c>
      <c r="H3708" s="6" t="s">
        <v>4571</v>
      </c>
      <c r="I3708" s="6" t="s">
        <v>32</v>
      </c>
      <c r="J3708" s="7">
        <v>44222</v>
      </c>
      <c r="K3708" s="15">
        <v>66</v>
      </c>
      <c r="L3708" s="6" t="s">
        <v>99</v>
      </c>
      <c r="M3708" s="6">
        <f t="shared" si="229"/>
        <v>2021</v>
      </c>
      <c r="N3708" s="6">
        <f t="shared" si="230"/>
        <v>1</v>
      </c>
      <c r="O3708" s="6" t="str">
        <f>VLOOKUP(L3708,'User input'!$D$6:$E$16,2,FALSE)</f>
        <v>Superwossname</v>
      </c>
      <c r="P3708" s="6">
        <f>VLOOKUP(L3708,'User input'!$D$6:$G$16,3,FALSE)</f>
        <v>3.49</v>
      </c>
      <c r="Q3708" s="6">
        <f>VLOOKUP(L3708,'User input'!$D$6:$G$16,4,FALSE)</f>
        <v>20</v>
      </c>
      <c r="R3708" s="6">
        <f t="shared" si="231"/>
        <v>1320</v>
      </c>
      <c r="S3708" s="26">
        <f t="shared" si="228"/>
        <v>4606.8</v>
      </c>
      <c r="T3708" s="26">
        <f>IF(K3708&lt;'User input'!$I$9,'User input'!$J$8,IF(K3708&lt;'User input'!$I$10,'User input'!$J$9,IF(K3708&lt;'User input'!$I$11,'User input'!$J$10,'User input'!$J$11)))*S3708</f>
        <v>230.34000000000003</v>
      </c>
      <c r="U3708" s="26">
        <f>K3708*'User input'!$J$17+'User input'!$J$16</f>
        <v>0.5</v>
      </c>
    </row>
    <row r="3709" spans="1:21" x14ac:dyDescent="0.25">
      <c r="A3709" s="18">
        <v>3802</v>
      </c>
      <c r="B3709" s="10" t="s">
        <v>4236</v>
      </c>
      <c r="C3709" s="10" t="s">
        <v>266</v>
      </c>
      <c r="D3709" s="10" t="s">
        <v>41</v>
      </c>
      <c r="E3709" s="10" t="s">
        <v>16</v>
      </c>
      <c r="F3709" s="16">
        <v>90</v>
      </c>
      <c r="G3709" s="10" t="s">
        <v>8578</v>
      </c>
      <c r="H3709" s="10" t="s">
        <v>6321</v>
      </c>
      <c r="I3709" s="10" t="s">
        <v>32</v>
      </c>
      <c r="J3709" s="11">
        <v>44560</v>
      </c>
      <c r="K3709" s="16">
        <v>26</v>
      </c>
      <c r="L3709" s="10" t="s">
        <v>78</v>
      </c>
      <c r="M3709" s="10">
        <f t="shared" si="229"/>
        <v>2021</v>
      </c>
      <c r="N3709" s="10">
        <f t="shared" si="230"/>
        <v>12</v>
      </c>
      <c r="O3709" s="10" t="str">
        <f>VLOOKUP(L3709,'User input'!$D$6:$E$16,2,FALSE)</f>
        <v>Ultrathing V2</v>
      </c>
      <c r="P3709" s="10">
        <f>VLOOKUP(L3709,'User input'!$D$6:$G$16,3,FALSE)</f>
        <v>2.95</v>
      </c>
      <c r="Q3709" s="10">
        <f>VLOOKUP(L3709,'User input'!$D$6:$G$16,4,FALSE)</f>
        <v>20</v>
      </c>
      <c r="R3709" s="10">
        <f t="shared" si="231"/>
        <v>520</v>
      </c>
      <c r="S3709" s="27">
        <f t="shared" si="228"/>
        <v>1534</v>
      </c>
      <c r="T3709" s="27">
        <f>IF(K3709&lt;'User input'!$I$9,'User input'!$J$8,IF(K3709&lt;'User input'!$I$10,'User input'!$J$9,IF(K3709&lt;'User input'!$I$11,'User input'!$J$10,'User input'!$J$11)))*S3709</f>
        <v>46.019999999999996</v>
      </c>
      <c r="U3709" s="27">
        <f>K3709*'User input'!$J$17+'User input'!$J$16</f>
        <v>0.5</v>
      </c>
    </row>
    <row r="3710" spans="1:21" x14ac:dyDescent="0.25">
      <c r="A3710" s="17">
        <v>3803</v>
      </c>
      <c r="B3710" s="6" t="s">
        <v>8579</v>
      </c>
      <c r="C3710" s="6" t="s">
        <v>5412</v>
      </c>
      <c r="D3710" s="6" t="s">
        <v>28</v>
      </c>
      <c r="E3710" s="6" t="s">
        <v>29</v>
      </c>
      <c r="F3710" s="15">
        <v>60</v>
      </c>
      <c r="G3710" s="6" t="s">
        <v>8580</v>
      </c>
      <c r="H3710" s="6" t="s">
        <v>1961</v>
      </c>
      <c r="I3710" s="6" t="s">
        <v>32</v>
      </c>
      <c r="J3710" s="7">
        <v>44131</v>
      </c>
      <c r="K3710" s="15">
        <v>14</v>
      </c>
      <c r="L3710" s="6" t="s">
        <v>39</v>
      </c>
      <c r="M3710" s="6">
        <f t="shared" si="229"/>
        <v>2020</v>
      </c>
      <c r="N3710" s="6">
        <f t="shared" si="230"/>
        <v>10</v>
      </c>
      <c r="O3710" s="6" t="str">
        <f>VLOOKUP(L3710,'User input'!$D$6:$E$16,2,FALSE)</f>
        <v>Ultrathing V1</v>
      </c>
      <c r="P3710" s="6">
        <f>VLOOKUP(L3710,'User input'!$D$6:$G$16,3,FALSE)</f>
        <v>1.79</v>
      </c>
      <c r="Q3710" s="6">
        <f>VLOOKUP(L3710,'User input'!$D$6:$G$16,4,FALSE)</f>
        <v>17</v>
      </c>
      <c r="R3710" s="6">
        <f t="shared" si="231"/>
        <v>238</v>
      </c>
      <c r="S3710" s="26">
        <f t="shared" si="228"/>
        <v>426.02</v>
      </c>
      <c r="T3710" s="26">
        <f>IF(K3710&lt;'User input'!$I$9,'User input'!$J$8,IF(K3710&lt;'User input'!$I$10,'User input'!$J$9,IF(K3710&lt;'User input'!$I$11,'User input'!$J$10,'User input'!$J$11)))*S3710</f>
        <v>0</v>
      </c>
      <c r="U3710" s="26">
        <f>K3710*'User input'!$J$17+'User input'!$J$16</f>
        <v>0.5</v>
      </c>
    </row>
    <row r="3711" spans="1:21" x14ac:dyDescent="0.25">
      <c r="A3711" s="18">
        <v>3804</v>
      </c>
      <c r="B3711" s="10" t="s">
        <v>8581</v>
      </c>
      <c r="C3711" s="10" t="s">
        <v>601</v>
      </c>
      <c r="D3711" s="10" t="s">
        <v>49</v>
      </c>
      <c r="E3711" s="10" t="s">
        <v>16</v>
      </c>
      <c r="F3711" s="16">
        <v>60</v>
      </c>
      <c r="G3711" s="10" t="s">
        <v>8582</v>
      </c>
      <c r="H3711" s="10" t="s">
        <v>659</v>
      </c>
      <c r="I3711" s="10" t="s">
        <v>32</v>
      </c>
      <c r="J3711" s="11">
        <v>43596</v>
      </c>
      <c r="K3711" s="16">
        <v>81</v>
      </c>
      <c r="L3711" s="10" t="s">
        <v>157</v>
      </c>
      <c r="M3711" s="10">
        <f t="shared" si="229"/>
        <v>2019</v>
      </c>
      <c r="N3711" s="10">
        <f t="shared" si="230"/>
        <v>5</v>
      </c>
      <c r="O3711" s="10" t="str">
        <f>VLOOKUP(L3711,'User input'!$D$6:$E$16,2,FALSE)</f>
        <v>Ultrathing V3</v>
      </c>
      <c r="P3711" s="10">
        <f>VLOOKUP(L3711,'User input'!$D$6:$G$16,3,FALSE)</f>
        <v>3.39</v>
      </c>
      <c r="Q3711" s="10">
        <f>VLOOKUP(L3711,'User input'!$D$6:$G$16,4,FALSE)</f>
        <v>24</v>
      </c>
      <c r="R3711" s="10">
        <f t="shared" si="231"/>
        <v>1944</v>
      </c>
      <c r="S3711" s="27">
        <f t="shared" si="228"/>
        <v>6590.16</v>
      </c>
      <c r="T3711" s="27">
        <f>IF(K3711&lt;'User input'!$I$9,'User input'!$J$8,IF(K3711&lt;'User input'!$I$10,'User input'!$J$9,IF(K3711&lt;'User input'!$I$11,'User input'!$J$10,'User input'!$J$11)))*S3711</f>
        <v>329.50800000000004</v>
      </c>
      <c r="U3711" s="27">
        <f>K3711*'User input'!$J$17+'User input'!$J$16</f>
        <v>0.5</v>
      </c>
    </row>
    <row r="3712" spans="1:21" x14ac:dyDescent="0.25">
      <c r="A3712" s="17">
        <v>3805</v>
      </c>
      <c r="B3712" s="6" t="s">
        <v>7536</v>
      </c>
      <c r="C3712" s="6" t="s">
        <v>8583</v>
      </c>
      <c r="D3712" s="6" t="s">
        <v>28</v>
      </c>
      <c r="E3712" s="6" t="s">
        <v>29</v>
      </c>
      <c r="F3712" s="15">
        <v>90</v>
      </c>
      <c r="G3712" s="6" t="s">
        <v>8584</v>
      </c>
      <c r="H3712" s="6" t="s">
        <v>2173</v>
      </c>
      <c r="I3712" s="6" t="s">
        <v>122</v>
      </c>
      <c r="J3712" s="7">
        <v>44380</v>
      </c>
      <c r="K3712" s="15">
        <v>98</v>
      </c>
      <c r="L3712" s="6" t="s">
        <v>52</v>
      </c>
      <c r="M3712" s="6">
        <f t="shared" si="229"/>
        <v>2021</v>
      </c>
      <c r="N3712" s="6">
        <f t="shared" si="230"/>
        <v>7</v>
      </c>
      <c r="O3712" s="6" t="str">
        <f>VLOOKUP(L3712,'User input'!$D$6:$E$16,2,FALSE)</f>
        <v>Megawidget S</v>
      </c>
      <c r="P3712" s="6">
        <f>VLOOKUP(L3712,'User input'!$D$6:$G$16,3,FALSE)</f>
        <v>0.69</v>
      </c>
      <c r="Q3712" s="6">
        <f>VLOOKUP(L3712,'User input'!$D$6:$G$16,4,FALSE)</f>
        <v>24</v>
      </c>
      <c r="R3712" s="6">
        <f t="shared" si="231"/>
        <v>2352</v>
      </c>
      <c r="S3712" s="26">
        <f t="shared" si="228"/>
        <v>1622.8799999999999</v>
      </c>
      <c r="T3712" s="26">
        <f>IF(K3712&lt;'User input'!$I$9,'User input'!$J$8,IF(K3712&lt;'User input'!$I$10,'User input'!$J$9,IF(K3712&lt;'User input'!$I$11,'User input'!$J$10,'User input'!$J$11)))*S3712</f>
        <v>81.144000000000005</v>
      </c>
      <c r="U3712" s="26">
        <f>K3712*'User input'!$J$17+'User input'!$J$16</f>
        <v>0.5</v>
      </c>
    </row>
    <row r="3713" spans="1:21" x14ac:dyDescent="0.25">
      <c r="A3713" s="18">
        <v>3806</v>
      </c>
      <c r="B3713" s="10" t="s">
        <v>6181</v>
      </c>
      <c r="C3713" s="10" t="s">
        <v>3540</v>
      </c>
      <c r="D3713" s="10" t="s">
        <v>28</v>
      </c>
      <c r="E3713" s="10" t="s">
        <v>29</v>
      </c>
      <c r="F3713" s="16">
        <v>90</v>
      </c>
      <c r="G3713" s="10" t="s">
        <v>8585</v>
      </c>
      <c r="H3713" s="10" t="s">
        <v>1310</v>
      </c>
      <c r="I3713" s="10" t="s">
        <v>32</v>
      </c>
      <c r="J3713" s="11">
        <v>43654</v>
      </c>
      <c r="K3713" s="16">
        <v>62</v>
      </c>
      <c r="L3713" s="10" t="s">
        <v>78</v>
      </c>
      <c r="M3713" s="10">
        <f t="shared" si="229"/>
        <v>2019</v>
      </c>
      <c r="N3713" s="10">
        <f t="shared" si="230"/>
        <v>7</v>
      </c>
      <c r="O3713" s="10" t="str">
        <f>VLOOKUP(L3713,'User input'!$D$6:$E$16,2,FALSE)</f>
        <v>Ultrathing V2</v>
      </c>
      <c r="P3713" s="10">
        <f>VLOOKUP(L3713,'User input'!$D$6:$G$16,3,FALSE)</f>
        <v>2.95</v>
      </c>
      <c r="Q3713" s="10">
        <f>VLOOKUP(L3713,'User input'!$D$6:$G$16,4,FALSE)</f>
        <v>20</v>
      </c>
      <c r="R3713" s="10">
        <f t="shared" si="231"/>
        <v>1240</v>
      </c>
      <c r="S3713" s="27">
        <f t="shared" si="228"/>
        <v>3658</v>
      </c>
      <c r="T3713" s="27">
        <f>IF(K3713&lt;'User input'!$I$9,'User input'!$J$8,IF(K3713&lt;'User input'!$I$10,'User input'!$J$9,IF(K3713&lt;'User input'!$I$11,'User input'!$J$10,'User input'!$J$11)))*S3713</f>
        <v>182.9</v>
      </c>
      <c r="U3713" s="27">
        <f>K3713*'User input'!$J$17+'User input'!$J$16</f>
        <v>0.5</v>
      </c>
    </row>
    <row r="3714" spans="1:21" x14ac:dyDescent="0.25">
      <c r="A3714" s="17">
        <v>3807</v>
      </c>
      <c r="B3714" s="6" t="s">
        <v>8586</v>
      </c>
      <c r="C3714" s="6" t="s">
        <v>5983</v>
      </c>
      <c r="D3714" s="6" t="s">
        <v>15</v>
      </c>
      <c r="E3714" s="6" t="s">
        <v>16</v>
      </c>
      <c r="F3714" s="15">
        <v>60</v>
      </c>
      <c r="G3714" s="6" t="s">
        <v>8587</v>
      </c>
      <c r="H3714" s="6" t="s">
        <v>1248</v>
      </c>
      <c r="I3714" s="6" t="s">
        <v>32</v>
      </c>
      <c r="J3714" s="7">
        <v>43887</v>
      </c>
      <c r="K3714" s="15">
        <v>50</v>
      </c>
      <c r="L3714" s="6" t="s">
        <v>20</v>
      </c>
      <c r="M3714" s="6">
        <f t="shared" si="229"/>
        <v>2020</v>
      </c>
      <c r="N3714" s="6">
        <f t="shared" si="230"/>
        <v>2</v>
      </c>
      <c r="O3714" s="6" t="str">
        <f>VLOOKUP(L3714,'User input'!$D$6:$E$16,2,FALSE)</f>
        <v>Hyperwotsit</v>
      </c>
      <c r="P3714" s="6">
        <f>VLOOKUP(L3714,'User input'!$D$6:$G$16,3,FALSE)</f>
        <v>2.0099999999999998</v>
      </c>
      <c r="Q3714" s="6">
        <f>VLOOKUP(L3714,'User input'!$D$6:$G$16,4,FALSE)</f>
        <v>20</v>
      </c>
      <c r="R3714" s="6">
        <f t="shared" si="231"/>
        <v>1000</v>
      </c>
      <c r="S3714" s="26">
        <f t="shared" si="228"/>
        <v>2009.9999999999998</v>
      </c>
      <c r="T3714" s="26">
        <f>IF(K3714&lt;'User input'!$I$9,'User input'!$J$8,IF(K3714&lt;'User input'!$I$10,'User input'!$J$9,IF(K3714&lt;'User input'!$I$11,'User input'!$J$10,'User input'!$J$11)))*S3714</f>
        <v>100.5</v>
      </c>
      <c r="U3714" s="26">
        <f>K3714*'User input'!$J$17+'User input'!$J$16</f>
        <v>0.5</v>
      </c>
    </row>
    <row r="3715" spans="1:21" x14ac:dyDescent="0.25">
      <c r="A3715" s="17">
        <v>3809</v>
      </c>
      <c r="B3715" s="6" t="s">
        <v>2164</v>
      </c>
      <c r="C3715" s="6" t="s">
        <v>8588</v>
      </c>
      <c r="D3715" s="6" t="s">
        <v>28</v>
      </c>
      <c r="E3715" s="6" t="s">
        <v>29</v>
      </c>
      <c r="F3715" s="15">
        <v>90</v>
      </c>
      <c r="G3715" s="6" t="s">
        <v>8589</v>
      </c>
      <c r="H3715" s="6" t="s">
        <v>8590</v>
      </c>
      <c r="I3715" s="6" t="s">
        <v>32</v>
      </c>
      <c r="J3715" s="7">
        <v>44131</v>
      </c>
      <c r="K3715" s="15">
        <v>86</v>
      </c>
      <c r="L3715" s="6" t="s">
        <v>20</v>
      </c>
      <c r="M3715" s="6">
        <f t="shared" si="229"/>
        <v>2020</v>
      </c>
      <c r="N3715" s="6">
        <f t="shared" si="230"/>
        <v>10</v>
      </c>
      <c r="O3715" s="6" t="str">
        <f>VLOOKUP(L3715,'User input'!$D$6:$E$16,2,FALSE)</f>
        <v>Hyperwotsit</v>
      </c>
      <c r="P3715" s="6">
        <f>VLOOKUP(L3715,'User input'!$D$6:$G$16,3,FALSE)</f>
        <v>2.0099999999999998</v>
      </c>
      <c r="Q3715" s="6">
        <f>VLOOKUP(L3715,'User input'!$D$6:$G$16,4,FALSE)</f>
        <v>20</v>
      </c>
      <c r="R3715" s="6">
        <f t="shared" si="231"/>
        <v>1720</v>
      </c>
      <c r="S3715" s="26">
        <f t="shared" si="228"/>
        <v>3457.2</v>
      </c>
      <c r="T3715" s="26">
        <f>IF(K3715&lt;'User input'!$I$9,'User input'!$J$8,IF(K3715&lt;'User input'!$I$10,'User input'!$J$9,IF(K3715&lt;'User input'!$I$11,'User input'!$J$10,'User input'!$J$11)))*S3715</f>
        <v>172.86</v>
      </c>
      <c r="U3715" s="26">
        <f>K3715*'User input'!$J$17+'User input'!$J$16</f>
        <v>0.5</v>
      </c>
    </row>
    <row r="3716" spans="1:21" x14ac:dyDescent="0.25">
      <c r="A3716" s="18">
        <v>3810</v>
      </c>
      <c r="B3716" s="10" t="s">
        <v>7772</v>
      </c>
      <c r="C3716" s="10" t="s">
        <v>8003</v>
      </c>
      <c r="D3716" s="10" t="s">
        <v>41</v>
      </c>
      <c r="E3716" s="10" t="s">
        <v>16</v>
      </c>
      <c r="F3716" s="16">
        <v>90</v>
      </c>
      <c r="G3716" s="10" t="s">
        <v>8591</v>
      </c>
      <c r="H3716" s="10" t="s">
        <v>4657</v>
      </c>
      <c r="I3716" s="10" t="s">
        <v>291</v>
      </c>
      <c r="J3716" s="11">
        <v>44017</v>
      </c>
      <c r="K3716" s="16">
        <v>13</v>
      </c>
      <c r="L3716" s="10" t="s">
        <v>39</v>
      </c>
      <c r="M3716" s="10">
        <f t="shared" si="229"/>
        <v>2020</v>
      </c>
      <c r="N3716" s="10">
        <f t="shared" si="230"/>
        <v>7</v>
      </c>
      <c r="O3716" s="10" t="str">
        <f>VLOOKUP(L3716,'User input'!$D$6:$E$16,2,FALSE)</f>
        <v>Ultrathing V1</v>
      </c>
      <c r="P3716" s="10">
        <f>VLOOKUP(L3716,'User input'!$D$6:$G$16,3,FALSE)</f>
        <v>1.79</v>
      </c>
      <c r="Q3716" s="10">
        <f>VLOOKUP(L3716,'User input'!$D$6:$G$16,4,FALSE)</f>
        <v>17</v>
      </c>
      <c r="R3716" s="10">
        <f t="shared" si="231"/>
        <v>221</v>
      </c>
      <c r="S3716" s="27">
        <f t="shared" si="228"/>
        <v>395.59000000000003</v>
      </c>
      <c r="T3716" s="27">
        <f>IF(K3716&lt;'User input'!$I$9,'User input'!$J$8,IF(K3716&lt;'User input'!$I$10,'User input'!$J$9,IF(K3716&lt;'User input'!$I$11,'User input'!$J$10,'User input'!$J$11)))*S3716</f>
        <v>0</v>
      </c>
      <c r="U3716" s="27">
        <f>K3716*'User input'!$J$17+'User input'!$J$16</f>
        <v>0.5</v>
      </c>
    </row>
    <row r="3717" spans="1:21" x14ac:dyDescent="0.25">
      <c r="A3717" s="17">
        <v>3811</v>
      </c>
      <c r="B3717" s="6" t="s">
        <v>8592</v>
      </c>
      <c r="C3717" s="6" t="s">
        <v>4340</v>
      </c>
      <c r="D3717" s="6" t="s">
        <v>41</v>
      </c>
      <c r="E3717" s="6" t="s">
        <v>16</v>
      </c>
      <c r="F3717" s="15">
        <v>90</v>
      </c>
      <c r="G3717" s="6" t="s">
        <v>8593</v>
      </c>
      <c r="H3717" s="6" t="s">
        <v>1216</v>
      </c>
      <c r="I3717" s="6" t="s">
        <v>122</v>
      </c>
      <c r="J3717" s="7">
        <v>43526</v>
      </c>
      <c r="K3717" s="15">
        <v>71</v>
      </c>
      <c r="L3717" s="6" t="s">
        <v>44</v>
      </c>
      <c r="M3717" s="6">
        <f t="shared" si="229"/>
        <v>2019</v>
      </c>
      <c r="N3717" s="6">
        <f t="shared" si="230"/>
        <v>3</v>
      </c>
      <c r="O3717" s="6" t="str">
        <f>VLOOKUP(L3717,'User input'!$D$6:$E$16,2,FALSE)</f>
        <v>Gigastuff</v>
      </c>
      <c r="P3717" s="6">
        <f>VLOOKUP(L3717,'User input'!$D$6:$G$16,3,FALSE)</f>
        <v>1.89</v>
      </c>
      <c r="Q3717" s="6">
        <f>VLOOKUP(L3717,'User input'!$D$6:$G$16,4,FALSE)</f>
        <v>18</v>
      </c>
      <c r="R3717" s="6">
        <f t="shared" si="231"/>
        <v>1278</v>
      </c>
      <c r="S3717" s="26">
        <f t="shared" ref="S3717:S3780" si="232">R3717*P3717</f>
        <v>2415.42</v>
      </c>
      <c r="T3717" s="26">
        <f>IF(K3717&lt;'User input'!$I$9,'User input'!$J$8,IF(K3717&lt;'User input'!$I$10,'User input'!$J$9,IF(K3717&lt;'User input'!$I$11,'User input'!$J$10,'User input'!$J$11)))*S3717</f>
        <v>120.77100000000002</v>
      </c>
      <c r="U3717" s="26">
        <f>K3717*'User input'!$J$17+'User input'!$J$16</f>
        <v>0.5</v>
      </c>
    </row>
    <row r="3718" spans="1:21" x14ac:dyDescent="0.25">
      <c r="A3718" s="18">
        <v>3812</v>
      </c>
      <c r="B3718" s="10" t="s">
        <v>4705</v>
      </c>
      <c r="C3718" s="10" t="s">
        <v>3590</v>
      </c>
      <c r="D3718" s="10" t="s">
        <v>28</v>
      </c>
      <c r="E3718" s="10" t="s">
        <v>29</v>
      </c>
      <c r="F3718" s="16">
        <v>90</v>
      </c>
      <c r="G3718" s="10" t="s">
        <v>8594</v>
      </c>
      <c r="H3718" s="10" t="s">
        <v>4871</v>
      </c>
      <c r="I3718" s="10" t="s">
        <v>108</v>
      </c>
      <c r="J3718" s="11">
        <v>44420</v>
      </c>
      <c r="K3718" s="16">
        <v>77</v>
      </c>
      <c r="L3718" s="10" t="s">
        <v>99</v>
      </c>
      <c r="M3718" s="10">
        <f t="shared" ref="M3718:M3781" si="233">YEAR(J3718)</f>
        <v>2021</v>
      </c>
      <c r="N3718" s="10">
        <f t="shared" ref="N3718:N3781" si="234">MONTH(J3718)</f>
        <v>8</v>
      </c>
      <c r="O3718" s="10" t="str">
        <f>VLOOKUP(L3718,'User input'!$D$6:$E$16,2,FALSE)</f>
        <v>Superwossname</v>
      </c>
      <c r="P3718" s="10">
        <f>VLOOKUP(L3718,'User input'!$D$6:$G$16,3,FALSE)</f>
        <v>3.49</v>
      </c>
      <c r="Q3718" s="10">
        <f>VLOOKUP(L3718,'User input'!$D$6:$G$16,4,FALSE)</f>
        <v>20</v>
      </c>
      <c r="R3718" s="10">
        <f t="shared" ref="R3718:R3781" si="235">K3718*Q3718</f>
        <v>1540</v>
      </c>
      <c r="S3718" s="27">
        <f t="shared" si="232"/>
        <v>5374.6</v>
      </c>
      <c r="T3718" s="27">
        <f>IF(K3718&lt;'User input'!$I$9,'User input'!$J$8,IF(K3718&lt;'User input'!$I$10,'User input'!$J$9,IF(K3718&lt;'User input'!$I$11,'User input'!$J$10,'User input'!$J$11)))*S3718</f>
        <v>268.73</v>
      </c>
      <c r="U3718" s="27">
        <f>K3718*'User input'!$J$17+'User input'!$J$16</f>
        <v>0.5</v>
      </c>
    </row>
    <row r="3719" spans="1:21" x14ac:dyDescent="0.25">
      <c r="A3719" s="17">
        <v>3813</v>
      </c>
      <c r="B3719" s="6" t="s">
        <v>4210</v>
      </c>
      <c r="C3719" s="6" t="s">
        <v>3108</v>
      </c>
      <c r="D3719" s="6" t="s">
        <v>28</v>
      </c>
      <c r="E3719" s="6" t="s">
        <v>29</v>
      </c>
      <c r="F3719" s="15">
        <v>90</v>
      </c>
      <c r="G3719" s="6" t="s">
        <v>8595</v>
      </c>
      <c r="H3719" s="6" t="s">
        <v>1466</v>
      </c>
      <c r="I3719" s="6" t="s">
        <v>38</v>
      </c>
      <c r="J3719" s="7">
        <v>43598</v>
      </c>
      <c r="K3719" s="15">
        <v>5</v>
      </c>
      <c r="L3719" s="6" t="s">
        <v>99</v>
      </c>
      <c r="M3719" s="6">
        <f t="shared" si="233"/>
        <v>2019</v>
      </c>
      <c r="N3719" s="6">
        <f t="shared" si="234"/>
        <v>5</v>
      </c>
      <c r="O3719" s="6" t="str">
        <f>VLOOKUP(L3719,'User input'!$D$6:$E$16,2,FALSE)</f>
        <v>Superwossname</v>
      </c>
      <c r="P3719" s="6">
        <f>VLOOKUP(L3719,'User input'!$D$6:$G$16,3,FALSE)</f>
        <v>3.49</v>
      </c>
      <c r="Q3719" s="6">
        <f>VLOOKUP(L3719,'User input'!$D$6:$G$16,4,FALSE)</f>
        <v>20</v>
      </c>
      <c r="R3719" s="6">
        <f t="shared" si="235"/>
        <v>100</v>
      </c>
      <c r="S3719" s="26">
        <f t="shared" si="232"/>
        <v>349</v>
      </c>
      <c r="T3719" s="26">
        <f>IF(K3719&lt;'User input'!$I$9,'User input'!$J$8,IF(K3719&lt;'User input'!$I$10,'User input'!$J$9,IF(K3719&lt;'User input'!$I$11,'User input'!$J$10,'User input'!$J$11)))*S3719</f>
        <v>0</v>
      </c>
      <c r="U3719" s="26">
        <f>K3719*'User input'!$J$17+'User input'!$J$16</f>
        <v>0.5</v>
      </c>
    </row>
    <row r="3720" spans="1:21" x14ac:dyDescent="0.25">
      <c r="A3720" s="18">
        <v>3814</v>
      </c>
      <c r="B3720" s="10" t="s">
        <v>8596</v>
      </c>
      <c r="C3720" s="10" t="s">
        <v>2828</v>
      </c>
      <c r="D3720" s="10" t="s">
        <v>49</v>
      </c>
      <c r="E3720" s="10" t="s">
        <v>16</v>
      </c>
      <c r="F3720" s="16">
        <v>90</v>
      </c>
      <c r="G3720" s="10" t="s">
        <v>8597</v>
      </c>
      <c r="H3720" s="10" t="s">
        <v>8598</v>
      </c>
      <c r="I3720" s="10" t="s">
        <v>291</v>
      </c>
      <c r="J3720" s="11">
        <v>43965</v>
      </c>
      <c r="K3720" s="16">
        <v>29</v>
      </c>
      <c r="L3720" s="10" t="s">
        <v>99</v>
      </c>
      <c r="M3720" s="10">
        <f t="shared" si="233"/>
        <v>2020</v>
      </c>
      <c r="N3720" s="10">
        <f t="shared" si="234"/>
        <v>5</v>
      </c>
      <c r="O3720" s="10" t="str">
        <f>VLOOKUP(L3720,'User input'!$D$6:$E$16,2,FALSE)</f>
        <v>Superwossname</v>
      </c>
      <c r="P3720" s="10">
        <f>VLOOKUP(L3720,'User input'!$D$6:$G$16,3,FALSE)</f>
        <v>3.49</v>
      </c>
      <c r="Q3720" s="10">
        <f>VLOOKUP(L3720,'User input'!$D$6:$G$16,4,FALSE)</f>
        <v>20</v>
      </c>
      <c r="R3720" s="10">
        <f t="shared" si="235"/>
        <v>580</v>
      </c>
      <c r="S3720" s="27">
        <f t="shared" si="232"/>
        <v>2024.2</v>
      </c>
      <c r="T3720" s="27">
        <f>IF(K3720&lt;'User input'!$I$9,'User input'!$J$8,IF(K3720&lt;'User input'!$I$10,'User input'!$J$9,IF(K3720&lt;'User input'!$I$11,'User input'!$J$10,'User input'!$J$11)))*S3720</f>
        <v>60.725999999999999</v>
      </c>
      <c r="U3720" s="27">
        <f>K3720*'User input'!$J$17+'User input'!$J$16</f>
        <v>0.5</v>
      </c>
    </row>
    <row r="3721" spans="1:21" x14ac:dyDescent="0.25">
      <c r="A3721" s="17">
        <v>3815</v>
      </c>
      <c r="B3721" s="6" t="s">
        <v>1398</v>
      </c>
      <c r="C3721" s="6" t="s">
        <v>8599</v>
      </c>
      <c r="D3721" s="6" t="s">
        <v>28</v>
      </c>
      <c r="E3721" s="6" t="s">
        <v>29</v>
      </c>
      <c r="F3721" s="15">
        <v>60</v>
      </c>
      <c r="G3721" s="6" t="s">
        <v>8600</v>
      </c>
      <c r="H3721" s="6" t="s">
        <v>7065</v>
      </c>
      <c r="I3721" s="6" t="s">
        <v>32</v>
      </c>
      <c r="J3721" s="7">
        <v>43628</v>
      </c>
      <c r="K3721" s="15">
        <v>63</v>
      </c>
      <c r="L3721" s="6" t="s">
        <v>99</v>
      </c>
      <c r="M3721" s="6">
        <f t="shared" si="233"/>
        <v>2019</v>
      </c>
      <c r="N3721" s="6">
        <f t="shared" si="234"/>
        <v>6</v>
      </c>
      <c r="O3721" s="6" t="str">
        <f>VLOOKUP(L3721,'User input'!$D$6:$E$16,2,FALSE)</f>
        <v>Superwossname</v>
      </c>
      <c r="P3721" s="6">
        <f>VLOOKUP(L3721,'User input'!$D$6:$G$16,3,FALSE)</f>
        <v>3.49</v>
      </c>
      <c r="Q3721" s="6">
        <f>VLOOKUP(L3721,'User input'!$D$6:$G$16,4,FALSE)</f>
        <v>20</v>
      </c>
      <c r="R3721" s="6">
        <f t="shared" si="235"/>
        <v>1260</v>
      </c>
      <c r="S3721" s="26">
        <f t="shared" si="232"/>
        <v>4397.4000000000005</v>
      </c>
      <c r="T3721" s="26">
        <f>IF(K3721&lt;'User input'!$I$9,'User input'!$J$8,IF(K3721&lt;'User input'!$I$10,'User input'!$J$9,IF(K3721&lt;'User input'!$I$11,'User input'!$J$10,'User input'!$J$11)))*S3721</f>
        <v>219.87000000000003</v>
      </c>
      <c r="U3721" s="26">
        <f>K3721*'User input'!$J$17+'User input'!$J$16</f>
        <v>0.5</v>
      </c>
    </row>
    <row r="3722" spans="1:21" x14ac:dyDescent="0.25">
      <c r="A3722" s="18">
        <v>3816</v>
      </c>
      <c r="B3722" s="10" t="s">
        <v>2901</v>
      </c>
      <c r="C3722" s="10" t="s">
        <v>6547</v>
      </c>
      <c r="D3722" s="10" t="s">
        <v>15</v>
      </c>
      <c r="E3722" s="10" t="s">
        <v>16</v>
      </c>
      <c r="F3722" s="16">
        <v>60</v>
      </c>
      <c r="G3722" s="10" t="s">
        <v>8601</v>
      </c>
      <c r="H3722" s="10" t="s">
        <v>5737</v>
      </c>
      <c r="I3722" s="10" t="s">
        <v>32</v>
      </c>
      <c r="J3722" s="11">
        <v>44532</v>
      </c>
      <c r="K3722" s="16">
        <v>76</v>
      </c>
      <c r="L3722" s="10" t="s">
        <v>33</v>
      </c>
      <c r="M3722" s="10">
        <f t="shared" si="233"/>
        <v>2021</v>
      </c>
      <c r="N3722" s="10">
        <f t="shared" si="234"/>
        <v>12</v>
      </c>
      <c r="O3722" s="10" t="str">
        <f>VLOOKUP(L3722,'User input'!$D$6:$E$16,2,FALSE)</f>
        <v>Megawidget L</v>
      </c>
      <c r="P3722" s="10">
        <f>VLOOKUP(L3722,'User input'!$D$6:$G$16,3,FALSE)</f>
        <v>1.79</v>
      </c>
      <c r="Q3722" s="10">
        <f>VLOOKUP(L3722,'User input'!$D$6:$G$16,4,FALSE)</f>
        <v>24</v>
      </c>
      <c r="R3722" s="10">
        <f t="shared" si="235"/>
        <v>1824</v>
      </c>
      <c r="S3722" s="27">
        <f t="shared" si="232"/>
        <v>3264.96</v>
      </c>
      <c r="T3722" s="27">
        <f>IF(K3722&lt;'User input'!$I$9,'User input'!$J$8,IF(K3722&lt;'User input'!$I$10,'User input'!$J$9,IF(K3722&lt;'User input'!$I$11,'User input'!$J$10,'User input'!$J$11)))*S3722</f>
        <v>163.24800000000002</v>
      </c>
      <c r="U3722" s="27">
        <f>K3722*'User input'!$J$17+'User input'!$J$16</f>
        <v>0.5</v>
      </c>
    </row>
    <row r="3723" spans="1:21" x14ac:dyDescent="0.25">
      <c r="A3723" s="17">
        <v>3817</v>
      </c>
      <c r="B3723" s="6" t="s">
        <v>4031</v>
      </c>
      <c r="C3723" s="6" t="s">
        <v>711</v>
      </c>
      <c r="D3723" s="6" t="s">
        <v>49</v>
      </c>
      <c r="E3723" s="6" t="s">
        <v>16</v>
      </c>
      <c r="F3723" s="15">
        <v>30</v>
      </c>
      <c r="G3723" s="6" t="s">
        <v>8602</v>
      </c>
      <c r="H3723" s="6" t="s">
        <v>1840</v>
      </c>
      <c r="I3723" s="6" t="s">
        <v>834</v>
      </c>
      <c r="J3723" s="7">
        <v>44281</v>
      </c>
      <c r="K3723" s="15">
        <v>46</v>
      </c>
      <c r="L3723" s="6" t="s">
        <v>157</v>
      </c>
      <c r="M3723" s="6">
        <f t="shared" si="233"/>
        <v>2021</v>
      </c>
      <c r="N3723" s="6">
        <f t="shared" si="234"/>
        <v>3</v>
      </c>
      <c r="O3723" s="6" t="str">
        <f>VLOOKUP(L3723,'User input'!$D$6:$E$16,2,FALSE)</f>
        <v>Ultrathing V3</v>
      </c>
      <c r="P3723" s="6">
        <f>VLOOKUP(L3723,'User input'!$D$6:$G$16,3,FALSE)</f>
        <v>3.39</v>
      </c>
      <c r="Q3723" s="6">
        <f>VLOOKUP(L3723,'User input'!$D$6:$G$16,4,FALSE)</f>
        <v>24</v>
      </c>
      <c r="R3723" s="6">
        <f t="shared" si="235"/>
        <v>1104</v>
      </c>
      <c r="S3723" s="26">
        <f t="shared" si="232"/>
        <v>3742.56</v>
      </c>
      <c r="T3723" s="26">
        <f>IF(K3723&lt;'User input'!$I$9,'User input'!$J$8,IF(K3723&lt;'User input'!$I$10,'User input'!$J$9,IF(K3723&lt;'User input'!$I$11,'User input'!$J$10,'User input'!$J$11)))*S3723</f>
        <v>112.27679999999999</v>
      </c>
      <c r="U3723" s="26">
        <f>K3723*'User input'!$J$17+'User input'!$J$16</f>
        <v>0.5</v>
      </c>
    </row>
    <row r="3724" spans="1:21" x14ac:dyDescent="0.25">
      <c r="A3724" s="18">
        <v>3818</v>
      </c>
      <c r="B3724" s="10" t="s">
        <v>8603</v>
      </c>
      <c r="C3724" s="10" t="s">
        <v>1510</v>
      </c>
      <c r="D3724" s="10" t="s">
        <v>28</v>
      </c>
      <c r="E3724" s="10" t="s">
        <v>29</v>
      </c>
      <c r="F3724" s="16">
        <v>90</v>
      </c>
      <c r="G3724" s="10" t="s">
        <v>8604</v>
      </c>
      <c r="H3724" s="10" t="s">
        <v>3043</v>
      </c>
      <c r="I3724" s="10" t="s">
        <v>32</v>
      </c>
      <c r="J3724" s="11">
        <v>44116</v>
      </c>
      <c r="K3724" s="16">
        <v>42</v>
      </c>
      <c r="L3724" s="10" t="s">
        <v>39</v>
      </c>
      <c r="M3724" s="10">
        <f t="shared" si="233"/>
        <v>2020</v>
      </c>
      <c r="N3724" s="10">
        <f t="shared" si="234"/>
        <v>10</v>
      </c>
      <c r="O3724" s="10" t="str">
        <f>VLOOKUP(L3724,'User input'!$D$6:$E$16,2,FALSE)</f>
        <v>Ultrathing V1</v>
      </c>
      <c r="P3724" s="10">
        <f>VLOOKUP(L3724,'User input'!$D$6:$G$16,3,FALSE)</f>
        <v>1.79</v>
      </c>
      <c r="Q3724" s="10">
        <f>VLOOKUP(L3724,'User input'!$D$6:$G$16,4,FALSE)</f>
        <v>17</v>
      </c>
      <c r="R3724" s="10">
        <f t="shared" si="235"/>
        <v>714</v>
      </c>
      <c r="S3724" s="27">
        <f t="shared" si="232"/>
        <v>1278.06</v>
      </c>
      <c r="T3724" s="27">
        <f>IF(K3724&lt;'User input'!$I$9,'User input'!$J$8,IF(K3724&lt;'User input'!$I$10,'User input'!$J$9,IF(K3724&lt;'User input'!$I$11,'User input'!$J$10,'User input'!$J$11)))*S3724</f>
        <v>38.341799999999999</v>
      </c>
      <c r="U3724" s="27">
        <f>K3724*'User input'!$J$17+'User input'!$J$16</f>
        <v>0.5</v>
      </c>
    </row>
    <row r="3725" spans="1:21" x14ac:dyDescent="0.25">
      <c r="A3725" s="17">
        <v>3819</v>
      </c>
      <c r="B3725" s="6" t="s">
        <v>8605</v>
      </c>
      <c r="C3725" s="6" t="s">
        <v>8606</v>
      </c>
      <c r="D3725" s="6" t="s">
        <v>49</v>
      </c>
      <c r="E3725" s="6" t="s">
        <v>16</v>
      </c>
      <c r="F3725" s="15">
        <v>30</v>
      </c>
      <c r="G3725" s="6" t="s">
        <v>8607</v>
      </c>
      <c r="H3725" s="6" t="s">
        <v>4551</v>
      </c>
      <c r="I3725" s="6" t="s">
        <v>38</v>
      </c>
      <c r="J3725" s="7">
        <v>44178</v>
      </c>
      <c r="K3725" s="15">
        <v>6</v>
      </c>
      <c r="L3725" s="6" t="s">
        <v>39</v>
      </c>
      <c r="M3725" s="6">
        <f t="shared" si="233"/>
        <v>2020</v>
      </c>
      <c r="N3725" s="6">
        <f t="shared" si="234"/>
        <v>12</v>
      </c>
      <c r="O3725" s="6" t="str">
        <f>VLOOKUP(L3725,'User input'!$D$6:$E$16,2,FALSE)</f>
        <v>Ultrathing V1</v>
      </c>
      <c r="P3725" s="6">
        <f>VLOOKUP(L3725,'User input'!$D$6:$G$16,3,FALSE)</f>
        <v>1.79</v>
      </c>
      <c r="Q3725" s="6">
        <f>VLOOKUP(L3725,'User input'!$D$6:$G$16,4,FALSE)</f>
        <v>17</v>
      </c>
      <c r="R3725" s="6">
        <f t="shared" si="235"/>
        <v>102</v>
      </c>
      <c r="S3725" s="26">
        <f t="shared" si="232"/>
        <v>182.58</v>
      </c>
      <c r="T3725" s="26">
        <f>IF(K3725&lt;'User input'!$I$9,'User input'!$J$8,IF(K3725&lt;'User input'!$I$10,'User input'!$J$9,IF(K3725&lt;'User input'!$I$11,'User input'!$J$10,'User input'!$J$11)))*S3725</f>
        <v>0</v>
      </c>
      <c r="U3725" s="26">
        <f>K3725*'User input'!$J$17+'User input'!$J$16</f>
        <v>0.5</v>
      </c>
    </row>
    <row r="3726" spans="1:21" x14ac:dyDescent="0.25">
      <c r="A3726" s="18">
        <v>3820</v>
      </c>
      <c r="B3726" s="10" t="s">
        <v>3021</v>
      </c>
      <c r="C3726" s="10" t="s">
        <v>2242</v>
      </c>
      <c r="D3726" s="10" t="s">
        <v>49</v>
      </c>
      <c r="E3726" s="10" t="s">
        <v>16</v>
      </c>
      <c r="F3726" s="16">
        <v>30</v>
      </c>
      <c r="G3726" s="10" t="s">
        <v>8608</v>
      </c>
      <c r="H3726" s="10" t="s">
        <v>2581</v>
      </c>
      <c r="I3726" s="10" t="s">
        <v>38</v>
      </c>
      <c r="J3726" s="11">
        <v>43664</v>
      </c>
      <c r="K3726" s="16">
        <v>67</v>
      </c>
      <c r="L3726" s="10" t="s">
        <v>99</v>
      </c>
      <c r="M3726" s="10">
        <f t="shared" si="233"/>
        <v>2019</v>
      </c>
      <c r="N3726" s="10">
        <f t="shared" si="234"/>
        <v>7</v>
      </c>
      <c r="O3726" s="10" t="str">
        <f>VLOOKUP(L3726,'User input'!$D$6:$E$16,2,FALSE)</f>
        <v>Superwossname</v>
      </c>
      <c r="P3726" s="10">
        <f>VLOOKUP(L3726,'User input'!$D$6:$G$16,3,FALSE)</f>
        <v>3.49</v>
      </c>
      <c r="Q3726" s="10">
        <f>VLOOKUP(L3726,'User input'!$D$6:$G$16,4,FALSE)</f>
        <v>20</v>
      </c>
      <c r="R3726" s="10">
        <f t="shared" si="235"/>
        <v>1340</v>
      </c>
      <c r="S3726" s="27">
        <f t="shared" si="232"/>
        <v>4676.6000000000004</v>
      </c>
      <c r="T3726" s="27">
        <f>IF(K3726&lt;'User input'!$I$9,'User input'!$J$8,IF(K3726&lt;'User input'!$I$10,'User input'!$J$9,IF(K3726&lt;'User input'!$I$11,'User input'!$J$10,'User input'!$J$11)))*S3726</f>
        <v>233.83000000000004</v>
      </c>
      <c r="U3726" s="27">
        <f>K3726*'User input'!$J$17+'User input'!$J$16</f>
        <v>0.5</v>
      </c>
    </row>
    <row r="3727" spans="1:21" x14ac:dyDescent="0.25">
      <c r="A3727" s="17">
        <v>3821</v>
      </c>
      <c r="B3727" s="6" t="s">
        <v>3966</v>
      </c>
      <c r="C3727" s="6" t="s">
        <v>3036</v>
      </c>
      <c r="D3727" s="6" t="s">
        <v>15</v>
      </c>
      <c r="E3727" s="6" t="s">
        <v>16</v>
      </c>
      <c r="F3727" s="15">
        <v>90</v>
      </c>
      <c r="G3727" s="6" t="s">
        <v>8609</v>
      </c>
      <c r="H3727" s="6" t="s">
        <v>5584</v>
      </c>
      <c r="I3727" s="6" t="s">
        <v>32</v>
      </c>
      <c r="J3727" s="7">
        <v>44209</v>
      </c>
      <c r="K3727" s="15">
        <v>46</v>
      </c>
      <c r="L3727" s="6" t="s">
        <v>99</v>
      </c>
      <c r="M3727" s="6">
        <f t="shared" si="233"/>
        <v>2021</v>
      </c>
      <c r="N3727" s="6">
        <f t="shared" si="234"/>
        <v>1</v>
      </c>
      <c r="O3727" s="6" t="str">
        <f>VLOOKUP(L3727,'User input'!$D$6:$E$16,2,FALSE)</f>
        <v>Superwossname</v>
      </c>
      <c r="P3727" s="6">
        <f>VLOOKUP(L3727,'User input'!$D$6:$G$16,3,FALSE)</f>
        <v>3.49</v>
      </c>
      <c r="Q3727" s="6">
        <f>VLOOKUP(L3727,'User input'!$D$6:$G$16,4,FALSE)</f>
        <v>20</v>
      </c>
      <c r="R3727" s="6">
        <f t="shared" si="235"/>
        <v>920</v>
      </c>
      <c r="S3727" s="26">
        <f t="shared" si="232"/>
        <v>3210.8</v>
      </c>
      <c r="T3727" s="26">
        <f>IF(K3727&lt;'User input'!$I$9,'User input'!$J$8,IF(K3727&lt;'User input'!$I$10,'User input'!$J$9,IF(K3727&lt;'User input'!$I$11,'User input'!$J$10,'User input'!$J$11)))*S3727</f>
        <v>96.323999999999998</v>
      </c>
      <c r="U3727" s="26">
        <f>K3727*'User input'!$J$17+'User input'!$J$16</f>
        <v>0.5</v>
      </c>
    </row>
    <row r="3728" spans="1:21" x14ac:dyDescent="0.25">
      <c r="A3728" s="18">
        <v>3822</v>
      </c>
      <c r="B3728" s="10" t="s">
        <v>2374</v>
      </c>
      <c r="C3728" s="10" t="s">
        <v>8610</v>
      </c>
      <c r="D3728" s="10" t="s">
        <v>28</v>
      </c>
      <c r="E3728" s="10" t="s">
        <v>29</v>
      </c>
      <c r="F3728" s="16">
        <v>60</v>
      </c>
      <c r="G3728" s="10" t="s">
        <v>8611</v>
      </c>
      <c r="H3728" s="10" t="s">
        <v>205</v>
      </c>
      <c r="I3728" s="10" t="s">
        <v>206</v>
      </c>
      <c r="J3728" s="11">
        <v>44006</v>
      </c>
      <c r="K3728" s="16">
        <v>85</v>
      </c>
      <c r="L3728" s="10" t="s">
        <v>78</v>
      </c>
      <c r="M3728" s="10">
        <f t="shared" si="233"/>
        <v>2020</v>
      </c>
      <c r="N3728" s="10">
        <f t="shared" si="234"/>
        <v>6</v>
      </c>
      <c r="O3728" s="10" t="str">
        <f>VLOOKUP(L3728,'User input'!$D$6:$E$16,2,FALSE)</f>
        <v>Ultrathing V2</v>
      </c>
      <c r="P3728" s="10">
        <f>VLOOKUP(L3728,'User input'!$D$6:$G$16,3,FALSE)</f>
        <v>2.95</v>
      </c>
      <c r="Q3728" s="10">
        <f>VLOOKUP(L3728,'User input'!$D$6:$G$16,4,FALSE)</f>
        <v>20</v>
      </c>
      <c r="R3728" s="10">
        <f t="shared" si="235"/>
        <v>1700</v>
      </c>
      <c r="S3728" s="27">
        <f t="shared" si="232"/>
        <v>5015</v>
      </c>
      <c r="T3728" s="27">
        <f>IF(K3728&lt;'User input'!$I$9,'User input'!$J$8,IF(K3728&lt;'User input'!$I$10,'User input'!$J$9,IF(K3728&lt;'User input'!$I$11,'User input'!$J$10,'User input'!$J$11)))*S3728</f>
        <v>250.75</v>
      </c>
      <c r="U3728" s="27">
        <f>K3728*'User input'!$J$17+'User input'!$J$16</f>
        <v>0.5</v>
      </c>
    </row>
    <row r="3729" spans="1:21" x14ac:dyDescent="0.25">
      <c r="A3729" s="17">
        <v>3823</v>
      </c>
      <c r="B3729" s="6" t="s">
        <v>6139</v>
      </c>
      <c r="C3729" s="6" t="s">
        <v>5206</v>
      </c>
      <c r="D3729" s="6" t="s">
        <v>49</v>
      </c>
      <c r="E3729" s="6" t="s">
        <v>16</v>
      </c>
      <c r="F3729" s="15">
        <v>90</v>
      </c>
      <c r="G3729" s="6" t="s">
        <v>8612</v>
      </c>
      <c r="H3729" s="6" t="s">
        <v>46</v>
      </c>
      <c r="I3729" s="6" t="s">
        <v>25</v>
      </c>
      <c r="J3729" s="7">
        <v>43613</v>
      </c>
      <c r="K3729" s="15">
        <v>48</v>
      </c>
      <c r="L3729" s="6" t="s">
        <v>157</v>
      </c>
      <c r="M3729" s="6">
        <f t="shared" si="233"/>
        <v>2019</v>
      </c>
      <c r="N3729" s="6">
        <f t="shared" si="234"/>
        <v>5</v>
      </c>
      <c r="O3729" s="6" t="str">
        <f>VLOOKUP(L3729,'User input'!$D$6:$E$16,2,FALSE)</f>
        <v>Ultrathing V3</v>
      </c>
      <c r="P3729" s="6">
        <f>VLOOKUP(L3729,'User input'!$D$6:$G$16,3,FALSE)</f>
        <v>3.39</v>
      </c>
      <c r="Q3729" s="6">
        <f>VLOOKUP(L3729,'User input'!$D$6:$G$16,4,FALSE)</f>
        <v>24</v>
      </c>
      <c r="R3729" s="6">
        <f t="shared" si="235"/>
        <v>1152</v>
      </c>
      <c r="S3729" s="26">
        <f t="shared" si="232"/>
        <v>3905.28</v>
      </c>
      <c r="T3729" s="26">
        <f>IF(K3729&lt;'User input'!$I$9,'User input'!$J$8,IF(K3729&lt;'User input'!$I$10,'User input'!$J$9,IF(K3729&lt;'User input'!$I$11,'User input'!$J$10,'User input'!$J$11)))*S3729</f>
        <v>117.1584</v>
      </c>
      <c r="U3729" s="26">
        <f>K3729*'User input'!$J$17+'User input'!$J$16</f>
        <v>0.5</v>
      </c>
    </row>
    <row r="3730" spans="1:21" x14ac:dyDescent="0.25">
      <c r="A3730" s="18">
        <v>3824</v>
      </c>
      <c r="B3730" s="10" t="s">
        <v>8613</v>
      </c>
      <c r="C3730" s="10" t="s">
        <v>8614</v>
      </c>
      <c r="D3730" s="10" t="s">
        <v>28</v>
      </c>
      <c r="E3730" s="10" t="s">
        <v>29</v>
      </c>
      <c r="F3730" s="16">
        <v>60</v>
      </c>
      <c r="G3730" s="10" t="s">
        <v>8615</v>
      </c>
      <c r="H3730" s="10" t="s">
        <v>2324</v>
      </c>
      <c r="I3730" s="10" t="s">
        <v>32</v>
      </c>
      <c r="J3730" s="11">
        <v>43639</v>
      </c>
      <c r="K3730" s="16">
        <v>66</v>
      </c>
      <c r="L3730" s="10" t="s">
        <v>78</v>
      </c>
      <c r="M3730" s="10">
        <f t="shared" si="233"/>
        <v>2019</v>
      </c>
      <c r="N3730" s="10">
        <f t="shared" si="234"/>
        <v>6</v>
      </c>
      <c r="O3730" s="10" t="str">
        <f>VLOOKUP(L3730,'User input'!$D$6:$E$16,2,FALSE)</f>
        <v>Ultrathing V2</v>
      </c>
      <c r="P3730" s="10">
        <f>VLOOKUP(L3730,'User input'!$D$6:$G$16,3,FALSE)</f>
        <v>2.95</v>
      </c>
      <c r="Q3730" s="10">
        <f>VLOOKUP(L3730,'User input'!$D$6:$G$16,4,FALSE)</f>
        <v>20</v>
      </c>
      <c r="R3730" s="10">
        <f t="shared" si="235"/>
        <v>1320</v>
      </c>
      <c r="S3730" s="27">
        <f t="shared" si="232"/>
        <v>3894.0000000000005</v>
      </c>
      <c r="T3730" s="27">
        <f>IF(K3730&lt;'User input'!$I$9,'User input'!$J$8,IF(K3730&lt;'User input'!$I$10,'User input'!$J$9,IF(K3730&lt;'User input'!$I$11,'User input'!$J$10,'User input'!$J$11)))*S3730</f>
        <v>194.70000000000005</v>
      </c>
      <c r="U3730" s="27">
        <f>K3730*'User input'!$J$17+'User input'!$J$16</f>
        <v>0.5</v>
      </c>
    </row>
    <row r="3731" spans="1:21" x14ac:dyDescent="0.25">
      <c r="A3731" s="17">
        <v>3825</v>
      </c>
      <c r="B3731" s="6" t="s">
        <v>8616</v>
      </c>
      <c r="C3731" s="6" t="s">
        <v>2741</v>
      </c>
      <c r="D3731" s="6" t="s">
        <v>15</v>
      </c>
      <c r="E3731" s="6" t="s">
        <v>16</v>
      </c>
      <c r="F3731" s="15">
        <v>30</v>
      </c>
      <c r="G3731" s="6" t="s">
        <v>8617</v>
      </c>
      <c r="H3731" s="6" t="s">
        <v>1598</v>
      </c>
      <c r="I3731" s="6" t="s">
        <v>32</v>
      </c>
      <c r="J3731" s="7">
        <v>43956</v>
      </c>
      <c r="K3731" s="15">
        <v>17</v>
      </c>
      <c r="L3731" s="6" t="s">
        <v>33</v>
      </c>
      <c r="M3731" s="6">
        <f t="shared" si="233"/>
        <v>2020</v>
      </c>
      <c r="N3731" s="6">
        <f t="shared" si="234"/>
        <v>5</v>
      </c>
      <c r="O3731" s="6" t="str">
        <f>VLOOKUP(L3731,'User input'!$D$6:$E$16,2,FALSE)</f>
        <v>Megawidget L</v>
      </c>
      <c r="P3731" s="6">
        <f>VLOOKUP(L3731,'User input'!$D$6:$G$16,3,FALSE)</f>
        <v>1.79</v>
      </c>
      <c r="Q3731" s="6">
        <f>VLOOKUP(L3731,'User input'!$D$6:$G$16,4,FALSE)</f>
        <v>24</v>
      </c>
      <c r="R3731" s="6">
        <f t="shared" si="235"/>
        <v>408</v>
      </c>
      <c r="S3731" s="26">
        <f t="shared" si="232"/>
        <v>730.32</v>
      </c>
      <c r="T3731" s="26">
        <f>IF(K3731&lt;'User input'!$I$9,'User input'!$J$8,IF(K3731&lt;'User input'!$I$10,'User input'!$J$9,IF(K3731&lt;'User input'!$I$11,'User input'!$J$10,'User input'!$J$11)))*S3731</f>
        <v>0</v>
      </c>
      <c r="U3731" s="26">
        <f>K3731*'User input'!$J$17+'User input'!$J$16</f>
        <v>0.5</v>
      </c>
    </row>
    <row r="3732" spans="1:21" x14ac:dyDescent="0.25">
      <c r="A3732" s="18">
        <v>3826</v>
      </c>
      <c r="B3732" s="10" t="s">
        <v>1789</v>
      </c>
      <c r="C3732" s="10" t="s">
        <v>3799</v>
      </c>
      <c r="D3732" s="10" t="s">
        <v>41</v>
      </c>
      <c r="E3732" s="10" t="s">
        <v>16</v>
      </c>
      <c r="F3732" s="16">
        <v>30</v>
      </c>
      <c r="G3732" s="10" t="s">
        <v>8618</v>
      </c>
      <c r="H3732" s="10" t="s">
        <v>5188</v>
      </c>
      <c r="I3732" s="10" t="s">
        <v>38</v>
      </c>
      <c r="J3732" s="11">
        <v>43624</v>
      </c>
      <c r="K3732" s="16">
        <v>61</v>
      </c>
      <c r="L3732" s="10" t="s">
        <v>33</v>
      </c>
      <c r="M3732" s="10">
        <f t="shared" si="233"/>
        <v>2019</v>
      </c>
      <c r="N3732" s="10">
        <f t="shared" si="234"/>
        <v>6</v>
      </c>
      <c r="O3732" s="10" t="str">
        <f>VLOOKUP(L3732,'User input'!$D$6:$E$16,2,FALSE)</f>
        <v>Megawidget L</v>
      </c>
      <c r="P3732" s="10">
        <f>VLOOKUP(L3732,'User input'!$D$6:$G$16,3,FALSE)</f>
        <v>1.79</v>
      </c>
      <c r="Q3732" s="10">
        <f>VLOOKUP(L3732,'User input'!$D$6:$G$16,4,FALSE)</f>
        <v>24</v>
      </c>
      <c r="R3732" s="10">
        <f t="shared" si="235"/>
        <v>1464</v>
      </c>
      <c r="S3732" s="27">
        <f t="shared" si="232"/>
        <v>2620.56</v>
      </c>
      <c r="T3732" s="27">
        <f>IF(K3732&lt;'User input'!$I$9,'User input'!$J$8,IF(K3732&lt;'User input'!$I$10,'User input'!$J$9,IF(K3732&lt;'User input'!$I$11,'User input'!$J$10,'User input'!$J$11)))*S3732</f>
        <v>131.02799999999999</v>
      </c>
      <c r="U3732" s="27">
        <f>K3732*'User input'!$J$17+'User input'!$J$16</f>
        <v>0.5</v>
      </c>
    </row>
    <row r="3733" spans="1:21" x14ac:dyDescent="0.25">
      <c r="A3733" s="17">
        <v>3827</v>
      </c>
      <c r="B3733" s="6" t="s">
        <v>634</v>
      </c>
      <c r="C3733" s="6" t="s">
        <v>7588</v>
      </c>
      <c r="D3733" s="6" t="s">
        <v>15</v>
      </c>
      <c r="E3733" s="6" t="s">
        <v>16</v>
      </c>
      <c r="F3733" s="15">
        <v>60</v>
      </c>
      <c r="G3733" s="6" t="s">
        <v>8619</v>
      </c>
      <c r="H3733" s="6" t="s">
        <v>1583</v>
      </c>
      <c r="I3733" s="6" t="s">
        <v>32</v>
      </c>
      <c r="J3733" s="7">
        <v>43573</v>
      </c>
      <c r="K3733" s="15">
        <v>63</v>
      </c>
      <c r="L3733" s="6" t="s">
        <v>99</v>
      </c>
      <c r="M3733" s="6">
        <f t="shared" si="233"/>
        <v>2019</v>
      </c>
      <c r="N3733" s="6">
        <f t="shared" si="234"/>
        <v>4</v>
      </c>
      <c r="O3733" s="6" t="str">
        <f>VLOOKUP(L3733,'User input'!$D$6:$E$16,2,FALSE)</f>
        <v>Superwossname</v>
      </c>
      <c r="P3733" s="6">
        <f>VLOOKUP(L3733,'User input'!$D$6:$G$16,3,FALSE)</f>
        <v>3.49</v>
      </c>
      <c r="Q3733" s="6">
        <f>VLOOKUP(L3733,'User input'!$D$6:$G$16,4,FALSE)</f>
        <v>20</v>
      </c>
      <c r="R3733" s="6">
        <f t="shared" si="235"/>
        <v>1260</v>
      </c>
      <c r="S3733" s="26">
        <f t="shared" si="232"/>
        <v>4397.4000000000005</v>
      </c>
      <c r="T3733" s="26">
        <f>IF(K3733&lt;'User input'!$I$9,'User input'!$J$8,IF(K3733&lt;'User input'!$I$10,'User input'!$J$9,IF(K3733&lt;'User input'!$I$11,'User input'!$J$10,'User input'!$J$11)))*S3733</f>
        <v>219.87000000000003</v>
      </c>
      <c r="U3733" s="26">
        <f>K3733*'User input'!$J$17+'User input'!$J$16</f>
        <v>0.5</v>
      </c>
    </row>
    <row r="3734" spans="1:21" x14ac:dyDescent="0.25">
      <c r="A3734" s="18">
        <v>3828</v>
      </c>
      <c r="B3734" s="10" t="s">
        <v>8620</v>
      </c>
      <c r="C3734" s="10" t="s">
        <v>1802</v>
      </c>
      <c r="D3734" s="10" t="s">
        <v>49</v>
      </c>
      <c r="E3734" s="10" t="s">
        <v>16</v>
      </c>
      <c r="F3734" s="16">
        <v>30</v>
      </c>
      <c r="G3734" s="10" t="s">
        <v>8621</v>
      </c>
      <c r="H3734" s="10" t="s">
        <v>7690</v>
      </c>
      <c r="I3734" s="10" t="s">
        <v>38</v>
      </c>
      <c r="J3734" s="11">
        <v>43896</v>
      </c>
      <c r="K3734" s="16">
        <v>17</v>
      </c>
      <c r="L3734" s="10" t="s">
        <v>68</v>
      </c>
      <c r="M3734" s="10">
        <f t="shared" si="233"/>
        <v>2020</v>
      </c>
      <c r="N3734" s="10">
        <f t="shared" si="234"/>
        <v>3</v>
      </c>
      <c r="O3734" s="10" t="str">
        <f>VLOOKUP(L3734,'User input'!$D$6:$E$16,2,FALSE)</f>
        <v>Megawidget M</v>
      </c>
      <c r="P3734" s="10">
        <f>VLOOKUP(L3734,'User input'!$D$6:$G$16,3,FALSE)</f>
        <v>1.29</v>
      </c>
      <c r="Q3734" s="10">
        <f>VLOOKUP(L3734,'User input'!$D$6:$G$16,4,FALSE)</f>
        <v>24</v>
      </c>
      <c r="R3734" s="10">
        <f t="shared" si="235"/>
        <v>408</v>
      </c>
      <c r="S3734" s="27">
        <f t="shared" si="232"/>
        <v>526.32000000000005</v>
      </c>
      <c r="T3734" s="27">
        <f>IF(K3734&lt;'User input'!$I$9,'User input'!$J$8,IF(K3734&lt;'User input'!$I$10,'User input'!$J$9,IF(K3734&lt;'User input'!$I$11,'User input'!$J$10,'User input'!$J$11)))*S3734</f>
        <v>0</v>
      </c>
      <c r="U3734" s="27">
        <f>K3734*'User input'!$J$17+'User input'!$J$16</f>
        <v>0.5</v>
      </c>
    </row>
    <row r="3735" spans="1:21" x14ac:dyDescent="0.25">
      <c r="A3735" s="18">
        <v>3830</v>
      </c>
      <c r="B3735" s="10" t="s">
        <v>4453</v>
      </c>
      <c r="C3735" s="10" t="s">
        <v>7420</v>
      </c>
      <c r="D3735" s="10" t="s">
        <v>115</v>
      </c>
      <c r="E3735" s="10" t="s">
        <v>29</v>
      </c>
      <c r="F3735" s="16">
        <v>90</v>
      </c>
      <c r="G3735" s="10" t="s">
        <v>8621</v>
      </c>
      <c r="H3735" s="10" t="s">
        <v>3333</v>
      </c>
      <c r="I3735" s="10" t="s">
        <v>1194</v>
      </c>
      <c r="J3735" s="11">
        <v>43495</v>
      </c>
      <c r="K3735" s="16">
        <v>23</v>
      </c>
      <c r="L3735" s="10" t="s">
        <v>52</v>
      </c>
      <c r="M3735" s="10">
        <f t="shared" si="233"/>
        <v>2019</v>
      </c>
      <c r="N3735" s="10">
        <f t="shared" si="234"/>
        <v>1</v>
      </c>
      <c r="O3735" s="10" t="str">
        <f>VLOOKUP(L3735,'User input'!$D$6:$E$16,2,FALSE)</f>
        <v>Megawidget S</v>
      </c>
      <c r="P3735" s="10">
        <f>VLOOKUP(L3735,'User input'!$D$6:$G$16,3,FALSE)</f>
        <v>0.69</v>
      </c>
      <c r="Q3735" s="10">
        <f>VLOOKUP(L3735,'User input'!$D$6:$G$16,4,FALSE)</f>
        <v>24</v>
      </c>
      <c r="R3735" s="10">
        <f t="shared" si="235"/>
        <v>552</v>
      </c>
      <c r="S3735" s="27">
        <f t="shared" si="232"/>
        <v>380.88</v>
      </c>
      <c r="T3735" s="27">
        <f>IF(K3735&lt;'User input'!$I$9,'User input'!$J$8,IF(K3735&lt;'User input'!$I$10,'User input'!$J$9,IF(K3735&lt;'User input'!$I$11,'User input'!$J$10,'User input'!$J$11)))*S3735</f>
        <v>11.426399999999999</v>
      </c>
      <c r="U3735" s="27">
        <f>K3735*'User input'!$J$17+'User input'!$J$16</f>
        <v>0.5</v>
      </c>
    </row>
    <row r="3736" spans="1:21" x14ac:dyDescent="0.25">
      <c r="A3736" s="18">
        <v>3832</v>
      </c>
      <c r="B3736" s="10" t="s">
        <v>8622</v>
      </c>
      <c r="C3736" s="10" t="s">
        <v>1669</v>
      </c>
      <c r="D3736" s="10" t="s">
        <v>41</v>
      </c>
      <c r="E3736" s="10" t="s">
        <v>16</v>
      </c>
      <c r="F3736" s="16">
        <v>30</v>
      </c>
      <c r="G3736" s="10" t="s">
        <v>8623</v>
      </c>
      <c r="H3736" s="10" t="s">
        <v>1530</v>
      </c>
      <c r="I3736" s="10" t="s">
        <v>291</v>
      </c>
      <c r="J3736" s="11">
        <v>44361</v>
      </c>
      <c r="K3736" s="16">
        <v>68</v>
      </c>
      <c r="L3736" s="10" t="s">
        <v>62</v>
      </c>
      <c r="M3736" s="10">
        <f t="shared" si="233"/>
        <v>2021</v>
      </c>
      <c r="N3736" s="10">
        <f t="shared" si="234"/>
        <v>6</v>
      </c>
      <c r="O3736" s="10" t="str">
        <f>VLOOKUP(L3736,'User input'!$D$6:$E$16,2,FALSE)</f>
        <v>Ultrathing V4</v>
      </c>
      <c r="P3736" s="10">
        <f>VLOOKUP(L3736,'User input'!$D$6:$G$16,3,FALSE)</f>
        <v>3.99</v>
      </c>
      <c r="Q3736" s="10">
        <f>VLOOKUP(L3736,'User input'!$D$6:$G$16,4,FALSE)</f>
        <v>24</v>
      </c>
      <c r="R3736" s="10">
        <f t="shared" si="235"/>
        <v>1632</v>
      </c>
      <c r="S3736" s="27">
        <f t="shared" si="232"/>
        <v>6511.68</v>
      </c>
      <c r="T3736" s="27">
        <f>IF(K3736&lt;'User input'!$I$9,'User input'!$J$8,IF(K3736&lt;'User input'!$I$10,'User input'!$J$9,IF(K3736&lt;'User input'!$I$11,'User input'!$J$10,'User input'!$J$11)))*S3736</f>
        <v>325.58400000000006</v>
      </c>
      <c r="U3736" s="27">
        <f>K3736*'User input'!$J$17+'User input'!$J$16</f>
        <v>0.5</v>
      </c>
    </row>
    <row r="3737" spans="1:21" x14ac:dyDescent="0.25">
      <c r="A3737" s="17">
        <v>3833</v>
      </c>
      <c r="B3737" s="6" t="s">
        <v>4293</v>
      </c>
      <c r="C3737" s="6" t="s">
        <v>8624</v>
      </c>
      <c r="D3737" s="6" t="s">
        <v>15</v>
      </c>
      <c r="E3737" s="6" t="s">
        <v>16</v>
      </c>
      <c r="F3737" s="15">
        <v>90</v>
      </c>
      <c r="G3737" s="6" t="s">
        <v>8623</v>
      </c>
      <c r="H3737" s="6" t="s">
        <v>5408</v>
      </c>
      <c r="I3737" s="6" t="s">
        <v>32</v>
      </c>
      <c r="J3737" s="7">
        <v>43904</v>
      </c>
      <c r="K3737" s="15">
        <v>38</v>
      </c>
      <c r="L3737" s="6" t="s">
        <v>33</v>
      </c>
      <c r="M3737" s="6">
        <f t="shared" si="233"/>
        <v>2020</v>
      </c>
      <c r="N3737" s="6">
        <f t="shared" si="234"/>
        <v>3</v>
      </c>
      <c r="O3737" s="6" t="str">
        <f>VLOOKUP(L3737,'User input'!$D$6:$E$16,2,FALSE)</f>
        <v>Megawidget L</v>
      </c>
      <c r="P3737" s="6">
        <f>VLOOKUP(L3737,'User input'!$D$6:$G$16,3,FALSE)</f>
        <v>1.79</v>
      </c>
      <c r="Q3737" s="6">
        <f>VLOOKUP(L3737,'User input'!$D$6:$G$16,4,FALSE)</f>
        <v>24</v>
      </c>
      <c r="R3737" s="6">
        <f t="shared" si="235"/>
        <v>912</v>
      </c>
      <c r="S3737" s="26">
        <f t="shared" si="232"/>
        <v>1632.48</v>
      </c>
      <c r="T3737" s="26">
        <f>IF(K3737&lt;'User input'!$I$9,'User input'!$J$8,IF(K3737&lt;'User input'!$I$10,'User input'!$J$9,IF(K3737&lt;'User input'!$I$11,'User input'!$J$10,'User input'!$J$11)))*S3737</f>
        <v>48.974399999999996</v>
      </c>
      <c r="U3737" s="26">
        <f>K3737*'User input'!$J$17+'User input'!$J$16</f>
        <v>0.5</v>
      </c>
    </row>
    <row r="3738" spans="1:21" x14ac:dyDescent="0.25">
      <c r="A3738" s="18">
        <v>3834</v>
      </c>
      <c r="B3738" s="10" t="s">
        <v>8625</v>
      </c>
      <c r="C3738" s="10" t="s">
        <v>4931</v>
      </c>
      <c r="D3738" s="10" t="s">
        <v>49</v>
      </c>
      <c r="E3738" s="10" t="s">
        <v>16</v>
      </c>
      <c r="F3738" s="16">
        <v>90</v>
      </c>
      <c r="G3738" s="10" t="s">
        <v>10418</v>
      </c>
      <c r="H3738" s="10" t="s">
        <v>2542</v>
      </c>
      <c r="I3738" s="10" t="s">
        <v>32</v>
      </c>
      <c r="J3738" s="11">
        <v>43964</v>
      </c>
      <c r="K3738" s="16">
        <v>68</v>
      </c>
      <c r="L3738" s="10" t="s">
        <v>62</v>
      </c>
      <c r="M3738" s="10">
        <f t="shared" si="233"/>
        <v>2020</v>
      </c>
      <c r="N3738" s="10">
        <f t="shared" si="234"/>
        <v>5</v>
      </c>
      <c r="O3738" s="10" t="str">
        <f>VLOOKUP(L3738,'User input'!$D$6:$E$16,2,FALSE)</f>
        <v>Ultrathing V4</v>
      </c>
      <c r="P3738" s="10">
        <f>VLOOKUP(L3738,'User input'!$D$6:$G$16,3,FALSE)</f>
        <v>3.99</v>
      </c>
      <c r="Q3738" s="10">
        <f>VLOOKUP(L3738,'User input'!$D$6:$G$16,4,FALSE)</f>
        <v>24</v>
      </c>
      <c r="R3738" s="10">
        <f t="shared" si="235"/>
        <v>1632</v>
      </c>
      <c r="S3738" s="27">
        <f t="shared" si="232"/>
        <v>6511.68</v>
      </c>
      <c r="T3738" s="27">
        <f>IF(K3738&lt;'User input'!$I$9,'User input'!$J$8,IF(K3738&lt;'User input'!$I$10,'User input'!$J$9,IF(K3738&lt;'User input'!$I$11,'User input'!$J$10,'User input'!$J$11)))*S3738</f>
        <v>325.58400000000006</v>
      </c>
      <c r="U3738" s="27">
        <f>K3738*'User input'!$J$17+'User input'!$J$16</f>
        <v>0.5</v>
      </c>
    </row>
    <row r="3739" spans="1:21" x14ac:dyDescent="0.25">
      <c r="A3739" s="17">
        <v>3835</v>
      </c>
      <c r="B3739" s="6" t="s">
        <v>8627</v>
      </c>
      <c r="C3739" s="6" t="s">
        <v>6415</v>
      </c>
      <c r="D3739" s="6" t="s">
        <v>15</v>
      </c>
      <c r="E3739" s="6" t="s">
        <v>16</v>
      </c>
      <c r="F3739" s="15">
        <v>30</v>
      </c>
      <c r="G3739" s="6" t="s">
        <v>8628</v>
      </c>
      <c r="H3739" s="6" t="s">
        <v>6683</v>
      </c>
      <c r="I3739" s="6" t="s">
        <v>32</v>
      </c>
      <c r="J3739" s="7">
        <v>44446</v>
      </c>
      <c r="K3739" s="15">
        <v>78</v>
      </c>
      <c r="L3739" s="6" t="s">
        <v>78</v>
      </c>
      <c r="M3739" s="6">
        <f t="shared" si="233"/>
        <v>2021</v>
      </c>
      <c r="N3739" s="6">
        <f t="shared" si="234"/>
        <v>9</v>
      </c>
      <c r="O3739" s="6" t="str">
        <f>VLOOKUP(L3739,'User input'!$D$6:$E$16,2,FALSE)</f>
        <v>Ultrathing V2</v>
      </c>
      <c r="P3739" s="6">
        <f>VLOOKUP(L3739,'User input'!$D$6:$G$16,3,FALSE)</f>
        <v>2.95</v>
      </c>
      <c r="Q3739" s="6">
        <f>VLOOKUP(L3739,'User input'!$D$6:$G$16,4,FALSE)</f>
        <v>20</v>
      </c>
      <c r="R3739" s="6">
        <f t="shared" si="235"/>
        <v>1560</v>
      </c>
      <c r="S3739" s="26">
        <f t="shared" si="232"/>
        <v>4602</v>
      </c>
      <c r="T3739" s="26">
        <f>IF(K3739&lt;'User input'!$I$9,'User input'!$J$8,IF(K3739&lt;'User input'!$I$10,'User input'!$J$9,IF(K3739&lt;'User input'!$I$11,'User input'!$J$10,'User input'!$J$11)))*S3739</f>
        <v>230.10000000000002</v>
      </c>
      <c r="U3739" s="26">
        <f>K3739*'User input'!$J$17+'User input'!$J$16</f>
        <v>0.5</v>
      </c>
    </row>
    <row r="3740" spans="1:21" x14ac:dyDescent="0.25">
      <c r="A3740" s="18">
        <v>3836</v>
      </c>
      <c r="B3740" s="10" t="s">
        <v>8629</v>
      </c>
      <c r="C3740" s="10" t="s">
        <v>265</v>
      </c>
      <c r="D3740" s="10" t="s">
        <v>28</v>
      </c>
      <c r="E3740" s="10" t="s">
        <v>29</v>
      </c>
      <c r="F3740" s="16">
        <v>90</v>
      </c>
      <c r="G3740" s="10" t="s">
        <v>8630</v>
      </c>
      <c r="H3740" s="10" t="s">
        <v>3264</v>
      </c>
      <c r="I3740" s="10" t="s">
        <v>32</v>
      </c>
      <c r="J3740" s="11">
        <v>44414</v>
      </c>
      <c r="K3740" s="16">
        <v>27</v>
      </c>
      <c r="L3740" s="10" t="s">
        <v>52</v>
      </c>
      <c r="M3740" s="10">
        <f t="shared" si="233"/>
        <v>2021</v>
      </c>
      <c r="N3740" s="10">
        <f t="shared" si="234"/>
        <v>8</v>
      </c>
      <c r="O3740" s="10" t="str">
        <f>VLOOKUP(L3740,'User input'!$D$6:$E$16,2,FALSE)</f>
        <v>Megawidget S</v>
      </c>
      <c r="P3740" s="10">
        <f>VLOOKUP(L3740,'User input'!$D$6:$G$16,3,FALSE)</f>
        <v>0.69</v>
      </c>
      <c r="Q3740" s="10">
        <f>VLOOKUP(L3740,'User input'!$D$6:$G$16,4,FALSE)</f>
        <v>24</v>
      </c>
      <c r="R3740" s="10">
        <f t="shared" si="235"/>
        <v>648</v>
      </c>
      <c r="S3740" s="27">
        <f t="shared" si="232"/>
        <v>447.11999999999995</v>
      </c>
      <c r="T3740" s="27">
        <f>IF(K3740&lt;'User input'!$I$9,'User input'!$J$8,IF(K3740&lt;'User input'!$I$10,'User input'!$J$9,IF(K3740&lt;'User input'!$I$11,'User input'!$J$10,'User input'!$J$11)))*S3740</f>
        <v>13.413599999999997</v>
      </c>
      <c r="U3740" s="27">
        <f>K3740*'User input'!$J$17+'User input'!$J$16</f>
        <v>0.5</v>
      </c>
    </row>
    <row r="3741" spans="1:21" x14ac:dyDescent="0.25">
      <c r="A3741" s="17">
        <v>3837</v>
      </c>
      <c r="B3741" s="6" t="s">
        <v>6278</v>
      </c>
      <c r="C3741" s="6" t="s">
        <v>2873</v>
      </c>
      <c r="D3741" s="6" t="s">
        <v>49</v>
      </c>
      <c r="E3741" s="6" t="s">
        <v>16</v>
      </c>
      <c r="F3741" s="15">
        <v>90</v>
      </c>
      <c r="G3741" s="6" t="s">
        <v>8631</v>
      </c>
      <c r="H3741" s="6" t="s">
        <v>4468</v>
      </c>
      <c r="I3741" s="6" t="s">
        <v>32</v>
      </c>
      <c r="J3741" s="7">
        <v>44194</v>
      </c>
      <c r="K3741" s="15">
        <v>75</v>
      </c>
      <c r="L3741" s="6" t="s">
        <v>20</v>
      </c>
      <c r="M3741" s="6">
        <f t="shared" si="233"/>
        <v>2020</v>
      </c>
      <c r="N3741" s="6">
        <f t="shared" si="234"/>
        <v>12</v>
      </c>
      <c r="O3741" s="6" t="str">
        <f>VLOOKUP(L3741,'User input'!$D$6:$E$16,2,FALSE)</f>
        <v>Hyperwotsit</v>
      </c>
      <c r="P3741" s="6">
        <f>VLOOKUP(L3741,'User input'!$D$6:$G$16,3,FALSE)</f>
        <v>2.0099999999999998</v>
      </c>
      <c r="Q3741" s="6">
        <f>VLOOKUP(L3741,'User input'!$D$6:$G$16,4,FALSE)</f>
        <v>20</v>
      </c>
      <c r="R3741" s="6">
        <f t="shared" si="235"/>
        <v>1500</v>
      </c>
      <c r="S3741" s="26">
        <f t="shared" si="232"/>
        <v>3014.9999999999995</v>
      </c>
      <c r="T3741" s="26">
        <f>IF(K3741&lt;'User input'!$I$9,'User input'!$J$8,IF(K3741&lt;'User input'!$I$10,'User input'!$J$9,IF(K3741&lt;'User input'!$I$11,'User input'!$J$10,'User input'!$J$11)))*S3741</f>
        <v>150.74999999999997</v>
      </c>
      <c r="U3741" s="26">
        <f>K3741*'User input'!$J$17+'User input'!$J$16</f>
        <v>0.5</v>
      </c>
    </row>
    <row r="3742" spans="1:21" x14ac:dyDescent="0.25">
      <c r="A3742" s="18">
        <v>3838</v>
      </c>
      <c r="B3742" s="10" t="s">
        <v>8632</v>
      </c>
      <c r="C3742" s="10" t="s">
        <v>6507</v>
      </c>
      <c r="D3742" s="10" t="s">
        <v>28</v>
      </c>
      <c r="E3742" s="10" t="s">
        <v>29</v>
      </c>
      <c r="F3742" s="16">
        <v>30</v>
      </c>
      <c r="G3742" s="10" t="s">
        <v>8633</v>
      </c>
      <c r="H3742" s="10" t="s">
        <v>256</v>
      </c>
      <c r="I3742" s="10" t="s">
        <v>32</v>
      </c>
      <c r="J3742" s="11">
        <v>44509</v>
      </c>
      <c r="K3742" s="16">
        <v>91</v>
      </c>
      <c r="L3742" s="10" t="s">
        <v>78</v>
      </c>
      <c r="M3742" s="10">
        <f t="shared" si="233"/>
        <v>2021</v>
      </c>
      <c r="N3742" s="10">
        <f t="shared" si="234"/>
        <v>11</v>
      </c>
      <c r="O3742" s="10" t="str">
        <f>VLOOKUP(L3742,'User input'!$D$6:$E$16,2,FALSE)</f>
        <v>Ultrathing V2</v>
      </c>
      <c r="P3742" s="10">
        <f>VLOOKUP(L3742,'User input'!$D$6:$G$16,3,FALSE)</f>
        <v>2.95</v>
      </c>
      <c r="Q3742" s="10">
        <f>VLOOKUP(L3742,'User input'!$D$6:$G$16,4,FALSE)</f>
        <v>20</v>
      </c>
      <c r="R3742" s="10">
        <f t="shared" si="235"/>
        <v>1820</v>
      </c>
      <c r="S3742" s="27">
        <f t="shared" si="232"/>
        <v>5369</v>
      </c>
      <c r="T3742" s="27">
        <f>IF(K3742&lt;'User input'!$I$9,'User input'!$J$8,IF(K3742&lt;'User input'!$I$10,'User input'!$J$9,IF(K3742&lt;'User input'!$I$11,'User input'!$J$10,'User input'!$J$11)))*S3742</f>
        <v>268.45</v>
      </c>
      <c r="U3742" s="27">
        <f>K3742*'User input'!$J$17+'User input'!$J$16</f>
        <v>0.5</v>
      </c>
    </row>
    <row r="3743" spans="1:21" x14ac:dyDescent="0.25">
      <c r="A3743" s="17">
        <v>3839</v>
      </c>
      <c r="B3743" s="6" t="s">
        <v>2640</v>
      </c>
      <c r="C3743" s="6" t="s">
        <v>8634</v>
      </c>
      <c r="D3743" s="6" t="s">
        <v>28</v>
      </c>
      <c r="E3743" s="6" t="s">
        <v>29</v>
      </c>
      <c r="F3743" s="15">
        <v>30</v>
      </c>
      <c r="G3743" s="6" t="s">
        <v>8635</v>
      </c>
      <c r="H3743" s="6" t="s">
        <v>1888</v>
      </c>
      <c r="I3743" s="6" t="s">
        <v>291</v>
      </c>
      <c r="J3743" s="7">
        <v>44457</v>
      </c>
      <c r="K3743" s="15">
        <v>10</v>
      </c>
      <c r="L3743" s="6" t="s">
        <v>157</v>
      </c>
      <c r="M3743" s="6">
        <f t="shared" si="233"/>
        <v>2021</v>
      </c>
      <c r="N3743" s="6">
        <f t="shared" si="234"/>
        <v>9</v>
      </c>
      <c r="O3743" s="6" t="str">
        <f>VLOOKUP(L3743,'User input'!$D$6:$E$16,2,FALSE)</f>
        <v>Ultrathing V3</v>
      </c>
      <c r="P3743" s="6">
        <f>VLOOKUP(L3743,'User input'!$D$6:$G$16,3,FALSE)</f>
        <v>3.39</v>
      </c>
      <c r="Q3743" s="6">
        <f>VLOOKUP(L3743,'User input'!$D$6:$G$16,4,FALSE)</f>
        <v>24</v>
      </c>
      <c r="R3743" s="6">
        <f t="shared" si="235"/>
        <v>240</v>
      </c>
      <c r="S3743" s="26">
        <f t="shared" si="232"/>
        <v>813.6</v>
      </c>
      <c r="T3743" s="26">
        <f>IF(K3743&lt;'User input'!$I$9,'User input'!$J$8,IF(K3743&lt;'User input'!$I$10,'User input'!$J$9,IF(K3743&lt;'User input'!$I$11,'User input'!$J$10,'User input'!$J$11)))*S3743</f>
        <v>0</v>
      </c>
      <c r="U3743" s="26">
        <f>K3743*'User input'!$J$17+'User input'!$J$16</f>
        <v>0.5</v>
      </c>
    </row>
    <row r="3744" spans="1:21" x14ac:dyDescent="0.25">
      <c r="A3744" s="18">
        <v>3840</v>
      </c>
      <c r="B3744" s="10" t="s">
        <v>8636</v>
      </c>
      <c r="C3744" s="10" t="s">
        <v>1702</v>
      </c>
      <c r="D3744" s="10" t="s">
        <v>49</v>
      </c>
      <c r="E3744" s="10" t="s">
        <v>16</v>
      </c>
      <c r="F3744" s="16">
        <v>90</v>
      </c>
      <c r="G3744" s="10" t="s">
        <v>8637</v>
      </c>
      <c r="H3744" s="10" t="s">
        <v>5007</v>
      </c>
      <c r="I3744" s="10" t="s">
        <v>32</v>
      </c>
      <c r="J3744" s="11">
        <v>43690</v>
      </c>
      <c r="K3744" s="16">
        <v>47</v>
      </c>
      <c r="L3744" s="10" t="s">
        <v>78</v>
      </c>
      <c r="M3744" s="10">
        <f t="shared" si="233"/>
        <v>2019</v>
      </c>
      <c r="N3744" s="10">
        <f t="shared" si="234"/>
        <v>8</v>
      </c>
      <c r="O3744" s="10" t="str">
        <f>VLOOKUP(L3744,'User input'!$D$6:$E$16,2,FALSE)</f>
        <v>Ultrathing V2</v>
      </c>
      <c r="P3744" s="10">
        <f>VLOOKUP(L3744,'User input'!$D$6:$G$16,3,FALSE)</f>
        <v>2.95</v>
      </c>
      <c r="Q3744" s="10">
        <f>VLOOKUP(L3744,'User input'!$D$6:$G$16,4,FALSE)</f>
        <v>20</v>
      </c>
      <c r="R3744" s="10">
        <f t="shared" si="235"/>
        <v>940</v>
      </c>
      <c r="S3744" s="27">
        <f t="shared" si="232"/>
        <v>2773</v>
      </c>
      <c r="T3744" s="27">
        <f>IF(K3744&lt;'User input'!$I$9,'User input'!$J$8,IF(K3744&lt;'User input'!$I$10,'User input'!$J$9,IF(K3744&lt;'User input'!$I$11,'User input'!$J$10,'User input'!$J$11)))*S3744</f>
        <v>83.19</v>
      </c>
      <c r="U3744" s="27">
        <f>K3744*'User input'!$J$17+'User input'!$J$16</f>
        <v>0.5</v>
      </c>
    </row>
    <row r="3745" spans="1:21" x14ac:dyDescent="0.25">
      <c r="A3745" s="18">
        <v>3842</v>
      </c>
      <c r="B3745" s="10" t="s">
        <v>3011</v>
      </c>
      <c r="C3745" s="10" t="s">
        <v>6061</v>
      </c>
      <c r="D3745" s="10" t="s">
        <v>28</v>
      </c>
      <c r="E3745" s="10" t="s">
        <v>29</v>
      </c>
      <c r="F3745" s="16">
        <v>30</v>
      </c>
      <c r="G3745" s="10" t="s">
        <v>8638</v>
      </c>
      <c r="H3745" s="10" t="s">
        <v>166</v>
      </c>
      <c r="I3745" s="10" t="s">
        <v>32</v>
      </c>
      <c r="J3745" s="11">
        <v>43997</v>
      </c>
      <c r="K3745" s="16">
        <v>94</v>
      </c>
      <c r="L3745" s="10" t="s">
        <v>52</v>
      </c>
      <c r="M3745" s="10">
        <f t="shared" si="233"/>
        <v>2020</v>
      </c>
      <c r="N3745" s="10">
        <f t="shared" si="234"/>
        <v>6</v>
      </c>
      <c r="O3745" s="10" t="str">
        <f>VLOOKUP(L3745,'User input'!$D$6:$E$16,2,FALSE)</f>
        <v>Megawidget S</v>
      </c>
      <c r="P3745" s="10">
        <f>VLOOKUP(L3745,'User input'!$D$6:$G$16,3,FALSE)</f>
        <v>0.69</v>
      </c>
      <c r="Q3745" s="10">
        <f>VLOOKUP(L3745,'User input'!$D$6:$G$16,4,FALSE)</f>
        <v>24</v>
      </c>
      <c r="R3745" s="10">
        <f t="shared" si="235"/>
        <v>2256</v>
      </c>
      <c r="S3745" s="27">
        <f t="shared" si="232"/>
        <v>1556.6399999999999</v>
      </c>
      <c r="T3745" s="27">
        <f>IF(K3745&lt;'User input'!$I$9,'User input'!$J$8,IF(K3745&lt;'User input'!$I$10,'User input'!$J$9,IF(K3745&lt;'User input'!$I$11,'User input'!$J$10,'User input'!$J$11)))*S3745</f>
        <v>77.831999999999994</v>
      </c>
      <c r="U3745" s="27">
        <f>K3745*'User input'!$J$17+'User input'!$J$16</f>
        <v>0.5</v>
      </c>
    </row>
    <row r="3746" spans="1:21" x14ac:dyDescent="0.25">
      <c r="A3746" s="17">
        <v>3843</v>
      </c>
      <c r="B3746" s="6" t="s">
        <v>4628</v>
      </c>
      <c r="C3746" s="6" t="s">
        <v>7096</v>
      </c>
      <c r="D3746" s="6" t="s">
        <v>28</v>
      </c>
      <c r="E3746" s="6" t="s">
        <v>29</v>
      </c>
      <c r="F3746" s="15">
        <v>90</v>
      </c>
      <c r="G3746" s="6" t="s">
        <v>8639</v>
      </c>
      <c r="H3746" s="6" t="s">
        <v>358</v>
      </c>
      <c r="I3746" s="6" t="s">
        <v>25</v>
      </c>
      <c r="J3746" s="7">
        <v>44405</v>
      </c>
      <c r="K3746" s="15">
        <v>40</v>
      </c>
      <c r="L3746" s="6" t="s">
        <v>33</v>
      </c>
      <c r="M3746" s="6">
        <f t="shared" si="233"/>
        <v>2021</v>
      </c>
      <c r="N3746" s="6">
        <f t="shared" si="234"/>
        <v>7</v>
      </c>
      <c r="O3746" s="6" t="str">
        <f>VLOOKUP(L3746,'User input'!$D$6:$E$16,2,FALSE)</f>
        <v>Megawidget L</v>
      </c>
      <c r="P3746" s="6">
        <f>VLOOKUP(L3746,'User input'!$D$6:$G$16,3,FALSE)</f>
        <v>1.79</v>
      </c>
      <c r="Q3746" s="6">
        <f>VLOOKUP(L3746,'User input'!$D$6:$G$16,4,FALSE)</f>
        <v>24</v>
      </c>
      <c r="R3746" s="6">
        <f t="shared" si="235"/>
        <v>960</v>
      </c>
      <c r="S3746" s="26">
        <f t="shared" si="232"/>
        <v>1718.4</v>
      </c>
      <c r="T3746" s="26">
        <f>IF(K3746&lt;'User input'!$I$9,'User input'!$J$8,IF(K3746&lt;'User input'!$I$10,'User input'!$J$9,IF(K3746&lt;'User input'!$I$11,'User input'!$J$10,'User input'!$J$11)))*S3746</f>
        <v>51.552</v>
      </c>
      <c r="U3746" s="26">
        <f>K3746*'User input'!$J$17+'User input'!$J$16</f>
        <v>0.5</v>
      </c>
    </row>
    <row r="3747" spans="1:21" x14ac:dyDescent="0.25">
      <c r="A3747" s="18">
        <v>3844</v>
      </c>
      <c r="B3747" s="10" t="s">
        <v>7510</v>
      </c>
      <c r="C3747" s="10" t="s">
        <v>8640</v>
      </c>
      <c r="D3747" s="10" t="s">
        <v>28</v>
      </c>
      <c r="E3747" s="10" t="s">
        <v>29</v>
      </c>
      <c r="F3747" s="16">
        <v>60</v>
      </c>
      <c r="G3747" s="10" t="s">
        <v>8641</v>
      </c>
      <c r="H3747" s="10" t="s">
        <v>3607</v>
      </c>
      <c r="I3747" s="10" t="s">
        <v>571</v>
      </c>
      <c r="J3747" s="11">
        <v>43798</v>
      </c>
      <c r="K3747" s="16">
        <v>17</v>
      </c>
      <c r="L3747" s="10" t="s">
        <v>62</v>
      </c>
      <c r="M3747" s="10">
        <f t="shared" si="233"/>
        <v>2019</v>
      </c>
      <c r="N3747" s="10">
        <f t="shared" si="234"/>
        <v>11</v>
      </c>
      <c r="O3747" s="10" t="str">
        <f>VLOOKUP(L3747,'User input'!$D$6:$E$16,2,FALSE)</f>
        <v>Ultrathing V4</v>
      </c>
      <c r="P3747" s="10">
        <f>VLOOKUP(L3747,'User input'!$D$6:$G$16,3,FALSE)</f>
        <v>3.99</v>
      </c>
      <c r="Q3747" s="10">
        <f>VLOOKUP(L3747,'User input'!$D$6:$G$16,4,FALSE)</f>
        <v>24</v>
      </c>
      <c r="R3747" s="10">
        <f t="shared" si="235"/>
        <v>408</v>
      </c>
      <c r="S3747" s="27">
        <f t="shared" si="232"/>
        <v>1627.92</v>
      </c>
      <c r="T3747" s="27">
        <f>IF(K3747&lt;'User input'!$I$9,'User input'!$J$8,IF(K3747&lt;'User input'!$I$10,'User input'!$J$9,IF(K3747&lt;'User input'!$I$11,'User input'!$J$10,'User input'!$J$11)))*S3747</f>
        <v>0</v>
      </c>
      <c r="U3747" s="27">
        <f>K3747*'User input'!$J$17+'User input'!$J$16</f>
        <v>0.5</v>
      </c>
    </row>
    <row r="3748" spans="1:21" x14ac:dyDescent="0.25">
      <c r="A3748" s="17">
        <v>3845</v>
      </c>
      <c r="B3748" s="6" t="s">
        <v>7010</v>
      </c>
      <c r="C3748" s="6" t="s">
        <v>8642</v>
      </c>
      <c r="D3748" s="6" t="s">
        <v>28</v>
      </c>
      <c r="E3748" s="6" t="s">
        <v>29</v>
      </c>
      <c r="F3748" s="15">
        <v>90</v>
      </c>
      <c r="G3748" s="6" t="s">
        <v>8643</v>
      </c>
      <c r="H3748" s="6" t="s">
        <v>4906</v>
      </c>
      <c r="I3748" s="6" t="s">
        <v>32</v>
      </c>
      <c r="J3748" s="7">
        <v>44055</v>
      </c>
      <c r="K3748" s="15">
        <v>90</v>
      </c>
      <c r="L3748" s="6" t="s">
        <v>39</v>
      </c>
      <c r="M3748" s="6">
        <f t="shared" si="233"/>
        <v>2020</v>
      </c>
      <c r="N3748" s="6">
        <f t="shared" si="234"/>
        <v>8</v>
      </c>
      <c r="O3748" s="6" t="str">
        <f>VLOOKUP(L3748,'User input'!$D$6:$E$16,2,FALSE)</f>
        <v>Ultrathing V1</v>
      </c>
      <c r="P3748" s="6">
        <f>VLOOKUP(L3748,'User input'!$D$6:$G$16,3,FALSE)</f>
        <v>1.79</v>
      </c>
      <c r="Q3748" s="6">
        <f>VLOOKUP(L3748,'User input'!$D$6:$G$16,4,FALSE)</f>
        <v>17</v>
      </c>
      <c r="R3748" s="6">
        <f t="shared" si="235"/>
        <v>1530</v>
      </c>
      <c r="S3748" s="26">
        <f t="shared" si="232"/>
        <v>2738.7000000000003</v>
      </c>
      <c r="T3748" s="26">
        <f>IF(K3748&lt;'User input'!$I$9,'User input'!$J$8,IF(K3748&lt;'User input'!$I$10,'User input'!$J$9,IF(K3748&lt;'User input'!$I$11,'User input'!$J$10,'User input'!$J$11)))*S3748</f>
        <v>136.93500000000003</v>
      </c>
      <c r="U3748" s="26">
        <f>K3748*'User input'!$J$17+'User input'!$J$16</f>
        <v>0.5</v>
      </c>
    </row>
    <row r="3749" spans="1:21" x14ac:dyDescent="0.25">
      <c r="A3749" s="18">
        <v>3846</v>
      </c>
      <c r="B3749" s="10" t="s">
        <v>8644</v>
      </c>
      <c r="C3749" s="10" t="s">
        <v>6041</v>
      </c>
      <c r="D3749" s="10" t="s">
        <v>49</v>
      </c>
      <c r="E3749" s="10" t="s">
        <v>16</v>
      </c>
      <c r="F3749" s="16">
        <v>90</v>
      </c>
      <c r="G3749" s="10" t="s">
        <v>8645</v>
      </c>
      <c r="H3749" s="10" t="s">
        <v>5154</v>
      </c>
      <c r="I3749" s="10" t="s">
        <v>682</v>
      </c>
      <c r="J3749" s="11">
        <v>43895</v>
      </c>
      <c r="K3749" s="16">
        <v>11</v>
      </c>
      <c r="L3749" s="10" t="s">
        <v>62</v>
      </c>
      <c r="M3749" s="10">
        <f t="shared" si="233"/>
        <v>2020</v>
      </c>
      <c r="N3749" s="10">
        <f t="shared" si="234"/>
        <v>3</v>
      </c>
      <c r="O3749" s="10" t="str">
        <f>VLOOKUP(L3749,'User input'!$D$6:$E$16,2,FALSE)</f>
        <v>Ultrathing V4</v>
      </c>
      <c r="P3749" s="10">
        <f>VLOOKUP(L3749,'User input'!$D$6:$G$16,3,FALSE)</f>
        <v>3.99</v>
      </c>
      <c r="Q3749" s="10">
        <f>VLOOKUP(L3749,'User input'!$D$6:$G$16,4,FALSE)</f>
        <v>24</v>
      </c>
      <c r="R3749" s="10">
        <f t="shared" si="235"/>
        <v>264</v>
      </c>
      <c r="S3749" s="27">
        <f t="shared" si="232"/>
        <v>1053.3600000000001</v>
      </c>
      <c r="T3749" s="27">
        <f>IF(K3749&lt;'User input'!$I$9,'User input'!$J$8,IF(K3749&lt;'User input'!$I$10,'User input'!$J$9,IF(K3749&lt;'User input'!$I$11,'User input'!$J$10,'User input'!$J$11)))*S3749</f>
        <v>0</v>
      </c>
      <c r="U3749" s="27">
        <f>K3749*'User input'!$J$17+'User input'!$J$16</f>
        <v>0.5</v>
      </c>
    </row>
    <row r="3750" spans="1:21" x14ac:dyDescent="0.25">
      <c r="A3750" s="17">
        <v>3847</v>
      </c>
      <c r="B3750" s="6" t="s">
        <v>3489</v>
      </c>
      <c r="C3750" s="6" t="s">
        <v>8032</v>
      </c>
      <c r="D3750" s="6" t="s">
        <v>28</v>
      </c>
      <c r="E3750" s="6" t="s">
        <v>29</v>
      </c>
      <c r="F3750" s="15">
        <v>90</v>
      </c>
      <c r="G3750" s="6" t="s">
        <v>8646</v>
      </c>
      <c r="H3750" s="6" t="s">
        <v>331</v>
      </c>
      <c r="I3750" s="6" t="s">
        <v>122</v>
      </c>
      <c r="J3750" s="7">
        <v>44282</v>
      </c>
      <c r="K3750" s="15">
        <v>3</v>
      </c>
      <c r="L3750" s="6" t="s">
        <v>68</v>
      </c>
      <c r="M3750" s="6">
        <f t="shared" si="233"/>
        <v>2021</v>
      </c>
      <c r="N3750" s="6">
        <f t="shared" si="234"/>
        <v>3</v>
      </c>
      <c r="O3750" s="6" t="str">
        <f>VLOOKUP(L3750,'User input'!$D$6:$E$16,2,FALSE)</f>
        <v>Megawidget M</v>
      </c>
      <c r="P3750" s="6">
        <f>VLOOKUP(L3750,'User input'!$D$6:$G$16,3,FALSE)</f>
        <v>1.29</v>
      </c>
      <c r="Q3750" s="6">
        <f>VLOOKUP(L3750,'User input'!$D$6:$G$16,4,FALSE)</f>
        <v>24</v>
      </c>
      <c r="R3750" s="6">
        <f t="shared" si="235"/>
        <v>72</v>
      </c>
      <c r="S3750" s="26">
        <f t="shared" si="232"/>
        <v>92.88</v>
      </c>
      <c r="T3750" s="26">
        <f>IF(K3750&lt;'User input'!$I$9,'User input'!$J$8,IF(K3750&lt;'User input'!$I$10,'User input'!$J$9,IF(K3750&lt;'User input'!$I$11,'User input'!$J$10,'User input'!$J$11)))*S3750</f>
        <v>0</v>
      </c>
      <c r="U3750" s="26">
        <f>K3750*'User input'!$J$17+'User input'!$J$16</f>
        <v>0.5</v>
      </c>
    </row>
    <row r="3751" spans="1:21" x14ac:dyDescent="0.25">
      <c r="A3751" s="18">
        <v>3848</v>
      </c>
      <c r="B3751" s="10" t="s">
        <v>824</v>
      </c>
      <c r="C3751" s="10" t="s">
        <v>8606</v>
      </c>
      <c r="D3751" s="10" t="s">
        <v>28</v>
      </c>
      <c r="E3751" s="10" t="s">
        <v>29</v>
      </c>
      <c r="F3751" s="16">
        <v>30</v>
      </c>
      <c r="G3751" s="10" t="s">
        <v>8647</v>
      </c>
      <c r="H3751" s="10" t="s">
        <v>3701</v>
      </c>
      <c r="I3751" s="10" t="s">
        <v>32</v>
      </c>
      <c r="J3751" s="11">
        <v>43602</v>
      </c>
      <c r="K3751" s="16">
        <v>85</v>
      </c>
      <c r="L3751" s="10" t="s">
        <v>39</v>
      </c>
      <c r="M3751" s="10">
        <f t="shared" si="233"/>
        <v>2019</v>
      </c>
      <c r="N3751" s="10">
        <f t="shared" si="234"/>
        <v>5</v>
      </c>
      <c r="O3751" s="10" t="str">
        <f>VLOOKUP(L3751,'User input'!$D$6:$E$16,2,FALSE)</f>
        <v>Ultrathing V1</v>
      </c>
      <c r="P3751" s="10">
        <f>VLOOKUP(L3751,'User input'!$D$6:$G$16,3,FALSE)</f>
        <v>1.79</v>
      </c>
      <c r="Q3751" s="10">
        <f>VLOOKUP(L3751,'User input'!$D$6:$G$16,4,FALSE)</f>
        <v>17</v>
      </c>
      <c r="R3751" s="10">
        <f t="shared" si="235"/>
        <v>1445</v>
      </c>
      <c r="S3751" s="27">
        <f t="shared" si="232"/>
        <v>2586.5500000000002</v>
      </c>
      <c r="T3751" s="27">
        <f>IF(K3751&lt;'User input'!$I$9,'User input'!$J$8,IF(K3751&lt;'User input'!$I$10,'User input'!$J$9,IF(K3751&lt;'User input'!$I$11,'User input'!$J$10,'User input'!$J$11)))*S3751</f>
        <v>129.32750000000001</v>
      </c>
      <c r="U3751" s="27">
        <f>K3751*'User input'!$J$17+'User input'!$J$16</f>
        <v>0.5</v>
      </c>
    </row>
    <row r="3752" spans="1:21" x14ac:dyDescent="0.25">
      <c r="A3752" s="17">
        <v>3849</v>
      </c>
      <c r="B3752" s="6" t="s">
        <v>6810</v>
      </c>
      <c r="C3752" s="6" t="s">
        <v>3130</v>
      </c>
      <c r="D3752" s="6" t="s">
        <v>28</v>
      </c>
      <c r="E3752" s="6" t="s">
        <v>29</v>
      </c>
      <c r="F3752" s="15">
        <v>90</v>
      </c>
      <c r="G3752" s="6" t="s">
        <v>8648</v>
      </c>
      <c r="H3752" s="6" t="s">
        <v>5698</v>
      </c>
      <c r="I3752" s="6" t="s">
        <v>291</v>
      </c>
      <c r="J3752" s="7">
        <v>43547</v>
      </c>
      <c r="K3752" s="15">
        <v>67</v>
      </c>
      <c r="L3752" s="6" t="s">
        <v>52</v>
      </c>
      <c r="M3752" s="6">
        <f t="shared" si="233"/>
        <v>2019</v>
      </c>
      <c r="N3752" s="6">
        <f t="shared" si="234"/>
        <v>3</v>
      </c>
      <c r="O3752" s="6" t="str">
        <f>VLOOKUP(L3752,'User input'!$D$6:$E$16,2,FALSE)</f>
        <v>Megawidget S</v>
      </c>
      <c r="P3752" s="6">
        <f>VLOOKUP(L3752,'User input'!$D$6:$G$16,3,FALSE)</f>
        <v>0.69</v>
      </c>
      <c r="Q3752" s="6">
        <f>VLOOKUP(L3752,'User input'!$D$6:$G$16,4,FALSE)</f>
        <v>24</v>
      </c>
      <c r="R3752" s="6">
        <f t="shared" si="235"/>
        <v>1608</v>
      </c>
      <c r="S3752" s="26">
        <f t="shared" si="232"/>
        <v>1109.52</v>
      </c>
      <c r="T3752" s="26">
        <f>IF(K3752&lt;'User input'!$I$9,'User input'!$J$8,IF(K3752&lt;'User input'!$I$10,'User input'!$J$9,IF(K3752&lt;'User input'!$I$11,'User input'!$J$10,'User input'!$J$11)))*S3752</f>
        <v>55.475999999999999</v>
      </c>
      <c r="U3752" s="26">
        <f>K3752*'User input'!$J$17+'User input'!$J$16</f>
        <v>0.5</v>
      </c>
    </row>
    <row r="3753" spans="1:21" x14ac:dyDescent="0.25">
      <c r="A3753" s="18">
        <v>3850</v>
      </c>
      <c r="B3753" s="10" t="s">
        <v>2150</v>
      </c>
      <c r="C3753" s="10" t="s">
        <v>3336</v>
      </c>
      <c r="D3753" s="10" t="s">
        <v>15</v>
      </c>
      <c r="E3753" s="10" t="s">
        <v>16</v>
      </c>
      <c r="F3753" s="16">
        <v>30</v>
      </c>
      <c r="G3753" s="10" t="s">
        <v>8649</v>
      </c>
      <c r="H3753" s="10" t="s">
        <v>7968</v>
      </c>
      <c r="I3753" s="10" t="s">
        <v>32</v>
      </c>
      <c r="J3753" s="11">
        <v>44340</v>
      </c>
      <c r="K3753" s="16">
        <v>44</v>
      </c>
      <c r="L3753" s="10" t="s">
        <v>52</v>
      </c>
      <c r="M3753" s="10">
        <f t="shared" si="233"/>
        <v>2021</v>
      </c>
      <c r="N3753" s="10">
        <f t="shared" si="234"/>
        <v>5</v>
      </c>
      <c r="O3753" s="10" t="str">
        <f>VLOOKUP(L3753,'User input'!$D$6:$E$16,2,FALSE)</f>
        <v>Megawidget S</v>
      </c>
      <c r="P3753" s="10">
        <f>VLOOKUP(L3753,'User input'!$D$6:$G$16,3,FALSE)</f>
        <v>0.69</v>
      </c>
      <c r="Q3753" s="10">
        <f>VLOOKUP(L3753,'User input'!$D$6:$G$16,4,FALSE)</f>
        <v>24</v>
      </c>
      <c r="R3753" s="10">
        <f t="shared" si="235"/>
        <v>1056</v>
      </c>
      <c r="S3753" s="27">
        <f t="shared" si="232"/>
        <v>728.64</v>
      </c>
      <c r="T3753" s="27">
        <f>IF(K3753&lt;'User input'!$I$9,'User input'!$J$8,IF(K3753&lt;'User input'!$I$10,'User input'!$J$9,IF(K3753&lt;'User input'!$I$11,'User input'!$J$10,'User input'!$J$11)))*S3753</f>
        <v>21.859199999999998</v>
      </c>
      <c r="U3753" s="27">
        <f>K3753*'User input'!$J$17+'User input'!$J$16</f>
        <v>0.5</v>
      </c>
    </row>
    <row r="3754" spans="1:21" x14ac:dyDescent="0.25">
      <c r="A3754" s="17">
        <v>3851</v>
      </c>
      <c r="B3754" s="6" t="s">
        <v>8650</v>
      </c>
      <c r="C3754" s="6" t="s">
        <v>4204</v>
      </c>
      <c r="D3754" s="6" t="s">
        <v>28</v>
      </c>
      <c r="E3754" s="6" t="s">
        <v>29</v>
      </c>
      <c r="F3754" s="15">
        <v>60</v>
      </c>
      <c r="G3754" s="6" t="s">
        <v>8651</v>
      </c>
      <c r="H3754" s="6" t="s">
        <v>6355</v>
      </c>
      <c r="I3754" s="6" t="s">
        <v>162</v>
      </c>
      <c r="J3754" s="7">
        <v>43572</v>
      </c>
      <c r="K3754" s="15">
        <v>38</v>
      </c>
      <c r="L3754" s="6" t="s">
        <v>39</v>
      </c>
      <c r="M3754" s="6">
        <f t="shared" si="233"/>
        <v>2019</v>
      </c>
      <c r="N3754" s="6">
        <f t="shared" si="234"/>
        <v>4</v>
      </c>
      <c r="O3754" s="6" t="str">
        <f>VLOOKUP(L3754,'User input'!$D$6:$E$16,2,FALSE)</f>
        <v>Ultrathing V1</v>
      </c>
      <c r="P3754" s="6">
        <f>VLOOKUP(L3754,'User input'!$D$6:$G$16,3,FALSE)</f>
        <v>1.79</v>
      </c>
      <c r="Q3754" s="6">
        <f>VLOOKUP(L3754,'User input'!$D$6:$G$16,4,FALSE)</f>
        <v>17</v>
      </c>
      <c r="R3754" s="6">
        <f t="shared" si="235"/>
        <v>646</v>
      </c>
      <c r="S3754" s="26">
        <f t="shared" si="232"/>
        <v>1156.3399999999999</v>
      </c>
      <c r="T3754" s="26">
        <f>IF(K3754&lt;'User input'!$I$9,'User input'!$J$8,IF(K3754&lt;'User input'!$I$10,'User input'!$J$9,IF(K3754&lt;'User input'!$I$11,'User input'!$J$10,'User input'!$J$11)))*S3754</f>
        <v>34.690199999999997</v>
      </c>
      <c r="U3754" s="26">
        <f>K3754*'User input'!$J$17+'User input'!$J$16</f>
        <v>0.5</v>
      </c>
    </row>
    <row r="3755" spans="1:21" x14ac:dyDescent="0.25">
      <c r="A3755" s="18">
        <v>3852</v>
      </c>
      <c r="B3755" s="10" t="s">
        <v>7223</v>
      </c>
      <c r="C3755" s="10" t="s">
        <v>6818</v>
      </c>
      <c r="D3755" s="10" t="s">
        <v>49</v>
      </c>
      <c r="E3755" s="10" t="s">
        <v>16</v>
      </c>
      <c r="F3755" s="16">
        <v>90</v>
      </c>
      <c r="G3755" s="10" t="s">
        <v>8652</v>
      </c>
      <c r="H3755" s="10" t="s">
        <v>382</v>
      </c>
      <c r="I3755" s="10" t="s">
        <v>291</v>
      </c>
      <c r="J3755" s="11">
        <v>44239</v>
      </c>
      <c r="K3755" s="16">
        <v>81</v>
      </c>
      <c r="L3755" s="10" t="s">
        <v>44</v>
      </c>
      <c r="M3755" s="10">
        <f t="shared" si="233"/>
        <v>2021</v>
      </c>
      <c r="N3755" s="10">
        <f t="shared" si="234"/>
        <v>2</v>
      </c>
      <c r="O3755" s="10" t="str">
        <f>VLOOKUP(L3755,'User input'!$D$6:$E$16,2,FALSE)</f>
        <v>Gigastuff</v>
      </c>
      <c r="P3755" s="10">
        <f>VLOOKUP(L3755,'User input'!$D$6:$G$16,3,FALSE)</f>
        <v>1.89</v>
      </c>
      <c r="Q3755" s="10">
        <f>VLOOKUP(L3755,'User input'!$D$6:$G$16,4,FALSE)</f>
        <v>18</v>
      </c>
      <c r="R3755" s="10">
        <f t="shared" si="235"/>
        <v>1458</v>
      </c>
      <c r="S3755" s="27">
        <f t="shared" si="232"/>
        <v>2755.62</v>
      </c>
      <c r="T3755" s="27">
        <f>IF(K3755&lt;'User input'!$I$9,'User input'!$J$8,IF(K3755&lt;'User input'!$I$10,'User input'!$J$9,IF(K3755&lt;'User input'!$I$11,'User input'!$J$10,'User input'!$J$11)))*S3755</f>
        <v>137.78100000000001</v>
      </c>
      <c r="U3755" s="27">
        <f>K3755*'User input'!$J$17+'User input'!$J$16</f>
        <v>0.5</v>
      </c>
    </row>
    <row r="3756" spans="1:21" x14ac:dyDescent="0.25">
      <c r="A3756" s="17">
        <v>3853</v>
      </c>
      <c r="B3756" s="6" t="s">
        <v>8653</v>
      </c>
      <c r="C3756" s="6" t="s">
        <v>7072</v>
      </c>
      <c r="D3756" s="6" t="s">
        <v>15</v>
      </c>
      <c r="E3756" s="6" t="s">
        <v>16</v>
      </c>
      <c r="F3756" s="15">
        <v>60</v>
      </c>
      <c r="G3756" s="6" t="s">
        <v>8652</v>
      </c>
      <c r="H3756" s="6" t="s">
        <v>3106</v>
      </c>
      <c r="I3756" s="6" t="s">
        <v>32</v>
      </c>
      <c r="J3756" s="7">
        <v>44155</v>
      </c>
      <c r="K3756" s="15">
        <v>6</v>
      </c>
      <c r="L3756" s="6" t="s">
        <v>99</v>
      </c>
      <c r="M3756" s="6">
        <f t="shared" si="233"/>
        <v>2020</v>
      </c>
      <c r="N3756" s="6">
        <f t="shared" si="234"/>
        <v>11</v>
      </c>
      <c r="O3756" s="6" t="str">
        <f>VLOOKUP(L3756,'User input'!$D$6:$E$16,2,FALSE)</f>
        <v>Superwossname</v>
      </c>
      <c r="P3756" s="6">
        <f>VLOOKUP(L3756,'User input'!$D$6:$G$16,3,FALSE)</f>
        <v>3.49</v>
      </c>
      <c r="Q3756" s="6">
        <f>VLOOKUP(L3756,'User input'!$D$6:$G$16,4,FALSE)</f>
        <v>20</v>
      </c>
      <c r="R3756" s="6">
        <f t="shared" si="235"/>
        <v>120</v>
      </c>
      <c r="S3756" s="26">
        <f t="shared" si="232"/>
        <v>418.8</v>
      </c>
      <c r="T3756" s="26">
        <f>IF(K3756&lt;'User input'!$I$9,'User input'!$J$8,IF(K3756&lt;'User input'!$I$10,'User input'!$J$9,IF(K3756&lt;'User input'!$I$11,'User input'!$J$10,'User input'!$J$11)))*S3756</f>
        <v>0</v>
      </c>
      <c r="U3756" s="26">
        <f>K3756*'User input'!$J$17+'User input'!$J$16</f>
        <v>0.5</v>
      </c>
    </row>
    <row r="3757" spans="1:21" x14ac:dyDescent="0.25">
      <c r="A3757" s="18">
        <v>3854</v>
      </c>
      <c r="B3757" s="10" t="s">
        <v>8654</v>
      </c>
      <c r="C3757" s="10" t="s">
        <v>4561</v>
      </c>
      <c r="D3757" s="10" t="s">
        <v>49</v>
      </c>
      <c r="E3757" s="10" t="s">
        <v>16</v>
      </c>
      <c r="F3757" s="16">
        <v>90</v>
      </c>
      <c r="G3757" s="10" t="s">
        <v>8655</v>
      </c>
      <c r="H3757" s="10" t="s">
        <v>5258</v>
      </c>
      <c r="I3757" s="10" t="s">
        <v>32</v>
      </c>
      <c r="J3757" s="11">
        <v>44435</v>
      </c>
      <c r="K3757" s="16">
        <v>102</v>
      </c>
      <c r="L3757" s="10" t="s">
        <v>52</v>
      </c>
      <c r="M3757" s="10">
        <f t="shared" si="233"/>
        <v>2021</v>
      </c>
      <c r="N3757" s="10">
        <f t="shared" si="234"/>
        <v>8</v>
      </c>
      <c r="O3757" s="10" t="str">
        <f>VLOOKUP(L3757,'User input'!$D$6:$E$16,2,FALSE)</f>
        <v>Megawidget S</v>
      </c>
      <c r="P3757" s="10">
        <f>VLOOKUP(L3757,'User input'!$D$6:$G$16,3,FALSE)</f>
        <v>0.69</v>
      </c>
      <c r="Q3757" s="10">
        <f>VLOOKUP(L3757,'User input'!$D$6:$G$16,4,FALSE)</f>
        <v>24</v>
      </c>
      <c r="R3757" s="10">
        <f t="shared" si="235"/>
        <v>2448</v>
      </c>
      <c r="S3757" s="27">
        <f t="shared" si="232"/>
        <v>1689.12</v>
      </c>
      <c r="T3757" s="27">
        <f>IF(K3757&lt;'User input'!$I$9,'User input'!$J$8,IF(K3757&lt;'User input'!$I$10,'User input'!$J$9,IF(K3757&lt;'User input'!$I$11,'User input'!$J$10,'User input'!$J$11)))*S3757</f>
        <v>118.2384</v>
      </c>
      <c r="U3757" s="27">
        <f>K3757*'User input'!$J$17+'User input'!$J$16</f>
        <v>0.5</v>
      </c>
    </row>
    <row r="3758" spans="1:21" x14ac:dyDescent="0.25">
      <c r="A3758" s="17">
        <v>3855</v>
      </c>
      <c r="B3758" s="6" t="s">
        <v>2282</v>
      </c>
      <c r="C3758" s="6" t="s">
        <v>1238</v>
      </c>
      <c r="D3758" s="6" t="s">
        <v>28</v>
      </c>
      <c r="E3758" s="6" t="s">
        <v>29</v>
      </c>
      <c r="F3758" s="15">
        <v>60</v>
      </c>
      <c r="G3758" s="6" t="s">
        <v>8656</v>
      </c>
      <c r="H3758" s="6" t="s">
        <v>2940</v>
      </c>
      <c r="I3758" s="6" t="s">
        <v>38</v>
      </c>
      <c r="J3758" s="7">
        <v>44551</v>
      </c>
      <c r="K3758" s="15">
        <v>33</v>
      </c>
      <c r="L3758" s="6" t="s">
        <v>39</v>
      </c>
      <c r="M3758" s="6">
        <f t="shared" si="233"/>
        <v>2021</v>
      </c>
      <c r="N3758" s="6">
        <f t="shared" si="234"/>
        <v>12</v>
      </c>
      <c r="O3758" s="6" t="str">
        <f>VLOOKUP(L3758,'User input'!$D$6:$E$16,2,FALSE)</f>
        <v>Ultrathing V1</v>
      </c>
      <c r="P3758" s="6">
        <f>VLOOKUP(L3758,'User input'!$D$6:$G$16,3,FALSE)</f>
        <v>1.79</v>
      </c>
      <c r="Q3758" s="6">
        <f>VLOOKUP(L3758,'User input'!$D$6:$G$16,4,FALSE)</f>
        <v>17</v>
      </c>
      <c r="R3758" s="6">
        <f t="shared" si="235"/>
        <v>561</v>
      </c>
      <c r="S3758" s="26">
        <f t="shared" si="232"/>
        <v>1004.19</v>
      </c>
      <c r="T3758" s="26">
        <f>IF(K3758&lt;'User input'!$I$9,'User input'!$J$8,IF(K3758&lt;'User input'!$I$10,'User input'!$J$9,IF(K3758&lt;'User input'!$I$11,'User input'!$J$10,'User input'!$J$11)))*S3758</f>
        <v>30.125700000000002</v>
      </c>
      <c r="U3758" s="26">
        <f>K3758*'User input'!$J$17+'User input'!$J$16</f>
        <v>0.5</v>
      </c>
    </row>
    <row r="3759" spans="1:21" x14ac:dyDescent="0.25">
      <c r="A3759" s="18">
        <v>3856</v>
      </c>
      <c r="B3759" s="10" t="s">
        <v>8657</v>
      </c>
      <c r="C3759" s="10" t="s">
        <v>5911</v>
      </c>
      <c r="D3759" s="10" t="s">
        <v>15</v>
      </c>
      <c r="E3759" s="10" t="s">
        <v>16</v>
      </c>
      <c r="F3759" s="16">
        <v>90</v>
      </c>
      <c r="G3759" s="10" t="s">
        <v>8658</v>
      </c>
      <c r="H3759" s="10" t="s">
        <v>8470</v>
      </c>
      <c r="I3759" s="10" t="s">
        <v>32</v>
      </c>
      <c r="J3759" s="11">
        <v>44469</v>
      </c>
      <c r="K3759" s="16">
        <v>17</v>
      </c>
      <c r="L3759" s="10" t="s">
        <v>52</v>
      </c>
      <c r="M3759" s="10">
        <f t="shared" si="233"/>
        <v>2021</v>
      </c>
      <c r="N3759" s="10">
        <f t="shared" si="234"/>
        <v>9</v>
      </c>
      <c r="O3759" s="10" t="str">
        <f>VLOOKUP(L3759,'User input'!$D$6:$E$16,2,FALSE)</f>
        <v>Megawidget S</v>
      </c>
      <c r="P3759" s="10">
        <f>VLOOKUP(L3759,'User input'!$D$6:$G$16,3,FALSE)</f>
        <v>0.69</v>
      </c>
      <c r="Q3759" s="10">
        <f>VLOOKUP(L3759,'User input'!$D$6:$G$16,4,FALSE)</f>
        <v>24</v>
      </c>
      <c r="R3759" s="10">
        <f t="shared" si="235"/>
        <v>408</v>
      </c>
      <c r="S3759" s="27">
        <f t="shared" si="232"/>
        <v>281.52</v>
      </c>
      <c r="T3759" s="27">
        <f>IF(K3759&lt;'User input'!$I$9,'User input'!$J$8,IF(K3759&lt;'User input'!$I$10,'User input'!$J$9,IF(K3759&lt;'User input'!$I$11,'User input'!$J$10,'User input'!$J$11)))*S3759</f>
        <v>0</v>
      </c>
      <c r="U3759" s="27">
        <f>K3759*'User input'!$J$17+'User input'!$J$16</f>
        <v>0.5</v>
      </c>
    </row>
    <row r="3760" spans="1:21" x14ac:dyDescent="0.25">
      <c r="A3760" s="17">
        <v>3857</v>
      </c>
      <c r="B3760" s="6" t="s">
        <v>8659</v>
      </c>
      <c r="C3760" s="6" t="s">
        <v>6112</v>
      </c>
      <c r="D3760" s="6" t="s">
        <v>49</v>
      </c>
      <c r="E3760" s="6" t="s">
        <v>16</v>
      </c>
      <c r="F3760" s="15">
        <v>90</v>
      </c>
      <c r="G3760" s="6" t="s">
        <v>8660</v>
      </c>
      <c r="H3760" s="6" t="s">
        <v>814</v>
      </c>
      <c r="I3760" s="6" t="s">
        <v>815</v>
      </c>
      <c r="J3760" s="7">
        <v>44401</v>
      </c>
      <c r="K3760" s="15">
        <v>99</v>
      </c>
      <c r="L3760" s="6" t="s">
        <v>99</v>
      </c>
      <c r="M3760" s="6">
        <f t="shared" si="233"/>
        <v>2021</v>
      </c>
      <c r="N3760" s="6">
        <f t="shared" si="234"/>
        <v>7</v>
      </c>
      <c r="O3760" s="6" t="str">
        <f>VLOOKUP(L3760,'User input'!$D$6:$E$16,2,FALSE)</f>
        <v>Superwossname</v>
      </c>
      <c r="P3760" s="6">
        <f>VLOOKUP(L3760,'User input'!$D$6:$G$16,3,FALSE)</f>
        <v>3.49</v>
      </c>
      <c r="Q3760" s="6">
        <f>VLOOKUP(L3760,'User input'!$D$6:$G$16,4,FALSE)</f>
        <v>20</v>
      </c>
      <c r="R3760" s="6">
        <f t="shared" si="235"/>
        <v>1980</v>
      </c>
      <c r="S3760" s="26">
        <f t="shared" si="232"/>
        <v>6910.2000000000007</v>
      </c>
      <c r="T3760" s="26">
        <f>IF(K3760&lt;'User input'!$I$9,'User input'!$J$8,IF(K3760&lt;'User input'!$I$10,'User input'!$J$9,IF(K3760&lt;'User input'!$I$11,'User input'!$J$10,'User input'!$J$11)))*S3760</f>
        <v>345.51000000000005</v>
      </c>
      <c r="U3760" s="26">
        <f>K3760*'User input'!$J$17+'User input'!$J$16</f>
        <v>0.5</v>
      </c>
    </row>
    <row r="3761" spans="1:21" x14ac:dyDescent="0.25">
      <c r="A3761" s="18">
        <v>3858</v>
      </c>
      <c r="B3761" s="10" t="s">
        <v>3058</v>
      </c>
      <c r="C3761" s="10" t="s">
        <v>2291</v>
      </c>
      <c r="D3761" s="10" t="s">
        <v>15</v>
      </c>
      <c r="E3761" s="10" t="s">
        <v>16</v>
      </c>
      <c r="F3761" s="16">
        <v>60</v>
      </c>
      <c r="G3761" s="10" t="s">
        <v>8661</v>
      </c>
      <c r="H3761" s="10" t="s">
        <v>3747</v>
      </c>
      <c r="I3761" s="10" t="s">
        <v>3748</v>
      </c>
      <c r="J3761" s="11">
        <v>44348</v>
      </c>
      <c r="K3761" s="16">
        <v>89</v>
      </c>
      <c r="L3761" s="10" t="s">
        <v>78</v>
      </c>
      <c r="M3761" s="10">
        <f t="shared" si="233"/>
        <v>2021</v>
      </c>
      <c r="N3761" s="10">
        <f t="shared" si="234"/>
        <v>6</v>
      </c>
      <c r="O3761" s="10" t="str">
        <f>VLOOKUP(L3761,'User input'!$D$6:$E$16,2,FALSE)</f>
        <v>Ultrathing V2</v>
      </c>
      <c r="P3761" s="10">
        <f>VLOOKUP(L3761,'User input'!$D$6:$G$16,3,FALSE)</f>
        <v>2.95</v>
      </c>
      <c r="Q3761" s="10">
        <f>VLOOKUP(L3761,'User input'!$D$6:$G$16,4,FALSE)</f>
        <v>20</v>
      </c>
      <c r="R3761" s="10">
        <f t="shared" si="235"/>
        <v>1780</v>
      </c>
      <c r="S3761" s="27">
        <f t="shared" si="232"/>
        <v>5251</v>
      </c>
      <c r="T3761" s="27">
        <f>IF(K3761&lt;'User input'!$I$9,'User input'!$J$8,IF(K3761&lt;'User input'!$I$10,'User input'!$J$9,IF(K3761&lt;'User input'!$I$11,'User input'!$J$10,'User input'!$J$11)))*S3761</f>
        <v>262.55</v>
      </c>
      <c r="U3761" s="27">
        <f>K3761*'User input'!$J$17+'User input'!$J$16</f>
        <v>0.5</v>
      </c>
    </row>
    <row r="3762" spans="1:21" x14ac:dyDescent="0.25">
      <c r="A3762" s="17">
        <v>3859</v>
      </c>
      <c r="B3762" s="6" t="s">
        <v>6284</v>
      </c>
      <c r="C3762" s="6" t="s">
        <v>4394</v>
      </c>
      <c r="D3762" s="6" t="s">
        <v>28</v>
      </c>
      <c r="E3762" s="6" t="s">
        <v>29</v>
      </c>
      <c r="F3762" s="15">
        <v>90</v>
      </c>
      <c r="G3762" s="6" t="s">
        <v>8662</v>
      </c>
      <c r="H3762" s="6" t="s">
        <v>2654</v>
      </c>
      <c r="I3762" s="6" t="s">
        <v>32</v>
      </c>
      <c r="J3762" s="7">
        <v>43795</v>
      </c>
      <c r="K3762" s="15">
        <v>74</v>
      </c>
      <c r="L3762" s="6" t="s">
        <v>39</v>
      </c>
      <c r="M3762" s="6">
        <f t="shared" si="233"/>
        <v>2019</v>
      </c>
      <c r="N3762" s="6">
        <f t="shared" si="234"/>
        <v>11</v>
      </c>
      <c r="O3762" s="6" t="str">
        <f>VLOOKUP(L3762,'User input'!$D$6:$E$16,2,FALSE)</f>
        <v>Ultrathing V1</v>
      </c>
      <c r="P3762" s="6">
        <f>VLOOKUP(L3762,'User input'!$D$6:$G$16,3,FALSE)</f>
        <v>1.79</v>
      </c>
      <c r="Q3762" s="6">
        <f>VLOOKUP(L3762,'User input'!$D$6:$G$16,4,FALSE)</f>
        <v>17</v>
      </c>
      <c r="R3762" s="6">
        <f t="shared" si="235"/>
        <v>1258</v>
      </c>
      <c r="S3762" s="26">
        <f t="shared" si="232"/>
        <v>2251.8200000000002</v>
      </c>
      <c r="T3762" s="26">
        <f>IF(K3762&lt;'User input'!$I$9,'User input'!$J$8,IF(K3762&lt;'User input'!$I$10,'User input'!$J$9,IF(K3762&lt;'User input'!$I$11,'User input'!$J$10,'User input'!$J$11)))*S3762</f>
        <v>112.59100000000001</v>
      </c>
      <c r="U3762" s="26">
        <f>K3762*'User input'!$J$17+'User input'!$J$16</f>
        <v>0.5</v>
      </c>
    </row>
    <row r="3763" spans="1:21" x14ac:dyDescent="0.25">
      <c r="A3763" s="18">
        <v>3860</v>
      </c>
      <c r="B3763" s="10" t="s">
        <v>8663</v>
      </c>
      <c r="C3763" s="10" t="s">
        <v>2171</v>
      </c>
      <c r="D3763" s="10" t="s">
        <v>49</v>
      </c>
      <c r="E3763" s="10" t="s">
        <v>16</v>
      </c>
      <c r="F3763" s="16">
        <v>30</v>
      </c>
      <c r="G3763" s="10" t="s">
        <v>8664</v>
      </c>
      <c r="H3763" s="10" t="s">
        <v>2654</v>
      </c>
      <c r="I3763" s="10" t="s">
        <v>32</v>
      </c>
      <c r="J3763" s="11">
        <v>44058</v>
      </c>
      <c r="K3763" s="16">
        <v>65</v>
      </c>
      <c r="L3763" s="10" t="s">
        <v>157</v>
      </c>
      <c r="M3763" s="10">
        <f t="shared" si="233"/>
        <v>2020</v>
      </c>
      <c r="N3763" s="10">
        <f t="shared" si="234"/>
        <v>8</v>
      </c>
      <c r="O3763" s="10" t="str">
        <f>VLOOKUP(L3763,'User input'!$D$6:$E$16,2,FALSE)</f>
        <v>Ultrathing V3</v>
      </c>
      <c r="P3763" s="10">
        <f>VLOOKUP(L3763,'User input'!$D$6:$G$16,3,FALSE)</f>
        <v>3.39</v>
      </c>
      <c r="Q3763" s="10">
        <f>VLOOKUP(L3763,'User input'!$D$6:$G$16,4,FALSE)</f>
        <v>24</v>
      </c>
      <c r="R3763" s="10">
        <f t="shared" si="235"/>
        <v>1560</v>
      </c>
      <c r="S3763" s="27">
        <f t="shared" si="232"/>
        <v>5288.4000000000005</v>
      </c>
      <c r="T3763" s="27">
        <f>IF(K3763&lt;'User input'!$I$9,'User input'!$J$8,IF(K3763&lt;'User input'!$I$10,'User input'!$J$9,IF(K3763&lt;'User input'!$I$11,'User input'!$J$10,'User input'!$J$11)))*S3763</f>
        <v>264.42</v>
      </c>
      <c r="U3763" s="27">
        <f>K3763*'User input'!$J$17+'User input'!$J$16</f>
        <v>0.5</v>
      </c>
    </row>
    <row r="3764" spans="1:21" x14ac:dyDescent="0.25">
      <c r="A3764" s="17">
        <v>3861</v>
      </c>
      <c r="B3764" s="6" t="s">
        <v>897</v>
      </c>
      <c r="C3764" s="6" t="s">
        <v>8610</v>
      </c>
      <c r="D3764" s="6" t="s">
        <v>90</v>
      </c>
      <c r="E3764" s="6" t="s">
        <v>29</v>
      </c>
      <c r="F3764" s="15">
        <v>60</v>
      </c>
      <c r="G3764" s="6" t="s">
        <v>10419</v>
      </c>
      <c r="H3764" s="6" t="s">
        <v>2356</v>
      </c>
      <c r="I3764" s="6" t="s">
        <v>1362</v>
      </c>
      <c r="J3764" s="7">
        <v>43490</v>
      </c>
      <c r="K3764" s="15">
        <v>81</v>
      </c>
      <c r="L3764" s="6" t="s">
        <v>44</v>
      </c>
      <c r="M3764" s="6">
        <f t="shared" si="233"/>
        <v>2019</v>
      </c>
      <c r="N3764" s="6">
        <f t="shared" si="234"/>
        <v>1</v>
      </c>
      <c r="O3764" s="6" t="str">
        <f>VLOOKUP(L3764,'User input'!$D$6:$E$16,2,FALSE)</f>
        <v>Gigastuff</v>
      </c>
      <c r="P3764" s="6">
        <f>VLOOKUP(L3764,'User input'!$D$6:$G$16,3,FALSE)</f>
        <v>1.89</v>
      </c>
      <c r="Q3764" s="6">
        <f>VLOOKUP(L3764,'User input'!$D$6:$G$16,4,FALSE)</f>
        <v>18</v>
      </c>
      <c r="R3764" s="6">
        <f t="shared" si="235"/>
        <v>1458</v>
      </c>
      <c r="S3764" s="26">
        <f t="shared" si="232"/>
        <v>2755.62</v>
      </c>
      <c r="T3764" s="26">
        <f>IF(K3764&lt;'User input'!$I$9,'User input'!$J$8,IF(K3764&lt;'User input'!$I$10,'User input'!$J$9,IF(K3764&lt;'User input'!$I$11,'User input'!$J$10,'User input'!$J$11)))*S3764</f>
        <v>137.78100000000001</v>
      </c>
      <c r="U3764" s="26">
        <f>K3764*'User input'!$J$17+'User input'!$J$16</f>
        <v>0.5</v>
      </c>
    </row>
    <row r="3765" spans="1:21" x14ac:dyDescent="0.25">
      <c r="A3765" s="18">
        <v>3862</v>
      </c>
      <c r="B3765" s="10" t="s">
        <v>6522</v>
      </c>
      <c r="C3765" s="10" t="s">
        <v>1265</v>
      </c>
      <c r="D3765" s="10" t="s">
        <v>49</v>
      </c>
      <c r="E3765" s="10" t="s">
        <v>16</v>
      </c>
      <c r="F3765" s="16">
        <v>30</v>
      </c>
      <c r="G3765" s="10" t="s">
        <v>8666</v>
      </c>
      <c r="H3765" s="10" t="s">
        <v>3363</v>
      </c>
      <c r="I3765" s="10" t="s">
        <v>32</v>
      </c>
      <c r="J3765" s="11">
        <v>43731</v>
      </c>
      <c r="K3765" s="16">
        <v>66</v>
      </c>
      <c r="L3765" s="10" t="s">
        <v>33</v>
      </c>
      <c r="M3765" s="10">
        <f t="shared" si="233"/>
        <v>2019</v>
      </c>
      <c r="N3765" s="10">
        <f t="shared" si="234"/>
        <v>9</v>
      </c>
      <c r="O3765" s="10" t="str">
        <f>VLOOKUP(L3765,'User input'!$D$6:$E$16,2,FALSE)</f>
        <v>Megawidget L</v>
      </c>
      <c r="P3765" s="10">
        <f>VLOOKUP(L3765,'User input'!$D$6:$G$16,3,FALSE)</f>
        <v>1.79</v>
      </c>
      <c r="Q3765" s="10">
        <f>VLOOKUP(L3765,'User input'!$D$6:$G$16,4,FALSE)</f>
        <v>24</v>
      </c>
      <c r="R3765" s="10">
        <f t="shared" si="235"/>
        <v>1584</v>
      </c>
      <c r="S3765" s="27">
        <f t="shared" si="232"/>
        <v>2835.36</v>
      </c>
      <c r="T3765" s="27">
        <f>IF(K3765&lt;'User input'!$I$9,'User input'!$J$8,IF(K3765&lt;'User input'!$I$10,'User input'!$J$9,IF(K3765&lt;'User input'!$I$11,'User input'!$J$10,'User input'!$J$11)))*S3765</f>
        <v>141.768</v>
      </c>
      <c r="U3765" s="27">
        <f>K3765*'User input'!$J$17+'User input'!$J$16</f>
        <v>0.5</v>
      </c>
    </row>
    <row r="3766" spans="1:21" x14ac:dyDescent="0.25">
      <c r="A3766" s="17">
        <v>3863</v>
      </c>
      <c r="B3766" s="6" t="s">
        <v>3290</v>
      </c>
      <c r="C3766" s="6" t="s">
        <v>8667</v>
      </c>
      <c r="D3766" s="6" t="s">
        <v>28</v>
      </c>
      <c r="E3766" s="6" t="s">
        <v>29</v>
      </c>
      <c r="F3766" s="15">
        <v>30</v>
      </c>
      <c r="G3766" s="6" t="s">
        <v>8668</v>
      </c>
      <c r="H3766" s="6" t="s">
        <v>5931</v>
      </c>
      <c r="I3766" s="6" t="s">
        <v>32</v>
      </c>
      <c r="J3766" s="7">
        <v>44182</v>
      </c>
      <c r="K3766" s="15">
        <v>47</v>
      </c>
      <c r="L3766" s="6" t="s">
        <v>68</v>
      </c>
      <c r="M3766" s="6">
        <f t="shared" si="233"/>
        <v>2020</v>
      </c>
      <c r="N3766" s="6">
        <f t="shared" si="234"/>
        <v>12</v>
      </c>
      <c r="O3766" s="6" t="str">
        <f>VLOOKUP(L3766,'User input'!$D$6:$E$16,2,FALSE)</f>
        <v>Megawidget M</v>
      </c>
      <c r="P3766" s="6">
        <f>VLOOKUP(L3766,'User input'!$D$6:$G$16,3,FALSE)</f>
        <v>1.29</v>
      </c>
      <c r="Q3766" s="6">
        <f>VLOOKUP(L3766,'User input'!$D$6:$G$16,4,FALSE)</f>
        <v>24</v>
      </c>
      <c r="R3766" s="6">
        <f t="shared" si="235"/>
        <v>1128</v>
      </c>
      <c r="S3766" s="26">
        <f t="shared" si="232"/>
        <v>1455.1200000000001</v>
      </c>
      <c r="T3766" s="26">
        <f>IF(K3766&lt;'User input'!$I$9,'User input'!$J$8,IF(K3766&lt;'User input'!$I$10,'User input'!$J$9,IF(K3766&lt;'User input'!$I$11,'User input'!$J$10,'User input'!$J$11)))*S3766</f>
        <v>43.653600000000004</v>
      </c>
      <c r="U3766" s="26">
        <f>K3766*'User input'!$J$17+'User input'!$J$16</f>
        <v>0.5</v>
      </c>
    </row>
    <row r="3767" spans="1:21" x14ac:dyDescent="0.25">
      <c r="A3767" s="18">
        <v>3864</v>
      </c>
      <c r="B3767" s="10" t="s">
        <v>8669</v>
      </c>
      <c r="C3767" s="10" t="s">
        <v>2910</v>
      </c>
      <c r="D3767" s="10" t="s">
        <v>49</v>
      </c>
      <c r="E3767" s="10" t="s">
        <v>16</v>
      </c>
      <c r="F3767" s="16">
        <v>90</v>
      </c>
      <c r="G3767" s="10" t="s">
        <v>8670</v>
      </c>
      <c r="H3767" s="10" t="s">
        <v>3196</v>
      </c>
      <c r="I3767" s="10" t="s">
        <v>1194</v>
      </c>
      <c r="J3767" s="11">
        <v>44381</v>
      </c>
      <c r="K3767" s="16">
        <v>97</v>
      </c>
      <c r="L3767" s="10" t="s">
        <v>20</v>
      </c>
      <c r="M3767" s="10">
        <f t="shared" si="233"/>
        <v>2021</v>
      </c>
      <c r="N3767" s="10">
        <f t="shared" si="234"/>
        <v>7</v>
      </c>
      <c r="O3767" s="10" t="str">
        <f>VLOOKUP(L3767,'User input'!$D$6:$E$16,2,FALSE)</f>
        <v>Hyperwotsit</v>
      </c>
      <c r="P3767" s="10">
        <f>VLOOKUP(L3767,'User input'!$D$6:$G$16,3,FALSE)</f>
        <v>2.0099999999999998</v>
      </c>
      <c r="Q3767" s="10">
        <f>VLOOKUP(L3767,'User input'!$D$6:$G$16,4,FALSE)</f>
        <v>20</v>
      </c>
      <c r="R3767" s="10">
        <f t="shared" si="235"/>
        <v>1940</v>
      </c>
      <c r="S3767" s="27">
        <f t="shared" si="232"/>
        <v>3899.3999999999996</v>
      </c>
      <c r="T3767" s="27">
        <f>IF(K3767&lt;'User input'!$I$9,'User input'!$J$8,IF(K3767&lt;'User input'!$I$10,'User input'!$J$9,IF(K3767&lt;'User input'!$I$11,'User input'!$J$10,'User input'!$J$11)))*S3767</f>
        <v>194.97</v>
      </c>
      <c r="U3767" s="27">
        <f>K3767*'User input'!$J$17+'User input'!$J$16</f>
        <v>0.5</v>
      </c>
    </row>
    <row r="3768" spans="1:21" x14ac:dyDescent="0.25">
      <c r="A3768" s="17">
        <v>3865</v>
      </c>
      <c r="B3768" s="6" t="s">
        <v>1713</v>
      </c>
      <c r="C3768" s="6" t="s">
        <v>1996</v>
      </c>
      <c r="D3768" s="6" t="s">
        <v>28</v>
      </c>
      <c r="E3768" s="6" t="s">
        <v>29</v>
      </c>
      <c r="F3768" s="15">
        <v>90</v>
      </c>
      <c r="G3768" s="6" t="s">
        <v>8671</v>
      </c>
      <c r="H3768" s="6" t="s">
        <v>447</v>
      </c>
      <c r="I3768" s="6" t="s">
        <v>291</v>
      </c>
      <c r="J3768" s="7">
        <v>43637</v>
      </c>
      <c r="K3768" s="15">
        <v>42</v>
      </c>
      <c r="L3768" s="6" t="s">
        <v>68</v>
      </c>
      <c r="M3768" s="6">
        <f t="shared" si="233"/>
        <v>2019</v>
      </c>
      <c r="N3768" s="6">
        <f t="shared" si="234"/>
        <v>6</v>
      </c>
      <c r="O3768" s="6" t="str">
        <f>VLOOKUP(L3768,'User input'!$D$6:$E$16,2,FALSE)</f>
        <v>Megawidget M</v>
      </c>
      <c r="P3768" s="6">
        <f>VLOOKUP(L3768,'User input'!$D$6:$G$16,3,FALSE)</f>
        <v>1.29</v>
      </c>
      <c r="Q3768" s="6">
        <f>VLOOKUP(L3768,'User input'!$D$6:$G$16,4,FALSE)</f>
        <v>24</v>
      </c>
      <c r="R3768" s="6">
        <f t="shared" si="235"/>
        <v>1008</v>
      </c>
      <c r="S3768" s="26">
        <f t="shared" si="232"/>
        <v>1300.32</v>
      </c>
      <c r="T3768" s="26">
        <f>IF(K3768&lt;'User input'!$I$9,'User input'!$J$8,IF(K3768&lt;'User input'!$I$10,'User input'!$J$9,IF(K3768&lt;'User input'!$I$11,'User input'!$J$10,'User input'!$J$11)))*S3768</f>
        <v>39.009599999999999</v>
      </c>
      <c r="U3768" s="26">
        <f>K3768*'User input'!$J$17+'User input'!$J$16</f>
        <v>0.5</v>
      </c>
    </row>
    <row r="3769" spans="1:21" x14ac:dyDescent="0.25">
      <c r="A3769" s="18">
        <v>3866</v>
      </c>
      <c r="B3769" s="10" t="s">
        <v>4079</v>
      </c>
      <c r="C3769" s="10" t="s">
        <v>1423</v>
      </c>
      <c r="D3769" s="10" t="s">
        <v>28</v>
      </c>
      <c r="E3769" s="10" t="s">
        <v>29</v>
      </c>
      <c r="F3769" s="16">
        <v>60</v>
      </c>
      <c r="G3769" s="10" t="s">
        <v>8672</v>
      </c>
      <c r="H3769" s="10" t="s">
        <v>61</v>
      </c>
      <c r="I3769" s="10" t="s">
        <v>32</v>
      </c>
      <c r="J3769" s="11">
        <v>44182</v>
      </c>
      <c r="K3769" s="16">
        <v>54</v>
      </c>
      <c r="L3769" s="10" t="s">
        <v>78</v>
      </c>
      <c r="M3769" s="10">
        <f t="shared" si="233"/>
        <v>2020</v>
      </c>
      <c r="N3769" s="10">
        <f t="shared" si="234"/>
        <v>12</v>
      </c>
      <c r="O3769" s="10" t="str">
        <f>VLOOKUP(L3769,'User input'!$D$6:$E$16,2,FALSE)</f>
        <v>Ultrathing V2</v>
      </c>
      <c r="P3769" s="10">
        <f>VLOOKUP(L3769,'User input'!$D$6:$G$16,3,FALSE)</f>
        <v>2.95</v>
      </c>
      <c r="Q3769" s="10">
        <f>VLOOKUP(L3769,'User input'!$D$6:$G$16,4,FALSE)</f>
        <v>20</v>
      </c>
      <c r="R3769" s="10">
        <f t="shared" si="235"/>
        <v>1080</v>
      </c>
      <c r="S3769" s="27">
        <f t="shared" si="232"/>
        <v>3186</v>
      </c>
      <c r="T3769" s="27">
        <f>IF(K3769&lt;'User input'!$I$9,'User input'!$J$8,IF(K3769&lt;'User input'!$I$10,'User input'!$J$9,IF(K3769&lt;'User input'!$I$11,'User input'!$J$10,'User input'!$J$11)))*S3769</f>
        <v>159.30000000000001</v>
      </c>
      <c r="U3769" s="27">
        <f>K3769*'User input'!$J$17+'User input'!$J$16</f>
        <v>0.5</v>
      </c>
    </row>
    <row r="3770" spans="1:21" x14ac:dyDescent="0.25">
      <c r="A3770" s="17">
        <v>3867</v>
      </c>
      <c r="B3770" s="6" t="s">
        <v>8130</v>
      </c>
      <c r="C3770" s="6" t="s">
        <v>6327</v>
      </c>
      <c r="D3770" s="6" t="s">
        <v>28</v>
      </c>
      <c r="E3770" s="6" t="s">
        <v>29</v>
      </c>
      <c r="F3770" s="15">
        <v>60</v>
      </c>
      <c r="G3770" s="6" t="s">
        <v>8673</v>
      </c>
      <c r="H3770" s="6" t="s">
        <v>8492</v>
      </c>
      <c r="I3770" s="6" t="s">
        <v>291</v>
      </c>
      <c r="J3770" s="7">
        <v>43799</v>
      </c>
      <c r="K3770" s="15">
        <v>18</v>
      </c>
      <c r="L3770" s="6" t="s">
        <v>44</v>
      </c>
      <c r="M3770" s="6">
        <f t="shared" si="233"/>
        <v>2019</v>
      </c>
      <c r="N3770" s="6">
        <f t="shared" si="234"/>
        <v>11</v>
      </c>
      <c r="O3770" s="6" t="str">
        <f>VLOOKUP(L3770,'User input'!$D$6:$E$16,2,FALSE)</f>
        <v>Gigastuff</v>
      </c>
      <c r="P3770" s="6">
        <f>VLOOKUP(L3770,'User input'!$D$6:$G$16,3,FALSE)</f>
        <v>1.89</v>
      </c>
      <c r="Q3770" s="6">
        <f>VLOOKUP(L3770,'User input'!$D$6:$G$16,4,FALSE)</f>
        <v>18</v>
      </c>
      <c r="R3770" s="6">
        <f t="shared" si="235"/>
        <v>324</v>
      </c>
      <c r="S3770" s="26">
        <f t="shared" si="232"/>
        <v>612.36</v>
      </c>
      <c r="T3770" s="26">
        <f>IF(K3770&lt;'User input'!$I$9,'User input'!$J$8,IF(K3770&lt;'User input'!$I$10,'User input'!$J$9,IF(K3770&lt;'User input'!$I$11,'User input'!$J$10,'User input'!$J$11)))*S3770</f>
        <v>0</v>
      </c>
      <c r="U3770" s="26">
        <f>K3770*'User input'!$J$17+'User input'!$J$16</f>
        <v>0.5</v>
      </c>
    </row>
    <row r="3771" spans="1:21" x14ac:dyDescent="0.25">
      <c r="A3771" s="18">
        <v>3868</v>
      </c>
      <c r="B3771" s="10" t="s">
        <v>7565</v>
      </c>
      <c r="C3771" s="10" t="s">
        <v>203</v>
      </c>
      <c r="D3771" s="10" t="s">
        <v>115</v>
      </c>
      <c r="E3771" s="10" t="s">
        <v>29</v>
      </c>
      <c r="F3771" s="16">
        <v>90</v>
      </c>
      <c r="G3771" s="10" t="s">
        <v>8674</v>
      </c>
      <c r="H3771" s="10" t="s">
        <v>184</v>
      </c>
      <c r="I3771" s="10" t="s">
        <v>185</v>
      </c>
      <c r="J3771" s="11">
        <v>43986</v>
      </c>
      <c r="K3771" s="16">
        <v>95</v>
      </c>
      <c r="L3771" s="10" t="s">
        <v>20</v>
      </c>
      <c r="M3771" s="10">
        <f t="shared" si="233"/>
        <v>2020</v>
      </c>
      <c r="N3771" s="10">
        <f t="shared" si="234"/>
        <v>6</v>
      </c>
      <c r="O3771" s="10" t="str">
        <f>VLOOKUP(L3771,'User input'!$D$6:$E$16,2,FALSE)</f>
        <v>Hyperwotsit</v>
      </c>
      <c r="P3771" s="10">
        <f>VLOOKUP(L3771,'User input'!$D$6:$G$16,3,FALSE)</f>
        <v>2.0099999999999998</v>
      </c>
      <c r="Q3771" s="10">
        <f>VLOOKUP(L3771,'User input'!$D$6:$G$16,4,FALSE)</f>
        <v>20</v>
      </c>
      <c r="R3771" s="10">
        <f t="shared" si="235"/>
        <v>1900</v>
      </c>
      <c r="S3771" s="27">
        <f t="shared" si="232"/>
        <v>3818.9999999999995</v>
      </c>
      <c r="T3771" s="27">
        <f>IF(K3771&lt;'User input'!$I$9,'User input'!$J$8,IF(K3771&lt;'User input'!$I$10,'User input'!$J$9,IF(K3771&lt;'User input'!$I$11,'User input'!$J$10,'User input'!$J$11)))*S3771</f>
        <v>190.95</v>
      </c>
      <c r="U3771" s="27">
        <f>K3771*'User input'!$J$17+'User input'!$J$16</f>
        <v>0.5</v>
      </c>
    </row>
    <row r="3772" spans="1:21" x14ac:dyDescent="0.25">
      <c r="A3772" s="17">
        <v>3869</v>
      </c>
      <c r="B3772" s="6" t="s">
        <v>8675</v>
      </c>
      <c r="C3772" s="6" t="s">
        <v>8676</v>
      </c>
      <c r="D3772" s="6" t="s">
        <v>15</v>
      </c>
      <c r="E3772" s="6" t="s">
        <v>16</v>
      </c>
      <c r="F3772" s="15">
        <v>60</v>
      </c>
      <c r="G3772" s="6" t="s">
        <v>8677</v>
      </c>
      <c r="H3772" s="6" t="s">
        <v>1704</v>
      </c>
      <c r="I3772" s="6" t="s">
        <v>185</v>
      </c>
      <c r="J3772" s="7">
        <v>43858</v>
      </c>
      <c r="K3772" s="15">
        <v>33</v>
      </c>
      <c r="L3772" s="6" t="s">
        <v>62</v>
      </c>
      <c r="M3772" s="6">
        <f t="shared" si="233"/>
        <v>2020</v>
      </c>
      <c r="N3772" s="6">
        <f t="shared" si="234"/>
        <v>1</v>
      </c>
      <c r="O3772" s="6" t="str">
        <f>VLOOKUP(L3772,'User input'!$D$6:$E$16,2,FALSE)</f>
        <v>Ultrathing V4</v>
      </c>
      <c r="P3772" s="6">
        <f>VLOOKUP(L3772,'User input'!$D$6:$G$16,3,FALSE)</f>
        <v>3.99</v>
      </c>
      <c r="Q3772" s="6">
        <f>VLOOKUP(L3772,'User input'!$D$6:$G$16,4,FALSE)</f>
        <v>24</v>
      </c>
      <c r="R3772" s="6">
        <f t="shared" si="235"/>
        <v>792</v>
      </c>
      <c r="S3772" s="26">
        <f t="shared" si="232"/>
        <v>3160.0800000000004</v>
      </c>
      <c r="T3772" s="26">
        <f>IF(K3772&lt;'User input'!$I$9,'User input'!$J$8,IF(K3772&lt;'User input'!$I$10,'User input'!$J$9,IF(K3772&lt;'User input'!$I$11,'User input'!$J$10,'User input'!$J$11)))*S3772</f>
        <v>94.802400000000006</v>
      </c>
      <c r="U3772" s="26">
        <f>K3772*'User input'!$J$17+'User input'!$J$16</f>
        <v>0.5</v>
      </c>
    </row>
    <row r="3773" spans="1:21" x14ac:dyDescent="0.25">
      <c r="A3773" s="18">
        <v>3870</v>
      </c>
      <c r="B3773" s="10" t="s">
        <v>2041</v>
      </c>
      <c r="C3773" s="10" t="s">
        <v>8678</v>
      </c>
      <c r="D3773" s="10" t="s">
        <v>28</v>
      </c>
      <c r="E3773" s="10" t="s">
        <v>29</v>
      </c>
      <c r="F3773" s="16">
        <v>30</v>
      </c>
      <c r="G3773" s="10" t="s">
        <v>8679</v>
      </c>
      <c r="H3773" s="10" t="s">
        <v>2675</v>
      </c>
      <c r="I3773" s="10" t="s">
        <v>32</v>
      </c>
      <c r="J3773" s="11">
        <v>43835</v>
      </c>
      <c r="K3773" s="16">
        <v>42</v>
      </c>
      <c r="L3773" s="10" t="s">
        <v>20</v>
      </c>
      <c r="M3773" s="10">
        <f t="shared" si="233"/>
        <v>2020</v>
      </c>
      <c r="N3773" s="10">
        <f t="shared" si="234"/>
        <v>1</v>
      </c>
      <c r="O3773" s="10" t="str">
        <f>VLOOKUP(L3773,'User input'!$D$6:$E$16,2,FALSE)</f>
        <v>Hyperwotsit</v>
      </c>
      <c r="P3773" s="10">
        <f>VLOOKUP(L3773,'User input'!$D$6:$G$16,3,FALSE)</f>
        <v>2.0099999999999998</v>
      </c>
      <c r="Q3773" s="10">
        <f>VLOOKUP(L3773,'User input'!$D$6:$G$16,4,FALSE)</f>
        <v>20</v>
      </c>
      <c r="R3773" s="10">
        <f t="shared" si="235"/>
        <v>840</v>
      </c>
      <c r="S3773" s="27">
        <f t="shared" si="232"/>
        <v>1688.3999999999999</v>
      </c>
      <c r="T3773" s="27">
        <f>IF(K3773&lt;'User input'!$I$9,'User input'!$J$8,IF(K3773&lt;'User input'!$I$10,'User input'!$J$9,IF(K3773&lt;'User input'!$I$11,'User input'!$J$10,'User input'!$J$11)))*S3773</f>
        <v>50.651999999999994</v>
      </c>
      <c r="U3773" s="27">
        <f>K3773*'User input'!$J$17+'User input'!$J$16</f>
        <v>0.5</v>
      </c>
    </row>
    <row r="3774" spans="1:21" x14ac:dyDescent="0.25">
      <c r="A3774" s="17">
        <v>3871</v>
      </c>
      <c r="B3774" s="6" t="s">
        <v>8680</v>
      </c>
      <c r="C3774" s="6" t="s">
        <v>3191</v>
      </c>
      <c r="D3774" s="6" t="s">
        <v>28</v>
      </c>
      <c r="E3774" s="6" t="s">
        <v>29</v>
      </c>
      <c r="F3774" s="15">
        <v>60</v>
      </c>
      <c r="G3774" s="6" t="s">
        <v>8681</v>
      </c>
      <c r="H3774" s="6" t="s">
        <v>5258</v>
      </c>
      <c r="I3774" s="6" t="s">
        <v>32</v>
      </c>
      <c r="J3774" s="7">
        <v>44107</v>
      </c>
      <c r="K3774" s="15">
        <v>49</v>
      </c>
      <c r="L3774" s="6" t="s">
        <v>33</v>
      </c>
      <c r="M3774" s="6">
        <f t="shared" si="233"/>
        <v>2020</v>
      </c>
      <c r="N3774" s="6">
        <f t="shared" si="234"/>
        <v>10</v>
      </c>
      <c r="O3774" s="6" t="str">
        <f>VLOOKUP(L3774,'User input'!$D$6:$E$16,2,FALSE)</f>
        <v>Megawidget L</v>
      </c>
      <c r="P3774" s="6">
        <f>VLOOKUP(L3774,'User input'!$D$6:$G$16,3,FALSE)</f>
        <v>1.79</v>
      </c>
      <c r="Q3774" s="6">
        <f>VLOOKUP(L3774,'User input'!$D$6:$G$16,4,FALSE)</f>
        <v>24</v>
      </c>
      <c r="R3774" s="6">
        <f t="shared" si="235"/>
        <v>1176</v>
      </c>
      <c r="S3774" s="26">
        <f t="shared" si="232"/>
        <v>2105.04</v>
      </c>
      <c r="T3774" s="26">
        <f>IF(K3774&lt;'User input'!$I$9,'User input'!$J$8,IF(K3774&lt;'User input'!$I$10,'User input'!$J$9,IF(K3774&lt;'User input'!$I$11,'User input'!$J$10,'User input'!$J$11)))*S3774</f>
        <v>63.151199999999996</v>
      </c>
      <c r="U3774" s="26">
        <f>K3774*'User input'!$J$17+'User input'!$J$16</f>
        <v>0.5</v>
      </c>
    </row>
    <row r="3775" spans="1:21" x14ac:dyDescent="0.25">
      <c r="A3775" s="18">
        <v>3872</v>
      </c>
      <c r="B3775" s="10" t="s">
        <v>2174</v>
      </c>
      <c r="C3775" s="10" t="s">
        <v>3497</v>
      </c>
      <c r="D3775" s="10" t="s">
        <v>28</v>
      </c>
      <c r="E3775" s="10" t="s">
        <v>29</v>
      </c>
      <c r="F3775" s="16">
        <v>60</v>
      </c>
      <c r="G3775" s="10" t="s">
        <v>8682</v>
      </c>
      <c r="H3775" s="10" t="s">
        <v>1749</v>
      </c>
      <c r="I3775" s="10" t="s">
        <v>291</v>
      </c>
      <c r="J3775" s="11">
        <v>44463</v>
      </c>
      <c r="K3775" s="16">
        <v>59</v>
      </c>
      <c r="L3775" s="10" t="s">
        <v>52</v>
      </c>
      <c r="M3775" s="10">
        <f t="shared" si="233"/>
        <v>2021</v>
      </c>
      <c r="N3775" s="10">
        <f t="shared" si="234"/>
        <v>9</v>
      </c>
      <c r="O3775" s="10" t="str">
        <f>VLOOKUP(L3775,'User input'!$D$6:$E$16,2,FALSE)</f>
        <v>Megawidget S</v>
      </c>
      <c r="P3775" s="10">
        <f>VLOOKUP(L3775,'User input'!$D$6:$G$16,3,FALSE)</f>
        <v>0.69</v>
      </c>
      <c r="Q3775" s="10">
        <f>VLOOKUP(L3775,'User input'!$D$6:$G$16,4,FALSE)</f>
        <v>24</v>
      </c>
      <c r="R3775" s="10">
        <f t="shared" si="235"/>
        <v>1416</v>
      </c>
      <c r="S3775" s="27">
        <f t="shared" si="232"/>
        <v>977.04</v>
      </c>
      <c r="T3775" s="27">
        <f>IF(K3775&lt;'User input'!$I$9,'User input'!$J$8,IF(K3775&lt;'User input'!$I$10,'User input'!$J$9,IF(K3775&lt;'User input'!$I$11,'User input'!$J$10,'User input'!$J$11)))*S3775</f>
        <v>48.852000000000004</v>
      </c>
      <c r="U3775" s="27">
        <f>K3775*'User input'!$J$17+'User input'!$J$16</f>
        <v>0.5</v>
      </c>
    </row>
    <row r="3776" spans="1:21" x14ac:dyDescent="0.25">
      <c r="A3776" s="17">
        <v>3873</v>
      </c>
      <c r="B3776" s="6" t="s">
        <v>1099</v>
      </c>
      <c r="C3776" s="6" t="s">
        <v>7251</v>
      </c>
      <c r="D3776" s="6" t="s">
        <v>28</v>
      </c>
      <c r="E3776" s="6" t="s">
        <v>29</v>
      </c>
      <c r="F3776" s="15">
        <v>90</v>
      </c>
      <c r="G3776" s="6" t="s">
        <v>8683</v>
      </c>
      <c r="H3776" s="6" t="s">
        <v>8505</v>
      </c>
      <c r="I3776" s="6" t="s">
        <v>32</v>
      </c>
      <c r="J3776" s="7">
        <v>44272</v>
      </c>
      <c r="K3776" s="15">
        <v>101</v>
      </c>
      <c r="L3776" s="6" t="s">
        <v>99</v>
      </c>
      <c r="M3776" s="6">
        <f t="shared" si="233"/>
        <v>2021</v>
      </c>
      <c r="N3776" s="6">
        <f t="shared" si="234"/>
        <v>3</v>
      </c>
      <c r="O3776" s="6" t="str">
        <f>VLOOKUP(L3776,'User input'!$D$6:$E$16,2,FALSE)</f>
        <v>Superwossname</v>
      </c>
      <c r="P3776" s="6">
        <f>VLOOKUP(L3776,'User input'!$D$6:$G$16,3,FALSE)</f>
        <v>3.49</v>
      </c>
      <c r="Q3776" s="6">
        <f>VLOOKUP(L3776,'User input'!$D$6:$G$16,4,FALSE)</f>
        <v>20</v>
      </c>
      <c r="R3776" s="6">
        <f t="shared" si="235"/>
        <v>2020</v>
      </c>
      <c r="S3776" s="26">
        <f t="shared" si="232"/>
        <v>7049.8</v>
      </c>
      <c r="T3776" s="26">
        <f>IF(K3776&lt;'User input'!$I$9,'User input'!$J$8,IF(K3776&lt;'User input'!$I$10,'User input'!$J$9,IF(K3776&lt;'User input'!$I$11,'User input'!$J$10,'User input'!$J$11)))*S3776</f>
        <v>493.48600000000005</v>
      </c>
      <c r="U3776" s="26">
        <f>K3776*'User input'!$J$17+'User input'!$J$16</f>
        <v>0.5</v>
      </c>
    </row>
    <row r="3777" spans="1:21" x14ac:dyDescent="0.25">
      <c r="A3777" s="18">
        <v>3874</v>
      </c>
      <c r="B3777" s="10" t="s">
        <v>7926</v>
      </c>
      <c r="C3777" s="10" t="s">
        <v>4371</v>
      </c>
      <c r="D3777" s="10" t="s">
        <v>28</v>
      </c>
      <c r="E3777" s="10" t="s">
        <v>29</v>
      </c>
      <c r="F3777" s="16">
        <v>30</v>
      </c>
      <c r="G3777" s="10" t="s">
        <v>8684</v>
      </c>
      <c r="H3777" s="10" t="s">
        <v>1396</v>
      </c>
      <c r="I3777" s="10" t="s">
        <v>1397</v>
      </c>
      <c r="J3777" s="11">
        <v>43687</v>
      </c>
      <c r="K3777" s="16">
        <v>38</v>
      </c>
      <c r="L3777" s="10" t="s">
        <v>62</v>
      </c>
      <c r="M3777" s="10">
        <f t="shared" si="233"/>
        <v>2019</v>
      </c>
      <c r="N3777" s="10">
        <f t="shared" si="234"/>
        <v>8</v>
      </c>
      <c r="O3777" s="10" t="str">
        <f>VLOOKUP(L3777,'User input'!$D$6:$E$16,2,FALSE)</f>
        <v>Ultrathing V4</v>
      </c>
      <c r="P3777" s="10">
        <f>VLOOKUP(L3777,'User input'!$D$6:$G$16,3,FALSE)</f>
        <v>3.99</v>
      </c>
      <c r="Q3777" s="10">
        <f>VLOOKUP(L3777,'User input'!$D$6:$G$16,4,FALSE)</f>
        <v>24</v>
      </c>
      <c r="R3777" s="10">
        <f t="shared" si="235"/>
        <v>912</v>
      </c>
      <c r="S3777" s="27">
        <f t="shared" si="232"/>
        <v>3638.88</v>
      </c>
      <c r="T3777" s="27">
        <f>IF(K3777&lt;'User input'!$I$9,'User input'!$J$8,IF(K3777&lt;'User input'!$I$10,'User input'!$J$9,IF(K3777&lt;'User input'!$I$11,'User input'!$J$10,'User input'!$J$11)))*S3777</f>
        <v>109.1664</v>
      </c>
      <c r="U3777" s="27">
        <f>K3777*'User input'!$J$17+'User input'!$J$16</f>
        <v>0.5</v>
      </c>
    </row>
    <row r="3778" spans="1:21" x14ac:dyDescent="0.25">
      <c r="A3778" s="17">
        <v>3875</v>
      </c>
      <c r="B3778" s="6" t="s">
        <v>1676</v>
      </c>
      <c r="C3778" s="6" t="s">
        <v>5947</v>
      </c>
      <c r="D3778" s="6" t="s">
        <v>28</v>
      </c>
      <c r="E3778" s="6" t="s">
        <v>29</v>
      </c>
      <c r="F3778" s="15">
        <v>90</v>
      </c>
      <c r="G3778" s="6" t="s">
        <v>8684</v>
      </c>
      <c r="H3778" s="6" t="s">
        <v>3869</v>
      </c>
      <c r="I3778" s="6" t="s">
        <v>38</v>
      </c>
      <c r="J3778" s="7">
        <v>43978</v>
      </c>
      <c r="K3778" s="15">
        <v>36</v>
      </c>
      <c r="L3778" s="6" t="s">
        <v>78</v>
      </c>
      <c r="M3778" s="6">
        <f t="shared" si="233"/>
        <v>2020</v>
      </c>
      <c r="N3778" s="6">
        <f t="shared" si="234"/>
        <v>5</v>
      </c>
      <c r="O3778" s="6" t="str">
        <f>VLOOKUP(L3778,'User input'!$D$6:$E$16,2,FALSE)</f>
        <v>Ultrathing V2</v>
      </c>
      <c r="P3778" s="6">
        <f>VLOOKUP(L3778,'User input'!$D$6:$G$16,3,FALSE)</f>
        <v>2.95</v>
      </c>
      <c r="Q3778" s="6">
        <f>VLOOKUP(L3778,'User input'!$D$6:$G$16,4,FALSE)</f>
        <v>20</v>
      </c>
      <c r="R3778" s="6">
        <f t="shared" si="235"/>
        <v>720</v>
      </c>
      <c r="S3778" s="26">
        <f t="shared" si="232"/>
        <v>2124</v>
      </c>
      <c r="T3778" s="26">
        <f>IF(K3778&lt;'User input'!$I$9,'User input'!$J$8,IF(K3778&lt;'User input'!$I$10,'User input'!$J$9,IF(K3778&lt;'User input'!$I$11,'User input'!$J$10,'User input'!$J$11)))*S3778</f>
        <v>63.72</v>
      </c>
      <c r="U3778" s="26">
        <f>K3778*'User input'!$J$17+'User input'!$J$16</f>
        <v>0.5</v>
      </c>
    </row>
    <row r="3779" spans="1:21" x14ac:dyDescent="0.25">
      <c r="A3779" s="18">
        <v>3876</v>
      </c>
      <c r="B3779" s="10" t="s">
        <v>8685</v>
      </c>
      <c r="C3779" s="10" t="s">
        <v>3688</v>
      </c>
      <c r="D3779" s="10" t="s">
        <v>90</v>
      </c>
      <c r="E3779" s="10" t="s">
        <v>29</v>
      </c>
      <c r="F3779" s="16">
        <v>30</v>
      </c>
      <c r="G3779" s="10" t="s">
        <v>8686</v>
      </c>
      <c r="H3779" s="10" t="s">
        <v>7612</v>
      </c>
      <c r="I3779" s="10" t="s">
        <v>32</v>
      </c>
      <c r="J3779" s="11">
        <v>44505</v>
      </c>
      <c r="K3779" s="16">
        <v>49</v>
      </c>
      <c r="L3779" s="10" t="s">
        <v>68</v>
      </c>
      <c r="M3779" s="10">
        <f t="shared" si="233"/>
        <v>2021</v>
      </c>
      <c r="N3779" s="10">
        <f t="shared" si="234"/>
        <v>11</v>
      </c>
      <c r="O3779" s="10" t="str">
        <f>VLOOKUP(L3779,'User input'!$D$6:$E$16,2,FALSE)</f>
        <v>Megawidget M</v>
      </c>
      <c r="P3779" s="10">
        <f>VLOOKUP(L3779,'User input'!$D$6:$G$16,3,FALSE)</f>
        <v>1.29</v>
      </c>
      <c r="Q3779" s="10">
        <f>VLOOKUP(L3779,'User input'!$D$6:$G$16,4,FALSE)</f>
        <v>24</v>
      </c>
      <c r="R3779" s="10">
        <f t="shared" si="235"/>
        <v>1176</v>
      </c>
      <c r="S3779" s="27">
        <f t="shared" si="232"/>
        <v>1517.04</v>
      </c>
      <c r="T3779" s="27">
        <f>IF(K3779&lt;'User input'!$I$9,'User input'!$J$8,IF(K3779&lt;'User input'!$I$10,'User input'!$J$9,IF(K3779&lt;'User input'!$I$11,'User input'!$J$10,'User input'!$J$11)))*S3779</f>
        <v>45.511199999999995</v>
      </c>
      <c r="U3779" s="27">
        <f>K3779*'User input'!$J$17+'User input'!$J$16</f>
        <v>0.5</v>
      </c>
    </row>
    <row r="3780" spans="1:21" x14ac:dyDescent="0.25">
      <c r="A3780" s="17">
        <v>3877</v>
      </c>
      <c r="B3780" s="6" t="s">
        <v>8687</v>
      </c>
      <c r="C3780" s="6" t="s">
        <v>3384</v>
      </c>
      <c r="D3780" s="6" t="s">
        <v>28</v>
      </c>
      <c r="E3780" s="6" t="s">
        <v>29</v>
      </c>
      <c r="F3780" s="15">
        <v>30</v>
      </c>
      <c r="G3780" s="6" t="s">
        <v>8688</v>
      </c>
      <c r="H3780" s="6" t="s">
        <v>2251</v>
      </c>
      <c r="I3780" s="6" t="s">
        <v>32</v>
      </c>
      <c r="J3780" s="7">
        <v>44356</v>
      </c>
      <c r="K3780" s="15">
        <v>35</v>
      </c>
      <c r="L3780" s="6" t="s">
        <v>157</v>
      </c>
      <c r="M3780" s="6">
        <f t="shared" si="233"/>
        <v>2021</v>
      </c>
      <c r="N3780" s="6">
        <f t="shared" si="234"/>
        <v>6</v>
      </c>
      <c r="O3780" s="6" t="str">
        <f>VLOOKUP(L3780,'User input'!$D$6:$E$16,2,FALSE)</f>
        <v>Ultrathing V3</v>
      </c>
      <c r="P3780" s="6">
        <f>VLOOKUP(L3780,'User input'!$D$6:$G$16,3,FALSE)</f>
        <v>3.39</v>
      </c>
      <c r="Q3780" s="6">
        <f>VLOOKUP(L3780,'User input'!$D$6:$G$16,4,FALSE)</f>
        <v>24</v>
      </c>
      <c r="R3780" s="6">
        <f t="shared" si="235"/>
        <v>840</v>
      </c>
      <c r="S3780" s="26">
        <f t="shared" si="232"/>
        <v>2847.6</v>
      </c>
      <c r="T3780" s="26">
        <f>IF(K3780&lt;'User input'!$I$9,'User input'!$J$8,IF(K3780&lt;'User input'!$I$10,'User input'!$J$9,IF(K3780&lt;'User input'!$I$11,'User input'!$J$10,'User input'!$J$11)))*S3780</f>
        <v>85.427999999999997</v>
      </c>
      <c r="U3780" s="26">
        <f>K3780*'User input'!$J$17+'User input'!$J$16</f>
        <v>0.5</v>
      </c>
    </row>
    <row r="3781" spans="1:21" x14ac:dyDescent="0.25">
      <c r="A3781" s="18">
        <v>3878</v>
      </c>
      <c r="B3781" s="10" t="s">
        <v>2805</v>
      </c>
      <c r="C3781" s="10" t="s">
        <v>6567</v>
      </c>
      <c r="D3781" s="10" t="s">
        <v>28</v>
      </c>
      <c r="E3781" s="10" t="s">
        <v>29</v>
      </c>
      <c r="F3781" s="16">
        <v>60</v>
      </c>
      <c r="G3781" s="10" t="s">
        <v>8689</v>
      </c>
      <c r="H3781" s="10" t="s">
        <v>5590</v>
      </c>
      <c r="I3781" s="10" t="s">
        <v>19</v>
      </c>
      <c r="J3781" s="11">
        <v>43821</v>
      </c>
      <c r="K3781" s="16">
        <v>50</v>
      </c>
      <c r="L3781" s="10" t="s">
        <v>39</v>
      </c>
      <c r="M3781" s="10">
        <f t="shared" si="233"/>
        <v>2019</v>
      </c>
      <c r="N3781" s="10">
        <f t="shared" si="234"/>
        <v>12</v>
      </c>
      <c r="O3781" s="10" t="str">
        <f>VLOOKUP(L3781,'User input'!$D$6:$E$16,2,FALSE)</f>
        <v>Ultrathing V1</v>
      </c>
      <c r="P3781" s="10">
        <f>VLOOKUP(L3781,'User input'!$D$6:$G$16,3,FALSE)</f>
        <v>1.79</v>
      </c>
      <c r="Q3781" s="10">
        <f>VLOOKUP(L3781,'User input'!$D$6:$G$16,4,FALSE)</f>
        <v>17</v>
      </c>
      <c r="R3781" s="10">
        <f t="shared" si="235"/>
        <v>850</v>
      </c>
      <c r="S3781" s="27">
        <f t="shared" ref="S3781:S3844" si="236">R3781*P3781</f>
        <v>1521.5</v>
      </c>
      <c r="T3781" s="27">
        <f>IF(K3781&lt;'User input'!$I$9,'User input'!$J$8,IF(K3781&lt;'User input'!$I$10,'User input'!$J$9,IF(K3781&lt;'User input'!$I$11,'User input'!$J$10,'User input'!$J$11)))*S3781</f>
        <v>76.075000000000003</v>
      </c>
      <c r="U3781" s="27">
        <f>K3781*'User input'!$J$17+'User input'!$J$16</f>
        <v>0.5</v>
      </c>
    </row>
    <row r="3782" spans="1:21" x14ac:dyDescent="0.25">
      <c r="A3782" s="17">
        <v>3879</v>
      </c>
      <c r="B3782" s="6" t="s">
        <v>8690</v>
      </c>
      <c r="C3782" s="6" t="s">
        <v>5195</v>
      </c>
      <c r="D3782" s="6" t="s">
        <v>49</v>
      </c>
      <c r="E3782" s="6" t="s">
        <v>16</v>
      </c>
      <c r="F3782" s="15">
        <v>90</v>
      </c>
      <c r="G3782" s="6" t="s">
        <v>8691</v>
      </c>
      <c r="H3782" s="6" t="s">
        <v>6227</v>
      </c>
      <c r="I3782" s="6" t="s">
        <v>38</v>
      </c>
      <c r="J3782" s="7">
        <v>44242</v>
      </c>
      <c r="K3782" s="15">
        <v>84</v>
      </c>
      <c r="L3782" s="6" t="s">
        <v>62</v>
      </c>
      <c r="M3782" s="6">
        <f t="shared" ref="M3782:M3845" si="237">YEAR(J3782)</f>
        <v>2021</v>
      </c>
      <c r="N3782" s="6">
        <f t="shared" ref="N3782:N3845" si="238">MONTH(J3782)</f>
        <v>2</v>
      </c>
      <c r="O3782" s="6" t="str">
        <f>VLOOKUP(L3782,'User input'!$D$6:$E$16,2,FALSE)</f>
        <v>Ultrathing V4</v>
      </c>
      <c r="P3782" s="6">
        <f>VLOOKUP(L3782,'User input'!$D$6:$G$16,3,FALSE)</f>
        <v>3.99</v>
      </c>
      <c r="Q3782" s="6">
        <f>VLOOKUP(L3782,'User input'!$D$6:$G$16,4,FALSE)</f>
        <v>24</v>
      </c>
      <c r="R3782" s="6">
        <f t="shared" ref="R3782:R3845" si="239">K3782*Q3782</f>
        <v>2016</v>
      </c>
      <c r="S3782" s="26">
        <f t="shared" si="236"/>
        <v>8043.84</v>
      </c>
      <c r="T3782" s="26">
        <f>IF(K3782&lt;'User input'!$I$9,'User input'!$J$8,IF(K3782&lt;'User input'!$I$10,'User input'!$J$9,IF(K3782&lt;'User input'!$I$11,'User input'!$J$10,'User input'!$J$11)))*S3782</f>
        <v>402.19200000000001</v>
      </c>
      <c r="U3782" s="26">
        <f>K3782*'User input'!$J$17+'User input'!$J$16</f>
        <v>0.5</v>
      </c>
    </row>
    <row r="3783" spans="1:21" x14ac:dyDescent="0.25">
      <c r="A3783" s="18">
        <v>3880</v>
      </c>
      <c r="B3783" s="10" t="s">
        <v>8692</v>
      </c>
      <c r="C3783" s="10" t="s">
        <v>1813</v>
      </c>
      <c r="D3783" s="10" t="s">
        <v>15</v>
      </c>
      <c r="E3783" s="10" t="s">
        <v>16</v>
      </c>
      <c r="F3783" s="16">
        <v>60</v>
      </c>
      <c r="G3783" s="10" t="s">
        <v>8693</v>
      </c>
      <c r="H3783" s="10" t="s">
        <v>5730</v>
      </c>
      <c r="I3783" s="10" t="s">
        <v>176</v>
      </c>
      <c r="J3783" s="11">
        <v>44316</v>
      </c>
      <c r="K3783" s="16">
        <v>73</v>
      </c>
      <c r="L3783" s="10" t="s">
        <v>39</v>
      </c>
      <c r="M3783" s="10">
        <f t="shared" si="237"/>
        <v>2021</v>
      </c>
      <c r="N3783" s="10">
        <f t="shared" si="238"/>
        <v>4</v>
      </c>
      <c r="O3783" s="10" t="str">
        <f>VLOOKUP(L3783,'User input'!$D$6:$E$16,2,FALSE)</f>
        <v>Ultrathing V1</v>
      </c>
      <c r="P3783" s="10">
        <f>VLOOKUP(L3783,'User input'!$D$6:$G$16,3,FALSE)</f>
        <v>1.79</v>
      </c>
      <c r="Q3783" s="10">
        <f>VLOOKUP(L3783,'User input'!$D$6:$G$16,4,FALSE)</f>
        <v>17</v>
      </c>
      <c r="R3783" s="10">
        <f t="shared" si="239"/>
        <v>1241</v>
      </c>
      <c r="S3783" s="27">
        <f t="shared" si="236"/>
        <v>2221.39</v>
      </c>
      <c r="T3783" s="27">
        <f>IF(K3783&lt;'User input'!$I$9,'User input'!$J$8,IF(K3783&lt;'User input'!$I$10,'User input'!$J$9,IF(K3783&lt;'User input'!$I$11,'User input'!$J$10,'User input'!$J$11)))*S3783</f>
        <v>111.06950000000001</v>
      </c>
      <c r="U3783" s="27">
        <f>K3783*'User input'!$J$17+'User input'!$J$16</f>
        <v>0.5</v>
      </c>
    </row>
    <row r="3784" spans="1:21" x14ac:dyDescent="0.25">
      <c r="A3784" s="17">
        <v>3881</v>
      </c>
      <c r="B3784" s="6" t="s">
        <v>4788</v>
      </c>
      <c r="C3784" s="6" t="s">
        <v>1684</v>
      </c>
      <c r="D3784" s="6" t="s">
        <v>28</v>
      </c>
      <c r="E3784" s="6" t="s">
        <v>29</v>
      </c>
      <c r="F3784" s="15">
        <v>60</v>
      </c>
      <c r="G3784" s="6" t="s">
        <v>8694</v>
      </c>
      <c r="H3784" s="6" t="s">
        <v>8695</v>
      </c>
      <c r="I3784" s="6" t="s">
        <v>908</v>
      </c>
      <c r="J3784" s="7">
        <v>43733</v>
      </c>
      <c r="K3784" s="15">
        <v>82</v>
      </c>
      <c r="L3784" s="6" t="s">
        <v>44</v>
      </c>
      <c r="M3784" s="6">
        <f t="shared" si="237"/>
        <v>2019</v>
      </c>
      <c r="N3784" s="6">
        <f t="shared" si="238"/>
        <v>9</v>
      </c>
      <c r="O3784" s="6" t="str">
        <f>VLOOKUP(L3784,'User input'!$D$6:$E$16,2,FALSE)</f>
        <v>Gigastuff</v>
      </c>
      <c r="P3784" s="6">
        <f>VLOOKUP(L3784,'User input'!$D$6:$G$16,3,FALSE)</f>
        <v>1.89</v>
      </c>
      <c r="Q3784" s="6">
        <f>VLOOKUP(L3784,'User input'!$D$6:$G$16,4,FALSE)</f>
        <v>18</v>
      </c>
      <c r="R3784" s="6">
        <f t="shared" si="239"/>
        <v>1476</v>
      </c>
      <c r="S3784" s="26">
        <f t="shared" si="236"/>
        <v>2789.64</v>
      </c>
      <c r="T3784" s="26">
        <f>IF(K3784&lt;'User input'!$I$9,'User input'!$J$8,IF(K3784&lt;'User input'!$I$10,'User input'!$J$9,IF(K3784&lt;'User input'!$I$11,'User input'!$J$10,'User input'!$J$11)))*S3784</f>
        <v>139.482</v>
      </c>
      <c r="U3784" s="26">
        <f>K3784*'User input'!$J$17+'User input'!$J$16</f>
        <v>0.5</v>
      </c>
    </row>
    <row r="3785" spans="1:21" x14ac:dyDescent="0.25">
      <c r="A3785" s="18">
        <v>3882</v>
      </c>
      <c r="B3785" s="10" t="s">
        <v>6242</v>
      </c>
      <c r="C3785" s="10" t="s">
        <v>3101</v>
      </c>
      <c r="D3785" s="10" t="s">
        <v>28</v>
      </c>
      <c r="E3785" s="10" t="s">
        <v>29</v>
      </c>
      <c r="F3785" s="16">
        <v>90</v>
      </c>
      <c r="G3785" s="10" t="s">
        <v>8696</v>
      </c>
      <c r="H3785" s="10" t="s">
        <v>6924</v>
      </c>
      <c r="I3785" s="10" t="s">
        <v>38</v>
      </c>
      <c r="J3785" s="11">
        <v>44185</v>
      </c>
      <c r="K3785" s="16">
        <v>41</v>
      </c>
      <c r="L3785" s="10" t="s">
        <v>62</v>
      </c>
      <c r="M3785" s="10">
        <f t="shared" si="237"/>
        <v>2020</v>
      </c>
      <c r="N3785" s="10">
        <f t="shared" si="238"/>
        <v>12</v>
      </c>
      <c r="O3785" s="10" t="str">
        <f>VLOOKUP(L3785,'User input'!$D$6:$E$16,2,FALSE)</f>
        <v>Ultrathing V4</v>
      </c>
      <c r="P3785" s="10">
        <f>VLOOKUP(L3785,'User input'!$D$6:$G$16,3,FALSE)</f>
        <v>3.99</v>
      </c>
      <c r="Q3785" s="10">
        <f>VLOOKUP(L3785,'User input'!$D$6:$G$16,4,FALSE)</f>
        <v>24</v>
      </c>
      <c r="R3785" s="10">
        <f t="shared" si="239"/>
        <v>984</v>
      </c>
      <c r="S3785" s="27">
        <f t="shared" si="236"/>
        <v>3926.1600000000003</v>
      </c>
      <c r="T3785" s="27">
        <f>IF(K3785&lt;'User input'!$I$9,'User input'!$J$8,IF(K3785&lt;'User input'!$I$10,'User input'!$J$9,IF(K3785&lt;'User input'!$I$11,'User input'!$J$10,'User input'!$J$11)))*S3785</f>
        <v>117.7848</v>
      </c>
      <c r="U3785" s="27">
        <f>K3785*'User input'!$J$17+'User input'!$J$16</f>
        <v>0.5</v>
      </c>
    </row>
    <row r="3786" spans="1:21" x14ac:dyDescent="0.25">
      <c r="A3786" s="17">
        <v>3883</v>
      </c>
      <c r="B3786" s="6" t="s">
        <v>826</v>
      </c>
      <c r="C3786" s="6" t="s">
        <v>4593</v>
      </c>
      <c r="D3786" s="6" t="s">
        <v>15</v>
      </c>
      <c r="E3786" s="6" t="s">
        <v>16</v>
      </c>
      <c r="F3786" s="15">
        <v>60</v>
      </c>
      <c r="G3786" s="6" t="s">
        <v>10420</v>
      </c>
      <c r="H3786" s="6" t="s">
        <v>5252</v>
      </c>
      <c r="I3786" s="6" t="s">
        <v>185</v>
      </c>
      <c r="J3786" s="7">
        <v>43486</v>
      </c>
      <c r="K3786" s="15">
        <v>21</v>
      </c>
      <c r="L3786" s="6" t="s">
        <v>62</v>
      </c>
      <c r="M3786" s="6">
        <f t="shared" si="237"/>
        <v>2019</v>
      </c>
      <c r="N3786" s="6">
        <f t="shared" si="238"/>
        <v>1</v>
      </c>
      <c r="O3786" s="6" t="str">
        <f>VLOOKUP(L3786,'User input'!$D$6:$E$16,2,FALSE)</f>
        <v>Ultrathing V4</v>
      </c>
      <c r="P3786" s="6">
        <f>VLOOKUP(L3786,'User input'!$D$6:$G$16,3,FALSE)</f>
        <v>3.99</v>
      </c>
      <c r="Q3786" s="6">
        <f>VLOOKUP(L3786,'User input'!$D$6:$G$16,4,FALSE)</f>
        <v>24</v>
      </c>
      <c r="R3786" s="6">
        <f t="shared" si="239"/>
        <v>504</v>
      </c>
      <c r="S3786" s="26">
        <f t="shared" si="236"/>
        <v>2010.96</v>
      </c>
      <c r="T3786" s="26">
        <f>IF(K3786&lt;'User input'!$I$9,'User input'!$J$8,IF(K3786&lt;'User input'!$I$10,'User input'!$J$9,IF(K3786&lt;'User input'!$I$11,'User input'!$J$10,'User input'!$J$11)))*S3786</f>
        <v>60.328800000000001</v>
      </c>
      <c r="U3786" s="26">
        <f>K3786*'User input'!$J$17+'User input'!$J$16</f>
        <v>0.5</v>
      </c>
    </row>
    <row r="3787" spans="1:21" x14ac:dyDescent="0.25">
      <c r="A3787" s="18">
        <v>3884</v>
      </c>
      <c r="B3787" s="10" t="s">
        <v>8698</v>
      </c>
      <c r="C3787" s="10" t="s">
        <v>3925</v>
      </c>
      <c r="D3787" s="10" t="s">
        <v>49</v>
      </c>
      <c r="E3787" s="10" t="s">
        <v>16</v>
      </c>
      <c r="F3787" s="16">
        <v>60</v>
      </c>
      <c r="G3787" s="10" t="s">
        <v>8699</v>
      </c>
      <c r="H3787" s="10" t="s">
        <v>3666</v>
      </c>
      <c r="I3787" s="10" t="s">
        <v>32</v>
      </c>
      <c r="J3787" s="11">
        <v>44167</v>
      </c>
      <c r="K3787" s="16">
        <v>8</v>
      </c>
      <c r="L3787" s="10" t="s">
        <v>44</v>
      </c>
      <c r="M3787" s="10">
        <f t="shared" si="237"/>
        <v>2020</v>
      </c>
      <c r="N3787" s="10">
        <f t="shared" si="238"/>
        <v>12</v>
      </c>
      <c r="O3787" s="10" t="str">
        <f>VLOOKUP(L3787,'User input'!$D$6:$E$16,2,FALSE)</f>
        <v>Gigastuff</v>
      </c>
      <c r="P3787" s="10">
        <f>VLOOKUP(L3787,'User input'!$D$6:$G$16,3,FALSE)</f>
        <v>1.89</v>
      </c>
      <c r="Q3787" s="10">
        <f>VLOOKUP(L3787,'User input'!$D$6:$G$16,4,FALSE)</f>
        <v>18</v>
      </c>
      <c r="R3787" s="10">
        <f t="shared" si="239"/>
        <v>144</v>
      </c>
      <c r="S3787" s="27">
        <f t="shared" si="236"/>
        <v>272.15999999999997</v>
      </c>
      <c r="T3787" s="27">
        <f>IF(K3787&lt;'User input'!$I$9,'User input'!$J$8,IF(K3787&lt;'User input'!$I$10,'User input'!$J$9,IF(K3787&lt;'User input'!$I$11,'User input'!$J$10,'User input'!$J$11)))*S3787</f>
        <v>0</v>
      </c>
      <c r="U3787" s="27">
        <f>K3787*'User input'!$J$17+'User input'!$J$16</f>
        <v>0.5</v>
      </c>
    </row>
    <row r="3788" spans="1:21" x14ac:dyDescent="0.25">
      <c r="A3788" s="17">
        <v>3885</v>
      </c>
      <c r="B3788" s="6" t="s">
        <v>8700</v>
      </c>
      <c r="C3788" s="6" t="s">
        <v>8701</v>
      </c>
      <c r="D3788" s="6" t="s">
        <v>15</v>
      </c>
      <c r="E3788" s="6" t="s">
        <v>16</v>
      </c>
      <c r="F3788" s="15">
        <v>30</v>
      </c>
      <c r="G3788" s="6" t="s">
        <v>8702</v>
      </c>
      <c r="H3788" s="6" t="s">
        <v>439</v>
      </c>
      <c r="I3788" s="6" t="s">
        <v>291</v>
      </c>
      <c r="J3788" s="7">
        <v>43962</v>
      </c>
      <c r="K3788" s="15">
        <v>17</v>
      </c>
      <c r="L3788" s="6" t="s">
        <v>78</v>
      </c>
      <c r="M3788" s="6">
        <f t="shared" si="237"/>
        <v>2020</v>
      </c>
      <c r="N3788" s="6">
        <f t="shared" si="238"/>
        <v>5</v>
      </c>
      <c r="O3788" s="6" t="str">
        <f>VLOOKUP(L3788,'User input'!$D$6:$E$16,2,FALSE)</f>
        <v>Ultrathing V2</v>
      </c>
      <c r="P3788" s="6">
        <f>VLOOKUP(L3788,'User input'!$D$6:$G$16,3,FALSE)</f>
        <v>2.95</v>
      </c>
      <c r="Q3788" s="6">
        <f>VLOOKUP(L3788,'User input'!$D$6:$G$16,4,FALSE)</f>
        <v>20</v>
      </c>
      <c r="R3788" s="6">
        <f t="shared" si="239"/>
        <v>340</v>
      </c>
      <c r="S3788" s="26">
        <f t="shared" si="236"/>
        <v>1003.0000000000001</v>
      </c>
      <c r="T3788" s="26">
        <f>IF(K3788&lt;'User input'!$I$9,'User input'!$J$8,IF(K3788&lt;'User input'!$I$10,'User input'!$J$9,IF(K3788&lt;'User input'!$I$11,'User input'!$J$10,'User input'!$J$11)))*S3788</f>
        <v>0</v>
      </c>
      <c r="U3788" s="26">
        <f>K3788*'User input'!$J$17+'User input'!$J$16</f>
        <v>0.5</v>
      </c>
    </row>
    <row r="3789" spans="1:21" x14ac:dyDescent="0.25">
      <c r="A3789" s="18">
        <v>3886</v>
      </c>
      <c r="B3789" s="10" t="s">
        <v>2590</v>
      </c>
      <c r="C3789" s="10" t="s">
        <v>8703</v>
      </c>
      <c r="D3789" s="10" t="s">
        <v>49</v>
      </c>
      <c r="E3789" s="10" t="s">
        <v>16</v>
      </c>
      <c r="F3789" s="16">
        <v>60</v>
      </c>
      <c r="G3789" s="10" t="s">
        <v>10421</v>
      </c>
      <c r="H3789" s="10" t="s">
        <v>1756</v>
      </c>
      <c r="I3789" s="10" t="s">
        <v>122</v>
      </c>
      <c r="J3789" s="11">
        <v>44415</v>
      </c>
      <c r="K3789" s="16">
        <v>39</v>
      </c>
      <c r="L3789" s="10" t="s">
        <v>39</v>
      </c>
      <c r="M3789" s="10">
        <f t="shared" si="237"/>
        <v>2021</v>
      </c>
      <c r="N3789" s="10">
        <f t="shared" si="238"/>
        <v>8</v>
      </c>
      <c r="O3789" s="10" t="str">
        <f>VLOOKUP(L3789,'User input'!$D$6:$E$16,2,FALSE)</f>
        <v>Ultrathing V1</v>
      </c>
      <c r="P3789" s="10">
        <f>VLOOKUP(L3789,'User input'!$D$6:$G$16,3,FALSE)</f>
        <v>1.79</v>
      </c>
      <c r="Q3789" s="10">
        <f>VLOOKUP(L3789,'User input'!$D$6:$G$16,4,FALSE)</f>
        <v>17</v>
      </c>
      <c r="R3789" s="10">
        <f t="shared" si="239"/>
        <v>663</v>
      </c>
      <c r="S3789" s="27">
        <f t="shared" si="236"/>
        <v>1186.77</v>
      </c>
      <c r="T3789" s="27">
        <f>IF(K3789&lt;'User input'!$I$9,'User input'!$J$8,IF(K3789&lt;'User input'!$I$10,'User input'!$J$9,IF(K3789&lt;'User input'!$I$11,'User input'!$J$10,'User input'!$J$11)))*S3789</f>
        <v>35.603099999999998</v>
      </c>
      <c r="U3789" s="27">
        <f>K3789*'User input'!$J$17+'User input'!$J$16</f>
        <v>0.5</v>
      </c>
    </row>
    <row r="3790" spans="1:21" x14ac:dyDescent="0.25">
      <c r="A3790" s="17">
        <v>3887</v>
      </c>
      <c r="B3790" s="6" t="s">
        <v>5266</v>
      </c>
      <c r="C3790" s="6" t="s">
        <v>325</v>
      </c>
      <c r="D3790" s="6" t="s">
        <v>90</v>
      </c>
      <c r="E3790" s="6" t="s">
        <v>29</v>
      </c>
      <c r="F3790" s="15">
        <v>90</v>
      </c>
      <c r="G3790" s="6" t="s">
        <v>8705</v>
      </c>
      <c r="H3790" s="6" t="s">
        <v>1189</v>
      </c>
      <c r="I3790" s="6" t="s">
        <v>38</v>
      </c>
      <c r="J3790" s="7">
        <v>44318</v>
      </c>
      <c r="K3790" s="15">
        <v>81</v>
      </c>
      <c r="L3790" s="6" t="s">
        <v>44</v>
      </c>
      <c r="M3790" s="6">
        <f t="shared" si="237"/>
        <v>2021</v>
      </c>
      <c r="N3790" s="6">
        <f t="shared" si="238"/>
        <v>5</v>
      </c>
      <c r="O3790" s="6" t="str">
        <f>VLOOKUP(L3790,'User input'!$D$6:$E$16,2,FALSE)</f>
        <v>Gigastuff</v>
      </c>
      <c r="P3790" s="6">
        <f>VLOOKUP(L3790,'User input'!$D$6:$G$16,3,FALSE)</f>
        <v>1.89</v>
      </c>
      <c r="Q3790" s="6">
        <f>VLOOKUP(L3790,'User input'!$D$6:$G$16,4,FALSE)</f>
        <v>18</v>
      </c>
      <c r="R3790" s="6">
        <f t="shared" si="239"/>
        <v>1458</v>
      </c>
      <c r="S3790" s="26">
        <f t="shared" si="236"/>
        <v>2755.62</v>
      </c>
      <c r="T3790" s="26">
        <f>IF(K3790&lt;'User input'!$I$9,'User input'!$J$8,IF(K3790&lt;'User input'!$I$10,'User input'!$J$9,IF(K3790&lt;'User input'!$I$11,'User input'!$J$10,'User input'!$J$11)))*S3790</f>
        <v>137.78100000000001</v>
      </c>
      <c r="U3790" s="26">
        <f>K3790*'User input'!$J$17+'User input'!$J$16</f>
        <v>0.5</v>
      </c>
    </row>
    <row r="3791" spans="1:21" x14ac:dyDescent="0.25">
      <c r="A3791" s="18">
        <v>3888</v>
      </c>
      <c r="B3791" s="10" t="s">
        <v>8285</v>
      </c>
      <c r="C3791" s="10" t="s">
        <v>4779</v>
      </c>
      <c r="D3791" s="10" t="s">
        <v>28</v>
      </c>
      <c r="E3791" s="10" t="s">
        <v>29</v>
      </c>
      <c r="F3791" s="16">
        <v>90</v>
      </c>
      <c r="G3791" s="10" t="s">
        <v>8706</v>
      </c>
      <c r="H3791" s="10" t="s">
        <v>7234</v>
      </c>
      <c r="I3791" s="10" t="s">
        <v>32</v>
      </c>
      <c r="J3791" s="11">
        <v>43467</v>
      </c>
      <c r="K3791" s="16">
        <v>24</v>
      </c>
      <c r="L3791" s="10" t="s">
        <v>44</v>
      </c>
      <c r="M3791" s="10">
        <f t="shared" si="237"/>
        <v>2019</v>
      </c>
      <c r="N3791" s="10">
        <f t="shared" si="238"/>
        <v>1</v>
      </c>
      <c r="O3791" s="10" t="str">
        <f>VLOOKUP(L3791,'User input'!$D$6:$E$16,2,FALSE)</f>
        <v>Gigastuff</v>
      </c>
      <c r="P3791" s="10">
        <f>VLOOKUP(L3791,'User input'!$D$6:$G$16,3,FALSE)</f>
        <v>1.89</v>
      </c>
      <c r="Q3791" s="10">
        <f>VLOOKUP(L3791,'User input'!$D$6:$G$16,4,FALSE)</f>
        <v>18</v>
      </c>
      <c r="R3791" s="10">
        <f t="shared" si="239"/>
        <v>432</v>
      </c>
      <c r="S3791" s="27">
        <f t="shared" si="236"/>
        <v>816.4799999999999</v>
      </c>
      <c r="T3791" s="27">
        <f>IF(K3791&lt;'User input'!$I$9,'User input'!$J$8,IF(K3791&lt;'User input'!$I$10,'User input'!$J$9,IF(K3791&lt;'User input'!$I$11,'User input'!$J$10,'User input'!$J$11)))*S3791</f>
        <v>24.494399999999995</v>
      </c>
      <c r="U3791" s="27">
        <f>K3791*'User input'!$J$17+'User input'!$J$16</f>
        <v>0.5</v>
      </c>
    </row>
    <row r="3792" spans="1:21" x14ac:dyDescent="0.25">
      <c r="A3792" s="17">
        <v>3889</v>
      </c>
      <c r="B3792" s="6" t="s">
        <v>3335</v>
      </c>
      <c r="C3792" s="6" t="s">
        <v>3315</v>
      </c>
      <c r="D3792" s="6" t="s">
        <v>28</v>
      </c>
      <c r="E3792" s="6" t="s">
        <v>29</v>
      </c>
      <c r="F3792" s="15">
        <v>90</v>
      </c>
      <c r="G3792" s="6" t="s">
        <v>8707</v>
      </c>
      <c r="H3792" s="6" t="s">
        <v>6159</v>
      </c>
      <c r="I3792" s="6" t="s">
        <v>32</v>
      </c>
      <c r="J3792" s="7">
        <v>44307</v>
      </c>
      <c r="K3792" s="15">
        <v>41</v>
      </c>
      <c r="L3792" s="6" t="s">
        <v>68</v>
      </c>
      <c r="M3792" s="6">
        <f t="shared" si="237"/>
        <v>2021</v>
      </c>
      <c r="N3792" s="6">
        <f t="shared" si="238"/>
        <v>4</v>
      </c>
      <c r="O3792" s="6" t="str">
        <f>VLOOKUP(L3792,'User input'!$D$6:$E$16,2,FALSE)</f>
        <v>Megawidget M</v>
      </c>
      <c r="P3792" s="6">
        <f>VLOOKUP(L3792,'User input'!$D$6:$G$16,3,FALSE)</f>
        <v>1.29</v>
      </c>
      <c r="Q3792" s="6">
        <f>VLOOKUP(L3792,'User input'!$D$6:$G$16,4,FALSE)</f>
        <v>24</v>
      </c>
      <c r="R3792" s="6">
        <f t="shared" si="239"/>
        <v>984</v>
      </c>
      <c r="S3792" s="26">
        <f t="shared" si="236"/>
        <v>1269.3600000000001</v>
      </c>
      <c r="T3792" s="26">
        <f>IF(K3792&lt;'User input'!$I$9,'User input'!$J$8,IF(K3792&lt;'User input'!$I$10,'User input'!$J$9,IF(K3792&lt;'User input'!$I$11,'User input'!$J$10,'User input'!$J$11)))*S3792</f>
        <v>38.080800000000004</v>
      </c>
      <c r="U3792" s="26">
        <f>K3792*'User input'!$J$17+'User input'!$J$16</f>
        <v>0.5</v>
      </c>
    </row>
    <row r="3793" spans="1:21" x14ac:dyDescent="0.25">
      <c r="A3793" s="18">
        <v>3890</v>
      </c>
      <c r="B3793" s="10" t="s">
        <v>8708</v>
      </c>
      <c r="C3793" s="10" t="s">
        <v>4178</v>
      </c>
      <c r="D3793" s="10" t="s">
        <v>49</v>
      </c>
      <c r="E3793" s="10" t="s">
        <v>16</v>
      </c>
      <c r="F3793" s="16">
        <v>30</v>
      </c>
      <c r="G3793" s="10" t="s">
        <v>8709</v>
      </c>
      <c r="H3793" s="10" t="s">
        <v>637</v>
      </c>
      <c r="I3793" s="10" t="s">
        <v>291</v>
      </c>
      <c r="J3793" s="11">
        <v>43477</v>
      </c>
      <c r="K3793" s="16">
        <v>78</v>
      </c>
      <c r="L3793" s="10" t="s">
        <v>39</v>
      </c>
      <c r="M3793" s="10">
        <f t="shared" si="237"/>
        <v>2019</v>
      </c>
      <c r="N3793" s="10">
        <f t="shared" si="238"/>
        <v>1</v>
      </c>
      <c r="O3793" s="10" t="str">
        <f>VLOOKUP(L3793,'User input'!$D$6:$E$16,2,FALSE)</f>
        <v>Ultrathing V1</v>
      </c>
      <c r="P3793" s="10">
        <f>VLOOKUP(L3793,'User input'!$D$6:$G$16,3,FALSE)</f>
        <v>1.79</v>
      </c>
      <c r="Q3793" s="10">
        <f>VLOOKUP(L3793,'User input'!$D$6:$G$16,4,FALSE)</f>
        <v>17</v>
      </c>
      <c r="R3793" s="10">
        <f t="shared" si="239"/>
        <v>1326</v>
      </c>
      <c r="S3793" s="27">
        <f t="shared" si="236"/>
        <v>2373.54</v>
      </c>
      <c r="T3793" s="27">
        <f>IF(K3793&lt;'User input'!$I$9,'User input'!$J$8,IF(K3793&lt;'User input'!$I$10,'User input'!$J$9,IF(K3793&lt;'User input'!$I$11,'User input'!$J$10,'User input'!$J$11)))*S3793</f>
        <v>118.67700000000001</v>
      </c>
      <c r="U3793" s="27">
        <f>K3793*'User input'!$J$17+'User input'!$J$16</f>
        <v>0.5</v>
      </c>
    </row>
    <row r="3794" spans="1:21" x14ac:dyDescent="0.25">
      <c r="A3794" s="17">
        <v>3891</v>
      </c>
      <c r="B3794" s="6" t="s">
        <v>8710</v>
      </c>
      <c r="C3794" s="6" t="s">
        <v>1444</v>
      </c>
      <c r="D3794" s="6" t="s">
        <v>28</v>
      </c>
      <c r="E3794" s="6" t="s">
        <v>29</v>
      </c>
      <c r="F3794" s="15">
        <v>90</v>
      </c>
      <c r="G3794" s="6" t="s">
        <v>10422</v>
      </c>
      <c r="H3794" s="6" t="s">
        <v>1003</v>
      </c>
      <c r="I3794" s="6" t="s">
        <v>32</v>
      </c>
      <c r="J3794" s="7">
        <v>43668</v>
      </c>
      <c r="K3794" s="15">
        <v>70</v>
      </c>
      <c r="L3794" s="6" t="s">
        <v>52</v>
      </c>
      <c r="M3794" s="6">
        <f t="shared" si="237"/>
        <v>2019</v>
      </c>
      <c r="N3794" s="6">
        <f t="shared" si="238"/>
        <v>7</v>
      </c>
      <c r="O3794" s="6" t="str">
        <f>VLOOKUP(L3794,'User input'!$D$6:$E$16,2,FALSE)</f>
        <v>Megawidget S</v>
      </c>
      <c r="P3794" s="6">
        <f>VLOOKUP(L3794,'User input'!$D$6:$G$16,3,FALSE)</f>
        <v>0.69</v>
      </c>
      <c r="Q3794" s="6">
        <f>VLOOKUP(L3794,'User input'!$D$6:$G$16,4,FALSE)</f>
        <v>24</v>
      </c>
      <c r="R3794" s="6">
        <f t="shared" si="239"/>
        <v>1680</v>
      </c>
      <c r="S3794" s="26">
        <f t="shared" si="236"/>
        <v>1159.1999999999998</v>
      </c>
      <c r="T3794" s="26">
        <f>IF(K3794&lt;'User input'!$I$9,'User input'!$J$8,IF(K3794&lt;'User input'!$I$10,'User input'!$J$9,IF(K3794&lt;'User input'!$I$11,'User input'!$J$10,'User input'!$J$11)))*S3794</f>
        <v>57.959999999999994</v>
      </c>
      <c r="U3794" s="26">
        <f>K3794*'User input'!$J$17+'User input'!$J$16</f>
        <v>0.5</v>
      </c>
    </row>
    <row r="3795" spans="1:21" x14ac:dyDescent="0.25">
      <c r="A3795" s="18">
        <v>3892</v>
      </c>
      <c r="B3795" s="10" t="s">
        <v>5054</v>
      </c>
      <c r="C3795" s="10" t="s">
        <v>8085</v>
      </c>
      <c r="D3795" s="10" t="s">
        <v>28</v>
      </c>
      <c r="E3795" s="10" t="s">
        <v>29</v>
      </c>
      <c r="F3795" s="16">
        <v>90</v>
      </c>
      <c r="G3795" s="10" t="s">
        <v>8712</v>
      </c>
      <c r="H3795" s="10" t="s">
        <v>8713</v>
      </c>
      <c r="I3795" s="10" t="s">
        <v>176</v>
      </c>
      <c r="J3795" s="11">
        <v>44321</v>
      </c>
      <c r="K3795" s="16">
        <v>101</v>
      </c>
      <c r="L3795" s="10" t="s">
        <v>33</v>
      </c>
      <c r="M3795" s="10">
        <f t="shared" si="237"/>
        <v>2021</v>
      </c>
      <c r="N3795" s="10">
        <f t="shared" si="238"/>
        <v>5</v>
      </c>
      <c r="O3795" s="10" t="str">
        <f>VLOOKUP(L3795,'User input'!$D$6:$E$16,2,FALSE)</f>
        <v>Megawidget L</v>
      </c>
      <c r="P3795" s="10">
        <f>VLOOKUP(L3795,'User input'!$D$6:$G$16,3,FALSE)</f>
        <v>1.79</v>
      </c>
      <c r="Q3795" s="10">
        <f>VLOOKUP(L3795,'User input'!$D$6:$G$16,4,FALSE)</f>
        <v>24</v>
      </c>
      <c r="R3795" s="10">
        <f t="shared" si="239"/>
        <v>2424</v>
      </c>
      <c r="S3795" s="27">
        <f t="shared" si="236"/>
        <v>4338.96</v>
      </c>
      <c r="T3795" s="27">
        <f>IF(K3795&lt;'User input'!$I$9,'User input'!$J$8,IF(K3795&lt;'User input'!$I$10,'User input'!$J$9,IF(K3795&lt;'User input'!$I$11,'User input'!$J$10,'User input'!$J$11)))*S3795</f>
        <v>303.72720000000004</v>
      </c>
      <c r="U3795" s="27">
        <f>K3795*'User input'!$J$17+'User input'!$J$16</f>
        <v>0.5</v>
      </c>
    </row>
    <row r="3796" spans="1:21" x14ac:dyDescent="0.25">
      <c r="A3796" s="17">
        <v>3893</v>
      </c>
      <c r="B3796" s="6" t="s">
        <v>8714</v>
      </c>
      <c r="C3796" s="6" t="s">
        <v>8715</v>
      </c>
      <c r="D3796" s="6" t="s">
        <v>28</v>
      </c>
      <c r="E3796" s="6" t="s">
        <v>29</v>
      </c>
      <c r="F3796" s="15">
        <v>60</v>
      </c>
      <c r="G3796" s="6" t="s">
        <v>8716</v>
      </c>
      <c r="H3796" s="6" t="s">
        <v>2123</v>
      </c>
      <c r="I3796" s="6" t="s">
        <v>32</v>
      </c>
      <c r="J3796" s="7">
        <v>43559</v>
      </c>
      <c r="K3796" s="15">
        <v>9</v>
      </c>
      <c r="L3796" s="6" t="s">
        <v>62</v>
      </c>
      <c r="M3796" s="6">
        <f t="shared" si="237"/>
        <v>2019</v>
      </c>
      <c r="N3796" s="6">
        <f t="shared" si="238"/>
        <v>4</v>
      </c>
      <c r="O3796" s="6" t="str">
        <f>VLOOKUP(L3796,'User input'!$D$6:$E$16,2,FALSE)</f>
        <v>Ultrathing V4</v>
      </c>
      <c r="P3796" s="6">
        <f>VLOOKUP(L3796,'User input'!$D$6:$G$16,3,FALSE)</f>
        <v>3.99</v>
      </c>
      <c r="Q3796" s="6">
        <f>VLOOKUP(L3796,'User input'!$D$6:$G$16,4,FALSE)</f>
        <v>24</v>
      </c>
      <c r="R3796" s="6">
        <f t="shared" si="239"/>
        <v>216</v>
      </c>
      <c r="S3796" s="26">
        <f t="shared" si="236"/>
        <v>861.84</v>
      </c>
      <c r="T3796" s="26">
        <f>IF(K3796&lt;'User input'!$I$9,'User input'!$J$8,IF(K3796&lt;'User input'!$I$10,'User input'!$J$9,IF(K3796&lt;'User input'!$I$11,'User input'!$J$10,'User input'!$J$11)))*S3796</f>
        <v>0</v>
      </c>
      <c r="U3796" s="26">
        <f>K3796*'User input'!$J$17+'User input'!$J$16</f>
        <v>0.5</v>
      </c>
    </row>
    <row r="3797" spans="1:21" x14ac:dyDescent="0.25">
      <c r="A3797" s="18">
        <v>3894</v>
      </c>
      <c r="B3797" s="10" t="s">
        <v>3555</v>
      </c>
      <c r="C3797" s="10" t="s">
        <v>4383</v>
      </c>
      <c r="D3797" s="10" t="s">
        <v>28</v>
      </c>
      <c r="E3797" s="10" t="s">
        <v>29</v>
      </c>
      <c r="F3797" s="16">
        <v>60</v>
      </c>
      <c r="G3797" s="10" t="s">
        <v>8717</v>
      </c>
      <c r="H3797" s="10" t="s">
        <v>2545</v>
      </c>
      <c r="I3797" s="10" t="s">
        <v>32</v>
      </c>
      <c r="J3797" s="11">
        <v>43512</v>
      </c>
      <c r="K3797" s="16">
        <v>31</v>
      </c>
      <c r="L3797" s="10" t="s">
        <v>39</v>
      </c>
      <c r="M3797" s="10">
        <f t="shared" si="237"/>
        <v>2019</v>
      </c>
      <c r="N3797" s="10">
        <f t="shared" si="238"/>
        <v>2</v>
      </c>
      <c r="O3797" s="10" t="str">
        <f>VLOOKUP(L3797,'User input'!$D$6:$E$16,2,FALSE)</f>
        <v>Ultrathing V1</v>
      </c>
      <c r="P3797" s="10">
        <f>VLOOKUP(L3797,'User input'!$D$6:$G$16,3,FALSE)</f>
        <v>1.79</v>
      </c>
      <c r="Q3797" s="10">
        <f>VLOOKUP(L3797,'User input'!$D$6:$G$16,4,FALSE)</f>
        <v>17</v>
      </c>
      <c r="R3797" s="10">
        <f t="shared" si="239"/>
        <v>527</v>
      </c>
      <c r="S3797" s="27">
        <f t="shared" si="236"/>
        <v>943.33</v>
      </c>
      <c r="T3797" s="27">
        <f>IF(K3797&lt;'User input'!$I$9,'User input'!$J$8,IF(K3797&lt;'User input'!$I$10,'User input'!$J$9,IF(K3797&lt;'User input'!$I$11,'User input'!$J$10,'User input'!$J$11)))*S3797</f>
        <v>28.299900000000001</v>
      </c>
      <c r="U3797" s="27">
        <f>K3797*'User input'!$J$17+'User input'!$J$16</f>
        <v>0.5</v>
      </c>
    </row>
    <row r="3798" spans="1:21" x14ac:dyDescent="0.25">
      <c r="A3798" s="17">
        <v>3895</v>
      </c>
      <c r="B3798" s="6" t="s">
        <v>8718</v>
      </c>
      <c r="C3798" s="6" t="s">
        <v>6194</v>
      </c>
      <c r="D3798" s="6" t="s">
        <v>49</v>
      </c>
      <c r="E3798" s="6" t="s">
        <v>16</v>
      </c>
      <c r="F3798" s="15">
        <v>90</v>
      </c>
      <c r="G3798" s="6" t="s">
        <v>8719</v>
      </c>
      <c r="H3798" s="6" t="s">
        <v>1201</v>
      </c>
      <c r="I3798" s="6" t="s">
        <v>291</v>
      </c>
      <c r="J3798" s="7">
        <v>43599</v>
      </c>
      <c r="K3798" s="15">
        <v>64</v>
      </c>
      <c r="L3798" s="6" t="s">
        <v>99</v>
      </c>
      <c r="M3798" s="6">
        <f t="shared" si="237"/>
        <v>2019</v>
      </c>
      <c r="N3798" s="6">
        <f t="shared" si="238"/>
        <v>5</v>
      </c>
      <c r="O3798" s="6" t="str">
        <f>VLOOKUP(L3798,'User input'!$D$6:$E$16,2,FALSE)</f>
        <v>Superwossname</v>
      </c>
      <c r="P3798" s="6">
        <f>VLOOKUP(L3798,'User input'!$D$6:$G$16,3,FALSE)</f>
        <v>3.49</v>
      </c>
      <c r="Q3798" s="6">
        <f>VLOOKUP(L3798,'User input'!$D$6:$G$16,4,FALSE)</f>
        <v>20</v>
      </c>
      <c r="R3798" s="6">
        <f t="shared" si="239"/>
        <v>1280</v>
      </c>
      <c r="S3798" s="26">
        <f t="shared" si="236"/>
        <v>4467.2000000000007</v>
      </c>
      <c r="T3798" s="26">
        <f>IF(K3798&lt;'User input'!$I$9,'User input'!$J$8,IF(K3798&lt;'User input'!$I$10,'User input'!$J$9,IF(K3798&lt;'User input'!$I$11,'User input'!$J$10,'User input'!$J$11)))*S3798</f>
        <v>223.36000000000004</v>
      </c>
      <c r="U3798" s="26">
        <f>K3798*'User input'!$J$17+'User input'!$J$16</f>
        <v>0.5</v>
      </c>
    </row>
    <row r="3799" spans="1:21" x14ac:dyDescent="0.25">
      <c r="A3799" s="18">
        <v>3896</v>
      </c>
      <c r="B3799" s="10" t="s">
        <v>6626</v>
      </c>
      <c r="C3799" s="10" t="s">
        <v>1452</v>
      </c>
      <c r="D3799" s="10" t="s">
        <v>15</v>
      </c>
      <c r="E3799" s="10" t="s">
        <v>16</v>
      </c>
      <c r="F3799" s="16">
        <v>90</v>
      </c>
      <c r="G3799" s="10" t="s">
        <v>8720</v>
      </c>
      <c r="H3799" s="10" t="s">
        <v>7968</v>
      </c>
      <c r="I3799" s="10" t="s">
        <v>32</v>
      </c>
      <c r="J3799" s="11">
        <v>44491</v>
      </c>
      <c r="K3799" s="16">
        <v>88</v>
      </c>
      <c r="L3799" s="10" t="s">
        <v>78</v>
      </c>
      <c r="M3799" s="10">
        <f t="shared" si="237"/>
        <v>2021</v>
      </c>
      <c r="N3799" s="10">
        <f t="shared" si="238"/>
        <v>10</v>
      </c>
      <c r="O3799" s="10" t="str">
        <f>VLOOKUP(L3799,'User input'!$D$6:$E$16,2,FALSE)</f>
        <v>Ultrathing V2</v>
      </c>
      <c r="P3799" s="10">
        <f>VLOOKUP(L3799,'User input'!$D$6:$G$16,3,FALSE)</f>
        <v>2.95</v>
      </c>
      <c r="Q3799" s="10">
        <f>VLOOKUP(L3799,'User input'!$D$6:$G$16,4,FALSE)</f>
        <v>20</v>
      </c>
      <c r="R3799" s="10">
        <f t="shared" si="239"/>
        <v>1760</v>
      </c>
      <c r="S3799" s="27">
        <f t="shared" si="236"/>
        <v>5192</v>
      </c>
      <c r="T3799" s="27">
        <f>IF(K3799&lt;'User input'!$I$9,'User input'!$J$8,IF(K3799&lt;'User input'!$I$10,'User input'!$J$9,IF(K3799&lt;'User input'!$I$11,'User input'!$J$10,'User input'!$J$11)))*S3799</f>
        <v>259.60000000000002</v>
      </c>
      <c r="U3799" s="27">
        <f>K3799*'User input'!$J$17+'User input'!$J$16</f>
        <v>0.5</v>
      </c>
    </row>
    <row r="3800" spans="1:21" x14ac:dyDescent="0.25">
      <c r="A3800" s="17">
        <v>3897</v>
      </c>
      <c r="B3800" s="6" t="s">
        <v>8721</v>
      </c>
      <c r="C3800" s="6" t="s">
        <v>547</v>
      </c>
      <c r="D3800" s="6" t="s">
        <v>28</v>
      </c>
      <c r="E3800" s="6" t="s">
        <v>29</v>
      </c>
      <c r="F3800" s="15">
        <v>60</v>
      </c>
      <c r="G3800" s="6" t="s">
        <v>8722</v>
      </c>
      <c r="H3800" s="6" t="s">
        <v>1421</v>
      </c>
      <c r="I3800" s="6" t="s">
        <v>32</v>
      </c>
      <c r="J3800" s="7">
        <v>43730</v>
      </c>
      <c r="K3800" s="15">
        <v>29</v>
      </c>
      <c r="L3800" s="6" t="s">
        <v>52</v>
      </c>
      <c r="M3800" s="6">
        <f t="shared" si="237"/>
        <v>2019</v>
      </c>
      <c r="N3800" s="6">
        <f t="shared" si="238"/>
        <v>9</v>
      </c>
      <c r="O3800" s="6" t="str">
        <f>VLOOKUP(L3800,'User input'!$D$6:$E$16,2,FALSE)</f>
        <v>Megawidget S</v>
      </c>
      <c r="P3800" s="6">
        <f>VLOOKUP(L3800,'User input'!$D$6:$G$16,3,FALSE)</f>
        <v>0.69</v>
      </c>
      <c r="Q3800" s="6">
        <f>VLOOKUP(L3800,'User input'!$D$6:$G$16,4,FALSE)</f>
        <v>24</v>
      </c>
      <c r="R3800" s="6">
        <f t="shared" si="239"/>
        <v>696</v>
      </c>
      <c r="S3800" s="26">
        <f t="shared" si="236"/>
        <v>480.23999999999995</v>
      </c>
      <c r="T3800" s="26">
        <f>IF(K3800&lt;'User input'!$I$9,'User input'!$J$8,IF(K3800&lt;'User input'!$I$10,'User input'!$J$9,IF(K3800&lt;'User input'!$I$11,'User input'!$J$10,'User input'!$J$11)))*S3800</f>
        <v>14.407199999999998</v>
      </c>
      <c r="U3800" s="26">
        <f>K3800*'User input'!$J$17+'User input'!$J$16</f>
        <v>0.5</v>
      </c>
    </row>
    <row r="3801" spans="1:21" x14ac:dyDescent="0.25">
      <c r="A3801" s="18">
        <v>3898</v>
      </c>
      <c r="B3801" s="10" t="s">
        <v>1457</v>
      </c>
      <c r="C3801" s="10" t="s">
        <v>2242</v>
      </c>
      <c r="D3801" s="10" t="s">
        <v>28</v>
      </c>
      <c r="E3801" s="10" t="s">
        <v>29</v>
      </c>
      <c r="F3801" s="16">
        <v>60</v>
      </c>
      <c r="G3801" s="10" t="s">
        <v>8722</v>
      </c>
      <c r="H3801" s="10" t="s">
        <v>3226</v>
      </c>
      <c r="I3801" s="10" t="s">
        <v>32</v>
      </c>
      <c r="J3801" s="11">
        <v>44062</v>
      </c>
      <c r="K3801" s="16">
        <v>28</v>
      </c>
      <c r="L3801" s="10" t="s">
        <v>99</v>
      </c>
      <c r="M3801" s="10">
        <f t="shared" si="237"/>
        <v>2020</v>
      </c>
      <c r="N3801" s="10">
        <f t="shared" si="238"/>
        <v>8</v>
      </c>
      <c r="O3801" s="10" t="str">
        <f>VLOOKUP(L3801,'User input'!$D$6:$E$16,2,FALSE)</f>
        <v>Superwossname</v>
      </c>
      <c r="P3801" s="10">
        <f>VLOOKUP(L3801,'User input'!$D$6:$G$16,3,FALSE)</f>
        <v>3.49</v>
      </c>
      <c r="Q3801" s="10">
        <f>VLOOKUP(L3801,'User input'!$D$6:$G$16,4,FALSE)</f>
        <v>20</v>
      </c>
      <c r="R3801" s="10">
        <f t="shared" si="239"/>
        <v>560</v>
      </c>
      <c r="S3801" s="27">
        <f t="shared" si="236"/>
        <v>1954.4</v>
      </c>
      <c r="T3801" s="27">
        <f>IF(K3801&lt;'User input'!$I$9,'User input'!$J$8,IF(K3801&lt;'User input'!$I$10,'User input'!$J$9,IF(K3801&lt;'User input'!$I$11,'User input'!$J$10,'User input'!$J$11)))*S3801</f>
        <v>58.631999999999998</v>
      </c>
      <c r="U3801" s="27">
        <f>K3801*'User input'!$J$17+'User input'!$J$16</f>
        <v>0.5</v>
      </c>
    </row>
    <row r="3802" spans="1:21" x14ac:dyDescent="0.25">
      <c r="A3802" s="17">
        <v>3899</v>
      </c>
      <c r="B3802" s="6" t="s">
        <v>8723</v>
      </c>
      <c r="C3802" s="6" t="s">
        <v>1738</v>
      </c>
      <c r="D3802" s="6" t="s">
        <v>15</v>
      </c>
      <c r="E3802" s="6" t="s">
        <v>16</v>
      </c>
      <c r="F3802" s="15">
        <v>90</v>
      </c>
      <c r="G3802" s="6" t="s">
        <v>8724</v>
      </c>
      <c r="H3802" s="6" t="s">
        <v>607</v>
      </c>
      <c r="I3802" s="6" t="s">
        <v>32</v>
      </c>
      <c r="J3802" s="7">
        <v>44274</v>
      </c>
      <c r="K3802" s="15">
        <v>90</v>
      </c>
      <c r="L3802" s="6" t="s">
        <v>99</v>
      </c>
      <c r="M3802" s="6">
        <f t="shared" si="237"/>
        <v>2021</v>
      </c>
      <c r="N3802" s="6">
        <f t="shared" si="238"/>
        <v>3</v>
      </c>
      <c r="O3802" s="6" t="str">
        <f>VLOOKUP(L3802,'User input'!$D$6:$E$16,2,FALSE)</f>
        <v>Superwossname</v>
      </c>
      <c r="P3802" s="6">
        <f>VLOOKUP(L3802,'User input'!$D$6:$G$16,3,FALSE)</f>
        <v>3.49</v>
      </c>
      <c r="Q3802" s="6">
        <f>VLOOKUP(L3802,'User input'!$D$6:$G$16,4,FALSE)</f>
        <v>20</v>
      </c>
      <c r="R3802" s="6">
        <f t="shared" si="239"/>
        <v>1800</v>
      </c>
      <c r="S3802" s="26">
        <f t="shared" si="236"/>
        <v>6282</v>
      </c>
      <c r="T3802" s="26">
        <f>IF(K3802&lt;'User input'!$I$9,'User input'!$J$8,IF(K3802&lt;'User input'!$I$10,'User input'!$J$9,IF(K3802&lt;'User input'!$I$11,'User input'!$J$10,'User input'!$J$11)))*S3802</f>
        <v>314.10000000000002</v>
      </c>
      <c r="U3802" s="26">
        <f>K3802*'User input'!$J$17+'User input'!$J$16</f>
        <v>0.5</v>
      </c>
    </row>
    <row r="3803" spans="1:21" x14ac:dyDescent="0.25">
      <c r="A3803" s="18">
        <v>3900</v>
      </c>
      <c r="B3803" s="10" t="s">
        <v>2041</v>
      </c>
      <c r="C3803" s="10" t="s">
        <v>539</v>
      </c>
      <c r="D3803" s="10" t="s">
        <v>28</v>
      </c>
      <c r="E3803" s="10" t="s">
        <v>29</v>
      </c>
      <c r="F3803" s="16">
        <v>30</v>
      </c>
      <c r="G3803" s="10" t="s">
        <v>8725</v>
      </c>
      <c r="H3803" s="10" t="s">
        <v>7728</v>
      </c>
      <c r="I3803" s="10" t="s">
        <v>815</v>
      </c>
      <c r="J3803" s="11">
        <v>43804</v>
      </c>
      <c r="K3803" s="16">
        <v>9</v>
      </c>
      <c r="L3803" s="10" t="s">
        <v>62</v>
      </c>
      <c r="M3803" s="10">
        <f t="shared" si="237"/>
        <v>2019</v>
      </c>
      <c r="N3803" s="10">
        <f t="shared" si="238"/>
        <v>12</v>
      </c>
      <c r="O3803" s="10" t="str">
        <f>VLOOKUP(L3803,'User input'!$D$6:$E$16,2,FALSE)</f>
        <v>Ultrathing V4</v>
      </c>
      <c r="P3803" s="10">
        <f>VLOOKUP(L3803,'User input'!$D$6:$G$16,3,FALSE)</f>
        <v>3.99</v>
      </c>
      <c r="Q3803" s="10">
        <f>VLOOKUP(L3803,'User input'!$D$6:$G$16,4,FALSE)</f>
        <v>24</v>
      </c>
      <c r="R3803" s="10">
        <f t="shared" si="239"/>
        <v>216</v>
      </c>
      <c r="S3803" s="27">
        <f t="shared" si="236"/>
        <v>861.84</v>
      </c>
      <c r="T3803" s="27">
        <f>IF(K3803&lt;'User input'!$I$9,'User input'!$J$8,IF(K3803&lt;'User input'!$I$10,'User input'!$J$9,IF(K3803&lt;'User input'!$I$11,'User input'!$J$10,'User input'!$J$11)))*S3803</f>
        <v>0</v>
      </c>
      <c r="U3803" s="27">
        <f>K3803*'User input'!$J$17+'User input'!$J$16</f>
        <v>0.5</v>
      </c>
    </row>
    <row r="3804" spans="1:21" x14ac:dyDescent="0.25">
      <c r="A3804" s="17">
        <v>3901</v>
      </c>
      <c r="B3804" s="6" t="s">
        <v>2336</v>
      </c>
      <c r="C3804" s="6" t="s">
        <v>8726</v>
      </c>
      <c r="D3804" s="6" t="s">
        <v>28</v>
      </c>
      <c r="E3804" s="6" t="s">
        <v>29</v>
      </c>
      <c r="F3804" s="15">
        <v>30</v>
      </c>
      <c r="G3804" s="6" t="s">
        <v>8725</v>
      </c>
      <c r="H3804" s="6" t="s">
        <v>534</v>
      </c>
      <c r="I3804" s="6" t="s">
        <v>32</v>
      </c>
      <c r="J3804" s="7">
        <v>44514</v>
      </c>
      <c r="K3804" s="15">
        <v>40</v>
      </c>
      <c r="L3804" s="6" t="s">
        <v>44</v>
      </c>
      <c r="M3804" s="6">
        <f t="shared" si="237"/>
        <v>2021</v>
      </c>
      <c r="N3804" s="6">
        <f t="shared" si="238"/>
        <v>11</v>
      </c>
      <c r="O3804" s="6" t="str">
        <f>VLOOKUP(L3804,'User input'!$D$6:$E$16,2,FALSE)</f>
        <v>Gigastuff</v>
      </c>
      <c r="P3804" s="6">
        <f>VLOOKUP(L3804,'User input'!$D$6:$G$16,3,FALSE)</f>
        <v>1.89</v>
      </c>
      <c r="Q3804" s="6">
        <f>VLOOKUP(L3804,'User input'!$D$6:$G$16,4,FALSE)</f>
        <v>18</v>
      </c>
      <c r="R3804" s="6">
        <f t="shared" si="239"/>
        <v>720</v>
      </c>
      <c r="S3804" s="26">
        <f t="shared" si="236"/>
        <v>1360.8</v>
      </c>
      <c r="T3804" s="26">
        <f>IF(K3804&lt;'User input'!$I$9,'User input'!$J$8,IF(K3804&lt;'User input'!$I$10,'User input'!$J$9,IF(K3804&lt;'User input'!$I$11,'User input'!$J$10,'User input'!$J$11)))*S3804</f>
        <v>40.823999999999998</v>
      </c>
      <c r="U3804" s="26">
        <f>K3804*'User input'!$J$17+'User input'!$J$16</f>
        <v>0.5</v>
      </c>
    </row>
    <row r="3805" spans="1:21" x14ac:dyDescent="0.25">
      <c r="A3805" s="18">
        <v>3902</v>
      </c>
      <c r="B3805" s="10" t="s">
        <v>5604</v>
      </c>
      <c r="C3805" s="10" t="s">
        <v>7406</v>
      </c>
      <c r="D3805" s="10" t="s">
        <v>28</v>
      </c>
      <c r="E3805" s="10" t="s">
        <v>29</v>
      </c>
      <c r="F3805" s="16">
        <v>30</v>
      </c>
      <c r="G3805" s="10" t="s">
        <v>8727</v>
      </c>
      <c r="H3805" s="10" t="s">
        <v>1860</v>
      </c>
      <c r="I3805" s="10" t="s">
        <v>1861</v>
      </c>
      <c r="J3805" s="11">
        <v>43992</v>
      </c>
      <c r="K3805" s="16">
        <v>44</v>
      </c>
      <c r="L3805" s="10" t="s">
        <v>62</v>
      </c>
      <c r="M3805" s="10">
        <f t="shared" si="237"/>
        <v>2020</v>
      </c>
      <c r="N3805" s="10">
        <f t="shared" si="238"/>
        <v>6</v>
      </c>
      <c r="O3805" s="10" t="str">
        <f>VLOOKUP(L3805,'User input'!$D$6:$E$16,2,FALSE)</f>
        <v>Ultrathing V4</v>
      </c>
      <c r="P3805" s="10">
        <f>VLOOKUP(L3805,'User input'!$D$6:$G$16,3,FALSE)</f>
        <v>3.99</v>
      </c>
      <c r="Q3805" s="10">
        <f>VLOOKUP(L3805,'User input'!$D$6:$G$16,4,FALSE)</f>
        <v>24</v>
      </c>
      <c r="R3805" s="10">
        <f t="shared" si="239"/>
        <v>1056</v>
      </c>
      <c r="S3805" s="27">
        <f t="shared" si="236"/>
        <v>4213.4400000000005</v>
      </c>
      <c r="T3805" s="27">
        <f>IF(K3805&lt;'User input'!$I$9,'User input'!$J$8,IF(K3805&lt;'User input'!$I$10,'User input'!$J$9,IF(K3805&lt;'User input'!$I$11,'User input'!$J$10,'User input'!$J$11)))*S3805</f>
        <v>126.40320000000001</v>
      </c>
      <c r="U3805" s="27">
        <f>K3805*'User input'!$J$17+'User input'!$J$16</f>
        <v>0.5</v>
      </c>
    </row>
    <row r="3806" spans="1:21" x14ac:dyDescent="0.25">
      <c r="A3806" s="17">
        <v>3903</v>
      </c>
      <c r="B3806" s="6" t="s">
        <v>8728</v>
      </c>
      <c r="C3806" s="6" t="s">
        <v>468</v>
      </c>
      <c r="D3806" s="6" t="s">
        <v>15</v>
      </c>
      <c r="E3806" s="6" t="s">
        <v>16</v>
      </c>
      <c r="F3806" s="15">
        <v>30</v>
      </c>
      <c r="G3806" s="6" t="s">
        <v>8729</v>
      </c>
      <c r="H3806" s="6" t="s">
        <v>3324</v>
      </c>
      <c r="I3806" s="6" t="s">
        <v>32</v>
      </c>
      <c r="J3806" s="7">
        <v>43829</v>
      </c>
      <c r="K3806" s="15">
        <v>80</v>
      </c>
      <c r="L3806" s="6" t="s">
        <v>157</v>
      </c>
      <c r="M3806" s="6">
        <f t="shared" si="237"/>
        <v>2019</v>
      </c>
      <c r="N3806" s="6">
        <f t="shared" si="238"/>
        <v>12</v>
      </c>
      <c r="O3806" s="6" t="str">
        <f>VLOOKUP(L3806,'User input'!$D$6:$E$16,2,FALSE)</f>
        <v>Ultrathing V3</v>
      </c>
      <c r="P3806" s="6">
        <f>VLOOKUP(L3806,'User input'!$D$6:$G$16,3,FALSE)</f>
        <v>3.39</v>
      </c>
      <c r="Q3806" s="6">
        <f>VLOOKUP(L3806,'User input'!$D$6:$G$16,4,FALSE)</f>
        <v>24</v>
      </c>
      <c r="R3806" s="6">
        <f t="shared" si="239"/>
        <v>1920</v>
      </c>
      <c r="S3806" s="26">
        <f t="shared" si="236"/>
        <v>6508.8</v>
      </c>
      <c r="T3806" s="26">
        <f>IF(K3806&lt;'User input'!$I$9,'User input'!$J$8,IF(K3806&lt;'User input'!$I$10,'User input'!$J$9,IF(K3806&lt;'User input'!$I$11,'User input'!$J$10,'User input'!$J$11)))*S3806</f>
        <v>325.44000000000005</v>
      </c>
      <c r="U3806" s="26">
        <f>K3806*'User input'!$J$17+'User input'!$J$16</f>
        <v>0.5</v>
      </c>
    </row>
    <row r="3807" spans="1:21" x14ac:dyDescent="0.25">
      <c r="A3807" s="18">
        <v>3904</v>
      </c>
      <c r="B3807" s="10" t="s">
        <v>4391</v>
      </c>
      <c r="C3807" s="10" t="s">
        <v>4580</v>
      </c>
      <c r="D3807" s="10" t="s">
        <v>15</v>
      </c>
      <c r="E3807" s="10" t="s">
        <v>16</v>
      </c>
      <c r="F3807" s="16">
        <v>30</v>
      </c>
      <c r="G3807" s="10" t="s">
        <v>8730</v>
      </c>
      <c r="H3807" s="10" t="s">
        <v>3869</v>
      </c>
      <c r="I3807" s="10" t="s">
        <v>38</v>
      </c>
      <c r="J3807" s="11">
        <v>44053</v>
      </c>
      <c r="K3807" s="16">
        <v>56</v>
      </c>
      <c r="L3807" s="10" t="s">
        <v>62</v>
      </c>
      <c r="M3807" s="10">
        <f t="shared" si="237"/>
        <v>2020</v>
      </c>
      <c r="N3807" s="10">
        <f t="shared" si="238"/>
        <v>8</v>
      </c>
      <c r="O3807" s="10" t="str">
        <f>VLOOKUP(L3807,'User input'!$D$6:$E$16,2,FALSE)</f>
        <v>Ultrathing V4</v>
      </c>
      <c r="P3807" s="10">
        <f>VLOOKUP(L3807,'User input'!$D$6:$G$16,3,FALSE)</f>
        <v>3.99</v>
      </c>
      <c r="Q3807" s="10">
        <f>VLOOKUP(L3807,'User input'!$D$6:$G$16,4,FALSE)</f>
        <v>24</v>
      </c>
      <c r="R3807" s="10">
        <f t="shared" si="239"/>
        <v>1344</v>
      </c>
      <c r="S3807" s="27">
        <f t="shared" si="236"/>
        <v>5362.56</v>
      </c>
      <c r="T3807" s="27">
        <f>IF(K3807&lt;'User input'!$I$9,'User input'!$J$8,IF(K3807&lt;'User input'!$I$10,'User input'!$J$9,IF(K3807&lt;'User input'!$I$11,'User input'!$J$10,'User input'!$J$11)))*S3807</f>
        <v>268.12800000000004</v>
      </c>
      <c r="U3807" s="27">
        <f>K3807*'User input'!$J$17+'User input'!$J$16</f>
        <v>0.5</v>
      </c>
    </row>
    <row r="3808" spans="1:21" x14ac:dyDescent="0.25">
      <c r="A3808" s="17">
        <v>3905</v>
      </c>
      <c r="B3808" s="6" t="s">
        <v>661</v>
      </c>
      <c r="C3808" s="6" t="s">
        <v>3331</v>
      </c>
      <c r="D3808" s="6" t="s">
        <v>28</v>
      </c>
      <c r="E3808" s="6" t="s">
        <v>29</v>
      </c>
      <c r="F3808" s="15">
        <v>60</v>
      </c>
      <c r="G3808" s="6" t="s">
        <v>8730</v>
      </c>
      <c r="H3808" s="6" t="s">
        <v>1847</v>
      </c>
      <c r="I3808" s="6" t="s">
        <v>25</v>
      </c>
      <c r="J3808" s="7">
        <v>44513</v>
      </c>
      <c r="K3808" s="15">
        <v>53</v>
      </c>
      <c r="L3808" s="6" t="s">
        <v>44</v>
      </c>
      <c r="M3808" s="6">
        <f t="shared" si="237"/>
        <v>2021</v>
      </c>
      <c r="N3808" s="6">
        <f t="shared" si="238"/>
        <v>11</v>
      </c>
      <c r="O3808" s="6" t="str">
        <f>VLOOKUP(L3808,'User input'!$D$6:$E$16,2,FALSE)</f>
        <v>Gigastuff</v>
      </c>
      <c r="P3808" s="6">
        <f>VLOOKUP(L3808,'User input'!$D$6:$G$16,3,FALSE)</f>
        <v>1.89</v>
      </c>
      <c r="Q3808" s="6">
        <f>VLOOKUP(L3808,'User input'!$D$6:$G$16,4,FALSE)</f>
        <v>18</v>
      </c>
      <c r="R3808" s="6">
        <f t="shared" si="239"/>
        <v>954</v>
      </c>
      <c r="S3808" s="26">
        <f t="shared" si="236"/>
        <v>1803.06</v>
      </c>
      <c r="T3808" s="26">
        <f>IF(K3808&lt;'User input'!$I$9,'User input'!$J$8,IF(K3808&lt;'User input'!$I$10,'User input'!$J$9,IF(K3808&lt;'User input'!$I$11,'User input'!$J$10,'User input'!$J$11)))*S3808</f>
        <v>90.153000000000006</v>
      </c>
      <c r="U3808" s="26">
        <f>K3808*'User input'!$J$17+'User input'!$J$16</f>
        <v>0.5</v>
      </c>
    </row>
    <row r="3809" spans="1:21" x14ac:dyDescent="0.25">
      <c r="A3809" s="17">
        <v>3907</v>
      </c>
      <c r="B3809" s="6" t="s">
        <v>4315</v>
      </c>
      <c r="C3809" s="6" t="s">
        <v>1719</v>
      </c>
      <c r="D3809" s="6" t="s">
        <v>49</v>
      </c>
      <c r="E3809" s="6" t="s">
        <v>16</v>
      </c>
      <c r="F3809" s="15">
        <v>60</v>
      </c>
      <c r="G3809" s="6" t="s">
        <v>8732</v>
      </c>
      <c r="H3809" s="6" t="s">
        <v>3205</v>
      </c>
      <c r="I3809" s="6" t="s">
        <v>32</v>
      </c>
      <c r="J3809" s="7">
        <v>43585</v>
      </c>
      <c r="K3809" s="15">
        <v>2</v>
      </c>
      <c r="L3809" s="6" t="s">
        <v>52</v>
      </c>
      <c r="M3809" s="6">
        <f t="shared" si="237"/>
        <v>2019</v>
      </c>
      <c r="N3809" s="6">
        <f t="shared" si="238"/>
        <v>4</v>
      </c>
      <c r="O3809" s="6" t="str">
        <f>VLOOKUP(L3809,'User input'!$D$6:$E$16,2,FALSE)</f>
        <v>Megawidget S</v>
      </c>
      <c r="P3809" s="6">
        <f>VLOOKUP(L3809,'User input'!$D$6:$G$16,3,FALSE)</f>
        <v>0.69</v>
      </c>
      <c r="Q3809" s="6">
        <f>VLOOKUP(L3809,'User input'!$D$6:$G$16,4,FALSE)</f>
        <v>24</v>
      </c>
      <c r="R3809" s="6">
        <f t="shared" si="239"/>
        <v>48</v>
      </c>
      <c r="S3809" s="26">
        <f t="shared" si="236"/>
        <v>33.119999999999997</v>
      </c>
      <c r="T3809" s="26">
        <f>IF(K3809&lt;'User input'!$I$9,'User input'!$J$8,IF(K3809&lt;'User input'!$I$10,'User input'!$J$9,IF(K3809&lt;'User input'!$I$11,'User input'!$J$10,'User input'!$J$11)))*S3809</f>
        <v>0</v>
      </c>
      <c r="U3809" s="26">
        <f>K3809*'User input'!$J$17+'User input'!$J$16</f>
        <v>0.5</v>
      </c>
    </row>
    <row r="3810" spans="1:21" x14ac:dyDescent="0.25">
      <c r="A3810" s="18">
        <v>3908</v>
      </c>
      <c r="B3810" s="10" t="s">
        <v>6920</v>
      </c>
      <c r="C3810" s="10" t="s">
        <v>3572</v>
      </c>
      <c r="D3810" s="10" t="s">
        <v>49</v>
      </c>
      <c r="E3810" s="10" t="s">
        <v>16</v>
      </c>
      <c r="F3810" s="16">
        <v>30</v>
      </c>
      <c r="G3810" s="10" t="s">
        <v>8733</v>
      </c>
      <c r="H3810" s="10" t="s">
        <v>8734</v>
      </c>
      <c r="I3810" s="10" t="s">
        <v>32</v>
      </c>
      <c r="J3810" s="11">
        <v>44508</v>
      </c>
      <c r="K3810" s="16">
        <v>102</v>
      </c>
      <c r="L3810" s="10" t="s">
        <v>68</v>
      </c>
      <c r="M3810" s="10">
        <f t="shared" si="237"/>
        <v>2021</v>
      </c>
      <c r="N3810" s="10">
        <f t="shared" si="238"/>
        <v>11</v>
      </c>
      <c r="O3810" s="10" t="str">
        <f>VLOOKUP(L3810,'User input'!$D$6:$E$16,2,FALSE)</f>
        <v>Megawidget M</v>
      </c>
      <c r="P3810" s="10">
        <f>VLOOKUP(L3810,'User input'!$D$6:$G$16,3,FALSE)</f>
        <v>1.29</v>
      </c>
      <c r="Q3810" s="10">
        <f>VLOOKUP(L3810,'User input'!$D$6:$G$16,4,FALSE)</f>
        <v>24</v>
      </c>
      <c r="R3810" s="10">
        <f t="shared" si="239"/>
        <v>2448</v>
      </c>
      <c r="S3810" s="27">
        <f t="shared" si="236"/>
        <v>3157.92</v>
      </c>
      <c r="T3810" s="27">
        <f>IF(K3810&lt;'User input'!$I$9,'User input'!$J$8,IF(K3810&lt;'User input'!$I$10,'User input'!$J$9,IF(K3810&lt;'User input'!$I$11,'User input'!$J$10,'User input'!$J$11)))*S3810</f>
        <v>221.05440000000002</v>
      </c>
      <c r="U3810" s="27">
        <f>K3810*'User input'!$J$17+'User input'!$J$16</f>
        <v>0.5</v>
      </c>
    </row>
    <row r="3811" spans="1:21" x14ac:dyDescent="0.25">
      <c r="A3811" s="17">
        <v>3909</v>
      </c>
      <c r="B3811" s="6" t="s">
        <v>8735</v>
      </c>
      <c r="C3811" s="6" t="s">
        <v>3243</v>
      </c>
      <c r="D3811" s="6" t="s">
        <v>28</v>
      </c>
      <c r="E3811" s="6" t="s">
        <v>29</v>
      </c>
      <c r="F3811" s="15">
        <v>60</v>
      </c>
      <c r="G3811" s="6" t="s">
        <v>8736</v>
      </c>
      <c r="H3811" s="6" t="s">
        <v>5282</v>
      </c>
      <c r="I3811" s="6" t="s">
        <v>171</v>
      </c>
      <c r="J3811" s="7">
        <v>44078</v>
      </c>
      <c r="K3811" s="15">
        <v>95</v>
      </c>
      <c r="L3811" s="6" t="s">
        <v>52</v>
      </c>
      <c r="M3811" s="6">
        <f t="shared" si="237"/>
        <v>2020</v>
      </c>
      <c r="N3811" s="6">
        <f t="shared" si="238"/>
        <v>9</v>
      </c>
      <c r="O3811" s="6" t="str">
        <f>VLOOKUP(L3811,'User input'!$D$6:$E$16,2,FALSE)</f>
        <v>Megawidget S</v>
      </c>
      <c r="P3811" s="6">
        <f>VLOOKUP(L3811,'User input'!$D$6:$G$16,3,FALSE)</f>
        <v>0.69</v>
      </c>
      <c r="Q3811" s="6">
        <f>VLOOKUP(L3811,'User input'!$D$6:$G$16,4,FALSE)</f>
        <v>24</v>
      </c>
      <c r="R3811" s="6">
        <f t="shared" si="239"/>
        <v>2280</v>
      </c>
      <c r="S3811" s="26">
        <f t="shared" si="236"/>
        <v>1573.1999999999998</v>
      </c>
      <c r="T3811" s="26">
        <f>IF(K3811&lt;'User input'!$I$9,'User input'!$J$8,IF(K3811&lt;'User input'!$I$10,'User input'!$J$9,IF(K3811&lt;'User input'!$I$11,'User input'!$J$10,'User input'!$J$11)))*S3811</f>
        <v>78.66</v>
      </c>
      <c r="U3811" s="26">
        <f>K3811*'User input'!$J$17+'User input'!$J$16</f>
        <v>0.5</v>
      </c>
    </row>
    <row r="3812" spans="1:21" x14ac:dyDescent="0.25">
      <c r="A3812" s="18">
        <v>3910</v>
      </c>
      <c r="B3812" s="10" t="s">
        <v>8737</v>
      </c>
      <c r="C3812" s="10" t="s">
        <v>4665</v>
      </c>
      <c r="D3812" s="10" t="s">
        <v>49</v>
      </c>
      <c r="E3812" s="10" t="s">
        <v>16</v>
      </c>
      <c r="F3812" s="16">
        <v>60</v>
      </c>
      <c r="G3812" s="10" t="s">
        <v>8738</v>
      </c>
      <c r="H3812" s="10" t="s">
        <v>5853</v>
      </c>
      <c r="I3812" s="10" t="s">
        <v>834</v>
      </c>
      <c r="J3812" s="11">
        <v>44344</v>
      </c>
      <c r="K3812" s="16">
        <v>76</v>
      </c>
      <c r="L3812" s="10" t="s">
        <v>99</v>
      </c>
      <c r="M3812" s="10">
        <f t="shared" si="237"/>
        <v>2021</v>
      </c>
      <c r="N3812" s="10">
        <f t="shared" si="238"/>
        <v>5</v>
      </c>
      <c r="O3812" s="10" t="str">
        <f>VLOOKUP(L3812,'User input'!$D$6:$E$16,2,FALSE)</f>
        <v>Superwossname</v>
      </c>
      <c r="P3812" s="10">
        <f>VLOOKUP(L3812,'User input'!$D$6:$G$16,3,FALSE)</f>
        <v>3.49</v>
      </c>
      <c r="Q3812" s="10">
        <f>VLOOKUP(L3812,'User input'!$D$6:$G$16,4,FALSE)</f>
        <v>20</v>
      </c>
      <c r="R3812" s="10">
        <f t="shared" si="239"/>
        <v>1520</v>
      </c>
      <c r="S3812" s="27">
        <f t="shared" si="236"/>
        <v>5304.8</v>
      </c>
      <c r="T3812" s="27">
        <f>IF(K3812&lt;'User input'!$I$9,'User input'!$J$8,IF(K3812&lt;'User input'!$I$10,'User input'!$J$9,IF(K3812&lt;'User input'!$I$11,'User input'!$J$10,'User input'!$J$11)))*S3812</f>
        <v>265.24</v>
      </c>
      <c r="U3812" s="27">
        <f>K3812*'User input'!$J$17+'User input'!$J$16</f>
        <v>0.5</v>
      </c>
    </row>
    <row r="3813" spans="1:21" x14ac:dyDescent="0.25">
      <c r="A3813" s="17">
        <v>3911</v>
      </c>
      <c r="B3813" s="6" t="s">
        <v>8739</v>
      </c>
      <c r="C3813" s="6" t="s">
        <v>6608</v>
      </c>
      <c r="D3813" s="6" t="s">
        <v>15</v>
      </c>
      <c r="E3813" s="6" t="s">
        <v>16</v>
      </c>
      <c r="F3813" s="15">
        <v>90</v>
      </c>
      <c r="G3813" s="6" t="s">
        <v>8740</v>
      </c>
      <c r="H3813" s="6" t="s">
        <v>1090</v>
      </c>
      <c r="I3813" s="6" t="s">
        <v>176</v>
      </c>
      <c r="J3813" s="7">
        <v>43873</v>
      </c>
      <c r="K3813" s="15">
        <v>33</v>
      </c>
      <c r="L3813" s="6" t="s">
        <v>157</v>
      </c>
      <c r="M3813" s="6">
        <f t="shared" si="237"/>
        <v>2020</v>
      </c>
      <c r="N3813" s="6">
        <f t="shared" si="238"/>
        <v>2</v>
      </c>
      <c r="O3813" s="6" t="str">
        <f>VLOOKUP(L3813,'User input'!$D$6:$E$16,2,FALSE)</f>
        <v>Ultrathing V3</v>
      </c>
      <c r="P3813" s="6">
        <f>VLOOKUP(L3813,'User input'!$D$6:$G$16,3,FALSE)</f>
        <v>3.39</v>
      </c>
      <c r="Q3813" s="6">
        <f>VLOOKUP(L3813,'User input'!$D$6:$G$16,4,FALSE)</f>
        <v>24</v>
      </c>
      <c r="R3813" s="6">
        <f t="shared" si="239"/>
        <v>792</v>
      </c>
      <c r="S3813" s="26">
        <f t="shared" si="236"/>
        <v>2684.88</v>
      </c>
      <c r="T3813" s="26">
        <f>IF(K3813&lt;'User input'!$I$9,'User input'!$J$8,IF(K3813&lt;'User input'!$I$10,'User input'!$J$9,IF(K3813&lt;'User input'!$I$11,'User input'!$J$10,'User input'!$J$11)))*S3813</f>
        <v>80.546400000000006</v>
      </c>
      <c r="U3813" s="26">
        <f>K3813*'User input'!$J$17+'User input'!$J$16</f>
        <v>0.5</v>
      </c>
    </row>
    <row r="3814" spans="1:21" x14ac:dyDescent="0.25">
      <c r="A3814" s="18">
        <v>3912</v>
      </c>
      <c r="B3814" s="10" t="s">
        <v>5016</v>
      </c>
      <c r="C3814" s="10" t="s">
        <v>3001</v>
      </c>
      <c r="D3814" s="10" t="s">
        <v>28</v>
      </c>
      <c r="E3814" s="10" t="s">
        <v>29</v>
      </c>
      <c r="F3814" s="16">
        <v>30</v>
      </c>
      <c r="G3814" s="10" t="s">
        <v>8741</v>
      </c>
      <c r="H3814" s="10" t="s">
        <v>1181</v>
      </c>
      <c r="I3814" s="10" t="s">
        <v>32</v>
      </c>
      <c r="J3814" s="11">
        <v>43615</v>
      </c>
      <c r="K3814" s="16">
        <v>62</v>
      </c>
      <c r="L3814" s="10" t="s">
        <v>44</v>
      </c>
      <c r="M3814" s="10">
        <f t="shared" si="237"/>
        <v>2019</v>
      </c>
      <c r="N3814" s="10">
        <f t="shared" si="238"/>
        <v>5</v>
      </c>
      <c r="O3814" s="10" t="str">
        <f>VLOOKUP(L3814,'User input'!$D$6:$E$16,2,FALSE)</f>
        <v>Gigastuff</v>
      </c>
      <c r="P3814" s="10">
        <f>VLOOKUP(L3814,'User input'!$D$6:$G$16,3,FALSE)</f>
        <v>1.89</v>
      </c>
      <c r="Q3814" s="10">
        <f>VLOOKUP(L3814,'User input'!$D$6:$G$16,4,FALSE)</f>
        <v>18</v>
      </c>
      <c r="R3814" s="10">
        <f t="shared" si="239"/>
        <v>1116</v>
      </c>
      <c r="S3814" s="27">
        <f t="shared" si="236"/>
        <v>2109.2399999999998</v>
      </c>
      <c r="T3814" s="27">
        <f>IF(K3814&lt;'User input'!$I$9,'User input'!$J$8,IF(K3814&lt;'User input'!$I$10,'User input'!$J$9,IF(K3814&lt;'User input'!$I$11,'User input'!$J$10,'User input'!$J$11)))*S3814</f>
        <v>105.46199999999999</v>
      </c>
      <c r="U3814" s="27">
        <f>K3814*'User input'!$J$17+'User input'!$J$16</f>
        <v>0.5</v>
      </c>
    </row>
    <row r="3815" spans="1:21" x14ac:dyDescent="0.25">
      <c r="A3815" s="17">
        <v>3913</v>
      </c>
      <c r="B3815" s="6" t="s">
        <v>8742</v>
      </c>
      <c r="C3815" s="6" t="s">
        <v>4273</v>
      </c>
      <c r="D3815" s="6" t="s">
        <v>28</v>
      </c>
      <c r="E3815" s="6" t="s">
        <v>29</v>
      </c>
      <c r="F3815" s="15">
        <v>60</v>
      </c>
      <c r="G3815" s="6" t="s">
        <v>8743</v>
      </c>
      <c r="H3815" s="6" t="s">
        <v>6084</v>
      </c>
      <c r="I3815" s="6" t="s">
        <v>32</v>
      </c>
      <c r="J3815" s="7">
        <v>44116</v>
      </c>
      <c r="K3815" s="15">
        <v>94</v>
      </c>
      <c r="L3815" s="6" t="s">
        <v>78</v>
      </c>
      <c r="M3815" s="6">
        <f t="shared" si="237"/>
        <v>2020</v>
      </c>
      <c r="N3815" s="6">
        <f t="shared" si="238"/>
        <v>10</v>
      </c>
      <c r="O3815" s="6" t="str">
        <f>VLOOKUP(L3815,'User input'!$D$6:$E$16,2,FALSE)</f>
        <v>Ultrathing V2</v>
      </c>
      <c r="P3815" s="6">
        <f>VLOOKUP(L3815,'User input'!$D$6:$G$16,3,FALSE)</f>
        <v>2.95</v>
      </c>
      <c r="Q3815" s="6">
        <f>VLOOKUP(L3815,'User input'!$D$6:$G$16,4,FALSE)</f>
        <v>20</v>
      </c>
      <c r="R3815" s="6">
        <f t="shared" si="239"/>
        <v>1880</v>
      </c>
      <c r="S3815" s="26">
        <f t="shared" si="236"/>
        <v>5546</v>
      </c>
      <c r="T3815" s="26">
        <f>IF(K3815&lt;'User input'!$I$9,'User input'!$J$8,IF(K3815&lt;'User input'!$I$10,'User input'!$J$9,IF(K3815&lt;'User input'!$I$11,'User input'!$J$10,'User input'!$J$11)))*S3815</f>
        <v>277.3</v>
      </c>
      <c r="U3815" s="26">
        <f>K3815*'User input'!$J$17+'User input'!$J$16</f>
        <v>0.5</v>
      </c>
    </row>
    <row r="3816" spans="1:21" x14ac:dyDescent="0.25">
      <c r="A3816" s="18">
        <v>3914</v>
      </c>
      <c r="B3816" s="10" t="s">
        <v>8744</v>
      </c>
      <c r="C3816" s="10" t="s">
        <v>3830</v>
      </c>
      <c r="D3816" s="10" t="s">
        <v>15</v>
      </c>
      <c r="E3816" s="10" t="s">
        <v>16</v>
      </c>
      <c r="F3816" s="16">
        <v>60</v>
      </c>
      <c r="G3816" s="10" t="s">
        <v>8745</v>
      </c>
      <c r="H3816" s="10" t="s">
        <v>1421</v>
      </c>
      <c r="I3816" s="10" t="s">
        <v>32</v>
      </c>
      <c r="J3816" s="11">
        <v>43692</v>
      </c>
      <c r="K3816" s="16">
        <v>47</v>
      </c>
      <c r="L3816" s="10" t="s">
        <v>52</v>
      </c>
      <c r="M3816" s="10">
        <f t="shared" si="237"/>
        <v>2019</v>
      </c>
      <c r="N3816" s="10">
        <f t="shared" si="238"/>
        <v>8</v>
      </c>
      <c r="O3816" s="10" t="str">
        <f>VLOOKUP(L3816,'User input'!$D$6:$E$16,2,FALSE)</f>
        <v>Megawidget S</v>
      </c>
      <c r="P3816" s="10">
        <f>VLOOKUP(L3816,'User input'!$D$6:$G$16,3,FALSE)</f>
        <v>0.69</v>
      </c>
      <c r="Q3816" s="10">
        <f>VLOOKUP(L3816,'User input'!$D$6:$G$16,4,FALSE)</f>
        <v>24</v>
      </c>
      <c r="R3816" s="10">
        <f t="shared" si="239"/>
        <v>1128</v>
      </c>
      <c r="S3816" s="27">
        <f t="shared" si="236"/>
        <v>778.31999999999994</v>
      </c>
      <c r="T3816" s="27">
        <f>IF(K3816&lt;'User input'!$I$9,'User input'!$J$8,IF(K3816&lt;'User input'!$I$10,'User input'!$J$9,IF(K3816&lt;'User input'!$I$11,'User input'!$J$10,'User input'!$J$11)))*S3816</f>
        <v>23.349599999999999</v>
      </c>
      <c r="U3816" s="27">
        <f>K3816*'User input'!$J$17+'User input'!$J$16</f>
        <v>0.5</v>
      </c>
    </row>
    <row r="3817" spans="1:21" x14ac:dyDescent="0.25">
      <c r="A3817" s="17">
        <v>3915</v>
      </c>
      <c r="B3817" s="6" t="s">
        <v>5982</v>
      </c>
      <c r="C3817" s="6" t="s">
        <v>7340</v>
      </c>
      <c r="D3817" s="6" t="s">
        <v>15</v>
      </c>
      <c r="E3817" s="6" t="s">
        <v>16</v>
      </c>
      <c r="F3817" s="15">
        <v>90</v>
      </c>
      <c r="G3817" s="6" t="s">
        <v>10423</v>
      </c>
      <c r="H3817" s="6" t="s">
        <v>3761</v>
      </c>
      <c r="I3817" s="6" t="s">
        <v>185</v>
      </c>
      <c r="J3817" s="7">
        <v>43755</v>
      </c>
      <c r="K3817" s="15">
        <v>83</v>
      </c>
      <c r="L3817" s="6" t="s">
        <v>78</v>
      </c>
      <c r="M3817" s="6">
        <f t="shared" si="237"/>
        <v>2019</v>
      </c>
      <c r="N3817" s="6">
        <f t="shared" si="238"/>
        <v>10</v>
      </c>
      <c r="O3817" s="6" t="str">
        <f>VLOOKUP(L3817,'User input'!$D$6:$E$16,2,FALSE)</f>
        <v>Ultrathing V2</v>
      </c>
      <c r="P3817" s="6">
        <f>VLOOKUP(L3817,'User input'!$D$6:$G$16,3,FALSE)</f>
        <v>2.95</v>
      </c>
      <c r="Q3817" s="6">
        <f>VLOOKUP(L3817,'User input'!$D$6:$G$16,4,FALSE)</f>
        <v>20</v>
      </c>
      <c r="R3817" s="6">
        <f t="shared" si="239"/>
        <v>1660</v>
      </c>
      <c r="S3817" s="26">
        <f t="shared" si="236"/>
        <v>4897</v>
      </c>
      <c r="T3817" s="26">
        <f>IF(K3817&lt;'User input'!$I$9,'User input'!$J$8,IF(K3817&lt;'User input'!$I$10,'User input'!$J$9,IF(K3817&lt;'User input'!$I$11,'User input'!$J$10,'User input'!$J$11)))*S3817</f>
        <v>244.85000000000002</v>
      </c>
      <c r="U3817" s="26">
        <f>K3817*'User input'!$J$17+'User input'!$J$16</f>
        <v>0.5</v>
      </c>
    </row>
    <row r="3818" spans="1:21" x14ac:dyDescent="0.25">
      <c r="A3818" s="18">
        <v>3916</v>
      </c>
      <c r="B3818" s="10" t="s">
        <v>230</v>
      </c>
      <c r="C3818" s="10" t="s">
        <v>613</v>
      </c>
      <c r="D3818" s="10" t="s">
        <v>28</v>
      </c>
      <c r="E3818" s="10" t="s">
        <v>29</v>
      </c>
      <c r="F3818" s="16">
        <v>60</v>
      </c>
      <c r="G3818" s="10" t="s">
        <v>8747</v>
      </c>
      <c r="H3818" s="10" t="s">
        <v>103</v>
      </c>
      <c r="I3818" s="10" t="s">
        <v>32</v>
      </c>
      <c r="J3818" s="11">
        <v>43768</v>
      </c>
      <c r="K3818" s="16">
        <v>11</v>
      </c>
      <c r="L3818" s="10" t="s">
        <v>20</v>
      </c>
      <c r="M3818" s="10">
        <f t="shared" si="237"/>
        <v>2019</v>
      </c>
      <c r="N3818" s="10">
        <f t="shared" si="238"/>
        <v>10</v>
      </c>
      <c r="O3818" s="10" t="str">
        <f>VLOOKUP(L3818,'User input'!$D$6:$E$16,2,FALSE)</f>
        <v>Hyperwotsit</v>
      </c>
      <c r="P3818" s="10">
        <f>VLOOKUP(L3818,'User input'!$D$6:$G$16,3,FALSE)</f>
        <v>2.0099999999999998</v>
      </c>
      <c r="Q3818" s="10">
        <f>VLOOKUP(L3818,'User input'!$D$6:$G$16,4,FALSE)</f>
        <v>20</v>
      </c>
      <c r="R3818" s="10">
        <f t="shared" si="239"/>
        <v>220</v>
      </c>
      <c r="S3818" s="27">
        <f t="shared" si="236"/>
        <v>442.19999999999993</v>
      </c>
      <c r="T3818" s="27">
        <f>IF(K3818&lt;'User input'!$I$9,'User input'!$J$8,IF(K3818&lt;'User input'!$I$10,'User input'!$J$9,IF(K3818&lt;'User input'!$I$11,'User input'!$J$10,'User input'!$J$11)))*S3818</f>
        <v>0</v>
      </c>
      <c r="U3818" s="27">
        <f>K3818*'User input'!$J$17+'User input'!$J$16</f>
        <v>0.5</v>
      </c>
    </row>
    <row r="3819" spans="1:21" x14ac:dyDescent="0.25">
      <c r="A3819" s="17">
        <v>3917</v>
      </c>
      <c r="B3819" s="6" t="s">
        <v>5604</v>
      </c>
      <c r="C3819" s="6" t="s">
        <v>8748</v>
      </c>
      <c r="D3819" s="6" t="s">
        <v>28</v>
      </c>
      <c r="E3819" s="6" t="s">
        <v>29</v>
      </c>
      <c r="F3819" s="15">
        <v>90</v>
      </c>
      <c r="G3819" s="6" t="s">
        <v>8749</v>
      </c>
      <c r="H3819" s="6" t="s">
        <v>1437</v>
      </c>
      <c r="I3819" s="6" t="s">
        <v>1194</v>
      </c>
      <c r="J3819" s="7">
        <v>44171</v>
      </c>
      <c r="K3819" s="15">
        <v>51</v>
      </c>
      <c r="L3819" s="6" t="s">
        <v>20</v>
      </c>
      <c r="M3819" s="6">
        <f t="shared" si="237"/>
        <v>2020</v>
      </c>
      <c r="N3819" s="6">
        <f t="shared" si="238"/>
        <v>12</v>
      </c>
      <c r="O3819" s="6" t="str">
        <f>VLOOKUP(L3819,'User input'!$D$6:$E$16,2,FALSE)</f>
        <v>Hyperwotsit</v>
      </c>
      <c r="P3819" s="6">
        <f>VLOOKUP(L3819,'User input'!$D$6:$G$16,3,FALSE)</f>
        <v>2.0099999999999998</v>
      </c>
      <c r="Q3819" s="6">
        <f>VLOOKUP(L3819,'User input'!$D$6:$G$16,4,FALSE)</f>
        <v>20</v>
      </c>
      <c r="R3819" s="6">
        <f t="shared" si="239"/>
        <v>1020</v>
      </c>
      <c r="S3819" s="26">
        <f t="shared" si="236"/>
        <v>2050.1999999999998</v>
      </c>
      <c r="T3819" s="26">
        <f>IF(K3819&lt;'User input'!$I$9,'User input'!$J$8,IF(K3819&lt;'User input'!$I$10,'User input'!$J$9,IF(K3819&lt;'User input'!$I$11,'User input'!$J$10,'User input'!$J$11)))*S3819</f>
        <v>102.50999999999999</v>
      </c>
      <c r="U3819" s="26">
        <f>K3819*'User input'!$J$17+'User input'!$J$16</f>
        <v>0.5</v>
      </c>
    </row>
    <row r="3820" spans="1:21" x14ac:dyDescent="0.25">
      <c r="A3820" s="18">
        <v>3918</v>
      </c>
      <c r="B3820" s="10" t="s">
        <v>8750</v>
      </c>
      <c r="C3820" s="10" t="s">
        <v>732</v>
      </c>
      <c r="D3820" s="10" t="s">
        <v>49</v>
      </c>
      <c r="E3820" s="10" t="s">
        <v>16</v>
      </c>
      <c r="F3820" s="16">
        <v>60</v>
      </c>
      <c r="G3820" s="10" t="s">
        <v>8751</v>
      </c>
      <c r="H3820" s="10" t="s">
        <v>1826</v>
      </c>
      <c r="I3820" s="10" t="s">
        <v>32</v>
      </c>
      <c r="J3820" s="11">
        <v>43825</v>
      </c>
      <c r="K3820" s="16">
        <v>33</v>
      </c>
      <c r="L3820" s="10" t="s">
        <v>33</v>
      </c>
      <c r="M3820" s="10">
        <f t="shared" si="237"/>
        <v>2019</v>
      </c>
      <c r="N3820" s="10">
        <f t="shared" si="238"/>
        <v>12</v>
      </c>
      <c r="O3820" s="10" t="str">
        <f>VLOOKUP(L3820,'User input'!$D$6:$E$16,2,FALSE)</f>
        <v>Megawidget L</v>
      </c>
      <c r="P3820" s="10">
        <f>VLOOKUP(L3820,'User input'!$D$6:$G$16,3,FALSE)</f>
        <v>1.79</v>
      </c>
      <c r="Q3820" s="10">
        <f>VLOOKUP(L3820,'User input'!$D$6:$G$16,4,FALSE)</f>
        <v>24</v>
      </c>
      <c r="R3820" s="10">
        <f t="shared" si="239"/>
        <v>792</v>
      </c>
      <c r="S3820" s="27">
        <f t="shared" si="236"/>
        <v>1417.68</v>
      </c>
      <c r="T3820" s="27">
        <f>IF(K3820&lt;'User input'!$I$9,'User input'!$J$8,IF(K3820&lt;'User input'!$I$10,'User input'!$J$9,IF(K3820&lt;'User input'!$I$11,'User input'!$J$10,'User input'!$J$11)))*S3820</f>
        <v>42.5304</v>
      </c>
      <c r="U3820" s="27">
        <f>K3820*'User input'!$J$17+'User input'!$J$16</f>
        <v>0.5</v>
      </c>
    </row>
    <row r="3821" spans="1:21" x14ac:dyDescent="0.25">
      <c r="A3821" s="17">
        <v>3919</v>
      </c>
      <c r="B3821" s="6" t="s">
        <v>8752</v>
      </c>
      <c r="C3821" s="6" t="s">
        <v>2072</v>
      </c>
      <c r="D3821" s="6" t="s">
        <v>49</v>
      </c>
      <c r="E3821" s="6" t="s">
        <v>16</v>
      </c>
      <c r="F3821" s="15">
        <v>30</v>
      </c>
      <c r="G3821" s="6" t="s">
        <v>8753</v>
      </c>
      <c r="H3821" s="6" t="s">
        <v>726</v>
      </c>
      <c r="I3821" s="6" t="s">
        <v>185</v>
      </c>
      <c r="J3821" s="7">
        <v>43740</v>
      </c>
      <c r="K3821" s="15">
        <v>73</v>
      </c>
      <c r="L3821" s="6" t="s">
        <v>62</v>
      </c>
      <c r="M3821" s="6">
        <f t="shared" si="237"/>
        <v>2019</v>
      </c>
      <c r="N3821" s="6">
        <f t="shared" si="238"/>
        <v>10</v>
      </c>
      <c r="O3821" s="6" t="str">
        <f>VLOOKUP(L3821,'User input'!$D$6:$E$16,2,FALSE)</f>
        <v>Ultrathing V4</v>
      </c>
      <c r="P3821" s="6">
        <f>VLOOKUP(L3821,'User input'!$D$6:$G$16,3,FALSE)</f>
        <v>3.99</v>
      </c>
      <c r="Q3821" s="6">
        <f>VLOOKUP(L3821,'User input'!$D$6:$G$16,4,FALSE)</f>
        <v>24</v>
      </c>
      <c r="R3821" s="6">
        <f t="shared" si="239"/>
        <v>1752</v>
      </c>
      <c r="S3821" s="26">
        <f t="shared" si="236"/>
        <v>6990.4800000000005</v>
      </c>
      <c r="T3821" s="26">
        <f>IF(K3821&lt;'User input'!$I$9,'User input'!$J$8,IF(K3821&lt;'User input'!$I$10,'User input'!$J$9,IF(K3821&lt;'User input'!$I$11,'User input'!$J$10,'User input'!$J$11)))*S3821</f>
        <v>349.52400000000006</v>
      </c>
      <c r="U3821" s="26">
        <f>K3821*'User input'!$J$17+'User input'!$J$16</f>
        <v>0.5</v>
      </c>
    </row>
    <row r="3822" spans="1:21" x14ac:dyDescent="0.25">
      <c r="A3822" s="18">
        <v>3920</v>
      </c>
      <c r="B3822" s="10" t="s">
        <v>3520</v>
      </c>
      <c r="C3822" s="10" t="s">
        <v>2109</v>
      </c>
      <c r="D3822" s="10" t="s">
        <v>28</v>
      </c>
      <c r="E3822" s="10" t="s">
        <v>29</v>
      </c>
      <c r="F3822" s="16">
        <v>90</v>
      </c>
      <c r="G3822" s="10" t="s">
        <v>8754</v>
      </c>
      <c r="H3822" s="10" t="s">
        <v>8755</v>
      </c>
      <c r="I3822" s="10" t="s">
        <v>32</v>
      </c>
      <c r="J3822" s="11">
        <v>44472</v>
      </c>
      <c r="K3822" s="16">
        <v>12</v>
      </c>
      <c r="L3822" s="10" t="s">
        <v>62</v>
      </c>
      <c r="M3822" s="10">
        <f t="shared" si="237"/>
        <v>2021</v>
      </c>
      <c r="N3822" s="10">
        <f t="shared" si="238"/>
        <v>10</v>
      </c>
      <c r="O3822" s="10" t="str">
        <f>VLOOKUP(L3822,'User input'!$D$6:$E$16,2,FALSE)</f>
        <v>Ultrathing V4</v>
      </c>
      <c r="P3822" s="10">
        <f>VLOOKUP(L3822,'User input'!$D$6:$G$16,3,FALSE)</f>
        <v>3.99</v>
      </c>
      <c r="Q3822" s="10">
        <f>VLOOKUP(L3822,'User input'!$D$6:$G$16,4,FALSE)</f>
        <v>24</v>
      </c>
      <c r="R3822" s="10">
        <f t="shared" si="239"/>
        <v>288</v>
      </c>
      <c r="S3822" s="27">
        <f t="shared" si="236"/>
        <v>1149.1200000000001</v>
      </c>
      <c r="T3822" s="27">
        <f>IF(K3822&lt;'User input'!$I$9,'User input'!$J$8,IF(K3822&lt;'User input'!$I$10,'User input'!$J$9,IF(K3822&lt;'User input'!$I$11,'User input'!$J$10,'User input'!$J$11)))*S3822</f>
        <v>0</v>
      </c>
      <c r="U3822" s="27">
        <f>K3822*'User input'!$J$17+'User input'!$J$16</f>
        <v>0.5</v>
      </c>
    </row>
    <row r="3823" spans="1:21" x14ac:dyDescent="0.25">
      <c r="A3823" s="17">
        <v>3921</v>
      </c>
      <c r="B3823" s="6" t="s">
        <v>4825</v>
      </c>
      <c r="C3823" s="6" t="s">
        <v>1404</v>
      </c>
      <c r="D3823" s="6" t="s">
        <v>28</v>
      </c>
      <c r="E3823" s="6" t="s">
        <v>29</v>
      </c>
      <c r="F3823" s="15">
        <v>30</v>
      </c>
      <c r="G3823" s="6" t="s">
        <v>8756</v>
      </c>
      <c r="H3823" s="6" t="s">
        <v>8757</v>
      </c>
      <c r="I3823" s="6" t="s">
        <v>185</v>
      </c>
      <c r="J3823" s="7">
        <v>44467</v>
      </c>
      <c r="K3823" s="15">
        <v>54</v>
      </c>
      <c r="L3823" s="6" t="s">
        <v>62</v>
      </c>
      <c r="M3823" s="6">
        <f t="shared" si="237"/>
        <v>2021</v>
      </c>
      <c r="N3823" s="6">
        <f t="shared" si="238"/>
        <v>9</v>
      </c>
      <c r="O3823" s="6" t="str">
        <f>VLOOKUP(L3823,'User input'!$D$6:$E$16,2,FALSE)</f>
        <v>Ultrathing V4</v>
      </c>
      <c r="P3823" s="6">
        <f>VLOOKUP(L3823,'User input'!$D$6:$G$16,3,FALSE)</f>
        <v>3.99</v>
      </c>
      <c r="Q3823" s="6">
        <f>VLOOKUP(L3823,'User input'!$D$6:$G$16,4,FALSE)</f>
        <v>24</v>
      </c>
      <c r="R3823" s="6">
        <f t="shared" si="239"/>
        <v>1296</v>
      </c>
      <c r="S3823" s="26">
        <f t="shared" si="236"/>
        <v>5171.04</v>
      </c>
      <c r="T3823" s="26">
        <f>IF(K3823&lt;'User input'!$I$9,'User input'!$J$8,IF(K3823&lt;'User input'!$I$10,'User input'!$J$9,IF(K3823&lt;'User input'!$I$11,'User input'!$J$10,'User input'!$J$11)))*S3823</f>
        <v>258.55200000000002</v>
      </c>
      <c r="U3823" s="26">
        <f>K3823*'User input'!$J$17+'User input'!$J$16</f>
        <v>0.5</v>
      </c>
    </row>
    <row r="3824" spans="1:21" x14ac:dyDescent="0.25">
      <c r="A3824" s="18">
        <v>3922</v>
      </c>
      <c r="B3824" s="10" t="s">
        <v>3431</v>
      </c>
      <c r="C3824" s="10" t="s">
        <v>6790</v>
      </c>
      <c r="D3824" s="10" t="s">
        <v>28</v>
      </c>
      <c r="E3824" s="10" t="s">
        <v>29</v>
      </c>
      <c r="F3824" s="16">
        <v>60</v>
      </c>
      <c r="G3824" s="10" t="s">
        <v>8758</v>
      </c>
      <c r="H3824" s="10" t="s">
        <v>2921</v>
      </c>
      <c r="I3824" s="10" t="s">
        <v>32</v>
      </c>
      <c r="J3824" s="11">
        <v>44264</v>
      </c>
      <c r="K3824" s="16">
        <v>76</v>
      </c>
      <c r="L3824" s="10" t="s">
        <v>20</v>
      </c>
      <c r="M3824" s="10">
        <f t="shared" si="237"/>
        <v>2021</v>
      </c>
      <c r="N3824" s="10">
        <f t="shared" si="238"/>
        <v>3</v>
      </c>
      <c r="O3824" s="10" t="str">
        <f>VLOOKUP(L3824,'User input'!$D$6:$E$16,2,FALSE)</f>
        <v>Hyperwotsit</v>
      </c>
      <c r="P3824" s="10">
        <f>VLOOKUP(L3824,'User input'!$D$6:$G$16,3,FALSE)</f>
        <v>2.0099999999999998</v>
      </c>
      <c r="Q3824" s="10">
        <f>VLOOKUP(L3824,'User input'!$D$6:$G$16,4,FALSE)</f>
        <v>20</v>
      </c>
      <c r="R3824" s="10">
        <f t="shared" si="239"/>
        <v>1520</v>
      </c>
      <c r="S3824" s="27">
        <f t="shared" si="236"/>
        <v>3055.2</v>
      </c>
      <c r="T3824" s="27">
        <f>IF(K3824&lt;'User input'!$I$9,'User input'!$J$8,IF(K3824&lt;'User input'!$I$10,'User input'!$J$9,IF(K3824&lt;'User input'!$I$11,'User input'!$J$10,'User input'!$J$11)))*S3824</f>
        <v>152.76</v>
      </c>
      <c r="U3824" s="27">
        <f>K3824*'User input'!$J$17+'User input'!$J$16</f>
        <v>0.5</v>
      </c>
    </row>
    <row r="3825" spans="1:21" x14ac:dyDescent="0.25">
      <c r="A3825" s="17">
        <v>3923</v>
      </c>
      <c r="B3825" s="6" t="s">
        <v>302</v>
      </c>
      <c r="C3825" s="6" t="s">
        <v>8195</v>
      </c>
      <c r="D3825" s="6" t="s">
        <v>28</v>
      </c>
      <c r="E3825" s="6" t="s">
        <v>29</v>
      </c>
      <c r="F3825" s="15">
        <v>90</v>
      </c>
      <c r="G3825" s="6" t="s">
        <v>8759</v>
      </c>
      <c r="H3825" s="6" t="s">
        <v>651</v>
      </c>
      <c r="I3825" s="6" t="s">
        <v>32</v>
      </c>
      <c r="J3825" s="7">
        <v>44052</v>
      </c>
      <c r="K3825" s="15">
        <v>51</v>
      </c>
      <c r="L3825" s="6" t="s">
        <v>20</v>
      </c>
      <c r="M3825" s="6">
        <f t="shared" si="237"/>
        <v>2020</v>
      </c>
      <c r="N3825" s="6">
        <f t="shared" si="238"/>
        <v>8</v>
      </c>
      <c r="O3825" s="6" t="str">
        <f>VLOOKUP(L3825,'User input'!$D$6:$E$16,2,FALSE)</f>
        <v>Hyperwotsit</v>
      </c>
      <c r="P3825" s="6">
        <f>VLOOKUP(L3825,'User input'!$D$6:$G$16,3,FALSE)</f>
        <v>2.0099999999999998</v>
      </c>
      <c r="Q3825" s="6">
        <f>VLOOKUP(L3825,'User input'!$D$6:$G$16,4,FALSE)</f>
        <v>20</v>
      </c>
      <c r="R3825" s="6">
        <f t="shared" si="239"/>
        <v>1020</v>
      </c>
      <c r="S3825" s="26">
        <f t="shared" si="236"/>
        <v>2050.1999999999998</v>
      </c>
      <c r="T3825" s="26">
        <f>IF(K3825&lt;'User input'!$I$9,'User input'!$J$8,IF(K3825&lt;'User input'!$I$10,'User input'!$J$9,IF(K3825&lt;'User input'!$I$11,'User input'!$J$10,'User input'!$J$11)))*S3825</f>
        <v>102.50999999999999</v>
      </c>
      <c r="U3825" s="26">
        <f>K3825*'User input'!$J$17+'User input'!$J$16</f>
        <v>0.5</v>
      </c>
    </row>
    <row r="3826" spans="1:21" x14ac:dyDescent="0.25">
      <c r="A3826" s="18">
        <v>3924</v>
      </c>
      <c r="B3826" s="10" t="s">
        <v>551</v>
      </c>
      <c r="C3826" s="10" t="s">
        <v>8634</v>
      </c>
      <c r="D3826" s="10" t="s">
        <v>28</v>
      </c>
      <c r="E3826" s="10" t="s">
        <v>29</v>
      </c>
      <c r="F3826" s="16">
        <v>30</v>
      </c>
      <c r="G3826" s="10" t="s">
        <v>8760</v>
      </c>
      <c r="H3826" s="10" t="s">
        <v>670</v>
      </c>
      <c r="I3826" s="10" t="s">
        <v>32</v>
      </c>
      <c r="J3826" s="11">
        <v>44508</v>
      </c>
      <c r="K3826" s="16">
        <v>19</v>
      </c>
      <c r="L3826" s="10" t="s">
        <v>62</v>
      </c>
      <c r="M3826" s="10">
        <f t="shared" si="237"/>
        <v>2021</v>
      </c>
      <c r="N3826" s="10">
        <f t="shared" si="238"/>
        <v>11</v>
      </c>
      <c r="O3826" s="10" t="str">
        <f>VLOOKUP(L3826,'User input'!$D$6:$E$16,2,FALSE)</f>
        <v>Ultrathing V4</v>
      </c>
      <c r="P3826" s="10">
        <f>VLOOKUP(L3826,'User input'!$D$6:$G$16,3,FALSE)</f>
        <v>3.99</v>
      </c>
      <c r="Q3826" s="10">
        <f>VLOOKUP(L3826,'User input'!$D$6:$G$16,4,FALSE)</f>
        <v>24</v>
      </c>
      <c r="R3826" s="10">
        <f t="shared" si="239"/>
        <v>456</v>
      </c>
      <c r="S3826" s="27">
        <f t="shared" si="236"/>
        <v>1819.44</v>
      </c>
      <c r="T3826" s="27">
        <f>IF(K3826&lt;'User input'!$I$9,'User input'!$J$8,IF(K3826&lt;'User input'!$I$10,'User input'!$J$9,IF(K3826&lt;'User input'!$I$11,'User input'!$J$10,'User input'!$J$11)))*S3826</f>
        <v>0</v>
      </c>
      <c r="U3826" s="27">
        <f>K3826*'User input'!$J$17+'User input'!$J$16</f>
        <v>0.5</v>
      </c>
    </row>
    <row r="3827" spans="1:21" x14ac:dyDescent="0.25">
      <c r="A3827" s="17">
        <v>3925</v>
      </c>
      <c r="B3827" s="6" t="s">
        <v>4304</v>
      </c>
      <c r="C3827" s="6" t="s">
        <v>2941</v>
      </c>
      <c r="D3827" s="6" t="s">
        <v>28</v>
      </c>
      <c r="E3827" s="6" t="s">
        <v>29</v>
      </c>
      <c r="F3827" s="15">
        <v>60</v>
      </c>
      <c r="G3827" s="6" t="s">
        <v>8761</v>
      </c>
      <c r="H3827" s="6" t="s">
        <v>5159</v>
      </c>
      <c r="I3827" s="6" t="s">
        <v>25</v>
      </c>
      <c r="J3827" s="7">
        <v>44474</v>
      </c>
      <c r="K3827" s="15">
        <v>66</v>
      </c>
      <c r="L3827" s="6" t="s">
        <v>157</v>
      </c>
      <c r="M3827" s="6">
        <f t="shared" si="237"/>
        <v>2021</v>
      </c>
      <c r="N3827" s="6">
        <f t="shared" si="238"/>
        <v>10</v>
      </c>
      <c r="O3827" s="6" t="str">
        <f>VLOOKUP(L3827,'User input'!$D$6:$E$16,2,FALSE)</f>
        <v>Ultrathing V3</v>
      </c>
      <c r="P3827" s="6">
        <f>VLOOKUP(L3827,'User input'!$D$6:$G$16,3,FALSE)</f>
        <v>3.39</v>
      </c>
      <c r="Q3827" s="6">
        <f>VLOOKUP(L3827,'User input'!$D$6:$G$16,4,FALSE)</f>
        <v>24</v>
      </c>
      <c r="R3827" s="6">
        <f t="shared" si="239"/>
        <v>1584</v>
      </c>
      <c r="S3827" s="26">
        <f t="shared" si="236"/>
        <v>5369.76</v>
      </c>
      <c r="T3827" s="26">
        <f>IF(K3827&lt;'User input'!$I$9,'User input'!$J$8,IF(K3827&lt;'User input'!$I$10,'User input'!$J$9,IF(K3827&lt;'User input'!$I$11,'User input'!$J$10,'User input'!$J$11)))*S3827</f>
        <v>268.488</v>
      </c>
      <c r="U3827" s="26">
        <f>K3827*'User input'!$J$17+'User input'!$J$16</f>
        <v>0.5</v>
      </c>
    </row>
    <row r="3828" spans="1:21" x14ac:dyDescent="0.25">
      <c r="A3828" s="18">
        <v>3926</v>
      </c>
      <c r="B3828" s="10" t="s">
        <v>7396</v>
      </c>
      <c r="C3828" s="10" t="s">
        <v>4212</v>
      </c>
      <c r="D3828" s="10" t="s">
        <v>49</v>
      </c>
      <c r="E3828" s="10" t="s">
        <v>16</v>
      </c>
      <c r="F3828" s="16">
        <v>30</v>
      </c>
      <c r="G3828" s="10" t="s">
        <v>8762</v>
      </c>
      <c r="H3828" s="10" t="s">
        <v>3683</v>
      </c>
      <c r="I3828" s="10" t="s">
        <v>171</v>
      </c>
      <c r="J3828" s="11">
        <v>43880</v>
      </c>
      <c r="K3828" s="16">
        <v>66</v>
      </c>
      <c r="L3828" s="10" t="s">
        <v>99</v>
      </c>
      <c r="M3828" s="10">
        <f t="shared" si="237"/>
        <v>2020</v>
      </c>
      <c r="N3828" s="10">
        <f t="shared" si="238"/>
        <v>2</v>
      </c>
      <c r="O3828" s="10" t="str">
        <f>VLOOKUP(L3828,'User input'!$D$6:$E$16,2,FALSE)</f>
        <v>Superwossname</v>
      </c>
      <c r="P3828" s="10">
        <f>VLOOKUP(L3828,'User input'!$D$6:$G$16,3,FALSE)</f>
        <v>3.49</v>
      </c>
      <c r="Q3828" s="10">
        <f>VLOOKUP(L3828,'User input'!$D$6:$G$16,4,FALSE)</f>
        <v>20</v>
      </c>
      <c r="R3828" s="10">
        <f t="shared" si="239"/>
        <v>1320</v>
      </c>
      <c r="S3828" s="27">
        <f t="shared" si="236"/>
        <v>4606.8</v>
      </c>
      <c r="T3828" s="27">
        <f>IF(K3828&lt;'User input'!$I$9,'User input'!$J$8,IF(K3828&lt;'User input'!$I$10,'User input'!$J$9,IF(K3828&lt;'User input'!$I$11,'User input'!$J$10,'User input'!$J$11)))*S3828</f>
        <v>230.34000000000003</v>
      </c>
      <c r="U3828" s="27">
        <f>K3828*'User input'!$J$17+'User input'!$J$16</f>
        <v>0.5</v>
      </c>
    </row>
    <row r="3829" spans="1:21" x14ac:dyDescent="0.25">
      <c r="A3829" s="17">
        <v>3927</v>
      </c>
      <c r="B3829" s="6" t="s">
        <v>1234</v>
      </c>
      <c r="C3829" s="6" t="s">
        <v>7859</v>
      </c>
      <c r="D3829" s="6" t="s">
        <v>28</v>
      </c>
      <c r="E3829" s="6" t="s">
        <v>29</v>
      </c>
      <c r="F3829" s="15">
        <v>60</v>
      </c>
      <c r="G3829" s="6" t="s">
        <v>8763</v>
      </c>
      <c r="H3829" s="6" t="s">
        <v>837</v>
      </c>
      <c r="I3829" s="6" t="s">
        <v>32</v>
      </c>
      <c r="J3829" s="7">
        <v>44508</v>
      </c>
      <c r="K3829" s="15">
        <v>13</v>
      </c>
      <c r="L3829" s="6" t="s">
        <v>33</v>
      </c>
      <c r="M3829" s="6">
        <f t="shared" si="237"/>
        <v>2021</v>
      </c>
      <c r="N3829" s="6">
        <f t="shared" si="238"/>
        <v>11</v>
      </c>
      <c r="O3829" s="6" t="str">
        <f>VLOOKUP(L3829,'User input'!$D$6:$E$16,2,FALSE)</f>
        <v>Megawidget L</v>
      </c>
      <c r="P3829" s="6">
        <f>VLOOKUP(L3829,'User input'!$D$6:$G$16,3,FALSE)</f>
        <v>1.79</v>
      </c>
      <c r="Q3829" s="6">
        <f>VLOOKUP(L3829,'User input'!$D$6:$G$16,4,FALSE)</f>
        <v>24</v>
      </c>
      <c r="R3829" s="6">
        <f t="shared" si="239"/>
        <v>312</v>
      </c>
      <c r="S3829" s="26">
        <f t="shared" si="236"/>
        <v>558.48</v>
      </c>
      <c r="T3829" s="26">
        <f>IF(K3829&lt;'User input'!$I$9,'User input'!$J$8,IF(K3829&lt;'User input'!$I$10,'User input'!$J$9,IF(K3829&lt;'User input'!$I$11,'User input'!$J$10,'User input'!$J$11)))*S3829</f>
        <v>0</v>
      </c>
      <c r="U3829" s="26">
        <f>K3829*'User input'!$J$17+'User input'!$J$16</f>
        <v>0.5</v>
      </c>
    </row>
    <row r="3830" spans="1:21" x14ac:dyDescent="0.25">
      <c r="A3830" s="18">
        <v>3928</v>
      </c>
      <c r="B3830" s="10" t="s">
        <v>5705</v>
      </c>
      <c r="C3830" s="10" t="s">
        <v>4593</v>
      </c>
      <c r="D3830" s="10" t="s">
        <v>28</v>
      </c>
      <c r="E3830" s="10" t="s">
        <v>29</v>
      </c>
      <c r="F3830" s="16">
        <v>30</v>
      </c>
      <c r="G3830" s="10" t="s">
        <v>8764</v>
      </c>
      <c r="H3830" s="10" t="s">
        <v>2992</v>
      </c>
      <c r="I3830" s="10" t="s">
        <v>32</v>
      </c>
      <c r="J3830" s="11">
        <v>43677</v>
      </c>
      <c r="K3830" s="16">
        <v>51</v>
      </c>
      <c r="L3830" s="10" t="s">
        <v>52</v>
      </c>
      <c r="M3830" s="10">
        <f t="shared" si="237"/>
        <v>2019</v>
      </c>
      <c r="N3830" s="10">
        <f t="shared" si="238"/>
        <v>7</v>
      </c>
      <c r="O3830" s="10" t="str">
        <f>VLOOKUP(L3830,'User input'!$D$6:$E$16,2,FALSE)</f>
        <v>Megawidget S</v>
      </c>
      <c r="P3830" s="10">
        <f>VLOOKUP(L3830,'User input'!$D$6:$G$16,3,FALSE)</f>
        <v>0.69</v>
      </c>
      <c r="Q3830" s="10">
        <f>VLOOKUP(L3830,'User input'!$D$6:$G$16,4,FALSE)</f>
        <v>24</v>
      </c>
      <c r="R3830" s="10">
        <f t="shared" si="239"/>
        <v>1224</v>
      </c>
      <c r="S3830" s="27">
        <f t="shared" si="236"/>
        <v>844.56</v>
      </c>
      <c r="T3830" s="27">
        <f>IF(K3830&lt;'User input'!$I$9,'User input'!$J$8,IF(K3830&lt;'User input'!$I$10,'User input'!$J$9,IF(K3830&lt;'User input'!$I$11,'User input'!$J$10,'User input'!$J$11)))*S3830</f>
        <v>42.228000000000002</v>
      </c>
      <c r="U3830" s="27">
        <f>K3830*'User input'!$J$17+'User input'!$J$16</f>
        <v>0.5</v>
      </c>
    </row>
    <row r="3831" spans="1:21" x14ac:dyDescent="0.25">
      <c r="A3831" s="17">
        <v>3929</v>
      </c>
      <c r="B3831" s="6" t="s">
        <v>5044</v>
      </c>
      <c r="C3831" s="6" t="s">
        <v>8765</v>
      </c>
      <c r="D3831" s="6" t="s">
        <v>28</v>
      </c>
      <c r="E3831" s="6" t="s">
        <v>29</v>
      </c>
      <c r="F3831" s="15">
        <v>30</v>
      </c>
      <c r="G3831" s="6" t="s">
        <v>8766</v>
      </c>
      <c r="H3831" s="6" t="s">
        <v>8001</v>
      </c>
      <c r="I3831" s="6" t="s">
        <v>32</v>
      </c>
      <c r="J3831" s="7">
        <v>44330</v>
      </c>
      <c r="K3831" s="15">
        <v>97</v>
      </c>
      <c r="L3831" s="6" t="s">
        <v>62</v>
      </c>
      <c r="M3831" s="6">
        <f t="shared" si="237"/>
        <v>2021</v>
      </c>
      <c r="N3831" s="6">
        <f t="shared" si="238"/>
        <v>5</v>
      </c>
      <c r="O3831" s="6" t="str">
        <f>VLOOKUP(L3831,'User input'!$D$6:$E$16,2,FALSE)</f>
        <v>Ultrathing V4</v>
      </c>
      <c r="P3831" s="6">
        <f>VLOOKUP(L3831,'User input'!$D$6:$G$16,3,FALSE)</f>
        <v>3.99</v>
      </c>
      <c r="Q3831" s="6">
        <f>VLOOKUP(L3831,'User input'!$D$6:$G$16,4,FALSE)</f>
        <v>24</v>
      </c>
      <c r="R3831" s="6">
        <f t="shared" si="239"/>
        <v>2328</v>
      </c>
      <c r="S3831" s="26">
        <f t="shared" si="236"/>
        <v>9288.7200000000012</v>
      </c>
      <c r="T3831" s="26">
        <f>IF(K3831&lt;'User input'!$I$9,'User input'!$J$8,IF(K3831&lt;'User input'!$I$10,'User input'!$J$9,IF(K3831&lt;'User input'!$I$11,'User input'!$J$10,'User input'!$J$11)))*S3831</f>
        <v>464.43600000000009</v>
      </c>
      <c r="U3831" s="26">
        <f>K3831*'User input'!$J$17+'User input'!$J$16</f>
        <v>0.5</v>
      </c>
    </row>
    <row r="3832" spans="1:21" x14ac:dyDescent="0.25">
      <c r="A3832" s="18">
        <v>3930</v>
      </c>
      <c r="B3832" s="10" t="s">
        <v>8767</v>
      </c>
      <c r="C3832" s="10" t="s">
        <v>4168</v>
      </c>
      <c r="D3832" s="10" t="s">
        <v>49</v>
      </c>
      <c r="E3832" s="10" t="s">
        <v>16</v>
      </c>
      <c r="F3832" s="16">
        <v>60</v>
      </c>
      <c r="G3832" s="10" t="s">
        <v>8768</v>
      </c>
      <c r="H3832" s="10" t="s">
        <v>2612</v>
      </c>
      <c r="I3832" s="10" t="s">
        <v>291</v>
      </c>
      <c r="J3832" s="11">
        <v>43748</v>
      </c>
      <c r="K3832" s="16">
        <v>6</v>
      </c>
      <c r="L3832" s="10" t="s">
        <v>68</v>
      </c>
      <c r="M3832" s="10">
        <f t="shared" si="237"/>
        <v>2019</v>
      </c>
      <c r="N3832" s="10">
        <f t="shared" si="238"/>
        <v>10</v>
      </c>
      <c r="O3832" s="10" t="str">
        <f>VLOOKUP(L3832,'User input'!$D$6:$E$16,2,FALSE)</f>
        <v>Megawidget M</v>
      </c>
      <c r="P3832" s="10">
        <f>VLOOKUP(L3832,'User input'!$D$6:$G$16,3,FALSE)</f>
        <v>1.29</v>
      </c>
      <c r="Q3832" s="10">
        <f>VLOOKUP(L3832,'User input'!$D$6:$G$16,4,FALSE)</f>
        <v>24</v>
      </c>
      <c r="R3832" s="10">
        <f t="shared" si="239"/>
        <v>144</v>
      </c>
      <c r="S3832" s="27">
        <f t="shared" si="236"/>
        <v>185.76</v>
      </c>
      <c r="T3832" s="27">
        <f>IF(K3832&lt;'User input'!$I$9,'User input'!$J$8,IF(K3832&lt;'User input'!$I$10,'User input'!$J$9,IF(K3832&lt;'User input'!$I$11,'User input'!$J$10,'User input'!$J$11)))*S3832</f>
        <v>0</v>
      </c>
      <c r="U3832" s="27">
        <f>K3832*'User input'!$J$17+'User input'!$J$16</f>
        <v>0.5</v>
      </c>
    </row>
    <row r="3833" spans="1:21" x14ac:dyDescent="0.25">
      <c r="A3833" s="17">
        <v>3931</v>
      </c>
      <c r="B3833" s="6" t="s">
        <v>4113</v>
      </c>
      <c r="C3833" s="6" t="s">
        <v>8315</v>
      </c>
      <c r="D3833" s="6" t="s">
        <v>28</v>
      </c>
      <c r="E3833" s="6" t="s">
        <v>29</v>
      </c>
      <c r="F3833" s="15">
        <v>90</v>
      </c>
      <c r="G3833" s="6" t="s">
        <v>8769</v>
      </c>
      <c r="H3833" s="6" t="s">
        <v>408</v>
      </c>
      <c r="I3833" s="6" t="s">
        <v>185</v>
      </c>
      <c r="J3833" s="7">
        <v>44409</v>
      </c>
      <c r="K3833" s="15">
        <v>25</v>
      </c>
      <c r="L3833" s="6" t="s">
        <v>99</v>
      </c>
      <c r="M3833" s="6">
        <f t="shared" si="237"/>
        <v>2021</v>
      </c>
      <c r="N3833" s="6">
        <f t="shared" si="238"/>
        <v>8</v>
      </c>
      <c r="O3833" s="6" t="str">
        <f>VLOOKUP(L3833,'User input'!$D$6:$E$16,2,FALSE)</f>
        <v>Superwossname</v>
      </c>
      <c r="P3833" s="6">
        <f>VLOOKUP(L3833,'User input'!$D$6:$G$16,3,FALSE)</f>
        <v>3.49</v>
      </c>
      <c r="Q3833" s="6">
        <f>VLOOKUP(L3833,'User input'!$D$6:$G$16,4,FALSE)</f>
        <v>20</v>
      </c>
      <c r="R3833" s="6">
        <f t="shared" si="239"/>
        <v>500</v>
      </c>
      <c r="S3833" s="26">
        <f t="shared" si="236"/>
        <v>1745</v>
      </c>
      <c r="T3833" s="26">
        <f>IF(K3833&lt;'User input'!$I$9,'User input'!$J$8,IF(K3833&lt;'User input'!$I$10,'User input'!$J$9,IF(K3833&lt;'User input'!$I$11,'User input'!$J$10,'User input'!$J$11)))*S3833</f>
        <v>52.35</v>
      </c>
      <c r="U3833" s="26">
        <f>K3833*'User input'!$J$17+'User input'!$J$16</f>
        <v>0.5</v>
      </c>
    </row>
    <row r="3834" spans="1:21" x14ac:dyDescent="0.25">
      <c r="A3834" s="18">
        <v>3932</v>
      </c>
      <c r="B3834" s="10" t="s">
        <v>8770</v>
      </c>
      <c r="C3834" s="10" t="s">
        <v>2266</v>
      </c>
      <c r="D3834" s="10" t="s">
        <v>15</v>
      </c>
      <c r="E3834" s="10" t="s">
        <v>16</v>
      </c>
      <c r="F3834" s="16">
        <v>60</v>
      </c>
      <c r="G3834" s="10" t="s">
        <v>8769</v>
      </c>
      <c r="H3834" s="10" t="s">
        <v>651</v>
      </c>
      <c r="I3834" s="10" t="s">
        <v>32</v>
      </c>
      <c r="J3834" s="11">
        <v>43617</v>
      </c>
      <c r="K3834" s="16">
        <v>78</v>
      </c>
      <c r="L3834" s="10" t="s">
        <v>78</v>
      </c>
      <c r="M3834" s="10">
        <f t="shared" si="237"/>
        <v>2019</v>
      </c>
      <c r="N3834" s="10">
        <f t="shared" si="238"/>
        <v>6</v>
      </c>
      <c r="O3834" s="10" t="str">
        <f>VLOOKUP(L3834,'User input'!$D$6:$E$16,2,FALSE)</f>
        <v>Ultrathing V2</v>
      </c>
      <c r="P3834" s="10">
        <f>VLOOKUP(L3834,'User input'!$D$6:$G$16,3,FALSE)</f>
        <v>2.95</v>
      </c>
      <c r="Q3834" s="10">
        <f>VLOOKUP(L3834,'User input'!$D$6:$G$16,4,FALSE)</f>
        <v>20</v>
      </c>
      <c r="R3834" s="10">
        <f t="shared" si="239"/>
        <v>1560</v>
      </c>
      <c r="S3834" s="27">
        <f t="shared" si="236"/>
        <v>4602</v>
      </c>
      <c r="T3834" s="27">
        <f>IF(K3834&lt;'User input'!$I$9,'User input'!$J$8,IF(K3834&lt;'User input'!$I$10,'User input'!$J$9,IF(K3834&lt;'User input'!$I$11,'User input'!$J$10,'User input'!$J$11)))*S3834</f>
        <v>230.10000000000002</v>
      </c>
      <c r="U3834" s="27">
        <f>K3834*'User input'!$J$17+'User input'!$J$16</f>
        <v>0.5</v>
      </c>
    </row>
    <row r="3835" spans="1:21" x14ac:dyDescent="0.25">
      <c r="A3835" s="17">
        <v>3933</v>
      </c>
      <c r="B3835" s="6" t="s">
        <v>8771</v>
      </c>
      <c r="C3835" s="6" t="s">
        <v>1481</v>
      </c>
      <c r="D3835" s="6" t="s">
        <v>28</v>
      </c>
      <c r="E3835" s="6" t="s">
        <v>29</v>
      </c>
      <c r="F3835" s="15">
        <v>30</v>
      </c>
      <c r="G3835" s="6" t="s">
        <v>8772</v>
      </c>
      <c r="H3835" s="6" t="s">
        <v>2240</v>
      </c>
      <c r="I3835" s="6" t="s">
        <v>185</v>
      </c>
      <c r="J3835" s="7">
        <v>43752</v>
      </c>
      <c r="K3835" s="15">
        <v>68</v>
      </c>
      <c r="L3835" s="6" t="s">
        <v>33</v>
      </c>
      <c r="M3835" s="6">
        <f t="shared" si="237"/>
        <v>2019</v>
      </c>
      <c r="N3835" s="6">
        <f t="shared" si="238"/>
        <v>10</v>
      </c>
      <c r="O3835" s="6" t="str">
        <f>VLOOKUP(L3835,'User input'!$D$6:$E$16,2,FALSE)</f>
        <v>Megawidget L</v>
      </c>
      <c r="P3835" s="6">
        <f>VLOOKUP(L3835,'User input'!$D$6:$G$16,3,FALSE)</f>
        <v>1.79</v>
      </c>
      <c r="Q3835" s="6">
        <f>VLOOKUP(L3835,'User input'!$D$6:$G$16,4,FALSE)</f>
        <v>24</v>
      </c>
      <c r="R3835" s="6">
        <f t="shared" si="239"/>
        <v>1632</v>
      </c>
      <c r="S3835" s="26">
        <f t="shared" si="236"/>
        <v>2921.28</v>
      </c>
      <c r="T3835" s="26">
        <f>IF(K3835&lt;'User input'!$I$9,'User input'!$J$8,IF(K3835&lt;'User input'!$I$10,'User input'!$J$9,IF(K3835&lt;'User input'!$I$11,'User input'!$J$10,'User input'!$J$11)))*S3835</f>
        <v>146.06400000000002</v>
      </c>
      <c r="U3835" s="26">
        <f>K3835*'User input'!$J$17+'User input'!$J$16</f>
        <v>0.5</v>
      </c>
    </row>
    <row r="3836" spans="1:21" x14ac:dyDescent="0.25">
      <c r="A3836" s="18">
        <v>3934</v>
      </c>
      <c r="B3836" s="10" t="s">
        <v>1010</v>
      </c>
      <c r="C3836" s="10" t="s">
        <v>5311</v>
      </c>
      <c r="D3836" s="10" t="s">
        <v>28</v>
      </c>
      <c r="E3836" s="10" t="s">
        <v>29</v>
      </c>
      <c r="F3836" s="16">
        <v>60</v>
      </c>
      <c r="G3836" s="10" t="s">
        <v>8773</v>
      </c>
      <c r="H3836" s="10" t="s">
        <v>3386</v>
      </c>
      <c r="I3836" s="10" t="s">
        <v>32</v>
      </c>
      <c r="J3836" s="11">
        <v>43674</v>
      </c>
      <c r="K3836" s="16">
        <v>84</v>
      </c>
      <c r="L3836" s="10" t="s">
        <v>99</v>
      </c>
      <c r="M3836" s="10">
        <f t="shared" si="237"/>
        <v>2019</v>
      </c>
      <c r="N3836" s="10">
        <f t="shared" si="238"/>
        <v>7</v>
      </c>
      <c r="O3836" s="10" t="str">
        <f>VLOOKUP(L3836,'User input'!$D$6:$E$16,2,FALSE)</f>
        <v>Superwossname</v>
      </c>
      <c r="P3836" s="10">
        <f>VLOOKUP(L3836,'User input'!$D$6:$G$16,3,FALSE)</f>
        <v>3.49</v>
      </c>
      <c r="Q3836" s="10">
        <f>VLOOKUP(L3836,'User input'!$D$6:$G$16,4,FALSE)</f>
        <v>20</v>
      </c>
      <c r="R3836" s="10">
        <f t="shared" si="239"/>
        <v>1680</v>
      </c>
      <c r="S3836" s="27">
        <f t="shared" si="236"/>
        <v>5863.2000000000007</v>
      </c>
      <c r="T3836" s="27">
        <f>IF(K3836&lt;'User input'!$I$9,'User input'!$J$8,IF(K3836&lt;'User input'!$I$10,'User input'!$J$9,IF(K3836&lt;'User input'!$I$11,'User input'!$J$10,'User input'!$J$11)))*S3836</f>
        <v>293.16000000000003</v>
      </c>
      <c r="U3836" s="27">
        <f>K3836*'User input'!$J$17+'User input'!$J$16</f>
        <v>0.5</v>
      </c>
    </row>
    <row r="3837" spans="1:21" x14ac:dyDescent="0.25">
      <c r="A3837" s="17">
        <v>3935</v>
      </c>
      <c r="B3837" s="6" t="s">
        <v>955</v>
      </c>
      <c r="C3837" s="6" t="s">
        <v>387</v>
      </c>
      <c r="D3837" s="6" t="s">
        <v>28</v>
      </c>
      <c r="E3837" s="6" t="s">
        <v>29</v>
      </c>
      <c r="F3837" s="15">
        <v>30</v>
      </c>
      <c r="G3837" s="6" t="s">
        <v>8774</v>
      </c>
      <c r="H3837" s="6" t="s">
        <v>5715</v>
      </c>
      <c r="I3837" s="6" t="s">
        <v>93</v>
      </c>
      <c r="J3837" s="7">
        <v>43966</v>
      </c>
      <c r="K3837" s="15">
        <v>41</v>
      </c>
      <c r="L3837" s="6" t="s">
        <v>157</v>
      </c>
      <c r="M3837" s="6">
        <f t="shared" si="237"/>
        <v>2020</v>
      </c>
      <c r="N3837" s="6">
        <f t="shared" si="238"/>
        <v>5</v>
      </c>
      <c r="O3837" s="6" t="str">
        <f>VLOOKUP(L3837,'User input'!$D$6:$E$16,2,FALSE)</f>
        <v>Ultrathing V3</v>
      </c>
      <c r="P3837" s="6">
        <f>VLOOKUP(L3837,'User input'!$D$6:$G$16,3,FALSE)</f>
        <v>3.39</v>
      </c>
      <c r="Q3837" s="6">
        <f>VLOOKUP(L3837,'User input'!$D$6:$G$16,4,FALSE)</f>
        <v>24</v>
      </c>
      <c r="R3837" s="6">
        <f t="shared" si="239"/>
        <v>984</v>
      </c>
      <c r="S3837" s="26">
        <f t="shared" si="236"/>
        <v>3335.76</v>
      </c>
      <c r="T3837" s="26">
        <f>IF(K3837&lt;'User input'!$I$9,'User input'!$J$8,IF(K3837&lt;'User input'!$I$10,'User input'!$J$9,IF(K3837&lt;'User input'!$I$11,'User input'!$J$10,'User input'!$J$11)))*S3837</f>
        <v>100.0728</v>
      </c>
      <c r="U3837" s="26">
        <f>K3837*'User input'!$J$17+'User input'!$J$16</f>
        <v>0.5</v>
      </c>
    </row>
    <row r="3838" spans="1:21" x14ac:dyDescent="0.25">
      <c r="A3838" s="18">
        <v>3936</v>
      </c>
      <c r="B3838" s="10" t="s">
        <v>703</v>
      </c>
      <c r="C3838" s="10" t="s">
        <v>1628</v>
      </c>
      <c r="D3838" s="10" t="s">
        <v>28</v>
      </c>
      <c r="E3838" s="10" t="s">
        <v>29</v>
      </c>
      <c r="F3838" s="16">
        <v>60</v>
      </c>
      <c r="G3838" s="10" t="s">
        <v>8774</v>
      </c>
      <c r="H3838" s="10" t="s">
        <v>5822</v>
      </c>
      <c r="I3838" s="10" t="s">
        <v>25</v>
      </c>
      <c r="J3838" s="11">
        <v>44367</v>
      </c>
      <c r="K3838" s="16">
        <v>36</v>
      </c>
      <c r="L3838" s="10" t="s">
        <v>62</v>
      </c>
      <c r="M3838" s="10">
        <f t="shared" si="237"/>
        <v>2021</v>
      </c>
      <c r="N3838" s="10">
        <f t="shared" si="238"/>
        <v>6</v>
      </c>
      <c r="O3838" s="10" t="str">
        <f>VLOOKUP(L3838,'User input'!$D$6:$E$16,2,FALSE)</f>
        <v>Ultrathing V4</v>
      </c>
      <c r="P3838" s="10">
        <f>VLOOKUP(L3838,'User input'!$D$6:$G$16,3,FALSE)</f>
        <v>3.99</v>
      </c>
      <c r="Q3838" s="10">
        <f>VLOOKUP(L3838,'User input'!$D$6:$G$16,4,FALSE)</f>
        <v>24</v>
      </c>
      <c r="R3838" s="10">
        <f t="shared" si="239"/>
        <v>864</v>
      </c>
      <c r="S3838" s="27">
        <f t="shared" si="236"/>
        <v>3447.36</v>
      </c>
      <c r="T3838" s="27">
        <f>IF(K3838&lt;'User input'!$I$9,'User input'!$J$8,IF(K3838&lt;'User input'!$I$10,'User input'!$J$9,IF(K3838&lt;'User input'!$I$11,'User input'!$J$10,'User input'!$J$11)))*S3838</f>
        <v>103.4208</v>
      </c>
      <c r="U3838" s="27">
        <f>K3838*'User input'!$J$17+'User input'!$J$16</f>
        <v>0.5</v>
      </c>
    </row>
    <row r="3839" spans="1:21" x14ac:dyDescent="0.25">
      <c r="A3839" s="17">
        <v>3937</v>
      </c>
      <c r="B3839" s="6" t="s">
        <v>6273</v>
      </c>
      <c r="C3839" s="6" t="s">
        <v>584</v>
      </c>
      <c r="D3839" s="6" t="s">
        <v>28</v>
      </c>
      <c r="E3839" s="6" t="s">
        <v>29</v>
      </c>
      <c r="F3839" s="15">
        <v>30</v>
      </c>
      <c r="G3839" s="6" t="s">
        <v>8775</v>
      </c>
      <c r="H3839" s="6" t="s">
        <v>928</v>
      </c>
      <c r="I3839" s="6" t="s">
        <v>929</v>
      </c>
      <c r="J3839" s="7">
        <v>44233</v>
      </c>
      <c r="K3839" s="15">
        <v>22</v>
      </c>
      <c r="L3839" s="6" t="s">
        <v>52</v>
      </c>
      <c r="M3839" s="6">
        <f t="shared" si="237"/>
        <v>2021</v>
      </c>
      <c r="N3839" s="6">
        <f t="shared" si="238"/>
        <v>2</v>
      </c>
      <c r="O3839" s="6" t="str">
        <f>VLOOKUP(L3839,'User input'!$D$6:$E$16,2,FALSE)</f>
        <v>Megawidget S</v>
      </c>
      <c r="P3839" s="6">
        <f>VLOOKUP(L3839,'User input'!$D$6:$G$16,3,FALSE)</f>
        <v>0.69</v>
      </c>
      <c r="Q3839" s="6">
        <f>VLOOKUP(L3839,'User input'!$D$6:$G$16,4,FALSE)</f>
        <v>24</v>
      </c>
      <c r="R3839" s="6">
        <f t="shared" si="239"/>
        <v>528</v>
      </c>
      <c r="S3839" s="26">
        <f t="shared" si="236"/>
        <v>364.32</v>
      </c>
      <c r="T3839" s="26">
        <f>IF(K3839&lt;'User input'!$I$9,'User input'!$J$8,IF(K3839&lt;'User input'!$I$10,'User input'!$J$9,IF(K3839&lt;'User input'!$I$11,'User input'!$J$10,'User input'!$J$11)))*S3839</f>
        <v>10.929599999999999</v>
      </c>
      <c r="U3839" s="26">
        <f>K3839*'User input'!$J$17+'User input'!$J$16</f>
        <v>0.5</v>
      </c>
    </row>
    <row r="3840" spans="1:21" x14ac:dyDescent="0.25">
      <c r="A3840" s="18">
        <v>3938</v>
      </c>
      <c r="B3840" s="10" t="s">
        <v>8776</v>
      </c>
      <c r="C3840" s="10" t="s">
        <v>1132</v>
      </c>
      <c r="D3840" s="10" t="s">
        <v>15</v>
      </c>
      <c r="E3840" s="10" t="s">
        <v>16</v>
      </c>
      <c r="F3840" s="16">
        <v>60</v>
      </c>
      <c r="G3840" s="10" t="s">
        <v>8777</v>
      </c>
      <c r="H3840" s="10" t="s">
        <v>8778</v>
      </c>
      <c r="I3840" s="10" t="s">
        <v>3885</v>
      </c>
      <c r="J3840" s="11">
        <v>44440</v>
      </c>
      <c r="K3840" s="16">
        <v>45</v>
      </c>
      <c r="L3840" s="10" t="s">
        <v>99</v>
      </c>
      <c r="M3840" s="10">
        <f t="shared" si="237"/>
        <v>2021</v>
      </c>
      <c r="N3840" s="10">
        <f t="shared" si="238"/>
        <v>9</v>
      </c>
      <c r="O3840" s="10" t="str">
        <f>VLOOKUP(L3840,'User input'!$D$6:$E$16,2,FALSE)</f>
        <v>Superwossname</v>
      </c>
      <c r="P3840" s="10">
        <f>VLOOKUP(L3840,'User input'!$D$6:$G$16,3,FALSE)</f>
        <v>3.49</v>
      </c>
      <c r="Q3840" s="10">
        <f>VLOOKUP(L3840,'User input'!$D$6:$G$16,4,FALSE)</f>
        <v>20</v>
      </c>
      <c r="R3840" s="10">
        <f t="shared" si="239"/>
        <v>900</v>
      </c>
      <c r="S3840" s="27">
        <f t="shared" si="236"/>
        <v>3141</v>
      </c>
      <c r="T3840" s="27">
        <f>IF(K3840&lt;'User input'!$I$9,'User input'!$J$8,IF(K3840&lt;'User input'!$I$10,'User input'!$J$9,IF(K3840&lt;'User input'!$I$11,'User input'!$J$10,'User input'!$J$11)))*S3840</f>
        <v>94.22999999999999</v>
      </c>
      <c r="U3840" s="27">
        <f>K3840*'User input'!$J$17+'User input'!$J$16</f>
        <v>0.5</v>
      </c>
    </row>
    <row r="3841" spans="1:21" x14ac:dyDescent="0.25">
      <c r="A3841" s="17">
        <v>3939</v>
      </c>
      <c r="B3841" s="6" t="s">
        <v>8779</v>
      </c>
      <c r="C3841" s="6" t="s">
        <v>1053</v>
      </c>
      <c r="D3841" s="6" t="s">
        <v>15</v>
      </c>
      <c r="E3841" s="6" t="s">
        <v>16</v>
      </c>
      <c r="F3841" s="15">
        <v>30</v>
      </c>
      <c r="G3841" s="6" t="s">
        <v>8780</v>
      </c>
      <c r="H3841" s="6" t="s">
        <v>201</v>
      </c>
      <c r="I3841" s="6" t="s">
        <v>32</v>
      </c>
      <c r="J3841" s="7">
        <v>43915</v>
      </c>
      <c r="K3841" s="15">
        <v>32</v>
      </c>
      <c r="L3841" s="6" t="s">
        <v>33</v>
      </c>
      <c r="M3841" s="6">
        <f t="shared" si="237"/>
        <v>2020</v>
      </c>
      <c r="N3841" s="6">
        <f t="shared" si="238"/>
        <v>3</v>
      </c>
      <c r="O3841" s="6" t="str">
        <f>VLOOKUP(L3841,'User input'!$D$6:$E$16,2,FALSE)</f>
        <v>Megawidget L</v>
      </c>
      <c r="P3841" s="6">
        <f>VLOOKUP(L3841,'User input'!$D$6:$G$16,3,FALSE)</f>
        <v>1.79</v>
      </c>
      <c r="Q3841" s="6">
        <f>VLOOKUP(L3841,'User input'!$D$6:$G$16,4,FALSE)</f>
        <v>24</v>
      </c>
      <c r="R3841" s="6">
        <f t="shared" si="239"/>
        <v>768</v>
      </c>
      <c r="S3841" s="26">
        <f t="shared" si="236"/>
        <v>1374.72</v>
      </c>
      <c r="T3841" s="26">
        <f>IF(K3841&lt;'User input'!$I$9,'User input'!$J$8,IF(K3841&lt;'User input'!$I$10,'User input'!$J$9,IF(K3841&lt;'User input'!$I$11,'User input'!$J$10,'User input'!$J$11)))*S3841</f>
        <v>41.241599999999998</v>
      </c>
      <c r="U3841" s="26">
        <f>K3841*'User input'!$J$17+'User input'!$J$16</f>
        <v>0.5</v>
      </c>
    </row>
    <row r="3842" spans="1:21" x14ac:dyDescent="0.25">
      <c r="A3842" s="18">
        <v>3940</v>
      </c>
      <c r="B3842" s="10" t="s">
        <v>8781</v>
      </c>
      <c r="C3842" s="10" t="s">
        <v>3579</v>
      </c>
      <c r="D3842" s="10" t="s">
        <v>49</v>
      </c>
      <c r="E3842" s="10" t="s">
        <v>16</v>
      </c>
      <c r="F3842" s="16">
        <v>60</v>
      </c>
      <c r="G3842" s="10" t="s">
        <v>8782</v>
      </c>
      <c r="H3842" s="10" t="s">
        <v>1219</v>
      </c>
      <c r="I3842" s="10" t="s">
        <v>25</v>
      </c>
      <c r="J3842" s="11">
        <v>44526</v>
      </c>
      <c r="K3842" s="16">
        <v>22</v>
      </c>
      <c r="L3842" s="10" t="s">
        <v>20</v>
      </c>
      <c r="M3842" s="10">
        <f t="shared" si="237"/>
        <v>2021</v>
      </c>
      <c r="N3842" s="10">
        <f t="shared" si="238"/>
        <v>11</v>
      </c>
      <c r="O3842" s="10" t="str">
        <f>VLOOKUP(L3842,'User input'!$D$6:$E$16,2,FALSE)</f>
        <v>Hyperwotsit</v>
      </c>
      <c r="P3842" s="10">
        <f>VLOOKUP(L3842,'User input'!$D$6:$G$16,3,FALSE)</f>
        <v>2.0099999999999998</v>
      </c>
      <c r="Q3842" s="10">
        <f>VLOOKUP(L3842,'User input'!$D$6:$G$16,4,FALSE)</f>
        <v>20</v>
      </c>
      <c r="R3842" s="10">
        <f t="shared" si="239"/>
        <v>440</v>
      </c>
      <c r="S3842" s="27">
        <f t="shared" si="236"/>
        <v>884.39999999999986</v>
      </c>
      <c r="T3842" s="27">
        <f>IF(K3842&lt;'User input'!$I$9,'User input'!$J$8,IF(K3842&lt;'User input'!$I$10,'User input'!$J$9,IF(K3842&lt;'User input'!$I$11,'User input'!$J$10,'User input'!$J$11)))*S3842</f>
        <v>26.531999999999996</v>
      </c>
      <c r="U3842" s="27">
        <f>K3842*'User input'!$J$17+'User input'!$J$16</f>
        <v>0.5</v>
      </c>
    </row>
    <row r="3843" spans="1:21" x14ac:dyDescent="0.25">
      <c r="A3843" s="17">
        <v>3941</v>
      </c>
      <c r="B3843" s="6" t="s">
        <v>1314</v>
      </c>
      <c r="C3843" s="6" t="s">
        <v>4155</v>
      </c>
      <c r="D3843" s="6" t="s">
        <v>41</v>
      </c>
      <c r="E3843" s="6" t="s">
        <v>16</v>
      </c>
      <c r="F3843" s="15">
        <v>60</v>
      </c>
      <c r="G3843" s="6" t="s">
        <v>8783</v>
      </c>
      <c r="H3843" s="6" t="s">
        <v>915</v>
      </c>
      <c r="I3843" s="6" t="s">
        <v>176</v>
      </c>
      <c r="J3843" s="7">
        <v>43876</v>
      </c>
      <c r="K3843" s="15">
        <v>83</v>
      </c>
      <c r="L3843" s="6" t="s">
        <v>157</v>
      </c>
      <c r="M3843" s="6">
        <f t="shared" si="237"/>
        <v>2020</v>
      </c>
      <c r="N3843" s="6">
        <f t="shared" si="238"/>
        <v>2</v>
      </c>
      <c r="O3843" s="6" t="str">
        <f>VLOOKUP(L3843,'User input'!$D$6:$E$16,2,FALSE)</f>
        <v>Ultrathing V3</v>
      </c>
      <c r="P3843" s="6">
        <f>VLOOKUP(L3843,'User input'!$D$6:$G$16,3,FALSE)</f>
        <v>3.39</v>
      </c>
      <c r="Q3843" s="6">
        <f>VLOOKUP(L3843,'User input'!$D$6:$G$16,4,FALSE)</f>
        <v>24</v>
      </c>
      <c r="R3843" s="6">
        <f t="shared" si="239"/>
        <v>1992</v>
      </c>
      <c r="S3843" s="26">
        <f t="shared" si="236"/>
        <v>6752.88</v>
      </c>
      <c r="T3843" s="26">
        <f>IF(K3843&lt;'User input'!$I$9,'User input'!$J$8,IF(K3843&lt;'User input'!$I$10,'User input'!$J$9,IF(K3843&lt;'User input'!$I$11,'User input'!$J$10,'User input'!$J$11)))*S3843</f>
        <v>337.64400000000001</v>
      </c>
      <c r="U3843" s="26">
        <f>K3843*'User input'!$J$17+'User input'!$J$16</f>
        <v>0.5</v>
      </c>
    </row>
    <row r="3844" spans="1:21" x14ac:dyDescent="0.25">
      <c r="A3844" s="18">
        <v>3942</v>
      </c>
      <c r="B3844" s="10" t="s">
        <v>5969</v>
      </c>
      <c r="C3844" s="10" t="s">
        <v>1025</v>
      </c>
      <c r="D3844" s="10" t="s">
        <v>28</v>
      </c>
      <c r="E3844" s="10" t="s">
        <v>29</v>
      </c>
      <c r="F3844" s="16">
        <v>60</v>
      </c>
      <c r="G3844" s="10" t="s">
        <v>8784</v>
      </c>
      <c r="H3844" s="10" t="s">
        <v>3437</v>
      </c>
      <c r="I3844" s="10" t="s">
        <v>185</v>
      </c>
      <c r="J3844" s="11">
        <v>43917</v>
      </c>
      <c r="K3844" s="16">
        <v>9</v>
      </c>
      <c r="L3844" s="10" t="s">
        <v>33</v>
      </c>
      <c r="M3844" s="10">
        <f t="shared" si="237"/>
        <v>2020</v>
      </c>
      <c r="N3844" s="10">
        <f t="shared" si="238"/>
        <v>3</v>
      </c>
      <c r="O3844" s="10" t="str">
        <f>VLOOKUP(L3844,'User input'!$D$6:$E$16,2,FALSE)</f>
        <v>Megawidget L</v>
      </c>
      <c r="P3844" s="10">
        <f>VLOOKUP(L3844,'User input'!$D$6:$G$16,3,FALSE)</f>
        <v>1.79</v>
      </c>
      <c r="Q3844" s="10">
        <f>VLOOKUP(L3844,'User input'!$D$6:$G$16,4,FALSE)</f>
        <v>24</v>
      </c>
      <c r="R3844" s="10">
        <f t="shared" si="239"/>
        <v>216</v>
      </c>
      <c r="S3844" s="27">
        <f t="shared" si="236"/>
        <v>386.64</v>
      </c>
      <c r="T3844" s="27">
        <f>IF(K3844&lt;'User input'!$I$9,'User input'!$J$8,IF(K3844&lt;'User input'!$I$10,'User input'!$J$9,IF(K3844&lt;'User input'!$I$11,'User input'!$J$10,'User input'!$J$11)))*S3844</f>
        <v>0</v>
      </c>
      <c r="U3844" s="27">
        <f>K3844*'User input'!$J$17+'User input'!$J$16</f>
        <v>0.5</v>
      </c>
    </row>
    <row r="3845" spans="1:21" x14ac:dyDescent="0.25">
      <c r="A3845" s="17">
        <v>3943</v>
      </c>
      <c r="B3845" s="6" t="s">
        <v>8785</v>
      </c>
      <c r="C3845" s="6" t="s">
        <v>5507</v>
      </c>
      <c r="D3845" s="6" t="s">
        <v>49</v>
      </c>
      <c r="E3845" s="6" t="s">
        <v>16</v>
      </c>
      <c r="F3845" s="15">
        <v>60</v>
      </c>
      <c r="G3845" s="6" t="s">
        <v>8786</v>
      </c>
      <c r="H3845" s="6" t="s">
        <v>3043</v>
      </c>
      <c r="I3845" s="6" t="s">
        <v>32</v>
      </c>
      <c r="J3845" s="7">
        <v>44374</v>
      </c>
      <c r="K3845" s="15">
        <v>55</v>
      </c>
      <c r="L3845" s="6" t="s">
        <v>33</v>
      </c>
      <c r="M3845" s="6">
        <f t="shared" si="237"/>
        <v>2021</v>
      </c>
      <c r="N3845" s="6">
        <f t="shared" si="238"/>
        <v>6</v>
      </c>
      <c r="O3845" s="6" t="str">
        <f>VLOOKUP(L3845,'User input'!$D$6:$E$16,2,FALSE)</f>
        <v>Megawidget L</v>
      </c>
      <c r="P3845" s="6">
        <f>VLOOKUP(L3845,'User input'!$D$6:$G$16,3,FALSE)</f>
        <v>1.79</v>
      </c>
      <c r="Q3845" s="6">
        <f>VLOOKUP(L3845,'User input'!$D$6:$G$16,4,FALSE)</f>
        <v>24</v>
      </c>
      <c r="R3845" s="6">
        <f t="shared" si="239"/>
        <v>1320</v>
      </c>
      <c r="S3845" s="26">
        <f t="shared" ref="S3845:S3908" si="240">R3845*P3845</f>
        <v>2362.8000000000002</v>
      </c>
      <c r="T3845" s="26">
        <f>IF(K3845&lt;'User input'!$I$9,'User input'!$J$8,IF(K3845&lt;'User input'!$I$10,'User input'!$J$9,IF(K3845&lt;'User input'!$I$11,'User input'!$J$10,'User input'!$J$11)))*S3845</f>
        <v>118.14000000000001</v>
      </c>
      <c r="U3845" s="26">
        <f>K3845*'User input'!$J$17+'User input'!$J$16</f>
        <v>0.5</v>
      </c>
    </row>
    <row r="3846" spans="1:21" x14ac:dyDescent="0.25">
      <c r="A3846" s="18">
        <v>3944</v>
      </c>
      <c r="B3846" s="10" t="s">
        <v>8721</v>
      </c>
      <c r="C3846" s="10" t="s">
        <v>5364</v>
      </c>
      <c r="D3846" s="10" t="s">
        <v>28</v>
      </c>
      <c r="E3846" s="10" t="s">
        <v>29</v>
      </c>
      <c r="F3846" s="16">
        <v>60</v>
      </c>
      <c r="G3846" s="10" t="s">
        <v>8787</v>
      </c>
      <c r="H3846" s="10" t="s">
        <v>2532</v>
      </c>
      <c r="I3846" s="10" t="s">
        <v>2533</v>
      </c>
      <c r="J3846" s="11">
        <v>44128</v>
      </c>
      <c r="K3846" s="16">
        <v>4</v>
      </c>
      <c r="L3846" s="10" t="s">
        <v>33</v>
      </c>
      <c r="M3846" s="10">
        <f t="shared" ref="M3846:M3909" si="241">YEAR(J3846)</f>
        <v>2020</v>
      </c>
      <c r="N3846" s="10">
        <f t="shared" ref="N3846:N3909" si="242">MONTH(J3846)</f>
        <v>10</v>
      </c>
      <c r="O3846" s="10" t="str">
        <f>VLOOKUP(L3846,'User input'!$D$6:$E$16,2,FALSE)</f>
        <v>Megawidget L</v>
      </c>
      <c r="P3846" s="10">
        <f>VLOOKUP(L3846,'User input'!$D$6:$G$16,3,FALSE)</f>
        <v>1.79</v>
      </c>
      <c r="Q3846" s="10">
        <f>VLOOKUP(L3846,'User input'!$D$6:$G$16,4,FALSE)</f>
        <v>24</v>
      </c>
      <c r="R3846" s="10">
        <f t="shared" ref="R3846:R3909" si="243">K3846*Q3846</f>
        <v>96</v>
      </c>
      <c r="S3846" s="27">
        <f t="shared" si="240"/>
        <v>171.84</v>
      </c>
      <c r="T3846" s="27">
        <f>IF(K3846&lt;'User input'!$I$9,'User input'!$J$8,IF(K3846&lt;'User input'!$I$10,'User input'!$J$9,IF(K3846&lt;'User input'!$I$11,'User input'!$J$10,'User input'!$J$11)))*S3846</f>
        <v>0</v>
      </c>
      <c r="U3846" s="27">
        <f>K3846*'User input'!$J$17+'User input'!$J$16</f>
        <v>0.5</v>
      </c>
    </row>
    <row r="3847" spans="1:21" x14ac:dyDescent="0.25">
      <c r="A3847" s="17">
        <v>3945</v>
      </c>
      <c r="B3847" s="6" t="s">
        <v>8788</v>
      </c>
      <c r="C3847" s="6" t="s">
        <v>3694</v>
      </c>
      <c r="D3847" s="6" t="s">
        <v>49</v>
      </c>
      <c r="E3847" s="6" t="s">
        <v>16</v>
      </c>
      <c r="F3847" s="15">
        <v>90</v>
      </c>
      <c r="G3847" s="6" t="s">
        <v>8789</v>
      </c>
      <c r="H3847" s="6" t="s">
        <v>3687</v>
      </c>
      <c r="I3847" s="6" t="s">
        <v>2973</v>
      </c>
      <c r="J3847" s="7">
        <v>44206</v>
      </c>
      <c r="K3847" s="15">
        <v>62</v>
      </c>
      <c r="L3847" s="6" t="s">
        <v>39</v>
      </c>
      <c r="M3847" s="6">
        <f t="shared" si="241"/>
        <v>2021</v>
      </c>
      <c r="N3847" s="6">
        <f t="shared" si="242"/>
        <v>1</v>
      </c>
      <c r="O3847" s="6" t="str">
        <f>VLOOKUP(L3847,'User input'!$D$6:$E$16,2,FALSE)</f>
        <v>Ultrathing V1</v>
      </c>
      <c r="P3847" s="6">
        <f>VLOOKUP(L3847,'User input'!$D$6:$G$16,3,FALSE)</f>
        <v>1.79</v>
      </c>
      <c r="Q3847" s="6">
        <f>VLOOKUP(L3847,'User input'!$D$6:$G$16,4,FALSE)</f>
        <v>17</v>
      </c>
      <c r="R3847" s="6">
        <f t="shared" si="243"/>
        <v>1054</v>
      </c>
      <c r="S3847" s="26">
        <f t="shared" si="240"/>
        <v>1886.66</v>
      </c>
      <c r="T3847" s="26">
        <f>IF(K3847&lt;'User input'!$I$9,'User input'!$J$8,IF(K3847&lt;'User input'!$I$10,'User input'!$J$9,IF(K3847&lt;'User input'!$I$11,'User input'!$J$10,'User input'!$J$11)))*S3847</f>
        <v>94.333000000000013</v>
      </c>
      <c r="U3847" s="26">
        <f>K3847*'User input'!$J$17+'User input'!$J$16</f>
        <v>0.5</v>
      </c>
    </row>
    <row r="3848" spans="1:21" x14ac:dyDescent="0.25">
      <c r="A3848" s="18">
        <v>3946</v>
      </c>
      <c r="B3848" s="10" t="s">
        <v>7679</v>
      </c>
      <c r="C3848" s="10" t="s">
        <v>8790</v>
      </c>
      <c r="D3848" s="10" t="s">
        <v>28</v>
      </c>
      <c r="E3848" s="10" t="s">
        <v>29</v>
      </c>
      <c r="F3848" s="16">
        <v>30</v>
      </c>
      <c r="G3848" s="10" t="s">
        <v>8791</v>
      </c>
      <c r="H3848" s="10" t="s">
        <v>2111</v>
      </c>
      <c r="I3848" s="10" t="s">
        <v>38</v>
      </c>
      <c r="J3848" s="11">
        <v>44069</v>
      </c>
      <c r="K3848" s="16">
        <v>74</v>
      </c>
      <c r="L3848" s="10" t="s">
        <v>33</v>
      </c>
      <c r="M3848" s="10">
        <f t="shared" si="241"/>
        <v>2020</v>
      </c>
      <c r="N3848" s="10">
        <f t="shared" si="242"/>
        <v>8</v>
      </c>
      <c r="O3848" s="10" t="str">
        <f>VLOOKUP(L3848,'User input'!$D$6:$E$16,2,FALSE)</f>
        <v>Megawidget L</v>
      </c>
      <c r="P3848" s="10">
        <f>VLOOKUP(L3848,'User input'!$D$6:$G$16,3,FALSE)</f>
        <v>1.79</v>
      </c>
      <c r="Q3848" s="10">
        <f>VLOOKUP(L3848,'User input'!$D$6:$G$16,4,FALSE)</f>
        <v>24</v>
      </c>
      <c r="R3848" s="10">
        <f t="shared" si="243"/>
        <v>1776</v>
      </c>
      <c r="S3848" s="27">
        <f t="shared" si="240"/>
        <v>3179.04</v>
      </c>
      <c r="T3848" s="27">
        <f>IF(K3848&lt;'User input'!$I$9,'User input'!$J$8,IF(K3848&lt;'User input'!$I$10,'User input'!$J$9,IF(K3848&lt;'User input'!$I$11,'User input'!$J$10,'User input'!$J$11)))*S3848</f>
        <v>158.952</v>
      </c>
      <c r="U3848" s="27">
        <f>K3848*'User input'!$J$17+'User input'!$J$16</f>
        <v>0.5</v>
      </c>
    </row>
    <row r="3849" spans="1:21" x14ac:dyDescent="0.25">
      <c r="A3849" s="17">
        <v>3947</v>
      </c>
      <c r="B3849" s="6" t="s">
        <v>924</v>
      </c>
      <c r="C3849" s="6" t="s">
        <v>4394</v>
      </c>
      <c r="D3849" s="6" t="s">
        <v>28</v>
      </c>
      <c r="E3849" s="6" t="s">
        <v>29</v>
      </c>
      <c r="F3849" s="15">
        <v>90</v>
      </c>
      <c r="G3849" s="6" t="s">
        <v>8792</v>
      </c>
      <c r="H3849" s="6" t="s">
        <v>6066</v>
      </c>
      <c r="I3849" s="6" t="s">
        <v>122</v>
      </c>
      <c r="J3849" s="7">
        <v>43546</v>
      </c>
      <c r="K3849" s="15">
        <v>78</v>
      </c>
      <c r="L3849" s="6" t="s">
        <v>157</v>
      </c>
      <c r="M3849" s="6">
        <f t="shared" si="241"/>
        <v>2019</v>
      </c>
      <c r="N3849" s="6">
        <f t="shared" si="242"/>
        <v>3</v>
      </c>
      <c r="O3849" s="6" t="str">
        <f>VLOOKUP(L3849,'User input'!$D$6:$E$16,2,FALSE)</f>
        <v>Ultrathing V3</v>
      </c>
      <c r="P3849" s="6">
        <f>VLOOKUP(L3849,'User input'!$D$6:$G$16,3,FALSE)</f>
        <v>3.39</v>
      </c>
      <c r="Q3849" s="6">
        <f>VLOOKUP(L3849,'User input'!$D$6:$G$16,4,FALSE)</f>
        <v>24</v>
      </c>
      <c r="R3849" s="6">
        <f t="shared" si="243"/>
        <v>1872</v>
      </c>
      <c r="S3849" s="26">
        <f t="shared" si="240"/>
        <v>6346.08</v>
      </c>
      <c r="T3849" s="26">
        <f>IF(K3849&lt;'User input'!$I$9,'User input'!$J$8,IF(K3849&lt;'User input'!$I$10,'User input'!$J$9,IF(K3849&lt;'User input'!$I$11,'User input'!$J$10,'User input'!$J$11)))*S3849</f>
        <v>317.30400000000003</v>
      </c>
      <c r="U3849" s="26">
        <f>K3849*'User input'!$J$17+'User input'!$J$16</f>
        <v>0.5</v>
      </c>
    </row>
    <row r="3850" spans="1:21" x14ac:dyDescent="0.25">
      <c r="A3850" s="18">
        <v>3948</v>
      </c>
      <c r="B3850" s="10" t="s">
        <v>917</v>
      </c>
      <c r="C3850" s="10" t="s">
        <v>2144</v>
      </c>
      <c r="D3850" s="10" t="s">
        <v>28</v>
      </c>
      <c r="E3850" s="10" t="s">
        <v>29</v>
      </c>
      <c r="F3850" s="16">
        <v>60</v>
      </c>
      <c r="G3850" s="10" t="s">
        <v>8793</v>
      </c>
      <c r="H3850" s="10" t="s">
        <v>6489</v>
      </c>
      <c r="I3850" s="10" t="s">
        <v>32</v>
      </c>
      <c r="J3850" s="11">
        <v>44272</v>
      </c>
      <c r="K3850" s="16">
        <v>48</v>
      </c>
      <c r="L3850" s="10" t="s">
        <v>78</v>
      </c>
      <c r="M3850" s="10">
        <f t="shared" si="241"/>
        <v>2021</v>
      </c>
      <c r="N3850" s="10">
        <f t="shared" si="242"/>
        <v>3</v>
      </c>
      <c r="O3850" s="10" t="str">
        <f>VLOOKUP(L3850,'User input'!$D$6:$E$16,2,FALSE)</f>
        <v>Ultrathing V2</v>
      </c>
      <c r="P3850" s="10">
        <f>VLOOKUP(L3850,'User input'!$D$6:$G$16,3,FALSE)</f>
        <v>2.95</v>
      </c>
      <c r="Q3850" s="10">
        <f>VLOOKUP(L3850,'User input'!$D$6:$G$16,4,FALSE)</f>
        <v>20</v>
      </c>
      <c r="R3850" s="10">
        <f t="shared" si="243"/>
        <v>960</v>
      </c>
      <c r="S3850" s="27">
        <f t="shared" si="240"/>
        <v>2832</v>
      </c>
      <c r="T3850" s="27">
        <f>IF(K3850&lt;'User input'!$I$9,'User input'!$J$8,IF(K3850&lt;'User input'!$I$10,'User input'!$J$9,IF(K3850&lt;'User input'!$I$11,'User input'!$J$10,'User input'!$J$11)))*S3850</f>
        <v>84.96</v>
      </c>
      <c r="U3850" s="27">
        <f>K3850*'User input'!$J$17+'User input'!$J$16</f>
        <v>0.5</v>
      </c>
    </row>
    <row r="3851" spans="1:21" x14ac:dyDescent="0.25">
      <c r="A3851" s="17">
        <v>3949</v>
      </c>
      <c r="B3851" s="6" t="s">
        <v>8171</v>
      </c>
      <c r="C3851" s="6" t="s">
        <v>2009</v>
      </c>
      <c r="D3851" s="6" t="s">
        <v>28</v>
      </c>
      <c r="E3851" s="6" t="s">
        <v>29</v>
      </c>
      <c r="F3851" s="15">
        <v>30</v>
      </c>
      <c r="G3851" s="6" t="s">
        <v>8794</v>
      </c>
      <c r="H3851" s="6" t="s">
        <v>3974</v>
      </c>
      <c r="I3851" s="6" t="s">
        <v>550</v>
      </c>
      <c r="J3851" s="7">
        <v>43557</v>
      </c>
      <c r="K3851" s="15">
        <v>7</v>
      </c>
      <c r="L3851" s="6" t="s">
        <v>33</v>
      </c>
      <c r="M3851" s="6">
        <f t="shared" si="241"/>
        <v>2019</v>
      </c>
      <c r="N3851" s="6">
        <f t="shared" si="242"/>
        <v>4</v>
      </c>
      <c r="O3851" s="6" t="str">
        <f>VLOOKUP(L3851,'User input'!$D$6:$E$16,2,FALSE)</f>
        <v>Megawidget L</v>
      </c>
      <c r="P3851" s="6">
        <f>VLOOKUP(L3851,'User input'!$D$6:$G$16,3,FALSE)</f>
        <v>1.79</v>
      </c>
      <c r="Q3851" s="6">
        <f>VLOOKUP(L3851,'User input'!$D$6:$G$16,4,FALSE)</f>
        <v>24</v>
      </c>
      <c r="R3851" s="6">
        <f t="shared" si="243"/>
        <v>168</v>
      </c>
      <c r="S3851" s="26">
        <f t="shared" si="240"/>
        <v>300.72000000000003</v>
      </c>
      <c r="T3851" s="26">
        <f>IF(K3851&lt;'User input'!$I$9,'User input'!$J$8,IF(K3851&lt;'User input'!$I$10,'User input'!$J$9,IF(K3851&lt;'User input'!$I$11,'User input'!$J$10,'User input'!$J$11)))*S3851</f>
        <v>0</v>
      </c>
      <c r="U3851" s="26">
        <f>K3851*'User input'!$J$17+'User input'!$J$16</f>
        <v>0.5</v>
      </c>
    </row>
    <row r="3852" spans="1:21" x14ac:dyDescent="0.25">
      <c r="A3852" s="18">
        <v>3950</v>
      </c>
      <c r="B3852" s="10" t="s">
        <v>8795</v>
      </c>
      <c r="C3852" s="10" t="s">
        <v>6425</v>
      </c>
      <c r="D3852" s="10" t="s">
        <v>49</v>
      </c>
      <c r="E3852" s="10" t="s">
        <v>16</v>
      </c>
      <c r="F3852" s="16">
        <v>30</v>
      </c>
      <c r="G3852" s="10" t="s">
        <v>8794</v>
      </c>
      <c r="H3852" s="10" t="s">
        <v>6180</v>
      </c>
      <c r="I3852" s="10" t="s">
        <v>291</v>
      </c>
      <c r="J3852" s="11">
        <v>43796</v>
      </c>
      <c r="K3852" s="16">
        <v>40</v>
      </c>
      <c r="L3852" s="10" t="s">
        <v>68</v>
      </c>
      <c r="M3852" s="10">
        <f t="shared" si="241"/>
        <v>2019</v>
      </c>
      <c r="N3852" s="10">
        <f t="shared" si="242"/>
        <v>11</v>
      </c>
      <c r="O3852" s="10" t="str">
        <f>VLOOKUP(L3852,'User input'!$D$6:$E$16,2,FALSE)</f>
        <v>Megawidget M</v>
      </c>
      <c r="P3852" s="10">
        <f>VLOOKUP(L3852,'User input'!$D$6:$G$16,3,FALSE)</f>
        <v>1.29</v>
      </c>
      <c r="Q3852" s="10">
        <f>VLOOKUP(L3852,'User input'!$D$6:$G$16,4,FALSE)</f>
        <v>24</v>
      </c>
      <c r="R3852" s="10">
        <f t="shared" si="243"/>
        <v>960</v>
      </c>
      <c r="S3852" s="27">
        <f t="shared" si="240"/>
        <v>1238.4000000000001</v>
      </c>
      <c r="T3852" s="27">
        <f>IF(K3852&lt;'User input'!$I$9,'User input'!$J$8,IF(K3852&lt;'User input'!$I$10,'User input'!$J$9,IF(K3852&lt;'User input'!$I$11,'User input'!$J$10,'User input'!$J$11)))*S3852</f>
        <v>37.152000000000001</v>
      </c>
      <c r="U3852" s="27">
        <f>K3852*'User input'!$J$17+'User input'!$J$16</f>
        <v>0.5</v>
      </c>
    </row>
    <row r="3853" spans="1:21" x14ac:dyDescent="0.25">
      <c r="A3853" s="17">
        <v>3951</v>
      </c>
      <c r="B3853" s="6" t="s">
        <v>8796</v>
      </c>
      <c r="C3853" s="6" t="s">
        <v>5649</v>
      </c>
      <c r="D3853" s="6" t="s">
        <v>15</v>
      </c>
      <c r="E3853" s="6" t="s">
        <v>16</v>
      </c>
      <c r="F3853" s="15">
        <v>60</v>
      </c>
      <c r="G3853" s="6" t="s">
        <v>8797</v>
      </c>
      <c r="H3853" s="6" t="s">
        <v>615</v>
      </c>
      <c r="I3853" s="6" t="s">
        <v>185</v>
      </c>
      <c r="J3853" s="7">
        <v>44132</v>
      </c>
      <c r="K3853" s="15">
        <v>34</v>
      </c>
      <c r="L3853" s="6" t="s">
        <v>157</v>
      </c>
      <c r="M3853" s="6">
        <f t="shared" si="241"/>
        <v>2020</v>
      </c>
      <c r="N3853" s="6">
        <f t="shared" si="242"/>
        <v>10</v>
      </c>
      <c r="O3853" s="6" t="str">
        <f>VLOOKUP(L3853,'User input'!$D$6:$E$16,2,FALSE)</f>
        <v>Ultrathing V3</v>
      </c>
      <c r="P3853" s="6">
        <f>VLOOKUP(L3853,'User input'!$D$6:$G$16,3,FALSE)</f>
        <v>3.39</v>
      </c>
      <c r="Q3853" s="6">
        <f>VLOOKUP(L3853,'User input'!$D$6:$G$16,4,FALSE)</f>
        <v>24</v>
      </c>
      <c r="R3853" s="6">
        <f t="shared" si="243"/>
        <v>816</v>
      </c>
      <c r="S3853" s="26">
        <f t="shared" si="240"/>
        <v>2766.2400000000002</v>
      </c>
      <c r="T3853" s="26">
        <f>IF(K3853&lt;'User input'!$I$9,'User input'!$J$8,IF(K3853&lt;'User input'!$I$10,'User input'!$J$9,IF(K3853&lt;'User input'!$I$11,'User input'!$J$10,'User input'!$J$11)))*S3853</f>
        <v>82.987200000000001</v>
      </c>
      <c r="U3853" s="26">
        <f>K3853*'User input'!$J$17+'User input'!$J$16</f>
        <v>0.5</v>
      </c>
    </row>
    <row r="3854" spans="1:21" x14ac:dyDescent="0.25">
      <c r="A3854" s="18">
        <v>3952</v>
      </c>
      <c r="B3854" s="10" t="s">
        <v>1584</v>
      </c>
      <c r="C3854" s="10" t="s">
        <v>363</v>
      </c>
      <c r="D3854" s="10" t="s">
        <v>28</v>
      </c>
      <c r="E3854" s="10" t="s">
        <v>29</v>
      </c>
      <c r="F3854" s="16">
        <v>90</v>
      </c>
      <c r="G3854" s="10" t="s">
        <v>8798</v>
      </c>
      <c r="H3854" s="10" t="s">
        <v>2326</v>
      </c>
      <c r="I3854" s="10" t="s">
        <v>32</v>
      </c>
      <c r="J3854" s="11">
        <v>44071</v>
      </c>
      <c r="K3854" s="16">
        <v>92</v>
      </c>
      <c r="L3854" s="10" t="s">
        <v>157</v>
      </c>
      <c r="M3854" s="10">
        <f t="shared" si="241"/>
        <v>2020</v>
      </c>
      <c r="N3854" s="10">
        <f t="shared" si="242"/>
        <v>8</v>
      </c>
      <c r="O3854" s="10" t="str">
        <f>VLOOKUP(L3854,'User input'!$D$6:$E$16,2,FALSE)</f>
        <v>Ultrathing V3</v>
      </c>
      <c r="P3854" s="10">
        <f>VLOOKUP(L3854,'User input'!$D$6:$G$16,3,FALSE)</f>
        <v>3.39</v>
      </c>
      <c r="Q3854" s="10">
        <f>VLOOKUP(L3854,'User input'!$D$6:$G$16,4,FALSE)</f>
        <v>24</v>
      </c>
      <c r="R3854" s="10">
        <f t="shared" si="243"/>
        <v>2208</v>
      </c>
      <c r="S3854" s="27">
        <f t="shared" si="240"/>
        <v>7485.12</v>
      </c>
      <c r="T3854" s="27">
        <f>IF(K3854&lt;'User input'!$I$9,'User input'!$J$8,IF(K3854&lt;'User input'!$I$10,'User input'!$J$9,IF(K3854&lt;'User input'!$I$11,'User input'!$J$10,'User input'!$J$11)))*S3854</f>
        <v>374.25600000000003</v>
      </c>
      <c r="U3854" s="27">
        <f>K3854*'User input'!$J$17+'User input'!$J$16</f>
        <v>0.5</v>
      </c>
    </row>
    <row r="3855" spans="1:21" x14ac:dyDescent="0.25">
      <c r="A3855" s="17">
        <v>3953</v>
      </c>
      <c r="B3855" s="6" t="s">
        <v>8799</v>
      </c>
      <c r="C3855" s="6" t="s">
        <v>4542</v>
      </c>
      <c r="D3855" s="6" t="s">
        <v>41</v>
      </c>
      <c r="E3855" s="6" t="s">
        <v>16</v>
      </c>
      <c r="F3855" s="15">
        <v>90</v>
      </c>
      <c r="G3855" s="6" t="s">
        <v>8800</v>
      </c>
      <c r="H3855" s="6" t="s">
        <v>3389</v>
      </c>
      <c r="I3855" s="6" t="s">
        <v>122</v>
      </c>
      <c r="J3855" s="7">
        <v>43749</v>
      </c>
      <c r="K3855" s="15">
        <v>10</v>
      </c>
      <c r="L3855" s="6" t="s">
        <v>44</v>
      </c>
      <c r="M3855" s="6">
        <f t="shared" si="241"/>
        <v>2019</v>
      </c>
      <c r="N3855" s="6">
        <f t="shared" si="242"/>
        <v>10</v>
      </c>
      <c r="O3855" s="6" t="str">
        <f>VLOOKUP(L3855,'User input'!$D$6:$E$16,2,FALSE)</f>
        <v>Gigastuff</v>
      </c>
      <c r="P3855" s="6">
        <f>VLOOKUP(L3855,'User input'!$D$6:$G$16,3,FALSE)</f>
        <v>1.89</v>
      </c>
      <c r="Q3855" s="6">
        <f>VLOOKUP(L3855,'User input'!$D$6:$G$16,4,FALSE)</f>
        <v>18</v>
      </c>
      <c r="R3855" s="6">
        <f t="shared" si="243"/>
        <v>180</v>
      </c>
      <c r="S3855" s="26">
        <f t="shared" si="240"/>
        <v>340.2</v>
      </c>
      <c r="T3855" s="26">
        <f>IF(K3855&lt;'User input'!$I$9,'User input'!$J$8,IF(K3855&lt;'User input'!$I$10,'User input'!$J$9,IF(K3855&lt;'User input'!$I$11,'User input'!$J$10,'User input'!$J$11)))*S3855</f>
        <v>0</v>
      </c>
      <c r="U3855" s="26">
        <f>K3855*'User input'!$J$17+'User input'!$J$16</f>
        <v>0.5</v>
      </c>
    </row>
    <row r="3856" spans="1:21" x14ac:dyDescent="0.25">
      <c r="A3856" s="18">
        <v>3954</v>
      </c>
      <c r="B3856" s="10" t="s">
        <v>8801</v>
      </c>
      <c r="C3856" s="10" t="s">
        <v>8802</v>
      </c>
      <c r="D3856" s="10" t="s">
        <v>49</v>
      </c>
      <c r="E3856" s="10" t="s">
        <v>16</v>
      </c>
      <c r="F3856" s="16">
        <v>60</v>
      </c>
      <c r="G3856" s="10" t="s">
        <v>8803</v>
      </c>
      <c r="H3856" s="10" t="s">
        <v>4285</v>
      </c>
      <c r="I3856" s="10" t="s">
        <v>32</v>
      </c>
      <c r="J3856" s="11">
        <v>44543</v>
      </c>
      <c r="K3856" s="16">
        <v>20</v>
      </c>
      <c r="L3856" s="10" t="s">
        <v>20</v>
      </c>
      <c r="M3856" s="10">
        <f t="shared" si="241"/>
        <v>2021</v>
      </c>
      <c r="N3856" s="10">
        <f t="shared" si="242"/>
        <v>12</v>
      </c>
      <c r="O3856" s="10" t="str">
        <f>VLOOKUP(L3856,'User input'!$D$6:$E$16,2,FALSE)</f>
        <v>Hyperwotsit</v>
      </c>
      <c r="P3856" s="10">
        <f>VLOOKUP(L3856,'User input'!$D$6:$G$16,3,FALSE)</f>
        <v>2.0099999999999998</v>
      </c>
      <c r="Q3856" s="10">
        <f>VLOOKUP(L3856,'User input'!$D$6:$G$16,4,FALSE)</f>
        <v>20</v>
      </c>
      <c r="R3856" s="10">
        <f t="shared" si="243"/>
        <v>400</v>
      </c>
      <c r="S3856" s="27">
        <f t="shared" si="240"/>
        <v>803.99999999999989</v>
      </c>
      <c r="T3856" s="27">
        <f>IF(K3856&lt;'User input'!$I$9,'User input'!$J$8,IF(K3856&lt;'User input'!$I$10,'User input'!$J$9,IF(K3856&lt;'User input'!$I$11,'User input'!$J$10,'User input'!$J$11)))*S3856</f>
        <v>24.119999999999997</v>
      </c>
      <c r="U3856" s="27">
        <f>K3856*'User input'!$J$17+'User input'!$J$16</f>
        <v>0.5</v>
      </c>
    </row>
    <row r="3857" spans="1:21" x14ac:dyDescent="0.25">
      <c r="A3857" s="17">
        <v>3955</v>
      </c>
      <c r="B3857" s="6" t="s">
        <v>8804</v>
      </c>
      <c r="C3857" s="6" t="s">
        <v>4841</v>
      </c>
      <c r="D3857" s="6" t="s">
        <v>15</v>
      </c>
      <c r="E3857" s="6" t="s">
        <v>16</v>
      </c>
      <c r="F3857" s="15">
        <v>60</v>
      </c>
      <c r="G3857" s="6" t="s">
        <v>8805</v>
      </c>
      <c r="H3857" s="6" t="s">
        <v>1907</v>
      </c>
      <c r="I3857" s="6" t="s">
        <v>19</v>
      </c>
      <c r="J3857" s="7">
        <v>43894</v>
      </c>
      <c r="K3857" s="15">
        <v>22</v>
      </c>
      <c r="L3857" s="6" t="s">
        <v>157</v>
      </c>
      <c r="M3857" s="6">
        <f t="shared" si="241"/>
        <v>2020</v>
      </c>
      <c r="N3857" s="6">
        <f t="shared" si="242"/>
        <v>3</v>
      </c>
      <c r="O3857" s="6" t="str">
        <f>VLOOKUP(L3857,'User input'!$D$6:$E$16,2,FALSE)</f>
        <v>Ultrathing V3</v>
      </c>
      <c r="P3857" s="6">
        <f>VLOOKUP(L3857,'User input'!$D$6:$G$16,3,FALSE)</f>
        <v>3.39</v>
      </c>
      <c r="Q3857" s="6">
        <f>VLOOKUP(L3857,'User input'!$D$6:$G$16,4,FALSE)</f>
        <v>24</v>
      </c>
      <c r="R3857" s="6">
        <f t="shared" si="243"/>
        <v>528</v>
      </c>
      <c r="S3857" s="26">
        <f t="shared" si="240"/>
        <v>1789.92</v>
      </c>
      <c r="T3857" s="26">
        <f>IF(K3857&lt;'User input'!$I$9,'User input'!$J$8,IF(K3857&lt;'User input'!$I$10,'User input'!$J$9,IF(K3857&lt;'User input'!$I$11,'User input'!$J$10,'User input'!$J$11)))*S3857</f>
        <v>53.697600000000001</v>
      </c>
      <c r="U3857" s="26">
        <f>K3857*'User input'!$J$17+'User input'!$J$16</f>
        <v>0.5</v>
      </c>
    </row>
    <row r="3858" spans="1:21" x14ac:dyDescent="0.25">
      <c r="A3858" s="18">
        <v>3956</v>
      </c>
      <c r="B3858" s="10" t="s">
        <v>2513</v>
      </c>
      <c r="C3858" s="10" t="s">
        <v>8806</v>
      </c>
      <c r="D3858" s="10" t="s">
        <v>28</v>
      </c>
      <c r="E3858" s="10" t="s">
        <v>29</v>
      </c>
      <c r="F3858" s="16">
        <v>60</v>
      </c>
      <c r="G3858" s="10" t="s">
        <v>8807</v>
      </c>
      <c r="H3858" s="10" t="s">
        <v>295</v>
      </c>
      <c r="I3858" s="10" t="s">
        <v>25</v>
      </c>
      <c r="J3858" s="11">
        <v>43825</v>
      </c>
      <c r="K3858" s="16">
        <v>32</v>
      </c>
      <c r="L3858" s="10" t="s">
        <v>78</v>
      </c>
      <c r="M3858" s="10">
        <f t="shared" si="241"/>
        <v>2019</v>
      </c>
      <c r="N3858" s="10">
        <f t="shared" si="242"/>
        <v>12</v>
      </c>
      <c r="O3858" s="10" t="str">
        <f>VLOOKUP(L3858,'User input'!$D$6:$E$16,2,FALSE)</f>
        <v>Ultrathing V2</v>
      </c>
      <c r="P3858" s="10">
        <f>VLOOKUP(L3858,'User input'!$D$6:$G$16,3,FALSE)</f>
        <v>2.95</v>
      </c>
      <c r="Q3858" s="10">
        <f>VLOOKUP(L3858,'User input'!$D$6:$G$16,4,FALSE)</f>
        <v>20</v>
      </c>
      <c r="R3858" s="10">
        <f t="shared" si="243"/>
        <v>640</v>
      </c>
      <c r="S3858" s="27">
        <f t="shared" si="240"/>
        <v>1888</v>
      </c>
      <c r="T3858" s="27">
        <f>IF(K3858&lt;'User input'!$I$9,'User input'!$J$8,IF(K3858&lt;'User input'!$I$10,'User input'!$J$9,IF(K3858&lt;'User input'!$I$11,'User input'!$J$10,'User input'!$J$11)))*S3858</f>
        <v>56.64</v>
      </c>
      <c r="U3858" s="27">
        <f>K3858*'User input'!$J$17+'User input'!$J$16</f>
        <v>0.5</v>
      </c>
    </row>
    <row r="3859" spans="1:21" x14ac:dyDescent="0.25">
      <c r="A3859" s="17">
        <v>3957</v>
      </c>
      <c r="B3859" s="6" t="s">
        <v>7002</v>
      </c>
      <c r="C3859" s="6" t="s">
        <v>4357</v>
      </c>
      <c r="D3859" s="6" t="s">
        <v>28</v>
      </c>
      <c r="E3859" s="6" t="s">
        <v>29</v>
      </c>
      <c r="F3859" s="15">
        <v>90</v>
      </c>
      <c r="G3859" s="6" t="s">
        <v>8808</v>
      </c>
      <c r="H3859" s="6" t="s">
        <v>408</v>
      </c>
      <c r="I3859" s="6" t="s">
        <v>185</v>
      </c>
      <c r="J3859" s="7">
        <v>43528</v>
      </c>
      <c r="K3859" s="15">
        <v>61</v>
      </c>
      <c r="L3859" s="6" t="s">
        <v>157</v>
      </c>
      <c r="M3859" s="6">
        <f t="shared" si="241"/>
        <v>2019</v>
      </c>
      <c r="N3859" s="6">
        <f t="shared" si="242"/>
        <v>3</v>
      </c>
      <c r="O3859" s="6" t="str">
        <f>VLOOKUP(L3859,'User input'!$D$6:$E$16,2,FALSE)</f>
        <v>Ultrathing V3</v>
      </c>
      <c r="P3859" s="6">
        <f>VLOOKUP(L3859,'User input'!$D$6:$G$16,3,FALSE)</f>
        <v>3.39</v>
      </c>
      <c r="Q3859" s="6">
        <f>VLOOKUP(L3859,'User input'!$D$6:$G$16,4,FALSE)</f>
        <v>24</v>
      </c>
      <c r="R3859" s="6">
        <f t="shared" si="243"/>
        <v>1464</v>
      </c>
      <c r="S3859" s="26">
        <f t="shared" si="240"/>
        <v>4962.96</v>
      </c>
      <c r="T3859" s="26">
        <f>IF(K3859&lt;'User input'!$I$9,'User input'!$J$8,IF(K3859&lt;'User input'!$I$10,'User input'!$J$9,IF(K3859&lt;'User input'!$I$11,'User input'!$J$10,'User input'!$J$11)))*S3859</f>
        <v>248.14800000000002</v>
      </c>
      <c r="U3859" s="26">
        <f>K3859*'User input'!$J$17+'User input'!$J$16</f>
        <v>0.5</v>
      </c>
    </row>
    <row r="3860" spans="1:21" x14ac:dyDescent="0.25">
      <c r="A3860" s="18">
        <v>3958</v>
      </c>
      <c r="B3860" s="10" t="s">
        <v>4299</v>
      </c>
      <c r="C3860" s="10" t="s">
        <v>3931</v>
      </c>
      <c r="D3860" s="10" t="s">
        <v>49</v>
      </c>
      <c r="E3860" s="10" t="s">
        <v>16</v>
      </c>
      <c r="F3860" s="16">
        <v>90</v>
      </c>
      <c r="G3860" s="10" t="s">
        <v>8808</v>
      </c>
      <c r="H3860" s="10" t="s">
        <v>6648</v>
      </c>
      <c r="I3860" s="10" t="s">
        <v>32</v>
      </c>
      <c r="J3860" s="11">
        <v>43931</v>
      </c>
      <c r="K3860" s="16">
        <v>19</v>
      </c>
      <c r="L3860" s="10" t="s">
        <v>33</v>
      </c>
      <c r="M3860" s="10">
        <f t="shared" si="241"/>
        <v>2020</v>
      </c>
      <c r="N3860" s="10">
        <f t="shared" si="242"/>
        <v>4</v>
      </c>
      <c r="O3860" s="10" t="str">
        <f>VLOOKUP(L3860,'User input'!$D$6:$E$16,2,FALSE)</f>
        <v>Megawidget L</v>
      </c>
      <c r="P3860" s="10">
        <f>VLOOKUP(L3860,'User input'!$D$6:$G$16,3,FALSE)</f>
        <v>1.79</v>
      </c>
      <c r="Q3860" s="10">
        <f>VLOOKUP(L3860,'User input'!$D$6:$G$16,4,FALSE)</f>
        <v>24</v>
      </c>
      <c r="R3860" s="10">
        <f t="shared" si="243"/>
        <v>456</v>
      </c>
      <c r="S3860" s="27">
        <f t="shared" si="240"/>
        <v>816.24</v>
      </c>
      <c r="T3860" s="27">
        <f>IF(K3860&lt;'User input'!$I$9,'User input'!$J$8,IF(K3860&lt;'User input'!$I$10,'User input'!$J$9,IF(K3860&lt;'User input'!$I$11,'User input'!$J$10,'User input'!$J$11)))*S3860</f>
        <v>0</v>
      </c>
      <c r="U3860" s="27">
        <f>K3860*'User input'!$J$17+'User input'!$J$16</f>
        <v>0.5</v>
      </c>
    </row>
    <row r="3861" spans="1:21" x14ac:dyDescent="0.25">
      <c r="A3861" s="17">
        <v>3959</v>
      </c>
      <c r="B3861" s="6" t="s">
        <v>8809</v>
      </c>
      <c r="C3861" s="6" t="s">
        <v>7096</v>
      </c>
      <c r="D3861" s="6" t="s">
        <v>49</v>
      </c>
      <c r="E3861" s="6" t="s">
        <v>16</v>
      </c>
      <c r="F3861" s="15">
        <v>60</v>
      </c>
      <c r="G3861" s="6" t="s">
        <v>8810</v>
      </c>
      <c r="H3861" s="6" t="s">
        <v>768</v>
      </c>
      <c r="I3861" s="6" t="s">
        <v>32</v>
      </c>
      <c r="J3861" s="7">
        <v>43964</v>
      </c>
      <c r="K3861" s="15">
        <v>13</v>
      </c>
      <c r="L3861" s="6" t="s">
        <v>33</v>
      </c>
      <c r="M3861" s="6">
        <f t="shared" si="241"/>
        <v>2020</v>
      </c>
      <c r="N3861" s="6">
        <f t="shared" si="242"/>
        <v>5</v>
      </c>
      <c r="O3861" s="6" t="str">
        <f>VLOOKUP(L3861,'User input'!$D$6:$E$16,2,FALSE)</f>
        <v>Megawidget L</v>
      </c>
      <c r="P3861" s="6">
        <f>VLOOKUP(L3861,'User input'!$D$6:$G$16,3,FALSE)</f>
        <v>1.79</v>
      </c>
      <c r="Q3861" s="6">
        <f>VLOOKUP(L3861,'User input'!$D$6:$G$16,4,FALSE)</f>
        <v>24</v>
      </c>
      <c r="R3861" s="6">
        <f t="shared" si="243"/>
        <v>312</v>
      </c>
      <c r="S3861" s="26">
        <f t="shared" si="240"/>
        <v>558.48</v>
      </c>
      <c r="T3861" s="26">
        <f>IF(K3861&lt;'User input'!$I$9,'User input'!$J$8,IF(K3861&lt;'User input'!$I$10,'User input'!$J$9,IF(K3861&lt;'User input'!$I$11,'User input'!$J$10,'User input'!$J$11)))*S3861</f>
        <v>0</v>
      </c>
      <c r="U3861" s="26">
        <f>K3861*'User input'!$J$17+'User input'!$J$16</f>
        <v>0.5</v>
      </c>
    </row>
    <row r="3862" spans="1:21" x14ac:dyDescent="0.25">
      <c r="A3862" s="18">
        <v>3960</v>
      </c>
      <c r="B3862" s="10" t="s">
        <v>8811</v>
      </c>
      <c r="C3862" s="10" t="s">
        <v>8812</v>
      </c>
      <c r="D3862" s="10" t="s">
        <v>49</v>
      </c>
      <c r="E3862" s="10" t="s">
        <v>16</v>
      </c>
      <c r="F3862" s="16">
        <v>30</v>
      </c>
      <c r="G3862" s="10" t="s">
        <v>8813</v>
      </c>
      <c r="H3862" s="10" t="s">
        <v>4926</v>
      </c>
      <c r="I3862" s="10" t="s">
        <v>834</v>
      </c>
      <c r="J3862" s="11">
        <v>44002</v>
      </c>
      <c r="K3862" s="16">
        <v>21</v>
      </c>
      <c r="L3862" s="10" t="s">
        <v>44</v>
      </c>
      <c r="M3862" s="10">
        <f t="shared" si="241"/>
        <v>2020</v>
      </c>
      <c r="N3862" s="10">
        <f t="shared" si="242"/>
        <v>6</v>
      </c>
      <c r="O3862" s="10" t="str">
        <f>VLOOKUP(L3862,'User input'!$D$6:$E$16,2,FALSE)</f>
        <v>Gigastuff</v>
      </c>
      <c r="P3862" s="10">
        <f>VLOOKUP(L3862,'User input'!$D$6:$G$16,3,FALSE)</f>
        <v>1.89</v>
      </c>
      <c r="Q3862" s="10">
        <f>VLOOKUP(L3862,'User input'!$D$6:$G$16,4,FALSE)</f>
        <v>18</v>
      </c>
      <c r="R3862" s="10">
        <f t="shared" si="243"/>
        <v>378</v>
      </c>
      <c r="S3862" s="27">
        <f t="shared" si="240"/>
        <v>714.42</v>
      </c>
      <c r="T3862" s="27">
        <f>IF(K3862&lt;'User input'!$I$9,'User input'!$J$8,IF(K3862&lt;'User input'!$I$10,'User input'!$J$9,IF(K3862&lt;'User input'!$I$11,'User input'!$J$10,'User input'!$J$11)))*S3862</f>
        <v>21.432599999999997</v>
      </c>
      <c r="U3862" s="27">
        <f>K3862*'User input'!$J$17+'User input'!$J$16</f>
        <v>0.5</v>
      </c>
    </row>
    <row r="3863" spans="1:21" x14ac:dyDescent="0.25">
      <c r="A3863" s="17">
        <v>3961</v>
      </c>
      <c r="B3863" s="6" t="s">
        <v>8814</v>
      </c>
      <c r="C3863" s="6" t="s">
        <v>8509</v>
      </c>
      <c r="D3863" s="6" t="s">
        <v>15</v>
      </c>
      <c r="E3863" s="6" t="s">
        <v>16</v>
      </c>
      <c r="F3863" s="15">
        <v>60</v>
      </c>
      <c r="G3863" s="6" t="s">
        <v>8815</v>
      </c>
      <c r="H3863" s="6" t="s">
        <v>8816</v>
      </c>
      <c r="I3863" s="6" t="s">
        <v>185</v>
      </c>
      <c r="J3863" s="7">
        <v>43590</v>
      </c>
      <c r="K3863" s="15">
        <v>9</v>
      </c>
      <c r="L3863" s="6" t="s">
        <v>157</v>
      </c>
      <c r="M3863" s="6">
        <f t="shared" si="241"/>
        <v>2019</v>
      </c>
      <c r="N3863" s="6">
        <f t="shared" si="242"/>
        <v>5</v>
      </c>
      <c r="O3863" s="6" t="str">
        <f>VLOOKUP(L3863,'User input'!$D$6:$E$16,2,FALSE)</f>
        <v>Ultrathing V3</v>
      </c>
      <c r="P3863" s="6">
        <f>VLOOKUP(L3863,'User input'!$D$6:$G$16,3,FALSE)</f>
        <v>3.39</v>
      </c>
      <c r="Q3863" s="6">
        <f>VLOOKUP(L3863,'User input'!$D$6:$G$16,4,FALSE)</f>
        <v>24</v>
      </c>
      <c r="R3863" s="6">
        <f t="shared" si="243"/>
        <v>216</v>
      </c>
      <c r="S3863" s="26">
        <f t="shared" si="240"/>
        <v>732.24</v>
      </c>
      <c r="T3863" s="26">
        <f>IF(K3863&lt;'User input'!$I$9,'User input'!$J$8,IF(K3863&lt;'User input'!$I$10,'User input'!$J$9,IF(K3863&lt;'User input'!$I$11,'User input'!$J$10,'User input'!$J$11)))*S3863</f>
        <v>0</v>
      </c>
      <c r="U3863" s="26">
        <f>K3863*'User input'!$J$17+'User input'!$J$16</f>
        <v>0.5</v>
      </c>
    </row>
    <row r="3864" spans="1:21" x14ac:dyDescent="0.25">
      <c r="A3864" s="18">
        <v>3962</v>
      </c>
      <c r="B3864" s="10" t="s">
        <v>8817</v>
      </c>
      <c r="C3864" s="10" t="s">
        <v>2187</v>
      </c>
      <c r="D3864" s="10" t="s">
        <v>15</v>
      </c>
      <c r="E3864" s="10" t="s">
        <v>16</v>
      </c>
      <c r="F3864" s="16">
        <v>30</v>
      </c>
      <c r="G3864" s="10" t="s">
        <v>8818</v>
      </c>
      <c r="H3864" s="10" t="s">
        <v>8819</v>
      </c>
      <c r="I3864" s="10" t="s">
        <v>32</v>
      </c>
      <c r="J3864" s="11">
        <v>44055</v>
      </c>
      <c r="K3864" s="16">
        <v>43</v>
      </c>
      <c r="L3864" s="10" t="s">
        <v>33</v>
      </c>
      <c r="M3864" s="10">
        <f t="shared" si="241"/>
        <v>2020</v>
      </c>
      <c r="N3864" s="10">
        <f t="shared" si="242"/>
        <v>8</v>
      </c>
      <c r="O3864" s="10" t="str">
        <f>VLOOKUP(L3864,'User input'!$D$6:$E$16,2,FALSE)</f>
        <v>Megawidget L</v>
      </c>
      <c r="P3864" s="10">
        <f>VLOOKUP(L3864,'User input'!$D$6:$G$16,3,FALSE)</f>
        <v>1.79</v>
      </c>
      <c r="Q3864" s="10">
        <f>VLOOKUP(L3864,'User input'!$D$6:$G$16,4,FALSE)</f>
        <v>24</v>
      </c>
      <c r="R3864" s="10">
        <f t="shared" si="243"/>
        <v>1032</v>
      </c>
      <c r="S3864" s="27">
        <f t="shared" si="240"/>
        <v>1847.28</v>
      </c>
      <c r="T3864" s="27">
        <f>IF(K3864&lt;'User input'!$I$9,'User input'!$J$8,IF(K3864&lt;'User input'!$I$10,'User input'!$J$9,IF(K3864&lt;'User input'!$I$11,'User input'!$J$10,'User input'!$J$11)))*S3864</f>
        <v>55.418399999999998</v>
      </c>
      <c r="U3864" s="27">
        <f>K3864*'User input'!$J$17+'User input'!$J$16</f>
        <v>0.5</v>
      </c>
    </row>
    <row r="3865" spans="1:21" x14ac:dyDescent="0.25">
      <c r="A3865" s="17">
        <v>3963</v>
      </c>
      <c r="B3865" s="6" t="s">
        <v>7053</v>
      </c>
      <c r="C3865" s="6" t="s">
        <v>647</v>
      </c>
      <c r="D3865" s="6" t="s">
        <v>49</v>
      </c>
      <c r="E3865" s="6" t="s">
        <v>16</v>
      </c>
      <c r="F3865" s="15">
        <v>30</v>
      </c>
      <c r="G3865" s="6" t="s">
        <v>8820</v>
      </c>
      <c r="H3865" s="6" t="s">
        <v>655</v>
      </c>
      <c r="I3865" s="6" t="s">
        <v>32</v>
      </c>
      <c r="J3865" s="7">
        <v>44507</v>
      </c>
      <c r="K3865" s="15">
        <v>18</v>
      </c>
      <c r="L3865" s="6" t="s">
        <v>52</v>
      </c>
      <c r="M3865" s="6">
        <f t="shared" si="241"/>
        <v>2021</v>
      </c>
      <c r="N3865" s="6">
        <f t="shared" si="242"/>
        <v>11</v>
      </c>
      <c r="O3865" s="6" t="str">
        <f>VLOOKUP(L3865,'User input'!$D$6:$E$16,2,FALSE)</f>
        <v>Megawidget S</v>
      </c>
      <c r="P3865" s="6">
        <f>VLOOKUP(L3865,'User input'!$D$6:$G$16,3,FALSE)</f>
        <v>0.69</v>
      </c>
      <c r="Q3865" s="6">
        <f>VLOOKUP(L3865,'User input'!$D$6:$G$16,4,FALSE)</f>
        <v>24</v>
      </c>
      <c r="R3865" s="6">
        <f t="shared" si="243"/>
        <v>432</v>
      </c>
      <c r="S3865" s="26">
        <f t="shared" si="240"/>
        <v>298.08</v>
      </c>
      <c r="T3865" s="26">
        <f>IF(K3865&lt;'User input'!$I$9,'User input'!$J$8,IF(K3865&lt;'User input'!$I$10,'User input'!$J$9,IF(K3865&lt;'User input'!$I$11,'User input'!$J$10,'User input'!$J$11)))*S3865</f>
        <v>0</v>
      </c>
      <c r="U3865" s="26">
        <f>K3865*'User input'!$J$17+'User input'!$J$16</f>
        <v>0.5</v>
      </c>
    </row>
    <row r="3866" spans="1:21" x14ac:dyDescent="0.25">
      <c r="A3866" s="18">
        <v>3964</v>
      </c>
      <c r="B3866" s="10" t="s">
        <v>8821</v>
      </c>
      <c r="C3866" s="10" t="s">
        <v>3560</v>
      </c>
      <c r="D3866" s="10" t="s">
        <v>49</v>
      </c>
      <c r="E3866" s="10" t="s">
        <v>16</v>
      </c>
      <c r="F3866" s="16">
        <v>90</v>
      </c>
      <c r="G3866" s="10" t="s">
        <v>8822</v>
      </c>
      <c r="H3866" s="10" t="s">
        <v>1260</v>
      </c>
      <c r="I3866" s="10" t="s">
        <v>32</v>
      </c>
      <c r="J3866" s="11">
        <v>44540</v>
      </c>
      <c r="K3866" s="16">
        <v>95</v>
      </c>
      <c r="L3866" s="10" t="s">
        <v>157</v>
      </c>
      <c r="M3866" s="10">
        <f t="shared" si="241"/>
        <v>2021</v>
      </c>
      <c r="N3866" s="10">
        <f t="shared" si="242"/>
        <v>12</v>
      </c>
      <c r="O3866" s="10" t="str">
        <f>VLOOKUP(L3866,'User input'!$D$6:$E$16,2,FALSE)</f>
        <v>Ultrathing V3</v>
      </c>
      <c r="P3866" s="10">
        <f>VLOOKUP(L3866,'User input'!$D$6:$G$16,3,FALSE)</f>
        <v>3.39</v>
      </c>
      <c r="Q3866" s="10">
        <f>VLOOKUP(L3866,'User input'!$D$6:$G$16,4,FALSE)</f>
        <v>24</v>
      </c>
      <c r="R3866" s="10">
        <f t="shared" si="243"/>
        <v>2280</v>
      </c>
      <c r="S3866" s="27">
        <f t="shared" si="240"/>
        <v>7729.2000000000007</v>
      </c>
      <c r="T3866" s="27">
        <f>IF(K3866&lt;'User input'!$I$9,'User input'!$J$8,IF(K3866&lt;'User input'!$I$10,'User input'!$J$9,IF(K3866&lt;'User input'!$I$11,'User input'!$J$10,'User input'!$J$11)))*S3866</f>
        <v>386.46000000000004</v>
      </c>
      <c r="U3866" s="27">
        <f>K3866*'User input'!$J$17+'User input'!$J$16</f>
        <v>0.5</v>
      </c>
    </row>
    <row r="3867" spans="1:21" x14ac:dyDescent="0.25">
      <c r="A3867" s="17">
        <v>3965</v>
      </c>
      <c r="B3867" s="6" t="s">
        <v>916</v>
      </c>
      <c r="C3867" s="6" t="s">
        <v>8823</v>
      </c>
      <c r="D3867" s="6" t="s">
        <v>28</v>
      </c>
      <c r="E3867" s="6" t="s">
        <v>29</v>
      </c>
      <c r="F3867" s="15">
        <v>90</v>
      </c>
      <c r="G3867" s="6" t="s">
        <v>8822</v>
      </c>
      <c r="H3867" s="6" t="s">
        <v>1527</v>
      </c>
      <c r="I3867" s="6" t="s">
        <v>32</v>
      </c>
      <c r="J3867" s="7">
        <v>44315</v>
      </c>
      <c r="K3867" s="15">
        <v>74</v>
      </c>
      <c r="L3867" s="6" t="s">
        <v>99</v>
      </c>
      <c r="M3867" s="6">
        <f t="shared" si="241"/>
        <v>2021</v>
      </c>
      <c r="N3867" s="6">
        <f t="shared" si="242"/>
        <v>4</v>
      </c>
      <c r="O3867" s="6" t="str">
        <f>VLOOKUP(L3867,'User input'!$D$6:$E$16,2,FALSE)</f>
        <v>Superwossname</v>
      </c>
      <c r="P3867" s="6">
        <f>VLOOKUP(L3867,'User input'!$D$6:$G$16,3,FALSE)</f>
        <v>3.49</v>
      </c>
      <c r="Q3867" s="6">
        <f>VLOOKUP(L3867,'User input'!$D$6:$G$16,4,FALSE)</f>
        <v>20</v>
      </c>
      <c r="R3867" s="6">
        <f t="shared" si="243"/>
        <v>1480</v>
      </c>
      <c r="S3867" s="26">
        <f t="shared" si="240"/>
        <v>5165.2000000000007</v>
      </c>
      <c r="T3867" s="26">
        <f>IF(K3867&lt;'User input'!$I$9,'User input'!$J$8,IF(K3867&lt;'User input'!$I$10,'User input'!$J$9,IF(K3867&lt;'User input'!$I$11,'User input'!$J$10,'User input'!$J$11)))*S3867</f>
        <v>258.26000000000005</v>
      </c>
      <c r="U3867" s="26">
        <f>K3867*'User input'!$J$17+'User input'!$J$16</f>
        <v>0.5</v>
      </c>
    </row>
    <row r="3868" spans="1:21" x14ac:dyDescent="0.25">
      <c r="A3868" s="18">
        <v>3966</v>
      </c>
      <c r="B3868" s="10" t="s">
        <v>8824</v>
      </c>
      <c r="C3868" s="10" t="s">
        <v>1949</v>
      </c>
      <c r="D3868" s="10" t="s">
        <v>49</v>
      </c>
      <c r="E3868" s="10" t="s">
        <v>16</v>
      </c>
      <c r="F3868" s="16">
        <v>90</v>
      </c>
      <c r="G3868" s="10" t="s">
        <v>8825</v>
      </c>
      <c r="H3868" s="10" t="s">
        <v>2696</v>
      </c>
      <c r="I3868" s="10" t="s">
        <v>291</v>
      </c>
      <c r="J3868" s="11">
        <v>44046</v>
      </c>
      <c r="K3868" s="16">
        <v>60</v>
      </c>
      <c r="L3868" s="10" t="s">
        <v>99</v>
      </c>
      <c r="M3868" s="10">
        <f t="shared" si="241"/>
        <v>2020</v>
      </c>
      <c r="N3868" s="10">
        <f t="shared" si="242"/>
        <v>8</v>
      </c>
      <c r="O3868" s="10" t="str">
        <f>VLOOKUP(L3868,'User input'!$D$6:$E$16,2,FALSE)</f>
        <v>Superwossname</v>
      </c>
      <c r="P3868" s="10">
        <f>VLOOKUP(L3868,'User input'!$D$6:$G$16,3,FALSE)</f>
        <v>3.49</v>
      </c>
      <c r="Q3868" s="10">
        <f>VLOOKUP(L3868,'User input'!$D$6:$G$16,4,FALSE)</f>
        <v>20</v>
      </c>
      <c r="R3868" s="10">
        <f t="shared" si="243"/>
        <v>1200</v>
      </c>
      <c r="S3868" s="27">
        <f t="shared" si="240"/>
        <v>4188</v>
      </c>
      <c r="T3868" s="27">
        <f>IF(K3868&lt;'User input'!$I$9,'User input'!$J$8,IF(K3868&lt;'User input'!$I$10,'User input'!$J$9,IF(K3868&lt;'User input'!$I$11,'User input'!$J$10,'User input'!$J$11)))*S3868</f>
        <v>209.4</v>
      </c>
      <c r="U3868" s="27">
        <f>K3868*'User input'!$J$17+'User input'!$J$16</f>
        <v>0.5</v>
      </c>
    </row>
    <row r="3869" spans="1:21" x14ac:dyDescent="0.25">
      <c r="A3869" s="17">
        <v>3967</v>
      </c>
      <c r="B3869" s="6" t="s">
        <v>8826</v>
      </c>
      <c r="C3869" s="6" t="s">
        <v>4100</v>
      </c>
      <c r="D3869" s="6" t="s">
        <v>15</v>
      </c>
      <c r="E3869" s="6" t="s">
        <v>16</v>
      </c>
      <c r="F3869" s="15">
        <v>30</v>
      </c>
      <c r="G3869" s="6" t="s">
        <v>8827</v>
      </c>
      <c r="H3869" s="6" t="s">
        <v>8828</v>
      </c>
      <c r="I3869" s="6" t="s">
        <v>32</v>
      </c>
      <c r="J3869" s="7">
        <v>43730</v>
      </c>
      <c r="K3869" s="15">
        <v>46</v>
      </c>
      <c r="L3869" s="6" t="s">
        <v>44</v>
      </c>
      <c r="M3869" s="6">
        <f t="shared" si="241"/>
        <v>2019</v>
      </c>
      <c r="N3869" s="6">
        <f t="shared" si="242"/>
        <v>9</v>
      </c>
      <c r="O3869" s="6" t="str">
        <f>VLOOKUP(L3869,'User input'!$D$6:$E$16,2,FALSE)</f>
        <v>Gigastuff</v>
      </c>
      <c r="P3869" s="6">
        <f>VLOOKUP(L3869,'User input'!$D$6:$G$16,3,FALSE)</f>
        <v>1.89</v>
      </c>
      <c r="Q3869" s="6">
        <f>VLOOKUP(L3869,'User input'!$D$6:$G$16,4,FALSE)</f>
        <v>18</v>
      </c>
      <c r="R3869" s="6">
        <f t="shared" si="243"/>
        <v>828</v>
      </c>
      <c r="S3869" s="26">
        <f t="shared" si="240"/>
        <v>1564.9199999999998</v>
      </c>
      <c r="T3869" s="26">
        <f>IF(K3869&lt;'User input'!$I$9,'User input'!$J$8,IF(K3869&lt;'User input'!$I$10,'User input'!$J$9,IF(K3869&lt;'User input'!$I$11,'User input'!$J$10,'User input'!$J$11)))*S3869</f>
        <v>46.947599999999994</v>
      </c>
      <c r="U3869" s="26">
        <f>K3869*'User input'!$J$17+'User input'!$J$16</f>
        <v>0.5</v>
      </c>
    </row>
    <row r="3870" spans="1:21" x14ac:dyDescent="0.25">
      <c r="A3870" s="18">
        <v>3968</v>
      </c>
      <c r="B3870" s="10" t="s">
        <v>8829</v>
      </c>
      <c r="C3870" s="10" t="s">
        <v>4811</v>
      </c>
      <c r="D3870" s="10" t="s">
        <v>28</v>
      </c>
      <c r="E3870" s="10" t="s">
        <v>29</v>
      </c>
      <c r="F3870" s="16">
        <v>30</v>
      </c>
      <c r="G3870" s="10" t="s">
        <v>8830</v>
      </c>
      <c r="H3870" s="10" t="s">
        <v>637</v>
      </c>
      <c r="I3870" s="10" t="s">
        <v>291</v>
      </c>
      <c r="J3870" s="11">
        <v>44543</v>
      </c>
      <c r="K3870" s="16">
        <v>55</v>
      </c>
      <c r="L3870" s="10" t="s">
        <v>157</v>
      </c>
      <c r="M3870" s="10">
        <f t="shared" si="241"/>
        <v>2021</v>
      </c>
      <c r="N3870" s="10">
        <f t="shared" si="242"/>
        <v>12</v>
      </c>
      <c r="O3870" s="10" t="str">
        <f>VLOOKUP(L3870,'User input'!$D$6:$E$16,2,FALSE)</f>
        <v>Ultrathing V3</v>
      </c>
      <c r="P3870" s="10">
        <f>VLOOKUP(L3870,'User input'!$D$6:$G$16,3,FALSE)</f>
        <v>3.39</v>
      </c>
      <c r="Q3870" s="10">
        <f>VLOOKUP(L3870,'User input'!$D$6:$G$16,4,FALSE)</f>
        <v>24</v>
      </c>
      <c r="R3870" s="10">
        <f t="shared" si="243"/>
        <v>1320</v>
      </c>
      <c r="S3870" s="27">
        <f t="shared" si="240"/>
        <v>4474.8</v>
      </c>
      <c r="T3870" s="27">
        <f>IF(K3870&lt;'User input'!$I$9,'User input'!$J$8,IF(K3870&lt;'User input'!$I$10,'User input'!$J$9,IF(K3870&lt;'User input'!$I$11,'User input'!$J$10,'User input'!$J$11)))*S3870</f>
        <v>223.74</v>
      </c>
      <c r="U3870" s="27">
        <f>K3870*'User input'!$J$17+'User input'!$J$16</f>
        <v>0.5</v>
      </c>
    </row>
    <row r="3871" spans="1:21" x14ac:dyDescent="0.25">
      <c r="A3871" s="17">
        <v>3969</v>
      </c>
      <c r="B3871" s="6" t="s">
        <v>7212</v>
      </c>
      <c r="C3871" s="6" t="s">
        <v>74</v>
      </c>
      <c r="D3871" s="6" t="s">
        <v>28</v>
      </c>
      <c r="E3871" s="6" t="s">
        <v>29</v>
      </c>
      <c r="F3871" s="15">
        <v>90</v>
      </c>
      <c r="G3871" s="6" t="s">
        <v>8831</v>
      </c>
      <c r="H3871" s="6" t="s">
        <v>8832</v>
      </c>
      <c r="I3871" s="6" t="s">
        <v>32</v>
      </c>
      <c r="J3871" s="7">
        <v>43626</v>
      </c>
      <c r="K3871" s="15">
        <v>20</v>
      </c>
      <c r="L3871" s="6" t="s">
        <v>52</v>
      </c>
      <c r="M3871" s="6">
        <f t="shared" si="241"/>
        <v>2019</v>
      </c>
      <c r="N3871" s="6">
        <f t="shared" si="242"/>
        <v>6</v>
      </c>
      <c r="O3871" s="6" t="str">
        <f>VLOOKUP(L3871,'User input'!$D$6:$E$16,2,FALSE)</f>
        <v>Megawidget S</v>
      </c>
      <c r="P3871" s="6">
        <f>VLOOKUP(L3871,'User input'!$D$6:$G$16,3,FALSE)</f>
        <v>0.69</v>
      </c>
      <c r="Q3871" s="6">
        <f>VLOOKUP(L3871,'User input'!$D$6:$G$16,4,FALSE)</f>
        <v>24</v>
      </c>
      <c r="R3871" s="6">
        <f t="shared" si="243"/>
        <v>480</v>
      </c>
      <c r="S3871" s="26">
        <f t="shared" si="240"/>
        <v>331.2</v>
      </c>
      <c r="T3871" s="26">
        <f>IF(K3871&lt;'User input'!$I$9,'User input'!$J$8,IF(K3871&lt;'User input'!$I$10,'User input'!$J$9,IF(K3871&lt;'User input'!$I$11,'User input'!$J$10,'User input'!$J$11)))*S3871</f>
        <v>9.9359999999999999</v>
      </c>
      <c r="U3871" s="26">
        <f>K3871*'User input'!$J$17+'User input'!$J$16</f>
        <v>0.5</v>
      </c>
    </row>
    <row r="3872" spans="1:21" x14ac:dyDescent="0.25">
      <c r="A3872" s="18">
        <v>3970</v>
      </c>
      <c r="B3872" s="10" t="s">
        <v>8833</v>
      </c>
      <c r="C3872" s="10" t="s">
        <v>5886</v>
      </c>
      <c r="D3872" s="10" t="s">
        <v>28</v>
      </c>
      <c r="E3872" s="10" t="s">
        <v>29</v>
      </c>
      <c r="F3872" s="16">
        <v>60</v>
      </c>
      <c r="G3872" s="10" t="s">
        <v>8834</v>
      </c>
      <c r="H3872" s="10" t="s">
        <v>1837</v>
      </c>
      <c r="I3872" s="10" t="s">
        <v>291</v>
      </c>
      <c r="J3872" s="11">
        <v>44337</v>
      </c>
      <c r="K3872" s="16">
        <v>7</v>
      </c>
      <c r="L3872" s="10" t="s">
        <v>62</v>
      </c>
      <c r="M3872" s="10">
        <f t="shared" si="241"/>
        <v>2021</v>
      </c>
      <c r="N3872" s="10">
        <f t="shared" si="242"/>
        <v>5</v>
      </c>
      <c r="O3872" s="10" t="str">
        <f>VLOOKUP(L3872,'User input'!$D$6:$E$16,2,FALSE)</f>
        <v>Ultrathing V4</v>
      </c>
      <c r="P3872" s="10">
        <f>VLOOKUP(L3872,'User input'!$D$6:$G$16,3,FALSE)</f>
        <v>3.99</v>
      </c>
      <c r="Q3872" s="10">
        <f>VLOOKUP(L3872,'User input'!$D$6:$G$16,4,FALSE)</f>
        <v>24</v>
      </c>
      <c r="R3872" s="10">
        <f t="shared" si="243"/>
        <v>168</v>
      </c>
      <c r="S3872" s="27">
        <f t="shared" si="240"/>
        <v>670.32</v>
      </c>
      <c r="T3872" s="27">
        <f>IF(K3872&lt;'User input'!$I$9,'User input'!$J$8,IF(K3872&lt;'User input'!$I$10,'User input'!$J$9,IF(K3872&lt;'User input'!$I$11,'User input'!$J$10,'User input'!$J$11)))*S3872</f>
        <v>0</v>
      </c>
      <c r="U3872" s="27">
        <f>K3872*'User input'!$J$17+'User input'!$J$16</f>
        <v>0.5</v>
      </c>
    </row>
    <row r="3873" spans="1:21" x14ac:dyDescent="0.25">
      <c r="A3873" s="17">
        <v>3971</v>
      </c>
      <c r="B3873" s="6" t="s">
        <v>4841</v>
      </c>
      <c r="C3873" s="6" t="s">
        <v>292</v>
      </c>
      <c r="D3873" s="6" t="s">
        <v>28</v>
      </c>
      <c r="E3873" s="6" t="s">
        <v>29</v>
      </c>
      <c r="F3873" s="15">
        <v>30</v>
      </c>
      <c r="G3873" s="6" t="s">
        <v>8835</v>
      </c>
      <c r="H3873" s="6" t="s">
        <v>885</v>
      </c>
      <c r="I3873" s="6" t="s">
        <v>176</v>
      </c>
      <c r="J3873" s="7">
        <v>43472</v>
      </c>
      <c r="K3873" s="15">
        <v>15</v>
      </c>
      <c r="L3873" s="6" t="s">
        <v>52</v>
      </c>
      <c r="M3873" s="6">
        <f t="shared" si="241"/>
        <v>2019</v>
      </c>
      <c r="N3873" s="6">
        <f t="shared" si="242"/>
        <v>1</v>
      </c>
      <c r="O3873" s="6" t="str">
        <f>VLOOKUP(L3873,'User input'!$D$6:$E$16,2,FALSE)</f>
        <v>Megawidget S</v>
      </c>
      <c r="P3873" s="6">
        <f>VLOOKUP(L3873,'User input'!$D$6:$G$16,3,FALSE)</f>
        <v>0.69</v>
      </c>
      <c r="Q3873" s="6">
        <f>VLOOKUP(L3873,'User input'!$D$6:$G$16,4,FALSE)</f>
        <v>24</v>
      </c>
      <c r="R3873" s="6">
        <f t="shared" si="243"/>
        <v>360</v>
      </c>
      <c r="S3873" s="26">
        <f t="shared" si="240"/>
        <v>248.39999999999998</v>
      </c>
      <c r="T3873" s="26">
        <f>IF(K3873&lt;'User input'!$I$9,'User input'!$J$8,IF(K3873&lt;'User input'!$I$10,'User input'!$J$9,IF(K3873&lt;'User input'!$I$11,'User input'!$J$10,'User input'!$J$11)))*S3873</f>
        <v>0</v>
      </c>
      <c r="U3873" s="26">
        <f>K3873*'User input'!$J$17+'User input'!$J$16</f>
        <v>0.5</v>
      </c>
    </row>
    <row r="3874" spans="1:21" x14ac:dyDescent="0.25">
      <c r="A3874" s="18">
        <v>3972</v>
      </c>
      <c r="B3874" s="10" t="s">
        <v>1574</v>
      </c>
      <c r="C3874" s="10" t="s">
        <v>6777</v>
      </c>
      <c r="D3874" s="10" t="s">
        <v>28</v>
      </c>
      <c r="E3874" s="10" t="s">
        <v>29</v>
      </c>
      <c r="F3874" s="16">
        <v>30</v>
      </c>
      <c r="G3874" s="10" t="s">
        <v>8836</v>
      </c>
      <c r="H3874" s="10" t="s">
        <v>285</v>
      </c>
      <c r="I3874" s="10" t="s">
        <v>32</v>
      </c>
      <c r="J3874" s="11">
        <v>43839</v>
      </c>
      <c r="K3874" s="16">
        <v>10</v>
      </c>
      <c r="L3874" s="10" t="s">
        <v>78</v>
      </c>
      <c r="M3874" s="10">
        <f t="shared" si="241"/>
        <v>2020</v>
      </c>
      <c r="N3874" s="10">
        <f t="shared" si="242"/>
        <v>1</v>
      </c>
      <c r="O3874" s="10" t="str">
        <f>VLOOKUP(L3874,'User input'!$D$6:$E$16,2,FALSE)</f>
        <v>Ultrathing V2</v>
      </c>
      <c r="P3874" s="10">
        <f>VLOOKUP(L3874,'User input'!$D$6:$G$16,3,FALSE)</f>
        <v>2.95</v>
      </c>
      <c r="Q3874" s="10">
        <f>VLOOKUP(L3874,'User input'!$D$6:$G$16,4,FALSE)</f>
        <v>20</v>
      </c>
      <c r="R3874" s="10">
        <f t="shared" si="243"/>
        <v>200</v>
      </c>
      <c r="S3874" s="27">
        <f t="shared" si="240"/>
        <v>590</v>
      </c>
      <c r="T3874" s="27">
        <f>IF(K3874&lt;'User input'!$I$9,'User input'!$J$8,IF(K3874&lt;'User input'!$I$10,'User input'!$J$9,IF(K3874&lt;'User input'!$I$11,'User input'!$J$10,'User input'!$J$11)))*S3874</f>
        <v>0</v>
      </c>
      <c r="U3874" s="27">
        <f>K3874*'User input'!$J$17+'User input'!$J$16</f>
        <v>0.5</v>
      </c>
    </row>
    <row r="3875" spans="1:21" x14ac:dyDescent="0.25">
      <c r="A3875" s="17">
        <v>3973</v>
      </c>
      <c r="B3875" s="6" t="s">
        <v>309</v>
      </c>
      <c r="C3875" s="6" t="s">
        <v>2291</v>
      </c>
      <c r="D3875" s="6" t="s">
        <v>15</v>
      </c>
      <c r="E3875" s="6" t="s">
        <v>16</v>
      </c>
      <c r="F3875" s="15">
        <v>90</v>
      </c>
      <c r="G3875" s="6" t="s">
        <v>8837</v>
      </c>
      <c r="H3875" s="6" t="s">
        <v>3869</v>
      </c>
      <c r="I3875" s="6" t="s">
        <v>38</v>
      </c>
      <c r="J3875" s="7">
        <v>44312</v>
      </c>
      <c r="K3875" s="15">
        <v>5</v>
      </c>
      <c r="L3875" s="6" t="s">
        <v>33</v>
      </c>
      <c r="M3875" s="6">
        <f t="shared" si="241"/>
        <v>2021</v>
      </c>
      <c r="N3875" s="6">
        <f t="shared" si="242"/>
        <v>4</v>
      </c>
      <c r="O3875" s="6" t="str">
        <f>VLOOKUP(L3875,'User input'!$D$6:$E$16,2,FALSE)</f>
        <v>Megawidget L</v>
      </c>
      <c r="P3875" s="6">
        <f>VLOOKUP(L3875,'User input'!$D$6:$G$16,3,FALSE)</f>
        <v>1.79</v>
      </c>
      <c r="Q3875" s="6">
        <f>VLOOKUP(L3875,'User input'!$D$6:$G$16,4,FALSE)</f>
        <v>24</v>
      </c>
      <c r="R3875" s="6">
        <f t="shared" si="243"/>
        <v>120</v>
      </c>
      <c r="S3875" s="26">
        <f t="shared" si="240"/>
        <v>214.8</v>
      </c>
      <c r="T3875" s="26">
        <f>IF(K3875&lt;'User input'!$I$9,'User input'!$J$8,IF(K3875&lt;'User input'!$I$10,'User input'!$J$9,IF(K3875&lt;'User input'!$I$11,'User input'!$J$10,'User input'!$J$11)))*S3875</f>
        <v>0</v>
      </c>
      <c r="U3875" s="26">
        <f>K3875*'User input'!$J$17+'User input'!$J$16</f>
        <v>0.5</v>
      </c>
    </row>
    <row r="3876" spans="1:21" x14ac:dyDescent="0.25">
      <c r="A3876" s="17">
        <v>3975</v>
      </c>
      <c r="B3876" s="6" t="s">
        <v>1584</v>
      </c>
      <c r="C3876" s="6" t="s">
        <v>3080</v>
      </c>
      <c r="D3876" s="6" t="s">
        <v>28</v>
      </c>
      <c r="E3876" s="6" t="s">
        <v>29</v>
      </c>
      <c r="F3876" s="15">
        <v>30</v>
      </c>
      <c r="G3876" s="6" t="s">
        <v>8838</v>
      </c>
      <c r="H3876" s="6" t="s">
        <v>3235</v>
      </c>
      <c r="I3876" s="6" t="s">
        <v>32</v>
      </c>
      <c r="J3876" s="7">
        <v>43653</v>
      </c>
      <c r="K3876" s="15">
        <v>53</v>
      </c>
      <c r="L3876" s="6" t="s">
        <v>39</v>
      </c>
      <c r="M3876" s="6">
        <f t="shared" si="241"/>
        <v>2019</v>
      </c>
      <c r="N3876" s="6">
        <f t="shared" si="242"/>
        <v>7</v>
      </c>
      <c r="O3876" s="6" t="str">
        <f>VLOOKUP(L3876,'User input'!$D$6:$E$16,2,FALSE)</f>
        <v>Ultrathing V1</v>
      </c>
      <c r="P3876" s="6">
        <f>VLOOKUP(L3876,'User input'!$D$6:$G$16,3,FALSE)</f>
        <v>1.79</v>
      </c>
      <c r="Q3876" s="6">
        <f>VLOOKUP(L3876,'User input'!$D$6:$G$16,4,FALSE)</f>
        <v>17</v>
      </c>
      <c r="R3876" s="6">
        <f t="shared" si="243"/>
        <v>901</v>
      </c>
      <c r="S3876" s="26">
        <f t="shared" si="240"/>
        <v>1612.79</v>
      </c>
      <c r="T3876" s="26">
        <f>IF(K3876&lt;'User input'!$I$9,'User input'!$J$8,IF(K3876&lt;'User input'!$I$10,'User input'!$J$9,IF(K3876&lt;'User input'!$I$11,'User input'!$J$10,'User input'!$J$11)))*S3876</f>
        <v>80.639499999999998</v>
      </c>
      <c r="U3876" s="26">
        <f>K3876*'User input'!$J$17+'User input'!$J$16</f>
        <v>0.5</v>
      </c>
    </row>
    <row r="3877" spans="1:21" x14ac:dyDescent="0.25">
      <c r="A3877" s="18">
        <v>3976</v>
      </c>
      <c r="B3877" s="10" t="s">
        <v>4631</v>
      </c>
      <c r="C3877" s="10" t="s">
        <v>2269</v>
      </c>
      <c r="D3877" s="10" t="s">
        <v>28</v>
      </c>
      <c r="E3877" s="10" t="s">
        <v>29</v>
      </c>
      <c r="F3877" s="16">
        <v>60</v>
      </c>
      <c r="G3877" s="10" t="s">
        <v>8839</v>
      </c>
      <c r="H3877" s="10" t="s">
        <v>8840</v>
      </c>
      <c r="I3877" s="10" t="s">
        <v>1306</v>
      </c>
      <c r="J3877" s="11">
        <v>44241</v>
      </c>
      <c r="K3877" s="16">
        <v>88</v>
      </c>
      <c r="L3877" s="10" t="s">
        <v>52</v>
      </c>
      <c r="M3877" s="10">
        <f t="shared" si="241"/>
        <v>2021</v>
      </c>
      <c r="N3877" s="10">
        <f t="shared" si="242"/>
        <v>2</v>
      </c>
      <c r="O3877" s="10" t="str">
        <f>VLOOKUP(L3877,'User input'!$D$6:$E$16,2,FALSE)</f>
        <v>Megawidget S</v>
      </c>
      <c r="P3877" s="10">
        <f>VLOOKUP(L3877,'User input'!$D$6:$G$16,3,FALSE)</f>
        <v>0.69</v>
      </c>
      <c r="Q3877" s="10">
        <f>VLOOKUP(L3877,'User input'!$D$6:$G$16,4,FALSE)</f>
        <v>24</v>
      </c>
      <c r="R3877" s="10">
        <f t="shared" si="243"/>
        <v>2112</v>
      </c>
      <c r="S3877" s="27">
        <f t="shared" si="240"/>
        <v>1457.28</v>
      </c>
      <c r="T3877" s="27">
        <f>IF(K3877&lt;'User input'!$I$9,'User input'!$J$8,IF(K3877&lt;'User input'!$I$10,'User input'!$J$9,IF(K3877&lt;'User input'!$I$11,'User input'!$J$10,'User input'!$J$11)))*S3877</f>
        <v>72.864000000000004</v>
      </c>
      <c r="U3877" s="27">
        <f>K3877*'User input'!$J$17+'User input'!$J$16</f>
        <v>0.5</v>
      </c>
    </row>
    <row r="3878" spans="1:21" x14ac:dyDescent="0.25">
      <c r="A3878" s="17">
        <v>3977</v>
      </c>
      <c r="B3878" s="6" t="s">
        <v>6991</v>
      </c>
      <c r="C3878" s="6" t="s">
        <v>8841</v>
      </c>
      <c r="D3878" s="6" t="s">
        <v>15</v>
      </c>
      <c r="E3878" s="6" t="s">
        <v>16</v>
      </c>
      <c r="F3878" s="15">
        <v>30</v>
      </c>
      <c r="G3878" s="6" t="s">
        <v>8842</v>
      </c>
      <c r="H3878" s="6" t="s">
        <v>922</v>
      </c>
      <c r="I3878" s="6" t="s">
        <v>127</v>
      </c>
      <c r="J3878" s="7">
        <v>44506</v>
      </c>
      <c r="K3878" s="15">
        <v>86</v>
      </c>
      <c r="L3878" s="6" t="s">
        <v>99</v>
      </c>
      <c r="M3878" s="6">
        <f t="shared" si="241"/>
        <v>2021</v>
      </c>
      <c r="N3878" s="6">
        <f t="shared" si="242"/>
        <v>11</v>
      </c>
      <c r="O3878" s="6" t="str">
        <f>VLOOKUP(L3878,'User input'!$D$6:$E$16,2,FALSE)</f>
        <v>Superwossname</v>
      </c>
      <c r="P3878" s="6">
        <f>VLOOKUP(L3878,'User input'!$D$6:$G$16,3,FALSE)</f>
        <v>3.49</v>
      </c>
      <c r="Q3878" s="6">
        <f>VLOOKUP(L3878,'User input'!$D$6:$G$16,4,FALSE)</f>
        <v>20</v>
      </c>
      <c r="R3878" s="6">
        <f t="shared" si="243"/>
        <v>1720</v>
      </c>
      <c r="S3878" s="26">
        <f t="shared" si="240"/>
        <v>6002.8</v>
      </c>
      <c r="T3878" s="26">
        <f>IF(K3878&lt;'User input'!$I$9,'User input'!$J$8,IF(K3878&lt;'User input'!$I$10,'User input'!$J$9,IF(K3878&lt;'User input'!$I$11,'User input'!$J$10,'User input'!$J$11)))*S3878</f>
        <v>300.14000000000004</v>
      </c>
      <c r="U3878" s="26">
        <f>K3878*'User input'!$J$17+'User input'!$J$16</f>
        <v>0.5</v>
      </c>
    </row>
    <row r="3879" spans="1:21" x14ac:dyDescent="0.25">
      <c r="A3879" s="18">
        <v>3978</v>
      </c>
      <c r="B3879" s="10" t="s">
        <v>6984</v>
      </c>
      <c r="C3879" s="10" t="s">
        <v>8204</v>
      </c>
      <c r="D3879" s="10" t="s">
        <v>15</v>
      </c>
      <c r="E3879" s="10" t="s">
        <v>16</v>
      </c>
      <c r="F3879" s="16">
        <v>90</v>
      </c>
      <c r="G3879" s="10" t="s">
        <v>8843</v>
      </c>
      <c r="H3879" s="10" t="s">
        <v>1700</v>
      </c>
      <c r="I3879" s="10" t="s">
        <v>122</v>
      </c>
      <c r="J3879" s="11">
        <v>44099</v>
      </c>
      <c r="K3879" s="16">
        <v>18</v>
      </c>
      <c r="L3879" s="10" t="s">
        <v>62</v>
      </c>
      <c r="M3879" s="10">
        <f t="shared" si="241"/>
        <v>2020</v>
      </c>
      <c r="N3879" s="10">
        <f t="shared" si="242"/>
        <v>9</v>
      </c>
      <c r="O3879" s="10" t="str">
        <f>VLOOKUP(L3879,'User input'!$D$6:$E$16,2,FALSE)</f>
        <v>Ultrathing V4</v>
      </c>
      <c r="P3879" s="10">
        <f>VLOOKUP(L3879,'User input'!$D$6:$G$16,3,FALSE)</f>
        <v>3.99</v>
      </c>
      <c r="Q3879" s="10">
        <f>VLOOKUP(L3879,'User input'!$D$6:$G$16,4,FALSE)</f>
        <v>24</v>
      </c>
      <c r="R3879" s="10">
        <f t="shared" si="243"/>
        <v>432</v>
      </c>
      <c r="S3879" s="27">
        <f t="shared" si="240"/>
        <v>1723.68</v>
      </c>
      <c r="T3879" s="27">
        <f>IF(K3879&lt;'User input'!$I$9,'User input'!$J$8,IF(K3879&lt;'User input'!$I$10,'User input'!$J$9,IF(K3879&lt;'User input'!$I$11,'User input'!$J$10,'User input'!$J$11)))*S3879</f>
        <v>0</v>
      </c>
      <c r="U3879" s="27">
        <f>K3879*'User input'!$J$17+'User input'!$J$16</f>
        <v>0.5</v>
      </c>
    </row>
    <row r="3880" spans="1:21" x14ac:dyDescent="0.25">
      <c r="A3880" s="17">
        <v>3979</v>
      </c>
      <c r="B3880" s="6" t="s">
        <v>3185</v>
      </c>
      <c r="C3880" s="6" t="s">
        <v>1458</v>
      </c>
      <c r="D3880" s="6" t="s">
        <v>15</v>
      </c>
      <c r="E3880" s="6" t="s">
        <v>16</v>
      </c>
      <c r="F3880" s="15">
        <v>30</v>
      </c>
      <c r="G3880" s="6" t="s">
        <v>8844</v>
      </c>
      <c r="H3880" s="6" t="s">
        <v>1479</v>
      </c>
      <c r="I3880" s="6" t="s">
        <v>32</v>
      </c>
      <c r="J3880" s="7">
        <v>43900</v>
      </c>
      <c r="K3880" s="15">
        <v>42</v>
      </c>
      <c r="L3880" s="6" t="s">
        <v>99</v>
      </c>
      <c r="M3880" s="6">
        <f t="shared" si="241"/>
        <v>2020</v>
      </c>
      <c r="N3880" s="6">
        <f t="shared" si="242"/>
        <v>3</v>
      </c>
      <c r="O3880" s="6" t="str">
        <f>VLOOKUP(L3880,'User input'!$D$6:$E$16,2,FALSE)</f>
        <v>Superwossname</v>
      </c>
      <c r="P3880" s="6">
        <f>VLOOKUP(L3880,'User input'!$D$6:$G$16,3,FALSE)</f>
        <v>3.49</v>
      </c>
      <c r="Q3880" s="6">
        <f>VLOOKUP(L3880,'User input'!$D$6:$G$16,4,FALSE)</f>
        <v>20</v>
      </c>
      <c r="R3880" s="6">
        <f t="shared" si="243"/>
        <v>840</v>
      </c>
      <c r="S3880" s="26">
        <f t="shared" si="240"/>
        <v>2931.6000000000004</v>
      </c>
      <c r="T3880" s="26">
        <f>IF(K3880&lt;'User input'!$I$9,'User input'!$J$8,IF(K3880&lt;'User input'!$I$10,'User input'!$J$9,IF(K3880&lt;'User input'!$I$11,'User input'!$J$10,'User input'!$J$11)))*S3880</f>
        <v>87.948000000000008</v>
      </c>
      <c r="U3880" s="26">
        <f>K3880*'User input'!$J$17+'User input'!$J$16</f>
        <v>0.5</v>
      </c>
    </row>
    <row r="3881" spans="1:21" x14ac:dyDescent="0.25">
      <c r="A3881" s="18">
        <v>3980</v>
      </c>
      <c r="B3881" s="10" t="s">
        <v>8845</v>
      </c>
      <c r="C3881" s="10" t="s">
        <v>3407</v>
      </c>
      <c r="D3881" s="10" t="s">
        <v>49</v>
      </c>
      <c r="E3881" s="10" t="s">
        <v>16</v>
      </c>
      <c r="F3881" s="16">
        <v>30</v>
      </c>
      <c r="G3881" s="10" t="s">
        <v>8846</v>
      </c>
      <c r="H3881" s="10" t="s">
        <v>1819</v>
      </c>
      <c r="I3881" s="10" t="s">
        <v>25</v>
      </c>
      <c r="J3881" s="11">
        <v>44484</v>
      </c>
      <c r="K3881" s="16">
        <v>56</v>
      </c>
      <c r="L3881" s="10" t="s">
        <v>78</v>
      </c>
      <c r="M3881" s="10">
        <f t="shared" si="241"/>
        <v>2021</v>
      </c>
      <c r="N3881" s="10">
        <f t="shared" si="242"/>
        <v>10</v>
      </c>
      <c r="O3881" s="10" t="str">
        <f>VLOOKUP(L3881,'User input'!$D$6:$E$16,2,FALSE)</f>
        <v>Ultrathing V2</v>
      </c>
      <c r="P3881" s="10">
        <f>VLOOKUP(L3881,'User input'!$D$6:$G$16,3,FALSE)</f>
        <v>2.95</v>
      </c>
      <c r="Q3881" s="10">
        <f>VLOOKUP(L3881,'User input'!$D$6:$G$16,4,FALSE)</f>
        <v>20</v>
      </c>
      <c r="R3881" s="10">
        <f t="shared" si="243"/>
        <v>1120</v>
      </c>
      <c r="S3881" s="27">
        <f t="shared" si="240"/>
        <v>3304</v>
      </c>
      <c r="T3881" s="27">
        <f>IF(K3881&lt;'User input'!$I$9,'User input'!$J$8,IF(K3881&lt;'User input'!$I$10,'User input'!$J$9,IF(K3881&lt;'User input'!$I$11,'User input'!$J$10,'User input'!$J$11)))*S3881</f>
        <v>165.20000000000002</v>
      </c>
      <c r="U3881" s="27">
        <f>K3881*'User input'!$J$17+'User input'!$J$16</f>
        <v>0.5</v>
      </c>
    </row>
    <row r="3882" spans="1:21" x14ac:dyDescent="0.25">
      <c r="A3882" s="17">
        <v>3981</v>
      </c>
      <c r="B3882" s="6" t="s">
        <v>1005</v>
      </c>
      <c r="C3882" s="6" t="s">
        <v>6423</v>
      </c>
      <c r="D3882" s="6" t="s">
        <v>28</v>
      </c>
      <c r="E3882" s="6" t="s">
        <v>29</v>
      </c>
      <c r="F3882" s="15">
        <v>60</v>
      </c>
      <c r="G3882" s="6" t="s">
        <v>8847</v>
      </c>
      <c r="H3882" s="6" t="s">
        <v>1961</v>
      </c>
      <c r="I3882" s="6" t="s">
        <v>32</v>
      </c>
      <c r="J3882" s="7">
        <v>43735</v>
      </c>
      <c r="K3882" s="15">
        <v>26</v>
      </c>
      <c r="L3882" s="6" t="s">
        <v>62</v>
      </c>
      <c r="M3882" s="6">
        <f t="shared" si="241"/>
        <v>2019</v>
      </c>
      <c r="N3882" s="6">
        <f t="shared" si="242"/>
        <v>9</v>
      </c>
      <c r="O3882" s="6" t="str">
        <f>VLOOKUP(L3882,'User input'!$D$6:$E$16,2,FALSE)</f>
        <v>Ultrathing V4</v>
      </c>
      <c r="P3882" s="6">
        <f>VLOOKUP(L3882,'User input'!$D$6:$G$16,3,FALSE)</f>
        <v>3.99</v>
      </c>
      <c r="Q3882" s="6">
        <f>VLOOKUP(L3882,'User input'!$D$6:$G$16,4,FALSE)</f>
        <v>24</v>
      </c>
      <c r="R3882" s="6">
        <f t="shared" si="243"/>
        <v>624</v>
      </c>
      <c r="S3882" s="26">
        <f t="shared" si="240"/>
        <v>2489.7600000000002</v>
      </c>
      <c r="T3882" s="26">
        <f>IF(K3882&lt;'User input'!$I$9,'User input'!$J$8,IF(K3882&lt;'User input'!$I$10,'User input'!$J$9,IF(K3882&lt;'User input'!$I$11,'User input'!$J$10,'User input'!$J$11)))*S3882</f>
        <v>74.692800000000005</v>
      </c>
      <c r="U3882" s="26">
        <f>K3882*'User input'!$J$17+'User input'!$J$16</f>
        <v>0.5</v>
      </c>
    </row>
    <row r="3883" spans="1:21" x14ac:dyDescent="0.25">
      <c r="A3883" s="18">
        <v>3982</v>
      </c>
      <c r="B3883" s="10" t="s">
        <v>6818</v>
      </c>
      <c r="C3883" s="10" t="s">
        <v>8472</v>
      </c>
      <c r="D3883" s="10" t="s">
        <v>49</v>
      </c>
      <c r="E3883" s="10" t="s">
        <v>16</v>
      </c>
      <c r="F3883" s="16">
        <v>90</v>
      </c>
      <c r="G3883" s="10" t="s">
        <v>8848</v>
      </c>
      <c r="H3883" s="10" t="s">
        <v>4021</v>
      </c>
      <c r="I3883" s="10" t="s">
        <v>176</v>
      </c>
      <c r="J3883" s="11">
        <v>43685</v>
      </c>
      <c r="K3883" s="16">
        <v>54</v>
      </c>
      <c r="L3883" s="10" t="s">
        <v>44</v>
      </c>
      <c r="M3883" s="10">
        <f t="shared" si="241"/>
        <v>2019</v>
      </c>
      <c r="N3883" s="10">
        <f t="shared" si="242"/>
        <v>8</v>
      </c>
      <c r="O3883" s="10" t="str">
        <f>VLOOKUP(L3883,'User input'!$D$6:$E$16,2,FALSE)</f>
        <v>Gigastuff</v>
      </c>
      <c r="P3883" s="10">
        <f>VLOOKUP(L3883,'User input'!$D$6:$G$16,3,FALSE)</f>
        <v>1.89</v>
      </c>
      <c r="Q3883" s="10">
        <f>VLOOKUP(L3883,'User input'!$D$6:$G$16,4,FALSE)</f>
        <v>18</v>
      </c>
      <c r="R3883" s="10">
        <f t="shared" si="243"/>
        <v>972</v>
      </c>
      <c r="S3883" s="27">
        <f t="shared" si="240"/>
        <v>1837.08</v>
      </c>
      <c r="T3883" s="27">
        <f>IF(K3883&lt;'User input'!$I$9,'User input'!$J$8,IF(K3883&lt;'User input'!$I$10,'User input'!$J$9,IF(K3883&lt;'User input'!$I$11,'User input'!$J$10,'User input'!$J$11)))*S3883</f>
        <v>91.853999999999999</v>
      </c>
      <c r="U3883" s="27">
        <f>K3883*'User input'!$J$17+'User input'!$J$16</f>
        <v>0.5</v>
      </c>
    </row>
    <row r="3884" spans="1:21" x14ac:dyDescent="0.25">
      <c r="A3884" s="17">
        <v>3983</v>
      </c>
      <c r="B3884" s="6" t="s">
        <v>6306</v>
      </c>
      <c r="C3884" s="6" t="s">
        <v>8640</v>
      </c>
      <c r="D3884" s="6" t="s">
        <v>28</v>
      </c>
      <c r="E3884" s="6" t="s">
        <v>29</v>
      </c>
      <c r="F3884" s="15">
        <v>90</v>
      </c>
      <c r="G3884" s="6" t="s">
        <v>8849</v>
      </c>
      <c r="H3884" s="6" t="s">
        <v>2865</v>
      </c>
      <c r="I3884" s="6" t="s">
        <v>32</v>
      </c>
      <c r="J3884" s="7">
        <v>43521</v>
      </c>
      <c r="K3884" s="15">
        <v>37</v>
      </c>
      <c r="L3884" s="6" t="s">
        <v>68</v>
      </c>
      <c r="M3884" s="6">
        <f t="shared" si="241"/>
        <v>2019</v>
      </c>
      <c r="N3884" s="6">
        <f t="shared" si="242"/>
        <v>2</v>
      </c>
      <c r="O3884" s="6" t="str">
        <f>VLOOKUP(L3884,'User input'!$D$6:$E$16,2,FALSE)</f>
        <v>Megawidget M</v>
      </c>
      <c r="P3884" s="6">
        <f>VLOOKUP(L3884,'User input'!$D$6:$G$16,3,FALSE)</f>
        <v>1.29</v>
      </c>
      <c r="Q3884" s="6">
        <f>VLOOKUP(L3884,'User input'!$D$6:$G$16,4,FALSE)</f>
        <v>24</v>
      </c>
      <c r="R3884" s="6">
        <f t="shared" si="243"/>
        <v>888</v>
      </c>
      <c r="S3884" s="26">
        <f t="shared" si="240"/>
        <v>1145.52</v>
      </c>
      <c r="T3884" s="26">
        <f>IF(K3884&lt;'User input'!$I$9,'User input'!$J$8,IF(K3884&lt;'User input'!$I$10,'User input'!$J$9,IF(K3884&lt;'User input'!$I$11,'User input'!$J$10,'User input'!$J$11)))*S3884</f>
        <v>34.365600000000001</v>
      </c>
      <c r="U3884" s="26">
        <f>K3884*'User input'!$J$17+'User input'!$J$16</f>
        <v>0.5</v>
      </c>
    </row>
    <row r="3885" spans="1:21" x14ac:dyDescent="0.25">
      <c r="A3885" s="18">
        <v>3984</v>
      </c>
      <c r="B3885" s="10" t="s">
        <v>1153</v>
      </c>
      <c r="C3885" s="10" t="s">
        <v>8850</v>
      </c>
      <c r="D3885" s="10" t="s">
        <v>28</v>
      </c>
      <c r="E3885" s="10" t="s">
        <v>29</v>
      </c>
      <c r="F3885" s="16">
        <v>60</v>
      </c>
      <c r="G3885" s="10" t="s">
        <v>8851</v>
      </c>
      <c r="H3885" s="10" t="s">
        <v>3147</v>
      </c>
      <c r="I3885" s="10" t="s">
        <v>32</v>
      </c>
      <c r="J3885" s="11">
        <v>44498</v>
      </c>
      <c r="K3885" s="16">
        <v>38</v>
      </c>
      <c r="L3885" s="10" t="s">
        <v>62</v>
      </c>
      <c r="M3885" s="10">
        <f t="shared" si="241"/>
        <v>2021</v>
      </c>
      <c r="N3885" s="10">
        <f t="shared" si="242"/>
        <v>10</v>
      </c>
      <c r="O3885" s="10" t="str">
        <f>VLOOKUP(L3885,'User input'!$D$6:$E$16,2,FALSE)</f>
        <v>Ultrathing V4</v>
      </c>
      <c r="P3885" s="10">
        <f>VLOOKUP(L3885,'User input'!$D$6:$G$16,3,FALSE)</f>
        <v>3.99</v>
      </c>
      <c r="Q3885" s="10">
        <f>VLOOKUP(L3885,'User input'!$D$6:$G$16,4,FALSE)</f>
        <v>24</v>
      </c>
      <c r="R3885" s="10">
        <f t="shared" si="243"/>
        <v>912</v>
      </c>
      <c r="S3885" s="27">
        <f t="shared" si="240"/>
        <v>3638.88</v>
      </c>
      <c r="T3885" s="27">
        <f>IF(K3885&lt;'User input'!$I$9,'User input'!$J$8,IF(K3885&lt;'User input'!$I$10,'User input'!$J$9,IF(K3885&lt;'User input'!$I$11,'User input'!$J$10,'User input'!$J$11)))*S3885</f>
        <v>109.1664</v>
      </c>
      <c r="U3885" s="27">
        <f>K3885*'User input'!$J$17+'User input'!$J$16</f>
        <v>0.5</v>
      </c>
    </row>
    <row r="3886" spans="1:21" x14ac:dyDescent="0.25">
      <c r="A3886" s="17">
        <v>3985</v>
      </c>
      <c r="B3886" s="6" t="s">
        <v>1750</v>
      </c>
      <c r="C3886" s="6" t="s">
        <v>4976</v>
      </c>
      <c r="D3886" s="6" t="s">
        <v>15</v>
      </c>
      <c r="E3886" s="6" t="s">
        <v>16</v>
      </c>
      <c r="F3886" s="15">
        <v>30</v>
      </c>
      <c r="G3886" s="6" t="s">
        <v>8852</v>
      </c>
      <c r="H3886" s="6" t="s">
        <v>3654</v>
      </c>
      <c r="I3886" s="6" t="s">
        <v>1476</v>
      </c>
      <c r="J3886" s="7">
        <v>43702</v>
      </c>
      <c r="K3886" s="15">
        <v>17</v>
      </c>
      <c r="L3886" s="6" t="s">
        <v>68</v>
      </c>
      <c r="M3886" s="6">
        <f t="shared" si="241"/>
        <v>2019</v>
      </c>
      <c r="N3886" s="6">
        <f t="shared" si="242"/>
        <v>8</v>
      </c>
      <c r="O3886" s="6" t="str">
        <f>VLOOKUP(L3886,'User input'!$D$6:$E$16,2,FALSE)</f>
        <v>Megawidget M</v>
      </c>
      <c r="P3886" s="6">
        <f>VLOOKUP(L3886,'User input'!$D$6:$G$16,3,FALSE)</f>
        <v>1.29</v>
      </c>
      <c r="Q3886" s="6">
        <f>VLOOKUP(L3886,'User input'!$D$6:$G$16,4,FALSE)</f>
        <v>24</v>
      </c>
      <c r="R3886" s="6">
        <f t="shared" si="243"/>
        <v>408</v>
      </c>
      <c r="S3886" s="26">
        <f t="shared" si="240"/>
        <v>526.32000000000005</v>
      </c>
      <c r="T3886" s="26">
        <f>IF(K3886&lt;'User input'!$I$9,'User input'!$J$8,IF(K3886&lt;'User input'!$I$10,'User input'!$J$9,IF(K3886&lt;'User input'!$I$11,'User input'!$J$10,'User input'!$J$11)))*S3886</f>
        <v>0</v>
      </c>
      <c r="U3886" s="26">
        <f>K3886*'User input'!$J$17+'User input'!$J$16</f>
        <v>0.5</v>
      </c>
    </row>
    <row r="3887" spans="1:21" x14ac:dyDescent="0.25">
      <c r="A3887" s="18">
        <v>3986</v>
      </c>
      <c r="B3887" s="10" t="s">
        <v>8853</v>
      </c>
      <c r="C3887" s="10" t="s">
        <v>1053</v>
      </c>
      <c r="D3887" s="10" t="s">
        <v>15</v>
      </c>
      <c r="E3887" s="10" t="s">
        <v>16</v>
      </c>
      <c r="F3887" s="16">
        <v>60</v>
      </c>
      <c r="G3887" s="10" t="s">
        <v>8854</v>
      </c>
      <c r="H3887" s="10" t="s">
        <v>1666</v>
      </c>
      <c r="I3887" s="10" t="s">
        <v>25</v>
      </c>
      <c r="J3887" s="11">
        <v>44304</v>
      </c>
      <c r="K3887" s="16">
        <v>18</v>
      </c>
      <c r="L3887" s="10" t="s">
        <v>78</v>
      </c>
      <c r="M3887" s="10">
        <f t="shared" si="241"/>
        <v>2021</v>
      </c>
      <c r="N3887" s="10">
        <f t="shared" si="242"/>
        <v>4</v>
      </c>
      <c r="O3887" s="10" t="str">
        <f>VLOOKUP(L3887,'User input'!$D$6:$E$16,2,FALSE)</f>
        <v>Ultrathing V2</v>
      </c>
      <c r="P3887" s="10">
        <f>VLOOKUP(L3887,'User input'!$D$6:$G$16,3,FALSE)</f>
        <v>2.95</v>
      </c>
      <c r="Q3887" s="10">
        <f>VLOOKUP(L3887,'User input'!$D$6:$G$16,4,FALSE)</f>
        <v>20</v>
      </c>
      <c r="R3887" s="10">
        <f t="shared" si="243"/>
        <v>360</v>
      </c>
      <c r="S3887" s="27">
        <f t="shared" si="240"/>
        <v>1062</v>
      </c>
      <c r="T3887" s="27">
        <f>IF(K3887&lt;'User input'!$I$9,'User input'!$J$8,IF(K3887&lt;'User input'!$I$10,'User input'!$J$9,IF(K3887&lt;'User input'!$I$11,'User input'!$J$10,'User input'!$J$11)))*S3887</f>
        <v>0</v>
      </c>
      <c r="U3887" s="27">
        <f>K3887*'User input'!$J$17+'User input'!$J$16</f>
        <v>0.5</v>
      </c>
    </row>
    <row r="3888" spans="1:21" x14ac:dyDescent="0.25">
      <c r="A3888" s="17">
        <v>3987</v>
      </c>
      <c r="B3888" s="6" t="s">
        <v>6513</v>
      </c>
      <c r="C3888" s="6" t="s">
        <v>355</v>
      </c>
      <c r="D3888" s="6" t="s">
        <v>28</v>
      </c>
      <c r="E3888" s="6" t="s">
        <v>29</v>
      </c>
      <c r="F3888" s="15">
        <v>90</v>
      </c>
      <c r="G3888" s="6" t="s">
        <v>8855</v>
      </c>
      <c r="H3888" s="6" t="s">
        <v>5953</v>
      </c>
      <c r="I3888" s="6" t="s">
        <v>19</v>
      </c>
      <c r="J3888" s="7">
        <v>43874</v>
      </c>
      <c r="K3888" s="15">
        <v>94</v>
      </c>
      <c r="L3888" s="6" t="s">
        <v>99</v>
      </c>
      <c r="M3888" s="6">
        <f t="shared" si="241"/>
        <v>2020</v>
      </c>
      <c r="N3888" s="6">
        <f t="shared" si="242"/>
        <v>2</v>
      </c>
      <c r="O3888" s="6" t="str">
        <f>VLOOKUP(L3888,'User input'!$D$6:$E$16,2,FALSE)</f>
        <v>Superwossname</v>
      </c>
      <c r="P3888" s="6">
        <f>VLOOKUP(L3888,'User input'!$D$6:$G$16,3,FALSE)</f>
        <v>3.49</v>
      </c>
      <c r="Q3888" s="6">
        <f>VLOOKUP(L3888,'User input'!$D$6:$G$16,4,FALSE)</f>
        <v>20</v>
      </c>
      <c r="R3888" s="6">
        <f t="shared" si="243"/>
        <v>1880</v>
      </c>
      <c r="S3888" s="26">
        <f t="shared" si="240"/>
        <v>6561.2000000000007</v>
      </c>
      <c r="T3888" s="26">
        <f>IF(K3888&lt;'User input'!$I$9,'User input'!$J$8,IF(K3888&lt;'User input'!$I$10,'User input'!$J$9,IF(K3888&lt;'User input'!$I$11,'User input'!$J$10,'User input'!$J$11)))*S3888</f>
        <v>328.06000000000006</v>
      </c>
      <c r="U3888" s="26">
        <f>K3888*'User input'!$J$17+'User input'!$J$16</f>
        <v>0.5</v>
      </c>
    </row>
    <row r="3889" spans="1:21" x14ac:dyDescent="0.25">
      <c r="A3889" s="18">
        <v>3988</v>
      </c>
      <c r="B3889" s="10" t="s">
        <v>6597</v>
      </c>
      <c r="C3889" s="10" t="s">
        <v>399</v>
      </c>
      <c r="D3889" s="10" t="s">
        <v>49</v>
      </c>
      <c r="E3889" s="10" t="s">
        <v>16</v>
      </c>
      <c r="F3889" s="16">
        <v>90</v>
      </c>
      <c r="G3889" s="10" t="s">
        <v>8855</v>
      </c>
      <c r="H3889" s="10" t="s">
        <v>522</v>
      </c>
      <c r="I3889" s="10" t="s">
        <v>32</v>
      </c>
      <c r="J3889" s="11">
        <v>43844</v>
      </c>
      <c r="K3889" s="16">
        <v>47</v>
      </c>
      <c r="L3889" s="10" t="s">
        <v>39</v>
      </c>
      <c r="M3889" s="10">
        <f t="shared" si="241"/>
        <v>2020</v>
      </c>
      <c r="N3889" s="10">
        <f t="shared" si="242"/>
        <v>1</v>
      </c>
      <c r="O3889" s="10" t="str">
        <f>VLOOKUP(L3889,'User input'!$D$6:$E$16,2,FALSE)</f>
        <v>Ultrathing V1</v>
      </c>
      <c r="P3889" s="10">
        <f>VLOOKUP(L3889,'User input'!$D$6:$G$16,3,FALSE)</f>
        <v>1.79</v>
      </c>
      <c r="Q3889" s="10">
        <f>VLOOKUP(L3889,'User input'!$D$6:$G$16,4,FALSE)</f>
        <v>17</v>
      </c>
      <c r="R3889" s="10">
        <f t="shared" si="243"/>
        <v>799</v>
      </c>
      <c r="S3889" s="27">
        <f t="shared" si="240"/>
        <v>1430.21</v>
      </c>
      <c r="T3889" s="27">
        <f>IF(K3889&lt;'User input'!$I$9,'User input'!$J$8,IF(K3889&lt;'User input'!$I$10,'User input'!$J$9,IF(K3889&lt;'User input'!$I$11,'User input'!$J$10,'User input'!$J$11)))*S3889</f>
        <v>42.906300000000002</v>
      </c>
      <c r="U3889" s="27">
        <f>K3889*'User input'!$J$17+'User input'!$J$16</f>
        <v>0.5</v>
      </c>
    </row>
    <row r="3890" spans="1:21" x14ac:dyDescent="0.25">
      <c r="A3890" s="17">
        <v>3989</v>
      </c>
      <c r="B3890" s="6" t="s">
        <v>4352</v>
      </c>
      <c r="C3890" s="6" t="s">
        <v>4453</v>
      </c>
      <c r="D3890" s="6" t="s">
        <v>115</v>
      </c>
      <c r="E3890" s="6" t="s">
        <v>29</v>
      </c>
      <c r="F3890" s="15">
        <v>60</v>
      </c>
      <c r="G3890" s="6" t="s">
        <v>8856</v>
      </c>
      <c r="H3890" s="6" t="s">
        <v>7612</v>
      </c>
      <c r="I3890" s="6" t="s">
        <v>32</v>
      </c>
      <c r="J3890" s="7">
        <v>43998</v>
      </c>
      <c r="K3890" s="15">
        <v>94</v>
      </c>
      <c r="L3890" s="6" t="s">
        <v>99</v>
      </c>
      <c r="M3890" s="6">
        <f t="shared" si="241"/>
        <v>2020</v>
      </c>
      <c r="N3890" s="6">
        <f t="shared" si="242"/>
        <v>6</v>
      </c>
      <c r="O3890" s="6" t="str">
        <f>VLOOKUP(L3890,'User input'!$D$6:$E$16,2,FALSE)</f>
        <v>Superwossname</v>
      </c>
      <c r="P3890" s="6">
        <f>VLOOKUP(L3890,'User input'!$D$6:$G$16,3,FALSE)</f>
        <v>3.49</v>
      </c>
      <c r="Q3890" s="6">
        <f>VLOOKUP(L3890,'User input'!$D$6:$G$16,4,FALSE)</f>
        <v>20</v>
      </c>
      <c r="R3890" s="6">
        <f t="shared" si="243"/>
        <v>1880</v>
      </c>
      <c r="S3890" s="26">
        <f t="shared" si="240"/>
        <v>6561.2000000000007</v>
      </c>
      <c r="T3890" s="26">
        <f>IF(K3890&lt;'User input'!$I$9,'User input'!$J$8,IF(K3890&lt;'User input'!$I$10,'User input'!$J$9,IF(K3890&lt;'User input'!$I$11,'User input'!$J$10,'User input'!$J$11)))*S3890</f>
        <v>328.06000000000006</v>
      </c>
      <c r="U3890" s="26">
        <f>K3890*'User input'!$J$17+'User input'!$J$16</f>
        <v>0.5</v>
      </c>
    </row>
    <row r="3891" spans="1:21" x14ac:dyDescent="0.25">
      <c r="A3891" s="18">
        <v>3990</v>
      </c>
      <c r="B3891" s="10" t="s">
        <v>1224</v>
      </c>
      <c r="C3891" s="10" t="s">
        <v>4130</v>
      </c>
      <c r="D3891" s="10" t="s">
        <v>28</v>
      </c>
      <c r="E3891" s="10" t="s">
        <v>29</v>
      </c>
      <c r="F3891" s="16">
        <v>60</v>
      </c>
      <c r="G3891" s="10" t="s">
        <v>8857</v>
      </c>
      <c r="H3891" s="10" t="s">
        <v>7733</v>
      </c>
      <c r="I3891" s="10" t="s">
        <v>127</v>
      </c>
      <c r="J3891" s="11">
        <v>44417</v>
      </c>
      <c r="K3891" s="16">
        <v>56</v>
      </c>
      <c r="L3891" s="10" t="s">
        <v>62</v>
      </c>
      <c r="M3891" s="10">
        <f t="shared" si="241"/>
        <v>2021</v>
      </c>
      <c r="N3891" s="10">
        <f t="shared" si="242"/>
        <v>8</v>
      </c>
      <c r="O3891" s="10" t="str">
        <f>VLOOKUP(L3891,'User input'!$D$6:$E$16,2,FALSE)</f>
        <v>Ultrathing V4</v>
      </c>
      <c r="P3891" s="10">
        <f>VLOOKUP(L3891,'User input'!$D$6:$G$16,3,FALSE)</f>
        <v>3.99</v>
      </c>
      <c r="Q3891" s="10">
        <f>VLOOKUP(L3891,'User input'!$D$6:$G$16,4,FALSE)</f>
        <v>24</v>
      </c>
      <c r="R3891" s="10">
        <f t="shared" si="243"/>
        <v>1344</v>
      </c>
      <c r="S3891" s="27">
        <f t="shared" si="240"/>
        <v>5362.56</v>
      </c>
      <c r="T3891" s="27">
        <f>IF(K3891&lt;'User input'!$I$9,'User input'!$J$8,IF(K3891&lt;'User input'!$I$10,'User input'!$J$9,IF(K3891&lt;'User input'!$I$11,'User input'!$J$10,'User input'!$J$11)))*S3891</f>
        <v>268.12800000000004</v>
      </c>
      <c r="U3891" s="27">
        <f>K3891*'User input'!$J$17+'User input'!$J$16</f>
        <v>0.5</v>
      </c>
    </row>
    <row r="3892" spans="1:21" x14ac:dyDescent="0.25">
      <c r="A3892" s="17">
        <v>3991</v>
      </c>
      <c r="B3892" s="6" t="s">
        <v>5768</v>
      </c>
      <c r="C3892" s="6" t="s">
        <v>4976</v>
      </c>
      <c r="D3892" s="6" t="s">
        <v>28</v>
      </c>
      <c r="E3892" s="6" t="s">
        <v>29</v>
      </c>
      <c r="F3892" s="15">
        <v>90</v>
      </c>
      <c r="G3892" s="6" t="s">
        <v>8858</v>
      </c>
      <c r="H3892" s="6" t="s">
        <v>6981</v>
      </c>
      <c r="I3892" s="6" t="s">
        <v>25</v>
      </c>
      <c r="J3892" s="7">
        <v>44516</v>
      </c>
      <c r="K3892" s="15">
        <v>7</v>
      </c>
      <c r="L3892" s="6" t="s">
        <v>44</v>
      </c>
      <c r="M3892" s="6">
        <f t="shared" si="241"/>
        <v>2021</v>
      </c>
      <c r="N3892" s="6">
        <f t="shared" si="242"/>
        <v>11</v>
      </c>
      <c r="O3892" s="6" t="str">
        <f>VLOOKUP(L3892,'User input'!$D$6:$E$16,2,FALSE)</f>
        <v>Gigastuff</v>
      </c>
      <c r="P3892" s="6">
        <f>VLOOKUP(L3892,'User input'!$D$6:$G$16,3,FALSE)</f>
        <v>1.89</v>
      </c>
      <c r="Q3892" s="6">
        <f>VLOOKUP(L3892,'User input'!$D$6:$G$16,4,FALSE)</f>
        <v>18</v>
      </c>
      <c r="R3892" s="6">
        <f t="shared" si="243"/>
        <v>126</v>
      </c>
      <c r="S3892" s="26">
        <f t="shared" si="240"/>
        <v>238.14</v>
      </c>
      <c r="T3892" s="26">
        <f>IF(K3892&lt;'User input'!$I$9,'User input'!$J$8,IF(K3892&lt;'User input'!$I$10,'User input'!$J$9,IF(K3892&lt;'User input'!$I$11,'User input'!$J$10,'User input'!$J$11)))*S3892</f>
        <v>0</v>
      </c>
      <c r="U3892" s="26">
        <f>K3892*'User input'!$J$17+'User input'!$J$16</f>
        <v>0.5</v>
      </c>
    </row>
    <row r="3893" spans="1:21" x14ac:dyDescent="0.25">
      <c r="A3893" s="18">
        <v>3992</v>
      </c>
      <c r="B3893" s="10" t="s">
        <v>3525</v>
      </c>
      <c r="C3893" s="10" t="s">
        <v>7111</v>
      </c>
      <c r="D3893" s="10" t="s">
        <v>15</v>
      </c>
      <c r="E3893" s="10" t="s">
        <v>16</v>
      </c>
      <c r="F3893" s="16">
        <v>60</v>
      </c>
      <c r="G3893" s="10" t="s">
        <v>8859</v>
      </c>
      <c r="H3893" s="10" t="s">
        <v>8860</v>
      </c>
      <c r="I3893" s="10" t="s">
        <v>238</v>
      </c>
      <c r="J3893" s="11">
        <v>43628</v>
      </c>
      <c r="K3893" s="16">
        <v>3</v>
      </c>
      <c r="L3893" s="10" t="s">
        <v>62</v>
      </c>
      <c r="M3893" s="10">
        <f t="shared" si="241"/>
        <v>2019</v>
      </c>
      <c r="N3893" s="10">
        <f t="shared" si="242"/>
        <v>6</v>
      </c>
      <c r="O3893" s="10" t="str">
        <f>VLOOKUP(L3893,'User input'!$D$6:$E$16,2,FALSE)</f>
        <v>Ultrathing V4</v>
      </c>
      <c r="P3893" s="10">
        <f>VLOOKUP(L3893,'User input'!$D$6:$G$16,3,FALSE)</f>
        <v>3.99</v>
      </c>
      <c r="Q3893" s="10">
        <f>VLOOKUP(L3893,'User input'!$D$6:$G$16,4,FALSE)</f>
        <v>24</v>
      </c>
      <c r="R3893" s="10">
        <f t="shared" si="243"/>
        <v>72</v>
      </c>
      <c r="S3893" s="27">
        <f t="shared" si="240"/>
        <v>287.28000000000003</v>
      </c>
      <c r="T3893" s="27">
        <f>IF(K3893&lt;'User input'!$I$9,'User input'!$J$8,IF(K3893&lt;'User input'!$I$10,'User input'!$J$9,IF(K3893&lt;'User input'!$I$11,'User input'!$J$10,'User input'!$J$11)))*S3893</f>
        <v>0</v>
      </c>
      <c r="U3893" s="27">
        <f>K3893*'User input'!$J$17+'User input'!$J$16</f>
        <v>0.5</v>
      </c>
    </row>
    <row r="3894" spans="1:21" x14ac:dyDescent="0.25">
      <c r="A3894" s="18">
        <v>3994</v>
      </c>
      <c r="B3894" s="10" t="s">
        <v>8861</v>
      </c>
      <c r="C3894" s="10" t="s">
        <v>477</v>
      </c>
      <c r="D3894" s="10" t="s">
        <v>15</v>
      </c>
      <c r="E3894" s="10" t="s">
        <v>16</v>
      </c>
      <c r="F3894" s="16">
        <v>30</v>
      </c>
      <c r="G3894" s="10" t="s">
        <v>8862</v>
      </c>
      <c r="H3894" s="10" t="s">
        <v>912</v>
      </c>
      <c r="I3894" s="10" t="s">
        <v>32</v>
      </c>
      <c r="J3894" s="11">
        <v>44280</v>
      </c>
      <c r="K3894" s="16">
        <v>6</v>
      </c>
      <c r="L3894" s="10" t="s">
        <v>44</v>
      </c>
      <c r="M3894" s="10">
        <f t="shared" si="241"/>
        <v>2021</v>
      </c>
      <c r="N3894" s="10">
        <f t="shared" si="242"/>
        <v>3</v>
      </c>
      <c r="O3894" s="10" t="str">
        <f>VLOOKUP(L3894,'User input'!$D$6:$E$16,2,FALSE)</f>
        <v>Gigastuff</v>
      </c>
      <c r="P3894" s="10">
        <f>VLOOKUP(L3894,'User input'!$D$6:$G$16,3,FALSE)</f>
        <v>1.89</v>
      </c>
      <c r="Q3894" s="10">
        <f>VLOOKUP(L3894,'User input'!$D$6:$G$16,4,FALSE)</f>
        <v>18</v>
      </c>
      <c r="R3894" s="10">
        <f t="shared" si="243"/>
        <v>108</v>
      </c>
      <c r="S3894" s="27">
        <f t="shared" si="240"/>
        <v>204.11999999999998</v>
      </c>
      <c r="T3894" s="27">
        <f>IF(K3894&lt;'User input'!$I$9,'User input'!$J$8,IF(K3894&lt;'User input'!$I$10,'User input'!$J$9,IF(K3894&lt;'User input'!$I$11,'User input'!$J$10,'User input'!$J$11)))*S3894</f>
        <v>0</v>
      </c>
      <c r="U3894" s="27">
        <f>K3894*'User input'!$J$17+'User input'!$J$16</f>
        <v>0.5</v>
      </c>
    </row>
    <row r="3895" spans="1:21" x14ac:dyDescent="0.25">
      <c r="A3895" s="17">
        <v>3995</v>
      </c>
      <c r="B3895" s="6" t="s">
        <v>8863</v>
      </c>
      <c r="C3895" s="6" t="s">
        <v>2763</v>
      </c>
      <c r="D3895" s="6" t="s">
        <v>15</v>
      </c>
      <c r="E3895" s="6" t="s">
        <v>16</v>
      </c>
      <c r="F3895" s="15">
        <v>60</v>
      </c>
      <c r="G3895" s="6" t="s">
        <v>8862</v>
      </c>
      <c r="H3895" s="6" t="s">
        <v>6799</v>
      </c>
      <c r="I3895" s="6" t="s">
        <v>32</v>
      </c>
      <c r="J3895" s="7">
        <v>44072</v>
      </c>
      <c r="K3895" s="15">
        <v>68</v>
      </c>
      <c r="L3895" s="6" t="s">
        <v>99</v>
      </c>
      <c r="M3895" s="6">
        <f t="shared" si="241"/>
        <v>2020</v>
      </c>
      <c r="N3895" s="6">
        <f t="shared" si="242"/>
        <v>8</v>
      </c>
      <c r="O3895" s="6" t="str">
        <f>VLOOKUP(L3895,'User input'!$D$6:$E$16,2,FALSE)</f>
        <v>Superwossname</v>
      </c>
      <c r="P3895" s="6">
        <f>VLOOKUP(L3895,'User input'!$D$6:$G$16,3,FALSE)</f>
        <v>3.49</v>
      </c>
      <c r="Q3895" s="6">
        <f>VLOOKUP(L3895,'User input'!$D$6:$G$16,4,FALSE)</f>
        <v>20</v>
      </c>
      <c r="R3895" s="6">
        <f t="shared" si="243"/>
        <v>1360</v>
      </c>
      <c r="S3895" s="26">
        <f t="shared" si="240"/>
        <v>4746.4000000000005</v>
      </c>
      <c r="T3895" s="26">
        <f>IF(K3895&lt;'User input'!$I$9,'User input'!$J$8,IF(K3895&lt;'User input'!$I$10,'User input'!$J$9,IF(K3895&lt;'User input'!$I$11,'User input'!$J$10,'User input'!$J$11)))*S3895</f>
        <v>237.32000000000005</v>
      </c>
      <c r="U3895" s="26">
        <f>K3895*'User input'!$J$17+'User input'!$J$16</f>
        <v>0.5</v>
      </c>
    </row>
    <row r="3896" spans="1:21" x14ac:dyDescent="0.25">
      <c r="A3896" s="18">
        <v>3996</v>
      </c>
      <c r="B3896" s="10" t="s">
        <v>8864</v>
      </c>
      <c r="C3896" s="10" t="s">
        <v>7199</v>
      </c>
      <c r="D3896" s="10" t="s">
        <v>28</v>
      </c>
      <c r="E3896" s="10" t="s">
        <v>29</v>
      </c>
      <c r="F3896" s="16">
        <v>30</v>
      </c>
      <c r="G3896" s="10" t="s">
        <v>8865</v>
      </c>
      <c r="H3896" s="10" t="s">
        <v>2370</v>
      </c>
      <c r="I3896" s="10" t="s">
        <v>171</v>
      </c>
      <c r="J3896" s="11">
        <v>43937</v>
      </c>
      <c r="K3896" s="16">
        <v>3</v>
      </c>
      <c r="L3896" s="10" t="s">
        <v>62</v>
      </c>
      <c r="M3896" s="10">
        <f t="shared" si="241"/>
        <v>2020</v>
      </c>
      <c r="N3896" s="10">
        <f t="shared" si="242"/>
        <v>4</v>
      </c>
      <c r="O3896" s="10" t="str">
        <f>VLOOKUP(L3896,'User input'!$D$6:$E$16,2,FALSE)</f>
        <v>Ultrathing V4</v>
      </c>
      <c r="P3896" s="10">
        <f>VLOOKUP(L3896,'User input'!$D$6:$G$16,3,FALSE)</f>
        <v>3.99</v>
      </c>
      <c r="Q3896" s="10">
        <f>VLOOKUP(L3896,'User input'!$D$6:$G$16,4,FALSE)</f>
        <v>24</v>
      </c>
      <c r="R3896" s="10">
        <f t="shared" si="243"/>
        <v>72</v>
      </c>
      <c r="S3896" s="27">
        <f t="shared" si="240"/>
        <v>287.28000000000003</v>
      </c>
      <c r="T3896" s="27">
        <f>IF(K3896&lt;'User input'!$I$9,'User input'!$J$8,IF(K3896&lt;'User input'!$I$10,'User input'!$J$9,IF(K3896&lt;'User input'!$I$11,'User input'!$J$10,'User input'!$J$11)))*S3896</f>
        <v>0</v>
      </c>
      <c r="U3896" s="27">
        <f>K3896*'User input'!$J$17+'User input'!$J$16</f>
        <v>0.5</v>
      </c>
    </row>
    <row r="3897" spans="1:21" x14ac:dyDescent="0.25">
      <c r="A3897" s="17">
        <v>3997</v>
      </c>
      <c r="B3897" s="6" t="s">
        <v>1977</v>
      </c>
      <c r="C3897" s="6" t="s">
        <v>8866</v>
      </c>
      <c r="D3897" s="6" t="s">
        <v>28</v>
      </c>
      <c r="E3897" s="6" t="s">
        <v>29</v>
      </c>
      <c r="F3897" s="15">
        <v>60</v>
      </c>
      <c r="G3897" s="6" t="s">
        <v>8865</v>
      </c>
      <c r="H3897" s="6" t="s">
        <v>404</v>
      </c>
      <c r="I3897" s="6" t="s">
        <v>25</v>
      </c>
      <c r="J3897" s="7">
        <v>43672</v>
      </c>
      <c r="K3897" s="15">
        <v>78</v>
      </c>
      <c r="L3897" s="6" t="s">
        <v>99</v>
      </c>
      <c r="M3897" s="6">
        <f t="shared" si="241"/>
        <v>2019</v>
      </c>
      <c r="N3897" s="6">
        <f t="shared" si="242"/>
        <v>7</v>
      </c>
      <c r="O3897" s="6" t="str">
        <f>VLOOKUP(L3897,'User input'!$D$6:$E$16,2,FALSE)</f>
        <v>Superwossname</v>
      </c>
      <c r="P3897" s="6">
        <f>VLOOKUP(L3897,'User input'!$D$6:$G$16,3,FALSE)</f>
        <v>3.49</v>
      </c>
      <c r="Q3897" s="6">
        <f>VLOOKUP(L3897,'User input'!$D$6:$G$16,4,FALSE)</f>
        <v>20</v>
      </c>
      <c r="R3897" s="6">
        <f t="shared" si="243"/>
        <v>1560</v>
      </c>
      <c r="S3897" s="26">
        <f t="shared" si="240"/>
        <v>5444.4000000000005</v>
      </c>
      <c r="T3897" s="26">
        <f>IF(K3897&lt;'User input'!$I$9,'User input'!$J$8,IF(K3897&lt;'User input'!$I$10,'User input'!$J$9,IF(K3897&lt;'User input'!$I$11,'User input'!$J$10,'User input'!$J$11)))*S3897</f>
        <v>272.22000000000003</v>
      </c>
      <c r="U3897" s="26">
        <f>K3897*'User input'!$J$17+'User input'!$J$16</f>
        <v>0.5</v>
      </c>
    </row>
    <row r="3898" spans="1:21" x14ac:dyDescent="0.25">
      <c r="A3898" s="18">
        <v>3998</v>
      </c>
      <c r="B3898" s="10" t="s">
        <v>8867</v>
      </c>
      <c r="C3898" s="10" t="s">
        <v>8868</v>
      </c>
      <c r="D3898" s="10" t="s">
        <v>49</v>
      </c>
      <c r="E3898" s="10" t="s">
        <v>16</v>
      </c>
      <c r="F3898" s="16">
        <v>90</v>
      </c>
      <c r="G3898" s="10" t="s">
        <v>8869</v>
      </c>
      <c r="H3898" s="10" t="s">
        <v>6709</v>
      </c>
      <c r="I3898" s="10" t="s">
        <v>32</v>
      </c>
      <c r="J3898" s="11">
        <v>43750</v>
      </c>
      <c r="K3898" s="16">
        <v>77</v>
      </c>
      <c r="L3898" s="10" t="s">
        <v>157</v>
      </c>
      <c r="M3898" s="10">
        <f t="shared" si="241"/>
        <v>2019</v>
      </c>
      <c r="N3898" s="10">
        <f t="shared" si="242"/>
        <v>10</v>
      </c>
      <c r="O3898" s="10" t="str">
        <f>VLOOKUP(L3898,'User input'!$D$6:$E$16,2,FALSE)</f>
        <v>Ultrathing V3</v>
      </c>
      <c r="P3898" s="10">
        <f>VLOOKUP(L3898,'User input'!$D$6:$G$16,3,FALSE)</f>
        <v>3.39</v>
      </c>
      <c r="Q3898" s="10">
        <f>VLOOKUP(L3898,'User input'!$D$6:$G$16,4,FALSE)</f>
        <v>24</v>
      </c>
      <c r="R3898" s="10">
        <f t="shared" si="243"/>
        <v>1848</v>
      </c>
      <c r="S3898" s="27">
        <f t="shared" si="240"/>
        <v>6264.72</v>
      </c>
      <c r="T3898" s="27">
        <f>IF(K3898&lt;'User input'!$I$9,'User input'!$J$8,IF(K3898&lt;'User input'!$I$10,'User input'!$J$9,IF(K3898&lt;'User input'!$I$11,'User input'!$J$10,'User input'!$J$11)))*S3898</f>
        <v>313.23600000000005</v>
      </c>
      <c r="U3898" s="27">
        <f>K3898*'User input'!$J$17+'User input'!$J$16</f>
        <v>0.5</v>
      </c>
    </row>
    <row r="3899" spans="1:21" x14ac:dyDescent="0.25">
      <c r="A3899" s="17">
        <v>3999</v>
      </c>
      <c r="B3899" s="6" t="s">
        <v>2640</v>
      </c>
      <c r="C3899" s="6" t="s">
        <v>8870</v>
      </c>
      <c r="D3899" s="6" t="s">
        <v>28</v>
      </c>
      <c r="E3899" s="6" t="s">
        <v>29</v>
      </c>
      <c r="F3899" s="15">
        <v>90</v>
      </c>
      <c r="G3899" s="6" t="s">
        <v>8871</v>
      </c>
      <c r="H3899" s="6" t="s">
        <v>2153</v>
      </c>
      <c r="I3899" s="6" t="s">
        <v>1816</v>
      </c>
      <c r="J3899" s="7">
        <v>43646</v>
      </c>
      <c r="K3899" s="15">
        <v>45</v>
      </c>
      <c r="L3899" s="6" t="s">
        <v>39</v>
      </c>
      <c r="M3899" s="6">
        <f t="shared" si="241"/>
        <v>2019</v>
      </c>
      <c r="N3899" s="6">
        <f t="shared" si="242"/>
        <v>6</v>
      </c>
      <c r="O3899" s="6" t="str">
        <f>VLOOKUP(L3899,'User input'!$D$6:$E$16,2,FALSE)</f>
        <v>Ultrathing V1</v>
      </c>
      <c r="P3899" s="6">
        <f>VLOOKUP(L3899,'User input'!$D$6:$G$16,3,FALSE)</f>
        <v>1.79</v>
      </c>
      <c r="Q3899" s="6">
        <f>VLOOKUP(L3899,'User input'!$D$6:$G$16,4,FALSE)</f>
        <v>17</v>
      </c>
      <c r="R3899" s="6">
        <f t="shared" si="243"/>
        <v>765</v>
      </c>
      <c r="S3899" s="26">
        <f t="shared" si="240"/>
        <v>1369.3500000000001</v>
      </c>
      <c r="T3899" s="26">
        <f>IF(K3899&lt;'User input'!$I$9,'User input'!$J$8,IF(K3899&lt;'User input'!$I$10,'User input'!$J$9,IF(K3899&lt;'User input'!$I$11,'User input'!$J$10,'User input'!$J$11)))*S3899</f>
        <v>41.080500000000001</v>
      </c>
      <c r="U3899" s="26">
        <f>K3899*'User input'!$J$17+'User input'!$J$16</f>
        <v>0.5</v>
      </c>
    </row>
    <row r="3900" spans="1:21" x14ac:dyDescent="0.25">
      <c r="A3900" s="18">
        <v>4000</v>
      </c>
      <c r="B3900" s="10" t="s">
        <v>8872</v>
      </c>
      <c r="C3900" s="10" t="s">
        <v>7455</v>
      </c>
      <c r="D3900" s="10" t="s">
        <v>15</v>
      </c>
      <c r="E3900" s="10" t="s">
        <v>16</v>
      </c>
      <c r="F3900" s="16">
        <v>60</v>
      </c>
      <c r="G3900" s="10" t="s">
        <v>8873</v>
      </c>
      <c r="H3900" s="10" t="s">
        <v>6760</v>
      </c>
      <c r="I3900" s="10" t="s">
        <v>1030</v>
      </c>
      <c r="J3900" s="11">
        <v>43697</v>
      </c>
      <c r="K3900" s="16">
        <v>59</v>
      </c>
      <c r="L3900" s="10" t="s">
        <v>33</v>
      </c>
      <c r="M3900" s="10">
        <f t="shared" si="241"/>
        <v>2019</v>
      </c>
      <c r="N3900" s="10">
        <f t="shared" si="242"/>
        <v>8</v>
      </c>
      <c r="O3900" s="10" t="str">
        <f>VLOOKUP(L3900,'User input'!$D$6:$E$16,2,FALSE)</f>
        <v>Megawidget L</v>
      </c>
      <c r="P3900" s="10">
        <f>VLOOKUP(L3900,'User input'!$D$6:$G$16,3,FALSE)</f>
        <v>1.79</v>
      </c>
      <c r="Q3900" s="10">
        <f>VLOOKUP(L3900,'User input'!$D$6:$G$16,4,FALSE)</f>
        <v>24</v>
      </c>
      <c r="R3900" s="10">
        <f t="shared" si="243"/>
        <v>1416</v>
      </c>
      <c r="S3900" s="27">
        <f t="shared" si="240"/>
        <v>2534.64</v>
      </c>
      <c r="T3900" s="27">
        <f>IF(K3900&lt;'User input'!$I$9,'User input'!$J$8,IF(K3900&lt;'User input'!$I$10,'User input'!$J$9,IF(K3900&lt;'User input'!$I$11,'User input'!$J$10,'User input'!$J$11)))*S3900</f>
        <v>126.732</v>
      </c>
      <c r="U3900" s="27">
        <f>K3900*'User input'!$J$17+'User input'!$J$16</f>
        <v>0.5</v>
      </c>
    </row>
    <row r="3901" spans="1:21" x14ac:dyDescent="0.25">
      <c r="A3901" s="17">
        <v>4001</v>
      </c>
      <c r="B3901" s="6" t="s">
        <v>5540</v>
      </c>
      <c r="C3901" s="6" t="s">
        <v>3259</v>
      </c>
      <c r="D3901" s="6" t="s">
        <v>28</v>
      </c>
      <c r="E3901" s="6" t="s">
        <v>29</v>
      </c>
      <c r="F3901" s="15">
        <v>60</v>
      </c>
      <c r="G3901" s="6" t="s">
        <v>10424</v>
      </c>
      <c r="H3901" s="6" t="s">
        <v>4064</v>
      </c>
      <c r="I3901" s="6" t="s">
        <v>550</v>
      </c>
      <c r="J3901" s="7">
        <v>43536</v>
      </c>
      <c r="K3901" s="15">
        <v>11</v>
      </c>
      <c r="L3901" s="6" t="s">
        <v>78</v>
      </c>
      <c r="M3901" s="6">
        <f t="shared" si="241"/>
        <v>2019</v>
      </c>
      <c r="N3901" s="6">
        <f t="shared" si="242"/>
        <v>3</v>
      </c>
      <c r="O3901" s="6" t="str">
        <f>VLOOKUP(L3901,'User input'!$D$6:$E$16,2,FALSE)</f>
        <v>Ultrathing V2</v>
      </c>
      <c r="P3901" s="6">
        <f>VLOOKUP(L3901,'User input'!$D$6:$G$16,3,FALSE)</f>
        <v>2.95</v>
      </c>
      <c r="Q3901" s="6">
        <f>VLOOKUP(L3901,'User input'!$D$6:$G$16,4,FALSE)</f>
        <v>20</v>
      </c>
      <c r="R3901" s="6">
        <f t="shared" si="243"/>
        <v>220</v>
      </c>
      <c r="S3901" s="26">
        <f t="shared" si="240"/>
        <v>649</v>
      </c>
      <c r="T3901" s="26">
        <f>IF(K3901&lt;'User input'!$I$9,'User input'!$J$8,IF(K3901&lt;'User input'!$I$10,'User input'!$J$9,IF(K3901&lt;'User input'!$I$11,'User input'!$J$10,'User input'!$J$11)))*S3901</f>
        <v>0</v>
      </c>
      <c r="U3901" s="26">
        <f>K3901*'User input'!$J$17+'User input'!$J$16</f>
        <v>0.5</v>
      </c>
    </row>
    <row r="3902" spans="1:21" x14ac:dyDescent="0.25">
      <c r="A3902" s="18">
        <v>4002</v>
      </c>
      <c r="B3902" s="10" t="s">
        <v>3684</v>
      </c>
      <c r="C3902" s="10" t="s">
        <v>7122</v>
      </c>
      <c r="D3902" s="10" t="s">
        <v>41</v>
      </c>
      <c r="E3902" s="10" t="s">
        <v>16</v>
      </c>
      <c r="F3902" s="16">
        <v>30</v>
      </c>
      <c r="G3902" s="10" t="s">
        <v>8875</v>
      </c>
      <c r="H3902" s="10" t="s">
        <v>912</v>
      </c>
      <c r="I3902" s="10" t="s">
        <v>32</v>
      </c>
      <c r="J3902" s="11">
        <v>44538</v>
      </c>
      <c r="K3902" s="16">
        <v>73</v>
      </c>
      <c r="L3902" s="10" t="s">
        <v>39</v>
      </c>
      <c r="M3902" s="10">
        <f t="shared" si="241"/>
        <v>2021</v>
      </c>
      <c r="N3902" s="10">
        <f t="shared" si="242"/>
        <v>12</v>
      </c>
      <c r="O3902" s="10" t="str">
        <f>VLOOKUP(L3902,'User input'!$D$6:$E$16,2,FALSE)</f>
        <v>Ultrathing V1</v>
      </c>
      <c r="P3902" s="10">
        <f>VLOOKUP(L3902,'User input'!$D$6:$G$16,3,FALSE)</f>
        <v>1.79</v>
      </c>
      <c r="Q3902" s="10">
        <f>VLOOKUP(L3902,'User input'!$D$6:$G$16,4,FALSE)</f>
        <v>17</v>
      </c>
      <c r="R3902" s="10">
        <f t="shared" si="243"/>
        <v>1241</v>
      </c>
      <c r="S3902" s="27">
        <f t="shared" si="240"/>
        <v>2221.39</v>
      </c>
      <c r="T3902" s="27">
        <f>IF(K3902&lt;'User input'!$I$9,'User input'!$J$8,IF(K3902&lt;'User input'!$I$10,'User input'!$J$9,IF(K3902&lt;'User input'!$I$11,'User input'!$J$10,'User input'!$J$11)))*S3902</f>
        <v>111.06950000000001</v>
      </c>
      <c r="U3902" s="27">
        <f>K3902*'User input'!$J$17+'User input'!$J$16</f>
        <v>0.5</v>
      </c>
    </row>
    <row r="3903" spans="1:21" x14ac:dyDescent="0.25">
      <c r="A3903" s="17">
        <v>4003</v>
      </c>
      <c r="B3903" s="6" t="s">
        <v>8876</v>
      </c>
      <c r="C3903" s="6" t="s">
        <v>1757</v>
      </c>
      <c r="D3903" s="6" t="s">
        <v>49</v>
      </c>
      <c r="E3903" s="6" t="s">
        <v>16</v>
      </c>
      <c r="F3903" s="15">
        <v>90</v>
      </c>
      <c r="G3903" s="6" t="s">
        <v>8877</v>
      </c>
      <c r="H3903" s="6" t="s">
        <v>2883</v>
      </c>
      <c r="I3903" s="6" t="s">
        <v>32</v>
      </c>
      <c r="J3903" s="7">
        <v>44420</v>
      </c>
      <c r="K3903" s="15">
        <v>46</v>
      </c>
      <c r="L3903" s="6" t="s">
        <v>78</v>
      </c>
      <c r="M3903" s="6">
        <f t="shared" si="241"/>
        <v>2021</v>
      </c>
      <c r="N3903" s="6">
        <f t="shared" si="242"/>
        <v>8</v>
      </c>
      <c r="O3903" s="6" t="str">
        <f>VLOOKUP(L3903,'User input'!$D$6:$E$16,2,FALSE)</f>
        <v>Ultrathing V2</v>
      </c>
      <c r="P3903" s="6">
        <f>VLOOKUP(L3903,'User input'!$D$6:$G$16,3,FALSE)</f>
        <v>2.95</v>
      </c>
      <c r="Q3903" s="6">
        <f>VLOOKUP(L3903,'User input'!$D$6:$G$16,4,FALSE)</f>
        <v>20</v>
      </c>
      <c r="R3903" s="6">
        <f t="shared" si="243"/>
        <v>920</v>
      </c>
      <c r="S3903" s="26">
        <f t="shared" si="240"/>
        <v>2714</v>
      </c>
      <c r="T3903" s="26">
        <f>IF(K3903&lt;'User input'!$I$9,'User input'!$J$8,IF(K3903&lt;'User input'!$I$10,'User input'!$J$9,IF(K3903&lt;'User input'!$I$11,'User input'!$J$10,'User input'!$J$11)))*S3903</f>
        <v>81.42</v>
      </c>
      <c r="U3903" s="26">
        <f>K3903*'User input'!$J$17+'User input'!$J$16</f>
        <v>0.5</v>
      </c>
    </row>
    <row r="3904" spans="1:21" x14ac:dyDescent="0.25">
      <c r="A3904" s="18">
        <v>4004</v>
      </c>
      <c r="B3904" s="10" t="s">
        <v>4444</v>
      </c>
      <c r="C3904" s="10" t="s">
        <v>387</v>
      </c>
      <c r="D3904" s="10" t="s">
        <v>28</v>
      </c>
      <c r="E3904" s="10" t="s">
        <v>29</v>
      </c>
      <c r="F3904" s="16">
        <v>30</v>
      </c>
      <c r="G3904" s="10" t="s">
        <v>8878</v>
      </c>
      <c r="H3904" s="10" t="s">
        <v>1267</v>
      </c>
      <c r="I3904" s="10" t="s">
        <v>57</v>
      </c>
      <c r="J3904" s="11">
        <v>43847</v>
      </c>
      <c r="K3904" s="16">
        <v>16</v>
      </c>
      <c r="L3904" s="10" t="s">
        <v>68</v>
      </c>
      <c r="M3904" s="10">
        <f t="shared" si="241"/>
        <v>2020</v>
      </c>
      <c r="N3904" s="10">
        <f t="shared" si="242"/>
        <v>1</v>
      </c>
      <c r="O3904" s="10" t="str">
        <f>VLOOKUP(L3904,'User input'!$D$6:$E$16,2,FALSE)</f>
        <v>Megawidget M</v>
      </c>
      <c r="P3904" s="10">
        <f>VLOOKUP(L3904,'User input'!$D$6:$G$16,3,FALSE)</f>
        <v>1.29</v>
      </c>
      <c r="Q3904" s="10">
        <f>VLOOKUP(L3904,'User input'!$D$6:$G$16,4,FALSE)</f>
        <v>24</v>
      </c>
      <c r="R3904" s="10">
        <f t="shared" si="243"/>
        <v>384</v>
      </c>
      <c r="S3904" s="27">
        <f t="shared" si="240"/>
        <v>495.36</v>
      </c>
      <c r="T3904" s="27">
        <f>IF(K3904&lt;'User input'!$I$9,'User input'!$J$8,IF(K3904&lt;'User input'!$I$10,'User input'!$J$9,IF(K3904&lt;'User input'!$I$11,'User input'!$J$10,'User input'!$J$11)))*S3904</f>
        <v>0</v>
      </c>
      <c r="U3904" s="27">
        <f>K3904*'User input'!$J$17+'User input'!$J$16</f>
        <v>0.5</v>
      </c>
    </row>
    <row r="3905" spans="1:21" x14ac:dyDescent="0.25">
      <c r="A3905" s="17">
        <v>4005</v>
      </c>
      <c r="B3905" s="6" t="s">
        <v>8879</v>
      </c>
      <c r="C3905" s="6" t="s">
        <v>1805</v>
      </c>
      <c r="D3905" s="6" t="s">
        <v>49</v>
      </c>
      <c r="E3905" s="6" t="s">
        <v>16</v>
      </c>
      <c r="F3905" s="15">
        <v>60</v>
      </c>
      <c r="G3905" s="6" t="s">
        <v>8878</v>
      </c>
      <c r="H3905" s="6" t="s">
        <v>2066</v>
      </c>
      <c r="I3905" s="6" t="s">
        <v>2067</v>
      </c>
      <c r="J3905" s="7">
        <v>43875</v>
      </c>
      <c r="K3905" s="15">
        <v>11</v>
      </c>
      <c r="L3905" s="6" t="s">
        <v>68</v>
      </c>
      <c r="M3905" s="6">
        <f t="shared" si="241"/>
        <v>2020</v>
      </c>
      <c r="N3905" s="6">
        <f t="shared" si="242"/>
        <v>2</v>
      </c>
      <c r="O3905" s="6" t="str">
        <f>VLOOKUP(L3905,'User input'!$D$6:$E$16,2,FALSE)</f>
        <v>Megawidget M</v>
      </c>
      <c r="P3905" s="6">
        <f>VLOOKUP(L3905,'User input'!$D$6:$G$16,3,FALSE)</f>
        <v>1.29</v>
      </c>
      <c r="Q3905" s="6">
        <f>VLOOKUP(L3905,'User input'!$D$6:$G$16,4,FALSE)</f>
        <v>24</v>
      </c>
      <c r="R3905" s="6">
        <f t="shared" si="243"/>
        <v>264</v>
      </c>
      <c r="S3905" s="26">
        <f t="shared" si="240"/>
        <v>340.56</v>
      </c>
      <c r="T3905" s="26">
        <f>IF(K3905&lt;'User input'!$I$9,'User input'!$J$8,IF(K3905&lt;'User input'!$I$10,'User input'!$J$9,IF(K3905&lt;'User input'!$I$11,'User input'!$J$10,'User input'!$J$11)))*S3905</f>
        <v>0</v>
      </c>
      <c r="U3905" s="26">
        <f>K3905*'User input'!$J$17+'User input'!$J$16</f>
        <v>0.5</v>
      </c>
    </row>
    <row r="3906" spans="1:21" x14ac:dyDescent="0.25">
      <c r="A3906" s="18">
        <v>4006</v>
      </c>
      <c r="B3906" s="10" t="s">
        <v>7704</v>
      </c>
      <c r="C3906" s="10" t="s">
        <v>8102</v>
      </c>
      <c r="D3906" s="10" t="s">
        <v>15</v>
      </c>
      <c r="E3906" s="10" t="s">
        <v>16</v>
      </c>
      <c r="F3906" s="16">
        <v>90</v>
      </c>
      <c r="G3906" s="10" t="s">
        <v>8880</v>
      </c>
      <c r="H3906" s="10" t="s">
        <v>2821</v>
      </c>
      <c r="I3906" s="10" t="s">
        <v>32</v>
      </c>
      <c r="J3906" s="11">
        <v>43975</v>
      </c>
      <c r="K3906" s="16">
        <v>72</v>
      </c>
      <c r="L3906" s="10" t="s">
        <v>33</v>
      </c>
      <c r="M3906" s="10">
        <f t="shared" si="241"/>
        <v>2020</v>
      </c>
      <c r="N3906" s="10">
        <f t="shared" si="242"/>
        <v>5</v>
      </c>
      <c r="O3906" s="10" t="str">
        <f>VLOOKUP(L3906,'User input'!$D$6:$E$16,2,FALSE)</f>
        <v>Megawidget L</v>
      </c>
      <c r="P3906" s="10">
        <f>VLOOKUP(L3906,'User input'!$D$6:$G$16,3,FALSE)</f>
        <v>1.79</v>
      </c>
      <c r="Q3906" s="10">
        <f>VLOOKUP(L3906,'User input'!$D$6:$G$16,4,FALSE)</f>
        <v>24</v>
      </c>
      <c r="R3906" s="10">
        <f t="shared" si="243"/>
        <v>1728</v>
      </c>
      <c r="S3906" s="27">
        <f t="shared" si="240"/>
        <v>3093.12</v>
      </c>
      <c r="T3906" s="27">
        <f>IF(K3906&lt;'User input'!$I$9,'User input'!$J$8,IF(K3906&lt;'User input'!$I$10,'User input'!$J$9,IF(K3906&lt;'User input'!$I$11,'User input'!$J$10,'User input'!$J$11)))*S3906</f>
        <v>154.65600000000001</v>
      </c>
      <c r="U3906" s="27">
        <f>K3906*'User input'!$J$17+'User input'!$J$16</f>
        <v>0.5</v>
      </c>
    </row>
    <row r="3907" spans="1:21" x14ac:dyDescent="0.25">
      <c r="A3907" s="17">
        <v>4007</v>
      </c>
      <c r="B3907" s="6" t="s">
        <v>7866</v>
      </c>
      <c r="C3907" s="6" t="s">
        <v>2470</v>
      </c>
      <c r="D3907" s="6" t="s">
        <v>90</v>
      </c>
      <c r="E3907" s="6" t="s">
        <v>16</v>
      </c>
      <c r="F3907" s="15">
        <v>30</v>
      </c>
      <c r="G3907" s="6" t="s">
        <v>8881</v>
      </c>
      <c r="H3907" s="6" t="s">
        <v>7659</v>
      </c>
      <c r="I3907" s="6" t="s">
        <v>38</v>
      </c>
      <c r="J3907" s="7">
        <v>44387</v>
      </c>
      <c r="K3907" s="15">
        <v>41</v>
      </c>
      <c r="L3907" s="6" t="s">
        <v>39</v>
      </c>
      <c r="M3907" s="6">
        <f t="shared" si="241"/>
        <v>2021</v>
      </c>
      <c r="N3907" s="6">
        <f t="shared" si="242"/>
        <v>7</v>
      </c>
      <c r="O3907" s="6" t="str">
        <f>VLOOKUP(L3907,'User input'!$D$6:$E$16,2,FALSE)</f>
        <v>Ultrathing V1</v>
      </c>
      <c r="P3907" s="6">
        <f>VLOOKUP(L3907,'User input'!$D$6:$G$16,3,FALSE)</f>
        <v>1.79</v>
      </c>
      <c r="Q3907" s="6">
        <f>VLOOKUP(L3907,'User input'!$D$6:$G$16,4,FALSE)</f>
        <v>17</v>
      </c>
      <c r="R3907" s="6">
        <f t="shared" si="243"/>
        <v>697</v>
      </c>
      <c r="S3907" s="26">
        <f t="shared" si="240"/>
        <v>1247.6300000000001</v>
      </c>
      <c r="T3907" s="26">
        <f>IF(K3907&lt;'User input'!$I$9,'User input'!$J$8,IF(K3907&lt;'User input'!$I$10,'User input'!$J$9,IF(K3907&lt;'User input'!$I$11,'User input'!$J$10,'User input'!$J$11)))*S3907</f>
        <v>37.428899999999999</v>
      </c>
      <c r="U3907" s="26">
        <f>K3907*'User input'!$J$17+'User input'!$J$16</f>
        <v>0.5</v>
      </c>
    </row>
    <row r="3908" spans="1:21" x14ac:dyDescent="0.25">
      <c r="A3908" s="17">
        <v>4009</v>
      </c>
      <c r="B3908" s="6" t="s">
        <v>8882</v>
      </c>
      <c r="C3908" s="6" t="s">
        <v>2115</v>
      </c>
      <c r="D3908" s="6" t="s">
        <v>49</v>
      </c>
      <c r="E3908" s="6" t="s">
        <v>16</v>
      </c>
      <c r="F3908" s="15">
        <v>60</v>
      </c>
      <c r="G3908" s="6" t="s">
        <v>8883</v>
      </c>
      <c r="H3908" s="6" t="s">
        <v>268</v>
      </c>
      <c r="I3908" s="6" t="s">
        <v>185</v>
      </c>
      <c r="J3908" s="7">
        <v>43595</v>
      </c>
      <c r="K3908" s="15">
        <v>23</v>
      </c>
      <c r="L3908" s="6" t="s">
        <v>39</v>
      </c>
      <c r="M3908" s="6">
        <f t="shared" si="241"/>
        <v>2019</v>
      </c>
      <c r="N3908" s="6">
        <f t="shared" si="242"/>
        <v>5</v>
      </c>
      <c r="O3908" s="6" t="str">
        <f>VLOOKUP(L3908,'User input'!$D$6:$E$16,2,FALSE)</f>
        <v>Ultrathing V1</v>
      </c>
      <c r="P3908" s="6">
        <f>VLOOKUP(L3908,'User input'!$D$6:$G$16,3,FALSE)</f>
        <v>1.79</v>
      </c>
      <c r="Q3908" s="6">
        <f>VLOOKUP(L3908,'User input'!$D$6:$G$16,4,FALSE)</f>
        <v>17</v>
      </c>
      <c r="R3908" s="6">
        <f t="shared" si="243"/>
        <v>391</v>
      </c>
      <c r="S3908" s="26">
        <f t="shared" si="240"/>
        <v>699.89</v>
      </c>
      <c r="T3908" s="26">
        <f>IF(K3908&lt;'User input'!$I$9,'User input'!$J$8,IF(K3908&lt;'User input'!$I$10,'User input'!$J$9,IF(K3908&lt;'User input'!$I$11,'User input'!$J$10,'User input'!$J$11)))*S3908</f>
        <v>20.996700000000001</v>
      </c>
      <c r="U3908" s="26">
        <f>K3908*'User input'!$J$17+'User input'!$J$16</f>
        <v>0.5</v>
      </c>
    </row>
    <row r="3909" spans="1:21" x14ac:dyDescent="0.25">
      <c r="A3909" s="18">
        <v>4010</v>
      </c>
      <c r="B3909" s="10" t="s">
        <v>6979</v>
      </c>
      <c r="C3909" s="10" t="s">
        <v>325</v>
      </c>
      <c r="D3909" s="10" t="s">
        <v>28</v>
      </c>
      <c r="E3909" s="10" t="s">
        <v>29</v>
      </c>
      <c r="F3909" s="16">
        <v>90</v>
      </c>
      <c r="G3909" s="10" t="s">
        <v>8884</v>
      </c>
      <c r="H3909" s="10" t="s">
        <v>5757</v>
      </c>
      <c r="I3909" s="10" t="s">
        <v>1306</v>
      </c>
      <c r="J3909" s="11">
        <v>43566</v>
      </c>
      <c r="K3909" s="16">
        <v>7</v>
      </c>
      <c r="L3909" s="10" t="s">
        <v>39</v>
      </c>
      <c r="M3909" s="10">
        <f t="shared" si="241"/>
        <v>2019</v>
      </c>
      <c r="N3909" s="10">
        <f t="shared" si="242"/>
        <v>4</v>
      </c>
      <c r="O3909" s="10" t="str">
        <f>VLOOKUP(L3909,'User input'!$D$6:$E$16,2,FALSE)</f>
        <v>Ultrathing V1</v>
      </c>
      <c r="P3909" s="10">
        <f>VLOOKUP(L3909,'User input'!$D$6:$G$16,3,FALSE)</f>
        <v>1.79</v>
      </c>
      <c r="Q3909" s="10">
        <f>VLOOKUP(L3909,'User input'!$D$6:$G$16,4,FALSE)</f>
        <v>17</v>
      </c>
      <c r="R3909" s="10">
        <f t="shared" si="243"/>
        <v>119</v>
      </c>
      <c r="S3909" s="27">
        <f t="shared" ref="S3909:S3972" si="244">R3909*P3909</f>
        <v>213.01</v>
      </c>
      <c r="T3909" s="27">
        <f>IF(K3909&lt;'User input'!$I$9,'User input'!$J$8,IF(K3909&lt;'User input'!$I$10,'User input'!$J$9,IF(K3909&lt;'User input'!$I$11,'User input'!$J$10,'User input'!$J$11)))*S3909</f>
        <v>0</v>
      </c>
      <c r="U3909" s="27">
        <f>K3909*'User input'!$J$17+'User input'!$J$16</f>
        <v>0.5</v>
      </c>
    </row>
    <row r="3910" spans="1:21" x14ac:dyDescent="0.25">
      <c r="A3910" s="17">
        <v>4011</v>
      </c>
      <c r="B3910" s="6" t="s">
        <v>8885</v>
      </c>
      <c r="C3910" s="6" t="s">
        <v>4310</v>
      </c>
      <c r="D3910" s="6" t="s">
        <v>15</v>
      </c>
      <c r="E3910" s="6" t="s">
        <v>16</v>
      </c>
      <c r="F3910" s="15">
        <v>30</v>
      </c>
      <c r="G3910" s="6" t="s">
        <v>8886</v>
      </c>
      <c r="H3910" s="6" t="s">
        <v>7987</v>
      </c>
      <c r="I3910" s="6" t="s">
        <v>32</v>
      </c>
      <c r="J3910" s="7">
        <v>43671</v>
      </c>
      <c r="K3910" s="15">
        <v>76</v>
      </c>
      <c r="L3910" s="6" t="s">
        <v>33</v>
      </c>
      <c r="M3910" s="6">
        <f t="shared" ref="M3910:M3973" si="245">YEAR(J3910)</f>
        <v>2019</v>
      </c>
      <c r="N3910" s="6">
        <f t="shared" ref="N3910:N3973" si="246">MONTH(J3910)</f>
        <v>7</v>
      </c>
      <c r="O3910" s="6" t="str">
        <f>VLOOKUP(L3910,'User input'!$D$6:$E$16,2,FALSE)</f>
        <v>Megawidget L</v>
      </c>
      <c r="P3910" s="6">
        <f>VLOOKUP(L3910,'User input'!$D$6:$G$16,3,FALSE)</f>
        <v>1.79</v>
      </c>
      <c r="Q3910" s="6">
        <f>VLOOKUP(L3910,'User input'!$D$6:$G$16,4,FALSE)</f>
        <v>24</v>
      </c>
      <c r="R3910" s="6">
        <f t="shared" ref="R3910:R3973" si="247">K3910*Q3910</f>
        <v>1824</v>
      </c>
      <c r="S3910" s="26">
        <f t="shared" si="244"/>
        <v>3264.96</v>
      </c>
      <c r="T3910" s="26">
        <f>IF(K3910&lt;'User input'!$I$9,'User input'!$J$8,IF(K3910&lt;'User input'!$I$10,'User input'!$J$9,IF(K3910&lt;'User input'!$I$11,'User input'!$J$10,'User input'!$J$11)))*S3910</f>
        <v>163.24800000000002</v>
      </c>
      <c r="U3910" s="26">
        <f>K3910*'User input'!$J$17+'User input'!$J$16</f>
        <v>0.5</v>
      </c>
    </row>
    <row r="3911" spans="1:21" x14ac:dyDescent="0.25">
      <c r="A3911" s="18">
        <v>4012</v>
      </c>
      <c r="B3911" s="10" t="s">
        <v>8887</v>
      </c>
      <c r="C3911" s="10" t="s">
        <v>34</v>
      </c>
      <c r="D3911" s="10" t="s">
        <v>49</v>
      </c>
      <c r="E3911" s="10" t="s">
        <v>16</v>
      </c>
      <c r="F3911" s="16">
        <v>60</v>
      </c>
      <c r="G3911" s="10" t="s">
        <v>8888</v>
      </c>
      <c r="H3911" s="10" t="s">
        <v>4662</v>
      </c>
      <c r="I3911" s="10" t="s">
        <v>881</v>
      </c>
      <c r="J3911" s="11">
        <v>44473</v>
      </c>
      <c r="K3911" s="16">
        <v>12</v>
      </c>
      <c r="L3911" s="10" t="s">
        <v>20</v>
      </c>
      <c r="M3911" s="10">
        <f t="shared" si="245"/>
        <v>2021</v>
      </c>
      <c r="N3911" s="10">
        <f t="shared" si="246"/>
        <v>10</v>
      </c>
      <c r="O3911" s="10" t="str">
        <f>VLOOKUP(L3911,'User input'!$D$6:$E$16,2,FALSE)</f>
        <v>Hyperwotsit</v>
      </c>
      <c r="P3911" s="10">
        <f>VLOOKUP(L3911,'User input'!$D$6:$G$16,3,FALSE)</f>
        <v>2.0099999999999998</v>
      </c>
      <c r="Q3911" s="10">
        <f>VLOOKUP(L3911,'User input'!$D$6:$G$16,4,FALSE)</f>
        <v>20</v>
      </c>
      <c r="R3911" s="10">
        <f t="shared" si="247"/>
        <v>240</v>
      </c>
      <c r="S3911" s="27">
        <f t="shared" si="244"/>
        <v>482.4</v>
      </c>
      <c r="T3911" s="27">
        <f>IF(K3911&lt;'User input'!$I$9,'User input'!$J$8,IF(K3911&lt;'User input'!$I$10,'User input'!$J$9,IF(K3911&lt;'User input'!$I$11,'User input'!$J$10,'User input'!$J$11)))*S3911</f>
        <v>0</v>
      </c>
      <c r="U3911" s="27">
        <f>K3911*'User input'!$J$17+'User input'!$J$16</f>
        <v>0.5</v>
      </c>
    </row>
    <row r="3912" spans="1:21" x14ac:dyDescent="0.25">
      <c r="A3912" s="17">
        <v>4013</v>
      </c>
      <c r="B3912" s="6" t="s">
        <v>8889</v>
      </c>
      <c r="C3912" s="6" t="s">
        <v>363</v>
      </c>
      <c r="D3912" s="6" t="s">
        <v>49</v>
      </c>
      <c r="E3912" s="6" t="s">
        <v>16</v>
      </c>
      <c r="F3912" s="15">
        <v>30</v>
      </c>
      <c r="G3912" s="6" t="s">
        <v>8890</v>
      </c>
      <c r="H3912" s="6" t="s">
        <v>4320</v>
      </c>
      <c r="I3912" s="6" t="s">
        <v>1194</v>
      </c>
      <c r="J3912" s="7">
        <v>43996</v>
      </c>
      <c r="K3912" s="15">
        <v>25</v>
      </c>
      <c r="L3912" s="6" t="s">
        <v>99</v>
      </c>
      <c r="M3912" s="6">
        <f t="shared" si="245"/>
        <v>2020</v>
      </c>
      <c r="N3912" s="6">
        <f t="shared" si="246"/>
        <v>6</v>
      </c>
      <c r="O3912" s="6" t="str">
        <f>VLOOKUP(L3912,'User input'!$D$6:$E$16,2,FALSE)</f>
        <v>Superwossname</v>
      </c>
      <c r="P3912" s="6">
        <f>VLOOKUP(L3912,'User input'!$D$6:$G$16,3,FALSE)</f>
        <v>3.49</v>
      </c>
      <c r="Q3912" s="6">
        <f>VLOOKUP(L3912,'User input'!$D$6:$G$16,4,FALSE)</f>
        <v>20</v>
      </c>
      <c r="R3912" s="6">
        <f t="shared" si="247"/>
        <v>500</v>
      </c>
      <c r="S3912" s="26">
        <f t="shared" si="244"/>
        <v>1745</v>
      </c>
      <c r="T3912" s="26">
        <f>IF(K3912&lt;'User input'!$I$9,'User input'!$J$8,IF(K3912&lt;'User input'!$I$10,'User input'!$J$9,IF(K3912&lt;'User input'!$I$11,'User input'!$J$10,'User input'!$J$11)))*S3912</f>
        <v>52.35</v>
      </c>
      <c r="U3912" s="26">
        <f>K3912*'User input'!$J$17+'User input'!$J$16</f>
        <v>0.5</v>
      </c>
    </row>
    <row r="3913" spans="1:21" x14ac:dyDescent="0.25">
      <c r="A3913" s="18">
        <v>4014</v>
      </c>
      <c r="B3913" s="10" t="s">
        <v>6054</v>
      </c>
      <c r="C3913" s="10" t="s">
        <v>8509</v>
      </c>
      <c r="D3913" s="10" t="s">
        <v>28</v>
      </c>
      <c r="E3913" s="10" t="s">
        <v>29</v>
      </c>
      <c r="F3913" s="16">
        <v>90</v>
      </c>
      <c r="G3913" s="10" t="s">
        <v>8891</v>
      </c>
      <c r="H3913" s="10" t="s">
        <v>2169</v>
      </c>
      <c r="I3913" s="10" t="s">
        <v>291</v>
      </c>
      <c r="J3913" s="11">
        <v>43869</v>
      </c>
      <c r="K3913" s="16">
        <v>62</v>
      </c>
      <c r="L3913" s="10" t="s">
        <v>44</v>
      </c>
      <c r="M3913" s="10">
        <f t="shared" si="245"/>
        <v>2020</v>
      </c>
      <c r="N3913" s="10">
        <f t="shared" si="246"/>
        <v>2</v>
      </c>
      <c r="O3913" s="10" t="str">
        <f>VLOOKUP(L3913,'User input'!$D$6:$E$16,2,FALSE)</f>
        <v>Gigastuff</v>
      </c>
      <c r="P3913" s="10">
        <f>VLOOKUP(L3913,'User input'!$D$6:$G$16,3,FALSE)</f>
        <v>1.89</v>
      </c>
      <c r="Q3913" s="10">
        <f>VLOOKUP(L3913,'User input'!$D$6:$G$16,4,FALSE)</f>
        <v>18</v>
      </c>
      <c r="R3913" s="10">
        <f t="shared" si="247"/>
        <v>1116</v>
      </c>
      <c r="S3913" s="27">
        <f t="shared" si="244"/>
        <v>2109.2399999999998</v>
      </c>
      <c r="T3913" s="27">
        <f>IF(K3913&lt;'User input'!$I$9,'User input'!$J$8,IF(K3913&lt;'User input'!$I$10,'User input'!$J$9,IF(K3913&lt;'User input'!$I$11,'User input'!$J$10,'User input'!$J$11)))*S3913</f>
        <v>105.46199999999999</v>
      </c>
      <c r="U3913" s="27">
        <f>K3913*'User input'!$J$17+'User input'!$J$16</f>
        <v>0.5</v>
      </c>
    </row>
    <row r="3914" spans="1:21" x14ac:dyDescent="0.25">
      <c r="A3914" s="17">
        <v>4015</v>
      </c>
      <c r="B3914" s="6" t="s">
        <v>8892</v>
      </c>
      <c r="C3914" s="6" t="s">
        <v>2893</v>
      </c>
      <c r="D3914" s="6" t="s">
        <v>49</v>
      </c>
      <c r="E3914" s="6" t="s">
        <v>16</v>
      </c>
      <c r="F3914" s="15">
        <v>90</v>
      </c>
      <c r="G3914" s="6" t="s">
        <v>8893</v>
      </c>
      <c r="H3914" s="6" t="s">
        <v>1602</v>
      </c>
      <c r="I3914" s="6" t="s">
        <v>32</v>
      </c>
      <c r="J3914" s="7">
        <v>44549</v>
      </c>
      <c r="K3914" s="15">
        <v>65</v>
      </c>
      <c r="L3914" s="6" t="s">
        <v>52</v>
      </c>
      <c r="M3914" s="6">
        <f t="shared" si="245"/>
        <v>2021</v>
      </c>
      <c r="N3914" s="6">
        <f t="shared" si="246"/>
        <v>12</v>
      </c>
      <c r="O3914" s="6" t="str">
        <f>VLOOKUP(L3914,'User input'!$D$6:$E$16,2,FALSE)</f>
        <v>Megawidget S</v>
      </c>
      <c r="P3914" s="6">
        <f>VLOOKUP(L3914,'User input'!$D$6:$G$16,3,FALSE)</f>
        <v>0.69</v>
      </c>
      <c r="Q3914" s="6">
        <f>VLOOKUP(L3914,'User input'!$D$6:$G$16,4,FALSE)</f>
        <v>24</v>
      </c>
      <c r="R3914" s="6">
        <f t="shared" si="247"/>
        <v>1560</v>
      </c>
      <c r="S3914" s="26">
        <f t="shared" si="244"/>
        <v>1076.3999999999999</v>
      </c>
      <c r="T3914" s="26">
        <f>IF(K3914&lt;'User input'!$I$9,'User input'!$J$8,IF(K3914&lt;'User input'!$I$10,'User input'!$J$9,IF(K3914&lt;'User input'!$I$11,'User input'!$J$10,'User input'!$J$11)))*S3914</f>
        <v>53.819999999999993</v>
      </c>
      <c r="U3914" s="26">
        <f>K3914*'User input'!$J$17+'User input'!$J$16</f>
        <v>0.5</v>
      </c>
    </row>
    <row r="3915" spans="1:21" x14ac:dyDescent="0.25">
      <c r="A3915" s="18">
        <v>4016</v>
      </c>
      <c r="B3915" s="10" t="s">
        <v>5499</v>
      </c>
      <c r="C3915" s="10" t="s">
        <v>661</v>
      </c>
      <c r="D3915" s="10" t="s">
        <v>28</v>
      </c>
      <c r="E3915" s="10" t="s">
        <v>29</v>
      </c>
      <c r="F3915" s="16">
        <v>30</v>
      </c>
      <c r="G3915" s="10" t="s">
        <v>8894</v>
      </c>
      <c r="H3915" s="10" t="s">
        <v>7127</v>
      </c>
      <c r="I3915" s="10" t="s">
        <v>32</v>
      </c>
      <c r="J3915" s="11">
        <v>43954</v>
      </c>
      <c r="K3915" s="16">
        <v>53</v>
      </c>
      <c r="L3915" s="10" t="s">
        <v>33</v>
      </c>
      <c r="M3915" s="10">
        <f t="shared" si="245"/>
        <v>2020</v>
      </c>
      <c r="N3915" s="10">
        <f t="shared" si="246"/>
        <v>5</v>
      </c>
      <c r="O3915" s="10" t="str">
        <f>VLOOKUP(L3915,'User input'!$D$6:$E$16,2,FALSE)</f>
        <v>Megawidget L</v>
      </c>
      <c r="P3915" s="10">
        <f>VLOOKUP(L3915,'User input'!$D$6:$G$16,3,FALSE)</f>
        <v>1.79</v>
      </c>
      <c r="Q3915" s="10">
        <f>VLOOKUP(L3915,'User input'!$D$6:$G$16,4,FALSE)</f>
        <v>24</v>
      </c>
      <c r="R3915" s="10">
        <f t="shared" si="247"/>
        <v>1272</v>
      </c>
      <c r="S3915" s="27">
        <f t="shared" si="244"/>
        <v>2276.88</v>
      </c>
      <c r="T3915" s="27">
        <f>IF(K3915&lt;'User input'!$I$9,'User input'!$J$8,IF(K3915&lt;'User input'!$I$10,'User input'!$J$9,IF(K3915&lt;'User input'!$I$11,'User input'!$J$10,'User input'!$J$11)))*S3915</f>
        <v>113.84400000000001</v>
      </c>
      <c r="U3915" s="27">
        <f>K3915*'User input'!$J$17+'User input'!$J$16</f>
        <v>0.5</v>
      </c>
    </row>
    <row r="3916" spans="1:21" x14ac:dyDescent="0.25">
      <c r="A3916" s="17">
        <v>4017</v>
      </c>
      <c r="B3916" s="6" t="s">
        <v>8895</v>
      </c>
      <c r="C3916" s="6" t="s">
        <v>8429</v>
      </c>
      <c r="D3916" s="6" t="s">
        <v>28</v>
      </c>
      <c r="E3916" s="6" t="s">
        <v>29</v>
      </c>
      <c r="F3916" s="15">
        <v>60</v>
      </c>
      <c r="G3916" s="6" t="s">
        <v>8896</v>
      </c>
      <c r="H3916" s="6" t="s">
        <v>42</v>
      </c>
      <c r="I3916" s="6" t="s">
        <v>43</v>
      </c>
      <c r="J3916" s="7">
        <v>44072</v>
      </c>
      <c r="K3916" s="15">
        <v>91</v>
      </c>
      <c r="L3916" s="6" t="s">
        <v>68</v>
      </c>
      <c r="M3916" s="6">
        <f t="shared" si="245"/>
        <v>2020</v>
      </c>
      <c r="N3916" s="6">
        <f t="shared" si="246"/>
        <v>8</v>
      </c>
      <c r="O3916" s="6" t="str">
        <f>VLOOKUP(L3916,'User input'!$D$6:$E$16,2,FALSE)</f>
        <v>Megawidget M</v>
      </c>
      <c r="P3916" s="6">
        <f>VLOOKUP(L3916,'User input'!$D$6:$G$16,3,FALSE)</f>
        <v>1.29</v>
      </c>
      <c r="Q3916" s="6">
        <f>VLOOKUP(L3916,'User input'!$D$6:$G$16,4,FALSE)</f>
        <v>24</v>
      </c>
      <c r="R3916" s="6">
        <f t="shared" si="247"/>
        <v>2184</v>
      </c>
      <c r="S3916" s="26">
        <f t="shared" si="244"/>
        <v>2817.36</v>
      </c>
      <c r="T3916" s="26">
        <f>IF(K3916&lt;'User input'!$I$9,'User input'!$J$8,IF(K3916&lt;'User input'!$I$10,'User input'!$J$9,IF(K3916&lt;'User input'!$I$11,'User input'!$J$10,'User input'!$J$11)))*S3916</f>
        <v>140.86800000000002</v>
      </c>
      <c r="U3916" s="26">
        <f>K3916*'User input'!$J$17+'User input'!$J$16</f>
        <v>0.5</v>
      </c>
    </row>
    <row r="3917" spans="1:21" x14ac:dyDescent="0.25">
      <c r="A3917" s="18">
        <v>4018</v>
      </c>
      <c r="B3917" s="10" t="s">
        <v>8897</v>
      </c>
      <c r="C3917" s="10" t="s">
        <v>1381</v>
      </c>
      <c r="D3917" s="10" t="s">
        <v>41</v>
      </c>
      <c r="E3917" s="10" t="s">
        <v>16</v>
      </c>
      <c r="F3917" s="16">
        <v>60</v>
      </c>
      <c r="G3917" s="10" t="s">
        <v>8898</v>
      </c>
      <c r="H3917" s="10" t="s">
        <v>8899</v>
      </c>
      <c r="I3917" s="10" t="s">
        <v>93</v>
      </c>
      <c r="J3917" s="11">
        <v>43897</v>
      </c>
      <c r="K3917" s="16">
        <v>35</v>
      </c>
      <c r="L3917" s="10" t="s">
        <v>62</v>
      </c>
      <c r="M3917" s="10">
        <f t="shared" si="245"/>
        <v>2020</v>
      </c>
      <c r="N3917" s="10">
        <f t="shared" si="246"/>
        <v>3</v>
      </c>
      <c r="O3917" s="10" t="str">
        <f>VLOOKUP(L3917,'User input'!$D$6:$E$16,2,FALSE)</f>
        <v>Ultrathing V4</v>
      </c>
      <c r="P3917" s="10">
        <f>VLOOKUP(L3917,'User input'!$D$6:$G$16,3,FALSE)</f>
        <v>3.99</v>
      </c>
      <c r="Q3917" s="10">
        <f>VLOOKUP(L3917,'User input'!$D$6:$G$16,4,FALSE)</f>
        <v>24</v>
      </c>
      <c r="R3917" s="10">
        <f t="shared" si="247"/>
        <v>840</v>
      </c>
      <c r="S3917" s="27">
        <f t="shared" si="244"/>
        <v>3351.6000000000004</v>
      </c>
      <c r="T3917" s="27">
        <f>IF(K3917&lt;'User input'!$I$9,'User input'!$J$8,IF(K3917&lt;'User input'!$I$10,'User input'!$J$9,IF(K3917&lt;'User input'!$I$11,'User input'!$J$10,'User input'!$J$11)))*S3917</f>
        <v>100.548</v>
      </c>
      <c r="U3917" s="27">
        <f>K3917*'User input'!$J$17+'User input'!$J$16</f>
        <v>0.5</v>
      </c>
    </row>
    <row r="3918" spans="1:21" x14ac:dyDescent="0.25">
      <c r="A3918" s="17">
        <v>4019</v>
      </c>
      <c r="B3918" s="6" t="s">
        <v>2941</v>
      </c>
      <c r="C3918" s="6" t="s">
        <v>230</v>
      </c>
      <c r="D3918" s="6" t="s">
        <v>15</v>
      </c>
      <c r="E3918" s="6" t="s">
        <v>16</v>
      </c>
      <c r="F3918" s="15">
        <v>30</v>
      </c>
      <c r="G3918" s="6" t="s">
        <v>8900</v>
      </c>
      <c r="H3918" s="6" t="s">
        <v>760</v>
      </c>
      <c r="I3918" s="6" t="s">
        <v>32</v>
      </c>
      <c r="J3918" s="7">
        <v>43568</v>
      </c>
      <c r="K3918" s="15">
        <v>71</v>
      </c>
      <c r="L3918" s="6" t="s">
        <v>20</v>
      </c>
      <c r="M3918" s="6">
        <f t="shared" si="245"/>
        <v>2019</v>
      </c>
      <c r="N3918" s="6">
        <f t="shared" si="246"/>
        <v>4</v>
      </c>
      <c r="O3918" s="6" t="str">
        <f>VLOOKUP(L3918,'User input'!$D$6:$E$16,2,FALSE)</f>
        <v>Hyperwotsit</v>
      </c>
      <c r="P3918" s="6">
        <f>VLOOKUP(L3918,'User input'!$D$6:$G$16,3,FALSE)</f>
        <v>2.0099999999999998</v>
      </c>
      <c r="Q3918" s="6">
        <f>VLOOKUP(L3918,'User input'!$D$6:$G$16,4,FALSE)</f>
        <v>20</v>
      </c>
      <c r="R3918" s="6">
        <f t="shared" si="247"/>
        <v>1420</v>
      </c>
      <c r="S3918" s="26">
        <f t="shared" si="244"/>
        <v>2854.2</v>
      </c>
      <c r="T3918" s="26">
        <f>IF(K3918&lt;'User input'!$I$9,'User input'!$J$8,IF(K3918&lt;'User input'!$I$10,'User input'!$J$9,IF(K3918&lt;'User input'!$I$11,'User input'!$J$10,'User input'!$J$11)))*S3918</f>
        <v>142.71</v>
      </c>
      <c r="U3918" s="26">
        <f>K3918*'User input'!$J$17+'User input'!$J$16</f>
        <v>0.5</v>
      </c>
    </row>
    <row r="3919" spans="1:21" x14ac:dyDescent="0.25">
      <c r="A3919" s="18">
        <v>4020</v>
      </c>
      <c r="B3919" s="10" t="s">
        <v>3986</v>
      </c>
      <c r="C3919" s="10" t="s">
        <v>846</v>
      </c>
      <c r="D3919" s="10" t="s">
        <v>28</v>
      </c>
      <c r="E3919" s="10" t="s">
        <v>29</v>
      </c>
      <c r="F3919" s="16">
        <v>30</v>
      </c>
      <c r="G3919" s="10" t="s">
        <v>8901</v>
      </c>
      <c r="H3919" s="10" t="s">
        <v>5154</v>
      </c>
      <c r="I3919" s="10" t="s">
        <v>682</v>
      </c>
      <c r="J3919" s="11">
        <v>44342</v>
      </c>
      <c r="K3919" s="16">
        <v>44</v>
      </c>
      <c r="L3919" s="10" t="s">
        <v>52</v>
      </c>
      <c r="M3919" s="10">
        <f t="shared" si="245"/>
        <v>2021</v>
      </c>
      <c r="N3919" s="10">
        <f t="shared" si="246"/>
        <v>5</v>
      </c>
      <c r="O3919" s="10" t="str">
        <f>VLOOKUP(L3919,'User input'!$D$6:$E$16,2,FALSE)</f>
        <v>Megawidget S</v>
      </c>
      <c r="P3919" s="10">
        <f>VLOOKUP(L3919,'User input'!$D$6:$G$16,3,FALSE)</f>
        <v>0.69</v>
      </c>
      <c r="Q3919" s="10">
        <f>VLOOKUP(L3919,'User input'!$D$6:$G$16,4,FALSE)</f>
        <v>24</v>
      </c>
      <c r="R3919" s="10">
        <f t="shared" si="247"/>
        <v>1056</v>
      </c>
      <c r="S3919" s="27">
        <f t="shared" si="244"/>
        <v>728.64</v>
      </c>
      <c r="T3919" s="27">
        <f>IF(K3919&lt;'User input'!$I$9,'User input'!$J$8,IF(K3919&lt;'User input'!$I$10,'User input'!$J$9,IF(K3919&lt;'User input'!$I$11,'User input'!$J$10,'User input'!$J$11)))*S3919</f>
        <v>21.859199999999998</v>
      </c>
      <c r="U3919" s="27">
        <f>K3919*'User input'!$J$17+'User input'!$J$16</f>
        <v>0.5</v>
      </c>
    </row>
    <row r="3920" spans="1:21" x14ac:dyDescent="0.25">
      <c r="A3920" s="17">
        <v>4021</v>
      </c>
      <c r="B3920" s="6" t="s">
        <v>8902</v>
      </c>
      <c r="C3920" s="6" t="s">
        <v>4140</v>
      </c>
      <c r="D3920" s="6" t="s">
        <v>15</v>
      </c>
      <c r="E3920" s="6" t="s">
        <v>16</v>
      </c>
      <c r="F3920" s="15">
        <v>30</v>
      </c>
      <c r="G3920" s="6" t="s">
        <v>8901</v>
      </c>
      <c r="H3920" s="6" t="s">
        <v>1313</v>
      </c>
      <c r="I3920" s="6" t="s">
        <v>32</v>
      </c>
      <c r="J3920" s="7">
        <v>43567</v>
      </c>
      <c r="K3920" s="15">
        <v>82</v>
      </c>
      <c r="L3920" s="6" t="s">
        <v>20</v>
      </c>
      <c r="M3920" s="6">
        <f t="shared" si="245"/>
        <v>2019</v>
      </c>
      <c r="N3920" s="6">
        <f t="shared" si="246"/>
        <v>4</v>
      </c>
      <c r="O3920" s="6" t="str">
        <f>VLOOKUP(L3920,'User input'!$D$6:$E$16,2,FALSE)</f>
        <v>Hyperwotsit</v>
      </c>
      <c r="P3920" s="6">
        <f>VLOOKUP(L3920,'User input'!$D$6:$G$16,3,FALSE)</f>
        <v>2.0099999999999998</v>
      </c>
      <c r="Q3920" s="6">
        <f>VLOOKUP(L3920,'User input'!$D$6:$G$16,4,FALSE)</f>
        <v>20</v>
      </c>
      <c r="R3920" s="6">
        <f t="shared" si="247"/>
        <v>1640</v>
      </c>
      <c r="S3920" s="26">
        <f t="shared" si="244"/>
        <v>3296.3999999999996</v>
      </c>
      <c r="T3920" s="26">
        <f>IF(K3920&lt;'User input'!$I$9,'User input'!$J$8,IF(K3920&lt;'User input'!$I$10,'User input'!$J$9,IF(K3920&lt;'User input'!$I$11,'User input'!$J$10,'User input'!$J$11)))*S3920</f>
        <v>164.82</v>
      </c>
      <c r="U3920" s="26">
        <f>K3920*'User input'!$J$17+'User input'!$J$16</f>
        <v>0.5</v>
      </c>
    </row>
    <row r="3921" spans="1:21" x14ac:dyDescent="0.25">
      <c r="A3921" s="18">
        <v>4022</v>
      </c>
      <c r="B3921" s="10" t="s">
        <v>8903</v>
      </c>
      <c r="C3921" s="10" t="s">
        <v>2918</v>
      </c>
      <c r="D3921" s="10" t="s">
        <v>28</v>
      </c>
      <c r="E3921" s="10" t="s">
        <v>29</v>
      </c>
      <c r="F3921" s="16">
        <v>30</v>
      </c>
      <c r="G3921" s="10" t="s">
        <v>8904</v>
      </c>
      <c r="H3921" s="10" t="s">
        <v>385</v>
      </c>
      <c r="I3921" s="10" t="s">
        <v>32</v>
      </c>
      <c r="J3921" s="11">
        <v>44066</v>
      </c>
      <c r="K3921" s="16">
        <v>41</v>
      </c>
      <c r="L3921" s="10" t="s">
        <v>78</v>
      </c>
      <c r="M3921" s="10">
        <f t="shared" si="245"/>
        <v>2020</v>
      </c>
      <c r="N3921" s="10">
        <f t="shared" si="246"/>
        <v>8</v>
      </c>
      <c r="O3921" s="10" t="str">
        <f>VLOOKUP(L3921,'User input'!$D$6:$E$16,2,FALSE)</f>
        <v>Ultrathing V2</v>
      </c>
      <c r="P3921" s="10">
        <f>VLOOKUP(L3921,'User input'!$D$6:$G$16,3,FALSE)</f>
        <v>2.95</v>
      </c>
      <c r="Q3921" s="10">
        <f>VLOOKUP(L3921,'User input'!$D$6:$G$16,4,FALSE)</f>
        <v>20</v>
      </c>
      <c r="R3921" s="10">
        <f t="shared" si="247"/>
        <v>820</v>
      </c>
      <c r="S3921" s="27">
        <f t="shared" si="244"/>
        <v>2419</v>
      </c>
      <c r="T3921" s="27">
        <f>IF(K3921&lt;'User input'!$I$9,'User input'!$J$8,IF(K3921&lt;'User input'!$I$10,'User input'!$J$9,IF(K3921&lt;'User input'!$I$11,'User input'!$J$10,'User input'!$J$11)))*S3921</f>
        <v>72.569999999999993</v>
      </c>
      <c r="U3921" s="27">
        <f>K3921*'User input'!$J$17+'User input'!$J$16</f>
        <v>0.5</v>
      </c>
    </row>
    <row r="3922" spans="1:21" x14ac:dyDescent="0.25">
      <c r="A3922" s="17">
        <v>4023</v>
      </c>
      <c r="B3922" s="6" t="s">
        <v>6075</v>
      </c>
      <c r="C3922" s="6" t="s">
        <v>1207</v>
      </c>
      <c r="D3922" s="6" t="s">
        <v>28</v>
      </c>
      <c r="E3922" s="6" t="s">
        <v>29</v>
      </c>
      <c r="F3922" s="15">
        <v>60</v>
      </c>
      <c r="G3922" s="6" t="s">
        <v>8905</v>
      </c>
      <c r="H3922" s="6" t="s">
        <v>6048</v>
      </c>
      <c r="I3922" s="6" t="s">
        <v>291</v>
      </c>
      <c r="J3922" s="7">
        <v>44124</v>
      </c>
      <c r="K3922" s="15">
        <v>83</v>
      </c>
      <c r="L3922" s="6" t="s">
        <v>99</v>
      </c>
      <c r="M3922" s="6">
        <f t="shared" si="245"/>
        <v>2020</v>
      </c>
      <c r="N3922" s="6">
        <f t="shared" si="246"/>
        <v>10</v>
      </c>
      <c r="O3922" s="6" t="str">
        <f>VLOOKUP(L3922,'User input'!$D$6:$E$16,2,FALSE)</f>
        <v>Superwossname</v>
      </c>
      <c r="P3922" s="6">
        <f>VLOOKUP(L3922,'User input'!$D$6:$G$16,3,FALSE)</f>
        <v>3.49</v>
      </c>
      <c r="Q3922" s="6">
        <f>VLOOKUP(L3922,'User input'!$D$6:$G$16,4,FALSE)</f>
        <v>20</v>
      </c>
      <c r="R3922" s="6">
        <f t="shared" si="247"/>
        <v>1660</v>
      </c>
      <c r="S3922" s="26">
        <f t="shared" si="244"/>
        <v>5793.4000000000005</v>
      </c>
      <c r="T3922" s="26">
        <f>IF(K3922&lt;'User input'!$I$9,'User input'!$J$8,IF(K3922&lt;'User input'!$I$10,'User input'!$J$9,IF(K3922&lt;'User input'!$I$11,'User input'!$J$10,'User input'!$J$11)))*S3922</f>
        <v>289.67</v>
      </c>
      <c r="U3922" s="26">
        <f>K3922*'User input'!$J$17+'User input'!$J$16</f>
        <v>0.5</v>
      </c>
    </row>
    <row r="3923" spans="1:21" x14ac:dyDescent="0.25">
      <c r="A3923" s="18">
        <v>4024</v>
      </c>
      <c r="B3923" s="10" t="s">
        <v>1999</v>
      </c>
      <c r="C3923" s="10" t="s">
        <v>3928</v>
      </c>
      <c r="D3923" s="10" t="s">
        <v>28</v>
      </c>
      <c r="E3923" s="10" t="s">
        <v>29</v>
      </c>
      <c r="F3923" s="16">
        <v>90</v>
      </c>
      <c r="G3923" s="10" t="s">
        <v>8906</v>
      </c>
      <c r="H3923" s="10" t="s">
        <v>5645</v>
      </c>
      <c r="I3923" s="10" t="s">
        <v>185</v>
      </c>
      <c r="J3923" s="11">
        <v>44099</v>
      </c>
      <c r="K3923" s="16">
        <v>16</v>
      </c>
      <c r="L3923" s="10" t="s">
        <v>52</v>
      </c>
      <c r="M3923" s="10">
        <f t="shared" si="245"/>
        <v>2020</v>
      </c>
      <c r="N3923" s="10">
        <f t="shared" si="246"/>
        <v>9</v>
      </c>
      <c r="O3923" s="10" t="str">
        <f>VLOOKUP(L3923,'User input'!$D$6:$E$16,2,FALSE)</f>
        <v>Megawidget S</v>
      </c>
      <c r="P3923" s="10">
        <f>VLOOKUP(L3923,'User input'!$D$6:$G$16,3,FALSE)</f>
        <v>0.69</v>
      </c>
      <c r="Q3923" s="10">
        <f>VLOOKUP(L3923,'User input'!$D$6:$G$16,4,FALSE)</f>
        <v>24</v>
      </c>
      <c r="R3923" s="10">
        <f t="shared" si="247"/>
        <v>384</v>
      </c>
      <c r="S3923" s="27">
        <f t="shared" si="244"/>
        <v>264.95999999999998</v>
      </c>
      <c r="T3923" s="27">
        <f>IF(K3923&lt;'User input'!$I$9,'User input'!$J$8,IF(K3923&lt;'User input'!$I$10,'User input'!$J$9,IF(K3923&lt;'User input'!$I$11,'User input'!$J$10,'User input'!$J$11)))*S3923</f>
        <v>0</v>
      </c>
      <c r="U3923" s="27">
        <f>K3923*'User input'!$J$17+'User input'!$J$16</f>
        <v>0.5</v>
      </c>
    </row>
    <row r="3924" spans="1:21" x14ac:dyDescent="0.25">
      <c r="A3924" s="17">
        <v>4025</v>
      </c>
      <c r="B3924" s="6" t="s">
        <v>2877</v>
      </c>
      <c r="C3924" s="6" t="s">
        <v>8907</v>
      </c>
      <c r="D3924" s="6" t="s">
        <v>28</v>
      </c>
      <c r="E3924" s="6" t="s">
        <v>29</v>
      </c>
      <c r="F3924" s="15">
        <v>90</v>
      </c>
      <c r="G3924" s="6" t="s">
        <v>8908</v>
      </c>
      <c r="H3924" s="6" t="s">
        <v>933</v>
      </c>
      <c r="I3924" s="6" t="s">
        <v>25</v>
      </c>
      <c r="J3924" s="7">
        <v>44498</v>
      </c>
      <c r="K3924" s="15">
        <v>17</v>
      </c>
      <c r="L3924" s="6" t="s">
        <v>78</v>
      </c>
      <c r="M3924" s="6">
        <f t="shared" si="245"/>
        <v>2021</v>
      </c>
      <c r="N3924" s="6">
        <f t="shared" si="246"/>
        <v>10</v>
      </c>
      <c r="O3924" s="6" t="str">
        <f>VLOOKUP(L3924,'User input'!$D$6:$E$16,2,FALSE)</f>
        <v>Ultrathing V2</v>
      </c>
      <c r="P3924" s="6">
        <f>VLOOKUP(L3924,'User input'!$D$6:$G$16,3,FALSE)</f>
        <v>2.95</v>
      </c>
      <c r="Q3924" s="6">
        <f>VLOOKUP(L3924,'User input'!$D$6:$G$16,4,FALSE)</f>
        <v>20</v>
      </c>
      <c r="R3924" s="6">
        <f t="shared" si="247"/>
        <v>340</v>
      </c>
      <c r="S3924" s="26">
        <f t="shared" si="244"/>
        <v>1003.0000000000001</v>
      </c>
      <c r="T3924" s="26">
        <f>IF(K3924&lt;'User input'!$I$9,'User input'!$J$8,IF(K3924&lt;'User input'!$I$10,'User input'!$J$9,IF(K3924&lt;'User input'!$I$11,'User input'!$J$10,'User input'!$J$11)))*S3924</f>
        <v>0</v>
      </c>
      <c r="U3924" s="26">
        <f>K3924*'User input'!$J$17+'User input'!$J$16</f>
        <v>0.5</v>
      </c>
    </row>
    <row r="3925" spans="1:21" x14ac:dyDescent="0.25">
      <c r="A3925" s="18">
        <v>4026</v>
      </c>
      <c r="B3925" s="10" t="s">
        <v>4759</v>
      </c>
      <c r="C3925" s="10" t="s">
        <v>4983</v>
      </c>
      <c r="D3925" s="10" t="s">
        <v>28</v>
      </c>
      <c r="E3925" s="10" t="s">
        <v>29</v>
      </c>
      <c r="F3925" s="16">
        <v>60</v>
      </c>
      <c r="G3925" s="10" t="s">
        <v>8909</v>
      </c>
      <c r="H3925" s="10" t="s">
        <v>8598</v>
      </c>
      <c r="I3925" s="10" t="s">
        <v>291</v>
      </c>
      <c r="J3925" s="11">
        <v>44338</v>
      </c>
      <c r="K3925" s="16">
        <v>105</v>
      </c>
      <c r="L3925" s="10" t="s">
        <v>39</v>
      </c>
      <c r="M3925" s="10">
        <f t="shared" si="245"/>
        <v>2021</v>
      </c>
      <c r="N3925" s="10">
        <f t="shared" si="246"/>
        <v>5</v>
      </c>
      <c r="O3925" s="10" t="str">
        <f>VLOOKUP(L3925,'User input'!$D$6:$E$16,2,FALSE)</f>
        <v>Ultrathing V1</v>
      </c>
      <c r="P3925" s="10">
        <f>VLOOKUP(L3925,'User input'!$D$6:$G$16,3,FALSE)</f>
        <v>1.79</v>
      </c>
      <c r="Q3925" s="10">
        <f>VLOOKUP(L3925,'User input'!$D$6:$G$16,4,FALSE)</f>
        <v>17</v>
      </c>
      <c r="R3925" s="10">
        <f t="shared" si="247"/>
        <v>1785</v>
      </c>
      <c r="S3925" s="27">
        <f t="shared" si="244"/>
        <v>3195.15</v>
      </c>
      <c r="T3925" s="27">
        <f>IF(K3925&lt;'User input'!$I$9,'User input'!$J$8,IF(K3925&lt;'User input'!$I$10,'User input'!$J$9,IF(K3925&lt;'User input'!$I$11,'User input'!$J$10,'User input'!$J$11)))*S3925</f>
        <v>223.66050000000004</v>
      </c>
      <c r="U3925" s="27">
        <f>K3925*'User input'!$J$17+'User input'!$J$16</f>
        <v>0.5</v>
      </c>
    </row>
    <row r="3926" spans="1:21" x14ac:dyDescent="0.25">
      <c r="A3926" s="17">
        <v>4027</v>
      </c>
      <c r="B3926" s="6" t="s">
        <v>3489</v>
      </c>
      <c r="C3926" s="6" t="s">
        <v>4103</v>
      </c>
      <c r="D3926" s="6" t="s">
        <v>28</v>
      </c>
      <c r="E3926" s="6" t="s">
        <v>29</v>
      </c>
      <c r="F3926" s="15">
        <v>30</v>
      </c>
      <c r="G3926" s="6" t="s">
        <v>8910</v>
      </c>
      <c r="H3926" s="6" t="s">
        <v>385</v>
      </c>
      <c r="I3926" s="6" t="s">
        <v>32</v>
      </c>
      <c r="J3926" s="7">
        <v>43493</v>
      </c>
      <c r="K3926" s="15">
        <v>20</v>
      </c>
      <c r="L3926" s="6" t="s">
        <v>78</v>
      </c>
      <c r="M3926" s="6">
        <f t="shared" si="245"/>
        <v>2019</v>
      </c>
      <c r="N3926" s="6">
        <f t="shared" si="246"/>
        <v>1</v>
      </c>
      <c r="O3926" s="6" t="str">
        <f>VLOOKUP(L3926,'User input'!$D$6:$E$16,2,FALSE)</f>
        <v>Ultrathing V2</v>
      </c>
      <c r="P3926" s="6">
        <f>VLOOKUP(L3926,'User input'!$D$6:$G$16,3,FALSE)</f>
        <v>2.95</v>
      </c>
      <c r="Q3926" s="6">
        <f>VLOOKUP(L3926,'User input'!$D$6:$G$16,4,FALSE)</f>
        <v>20</v>
      </c>
      <c r="R3926" s="6">
        <f t="shared" si="247"/>
        <v>400</v>
      </c>
      <c r="S3926" s="26">
        <f t="shared" si="244"/>
        <v>1180</v>
      </c>
      <c r="T3926" s="26">
        <f>IF(K3926&lt;'User input'!$I$9,'User input'!$J$8,IF(K3926&lt;'User input'!$I$10,'User input'!$J$9,IF(K3926&lt;'User input'!$I$11,'User input'!$J$10,'User input'!$J$11)))*S3926</f>
        <v>35.4</v>
      </c>
      <c r="U3926" s="26">
        <f>K3926*'User input'!$J$17+'User input'!$J$16</f>
        <v>0.5</v>
      </c>
    </row>
    <row r="3927" spans="1:21" x14ac:dyDescent="0.25">
      <c r="A3927" s="18">
        <v>4028</v>
      </c>
      <c r="B3927" s="10" t="s">
        <v>3551</v>
      </c>
      <c r="C3927" s="10" t="s">
        <v>6269</v>
      </c>
      <c r="D3927" s="10" t="s">
        <v>28</v>
      </c>
      <c r="E3927" s="10" t="s">
        <v>29</v>
      </c>
      <c r="F3927" s="16">
        <v>30</v>
      </c>
      <c r="G3927" s="10" t="s">
        <v>8911</v>
      </c>
      <c r="H3927" s="10" t="s">
        <v>392</v>
      </c>
      <c r="I3927" s="10" t="s">
        <v>32</v>
      </c>
      <c r="J3927" s="11">
        <v>43918</v>
      </c>
      <c r="K3927" s="16">
        <v>46</v>
      </c>
      <c r="L3927" s="10" t="s">
        <v>39</v>
      </c>
      <c r="M3927" s="10">
        <f t="shared" si="245"/>
        <v>2020</v>
      </c>
      <c r="N3927" s="10">
        <f t="shared" si="246"/>
        <v>3</v>
      </c>
      <c r="O3927" s="10" t="str">
        <f>VLOOKUP(L3927,'User input'!$D$6:$E$16,2,FALSE)</f>
        <v>Ultrathing V1</v>
      </c>
      <c r="P3927" s="10">
        <f>VLOOKUP(L3927,'User input'!$D$6:$G$16,3,FALSE)</f>
        <v>1.79</v>
      </c>
      <c r="Q3927" s="10">
        <f>VLOOKUP(L3927,'User input'!$D$6:$G$16,4,FALSE)</f>
        <v>17</v>
      </c>
      <c r="R3927" s="10">
        <f t="shared" si="247"/>
        <v>782</v>
      </c>
      <c r="S3927" s="27">
        <f t="shared" si="244"/>
        <v>1399.78</v>
      </c>
      <c r="T3927" s="27">
        <f>IF(K3927&lt;'User input'!$I$9,'User input'!$J$8,IF(K3927&lt;'User input'!$I$10,'User input'!$J$9,IF(K3927&lt;'User input'!$I$11,'User input'!$J$10,'User input'!$J$11)))*S3927</f>
        <v>41.993400000000001</v>
      </c>
      <c r="U3927" s="27">
        <f>K3927*'User input'!$J$17+'User input'!$J$16</f>
        <v>0.5</v>
      </c>
    </row>
    <row r="3928" spans="1:21" x14ac:dyDescent="0.25">
      <c r="A3928" s="17">
        <v>4029</v>
      </c>
      <c r="B3928" s="6" t="s">
        <v>8912</v>
      </c>
      <c r="C3928" s="6" t="s">
        <v>3061</v>
      </c>
      <c r="D3928" s="6" t="s">
        <v>49</v>
      </c>
      <c r="E3928" s="6" t="s">
        <v>16</v>
      </c>
      <c r="F3928" s="15">
        <v>60</v>
      </c>
      <c r="G3928" s="6" t="s">
        <v>8913</v>
      </c>
      <c r="H3928" s="6" t="s">
        <v>4085</v>
      </c>
      <c r="I3928" s="6" t="s">
        <v>1881</v>
      </c>
      <c r="J3928" s="7">
        <v>44304</v>
      </c>
      <c r="K3928" s="15">
        <v>82</v>
      </c>
      <c r="L3928" s="6" t="s">
        <v>62</v>
      </c>
      <c r="M3928" s="6">
        <f t="shared" si="245"/>
        <v>2021</v>
      </c>
      <c r="N3928" s="6">
        <f t="shared" si="246"/>
        <v>4</v>
      </c>
      <c r="O3928" s="6" t="str">
        <f>VLOOKUP(L3928,'User input'!$D$6:$E$16,2,FALSE)</f>
        <v>Ultrathing V4</v>
      </c>
      <c r="P3928" s="6">
        <f>VLOOKUP(L3928,'User input'!$D$6:$G$16,3,FALSE)</f>
        <v>3.99</v>
      </c>
      <c r="Q3928" s="6">
        <f>VLOOKUP(L3928,'User input'!$D$6:$G$16,4,FALSE)</f>
        <v>24</v>
      </c>
      <c r="R3928" s="6">
        <f t="shared" si="247"/>
        <v>1968</v>
      </c>
      <c r="S3928" s="26">
        <f t="shared" si="244"/>
        <v>7852.3200000000006</v>
      </c>
      <c r="T3928" s="26">
        <f>IF(K3928&lt;'User input'!$I$9,'User input'!$J$8,IF(K3928&lt;'User input'!$I$10,'User input'!$J$9,IF(K3928&lt;'User input'!$I$11,'User input'!$J$10,'User input'!$J$11)))*S3928</f>
        <v>392.61600000000004</v>
      </c>
      <c r="U3928" s="26">
        <f>K3928*'User input'!$J$17+'User input'!$J$16</f>
        <v>0.5</v>
      </c>
    </row>
    <row r="3929" spans="1:21" x14ac:dyDescent="0.25">
      <c r="A3929" s="18">
        <v>4030</v>
      </c>
      <c r="B3929" s="10" t="s">
        <v>6710</v>
      </c>
      <c r="C3929" s="10" t="s">
        <v>6766</v>
      </c>
      <c r="D3929" s="10" t="s">
        <v>49</v>
      </c>
      <c r="E3929" s="10" t="s">
        <v>16</v>
      </c>
      <c r="F3929" s="16">
        <v>30</v>
      </c>
      <c r="G3929" s="10" t="s">
        <v>8914</v>
      </c>
      <c r="H3929" s="10" t="s">
        <v>3184</v>
      </c>
      <c r="I3929" s="10" t="s">
        <v>815</v>
      </c>
      <c r="J3929" s="11">
        <v>43977</v>
      </c>
      <c r="K3929" s="16">
        <v>12</v>
      </c>
      <c r="L3929" s="10" t="s">
        <v>39</v>
      </c>
      <c r="M3929" s="10">
        <f t="shared" si="245"/>
        <v>2020</v>
      </c>
      <c r="N3929" s="10">
        <f t="shared" si="246"/>
        <v>5</v>
      </c>
      <c r="O3929" s="10" t="str">
        <f>VLOOKUP(L3929,'User input'!$D$6:$E$16,2,FALSE)</f>
        <v>Ultrathing V1</v>
      </c>
      <c r="P3929" s="10">
        <f>VLOOKUP(L3929,'User input'!$D$6:$G$16,3,FALSE)</f>
        <v>1.79</v>
      </c>
      <c r="Q3929" s="10">
        <f>VLOOKUP(L3929,'User input'!$D$6:$G$16,4,FALSE)</f>
        <v>17</v>
      </c>
      <c r="R3929" s="10">
        <f t="shared" si="247"/>
        <v>204</v>
      </c>
      <c r="S3929" s="27">
        <f t="shared" si="244"/>
        <v>365.16</v>
      </c>
      <c r="T3929" s="27">
        <f>IF(K3929&lt;'User input'!$I$9,'User input'!$J$8,IF(K3929&lt;'User input'!$I$10,'User input'!$J$9,IF(K3929&lt;'User input'!$I$11,'User input'!$J$10,'User input'!$J$11)))*S3929</f>
        <v>0</v>
      </c>
      <c r="U3929" s="27">
        <f>K3929*'User input'!$J$17+'User input'!$J$16</f>
        <v>0.5</v>
      </c>
    </row>
    <row r="3930" spans="1:21" x14ac:dyDescent="0.25">
      <c r="A3930" s="17">
        <v>4031</v>
      </c>
      <c r="B3930" s="6" t="s">
        <v>6505</v>
      </c>
      <c r="C3930" s="6" t="s">
        <v>2740</v>
      </c>
      <c r="D3930" s="6" t="s">
        <v>28</v>
      </c>
      <c r="E3930" s="6" t="s">
        <v>29</v>
      </c>
      <c r="F3930" s="15">
        <v>30</v>
      </c>
      <c r="G3930" s="6" t="s">
        <v>8915</v>
      </c>
      <c r="H3930" s="6" t="s">
        <v>4077</v>
      </c>
      <c r="I3930" s="6" t="s">
        <v>32</v>
      </c>
      <c r="J3930" s="7">
        <v>44258</v>
      </c>
      <c r="K3930" s="15">
        <v>63</v>
      </c>
      <c r="L3930" s="6" t="s">
        <v>99</v>
      </c>
      <c r="M3930" s="6">
        <f t="shared" si="245"/>
        <v>2021</v>
      </c>
      <c r="N3930" s="6">
        <f t="shared" si="246"/>
        <v>3</v>
      </c>
      <c r="O3930" s="6" t="str">
        <f>VLOOKUP(L3930,'User input'!$D$6:$E$16,2,FALSE)</f>
        <v>Superwossname</v>
      </c>
      <c r="P3930" s="6">
        <f>VLOOKUP(L3930,'User input'!$D$6:$G$16,3,FALSE)</f>
        <v>3.49</v>
      </c>
      <c r="Q3930" s="6">
        <f>VLOOKUP(L3930,'User input'!$D$6:$G$16,4,FALSE)</f>
        <v>20</v>
      </c>
      <c r="R3930" s="6">
        <f t="shared" si="247"/>
        <v>1260</v>
      </c>
      <c r="S3930" s="26">
        <f t="shared" si="244"/>
        <v>4397.4000000000005</v>
      </c>
      <c r="T3930" s="26">
        <f>IF(K3930&lt;'User input'!$I$9,'User input'!$J$8,IF(K3930&lt;'User input'!$I$10,'User input'!$J$9,IF(K3930&lt;'User input'!$I$11,'User input'!$J$10,'User input'!$J$11)))*S3930</f>
        <v>219.87000000000003</v>
      </c>
      <c r="U3930" s="26">
        <f>K3930*'User input'!$J$17+'User input'!$J$16</f>
        <v>0.5</v>
      </c>
    </row>
    <row r="3931" spans="1:21" x14ac:dyDescent="0.25">
      <c r="A3931" s="18">
        <v>4032</v>
      </c>
      <c r="B3931" s="10" t="s">
        <v>4589</v>
      </c>
      <c r="C3931" s="10" t="s">
        <v>3572</v>
      </c>
      <c r="D3931" s="10" t="s">
        <v>28</v>
      </c>
      <c r="E3931" s="10" t="s">
        <v>29</v>
      </c>
      <c r="F3931" s="16">
        <v>60</v>
      </c>
      <c r="G3931" s="10" t="s">
        <v>8916</v>
      </c>
      <c r="H3931" s="10" t="s">
        <v>4893</v>
      </c>
      <c r="I3931" s="10" t="s">
        <v>93</v>
      </c>
      <c r="J3931" s="11">
        <v>44402</v>
      </c>
      <c r="K3931" s="16">
        <v>48</v>
      </c>
      <c r="L3931" s="10" t="s">
        <v>44</v>
      </c>
      <c r="M3931" s="10">
        <f t="shared" si="245"/>
        <v>2021</v>
      </c>
      <c r="N3931" s="10">
        <f t="shared" si="246"/>
        <v>7</v>
      </c>
      <c r="O3931" s="10" t="str">
        <f>VLOOKUP(L3931,'User input'!$D$6:$E$16,2,FALSE)</f>
        <v>Gigastuff</v>
      </c>
      <c r="P3931" s="10">
        <f>VLOOKUP(L3931,'User input'!$D$6:$G$16,3,FALSE)</f>
        <v>1.89</v>
      </c>
      <c r="Q3931" s="10">
        <f>VLOOKUP(L3931,'User input'!$D$6:$G$16,4,FALSE)</f>
        <v>18</v>
      </c>
      <c r="R3931" s="10">
        <f t="shared" si="247"/>
        <v>864</v>
      </c>
      <c r="S3931" s="27">
        <f t="shared" si="244"/>
        <v>1632.9599999999998</v>
      </c>
      <c r="T3931" s="27">
        <f>IF(K3931&lt;'User input'!$I$9,'User input'!$J$8,IF(K3931&lt;'User input'!$I$10,'User input'!$J$9,IF(K3931&lt;'User input'!$I$11,'User input'!$J$10,'User input'!$J$11)))*S3931</f>
        <v>48.988799999999991</v>
      </c>
      <c r="U3931" s="27">
        <f>K3931*'User input'!$J$17+'User input'!$J$16</f>
        <v>0.5</v>
      </c>
    </row>
    <row r="3932" spans="1:21" x14ac:dyDescent="0.25">
      <c r="A3932" s="17">
        <v>4033</v>
      </c>
      <c r="B3932" s="6" t="s">
        <v>8917</v>
      </c>
      <c r="C3932" s="6" t="s">
        <v>8124</v>
      </c>
      <c r="D3932" s="6" t="s">
        <v>49</v>
      </c>
      <c r="E3932" s="6" t="s">
        <v>16</v>
      </c>
      <c r="F3932" s="15">
        <v>30</v>
      </c>
      <c r="G3932" s="6" t="s">
        <v>8918</v>
      </c>
      <c r="H3932" s="6" t="s">
        <v>1441</v>
      </c>
      <c r="I3932" s="6" t="s">
        <v>1442</v>
      </c>
      <c r="J3932" s="7">
        <v>44195</v>
      </c>
      <c r="K3932" s="15">
        <v>23</v>
      </c>
      <c r="L3932" s="6" t="s">
        <v>99</v>
      </c>
      <c r="M3932" s="6">
        <f t="shared" si="245"/>
        <v>2020</v>
      </c>
      <c r="N3932" s="6">
        <f t="shared" si="246"/>
        <v>12</v>
      </c>
      <c r="O3932" s="6" t="str">
        <f>VLOOKUP(L3932,'User input'!$D$6:$E$16,2,FALSE)</f>
        <v>Superwossname</v>
      </c>
      <c r="P3932" s="6">
        <f>VLOOKUP(L3932,'User input'!$D$6:$G$16,3,FALSE)</f>
        <v>3.49</v>
      </c>
      <c r="Q3932" s="6">
        <f>VLOOKUP(L3932,'User input'!$D$6:$G$16,4,FALSE)</f>
        <v>20</v>
      </c>
      <c r="R3932" s="6">
        <f t="shared" si="247"/>
        <v>460</v>
      </c>
      <c r="S3932" s="26">
        <f t="shared" si="244"/>
        <v>1605.4</v>
      </c>
      <c r="T3932" s="26">
        <f>IF(K3932&lt;'User input'!$I$9,'User input'!$J$8,IF(K3932&lt;'User input'!$I$10,'User input'!$J$9,IF(K3932&lt;'User input'!$I$11,'User input'!$J$10,'User input'!$J$11)))*S3932</f>
        <v>48.161999999999999</v>
      </c>
      <c r="U3932" s="26">
        <f>K3932*'User input'!$J$17+'User input'!$J$16</f>
        <v>0.5</v>
      </c>
    </row>
    <row r="3933" spans="1:21" x14ac:dyDescent="0.25">
      <c r="A3933" s="18">
        <v>4034</v>
      </c>
      <c r="B3933" s="10" t="s">
        <v>6389</v>
      </c>
      <c r="C3933" s="10" t="s">
        <v>8919</v>
      </c>
      <c r="D3933" s="10" t="s">
        <v>28</v>
      </c>
      <c r="E3933" s="10" t="s">
        <v>29</v>
      </c>
      <c r="F3933" s="16">
        <v>60</v>
      </c>
      <c r="G3933" s="10" t="s">
        <v>8920</v>
      </c>
      <c r="H3933" s="10" t="s">
        <v>3333</v>
      </c>
      <c r="I3933" s="10" t="s">
        <v>1194</v>
      </c>
      <c r="J3933" s="11">
        <v>43870</v>
      </c>
      <c r="K3933" s="16">
        <v>90</v>
      </c>
      <c r="L3933" s="10" t="s">
        <v>78</v>
      </c>
      <c r="M3933" s="10">
        <f t="shared" si="245"/>
        <v>2020</v>
      </c>
      <c r="N3933" s="10">
        <f t="shared" si="246"/>
        <v>2</v>
      </c>
      <c r="O3933" s="10" t="str">
        <f>VLOOKUP(L3933,'User input'!$D$6:$E$16,2,FALSE)</f>
        <v>Ultrathing V2</v>
      </c>
      <c r="P3933" s="10">
        <f>VLOOKUP(L3933,'User input'!$D$6:$G$16,3,FALSE)</f>
        <v>2.95</v>
      </c>
      <c r="Q3933" s="10">
        <f>VLOOKUP(L3933,'User input'!$D$6:$G$16,4,FALSE)</f>
        <v>20</v>
      </c>
      <c r="R3933" s="10">
        <f t="shared" si="247"/>
        <v>1800</v>
      </c>
      <c r="S3933" s="27">
        <f t="shared" si="244"/>
        <v>5310</v>
      </c>
      <c r="T3933" s="27">
        <f>IF(K3933&lt;'User input'!$I$9,'User input'!$J$8,IF(K3933&lt;'User input'!$I$10,'User input'!$J$9,IF(K3933&lt;'User input'!$I$11,'User input'!$J$10,'User input'!$J$11)))*S3933</f>
        <v>265.5</v>
      </c>
      <c r="U3933" s="27">
        <f>K3933*'User input'!$J$17+'User input'!$J$16</f>
        <v>0.5</v>
      </c>
    </row>
    <row r="3934" spans="1:21" x14ac:dyDescent="0.25">
      <c r="A3934" s="17">
        <v>4035</v>
      </c>
      <c r="B3934" s="6" t="s">
        <v>7168</v>
      </c>
      <c r="C3934" s="6" t="s">
        <v>978</v>
      </c>
      <c r="D3934" s="6" t="s">
        <v>49</v>
      </c>
      <c r="E3934" s="6" t="s">
        <v>16</v>
      </c>
      <c r="F3934" s="15">
        <v>60</v>
      </c>
      <c r="G3934" s="6" t="s">
        <v>8921</v>
      </c>
      <c r="H3934" s="6" t="s">
        <v>8123</v>
      </c>
      <c r="I3934" s="6" t="s">
        <v>32</v>
      </c>
      <c r="J3934" s="7">
        <v>43954</v>
      </c>
      <c r="K3934" s="15">
        <v>6</v>
      </c>
      <c r="L3934" s="6" t="s">
        <v>39</v>
      </c>
      <c r="M3934" s="6">
        <f t="shared" si="245"/>
        <v>2020</v>
      </c>
      <c r="N3934" s="6">
        <f t="shared" si="246"/>
        <v>5</v>
      </c>
      <c r="O3934" s="6" t="str">
        <f>VLOOKUP(L3934,'User input'!$D$6:$E$16,2,FALSE)</f>
        <v>Ultrathing V1</v>
      </c>
      <c r="P3934" s="6">
        <f>VLOOKUP(L3934,'User input'!$D$6:$G$16,3,FALSE)</f>
        <v>1.79</v>
      </c>
      <c r="Q3934" s="6">
        <f>VLOOKUP(L3934,'User input'!$D$6:$G$16,4,FALSE)</f>
        <v>17</v>
      </c>
      <c r="R3934" s="6">
        <f t="shared" si="247"/>
        <v>102</v>
      </c>
      <c r="S3934" s="26">
        <f t="shared" si="244"/>
        <v>182.58</v>
      </c>
      <c r="T3934" s="26">
        <f>IF(K3934&lt;'User input'!$I$9,'User input'!$J$8,IF(K3934&lt;'User input'!$I$10,'User input'!$J$9,IF(K3934&lt;'User input'!$I$11,'User input'!$J$10,'User input'!$J$11)))*S3934</f>
        <v>0</v>
      </c>
      <c r="U3934" s="26">
        <f>K3934*'User input'!$J$17+'User input'!$J$16</f>
        <v>0.5</v>
      </c>
    </row>
    <row r="3935" spans="1:21" x14ac:dyDescent="0.25">
      <c r="A3935" s="18">
        <v>4036</v>
      </c>
      <c r="B3935" s="10" t="s">
        <v>5024</v>
      </c>
      <c r="C3935" s="10" t="s">
        <v>6</v>
      </c>
      <c r="D3935" s="10" t="s">
        <v>28</v>
      </c>
      <c r="E3935" s="10" t="s">
        <v>29</v>
      </c>
      <c r="F3935" s="16">
        <v>30</v>
      </c>
      <c r="G3935" s="10" t="s">
        <v>8922</v>
      </c>
      <c r="H3935" s="10" t="s">
        <v>4605</v>
      </c>
      <c r="I3935" s="10" t="s">
        <v>176</v>
      </c>
      <c r="J3935" s="11">
        <v>43718</v>
      </c>
      <c r="K3935" s="16">
        <v>76</v>
      </c>
      <c r="L3935" s="10" t="s">
        <v>78</v>
      </c>
      <c r="M3935" s="10">
        <f t="shared" si="245"/>
        <v>2019</v>
      </c>
      <c r="N3935" s="10">
        <f t="shared" si="246"/>
        <v>9</v>
      </c>
      <c r="O3935" s="10" t="str">
        <f>VLOOKUP(L3935,'User input'!$D$6:$E$16,2,FALSE)</f>
        <v>Ultrathing V2</v>
      </c>
      <c r="P3935" s="10">
        <f>VLOOKUP(L3935,'User input'!$D$6:$G$16,3,FALSE)</f>
        <v>2.95</v>
      </c>
      <c r="Q3935" s="10">
        <f>VLOOKUP(L3935,'User input'!$D$6:$G$16,4,FALSE)</f>
        <v>20</v>
      </c>
      <c r="R3935" s="10">
        <f t="shared" si="247"/>
        <v>1520</v>
      </c>
      <c r="S3935" s="27">
        <f t="shared" si="244"/>
        <v>4484</v>
      </c>
      <c r="T3935" s="27">
        <f>IF(K3935&lt;'User input'!$I$9,'User input'!$J$8,IF(K3935&lt;'User input'!$I$10,'User input'!$J$9,IF(K3935&lt;'User input'!$I$11,'User input'!$J$10,'User input'!$J$11)))*S3935</f>
        <v>224.20000000000002</v>
      </c>
      <c r="U3935" s="27">
        <f>K3935*'User input'!$J$17+'User input'!$J$16</f>
        <v>0.5</v>
      </c>
    </row>
    <row r="3936" spans="1:21" x14ac:dyDescent="0.25">
      <c r="A3936" s="17">
        <v>4037</v>
      </c>
      <c r="B3936" s="6" t="s">
        <v>1139</v>
      </c>
      <c r="C3936" s="6" t="s">
        <v>8923</v>
      </c>
      <c r="D3936" s="6" t="s">
        <v>15</v>
      </c>
      <c r="E3936" s="6" t="s">
        <v>16</v>
      </c>
      <c r="F3936" s="15">
        <v>30</v>
      </c>
      <c r="G3936" s="6" t="s">
        <v>8924</v>
      </c>
      <c r="H3936" s="6" t="s">
        <v>2083</v>
      </c>
      <c r="I3936" s="6" t="s">
        <v>32</v>
      </c>
      <c r="J3936" s="7">
        <v>44418</v>
      </c>
      <c r="K3936" s="15">
        <v>42</v>
      </c>
      <c r="L3936" s="6" t="s">
        <v>52</v>
      </c>
      <c r="M3936" s="6">
        <f t="shared" si="245"/>
        <v>2021</v>
      </c>
      <c r="N3936" s="6">
        <f t="shared" si="246"/>
        <v>8</v>
      </c>
      <c r="O3936" s="6" t="str">
        <f>VLOOKUP(L3936,'User input'!$D$6:$E$16,2,FALSE)</f>
        <v>Megawidget S</v>
      </c>
      <c r="P3936" s="6">
        <f>VLOOKUP(L3936,'User input'!$D$6:$G$16,3,FALSE)</f>
        <v>0.69</v>
      </c>
      <c r="Q3936" s="6">
        <f>VLOOKUP(L3936,'User input'!$D$6:$G$16,4,FALSE)</f>
        <v>24</v>
      </c>
      <c r="R3936" s="6">
        <f t="shared" si="247"/>
        <v>1008</v>
      </c>
      <c r="S3936" s="26">
        <f t="shared" si="244"/>
        <v>695.52</v>
      </c>
      <c r="T3936" s="26">
        <f>IF(K3936&lt;'User input'!$I$9,'User input'!$J$8,IF(K3936&lt;'User input'!$I$10,'User input'!$J$9,IF(K3936&lt;'User input'!$I$11,'User input'!$J$10,'User input'!$J$11)))*S3936</f>
        <v>20.865599999999997</v>
      </c>
      <c r="U3936" s="26">
        <f>K3936*'User input'!$J$17+'User input'!$J$16</f>
        <v>0.5</v>
      </c>
    </row>
    <row r="3937" spans="1:21" x14ac:dyDescent="0.25">
      <c r="A3937" s="18">
        <v>4038</v>
      </c>
      <c r="B3937" s="10" t="s">
        <v>6614</v>
      </c>
      <c r="C3937" s="10" t="s">
        <v>8806</v>
      </c>
      <c r="D3937" s="10" t="s">
        <v>28</v>
      </c>
      <c r="E3937" s="10" t="s">
        <v>29</v>
      </c>
      <c r="F3937" s="16">
        <v>30</v>
      </c>
      <c r="G3937" s="10" t="s">
        <v>8925</v>
      </c>
      <c r="H3937" s="10" t="s">
        <v>7371</v>
      </c>
      <c r="I3937" s="10" t="s">
        <v>176</v>
      </c>
      <c r="J3937" s="11">
        <v>43716</v>
      </c>
      <c r="K3937" s="16">
        <v>14</v>
      </c>
      <c r="L3937" s="10" t="s">
        <v>39</v>
      </c>
      <c r="M3937" s="10">
        <f t="shared" si="245"/>
        <v>2019</v>
      </c>
      <c r="N3937" s="10">
        <f t="shared" si="246"/>
        <v>9</v>
      </c>
      <c r="O3937" s="10" t="str">
        <f>VLOOKUP(L3937,'User input'!$D$6:$E$16,2,FALSE)</f>
        <v>Ultrathing V1</v>
      </c>
      <c r="P3937" s="10">
        <f>VLOOKUP(L3937,'User input'!$D$6:$G$16,3,FALSE)</f>
        <v>1.79</v>
      </c>
      <c r="Q3937" s="10">
        <f>VLOOKUP(L3937,'User input'!$D$6:$G$16,4,FALSE)</f>
        <v>17</v>
      </c>
      <c r="R3937" s="10">
        <f t="shared" si="247"/>
        <v>238</v>
      </c>
      <c r="S3937" s="27">
        <f t="shared" si="244"/>
        <v>426.02</v>
      </c>
      <c r="T3937" s="27">
        <f>IF(K3937&lt;'User input'!$I$9,'User input'!$J$8,IF(K3937&lt;'User input'!$I$10,'User input'!$J$9,IF(K3937&lt;'User input'!$I$11,'User input'!$J$10,'User input'!$J$11)))*S3937</f>
        <v>0</v>
      </c>
      <c r="U3937" s="27">
        <f>K3937*'User input'!$J$17+'User input'!$J$16</f>
        <v>0.5</v>
      </c>
    </row>
    <row r="3938" spans="1:21" x14ac:dyDescent="0.25">
      <c r="A3938" s="17">
        <v>4039</v>
      </c>
      <c r="B3938" s="6" t="s">
        <v>6242</v>
      </c>
      <c r="C3938" s="6" t="s">
        <v>8715</v>
      </c>
      <c r="D3938" s="6" t="s">
        <v>28</v>
      </c>
      <c r="E3938" s="6" t="s">
        <v>29</v>
      </c>
      <c r="F3938" s="15">
        <v>60</v>
      </c>
      <c r="G3938" s="6" t="s">
        <v>8925</v>
      </c>
      <c r="H3938" s="6" t="s">
        <v>4949</v>
      </c>
      <c r="I3938" s="6" t="s">
        <v>32</v>
      </c>
      <c r="J3938" s="7">
        <v>43659</v>
      </c>
      <c r="K3938" s="15">
        <v>70</v>
      </c>
      <c r="L3938" s="6" t="s">
        <v>52</v>
      </c>
      <c r="M3938" s="6">
        <f t="shared" si="245"/>
        <v>2019</v>
      </c>
      <c r="N3938" s="6">
        <f t="shared" si="246"/>
        <v>7</v>
      </c>
      <c r="O3938" s="6" t="str">
        <f>VLOOKUP(L3938,'User input'!$D$6:$E$16,2,FALSE)</f>
        <v>Megawidget S</v>
      </c>
      <c r="P3938" s="6">
        <f>VLOOKUP(L3938,'User input'!$D$6:$G$16,3,FALSE)</f>
        <v>0.69</v>
      </c>
      <c r="Q3938" s="6">
        <f>VLOOKUP(L3938,'User input'!$D$6:$G$16,4,FALSE)</f>
        <v>24</v>
      </c>
      <c r="R3938" s="6">
        <f t="shared" si="247"/>
        <v>1680</v>
      </c>
      <c r="S3938" s="26">
        <f t="shared" si="244"/>
        <v>1159.1999999999998</v>
      </c>
      <c r="T3938" s="26">
        <f>IF(K3938&lt;'User input'!$I$9,'User input'!$J$8,IF(K3938&lt;'User input'!$I$10,'User input'!$J$9,IF(K3938&lt;'User input'!$I$11,'User input'!$J$10,'User input'!$J$11)))*S3938</f>
        <v>57.959999999999994</v>
      </c>
      <c r="U3938" s="26">
        <f>K3938*'User input'!$J$17+'User input'!$J$16</f>
        <v>0.5</v>
      </c>
    </row>
    <row r="3939" spans="1:21" x14ac:dyDescent="0.25">
      <c r="A3939" s="18">
        <v>4040</v>
      </c>
      <c r="B3939" s="10" t="s">
        <v>3095</v>
      </c>
      <c r="C3939" s="10" t="s">
        <v>5276</v>
      </c>
      <c r="D3939" s="10" t="s">
        <v>15</v>
      </c>
      <c r="E3939" s="10" t="s">
        <v>16</v>
      </c>
      <c r="F3939" s="16">
        <v>90</v>
      </c>
      <c r="G3939" s="10" t="s">
        <v>8926</v>
      </c>
      <c r="H3939" s="10" t="s">
        <v>416</v>
      </c>
      <c r="I3939" s="10" t="s">
        <v>32</v>
      </c>
      <c r="J3939" s="11">
        <v>43572</v>
      </c>
      <c r="K3939" s="16">
        <v>53</v>
      </c>
      <c r="L3939" s="10" t="s">
        <v>68</v>
      </c>
      <c r="M3939" s="10">
        <f t="shared" si="245"/>
        <v>2019</v>
      </c>
      <c r="N3939" s="10">
        <f t="shared" si="246"/>
        <v>4</v>
      </c>
      <c r="O3939" s="10" t="str">
        <f>VLOOKUP(L3939,'User input'!$D$6:$E$16,2,FALSE)</f>
        <v>Megawidget M</v>
      </c>
      <c r="P3939" s="10">
        <f>VLOOKUP(L3939,'User input'!$D$6:$G$16,3,FALSE)</f>
        <v>1.29</v>
      </c>
      <c r="Q3939" s="10">
        <f>VLOOKUP(L3939,'User input'!$D$6:$G$16,4,FALSE)</f>
        <v>24</v>
      </c>
      <c r="R3939" s="10">
        <f t="shared" si="247"/>
        <v>1272</v>
      </c>
      <c r="S3939" s="27">
        <f t="shared" si="244"/>
        <v>1640.88</v>
      </c>
      <c r="T3939" s="27">
        <f>IF(K3939&lt;'User input'!$I$9,'User input'!$J$8,IF(K3939&lt;'User input'!$I$10,'User input'!$J$9,IF(K3939&lt;'User input'!$I$11,'User input'!$J$10,'User input'!$J$11)))*S3939</f>
        <v>82.044000000000011</v>
      </c>
      <c r="U3939" s="27">
        <f>K3939*'User input'!$J$17+'User input'!$J$16</f>
        <v>0.5</v>
      </c>
    </row>
    <row r="3940" spans="1:21" x14ac:dyDescent="0.25">
      <c r="A3940" s="17">
        <v>4041</v>
      </c>
      <c r="B3940" s="6" t="s">
        <v>1744</v>
      </c>
      <c r="C3940" s="6" t="s">
        <v>4848</v>
      </c>
      <c r="D3940" s="6" t="s">
        <v>28</v>
      </c>
      <c r="E3940" s="6" t="s">
        <v>29</v>
      </c>
      <c r="F3940" s="15">
        <v>90</v>
      </c>
      <c r="G3940" s="6" t="s">
        <v>8927</v>
      </c>
      <c r="H3940" s="6" t="s">
        <v>3758</v>
      </c>
      <c r="I3940" s="6" t="s">
        <v>32</v>
      </c>
      <c r="J3940" s="7">
        <v>44196</v>
      </c>
      <c r="K3940" s="15">
        <v>72</v>
      </c>
      <c r="L3940" s="6" t="s">
        <v>44</v>
      </c>
      <c r="M3940" s="6">
        <f t="shared" si="245"/>
        <v>2020</v>
      </c>
      <c r="N3940" s="6">
        <f t="shared" si="246"/>
        <v>12</v>
      </c>
      <c r="O3940" s="6" t="str">
        <f>VLOOKUP(L3940,'User input'!$D$6:$E$16,2,FALSE)</f>
        <v>Gigastuff</v>
      </c>
      <c r="P3940" s="6">
        <f>VLOOKUP(L3940,'User input'!$D$6:$G$16,3,FALSE)</f>
        <v>1.89</v>
      </c>
      <c r="Q3940" s="6">
        <f>VLOOKUP(L3940,'User input'!$D$6:$G$16,4,FALSE)</f>
        <v>18</v>
      </c>
      <c r="R3940" s="6">
        <f t="shared" si="247"/>
        <v>1296</v>
      </c>
      <c r="S3940" s="26">
        <f t="shared" si="244"/>
        <v>2449.44</v>
      </c>
      <c r="T3940" s="26">
        <f>IF(K3940&lt;'User input'!$I$9,'User input'!$J$8,IF(K3940&lt;'User input'!$I$10,'User input'!$J$9,IF(K3940&lt;'User input'!$I$11,'User input'!$J$10,'User input'!$J$11)))*S3940</f>
        <v>122.47200000000001</v>
      </c>
      <c r="U3940" s="26">
        <f>K3940*'User input'!$J$17+'User input'!$J$16</f>
        <v>0.5</v>
      </c>
    </row>
    <row r="3941" spans="1:21" x14ac:dyDescent="0.25">
      <c r="A3941" s="18">
        <v>4044</v>
      </c>
      <c r="B3941" s="10" t="s">
        <v>7218</v>
      </c>
      <c r="C3941" s="10" t="s">
        <v>2988</v>
      </c>
      <c r="D3941" s="10" t="s">
        <v>15</v>
      </c>
      <c r="E3941" s="10" t="s">
        <v>16</v>
      </c>
      <c r="F3941" s="16">
        <v>60</v>
      </c>
      <c r="G3941" s="10" t="s">
        <v>8928</v>
      </c>
      <c r="H3941" s="10" t="s">
        <v>5609</v>
      </c>
      <c r="I3941" s="10" t="s">
        <v>32</v>
      </c>
      <c r="J3941" s="11">
        <v>43912</v>
      </c>
      <c r="K3941" s="16">
        <v>29</v>
      </c>
      <c r="L3941" s="10" t="s">
        <v>68</v>
      </c>
      <c r="M3941" s="10">
        <f t="shared" si="245"/>
        <v>2020</v>
      </c>
      <c r="N3941" s="10">
        <f t="shared" si="246"/>
        <v>3</v>
      </c>
      <c r="O3941" s="10" t="str">
        <f>VLOOKUP(L3941,'User input'!$D$6:$E$16,2,FALSE)</f>
        <v>Megawidget M</v>
      </c>
      <c r="P3941" s="10">
        <f>VLOOKUP(L3941,'User input'!$D$6:$G$16,3,FALSE)</f>
        <v>1.29</v>
      </c>
      <c r="Q3941" s="10">
        <f>VLOOKUP(L3941,'User input'!$D$6:$G$16,4,FALSE)</f>
        <v>24</v>
      </c>
      <c r="R3941" s="10">
        <f t="shared" si="247"/>
        <v>696</v>
      </c>
      <c r="S3941" s="27">
        <f t="shared" si="244"/>
        <v>897.84</v>
      </c>
      <c r="T3941" s="27">
        <f>IF(K3941&lt;'User input'!$I$9,'User input'!$J$8,IF(K3941&lt;'User input'!$I$10,'User input'!$J$9,IF(K3941&lt;'User input'!$I$11,'User input'!$J$10,'User input'!$J$11)))*S3941</f>
        <v>26.935199999999998</v>
      </c>
      <c r="U3941" s="27">
        <f>K3941*'User input'!$J$17+'User input'!$J$16</f>
        <v>0.5</v>
      </c>
    </row>
    <row r="3942" spans="1:21" x14ac:dyDescent="0.25">
      <c r="A3942" s="18">
        <v>4046</v>
      </c>
      <c r="B3942" s="10" t="s">
        <v>8117</v>
      </c>
      <c r="C3942" s="10" t="s">
        <v>1111</v>
      </c>
      <c r="D3942" s="10" t="s">
        <v>28</v>
      </c>
      <c r="E3942" s="10" t="s">
        <v>29</v>
      </c>
      <c r="F3942" s="16">
        <v>90</v>
      </c>
      <c r="G3942" s="10" t="s">
        <v>8929</v>
      </c>
      <c r="H3942" s="10" t="s">
        <v>8930</v>
      </c>
      <c r="I3942" s="10" t="s">
        <v>32</v>
      </c>
      <c r="J3942" s="11">
        <v>44460</v>
      </c>
      <c r="K3942" s="16">
        <v>19</v>
      </c>
      <c r="L3942" s="10" t="s">
        <v>68</v>
      </c>
      <c r="M3942" s="10">
        <f t="shared" si="245"/>
        <v>2021</v>
      </c>
      <c r="N3942" s="10">
        <f t="shared" si="246"/>
        <v>9</v>
      </c>
      <c r="O3942" s="10" t="str">
        <f>VLOOKUP(L3942,'User input'!$D$6:$E$16,2,FALSE)</f>
        <v>Megawidget M</v>
      </c>
      <c r="P3942" s="10">
        <f>VLOOKUP(L3942,'User input'!$D$6:$G$16,3,FALSE)</f>
        <v>1.29</v>
      </c>
      <c r="Q3942" s="10">
        <f>VLOOKUP(L3942,'User input'!$D$6:$G$16,4,FALSE)</f>
        <v>24</v>
      </c>
      <c r="R3942" s="10">
        <f t="shared" si="247"/>
        <v>456</v>
      </c>
      <c r="S3942" s="27">
        <f t="shared" si="244"/>
        <v>588.24</v>
      </c>
      <c r="T3942" s="27">
        <f>IF(K3942&lt;'User input'!$I$9,'User input'!$J$8,IF(K3942&lt;'User input'!$I$10,'User input'!$J$9,IF(K3942&lt;'User input'!$I$11,'User input'!$J$10,'User input'!$J$11)))*S3942</f>
        <v>0</v>
      </c>
      <c r="U3942" s="27">
        <f>K3942*'User input'!$J$17+'User input'!$J$16</f>
        <v>0.5</v>
      </c>
    </row>
    <row r="3943" spans="1:21" x14ac:dyDescent="0.25">
      <c r="A3943" s="18">
        <v>4048</v>
      </c>
      <c r="B3943" s="10" t="s">
        <v>3719</v>
      </c>
      <c r="C3943" s="10" t="s">
        <v>7661</v>
      </c>
      <c r="D3943" s="10" t="s">
        <v>28</v>
      </c>
      <c r="E3943" s="10" t="s">
        <v>29</v>
      </c>
      <c r="F3943" s="16">
        <v>90</v>
      </c>
      <c r="G3943" s="10" t="s">
        <v>8931</v>
      </c>
      <c r="H3943" s="10" t="s">
        <v>5605</v>
      </c>
      <c r="I3943" s="10" t="s">
        <v>32</v>
      </c>
      <c r="J3943" s="11">
        <v>44161</v>
      </c>
      <c r="K3943" s="16">
        <v>57</v>
      </c>
      <c r="L3943" s="10" t="s">
        <v>62</v>
      </c>
      <c r="M3943" s="10">
        <f t="shared" si="245"/>
        <v>2020</v>
      </c>
      <c r="N3943" s="10">
        <f t="shared" si="246"/>
        <v>11</v>
      </c>
      <c r="O3943" s="10" t="str">
        <f>VLOOKUP(L3943,'User input'!$D$6:$E$16,2,FALSE)</f>
        <v>Ultrathing V4</v>
      </c>
      <c r="P3943" s="10">
        <f>VLOOKUP(L3943,'User input'!$D$6:$G$16,3,FALSE)</f>
        <v>3.99</v>
      </c>
      <c r="Q3943" s="10">
        <f>VLOOKUP(L3943,'User input'!$D$6:$G$16,4,FALSE)</f>
        <v>24</v>
      </c>
      <c r="R3943" s="10">
        <f t="shared" si="247"/>
        <v>1368</v>
      </c>
      <c r="S3943" s="27">
        <f t="shared" si="244"/>
        <v>5458.3200000000006</v>
      </c>
      <c r="T3943" s="27">
        <f>IF(K3943&lt;'User input'!$I$9,'User input'!$J$8,IF(K3943&lt;'User input'!$I$10,'User input'!$J$9,IF(K3943&lt;'User input'!$I$11,'User input'!$J$10,'User input'!$J$11)))*S3943</f>
        <v>272.91600000000005</v>
      </c>
      <c r="U3943" s="27">
        <f>K3943*'User input'!$J$17+'User input'!$J$16</f>
        <v>0.5</v>
      </c>
    </row>
    <row r="3944" spans="1:21" x14ac:dyDescent="0.25">
      <c r="A3944" s="17">
        <v>4049</v>
      </c>
      <c r="B3944" s="6" t="s">
        <v>6692</v>
      </c>
      <c r="C3944" s="6" t="s">
        <v>2553</v>
      </c>
      <c r="D3944" s="6" t="s">
        <v>15</v>
      </c>
      <c r="E3944" s="6" t="s">
        <v>16</v>
      </c>
      <c r="F3944" s="15">
        <v>90</v>
      </c>
      <c r="G3944" s="6" t="s">
        <v>8932</v>
      </c>
      <c r="H3944" s="6" t="s">
        <v>5790</v>
      </c>
      <c r="I3944" s="6" t="s">
        <v>291</v>
      </c>
      <c r="J3944" s="7">
        <v>44078</v>
      </c>
      <c r="K3944" s="15">
        <v>94</v>
      </c>
      <c r="L3944" s="6" t="s">
        <v>44</v>
      </c>
      <c r="M3944" s="6">
        <f t="shared" si="245"/>
        <v>2020</v>
      </c>
      <c r="N3944" s="6">
        <f t="shared" si="246"/>
        <v>9</v>
      </c>
      <c r="O3944" s="6" t="str">
        <f>VLOOKUP(L3944,'User input'!$D$6:$E$16,2,FALSE)</f>
        <v>Gigastuff</v>
      </c>
      <c r="P3944" s="6">
        <f>VLOOKUP(L3944,'User input'!$D$6:$G$16,3,FALSE)</f>
        <v>1.89</v>
      </c>
      <c r="Q3944" s="6">
        <f>VLOOKUP(L3944,'User input'!$D$6:$G$16,4,FALSE)</f>
        <v>18</v>
      </c>
      <c r="R3944" s="6">
        <f t="shared" si="247"/>
        <v>1692</v>
      </c>
      <c r="S3944" s="26">
        <f t="shared" si="244"/>
        <v>3197.8799999999997</v>
      </c>
      <c r="T3944" s="26">
        <f>IF(K3944&lt;'User input'!$I$9,'User input'!$J$8,IF(K3944&lt;'User input'!$I$10,'User input'!$J$9,IF(K3944&lt;'User input'!$I$11,'User input'!$J$10,'User input'!$J$11)))*S3944</f>
        <v>159.89400000000001</v>
      </c>
      <c r="U3944" s="26">
        <f>K3944*'User input'!$J$17+'User input'!$J$16</f>
        <v>0.5</v>
      </c>
    </row>
    <row r="3945" spans="1:21" x14ac:dyDescent="0.25">
      <c r="A3945" s="18">
        <v>4050</v>
      </c>
      <c r="B3945" s="10" t="s">
        <v>4612</v>
      </c>
      <c r="C3945" s="10" t="s">
        <v>2822</v>
      </c>
      <c r="D3945" s="10" t="s">
        <v>28</v>
      </c>
      <c r="E3945" s="10" t="s">
        <v>29</v>
      </c>
      <c r="F3945" s="16">
        <v>30</v>
      </c>
      <c r="G3945" s="10" t="s">
        <v>8933</v>
      </c>
      <c r="H3945" s="10" t="s">
        <v>3184</v>
      </c>
      <c r="I3945" s="10" t="s">
        <v>815</v>
      </c>
      <c r="J3945" s="11">
        <v>44088</v>
      </c>
      <c r="K3945" s="16">
        <v>14</v>
      </c>
      <c r="L3945" s="10" t="s">
        <v>78</v>
      </c>
      <c r="M3945" s="10">
        <f t="shared" si="245"/>
        <v>2020</v>
      </c>
      <c r="N3945" s="10">
        <f t="shared" si="246"/>
        <v>9</v>
      </c>
      <c r="O3945" s="10" t="str">
        <f>VLOOKUP(L3945,'User input'!$D$6:$E$16,2,FALSE)</f>
        <v>Ultrathing V2</v>
      </c>
      <c r="P3945" s="10">
        <f>VLOOKUP(L3945,'User input'!$D$6:$G$16,3,FALSE)</f>
        <v>2.95</v>
      </c>
      <c r="Q3945" s="10">
        <f>VLOOKUP(L3945,'User input'!$D$6:$G$16,4,FALSE)</f>
        <v>20</v>
      </c>
      <c r="R3945" s="10">
        <f t="shared" si="247"/>
        <v>280</v>
      </c>
      <c r="S3945" s="27">
        <f t="shared" si="244"/>
        <v>826</v>
      </c>
      <c r="T3945" s="27">
        <f>IF(K3945&lt;'User input'!$I$9,'User input'!$J$8,IF(K3945&lt;'User input'!$I$10,'User input'!$J$9,IF(K3945&lt;'User input'!$I$11,'User input'!$J$10,'User input'!$J$11)))*S3945</f>
        <v>0</v>
      </c>
      <c r="U3945" s="27">
        <f>K3945*'User input'!$J$17+'User input'!$J$16</f>
        <v>0.5</v>
      </c>
    </row>
    <row r="3946" spans="1:21" x14ac:dyDescent="0.25">
      <c r="A3946" s="17">
        <v>4051</v>
      </c>
      <c r="B3946" s="6" t="s">
        <v>5345</v>
      </c>
      <c r="C3946" s="6" t="s">
        <v>5510</v>
      </c>
      <c r="D3946" s="6" t="s">
        <v>28</v>
      </c>
      <c r="E3946" s="6" t="s">
        <v>29</v>
      </c>
      <c r="F3946" s="15">
        <v>90</v>
      </c>
      <c r="G3946" s="6" t="s">
        <v>8934</v>
      </c>
      <c r="H3946" s="6" t="s">
        <v>4085</v>
      </c>
      <c r="I3946" s="6" t="s">
        <v>1881</v>
      </c>
      <c r="J3946" s="7">
        <v>44268</v>
      </c>
      <c r="K3946" s="15">
        <v>102</v>
      </c>
      <c r="L3946" s="6" t="s">
        <v>99</v>
      </c>
      <c r="M3946" s="6">
        <f t="shared" si="245"/>
        <v>2021</v>
      </c>
      <c r="N3946" s="6">
        <f t="shared" si="246"/>
        <v>3</v>
      </c>
      <c r="O3946" s="6" t="str">
        <f>VLOOKUP(L3946,'User input'!$D$6:$E$16,2,FALSE)</f>
        <v>Superwossname</v>
      </c>
      <c r="P3946" s="6">
        <f>VLOOKUP(L3946,'User input'!$D$6:$G$16,3,FALSE)</f>
        <v>3.49</v>
      </c>
      <c r="Q3946" s="6">
        <f>VLOOKUP(L3946,'User input'!$D$6:$G$16,4,FALSE)</f>
        <v>20</v>
      </c>
      <c r="R3946" s="6">
        <f t="shared" si="247"/>
        <v>2040</v>
      </c>
      <c r="S3946" s="26">
        <f t="shared" si="244"/>
        <v>7119.6</v>
      </c>
      <c r="T3946" s="26">
        <f>IF(K3946&lt;'User input'!$I$9,'User input'!$J$8,IF(K3946&lt;'User input'!$I$10,'User input'!$J$9,IF(K3946&lt;'User input'!$I$11,'User input'!$J$10,'User input'!$J$11)))*S3946</f>
        <v>498.37200000000007</v>
      </c>
      <c r="U3946" s="26">
        <f>K3946*'User input'!$J$17+'User input'!$J$16</f>
        <v>0.5</v>
      </c>
    </row>
    <row r="3947" spans="1:21" x14ac:dyDescent="0.25">
      <c r="A3947" s="18">
        <v>4052</v>
      </c>
      <c r="B3947" s="10" t="s">
        <v>3503</v>
      </c>
      <c r="C3947" s="10" t="s">
        <v>5951</v>
      </c>
      <c r="D3947" s="10" t="s">
        <v>28</v>
      </c>
      <c r="E3947" s="10" t="s">
        <v>29</v>
      </c>
      <c r="F3947" s="16">
        <v>60</v>
      </c>
      <c r="G3947" s="10" t="s">
        <v>8935</v>
      </c>
      <c r="H3947" s="10" t="s">
        <v>587</v>
      </c>
      <c r="I3947" s="10" t="s">
        <v>32</v>
      </c>
      <c r="J3947" s="11">
        <v>43848</v>
      </c>
      <c r="K3947" s="16">
        <v>73</v>
      </c>
      <c r="L3947" s="10" t="s">
        <v>78</v>
      </c>
      <c r="M3947" s="10">
        <f t="shared" si="245"/>
        <v>2020</v>
      </c>
      <c r="N3947" s="10">
        <f t="shared" si="246"/>
        <v>1</v>
      </c>
      <c r="O3947" s="10" t="str">
        <f>VLOOKUP(L3947,'User input'!$D$6:$E$16,2,FALSE)</f>
        <v>Ultrathing V2</v>
      </c>
      <c r="P3947" s="10">
        <f>VLOOKUP(L3947,'User input'!$D$6:$G$16,3,FALSE)</f>
        <v>2.95</v>
      </c>
      <c r="Q3947" s="10">
        <f>VLOOKUP(L3947,'User input'!$D$6:$G$16,4,FALSE)</f>
        <v>20</v>
      </c>
      <c r="R3947" s="10">
        <f t="shared" si="247"/>
        <v>1460</v>
      </c>
      <c r="S3947" s="27">
        <f t="shared" si="244"/>
        <v>4307</v>
      </c>
      <c r="T3947" s="27">
        <f>IF(K3947&lt;'User input'!$I$9,'User input'!$J$8,IF(K3947&lt;'User input'!$I$10,'User input'!$J$9,IF(K3947&lt;'User input'!$I$11,'User input'!$J$10,'User input'!$J$11)))*S3947</f>
        <v>215.35000000000002</v>
      </c>
      <c r="U3947" s="27">
        <f>K3947*'User input'!$J$17+'User input'!$J$16</f>
        <v>0.5</v>
      </c>
    </row>
    <row r="3948" spans="1:21" x14ac:dyDescent="0.25">
      <c r="A3948" s="17">
        <v>4053</v>
      </c>
      <c r="B3948" s="6" t="s">
        <v>8936</v>
      </c>
      <c r="C3948" s="6" t="s">
        <v>5811</v>
      </c>
      <c r="D3948" s="6" t="s">
        <v>15</v>
      </c>
      <c r="E3948" s="6" t="s">
        <v>16</v>
      </c>
      <c r="F3948" s="15">
        <v>90</v>
      </c>
      <c r="G3948" s="6" t="s">
        <v>8937</v>
      </c>
      <c r="H3948" s="6" t="s">
        <v>479</v>
      </c>
      <c r="I3948" s="6" t="s">
        <v>32</v>
      </c>
      <c r="J3948" s="7">
        <v>44228</v>
      </c>
      <c r="K3948" s="15">
        <v>10</v>
      </c>
      <c r="L3948" s="6" t="s">
        <v>157</v>
      </c>
      <c r="M3948" s="6">
        <f t="shared" si="245"/>
        <v>2021</v>
      </c>
      <c r="N3948" s="6">
        <f t="shared" si="246"/>
        <v>2</v>
      </c>
      <c r="O3948" s="6" t="str">
        <f>VLOOKUP(L3948,'User input'!$D$6:$E$16,2,FALSE)</f>
        <v>Ultrathing V3</v>
      </c>
      <c r="P3948" s="6">
        <f>VLOOKUP(L3948,'User input'!$D$6:$G$16,3,FALSE)</f>
        <v>3.39</v>
      </c>
      <c r="Q3948" s="6">
        <f>VLOOKUP(L3948,'User input'!$D$6:$G$16,4,FALSE)</f>
        <v>24</v>
      </c>
      <c r="R3948" s="6">
        <f t="shared" si="247"/>
        <v>240</v>
      </c>
      <c r="S3948" s="26">
        <f t="shared" si="244"/>
        <v>813.6</v>
      </c>
      <c r="T3948" s="26">
        <f>IF(K3948&lt;'User input'!$I$9,'User input'!$J$8,IF(K3948&lt;'User input'!$I$10,'User input'!$J$9,IF(K3948&lt;'User input'!$I$11,'User input'!$J$10,'User input'!$J$11)))*S3948</f>
        <v>0</v>
      </c>
      <c r="U3948" s="26">
        <f>K3948*'User input'!$J$17+'User input'!$J$16</f>
        <v>0.5</v>
      </c>
    </row>
    <row r="3949" spans="1:21" x14ac:dyDescent="0.25">
      <c r="A3949" s="18">
        <v>4054</v>
      </c>
      <c r="B3949" s="10" t="s">
        <v>8938</v>
      </c>
      <c r="C3949" s="10" t="s">
        <v>3047</v>
      </c>
      <c r="D3949" s="10" t="s">
        <v>15</v>
      </c>
      <c r="E3949" s="10" t="s">
        <v>16</v>
      </c>
      <c r="F3949" s="16">
        <v>30</v>
      </c>
      <c r="G3949" s="10" t="s">
        <v>8939</v>
      </c>
      <c r="H3949" s="10" t="s">
        <v>3483</v>
      </c>
      <c r="I3949" s="10" t="s">
        <v>1078</v>
      </c>
      <c r="J3949" s="11">
        <v>43765</v>
      </c>
      <c r="K3949" s="16">
        <v>43</v>
      </c>
      <c r="L3949" s="10" t="s">
        <v>99</v>
      </c>
      <c r="M3949" s="10">
        <f t="shared" si="245"/>
        <v>2019</v>
      </c>
      <c r="N3949" s="10">
        <f t="shared" si="246"/>
        <v>10</v>
      </c>
      <c r="O3949" s="10" t="str">
        <f>VLOOKUP(L3949,'User input'!$D$6:$E$16,2,FALSE)</f>
        <v>Superwossname</v>
      </c>
      <c r="P3949" s="10">
        <f>VLOOKUP(L3949,'User input'!$D$6:$G$16,3,FALSE)</f>
        <v>3.49</v>
      </c>
      <c r="Q3949" s="10">
        <f>VLOOKUP(L3949,'User input'!$D$6:$G$16,4,FALSE)</f>
        <v>20</v>
      </c>
      <c r="R3949" s="10">
        <f t="shared" si="247"/>
        <v>860</v>
      </c>
      <c r="S3949" s="27">
        <f t="shared" si="244"/>
        <v>3001.4</v>
      </c>
      <c r="T3949" s="27">
        <f>IF(K3949&lt;'User input'!$I$9,'User input'!$J$8,IF(K3949&lt;'User input'!$I$10,'User input'!$J$9,IF(K3949&lt;'User input'!$I$11,'User input'!$J$10,'User input'!$J$11)))*S3949</f>
        <v>90.042000000000002</v>
      </c>
      <c r="U3949" s="27">
        <f>K3949*'User input'!$J$17+'User input'!$J$16</f>
        <v>0.5</v>
      </c>
    </row>
    <row r="3950" spans="1:21" x14ac:dyDescent="0.25">
      <c r="A3950" s="17">
        <v>4055</v>
      </c>
      <c r="B3950" s="6" t="s">
        <v>5295</v>
      </c>
      <c r="C3950" s="6" t="s">
        <v>4394</v>
      </c>
      <c r="D3950" s="6" t="s">
        <v>28</v>
      </c>
      <c r="E3950" s="6" t="s">
        <v>29</v>
      </c>
      <c r="F3950" s="15">
        <v>90</v>
      </c>
      <c r="G3950" s="6" t="s">
        <v>8939</v>
      </c>
      <c r="H3950" s="6" t="s">
        <v>3314</v>
      </c>
      <c r="I3950" s="6" t="s">
        <v>32</v>
      </c>
      <c r="J3950" s="7">
        <v>44515</v>
      </c>
      <c r="K3950" s="15">
        <v>26</v>
      </c>
      <c r="L3950" s="6" t="s">
        <v>62</v>
      </c>
      <c r="M3950" s="6">
        <f t="shared" si="245"/>
        <v>2021</v>
      </c>
      <c r="N3950" s="6">
        <f t="shared" si="246"/>
        <v>11</v>
      </c>
      <c r="O3950" s="6" t="str">
        <f>VLOOKUP(L3950,'User input'!$D$6:$E$16,2,FALSE)</f>
        <v>Ultrathing V4</v>
      </c>
      <c r="P3950" s="6">
        <f>VLOOKUP(L3950,'User input'!$D$6:$G$16,3,FALSE)</f>
        <v>3.99</v>
      </c>
      <c r="Q3950" s="6">
        <f>VLOOKUP(L3950,'User input'!$D$6:$G$16,4,FALSE)</f>
        <v>24</v>
      </c>
      <c r="R3950" s="6">
        <f t="shared" si="247"/>
        <v>624</v>
      </c>
      <c r="S3950" s="26">
        <f t="shared" si="244"/>
        <v>2489.7600000000002</v>
      </c>
      <c r="T3950" s="26">
        <f>IF(K3950&lt;'User input'!$I$9,'User input'!$J$8,IF(K3950&lt;'User input'!$I$10,'User input'!$J$9,IF(K3950&lt;'User input'!$I$11,'User input'!$J$10,'User input'!$J$11)))*S3950</f>
        <v>74.692800000000005</v>
      </c>
      <c r="U3950" s="26">
        <f>K3950*'User input'!$J$17+'User input'!$J$16</f>
        <v>0.5</v>
      </c>
    </row>
    <row r="3951" spans="1:21" x14ac:dyDescent="0.25">
      <c r="A3951" s="18">
        <v>4056</v>
      </c>
      <c r="B3951" s="10" t="s">
        <v>523</v>
      </c>
      <c r="C3951" s="10" t="s">
        <v>6787</v>
      </c>
      <c r="D3951" s="10" t="s">
        <v>28</v>
      </c>
      <c r="E3951" s="10" t="s">
        <v>29</v>
      </c>
      <c r="F3951" s="16">
        <v>30</v>
      </c>
      <c r="G3951" s="10" t="s">
        <v>8940</v>
      </c>
      <c r="H3951" s="10" t="s">
        <v>6743</v>
      </c>
      <c r="I3951" s="10" t="s">
        <v>122</v>
      </c>
      <c r="J3951" s="11">
        <v>43839</v>
      </c>
      <c r="K3951" s="16">
        <v>67</v>
      </c>
      <c r="L3951" s="10" t="s">
        <v>68</v>
      </c>
      <c r="M3951" s="10">
        <f t="shared" si="245"/>
        <v>2020</v>
      </c>
      <c r="N3951" s="10">
        <f t="shared" si="246"/>
        <v>1</v>
      </c>
      <c r="O3951" s="10" t="str">
        <f>VLOOKUP(L3951,'User input'!$D$6:$E$16,2,FALSE)</f>
        <v>Megawidget M</v>
      </c>
      <c r="P3951" s="10">
        <f>VLOOKUP(L3951,'User input'!$D$6:$G$16,3,FALSE)</f>
        <v>1.29</v>
      </c>
      <c r="Q3951" s="10">
        <f>VLOOKUP(L3951,'User input'!$D$6:$G$16,4,FALSE)</f>
        <v>24</v>
      </c>
      <c r="R3951" s="10">
        <f t="shared" si="247"/>
        <v>1608</v>
      </c>
      <c r="S3951" s="27">
        <f t="shared" si="244"/>
        <v>2074.3200000000002</v>
      </c>
      <c r="T3951" s="27">
        <f>IF(K3951&lt;'User input'!$I$9,'User input'!$J$8,IF(K3951&lt;'User input'!$I$10,'User input'!$J$9,IF(K3951&lt;'User input'!$I$11,'User input'!$J$10,'User input'!$J$11)))*S3951</f>
        <v>103.71600000000001</v>
      </c>
      <c r="U3951" s="27">
        <f>K3951*'User input'!$J$17+'User input'!$J$16</f>
        <v>0.5</v>
      </c>
    </row>
    <row r="3952" spans="1:21" x14ac:dyDescent="0.25">
      <c r="A3952" s="17">
        <v>4057</v>
      </c>
      <c r="B3952" s="6" t="s">
        <v>8941</v>
      </c>
      <c r="C3952" s="6" t="s">
        <v>5196</v>
      </c>
      <c r="D3952" s="6" t="s">
        <v>49</v>
      </c>
      <c r="E3952" s="6" t="s">
        <v>16</v>
      </c>
      <c r="F3952" s="15">
        <v>30</v>
      </c>
      <c r="G3952" s="6" t="s">
        <v>8942</v>
      </c>
      <c r="H3952" s="6" t="s">
        <v>7799</v>
      </c>
      <c r="I3952" s="6" t="s">
        <v>929</v>
      </c>
      <c r="J3952" s="7">
        <v>43561</v>
      </c>
      <c r="K3952" s="15">
        <v>51</v>
      </c>
      <c r="L3952" s="6" t="s">
        <v>78</v>
      </c>
      <c r="M3952" s="6">
        <f t="shared" si="245"/>
        <v>2019</v>
      </c>
      <c r="N3952" s="6">
        <f t="shared" si="246"/>
        <v>4</v>
      </c>
      <c r="O3952" s="6" t="str">
        <f>VLOOKUP(L3952,'User input'!$D$6:$E$16,2,FALSE)</f>
        <v>Ultrathing V2</v>
      </c>
      <c r="P3952" s="6">
        <f>VLOOKUP(L3952,'User input'!$D$6:$G$16,3,FALSE)</f>
        <v>2.95</v>
      </c>
      <c r="Q3952" s="6">
        <f>VLOOKUP(L3952,'User input'!$D$6:$G$16,4,FALSE)</f>
        <v>20</v>
      </c>
      <c r="R3952" s="6">
        <f t="shared" si="247"/>
        <v>1020</v>
      </c>
      <c r="S3952" s="26">
        <f t="shared" si="244"/>
        <v>3009</v>
      </c>
      <c r="T3952" s="26">
        <f>IF(K3952&lt;'User input'!$I$9,'User input'!$J$8,IF(K3952&lt;'User input'!$I$10,'User input'!$J$9,IF(K3952&lt;'User input'!$I$11,'User input'!$J$10,'User input'!$J$11)))*S3952</f>
        <v>150.45000000000002</v>
      </c>
      <c r="U3952" s="26">
        <f>K3952*'User input'!$J$17+'User input'!$J$16</f>
        <v>0.5</v>
      </c>
    </row>
    <row r="3953" spans="1:21" x14ac:dyDescent="0.25">
      <c r="A3953" s="18">
        <v>4058</v>
      </c>
      <c r="B3953" s="10" t="s">
        <v>7276</v>
      </c>
      <c r="C3953" s="10" t="s">
        <v>3379</v>
      </c>
      <c r="D3953" s="10" t="s">
        <v>28</v>
      </c>
      <c r="E3953" s="10" t="s">
        <v>29</v>
      </c>
      <c r="F3953" s="16">
        <v>90</v>
      </c>
      <c r="G3953" s="10" t="s">
        <v>8943</v>
      </c>
      <c r="H3953" s="10" t="s">
        <v>3863</v>
      </c>
      <c r="I3953" s="10" t="s">
        <v>32</v>
      </c>
      <c r="J3953" s="11">
        <v>43711</v>
      </c>
      <c r="K3953" s="16">
        <v>68</v>
      </c>
      <c r="L3953" s="10" t="s">
        <v>78</v>
      </c>
      <c r="M3953" s="10">
        <f t="shared" si="245"/>
        <v>2019</v>
      </c>
      <c r="N3953" s="10">
        <f t="shared" si="246"/>
        <v>9</v>
      </c>
      <c r="O3953" s="10" t="str">
        <f>VLOOKUP(L3953,'User input'!$D$6:$E$16,2,FALSE)</f>
        <v>Ultrathing V2</v>
      </c>
      <c r="P3953" s="10">
        <f>VLOOKUP(L3953,'User input'!$D$6:$G$16,3,FALSE)</f>
        <v>2.95</v>
      </c>
      <c r="Q3953" s="10">
        <f>VLOOKUP(L3953,'User input'!$D$6:$G$16,4,FALSE)</f>
        <v>20</v>
      </c>
      <c r="R3953" s="10">
        <f t="shared" si="247"/>
        <v>1360</v>
      </c>
      <c r="S3953" s="27">
        <f t="shared" si="244"/>
        <v>4012.0000000000005</v>
      </c>
      <c r="T3953" s="27">
        <f>IF(K3953&lt;'User input'!$I$9,'User input'!$J$8,IF(K3953&lt;'User input'!$I$10,'User input'!$J$9,IF(K3953&lt;'User input'!$I$11,'User input'!$J$10,'User input'!$J$11)))*S3953</f>
        <v>200.60000000000002</v>
      </c>
      <c r="U3953" s="27">
        <f>K3953*'User input'!$J$17+'User input'!$J$16</f>
        <v>0.5</v>
      </c>
    </row>
    <row r="3954" spans="1:21" x14ac:dyDescent="0.25">
      <c r="A3954" s="17">
        <v>4059</v>
      </c>
      <c r="B3954" s="6" t="s">
        <v>4045</v>
      </c>
      <c r="C3954" s="6" t="s">
        <v>4124</v>
      </c>
      <c r="D3954" s="6" t="s">
        <v>15</v>
      </c>
      <c r="E3954" s="6" t="s">
        <v>16</v>
      </c>
      <c r="F3954" s="15">
        <v>90</v>
      </c>
      <c r="G3954" s="6" t="s">
        <v>8944</v>
      </c>
      <c r="H3954" s="6" t="s">
        <v>1313</v>
      </c>
      <c r="I3954" s="6" t="s">
        <v>32</v>
      </c>
      <c r="J3954" s="7">
        <v>43895</v>
      </c>
      <c r="K3954" s="15">
        <v>6</v>
      </c>
      <c r="L3954" s="6" t="s">
        <v>78</v>
      </c>
      <c r="M3954" s="6">
        <f t="shared" si="245"/>
        <v>2020</v>
      </c>
      <c r="N3954" s="6">
        <f t="shared" si="246"/>
        <v>3</v>
      </c>
      <c r="O3954" s="6" t="str">
        <f>VLOOKUP(L3954,'User input'!$D$6:$E$16,2,FALSE)</f>
        <v>Ultrathing V2</v>
      </c>
      <c r="P3954" s="6">
        <f>VLOOKUP(L3954,'User input'!$D$6:$G$16,3,FALSE)</f>
        <v>2.95</v>
      </c>
      <c r="Q3954" s="6">
        <f>VLOOKUP(L3954,'User input'!$D$6:$G$16,4,FALSE)</f>
        <v>20</v>
      </c>
      <c r="R3954" s="6">
        <f t="shared" si="247"/>
        <v>120</v>
      </c>
      <c r="S3954" s="26">
        <f t="shared" si="244"/>
        <v>354</v>
      </c>
      <c r="T3954" s="26">
        <f>IF(K3954&lt;'User input'!$I$9,'User input'!$J$8,IF(K3954&lt;'User input'!$I$10,'User input'!$J$9,IF(K3954&lt;'User input'!$I$11,'User input'!$J$10,'User input'!$J$11)))*S3954</f>
        <v>0</v>
      </c>
      <c r="U3954" s="26">
        <f>K3954*'User input'!$J$17+'User input'!$J$16</f>
        <v>0.5</v>
      </c>
    </row>
    <row r="3955" spans="1:21" x14ac:dyDescent="0.25">
      <c r="A3955" s="18">
        <v>4060</v>
      </c>
      <c r="B3955" s="10" t="s">
        <v>2381</v>
      </c>
      <c r="C3955" s="10" t="s">
        <v>998</v>
      </c>
      <c r="D3955" s="10" t="s">
        <v>49</v>
      </c>
      <c r="E3955" s="10" t="s">
        <v>16</v>
      </c>
      <c r="F3955" s="16">
        <v>30</v>
      </c>
      <c r="G3955" s="10" t="s">
        <v>8945</v>
      </c>
      <c r="H3955" s="10" t="s">
        <v>5282</v>
      </c>
      <c r="I3955" s="10" t="s">
        <v>171</v>
      </c>
      <c r="J3955" s="11">
        <v>44042</v>
      </c>
      <c r="K3955" s="16">
        <v>44</v>
      </c>
      <c r="L3955" s="10" t="s">
        <v>99</v>
      </c>
      <c r="M3955" s="10">
        <f t="shared" si="245"/>
        <v>2020</v>
      </c>
      <c r="N3955" s="10">
        <f t="shared" si="246"/>
        <v>7</v>
      </c>
      <c r="O3955" s="10" t="str">
        <f>VLOOKUP(L3955,'User input'!$D$6:$E$16,2,FALSE)</f>
        <v>Superwossname</v>
      </c>
      <c r="P3955" s="10">
        <f>VLOOKUP(L3955,'User input'!$D$6:$G$16,3,FALSE)</f>
        <v>3.49</v>
      </c>
      <c r="Q3955" s="10">
        <f>VLOOKUP(L3955,'User input'!$D$6:$G$16,4,FALSE)</f>
        <v>20</v>
      </c>
      <c r="R3955" s="10">
        <f t="shared" si="247"/>
        <v>880</v>
      </c>
      <c r="S3955" s="27">
        <f t="shared" si="244"/>
        <v>3071.2000000000003</v>
      </c>
      <c r="T3955" s="27">
        <f>IF(K3955&lt;'User input'!$I$9,'User input'!$J$8,IF(K3955&lt;'User input'!$I$10,'User input'!$J$9,IF(K3955&lt;'User input'!$I$11,'User input'!$J$10,'User input'!$J$11)))*S3955</f>
        <v>92.13600000000001</v>
      </c>
      <c r="U3955" s="27">
        <f>K3955*'User input'!$J$17+'User input'!$J$16</f>
        <v>0.5</v>
      </c>
    </row>
    <row r="3956" spans="1:21" x14ac:dyDescent="0.25">
      <c r="A3956" s="17">
        <v>4061</v>
      </c>
      <c r="B3956" s="6" t="s">
        <v>118</v>
      </c>
      <c r="C3956" s="6" t="s">
        <v>3915</v>
      </c>
      <c r="D3956" s="6" t="s">
        <v>15</v>
      </c>
      <c r="E3956" s="6" t="s">
        <v>16</v>
      </c>
      <c r="F3956" s="15">
        <v>60</v>
      </c>
      <c r="G3956" s="6" t="s">
        <v>8946</v>
      </c>
      <c r="H3956" s="6" t="s">
        <v>3670</v>
      </c>
      <c r="I3956" s="6" t="s">
        <v>176</v>
      </c>
      <c r="J3956" s="7">
        <v>43697</v>
      </c>
      <c r="K3956" s="15">
        <v>32</v>
      </c>
      <c r="L3956" s="6" t="s">
        <v>33</v>
      </c>
      <c r="M3956" s="6">
        <f t="shared" si="245"/>
        <v>2019</v>
      </c>
      <c r="N3956" s="6">
        <f t="shared" si="246"/>
        <v>8</v>
      </c>
      <c r="O3956" s="6" t="str">
        <f>VLOOKUP(L3956,'User input'!$D$6:$E$16,2,FALSE)</f>
        <v>Megawidget L</v>
      </c>
      <c r="P3956" s="6">
        <f>VLOOKUP(L3956,'User input'!$D$6:$G$16,3,FALSE)</f>
        <v>1.79</v>
      </c>
      <c r="Q3956" s="6">
        <f>VLOOKUP(L3956,'User input'!$D$6:$G$16,4,FALSE)</f>
        <v>24</v>
      </c>
      <c r="R3956" s="6">
        <f t="shared" si="247"/>
        <v>768</v>
      </c>
      <c r="S3956" s="26">
        <f t="shared" si="244"/>
        <v>1374.72</v>
      </c>
      <c r="T3956" s="26">
        <f>IF(K3956&lt;'User input'!$I$9,'User input'!$J$8,IF(K3956&lt;'User input'!$I$10,'User input'!$J$9,IF(K3956&lt;'User input'!$I$11,'User input'!$J$10,'User input'!$J$11)))*S3956</f>
        <v>41.241599999999998</v>
      </c>
      <c r="U3956" s="26">
        <f>K3956*'User input'!$J$17+'User input'!$J$16</f>
        <v>0.5</v>
      </c>
    </row>
    <row r="3957" spans="1:21" x14ac:dyDescent="0.25">
      <c r="A3957" s="18">
        <v>4062</v>
      </c>
      <c r="B3957" s="10" t="s">
        <v>3954</v>
      </c>
      <c r="C3957" s="10" t="s">
        <v>5398</v>
      </c>
      <c r="D3957" s="10" t="s">
        <v>28</v>
      </c>
      <c r="E3957" s="10" t="s">
        <v>29</v>
      </c>
      <c r="F3957" s="16">
        <v>60</v>
      </c>
      <c r="G3957" s="10" t="s">
        <v>8947</v>
      </c>
      <c r="H3957" s="10" t="s">
        <v>4732</v>
      </c>
      <c r="I3957" s="10" t="s">
        <v>32</v>
      </c>
      <c r="J3957" s="11">
        <v>44077</v>
      </c>
      <c r="K3957" s="16">
        <v>25</v>
      </c>
      <c r="L3957" s="10" t="s">
        <v>99</v>
      </c>
      <c r="M3957" s="10">
        <f t="shared" si="245"/>
        <v>2020</v>
      </c>
      <c r="N3957" s="10">
        <f t="shared" si="246"/>
        <v>9</v>
      </c>
      <c r="O3957" s="10" t="str">
        <f>VLOOKUP(L3957,'User input'!$D$6:$E$16,2,FALSE)</f>
        <v>Superwossname</v>
      </c>
      <c r="P3957" s="10">
        <f>VLOOKUP(L3957,'User input'!$D$6:$G$16,3,FALSE)</f>
        <v>3.49</v>
      </c>
      <c r="Q3957" s="10">
        <f>VLOOKUP(L3957,'User input'!$D$6:$G$16,4,FALSE)</f>
        <v>20</v>
      </c>
      <c r="R3957" s="10">
        <f t="shared" si="247"/>
        <v>500</v>
      </c>
      <c r="S3957" s="27">
        <f t="shared" si="244"/>
        <v>1745</v>
      </c>
      <c r="T3957" s="27">
        <f>IF(K3957&lt;'User input'!$I$9,'User input'!$J$8,IF(K3957&lt;'User input'!$I$10,'User input'!$J$9,IF(K3957&lt;'User input'!$I$11,'User input'!$J$10,'User input'!$J$11)))*S3957</f>
        <v>52.35</v>
      </c>
      <c r="U3957" s="27">
        <f>K3957*'User input'!$J$17+'User input'!$J$16</f>
        <v>0.5</v>
      </c>
    </row>
    <row r="3958" spans="1:21" x14ac:dyDescent="0.25">
      <c r="A3958" s="17">
        <v>4063</v>
      </c>
      <c r="B3958" s="6" t="s">
        <v>8742</v>
      </c>
      <c r="C3958" s="6" t="s">
        <v>1977</v>
      </c>
      <c r="D3958" s="6" t="s">
        <v>28</v>
      </c>
      <c r="E3958" s="6" t="s">
        <v>29</v>
      </c>
      <c r="F3958" s="15">
        <v>90</v>
      </c>
      <c r="G3958" s="6" t="s">
        <v>8947</v>
      </c>
      <c r="H3958" s="6" t="s">
        <v>1783</v>
      </c>
      <c r="I3958" s="6" t="s">
        <v>32</v>
      </c>
      <c r="J3958" s="7">
        <v>44061</v>
      </c>
      <c r="K3958" s="15">
        <v>89</v>
      </c>
      <c r="L3958" s="6" t="s">
        <v>157</v>
      </c>
      <c r="M3958" s="6">
        <f t="shared" si="245"/>
        <v>2020</v>
      </c>
      <c r="N3958" s="6">
        <f t="shared" si="246"/>
        <v>8</v>
      </c>
      <c r="O3958" s="6" t="str">
        <f>VLOOKUP(L3958,'User input'!$D$6:$E$16,2,FALSE)</f>
        <v>Ultrathing V3</v>
      </c>
      <c r="P3958" s="6">
        <f>VLOOKUP(L3958,'User input'!$D$6:$G$16,3,FALSE)</f>
        <v>3.39</v>
      </c>
      <c r="Q3958" s="6">
        <f>VLOOKUP(L3958,'User input'!$D$6:$G$16,4,FALSE)</f>
        <v>24</v>
      </c>
      <c r="R3958" s="6">
        <f t="shared" si="247"/>
        <v>2136</v>
      </c>
      <c r="S3958" s="26">
        <f t="shared" si="244"/>
        <v>7241.04</v>
      </c>
      <c r="T3958" s="26">
        <f>IF(K3958&lt;'User input'!$I$9,'User input'!$J$8,IF(K3958&lt;'User input'!$I$10,'User input'!$J$9,IF(K3958&lt;'User input'!$I$11,'User input'!$J$10,'User input'!$J$11)))*S3958</f>
        <v>362.05200000000002</v>
      </c>
      <c r="U3958" s="26">
        <f>K3958*'User input'!$J$17+'User input'!$J$16</f>
        <v>0.5</v>
      </c>
    </row>
    <row r="3959" spans="1:21" x14ac:dyDescent="0.25">
      <c r="A3959" s="18">
        <v>4064</v>
      </c>
      <c r="B3959" s="10" t="s">
        <v>2213</v>
      </c>
      <c r="C3959" s="10" t="s">
        <v>1845</v>
      </c>
      <c r="D3959" s="10" t="s">
        <v>28</v>
      </c>
      <c r="E3959" s="10" t="s">
        <v>29</v>
      </c>
      <c r="F3959" s="16">
        <v>60</v>
      </c>
      <c r="G3959" s="10" t="s">
        <v>8947</v>
      </c>
      <c r="H3959" s="10" t="s">
        <v>3412</v>
      </c>
      <c r="I3959" s="10" t="s">
        <v>32</v>
      </c>
      <c r="J3959" s="11">
        <v>43783</v>
      </c>
      <c r="K3959" s="16">
        <v>18</v>
      </c>
      <c r="L3959" s="10" t="s">
        <v>68</v>
      </c>
      <c r="M3959" s="10">
        <f t="shared" si="245"/>
        <v>2019</v>
      </c>
      <c r="N3959" s="10">
        <f t="shared" si="246"/>
        <v>11</v>
      </c>
      <c r="O3959" s="10" t="str">
        <f>VLOOKUP(L3959,'User input'!$D$6:$E$16,2,FALSE)</f>
        <v>Megawidget M</v>
      </c>
      <c r="P3959" s="10">
        <f>VLOOKUP(L3959,'User input'!$D$6:$G$16,3,FALSE)</f>
        <v>1.29</v>
      </c>
      <c r="Q3959" s="10">
        <f>VLOOKUP(L3959,'User input'!$D$6:$G$16,4,FALSE)</f>
        <v>24</v>
      </c>
      <c r="R3959" s="10">
        <f t="shared" si="247"/>
        <v>432</v>
      </c>
      <c r="S3959" s="27">
        <f t="shared" si="244"/>
        <v>557.28</v>
      </c>
      <c r="T3959" s="27">
        <f>IF(K3959&lt;'User input'!$I$9,'User input'!$J$8,IF(K3959&lt;'User input'!$I$10,'User input'!$J$9,IF(K3959&lt;'User input'!$I$11,'User input'!$J$10,'User input'!$J$11)))*S3959</f>
        <v>0</v>
      </c>
      <c r="U3959" s="27">
        <f>K3959*'User input'!$J$17+'User input'!$J$16</f>
        <v>0.5</v>
      </c>
    </row>
    <row r="3960" spans="1:21" x14ac:dyDescent="0.25">
      <c r="A3960" s="17">
        <v>4065</v>
      </c>
      <c r="B3960" s="6" t="s">
        <v>974</v>
      </c>
      <c r="C3960" s="6" t="s">
        <v>2218</v>
      </c>
      <c r="D3960" s="6" t="s">
        <v>28</v>
      </c>
      <c r="E3960" s="6" t="s">
        <v>29</v>
      </c>
      <c r="F3960" s="15">
        <v>60</v>
      </c>
      <c r="G3960" s="6" t="s">
        <v>8948</v>
      </c>
      <c r="H3960" s="6" t="s">
        <v>3351</v>
      </c>
      <c r="I3960" s="6" t="s">
        <v>93</v>
      </c>
      <c r="J3960" s="7">
        <v>43562</v>
      </c>
      <c r="K3960" s="15">
        <v>16</v>
      </c>
      <c r="L3960" s="6" t="s">
        <v>99</v>
      </c>
      <c r="M3960" s="6">
        <f t="shared" si="245"/>
        <v>2019</v>
      </c>
      <c r="N3960" s="6">
        <f t="shared" si="246"/>
        <v>4</v>
      </c>
      <c r="O3960" s="6" t="str">
        <f>VLOOKUP(L3960,'User input'!$D$6:$E$16,2,FALSE)</f>
        <v>Superwossname</v>
      </c>
      <c r="P3960" s="6">
        <f>VLOOKUP(L3960,'User input'!$D$6:$G$16,3,FALSE)</f>
        <v>3.49</v>
      </c>
      <c r="Q3960" s="6">
        <f>VLOOKUP(L3960,'User input'!$D$6:$G$16,4,FALSE)</f>
        <v>20</v>
      </c>
      <c r="R3960" s="6">
        <f t="shared" si="247"/>
        <v>320</v>
      </c>
      <c r="S3960" s="26">
        <f t="shared" si="244"/>
        <v>1116.8000000000002</v>
      </c>
      <c r="T3960" s="26">
        <f>IF(K3960&lt;'User input'!$I$9,'User input'!$J$8,IF(K3960&lt;'User input'!$I$10,'User input'!$J$9,IF(K3960&lt;'User input'!$I$11,'User input'!$J$10,'User input'!$J$11)))*S3960</f>
        <v>0</v>
      </c>
      <c r="U3960" s="26">
        <f>K3960*'User input'!$J$17+'User input'!$J$16</f>
        <v>0.5</v>
      </c>
    </row>
    <row r="3961" spans="1:21" x14ac:dyDescent="0.25">
      <c r="A3961" s="18">
        <v>4066</v>
      </c>
      <c r="B3961" s="10" t="s">
        <v>8949</v>
      </c>
      <c r="C3961" s="10" t="s">
        <v>384</v>
      </c>
      <c r="D3961" s="10" t="s">
        <v>41</v>
      </c>
      <c r="E3961" s="10" t="s">
        <v>16</v>
      </c>
      <c r="F3961" s="16">
        <v>60</v>
      </c>
      <c r="G3961" s="10" t="s">
        <v>8950</v>
      </c>
      <c r="H3961" s="10" t="s">
        <v>2808</v>
      </c>
      <c r="I3961" s="10" t="s">
        <v>32</v>
      </c>
      <c r="J3961" s="11">
        <v>43848</v>
      </c>
      <c r="K3961" s="16">
        <v>48</v>
      </c>
      <c r="L3961" s="10" t="s">
        <v>157</v>
      </c>
      <c r="M3961" s="10">
        <f t="shared" si="245"/>
        <v>2020</v>
      </c>
      <c r="N3961" s="10">
        <f t="shared" si="246"/>
        <v>1</v>
      </c>
      <c r="O3961" s="10" t="str">
        <f>VLOOKUP(L3961,'User input'!$D$6:$E$16,2,FALSE)</f>
        <v>Ultrathing V3</v>
      </c>
      <c r="P3961" s="10">
        <f>VLOOKUP(L3961,'User input'!$D$6:$G$16,3,FALSE)</f>
        <v>3.39</v>
      </c>
      <c r="Q3961" s="10">
        <f>VLOOKUP(L3961,'User input'!$D$6:$G$16,4,FALSE)</f>
        <v>24</v>
      </c>
      <c r="R3961" s="10">
        <f t="shared" si="247"/>
        <v>1152</v>
      </c>
      <c r="S3961" s="27">
        <f t="shared" si="244"/>
        <v>3905.28</v>
      </c>
      <c r="T3961" s="27">
        <f>IF(K3961&lt;'User input'!$I$9,'User input'!$J$8,IF(K3961&lt;'User input'!$I$10,'User input'!$J$9,IF(K3961&lt;'User input'!$I$11,'User input'!$J$10,'User input'!$J$11)))*S3961</f>
        <v>117.1584</v>
      </c>
      <c r="U3961" s="27">
        <f>K3961*'User input'!$J$17+'User input'!$J$16</f>
        <v>0.5</v>
      </c>
    </row>
    <row r="3962" spans="1:21" x14ac:dyDescent="0.25">
      <c r="A3962" s="17">
        <v>4067</v>
      </c>
      <c r="B3962" s="6" t="s">
        <v>2405</v>
      </c>
      <c r="C3962" s="6" t="s">
        <v>1771</v>
      </c>
      <c r="D3962" s="6" t="s">
        <v>90</v>
      </c>
      <c r="E3962" s="6" t="s">
        <v>29</v>
      </c>
      <c r="F3962" s="15">
        <v>60</v>
      </c>
      <c r="G3962" s="6" t="s">
        <v>8951</v>
      </c>
      <c r="H3962" s="6" t="s">
        <v>51</v>
      </c>
      <c r="I3962" s="6" t="s">
        <v>32</v>
      </c>
      <c r="J3962" s="7">
        <v>44198</v>
      </c>
      <c r="K3962" s="15">
        <v>93</v>
      </c>
      <c r="L3962" s="6" t="s">
        <v>99</v>
      </c>
      <c r="M3962" s="6">
        <f t="shared" si="245"/>
        <v>2021</v>
      </c>
      <c r="N3962" s="6">
        <f t="shared" si="246"/>
        <v>1</v>
      </c>
      <c r="O3962" s="6" t="str">
        <f>VLOOKUP(L3962,'User input'!$D$6:$E$16,2,FALSE)</f>
        <v>Superwossname</v>
      </c>
      <c r="P3962" s="6">
        <f>VLOOKUP(L3962,'User input'!$D$6:$G$16,3,FALSE)</f>
        <v>3.49</v>
      </c>
      <c r="Q3962" s="6">
        <f>VLOOKUP(L3962,'User input'!$D$6:$G$16,4,FALSE)</f>
        <v>20</v>
      </c>
      <c r="R3962" s="6">
        <f t="shared" si="247"/>
        <v>1860</v>
      </c>
      <c r="S3962" s="26">
        <f t="shared" si="244"/>
        <v>6491.4000000000005</v>
      </c>
      <c r="T3962" s="26">
        <f>IF(K3962&lt;'User input'!$I$9,'User input'!$J$8,IF(K3962&lt;'User input'!$I$10,'User input'!$J$9,IF(K3962&lt;'User input'!$I$11,'User input'!$J$10,'User input'!$J$11)))*S3962</f>
        <v>324.57000000000005</v>
      </c>
      <c r="U3962" s="26">
        <f>K3962*'User input'!$J$17+'User input'!$J$16</f>
        <v>0.5</v>
      </c>
    </row>
    <row r="3963" spans="1:21" x14ac:dyDescent="0.25">
      <c r="A3963" s="18">
        <v>4068</v>
      </c>
      <c r="B3963" s="10" t="s">
        <v>3203</v>
      </c>
      <c r="C3963" s="10" t="s">
        <v>4915</v>
      </c>
      <c r="D3963" s="10" t="s">
        <v>15</v>
      </c>
      <c r="E3963" s="10" t="s">
        <v>16</v>
      </c>
      <c r="F3963" s="16">
        <v>60</v>
      </c>
      <c r="G3963" s="10" t="s">
        <v>8952</v>
      </c>
      <c r="H3963" s="10" t="s">
        <v>136</v>
      </c>
      <c r="I3963" s="10" t="s">
        <v>291</v>
      </c>
      <c r="J3963" s="11">
        <v>44410</v>
      </c>
      <c r="K3963" s="16">
        <v>2</v>
      </c>
      <c r="L3963" s="10" t="s">
        <v>20</v>
      </c>
      <c r="M3963" s="10">
        <f t="shared" si="245"/>
        <v>2021</v>
      </c>
      <c r="N3963" s="10">
        <f t="shared" si="246"/>
        <v>8</v>
      </c>
      <c r="O3963" s="10" t="str">
        <f>VLOOKUP(L3963,'User input'!$D$6:$E$16,2,FALSE)</f>
        <v>Hyperwotsit</v>
      </c>
      <c r="P3963" s="10">
        <f>VLOOKUP(L3963,'User input'!$D$6:$G$16,3,FALSE)</f>
        <v>2.0099999999999998</v>
      </c>
      <c r="Q3963" s="10">
        <f>VLOOKUP(L3963,'User input'!$D$6:$G$16,4,FALSE)</f>
        <v>20</v>
      </c>
      <c r="R3963" s="10">
        <f t="shared" si="247"/>
        <v>40</v>
      </c>
      <c r="S3963" s="27">
        <f t="shared" si="244"/>
        <v>80.399999999999991</v>
      </c>
      <c r="T3963" s="27">
        <f>IF(K3963&lt;'User input'!$I$9,'User input'!$J$8,IF(K3963&lt;'User input'!$I$10,'User input'!$J$9,IF(K3963&lt;'User input'!$I$11,'User input'!$J$10,'User input'!$J$11)))*S3963</f>
        <v>0</v>
      </c>
      <c r="U3963" s="27">
        <f>K3963*'User input'!$J$17+'User input'!$J$16</f>
        <v>0.5</v>
      </c>
    </row>
    <row r="3964" spans="1:21" x14ac:dyDescent="0.25">
      <c r="A3964" s="17">
        <v>4069</v>
      </c>
      <c r="B3964" s="6" t="s">
        <v>8261</v>
      </c>
      <c r="C3964" s="6" t="s">
        <v>5239</v>
      </c>
      <c r="D3964" s="6" t="s">
        <v>15</v>
      </c>
      <c r="E3964" s="6" t="s">
        <v>16</v>
      </c>
      <c r="F3964" s="15">
        <v>30</v>
      </c>
      <c r="G3964" s="6" t="s">
        <v>8953</v>
      </c>
      <c r="H3964" s="6" t="s">
        <v>5170</v>
      </c>
      <c r="I3964" s="6" t="s">
        <v>32</v>
      </c>
      <c r="J3964" s="7">
        <v>43636</v>
      </c>
      <c r="K3964" s="15">
        <v>12</v>
      </c>
      <c r="L3964" s="6" t="s">
        <v>68</v>
      </c>
      <c r="M3964" s="6">
        <f t="shared" si="245"/>
        <v>2019</v>
      </c>
      <c r="N3964" s="6">
        <f t="shared" si="246"/>
        <v>6</v>
      </c>
      <c r="O3964" s="6" t="str">
        <f>VLOOKUP(L3964,'User input'!$D$6:$E$16,2,FALSE)</f>
        <v>Megawidget M</v>
      </c>
      <c r="P3964" s="6">
        <f>VLOOKUP(L3964,'User input'!$D$6:$G$16,3,FALSE)</f>
        <v>1.29</v>
      </c>
      <c r="Q3964" s="6">
        <f>VLOOKUP(L3964,'User input'!$D$6:$G$16,4,FALSE)</f>
        <v>24</v>
      </c>
      <c r="R3964" s="6">
        <f t="shared" si="247"/>
        <v>288</v>
      </c>
      <c r="S3964" s="26">
        <f t="shared" si="244"/>
        <v>371.52</v>
      </c>
      <c r="T3964" s="26">
        <f>IF(K3964&lt;'User input'!$I$9,'User input'!$J$8,IF(K3964&lt;'User input'!$I$10,'User input'!$J$9,IF(K3964&lt;'User input'!$I$11,'User input'!$J$10,'User input'!$J$11)))*S3964</f>
        <v>0</v>
      </c>
      <c r="U3964" s="26">
        <f>K3964*'User input'!$J$17+'User input'!$J$16</f>
        <v>0.5</v>
      </c>
    </row>
    <row r="3965" spans="1:21" x14ac:dyDescent="0.25">
      <c r="A3965" s="18">
        <v>4070</v>
      </c>
      <c r="B3965" s="10" t="s">
        <v>3704</v>
      </c>
      <c r="C3965" s="10" t="s">
        <v>8954</v>
      </c>
      <c r="D3965" s="10" t="s">
        <v>49</v>
      </c>
      <c r="E3965" s="10" t="s">
        <v>16</v>
      </c>
      <c r="F3965" s="16">
        <v>30</v>
      </c>
      <c r="G3965" s="10" t="s">
        <v>8955</v>
      </c>
      <c r="H3965" s="10" t="s">
        <v>6206</v>
      </c>
      <c r="I3965" s="10" t="s">
        <v>185</v>
      </c>
      <c r="J3965" s="11">
        <v>44082</v>
      </c>
      <c r="K3965" s="16">
        <v>29</v>
      </c>
      <c r="L3965" s="10" t="s">
        <v>78</v>
      </c>
      <c r="M3965" s="10">
        <f t="shared" si="245"/>
        <v>2020</v>
      </c>
      <c r="N3965" s="10">
        <f t="shared" si="246"/>
        <v>9</v>
      </c>
      <c r="O3965" s="10" t="str">
        <f>VLOOKUP(L3965,'User input'!$D$6:$E$16,2,FALSE)</f>
        <v>Ultrathing V2</v>
      </c>
      <c r="P3965" s="10">
        <f>VLOOKUP(L3965,'User input'!$D$6:$G$16,3,FALSE)</f>
        <v>2.95</v>
      </c>
      <c r="Q3965" s="10">
        <f>VLOOKUP(L3965,'User input'!$D$6:$G$16,4,FALSE)</f>
        <v>20</v>
      </c>
      <c r="R3965" s="10">
        <f t="shared" si="247"/>
        <v>580</v>
      </c>
      <c r="S3965" s="27">
        <f t="shared" si="244"/>
        <v>1711</v>
      </c>
      <c r="T3965" s="27">
        <f>IF(K3965&lt;'User input'!$I$9,'User input'!$J$8,IF(K3965&lt;'User input'!$I$10,'User input'!$J$9,IF(K3965&lt;'User input'!$I$11,'User input'!$J$10,'User input'!$J$11)))*S3965</f>
        <v>51.33</v>
      </c>
      <c r="U3965" s="27">
        <f>K3965*'User input'!$J$17+'User input'!$J$16</f>
        <v>0.5</v>
      </c>
    </row>
    <row r="3966" spans="1:21" x14ac:dyDescent="0.25">
      <c r="A3966" s="17">
        <v>4071</v>
      </c>
      <c r="B3966" s="6" t="s">
        <v>4138</v>
      </c>
      <c r="C3966" s="6" t="s">
        <v>2834</v>
      </c>
      <c r="D3966" s="6" t="s">
        <v>49</v>
      </c>
      <c r="E3966" s="6" t="s">
        <v>16</v>
      </c>
      <c r="F3966" s="15">
        <v>60</v>
      </c>
      <c r="G3966" s="6" t="s">
        <v>8956</v>
      </c>
      <c r="H3966" s="6" t="s">
        <v>6709</v>
      </c>
      <c r="I3966" s="6" t="s">
        <v>32</v>
      </c>
      <c r="J3966" s="7">
        <v>44158</v>
      </c>
      <c r="K3966" s="15">
        <v>17</v>
      </c>
      <c r="L3966" s="6" t="s">
        <v>33</v>
      </c>
      <c r="M3966" s="6">
        <f t="shared" si="245"/>
        <v>2020</v>
      </c>
      <c r="N3966" s="6">
        <f t="shared" si="246"/>
        <v>11</v>
      </c>
      <c r="O3966" s="6" t="str">
        <f>VLOOKUP(L3966,'User input'!$D$6:$E$16,2,FALSE)</f>
        <v>Megawidget L</v>
      </c>
      <c r="P3966" s="6">
        <f>VLOOKUP(L3966,'User input'!$D$6:$G$16,3,FALSE)</f>
        <v>1.79</v>
      </c>
      <c r="Q3966" s="6">
        <f>VLOOKUP(L3966,'User input'!$D$6:$G$16,4,FALSE)</f>
        <v>24</v>
      </c>
      <c r="R3966" s="6">
        <f t="shared" si="247"/>
        <v>408</v>
      </c>
      <c r="S3966" s="26">
        <f t="shared" si="244"/>
        <v>730.32</v>
      </c>
      <c r="T3966" s="26">
        <f>IF(K3966&lt;'User input'!$I$9,'User input'!$J$8,IF(K3966&lt;'User input'!$I$10,'User input'!$J$9,IF(K3966&lt;'User input'!$I$11,'User input'!$J$10,'User input'!$J$11)))*S3966</f>
        <v>0</v>
      </c>
      <c r="U3966" s="26">
        <f>K3966*'User input'!$J$17+'User input'!$J$16</f>
        <v>0.5</v>
      </c>
    </row>
    <row r="3967" spans="1:21" x14ac:dyDescent="0.25">
      <c r="A3967" s="18">
        <v>4072</v>
      </c>
      <c r="B3967" s="10" t="s">
        <v>2574</v>
      </c>
      <c r="C3967" s="10" t="s">
        <v>3552</v>
      </c>
      <c r="D3967" s="10" t="s">
        <v>28</v>
      </c>
      <c r="E3967" s="10" t="s">
        <v>29</v>
      </c>
      <c r="F3967" s="16">
        <v>60</v>
      </c>
      <c r="G3967" s="10" t="s">
        <v>8957</v>
      </c>
      <c r="H3967" s="10" t="s">
        <v>2189</v>
      </c>
      <c r="I3967" s="10" t="s">
        <v>32</v>
      </c>
      <c r="J3967" s="11">
        <v>43765</v>
      </c>
      <c r="K3967" s="16">
        <v>4</v>
      </c>
      <c r="L3967" s="10" t="s">
        <v>62</v>
      </c>
      <c r="M3967" s="10">
        <f t="shared" si="245"/>
        <v>2019</v>
      </c>
      <c r="N3967" s="10">
        <f t="shared" si="246"/>
        <v>10</v>
      </c>
      <c r="O3967" s="10" t="str">
        <f>VLOOKUP(L3967,'User input'!$D$6:$E$16,2,FALSE)</f>
        <v>Ultrathing V4</v>
      </c>
      <c r="P3967" s="10">
        <f>VLOOKUP(L3967,'User input'!$D$6:$G$16,3,FALSE)</f>
        <v>3.99</v>
      </c>
      <c r="Q3967" s="10">
        <f>VLOOKUP(L3967,'User input'!$D$6:$G$16,4,FALSE)</f>
        <v>24</v>
      </c>
      <c r="R3967" s="10">
        <f t="shared" si="247"/>
        <v>96</v>
      </c>
      <c r="S3967" s="27">
        <f t="shared" si="244"/>
        <v>383.04</v>
      </c>
      <c r="T3967" s="27">
        <f>IF(K3967&lt;'User input'!$I$9,'User input'!$J$8,IF(K3967&lt;'User input'!$I$10,'User input'!$J$9,IF(K3967&lt;'User input'!$I$11,'User input'!$J$10,'User input'!$J$11)))*S3967</f>
        <v>0</v>
      </c>
      <c r="U3967" s="27">
        <f>K3967*'User input'!$J$17+'User input'!$J$16</f>
        <v>0.5</v>
      </c>
    </row>
    <row r="3968" spans="1:21" x14ac:dyDescent="0.25">
      <c r="A3968" s="17">
        <v>4073</v>
      </c>
      <c r="B3968" s="6" t="s">
        <v>3562</v>
      </c>
      <c r="C3968" s="6" t="s">
        <v>1268</v>
      </c>
      <c r="D3968" s="6" t="s">
        <v>15</v>
      </c>
      <c r="E3968" s="6" t="s">
        <v>16</v>
      </c>
      <c r="F3968" s="15">
        <v>90</v>
      </c>
      <c r="G3968" s="6" t="s">
        <v>8958</v>
      </c>
      <c r="H3968" s="6" t="s">
        <v>8959</v>
      </c>
      <c r="I3968" s="6" t="s">
        <v>32</v>
      </c>
      <c r="J3968" s="7">
        <v>44304</v>
      </c>
      <c r="K3968" s="15">
        <v>75</v>
      </c>
      <c r="L3968" s="6" t="s">
        <v>78</v>
      </c>
      <c r="M3968" s="6">
        <f t="shared" si="245"/>
        <v>2021</v>
      </c>
      <c r="N3968" s="6">
        <f t="shared" si="246"/>
        <v>4</v>
      </c>
      <c r="O3968" s="6" t="str">
        <f>VLOOKUP(L3968,'User input'!$D$6:$E$16,2,FALSE)</f>
        <v>Ultrathing V2</v>
      </c>
      <c r="P3968" s="6">
        <f>VLOOKUP(L3968,'User input'!$D$6:$G$16,3,FALSE)</f>
        <v>2.95</v>
      </c>
      <c r="Q3968" s="6">
        <f>VLOOKUP(L3968,'User input'!$D$6:$G$16,4,FALSE)</f>
        <v>20</v>
      </c>
      <c r="R3968" s="6">
        <f t="shared" si="247"/>
        <v>1500</v>
      </c>
      <c r="S3968" s="26">
        <f t="shared" si="244"/>
        <v>4425</v>
      </c>
      <c r="T3968" s="26">
        <f>IF(K3968&lt;'User input'!$I$9,'User input'!$J$8,IF(K3968&lt;'User input'!$I$10,'User input'!$J$9,IF(K3968&lt;'User input'!$I$11,'User input'!$J$10,'User input'!$J$11)))*S3968</f>
        <v>221.25</v>
      </c>
      <c r="U3968" s="26">
        <f>K3968*'User input'!$J$17+'User input'!$J$16</f>
        <v>0.5</v>
      </c>
    </row>
    <row r="3969" spans="1:21" x14ac:dyDescent="0.25">
      <c r="A3969" s="18">
        <v>4074</v>
      </c>
      <c r="B3969" s="10" t="s">
        <v>8960</v>
      </c>
      <c r="C3969" s="10" t="s">
        <v>293</v>
      </c>
      <c r="D3969" s="10" t="s">
        <v>49</v>
      </c>
      <c r="E3969" s="10" t="s">
        <v>16</v>
      </c>
      <c r="F3969" s="16">
        <v>90</v>
      </c>
      <c r="G3969" s="10" t="s">
        <v>8961</v>
      </c>
      <c r="H3969" s="10" t="s">
        <v>1425</v>
      </c>
      <c r="I3969" s="10" t="s">
        <v>32</v>
      </c>
      <c r="J3969" s="11">
        <v>43935</v>
      </c>
      <c r="K3969" s="16">
        <v>40</v>
      </c>
      <c r="L3969" s="10" t="s">
        <v>52</v>
      </c>
      <c r="M3969" s="10">
        <f t="shared" si="245"/>
        <v>2020</v>
      </c>
      <c r="N3969" s="10">
        <f t="shared" si="246"/>
        <v>4</v>
      </c>
      <c r="O3969" s="10" t="str">
        <f>VLOOKUP(L3969,'User input'!$D$6:$E$16,2,FALSE)</f>
        <v>Megawidget S</v>
      </c>
      <c r="P3969" s="10">
        <f>VLOOKUP(L3969,'User input'!$D$6:$G$16,3,FALSE)</f>
        <v>0.69</v>
      </c>
      <c r="Q3969" s="10">
        <f>VLOOKUP(L3969,'User input'!$D$6:$G$16,4,FALSE)</f>
        <v>24</v>
      </c>
      <c r="R3969" s="10">
        <f t="shared" si="247"/>
        <v>960</v>
      </c>
      <c r="S3969" s="27">
        <f t="shared" si="244"/>
        <v>662.4</v>
      </c>
      <c r="T3969" s="27">
        <f>IF(K3969&lt;'User input'!$I$9,'User input'!$J$8,IF(K3969&lt;'User input'!$I$10,'User input'!$J$9,IF(K3969&lt;'User input'!$I$11,'User input'!$J$10,'User input'!$J$11)))*S3969</f>
        <v>19.872</v>
      </c>
      <c r="U3969" s="27">
        <f>K3969*'User input'!$J$17+'User input'!$J$16</f>
        <v>0.5</v>
      </c>
    </row>
    <row r="3970" spans="1:21" x14ac:dyDescent="0.25">
      <c r="A3970" s="17">
        <v>4075</v>
      </c>
      <c r="B3970" s="6" t="s">
        <v>1257</v>
      </c>
      <c r="C3970" s="6" t="s">
        <v>3241</v>
      </c>
      <c r="D3970" s="6" t="s">
        <v>15</v>
      </c>
      <c r="E3970" s="6" t="s">
        <v>16</v>
      </c>
      <c r="F3970" s="15">
        <v>60</v>
      </c>
      <c r="G3970" s="6" t="s">
        <v>8962</v>
      </c>
      <c r="H3970" s="6" t="s">
        <v>4883</v>
      </c>
      <c r="I3970" s="6" t="s">
        <v>32</v>
      </c>
      <c r="J3970" s="7">
        <v>43650</v>
      </c>
      <c r="K3970" s="15">
        <v>81</v>
      </c>
      <c r="L3970" s="6" t="s">
        <v>20</v>
      </c>
      <c r="M3970" s="6">
        <f t="shared" si="245"/>
        <v>2019</v>
      </c>
      <c r="N3970" s="6">
        <f t="shared" si="246"/>
        <v>7</v>
      </c>
      <c r="O3970" s="6" t="str">
        <f>VLOOKUP(L3970,'User input'!$D$6:$E$16,2,FALSE)</f>
        <v>Hyperwotsit</v>
      </c>
      <c r="P3970" s="6">
        <f>VLOOKUP(L3970,'User input'!$D$6:$G$16,3,FALSE)</f>
        <v>2.0099999999999998</v>
      </c>
      <c r="Q3970" s="6">
        <f>VLOOKUP(L3970,'User input'!$D$6:$G$16,4,FALSE)</f>
        <v>20</v>
      </c>
      <c r="R3970" s="6">
        <f t="shared" si="247"/>
        <v>1620</v>
      </c>
      <c r="S3970" s="26">
        <f t="shared" si="244"/>
        <v>3256.2</v>
      </c>
      <c r="T3970" s="26">
        <f>IF(K3970&lt;'User input'!$I$9,'User input'!$J$8,IF(K3970&lt;'User input'!$I$10,'User input'!$J$9,IF(K3970&lt;'User input'!$I$11,'User input'!$J$10,'User input'!$J$11)))*S3970</f>
        <v>162.81</v>
      </c>
      <c r="U3970" s="26">
        <f>K3970*'User input'!$J$17+'User input'!$J$16</f>
        <v>0.5</v>
      </c>
    </row>
    <row r="3971" spans="1:21" x14ac:dyDescent="0.25">
      <c r="A3971" s="18">
        <v>4076</v>
      </c>
      <c r="B3971" s="10" t="s">
        <v>1830</v>
      </c>
      <c r="C3971" s="10" t="s">
        <v>8963</v>
      </c>
      <c r="D3971" s="10" t="s">
        <v>28</v>
      </c>
      <c r="E3971" s="10" t="s">
        <v>29</v>
      </c>
      <c r="F3971" s="16">
        <v>30</v>
      </c>
      <c r="G3971" s="10" t="s">
        <v>8964</v>
      </c>
      <c r="H3971" s="10" t="s">
        <v>952</v>
      </c>
      <c r="I3971" s="10" t="s">
        <v>93</v>
      </c>
      <c r="J3971" s="11">
        <v>43798</v>
      </c>
      <c r="K3971" s="16">
        <v>41</v>
      </c>
      <c r="L3971" s="10" t="s">
        <v>62</v>
      </c>
      <c r="M3971" s="10">
        <f t="shared" si="245"/>
        <v>2019</v>
      </c>
      <c r="N3971" s="10">
        <f t="shared" si="246"/>
        <v>11</v>
      </c>
      <c r="O3971" s="10" t="str">
        <f>VLOOKUP(L3971,'User input'!$D$6:$E$16,2,FALSE)</f>
        <v>Ultrathing V4</v>
      </c>
      <c r="P3971" s="10">
        <f>VLOOKUP(L3971,'User input'!$D$6:$G$16,3,FALSE)</f>
        <v>3.99</v>
      </c>
      <c r="Q3971" s="10">
        <f>VLOOKUP(L3971,'User input'!$D$6:$G$16,4,FALSE)</f>
        <v>24</v>
      </c>
      <c r="R3971" s="10">
        <f t="shared" si="247"/>
        <v>984</v>
      </c>
      <c r="S3971" s="27">
        <f t="shared" si="244"/>
        <v>3926.1600000000003</v>
      </c>
      <c r="T3971" s="27">
        <f>IF(K3971&lt;'User input'!$I$9,'User input'!$J$8,IF(K3971&lt;'User input'!$I$10,'User input'!$J$9,IF(K3971&lt;'User input'!$I$11,'User input'!$J$10,'User input'!$J$11)))*S3971</f>
        <v>117.7848</v>
      </c>
      <c r="U3971" s="27">
        <f>K3971*'User input'!$J$17+'User input'!$J$16</f>
        <v>0.5</v>
      </c>
    </row>
    <row r="3972" spans="1:21" x14ac:dyDescent="0.25">
      <c r="A3972" s="17">
        <v>4077</v>
      </c>
      <c r="B3972" s="6" t="s">
        <v>8965</v>
      </c>
      <c r="C3972" s="6" t="s">
        <v>4766</v>
      </c>
      <c r="D3972" s="6" t="s">
        <v>49</v>
      </c>
      <c r="E3972" s="6" t="s">
        <v>16</v>
      </c>
      <c r="F3972" s="15">
        <v>90</v>
      </c>
      <c r="G3972" s="6" t="s">
        <v>8966</v>
      </c>
      <c r="H3972" s="6" t="s">
        <v>1163</v>
      </c>
      <c r="I3972" s="6" t="s">
        <v>32</v>
      </c>
      <c r="J3972" s="7">
        <v>43965</v>
      </c>
      <c r="K3972" s="15">
        <v>40</v>
      </c>
      <c r="L3972" s="6" t="s">
        <v>39</v>
      </c>
      <c r="M3972" s="6">
        <f t="shared" si="245"/>
        <v>2020</v>
      </c>
      <c r="N3972" s="6">
        <f t="shared" si="246"/>
        <v>5</v>
      </c>
      <c r="O3972" s="6" t="str">
        <f>VLOOKUP(L3972,'User input'!$D$6:$E$16,2,FALSE)</f>
        <v>Ultrathing V1</v>
      </c>
      <c r="P3972" s="6">
        <f>VLOOKUP(L3972,'User input'!$D$6:$G$16,3,FALSE)</f>
        <v>1.79</v>
      </c>
      <c r="Q3972" s="6">
        <f>VLOOKUP(L3972,'User input'!$D$6:$G$16,4,FALSE)</f>
        <v>17</v>
      </c>
      <c r="R3972" s="6">
        <f t="shared" si="247"/>
        <v>680</v>
      </c>
      <c r="S3972" s="26">
        <f t="shared" si="244"/>
        <v>1217.2</v>
      </c>
      <c r="T3972" s="26">
        <f>IF(K3972&lt;'User input'!$I$9,'User input'!$J$8,IF(K3972&lt;'User input'!$I$10,'User input'!$J$9,IF(K3972&lt;'User input'!$I$11,'User input'!$J$10,'User input'!$J$11)))*S3972</f>
        <v>36.515999999999998</v>
      </c>
      <c r="U3972" s="26">
        <f>K3972*'User input'!$J$17+'User input'!$J$16</f>
        <v>0.5</v>
      </c>
    </row>
    <row r="3973" spans="1:21" x14ac:dyDescent="0.25">
      <c r="A3973" s="18">
        <v>4078</v>
      </c>
      <c r="B3973" s="10" t="s">
        <v>8967</v>
      </c>
      <c r="C3973" s="10" t="s">
        <v>1628</v>
      </c>
      <c r="D3973" s="10" t="s">
        <v>15</v>
      </c>
      <c r="E3973" s="10" t="s">
        <v>16</v>
      </c>
      <c r="F3973" s="16">
        <v>90</v>
      </c>
      <c r="G3973" s="10" t="s">
        <v>8968</v>
      </c>
      <c r="H3973" s="10" t="s">
        <v>4808</v>
      </c>
      <c r="I3973" s="10" t="s">
        <v>32</v>
      </c>
      <c r="J3973" s="11">
        <v>44291</v>
      </c>
      <c r="K3973" s="16">
        <v>81</v>
      </c>
      <c r="L3973" s="10" t="s">
        <v>20</v>
      </c>
      <c r="M3973" s="10">
        <f t="shared" si="245"/>
        <v>2021</v>
      </c>
      <c r="N3973" s="10">
        <f t="shared" si="246"/>
        <v>4</v>
      </c>
      <c r="O3973" s="10" t="str">
        <f>VLOOKUP(L3973,'User input'!$D$6:$E$16,2,FALSE)</f>
        <v>Hyperwotsit</v>
      </c>
      <c r="P3973" s="10">
        <f>VLOOKUP(L3973,'User input'!$D$6:$G$16,3,FALSE)</f>
        <v>2.0099999999999998</v>
      </c>
      <c r="Q3973" s="10">
        <f>VLOOKUP(L3973,'User input'!$D$6:$G$16,4,FALSE)</f>
        <v>20</v>
      </c>
      <c r="R3973" s="10">
        <f t="shared" si="247"/>
        <v>1620</v>
      </c>
      <c r="S3973" s="27">
        <f t="shared" ref="S3973:S4036" si="248">R3973*P3973</f>
        <v>3256.2</v>
      </c>
      <c r="T3973" s="27">
        <f>IF(K3973&lt;'User input'!$I$9,'User input'!$J$8,IF(K3973&lt;'User input'!$I$10,'User input'!$J$9,IF(K3973&lt;'User input'!$I$11,'User input'!$J$10,'User input'!$J$11)))*S3973</f>
        <v>162.81</v>
      </c>
      <c r="U3973" s="27">
        <f>K3973*'User input'!$J$17+'User input'!$J$16</f>
        <v>0.5</v>
      </c>
    </row>
    <row r="3974" spans="1:21" x14ac:dyDescent="0.25">
      <c r="A3974" s="17">
        <v>4079</v>
      </c>
      <c r="B3974" s="6" t="s">
        <v>8969</v>
      </c>
      <c r="C3974" s="6" t="s">
        <v>318</v>
      </c>
      <c r="D3974" s="6" t="s">
        <v>49</v>
      </c>
      <c r="E3974" s="6" t="s">
        <v>16</v>
      </c>
      <c r="F3974" s="15">
        <v>90</v>
      </c>
      <c r="G3974" s="6" t="s">
        <v>8970</v>
      </c>
      <c r="H3974" s="6" t="s">
        <v>720</v>
      </c>
      <c r="I3974" s="6" t="s">
        <v>238</v>
      </c>
      <c r="J3974" s="7">
        <v>44220</v>
      </c>
      <c r="K3974" s="15">
        <v>46</v>
      </c>
      <c r="L3974" s="6" t="s">
        <v>68</v>
      </c>
      <c r="M3974" s="6">
        <f t="shared" ref="M3974:M4037" si="249">YEAR(J3974)</f>
        <v>2021</v>
      </c>
      <c r="N3974" s="6">
        <f t="shared" ref="N3974:N4037" si="250">MONTH(J3974)</f>
        <v>1</v>
      </c>
      <c r="O3974" s="6" t="str">
        <f>VLOOKUP(L3974,'User input'!$D$6:$E$16,2,FALSE)</f>
        <v>Megawidget M</v>
      </c>
      <c r="P3974" s="6">
        <f>VLOOKUP(L3974,'User input'!$D$6:$G$16,3,FALSE)</f>
        <v>1.29</v>
      </c>
      <c r="Q3974" s="6">
        <f>VLOOKUP(L3974,'User input'!$D$6:$G$16,4,FALSE)</f>
        <v>24</v>
      </c>
      <c r="R3974" s="6">
        <f t="shared" ref="R3974:R4037" si="251">K3974*Q3974</f>
        <v>1104</v>
      </c>
      <c r="S3974" s="26">
        <f t="shared" si="248"/>
        <v>1424.16</v>
      </c>
      <c r="T3974" s="26">
        <f>IF(K3974&lt;'User input'!$I$9,'User input'!$J$8,IF(K3974&lt;'User input'!$I$10,'User input'!$J$9,IF(K3974&lt;'User input'!$I$11,'User input'!$J$10,'User input'!$J$11)))*S3974</f>
        <v>42.724800000000002</v>
      </c>
      <c r="U3974" s="26">
        <f>K3974*'User input'!$J$17+'User input'!$J$16</f>
        <v>0.5</v>
      </c>
    </row>
    <row r="3975" spans="1:21" x14ac:dyDescent="0.25">
      <c r="A3975" s="18">
        <v>4080</v>
      </c>
      <c r="B3975" s="10" t="s">
        <v>8971</v>
      </c>
      <c r="C3975" s="10" t="s">
        <v>6181</v>
      </c>
      <c r="D3975" s="10" t="s">
        <v>15</v>
      </c>
      <c r="E3975" s="10" t="s">
        <v>16</v>
      </c>
      <c r="F3975" s="16">
        <v>90</v>
      </c>
      <c r="G3975" s="10" t="s">
        <v>8972</v>
      </c>
      <c r="H3975" s="10" t="s">
        <v>8973</v>
      </c>
      <c r="I3975" s="10" t="s">
        <v>185</v>
      </c>
      <c r="J3975" s="11">
        <v>43912</v>
      </c>
      <c r="K3975" s="16">
        <v>26</v>
      </c>
      <c r="L3975" s="10" t="s">
        <v>78</v>
      </c>
      <c r="M3975" s="10">
        <f t="shared" si="249"/>
        <v>2020</v>
      </c>
      <c r="N3975" s="10">
        <f t="shared" si="250"/>
        <v>3</v>
      </c>
      <c r="O3975" s="10" t="str">
        <f>VLOOKUP(L3975,'User input'!$D$6:$E$16,2,FALSE)</f>
        <v>Ultrathing V2</v>
      </c>
      <c r="P3975" s="10">
        <f>VLOOKUP(L3975,'User input'!$D$6:$G$16,3,FALSE)</f>
        <v>2.95</v>
      </c>
      <c r="Q3975" s="10">
        <f>VLOOKUP(L3975,'User input'!$D$6:$G$16,4,FALSE)</f>
        <v>20</v>
      </c>
      <c r="R3975" s="10">
        <f t="shared" si="251"/>
        <v>520</v>
      </c>
      <c r="S3975" s="27">
        <f t="shared" si="248"/>
        <v>1534</v>
      </c>
      <c r="T3975" s="27">
        <f>IF(K3975&lt;'User input'!$I$9,'User input'!$J$8,IF(K3975&lt;'User input'!$I$10,'User input'!$J$9,IF(K3975&lt;'User input'!$I$11,'User input'!$J$10,'User input'!$J$11)))*S3975</f>
        <v>46.019999999999996</v>
      </c>
      <c r="U3975" s="27">
        <f>K3975*'User input'!$J$17+'User input'!$J$16</f>
        <v>0.5</v>
      </c>
    </row>
    <row r="3976" spans="1:21" x14ac:dyDescent="0.25">
      <c r="A3976" s="17">
        <v>4081</v>
      </c>
      <c r="B3976" s="6" t="s">
        <v>5238</v>
      </c>
      <c r="C3976" s="6" t="s">
        <v>3335</v>
      </c>
      <c r="D3976" s="6" t="s">
        <v>49</v>
      </c>
      <c r="E3976" s="6" t="s">
        <v>16</v>
      </c>
      <c r="F3976" s="15">
        <v>90</v>
      </c>
      <c r="G3976" s="6" t="s">
        <v>8974</v>
      </c>
      <c r="H3976" s="6" t="s">
        <v>8078</v>
      </c>
      <c r="I3976" s="6" t="s">
        <v>171</v>
      </c>
      <c r="J3976" s="7">
        <v>44241</v>
      </c>
      <c r="K3976" s="15">
        <v>5</v>
      </c>
      <c r="L3976" s="6" t="s">
        <v>99</v>
      </c>
      <c r="M3976" s="6">
        <f t="shared" si="249"/>
        <v>2021</v>
      </c>
      <c r="N3976" s="6">
        <f t="shared" si="250"/>
        <v>2</v>
      </c>
      <c r="O3976" s="6" t="str">
        <f>VLOOKUP(L3976,'User input'!$D$6:$E$16,2,FALSE)</f>
        <v>Superwossname</v>
      </c>
      <c r="P3976" s="6">
        <f>VLOOKUP(L3976,'User input'!$D$6:$G$16,3,FALSE)</f>
        <v>3.49</v>
      </c>
      <c r="Q3976" s="6">
        <f>VLOOKUP(L3976,'User input'!$D$6:$G$16,4,FALSE)</f>
        <v>20</v>
      </c>
      <c r="R3976" s="6">
        <f t="shared" si="251"/>
        <v>100</v>
      </c>
      <c r="S3976" s="26">
        <f t="shared" si="248"/>
        <v>349</v>
      </c>
      <c r="T3976" s="26">
        <f>IF(K3976&lt;'User input'!$I$9,'User input'!$J$8,IF(K3976&lt;'User input'!$I$10,'User input'!$J$9,IF(K3976&lt;'User input'!$I$11,'User input'!$J$10,'User input'!$J$11)))*S3976</f>
        <v>0</v>
      </c>
      <c r="U3976" s="26">
        <f>K3976*'User input'!$J$17+'User input'!$J$16</f>
        <v>0.5</v>
      </c>
    </row>
    <row r="3977" spans="1:21" x14ac:dyDescent="0.25">
      <c r="A3977" s="18">
        <v>4082</v>
      </c>
      <c r="B3977" s="10" t="s">
        <v>8975</v>
      </c>
      <c r="C3977" s="10" t="s">
        <v>133</v>
      </c>
      <c r="D3977" s="10" t="s">
        <v>28</v>
      </c>
      <c r="E3977" s="10" t="s">
        <v>29</v>
      </c>
      <c r="F3977" s="16">
        <v>90</v>
      </c>
      <c r="G3977" s="10" t="s">
        <v>8976</v>
      </c>
      <c r="H3977" s="10" t="s">
        <v>637</v>
      </c>
      <c r="I3977" s="10" t="s">
        <v>291</v>
      </c>
      <c r="J3977" s="11">
        <v>44007</v>
      </c>
      <c r="K3977" s="16">
        <v>42</v>
      </c>
      <c r="L3977" s="10" t="s">
        <v>157</v>
      </c>
      <c r="M3977" s="10">
        <f t="shared" si="249"/>
        <v>2020</v>
      </c>
      <c r="N3977" s="10">
        <f t="shared" si="250"/>
        <v>6</v>
      </c>
      <c r="O3977" s="10" t="str">
        <f>VLOOKUP(L3977,'User input'!$D$6:$E$16,2,FALSE)</f>
        <v>Ultrathing V3</v>
      </c>
      <c r="P3977" s="10">
        <f>VLOOKUP(L3977,'User input'!$D$6:$G$16,3,FALSE)</f>
        <v>3.39</v>
      </c>
      <c r="Q3977" s="10">
        <f>VLOOKUP(L3977,'User input'!$D$6:$G$16,4,FALSE)</f>
        <v>24</v>
      </c>
      <c r="R3977" s="10">
        <f t="shared" si="251"/>
        <v>1008</v>
      </c>
      <c r="S3977" s="27">
        <f t="shared" si="248"/>
        <v>3417.1200000000003</v>
      </c>
      <c r="T3977" s="27">
        <f>IF(K3977&lt;'User input'!$I$9,'User input'!$J$8,IF(K3977&lt;'User input'!$I$10,'User input'!$J$9,IF(K3977&lt;'User input'!$I$11,'User input'!$J$10,'User input'!$J$11)))*S3977</f>
        <v>102.51360000000001</v>
      </c>
      <c r="U3977" s="27">
        <f>K3977*'User input'!$J$17+'User input'!$J$16</f>
        <v>0.5</v>
      </c>
    </row>
    <row r="3978" spans="1:21" x14ac:dyDescent="0.25">
      <c r="A3978" s="17">
        <v>4083</v>
      </c>
      <c r="B3978" s="6" t="s">
        <v>1691</v>
      </c>
      <c r="C3978" s="6" t="s">
        <v>4310</v>
      </c>
      <c r="D3978" s="6" t="s">
        <v>28</v>
      </c>
      <c r="E3978" s="6" t="s">
        <v>29</v>
      </c>
      <c r="F3978" s="15">
        <v>90</v>
      </c>
      <c r="G3978" s="6" t="s">
        <v>8977</v>
      </c>
      <c r="H3978" s="6" t="s">
        <v>1594</v>
      </c>
      <c r="I3978" s="6" t="s">
        <v>32</v>
      </c>
      <c r="J3978" s="7">
        <v>44266</v>
      </c>
      <c r="K3978" s="15">
        <v>67</v>
      </c>
      <c r="L3978" s="6" t="s">
        <v>44</v>
      </c>
      <c r="M3978" s="6">
        <f t="shared" si="249"/>
        <v>2021</v>
      </c>
      <c r="N3978" s="6">
        <f t="shared" si="250"/>
        <v>3</v>
      </c>
      <c r="O3978" s="6" t="str">
        <f>VLOOKUP(L3978,'User input'!$D$6:$E$16,2,FALSE)</f>
        <v>Gigastuff</v>
      </c>
      <c r="P3978" s="6">
        <f>VLOOKUP(L3978,'User input'!$D$6:$G$16,3,FALSE)</f>
        <v>1.89</v>
      </c>
      <c r="Q3978" s="6">
        <f>VLOOKUP(L3978,'User input'!$D$6:$G$16,4,FALSE)</f>
        <v>18</v>
      </c>
      <c r="R3978" s="6">
        <f t="shared" si="251"/>
        <v>1206</v>
      </c>
      <c r="S3978" s="26">
        <f t="shared" si="248"/>
        <v>2279.3399999999997</v>
      </c>
      <c r="T3978" s="26">
        <f>IF(K3978&lt;'User input'!$I$9,'User input'!$J$8,IF(K3978&lt;'User input'!$I$10,'User input'!$J$9,IF(K3978&lt;'User input'!$I$11,'User input'!$J$10,'User input'!$J$11)))*S3978</f>
        <v>113.96699999999998</v>
      </c>
      <c r="U3978" s="26">
        <f>K3978*'User input'!$J$17+'User input'!$J$16</f>
        <v>0.5</v>
      </c>
    </row>
    <row r="3979" spans="1:21" x14ac:dyDescent="0.25">
      <c r="A3979" s="18">
        <v>4084</v>
      </c>
      <c r="B3979" s="10" t="s">
        <v>94</v>
      </c>
      <c r="C3979" s="10" t="s">
        <v>5145</v>
      </c>
      <c r="D3979" s="10" t="s">
        <v>28</v>
      </c>
      <c r="E3979" s="10" t="s">
        <v>29</v>
      </c>
      <c r="F3979" s="16">
        <v>30</v>
      </c>
      <c r="G3979" s="10" t="s">
        <v>8978</v>
      </c>
      <c r="H3979" s="10" t="s">
        <v>323</v>
      </c>
      <c r="I3979" s="10" t="s">
        <v>25</v>
      </c>
      <c r="J3979" s="11">
        <v>43529</v>
      </c>
      <c r="K3979" s="16">
        <v>41</v>
      </c>
      <c r="L3979" s="10" t="s">
        <v>33</v>
      </c>
      <c r="M3979" s="10">
        <f t="shared" si="249"/>
        <v>2019</v>
      </c>
      <c r="N3979" s="10">
        <f t="shared" si="250"/>
        <v>3</v>
      </c>
      <c r="O3979" s="10" t="str">
        <f>VLOOKUP(L3979,'User input'!$D$6:$E$16,2,FALSE)</f>
        <v>Megawidget L</v>
      </c>
      <c r="P3979" s="10">
        <f>VLOOKUP(L3979,'User input'!$D$6:$G$16,3,FALSE)</f>
        <v>1.79</v>
      </c>
      <c r="Q3979" s="10">
        <f>VLOOKUP(L3979,'User input'!$D$6:$G$16,4,FALSE)</f>
        <v>24</v>
      </c>
      <c r="R3979" s="10">
        <f t="shared" si="251"/>
        <v>984</v>
      </c>
      <c r="S3979" s="27">
        <f t="shared" si="248"/>
        <v>1761.3600000000001</v>
      </c>
      <c r="T3979" s="27">
        <f>IF(K3979&lt;'User input'!$I$9,'User input'!$J$8,IF(K3979&lt;'User input'!$I$10,'User input'!$J$9,IF(K3979&lt;'User input'!$I$11,'User input'!$J$10,'User input'!$J$11)))*S3979</f>
        <v>52.840800000000002</v>
      </c>
      <c r="U3979" s="27">
        <f>K3979*'User input'!$J$17+'User input'!$J$16</f>
        <v>0.5</v>
      </c>
    </row>
    <row r="3980" spans="1:21" x14ac:dyDescent="0.25">
      <c r="A3980" s="17">
        <v>4085</v>
      </c>
      <c r="B3980" s="6" t="s">
        <v>584</v>
      </c>
      <c r="C3980" s="6" t="s">
        <v>8979</v>
      </c>
      <c r="D3980" s="6" t="s">
        <v>49</v>
      </c>
      <c r="E3980" s="6" t="s">
        <v>16</v>
      </c>
      <c r="F3980" s="15">
        <v>90</v>
      </c>
      <c r="G3980" s="6" t="s">
        <v>8980</v>
      </c>
      <c r="H3980" s="6" t="s">
        <v>4591</v>
      </c>
      <c r="I3980" s="6" t="s">
        <v>25</v>
      </c>
      <c r="J3980" s="7">
        <v>43616</v>
      </c>
      <c r="K3980" s="15">
        <v>85</v>
      </c>
      <c r="L3980" s="6" t="s">
        <v>157</v>
      </c>
      <c r="M3980" s="6">
        <f t="shared" si="249"/>
        <v>2019</v>
      </c>
      <c r="N3980" s="6">
        <f t="shared" si="250"/>
        <v>5</v>
      </c>
      <c r="O3980" s="6" t="str">
        <f>VLOOKUP(L3980,'User input'!$D$6:$E$16,2,FALSE)</f>
        <v>Ultrathing V3</v>
      </c>
      <c r="P3980" s="6">
        <f>VLOOKUP(L3980,'User input'!$D$6:$G$16,3,FALSE)</f>
        <v>3.39</v>
      </c>
      <c r="Q3980" s="6">
        <f>VLOOKUP(L3980,'User input'!$D$6:$G$16,4,FALSE)</f>
        <v>24</v>
      </c>
      <c r="R3980" s="6">
        <f t="shared" si="251"/>
        <v>2040</v>
      </c>
      <c r="S3980" s="26">
        <f t="shared" si="248"/>
        <v>6915.6</v>
      </c>
      <c r="T3980" s="26">
        <f>IF(K3980&lt;'User input'!$I$9,'User input'!$J$8,IF(K3980&lt;'User input'!$I$10,'User input'!$J$9,IF(K3980&lt;'User input'!$I$11,'User input'!$J$10,'User input'!$J$11)))*S3980</f>
        <v>345.78000000000003</v>
      </c>
      <c r="U3980" s="26">
        <f>K3980*'User input'!$J$17+'User input'!$J$16</f>
        <v>0.5</v>
      </c>
    </row>
    <row r="3981" spans="1:21" x14ac:dyDescent="0.25">
      <c r="A3981" s="18">
        <v>4086</v>
      </c>
      <c r="B3981" s="10" t="s">
        <v>8981</v>
      </c>
      <c r="C3981" s="10" t="s">
        <v>2551</v>
      </c>
      <c r="D3981" s="10" t="s">
        <v>49</v>
      </c>
      <c r="E3981" s="10" t="s">
        <v>16</v>
      </c>
      <c r="F3981" s="16">
        <v>90</v>
      </c>
      <c r="G3981" s="10" t="s">
        <v>8982</v>
      </c>
      <c r="H3981" s="10" t="s">
        <v>802</v>
      </c>
      <c r="I3981" s="10" t="s">
        <v>176</v>
      </c>
      <c r="J3981" s="11">
        <v>43650</v>
      </c>
      <c r="K3981" s="16">
        <v>42</v>
      </c>
      <c r="L3981" s="10" t="s">
        <v>68</v>
      </c>
      <c r="M3981" s="10">
        <f t="shared" si="249"/>
        <v>2019</v>
      </c>
      <c r="N3981" s="10">
        <f t="shared" si="250"/>
        <v>7</v>
      </c>
      <c r="O3981" s="10" t="str">
        <f>VLOOKUP(L3981,'User input'!$D$6:$E$16,2,FALSE)</f>
        <v>Megawidget M</v>
      </c>
      <c r="P3981" s="10">
        <f>VLOOKUP(L3981,'User input'!$D$6:$G$16,3,FALSE)</f>
        <v>1.29</v>
      </c>
      <c r="Q3981" s="10">
        <f>VLOOKUP(L3981,'User input'!$D$6:$G$16,4,FALSE)</f>
        <v>24</v>
      </c>
      <c r="R3981" s="10">
        <f t="shared" si="251"/>
        <v>1008</v>
      </c>
      <c r="S3981" s="27">
        <f t="shared" si="248"/>
        <v>1300.32</v>
      </c>
      <c r="T3981" s="27">
        <f>IF(K3981&lt;'User input'!$I$9,'User input'!$J$8,IF(K3981&lt;'User input'!$I$10,'User input'!$J$9,IF(K3981&lt;'User input'!$I$11,'User input'!$J$10,'User input'!$J$11)))*S3981</f>
        <v>39.009599999999999</v>
      </c>
      <c r="U3981" s="27">
        <f>K3981*'User input'!$J$17+'User input'!$J$16</f>
        <v>0.5</v>
      </c>
    </row>
    <row r="3982" spans="1:21" x14ac:dyDescent="0.25">
      <c r="A3982" s="17">
        <v>4087</v>
      </c>
      <c r="B3982" s="6" t="s">
        <v>4436</v>
      </c>
      <c r="C3982" s="6" t="s">
        <v>2640</v>
      </c>
      <c r="D3982" s="6" t="s">
        <v>90</v>
      </c>
      <c r="E3982" s="6" t="s">
        <v>29</v>
      </c>
      <c r="F3982" s="15">
        <v>60</v>
      </c>
      <c r="G3982" s="6" t="s">
        <v>8983</v>
      </c>
      <c r="H3982" s="6" t="s">
        <v>1034</v>
      </c>
      <c r="I3982" s="6" t="s">
        <v>25</v>
      </c>
      <c r="J3982" s="7">
        <v>44222</v>
      </c>
      <c r="K3982" s="15">
        <v>100</v>
      </c>
      <c r="L3982" s="6" t="s">
        <v>52</v>
      </c>
      <c r="M3982" s="6">
        <f t="shared" si="249"/>
        <v>2021</v>
      </c>
      <c r="N3982" s="6">
        <f t="shared" si="250"/>
        <v>1</v>
      </c>
      <c r="O3982" s="6" t="str">
        <f>VLOOKUP(L3982,'User input'!$D$6:$E$16,2,FALSE)</f>
        <v>Megawidget S</v>
      </c>
      <c r="P3982" s="6">
        <f>VLOOKUP(L3982,'User input'!$D$6:$G$16,3,FALSE)</f>
        <v>0.69</v>
      </c>
      <c r="Q3982" s="6">
        <f>VLOOKUP(L3982,'User input'!$D$6:$G$16,4,FALSE)</f>
        <v>24</v>
      </c>
      <c r="R3982" s="6">
        <f t="shared" si="251"/>
        <v>2400</v>
      </c>
      <c r="S3982" s="26">
        <f t="shared" si="248"/>
        <v>1655.9999999999998</v>
      </c>
      <c r="T3982" s="26">
        <f>IF(K3982&lt;'User input'!$I$9,'User input'!$J$8,IF(K3982&lt;'User input'!$I$10,'User input'!$J$9,IF(K3982&lt;'User input'!$I$11,'User input'!$J$10,'User input'!$J$11)))*S3982</f>
        <v>115.92</v>
      </c>
      <c r="U3982" s="26">
        <f>K3982*'User input'!$J$17+'User input'!$J$16</f>
        <v>0.5</v>
      </c>
    </row>
    <row r="3983" spans="1:21" x14ac:dyDescent="0.25">
      <c r="A3983" s="18">
        <v>4088</v>
      </c>
      <c r="B3983" s="10" t="s">
        <v>6532</v>
      </c>
      <c r="C3983" s="10" t="s">
        <v>3790</v>
      </c>
      <c r="D3983" s="10" t="s">
        <v>15</v>
      </c>
      <c r="E3983" s="10" t="s">
        <v>16</v>
      </c>
      <c r="F3983" s="16">
        <v>90</v>
      </c>
      <c r="G3983" s="10" t="s">
        <v>8984</v>
      </c>
      <c r="H3983" s="10" t="s">
        <v>952</v>
      </c>
      <c r="I3983" s="10" t="s">
        <v>93</v>
      </c>
      <c r="J3983" s="11">
        <v>44459</v>
      </c>
      <c r="K3983" s="16">
        <v>103</v>
      </c>
      <c r="L3983" s="10" t="s">
        <v>99</v>
      </c>
      <c r="M3983" s="10">
        <f t="shared" si="249"/>
        <v>2021</v>
      </c>
      <c r="N3983" s="10">
        <f t="shared" si="250"/>
        <v>9</v>
      </c>
      <c r="O3983" s="10" t="str">
        <f>VLOOKUP(L3983,'User input'!$D$6:$E$16,2,FALSE)</f>
        <v>Superwossname</v>
      </c>
      <c r="P3983" s="10">
        <f>VLOOKUP(L3983,'User input'!$D$6:$G$16,3,FALSE)</f>
        <v>3.49</v>
      </c>
      <c r="Q3983" s="10">
        <f>VLOOKUP(L3983,'User input'!$D$6:$G$16,4,FALSE)</f>
        <v>20</v>
      </c>
      <c r="R3983" s="10">
        <f t="shared" si="251"/>
        <v>2060</v>
      </c>
      <c r="S3983" s="27">
        <f t="shared" si="248"/>
        <v>7189.4000000000005</v>
      </c>
      <c r="T3983" s="27">
        <f>IF(K3983&lt;'User input'!$I$9,'User input'!$J$8,IF(K3983&lt;'User input'!$I$10,'User input'!$J$9,IF(K3983&lt;'User input'!$I$11,'User input'!$J$10,'User input'!$J$11)))*S3983</f>
        <v>503.2580000000001</v>
      </c>
      <c r="U3983" s="27">
        <f>K3983*'User input'!$J$17+'User input'!$J$16</f>
        <v>0.5</v>
      </c>
    </row>
    <row r="3984" spans="1:21" x14ac:dyDescent="0.25">
      <c r="A3984" s="17">
        <v>4089</v>
      </c>
      <c r="B3984" s="6" t="s">
        <v>1103</v>
      </c>
      <c r="C3984" s="6" t="s">
        <v>3928</v>
      </c>
      <c r="D3984" s="6" t="s">
        <v>28</v>
      </c>
      <c r="E3984" s="6" t="s">
        <v>29</v>
      </c>
      <c r="F3984" s="15">
        <v>30</v>
      </c>
      <c r="G3984" s="6" t="s">
        <v>8985</v>
      </c>
      <c r="H3984" s="6" t="s">
        <v>451</v>
      </c>
      <c r="I3984" s="6" t="s">
        <v>185</v>
      </c>
      <c r="J3984" s="7">
        <v>44017</v>
      </c>
      <c r="K3984" s="15">
        <v>5</v>
      </c>
      <c r="L3984" s="6" t="s">
        <v>157</v>
      </c>
      <c r="M3984" s="6">
        <f t="shared" si="249"/>
        <v>2020</v>
      </c>
      <c r="N3984" s="6">
        <f t="shared" si="250"/>
        <v>7</v>
      </c>
      <c r="O3984" s="6" t="str">
        <f>VLOOKUP(L3984,'User input'!$D$6:$E$16,2,FALSE)</f>
        <v>Ultrathing V3</v>
      </c>
      <c r="P3984" s="6">
        <f>VLOOKUP(L3984,'User input'!$D$6:$G$16,3,FALSE)</f>
        <v>3.39</v>
      </c>
      <c r="Q3984" s="6">
        <f>VLOOKUP(L3984,'User input'!$D$6:$G$16,4,FALSE)</f>
        <v>24</v>
      </c>
      <c r="R3984" s="6">
        <f t="shared" si="251"/>
        <v>120</v>
      </c>
      <c r="S3984" s="26">
        <f t="shared" si="248"/>
        <v>406.8</v>
      </c>
      <c r="T3984" s="26">
        <f>IF(K3984&lt;'User input'!$I$9,'User input'!$J$8,IF(K3984&lt;'User input'!$I$10,'User input'!$J$9,IF(K3984&lt;'User input'!$I$11,'User input'!$J$10,'User input'!$J$11)))*S3984</f>
        <v>0</v>
      </c>
      <c r="U3984" s="26">
        <f>K3984*'User input'!$J$17+'User input'!$J$16</f>
        <v>0.5</v>
      </c>
    </row>
    <row r="3985" spans="1:21" x14ac:dyDescent="0.25">
      <c r="A3985" s="18">
        <v>4090</v>
      </c>
      <c r="B3985" s="10" t="s">
        <v>1999</v>
      </c>
      <c r="C3985" s="10" t="s">
        <v>2999</v>
      </c>
      <c r="D3985" s="10" t="s">
        <v>28</v>
      </c>
      <c r="E3985" s="10" t="s">
        <v>29</v>
      </c>
      <c r="F3985" s="16">
        <v>60</v>
      </c>
      <c r="G3985" s="10" t="s">
        <v>8986</v>
      </c>
      <c r="H3985" s="10" t="s">
        <v>2727</v>
      </c>
      <c r="I3985" s="10" t="s">
        <v>32</v>
      </c>
      <c r="J3985" s="11">
        <v>43507</v>
      </c>
      <c r="K3985" s="16">
        <v>39</v>
      </c>
      <c r="L3985" s="10" t="s">
        <v>62</v>
      </c>
      <c r="M3985" s="10">
        <f t="shared" si="249"/>
        <v>2019</v>
      </c>
      <c r="N3985" s="10">
        <f t="shared" si="250"/>
        <v>2</v>
      </c>
      <c r="O3985" s="10" t="str">
        <f>VLOOKUP(L3985,'User input'!$D$6:$E$16,2,FALSE)</f>
        <v>Ultrathing V4</v>
      </c>
      <c r="P3985" s="10">
        <f>VLOOKUP(L3985,'User input'!$D$6:$G$16,3,FALSE)</f>
        <v>3.99</v>
      </c>
      <c r="Q3985" s="10">
        <f>VLOOKUP(L3985,'User input'!$D$6:$G$16,4,FALSE)</f>
        <v>24</v>
      </c>
      <c r="R3985" s="10">
        <f t="shared" si="251"/>
        <v>936</v>
      </c>
      <c r="S3985" s="27">
        <f t="shared" si="248"/>
        <v>3734.6400000000003</v>
      </c>
      <c r="T3985" s="27">
        <f>IF(K3985&lt;'User input'!$I$9,'User input'!$J$8,IF(K3985&lt;'User input'!$I$10,'User input'!$J$9,IF(K3985&lt;'User input'!$I$11,'User input'!$J$10,'User input'!$J$11)))*S3985</f>
        <v>112.03920000000001</v>
      </c>
      <c r="U3985" s="27">
        <f>K3985*'User input'!$J$17+'User input'!$J$16</f>
        <v>0.5</v>
      </c>
    </row>
    <row r="3986" spans="1:21" x14ac:dyDescent="0.25">
      <c r="A3986" s="17">
        <v>4091</v>
      </c>
      <c r="B3986" s="6" t="s">
        <v>8987</v>
      </c>
      <c r="C3986" s="6" t="s">
        <v>1104</v>
      </c>
      <c r="D3986" s="6" t="s">
        <v>15</v>
      </c>
      <c r="E3986" s="6" t="s">
        <v>16</v>
      </c>
      <c r="F3986" s="15">
        <v>30</v>
      </c>
      <c r="G3986" s="6" t="s">
        <v>8988</v>
      </c>
      <c r="H3986" s="6" t="s">
        <v>3670</v>
      </c>
      <c r="I3986" s="6" t="s">
        <v>176</v>
      </c>
      <c r="J3986" s="7">
        <v>44207</v>
      </c>
      <c r="K3986" s="15">
        <v>10</v>
      </c>
      <c r="L3986" s="6" t="s">
        <v>33</v>
      </c>
      <c r="M3986" s="6">
        <f t="shared" si="249"/>
        <v>2021</v>
      </c>
      <c r="N3986" s="6">
        <f t="shared" si="250"/>
        <v>1</v>
      </c>
      <c r="O3986" s="6" t="str">
        <f>VLOOKUP(L3986,'User input'!$D$6:$E$16,2,FALSE)</f>
        <v>Megawidget L</v>
      </c>
      <c r="P3986" s="6">
        <f>VLOOKUP(L3986,'User input'!$D$6:$G$16,3,FALSE)</f>
        <v>1.79</v>
      </c>
      <c r="Q3986" s="6">
        <f>VLOOKUP(L3986,'User input'!$D$6:$G$16,4,FALSE)</f>
        <v>24</v>
      </c>
      <c r="R3986" s="6">
        <f t="shared" si="251"/>
        <v>240</v>
      </c>
      <c r="S3986" s="26">
        <f t="shared" si="248"/>
        <v>429.6</v>
      </c>
      <c r="T3986" s="26">
        <f>IF(K3986&lt;'User input'!$I$9,'User input'!$J$8,IF(K3986&lt;'User input'!$I$10,'User input'!$J$9,IF(K3986&lt;'User input'!$I$11,'User input'!$J$10,'User input'!$J$11)))*S3986</f>
        <v>0</v>
      </c>
      <c r="U3986" s="26">
        <f>K3986*'User input'!$J$17+'User input'!$J$16</f>
        <v>0.5</v>
      </c>
    </row>
    <row r="3987" spans="1:21" x14ac:dyDescent="0.25">
      <c r="A3987" s="18">
        <v>4092</v>
      </c>
      <c r="B3987" s="10" t="s">
        <v>8989</v>
      </c>
      <c r="C3987" s="10" t="s">
        <v>8748</v>
      </c>
      <c r="D3987" s="10" t="s">
        <v>15</v>
      </c>
      <c r="E3987" s="10" t="s">
        <v>16</v>
      </c>
      <c r="F3987" s="16">
        <v>30</v>
      </c>
      <c r="G3987" s="10" t="s">
        <v>8990</v>
      </c>
      <c r="H3987" s="10" t="s">
        <v>2408</v>
      </c>
      <c r="I3987" s="10" t="s">
        <v>32</v>
      </c>
      <c r="J3987" s="11">
        <v>44094</v>
      </c>
      <c r="K3987" s="16">
        <v>59</v>
      </c>
      <c r="L3987" s="10" t="s">
        <v>44</v>
      </c>
      <c r="M3987" s="10">
        <f t="shared" si="249"/>
        <v>2020</v>
      </c>
      <c r="N3987" s="10">
        <f t="shared" si="250"/>
        <v>9</v>
      </c>
      <c r="O3987" s="10" t="str">
        <f>VLOOKUP(L3987,'User input'!$D$6:$E$16,2,FALSE)</f>
        <v>Gigastuff</v>
      </c>
      <c r="P3987" s="10">
        <f>VLOOKUP(L3987,'User input'!$D$6:$G$16,3,FALSE)</f>
        <v>1.89</v>
      </c>
      <c r="Q3987" s="10">
        <f>VLOOKUP(L3987,'User input'!$D$6:$G$16,4,FALSE)</f>
        <v>18</v>
      </c>
      <c r="R3987" s="10">
        <f t="shared" si="251"/>
        <v>1062</v>
      </c>
      <c r="S3987" s="27">
        <f t="shared" si="248"/>
        <v>2007.1799999999998</v>
      </c>
      <c r="T3987" s="27">
        <f>IF(K3987&lt;'User input'!$I$9,'User input'!$J$8,IF(K3987&lt;'User input'!$I$10,'User input'!$J$9,IF(K3987&lt;'User input'!$I$11,'User input'!$J$10,'User input'!$J$11)))*S3987</f>
        <v>100.35899999999999</v>
      </c>
      <c r="U3987" s="27">
        <f>K3987*'User input'!$J$17+'User input'!$J$16</f>
        <v>0.5</v>
      </c>
    </row>
    <row r="3988" spans="1:21" x14ac:dyDescent="0.25">
      <c r="A3988" s="17">
        <v>4093</v>
      </c>
      <c r="B3988" s="6" t="s">
        <v>45</v>
      </c>
      <c r="C3988" s="6" t="s">
        <v>371</v>
      </c>
      <c r="D3988" s="6" t="s">
        <v>28</v>
      </c>
      <c r="E3988" s="6" t="s">
        <v>29</v>
      </c>
      <c r="F3988" s="15">
        <v>60</v>
      </c>
      <c r="G3988" s="6" t="s">
        <v>8991</v>
      </c>
      <c r="H3988" s="6" t="s">
        <v>3147</v>
      </c>
      <c r="I3988" s="6" t="s">
        <v>32</v>
      </c>
      <c r="J3988" s="7">
        <v>44429</v>
      </c>
      <c r="K3988" s="15">
        <v>38</v>
      </c>
      <c r="L3988" s="6" t="s">
        <v>20</v>
      </c>
      <c r="M3988" s="6">
        <f t="shared" si="249"/>
        <v>2021</v>
      </c>
      <c r="N3988" s="6">
        <f t="shared" si="250"/>
        <v>8</v>
      </c>
      <c r="O3988" s="6" t="str">
        <f>VLOOKUP(L3988,'User input'!$D$6:$E$16,2,FALSE)</f>
        <v>Hyperwotsit</v>
      </c>
      <c r="P3988" s="6">
        <f>VLOOKUP(L3988,'User input'!$D$6:$G$16,3,FALSE)</f>
        <v>2.0099999999999998</v>
      </c>
      <c r="Q3988" s="6">
        <f>VLOOKUP(L3988,'User input'!$D$6:$G$16,4,FALSE)</f>
        <v>20</v>
      </c>
      <c r="R3988" s="6">
        <f t="shared" si="251"/>
        <v>760</v>
      </c>
      <c r="S3988" s="26">
        <f t="shared" si="248"/>
        <v>1527.6</v>
      </c>
      <c r="T3988" s="26">
        <f>IF(K3988&lt;'User input'!$I$9,'User input'!$J$8,IF(K3988&lt;'User input'!$I$10,'User input'!$J$9,IF(K3988&lt;'User input'!$I$11,'User input'!$J$10,'User input'!$J$11)))*S3988</f>
        <v>45.827999999999996</v>
      </c>
      <c r="U3988" s="26">
        <f>K3988*'User input'!$J$17+'User input'!$J$16</f>
        <v>0.5</v>
      </c>
    </row>
    <row r="3989" spans="1:21" x14ac:dyDescent="0.25">
      <c r="A3989" s="18">
        <v>4094</v>
      </c>
      <c r="B3989" s="10" t="s">
        <v>8992</v>
      </c>
      <c r="C3989" s="10" t="s">
        <v>3410</v>
      </c>
      <c r="D3989" s="10" t="s">
        <v>115</v>
      </c>
      <c r="E3989" s="10" t="s">
        <v>16</v>
      </c>
      <c r="F3989" s="16">
        <v>90</v>
      </c>
      <c r="G3989" s="10" t="s">
        <v>8993</v>
      </c>
      <c r="H3989" s="10" t="s">
        <v>893</v>
      </c>
      <c r="I3989" s="10" t="s">
        <v>32</v>
      </c>
      <c r="J3989" s="11">
        <v>44060</v>
      </c>
      <c r="K3989" s="16">
        <v>78</v>
      </c>
      <c r="L3989" s="10" t="s">
        <v>44</v>
      </c>
      <c r="M3989" s="10">
        <f t="shared" si="249"/>
        <v>2020</v>
      </c>
      <c r="N3989" s="10">
        <f t="shared" si="250"/>
        <v>8</v>
      </c>
      <c r="O3989" s="10" t="str">
        <f>VLOOKUP(L3989,'User input'!$D$6:$E$16,2,FALSE)</f>
        <v>Gigastuff</v>
      </c>
      <c r="P3989" s="10">
        <f>VLOOKUP(L3989,'User input'!$D$6:$G$16,3,FALSE)</f>
        <v>1.89</v>
      </c>
      <c r="Q3989" s="10">
        <f>VLOOKUP(L3989,'User input'!$D$6:$G$16,4,FALSE)</f>
        <v>18</v>
      </c>
      <c r="R3989" s="10">
        <f t="shared" si="251"/>
        <v>1404</v>
      </c>
      <c r="S3989" s="27">
        <f t="shared" si="248"/>
        <v>2653.56</v>
      </c>
      <c r="T3989" s="27">
        <f>IF(K3989&lt;'User input'!$I$9,'User input'!$J$8,IF(K3989&lt;'User input'!$I$10,'User input'!$J$9,IF(K3989&lt;'User input'!$I$11,'User input'!$J$10,'User input'!$J$11)))*S3989</f>
        <v>132.678</v>
      </c>
      <c r="U3989" s="27">
        <f>K3989*'User input'!$J$17+'User input'!$J$16</f>
        <v>0.5</v>
      </c>
    </row>
    <row r="3990" spans="1:21" x14ac:dyDescent="0.25">
      <c r="A3990" s="17">
        <v>4095</v>
      </c>
      <c r="B3990" s="6" t="s">
        <v>5929</v>
      </c>
      <c r="C3990" s="6" t="s">
        <v>5094</v>
      </c>
      <c r="D3990" s="6" t="s">
        <v>49</v>
      </c>
      <c r="E3990" s="6" t="s">
        <v>16</v>
      </c>
      <c r="F3990" s="15">
        <v>60</v>
      </c>
      <c r="G3990" s="6" t="s">
        <v>8994</v>
      </c>
      <c r="H3990" s="6" t="s">
        <v>82</v>
      </c>
      <c r="I3990" s="6" t="s">
        <v>32</v>
      </c>
      <c r="J3990" s="7">
        <v>43494</v>
      </c>
      <c r="K3990" s="15">
        <v>60</v>
      </c>
      <c r="L3990" s="6" t="s">
        <v>52</v>
      </c>
      <c r="M3990" s="6">
        <f t="shared" si="249"/>
        <v>2019</v>
      </c>
      <c r="N3990" s="6">
        <f t="shared" si="250"/>
        <v>1</v>
      </c>
      <c r="O3990" s="6" t="str">
        <f>VLOOKUP(L3990,'User input'!$D$6:$E$16,2,FALSE)</f>
        <v>Megawidget S</v>
      </c>
      <c r="P3990" s="6">
        <f>VLOOKUP(L3990,'User input'!$D$6:$G$16,3,FALSE)</f>
        <v>0.69</v>
      </c>
      <c r="Q3990" s="6">
        <f>VLOOKUP(L3990,'User input'!$D$6:$G$16,4,FALSE)</f>
        <v>24</v>
      </c>
      <c r="R3990" s="6">
        <f t="shared" si="251"/>
        <v>1440</v>
      </c>
      <c r="S3990" s="26">
        <f t="shared" si="248"/>
        <v>993.59999999999991</v>
      </c>
      <c r="T3990" s="26">
        <f>IF(K3990&lt;'User input'!$I$9,'User input'!$J$8,IF(K3990&lt;'User input'!$I$10,'User input'!$J$9,IF(K3990&lt;'User input'!$I$11,'User input'!$J$10,'User input'!$J$11)))*S3990</f>
        <v>49.68</v>
      </c>
      <c r="U3990" s="26">
        <f>K3990*'User input'!$J$17+'User input'!$J$16</f>
        <v>0.5</v>
      </c>
    </row>
    <row r="3991" spans="1:21" x14ac:dyDescent="0.25">
      <c r="A3991" s="18">
        <v>4096</v>
      </c>
      <c r="B3991" s="10" t="s">
        <v>981</v>
      </c>
      <c r="C3991" s="10" t="s">
        <v>1096</v>
      </c>
      <c r="D3991" s="10" t="s">
        <v>28</v>
      </c>
      <c r="E3991" s="10" t="s">
        <v>29</v>
      </c>
      <c r="F3991" s="16">
        <v>60</v>
      </c>
      <c r="G3991" s="10" t="s">
        <v>8995</v>
      </c>
      <c r="H3991" s="10" t="s">
        <v>7314</v>
      </c>
      <c r="I3991" s="10" t="s">
        <v>1121</v>
      </c>
      <c r="J3991" s="11">
        <v>44244</v>
      </c>
      <c r="K3991" s="16">
        <v>105</v>
      </c>
      <c r="L3991" s="10" t="s">
        <v>20</v>
      </c>
      <c r="M3991" s="10">
        <f t="shared" si="249"/>
        <v>2021</v>
      </c>
      <c r="N3991" s="10">
        <f t="shared" si="250"/>
        <v>2</v>
      </c>
      <c r="O3991" s="10" t="str">
        <f>VLOOKUP(L3991,'User input'!$D$6:$E$16,2,FALSE)</f>
        <v>Hyperwotsit</v>
      </c>
      <c r="P3991" s="10">
        <f>VLOOKUP(L3991,'User input'!$D$6:$G$16,3,FALSE)</f>
        <v>2.0099999999999998</v>
      </c>
      <c r="Q3991" s="10">
        <f>VLOOKUP(L3991,'User input'!$D$6:$G$16,4,FALSE)</f>
        <v>20</v>
      </c>
      <c r="R3991" s="10">
        <f t="shared" si="251"/>
        <v>2100</v>
      </c>
      <c r="S3991" s="27">
        <f t="shared" si="248"/>
        <v>4221</v>
      </c>
      <c r="T3991" s="27">
        <f>IF(K3991&lt;'User input'!$I$9,'User input'!$J$8,IF(K3991&lt;'User input'!$I$10,'User input'!$J$9,IF(K3991&lt;'User input'!$I$11,'User input'!$J$10,'User input'!$J$11)))*S3991</f>
        <v>295.47000000000003</v>
      </c>
      <c r="U3991" s="27">
        <f>K3991*'User input'!$J$17+'User input'!$J$16</f>
        <v>0.5</v>
      </c>
    </row>
    <row r="3992" spans="1:21" x14ac:dyDescent="0.25">
      <c r="A3992" s="17">
        <v>4097</v>
      </c>
      <c r="B3992" s="6" t="s">
        <v>7007</v>
      </c>
      <c r="C3992" s="6" t="s">
        <v>3904</v>
      </c>
      <c r="D3992" s="6" t="s">
        <v>28</v>
      </c>
      <c r="E3992" s="6" t="s">
        <v>29</v>
      </c>
      <c r="F3992" s="15">
        <v>60</v>
      </c>
      <c r="G3992" s="6" t="s">
        <v>8996</v>
      </c>
      <c r="H3992" s="6" t="s">
        <v>458</v>
      </c>
      <c r="I3992" s="6" t="s">
        <v>32</v>
      </c>
      <c r="J3992" s="7">
        <v>44264</v>
      </c>
      <c r="K3992" s="15">
        <v>32</v>
      </c>
      <c r="L3992" s="6" t="s">
        <v>157</v>
      </c>
      <c r="M3992" s="6">
        <f t="shared" si="249"/>
        <v>2021</v>
      </c>
      <c r="N3992" s="6">
        <f t="shared" si="250"/>
        <v>3</v>
      </c>
      <c r="O3992" s="6" t="str">
        <f>VLOOKUP(L3992,'User input'!$D$6:$E$16,2,FALSE)</f>
        <v>Ultrathing V3</v>
      </c>
      <c r="P3992" s="6">
        <f>VLOOKUP(L3992,'User input'!$D$6:$G$16,3,FALSE)</f>
        <v>3.39</v>
      </c>
      <c r="Q3992" s="6">
        <f>VLOOKUP(L3992,'User input'!$D$6:$G$16,4,FALSE)</f>
        <v>24</v>
      </c>
      <c r="R3992" s="6">
        <f t="shared" si="251"/>
        <v>768</v>
      </c>
      <c r="S3992" s="26">
        <f t="shared" si="248"/>
        <v>2603.52</v>
      </c>
      <c r="T3992" s="26">
        <f>IF(K3992&lt;'User input'!$I$9,'User input'!$J$8,IF(K3992&lt;'User input'!$I$10,'User input'!$J$9,IF(K3992&lt;'User input'!$I$11,'User input'!$J$10,'User input'!$J$11)))*S3992</f>
        <v>78.105599999999995</v>
      </c>
      <c r="U3992" s="26">
        <f>K3992*'User input'!$J$17+'User input'!$J$16</f>
        <v>0.5</v>
      </c>
    </row>
    <row r="3993" spans="1:21" x14ac:dyDescent="0.25">
      <c r="A3993" s="18">
        <v>4098</v>
      </c>
      <c r="B3993" s="10" t="s">
        <v>8997</v>
      </c>
      <c r="C3993" s="10" t="s">
        <v>1468</v>
      </c>
      <c r="D3993" s="10" t="s">
        <v>28</v>
      </c>
      <c r="E3993" s="10" t="s">
        <v>29</v>
      </c>
      <c r="F3993" s="16">
        <v>60</v>
      </c>
      <c r="G3993" s="10" t="s">
        <v>8998</v>
      </c>
      <c r="H3993" s="10" t="s">
        <v>5730</v>
      </c>
      <c r="I3993" s="10" t="s">
        <v>176</v>
      </c>
      <c r="J3993" s="11">
        <v>44437</v>
      </c>
      <c r="K3993" s="16">
        <v>56</v>
      </c>
      <c r="L3993" s="10" t="s">
        <v>99</v>
      </c>
      <c r="M3993" s="10">
        <f t="shared" si="249"/>
        <v>2021</v>
      </c>
      <c r="N3993" s="10">
        <f t="shared" si="250"/>
        <v>8</v>
      </c>
      <c r="O3993" s="10" t="str">
        <f>VLOOKUP(L3993,'User input'!$D$6:$E$16,2,FALSE)</f>
        <v>Superwossname</v>
      </c>
      <c r="P3993" s="10">
        <f>VLOOKUP(L3993,'User input'!$D$6:$G$16,3,FALSE)</f>
        <v>3.49</v>
      </c>
      <c r="Q3993" s="10">
        <f>VLOOKUP(L3993,'User input'!$D$6:$G$16,4,FALSE)</f>
        <v>20</v>
      </c>
      <c r="R3993" s="10">
        <f t="shared" si="251"/>
        <v>1120</v>
      </c>
      <c r="S3993" s="27">
        <f t="shared" si="248"/>
        <v>3908.8</v>
      </c>
      <c r="T3993" s="27">
        <f>IF(K3993&lt;'User input'!$I$9,'User input'!$J$8,IF(K3993&lt;'User input'!$I$10,'User input'!$J$9,IF(K3993&lt;'User input'!$I$11,'User input'!$J$10,'User input'!$J$11)))*S3993</f>
        <v>195.44000000000003</v>
      </c>
      <c r="U3993" s="27">
        <f>K3993*'User input'!$J$17+'User input'!$J$16</f>
        <v>0.5</v>
      </c>
    </row>
    <row r="3994" spans="1:21" x14ac:dyDescent="0.25">
      <c r="A3994" s="17">
        <v>4099</v>
      </c>
      <c r="B3994" s="6" t="s">
        <v>7531</v>
      </c>
      <c r="C3994" s="6" t="s">
        <v>3085</v>
      </c>
      <c r="D3994" s="6" t="s">
        <v>28</v>
      </c>
      <c r="E3994" s="6" t="s">
        <v>29</v>
      </c>
      <c r="F3994" s="15">
        <v>30</v>
      </c>
      <c r="G3994" s="6" t="s">
        <v>8999</v>
      </c>
      <c r="H3994" s="6" t="s">
        <v>8089</v>
      </c>
      <c r="I3994" s="6" t="s">
        <v>43</v>
      </c>
      <c r="J3994" s="7">
        <v>43669</v>
      </c>
      <c r="K3994" s="15">
        <v>42</v>
      </c>
      <c r="L3994" s="6" t="s">
        <v>44</v>
      </c>
      <c r="M3994" s="6">
        <f t="shared" si="249"/>
        <v>2019</v>
      </c>
      <c r="N3994" s="6">
        <f t="shared" si="250"/>
        <v>7</v>
      </c>
      <c r="O3994" s="6" t="str">
        <f>VLOOKUP(L3994,'User input'!$D$6:$E$16,2,FALSE)</f>
        <v>Gigastuff</v>
      </c>
      <c r="P3994" s="6">
        <f>VLOOKUP(L3994,'User input'!$D$6:$G$16,3,FALSE)</f>
        <v>1.89</v>
      </c>
      <c r="Q3994" s="6">
        <f>VLOOKUP(L3994,'User input'!$D$6:$G$16,4,FALSE)</f>
        <v>18</v>
      </c>
      <c r="R3994" s="6">
        <f t="shared" si="251"/>
        <v>756</v>
      </c>
      <c r="S3994" s="26">
        <f t="shared" si="248"/>
        <v>1428.84</v>
      </c>
      <c r="T3994" s="26">
        <f>IF(K3994&lt;'User input'!$I$9,'User input'!$J$8,IF(K3994&lt;'User input'!$I$10,'User input'!$J$9,IF(K3994&lt;'User input'!$I$11,'User input'!$J$10,'User input'!$J$11)))*S3994</f>
        <v>42.865199999999994</v>
      </c>
      <c r="U3994" s="26">
        <f>K3994*'User input'!$J$17+'User input'!$J$16</f>
        <v>0.5</v>
      </c>
    </row>
    <row r="3995" spans="1:21" x14ac:dyDescent="0.25">
      <c r="A3995" s="18">
        <v>4100</v>
      </c>
      <c r="B3995" s="10" t="s">
        <v>807</v>
      </c>
      <c r="C3995" s="10" t="s">
        <v>1920</v>
      </c>
      <c r="D3995" s="10" t="s">
        <v>28</v>
      </c>
      <c r="E3995" s="10" t="s">
        <v>29</v>
      </c>
      <c r="F3995" s="16">
        <v>30</v>
      </c>
      <c r="G3995" s="10" t="s">
        <v>9000</v>
      </c>
      <c r="H3995" s="10" t="s">
        <v>9001</v>
      </c>
      <c r="I3995" s="10" t="s">
        <v>32</v>
      </c>
      <c r="J3995" s="11">
        <v>44222</v>
      </c>
      <c r="K3995" s="16">
        <v>64</v>
      </c>
      <c r="L3995" s="10" t="s">
        <v>44</v>
      </c>
      <c r="M3995" s="10">
        <f t="shared" si="249"/>
        <v>2021</v>
      </c>
      <c r="N3995" s="10">
        <f t="shared" si="250"/>
        <v>1</v>
      </c>
      <c r="O3995" s="10" t="str">
        <f>VLOOKUP(L3995,'User input'!$D$6:$E$16,2,FALSE)</f>
        <v>Gigastuff</v>
      </c>
      <c r="P3995" s="10">
        <f>VLOOKUP(L3995,'User input'!$D$6:$G$16,3,FALSE)</f>
        <v>1.89</v>
      </c>
      <c r="Q3995" s="10">
        <f>VLOOKUP(L3995,'User input'!$D$6:$G$16,4,FALSE)</f>
        <v>18</v>
      </c>
      <c r="R3995" s="10">
        <f t="shared" si="251"/>
        <v>1152</v>
      </c>
      <c r="S3995" s="27">
        <f t="shared" si="248"/>
        <v>2177.2799999999997</v>
      </c>
      <c r="T3995" s="27">
        <f>IF(K3995&lt;'User input'!$I$9,'User input'!$J$8,IF(K3995&lt;'User input'!$I$10,'User input'!$J$9,IF(K3995&lt;'User input'!$I$11,'User input'!$J$10,'User input'!$J$11)))*S3995</f>
        <v>108.86399999999999</v>
      </c>
      <c r="U3995" s="27">
        <f>K3995*'User input'!$J$17+'User input'!$J$16</f>
        <v>0.5</v>
      </c>
    </row>
    <row r="3996" spans="1:21" x14ac:dyDescent="0.25">
      <c r="A3996" s="17">
        <v>4101</v>
      </c>
      <c r="B3996" s="6" t="s">
        <v>9002</v>
      </c>
      <c r="C3996" s="6" t="s">
        <v>7526</v>
      </c>
      <c r="D3996" s="6" t="s">
        <v>15</v>
      </c>
      <c r="E3996" s="6" t="s">
        <v>16</v>
      </c>
      <c r="F3996" s="15">
        <v>60</v>
      </c>
      <c r="G3996" s="6" t="s">
        <v>9003</v>
      </c>
      <c r="H3996" s="6" t="s">
        <v>3184</v>
      </c>
      <c r="I3996" s="6" t="s">
        <v>815</v>
      </c>
      <c r="J3996" s="7">
        <v>44126</v>
      </c>
      <c r="K3996" s="15">
        <v>54</v>
      </c>
      <c r="L3996" s="6" t="s">
        <v>44</v>
      </c>
      <c r="M3996" s="6">
        <f t="shared" si="249"/>
        <v>2020</v>
      </c>
      <c r="N3996" s="6">
        <f t="shared" si="250"/>
        <v>10</v>
      </c>
      <c r="O3996" s="6" t="str">
        <f>VLOOKUP(L3996,'User input'!$D$6:$E$16,2,FALSE)</f>
        <v>Gigastuff</v>
      </c>
      <c r="P3996" s="6">
        <f>VLOOKUP(L3996,'User input'!$D$6:$G$16,3,FALSE)</f>
        <v>1.89</v>
      </c>
      <c r="Q3996" s="6">
        <f>VLOOKUP(L3996,'User input'!$D$6:$G$16,4,FALSE)</f>
        <v>18</v>
      </c>
      <c r="R3996" s="6">
        <f t="shared" si="251"/>
        <v>972</v>
      </c>
      <c r="S3996" s="26">
        <f t="shared" si="248"/>
        <v>1837.08</v>
      </c>
      <c r="T3996" s="26">
        <f>IF(K3996&lt;'User input'!$I$9,'User input'!$J$8,IF(K3996&lt;'User input'!$I$10,'User input'!$J$9,IF(K3996&lt;'User input'!$I$11,'User input'!$J$10,'User input'!$J$11)))*S3996</f>
        <v>91.853999999999999</v>
      </c>
      <c r="U3996" s="26">
        <f>K3996*'User input'!$J$17+'User input'!$J$16</f>
        <v>0.5</v>
      </c>
    </row>
    <row r="3997" spans="1:21" x14ac:dyDescent="0.25">
      <c r="A3997" s="18">
        <v>4102</v>
      </c>
      <c r="B3997" s="10" t="s">
        <v>6915</v>
      </c>
      <c r="C3997" s="10" t="s">
        <v>1005</v>
      </c>
      <c r="D3997" s="10" t="s">
        <v>28</v>
      </c>
      <c r="E3997" s="10" t="s">
        <v>29</v>
      </c>
      <c r="F3997" s="16">
        <v>30</v>
      </c>
      <c r="G3997" s="10" t="s">
        <v>9004</v>
      </c>
      <c r="H3997" s="10" t="s">
        <v>2824</v>
      </c>
      <c r="I3997" s="10" t="s">
        <v>19</v>
      </c>
      <c r="J3997" s="11">
        <v>43484</v>
      </c>
      <c r="K3997" s="16">
        <v>28</v>
      </c>
      <c r="L3997" s="10" t="s">
        <v>33</v>
      </c>
      <c r="M3997" s="10">
        <f t="shared" si="249"/>
        <v>2019</v>
      </c>
      <c r="N3997" s="10">
        <f t="shared" si="250"/>
        <v>1</v>
      </c>
      <c r="O3997" s="10" t="str">
        <f>VLOOKUP(L3997,'User input'!$D$6:$E$16,2,FALSE)</f>
        <v>Megawidget L</v>
      </c>
      <c r="P3997" s="10">
        <f>VLOOKUP(L3997,'User input'!$D$6:$G$16,3,FALSE)</f>
        <v>1.79</v>
      </c>
      <c r="Q3997" s="10">
        <f>VLOOKUP(L3997,'User input'!$D$6:$G$16,4,FALSE)</f>
        <v>24</v>
      </c>
      <c r="R3997" s="10">
        <f t="shared" si="251"/>
        <v>672</v>
      </c>
      <c r="S3997" s="27">
        <f t="shared" si="248"/>
        <v>1202.8800000000001</v>
      </c>
      <c r="T3997" s="27">
        <f>IF(K3997&lt;'User input'!$I$9,'User input'!$J$8,IF(K3997&lt;'User input'!$I$10,'User input'!$J$9,IF(K3997&lt;'User input'!$I$11,'User input'!$J$10,'User input'!$J$11)))*S3997</f>
        <v>36.086400000000005</v>
      </c>
      <c r="U3997" s="27">
        <f>K3997*'User input'!$J$17+'User input'!$J$16</f>
        <v>0.5</v>
      </c>
    </row>
    <row r="3998" spans="1:21" x14ac:dyDescent="0.25">
      <c r="A3998" s="17">
        <v>4103</v>
      </c>
      <c r="B3998" s="6" t="s">
        <v>9005</v>
      </c>
      <c r="C3998" s="6" t="s">
        <v>9006</v>
      </c>
      <c r="D3998" s="6" t="s">
        <v>15</v>
      </c>
      <c r="E3998" s="6" t="s">
        <v>16</v>
      </c>
      <c r="F3998" s="15">
        <v>60</v>
      </c>
      <c r="G3998" s="6" t="s">
        <v>9007</v>
      </c>
      <c r="H3998" s="6" t="s">
        <v>2496</v>
      </c>
      <c r="I3998" s="6" t="s">
        <v>32</v>
      </c>
      <c r="J3998" s="7">
        <v>43516</v>
      </c>
      <c r="K3998" s="15">
        <v>55</v>
      </c>
      <c r="L3998" s="6" t="s">
        <v>33</v>
      </c>
      <c r="M3998" s="6">
        <f t="shared" si="249"/>
        <v>2019</v>
      </c>
      <c r="N3998" s="6">
        <f t="shared" si="250"/>
        <v>2</v>
      </c>
      <c r="O3998" s="6" t="str">
        <f>VLOOKUP(L3998,'User input'!$D$6:$E$16,2,FALSE)</f>
        <v>Megawidget L</v>
      </c>
      <c r="P3998" s="6">
        <f>VLOOKUP(L3998,'User input'!$D$6:$G$16,3,FALSE)</f>
        <v>1.79</v>
      </c>
      <c r="Q3998" s="6">
        <f>VLOOKUP(L3998,'User input'!$D$6:$G$16,4,FALSE)</f>
        <v>24</v>
      </c>
      <c r="R3998" s="6">
        <f t="shared" si="251"/>
        <v>1320</v>
      </c>
      <c r="S3998" s="26">
        <f t="shared" si="248"/>
        <v>2362.8000000000002</v>
      </c>
      <c r="T3998" s="26">
        <f>IF(K3998&lt;'User input'!$I$9,'User input'!$J$8,IF(K3998&lt;'User input'!$I$10,'User input'!$J$9,IF(K3998&lt;'User input'!$I$11,'User input'!$J$10,'User input'!$J$11)))*S3998</f>
        <v>118.14000000000001</v>
      </c>
      <c r="U3998" s="26">
        <f>K3998*'User input'!$J$17+'User input'!$J$16</f>
        <v>0.5</v>
      </c>
    </row>
    <row r="3999" spans="1:21" x14ac:dyDescent="0.25">
      <c r="A3999" s="18">
        <v>4104</v>
      </c>
      <c r="B3999" s="10" t="s">
        <v>5069</v>
      </c>
      <c r="C3999" s="10" t="s">
        <v>5155</v>
      </c>
      <c r="D3999" s="10" t="s">
        <v>28</v>
      </c>
      <c r="E3999" s="10" t="s">
        <v>29</v>
      </c>
      <c r="F3999" s="16">
        <v>60</v>
      </c>
      <c r="G3999" s="10" t="s">
        <v>9008</v>
      </c>
      <c r="H3999" s="10" t="s">
        <v>5941</v>
      </c>
      <c r="I3999" s="10" t="s">
        <v>32</v>
      </c>
      <c r="J3999" s="11">
        <v>44413</v>
      </c>
      <c r="K3999" s="16">
        <v>94</v>
      </c>
      <c r="L3999" s="10" t="s">
        <v>39</v>
      </c>
      <c r="M3999" s="10">
        <f t="shared" si="249"/>
        <v>2021</v>
      </c>
      <c r="N3999" s="10">
        <f t="shared" si="250"/>
        <v>8</v>
      </c>
      <c r="O3999" s="10" t="str">
        <f>VLOOKUP(L3999,'User input'!$D$6:$E$16,2,FALSE)</f>
        <v>Ultrathing V1</v>
      </c>
      <c r="P3999" s="10">
        <f>VLOOKUP(L3999,'User input'!$D$6:$G$16,3,FALSE)</f>
        <v>1.79</v>
      </c>
      <c r="Q3999" s="10">
        <f>VLOOKUP(L3999,'User input'!$D$6:$G$16,4,FALSE)</f>
        <v>17</v>
      </c>
      <c r="R3999" s="10">
        <f t="shared" si="251"/>
        <v>1598</v>
      </c>
      <c r="S3999" s="27">
        <f t="shared" si="248"/>
        <v>2860.42</v>
      </c>
      <c r="T3999" s="27">
        <f>IF(K3999&lt;'User input'!$I$9,'User input'!$J$8,IF(K3999&lt;'User input'!$I$10,'User input'!$J$9,IF(K3999&lt;'User input'!$I$11,'User input'!$J$10,'User input'!$J$11)))*S3999</f>
        <v>143.02100000000002</v>
      </c>
      <c r="U3999" s="27">
        <f>K3999*'User input'!$J$17+'User input'!$J$16</f>
        <v>0.5</v>
      </c>
    </row>
    <row r="4000" spans="1:21" x14ac:dyDescent="0.25">
      <c r="A4000" s="17">
        <v>4105</v>
      </c>
      <c r="B4000" s="6" t="s">
        <v>9009</v>
      </c>
      <c r="C4000" s="6" t="s">
        <v>4160</v>
      </c>
      <c r="D4000" s="6" t="s">
        <v>15</v>
      </c>
      <c r="E4000" s="6" t="s">
        <v>16</v>
      </c>
      <c r="F4000" s="15">
        <v>60</v>
      </c>
      <c r="G4000" s="6" t="s">
        <v>9010</v>
      </c>
      <c r="H4000" s="6" t="s">
        <v>6015</v>
      </c>
      <c r="I4000" s="6" t="s">
        <v>32</v>
      </c>
      <c r="J4000" s="7">
        <v>43735</v>
      </c>
      <c r="K4000" s="15">
        <v>68</v>
      </c>
      <c r="L4000" s="6" t="s">
        <v>20</v>
      </c>
      <c r="M4000" s="6">
        <f t="shared" si="249"/>
        <v>2019</v>
      </c>
      <c r="N4000" s="6">
        <f t="shared" si="250"/>
        <v>9</v>
      </c>
      <c r="O4000" s="6" t="str">
        <f>VLOOKUP(L4000,'User input'!$D$6:$E$16,2,FALSE)</f>
        <v>Hyperwotsit</v>
      </c>
      <c r="P4000" s="6">
        <f>VLOOKUP(L4000,'User input'!$D$6:$G$16,3,FALSE)</f>
        <v>2.0099999999999998</v>
      </c>
      <c r="Q4000" s="6">
        <f>VLOOKUP(L4000,'User input'!$D$6:$G$16,4,FALSE)</f>
        <v>20</v>
      </c>
      <c r="R4000" s="6">
        <f t="shared" si="251"/>
        <v>1360</v>
      </c>
      <c r="S4000" s="26">
        <f t="shared" si="248"/>
        <v>2733.6</v>
      </c>
      <c r="T4000" s="26">
        <f>IF(K4000&lt;'User input'!$I$9,'User input'!$J$8,IF(K4000&lt;'User input'!$I$10,'User input'!$J$9,IF(K4000&lt;'User input'!$I$11,'User input'!$J$10,'User input'!$J$11)))*S4000</f>
        <v>136.68</v>
      </c>
      <c r="U4000" s="26">
        <f>K4000*'User input'!$J$17+'User input'!$J$16</f>
        <v>0.5</v>
      </c>
    </row>
    <row r="4001" spans="1:21" x14ac:dyDescent="0.25">
      <c r="A4001" s="18">
        <v>4106</v>
      </c>
      <c r="B4001" s="10" t="s">
        <v>9011</v>
      </c>
      <c r="C4001" s="10" t="s">
        <v>3227</v>
      </c>
      <c r="D4001" s="10" t="s">
        <v>49</v>
      </c>
      <c r="E4001" s="10" t="s">
        <v>16</v>
      </c>
      <c r="F4001" s="16">
        <v>30</v>
      </c>
      <c r="G4001" s="10" t="s">
        <v>9012</v>
      </c>
      <c r="H4001" s="10" t="s">
        <v>103</v>
      </c>
      <c r="I4001" s="10" t="s">
        <v>32</v>
      </c>
      <c r="J4001" s="11">
        <v>43962</v>
      </c>
      <c r="K4001" s="16">
        <v>53</v>
      </c>
      <c r="L4001" s="10" t="s">
        <v>78</v>
      </c>
      <c r="M4001" s="10">
        <f t="shared" si="249"/>
        <v>2020</v>
      </c>
      <c r="N4001" s="10">
        <f t="shared" si="250"/>
        <v>5</v>
      </c>
      <c r="O4001" s="10" t="str">
        <f>VLOOKUP(L4001,'User input'!$D$6:$E$16,2,FALSE)</f>
        <v>Ultrathing V2</v>
      </c>
      <c r="P4001" s="10">
        <f>VLOOKUP(L4001,'User input'!$D$6:$G$16,3,FALSE)</f>
        <v>2.95</v>
      </c>
      <c r="Q4001" s="10">
        <f>VLOOKUP(L4001,'User input'!$D$6:$G$16,4,FALSE)</f>
        <v>20</v>
      </c>
      <c r="R4001" s="10">
        <f t="shared" si="251"/>
        <v>1060</v>
      </c>
      <c r="S4001" s="27">
        <f t="shared" si="248"/>
        <v>3127</v>
      </c>
      <c r="T4001" s="27">
        <f>IF(K4001&lt;'User input'!$I$9,'User input'!$J$8,IF(K4001&lt;'User input'!$I$10,'User input'!$J$9,IF(K4001&lt;'User input'!$I$11,'User input'!$J$10,'User input'!$J$11)))*S4001</f>
        <v>156.35000000000002</v>
      </c>
      <c r="U4001" s="27">
        <f>K4001*'User input'!$J$17+'User input'!$J$16</f>
        <v>0.5</v>
      </c>
    </row>
    <row r="4002" spans="1:21" x14ac:dyDescent="0.25">
      <c r="A4002" s="17">
        <v>4107</v>
      </c>
      <c r="B4002" s="6" t="s">
        <v>9013</v>
      </c>
      <c r="C4002" s="6" t="s">
        <v>3576</v>
      </c>
      <c r="D4002" s="6" t="s">
        <v>49</v>
      </c>
      <c r="E4002" s="6" t="s">
        <v>16</v>
      </c>
      <c r="F4002" s="15">
        <v>30</v>
      </c>
      <c r="G4002" s="6" t="s">
        <v>9014</v>
      </c>
      <c r="H4002" s="6" t="s">
        <v>6745</v>
      </c>
      <c r="I4002" s="6" t="s">
        <v>32</v>
      </c>
      <c r="J4002" s="7">
        <v>43789</v>
      </c>
      <c r="K4002" s="15">
        <v>55</v>
      </c>
      <c r="L4002" s="6" t="s">
        <v>62</v>
      </c>
      <c r="M4002" s="6">
        <f t="shared" si="249"/>
        <v>2019</v>
      </c>
      <c r="N4002" s="6">
        <f t="shared" si="250"/>
        <v>11</v>
      </c>
      <c r="O4002" s="6" t="str">
        <f>VLOOKUP(L4002,'User input'!$D$6:$E$16,2,FALSE)</f>
        <v>Ultrathing V4</v>
      </c>
      <c r="P4002" s="6">
        <f>VLOOKUP(L4002,'User input'!$D$6:$G$16,3,FALSE)</f>
        <v>3.99</v>
      </c>
      <c r="Q4002" s="6">
        <f>VLOOKUP(L4002,'User input'!$D$6:$G$16,4,FALSE)</f>
        <v>24</v>
      </c>
      <c r="R4002" s="6">
        <f t="shared" si="251"/>
        <v>1320</v>
      </c>
      <c r="S4002" s="26">
        <f t="shared" si="248"/>
        <v>5266.8</v>
      </c>
      <c r="T4002" s="26">
        <f>IF(K4002&lt;'User input'!$I$9,'User input'!$J$8,IF(K4002&lt;'User input'!$I$10,'User input'!$J$9,IF(K4002&lt;'User input'!$I$11,'User input'!$J$10,'User input'!$J$11)))*S4002</f>
        <v>263.34000000000003</v>
      </c>
      <c r="U4002" s="26">
        <f>K4002*'User input'!$J$17+'User input'!$J$16</f>
        <v>0.5</v>
      </c>
    </row>
    <row r="4003" spans="1:21" x14ac:dyDescent="0.25">
      <c r="A4003" s="18">
        <v>4108</v>
      </c>
      <c r="B4003" s="10" t="s">
        <v>9015</v>
      </c>
      <c r="C4003" s="10" t="s">
        <v>2276</v>
      </c>
      <c r="D4003" s="10" t="s">
        <v>28</v>
      </c>
      <c r="E4003" s="10" t="s">
        <v>29</v>
      </c>
      <c r="F4003" s="16">
        <v>60</v>
      </c>
      <c r="G4003" s="10" t="s">
        <v>9016</v>
      </c>
      <c r="H4003" s="10" t="s">
        <v>4659</v>
      </c>
      <c r="I4003" s="10" t="s">
        <v>176</v>
      </c>
      <c r="J4003" s="11">
        <v>44521</v>
      </c>
      <c r="K4003" s="16">
        <v>68</v>
      </c>
      <c r="L4003" s="10" t="s">
        <v>62</v>
      </c>
      <c r="M4003" s="10">
        <f t="shared" si="249"/>
        <v>2021</v>
      </c>
      <c r="N4003" s="10">
        <f t="shared" si="250"/>
        <v>11</v>
      </c>
      <c r="O4003" s="10" t="str">
        <f>VLOOKUP(L4003,'User input'!$D$6:$E$16,2,FALSE)</f>
        <v>Ultrathing V4</v>
      </c>
      <c r="P4003" s="10">
        <f>VLOOKUP(L4003,'User input'!$D$6:$G$16,3,FALSE)</f>
        <v>3.99</v>
      </c>
      <c r="Q4003" s="10">
        <f>VLOOKUP(L4003,'User input'!$D$6:$G$16,4,FALSE)</f>
        <v>24</v>
      </c>
      <c r="R4003" s="10">
        <f t="shared" si="251"/>
        <v>1632</v>
      </c>
      <c r="S4003" s="27">
        <f t="shared" si="248"/>
        <v>6511.68</v>
      </c>
      <c r="T4003" s="27">
        <f>IF(K4003&lt;'User input'!$I$9,'User input'!$J$8,IF(K4003&lt;'User input'!$I$10,'User input'!$J$9,IF(K4003&lt;'User input'!$I$11,'User input'!$J$10,'User input'!$J$11)))*S4003</f>
        <v>325.58400000000006</v>
      </c>
      <c r="U4003" s="27">
        <f>K4003*'User input'!$J$17+'User input'!$J$16</f>
        <v>0.5</v>
      </c>
    </row>
    <row r="4004" spans="1:21" x14ac:dyDescent="0.25">
      <c r="A4004" s="17">
        <v>4109</v>
      </c>
      <c r="B4004" s="6" t="s">
        <v>182</v>
      </c>
      <c r="C4004" s="6" t="s">
        <v>9017</v>
      </c>
      <c r="D4004" s="6" t="s">
        <v>28</v>
      </c>
      <c r="E4004" s="6" t="s">
        <v>29</v>
      </c>
      <c r="F4004" s="15">
        <v>30</v>
      </c>
      <c r="G4004" s="6" t="s">
        <v>9018</v>
      </c>
      <c r="H4004" s="6" t="s">
        <v>570</v>
      </c>
      <c r="I4004" s="6" t="s">
        <v>571</v>
      </c>
      <c r="J4004" s="7">
        <v>44394</v>
      </c>
      <c r="K4004" s="15">
        <v>103</v>
      </c>
      <c r="L4004" s="6" t="s">
        <v>68</v>
      </c>
      <c r="M4004" s="6">
        <f t="shared" si="249"/>
        <v>2021</v>
      </c>
      <c r="N4004" s="6">
        <f t="shared" si="250"/>
        <v>7</v>
      </c>
      <c r="O4004" s="6" t="str">
        <f>VLOOKUP(L4004,'User input'!$D$6:$E$16,2,FALSE)</f>
        <v>Megawidget M</v>
      </c>
      <c r="P4004" s="6">
        <f>VLOOKUP(L4004,'User input'!$D$6:$G$16,3,FALSE)</f>
        <v>1.29</v>
      </c>
      <c r="Q4004" s="6">
        <f>VLOOKUP(L4004,'User input'!$D$6:$G$16,4,FALSE)</f>
        <v>24</v>
      </c>
      <c r="R4004" s="6">
        <f t="shared" si="251"/>
        <v>2472</v>
      </c>
      <c r="S4004" s="26">
        <f t="shared" si="248"/>
        <v>3188.88</v>
      </c>
      <c r="T4004" s="26">
        <f>IF(K4004&lt;'User input'!$I$9,'User input'!$J$8,IF(K4004&lt;'User input'!$I$10,'User input'!$J$9,IF(K4004&lt;'User input'!$I$11,'User input'!$J$10,'User input'!$J$11)))*S4004</f>
        <v>223.22160000000002</v>
      </c>
      <c r="U4004" s="26">
        <f>K4004*'User input'!$J$17+'User input'!$J$16</f>
        <v>0.5</v>
      </c>
    </row>
    <row r="4005" spans="1:21" x14ac:dyDescent="0.25">
      <c r="A4005" s="18">
        <v>4110</v>
      </c>
      <c r="B4005" s="10" t="s">
        <v>2416</v>
      </c>
      <c r="C4005" s="10" t="s">
        <v>235</v>
      </c>
      <c r="D4005" s="10" t="s">
        <v>28</v>
      </c>
      <c r="E4005" s="10" t="s">
        <v>29</v>
      </c>
      <c r="F4005" s="16">
        <v>60</v>
      </c>
      <c r="G4005" s="10" t="s">
        <v>9019</v>
      </c>
      <c r="H4005" s="10" t="s">
        <v>5297</v>
      </c>
      <c r="I4005" s="10" t="s">
        <v>25</v>
      </c>
      <c r="J4005" s="11">
        <v>44351</v>
      </c>
      <c r="K4005" s="16">
        <v>4</v>
      </c>
      <c r="L4005" s="10" t="s">
        <v>20</v>
      </c>
      <c r="M4005" s="10">
        <f t="shared" si="249"/>
        <v>2021</v>
      </c>
      <c r="N4005" s="10">
        <f t="shared" si="250"/>
        <v>6</v>
      </c>
      <c r="O4005" s="10" t="str">
        <f>VLOOKUP(L4005,'User input'!$D$6:$E$16,2,FALSE)</f>
        <v>Hyperwotsit</v>
      </c>
      <c r="P4005" s="10">
        <f>VLOOKUP(L4005,'User input'!$D$6:$G$16,3,FALSE)</f>
        <v>2.0099999999999998</v>
      </c>
      <c r="Q4005" s="10">
        <f>VLOOKUP(L4005,'User input'!$D$6:$G$16,4,FALSE)</f>
        <v>20</v>
      </c>
      <c r="R4005" s="10">
        <f t="shared" si="251"/>
        <v>80</v>
      </c>
      <c r="S4005" s="27">
        <f t="shared" si="248"/>
        <v>160.79999999999998</v>
      </c>
      <c r="T4005" s="27">
        <f>IF(K4005&lt;'User input'!$I$9,'User input'!$J$8,IF(K4005&lt;'User input'!$I$10,'User input'!$J$9,IF(K4005&lt;'User input'!$I$11,'User input'!$J$10,'User input'!$J$11)))*S4005</f>
        <v>0</v>
      </c>
      <c r="U4005" s="27">
        <f>K4005*'User input'!$J$17+'User input'!$J$16</f>
        <v>0.5</v>
      </c>
    </row>
    <row r="4006" spans="1:21" x14ac:dyDescent="0.25">
      <c r="A4006" s="17">
        <v>4111</v>
      </c>
      <c r="B4006" s="6" t="s">
        <v>3063</v>
      </c>
      <c r="C4006" s="6" t="s">
        <v>7744</v>
      </c>
      <c r="D4006" s="6" t="s">
        <v>28</v>
      </c>
      <c r="E4006" s="6" t="s">
        <v>29</v>
      </c>
      <c r="F4006" s="15">
        <v>60</v>
      </c>
      <c r="G4006" s="6" t="s">
        <v>9020</v>
      </c>
      <c r="H4006" s="6" t="s">
        <v>1622</v>
      </c>
      <c r="I4006" s="6" t="s">
        <v>32</v>
      </c>
      <c r="J4006" s="7">
        <v>44069</v>
      </c>
      <c r="K4006" s="15">
        <v>66</v>
      </c>
      <c r="L4006" s="6" t="s">
        <v>62</v>
      </c>
      <c r="M4006" s="6">
        <f t="shared" si="249"/>
        <v>2020</v>
      </c>
      <c r="N4006" s="6">
        <f t="shared" si="250"/>
        <v>8</v>
      </c>
      <c r="O4006" s="6" t="str">
        <f>VLOOKUP(L4006,'User input'!$D$6:$E$16,2,FALSE)</f>
        <v>Ultrathing V4</v>
      </c>
      <c r="P4006" s="6">
        <f>VLOOKUP(L4006,'User input'!$D$6:$G$16,3,FALSE)</f>
        <v>3.99</v>
      </c>
      <c r="Q4006" s="6">
        <f>VLOOKUP(L4006,'User input'!$D$6:$G$16,4,FALSE)</f>
        <v>24</v>
      </c>
      <c r="R4006" s="6">
        <f t="shared" si="251"/>
        <v>1584</v>
      </c>
      <c r="S4006" s="26">
        <f t="shared" si="248"/>
        <v>6320.1600000000008</v>
      </c>
      <c r="T4006" s="26">
        <f>IF(K4006&lt;'User input'!$I$9,'User input'!$J$8,IF(K4006&lt;'User input'!$I$10,'User input'!$J$9,IF(K4006&lt;'User input'!$I$11,'User input'!$J$10,'User input'!$J$11)))*S4006</f>
        <v>316.00800000000004</v>
      </c>
      <c r="U4006" s="26">
        <f>K4006*'User input'!$J$17+'User input'!$J$16</f>
        <v>0.5</v>
      </c>
    </row>
    <row r="4007" spans="1:21" x14ac:dyDescent="0.25">
      <c r="A4007" s="18">
        <v>4112</v>
      </c>
      <c r="B4007" s="10" t="s">
        <v>5109</v>
      </c>
      <c r="C4007" s="10" t="s">
        <v>2935</v>
      </c>
      <c r="D4007" s="10" t="s">
        <v>28</v>
      </c>
      <c r="E4007" s="10" t="s">
        <v>29</v>
      </c>
      <c r="F4007" s="16">
        <v>30</v>
      </c>
      <c r="G4007" s="10" t="s">
        <v>10425</v>
      </c>
      <c r="H4007" s="10" t="s">
        <v>6227</v>
      </c>
      <c r="I4007" s="10" t="s">
        <v>38</v>
      </c>
      <c r="J4007" s="11">
        <v>43925</v>
      </c>
      <c r="K4007" s="16">
        <v>16</v>
      </c>
      <c r="L4007" s="10" t="s">
        <v>20</v>
      </c>
      <c r="M4007" s="10">
        <f t="shared" si="249"/>
        <v>2020</v>
      </c>
      <c r="N4007" s="10">
        <f t="shared" si="250"/>
        <v>4</v>
      </c>
      <c r="O4007" s="10" t="str">
        <f>VLOOKUP(L4007,'User input'!$D$6:$E$16,2,FALSE)</f>
        <v>Hyperwotsit</v>
      </c>
      <c r="P4007" s="10">
        <f>VLOOKUP(L4007,'User input'!$D$6:$G$16,3,FALSE)</f>
        <v>2.0099999999999998</v>
      </c>
      <c r="Q4007" s="10">
        <f>VLOOKUP(L4007,'User input'!$D$6:$G$16,4,FALSE)</f>
        <v>20</v>
      </c>
      <c r="R4007" s="10">
        <f t="shared" si="251"/>
        <v>320</v>
      </c>
      <c r="S4007" s="27">
        <f t="shared" si="248"/>
        <v>643.19999999999993</v>
      </c>
      <c r="T4007" s="27">
        <f>IF(K4007&lt;'User input'!$I$9,'User input'!$J$8,IF(K4007&lt;'User input'!$I$10,'User input'!$J$9,IF(K4007&lt;'User input'!$I$11,'User input'!$J$10,'User input'!$J$11)))*S4007</f>
        <v>0</v>
      </c>
      <c r="U4007" s="27">
        <f>K4007*'User input'!$J$17+'User input'!$J$16</f>
        <v>0.5</v>
      </c>
    </row>
    <row r="4008" spans="1:21" x14ac:dyDescent="0.25">
      <c r="A4008" s="17">
        <v>4113</v>
      </c>
      <c r="B4008" s="6" t="s">
        <v>500</v>
      </c>
      <c r="C4008" s="6" t="s">
        <v>6430</v>
      </c>
      <c r="D4008" s="6" t="s">
        <v>28</v>
      </c>
      <c r="E4008" s="6" t="s">
        <v>29</v>
      </c>
      <c r="F4008" s="15">
        <v>30</v>
      </c>
      <c r="G4008" s="6" t="s">
        <v>9022</v>
      </c>
      <c r="H4008" s="6" t="s">
        <v>2162</v>
      </c>
      <c r="I4008" s="6" t="s">
        <v>32</v>
      </c>
      <c r="J4008" s="7">
        <v>44496</v>
      </c>
      <c r="K4008" s="15">
        <v>54</v>
      </c>
      <c r="L4008" s="6" t="s">
        <v>33</v>
      </c>
      <c r="M4008" s="6">
        <f t="shared" si="249"/>
        <v>2021</v>
      </c>
      <c r="N4008" s="6">
        <f t="shared" si="250"/>
        <v>10</v>
      </c>
      <c r="O4008" s="6" t="str">
        <f>VLOOKUP(L4008,'User input'!$D$6:$E$16,2,FALSE)</f>
        <v>Megawidget L</v>
      </c>
      <c r="P4008" s="6">
        <f>VLOOKUP(L4008,'User input'!$D$6:$G$16,3,FALSE)</f>
        <v>1.79</v>
      </c>
      <c r="Q4008" s="6">
        <f>VLOOKUP(L4008,'User input'!$D$6:$G$16,4,FALSE)</f>
        <v>24</v>
      </c>
      <c r="R4008" s="6">
        <f t="shared" si="251"/>
        <v>1296</v>
      </c>
      <c r="S4008" s="26">
        <f t="shared" si="248"/>
        <v>2319.84</v>
      </c>
      <c r="T4008" s="26">
        <f>IF(K4008&lt;'User input'!$I$9,'User input'!$J$8,IF(K4008&lt;'User input'!$I$10,'User input'!$J$9,IF(K4008&lt;'User input'!$I$11,'User input'!$J$10,'User input'!$J$11)))*S4008</f>
        <v>115.99200000000002</v>
      </c>
      <c r="U4008" s="26">
        <f>K4008*'User input'!$J$17+'User input'!$J$16</f>
        <v>0.5</v>
      </c>
    </row>
    <row r="4009" spans="1:21" x14ac:dyDescent="0.25">
      <c r="A4009" s="18">
        <v>4114</v>
      </c>
      <c r="B4009" s="10" t="s">
        <v>9023</v>
      </c>
      <c r="C4009" s="10" t="s">
        <v>2556</v>
      </c>
      <c r="D4009" s="10" t="s">
        <v>28</v>
      </c>
      <c r="E4009" s="10" t="s">
        <v>29</v>
      </c>
      <c r="F4009" s="16">
        <v>60</v>
      </c>
      <c r="G4009" s="10" t="s">
        <v>9024</v>
      </c>
      <c r="H4009" s="10" t="s">
        <v>3978</v>
      </c>
      <c r="I4009" s="10" t="s">
        <v>32</v>
      </c>
      <c r="J4009" s="11">
        <v>44024</v>
      </c>
      <c r="K4009" s="16">
        <v>25</v>
      </c>
      <c r="L4009" s="10" t="s">
        <v>99</v>
      </c>
      <c r="M4009" s="10">
        <f t="shared" si="249"/>
        <v>2020</v>
      </c>
      <c r="N4009" s="10">
        <f t="shared" si="250"/>
        <v>7</v>
      </c>
      <c r="O4009" s="10" t="str">
        <f>VLOOKUP(L4009,'User input'!$D$6:$E$16,2,FALSE)</f>
        <v>Superwossname</v>
      </c>
      <c r="P4009" s="10">
        <f>VLOOKUP(L4009,'User input'!$D$6:$G$16,3,FALSE)</f>
        <v>3.49</v>
      </c>
      <c r="Q4009" s="10">
        <f>VLOOKUP(L4009,'User input'!$D$6:$G$16,4,FALSE)</f>
        <v>20</v>
      </c>
      <c r="R4009" s="10">
        <f t="shared" si="251"/>
        <v>500</v>
      </c>
      <c r="S4009" s="27">
        <f t="shared" si="248"/>
        <v>1745</v>
      </c>
      <c r="T4009" s="27">
        <f>IF(K4009&lt;'User input'!$I$9,'User input'!$J$8,IF(K4009&lt;'User input'!$I$10,'User input'!$J$9,IF(K4009&lt;'User input'!$I$11,'User input'!$J$10,'User input'!$J$11)))*S4009</f>
        <v>52.35</v>
      </c>
      <c r="U4009" s="27">
        <f>K4009*'User input'!$J$17+'User input'!$J$16</f>
        <v>0.5</v>
      </c>
    </row>
    <row r="4010" spans="1:21" x14ac:dyDescent="0.25">
      <c r="A4010" s="17">
        <v>4115</v>
      </c>
      <c r="B4010" s="6" t="s">
        <v>9025</v>
      </c>
      <c r="C4010" s="6" t="s">
        <v>1790</v>
      </c>
      <c r="D4010" s="6" t="s">
        <v>15</v>
      </c>
      <c r="E4010" s="6" t="s">
        <v>16</v>
      </c>
      <c r="F4010" s="15">
        <v>30</v>
      </c>
      <c r="G4010" s="6" t="s">
        <v>9026</v>
      </c>
      <c r="H4010" s="6" t="s">
        <v>4435</v>
      </c>
      <c r="I4010" s="6" t="s">
        <v>32</v>
      </c>
      <c r="J4010" s="7">
        <v>44457</v>
      </c>
      <c r="K4010" s="15">
        <v>84</v>
      </c>
      <c r="L4010" s="6" t="s">
        <v>78</v>
      </c>
      <c r="M4010" s="6">
        <f t="shared" si="249"/>
        <v>2021</v>
      </c>
      <c r="N4010" s="6">
        <f t="shared" si="250"/>
        <v>9</v>
      </c>
      <c r="O4010" s="6" t="str">
        <f>VLOOKUP(L4010,'User input'!$D$6:$E$16,2,FALSE)</f>
        <v>Ultrathing V2</v>
      </c>
      <c r="P4010" s="6">
        <f>VLOOKUP(L4010,'User input'!$D$6:$G$16,3,FALSE)</f>
        <v>2.95</v>
      </c>
      <c r="Q4010" s="6">
        <f>VLOOKUP(L4010,'User input'!$D$6:$G$16,4,FALSE)</f>
        <v>20</v>
      </c>
      <c r="R4010" s="6">
        <f t="shared" si="251"/>
        <v>1680</v>
      </c>
      <c r="S4010" s="26">
        <f t="shared" si="248"/>
        <v>4956</v>
      </c>
      <c r="T4010" s="26">
        <f>IF(K4010&lt;'User input'!$I$9,'User input'!$J$8,IF(K4010&lt;'User input'!$I$10,'User input'!$J$9,IF(K4010&lt;'User input'!$I$11,'User input'!$J$10,'User input'!$J$11)))*S4010</f>
        <v>247.8</v>
      </c>
      <c r="U4010" s="26">
        <f>K4010*'User input'!$J$17+'User input'!$J$16</f>
        <v>0.5</v>
      </c>
    </row>
    <row r="4011" spans="1:21" x14ac:dyDescent="0.25">
      <c r="A4011" s="18">
        <v>4116</v>
      </c>
      <c r="B4011" s="10" t="s">
        <v>2552</v>
      </c>
      <c r="C4011" s="10" t="s">
        <v>2495</v>
      </c>
      <c r="D4011" s="10" t="s">
        <v>28</v>
      </c>
      <c r="E4011" s="10" t="s">
        <v>29</v>
      </c>
      <c r="F4011" s="16">
        <v>60</v>
      </c>
      <c r="G4011" s="10" t="s">
        <v>9027</v>
      </c>
      <c r="H4011" s="10" t="s">
        <v>2016</v>
      </c>
      <c r="I4011" s="10" t="s">
        <v>1073</v>
      </c>
      <c r="J4011" s="11">
        <v>43909</v>
      </c>
      <c r="K4011" s="16">
        <v>64</v>
      </c>
      <c r="L4011" s="10" t="s">
        <v>78</v>
      </c>
      <c r="M4011" s="10">
        <f t="shared" si="249"/>
        <v>2020</v>
      </c>
      <c r="N4011" s="10">
        <f t="shared" si="250"/>
        <v>3</v>
      </c>
      <c r="O4011" s="10" t="str">
        <f>VLOOKUP(L4011,'User input'!$D$6:$E$16,2,FALSE)</f>
        <v>Ultrathing V2</v>
      </c>
      <c r="P4011" s="10">
        <f>VLOOKUP(L4011,'User input'!$D$6:$G$16,3,FALSE)</f>
        <v>2.95</v>
      </c>
      <c r="Q4011" s="10">
        <f>VLOOKUP(L4011,'User input'!$D$6:$G$16,4,FALSE)</f>
        <v>20</v>
      </c>
      <c r="R4011" s="10">
        <f t="shared" si="251"/>
        <v>1280</v>
      </c>
      <c r="S4011" s="27">
        <f t="shared" si="248"/>
        <v>3776</v>
      </c>
      <c r="T4011" s="27">
        <f>IF(K4011&lt;'User input'!$I$9,'User input'!$J$8,IF(K4011&lt;'User input'!$I$10,'User input'!$J$9,IF(K4011&lt;'User input'!$I$11,'User input'!$J$10,'User input'!$J$11)))*S4011</f>
        <v>188.8</v>
      </c>
      <c r="U4011" s="27">
        <f>K4011*'User input'!$J$17+'User input'!$J$16</f>
        <v>0.5</v>
      </c>
    </row>
    <row r="4012" spans="1:21" x14ac:dyDescent="0.25">
      <c r="A4012" s="17">
        <v>4117</v>
      </c>
      <c r="B4012" s="6" t="s">
        <v>9028</v>
      </c>
      <c r="C4012" s="6" t="s">
        <v>5889</v>
      </c>
      <c r="D4012" s="6" t="s">
        <v>15</v>
      </c>
      <c r="E4012" s="6" t="s">
        <v>16</v>
      </c>
      <c r="F4012" s="15">
        <v>30</v>
      </c>
      <c r="G4012" s="6" t="s">
        <v>9029</v>
      </c>
      <c r="H4012" s="6" t="s">
        <v>4551</v>
      </c>
      <c r="I4012" s="6" t="s">
        <v>38</v>
      </c>
      <c r="J4012" s="7">
        <v>43569</v>
      </c>
      <c r="K4012" s="15">
        <v>33</v>
      </c>
      <c r="L4012" s="6" t="s">
        <v>39</v>
      </c>
      <c r="M4012" s="6">
        <f t="shared" si="249"/>
        <v>2019</v>
      </c>
      <c r="N4012" s="6">
        <f t="shared" si="250"/>
        <v>4</v>
      </c>
      <c r="O4012" s="6" t="str">
        <f>VLOOKUP(L4012,'User input'!$D$6:$E$16,2,FALSE)</f>
        <v>Ultrathing V1</v>
      </c>
      <c r="P4012" s="6">
        <f>VLOOKUP(L4012,'User input'!$D$6:$G$16,3,FALSE)</f>
        <v>1.79</v>
      </c>
      <c r="Q4012" s="6">
        <f>VLOOKUP(L4012,'User input'!$D$6:$G$16,4,FALSE)</f>
        <v>17</v>
      </c>
      <c r="R4012" s="6">
        <f t="shared" si="251"/>
        <v>561</v>
      </c>
      <c r="S4012" s="26">
        <f t="shared" si="248"/>
        <v>1004.19</v>
      </c>
      <c r="T4012" s="26">
        <f>IF(K4012&lt;'User input'!$I$9,'User input'!$J$8,IF(K4012&lt;'User input'!$I$10,'User input'!$J$9,IF(K4012&lt;'User input'!$I$11,'User input'!$J$10,'User input'!$J$11)))*S4012</f>
        <v>30.125700000000002</v>
      </c>
      <c r="U4012" s="26">
        <f>K4012*'User input'!$J$17+'User input'!$J$16</f>
        <v>0.5</v>
      </c>
    </row>
    <row r="4013" spans="1:21" x14ac:dyDescent="0.25">
      <c r="A4013" s="18">
        <v>4118</v>
      </c>
      <c r="B4013" s="10" t="s">
        <v>701</v>
      </c>
      <c r="C4013" s="10" t="s">
        <v>6401</v>
      </c>
      <c r="D4013" s="10" t="s">
        <v>28</v>
      </c>
      <c r="E4013" s="10" t="s">
        <v>29</v>
      </c>
      <c r="F4013" s="16">
        <v>60</v>
      </c>
      <c r="G4013" s="10" t="s">
        <v>9030</v>
      </c>
      <c r="H4013" s="10" t="s">
        <v>1168</v>
      </c>
      <c r="I4013" s="10" t="s">
        <v>32</v>
      </c>
      <c r="J4013" s="11">
        <v>43693</v>
      </c>
      <c r="K4013" s="16">
        <v>12</v>
      </c>
      <c r="L4013" s="10" t="s">
        <v>39</v>
      </c>
      <c r="M4013" s="10">
        <f t="shared" si="249"/>
        <v>2019</v>
      </c>
      <c r="N4013" s="10">
        <f t="shared" si="250"/>
        <v>8</v>
      </c>
      <c r="O4013" s="10" t="str">
        <f>VLOOKUP(L4013,'User input'!$D$6:$E$16,2,FALSE)</f>
        <v>Ultrathing V1</v>
      </c>
      <c r="P4013" s="10">
        <f>VLOOKUP(L4013,'User input'!$D$6:$G$16,3,FALSE)</f>
        <v>1.79</v>
      </c>
      <c r="Q4013" s="10">
        <f>VLOOKUP(L4013,'User input'!$D$6:$G$16,4,FALSE)</f>
        <v>17</v>
      </c>
      <c r="R4013" s="10">
        <f t="shared" si="251"/>
        <v>204</v>
      </c>
      <c r="S4013" s="27">
        <f t="shared" si="248"/>
        <v>365.16</v>
      </c>
      <c r="T4013" s="27">
        <f>IF(K4013&lt;'User input'!$I$9,'User input'!$J$8,IF(K4013&lt;'User input'!$I$10,'User input'!$J$9,IF(K4013&lt;'User input'!$I$11,'User input'!$J$10,'User input'!$J$11)))*S4013</f>
        <v>0</v>
      </c>
      <c r="U4013" s="27">
        <f>K4013*'User input'!$J$17+'User input'!$J$16</f>
        <v>0.5</v>
      </c>
    </row>
    <row r="4014" spans="1:21" x14ac:dyDescent="0.25">
      <c r="A4014" s="17">
        <v>4119</v>
      </c>
      <c r="B4014" s="6" t="s">
        <v>2858</v>
      </c>
      <c r="C4014" s="6" t="s">
        <v>7350</v>
      </c>
      <c r="D4014" s="6" t="s">
        <v>49</v>
      </c>
      <c r="E4014" s="6" t="s">
        <v>16</v>
      </c>
      <c r="F4014" s="15">
        <v>60</v>
      </c>
      <c r="G4014" s="6" t="s">
        <v>9031</v>
      </c>
      <c r="H4014" s="6" t="s">
        <v>6418</v>
      </c>
      <c r="I4014" s="6" t="s">
        <v>291</v>
      </c>
      <c r="J4014" s="7">
        <v>44343</v>
      </c>
      <c r="K4014" s="15">
        <v>83</v>
      </c>
      <c r="L4014" s="6" t="s">
        <v>78</v>
      </c>
      <c r="M4014" s="6">
        <f t="shared" si="249"/>
        <v>2021</v>
      </c>
      <c r="N4014" s="6">
        <f t="shared" si="250"/>
        <v>5</v>
      </c>
      <c r="O4014" s="6" t="str">
        <f>VLOOKUP(L4014,'User input'!$D$6:$E$16,2,FALSE)</f>
        <v>Ultrathing V2</v>
      </c>
      <c r="P4014" s="6">
        <f>VLOOKUP(L4014,'User input'!$D$6:$G$16,3,FALSE)</f>
        <v>2.95</v>
      </c>
      <c r="Q4014" s="6">
        <f>VLOOKUP(L4014,'User input'!$D$6:$G$16,4,FALSE)</f>
        <v>20</v>
      </c>
      <c r="R4014" s="6">
        <f t="shared" si="251"/>
        <v>1660</v>
      </c>
      <c r="S4014" s="26">
        <f t="shared" si="248"/>
        <v>4897</v>
      </c>
      <c r="T4014" s="26">
        <f>IF(K4014&lt;'User input'!$I$9,'User input'!$J$8,IF(K4014&lt;'User input'!$I$10,'User input'!$J$9,IF(K4014&lt;'User input'!$I$11,'User input'!$J$10,'User input'!$J$11)))*S4014</f>
        <v>244.85000000000002</v>
      </c>
      <c r="U4014" s="26">
        <f>K4014*'User input'!$J$17+'User input'!$J$16</f>
        <v>0.5</v>
      </c>
    </row>
    <row r="4015" spans="1:21" x14ac:dyDescent="0.25">
      <c r="A4015" s="18">
        <v>4120</v>
      </c>
      <c r="B4015" s="10" t="s">
        <v>9032</v>
      </c>
      <c r="C4015" s="10" t="s">
        <v>2763</v>
      </c>
      <c r="D4015" s="10" t="s">
        <v>28</v>
      </c>
      <c r="E4015" s="10" t="s">
        <v>29</v>
      </c>
      <c r="F4015" s="16">
        <v>60</v>
      </c>
      <c r="G4015" s="10" t="s">
        <v>9033</v>
      </c>
      <c r="H4015" s="10" t="s">
        <v>2635</v>
      </c>
      <c r="I4015" s="10" t="s">
        <v>32</v>
      </c>
      <c r="J4015" s="11">
        <v>44527</v>
      </c>
      <c r="K4015" s="16">
        <v>76</v>
      </c>
      <c r="L4015" s="10" t="s">
        <v>52</v>
      </c>
      <c r="M4015" s="10">
        <f t="shared" si="249"/>
        <v>2021</v>
      </c>
      <c r="N4015" s="10">
        <f t="shared" si="250"/>
        <v>11</v>
      </c>
      <c r="O4015" s="10" t="str">
        <f>VLOOKUP(L4015,'User input'!$D$6:$E$16,2,FALSE)</f>
        <v>Megawidget S</v>
      </c>
      <c r="P4015" s="10">
        <f>VLOOKUP(L4015,'User input'!$D$6:$G$16,3,FALSE)</f>
        <v>0.69</v>
      </c>
      <c r="Q4015" s="10">
        <f>VLOOKUP(L4015,'User input'!$D$6:$G$16,4,FALSE)</f>
        <v>24</v>
      </c>
      <c r="R4015" s="10">
        <f t="shared" si="251"/>
        <v>1824</v>
      </c>
      <c r="S4015" s="27">
        <f t="shared" si="248"/>
        <v>1258.56</v>
      </c>
      <c r="T4015" s="27">
        <f>IF(K4015&lt;'User input'!$I$9,'User input'!$J$8,IF(K4015&lt;'User input'!$I$10,'User input'!$J$9,IF(K4015&lt;'User input'!$I$11,'User input'!$J$10,'User input'!$J$11)))*S4015</f>
        <v>62.927999999999997</v>
      </c>
      <c r="U4015" s="27">
        <f>K4015*'User input'!$J$17+'User input'!$J$16</f>
        <v>0.5</v>
      </c>
    </row>
    <row r="4016" spans="1:21" x14ac:dyDescent="0.25">
      <c r="A4016" s="17">
        <v>4121</v>
      </c>
      <c r="B4016" s="6" t="s">
        <v>4734</v>
      </c>
      <c r="C4016" s="6" t="s">
        <v>104</v>
      </c>
      <c r="D4016" s="6" t="s">
        <v>28</v>
      </c>
      <c r="E4016" s="6" t="s">
        <v>29</v>
      </c>
      <c r="F4016" s="15">
        <v>30</v>
      </c>
      <c r="G4016" s="6" t="s">
        <v>9034</v>
      </c>
      <c r="H4016" s="6" t="s">
        <v>3712</v>
      </c>
      <c r="I4016" s="6" t="s">
        <v>1073</v>
      </c>
      <c r="J4016" s="7">
        <v>43501</v>
      </c>
      <c r="K4016" s="15">
        <v>59</v>
      </c>
      <c r="L4016" s="6" t="s">
        <v>68</v>
      </c>
      <c r="M4016" s="6">
        <f t="shared" si="249"/>
        <v>2019</v>
      </c>
      <c r="N4016" s="6">
        <f t="shared" si="250"/>
        <v>2</v>
      </c>
      <c r="O4016" s="6" t="str">
        <f>VLOOKUP(L4016,'User input'!$D$6:$E$16,2,FALSE)</f>
        <v>Megawidget M</v>
      </c>
      <c r="P4016" s="6">
        <f>VLOOKUP(L4016,'User input'!$D$6:$G$16,3,FALSE)</f>
        <v>1.29</v>
      </c>
      <c r="Q4016" s="6">
        <f>VLOOKUP(L4016,'User input'!$D$6:$G$16,4,FALSE)</f>
        <v>24</v>
      </c>
      <c r="R4016" s="6">
        <f t="shared" si="251"/>
        <v>1416</v>
      </c>
      <c r="S4016" s="26">
        <f t="shared" si="248"/>
        <v>1826.64</v>
      </c>
      <c r="T4016" s="26">
        <f>IF(K4016&lt;'User input'!$I$9,'User input'!$J$8,IF(K4016&lt;'User input'!$I$10,'User input'!$J$9,IF(K4016&lt;'User input'!$I$11,'User input'!$J$10,'User input'!$J$11)))*S4016</f>
        <v>91.332000000000008</v>
      </c>
      <c r="U4016" s="26">
        <f>K4016*'User input'!$J$17+'User input'!$J$16</f>
        <v>0.5</v>
      </c>
    </row>
    <row r="4017" spans="1:21" x14ac:dyDescent="0.25">
      <c r="A4017" s="18">
        <v>4122</v>
      </c>
      <c r="B4017" s="10" t="s">
        <v>6763</v>
      </c>
      <c r="C4017" s="10" t="s">
        <v>6714</v>
      </c>
      <c r="D4017" s="10" t="s">
        <v>28</v>
      </c>
      <c r="E4017" s="10" t="s">
        <v>29</v>
      </c>
      <c r="F4017" s="16">
        <v>90</v>
      </c>
      <c r="G4017" s="10" t="s">
        <v>9035</v>
      </c>
      <c r="H4017" s="10" t="s">
        <v>2955</v>
      </c>
      <c r="I4017" s="10" t="s">
        <v>25</v>
      </c>
      <c r="J4017" s="11">
        <v>43567</v>
      </c>
      <c r="K4017" s="16">
        <v>62</v>
      </c>
      <c r="L4017" s="10" t="s">
        <v>62</v>
      </c>
      <c r="M4017" s="10">
        <f t="shared" si="249"/>
        <v>2019</v>
      </c>
      <c r="N4017" s="10">
        <f t="shared" si="250"/>
        <v>4</v>
      </c>
      <c r="O4017" s="10" t="str">
        <f>VLOOKUP(L4017,'User input'!$D$6:$E$16,2,FALSE)</f>
        <v>Ultrathing V4</v>
      </c>
      <c r="P4017" s="10">
        <f>VLOOKUP(L4017,'User input'!$D$6:$G$16,3,FALSE)</f>
        <v>3.99</v>
      </c>
      <c r="Q4017" s="10">
        <f>VLOOKUP(L4017,'User input'!$D$6:$G$16,4,FALSE)</f>
        <v>24</v>
      </c>
      <c r="R4017" s="10">
        <f t="shared" si="251"/>
        <v>1488</v>
      </c>
      <c r="S4017" s="27">
        <f t="shared" si="248"/>
        <v>5937.12</v>
      </c>
      <c r="T4017" s="27">
        <f>IF(K4017&lt;'User input'!$I$9,'User input'!$J$8,IF(K4017&lt;'User input'!$I$10,'User input'!$J$9,IF(K4017&lt;'User input'!$I$11,'User input'!$J$10,'User input'!$J$11)))*S4017</f>
        <v>296.85599999999999</v>
      </c>
      <c r="U4017" s="27">
        <f>K4017*'User input'!$J$17+'User input'!$J$16</f>
        <v>0.5</v>
      </c>
    </row>
    <row r="4018" spans="1:21" x14ac:dyDescent="0.25">
      <c r="A4018" s="18">
        <v>4124</v>
      </c>
      <c r="B4018" s="10" t="s">
        <v>9036</v>
      </c>
      <c r="C4018" s="10" t="s">
        <v>3835</v>
      </c>
      <c r="D4018" s="10" t="s">
        <v>15</v>
      </c>
      <c r="E4018" s="10" t="s">
        <v>16</v>
      </c>
      <c r="F4018" s="16">
        <v>30</v>
      </c>
      <c r="G4018" s="10" t="s">
        <v>9037</v>
      </c>
      <c r="H4018" s="10" t="s">
        <v>3389</v>
      </c>
      <c r="I4018" s="10" t="s">
        <v>122</v>
      </c>
      <c r="J4018" s="11">
        <v>43571</v>
      </c>
      <c r="K4018" s="16">
        <v>61</v>
      </c>
      <c r="L4018" s="10" t="s">
        <v>44</v>
      </c>
      <c r="M4018" s="10">
        <f t="shared" si="249"/>
        <v>2019</v>
      </c>
      <c r="N4018" s="10">
        <f t="shared" si="250"/>
        <v>4</v>
      </c>
      <c r="O4018" s="10" t="str">
        <f>VLOOKUP(L4018,'User input'!$D$6:$E$16,2,FALSE)</f>
        <v>Gigastuff</v>
      </c>
      <c r="P4018" s="10">
        <f>VLOOKUP(L4018,'User input'!$D$6:$G$16,3,FALSE)</f>
        <v>1.89</v>
      </c>
      <c r="Q4018" s="10">
        <f>VLOOKUP(L4018,'User input'!$D$6:$G$16,4,FALSE)</f>
        <v>18</v>
      </c>
      <c r="R4018" s="10">
        <f t="shared" si="251"/>
        <v>1098</v>
      </c>
      <c r="S4018" s="27">
        <f t="shared" si="248"/>
        <v>2075.2199999999998</v>
      </c>
      <c r="T4018" s="27">
        <f>IF(K4018&lt;'User input'!$I$9,'User input'!$J$8,IF(K4018&lt;'User input'!$I$10,'User input'!$J$9,IF(K4018&lt;'User input'!$I$11,'User input'!$J$10,'User input'!$J$11)))*S4018</f>
        <v>103.761</v>
      </c>
      <c r="U4018" s="27">
        <f>K4018*'User input'!$J$17+'User input'!$J$16</f>
        <v>0.5</v>
      </c>
    </row>
    <row r="4019" spans="1:21" x14ac:dyDescent="0.25">
      <c r="A4019" s="17">
        <v>4125</v>
      </c>
      <c r="B4019" s="6" t="s">
        <v>9038</v>
      </c>
      <c r="C4019" s="6" t="s">
        <v>2339</v>
      </c>
      <c r="D4019" s="6" t="s">
        <v>15</v>
      </c>
      <c r="E4019" s="6" t="s">
        <v>16</v>
      </c>
      <c r="F4019" s="15">
        <v>30</v>
      </c>
      <c r="G4019" s="6" t="s">
        <v>9039</v>
      </c>
      <c r="H4019" s="6" t="s">
        <v>706</v>
      </c>
      <c r="I4019" s="6" t="s">
        <v>185</v>
      </c>
      <c r="J4019" s="7">
        <v>44048</v>
      </c>
      <c r="K4019" s="15">
        <v>55</v>
      </c>
      <c r="L4019" s="6" t="s">
        <v>52</v>
      </c>
      <c r="M4019" s="6">
        <f t="shared" si="249"/>
        <v>2020</v>
      </c>
      <c r="N4019" s="6">
        <f t="shared" si="250"/>
        <v>8</v>
      </c>
      <c r="O4019" s="6" t="str">
        <f>VLOOKUP(L4019,'User input'!$D$6:$E$16,2,FALSE)</f>
        <v>Megawidget S</v>
      </c>
      <c r="P4019" s="6">
        <f>VLOOKUP(L4019,'User input'!$D$6:$G$16,3,FALSE)</f>
        <v>0.69</v>
      </c>
      <c r="Q4019" s="6">
        <f>VLOOKUP(L4019,'User input'!$D$6:$G$16,4,FALSE)</f>
        <v>24</v>
      </c>
      <c r="R4019" s="6">
        <f t="shared" si="251"/>
        <v>1320</v>
      </c>
      <c r="S4019" s="26">
        <f t="shared" si="248"/>
        <v>910.8</v>
      </c>
      <c r="T4019" s="26">
        <f>IF(K4019&lt;'User input'!$I$9,'User input'!$J$8,IF(K4019&lt;'User input'!$I$10,'User input'!$J$9,IF(K4019&lt;'User input'!$I$11,'User input'!$J$10,'User input'!$J$11)))*S4019</f>
        <v>45.54</v>
      </c>
      <c r="U4019" s="26">
        <f>K4019*'User input'!$J$17+'User input'!$J$16</f>
        <v>0.5</v>
      </c>
    </row>
    <row r="4020" spans="1:21" x14ac:dyDescent="0.25">
      <c r="A4020" s="18">
        <v>4126</v>
      </c>
      <c r="B4020" s="10" t="s">
        <v>1419</v>
      </c>
      <c r="C4020" s="10" t="s">
        <v>1254</v>
      </c>
      <c r="D4020" s="10" t="s">
        <v>28</v>
      </c>
      <c r="E4020" s="10" t="s">
        <v>29</v>
      </c>
      <c r="F4020" s="16">
        <v>30</v>
      </c>
      <c r="G4020" s="10" t="s">
        <v>9040</v>
      </c>
      <c r="H4020" s="10" t="s">
        <v>3770</v>
      </c>
      <c r="I4020" s="10" t="s">
        <v>122</v>
      </c>
      <c r="J4020" s="11">
        <v>43924</v>
      </c>
      <c r="K4020" s="16">
        <v>39</v>
      </c>
      <c r="L4020" s="10" t="s">
        <v>78</v>
      </c>
      <c r="M4020" s="10">
        <f t="shared" si="249"/>
        <v>2020</v>
      </c>
      <c r="N4020" s="10">
        <f t="shared" si="250"/>
        <v>4</v>
      </c>
      <c r="O4020" s="10" t="str">
        <f>VLOOKUP(L4020,'User input'!$D$6:$E$16,2,FALSE)</f>
        <v>Ultrathing V2</v>
      </c>
      <c r="P4020" s="10">
        <f>VLOOKUP(L4020,'User input'!$D$6:$G$16,3,FALSE)</f>
        <v>2.95</v>
      </c>
      <c r="Q4020" s="10">
        <f>VLOOKUP(L4020,'User input'!$D$6:$G$16,4,FALSE)</f>
        <v>20</v>
      </c>
      <c r="R4020" s="10">
        <f t="shared" si="251"/>
        <v>780</v>
      </c>
      <c r="S4020" s="27">
        <f t="shared" si="248"/>
        <v>2301</v>
      </c>
      <c r="T4020" s="27">
        <f>IF(K4020&lt;'User input'!$I$9,'User input'!$J$8,IF(K4020&lt;'User input'!$I$10,'User input'!$J$9,IF(K4020&lt;'User input'!$I$11,'User input'!$J$10,'User input'!$J$11)))*S4020</f>
        <v>69.03</v>
      </c>
      <c r="U4020" s="27">
        <f>K4020*'User input'!$J$17+'User input'!$J$16</f>
        <v>0.5</v>
      </c>
    </row>
    <row r="4021" spans="1:21" x14ac:dyDescent="0.25">
      <c r="A4021" s="17">
        <v>4127</v>
      </c>
      <c r="B4021" s="6" t="s">
        <v>1747</v>
      </c>
      <c r="C4021" s="6" t="s">
        <v>7414</v>
      </c>
      <c r="D4021" s="6" t="s">
        <v>28</v>
      </c>
      <c r="E4021" s="6" t="s">
        <v>29</v>
      </c>
      <c r="F4021" s="15">
        <v>30</v>
      </c>
      <c r="G4021" s="6" t="s">
        <v>9041</v>
      </c>
      <c r="H4021" s="6" t="s">
        <v>3801</v>
      </c>
      <c r="I4021" s="6" t="s">
        <v>32</v>
      </c>
      <c r="J4021" s="7">
        <v>44234</v>
      </c>
      <c r="K4021" s="15">
        <v>92</v>
      </c>
      <c r="L4021" s="6" t="s">
        <v>157</v>
      </c>
      <c r="M4021" s="6">
        <f t="shared" si="249"/>
        <v>2021</v>
      </c>
      <c r="N4021" s="6">
        <f t="shared" si="250"/>
        <v>2</v>
      </c>
      <c r="O4021" s="6" t="str">
        <f>VLOOKUP(L4021,'User input'!$D$6:$E$16,2,FALSE)</f>
        <v>Ultrathing V3</v>
      </c>
      <c r="P4021" s="6">
        <f>VLOOKUP(L4021,'User input'!$D$6:$G$16,3,FALSE)</f>
        <v>3.39</v>
      </c>
      <c r="Q4021" s="6">
        <f>VLOOKUP(L4021,'User input'!$D$6:$G$16,4,FALSE)</f>
        <v>24</v>
      </c>
      <c r="R4021" s="6">
        <f t="shared" si="251"/>
        <v>2208</v>
      </c>
      <c r="S4021" s="26">
        <f t="shared" si="248"/>
        <v>7485.12</v>
      </c>
      <c r="T4021" s="26">
        <f>IF(K4021&lt;'User input'!$I$9,'User input'!$J$8,IF(K4021&lt;'User input'!$I$10,'User input'!$J$9,IF(K4021&lt;'User input'!$I$11,'User input'!$J$10,'User input'!$J$11)))*S4021</f>
        <v>374.25600000000003</v>
      </c>
      <c r="U4021" s="26">
        <f>K4021*'User input'!$J$17+'User input'!$J$16</f>
        <v>0.5</v>
      </c>
    </row>
    <row r="4022" spans="1:21" x14ac:dyDescent="0.25">
      <c r="A4022" s="18">
        <v>4128</v>
      </c>
      <c r="B4022" s="10" t="s">
        <v>1374</v>
      </c>
      <c r="C4022" s="10" t="s">
        <v>3530</v>
      </c>
      <c r="D4022" s="10" t="s">
        <v>115</v>
      </c>
      <c r="E4022" s="10" t="s">
        <v>29</v>
      </c>
      <c r="F4022" s="16">
        <v>60</v>
      </c>
      <c r="G4022" s="10" t="s">
        <v>9042</v>
      </c>
      <c r="H4022" s="10" t="s">
        <v>777</v>
      </c>
      <c r="I4022" s="10" t="s">
        <v>291</v>
      </c>
      <c r="J4022" s="11">
        <v>44441</v>
      </c>
      <c r="K4022" s="16">
        <v>63</v>
      </c>
      <c r="L4022" s="10" t="s">
        <v>78</v>
      </c>
      <c r="M4022" s="10">
        <f t="shared" si="249"/>
        <v>2021</v>
      </c>
      <c r="N4022" s="10">
        <f t="shared" si="250"/>
        <v>9</v>
      </c>
      <c r="O4022" s="10" t="str">
        <f>VLOOKUP(L4022,'User input'!$D$6:$E$16,2,FALSE)</f>
        <v>Ultrathing V2</v>
      </c>
      <c r="P4022" s="10">
        <f>VLOOKUP(L4022,'User input'!$D$6:$G$16,3,FALSE)</f>
        <v>2.95</v>
      </c>
      <c r="Q4022" s="10">
        <f>VLOOKUP(L4022,'User input'!$D$6:$G$16,4,FALSE)</f>
        <v>20</v>
      </c>
      <c r="R4022" s="10">
        <f t="shared" si="251"/>
        <v>1260</v>
      </c>
      <c r="S4022" s="27">
        <f t="shared" si="248"/>
        <v>3717</v>
      </c>
      <c r="T4022" s="27">
        <f>IF(K4022&lt;'User input'!$I$9,'User input'!$J$8,IF(K4022&lt;'User input'!$I$10,'User input'!$J$9,IF(K4022&lt;'User input'!$I$11,'User input'!$J$10,'User input'!$J$11)))*S4022</f>
        <v>185.85000000000002</v>
      </c>
      <c r="U4022" s="27">
        <f>K4022*'User input'!$J$17+'User input'!$J$16</f>
        <v>0.5</v>
      </c>
    </row>
    <row r="4023" spans="1:21" x14ac:dyDescent="0.25">
      <c r="A4023" s="17">
        <v>4129</v>
      </c>
      <c r="B4023" s="6" t="s">
        <v>824</v>
      </c>
      <c r="C4023" s="6" t="s">
        <v>1419</v>
      </c>
      <c r="D4023" s="6" t="s">
        <v>28</v>
      </c>
      <c r="E4023" s="6" t="s">
        <v>29</v>
      </c>
      <c r="F4023" s="15">
        <v>30</v>
      </c>
      <c r="G4023" s="6" t="s">
        <v>9043</v>
      </c>
      <c r="H4023" s="6" t="s">
        <v>5782</v>
      </c>
      <c r="I4023" s="6" t="s">
        <v>291</v>
      </c>
      <c r="J4023" s="7">
        <v>44270</v>
      </c>
      <c r="K4023" s="15">
        <v>78</v>
      </c>
      <c r="L4023" s="6" t="s">
        <v>68</v>
      </c>
      <c r="M4023" s="6">
        <f t="shared" si="249"/>
        <v>2021</v>
      </c>
      <c r="N4023" s="6">
        <f t="shared" si="250"/>
        <v>3</v>
      </c>
      <c r="O4023" s="6" t="str">
        <f>VLOOKUP(L4023,'User input'!$D$6:$E$16,2,FALSE)</f>
        <v>Megawidget M</v>
      </c>
      <c r="P4023" s="6">
        <f>VLOOKUP(L4023,'User input'!$D$6:$G$16,3,FALSE)</f>
        <v>1.29</v>
      </c>
      <c r="Q4023" s="6">
        <f>VLOOKUP(L4023,'User input'!$D$6:$G$16,4,FALSE)</f>
        <v>24</v>
      </c>
      <c r="R4023" s="6">
        <f t="shared" si="251"/>
        <v>1872</v>
      </c>
      <c r="S4023" s="26">
        <f t="shared" si="248"/>
        <v>2414.88</v>
      </c>
      <c r="T4023" s="26">
        <f>IF(K4023&lt;'User input'!$I$9,'User input'!$J$8,IF(K4023&lt;'User input'!$I$10,'User input'!$J$9,IF(K4023&lt;'User input'!$I$11,'User input'!$J$10,'User input'!$J$11)))*S4023</f>
        <v>120.74400000000001</v>
      </c>
      <c r="U4023" s="26">
        <f>K4023*'User input'!$J$17+'User input'!$J$16</f>
        <v>0.5</v>
      </c>
    </row>
    <row r="4024" spans="1:21" x14ac:dyDescent="0.25">
      <c r="A4024" s="18">
        <v>4130</v>
      </c>
      <c r="B4024" s="10" t="s">
        <v>9044</v>
      </c>
      <c r="C4024" s="10" t="s">
        <v>2547</v>
      </c>
      <c r="D4024" s="10" t="s">
        <v>15</v>
      </c>
      <c r="E4024" s="10" t="s">
        <v>16</v>
      </c>
      <c r="F4024" s="16">
        <v>90</v>
      </c>
      <c r="G4024" s="10" t="s">
        <v>9045</v>
      </c>
      <c r="H4024" s="10" t="s">
        <v>9046</v>
      </c>
      <c r="I4024" s="10" t="s">
        <v>32</v>
      </c>
      <c r="J4024" s="11">
        <v>44375</v>
      </c>
      <c r="K4024" s="16">
        <v>33</v>
      </c>
      <c r="L4024" s="10" t="s">
        <v>44</v>
      </c>
      <c r="M4024" s="10">
        <f t="shared" si="249"/>
        <v>2021</v>
      </c>
      <c r="N4024" s="10">
        <f t="shared" si="250"/>
        <v>6</v>
      </c>
      <c r="O4024" s="10" t="str">
        <f>VLOOKUP(L4024,'User input'!$D$6:$E$16,2,FALSE)</f>
        <v>Gigastuff</v>
      </c>
      <c r="P4024" s="10">
        <f>VLOOKUP(L4024,'User input'!$D$6:$G$16,3,FALSE)</f>
        <v>1.89</v>
      </c>
      <c r="Q4024" s="10">
        <f>VLOOKUP(L4024,'User input'!$D$6:$G$16,4,FALSE)</f>
        <v>18</v>
      </c>
      <c r="R4024" s="10">
        <f t="shared" si="251"/>
        <v>594</v>
      </c>
      <c r="S4024" s="27">
        <f t="shared" si="248"/>
        <v>1122.6599999999999</v>
      </c>
      <c r="T4024" s="27">
        <f>IF(K4024&lt;'User input'!$I$9,'User input'!$J$8,IF(K4024&lt;'User input'!$I$10,'User input'!$J$9,IF(K4024&lt;'User input'!$I$11,'User input'!$J$10,'User input'!$J$11)))*S4024</f>
        <v>33.679799999999993</v>
      </c>
      <c r="U4024" s="27">
        <f>K4024*'User input'!$J$17+'User input'!$J$16</f>
        <v>0.5</v>
      </c>
    </row>
    <row r="4025" spans="1:21" x14ac:dyDescent="0.25">
      <c r="A4025" s="17">
        <v>4131</v>
      </c>
      <c r="B4025" s="6" t="s">
        <v>9047</v>
      </c>
      <c r="C4025" s="6" t="s">
        <v>1238</v>
      </c>
      <c r="D4025" s="6" t="s">
        <v>15</v>
      </c>
      <c r="E4025" s="6" t="s">
        <v>16</v>
      </c>
      <c r="F4025" s="15">
        <v>30</v>
      </c>
      <c r="G4025" s="6" t="s">
        <v>9048</v>
      </c>
      <c r="H4025" s="6" t="s">
        <v>9049</v>
      </c>
      <c r="I4025" s="6" t="s">
        <v>38</v>
      </c>
      <c r="J4025" s="7">
        <v>44310</v>
      </c>
      <c r="K4025" s="15">
        <v>29</v>
      </c>
      <c r="L4025" s="6" t="s">
        <v>33</v>
      </c>
      <c r="M4025" s="6">
        <f t="shared" si="249"/>
        <v>2021</v>
      </c>
      <c r="N4025" s="6">
        <f t="shared" si="250"/>
        <v>4</v>
      </c>
      <c r="O4025" s="6" t="str">
        <f>VLOOKUP(L4025,'User input'!$D$6:$E$16,2,FALSE)</f>
        <v>Megawidget L</v>
      </c>
      <c r="P4025" s="6">
        <f>VLOOKUP(L4025,'User input'!$D$6:$G$16,3,FALSE)</f>
        <v>1.79</v>
      </c>
      <c r="Q4025" s="6">
        <f>VLOOKUP(L4025,'User input'!$D$6:$G$16,4,FALSE)</f>
        <v>24</v>
      </c>
      <c r="R4025" s="6">
        <f t="shared" si="251"/>
        <v>696</v>
      </c>
      <c r="S4025" s="26">
        <f t="shared" si="248"/>
        <v>1245.8399999999999</v>
      </c>
      <c r="T4025" s="26">
        <f>IF(K4025&lt;'User input'!$I$9,'User input'!$J$8,IF(K4025&lt;'User input'!$I$10,'User input'!$J$9,IF(K4025&lt;'User input'!$I$11,'User input'!$J$10,'User input'!$J$11)))*S4025</f>
        <v>37.3752</v>
      </c>
      <c r="U4025" s="26">
        <f>K4025*'User input'!$J$17+'User input'!$J$16</f>
        <v>0.5</v>
      </c>
    </row>
    <row r="4026" spans="1:21" x14ac:dyDescent="0.25">
      <c r="A4026" s="18">
        <v>4132</v>
      </c>
      <c r="B4026" s="10" t="s">
        <v>6576</v>
      </c>
      <c r="C4026" s="10" t="s">
        <v>9050</v>
      </c>
      <c r="D4026" s="10" t="s">
        <v>49</v>
      </c>
      <c r="E4026" s="10" t="s">
        <v>16</v>
      </c>
      <c r="F4026" s="16">
        <v>90</v>
      </c>
      <c r="G4026" s="10" t="s">
        <v>9051</v>
      </c>
      <c r="H4026" s="10" t="s">
        <v>1659</v>
      </c>
      <c r="I4026" s="10" t="s">
        <v>32</v>
      </c>
      <c r="J4026" s="11">
        <v>43724</v>
      </c>
      <c r="K4026" s="16">
        <v>32</v>
      </c>
      <c r="L4026" s="10" t="s">
        <v>68</v>
      </c>
      <c r="M4026" s="10">
        <f t="shared" si="249"/>
        <v>2019</v>
      </c>
      <c r="N4026" s="10">
        <f t="shared" si="250"/>
        <v>9</v>
      </c>
      <c r="O4026" s="10" t="str">
        <f>VLOOKUP(L4026,'User input'!$D$6:$E$16,2,FALSE)</f>
        <v>Megawidget M</v>
      </c>
      <c r="P4026" s="10">
        <f>VLOOKUP(L4026,'User input'!$D$6:$G$16,3,FALSE)</f>
        <v>1.29</v>
      </c>
      <c r="Q4026" s="10">
        <f>VLOOKUP(L4026,'User input'!$D$6:$G$16,4,FALSE)</f>
        <v>24</v>
      </c>
      <c r="R4026" s="10">
        <f t="shared" si="251"/>
        <v>768</v>
      </c>
      <c r="S4026" s="27">
        <f t="shared" si="248"/>
        <v>990.72</v>
      </c>
      <c r="T4026" s="27">
        <f>IF(K4026&lt;'User input'!$I$9,'User input'!$J$8,IF(K4026&lt;'User input'!$I$10,'User input'!$J$9,IF(K4026&lt;'User input'!$I$11,'User input'!$J$10,'User input'!$J$11)))*S4026</f>
        <v>29.721599999999999</v>
      </c>
      <c r="U4026" s="27">
        <f>K4026*'User input'!$J$17+'User input'!$J$16</f>
        <v>0.5</v>
      </c>
    </row>
    <row r="4027" spans="1:21" x14ac:dyDescent="0.25">
      <c r="A4027" s="17">
        <v>4133</v>
      </c>
      <c r="B4027" s="6" t="s">
        <v>1784</v>
      </c>
      <c r="C4027" s="6" t="s">
        <v>4841</v>
      </c>
      <c r="D4027" s="6" t="s">
        <v>28</v>
      </c>
      <c r="E4027" s="6" t="s">
        <v>29</v>
      </c>
      <c r="F4027" s="15">
        <v>90</v>
      </c>
      <c r="G4027" s="6" t="s">
        <v>9052</v>
      </c>
      <c r="H4027" s="6" t="s">
        <v>3494</v>
      </c>
      <c r="I4027" s="6" t="s">
        <v>122</v>
      </c>
      <c r="J4027" s="7">
        <v>43572</v>
      </c>
      <c r="K4027" s="15">
        <v>48</v>
      </c>
      <c r="L4027" s="6" t="s">
        <v>68</v>
      </c>
      <c r="M4027" s="6">
        <f t="shared" si="249"/>
        <v>2019</v>
      </c>
      <c r="N4027" s="6">
        <f t="shared" si="250"/>
        <v>4</v>
      </c>
      <c r="O4027" s="6" t="str">
        <f>VLOOKUP(L4027,'User input'!$D$6:$E$16,2,FALSE)</f>
        <v>Megawidget M</v>
      </c>
      <c r="P4027" s="6">
        <f>VLOOKUP(L4027,'User input'!$D$6:$G$16,3,FALSE)</f>
        <v>1.29</v>
      </c>
      <c r="Q4027" s="6">
        <f>VLOOKUP(L4027,'User input'!$D$6:$G$16,4,FALSE)</f>
        <v>24</v>
      </c>
      <c r="R4027" s="6">
        <f t="shared" si="251"/>
        <v>1152</v>
      </c>
      <c r="S4027" s="26">
        <f t="shared" si="248"/>
        <v>1486.08</v>
      </c>
      <c r="T4027" s="26">
        <f>IF(K4027&lt;'User input'!$I$9,'User input'!$J$8,IF(K4027&lt;'User input'!$I$10,'User input'!$J$9,IF(K4027&lt;'User input'!$I$11,'User input'!$J$10,'User input'!$J$11)))*S4027</f>
        <v>44.582399999999993</v>
      </c>
      <c r="U4027" s="26">
        <f>K4027*'User input'!$J$17+'User input'!$J$16</f>
        <v>0.5</v>
      </c>
    </row>
    <row r="4028" spans="1:21" x14ac:dyDescent="0.25">
      <c r="A4028" s="18">
        <v>4134</v>
      </c>
      <c r="B4028" s="10" t="s">
        <v>9053</v>
      </c>
      <c r="C4028" s="10" t="s">
        <v>6681</v>
      </c>
      <c r="D4028" s="10" t="s">
        <v>28</v>
      </c>
      <c r="E4028" s="10" t="s">
        <v>29</v>
      </c>
      <c r="F4028" s="16">
        <v>30</v>
      </c>
      <c r="G4028" s="10" t="s">
        <v>9054</v>
      </c>
      <c r="H4028" s="10" t="s">
        <v>2189</v>
      </c>
      <c r="I4028" s="10" t="s">
        <v>32</v>
      </c>
      <c r="J4028" s="11">
        <v>43511</v>
      </c>
      <c r="K4028" s="16">
        <v>69</v>
      </c>
      <c r="L4028" s="10" t="s">
        <v>68</v>
      </c>
      <c r="M4028" s="10">
        <f t="shared" si="249"/>
        <v>2019</v>
      </c>
      <c r="N4028" s="10">
        <f t="shared" si="250"/>
        <v>2</v>
      </c>
      <c r="O4028" s="10" t="str">
        <f>VLOOKUP(L4028,'User input'!$D$6:$E$16,2,FALSE)</f>
        <v>Megawidget M</v>
      </c>
      <c r="P4028" s="10">
        <f>VLOOKUP(L4028,'User input'!$D$6:$G$16,3,FALSE)</f>
        <v>1.29</v>
      </c>
      <c r="Q4028" s="10">
        <f>VLOOKUP(L4028,'User input'!$D$6:$G$16,4,FALSE)</f>
        <v>24</v>
      </c>
      <c r="R4028" s="10">
        <f t="shared" si="251"/>
        <v>1656</v>
      </c>
      <c r="S4028" s="27">
        <f t="shared" si="248"/>
        <v>2136.2400000000002</v>
      </c>
      <c r="T4028" s="27">
        <f>IF(K4028&lt;'User input'!$I$9,'User input'!$J$8,IF(K4028&lt;'User input'!$I$10,'User input'!$J$9,IF(K4028&lt;'User input'!$I$11,'User input'!$J$10,'User input'!$J$11)))*S4028</f>
        <v>106.81200000000001</v>
      </c>
      <c r="U4028" s="27">
        <f>K4028*'User input'!$J$17+'User input'!$J$16</f>
        <v>0.5</v>
      </c>
    </row>
    <row r="4029" spans="1:21" x14ac:dyDescent="0.25">
      <c r="A4029" s="17">
        <v>4135</v>
      </c>
      <c r="B4029" s="6" t="s">
        <v>9055</v>
      </c>
      <c r="C4029" s="6" t="s">
        <v>7404</v>
      </c>
      <c r="D4029" s="6" t="s">
        <v>15</v>
      </c>
      <c r="E4029" s="6" t="s">
        <v>16</v>
      </c>
      <c r="F4029" s="15">
        <v>30</v>
      </c>
      <c r="G4029" s="6" t="s">
        <v>9056</v>
      </c>
      <c r="H4029" s="6" t="s">
        <v>2056</v>
      </c>
      <c r="I4029" s="6" t="s">
        <v>291</v>
      </c>
      <c r="J4029" s="7">
        <v>44502</v>
      </c>
      <c r="K4029" s="15">
        <v>98</v>
      </c>
      <c r="L4029" s="6" t="s">
        <v>44</v>
      </c>
      <c r="M4029" s="6">
        <f t="shared" si="249"/>
        <v>2021</v>
      </c>
      <c r="N4029" s="6">
        <f t="shared" si="250"/>
        <v>11</v>
      </c>
      <c r="O4029" s="6" t="str">
        <f>VLOOKUP(L4029,'User input'!$D$6:$E$16,2,FALSE)</f>
        <v>Gigastuff</v>
      </c>
      <c r="P4029" s="6">
        <f>VLOOKUP(L4029,'User input'!$D$6:$G$16,3,FALSE)</f>
        <v>1.89</v>
      </c>
      <c r="Q4029" s="6">
        <f>VLOOKUP(L4029,'User input'!$D$6:$G$16,4,FALSE)</f>
        <v>18</v>
      </c>
      <c r="R4029" s="6">
        <f t="shared" si="251"/>
        <v>1764</v>
      </c>
      <c r="S4029" s="26">
        <f t="shared" si="248"/>
        <v>3333.96</v>
      </c>
      <c r="T4029" s="26">
        <f>IF(K4029&lt;'User input'!$I$9,'User input'!$J$8,IF(K4029&lt;'User input'!$I$10,'User input'!$J$9,IF(K4029&lt;'User input'!$I$11,'User input'!$J$10,'User input'!$J$11)))*S4029</f>
        <v>166.69800000000001</v>
      </c>
      <c r="U4029" s="26">
        <f>K4029*'User input'!$J$17+'User input'!$J$16</f>
        <v>0.5</v>
      </c>
    </row>
    <row r="4030" spans="1:21" x14ac:dyDescent="0.25">
      <c r="A4030" s="18">
        <v>4136</v>
      </c>
      <c r="B4030" s="10" t="s">
        <v>5106</v>
      </c>
      <c r="C4030" s="10" t="s">
        <v>456</v>
      </c>
      <c r="D4030" s="10" t="s">
        <v>28</v>
      </c>
      <c r="E4030" s="10" t="s">
        <v>29</v>
      </c>
      <c r="F4030" s="16">
        <v>30</v>
      </c>
      <c r="G4030" s="10" t="s">
        <v>9056</v>
      </c>
      <c r="H4030" s="10" t="s">
        <v>2220</v>
      </c>
      <c r="I4030" s="10" t="s">
        <v>32</v>
      </c>
      <c r="J4030" s="11">
        <v>43627</v>
      </c>
      <c r="K4030" s="16">
        <v>39</v>
      </c>
      <c r="L4030" s="10" t="s">
        <v>52</v>
      </c>
      <c r="M4030" s="10">
        <f t="shared" si="249"/>
        <v>2019</v>
      </c>
      <c r="N4030" s="10">
        <f t="shared" si="250"/>
        <v>6</v>
      </c>
      <c r="O4030" s="10" t="str">
        <f>VLOOKUP(L4030,'User input'!$D$6:$E$16,2,FALSE)</f>
        <v>Megawidget S</v>
      </c>
      <c r="P4030" s="10">
        <f>VLOOKUP(L4030,'User input'!$D$6:$G$16,3,FALSE)</f>
        <v>0.69</v>
      </c>
      <c r="Q4030" s="10">
        <f>VLOOKUP(L4030,'User input'!$D$6:$G$16,4,FALSE)</f>
        <v>24</v>
      </c>
      <c r="R4030" s="10">
        <f t="shared" si="251"/>
        <v>936</v>
      </c>
      <c r="S4030" s="27">
        <f t="shared" si="248"/>
        <v>645.83999999999992</v>
      </c>
      <c r="T4030" s="27">
        <f>IF(K4030&lt;'User input'!$I$9,'User input'!$J$8,IF(K4030&lt;'User input'!$I$10,'User input'!$J$9,IF(K4030&lt;'User input'!$I$11,'User input'!$J$10,'User input'!$J$11)))*S4030</f>
        <v>19.375199999999996</v>
      </c>
      <c r="U4030" s="27">
        <f>K4030*'User input'!$J$17+'User input'!$J$16</f>
        <v>0.5</v>
      </c>
    </row>
    <row r="4031" spans="1:21" x14ac:dyDescent="0.25">
      <c r="A4031" s="17">
        <v>4137</v>
      </c>
      <c r="B4031" s="6" t="s">
        <v>5548</v>
      </c>
      <c r="C4031" s="6" t="s">
        <v>119</v>
      </c>
      <c r="D4031" s="6" t="s">
        <v>28</v>
      </c>
      <c r="E4031" s="6" t="s">
        <v>29</v>
      </c>
      <c r="F4031" s="15">
        <v>90</v>
      </c>
      <c r="G4031" s="6" t="s">
        <v>9057</v>
      </c>
      <c r="H4031" s="6" t="s">
        <v>5103</v>
      </c>
      <c r="I4031" s="6" t="s">
        <v>25</v>
      </c>
      <c r="J4031" s="7">
        <v>43716</v>
      </c>
      <c r="K4031" s="15">
        <v>82</v>
      </c>
      <c r="L4031" s="6" t="s">
        <v>39</v>
      </c>
      <c r="M4031" s="6">
        <f t="shared" si="249"/>
        <v>2019</v>
      </c>
      <c r="N4031" s="6">
        <f t="shared" si="250"/>
        <v>9</v>
      </c>
      <c r="O4031" s="6" t="str">
        <f>VLOOKUP(L4031,'User input'!$D$6:$E$16,2,FALSE)</f>
        <v>Ultrathing V1</v>
      </c>
      <c r="P4031" s="6">
        <f>VLOOKUP(L4031,'User input'!$D$6:$G$16,3,FALSE)</f>
        <v>1.79</v>
      </c>
      <c r="Q4031" s="6">
        <f>VLOOKUP(L4031,'User input'!$D$6:$G$16,4,FALSE)</f>
        <v>17</v>
      </c>
      <c r="R4031" s="6">
        <f t="shared" si="251"/>
        <v>1394</v>
      </c>
      <c r="S4031" s="26">
        <f t="shared" si="248"/>
        <v>2495.2600000000002</v>
      </c>
      <c r="T4031" s="26">
        <f>IF(K4031&lt;'User input'!$I$9,'User input'!$J$8,IF(K4031&lt;'User input'!$I$10,'User input'!$J$9,IF(K4031&lt;'User input'!$I$11,'User input'!$J$10,'User input'!$J$11)))*S4031</f>
        <v>124.76300000000002</v>
      </c>
      <c r="U4031" s="26">
        <f>K4031*'User input'!$J$17+'User input'!$J$16</f>
        <v>0.5</v>
      </c>
    </row>
    <row r="4032" spans="1:21" x14ac:dyDescent="0.25">
      <c r="A4032" s="18">
        <v>4138</v>
      </c>
      <c r="B4032" s="10" t="s">
        <v>9058</v>
      </c>
      <c r="C4032" s="10" t="s">
        <v>2392</v>
      </c>
      <c r="D4032" s="10" t="s">
        <v>15</v>
      </c>
      <c r="E4032" s="10" t="s">
        <v>16</v>
      </c>
      <c r="F4032" s="16">
        <v>90</v>
      </c>
      <c r="G4032" s="10" t="s">
        <v>9057</v>
      </c>
      <c r="H4032" s="10" t="s">
        <v>2714</v>
      </c>
      <c r="I4032" s="10" t="s">
        <v>32</v>
      </c>
      <c r="J4032" s="11">
        <v>43939</v>
      </c>
      <c r="K4032" s="16">
        <v>48</v>
      </c>
      <c r="L4032" s="10" t="s">
        <v>157</v>
      </c>
      <c r="M4032" s="10">
        <f t="shared" si="249"/>
        <v>2020</v>
      </c>
      <c r="N4032" s="10">
        <f t="shared" si="250"/>
        <v>4</v>
      </c>
      <c r="O4032" s="10" t="str">
        <f>VLOOKUP(L4032,'User input'!$D$6:$E$16,2,FALSE)</f>
        <v>Ultrathing V3</v>
      </c>
      <c r="P4032" s="10">
        <f>VLOOKUP(L4032,'User input'!$D$6:$G$16,3,FALSE)</f>
        <v>3.39</v>
      </c>
      <c r="Q4032" s="10">
        <f>VLOOKUP(L4032,'User input'!$D$6:$G$16,4,FALSE)</f>
        <v>24</v>
      </c>
      <c r="R4032" s="10">
        <f t="shared" si="251"/>
        <v>1152</v>
      </c>
      <c r="S4032" s="27">
        <f t="shared" si="248"/>
        <v>3905.28</v>
      </c>
      <c r="T4032" s="27">
        <f>IF(K4032&lt;'User input'!$I$9,'User input'!$J$8,IF(K4032&lt;'User input'!$I$10,'User input'!$J$9,IF(K4032&lt;'User input'!$I$11,'User input'!$J$10,'User input'!$J$11)))*S4032</f>
        <v>117.1584</v>
      </c>
      <c r="U4032" s="27">
        <f>K4032*'User input'!$J$17+'User input'!$J$16</f>
        <v>0.5</v>
      </c>
    </row>
    <row r="4033" spans="1:21" x14ac:dyDescent="0.25">
      <c r="A4033" s="17">
        <v>4139</v>
      </c>
      <c r="B4033" s="6" t="s">
        <v>6495</v>
      </c>
      <c r="C4033" s="6" t="s">
        <v>2985</v>
      </c>
      <c r="D4033" s="6" t="s">
        <v>28</v>
      </c>
      <c r="E4033" s="6" t="s">
        <v>29</v>
      </c>
      <c r="F4033" s="15">
        <v>60</v>
      </c>
      <c r="G4033" s="6" t="s">
        <v>9059</v>
      </c>
      <c r="H4033" s="6" t="s">
        <v>2319</v>
      </c>
      <c r="I4033" s="6" t="s">
        <v>2320</v>
      </c>
      <c r="J4033" s="7">
        <v>43637</v>
      </c>
      <c r="K4033" s="15">
        <v>52</v>
      </c>
      <c r="L4033" s="6" t="s">
        <v>157</v>
      </c>
      <c r="M4033" s="6">
        <f t="shared" si="249"/>
        <v>2019</v>
      </c>
      <c r="N4033" s="6">
        <f t="shared" si="250"/>
        <v>6</v>
      </c>
      <c r="O4033" s="6" t="str">
        <f>VLOOKUP(L4033,'User input'!$D$6:$E$16,2,FALSE)</f>
        <v>Ultrathing V3</v>
      </c>
      <c r="P4033" s="6">
        <f>VLOOKUP(L4033,'User input'!$D$6:$G$16,3,FALSE)</f>
        <v>3.39</v>
      </c>
      <c r="Q4033" s="6">
        <f>VLOOKUP(L4033,'User input'!$D$6:$G$16,4,FALSE)</f>
        <v>24</v>
      </c>
      <c r="R4033" s="6">
        <f t="shared" si="251"/>
        <v>1248</v>
      </c>
      <c r="S4033" s="26">
        <f t="shared" si="248"/>
        <v>4230.72</v>
      </c>
      <c r="T4033" s="26">
        <f>IF(K4033&lt;'User input'!$I$9,'User input'!$J$8,IF(K4033&lt;'User input'!$I$10,'User input'!$J$9,IF(K4033&lt;'User input'!$I$11,'User input'!$J$10,'User input'!$J$11)))*S4033</f>
        <v>211.53600000000003</v>
      </c>
      <c r="U4033" s="26">
        <f>K4033*'User input'!$J$17+'User input'!$J$16</f>
        <v>0.5</v>
      </c>
    </row>
    <row r="4034" spans="1:21" x14ac:dyDescent="0.25">
      <c r="A4034" s="18">
        <v>4140</v>
      </c>
      <c r="B4034" s="10" t="s">
        <v>9060</v>
      </c>
      <c r="C4034" s="10" t="s">
        <v>9061</v>
      </c>
      <c r="D4034" s="10" t="s">
        <v>49</v>
      </c>
      <c r="E4034" s="10" t="s">
        <v>16</v>
      </c>
      <c r="F4034" s="16">
        <v>60</v>
      </c>
      <c r="G4034" s="10" t="s">
        <v>9062</v>
      </c>
      <c r="H4034" s="10" t="s">
        <v>299</v>
      </c>
      <c r="I4034" s="10" t="s">
        <v>300</v>
      </c>
      <c r="J4034" s="11">
        <v>43516</v>
      </c>
      <c r="K4034" s="16">
        <v>68</v>
      </c>
      <c r="L4034" s="10" t="s">
        <v>68</v>
      </c>
      <c r="M4034" s="10">
        <f t="shared" si="249"/>
        <v>2019</v>
      </c>
      <c r="N4034" s="10">
        <f t="shared" si="250"/>
        <v>2</v>
      </c>
      <c r="O4034" s="10" t="str">
        <f>VLOOKUP(L4034,'User input'!$D$6:$E$16,2,FALSE)</f>
        <v>Megawidget M</v>
      </c>
      <c r="P4034" s="10">
        <f>VLOOKUP(L4034,'User input'!$D$6:$G$16,3,FALSE)</f>
        <v>1.29</v>
      </c>
      <c r="Q4034" s="10">
        <f>VLOOKUP(L4034,'User input'!$D$6:$G$16,4,FALSE)</f>
        <v>24</v>
      </c>
      <c r="R4034" s="10">
        <f t="shared" si="251"/>
        <v>1632</v>
      </c>
      <c r="S4034" s="27">
        <f t="shared" si="248"/>
        <v>2105.2800000000002</v>
      </c>
      <c r="T4034" s="27">
        <f>IF(K4034&lt;'User input'!$I$9,'User input'!$J$8,IF(K4034&lt;'User input'!$I$10,'User input'!$J$9,IF(K4034&lt;'User input'!$I$11,'User input'!$J$10,'User input'!$J$11)))*S4034</f>
        <v>105.26400000000001</v>
      </c>
      <c r="U4034" s="27">
        <f>K4034*'User input'!$J$17+'User input'!$J$16</f>
        <v>0.5</v>
      </c>
    </row>
    <row r="4035" spans="1:21" x14ac:dyDescent="0.25">
      <c r="A4035" s="17">
        <v>4141</v>
      </c>
      <c r="B4035" s="6" t="s">
        <v>6746</v>
      </c>
      <c r="C4035" s="6" t="s">
        <v>6341</v>
      </c>
      <c r="D4035" s="6" t="s">
        <v>49</v>
      </c>
      <c r="E4035" s="6" t="s">
        <v>16</v>
      </c>
      <c r="F4035" s="15">
        <v>90</v>
      </c>
      <c r="G4035" s="6" t="s">
        <v>9063</v>
      </c>
      <c r="H4035" s="6" t="s">
        <v>4754</v>
      </c>
      <c r="I4035" s="6" t="s">
        <v>291</v>
      </c>
      <c r="J4035" s="7">
        <v>44018</v>
      </c>
      <c r="K4035" s="15">
        <v>24</v>
      </c>
      <c r="L4035" s="6" t="s">
        <v>20</v>
      </c>
      <c r="M4035" s="6">
        <f t="shared" si="249"/>
        <v>2020</v>
      </c>
      <c r="N4035" s="6">
        <f t="shared" si="250"/>
        <v>7</v>
      </c>
      <c r="O4035" s="6" t="str">
        <f>VLOOKUP(L4035,'User input'!$D$6:$E$16,2,FALSE)</f>
        <v>Hyperwotsit</v>
      </c>
      <c r="P4035" s="6">
        <f>VLOOKUP(L4035,'User input'!$D$6:$G$16,3,FALSE)</f>
        <v>2.0099999999999998</v>
      </c>
      <c r="Q4035" s="6">
        <f>VLOOKUP(L4035,'User input'!$D$6:$G$16,4,FALSE)</f>
        <v>20</v>
      </c>
      <c r="R4035" s="6">
        <f t="shared" si="251"/>
        <v>480</v>
      </c>
      <c r="S4035" s="26">
        <f t="shared" si="248"/>
        <v>964.8</v>
      </c>
      <c r="T4035" s="26">
        <f>IF(K4035&lt;'User input'!$I$9,'User input'!$J$8,IF(K4035&lt;'User input'!$I$10,'User input'!$J$9,IF(K4035&lt;'User input'!$I$11,'User input'!$J$10,'User input'!$J$11)))*S4035</f>
        <v>28.943999999999999</v>
      </c>
      <c r="U4035" s="26">
        <f>K4035*'User input'!$J$17+'User input'!$J$16</f>
        <v>0.5</v>
      </c>
    </row>
    <row r="4036" spans="1:21" x14ac:dyDescent="0.25">
      <c r="A4036" s="17">
        <v>4143</v>
      </c>
      <c r="B4036" s="6" t="s">
        <v>9064</v>
      </c>
      <c r="C4036" s="6" t="s">
        <v>5155</v>
      </c>
      <c r="D4036" s="6" t="s">
        <v>49</v>
      </c>
      <c r="E4036" s="6" t="s">
        <v>16</v>
      </c>
      <c r="F4036" s="15">
        <v>60</v>
      </c>
      <c r="G4036" s="6" t="s">
        <v>9063</v>
      </c>
      <c r="H4036" s="6" t="s">
        <v>9065</v>
      </c>
      <c r="I4036" s="6" t="s">
        <v>291</v>
      </c>
      <c r="J4036" s="7">
        <v>44155</v>
      </c>
      <c r="K4036" s="15">
        <v>47</v>
      </c>
      <c r="L4036" s="6" t="s">
        <v>68</v>
      </c>
      <c r="M4036" s="6">
        <f t="shared" si="249"/>
        <v>2020</v>
      </c>
      <c r="N4036" s="6">
        <f t="shared" si="250"/>
        <v>11</v>
      </c>
      <c r="O4036" s="6" t="str">
        <f>VLOOKUP(L4036,'User input'!$D$6:$E$16,2,FALSE)</f>
        <v>Megawidget M</v>
      </c>
      <c r="P4036" s="6">
        <f>VLOOKUP(L4036,'User input'!$D$6:$G$16,3,FALSE)</f>
        <v>1.29</v>
      </c>
      <c r="Q4036" s="6">
        <f>VLOOKUP(L4036,'User input'!$D$6:$G$16,4,FALSE)</f>
        <v>24</v>
      </c>
      <c r="R4036" s="6">
        <f t="shared" si="251"/>
        <v>1128</v>
      </c>
      <c r="S4036" s="26">
        <f t="shared" si="248"/>
        <v>1455.1200000000001</v>
      </c>
      <c r="T4036" s="26">
        <f>IF(K4036&lt;'User input'!$I$9,'User input'!$J$8,IF(K4036&lt;'User input'!$I$10,'User input'!$J$9,IF(K4036&lt;'User input'!$I$11,'User input'!$J$10,'User input'!$J$11)))*S4036</f>
        <v>43.653600000000004</v>
      </c>
      <c r="U4036" s="26">
        <f>K4036*'User input'!$J$17+'User input'!$J$16</f>
        <v>0.5</v>
      </c>
    </row>
    <row r="4037" spans="1:21" x14ac:dyDescent="0.25">
      <c r="A4037" s="18">
        <v>4144</v>
      </c>
      <c r="B4037" s="10" t="s">
        <v>2646</v>
      </c>
      <c r="C4037" s="10" t="s">
        <v>7698</v>
      </c>
      <c r="D4037" s="10" t="s">
        <v>49</v>
      </c>
      <c r="E4037" s="10" t="s">
        <v>16</v>
      </c>
      <c r="F4037" s="16">
        <v>90</v>
      </c>
      <c r="G4037" s="10" t="s">
        <v>9066</v>
      </c>
      <c r="H4037" s="10" t="s">
        <v>1260</v>
      </c>
      <c r="I4037" s="10" t="s">
        <v>32</v>
      </c>
      <c r="J4037" s="11">
        <v>44072</v>
      </c>
      <c r="K4037" s="16">
        <v>80</v>
      </c>
      <c r="L4037" s="10" t="s">
        <v>62</v>
      </c>
      <c r="M4037" s="10">
        <f t="shared" si="249"/>
        <v>2020</v>
      </c>
      <c r="N4037" s="10">
        <f t="shared" si="250"/>
        <v>8</v>
      </c>
      <c r="O4037" s="10" t="str">
        <f>VLOOKUP(L4037,'User input'!$D$6:$E$16,2,FALSE)</f>
        <v>Ultrathing V4</v>
      </c>
      <c r="P4037" s="10">
        <f>VLOOKUP(L4037,'User input'!$D$6:$G$16,3,FALSE)</f>
        <v>3.99</v>
      </c>
      <c r="Q4037" s="10">
        <f>VLOOKUP(L4037,'User input'!$D$6:$G$16,4,FALSE)</f>
        <v>24</v>
      </c>
      <c r="R4037" s="10">
        <f t="shared" si="251"/>
        <v>1920</v>
      </c>
      <c r="S4037" s="27">
        <f t="shared" ref="S4037:S4100" si="252">R4037*P4037</f>
        <v>7660.8</v>
      </c>
      <c r="T4037" s="27">
        <f>IF(K4037&lt;'User input'!$I$9,'User input'!$J$8,IF(K4037&lt;'User input'!$I$10,'User input'!$J$9,IF(K4037&lt;'User input'!$I$11,'User input'!$J$10,'User input'!$J$11)))*S4037</f>
        <v>383.04</v>
      </c>
      <c r="U4037" s="27">
        <f>K4037*'User input'!$J$17+'User input'!$J$16</f>
        <v>0.5</v>
      </c>
    </row>
    <row r="4038" spans="1:21" x14ac:dyDescent="0.25">
      <c r="A4038" s="17">
        <v>4145</v>
      </c>
      <c r="B4038" s="6" t="s">
        <v>9067</v>
      </c>
      <c r="C4038" s="6" t="s">
        <v>7691</v>
      </c>
      <c r="D4038" s="6" t="s">
        <v>49</v>
      </c>
      <c r="E4038" s="6" t="s">
        <v>16</v>
      </c>
      <c r="F4038" s="15">
        <v>60</v>
      </c>
      <c r="G4038" s="6" t="s">
        <v>9068</v>
      </c>
      <c r="H4038" s="6" t="s">
        <v>5628</v>
      </c>
      <c r="I4038" s="6" t="s">
        <v>38</v>
      </c>
      <c r="J4038" s="7">
        <v>44388</v>
      </c>
      <c r="K4038" s="15">
        <v>45</v>
      </c>
      <c r="L4038" s="6" t="s">
        <v>44</v>
      </c>
      <c r="M4038" s="6">
        <f t="shared" ref="M4038:M4101" si="253">YEAR(J4038)</f>
        <v>2021</v>
      </c>
      <c r="N4038" s="6">
        <f t="shared" ref="N4038:N4101" si="254">MONTH(J4038)</f>
        <v>7</v>
      </c>
      <c r="O4038" s="6" t="str">
        <f>VLOOKUP(L4038,'User input'!$D$6:$E$16,2,FALSE)</f>
        <v>Gigastuff</v>
      </c>
      <c r="P4038" s="6">
        <f>VLOOKUP(L4038,'User input'!$D$6:$G$16,3,FALSE)</f>
        <v>1.89</v>
      </c>
      <c r="Q4038" s="6">
        <f>VLOOKUP(L4038,'User input'!$D$6:$G$16,4,FALSE)</f>
        <v>18</v>
      </c>
      <c r="R4038" s="6">
        <f t="shared" ref="R4038:R4101" si="255">K4038*Q4038</f>
        <v>810</v>
      </c>
      <c r="S4038" s="26">
        <f t="shared" si="252"/>
        <v>1530.8999999999999</v>
      </c>
      <c r="T4038" s="26">
        <f>IF(K4038&lt;'User input'!$I$9,'User input'!$J$8,IF(K4038&lt;'User input'!$I$10,'User input'!$J$9,IF(K4038&lt;'User input'!$I$11,'User input'!$J$10,'User input'!$J$11)))*S4038</f>
        <v>45.926999999999992</v>
      </c>
      <c r="U4038" s="26">
        <f>K4038*'User input'!$J$17+'User input'!$J$16</f>
        <v>0.5</v>
      </c>
    </row>
    <row r="4039" spans="1:21" x14ac:dyDescent="0.25">
      <c r="A4039" s="18">
        <v>4146</v>
      </c>
      <c r="B4039" s="10" t="s">
        <v>6064</v>
      </c>
      <c r="C4039" s="10" t="s">
        <v>1112</v>
      </c>
      <c r="D4039" s="10" t="s">
        <v>28</v>
      </c>
      <c r="E4039" s="10" t="s">
        <v>29</v>
      </c>
      <c r="F4039" s="16">
        <v>30</v>
      </c>
      <c r="G4039" s="10" t="s">
        <v>9069</v>
      </c>
      <c r="H4039" s="10" t="s">
        <v>2686</v>
      </c>
      <c r="I4039" s="10" t="s">
        <v>93</v>
      </c>
      <c r="J4039" s="11">
        <v>44263</v>
      </c>
      <c r="K4039" s="16">
        <v>46</v>
      </c>
      <c r="L4039" s="10" t="s">
        <v>44</v>
      </c>
      <c r="M4039" s="10">
        <f t="shared" si="253"/>
        <v>2021</v>
      </c>
      <c r="N4039" s="10">
        <f t="shared" si="254"/>
        <v>3</v>
      </c>
      <c r="O4039" s="10" t="str">
        <f>VLOOKUP(L4039,'User input'!$D$6:$E$16,2,FALSE)</f>
        <v>Gigastuff</v>
      </c>
      <c r="P4039" s="10">
        <f>VLOOKUP(L4039,'User input'!$D$6:$G$16,3,FALSE)</f>
        <v>1.89</v>
      </c>
      <c r="Q4039" s="10">
        <f>VLOOKUP(L4039,'User input'!$D$6:$G$16,4,FALSE)</f>
        <v>18</v>
      </c>
      <c r="R4039" s="10">
        <f t="shared" si="255"/>
        <v>828</v>
      </c>
      <c r="S4039" s="27">
        <f t="shared" si="252"/>
        <v>1564.9199999999998</v>
      </c>
      <c r="T4039" s="27">
        <f>IF(K4039&lt;'User input'!$I$9,'User input'!$J$8,IF(K4039&lt;'User input'!$I$10,'User input'!$J$9,IF(K4039&lt;'User input'!$I$11,'User input'!$J$10,'User input'!$J$11)))*S4039</f>
        <v>46.947599999999994</v>
      </c>
      <c r="U4039" s="27">
        <f>K4039*'User input'!$J$17+'User input'!$J$16</f>
        <v>0.5</v>
      </c>
    </row>
    <row r="4040" spans="1:21" x14ac:dyDescent="0.25">
      <c r="A4040" s="17">
        <v>4147</v>
      </c>
      <c r="B4040" s="6" t="s">
        <v>9070</v>
      </c>
      <c r="C4040" s="6" t="s">
        <v>5433</v>
      </c>
      <c r="D4040" s="6" t="s">
        <v>15</v>
      </c>
      <c r="E4040" s="6" t="s">
        <v>16</v>
      </c>
      <c r="F4040" s="15">
        <v>60</v>
      </c>
      <c r="G4040" s="6" t="s">
        <v>9071</v>
      </c>
      <c r="H4040" s="6" t="s">
        <v>1475</v>
      </c>
      <c r="I4040" s="6" t="s">
        <v>1476</v>
      </c>
      <c r="J4040" s="7">
        <v>44174</v>
      </c>
      <c r="K4040" s="15">
        <v>12</v>
      </c>
      <c r="L4040" s="6" t="s">
        <v>44</v>
      </c>
      <c r="M4040" s="6">
        <f t="shared" si="253"/>
        <v>2020</v>
      </c>
      <c r="N4040" s="6">
        <f t="shared" si="254"/>
        <v>12</v>
      </c>
      <c r="O4040" s="6" t="str">
        <f>VLOOKUP(L4040,'User input'!$D$6:$E$16,2,FALSE)</f>
        <v>Gigastuff</v>
      </c>
      <c r="P4040" s="6">
        <f>VLOOKUP(L4040,'User input'!$D$6:$G$16,3,FALSE)</f>
        <v>1.89</v>
      </c>
      <c r="Q4040" s="6">
        <f>VLOOKUP(L4040,'User input'!$D$6:$G$16,4,FALSE)</f>
        <v>18</v>
      </c>
      <c r="R4040" s="6">
        <f t="shared" si="255"/>
        <v>216</v>
      </c>
      <c r="S4040" s="26">
        <f t="shared" si="252"/>
        <v>408.23999999999995</v>
      </c>
      <c r="T4040" s="26">
        <f>IF(K4040&lt;'User input'!$I$9,'User input'!$J$8,IF(K4040&lt;'User input'!$I$10,'User input'!$J$9,IF(K4040&lt;'User input'!$I$11,'User input'!$J$10,'User input'!$J$11)))*S4040</f>
        <v>0</v>
      </c>
      <c r="U4040" s="26">
        <f>K4040*'User input'!$J$17+'User input'!$J$16</f>
        <v>0.5</v>
      </c>
    </row>
    <row r="4041" spans="1:21" x14ac:dyDescent="0.25">
      <c r="A4041" s="18">
        <v>4148</v>
      </c>
      <c r="B4041" s="10" t="s">
        <v>9072</v>
      </c>
      <c r="C4041" s="10" t="s">
        <v>3481</v>
      </c>
      <c r="D4041" s="10" t="s">
        <v>49</v>
      </c>
      <c r="E4041" s="10" t="s">
        <v>16</v>
      </c>
      <c r="F4041" s="16">
        <v>30</v>
      </c>
      <c r="G4041" s="10" t="s">
        <v>9073</v>
      </c>
      <c r="H4041" s="10" t="s">
        <v>4852</v>
      </c>
      <c r="I4041" s="10" t="s">
        <v>144</v>
      </c>
      <c r="J4041" s="11">
        <v>43469</v>
      </c>
      <c r="K4041" s="16">
        <v>49</v>
      </c>
      <c r="L4041" s="10" t="s">
        <v>62</v>
      </c>
      <c r="M4041" s="10">
        <f t="shared" si="253"/>
        <v>2019</v>
      </c>
      <c r="N4041" s="10">
        <f t="shared" si="254"/>
        <v>1</v>
      </c>
      <c r="O4041" s="10" t="str">
        <f>VLOOKUP(L4041,'User input'!$D$6:$E$16,2,FALSE)</f>
        <v>Ultrathing V4</v>
      </c>
      <c r="P4041" s="10">
        <f>VLOOKUP(L4041,'User input'!$D$6:$G$16,3,FALSE)</f>
        <v>3.99</v>
      </c>
      <c r="Q4041" s="10">
        <f>VLOOKUP(L4041,'User input'!$D$6:$G$16,4,FALSE)</f>
        <v>24</v>
      </c>
      <c r="R4041" s="10">
        <f t="shared" si="255"/>
        <v>1176</v>
      </c>
      <c r="S4041" s="27">
        <f t="shared" si="252"/>
        <v>4692.2400000000007</v>
      </c>
      <c r="T4041" s="27">
        <f>IF(K4041&lt;'User input'!$I$9,'User input'!$J$8,IF(K4041&lt;'User input'!$I$10,'User input'!$J$9,IF(K4041&lt;'User input'!$I$11,'User input'!$J$10,'User input'!$J$11)))*S4041</f>
        <v>140.7672</v>
      </c>
      <c r="U4041" s="27">
        <f>K4041*'User input'!$J$17+'User input'!$J$16</f>
        <v>0.5</v>
      </c>
    </row>
    <row r="4042" spans="1:21" x14ac:dyDescent="0.25">
      <c r="A4042" s="17">
        <v>4149</v>
      </c>
      <c r="B4042" s="6" t="s">
        <v>731</v>
      </c>
      <c r="C4042" s="6" t="s">
        <v>3212</v>
      </c>
      <c r="D4042" s="6" t="s">
        <v>28</v>
      </c>
      <c r="E4042" s="6" t="s">
        <v>29</v>
      </c>
      <c r="F4042" s="15">
        <v>60</v>
      </c>
      <c r="G4042" s="6" t="s">
        <v>9074</v>
      </c>
      <c r="H4042" s="6" t="s">
        <v>5953</v>
      </c>
      <c r="I4042" s="6" t="s">
        <v>19</v>
      </c>
      <c r="J4042" s="7">
        <v>43985</v>
      </c>
      <c r="K4042" s="15">
        <v>26</v>
      </c>
      <c r="L4042" s="6" t="s">
        <v>62</v>
      </c>
      <c r="M4042" s="6">
        <f t="shared" si="253"/>
        <v>2020</v>
      </c>
      <c r="N4042" s="6">
        <f t="shared" si="254"/>
        <v>6</v>
      </c>
      <c r="O4042" s="6" t="str">
        <f>VLOOKUP(L4042,'User input'!$D$6:$E$16,2,FALSE)</f>
        <v>Ultrathing V4</v>
      </c>
      <c r="P4042" s="6">
        <f>VLOOKUP(L4042,'User input'!$D$6:$G$16,3,FALSE)</f>
        <v>3.99</v>
      </c>
      <c r="Q4042" s="6">
        <f>VLOOKUP(L4042,'User input'!$D$6:$G$16,4,FALSE)</f>
        <v>24</v>
      </c>
      <c r="R4042" s="6">
        <f t="shared" si="255"/>
        <v>624</v>
      </c>
      <c r="S4042" s="26">
        <f t="shared" si="252"/>
        <v>2489.7600000000002</v>
      </c>
      <c r="T4042" s="26">
        <f>IF(K4042&lt;'User input'!$I$9,'User input'!$J$8,IF(K4042&lt;'User input'!$I$10,'User input'!$J$9,IF(K4042&lt;'User input'!$I$11,'User input'!$J$10,'User input'!$J$11)))*S4042</f>
        <v>74.692800000000005</v>
      </c>
      <c r="U4042" s="26">
        <f>K4042*'User input'!$J$17+'User input'!$J$16</f>
        <v>0.5</v>
      </c>
    </row>
    <row r="4043" spans="1:21" x14ac:dyDescent="0.25">
      <c r="A4043" s="18">
        <v>4150</v>
      </c>
      <c r="B4043" s="10" t="s">
        <v>6831</v>
      </c>
      <c r="C4043" s="10" t="s">
        <v>5195</v>
      </c>
      <c r="D4043" s="10" t="s">
        <v>28</v>
      </c>
      <c r="E4043" s="10" t="s">
        <v>29</v>
      </c>
      <c r="F4043" s="16">
        <v>90</v>
      </c>
      <c r="G4043" s="10" t="s">
        <v>9075</v>
      </c>
      <c r="H4043" s="10" t="s">
        <v>3881</v>
      </c>
      <c r="I4043" s="10" t="s">
        <v>108</v>
      </c>
      <c r="J4043" s="11">
        <v>44420</v>
      </c>
      <c r="K4043" s="16">
        <v>51</v>
      </c>
      <c r="L4043" s="10" t="s">
        <v>44</v>
      </c>
      <c r="M4043" s="10">
        <f t="shared" si="253"/>
        <v>2021</v>
      </c>
      <c r="N4043" s="10">
        <f t="shared" si="254"/>
        <v>8</v>
      </c>
      <c r="O4043" s="10" t="str">
        <f>VLOOKUP(L4043,'User input'!$D$6:$E$16,2,FALSE)</f>
        <v>Gigastuff</v>
      </c>
      <c r="P4043" s="10">
        <f>VLOOKUP(L4043,'User input'!$D$6:$G$16,3,FALSE)</f>
        <v>1.89</v>
      </c>
      <c r="Q4043" s="10">
        <f>VLOOKUP(L4043,'User input'!$D$6:$G$16,4,FALSE)</f>
        <v>18</v>
      </c>
      <c r="R4043" s="10">
        <f t="shared" si="255"/>
        <v>918</v>
      </c>
      <c r="S4043" s="27">
        <f t="shared" si="252"/>
        <v>1735.02</v>
      </c>
      <c r="T4043" s="27">
        <f>IF(K4043&lt;'User input'!$I$9,'User input'!$J$8,IF(K4043&lt;'User input'!$I$10,'User input'!$J$9,IF(K4043&lt;'User input'!$I$11,'User input'!$J$10,'User input'!$J$11)))*S4043</f>
        <v>86.751000000000005</v>
      </c>
      <c r="U4043" s="27">
        <f>K4043*'User input'!$J$17+'User input'!$J$16</f>
        <v>0.5</v>
      </c>
    </row>
    <row r="4044" spans="1:21" x14ac:dyDescent="0.25">
      <c r="A4044" s="17">
        <v>4151</v>
      </c>
      <c r="B4044" s="6" t="s">
        <v>4563</v>
      </c>
      <c r="C4044" s="6" t="s">
        <v>2737</v>
      </c>
      <c r="D4044" s="6" t="s">
        <v>15</v>
      </c>
      <c r="E4044" s="6" t="s">
        <v>16</v>
      </c>
      <c r="F4044" s="15">
        <v>30</v>
      </c>
      <c r="G4044" s="6" t="s">
        <v>9075</v>
      </c>
      <c r="H4044" s="6" t="s">
        <v>2499</v>
      </c>
      <c r="I4044" s="6" t="s">
        <v>32</v>
      </c>
      <c r="J4044" s="7">
        <v>43727</v>
      </c>
      <c r="K4044" s="15">
        <v>7</v>
      </c>
      <c r="L4044" s="6" t="s">
        <v>39</v>
      </c>
      <c r="M4044" s="6">
        <f t="shared" si="253"/>
        <v>2019</v>
      </c>
      <c r="N4044" s="6">
        <f t="shared" si="254"/>
        <v>9</v>
      </c>
      <c r="O4044" s="6" t="str">
        <f>VLOOKUP(L4044,'User input'!$D$6:$E$16,2,FALSE)</f>
        <v>Ultrathing V1</v>
      </c>
      <c r="P4044" s="6">
        <f>VLOOKUP(L4044,'User input'!$D$6:$G$16,3,FALSE)</f>
        <v>1.79</v>
      </c>
      <c r="Q4044" s="6">
        <f>VLOOKUP(L4044,'User input'!$D$6:$G$16,4,FALSE)</f>
        <v>17</v>
      </c>
      <c r="R4044" s="6">
        <f t="shared" si="255"/>
        <v>119</v>
      </c>
      <c r="S4044" s="26">
        <f t="shared" si="252"/>
        <v>213.01</v>
      </c>
      <c r="T4044" s="26">
        <f>IF(K4044&lt;'User input'!$I$9,'User input'!$J$8,IF(K4044&lt;'User input'!$I$10,'User input'!$J$9,IF(K4044&lt;'User input'!$I$11,'User input'!$J$10,'User input'!$J$11)))*S4044</f>
        <v>0</v>
      </c>
      <c r="U4044" s="26">
        <f>K4044*'User input'!$J$17+'User input'!$J$16</f>
        <v>0.5</v>
      </c>
    </row>
    <row r="4045" spans="1:21" x14ac:dyDescent="0.25">
      <c r="A4045" s="18">
        <v>4152</v>
      </c>
      <c r="B4045" s="10" t="s">
        <v>9076</v>
      </c>
      <c r="C4045" s="10" t="s">
        <v>4001</v>
      </c>
      <c r="D4045" s="10" t="s">
        <v>49</v>
      </c>
      <c r="E4045" s="10" t="s">
        <v>16</v>
      </c>
      <c r="F4045" s="16">
        <v>60</v>
      </c>
      <c r="G4045" s="10" t="s">
        <v>9077</v>
      </c>
      <c r="H4045" s="10" t="s">
        <v>215</v>
      </c>
      <c r="I4045" s="10" t="s">
        <v>122</v>
      </c>
      <c r="J4045" s="11">
        <v>43840</v>
      </c>
      <c r="K4045" s="16">
        <v>47</v>
      </c>
      <c r="L4045" s="10" t="s">
        <v>20</v>
      </c>
      <c r="M4045" s="10">
        <f t="shared" si="253"/>
        <v>2020</v>
      </c>
      <c r="N4045" s="10">
        <f t="shared" si="254"/>
        <v>1</v>
      </c>
      <c r="O4045" s="10" t="str">
        <f>VLOOKUP(L4045,'User input'!$D$6:$E$16,2,FALSE)</f>
        <v>Hyperwotsit</v>
      </c>
      <c r="P4045" s="10">
        <f>VLOOKUP(L4045,'User input'!$D$6:$G$16,3,FALSE)</f>
        <v>2.0099999999999998</v>
      </c>
      <c r="Q4045" s="10">
        <f>VLOOKUP(L4045,'User input'!$D$6:$G$16,4,FALSE)</f>
        <v>20</v>
      </c>
      <c r="R4045" s="10">
        <f t="shared" si="255"/>
        <v>940</v>
      </c>
      <c r="S4045" s="27">
        <f t="shared" si="252"/>
        <v>1889.3999999999999</v>
      </c>
      <c r="T4045" s="27">
        <f>IF(K4045&lt;'User input'!$I$9,'User input'!$J$8,IF(K4045&lt;'User input'!$I$10,'User input'!$J$9,IF(K4045&lt;'User input'!$I$11,'User input'!$J$10,'User input'!$J$11)))*S4045</f>
        <v>56.681999999999995</v>
      </c>
      <c r="U4045" s="27">
        <f>K4045*'User input'!$J$17+'User input'!$J$16</f>
        <v>0.5</v>
      </c>
    </row>
    <row r="4046" spans="1:21" x14ac:dyDescent="0.25">
      <c r="A4046" s="17">
        <v>4153</v>
      </c>
      <c r="B4046" s="6" t="s">
        <v>6288</v>
      </c>
      <c r="C4046" s="6" t="s">
        <v>7153</v>
      </c>
      <c r="D4046" s="6" t="s">
        <v>28</v>
      </c>
      <c r="E4046" s="6" t="s">
        <v>29</v>
      </c>
      <c r="F4046" s="15">
        <v>30</v>
      </c>
      <c r="G4046" s="6" t="s">
        <v>9078</v>
      </c>
      <c r="H4046" s="6" t="s">
        <v>1219</v>
      </c>
      <c r="I4046" s="6" t="s">
        <v>25</v>
      </c>
      <c r="J4046" s="7">
        <v>43584</v>
      </c>
      <c r="K4046" s="15">
        <v>73</v>
      </c>
      <c r="L4046" s="6" t="s">
        <v>157</v>
      </c>
      <c r="M4046" s="6">
        <f t="shared" si="253"/>
        <v>2019</v>
      </c>
      <c r="N4046" s="6">
        <f t="shared" si="254"/>
        <v>4</v>
      </c>
      <c r="O4046" s="6" t="str">
        <f>VLOOKUP(L4046,'User input'!$D$6:$E$16,2,FALSE)</f>
        <v>Ultrathing V3</v>
      </c>
      <c r="P4046" s="6">
        <f>VLOOKUP(L4046,'User input'!$D$6:$G$16,3,FALSE)</f>
        <v>3.39</v>
      </c>
      <c r="Q4046" s="6">
        <f>VLOOKUP(L4046,'User input'!$D$6:$G$16,4,FALSE)</f>
        <v>24</v>
      </c>
      <c r="R4046" s="6">
        <f t="shared" si="255"/>
        <v>1752</v>
      </c>
      <c r="S4046" s="26">
        <f t="shared" si="252"/>
        <v>5939.2800000000007</v>
      </c>
      <c r="T4046" s="26">
        <f>IF(K4046&lt;'User input'!$I$9,'User input'!$J$8,IF(K4046&lt;'User input'!$I$10,'User input'!$J$9,IF(K4046&lt;'User input'!$I$11,'User input'!$J$10,'User input'!$J$11)))*S4046</f>
        <v>296.96400000000006</v>
      </c>
      <c r="U4046" s="26">
        <f>K4046*'User input'!$J$17+'User input'!$J$16</f>
        <v>0.5</v>
      </c>
    </row>
    <row r="4047" spans="1:21" x14ac:dyDescent="0.25">
      <c r="A4047" s="18">
        <v>4154</v>
      </c>
      <c r="B4047" s="10" t="s">
        <v>9079</v>
      </c>
      <c r="C4047" s="10" t="s">
        <v>8866</v>
      </c>
      <c r="D4047" s="10" t="s">
        <v>15</v>
      </c>
      <c r="E4047" s="10" t="s">
        <v>16</v>
      </c>
      <c r="F4047" s="16">
        <v>30</v>
      </c>
      <c r="G4047" s="10" t="s">
        <v>9080</v>
      </c>
      <c r="H4047" s="10" t="s">
        <v>458</v>
      </c>
      <c r="I4047" s="10" t="s">
        <v>32</v>
      </c>
      <c r="J4047" s="11">
        <v>44157</v>
      </c>
      <c r="K4047" s="16">
        <v>84</v>
      </c>
      <c r="L4047" s="10" t="s">
        <v>52</v>
      </c>
      <c r="M4047" s="10">
        <f t="shared" si="253"/>
        <v>2020</v>
      </c>
      <c r="N4047" s="10">
        <f t="shared" si="254"/>
        <v>11</v>
      </c>
      <c r="O4047" s="10" t="str">
        <f>VLOOKUP(L4047,'User input'!$D$6:$E$16,2,FALSE)</f>
        <v>Megawidget S</v>
      </c>
      <c r="P4047" s="10">
        <f>VLOOKUP(L4047,'User input'!$D$6:$G$16,3,FALSE)</f>
        <v>0.69</v>
      </c>
      <c r="Q4047" s="10">
        <f>VLOOKUP(L4047,'User input'!$D$6:$G$16,4,FALSE)</f>
        <v>24</v>
      </c>
      <c r="R4047" s="10">
        <f t="shared" si="255"/>
        <v>2016</v>
      </c>
      <c r="S4047" s="27">
        <f t="shared" si="252"/>
        <v>1391.04</v>
      </c>
      <c r="T4047" s="27">
        <f>IF(K4047&lt;'User input'!$I$9,'User input'!$J$8,IF(K4047&lt;'User input'!$I$10,'User input'!$J$9,IF(K4047&lt;'User input'!$I$11,'User input'!$J$10,'User input'!$J$11)))*S4047</f>
        <v>69.552000000000007</v>
      </c>
      <c r="U4047" s="27">
        <f>K4047*'User input'!$J$17+'User input'!$J$16</f>
        <v>0.5</v>
      </c>
    </row>
    <row r="4048" spans="1:21" x14ac:dyDescent="0.25">
      <c r="A4048" s="17">
        <v>4155</v>
      </c>
      <c r="B4048" s="6" t="s">
        <v>2984</v>
      </c>
      <c r="C4048" s="6" t="s">
        <v>1738</v>
      </c>
      <c r="D4048" s="6" t="s">
        <v>28</v>
      </c>
      <c r="E4048" s="6" t="s">
        <v>29</v>
      </c>
      <c r="F4048" s="15">
        <v>30</v>
      </c>
      <c r="G4048" s="6" t="s">
        <v>9081</v>
      </c>
      <c r="H4048" s="6" t="s">
        <v>2095</v>
      </c>
      <c r="I4048" s="6" t="s">
        <v>108</v>
      </c>
      <c r="J4048" s="7">
        <v>44113</v>
      </c>
      <c r="K4048" s="15">
        <v>31</v>
      </c>
      <c r="L4048" s="6" t="s">
        <v>33</v>
      </c>
      <c r="M4048" s="6">
        <f t="shared" si="253"/>
        <v>2020</v>
      </c>
      <c r="N4048" s="6">
        <f t="shared" si="254"/>
        <v>10</v>
      </c>
      <c r="O4048" s="6" t="str">
        <f>VLOOKUP(L4048,'User input'!$D$6:$E$16,2,FALSE)</f>
        <v>Megawidget L</v>
      </c>
      <c r="P4048" s="6">
        <f>VLOOKUP(L4048,'User input'!$D$6:$G$16,3,FALSE)</f>
        <v>1.79</v>
      </c>
      <c r="Q4048" s="6">
        <f>VLOOKUP(L4048,'User input'!$D$6:$G$16,4,FALSE)</f>
        <v>24</v>
      </c>
      <c r="R4048" s="6">
        <f t="shared" si="255"/>
        <v>744</v>
      </c>
      <c r="S4048" s="26">
        <f t="shared" si="252"/>
        <v>1331.76</v>
      </c>
      <c r="T4048" s="26">
        <f>IF(K4048&lt;'User input'!$I$9,'User input'!$J$8,IF(K4048&lt;'User input'!$I$10,'User input'!$J$9,IF(K4048&lt;'User input'!$I$11,'User input'!$J$10,'User input'!$J$11)))*S4048</f>
        <v>39.952799999999996</v>
      </c>
      <c r="U4048" s="26">
        <f>K4048*'User input'!$J$17+'User input'!$J$16</f>
        <v>0.5</v>
      </c>
    </row>
    <row r="4049" spans="1:21" x14ac:dyDescent="0.25">
      <c r="A4049" s="18">
        <v>4156</v>
      </c>
      <c r="B4049" s="10" t="s">
        <v>9082</v>
      </c>
      <c r="C4049" s="10" t="s">
        <v>9083</v>
      </c>
      <c r="D4049" s="10" t="s">
        <v>49</v>
      </c>
      <c r="E4049" s="10" t="s">
        <v>16</v>
      </c>
      <c r="F4049" s="16">
        <v>90</v>
      </c>
      <c r="G4049" s="10" t="s">
        <v>9084</v>
      </c>
      <c r="H4049" s="10" t="s">
        <v>2184</v>
      </c>
      <c r="I4049" s="10" t="s">
        <v>32</v>
      </c>
      <c r="J4049" s="11">
        <v>44004</v>
      </c>
      <c r="K4049" s="16">
        <v>43</v>
      </c>
      <c r="L4049" s="10" t="s">
        <v>99</v>
      </c>
      <c r="M4049" s="10">
        <f t="shared" si="253"/>
        <v>2020</v>
      </c>
      <c r="N4049" s="10">
        <f t="shared" si="254"/>
        <v>6</v>
      </c>
      <c r="O4049" s="10" t="str">
        <f>VLOOKUP(L4049,'User input'!$D$6:$E$16,2,FALSE)</f>
        <v>Superwossname</v>
      </c>
      <c r="P4049" s="10">
        <f>VLOOKUP(L4049,'User input'!$D$6:$G$16,3,FALSE)</f>
        <v>3.49</v>
      </c>
      <c r="Q4049" s="10">
        <f>VLOOKUP(L4049,'User input'!$D$6:$G$16,4,FALSE)</f>
        <v>20</v>
      </c>
      <c r="R4049" s="10">
        <f t="shared" si="255"/>
        <v>860</v>
      </c>
      <c r="S4049" s="27">
        <f t="shared" si="252"/>
        <v>3001.4</v>
      </c>
      <c r="T4049" s="27">
        <f>IF(K4049&lt;'User input'!$I$9,'User input'!$J$8,IF(K4049&lt;'User input'!$I$10,'User input'!$J$9,IF(K4049&lt;'User input'!$I$11,'User input'!$J$10,'User input'!$J$11)))*S4049</f>
        <v>90.042000000000002</v>
      </c>
      <c r="U4049" s="27">
        <f>K4049*'User input'!$J$17+'User input'!$J$16</f>
        <v>0.5</v>
      </c>
    </row>
    <row r="4050" spans="1:21" x14ac:dyDescent="0.25">
      <c r="A4050" s="17">
        <v>4157</v>
      </c>
      <c r="B4050" s="6" t="s">
        <v>3599</v>
      </c>
      <c r="C4050" s="6" t="s">
        <v>9085</v>
      </c>
      <c r="D4050" s="6" t="s">
        <v>28</v>
      </c>
      <c r="E4050" s="6" t="s">
        <v>29</v>
      </c>
      <c r="F4050" s="15">
        <v>30</v>
      </c>
      <c r="G4050" s="6" t="s">
        <v>9086</v>
      </c>
      <c r="H4050" s="6" t="s">
        <v>256</v>
      </c>
      <c r="I4050" s="6" t="s">
        <v>32</v>
      </c>
      <c r="J4050" s="7">
        <v>43860</v>
      </c>
      <c r="K4050" s="15">
        <v>40</v>
      </c>
      <c r="L4050" s="6" t="s">
        <v>78</v>
      </c>
      <c r="M4050" s="6">
        <f t="shared" si="253"/>
        <v>2020</v>
      </c>
      <c r="N4050" s="6">
        <f t="shared" si="254"/>
        <v>1</v>
      </c>
      <c r="O4050" s="6" t="str">
        <f>VLOOKUP(L4050,'User input'!$D$6:$E$16,2,FALSE)</f>
        <v>Ultrathing V2</v>
      </c>
      <c r="P4050" s="6">
        <f>VLOOKUP(L4050,'User input'!$D$6:$G$16,3,FALSE)</f>
        <v>2.95</v>
      </c>
      <c r="Q4050" s="6">
        <f>VLOOKUP(L4050,'User input'!$D$6:$G$16,4,FALSE)</f>
        <v>20</v>
      </c>
      <c r="R4050" s="6">
        <f t="shared" si="255"/>
        <v>800</v>
      </c>
      <c r="S4050" s="26">
        <f t="shared" si="252"/>
        <v>2360</v>
      </c>
      <c r="T4050" s="26">
        <f>IF(K4050&lt;'User input'!$I$9,'User input'!$J$8,IF(K4050&lt;'User input'!$I$10,'User input'!$J$9,IF(K4050&lt;'User input'!$I$11,'User input'!$J$10,'User input'!$J$11)))*S4050</f>
        <v>70.8</v>
      </c>
      <c r="U4050" s="26">
        <f>K4050*'User input'!$J$17+'User input'!$J$16</f>
        <v>0.5</v>
      </c>
    </row>
    <row r="4051" spans="1:21" x14ac:dyDescent="0.25">
      <c r="A4051" s="18">
        <v>4158</v>
      </c>
      <c r="B4051" s="10" t="s">
        <v>9087</v>
      </c>
      <c r="C4051" s="10" t="s">
        <v>9088</v>
      </c>
      <c r="D4051" s="10" t="s">
        <v>15</v>
      </c>
      <c r="E4051" s="10" t="s">
        <v>16</v>
      </c>
      <c r="F4051" s="16">
        <v>60</v>
      </c>
      <c r="G4051" s="10" t="s">
        <v>9089</v>
      </c>
      <c r="H4051" s="10" t="s">
        <v>4527</v>
      </c>
      <c r="I4051" s="10" t="s">
        <v>171</v>
      </c>
      <c r="J4051" s="11">
        <v>43878</v>
      </c>
      <c r="K4051" s="16">
        <v>75</v>
      </c>
      <c r="L4051" s="10" t="s">
        <v>20</v>
      </c>
      <c r="M4051" s="10">
        <f t="shared" si="253"/>
        <v>2020</v>
      </c>
      <c r="N4051" s="10">
        <f t="shared" si="254"/>
        <v>2</v>
      </c>
      <c r="O4051" s="10" t="str">
        <f>VLOOKUP(L4051,'User input'!$D$6:$E$16,2,FALSE)</f>
        <v>Hyperwotsit</v>
      </c>
      <c r="P4051" s="10">
        <f>VLOOKUP(L4051,'User input'!$D$6:$G$16,3,FALSE)</f>
        <v>2.0099999999999998</v>
      </c>
      <c r="Q4051" s="10">
        <f>VLOOKUP(L4051,'User input'!$D$6:$G$16,4,FALSE)</f>
        <v>20</v>
      </c>
      <c r="R4051" s="10">
        <f t="shared" si="255"/>
        <v>1500</v>
      </c>
      <c r="S4051" s="27">
        <f t="shared" si="252"/>
        <v>3014.9999999999995</v>
      </c>
      <c r="T4051" s="27">
        <f>IF(K4051&lt;'User input'!$I$9,'User input'!$J$8,IF(K4051&lt;'User input'!$I$10,'User input'!$J$9,IF(K4051&lt;'User input'!$I$11,'User input'!$J$10,'User input'!$J$11)))*S4051</f>
        <v>150.74999999999997</v>
      </c>
      <c r="U4051" s="27">
        <f>K4051*'User input'!$J$17+'User input'!$J$16</f>
        <v>0.5</v>
      </c>
    </row>
    <row r="4052" spans="1:21" x14ac:dyDescent="0.25">
      <c r="A4052" s="17">
        <v>4159</v>
      </c>
      <c r="B4052" s="6" t="s">
        <v>7630</v>
      </c>
      <c r="C4052" s="6" t="s">
        <v>2970</v>
      </c>
      <c r="D4052" s="6" t="s">
        <v>115</v>
      </c>
      <c r="E4052" s="6" t="s">
        <v>16</v>
      </c>
      <c r="F4052" s="15">
        <v>60</v>
      </c>
      <c r="G4052" s="6" t="s">
        <v>9090</v>
      </c>
      <c r="H4052" s="6" t="s">
        <v>5213</v>
      </c>
      <c r="I4052" s="6" t="s">
        <v>144</v>
      </c>
      <c r="J4052" s="7">
        <v>43845</v>
      </c>
      <c r="K4052" s="15">
        <v>76</v>
      </c>
      <c r="L4052" s="6" t="s">
        <v>44</v>
      </c>
      <c r="M4052" s="6">
        <f t="shared" si="253"/>
        <v>2020</v>
      </c>
      <c r="N4052" s="6">
        <f t="shared" si="254"/>
        <v>1</v>
      </c>
      <c r="O4052" s="6" t="str">
        <f>VLOOKUP(L4052,'User input'!$D$6:$E$16,2,FALSE)</f>
        <v>Gigastuff</v>
      </c>
      <c r="P4052" s="6">
        <f>VLOOKUP(L4052,'User input'!$D$6:$G$16,3,FALSE)</f>
        <v>1.89</v>
      </c>
      <c r="Q4052" s="6">
        <f>VLOOKUP(L4052,'User input'!$D$6:$G$16,4,FALSE)</f>
        <v>18</v>
      </c>
      <c r="R4052" s="6">
        <f t="shared" si="255"/>
        <v>1368</v>
      </c>
      <c r="S4052" s="26">
        <f t="shared" si="252"/>
        <v>2585.52</v>
      </c>
      <c r="T4052" s="26">
        <f>IF(K4052&lt;'User input'!$I$9,'User input'!$J$8,IF(K4052&lt;'User input'!$I$10,'User input'!$J$9,IF(K4052&lt;'User input'!$I$11,'User input'!$J$10,'User input'!$J$11)))*S4052</f>
        <v>129.27600000000001</v>
      </c>
      <c r="U4052" s="26">
        <f>K4052*'User input'!$J$17+'User input'!$J$16</f>
        <v>0.5</v>
      </c>
    </row>
    <row r="4053" spans="1:21" x14ac:dyDescent="0.25">
      <c r="A4053" s="18">
        <v>4160</v>
      </c>
      <c r="B4053" s="10" t="s">
        <v>4583</v>
      </c>
      <c r="C4053" s="10" t="s">
        <v>1758</v>
      </c>
      <c r="D4053" s="10" t="s">
        <v>28</v>
      </c>
      <c r="E4053" s="10" t="s">
        <v>29</v>
      </c>
      <c r="F4053" s="16">
        <v>60</v>
      </c>
      <c r="G4053" s="10" t="s">
        <v>9091</v>
      </c>
      <c r="H4053" s="10" t="s">
        <v>8930</v>
      </c>
      <c r="I4053" s="10" t="s">
        <v>32</v>
      </c>
      <c r="J4053" s="11">
        <v>44104</v>
      </c>
      <c r="K4053" s="16">
        <v>47</v>
      </c>
      <c r="L4053" s="10" t="s">
        <v>52</v>
      </c>
      <c r="M4053" s="10">
        <f t="shared" si="253"/>
        <v>2020</v>
      </c>
      <c r="N4053" s="10">
        <f t="shared" si="254"/>
        <v>9</v>
      </c>
      <c r="O4053" s="10" t="str">
        <f>VLOOKUP(L4053,'User input'!$D$6:$E$16,2,FALSE)</f>
        <v>Megawidget S</v>
      </c>
      <c r="P4053" s="10">
        <f>VLOOKUP(L4053,'User input'!$D$6:$G$16,3,FALSE)</f>
        <v>0.69</v>
      </c>
      <c r="Q4053" s="10">
        <f>VLOOKUP(L4053,'User input'!$D$6:$G$16,4,FALSE)</f>
        <v>24</v>
      </c>
      <c r="R4053" s="10">
        <f t="shared" si="255"/>
        <v>1128</v>
      </c>
      <c r="S4053" s="27">
        <f t="shared" si="252"/>
        <v>778.31999999999994</v>
      </c>
      <c r="T4053" s="27">
        <f>IF(K4053&lt;'User input'!$I$9,'User input'!$J$8,IF(K4053&lt;'User input'!$I$10,'User input'!$J$9,IF(K4053&lt;'User input'!$I$11,'User input'!$J$10,'User input'!$J$11)))*S4053</f>
        <v>23.349599999999999</v>
      </c>
      <c r="U4053" s="27">
        <f>K4053*'User input'!$J$17+'User input'!$J$16</f>
        <v>0.5</v>
      </c>
    </row>
    <row r="4054" spans="1:21" x14ac:dyDescent="0.25">
      <c r="A4054" s="17">
        <v>4161</v>
      </c>
      <c r="B4054" s="6" t="s">
        <v>9092</v>
      </c>
      <c r="C4054" s="6" t="s">
        <v>3233</v>
      </c>
      <c r="D4054" s="6" t="s">
        <v>49</v>
      </c>
      <c r="E4054" s="6" t="s">
        <v>16</v>
      </c>
      <c r="F4054" s="15">
        <v>30</v>
      </c>
      <c r="G4054" s="6" t="s">
        <v>9093</v>
      </c>
      <c r="H4054" s="6" t="s">
        <v>655</v>
      </c>
      <c r="I4054" s="6" t="s">
        <v>32</v>
      </c>
      <c r="J4054" s="7">
        <v>44555</v>
      </c>
      <c r="K4054" s="15">
        <v>81</v>
      </c>
      <c r="L4054" s="6" t="s">
        <v>39</v>
      </c>
      <c r="M4054" s="6">
        <f t="shared" si="253"/>
        <v>2021</v>
      </c>
      <c r="N4054" s="6">
        <f t="shared" si="254"/>
        <v>12</v>
      </c>
      <c r="O4054" s="6" t="str">
        <f>VLOOKUP(L4054,'User input'!$D$6:$E$16,2,FALSE)</f>
        <v>Ultrathing V1</v>
      </c>
      <c r="P4054" s="6">
        <f>VLOOKUP(L4054,'User input'!$D$6:$G$16,3,FALSE)</f>
        <v>1.79</v>
      </c>
      <c r="Q4054" s="6">
        <f>VLOOKUP(L4054,'User input'!$D$6:$G$16,4,FALSE)</f>
        <v>17</v>
      </c>
      <c r="R4054" s="6">
        <f t="shared" si="255"/>
        <v>1377</v>
      </c>
      <c r="S4054" s="26">
        <f t="shared" si="252"/>
        <v>2464.83</v>
      </c>
      <c r="T4054" s="26">
        <f>IF(K4054&lt;'User input'!$I$9,'User input'!$J$8,IF(K4054&lt;'User input'!$I$10,'User input'!$J$9,IF(K4054&lt;'User input'!$I$11,'User input'!$J$10,'User input'!$J$11)))*S4054</f>
        <v>123.2415</v>
      </c>
      <c r="U4054" s="26">
        <f>K4054*'User input'!$J$17+'User input'!$J$16</f>
        <v>0.5</v>
      </c>
    </row>
    <row r="4055" spans="1:21" x14ac:dyDescent="0.25">
      <c r="A4055" s="18">
        <v>4162</v>
      </c>
      <c r="B4055" s="10" t="s">
        <v>9094</v>
      </c>
      <c r="C4055" s="10" t="s">
        <v>2388</v>
      </c>
      <c r="D4055" s="10" t="s">
        <v>49</v>
      </c>
      <c r="E4055" s="10" t="s">
        <v>16</v>
      </c>
      <c r="F4055" s="16">
        <v>60</v>
      </c>
      <c r="G4055" s="10" t="s">
        <v>9095</v>
      </c>
      <c r="H4055" s="10" t="s">
        <v>3031</v>
      </c>
      <c r="I4055" s="10" t="s">
        <v>122</v>
      </c>
      <c r="J4055" s="11">
        <v>44107</v>
      </c>
      <c r="K4055" s="16">
        <v>64</v>
      </c>
      <c r="L4055" s="10" t="s">
        <v>78</v>
      </c>
      <c r="M4055" s="10">
        <f t="shared" si="253"/>
        <v>2020</v>
      </c>
      <c r="N4055" s="10">
        <f t="shared" si="254"/>
        <v>10</v>
      </c>
      <c r="O4055" s="10" t="str">
        <f>VLOOKUP(L4055,'User input'!$D$6:$E$16,2,FALSE)</f>
        <v>Ultrathing V2</v>
      </c>
      <c r="P4055" s="10">
        <f>VLOOKUP(L4055,'User input'!$D$6:$G$16,3,FALSE)</f>
        <v>2.95</v>
      </c>
      <c r="Q4055" s="10">
        <f>VLOOKUP(L4055,'User input'!$D$6:$G$16,4,FALSE)</f>
        <v>20</v>
      </c>
      <c r="R4055" s="10">
        <f t="shared" si="255"/>
        <v>1280</v>
      </c>
      <c r="S4055" s="27">
        <f t="shared" si="252"/>
        <v>3776</v>
      </c>
      <c r="T4055" s="27">
        <f>IF(K4055&lt;'User input'!$I$9,'User input'!$J$8,IF(K4055&lt;'User input'!$I$10,'User input'!$J$9,IF(K4055&lt;'User input'!$I$11,'User input'!$J$10,'User input'!$J$11)))*S4055</f>
        <v>188.8</v>
      </c>
      <c r="U4055" s="27">
        <f>K4055*'User input'!$J$17+'User input'!$J$16</f>
        <v>0.5</v>
      </c>
    </row>
    <row r="4056" spans="1:21" x14ac:dyDescent="0.25">
      <c r="A4056" s="17">
        <v>4163</v>
      </c>
      <c r="B4056" s="6" t="s">
        <v>9096</v>
      </c>
      <c r="C4056" s="6" t="s">
        <v>4819</v>
      </c>
      <c r="D4056" s="6" t="s">
        <v>15</v>
      </c>
      <c r="E4056" s="6" t="s">
        <v>16</v>
      </c>
      <c r="F4056" s="15">
        <v>60</v>
      </c>
      <c r="G4056" s="6" t="s">
        <v>9097</v>
      </c>
      <c r="H4056" s="6" t="s">
        <v>2295</v>
      </c>
      <c r="I4056" s="6" t="s">
        <v>25</v>
      </c>
      <c r="J4056" s="7">
        <v>44115</v>
      </c>
      <c r="K4056" s="15">
        <v>67</v>
      </c>
      <c r="L4056" s="6" t="s">
        <v>68</v>
      </c>
      <c r="M4056" s="6">
        <f t="shared" si="253"/>
        <v>2020</v>
      </c>
      <c r="N4056" s="6">
        <f t="shared" si="254"/>
        <v>10</v>
      </c>
      <c r="O4056" s="6" t="str">
        <f>VLOOKUP(L4056,'User input'!$D$6:$E$16,2,FALSE)</f>
        <v>Megawidget M</v>
      </c>
      <c r="P4056" s="6">
        <f>VLOOKUP(L4056,'User input'!$D$6:$G$16,3,FALSE)</f>
        <v>1.29</v>
      </c>
      <c r="Q4056" s="6">
        <f>VLOOKUP(L4056,'User input'!$D$6:$G$16,4,FALSE)</f>
        <v>24</v>
      </c>
      <c r="R4056" s="6">
        <f t="shared" si="255"/>
        <v>1608</v>
      </c>
      <c r="S4056" s="26">
        <f t="shared" si="252"/>
        <v>2074.3200000000002</v>
      </c>
      <c r="T4056" s="26">
        <f>IF(K4056&lt;'User input'!$I$9,'User input'!$J$8,IF(K4056&lt;'User input'!$I$10,'User input'!$J$9,IF(K4056&lt;'User input'!$I$11,'User input'!$J$10,'User input'!$J$11)))*S4056</f>
        <v>103.71600000000001</v>
      </c>
      <c r="U4056" s="26">
        <f>K4056*'User input'!$J$17+'User input'!$J$16</f>
        <v>0.5</v>
      </c>
    </row>
    <row r="4057" spans="1:21" x14ac:dyDescent="0.25">
      <c r="A4057" s="18">
        <v>4164</v>
      </c>
      <c r="B4057" s="10" t="s">
        <v>9098</v>
      </c>
      <c r="C4057" s="10" t="s">
        <v>2596</v>
      </c>
      <c r="D4057" s="10" t="s">
        <v>49</v>
      </c>
      <c r="E4057" s="10" t="s">
        <v>16</v>
      </c>
      <c r="F4057" s="16">
        <v>90</v>
      </c>
      <c r="G4057" s="10" t="s">
        <v>9099</v>
      </c>
      <c r="H4057" s="10" t="s">
        <v>1201</v>
      </c>
      <c r="I4057" s="10" t="s">
        <v>291</v>
      </c>
      <c r="J4057" s="11">
        <v>44453</v>
      </c>
      <c r="K4057" s="16">
        <v>34</v>
      </c>
      <c r="L4057" s="10" t="s">
        <v>62</v>
      </c>
      <c r="M4057" s="10">
        <f t="shared" si="253"/>
        <v>2021</v>
      </c>
      <c r="N4057" s="10">
        <f t="shared" si="254"/>
        <v>9</v>
      </c>
      <c r="O4057" s="10" t="str">
        <f>VLOOKUP(L4057,'User input'!$D$6:$E$16,2,FALSE)</f>
        <v>Ultrathing V4</v>
      </c>
      <c r="P4057" s="10">
        <f>VLOOKUP(L4057,'User input'!$D$6:$G$16,3,FALSE)</f>
        <v>3.99</v>
      </c>
      <c r="Q4057" s="10">
        <f>VLOOKUP(L4057,'User input'!$D$6:$G$16,4,FALSE)</f>
        <v>24</v>
      </c>
      <c r="R4057" s="10">
        <f t="shared" si="255"/>
        <v>816</v>
      </c>
      <c r="S4057" s="27">
        <f t="shared" si="252"/>
        <v>3255.84</v>
      </c>
      <c r="T4057" s="27">
        <f>IF(K4057&lt;'User input'!$I$9,'User input'!$J$8,IF(K4057&lt;'User input'!$I$10,'User input'!$J$9,IF(K4057&lt;'User input'!$I$11,'User input'!$J$10,'User input'!$J$11)))*S4057</f>
        <v>97.675200000000004</v>
      </c>
      <c r="U4057" s="27">
        <f>K4057*'User input'!$J$17+'User input'!$J$16</f>
        <v>0.5</v>
      </c>
    </row>
    <row r="4058" spans="1:21" x14ac:dyDescent="0.25">
      <c r="A4058" s="17">
        <v>4165</v>
      </c>
      <c r="B4058" s="6" t="s">
        <v>9100</v>
      </c>
      <c r="C4058" s="6" t="s">
        <v>5556</v>
      </c>
      <c r="D4058" s="6" t="s">
        <v>49</v>
      </c>
      <c r="E4058" s="6" t="s">
        <v>16</v>
      </c>
      <c r="F4058" s="15">
        <v>30</v>
      </c>
      <c r="G4058" s="6" t="s">
        <v>9101</v>
      </c>
      <c r="H4058" s="6" t="s">
        <v>4744</v>
      </c>
      <c r="I4058" s="6" t="s">
        <v>32</v>
      </c>
      <c r="J4058" s="7">
        <v>44453</v>
      </c>
      <c r="K4058" s="15">
        <v>74</v>
      </c>
      <c r="L4058" s="6" t="s">
        <v>157</v>
      </c>
      <c r="M4058" s="6">
        <f t="shared" si="253"/>
        <v>2021</v>
      </c>
      <c r="N4058" s="6">
        <f t="shared" si="254"/>
        <v>9</v>
      </c>
      <c r="O4058" s="6" t="str">
        <f>VLOOKUP(L4058,'User input'!$D$6:$E$16,2,FALSE)</f>
        <v>Ultrathing V3</v>
      </c>
      <c r="P4058" s="6">
        <f>VLOOKUP(L4058,'User input'!$D$6:$G$16,3,FALSE)</f>
        <v>3.39</v>
      </c>
      <c r="Q4058" s="6">
        <f>VLOOKUP(L4058,'User input'!$D$6:$G$16,4,FALSE)</f>
        <v>24</v>
      </c>
      <c r="R4058" s="6">
        <f t="shared" si="255"/>
        <v>1776</v>
      </c>
      <c r="S4058" s="26">
        <f t="shared" si="252"/>
        <v>6020.64</v>
      </c>
      <c r="T4058" s="26">
        <f>IF(K4058&lt;'User input'!$I$9,'User input'!$J$8,IF(K4058&lt;'User input'!$I$10,'User input'!$J$9,IF(K4058&lt;'User input'!$I$11,'User input'!$J$10,'User input'!$J$11)))*S4058</f>
        <v>301.03200000000004</v>
      </c>
      <c r="U4058" s="26">
        <f>K4058*'User input'!$J$17+'User input'!$J$16</f>
        <v>0.5</v>
      </c>
    </row>
    <row r="4059" spans="1:21" x14ac:dyDescent="0.25">
      <c r="A4059" s="18">
        <v>4166</v>
      </c>
      <c r="B4059" s="10" t="s">
        <v>6136</v>
      </c>
      <c r="C4059" s="10" t="s">
        <v>2385</v>
      </c>
      <c r="D4059" s="10" t="s">
        <v>49</v>
      </c>
      <c r="E4059" s="10" t="s">
        <v>16</v>
      </c>
      <c r="F4059" s="16">
        <v>30</v>
      </c>
      <c r="G4059" s="10" t="s">
        <v>9102</v>
      </c>
      <c r="H4059" s="10" t="s">
        <v>3205</v>
      </c>
      <c r="I4059" s="10" t="s">
        <v>32</v>
      </c>
      <c r="J4059" s="11">
        <v>43772</v>
      </c>
      <c r="K4059" s="16">
        <v>11</v>
      </c>
      <c r="L4059" s="10" t="s">
        <v>78</v>
      </c>
      <c r="M4059" s="10">
        <f t="shared" si="253"/>
        <v>2019</v>
      </c>
      <c r="N4059" s="10">
        <f t="shared" si="254"/>
        <v>11</v>
      </c>
      <c r="O4059" s="10" t="str">
        <f>VLOOKUP(L4059,'User input'!$D$6:$E$16,2,FALSE)</f>
        <v>Ultrathing V2</v>
      </c>
      <c r="P4059" s="10">
        <f>VLOOKUP(L4059,'User input'!$D$6:$G$16,3,FALSE)</f>
        <v>2.95</v>
      </c>
      <c r="Q4059" s="10">
        <f>VLOOKUP(L4059,'User input'!$D$6:$G$16,4,FALSE)</f>
        <v>20</v>
      </c>
      <c r="R4059" s="10">
        <f t="shared" si="255"/>
        <v>220</v>
      </c>
      <c r="S4059" s="27">
        <f t="shared" si="252"/>
        <v>649</v>
      </c>
      <c r="T4059" s="27">
        <f>IF(K4059&lt;'User input'!$I$9,'User input'!$J$8,IF(K4059&lt;'User input'!$I$10,'User input'!$J$9,IF(K4059&lt;'User input'!$I$11,'User input'!$J$10,'User input'!$J$11)))*S4059</f>
        <v>0</v>
      </c>
      <c r="U4059" s="27">
        <f>K4059*'User input'!$J$17+'User input'!$J$16</f>
        <v>0.5</v>
      </c>
    </row>
    <row r="4060" spans="1:21" x14ac:dyDescent="0.25">
      <c r="A4060" s="17">
        <v>4167</v>
      </c>
      <c r="B4060" s="6" t="s">
        <v>6737</v>
      </c>
      <c r="C4060" s="6" t="s">
        <v>9103</v>
      </c>
      <c r="D4060" s="6" t="s">
        <v>28</v>
      </c>
      <c r="E4060" s="6" t="s">
        <v>29</v>
      </c>
      <c r="F4060" s="15">
        <v>90</v>
      </c>
      <c r="G4060" s="6" t="s">
        <v>9104</v>
      </c>
      <c r="H4060" s="6" t="s">
        <v>912</v>
      </c>
      <c r="I4060" s="6" t="s">
        <v>32</v>
      </c>
      <c r="J4060" s="7">
        <v>43553</v>
      </c>
      <c r="K4060" s="15">
        <v>82</v>
      </c>
      <c r="L4060" s="6" t="s">
        <v>20</v>
      </c>
      <c r="M4060" s="6">
        <f t="shared" si="253"/>
        <v>2019</v>
      </c>
      <c r="N4060" s="6">
        <f t="shared" si="254"/>
        <v>3</v>
      </c>
      <c r="O4060" s="6" t="str">
        <f>VLOOKUP(L4060,'User input'!$D$6:$E$16,2,FALSE)</f>
        <v>Hyperwotsit</v>
      </c>
      <c r="P4060" s="6">
        <f>VLOOKUP(L4060,'User input'!$D$6:$G$16,3,FALSE)</f>
        <v>2.0099999999999998</v>
      </c>
      <c r="Q4060" s="6">
        <f>VLOOKUP(L4060,'User input'!$D$6:$G$16,4,FALSE)</f>
        <v>20</v>
      </c>
      <c r="R4060" s="6">
        <f t="shared" si="255"/>
        <v>1640</v>
      </c>
      <c r="S4060" s="26">
        <f t="shared" si="252"/>
        <v>3296.3999999999996</v>
      </c>
      <c r="T4060" s="26">
        <f>IF(K4060&lt;'User input'!$I$9,'User input'!$J$8,IF(K4060&lt;'User input'!$I$10,'User input'!$J$9,IF(K4060&lt;'User input'!$I$11,'User input'!$J$10,'User input'!$J$11)))*S4060</f>
        <v>164.82</v>
      </c>
      <c r="U4060" s="26">
        <f>K4060*'User input'!$J$17+'User input'!$J$16</f>
        <v>0.5</v>
      </c>
    </row>
    <row r="4061" spans="1:21" x14ac:dyDescent="0.25">
      <c r="A4061" s="18">
        <v>4168</v>
      </c>
      <c r="B4061" s="10" t="s">
        <v>9105</v>
      </c>
      <c r="C4061" s="10" t="s">
        <v>6215</v>
      </c>
      <c r="D4061" s="10" t="s">
        <v>49</v>
      </c>
      <c r="E4061" s="10" t="s">
        <v>16</v>
      </c>
      <c r="F4061" s="16">
        <v>60</v>
      </c>
      <c r="G4061" s="10" t="s">
        <v>9106</v>
      </c>
      <c r="H4061" s="10" t="s">
        <v>4653</v>
      </c>
      <c r="I4061" s="10" t="s">
        <v>185</v>
      </c>
      <c r="J4061" s="11">
        <v>43672</v>
      </c>
      <c r="K4061" s="16">
        <v>41</v>
      </c>
      <c r="L4061" s="10" t="s">
        <v>33</v>
      </c>
      <c r="M4061" s="10">
        <f t="shared" si="253"/>
        <v>2019</v>
      </c>
      <c r="N4061" s="10">
        <f t="shared" si="254"/>
        <v>7</v>
      </c>
      <c r="O4061" s="10" t="str">
        <f>VLOOKUP(L4061,'User input'!$D$6:$E$16,2,FALSE)</f>
        <v>Megawidget L</v>
      </c>
      <c r="P4061" s="10">
        <f>VLOOKUP(L4061,'User input'!$D$6:$G$16,3,FALSE)</f>
        <v>1.79</v>
      </c>
      <c r="Q4061" s="10">
        <f>VLOOKUP(L4061,'User input'!$D$6:$G$16,4,FALSE)</f>
        <v>24</v>
      </c>
      <c r="R4061" s="10">
        <f t="shared" si="255"/>
        <v>984</v>
      </c>
      <c r="S4061" s="27">
        <f t="shared" si="252"/>
        <v>1761.3600000000001</v>
      </c>
      <c r="T4061" s="27">
        <f>IF(K4061&lt;'User input'!$I$9,'User input'!$J$8,IF(K4061&lt;'User input'!$I$10,'User input'!$J$9,IF(K4061&lt;'User input'!$I$11,'User input'!$J$10,'User input'!$J$11)))*S4061</f>
        <v>52.840800000000002</v>
      </c>
      <c r="U4061" s="27">
        <f>K4061*'User input'!$J$17+'User input'!$J$16</f>
        <v>0.5</v>
      </c>
    </row>
    <row r="4062" spans="1:21" x14ac:dyDescent="0.25">
      <c r="A4062" s="17">
        <v>4169</v>
      </c>
      <c r="B4062" s="6" t="s">
        <v>123</v>
      </c>
      <c r="C4062" s="6" t="s">
        <v>3811</v>
      </c>
      <c r="D4062" s="6" t="s">
        <v>49</v>
      </c>
      <c r="E4062" s="6" t="s">
        <v>16</v>
      </c>
      <c r="F4062" s="15">
        <v>60</v>
      </c>
      <c r="G4062" s="6" t="s">
        <v>9107</v>
      </c>
      <c r="H4062" s="6" t="s">
        <v>579</v>
      </c>
      <c r="I4062" s="6" t="s">
        <v>32</v>
      </c>
      <c r="J4062" s="7">
        <v>44341</v>
      </c>
      <c r="K4062" s="15">
        <v>77</v>
      </c>
      <c r="L4062" s="6" t="s">
        <v>33</v>
      </c>
      <c r="M4062" s="6">
        <f t="shared" si="253"/>
        <v>2021</v>
      </c>
      <c r="N4062" s="6">
        <f t="shared" si="254"/>
        <v>5</v>
      </c>
      <c r="O4062" s="6" t="str">
        <f>VLOOKUP(L4062,'User input'!$D$6:$E$16,2,FALSE)</f>
        <v>Megawidget L</v>
      </c>
      <c r="P4062" s="6">
        <f>VLOOKUP(L4062,'User input'!$D$6:$G$16,3,FALSE)</f>
        <v>1.79</v>
      </c>
      <c r="Q4062" s="6">
        <f>VLOOKUP(L4062,'User input'!$D$6:$G$16,4,FALSE)</f>
        <v>24</v>
      </c>
      <c r="R4062" s="6">
        <f t="shared" si="255"/>
        <v>1848</v>
      </c>
      <c r="S4062" s="26">
        <f t="shared" si="252"/>
        <v>3307.92</v>
      </c>
      <c r="T4062" s="26">
        <f>IF(K4062&lt;'User input'!$I$9,'User input'!$J$8,IF(K4062&lt;'User input'!$I$10,'User input'!$J$9,IF(K4062&lt;'User input'!$I$11,'User input'!$J$10,'User input'!$J$11)))*S4062</f>
        <v>165.39600000000002</v>
      </c>
      <c r="U4062" s="26">
        <f>K4062*'User input'!$J$17+'User input'!$J$16</f>
        <v>0.5</v>
      </c>
    </row>
    <row r="4063" spans="1:21" x14ac:dyDescent="0.25">
      <c r="A4063" s="18">
        <v>4170</v>
      </c>
      <c r="B4063" s="10" t="s">
        <v>4959</v>
      </c>
      <c r="C4063" s="10" t="s">
        <v>1719</v>
      </c>
      <c r="D4063" s="10" t="s">
        <v>41</v>
      </c>
      <c r="E4063" s="10" t="s">
        <v>16</v>
      </c>
      <c r="F4063" s="16">
        <v>60</v>
      </c>
      <c r="G4063" s="10" t="s">
        <v>9108</v>
      </c>
      <c r="H4063" s="10" t="s">
        <v>4370</v>
      </c>
      <c r="I4063" s="10" t="s">
        <v>32</v>
      </c>
      <c r="J4063" s="11">
        <v>43602</v>
      </c>
      <c r="K4063" s="16">
        <v>55</v>
      </c>
      <c r="L4063" s="10" t="s">
        <v>68</v>
      </c>
      <c r="M4063" s="10">
        <f t="shared" si="253"/>
        <v>2019</v>
      </c>
      <c r="N4063" s="10">
        <f t="shared" si="254"/>
        <v>5</v>
      </c>
      <c r="O4063" s="10" t="str">
        <f>VLOOKUP(L4063,'User input'!$D$6:$E$16,2,FALSE)</f>
        <v>Megawidget M</v>
      </c>
      <c r="P4063" s="10">
        <f>VLOOKUP(L4063,'User input'!$D$6:$G$16,3,FALSE)</f>
        <v>1.29</v>
      </c>
      <c r="Q4063" s="10">
        <f>VLOOKUP(L4063,'User input'!$D$6:$G$16,4,FALSE)</f>
        <v>24</v>
      </c>
      <c r="R4063" s="10">
        <f t="shared" si="255"/>
        <v>1320</v>
      </c>
      <c r="S4063" s="27">
        <f t="shared" si="252"/>
        <v>1702.8</v>
      </c>
      <c r="T4063" s="27">
        <f>IF(K4063&lt;'User input'!$I$9,'User input'!$J$8,IF(K4063&lt;'User input'!$I$10,'User input'!$J$9,IF(K4063&lt;'User input'!$I$11,'User input'!$J$10,'User input'!$J$11)))*S4063</f>
        <v>85.14</v>
      </c>
      <c r="U4063" s="27">
        <f>K4063*'User input'!$J$17+'User input'!$J$16</f>
        <v>0.5</v>
      </c>
    </row>
    <row r="4064" spans="1:21" x14ac:dyDescent="0.25">
      <c r="A4064" s="17">
        <v>4171</v>
      </c>
      <c r="B4064" s="6" t="s">
        <v>2105</v>
      </c>
      <c r="C4064" s="6" t="s">
        <v>2031</v>
      </c>
      <c r="D4064" s="6" t="s">
        <v>28</v>
      </c>
      <c r="E4064" s="6" t="s">
        <v>29</v>
      </c>
      <c r="F4064" s="15">
        <v>30</v>
      </c>
      <c r="G4064" s="6" t="s">
        <v>9109</v>
      </c>
      <c r="H4064" s="6" t="s">
        <v>385</v>
      </c>
      <c r="I4064" s="6" t="s">
        <v>32</v>
      </c>
      <c r="J4064" s="7">
        <v>43902</v>
      </c>
      <c r="K4064" s="15">
        <v>11</v>
      </c>
      <c r="L4064" s="6" t="s">
        <v>39</v>
      </c>
      <c r="M4064" s="6">
        <f t="shared" si="253"/>
        <v>2020</v>
      </c>
      <c r="N4064" s="6">
        <f t="shared" si="254"/>
        <v>3</v>
      </c>
      <c r="O4064" s="6" t="str">
        <f>VLOOKUP(L4064,'User input'!$D$6:$E$16,2,FALSE)</f>
        <v>Ultrathing V1</v>
      </c>
      <c r="P4064" s="6">
        <f>VLOOKUP(L4064,'User input'!$D$6:$G$16,3,FALSE)</f>
        <v>1.79</v>
      </c>
      <c r="Q4064" s="6">
        <f>VLOOKUP(L4064,'User input'!$D$6:$G$16,4,FALSE)</f>
        <v>17</v>
      </c>
      <c r="R4064" s="6">
        <f t="shared" si="255"/>
        <v>187</v>
      </c>
      <c r="S4064" s="26">
        <f t="shared" si="252"/>
        <v>334.73</v>
      </c>
      <c r="T4064" s="26">
        <f>IF(K4064&lt;'User input'!$I$9,'User input'!$J$8,IF(K4064&lt;'User input'!$I$10,'User input'!$J$9,IF(K4064&lt;'User input'!$I$11,'User input'!$J$10,'User input'!$J$11)))*S4064</f>
        <v>0</v>
      </c>
      <c r="U4064" s="26">
        <f>K4064*'User input'!$J$17+'User input'!$J$16</f>
        <v>0.5</v>
      </c>
    </row>
    <row r="4065" spans="1:21" x14ac:dyDescent="0.25">
      <c r="A4065" s="18">
        <v>4172</v>
      </c>
      <c r="B4065" s="10" t="s">
        <v>1115</v>
      </c>
      <c r="C4065" s="10" t="s">
        <v>8806</v>
      </c>
      <c r="D4065" s="10" t="s">
        <v>28</v>
      </c>
      <c r="E4065" s="10" t="s">
        <v>29</v>
      </c>
      <c r="F4065" s="16">
        <v>30</v>
      </c>
      <c r="G4065" s="10" t="s">
        <v>9110</v>
      </c>
      <c r="H4065" s="10" t="s">
        <v>2824</v>
      </c>
      <c r="I4065" s="10" t="s">
        <v>19</v>
      </c>
      <c r="J4065" s="11">
        <v>44438</v>
      </c>
      <c r="K4065" s="16">
        <v>11</v>
      </c>
      <c r="L4065" s="10" t="s">
        <v>62</v>
      </c>
      <c r="M4065" s="10">
        <f t="shared" si="253"/>
        <v>2021</v>
      </c>
      <c r="N4065" s="10">
        <f t="shared" si="254"/>
        <v>8</v>
      </c>
      <c r="O4065" s="10" t="str">
        <f>VLOOKUP(L4065,'User input'!$D$6:$E$16,2,FALSE)</f>
        <v>Ultrathing V4</v>
      </c>
      <c r="P4065" s="10">
        <f>VLOOKUP(L4065,'User input'!$D$6:$G$16,3,FALSE)</f>
        <v>3.99</v>
      </c>
      <c r="Q4065" s="10">
        <f>VLOOKUP(L4065,'User input'!$D$6:$G$16,4,FALSE)</f>
        <v>24</v>
      </c>
      <c r="R4065" s="10">
        <f t="shared" si="255"/>
        <v>264</v>
      </c>
      <c r="S4065" s="27">
        <f t="shared" si="252"/>
        <v>1053.3600000000001</v>
      </c>
      <c r="T4065" s="27">
        <f>IF(K4065&lt;'User input'!$I$9,'User input'!$J$8,IF(K4065&lt;'User input'!$I$10,'User input'!$J$9,IF(K4065&lt;'User input'!$I$11,'User input'!$J$10,'User input'!$J$11)))*S4065</f>
        <v>0</v>
      </c>
      <c r="U4065" s="27">
        <f>K4065*'User input'!$J$17+'User input'!$J$16</f>
        <v>0.5</v>
      </c>
    </row>
    <row r="4066" spans="1:21" x14ac:dyDescent="0.25">
      <c r="A4066" s="17">
        <v>4173</v>
      </c>
      <c r="B4066" s="6" t="s">
        <v>1011</v>
      </c>
      <c r="C4066" s="6" t="s">
        <v>5062</v>
      </c>
      <c r="D4066" s="6" t="s">
        <v>49</v>
      </c>
      <c r="E4066" s="6" t="s">
        <v>16</v>
      </c>
      <c r="F4066" s="15">
        <v>90</v>
      </c>
      <c r="G4066" s="6" t="s">
        <v>9111</v>
      </c>
      <c r="H4066" s="6" t="s">
        <v>343</v>
      </c>
      <c r="I4066" s="6" t="s">
        <v>32</v>
      </c>
      <c r="J4066" s="7">
        <v>43701</v>
      </c>
      <c r="K4066" s="15">
        <v>7</v>
      </c>
      <c r="L4066" s="6" t="s">
        <v>68</v>
      </c>
      <c r="M4066" s="6">
        <f t="shared" si="253"/>
        <v>2019</v>
      </c>
      <c r="N4066" s="6">
        <f t="shared" si="254"/>
        <v>8</v>
      </c>
      <c r="O4066" s="6" t="str">
        <f>VLOOKUP(L4066,'User input'!$D$6:$E$16,2,FALSE)</f>
        <v>Megawidget M</v>
      </c>
      <c r="P4066" s="6">
        <f>VLOOKUP(L4066,'User input'!$D$6:$G$16,3,FALSE)</f>
        <v>1.29</v>
      </c>
      <c r="Q4066" s="6">
        <f>VLOOKUP(L4066,'User input'!$D$6:$G$16,4,FALSE)</f>
        <v>24</v>
      </c>
      <c r="R4066" s="6">
        <f t="shared" si="255"/>
        <v>168</v>
      </c>
      <c r="S4066" s="26">
        <f t="shared" si="252"/>
        <v>216.72</v>
      </c>
      <c r="T4066" s="26">
        <f>IF(K4066&lt;'User input'!$I$9,'User input'!$J$8,IF(K4066&lt;'User input'!$I$10,'User input'!$J$9,IF(K4066&lt;'User input'!$I$11,'User input'!$J$10,'User input'!$J$11)))*S4066</f>
        <v>0</v>
      </c>
      <c r="U4066" s="26">
        <f>K4066*'User input'!$J$17+'User input'!$J$16</f>
        <v>0.5</v>
      </c>
    </row>
    <row r="4067" spans="1:21" x14ac:dyDescent="0.25">
      <c r="A4067" s="18">
        <v>4174</v>
      </c>
      <c r="B4067" s="10" t="s">
        <v>7765</v>
      </c>
      <c r="C4067" s="10" t="s">
        <v>9112</v>
      </c>
      <c r="D4067" s="10" t="s">
        <v>28</v>
      </c>
      <c r="E4067" s="10" t="s">
        <v>29</v>
      </c>
      <c r="F4067" s="16">
        <v>30</v>
      </c>
      <c r="G4067" s="10" t="s">
        <v>9113</v>
      </c>
      <c r="H4067" s="10" t="s">
        <v>4279</v>
      </c>
      <c r="I4067" s="10" t="s">
        <v>38</v>
      </c>
      <c r="J4067" s="11">
        <v>44101</v>
      </c>
      <c r="K4067" s="16">
        <v>59</v>
      </c>
      <c r="L4067" s="10" t="s">
        <v>68</v>
      </c>
      <c r="M4067" s="10">
        <f t="shared" si="253"/>
        <v>2020</v>
      </c>
      <c r="N4067" s="10">
        <f t="shared" si="254"/>
        <v>9</v>
      </c>
      <c r="O4067" s="10" t="str">
        <f>VLOOKUP(L4067,'User input'!$D$6:$E$16,2,FALSE)</f>
        <v>Megawidget M</v>
      </c>
      <c r="P4067" s="10">
        <f>VLOOKUP(L4067,'User input'!$D$6:$G$16,3,FALSE)</f>
        <v>1.29</v>
      </c>
      <c r="Q4067" s="10">
        <f>VLOOKUP(L4067,'User input'!$D$6:$G$16,4,FALSE)</f>
        <v>24</v>
      </c>
      <c r="R4067" s="10">
        <f t="shared" si="255"/>
        <v>1416</v>
      </c>
      <c r="S4067" s="27">
        <f t="shared" si="252"/>
        <v>1826.64</v>
      </c>
      <c r="T4067" s="27">
        <f>IF(K4067&lt;'User input'!$I$9,'User input'!$J$8,IF(K4067&lt;'User input'!$I$10,'User input'!$J$9,IF(K4067&lt;'User input'!$I$11,'User input'!$J$10,'User input'!$J$11)))*S4067</f>
        <v>91.332000000000008</v>
      </c>
      <c r="U4067" s="27">
        <f>K4067*'User input'!$J$17+'User input'!$J$16</f>
        <v>0.5</v>
      </c>
    </row>
    <row r="4068" spans="1:21" x14ac:dyDescent="0.25">
      <c r="A4068" s="17">
        <v>4175</v>
      </c>
      <c r="B4068" s="6" t="s">
        <v>8450</v>
      </c>
      <c r="C4068" s="6" t="s">
        <v>2981</v>
      </c>
      <c r="D4068" s="6" t="s">
        <v>49</v>
      </c>
      <c r="E4068" s="6" t="s">
        <v>16</v>
      </c>
      <c r="F4068" s="15">
        <v>90</v>
      </c>
      <c r="G4068" s="6" t="s">
        <v>9114</v>
      </c>
      <c r="H4068" s="6" t="s">
        <v>4132</v>
      </c>
      <c r="I4068" s="6" t="s">
        <v>32</v>
      </c>
      <c r="J4068" s="7">
        <v>44460</v>
      </c>
      <c r="K4068" s="15">
        <v>94</v>
      </c>
      <c r="L4068" s="6" t="s">
        <v>52</v>
      </c>
      <c r="M4068" s="6">
        <f t="shared" si="253"/>
        <v>2021</v>
      </c>
      <c r="N4068" s="6">
        <f t="shared" si="254"/>
        <v>9</v>
      </c>
      <c r="O4068" s="6" t="str">
        <f>VLOOKUP(L4068,'User input'!$D$6:$E$16,2,FALSE)</f>
        <v>Megawidget S</v>
      </c>
      <c r="P4068" s="6">
        <f>VLOOKUP(L4068,'User input'!$D$6:$G$16,3,FALSE)</f>
        <v>0.69</v>
      </c>
      <c r="Q4068" s="6">
        <f>VLOOKUP(L4068,'User input'!$D$6:$G$16,4,FALSE)</f>
        <v>24</v>
      </c>
      <c r="R4068" s="6">
        <f t="shared" si="255"/>
        <v>2256</v>
      </c>
      <c r="S4068" s="26">
        <f t="shared" si="252"/>
        <v>1556.6399999999999</v>
      </c>
      <c r="T4068" s="26">
        <f>IF(K4068&lt;'User input'!$I$9,'User input'!$J$8,IF(K4068&lt;'User input'!$I$10,'User input'!$J$9,IF(K4068&lt;'User input'!$I$11,'User input'!$J$10,'User input'!$J$11)))*S4068</f>
        <v>77.831999999999994</v>
      </c>
      <c r="U4068" s="26">
        <f>K4068*'User input'!$J$17+'User input'!$J$16</f>
        <v>0.5</v>
      </c>
    </row>
    <row r="4069" spans="1:21" x14ac:dyDescent="0.25">
      <c r="A4069" s="18">
        <v>4176</v>
      </c>
      <c r="B4069" s="10" t="s">
        <v>8949</v>
      </c>
      <c r="C4069" s="10" t="s">
        <v>3127</v>
      </c>
      <c r="D4069" s="10" t="s">
        <v>49</v>
      </c>
      <c r="E4069" s="10" t="s">
        <v>16</v>
      </c>
      <c r="F4069" s="16">
        <v>60</v>
      </c>
      <c r="G4069" s="10" t="s">
        <v>9115</v>
      </c>
      <c r="H4069" s="10" t="s">
        <v>3293</v>
      </c>
      <c r="I4069" s="10" t="s">
        <v>291</v>
      </c>
      <c r="J4069" s="11">
        <v>43920</v>
      </c>
      <c r="K4069" s="16">
        <v>89</v>
      </c>
      <c r="L4069" s="10" t="s">
        <v>157</v>
      </c>
      <c r="M4069" s="10">
        <f t="shared" si="253"/>
        <v>2020</v>
      </c>
      <c r="N4069" s="10">
        <f t="shared" si="254"/>
        <v>3</v>
      </c>
      <c r="O4069" s="10" t="str">
        <f>VLOOKUP(L4069,'User input'!$D$6:$E$16,2,FALSE)</f>
        <v>Ultrathing V3</v>
      </c>
      <c r="P4069" s="10">
        <f>VLOOKUP(L4069,'User input'!$D$6:$G$16,3,FALSE)</f>
        <v>3.39</v>
      </c>
      <c r="Q4069" s="10">
        <f>VLOOKUP(L4069,'User input'!$D$6:$G$16,4,FALSE)</f>
        <v>24</v>
      </c>
      <c r="R4069" s="10">
        <f t="shared" si="255"/>
        <v>2136</v>
      </c>
      <c r="S4069" s="27">
        <f t="shared" si="252"/>
        <v>7241.04</v>
      </c>
      <c r="T4069" s="27">
        <f>IF(K4069&lt;'User input'!$I$9,'User input'!$J$8,IF(K4069&lt;'User input'!$I$10,'User input'!$J$9,IF(K4069&lt;'User input'!$I$11,'User input'!$J$10,'User input'!$J$11)))*S4069</f>
        <v>362.05200000000002</v>
      </c>
      <c r="U4069" s="27">
        <f>K4069*'User input'!$J$17+'User input'!$J$16</f>
        <v>0.5</v>
      </c>
    </row>
    <row r="4070" spans="1:21" x14ac:dyDescent="0.25">
      <c r="A4070" s="17">
        <v>4177</v>
      </c>
      <c r="B4070" s="6" t="s">
        <v>7322</v>
      </c>
      <c r="C4070" s="6" t="s">
        <v>3006</v>
      </c>
      <c r="D4070" s="6" t="s">
        <v>49</v>
      </c>
      <c r="E4070" s="6" t="s">
        <v>16</v>
      </c>
      <c r="F4070" s="15">
        <v>60</v>
      </c>
      <c r="G4070" s="6" t="s">
        <v>9116</v>
      </c>
      <c r="H4070" s="6" t="s">
        <v>9117</v>
      </c>
      <c r="I4070" s="6" t="s">
        <v>32</v>
      </c>
      <c r="J4070" s="7">
        <v>44032</v>
      </c>
      <c r="K4070" s="15">
        <v>5</v>
      </c>
      <c r="L4070" s="6" t="s">
        <v>99</v>
      </c>
      <c r="M4070" s="6">
        <f t="shared" si="253"/>
        <v>2020</v>
      </c>
      <c r="N4070" s="6">
        <f t="shared" si="254"/>
        <v>7</v>
      </c>
      <c r="O4070" s="6" t="str">
        <f>VLOOKUP(L4070,'User input'!$D$6:$E$16,2,FALSE)</f>
        <v>Superwossname</v>
      </c>
      <c r="P4070" s="6">
        <f>VLOOKUP(L4070,'User input'!$D$6:$G$16,3,FALSE)</f>
        <v>3.49</v>
      </c>
      <c r="Q4070" s="6">
        <f>VLOOKUP(L4070,'User input'!$D$6:$G$16,4,FALSE)</f>
        <v>20</v>
      </c>
      <c r="R4070" s="6">
        <f t="shared" si="255"/>
        <v>100</v>
      </c>
      <c r="S4070" s="26">
        <f t="shared" si="252"/>
        <v>349</v>
      </c>
      <c r="T4070" s="26">
        <f>IF(K4070&lt;'User input'!$I$9,'User input'!$J$8,IF(K4070&lt;'User input'!$I$10,'User input'!$J$9,IF(K4070&lt;'User input'!$I$11,'User input'!$J$10,'User input'!$J$11)))*S4070</f>
        <v>0</v>
      </c>
      <c r="U4070" s="26">
        <f>K4070*'User input'!$J$17+'User input'!$J$16</f>
        <v>0.5</v>
      </c>
    </row>
    <row r="4071" spans="1:21" x14ac:dyDescent="0.25">
      <c r="A4071" s="18">
        <v>4178</v>
      </c>
      <c r="B4071" s="10" t="s">
        <v>4264</v>
      </c>
      <c r="C4071" s="10" t="s">
        <v>1547</v>
      </c>
      <c r="D4071" s="10" t="s">
        <v>28</v>
      </c>
      <c r="E4071" s="10" t="s">
        <v>29</v>
      </c>
      <c r="F4071" s="16">
        <v>90</v>
      </c>
      <c r="G4071" s="10" t="s">
        <v>9118</v>
      </c>
      <c r="H4071" s="10" t="s">
        <v>2311</v>
      </c>
      <c r="I4071" s="10" t="s">
        <v>127</v>
      </c>
      <c r="J4071" s="11">
        <v>44425</v>
      </c>
      <c r="K4071" s="16">
        <v>91</v>
      </c>
      <c r="L4071" s="10" t="s">
        <v>99</v>
      </c>
      <c r="M4071" s="10">
        <f t="shared" si="253"/>
        <v>2021</v>
      </c>
      <c r="N4071" s="10">
        <f t="shared" si="254"/>
        <v>8</v>
      </c>
      <c r="O4071" s="10" t="str">
        <f>VLOOKUP(L4071,'User input'!$D$6:$E$16,2,FALSE)</f>
        <v>Superwossname</v>
      </c>
      <c r="P4071" s="10">
        <f>VLOOKUP(L4071,'User input'!$D$6:$G$16,3,FALSE)</f>
        <v>3.49</v>
      </c>
      <c r="Q4071" s="10">
        <f>VLOOKUP(L4071,'User input'!$D$6:$G$16,4,FALSE)</f>
        <v>20</v>
      </c>
      <c r="R4071" s="10">
        <f t="shared" si="255"/>
        <v>1820</v>
      </c>
      <c r="S4071" s="27">
        <f t="shared" si="252"/>
        <v>6351.8</v>
      </c>
      <c r="T4071" s="27">
        <f>IF(K4071&lt;'User input'!$I$9,'User input'!$J$8,IF(K4071&lt;'User input'!$I$10,'User input'!$J$9,IF(K4071&lt;'User input'!$I$11,'User input'!$J$10,'User input'!$J$11)))*S4071</f>
        <v>317.59000000000003</v>
      </c>
      <c r="U4071" s="27">
        <f>K4071*'User input'!$J$17+'User input'!$J$16</f>
        <v>0.5</v>
      </c>
    </row>
    <row r="4072" spans="1:21" x14ac:dyDescent="0.25">
      <c r="A4072" s="17">
        <v>4179</v>
      </c>
      <c r="B4072" s="6" t="s">
        <v>1667</v>
      </c>
      <c r="C4072" s="6" t="s">
        <v>3101</v>
      </c>
      <c r="D4072" s="6" t="s">
        <v>49</v>
      </c>
      <c r="E4072" s="6" t="s">
        <v>16</v>
      </c>
      <c r="F4072" s="15">
        <v>90</v>
      </c>
      <c r="G4072" s="6" t="s">
        <v>9119</v>
      </c>
      <c r="H4072" s="6" t="s">
        <v>6202</v>
      </c>
      <c r="I4072" s="6" t="s">
        <v>291</v>
      </c>
      <c r="J4072" s="7">
        <v>44078</v>
      </c>
      <c r="K4072" s="15">
        <v>34</v>
      </c>
      <c r="L4072" s="6" t="s">
        <v>62</v>
      </c>
      <c r="M4072" s="6">
        <f t="shared" si="253"/>
        <v>2020</v>
      </c>
      <c r="N4072" s="6">
        <f t="shared" si="254"/>
        <v>9</v>
      </c>
      <c r="O4072" s="6" t="str">
        <f>VLOOKUP(L4072,'User input'!$D$6:$E$16,2,FALSE)</f>
        <v>Ultrathing V4</v>
      </c>
      <c r="P4072" s="6">
        <f>VLOOKUP(L4072,'User input'!$D$6:$G$16,3,FALSE)</f>
        <v>3.99</v>
      </c>
      <c r="Q4072" s="6">
        <f>VLOOKUP(L4072,'User input'!$D$6:$G$16,4,FALSE)</f>
        <v>24</v>
      </c>
      <c r="R4072" s="6">
        <f t="shared" si="255"/>
        <v>816</v>
      </c>
      <c r="S4072" s="26">
        <f t="shared" si="252"/>
        <v>3255.84</v>
      </c>
      <c r="T4072" s="26">
        <f>IF(K4072&lt;'User input'!$I$9,'User input'!$J$8,IF(K4072&lt;'User input'!$I$10,'User input'!$J$9,IF(K4072&lt;'User input'!$I$11,'User input'!$J$10,'User input'!$J$11)))*S4072</f>
        <v>97.675200000000004</v>
      </c>
      <c r="U4072" s="26">
        <f>K4072*'User input'!$J$17+'User input'!$J$16</f>
        <v>0.5</v>
      </c>
    </row>
    <row r="4073" spans="1:21" x14ac:dyDescent="0.25">
      <c r="A4073" s="18">
        <v>4180</v>
      </c>
      <c r="B4073" s="10" t="s">
        <v>3933</v>
      </c>
      <c r="C4073" s="10" t="s">
        <v>2358</v>
      </c>
      <c r="D4073" s="10" t="s">
        <v>28</v>
      </c>
      <c r="E4073" s="10" t="s">
        <v>29</v>
      </c>
      <c r="F4073" s="16">
        <v>90</v>
      </c>
      <c r="G4073" s="10" t="s">
        <v>9120</v>
      </c>
      <c r="H4073" s="10" t="s">
        <v>2614</v>
      </c>
      <c r="I4073" s="10" t="s">
        <v>32</v>
      </c>
      <c r="J4073" s="11">
        <v>44388</v>
      </c>
      <c r="K4073" s="16">
        <v>87</v>
      </c>
      <c r="L4073" s="10" t="s">
        <v>62</v>
      </c>
      <c r="M4073" s="10">
        <f t="shared" si="253"/>
        <v>2021</v>
      </c>
      <c r="N4073" s="10">
        <f t="shared" si="254"/>
        <v>7</v>
      </c>
      <c r="O4073" s="10" t="str">
        <f>VLOOKUP(L4073,'User input'!$D$6:$E$16,2,FALSE)</f>
        <v>Ultrathing V4</v>
      </c>
      <c r="P4073" s="10">
        <f>VLOOKUP(L4073,'User input'!$D$6:$G$16,3,FALSE)</f>
        <v>3.99</v>
      </c>
      <c r="Q4073" s="10">
        <f>VLOOKUP(L4073,'User input'!$D$6:$G$16,4,FALSE)</f>
        <v>24</v>
      </c>
      <c r="R4073" s="10">
        <f t="shared" si="255"/>
        <v>2088</v>
      </c>
      <c r="S4073" s="27">
        <f t="shared" si="252"/>
        <v>8331.1200000000008</v>
      </c>
      <c r="T4073" s="27">
        <f>IF(K4073&lt;'User input'!$I$9,'User input'!$J$8,IF(K4073&lt;'User input'!$I$10,'User input'!$J$9,IF(K4073&lt;'User input'!$I$11,'User input'!$J$10,'User input'!$J$11)))*S4073</f>
        <v>416.55600000000004</v>
      </c>
      <c r="U4073" s="27">
        <f>K4073*'User input'!$J$17+'User input'!$J$16</f>
        <v>0.5</v>
      </c>
    </row>
    <row r="4074" spans="1:21" x14ac:dyDescent="0.25">
      <c r="A4074" s="17">
        <v>4181</v>
      </c>
      <c r="B4074" s="6" t="s">
        <v>3925</v>
      </c>
      <c r="C4074" s="6" t="s">
        <v>9121</v>
      </c>
      <c r="D4074" s="6" t="s">
        <v>49</v>
      </c>
      <c r="E4074" s="6" t="s">
        <v>16</v>
      </c>
      <c r="F4074" s="15">
        <v>60</v>
      </c>
      <c r="G4074" s="6" t="s">
        <v>9122</v>
      </c>
      <c r="H4074" s="6" t="s">
        <v>242</v>
      </c>
      <c r="I4074" s="6" t="s">
        <v>238</v>
      </c>
      <c r="J4074" s="7">
        <v>43817</v>
      </c>
      <c r="K4074" s="15">
        <v>58</v>
      </c>
      <c r="L4074" s="6" t="s">
        <v>39</v>
      </c>
      <c r="M4074" s="6">
        <f t="shared" si="253"/>
        <v>2019</v>
      </c>
      <c r="N4074" s="6">
        <f t="shared" si="254"/>
        <v>12</v>
      </c>
      <c r="O4074" s="6" t="str">
        <f>VLOOKUP(L4074,'User input'!$D$6:$E$16,2,FALSE)</f>
        <v>Ultrathing V1</v>
      </c>
      <c r="P4074" s="6">
        <f>VLOOKUP(L4074,'User input'!$D$6:$G$16,3,FALSE)</f>
        <v>1.79</v>
      </c>
      <c r="Q4074" s="6">
        <f>VLOOKUP(L4074,'User input'!$D$6:$G$16,4,FALSE)</f>
        <v>17</v>
      </c>
      <c r="R4074" s="6">
        <f t="shared" si="255"/>
        <v>986</v>
      </c>
      <c r="S4074" s="26">
        <f t="shared" si="252"/>
        <v>1764.94</v>
      </c>
      <c r="T4074" s="26">
        <f>IF(K4074&lt;'User input'!$I$9,'User input'!$J$8,IF(K4074&lt;'User input'!$I$10,'User input'!$J$9,IF(K4074&lt;'User input'!$I$11,'User input'!$J$10,'User input'!$J$11)))*S4074</f>
        <v>88.247000000000014</v>
      </c>
      <c r="U4074" s="26">
        <f>K4074*'User input'!$J$17+'User input'!$J$16</f>
        <v>0.5</v>
      </c>
    </row>
    <row r="4075" spans="1:21" x14ac:dyDescent="0.25">
      <c r="A4075" s="18">
        <v>4182</v>
      </c>
      <c r="B4075" s="10" t="s">
        <v>959</v>
      </c>
      <c r="C4075" s="10" t="s">
        <v>9123</v>
      </c>
      <c r="D4075" s="10" t="s">
        <v>28</v>
      </c>
      <c r="E4075" s="10" t="s">
        <v>29</v>
      </c>
      <c r="F4075" s="16">
        <v>90</v>
      </c>
      <c r="G4075" s="10" t="s">
        <v>9124</v>
      </c>
      <c r="H4075" s="10" t="s">
        <v>2331</v>
      </c>
      <c r="I4075" s="10" t="s">
        <v>2332</v>
      </c>
      <c r="J4075" s="11">
        <v>44003</v>
      </c>
      <c r="K4075" s="16">
        <v>93</v>
      </c>
      <c r="L4075" s="10" t="s">
        <v>99</v>
      </c>
      <c r="M4075" s="10">
        <f t="shared" si="253"/>
        <v>2020</v>
      </c>
      <c r="N4075" s="10">
        <f t="shared" si="254"/>
        <v>6</v>
      </c>
      <c r="O4075" s="10" t="str">
        <f>VLOOKUP(L4075,'User input'!$D$6:$E$16,2,FALSE)</f>
        <v>Superwossname</v>
      </c>
      <c r="P4075" s="10">
        <f>VLOOKUP(L4075,'User input'!$D$6:$G$16,3,FALSE)</f>
        <v>3.49</v>
      </c>
      <c r="Q4075" s="10">
        <f>VLOOKUP(L4075,'User input'!$D$6:$G$16,4,FALSE)</f>
        <v>20</v>
      </c>
      <c r="R4075" s="10">
        <f t="shared" si="255"/>
        <v>1860</v>
      </c>
      <c r="S4075" s="27">
        <f t="shared" si="252"/>
        <v>6491.4000000000005</v>
      </c>
      <c r="T4075" s="27">
        <f>IF(K4075&lt;'User input'!$I$9,'User input'!$J$8,IF(K4075&lt;'User input'!$I$10,'User input'!$J$9,IF(K4075&lt;'User input'!$I$11,'User input'!$J$10,'User input'!$J$11)))*S4075</f>
        <v>324.57000000000005</v>
      </c>
      <c r="U4075" s="27">
        <f>K4075*'User input'!$J$17+'User input'!$J$16</f>
        <v>0.5</v>
      </c>
    </row>
    <row r="4076" spans="1:21" x14ac:dyDescent="0.25">
      <c r="A4076" s="17">
        <v>4183</v>
      </c>
      <c r="B4076" s="6" t="s">
        <v>9125</v>
      </c>
      <c r="C4076" s="6" t="s">
        <v>4479</v>
      </c>
      <c r="D4076" s="6" t="s">
        <v>49</v>
      </c>
      <c r="E4076" s="6" t="s">
        <v>16</v>
      </c>
      <c r="F4076" s="15">
        <v>60</v>
      </c>
      <c r="G4076" s="6" t="s">
        <v>9126</v>
      </c>
      <c r="H4076" s="6" t="s">
        <v>7354</v>
      </c>
      <c r="I4076" s="6" t="s">
        <v>108</v>
      </c>
      <c r="J4076" s="7">
        <v>43950</v>
      </c>
      <c r="K4076" s="15">
        <v>84</v>
      </c>
      <c r="L4076" s="6" t="s">
        <v>78</v>
      </c>
      <c r="M4076" s="6">
        <f t="shared" si="253"/>
        <v>2020</v>
      </c>
      <c r="N4076" s="6">
        <f t="shared" si="254"/>
        <v>4</v>
      </c>
      <c r="O4076" s="6" t="str">
        <f>VLOOKUP(L4076,'User input'!$D$6:$E$16,2,FALSE)</f>
        <v>Ultrathing V2</v>
      </c>
      <c r="P4076" s="6">
        <f>VLOOKUP(L4076,'User input'!$D$6:$G$16,3,FALSE)</f>
        <v>2.95</v>
      </c>
      <c r="Q4076" s="6">
        <f>VLOOKUP(L4076,'User input'!$D$6:$G$16,4,FALSE)</f>
        <v>20</v>
      </c>
      <c r="R4076" s="6">
        <f t="shared" si="255"/>
        <v>1680</v>
      </c>
      <c r="S4076" s="26">
        <f t="shared" si="252"/>
        <v>4956</v>
      </c>
      <c r="T4076" s="26">
        <f>IF(K4076&lt;'User input'!$I$9,'User input'!$J$8,IF(K4076&lt;'User input'!$I$10,'User input'!$J$9,IF(K4076&lt;'User input'!$I$11,'User input'!$J$10,'User input'!$J$11)))*S4076</f>
        <v>247.8</v>
      </c>
      <c r="U4076" s="26">
        <f>K4076*'User input'!$J$17+'User input'!$J$16</f>
        <v>0.5</v>
      </c>
    </row>
    <row r="4077" spans="1:21" x14ac:dyDescent="0.25">
      <c r="A4077" s="18">
        <v>4184</v>
      </c>
      <c r="B4077" s="10" t="s">
        <v>9127</v>
      </c>
      <c r="C4077" s="10" t="s">
        <v>5049</v>
      </c>
      <c r="D4077" s="10" t="s">
        <v>15</v>
      </c>
      <c r="E4077" s="10" t="s">
        <v>16</v>
      </c>
      <c r="F4077" s="16">
        <v>90</v>
      </c>
      <c r="G4077" s="10" t="s">
        <v>9128</v>
      </c>
      <c r="H4077" s="10" t="s">
        <v>8731</v>
      </c>
      <c r="I4077" s="10" t="s">
        <v>291</v>
      </c>
      <c r="J4077" s="11">
        <v>43842</v>
      </c>
      <c r="K4077" s="16">
        <v>8</v>
      </c>
      <c r="L4077" s="10" t="s">
        <v>62</v>
      </c>
      <c r="M4077" s="10">
        <f t="shared" si="253"/>
        <v>2020</v>
      </c>
      <c r="N4077" s="10">
        <f t="shared" si="254"/>
        <v>1</v>
      </c>
      <c r="O4077" s="10" t="str">
        <f>VLOOKUP(L4077,'User input'!$D$6:$E$16,2,FALSE)</f>
        <v>Ultrathing V4</v>
      </c>
      <c r="P4077" s="10">
        <f>VLOOKUP(L4077,'User input'!$D$6:$G$16,3,FALSE)</f>
        <v>3.99</v>
      </c>
      <c r="Q4077" s="10">
        <f>VLOOKUP(L4077,'User input'!$D$6:$G$16,4,FALSE)</f>
        <v>24</v>
      </c>
      <c r="R4077" s="10">
        <f t="shared" si="255"/>
        <v>192</v>
      </c>
      <c r="S4077" s="27">
        <f t="shared" si="252"/>
        <v>766.08</v>
      </c>
      <c r="T4077" s="27">
        <f>IF(K4077&lt;'User input'!$I$9,'User input'!$J$8,IF(K4077&lt;'User input'!$I$10,'User input'!$J$9,IF(K4077&lt;'User input'!$I$11,'User input'!$J$10,'User input'!$J$11)))*S4077</f>
        <v>0</v>
      </c>
      <c r="U4077" s="27">
        <f>K4077*'User input'!$J$17+'User input'!$J$16</f>
        <v>0.5</v>
      </c>
    </row>
    <row r="4078" spans="1:21" x14ac:dyDescent="0.25">
      <c r="A4078" s="17">
        <v>4185</v>
      </c>
      <c r="B4078" s="6" t="s">
        <v>3459</v>
      </c>
      <c r="C4078" s="6" t="s">
        <v>7394</v>
      </c>
      <c r="D4078" s="6" t="s">
        <v>15</v>
      </c>
      <c r="E4078" s="6" t="s">
        <v>16</v>
      </c>
      <c r="F4078" s="15">
        <v>60</v>
      </c>
      <c r="G4078" s="6" t="s">
        <v>9129</v>
      </c>
      <c r="H4078" s="6" t="s">
        <v>4937</v>
      </c>
      <c r="I4078" s="6" t="s">
        <v>641</v>
      </c>
      <c r="J4078" s="7">
        <v>44069</v>
      </c>
      <c r="K4078" s="15">
        <v>80</v>
      </c>
      <c r="L4078" s="6" t="s">
        <v>99</v>
      </c>
      <c r="M4078" s="6">
        <f t="shared" si="253"/>
        <v>2020</v>
      </c>
      <c r="N4078" s="6">
        <f t="shared" si="254"/>
        <v>8</v>
      </c>
      <c r="O4078" s="6" t="str">
        <f>VLOOKUP(L4078,'User input'!$D$6:$E$16,2,FALSE)</f>
        <v>Superwossname</v>
      </c>
      <c r="P4078" s="6">
        <f>VLOOKUP(L4078,'User input'!$D$6:$G$16,3,FALSE)</f>
        <v>3.49</v>
      </c>
      <c r="Q4078" s="6">
        <f>VLOOKUP(L4078,'User input'!$D$6:$G$16,4,FALSE)</f>
        <v>20</v>
      </c>
      <c r="R4078" s="6">
        <f t="shared" si="255"/>
        <v>1600</v>
      </c>
      <c r="S4078" s="26">
        <f t="shared" si="252"/>
        <v>5584</v>
      </c>
      <c r="T4078" s="26">
        <f>IF(K4078&lt;'User input'!$I$9,'User input'!$J$8,IF(K4078&lt;'User input'!$I$10,'User input'!$J$9,IF(K4078&lt;'User input'!$I$11,'User input'!$J$10,'User input'!$J$11)))*S4078</f>
        <v>279.2</v>
      </c>
      <c r="U4078" s="26">
        <f>K4078*'User input'!$J$17+'User input'!$J$16</f>
        <v>0.5</v>
      </c>
    </row>
    <row r="4079" spans="1:21" x14ac:dyDescent="0.25">
      <c r="A4079" s="18">
        <v>4186</v>
      </c>
      <c r="B4079" s="10" t="s">
        <v>4887</v>
      </c>
      <c r="C4079" s="10" t="s">
        <v>4160</v>
      </c>
      <c r="D4079" s="10" t="s">
        <v>28</v>
      </c>
      <c r="E4079" s="10" t="s">
        <v>29</v>
      </c>
      <c r="F4079" s="16">
        <v>60</v>
      </c>
      <c r="G4079" s="10" t="s">
        <v>9130</v>
      </c>
      <c r="H4079" s="10" t="s">
        <v>870</v>
      </c>
      <c r="I4079" s="10" t="s">
        <v>185</v>
      </c>
      <c r="J4079" s="11">
        <v>43498</v>
      </c>
      <c r="K4079" s="16">
        <v>11</v>
      </c>
      <c r="L4079" s="10" t="s">
        <v>68</v>
      </c>
      <c r="M4079" s="10">
        <f t="shared" si="253"/>
        <v>2019</v>
      </c>
      <c r="N4079" s="10">
        <f t="shared" si="254"/>
        <v>2</v>
      </c>
      <c r="O4079" s="10" t="str">
        <f>VLOOKUP(L4079,'User input'!$D$6:$E$16,2,FALSE)</f>
        <v>Megawidget M</v>
      </c>
      <c r="P4079" s="10">
        <f>VLOOKUP(L4079,'User input'!$D$6:$G$16,3,FALSE)</f>
        <v>1.29</v>
      </c>
      <c r="Q4079" s="10">
        <f>VLOOKUP(L4079,'User input'!$D$6:$G$16,4,FALSE)</f>
        <v>24</v>
      </c>
      <c r="R4079" s="10">
        <f t="shared" si="255"/>
        <v>264</v>
      </c>
      <c r="S4079" s="27">
        <f t="shared" si="252"/>
        <v>340.56</v>
      </c>
      <c r="T4079" s="27">
        <f>IF(K4079&lt;'User input'!$I$9,'User input'!$J$8,IF(K4079&lt;'User input'!$I$10,'User input'!$J$9,IF(K4079&lt;'User input'!$I$11,'User input'!$J$10,'User input'!$J$11)))*S4079</f>
        <v>0</v>
      </c>
      <c r="U4079" s="27">
        <f>K4079*'User input'!$J$17+'User input'!$J$16</f>
        <v>0.5</v>
      </c>
    </row>
    <row r="4080" spans="1:21" x14ac:dyDescent="0.25">
      <c r="A4080" s="17">
        <v>4187</v>
      </c>
      <c r="B4080" s="6" t="s">
        <v>4811</v>
      </c>
      <c r="C4080" s="6" t="s">
        <v>3347</v>
      </c>
      <c r="D4080" s="6" t="s">
        <v>41</v>
      </c>
      <c r="E4080" s="6" t="s">
        <v>16</v>
      </c>
      <c r="F4080" s="15">
        <v>30</v>
      </c>
      <c r="G4080" s="6" t="s">
        <v>9131</v>
      </c>
      <c r="H4080" s="6" t="s">
        <v>726</v>
      </c>
      <c r="I4080" s="6" t="s">
        <v>185</v>
      </c>
      <c r="J4080" s="7">
        <v>43639</v>
      </c>
      <c r="K4080" s="15">
        <v>25</v>
      </c>
      <c r="L4080" s="6" t="s">
        <v>39</v>
      </c>
      <c r="M4080" s="6">
        <f t="shared" si="253"/>
        <v>2019</v>
      </c>
      <c r="N4080" s="6">
        <f t="shared" si="254"/>
        <v>6</v>
      </c>
      <c r="O4080" s="6" t="str">
        <f>VLOOKUP(L4080,'User input'!$D$6:$E$16,2,FALSE)</f>
        <v>Ultrathing V1</v>
      </c>
      <c r="P4080" s="6">
        <f>VLOOKUP(L4080,'User input'!$D$6:$G$16,3,FALSE)</f>
        <v>1.79</v>
      </c>
      <c r="Q4080" s="6">
        <f>VLOOKUP(L4080,'User input'!$D$6:$G$16,4,FALSE)</f>
        <v>17</v>
      </c>
      <c r="R4080" s="6">
        <f t="shared" si="255"/>
        <v>425</v>
      </c>
      <c r="S4080" s="26">
        <f t="shared" si="252"/>
        <v>760.75</v>
      </c>
      <c r="T4080" s="26">
        <f>IF(K4080&lt;'User input'!$I$9,'User input'!$J$8,IF(K4080&lt;'User input'!$I$10,'User input'!$J$9,IF(K4080&lt;'User input'!$I$11,'User input'!$J$10,'User input'!$J$11)))*S4080</f>
        <v>22.822499999999998</v>
      </c>
      <c r="U4080" s="26">
        <f>K4080*'User input'!$J$17+'User input'!$J$16</f>
        <v>0.5</v>
      </c>
    </row>
    <row r="4081" spans="1:21" x14ac:dyDescent="0.25">
      <c r="A4081" s="18">
        <v>4188</v>
      </c>
      <c r="B4081" s="10" t="s">
        <v>332</v>
      </c>
      <c r="C4081" s="10" t="s">
        <v>3976</v>
      </c>
      <c r="D4081" s="10" t="s">
        <v>28</v>
      </c>
      <c r="E4081" s="10" t="s">
        <v>29</v>
      </c>
      <c r="F4081" s="16">
        <v>30</v>
      </c>
      <c r="G4081" s="10" t="s">
        <v>9132</v>
      </c>
      <c r="H4081" s="10" t="s">
        <v>587</v>
      </c>
      <c r="I4081" s="10" t="s">
        <v>32</v>
      </c>
      <c r="J4081" s="11">
        <v>44402</v>
      </c>
      <c r="K4081" s="16">
        <v>51</v>
      </c>
      <c r="L4081" s="10" t="s">
        <v>20</v>
      </c>
      <c r="M4081" s="10">
        <f t="shared" si="253"/>
        <v>2021</v>
      </c>
      <c r="N4081" s="10">
        <f t="shared" si="254"/>
        <v>7</v>
      </c>
      <c r="O4081" s="10" t="str">
        <f>VLOOKUP(L4081,'User input'!$D$6:$E$16,2,FALSE)</f>
        <v>Hyperwotsit</v>
      </c>
      <c r="P4081" s="10">
        <f>VLOOKUP(L4081,'User input'!$D$6:$G$16,3,FALSE)</f>
        <v>2.0099999999999998</v>
      </c>
      <c r="Q4081" s="10">
        <f>VLOOKUP(L4081,'User input'!$D$6:$G$16,4,FALSE)</f>
        <v>20</v>
      </c>
      <c r="R4081" s="10">
        <f t="shared" si="255"/>
        <v>1020</v>
      </c>
      <c r="S4081" s="27">
        <f t="shared" si="252"/>
        <v>2050.1999999999998</v>
      </c>
      <c r="T4081" s="27">
        <f>IF(K4081&lt;'User input'!$I$9,'User input'!$J$8,IF(K4081&lt;'User input'!$I$10,'User input'!$J$9,IF(K4081&lt;'User input'!$I$11,'User input'!$J$10,'User input'!$J$11)))*S4081</f>
        <v>102.50999999999999</v>
      </c>
      <c r="U4081" s="27">
        <f>K4081*'User input'!$J$17+'User input'!$J$16</f>
        <v>0.5</v>
      </c>
    </row>
    <row r="4082" spans="1:21" x14ac:dyDescent="0.25">
      <c r="A4082" s="17">
        <v>4189</v>
      </c>
      <c r="B4082" s="6" t="s">
        <v>1115</v>
      </c>
      <c r="C4082" s="6" t="s">
        <v>6147</v>
      </c>
      <c r="D4082" s="6" t="s">
        <v>28</v>
      </c>
      <c r="E4082" s="6" t="s">
        <v>29</v>
      </c>
      <c r="F4082" s="15">
        <v>60</v>
      </c>
      <c r="G4082" s="6" t="s">
        <v>9133</v>
      </c>
      <c r="H4082" s="6" t="s">
        <v>7738</v>
      </c>
      <c r="I4082" s="6" t="s">
        <v>19</v>
      </c>
      <c r="J4082" s="7">
        <v>44002</v>
      </c>
      <c r="K4082" s="15">
        <v>31</v>
      </c>
      <c r="L4082" s="6" t="s">
        <v>33</v>
      </c>
      <c r="M4082" s="6">
        <f t="shared" si="253"/>
        <v>2020</v>
      </c>
      <c r="N4082" s="6">
        <f t="shared" si="254"/>
        <v>6</v>
      </c>
      <c r="O4082" s="6" t="str">
        <f>VLOOKUP(L4082,'User input'!$D$6:$E$16,2,FALSE)</f>
        <v>Megawidget L</v>
      </c>
      <c r="P4082" s="6">
        <f>VLOOKUP(L4082,'User input'!$D$6:$G$16,3,FALSE)</f>
        <v>1.79</v>
      </c>
      <c r="Q4082" s="6">
        <f>VLOOKUP(L4082,'User input'!$D$6:$G$16,4,FALSE)</f>
        <v>24</v>
      </c>
      <c r="R4082" s="6">
        <f t="shared" si="255"/>
        <v>744</v>
      </c>
      <c r="S4082" s="26">
        <f t="shared" si="252"/>
        <v>1331.76</v>
      </c>
      <c r="T4082" s="26">
        <f>IF(K4082&lt;'User input'!$I$9,'User input'!$J$8,IF(K4082&lt;'User input'!$I$10,'User input'!$J$9,IF(K4082&lt;'User input'!$I$11,'User input'!$J$10,'User input'!$J$11)))*S4082</f>
        <v>39.952799999999996</v>
      </c>
      <c r="U4082" s="26">
        <f>K4082*'User input'!$J$17+'User input'!$J$16</f>
        <v>0.5</v>
      </c>
    </row>
    <row r="4083" spans="1:21" x14ac:dyDescent="0.25">
      <c r="A4083" s="18">
        <v>4190</v>
      </c>
      <c r="B4083" s="10" t="s">
        <v>9134</v>
      </c>
      <c r="C4083" s="10" t="s">
        <v>5025</v>
      </c>
      <c r="D4083" s="10" t="s">
        <v>49</v>
      </c>
      <c r="E4083" s="10" t="s">
        <v>16</v>
      </c>
      <c r="F4083" s="16">
        <v>90</v>
      </c>
      <c r="G4083" s="10" t="s">
        <v>9135</v>
      </c>
      <c r="H4083" s="10" t="s">
        <v>750</v>
      </c>
      <c r="I4083" s="10" t="s">
        <v>25</v>
      </c>
      <c r="J4083" s="11">
        <v>43622</v>
      </c>
      <c r="K4083" s="16">
        <v>33</v>
      </c>
      <c r="L4083" s="10" t="s">
        <v>52</v>
      </c>
      <c r="M4083" s="10">
        <f t="shared" si="253"/>
        <v>2019</v>
      </c>
      <c r="N4083" s="10">
        <f t="shared" si="254"/>
        <v>6</v>
      </c>
      <c r="O4083" s="10" t="str">
        <f>VLOOKUP(L4083,'User input'!$D$6:$E$16,2,FALSE)</f>
        <v>Megawidget S</v>
      </c>
      <c r="P4083" s="10">
        <f>VLOOKUP(L4083,'User input'!$D$6:$G$16,3,FALSE)</f>
        <v>0.69</v>
      </c>
      <c r="Q4083" s="10">
        <f>VLOOKUP(L4083,'User input'!$D$6:$G$16,4,FALSE)</f>
        <v>24</v>
      </c>
      <c r="R4083" s="10">
        <f t="shared" si="255"/>
        <v>792</v>
      </c>
      <c r="S4083" s="27">
        <f t="shared" si="252"/>
        <v>546.4799999999999</v>
      </c>
      <c r="T4083" s="27">
        <f>IF(K4083&lt;'User input'!$I$9,'User input'!$J$8,IF(K4083&lt;'User input'!$I$10,'User input'!$J$9,IF(K4083&lt;'User input'!$I$11,'User input'!$J$10,'User input'!$J$11)))*S4083</f>
        <v>16.394399999999997</v>
      </c>
      <c r="U4083" s="27">
        <f>K4083*'User input'!$J$17+'User input'!$J$16</f>
        <v>0.5</v>
      </c>
    </row>
    <row r="4084" spans="1:21" x14ac:dyDescent="0.25">
      <c r="A4084" s="17">
        <v>4191</v>
      </c>
      <c r="B4084" s="6" t="s">
        <v>2721</v>
      </c>
      <c r="C4084" s="6" t="s">
        <v>402</v>
      </c>
      <c r="D4084" s="6" t="s">
        <v>49</v>
      </c>
      <c r="E4084" s="6" t="s">
        <v>16</v>
      </c>
      <c r="F4084" s="15">
        <v>30</v>
      </c>
      <c r="G4084" s="6" t="s">
        <v>9136</v>
      </c>
      <c r="H4084" s="6" t="s">
        <v>1682</v>
      </c>
      <c r="I4084" s="6" t="s">
        <v>206</v>
      </c>
      <c r="J4084" s="7">
        <v>44009</v>
      </c>
      <c r="K4084" s="15">
        <v>35</v>
      </c>
      <c r="L4084" s="6" t="s">
        <v>44</v>
      </c>
      <c r="M4084" s="6">
        <f t="shared" si="253"/>
        <v>2020</v>
      </c>
      <c r="N4084" s="6">
        <f t="shared" si="254"/>
        <v>6</v>
      </c>
      <c r="O4084" s="6" t="str">
        <f>VLOOKUP(L4084,'User input'!$D$6:$E$16,2,FALSE)</f>
        <v>Gigastuff</v>
      </c>
      <c r="P4084" s="6">
        <f>VLOOKUP(L4084,'User input'!$D$6:$G$16,3,FALSE)</f>
        <v>1.89</v>
      </c>
      <c r="Q4084" s="6">
        <f>VLOOKUP(L4084,'User input'!$D$6:$G$16,4,FALSE)</f>
        <v>18</v>
      </c>
      <c r="R4084" s="6">
        <f t="shared" si="255"/>
        <v>630</v>
      </c>
      <c r="S4084" s="26">
        <f t="shared" si="252"/>
        <v>1190.7</v>
      </c>
      <c r="T4084" s="26">
        <f>IF(K4084&lt;'User input'!$I$9,'User input'!$J$8,IF(K4084&lt;'User input'!$I$10,'User input'!$J$9,IF(K4084&lt;'User input'!$I$11,'User input'!$J$10,'User input'!$J$11)))*S4084</f>
        <v>35.720999999999997</v>
      </c>
      <c r="U4084" s="26">
        <f>K4084*'User input'!$J$17+'User input'!$J$16</f>
        <v>0.5</v>
      </c>
    </row>
    <row r="4085" spans="1:21" x14ac:dyDescent="0.25">
      <c r="A4085" s="18">
        <v>4192</v>
      </c>
      <c r="B4085" s="10" t="s">
        <v>257</v>
      </c>
      <c r="C4085" s="10" t="s">
        <v>3755</v>
      </c>
      <c r="D4085" s="10" t="s">
        <v>90</v>
      </c>
      <c r="E4085" s="10" t="s">
        <v>29</v>
      </c>
      <c r="F4085" s="16">
        <v>30</v>
      </c>
      <c r="G4085" s="10" t="s">
        <v>9137</v>
      </c>
      <c r="H4085" s="10" t="s">
        <v>833</v>
      </c>
      <c r="I4085" s="10" t="s">
        <v>834</v>
      </c>
      <c r="J4085" s="11">
        <v>43945</v>
      </c>
      <c r="K4085" s="16">
        <v>48</v>
      </c>
      <c r="L4085" s="10" t="s">
        <v>62</v>
      </c>
      <c r="M4085" s="10">
        <f t="shared" si="253"/>
        <v>2020</v>
      </c>
      <c r="N4085" s="10">
        <f t="shared" si="254"/>
        <v>4</v>
      </c>
      <c r="O4085" s="10" t="str">
        <f>VLOOKUP(L4085,'User input'!$D$6:$E$16,2,FALSE)</f>
        <v>Ultrathing V4</v>
      </c>
      <c r="P4085" s="10">
        <f>VLOOKUP(L4085,'User input'!$D$6:$G$16,3,FALSE)</f>
        <v>3.99</v>
      </c>
      <c r="Q4085" s="10">
        <f>VLOOKUP(L4085,'User input'!$D$6:$G$16,4,FALSE)</f>
        <v>24</v>
      </c>
      <c r="R4085" s="10">
        <f t="shared" si="255"/>
        <v>1152</v>
      </c>
      <c r="S4085" s="27">
        <f t="shared" si="252"/>
        <v>4596.4800000000005</v>
      </c>
      <c r="T4085" s="27">
        <f>IF(K4085&lt;'User input'!$I$9,'User input'!$J$8,IF(K4085&lt;'User input'!$I$10,'User input'!$J$9,IF(K4085&lt;'User input'!$I$11,'User input'!$J$10,'User input'!$J$11)))*S4085</f>
        <v>137.89440000000002</v>
      </c>
      <c r="U4085" s="27">
        <f>K4085*'User input'!$J$17+'User input'!$J$16</f>
        <v>0.5</v>
      </c>
    </row>
    <row r="4086" spans="1:21" x14ac:dyDescent="0.25">
      <c r="A4086" s="17">
        <v>4193</v>
      </c>
      <c r="B4086" s="6" t="s">
        <v>9138</v>
      </c>
      <c r="C4086" s="6" t="s">
        <v>4825</v>
      </c>
      <c r="D4086" s="6" t="s">
        <v>49</v>
      </c>
      <c r="E4086" s="6" t="s">
        <v>16</v>
      </c>
      <c r="F4086" s="15">
        <v>60</v>
      </c>
      <c r="G4086" s="6" t="s">
        <v>9139</v>
      </c>
      <c r="H4086" s="6" t="s">
        <v>6489</v>
      </c>
      <c r="I4086" s="6" t="s">
        <v>32</v>
      </c>
      <c r="J4086" s="7">
        <v>44204</v>
      </c>
      <c r="K4086" s="15">
        <v>74</v>
      </c>
      <c r="L4086" s="6" t="s">
        <v>99</v>
      </c>
      <c r="M4086" s="6">
        <f t="shared" si="253"/>
        <v>2021</v>
      </c>
      <c r="N4086" s="6">
        <f t="shared" si="254"/>
        <v>1</v>
      </c>
      <c r="O4086" s="6" t="str">
        <f>VLOOKUP(L4086,'User input'!$D$6:$E$16,2,FALSE)</f>
        <v>Superwossname</v>
      </c>
      <c r="P4086" s="6">
        <f>VLOOKUP(L4086,'User input'!$D$6:$G$16,3,FALSE)</f>
        <v>3.49</v>
      </c>
      <c r="Q4086" s="6">
        <f>VLOOKUP(L4086,'User input'!$D$6:$G$16,4,FALSE)</f>
        <v>20</v>
      </c>
      <c r="R4086" s="6">
        <f t="shared" si="255"/>
        <v>1480</v>
      </c>
      <c r="S4086" s="26">
        <f t="shared" si="252"/>
        <v>5165.2000000000007</v>
      </c>
      <c r="T4086" s="26">
        <f>IF(K4086&lt;'User input'!$I$9,'User input'!$J$8,IF(K4086&lt;'User input'!$I$10,'User input'!$J$9,IF(K4086&lt;'User input'!$I$11,'User input'!$J$10,'User input'!$J$11)))*S4086</f>
        <v>258.26000000000005</v>
      </c>
      <c r="U4086" s="26">
        <f>K4086*'User input'!$J$17+'User input'!$J$16</f>
        <v>0.5</v>
      </c>
    </row>
    <row r="4087" spans="1:21" x14ac:dyDescent="0.25">
      <c r="A4087" s="18">
        <v>4194</v>
      </c>
      <c r="B4087" s="10" t="s">
        <v>9140</v>
      </c>
      <c r="C4087" s="10" t="s">
        <v>6514</v>
      </c>
      <c r="D4087" s="10" t="s">
        <v>90</v>
      </c>
      <c r="E4087" s="10" t="s">
        <v>29</v>
      </c>
      <c r="F4087" s="16">
        <v>90</v>
      </c>
      <c r="G4087" s="10" t="s">
        <v>9139</v>
      </c>
      <c r="H4087" s="10" t="s">
        <v>3542</v>
      </c>
      <c r="I4087" s="10" t="s">
        <v>32</v>
      </c>
      <c r="J4087" s="11">
        <v>44191</v>
      </c>
      <c r="K4087" s="16">
        <v>7</v>
      </c>
      <c r="L4087" s="10" t="s">
        <v>33</v>
      </c>
      <c r="M4087" s="10">
        <f t="shared" si="253"/>
        <v>2020</v>
      </c>
      <c r="N4087" s="10">
        <f t="shared" si="254"/>
        <v>12</v>
      </c>
      <c r="O4087" s="10" t="str">
        <f>VLOOKUP(L4087,'User input'!$D$6:$E$16,2,FALSE)</f>
        <v>Megawidget L</v>
      </c>
      <c r="P4087" s="10">
        <f>VLOOKUP(L4087,'User input'!$D$6:$G$16,3,FALSE)</f>
        <v>1.79</v>
      </c>
      <c r="Q4087" s="10">
        <f>VLOOKUP(L4087,'User input'!$D$6:$G$16,4,FALSE)</f>
        <v>24</v>
      </c>
      <c r="R4087" s="10">
        <f t="shared" si="255"/>
        <v>168</v>
      </c>
      <c r="S4087" s="27">
        <f t="shared" si="252"/>
        <v>300.72000000000003</v>
      </c>
      <c r="T4087" s="27">
        <f>IF(K4087&lt;'User input'!$I$9,'User input'!$J$8,IF(K4087&lt;'User input'!$I$10,'User input'!$J$9,IF(K4087&lt;'User input'!$I$11,'User input'!$J$10,'User input'!$J$11)))*S4087</f>
        <v>0</v>
      </c>
      <c r="U4087" s="27">
        <f>K4087*'User input'!$J$17+'User input'!$J$16</f>
        <v>0.5</v>
      </c>
    </row>
    <row r="4088" spans="1:21" x14ac:dyDescent="0.25">
      <c r="A4088" s="17">
        <v>4195</v>
      </c>
      <c r="B4088" s="6" t="s">
        <v>5435</v>
      </c>
      <c r="C4088" s="6" t="s">
        <v>9141</v>
      </c>
      <c r="D4088" s="6" t="s">
        <v>49</v>
      </c>
      <c r="E4088" s="6" t="s">
        <v>16</v>
      </c>
      <c r="F4088" s="15">
        <v>30</v>
      </c>
      <c r="G4088" s="6" t="s">
        <v>9142</v>
      </c>
      <c r="H4088" s="6" t="s">
        <v>2987</v>
      </c>
      <c r="I4088" s="6" t="s">
        <v>32</v>
      </c>
      <c r="J4088" s="7">
        <v>43860</v>
      </c>
      <c r="K4088" s="15">
        <v>23</v>
      </c>
      <c r="L4088" s="6" t="s">
        <v>20</v>
      </c>
      <c r="M4088" s="6">
        <f t="shared" si="253"/>
        <v>2020</v>
      </c>
      <c r="N4088" s="6">
        <f t="shared" si="254"/>
        <v>1</v>
      </c>
      <c r="O4088" s="6" t="str">
        <f>VLOOKUP(L4088,'User input'!$D$6:$E$16,2,FALSE)</f>
        <v>Hyperwotsit</v>
      </c>
      <c r="P4088" s="6">
        <f>VLOOKUP(L4088,'User input'!$D$6:$G$16,3,FALSE)</f>
        <v>2.0099999999999998</v>
      </c>
      <c r="Q4088" s="6">
        <f>VLOOKUP(L4088,'User input'!$D$6:$G$16,4,FALSE)</f>
        <v>20</v>
      </c>
      <c r="R4088" s="6">
        <f t="shared" si="255"/>
        <v>460</v>
      </c>
      <c r="S4088" s="26">
        <f t="shared" si="252"/>
        <v>924.59999999999991</v>
      </c>
      <c r="T4088" s="26">
        <f>IF(K4088&lt;'User input'!$I$9,'User input'!$J$8,IF(K4088&lt;'User input'!$I$10,'User input'!$J$9,IF(K4088&lt;'User input'!$I$11,'User input'!$J$10,'User input'!$J$11)))*S4088</f>
        <v>27.737999999999996</v>
      </c>
      <c r="U4088" s="26">
        <f>K4088*'User input'!$J$17+'User input'!$J$16</f>
        <v>0.5</v>
      </c>
    </row>
    <row r="4089" spans="1:21" x14ac:dyDescent="0.25">
      <c r="A4089" s="18">
        <v>4196</v>
      </c>
      <c r="B4089" s="10" t="s">
        <v>4003</v>
      </c>
      <c r="C4089" s="10" t="s">
        <v>7043</v>
      </c>
      <c r="D4089" s="10" t="s">
        <v>28</v>
      </c>
      <c r="E4089" s="10" t="s">
        <v>29</v>
      </c>
      <c r="F4089" s="16">
        <v>30</v>
      </c>
      <c r="G4089" s="10" t="s">
        <v>9143</v>
      </c>
      <c r="H4089" s="10" t="s">
        <v>170</v>
      </c>
      <c r="I4089" s="10" t="s">
        <v>171</v>
      </c>
      <c r="J4089" s="11">
        <v>44501</v>
      </c>
      <c r="K4089" s="16">
        <v>31</v>
      </c>
      <c r="L4089" s="10" t="s">
        <v>20</v>
      </c>
      <c r="M4089" s="10">
        <f t="shared" si="253"/>
        <v>2021</v>
      </c>
      <c r="N4089" s="10">
        <f t="shared" si="254"/>
        <v>11</v>
      </c>
      <c r="O4089" s="10" t="str">
        <f>VLOOKUP(L4089,'User input'!$D$6:$E$16,2,FALSE)</f>
        <v>Hyperwotsit</v>
      </c>
      <c r="P4089" s="10">
        <f>VLOOKUP(L4089,'User input'!$D$6:$G$16,3,FALSE)</f>
        <v>2.0099999999999998</v>
      </c>
      <c r="Q4089" s="10">
        <f>VLOOKUP(L4089,'User input'!$D$6:$G$16,4,FALSE)</f>
        <v>20</v>
      </c>
      <c r="R4089" s="10">
        <f t="shared" si="255"/>
        <v>620</v>
      </c>
      <c r="S4089" s="27">
        <f t="shared" si="252"/>
        <v>1246.1999999999998</v>
      </c>
      <c r="T4089" s="27">
        <f>IF(K4089&lt;'User input'!$I$9,'User input'!$J$8,IF(K4089&lt;'User input'!$I$10,'User input'!$J$9,IF(K4089&lt;'User input'!$I$11,'User input'!$J$10,'User input'!$J$11)))*S4089</f>
        <v>37.385999999999996</v>
      </c>
      <c r="U4089" s="27">
        <f>K4089*'User input'!$J$17+'User input'!$J$16</f>
        <v>0.5</v>
      </c>
    </row>
    <row r="4090" spans="1:21" x14ac:dyDescent="0.25">
      <c r="A4090" s="17">
        <v>4197</v>
      </c>
      <c r="B4090" s="6" t="s">
        <v>9144</v>
      </c>
      <c r="C4090" s="6" t="s">
        <v>3216</v>
      </c>
      <c r="D4090" s="6" t="s">
        <v>28</v>
      </c>
      <c r="E4090" s="6" t="s">
        <v>29</v>
      </c>
      <c r="F4090" s="15">
        <v>60</v>
      </c>
      <c r="G4090" s="6" t="s">
        <v>9145</v>
      </c>
      <c r="H4090" s="6" t="s">
        <v>3938</v>
      </c>
      <c r="I4090" s="6" t="s">
        <v>1569</v>
      </c>
      <c r="J4090" s="7">
        <v>43951</v>
      </c>
      <c r="K4090" s="15">
        <v>47</v>
      </c>
      <c r="L4090" s="6" t="s">
        <v>62</v>
      </c>
      <c r="M4090" s="6">
        <f t="shared" si="253"/>
        <v>2020</v>
      </c>
      <c r="N4090" s="6">
        <f t="shared" si="254"/>
        <v>4</v>
      </c>
      <c r="O4090" s="6" t="str">
        <f>VLOOKUP(L4090,'User input'!$D$6:$E$16,2,FALSE)</f>
        <v>Ultrathing V4</v>
      </c>
      <c r="P4090" s="6">
        <f>VLOOKUP(L4090,'User input'!$D$6:$G$16,3,FALSE)</f>
        <v>3.99</v>
      </c>
      <c r="Q4090" s="6">
        <f>VLOOKUP(L4090,'User input'!$D$6:$G$16,4,FALSE)</f>
        <v>24</v>
      </c>
      <c r="R4090" s="6">
        <f t="shared" si="255"/>
        <v>1128</v>
      </c>
      <c r="S4090" s="26">
        <f t="shared" si="252"/>
        <v>4500.72</v>
      </c>
      <c r="T4090" s="26">
        <f>IF(K4090&lt;'User input'!$I$9,'User input'!$J$8,IF(K4090&lt;'User input'!$I$10,'User input'!$J$9,IF(K4090&lt;'User input'!$I$11,'User input'!$J$10,'User input'!$J$11)))*S4090</f>
        <v>135.02160000000001</v>
      </c>
      <c r="U4090" s="26">
        <f>K4090*'User input'!$J$17+'User input'!$J$16</f>
        <v>0.5</v>
      </c>
    </row>
    <row r="4091" spans="1:21" x14ac:dyDescent="0.25">
      <c r="A4091" s="18">
        <v>4198</v>
      </c>
      <c r="B4091" s="10" t="s">
        <v>9146</v>
      </c>
      <c r="C4091" s="10" t="s">
        <v>3826</v>
      </c>
      <c r="D4091" s="10" t="s">
        <v>49</v>
      </c>
      <c r="E4091" s="10" t="s">
        <v>16</v>
      </c>
      <c r="F4091" s="16">
        <v>60</v>
      </c>
      <c r="G4091" s="10" t="s">
        <v>9148</v>
      </c>
      <c r="H4091" s="10" t="s">
        <v>2488</v>
      </c>
      <c r="I4091" s="10" t="s">
        <v>908</v>
      </c>
      <c r="J4091" s="11">
        <v>43702</v>
      </c>
      <c r="K4091" s="16">
        <v>29</v>
      </c>
      <c r="L4091" s="10" t="s">
        <v>68</v>
      </c>
      <c r="M4091" s="10">
        <f t="shared" si="253"/>
        <v>2019</v>
      </c>
      <c r="N4091" s="10">
        <f t="shared" si="254"/>
        <v>8</v>
      </c>
      <c r="O4091" s="10" t="str">
        <f>VLOOKUP(L4091,'User input'!$D$6:$E$16,2,FALSE)</f>
        <v>Megawidget M</v>
      </c>
      <c r="P4091" s="10">
        <f>VLOOKUP(L4091,'User input'!$D$6:$G$16,3,FALSE)</f>
        <v>1.29</v>
      </c>
      <c r="Q4091" s="10">
        <f>VLOOKUP(L4091,'User input'!$D$6:$G$16,4,FALSE)</f>
        <v>24</v>
      </c>
      <c r="R4091" s="10">
        <f t="shared" si="255"/>
        <v>696</v>
      </c>
      <c r="S4091" s="27">
        <f t="shared" si="252"/>
        <v>897.84</v>
      </c>
      <c r="T4091" s="27">
        <f>IF(K4091&lt;'User input'!$I$9,'User input'!$J$8,IF(K4091&lt;'User input'!$I$10,'User input'!$J$9,IF(K4091&lt;'User input'!$I$11,'User input'!$J$10,'User input'!$J$11)))*S4091</f>
        <v>26.935199999999998</v>
      </c>
      <c r="U4091" s="27">
        <f>K4091*'User input'!$J$17+'User input'!$J$16</f>
        <v>0.5</v>
      </c>
    </row>
    <row r="4092" spans="1:21" x14ac:dyDescent="0.25">
      <c r="A4092" s="17">
        <v>4199</v>
      </c>
      <c r="B4092" s="6" t="s">
        <v>7557</v>
      </c>
      <c r="C4092" s="6" t="s">
        <v>3579</v>
      </c>
      <c r="D4092" s="6" t="s">
        <v>49</v>
      </c>
      <c r="E4092" s="6" t="s">
        <v>16</v>
      </c>
      <c r="F4092" s="15">
        <v>60</v>
      </c>
      <c r="G4092" s="6" t="s">
        <v>9148</v>
      </c>
      <c r="H4092" s="6" t="s">
        <v>2059</v>
      </c>
      <c r="I4092" s="6" t="s">
        <v>1030</v>
      </c>
      <c r="J4092" s="7">
        <v>43551</v>
      </c>
      <c r="K4092" s="15">
        <v>29</v>
      </c>
      <c r="L4092" s="6" t="s">
        <v>157</v>
      </c>
      <c r="M4092" s="6">
        <f t="shared" si="253"/>
        <v>2019</v>
      </c>
      <c r="N4092" s="6">
        <f t="shared" si="254"/>
        <v>3</v>
      </c>
      <c r="O4092" s="6" t="str">
        <f>VLOOKUP(L4092,'User input'!$D$6:$E$16,2,FALSE)</f>
        <v>Ultrathing V3</v>
      </c>
      <c r="P4092" s="6">
        <f>VLOOKUP(L4092,'User input'!$D$6:$G$16,3,FALSE)</f>
        <v>3.39</v>
      </c>
      <c r="Q4092" s="6">
        <f>VLOOKUP(L4092,'User input'!$D$6:$G$16,4,FALSE)</f>
        <v>24</v>
      </c>
      <c r="R4092" s="6">
        <f t="shared" si="255"/>
        <v>696</v>
      </c>
      <c r="S4092" s="26">
        <f t="shared" si="252"/>
        <v>2359.44</v>
      </c>
      <c r="T4092" s="26">
        <f>IF(K4092&lt;'User input'!$I$9,'User input'!$J$8,IF(K4092&lt;'User input'!$I$10,'User input'!$J$9,IF(K4092&lt;'User input'!$I$11,'User input'!$J$10,'User input'!$J$11)))*S4092</f>
        <v>70.783199999999994</v>
      </c>
      <c r="U4092" s="26">
        <f>K4092*'User input'!$J$17+'User input'!$J$16</f>
        <v>0.5</v>
      </c>
    </row>
    <row r="4093" spans="1:21" x14ac:dyDescent="0.25">
      <c r="A4093" s="18">
        <v>4200</v>
      </c>
      <c r="B4093" s="10" t="s">
        <v>9149</v>
      </c>
      <c r="C4093" s="10" t="s">
        <v>150</v>
      </c>
      <c r="D4093" s="10" t="s">
        <v>49</v>
      </c>
      <c r="E4093" s="10" t="s">
        <v>16</v>
      </c>
      <c r="F4093" s="16">
        <v>90</v>
      </c>
      <c r="G4093" s="10" t="s">
        <v>9150</v>
      </c>
      <c r="H4093" s="10" t="s">
        <v>4393</v>
      </c>
      <c r="I4093" s="10" t="s">
        <v>291</v>
      </c>
      <c r="J4093" s="11">
        <v>44360</v>
      </c>
      <c r="K4093" s="16">
        <v>28</v>
      </c>
      <c r="L4093" s="10" t="s">
        <v>99</v>
      </c>
      <c r="M4093" s="10">
        <f t="shared" si="253"/>
        <v>2021</v>
      </c>
      <c r="N4093" s="10">
        <f t="shared" si="254"/>
        <v>6</v>
      </c>
      <c r="O4093" s="10" t="str">
        <f>VLOOKUP(L4093,'User input'!$D$6:$E$16,2,FALSE)</f>
        <v>Superwossname</v>
      </c>
      <c r="P4093" s="10">
        <f>VLOOKUP(L4093,'User input'!$D$6:$G$16,3,FALSE)</f>
        <v>3.49</v>
      </c>
      <c r="Q4093" s="10">
        <f>VLOOKUP(L4093,'User input'!$D$6:$G$16,4,FALSE)</f>
        <v>20</v>
      </c>
      <c r="R4093" s="10">
        <f t="shared" si="255"/>
        <v>560</v>
      </c>
      <c r="S4093" s="27">
        <f t="shared" si="252"/>
        <v>1954.4</v>
      </c>
      <c r="T4093" s="27">
        <f>IF(K4093&lt;'User input'!$I$9,'User input'!$J$8,IF(K4093&lt;'User input'!$I$10,'User input'!$J$9,IF(K4093&lt;'User input'!$I$11,'User input'!$J$10,'User input'!$J$11)))*S4093</f>
        <v>58.631999999999998</v>
      </c>
      <c r="U4093" s="27">
        <f>K4093*'User input'!$J$17+'User input'!$J$16</f>
        <v>0.5</v>
      </c>
    </row>
    <row r="4094" spans="1:21" x14ac:dyDescent="0.25">
      <c r="A4094" s="17">
        <v>4201</v>
      </c>
      <c r="B4094" s="6" t="s">
        <v>3571</v>
      </c>
      <c r="C4094" s="6" t="s">
        <v>5982</v>
      </c>
      <c r="D4094" s="6" t="s">
        <v>28</v>
      </c>
      <c r="E4094" s="6" t="s">
        <v>29</v>
      </c>
      <c r="F4094" s="15">
        <v>60</v>
      </c>
      <c r="G4094" s="6" t="s">
        <v>9151</v>
      </c>
      <c r="H4094" s="6" t="s">
        <v>1237</v>
      </c>
      <c r="I4094" s="6" t="s">
        <v>38</v>
      </c>
      <c r="J4094" s="7">
        <v>44214</v>
      </c>
      <c r="K4094" s="15">
        <v>39</v>
      </c>
      <c r="L4094" s="6" t="s">
        <v>78</v>
      </c>
      <c r="M4094" s="6">
        <f t="shared" si="253"/>
        <v>2021</v>
      </c>
      <c r="N4094" s="6">
        <f t="shared" si="254"/>
        <v>1</v>
      </c>
      <c r="O4094" s="6" t="str">
        <f>VLOOKUP(L4094,'User input'!$D$6:$E$16,2,FALSE)</f>
        <v>Ultrathing V2</v>
      </c>
      <c r="P4094" s="6">
        <f>VLOOKUP(L4094,'User input'!$D$6:$G$16,3,FALSE)</f>
        <v>2.95</v>
      </c>
      <c r="Q4094" s="6">
        <f>VLOOKUP(L4094,'User input'!$D$6:$G$16,4,FALSE)</f>
        <v>20</v>
      </c>
      <c r="R4094" s="6">
        <f t="shared" si="255"/>
        <v>780</v>
      </c>
      <c r="S4094" s="26">
        <f t="shared" si="252"/>
        <v>2301</v>
      </c>
      <c r="T4094" s="26">
        <f>IF(K4094&lt;'User input'!$I$9,'User input'!$J$8,IF(K4094&lt;'User input'!$I$10,'User input'!$J$9,IF(K4094&lt;'User input'!$I$11,'User input'!$J$10,'User input'!$J$11)))*S4094</f>
        <v>69.03</v>
      </c>
      <c r="U4094" s="26">
        <f>K4094*'User input'!$J$17+'User input'!$J$16</f>
        <v>0.5</v>
      </c>
    </row>
    <row r="4095" spans="1:21" x14ac:dyDescent="0.25">
      <c r="A4095" s="18">
        <v>4202</v>
      </c>
      <c r="B4095" s="10" t="s">
        <v>5438</v>
      </c>
      <c r="C4095" s="10" t="s">
        <v>173</v>
      </c>
      <c r="D4095" s="10" t="s">
        <v>49</v>
      </c>
      <c r="E4095" s="10" t="s">
        <v>16</v>
      </c>
      <c r="F4095" s="16">
        <v>30</v>
      </c>
      <c r="G4095" s="10" t="s">
        <v>9152</v>
      </c>
      <c r="H4095" s="10" t="s">
        <v>651</v>
      </c>
      <c r="I4095" s="10" t="s">
        <v>32</v>
      </c>
      <c r="J4095" s="11">
        <v>43551</v>
      </c>
      <c r="K4095" s="16">
        <v>19</v>
      </c>
      <c r="L4095" s="10" t="s">
        <v>157</v>
      </c>
      <c r="M4095" s="10">
        <f t="shared" si="253"/>
        <v>2019</v>
      </c>
      <c r="N4095" s="10">
        <f t="shared" si="254"/>
        <v>3</v>
      </c>
      <c r="O4095" s="10" t="str">
        <f>VLOOKUP(L4095,'User input'!$D$6:$E$16,2,FALSE)</f>
        <v>Ultrathing V3</v>
      </c>
      <c r="P4095" s="10">
        <f>VLOOKUP(L4095,'User input'!$D$6:$G$16,3,FALSE)</f>
        <v>3.39</v>
      </c>
      <c r="Q4095" s="10">
        <f>VLOOKUP(L4095,'User input'!$D$6:$G$16,4,FALSE)</f>
        <v>24</v>
      </c>
      <c r="R4095" s="10">
        <f t="shared" si="255"/>
        <v>456</v>
      </c>
      <c r="S4095" s="27">
        <f t="shared" si="252"/>
        <v>1545.8400000000001</v>
      </c>
      <c r="T4095" s="27">
        <f>IF(K4095&lt;'User input'!$I$9,'User input'!$J$8,IF(K4095&lt;'User input'!$I$10,'User input'!$J$9,IF(K4095&lt;'User input'!$I$11,'User input'!$J$10,'User input'!$J$11)))*S4095</f>
        <v>0</v>
      </c>
      <c r="U4095" s="27">
        <f>K4095*'User input'!$J$17+'User input'!$J$16</f>
        <v>0.5</v>
      </c>
    </row>
    <row r="4096" spans="1:21" x14ac:dyDescent="0.25">
      <c r="A4096" s="17">
        <v>4203</v>
      </c>
      <c r="B4096" s="6" t="s">
        <v>781</v>
      </c>
      <c r="C4096" s="6" t="s">
        <v>1539</v>
      </c>
      <c r="D4096" s="6" t="s">
        <v>28</v>
      </c>
      <c r="E4096" s="6" t="s">
        <v>29</v>
      </c>
      <c r="F4096" s="15">
        <v>90</v>
      </c>
      <c r="G4096" s="6" t="s">
        <v>9153</v>
      </c>
      <c r="H4096" s="6" t="s">
        <v>6406</v>
      </c>
      <c r="I4096" s="6" t="s">
        <v>32</v>
      </c>
      <c r="J4096" s="7">
        <v>43542</v>
      </c>
      <c r="K4096" s="15">
        <v>32</v>
      </c>
      <c r="L4096" s="6" t="s">
        <v>39</v>
      </c>
      <c r="M4096" s="6">
        <f t="shared" si="253"/>
        <v>2019</v>
      </c>
      <c r="N4096" s="6">
        <f t="shared" si="254"/>
        <v>3</v>
      </c>
      <c r="O4096" s="6" t="str">
        <f>VLOOKUP(L4096,'User input'!$D$6:$E$16,2,FALSE)</f>
        <v>Ultrathing V1</v>
      </c>
      <c r="P4096" s="6">
        <f>VLOOKUP(L4096,'User input'!$D$6:$G$16,3,FALSE)</f>
        <v>1.79</v>
      </c>
      <c r="Q4096" s="6">
        <f>VLOOKUP(L4096,'User input'!$D$6:$G$16,4,FALSE)</f>
        <v>17</v>
      </c>
      <c r="R4096" s="6">
        <f t="shared" si="255"/>
        <v>544</v>
      </c>
      <c r="S4096" s="26">
        <f t="shared" si="252"/>
        <v>973.76</v>
      </c>
      <c r="T4096" s="26">
        <f>IF(K4096&lt;'User input'!$I$9,'User input'!$J$8,IF(K4096&lt;'User input'!$I$10,'User input'!$J$9,IF(K4096&lt;'User input'!$I$11,'User input'!$J$10,'User input'!$J$11)))*S4096</f>
        <v>29.212799999999998</v>
      </c>
      <c r="U4096" s="26">
        <f>K4096*'User input'!$J$17+'User input'!$J$16</f>
        <v>0.5</v>
      </c>
    </row>
    <row r="4097" spans="1:21" x14ac:dyDescent="0.25">
      <c r="A4097" s="18">
        <v>4204</v>
      </c>
      <c r="B4097" s="10" t="s">
        <v>4764</v>
      </c>
      <c r="C4097" s="10" t="s">
        <v>4971</v>
      </c>
      <c r="D4097" s="10" t="s">
        <v>115</v>
      </c>
      <c r="E4097" s="10" t="s">
        <v>29</v>
      </c>
      <c r="F4097" s="16">
        <v>30</v>
      </c>
      <c r="G4097" s="10" t="s">
        <v>9154</v>
      </c>
      <c r="H4097" s="10" t="s">
        <v>4659</v>
      </c>
      <c r="I4097" s="10" t="s">
        <v>176</v>
      </c>
      <c r="J4097" s="11">
        <v>44045</v>
      </c>
      <c r="K4097" s="16">
        <v>2</v>
      </c>
      <c r="L4097" s="10" t="s">
        <v>68</v>
      </c>
      <c r="M4097" s="10">
        <f t="shared" si="253"/>
        <v>2020</v>
      </c>
      <c r="N4097" s="10">
        <f t="shared" si="254"/>
        <v>8</v>
      </c>
      <c r="O4097" s="10" t="str">
        <f>VLOOKUP(L4097,'User input'!$D$6:$E$16,2,FALSE)</f>
        <v>Megawidget M</v>
      </c>
      <c r="P4097" s="10">
        <f>VLOOKUP(L4097,'User input'!$D$6:$G$16,3,FALSE)</f>
        <v>1.29</v>
      </c>
      <c r="Q4097" s="10">
        <f>VLOOKUP(L4097,'User input'!$D$6:$G$16,4,FALSE)</f>
        <v>24</v>
      </c>
      <c r="R4097" s="10">
        <f t="shared" si="255"/>
        <v>48</v>
      </c>
      <c r="S4097" s="27">
        <f t="shared" si="252"/>
        <v>61.92</v>
      </c>
      <c r="T4097" s="27">
        <f>IF(K4097&lt;'User input'!$I$9,'User input'!$J$8,IF(K4097&lt;'User input'!$I$10,'User input'!$J$9,IF(K4097&lt;'User input'!$I$11,'User input'!$J$10,'User input'!$J$11)))*S4097</f>
        <v>0</v>
      </c>
      <c r="U4097" s="27">
        <f>K4097*'User input'!$J$17+'User input'!$J$16</f>
        <v>0.5</v>
      </c>
    </row>
    <row r="4098" spans="1:21" x14ac:dyDescent="0.25">
      <c r="A4098" s="17">
        <v>4205</v>
      </c>
      <c r="B4098" s="6" t="s">
        <v>3991</v>
      </c>
      <c r="C4098" s="6" t="s">
        <v>2388</v>
      </c>
      <c r="D4098" s="6" t="s">
        <v>28</v>
      </c>
      <c r="E4098" s="6" t="s">
        <v>29</v>
      </c>
      <c r="F4098" s="15">
        <v>60</v>
      </c>
      <c r="G4098" s="6" t="s">
        <v>9155</v>
      </c>
      <c r="H4098" s="6" t="s">
        <v>1731</v>
      </c>
      <c r="I4098" s="6" t="s">
        <v>32</v>
      </c>
      <c r="J4098" s="7">
        <v>43814</v>
      </c>
      <c r="K4098" s="15">
        <v>34</v>
      </c>
      <c r="L4098" s="6" t="s">
        <v>44</v>
      </c>
      <c r="M4098" s="6">
        <f t="shared" si="253"/>
        <v>2019</v>
      </c>
      <c r="N4098" s="6">
        <f t="shared" si="254"/>
        <v>12</v>
      </c>
      <c r="O4098" s="6" t="str">
        <f>VLOOKUP(L4098,'User input'!$D$6:$E$16,2,FALSE)</f>
        <v>Gigastuff</v>
      </c>
      <c r="P4098" s="6">
        <f>VLOOKUP(L4098,'User input'!$D$6:$G$16,3,FALSE)</f>
        <v>1.89</v>
      </c>
      <c r="Q4098" s="6">
        <f>VLOOKUP(L4098,'User input'!$D$6:$G$16,4,FALSE)</f>
        <v>18</v>
      </c>
      <c r="R4098" s="6">
        <f t="shared" si="255"/>
        <v>612</v>
      </c>
      <c r="S4098" s="26">
        <f t="shared" si="252"/>
        <v>1156.6799999999998</v>
      </c>
      <c r="T4098" s="26">
        <f>IF(K4098&lt;'User input'!$I$9,'User input'!$J$8,IF(K4098&lt;'User input'!$I$10,'User input'!$J$9,IF(K4098&lt;'User input'!$I$11,'User input'!$J$10,'User input'!$J$11)))*S4098</f>
        <v>34.700399999999995</v>
      </c>
      <c r="U4098" s="26">
        <f>K4098*'User input'!$J$17+'User input'!$J$16</f>
        <v>0.5</v>
      </c>
    </row>
    <row r="4099" spans="1:21" x14ac:dyDescent="0.25">
      <c r="A4099" s="18">
        <v>4206</v>
      </c>
      <c r="B4099" s="10" t="s">
        <v>9156</v>
      </c>
      <c r="C4099" s="10" t="s">
        <v>2676</v>
      </c>
      <c r="D4099" s="10" t="s">
        <v>15</v>
      </c>
      <c r="E4099" s="10" t="s">
        <v>16</v>
      </c>
      <c r="F4099" s="16">
        <v>60</v>
      </c>
      <c r="G4099" s="10" t="s">
        <v>9157</v>
      </c>
      <c r="H4099" s="10" t="s">
        <v>3902</v>
      </c>
      <c r="I4099" s="10" t="s">
        <v>171</v>
      </c>
      <c r="J4099" s="11">
        <v>43524</v>
      </c>
      <c r="K4099" s="16">
        <v>3</v>
      </c>
      <c r="L4099" s="10" t="s">
        <v>157</v>
      </c>
      <c r="M4099" s="10">
        <f t="shared" si="253"/>
        <v>2019</v>
      </c>
      <c r="N4099" s="10">
        <f t="shared" si="254"/>
        <v>2</v>
      </c>
      <c r="O4099" s="10" t="str">
        <f>VLOOKUP(L4099,'User input'!$D$6:$E$16,2,FALSE)</f>
        <v>Ultrathing V3</v>
      </c>
      <c r="P4099" s="10">
        <f>VLOOKUP(L4099,'User input'!$D$6:$G$16,3,FALSE)</f>
        <v>3.39</v>
      </c>
      <c r="Q4099" s="10">
        <f>VLOOKUP(L4099,'User input'!$D$6:$G$16,4,FALSE)</f>
        <v>24</v>
      </c>
      <c r="R4099" s="10">
        <f t="shared" si="255"/>
        <v>72</v>
      </c>
      <c r="S4099" s="27">
        <f t="shared" si="252"/>
        <v>244.08</v>
      </c>
      <c r="T4099" s="27">
        <f>IF(K4099&lt;'User input'!$I$9,'User input'!$J$8,IF(K4099&lt;'User input'!$I$10,'User input'!$J$9,IF(K4099&lt;'User input'!$I$11,'User input'!$J$10,'User input'!$J$11)))*S4099</f>
        <v>0</v>
      </c>
      <c r="U4099" s="27">
        <f>K4099*'User input'!$J$17+'User input'!$J$16</f>
        <v>0.5</v>
      </c>
    </row>
    <row r="4100" spans="1:21" x14ac:dyDescent="0.25">
      <c r="A4100" s="17">
        <v>4207</v>
      </c>
      <c r="B4100" s="6" t="s">
        <v>4304</v>
      </c>
      <c r="C4100" s="6" t="s">
        <v>8094</v>
      </c>
      <c r="D4100" s="6" t="s">
        <v>28</v>
      </c>
      <c r="E4100" s="6" t="s">
        <v>29</v>
      </c>
      <c r="F4100" s="15">
        <v>60</v>
      </c>
      <c r="G4100" s="6" t="s">
        <v>9158</v>
      </c>
      <c r="H4100" s="6" t="s">
        <v>3218</v>
      </c>
      <c r="I4100" s="6" t="s">
        <v>291</v>
      </c>
      <c r="J4100" s="7">
        <v>43504</v>
      </c>
      <c r="K4100" s="15">
        <v>21</v>
      </c>
      <c r="L4100" s="6" t="s">
        <v>33</v>
      </c>
      <c r="M4100" s="6">
        <f t="shared" si="253"/>
        <v>2019</v>
      </c>
      <c r="N4100" s="6">
        <f t="shared" si="254"/>
        <v>2</v>
      </c>
      <c r="O4100" s="6" t="str">
        <f>VLOOKUP(L4100,'User input'!$D$6:$E$16,2,FALSE)</f>
        <v>Megawidget L</v>
      </c>
      <c r="P4100" s="6">
        <f>VLOOKUP(L4100,'User input'!$D$6:$G$16,3,FALSE)</f>
        <v>1.79</v>
      </c>
      <c r="Q4100" s="6">
        <f>VLOOKUP(L4100,'User input'!$D$6:$G$16,4,FALSE)</f>
        <v>24</v>
      </c>
      <c r="R4100" s="6">
        <f t="shared" si="255"/>
        <v>504</v>
      </c>
      <c r="S4100" s="26">
        <f t="shared" si="252"/>
        <v>902.16</v>
      </c>
      <c r="T4100" s="26">
        <f>IF(K4100&lt;'User input'!$I$9,'User input'!$J$8,IF(K4100&lt;'User input'!$I$10,'User input'!$J$9,IF(K4100&lt;'User input'!$I$11,'User input'!$J$10,'User input'!$J$11)))*S4100</f>
        <v>27.064799999999998</v>
      </c>
      <c r="U4100" s="26">
        <f>K4100*'User input'!$J$17+'User input'!$J$16</f>
        <v>0.5</v>
      </c>
    </row>
    <row r="4101" spans="1:21" x14ac:dyDescent="0.25">
      <c r="A4101" s="18">
        <v>4208</v>
      </c>
      <c r="B4101" s="10" t="s">
        <v>904</v>
      </c>
      <c r="C4101" s="10" t="s">
        <v>6703</v>
      </c>
      <c r="D4101" s="10" t="s">
        <v>15</v>
      </c>
      <c r="E4101" s="10" t="s">
        <v>16</v>
      </c>
      <c r="F4101" s="16">
        <v>30</v>
      </c>
      <c r="G4101" s="10" t="s">
        <v>9159</v>
      </c>
      <c r="H4101" s="10" t="s">
        <v>3165</v>
      </c>
      <c r="I4101" s="10" t="s">
        <v>1228</v>
      </c>
      <c r="J4101" s="11">
        <v>43938</v>
      </c>
      <c r="K4101" s="16">
        <v>85</v>
      </c>
      <c r="L4101" s="10" t="s">
        <v>44</v>
      </c>
      <c r="M4101" s="10">
        <f t="shared" si="253"/>
        <v>2020</v>
      </c>
      <c r="N4101" s="10">
        <f t="shared" si="254"/>
        <v>4</v>
      </c>
      <c r="O4101" s="10" t="str">
        <f>VLOOKUP(L4101,'User input'!$D$6:$E$16,2,FALSE)</f>
        <v>Gigastuff</v>
      </c>
      <c r="P4101" s="10">
        <f>VLOOKUP(L4101,'User input'!$D$6:$G$16,3,FALSE)</f>
        <v>1.89</v>
      </c>
      <c r="Q4101" s="10">
        <f>VLOOKUP(L4101,'User input'!$D$6:$G$16,4,FALSE)</f>
        <v>18</v>
      </c>
      <c r="R4101" s="10">
        <f t="shared" si="255"/>
        <v>1530</v>
      </c>
      <c r="S4101" s="27">
        <f t="shared" ref="S4101:S4164" si="256">R4101*P4101</f>
        <v>2891.7</v>
      </c>
      <c r="T4101" s="27">
        <f>IF(K4101&lt;'User input'!$I$9,'User input'!$J$8,IF(K4101&lt;'User input'!$I$10,'User input'!$J$9,IF(K4101&lt;'User input'!$I$11,'User input'!$J$10,'User input'!$J$11)))*S4101</f>
        <v>144.58500000000001</v>
      </c>
      <c r="U4101" s="27">
        <f>K4101*'User input'!$J$17+'User input'!$J$16</f>
        <v>0.5</v>
      </c>
    </row>
    <row r="4102" spans="1:21" x14ac:dyDescent="0.25">
      <c r="A4102" s="17">
        <v>4209</v>
      </c>
      <c r="B4102" s="6" t="s">
        <v>371</v>
      </c>
      <c r="C4102" s="6" t="s">
        <v>4545</v>
      </c>
      <c r="D4102" s="6" t="s">
        <v>28</v>
      </c>
      <c r="E4102" s="6" t="s">
        <v>29</v>
      </c>
      <c r="F4102" s="15">
        <v>60</v>
      </c>
      <c r="G4102" s="6" t="s">
        <v>9159</v>
      </c>
      <c r="H4102" s="6" t="s">
        <v>9160</v>
      </c>
      <c r="I4102" s="6" t="s">
        <v>32</v>
      </c>
      <c r="J4102" s="7">
        <v>44396</v>
      </c>
      <c r="K4102" s="15">
        <v>15</v>
      </c>
      <c r="L4102" s="6" t="s">
        <v>20</v>
      </c>
      <c r="M4102" s="6">
        <f t="shared" ref="M4102:M4165" si="257">YEAR(J4102)</f>
        <v>2021</v>
      </c>
      <c r="N4102" s="6">
        <f t="shared" ref="N4102:N4165" si="258">MONTH(J4102)</f>
        <v>7</v>
      </c>
      <c r="O4102" s="6" t="str">
        <f>VLOOKUP(L4102,'User input'!$D$6:$E$16,2,FALSE)</f>
        <v>Hyperwotsit</v>
      </c>
      <c r="P4102" s="6">
        <f>VLOOKUP(L4102,'User input'!$D$6:$G$16,3,FALSE)</f>
        <v>2.0099999999999998</v>
      </c>
      <c r="Q4102" s="6">
        <f>VLOOKUP(L4102,'User input'!$D$6:$G$16,4,FALSE)</f>
        <v>20</v>
      </c>
      <c r="R4102" s="6">
        <f t="shared" ref="R4102:R4165" si="259">K4102*Q4102</f>
        <v>300</v>
      </c>
      <c r="S4102" s="26">
        <f t="shared" si="256"/>
        <v>602.99999999999989</v>
      </c>
      <c r="T4102" s="26">
        <f>IF(K4102&lt;'User input'!$I$9,'User input'!$J$8,IF(K4102&lt;'User input'!$I$10,'User input'!$J$9,IF(K4102&lt;'User input'!$I$11,'User input'!$J$10,'User input'!$J$11)))*S4102</f>
        <v>0</v>
      </c>
      <c r="U4102" s="26">
        <f>K4102*'User input'!$J$17+'User input'!$J$16</f>
        <v>0.5</v>
      </c>
    </row>
    <row r="4103" spans="1:21" x14ac:dyDescent="0.25">
      <c r="A4103" s="18">
        <v>4210</v>
      </c>
      <c r="B4103" s="10" t="s">
        <v>3149</v>
      </c>
      <c r="C4103" s="10" t="s">
        <v>1971</v>
      </c>
      <c r="D4103" s="10" t="s">
        <v>28</v>
      </c>
      <c r="E4103" s="10" t="s">
        <v>29</v>
      </c>
      <c r="F4103" s="16">
        <v>60</v>
      </c>
      <c r="G4103" s="10" t="s">
        <v>9161</v>
      </c>
      <c r="H4103" s="10" t="s">
        <v>2398</v>
      </c>
      <c r="I4103" s="10" t="s">
        <v>185</v>
      </c>
      <c r="J4103" s="11">
        <v>43929</v>
      </c>
      <c r="K4103" s="16">
        <v>89</v>
      </c>
      <c r="L4103" s="10" t="s">
        <v>157</v>
      </c>
      <c r="M4103" s="10">
        <f t="shared" si="257"/>
        <v>2020</v>
      </c>
      <c r="N4103" s="10">
        <f t="shared" si="258"/>
        <v>4</v>
      </c>
      <c r="O4103" s="10" t="str">
        <f>VLOOKUP(L4103,'User input'!$D$6:$E$16,2,FALSE)</f>
        <v>Ultrathing V3</v>
      </c>
      <c r="P4103" s="10">
        <f>VLOOKUP(L4103,'User input'!$D$6:$G$16,3,FALSE)</f>
        <v>3.39</v>
      </c>
      <c r="Q4103" s="10">
        <f>VLOOKUP(L4103,'User input'!$D$6:$G$16,4,FALSE)</f>
        <v>24</v>
      </c>
      <c r="R4103" s="10">
        <f t="shared" si="259"/>
        <v>2136</v>
      </c>
      <c r="S4103" s="27">
        <f t="shared" si="256"/>
        <v>7241.04</v>
      </c>
      <c r="T4103" s="27">
        <f>IF(K4103&lt;'User input'!$I$9,'User input'!$J$8,IF(K4103&lt;'User input'!$I$10,'User input'!$J$9,IF(K4103&lt;'User input'!$I$11,'User input'!$J$10,'User input'!$J$11)))*S4103</f>
        <v>362.05200000000002</v>
      </c>
      <c r="U4103" s="27">
        <f>K4103*'User input'!$J$17+'User input'!$J$16</f>
        <v>0.5</v>
      </c>
    </row>
    <row r="4104" spans="1:21" x14ac:dyDescent="0.25">
      <c r="A4104" s="17">
        <v>4211</v>
      </c>
      <c r="B4104" s="6" t="s">
        <v>3330</v>
      </c>
      <c r="C4104" s="6" t="s">
        <v>2269</v>
      </c>
      <c r="D4104" s="6" t="s">
        <v>28</v>
      </c>
      <c r="E4104" s="6" t="s">
        <v>29</v>
      </c>
      <c r="F4104" s="15">
        <v>90</v>
      </c>
      <c r="G4104" s="6" t="s">
        <v>9161</v>
      </c>
      <c r="H4104" s="6" t="s">
        <v>1792</v>
      </c>
      <c r="I4104" s="6" t="s">
        <v>32</v>
      </c>
      <c r="J4104" s="7">
        <v>44097</v>
      </c>
      <c r="K4104" s="15">
        <v>77</v>
      </c>
      <c r="L4104" s="6" t="s">
        <v>99</v>
      </c>
      <c r="M4104" s="6">
        <f t="shared" si="257"/>
        <v>2020</v>
      </c>
      <c r="N4104" s="6">
        <f t="shared" si="258"/>
        <v>9</v>
      </c>
      <c r="O4104" s="6" t="str">
        <f>VLOOKUP(L4104,'User input'!$D$6:$E$16,2,FALSE)</f>
        <v>Superwossname</v>
      </c>
      <c r="P4104" s="6">
        <f>VLOOKUP(L4104,'User input'!$D$6:$G$16,3,FALSE)</f>
        <v>3.49</v>
      </c>
      <c r="Q4104" s="6">
        <f>VLOOKUP(L4104,'User input'!$D$6:$G$16,4,FALSE)</f>
        <v>20</v>
      </c>
      <c r="R4104" s="6">
        <f t="shared" si="259"/>
        <v>1540</v>
      </c>
      <c r="S4104" s="26">
        <f t="shared" si="256"/>
        <v>5374.6</v>
      </c>
      <c r="T4104" s="26">
        <f>IF(K4104&lt;'User input'!$I$9,'User input'!$J$8,IF(K4104&lt;'User input'!$I$10,'User input'!$J$9,IF(K4104&lt;'User input'!$I$11,'User input'!$J$10,'User input'!$J$11)))*S4104</f>
        <v>268.73</v>
      </c>
      <c r="U4104" s="26">
        <f>K4104*'User input'!$J$17+'User input'!$J$16</f>
        <v>0.5</v>
      </c>
    </row>
    <row r="4105" spans="1:21" x14ac:dyDescent="0.25">
      <c r="A4105" s="18">
        <v>4212</v>
      </c>
      <c r="B4105" s="10" t="s">
        <v>3520</v>
      </c>
      <c r="C4105" s="10" t="s">
        <v>1832</v>
      </c>
      <c r="D4105" s="10" t="s">
        <v>28</v>
      </c>
      <c r="E4105" s="10" t="s">
        <v>29</v>
      </c>
      <c r="F4105" s="16">
        <v>30</v>
      </c>
      <c r="G4105" s="10" t="s">
        <v>9162</v>
      </c>
      <c r="H4105" s="10" t="s">
        <v>1155</v>
      </c>
      <c r="I4105" s="10" t="s">
        <v>25</v>
      </c>
      <c r="J4105" s="11">
        <v>44077</v>
      </c>
      <c r="K4105" s="16">
        <v>44</v>
      </c>
      <c r="L4105" s="10" t="s">
        <v>52</v>
      </c>
      <c r="M4105" s="10">
        <f t="shared" si="257"/>
        <v>2020</v>
      </c>
      <c r="N4105" s="10">
        <f t="shared" si="258"/>
        <v>9</v>
      </c>
      <c r="O4105" s="10" t="str">
        <f>VLOOKUP(L4105,'User input'!$D$6:$E$16,2,FALSE)</f>
        <v>Megawidget S</v>
      </c>
      <c r="P4105" s="10">
        <f>VLOOKUP(L4105,'User input'!$D$6:$G$16,3,FALSE)</f>
        <v>0.69</v>
      </c>
      <c r="Q4105" s="10">
        <f>VLOOKUP(L4105,'User input'!$D$6:$G$16,4,FALSE)</f>
        <v>24</v>
      </c>
      <c r="R4105" s="10">
        <f t="shared" si="259"/>
        <v>1056</v>
      </c>
      <c r="S4105" s="27">
        <f t="shared" si="256"/>
        <v>728.64</v>
      </c>
      <c r="T4105" s="27">
        <f>IF(K4105&lt;'User input'!$I$9,'User input'!$J$8,IF(K4105&lt;'User input'!$I$10,'User input'!$J$9,IF(K4105&lt;'User input'!$I$11,'User input'!$J$10,'User input'!$J$11)))*S4105</f>
        <v>21.859199999999998</v>
      </c>
      <c r="U4105" s="27">
        <f>K4105*'User input'!$J$17+'User input'!$J$16</f>
        <v>0.5</v>
      </c>
    </row>
    <row r="4106" spans="1:21" x14ac:dyDescent="0.25">
      <c r="A4106" s="17">
        <v>4213</v>
      </c>
      <c r="B4106" s="6" t="s">
        <v>8744</v>
      </c>
      <c r="C4106" s="6" t="s">
        <v>3618</v>
      </c>
      <c r="D4106" s="6" t="s">
        <v>41</v>
      </c>
      <c r="E4106" s="6" t="s">
        <v>16</v>
      </c>
      <c r="F4106" s="15">
        <v>30</v>
      </c>
      <c r="G4106" s="6" t="s">
        <v>9163</v>
      </c>
      <c r="H4106" s="6" t="s">
        <v>750</v>
      </c>
      <c r="I4106" s="6" t="s">
        <v>25</v>
      </c>
      <c r="J4106" s="7">
        <v>44389</v>
      </c>
      <c r="K4106" s="15">
        <v>98</v>
      </c>
      <c r="L4106" s="6" t="s">
        <v>68</v>
      </c>
      <c r="M4106" s="6">
        <f t="shared" si="257"/>
        <v>2021</v>
      </c>
      <c r="N4106" s="6">
        <f t="shared" si="258"/>
        <v>7</v>
      </c>
      <c r="O4106" s="6" t="str">
        <f>VLOOKUP(L4106,'User input'!$D$6:$E$16,2,FALSE)</f>
        <v>Megawidget M</v>
      </c>
      <c r="P4106" s="6">
        <f>VLOOKUP(L4106,'User input'!$D$6:$G$16,3,FALSE)</f>
        <v>1.29</v>
      </c>
      <c r="Q4106" s="6">
        <f>VLOOKUP(L4106,'User input'!$D$6:$G$16,4,FALSE)</f>
        <v>24</v>
      </c>
      <c r="R4106" s="6">
        <f t="shared" si="259"/>
        <v>2352</v>
      </c>
      <c r="S4106" s="26">
        <f t="shared" si="256"/>
        <v>3034.08</v>
      </c>
      <c r="T4106" s="26">
        <f>IF(K4106&lt;'User input'!$I$9,'User input'!$J$8,IF(K4106&lt;'User input'!$I$10,'User input'!$J$9,IF(K4106&lt;'User input'!$I$11,'User input'!$J$10,'User input'!$J$11)))*S4106</f>
        <v>151.70400000000001</v>
      </c>
      <c r="U4106" s="26">
        <f>K4106*'User input'!$J$17+'User input'!$J$16</f>
        <v>0.5</v>
      </c>
    </row>
    <row r="4107" spans="1:21" x14ac:dyDescent="0.25">
      <c r="A4107" s="18">
        <v>4214</v>
      </c>
      <c r="B4107" s="10" t="s">
        <v>9164</v>
      </c>
      <c r="C4107" s="10" t="s">
        <v>2967</v>
      </c>
      <c r="D4107" s="10" t="s">
        <v>49</v>
      </c>
      <c r="E4107" s="10" t="s">
        <v>16</v>
      </c>
      <c r="F4107" s="16">
        <v>30</v>
      </c>
      <c r="G4107" s="10" t="s">
        <v>9163</v>
      </c>
      <c r="H4107" s="10" t="s">
        <v>1197</v>
      </c>
      <c r="I4107" s="10" t="s">
        <v>32</v>
      </c>
      <c r="J4107" s="11">
        <v>43650</v>
      </c>
      <c r="K4107" s="16">
        <v>61</v>
      </c>
      <c r="L4107" s="10" t="s">
        <v>52</v>
      </c>
      <c r="M4107" s="10">
        <f t="shared" si="257"/>
        <v>2019</v>
      </c>
      <c r="N4107" s="10">
        <f t="shared" si="258"/>
        <v>7</v>
      </c>
      <c r="O4107" s="10" t="str">
        <f>VLOOKUP(L4107,'User input'!$D$6:$E$16,2,FALSE)</f>
        <v>Megawidget S</v>
      </c>
      <c r="P4107" s="10">
        <f>VLOOKUP(L4107,'User input'!$D$6:$G$16,3,FALSE)</f>
        <v>0.69</v>
      </c>
      <c r="Q4107" s="10">
        <f>VLOOKUP(L4107,'User input'!$D$6:$G$16,4,FALSE)</f>
        <v>24</v>
      </c>
      <c r="R4107" s="10">
        <f t="shared" si="259"/>
        <v>1464</v>
      </c>
      <c r="S4107" s="27">
        <f t="shared" si="256"/>
        <v>1010.16</v>
      </c>
      <c r="T4107" s="27">
        <f>IF(K4107&lt;'User input'!$I$9,'User input'!$J$8,IF(K4107&lt;'User input'!$I$10,'User input'!$J$9,IF(K4107&lt;'User input'!$I$11,'User input'!$J$10,'User input'!$J$11)))*S4107</f>
        <v>50.508000000000003</v>
      </c>
      <c r="U4107" s="27">
        <f>K4107*'User input'!$J$17+'User input'!$J$16</f>
        <v>0.5</v>
      </c>
    </row>
    <row r="4108" spans="1:21" x14ac:dyDescent="0.25">
      <c r="A4108" s="17">
        <v>4215</v>
      </c>
      <c r="B4108" s="6" t="s">
        <v>9165</v>
      </c>
      <c r="C4108" s="6" t="s">
        <v>1554</v>
      </c>
      <c r="D4108" s="6" t="s">
        <v>28</v>
      </c>
      <c r="E4108" s="6" t="s">
        <v>29</v>
      </c>
      <c r="F4108" s="15">
        <v>30</v>
      </c>
      <c r="G4108" s="6" t="s">
        <v>9166</v>
      </c>
      <c r="H4108" s="6" t="s">
        <v>479</v>
      </c>
      <c r="I4108" s="6" t="s">
        <v>32</v>
      </c>
      <c r="J4108" s="7">
        <v>43904</v>
      </c>
      <c r="K4108" s="15">
        <v>82</v>
      </c>
      <c r="L4108" s="6" t="s">
        <v>62</v>
      </c>
      <c r="M4108" s="6">
        <f t="shared" si="257"/>
        <v>2020</v>
      </c>
      <c r="N4108" s="6">
        <f t="shared" si="258"/>
        <v>3</v>
      </c>
      <c r="O4108" s="6" t="str">
        <f>VLOOKUP(L4108,'User input'!$D$6:$E$16,2,FALSE)</f>
        <v>Ultrathing V4</v>
      </c>
      <c r="P4108" s="6">
        <f>VLOOKUP(L4108,'User input'!$D$6:$G$16,3,FALSE)</f>
        <v>3.99</v>
      </c>
      <c r="Q4108" s="6">
        <f>VLOOKUP(L4108,'User input'!$D$6:$G$16,4,FALSE)</f>
        <v>24</v>
      </c>
      <c r="R4108" s="6">
        <f t="shared" si="259"/>
        <v>1968</v>
      </c>
      <c r="S4108" s="26">
        <f t="shared" si="256"/>
        <v>7852.3200000000006</v>
      </c>
      <c r="T4108" s="26">
        <f>IF(K4108&lt;'User input'!$I$9,'User input'!$J$8,IF(K4108&lt;'User input'!$I$10,'User input'!$J$9,IF(K4108&lt;'User input'!$I$11,'User input'!$J$10,'User input'!$J$11)))*S4108</f>
        <v>392.61600000000004</v>
      </c>
      <c r="U4108" s="26">
        <f>K4108*'User input'!$J$17+'User input'!$J$16</f>
        <v>0.5</v>
      </c>
    </row>
    <row r="4109" spans="1:21" x14ac:dyDescent="0.25">
      <c r="A4109" s="18">
        <v>4216</v>
      </c>
      <c r="B4109" s="10" t="s">
        <v>7499</v>
      </c>
      <c r="C4109" s="10" t="s">
        <v>7340</v>
      </c>
      <c r="D4109" s="10" t="s">
        <v>49</v>
      </c>
      <c r="E4109" s="10" t="s">
        <v>16</v>
      </c>
      <c r="F4109" s="16">
        <v>30</v>
      </c>
      <c r="G4109" s="10" t="s">
        <v>9167</v>
      </c>
      <c r="H4109" s="10" t="s">
        <v>522</v>
      </c>
      <c r="I4109" s="10" t="s">
        <v>32</v>
      </c>
      <c r="J4109" s="11">
        <v>43486</v>
      </c>
      <c r="K4109" s="16">
        <v>40</v>
      </c>
      <c r="L4109" s="10" t="s">
        <v>44</v>
      </c>
      <c r="M4109" s="10">
        <f t="shared" si="257"/>
        <v>2019</v>
      </c>
      <c r="N4109" s="10">
        <f t="shared" si="258"/>
        <v>1</v>
      </c>
      <c r="O4109" s="10" t="str">
        <f>VLOOKUP(L4109,'User input'!$D$6:$E$16,2,FALSE)</f>
        <v>Gigastuff</v>
      </c>
      <c r="P4109" s="10">
        <f>VLOOKUP(L4109,'User input'!$D$6:$G$16,3,FALSE)</f>
        <v>1.89</v>
      </c>
      <c r="Q4109" s="10">
        <f>VLOOKUP(L4109,'User input'!$D$6:$G$16,4,FALSE)</f>
        <v>18</v>
      </c>
      <c r="R4109" s="10">
        <f t="shared" si="259"/>
        <v>720</v>
      </c>
      <c r="S4109" s="27">
        <f t="shared" si="256"/>
        <v>1360.8</v>
      </c>
      <c r="T4109" s="27">
        <f>IF(K4109&lt;'User input'!$I$9,'User input'!$J$8,IF(K4109&lt;'User input'!$I$10,'User input'!$J$9,IF(K4109&lt;'User input'!$I$11,'User input'!$J$10,'User input'!$J$11)))*S4109</f>
        <v>40.823999999999998</v>
      </c>
      <c r="U4109" s="27">
        <f>K4109*'User input'!$J$17+'User input'!$J$16</f>
        <v>0.5</v>
      </c>
    </row>
    <row r="4110" spans="1:21" x14ac:dyDescent="0.25">
      <c r="A4110" s="17">
        <v>4217</v>
      </c>
      <c r="B4110" s="6" t="s">
        <v>5478</v>
      </c>
      <c r="C4110" s="6" t="s">
        <v>1532</v>
      </c>
      <c r="D4110" s="6" t="s">
        <v>28</v>
      </c>
      <c r="E4110" s="6" t="s">
        <v>29</v>
      </c>
      <c r="F4110" s="15">
        <v>90</v>
      </c>
      <c r="G4110" s="6" t="s">
        <v>10426</v>
      </c>
      <c r="H4110" s="6" t="s">
        <v>3499</v>
      </c>
      <c r="I4110" s="6" t="s">
        <v>32</v>
      </c>
      <c r="J4110" s="7">
        <v>44170</v>
      </c>
      <c r="K4110" s="15">
        <v>80</v>
      </c>
      <c r="L4110" s="6" t="s">
        <v>78</v>
      </c>
      <c r="M4110" s="6">
        <f t="shared" si="257"/>
        <v>2020</v>
      </c>
      <c r="N4110" s="6">
        <f t="shared" si="258"/>
        <v>12</v>
      </c>
      <c r="O4110" s="6" t="str">
        <f>VLOOKUP(L4110,'User input'!$D$6:$E$16,2,FALSE)</f>
        <v>Ultrathing V2</v>
      </c>
      <c r="P4110" s="6">
        <f>VLOOKUP(L4110,'User input'!$D$6:$G$16,3,FALSE)</f>
        <v>2.95</v>
      </c>
      <c r="Q4110" s="6">
        <f>VLOOKUP(L4110,'User input'!$D$6:$G$16,4,FALSE)</f>
        <v>20</v>
      </c>
      <c r="R4110" s="6">
        <f t="shared" si="259"/>
        <v>1600</v>
      </c>
      <c r="S4110" s="26">
        <f t="shared" si="256"/>
        <v>4720</v>
      </c>
      <c r="T4110" s="26">
        <f>IF(K4110&lt;'User input'!$I$9,'User input'!$J$8,IF(K4110&lt;'User input'!$I$10,'User input'!$J$9,IF(K4110&lt;'User input'!$I$11,'User input'!$J$10,'User input'!$J$11)))*S4110</f>
        <v>236</v>
      </c>
      <c r="U4110" s="26">
        <f>K4110*'User input'!$J$17+'User input'!$J$16</f>
        <v>0.5</v>
      </c>
    </row>
    <row r="4111" spans="1:21" x14ac:dyDescent="0.25">
      <c r="A4111" s="18">
        <v>4218</v>
      </c>
      <c r="B4111" s="10" t="s">
        <v>1744</v>
      </c>
      <c r="C4111" s="10" t="s">
        <v>9169</v>
      </c>
      <c r="D4111" s="10" t="s">
        <v>28</v>
      </c>
      <c r="E4111" s="10" t="s">
        <v>29</v>
      </c>
      <c r="F4111" s="16">
        <v>30</v>
      </c>
      <c r="G4111" s="10" t="s">
        <v>9170</v>
      </c>
      <c r="H4111" s="10" t="s">
        <v>2569</v>
      </c>
      <c r="I4111" s="10" t="s">
        <v>421</v>
      </c>
      <c r="J4111" s="11">
        <v>44031</v>
      </c>
      <c r="K4111" s="16">
        <v>52</v>
      </c>
      <c r="L4111" s="10" t="s">
        <v>33</v>
      </c>
      <c r="M4111" s="10">
        <f t="shared" si="257"/>
        <v>2020</v>
      </c>
      <c r="N4111" s="10">
        <f t="shared" si="258"/>
        <v>7</v>
      </c>
      <c r="O4111" s="10" t="str">
        <f>VLOOKUP(L4111,'User input'!$D$6:$E$16,2,FALSE)</f>
        <v>Megawidget L</v>
      </c>
      <c r="P4111" s="10">
        <f>VLOOKUP(L4111,'User input'!$D$6:$G$16,3,FALSE)</f>
        <v>1.79</v>
      </c>
      <c r="Q4111" s="10">
        <f>VLOOKUP(L4111,'User input'!$D$6:$G$16,4,FALSE)</f>
        <v>24</v>
      </c>
      <c r="R4111" s="10">
        <f t="shared" si="259"/>
        <v>1248</v>
      </c>
      <c r="S4111" s="27">
        <f t="shared" si="256"/>
        <v>2233.92</v>
      </c>
      <c r="T4111" s="27">
        <f>IF(K4111&lt;'User input'!$I$9,'User input'!$J$8,IF(K4111&lt;'User input'!$I$10,'User input'!$J$9,IF(K4111&lt;'User input'!$I$11,'User input'!$J$10,'User input'!$J$11)))*S4111</f>
        <v>111.69600000000001</v>
      </c>
      <c r="U4111" s="27">
        <f>K4111*'User input'!$J$17+'User input'!$J$16</f>
        <v>0.5</v>
      </c>
    </row>
    <row r="4112" spans="1:21" x14ac:dyDescent="0.25">
      <c r="A4112" s="17">
        <v>4219</v>
      </c>
      <c r="B4112" s="6" t="s">
        <v>8362</v>
      </c>
      <c r="C4112" s="6" t="s">
        <v>8454</v>
      </c>
      <c r="D4112" s="6" t="s">
        <v>28</v>
      </c>
      <c r="E4112" s="6" t="s">
        <v>29</v>
      </c>
      <c r="F4112" s="15">
        <v>60</v>
      </c>
      <c r="G4112" s="6" t="s">
        <v>9171</v>
      </c>
      <c r="H4112" s="6" t="s">
        <v>2062</v>
      </c>
      <c r="I4112" s="6" t="s">
        <v>32</v>
      </c>
      <c r="J4112" s="7">
        <v>44245</v>
      </c>
      <c r="K4112" s="15">
        <v>65</v>
      </c>
      <c r="L4112" s="6" t="s">
        <v>68</v>
      </c>
      <c r="M4112" s="6">
        <f t="shared" si="257"/>
        <v>2021</v>
      </c>
      <c r="N4112" s="6">
        <f t="shared" si="258"/>
        <v>2</v>
      </c>
      <c r="O4112" s="6" t="str">
        <f>VLOOKUP(L4112,'User input'!$D$6:$E$16,2,FALSE)</f>
        <v>Megawidget M</v>
      </c>
      <c r="P4112" s="6">
        <f>VLOOKUP(L4112,'User input'!$D$6:$G$16,3,FALSE)</f>
        <v>1.29</v>
      </c>
      <c r="Q4112" s="6">
        <f>VLOOKUP(L4112,'User input'!$D$6:$G$16,4,FALSE)</f>
        <v>24</v>
      </c>
      <c r="R4112" s="6">
        <f t="shared" si="259"/>
        <v>1560</v>
      </c>
      <c r="S4112" s="26">
        <f t="shared" si="256"/>
        <v>2012.4</v>
      </c>
      <c r="T4112" s="26">
        <f>IF(K4112&lt;'User input'!$I$9,'User input'!$J$8,IF(K4112&lt;'User input'!$I$10,'User input'!$J$9,IF(K4112&lt;'User input'!$I$11,'User input'!$J$10,'User input'!$J$11)))*S4112</f>
        <v>100.62</v>
      </c>
      <c r="U4112" s="26">
        <f>K4112*'User input'!$J$17+'User input'!$J$16</f>
        <v>0.5</v>
      </c>
    </row>
    <row r="4113" spans="1:21" x14ac:dyDescent="0.25">
      <c r="A4113" s="18">
        <v>4220</v>
      </c>
      <c r="B4113" s="10" t="s">
        <v>5010</v>
      </c>
      <c r="C4113" s="10" t="s">
        <v>2975</v>
      </c>
      <c r="D4113" s="10" t="s">
        <v>28</v>
      </c>
      <c r="E4113" s="10" t="s">
        <v>29</v>
      </c>
      <c r="F4113" s="16">
        <v>30</v>
      </c>
      <c r="G4113" s="10" t="s">
        <v>9172</v>
      </c>
      <c r="H4113" s="10" t="s">
        <v>5188</v>
      </c>
      <c r="I4113" s="10" t="s">
        <v>38</v>
      </c>
      <c r="J4113" s="11">
        <v>43754</v>
      </c>
      <c r="K4113" s="16">
        <v>33</v>
      </c>
      <c r="L4113" s="10" t="s">
        <v>52</v>
      </c>
      <c r="M4113" s="10">
        <f t="shared" si="257"/>
        <v>2019</v>
      </c>
      <c r="N4113" s="10">
        <f t="shared" si="258"/>
        <v>10</v>
      </c>
      <c r="O4113" s="10" t="str">
        <f>VLOOKUP(L4113,'User input'!$D$6:$E$16,2,FALSE)</f>
        <v>Megawidget S</v>
      </c>
      <c r="P4113" s="10">
        <f>VLOOKUP(L4113,'User input'!$D$6:$G$16,3,FALSE)</f>
        <v>0.69</v>
      </c>
      <c r="Q4113" s="10">
        <f>VLOOKUP(L4113,'User input'!$D$6:$G$16,4,FALSE)</f>
        <v>24</v>
      </c>
      <c r="R4113" s="10">
        <f t="shared" si="259"/>
        <v>792</v>
      </c>
      <c r="S4113" s="27">
        <f t="shared" si="256"/>
        <v>546.4799999999999</v>
      </c>
      <c r="T4113" s="27">
        <f>IF(K4113&lt;'User input'!$I$9,'User input'!$J$8,IF(K4113&lt;'User input'!$I$10,'User input'!$J$9,IF(K4113&lt;'User input'!$I$11,'User input'!$J$10,'User input'!$J$11)))*S4113</f>
        <v>16.394399999999997</v>
      </c>
      <c r="U4113" s="27">
        <f>K4113*'User input'!$J$17+'User input'!$J$16</f>
        <v>0.5</v>
      </c>
    </row>
    <row r="4114" spans="1:21" x14ac:dyDescent="0.25">
      <c r="A4114" s="17">
        <v>4221</v>
      </c>
      <c r="B4114" s="6" t="s">
        <v>5414</v>
      </c>
      <c r="C4114" s="6" t="s">
        <v>9173</v>
      </c>
      <c r="D4114" s="6" t="s">
        <v>90</v>
      </c>
      <c r="E4114" s="6" t="s">
        <v>29</v>
      </c>
      <c r="F4114" s="15">
        <v>30</v>
      </c>
      <c r="G4114" s="6" t="s">
        <v>9174</v>
      </c>
      <c r="H4114" s="6" t="s">
        <v>3744</v>
      </c>
      <c r="I4114" s="6" t="s">
        <v>176</v>
      </c>
      <c r="J4114" s="7">
        <v>43712</v>
      </c>
      <c r="K4114" s="15">
        <v>84</v>
      </c>
      <c r="L4114" s="6" t="s">
        <v>44</v>
      </c>
      <c r="M4114" s="6">
        <f t="shared" si="257"/>
        <v>2019</v>
      </c>
      <c r="N4114" s="6">
        <f t="shared" si="258"/>
        <v>9</v>
      </c>
      <c r="O4114" s="6" t="str">
        <f>VLOOKUP(L4114,'User input'!$D$6:$E$16,2,FALSE)</f>
        <v>Gigastuff</v>
      </c>
      <c r="P4114" s="6">
        <f>VLOOKUP(L4114,'User input'!$D$6:$G$16,3,FALSE)</f>
        <v>1.89</v>
      </c>
      <c r="Q4114" s="6">
        <f>VLOOKUP(L4114,'User input'!$D$6:$G$16,4,FALSE)</f>
        <v>18</v>
      </c>
      <c r="R4114" s="6">
        <f t="shared" si="259"/>
        <v>1512</v>
      </c>
      <c r="S4114" s="26">
        <f t="shared" si="256"/>
        <v>2857.68</v>
      </c>
      <c r="T4114" s="26">
        <f>IF(K4114&lt;'User input'!$I$9,'User input'!$J$8,IF(K4114&lt;'User input'!$I$10,'User input'!$J$9,IF(K4114&lt;'User input'!$I$11,'User input'!$J$10,'User input'!$J$11)))*S4114</f>
        <v>142.88399999999999</v>
      </c>
      <c r="U4114" s="26">
        <f>K4114*'User input'!$J$17+'User input'!$J$16</f>
        <v>0.5</v>
      </c>
    </row>
    <row r="4115" spans="1:21" x14ac:dyDescent="0.25">
      <c r="A4115" s="18">
        <v>4222</v>
      </c>
      <c r="B4115" s="10" t="s">
        <v>7971</v>
      </c>
      <c r="C4115" s="10" t="s">
        <v>3952</v>
      </c>
      <c r="D4115" s="10" t="s">
        <v>28</v>
      </c>
      <c r="E4115" s="10" t="s">
        <v>29</v>
      </c>
      <c r="F4115" s="16">
        <v>90</v>
      </c>
      <c r="G4115" s="10" t="s">
        <v>9175</v>
      </c>
      <c r="H4115" s="10" t="s">
        <v>3235</v>
      </c>
      <c r="I4115" s="10" t="s">
        <v>32</v>
      </c>
      <c r="J4115" s="11">
        <v>43845</v>
      </c>
      <c r="K4115" s="16">
        <v>67</v>
      </c>
      <c r="L4115" s="10" t="s">
        <v>52</v>
      </c>
      <c r="M4115" s="10">
        <f t="shared" si="257"/>
        <v>2020</v>
      </c>
      <c r="N4115" s="10">
        <f t="shared" si="258"/>
        <v>1</v>
      </c>
      <c r="O4115" s="10" t="str">
        <f>VLOOKUP(L4115,'User input'!$D$6:$E$16,2,FALSE)</f>
        <v>Megawidget S</v>
      </c>
      <c r="P4115" s="10">
        <f>VLOOKUP(L4115,'User input'!$D$6:$G$16,3,FALSE)</f>
        <v>0.69</v>
      </c>
      <c r="Q4115" s="10">
        <f>VLOOKUP(L4115,'User input'!$D$6:$G$16,4,FALSE)</f>
        <v>24</v>
      </c>
      <c r="R4115" s="10">
        <f t="shared" si="259"/>
        <v>1608</v>
      </c>
      <c r="S4115" s="27">
        <f t="shared" si="256"/>
        <v>1109.52</v>
      </c>
      <c r="T4115" s="27">
        <f>IF(K4115&lt;'User input'!$I$9,'User input'!$J$8,IF(K4115&lt;'User input'!$I$10,'User input'!$J$9,IF(K4115&lt;'User input'!$I$11,'User input'!$J$10,'User input'!$J$11)))*S4115</f>
        <v>55.475999999999999</v>
      </c>
      <c r="U4115" s="27">
        <f>K4115*'User input'!$J$17+'User input'!$J$16</f>
        <v>0.5</v>
      </c>
    </row>
    <row r="4116" spans="1:21" x14ac:dyDescent="0.25">
      <c r="A4116" s="17">
        <v>4223</v>
      </c>
      <c r="B4116" s="6" t="s">
        <v>9176</v>
      </c>
      <c r="C4116" s="6" t="s">
        <v>2553</v>
      </c>
      <c r="D4116" s="6" t="s">
        <v>49</v>
      </c>
      <c r="E4116" s="6" t="s">
        <v>16</v>
      </c>
      <c r="F4116" s="15">
        <v>60</v>
      </c>
      <c r="G4116" s="6" t="s">
        <v>9177</v>
      </c>
      <c r="H4116" s="6" t="s">
        <v>3499</v>
      </c>
      <c r="I4116" s="6" t="s">
        <v>32</v>
      </c>
      <c r="J4116" s="7">
        <v>43733</v>
      </c>
      <c r="K4116" s="15">
        <v>30</v>
      </c>
      <c r="L4116" s="6" t="s">
        <v>157</v>
      </c>
      <c r="M4116" s="6">
        <f t="shared" si="257"/>
        <v>2019</v>
      </c>
      <c r="N4116" s="6">
        <f t="shared" si="258"/>
        <v>9</v>
      </c>
      <c r="O4116" s="6" t="str">
        <f>VLOOKUP(L4116,'User input'!$D$6:$E$16,2,FALSE)</f>
        <v>Ultrathing V3</v>
      </c>
      <c r="P4116" s="6">
        <f>VLOOKUP(L4116,'User input'!$D$6:$G$16,3,FALSE)</f>
        <v>3.39</v>
      </c>
      <c r="Q4116" s="6">
        <f>VLOOKUP(L4116,'User input'!$D$6:$G$16,4,FALSE)</f>
        <v>24</v>
      </c>
      <c r="R4116" s="6">
        <f t="shared" si="259"/>
        <v>720</v>
      </c>
      <c r="S4116" s="26">
        <f t="shared" si="256"/>
        <v>2440.8000000000002</v>
      </c>
      <c r="T4116" s="26">
        <f>IF(K4116&lt;'User input'!$I$9,'User input'!$J$8,IF(K4116&lt;'User input'!$I$10,'User input'!$J$9,IF(K4116&lt;'User input'!$I$11,'User input'!$J$10,'User input'!$J$11)))*S4116</f>
        <v>73.224000000000004</v>
      </c>
      <c r="U4116" s="26">
        <f>K4116*'User input'!$J$17+'User input'!$J$16</f>
        <v>0.5</v>
      </c>
    </row>
    <row r="4117" spans="1:21" x14ac:dyDescent="0.25">
      <c r="A4117" s="18">
        <v>4224</v>
      </c>
      <c r="B4117" s="10" t="s">
        <v>9178</v>
      </c>
      <c r="C4117" s="10" t="s">
        <v>2355</v>
      </c>
      <c r="D4117" s="10" t="s">
        <v>115</v>
      </c>
      <c r="E4117" s="10" t="s">
        <v>16</v>
      </c>
      <c r="F4117" s="16">
        <v>60</v>
      </c>
      <c r="G4117" s="10" t="s">
        <v>9179</v>
      </c>
      <c r="H4117" s="10" t="s">
        <v>2520</v>
      </c>
      <c r="I4117" s="10" t="s">
        <v>32</v>
      </c>
      <c r="J4117" s="11">
        <v>44356</v>
      </c>
      <c r="K4117" s="16">
        <v>19</v>
      </c>
      <c r="L4117" s="10" t="s">
        <v>44</v>
      </c>
      <c r="M4117" s="10">
        <f t="shared" si="257"/>
        <v>2021</v>
      </c>
      <c r="N4117" s="10">
        <f t="shared" si="258"/>
        <v>6</v>
      </c>
      <c r="O4117" s="10" t="str">
        <f>VLOOKUP(L4117,'User input'!$D$6:$E$16,2,FALSE)</f>
        <v>Gigastuff</v>
      </c>
      <c r="P4117" s="10">
        <f>VLOOKUP(L4117,'User input'!$D$6:$G$16,3,FALSE)</f>
        <v>1.89</v>
      </c>
      <c r="Q4117" s="10">
        <f>VLOOKUP(L4117,'User input'!$D$6:$G$16,4,FALSE)</f>
        <v>18</v>
      </c>
      <c r="R4117" s="10">
        <f t="shared" si="259"/>
        <v>342</v>
      </c>
      <c r="S4117" s="27">
        <f t="shared" si="256"/>
        <v>646.38</v>
      </c>
      <c r="T4117" s="27">
        <f>IF(K4117&lt;'User input'!$I$9,'User input'!$J$8,IF(K4117&lt;'User input'!$I$10,'User input'!$J$9,IF(K4117&lt;'User input'!$I$11,'User input'!$J$10,'User input'!$J$11)))*S4117</f>
        <v>0</v>
      </c>
      <c r="U4117" s="27">
        <f>K4117*'User input'!$J$17+'User input'!$J$16</f>
        <v>0.5</v>
      </c>
    </row>
    <row r="4118" spans="1:21" x14ac:dyDescent="0.25">
      <c r="A4118" s="17">
        <v>4225</v>
      </c>
      <c r="B4118" s="6" t="s">
        <v>2521</v>
      </c>
      <c r="C4118" s="6" t="s">
        <v>3455</v>
      </c>
      <c r="D4118" s="6" t="s">
        <v>15</v>
      </c>
      <c r="E4118" s="6" t="s">
        <v>16</v>
      </c>
      <c r="F4118" s="15">
        <v>90</v>
      </c>
      <c r="G4118" s="6" t="s">
        <v>9180</v>
      </c>
      <c r="H4118" s="6" t="s">
        <v>2867</v>
      </c>
      <c r="I4118" s="6" t="s">
        <v>2868</v>
      </c>
      <c r="J4118" s="7">
        <v>43467</v>
      </c>
      <c r="K4118" s="15">
        <v>71</v>
      </c>
      <c r="L4118" s="6" t="s">
        <v>33</v>
      </c>
      <c r="M4118" s="6">
        <f t="shared" si="257"/>
        <v>2019</v>
      </c>
      <c r="N4118" s="6">
        <f t="shared" si="258"/>
        <v>1</v>
      </c>
      <c r="O4118" s="6" t="str">
        <f>VLOOKUP(L4118,'User input'!$D$6:$E$16,2,FALSE)</f>
        <v>Megawidget L</v>
      </c>
      <c r="P4118" s="6">
        <f>VLOOKUP(L4118,'User input'!$D$6:$G$16,3,FALSE)</f>
        <v>1.79</v>
      </c>
      <c r="Q4118" s="6">
        <f>VLOOKUP(L4118,'User input'!$D$6:$G$16,4,FALSE)</f>
        <v>24</v>
      </c>
      <c r="R4118" s="6">
        <f t="shared" si="259"/>
        <v>1704</v>
      </c>
      <c r="S4118" s="26">
        <f t="shared" si="256"/>
        <v>3050.16</v>
      </c>
      <c r="T4118" s="26">
        <f>IF(K4118&lt;'User input'!$I$9,'User input'!$J$8,IF(K4118&lt;'User input'!$I$10,'User input'!$J$9,IF(K4118&lt;'User input'!$I$11,'User input'!$J$10,'User input'!$J$11)))*S4118</f>
        <v>152.50800000000001</v>
      </c>
      <c r="U4118" s="26">
        <f>K4118*'User input'!$J$17+'User input'!$J$16</f>
        <v>0.5</v>
      </c>
    </row>
    <row r="4119" spans="1:21" x14ac:dyDescent="0.25">
      <c r="A4119" s="18">
        <v>4226</v>
      </c>
      <c r="B4119" s="10" t="s">
        <v>1044</v>
      </c>
      <c r="C4119" s="10" t="s">
        <v>926</v>
      </c>
      <c r="D4119" s="10" t="s">
        <v>28</v>
      </c>
      <c r="E4119" s="10" t="s">
        <v>29</v>
      </c>
      <c r="F4119" s="16">
        <v>60</v>
      </c>
      <c r="G4119" s="10" t="s">
        <v>9180</v>
      </c>
      <c r="H4119" s="10" t="s">
        <v>1622</v>
      </c>
      <c r="I4119" s="10" t="s">
        <v>32</v>
      </c>
      <c r="J4119" s="11">
        <v>43813</v>
      </c>
      <c r="K4119" s="16">
        <v>9</v>
      </c>
      <c r="L4119" s="10" t="s">
        <v>39</v>
      </c>
      <c r="M4119" s="10">
        <f t="shared" si="257"/>
        <v>2019</v>
      </c>
      <c r="N4119" s="10">
        <f t="shared" si="258"/>
        <v>12</v>
      </c>
      <c r="O4119" s="10" t="str">
        <f>VLOOKUP(L4119,'User input'!$D$6:$E$16,2,FALSE)</f>
        <v>Ultrathing V1</v>
      </c>
      <c r="P4119" s="10">
        <f>VLOOKUP(L4119,'User input'!$D$6:$G$16,3,FALSE)</f>
        <v>1.79</v>
      </c>
      <c r="Q4119" s="10">
        <f>VLOOKUP(L4119,'User input'!$D$6:$G$16,4,FALSE)</f>
        <v>17</v>
      </c>
      <c r="R4119" s="10">
        <f t="shared" si="259"/>
        <v>153</v>
      </c>
      <c r="S4119" s="27">
        <f t="shared" si="256"/>
        <v>273.87</v>
      </c>
      <c r="T4119" s="27">
        <f>IF(K4119&lt;'User input'!$I$9,'User input'!$J$8,IF(K4119&lt;'User input'!$I$10,'User input'!$J$9,IF(K4119&lt;'User input'!$I$11,'User input'!$J$10,'User input'!$J$11)))*S4119</f>
        <v>0</v>
      </c>
      <c r="U4119" s="27">
        <f>K4119*'User input'!$J$17+'User input'!$J$16</f>
        <v>0.5</v>
      </c>
    </row>
    <row r="4120" spans="1:21" x14ac:dyDescent="0.25">
      <c r="A4120" s="17">
        <v>4227</v>
      </c>
      <c r="B4120" s="6" t="s">
        <v>5725</v>
      </c>
      <c r="C4120" s="6" t="s">
        <v>4909</v>
      </c>
      <c r="D4120" s="6" t="s">
        <v>49</v>
      </c>
      <c r="E4120" s="6" t="s">
        <v>16</v>
      </c>
      <c r="F4120" s="15">
        <v>90</v>
      </c>
      <c r="G4120" s="6" t="s">
        <v>9181</v>
      </c>
      <c r="H4120" s="6" t="s">
        <v>5874</v>
      </c>
      <c r="I4120" s="6" t="s">
        <v>32</v>
      </c>
      <c r="J4120" s="7">
        <v>44457</v>
      </c>
      <c r="K4120" s="15">
        <v>68</v>
      </c>
      <c r="L4120" s="6" t="s">
        <v>39</v>
      </c>
      <c r="M4120" s="6">
        <f t="shared" si="257"/>
        <v>2021</v>
      </c>
      <c r="N4120" s="6">
        <f t="shared" si="258"/>
        <v>9</v>
      </c>
      <c r="O4120" s="6" t="str">
        <f>VLOOKUP(L4120,'User input'!$D$6:$E$16,2,FALSE)</f>
        <v>Ultrathing V1</v>
      </c>
      <c r="P4120" s="6">
        <f>VLOOKUP(L4120,'User input'!$D$6:$G$16,3,FALSE)</f>
        <v>1.79</v>
      </c>
      <c r="Q4120" s="6">
        <f>VLOOKUP(L4120,'User input'!$D$6:$G$16,4,FALSE)</f>
        <v>17</v>
      </c>
      <c r="R4120" s="6">
        <f t="shared" si="259"/>
        <v>1156</v>
      </c>
      <c r="S4120" s="26">
        <f t="shared" si="256"/>
        <v>2069.2400000000002</v>
      </c>
      <c r="T4120" s="26">
        <f>IF(K4120&lt;'User input'!$I$9,'User input'!$J$8,IF(K4120&lt;'User input'!$I$10,'User input'!$J$9,IF(K4120&lt;'User input'!$I$11,'User input'!$J$10,'User input'!$J$11)))*S4120</f>
        <v>103.46200000000002</v>
      </c>
      <c r="U4120" s="26">
        <f>K4120*'User input'!$J$17+'User input'!$J$16</f>
        <v>0.5</v>
      </c>
    </row>
    <row r="4121" spans="1:21" x14ac:dyDescent="0.25">
      <c r="A4121" s="18">
        <v>4228</v>
      </c>
      <c r="B4121" s="10" t="s">
        <v>6172</v>
      </c>
      <c r="C4121" s="10" t="s">
        <v>1359</v>
      </c>
      <c r="D4121" s="10" t="s">
        <v>49</v>
      </c>
      <c r="E4121" s="10" t="s">
        <v>16</v>
      </c>
      <c r="F4121" s="16">
        <v>30</v>
      </c>
      <c r="G4121" s="10" t="s">
        <v>9182</v>
      </c>
      <c r="H4121" s="10" t="s">
        <v>6745</v>
      </c>
      <c r="I4121" s="10" t="s">
        <v>32</v>
      </c>
      <c r="J4121" s="11">
        <v>43795</v>
      </c>
      <c r="K4121" s="16">
        <v>73</v>
      </c>
      <c r="L4121" s="10" t="s">
        <v>157</v>
      </c>
      <c r="M4121" s="10">
        <f t="shared" si="257"/>
        <v>2019</v>
      </c>
      <c r="N4121" s="10">
        <f t="shared" si="258"/>
        <v>11</v>
      </c>
      <c r="O4121" s="10" t="str">
        <f>VLOOKUP(L4121,'User input'!$D$6:$E$16,2,FALSE)</f>
        <v>Ultrathing V3</v>
      </c>
      <c r="P4121" s="10">
        <f>VLOOKUP(L4121,'User input'!$D$6:$G$16,3,FALSE)</f>
        <v>3.39</v>
      </c>
      <c r="Q4121" s="10">
        <f>VLOOKUP(L4121,'User input'!$D$6:$G$16,4,FALSE)</f>
        <v>24</v>
      </c>
      <c r="R4121" s="10">
        <f t="shared" si="259"/>
        <v>1752</v>
      </c>
      <c r="S4121" s="27">
        <f t="shared" si="256"/>
        <v>5939.2800000000007</v>
      </c>
      <c r="T4121" s="27">
        <f>IF(K4121&lt;'User input'!$I$9,'User input'!$J$8,IF(K4121&lt;'User input'!$I$10,'User input'!$J$9,IF(K4121&lt;'User input'!$I$11,'User input'!$J$10,'User input'!$J$11)))*S4121</f>
        <v>296.96400000000006</v>
      </c>
      <c r="U4121" s="27">
        <f>K4121*'User input'!$J$17+'User input'!$J$16</f>
        <v>0.5</v>
      </c>
    </row>
    <row r="4122" spans="1:21" x14ac:dyDescent="0.25">
      <c r="A4122" s="17">
        <v>4229</v>
      </c>
      <c r="B4122" s="6" t="s">
        <v>1224</v>
      </c>
      <c r="C4122" s="6" t="s">
        <v>7552</v>
      </c>
      <c r="D4122" s="6" t="s">
        <v>28</v>
      </c>
      <c r="E4122" s="6" t="s">
        <v>29</v>
      </c>
      <c r="F4122" s="15">
        <v>90</v>
      </c>
      <c r="G4122" s="6" t="s">
        <v>9183</v>
      </c>
      <c r="H4122" s="6" t="s">
        <v>9184</v>
      </c>
      <c r="I4122" s="6" t="s">
        <v>32</v>
      </c>
      <c r="J4122" s="7">
        <v>43760</v>
      </c>
      <c r="K4122" s="15">
        <v>64</v>
      </c>
      <c r="L4122" s="6" t="s">
        <v>52</v>
      </c>
      <c r="M4122" s="6">
        <f t="shared" si="257"/>
        <v>2019</v>
      </c>
      <c r="N4122" s="6">
        <f t="shared" si="258"/>
        <v>10</v>
      </c>
      <c r="O4122" s="6" t="str">
        <f>VLOOKUP(L4122,'User input'!$D$6:$E$16,2,FALSE)</f>
        <v>Megawidget S</v>
      </c>
      <c r="P4122" s="6">
        <f>VLOOKUP(L4122,'User input'!$D$6:$G$16,3,FALSE)</f>
        <v>0.69</v>
      </c>
      <c r="Q4122" s="6">
        <f>VLOOKUP(L4122,'User input'!$D$6:$G$16,4,FALSE)</f>
        <v>24</v>
      </c>
      <c r="R4122" s="6">
        <f t="shared" si="259"/>
        <v>1536</v>
      </c>
      <c r="S4122" s="26">
        <f t="shared" si="256"/>
        <v>1059.8399999999999</v>
      </c>
      <c r="T4122" s="26">
        <f>IF(K4122&lt;'User input'!$I$9,'User input'!$J$8,IF(K4122&lt;'User input'!$I$10,'User input'!$J$9,IF(K4122&lt;'User input'!$I$11,'User input'!$J$10,'User input'!$J$11)))*S4122</f>
        <v>52.991999999999997</v>
      </c>
      <c r="U4122" s="26">
        <f>K4122*'User input'!$J$17+'User input'!$J$16</f>
        <v>0.5</v>
      </c>
    </row>
    <row r="4123" spans="1:21" x14ac:dyDescent="0.25">
      <c r="A4123" s="18">
        <v>4230</v>
      </c>
      <c r="B4123" s="10" t="s">
        <v>6220</v>
      </c>
      <c r="C4123" s="10" t="s">
        <v>256</v>
      </c>
      <c r="D4123" s="10" t="s">
        <v>49</v>
      </c>
      <c r="E4123" s="10" t="s">
        <v>16</v>
      </c>
      <c r="F4123" s="16">
        <v>30</v>
      </c>
      <c r="G4123" s="10" t="s">
        <v>9185</v>
      </c>
      <c r="H4123" s="10" t="s">
        <v>5802</v>
      </c>
      <c r="I4123" s="10" t="s">
        <v>108</v>
      </c>
      <c r="J4123" s="11">
        <v>44276</v>
      </c>
      <c r="K4123" s="16">
        <v>9</v>
      </c>
      <c r="L4123" s="10" t="s">
        <v>99</v>
      </c>
      <c r="M4123" s="10">
        <f t="shared" si="257"/>
        <v>2021</v>
      </c>
      <c r="N4123" s="10">
        <f t="shared" si="258"/>
        <v>3</v>
      </c>
      <c r="O4123" s="10" t="str">
        <f>VLOOKUP(L4123,'User input'!$D$6:$E$16,2,FALSE)</f>
        <v>Superwossname</v>
      </c>
      <c r="P4123" s="10">
        <f>VLOOKUP(L4123,'User input'!$D$6:$G$16,3,FALSE)</f>
        <v>3.49</v>
      </c>
      <c r="Q4123" s="10">
        <f>VLOOKUP(L4123,'User input'!$D$6:$G$16,4,FALSE)</f>
        <v>20</v>
      </c>
      <c r="R4123" s="10">
        <f t="shared" si="259"/>
        <v>180</v>
      </c>
      <c r="S4123" s="27">
        <f t="shared" si="256"/>
        <v>628.20000000000005</v>
      </c>
      <c r="T4123" s="27">
        <f>IF(K4123&lt;'User input'!$I$9,'User input'!$J$8,IF(K4123&lt;'User input'!$I$10,'User input'!$J$9,IF(K4123&lt;'User input'!$I$11,'User input'!$J$10,'User input'!$J$11)))*S4123</f>
        <v>0</v>
      </c>
      <c r="U4123" s="27">
        <f>K4123*'User input'!$J$17+'User input'!$J$16</f>
        <v>0.5</v>
      </c>
    </row>
    <row r="4124" spans="1:21" x14ac:dyDescent="0.25">
      <c r="A4124" s="17">
        <v>4231</v>
      </c>
      <c r="B4124" s="6" t="s">
        <v>3457</v>
      </c>
      <c r="C4124" s="6" t="s">
        <v>2181</v>
      </c>
      <c r="D4124" s="6" t="s">
        <v>28</v>
      </c>
      <c r="E4124" s="6" t="s">
        <v>29</v>
      </c>
      <c r="F4124" s="15">
        <v>30</v>
      </c>
      <c r="G4124" s="6" t="s">
        <v>9185</v>
      </c>
      <c r="H4124" s="6" t="s">
        <v>3777</v>
      </c>
      <c r="I4124" s="6" t="s">
        <v>32</v>
      </c>
      <c r="J4124" s="7">
        <v>44317</v>
      </c>
      <c r="K4124" s="15">
        <v>69</v>
      </c>
      <c r="L4124" s="6" t="s">
        <v>157</v>
      </c>
      <c r="M4124" s="6">
        <f t="shared" si="257"/>
        <v>2021</v>
      </c>
      <c r="N4124" s="6">
        <f t="shared" si="258"/>
        <v>5</v>
      </c>
      <c r="O4124" s="6" t="str">
        <f>VLOOKUP(L4124,'User input'!$D$6:$E$16,2,FALSE)</f>
        <v>Ultrathing V3</v>
      </c>
      <c r="P4124" s="6">
        <f>VLOOKUP(L4124,'User input'!$D$6:$G$16,3,FALSE)</f>
        <v>3.39</v>
      </c>
      <c r="Q4124" s="6">
        <f>VLOOKUP(L4124,'User input'!$D$6:$G$16,4,FALSE)</f>
        <v>24</v>
      </c>
      <c r="R4124" s="6">
        <f t="shared" si="259"/>
        <v>1656</v>
      </c>
      <c r="S4124" s="26">
        <f t="shared" si="256"/>
        <v>5613.84</v>
      </c>
      <c r="T4124" s="26">
        <f>IF(K4124&lt;'User input'!$I$9,'User input'!$J$8,IF(K4124&lt;'User input'!$I$10,'User input'!$J$9,IF(K4124&lt;'User input'!$I$11,'User input'!$J$10,'User input'!$J$11)))*S4124</f>
        <v>280.69200000000001</v>
      </c>
      <c r="U4124" s="26">
        <f>K4124*'User input'!$J$17+'User input'!$J$16</f>
        <v>0.5</v>
      </c>
    </row>
    <row r="4125" spans="1:21" x14ac:dyDescent="0.25">
      <c r="A4125" s="18">
        <v>4232</v>
      </c>
      <c r="B4125" s="10" t="s">
        <v>2937</v>
      </c>
      <c r="C4125" s="10" t="s">
        <v>1692</v>
      </c>
      <c r="D4125" s="10" t="s">
        <v>28</v>
      </c>
      <c r="E4125" s="10" t="s">
        <v>29</v>
      </c>
      <c r="F4125" s="16">
        <v>60</v>
      </c>
      <c r="G4125" s="10" t="s">
        <v>9186</v>
      </c>
      <c r="H4125" s="10" t="s">
        <v>1163</v>
      </c>
      <c r="I4125" s="10" t="s">
        <v>32</v>
      </c>
      <c r="J4125" s="11">
        <v>43654</v>
      </c>
      <c r="K4125" s="16">
        <v>64</v>
      </c>
      <c r="L4125" s="10" t="s">
        <v>62</v>
      </c>
      <c r="M4125" s="10">
        <f t="shared" si="257"/>
        <v>2019</v>
      </c>
      <c r="N4125" s="10">
        <f t="shared" si="258"/>
        <v>7</v>
      </c>
      <c r="O4125" s="10" t="str">
        <f>VLOOKUP(L4125,'User input'!$D$6:$E$16,2,FALSE)</f>
        <v>Ultrathing V4</v>
      </c>
      <c r="P4125" s="10">
        <f>VLOOKUP(L4125,'User input'!$D$6:$G$16,3,FALSE)</f>
        <v>3.99</v>
      </c>
      <c r="Q4125" s="10">
        <f>VLOOKUP(L4125,'User input'!$D$6:$G$16,4,FALSE)</f>
        <v>24</v>
      </c>
      <c r="R4125" s="10">
        <f t="shared" si="259"/>
        <v>1536</v>
      </c>
      <c r="S4125" s="27">
        <f t="shared" si="256"/>
        <v>6128.64</v>
      </c>
      <c r="T4125" s="27">
        <f>IF(K4125&lt;'User input'!$I$9,'User input'!$J$8,IF(K4125&lt;'User input'!$I$10,'User input'!$J$9,IF(K4125&lt;'User input'!$I$11,'User input'!$J$10,'User input'!$J$11)))*S4125</f>
        <v>306.43200000000002</v>
      </c>
      <c r="U4125" s="27">
        <f>K4125*'User input'!$J$17+'User input'!$J$16</f>
        <v>0.5</v>
      </c>
    </row>
    <row r="4126" spans="1:21" x14ac:dyDescent="0.25">
      <c r="A4126" s="17">
        <v>4233</v>
      </c>
      <c r="B4126" s="6" t="s">
        <v>265</v>
      </c>
      <c r="C4126" s="6" t="s">
        <v>2020</v>
      </c>
      <c r="D4126" s="6" t="s">
        <v>28</v>
      </c>
      <c r="E4126" s="6" t="s">
        <v>29</v>
      </c>
      <c r="F4126" s="15">
        <v>90</v>
      </c>
      <c r="G4126" s="6" t="s">
        <v>9187</v>
      </c>
      <c r="H4126" s="6" t="s">
        <v>8505</v>
      </c>
      <c r="I4126" s="6" t="s">
        <v>32</v>
      </c>
      <c r="J4126" s="7">
        <v>44357</v>
      </c>
      <c r="K4126" s="15">
        <v>27</v>
      </c>
      <c r="L4126" s="6" t="s">
        <v>33</v>
      </c>
      <c r="M4126" s="6">
        <f t="shared" si="257"/>
        <v>2021</v>
      </c>
      <c r="N4126" s="6">
        <f t="shared" si="258"/>
        <v>6</v>
      </c>
      <c r="O4126" s="6" t="str">
        <f>VLOOKUP(L4126,'User input'!$D$6:$E$16,2,FALSE)</f>
        <v>Megawidget L</v>
      </c>
      <c r="P4126" s="6">
        <f>VLOOKUP(L4126,'User input'!$D$6:$G$16,3,FALSE)</f>
        <v>1.79</v>
      </c>
      <c r="Q4126" s="6">
        <f>VLOOKUP(L4126,'User input'!$D$6:$G$16,4,FALSE)</f>
        <v>24</v>
      </c>
      <c r="R4126" s="6">
        <f t="shared" si="259"/>
        <v>648</v>
      </c>
      <c r="S4126" s="26">
        <f t="shared" si="256"/>
        <v>1159.92</v>
      </c>
      <c r="T4126" s="26">
        <f>IF(K4126&lt;'User input'!$I$9,'User input'!$J$8,IF(K4126&lt;'User input'!$I$10,'User input'!$J$9,IF(K4126&lt;'User input'!$I$11,'User input'!$J$10,'User input'!$J$11)))*S4126</f>
        <v>34.797600000000003</v>
      </c>
      <c r="U4126" s="26">
        <f>K4126*'User input'!$J$17+'User input'!$J$16</f>
        <v>0.5</v>
      </c>
    </row>
    <row r="4127" spans="1:21" x14ac:dyDescent="0.25">
      <c r="A4127" s="18">
        <v>4234</v>
      </c>
      <c r="B4127" s="10" t="s">
        <v>9188</v>
      </c>
      <c r="C4127" s="10" t="s">
        <v>5394</v>
      </c>
      <c r="D4127" s="10" t="s">
        <v>49</v>
      </c>
      <c r="E4127" s="10" t="s">
        <v>16</v>
      </c>
      <c r="F4127" s="16">
        <v>30</v>
      </c>
      <c r="G4127" s="10" t="s">
        <v>9189</v>
      </c>
      <c r="H4127" s="10" t="s">
        <v>3658</v>
      </c>
      <c r="I4127" s="10" t="s">
        <v>3659</v>
      </c>
      <c r="J4127" s="11">
        <v>44197</v>
      </c>
      <c r="K4127" s="16">
        <v>17</v>
      </c>
      <c r="L4127" s="10" t="s">
        <v>157</v>
      </c>
      <c r="M4127" s="10">
        <f t="shared" si="257"/>
        <v>2021</v>
      </c>
      <c r="N4127" s="10">
        <f t="shared" si="258"/>
        <v>1</v>
      </c>
      <c r="O4127" s="10" t="str">
        <f>VLOOKUP(L4127,'User input'!$D$6:$E$16,2,FALSE)</f>
        <v>Ultrathing V3</v>
      </c>
      <c r="P4127" s="10">
        <f>VLOOKUP(L4127,'User input'!$D$6:$G$16,3,FALSE)</f>
        <v>3.39</v>
      </c>
      <c r="Q4127" s="10">
        <f>VLOOKUP(L4127,'User input'!$D$6:$G$16,4,FALSE)</f>
        <v>24</v>
      </c>
      <c r="R4127" s="10">
        <f t="shared" si="259"/>
        <v>408</v>
      </c>
      <c r="S4127" s="27">
        <f t="shared" si="256"/>
        <v>1383.1200000000001</v>
      </c>
      <c r="T4127" s="27">
        <f>IF(K4127&lt;'User input'!$I$9,'User input'!$J$8,IF(K4127&lt;'User input'!$I$10,'User input'!$J$9,IF(K4127&lt;'User input'!$I$11,'User input'!$J$10,'User input'!$J$11)))*S4127</f>
        <v>0</v>
      </c>
      <c r="U4127" s="27">
        <f>K4127*'User input'!$J$17+'User input'!$J$16</f>
        <v>0.5</v>
      </c>
    </row>
    <row r="4128" spans="1:21" x14ac:dyDescent="0.25">
      <c r="A4128" s="17">
        <v>4235</v>
      </c>
      <c r="B4128" s="6" t="s">
        <v>6885</v>
      </c>
      <c r="C4128" s="6" t="s">
        <v>6034</v>
      </c>
      <c r="D4128" s="6" t="s">
        <v>15</v>
      </c>
      <c r="E4128" s="6" t="s">
        <v>16</v>
      </c>
      <c r="F4128" s="15">
        <v>30</v>
      </c>
      <c r="G4128" s="6" t="s">
        <v>9190</v>
      </c>
      <c r="H4128" s="6" t="s">
        <v>2703</v>
      </c>
      <c r="I4128" s="6" t="s">
        <v>38</v>
      </c>
      <c r="J4128" s="7">
        <v>44240</v>
      </c>
      <c r="K4128" s="15">
        <v>5</v>
      </c>
      <c r="L4128" s="6" t="s">
        <v>44</v>
      </c>
      <c r="M4128" s="6">
        <f t="shared" si="257"/>
        <v>2021</v>
      </c>
      <c r="N4128" s="6">
        <f t="shared" si="258"/>
        <v>2</v>
      </c>
      <c r="O4128" s="6" t="str">
        <f>VLOOKUP(L4128,'User input'!$D$6:$E$16,2,FALSE)</f>
        <v>Gigastuff</v>
      </c>
      <c r="P4128" s="6">
        <f>VLOOKUP(L4128,'User input'!$D$6:$G$16,3,FALSE)</f>
        <v>1.89</v>
      </c>
      <c r="Q4128" s="6">
        <f>VLOOKUP(L4128,'User input'!$D$6:$G$16,4,FALSE)</f>
        <v>18</v>
      </c>
      <c r="R4128" s="6">
        <f t="shared" si="259"/>
        <v>90</v>
      </c>
      <c r="S4128" s="26">
        <f t="shared" si="256"/>
        <v>170.1</v>
      </c>
      <c r="T4128" s="26">
        <f>IF(K4128&lt;'User input'!$I$9,'User input'!$J$8,IF(K4128&lt;'User input'!$I$10,'User input'!$J$9,IF(K4128&lt;'User input'!$I$11,'User input'!$J$10,'User input'!$J$11)))*S4128</f>
        <v>0</v>
      </c>
      <c r="U4128" s="26">
        <f>K4128*'User input'!$J$17+'User input'!$J$16</f>
        <v>0.5</v>
      </c>
    </row>
    <row r="4129" spans="1:21" x14ac:dyDescent="0.25">
      <c r="A4129" s="18">
        <v>4236</v>
      </c>
      <c r="B4129" s="10" t="s">
        <v>9191</v>
      </c>
      <c r="C4129" s="10" t="s">
        <v>7744</v>
      </c>
      <c r="D4129" s="10" t="s">
        <v>41</v>
      </c>
      <c r="E4129" s="10" t="s">
        <v>16</v>
      </c>
      <c r="F4129" s="16">
        <v>30</v>
      </c>
      <c r="G4129" s="10" t="s">
        <v>9192</v>
      </c>
      <c r="H4129" s="10" t="s">
        <v>4856</v>
      </c>
      <c r="I4129" s="10" t="s">
        <v>32</v>
      </c>
      <c r="J4129" s="11">
        <v>43849</v>
      </c>
      <c r="K4129" s="16">
        <v>92</v>
      </c>
      <c r="L4129" s="10" t="s">
        <v>44</v>
      </c>
      <c r="M4129" s="10">
        <f t="shared" si="257"/>
        <v>2020</v>
      </c>
      <c r="N4129" s="10">
        <f t="shared" si="258"/>
        <v>1</v>
      </c>
      <c r="O4129" s="10" t="str">
        <f>VLOOKUP(L4129,'User input'!$D$6:$E$16,2,FALSE)</f>
        <v>Gigastuff</v>
      </c>
      <c r="P4129" s="10">
        <f>VLOOKUP(L4129,'User input'!$D$6:$G$16,3,FALSE)</f>
        <v>1.89</v>
      </c>
      <c r="Q4129" s="10">
        <f>VLOOKUP(L4129,'User input'!$D$6:$G$16,4,FALSE)</f>
        <v>18</v>
      </c>
      <c r="R4129" s="10">
        <f t="shared" si="259"/>
        <v>1656</v>
      </c>
      <c r="S4129" s="27">
        <f t="shared" si="256"/>
        <v>3129.8399999999997</v>
      </c>
      <c r="T4129" s="27">
        <f>IF(K4129&lt;'User input'!$I$9,'User input'!$J$8,IF(K4129&lt;'User input'!$I$10,'User input'!$J$9,IF(K4129&lt;'User input'!$I$11,'User input'!$J$10,'User input'!$J$11)))*S4129</f>
        <v>156.49199999999999</v>
      </c>
      <c r="U4129" s="27">
        <f>K4129*'User input'!$J$17+'User input'!$J$16</f>
        <v>0.5</v>
      </c>
    </row>
    <row r="4130" spans="1:21" x14ac:dyDescent="0.25">
      <c r="A4130" s="17">
        <v>4237</v>
      </c>
      <c r="B4130" s="6" t="s">
        <v>5425</v>
      </c>
      <c r="C4130" s="6" t="s">
        <v>1853</v>
      </c>
      <c r="D4130" s="6" t="s">
        <v>49</v>
      </c>
      <c r="E4130" s="6" t="s">
        <v>16</v>
      </c>
      <c r="F4130" s="15">
        <v>30</v>
      </c>
      <c r="G4130" s="6" t="s">
        <v>9193</v>
      </c>
      <c r="H4130" s="6" t="s">
        <v>6261</v>
      </c>
      <c r="I4130" s="6" t="s">
        <v>32</v>
      </c>
      <c r="J4130" s="7">
        <v>43820</v>
      </c>
      <c r="K4130" s="15">
        <v>82</v>
      </c>
      <c r="L4130" s="6" t="s">
        <v>20</v>
      </c>
      <c r="M4130" s="6">
        <f t="shared" si="257"/>
        <v>2019</v>
      </c>
      <c r="N4130" s="6">
        <f t="shared" si="258"/>
        <v>12</v>
      </c>
      <c r="O4130" s="6" t="str">
        <f>VLOOKUP(L4130,'User input'!$D$6:$E$16,2,FALSE)</f>
        <v>Hyperwotsit</v>
      </c>
      <c r="P4130" s="6">
        <f>VLOOKUP(L4130,'User input'!$D$6:$G$16,3,FALSE)</f>
        <v>2.0099999999999998</v>
      </c>
      <c r="Q4130" s="6">
        <f>VLOOKUP(L4130,'User input'!$D$6:$G$16,4,FALSE)</f>
        <v>20</v>
      </c>
      <c r="R4130" s="6">
        <f t="shared" si="259"/>
        <v>1640</v>
      </c>
      <c r="S4130" s="26">
        <f t="shared" si="256"/>
        <v>3296.3999999999996</v>
      </c>
      <c r="T4130" s="26">
        <f>IF(K4130&lt;'User input'!$I$9,'User input'!$J$8,IF(K4130&lt;'User input'!$I$10,'User input'!$J$9,IF(K4130&lt;'User input'!$I$11,'User input'!$J$10,'User input'!$J$11)))*S4130</f>
        <v>164.82</v>
      </c>
      <c r="U4130" s="26">
        <f>K4130*'User input'!$J$17+'User input'!$J$16</f>
        <v>0.5</v>
      </c>
    </row>
    <row r="4131" spans="1:21" x14ac:dyDescent="0.25">
      <c r="A4131" s="18">
        <v>4238</v>
      </c>
      <c r="B4131" s="10" t="s">
        <v>2030</v>
      </c>
      <c r="C4131" s="10" t="s">
        <v>9194</v>
      </c>
      <c r="D4131" s="10" t="s">
        <v>15</v>
      </c>
      <c r="E4131" s="10" t="s">
        <v>16</v>
      </c>
      <c r="F4131" s="16">
        <v>90</v>
      </c>
      <c r="G4131" s="10" t="s">
        <v>9195</v>
      </c>
      <c r="H4131" s="10" t="s">
        <v>5007</v>
      </c>
      <c r="I4131" s="10" t="s">
        <v>32</v>
      </c>
      <c r="J4131" s="11">
        <v>43960</v>
      </c>
      <c r="K4131" s="16">
        <v>9</v>
      </c>
      <c r="L4131" s="10" t="s">
        <v>68</v>
      </c>
      <c r="M4131" s="10">
        <f t="shared" si="257"/>
        <v>2020</v>
      </c>
      <c r="N4131" s="10">
        <f t="shared" si="258"/>
        <v>5</v>
      </c>
      <c r="O4131" s="10" t="str">
        <f>VLOOKUP(L4131,'User input'!$D$6:$E$16,2,FALSE)</f>
        <v>Megawidget M</v>
      </c>
      <c r="P4131" s="10">
        <f>VLOOKUP(L4131,'User input'!$D$6:$G$16,3,FALSE)</f>
        <v>1.29</v>
      </c>
      <c r="Q4131" s="10">
        <f>VLOOKUP(L4131,'User input'!$D$6:$G$16,4,FALSE)</f>
        <v>24</v>
      </c>
      <c r="R4131" s="10">
        <f t="shared" si="259"/>
        <v>216</v>
      </c>
      <c r="S4131" s="27">
        <f t="shared" si="256"/>
        <v>278.64</v>
      </c>
      <c r="T4131" s="27">
        <f>IF(K4131&lt;'User input'!$I$9,'User input'!$J$8,IF(K4131&lt;'User input'!$I$10,'User input'!$J$9,IF(K4131&lt;'User input'!$I$11,'User input'!$J$10,'User input'!$J$11)))*S4131</f>
        <v>0</v>
      </c>
      <c r="U4131" s="27">
        <f>K4131*'User input'!$J$17+'User input'!$J$16</f>
        <v>0.5</v>
      </c>
    </row>
    <row r="4132" spans="1:21" x14ac:dyDescent="0.25">
      <c r="A4132" s="17">
        <v>4239</v>
      </c>
      <c r="B4132" s="6" t="s">
        <v>2388</v>
      </c>
      <c r="C4132" s="6" t="s">
        <v>1942</v>
      </c>
      <c r="D4132" s="6" t="s">
        <v>28</v>
      </c>
      <c r="E4132" s="6" t="s">
        <v>29</v>
      </c>
      <c r="F4132" s="15">
        <v>30</v>
      </c>
      <c r="G4132" s="6" t="s">
        <v>9196</v>
      </c>
      <c r="H4132" s="6" t="s">
        <v>4778</v>
      </c>
      <c r="I4132" s="6" t="s">
        <v>32</v>
      </c>
      <c r="J4132" s="7">
        <v>44091</v>
      </c>
      <c r="K4132" s="15">
        <v>70</v>
      </c>
      <c r="L4132" s="6" t="s">
        <v>44</v>
      </c>
      <c r="M4132" s="6">
        <f t="shared" si="257"/>
        <v>2020</v>
      </c>
      <c r="N4132" s="6">
        <f t="shared" si="258"/>
        <v>9</v>
      </c>
      <c r="O4132" s="6" t="str">
        <f>VLOOKUP(L4132,'User input'!$D$6:$E$16,2,FALSE)</f>
        <v>Gigastuff</v>
      </c>
      <c r="P4132" s="6">
        <f>VLOOKUP(L4132,'User input'!$D$6:$G$16,3,FALSE)</f>
        <v>1.89</v>
      </c>
      <c r="Q4132" s="6">
        <f>VLOOKUP(L4132,'User input'!$D$6:$G$16,4,FALSE)</f>
        <v>18</v>
      </c>
      <c r="R4132" s="6">
        <f t="shared" si="259"/>
        <v>1260</v>
      </c>
      <c r="S4132" s="26">
        <f t="shared" si="256"/>
        <v>2381.4</v>
      </c>
      <c r="T4132" s="26">
        <f>IF(K4132&lt;'User input'!$I$9,'User input'!$J$8,IF(K4132&lt;'User input'!$I$10,'User input'!$J$9,IF(K4132&lt;'User input'!$I$11,'User input'!$J$10,'User input'!$J$11)))*S4132</f>
        <v>119.07000000000001</v>
      </c>
      <c r="U4132" s="26">
        <f>K4132*'User input'!$J$17+'User input'!$J$16</f>
        <v>0.5</v>
      </c>
    </row>
    <row r="4133" spans="1:21" x14ac:dyDescent="0.25">
      <c r="A4133" s="18">
        <v>4240</v>
      </c>
      <c r="B4133" s="10" t="s">
        <v>2721</v>
      </c>
      <c r="C4133" s="10" t="s">
        <v>2421</v>
      </c>
      <c r="D4133" s="10" t="s">
        <v>28</v>
      </c>
      <c r="E4133" s="10" t="s">
        <v>29</v>
      </c>
      <c r="F4133" s="16">
        <v>60</v>
      </c>
      <c r="G4133" s="10" t="s">
        <v>9197</v>
      </c>
      <c r="H4133" s="10" t="s">
        <v>8173</v>
      </c>
      <c r="I4133" s="10" t="s">
        <v>25</v>
      </c>
      <c r="J4133" s="11">
        <v>43934</v>
      </c>
      <c r="K4133" s="16">
        <v>31</v>
      </c>
      <c r="L4133" s="10" t="s">
        <v>62</v>
      </c>
      <c r="M4133" s="10">
        <f t="shared" si="257"/>
        <v>2020</v>
      </c>
      <c r="N4133" s="10">
        <f t="shared" si="258"/>
        <v>4</v>
      </c>
      <c r="O4133" s="10" t="str">
        <f>VLOOKUP(L4133,'User input'!$D$6:$E$16,2,FALSE)</f>
        <v>Ultrathing V4</v>
      </c>
      <c r="P4133" s="10">
        <f>VLOOKUP(L4133,'User input'!$D$6:$G$16,3,FALSE)</f>
        <v>3.99</v>
      </c>
      <c r="Q4133" s="10">
        <f>VLOOKUP(L4133,'User input'!$D$6:$G$16,4,FALSE)</f>
        <v>24</v>
      </c>
      <c r="R4133" s="10">
        <f t="shared" si="259"/>
        <v>744</v>
      </c>
      <c r="S4133" s="27">
        <f t="shared" si="256"/>
        <v>2968.56</v>
      </c>
      <c r="T4133" s="27">
        <f>IF(K4133&lt;'User input'!$I$9,'User input'!$J$8,IF(K4133&lt;'User input'!$I$10,'User input'!$J$9,IF(K4133&lt;'User input'!$I$11,'User input'!$J$10,'User input'!$J$11)))*S4133</f>
        <v>89.056799999999996</v>
      </c>
      <c r="U4133" s="27">
        <f>K4133*'User input'!$J$17+'User input'!$J$16</f>
        <v>0.5</v>
      </c>
    </row>
    <row r="4134" spans="1:21" x14ac:dyDescent="0.25">
      <c r="A4134" s="17">
        <v>4241</v>
      </c>
      <c r="B4134" s="6" t="s">
        <v>4126</v>
      </c>
      <c r="C4134" s="6" t="s">
        <v>2438</v>
      </c>
      <c r="D4134" s="6" t="s">
        <v>49</v>
      </c>
      <c r="E4134" s="6" t="s">
        <v>16</v>
      </c>
      <c r="F4134" s="15">
        <v>60</v>
      </c>
      <c r="G4134" s="6" t="s">
        <v>9198</v>
      </c>
      <c r="H4134" s="6" t="s">
        <v>1965</v>
      </c>
      <c r="I4134" s="6" t="s">
        <v>108</v>
      </c>
      <c r="J4134" s="7">
        <v>43657</v>
      </c>
      <c r="K4134" s="15">
        <v>45</v>
      </c>
      <c r="L4134" s="6" t="s">
        <v>157</v>
      </c>
      <c r="M4134" s="6">
        <f t="shared" si="257"/>
        <v>2019</v>
      </c>
      <c r="N4134" s="6">
        <f t="shared" si="258"/>
        <v>7</v>
      </c>
      <c r="O4134" s="6" t="str">
        <f>VLOOKUP(L4134,'User input'!$D$6:$E$16,2,FALSE)</f>
        <v>Ultrathing V3</v>
      </c>
      <c r="P4134" s="6">
        <f>VLOOKUP(L4134,'User input'!$D$6:$G$16,3,FALSE)</f>
        <v>3.39</v>
      </c>
      <c r="Q4134" s="6">
        <f>VLOOKUP(L4134,'User input'!$D$6:$G$16,4,FALSE)</f>
        <v>24</v>
      </c>
      <c r="R4134" s="6">
        <f t="shared" si="259"/>
        <v>1080</v>
      </c>
      <c r="S4134" s="26">
        <f t="shared" si="256"/>
        <v>3661.2000000000003</v>
      </c>
      <c r="T4134" s="26">
        <f>IF(K4134&lt;'User input'!$I$9,'User input'!$J$8,IF(K4134&lt;'User input'!$I$10,'User input'!$J$9,IF(K4134&lt;'User input'!$I$11,'User input'!$J$10,'User input'!$J$11)))*S4134</f>
        <v>109.836</v>
      </c>
      <c r="U4134" s="26">
        <f>K4134*'User input'!$J$17+'User input'!$J$16</f>
        <v>0.5</v>
      </c>
    </row>
    <row r="4135" spans="1:21" x14ac:dyDescent="0.25">
      <c r="A4135" s="18">
        <v>4242</v>
      </c>
      <c r="B4135" s="10" t="s">
        <v>612</v>
      </c>
      <c r="C4135" s="10" t="s">
        <v>4915</v>
      </c>
      <c r="D4135" s="10" t="s">
        <v>28</v>
      </c>
      <c r="E4135" s="10" t="s">
        <v>29</v>
      </c>
      <c r="F4135" s="16">
        <v>60</v>
      </c>
      <c r="G4135" s="10" t="s">
        <v>10427</v>
      </c>
      <c r="H4135" s="10" t="s">
        <v>1213</v>
      </c>
      <c r="I4135" s="10" t="s">
        <v>291</v>
      </c>
      <c r="J4135" s="11">
        <v>43685</v>
      </c>
      <c r="K4135" s="16">
        <v>56</v>
      </c>
      <c r="L4135" s="10" t="s">
        <v>68</v>
      </c>
      <c r="M4135" s="10">
        <f t="shared" si="257"/>
        <v>2019</v>
      </c>
      <c r="N4135" s="10">
        <f t="shared" si="258"/>
        <v>8</v>
      </c>
      <c r="O4135" s="10" t="str">
        <f>VLOOKUP(L4135,'User input'!$D$6:$E$16,2,FALSE)</f>
        <v>Megawidget M</v>
      </c>
      <c r="P4135" s="10">
        <f>VLOOKUP(L4135,'User input'!$D$6:$G$16,3,FALSE)</f>
        <v>1.29</v>
      </c>
      <c r="Q4135" s="10">
        <f>VLOOKUP(L4135,'User input'!$D$6:$G$16,4,FALSE)</f>
        <v>24</v>
      </c>
      <c r="R4135" s="10">
        <f t="shared" si="259"/>
        <v>1344</v>
      </c>
      <c r="S4135" s="27">
        <f t="shared" si="256"/>
        <v>1733.76</v>
      </c>
      <c r="T4135" s="27">
        <f>IF(K4135&lt;'User input'!$I$9,'User input'!$J$8,IF(K4135&lt;'User input'!$I$10,'User input'!$J$9,IF(K4135&lt;'User input'!$I$11,'User input'!$J$10,'User input'!$J$11)))*S4135</f>
        <v>86.688000000000002</v>
      </c>
      <c r="U4135" s="27">
        <f>K4135*'User input'!$J$17+'User input'!$J$16</f>
        <v>0.5</v>
      </c>
    </row>
    <row r="4136" spans="1:21" x14ac:dyDescent="0.25">
      <c r="A4136" s="17">
        <v>4243</v>
      </c>
      <c r="B4136" s="6" t="s">
        <v>4403</v>
      </c>
      <c r="C4136" s="6" t="s">
        <v>512</v>
      </c>
      <c r="D4136" s="6" t="s">
        <v>28</v>
      </c>
      <c r="E4136" s="6" t="s">
        <v>29</v>
      </c>
      <c r="F4136" s="15">
        <v>30</v>
      </c>
      <c r="G4136" s="6" t="s">
        <v>9200</v>
      </c>
      <c r="H4136" s="6" t="s">
        <v>3023</v>
      </c>
      <c r="I4136" s="6" t="s">
        <v>32</v>
      </c>
      <c r="J4136" s="7">
        <v>44073</v>
      </c>
      <c r="K4136" s="15">
        <v>26</v>
      </c>
      <c r="L4136" s="6" t="s">
        <v>99</v>
      </c>
      <c r="M4136" s="6">
        <f t="shared" si="257"/>
        <v>2020</v>
      </c>
      <c r="N4136" s="6">
        <f t="shared" si="258"/>
        <v>8</v>
      </c>
      <c r="O4136" s="6" t="str">
        <f>VLOOKUP(L4136,'User input'!$D$6:$E$16,2,FALSE)</f>
        <v>Superwossname</v>
      </c>
      <c r="P4136" s="6">
        <f>VLOOKUP(L4136,'User input'!$D$6:$G$16,3,FALSE)</f>
        <v>3.49</v>
      </c>
      <c r="Q4136" s="6">
        <f>VLOOKUP(L4136,'User input'!$D$6:$G$16,4,FALSE)</f>
        <v>20</v>
      </c>
      <c r="R4136" s="6">
        <f t="shared" si="259"/>
        <v>520</v>
      </c>
      <c r="S4136" s="26">
        <f t="shared" si="256"/>
        <v>1814.8000000000002</v>
      </c>
      <c r="T4136" s="26">
        <f>IF(K4136&lt;'User input'!$I$9,'User input'!$J$8,IF(K4136&lt;'User input'!$I$10,'User input'!$J$9,IF(K4136&lt;'User input'!$I$11,'User input'!$J$10,'User input'!$J$11)))*S4136</f>
        <v>54.444000000000003</v>
      </c>
      <c r="U4136" s="26">
        <f>K4136*'User input'!$J$17+'User input'!$J$16</f>
        <v>0.5</v>
      </c>
    </row>
    <row r="4137" spans="1:21" x14ac:dyDescent="0.25">
      <c r="A4137" s="17">
        <v>4245</v>
      </c>
      <c r="B4137" s="6" t="s">
        <v>4086</v>
      </c>
      <c r="C4137" s="6" t="s">
        <v>1336</v>
      </c>
      <c r="D4137" s="6" t="s">
        <v>28</v>
      </c>
      <c r="E4137" s="6" t="s">
        <v>29</v>
      </c>
      <c r="F4137" s="15">
        <v>90</v>
      </c>
      <c r="G4137" s="6" t="s">
        <v>9201</v>
      </c>
      <c r="H4137" s="6" t="s">
        <v>1185</v>
      </c>
      <c r="I4137" s="6" t="s">
        <v>171</v>
      </c>
      <c r="J4137" s="7">
        <v>44130</v>
      </c>
      <c r="K4137" s="15">
        <v>15</v>
      </c>
      <c r="L4137" s="6" t="s">
        <v>44</v>
      </c>
      <c r="M4137" s="6">
        <f t="shared" si="257"/>
        <v>2020</v>
      </c>
      <c r="N4137" s="6">
        <f t="shared" si="258"/>
        <v>10</v>
      </c>
      <c r="O4137" s="6" t="str">
        <f>VLOOKUP(L4137,'User input'!$D$6:$E$16,2,FALSE)</f>
        <v>Gigastuff</v>
      </c>
      <c r="P4137" s="6">
        <f>VLOOKUP(L4137,'User input'!$D$6:$G$16,3,FALSE)</f>
        <v>1.89</v>
      </c>
      <c r="Q4137" s="6">
        <f>VLOOKUP(L4137,'User input'!$D$6:$G$16,4,FALSE)</f>
        <v>18</v>
      </c>
      <c r="R4137" s="6">
        <f t="shared" si="259"/>
        <v>270</v>
      </c>
      <c r="S4137" s="26">
        <f t="shared" si="256"/>
        <v>510.29999999999995</v>
      </c>
      <c r="T4137" s="26">
        <f>IF(K4137&lt;'User input'!$I$9,'User input'!$J$8,IF(K4137&lt;'User input'!$I$10,'User input'!$J$9,IF(K4137&lt;'User input'!$I$11,'User input'!$J$10,'User input'!$J$11)))*S4137</f>
        <v>0</v>
      </c>
      <c r="U4137" s="26">
        <f>K4137*'User input'!$J$17+'User input'!$J$16</f>
        <v>0.5</v>
      </c>
    </row>
    <row r="4138" spans="1:21" x14ac:dyDescent="0.25">
      <c r="A4138" s="18">
        <v>4246</v>
      </c>
      <c r="B4138" s="10" t="s">
        <v>1220</v>
      </c>
      <c r="C4138" s="10" t="s">
        <v>1835</v>
      </c>
      <c r="D4138" s="10" t="s">
        <v>28</v>
      </c>
      <c r="E4138" s="10" t="s">
        <v>29</v>
      </c>
      <c r="F4138" s="16">
        <v>60</v>
      </c>
      <c r="G4138" s="10" t="s">
        <v>9202</v>
      </c>
      <c r="H4138" s="10" t="s">
        <v>5618</v>
      </c>
      <c r="I4138" s="10" t="s">
        <v>32</v>
      </c>
      <c r="J4138" s="11">
        <v>43676</v>
      </c>
      <c r="K4138" s="16">
        <v>50</v>
      </c>
      <c r="L4138" s="10" t="s">
        <v>44</v>
      </c>
      <c r="M4138" s="10">
        <f t="shared" si="257"/>
        <v>2019</v>
      </c>
      <c r="N4138" s="10">
        <f t="shared" si="258"/>
        <v>7</v>
      </c>
      <c r="O4138" s="10" t="str">
        <f>VLOOKUP(L4138,'User input'!$D$6:$E$16,2,FALSE)</f>
        <v>Gigastuff</v>
      </c>
      <c r="P4138" s="10">
        <f>VLOOKUP(L4138,'User input'!$D$6:$G$16,3,FALSE)</f>
        <v>1.89</v>
      </c>
      <c r="Q4138" s="10">
        <f>VLOOKUP(L4138,'User input'!$D$6:$G$16,4,FALSE)</f>
        <v>18</v>
      </c>
      <c r="R4138" s="10">
        <f t="shared" si="259"/>
        <v>900</v>
      </c>
      <c r="S4138" s="27">
        <f t="shared" si="256"/>
        <v>1701</v>
      </c>
      <c r="T4138" s="27">
        <f>IF(K4138&lt;'User input'!$I$9,'User input'!$J$8,IF(K4138&lt;'User input'!$I$10,'User input'!$J$9,IF(K4138&lt;'User input'!$I$11,'User input'!$J$10,'User input'!$J$11)))*S4138</f>
        <v>85.050000000000011</v>
      </c>
      <c r="U4138" s="27">
        <f>K4138*'User input'!$J$17+'User input'!$J$16</f>
        <v>0.5</v>
      </c>
    </row>
    <row r="4139" spans="1:21" x14ac:dyDescent="0.25">
      <c r="A4139" s="17">
        <v>4247</v>
      </c>
      <c r="B4139" s="6" t="s">
        <v>9203</v>
      </c>
      <c r="C4139" s="6" t="s">
        <v>9204</v>
      </c>
      <c r="D4139" s="6" t="s">
        <v>41</v>
      </c>
      <c r="E4139" s="6" t="s">
        <v>16</v>
      </c>
      <c r="F4139" s="15">
        <v>90</v>
      </c>
      <c r="G4139" s="6" t="s">
        <v>9205</v>
      </c>
      <c r="H4139" s="6" t="s">
        <v>2696</v>
      </c>
      <c r="I4139" s="6" t="s">
        <v>291</v>
      </c>
      <c r="J4139" s="7">
        <v>43621</v>
      </c>
      <c r="K4139" s="15">
        <v>48</v>
      </c>
      <c r="L4139" s="6" t="s">
        <v>99</v>
      </c>
      <c r="M4139" s="6">
        <f t="shared" si="257"/>
        <v>2019</v>
      </c>
      <c r="N4139" s="6">
        <f t="shared" si="258"/>
        <v>6</v>
      </c>
      <c r="O4139" s="6" t="str">
        <f>VLOOKUP(L4139,'User input'!$D$6:$E$16,2,FALSE)</f>
        <v>Superwossname</v>
      </c>
      <c r="P4139" s="6">
        <f>VLOOKUP(L4139,'User input'!$D$6:$G$16,3,FALSE)</f>
        <v>3.49</v>
      </c>
      <c r="Q4139" s="6">
        <f>VLOOKUP(L4139,'User input'!$D$6:$G$16,4,FALSE)</f>
        <v>20</v>
      </c>
      <c r="R4139" s="6">
        <f t="shared" si="259"/>
        <v>960</v>
      </c>
      <c r="S4139" s="26">
        <f t="shared" si="256"/>
        <v>3350.4</v>
      </c>
      <c r="T4139" s="26">
        <f>IF(K4139&lt;'User input'!$I$9,'User input'!$J$8,IF(K4139&lt;'User input'!$I$10,'User input'!$J$9,IF(K4139&lt;'User input'!$I$11,'User input'!$J$10,'User input'!$J$11)))*S4139</f>
        <v>100.512</v>
      </c>
      <c r="U4139" s="26">
        <f>K4139*'User input'!$J$17+'User input'!$J$16</f>
        <v>0.5</v>
      </c>
    </row>
    <row r="4140" spans="1:21" x14ac:dyDescent="0.25">
      <c r="A4140" s="18">
        <v>4248</v>
      </c>
      <c r="B4140" s="10" t="s">
        <v>9206</v>
      </c>
      <c r="C4140" s="10" t="s">
        <v>1566</v>
      </c>
      <c r="D4140" s="10" t="s">
        <v>15</v>
      </c>
      <c r="E4140" s="10" t="s">
        <v>16</v>
      </c>
      <c r="F4140" s="16">
        <v>90</v>
      </c>
      <c r="G4140" s="10" t="s">
        <v>9207</v>
      </c>
      <c r="H4140" s="10" t="s">
        <v>4864</v>
      </c>
      <c r="I4140" s="10" t="s">
        <v>144</v>
      </c>
      <c r="J4140" s="11">
        <v>43975</v>
      </c>
      <c r="K4140" s="16">
        <v>43</v>
      </c>
      <c r="L4140" s="10" t="s">
        <v>68</v>
      </c>
      <c r="M4140" s="10">
        <f t="shared" si="257"/>
        <v>2020</v>
      </c>
      <c r="N4140" s="10">
        <f t="shared" si="258"/>
        <v>5</v>
      </c>
      <c r="O4140" s="10" t="str">
        <f>VLOOKUP(L4140,'User input'!$D$6:$E$16,2,FALSE)</f>
        <v>Megawidget M</v>
      </c>
      <c r="P4140" s="10">
        <f>VLOOKUP(L4140,'User input'!$D$6:$G$16,3,FALSE)</f>
        <v>1.29</v>
      </c>
      <c r="Q4140" s="10">
        <f>VLOOKUP(L4140,'User input'!$D$6:$G$16,4,FALSE)</f>
        <v>24</v>
      </c>
      <c r="R4140" s="10">
        <f t="shared" si="259"/>
        <v>1032</v>
      </c>
      <c r="S4140" s="27">
        <f t="shared" si="256"/>
        <v>1331.28</v>
      </c>
      <c r="T4140" s="27">
        <f>IF(K4140&lt;'User input'!$I$9,'User input'!$J$8,IF(K4140&lt;'User input'!$I$10,'User input'!$J$9,IF(K4140&lt;'User input'!$I$11,'User input'!$J$10,'User input'!$J$11)))*S4140</f>
        <v>39.938399999999994</v>
      </c>
      <c r="U4140" s="27">
        <f>K4140*'User input'!$J$17+'User input'!$J$16</f>
        <v>0.5</v>
      </c>
    </row>
    <row r="4141" spans="1:21" x14ac:dyDescent="0.25">
      <c r="A4141" s="17">
        <v>4249</v>
      </c>
      <c r="B4141" s="6" t="s">
        <v>2733</v>
      </c>
      <c r="C4141" s="6" t="s">
        <v>2403</v>
      </c>
      <c r="D4141" s="6" t="s">
        <v>28</v>
      </c>
      <c r="E4141" s="6" t="s">
        <v>29</v>
      </c>
      <c r="F4141" s="15">
        <v>60</v>
      </c>
      <c r="G4141" s="6" t="s">
        <v>9208</v>
      </c>
      <c r="H4141" s="6" t="s">
        <v>1512</v>
      </c>
      <c r="I4141" s="6" t="s">
        <v>32</v>
      </c>
      <c r="J4141" s="7">
        <v>43673</v>
      </c>
      <c r="K4141" s="15">
        <v>48</v>
      </c>
      <c r="L4141" s="6" t="s">
        <v>68</v>
      </c>
      <c r="M4141" s="6">
        <f t="shared" si="257"/>
        <v>2019</v>
      </c>
      <c r="N4141" s="6">
        <f t="shared" si="258"/>
        <v>7</v>
      </c>
      <c r="O4141" s="6" t="str">
        <f>VLOOKUP(L4141,'User input'!$D$6:$E$16,2,FALSE)</f>
        <v>Megawidget M</v>
      </c>
      <c r="P4141" s="6">
        <f>VLOOKUP(L4141,'User input'!$D$6:$G$16,3,FALSE)</f>
        <v>1.29</v>
      </c>
      <c r="Q4141" s="6">
        <f>VLOOKUP(L4141,'User input'!$D$6:$G$16,4,FALSE)</f>
        <v>24</v>
      </c>
      <c r="R4141" s="6">
        <f t="shared" si="259"/>
        <v>1152</v>
      </c>
      <c r="S4141" s="26">
        <f t="shared" si="256"/>
        <v>1486.08</v>
      </c>
      <c r="T4141" s="26">
        <f>IF(K4141&lt;'User input'!$I$9,'User input'!$J$8,IF(K4141&lt;'User input'!$I$10,'User input'!$J$9,IF(K4141&lt;'User input'!$I$11,'User input'!$J$10,'User input'!$J$11)))*S4141</f>
        <v>44.582399999999993</v>
      </c>
      <c r="U4141" s="26">
        <f>K4141*'User input'!$J$17+'User input'!$J$16</f>
        <v>0.5</v>
      </c>
    </row>
    <row r="4142" spans="1:21" x14ac:dyDescent="0.25">
      <c r="A4142" s="18">
        <v>4250</v>
      </c>
      <c r="B4142" s="10" t="s">
        <v>9209</v>
      </c>
      <c r="C4142" s="10" t="s">
        <v>1754</v>
      </c>
      <c r="D4142" s="10" t="s">
        <v>15</v>
      </c>
      <c r="E4142" s="10" t="s">
        <v>16</v>
      </c>
      <c r="F4142" s="16">
        <v>30</v>
      </c>
      <c r="G4142" s="10" t="s">
        <v>9210</v>
      </c>
      <c r="H4142" s="10" t="s">
        <v>7904</v>
      </c>
      <c r="I4142" s="10" t="s">
        <v>32</v>
      </c>
      <c r="J4142" s="11">
        <v>43605</v>
      </c>
      <c r="K4142" s="16">
        <v>77</v>
      </c>
      <c r="L4142" s="10" t="s">
        <v>78</v>
      </c>
      <c r="M4142" s="10">
        <f t="shared" si="257"/>
        <v>2019</v>
      </c>
      <c r="N4142" s="10">
        <f t="shared" si="258"/>
        <v>5</v>
      </c>
      <c r="O4142" s="10" t="str">
        <f>VLOOKUP(L4142,'User input'!$D$6:$E$16,2,FALSE)</f>
        <v>Ultrathing V2</v>
      </c>
      <c r="P4142" s="10">
        <f>VLOOKUP(L4142,'User input'!$D$6:$G$16,3,FALSE)</f>
        <v>2.95</v>
      </c>
      <c r="Q4142" s="10">
        <f>VLOOKUP(L4142,'User input'!$D$6:$G$16,4,FALSE)</f>
        <v>20</v>
      </c>
      <c r="R4142" s="10">
        <f t="shared" si="259"/>
        <v>1540</v>
      </c>
      <c r="S4142" s="27">
        <f t="shared" si="256"/>
        <v>4543</v>
      </c>
      <c r="T4142" s="27">
        <f>IF(K4142&lt;'User input'!$I$9,'User input'!$J$8,IF(K4142&lt;'User input'!$I$10,'User input'!$J$9,IF(K4142&lt;'User input'!$I$11,'User input'!$J$10,'User input'!$J$11)))*S4142</f>
        <v>227.15</v>
      </c>
      <c r="U4142" s="27">
        <f>K4142*'User input'!$J$17+'User input'!$J$16</f>
        <v>0.5</v>
      </c>
    </row>
    <row r="4143" spans="1:21" x14ac:dyDescent="0.25">
      <c r="A4143" s="17">
        <v>4251</v>
      </c>
      <c r="B4143" s="6" t="s">
        <v>9211</v>
      </c>
      <c r="C4143" s="6" t="s">
        <v>4223</v>
      </c>
      <c r="D4143" s="6" t="s">
        <v>15</v>
      </c>
      <c r="E4143" s="6" t="s">
        <v>16</v>
      </c>
      <c r="F4143" s="15">
        <v>30</v>
      </c>
      <c r="G4143" s="6" t="s">
        <v>9212</v>
      </c>
      <c r="H4143" s="6" t="s">
        <v>2886</v>
      </c>
      <c r="I4143" s="6" t="s">
        <v>108</v>
      </c>
      <c r="J4143" s="7">
        <v>44428</v>
      </c>
      <c r="K4143" s="15">
        <v>62</v>
      </c>
      <c r="L4143" s="6" t="s">
        <v>78</v>
      </c>
      <c r="M4143" s="6">
        <f t="shared" si="257"/>
        <v>2021</v>
      </c>
      <c r="N4143" s="6">
        <f t="shared" si="258"/>
        <v>8</v>
      </c>
      <c r="O4143" s="6" t="str">
        <f>VLOOKUP(L4143,'User input'!$D$6:$E$16,2,FALSE)</f>
        <v>Ultrathing V2</v>
      </c>
      <c r="P4143" s="6">
        <f>VLOOKUP(L4143,'User input'!$D$6:$G$16,3,FALSE)</f>
        <v>2.95</v>
      </c>
      <c r="Q4143" s="6">
        <f>VLOOKUP(L4143,'User input'!$D$6:$G$16,4,FALSE)</f>
        <v>20</v>
      </c>
      <c r="R4143" s="6">
        <f t="shared" si="259"/>
        <v>1240</v>
      </c>
      <c r="S4143" s="26">
        <f t="shared" si="256"/>
        <v>3658</v>
      </c>
      <c r="T4143" s="26">
        <f>IF(K4143&lt;'User input'!$I$9,'User input'!$J$8,IF(K4143&lt;'User input'!$I$10,'User input'!$J$9,IF(K4143&lt;'User input'!$I$11,'User input'!$J$10,'User input'!$J$11)))*S4143</f>
        <v>182.9</v>
      </c>
      <c r="U4143" s="26">
        <f>K4143*'User input'!$J$17+'User input'!$J$16</f>
        <v>0.5</v>
      </c>
    </row>
    <row r="4144" spans="1:21" x14ac:dyDescent="0.25">
      <c r="A4144" s="18">
        <v>4252</v>
      </c>
      <c r="B4144" s="10" t="s">
        <v>500</v>
      </c>
      <c r="C4144" s="10" t="s">
        <v>9088</v>
      </c>
      <c r="D4144" s="10" t="s">
        <v>28</v>
      </c>
      <c r="E4144" s="10" t="s">
        <v>29</v>
      </c>
      <c r="F4144" s="16">
        <v>30</v>
      </c>
      <c r="G4144" s="10" t="s">
        <v>9213</v>
      </c>
      <c r="H4144" s="10" t="s">
        <v>1715</v>
      </c>
      <c r="I4144" s="10" t="s">
        <v>171</v>
      </c>
      <c r="J4144" s="11">
        <v>44274</v>
      </c>
      <c r="K4144" s="16">
        <v>11</v>
      </c>
      <c r="L4144" s="10" t="s">
        <v>99</v>
      </c>
      <c r="M4144" s="10">
        <f t="shared" si="257"/>
        <v>2021</v>
      </c>
      <c r="N4144" s="10">
        <f t="shared" si="258"/>
        <v>3</v>
      </c>
      <c r="O4144" s="10" t="str">
        <f>VLOOKUP(L4144,'User input'!$D$6:$E$16,2,FALSE)</f>
        <v>Superwossname</v>
      </c>
      <c r="P4144" s="10">
        <f>VLOOKUP(L4144,'User input'!$D$6:$G$16,3,FALSE)</f>
        <v>3.49</v>
      </c>
      <c r="Q4144" s="10">
        <f>VLOOKUP(L4144,'User input'!$D$6:$G$16,4,FALSE)</f>
        <v>20</v>
      </c>
      <c r="R4144" s="10">
        <f t="shared" si="259"/>
        <v>220</v>
      </c>
      <c r="S4144" s="27">
        <f t="shared" si="256"/>
        <v>767.80000000000007</v>
      </c>
      <c r="T4144" s="27">
        <f>IF(K4144&lt;'User input'!$I$9,'User input'!$J$8,IF(K4144&lt;'User input'!$I$10,'User input'!$J$9,IF(K4144&lt;'User input'!$I$11,'User input'!$J$10,'User input'!$J$11)))*S4144</f>
        <v>0</v>
      </c>
      <c r="U4144" s="27">
        <f>K4144*'User input'!$J$17+'User input'!$J$16</f>
        <v>0.5</v>
      </c>
    </row>
    <row r="4145" spans="1:21" x14ac:dyDescent="0.25">
      <c r="A4145" s="17">
        <v>4253</v>
      </c>
      <c r="B4145" s="6" t="s">
        <v>9214</v>
      </c>
      <c r="C4145" s="6" t="s">
        <v>6863</v>
      </c>
      <c r="D4145" s="6" t="s">
        <v>15</v>
      </c>
      <c r="E4145" s="6" t="s">
        <v>16</v>
      </c>
      <c r="F4145" s="15">
        <v>90</v>
      </c>
      <c r="G4145" s="6" t="s">
        <v>9215</v>
      </c>
      <c r="H4145" s="6" t="s">
        <v>896</v>
      </c>
      <c r="I4145" s="6" t="s">
        <v>144</v>
      </c>
      <c r="J4145" s="7">
        <v>44070</v>
      </c>
      <c r="K4145" s="15">
        <v>54</v>
      </c>
      <c r="L4145" s="6" t="s">
        <v>157</v>
      </c>
      <c r="M4145" s="6">
        <f t="shared" si="257"/>
        <v>2020</v>
      </c>
      <c r="N4145" s="6">
        <f t="shared" si="258"/>
        <v>8</v>
      </c>
      <c r="O4145" s="6" t="str">
        <f>VLOOKUP(L4145,'User input'!$D$6:$E$16,2,FALSE)</f>
        <v>Ultrathing V3</v>
      </c>
      <c r="P4145" s="6">
        <f>VLOOKUP(L4145,'User input'!$D$6:$G$16,3,FALSE)</f>
        <v>3.39</v>
      </c>
      <c r="Q4145" s="6">
        <f>VLOOKUP(L4145,'User input'!$D$6:$G$16,4,FALSE)</f>
        <v>24</v>
      </c>
      <c r="R4145" s="6">
        <f t="shared" si="259"/>
        <v>1296</v>
      </c>
      <c r="S4145" s="26">
        <f t="shared" si="256"/>
        <v>4393.4400000000005</v>
      </c>
      <c r="T4145" s="26">
        <f>IF(K4145&lt;'User input'!$I$9,'User input'!$J$8,IF(K4145&lt;'User input'!$I$10,'User input'!$J$9,IF(K4145&lt;'User input'!$I$11,'User input'!$J$10,'User input'!$J$11)))*S4145</f>
        <v>219.67200000000003</v>
      </c>
      <c r="U4145" s="26">
        <f>K4145*'User input'!$J$17+'User input'!$J$16</f>
        <v>0.5</v>
      </c>
    </row>
    <row r="4146" spans="1:21" x14ac:dyDescent="0.25">
      <c r="A4146" s="18">
        <v>4254</v>
      </c>
      <c r="B4146" s="10" t="s">
        <v>2121</v>
      </c>
      <c r="C4146" s="10" t="s">
        <v>2895</v>
      </c>
      <c r="D4146" s="10" t="s">
        <v>49</v>
      </c>
      <c r="E4146" s="10" t="s">
        <v>16</v>
      </c>
      <c r="F4146" s="16">
        <v>30</v>
      </c>
      <c r="G4146" s="10" t="s">
        <v>9216</v>
      </c>
      <c r="H4146" s="10" t="s">
        <v>6038</v>
      </c>
      <c r="I4146" s="10" t="s">
        <v>32</v>
      </c>
      <c r="J4146" s="11">
        <v>43897</v>
      </c>
      <c r="K4146" s="16">
        <v>9</v>
      </c>
      <c r="L4146" s="10" t="s">
        <v>33</v>
      </c>
      <c r="M4146" s="10">
        <f t="shared" si="257"/>
        <v>2020</v>
      </c>
      <c r="N4146" s="10">
        <f t="shared" si="258"/>
        <v>3</v>
      </c>
      <c r="O4146" s="10" t="str">
        <f>VLOOKUP(L4146,'User input'!$D$6:$E$16,2,FALSE)</f>
        <v>Megawidget L</v>
      </c>
      <c r="P4146" s="10">
        <f>VLOOKUP(L4146,'User input'!$D$6:$G$16,3,FALSE)</f>
        <v>1.79</v>
      </c>
      <c r="Q4146" s="10">
        <f>VLOOKUP(L4146,'User input'!$D$6:$G$16,4,FALSE)</f>
        <v>24</v>
      </c>
      <c r="R4146" s="10">
        <f t="shared" si="259"/>
        <v>216</v>
      </c>
      <c r="S4146" s="27">
        <f t="shared" si="256"/>
        <v>386.64</v>
      </c>
      <c r="T4146" s="27">
        <f>IF(K4146&lt;'User input'!$I$9,'User input'!$J$8,IF(K4146&lt;'User input'!$I$10,'User input'!$J$9,IF(K4146&lt;'User input'!$I$11,'User input'!$J$10,'User input'!$J$11)))*S4146</f>
        <v>0</v>
      </c>
      <c r="U4146" s="27">
        <f>K4146*'User input'!$J$17+'User input'!$J$16</f>
        <v>0.5</v>
      </c>
    </row>
    <row r="4147" spans="1:21" x14ac:dyDescent="0.25">
      <c r="A4147" s="17">
        <v>4255</v>
      </c>
      <c r="B4147" s="6" t="s">
        <v>9217</v>
      </c>
      <c r="C4147" s="6" t="s">
        <v>2144</v>
      </c>
      <c r="D4147" s="6" t="s">
        <v>49</v>
      </c>
      <c r="E4147" s="6" t="s">
        <v>16</v>
      </c>
      <c r="F4147" s="15">
        <v>60</v>
      </c>
      <c r="G4147" s="6" t="s">
        <v>9218</v>
      </c>
      <c r="H4147" s="6" t="s">
        <v>1159</v>
      </c>
      <c r="I4147" s="6" t="s">
        <v>87</v>
      </c>
      <c r="J4147" s="7">
        <v>44516</v>
      </c>
      <c r="K4147" s="15">
        <v>71</v>
      </c>
      <c r="L4147" s="6" t="s">
        <v>39</v>
      </c>
      <c r="M4147" s="6">
        <f t="shared" si="257"/>
        <v>2021</v>
      </c>
      <c r="N4147" s="6">
        <f t="shared" si="258"/>
        <v>11</v>
      </c>
      <c r="O4147" s="6" t="str">
        <f>VLOOKUP(L4147,'User input'!$D$6:$E$16,2,FALSE)</f>
        <v>Ultrathing V1</v>
      </c>
      <c r="P4147" s="6">
        <f>VLOOKUP(L4147,'User input'!$D$6:$G$16,3,FALSE)</f>
        <v>1.79</v>
      </c>
      <c r="Q4147" s="6">
        <f>VLOOKUP(L4147,'User input'!$D$6:$G$16,4,FALSE)</f>
        <v>17</v>
      </c>
      <c r="R4147" s="6">
        <f t="shared" si="259"/>
        <v>1207</v>
      </c>
      <c r="S4147" s="26">
        <f t="shared" si="256"/>
        <v>2160.5300000000002</v>
      </c>
      <c r="T4147" s="26">
        <f>IF(K4147&lt;'User input'!$I$9,'User input'!$J$8,IF(K4147&lt;'User input'!$I$10,'User input'!$J$9,IF(K4147&lt;'User input'!$I$11,'User input'!$J$10,'User input'!$J$11)))*S4147</f>
        <v>108.02650000000001</v>
      </c>
      <c r="U4147" s="26">
        <f>K4147*'User input'!$J$17+'User input'!$J$16</f>
        <v>0.5</v>
      </c>
    </row>
    <row r="4148" spans="1:21" x14ac:dyDescent="0.25">
      <c r="A4148" s="18">
        <v>4256</v>
      </c>
      <c r="B4148" s="10" t="s">
        <v>9219</v>
      </c>
      <c r="C4148" s="10" t="s">
        <v>874</v>
      </c>
      <c r="D4148" s="10" t="s">
        <v>15</v>
      </c>
      <c r="E4148" s="10" t="s">
        <v>16</v>
      </c>
      <c r="F4148" s="16">
        <v>30</v>
      </c>
      <c r="G4148" s="10" t="s">
        <v>9220</v>
      </c>
      <c r="H4148" s="10" t="s">
        <v>9160</v>
      </c>
      <c r="I4148" s="10" t="s">
        <v>32</v>
      </c>
      <c r="J4148" s="11">
        <v>43734</v>
      </c>
      <c r="K4148" s="16">
        <v>23</v>
      </c>
      <c r="L4148" s="10" t="s">
        <v>78</v>
      </c>
      <c r="M4148" s="10">
        <f t="shared" si="257"/>
        <v>2019</v>
      </c>
      <c r="N4148" s="10">
        <f t="shared" si="258"/>
        <v>9</v>
      </c>
      <c r="O4148" s="10" t="str">
        <f>VLOOKUP(L4148,'User input'!$D$6:$E$16,2,FALSE)</f>
        <v>Ultrathing V2</v>
      </c>
      <c r="P4148" s="10">
        <f>VLOOKUP(L4148,'User input'!$D$6:$G$16,3,FALSE)</f>
        <v>2.95</v>
      </c>
      <c r="Q4148" s="10">
        <f>VLOOKUP(L4148,'User input'!$D$6:$G$16,4,FALSE)</f>
        <v>20</v>
      </c>
      <c r="R4148" s="10">
        <f t="shared" si="259"/>
        <v>460</v>
      </c>
      <c r="S4148" s="27">
        <f t="shared" si="256"/>
        <v>1357</v>
      </c>
      <c r="T4148" s="27">
        <f>IF(K4148&lt;'User input'!$I$9,'User input'!$J$8,IF(K4148&lt;'User input'!$I$10,'User input'!$J$9,IF(K4148&lt;'User input'!$I$11,'User input'!$J$10,'User input'!$J$11)))*S4148</f>
        <v>40.71</v>
      </c>
      <c r="U4148" s="27">
        <f>K4148*'User input'!$J$17+'User input'!$J$16</f>
        <v>0.5</v>
      </c>
    </row>
    <row r="4149" spans="1:21" x14ac:dyDescent="0.25">
      <c r="A4149" s="17">
        <v>4257</v>
      </c>
      <c r="B4149" s="6" t="s">
        <v>9221</v>
      </c>
      <c r="C4149" s="6" t="s">
        <v>4005</v>
      </c>
      <c r="D4149" s="6" t="s">
        <v>15</v>
      </c>
      <c r="E4149" s="6" t="s">
        <v>16</v>
      </c>
      <c r="F4149" s="15">
        <v>30</v>
      </c>
      <c r="G4149" s="6" t="s">
        <v>9222</v>
      </c>
      <c r="H4149" s="6" t="s">
        <v>1715</v>
      </c>
      <c r="I4149" s="6" t="s">
        <v>171</v>
      </c>
      <c r="J4149" s="7">
        <v>43580</v>
      </c>
      <c r="K4149" s="15">
        <v>66</v>
      </c>
      <c r="L4149" s="6" t="s">
        <v>52</v>
      </c>
      <c r="M4149" s="6">
        <f t="shared" si="257"/>
        <v>2019</v>
      </c>
      <c r="N4149" s="6">
        <f t="shared" si="258"/>
        <v>4</v>
      </c>
      <c r="O4149" s="6" t="str">
        <f>VLOOKUP(L4149,'User input'!$D$6:$E$16,2,FALSE)</f>
        <v>Megawidget S</v>
      </c>
      <c r="P4149" s="6">
        <f>VLOOKUP(L4149,'User input'!$D$6:$G$16,3,FALSE)</f>
        <v>0.69</v>
      </c>
      <c r="Q4149" s="6">
        <f>VLOOKUP(L4149,'User input'!$D$6:$G$16,4,FALSE)</f>
        <v>24</v>
      </c>
      <c r="R4149" s="6">
        <f t="shared" si="259"/>
        <v>1584</v>
      </c>
      <c r="S4149" s="26">
        <f t="shared" si="256"/>
        <v>1092.9599999999998</v>
      </c>
      <c r="T4149" s="26">
        <f>IF(K4149&lt;'User input'!$I$9,'User input'!$J$8,IF(K4149&lt;'User input'!$I$10,'User input'!$J$9,IF(K4149&lt;'User input'!$I$11,'User input'!$J$10,'User input'!$J$11)))*S4149</f>
        <v>54.647999999999996</v>
      </c>
      <c r="U4149" s="26">
        <f>K4149*'User input'!$J$17+'User input'!$J$16</f>
        <v>0.5</v>
      </c>
    </row>
    <row r="4150" spans="1:21" x14ac:dyDescent="0.25">
      <c r="A4150" s="18">
        <v>4258</v>
      </c>
      <c r="B4150" s="10" t="s">
        <v>8625</v>
      </c>
      <c r="C4150" s="10" t="s">
        <v>4599</v>
      </c>
      <c r="D4150" s="10" t="s">
        <v>15</v>
      </c>
      <c r="E4150" s="10" t="s">
        <v>16</v>
      </c>
      <c r="F4150" s="16">
        <v>30</v>
      </c>
      <c r="G4150" s="10" t="s">
        <v>9223</v>
      </c>
      <c r="H4150" s="10" t="s">
        <v>1856</v>
      </c>
      <c r="I4150" s="10" t="s">
        <v>291</v>
      </c>
      <c r="J4150" s="11">
        <v>44486</v>
      </c>
      <c r="K4150" s="16">
        <v>7</v>
      </c>
      <c r="L4150" s="10" t="s">
        <v>44</v>
      </c>
      <c r="M4150" s="10">
        <f t="shared" si="257"/>
        <v>2021</v>
      </c>
      <c r="N4150" s="10">
        <f t="shared" si="258"/>
        <v>10</v>
      </c>
      <c r="O4150" s="10" t="str">
        <f>VLOOKUP(L4150,'User input'!$D$6:$E$16,2,FALSE)</f>
        <v>Gigastuff</v>
      </c>
      <c r="P4150" s="10">
        <f>VLOOKUP(L4150,'User input'!$D$6:$G$16,3,FALSE)</f>
        <v>1.89</v>
      </c>
      <c r="Q4150" s="10">
        <f>VLOOKUP(L4150,'User input'!$D$6:$G$16,4,FALSE)</f>
        <v>18</v>
      </c>
      <c r="R4150" s="10">
        <f t="shared" si="259"/>
        <v>126</v>
      </c>
      <c r="S4150" s="27">
        <f t="shared" si="256"/>
        <v>238.14</v>
      </c>
      <c r="T4150" s="27">
        <f>IF(K4150&lt;'User input'!$I$9,'User input'!$J$8,IF(K4150&lt;'User input'!$I$10,'User input'!$J$9,IF(K4150&lt;'User input'!$I$11,'User input'!$J$10,'User input'!$J$11)))*S4150</f>
        <v>0</v>
      </c>
      <c r="U4150" s="27">
        <f>K4150*'User input'!$J$17+'User input'!$J$16</f>
        <v>0.5</v>
      </c>
    </row>
    <row r="4151" spans="1:21" x14ac:dyDescent="0.25">
      <c r="A4151" s="17">
        <v>4259</v>
      </c>
      <c r="B4151" s="6" t="s">
        <v>9224</v>
      </c>
      <c r="C4151" s="6" t="s">
        <v>7072</v>
      </c>
      <c r="D4151" s="6" t="s">
        <v>49</v>
      </c>
      <c r="E4151" s="6" t="s">
        <v>16</v>
      </c>
      <c r="F4151" s="15">
        <v>30</v>
      </c>
      <c r="G4151" s="6" t="s">
        <v>9225</v>
      </c>
      <c r="H4151" s="6" t="s">
        <v>233</v>
      </c>
      <c r="I4151" s="6" t="s">
        <v>144</v>
      </c>
      <c r="J4151" s="7">
        <v>43722</v>
      </c>
      <c r="K4151" s="15">
        <v>28</v>
      </c>
      <c r="L4151" s="6" t="s">
        <v>20</v>
      </c>
      <c r="M4151" s="6">
        <f t="shared" si="257"/>
        <v>2019</v>
      </c>
      <c r="N4151" s="6">
        <f t="shared" si="258"/>
        <v>9</v>
      </c>
      <c r="O4151" s="6" t="str">
        <f>VLOOKUP(L4151,'User input'!$D$6:$E$16,2,FALSE)</f>
        <v>Hyperwotsit</v>
      </c>
      <c r="P4151" s="6">
        <f>VLOOKUP(L4151,'User input'!$D$6:$G$16,3,FALSE)</f>
        <v>2.0099999999999998</v>
      </c>
      <c r="Q4151" s="6">
        <f>VLOOKUP(L4151,'User input'!$D$6:$G$16,4,FALSE)</f>
        <v>20</v>
      </c>
      <c r="R4151" s="6">
        <f t="shared" si="259"/>
        <v>560</v>
      </c>
      <c r="S4151" s="26">
        <f t="shared" si="256"/>
        <v>1125.5999999999999</v>
      </c>
      <c r="T4151" s="26">
        <f>IF(K4151&lt;'User input'!$I$9,'User input'!$J$8,IF(K4151&lt;'User input'!$I$10,'User input'!$J$9,IF(K4151&lt;'User input'!$I$11,'User input'!$J$10,'User input'!$J$11)))*S4151</f>
        <v>33.767999999999994</v>
      </c>
      <c r="U4151" s="26">
        <f>K4151*'User input'!$J$17+'User input'!$J$16</f>
        <v>0.5</v>
      </c>
    </row>
    <row r="4152" spans="1:21" x14ac:dyDescent="0.25">
      <c r="A4152" s="18">
        <v>4260</v>
      </c>
      <c r="B4152" s="10" t="s">
        <v>6888</v>
      </c>
      <c r="C4152" s="10" t="s">
        <v>1578</v>
      </c>
      <c r="D4152" s="10" t="s">
        <v>617</v>
      </c>
      <c r="E4152" s="10" t="s">
        <v>29</v>
      </c>
      <c r="F4152" s="16">
        <v>90</v>
      </c>
      <c r="G4152" s="10" t="s">
        <v>9225</v>
      </c>
      <c r="H4152" s="10" t="s">
        <v>2526</v>
      </c>
      <c r="I4152" s="10" t="s">
        <v>122</v>
      </c>
      <c r="J4152" s="11">
        <v>44557</v>
      </c>
      <c r="K4152" s="16">
        <v>35</v>
      </c>
      <c r="L4152" s="10" t="s">
        <v>78</v>
      </c>
      <c r="M4152" s="10">
        <f t="shared" si="257"/>
        <v>2021</v>
      </c>
      <c r="N4152" s="10">
        <f t="shared" si="258"/>
        <v>12</v>
      </c>
      <c r="O4152" s="10" t="str">
        <f>VLOOKUP(L4152,'User input'!$D$6:$E$16,2,FALSE)</f>
        <v>Ultrathing V2</v>
      </c>
      <c r="P4152" s="10">
        <f>VLOOKUP(L4152,'User input'!$D$6:$G$16,3,FALSE)</f>
        <v>2.95</v>
      </c>
      <c r="Q4152" s="10">
        <f>VLOOKUP(L4152,'User input'!$D$6:$G$16,4,FALSE)</f>
        <v>20</v>
      </c>
      <c r="R4152" s="10">
        <f t="shared" si="259"/>
        <v>700</v>
      </c>
      <c r="S4152" s="27">
        <f t="shared" si="256"/>
        <v>2065</v>
      </c>
      <c r="T4152" s="27">
        <f>IF(K4152&lt;'User input'!$I$9,'User input'!$J$8,IF(K4152&lt;'User input'!$I$10,'User input'!$J$9,IF(K4152&lt;'User input'!$I$11,'User input'!$J$10,'User input'!$J$11)))*S4152</f>
        <v>61.949999999999996</v>
      </c>
      <c r="U4152" s="27">
        <f>K4152*'User input'!$J$17+'User input'!$J$16</f>
        <v>0.5</v>
      </c>
    </row>
    <row r="4153" spans="1:21" x14ac:dyDescent="0.25">
      <c r="A4153" s="17">
        <v>4261</v>
      </c>
      <c r="B4153" s="6" t="s">
        <v>9226</v>
      </c>
      <c r="C4153" s="6" t="s">
        <v>5707</v>
      </c>
      <c r="D4153" s="6" t="s">
        <v>41</v>
      </c>
      <c r="E4153" s="6" t="s">
        <v>16</v>
      </c>
      <c r="F4153" s="15">
        <v>60</v>
      </c>
      <c r="G4153" s="6" t="s">
        <v>9227</v>
      </c>
      <c r="H4153" s="6" t="s">
        <v>980</v>
      </c>
      <c r="I4153" s="6" t="s">
        <v>38</v>
      </c>
      <c r="J4153" s="7">
        <v>43649</v>
      </c>
      <c r="K4153" s="15">
        <v>74</v>
      </c>
      <c r="L4153" s="6" t="s">
        <v>68</v>
      </c>
      <c r="M4153" s="6">
        <f t="shared" si="257"/>
        <v>2019</v>
      </c>
      <c r="N4153" s="6">
        <f t="shared" si="258"/>
        <v>7</v>
      </c>
      <c r="O4153" s="6" t="str">
        <f>VLOOKUP(L4153,'User input'!$D$6:$E$16,2,FALSE)</f>
        <v>Megawidget M</v>
      </c>
      <c r="P4153" s="6">
        <f>VLOOKUP(L4153,'User input'!$D$6:$G$16,3,FALSE)</f>
        <v>1.29</v>
      </c>
      <c r="Q4153" s="6">
        <f>VLOOKUP(L4153,'User input'!$D$6:$G$16,4,FALSE)</f>
        <v>24</v>
      </c>
      <c r="R4153" s="6">
        <f t="shared" si="259"/>
        <v>1776</v>
      </c>
      <c r="S4153" s="26">
        <f t="shared" si="256"/>
        <v>2291.04</v>
      </c>
      <c r="T4153" s="26">
        <f>IF(K4153&lt;'User input'!$I$9,'User input'!$J$8,IF(K4153&lt;'User input'!$I$10,'User input'!$J$9,IF(K4153&lt;'User input'!$I$11,'User input'!$J$10,'User input'!$J$11)))*S4153</f>
        <v>114.55200000000001</v>
      </c>
      <c r="U4153" s="26">
        <f>K4153*'User input'!$J$17+'User input'!$J$16</f>
        <v>0.5</v>
      </c>
    </row>
    <row r="4154" spans="1:21" x14ac:dyDescent="0.25">
      <c r="A4154" s="18">
        <v>4262</v>
      </c>
      <c r="B4154" s="10" t="s">
        <v>9228</v>
      </c>
      <c r="C4154" s="10" t="s">
        <v>9229</v>
      </c>
      <c r="D4154" s="10" t="s">
        <v>15</v>
      </c>
      <c r="E4154" s="10" t="s">
        <v>16</v>
      </c>
      <c r="F4154" s="16">
        <v>30</v>
      </c>
      <c r="G4154" s="10" t="s">
        <v>9227</v>
      </c>
      <c r="H4154" s="10" t="s">
        <v>9230</v>
      </c>
      <c r="I4154" s="10" t="s">
        <v>32</v>
      </c>
      <c r="J4154" s="11">
        <v>43967</v>
      </c>
      <c r="K4154" s="16">
        <v>60</v>
      </c>
      <c r="L4154" s="10" t="s">
        <v>44</v>
      </c>
      <c r="M4154" s="10">
        <f t="shared" si="257"/>
        <v>2020</v>
      </c>
      <c r="N4154" s="10">
        <f t="shared" si="258"/>
        <v>5</v>
      </c>
      <c r="O4154" s="10" t="str">
        <f>VLOOKUP(L4154,'User input'!$D$6:$E$16,2,FALSE)</f>
        <v>Gigastuff</v>
      </c>
      <c r="P4154" s="10">
        <f>VLOOKUP(L4154,'User input'!$D$6:$G$16,3,FALSE)</f>
        <v>1.89</v>
      </c>
      <c r="Q4154" s="10">
        <f>VLOOKUP(L4154,'User input'!$D$6:$G$16,4,FALSE)</f>
        <v>18</v>
      </c>
      <c r="R4154" s="10">
        <f t="shared" si="259"/>
        <v>1080</v>
      </c>
      <c r="S4154" s="27">
        <f t="shared" si="256"/>
        <v>2041.1999999999998</v>
      </c>
      <c r="T4154" s="27">
        <f>IF(K4154&lt;'User input'!$I$9,'User input'!$J$8,IF(K4154&lt;'User input'!$I$10,'User input'!$J$9,IF(K4154&lt;'User input'!$I$11,'User input'!$J$10,'User input'!$J$11)))*S4154</f>
        <v>102.06</v>
      </c>
      <c r="U4154" s="27">
        <f>K4154*'User input'!$J$17+'User input'!$J$16</f>
        <v>0.5</v>
      </c>
    </row>
    <row r="4155" spans="1:21" x14ac:dyDescent="0.25">
      <c r="A4155" s="17">
        <v>4263</v>
      </c>
      <c r="B4155" s="6" t="s">
        <v>3702</v>
      </c>
      <c r="C4155" s="6" t="s">
        <v>9231</v>
      </c>
      <c r="D4155" s="6" t="s">
        <v>28</v>
      </c>
      <c r="E4155" s="6" t="s">
        <v>29</v>
      </c>
      <c r="F4155" s="15">
        <v>60</v>
      </c>
      <c r="G4155" s="6" t="s">
        <v>9232</v>
      </c>
      <c r="H4155" s="6" t="s">
        <v>4320</v>
      </c>
      <c r="I4155" s="6" t="s">
        <v>1194</v>
      </c>
      <c r="J4155" s="7">
        <v>43895</v>
      </c>
      <c r="K4155" s="15">
        <v>65</v>
      </c>
      <c r="L4155" s="6" t="s">
        <v>157</v>
      </c>
      <c r="M4155" s="6">
        <f t="shared" si="257"/>
        <v>2020</v>
      </c>
      <c r="N4155" s="6">
        <f t="shared" si="258"/>
        <v>3</v>
      </c>
      <c r="O4155" s="6" t="str">
        <f>VLOOKUP(L4155,'User input'!$D$6:$E$16,2,FALSE)</f>
        <v>Ultrathing V3</v>
      </c>
      <c r="P4155" s="6">
        <f>VLOOKUP(L4155,'User input'!$D$6:$G$16,3,FALSE)</f>
        <v>3.39</v>
      </c>
      <c r="Q4155" s="6">
        <f>VLOOKUP(L4155,'User input'!$D$6:$G$16,4,FALSE)</f>
        <v>24</v>
      </c>
      <c r="R4155" s="6">
        <f t="shared" si="259"/>
        <v>1560</v>
      </c>
      <c r="S4155" s="26">
        <f t="shared" si="256"/>
        <v>5288.4000000000005</v>
      </c>
      <c r="T4155" s="26">
        <f>IF(K4155&lt;'User input'!$I$9,'User input'!$J$8,IF(K4155&lt;'User input'!$I$10,'User input'!$J$9,IF(K4155&lt;'User input'!$I$11,'User input'!$J$10,'User input'!$J$11)))*S4155</f>
        <v>264.42</v>
      </c>
      <c r="U4155" s="26">
        <f>K4155*'User input'!$J$17+'User input'!$J$16</f>
        <v>0.5</v>
      </c>
    </row>
    <row r="4156" spans="1:21" x14ac:dyDescent="0.25">
      <c r="A4156" s="17">
        <v>4265</v>
      </c>
      <c r="B4156" s="6" t="s">
        <v>3520</v>
      </c>
      <c r="C4156" s="6" t="s">
        <v>2975</v>
      </c>
      <c r="D4156" s="6" t="s">
        <v>28</v>
      </c>
      <c r="E4156" s="6" t="s">
        <v>29</v>
      </c>
      <c r="F4156" s="15">
        <v>30</v>
      </c>
      <c r="G4156" s="6" t="s">
        <v>9233</v>
      </c>
      <c r="H4156" s="6" t="s">
        <v>9234</v>
      </c>
      <c r="I4156" s="6" t="s">
        <v>176</v>
      </c>
      <c r="J4156" s="7">
        <v>44025</v>
      </c>
      <c r="K4156" s="15">
        <v>38</v>
      </c>
      <c r="L4156" s="6" t="s">
        <v>62</v>
      </c>
      <c r="M4156" s="6">
        <f t="shared" si="257"/>
        <v>2020</v>
      </c>
      <c r="N4156" s="6">
        <f t="shared" si="258"/>
        <v>7</v>
      </c>
      <c r="O4156" s="6" t="str">
        <f>VLOOKUP(L4156,'User input'!$D$6:$E$16,2,FALSE)</f>
        <v>Ultrathing V4</v>
      </c>
      <c r="P4156" s="6">
        <f>VLOOKUP(L4156,'User input'!$D$6:$G$16,3,FALSE)</f>
        <v>3.99</v>
      </c>
      <c r="Q4156" s="6">
        <f>VLOOKUP(L4156,'User input'!$D$6:$G$16,4,FALSE)</f>
        <v>24</v>
      </c>
      <c r="R4156" s="6">
        <f t="shared" si="259"/>
        <v>912</v>
      </c>
      <c r="S4156" s="26">
        <f t="shared" si="256"/>
        <v>3638.88</v>
      </c>
      <c r="T4156" s="26">
        <f>IF(K4156&lt;'User input'!$I$9,'User input'!$J$8,IF(K4156&lt;'User input'!$I$10,'User input'!$J$9,IF(K4156&lt;'User input'!$I$11,'User input'!$J$10,'User input'!$J$11)))*S4156</f>
        <v>109.1664</v>
      </c>
      <c r="U4156" s="26">
        <f>K4156*'User input'!$J$17+'User input'!$J$16</f>
        <v>0.5</v>
      </c>
    </row>
    <row r="4157" spans="1:21" x14ac:dyDescent="0.25">
      <c r="A4157" s="18">
        <v>4266</v>
      </c>
      <c r="B4157" s="10" t="s">
        <v>2348</v>
      </c>
      <c r="C4157" s="10" t="s">
        <v>5515</v>
      </c>
      <c r="D4157" s="10" t="s">
        <v>28</v>
      </c>
      <c r="E4157" s="10" t="s">
        <v>29</v>
      </c>
      <c r="F4157" s="16">
        <v>90</v>
      </c>
      <c r="G4157" s="10" t="s">
        <v>10428</v>
      </c>
      <c r="H4157" s="10" t="s">
        <v>655</v>
      </c>
      <c r="I4157" s="10" t="s">
        <v>32</v>
      </c>
      <c r="J4157" s="11">
        <v>43496</v>
      </c>
      <c r="K4157" s="16">
        <v>70</v>
      </c>
      <c r="L4157" s="10" t="s">
        <v>52</v>
      </c>
      <c r="M4157" s="10">
        <f t="shared" si="257"/>
        <v>2019</v>
      </c>
      <c r="N4157" s="10">
        <f t="shared" si="258"/>
        <v>1</v>
      </c>
      <c r="O4157" s="10" t="str">
        <f>VLOOKUP(L4157,'User input'!$D$6:$E$16,2,FALSE)</f>
        <v>Megawidget S</v>
      </c>
      <c r="P4157" s="10">
        <f>VLOOKUP(L4157,'User input'!$D$6:$G$16,3,FALSE)</f>
        <v>0.69</v>
      </c>
      <c r="Q4157" s="10">
        <f>VLOOKUP(L4157,'User input'!$D$6:$G$16,4,FALSE)</f>
        <v>24</v>
      </c>
      <c r="R4157" s="10">
        <f t="shared" si="259"/>
        <v>1680</v>
      </c>
      <c r="S4157" s="27">
        <f t="shared" si="256"/>
        <v>1159.1999999999998</v>
      </c>
      <c r="T4157" s="27">
        <f>IF(K4157&lt;'User input'!$I$9,'User input'!$J$8,IF(K4157&lt;'User input'!$I$10,'User input'!$J$9,IF(K4157&lt;'User input'!$I$11,'User input'!$J$10,'User input'!$J$11)))*S4157</f>
        <v>57.959999999999994</v>
      </c>
      <c r="U4157" s="27">
        <f>K4157*'User input'!$J$17+'User input'!$J$16</f>
        <v>0.5</v>
      </c>
    </row>
    <row r="4158" spans="1:21" x14ac:dyDescent="0.25">
      <c r="A4158" s="17">
        <v>4267</v>
      </c>
      <c r="B4158" s="6" t="s">
        <v>235</v>
      </c>
      <c r="C4158" s="6" t="s">
        <v>638</v>
      </c>
      <c r="D4158" s="6" t="s">
        <v>15</v>
      </c>
      <c r="E4158" s="6" t="s">
        <v>16</v>
      </c>
      <c r="F4158" s="15">
        <v>60</v>
      </c>
      <c r="G4158" s="6" t="s">
        <v>9236</v>
      </c>
      <c r="H4158" s="6" t="s">
        <v>1271</v>
      </c>
      <c r="I4158" s="6" t="s">
        <v>32</v>
      </c>
      <c r="J4158" s="7">
        <v>44167</v>
      </c>
      <c r="K4158" s="15">
        <v>72</v>
      </c>
      <c r="L4158" s="6" t="s">
        <v>78</v>
      </c>
      <c r="M4158" s="6">
        <f t="shared" si="257"/>
        <v>2020</v>
      </c>
      <c r="N4158" s="6">
        <f t="shared" si="258"/>
        <v>12</v>
      </c>
      <c r="O4158" s="6" t="str">
        <f>VLOOKUP(L4158,'User input'!$D$6:$E$16,2,FALSE)</f>
        <v>Ultrathing V2</v>
      </c>
      <c r="P4158" s="6">
        <f>VLOOKUP(L4158,'User input'!$D$6:$G$16,3,FALSE)</f>
        <v>2.95</v>
      </c>
      <c r="Q4158" s="6">
        <f>VLOOKUP(L4158,'User input'!$D$6:$G$16,4,FALSE)</f>
        <v>20</v>
      </c>
      <c r="R4158" s="6">
        <f t="shared" si="259"/>
        <v>1440</v>
      </c>
      <c r="S4158" s="26">
        <f t="shared" si="256"/>
        <v>4248</v>
      </c>
      <c r="T4158" s="26">
        <f>IF(K4158&lt;'User input'!$I$9,'User input'!$J$8,IF(K4158&lt;'User input'!$I$10,'User input'!$J$9,IF(K4158&lt;'User input'!$I$11,'User input'!$J$10,'User input'!$J$11)))*S4158</f>
        <v>212.4</v>
      </c>
      <c r="U4158" s="26">
        <f>K4158*'User input'!$J$17+'User input'!$J$16</f>
        <v>0.5</v>
      </c>
    </row>
    <row r="4159" spans="1:21" x14ac:dyDescent="0.25">
      <c r="A4159" s="18">
        <v>4268</v>
      </c>
      <c r="B4159" s="10" t="s">
        <v>616</v>
      </c>
      <c r="C4159" s="10" t="s">
        <v>3088</v>
      </c>
      <c r="D4159" s="10" t="s">
        <v>28</v>
      </c>
      <c r="E4159" s="10" t="s">
        <v>29</v>
      </c>
      <c r="F4159" s="16">
        <v>30</v>
      </c>
      <c r="G4159" s="10" t="s">
        <v>9237</v>
      </c>
      <c r="H4159" s="10" t="s">
        <v>3274</v>
      </c>
      <c r="I4159" s="10" t="s">
        <v>32</v>
      </c>
      <c r="J4159" s="11">
        <v>44283</v>
      </c>
      <c r="K4159" s="16">
        <v>63</v>
      </c>
      <c r="L4159" s="10" t="s">
        <v>99</v>
      </c>
      <c r="M4159" s="10">
        <f t="shared" si="257"/>
        <v>2021</v>
      </c>
      <c r="N4159" s="10">
        <f t="shared" si="258"/>
        <v>3</v>
      </c>
      <c r="O4159" s="10" t="str">
        <f>VLOOKUP(L4159,'User input'!$D$6:$E$16,2,FALSE)</f>
        <v>Superwossname</v>
      </c>
      <c r="P4159" s="10">
        <f>VLOOKUP(L4159,'User input'!$D$6:$G$16,3,FALSE)</f>
        <v>3.49</v>
      </c>
      <c r="Q4159" s="10">
        <f>VLOOKUP(L4159,'User input'!$D$6:$G$16,4,FALSE)</f>
        <v>20</v>
      </c>
      <c r="R4159" s="10">
        <f t="shared" si="259"/>
        <v>1260</v>
      </c>
      <c r="S4159" s="27">
        <f t="shared" si="256"/>
        <v>4397.4000000000005</v>
      </c>
      <c r="T4159" s="27">
        <f>IF(K4159&lt;'User input'!$I$9,'User input'!$J$8,IF(K4159&lt;'User input'!$I$10,'User input'!$J$9,IF(K4159&lt;'User input'!$I$11,'User input'!$J$10,'User input'!$J$11)))*S4159</f>
        <v>219.87000000000003</v>
      </c>
      <c r="U4159" s="27">
        <f>K4159*'User input'!$J$17+'User input'!$J$16</f>
        <v>0.5</v>
      </c>
    </row>
    <row r="4160" spans="1:21" x14ac:dyDescent="0.25">
      <c r="A4160" s="17">
        <v>4269</v>
      </c>
      <c r="B4160" s="6" t="s">
        <v>7393</v>
      </c>
      <c r="C4160" s="6" t="s">
        <v>1116</v>
      </c>
      <c r="D4160" s="6" t="s">
        <v>28</v>
      </c>
      <c r="E4160" s="6" t="s">
        <v>29</v>
      </c>
      <c r="F4160" s="15">
        <v>30</v>
      </c>
      <c r="G4160" s="6" t="s">
        <v>9238</v>
      </c>
      <c r="H4160" s="6" t="s">
        <v>2520</v>
      </c>
      <c r="I4160" s="6" t="s">
        <v>32</v>
      </c>
      <c r="J4160" s="7">
        <v>44537</v>
      </c>
      <c r="K4160" s="15">
        <v>46</v>
      </c>
      <c r="L4160" s="6" t="s">
        <v>52</v>
      </c>
      <c r="M4160" s="6">
        <f t="shared" si="257"/>
        <v>2021</v>
      </c>
      <c r="N4160" s="6">
        <f t="shared" si="258"/>
        <v>12</v>
      </c>
      <c r="O4160" s="6" t="str">
        <f>VLOOKUP(L4160,'User input'!$D$6:$E$16,2,FALSE)</f>
        <v>Megawidget S</v>
      </c>
      <c r="P4160" s="6">
        <f>VLOOKUP(L4160,'User input'!$D$6:$G$16,3,FALSE)</f>
        <v>0.69</v>
      </c>
      <c r="Q4160" s="6">
        <f>VLOOKUP(L4160,'User input'!$D$6:$G$16,4,FALSE)</f>
        <v>24</v>
      </c>
      <c r="R4160" s="6">
        <f t="shared" si="259"/>
        <v>1104</v>
      </c>
      <c r="S4160" s="26">
        <f t="shared" si="256"/>
        <v>761.76</v>
      </c>
      <c r="T4160" s="26">
        <f>IF(K4160&lt;'User input'!$I$9,'User input'!$J$8,IF(K4160&lt;'User input'!$I$10,'User input'!$J$9,IF(K4160&lt;'User input'!$I$11,'User input'!$J$10,'User input'!$J$11)))*S4160</f>
        <v>22.852799999999998</v>
      </c>
      <c r="U4160" s="26">
        <f>K4160*'User input'!$J$17+'User input'!$J$16</f>
        <v>0.5</v>
      </c>
    </row>
    <row r="4161" spans="1:21" x14ac:dyDescent="0.25">
      <c r="A4161" s="18">
        <v>4270</v>
      </c>
      <c r="B4161" s="10" t="s">
        <v>2877</v>
      </c>
      <c r="C4161" s="10" t="s">
        <v>804</v>
      </c>
      <c r="D4161" s="10" t="s">
        <v>28</v>
      </c>
      <c r="E4161" s="10" t="s">
        <v>29</v>
      </c>
      <c r="F4161" s="16">
        <v>60</v>
      </c>
      <c r="G4161" s="10" t="s">
        <v>9239</v>
      </c>
      <c r="H4161" s="10" t="s">
        <v>5029</v>
      </c>
      <c r="I4161" s="10" t="s">
        <v>176</v>
      </c>
      <c r="J4161" s="11">
        <v>43945</v>
      </c>
      <c r="K4161" s="16">
        <v>6</v>
      </c>
      <c r="L4161" s="10" t="s">
        <v>44</v>
      </c>
      <c r="M4161" s="10">
        <f t="shared" si="257"/>
        <v>2020</v>
      </c>
      <c r="N4161" s="10">
        <f t="shared" si="258"/>
        <v>4</v>
      </c>
      <c r="O4161" s="10" t="str">
        <f>VLOOKUP(L4161,'User input'!$D$6:$E$16,2,FALSE)</f>
        <v>Gigastuff</v>
      </c>
      <c r="P4161" s="10">
        <f>VLOOKUP(L4161,'User input'!$D$6:$G$16,3,FALSE)</f>
        <v>1.89</v>
      </c>
      <c r="Q4161" s="10">
        <f>VLOOKUP(L4161,'User input'!$D$6:$G$16,4,FALSE)</f>
        <v>18</v>
      </c>
      <c r="R4161" s="10">
        <f t="shared" si="259"/>
        <v>108</v>
      </c>
      <c r="S4161" s="27">
        <f t="shared" si="256"/>
        <v>204.11999999999998</v>
      </c>
      <c r="T4161" s="27">
        <f>IF(K4161&lt;'User input'!$I$9,'User input'!$J$8,IF(K4161&lt;'User input'!$I$10,'User input'!$J$9,IF(K4161&lt;'User input'!$I$11,'User input'!$J$10,'User input'!$J$11)))*S4161</f>
        <v>0</v>
      </c>
      <c r="U4161" s="27">
        <f>K4161*'User input'!$J$17+'User input'!$J$16</f>
        <v>0.5</v>
      </c>
    </row>
    <row r="4162" spans="1:21" x14ac:dyDescent="0.25">
      <c r="A4162" s="17">
        <v>4271</v>
      </c>
      <c r="B4162" s="6" t="s">
        <v>559</v>
      </c>
      <c r="C4162" s="6" t="s">
        <v>3700</v>
      </c>
      <c r="D4162" s="6" t="s">
        <v>28</v>
      </c>
      <c r="E4162" s="6" t="s">
        <v>29</v>
      </c>
      <c r="F4162" s="15">
        <v>60</v>
      </c>
      <c r="G4162" s="6" t="s">
        <v>9240</v>
      </c>
      <c r="H4162" s="6" t="s">
        <v>587</v>
      </c>
      <c r="I4162" s="6" t="s">
        <v>32</v>
      </c>
      <c r="J4162" s="7">
        <v>44218</v>
      </c>
      <c r="K4162" s="15">
        <v>53</v>
      </c>
      <c r="L4162" s="6" t="s">
        <v>44</v>
      </c>
      <c r="M4162" s="6">
        <f t="shared" si="257"/>
        <v>2021</v>
      </c>
      <c r="N4162" s="6">
        <f t="shared" si="258"/>
        <v>1</v>
      </c>
      <c r="O4162" s="6" t="str">
        <f>VLOOKUP(L4162,'User input'!$D$6:$E$16,2,FALSE)</f>
        <v>Gigastuff</v>
      </c>
      <c r="P4162" s="6">
        <f>VLOOKUP(L4162,'User input'!$D$6:$G$16,3,FALSE)</f>
        <v>1.89</v>
      </c>
      <c r="Q4162" s="6">
        <f>VLOOKUP(L4162,'User input'!$D$6:$G$16,4,FALSE)</f>
        <v>18</v>
      </c>
      <c r="R4162" s="6">
        <f t="shared" si="259"/>
        <v>954</v>
      </c>
      <c r="S4162" s="26">
        <f t="shared" si="256"/>
        <v>1803.06</v>
      </c>
      <c r="T4162" s="26">
        <f>IF(K4162&lt;'User input'!$I$9,'User input'!$J$8,IF(K4162&lt;'User input'!$I$10,'User input'!$J$9,IF(K4162&lt;'User input'!$I$11,'User input'!$J$10,'User input'!$J$11)))*S4162</f>
        <v>90.153000000000006</v>
      </c>
      <c r="U4162" s="26">
        <f>K4162*'User input'!$J$17+'User input'!$J$16</f>
        <v>0.5</v>
      </c>
    </row>
    <row r="4163" spans="1:21" x14ac:dyDescent="0.25">
      <c r="A4163" s="18">
        <v>4272</v>
      </c>
      <c r="B4163" s="10" t="s">
        <v>9241</v>
      </c>
      <c r="C4163" s="10" t="s">
        <v>2945</v>
      </c>
      <c r="D4163" s="10" t="s">
        <v>15</v>
      </c>
      <c r="E4163" s="10" t="s">
        <v>16</v>
      </c>
      <c r="F4163" s="16">
        <v>30</v>
      </c>
      <c r="G4163" s="10" t="s">
        <v>9242</v>
      </c>
      <c r="H4163" s="10" t="s">
        <v>2573</v>
      </c>
      <c r="I4163" s="10" t="s">
        <v>32</v>
      </c>
      <c r="J4163" s="11">
        <v>43813</v>
      </c>
      <c r="K4163" s="16">
        <v>9</v>
      </c>
      <c r="L4163" s="10" t="s">
        <v>157</v>
      </c>
      <c r="M4163" s="10">
        <f t="shared" si="257"/>
        <v>2019</v>
      </c>
      <c r="N4163" s="10">
        <f t="shared" si="258"/>
        <v>12</v>
      </c>
      <c r="O4163" s="10" t="str">
        <f>VLOOKUP(L4163,'User input'!$D$6:$E$16,2,FALSE)</f>
        <v>Ultrathing V3</v>
      </c>
      <c r="P4163" s="10">
        <f>VLOOKUP(L4163,'User input'!$D$6:$G$16,3,FALSE)</f>
        <v>3.39</v>
      </c>
      <c r="Q4163" s="10">
        <f>VLOOKUP(L4163,'User input'!$D$6:$G$16,4,FALSE)</f>
        <v>24</v>
      </c>
      <c r="R4163" s="10">
        <f t="shared" si="259"/>
        <v>216</v>
      </c>
      <c r="S4163" s="27">
        <f t="shared" si="256"/>
        <v>732.24</v>
      </c>
      <c r="T4163" s="27">
        <f>IF(K4163&lt;'User input'!$I$9,'User input'!$J$8,IF(K4163&lt;'User input'!$I$10,'User input'!$J$9,IF(K4163&lt;'User input'!$I$11,'User input'!$J$10,'User input'!$J$11)))*S4163</f>
        <v>0</v>
      </c>
      <c r="U4163" s="27">
        <f>K4163*'User input'!$J$17+'User input'!$J$16</f>
        <v>0.5</v>
      </c>
    </row>
    <row r="4164" spans="1:21" x14ac:dyDescent="0.25">
      <c r="A4164" s="17">
        <v>4273</v>
      </c>
      <c r="B4164" s="6" t="s">
        <v>770</v>
      </c>
      <c r="C4164" s="6" t="s">
        <v>4404</v>
      </c>
      <c r="D4164" s="6" t="s">
        <v>15</v>
      </c>
      <c r="E4164" s="6" t="s">
        <v>16</v>
      </c>
      <c r="F4164" s="15">
        <v>30</v>
      </c>
      <c r="G4164" s="6" t="s">
        <v>9243</v>
      </c>
      <c r="H4164" s="6" t="s">
        <v>2710</v>
      </c>
      <c r="I4164" s="6" t="s">
        <v>32</v>
      </c>
      <c r="J4164" s="7">
        <v>43916</v>
      </c>
      <c r="K4164" s="15">
        <v>94</v>
      </c>
      <c r="L4164" s="6" t="s">
        <v>44</v>
      </c>
      <c r="M4164" s="6">
        <f t="shared" si="257"/>
        <v>2020</v>
      </c>
      <c r="N4164" s="6">
        <f t="shared" si="258"/>
        <v>3</v>
      </c>
      <c r="O4164" s="6" t="str">
        <f>VLOOKUP(L4164,'User input'!$D$6:$E$16,2,FALSE)</f>
        <v>Gigastuff</v>
      </c>
      <c r="P4164" s="6">
        <f>VLOOKUP(L4164,'User input'!$D$6:$G$16,3,FALSE)</f>
        <v>1.89</v>
      </c>
      <c r="Q4164" s="6">
        <f>VLOOKUP(L4164,'User input'!$D$6:$G$16,4,FALSE)</f>
        <v>18</v>
      </c>
      <c r="R4164" s="6">
        <f t="shared" si="259"/>
        <v>1692</v>
      </c>
      <c r="S4164" s="26">
        <f t="shared" si="256"/>
        <v>3197.8799999999997</v>
      </c>
      <c r="T4164" s="26">
        <f>IF(K4164&lt;'User input'!$I$9,'User input'!$J$8,IF(K4164&lt;'User input'!$I$10,'User input'!$J$9,IF(K4164&lt;'User input'!$I$11,'User input'!$J$10,'User input'!$J$11)))*S4164</f>
        <v>159.89400000000001</v>
      </c>
      <c r="U4164" s="26">
        <f>K4164*'User input'!$J$17+'User input'!$J$16</f>
        <v>0.5</v>
      </c>
    </row>
    <row r="4165" spans="1:21" x14ac:dyDescent="0.25">
      <c r="A4165" s="18">
        <v>4274</v>
      </c>
      <c r="B4165" s="10" t="s">
        <v>5776</v>
      </c>
      <c r="C4165" s="10" t="s">
        <v>6225</v>
      </c>
      <c r="D4165" s="10" t="s">
        <v>28</v>
      </c>
      <c r="E4165" s="10" t="s">
        <v>29</v>
      </c>
      <c r="F4165" s="16">
        <v>60</v>
      </c>
      <c r="G4165" s="10" t="s">
        <v>9244</v>
      </c>
      <c r="H4165" s="10" t="s">
        <v>3539</v>
      </c>
      <c r="I4165" s="10" t="s">
        <v>32</v>
      </c>
      <c r="J4165" s="11">
        <v>44224</v>
      </c>
      <c r="K4165" s="16">
        <v>6</v>
      </c>
      <c r="L4165" s="10" t="s">
        <v>20</v>
      </c>
      <c r="M4165" s="10">
        <f t="shared" si="257"/>
        <v>2021</v>
      </c>
      <c r="N4165" s="10">
        <f t="shared" si="258"/>
        <v>1</v>
      </c>
      <c r="O4165" s="10" t="str">
        <f>VLOOKUP(L4165,'User input'!$D$6:$E$16,2,FALSE)</f>
        <v>Hyperwotsit</v>
      </c>
      <c r="P4165" s="10">
        <f>VLOOKUP(L4165,'User input'!$D$6:$G$16,3,FALSE)</f>
        <v>2.0099999999999998</v>
      </c>
      <c r="Q4165" s="10">
        <f>VLOOKUP(L4165,'User input'!$D$6:$G$16,4,FALSE)</f>
        <v>20</v>
      </c>
      <c r="R4165" s="10">
        <f t="shared" si="259"/>
        <v>120</v>
      </c>
      <c r="S4165" s="27">
        <f t="shared" ref="S4165:S4228" si="260">R4165*P4165</f>
        <v>241.2</v>
      </c>
      <c r="T4165" s="27">
        <f>IF(K4165&lt;'User input'!$I$9,'User input'!$J$8,IF(K4165&lt;'User input'!$I$10,'User input'!$J$9,IF(K4165&lt;'User input'!$I$11,'User input'!$J$10,'User input'!$J$11)))*S4165</f>
        <v>0</v>
      </c>
      <c r="U4165" s="27">
        <f>K4165*'User input'!$J$17+'User input'!$J$16</f>
        <v>0.5</v>
      </c>
    </row>
    <row r="4166" spans="1:21" x14ac:dyDescent="0.25">
      <c r="A4166" s="17">
        <v>4275</v>
      </c>
      <c r="B4166" s="6" t="s">
        <v>9245</v>
      </c>
      <c r="C4166" s="6" t="s">
        <v>5682</v>
      </c>
      <c r="D4166" s="6" t="s">
        <v>28</v>
      </c>
      <c r="E4166" s="6" t="s">
        <v>29</v>
      </c>
      <c r="F4166" s="15">
        <v>60</v>
      </c>
      <c r="G4166" s="6" t="s">
        <v>9246</v>
      </c>
      <c r="H4166" s="6" t="s">
        <v>7349</v>
      </c>
      <c r="I4166" s="6" t="s">
        <v>176</v>
      </c>
      <c r="J4166" s="7">
        <v>43723</v>
      </c>
      <c r="K4166" s="15">
        <v>73</v>
      </c>
      <c r="L4166" s="6" t="s">
        <v>68</v>
      </c>
      <c r="M4166" s="6">
        <f t="shared" ref="M4166:M4229" si="261">YEAR(J4166)</f>
        <v>2019</v>
      </c>
      <c r="N4166" s="6">
        <f t="shared" ref="N4166:N4229" si="262">MONTH(J4166)</f>
        <v>9</v>
      </c>
      <c r="O4166" s="6" t="str">
        <f>VLOOKUP(L4166,'User input'!$D$6:$E$16,2,FALSE)</f>
        <v>Megawidget M</v>
      </c>
      <c r="P4166" s="6">
        <f>VLOOKUP(L4166,'User input'!$D$6:$G$16,3,FALSE)</f>
        <v>1.29</v>
      </c>
      <c r="Q4166" s="6">
        <f>VLOOKUP(L4166,'User input'!$D$6:$G$16,4,FALSE)</f>
        <v>24</v>
      </c>
      <c r="R4166" s="6">
        <f t="shared" ref="R4166:R4229" si="263">K4166*Q4166</f>
        <v>1752</v>
      </c>
      <c r="S4166" s="26">
        <f t="shared" si="260"/>
        <v>2260.08</v>
      </c>
      <c r="T4166" s="26">
        <f>IF(K4166&lt;'User input'!$I$9,'User input'!$J$8,IF(K4166&lt;'User input'!$I$10,'User input'!$J$9,IF(K4166&lt;'User input'!$I$11,'User input'!$J$10,'User input'!$J$11)))*S4166</f>
        <v>113.004</v>
      </c>
      <c r="U4166" s="26">
        <f>K4166*'User input'!$J$17+'User input'!$J$16</f>
        <v>0.5</v>
      </c>
    </row>
    <row r="4167" spans="1:21" x14ac:dyDescent="0.25">
      <c r="A4167" s="18">
        <v>4276</v>
      </c>
      <c r="B4167" s="10" t="s">
        <v>2825</v>
      </c>
      <c r="C4167" s="10" t="s">
        <v>9247</v>
      </c>
      <c r="D4167" s="10" t="s">
        <v>28</v>
      </c>
      <c r="E4167" s="10" t="s">
        <v>29</v>
      </c>
      <c r="F4167" s="16">
        <v>60</v>
      </c>
      <c r="G4167" s="10" t="s">
        <v>9248</v>
      </c>
      <c r="H4167" s="10" t="s">
        <v>360</v>
      </c>
      <c r="I4167" s="10" t="s">
        <v>108</v>
      </c>
      <c r="J4167" s="11">
        <v>44009</v>
      </c>
      <c r="K4167" s="16">
        <v>23</v>
      </c>
      <c r="L4167" s="10" t="s">
        <v>20</v>
      </c>
      <c r="M4167" s="10">
        <f t="shared" si="261"/>
        <v>2020</v>
      </c>
      <c r="N4167" s="10">
        <f t="shared" si="262"/>
        <v>6</v>
      </c>
      <c r="O4167" s="10" t="str">
        <f>VLOOKUP(L4167,'User input'!$D$6:$E$16,2,FALSE)</f>
        <v>Hyperwotsit</v>
      </c>
      <c r="P4167" s="10">
        <f>VLOOKUP(L4167,'User input'!$D$6:$G$16,3,FALSE)</f>
        <v>2.0099999999999998</v>
      </c>
      <c r="Q4167" s="10">
        <f>VLOOKUP(L4167,'User input'!$D$6:$G$16,4,FALSE)</f>
        <v>20</v>
      </c>
      <c r="R4167" s="10">
        <f t="shared" si="263"/>
        <v>460</v>
      </c>
      <c r="S4167" s="27">
        <f t="shared" si="260"/>
        <v>924.59999999999991</v>
      </c>
      <c r="T4167" s="27">
        <f>IF(K4167&lt;'User input'!$I$9,'User input'!$J$8,IF(K4167&lt;'User input'!$I$10,'User input'!$J$9,IF(K4167&lt;'User input'!$I$11,'User input'!$J$10,'User input'!$J$11)))*S4167</f>
        <v>27.737999999999996</v>
      </c>
      <c r="U4167" s="27">
        <f>K4167*'User input'!$J$17+'User input'!$J$16</f>
        <v>0.5</v>
      </c>
    </row>
    <row r="4168" spans="1:21" x14ac:dyDescent="0.25">
      <c r="A4168" s="17">
        <v>4277</v>
      </c>
      <c r="B4168" s="6" t="s">
        <v>3927</v>
      </c>
      <c r="C4168" s="6" t="s">
        <v>6787</v>
      </c>
      <c r="D4168" s="6" t="s">
        <v>28</v>
      </c>
      <c r="E4168" s="6" t="s">
        <v>29</v>
      </c>
      <c r="F4168" s="15">
        <v>30</v>
      </c>
      <c r="G4168" s="6" t="s">
        <v>9249</v>
      </c>
      <c r="H4168" s="6" t="s">
        <v>2598</v>
      </c>
      <c r="I4168" s="6" t="s">
        <v>38</v>
      </c>
      <c r="J4168" s="7">
        <v>43731</v>
      </c>
      <c r="K4168" s="15">
        <v>65</v>
      </c>
      <c r="L4168" s="6" t="s">
        <v>157</v>
      </c>
      <c r="M4168" s="6">
        <f t="shared" si="261"/>
        <v>2019</v>
      </c>
      <c r="N4168" s="6">
        <f t="shared" si="262"/>
        <v>9</v>
      </c>
      <c r="O4168" s="6" t="str">
        <f>VLOOKUP(L4168,'User input'!$D$6:$E$16,2,FALSE)</f>
        <v>Ultrathing V3</v>
      </c>
      <c r="P4168" s="6">
        <f>VLOOKUP(L4168,'User input'!$D$6:$G$16,3,FALSE)</f>
        <v>3.39</v>
      </c>
      <c r="Q4168" s="6">
        <f>VLOOKUP(L4168,'User input'!$D$6:$G$16,4,FALSE)</f>
        <v>24</v>
      </c>
      <c r="R4168" s="6">
        <f t="shared" si="263"/>
        <v>1560</v>
      </c>
      <c r="S4168" s="26">
        <f t="shared" si="260"/>
        <v>5288.4000000000005</v>
      </c>
      <c r="T4168" s="26">
        <f>IF(K4168&lt;'User input'!$I$9,'User input'!$J$8,IF(K4168&lt;'User input'!$I$10,'User input'!$J$9,IF(K4168&lt;'User input'!$I$11,'User input'!$J$10,'User input'!$J$11)))*S4168</f>
        <v>264.42</v>
      </c>
      <c r="U4168" s="26">
        <f>K4168*'User input'!$J$17+'User input'!$J$16</f>
        <v>0.5</v>
      </c>
    </row>
    <row r="4169" spans="1:21" x14ac:dyDescent="0.25">
      <c r="A4169" s="18">
        <v>4278</v>
      </c>
      <c r="B4169" s="10" t="s">
        <v>5897</v>
      </c>
      <c r="C4169" s="10" t="s">
        <v>6004</v>
      </c>
      <c r="D4169" s="10" t="s">
        <v>115</v>
      </c>
      <c r="E4169" s="10" t="s">
        <v>29</v>
      </c>
      <c r="F4169" s="16">
        <v>60</v>
      </c>
      <c r="G4169" s="10" t="s">
        <v>9250</v>
      </c>
      <c r="H4169" s="10" t="s">
        <v>4615</v>
      </c>
      <c r="I4169" s="10" t="s">
        <v>185</v>
      </c>
      <c r="J4169" s="11">
        <v>43898</v>
      </c>
      <c r="K4169" s="16">
        <v>26</v>
      </c>
      <c r="L4169" s="10" t="s">
        <v>99</v>
      </c>
      <c r="M4169" s="10">
        <f t="shared" si="261"/>
        <v>2020</v>
      </c>
      <c r="N4169" s="10">
        <f t="shared" si="262"/>
        <v>3</v>
      </c>
      <c r="O4169" s="10" t="str">
        <f>VLOOKUP(L4169,'User input'!$D$6:$E$16,2,FALSE)</f>
        <v>Superwossname</v>
      </c>
      <c r="P4169" s="10">
        <f>VLOOKUP(L4169,'User input'!$D$6:$G$16,3,FALSE)</f>
        <v>3.49</v>
      </c>
      <c r="Q4169" s="10">
        <f>VLOOKUP(L4169,'User input'!$D$6:$G$16,4,FALSE)</f>
        <v>20</v>
      </c>
      <c r="R4169" s="10">
        <f t="shared" si="263"/>
        <v>520</v>
      </c>
      <c r="S4169" s="27">
        <f t="shared" si="260"/>
        <v>1814.8000000000002</v>
      </c>
      <c r="T4169" s="27">
        <f>IF(K4169&lt;'User input'!$I$9,'User input'!$J$8,IF(K4169&lt;'User input'!$I$10,'User input'!$J$9,IF(K4169&lt;'User input'!$I$11,'User input'!$J$10,'User input'!$J$11)))*S4169</f>
        <v>54.444000000000003</v>
      </c>
      <c r="U4169" s="27">
        <f>K4169*'User input'!$J$17+'User input'!$J$16</f>
        <v>0.5</v>
      </c>
    </row>
    <row r="4170" spans="1:21" x14ac:dyDescent="0.25">
      <c r="A4170" s="17">
        <v>4279</v>
      </c>
      <c r="B4170" s="6" t="s">
        <v>1674</v>
      </c>
      <c r="C4170" s="6" t="s">
        <v>4616</v>
      </c>
      <c r="D4170" s="6" t="s">
        <v>28</v>
      </c>
      <c r="E4170" s="6" t="s">
        <v>29</v>
      </c>
      <c r="F4170" s="15">
        <v>30</v>
      </c>
      <c r="G4170" s="6" t="s">
        <v>9251</v>
      </c>
      <c r="H4170" s="6" t="s">
        <v>1583</v>
      </c>
      <c r="I4170" s="6" t="s">
        <v>32</v>
      </c>
      <c r="J4170" s="7">
        <v>43858</v>
      </c>
      <c r="K4170" s="15">
        <v>12</v>
      </c>
      <c r="L4170" s="6" t="s">
        <v>62</v>
      </c>
      <c r="M4170" s="6">
        <f t="shared" si="261"/>
        <v>2020</v>
      </c>
      <c r="N4170" s="6">
        <f t="shared" si="262"/>
        <v>1</v>
      </c>
      <c r="O4170" s="6" t="str">
        <f>VLOOKUP(L4170,'User input'!$D$6:$E$16,2,FALSE)</f>
        <v>Ultrathing V4</v>
      </c>
      <c r="P4170" s="6">
        <f>VLOOKUP(L4170,'User input'!$D$6:$G$16,3,FALSE)</f>
        <v>3.99</v>
      </c>
      <c r="Q4170" s="6">
        <f>VLOOKUP(L4170,'User input'!$D$6:$G$16,4,FALSE)</f>
        <v>24</v>
      </c>
      <c r="R4170" s="6">
        <f t="shared" si="263"/>
        <v>288</v>
      </c>
      <c r="S4170" s="26">
        <f t="shared" si="260"/>
        <v>1149.1200000000001</v>
      </c>
      <c r="T4170" s="26">
        <f>IF(K4170&lt;'User input'!$I$9,'User input'!$J$8,IF(K4170&lt;'User input'!$I$10,'User input'!$J$9,IF(K4170&lt;'User input'!$I$11,'User input'!$J$10,'User input'!$J$11)))*S4170</f>
        <v>0</v>
      </c>
      <c r="U4170" s="26">
        <f>K4170*'User input'!$J$17+'User input'!$J$16</f>
        <v>0.5</v>
      </c>
    </row>
    <row r="4171" spans="1:21" x14ac:dyDescent="0.25">
      <c r="A4171" s="18">
        <v>4280</v>
      </c>
      <c r="B4171" s="10" t="s">
        <v>9252</v>
      </c>
      <c r="C4171" s="10" t="s">
        <v>4308</v>
      </c>
      <c r="D4171" s="10" t="s">
        <v>15</v>
      </c>
      <c r="E4171" s="10" t="s">
        <v>16</v>
      </c>
      <c r="F4171" s="16">
        <v>30</v>
      </c>
      <c r="G4171" s="10" t="s">
        <v>9253</v>
      </c>
      <c r="H4171" s="10" t="s">
        <v>408</v>
      </c>
      <c r="I4171" s="10" t="s">
        <v>185</v>
      </c>
      <c r="J4171" s="11">
        <v>44364</v>
      </c>
      <c r="K4171" s="16">
        <v>32</v>
      </c>
      <c r="L4171" s="10" t="s">
        <v>52</v>
      </c>
      <c r="M4171" s="10">
        <f t="shared" si="261"/>
        <v>2021</v>
      </c>
      <c r="N4171" s="10">
        <f t="shared" si="262"/>
        <v>6</v>
      </c>
      <c r="O4171" s="10" t="str">
        <f>VLOOKUP(L4171,'User input'!$D$6:$E$16,2,FALSE)</f>
        <v>Megawidget S</v>
      </c>
      <c r="P4171" s="10">
        <f>VLOOKUP(L4171,'User input'!$D$6:$G$16,3,FALSE)</f>
        <v>0.69</v>
      </c>
      <c r="Q4171" s="10">
        <f>VLOOKUP(L4171,'User input'!$D$6:$G$16,4,FALSE)</f>
        <v>24</v>
      </c>
      <c r="R4171" s="10">
        <f t="shared" si="263"/>
        <v>768</v>
      </c>
      <c r="S4171" s="27">
        <f t="shared" si="260"/>
        <v>529.91999999999996</v>
      </c>
      <c r="T4171" s="27">
        <f>IF(K4171&lt;'User input'!$I$9,'User input'!$J$8,IF(K4171&lt;'User input'!$I$10,'User input'!$J$9,IF(K4171&lt;'User input'!$I$11,'User input'!$J$10,'User input'!$J$11)))*S4171</f>
        <v>15.897599999999999</v>
      </c>
      <c r="U4171" s="27">
        <f>K4171*'User input'!$J$17+'User input'!$J$16</f>
        <v>0.5</v>
      </c>
    </row>
    <row r="4172" spans="1:21" x14ac:dyDescent="0.25">
      <c r="A4172" s="17">
        <v>4281</v>
      </c>
      <c r="B4172" s="6" t="s">
        <v>9254</v>
      </c>
      <c r="C4172" s="6" t="s">
        <v>2392</v>
      </c>
      <c r="D4172" s="6" t="s">
        <v>49</v>
      </c>
      <c r="E4172" s="6" t="s">
        <v>16</v>
      </c>
      <c r="F4172" s="15">
        <v>90</v>
      </c>
      <c r="G4172" s="6" t="s">
        <v>9255</v>
      </c>
      <c r="H4172" s="6" t="s">
        <v>7303</v>
      </c>
      <c r="I4172" s="6" t="s">
        <v>5799</v>
      </c>
      <c r="J4172" s="7">
        <v>44122</v>
      </c>
      <c r="K4172" s="15">
        <v>40</v>
      </c>
      <c r="L4172" s="6" t="s">
        <v>52</v>
      </c>
      <c r="M4172" s="6">
        <f t="shared" si="261"/>
        <v>2020</v>
      </c>
      <c r="N4172" s="6">
        <f t="shared" si="262"/>
        <v>10</v>
      </c>
      <c r="O4172" s="6" t="str">
        <f>VLOOKUP(L4172,'User input'!$D$6:$E$16,2,FALSE)</f>
        <v>Megawidget S</v>
      </c>
      <c r="P4172" s="6">
        <f>VLOOKUP(L4172,'User input'!$D$6:$G$16,3,FALSE)</f>
        <v>0.69</v>
      </c>
      <c r="Q4172" s="6">
        <f>VLOOKUP(L4172,'User input'!$D$6:$G$16,4,FALSE)</f>
        <v>24</v>
      </c>
      <c r="R4172" s="6">
        <f t="shared" si="263"/>
        <v>960</v>
      </c>
      <c r="S4172" s="26">
        <f t="shared" si="260"/>
        <v>662.4</v>
      </c>
      <c r="T4172" s="26">
        <f>IF(K4172&lt;'User input'!$I$9,'User input'!$J$8,IF(K4172&lt;'User input'!$I$10,'User input'!$J$9,IF(K4172&lt;'User input'!$I$11,'User input'!$J$10,'User input'!$J$11)))*S4172</f>
        <v>19.872</v>
      </c>
      <c r="U4172" s="26">
        <f>K4172*'User input'!$J$17+'User input'!$J$16</f>
        <v>0.5</v>
      </c>
    </row>
    <row r="4173" spans="1:21" x14ac:dyDescent="0.25">
      <c r="A4173" s="18">
        <v>4282</v>
      </c>
      <c r="B4173" s="10" t="s">
        <v>8687</v>
      </c>
      <c r="C4173" s="10" t="s">
        <v>2253</v>
      </c>
      <c r="D4173" s="10" t="s">
        <v>28</v>
      </c>
      <c r="E4173" s="10" t="s">
        <v>29</v>
      </c>
      <c r="F4173" s="16">
        <v>60</v>
      </c>
      <c r="G4173" s="10" t="s">
        <v>9256</v>
      </c>
      <c r="H4173" s="10" t="s">
        <v>810</v>
      </c>
      <c r="I4173" s="10" t="s">
        <v>122</v>
      </c>
      <c r="J4173" s="11">
        <v>44164</v>
      </c>
      <c r="K4173" s="16">
        <v>19</v>
      </c>
      <c r="L4173" s="10" t="s">
        <v>33</v>
      </c>
      <c r="M4173" s="10">
        <f t="shared" si="261"/>
        <v>2020</v>
      </c>
      <c r="N4173" s="10">
        <f t="shared" si="262"/>
        <v>11</v>
      </c>
      <c r="O4173" s="10" t="str">
        <f>VLOOKUP(L4173,'User input'!$D$6:$E$16,2,FALSE)</f>
        <v>Megawidget L</v>
      </c>
      <c r="P4173" s="10">
        <f>VLOOKUP(L4173,'User input'!$D$6:$G$16,3,FALSE)</f>
        <v>1.79</v>
      </c>
      <c r="Q4173" s="10">
        <f>VLOOKUP(L4173,'User input'!$D$6:$G$16,4,FALSE)</f>
        <v>24</v>
      </c>
      <c r="R4173" s="10">
        <f t="shared" si="263"/>
        <v>456</v>
      </c>
      <c r="S4173" s="27">
        <f t="shared" si="260"/>
        <v>816.24</v>
      </c>
      <c r="T4173" s="27">
        <f>IF(K4173&lt;'User input'!$I$9,'User input'!$J$8,IF(K4173&lt;'User input'!$I$10,'User input'!$J$9,IF(K4173&lt;'User input'!$I$11,'User input'!$J$10,'User input'!$J$11)))*S4173</f>
        <v>0</v>
      </c>
      <c r="U4173" s="27">
        <f>K4173*'User input'!$J$17+'User input'!$J$16</f>
        <v>0.5</v>
      </c>
    </row>
    <row r="4174" spans="1:21" x14ac:dyDescent="0.25">
      <c r="A4174" s="17">
        <v>4283</v>
      </c>
      <c r="B4174" s="6" t="s">
        <v>1785</v>
      </c>
      <c r="C4174" s="6" t="s">
        <v>3795</v>
      </c>
      <c r="D4174" s="6" t="s">
        <v>28</v>
      </c>
      <c r="E4174" s="6" t="s">
        <v>29</v>
      </c>
      <c r="F4174" s="15">
        <v>90</v>
      </c>
      <c r="G4174" s="6" t="s">
        <v>9257</v>
      </c>
      <c r="H4174" s="6" t="s">
        <v>1213</v>
      </c>
      <c r="I4174" s="6" t="s">
        <v>291</v>
      </c>
      <c r="J4174" s="7">
        <v>44560</v>
      </c>
      <c r="K4174" s="15">
        <v>27</v>
      </c>
      <c r="L4174" s="6" t="s">
        <v>33</v>
      </c>
      <c r="M4174" s="6">
        <f t="shared" si="261"/>
        <v>2021</v>
      </c>
      <c r="N4174" s="6">
        <f t="shared" si="262"/>
        <v>12</v>
      </c>
      <c r="O4174" s="6" t="str">
        <f>VLOOKUP(L4174,'User input'!$D$6:$E$16,2,FALSE)</f>
        <v>Megawidget L</v>
      </c>
      <c r="P4174" s="6">
        <f>VLOOKUP(L4174,'User input'!$D$6:$G$16,3,FALSE)</f>
        <v>1.79</v>
      </c>
      <c r="Q4174" s="6">
        <f>VLOOKUP(L4174,'User input'!$D$6:$G$16,4,FALSE)</f>
        <v>24</v>
      </c>
      <c r="R4174" s="6">
        <f t="shared" si="263"/>
        <v>648</v>
      </c>
      <c r="S4174" s="26">
        <f t="shared" si="260"/>
        <v>1159.92</v>
      </c>
      <c r="T4174" s="26">
        <f>IF(K4174&lt;'User input'!$I$9,'User input'!$J$8,IF(K4174&lt;'User input'!$I$10,'User input'!$J$9,IF(K4174&lt;'User input'!$I$11,'User input'!$J$10,'User input'!$J$11)))*S4174</f>
        <v>34.797600000000003</v>
      </c>
      <c r="U4174" s="26">
        <f>K4174*'User input'!$J$17+'User input'!$J$16</f>
        <v>0.5</v>
      </c>
    </row>
    <row r="4175" spans="1:21" x14ac:dyDescent="0.25">
      <c r="A4175" s="18">
        <v>4284</v>
      </c>
      <c r="B4175" s="10" t="s">
        <v>3792</v>
      </c>
      <c r="C4175" s="10" t="s">
        <v>1039</v>
      </c>
      <c r="D4175" s="10" t="s">
        <v>28</v>
      </c>
      <c r="E4175" s="10" t="s">
        <v>29</v>
      </c>
      <c r="F4175" s="16">
        <v>90</v>
      </c>
      <c r="G4175" s="10" t="s">
        <v>9258</v>
      </c>
      <c r="H4175" s="10" t="s">
        <v>1345</v>
      </c>
      <c r="I4175" s="10" t="s">
        <v>32</v>
      </c>
      <c r="J4175" s="11">
        <v>43814</v>
      </c>
      <c r="K4175" s="16">
        <v>64</v>
      </c>
      <c r="L4175" s="10" t="s">
        <v>39</v>
      </c>
      <c r="M4175" s="10">
        <f t="shared" si="261"/>
        <v>2019</v>
      </c>
      <c r="N4175" s="10">
        <f t="shared" si="262"/>
        <v>12</v>
      </c>
      <c r="O4175" s="10" t="str">
        <f>VLOOKUP(L4175,'User input'!$D$6:$E$16,2,FALSE)</f>
        <v>Ultrathing V1</v>
      </c>
      <c r="P4175" s="10">
        <f>VLOOKUP(L4175,'User input'!$D$6:$G$16,3,FALSE)</f>
        <v>1.79</v>
      </c>
      <c r="Q4175" s="10">
        <f>VLOOKUP(L4175,'User input'!$D$6:$G$16,4,FALSE)</f>
        <v>17</v>
      </c>
      <c r="R4175" s="10">
        <f t="shared" si="263"/>
        <v>1088</v>
      </c>
      <c r="S4175" s="27">
        <f t="shared" si="260"/>
        <v>1947.52</v>
      </c>
      <c r="T4175" s="27">
        <f>IF(K4175&lt;'User input'!$I$9,'User input'!$J$8,IF(K4175&lt;'User input'!$I$10,'User input'!$J$9,IF(K4175&lt;'User input'!$I$11,'User input'!$J$10,'User input'!$J$11)))*S4175</f>
        <v>97.376000000000005</v>
      </c>
      <c r="U4175" s="27">
        <f>K4175*'User input'!$J$17+'User input'!$J$16</f>
        <v>0.5</v>
      </c>
    </row>
    <row r="4176" spans="1:21" x14ac:dyDescent="0.25">
      <c r="A4176" s="17">
        <v>4285</v>
      </c>
      <c r="B4176" s="6" t="s">
        <v>5988</v>
      </c>
      <c r="C4176" s="6" t="s">
        <v>9121</v>
      </c>
      <c r="D4176" s="6" t="s">
        <v>90</v>
      </c>
      <c r="E4176" s="6" t="s">
        <v>16</v>
      </c>
      <c r="F4176" s="15">
        <v>90</v>
      </c>
      <c r="G4176" s="6" t="s">
        <v>9259</v>
      </c>
      <c r="H4176" s="6" t="s">
        <v>1739</v>
      </c>
      <c r="I4176" s="6" t="s">
        <v>291</v>
      </c>
      <c r="J4176" s="7">
        <v>44549</v>
      </c>
      <c r="K4176" s="15">
        <v>51</v>
      </c>
      <c r="L4176" s="6" t="s">
        <v>78</v>
      </c>
      <c r="M4176" s="6">
        <f t="shared" si="261"/>
        <v>2021</v>
      </c>
      <c r="N4176" s="6">
        <f t="shared" si="262"/>
        <v>12</v>
      </c>
      <c r="O4176" s="6" t="str">
        <f>VLOOKUP(L4176,'User input'!$D$6:$E$16,2,FALSE)</f>
        <v>Ultrathing V2</v>
      </c>
      <c r="P4176" s="6">
        <f>VLOOKUP(L4176,'User input'!$D$6:$G$16,3,FALSE)</f>
        <v>2.95</v>
      </c>
      <c r="Q4176" s="6">
        <f>VLOOKUP(L4176,'User input'!$D$6:$G$16,4,FALSE)</f>
        <v>20</v>
      </c>
      <c r="R4176" s="6">
        <f t="shared" si="263"/>
        <v>1020</v>
      </c>
      <c r="S4176" s="26">
        <f t="shared" si="260"/>
        <v>3009</v>
      </c>
      <c r="T4176" s="26">
        <f>IF(K4176&lt;'User input'!$I$9,'User input'!$J$8,IF(K4176&lt;'User input'!$I$10,'User input'!$J$9,IF(K4176&lt;'User input'!$I$11,'User input'!$J$10,'User input'!$J$11)))*S4176</f>
        <v>150.45000000000002</v>
      </c>
      <c r="U4176" s="26">
        <f>K4176*'User input'!$J$17+'User input'!$J$16</f>
        <v>0.5</v>
      </c>
    </row>
    <row r="4177" spans="1:21" x14ac:dyDescent="0.25">
      <c r="A4177" s="18">
        <v>4286</v>
      </c>
      <c r="B4177" s="10" t="s">
        <v>747</v>
      </c>
      <c r="C4177" s="10" t="s">
        <v>5372</v>
      </c>
      <c r="D4177" s="10" t="s">
        <v>28</v>
      </c>
      <c r="E4177" s="10" t="s">
        <v>29</v>
      </c>
      <c r="F4177" s="16">
        <v>90</v>
      </c>
      <c r="G4177" s="10" t="s">
        <v>9259</v>
      </c>
      <c r="H4177" s="10" t="s">
        <v>7722</v>
      </c>
      <c r="I4177" s="10" t="s">
        <v>32</v>
      </c>
      <c r="J4177" s="11">
        <v>43939</v>
      </c>
      <c r="K4177" s="16">
        <v>12</v>
      </c>
      <c r="L4177" s="10" t="s">
        <v>78</v>
      </c>
      <c r="M4177" s="10">
        <f t="shared" si="261"/>
        <v>2020</v>
      </c>
      <c r="N4177" s="10">
        <f t="shared" si="262"/>
        <v>4</v>
      </c>
      <c r="O4177" s="10" t="str">
        <f>VLOOKUP(L4177,'User input'!$D$6:$E$16,2,FALSE)</f>
        <v>Ultrathing V2</v>
      </c>
      <c r="P4177" s="10">
        <f>VLOOKUP(L4177,'User input'!$D$6:$G$16,3,FALSE)</f>
        <v>2.95</v>
      </c>
      <c r="Q4177" s="10">
        <f>VLOOKUP(L4177,'User input'!$D$6:$G$16,4,FALSE)</f>
        <v>20</v>
      </c>
      <c r="R4177" s="10">
        <f t="shared" si="263"/>
        <v>240</v>
      </c>
      <c r="S4177" s="27">
        <f t="shared" si="260"/>
        <v>708</v>
      </c>
      <c r="T4177" s="27">
        <f>IF(K4177&lt;'User input'!$I$9,'User input'!$J$8,IF(K4177&lt;'User input'!$I$10,'User input'!$J$9,IF(K4177&lt;'User input'!$I$11,'User input'!$J$10,'User input'!$J$11)))*S4177</f>
        <v>0</v>
      </c>
      <c r="U4177" s="27">
        <f>K4177*'User input'!$J$17+'User input'!$J$16</f>
        <v>0.5</v>
      </c>
    </row>
    <row r="4178" spans="1:21" x14ac:dyDescent="0.25">
      <c r="A4178" s="17">
        <v>4287</v>
      </c>
      <c r="B4178" s="6" t="s">
        <v>2423</v>
      </c>
      <c r="C4178" s="6" t="s">
        <v>9260</v>
      </c>
      <c r="D4178" s="6" t="s">
        <v>49</v>
      </c>
      <c r="E4178" s="6" t="s">
        <v>16</v>
      </c>
      <c r="F4178" s="15">
        <v>60</v>
      </c>
      <c r="G4178" s="6" t="s">
        <v>9261</v>
      </c>
      <c r="H4178" s="6" t="s">
        <v>2997</v>
      </c>
      <c r="I4178" s="6" t="s">
        <v>550</v>
      </c>
      <c r="J4178" s="7">
        <v>44288</v>
      </c>
      <c r="K4178" s="15">
        <v>53</v>
      </c>
      <c r="L4178" s="6" t="s">
        <v>62</v>
      </c>
      <c r="M4178" s="6">
        <f t="shared" si="261"/>
        <v>2021</v>
      </c>
      <c r="N4178" s="6">
        <f t="shared" si="262"/>
        <v>4</v>
      </c>
      <c r="O4178" s="6" t="str">
        <f>VLOOKUP(L4178,'User input'!$D$6:$E$16,2,FALSE)</f>
        <v>Ultrathing V4</v>
      </c>
      <c r="P4178" s="6">
        <f>VLOOKUP(L4178,'User input'!$D$6:$G$16,3,FALSE)</f>
        <v>3.99</v>
      </c>
      <c r="Q4178" s="6">
        <f>VLOOKUP(L4178,'User input'!$D$6:$G$16,4,FALSE)</f>
        <v>24</v>
      </c>
      <c r="R4178" s="6">
        <f t="shared" si="263"/>
        <v>1272</v>
      </c>
      <c r="S4178" s="26">
        <f t="shared" si="260"/>
        <v>5075.2800000000007</v>
      </c>
      <c r="T4178" s="26">
        <f>IF(K4178&lt;'User input'!$I$9,'User input'!$J$8,IF(K4178&lt;'User input'!$I$10,'User input'!$J$9,IF(K4178&lt;'User input'!$I$11,'User input'!$J$10,'User input'!$J$11)))*S4178</f>
        <v>253.76400000000004</v>
      </c>
      <c r="U4178" s="26">
        <f>K4178*'User input'!$J$17+'User input'!$J$16</f>
        <v>0.5</v>
      </c>
    </row>
    <row r="4179" spans="1:21" x14ac:dyDescent="0.25">
      <c r="A4179" s="18">
        <v>4288</v>
      </c>
      <c r="B4179" s="10" t="s">
        <v>2268</v>
      </c>
      <c r="C4179" s="10" t="s">
        <v>5389</v>
      </c>
      <c r="D4179" s="10" t="s">
        <v>28</v>
      </c>
      <c r="E4179" s="10" t="s">
        <v>29</v>
      </c>
      <c r="F4179" s="16">
        <v>60</v>
      </c>
      <c r="G4179" s="10" t="s">
        <v>9262</v>
      </c>
      <c r="H4179" s="10" t="s">
        <v>264</v>
      </c>
      <c r="I4179" s="10" t="s">
        <v>32</v>
      </c>
      <c r="J4179" s="11">
        <v>43581</v>
      </c>
      <c r="K4179" s="16">
        <v>34</v>
      </c>
      <c r="L4179" s="10" t="s">
        <v>68</v>
      </c>
      <c r="M4179" s="10">
        <f t="shared" si="261"/>
        <v>2019</v>
      </c>
      <c r="N4179" s="10">
        <f t="shared" si="262"/>
        <v>4</v>
      </c>
      <c r="O4179" s="10" t="str">
        <f>VLOOKUP(L4179,'User input'!$D$6:$E$16,2,FALSE)</f>
        <v>Megawidget M</v>
      </c>
      <c r="P4179" s="10">
        <f>VLOOKUP(L4179,'User input'!$D$6:$G$16,3,FALSE)</f>
        <v>1.29</v>
      </c>
      <c r="Q4179" s="10">
        <f>VLOOKUP(L4179,'User input'!$D$6:$G$16,4,FALSE)</f>
        <v>24</v>
      </c>
      <c r="R4179" s="10">
        <f t="shared" si="263"/>
        <v>816</v>
      </c>
      <c r="S4179" s="27">
        <f t="shared" si="260"/>
        <v>1052.6400000000001</v>
      </c>
      <c r="T4179" s="27">
        <f>IF(K4179&lt;'User input'!$I$9,'User input'!$J$8,IF(K4179&lt;'User input'!$I$10,'User input'!$J$9,IF(K4179&lt;'User input'!$I$11,'User input'!$J$10,'User input'!$J$11)))*S4179</f>
        <v>31.5792</v>
      </c>
      <c r="U4179" s="27">
        <f>K4179*'User input'!$J$17+'User input'!$J$16</f>
        <v>0.5</v>
      </c>
    </row>
    <row r="4180" spans="1:21" x14ac:dyDescent="0.25">
      <c r="A4180" s="17">
        <v>4289</v>
      </c>
      <c r="B4180" s="6" t="s">
        <v>9263</v>
      </c>
      <c r="C4180" s="6" t="s">
        <v>1663</v>
      </c>
      <c r="D4180" s="6" t="s">
        <v>15</v>
      </c>
      <c r="E4180" s="6" t="s">
        <v>16</v>
      </c>
      <c r="F4180" s="15">
        <v>90</v>
      </c>
      <c r="G4180" s="6" t="s">
        <v>9264</v>
      </c>
      <c r="H4180" s="6" t="s">
        <v>3218</v>
      </c>
      <c r="I4180" s="6" t="s">
        <v>291</v>
      </c>
      <c r="J4180" s="7">
        <v>44425</v>
      </c>
      <c r="K4180" s="15">
        <v>21</v>
      </c>
      <c r="L4180" s="6" t="s">
        <v>99</v>
      </c>
      <c r="M4180" s="6">
        <f t="shared" si="261"/>
        <v>2021</v>
      </c>
      <c r="N4180" s="6">
        <f t="shared" si="262"/>
        <v>8</v>
      </c>
      <c r="O4180" s="6" t="str">
        <f>VLOOKUP(L4180,'User input'!$D$6:$E$16,2,FALSE)</f>
        <v>Superwossname</v>
      </c>
      <c r="P4180" s="6">
        <f>VLOOKUP(L4180,'User input'!$D$6:$G$16,3,FALSE)</f>
        <v>3.49</v>
      </c>
      <c r="Q4180" s="6">
        <f>VLOOKUP(L4180,'User input'!$D$6:$G$16,4,FALSE)</f>
        <v>20</v>
      </c>
      <c r="R4180" s="6">
        <f t="shared" si="263"/>
        <v>420</v>
      </c>
      <c r="S4180" s="26">
        <f t="shared" si="260"/>
        <v>1465.8000000000002</v>
      </c>
      <c r="T4180" s="26">
        <f>IF(K4180&lt;'User input'!$I$9,'User input'!$J$8,IF(K4180&lt;'User input'!$I$10,'User input'!$J$9,IF(K4180&lt;'User input'!$I$11,'User input'!$J$10,'User input'!$J$11)))*S4180</f>
        <v>43.974000000000004</v>
      </c>
      <c r="U4180" s="26">
        <f>K4180*'User input'!$J$17+'User input'!$J$16</f>
        <v>0.5</v>
      </c>
    </row>
    <row r="4181" spans="1:21" x14ac:dyDescent="0.25">
      <c r="A4181" s="18">
        <v>4290</v>
      </c>
      <c r="B4181" s="10" t="s">
        <v>361</v>
      </c>
      <c r="C4181" s="10" t="s">
        <v>2044</v>
      </c>
      <c r="D4181" s="10" t="s">
        <v>15</v>
      </c>
      <c r="E4181" s="10" t="s">
        <v>16</v>
      </c>
      <c r="F4181" s="16">
        <v>30</v>
      </c>
      <c r="G4181" s="10" t="s">
        <v>9265</v>
      </c>
      <c r="H4181" s="10" t="s">
        <v>9234</v>
      </c>
      <c r="I4181" s="10" t="s">
        <v>176</v>
      </c>
      <c r="J4181" s="11">
        <v>43700</v>
      </c>
      <c r="K4181" s="16">
        <v>78</v>
      </c>
      <c r="L4181" s="10" t="s">
        <v>52</v>
      </c>
      <c r="M4181" s="10">
        <f t="shared" si="261"/>
        <v>2019</v>
      </c>
      <c r="N4181" s="10">
        <f t="shared" si="262"/>
        <v>8</v>
      </c>
      <c r="O4181" s="10" t="str">
        <f>VLOOKUP(L4181,'User input'!$D$6:$E$16,2,FALSE)</f>
        <v>Megawidget S</v>
      </c>
      <c r="P4181" s="10">
        <f>VLOOKUP(L4181,'User input'!$D$6:$G$16,3,FALSE)</f>
        <v>0.69</v>
      </c>
      <c r="Q4181" s="10">
        <f>VLOOKUP(L4181,'User input'!$D$6:$G$16,4,FALSE)</f>
        <v>24</v>
      </c>
      <c r="R4181" s="10">
        <f t="shared" si="263"/>
        <v>1872</v>
      </c>
      <c r="S4181" s="27">
        <f t="shared" si="260"/>
        <v>1291.6799999999998</v>
      </c>
      <c r="T4181" s="27">
        <f>IF(K4181&lt;'User input'!$I$9,'User input'!$J$8,IF(K4181&lt;'User input'!$I$10,'User input'!$J$9,IF(K4181&lt;'User input'!$I$11,'User input'!$J$10,'User input'!$J$11)))*S4181</f>
        <v>64.583999999999989</v>
      </c>
      <c r="U4181" s="27">
        <f>K4181*'User input'!$J$17+'User input'!$J$16</f>
        <v>0.5</v>
      </c>
    </row>
    <row r="4182" spans="1:21" x14ac:dyDescent="0.25">
      <c r="A4182" s="17">
        <v>4291</v>
      </c>
      <c r="B4182" s="6" t="s">
        <v>7441</v>
      </c>
      <c r="C4182" s="6" t="s">
        <v>7771</v>
      </c>
      <c r="D4182" s="6" t="s">
        <v>49</v>
      </c>
      <c r="E4182" s="6" t="s">
        <v>16</v>
      </c>
      <c r="F4182" s="15">
        <v>60</v>
      </c>
      <c r="G4182" s="6" t="s">
        <v>9266</v>
      </c>
      <c r="H4182" s="6" t="s">
        <v>1256</v>
      </c>
      <c r="I4182" s="6" t="s">
        <v>32</v>
      </c>
      <c r="J4182" s="7">
        <v>43537</v>
      </c>
      <c r="K4182" s="15">
        <v>71</v>
      </c>
      <c r="L4182" s="6" t="s">
        <v>20</v>
      </c>
      <c r="M4182" s="6">
        <f t="shared" si="261"/>
        <v>2019</v>
      </c>
      <c r="N4182" s="6">
        <f t="shared" si="262"/>
        <v>3</v>
      </c>
      <c r="O4182" s="6" t="str">
        <f>VLOOKUP(L4182,'User input'!$D$6:$E$16,2,FALSE)</f>
        <v>Hyperwotsit</v>
      </c>
      <c r="P4182" s="6">
        <f>VLOOKUP(L4182,'User input'!$D$6:$G$16,3,FALSE)</f>
        <v>2.0099999999999998</v>
      </c>
      <c r="Q4182" s="6">
        <f>VLOOKUP(L4182,'User input'!$D$6:$G$16,4,FALSE)</f>
        <v>20</v>
      </c>
      <c r="R4182" s="6">
        <f t="shared" si="263"/>
        <v>1420</v>
      </c>
      <c r="S4182" s="26">
        <f t="shared" si="260"/>
        <v>2854.2</v>
      </c>
      <c r="T4182" s="26">
        <f>IF(K4182&lt;'User input'!$I$9,'User input'!$J$8,IF(K4182&lt;'User input'!$I$10,'User input'!$J$9,IF(K4182&lt;'User input'!$I$11,'User input'!$J$10,'User input'!$J$11)))*S4182</f>
        <v>142.71</v>
      </c>
      <c r="U4182" s="26">
        <f>K4182*'User input'!$J$17+'User input'!$J$16</f>
        <v>0.5</v>
      </c>
    </row>
    <row r="4183" spans="1:21" x14ac:dyDescent="0.25">
      <c r="A4183" s="18">
        <v>4292</v>
      </c>
      <c r="B4183" s="10" t="s">
        <v>8497</v>
      </c>
      <c r="C4183" s="10" t="s">
        <v>2747</v>
      </c>
      <c r="D4183" s="10" t="s">
        <v>49</v>
      </c>
      <c r="E4183" s="10" t="s">
        <v>16</v>
      </c>
      <c r="F4183" s="16">
        <v>90</v>
      </c>
      <c r="G4183" s="10" t="s">
        <v>9267</v>
      </c>
      <c r="H4183" s="10" t="s">
        <v>4897</v>
      </c>
      <c r="I4183" s="10" t="s">
        <v>32</v>
      </c>
      <c r="J4183" s="11">
        <v>44062</v>
      </c>
      <c r="K4183" s="16">
        <v>54</v>
      </c>
      <c r="L4183" s="10" t="s">
        <v>99</v>
      </c>
      <c r="M4183" s="10">
        <f t="shared" si="261"/>
        <v>2020</v>
      </c>
      <c r="N4183" s="10">
        <f t="shared" si="262"/>
        <v>8</v>
      </c>
      <c r="O4183" s="10" t="str">
        <f>VLOOKUP(L4183,'User input'!$D$6:$E$16,2,FALSE)</f>
        <v>Superwossname</v>
      </c>
      <c r="P4183" s="10">
        <f>VLOOKUP(L4183,'User input'!$D$6:$G$16,3,FALSE)</f>
        <v>3.49</v>
      </c>
      <c r="Q4183" s="10">
        <f>VLOOKUP(L4183,'User input'!$D$6:$G$16,4,FALSE)</f>
        <v>20</v>
      </c>
      <c r="R4183" s="10">
        <f t="shared" si="263"/>
        <v>1080</v>
      </c>
      <c r="S4183" s="27">
        <f t="shared" si="260"/>
        <v>3769.2000000000003</v>
      </c>
      <c r="T4183" s="27">
        <f>IF(K4183&lt;'User input'!$I$9,'User input'!$J$8,IF(K4183&lt;'User input'!$I$10,'User input'!$J$9,IF(K4183&lt;'User input'!$I$11,'User input'!$J$10,'User input'!$J$11)))*S4183</f>
        <v>188.46000000000004</v>
      </c>
      <c r="U4183" s="27">
        <f>K4183*'User input'!$J$17+'User input'!$J$16</f>
        <v>0.5</v>
      </c>
    </row>
    <row r="4184" spans="1:21" x14ac:dyDescent="0.25">
      <c r="A4184" s="17">
        <v>4293</v>
      </c>
      <c r="B4184" s="6" t="s">
        <v>8714</v>
      </c>
      <c r="C4184" s="6" t="s">
        <v>9268</v>
      </c>
      <c r="D4184" s="6" t="s">
        <v>28</v>
      </c>
      <c r="E4184" s="6" t="s">
        <v>29</v>
      </c>
      <c r="F4184" s="15">
        <v>90</v>
      </c>
      <c r="G4184" s="6" t="s">
        <v>9269</v>
      </c>
      <c r="H4184" s="6" t="s">
        <v>2645</v>
      </c>
      <c r="I4184" s="6" t="s">
        <v>1078</v>
      </c>
      <c r="J4184" s="7">
        <v>44389</v>
      </c>
      <c r="K4184" s="15">
        <v>49</v>
      </c>
      <c r="L4184" s="6" t="s">
        <v>20</v>
      </c>
      <c r="M4184" s="6">
        <f t="shared" si="261"/>
        <v>2021</v>
      </c>
      <c r="N4184" s="6">
        <f t="shared" si="262"/>
        <v>7</v>
      </c>
      <c r="O4184" s="6" t="str">
        <f>VLOOKUP(L4184,'User input'!$D$6:$E$16,2,FALSE)</f>
        <v>Hyperwotsit</v>
      </c>
      <c r="P4184" s="6">
        <f>VLOOKUP(L4184,'User input'!$D$6:$G$16,3,FALSE)</f>
        <v>2.0099999999999998</v>
      </c>
      <c r="Q4184" s="6">
        <f>VLOOKUP(L4184,'User input'!$D$6:$G$16,4,FALSE)</f>
        <v>20</v>
      </c>
      <c r="R4184" s="6">
        <f t="shared" si="263"/>
        <v>980</v>
      </c>
      <c r="S4184" s="26">
        <f t="shared" si="260"/>
        <v>1969.7999999999997</v>
      </c>
      <c r="T4184" s="26">
        <f>IF(K4184&lt;'User input'!$I$9,'User input'!$J$8,IF(K4184&lt;'User input'!$I$10,'User input'!$J$9,IF(K4184&lt;'User input'!$I$11,'User input'!$J$10,'User input'!$J$11)))*S4184</f>
        <v>59.093999999999987</v>
      </c>
      <c r="U4184" s="26">
        <f>K4184*'User input'!$J$17+'User input'!$J$16</f>
        <v>0.5</v>
      </c>
    </row>
    <row r="4185" spans="1:21" x14ac:dyDescent="0.25">
      <c r="A4185" s="18">
        <v>4294</v>
      </c>
      <c r="B4185" s="10" t="s">
        <v>9270</v>
      </c>
      <c r="C4185" s="10" t="s">
        <v>7179</v>
      </c>
      <c r="D4185" s="10" t="s">
        <v>15</v>
      </c>
      <c r="E4185" s="10" t="s">
        <v>16</v>
      </c>
      <c r="F4185" s="16">
        <v>90</v>
      </c>
      <c r="G4185" s="10" t="s">
        <v>9271</v>
      </c>
      <c r="H4185" s="10" t="s">
        <v>1746</v>
      </c>
      <c r="I4185" s="10" t="s">
        <v>25</v>
      </c>
      <c r="J4185" s="11">
        <v>43630</v>
      </c>
      <c r="K4185" s="16">
        <v>8</v>
      </c>
      <c r="L4185" s="10" t="s">
        <v>44</v>
      </c>
      <c r="M4185" s="10">
        <f t="shared" si="261"/>
        <v>2019</v>
      </c>
      <c r="N4185" s="10">
        <f t="shared" si="262"/>
        <v>6</v>
      </c>
      <c r="O4185" s="10" t="str">
        <f>VLOOKUP(L4185,'User input'!$D$6:$E$16,2,FALSE)</f>
        <v>Gigastuff</v>
      </c>
      <c r="P4185" s="10">
        <f>VLOOKUP(L4185,'User input'!$D$6:$G$16,3,FALSE)</f>
        <v>1.89</v>
      </c>
      <c r="Q4185" s="10">
        <f>VLOOKUP(L4185,'User input'!$D$6:$G$16,4,FALSE)</f>
        <v>18</v>
      </c>
      <c r="R4185" s="10">
        <f t="shared" si="263"/>
        <v>144</v>
      </c>
      <c r="S4185" s="27">
        <f t="shared" si="260"/>
        <v>272.15999999999997</v>
      </c>
      <c r="T4185" s="27">
        <f>IF(K4185&lt;'User input'!$I$9,'User input'!$J$8,IF(K4185&lt;'User input'!$I$10,'User input'!$J$9,IF(K4185&lt;'User input'!$I$11,'User input'!$J$10,'User input'!$J$11)))*S4185</f>
        <v>0</v>
      </c>
      <c r="U4185" s="27">
        <f>K4185*'User input'!$J$17+'User input'!$J$16</f>
        <v>0.5</v>
      </c>
    </row>
    <row r="4186" spans="1:21" x14ac:dyDescent="0.25">
      <c r="A4186" s="17">
        <v>4295</v>
      </c>
      <c r="B4186" s="6" t="s">
        <v>6737</v>
      </c>
      <c r="C4186" s="6" t="s">
        <v>6801</v>
      </c>
      <c r="D4186" s="6" t="s">
        <v>617</v>
      </c>
      <c r="E4186" s="6" t="s">
        <v>29</v>
      </c>
      <c r="F4186" s="15">
        <v>30</v>
      </c>
      <c r="G4186" s="6" t="s">
        <v>9272</v>
      </c>
      <c r="H4186" s="6" t="s">
        <v>933</v>
      </c>
      <c r="I4186" s="6" t="s">
        <v>25</v>
      </c>
      <c r="J4186" s="7">
        <v>43809</v>
      </c>
      <c r="K4186" s="15">
        <v>26</v>
      </c>
      <c r="L4186" s="6" t="s">
        <v>33</v>
      </c>
      <c r="M4186" s="6">
        <f t="shared" si="261"/>
        <v>2019</v>
      </c>
      <c r="N4186" s="6">
        <f t="shared" si="262"/>
        <v>12</v>
      </c>
      <c r="O4186" s="6" t="str">
        <f>VLOOKUP(L4186,'User input'!$D$6:$E$16,2,FALSE)</f>
        <v>Megawidget L</v>
      </c>
      <c r="P4186" s="6">
        <f>VLOOKUP(L4186,'User input'!$D$6:$G$16,3,FALSE)</f>
        <v>1.79</v>
      </c>
      <c r="Q4186" s="6">
        <f>VLOOKUP(L4186,'User input'!$D$6:$G$16,4,FALSE)</f>
        <v>24</v>
      </c>
      <c r="R4186" s="6">
        <f t="shared" si="263"/>
        <v>624</v>
      </c>
      <c r="S4186" s="26">
        <f t="shared" si="260"/>
        <v>1116.96</v>
      </c>
      <c r="T4186" s="26">
        <f>IF(K4186&lt;'User input'!$I$9,'User input'!$J$8,IF(K4186&lt;'User input'!$I$10,'User input'!$J$9,IF(K4186&lt;'User input'!$I$11,'User input'!$J$10,'User input'!$J$11)))*S4186</f>
        <v>33.508800000000001</v>
      </c>
      <c r="U4186" s="26">
        <f>K4186*'User input'!$J$17+'User input'!$J$16</f>
        <v>0.5</v>
      </c>
    </row>
    <row r="4187" spans="1:21" x14ac:dyDescent="0.25">
      <c r="A4187" s="18">
        <v>4296</v>
      </c>
      <c r="B4187" s="10" t="s">
        <v>8644</v>
      </c>
      <c r="C4187" s="10" t="s">
        <v>5977</v>
      </c>
      <c r="D4187" s="10" t="s">
        <v>49</v>
      </c>
      <c r="E4187" s="10" t="s">
        <v>16</v>
      </c>
      <c r="F4187" s="16">
        <v>30</v>
      </c>
      <c r="G4187" s="10" t="s">
        <v>9273</v>
      </c>
      <c r="H4187" s="10" t="s">
        <v>7349</v>
      </c>
      <c r="I4187" s="10" t="s">
        <v>176</v>
      </c>
      <c r="J4187" s="11">
        <v>44235</v>
      </c>
      <c r="K4187" s="16">
        <v>58</v>
      </c>
      <c r="L4187" s="10" t="s">
        <v>33</v>
      </c>
      <c r="M4187" s="10">
        <f t="shared" si="261"/>
        <v>2021</v>
      </c>
      <c r="N4187" s="10">
        <f t="shared" si="262"/>
        <v>2</v>
      </c>
      <c r="O4187" s="10" t="str">
        <f>VLOOKUP(L4187,'User input'!$D$6:$E$16,2,FALSE)</f>
        <v>Megawidget L</v>
      </c>
      <c r="P4187" s="10">
        <f>VLOOKUP(L4187,'User input'!$D$6:$G$16,3,FALSE)</f>
        <v>1.79</v>
      </c>
      <c r="Q4187" s="10">
        <f>VLOOKUP(L4187,'User input'!$D$6:$G$16,4,FALSE)</f>
        <v>24</v>
      </c>
      <c r="R4187" s="10">
        <f t="shared" si="263"/>
        <v>1392</v>
      </c>
      <c r="S4187" s="27">
        <f t="shared" si="260"/>
        <v>2491.6799999999998</v>
      </c>
      <c r="T4187" s="27">
        <f>IF(K4187&lt;'User input'!$I$9,'User input'!$J$8,IF(K4187&lt;'User input'!$I$10,'User input'!$J$9,IF(K4187&lt;'User input'!$I$11,'User input'!$J$10,'User input'!$J$11)))*S4187</f>
        <v>124.584</v>
      </c>
      <c r="U4187" s="27">
        <f>K4187*'User input'!$J$17+'User input'!$J$16</f>
        <v>0.5</v>
      </c>
    </row>
    <row r="4188" spans="1:21" x14ac:dyDescent="0.25">
      <c r="A4188" s="17">
        <v>4297</v>
      </c>
      <c r="B4188" s="6" t="s">
        <v>523</v>
      </c>
      <c r="C4188" s="6" t="s">
        <v>2375</v>
      </c>
      <c r="D4188" s="6" t="s">
        <v>28</v>
      </c>
      <c r="E4188" s="6" t="s">
        <v>29</v>
      </c>
      <c r="F4188" s="15">
        <v>90</v>
      </c>
      <c r="G4188" s="6" t="s">
        <v>9273</v>
      </c>
      <c r="H4188" s="6" t="s">
        <v>2762</v>
      </c>
      <c r="I4188" s="6" t="s">
        <v>32</v>
      </c>
      <c r="J4188" s="7">
        <v>44331</v>
      </c>
      <c r="K4188" s="15">
        <v>83</v>
      </c>
      <c r="L4188" s="6" t="s">
        <v>62</v>
      </c>
      <c r="M4188" s="6">
        <f t="shared" si="261"/>
        <v>2021</v>
      </c>
      <c r="N4188" s="6">
        <f t="shared" si="262"/>
        <v>5</v>
      </c>
      <c r="O4188" s="6" t="str">
        <f>VLOOKUP(L4188,'User input'!$D$6:$E$16,2,FALSE)</f>
        <v>Ultrathing V4</v>
      </c>
      <c r="P4188" s="6">
        <f>VLOOKUP(L4188,'User input'!$D$6:$G$16,3,FALSE)</f>
        <v>3.99</v>
      </c>
      <c r="Q4188" s="6">
        <f>VLOOKUP(L4188,'User input'!$D$6:$G$16,4,FALSE)</f>
        <v>24</v>
      </c>
      <c r="R4188" s="6">
        <f t="shared" si="263"/>
        <v>1992</v>
      </c>
      <c r="S4188" s="26">
        <f t="shared" si="260"/>
        <v>7948.0800000000008</v>
      </c>
      <c r="T4188" s="26">
        <f>IF(K4188&lt;'User input'!$I$9,'User input'!$J$8,IF(K4188&lt;'User input'!$I$10,'User input'!$J$9,IF(K4188&lt;'User input'!$I$11,'User input'!$J$10,'User input'!$J$11)))*S4188</f>
        <v>397.40400000000005</v>
      </c>
      <c r="U4188" s="26">
        <f>K4188*'User input'!$J$17+'User input'!$J$16</f>
        <v>0.5</v>
      </c>
    </row>
    <row r="4189" spans="1:21" x14ac:dyDescent="0.25">
      <c r="A4189" s="18">
        <v>4298</v>
      </c>
      <c r="B4189" s="10" t="s">
        <v>7087</v>
      </c>
      <c r="C4189" s="10" t="s">
        <v>9274</v>
      </c>
      <c r="D4189" s="10" t="s">
        <v>28</v>
      </c>
      <c r="E4189" s="10" t="s">
        <v>29</v>
      </c>
      <c r="F4189" s="16">
        <v>30</v>
      </c>
      <c r="G4189" s="10" t="s">
        <v>9275</v>
      </c>
      <c r="H4189" s="10" t="s">
        <v>5577</v>
      </c>
      <c r="I4189" s="10" t="s">
        <v>32</v>
      </c>
      <c r="J4189" s="11">
        <v>44206</v>
      </c>
      <c r="K4189" s="16">
        <v>58</v>
      </c>
      <c r="L4189" s="10" t="s">
        <v>62</v>
      </c>
      <c r="M4189" s="10">
        <f t="shared" si="261"/>
        <v>2021</v>
      </c>
      <c r="N4189" s="10">
        <f t="shared" si="262"/>
        <v>1</v>
      </c>
      <c r="O4189" s="10" t="str">
        <f>VLOOKUP(L4189,'User input'!$D$6:$E$16,2,FALSE)</f>
        <v>Ultrathing V4</v>
      </c>
      <c r="P4189" s="10">
        <f>VLOOKUP(L4189,'User input'!$D$6:$G$16,3,FALSE)</f>
        <v>3.99</v>
      </c>
      <c r="Q4189" s="10">
        <f>VLOOKUP(L4189,'User input'!$D$6:$G$16,4,FALSE)</f>
        <v>24</v>
      </c>
      <c r="R4189" s="10">
        <f t="shared" si="263"/>
        <v>1392</v>
      </c>
      <c r="S4189" s="27">
        <f t="shared" si="260"/>
        <v>5554.08</v>
      </c>
      <c r="T4189" s="27">
        <f>IF(K4189&lt;'User input'!$I$9,'User input'!$J$8,IF(K4189&lt;'User input'!$I$10,'User input'!$J$9,IF(K4189&lt;'User input'!$I$11,'User input'!$J$10,'User input'!$J$11)))*S4189</f>
        <v>277.70400000000001</v>
      </c>
      <c r="U4189" s="27">
        <f>K4189*'User input'!$J$17+'User input'!$J$16</f>
        <v>0.5</v>
      </c>
    </row>
    <row r="4190" spans="1:21" x14ac:dyDescent="0.25">
      <c r="A4190" s="17">
        <v>4299</v>
      </c>
      <c r="B4190" s="6" t="s">
        <v>9276</v>
      </c>
      <c r="C4190" s="6" t="s">
        <v>2856</v>
      </c>
      <c r="D4190" s="6" t="s">
        <v>15</v>
      </c>
      <c r="E4190" s="6" t="s">
        <v>16</v>
      </c>
      <c r="F4190" s="15">
        <v>30</v>
      </c>
      <c r="G4190" s="6" t="s">
        <v>9277</v>
      </c>
      <c r="H4190" s="6" t="s">
        <v>3744</v>
      </c>
      <c r="I4190" s="6" t="s">
        <v>176</v>
      </c>
      <c r="J4190" s="7">
        <v>43969</v>
      </c>
      <c r="K4190" s="15">
        <v>44</v>
      </c>
      <c r="L4190" s="6" t="s">
        <v>20</v>
      </c>
      <c r="M4190" s="6">
        <f t="shared" si="261"/>
        <v>2020</v>
      </c>
      <c r="N4190" s="6">
        <f t="shared" si="262"/>
        <v>5</v>
      </c>
      <c r="O4190" s="6" t="str">
        <f>VLOOKUP(L4190,'User input'!$D$6:$E$16,2,FALSE)</f>
        <v>Hyperwotsit</v>
      </c>
      <c r="P4190" s="6">
        <f>VLOOKUP(L4190,'User input'!$D$6:$G$16,3,FALSE)</f>
        <v>2.0099999999999998</v>
      </c>
      <c r="Q4190" s="6">
        <f>VLOOKUP(L4190,'User input'!$D$6:$G$16,4,FALSE)</f>
        <v>20</v>
      </c>
      <c r="R4190" s="6">
        <f t="shared" si="263"/>
        <v>880</v>
      </c>
      <c r="S4190" s="26">
        <f t="shared" si="260"/>
        <v>1768.7999999999997</v>
      </c>
      <c r="T4190" s="26">
        <f>IF(K4190&lt;'User input'!$I$9,'User input'!$J$8,IF(K4190&lt;'User input'!$I$10,'User input'!$J$9,IF(K4190&lt;'User input'!$I$11,'User input'!$J$10,'User input'!$J$11)))*S4190</f>
        <v>53.063999999999993</v>
      </c>
      <c r="U4190" s="26">
        <f>K4190*'User input'!$J$17+'User input'!$J$16</f>
        <v>0.5</v>
      </c>
    </row>
    <row r="4191" spans="1:21" x14ac:dyDescent="0.25">
      <c r="A4191" s="18">
        <v>4300</v>
      </c>
      <c r="B4191" s="10" t="s">
        <v>4548</v>
      </c>
      <c r="C4191" s="10" t="s">
        <v>3726</v>
      </c>
      <c r="D4191" s="10" t="s">
        <v>49</v>
      </c>
      <c r="E4191" s="10" t="s">
        <v>16</v>
      </c>
      <c r="F4191" s="16">
        <v>30</v>
      </c>
      <c r="G4191" s="10" t="s">
        <v>9278</v>
      </c>
      <c r="H4191" s="10" t="s">
        <v>6663</v>
      </c>
      <c r="I4191" s="10" t="s">
        <v>291</v>
      </c>
      <c r="J4191" s="11">
        <v>44311</v>
      </c>
      <c r="K4191" s="16">
        <v>34</v>
      </c>
      <c r="L4191" s="10" t="s">
        <v>99</v>
      </c>
      <c r="M4191" s="10">
        <f t="shared" si="261"/>
        <v>2021</v>
      </c>
      <c r="N4191" s="10">
        <f t="shared" si="262"/>
        <v>4</v>
      </c>
      <c r="O4191" s="10" t="str">
        <f>VLOOKUP(L4191,'User input'!$D$6:$E$16,2,FALSE)</f>
        <v>Superwossname</v>
      </c>
      <c r="P4191" s="10">
        <f>VLOOKUP(L4191,'User input'!$D$6:$G$16,3,FALSE)</f>
        <v>3.49</v>
      </c>
      <c r="Q4191" s="10">
        <f>VLOOKUP(L4191,'User input'!$D$6:$G$16,4,FALSE)</f>
        <v>20</v>
      </c>
      <c r="R4191" s="10">
        <f t="shared" si="263"/>
        <v>680</v>
      </c>
      <c r="S4191" s="27">
        <f t="shared" si="260"/>
        <v>2373.2000000000003</v>
      </c>
      <c r="T4191" s="27">
        <f>IF(K4191&lt;'User input'!$I$9,'User input'!$J$8,IF(K4191&lt;'User input'!$I$10,'User input'!$J$9,IF(K4191&lt;'User input'!$I$11,'User input'!$J$10,'User input'!$J$11)))*S4191</f>
        <v>71.196000000000012</v>
      </c>
      <c r="U4191" s="27">
        <f>K4191*'User input'!$J$17+'User input'!$J$16</f>
        <v>0.5</v>
      </c>
    </row>
    <row r="4192" spans="1:21" x14ac:dyDescent="0.25">
      <c r="A4192" s="17">
        <v>4301</v>
      </c>
      <c r="B4192" s="6" t="s">
        <v>7160</v>
      </c>
      <c r="C4192" s="6" t="s">
        <v>208</v>
      </c>
      <c r="D4192" s="6" t="s">
        <v>28</v>
      </c>
      <c r="E4192" s="6" t="s">
        <v>29</v>
      </c>
      <c r="F4192" s="15">
        <v>30</v>
      </c>
      <c r="G4192" s="6" t="s">
        <v>9279</v>
      </c>
      <c r="H4192" s="6" t="s">
        <v>86</v>
      </c>
      <c r="I4192" s="6" t="s">
        <v>87</v>
      </c>
      <c r="J4192" s="7">
        <v>44483</v>
      </c>
      <c r="K4192" s="15">
        <v>19</v>
      </c>
      <c r="L4192" s="6" t="s">
        <v>33</v>
      </c>
      <c r="M4192" s="6">
        <f t="shared" si="261"/>
        <v>2021</v>
      </c>
      <c r="N4192" s="6">
        <f t="shared" si="262"/>
        <v>10</v>
      </c>
      <c r="O4192" s="6" t="str">
        <f>VLOOKUP(L4192,'User input'!$D$6:$E$16,2,FALSE)</f>
        <v>Megawidget L</v>
      </c>
      <c r="P4192" s="6">
        <f>VLOOKUP(L4192,'User input'!$D$6:$G$16,3,FALSE)</f>
        <v>1.79</v>
      </c>
      <c r="Q4192" s="6">
        <f>VLOOKUP(L4192,'User input'!$D$6:$G$16,4,FALSE)</f>
        <v>24</v>
      </c>
      <c r="R4192" s="6">
        <f t="shared" si="263"/>
        <v>456</v>
      </c>
      <c r="S4192" s="26">
        <f t="shared" si="260"/>
        <v>816.24</v>
      </c>
      <c r="T4192" s="26">
        <f>IF(K4192&lt;'User input'!$I$9,'User input'!$J$8,IF(K4192&lt;'User input'!$I$10,'User input'!$J$9,IF(K4192&lt;'User input'!$I$11,'User input'!$J$10,'User input'!$J$11)))*S4192</f>
        <v>0</v>
      </c>
      <c r="U4192" s="26">
        <f>K4192*'User input'!$J$17+'User input'!$J$16</f>
        <v>0.5</v>
      </c>
    </row>
    <row r="4193" spans="1:21" x14ac:dyDescent="0.25">
      <c r="A4193" s="18">
        <v>4302</v>
      </c>
      <c r="B4193" s="10" t="s">
        <v>9280</v>
      </c>
      <c r="C4193" s="10" t="s">
        <v>5119</v>
      </c>
      <c r="D4193" s="10" t="s">
        <v>28</v>
      </c>
      <c r="E4193" s="10" t="s">
        <v>29</v>
      </c>
      <c r="F4193" s="16">
        <v>90</v>
      </c>
      <c r="G4193" s="10" t="s">
        <v>2366</v>
      </c>
      <c r="H4193" s="10" t="s">
        <v>922</v>
      </c>
      <c r="I4193" s="10" t="s">
        <v>127</v>
      </c>
      <c r="J4193" s="11">
        <v>43716</v>
      </c>
      <c r="K4193" s="16">
        <v>44</v>
      </c>
      <c r="L4193" s="10" t="s">
        <v>68</v>
      </c>
      <c r="M4193" s="10">
        <f t="shared" si="261"/>
        <v>2019</v>
      </c>
      <c r="N4193" s="10">
        <f t="shared" si="262"/>
        <v>9</v>
      </c>
      <c r="O4193" s="10" t="str">
        <f>VLOOKUP(L4193,'User input'!$D$6:$E$16,2,FALSE)</f>
        <v>Megawidget M</v>
      </c>
      <c r="P4193" s="10">
        <f>VLOOKUP(L4193,'User input'!$D$6:$G$16,3,FALSE)</f>
        <v>1.29</v>
      </c>
      <c r="Q4193" s="10">
        <f>VLOOKUP(L4193,'User input'!$D$6:$G$16,4,FALSE)</f>
        <v>24</v>
      </c>
      <c r="R4193" s="10">
        <f t="shared" si="263"/>
        <v>1056</v>
      </c>
      <c r="S4193" s="27">
        <f t="shared" si="260"/>
        <v>1362.24</v>
      </c>
      <c r="T4193" s="27">
        <f>IF(K4193&lt;'User input'!$I$9,'User input'!$J$8,IF(K4193&lt;'User input'!$I$10,'User input'!$J$9,IF(K4193&lt;'User input'!$I$11,'User input'!$J$10,'User input'!$J$11)))*S4193</f>
        <v>40.867199999999997</v>
      </c>
      <c r="U4193" s="27">
        <f>K4193*'User input'!$J$17+'User input'!$J$16</f>
        <v>0.5</v>
      </c>
    </row>
    <row r="4194" spans="1:21" x14ac:dyDescent="0.25">
      <c r="A4194" s="17">
        <v>4303</v>
      </c>
      <c r="B4194" s="6" t="s">
        <v>6855</v>
      </c>
      <c r="C4194" s="6" t="s">
        <v>1729</v>
      </c>
      <c r="D4194" s="6" t="s">
        <v>28</v>
      </c>
      <c r="E4194" s="6" t="s">
        <v>29</v>
      </c>
      <c r="F4194" s="15">
        <v>90</v>
      </c>
      <c r="G4194" s="6" t="s">
        <v>9281</v>
      </c>
      <c r="H4194" s="6" t="s">
        <v>112</v>
      </c>
      <c r="I4194" s="6" t="s">
        <v>38</v>
      </c>
      <c r="J4194" s="7">
        <v>44167</v>
      </c>
      <c r="K4194" s="15">
        <v>22</v>
      </c>
      <c r="L4194" s="6" t="s">
        <v>99</v>
      </c>
      <c r="M4194" s="6">
        <f t="shared" si="261"/>
        <v>2020</v>
      </c>
      <c r="N4194" s="6">
        <f t="shared" si="262"/>
        <v>12</v>
      </c>
      <c r="O4194" s="6" t="str">
        <f>VLOOKUP(L4194,'User input'!$D$6:$E$16,2,FALSE)</f>
        <v>Superwossname</v>
      </c>
      <c r="P4194" s="6">
        <f>VLOOKUP(L4194,'User input'!$D$6:$G$16,3,FALSE)</f>
        <v>3.49</v>
      </c>
      <c r="Q4194" s="6">
        <f>VLOOKUP(L4194,'User input'!$D$6:$G$16,4,FALSE)</f>
        <v>20</v>
      </c>
      <c r="R4194" s="6">
        <f t="shared" si="263"/>
        <v>440</v>
      </c>
      <c r="S4194" s="26">
        <f t="shared" si="260"/>
        <v>1535.6000000000001</v>
      </c>
      <c r="T4194" s="26">
        <f>IF(K4194&lt;'User input'!$I$9,'User input'!$J$8,IF(K4194&lt;'User input'!$I$10,'User input'!$J$9,IF(K4194&lt;'User input'!$I$11,'User input'!$J$10,'User input'!$J$11)))*S4194</f>
        <v>46.068000000000005</v>
      </c>
      <c r="U4194" s="26">
        <f>K4194*'User input'!$J$17+'User input'!$J$16</f>
        <v>0.5</v>
      </c>
    </row>
    <row r="4195" spans="1:21" x14ac:dyDescent="0.25">
      <c r="A4195" s="18">
        <v>4304</v>
      </c>
      <c r="B4195" s="10" t="s">
        <v>8179</v>
      </c>
      <c r="C4195" s="10" t="s">
        <v>835</v>
      </c>
      <c r="D4195" s="10" t="s">
        <v>28</v>
      </c>
      <c r="E4195" s="10" t="s">
        <v>29</v>
      </c>
      <c r="F4195" s="16">
        <v>30</v>
      </c>
      <c r="G4195" s="10" t="s">
        <v>9282</v>
      </c>
      <c r="H4195" s="10" t="s">
        <v>1618</v>
      </c>
      <c r="I4195" s="10" t="s">
        <v>32</v>
      </c>
      <c r="J4195" s="11">
        <v>43954</v>
      </c>
      <c r="K4195" s="16">
        <v>69</v>
      </c>
      <c r="L4195" s="10" t="s">
        <v>39</v>
      </c>
      <c r="M4195" s="10">
        <f t="shared" si="261"/>
        <v>2020</v>
      </c>
      <c r="N4195" s="10">
        <f t="shared" si="262"/>
        <v>5</v>
      </c>
      <c r="O4195" s="10" t="str">
        <f>VLOOKUP(L4195,'User input'!$D$6:$E$16,2,FALSE)</f>
        <v>Ultrathing V1</v>
      </c>
      <c r="P4195" s="10">
        <f>VLOOKUP(L4195,'User input'!$D$6:$G$16,3,FALSE)</f>
        <v>1.79</v>
      </c>
      <c r="Q4195" s="10">
        <f>VLOOKUP(L4195,'User input'!$D$6:$G$16,4,FALSE)</f>
        <v>17</v>
      </c>
      <c r="R4195" s="10">
        <f t="shared" si="263"/>
        <v>1173</v>
      </c>
      <c r="S4195" s="27">
        <f t="shared" si="260"/>
        <v>2099.67</v>
      </c>
      <c r="T4195" s="27">
        <f>IF(K4195&lt;'User input'!$I$9,'User input'!$J$8,IF(K4195&lt;'User input'!$I$10,'User input'!$J$9,IF(K4195&lt;'User input'!$I$11,'User input'!$J$10,'User input'!$J$11)))*S4195</f>
        <v>104.98350000000001</v>
      </c>
      <c r="U4195" s="27">
        <f>K4195*'User input'!$J$17+'User input'!$J$16</f>
        <v>0.5</v>
      </c>
    </row>
    <row r="4196" spans="1:21" x14ac:dyDescent="0.25">
      <c r="A4196" s="17">
        <v>4305</v>
      </c>
      <c r="B4196" s="6" t="s">
        <v>9283</v>
      </c>
      <c r="C4196" s="6" t="s">
        <v>2103</v>
      </c>
      <c r="D4196" s="6" t="s">
        <v>15</v>
      </c>
      <c r="E4196" s="6" t="s">
        <v>16</v>
      </c>
      <c r="F4196" s="15">
        <v>60</v>
      </c>
      <c r="G4196" s="6" t="s">
        <v>9284</v>
      </c>
      <c r="H4196" s="6" t="s">
        <v>915</v>
      </c>
      <c r="I4196" s="6" t="s">
        <v>176</v>
      </c>
      <c r="J4196" s="7">
        <v>43957</v>
      </c>
      <c r="K4196" s="15">
        <v>16</v>
      </c>
      <c r="L4196" s="6" t="s">
        <v>52</v>
      </c>
      <c r="M4196" s="6">
        <f t="shared" si="261"/>
        <v>2020</v>
      </c>
      <c r="N4196" s="6">
        <f t="shared" si="262"/>
        <v>5</v>
      </c>
      <c r="O4196" s="6" t="str">
        <f>VLOOKUP(L4196,'User input'!$D$6:$E$16,2,FALSE)</f>
        <v>Megawidget S</v>
      </c>
      <c r="P4196" s="6">
        <f>VLOOKUP(L4196,'User input'!$D$6:$G$16,3,FALSE)</f>
        <v>0.69</v>
      </c>
      <c r="Q4196" s="6">
        <f>VLOOKUP(L4196,'User input'!$D$6:$G$16,4,FALSE)</f>
        <v>24</v>
      </c>
      <c r="R4196" s="6">
        <f t="shared" si="263"/>
        <v>384</v>
      </c>
      <c r="S4196" s="26">
        <f t="shared" si="260"/>
        <v>264.95999999999998</v>
      </c>
      <c r="T4196" s="26">
        <f>IF(K4196&lt;'User input'!$I$9,'User input'!$J$8,IF(K4196&lt;'User input'!$I$10,'User input'!$J$9,IF(K4196&lt;'User input'!$I$11,'User input'!$J$10,'User input'!$J$11)))*S4196</f>
        <v>0</v>
      </c>
      <c r="U4196" s="26">
        <f>K4196*'User input'!$J$17+'User input'!$J$16</f>
        <v>0.5</v>
      </c>
    </row>
    <row r="4197" spans="1:21" x14ac:dyDescent="0.25">
      <c r="A4197" s="18">
        <v>4306</v>
      </c>
      <c r="B4197" s="10" t="s">
        <v>5067</v>
      </c>
      <c r="C4197" s="10" t="s">
        <v>9006</v>
      </c>
      <c r="D4197" s="10" t="s">
        <v>28</v>
      </c>
      <c r="E4197" s="10" t="s">
        <v>29</v>
      </c>
      <c r="F4197" s="16">
        <v>30</v>
      </c>
      <c r="G4197" s="10" t="s">
        <v>9284</v>
      </c>
      <c r="H4197" s="10" t="s">
        <v>4883</v>
      </c>
      <c r="I4197" s="10" t="s">
        <v>32</v>
      </c>
      <c r="J4197" s="11">
        <v>44138</v>
      </c>
      <c r="K4197" s="16">
        <v>63</v>
      </c>
      <c r="L4197" s="10" t="s">
        <v>99</v>
      </c>
      <c r="M4197" s="10">
        <f t="shared" si="261"/>
        <v>2020</v>
      </c>
      <c r="N4197" s="10">
        <f t="shared" si="262"/>
        <v>11</v>
      </c>
      <c r="O4197" s="10" t="str">
        <f>VLOOKUP(L4197,'User input'!$D$6:$E$16,2,FALSE)</f>
        <v>Superwossname</v>
      </c>
      <c r="P4197" s="10">
        <f>VLOOKUP(L4197,'User input'!$D$6:$G$16,3,FALSE)</f>
        <v>3.49</v>
      </c>
      <c r="Q4197" s="10">
        <f>VLOOKUP(L4197,'User input'!$D$6:$G$16,4,FALSE)</f>
        <v>20</v>
      </c>
      <c r="R4197" s="10">
        <f t="shared" si="263"/>
        <v>1260</v>
      </c>
      <c r="S4197" s="27">
        <f t="shared" si="260"/>
        <v>4397.4000000000005</v>
      </c>
      <c r="T4197" s="27">
        <f>IF(K4197&lt;'User input'!$I$9,'User input'!$J$8,IF(K4197&lt;'User input'!$I$10,'User input'!$J$9,IF(K4197&lt;'User input'!$I$11,'User input'!$J$10,'User input'!$J$11)))*S4197</f>
        <v>219.87000000000003</v>
      </c>
      <c r="U4197" s="27">
        <f>K4197*'User input'!$J$17+'User input'!$J$16</f>
        <v>0.5</v>
      </c>
    </row>
    <row r="4198" spans="1:21" x14ac:dyDescent="0.25">
      <c r="A4198" s="17">
        <v>4307</v>
      </c>
      <c r="B4198" s="6" t="s">
        <v>2128</v>
      </c>
      <c r="C4198" s="6" t="s">
        <v>402</v>
      </c>
      <c r="D4198" s="6" t="s">
        <v>28</v>
      </c>
      <c r="E4198" s="6" t="s">
        <v>29</v>
      </c>
      <c r="F4198" s="15">
        <v>60</v>
      </c>
      <c r="G4198" s="6" t="s">
        <v>9285</v>
      </c>
      <c r="H4198" s="6" t="s">
        <v>7270</v>
      </c>
      <c r="I4198" s="6" t="s">
        <v>176</v>
      </c>
      <c r="J4198" s="7">
        <v>43766</v>
      </c>
      <c r="K4198" s="15">
        <v>69</v>
      </c>
      <c r="L4198" s="6" t="s">
        <v>44</v>
      </c>
      <c r="M4198" s="6">
        <f t="shared" si="261"/>
        <v>2019</v>
      </c>
      <c r="N4198" s="6">
        <f t="shared" si="262"/>
        <v>10</v>
      </c>
      <c r="O4198" s="6" t="str">
        <f>VLOOKUP(L4198,'User input'!$D$6:$E$16,2,FALSE)</f>
        <v>Gigastuff</v>
      </c>
      <c r="P4198" s="6">
        <f>VLOOKUP(L4198,'User input'!$D$6:$G$16,3,FALSE)</f>
        <v>1.89</v>
      </c>
      <c r="Q4198" s="6">
        <f>VLOOKUP(L4198,'User input'!$D$6:$G$16,4,FALSE)</f>
        <v>18</v>
      </c>
      <c r="R4198" s="6">
        <f t="shared" si="263"/>
        <v>1242</v>
      </c>
      <c r="S4198" s="26">
        <f t="shared" si="260"/>
        <v>2347.3799999999997</v>
      </c>
      <c r="T4198" s="26">
        <f>IF(K4198&lt;'User input'!$I$9,'User input'!$J$8,IF(K4198&lt;'User input'!$I$10,'User input'!$J$9,IF(K4198&lt;'User input'!$I$11,'User input'!$J$10,'User input'!$J$11)))*S4198</f>
        <v>117.36899999999999</v>
      </c>
      <c r="U4198" s="26">
        <f>K4198*'User input'!$J$17+'User input'!$J$16</f>
        <v>0.5</v>
      </c>
    </row>
    <row r="4199" spans="1:21" x14ac:dyDescent="0.25">
      <c r="A4199" s="18">
        <v>4308</v>
      </c>
      <c r="B4199" s="10" t="s">
        <v>9286</v>
      </c>
      <c r="C4199" s="10" t="s">
        <v>1748</v>
      </c>
      <c r="D4199" s="10" t="s">
        <v>41</v>
      </c>
      <c r="E4199" s="10" t="s">
        <v>16</v>
      </c>
      <c r="F4199" s="16">
        <v>90</v>
      </c>
      <c r="G4199" s="10" t="s">
        <v>9287</v>
      </c>
      <c r="H4199" s="10" t="s">
        <v>1034</v>
      </c>
      <c r="I4199" s="10" t="s">
        <v>25</v>
      </c>
      <c r="J4199" s="11">
        <v>43905</v>
      </c>
      <c r="K4199" s="16">
        <v>30</v>
      </c>
      <c r="L4199" s="10" t="s">
        <v>157</v>
      </c>
      <c r="M4199" s="10">
        <f t="shared" si="261"/>
        <v>2020</v>
      </c>
      <c r="N4199" s="10">
        <f t="shared" si="262"/>
        <v>3</v>
      </c>
      <c r="O4199" s="10" t="str">
        <f>VLOOKUP(L4199,'User input'!$D$6:$E$16,2,FALSE)</f>
        <v>Ultrathing V3</v>
      </c>
      <c r="P4199" s="10">
        <f>VLOOKUP(L4199,'User input'!$D$6:$G$16,3,FALSE)</f>
        <v>3.39</v>
      </c>
      <c r="Q4199" s="10">
        <f>VLOOKUP(L4199,'User input'!$D$6:$G$16,4,FALSE)</f>
        <v>24</v>
      </c>
      <c r="R4199" s="10">
        <f t="shared" si="263"/>
        <v>720</v>
      </c>
      <c r="S4199" s="27">
        <f t="shared" si="260"/>
        <v>2440.8000000000002</v>
      </c>
      <c r="T4199" s="27">
        <f>IF(K4199&lt;'User input'!$I$9,'User input'!$J$8,IF(K4199&lt;'User input'!$I$10,'User input'!$J$9,IF(K4199&lt;'User input'!$I$11,'User input'!$J$10,'User input'!$J$11)))*S4199</f>
        <v>73.224000000000004</v>
      </c>
      <c r="U4199" s="27">
        <f>K4199*'User input'!$J$17+'User input'!$J$16</f>
        <v>0.5</v>
      </c>
    </row>
    <row r="4200" spans="1:21" x14ac:dyDescent="0.25">
      <c r="A4200" s="17">
        <v>4309</v>
      </c>
      <c r="B4200" s="6" t="s">
        <v>8369</v>
      </c>
      <c r="C4200" s="6" t="s">
        <v>8979</v>
      </c>
      <c r="D4200" s="6" t="s">
        <v>28</v>
      </c>
      <c r="E4200" s="6" t="s">
        <v>29</v>
      </c>
      <c r="F4200" s="15">
        <v>60</v>
      </c>
      <c r="G4200" s="6" t="s">
        <v>9288</v>
      </c>
      <c r="H4200" s="6" t="s">
        <v>353</v>
      </c>
      <c r="I4200" s="6" t="s">
        <v>176</v>
      </c>
      <c r="J4200" s="7">
        <v>44115</v>
      </c>
      <c r="K4200" s="15">
        <v>31</v>
      </c>
      <c r="L4200" s="6" t="s">
        <v>52</v>
      </c>
      <c r="M4200" s="6">
        <f t="shared" si="261"/>
        <v>2020</v>
      </c>
      <c r="N4200" s="6">
        <f t="shared" si="262"/>
        <v>10</v>
      </c>
      <c r="O4200" s="6" t="str">
        <f>VLOOKUP(L4200,'User input'!$D$6:$E$16,2,FALSE)</f>
        <v>Megawidget S</v>
      </c>
      <c r="P4200" s="6">
        <f>VLOOKUP(L4200,'User input'!$D$6:$G$16,3,FALSE)</f>
        <v>0.69</v>
      </c>
      <c r="Q4200" s="6">
        <f>VLOOKUP(L4200,'User input'!$D$6:$G$16,4,FALSE)</f>
        <v>24</v>
      </c>
      <c r="R4200" s="6">
        <f t="shared" si="263"/>
        <v>744</v>
      </c>
      <c r="S4200" s="26">
        <f t="shared" si="260"/>
        <v>513.36</v>
      </c>
      <c r="T4200" s="26">
        <f>IF(K4200&lt;'User input'!$I$9,'User input'!$J$8,IF(K4200&lt;'User input'!$I$10,'User input'!$J$9,IF(K4200&lt;'User input'!$I$11,'User input'!$J$10,'User input'!$J$11)))*S4200</f>
        <v>15.4008</v>
      </c>
      <c r="U4200" s="26">
        <f>K4200*'User input'!$J$17+'User input'!$J$16</f>
        <v>0.5</v>
      </c>
    </row>
    <row r="4201" spans="1:21" x14ac:dyDescent="0.25">
      <c r="A4201" s="18">
        <v>4310</v>
      </c>
      <c r="B4201" s="10" t="s">
        <v>2140</v>
      </c>
      <c r="C4201" s="10" t="s">
        <v>5983</v>
      </c>
      <c r="D4201" s="10" t="s">
        <v>49</v>
      </c>
      <c r="E4201" s="10" t="s">
        <v>16</v>
      </c>
      <c r="F4201" s="16">
        <v>30</v>
      </c>
      <c r="G4201" s="10" t="s">
        <v>9289</v>
      </c>
      <c r="H4201" s="10" t="s">
        <v>6080</v>
      </c>
      <c r="I4201" s="10" t="s">
        <v>32</v>
      </c>
      <c r="J4201" s="11">
        <v>44227</v>
      </c>
      <c r="K4201" s="16">
        <v>85</v>
      </c>
      <c r="L4201" s="10" t="s">
        <v>20</v>
      </c>
      <c r="M4201" s="10">
        <f t="shared" si="261"/>
        <v>2021</v>
      </c>
      <c r="N4201" s="10">
        <f t="shared" si="262"/>
        <v>1</v>
      </c>
      <c r="O4201" s="10" t="str">
        <f>VLOOKUP(L4201,'User input'!$D$6:$E$16,2,FALSE)</f>
        <v>Hyperwotsit</v>
      </c>
      <c r="P4201" s="10">
        <f>VLOOKUP(L4201,'User input'!$D$6:$G$16,3,FALSE)</f>
        <v>2.0099999999999998</v>
      </c>
      <c r="Q4201" s="10">
        <f>VLOOKUP(L4201,'User input'!$D$6:$G$16,4,FALSE)</f>
        <v>20</v>
      </c>
      <c r="R4201" s="10">
        <f t="shared" si="263"/>
        <v>1700</v>
      </c>
      <c r="S4201" s="27">
        <f t="shared" si="260"/>
        <v>3416.9999999999995</v>
      </c>
      <c r="T4201" s="27">
        <f>IF(K4201&lt;'User input'!$I$9,'User input'!$J$8,IF(K4201&lt;'User input'!$I$10,'User input'!$J$9,IF(K4201&lt;'User input'!$I$11,'User input'!$J$10,'User input'!$J$11)))*S4201</f>
        <v>170.85</v>
      </c>
      <c r="U4201" s="27">
        <f>K4201*'User input'!$J$17+'User input'!$J$16</f>
        <v>0.5</v>
      </c>
    </row>
    <row r="4202" spans="1:21" x14ac:dyDescent="0.25">
      <c r="A4202" s="17">
        <v>4311</v>
      </c>
      <c r="B4202" s="6" t="s">
        <v>9290</v>
      </c>
      <c r="C4202" s="6" t="s">
        <v>4928</v>
      </c>
      <c r="D4202" s="6" t="s">
        <v>49</v>
      </c>
      <c r="E4202" s="6" t="s">
        <v>16</v>
      </c>
      <c r="F4202" s="15">
        <v>90</v>
      </c>
      <c r="G4202" s="6" t="s">
        <v>9291</v>
      </c>
      <c r="H4202" s="6" t="s">
        <v>2426</v>
      </c>
      <c r="I4202" s="6" t="s">
        <v>291</v>
      </c>
      <c r="J4202" s="7">
        <v>43868</v>
      </c>
      <c r="K4202" s="15">
        <v>74</v>
      </c>
      <c r="L4202" s="6" t="s">
        <v>39</v>
      </c>
      <c r="M4202" s="6">
        <f t="shared" si="261"/>
        <v>2020</v>
      </c>
      <c r="N4202" s="6">
        <f t="shared" si="262"/>
        <v>2</v>
      </c>
      <c r="O4202" s="6" t="str">
        <f>VLOOKUP(L4202,'User input'!$D$6:$E$16,2,FALSE)</f>
        <v>Ultrathing V1</v>
      </c>
      <c r="P4202" s="6">
        <f>VLOOKUP(L4202,'User input'!$D$6:$G$16,3,FALSE)</f>
        <v>1.79</v>
      </c>
      <c r="Q4202" s="6">
        <f>VLOOKUP(L4202,'User input'!$D$6:$G$16,4,FALSE)</f>
        <v>17</v>
      </c>
      <c r="R4202" s="6">
        <f t="shared" si="263"/>
        <v>1258</v>
      </c>
      <c r="S4202" s="26">
        <f t="shared" si="260"/>
        <v>2251.8200000000002</v>
      </c>
      <c r="T4202" s="26">
        <f>IF(K4202&lt;'User input'!$I$9,'User input'!$J$8,IF(K4202&lt;'User input'!$I$10,'User input'!$J$9,IF(K4202&lt;'User input'!$I$11,'User input'!$J$10,'User input'!$J$11)))*S4202</f>
        <v>112.59100000000001</v>
      </c>
      <c r="U4202" s="26">
        <f>K4202*'User input'!$J$17+'User input'!$J$16</f>
        <v>0.5</v>
      </c>
    </row>
    <row r="4203" spans="1:21" x14ac:dyDescent="0.25">
      <c r="A4203" s="18">
        <v>4312</v>
      </c>
      <c r="B4203" s="10" t="s">
        <v>8285</v>
      </c>
      <c r="C4203" s="10" t="s">
        <v>6398</v>
      </c>
      <c r="D4203" s="10" t="s">
        <v>28</v>
      </c>
      <c r="E4203" s="10" t="s">
        <v>29</v>
      </c>
      <c r="F4203" s="16">
        <v>90</v>
      </c>
      <c r="G4203" s="10" t="s">
        <v>9292</v>
      </c>
      <c r="H4203" s="10" t="s">
        <v>1256</v>
      </c>
      <c r="I4203" s="10" t="s">
        <v>32</v>
      </c>
      <c r="J4203" s="11">
        <v>44047</v>
      </c>
      <c r="K4203" s="16">
        <v>53</v>
      </c>
      <c r="L4203" s="10" t="s">
        <v>20</v>
      </c>
      <c r="M4203" s="10">
        <f t="shared" si="261"/>
        <v>2020</v>
      </c>
      <c r="N4203" s="10">
        <f t="shared" si="262"/>
        <v>8</v>
      </c>
      <c r="O4203" s="10" t="str">
        <f>VLOOKUP(L4203,'User input'!$D$6:$E$16,2,FALSE)</f>
        <v>Hyperwotsit</v>
      </c>
      <c r="P4203" s="10">
        <f>VLOOKUP(L4203,'User input'!$D$6:$G$16,3,FALSE)</f>
        <v>2.0099999999999998</v>
      </c>
      <c r="Q4203" s="10">
        <f>VLOOKUP(L4203,'User input'!$D$6:$G$16,4,FALSE)</f>
        <v>20</v>
      </c>
      <c r="R4203" s="10">
        <f t="shared" si="263"/>
        <v>1060</v>
      </c>
      <c r="S4203" s="27">
        <f t="shared" si="260"/>
        <v>2130.6</v>
      </c>
      <c r="T4203" s="27">
        <f>IF(K4203&lt;'User input'!$I$9,'User input'!$J$8,IF(K4203&lt;'User input'!$I$10,'User input'!$J$9,IF(K4203&lt;'User input'!$I$11,'User input'!$J$10,'User input'!$J$11)))*S4203</f>
        <v>106.53</v>
      </c>
      <c r="U4203" s="27">
        <f>K4203*'User input'!$J$17+'User input'!$J$16</f>
        <v>0.5</v>
      </c>
    </row>
    <row r="4204" spans="1:21" x14ac:dyDescent="0.25">
      <c r="A4204" s="17">
        <v>4313</v>
      </c>
      <c r="B4204" s="6" t="s">
        <v>2399</v>
      </c>
      <c r="C4204" s="6" t="s">
        <v>2682</v>
      </c>
      <c r="D4204" s="6" t="s">
        <v>28</v>
      </c>
      <c r="E4204" s="6" t="s">
        <v>29</v>
      </c>
      <c r="F4204" s="15">
        <v>30</v>
      </c>
      <c r="G4204" s="6" t="s">
        <v>9293</v>
      </c>
      <c r="H4204" s="6" t="s">
        <v>4697</v>
      </c>
      <c r="I4204" s="6" t="s">
        <v>291</v>
      </c>
      <c r="J4204" s="7">
        <v>43917</v>
      </c>
      <c r="K4204" s="15">
        <v>15</v>
      </c>
      <c r="L4204" s="6" t="s">
        <v>62</v>
      </c>
      <c r="M4204" s="6">
        <f t="shared" si="261"/>
        <v>2020</v>
      </c>
      <c r="N4204" s="6">
        <f t="shared" si="262"/>
        <v>3</v>
      </c>
      <c r="O4204" s="6" t="str">
        <f>VLOOKUP(L4204,'User input'!$D$6:$E$16,2,FALSE)</f>
        <v>Ultrathing V4</v>
      </c>
      <c r="P4204" s="6">
        <f>VLOOKUP(L4204,'User input'!$D$6:$G$16,3,FALSE)</f>
        <v>3.99</v>
      </c>
      <c r="Q4204" s="6">
        <f>VLOOKUP(L4204,'User input'!$D$6:$G$16,4,FALSE)</f>
        <v>24</v>
      </c>
      <c r="R4204" s="6">
        <f t="shared" si="263"/>
        <v>360</v>
      </c>
      <c r="S4204" s="26">
        <f t="shared" si="260"/>
        <v>1436.4</v>
      </c>
      <c r="T4204" s="26">
        <f>IF(K4204&lt;'User input'!$I$9,'User input'!$J$8,IF(K4204&lt;'User input'!$I$10,'User input'!$J$9,IF(K4204&lt;'User input'!$I$11,'User input'!$J$10,'User input'!$J$11)))*S4204</f>
        <v>0</v>
      </c>
      <c r="U4204" s="26">
        <f>K4204*'User input'!$J$17+'User input'!$J$16</f>
        <v>0.5</v>
      </c>
    </row>
    <row r="4205" spans="1:21" x14ac:dyDescent="0.25">
      <c r="A4205" s="18">
        <v>4314</v>
      </c>
      <c r="B4205" s="10" t="s">
        <v>5152</v>
      </c>
      <c r="C4205" s="10" t="s">
        <v>3593</v>
      </c>
      <c r="D4205" s="10" t="s">
        <v>15</v>
      </c>
      <c r="E4205" s="10" t="s">
        <v>16</v>
      </c>
      <c r="F4205" s="16">
        <v>90</v>
      </c>
      <c r="G4205" s="10" t="s">
        <v>9294</v>
      </c>
      <c r="H4205" s="10" t="s">
        <v>919</v>
      </c>
      <c r="I4205" s="10" t="s">
        <v>32</v>
      </c>
      <c r="J4205" s="11">
        <v>44487</v>
      </c>
      <c r="K4205" s="16">
        <v>7</v>
      </c>
      <c r="L4205" s="10" t="s">
        <v>52</v>
      </c>
      <c r="M4205" s="10">
        <f t="shared" si="261"/>
        <v>2021</v>
      </c>
      <c r="N4205" s="10">
        <f t="shared" si="262"/>
        <v>10</v>
      </c>
      <c r="O4205" s="10" t="str">
        <f>VLOOKUP(L4205,'User input'!$D$6:$E$16,2,FALSE)</f>
        <v>Megawidget S</v>
      </c>
      <c r="P4205" s="10">
        <f>VLOOKUP(L4205,'User input'!$D$6:$G$16,3,FALSE)</f>
        <v>0.69</v>
      </c>
      <c r="Q4205" s="10">
        <f>VLOOKUP(L4205,'User input'!$D$6:$G$16,4,FALSE)</f>
        <v>24</v>
      </c>
      <c r="R4205" s="10">
        <f t="shared" si="263"/>
        <v>168</v>
      </c>
      <c r="S4205" s="27">
        <f t="shared" si="260"/>
        <v>115.91999999999999</v>
      </c>
      <c r="T4205" s="27">
        <f>IF(K4205&lt;'User input'!$I$9,'User input'!$J$8,IF(K4205&lt;'User input'!$I$10,'User input'!$J$9,IF(K4205&lt;'User input'!$I$11,'User input'!$J$10,'User input'!$J$11)))*S4205</f>
        <v>0</v>
      </c>
      <c r="U4205" s="27">
        <f>K4205*'User input'!$J$17+'User input'!$J$16</f>
        <v>0.5</v>
      </c>
    </row>
    <row r="4206" spans="1:21" x14ac:dyDescent="0.25">
      <c r="A4206" s="17">
        <v>4315</v>
      </c>
      <c r="B4206" s="6" t="s">
        <v>710</v>
      </c>
      <c r="C4206" s="6" t="s">
        <v>2148</v>
      </c>
      <c r="D4206" s="6" t="s">
        <v>28</v>
      </c>
      <c r="E4206" s="6" t="s">
        <v>29</v>
      </c>
      <c r="F4206" s="15">
        <v>90</v>
      </c>
      <c r="G4206" s="6" t="s">
        <v>9295</v>
      </c>
      <c r="H4206" s="6" t="s">
        <v>5648</v>
      </c>
      <c r="I4206" s="6" t="s">
        <v>32</v>
      </c>
      <c r="J4206" s="7">
        <v>44105</v>
      </c>
      <c r="K4206" s="15">
        <v>2</v>
      </c>
      <c r="L4206" s="6" t="s">
        <v>62</v>
      </c>
      <c r="M4206" s="6">
        <f t="shared" si="261"/>
        <v>2020</v>
      </c>
      <c r="N4206" s="6">
        <f t="shared" si="262"/>
        <v>10</v>
      </c>
      <c r="O4206" s="6" t="str">
        <f>VLOOKUP(L4206,'User input'!$D$6:$E$16,2,FALSE)</f>
        <v>Ultrathing V4</v>
      </c>
      <c r="P4206" s="6">
        <f>VLOOKUP(L4206,'User input'!$D$6:$G$16,3,FALSE)</f>
        <v>3.99</v>
      </c>
      <c r="Q4206" s="6">
        <f>VLOOKUP(L4206,'User input'!$D$6:$G$16,4,FALSE)</f>
        <v>24</v>
      </c>
      <c r="R4206" s="6">
        <f t="shared" si="263"/>
        <v>48</v>
      </c>
      <c r="S4206" s="26">
        <f t="shared" si="260"/>
        <v>191.52</v>
      </c>
      <c r="T4206" s="26">
        <f>IF(K4206&lt;'User input'!$I$9,'User input'!$J$8,IF(K4206&lt;'User input'!$I$10,'User input'!$J$9,IF(K4206&lt;'User input'!$I$11,'User input'!$J$10,'User input'!$J$11)))*S4206</f>
        <v>0</v>
      </c>
      <c r="U4206" s="26">
        <f>K4206*'User input'!$J$17+'User input'!$J$16</f>
        <v>0.5</v>
      </c>
    </row>
    <row r="4207" spans="1:21" x14ac:dyDescent="0.25">
      <c r="A4207" s="18">
        <v>4316</v>
      </c>
      <c r="B4207" s="10" t="s">
        <v>132</v>
      </c>
      <c r="C4207" s="10" t="s">
        <v>1356</v>
      </c>
      <c r="D4207" s="10" t="s">
        <v>28</v>
      </c>
      <c r="E4207" s="10" t="s">
        <v>29</v>
      </c>
      <c r="F4207" s="16">
        <v>30</v>
      </c>
      <c r="G4207" s="10" t="s">
        <v>9296</v>
      </c>
      <c r="H4207" s="10" t="s">
        <v>6146</v>
      </c>
      <c r="I4207" s="10" t="s">
        <v>291</v>
      </c>
      <c r="J4207" s="11">
        <v>43961</v>
      </c>
      <c r="K4207" s="16">
        <v>5</v>
      </c>
      <c r="L4207" s="10" t="s">
        <v>44</v>
      </c>
      <c r="M4207" s="10">
        <f t="shared" si="261"/>
        <v>2020</v>
      </c>
      <c r="N4207" s="10">
        <f t="shared" si="262"/>
        <v>5</v>
      </c>
      <c r="O4207" s="10" t="str">
        <f>VLOOKUP(L4207,'User input'!$D$6:$E$16,2,FALSE)</f>
        <v>Gigastuff</v>
      </c>
      <c r="P4207" s="10">
        <f>VLOOKUP(L4207,'User input'!$D$6:$G$16,3,FALSE)</f>
        <v>1.89</v>
      </c>
      <c r="Q4207" s="10">
        <f>VLOOKUP(L4207,'User input'!$D$6:$G$16,4,FALSE)</f>
        <v>18</v>
      </c>
      <c r="R4207" s="10">
        <f t="shared" si="263"/>
        <v>90</v>
      </c>
      <c r="S4207" s="27">
        <f t="shared" si="260"/>
        <v>170.1</v>
      </c>
      <c r="T4207" s="27">
        <f>IF(K4207&lt;'User input'!$I$9,'User input'!$J$8,IF(K4207&lt;'User input'!$I$10,'User input'!$J$9,IF(K4207&lt;'User input'!$I$11,'User input'!$J$10,'User input'!$J$11)))*S4207</f>
        <v>0</v>
      </c>
      <c r="U4207" s="27">
        <f>K4207*'User input'!$J$17+'User input'!$J$16</f>
        <v>0.5</v>
      </c>
    </row>
    <row r="4208" spans="1:21" x14ac:dyDescent="0.25">
      <c r="A4208" s="17">
        <v>4317</v>
      </c>
      <c r="B4208" s="6" t="s">
        <v>9297</v>
      </c>
      <c r="C4208" s="6" t="s">
        <v>9274</v>
      </c>
      <c r="D4208" s="6" t="s">
        <v>28</v>
      </c>
      <c r="E4208" s="6" t="s">
        <v>29</v>
      </c>
      <c r="F4208" s="15">
        <v>90</v>
      </c>
      <c r="G4208" s="6" t="s">
        <v>9298</v>
      </c>
      <c r="H4208" s="6" t="s">
        <v>5360</v>
      </c>
      <c r="I4208" s="6" t="s">
        <v>1194</v>
      </c>
      <c r="J4208" s="7">
        <v>44462</v>
      </c>
      <c r="K4208" s="15">
        <v>45</v>
      </c>
      <c r="L4208" s="6" t="s">
        <v>157</v>
      </c>
      <c r="M4208" s="6">
        <f t="shared" si="261"/>
        <v>2021</v>
      </c>
      <c r="N4208" s="6">
        <f t="shared" si="262"/>
        <v>9</v>
      </c>
      <c r="O4208" s="6" t="str">
        <f>VLOOKUP(L4208,'User input'!$D$6:$E$16,2,FALSE)</f>
        <v>Ultrathing V3</v>
      </c>
      <c r="P4208" s="6">
        <f>VLOOKUP(L4208,'User input'!$D$6:$G$16,3,FALSE)</f>
        <v>3.39</v>
      </c>
      <c r="Q4208" s="6">
        <f>VLOOKUP(L4208,'User input'!$D$6:$G$16,4,FALSE)</f>
        <v>24</v>
      </c>
      <c r="R4208" s="6">
        <f t="shared" si="263"/>
        <v>1080</v>
      </c>
      <c r="S4208" s="26">
        <f t="shared" si="260"/>
        <v>3661.2000000000003</v>
      </c>
      <c r="T4208" s="26">
        <f>IF(K4208&lt;'User input'!$I$9,'User input'!$J$8,IF(K4208&lt;'User input'!$I$10,'User input'!$J$9,IF(K4208&lt;'User input'!$I$11,'User input'!$J$10,'User input'!$J$11)))*S4208</f>
        <v>109.836</v>
      </c>
      <c r="U4208" s="26">
        <f>K4208*'User input'!$J$17+'User input'!$J$16</f>
        <v>0.5</v>
      </c>
    </row>
    <row r="4209" spans="1:21" x14ac:dyDescent="0.25">
      <c r="A4209" s="18">
        <v>4318</v>
      </c>
      <c r="B4209" s="10" t="s">
        <v>3525</v>
      </c>
      <c r="C4209" s="10" t="s">
        <v>9299</v>
      </c>
      <c r="D4209" s="10" t="s">
        <v>28</v>
      </c>
      <c r="E4209" s="10" t="s">
        <v>29</v>
      </c>
      <c r="F4209" s="16">
        <v>90</v>
      </c>
      <c r="G4209" s="10" t="s">
        <v>9300</v>
      </c>
      <c r="H4209" s="10" t="s">
        <v>1034</v>
      </c>
      <c r="I4209" s="10" t="s">
        <v>25</v>
      </c>
      <c r="J4209" s="11">
        <v>44016</v>
      </c>
      <c r="K4209" s="16">
        <v>32</v>
      </c>
      <c r="L4209" s="10" t="s">
        <v>62</v>
      </c>
      <c r="M4209" s="10">
        <f t="shared" si="261"/>
        <v>2020</v>
      </c>
      <c r="N4209" s="10">
        <f t="shared" si="262"/>
        <v>7</v>
      </c>
      <c r="O4209" s="10" t="str">
        <f>VLOOKUP(L4209,'User input'!$D$6:$E$16,2,FALSE)</f>
        <v>Ultrathing V4</v>
      </c>
      <c r="P4209" s="10">
        <f>VLOOKUP(L4209,'User input'!$D$6:$G$16,3,FALSE)</f>
        <v>3.99</v>
      </c>
      <c r="Q4209" s="10">
        <f>VLOOKUP(L4209,'User input'!$D$6:$G$16,4,FALSE)</f>
        <v>24</v>
      </c>
      <c r="R4209" s="10">
        <f t="shared" si="263"/>
        <v>768</v>
      </c>
      <c r="S4209" s="27">
        <f t="shared" si="260"/>
        <v>3064.32</v>
      </c>
      <c r="T4209" s="27">
        <f>IF(K4209&lt;'User input'!$I$9,'User input'!$J$8,IF(K4209&lt;'User input'!$I$10,'User input'!$J$9,IF(K4209&lt;'User input'!$I$11,'User input'!$J$10,'User input'!$J$11)))*S4209</f>
        <v>91.929600000000008</v>
      </c>
      <c r="U4209" s="27">
        <f>K4209*'User input'!$J$17+'User input'!$J$16</f>
        <v>0.5</v>
      </c>
    </row>
    <row r="4210" spans="1:21" x14ac:dyDescent="0.25">
      <c r="A4210" s="17">
        <v>4319</v>
      </c>
      <c r="B4210" s="6" t="s">
        <v>9301</v>
      </c>
      <c r="C4210" s="6" t="s">
        <v>1525</v>
      </c>
      <c r="D4210" s="6" t="s">
        <v>49</v>
      </c>
      <c r="E4210" s="6" t="s">
        <v>16</v>
      </c>
      <c r="F4210" s="15">
        <v>30</v>
      </c>
      <c r="G4210" s="6" t="s">
        <v>9302</v>
      </c>
      <c r="H4210" s="6" t="s">
        <v>1193</v>
      </c>
      <c r="I4210" s="6" t="s">
        <v>1194</v>
      </c>
      <c r="J4210" s="7">
        <v>43742</v>
      </c>
      <c r="K4210" s="15">
        <v>70</v>
      </c>
      <c r="L4210" s="6" t="s">
        <v>33</v>
      </c>
      <c r="M4210" s="6">
        <f t="shared" si="261"/>
        <v>2019</v>
      </c>
      <c r="N4210" s="6">
        <f t="shared" si="262"/>
        <v>10</v>
      </c>
      <c r="O4210" s="6" t="str">
        <f>VLOOKUP(L4210,'User input'!$D$6:$E$16,2,FALSE)</f>
        <v>Megawidget L</v>
      </c>
      <c r="P4210" s="6">
        <f>VLOOKUP(L4210,'User input'!$D$6:$G$16,3,FALSE)</f>
        <v>1.79</v>
      </c>
      <c r="Q4210" s="6">
        <f>VLOOKUP(L4210,'User input'!$D$6:$G$16,4,FALSE)</f>
        <v>24</v>
      </c>
      <c r="R4210" s="6">
        <f t="shared" si="263"/>
        <v>1680</v>
      </c>
      <c r="S4210" s="26">
        <f t="shared" si="260"/>
        <v>3007.2000000000003</v>
      </c>
      <c r="T4210" s="26">
        <f>IF(K4210&lt;'User input'!$I$9,'User input'!$J$8,IF(K4210&lt;'User input'!$I$10,'User input'!$J$9,IF(K4210&lt;'User input'!$I$11,'User input'!$J$10,'User input'!$J$11)))*S4210</f>
        <v>150.36000000000001</v>
      </c>
      <c r="U4210" s="26">
        <f>K4210*'User input'!$J$17+'User input'!$J$16</f>
        <v>0.5</v>
      </c>
    </row>
    <row r="4211" spans="1:21" x14ac:dyDescent="0.25">
      <c r="A4211" s="18">
        <v>4320</v>
      </c>
      <c r="B4211" s="10" t="s">
        <v>2221</v>
      </c>
      <c r="C4211" s="10" t="s">
        <v>4304</v>
      </c>
      <c r="D4211" s="10" t="s">
        <v>28</v>
      </c>
      <c r="E4211" s="10" t="s">
        <v>29</v>
      </c>
      <c r="F4211" s="16">
        <v>90</v>
      </c>
      <c r="G4211" s="10" t="s">
        <v>9303</v>
      </c>
      <c r="H4211" s="10" t="s">
        <v>3306</v>
      </c>
      <c r="I4211" s="10" t="s">
        <v>32</v>
      </c>
      <c r="J4211" s="11">
        <v>44064</v>
      </c>
      <c r="K4211" s="16">
        <v>26</v>
      </c>
      <c r="L4211" s="10" t="s">
        <v>39</v>
      </c>
      <c r="M4211" s="10">
        <f t="shared" si="261"/>
        <v>2020</v>
      </c>
      <c r="N4211" s="10">
        <f t="shared" si="262"/>
        <v>8</v>
      </c>
      <c r="O4211" s="10" t="str">
        <f>VLOOKUP(L4211,'User input'!$D$6:$E$16,2,FALSE)</f>
        <v>Ultrathing V1</v>
      </c>
      <c r="P4211" s="10">
        <f>VLOOKUP(L4211,'User input'!$D$6:$G$16,3,FALSE)</f>
        <v>1.79</v>
      </c>
      <c r="Q4211" s="10">
        <f>VLOOKUP(L4211,'User input'!$D$6:$G$16,4,FALSE)</f>
        <v>17</v>
      </c>
      <c r="R4211" s="10">
        <f t="shared" si="263"/>
        <v>442</v>
      </c>
      <c r="S4211" s="27">
        <f t="shared" si="260"/>
        <v>791.18000000000006</v>
      </c>
      <c r="T4211" s="27">
        <f>IF(K4211&lt;'User input'!$I$9,'User input'!$J$8,IF(K4211&lt;'User input'!$I$10,'User input'!$J$9,IF(K4211&lt;'User input'!$I$11,'User input'!$J$10,'User input'!$J$11)))*S4211</f>
        <v>23.735400000000002</v>
      </c>
      <c r="U4211" s="27">
        <f>K4211*'User input'!$J$17+'User input'!$J$16</f>
        <v>0.5</v>
      </c>
    </row>
    <row r="4212" spans="1:21" x14ac:dyDescent="0.25">
      <c r="A4212" s="17">
        <v>4321</v>
      </c>
      <c r="B4212" s="6" t="s">
        <v>9304</v>
      </c>
      <c r="C4212" s="6" t="s">
        <v>3900</v>
      </c>
      <c r="D4212" s="6" t="s">
        <v>15</v>
      </c>
      <c r="E4212" s="6" t="s">
        <v>16</v>
      </c>
      <c r="F4212" s="15">
        <v>60</v>
      </c>
      <c r="G4212" s="6" t="s">
        <v>9305</v>
      </c>
      <c r="H4212" s="6" t="s">
        <v>7733</v>
      </c>
      <c r="I4212" s="6" t="s">
        <v>127</v>
      </c>
      <c r="J4212" s="7">
        <v>44026</v>
      </c>
      <c r="K4212" s="15">
        <v>88</v>
      </c>
      <c r="L4212" s="6" t="s">
        <v>44</v>
      </c>
      <c r="M4212" s="6">
        <f t="shared" si="261"/>
        <v>2020</v>
      </c>
      <c r="N4212" s="6">
        <f t="shared" si="262"/>
        <v>7</v>
      </c>
      <c r="O4212" s="6" t="str">
        <f>VLOOKUP(L4212,'User input'!$D$6:$E$16,2,FALSE)</f>
        <v>Gigastuff</v>
      </c>
      <c r="P4212" s="6">
        <f>VLOOKUP(L4212,'User input'!$D$6:$G$16,3,FALSE)</f>
        <v>1.89</v>
      </c>
      <c r="Q4212" s="6">
        <f>VLOOKUP(L4212,'User input'!$D$6:$G$16,4,FALSE)</f>
        <v>18</v>
      </c>
      <c r="R4212" s="6">
        <f t="shared" si="263"/>
        <v>1584</v>
      </c>
      <c r="S4212" s="26">
        <f t="shared" si="260"/>
        <v>2993.7599999999998</v>
      </c>
      <c r="T4212" s="26">
        <f>IF(K4212&lt;'User input'!$I$9,'User input'!$J$8,IF(K4212&lt;'User input'!$I$10,'User input'!$J$9,IF(K4212&lt;'User input'!$I$11,'User input'!$J$10,'User input'!$J$11)))*S4212</f>
        <v>149.68799999999999</v>
      </c>
      <c r="U4212" s="26">
        <f>K4212*'User input'!$J$17+'User input'!$J$16</f>
        <v>0.5</v>
      </c>
    </row>
    <row r="4213" spans="1:21" x14ac:dyDescent="0.25">
      <c r="A4213" s="18">
        <v>4322</v>
      </c>
      <c r="B4213" s="10" t="s">
        <v>7342</v>
      </c>
      <c r="C4213" s="10" t="s">
        <v>4360</v>
      </c>
      <c r="D4213" s="10" t="s">
        <v>15</v>
      </c>
      <c r="E4213" s="10" t="s">
        <v>16</v>
      </c>
      <c r="F4213" s="16">
        <v>30</v>
      </c>
      <c r="G4213" s="10" t="s">
        <v>9306</v>
      </c>
      <c r="H4213" s="10" t="s">
        <v>3159</v>
      </c>
      <c r="I4213" s="10" t="s">
        <v>108</v>
      </c>
      <c r="J4213" s="11">
        <v>44352</v>
      </c>
      <c r="K4213" s="16">
        <v>75</v>
      </c>
      <c r="L4213" s="10" t="s">
        <v>68</v>
      </c>
      <c r="M4213" s="10">
        <f t="shared" si="261"/>
        <v>2021</v>
      </c>
      <c r="N4213" s="10">
        <f t="shared" si="262"/>
        <v>6</v>
      </c>
      <c r="O4213" s="10" t="str">
        <f>VLOOKUP(L4213,'User input'!$D$6:$E$16,2,FALSE)</f>
        <v>Megawidget M</v>
      </c>
      <c r="P4213" s="10">
        <f>VLOOKUP(L4213,'User input'!$D$6:$G$16,3,FALSE)</f>
        <v>1.29</v>
      </c>
      <c r="Q4213" s="10">
        <f>VLOOKUP(L4213,'User input'!$D$6:$G$16,4,FALSE)</f>
        <v>24</v>
      </c>
      <c r="R4213" s="10">
        <f t="shared" si="263"/>
        <v>1800</v>
      </c>
      <c r="S4213" s="27">
        <f t="shared" si="260"/>
        <v>2322</v>
      </c>
      <c r="T4213" s="27">
        <f>IF(K4213&lt;'User input'!$I$9,'User input'!$J$8,IF(K4213&lt;'User input'!$I$10,'User input'!$J$9,IF(K4213&lt;'User input'!$I$11,'User input'!$J$10,'User input'!$J$11)))*S4213</f>
        <v>116.10000000000001</v>
      </c>
      <c r="U4213" s="27">
        <f>K4213*'User input'!$J$17+'User input'!$J$16</f>
        <v>0.5</v>
      </c>
    </row>
    <row r="4214" spans="1:21" x14ac:dyDescent="0.25">
      <c r="A4214" s="17">
        <v>4323</v>
      </c>
      <c r="B4214" s="6" t="s">
        <v>3335</v>
      </c>
      <c r="C4214" s="6" t="s">
        <v>2218</v>
      </c>
      <c r="D4214" s="6" t="s">
        <v>28</v>
      </c>
      <c r="E4214" s="6" t="s">
        <v>29</v>
      </c>
      <c r="F4214" s="15">
        <v>60</v>
      </c>
      <c r="G4214" s="6" t="s">
        <v>9307</v>
      </c>
      <c r="H4214" s="6" t="s">
        <v>4323</v>
      </c>
      <c r="I4214" s="6" t="s">
        <v>25</v>
      </c>
      <c r="J4214" s="7">
        <v>43888</v>
      </c>
      <c r="K4214" s="15">
        <v>82</v>
      </c>
      <c r="L4214" s="6" t="s">
        <v>78</v>
      </c>
      <c r="M4214" s="6">
        <f t="shared" si="261"/>
        <v>2020</v>
      </c>
      <c r="N4214" s="6">
        <f t="shared" si="262"/>
        <v>2</v>
      </c>
      <c r="O4214" s="6" t="str">
        <f>VLOOKUP(L4214,'User input'!$D$6:$E$16,2,FALSE)</f>
        <v>Ultrathing V2</v>
      </c>
      <c r="P4214" s="6">
        <f>VLOOKUP(L4214,'User input'!$D$6:$G$16,3,FALSE)</f>
        <v>2.95</v>
      </c>
      <c r="Q4214" s="6">
        <f>VLOOKUP(L4214,'User input'!$D$6:$G$16,4,FALSE)</f>
        <v>20</v>
      </c>
      <c r="R4214" s="6">
        <f t="shared" si="263"/>
        <v>1640</v>
      </c>
      <c r="S4214" s="26">
        <f t="shared" si="260"/>
        <v>4838</v>
      </c>
      <c r="T4214" s="26">
        <f>IF(K4214&lt;'User input'!$I$9,'User input'!$J$8,IF(K4214&lt;'User input'!$I$10,'User input'!$J$9,IF(K4214&lt;'User input'!$I$11,'User input'!$J$10,'User input'!$J$11)))*S4214</f>
        <v>241.9</v>
      </c>
      <c r="U4214" s="26">
        <f>K4214*'User input'!$J$17+'User input'!$J$16</f>
        <v>0.5</v>
      </c>
    </row>
    <row r="4215" spans="1:21" x14ac:dyDescent="0.25">
      <c r="A4215" s="18">
        <v>4324</v>
      </c>
      <c r="B4215" s="10" t="s">
        <v>7653</v>
      </c>
      <c r="C4215" s="10" t="s">
        <v>80</v>
      </c>
      <c r="D4215" s="10" t="s">
        <v>28</v>
      </c>
      <c r="E4215" s="10" t="s">
        <v>29</v>
      </c>
      <c r="F4215" s="16">
        <v>30</v>
      </c>
      <c r="G4215" s="10" t="s">
        <v>9308</v>
      </c>
      <c r="H4215" s="10" t="s">
        <v>833</v>
      </c>
      <c r="I4215" s="10" t="s">
        <v>834</v>
      </c>
      <c r="J4215" s="11">
        <v>44352</v>
      </c>
      <c r="K4215" s="16">
        <v>43</v>
      </c>
      <c r="L4215" s="10" t="s">
        <v>157</v>
      </c>
      <c r="M4215" s="10">
        <f t="shared" si="261"/>
        <v>2021</v>
      </c>
      <c r="N4215" s="10">
        <f t="shared" si="262"/>
        <v>6</v>
      </c>
      <c r="O4215" s="10" t="str">
        <f>VLOOKUP(L4215,'User input'!$D$6:$E$16,2,FALSE)</f>
        <v>Ultrathing V3</v>
      </c>
      <c r="P4215" s="10">
        <f>VLOOKUP(L4215,'User input'!$D$6:$G$16,3,FALSE)</f>
        <v>3.39</v>
      </c>
      <c r="Q4215" s="10">
        <f>VLOOKUP(L4215,'User input'!$D$6:$G$16,4,FALSE)</f>
        <v>24</v>
      </c>
      <c r="R4215" s="10">
        <f t="shared" si="263"/>
        <v>1032</v>
      </c>
      <c r="S4215" s="27">
        <f t="shared" si="260"/>
        <v>3498.48</v>
      </c>
      <c r="T4215" s="27">
        <f>IF(K4215&lt;'User input'!$I$9,'User input'!$J$8,IF(K4215&lt;'User input'!$I$10,'User input'!$J$9,IF(K4215&lt;'User input'!$I$11,'User input'!$J$10,'User input'!$J$11)))*S4215</f>
        <v>104.95439999999999</v>
      </c>
      <c r="U4215" s="27">
        <f>K4215*'User input'!$J$17+'User input'!$J$16</f>
        <v>0.5</v>
      </c>
    </row>
    <row r="4216" spans="1:21" x14ac:dyDescent="0.25">
      <c r="A4216" s="17">
        <v>4325</v>
      </c>
      <c r="B4216" s="6" t="s">
        <v>4598</v>
      </c>
      <c r="C4216" s="6" t="s">
        <v>5579</v>
      </c>
      <c r="D4216" s="6" t="s">
        <v>49</v>
      </c>
      <c r="E4216" s="6" t="s">
        <v>16</v>
      </c>
      <c r="F4216" s="15">
        <v>60</v>
      </c>
      <c r="G4216" s="6" t="s">
        <v>9309</v>
      </c>
      <c r="H4216" s="6" t="s">
        <v>637</v>
      </c>
      <c r="I4216" s="6" t="s">
        <v>291</v>
      </c>
      <c r="J4216" s="7">
        <v>43969</v>
      </c>
      <c r="K4216" s="15">
        <v>45</v>
      </c>
      <c r="L4216" s="6" t="s">
        <v>20</v>
      </c>
      <c r="M4216" s="6">
        <f t="shared" si="261"/>
        <v>2020</v>
      </c>
      <c r="N4216" s="6">
        <f t="shared" si="262"/>
        <v>5</v>
      </c>
      <c r="O4216" s="6" t="str">
        <f>VLOOKUP(L4216,'User input'!$D$6:$E$16,2,FALSE)</f>
        <v>Hyperwotsit</v>
      </c>
      <c r="P4216" s="6">
        <f>VLOOKUP(L4216,'User input'!$D$6:$G$16,3,FALSE)</f>
        <v>2.0099999999999998</v>
      </c>
      <c r="Q4216" s="6">
        <f>VLOOKUP(L4216,'User input'!$D$6:$G$16,4,FALSE)</f>
        <v>20</v>
      </c>
      <c r="R4216" s="6">
        <f t="shared" si="263"/>
        <v>900</v>
      </c>
      <c r="S4216" s="26">
        <f t="shared" si="260"/>
        <v>1808.9999999999998</v>
      </c>
      <c r="T4216" s="26">
        <f>IF(K4216&lt;'User input'!$I$9,'User input'!$J$8,IF(K4216&lt;'User input'!$I$10,'User input'!$J$9,IF(K4216&lt;'User input'!$I$11,'User input'!$J$10,'User input'!$J$11)))*S4216</f>
        <v>54.269999999999989</v>
      </c>
      <c r="U4216" s="26">
        <f>K4216*'User input'!$J$17+'User input'!$J$16</f>
        <v>0.5</v>
      </c>
    </row>
    <row r="4217" spans="1:21" x14ac:dyDescent="0.25">
      <c r="A4217" s="18">
        <v>4326</v>
      </c>
      <c r="B4217" s="10" t="s">
        <v>5982</v>
      </c>
      <c r="C4217" s="10" t="s">
        <v>3352</v>
      </c>
      <c r="D4217" s="10" t="s">
        <v>28</v>
      </c>
      <c r="E4217" s="10" t="s">
        <v>29</v>
      </c>
      <c r="F4217" s="16">
        <v>60</v>
      </c>
      <c r="G4217" s="10" t="s">
        <v>9310</v>
      </c>
      <c r="H4217" s="10" t="s">
        <v>8078</v>
      </c>
      <c r="I4217" s="10" t="s">
        <v>171</v>
      </c>
      <c r="J4217" s="11">
        <v>43593</v>
      </c>
      <c r="K4217" s="16">
        <v>82</v>
      </c>
      <c r="L4217" s="10" t="s">
        <v>157</v>
      </c>
      <c r="M4217" s="10">
        <f t="shared" si="261"/>
        <v>2019</v>
      </c>
      <c r="N4217" s="10">
        <f t="shared" si="262"/>
        <v>5</v>
      </c>
      <c r="O4217" s="10" t="str">
        <f>VLOOKUP(L4217,'User input'!$D$6:$E$16,2,FALSE)</f>
        <v>Ultrathing V3</v>
      </c>
      <c r="P4217" s="10">
        <f>VLOOKUP(L4217,'User input'!$D$6:$G$16,3,FALSE)</f>
        <v>3.39</v>
      </c>
      <c r="Q4217" s="10">
        <f>VLOOKUP(L4217,'User input'!$D$6:$G$16,4,FALSE)</f>
        <v>24</v>
      </c>
      <c r="R4217" s="10">
        <f t="shared" si="263"/>
        <v>1968</v>
      </c>
      <c r="S4217" s="27">
        <f t="shared" si="260"/>
        <v>6671.52</v>
      </c>
      <c r="T4217" s="27">
        <f>IF(K4217&lt;'User input'!$I$9,'User input'!$J$8,IF(K4217&lt;'User input'!$I$10,'User input'!$J$9,IF(K4217&lt;'User input'!$I$11,'User input'!$J$10,'User input'!$J$11)))*S4217</f>
        <v>333.57600000000002</v>
      </c>
      <c r="U4217" s="27">
        <f>K4217*'User input'!$J$17+'User input'!$J$16</f>
        <v>0.5</v>
      </c>
    </row>
    <row r="4218" spans="1:21" x14ac:dyDescent="0.25">
      <c r="A4218" s="17">
        <v>4327</v>
      </c>
      <c r="B4218" s="6" t="s">
        <v>243</v>
      </c>
      <c r="C4218" s="6" t="s">
        <v>4191</v>
      </c>
      <c r="D4218" s="6" t="s">
        <v>28</v>
      </c>
      <c r="E4218" s="6" t="s">
        <v>29</v>
      </c>
      <c r="F4218" s="15">
        <v>90</v>
      </c>
      <c r="G4218" s="6" t="s">
        <v>9311</v>
      </c>
      <c r="H4218" s="6" t="s">
        <v>1260</v>
      </c>
      <c r="I4218" s="6" t="s">
        <v>32</v>
      </c>
      <c r="J4218" s="7">
        <v>44083</v>
      </c>
      <c r="K4218" s="15">
        <v>62</v>
      </c>
      <c r="L4218" s="6" t="s">
        <v>68</v>
      </c>
      <c r="M4218" s="6">
        <f t="shared" si="261"/>
        <v>2020</v>
      </c>
      <c r="N4218" s="6">
        <f t="shared" si="262"/>
        <v>9</v>
      </c>
      <c r="O4218" s="6" t="str">
        <f>VLOOKUP(L4218,'User input'!$D$6:$E$16,2,FALSE)</f>
        <v>Megawidget M</v>
      </c>
      <c r="P4218" s="6">
        <f>VLOOKUP(L4218,'User input'!$D$6:$G$16,3,FALSE)</f>
        <v>1.29</v>
      </c>
      <c r="Q4218" s="6">
        <f>VLOOKUP(L4218,'User input'!$D$6:$G$16,4,FALSE)</f>
        <v>24</v>
      </c>
      <c r="R4218" s="6">
        <f t="shared" si="263"/>
        <v>1488</v>
      </c>
      <c r="S4218" s="26">
        <f t="shared" si="260"/>
        <v>1919.52</v>
      </c>
      <c r="T4218" s="26">
        <f>IF(K4218&lt;'User input'!$I$9,'User input'!$J$8,IF(K4218&lt;'User input'!$I$10,'User input'!$J$9,IF(K4218&lt;'User input'!$I$11,'User input'!$J$10,'User input'!$J$11)))*S4218</f>
        <v>95.975999999999999</v>
      </c>
      <c r="U4218" s="26">
        <f>K4218*'User input'!$J$17+'User input'!$J$16</f>
        <v>0.5</v>
      </c>
    </row>
    <row r="4219" spans="1:21" x14ac:dyDescent="0.25">
      <c r="A4219" s="18">
        <v>4328</v>
      </c>
      <c r="B4219" s="10" t="s">
        <v>181</v>
      </c>
      <c r="C4219" s="10" t="s">
        <v>349</v>
      </c>
      <c r="D4219" s="10" t="s">
        <v>28</v>
      </c>
      <c r="E4219" s="10" t="s">
        <v>29</v>
      </c>
      <c r="F4219" s="16">
        <v>90</v>
      </c>
      <c r="G4219" s="10" t="s">
        <v>9312</v>
      </c>
      <c r="H4219" s="10" t="s">
        <v>1256</v>
      </c>
      <c r="I4219" s="10" t="s">
        <v>32</v>
      </c>
      <c r="J4219" s="11">
        <v>43723</v>
      </c>
      <c r="K4219" s="16">
        <v>6</v>
      </c>
      <c r="L4219" s="10" t="s">
        <v>62</v>
      </c>
      <c r="M4219" s="10">
        <f t="shared" si="261"/>
        <v>2019</v>
      </c>
      <c r="N4219" s="10">
        <f t="shared" si="262"/>
        <v>9</v>
      </c>
      <c r="O4219" s="10" t="str">
        <f>VLOOKUP(L4219,'User input'!$D$6:$E$16,2,FALSE)</f>
        <v>Ultrathing V4</v>
      </c>
      <c r="P4219" s="10">
        <f>VLOOKUP(L4219,'User input'!$D$6:$G$16,3,FALSE)</f>
        <v>3.99</v>
      </c>
      <c r="Q4219" s="10">
        <f>VLOOKUP(L4219,'User input'!$D$6:$G$16,4,FALSE)</f>
        <v>24</v>
      </c>
      <c r="R4219" s="10">
        <f t="shared" si="263"/>
        <v>144</v>
      </c>
      <c r="S4219" s="27">
        <f t="shared" si="260"/>
        <v>574.56000000000006</v>
      </c>
      <c r="T4219" s="27">
        <f>IF(K4219&lt;'User input'!$I$9,'User input'!$J$8,IF(K4219&lt;'User input'!$I$10,'User input'!$J$9,IF(K4219&lt;'User input'!$I$11,'User input'!$J$10,'User input'!$J$11)))*S4219</f>
        <v>0</v>
      </c>
      <c r="U4219" s="27">
        <f>K4219*'User input'!$J$17+'User input'!$J$16</f>
        <v>0.5</v>
      </c>
    </row>
    <row r="4220" spans="1:21" x14ac:dyDescent="0.25">
      <c r="A4220" s="17">
        <v>4329</v>
      </c>
      <c r="B4220" s="6" t="s">
        <v>688</v>
      </c>
      <c r="C4220" s="6" t="s">
        <v>3832</v>
      </c>
      <c r="D4220" s="6" t="s">
        <v>28</v>
      </c>
      <c r="E4220" s="6" t="s">
        <v>29</v>
      </c>
      <c r="F4220" s="15">
        <v>90</v>
      </c>
      <c r="G4220" s="6" t="s">
        <v>9313</v>
      </c>
      <c r="H4220" s="6" t="s">
        <v>3607</v>
      </c>
      <c r="I4220" s="6" t="s">
        <v>571</v>
      </c>
      <c r="J4220" s="7">
        <v>43746</v>
      </c>
      <c r="K4220" s="15">
        <v>72</v>
      </c>
      <c r="L4220" s="6" t="s">
        <v>52</v>
      </c>
      <c r="M4220" s="6">
        <f t="shared" si="261"/>
        <v>2019</v>
      </c>
      <c r="N4220" s="6">
        <f t="shared" si="262"/>
        <v>10</v>
      </c>
      <c r="O4220" s="6" t="str">
        <f>VLOOKUP(L4220,'User input'!$D$6:$E$16,2,FALSE)</f>
        <v>Megawidget S</v>
      </c>
      <c r="P4220" s="6">
        <f>VLOOKUP(L4220,'User input'!$D$6:$G$16,3,FALSE)</f>
        <v>0.69</v>
      </c>
      <c r="Q4220" s="6">
        <f>VLOOKUP(L4220,'User input'!$D$6:$G$16,4,FALSE)</f>
        <v>24</v>
      </c>
      <c r="R4220" s="6">
        <f t="shared" si="263"/>
        <v>1728</v>
      </c>
      <c r="S4220" s="26">
        <f t="shared" si="260"/>
        <v>1192.32</v>
      </c>
      <c r="T4220" s="26">
        <f>IF(K4220&lt;'User input'!$I$9,'User input'!$J$8,IF(K4220&lt;'User input'!$I$10,'User input'!$J$9,IF(K4220&lt;'User input'!$I$11,'User input'!$J$10,'User input'!$J$11)))*S4220</f>
        <v>59.616</v>
      </c>
      <c r="U4220" s="26">
        <f>K4220*'User input'!$J$17+'User input'!$J$16</f>
        <v>0.5</v>
      </c>
    </row>
    <row r="4221" spans="1:21" x14ac:dyDescent="0.25">
      <c r="A4221" s="18">
        <v>4330</v>
      </c>
      <c r="B4221" s="10" t="s">
        <v>9314</v>
      </c>
      <c r="C4221" s="10" t="s">
        <v>6041</v>
      </c>
      <c r="D4221" s="10" t="s">
        <v>15</v>
      </c>
      <c r="E4221" s="10" t="s">
        <v>16</v>
      </c>
      <c r="F4221" s="16">
        <v>90</v>
      </c>
      <c r="G4221" s="10" t="s">
        <v>9315</v>
      </c>
      <c r="H4221" s="10" t="s">
        <v>7722</v>
      </c>
      <c r="I4221" s="10" t="s">
        <v>32</v>
      </c>
      <c r="J4221" s="11">
        <v>43570</v>
      </c>
      <c r="K4221" s="16">
        <v>75</v>
      </c>
      <c r="L4221" s="10" t="s">
        <v>157</v>
      </c>
      <c r="M4221" s="10">
        <f t="shared" si="261"/>
        <v>2019</v>
      </c>
      <c r="N4221" s="10">
        <f t="shared" si="262"/>
        <v>4</v>
      </c>
      <c r="O4221" s="10" t="str">
        <f>VLOOKUP(L4221,'User input'!$D$6:$E$16,2,FALSE)</f>
        <v>Ultrathing V3</v>
      </c>
      <c r="P4221" s="10">
        <f>VLOOKUP(L4221,'User input'!$D$6:$G$16,3,FALSE)</f>
        <v>3.39</v>
      </c>
      <c r="Q4221" s="10">
        <f>VLOOKUP(L4221,'User input'!$D$6:$G$16,4,FALSE)</f>
        <v>24</v>
      </c>
      <c r="R4221" s="10">
        <f t="shared" si="263"/>
        <v>1800</v>
      </c>
      <c r="S4221" s="27">
        <f t="shared" si="260"/>
        <v>6102</v>
      </c>
      <c r="T4221" s="27">
        <f>IF(K4221&lt;'User input'!$I$9,'User input'!$J$8,IF(K4221&lt;'User input'!$I$10,'User input'!$J$9,IF(K4221&lt;'User input'!$I$11,'User input'!$J$10,'User input'!$J$11)))*S4221</f>
        <v>305.10000000000002</v>
      </c>
      <c r="U4221" s="27">
        <f>K4221*'User input'!$J$17+'User input'!$J$16</f>
        <v>0.5</v>
      </c>
    </row>
    <row r="4222" spans="1:21" x14ac:dyDescent="0.25">
      <c r="A4222" s="17">
        <v>4331</v>
      </c>
      <c r="B4222" s="6" t="s">
        <v>5982</v>
      </c>
      <c r="C4222" s="6" t="s">
        <v>332</v>
      </c>
      <c r="D4222" s="6" t="s">
        <v>41</v>
      </c>
      <c r="E4222" s="6" t="s">
        <v>16</v>
      </c>
      <c r="F4222" s="15">
        <v>90</v>
      </c>
      <c r="G4222" s="6" t="s">
        <v>9316</v>
      </c>
      <c r="H4222" s="6" t="s">
        <v>6297</v>
      </c>
      <c r="I4222" s="6" t="s">
        <v>32</v>
      </c>
      <c r="J4222" s="7">
        <v>43761</v>
      </c>
      <c r="K4222" s="15">
        <v>9</v>
      </c>
      <c r="L4222" s="6" t="s">
        <v>44</v>
      </c>
      <c r="M4222" s="6">
        <f t="shared" si="261"/>
        <v>2019</v>
      </c>
      <c r="N4222" s="6">
        <f t="shared" si="262"/>
        <v>10</v>
      </c>
      <c r="O4222" s="6" t="str">
        <f>VLOOKUP(L4222,'User input'!$D$6:$E$16,2,FALSE)</f>
        <v>Gigastuff</v>
      </c>
      <c r="P4222" s="6">
        <f>VLOOKUP(L4222,'User input'!$D$6:$G$16,3,FALSE)</f>
        <v>1.89</v>
      </c>
      <c r="Q4222" s="6">
        <f>VLOOKUP(L4222,'User input'!$D$6:$G$16,4,FALSE)</f>
        <v>18</v>
      </c>
      <c r="R4222" s="6">
        <f t="shared" si="263"/>
        <v>162</v>
      </c>
      <c r="S4222" s="26">
        <f t="shared" si="260"/>
        <v>306.18</v>
      </c>
      <c r="T4222" s="26">
        <f>IF(K4222&lt;'User input'!$I$9,'User input'!$J$8,IF(K4222&lt;'User input'!$I$10,'User input'!$J$9,IF(K4222&lt;'User input'!$I$11,'User input'!$J$10,'User input'!$J$11)))*S4222</f>
        <v>0</v>
      </c>
      <c r="U4222" s="26">
        <f>K4222*'User input'!$J$17+'User input'!$J$16</f>
        <v>0.5</v>
      </c>
    </row>
    <row r="4223" spans="1:21" x14ac:dyDescent="0.25">
      <c r="A4223" s="18">
        <v>4332</v>
      </c>
      <c r="B4223" s="10" t="s">
        <v>2221</v>
      </c>
      <c r="C4223" s="10" t="s">
        <v>5364</v>
      </c>
      <c r="D4223" s="10" t="s">
        <v>28</v>
      </c>
      <c r="E4223" s="10" t="s">
        <v>29</v>
      </c>
      <c r="F4223" s="16">
        <v>60</v>
      </c>
      <c r="G4223" s="10" t="s">
        <v>9317</v>
      </c>
      <c r="H4223" s="10" t="s">
        <v>1583</v>
      </c>
      <c r="I4223" s="10" t="s">
        <v>32</v>
      </c>
      <c r="J4223" s="11">
        <v>44290</v>
      </c>
      <c r="K4223" s="16">
        <v>99</v>
      </c>
      <c r="L4223" s="10" t="s">
        <v>39</v>
      </c>
      <c r="M4223" s="10">
        <f t="shared" si="261"/>
        <v>2021</v>
      </c>
      <c r="N4223" s="10">
        <f t="shared" si="262"/>
        <v>4</v>
      </c>
      <c r="O4223" s="10" t="str">
        <f>VLOOKUP(L4223,'User input'!$D$6:$E$16,2,FALSE)</f>
        <v>Ultrathing V1</v>
      </c>
      <c r="P4223" s="10">
        <f>VLOOKUP(L4223,'User input'!$D$6:$G$16,3,FALSE)</f>
        <v>1.79</v>
      </c>
      <c r="Q4223" s="10">
        <f>VLOOKUP(L4223,'User input'!$D$6:$G$16,4,FALSE)</f>
        <v>17</v>
      </c>
      <c r="R4223" s="10">
        <f t="shared" si="263"/>
        <v>1683</v>
      </c>
      <c r="S4223" s="27">
        <f t="shared" si="260"/>
        <v>3012.57</v>
      </c>
      <c r="T4223" s="27">
        <f>IF(K4223&lt;'User input'!$I$9,'User input'!$J$8,IF(K4223&lt;'User input'!$I$10,'User input'!$J$9,IF(K4223&lt;'User input'!$I$11,'User input'!$J$10,'User input'!$J$11)))*S4223</f>
        <v>150.6285</v>
      </c>
      <c r="U4223" s="27">
        <f>K4223*'User input'!$J$17+'User input'!$J$16</f>
        <v>0.5</v>
      </c>
    </row>
    <row r="4224" spans="1:21" x14ac:dyDescent="0.25">
      <c r="A4224" s="17">
        <v>4333</v>
      </c>
      <c r="B4224" s="6" t="s">
        <v>9318</v>
      </c>
      <c r="C4224" s="6" t="s">
        <v>4512</v>
      </c>
      <c r="D4224" s="6" t="s">
        <v>15</v>
      </c>
      <c r="E4224" s="6" t="s">
        <v>16</v>
      </c>
      <c r="F4224" s="15">
        <v>60</v>
      </c>
      <c r="G4224" s="6" t="s">
        <v>9319</v>
      </c>
      <c r="H4224" s="6" t="s">
        <v>3488</v>
      </c>
      <c r="I4224" s="6" t="s">
        <v>25</v>
      </c>
      <c r="J4224" s="7">
        <v>43737</v>
      </c>
      <c r="K4224" s="15">
        <v>3</v>
      </c>
      <c r="L4224" s="6" t="s">
        <v>44</v>
      </c>
      <c r="M4224" s="6">
        <f t="shared" si="261"/>
        <v>2019</v>
      </c>
      <c r="N4224" s="6">
        <f t="shared" si="262"/>
        <v>9</v>
      </c>
      <c r="O4224" s="6" t="str">
        <f>VLOOKUP(L4224,'User input'!$D$6:$E$16,2,FALSE)</f>
        <v>Gigastuff</v>
      </c>
      <c r="P4224" s="6">
        <f>VLOOKUP(L4224,'User input'!$D$6:$G$16,3,FALSE)</f>
        <v>1.89</v>
      </c>
      <c r="Q4224" s="6">
        <f>VLOOKUP(L4224,'User input'!$D$6:$G$16,4,FALSE)</f>
        <v>18</v>
      </c>
      <c r="R4224" s="6">
        <f t="shared" si="263"/>
        <v>54</v>
      </c>
      <c r="S4224" s="26">
        <f t="shared" si="260"/>
        <v>102.05999999999999</v>
      </c>
      <c r="T4224" s="26">
        <f>IF(K4224&lt;'User input'!$I$9,'User input'!$J$8,IF(K4224&lt;'User input'!$I$10,'User input'!$J$9,IF(K4224&lt;'User input'!$I$11,'User input'!$J$10,'User input'!$J$11)))*S4224</f>
        <v>0</v>
      </c>
      <c r="U4224" s="26">
        <f>K4224*'User input'!$J$17+'User input'!$J$16</f>
        <v>0.5</v>
      </c>
    </row>
    <row r="4225" spans="1:21" x14ac:dyDescent="0.25">
      <c r="A4225" s="17">
        <v>4335</v>
      </c>
      <c r="B4225" s="6" t="s">
        <v>4983</v>
      </c>
      <c r="C4225" s="6" t="s">
        <v>8472</v>
      </c>
      <c r="D4225" s="6" t="s">
        <v>49</v>
      </c>
      <c r="E4225" s="6" t="s">
        <v>16</v>
      </c>
      <c r="F4225" s="15">
        <v>90</v>
      </c>
      <c r="G4225" s="6" t="s">
        <v>9320</v>
      </c>
      <c r="H4225" s="6" t="s">
        <v>1379</v>
      </c>
      <c r="I4225" s="6" t="s">
        <v>32</v>
      </c>
      <c r="J4225" s="7">
        <v>43840</v>
      </c>
      <c r="K4225" s="15">
        <v>17</v>
      </c>
      <c r="L4225" s="6" t="s">
        <v>99</v>
      </c>
      <c r="M4225" s="6">
        <f t="shared" si="261"/>
        <v>2020</v>
      </c>
      <c r="N4225" s="6">
        <f t="shared" si="262"/>
        <v>1</v>
      </c>
      <c r="O4225" s="6" t="str">
        <f>VLOOKUP(L4225,'User input'!$D$6:$E$16,2,FALSE)</f>
        <v>Superwossname</v>
      </c>
      <c r="P4225" s="6">
        <f>VLOOKUP(L4225,'User input'!$D$6:$G$16,3,FALSE)</f>
        <v>3.49</v>
      </c>
      <c r="Q4225" s="6">
        <f>VLOOKUP(L4225,'User input'!$D$6:$G$16,4,FALSE)</f>
        <v>20</v>
      </c>
      <c r="R4225" s="6">
        <f t="shared" si="263"/>
        <v>340</v>
      </c>
      <c r="S4225" s="26">
        <f t="shared" si="260"/>
        <v>1186.6000000000001</v>
      </c>
      <c r="T4225" s="26">
        <f>IF(K4225&lt;'User input'!$I$9,'User input'!$J$8,IF(K4225&lt;'User input'!$I$10,'User input'!$J$9,IF(K4225&lt;'User input'!$I$11,'User input'!$J$10,'User input'!$J$11)))*S4225</f>
        <v>0</v>
      </c>
      <c r="U4225" s="26">
        <f>K4225*'User input'!$J$17+'User input'!$J$16</f>
        <v>0.5</v>
      </c>
    </row>
    <row r="4226" spans="1:21" x14ac:dyDescent="0.25">
      <c r="A4226" s="18">
        <v>4336</v>
      </c>
      <c r="B4226" s="10" t="s">
        <v>9321</v>
      </c>
      <c r="C4226" s="10" t="s">
        <v>8521</v>
      </c>
      <c r="D4226" s="10" t="s">
        <v>15</v>
      </c>
      <c r="E4226" s="10" t="s">
        <v>16</v>
      </c>
      <c r="F4226" s="16">
        <v>30</v>
      </c>
      <c r="G4226" s="10" t="s">
        <v>9322</v>
      </c>
      <c r="H4226" s="10" t="s">
        <v>4551</v>
      </c>
      <c r="I4226" s="10" t="s">
        <v>38</v>
      </c>
      <c r="J4226" s="11">
        <v>43505</v>
      </c>
      <c r="K4226" s="16">
        <v>53</v>
      </c>
      <c r="L4226" s="10" t="s">
        <v>99</v>
      </c>
      <c r="M4226" s="10">
        <f t="shared" si="261"/>
        <v>2019</v>
      </c>
      <c r="N4226" s="10">
        <f t="shared" si="262"/>
        <v>2</v>
      </c>
      <c r="O4226" s="10" t="str">
        <f>VLOOKUP(L4226,'User input'!$D$6:$E$16,2,FALSE)</f>
        <v>Superwossname</v>
      </c>
      <c r="P4226" s="10">
        <f>VLOOKUP(L4226,'User input'!$D$6:$G$16,3,FALSE)</f>
        <v>3.49</v>
      </c>
      <c r="Q4226" s="10">
        <f>VLOOKUP(L4226,'User input'!$D$6:$G$16,4,FALSE)</f>
        <v>20</v>
      </c>
      <c r="R4226" s="10">
        <f t="shared" si="263"/>
        <v>1060</v>
      </c>
      <c r="S4226" s="27">
        <f t="shared" si="260"/>
        <v>3699.4</v>
      </c>
      <c r="T4226" s="27">
        <f>IF(K4226&lt;'User input'!$I$9,'User input'!$J$8,IF(K4226&lt;'User input'!$I$10,'User input'!$J$9,IF(K4226&lt;'User input'!$I$11,'User input'!$J$10,'User input'!$J$11)))*S4226</f>
        <v>184.97000000000003</v>
      </c>
      <c r="U4226" s="27">
        <f>K4226*'User input'!$J$17+'User input'!$J$16</f>
        <v>0.5</v>
      </c>
    </row>
    <row r="4227" spans="1:21" x14ac:dyDescent="0.25">
      <c r="A4227" s="17">
        <v>4337</v>
      </c>
      <c r="B4227" s="6" t="s">
        <v>9323</v>
      </c>
      <c r="C4227" s="6" t="s">
        <v>9324</v>
      </c>
      <c r="D4227" s="6" t="s">
        <v>49</v>
      </c>
      <c r="E4227" s="6" t="s">
        <v>16</v>
      </c>
      <c r="F4227" s="15">
        <v>60</v>
      </c>
      <c r="G4227" s="6" t="s">
        <v>9325</v>
      </c>
      <c r="H4227" s="6" t="s">
        <v>4525</v>
      </c>
      <c r="I4227" s="6" t="s">
        <v>87</v>
      </c>
      <c r="J4227" s="7">
        <v>44018</v>
      </c>
      <c r="K4227" s="15">
        <v>32</v>
      </c>
      <c r="L4227" s="6" t="s">
        <v>44</v>
      </c>
      <c r="M4227" s="6">
        <f t="shared" si="261"/>
        <v>2020</v>
      </c>
      <c r="N4227" s="6">
        <f t="shared" si="262"/>
        <v>7</v>
      </c>
      <c r="O4227" s="6" t="str">
        <f>VLOOKUP(L4227,'User input'!$D$6:$E$16,2,FALSE)</f>
        <v>Gigastuff</v>
      </c>
      <c r="P4227" s="6">
        <f>VLOOKUP(L4227,'User input'!$D$6:$G$16,3,FALSE)</f>
        <v>1.89</v>
      </c>
      <c r="Q4227" s="6">
        <f>VLOOKUP(L4227,'User input'!$D$6:$G$16,4,FALSE)</f>
        <v>18</v>
      </c>
      <c r="R4227" s="6">
        <f t="shared" si="263"/>
        <v>576</v>
      </c>
      <c r="S4227" s="26">
        <f t="shared" si="260"/>
        <v>1088.6399999999999</v>
      </c>
      <c r="T4227" s="26">
        <f>IF(K4227&lt;'User input'!$I$9,'User input'!$J$8,IF(K4227&lt;'User input'!$I$10,'User input'!$J$9,IF(K4227&lt;'User input'!$I$11,'User input'!$J$10,'User input'!$J$11)))*S4227</f>
        <v>32.659199999999998</v>
      </c>
      <c r="U4227" s="26">
        <f>K4227*'User input'!$J$17+'User input'!$J$16</f>
        <v>0.5</v>
      </c>
    </row>
    <row r="4228" spans="1:21" x14ac:dyDescent="0.25">
      <c r="A4228" s="18">
        <v>4338</v>
      </c>
      <c r="B4228" s="10" t="s">
        <v>9326</v>
      </c>
      <c r="C4228" s="10" t="s">
        <v>5239</v>
      </c>
      <c r="D4228" s="10" t="s">
        <v>90</v>
      </c>
      <c r="E4228" s="10" t="s">
        <v>16</v>
      </c>
      <c r="F4228" s="16">
        <v>90</v>
      </c>
      <c r="G4228" s="10" t="s">
        <v>9327</v>
      </c>
      <c r="H4228" s="10" t="s">
        <v>1888</v>
      </c>
      <c r="I4228" s="10" t="s">
        <v>291</v>
      </c>
      <c r="J4228" s="11">
        <v>43814</v>
      </c>
      <c r="K4228" s="16">
        <v>41</v>
      </c>
      <c r="L4228" s="10" t="s">
        <v>99</v>
      </c>
      <c r="M4228" s="10">
        <f t="shared" si="261"/>
        <v>2019</v>
      </c>
      <c r="N4228" s="10">
        <f t="shared" si="262"/>
        <v>12</v>
      </c>
      <c r="O4228" s="10" t="str">
        <f>VLOOKUP(L4228,'User input'!$D$6:$E$16,2,FALSE)</f>
        <v>Superwossname</v>
      </c>
      <c r="P4228" s="10">
        <f>VLOOKUP(L4228,'User input'!$D$6:$G$16,3,FALSE)</f>
        <v>3.49</v>
      </c>
      <c r="Q4228" s="10">
        <f>VLOOKUP(L4228,'User input'!$D$6:$G$16,4,FALSE)</f>
        <v>20</v>
      </c>
      <c r="R4228" s="10">
        <f t="shared" si="263"/>
        <v>820</v>
      </c>
      <c r="S4228" s="27">
        <f t="shared" si="260"/>
        <v>2861.8</v>
      </c>
      <c r="T4228" s="27">
        <f>IF(K4228&lt;'User input'!$I$9,'User input'!$J$8,IF(K4228&lt;'User input'!$I$10,'User input'!$J$9,IF(K4228&lt;'User input'!$I$11,'User input'!$J$10,'User input'!$J$11)))*S4228</f>
        <v>85.853999999999999</v>
      </c>
      <c r="U4228" s="27">
        <f>K4228*'User input'!$J$17+'User input'!$J$16</f>
        <v>0.5</v>
      </c>
    </row>
    <row r="4229" spans="1:21" x14ac:dyDescent="0.25">
      <c r="A4229" s="17">
        <v>4339</v>
      </c>
      <c r="B4229" s="6" t="s">
        <v>2546</v>
      </c>
      <c r="C4229" s="6" t="s">
        <v>1719</v>
      </c>
      <c r="D4229" s="6" t="s">
        <v>28</v>
      </c>
      <c r="E4229" s="6" t="s">
        <v>29</v>
      </c>
      <c r="F4229" s="15">
        <v>90</v>
      </c>
      <c r="G4229" s="6" t="s">
        <v>9328</v>
      </c>
      <c r="H4229" s="6" t="s">
        <v>1743</v>
      </c>
      <c r="I4229" s="6" t="s">
        <v>32</v>
      </c>
      <c r="J4229" s="7">
        <v>44290</v>
      </c>
      <c r="K4229" s="15">
        <v>37</v>
      </c>
      <c r="L4229" s="6" t="s">
        <v>33</v>
      </c>
      <c r="M4229" s="6">
        <f t="shared" si="261"/>
        <v>2021</v>
      </c>
      <c r="N4229" s="6">
        <f t="shared" si="262"/>
        <v>4</v>
      </c>
      <c r="O4229" s="6" t="str">
        <f>VLOOKUP(L4229,'User input'!$D$6:$E$16,2,FALSE)</f>
        <v>Megawidget L</v>
      </c>
      <c r="P4229" s="6">
        <f>VLOOKUP(L4229,'User input'!$D$6:$G$16,3,FALSE)</f>
        <v>1.79</v>
      </c>
      <c r="Q4229" s="6">
        <f>VLOOKUP(L4229,'User input'!$D$6:$G$16,4,FALSE)</f>
        <v>24</v>
      </c>
      <c r="R4229" s="6">
        <f t="shared" si="263"/>
        <v>888</v>
      </c>
      <c r="S4229" s="26">
        <f t="shared" ref="S4229:S4292" si="264">R4229*P4229</f>
        <v>1589.52</v>
      </c>
      <c r="T4229" s="26">
        <f>IF(K4229&lt;'User input'!$I$9,'User input'!$J$8,IF(K4229&lt;'User input'!$I$10,'User input'!$J$9,IF(K4229&lt;'User input'!$I$11,'User input'!$J$10,'User input'!$J$11)))*S4229</f>
        <v>47.685600000000001</v>
      </c>
      <c r="U4229" s="26">
        <f>K4229*'User input'!$J$17+'User input'!$J$16</f>
        <v>0.5</v>
      </c>
    </row>
    <row r="4230" spans="1:21" x14ac:dyDescent="0.25">
      <c r="A4230" s="18">
        <v>4340</v>
      </c>
      <c r="B4230" s="10" t="s">
        <v>9329</v>
      </c>
      <c r="C4230" s="10" t="s">
        <v>2412</v>
      </c>
      <c r="D4230" s="10" t="s">
        <v>49</v>
      </c>
      <c r="E4230" s="10" t="s">
        <v>16</v>
      </c>
      <c r="F4230" s="16">
        <v>90</v>
      </c>
      <c r="G4230" s="10" t="s">
        <v>9330</v>
      </c>
      <c r="H4230" s="10" t="s">
        <v>3454</v>
      </c>
      <c r="I4230" s="10" t="s">
        <v>32</v>
      </c>
      <c r="J4230" s="11">
        <v>43932</v>
      </c>
      <c r="K4230" s="16">
        <v>13</v>
      </c>
      <c r="L4230" s="10" t="s">
        <v>44</v>
      </c>
      <c r="M4230" s="10">
        <f t="shared" ref="M4230:M4293" si="265">YEAR(J4230)</f>
        <v>2020</v>
      </c>
      <c r="N4230" s="10">
        <f t="shared" ref="N4230:N4293" si="266">MONTH(J4230)</f>
        <v>4</v>
      </c>
      <c r="O4230" s="10" t="str">
        <f>VLOOKUP(L4230,'User input'!$D$6:$E$16,2,FALSE)</f>
        <v>Gigastuff</v>
      </c>
      <c r="P4230" s="10">
        <f>VLOOKUP(L4230,'User input'!$D$6:$G$16,3,FALSE)</f>
        <v>1.89</v>
      </c>
      <c r="Q4230" s="10">
        <f>VLOOKUP(L4230,'User input'!$D$6:$G$16,4,FALSE)</f>
        <v>18</v>
      </c>
      <c r="R4230" s="10">
        <f t="shared" ref="R4230:R4293" si="267">K4230*Q4230</f>
        <v>234</v>
      </c>
      <c r="S4230" s="27">
        <f t="shared" si="264"/>
        <v>442.26</v>
      </c>
      <c r="T4230" s="27">
        <f>IF(K4230&lt;'User input'!$I$9,'User input'!$J$8,IF(K4230&lt;'User input'!$I$10,'User input'!$J$9,IF(K4230&lt;'User input'!$I$11,'User input'!$J$10,'User input'!$J$11)))*S4230</f>
        <v>0</v>
      </c>
      <c r="U4230" s="27">
        <f>K4230*'User input'!$J$17+'User input'!$J$16</f>
        <v>0.5</v>
      </c>
    </row>
    <row r="4231" spans="1:21" x14ac:dyDescent="0.25">
      <c r="A4231" s="17">
        <v>4341</v>
      </c>
      <c r="B4231" s="6" t="s">
        <v>8556</v>
      </c>
      <c r="C4231" s="6" t="s">
        <v>3816</v>
      </c>
      <c r="D4231" s="6" t="s">
        <v>90</v>
      </c>
      <c r="E4231" s="6" t="s">
        <v>29</v>
      </c>
      <c r="F4231" s="15">
        <v>60</v>
      </c>
      <c r="G4231" s="6" t="s">
        <v>9331</v>
      </c>
      <c r="H4231" s="6" t="s">
        <v>3399</v>
      </c>
      <c r="I4231" s="6" t="s">
        <v>93</v>
      </c>
      <c r="J4231" s="7">
        <v>43524</v>
      </c>
      <c r="K4231" s="15">
        <v>42</v>
      </c>
      <c r="L4231" s="6" t="s">
        <v>157</v>
      </c>
      <c r="M4231" s="6">
        <f t="shared" si="265"/>
        <v>2019</v>
      </c>
      <c r="N4231" s="6">
        <f t="shared" si="266"/>
        <v>2</v>
      </c>
      <c r="O4231" s="6" t="str">
        <f>VLOOKUP(L4231,'User input'!$D$6:$E$16,2,FALSE)</f>
        <v>Ultrathing V3</v>
      </c>
      <c r="P4231" s="6">
        <f>VLOOKUP(L4231,'User input'!$D$6:$G$16,3,FALSE)</f>
        <v>3.39</v>
      </c>
      <c r="Q4231" s="6">
        <f>VLOOKUP(L4231,'User input'!$D$6:$G$16,4,FALSE)</f>
        <v>24</v>
      </c>
      <c r="R4231" s="6">
        <f t="shared" si="267"/>
        <v>1008</v>
      </c>
      <c r="S4231" s="26">
        <f t="shared" si="264"/>
        <v>3417.1200000000003</v>
      </c>
      <c r="T4231" s="26">
        <f>IF(K4231&lt;'User input'!$I$9,'User input'!$J$8,IF(K4231&lt;'User input'!$I$10,'User input'!$J$9,IF(K4231&lt;'User input'!$I$11,'User input'!$J$10,'User input'!$J$11)))*S4231</f>
        <v>102.51360000000001</v>
      </c>
      <c r="U4231" s="26">
        <f>K4231*'User input'!$J$17+'User input'!$J$16</f>
        <v>0.5</v>
      </c>
    </row>
    <row r="4232" spans="1:21" x14ac:dyDescent="0.25">
      <c r="A4232" s="18">
        <v>4342</v>
      </c>
      <c r="B4232" s="10" t="s">
        <v>4414</v>
      </c>
      <c r="C4232" s="10" t="s">
        <v>1589</v>
      </c>
      <c r="D4232" s="10" t="s">
        <v>28</v>
      </c>
      <c r="E4232" s="10" t="s">
        <v>29</v>
      </c>
      <c r="F4232" s="16">
        <v>90</v>
      </c>
      <c r="G4232" s="10" t="s">
        <v>9332</v>
      </c>
      <c r="H4232" s="10" t="s">
        <v>768</v>
      </c>
      <c r="I4232" s="10" t="s">
        <v>32</v>
      </c>
      <c r="J4232" s="11">
        <v>43868</v>
      </c>
      <c r="K4232" s="16">
        <v>73</v>
      </c>
      <c r="L4232" s="10" t="s">
        <v>44</v>
      </c>
      <c r="M4232" s="10">
        <f t="shared" si="265"/>
        <v>2020</v>
      </c>
      <c r="N4232" s="10">
        <f t="shared" si="266"/>
        <v>2</v>
      </c>
      <c r="O4232" s="10" t="str">
        <f>VLOOKUP(L4232,'User input'!$D$6:$E$16,2,FALSE)</f>
        <v>Gigastuff</v>
      </c>
      <c r="P4232" s="10">
        <f>VLOOKUP(L4232,'User input'!$D$6:$G$16,3,FALSE)</f>
        <v>1.89</v>
      </c>
      <c r="Q4232" s="10">
        <f>VLOOKUP(L4232,'User input'!$D$6:$G$16,4,FALSE)</f>
        <v>18</v>
      </c>
      <c r="R4232" s="10">
        <f t="shared" si="267"/>
        <v>1314</v>
      </c>
      <c r="S4232" s="27">
        <f t="shared" si="264"/>
        <v>2483.46</v>
      </c>
      <c r="T4232" s="27">
        <f>IF(K4232&lt;'User input'!$I$9,'User input'!$J$8,IF(K4232&lt;'User input'!$I$10,'User input'!$J$9,IF(K4232&lt;'User input'!$I$11,'User input'!$J$10,'User input'!$J$11)))*S4232</f>
        <v>124.173</v>
      </c>
      <c r="U4232" s="27">
        <f>K4232*'User input'!$J$17+'User input'!$J$16</f>
        <v>0.5</v>
      </c>
    </row>
    <row r="4233" spans="1:21" x14ac:dyDescent="0.25">
      <c r="A4233" s="17">
        <v>4343</v>
      </c>
      <c r="B4233" s="6" t="s">
        <v>4631</v>
      </c>
      <c r="C4233" s="6" t="s">
        <v>5640</v>
      </c>
      <c r="D4233" s="6" t="s">
        <v>28</v>
      </c>
      <c r="E4233" s="6" t="s">
        <v>29</v>
      </c>
      <c r="F4233" s="15">
        <v>30</v>
      </c>
      <c r="G4233" s="6" t="s">
        <v>9333</v>
      </c>
      <c r="H4233" s="6" t="s">
        <v>566</v>
      </c>
      <c r="I4233" s="6" t="s">
        <v>185</v>
      </c>
      <c r="J4233" s="7">
        <v>44024</v>
      </c>
      <c r="K4233" s="15">
        <v>19</v>
      </c>
      <c r="L4233" s="6" t="s">
        <v>44</v>
      </c>
      <c r="M4233" s="6">
        <f t="shared" si="265"/>
        <v>2020</v>
      </c>
      <c r="N4233" s="6">
        <f t="shared" si="266"/>
        <v>7</v>
      </c>
      <c r="O4233" s="6" t="str">
        <f>VLOOKUP(L4233,'User input'!$D$6:$E$16,2,FALSE)</f>
        <v>Gigastuff</v>
      </c>
      <c r="P4233" s="6">
        <f>VLOOKUP(L4233,'User input'!$D$6:$G$16,3,FALSE)</f>
        <v>1.89</v>
      </c>
      <c r="Q4233" s="6">
        <f>VLOOKUP(L4233,'User input'!$D$6:$G$16,4,FALSE)</f>
        <v>18</v>
      </c>
      <c r="R4233" s="6">
        <f t="shared" si="267"/>
        <v>342</v>
      </c>
      <c r="S4233" s="26">
        <f t="shared" si="264"/>
        <v>646.38</v>
      </c>
      <c r="T4233" s="26">
        <f>IF(K4233&lt;'User input'!$I$9,'User input'!$J$8,IF(K4233&lt;'User input'!$I$10,'User input'!$J$9,IF(K4233&lt;'User input'!$I$11,'User input'!$J$10,'User input'!$J$11)))*S4233</f>
        <v>0</v>
      </c>
      <c r="U4233" s="26">
        <f>K4233*'User input'!$J$17+'User input'!$J$16</f>
        <v>0.5</v>
      </c>
    </row>
    <row r="4234" spans="1:21" x14ac:dyDescent="0.25">
      <c r="A4234" s="18">
        <v>4344</v>
      </c>
      <c r="B4234" s="10" t="s">
        <v>2909</v>
      </c>
      <c r="C4234" s="10" t="s">
        <v>7150</v>
      </c>
      <c r="D4234" s="10" t="s">
        <v>28</v>
      </c>
      <c r="E4234" s="10" t="s">
        <v>29</v>
      </c>
      <c r="F4234" s="16">
        <v>90</v>
      </c>
      <c r="G4234" s="10" t="s">
        <v>9334</v>
      </c>
      <c r="H4234" s="10" t="s">
        <v>170</v>
      </c>
      <c r="I4234" s="10" t="s">
        <v>171</v>
      </c>
      <c r="J4234" s="11">
        <v>44177</v>
      </c>
      <c r="K4234" s="16">
        <v>7</v>
      </c>
      <c r="L4234" s="10" t="s">
        <v>20</v>
      </c>
      <c r="M4234" s="10">
        <f t="shared" si="265"/>
        <v>2020</v>
      </c>
      <c r="N4234" s="10">
        <f t="shared" si="266"/>
        <v>12</v>
      </c>
      <c r="O4234" s="10" t="str">
        <f>VLOOKUP(L4234,'User input'!$D$6:$E$16,2,FALSE)</f>
        <v>Hyperwotsit</v>
      </c>
      <c r="P4234" s="10">
        <f>VLOOKUP(L4234,'User input'!$D$6:$G$16,3,FALSE)</f>
        <v>2.0099999999999998</v>
      </c>
      <c r="Q4234" s="10">
        <f>VLOOKUP(L4234,'User input'!$D$6:$G$16,4,FALSE)</f>
        <v>20</v>
      </c>
      <c r="R4234" s="10">
        <f t="shared" si="267"/>
        <v>140</v>
      </c>
      <c r="S4234" s="27">
        <f t="shared" si="264"/>
        <v>281.39999999999998</v>
      </c>
      <c r="T4234" s="27">
        <f>IF(K4234&lt;'User input'!$I$9,'User input'!$J$8,IF(K4234&lt;'User input'!$I$10,'User input'!$J$9,IF(K4234&lt;'User input'!$I$11,'User input'!$J$10,'User input'!$J$11)))*S4234</f>
        <v>0</v>
      </c>
      <c r="U4234" s="27">
        <f>K4234*'User input'!$J$17+'User input'!$J$16</f>
        <v>0.5</v>
      </c>
    </row>
    <row r="4235" spans="1:21" x14ac:dyDescent="0.25">
      <c r="A4235" s="17">
        <v>4345</v>
      </c>
      <c r="B4235" s="6" t="s">
        <v>5331</v>
      </c>
      <c r="C4235" s="6" t="s">
        <v>7117</v>
      </c>
      <c r="D4235" s="6" t="s">
        <v>15</v>
      </c>
      <c r="E4235" s="6" t="s">
        <v>16</v>
      </c>
      <c r="F4235" s="15">
        <v>30</v>
      </c>
      <c r="G4235" s="6" t="s">
        <v>9335</v>
      </c>
      <c r="H4235" s="6" t="s">
        <v>9336</v>
      </c>
      <c r="I4235" s="6" t="s">
        <v>32</v>
      </c>
      <c r="J4235" s="7">
        <v>44062</v>
      </c>
      <c r="K4235" s="15">
        <v>6</v>
      </c>
      <c r="L4235" s="6" t="s">
        <v>20</v>
      </c>
      <c r="M4235" s="6">
        <f t="shared" si="265"/>
        <v>2020</v>
      </c>
      <c r="N4235" s="6">
        <f t="shared" si="266"/>
        <v>8</v>
      </c>
      <c r="O4235" s="6" t="str">
        <f>VLOOKUP(L4235,'User input'!$D$6:$E$16,2,FALSE)</f>
        <v>Hyperwotsit</v>
      </c>
      <c r="P4235" s="6">
        <f>VLOOKUP(L4235,'User input'!$D$6:$G$16,3,FALSE)</f>
        <v>2.0099999999999998</v>
      </c>
      <c r="Q4235" s="6">
        <f>VLOOKUP(L4235,'User input'!$D$6:$G$16,4,FALSE)</f>
        <v>20</v>
      </c>
      <c r="R4235" s="6">
        <f t="shared" si="267"/>
        <v>120</v>
      </c>
      <c r="S4235" s="26">
        <f t="shared" si="264"/>
        <v>241.2</v>
      </c>
      <c r="T4235" s="26">
        <f>IF(K4235&lt;'User input'!$I$9,'User input'!$J$8,IF(K4235&lt;'User input'!$I$10,'User input'!$J$9,IF(K4235&lt;'User input'!$I$11,'User input'!$J$10,'User input'!$J$11)))*S4235</f>
        <v>0</v>
      </c>
      <c r="U4235" s="26">
        <f>K4235*'User input'!$J$17+'User input'!$J$16</f>
        <v>0.5</v>
      </c>
    </row>
    <row r="4236" spans="1:21" x14ac:dyDescent="0.25">
      <c r="A4236" s="18">
        <v>4346</v>
      </c>
      <c r="B4236" s="10" t="s">
        <v>9337</v>
      </c>
      <c r="C4236" s="10" t="s">
        <v>1813</v>
      </c>
      <c r="D4236" s="10" t="s">
        <v>49</v>
      </c>
      <c r="E4236" s="10" t="s">
        <v>16</v>
      </c>
      <c r="F4236" s="16">
        <v>90</v>
      </c>
      <c r="G4236" s="10" t="s">
        <v>9338</v>
      </c>
      <c r="H4236" s="10" t="s">
        <v>3742</v>
      </c>
      <c r="I4236" s="10" t="s">
        <v>122</v>
      </c>
      <c r="J4236" s="11">
        <v>44124</v>
      </c>
      <c r="K4236" s="16">
        <v>71</v>
      </c>
      <c r="L4236" s="10" t="s">
        <v>44</v>
      </c>
      <c r="M4236" s="10">
        <f t="shared" si="265"/>
        <v>2020</v>
      </c>
      <c r="N4236" s="10">
        <f t="shared" si="266"/>
        <v>10</v>
      </c>
      <c r="O4236" s="10" t="str">
        <f>VLOOKUP(L4236,'User input'!$D$6:$E$16,2,FALSE)</f>
        <v>Gigastuff</v>
      </c>
      <c r="P4236" s="10">
        <f>VLOOKUP(L4236,'User input'!$D$6:$G$16,3,FALSE)</f>
        <v>1.89</v>
      </c>
      <c r="Q4236" s="10">
        <f>VLOOKUP(L4236,'User input'!$D$6:$G$16,4,FALSE)</f>
        <v>18</v>
      </c>
      <c r="R4236" s="10">
        <f t="shared" si="267"/>
        <v>1278</v>
      </c>
      <c r="S4236" s="27">
        <f t="shared" si="264"/>
        <v>2415.42</v>
      </c>
      <c r="T4236" s="27">
        <f>IF(K4236&lt;'User input'!$I$9,'User input'!$J$8,IF(K4236&lt;'User input'!$I$10,'User input'!$J$9,IF(K4236&lt;'User input'!$I$11,'User input'!$J$10,'User input'!$J$11)))*S4236</f>
        <v>120.77100000000002</v>
      </c>
      <c r="U4236" s="27">
        <f>K4236*'User input'!$J$17+'User input'!$J$16</f>
        <v>0.5</v>
      </c>
    </row>
    <row r="4237" spans="1:21" x14ac:dyDescent="0.25">
      <c r="A4237" s="17">
        <v>4347</v>
      </c>
      <c r="B4237" s="6" t="s">
        <v>1307</v>
      </c>
      <c r="C4237" s="6" t="s">
        <v>8096</v>
      </c>
      <c r="D4237" s="6" t="s">
        <v>28</v>
      </c>
      <c r="E4237" s="6" t="s">
        <v>29</v>
      </c>
      <c r="F4237" s="15">
        <v>90</v>
      </c>
      <c r="G4237" s="6" t="s">
        <v>9339</v>
      </c>
      <c r="H4237" s="6" t="s">
        <v>5592</v>
      </c>
      <c r="I4237" s="6" t="s">
        <v>32</v>
      </c>
      <c r="J4237" s="7">
        <v>44156</v>
      </c>
      <c r="K4237" s="15">
        <v>88</v>
      </c>
      <c r="L4237" s="6" t="s">
        <v>99</v>
      </c>
      <c r="M4237" s="6">
        <f t="shared" si="265"/>
        <v>2020</v>
      </c>
      <c r="N4237" s="6">
        <f t="shared" si="266"/>
        <v>11</v>
      </c>
      <c r="O4237" s="6" t="str">
        <f>VLOOKUP(L4237,'User input'!$D$6:$E$16,2,FALSE)</f>
        <v>Superwossname</v>
      </c>
      <c r="P4237" s="6">
        <f>VLOOKUP(L4237,'User input'!$D$6:$G$16,3,FALSE)</f>
        <v>3.49</v>
      </c>
      <c r="Q4237" s="6">
        <f>VLOOKUP(L4237,'User input'!$D$6:$G$16,4,FALSE)</f>
        <v>20</v>
      </c>
      <c r="R4237" s="6">
        <f t="shared" si="267"/>
        <v>1760</v>
      </c>
      <c r="S4237" s="26">
        <f t="shared" si="264"/>
        <v>6142.4000000000005</v>
      </c>
      <c r="T4237" s="26">
        <f>IF(K4237&lt;'User input'!$I$9,'User input'!$J$8,IF(K4237&lt;'User input'!$I$10,'User input'!$J$9,IF(K4237&lt;'User input'!$I$11,'User input'!$J$10,'User input'!$J$11)))*S4237</f>
        <v>307.12000000000006</v>
      </c>
      <c r="U4237" s="26">
        <f>K4237*'User input'!$J$17+'User input'!$J$16</f>
        <v>0.5</v>
      </c>
    </row>
    <row r="4238" spans="1:21" x14ac:dyDescent="0.25">
      <c r="A4238" s="18">
        <v>4348</v>
      </c>
      <c r="B4238" s="10" t="s">
        <v>1060</v>
      </c>
      <c r="C4238" s="10" t="s">
        <v>2103</v>
      </c>
      <c r="D4238" s="10" t="s">
        <v>28</v>
      </c>
      <c r="E4238" s="10" t="s">
        <v>29</v>
      </c>
      <c r="F4238" s="16">
        <v>30</v>
      </c>
      <c r="G4238" s="10" t="s">
        <v>9340</v>
      </c>
      <c r="H4238" s="10" t="s">
        <v>5170</v>
      </c>
      <c r="I4238" s="10" t="s">
        <v>32</v>
      </c>
      <c r="J4238" s="11">
        <v>43808</v>
      </c>
      <c r="K4238" s="16">
        <v>72</v>
      </c>
      <c r="L4238" s="10" t="s">
        <v>68</v>
      </c>
      <c r="M4238" s="10">
        <f t="shared" si="265"/>
        <v>2019</v>
      </c>
      <c r="N4238" s="10">
        <f t="shared" si="266"/>
        <v>12</v>
      </c>
      <c r="O4238" s="10" t="str">
        <f>VLOOKUP(L4238,'User input'!$D$6:$E$16,2,FALSE)</f>
        <v>Megawidget M</v>
      </c>
      <c r="P4238" s="10">
        <f>VLOOKUP(L4238,'User input'!$D$6:$G$16,3,FALSE)</f>
        <v>1.29</v>
      </c>
      <c r="Q4238" s="10">
        <f>VLOOKUP(L4238,'User input'!$D$6:$G$16,4,FALSE)</f>
        <v>24</v>
      </c>
      <c r="R4238" s="10">
        <f t="shared" si="267"/>
        <v>1728</v>
      </c>
      <c r="S4238" s="27">
        <f t="shared" si="264"/>
        <v>2229.12</v>
      </c>
      <c r="T4238" s="27">
        <f>IF(K4238&lt;'User input'!$I$9,'User input'!$J$8,IF(K4238&lt;'User input'!$I$10,'User input'!$J$9,IF(K4238&lt;'User input'!$I$11,'User input'!$J$10,'User input'!$J$11)))*S4238</f>
        <v>111.456</v>
      </c>
      <c r="U4238" s="27">
        <f>K4238*'User input'!$J$17+'User input'!$J$16</f>
        <v>0.5</v>
      </c>
    </row>
    <row r="4239" spans="1:21" x14ac:dyDescent="0.25">
      <c r="A4239" s="17">
        <v>4349</v>
      </c>
      <c r="B4239" s="6" t="s">
        <v>9341</v>
      </c>
      <c r="C4239" s="6" t="s">
        <v>923</v>
      </c>
      <c r="D4239" s="6" t="s">
        <v>28</v>
      </c>
      <c r="E4239" s="6" t="s">
        <v>29</v>
      </c>
      <c r="F4239" s="15">
        <v>90</v>
      </c>
      <c r="G4239" s="6" t="s">
        <v>9342</v>
      </c>
      <c r="H4239" s="6" t="s">
        <v>5628</v>
      </c>
      <c r="I4239" s="6" t="s">
        <v>38</v>
      </c>
      <c r="J4239" s="7">
        <v>44071</v>
      </c>
      <c r="K4239" s="15">
        <v>74</v>
      </c>
      <c r="L4239" s="6" t="s">
        <v>39</v>
      </c>
      <c r="M4239" s="6">
        <f t="shared" si="265"/>
        <v>2020</v>
      </c>
      <c r="N4239" s="6">
        <f t="shared" si="266"/>
        <v>8</v>
      </c>
      <c r="O4239" s="6" t="str">
        <f>VLOOKUP(L4239,'User input'!$D$6:$E$16,2,FALSE)</f>
        <v>Ultrathing V1</v>
      </c>
      <c r="P4239" s="6">
        <f>VLOOKUP(L4239,'User input'!$D$6:$G$16,3,FALSE)</f>
        <v>1.79</v>
      </c>
      <c r="Q4239" s="6">
        <f>VLOOKUP(L4239,'User input'!$D$6:$G$16,4,FALSE)</f>
        <v>17</v>
      </c>
      <c r="R4239" s="6">
        <f t="shared" si="267"/>
        <v>1258</v>
      </c>
      <c r="S4239" s="26">
        <f t="shared" si="264"/>
        <v>2251.8200000000002</v>
      </c>
      <c r="T4239" s="26">
        <f>IF(K4239&lt;'User input'!$I$9,'User input'!$J$8,IF(K4239&lt;'User input'!$I$10,'User input'!$J$9,IF(K4239&lt;'User input'!$I$11,'User input'!$J$10,'User input'!$J$11)))*S4239</f>
        <v>112.59100000000001</v>
      </c>
      <c r="U4239" s="26">
        <f>K4239*'User input'!$J$17+'User input'!$J$16</f>
        <v>0.5</v>
      </c>
    </row>
    <row r="4240" spans="1:21" x14ac:dyDescent="0.25">
      <c r="A4240" s="18">
        <v>4350</v>
      </c>
      <c r="B4240" s="10" t="s">
        <v>1595</v>
      </c>
      <c r="C4240" s="10" t="s">
        <v>9343</v>
      </c>
      <c r="D4240" s="10" t="s">
        <v>28</v>
      </c>
      <c r="E4240" s="10" t="s">
        <v>29</v>
      </c>
      <c r="F4240" s="16">
        <v>30</v>
      </c>
      <c r="G4240" s="10" t="s">
        <v>9342</v>
      </c>
      <c r="H4240" s="10" t="s">
        <v>7722</v>
      </c>
      <c r="I4240" s="10" t="s">
        <v>32</v>
      </c>
      <c r="J4240" s="11">
        <v>43791</v>
      </c>
      <c r="K4240" s="16">
        <v>78</v>
      </c>
      <c r="L4240" s="10" t="s">
        <v>44</v>
      </c>
      <c r="M4240" s="10">
        <f t="shared" si="265"/>
        <v>2019</v>
      </c>
      <c r="N4240" s="10">
        <f t="shared" si="266"/>
        <v>11</v>
      </c>
      <c r="O4240" s="10" t="str">
        <f>VLOOKUP(L4240,'User input'!$D$6:$E$16,2,FALSE)</f>
        <v>Gigastuff</v>
      </c>
      <c r="P4240" s="10">
        <f>VLOOKUP(L4240,'User input'!$D$6:$G$16,3,FALSE)</f>
        <v>1.89</v>
      </c>
      <c r="Q4240" s="10">
        <f>VLOOKUP(L4240,'User input'!$D$6:$G$16,4,FALSE)</f>
        <v>18</v>
      </c>
      <c r="R4240" s="10">
        <f t="shared" si="267"/>
        <v>1404</v>
      </c>
      <c r="S4240" s="27">
        <f t="shared" si="264"/>
        <v>2653.56</v>
      </c>
      <c r="T4240" s="27">
        <f>IF(K4240&lt;'User input'!$I$9,'User input'!$J$8,IF(K4240&lt;'User input'!$I$10,'User input'!$J$9,IF(K4240&lt;'User input'!$I$11,'User input'!$J$10,'User input'!$J$11)))*S4240</f>
        <v>132.678</v>
      </c>
      <c r="U4240" s="27">
        <f>K4240*'User input'!$J$17+'User input'!$J$16</f>
        <v>0.5</v>
      </c>
    </row>
    <row r="4241" spans="1:21" x14ac:dyDescent="0.25">
      <c r="A4241" s="17">
        <v>4351</v>
      </c>
      <c r="B4241" s="6" t="s">
        <v>5643</v>
      </c>
      <c r="C4241" s="6" t="s">
        <v>1225</v>
      </c>
      <c r="D4241" s="6" t="s">
        <v>28</v>
      </c>
      <c r="E4241" s="6" t="s">
        <v>29</v>
      </c>
      <c r="F4241" s="15">
        <v>30</v>
      </c>
      <c r="G4241" s="6" t="s">
        <v>9344</v>
      </c>
      <c r="H4241" s="6" t="s">
        <v>750</v>
      </c>
      <c r="I4241" s="6" t="s">
        <v>25</v>
      </c>
      <c r="J4241" s="7">
        <v>43809</v>
      </c>
      <c r="K4241" s="15">
        <v>73</v>
      </c>
      <c r="L4241" s="6" t="s">
        <v>68</v>
      </c>
      <c r="M4241" s="6">
        <f t="shared" si="265"/>
        <v>2019</v>
      </c>
      <c r="N4241" s="6">
        <f t="shared" si="266"/>
        <v>12</v>
      </c>
      <c r="O4241" s="6" t="str">
        <f>VLOOKUP(L4241,'User input'!$D$6:$E$16,2,FALSE)</f>
        <v>Megawidget M</v>
      </c>
      <c r="P4241" s="6">
        <f>VLOOKUP(L4241,'User input'!$D$6:$G$16,3,FALSE)</f>
        <v>1.29</v>
      </c>
      <c r="Q4241" s="6">
        <f>VLOOKUP(L4241,'User input'!$D$6:$G$16,4,FALSE)</f>
        <v>24</v>
      </c>
      <c r="R4241" s="6">
        <f t="shared" si="267"/>
        <v>1752</v>
      </c>
      <c r="S4241" s="26">
        <f t="shared" si="264"/>
        <v>2260.08</v>
      </c>
      <c r="T4241" s="26">
        <f>IF(K4241&lt;'User input'!$I$9,'User input'!$J$8,IF(K4241&lt;'User input'!$I$10,'User input'!$J$9,IF(K4241&lt;'User input'!$I$11,'User input'!$J$10,'User input'!$J$11)))*S4241</f>
        <v>113.004</v>
      </c>
      <c r="U4241" s="26">
        <f>K4241*'User input'!$J$17+'User input'!$J$16</f>
        <v>0.5</v>
      </c>
    </row>
    <row r="4242" spans="1:21" x14ac:dyDescent="0.25">
      <c r="A4242" s="18">
        <v>4352</v>
      </c>
      <c r="B4242" s="10" t="s">
        <v>9345</v>
      </c>
      <c r="C4242" s="10" t="s">
        <v>7369</v>
      </c>
      <c r="D4242" s="10" t="s">
        <v>28</v>
      </c>
      <c r="E4242" s="10" t="s">
        <v>29</v>
      </c>
      <c r="F4242" s="16">
        <v>90</v>
      </c>
      <c r="G4242" s="10" t="s">
        <v>9346</v>
      </c>
      <c r="H4242" s="10" t="s">
        <v>2940</v>
      </c>
      <c r="I4242" s="10" t="s">
        <v>38</v>
      </c>
      <c r="J4242" s="11">
        <v>44458</v>
      </c>
      <c r="K4242" s="16">
        <v>21</v>
      </c>
      <c r="L4242" s="10" t="s">
        <v>62</v>
      </c>
      <c r="M4242" s="10">
        <f t="shared" si="265"/>
        <v>2021</v>
      </c>
      <c r="N4242" s="10">
        <f t="shared" si="266"/>
        <v>9</v>
      </c>
      <c r="O4242" s="10" t="str">
        <f>VLOOKUP(L4242,'User input'!$D$6:$E$16,2,FALSE)</f>
        <v>Ultrathing V4</v>
      </c>
      <c r="P4242" s="10">
        <f>VLOOKUP(L4242,'User input'!$D$6:$G$16,3,FALSE)</f>
        <v>3.99</v>
      </c>
      <c r="Q4242" s="10">
        <f>VLOOKUP(L4242,'User input'!$D$6:$G$16,4,FALSE)</f>
        <v>24</v>
      </c>
      <c r="R4242" s="10">
        <f t="shared" si="267"/>
        <v>504</v>
      </c>
      <c r="S4242" s="27">
        <f t="shared" si="264"/>
        <v>2010.96</v>
      </c>
      <c r="T4242" s="27">
        <f>IF(K4242&lt;'User input'!$I$9,'User input'!$J$8,IF(K4242&lt;'User input'!$I$10,'User input'!$J$9,IF(K4242&lt;'User input'!$I$11,'User input'!$J$10,'User input'!$J$11)))*S4242</f>
        <v>60.328800000000001</v>
      </c>
      <c r="U4242" s="27">
        <f>K4242*'User input'!$J$17+'User input'!$J$16</f>
        <v>0.5</v>
      </c>
    </row>
    <row r="4243" spans="1:21" x14ac:dyDescent="0.25">
      <c r="A4243" s="17">
        <v>4353</v>
      </c>
      <c r="B4243" s="6" t="s">
        <v>4724</v>
      </c>
      <c r="C4243" s="6" t="s">
        <v>3700</v>
      </c>
      <c r="D4243" s="6" t="s">
        <v>15</v>
      </c>
      <c r="E4243" s="6" t="s">
        <v>16</v>
      </c>
      <c r="F4243" s="15">
        <v>30</v>
      </c>
      <c r="G4243" s="6" t="s">
        <v>9347</v>
      </c>
      <c r="H4243" s="6" t="s">
        <v>215</v>
      </c>
      <c r="I4243" s="6" t="s">
        <v>122</v>
      </c>
      <c r="J4243" s="7">
        <v>44071</v>
      </c>
      <c r="K4243" s="15">
        <v>34</v>
      </c>
      <c r="L4243" s="6" t="s">
        <v>44</v>
      </c>
      <c r="M4243" s="6">
        <f t="shared" si="265"/>
        <v>2020</v>
      </c>
      <c r="N4243" s="6">
        <f t="shared" si="266"/>
        <v>8</v>
      </c>
      <c r="O4243" s="6" t="str">
        <f>VLOOKUP(L4243,'User input'!$D$6:$E$16,2,FALSE)</f>
        <v>Gigastuff</v>
      </c>
      <c r="P4243" s="6">
        <f>VLOOKUP(L4243,'User input'!$D$6:$G$16,3,FALSE)</f>
        <v>1.89</v>
      </c>
      <c r="Q4243" s="6">
        <f>VLOOKUP(L4243,'User input'!$D$6:$G$16,4,FALSE)</f>
        <v>18</v>
      </c>
      <c r="R4243" s="6">
        <f t="shared" si="267"/>
        <v>612</v>
      </c>
      <c r="S4243" s="26">
        <f t="shared" si="264"/>
        <v>1156.6799999999998</v>
      </c>
      <c r="T4243" s="26">
        <f>IF(K4243&lt;'User input'!$I$9,'User input'!$J$8,IF(K4243&lt;'User input'!$I$10,'User input'!$J$9,IF(K4243&lt;'User input'!$I$11,'User input'!$J$10,'User input'!$J$11)))*S4243</f>
        <v>34.700399999999995</v>
      </c>
      <c r="U4243" s="26">
        <f>K4243*'User input'!$J$17+'User input'!$J$16</f>
        <v>0.5</v>
      </c>
    </row>
    <row r="4244" spans="1:21" x14ac:dyDescent="0.25">
      <c r="A4244" s="18">
        <v>4354</v>
      </c>
      <c r="B4244" s="10" t="s">
        <v>2253</v>
      </c>
      <c r="C4244" s="10" t="s">
        <v>1381</v>
      </c>
      <c r="D4244" s="10" t="s">
        <v>617</v>
      </c>
      <c r="E4244" s="10" t="s">
        <v>29</v>
      </c>
      <c r="F4244" s="16">
        <v>90</v>
      </c>
      <c r="G4244" s="10" t="s">
        <v>9348</v>
      </c>
      <c r="H4244" s="10" t="s">
        <v>404</v>
      </c>
      <c r="I4244" s="10" t="s">
        <v>25</v>
      </c>
      <c r="J4244" s="11">
        <v>43616</v>
      </c>
      <c r="K4244" s="16">
        <v>30</v>
      </c>
      <c r="L4244" s="10" t="s">
        <v>39</v>
      </c>
      <c r="M4244" s="10">
        <f t="shared" si="265"/>
        <v>2019</v>
      </c>
      <c r="N4244" s="10">
        <f t="shared" si="266"/>
        <v>5</v>
      </c>
      <c r="O4244" s="10" t="str">
        <f>VLOOKUP(L4244,'User input'!$D$6:$E$16,2,FALSE)</f>
        <v>Ultrathing V1</v>
      </c>
      <c r="P4244" s="10">
        <f>VLOOKUP(L4244,'User input'!$D$6:$G$16,3,FALSE)</f>
        <v>1.79</v>
      </c>
      <c r="Q4244" s="10">
        <f>VLOOKUP(L4244,'User input'!$D$6:$G$16,4,FALSE)</f>
        <v>17</v>
      </c>
      <c r="R4244" s="10">
        <f t="shared" si="267"/>
        <v>510</v>
      </c>
      <c r="S4244" s="27">
        <f t="shared" si="264"/>
        <v>912.9</v>
      </c>
      <c r="T4244" s="27">
        <f>IF(K4244&lt;'User input'!$I$9,'User input'!$J$8,IF(K4244&lt;'User input'!$I$10,'User input'!$J$9,IF(K4244&lt;'User input'!$I$11,'User input'!$J$10,'User input'!$J$11)))*S4244</f>
        <v>27.386999999999997</v>
      </c>
      <c r="U4244" s="27">
        <f>K4244*'User input'!$J$17+'User input'!$J$16</f>
        <v>0.5</v>
      </c>
    </row>
    <row r="4245" spans="1:21" x14ac:dyDescent="0.25">
      <c r="A4245" s="18">
        <v>4356</v>
      </c>
      <c r="B4245" s="10" t="s">
        <v>3611</v>
      </c>
      <c r="C4245" s="10" t="s">
        <v>4515</v>
      </c>
      <c r="D4245" s="10" t="s">
        <v>28</v>
      </c>
      <c r="E4245" s="10" t="s">
        <v>29</v>
      </c>
      <c r="F4245" s="16">
        <v>30</v>
      </c>
      <c r="G4245" s="10" t="s">
        <v>9349</v>
      </c>
      <c r="H4245" s="10" t="s">
        <v>973</v>
      </c>
      <c r="I4245" s="10" t="s">
        <v>291</v>
      </c>
      <c r="J4245" s="11">
        <v>44364</v>
      </c>
      <c r="K4245" s="16">
        <v>95</v>
      </c>
      <c r="L4245" s="10" t="s">
        <v>157</v>
      </c>
      <c r="M4245" s="10">
        <f t="shared" si="265"/>
        <v>2021</v>
      </c>
      <c r="N4245" s="10">
        <f t="shared" si="266"/>
        <v>6</v>
      </c>
      <c r="O4245" s="10" t="str">
        <f>VLOOKUP(L4245,'User input'!$D$6:$E$16,2,FALSE)</f>
        <v>Ultrathing V3</v>
      </c>
      <c r="P4245" s="10">
        <f>VLOOKUP(L4245,'User input'!$D$6:$G$16,3,FALSE)</f>
        <v>3.39</v>
      </c>
      <c r="Q4245" s="10">
        <f>VLOOKUP(L4245,'User input'!$D$6:$G$16,4,FALSE)</f>
        <v>24</v>
      </c>
      <c r="R4245" s="10">
        <f t="shared" si="267"/>
        <v>2280</v>
      </c>
      <c r="S4245" s="27">
        <f t="shared" si="264"/>
        <v>7729.2000000000007</v>
      </c>
      <c r="T4245" s="27">
        <f>IF(K4245&lt;'User input'!$I$9,'User input'!$J$8,IF(K4245&lt;'User input'!$I$10,'User input'!$J$9,IF(K4245&lt;'User input'!$I$11,'User input'!$J$10,'User input'!$J$11)))*S4245</f>
        <v>386.46000000000004</v>
      </c>
      <c r="U4245" s="27">
        <f>K4245*'User input'!$J$17+'User input'!$J$16</f>
        <v>0.5</v>
      </c>
    </row>
    <row r="4246" spans="1:21" x14ac:dyDescent="0.25">
      <c r="A4246" s="17">
        <v>4357</v>
      </c>
      <c r="B4246" s="6" t="s">
        <v>9350</v>
      </c>
      <c r="C4246" s="6" t="s">
        <v>5196</v>
      </c>
      <c r="D4246" s="6" t="s">
        <v>15</v>
      </c>
      <c r="E4246" s="6" t="s">
        <v>16</v>
      </c>
      <c r="F4246" s="15">
        <v>60</v>
      </c>
      <c r="G4246" s="6" t="s">
        <v>9351</v>
      </c>
      <c r="H4246" s="6" t="s">
        <v>4120</v>
      </c>
      <c r="I4246" s="6" t="s">
        <v>32</v>
      </c>
      <c r="J4246" s="7">
        <v>43491</v>
      </c>
      <c r="K4246" s="15">
        <v>47</v>
      </c>
      <c r="L4246" s="6" t="s">
        <v>44</v>
      </c>
      <c r="M4246" s="6">
        <f t="shared" si="265"/>
        <v>2019</v>
      </c>
      <c r="N4246" s="6">
        <f t="shared" si="266"/>
        <v>1</v>
      </c>
      <c r="O4246" s="6" t="str">
        <f>VLOOKUP(L4246,'User input'!$D$6:$E$16,2,FALSE)</f>
        <v>Gigastuff</v>
      </c>
      <c r="P4246" s="6">
        <f>VLOOKUP(L4246,'User input'!$D$6:$G$16,3,FALSE)</f>
        <v>1.89</v>
      </c>
      <c r="Q4246" s="6">
        <f>VLOOKUP(L4246,'User input'!$D$6:$G$16,4,FALSE)</f>
        <v>18</v>
      </c>
      <c r="R4246" s="6">
        <f t="shared" si="267"/>
        <v>846</v>
      </c>
      <c r="S4246" s="26">
        <f t="shared" si="264"/>
        <v>1598.9399999999998</v>
      </c>
      <c r="T4246" s="26">
        <f>IF(K4246&lt;'User input'!$I$9,'User input'!$J$8,IF(K4246&lt;'User input'!$I$10,'User input'!$J$9,IF(K4246&lt;'User input'!$I$11,'User input'!$J$10,'User input'!$J$11)))*S4246</f>
        <v>47.968199999999996</v>
      </c>
      <c r="U4246" s="26">
        <f>K4246*'User input'!$J$17+'User input'!$J$16</f>
        <v>0.5</v>
      </c>
    </row>
    <row r="4247" spans="1:21" x14ac:dyDescent="0.25">
      <c r="A4247" s="18">
        <v>4358</v>
      </c>
      <c r="B4247" s="10" t="s">
        <v>5460</v>
      </c>
      <c r="C4247" s="10" t="s">
        <v>1698</v>
      </c>
      <c r="D4247" s="10" t="s">
        <v>28</v>
      </c>
      <c r="E4247" s="10" t="s">
        <v>29</v>
      </c>
      <c r="F4247" s="16">
        <v>30</v>
      </c>
      <c r="G4247" s="10" t="s">
        <v>9352</v>
      </c>
      <c r="H4247" s="10" t="s">
        <v>4571</v>
      </c>
      <c r="I4247" s="10" t="s">
        <v>32</v>
      </c>
      <c r="J4247" s="11">
        <v>44277</v>
      </c>
      <c r="K4247" s="16">
        <v>100</v>
      </c>
      <c r="L4247" s="10" t="s">
        <v>62</v>
      </c>
      <c r="M4247" s="10">
        <f t="shared" si="265"/>
        <v>2021</v>
      </c>
      <c r="N4247" s="10">
        <f t="shared" si="266"/>
        <v>3</v>
      </c>
      <c r="O4247" s="10" t="str">
        <f>VLOOKUP(L4247,'User input'!$D$6:$E$16,2,FALSE)</f>
        <v>Ultrathing V4</v>
      </c>
      <c r="P4247" s="10">
        <f>VLOOKUP(L4247,'User input'!$D$6:$G$16,3,FALSE)</f>
        <v>3.99</v>
      </c>
      <c r="Q4247" s="10">
        <f>VLOOKUP(L4247,'User input'!$D$6:$G$16,4,FALSE)</f>
        <v>24</v>
      </c>
      <c r="R4247" s="10">
        <f t="shared" si="267"/>
        <v>2400</v>
      </c>
      <c r="S4247" s="27">
        <f t="shared" si="264"/>
        <v>9576</v>
      </c>
      <c r="T4247" s="27">
        <f>IF(K4247&lt;'User input'!$I$9,'User input'!$J$8,IF(K4247&lt;'User input'!$I$10,'User input'!$J$9,IF(K4247&lt;'User input'!$I$11,'User input'!$J$10,'User input'!$J$11)))*S4247</f>
        <v>670.32</v>
      </c>
      <c r="U4247" s="27">
        <f>K4247*'User input'!$J$17+'User input'!$J$16</f>
        <v>0.5</v>
      </c>
    </row>
    <row r="4248" spans="1:21" x14ac:dyDescent="0.25">
      <c r="A4248" s="17">
        <v>4359</v>
      </c>
      <c r="B4248" s="6" t="s">
        <v>3417</v>
      </c>
      <c r="C4248" s="6" t="s">
        <v>341</v>
      </c>
      <c r="D4248" s="6" t="s">
        <v>28</v>
      </c>
      <c r="E4248" s="6" t="s">
        <v>29</v>
      </c>
      <c r="F4248" s="15">
        <v>30</v>
      </c>
      <c r="G4248" s="6" t="s">
        <v>9353</v>
      </c>
      <c r="H4248" s="6" t="s">
        <v>637</v>
      </c>
      <c r="I4248" s="6" t="s">
        <v>291</v>
      </c>
      <c r="J4248" s="7">
        <v>43531</v>
      </c>
      <c r="K4248" s="15">
        <v>55</v>
      </c>
      <c r="L4248" s="6" t="s">
        <v>39</v>
      </c>
      <c r="M4248" s="6">
        <f t="shared" si="265"/>
        <v>2019</v>
      </c>
      <c r="N4248" s="6">
        <f t="shared" si="266"/>
        <v>3</v>
      </c>
      <c r="O4248" s="6" t="str">
        <f>VLOOKUP(L4248,'User input'!$D$6:$E$16,2,FALSE)</f>
        <v>Ultrathing V1</v>
      </c>
      <c r="P4248" s="6">
        <f>VLOOKUP(L4248,'User input'!$D$6:$G$16,3,FALSE)</f>
        <v>1.79</v>
      </c>
      <c r="Q4248" s="6">
        <f>VLOOKUP(L4248,'User input'!$D$6:$G$16,4,FALSE)</f>
        <v>17</v>
      </c>
      <c r="R4248" s="6">
        <f t="shared" si="267"/>
        <v>935</v>
      </c>
      <c r="S4248" s="26">
        <f t="shared" si="264"/>
        <v>1673.65</v>
      </c>
      <c r="T4248" s="26">
        <f>IF(K4248&lt;'User input'!$I$9,'User input'!$J$8,IF(K4248&lt;'User input'!$I$10,'User input'!$J$9,IF(K4248&lt;'User input'!$I$11,'User input'!$J$10,'User input'!$J$11)))*S4248</f>
        <v>83.682500000000005</v>
      </c>
      <c r="U4248" s="26">
        <f>K4248*'User input'!$J$17+'User input'!$J$16</f>
        <v>0.5</v>
      </c>
    </row>
    <row r="4249" spans="1:21" x14ac:dyDescent="0.25">
      <c r="A4249" s="18">
        <v>4360</v>
      </c>
      <c r="B4249" s="10" t="s">
        <v>9354</v>
      </c>
      <c r="C4249" s="10" t="s">
        <v>6520</v>
      </c>
      <c r="D4249" s="10" t="s">
        <v>49</v>
      </c>
      <c r="E4249" s="10" t="s">
        <v>16</v>
      </c>
      <c r="F4249" s="16">
        <v>30</v>
      </c>
      <c r="G4249" s="10" t="s">
        <v>9355</v>
      </c>
      <c r="H4249" s="10" t="s">
        <v>1047</v>
      </c>
      <c r="I4249" s="10" t="s">
        <v>32</v>
      </c>
      <c r="J4249" s="11">
        <v>44353</v>
      </c>
      <c r="K4249" s="16">
        <v>3</v>
      </c>
      <c r="L4249" s="10" t="s">
        <v>99</v>
      </c>
      <c r="M4249" s="10">
        <f t="shared" si="265"/>
        <v>2021</v>
      </c>
      <c r="N4249" s="10">
        <f t="shared" si="266"/>
        <v>6</v>
      </c>
      <c r="O4249" s="10" t="str">
        <f>VLOOKUP(L4249,'User input'!$D$6:$E$16,2,FALSE)</f>
        <v>Superwossname</v>
      </c>
      <c r="P4249" s="10">
        <f>VLOOKUP(L4249,'User input'!$D$6:$G$16,3,FALSE)</f>
        <v>3.49</v>
      </c>
      <c r="Q4249" s="10">
        <f>VLOOKUP(L4249,'User input'!$D$6:$G$16,4,FALSE)</f>
        <v>20</v>
      </c>
      <c r="R4249" s="10">
        <f t="shared" si="267"/>
        <v>60</v>
      </c>
      <c r="S4249" s="27">
        <f t="shared" si="264"/>
        <v>209.4</v>
      </c>
      <c r="T4249" s="27">
        <f>IF(K4249&lt;'User input'!$I$9,'User input'!$J$8,IF(K4249&lt;'User input'!$I$10,'User input'!$J$9,IF(K4249&lt;'User input'!$I$11,'User input'!$J$10,'User input'!$J$11)))*S4249</f>
        <v>0</v>
      </c>
      <c r="U4249" s="27">
        <f>K4249*'User input'!$J$17+'User input'!$J$16</f>
        <v>0.5</v>
      </c>
    </row>
    <row r="4250" spans="1:21" x14ac:dyDescent="0.25">
      <c r="A4250" s="17">
        <v>4361</v>
      </c>
      <c r="B4250" s="6" t="s">
        <v>9356</v>
      </c>
      <c r="C4250" s="6" t="s">
        <v>2157</v>
      </c>
      <c r="D4250" s="6" t="s">
        <v>49</v>
      </c>
      <c r="E4250" s="6" t="s">
        <v>16</v>
      </c>
      <c r="F4250" s="15">
        <v>90</v>
      </c>
      <c r="G4250" s="6" t="s">
        <v>9357</v>
      </c>
      <c r="H4250" s="6" t="s">
        <v>1733</v>
      </c>
      <c r="I4250" s="6" t="s">
        <v>171</v>
      </c>
      <c r="J4250" s="7">
        <v>43642</v>
      </c>
      <c r="K4250" s="15">
        <v>80</v>
      </c>
      <c r="L4250" s="6" t="s">
        <v>33</v>
      </c>
      <c r="M4250" s="6">
        <f t="shared" si="265"/>
        <v>2019</v>
      </c>
      <c r="N4250" s="6">
        <f t="shared" si="266"/>
        <v>6</v>
      </c>
      <c r="O4250" s="6" t="str">
        <f>VLOOKUP(L4250,'User input'!$D$6:$E$16,2,FALSE)</f>
        <v>Megawidget L</v>
      </c>
      <c r="P4250" s="6">
        <f>VLOOKUP(L4250,'User input'!$D$6:$G$16,3,FALSE)</f>
        <v>1.79</v>
      </c>
      <c r="Q4250" s="6">
        <f>VLOOKUP(L4250,'User input'!$D$6:$G$16,4,FALSE)</f>
        <v>24</v>
      </c>
      <c r="R4250" s="6">
        <f t="shared" si="267"/>
        <v>1920</v>
      </c>
      <c r="S4250" s="26">
        <f t="shared" si="264"/>
        <v>3436.8</v>
      </c>
      <c r="T4250" s="26">
        <f>IF(K4250&lt;'User input'!$I$9,'User input'!$J$8,IF(K4250&lt;'User input'!$I$10,'User input'!$J$9,IF(K4250&lt;'User input'!$I$11,'User input'!$J$10,'User input'!$J$11)))*S4250</f>
        <v>171.84000000000003</v>
      </c>
      <c r="U4250" s="26">
        <f>K4250*'User input'!$J$17+'User input'!$J$16</f>
        <v>0.5</v>
      </c>
    </row>
    <row r="4251" spans="1:21" x14ac:dyDescent="0.25">
      <c r="A4251" s="18">
        <v>4362</v>
      </c>
      <c r="B4251" s="10" t="s">
        <v>5142</v>
      </c>
      <c r="C4251" s="10" t="s">
        <v>6398</v>
      </c>
      <c r="D4251" s="10" t="s">
        <v>115</v>
      </c>
      <c r="E4251" s="10" t="s">
        <v>29</v>
      </c>
      <c r="F4251" s="16">
        <v>60</v>
      </c>
      <c r="G4251" s="10" t="s">
        <v>9358</v>
      </c>
      <c r="H4251" s="10" t="s">
        <v>3389</v>
      </c>
      <c r="I4251" s="10" t="s">
        <v>122</v>
      </c>
      <c r="J4251" s="11">
        <v>44421</v>
      </c>
      <c r="K4251" s="16">
        <v>33</v>
      </c>
      <c r="L4251" s="10" t="s">
        <v>78</v>
      </c>
      <c r="M4251" s="10">
        <f t="shared" si="265"/>
        <v>2021</v>
      </c>
      <c r="N4251" s="10">
        <f t="shared" si="266"/>
        <v>8</v>
      </c>
      <c r="O4251" s="10" t="str">
        <f>VLOOKUP(L4251,'User input'!$D$6:$E$16,2,FALSE)</f>
        <v>Ultrathing V2</v>
      </c>
      <c r="P4251" s="10">
        <f>VLOOKUP(L4251,'User input'!$D$6:$G$16,3,FALSE)</f>
        <v>2.95</v>
      </c>
      <c r="Q4251" s="10">
        <f>VLOOKUP(L4251,'User input'!$D$6:$G$16,4,FALSE)</f>
        <v>20</v>
      </c>
      <c r="R4251" s="10">
        <f t="shared" si="267"/>
        <v>660</v>
      </c>
      <c r="S4251" s="27">
        <f t="shared" si="264"/>
        <v>1947.0000000000002</v>
      </c>
      <c r="T4251" s="27">
        <f>IF(K4251&lt;'User input'!$I$9,'User input'!$J$8,IF(K4251&lt;'User input'!$I$10,'User input'!$J$9,IF(K4251&lt;'User input'!$I$11,'User input'!$J$10,'User input'!$J$11)))*S4251</f>
        <v>58.410000000000004</v>
      </c>
      <c r="U4251" s="27">
        <f>K4251*'User input'!$J$17+'User input'!$J$16</f>
        <v>0.5</v>
      </c>
    </row>
    <row r="4252" spans="1:21" x14ac:dyDescent="0.25">
      <c r="A4252" s="17">
        <v>4363</v>
      </c>
      <c r="B4252" s="6" t="s">
        <v>5044</v>
      </c>
      <c r="C4252" s="6" t="s">
        <v>329</v>
      </c>
      <c r="D4252" s="6" t="s">
        <v>28</v>
      </c>
      <c r="E4252" s="6" t="s">
        <v>29</v>
      </c>
      <c r="F4252" s="15">
        <v>90</v>
      </c>
      <c r="G4252" s="6" t="s">
        <v>10429</v>
      </c>
      <c r="H4252" s="6" t="s">
        <v>3112</v>
      </c>
      <c r="I4252" s="6" t="s">
        <v>1030</v>
      </c>
      <c r="J4252" s="7">
        <v>44002</v>
      </c>
      <c r="K4252" s="15">
        <v>34</v>
      </c>
      <c r="L4252" s="6" t="s">
        <v>52</v>
      </c>
      <c r="M4252" s="6">
        <f t="shared" si="265"/>
        <v>2020</v>
      </c>
      <c r="N4252" s="6">
        <f t="shared" si="266"/>
        <v>6</v>
      </c>
      <c r="O4252" s="6" t="str">
        <f>VLOOKUP(L4252,'User input'!$D$6:$E$16,2,FALSE)</f>
        <v>Megawidget S</v>
      </c>
      <c r="P4252" s="6">
        <f>VLOOKUP(L4252,'User input'!$D$6:$G$16,3,FALSE)</f>
        <v>0.69</v>
      </c>
      <c r="Q4252" s="6">
        <f>VLOOKUP(L4252,'User input'!$D$6:$G$16,4,FALSE)</f>
        <v>24</v>
      </c>
      <c r="R4252" s="6">
        <f t="shared" si="267"/>
        <v>816</v>
      </c>
      <c r="S4252" s="26">
        <f t="shared" si="264"/>
        <v>563.04</v>
      </c>
      <c r="T4252" s="26">
        <f>IF(K4252&lt;'User input'!$I$9,'User input'!$J$8,IF(K4252&lt;'User input'!$I$10,'User input'!$J$9,IF(K4252&lt;'User input'!$I$11,'User input'!$J$10,'User input'!$J$11)))*S4252</f>
        <v>16.891199999999998</v>
      </c>
      <c r="U4252" s="26">
        <f>K4252*'User input'!$J$17+'User input'!$J$16</f>
        <v>0.5</v>
      </c>
    </row>
    <row r="4253" spans="1:21" x14ac:dyDescent="0.25">
      <c r="A4253" s="18">
        <v>4364</v>
      </c>
      <c r="B4253" s="10" t="s">
        <v>9360</v>
      </c>
      <c r="C4253" s="10" t="s">
        <v>5276</v>
      </c>
      <c r="D4253" s="10" t="s">
        <v>49</v>
      </c>
      <c r="E4253" s="10" t="s">
        <v>16</v>
      </c>
      <c r="F4253" s="16">
        <v>30</v>
      </c>
      <c r="G4253" s="10" t="s">
        <v>9361</v>
      </c>
      <c r="H4253" s="10" t="s">
        <v>9362</v>
      </c>
      <c r="I4253" s="10" t="s">
        <v>32</v>
      </c>
      <c r="J4253" s="11">
        <v>44164</v>
      </c>
      <c r="K4253" s="16">
        <v>77</v>
      </c>
      <c r="L4253" s="10" t="s">
        <v>62</v>
      </c>
      <c r="M4253" s="10">
        <f t="shared" si="265"/>
        <v>2020</v>
      </c>
      <c r="N4253" s="10">
        <f t="shared" si="266"/>
        <v>11</v>
      </c>
      <c r="O4253" s="10" t="str">
        <f>VLOOKUP(L4253,'User input'!$D$6:$E$16,2,FALSE)</f>
        <v>Ultrathing V4</v>
      </c>
      <c r="P4253" s="10">
        <f>VLOOKUP(L4253,'User input'!$D$6:$G$16,3,FALSE)</f>
        <v>3.99</v>
      </c>
      <c r="Q4253" s="10">
        <f>VLOOKUP(L4253,'User input'!$D$6:$G$16,4,FALSE)</f>
        <v>24</v>
      </c>
      <c r="R4253" s="10">
        <f t="shared" si="267"/>
        <v>1848</v>
      </c>
      <c r="S4253" s="27">
        <f t="shared" si="264"/>
        <v>7373.52</v>
      </c>
      <c r="T4253" s="27">
        <f>IF(K4253&lt;'User input'!$I$9,'User input'!$J$8,IF(K4253&lt;'User input'!$I$10,'User input'!$J$9,IF(K4253&lt;'User input'!$I$11,'User input'!$J$10,'User input'!$J$11)))*S4253</f>
        <v>368.67600000000004</v>
      </c>
      <c r="U4253" s="27">
        <f>K4253*'User input'!$J$17+'User input'!$J$16</f>
        <v>0.5</v>
      </c>
    </row>
    <row r="4254" spans="1:21" x14ac:dyDescent="0.25">
      <c r="A4254" s="17">
        <v>4365</v>
      </c>
      <c r="B4254" s="6" t="s">
        <v>6885</v>
      </c>
      <c r="C4254" s="6" t="s">
        <v>266</v>
      </c>
      <c r="D4254" s="6" t="s">
        <v>15</v>
      </c>
      <c r="E4254" s="6" t="s">
        <v>16</v>
      </c>
      <c r="F4254" s="15">
        <v>60</v>
      </c>
      <c r="G4254" s="6" t="s">
        <v>9361</v>
      </c>
      <c r="H4254" s="6" t="s">
        <v>5666</v>
      </c>
      <c r="I4254" s="6" t="s">
        <v>32</v>
      </c>
      <c r="J4254" s="7">
        <v>44456</v>
      </c>
      <c r="K4254" s="15">
        <v>32</v>
      </c>
      <c r="L4254" s="6" t="s">
        <v>52</v>
      </c>
      <c r="M4254" s="6">
        <f t="shared" si="265"/>
        <v>2021</v>
      </c>
      <c r="N4254" s="6">
        <f t="shared" si="266"/>
        <v>9</v>
      </c>
      <c r="O4254" s="6" t="str">
        <f>VLOOKUP(L4254,'User input'!$D$6:$E$16,2,FALSE)</f>
        <v>Megawidget S</v>
      </c>
      <c r="P4254" s="6">
        <f>VLOOKUP(L4254,'User input'!$D$6:$G$16,3,FALSE)</f>
        <v>0.69</v>
      </c>
      <c r="Q4254" s="6">
        <f>VLOOKUP(L4254,'User input'!$D$6:$G$16,4,FALSE)</f>
        <v>24</v>
      </c>
      <c r="R4254" s="6">
        <f t="shared" si="267"/>
        <v>768</v>
      </c>
      <c r="S4254" s="26">
        <f t="shared" si="264"/>
        <v>529.91999999999996</v>
      </c>
      <c r="T4254" s="26">
        <f>IF(K4254&lt;'User input'!$I$9,'User input'!$J$8,IF(K4254&lt;'User input'!$I$10,'User input'!$J$9,IF(K4254&lt;'User input'!$I$11,'User input'!$J$10,'User input'!$J$11)))*S4254</f>
        <v>15.897599999999999</v>
      </c>
      <c r="U4254" s="26">
        <f>K4254*'User input'!$J$17+'User input'!$J$16</f>
        <v>0.5</v>
      </c>
    </row>
    <row r="4255" spans="1:21" x14ac:dyDescent="0.25">
      <c r="A4255" s="18">
        <v>4366</v>
      </c>
      <c r="B4255" s="10" t="s">
        <v>6684</v>
      </c>
      <c r="C4255" s="10" t="s">
        <v>137</v>
      </c>
      <c r="D4255" s="10" t="s">
        <v>49</v>
      </c>
      <c r="E4255" s="10" t="s">
        <v>16</v>
      </c>
      <c r="F4255" s="16">
        <v>60</v>
      </c>
      <c r="G4255" s="10" t="s">
        <v>9363</v>
      </c>
      <c r="H4255" s="10" t="s">
        <v>3734</v>
      </c>
      <c r="I4255" s="10" t="s">
        <v>32</v>
      </c>
      <c r="J4255" s="11">
        <v>43696</v>
      </c>
      <c r="K4255" s="16">
        <v>52</v>
      </c>
      <c r="L4255" s="10" t="s">
        <v>52</v>
      </c>
      <c r="M4255" s="10">
        <f t="shared" si="265"/>
        <v>2019</v>
      </c>
      <c r="N4255" s="10">
        <f t="shared" si="266"/>
        <v>8</v>
      </c>
      <c r="O4255" s="10" t="str">
        <f>VLOOKUP(L4255,'User input'!$D$6:$E$16,2,FALSE)</f>
        <v>Megawidget S</v>
      </c>
      <c r="P4255" s="10">
        <f>VLOOKUP(L4255,'User input'!$D$6:$G$16,3,FALSE)</f>
        <v>0.69</v>
      </c>
      <c r="Q4255" s="10">
        <f>VLOOKUP(L4255,'User input'!$D$6:$G$16,4,FALSE)</f>
        <v>24</v>
      </c>
      <c r="R4255" s="10">
        <f t="shared" si="267"/>
        <v>1248</v>
      </c>
      <c r="S4255" s="27">
        <f t="shared" si="264"/>
        <v>861.11999999999989</v>
      </c>
      <c r="T4255" s="27">
        <f>IF(K4255&lt;'User input'!$I$9,'User input'!$J$8,IF(K4255&lt;'User input'!$I$10,'User input'!$J$9,IF(K4255&lt;'User input'!$I$11,'User input'!$J$10,'User input'!$J$11)))*S4255</f>
        <v>43.055999999999997</v>
      </c>
      <c r="U4255" s="27">
        <f>K4255*'User input'!$J$17+'User input'!$J$16</f>
        <v>0.5</v>
      </c>
    </row>
    <row r="4256" spans="1:21" x14ac:dyDescent="0.25">
      <c r="A4256" s="17">
        <v>4367</v>
      </c>
      <c r="B4256" s="6" t="s">
        <v>6638</v>
      </c>
      <c r="C4256" s="6" t="s">
        <v>2438</v>
      </c>
      <c r="D4256" s="6" t="s">
        <v>49</v>
      </c>
      <c r="E4256" s="6" t="s">
        <v>16</v>
      </c>
      <c r="F4256" s="15">
        <v>30</v>
      </c>
      <c r="G4256" s="6" t="s">
        <v>9364</v>
      </c>
      <c r="H4256" s="6" t="s">
        <v>9365</v>
      </c>
      <c r="I4256" s="6" t="s">
        <v>1881</v>
      </c>
      <c r="J4256" s="7">
        <v>43931</v>
      </c>
      <c r="K4256" s="15">
        <v>86</v>
      </c>
      <c r="L4256" s="6" t="s">
        <v>44</v>
      </c>
      <c r="M4256" s="6">
        <f t="shared" si="265"/>
        <v>2020</v>
      </c>
      <c r="N4256" s="6">
        <f t="shared" si="266"/>
        <v>4</v>
      </c>
      <c r="O4256" s="6" t="str">
        <f>VLOOKUP(L4256,'User input'!$D$6:$E$16,2,FALSE)</f>
        <v>Gigastuff</v>
      </c>
      <c r="P4256" s="6">
        <f>VLOOKUP(L4256,'User input'!$D$6:$G$16,3,FALSE)</f>
        <v>1.89</v>
      </c>
      <c r="Q4256" s="6">
        <f>VLOOKUP(L4256,'User input'!$D$6:$G$16,4,FALSE)</f>
        <v>18</v>
      </c>
      <c r="R4256" s="6">
        <f t="shared" si="267"/>
        <v>1548</v>
      </c>
      <c r="S4256" s="26">
        <f t="shared" si="264"/>
        <v>2925.72</v>
      </c>
      <c r="T4256" s="26">
        <f>IF(K4256&lt;'User input'!$I$9,'User input'!$J$8,IF(K4256&lt;'User input'!$I$10,'User input'!$J$9,IF(K4256&lt;'User input'!$I$11,'User input'!$J$10,'User input'!$J$11)))*S4256</f>
        <v>146.286</v>
      </c>
      <c r="U4256" s="26">
        <f>K4256*'User input'!$J$17+'User input'!$J$16</f>
        <v>0.5</v>
      </c>
    </row>
    <row r="4257" spans="1:21" x14ac:dyDescent="0.25">
      <c r="A4257" s="18">
        <v>4368</v>
      </c>
      <c r="B4257" s="10" t="s">
        <v>207</v>
      </c>
      <c r="C4257" s="10" t="s">
        <v>948</v>
      </c>
      <c r="D4257" s="10" t="s">
        <v>28</v>
      </c>
      <c r="E4257" s="10" t="s">
        <v>29</v>
      </c>
      <c r="F4257" s="16">
        <v>90</v>
      </c>
      <c r="G4257" s="10" t="s">
        <v>9366</v>
      </c>
      <c r="H4257" s="10" t="s">
        <v>1961</v>
      </c>
      <c r="I4257" s="10" t="s">
        <v>32</v>
      </c>
      <c r="J4257" s="11">
        <v>44441</v>
      </c>
      <c r="K4257" s="16">
        <v>34</v>
      </c>
      <c r="L4257" s="10" t="s">
        <v>68</v>
      </c>
      <c r="M4257" s="10">
        <f t="shared" si="265"/>
        <v>2021</v>
      </c>
      <c r="N4257" s="10">
        <f t="shared" si="266"/>
        <v>9</v>
      </c>
      <c r="O4257" s="10" t="str">
        <f>VLOOKUP(L4257,'User input'!$D$6:$E$16,2,FALSE)</f>
        <v>Megawidget M</v>
      </c>
      <c r="P4257" s="10">
        <f>VLOOKUP(L4257,'User input'!$D$6:$G$16,3,FALSE)</f>
        <v>1.29</v>
      </c>
      <c r="Q4257" s="10">
        <f>VLOOKUP(L4257,'User input'!$D$6:$G$16,4,FALSE)</f>
        <v>24</v>
      </c>
      <c r="R4257" s="10">
        <f t="shared" si="267"/>
        <v>816</v>
      </c>
      <c r="S4257" s="27">
        <f t="shared" si="264"/>
        <v>1052.6400000000001</v>
      </c>
      <c r="T4257" s="27">
        <f>IF(K4257&lt;'User input'!$I$9,'User input'!$J$8,IF(K4257&lt;'User input'!$I$10,'User input'!$J$9,IF(K4257&lt;'User input'!$I$11,'User input'!$J$10,'User input'!$J$11)))*S4257</f>
        <v>31.5792</v>
      </c>
      <c r="U4257" s="27">
        <f>K4257*'User input'!$J$17+'User input'!$J$16</f>
        <v>0.5</v>
      </c>
    </row>
    <row r="4258" spans="1:21" x14ac:dyDescent="0.25">
      <c r="A4258" s="17">
        <v>4369</v>
      </c>
      <c r="B4258" s="6" t="s">
        <v>9367</v>
      </c>
      <c r="C4258" s="6" t="s">
        <v>6034</v>
      </c>
      <c r="D4258" s="6" t="s">
        <v>15</v>
      </c>
      <c r="E4258" s="6" t="s">
        <v>16</v>
      </c>
      <c r="F4258" s="15">
        <v>90</v>
      </c>
      <c r="G4258" s="6" t="s">
        <v>9368</v>
      </c>
      <c r="H4258" s="6" t="s">
        <v>7091</v>
      </c>
      <c r="I4258" s="6" t="s">
        <v>2012</v>
      </c>
      <c r="J4258" s="7">
        <v>44187</v>
      </c>
      <c r="K4258" s="15">
        <v>11</v>
      </c>
      <c r="L4258" s="6" t="s">
        <v>52</v>
      </c>
      <c r="M4258" s="6">
        <f t="shared" si="265"/>
        <v>2020</v>
      </c>
      <c r="N4258" s="6">
        <f t="shared" si="266"/>
        <v>12</v>
      </c>
      <c r="O4258" s="6" t="str">
        <f>VLOOKUP(L4258,'User input'!$D$6:$E$16,2,FALSE)</f>
        <v>Megawidget S</v>
      </c>
      <c r="P4258" s="6">
        <f>VLOOKUP(L4258,'User input'!$D$6:$G$16,3,FALSE)</f>
        <v>0.69</v>
      </c>
      <c r="Q4258" s="6">
        <f>VLOOKUP(L4258,'User input'!$D$6:$G$16,4,FALSE)</f>
        <v>24</v>
      </c>
      <c r="R4258" s="6">
        <f t="shared" si="267"/>
        <v>264</v>
      </c>
      <c r="S4258" s="26">
        <f t="shared" si="264"/>
        <v>182.16</v>
      </c>
      <c r="T4258" s="26">
        <f>IF(K4258&lt;'User input'!$I$9,'User input'!$J$8,IF(K4258&lt;'User input'!$I$10,'User input'!$J$9,IF(K4258&lt;'User input'!$I$11,'User input'!$J$10,'User input'!$J$11)))*S4258</f>
        <v>0</v>
      </c>
      <c r="U4258" s="26">
        <f>K4258*'User input'!$J$17+'User input'!$J$16</f>
        <v>0.5</v>
      </c>
    </row>
    <row r="4259" spans="1:21" x14ac:dyDescent="0.25">
      <c r="A4259" s="18">
        <v>4370</v>
      </c>
      <c r="B4259" s="10" t="s">
        <v>9369</v>
      </c>
      <c r="C4259" s="10" t="s">
        <v>8032</v>
      </c>
      <c r="D4259" s="10" t="s">
        <v>15</v>
      </c>
      <c r="E4259" s="10" t="s">
        <v>16</v>
      </c>
      <c r="F4259" s="16">
        <v>90</v>
      </c>
      <c r="G4259" s="10" t="s">
        <v>9370</v>
      </c>
      <c r="H4259" s="10" t="s">
        <v>4646</v>
      </c>
      <c r="I4259" s="10" t="s">
        <v>32</v>
      </c>
      <c r="J4259" s="11">
        <v>43901</v>
      </c>
      <c r="K4259" s="16">
        <v>40</v>
      </c>
      <c r="L4259" s="10" t="s">
        <v>33</v>
      </c>
      <c r="M4259" s="10">
        <f t="shared" si="265"/>
        <v>2020</v>
      </c>
      <c r="N4259" s="10">
        <f t="shared" si="266"/>
        <v>3</v>
      </c>
      <c r="O4259" s="10" t="str">
        <f>VLOOKUP(L4259,'User input'!$D$6:$E$16,2,FALSE)</f>
        <v>Megawidget L</v>
      </c>
      <c r="P4259" s="10">
        <f>VLOOKUP(L4259,'User input'!$D$6:$G$16,3,FALSE)</f>
        <v>1.79</v>
      </c>
      <c r="Q4259" s="10">
        <f>VLOOKUP(L4259,'User input'!$D$6:$G$16,4,FALSE)</f>
        <v>24</v>
      </c>
      <c r="R4259" s="10">
        <f t="shared" si="267"/>
        <v>960</v>
      </c>
      <c r="S4259" s="27">
        <f t="shared" si="264"/>
        <v>1718.4</v>
      </c>
      <c r="T4259" s="27">
        <f>IF(K4259&lt;'User input'!$I$9,'User input'!$J$8,IF(K4259&lt;'User input'!$I$10,'User input'!$J$9,IF(K4259&lt;'User input'!$I$11,'User input'!$J$10,'User input'!$J$11)))*S4259</f>
        <v>51.552</v>
      </c>
      <c r="U4259" s="27">
        <f>K4259*'User input'!$J$17+'User input'!$J$16</f>
        <v>0.5</v>
      </c>
    </row>
    <row r="4260" spans="1:21" x14ac:dyDescent="0.25">
      <c r="A4260" s="17">
        <v>4371</v>
      </c>
      <c r="B4260" s="6" t="s">
        <v>40</v>
      </c>
      <c r="C4260" s="6" t="s">
        <v>9371</v>
      </c>
      <c r="D4260" s="6" t="s">
        <v>49</v>
      </c>
      <c r="E4260" s="6" t="s">
        <v>16</v>
      </c>
      <c r="F4260" s="15">
        <v>90</v>
      </c>
      <c r="G4260" s="6" t="s">
        <v>9372</v>
      </c>
      <c r="H4260" s="6" t="s">
        <v>7242</v>
      </c>
      <c r="I4260" s="6" t="s">
        <v>185</v>
      </c>
      <c r="J4260" s="7">
        <v>44379</v>
      </c>
      <c r="K4260" s="15">
        <v>35</v>
      </c>
      <c r="L4260" s="6" t="s">
        <v>68</v>
      </c>
      <c r="M4260" s="6">
        <f t="shared" si="265"/>
        <v>2021</v>
      </c>
      <c r="N4260" s="6">
        <f t="shared" si="266"/>
        <v>7</v>
      </c>
      <c r="O4260" s="6" t="str">
        <f>VLOOKUP(L4260,'User input'!$D$6:$E$16,2,FALSE)</f>
        <v>Megawidget M</v>
      </c>
      <c r="P4260" s="6">
        <f>VLOOKUP(L4260,'User input'!$D$6:$G$16,3,FALSE)</f>
        <v>1.29</v>
      </c>
      <c r="Q4260" s="6">
        <f>VLOOKUP(L4260,'User input'!$D$6:$G$16,4,FALSE)</f>
        <v>24</v>
      </c>
      <c r="R4260" s="6">
        <f t="shared" si="267"/>
        <v>840</v>
      </c>
      <c r="S4260" s="26">
        <f t="shared" si="264"/>
        <v>1083.6000000000001</v>
      </c>
      <c r="T4260" s="26">
        <f>IF(K4260&lt;'User input'!$I$9,'User input'!$J$8,IF(K4260&lt;'User input'!$I$10,'User input'!$J$9,IF(K4260&lt;'User input'!$I$11,'User input'!$J$10,'User input'!$J$11)))*S4260</f>
        <v>32.508000000000003</v>
      </c>
      <c r="U4260" s="26">
        <f>K4260*'User input'!$J$17+'User input'!$J$16</f>
        <v>0.5</v>
      </c>
    </row>
    <row r="4261" spans="1:21" x14ac:dyDescent="0.25">
      <c r="A4261" s="18">
        <v>4372</v>
      </c>
      <c r="B4261" s="10" t="s">
        <v>2420</v>
      </c>
      <c r="C4261" s="10" t="s">
        <v>9121</v>
      </c>
      <c r="D4261" s="10" t="s">
        <v>28</v>
      </c>
      <c r="E4261" s="10" t="s">
        <v>29</v>
      </c>
      <c r="F4261" s="16">
        <v>30</v>
      </c>
      <c r="G4261" s="10" t="s">
        <v>9373</v>
      </c>
      <c r="H4261" s="10" t="s">
        <v>2074</v>
      </c>
      <c r="I4261" s="10" t="s">
        <v>291</v>
      </c>
      <c r="J4261" s="11">
        <v>43622</v>
      </c>
      <c r="K4261" s="16">
        <v>59</v>
      </c>
      <c r="L4261" s="10" t="s">
        <v>157</v>
      </c>
      <c r="M4261" s="10">
        <f t="shared" si="265"/>
        <v>2019</v>
      </c>
      <c r="N4261" s="10">
        <f t="shared" si="266"/>
        <v>6</v>
      </c>
      <c r="O4261" s="10" t="str">
        <f>VLOOKUP(L4261,'User input'!$D$6:$E$16,2,FALSE)</f>
        <v>Ultrathing V3</v>
      </c>
      <c r="P4261" s="10">
        <f>VLOOKUP(L4261,'User input'!$D$6:$G$16,3,FALSE)</f>
        <v>3.39</v>
      </c>
      <c r="Q4261" s="10">
        <f>VLOOKUP(L4261,'User input'!$D$6:$G$16,4,FALSE)</f>
        <v>24</v>
      </c>
      <c r="R4261" s="10">
        <f t="shared" si="267"/>
        <v>1416</v>
      </c>
      <c r="S4261" s="27">
        <f t="shared" si="264"/>
        <v>4800.24</v>
      </c>
      <c r="T4261" s="27">
        <f>IF(K4261&lt;'User input'!$I$9,'User input'!$J$8,IF(K4261&lt;'User input'!$I$10,'User input'!$J$9,IF(K4261&lt;'User input'!$I$11,'User input'!$J$10,'User input'!$J$11)))*S4261</f>
        <v>240.012</v>
      </c>
      <c r="U4261" s="27">
        <f>K4261*'User input'!$J$17+'User input'!$J$16</f>
        <v>0.5</v>
      </c>
    </row>
    <row r="4262" spans="1:21" x14ac:dyDescent="0.25">
      <c r="A4262" s="17">
        <v>4373</v>
      </c>
      <c r="B4262" s="6" t="s">
        <v>2279</v>
      </c>
      <c r="C4262" s="6" t="s">
        <v>4100</v>
      </c>
      <c r="D4262" s="6" t="s">
        <v>15</v>
      </c>
      <c r="E4262" s="6" t="s">
        <v>16</v>
      </c>
      <c r="F4262" s="15">
        <v>90</v>
      </c>
      <c r="G4262" s="6" t="s">
        <v>9374</v>
      </c>
      <c r="H4262" s="6" t="s">
        <v>201</v>
      </c>
      <c r="I4262" s="6" t="s">
        <v>32</v>
      </c>
      <c r="J4262" s="7">
        <v>44115</v>
      </c>
      <c r="K4262" s="15">
        <v>23</v>
      </c>
      <c r="L4262" s="6" t="s">
        <v>33</v>
      </c>
      <c r="M4262" s="6">
        <f t="shared" si="265"/>
        <v>2020</v>
      </c>
      <c r="N4262" s="6">
        <f t="shared" si="266"/>
        <v>10</v>
      </c>
      <c r="O4262" s="6" t="str">
        <f>VLOOKUP(L4262,'User input'!$D$6:$E$16,2,FALSE)</f>
        <v>Megawidget L</v>
      </c>
      <c r="P4262" s="6">
        <f>VLOOKUP(L4262,'User input'!$D$6:$G$16,3,FALSE)</f>
        <v>1.79</v>
      </c>
      <c r="Q4262" s="6">
        <f>VLOOKUP(L4262,'User input'!$D$6:$G$16,4,FALSE)</f>
        <v>24</v>
      </c>
      <c r="R4262" s="6">
        <f t="shared" si="267"/>
        <v>552</v>
      </c>
      <c r="S4262" s="26">
        <f t="shared" si="264"/>
        <v>988.08</v>
      </c>
      <c r="T4262" s="26">
        <f>IF(K4262&lt;'User input'!$I$9,'User input'!$J$8,IF(K4262&lt;'User input'!$I$10,'User input'!$J$9,IF(K4262&lt;'User input'!$I$11,'User input'!$J$10,'User input'!$J$11)))*S4262</f>
        <v>29.642399999999999</v>
      </c>
      <c r="U4262" s="26">
        <f>K4262*'User input'!$J$17+'User input'!$J$16</f>
        <v>0.5</v>
      </c>
    </row>
    <row r="4263" spans="1:21" x14ac:dyDescent="0.25">
      <c r="A4263" s="18">
        <v>4374</v>
      </c>
      <c r="B4263" s="10" t="s">
        <v>9375</v>
      </c>
      <c r="C4263" s="10" t="s">
        <v>9376</v>
      </c>
      <c r="D4263" s="10" t="s">
        <v>15</v>
      </c>
      <c r="E4263" s="10" t="s">
        <v>16</v>
      </c>
      <c r="F4263" s="16">
        <v>60</v>
      </c>
      <c r="G4263" s="10" t="s">
        <v>9377</v>
      </c>
      <c r="H4263" s="10" t="s">
        <v>7148</v>
      </c>
      <c r="I4263" s="10" t="s">
        <v>32</v>
      </c>
      <c r="J4263" s="11">
        <v>43878</v>
      </c>
      <c r="K4263" s="16">
        <v>68</v>
      </c>
      <c r="L4263" s="10" t="s">
        <v>20</v>
      </c>
      <c r="M4263" s="10">
        <f t="shared" si="265"/>
        <v>2020</v>
      </c>
      <c r="N4263" s="10">
        <f t="shared" si="266"/>
        <v>2</v>
      </c>
      <c r="O4263" s="10" t="str">
        <f>VLOOKUP(L4263,'User input'!$D$6:$E$16,2,FALSE)</f>
        <v>Hyperwotsit</v>
      </c>
      <c r="P4263" s="10">
        <f>VLOOKUP(L4263,'User input'!$D$6:$G$16,3,FALSE)</f>
        <v>2.0099999999999998</v>
      </c>
      <c r="Q4263" s="10">
        <f>VLOOKUP(L4263,'User input'!$D$6:$G$16,4,FALSE)</f>
        <v>20</v>
      </c>
      <c r="R4263" s="10">
        <f t="shared" si="267"/>
        <v>1360</v>
      </c>
      <c r="S4263" s="27">
        <f t="shared" si="264"/>
        <v>2733.6</v>
      </c>
      <c r="T4263" s="27">
        <f>IF(K4263&lt;'User input'!$I$9,'User input'!$J$8,IF(K4263&lt;'User input'!$I$10,'User input'!$J$9,IF(K4263&lt;'User input'!$I$11,'User input'!$J$10,'User input'!$J$11)))*S4263</f>
        <v>136.68</v>
      </c>
      <c r="U4263" s="27">
        <f>K4263*'User input'!$J$17+'User input'!$J$16</f>
        <v>0.5</v>
      </c>
    </row>
    <row r="4264" spans="1:21" x14ac:dyDescent="0.25">
      <c r="A4264" s="17">
        <v>4375</v>
      </c>
      <c r="B4264" s="6" t="s">
        <v>476</v>
      </c>
      <c r="C4264" s="6" t="s">
        <v>9121</v>
      </c>
      <c r="D4264" s="6" t="s">
        <v>49</v>
      </c>
      <c r="E4264" s="6" t="s">
        <v>16</v>
      </c>
      <c r="F4264" s="15">
        <v>90</v>
      </c>
      <c r="G4264" s="6" t="s">
        <v>9378</v>
      </c>
      <c r="H4264" s="6" t="s">
        <v>651</v>
      </c>
      <c r="I4264" s="6" t="s">
        <v>32</v>
      </c>
      <c r="J4264" s="7">
        <v>43976</v>
      </c>
      <c r="K4264" s="15">
        <v>89</v>
      </c>
      <c r="L4264" s="6" t="s">
        <v>44</v>
      </c>
      <c r="M4264" s="6">
        <f t="shared" si="265"/>
        <v>2020</v>
      </c>
      <c r="N4264" s="6">
        <f t="shared" si="266"/>
        <v>5</v>
      </c>
      <c r="O4264" s="6" t="str">
        <f>VLOOKUP(L4264,'User input'!$D$6:$E$16,2,FALSE)</f>
        <v>Gigastuff</v>
      </c>
      <c r="P4264" s="6">
        <f>VLOOKUP(L4264,'User input'!$D$6:$G$16,3,FALSE)</f>
        <v>1.89</v>
      </c>
      <c r="Q4264" s="6">
        <f>VLOOKUP(L4264,'User input'!$D$6:$G$16,4,FALSE)</f>
        <v>18</v>
      </c>
      <c r="R4264" s="6">
        <f t="shared" si="267"/>
        <v>1602</v>
      </c>
      <c r="S4264" s="26">
        <f t="shared" si="264"/>
        <v>3027.7799999999997</v>
      </c>
      <c r="T4264" s="26">
        <f>IF(K4264&lt;'User input'!$I$9,'User input'!$J$8,IF(K4264&lt;'User input'!$I$10,'User input'!$J$9,IF(K4264&lt;'User input'!$I$11,'User input'!$J$10,'User input'!$J$11)))*S4264</f>
        <v>151.38899999999998</v>
      </c>
      <c r="U4264" s="26">
        <f>K4264*'User input'!$J$17+'User input'!$J$16</f>
        <v>0.5</v>
      </c>
    </row>
    <row r="4265" spans="1:21" x14ac:dyDescent="0.25">
      <c r="A4265" s="17">
        <v>4377</v>
      </c>
      <c r="B4265" s="6" t="s">
        <v>9379</v>
      </c>
      <c r="C4265" s="6" t="s">
        <v>6182</v>
      </c>
      <c r="D4265" s="6" t="s">
        <v>49</v>
      </c>
      <c r="E4265" s="6" t="s">
        <v>16</v>
      </c>
      <c r="F4265" s="15">
        <v>30</v>
      </c>
      <c r="G4265" s="6" t="s">
        <v>9380</v>
      </c>
      <c r="H4265" s="6" t="s">
        <v>1937</v>
      </c>
      <c r="I4265" s="6" t="s">
        <v>32</v>
      </c>
      <c r="J4265" s="7">
        <v>44028</v>
      </c>
      <c r="K4265" s="15">
        <v>64</v>
      </c>
      <c r="L4265" s="6" t="s">
        <v>33</v>
      </c>
      <c r="M4265" s="6">
        <f t="shared" si="265"/>
        <v>2020</v>
      </c>
      <c r="N4265" s="6">
        <f t="shared" si="266"/>
        <v>7</v>
      </c>
      <c r="O4265" s="6" t="str">
        <f>VLOOKUP(L4265,'User input'!$D$6:$E$16,2,FALSE)</f>
        <v>Megawidget L</v>
      </c>
      <c r="P4265" s="6">
        <f>VLOOKUP(L4265,'User input'!$D$6:$G$16,3,FALSE)</f>
        <v>1.79</v>
      </c>
      <c r="Q4265" s="6">
        <f>VLOOKUP(L4265,'User input'!$D$6:$G$16,4,FALSE)</f>
        <v>24</v>
      </c>
      <c r="R4265" s="6">
        <f t="shared" si="267"/>
        <v>1536</v>
      </c>
      <c r="S4265" s="26">
        <f t="shared" si="264"/>
        <v>2749.44</v>
      </c>
      <c r="T4265" s="26">
        <f>IF(K4265&lt;'User input'!$I$9,'User input'!$J$8,IF(K4265&lt;'User input'!$I$10,'User input'!$J$9,IF(K4265&lt;'User input'!$I$11,'User input'!$J$10,'User input'!$J$11)))*S4265</f>
        <v>137.47200000000001</v>
      </c>
      <c r="U4265" s="26">
        <f>K4265*'User input'!$J$17+'User input'!$J$16</f>
        <v>0.5</v>
      </c>
    </row>
    <row r="4266" spans="1:21" x14ac:dyDescent="0.25">
      <c r="A4266" s="18">
        <v>4378</v>
      </c>
      <c r="B4266" s="10" t="s">
        <v>8603</v>
      </c>
      <c r="C4266" s="10" t="s">
        <v>5287</v>
      </c>
      <c r="D4266" s="10" t="s">
        <v>49</v>
      </c>
      <c r="E4266" s="10" t="s">
        <v>16</v>
      </c>
      <c r="F4266" s="16">
        <v>30</v>
      </c>
      <c r="G4266" s="10" t="s">
        <v>9381</v>
      </c>
      <c r="H4266" s="10" t="s">
        <v>3683</v>
      </c>
      <c r="I4266" s="10" t="s">
        <v>171</v>
      </c>
      <c r="J4266" s="11">
        <v>44045</v>
      </c>
      <c r="K4266" s="16">
        <v>75</v>
      </c>
      <c r="L4266" s="10" t="s">
        <v>99</v>
      </c>
      <c r="M4266" s="10">
        <f t="shared" si="265"/>
        <v>2020</v>
      </c>
      <c r="N4266" s="10">
        <f t="shared" si="266"/>
        <v>8</v>
      </c>
      <c r="O4266" s="10" t="str">
        <f>VLOOKUP(L4266,'User input'!$D$6:$E$16,2,FALSE)</f>
        <v>Superwossname</v>
      </c>
      <c r="P4266" s="10">
        <f>VLOOKUP(L4266,'User input'!$D$6:$G$16,3,FALSE)</f>
        <v>3.49</v>
      </c>
      <c r="Q4266" s="10">
        <f>VLOOKUP(L4266,'User input'!$D$6:$G$16,4,FALSE)</f>
        <v>20</v>
      </c>
      <c r="R4266" s="10">
        <f t="shared" si="267"/>
        <v>1500</v>
      </c>
      <c r="S4266" s="27">
        <f t="shared" si="264"/>
        <v>5235</v>
      </c>
      <c r="T4266" s="27">
        <f>IF(K4266&lt;'User input'!$I$9,'User input'!$J$8,IF(K4266&lt;'User input'!$I$10,'User input'!$J$9,IF(K4266&lt;'User input'!$I$11,'User input'!$J$10,'User input'!$J$11)))*S4266</f>
        <v>261.75</v>
      </c>
      <c r="U4266" s="27">
        <f>K4266*'User input'!$J$17+'User input'!$J$16</f>
        <v>0.5</v>
      </c>
    </row>
    <row r="4267" spans="1:21" x14ac:dyDescent="0.25">
      <c r="A4267" s="17">
        <v>4379</v>
      </c>
      <c r="B4267" s="6" t="s">
        <v>9382</v>
      </c>
      <c r="C4267" s="6" t="s">
        <v>2931</v>
      </c>
      <c r="D4267" s="6" t="s">
        <v>15</v>
      </c>
      <c r="E4267" s="6" t="s">
        <v>16</v>
      </c>
      <c r="F4267" s="15">
        <v>60</v>
      </c>
      <c r="G4267" s="6" t="s">
        <v>9383</v>
      </c>
      <c r="H4267" s="6" t="s">
        <v>1598</v>
      </c>
      <c r="I4267" s="6" t="s">
        <v>32</v>
      </c>
      <c r="J4267" s="7">
        <v>43869</v>
      </c>
      <c r="K4267" s="15">
        <v>61</v>
      </c>
      <c r="L4267" s="6" t="s">
        <v>52</v>
      </c>
      <c r="M4267" s="6">
        <f t="shared" si="265"/>
        <v>2020</v>
      </c>
      <c r="N4267" s="6">
        <f t="shared" si="266"/>
        <v>2</v>
      </c>
      <c r="O4267" s="6" t="str">
        <f>VLOOKUP(L4267,'User input'!$D$6:$E$16,2,FALSE)</f>
        <v>Megawidget S</v>
      </c>
      <c r="P4267" s="6">
        <f>VLOOKUP(L4267,'User input'!$D$6:$G$16,3,FALSE)</f>
        <v>0.69</v>
      </c>
      <c r="Q4267" s="6">
        <f>VLOOKUP(L4267,'User input'!$D$6:$G$16,4,FALSE)</f>
        <v>24</v>
      </c>
      <c r="R4267" s="6">
        <f t="shared" si="267"/>
        <v>1464</v>
      </c>
      <c r="S4267" s="26">
        <f t="shared" si="264"/>
        <v>1010.16</v>
      </c>
      <c r="T4267" s="26">
        <f>IF(K4267&lt;'User input'!$I$9,'User input'!$J$8,IF(K4267&lt;'User input'!$I$10,'User input'!$J$9,IF(K4267&lt;'User input'!$I$11,'User input'!$J$10,'User input'!$J$11)))*S4267</f>
        <v>50.508000000000003</v>
      </c>
      <c r="U4267" s="26">
        <f>K4267*'User input'!$J$17+'User input'!$J$16</f>
        <v>0.5</v>
      </c>
    </row>
    <row r="4268" spans="1:21" x14ac:dyDescent="0.25">
      <c r="A4268" s="18">
        <v>4380</v>
      </c>
      <c r="B4268" s="10" t="s">
        <v>9384</v>
      </c>
      <c r="C4268" s="10" t="s">
        <v>6771</v>
      </c>
      <c r="D4268" s="10" t="s">
        <v>28</v>
      </c>
      <c r="E4268" s="10" t="s">
        <v>29</v>
      </c>
      <c r="F4268" s="16">
        <v>30</v>
      </c>
      <c r="G4268" s="10" t="s">
        <v>9385</v>
      </c>
      <c r="H4268" s="10" t="s">
        <v>1047</v>
      </c>
      <c r="I4268" s="10" t="s">
        <v>32</v>
      </c>
      <c r="J4268" s="11">
        <v>43648</v>
      </c>
      <c r="K4268" s="16">
        <v>57</v>
      </c>
      <c r="L4268" s="10" t="s">
        <v>39</v>
      </c>
      <c r="M4268" s="10">
        <f t="shared" si="265"/>
        <v>2019</v>
      </c>
      <c r="N4268" s="10">
        <f t="shared" si="266"/>
        <v>7</v>
      </c>
      <c r="O4268" s="10" t="str">
        <f>VLOOKUP(L4268,'User input'!$D$6:$E$16,2,FALSE)</f>
        <v>Ultrathing V1</v>
      </c>
      <c r="P4268" s="10">
        <f>VLOOKUP(L4268,'User input'!$D$6:$G$16,3,FALSE)</f>
        <v>1.79</v>
      </c>
      <c r="Q4268" s="10">
        <f>VLOOKUP(L4268,'User input'!$D$6:$G$16,4,FALSE)</f>
        <v>17</v>
      </c>
      <c r="R4268" s="10">
        <f t="shared" si="267"/>
        <v>969</v>
      </c>
      <c r="S4268" s="27">
        <f t="shared" si="264"/>
        <v>1734.51</v>
      </c>
      <c r="T4268" s="27">
        <f>IF(K4268&lt;'User input'!$I$9,'User input'!$J$8,IF(K4268&lt;'User input'!$I$10,'User input'!$J$9,IF(K4268&lt;'User input'!$I$11,'User input'!$J$10,'User input'!$J$11)))*S4268</f>
        <v>86.725500000000011</v>
      </c>
      <c r="U4268" s="27">
        <f>K4268*'User input'!$J$17+'User input'!$J$16</f>
        <v>0.5</v>
      </c>
    </row>
    <row r="4269" spans="1:21" x14ac:dyDescent="0.25">
      <c r="A4269" s="17">
        <v>4381</v>
      </c>
      <c r="B4269" s="6" t="s">
        <v>4237</v>
      </c>
      <c r="C4269" s="6" t="s">
        <v>1713</v>
      </c>
      <c r="D4269" s="6" t="s">
        <v>28</v>
      </c>
      <c r="E4269" s="6" t="s">
        <v>29</v>
      </c>
      <c r="F4269" s="15">
        <v>30</v>
      </c>
      <c r="G4269" s="6" t="s">
        <v>10430</v>
      </c>
      <c r="H4269" s="6" t="s">
        <v>1796</v>
      </c>
      <c r="I4269" s="6" t="s">
        <v>32</v>
      </c>
      <c r="J4269" s="7">
        <v>44103</v>
      </c>
      <c r="K4269" s="15">
        <v>41</v>
      </c>
      <c r="L4269" s="6" t="s">
        <v>99</v>
      </c>
      <c r="M4269" s="6">
        <f t="shared" si="265"/>
        <v>2020</v>
      </c>
      <c r="N4269" s="6">
        <f t="shared" si="266"/>
        <v>9</v>
      </c>
      <c r="O4269" s="6" t="str">
        <f>VLOOKUP(L4269,'User input'!$D$6:$E$16,2,FALSE)</f>
        <v>Superwossname</v>
      </c>
      <c r="P4269" s="6">
        <f>VLOOKUP(L4269,'User input'!$D$6:$G$16,3,FALSE)</f>
        <v>3.49</v>
      </c>
      <c r="Q4269" s="6">
        <f>VLOOKUP(L4269,'User input'!$D$6:$G$16,4,FALSE)</f>
        <v>20</v>
      </c>
      <c r="R4269" s="6">
        <f t="shared" si="267"/>
        <v>820</v>
      </c>
      <c r="S4269" s="26">
        <f t="shared" si="264"/>
        <v>2861.8</v>
      </c>
      <c r="T4269" s="26">
        <f>IF(K4269&lt;'User input'!$I$9,'User input'!$J$8,IF(K4269&lt;'User input'!$I$10,'User input'!$J$9,IF(K4269&lt;'User input'!$I$11,'User input'!$J$10,'User input'!$J$11)))*S4269</f>
        <v>85.853999999999999</v>
      </c>
      <c r="U4269" s="26">
        <f>K4269*'User input'!$J$17+'User input'!$J$16</f>
        <v>0.5</v>
      </c>
    </row>
    <row r="4270" spans="1:21" x14ac:dyDescent="0.25">
      <c r="A4270" s="18">
        <v>4382</v>
      </c>
      <c r="B4270" s="10" t="s">
        <v>1182</v>
      </c>
      <c r="C4270" s="10" t="s">
        <v>5123</v>
      </c>
      <c r="D4270" s="10" t="s">
        <v>28</v>
      </c>
      <c r="E4270" s="10" t="s">
        <v>29</v>
      </c>
      <c r="F4270" s="16">
        <v>60</v>
      </c>
      <c r="G4270" s="10" t="s">
        <v>9387</v>
      </c>
      <c r="H4270" s="10" t="s">
        <v>5454</v>
      </c>
      <c r="I4270" s="10" t="s">
        <v>238</v>
      </c>
      <c r="J4270" s="11">
        <v>44385</v>
      </c>
      <c r="K4270" s="16">
        <v>55</v>
      </c>
      <c r="L4270" s="10" t="s">
        <v>78</v>
      </c>
      <c r="M4270" s="10">
        <f t="shared" si="265"/>
        <v>2021</v>
      </c>
      <c r="N4270" s="10">
        <f t="shared" si="266"/>
        <v>7</v>
      </c>
      <c r="O4270" s="10" t="str">
        <f>VLOOKUP(L4270,'User input'!$D$6:$E$16,2,FALSE)</f>
        <v>Ultrathing V2</v>
      </c>
      <c r="P4270" s="10">
        <f>VLOOKUP(L4270,'User input'!$D$6:$G$16,3,FALSE)</f>
        <v>2.95</v>
      </c>
      <c r="Q4270" s="10">
        <f>VLOOKUP(L4270,'User input'!$D$6:$G$16,4,FALSE)</f>
        <v>20</v>
      </c>
      <c r="R4270" s="10">
        <f t="shared" si="267"/>
        <v>1100</v>
      </c>
      <c r="S4270" s="27">
        <f t="shared" si="264"/>
        <v>3245</v>
      </c>
      <c r="T4270" s="27">
        <f>IF(K4270&lt;'User input'!$I$9,'User input'!$J$8,IF(K4270&lt;'User input'!$I$10,'User input'!$J$9,IF(K4270&lt;'User input'!$I$11,'User input'!$J$10,'User input'!$J$11)))*S4270</f>
        <v>162.25</v>
      </c>
      <c r="U4270" s="27">
        <f>K4270*'User input'!$J$17+'User input'!$J$16</f>
        <v>0.5</v>
      </c>
    </row>
    <row r="4271" spans="1:21" x14ac:dyDescent="0.25">
      <c r="A4271" s="17">
        <v>4383</v>
      </c>
      <c r="B4271" s="6" t="s">
        <v>9388</v>
      </c>
      <c r="C4271" s="6" t="s">
        <v>6989</v>
      </c>
      <c r="D4271" s="6" t="s">
        <v>15</v>
      </c>
      <c r="E4271" s="6" t="s">
        <v>16</v>
      </c>
      <c r="F4271" s="15">
        <v>90</v>
      </c>
      <c r="G4271" s="6" t="s">
        <v>9389</v>
      </c>
      <c r="H4271" s="6" t="s">
        <v>6227</v>
      </c>
      <c r="I4271" s="6" t="s">
        <v>38</v>
      </c>
      <c r="J4271" s="7">
        <v>44010</v>
      </c>
      <c r="K4271" s="15">
        <v>78</v>
      </c>
      <c r="L4271" s="6" t="s">
        <v>20</v>
      </c>
      <c r="M4271" s="6">
        <f t="shared" si="265"/>
        <v>2020</v>
      </c>
      <c r="N4271" s="6">
        <f t="shared" si="266"/>
        <v>6</v>
      </c>
      <c r="O4271" s="6" t="str">
        <f>VLOOKUP(L4271,'User input'!$D$6:$E$16,2,FALSE)</f>
        <v>Hyperwotsit</v>
      </c>
      <c r="P4271" s="6">
        <f>VLOOKUP(L4271,'User input'!$D$6:$G$16,3,FALSE)</f>
        <v>2.0099999999999998</v>
      </c>
      <c r="Q4271" s="6">
        <f>VLOOKUP(L4271,'User input'!$D$6:$G$16,4,FALSE)</f>
        <v>20</v>
      </c>
      <c r="R4271" s="6">
        <f t="shared" si="267"/>
        <v>1560</v>
      </c>
      <c r="S4271" s="26">
        <f t="shared" si="264"/>
        <v>3135.5999999999995</v>
      </c>
      <c r="T4271" s="26">
        <f>IF(K4271&lt;'User input'!$I$9,'User input'!$J$8,IF(K4271&lt;'User input'!$I$10,'User input'!$J$9,IF(K4271&lt;'User input'!$I$11,'User input'!$J$10,'User input'!$J$11)))*S4271</f>
        <v>156.77999999999997</v>
      </c>
      <c r="U4271" s="26">
        <f>K4271*'User input'!$J$17+'User input'!$J$16</f>
        <v>0.5</v>
      </c>
    </row>
    <row r="4272" spans="1:21" x14ac:dyDescent="0.25">
      <c r="A4272" s="18">
        <v>4384</v>
      </c>
      <c r="B4272" s="10" t="s">
        <v>2842</v>
      </c>
      <c r="C4272" s="10" t="s">
        <v>668</v>
      </c>
      <c r="D4272" s="10" t="s">
        <v>15</v>
      </c>
      <c r="E4272" s="10" t="s">
        <v>16</v>
      </c>
      <c r="F4272" s="16">
        <v>90</v>
      </c>
      <c r="G4272" s="10" t="s">
        <v>10431</v>
      </c>
      <c r="H4272" s="10" t="s">
        <v>9391</v>
      </c>
      <c r="I4272" s="10" t="s">
        <v>1447</v>
      </c>
      <c r="J4272" s="11">
        <v>43467</v>
      </c>
      <c r="K4272" s="16">
        <v>21</v>
      </c>
      <c r="L4272" s="10" t="s">
        <v>99</v>
      </c>
      <c r="M4272" s="10">
        <f t="shared" si="265"/>
        <v>2019</v>
      </c>
      <c r="N4272" s="10">
        <f t="shared" si="266"/>
        <v>1</v>
      </c>
      <c r="O4272" s="10" t="str">
        <f>VLOOKUP(L4272,'User input'!$D$6:$E$16,2,FALSE)</f>
        <v>Superwossname</v>
      </c>
      <c r="P4272" s="10">
        <f>VLOOKUP(L4272,'User input'!$D$6:$G$16,3,FALSE)</f>
        <v>3.49</v>
      </c>
      <c r="Q4272" s="10">
        <f>VLOOKUP(L4272,'User input'!$D$6:$G$16,4,FALSE)</f>
        <v>20</v>
      </c>
      <c r="R4272" s="10">
        <f t="shared" si="267"/>
        <v>420</v>
      </c>
      <c r="S4272" s="27">
        <f t="shared" si="264"/>
        <v>1465.8000000000002</v>
      </c>
      <c r="T4272" s="27">
        <f>IF(K4272&lt;'User input'!$I$9,'User input'!$J$8,IF(K4272&lt;'User input'!$I$10,'User input'!$J$9,IF(K4272&lt;'User input'!$I$11,'User input'!$J$10,'User input'!$J$11)))*S4272</f>
        <v>43.974000000000004</v>
      </c>
      <c r="U4272" s="27">
        <f>K4272*'User input'!$J$17+'User input'!$J$16</f>
        <v>0.5</v>
      </c>
    </row>
    <row r="4273" spans="1:21" x14ac:dyDescent="0.25">
      <c r="A4273" s="17">
        <v>4385</v>
      </c>
      <c r="B4273" s="6" t="s">
        <v>9392</v>
      </c>
      <c r="C4273" s="6" t="s">
        <v>292</v>
      </c>
      <c r="D4273" s="6" t="s">
        <v>15</v>
      </c>
      <c r="E4273" s="6" t="s">
        <v>16</v>
      </c>
      <c r="F4273" s="15">
        <v>30</v>
      </c>
      <c r="G4273" s="6" t="s">
        <v>9393</v>
      </c>
      <c r="H4273" s="6" t="s">
        <v>2391</v>
      </c>
      <c r="I4273" s="6" t="s">
        <v>176</v>
      </c>
      <c r="J4273" s="7">
        <v>43978</v>
      </c>
      <c r="K4273" s="15">
        <v>55</v>
      </c>
      <c r="L4273" s="6" t="s">
        <v>44</v>
      </c>
      <c r="M4273" s="6">
        <f t="shared" si="265"/>
        <v>2020</v>
      </c>
      <c r="N4273" s="6">
        <f t="shared" si="266"/>
        <v>5</v>
      </c>
      <c r="O4273" s="6" t="str">
        <f>VLOOKUP(L4273,'User input'!$D$6:$E$16,2,FALSE)</f>
        <v>Gigastuff</v>
      </c>
      <c r="P4273" s="6">
        <f>VLOOKUP(L4273,'User input'!$D$6:$G$16,3,FALSE)</f>
        <v>1.89</v>
      </c>
      <c r="Q4273" s="6">
        <f>VLOOKUP(L4273,'User input'!$D$6:$G$16,4,FALSE)</f>
        <v>18</v>
      </c>
      <c r="R4273" s="6">
        <f t="shared" si="267"/>
        <v>990</v>
      </c>
      <c r="S4273" s="26">
        <f t="shared" si="264"/>
        <v>1871.1</v>
      </c>
      <c r="T4273" s="26">
        <f>IF(K4273&lt;'User input'!$I$9,'User input'!$J$8,IF(K4273&lt;'User input'!$I$10,'User input'!$J$9,IF(K4273&lt;'User input'!$I$11,'User input'!$J$10,'User input'!$J$11)))*S4273</f>
        <v>93.555000000000007</v>
      </c>
      <c r="U4273" s="26">
        <f>K4273*'User input'!$J$17+'User input'!$J$16</f>
        <v>0.5</v>
      </c>
    </row>
    <row r="4274" spans="1:21" x14ac:dyDescent="0.25">
      <c r="A4274" s="18">
        <v>4386</v>
      </c>
      <c r="B4274" s="10" t="s">
        <v>9394</v>
      </c>
      <c r="C4274" s="10" t="s">
        <v>6989</v>
      </c>
      <c r="D4274" s="10" t="s">
        <v>49</v>
      </c>
      <c r="E4274" s="10" t="s">
        <v>16</v>
      </c>
      <c r="F4274" s="16">
        <v>30</v>
      </c>
      <c r="G4274" s="10" t="s">
        <v>9395</v>
      </c>
      <c r="H4274" s="10" t="s">
        <v>1456</v>
      </c>
      <c r="I4274" s="10" t="s">
        <v>19</v>
      </c>
      <c r="J4274" s="11">
        <v>43897</v>
      </c>
      <c r="K4274" s="16">
        <v>28</v>
      </c>
      <c r="L4274" s="10" t="s">
        <v>39</v>
      </c>
      <c r="M4274" s="10">
        <f t="shared" si="265"/>
        <v>2020</v>
      </c>
      <c r="N4274" s="10">
        <f t="shared" si="266"/>
        <v>3</v>
      </c>
      <c r="O4274" s="10" t="str">
        <f>VLOOKUP(L4274,'User input'!$D$6:$E$16,2,FALSE)</f>
        <v>Ultrathing V1</v>
      </c>
      <c r="P4274" s="10">
        <f>VLOOKUP(L4274,'User input'!$D$6:$G$16,3,FALSE)</f>
        <v>1.79</v>
      </c>
      <c r="Q4274" s="10">
        <f>VLOOKUP(L4274,'User input'!$D$6:$G$16,4,FALSE)</f>
        <v>17</v>
      </c>
      <c r="R4274" s="10">
        <f t="shared" si="267"/>
        <v>476</v>
      </c>
      <c r="S4274" s="27">
        <f t="shared" si="264"/>
        <v>852.04</v>
      </c>
      <c r="T4274" s="27">
        <f>IF(K4274&lt;'User input'!$I$9,'User input'!$J$8,IF(K4274&lt;'User input'!$I$10,'User input'!$J$9,IF(K4274&lt;'User input'!$I$11,'User input'!$J$10,'User input'!$J$11)))*S4274</f>
        <v>25.561199999999999</v>
      </c>
      <c r="U4274" s="27">
        <f>K4274*'User input'!$J$17+'User input'!$J$16</f>
        <v>0.5</v>
      </c>
    </row>
    <row r="4275" spans="1:21" x14ac:dyDescent="0.25">
      <c r="A4275" s="17">
        <v>4387</v>
      </c>
      <c r="B4275" s="6" t="s">
        <v>9396</v>
      </c>
      <c r="C4275" s="6" t="s">
        <v>1566</v>
      </c>
      <c r="D4275" s="6" t="s">
        <v>49</v>
      </c>
      <c r="E4275" s="6" t="s">
        <v>16</v>
      </c>
      <c r="F4275" s="15">
        <v>60</v>
      </c>
      <c r="G4275" s="6" t="s">
        <v>10432</v>
      </c>
      <c r="H4275" s="6" t="s">
        <v>1271</v>
      </c>
      <c r="I4275" s="6" t="s">
        <v>32</v>
      </c>
      <c r="J4275" s="7">
        <v>43625</v>
      </c>
      <c r="K4275" s="15">
        <v>40</v>
      </c>
      <c r="L4275" s="6" t="s">
        <v>78</v>
      </c>
      <c r="M4275" s="6">
        <f t="shared" si="265"/>
        <v>2019</v>
      </c>
      <c r="N4275" s="6">
        <f t="shared" si="266"/>
        <v>6</v>
      </c>
      <c r="O4275" s="6" t="str">
        <f>VLOOKUP(L4275,'User input'!$D$6:$E$16,2,FALSE)</f>
        <v>Ultrathing V2</v>
      </c>
      <c r="P4275" s="6">
        <f>VLOOKUP(L4275,'User input'!$D$6:$G$16,3,FALSE)</f>
        <v>2.95</v>
      </c>
      <c r="Q4275" s="6">
        <f>VLOOKUP(L4275,'User input'!$D$6:$G$16,4,FALSE)</f>
        <v>20</v>
      </c>
      <c r="R4275" s="6">
        <f t="shared" si="267"/>
        <v>800</v>
      </c>
      <c r="S4275" s="26">
        <f t="shared" si="264"/>
        <v>2360</v>
      </c>
      <c r="T4275" s="26">
        <f>IF(K4275&lt;'User input'!$I$9,'User input'!$J$8,IF(K4275&lt;'User input'!$I$10,'User input'!$J$9,IF(K4275&lt;'User input'!$I$11,'User input'!$J$10,'User input'!$J$11)))*S4275</f>
        <v>70.8</v>
      </c>
      <c r="U4275" s="26">
        <f>K4275*'User input'!$J$17+'User input'!$J$16</f>
        <v>0.5</v>
      </c>
    </row>
    <row r="4276" spans="1:21" x14ac:dyDescent="0.25">
      <c r="A4276" s="18">
        <v>4388</v>
      </c>
      <c r="B4276" s="10" t="s">
        <v>4572</v>
      </c>
      <c r="C4276" s="10" t="s">
        <v>1269</v>
      </c>
      <c r="D4276" s="10" t="s">
        <v>49</v>
      </c>
      <c r="E4276" s="10" t="s">
        <v>16</v>
      </c>
      <c r="F4276" s="16">
        <v>60</v>
      </c>
      <c r="G4276" s="10" t="s">
        <v>9398</v>
      </c>
      <c r="H4276" s="10" t="s">
        <v>8044</v>
      </c>
      <c r="I4276" s="10" t="s">
        <v>176</v>
      </c>
      <c r="J4276" s="11">
        <v>44349</v>
      </c>
      <c r="K4276" s="16">
        <v>14</v>
      </c>
      <c r="L4276" s="10" t="s">
        <v>20</v>
      </c>
      <c r="M4276" s="10">
        <f t="shared" si="265"/>
        <v>2021</v>
      </c>
      <c r="N4276" s="10">
        <f t="shared" si="266"/>
        <v>6</v>
      </c>
      <c r="O4276" s="10" t="str">
        <f>VLOOKUP(L4276,'User input'!$D$6:$E$16,2,FALSE)</f>
        <v>Hyperwotsit</v>
      </c>
      <c r="P4276" s="10">
        <f>VLOOKUP(L4276,'User input'!$D$6:$G$16,3,FALSE)</f>
        <v>2.0099999999999998</v>
      </c>
      <c r="Q4276" s="10">
        <f>VLOOKUP(L4276,'User input'!$D$6:$G$16,4,FALSE)</f>
        <v>20</v>
      </c>
      <c r="R4276" s="10">
        <f t="shared" si="267"/>
        <v>280</v>
      </c>
      <c r="S4276" s="27">
        <f t="shared" si="264"/>
        <v>562.79999999999995</v>
      </c>
      <c r="T4276" s="27">
        <f>IF(K4276&lt;'User input'!$I$9,'User input'!$J$8,IF(K4276&lt;'User input'!$I$10,'User input'!$J$9,IF(K4276&lt;'User input'!$I$11,'User input'!$J$10,'User input'!$J$11)))*S4276</f>
        <v>0</v>
      </c>
      <c r="U4276" s="27">
        <f>K4276*'User input'!$J$17+'User input'!$J$16</f>
        <v>0.5</v>
      </c>
    </row>
    <row r="4277" spans="1:21" x14ac:dyDescent="0.25">
      <c r="A4277" s="17">
        <v>4389</v>
      </c>
      <c r="B4277" s="6" t="s">
        <v>5460</v>
      </c>
      <c r="C4277" s="6" t="s">
        <v>6444</v>
      </c>
      <c r="D4277" s="6" t="s">
        <v>28</v>
      </c>
      <c r="E4277" s="6" t="s">
        <v>29</v>
      </c>
      <c r="F4277" s="15">
        <v>60</v>
      </c>
      <c r="G4277" s="6" t="s">
        <v>9399</v>
      </c>
      <c r="H4277" s="6" t="s">
        <v>6793</v>
      </c>
      <c r="I4277" s="6" t="s">
        <v>291</v>
      </c>
      <c r="J4277" s="7">
        <v>44221</v>
      </c>
      <c r="K4277" s="15">
        <v>49</v>
      </c>
      <c r="L4277" s="6" t="s">
        <v>62</v>
      </c>
      <c r="M4277" s="6">
        <f t="shared" si="265"/>
        <v>2021</v>
      </c>
      <c r="N4277" s="6">
        <f t="shared" si="266"/>
        <v>1</v>
      </c>
      <c r="O4277" s="6" t="str">
        <f>VLOOKUP(L4277,'User input'!$D$6:$E$16,2,FALSE)</f>
        <v>Ultrathing V4</v>
      </c>
      <c r="P4277" s="6">
        <f>VLOOKUP(L4277,'User input'!$D$6:$G$16,3,FALSE)</f>
        <v>3.99</v>
      </c>
      <c r="Q4277" s="6">
        <f>VLOOKUP(L4277,'User input'!$D$6:$G$16,4,FALSE)</f>
        <v>24</v>
      </c>
      <c r="R4277" s="6">
        <f t="shared" si="267"/>
        <v>1176</v>
      </c>
      <c r="S4277" s="26">
        <f t="shared" si="264"/>
        <v>4692.2400000000007</v>
      </c>
      <c r="T4277" s="26">
        <f>IF(K4277&lt;'User input'!$I$9,'User input'!$J$8,IF(K4277&lt;'User input'!$I$10,'User input'!$J$9,IF(K4277&lt;'User input'!$I$11,'User input'!$J$10,'User input'!$J$11)))*S4277</f>
        <v>140.7672</v>
      </c>
      <c r="U4277" s="26">
        <f>K4277*'User input'!$J$17+'User input'!$J$16</f>
        <v>0.5</v>
      </c>
    </row>
    <row r="4278" spans="1:21" x14ac:dyDescent="0.25">
      <c r="A4278" s="18">
        <v>4390</v>
      </c>
      <c r="B4278" s="10" t="s">
        <v>250</v>
      </c>
      <c r="C4278" s="10" t="s">
        <v>9400</v>
      </c>
      <c r="D4278" s="10" t="s">
        <v>15</v>
      </c>
      <c r="E4278" s="10" t="s">
        <v>16</v>
      </c>
      <c r="F4278" s="16">
        <v>30</v>
      </c>
      <c r="G4278" s="10" t="s">
        <v>9401</v>
      </c>
      <c r="H4278" s="10" t="s">
        <v>4536</v>
      </c>
      <c r="I4278" s="10" t="s">
        <v>38</v>
      </c>
      <c r="J4278" s="11">
        <v>44556</v>
      </c>
      <c r="K4278" s="16">
        <v>68</v>
      </c>
      <c r="L4278" s="10" t="s">
        <v>62</v>
      </c>
      <c r="M4278" s="10">
        <f t="shared" si="265"/>
        <v>2021</v>
      </c>
      <c r="N4278" s="10">
        <f t="shared" si="266"/>
        <v>12</v>
      </c>
      <c r="O4278" s="10" t="str">
        <f>VLOOKUP(L4278,'User input'!$D$6:$E$16,2,FALSE)</f>
        <v>Ultrathing V4</v>
      </c>
      <c r="P4278" s="10">
        <f>VLOOKUP(L4278,'User input'!$D$6:$G$16,3,FALSE)</f>
        <v>3.99</v>
      </c>
      <c r="Q4278" s="10">
        <f>VLOOKUP(L4278,'User input'!$D$6:$G$16,4,FALSE)</f>
        <v>24</v>
      </c>
      <c r="R4278" s="10">
        <f t="shared" si="267"/>
        <v>1632</v>
      </c>
      <c r="S4278" s="27">
        <f t="shared" si="264"/>
        <v>6511.68</v>
      </c>
      <c r="T4278" s="27">
        <f>IF(K4278&lt;'User input'!$I$9,'User input'!$J$8,IF(K4278&lt;'User input'!$I$10,'User input'!$J$9,IF(K4278&lt;'User input'!$I$11,'User input'!$J$10,'User input'!$J$11)))*S4278</f>
        <v>325.58400000000006</v>
      </c>
      <c r="U4278" s="27">
        <f>K4278*'User input'!$J$17+'User input'!$J$16</f>
        <v>0.5</v>
      </c>
    </row>
    <row r="4279" spans="1:21" x14ac:dyDescent="0.25">
      <c r="A4279" s="17">
        <v>4391</v>
      </c>
      <c r="B4279" s="6" t="s">
        <v>5186</v>
      </c>
      <c r="C4279" s="6" t="s">
        <v>1303</v>
      </c>
      <c r="D4279" s="6" t="s">
        <v>49</v>
      </c>
      <c r="E4279" s="6" t="s">
        <v>16</v>
      </c>
      <c r="F4279" s="15">
        <v>60</v>
      </c>
      <c r="G4279" s="6" t="s">
        <v>9401</v>
      </c>
      <c r="H4279" s="6" t="s">
        <v>3470</v>
      </c>
      <c r="I4279" s="6" t="s">
        <v>25</v>
      </c>
      <c r="J4279" s="7">
        <v>44528</v>
      </c>
      <c r="K4279" s="15">
        <v>28</v>
      </c>
      <c r="L4279" s="6" t="s">
        <v>20</v>
      </c>
      <c r="M4279" s="6">
        <f t="shared" si="265"/>
        <v>2021</v>
      </c>
      <c r="N4279" s="6">
        <f t="shared" si="266"/>
        <v>11</v>
      </c>
      <c r="O4279" s="6" t="str">
        <f>VLOOKUP(L4279,'User input'!$D$6:$E$16,2,FALSE)</f>
        <v>Hyperwotsit</v>
      </c>
      <c r="P4279" s="6">
        <f>VLOOKUP(L4279,'User input'!$D$6:$G$16,3,FALSE)</f>
        <v>2.0099999999999998</v>
      </c>
      <c r="Q4279" s="6">
        <f>VLOOKUP(L4279,'User input'!$D$6:$G$16,4,FALSE)</f>
        <v>20</v>
      </c>
      <c r="R4279" s="6">
        <f t="shared" si="267"/>
        <v>560</v>
      </c>
      <c r="S4279" s="26">
        <f t="shared" si="264"/>
        <v>1125.5999999999999</v>
      </c>
      <c r="T4279" s="26">
        <f>IF(K4279&lt;'User input'!$I$9,'User input'!$J$8,IF(K4279&lt;'User input'!$I$10,'User input'!$J$9,IF(K4279&lt;'User input'!$I$11,'User input'!$J$10,'User input'!$J$11)))*S4279</f>
        <v>33.767999999999994</v>
      </c>
      <c r="U4279" s="26">
        <f>K4279*'User input'!$J$17+'User input'!$J$16</f>
        <v>0.5</v>
      </c>
    </row>
    <row r="4280" spans="1:21" x14ac:dyDescent="0.25">
      <c r="A4280" s="18">
        <v>4392</v>
      </c>
      <c r="B4280" s="10" t="s">
        <v>9402</v>
      </c>
      <c r="C4280" s="10" t="s">
        <v>564</v>
      </c>
      <c r="D4280" s="10" t="s">
        <v>49</v>
      </c>
      <c r="E4280" s="10" t="s">
        <v>16</v>
      </c>
      <c r="F4280" s="16">
        <v>90</v>
      </c>
      <c r="G4280" s="10" t="s">
        <v>9403</v>
      </c>
      <c r="H4280" s="10" t="s">
        <v>2347</v>
      </c>
      <c r="I4280" s="10" t="s">
        <v>32</v>
      </c>
      <c r="J4280" s="11">
        <v>44112</v>
      </c>
      <c r="K4280" s="16">
        <v>75</v>
      </c>
      <c r="L4280" s="10" t="s">
        <v>99</v>
      </c>
      <c r="M4280" s="10">
        <f t="shared" si="265"/>
        <v>2020</v>
      </c>
      <c r="N4280" s="10">
        <f t="shared" si="266"/>
        <v>10</v>
      </c>
      <c r="O4280" s="10" t="str">
        <f>VLOOKUP(L4280,'User input'!$D$6:$E$16,2,FALSE)</f>
        <v>Superwossname</v>
      </c>
      <c r="P4280" s="10">
        <f>VLOOKUP(L4280,'User input'!$D$6:$G$16,3,FALSE)</f>
        <v>3.49</v>
      </c>
      <c r="Q4280" s="10">
        <f>VLOOKUP(L4280,'User input'!$D$6:$G$16,4,FALSE)</f>
        <v>20</v>
      </c>
      <c r="R4280" s="10">
        <f t="shared" si="267"/>
        <v>1500</v>
      </c>
      <c r="S4280" s="27">
        <f t="shared" si="264"/>
        <v>5235</v>
      </c>
      <c r="T4280" s="27">
        <f>IF(K4280&lt;'User input'!$I$9,'User input'!$J$8,IF(K4280&lt;'User input'!$I$10,'User input'!$J$9,IF(K4280&lt;'User input'!$I$11,'User input'!$J$10,'User input'!$J$11)))*S4280</f>
        <v>261.75</v>
      </c>
      <c r="U4280" s="27">
        <f>K4280*'User input'!$J$17+'User input'!$J$16</f>
        <v>0.5</v>
      </c>
    </row>
    <row r="4281" spans="1:21" x14ac:dyDescent="0.25">
      <c r="A4281" s="18">
        <v>4394</v>
      </c>
      <c r="B4281" s="10" t="s">
        <v>9404</v>
      </c>
      <c r="C4281" s="10" t="s">
        <v>3163</v>
      </c>
      <c r="D4281" s="10" t="s">
        <v>15</v>
      </c>
      <c r="E4281" s="10" t="s">
        <v>16</v>
      </c>
      <c r="F4281" s="16">
        <v>90</v>
      </c>
      <c r="G4281" s="10" t="s">
        <v>9405</v>
      </c>
      <c r="H4281" s="10" t="s">
        <v>4868</v>
      </c>
      <c r="I4281" s="10" t="s">
        <v>32</v>
      </c>
      <c r="J4281" s="11">
        <v>43868</v>
      </c>
      <c r="K4281" s="16">
        <v>33</v>
      </c>
      <c r="L4281" s="10" t="s">
        <v>39</v>
      </c>
      <c r="M4281" s="10">
        <f t="shared" si="265"/>
        <v>2020</v>
      </c>
      <c r="N4281" s="10">
        <f t="shared" si="266"/>
        <v>2</v>
      </c>
      <c r="O4281" s="10" t="str">
        <f>VLOOKUP(L4281,'User input'!$D$6:$E$16,2,FALSE)</f>
        <v>Ultrathing V1</v>
      </c>
      <c r="P4281" s="10">
        <f>VLOOKUP(L4281,'User input'!$D$6:$G$16,3,FALSE)</f>
        <v>1.79</v>
      </c>
      <c r="Q4281" s="10">
        <f>VLOOKUP(L4281,'User input'!$D$6:$G$16,4,FALSE)</f>
        <v>17</v>
      </c>
      <c r="R4281" s="10">
        <f t="shared" si="267"/>
        <v>561</v>
      </c>
      <c r="S4281" s="27">
        <f t="shared" si="264"/>
        <v>1004.19</v>
      </c>
      <c r="T4281" s="27">
        <f>IF(K4281&lt;'User input'!$I$9,'User input'!$J$8,IF(K4281&lt;'User input'!$I$10,'User input'!$J$9,IF(K4281&lt;'User input'!$I$11,'User input'!$J$10,'User input'!$J$11)))*S4281</f>
        <v>30.125700000000002</v>
      </c>
      <c r="U4281" s="27">
        <f>K4281*'User input'!$J$17+'User input'!$J$16</f>
        <v>0.5</v>
      </c>
    </row>
    <row r="4282" spans="1:21" x14ac:dyDescent="0.25">
      <c r="A4282" s="17">
        <v>4395</v>
      </c>
      <c r="B4282" s="6" t="s">
        <v>8549</v>
      </c>
      <c r="C4282" s="6" t="s">
        <v>9406</v>
      </c>
      <c r="D4282" s="6" t="s">
        <v>41</v>
      </c>
      <c r="E4282" s="6" t="s">
        <v>16</v>
      </c>
      <c r="F4282" s="15">
        <v>90</v>
      </c>
      <c r="G4282" s="6" t="s">
        <v>9407</v>
      </c>
      <c r="H4282" s="6" t="s">
        <v>863</v>
      </c>
      <c r="I4282" s="6" t="s">
        <v>32</v>
      </c>
      <c r="J4282" s="7">
        <v>43774</v>
      </c>
      <c r="K4282" s="15">
        <v>57</v>
      </c>
      <c r="L4282" s="6" t="s">
        <v>39</v>
      </c>
      <c r="M4282" s="6">
        <f t="shared" si="265"/>
        <v>2019</v>
      </c>
      <c r="N4282" s="6">
        <f t="shared" si="266"/>
        <v>11</v>
      </c>
      <c r="O4282" s="6" t="str">
        <f>VLOOKUP(L4282,'User input'!$D$6:$E$16,2,FALSE)</f>
        <v>Ultrathing V1</v>
      </c>
      <c r="P4282" s="6">
        <f>VLOOKUP(L4282,'User input'!$D$6:$G$16,3,FALSE)</f>
        <v>1.79</v>
      </c>
      <c r="Q4282" s="6">
        <f>VLOOKUP(L4282,'User input'!$D$6:$G$16,4,FALSE)</f>
        <v>17</v>
      </c>
      <c r="R4282" s="6">
        <f t="shared" si="267"/>
        <v>969</v>
      </c>
      <c r="S4282" s="26">
        <f t="shared" si="264"/>
        <v>1734.51</v>
      </c>
      <c r="T4282" s="26">
        <f>IF(K4282&lt;'User input'!$I$9,'User input'!$J$8,IF(K4282&lt;'User input'!$I$10,'User input'!$J$9,IF(K4282&lt;'User input'!$I$11,'User input'!$J$10,'User input'!$J$11)))*S4282</f>
        <v>86.725500000000011</v>
      </c>
      <c r="U4282" s="26">
        <f>K4282*'User input'!$J$17+'User input'!$J$16</f>
        <v>0.5</v>
      </c>
    </row>
    <row r="4283" spans="1:21" x14ac:dyDescent="0.25">
      <c r="A4283" s="18">
        <v>4396</v>
      </c>
      <c r="B4283" s="10" t="s">
        <v>2384</v>
      </c>
      <c r="C4283" s="10" t="s">
        <v>9408</v>
      </c>
      <c r="D4283" s="10" t="s">
        <v>41</v>
      </c>
      <c r="E4283" s="10" t="s">
        <v>16</v>
      </c>
      <c r="F4283" s="16">
        <v>90</v>
      </c>
      <c r="G4283" s="10" t="s">
        <v>9409</v>
      </c>
      <c r="H4283" s="10" t="s">
        <v>7776</v>
      </c>
      <c r="I4283" s="10" t="s">
        <v>291</v>
      </c>
      <c r="J4283" s="11">
        <v>44489</v>
      </c>
      <c r="K4283" s="16">
        <v>32</v>
      </c>
      <c r="L4283" s="10" t="s">
        <v>157</v>
      </c>
      <c r="M4283" s="10">
        <f t="shared" si="265"/>
        <v>2021</v>
      </c>
      <c r="N4283" s="10">
        <f t="shared" si="266"/>
        <v>10</v>
      </c>
      <c r="O4283" s="10" t="str">
        <f>VLOOKUP(L4283,'User input'!$D$6:$E$16,2,FALSE)</f>
        <v>Ultrathing V3</v>
      </c>
      <c r="P4283" s="10">
        <f>VLOOKUP(L4283,'User input'!$D$6:$G$16,3,FALSE)</f>
        <v>3.39</v>
      </c>
      <c r="Q4283" s="10">
        <f>VLOOKUP(L4283,'User input'!$D$6:$G$16,4,FALSE)</f>
        <v>24</v>
      </c>
      <c r="R4283" s="10">
        <f t="shared" si="267"/>
        <v>768</v>
      </c>
      <c r="S4283" s="27">
        <f t="shared" si="264"/>
        <v>2603.52</v>
      </c>
      <c r="T4283" s="27">
        <f>IF(K4283&lt;'User input'!$I$9,'User input'!$J$8,IF(K4283&lt;'User input'!$I$10,'User input'!$J$9,IF(K4283&lt;'User input'!$I$11,'User input'!$J$10,'User input'!$J$11)))*S4283</f>
        <v>78.105599999999995</v>
      </c>
      <c r="U4283" s="27">
        <f>K4283*'User input'!$J$17+'User input'!$J$16</f>
        <v>0.5</v>
      </c>
    </row>
    <row r="4284" spans="1:21" x14ac:dyDescent="0.25">
      <c r="A4284" s="17">
        <v>4397</v>
      </c>
      <c r="B4284" s="6" t="s">
        <v>136</v>
      </c>
      <c r="C4284" s="6" t="s">
        <v>70</v>
      </c>
      <c r="D4284" s="6" t="s">
        <v>28</v>
      </c>
      <c r="E4284" s="6" t="s">
        <v>29</v>
      </c>
      <c r="F4284" s="15">
        <v>30</v>
      </c>
      <c r="G4284" s="6" t="s">
        <v>9409</v>
      </c>
      <c r="H4284" s="6" t="s">
        <v>5666</v>
      </c>
      <c r="I4284" s="6" t="s">
        <v>32</v>
      </c>
      <c r="J4284" s="7">
        <v>44128</v>
      </c>
      <c r="K4284" s="15">
        <v>81</v>
      </c>
      <c r="L4284" s="6" t="s">
        <v>33</v>
      </c>
      <c r="M4284" s="6">
        <f t="shared" si="265"/>
        <v>2020</v>
      </c>
      <c r="N4284" s="6">
        <f t="shared" si="266"/>
        <v>10</v>
      </c>
      <c r="O4284" s="6" t="str">
        <f>VLOOKUP(L4284,'User input'!$D$6:$E$16,2,FALSE)</f>
        <v>Megawidget L</v>
      </c>
      <c r="P4284" s="6">
        <f>VLOOKUP(L4284,'User input'!$D$6:$G$16,3,FALSE)</f>
        <v>1.79</v>
      </c>
      <c r="Q4284" s="6">
        <f>VLOOKUP(L4284,'User input'!$D$6:$G$16,4,FALSE)</f>
        <v>24</v>
      </c>
      <c r="R4284" s="6">
        <f t="shared" si="267"/>
        <v>1944</v>
      </c>
      <c r="S4284" s="26">
        <f t="shared" si="264"/>
        <v>3479.76</v>
      </c>
      <c r="T4284" s="26">
        <f>IF(K4284&lt;'User input'!$I$9,'User input'!$J$8,IF(K4284&lt;'User input'!$I$10,'User input'!$J$9,IF(K4284&lt;'User input'!$I$11,'User input'!$J$10,'User input'!$J$11)))*S4284</f>
        <v>173.98800000000003</v>
      </c>
      <c r="U4284" s="26">
        <f>K4284*'User input'!$J$17+'User input'!$J$16</f>
        <v>0.5</v>
      </c>
    </row>
    <row r="4285" spans="1:21" x14ac:dyDescent="0.25">
      <c r="A4285" s="18">
        <v>4398</v>
      </c>
      <c r="B4285" s="10" t="s">
        <v>9410</v>
      </c>
      <c r="C4285" s="10" t="s">
        <v>1167</v>
      </c>
      <c r="D4285" s="10" t="s">
        <v>15</v>
      </c>
      <c r="E4285" s="10" t="s">
        <v>16</v>
      </c>
      <c r="F4285" s="16">
        <v>60</v>
      </c>
      <c r="G4285" s="10" t="s">
        <v>9411</v>
      </c>
      <c r="H4285" s="10" t="s">
        <v>3190</v>
      </c>
      <c r="I4285" s="10" t="s">
        <v>32</v>
      </c>
      <c r="J4285" s="11">
        <v>43884</v>
      </c>
      <c r="K4285" s="16">
        <v>81</v>
      </c>
      <c r="L4285" s="10" t="s">
        <v>33</v>
      </c>
      <c r="M4285" s="10">
        <f t="shared" si="265"/>
        <v>2020</v>
      </c>
      <c r="N4285" s="10">
        <f t="shared" si="266"/>
        <v>2</v>
      </c>
      <c r="O4285" s="10" t="str">
        <f>VLOOKUP(L4285,'User input'!$D$6:$E$16,2,FALSE)</f>
        <v>Megawidget L</v>
      </c>
      <c r="P4285" s="10">
        <f>VLOOKUP(L4285,'User input'!$D$6:$G$16,3,FALSE)</f>
        <v>1.79</v>
      </c>
      <c r="Q4285" s="10">
        <f>VLOOKUP(L4285,'User input'!$D$6:$G$16,4,FALSE)</f>
        <v>24</v>
      </c>
      <c r="R4285" s="10">
        <f t="shared" si="267"/>
        <v>1944</v>
      </c>
      <c r="S4285" s="27">
        <f t="shared" si="264"/>
        <v>3479.76</v>
      </c>
      <c r="T4285" s="27">
        <f>IF(K4285&lt;'User input'!$I$9,'User input'!$J$8,IF(K4285&lt;'User input'!$I$10,'User input'!$J$9,IF(K4285&lt;'User input'!$I$11,'User input'!$J$10,'User input'!$J$11)))*S4285</f>
        <v>173.98800000000003</v>
      </c>
      <c r="U4285" s="27">
        <f>K4285*'User input'!$J$17+'User input'!$J$16</f>
        <v>0.5</v>
      </c>
    </row>
    <row r="4286" spans="1:21" x14ac:dyDescent="0.25">
      <c r="A4286" s="17">
        <v>4399</v>
      </c>
      <c r="B4286" s="6" t="s">
        <v>9412</v>
      </c>
      <c r="C4286" s="6" t="s">
        <v>2144</v>
      </c>
      <c r="D4286" s="6" t="s">
        <v>15</v>
      </c>
      <c r="E4286" s="6" t="s">
        <v>16</v>
      </c>
      <c r="F4286" s="15">
        <v>30</v>
      </c>
      <c r="G4286" s="6" t="s">
        <v>9411</v>
      </c>
      <c r="H4286" s="6" t="s">
        <v>4856</v>
      </c>
      <c r="I4286" s="6" t="s">
        <v>32</v>
      </c>
      <c r="J4286" s="7">
        <v>43926</v>
      </c>
      <c r="K4286" s="15">
        <v>41</v>
      </c>
      <c r="L4286" s="6" t="s">
        <v>44</v>
      </c>
      <c r="M4286" s="6">
        <f t="shared" si="265"/>
        <v>2020</v>
      </c>
      <c r="N4286" s="6">
        <f t="shared" si="266"/>
        <v>4</v>
      </c>
      <c r="O4286" s="6" t="str">
        <f>VLOOKUP(L4286,'User input'!$D$6:$E$16,2,FALSE)</f>
        <v>Gigastuff</v>
      </c>
      <c r="P4286" s="6">
        <f>VLOOKUP(L4286,'User input'!$D$6:$G$16,3,FALSE)</f>
        <v>1.89</v>
      </c>
      <c r="Q4286" s="6">
        <f>VLOOKUP(L4286,'User input'!$D$6:$G$16,4,FALSE)</f>
        <v>18</v>
      </c>
      <c r="R4286" s="6">
        <f t="shared" si="267"/>
        <v>738</v>
      </c>
      <c r="S4286" s="26">
        <f t="shared" si="264"/>
        <v>1394.82</v>
      </c>
      <c r="T4286" s="26">
        <f>IF(K4286&lt;'User input'!$I$9,'User input'!$J$8,IF(K4286&lt;'User input'!$I$10,'User input'!$J$9,IF(K4286&lt;'User input'!$I$11,'User input'!$J$10,'User input'!$J$11)))*S4286</f>
        <v>41.8446</v>
      </c>
      <c r="U4286" s="26">
        <f>K4286*'User input'!$J$17+'User input'!$J$16</f>
        <v>0.5</v>
      </c>
    </row>
    <row r="4287" spans="1:21" x14ac:dyDescent="0.25">
      <c r="A4287" s="18">
        <v>4400</v>
      </c>
      <c r="B4287" s="10" t="s">
        <v>9413</v>
      </c>
      <c r="C4287" s="10" t="s">
        <v>5918</v>
      </c>
      <c r="D4287" s="10" t="s">
        <v>15</v>
      </c>
      <c r="E4287" s="10" t="s">
        <v>16</v>
      </c>
      <c r="F4287" s="16">
        <v>60</v>
      </c>
      <c r="G4287" s="10" t="s">
        <v>9414</v>
      </c>
      <c r="H4287" s="10" t="s">
        <v>6632</v>
      </c>
      <c r="I4287" s="10" t="s">
        <v>206</v>
      </c>
      <c r="J4287" s="11">
        <v>44488</v>
      </c>
      <c r="K4287" s="16">
        <v>40</v>
      </c>
      <c r="L4287" s="10" t="s">
        <v>52</v>
      </c>
      <c r="M4287" s="10">
        <f t="shared" si="265"/>
        <v>2021</v>
      </c>
      <c r="N4287" s="10">
        <f t="shared" si="266"/>
        <v>10</v>
      </c>
      <c r="O4287" s="10" t="str">
        <f>VLOOKUP(L4287,'User input'!$D$6:$E$16,2,FALSE)</f>
        <v>Megawidget S</v>
      </c>
      <c r="P4287" s="10">
        <f>VLOOKUP(L4287,'User input'!$D$6:$G$16,3,FALSE)</f>
        <v>0.69</v>
      </c>
      <c r="Q4287" s="10">
        <f>VLOOKUP(L4287,'User input'!$D$6:$G$16,4,FALSE)</f>
        <v>24</v>
      </c>
      <c r="R4287" s="10">
        <f t="shared" si="267"/>
        <v>960</v>
      </c>
      <c r="S4287" s="27">
        <f t="shared" si="264"/>
        <v>662.4</v>
      </c>
      <c r="T4287" s="27">
        <f>IF(K4287&lt;'User input'!$I$9,'User input'!$J$8,IF(K4287&lt;'User input'!$I$10,'User input'!$J$9,IF(K4287&lt;'User input'!$I$11,'User input'!$J$10,'User input'!$J$11)))*S4287</f>
        <v>19.872</v>
      </c>
      <c r="U4287" s="27">
        <f>K4287*'User input'!$J$17+'User input'!$J$16</f>
        <v>0.5</v>
      </c>
    </row>
    <row r="4288" spans="1:21" x14ac:dyDescent="0.25">
      <c r="A4288" s="17">
        <v>4401</v>
      </c>
      <c r="B4288" s="6" t="s">
        <v>9415</v>
      </c>
      <c r="C4288" s="6" t="s">
        <v>9416</v>
      </c>
      <c r="D4288" s="6" t="s">
        <v>49</v>
      </c>
      <c r="E4288" s="6" t="s">
        <v>16</v>
      </c>
      <c r="F4288" s="15">
        <v>90</v>
      </c>
      <c r="G4288" s="6" t="s">
        <v>9417</v>
      </c>
      <c r="H4288" s="6" t="s">
        <v>3389</v>
      </c>
      <c r="I4288" s="6" t="s">
        <v>122</v>
      </c>
      <c r="J4288" s="7">
        <v>43945</v>
      </c>
      <c r="K4288" s="15">
        <v>5</v>
      </c>
      <c r="L4288" s="6" t="s">
        <v>157</v>
      </c>
      <c r="M4288" s="6">
        <f t="shared" si="265"/>
        <v>2020</v>
      </c>
      <c r="N4288" s="6">
        <f t="shared" si="266"/>
        <v>4</v>
      </c>
      <c r="O4288" s="6" t="str">
        <f>VLOOKUP(L4288,'User input'!$D$6:$E$16,2,FALSE)</f>
        <v>Ultrathing V3</v>
      </c>
      <c r="P4288" s="6">
        <f>VLOOKUP(L4288,'User input'!$D$6:$G$16,3,FALSE)</f>
        <v>3.39</v>
      </c>
      <c r="Q4288" s="6">
        <f>VLOOKUP(L4288,'User input'!$D$6:$G$16,4,FALSE)</f>
        <v>24</v>
      </c>
      <c r="R4288" s="6">
        <f t="shared" si="267"/>
        <v>120</v>
      </c>
      <c r="S4288" s="26">
        <f t="shared" si="264"/>
        <v>406.8</v>
      </c>
      <c r="T4288" s="26">
        <f>IF(K4288&lt;'User input'!$I$9,'User input'!$J$8,IF(K4288&lt;'User input'!$I$10,'User input'!$J$9,IF(K4288&lt;'User input'!$I$11,'User input'!$J$10,'User input'!$J$11)))*S4288</f>
        <v>0</v>
      </c>
      <c r="U4288" s="26">
        <f>K4288*'User input'!$J$17+'User input'!$J$16</f>
        <v>0.5</v>
      </c>
    </row>
    <row r="4289" spans="1:21" x14ac:dyDescent="0.25">
      <c r="A4289" s="18">
        <v>4402</v>
      </c>
      <c r="B4289" s="10" t="s">
        <v>2877</v>
      </c>
      <c r="C4289" s="10" t="s">
        <v>4610</v>
      </c>
      <c r="D4289" s="10" t="s">
        <v>28</v>
      </c>
      <c r="E4289" s="10" t="s">
        <v>29</v>
      </c>
      <c r="F4289" s="16">
        <v>90</v>
      </c>
      <c r="G4289" s="10" t="s">
        <v>9418</v>
      </c>
      <c r="H4289" s="10" t="s">
        <v>1519</v>
      </c>
      <c r="I4289" s="10" t="s">
        <v>171</v>
      </c>
      <c r="J4289" s="11">
        <v>43762</v>
      </c>
      <c r="K4289" s="16">
        <v>79</v>
      </c>
      <c r="L4289" s="10" t="s">
        <v>157</v>
      </c>
      <c r="M4289" s="10">
        <f t="shared" si="265"/>
        <v>2019</v>
      </c>
      <c r="N4289" s="10">
        <f t="shared" si="266"/>
        <v>10</v>
      </c>
      <c r="O4289" s="10" t="str">
        <f>VLOOKUP(L4289,'User input'!$D$6:$E$16,2,FALSE)</f>
        <v>Ultrathing V3</v>
      </c>
      <c r="P4289" s="10">
        <f>VLOOKUP(L4289,'User input'!$D$6:$G$16,3,FALSE)</f>
        <v>3.39</v>
      </c>
      <c r="Q4289" s="10">
        <f>VLOOKUP(L4289,'User input'!$D$6:$G$16,4,FALSE)</f>
        <v>24</v>
      </c>
      <c r="R4289" s="10">
        <f t="shared" si="267"/>
        <v>1896</v>
      </c>
      <c r="S4289" s="27">
        <f t="shared" si="264"/>
        <v>6427.4400000000005</v>
      </c>
      <c r="T4289" s="27">
        <f>IF(K4289&lt;'User input'!$I$9,'User input'!$J$8,IF(K4289&lt;'User input'!$I$10,'User input'!$J$9,IF(K4289&lt;'User input'!$I$11,'User input'!$J$10,'User input'!$J$11)))*S4289</f>
        <v>321.37200000000007</v>
      </c>
      <c r="U4289" s="27">
        <f>K4289*'User input'!$J$17+'User input'!$J$16</f>
        <v>0.5</v>
      </c>
    </row>
    <row r="4290" spans="1:21" x14ac:dyDescent="0.25">
      <c r="A4290" s="17">
        <v>4403</v>
      </c>
      <c r="B4290" s="6" t="s">
        <v>5144</v>
      </c>
      <c r="C4290" s="6" t="s">
        <v>9419</v>
      </c>
      <c r="D4290" s="6" t="s">
        <v>28</v>
      </c>
      <c r="E4290" s="6" t="s">
        <v>29</v>
      </c>
      <c r="F4290" s="15">
        <v>60</v>
      </c>
      <c r="G4290" s="6" t="s">
        <v>9420</v>
      </c>
      <c r="H4290" s="6" t="s">
        <v>3023</v>
      </c>
      <c r="I4290" s="6" t="s">
        <v>32</v>
      </c>
      <c r="J4290" s="7">
        <v>44152</v>
      </c>
      <c r="K4290" s="15">
        <v>67</v>
      </c>
      <c r="L4290" s="6" t="s">
        <v>99</v>
      </c>
      <c r="M4290" s="6">
        <f t="shared" si="265"/>
        <v>2020</v>
      </c>
      <c r="N4290" s="6">
        <f t="shared" si="266"/>
        <v>11</v>
      </c>
      <c r="O4290" s="6" t="str">
        <f>VLOOKUP(L4290,'User input'!$D$6:$E$16,2,FALSE)</f>
        <v>Superwossname</v>
      </c>
      <c r="P4290" s="6">
        <f>VLOOKUP(L4290,'User input'!$D$6:$G$16,3,FALSE)</f>
        <v>3.49</v>
      </c>
      <c r="Q4290" s="6">
        <f>VLOOKUP(L4290,'User input'!$D$6:$G$16,4,FALSE)</f>
        <v>20</v>
      </c>
      <c r="R4290" s="6">
        <f t="shared" si="267"/>
        <v>1340</v>
      </c>
      <c r="S4290" s="26">
        <f t="shared" si="264"/>
        <v>4676.6000000000004</v>
      </c>
      <c r="T4290" s="26">
        <f>IF(K4290&lt;'User input'!$I$9,'User input'!$J$8,IF(K4290&lt;'User input'!$I$10,'User input'!$J$9,IF(K4290&lt;'User input'!$I$11,'User input'!$J$10,'User input'!$J$11)))*S4290</f>
        <v>233.83000000000004</v>
      </c>
      <c r="U4290" s="26">
        <f>K4290*'User input'!$J$17+'User input'!$J$16</f>
        <v>0.5</v>
      </c>
    </row>
    <row r="4291" spans="1:21" x14ac:dyDescent="0.25">
      <c r="A4291" s="18">
        <v>4404</v>
      </c>
      <c r="B4291" s="10" t="s">
        <v>8380</v>
      </c>
      <c r="C4291" s="10" t="s">
        <v>9421</v>
      </c>
      <c r="D4291" s="10" t="s">
        <v>28</v>
      </c>
      <c r="E4291" s="10" t="s">
        <v>29</v>
      </c>
      <c r="F4291" s="16">
        <v>90</v>
      </c>
      <c r="G4291" s="10" t="s">
        <v>9422</v>
      </c>
      <c r="H4291" s="10" t="s">
        <v>2274</v>
      </c>
      <c r="I4291" s="10" t="s">
        <v>32</v>
      </c>
      <c r="J4291" s="11">
        <v>43533</v>
      </c>
      <c r="K4291" s="16">
        <v>43</v>
      </c>
      <c r="L4291" s="10" t="s">
        <v>62</v>
      </c>
      <c r="M4291" s="10">
        <f t="shared" si="265"/>
        <v>2019</v>
      </c>
      <c r="N4291" s="10">
        <f t="shared" si="266"/>
        <v>3</v>
      </c>
      <c r="O4291" s="10" t="str">
        <f>VLOOKUP(L4291,'User input'!$D$6:$E$16,2,FALSE)</f>
        <v>Ultrathing V4</v>
      </c>
      <c r="P4291" s="10">
        <f>VLOOKUP(L4291,'User input'!$D$6:$G$16,3,FALSE)</f>
        <v>3.99</v>
      </c>
      <c r="Q4291" s="10">
        <f>VLOOKUP(L4291,'User input'!$D$6:$G$16,4,FALSE)</f>
        <v>24</v>
      </c>
      <c r="R4291" s="10">
        <f t="shared" si="267"/>
        <v>1032</v>
      </c>
      <c r="S4291" s="27">
        <f t="shared" si="264"/>
        <v>4117.68</v>
      </c>
      <c r="T4291" s="27">
        <f>IF(K4291&lt;'User input'!$I$9,'User input'!$J$8,IF(K4291&lt;'User input'!$I$10,'User input'!$J$9,IF(K4291&lt;'User input'!$I$11,'User input'!$J$10,'User input'!$J$11)))*S4291</f>
        <v>123.5304</v>
      </c>
      <c r="U4291" s="27">
        <f>K4291*'User input'!$J$17+'User input'!$J$16</f>
        <v>0.5</v>
      </c>
    </row>
    <row r="4292" spans="1:21" x14ac:dyDescent="0.25">
      <c r="A4292" s="18">
        <v>4406</v>
      </c>
      <c r="B4292" s="10" t="s">
        <v>7389</v>
      </c>
      <c r="C4292" s="10" t="s">
        <v>3347</v>
      </c>
      <c r="D4292" s="10" t="s">
        <v>28</v>
      </c>
      <c r="E4292" s="10" t="s">
        <v>29</v>
      </c>
      <c r="F4292" s="16">
        <v>60</v>
      </c>
      <c r="G4292" s="10" t="s">
        <v>9423</v>
      </c>
      <c r="H4292" s="10" t="s">
        <v>2210</v>
      </c>
      <c r="I4292" s="10" t="s">
        <v>1881</v>
      </c>
      <c r="J4292" s="11">
        <v>44356</v>
      </c>
      <c r="K4292" s="16">
        <v>66</v>
      </c>
      <c r="L4292" s="10" t="s">
        <v>33</v>
      </c>
      <c r="M4292" s="10">
        <f t="shared" si="265"/>
        <v>2021</v>
      </c>
      <c r="N4292" s="10">
        <f t="shared" si="266"/>
        <v>6</v>
      </c>
      <c r="O4292" s="10" t="str">
        <f>VLOOKUP(L4292,'User input'!$D$6:$E$16,2,FALSE)</f>
        <v>Megawidget L</v>
      </c>
      <c r="P4292" s="10">
        <f>VLOOKUP(L4292,'User input'!$D$6:$G$16,3,FALSE)</f>
        <v>1.79</v>
      </c>
      <c r="Q4292" s="10">
        <f>VLOOKUP(L4292,'User input'!$D$6:$G$16,4,FALSE)</f>
        <v>24</v>
      </c>
      <c r="R4292" s="10">
        <f t="shared" si="267"/>
        <v>1584</v>
      </c>
      <c r="S4292" s="27">
        <f t="shared" si="264"/>
        <v>2835.36</v>
      </c>
      <c r="T4292" s="27">
        <f>IF(K4292&lt;'User input'!$I$9,'User input'!$J$8,IF(K4292&lt;'User input'!$I$10,'User input'!$J$9,IF(K4292&lt;'User input'!$I$11,'User input'!$J$10,'User input'!$J$11)))*S4292</f>
        <v>141.768</v>
      </c>
      <c r="U4292" s="27">
        <f>K4292*'User input'!$J$17+'User input'!$J$16</f>
        <v>0.5</v>
      </c>
    </row>
    <row r="4293" spans="1:21" x14ac:dyDescent="0.25">
      <c r="A4293" s="17">
        <v>4407</v>
      </c>
      <c r="B4293" s="6" t="s">
        <v>4154</v>
      </c>
      <c r="C4293" s="6" t="s">
        <v>3879</v>
      </c>
      <c r="D4293" s="6" t="s">
        <v>28</v>
      </c>
      <c r="E4293" s="6" t="s">
        <v>29</v>
      </c>
      <c r="F4293" s="15">
        <v>30</v>
      </c>
      <c r="G4293" s="6" t="s">
        <v>9424</v>
      </c>
      <c r="H4293" s="6" t="s">
        <v>9184</v>
      </c>
      <c r="I4293" s="6" t="s">
        <v>32</v>
      </c>
      <c r="J4293" s="7">
        <v>44208</v>
      </c>
      <c r="K4293" s="15">
        <v>6</v>
      </c>
      <c r="L4293" s="6" t="s">
        <v>20</v>
      </c>
      <c r="M4293" s="6">
        <f t="shared" si="265"/>
        <v>2021</v>
      </c>
      <c r="N4293" s="6">
        <f t="shared" si="266"/>
        <v>1</v>
      </c>
      <c r="O4293" s="6" t="str">
        <f>VLOOKUP(L4293,'User input'!$D$6:$E$16,2,FALSE)</f>
        <v>Hyperwotsit</v>
      </c>
      <c r="P4293" s="6">
        <f>VLOOKUP(L4293,'User input'!$D$6:$G$16,3,FALSE)</f>
        <v>2.0099999999999998</v>
      </c>
      <c r="Q4293" s="6">
        <f>VLOOKUP(L4293,'User input'!$D$6:$G$16,4,FALSE)</f>
        <v>20</v>
      </c>
      <c r="R4293" s="6">
        <f t="shared" si="267"/>
        <v>120</v>
      </c>
      <c r="S4293" s="26">
        <f t="shared" ref="S4293:S4356" si="268">R4293*P4293</f>
        <v>241.2</v>
      </c>
      <c r="T4293" s="26">
        <f>IF(K4293&lt;'User input'!$I$9,'User input'!$J$8,IF(K4293&lt;'User input'!$I$10,'User input'!$J$9,IF(K4293&lt;'User input'!$I$11,'User input'!$J$10,'User input'!$J$11)))*S4293</f>
        <v>0</v>
      </c>
      <c r="U4293" s="26">
        <f>K4293*'User input'!$J$17+'User input'!$J$16</f>
        <v>0.5</v>
      </c>
    </row>
    <row r="4294" spans="1:21" x14ac:dyDescent="0.25">
      <c r="A4294" s="18">
        <v>4408</v>
      </c>
      <c r="B4294" s="10" t="s">
        <v>5743</v>
      </c>
      <c r="C4294" s="10" t="s">
        <v>5019</v>
      </c>
      <c r="D4294" s="10" t="s">
        <v>28</v>
      </c>
      <c r="E4294" s="10" t="s">
        <v>29</v>
      </c>
      <c r="F4294" s="16">
        <v>90</v>
      </c>
      <c r="G4294" s="10" t="s">
        <v>9425</v>
      </c>
      <c r="H4294" s="10" t="s">
        <v>7624</v>
      </c>
      <c r="I4294" s="10" t="s">
        <v>32</v>
      </c>
      <c r="J4294" s="11">
        <v>44047</v>
      </c>
      <c r="K4294" s="16">
        <v>39</v>
      </c>
      <c r="L4294" s="10" t="s">
        <v>68</v>
      </c>
      <c r="M4294" s="10">
        <f t="shared" ref="M4294:M4357" si="269">YEAR(J4294)</f>
        <v>2020</v>
      </c>
      <c r="N4294" s="10">
        <f t="shared" ref="N4294:N4357" si="270">MONTH(J4294)</f>
        <v>8</v>
      </c>
      <c r="O4294" s="10" t="str">
        <f>VLOOKUP(L4294,'User input'!$D$6:$E$16,2,FALSE)</f>
        <v>Megawidget M</v>
      </c>
      <c r="P4294" s="10">
        <f>VLOOKUP(L4294,'User input'!$D$6:$G$16,3,FALSE)</f>
        <v>1.29</v>
      </c>
      <c r="Q4294" s="10">
        <f>VLOOKUP(L4294,'User input'!$D$6:$G$16,4,FALSE)</f>
        <v>24</v>
      </c>
      <c r="R4294" s="10">
        <f t="shared" ref="R4294:R4357" si="271">K4294*Q4294</f>
        <v>936</v>
      </c>
      <c r="S4294" s="27">
        <f t="shared" si="268"/>
        <v>1207.44</v>
      </c>
      <c r="T4294" s="27">
        <f>IF(K4294&lt;'User input'!$I$9,'User input'!$J$8,IF(K4294&lt;'User input'!$I$10,'User input'!$J$9,IF(K4294&lt;'User input'!$I$11,'User input'!$J$10,'User input'!$J$11)))*S4294</f>
        <v>36.223199999999999</v>
      </c>
      <c r="U4294" s="27">
        <f>K4294*'User input'!$J$17+'User input'!$J$16</f>
        <v>0.5</v>
      </c>
    </row>
    <row r="4295" spans="1:21" x14ac:dyDescent="0.25">
      <c r="A4295" s="17">
        <v>4409</v>
      </c>
      <c r="B4295" s="6" t="s">
        <v>637</v>
      </c>
      <c r="C4295" s="6" t="s">
        <v>4423</v>
      </c>
      <c r="D4295" s="6" t="s">
        <v>28</v>
      </c>
      <c r="E4295" s="6" t="s">
        <v>29</v>
      </c>
      <c r="F4295" s="15">
        <v>60</v>
      </c>
      <c r="G4295" s="6" t="s">
        <v>9426</v>
      </c>
      <c r="H4295" s="6" t="s">
        <v>323</v>
      </c>
      <c r="I4295" s="6" t="s">
        <v>25</v>
      </c>
      <c r="J4295" s="7">
        <v>44495</v>
      </c>
      <c r="K4295" s="15">
        <v>73</v>
      </c>
      <c r="L4295" s="6" t="s">
        <v>78</v>
      </c>
      <c r="M4295" s="6">
        <f t="shared" si="269"/>
        <v>2021</v>
      </c>
      <c r="N4295" s="6">
        <f t="shared" si="270"/>
        <v>10</v>
      </c>
      <c r="O4295" s="6" t="str">
        <f>VLOOKUP(L4295,'User input'!$D$6:$E$16,2,FALSE)</f>
        <v>Ultrathing V2</v>
      </c>
      <c r="P4295" s="6">
        <f>VLOOKUP(L4295,'User input'!$D$6:$G$16,3,FALSE)</f>
        <v>2.95</v>
      </c>
      <c r="Q4295" s="6">
        <f>VLOOKUP(L4295,'User input'!$D$6:$G$16,4,FALSE)</f>
        <v>20</v>
      </c>
      <c r="R4295" s="6">
        <f t="shared" si="271"/>
        <v>1460</v>
      </c>
      <c r="S4295" s="26">
        <f t="shared" si="268"/>
        <v>4307</v>
      </c>
      <c r="T4295" s="26">
        <f>IF(K4295&lt;'User input'!$I$9,'User input'!$J$8,IF(K4295&lt;'User input'!$I$10,'User input'!$J$9,IF(K4295&lt;'User input'!$I$11,'User input'!$J$10,'User input'!$J$11)))*S4295</f>
        <v>215.35000000000002</v>
      </c>
      <c r="U4295" s="26">
        <f>K4295*'User input'!$J$17+'User input'!$J$16</f>
        <v>0.5</v>
      </c>
    </row>
    <row r="4296" spans="1:21" x14ac:dyDescent="0.25">
      <c r="A4296" s="18">
        <v>4410</v>
      </c>
      <c r="B4296" s="10" t="s">
        <v>8542</v>
      </c>
      <c r="C4296" s="10" t="s">
        <v>6955</v>
      </c>
      <c r="D4296" s="10" t="s">
        <v>15</v>
      </c>
      <c r="E4296" s="10" t="s">
        <v>16</v>
      </c>
      <c r="F4296" s="16">
        <v>90</v>
      </c>
      <c r="G4296" s="10" t="s">
        <v>9427</v>
      </c>
      <c r="H4296" s="10" t="s">
        <v>2743</v>
      </c>
      <c r="I4296" s="10" t="s">
        <v>122</v>
      </c>
      <c r="J4296" s="11">
        <v>44263</v>
      </c>
      <c r="K4296" s="16">
        <v>22</v>
      </c>
      <c r="L4296" s="10" t="s">
        <v>68</v>
      </c>
      <c r="M4296" s="10">
        <f t="shared" si="269"/>
        <v>2021</v>
      </c>
      <c r="N4296" s="10">
        <f t="shared" si="270"/>
        <v>3</v>
      </c>
      <c r="O4296" s="10" t="str">
        <f>VLOOKUP(L4296,'User input'!$D$6:$E$16,2,FALSE)</f>
        <v>Megawidget M</v>
      </c>
      <c r="P4296" s="10">
        <f>VLOOKUP(L4296,'User input'!$D$6:$G$16,3,FALSE)</f>
        <v>1.29</v>
      </c>
      <c r="Q4296" s="10">
        <f>VLOOKUP(L4296,'User input'!$D$6:$G$16,4,FALSE)</f>
        <v>24</v>
      </c>
      <c r="R4296" s="10">
        <f t="shared" si="271"/>
        <v>528</v>
      </c>
      <c r="S4296" s="27">
        <f t="shared" si="268"/>
        <v>681.12</v>
      </c>
      <c r="T4296" s="27">
        <f>IF(K4296&lt;'User input'!$I$9,'User input'!$J$8,IF(K4296&lt;'User input'!$I$10,'User input'!$J$9,IF(K4296&lt;'User input'!$I$11,'User input'!$J$10,'User input'!$J$11)))*S4296</f>
        <v>20.433599999999998</v>
      </c>
      <c r="U4296" s="27">
        <f>K4296*'User input'!$J$17+'User input'!$J$16</f>
        <v>0.5</v>
      </c>
    </row>
    <row r="4297" spans="1:21" x14ac:dyDescent="0.25">
      <c r="A4297" s="17">
        <v>4411</v>
      </c>
      <c r="B4297" s="6" t="s">
        <v>4347</v>
      </c>
      <c r="C4297" s="6" t="s">
        <v>9428</v>
      </c>
      <c r="D4297" s="6" t="s">
        <v>28</v>
      </c>
      <c r="E4297" s="6" t="s">
        <v>29</v>
      </c>
      <c r="F4297" s="15">
        <v>90</v>
      </c>
      <c r="G4297" s="6" t="s">
        <v>9427</v>
      </c>
      <c r="H4297" s="6" t="s">
        <v>5148</v>
      </c>
      <c r="I4297" s="6" t="s">
        <v>32</v>
      </c>
      <c r="J4297" s="7">
        <v>44275</v>
      </c>
      <c r="K4297" s="15">
        <v>30</v>
      </c>
      <c r="L4297" s="6" t="s">
        <v>20</v>
      </c>
      <c r="M4297" s="6">
        <f t="shared" si="269"/>
        <v>2021</v>
      </c>
      <c r="N4297" s="6">
        <f t="shared" si="270"/>
        <v>3</v>
      </c>
      <c r="O4297" s="6" t="str">
        <f>VLOOKUP(L4297,'User input'!$D$6:$E$16,2,FALSE)</f>
        <v>Hyperwotsit</v>
      </c>
      <c r="P4297" s="6">
        <f>VLOOKUP(L4297,'User input'!$D$6:$G$16,3,FALSE)</f>
        <v>2.0099999999999998</v>
      </c>
      <c r="Q4297" s="6">
        <f>VLOOKUP(L4297,'User input'!$D$6:$G$16,4,FALSE)</f>
        <v>20</v>
      </c>
      <c r="R4297" s="6">
        <f t="shared" si="271"/>
        <v>600</v>
      </c>
      <c r="S4297" s="26">
        <f t="shared" si="268"/>
        <v>1205.9999999999998</v>
      </c>
      <c r="T4297" s="26">
        <f>IF(K4297&lt;'User input'!$I$9,'User input'!$J$8,IF(K4297&lt;'User input'!$I$10,'User input'!$J$9,IF(K4297&lt;'User input'!$I$11,'User input'!$J$10,'User input'!$J$11)))*S4297</f>
        <v>36.179999999999993</v>
      </c>
      <c r="U4297" s="26">
        <f>K4297*'User input'!$J$17+'User input'!$J$16</f>
        <v>0.5</v>
      </c>
    </row>
    <row r="4298" spans="1:21" x14ac:dyDescent="0.25">
      <c r="A4298" s="18">
        <v>4412</v>
      </c>
      <c r="B4298" s="10" t="s">
        <v>701</v>
      </c>
      <c r="C4298" s="10" t="s">
        <v>6423</v>
      </c>
      <c r="D4298" s="10" t="s">
        <v>28</v>
      </c>
      <c r="E4298" s="10" t="s">
        <v>29</v>
      </c>
      <c r="F4298" s="16">
        <v>90</v>
      </c>
      <c r="G4298" s="10" t="s">
        <v>9429</v>
      </c>
      <c r="H4298" s="10" t="s">
        <v>2315</v>
      </c>
      <c r="I4298" s="10" t="s">
        <v>171</v>
      </c>
      <c r="J4298" s="11">
        <v>43896</v>
      </c>
      <c r="K4298" s="16">
        <v>56</v>
      </c>
      <c r="L4298" s="10" t="s">
        <v>68</v>
      </c>
      <c r="M4298" s="10">
        <f t="shared" si="269"/>
        <v>2020</v>
      </c>
      <c r="N4298" s="10">
        <f t="shared" si="270"/>
        <v>3</v>
      </c>
      <c r="O4298" s="10" t="str">
        <f>VLOOKUP(L4298,'User input'!$D$6:$E$16,2,FALSE)</f>
        <v>Megawidget M</v>
      </c>
      <c r="P4298" s="10">
        <f>VLOOKUP(L4298,'User input'!$D$6:$G$16,3,FALSE)</f>
        <v>1.29</v>
      </c>
      <c r="Q4298" s="10">
        <f>VLOOKUP(L4298,'User input'!$D$6:$G$16,4,FALSE)</f>
        <v>24</v>
      </c>
      <c r="R4298" s="10">
        <f t="shared" si="271"/>
        <v>1344</v>
      </c>
      <c r="S4298" s="27">
        <f t="shared" si="268"/>
        <v>1733.76</v>
      </c>
      <c r="T4298" s="27">
        <f>IF(K4298&lt;'User input'!$I$9,'User input'!$J$8,IF(K4298&lt;'User input'!$I$10,'User input'!$J$9,IF(K4298&lt;'User input'!$I$11,'User input'!$J$10,'User input'!$J$11)))*S4298</f>
        <v>86.688000000000002</v>
      </c>
      <c r="U4298" s="27">
        <f>K4298*'User input'!$J$17+'User input'!$J$16</f>
        <v>0.5</v>
      </c>
    </row>
    <row r="4299" spans="1:21" x14ac:dyDescent="0.25">
      <c r="A4299" s="17">
        <v>4413</v>
      </c>
      <c r="B4299" s="6" t="s">
        <v>492</v>
      </c>
      <c r="C4299" s="6" t="s">
        <v>2981</v>
      </c>
      <c r="D4299" s="6" t="s">
        <v>28</v>
      </c>
      <c r="E4299" s="6" t="s">
        <v>29</v>
      </c>
      <c r="F4299" s="15">
        <v>30</v>
      </c>
      <c r="G4299" s="6" t="s">
        <v>9430</v>
      </c>
      <c r="H4299" s="6" t="s">
        <v>5698</v>
      </c>
      <c r="I4299" s="6" t="s">
        <v>291</v>
      </c>
      <c r="J4299" s="7">
        <v>43749</v>
      </c>
      <c r="K4299" s="15">
        <v>80</v>
      </c>
      <c r="L4299" s="6" t="s">
        <v>62</v>
      </c>
      <c r="M4299" s="6">
        <f t="shared" si="269"/>
        <v>2019</v>
      </c>
      <c r="N4299" s="6">
        <f t="shared" si="270"/>
        <v>10</v>
      </c>
      <c r="O4299" s="6" t="str">
        <f>VLOOKUP(L4299,'User input'!$D$6:$E$16,2,FALSE)</f>
        <v>Ultrathing V4</v>
      </c>
      <c r="P4299" s="6">
        <f>VLOOKUP(L4299,'User input'!$D$6:$G$16,3,FALSE)</f>
        <v>3.99</v>
      </c>
      <c r="Q4299" s="6">
        <f>VLOOKUP(L4299,'User input'!$D$6:$G$16,4,FALSE)</f>
        <v>24</v>
      </c>
      <c r="R4299" s="6">
        <f t="shared" si="271"/>
        <v>1920</v>
      </c>
      <c r="S4299" s="26">
        <f t="shared" si="268"/>
        <v>7660.8</v>
      </c>
      <c r="T4299" s="26">
        <f>IF(K4299&lt;'User input'!$I$9,'User input'!$J$8,IF(K4299&lt;'User input'!$I$10,'User input'!$J$9,IF(K4299&lt;'User input'!$I$11,'User input'!$J$10,'User input'!$J$11)))*S4299</f>
        <v>383.04</v>
      </c>
      <c r="U4299" s="26">
        <f>K4299*'User input'!$J$17+'User input'!$J$16</f>
        <v>0.5</v>
      </c>
    </row>
    <row r="4300" spans="1:21" x14ac:dyDescent="0.25">
      <c r="A4300" s="18">
        <v>4414</v>
      </c>
      <c r="B4300" s="10" t="s">
        <v>4051</v>
      </c>
      <c r="C4300" s="10" t="s">
        <v>4980</v>
      </c>
      <c r="D4300" s="10" t="s">
        <v>49</v>
      </c>
      <c r="E4300" s="10" t="s">
        <v>16</v>
      </c>
      <c r="F4300" s="16">
        <v>30</v>
      </c>
      <c r="G4300" s="10" t="s">
        <v>9431</v>
      </c>
      <c r="H4300" s="10" t="s">
        <v>1937</v>
      </c>
      <c r="I4300" s="10" t="s">
        <v>32</v>
      </c>
      <c r="J4300" s="11">
        <v>43701</v>
      </c>
      <c r="K4300" s="16">
        <v>18</v>
      </c>
      <c r="L4300" s="10" t="s">
        <v>39</v>
      </c>
      <c r="M4300" s="10">
        <f t="shared" si="269"/>
        <v>2019</v>
      </c>
      <c r="N4300" s="10">
        <f t="shared" si="270"/>
        <v>8</v>
      </c>
      <c r="O4300" s="10" t="str">
        <f>VLOOKUP(L4300,'User input'!$D$6:$E$16,2,FALSE)</f>
        <v>Ultrathing V1</v>
      </c>
      <c r="P4300" s="10">
        <f>VLOOKUP(L4300,'User input'!$D$6:$G$16,3,FALSE)</f>
        <v>1.79</v>
      </c>
      <c r="Q4300" s="10">
        <f>VLOOKUP(L4300,'User input'!$D$6:$G$16,4,FALSE)</f>
        <v>17</v>
      </c>
      <c r="R4300" s="10">
        <f t="shared" si="271"/>
        <v>306</v>
      </c>
      <c r="S4300" s="27">
        <f t="shared" si="268"/>
        <v>547.74</v>
      </c>
      <c r="T4300" s="27">
        <f>IF(K4300&lt;'User input'!$I$9,'User input'!$J$8,IF(K4300&lt;'User input'!$I$10,'User input'!$J$9,IF(K4300&lt;'User input'!$I$11,'User input'!$J$10,'User input'!$J$11)))*S4300</f>
        <v>0</v>
      </c>
      <c r="U4300" s="27">
        <f>K4300*'User input'!$J$17+'User input'!$J$16</f>
        <v>0.5</v>
      </c>
    </row>
    <row r="4301" spans="1:21" x14ac:dyDescent="0.25">
      <c r="A4301" s="18">
        <v>4416</v>
      </c>
      <c r="B4301" s="10" t="s">
        <v>9432</v>
      </c>
      <c r="C4301" s="10" t="s">
        <v>2357</v>
      </c>
      <c r="D4301" s="10" t="s">
        <v>49</v>
      </c>
      <c r="E4301" s="10" t="s">
        <v>16</v>
      </c>
      <c r="F4301" s="16">
        <v>60</v>
      </c>
      <c r="G4301" s="10" t="s">
        <v>9433</v>
      </c>
      <c r="H4301" s="10" t="s">
        <v>1969</v>
      </c>
      <c r="I4301" s="10" t="s">
        <v>122</v>
      </c>
      <c r="J4301" s="11">
        <v>44317</v>
      </c>
      <c r="K4301" s="16">
        <v>58</v>
      </c>
      <c r="L4301" s="10" t="s">
        <v>78</v>
      </c>
      <c r="M4301" s="10">
        <f t="shared" si="269"/>
        <v>2021</v>
      </c>
      <c r="N4301" s="10">
        <f t="shared" si="270"/>
        <v>5</v>
      </c>
      <c r="O4301" s="10" t="str">
        <f>VLOOKUP(L4301,'User input'!$D$6:$E$16,2,FALSE)</f>
        <v>Ultrathing V2</v>
      </c>
      <c r="P4301" s="10">
        <f>VLOOKUP(L4301,'User input'!$D$6:$G$16,3,FALSE)</f>
        <v>2.95</v>
      </c>
      <c r="Q4301" s="10">
        <f>VLOOKUP(L4301,'User input'!$D$6:$G$16,4,FALSE)</f>
        <v>20</v>
      </c>
      <c r="R4301" s="10">
        <f t="shared" si="271"/>
        <v>1160</v>
      </c>
      <c r="S4301" s="27">
        <f t="shared" si="268"/>
        <v>3422</v>
      </c>
      <c r="T4301" s="27">
        <f>IF(K4301&lt;'User input'!$I$9,'User input'!$J$8,IF(K4301&lt;'User input'!$I$10,'User input'!$J$9,IF(K4301&lt;'User input'!$I$11,'User input'!$J$10,'User input'!$J$11)))*S4301</f>
        <v>171.10000000000002</v>
      </c>
      <c r="U4301" s="27">
        <f>K4301*'User input'!$J$17+'User input'!$J$16</f>
        <v>0.5</v>
      </c>
    </row>
    <row r="4302" spans="1:21" x14ac:dyDescent="0.25">
      <c r="A4302" s="17">
        <v>4417</v>
      </c>
      <c r="B4302" s="6" t="s">
        <v>849</v>
      </c>
      <c r="C4302" s="6" t="s">
        <v>9434</v>
      </c>
      <c r="D4302" s="6" t="s">
        <v>15</v>
      </c>
      <c r="E4302" s="6" t="s">
        <v>16</v>
      </c>
      <c r="F4302" s="15">
        <v>60</v>
      </c>
      <c r="G4302" s="6" t="s">
        <v>9435</v>
      </c>
      <c r="H4302" s="6" t="s">
        <v>5430</v>
      </c>
      <c r="I4302" s="6" t="s">
        <v>32</v>
      </c>
      <c r="J4302" s="7">
        <v>43706</v>
      </c>
      <c r="K4302" s="15">
        <v>54</v>
      </c>
      <c r="L4302" s="6" t="s">
        <v>99</v>
      </c>
      <c r="M4302" s="6">
        <f t="shared" si="269"/>
        <v>2019</v>
      </c>
      <c r="N4302" s="6">
        <f t="shared" si="270"/>
        <v>8</v>
      </c>
      <c r="O4302" s="6" t="str">
        <f>VLOOKUP(L4302,'User input'!$D$6:$E$16,2,FALSE)</f>
        <v>Superwossname</v>
      </c>
      <c r="P4302" s="6">
        <f>VLOOKUP(L4302,'User input'!$D$6:$G$16,3,FALSE)</f>
        <v>3.49</v>
      </c>
      <c r="Q4302" s="6">
        <f>VLOOKUP(L4302,'User input'!$D$6:$G$16,4,FALSE)</f>
        <v>20</v>
      </c>
      <c r="R4302" s="6">
        <f t="shared" si="271"/>
        <v>1080</v>
      </c>
      <c r="S4302" s="26">
        <f t="shared" si="268"/>
        <v>3769.2000000000003</v>
      </c>
      <c r="T4302" s="26">
        <f>IF(K4302&lt;'User input'!$I$9,'User input'!$J$8,IF(K4302&lt;'User input'!$I$10,'User input'!$J$9,IF(K4302&lt;'User input'!$I$11,'User input'!$J$10,'User input'!$J$11)))*S4302</f>
        <v>188.46000000000004</v>
      </c>
      <c r="U4302" s="26">
        <f>K4302*'User input'!$J$17+'User input'!$J$16</f>
        <v>0.5</v>
      </c>
    </row>
    <row r="4303" spans="1:21" x14ac:dyDescent="0.25">
      <c r="A4303" s="18">
        <v>4418</v>
      </c>
      <c r="B4303" s="10" t="s">
        <v>7168</v>
      </c>
      <c r="C4303" s="10" t="s">
        <v>1199</v>
      </c>
      <c r="D4303" s="10" t="s">
        <v>28</v>
      </c>
      <c r="E4303" s="10" t="s">
        <v>29</v>
      </c>
      <c r="F4303" s="16">
        <v>60</v>
      </c>
      <c r="G4303" s="10" t="s">
        <v>9436</v>
      </c>
      <c r="H4303" s="10" t="s">
        <v>9437</v>
      </c>
      <c r="I4303" s="10" t="s">
        <v>32</v>
      </c>
      <c r="J4303" s="11">
        <v>44058</v>
      </c>
      <c r="K4303" s="16">
        <v>78</v>
      </c>
      <c r="L4303" s="10" t="s">
        <v>62</v>
      </c>
      <c r="M4303" s="10">
        <f t="shared" si="269"/>
        <v>2020</v>
      </c>
      <c r="N4303" s="10">
        <f t="shared" si="270"/>
        <v>8</v>
      </c>
      <c r="O4303" s="10" t="str">
        <f>VLOOKUP(L4303,'User input'!$D$6:$E$16,2,FALSE)</f>
        <v>Ultrathing V4</v>
      </c>
      <c r="P4303" s="10">
        <f>VLOOKUP(L4303,'User input'!$D$6:$G$16,3,FALSE)</f>
        <v>3.99</v>
      </c>
      <c r="Q4303" s="10">
        <f>VLOOKUP(L4303,'User input'!$D$6:$G$16,4,FALSE)</f>
        <v>24</v>
      </c>
      <c r="R4303" s="10">
        <f t="shared" si="271"/>
        <v>1872</v>
      </c>
      <c r="S4303" s="27">
        <f t="shared" si="268"/>
        <v>7469.2800000000007</v>
      </c>
      <c r="T4303" s="27">
        <f>IF(K4303&lt;'User input'!$I$9,'User input'!$J$8,IF(K4303&lt;'User input'!$I$10,'User input'!$J$9,IF(K4303&lt;'User input'!$I$11,'User input'!$J$10,'User input'!$J$11)))*S4303</f>
        <v>373.46400000000006</v>
      </c>
      <c r="U4303" s="27">
        <f>K4303*'User input'!$J$17+'User input'!$J$16</f>
        <v>0.5</v>
      </c>
    </row>
    <row r="4304" spans="1:21" x14ac:dyDescent="0.25">
      <c r="A4304" s="17">
        <v>4419</v>
      </c>
      <c r="B4304" s="6" t="s">
        <v>3730</v>
      </c>
      <c r="C4304" s="6" t="s">
        <v>1559</v>
      </c>
      <c r="D4304" s="6" t="s">
        <v>28</v>
      </c>
      <c r="E4304" s="6" t="s">
        <v>29</v>
      </c>
      <c r="F4304" s="15">
        <v>90</v>
      </c>
      <c r="G4304" s="6" t="s">
        <v>9438</v>
      </c>
      <c r="H4304" s="6" t="s">
        <v>1568</v>
      </c>
      <c r="I4304" s="6" t="s">
        <v>1569</v>
      </c>
      <c r="J4304" s="7">
        <v>44456</v>
      </c>
      <c r="K4304" s="15">
        <v>21</v>
      </c>
      <c r="L4304" s="6" t="s">
        <v>33</v>
      </c>
      <c r="M4304" s="6">
        <f t="shared" si="269"/>
        <v>2021</v>
      </c>
      <c r="N4304" s="6">
        <f t="shared" si="270"/>
        <v>9</v>
      </c>
      <c r="O4304" s="6" t="str">
        <f>VLOOKUP(L4304,'User input'!$D$6:$E$16,2,FALSE)</f>
        <v>Megawidget L</v>
      </c>
      <c r="P4304" s="6">
        <f>VLOOKUP(L4304,'User input'!$D$6:$G$16,3,FALSE)</f>
        <v>1.79</v>
      </c>
      <c r="Q4304" s="6">
        <f>VLOOKUP(L4304,'User input'!$D$6:$G$16,4,FALSE)</f>
        <v>24</v>
      </c>
      <c r="R4304" s="6">
        <f t="shared" si="271"/>
        <v>504</v>
      </c>
      <c r="S4304" s="26">
        <f t="shared" si="268"/>
        <v>902.16</v>
      </c>
      <c r="T4304" s="26">
        <f>IF(K4304&lt;'User input'!$I$9,'User input'!$J$8,IF(K4304&lt;'User input'!$I$10,'User input'!$J$9,IF(K4304&lt;'User input'!$I$11,'User input'!$J$10,'User input'!$J$11)))*S4304</f>
        <v>27.064799999999998</v>
      </c>
      <c r="U4304" s="26">
        <f>K4304*'User input'!$J$17+'User input'!$J$16</f>
        <v>0.5</v>
      </c>
    </row>
    <row r="4305" spans="1:21" x14ac:dyDescent="0.25">
      <c r="A4305" s="18">
        <v>4420</v>
      </c>
      <c r="B4305" s="10" t="s">
        <v>53</v>
      </c>
      <c r="C4305" s="10" t="s">
        <v>6333</v>
      </c>
      <c r="D4305" s="10" t="s">
        <v>28</v>
      </c>
      <c r="E4305" s="10" t="s">
        <v>29</v>
      </c>
      <c r="F4305" s="16">
        <v>90</v>
      </c>
      <c r="G4305" s="10" t="s">
        <v>9439</v>
      </c>
      <c r="H4305" s="10" t="s">
        <v>6519</v>
      </c>
      <c r="I4305" s="10" t="s">
        <v>2533</v>
      </c>
      <c r="J4305" s="11">
        <v>44031</v>
      </c>
      <c r="K4305" s="16">
        <v>60</v>
      </c>
      <c r="L4305" s="10" t="s">
        <v>62</v>
      </c>
      <c r="M4305" s="10">
        <f t="shared" si="269"/>
        <v>2020</v>
      </c>
      <c r="N4305" s="10">
        <f t="shared" si="270"/>
        <v>7</v>
      </c>
      <c r="O4305" s="10" t="str">
        <f>VLOOKUP(L4305,'User input'!$D$6:$E$16,2,FALSE)</f>
        <v>Ultrathing V4</v>
      </c>
      <c r="P4305" s="10">
        <f>VLOOKUP(L4305,'User input'!$D$6:$G$16,3,FALSE)</f>
        <v>3.99</v>
      </c>
      <c r="Q4305" s="10">
        <f>VLOOKUP(L4305,'User input'!$D$6:$G$16,4,FALSE)</f>
        <v>24</v>
      </c>
      <c r="R4305" s="10">
        <f t="shared" si="271"/>
        <v>1440</v>
      </c>
      <c r="S4305" s="27">
        <f t="shared" si="268"/>
        <v>5745.6</v>
      </c>
      <c r="T4305" s="27">
        <f>IF(K4305&lt;'User input'!$I$9,'User input'!$J$8,IF(K4305&lt;'User input'!$I$10,'User input'!$J$9,IF(K4305&lt;'User input'!$I$11,'User input'!$J$10,'User input'!$J$11)))*S4305</f>
        <v>287.28000000000003</v>
      </c>
      <c r="U4305" s="27">
        <f>K4305*'User input'!$J$17+'User input'!$J$16</f>
        <v>0.5</v>
      </c>
    </row>
    <row r="4306" spans="1:21" x14ac:dyDescent="0.25">
      <c r="A4306" s="17">
        <v>4421</v>
      </c>
      <c r="B4306" s="6" t="s">
        <v>9369</v>
      </c>
      <c r="C4306" s="6" t="s">
        <v>8533</v>
      </c>
      <c r="D4306" s="6" t="s">
        <v>49</v>
      </c>
      <c r="E4306" s="6" t="s">
        <v>16</v>
      </c>
      <c r="F4306" s="15">
        <v>30</v>
      </c>
      <c r="G4306" s="6" t="s">
        <v>9439</v>
      </c>
      <c r="H4306" s="6" t="s">
        <v>4393</v>
      </c>
      <c r="I4306" s="6" t="s">
        <v>291</v>
      </c>
      <c r="J4306" s="7">
        <v>43894</v>
      </c>
      <c r="K4306" s="15">
        <v>77</v>
      </c>
      <c r="L4306" s="6" t="s">
        <v>39</v>
      </c>
      <c r="M4306" s="6">
        <f t="shared" si="269"/>
        <v>2020</v>
      </c>
      <c r="N4306" s="6">
        <f t="shared" si="270"/>
        <v>3</v>
      </c>
      <c r="O4306" s="6" t="str">
        <f>VLOOKUP(L4306,'User input'!$D$6:$E$16,2,FALSE)</f>
        <v>Ultrathing V1</v>
      </c>
      <c r="P4306" s="6">
        <f>VLOOKUP(L4306,'User input'!$D$6:$G$16,3,FALSE)</f>
        <v>1.79</v>
      </c>
      <c r="Q4306" s="6">
        <f>VLOOKUP(L4306,'User input'!$D$6:$G$16,4,FALSE)</f>
        <v>17</v>
      </c>
      <c r="R4306" s="6">
        <f t="shared" si="271"/>
        <v>1309</v>
      </c>
      <c r="S4306" s="26">
        <f t="shared" si="268"/>
        <v>2343.11</v>
      </c>
      <c r="T4306" s="26">
        <f>IF(K4306&lt;'User input'!$I$9,'User input'!$J$8,IF(K4306&lt;'User input'!$I$10,'User input'!$J$9,IF(K4306&lt;'User input'!$I$11,'User input'!$J$10,'User input'!$J$11)))*S4306</f>
        <v>117.15550000000002</v>
      </c>
      <c r="U4306" s="26">
        <f>K4306*'User input'!$J$17+'User input'!$J$16</f>
        <v>0.5</v>
      </c>
    </row>
    <row r="4307" spans="1:21" x14ac:dyDescent="0.25">
      <c r="A4307" s="18">
        <v>4422</v>
      </c>
      <c r="B4307" s="10" t="s">
        <v>9440</v>
      </c>
      <c r="C4307" s="10" t="s">
        <v>7369</v>
      </c>
      <c r="D4307" s="10" t="s">
        <v>49</v>
      </c>
      <c r="E4307" s="10" t="s">
        <v>16</v>
      </c>
      <c r="F4307" s="16">
        <v>90</v>
      </c>
      <c r="G4307" s="10" t="s">
        <v>9441</v>
      </c>
      <c r="H4307" s="10" t="s">
        <v>3437</v>
      </c>
      <c r="I4307" s="10" t="s">
        <v>185</v>
      </c>
      <c r="J4307" s="11">
        <v>44185</v>
      </c>
      <c r="K4307" s="16">
        <v>24</v>
      </c>
      <c r="L4307" s="10" t="s">
        <v>33</v>
      </c>
      <c r="M4307" s="10">
        <f t="shared" si="269"/>
        <v>2020</v>
      </c>
      <c r="N4307" s="10">
        <f t="shared" si="270"/>
        <v>12</v>
      </c>
      <c r="O4307" s="10" t="str">
        <f>VLOOKUP(L4307,'User input'!$D$6:$E$16,2,FALSE)</f>
        <v>Megawidget L</v>
      </c>
      <c r="P4307" s="10">
        <f>VLOOKUP(L4307,'User input'!$D$6:$G$16,3,FALSE)</f>
        <v>1.79</v>
      </c>
      <c r="Q4307" s="10">
        <f>VLOOKUP(L4307,'User input'!$D$6:$G$16,4,FALSE)</f>
        <v>24</v>
      </c>
      <c r="R4307" s="10">
        <f t="shared" si="271"/>
        <v>576</v>
      </c>
      <c r="S4307" s="27">
        <f t="shared" si="268"/>
        <v>1031.04</v>
      </c>
      <c r="T4307" s="27">
        <f>IF(K4307&lt;'User input'!$I$9,'User input'!$J$8,IF(K4307&lt;'User input'!$I$10,'User input'!$J$9,IF(K4307&lt;'User input'!$I$11,'User input'!$J$10,'User input'!$J$11)))*S4307</f>
        <v>30.931199999999997</v>
      </c>
      <c r="U4307" s="27">
        <f>K4307*'User input'!$J$17+'User input'!$J$16</f>
        <v>0.5</v>
      </c>
    </row>
    <row r="4308" spans="1:21" x14ac:dyDescent="0.25">
      <c r="A4308" s="17">
        <v>4423</v>
      </c>
      <c r="B4308" s="6" t="s">
        <v>9442</v>
      </c>
      <c r="C4308" s="6" t="s">
        <v>6535</v>
      </c>
      <c r="D4308" s="6" t="s">
        <v>28</v>
      </c>
      <c r="E4308" s="6" t="s">
        <v>29</v>
      </c>
      <c r="F4308" s="15">
        <v>60</v>
      </c>
      <c r="G4308" s="6" t="s">
        <v>9443</v>
      </c>
      <c r="H4308" s="6" t="s">
        <v>4388</v>
      </c>
      <c r="I4308" s="6" t="s">
        <v>32</v>
      </c>
      <c r="J4308" s="7">
        <v>44307</v>
      </c>
      <c r="K4308" s="15">
        <v>46</v>
      </c>
      <c r="L4308" s="6" t="s">
        <v>157</v>
      </c>
      <c r="M4308" s="6">
        <f t="shared" si="269"/>
        <v>2021</v>
      </c>
      <c r="N4308" s="6">
        <f t="shared" si="270"/>
        <v>4</v>
      </c>
      <c r="O4308" s="6" t="str">
        <f>VLOOKUP(L4308,'User input'!$D$6:$E$16,2,FALSE)</f>
        <v>Ultrathing V3</v>
      </c>
      <c r="P4308" s="6">
        <f>VLOOKUP(L4308,'User input'!$D$6:$G$16,3,FALSE)</f>
        <v>3.39</v>
      </c>
      <c r="Q4308" s="6">
        <f>VLOOKUP(L4308,'User input'!$D$6:$G$16,4,FALSE)</f>
        <v>24</v>
      </c>
      <c r="R4308" s="6">
        <f t="shared" si="271"/>
        <v>1104</v>
      </c>
      <c r="S4308" s="26">
        <f t="shared" si="268"/>
        <v>3742.56</v>
      </c>
      <c r="T4308" s="26">
        <f>IF(K4308&lt;'User input'!$I$9,'User input'!$J$8,IF(K4308&lt;'User input'!$I$10,'User input'!$J$9,IF(K4308&lt;'User input'!$I$11,'User input'!$J$10,'User input'!$J$11)))*S4308</f>
        <v>112.27679999999999</v>
      </c>
      <c r="U4308" s="26">
        <f>K4308*'User input'!$J$17+'User input'!$J$16</f>
        <v>0.5</v>
      </c>
    </row>
    <row r="4309" spans="1:21" x14ac:dyDescent="0.25">
      <c r="A4309" s="17">
        <v>4425</v>
      </c>
      <c r="B4309" s="6" t="s">
        <v>9444</v>
      </c>
      <c r="C4309" s="6" t="s">
        <v>1578</v>
      </c>
      <c r="D4309" s="6" t="s">
        <v>41</v>
      </c>
      <c r="E4309" s="6" t="s">
        <v>16</v>
      </c>
      <c r="F4309" s="15">
        <v>60</v>
      </c>
      <c r="G4309" s="6" t="s">
        <v>9445</v>
      </c>
      <c r="H4309" s="6" t="s">
        <v>408</v>
      </c>
      <c r="I4309" s="6" t="s">
        <v>185</v>
      </c>
      <c r="J4309" s="7">
        <v>44207</v>
      </c>
      <c r="K4309" s="15">
        <v>6</v>
      </c>
      <c r="L4309" s="6" t="s">
        <v>39</v>
      </c>
      <c r="M4309" s="6">
        <f t="shared" si="269"/>
        <v>2021</v>
      </c>
      <c r="N4309" s="6">
        <f t="shared" si="270"/>
        <v>1</v>
      </c>
      <c r="O4309" s="6" t="str">
        <f>VLOOKUP(L4309,'User input'!$D$6:$E$16,2,FALSE)</f>
        <v>Ultrathing V1</v>
      </c>
      <c r="P4309" s="6">
        <f>VLOOKUP(L4309,'User input'!$D$6:$G$16,3,FALSE)</f>
        <v>1.79</v>
      </c>
      <c r="Q4309" s="6">
        <f>VLOOKUP(L4309,'User input'!$D$6:$G$16,4,FALSE)</f>
        <v>17</v>
      </c>
      <c r="R4309" s="6">
        <f t="shared" si="271"/>
        <v>102</v>
      </c>
      <c r="S4309" s="26">
        <f t="shared" si="268"/>
        <v>182.58</v>
      </c>
      <c r="T4309" s="26">
        <f>IF(K4309&lt;'User input'!$I$9,'User input'!$J$8,IF(K4309&lt;'User input'!$I$10,'User input'!$J$9,IF(K4309&lt;'User input'!$I$11,'User input'!$J$10,'User input'!$J$11)))*S4309</f>
        <v>0</v>
      </c>
      <c r="U4309" s="26">
        <f>K4309*'User input'!$J$17+'User input'!$J$16</f>
        <v>0.5</v>
      </c>
    </row>
    <row r="4310" spans="1:21" x14ac:dyDescent="0.25">
      <c r="A4310" s="18">
        <v>4426</v>
      </c>
      <c r="B4310" s="10" t="s">
        <v>9446</v>
      </c>
      <c r="C4310" s="10" t="s">
        <v>1140</v>
      </c>
      <c r="D4310" s="10" t="s">
        <v>15</v>
      </c>
      <c r="E4310" s="10" t="s">
        <v>16</v>
      </c>
      <c r="F4310" s="16">
        <v>30</v>
      </c>
      <c r="G4310" s="10" t="s">
        <v>9447</v>
      </c>
      <c r="H4310" s="10" t="s">
        <v>690</v>
      </c>
      <c r="I4310" s="10" t="s">
        <v>32</v>
      </c>
      <c r="J4310" s="11">
        <v>44425</v>
      </c>
      <c r="K4310" s="16">
        <v>30</v>
      </c>
      <c r="L4310" s="10" t="s">
        <v>52</v>
      </c>
      <c r="M4310" s="10">
        <f t="shared" si="269"/>
        <v>2021</v>
      </c>
      <c r="N4310" s="10">
        <f t="shared" si="270"/>
        <v>8</v>
      </c>
      <c r="O4310" s="10" t="str">
        <f>VLOOKUP(L4310,'User input'!$D$6:$E$16,2,FALSE)</f>
        <v>Megawidget S</v>
      </c>
      <c r="P4310" s="10">
        <f>VLOOKUP(L4310,'User input'!$D$6:$G$16,3,FALSE)</f>
        <v>0.69</v>
      </c>
      <c r="Q4310" s="10">
        <f>VLOOKUP(L4310,'User input'!$D$6:$G$16,4,FALSE)</f>
        <v>24</v>
      </c>
      <c r="R4310" s="10">
        <f t="shared" si="271"/>
        <v>720</v>
      </c>
      <c r="S4310" s="27">
        <f t="shared" si="268"/>
        <v>496.79999999999995</v>
      </c>
      <c r="T4310" s="27">
        <f>IF(K4310&lt;'User input'!$I$9,'User input'!$J$8,IF(K4310&lt;'User input'!$I$10,'User input'!$J$9,IF(K4310&lt;'User input'!$I$11,'User input'!$J$10,'User input'!$J$11)))*S4310</f>
        <v>14.903999999999998</v>
      </c>
      <c r="U4310" s="27">
        <f>K4310*'User input'!$J$17+'User input'!$J$16</f>
        <v>0.5</v>
      </c>
    </row>
    <row r="4311" spans="1:21" x14ac:dyDescent="0.25">
      <c r="A4311" s="17">
        <v>4427</v>
      </c>
      <c r="B4311" s="6" t="s">
        <v>9448</v>
      </c>
      <c r="C4311" s="6" t="s">
        <v>402</v>
      </c>
      <c r="D4311" s="6" t="s">
        <v>15</v>
      </c>
      <c r="E4311" s="6" t="s">
        <v>16</v>
      </c>
      <c r="F4311" s="15">
        <v>30</v>
      </c>
      <c r="G4311" s="6" t="s">
        <v>9449</v>
      </c>
      <c r="H4311" s="6" t="s">
        <v>893</v>
      </c>
      <c r="I4311" s="6" t="s">
        <v>32</v>
      </c>
      <c r="J4311" s="7">
        <v>44039</v>
      </c>
      <c r="K4311" s="15">
        <v>6</v>
      </c>
      <c r="L4311" s="6" t="s">
        <v>68</v>
      </c>
      <c r="M4311" s="6">
        <f t="shared" si="269"/>
        <v>2020</v>
      </c>
      <c r="N4311" s="6">
        <f t="shared" si="270"/>
        <v>7</v>
      </c>
      <c r="O4311" s="6" t="str">
        <f>VLOOKUP(L4311,'User input'!$D$6:$E$16,2,FALSE)</f>
        <v>Megawidget M</v>
      </c>
      <c r="P4311" s="6">
        <f>VLOOKUP(L4311,'User input'!$D$6:$G$16,3,FALSE)</f>
        <v>1.29</v>
      </c>
      <c r="Q4311" s="6">
        <f>VLOOKUP(L4311,'User input'!$D$6:$G$16,4,FALSE)</f>
        <v>24</v>
      </c>
      <c r="R4311" s="6">
        <f t="shared" si="271"/>
        <v>144</v>
      </c>
      <c r="S4311" s="26">
        <f t="shared" si="268"/>
        <v>185.76</v>
      </c>
      <c r="T4311" s="26">
        <f>IF(K4311&lt;'User input'!$I$9,'User input'!$J$8,IF(K4311&lt;'User input'!$I$10,'User input'!$J$9,IF(K4311&lt;'User input'!$I$11,'User input'!$J$10,'User input'!$J$11)))*S4311</f>
        <v>0</v>
      </c>
      <c r="U4311" s="26">
        <f>K4311*'User input'!$J$17+'User input'!$J$16</f>
        <v>0.5</v>
      </c>
    </row>
    <row r="4312" spans="1:21" x14ac:dyDescent="0.25">
      <c r="A4312" s="18">
        <v>4428</v>
      </c>
      <c r="B4312" s="10" t="s">
        <v>9450</v>
      </c>
      <c r="C4312" s="10" t="s">
        <v>3061</v>
      </c>
      <c r="D4312" s="10" t="s">
        <v>49</v>
      </c>
      <c r="E4312" s="10" t="s">
        <v>16</v>
      </c>
      <c r="F4312" s="16">
        <v>90</v>
      </c>
      <c r="G4312" s="10" t="s">
        <v>9451</v>
      </c>
      <c r="H4312" s="10" t="s">
        <v>7612</v>
      </c>
      <c r="I4312" s="10" t="s">
        <v>32</v>
      </c>
      <c r="J4312" s="11">
        <v>44193</v>
      </c>
      <c r="K4312" s="16">
        <v>88</v>
      </c>
      <c r="L4312" s="10" t="s">
        <v>157</v>
      </c>
      <c r="M4312" s="10">
        <f t="shared" si="269"/>
        <v>2020</v>
      </c>
      <c r="N4312" s="10">
        <f t="shared" si="270"/>
        <v>12</v>
      </c>
      <c r="O4312" s="10" t="str">
        <f>VLOOKUP(L4312,'User input'!$D$6:$E$16,2,FALSE)</f>
        <v>Ultrathing V3</v>
      </c>
      <c r="P4312" s="10">
        <f>VLOOKUP(L4312,'User input'!$D$6:$G$16,3,FALSE)</f>
        <v>3.39</v>
      </c>
      <c r="Q4312" s="10">
        <f>VLOOKUP(L4312,'User input'!$D$6:$G$16,4,FALSE)</f>
        <v>24</v>
      </c>
      <c r="R4312" s="10">
        <f t="shared" si="271"/>
        <v>2112</v>
      </c>
      <c r="S4312" s="27">
        <f t="shared" si="268"/>
        <v>7159.68</v>
      </c>
      <c r="T4312" s="27">
        <f>IF(K4312&lt;'User input'!$I$9,'User input'!$J$8,IF(K4312&lt;'User input'!$I$10,'User input'!$J$9,IF(K4312&lt;'User input'!$I$11,'User input'!$J$10,'User input'!$J$11)))*S4312</f>
        <v>357.98400000000004</v>
      </c>
      <c r="U4312" s="27">
        <f>K4312*'User input'!$J$17+'User input'!$J$16</f>
        <v>0.5</v>
      </c>
    </row>
    <row r="4313" spans="1:21" x14ac:dyDescent="0.25">
      <c r="A4313" s="17">
        <v>4429</v>
      </c>
      <c r="B4313" s="6" t="s">
        <v>9452</v>
      </c>
      <c r="C4313" s="6" t="s">
        <v>5014</v>
      </c>
      <c r="D4313" s="6" t="s">
        <v>15</v>
      </c>
      <c r="E4313" s="6" t="s">
        <v>16</v>
      </c>
      <c r="F4313" s="15">
        <v>60</v>
      </c>
      <c r="G4313" s="6" t="s">
        <v>9453</v>
      </c>
      <c r="H4313" s="6" t="s">
        <v>1756</v>
      </c>
      <c r="I4313" s="6" t="s">
        <v>122</v>
      </c>
      <c r="J4313" s="7">
        <v>44542</v>
      </c>
      <c r="K4313" s="15">
        <v>33</v>
      </c>
      <c r="L4313" s="6" t="s">
        <v>99</v>
      </c>
      <c r="M4313" s="6">
        <f t="shared" si="269"/>
        <v>2021</v>
      </c>
      <c r="N4313" s="6">
        <f t="shared" si="270"/>
        <v>12</v>
      </c>
      <c r="O4313" s="6" t="str">
        <f>VLOOKUP(L4313,'User input'!$D$6:$E$16,2,FALSE)</f>
        <v>Superwossname</v>
      </c>
      <c r="P4313" s="6">
        <f>VLOOKUP(L4313,'User input'!$D$6:$G$16,3,FALSE)</f>
        <v>3.49</v>
      </c>
      <c r="Q4313" s="6">
        <f>VLOOKUP(L4313,'User input'!$D$6:$G$16,4,FALSE)</f>
        <v>20</v>
      </c>
      <c r="R4313" s="6">
        <f t="shared" si="271"/>
        <v>660</v>
      </c>
      <c r="S4313" s="26">
        <f t="shared" si="268"/>
        <v>2303.4</v>
      </c>
      <c r="T4313" s="26">
        <f>IF(K4313&lt;'User input'!$I$9,'User input'!$J$8,IF(K4313&lt;'User input'!$I$10,'User input'!$J$9,IF(K4313&lt;'User input'!$I$11,'User input'!$J$10,'User input'!$J$11)))*S4313</f>
        <v>69.102000000000004</v>
      </c>
      <c r="U4313" s="26">
        <f>K4313*'User input'!$J$17+'User input'!$J$16</f>
        <v>0.5</v>
      </c>
    </row>
    <row r="4314" spans="1:21" x14ac:dyDescent="0.25">
      <c r="A4314" s="18">
        <v>4430</v>
      </c>
      <c r="B4314" s="10" t="s">
        <v>2984</v>
      </c>
      <c r="C4314" s="10" t="s">
        <v>649</v>
      </c>
      <c r="D4314" s="10" t="s">
        <v>28</v>
      </c>
      <c r="E4314" s="10" t="s">
        <v>29</v>
      </c>
      <c r="F4314" s="16">
        <v>30</v>
      </c>
      <c r="G4314" s="10" t="s">
        <v>9454</v>
      </c>
      <c r="H4314" s="10" t="s">
        <v>768</v>
      </c>
      <c r="I4314" s="10" t="s">
        <v>32</v>
      </c>
      <c r="J4314" s="11">
        <v>44239</v>
      </c>
      <c r="K4314" s="16">
        <v>26</v>
      </c>
      <c r="L4314" s="10" t="s">
        <v>39</v>
      </c>
      <c r="M4314" s="10">
        <f t="shared" si="269"/>
        <v>2021</v>
      </c>
      <c r="N4314" s="10">
        <f t="shared" si="270"/>
        <v>2</v>
      </c>
      <c r="O4314" s="10" t="str">
        <f>VLOOKUP(L4314,'User input'!$D$6:$E$16,2,FALSE)</f>
        <v>Ultrathing V1</v>
      </c>
      <c r="P4314" s="10">
        <f>VLOOKUP(L4314,'User input'!$D$6:$G$16,3,FALSE)</f>
        <v>1.79</v>
      </c>
      <c r="Q4314" s="10">
        <f>VLOOKUP(L4314,'User input'!$D$6:$G$16,4,FALSE)</f>
        <v>17</v>
      </c>
      <c r="R4314" s="10">
        <f t="shared" si="271"/>
        <v>442</v>
      </c>
      <c r="S4314" s="27">
        <f t="shared" si="268"/>
        <v>791.18000000000006</v>
      </c>
      <c r="T4314" s="27">
        <f>IF(K4314&lt;'User input'!$I$9,'User input'!$J$8,IF(K4314&lt;'User input'!$I$10,'User input'!$J$9,IF(K4314&lt;'User input'!$I$11,'User input'!$J$10,'User input'!$J$11)))*S4314</f>
        <v>23.735400000000002</v>
      </c>
      <c r="U4314" s="27">
        <f>K4314*'User input'!$J$17+'User input'!$J$16</f>
        <v>0.5</v>
      </c>
    </row>
    <row r="4315" spans="1:21" x14ac:dyDescent="0.25">
      <c r="A4315" s="17">
        <v>4431</v>
      </c>
      <c r="B4315" s="6" t="s">
        <v>9455</v>
      </c>
      <c r="C4315" s="6" t="s">
        <v>4787</v>
      </c>
      <c r="D4315" s="6" t="s">
        <v>15</v>
      </c>
      <c r="E4315" s="6" t="s">
        <v>16</v>
      </c>
      <c r="F4315" s="15">
        <v>90</v>
      </c>
      <c r="G4315" s="6" t="s">
        <v>9456</v>
      </c>
      <c r="H4315" s="6" t="s">
        <v>7516</v>
      </c>
      <c r="I4315" s="6" t="s">
        <v>185</v>
      </c>
      <c r="J4315" s="7">
        <v>44083</v>
      </c>
      <c r="K4315" s="15">
        <v>61</v>
      </c>
      <c r="L4315" s="6" t="s">
        <v>44</v>
      </c>
      <c r="M4315" s="6">
        <f t="shared" si="269"/>
        <v>2020</v>
      </c>
      <c r="N4315" s="6">
        <f t="shared" si="270"/>
        <v>9</v>
      </c>
      <c r="O4315" s="6" t="str">
        <f>VLOOKUP(L4315,'User input'!$D$6:$E$16,2,FALSE)</f>
        <v>Gigastuff</v>
      </c>
      <c r="P4315" s="6">
        <f>VLOOKUP(L4315,'User input'!$D$6:$G$16,3,FALSE)</f>
        <v>1.89</v>
      </c>
      <c r="Q4315" s="6">
        <f>VLOOKUP(L4315,'User input'!$D$6:$G$16,4,FALSE)</f>
        <v>18</v>
      </c>
      <c r="R4315" s="6">
        <f t="shared" si="271"/>
        <v>1098</v>
      </c>
      <c r="S4315" s="26">
        <f t="shared" si="268"/>
        <v>2075.2199999999998</v>
      </c>
      <c r="T4315" s="26">
        <f>IF(K4315&lt;'User input'!$I$9,'User input'!$J$8,IF(K4315&lt;'User input'!$I$10,'User input'!$J$9,IF(K4315&lt;'User input'!$I$11,'User input'!$J$10,'User input'!$J$11)))*S4315</f>
        <v>103.761</v>
      </c>
      <c r="U4315" s="26">
        <f>K4315*'User input'!$J$17+'User input'!$J$16</f>
        <v>0.5</v>
      </c>
    </row>
    <row r="4316" spans="1:21" x14ac:dyDescent="0.25">
      <c r="A4316" s="18">
        <v>4432</v>
      </c>
      <c r="B4316" s="10" t="s">
        <v>4798</v>
      </c>
      <c r="C4316" s="10" t="s">
        <v>6703</v>
      </c>
      <c r="D4316" s="10" t="s">
        <v>28</v>
      </c>
      <c r="E4316" s="10" t="s">
        <v>29</v>
      </c>
      <c r="F4316" s="16">
        <v>90</v>
      </c>
      <c r="G4316" s="10" t="s">
        <v>9456</v>
      </c>
      <c r="H4316" s="10" t="s">
        <v>1163</v>
      </c>
      <c r="I4316" s="10" t="s">
        <v>32</v>
      </c>
      <c r="J4316" s="11">
        <v>43917</v>
      </c>
      <c r="K4316" s="16">
        <v>42</v>
      </c>
      <c r="L4316" s="10" t="s">
        <v>68</v>
      </c>
      <c r="M4316" s="10">
        <f t="shared" si="269"/>
        <v>2020</v>
      </c>
      <c r="N4316" s="10">
        <f t="shared" si="270"/>
        <v>3</v>
      </c>
      <c r="O4316" s="10" t="str">
        <f>VLOOKUP(L4316,'User input'!$D$6:$E$16,2,FALSE)</f>
        <v>Megawidget M</v>
      </c>
      <c r="P4316" s="10">
        <f>VLOOKUP(L4316,'User input'!$D$6:$G$16,3,FALSE)</f>
        <v>1.29</v>
      </c>
      <c r="Q4316" s="10">
        <f>VLOOKUP(L4316,'User input'!$D$6:$G$16,4,FALSE)</f>
        <v>24</v>
      </c>
      <c r="R4316" s="10">
        <f t="shared" si="271"/>
        <v>1008</v>
      </c>
      <c r="S4316" s="27">
        <f t="shared" si="268"/>
        <v>1300.32</v>
      </c>
      <c r="T4316" s="27">
        <f>IF(K4316&lt;'User input'!$I$9,'User input'!$J$8,IF(K4316&lt;'User input'!$I$10,'User input'!$J$9,IF(K4316&lt;'User input'!$I$11,'User input'!$J$10,'User input'!$J$11)))*S4316</f>
        <v>39.009599999999999</v>
      </c>
      <c r="U4316" s="27">
        <f>K4316*'User input'!$J$17+'User input'!$J$16</f>
        <v>0.5</v>
      </c>
    </row>
    <row r="4317" spans="1:21" x14ac:dyDescent="0.25">
      <c r="A4317" s="17">
        <v>4433</v>
      </c>
      <c r="B4317" s="6" t="s">
        <v>5710</v>
      </c>
      <c r="C4317" s="6" t="s">
        <v>8449</v>
      </c>
      <c r="D4317" s="6" t="s">
        <v>49</v>
      </c>
      <c r="E4317" s="6" t="s">
        <v>16</v>
      </c>
      <c r="F4317" s="15">
        <v>30</v>
      </c>
      <c r="G4317" s="6" t="s">
        <v>10433</v>
      </c>
      <c r="H4317" s="6" t="s">
        <v>2526</v>
      </c>
      <c r="I4317" s="6" t="s">
        <v>122</v>
      </c>
      <c r="J4317" s="7">
        <v>44341</v>
      </c>
      <c r="K4317" s="15">
        <v>15</v>
      </c>
      <c r="L4317" s="6" t="s">
        <v>78</v>
      </c>
      <c r="M4317" s="6">
        <f t="shared" si="269"/>
        <v>2021</v>
      </c>
      <c r="N4317" s="6">
        <f t="shared" si="270"/>
        <v>5</v>
      </c>
      <c r="O4317" s="6" t="str">
        <f>VLOOKUP(L4317,'User input'!$D$6:$E$16,2,FALSE)</f>
        <v>Ultrathing V2</v>
      </c>
      <c r="P4317" s="6">
        <f>VLOOKUP(L4317,'User input'!$D$6:$G$16,3,FALSE)</f>
        <v>2.95</v>
      </c>
      <c r="Q4317" s="6">
        <f>VLOOKUP(L4317,'User input'!$D$6:$G$16,4,FALSE)</f>
        <v>20</v>
      </c>
      <c r="R4317" s="6">
        <f t="shared" si="271"/>
        <v>300</v>
      </c>
      <c r="S4317" s="26">
        <f t="shared" si="268"/>
        <v>885</v>
      </c>
      <c r="T4317" s="26">
        <f>IF(K4317&lt;'User input'!$I$9,'User input'!$J$8,IF(K4317&lt;'User input'!$I$10,'User input'!$J$9,IF(K4317&lt;'User input'!$I$11,'User input'!$J$10,'User input'!$J$11)))*S4317</f>
        <v>0</v>
      </c>
      <c r="U4317" s="26">
        <f>K4317*'User input'!$J$17+'User input'!$J$16</f>
        <v>0.5</v>
      </c>
    </row>
    <row r="4318" spans="1:21" x14ac:dyDescent="0.25">
      <c r="A4318" s="18">
        <v>4434</v>
      </c>
      <c r="B4318" s="10" t="s">
        <v>9458</v>
      </c>
      <c r="C4318" s="10" t="s">
        <v>7859</v>
      </c>
      <c r="D4318" s="10" t="s">
        <v>49</v>
      </c>
      <c r="E4318" s="10" t="s">
        <v>16</v>
      </c>
      <c r="F4318" s="16">
        <v>30</v>
      </c>
      <c r="G4318" s="10" t="s">
        <v>9459</v>
      </c>
      <c r="H4318" s="10" t="s">
        <v>5502</v>
      </c>
      <c r="I4318" s="10" t="s">
        <v>25</v>
      </c>
      <c r="J4318" s="11">
        <v>44116</v>
      </c>
      <c r="K4318" s="16">
        <v>13</v>
      </c>
      <c r="L4318" s="10" t="s">
        <v>20</v>
      </c>
      <c r="M4318" s="10">
        <f t="shared" si="269"/>
        <v>2020</v>
      </c>
      <c r="N4318" s="10">
        <f t="shared" si="270"/>
        <v>10</v>
      </c>
      <c r="O4318" s="10" t="str">
        <f>VLOOKUP(L4318,'User input'!$D$6:$E$16,2,FALSE)</f>
        <v>Hyperwotsit</v>
      </c>
      <c r="P4318" s="10">
        <f>VLOOKUP(L4318,'User input'!$D$6:$G$16,3,FALSE)</f>
        <v>2.0099999999999998</v>
      </c>
      <c r="Q4318" s="10">
        <f>VLOOKUP(L4318,'User input'!$D$6:$G$16,4,FALSE)</f>
        <v>20</v>
      </c>
      <c r="R4318" s="10">
        <f t="shared" si="271"/>
        <v>260</v>
      </c>
      <c r="S4318" s="27">
        <f t="shared" si="268"/>
        <v>522.59999999999991</v>
      </c>
      <c r="T4318" s="27">
        <f>IF(K4318&lt;'User input'!$I$9,'User input'!$J$8,IF(K4318&lt;'User input'!$I$10,'User input'!$J$9,IF(K4318&lt;'User input'!$I$11,'User input'!$J$10,'User input'!$J$11)))*S4318</f>
        <v>0</v>
      </c>
      <c r="U4318" s="27">
        <f>K4318*'User input'!$J$17+'User input'!$J$16</f>
        <v>0.5</v>
      </c>
    </row>
    <row r="4319" spans="1:21" x14ac:dyDescent="0.25">
      <c r="A4319" s="17">
        <v>4435</v>
      </c>
      <c r="B4319" s="6" t="s">
        <v>9460</v>
      </c>
      <c r="C4319" s="6" t="s">
        <v>2910</v>
      </c>
      <c r="D4319" s="6" t="s">
        <v>28</v>
      </c>
      <c r="E4319" s="6" t="s">
        <v>29</v>
      </c>
      <c r="F4319" s="15">
        <v>30</v>
      </c>
      <c r="G4319" s="6" t="s">
        <v>9461</v>
      </c>
      <c r="H4319" s="6" t="s">
        <v>5252</v>
      </c>
      <c r="I4319" s="6" t="s">
        <v>185</v>
      </c>
      <c r="J4319" s="7">
        <v>44418</v>
      </c>
      <c r="K4319" s="15">
        <v>54</v>
      </c>
      <c r="L4319" s="6" t="s">
        <v>20</v>
      </c>
      <c r="M4319" s="6">
        <f t="shared" si="269"/>
        <v>2021</v>
      </c>
      <c r="N4319" s="6">
        <f t="shared" si="270"/>
        <v>8</v>
      </c>
      <c r="O4319" s="6" t="str">
        <f>VLOOKUP(L4319,'User input'!$D$6:$E$16,2,FALSE)</f>
        <v>Hyperwotsit</v>
      </c>
      <c r="P4319" s="6">
        <f>VLOOKUP(L4319,'User input'!$D$6:$G$16,3,FALSE)</f>
        <v>2.0099999999999998</v>
      </c>
      <c r="Q4319" s="6">
        <f>VLOOKUP(L4319,'User input'!$D$6:$G$16,4,FALSE)</f>
        <v>20</v>
      </c>
      <c r="R4319" s="6">
        <f t="shared" si="271"/>
        <v>1080</v>
      </c>
      <c r="S4319" s="26">
        <f t="shared" si="268"/>
        <v>2170.7999999999997</v>
      </c>
      <c r="T4319" s="26">
        <f>IF(K4319&lt;'User input'!$I$9,'User input'!$J$8,IF(K4319&lt;'User input'!$I$10,'User input'!$J$9,IF(K4319&lt;'User input'!$I$11,'User input'!$J$10,'User input'!$J$11)))*S4319</f>
        <v>108.53999999999999</v>
      </c>
      <c r="U4319" s="26">
        <f>K4319*'User input'!$J$17+'User input'!$J$16</f>
        <v>0.5</v>
      </c>
    </row>
    <row r="4320" spans="1:21" x14ac:dyDescent="0.25">
      <c r="A4320" s="18">
        <v>4436</v>
      </c>
      <c r="B4320" s="10" t="s">
        <v>9462</v>
      </c>
      <c r="C4320" s="10" t="s">
        <v>4350</v>
      </c>
      <c r="D4320" s="10" t="s">
        <v>49</v>
      </c>
      <c r="E4320" s="10" t="s">
        <v>16</v>
      </c>
      <c r="F4320" s="16">
        <v>60</v>
      </c>
      <c r="G4320" s="10" t="s">
        <v>9463</v>
      </c>
      <c r="H4320" s="10" t="s">
        <v>4269</v>
      </c>
      <c r="I4320" s="10" t="s">
        <v>176</v>
      </c>
      <c r="J4320" s="11">
        <v>44087</v>
      </c>
      <c r="K4320" s="16">
        <v>7</v>
      </c>
      <c r="L4320" s="10" t="s">
        <v>20</v>
      </c>
      <c r="M4320" s="10">
        <f t="shared" si="269"/>
        <v>2020</v>
      </c>
      <c r="N4320" s="10">
        <f t="shared" si="270"/>
        <v>9</v>
      </c>
      <c r="O4320" s="10" t="str">
        <f>VLOOKUP(L4320,'User input'!$D$6:$E$16,2,FALSE)</f>
        <v>Hyperwotsit</v>
      </c>
      <c r="P4320" s="10">
        <f>VLOOKUP(L4320,'User input'!$D$6:$G$16,3,FALSE)</f>
        <v>2.0099999999999998</v>
      </c>
      <c r="Q4320" s="10">
        <f>VLOOKUP(L4320,'User input'!$D$6:$G$16,4,FALSE)</f>
        <v>20</v>
      </c>
      <c r="R4320" s="10">
        <f t="shared" si="271"/>
        <v>140</v>
      </c>
      <c r="S4320" s="27">
        <f t="shared" si="268"/>
        <v>281.39999999999998</v>
      </c>
      <c r="T4320" s="27">
        <f>IF(K4320&lt;'User input'!$I$9,'User input'!$J$8,IF(K4320&lt;'User input'!$I$10,'User input'!$J$9,IF(K4320&lt;'User input'!$I$11,'User input'!$J$10,'User input'!$J$11)))*S4320</f>
        <v>0</v>
      </c>
      <c r="U4320" s="27">
        <f>K4320*'User input'!$J$17+'User input'!$J$16</f>
        <v>0.5</v>
      </c>
    </row>
    <row r="4321" spans="1:21" x14ac:dyDescent="0.25">
      <c r="A4321" s="17">
        <v>4437</v>
      </c>
      <c r="B4321" s="6" t="s">
        <v>6176</v>
      </c>
      <c r="C4321" s="6" t="s">
        <v>3720</v>
      </c>
      <c r="D4321" s="6" t="s">
        <v>28</v>
      </c>
      <c r="E4321" s="6" t="s">
        <v>29</v>
      </c>
      <c r="F4321" s="15">
        <v>30</v>
      </c>
      <c r="G4321" s="6" t="s">
        <v>9464</v>
      </c>
      <c r="H4321" s="6" t="s">
        <v>97</v>
      </c>
      <c r="I4321" s="6" t="s">
        <v>98</v>
      </c>
      <c r="J4321" s="7">
        <v>44067</v>
      </c>
      <c r="K4321" s="15">
        <v>15</v>
      </c>
      <c r="L4321" s="6" t="s">
        <v>52</v>
      </c>
      <c r="M4321" s="6">
        <f t="shared" si="269"/>
        <v>2020</v>
      </c>
      <c r="N4321" s="6">
        <f t="shared" si="270"/>
        <v>8</v>
      </c>
      <c r="O4321" s="6" t="str">
        <f>VLOOKUP(L4321,'User input'!$D$6:$E$16,2,FALSE)</f>
        <v>Megawidget S</v>
      </c>
      <c r="P4321" s="6">
        <f>VLOOKUP(L4321,'User input'!$D$6:$G$16,3,FALSE)</f>
        <v>0.69</v>
      </c>
      <c r="Q4321" s="6">
        <f>VLOOKUP(L4321,'User input'!$D$6:$G$16,4,FALSE)</f>
        <v>24</v>
      </c>
      <c r="R4321" s="6">
        <f t="shared" si="271"/>
        <v>360</v>
      </c>
      <c r="S4321" s="26">
        <f t="shared" si="268"/>
        <v>248.39999999999998</v>
      </c>
      <c r="T4321" s="26">
        <f>IF(K4321&lt;'User input'!$I$9,'User input'!$J$8,IF(K4321&lt;'User input'!$I$10,'User input'!$J$9,IF(K4321&lt;'User input'!$I$11,'User input'!$J$10,'User input'!$J$11)))*S4321</f>
        <v>0</v>
      </c>
      <c r="U4321" s="26">
        <f>K4321*'User input'!$J$17+'User input'!$J$16</f>
        <v>0.5</v>
      </c>
    </row>
    <row r="4322" spans="1:21" x14ac:dyDescent="0.25">
      <c r="A4322" s="18">
        <v>4438</v>
      </c>
      <c r="B4322" s="10" t="s">
        <v>7656</v>
      </c>
      <c r="C4322" s="10" t="s">
        <v>254</v>
      </c>
      <c r="D4322" s="10" t="s">
        <v>15</v>
      </c>
      <c r="E4322" s="10" t="s">
        <v>16</v>
      </c>
      <c r="F4322" s="16">
        <v>60</v>
      </c>
      <c r="G4322" s="10" t="s">
        <v>9465</v>
      </c>
      <c r="H4322" s="10" t="s">
        <v>451</v>
      </c>
      <c r="I4322" s="10" t="s">
        <v>185</v>
      </c>
      <c r="J4322" s="11">
        <v>43701</v>
      </c>
      <c r="K4322" s="16">
        <v>56</v>
      </c>
      <c r="L4322" s="10" t="s">
        <v>52</v>
      </c>
      <c r="M4322" s="10">
        <f t="shared" si="269"/>
        <v>2019</v>
      </c>
      <c r="N4322" s="10">
        <f t="shared" si="270"/>
        <v>8</v>
      </c>
      <c r="O4322" s="10" t="str">
        <f>VLOOKUP(L4322,'User input'!$D$6:$E$16,2,FALSE)</f>
        <v>Megawidget S</v>
      </c>
      <c r="P4322" s="10">
        <f>VLOOKUP(L4322,'User input'!$D$6:$G$16,3,FALSE)</f>
        <v>0.69</v>
      </c>
      <c r="Q4322" s="10">
        <f>VLOOKUP(L4322,'User input'!$D$6:$G$16,4,FALSE)</f>
        <v>24</v>
      </c>
      <c r="R4322" s="10">
        <f t="shared" si="271"/>
        <v>1344</v>
      </c>
      <c r="S4322" s="27">
        <f t="shared" si="268"/>
        <v>927.3599999999999</v>
      </c>
      <c r="T4322" s="27">
        <f>IF(K4322&lt;'User input'!$I$9,'User input'!$J$8,IF(K4322&lt;'User input'!$I$10,'User input'!$J$9,IF(K4322&lt;'User input'!$I$11,'User input'!$J$10,'User input'!$J$11)))*S4322</f>
        <v>46.367999999999995</v>
      </c>
      <c r="U4322" s="27">
        <f>K4322*'User input'!$J$17+'User input'!$J$16</f>
        <v>0.5</v>
      </c>
    </row>
    <row r="4323" spans="1:21" x14ac:dyDescent="0.25">
      <c r="A4323" s="17">
        <v>4439</v>
      </c>
      <c r="B4323" s="6" t="s">
        <v>9466</v>
      </c>
      <c r="C4323" s="6" t="s">
        <v>4019</v>
      </c>
      <c r="D4323" s="6" t="s">
        <v>49</v>
      </c>
      <c r="E4323" s="6" t="s">
        <v>16</v>
      </c>
      <c r="F4323" s="15">
        <v>60</v>
      </c>
      <c r="G4323" s="6" t="s">
        <v>9467</v>
      </c>
      <c r="H4323" s="6" t="s">
        <v>5612</v>
      </c>
      <c r="I4323" s="6" t="s">
        <v>127</v>
      </c>
      <c r="J4323" s="7">
        <v>44519</v>
      </c>
      <c r="K4323" s="15">
        <v>103</v>
      </c>
      <c r="L4323" s="6" t="s">
        <v>99</v>
      </c>
      <c r="M4323" s="6">
        <f t="shared" si="269"/>
        <v>2021</v>
      </c>
      <c r="N4323" s="6">
        <f t="shared" si="270"/>
        <v>11</v>
      </c>
      <c r="O4323" s="6" t="str">
        <f>VLOOKUP(L4323,'User input'!$D$6:$E$16,2,FALSE)</f>
        <v>Superwossname</v>
      </c>
      <c r="P4323" s="6">
        <f>VLOOKUP(L4323,'User input'!$D$6:$G$16,3,FALSE)</f>
        <v>3.49</v>
      </c>
      <c r="Q4323" s="6">
        <f>VLOOKUP(L4323,'User input'!$D$6:$G$16,4,FALSE)</f>
        <v>20</v>
      </c>
      <c r="R4323" s="6">
        <f t="shared" si="271"/>
        <v>2060</v>
      </c>
      <c r="S4323" s="26">
        <f t="shared" si="268"/>
        <v>7189.4000000000005</v>
      </c>
      <c r="T4323" s="26">
        <f>IF(K4323&lt;'User input'!$I$9,'User input'!$J$8,IF(K4323&lt;'User input'!$I$10,'User input'!$J$9,IF(K4323&lt;'User input'!$I$11,'User input'!$J$10,'User input'!$J$11)))*S4323</f>
        <v>503.2580000000001</v>
      </c>
      <c r="U4323" s="26">
        <f>K4323*'User input'!$J$17+'User input'!$J$16</f>
        <v>0.5</v>
      </c>
    </row>
    <row r="4324" spans="1:21" x14ac:dyDescent="0.25">
      <c r="A4324" s="18">
        <v>4440</v>
      </c>
      <c r="B4324" s="10" t="s">
        <v>2500</v>
      </c>
      <c r="C4324" s="10" t="s">
        <v>3304</v>
      </c>
      <c r="D4324" s="10" t="s">
        <v>49</v>
      </c>
      <c r="E4324" s="10" t="s">
        <v>16</v>
      </c>
      <c r="F4324" s="16">
        <v>30</v>
      </c>
      <c r="G4324" s="10" t="s">
        <v>9468</v>
      </c>
      <c r="H4324" s="10" t="s">
        <v>5894</v>
      </c>
      <c r="I4324" s="10" t="s">
        <v>32</v>
      </c>
      <c r="J4324" s="11">
        <v>44381</v>
      </c>
      <c r="K4324" s="16">
        <v>19</v>
      </c>
      <c r="L4324" s="10" t="s">
        <v>157</v>
      </c>
      <c r="M4324" s="10">
        <f t="shared" si="269"/>
        <v>2021</v>
      </c>
      <c r="N4324" s="10">
        <f t="shared" si="270"/>
        <v>7</v>
      </c>
      <c r="O4324" s="10" t="str">
        <f>VLOOKUP(L4324,'User input'!$D$6:$E$16,2,FALSE)</f>
        <v>Ultrathing V3</v>
      </c>
      <c r="P4324" s="10">
        <f>VLOOKUP(L4324,'User input'!$D$6:$G$16,3,FALSE)</f>
        <v>3.39</v>
      </c>
      <c r="Q4324" s="10">
        <f>VLOOKUP(L4324,'User input'!$D$6:$G$16,4,FALSE)</f>
        <v>24</v>
      </c>
      <c r="R4324" s="10">
        <f t="shared" si="271"/>
        <v>456</v>
      </c>
      <c r="S4324" s="27">
        <f t="shared" si="268"/>
        <v>1545.8400000000001</v>
      </c>
      <c r="T4324" s="27">
        <f>IF(K4324&lt;'User input'!$I$9,'User input'!$J$8,IF(K4324&lt;'User input'!$I$10,'User input'!$J$9,IF(K4324&lt;'User input'!$I$11,'User input'!$J$10,'User input'!$J$11)))*S4324</f>
        <v>0</v>
      </c>
      <c r="U4324" s="27">
        <f>K4324*'User input'!$J$17+'User input'!$J$16</f>
        <v>0.5</v>
      </c>
    </row>
    <row r="4325" spans="1:21" x14ac:dyDescent="0.25">
      <c r="A4325" s="17">
        <v>4441</v>
      </c>
      <c r="B4325" s="6" t="s">
        <v>9469</v>
      </c>
      <c r="C4325" s="6" t="s">
        <v>266</v>
      </c>
      <c r="D4325" s="6" t="s">
        <v>15</v>
      </c>
      <c r="E4325" s="6" t="s">
        <v>16</v>
      </c>
      <c r="F4325" s="15">
        <v>60</v>
      </c>
      <c r="G4325" s="6" t="s">
        <v>9470</v>
      </c>
      <c r="H4325" s="6" t="s">
        <v>4072</v>
      </c>
      <c r="I4325" s="6" t="s">
        <v>238</v>
      </c>
      <c r="J4325" s="7">
        <v>43592</v>
      </c>
      <c r="K4325" s="15">
        <v>62</v>
      </c>
      <c r="L4325" s="6" t="s">
        <v>33</v>
      </c>
      <c r="M4325" s="6">
        <f t="shared" si="269"/>
        <v>2019</v>
      </c>
      <c r="N4325" s="6">
        <f t="shared" si="270"/>
        <v>5</v>
      </c>
      <c r="O4325" s="6" t="str">
        <f>VLOOKUP(L4325,'User input'!$D$6:$E$16,2,FALSE)</f>
        <v>Megawidget L</v>
      </c>
      <c r="P4325" s="6">
        <f>VLOOKUP(L4325,'User input'!$D$6:$G$16,3,FALSE)</f>
        <v>1.79</v>
      </c>
      <c r="Q4325" s="6">
        <f>VLOOKUP(L4325,'User input'!$D$6:$G$16,4,FALSE)</f>
        <v>24</v>
      </c>
      <c r="R4325" s="6">
        <f t="shared" si="271"/>
        <v>1488</v>
      </c>
      <c r="S4325" s="26">
        <f t="shared" si="268"/>
        <v>2663.52</v>
      </c>
      <c r="T4325" s="26">
        <f>IF(K4325&lt;'User input'!$I$9,'User input'!$J$8,IF(K4325&lt;'User input'!$I$10,'User input'!$J$9,IF(K4325&lt;'User input'!$I$11,'User input'!$J$10,'User input'!$J$11)))*S4325</f>
        <v>133.17600000000002</v>
      </c>
      <c r="U4325" s="26">
        <f>K4325*'User input'!$J$17+'User input'!$J$16</f>
        <v>0.5</v>
      </c>
    </row>
    <row r="4326" spans="1:21" x14ac:dyDescent="0.25">
      <c r="A4326" s="18">
        <v>4442</v>
      </c>
      <c r="B4326" s="10" t="s">
        <v>4800</v>
      </c>
      <c r="C4326" s="10" t="s">
        <v>2985</v>
      </c>
      <c r="D4326" s="10" t="s">
        <v>41</v>
      </c>
      <c r="E4326" s="10" t="s">
        <v>16</v>
      </c>
      <c r="F4326" s="16">
        <v>30</v>
      </c>
      <c r="G4326" s="10" t="s">
        <v>9471</v>
      </c>
      <c r="H4326" s="10" t="s">
        <v>396</v>
      </c>
      <c r="I4326" s="10" t="s">
        <v>397</v>
      </c>
      <c r="J4326" s="11">
        <v>43647</v>
      </c>
      <c r="K4326" s="16">
        <v>38</v>
      </c>
      <c r="L4326" s="10" t="s">
        <v>78</v>
      </c>
      <c r="M4326" s="10">
        <f t="shared" si="269"/>
        <v>2019</v>
      </c>
      <c r="N4326" s="10">
        <f t="shared" si="270"/>
        <v>7</v>
      </c>
      <c r="O4326" s="10" t="str">
        <f>VLOOKUP(L4326,'User input'!$D$6:$E$16,2,FALSE)</f>
        <v>Ultrathing V2</v>
      </c>
      <c r="P4326" s="10">
        <f>VLOOKUP(L4326,'User input'!$D$6:$G$16,3,FALSE)</f>
        <v>2.95</v>
      </c>
      <c r="Q4326" s="10">
        <f>VLOOKUP(L4326,'User input'!$D$6:$G$16,4,FALSE)</f>
        <v>20</v>
      </c>
      <c r="R4326" s="10">
        <f t="shared" si="271"/>
        <v>760</v>
      </c>
      <c r="S4326" s="27">
        <f t="shared" si="268"/>
        <v>2242</v>
      </c>
      <c r="T4326" s="27">
        <f>IF(K4326&lt;'User input'!$I$9,'User input'!$J$8,IF(K4326&lt;'User input'!$I$10,'User input'!$J$9,IF(K4326&lt;'User input'!$I$11,'User input'!$J$10,'User input'!$J$11)))*S4326</f>
        <v>67.259999999999991</v>
      </c>
      <c r="U4326" s="27">
        <f>K4326*'User input'!$J$17+'User input'!$J$16</f>
        <v>0.5</v>
      </c>
    </row>
    <row r="4327" spans="1:21" x14ac:dyDescent="0.25">
      <c r="A4327" s="17">
        <v>4443</v>
      </c>
      <c r="B4327" s="6" t="s">
        <v>9472</v>
      </c>
      <c r="C4327" s="6" t="s">
        <v>827</v>
      </c>
      <c r="D4327" s="6" t="s">
        <v>49</v>
      </c>
      <c r="E4327" s="6" t="s">
        <v>16</v>
      </c>
      <c r="F4327" s="15">
        <v>60</v>
      </c>
      <c r="G4327" s="6" t="s">
        <v>9473</v>
      </c>
      <c r="H4327" s="6" t="s">
        <v>1342</v>
      </c>
      <c r="I4327" s="6" t="s">
        <v>32</v>
      </c>
      <c r="J4327" s="7">
        <v>44103</v>
      </c>
      <c r="K4327" s="15">
        <v>90</v>
      </c>
      <c r="L4327" s="6" t="s">
        <v>52</v>
      </c>
      <c r="M4327" s="6">
        <f t="shared" si="269"/>
        <v>2020</v>
      </c>
      <c r="N4327" s="6">
        <f t="shared" si="270"/>
        <v>9</v>
      </c>
      <c r="O4327" s="6" t="str">
        <f>VLOOKUP(L4327,'User input'!$D$6:$E$16,2,FALSE)</f>
        <v>Megawidget S</v>
      </c>
      <c r="P4327" s="6">
        <f>VLOOKUP(L4327,'User input'!$D$6:$G$16,3,FALSE)</f>
        <v>0.69</v>
      </c>
      <c r="Q4327" s="6">
        <f>VLOOKUP(L4327,'User input'!$D$6:$G$16,4,FALSE)</f>
        <v>24</v>
      </c>
      <c r="R4327" s="6">
        <f t="shared" si="271"/>
        <v>2160</v>
      </c>
      <c r="S4327" s="26">
        <f t="shared" si="268"/>
        <v>1490.3999999999999</v>
      </c>
      <c r="T4327" s="26">
        <f>IF(K4327&lt;'User input'!$I$9,'User input'!$J$8,IF(K4327&lt;'User input'!$I$10,'User input'!$J$9,IF(K4327&lt;'User input'!$I$11,'User input'!$J$10,'User input'!$J$11)))*S4327</f>
        <v>74.52</v>
      </c>
      <c r="U4327" s="26">
        <f>K4327*'User input'!$J$17+'User input'!$J$16</f>
        <v>0.5</v>
      </c>
    </row>
    <row r="4328" spans="1:21" x14ac:dyDescent="0.25">
      <c r="A4328" s="18">
        <v>4444</v>
      </c>
      <c r="B4328" s="10" t="s">
        <v>8369</v>
      </c>
      <c r="C4328" s="10" t="s">
        <v>3799</v>
      </c>
      <c r="D4328" s="10" t="s">
        <v>28</v>
      </c>
      <c r="E4328" s="10" t="s">
        <v>29</v>
      </c>
      <c r="F4328" s="16">
        <v>60</v>
      </c>
      <c r="G4328" s="10" t="s">
        <v>9474</v>
      </c>
      <c r="H4328" s="10" t="s">
        <v>18</v>
      </c>
      <c r="I4328" s="10" t="s">
        <v>19</v>
      </c>
      <c r="J4328" s="11">
        <v>44328</v>
      </c>
      <c r="K4328" s="16">
        <v>17</v>
      </c>
      <c r="L4328" s="10" t="s">
        <v>62</v>
      </c>
      <c r="M4328" s="10">
        <f t="shared" si="269"/>
        <v>2021</v>
      </c>
      <c r="N4328" s="10">
        <f t="shared" si="270"/>
        <v>5</v>
      </c>
      <c r="O4328" s="10" t="str">
        <f>VLOOKUP(L4328,'User input'!$D$6:$E$16,2,FALSE)</f>
        <v>Ultrathing V4</v>
      </c>
      <c r="P4328" s="10">
        <f>VLOOKUP(L4328,'User input'!$D$6:$G$16,3,FALSE)</f>
        <v>3.99</v>
      </c>
      <c r="Q4328" s="10">
        <f>VLOOKUP(L4328,'User input'!$D$6:$G$16,4,FALSE)</f>
        <v>24</v>
      </c>
      <c r="R4328" s="10">
        <f t="shared" si="271"/>
        <v>408</v>
      </c>
      <c r="S4328" s="27">
        <f t="shared" si="268"/>
        <v>1627.92</v>
      </c>
      <c r="T4328" s="27">
        <f>IF(K4328&lt;'User input'!$I$9,'User input'!$J$8,IF(K4328&lt;'User input'!$I$10,'User input'!$J$9,IF(K4328&lt;'User input'!$I$11,'User input'!$J$10,'User input'!$J$11)))*S4328</f>
        <v>0</v>
      </c>
      <c r="U4328" s="27">
        <f>K4328*'User input'!$J$17+'User input'!$J$16</f>
        <v>0.5</v>
      </c>
    </row>
    <row r="4329" spans="1:21" x14ac:dyDescent="0.25">
      <c r="A4329" s="17">
        <v>4445</v>
      </c>
      <c r="B4329" s="6" t="s">
        <v>9475</v>
      </c>
      <c r="C4329" s="6" t="s">
        <v>2775</v>
      </c>
      <c r="D4329" s="6" t="s">
        <v>15</v>
      </c>
      <c r="E4329" s="6" t="s">
        <v>16</v>
      </c>
      <c r="F4329" s="15">
        <v>90</v>
      </c>
      <c r="G4329" s="6" t="s">
        <v>9476</v>
      </c>
      <c r="H4329" s="6" t="s">
        <v>1244</v>
      </c>
      <c r="I4329" s="6" t="s">
        <v>144</v>
      </c>
      <c r="J4329" s="7">
        <v>44043</v>
      </c>
      <c r="K4329" s="15">
        <v>8</v>
      </c>
      <c r="L4329" s="6" t="s">
        <v>52</v>
      </c>
      <c r="M4329" s="6">
        <f t="shared" si="269"/>
        <v>2020</v>
      </c>
      <c r="N4329" s="6">
        <f t="shared" si="270"/>
        <v>7</v>
      </c>
      <c r="O4329" s="6" t="str">
        <f>VLOOKUP(L4329,'User input'!$D$6:$E$16,2,FALSE)</f>
        <v>Megawidget S</v>
      </c>
      <c r="P4329" s="6">
        <f>VLOOKUP(L4329,'User input'!$D$6:$G$16,3,FALSE)</f>
        <v>0.69</v>
      </c>
      <c r="Q4329" s="6">
        <f>VLOOKUP(L4329,'User input'!$D$6:$G$16,4,FALSE)</f>
        <v>24</v>
      </c>
      <c r="R4329" s="6">
        <f t="shared" si="271"/>
        <v>192</v>
      </c>
      <c r="S4329" s="26">
        <f t="shared" si="268"/>
        <v>132.47999999999999</v>
      </c>
      <c r="T4329" s="26">
        <f>IF(K4329&lt;'User input'!$I$9,'User input'!$J$8,IF(K4329&lt;'User input'!$I$10,'User input'!$J$9,IF(K4329&lt;'User input'!$I$11,'User input'!$J$10,'User input'!$J$11)))*S4329</f>
        <v>0</v>
      </c>
      <c r="U4329" s="26">
        <f>K4329*'User input'!$J$17+'User input'!$J$16</f>
        <v>0.5</v>
      </c>
    </row>
    <row r="4330" spans="1:21" x14ac:dyDescent="0.25">
      <c r="A4330" s="18">
        <v>4446</v>
      </c>
      <c r="B4330" s="10" t="s">
        <v>2249</v>
      </c>
      <c r="C4330" s="10" t="s">
        <v>488</v>
      </c>
      <c r="D4330" s="10" t="s">
        <v>28</v>
      </c>
      <c r="E4330" s="10" t="s">
        <v>29</v>
      </c>
      <c r="F4330" s="16">
        <v>30</v>
      </c>
      <c r="G4330" s="10" t="s">
        <v>9477</v>
      </c>
      <c r="H4330" s="10" t="s">
        <v>1583</v>
      </c>
      <c r="I4330" s="10" t="s">
        <v>32</v>
      </c>
      <c r="J4330" s="11">
        <v>44342</v>
      </c>
      <c r="K4330" s="16">
        <v>25</v>
      </c>
      <c r="L4330" s="10" t="s">
        <v>99</v>
      </c>
      <c r="M4330" s="10">
        <f t="shared" si="269"/>
        <v>2021</v>
      </c>
      <c r="N4330" s="10">
        <f t="shared" si="270"/>
        <v>5</v>
      </c>
      <c r="O4330" s="10" t="str">
        <f>VLOOKUP(L4330,'User input'!$D$6:$E$16,2,FALSE)</f>
        <v>Superwossname</v>
      </c>
      <c r="P4330" s="10">
        <f>VLOOKUP(L4330,'User input'!$D$6:$G$16,3,FALSE)</f>
        <v>3.49</v>
      </c>
      <c r="Q4330" s="10">
        <f>VLOOKUP(L4330,'User input'!$D$6:$G$16,4,FALSE)</f>
        <v>20</v>
      </c>
      <c r="R4330" s="10">
        <f t="shared" si="271"/>
        <v>500</v>
      </c>
      <c r="S4330" s="27">
        <f t="shared" si="268"/>
        <v>1745</v>
      </c>
      <c r="T4330" s="27">
        <f>IF(K4330&lt;'User input'!$I$9,'User input'!$J$8,IF(K4330&lt;'User input'!$I$10,'User input'!$J$9,IF(K4330&lt;'User input'!$I$11,'User input'!$J$10,'User input'!$J$11)))*S4330</f>
        <v>52.35</v>
      </c>
      <c r="U4330" s="27">
        <f>K4330*'User input'!$J$17+'User input'!$J$16</f>
        <v>0.5</v>
      </c>
    </row>
    <row r="4331" spans="1:21" x14ac:dyDescent="0.25">
      <c r="A4331" s="17">
        <v>4447</v>
      </c>
      <c r="B4331" s="6" t="s">
        <v>3181</v>
      </c>
      <c r="C4331" s="6" t="s">
        <v>9478</v>
      </c>
      <c r="D4331" s="6" t="s">
        <v>15</v>
      </c>
      <c r="E4331" s="6" t="s">
        <v>16</v>
      </c>
      <c r="F4331" s="15">
        <v>60</v>
      </c>
      <c r="G4331" s="6" t="s">
        <v>9479</v>
      </c>
      <c r="H4331" s="6" t="s">
        <v>9480</v>
      </c>
      <c r="I4331" s="6" t="s">
        <v>32</v>
      </c>
      <c r="J4331" s="7">
        <v>43539</v>
      </c>
      <c r="K4331" s="15">
        <v>34</v>
      </c>
      <c r="L4331" s="6" t="s">
        <v>62</v>
      </c>
      <c r="M4331" s="6">
        <f t="shared" si="269"/>
        <v>2019</v>
      </c>
      <c r="N4331" s="6">
        <f t="shared" si="270"/>
        <v>3</v>
      </c>
      <c r="O4331" s="6" t="str">
        <f>VLOOKUP(L4331,'User input'!$D$6:$E$16,2,FALSE)</f>
        <v>Ultrathing V4</v>
      </c>
      <c r="P4331" s="6">
        <f>VLOOKUP(L4331,'User input'!$D$6:$G$16,3,FALSE)</f>
        <v>3.99</v>
      </c>
      <c r="Q4331" s="6">
        <f>VLOOKUP(L4331,'User input'!$D$6:$G$16,4,FALSE)</f>
        <v>24</v>
      </c>
      <c r="R4331" s="6">
        <f t="shared" si="271"/>
        <v>816</v>
      </c>
      <c r="S4331" s="26">
        <f t="shared" si="268"/>
        <v>3255.84</v>
      </c>
      <c r="T4331" s="26">
        <f>IF(K4331&lt;'User input'!$I$9,'User input'!$J$8,IF(K4331&lt;'User input'!$I$10,'User input'!$J$9,IF(K4331&lt;'User input'!$I$11,'User input'!$J$10,'User input'!$J$11)))*S4331</f>
        <v>97.675200000000004</v>
      </c>
      <c r="U4331" s="26">
        <f>K4331*'User input'!$J$17+'User input'!$J$16</f>
        <v>0.5</v>
      </c>
    </row>
    <row r="4332" spans="1:21" x14ac:dyDescent="0.25">
      <c r="A4332" s="18">
        <v>4448</v>
      </c>
      <c r="B4332" s="10" t="s">
        <v>9481</v>
      </c>
      <c r="C4332" s="10" t="s">
        <v>3216</v>
      </c>
      <c r="D4332" s="10" t="s">
        <v>49</v>
      </c>
      <c r="E4332" s="10" t="s">
        <v>16</v>
      </c>
      <c r="F4332" s="16">
        <v>60</v>
      </c>
      <c r="G4332" s="10" t="s">
        <v>9482</v>
      </c>
      <c r="H4332" s="10" t="s">
        <v>1013</v>
      </c>
      <c r="I4332" s="10" t="s">
        <v>291</v>
      </c>
      <c r="J4332" s="11">
        <v>44223</v>
      </c>
      <c r="K4332" s="16">
        <v>43</v>
      </c>
      <c r="L4332" s="10" t="s">
        <v>39</v>
      </c>
      <c r="M4332" s="10">
        <f t="shared" si="269"/>
        <v>2021</v>
      </c>
      <c r="N4332" s="10">
        <f t="shared" si="270"/>
        <v>1</v>
      </c>
      <c r="O4332" s="10" t="str">
        <f>VLOOKUP(L4332,'User input'!$D$6:$E$16,2,FALSE)</f>
        <v>Ultrathing V1</v>
      </c>
      <c r="P4332" s="10">
        <f>VLOOKUP(L4332,'User input'!$D$6:$G$16,3,FALSE)</f>
        <v>1.79</v>
      </c>
      <c r="Q4332" s="10">
        <f>VLOOKUP(L4332,'User input'!$D$6:$G$16,4,FALSE)</f>
        <v>17</v>
      </c>
      <c r="R4332" s="10">
        <f t="shared" si="271"/>
        <v>731</v>
      </c>
      <c r="S4332" s="27">
        <f t="shared" si="268"/>
        <v>1308.49</v>
      </c>
      <c r="T4332" s="27">
        <f>IF(K4332&lt;'User input'!$I$9,'User input'!$J$8,IF(K4332&lt;'User input'!$I$10,'User input'!$J$9,IF(K4332&lt;'User input'!$I$11,'User input'!$J$10,'User input'!$J$11)))*S4332</f>
        <v>39.2547</v>
      </c>
      <c r="U4332" s="27">
        <f>K4332*'User input'!$J$17+'User input'!$J$16</f>
        <v>0.5</v>
      </c>
    </row>
    <row r="4333" spans="1:21" x14ac:dyDescent="0.25">
      <c r="A4333" s="17">
        <v>4449</v>
      </c>
      <c r="B4333" s="6" t="s">
        <v>4788</v>
      </c>
      <c r="C4333" s="6" t="s">
        <v>1191</v>
      </c>
      <c r="D4333" s="6" t="s">
        <v>15</v>
      </c>
      <c r="E4333" s="6" t="s">
        <v>16</v>
      </c>
      <c r="F4333" s="15">
        <v>30</v>
      </c>
      <c r="G4333" s="6" t="s">
        <v>9482</v>
      </c>
      <c r="H4333" s="6" t="s">
        <v>378</v>
      </c>
      <c r="I4333" s="6" t="s">
        <v>32</v>
      </c>
      <c r="J4333" s="7">
        <v>43626</v>
      </c>
      <c r="K4333" s="15">
        <v>67</v>
      </c>
      <c r="L4333" s="6" t="s">
        <v>68</v>
      </c>
      <c r="M4333" s="6">
        <f t="shared" si="269"/>
        <v>2019</v>
      </c>
      <c r="N4333" s="6">
        <f t="shared" si="270"/>
        <v>6</v>
      </c>
      <c r="O4333" s="6" t="str">
        <f>VLOOKUP(L4333,'User input'!$D$6:$E$16,2,FALSE)</f>
        <v>Megawidget M</v>
      </c>
      <c r="P4333" s="6">
        <f>VLOOKUP(L4333,'User input'!$D$6:$G$16,3,FALSE)</f>
        <v>1.29</v>
      </c>
      <c r="Q4333" s="6">
        <f>VLOOKUP(L4333,'User input'!$D$6:$G$16,4,FALSE)</f>
        <v>24</v>
      </c>
      <c r="R4333" s="6">
        <f t="shared" si="271"/>
        <v>1608</v>
      </c>
      <c r="S4333" s="26">
        <f t="shared" si="268"/>
        <v>2074.3200000000002</v>
      </c>
      <c r="T4333" s="26">
        <f>IF(K4333&lt;'User input'!$I$9,'User input'!$J$8,IF(K4333&lt;'User input'!$I$10,'User input'!$J$9,IF(K4333&lt;'User input'!$I$11,'User input'!$J$10,'User input'!$J$11)))*S4333</f>
        <v>103.71600000000001</v>
      </c>
      <c r="U4333" s="26">
        <f>K4333*'User input'!$J$17+'User input'!$J$16</f>
        <v>0.5</v>
      </c>
    </row>
    <row r="4334" spans="1:21" x14ac:dyDescent="0.25">
      <c r="A4334" s="18">
        <v>4450</v>
      </c>
      <c r="B4334" s="10" t="s">
        <v>2378</v>
      </c>
      <c r="C4334" s="10" t="s">
        <v>1775</v>
      </c>
      <c r="D4334" s="10" t="s">
        <v>28</v>
      </c>
      <c r="E4334" s="10" t="s">
        <v>29</v>
      </c>
      <c r="F4334" s="16">
        <v>60</v>
      </c>
      <c r="G4334" s="10" t="s">
        <v>9483</v>
      </c>
      <c r="H4334" s="10" t="s">
        <v>2466</v>
      </c>
      <c r="I4334" s="10" t="s">
        <v>38</v>
      </c>
      <c r="J4334" s="11">
        <v>44368</v>
      </c>
      <c r="K4334" s="16">
        <v>105</v>
      </c>
      <c r="L4334" s="10" t="s">
        <v>20</v>
      </c>
      <c r="M4334" s="10">
        <f t="shared" si="269"/>
        <v>2021</v>
      </c>
      <c r="N4334" s="10">
        <f t="shared" si="270"/>
        <v>6</v>
      </c>
      <c r="O4334" s="10" t="str">
        <f>VLOOKUP(L4334,'User input'!$D$6:$E$16,2,FALSE)</f>
        <v>Hyperwotsit</v>
      </c>
      <c r="P4334" s="10">
        <f>VLOOKUP(L4334,'User input'!$D$6:$G$16,3,FALSE)</f>
        <v>2.0099999999999998</v>
      </c>
      <c r="Q4334" s="10">
        <f>VLOOKUP(L4334,'User input'!$D$6:$G$16,4,FALSE)</f>
        <v>20</v>
      </c>
      <c r="R4334" s="10">
        <f t="shared" si="271"/>
        <v>2100</v>
      </c>
      <c r="S4334" s="27">
        <f t="shared" si="268"/>
        <v>4221</v>
      </c>
      <c r="T4334" s="27">
        <f>IF(K4334&lt;'User input'!$I$9,'User input'!$J$8,IF(K4334&lt;'User input'!$I$10,'User input'!$J$9,IF(K4334&lt;'User input'!$I$11,'User input'!$J$10,'User input'!$J$11)))*S4334</f>
        <v>295.47000000000003</v>
      </c>
      <c r="U4334" s="27">
        <f>K4334*'User input'!$J$17+'User input'!$J$16</f>
        <v>0.5</v>
      </c>
    </row>
    <row r="4335" spans="1:21" x14ac:dyDescent="0.25">
      <c r="A4335" s="17">
        <v>4451</v>
      </c>
      <c r="B4335" s="6" t="s">
        <v>9484</v>
      </c>
      <c r="C4335" s="6" t="s">
        <v>1853</v>
      </c>
      <c r="D4335" s="6" t="s">
        <v>49</v>
      </c>
      <c r="E4335" s="6" t="s">
        <v>16</v>
      </c>
      <c r="F4335" s="15">
        <v>90</v>
      </c>
      <c r="G4335" s="6" t="s">
        <v>9485</v>
      </c>
      <c r="H4335" s="6" t="s">
        <v>1437</v>
      </c>
      <c r="I4335" s="6" t="s">
        <v>1194</v>
      </c>
      <c r="J4335" s="7">
        <v>43644</v>
      </c>
      <c r="K4335" s="15">
        <v>78</v>
      </c>
      <c r="L4335" s="6" t="s">
        <v>99</v>
      </c>
      <c r="M4335" s="6">
        <f t="shared" si="269"/>
        <v>2019</v>
      </c>
      <c r="N4335" s="6">
        <f t="shared" si="270"/>
        <v>6</v>
      </c>
      <c r="O4335" s="6" t="str">
        <f>VLOOKUP(L4335,'User input'!$D$6:$E$16,2,FALSE)</f>
        <v>Superwossname</v>
      </c>
      <c r="P4335" s="6">
        <f>VLOOKUP(L4335,'User input'!$D$6:$G$16,3,FALSE)</f>
        <v>3.49</v>
      </c>
      <c r="Q4335" s="6">
        <f>VLOOKUP(L4335,'User input'!$D$6:$G$16,4,FALSE)</f>
        <v>20</v>
      </c>
      <c r="R4335" s="6">
        <f t="shared" si="271"/>
        <v>1560</v>
      </c>
      <c r="S4335" s="26">
        <f t="shared" si="268"/>
        <v>5444.4000000000005</v>
      </c>
      <c r="T4335" s="26">
        <f>IF(K4335&lt;'User input'!$I$9,'User input'!$J$8,IF(K4335&lt;'User input'!$I$10,'User input'!$J$9,IF(K4335&lt;'User input'!$I$11,'User input'!$J$10,'User input'!$J$11)))*S4335</f>
        <v>272.22000000000003</v>
      </c>
      <c r="U4335" s="26">
        <f>K4335*'User input'!$J$17+'User input'!$J$16</f>
        <v>0.5</v>
      </c>
    </row>
    <row r="4336" spans="1:21" x14ac:dyDescent="0.25">
      <c r="A4336" s="18">
        <v>4452</v>
      </c>
      <c r="B4336" s="10" t="s">
        <v>9486</v>
      </c>
      <c r="C4336" s="10" t="s">
        <v>2399</v>
      </c>
      <c r="D4336" s="10" t="s">
        <v>15</v>
      </c>
      <c r="E4336" s="10" t="s">
        <v>16</v>
      </c>
      <c r="F4336" s="16">
        <v>90</v>
      </c>
      <c r="G4336" s="10" t="s">
        <v>9487</v>
      </c>
      <c r="H4336" s="10" t="s">
        <v>6297</v>
      </c>
      <c r="I4336" s="10" t="s">
        <v>32</v>
      </c>
      <c r="J4336" s="11">
        <v>44346</v>
      </c>
      <c r="K4336" s="16">
        <v>69</v>
      </c>
      <c r="L4336" s="10" t="s">
        <v>39</v>
      </c>
      <c r="M4336" s="10">
        <f t="shared" si="269"/>
        <v>2021</v>
      </c>
      <c r="N4336" s="10">
        <f t="shared" si="270"/>
        <v>5</v>
      </c>
      <c r="O4336" s="10" t="str">
        <f>VLOOKUP(L4336,'User input'!$D$6:$E$16,2,FALSE)</f>
        <v>Ultrathing V1</v>
      </c>
      <c r="P4336" s="10">
        <f>VLOOKUP(L4336,'User input'!$D$6:$G$16,3,FALSE)</f>
        <v>1.79</v>
      </c>
      <c r="Q4336" s="10">
        <f>VLOOKUP(L4336,'User input'!$D$6:$G$16,4,FALSE)</f>
        <v>17</v>
      </c>
      <c r="R4336" s="10">
        <f t="shared" si="271"/>
        <v>1173</v>
      </c>
      <c r="S4336" s="27">
        <f t="shared" si="268"/>
        <v>2099.67</v>
      </c>
      <c r="T4336" s="27">
        <f>IF(K4336&lt;'User input'!$I$9,'User input'!$J$8,IF(K4336&lt;'User input'!$I$10,'User input'!$J$9,IF(K4336&lt;'User input'!$I$11,'User input'!$J$10,'User input'!$J$11)))*S4336</f>
        <v>104.98350000000001</v>
      </c>
      <c r="U4336" s="27">
        <f>K4336*'User input'!$J$17+'User input'!$J$16</f>
        <v>0.5</v>
      </c>
    </row>
    <row r="4337" spans="1:21" x14ac:dyDescent="0.25">
      <c r="A4337" s="17">
        <v>4453</v>
      </c>
      <c r="B4337" s="6" t="s">
        <v>4376</v>
      </c>
      <c r="C4337" s="6" t="s">
        <v>1167</v>
      </c>
      <c r="D4337" s="6" t="s">
        <v>28</v>
      </c>
      <c r="E4337" s="6" t="s">
        <v>29</v>
      </c>
      <c r="F4337" s="15">
        <v>30</v>
      </c>
      <c r="G4337" s="6" t="s">
        <v>9488</v>
      </c>
      <c r="H4337" s="6" t="s">
        <v>312</v>
      </c>
      <c r="I4337" s="6" t="s">
        <v>32</v>
      </c>
      <c r="J4337" s="7">
        <v>44069</v>
      </c>
      <c r="K4337" s="15">
        <v>11</v>
      </c>
      <c r="L4337" s="6" t="s">
        <v>20</v>
      </c>
      <c r="M4337" s="6">
        <f t="shared" si="269"/>
        <v>2020</v>
      </c>
      <c r="N4337" s="6">
        <f t="shared" si="270"/>
        <v>8</v>
      </c>
      <c r="O4337" s="6" t="str">
        <f>VLOOKUP(L4337,'User input'!$D$6:$E$16,2,FALSE)</f>
        <v>Hyperwotsit</v>
      </c>
      <c r="P4337" s="6">
        <f>VLOOKUP(L4337,'User input'!$D$6:$G$16,3,FALSE)</f>
        <v>2.0099999999999998</v>
      </c>
      <c r="Q4337" s="6">
        <f>VLOOKUP(L4337,'User input'!$D$6:$G$16,4,FALSE)</f>
        <v>20</v>
      </c>
      <c r="R4337" s="6">
        <f t="shared" si="271"/>
        <v>220</v>
      </c>
      <c r="S4337" s="26">
        <f t="shared" si="268"/>
        <v>442.19999999999993</v>
      </c>
      <c r="T4337" s="26">
        <f>IF(K4337&lt;'User input'!$I$9,'User input'!$J$8,IF(K4337&lt;'User input'!$I$10,'User input'!$J$9,IF(K4337&lt;'User input'!$I$11,'User input'!$J$10,'User input'!$J$11)))*S4337</f>
        <v>0</v>
      </c>
      <c r="U4337" s="26">
        <f>K4337*'User input'!$J$17+'User input'!$J$16</f>
        <v>0.5</v>
      </c>
    </row>
    <row r="4338" spans="1:21" x14ac:dyDescent="0.25">
      <c r="A4338" s="18">
        <v>4454</v>
      </c>
      <c r="B4338" s="10" t="s">
        <v>6610</v>
      </c>
      <c r="C4338" s="10" t="s">
        <v>649</v>
      </c>
      <c r="D4338" s="10" t="s">
        <v>49</v>
      </c>
      <c r="E4338" s="10" t="s">
        <v>16</v>
      </c>
      <c r="F4338" s="16">
        <v>60</v>
      </c>
      <c r="G4338" s="10" t="s">
        <v>9489</v>
      </c>
      <c r="H4338" s="10" t="s">
        <v>3314</v>
      </c>
      <c r="I4338" s="10" t="s">
        <v>32</v>
      </c>
      <c r="J4338" s="11">
        <v>43576</v>
      </c>
      <c r="K4338" s="16">
        <v>65</v>
      </c>
      <c r="L4338" s="10" t="s">
        <v>33</v>
      </c>
      <c r="M4338" s="10">
        <f t="shared" si="269"/>
        <v>2019</v>
      </c>
      <c r="N4338" s="10">
        <f t="shared" si="270"/>
        <v>4</v>
      </c>
      <c r="O4338" s="10" t="str">
        <f>VLOOKUP(L4338,'User input'!$D$6:$E$16,2,FALSE)</f>
        <v>Megawidget L</v>
      </c>
      <c r="P4338" s="10">
        <f>VLOOKUP(L4338,'User input'!$D$6:$G$16,3,FALSE)</f>
        <v>1.79</v>
      </c>
      <c r="Q4338" s="10">
        <f>VLOOKUP(L4338,'User input'!$D$6:$G$16,4,FALSE)</f>
        <v>24</v>
      </c>
      <c r="R4338" s="10">
        <f t="shared" si="271"/>
        <v>1560</v>
      </c>
      <c r="S4338" s="27">
        <f t="shared" si="268"/>
        <v>2792.4</v>
      </c>
      <c r="T4338" s="27">
        <f>IF(K4338&lt;'User input'!$I$9,'User input'!$J$8,IF(K4338&lt;'User input'!$I$10,'User input'!$J$9,IF(K4338&lt;'User input'!$I$11,'User input'!$J$10,'User input'!$J$11)))*S4338</f>
        <v>139.62</v>
      </c>
      <c r="U4338" s="27">
        <f>K4338*'User input'!$J$17+'User input'!$J$16</f>
        <v>0.5</v>
      </c>
    </row>
    <row r="4339" spans="1:21" x14ac:dyDescent="0.25">
      <c r="A4339" s="17">
        <v>4455</v>
      </c>
      <c r="B4339" s="6" t="s">
        <v>9455</v>
      </c>
      <c r="C4339" s="6" t="s">
        <v>2272</v>
      </c>
      <c r="D4339" s="6" t="s">
        <v>49</v>
      </c>
      <c r="E4339" s="6" t="s">
        <v>16</v>
      </c>
      <c r="F4339" s="15">
        <v>60</v>
      </c>
      <c r="G4339" s="6" t="s">
        <v>9490</v>
      </c>
      <c r="H4339" s="6" t="s">
        <v>6321</v>
      </c>
      <c r="I4339" s="6" t="s">
        <v>32</v>
      </c>
      <c r="J4339" s="7">
        <v>43749</v>
      </c>
      <c r="K4339" s="15">
        <v>16</v>
      </c>
      <c r="L4339" s="6" t="s">
        <v>52</v>
      </c>
      <c r="M4339" s="6">
        <f t="shared" si="269"/>
        <v>2019</v>
      </c>
      <c r="N4339" s="6">
        <f t="shared" si="270"/>
        <v>10</v>
      </c>
      <c r="O4339" s="6" t="str">
        <f>VLOOKUP(L4339,'User input'!$D$6:$E$16,2,FALSE)</f>
        <v>Megawidget S</v>
      </c>
      <c r="P4339" s="6">
        <f>VLOOKUP(L4339,'User input'!$D$6:$G$16,3,FALSE)</f>
        <v>0.69</v>
      </c>
      <c r="Q4339" s="6">
        <f>VLOOKUP(L4339,'User input'!$D$6:$G$16,4,FALSE)</f>
        <v>24</v>
      </c>
      <c r="R4339" s="6">
        <f t="shared" si="271"/>
        <v>384</v>
      </c>
      <c r="S4339" s="26">
        <f t="shared" si="268"/>
        <v>264.95999999999998</v>
      </c>
      <c r="T4339" s="26">
        <f>IF(K4339&lt;'User input'!$I$9,'User input'!$J$8,IF(K4339&lt;'User input'!$I$10,'User input'!$J$9,IF(K4339&lt;'User input'!$I$11,'User input'!$J$10,'User input'!$J$11)))*S4339</f>
        <v>0</v>
      </c>
      <c r="U4339" s="26">
        <f>K4339*'User input'!$J$17+'User input'!$J$16</f>
        <v>0.5</v>
      </c>
    </row>
    <row r="4340" spans="1:21" x14ac:dyDescent="0.25">
      <c r="A4340" s="18">
        <v>4456</v>
      </c>
      <c r="B4340" s="10" t="s">
        <v>8155</v>
      </c>
      <c r="C4340" s="10" t="s">
        <v>3943</v>
      </c>
      <c r="D4340" s="10" t="s">
        <v>28</v>
      </c>
      <c r="E4340" s="10" t="s">
        <v>29</v>
      </c>
      <c r="F4340" s="16">
        <v>60</v>
      </c>
      <c r="G4340" s="10" t="s">
        <v>9491</v>
      </c>
      <c r="H4340" s="10" t="s">
        <v>1746</v>
      </c>
      <c r="I4340" s="10" t="s">
        <v>25</v>
      </c>
      <c r="J4340" s="11">
        <v>44257</v>
      </c>
      <c r="K4340" s="16">
        <v>4</v>
      </c>
      <c r="L4340" s="10" t="s">
        <v>99</v>
      </c>
      <c r="M4340" s="10">
        <f t="shared" si="269"/>
        <v>2021</v>
      </c>
      <c r="N4340" s="10">
        <f t="shared" si="270"/>
        <v>3</v>
      </c>
      <c r="O4340" s="10" t="str">
        <f>VLOOKUP(L4340,'User input'!$D$6:$E$16,2,FALSE)</f>
        <v>Superwossname</v>
      </c>
      <c r="P4340" s="10">
        <f>VLOOKUP(L4340,'User input'!$D$6:$G$16,3,FALSE)</f>
        <v>3.49</v>
      </c>
      <c r="Q4340" s="10">
        <f>VLOOKUP(L4340,'User input'!$D$6:$G$16,4,FALSE)</f>
        <v>20</v>
      </c>
      <c r="R4340" s="10">
        <f t="shared" si="271"/>
        <v>80</v>
      </c>
      <c r="S4340" s="27">
        <f t="shared" si="268"/>
        <v>279.20000000000005</v>
      </c>
      <c r="T4340" s="27">
        <f>IF(K4340&lt;'User input'!$I$9,'User input'!$J$8,IF(K4340&lt;'User input'!$I$10,'User input'!$J$9,IF(K4340&lt;'User input'!$I$11,'User input'!$J$10,'User input'!$J$11)))*S4340</f>
        <v>0</v>
      </c>
      <c r="U4340" s="27">
        <f>K4340*'User input'!$J$17+'User input'!$J$16</f>
        <v>0.5</v>
      </c>
    </row>
    <row r="4341" spans="1:21" x14ac:dyDescent="0.25">
      <c r="A4341" s="17">
        <v>4457</v>
      </c>
      <c r="B4341" s="6" t="s">
        <v>1740</v>
      </c>
      <c r="C4341" s="6" t="s">
        <v>923</v>
      </c>
      <c r="D4341" s="6" t="s">
        <v>28</v>
      </c>
      <c r="E4341" s="6" t="s">
        <v>29</v>
      </c>
      <c r="F4341" s="15">
        <v>30</v>
      </c>
      <c r="G4341" s="6" t="s">
        <v>9492</v>
      </c>
      <c r="H4341" s="6" t="s">
        <v>1403</v>
      </c>
      <c r="I4341" s="6" t="s">
        <v>1078</v>
      </c>
      <c r="J4341" s="7">
        <v>43609</v>
      </c>
      <c r="K4341" s="15">
        <v>54</v>
      </c>
      <c r="L4341" s="6" t="s">
        <v>62</v>
      </c>
      <c r="M4341" s="6">
        <f t="shared" si="269"/>
        <v>2019</v>
      </c>
      <c r="N4341" s="6">
        <f t="shared" si="270"/>
        <v>5</v>
      </c>
      <c r="O4341" s="6" t="str">
        <f>VLOOKUP(L4341,'User input'!$D$6:$E$16,2,FALSE)</f>
        <v>Ultrathing V4</v>
      </c>
      <c r="P4341" s="6">
        <f>VLOOKUP(L4341,'User input'!$D$6:$G$16,3,FALSE)</f>
        <v>3.99</v>
      </c>
      <c r="Q4341" s="6">
        <f>VLOOKUP(L4341,'User input'!$D$6:$G$16,4,FALSE)</f>
        <v>24</v>
      </c>
      <c r="R4341" s="6">
        <f t="shared" si="271"/>
        <v>1296</v>
      </c>
      <c r="S4341" s="26">
        <f t="shared" si="268"/>
        <v>5171.04</v>
      </c>
      <c r="T4341" s="26">
        <f>IF(K4341&lt;'User input'!$I$9,'User input'!$J$8,IF(K4341&lt;'User input'!$I$10,'User input'!$J$9,IF(K4341&lt;'User input'!$I$11,'User input'!$J$10,'User input'!$J$11)))*S4341</f>
        <v>258.55200000000002</v>
      </c>
      <c r="U4341" s="26">
        <f>K4341*'User input'!$J$17+'User input'!$J$16</f>
        <v>0.5</v>
      </c>
    </row>
    <row r="4342" spans="1:21" x14ac:dyDescent="0.25">
      <c r="A4342" s="18">
        <v>4458</v>
      </c>
      <c r="B4342" s="10" t="s">
        <v>3400</v>
      </c>
      <c r="C4342" s="10" t="s">
        <v>5327</v>
      </c>
      <c r="D4342" s="10" t="s">
        <v>28</v>
      </c>
      <c r="E4342" s="10" t="s">
        <v>29</v>
      </c>
      <c r="F4342" s="16">
        <v>60</v>
      </c>
      <c r="G4342" s="10" t="s">
        <v>9493</v>
      </c>
      <c r="H4342" s="10" t="s">
        <v>2173</v>
      </c>
      <c r="I4342" s="10" t="s">
        <v>122</v>
      </c>
      <c r="J4342" s="11">
        <v>44261</v>
      </c>
      <c r="K4342" s="16">
        <v>23</v>
      </c>
      <c r="L4342" s="10" t="s">
        <v>39</v>
      </c>
      <c r="M4342" s="10">
        <f t="shared" si="269"/>
        <v>2021</v>
      </c>
      <c r="N4342" s="10">
        <f t="shared" si="270"/>
        <v>3</v>
      </c>
      <c r="O4342" s="10" t="str">
        <f>VLOOKUP(L4342,'User input'!$D$6:$E$16,2,FALSE)</f>
        <v>Ultrathing V1</v>
      </c>
      <c r="P4342" s="10">
        <f>VLOOKUP(L4342,'User input'!$D$6:$G$16,3,FALSE)</f>
        <v>1.79</v>
      </c>
      <c r="Q4342" s="10">
        <f>VLOOKUP(L4342,'User input'!$D$6:$G$16,4,FALSE)</f>
        <v>17</v>
      </c>
      <c r="R4342" s="10">
        <f t="shared" si="271"/>
        <v>391</v>
      </c>
      <c r="S4342" s="27">
        <f t="shared" si="268"/>
        <v>699.89</v>
      </c>
      <c r="T4342" s="27">
        <f>IF(K4342&lt;'User input'!$I$9,'User input'!$J$8,IF(K4342&lt;'User input'!$I$10,'User input'!$J$9,IF(K4342&lt;'User input'!$I$11,'User input'!$J$10,'User input'!$J$11)))*S4342</f>
        <v>20.996700000000001</v>
      </c>
      <c r="U4342" s="27">
        <f>K4342*'User input'!$J$17+'User input'!$J$16</f>
        <v>0.5</v>
      </c>
    </row>
    <row r="4343" spans="1:21" x14ac:dyDescent="0.25">
      <c r="A4343" s="17">
        <v>4459</v>
      </c>
      <c r="B4343" s="6" t="s">
        <v>2517</v>
      </c>
      <c r="C4343" s="6" t="s">
        <v>7239</v>
      </c>
      <c r="D4343" s="6" t="s">
        <v>28</v>
      </c>
      <c r="E4343" s="6" t="s">
        <v>29</v>
      </c>
      <c r="F4343" s="15">
        <v>60</v>
      </c>
      <c r="G4343" s="6" t="s">
        <v>2502</v>
      </c>
      <c r="H4343" s="6" t="s">
        <v>335</v>
      </c>
      <c r="I4343" s="6" t="s">
        <v>171</v>
      </c>
      <c r="J4343" s="7">
        <v>43991</v>
      </c>
      <c r="K4343" s="15">
        <v>89</v>
      </c>
      <c r="L4343" s="6" t="s">
        <v>52</v>
      </c>
      <c r="M4343" s="6">
        <f t="shared" si="269"/>
        <v>2020</v>
      </c>
      <c r="N4343" s="6">
        <f t="shared" si="270"/>
        <v>6</v>
      </c>
      <c r="O4343" s="6" t="str">
        <f>VLOOKUP(L4343,'User input'!$D$6:$E$16,2,FALSE)</f>
        <v>Megawidget S</v>
      </c>
      <c r="P4343" s="6">
        <f>VLOOKUP(L4343,'User input'!$D$6:$G$16,3,FALSE)</f>
        <v>0.69</v>
      </c>
      <c r="Q4343" s="6">
        <f>VLOOKUP(L4343,'User input'!$D$6:$G$16,4,FALSE)</f>
        <v>24</v>
      </c>
      <c r="R4343" s="6">
        <f t="shared" si="271"/>
        <v>2136</v>
      </c>
      <c r="S4343" s="26">
        <f t="shared" si="268"/>
        <v>1473.84</v>
      </c>
      <c r="T4343" s="26">
        <f>IF(K4343&lt;'User input'!$I$9,'User input'!$J$8,IF(K4343&lt;'User input'!$I$10,'User input'!$J$9,IF(K4343&lt;'User input'!$I$11,'User input'!$J$10,'User input'!$J$11)))*S4343</f>
        <v>73.691999999999993</v>
      </c>
      <c r="U4343" s="26">
        <f>K4343*'User input'!$J$17+'User input'!$J$16</f>
        <v>0.5</v>
      </c>
    </row>
    <row r="4344" spans="1:21" x14ac:dyDescent="0.25">
      <c r="A4344" s="18">
        <v>4460</v>
      </c>
      <c r="B4344" s="10" t="s">
        <v>9494</v>
      </c>
      <c r="C4344" s="10" t="s">
        <v>1510</v>
      </c>
      <c r="D4344" s="10" t="s">
        <v>15</v>
      </c>
      <c r="E4344" s="10" t="s">
        <v>16</v>
      </c>
      <c r="F4344" s="16">
        <v>60</v>
      </c>
      <c r="G4344" s="10" t="s">
        <v>9495</v>
      </c>
      <c r="H4344" s="10" t="s">
        <v>1929</v>
      </c>
      <c r="I4344" s="10" t="s">
        <v>25</v>
      </c>
      <c r="J4344" s="11">
        <v>44508</v>
      </c>
      <c r="K4344" s="16">
        <v>41</v>
      </c>
      <c r="L4344" s="10" t="s">
        <v>99</v>
      </c>
      <c r="M4344" s="10">
        <f t="shared" si="269"/>
        <v>2021</v>
      </c>
      <c r="N4344" s="10">
        <f t="shared" si="270"/>
        <v>11</v>
      </c>
      <c r="O4344" s="10" t="str">
        <f>VLOOKUP(L4344,'User input'!$D$6:$E$16,2,FALSE)</f>
        <v>Superwossname</v>
      </c>
      <c r="P4344" s="10">
        <f>VLOOKUP(L4344,'User input'!$D$6:$G$16,3,FALSE)</f>
        <v>3.49</v>
      </c>
      <c r="Q4344" s="10">
        <f>VLOOKUP(L4344,'User input'!$D$6:$G$16,4,FALSE)</f>
        <v>20</v>
      </c>
      <c r="R4344" s="10">
        <f t="shared" si="271"/>
        <v>820</v>
      </c>
      <c r="S4344" s="27">
        <f t="shared" si="268"/>
        <v>2861.8</v>
      </c>
      <c r="T4344" s="27">
        <f>IF(K4344&lt;'User input'!$I$9,'User input'!$J$8,IF(K4344&lt;'User input'!$I$10,'User input'!$J$9,IF(K4344&lt;'User input'!$I$11,'User input'!$J$10,'User input'!$J$11)))*S4344</f>
        <v>85.853999999999999</v>
      </c>
      <c r="U4344" s="27">
        <f>K4344*'User input'!$J$17+'User input'!$J$16</f>
        <v>0.5</v>
      </c>
    </row>
    <row r="4345" spans="1:21" x14ac:dyDescent="0.25">
      <c r="A4345" s="17">
        <v>4461</v>
      </c>
      <c r="B4345" s="6" t="s">
        <v>9496</v>
      </c>
      <c r="C4345" s="6" t="s">
        <v>80</v>
      </c>
      <c r="D4345" s="6" t="s">
        <v>28</v>
      </c>
      <c r="E4345" s="6" t="s">
        <v>29</v>
      </c>
      <c r="F4345" s="15">
        <v>90</v>
      </c>
      <c r="G4345" s="6" t="s">
        <v>9497</v>
      </c>
      <c r="H4345" s="6" t="s">
        <v>1815</v>
      </c>
      <c r="I4345" s="6" t="s">
        <v>1816</v>
      </c>
      <c r="J4345" s="7">
        <v>44528</v>
      </c>
      <c r="K4345" s="15">
        <v>26</v>
      </c>
      <c r="L4345" s="6" t="s">
        <v>62</v>
      </c>
      <c r="M4345" s="6">
        <f t="shared" si="269"/>
        <v>2021</v>
      </c>
      <c r="N4345" s="6">
        <f t="shared" si="270"/>
        <v>11</v>
      </c>
      <c r="O4345" s="6" t="str">
        <f>VLOOKUP(L4345,'User input'!$D$6:$E$16,2,FALSE)</f>
        <v>Ultrathing V4</v>
      </c>
      <c r="P4345" s="6">
        <f>VLOOKUP(L4345,'User input'!$D$6:$G$16,3,FALSE)</f>
        <v>3.99</v>
      </c>
      <c r="Q4345" s="6">
        <f>VLOOKUP(L4345,'User input'!$D$6:$G$16,4,FALSE)</f>
        <v>24</v>
      </c>
      <c r="R4345" s="6">
        <f t="shared" si="271"/>
        <v>624</v>
      </c>
      <c r="S4345" s="26">
        <f t="shared" si="268"/>
        <v>2489.7600000000002</v>
      </c>
      <c r="T4345" s="26">
        <f>IF(K4345&lt;'User input'!$I$9,'User input'!$J$8,IF(K4345&lt;'User input'!$I$10,'User input'!$J$9,IF(K4345&lt;'User input'!$I$11,'User input'!$J$10,'User input'!$J$11)))*S4345</f>
        <v>74.692800000000005</v>
      </c>
      <c r="U4345" s="26">
        <f>K4345*'User input'!$J$17+'User input'!$J$16</f>
        <v>0.5</v>
      </c>
    </row>
    <row r="4346" spans="1:21" x14ac:dyDescent="0.25">
      <c r="A4346" s="18">
        <v>4462</v>
      </c>
      <c r="B4346" s="10" t="s">
        <v>9498</v>
      </c>
      <c r="C4346" s="10" t="s">
        <v>1858</v>
      </c>
      <c r="D4346" s="10" t="s">
        <v>15</v>
      </c>
      <c r="E4346" s="10" t="s">
        <v>16</v>
      </c>
      <c r="F4346" s="16">
        <v>30</v>
      </c>
      <c r="G4346" s="10" t="s">
        <v>9499</v>
      </c>
      <c r="H4346" s="10" t="s">
        <v>1181</v>
      </c>
      <c r="I4346" s="10" t="s">
        <v>32</v>
      </c>
      <c r="J4346" s="11">
        <v>43602</v>
      </c>
      <c r="K4346" s="16">
        <v>68</v>
      </c>
      <c r="L4346" s="10" t="s">
        <v>78</v>
      </c>
      <c r="M4346" s="10">
        <f t="shared" si="269"/>
        <v>2019</v>
      </c>
      <c r="N4346" s="10">
        <f t="shared" si="270"/>
        <v>5</v>
      </c>
      <c r="O4346" s="10" t="str">
        <f>VLOOKUP(L4346,'User input'!$D$6:$E$16,2,FALSE)</f>
        <v>Ultrathing V2</v>
      </c>
      <c r="P4346" s="10">
        <f>VLOOKUP(L4346,'User input'!$D$6:$G$16,3,FALSE)</f>
        <v>2.95</v>
      </c>
      <c r="Q4346" s="10">
        <f>VLOOKUP(L4346,'User input'!$D$6:$G$16,4,FALSE)</f>
        <v>20</v>
      </c>
      <c r="R4346" s="10">
        <f t="shared" si="271"/>
        <v>1360</v>
      </c>
      <c r="S4346" s="27">
        <f t="shared" si="268"/>
        <v>4012.0000000000005</v>
      </c>
      <c r="T4346" s="27">
        <f>IF(K4346&lt;'User input'!$I$9,'User input'!$J$8,IF(K4346&lt;'User input'!$I$10,'User input'!$J$9,IF(K4346&lt;'User input'!$I$11,'User input'!$J$10,'User input'!$J$11)))*S4346</f>
        <v>200.60000000000002</v>
      </c>
      <c r="U4346" s="27">
        <f>K4346*'User input'!$J$17+'User input'!$J$16</f>
        <v>0.5</v>
      </c>
    </row>
    <row r="4347" spans="1:21" x14ac:dyDescent="0.25">
      <c r="A4347" s="17">
        <v>4463</v>
      </c>
      <c r="B4347" s="6" t="s">
        <v>7320</v>
      </c>
      <c r="C4347" s="6" t="s">
        <v>3342</v>
      </c>
      <c r="D4347" s="6" t="s">
        <v>28</v>
      </c>
      <c r="E4347" s="6" t="s">
        <v>29</v>
      </c>
      <c r="F4347" s="15">
        <v>30</v>
      </c>
      <c r="G4347" s="6" t="s">
        <v>9500</v>
      </c>
      <c r="H4347" s="6" t="s">
        <v>6132</v>
      </c>
      <c r="I4347" s="6" t="s">
        <v>38</v>
      </c>
      <c r="J4347" s="7">
        <v>43524</v>
      </c>
      <c r="K4347" s="15">
        <v>16</v>
      </c>
      <c r="L4347" s="6" t="s">
        <v>62</v>
      </c>
      <c r="M4347" s="6">
        <f t="shared" si="269"/>
        <v>2019</v>
      </c>
      <c r="N4347" s="6">
        <f t="shared" si="270"/>
        <v>2</v>
      </c>
      <c r="O4347" s="6" t="str">
        <f>VLOOKUP(L4347,'User input'!$D$6:$E$16,2,FALSE)</f>
        <v>Ultrathing V4</v>
      </c>
      <c r="P4347" s="6">
        <f>VLOOKUP(L4347,'User input'!$D$6:$G$16,3,FALSE)</f>
        <v>3.99</v>
      </c>
      <c r="Q4347" s="6">
        <f>VLOOKUP(L4347,'User input'!$D$6:$G$16,4,FALSE)</f>
        <v>24</v>
      </c>
      <c r="R4347" s="6">
        <f t="shared" si="271"/>
        <v>384</v>
      </c>
      <c r="S4347" s="26">
        <f t="shared" si="268"/>
        <v>1532.16</v>
      </c>
      <c r="T4347" s="26">
        <f>IF(K4347&lt;'User input'!$I$9,'User input'!$J$8,IF(K4347&lt;'User input'!$I$10,'User input'!$J$9,IF(K4347&lt;'User input'!$I$11,'User input'!$J$10,'User input'!$J$11)))*S4347</f>
        <v>0</v>
      </c>
      <c r="U4347" s="26">
        <f>K4347*'User input'!$J$17+'User input'!$J$16</f>
        <v>0.5</v>
      </c>
    </row>
    <row r="4348" spans="1:21" x14ac:dyDescent="0.25">
      <c r="A4348" s="18">
        <v>4464</v>
      </c>
      <c r="B4348" s="10" t="s">
        <v>2290</v>
      </c>
      <c r="C4348" s="10" t="s">
        <v>7419</v>
      </c>
      <c r="D4348" s="10" t="s">
        <v>28</v>
      </c>
      <c r="E4348" s="10" t="s">
        <v>29</v>
      </c>
      <c r="F4348" s="16">
        <v>90</v>
      </c>
      <c r="G4348" s="10" t="s">
        <v>9501</v>
      </c>
      <c r="H4348" s="10" t="s">
        <v>8819</v>
      </c>
      <c r="I4348" s="10" t="s">
        <v>32</v>
      </c>
      <c r="J4348" s="11">
        <v>44287</v>
      </c>
      <c r="K4348" s="16">
        <v>84</v>
      </c>
      <c r="L4348" s="10" t="s">
        <v>33</v>
      </c>
      <c r="M4348" s="10">
        <f t="shared" si="269"/>
        <v>2021</v>
      </c>
      <c r="N4348" s="10">
        <f t="shared" si="270"/>
        <v>4</v>
      </c>
      <c r="O4348" s="10" t="str">
        <f>VLOOKUP(L4348,'User input'!$D$6:$E$16,2,FALSE)</f>
        <v>Megawidget L</v>
      </c>
      <c r="P4348" s="10">
        <f>VLOOKUP(L4348,'User input'!$D$6:$G$16,3,FALSE)</f>
        <v>1.79</v>
      </c>
      <c r="Q4348" s="10">
        <f>VLOOKUP(L4348,'User input'!$D$6:$G$16,4,FALSE)</f>
        <v>24</v>
      </c>
      <c r="R4348" s="10">
        <f t="shared" si="271"/>
        <v>2016</v>
      </c>
      <c r="S4348" s="27">
        <f t="shared" si="268"/>
        <v>3608.64</v>
      </c>
      <c r="T4348" s="27">
        <f>IF(K4348&lt;'User input'!$I$9,'User input'!$J$8,IF(K4348&lt;'User input'!$I$10,'User input'!$J$9,IF(K4348&lt;'User input'!$I$11,'User input'!$J$10,'User input'!$J$11)))*S4348</f>
        <v>180.43200000000002</v>
      </c>
      <c r="U4348" s="27">
        <f>K4348*'User input'!$J$17+'User input'!$J$16</f>
        <v>0.5</v>
      </c>
    </row>
    <row r="4349" spans="1:21" x14ac:dyDescent="0.25">
      <c r="A4349" s="17">
        <v>4465</v>
      </c>
      <c r="B4349" s="6" t="s">
        <v>7772</v>
      </c>
      <c r="C4349" s="6" t="s">
        <v>1781</v>
      </c>
      <c r="D4349" s="6" t="s">
        <v>15</v>
      </c>
      <c r="E4349" s="6" t="s">
        <v>16</v>
      </c>
      <c r="F4349" s="15">
        <v>30</v>
      </c>
      <c r="G4349" s="6" t="s">
        <v>9502</v>
      </c>
      <c r="H4349" s="6" t="s">
        <v>928</v>
      </c>
      <c r="I4349" s="6" t="s">
        <v>929</v>
      </c>
      <c r="J4349" s="7">
        <v>44545</v>
      </c>
      <c r="K4349" s="15">
        <v>78</v>
      </c>
      <c r="L4349" s="6" t="s">
        <v>78</v>
      </c>
      <c r="M4349" s="6">
        <f t="shared" si="269"/>
        <v>2021</v>
      </c>
      <c r="N4349" s="6">
        <f t="shared" si="270"/>
        <v>12</v>
      </c>
      <c r="O4349" s="6" t="str">
        <f>VLOOKUP(L4349,'User input'!$D$6:$E$16,2,FALSE)</f>
        <v>Ultrathing V2</v>
      </c>
      <c r="P4349" s="6">
        <f>VLOOKUP(L4349,'User input'!$D$6:$G$16,3,FALSE)</f>
        <v>2.95</v>
      </c>
      <c r="Q4349" s="6">
        <f>VLOOKUP(L4349,'User input'!$D$6:$G$16,4,FALSE)</f>
        <v>20</v>
      </c>
      <c r="R4349" s="6">
        <f t="shared" si="271"/>
        <v>1560</v>
      </c>
      <c r="S4349" s="26">
        <f t="shared" si="268"/>
        <v>4602</v>
      </c>
      <c r="T4349" s="26">
        <f>IF(K4349&lt;'User input'!$I$9,'User input'!$J$8,IF(K4349&lt;'User input'!$I$10,'User input'!$J$9,IF(K4349&lt;'User input'!$I$11,'User input'!$J$10,'User input'!$J$11)))*S4349</f>
        <v>230.10000000000002</v>
      </c>
      <c r="U4349" s="26">
        <f>K4349*'User input'!$J$17+'User input'!$J$16</f>
        <v>0.5</v>
      </c>
    </row>
    <row r="4350" spans="1:21" x14ac:dyDescent="0.25">
      <c r="A4350" s="17">
        <v>4467</v>
      </c>
      <c r="B4350" s="6" t="s">
        <v>7565</v>
      </c>
      <c r="C4350" s="6" t="s">
        <v>9061</v>
      </c>
      <c r="D4350" s="6" t="s">
        <v>28</v>
      </c>
      <c r="E4350" s="6" t="s">
        <v>29</v>
      </c>
      <c r="F4350" s="15">
        <v>90</v>
      </c>
      <c r="G4350" s="6" t="s">
        <v>9503</v>
      </c>
      <c r="H4350" s="6" t="s">
        <v>651</v>
      </c>
      <c r="I4350" s="6" t="s">
        <v>32</v>
      </c>
      <c r="J4350" s="7">
        <v>44192</v>
      </c>
      <c r="K4350" s="15">
        <v>26</v>
      </c>
      <c r="L4350" s="6" t="s">
        <v>68</v>
      </c>
      <c r="M4350" s="6">
        <f t="shared" si="269"/>
        <v>2020</v>
      </c>
      <c r="N4350" s="6">
        <f t="shared" si="270"/>
        <v>12</v>
      </c>
      <c r="O4350" s="6" t="str">
        <f>VLOOKUP(L4350,'User input'!$D$6:$E$16,2,FALSE)</f>
        <v>Megawidget M</v>
      </c>
      <c r="P4350" s="6">
        <f>VLOOKUP(L4350,'User input'!$D$6:$G$16,3,FALSE)</f>
        <v>1.29</v>
      </c>
      <c r="Q4350" s="6">
        <f>VLOOKUP(L4350,'User input'!$D$6:$G$16,4,FALSE)</f>
        <v>24</v>
      </c>
      <c r="R4350" s="6">
        <f t="shared" si="271"/>
        <v>624</v>
      </c>
      <c r="S4350" s="26">
        <f t="shared" si="268"/>
        <v>804.96</v>
      </c>
      <c r="T4350" s="26">
        <f>IF(K4350&lt;'User input'!$I$9,'User input'!$J$8,IF(K4350&lt;'User input'!$I$10,'User input'!$J$9,IF(K4350&lt;'User input'!$I$11,'User input'!$J$10,'User input'!$J$11)))*S4350</f>
        <v>24.148800000000001</v>
      </c>
      <c r="U4350" s="26">
        <f>K4350*'User input'!$J$17+'User input'!$J$16</f>
        <v>0.5</v>
      </c>
    </row>
    <row r="4351" spans="1:21" x14ac:dyDescent="0.25">
      <c r="A4351" s="18">
        <v>4468</v>
      </c>
      <c r="B4351" s="10" t="s">
        <v>4414</v>
      </c>
      <c r="C4351" s="10" t="s">
        <v>5522</v>
      </c>
      <c r="D4351" s="10" t="s">
        <v>28</v>
      </c>
      <c r="E4351" s="10" t="s">
        <v>29</v>
      </c>
      <c r="F4351" s="16">
        <v>90</v>
      </c>
      <c r="G4351" s="10" t="s">
        <v>9504</v>
      </c>
      <c r="H4351" s="10" t="s">
        <v>9505</v>
      </c>
      <c r="I4351" s="10" t="s">
        <v>908</v>
      </c>
      <c r="J4351" s="11">
        <v>44527</v>
      </c>
      <c r="K4351" s="16">
        <v>42</v>
      </c>
      <c r="L4351" s="10" t="s">
        <v>157</v>
      </c>
      <c r="M4351" s="10">
        <f t="shared" si="269"/>
        <v>2021</v>
      </c>
      <c r="N4351" s="10">
        <f t="shared" si="270"/>
        <v>11</v>
      </c>
      <c r="O4351" s="10" t="str">
        <f>VLOOKUP(L4351,'User input'!$D$6:$E$16,2,FALSE)</f>
        <v>Ultrathing V3</v>
      </c>
      <c r="P4351" s="10">
        <f>VLOOKUP(L4351,'User input'!$D$6:$G$16,3,FALSE)</f>
        <v>3.39</v>
      </c>
      <c r="Q4351" s="10">
        <f>VLOOKUP(L4351,'User input'!$D$6:$G$16,4,FALSE)</f>
        <v>24</v>
      </c>
      <c r="R4351" s="10">
        <f t="shared" si="271"/>
        <v>1008</v>
      </c>
      <c r="S4351" s="27">
        <f t="shared" si="268"/>
        <v>3417.1200000000003</v>
      </c>
      <c r="T4351" s="27">
        <f>IF(K4351&lt;'User input'!$I$9,'User input'!$J$8,IF(K4351&lt;'User input'!$I$10,'User input'!$J$9,IF(K4351&lt;'User input'!$I$11,'User input'!$J$10,'User input'!$J$11)))*S4351</f>
        <v>102.51360000000001</v>
      </c>
      <c r="U4351" s="27">
        <f>K4351*'User input'!$J$17+'User input'!$J$16</f>
        <v>0.5</v>
      </c>
    </row>
    <row r="4352" spans="1:21" x14ac:dyDescent="0.25">
      <c r="A4352" s="17">
        <v>4469</v>
      </c>
      <c r="B4352" s="6" t="s">
        <v>1022</v>
      </c>
      <c r="C4352" s="6" t="s">
        <v>2339</v>
      </c>
      <c r="D4352" s="6" t="s">
        <v>28</v>
      </c>
      <c r="E4352" s="6" t="s">
        <v>29</v>
      </c>
      <c r="F4352" s="15">
        <v>90</v>
      </c>
      <c r="G4352" s="6" t="s">
        <v>9506</v>
      </c>
      <c r="H4352" s="6" t="s">
        <v>3377</v>
      </c>
      <c r="I4352" s="6" t="s">
        <v>2868</v>
      </c>
      <c r="J4352" s="7">
        <v>43881</v>
      </c>
      <c r="K4352" s="15">
        <v>87</v>
      </c>
      <c r="L4352" s="6" t="s">
        <v>52</v>
      </c>
      <c r="M4352" s="6">
        <f t="shared" si="269"/>
        <v>2020</v>
      </c>
      <c r="N4352" s="6">
        <f t="shared" si="270"/>
        <v>2</v>
      </c>
      <c r="O4352" s="6" t="str">
        <f>VLOOKUP(L4352,'User input'!$D$6:$E$16,2,FALSE)</f>
        <v>Megawidget S</v>
      </c>
      <c r="P4352" s="6">
        <f>VLOOKUP(L4352,'User input'!$D$6:$G$16,3,FALSE)</f>
        <v>0.69</v>
      </c>
      <c r="Q4352" s="6">
        <f>VLOOKUP(L4352,'User input'!$D$6:$G$16,4,FALSE)</f>
        <v>24</v>
      </c>
      <c r="R4352" s="6">
        <f t="shared" si="271"/>
        <v>2088</v>
      </c>
      <c r="S4352" s="26">
        <f t="shared" si="268"/>
        <v>1440.7199999999998</v>
      </c>
      <c r="T4352" s="26">
        <f>IF(K4352&lt;'User input'!$I$9,'User input'!$J$8,IF(K4352&lt;'User input'!$I$10,'User input'!$J$9,IF(K4352&lt;'User input'!$I$11,'User input'!$J$10,'User input'!$J$11)))*S4352</f>
        <v>72.035999999999987</v>
      </c>
      <c r="U4352" s="26">
        <f>K4352*'User input'!$J$17+'User input'!$J$16</f>
        <v>0.5</v>
      </c>
    </row>
    <row r="4353" spans="1:21" x14ac:dyDescent="0.25">
      <c r="A4353" s="18">
        <v>4470</v>
      </c>
      <c r="B4353" s="10" t="s">
        <v>9507</v>
      </c>
      <c r="C4353" s="10" t="s">
        <v>5180</v>
      </c>
      <c r="D4353" s="10" t="s">
        <v>15</v>
      </c>
      <c r="E4353" s="10" t="s">
        <v>16</v>
      </c>
      <c r="F4353" s="16">
        <v>90</v>
      </c>
      <c r="G4353" s="10" t="s">
        <v>9508</v>
      </c>
      <c r="H4353" s="10" t="s">
        <v>4836</v>
      </c>
      <c r="I4353" s="10" t="s">
        <v>176</v>
      </c>
      <c r="J4353" s="11">
        <v>43623</v>
      </c>
      <c r="K4353" s="16">
        <v>62</v>
      </c>
      <c r="L4353" s="10" t="s">
        <v>44</v>
      </c>
      <c r="M4353" s="10">
        <f t="shared" si="269"/>
        <v>2019</v>
      </c>
      <c r="N4353" s="10">
        <f t="shared" si="270"/>
        <v>6</v>
      </c>
      <c r="O4353" s="10" t="str">
        <f>VLOOKUP(L4353,'User input'!$D$6:$E$16,2,FALSE)</f>
        <v>Gigastuff</v>
      </c>
      <c r="P4353" s="10">
        <f>VLOOKUP(L4353,'User input'!$D$6:$G$16,3,FALSE)</f>
        <v>1.89</v>
      </c>
      <c r="Q4353" s="10">
        <f>VLOOKUP(L4353,'User input'!$D$6:$G$16,4,FALSE)</f>
        <v>18</v>
      </c>
      <c r="R4353" s="10">
        <f t="shared" si="271"/>
        <v>1116</v>
      </c>
      <c r="S4353" s="27">
        <f t="shared" si="268"/>
        <v>2109.2399999999998</v>
      </c>
      <c r="T4353" s="27">
        <f>IF(K4353&lt;'User input'!$I$9,'User input'!$J$8,IF(K4353&lt;'User input'!$I$10,'User input'!$J$9,IF(K4353&lt;'User input'!$I$11,'User input'!$J$10,'User input'!$J$11)))*S4353</f>
        <v>105.46199999999999</v>
      </c>
      <c r="U4353" s="27">
        <f>K4353*'User input'!$J$17+'User input'!$J$16</f>
        <v>0.5</v>
      </c>
    </row>
    <row r="4354" spans="1:21" x14ac:dyDescent="0.25">
      <c r="A4354" s="17">
        <v>4471</v>
      </c>
      <c r="B4354" s="6" t="s">
        <v>9509</v>
      </c>
      <c r="C4354" s="6" t="s">
        <v>1096</v>
      </c>
      <c r="D4354" s="6" t="s">
        <v>28</v>
      </c>
      <c r="E4354" s="6" t="s">
        <v>29</v>
      </c>
      <c r="F4354" s="15">
        <v>30</v>
      </c>
      <c r="G4354" s="6" t="s">
        <v>9510</v>
      </c>
      <c r="H4354" s="6" t="s">
        <v>1294</v>
      </c>
      <c r="I4354" s="6" t="s">
        <v>1194</v>
      </c>
      <c r="J4354" s="7">
        <v>44059</v>
      </c>
      <c r="K4354" s="15">
        <v>13</v>
      </c>
      <c r="L4354" s="6" t="s">
        <v>39</v>
      </c>
      <c r="M4354" s="6">
        <f t="shared" si="269"/>
        <v>2020</v>
      </c>
      <c r="N4354" s="6">
        <f t="shared" si="270"/>
        <v>8</v>
      </c>
      <c r="O4354" s="6" t="str">
        <f>VLOOKUP(L4354,'User input'!$D$6:$E$16,2,FALSE)</f>
        <v>Ultrathing V1</v>
      </c>
      <c r="P4354" s="6">
        <f>VLOOKUP(L4354,'User input'!$D$6:$G$16,3,FALSE)</f>
        <v>1.79</v>
      </c>
      <c r="Q4354" s="6">
        <f>VLOOKUP(L4354,'User input'!$D$6:$G$16,4,FALSE)</f>
        <v>17</v>
      </c>
      <c r="R4354" s="6">
        <f t="shared" si="271"/>
        <v>221</v>
      </c>
      <c r="S4354" s="26">
        <f t="shared" si="268"/>
        <v>395.59000000000003</v>
      </c>
      <c r="T4354" s="26">
        <f>IF(K4354&lt;'User input'!$I$9,'User input'!$J$8,IF(K4354&lt;'User input'!$I$10,'User input'!$J$9,IF(K4354&lt;'User input'!$I$11,'User input'!$J$10,'User input'!$J$11)))*S4354</f>
        <v>0</v>
      </c>
      <c r="U4354" s="26">
        <f>K4354*'User input'!$J$17+'User input'!$J$16</f>
        <v>0.5</v>
      </c>
    </row>
    <row r="4355" spans="1:21" x14ac:dyDescent="0.25">
      <c r="A4355" s="18">
        <v>4472</v>
      </c>
      <c r="B4355" s="10" t="s">
        <v>6168</v>
      </c>
      <c r="C4355" s="10" t="s">
        <v>1281</v>
      </c>
      <c r="D4355" s="10" t="s">
        <v>28</v>
      </c>
      <c r="E4355" s="10" t="s">
        <v>29</v>
      </c>
      <c r="F4355" s="16">
        <v>90</v>
      </c>
      <c r="G4355" s="10" t="s">
        <v>9511</v>
      </c>
      <c r="H4355" s="10" t="s">
        <v>3809</v>
      </c>
      <c r="I4355" s="10" t="s">
        <v>1447</v>
      </c>
      <c r="J4355" s="11">
        <v>43675</v>
      </c>
      <c r="K4355" s="16">
        <v>18</v>
      </c>
      <c r="L4355" s="10" t="s">
        <v>68</v>
      </c>
      <c r="M4355" s="10">
        <f t="shared" si="269"/>
        <v>2019</v>
      </c>
      <c r="N4355" s="10">
        <f t="shared" si="270"/>
        <v>7</v>
      </c>
      <c r="O4355" s="10" t="str">
        <f>VLOOKUP(L4355,'User input'!$D$6:$E$16,2,FALSE)</f>
        <v>Megawidget M</v>
      </c>
      <c r="P4355" s="10">
        <f>VLOOKUP(L4355,'User input'!$D$6:$G$16,3,FALSE)</f>
        <v>1.29</v>
      </c>
      <c r="Q4355" s="10">
        <f>VLOOKUP(L4355,'User input'!$D$6:$G$16,4,FALSE)</f>
        <v>24</v>
      </c>
      <c r="R4355" s="10">
        <f t="shared" si="271"/>
        <v>432</v>
      </c>
      <c r="S4355" s="27">
        <f t="shared" si="268"/>
        <v>557.28</v>
      </c>
      <c r="T4355" s="27">
        <f>IF(K4355&lt;'User input'!$I$9,'User input'!$J$8,IF(K4355&lt;'User input'!$I$10,'User input'!$J$9,IF(K4355&lt;'User input'!$I$11,'User input'!$J$10,'User input'!$J$11)))*S4355</f>
        <v>0</v>
      </c>
      <c r="U4355" s="27">
        <f>K4355*'User input'!$J$17+'User input'!$J$16</f>
        <v>0.5</v>
      </c>
    </row>
    <row r="4356" spans="1:21" x14ac:dyDescent="0.25">
      <c r="A4356" s="17">
        <v>4473</v>
      </c>
      <c r="B4356" s="6" t="s">
        <v>1740</v>
      </c>
      <c r="C4356" s="6" t="s">
        <v>1754</v>
      </c>
      <c r="D4356" s="6" t="s">
        <v>28</v>
      </c>
      <c r="E4356" s="6" t="s">
        <v>29</v>
      </c>
      <c r="F4356" s="15">
        <v>60</v>
      </c>
      <c r="G4356" s="6" t="s">
        <v>9512</v>
      </c>
      <c r="H4356" s="6" t="s">
        <v>1412</v>
      </c>
      <c r="I4356" s="6" t="s">
        <v>32</v>
      </c>
      <c r="J4356" s="7">
        <v>44477</v>
      </c>
      <c r="K4356" s="15">
        <v>70</v>
      </c>
      <c r="L4356" s="6" t="s">
        <v>20</v>
      </c>
      <c r="M4356" s="6">
        <f t="shared" si="269"/>
        <v>2021</v>
      </c>
      <c r="N4356" s="6">
        <f t="shared" si="270"/>
        <v>10</v>
      </c>
      <c r="O4356" s="6" t="str">
        <f>VLOOKUP(L4356,'User input'!$D$6:$E$16,2,FALSE)</f>
        <v>Hyperwotsit</v>
      </c>
      <c r="P4356" s="6">
        <f>VLOOKUP(L4356,'User input'!$D$6:$G$16,3,FALSE)</f>
        <v>2.0099999999999998</v>
      </c>
      <c r="Q4356" s="6">
        <f>VLOOKUP(L4356,'User input'!$D$6:$G$16,4,FALSE)</f>
        <v>20</v>
      </c>
      <c r="R4356" s="6">
        <f t="shared" si="271"/>
        <v>1400</v>
      </c>
      <c r="S4356" s="26">
        <f t="shared" si="268"/>
        <v>2813.9999999999995</v>
      </c>
      <c r="T4356" s="26">
        <f>IF(K4356&lt;'User input'!$I$9,'User input'!$J$8,IF(K4356&lt;'User input'!$I$10,'User input'!$J$9,IF(K4356&lt;'User input'!$I$11,'User input'!$J$10,'User input'!$J$11)))*S4356</f>
        <v>140.69999999999999</v>
      </c>
      <c r="U4356" s="26">
        <f>K4356*'User input'!$J$17+'User input'!$J$16</f>
        <v>0.5</v>
      </c>
    </row>
    <row r="4357" spans="1:21" x14ac:dyDescent="0.25">
      <c r="A4357" s="18">
        <v>4474</v>
      </c>
      <c r="B4357" s="10" t="s">
        <v>9513</v>
      </c>
      <c r="C4357" s="10" t="s">
        <v>8104</v>
      </c>
      <c r="D4357" s="10" t="s">
        <v>49</v>
      </c>
      <c r="E4357" s="10" t="s">
        <v>16</v>
      </c>
      <c r="F4357" s="16">
        <v>30</v>
      </c>
      <c r="G4357" s="10" t="s">
        <v>9514</v>
      </c>
      <c r="H4357" s="10" t="s">
        <v>3863</v>
      </c>
      <c r="I4357" s="10" t="s">
        <v>32</v>
      </c>
      <c r="J4357" s="11">
        <v>44528</v>
      </c>
      <c r="K4357" s="16">
        <v>88</v>
      </c>
      <c r="L4357" s="10" t="s">
        <v>68</v>
      </c>
      <c r="M4357" s="10">
        <f t="shared" si="269"/>
        <v>2021</v>
      </c>
      <c r="N4357" s="10">
        <f t="shared" si="270"/>
        <v>11</v>
      </c>
      <c r="O4357" s="10" t="str">
        <f>VLOOKUP(L4357,'User input'!$D$6:$E$16,2,FALSE)</f>
        <v>Megawidget M</v>
      </c>
      <c r="P4357" s="10">
        <f>VLOOKUP(L4357,'User input'!$D$6:$G$16,3,FALSE)</f>
        <v>1.29</v>
      </c>
      <c r="Q4357" s="10">
        <f>VLOOKUP(L4357,'User input'!$D$6:$G$16,4,FALSE)</f>
        <v>24</v>
      </c>
      <c r="R4357" s="10">
        <f t="shared" si="271"/>
        <v>2112</v>
      </c>
      <c r="S4357" s="27">
        <f t="shared" ref="S4357:S4420" si="272">R4357*P4357</f>
        <v>2724.48</v>
      </c>
      <c r="T4357" s="27">
        <f>IF(K4357&lt;'User input'!$I$9,'User input'!$J$8,IF(K4357&lt;'User input'!$I$10,'User input'!$J$9,IF(K4357&lt;'User input'!$I$11,'User input'!$J$10,'User input'!$J$11)))*S4357</f>
        <v>136.22400000000002</v>
      </c>
      <c r="U4357" s="27">
        <f>K4357*'User input'!$J$17+'User input'!$J$16</f>
        <v>0.5</v>
      </c>
    </row>
    <row r="4358" spans="1:21" x14ac:dyDescent="0.25">
      <c r="A4358" s="17">
        <v>4475</v>
      </c>
      <c r="B4358" s="6" t="s">
        <v>6520</v>
      </c>
      <c r="C4358" s="6" t="s">
        <v>9515</v>
      </c>
      <c r="D4358" s="6" t="s">
        <v>28</v>
      </c>
      <c r="E4358" s="6" t="s">
        <v>29</v>
      </c>
      <c r="F4358" s="15">
        <v>60</v>
      </c>
      <c r="G4358" s="6" t="s">
        <v>9516</v>
      </c>
      <c r="H4358" s="6" t="s">
        <v>126</v>
      </c>
      <c r="I4358" s="6" t="s">
        <v>127</v>
      </c>
      <c r="J4358" s="7">
        <v>43982</v>
      </c>
      <c r="K4358" s="15">
        <v>79</v>
      </c>
      <c r="L4358" s="6" t="s">
        <v>68</v>
      </c>
      <c r="M4358" s="6">
        <f t="shared" ref="M4358:M4421" si="273">YEAR(J4358)</f>
        <v>2020</v>
      </c>
      <c r="N4358" s="6">
        <f t="shared" ref="N4358:N4421" si="274">MONTH(J4358)</f>
        <v>5</v>
      </c>
      <c r="O4358" s="6" t="str">
        <f>VLOOKUP(L4358,'User input'!$D$6:$E$16,2,FALSE)</f>
        <v>Megawidget M</v>
      </c>
      <c r="P4358" s="6">
        <f>VLOOKUP(L4358,'User input'!$D$6:$G$16,3,FALSE)</f>
        <v>1.29</v>
      </c>
      <c r="Q4358" s="6">
        <f>VLOOKUP(L4358,'User input'!$D$6:$G$16,4,FALSE)</f>
        <v>24</v>
      </c>
      <c r="R4358" s="6">
        <f t="shared" ref="R4358:R4421" si="275">K4358*Q4358</f>
        <v>1896</v>
      </c>
      <c r="S4358" s="26">
        <f t="shared" si="272"/>
        <v>2445.84</v>
      </c>
      <c r="T4358" s="26">
        <f>IF(K4358&lt;'User input'!$I$9,'User input'!$J$8,IF(K4358&lt;'User input'!$I$10,'User input'!$J$9,IF(K4358&lt;'User input'!$I$11,'User input'!$J$10,'User input'!$J$11)))*S4358</f>
        <v>122.29200000000002</v>
      </c>
      <c r="U4358" s="26">
        <f>K4358*'User input'!$J$17+'User input'!$J$16</f>
        <v>0.5</v>
      </c>
    </row>
    <row r="4359" spans="1:21" x14ac:dyDescent="0.25">
      <c r="A4359" s="18">
        <v>4476</v>
      </c>
      <c r="B4359" s="10" t="s">
        <v>9517</v>
      </c>
      <c r="C4359" s="10" t="s">
        <v>9121</v>
      </c>
      <c r="D4359" s="10" t="s">
        <v>49</v>
      </c>
      <c r="E4359" s="10" t="s">
        <v>16</v>
      </c>
      <c r="F4359" s="16">
        <v>90</v>
      </c>
      <c r="G4359" s="10" t="s">
        <v>9518</v>
      </c>
      <c r="H4359" s="10" t="s">
        <v>1753</v>
      </c>
      <c r="I4359" s="10" t="s">
        <v>38</v>
      </c>
      <c r="J4359" s="11">
        <v>44338</v>
      </c>
      <c r="K4359" s="16">
        <v>72</v>
      </c>
      <c r="L4359" s="10" t="s">
        <v>39</v>
      </c>
      <c r="M4359" s="10">
        <f t="shared" si="273"/>
        <v>2021</v>
      </c>
      <c r="N4359" s="10">
        <f t="shared" si="274"/>
        <v>5</v>
      </c>
      <c r="O4359" s="10" t="str">
        <f>VLOOKUP(L4359,'User input'!$D$6:$E$16,2,FALSE)</f>
        <v>Ultrathing V1</v>
      </c>
      <c r="P4359" s="10">
        <f>VLOOKUP(L4359,'User input'!$D$6:$G$16,3,FALSE)</f>
        <v>1.79</v>
      </c>
      <c r="Q4359" s="10">
        <f>VLOOKUP(L4359,'User input'!$D$6:$G$16,4,FALSE)</f>
        <v>17</v>
      </c>
      <c r="R4359" s="10">
        <f t="shared" si="275"/>
        <v>1224</v>
      </c>
      <c r="S4359" s="27">
        <f t="shared" si="272"/>
        <v>2190.96</v>
      </c>
      <c r="T4359" s="27">
        <f>IF(K4359&lt;'User input'!$I$9,'User input'!$J$8,IF(K4359&lt;'User input'!$I$10,'User input'!$J$9,IF(K4359&lt;'User input'!$I$11,'User input'!$J$10,'User input'!$J$11)))*S4359</f>
        <v>109.548</v>
      </c>
      <c r="U4359" s="27">
        <f>K4359*'User input'!$J$17+'User input'!$J$16</f>
        <v>0.5</v>
      </c>
    </row>
    <row r="4360" spans="1:21" x14ac:dyDescent="0.25">
      <c r="A4360" s="17">
        <v>4477</v>
      </c>
      <c r="B4360" s="6" t="s">
        <v>235</v>
      </c>
      <c r="C4360" s="6" t="s">
        <v>704</v>
      </c>
      <c r="D4360" s="6" t="s">
        <v>28</v>
      </c>
      <c r="E4360" s="6" t="s">
        <v>29</v>
      </c>
      <c r="F4360" s="15">
        <v>60</v>
      </c>
      <c r="G4360" s="6" t="s">
        <v>9519</v>
      </c>
      <c r="H4360" s="6" t="s">
        <v>1777</v>
      </c>
      <c r="I4360" s="6" t="s">
        <v>32</v>
      </c>
      <c r="J4360" s="7">
        <v>43899</v>
      </c>
      <c r="K4360" s="15">
        <v>40</v>
      </c>
      <c r="L4360" s="6" t="s">
        <v>62</v>
      </c>
      <c r="M4360" s="6">
        <f t="shared" si="273"/>
        <v>2020</v>
      </c>
      <c r="N4360" s="6">
        <f t="shared" si="274"/>
        <v>3</v>
      </c>
      <c r="O4360" s="6" t="str">
        <f>VLOOKUP(L4360,'User input'!$D$6:$E$16,2,FALSE)</f>
        <v>Ultrathing V4</v>
      </c>
      <c r="P4360" s="6">
        <f>VLOOKUP(L4360,'User input'!$D$6:$G$16,3,FALSE)</f>
        <v>3.99</v>
      </c>
      <c r="Q4360" s="6">
        <f>VLOOKUP(L4360,'User input'!$D$6:$G$16,4,FALSE)</f>
        <v>24</v>
      </c>
      <c r="R4360" s="6">
        <f t="shared" si="275"/>
        <v>960</v>
      </c>
      <c r="S4360" s="26">
        <f t="shared" si="272"/>
        <v>3830.4</v>
      </c>
      <c r="T4360" s="26">
        <f>IF(K4360&lt;'User input'!$I$9,'User input'!$J$8,IF(K4360&lt;'User input'!$I$10,'User input'!$J$9,IF(K4360&lt;'User input'!$I$11,'User input'!$J$10,'User input'!$J$11)))*S4360</f>
        <v>114.91199999999999</v>
      </c>
      <c r="U4360" s="26">
        <f>K4360*'User input'!$J$17+'User input'!$J$16</f>
        <v>0.5</v>
      </c>
    </row>
    <row r="4361" spans="1:21" x14ac:dyDescent="0.25">
      <c r="A4361" s="18">
        <v>4478</v>
      </c>
      <c r="B4361" s="10" t="s">
        <v>6316</v>
      </c>
      <c r="C4361" s="10" t="s">
        <v>1042</v>
      </c>
      <c r="D4361" s="10" t="s">
        <v>49</v>
      </c>
      <c r="E4361" s="10" t="s">
        <v>16</v>
      </c>
      <c r="F4361" s="16">
        <v>30</v>
      </c>
      <c r="G4361" s="10" t="s">
        <v>9519</v>
      </c>
      <c r="H4361" s="10" t="s">
        <v>385</v>
      </c>
      <c r="I4361" s="10" t="s">
        <v>32</v>
      </c>
      <c r="J4361" s="11">
        <v>44508</v>
      </c>
      <c r="K4361" s="16">
        <v>25</v>
      </c>
      <c r="L4361" s="10" t="s">
        <v>33</v>
      </c>
      <c r="M4361" s="10">
        <f t="shared" si="273"/>
        <v>2021</v>
      </c>
      <c r="N4361" s="10">
        <f t="shared" si="274"/>
        <v>11</v>
      </c>
      <c r="O4361" s="10" t="str">
        <f>VLOOKUP(L4361,'User input'!$D$6:$E$16,2,FALSE)</f>
        <v>Megawidget L</v>
      </c>
      <c r="P4361" s="10">
        <f>VLOOKUP(L4361,'User input'!$D$6:$G$16,3,FALSE)</f>
        <v>1.79</v>
      </c>
      <c r="Q4361" s="10">
        <f>VLOOKUP(L4361,'User input'!$D$6:$G$16,4,FALSE)</f>
        <v>24</v>
      </c>
      <c r="R4361" s="10">
        <f t="shared" si="275"/>
        <v>600</v>
      </c>
      <c r="S4361" s="27">
        <f t="shared" si="272"/>
        <v>1074</v>
      </c>
      <c r="T4361" s="27">
        <f>IF(K4361&lt;'User input'!$I$9,'User input'!$J$8,IF(K4361&lt;'User input'!$I$10,'User input'!$J$9,IF(K4361&lt;'User input'!$I$11,'User input'!$J$10,'User input'!$J$11)))*S4361</f>
        <v>32.22</v>
      </c>
      <c r="U4361" s="27">
        <f>K4361*'User input'!$J$17+'User input'!$J$16</f>
        <v>0.5</v>
      </c>
    </row>
    <row r="4362" spans="1:21" x14ac:dyDescent="0.25">
      <c r="A4362" s="18">
        <v>4480</v>
      </c>
      <c r="B4362" s="10" t="s">
        <v>9520</v>
      </c>
      <c r="C4362" s="10" t="s">
        <v>6535</v>
      </c>
      <c r="D4362" s="10" t="s">
        <v>41</v>
      </c>
      <c r="E4362" s="10" t="s">
        <v>16</v>
      </c>
      <c r="F4362" s="16">
        <v>90</v>
      </c>
      <c r="G4362" s="10" t="s">
        <v>9521</v>
      </c>
      <c r="H4362" s="10" t="s">
        <v>3902</v>
      </c>
      <c r="I4362" s="10" t="s">
        <v>171</v>
      </c>
      <c r="J4362" s="11">
        <v>44485</v>
      </c>
      <c r="K4362" s="16">
        <v>67</v>
      </c>
      <c r="L4362" s="10" t="s">
        <v>39</v>
      </c>
      <c r="M4362" s="10">
        <f t="shared" si="273"/>
        <v>2021</v>
      </c>
      <c r="N4362" s="10">
        <f t="shared" si="274"/>
        <v>10</v>
      </c>
      <c r="O4362" s="10" t="str">
        <f>VLOOKUP(L4362,'User input'!$D$6:$E$16,2,FALSE)</f>
        <v>Ultrathing V1</v>
      </c>
      <c r="P4362" s="10">
        <f>VLOOKUP(L4362,'User input'!$D$6:$G$16,3,FALSE)</f>
        <v>1.79</v>
      </c>
      <c r="Q4362" s="10">
        <f>VLOOKUP(L4362,'User input'!$D$6:$G$16,4,FALSE)</f>
        <v>17</v>
      </c>
      <c r="R4362" s="10">
        <f t="shared" si="275"/>
        <v>1139</v>
      </c>
      <c r="S4362" s="27">
        <f t="shared" si="272"/>
        <v>2038.81</v>
      </c>
      <c r="T4362" s="27">
        <f>IF(K4362&lt;'User input'!$I$9,'User input'!$J$8,IF(K4362&lt;'User input'!$I$10,'User input'!$J$9,IF(K4362&lt;'User input'!$I$11,'User input'!$J$10,'User input'!$J$11)))*S4362</f>
        <v>101.9405</v>
      </c>
      <c r="U4362" s="27">
        <f>K4362*'User input'!$J$17+'User input'!$J$16</f>
        <v>0.5</v>
      </c>
    </row>
    <row r="4363" spans="1:21" x14ac:dyDescent="0.25">
      <c r="A4363" s="17">
        <v>4481</v>
      </c>
      <c r="B4363" s="6" t="s">
        <v>429</v>
      </c>
      <c r="C4363" s="6" t="s">
        <v>564</v>
      </c>
      <c r="D4363" s="6" t="s">
        <v>28</v>
      </c>
      <c r="E4363" s="6" t="s">
        <v>29</v>
      </c>
      <c r="F4363" s="15">
        <v>90</v>
      </c>
      <c r="G4363" s="6" t="s">
        <v>9522</v>
      </c>
      <c r="H4363" s="6" t="s">
        <v>3138</v>
      </c>
      <c r="I4363" s="6" t="s">
        <v>144</v>
      </c>
      <c r="J4363" s="7">
        <v>44145</v>
      </c>
      <c r="K4363" s="15">
        <v>81</v>
      </c>
      <c r="L4363" s="6" t="s">
        <v>20</v>
      </c>
      <c r="M4363" s="6">
        <f t="shared" si="273"/>
        <v>2020</v>
      </c>
      <c r="N4363" s="6">
        <f t="shared" si="274"/>
        <v>11</v>
      </c>
      <c r="O4363" s="6" t="str">
        <f>VLOOKUP(L4363,'User input'!$D$6:$E$16,2,FALSE)</f>
        <v>Hyperwotsit</v>
      </c>
      <c r="P4363" s="6">
        <f>VLOOKUP(L4363,'User input'!$D$6:$G$16,3,FALSE)</f>
        <v>2.0099999999999998</v>
      </c>
      <c r="Q4363" s="6">
        <f>VLOOKUP(L4363,'User input'!$D$6:$G$16,4,FALSE)</f>
        <v>20</v>
      </c>
      <c r="R4363" s="6">
        <f t="shared" si="275"/>
        <v>1620</v>
      </c>
      <c r="S4363" s="26">
        <f t="shared" si="272"/>
        <v>3256.2</v>
      </c>
      <c r="T4363" s="26">
        <f>IF(K4363&lt;'User input'!$I$9,'User input'!$J$8,IF(K4363&lt;'User input'!$I$10,'User input'!$J$9,IF(K4363&lt;'User input'!$I$11,'User input'!$J$10,'User input'!$J$11)))*S4363</f>
        <v>162.81</v>
      </c>
      <c r="U4363" s="26">
        <f>K4363*'User input'!$J$17+'User input'!$J$16</f>
        <v>0.5</v>
      </c>
    </row>
    <row r="4364" spans="1:21" x14ac:dyDescent="0.25">
      <c r="A4364" s="18">
        <v>4482</v>
      </c>
      <c r="B4364" s="10" t="s">
        <v>9523</v>
      </c>
      <c r="C4364" s="10" t="s">
        <v>4906</v>
      </c>
      <c r="D4364" s="10" t="s">
        <v>28</v>
      </c>
      <c r="E4364" s="10" t="s">
        <v>29</v>
      </c>
      <c r="F4364" s="16">
        <v>90</v>
      </c>
      <c r="G4364" s="10" t="s">
        <v>9524</v>
      </c>
      <c r="H4364" s="10" t="s">
        <v>6977</v>
      </c>
      <c r="I4364" s="10" t="s">
        <v>206</v>
      </c>
      <c r="J4364" s="11">
        <v>43922</v>
      </c>
      <c r="K4364" s="16">
        <v>91</v>
      </c>
      <c r="L4364" s="10" t="s">
        <v>68</v>
      </c>
      <c r="M4364" s="10">
        <f t="shared" si="273"/>
        <v>2020</v>
      </c>
      <c r="N4364" s="10">
        <f t="shared" si="274"/>
        <v>4</v>
      </c>
      <c r="O4364" s="10" t="str">
        <f>VLOOKUP(L4364,'User input'!$D$6:$E$16,2,FALSE)</f>
        <v>Megawidget M</v>
      </c>
      <c r="P4364" s="10">
        <f>VLOOKUP(L4364,'User input'!$D$6:$G$16,3,FALSE)</f>
        <v>1.29</v>
      </c>
      <c r="Q4364" s="10">
        <f>VLOOKUP(L4364,'User input'!$D$6:$G$16,4,FALSE)</f>
        <v>24</v>
      </c>
      <c r="R4364" s="10">
        <f t="shared" si="275"/>
        <v>2184</v>
      </c>
      <c r="S4364" s="27">
        <f t="shared" si="272"/>
        <v>2817.36</v>
      </c>
      <c r="T4364" s="27">
        <f>IF(K4364&lt;'User input'!$I$9,'User input'!$J$8,IF(K4364&lt;'User input'!$I$10,'User input'!$J$9,IF(K4364&lt;'User input'!$I$11,'User input'!$J$10,'User input'!$J$11)))*S4364</f>
        <v>140.86800000000002</v>
      </c>
      <c r="U4364" s="27">
        <f>K4364*'User input'!$J$17+'User input'!$J$16</f>
        <v>0.5</v>
      </c>
    </row>
    <row r="4365" spans="1:21" x14ac:dyDescent="0.25">
      <c r="A4365" s="17">
        <v>4483</v>
      </c>
      <c r="B4365" s="6" t="s">
        <v>5866</v>
      </c>
      <c r="C4365" s="6" t="s">
        <v>9006</v>
      </c>
      <c r="D4365" s="6" t="s">
        <v>28</v>
      </c>
      <c r="E4365" s="6" t="s">
        <v>29</v>
      </c>
      <c r="F4365" s="15">
        <v>30</v>
      </c>
      <c r="G4365" s="6" t="s">
        <v>10434</v>
      </c>
      <c r="H4365" s="6" t="s">
        <v>1534</v>
      </c>
      <c r="I4365" s="6" t="s">
        <v>32</v>
      </c>
      <c r="J4365" s="7">
        <v>44044</v>
      </c>
      <c r="K4365" s="15">
        <v>38</v>
      </c>
      <c r="L4365" s="6" t="s">
        <v>157</v>
      </c>
      <c r="M4365" s="6">
        <f t="shared" si="273"/>
        <v>2020</v>
      </c>
      <c r="N4365" s="6">
        <f t="shared" si="274"/>
        <v>8</v>
      </c>
      <c r="O4365" s="6" t="str">
        <f>VLOOKUP(L4365,'User input'!$D$6:$E$16,2,FALSE)</f>
        <v>Ultrathing V3</v>
      </c>
      <c r="P4365" s="6">
        <f>VLOOKUP(L4365,'User input'!$D$6:$G$16,3,FALSE)</f>
        <v>3.39</v>
      </c>
      <c r="Q4365" s="6">
        <f>VLOOKUP(L4365,'User input'!$D$6:$G$16,4,FALSE)</f>
        <v>24</v>
      </c>
      <c r="R4365" s="6">
        <f t="shared" si="275"/>
        <v>912</v>
      </c>
      <c r="S4365" s="26">
        <f t="shared" si="272"/>
        <v>3091.6800000000003</v>
      </c>
      <c r="T4365" s="26">
        <f>IF(K4365&lt;'User input'!$I$9,'User input'!$J$8,IF(K4365&lt;'User input'!$I$10,'User input'!$J$9,IF(K4365&lt;'User input'!$I$11,'User input'!$J$10,'User input'!$J$11)))*S4365</f>
        <v>92.750399999999999</v>
      </c>
      <c r="U4365" s="26">
        <f>K4365*'User input'!$J$17+'User input'!$J$16</f>
        <v>0.5</v>
      </c>
    </row>
    <row r="4366" spans="1:21" x14ac:dyDescent="0.25">
      <c r="A4366" s="18">
        <v>4484</v>
      </c>
      <c r="B4366" s="10" t="s">
        <v>7191</v>
      </c>
      <c r="C4366" s="10" t="s">
        <v>4273</v>
      </c>
      <c r="D4366" s="10" t="s">
        <v>28</v>
      </c>
      <c r="E4366" s="10" t="s">
        <v>29</v>
      </c>
      <c r="F4366" s="16">
        <v>90</v>
      </c>
      <c r="G4366" s="10" t="s">
        <v>9526</v>
      </c>
      <c r="H4366" s="10" t="s">
        <v>4578</v>
      </c>
      <c r="I4366" s="10" t="s">
        <v>38</v>
      </c>
      <c r="J4366" s="11">
        <v>43809</v>
      </c>
      <c r="K4366" s="16">
        <v>47</v>
      </c>
      <c r="L4366" s="10" t="s">
        <v>33</v>
      </c>
      <c r="M4366" s="10">
        <f t="shared" si="273"/>
        <v>2019</v>
      </c>
      <c r="N4366" s="10">
        <f t="shared" si="274"/>
        <v>12</v>
      </c>
      <c r="O4366" s="10" t="str">
        <f>VLOOKUP(L4366,'User input'!$D$6:$E$16,2,FALSE)</f>
        <v>Megawidget L</v>
      </c>
      <c r="P4366" s="10">
        <f>VLOOKUP(L4366,'User input'!$D$6:$G$16,3,FALSE)</f>
        <v>1.79</v>
      </c>
      <c r="Q4366" s="10">
        <f>VLOOKUP(L4366,'User input'!$D$6:$G$16,4,FALSE)</f>
        <v>24</v>
      </c>
      <c r="R4366" s="10">
        <f t="shared" si="275"/>
        <v>1128</v>
      </c>
      <c r="S4366" s="27">
        <f t="shared" si="272"/>
        <v>2019.1200000000001</v>
      </c>
      <c r="T4366" s="27">
        <f>IF(K4366&lt;'User input'!$I$9,'User input'!$J$8,IF(K4366&lt;'User input'!$I$10,'User input'!$J$9,IF(K4366&lt;'User input'!$I$11,'User input'!$J$10,'User input'!$J$11)))*S4366</f>
        <v>60.573599999999999</v>
      </c>
      <c r="U4366" s="27">
        <f>K4366*'User input'!$J$17+'User input'!$J$16</f>
        <v>0.5</v>
      </c>
    </row>
    <row r="4367" spans="1:21" x14ac:dyDescent="0.25">
      <c r="A4367" s="17">
        <v>4485</v>
      </c>
      <c r="B4367" s="6" t="s">
        <v>2246</v>
      </c>
      <c r="C4367" s="6" t="s">
        <v>3402</v>
      </c>
      <c r="D4367" s="6" t="s">
        <v>28</v>
      </c>
      <c r="E4367" s="6" t="s">
        <v>29</v>
      </c>
      <c r="F4367" s="15">
        <v>30</v>
      </c>
      <c r="G4367" s="6" t="s">
        <v>9527</v>
      </c>
      <c r="H4367" s="6" t="s">
        <v>2039</v>
      </c>
      <c r="I4367" s="6" t="s">
        <v>32</v>
      </c>
      <c r="J4367" s="7">
        <v>43702</v>
      </c>
      <c r="K4367" s="15">
        <v>63</v>
      </c>
      <c r="L4367" s="6" t="s">
        <v>39</v>
      </c>
      <c r="M4367" s="6">
        <f t="shared" si="273"/>
        <v>2019</v>
      </c>
      <c r="N4367" s="6">
        <f t="shared" si="274"/>
        <v>8</v>
      </c>
      <c r="O4367" s="6" t="str">
        <f>VLOOKUP(L4367,'User input'!$D$6:$E$16,2,FALSE)</f>
        <v>Ultrathing V1</v>
      </c>
      <c r="P4367" s="6">
        <f>VLOOKUP(L4367,'User input'!$D$6:$G$16,3,FALSE)</f>
        <v>1.79</v>
      </c>
      <c r="Q4367" s="6">
        <f>VLOOKUP(L4367,'User input'!$D$6:$G$16,4,FALSE)</f>
        <v>17</v>
      </c>
      <c r="R4367" s="6">
        <f t="shared" si="275"/>
        <v>1071</v>
      </c>
      <c r="S4367" s="26">
        <f t="shared" si="272"/>
        <v>1917.0900000000001</v>
      </c>
      <c r="T4367" s="26">
        <f>IF(K4367&lt;'User input'!$I$9,'User input'!$J$8,IF(K4367&lt;'User input'!$I$10,'User input'!$J$9,IF(K4367&lt;'User input'!$I$11,'User input'!$J$10,'User input'!$J$11)))*S4367</f>
        <v>95.854500000000016</v>
      </c>
      <c r="U4367" s="26">
        <f>K4367*'User input'!$J$17+'User input'!$J$16</f>
        <v>0.5</v>
      </c>
    </row>
    <row r="4368" spans="1:21" x14ac:dyDescent="0.25">
      <c r="A4368" s="18">
        <v>4486</v>
      </c>
      <c r="B4368" s="10" t="s">
        <v>6250</v>
      </c>
      <c r="C4368" s="10" t="s">
        <v>3515</v>
      </c>
      <c r="D4368" s="10" t="s">
        <v>15</v>
      </c>
      <c r="E4368" s="10" t="s">
        <v>16</v>
      </c>
      <c r="F4368" s="16">
        <v>90</v>
      </c>
      <c r="G4368" s="10" t="s">
        <v>9528</v>
      </c>
      <c r="H4368" s="10" t="s">
        <v>3853</v>
      </c>
      <c r="I4368" s="10" t="s">
        <v>32</v>
      </c>
      <c r="J4368" s="11">
        <v>43864</v>
      </c>
      <c r="K4368" s="16">
        <v>61</v>
      </c>
      <c r="L4368" s="10" t="s">
        <v>157</v>
      </c>
      <c r="M4368" s="10">
        <f t="shared" si="273"/>
        <v>2020</v>
      </c>
      <c r="N4368" s="10">
        <f t="shared" si="274"/>
        <v>2</v>
      </c>
      <c r="O4368" s="10" t="str">
        <f>VLOOKUP(L4368,'User input'!$D$6:$E$16,2,FALSE)</f>
        <v>Ultrathing V3</v>
      </c>
      <c r="P4368" s="10">
        <f>VLOOKUP(L4368,'User input'!$D$6:$G$16,3,FALSE)</f>
        <v>3.39</v>
      </c>
      <c r="Q4368" s="10">
        <f>VLOOKUP(L4368,'User input'!$D$6:$G$16,4,FALSE)</f>
        <v>24</v>
      </c>
      <c r="R4368" s="10">
        <f t="shared" si="275"/>
        <v>1464</v>
      </c>
      <c r="S4368" s="27">
        <f t="shared" si="272"/>
        <v>4962.96</v>
      </c>
      <c r="T4368" s="27">
        <f>IF(K4368&lt;'User input'!$I$9,'User input'!$J$8,IF(K4368&lt;'User input'!$I$10,'User input'!$J$9,IF(K4368&lt;'User input'!$I$11,'User input'!$J$10,'User input'!$J$11)))*S4368</f>
        <v>248.14800000000002</v>
      </c>
      <c r="U4368" s="27">
        <f>K4368*'User input'!$J$17+'User input'!$J$16</f>
        <v>0.5</v>
      </c>
    </row>
    <row r="4369" spans="1:21" x14ac:dyDescent="0.25">
      <c r="A4369" s="17">
        <v>4487</v>
      </c>
      <c r="B4369" s="6" t="s">
        <v>9178</v>
      </c>
      <c r="C4369" s="6" t="s">
        <v>3200</v>
      </c>
      <c r="D4369" s="6" t="s">
        <v>15</v>
      </c>
      <c r="E4369" s="6" t="s">
        <v>16</v>
      </c>
      <c r="F4369" s="15">
        <v>30</v>
      </c>
      <c r="G4369" s="6" t="s">
        <v>10435</v>
      </c>
      <c r="H4369" s="6" t="s">
        <v>1753</v>
      </c>
      <c r="I4369" s="6" t="s">
        <v>38</v>
      </c>
      <c r="J4369" s="7">
        <v>43501</v>
      </c>
      <c r="K4369" s="15">
        <v>44</v>
      </c>
      <c r="L4369" s="6" t="s">
        <v>157</v>
      </c>
      <c r="M4369" s="6">
        <f t="shared" si="273"/>
        <v>2019</v>
      </c>
      <c r="N4369" s="6">
        <f t="shared" si="274"/>
        <v>2</v>
      </c>
      <c r="O4369" s="6" t="str">
        <f>VLOOKUP(L4369,'User input'!$D$6:$E$16,2,FALSE)</f>
        <v>Ultrathing V3</v>
      </c>
      <c r="P4369" s="6">
        <f>VLOOKUP(L4369,'User input'!$D$6:$G$16,3,FALSE)</f>
        <v>3.39</v>
      </c>
      <c r="Q4369" s="6">
        <f>VLOOKUP(L4369,'User input'!$D$6:$G$16,4,FALSE)</f>
        <v>24</v>
      </c>
      <c r="R4369" s="6">
        <f t="shared" si="275"/>
        <v>1056</v>
      </c>
      <c r="S4369" s="26">
        <f t="shared" si="272"/>
        <v>3579.84</v>
      </c>
      <c r="T4369" s="26">
        <f>IF(K4369&lt;'User input'!$I$9,'User input'!$J$8,IF(K4369&lt;'User input'!$I$10,'User input'!$J$9,IF(K4369&lt;'User input'!$I$11,'User input'!$J$10,'User input'!$J$11)))*S4369</f>
        <v>107.3952</v>
      </c>
      <c r="U4369" s="26">
        <f>K4369*'User input'!$J$17+'User input'!$J$16</f>
        <v>0.5</v>
      </c>
    </row>
    <row r="4370" spans="1:21" x14ac:dyDescent="0.25">
      <c r="A4370" s="18">
        <v>4488</v>
      </c>
      <c r="B4370" s="10" t="s">
        <v>9530</v>
      </c>
      <c r="C4370" s="10" t="s">
        <v>7452</v>
      </c>
      <c r="D4370" s="10" t="s">
        <v>15</v>
      </c>
      <c r="E4370" s="10" t="s">
        <v>16</v>
      </c>
      <c r="F4370" s="16">
        <v>30</v>
      </c>
      <c r="G4370" s="10" t="s">
        <v>9531</v>
      </c>
      <c r="H4370" s="10" t="s">
        <v>4468</v>
      </c>
      <c r="I4370" s="10" t="s">
        <v>32</v>
      </c>
      <c r="J4370" s="11">
        <v>44513</v>
      </c>
      <c r="K4370" s="16">
        <v>57</v>
      </c>
      <c r="L4370" s="10" t="s">
        <v>62</v>
      </c>
      <c r="M4370" s="10">
        <f t="shared" si="273"/>
        <v>2021</v>
      </c>
      <c r="N4370" s="10">
        <f t="shared" si="274"/>
        <v>11</v>
      </c>
      <c r="O4370" s="10" t="str">
        <f>VLOOKUP(L4370,'User input'!$D$6:$E$16,2,FALSE)</f>
        <v>Ultrathing V4</v>
      </c>
      <c r="P4370" s="10">
        <f>VLOOKUP(L4370,'User input'!$D$6:$G$16,3,FALSE)</f>
        <v>3.99</v>
      </c>
      <c r="Q4370" s="10">
        <f>VLOOKUP(L4370,'User input'!$D$6:$G$16,4,FALSE)</f>
        <v>24</v>
      </c>
      <c r="R4370" s="10">
        <f t="shared" si="275"/>
        <v>1368</v>
      </c>
      <c r="S4370" s="27">
        <f t="shared" si="272"/>
        <v>5458.3200000000006</v>
      </c>
      <c r="T4370" s="27">
        <f>IF(K4370&lt;'User input'!$I$9,'User input'!$J$8,IF(K4370&lt;'User input'!$I$10,'User input'!$J$9,IF(K4370&lt;'User input'!$I$11,'User input'!$J$10,'User input'!$J$11)))*S4370</f>
        <v>272.91600000000005</v>
      </c>
      <c r="U4370" s="27">
        <f>K4370*'User input'!$J$17+'User input'!$J$16</f>
        <v>0.5</v>
      </c>
    </row>
    <row r="4371" spans="1:21" x14ac:dyDescent="0.25">
      <c r="A4371" s="17">
        <v>4489</v>
      </c>
      <c r="B4371" s="6" t="s">
        <v>2517</v>
      </c>
      <c r="C4371" s="6" t="s">
        <v>804</v>
      </c>
      <c r="D4371" s="6" t="s">
        <v>28</v>
      </c>
      <c r="E4371" s="6" t="s">
        <v>29</v>
      </c>
      <c r="F4371" s="15">
        <v>30</v>
      </c>
      <c r="G4371" s="6" t="s">
        <v>9532</v>
      </c>
      <c r="H4371" s="6" t="s">
        <v>1130</v>
      </c>
      <c r="I4371" s="6" t="s">
        <v>38</v>
      </c>
      <c r="J4371" s="7">
        <v>44149</v>
      </c>
      <c r="K4371" s="15">
        <v>57</v>
      </c>
      <c r="L4371" s="6" t="s">
        <v>33</v>
      </c>
      <c r="M4371" s="6">
        <f t="shared" si="273"/>
        <v>2020</v>
      </c>
      <c r="N4371" s="6">
        <f t="shared" si="274"/>
        <v>11</v>
      </c>
      <c r="O4371" s="6" t="str">
        <f>VLOOKUP(L4371,'User input'!$D$6:$E$16,2,FALSE)</f>
        <v>Megawidget L</v>
      </c>
      <c r="P4371" s="6">
        <f>VLOOKUP(L4371,'User input'!$D$6:$G$16,3,FALSE)</f>
        <v>1.79</v>
      </c>
      <c r="Q4371" s="6">
        <f>VLOOKUP(L4371,'User input'!$D$6:$G$16,4,FALSE)</f>
        <v>24</v>
      </c>
      <c r="R4371" s="6">
        <f t="shared" si="275"/>
        <v>1368</v>
      </c>
      <c r="S4371" s="26">
        <f t="shared" si="272"/>
        <v>2448.7200000000003</v>
      </c>
      <c r="T4371" s="26">
        <f>IF(K4371&lt;'User input'!$I$9,'User input'!$J$8,IF(K4371&lt;'User input'!$I$10,'User input'!$J$9,IF(K4371&lt;'User input'!$I$11,'User input'!$J$10,'User input'!$J$11)))*S4371</f>
        <v>122.43600000000002</v>
      </c>
      <c r="U4371" s="26">
        <f>K4371*'User input'!$J$17+'User input'!$J$16</f>
        <v>0.5</v>
      </c>
    </row>
    <row r="4372" spans="1:21" x14ac:dyDescent="0.25">
      <c r="A4372" s="18">
        <v>4490</v>
      </c>
      <c r="B4372" s="10" t="s">
        <v>2697</v>
      </c>
      <c r="C4372" s="10" t="s">
        <v>1521</v>
      </c>
      <c r="D4372" s="10" t="s">
        <v>41</v>
      </c>
      <c r="E4372" s="10" t="s">
        <v>16</v>
      </c>
      <c r="F4372" s="16">
        <v>90</v>
      </c>
      <c r="G4372" s="10" t="s">
        <v>9533</v>
      </c>
      <c r="H4372" s="10" t="s">
        <v>764</v>
      </c>
      <c r="I4372" s="10" t="s">
        <v>122</v>
      </c>
      <c r="J4372" s="11">
        <v>43583</v>
      </c>
      <c r="K4372" s="16">
        <v>68</v>
      </c>
      <c r="L4372" s="10" t="s">
        <v>99</v>
      </c>
      <c r="M4372" s="10">
        <f t="shared" si="273"/>
        <v>2019</v>
      </c>
      <c r="N4372" s="10">
        <f t="shared" si="274"/>
        <v>4</v>
      </c>
      <c r="O4372" s="10" t="str">
        <f>VLOOKUP(L4372,'User input'!$D$6:$E$16,2,FALSE)</f>
        <v>Superwossname</v>
      </c>
      <c r="P4372" s="10">
        <f>VLOOKUP(L4372,'User input'!$D$6:$G$16,3,FALSE)</f>
        <v>3.49</v>
      </c>
      <c r="Q4372" s="10">
        <f>VLOOKUP(L4372,'User input'!$D$6:$G$16,4,FALSE)</f>
        <v>20</v>
      </c>
      <c r="R4372" s="10">
        <f t="shared" si="275"/>
        <v>1360</v>
      </c>
      <c r="S4372" s="27">
        <f t="shared" si="272"/>
        <v>4746.4000000000005</v>
      </c>
      <c r="T4372" s="27">
        <f>IF(K4372&lt;'User input'!$I$9,'User input'!$J$8,IF(K4372&lt;'User input'!$I$10,'User input'!$J$9,IF(K4372&lt;'User input'!$I$11,'User input'!$J$10,'User input'!$J$11)))*S4372</f>
        <v>237.32000000000005</v>
      </c>
      <c r="U4372" s="27">
        <f>K4372*'User input'!$J$17+'User input'!$J$16</f>
        <v>0.5</v>
      </c>
    </row>
    <row r="4373" spans="1:21" x14ac:dyDescent="0.25">
      <c r="A4373" s="17">
        <v>4491</v>
      </c>
      <c r="B4373" s="6" t="s">
        <v>9534</v>
      </c>
      <c r="C4373" s="6" t="s">
        <v>2475</v>
      </c>
      <c r="D4373" s="6" t="s">
        <v>49</v>
      </c>
      <c r="E4373" s="6" t="s">
        <v>16</v>
      </c>
      <c r="F4373" s="15">
        <v>90</v>
      </c>
      <c r="G4373" s="6" t="s">
        <v>9535</v>
      </c>
      <c r="H4373" s="6" t="s">
        <v>5447</v>
      </c>
      <c r="I4373" s="6" t="s">
        <v>93</v>
      </c>
      <c r="J4373" s="7">
        <v>44238</v>
      </c>
      <c r="K4373" s="15">
        <v>12</v>
      </c>
      <c r="L4373" s="6" t="s">
        <v>62</v>
      </c>
      <c r="M4373" s="6">
        <f t="shared" si="273"/>
        <v>2021</v>
      </c>
      <c r="N4373" s="6">
        <f t="shared" si="274"/>
        <v>2</v>
      </c>
      <c r="O4373" s="6" t="str">
        <f>VLOOKUP(L4373,'User input'!$D$6:$E$16,2,FALSE)</f>
        <v>Ultrathing V4</v>
      </c>
      <c r="P4373" s="6">
        <f>VLOOKUP(L4373,'User input'!$D$6:$G$16,3,FALSE)</f>
        <v>3.99</v>
      </c>
      <c r="Q4373" s="6">
        <f>VLOOKUP(L4373,'User input'!$D$6:$G$16,4,FALSE)</f>
        <v>24</v>
      </c>
      <c r="R4373" s="6">
        <f t="shared" si="275"/>
        <v>288</v>
      </c>
      <c r="S4373" s="26">
        <f t="shared" si="272"/>
        <v>1149.1200000000001</v>
      </c>
      <c r="T4373" s="26">
        <f>IF(K4373&lt;'User input'!$I$9,'User input'!$J$8,IF(K4373&lt;'User input'!$I$10,'User input'!$J$9,IF(K4373&lt;'User input'!$I$11,'User input'!$J$10,'User input'!$J$11)))*S4373</f>
        <v>0</v>
      </c>
      <c r="U4373" s="26">
        <f>K4373*'User input'!$J$17+'User input'!$J$16</f>
        <v>0.5</v>
      </c>
    </row>
    <row r="4374" spans="1:21" x14ac:dyDescent="0.25">
      <c r="A4374" s="18">
        <v>4492</v>
      </c>
      <c r="B4374" s="10" t="s">
        <v>4204</v>
      </c>
      <c r="C4374" s="10" t="s">
        <v>1070</v>
      </c>
      <c r="D4374" s="10" t="s">
        <v>28</v>
      </c>
      <c r="E4374" s="10" t="s">
        <v>29</v>
      </c>
      <c r="F4374" s="16">
        <v>90</v>
      </c>
      <c r="G4374" s="10" t="s">
        <v>9536</v>
      </c>
      <c r="H4374" s="10" t="s">
        <v>1749</v>
      </c>
      <c r="I4374" s="10" t="s">
        <v>291</v>
      </c>
      <c r="J4374" s="11">
        <v>44046</v>
      </c>
      <c r="K4374" s="16">
        <v>56</v>
      </c>
      <c r="L4374" s="10" t="s">
        <v>52</v>
      </c>
      <c r="M4374" s="10">
        <f t="shared" si="273"/>
        <v>2020</v>
      </c>
      <c r="N4374" s="10">
        <f t="shared" si="274"/>
        <v>8</v>
      </c>
      <c r="O4374" s="10" t="str">
        <f>VLOOKUP(L4374,'User input'!$D$6:$E$16,2,FALSE)</f>
        <v>Megawidget S</v>
      </c>
      <c r="P4374" s="10">
        <f>VLOOKUP(L4374,'User input'!$D$6:$G$16,3,FALSE)</f>
        <v>0.69</v>
      </c>
      <c r="Q4374" s="10">
        <f>VLOOKUP(L4374,'User input'!$D$6:$G$16,4,FALSE)</f>
        <v>24</v>
      </c>
      <c r="R4374" s="10">
        <f t="shared" si="275"/>
        <v>1344</v>
      </c>
      <c r="S4374" s="27">
        <f t="shared" si="272"/>
        <v>927.3599999999999</v>
      </c>
      <c r="T4374" s="27">
        <f>IF(K4374&lt;'User input'!$I$9,'User input'!$J$8,IF(K4374&lt;'User input'!$I$10,'User input'!$J$9,IF(K4374&lt;'User input'!$I$11,'User input'!$J$10,'User input'!$J$11)))*S4374</f>
        <v>46.367999999999995</v>
      </c>
      <c r="U4374" s="27">
        <f>K4374*'User input'!$J$17+'User input'!$J$16</f>
        <v>0.5</v>
      </c>
    </row>
    <row r="4375" spans="1:21" x14ac:dyDescent="0.25">
      <c r="A4375" s="17">
        <v>4493</v>
      </c>
      <c r="B4375" s="6" t="s">
        <v>959</v>
      </c>
      <c r="C4375" s="6" t="s">
        <v>2814</v>
      </c>
      <c r="D4375" s="6" t="s">
        <v>28</v>
      </c>
      <c r="E4375" s="6" t="s">
        <v>29</v>
      </c>
      <c r="F4375" s="15">
        <v>60</v>
      </c>
      <c r="G4375" s="6" t="s">
        <v>9537</v>
      </c>
      <c r="H4375" s="6" t="s">
        <v>530</v>
      </c>
      <c r="I4375" s="6" t="s">
        <v>32</v>
      </c>
      <c r="J4375" s="7">
        <v>44275</v>
      </c>
      <c r="K4375" s="15">
        <v>56</v>
      </c>
      <c r="L4375" s="6" t="s">
        <v>62</v>
      </c>
      <c r="M4375" s="6">
        <f t="shared" si="273"/>
        <v>2021</v>
      </c>
      <c r="N4375" s="6">
        <f t="shared" si="274"/>
        <v>3</v>
      </c>
      <c r="O4375" s="6" t="str">
        <f>VLOOKUP(L4375,'User input'!$D$6:$E$16,2,FALSE)</f>
        <v>Ultrathing V4</v>
      </c>
      <c r="P4375" s="6">
        <f>VLOOKUP(L4375,'User input'!$D$6:$G$16,3,FALSE)</f>
        <v>3.99</v>
      </c>
      <c r="Q4375" s="6">
        <f>VLOOKUP(L4375,'User input'!$D$6:$G$16,4,FALSE)</f>
        <v>24</v>
      </c>
      <c r="R4375" s="6">
        <f t="shared" si="275"/>
        <v>1344</v>
      </c>
      <c r="S4375" s="26">
        <f t="shared" si="272"/>
        <v>5362.56</v>
      </c>
      <c r="T4375" s="26">
        <f>IF(K4375&lt;'User input'!$I$9,'User input'!$J$8,IF(K4375&lt;'User input'!$I$10,'User input'!$J$9,IF(K4375&lt;'User input'!$I$11,'User input'!$J$10,'User input'!$J$11)))*S4375</f>
        <v>268.12800000000004</v>
      </c>
      <c r="U4375" s="26">
        <f>K4375*'User input'!$J$17+'User input'!$J$16</f>
        <v>0.5</v>
      </c>
    </row>
    <row r="4376" spans="1:21" x14ac:dyDescent="0.25">
      <c r="A4376" s="18">
        <v>4494</v>
      </c>
      <c r="B4376" s="10" t="s">
        <v>9538</v>
      </c>
      <c r="C4376" s="10" t="s">
        <v>4293</v>
      </c>
      <c r="D4376" s="10" t="s">
        <v>28</v>
      </c>
      <c r="E4376" s="10" t="s">
        <v>29</v>
      </c>
      <c r="F4376" s="16">
        <v>90</v>
      </c>
      <c r="G4376" s="10" t="s">
        <v>9539</v>
      </c>
      <c r="H4376" s="10" t="s">
        <v>710</v>
      </c>
      <c r="I4376" s="10" t="s">
        <v>38</v>
      </c>
      <c r="J4376" s="11">
        <v>44514</v>
      </c>
      <c r="K4376" s="16">
        <v>97</v>
      </c>
      <c r="L4376" s="10" t="s">
        <v>157</v>
      </c>
      <c r="M4376" s="10">
        <f t="shared" si="273"/>
        <v>2021</v>
      </c>
      <c r="N4376" s="10">
        <f t="shared" si="274"/>
        <v>11</v>
      </c>
      <c r="O4376" s="10" t="str">
        <f>VLOOKUP(L4376,'User input'!$D$6:$E$16,2,FALSE)</f>
        <v>Ultrathing V3</v>
      </c>
      <c r="P4376" s="10">
        <f>VLOOKUP(L4376,'User input'!$D$6:$G$16,3,FALSE)</f>
        <v>3.39</v>
      </c>
      <c r="Q4376" s="10">
        <f>VLOOKUP(L4376,'User input'!$D$6:$G$16,4,FALSE)</f>
        <v>24</v>
      </c>
      <c r="R4376" s="10">
        <f t="shared" si="275"/>
        <v>2328</v>
      </c>
      <c r="S4376" s="27">
        <f t="shared" si="272"/>
        <v>7891.92</v>
      </c>
      <c r="T4376" s="27">
        <f>IF(K4376&lt;'User input'!$I$9,'User input'!$J$8,IF(K4376&lt;'User input'!$I$10,'User input'!$J$9,IF(K4376&lt;'User input'!$I$11,'User input'!$J$10,'User input'!$J$11)))*S4376</f>
        <v>394.596</v>
      </c>
      <c r="U4376" s="27">
        <f>K4376*'User input'!$J$17+'User input'!$J$16</f>
        <v>0.5</v>
      </c>
    </row>
    <row r="4377" spans="1:21" x14ac:dyDescent="0.25">
      <c r="A4377" s="17">
        <v>4495</v>
      </c>
      <c r="B4377" s="6" t="s">
        <v>8012</v>
      </c>
      <c r="C4377" s="6" t="s">
        <v>5362</v>
      </c>
      <c r="D4377" s="6" t="s">
        <v>41</v>
      </c>
      <c r="E4377" s="6" t="s">
        <v>16</v>
      </c>
      <c r="F4377" s="15">
        <v>60</v>
      </c>
      <c r="G4377" s="6" t="s">
        <v>9540</v>
      </c>
      <c r="H4377" s="6" t="s">
        <v>640</v>
      </c>
      <c r="I4377" s="6" t="s">
        <v>641</v>
      </c>
      <c r="J4377" s="7">
        <v>43879</v>
      </c>
      <c r="K4377" s="15">
        <v>86</v>
      </c>
      <c r="L4377" s="6" t="s">
        <v>33</v>
      </c>
      <c r="M4377" s="6">
        <f t="shared" si="273"/>
        <v>2020</v>
      </c>
      <c r="N4377" s="6">
        <f t="shared" si="274"/>
        <v>2</v>
      </c>
      <c r="O4377" s="6" t="str">
        <f>VLOOKUP(L4377,'User input'!$D$6:$E$16,2,FALSE)</f>
        <v>Megawidget L</v>
      </c>
      <c r="P4377" s="6">
        <f>VLOOKUP(L4377,'User input'!$D$6:$G$16,3,FALSE)</f>
        <v>1.79</v>
      </c>
      <c r="Q4377" s="6">
        <f>VLOOKUP(L4377,'User input'!$D$6:$G$16,4,FALSE)</f>
        <v>24</v>
      </c>
      <c r="R4377" s="6">
        <f t="shared" si="275"/>
        <v>2064</v>
      </c>
      <c r="S4377" s="26">
        <f t="shared" si="272"/>
        <v>3694.56</v>
      </c>
      <c r="T4377" s="26">
        <f>IF(K4377&lt;'User input'!$I$9,'User input'!$J$8,IF(K4377&lt;'User input'!$I$10,'User input'!$J$9,IF(K4377&lt;'User input'!$I$11,'User input'!$J$10,'User input'!$J$11)))*S4377</f>
        <v>184.72800000000001</v>
      </c>
      <c r="U4377" s="26">
        <f>K4377*'User input'!$J$17+'User input'!$J$16</f>
        <v>0.5</v>
      </c>
    </row>
    <row r="4378" spans="1:21" x14ac:dyDescent="0.25">
      <c r="A4378" s="17">
        <v>4497</v>
      </c>
      <c r="B4378" s="6" t="s">
        <v>1224</v>
      </c>
      <c r="C4378" s="6" t="s">
        <v>978</v>
      </c>
      <c r="D4378" s="6" t="s">
        <v>28</v>
      </c>
      <c r="E4378" s="6" t="s">
        <v>29</v>
      </c>
      <c r="F4378" s="15">
        <v>90</v>
      </c>
      <c r="G4378" s="6" t="s">
        <v>9541</v>
      </c>
      <c r="H4378" s="6" t="s">
        <v>6524</v>
      </c>
      <c r="I4378" s="6" t="s">
        <v>176</v>
      </c>
      <c r="J4378" s="7">
        <v>43640</v>
      </c>
      <c r="K4378" s="15">
        <v>50</v>
      </c>
      <c r="L4378" s="6" t="s">
        <v>62</v>
      </c>
      <c r="M4378" s="6">
        <f t="shared" si="273"/>
        <v>2019</v>
      </c>
      <c r="N4378" s="6">
        <f t="shared" si="274"/>
        <v>6</v>
      </c>
      <c r="O4378" s="6" t="str">
        <f>VLOOKUP(L4378,'User input'!$D$6:$E$16,2,FALSE)</f>
        <v>Ultrathing V4</v>
      </c>
      <c r="P4378" s="6">
        <f>VLOOKUP(L4378,'User input'!$D$6:$G$16,3,FALSE)</f>
        <v>3.99</v>
      </c>
      <c r="Q4378" s="6">
        <f>VLOOKUP(L4378,'User input'!$D$6:$G$16,4,FALSE)</f>
        <v>24</v>
      </c>
      <c r="R4378" s="6">
        <f t="shared" si="275"/>
        <v>1200</v>
      </c>
      <c r="S4378" s="26">
        <f t="shared" si="272"/>
        <v>4788</v>
      </c>
      <c r="T4378" s="26">
        <f>IF(K4378&lt;'User input'!$I$9,'User input'!$J$8,IF(K4378&lt;'User input'!$I$10,'User input'!$J$9,IF(K4378&lt;'User input'!$I$11,'User input'!$J$10,'User input'!$J$11)))*S4378</f>
        <v>239.4</v>
      </c>
      <c r="U4378" s="26">
        <f>K4378*'User input'!$J$17+'User input'!$J$16</f>
        <v>0.5</v>
      </c>
    </row>
    <row r="4379" spans="1:21" x14ac:dyDescent="0.25">
      <c r="A4379" s="17">
        <v>4499</v>
      </c>
      <c r="B4379" s="6" t="s">
        <v>5160</v>
      </c>
      <c r="C4379" s="6" t="s">
        <v>9542</v>
      </c>
      <c r="D4379" s="6" t="s">
        <v>15</v>
      </c>
      <c r="E4379" s="6" t="s">
        <v>16</v>
      </c>
      <c r="F4379" s="15">
        <v>30</v>
      </c>
      <c r="G4379" s="6" t="s">
        <v>9543</v>
      </c>
      <c r="H4379" s="6" t="s">
        <v>3857</v>
      </c>
      <c r="I4379" s="6" t="s">
        <v>122</v>
      </c>
      <c r="J4379" s="7">
        <v>43492</v>
      </c>
      <c r="K4379" s="15">
        <v>18</v>
      </c>
      <c r="L4379" s="6" t="s">
        <v>20</v>
      </c>
      <c r="M4379" s="6">
        <f t="shared" si="273"/>
        <v>2019</v>
      </c>
      <c r="N4379" s="6">
        <f t="shared" si="274"/>
        <v>1</v>
      </c>
      <c r="O4379" s="6" t="str">
        <f>VLOOKUP(L4379,'User input'!$D$6:$E$16,2,FALSE)</f>
        <v>Hyperwotsit</v>
      </c>
      <c r="P4379" s="6">
        <f>VLOOKUP(L4379,'User input'!$D$6:$G$16,3,FALSE)</f>
        <v>2.0099999999999998</v>
      </c>
      <c r="Q4379" s="6">
        <f>VLOOKUP(L4379,'User input'!$D$6:$G$16,4,FALSE)</f>
        <v>20</v>
      </c>
      <c r="R4379" s="6">
        <f t="shared" si="275"/>
        <v>360</v>
      </c>
      <c r="S4379" s="26">
        <f t="shared" si="272"/>
        <v>723.59999999999991</v>
      </c>
      <c r="T4379" s="26">
        <f>IF(K4379&lt;'User input'!$I$9,'User input'!$J$8,IF(K4379&lt;'User input'!$I$10,'User input'!$J$9,IF(K4379&lt;'User input'!$I$11,'User input'!$J$10,'User input'!$J$11)))*S4379</f>
        <v>0</v>
      </c>
      <c r="U4379" s="26">
        <f>K4379*'User input'!$J$17+'User input'!$J$16</f>
        <v>0.5</v>
      </c>
    </row>
    <row r="4380" spans="1:21" x14ac:dyDescent="0.25">
      <c r="A4380" s="18">
        <v>4500</v>
      </c>
      <c r="B4380" s="10" t="s">
        <v>3940</v>
      </c>
      <c r="C4380" s="10" t="s">
        <v>4024</v>
      </c>
      <c r="D4380" s="10" t="s">
        <v>28</v>
      </c>
      <c r="E4380" s="10" t="s">
        <v>29</v>
      </c>
      <c r="F4380" s="16">
        <v>60</v>
      </c>
      <c r="G4380" s="10" t="s">
        <v>9544</v>
      </c>
      <c r="H4380" s="10" t="s">
        <v>9545</v>
      </c>
      <c r="I4380" s="10" t="s">
        <v>32</v>
      </c>
      <c r="J4380" s="11">
        <v>44325</v>
      </c>
      <c r="K4380" s="16">
        <v>63</v>
      </c>
      <c r="L4380" s="10" t="s">
        <v>39</v>
      </c>
      <c r="M4380" s="10">
        <f t="shared" si="273"/>
        <v>2021</v>
      </c>
      <c r="N4380" s="10">
        <f t="shared" si="274"/>
        <v>5</v>
      </c>
      <c r="O4380" s="10" t="str">
        <f>VLOOKUP(L4380,'User input'!$D$6:$E$16,2,FALSE)</f>
        <v>Ultrathing V1</v>
      </c>
      <c r="P4380" s="10">
        <f>VLOOKUP(L4380,'User input'!$D$6:$G$16,3,FALSE)</f>
        <v>1.79</v>
      </c>
      <c r="Q4380" s="10">
        <f>VLOOKUP(L4380,'User input'!$D$6:$G$16,4,FALSE)</f>
        <v>17</v>
      </c>
      <c r="R4380" s="10">
        <f t="shared" si="275"/>
        <v>1071</v>
      </c>
      <c r="S4380" s="27">
        <f t="shared" si="272"/>
        <v>1917.0900000000001</v>
      </c>
      <c r="T4380" s="27">
        <f>IF(K4380&lt;'User input'!$I$9,'User input'!$J$8,IF(K4380&lt;'User input'!$I$10,'User input'!$J$9,IF(K4380&lt;'User input'!$I$11,'User input'!$J$10,'User input'!$J$11)))*S4380</f>
        <v>95.854500000000016</v>
      </c>
      <c r="U4380" s="27">
        <f>K4380*'User input'!$J$17+'User input'!$J$16</f>
        <v>0.5</v>
      </c>
    </row>
    <row r="4381" spans="1:21" x14ac:dyDescent="0.25">
      <c r="A4381" s="17">
        <v>4501</v>
      </c>
      <c r="B4381" s="6" t="s">
        <v>9546</v>
      </c>
      <c r="C4381" s="6" t="s">
        <v>613</v>
      </c>
      <c r="D4381" s="6" t="s">
        <v>15</v>
      </c>
      <c r="E4381" s="6" t="s">
        <v>16</v>
      </c>
      <c r="F4381" s="15">
        <v>90</v>
      </c>
      <c r="G4381" s="6" t="s">
        <v>9547</v>
      </c>
      <c r="H4381" s="6" t="s">
        <v>1876</v>
      </c>
      <c r="I4381" s="6" t="s">
        <v>1877</v>
      </c>
      <c r="J4381" s="7">
        <v>43707</v>
      </c>
      <c r="K4381" s="15">
        <v>23</v>
      </c>
      <c r="L4381" s="6" t="s">
        <v>20</v>
      </c>
      <c r="M4381" s="6">
        <f t="shared" si="273"/>
        <v>2019</v>
      </c>
      <c r="N4381" s="6">
        <f t="shared" si="274"/>
        <v>8</v>
      </c>
      <c r="O4381" s="6" t="str">
        <f>VLOOKUP(L4381,'User input'!$D$6:$E$16,2,FALSE)</f>
        <v>Hyperwotsit</v>
      </c>
      <c r="P4381" s="6">
        <f>VLOOKUP(L4381,'User input'!$D$6:$G$16,3,FALSE)</f>
        <v>2.0099999999999998</v>
      </c>
      <c r="Q4381" s="6">
        <f>VLOOKUP(L4381,'User input'!$D$6:$G$16,4,FALSE)</f>
        <v>20</v>
      </c>
      <c r="R4381" s="6">
        <f t="shared" si="275"/>
        <v>460</v>
      </c>
      <c r="S4381" s="26">
        <f t="shared" si="272"/>
        <v>924.59999999999991</v>
      </c>
      <c r="T4381" s="26">
        <f>IF(K4381&lt;'User input'!$I$9,'User input'!$J$8,IF(K4381&lt;'User input'!$I$10,'User input'!$J$9,IF(K4381&lt;'User input'!$I$11,'User input'!$J$10,'User input'!$J$11)))*S4381</f>
        <v>27.737999999999996</v>
      </c>
      <c r="U4381" s="26">
        <f>K4381*'User input'!$J$17+'User input'!$J$16</f>
        <v>0.5</v>
      </c>
    </row>
    <row r="4382" spans="1:21" x14ac:dyDescent="0.25">
      <c r="A4382" s="18">
        <v>4502</v>
      </c>
      <c r="B4382" s="10" t="s">
        <v>278</v>
      </c>
      <c r="C4382" s="10" t="s">
        <v>4089</v>
      </c>
      <c r="D4382" s="10" t="s">
        <v>41</v>
      </c>
      <c r="E4382" s="10" t="s">
        <v>16</v>
      </c>
      <c r="F4382" s="16">
        <v>90</v>
      </c>
      <c r="G4382" s="10" t="s">
        <v>10436</v>
      </c>
      <c r="H4382" s="10" t="s">
        <v>353</v>
      </c>
      <c r="I4382" s="10" t="s">
        <v>176</v>
      </c>
      <c r="J4382" s="11">
        <v>43870</v>
      </c>
      <c r="K4382" s="16">
        <v>27</v>
      </c>
      <c r="L4382" s="10" t="s">
        <v>39</v>
      </c>
      <c r="M4382" s="10">
        <f t="shared" si="273"/>
        <v>2020</v>
      </c>
      <c r="N4382" s="10">
        <f t="shared" si="274"/>
        <v>2</v>
      </c>
      <c r="O4382" s="10" t="str">
        <f>VLOOKUP(L4382,'User input'!$D$6:$E$16,2,FALSE)</f>
        <v>Ultrathing V1</v>
      </c>
      <c r="P4382" s="10">
        <f>VLOOKUP(L4382,'User input'!$D$6:$G$16,3,FALSE)</f>
        <v>1.79</v>
      </c>
      <c r="Q4382" s="10">
        <f>VLOOKUP(L4382,'User input'!$D$6:$G$16,4,FALSE)</f>
        <v>17</v>
      </c>
      <c r="R4382" s="10">
        <f t="shared" si="275"/>
        <v>459</v>
      </c>
      <c r="S4382" s="27">
        <f t="shared" si="272"/>
        <v>821.61</v>
      </c>
      <c r="T4382" s="27">
        <f>IF(K4382&lt;'User input'!$I$9,'User input'!$J$8,IF(K4382&lt;'User input'!$I$10,'User input'!$J$9,IF(K4382&lt;'User input'!$I$11,'User input'!$J$10,'User input'!$J$11)))*S4382</f>
        <v>24.648299999999999</v>
      </c>
      <c r="U4382" s="27">
        <f>K4382*'User input'!$J$17+'User input'!$J$16</f>
        <v>0.5</v>
      </c>
    </row>
    <row r="4383" spans="1:21" x14ac:dyDescent="0.25">
      <c r="A4383" s="17">
        <v>4503</v>
      </c>
      <c r="B4383" s="6" t="s">
        <v>371</v>
      </c>
      <c r="C4383" s="6" t="s">
        <v>536</v>
      </c>
      <c r="D4383" s="6" t="s">
        <v>28</v>
      </c>
      <c r="E4383" s="6" t="s">
        <v>29</v>
      </c>
      <c r="F4383" s="15">
        <v>30</v>
      </c>
      <c r="G4383" s="6" t="s">
        <v>9549</v>
      </c>
      <c r="H4383" s="6" t="s">
        <v>2657</v>
      </c>
      <c r="I4383" s="6" t="s">
        <v>185</v>
      </c>
      <c r="J4383" s="7">
        <v>43872</v>
      </c>
      <c r="K4383" s="15">
        <v>38</v>
      </c>
      <c r="L4383" s="6" t="s">
        <v>78</v>
      </c>
      <c r="M4383" s="6">
        <f t="shared" si="273"/>
        <v>2020</v>
      </c>
      <c r="N4383" s="6">
        <f t="shared" si="274"/>
        <v>2</v>
      </c>
      <c r="O4383" s="6" t="str">
        <f>VLOOKUP(L4383,'User input'!$D$6:$E$16,2,FALSE)</f>
        <v>Ultrathing V2</v>
      </c>
      <c r="P4383" s="6">
        <f>VLOOKUP(L4383,'User input'!$D$6:$G$16,3,FALSE)</f>
        <v>2.95</v>
      </c>
      <c r="Q4383" s="6">
        <f>VLOOKUP(L4383,'User input'!$D$6:$G$16,4,FALSE)</f>
        <v>20</v>
      </c>
      <c r="R4383" s="6">
        <f t="shared" si="275"/>
        <v>760</v>
      </c>
      <c r="S4383" s="26">
        <f t="shared" si="272"/>
        <v>2242</v>
      </c>
      <c r="T4383" s="26">
        <f>IF(K4383&lt;'User input'!$I$9,'User input'!$J$8,IF(K4383&lt;'User input'!$I$10,'User input'!$J$9,IF(K4383&lt;'User input'!$I$11,'User input'!$J$10,'User input'!$J$11)))*S4383</f>
        <v>67.259999999999991</v>
      </c>
      <c r="U4383" s="26">
        <f>K4383*'User input'!$J$17+'User input'!$J$16</f>
        <v>0.5</v>
      </c>
    </row>
    <row r="4384" spans="1:21" x14ac:dyDescent="0.25">
      <c r="A4384" s="18">
        <v>4504</v>
      </c>
      <c r="B4384" s="10" t="s">
        <v>3991</v>
      </c>
      <c r="C4384" s="10" t="s">
        <v>1154</v>
      </c>
      <c r="D4384" s="10" t="s">
        <v>28</v>
      </c>
      <c r="E4384" s="10" t="s">
        <v>29</v>
      </c>
      <c r="F4384" s="16">
        <v>90</v>
      </c>
      <c r="G4384" s="10" t="s">
        <v>9550</v>
      </c>
      <c r="H4384" s="10" t="s">
        <v>9551</v>
      </c>
      <c r="I4384" s="10" t="s">
        <v>19</v>
      </c>
      <c r="J4384" s="11">
        <v>43774</v>
      </c>
      <c r="K4384" s="16">
        <v>21</v>
      </c>
      <c r="L4384" s="10" t="s">
        <v>20</v>
      </c>
      <c r="M4384" s="10">
        <f t="shared" si="273"/>
        <v>2019</v>
      </c>
      <c r="N4384" s="10">
        <f t="shared" si="274"/>
        <v>11</v>
      </c>
      <c r="O4384" s="10" t="str">
        <f>VLOOKUP(L4384,'User input'!$D$6:$E$16,2,FALSE)</f>
        <v>Hyperwotsit</v>
      </c>
      <c r="P4384" s="10">
        <f>VLOOKUP(L4384,'User input'!$D$6:$G$16,3,FALSE)</f>
        <v>2.0099999999999998</v>
      </c>
      <c r="Q4384" s="10">
        <f>VLOOKUP(L4384,'User input'!$D$6:$G$16,4,FALSE)</f>
        <v>20</v>
      </c>
      <c r="R4384" s="10">
        <f t="shared" si="275"/>
        <v>420</v>
      </c>
      <c r="S4384" s="27">
        <f t="shared" si="272"/>
        <v>844.19999999999993</v>
      </c>
      <c r="T4384" s="27">
        <f>IF(K4384&lt;'User input'!$I$9,'User input'!$J$8,IF(K4384&lt;'User input'!$I$10,'User input'!$J$9,IF(K4384&lt;'User input'!$I$11,'User input'!$J$10,'User input'!$J$11)))*S4384</f>
        <v>25.325999999999997</v>
      </c>
      <c r="U4384" s="27">
        <f>K4384*'User input'!$J$17+'User input'!$J$16</f>
        <v>0.5</v>
      </c>
    </row>
    <row r="4385" spans="1:21" x14ac:dyDescent="0.25">
      <c r="A4385" s="17">
        <v>4505</v>
      </c>
      <c r="B4385" s="6" t="s">
        <v>6888</v>
      </c>
      <c r="C4385" s="6" t="s">
        <v>1778</v>
      </c>
      <c r="D4385" s="6" t="s">
        <v>28</v>
      </c>
      <c r="E4385" s="6" t="s">
        <v>29</v>
      </c>
      <c r="F4385" s="15">
        <v>60</v>
      </c>
      <c r="G4385" s="6" t="s">
        <v>9552</v>
      </c>
      <c r="H4385" s="6" t="s">
        <v>8778</v>
      </c>
      <c r="I4385" s="6" t="s">
        <v>3885</v>
      </c>
      <c r="J4385" s="7">
        <v>43875</v>
      </c>
      <c r="K4385" s="15">
        <v>2</v>
      </c>
      <c r="L4385" s="6" t="s">
        <v>78</v>
      </c>
      <c r="M4385" s="6">
        <f t="shared" si="273"/>
        <v>2020</v>
      </c>
      <c r="N4385" s="6">
        <f t="shared" si="274"/>
        <v>2</v>
      </c>
      <c r="O4385" s="6" t="str">
        <f>VLOOKUP(L4385,'User input'!$D$6:$E$16,2,FALSE)</f>
        <v>Ultrathing V2</v>
      </c>
      <c r="P4385" s="6">
        <f>VLOOKUP(L4385,'User input'!$D$6:$G$16,3,FALSE)</f>
        <v>2.95</v>
      </c>
      <c r="Q4385" s="6">
        <f>VLOOKUP(L4385,'User input'!$D$6:$G$16,4,FALSE)</f>
        <v>20</v>
      </c>
      <c r="R4385" s="6">
        <f t="shared" si="275"/>
        <v>40</v>
      </c>
      <c r="S4385" s="26">
        <f t="shared" si="272"/>
        <v>118</v>
      </c>
      <c r="T4385" s="26">
        <f>IF(K4385&lt;'User input'!$I$9,'User input'!$J$8,IF(K4385&lt;'User input'!$I$10,'User input'!$J$9,IF(K4385&lt;'User input'!$I$11,'User input'!$J$10,'User input'!$J$11)))*S4385</f>
        <v>0</v>
      </c>
      <c r="U4385" s="26">
        <f>K4385*'User input'!$J$17+'User input'!$J$16</f>
        <v>0.5</v>
      </c>
    </row>
    <row r="4386" spans="1:21" x14ac:dyDescent="0.25">
      <c r="A4386" s="18">
        <v>4506</v>
      </c>
      <c r="B4386" s="10" t="s">
        <v>9553</v>
      </c>
      <c r="C4386" s="10" t="s">
        <v>891</v>
      </c>
      <c r="D4386" s="10" t="s">
        <v>15</v>
      </c>
      <c r="E4386" s="10" t="s">
        <v>16</v>
      </c>
      <c r="F4386" s="16">
        <v>90</v>
      </c>
      <c r="G4386" s="10" t="s">
        <v>9554</v>
      </c>
      <c r="H4386" s="10" t="s">
        <v>3198</v>
      </c>
      <c r="I4386" s="10" t="s">
        <v>32</v>
      </c>
      <c r="J4386" s="11">
        <v>44083</v>
      </c>
      <c r="K4386" s="16">
        <v>52</v>
      </c>
      <c r="L4386" s="10" t="s">
        <v>99</v>
      </c>
      <c r="M4386" s="10">
        <f t="shared" si="273"/>
        <v>2020</v>
      </c>
      <c r="N4386" s="10">
        <f t="shared" si="274"/>
        <v>9</v>
      </c>
      <c r="O4386" s="10" t="str">
        <f>VLOOKUP(L4386,'User input'!$D$6:$E$16,2,FALSE)</f>
        <v>Superwossname</v>
      </c>
      <c r="P4386" s="10">
        <f>VLOOKUP(L4386,'User input'!$D$6:$G$16,3,FALSE)</f>
        <v>3.49</v>
      </c>
      <c r="Q4386" s="10">
        <f>VLOOKUP(L4386,'User input'!$D$6:$G$16,4,FALSE)</f>
        <v>20</v>
      </c>
      <c r="R4386" s="10">
        <f t="shared" si="275"/>
        <v>1040</v>
      </c>
      <c r="S4386" s="27">
        <f t="shared" si="272"/>
        <v>3629.6000000000004</v>
      </c>
      <c r="T4386" s="27">
        <f>IF(K4386&lt;'User input'!$I$9,'User input'!$J$8,IF(K4386&lt;'User input'!$I$10,'User input'!$J$9,IF(K4386&lt;'User input'!$I$11,'User input'!$J$10,'User input'!$J$11)))*S4386</f>
        <v>181.48000000000002</v>
      </c>
      <c r="U4386" s="27">
        <f>K4386*'User input'!$J$17+'User input'!$J$16</f>
        <v>0.5</v>
      </c>
    </row>
    <row r="4387" spans="1:21" x14ac:dyDescent="0.25">
      <c r="A4387" s="17">
        <v>4507</v>
      </c>
      <c r="B4387" s="6" t="s">
        <v>2941</v>
      </c>
      <c r="C4387" s="6" t="s">
        <v>8523</v>
      </c>
      <c r="D4387" s="6" t="s">
        <v>28</v>
      </c>
      <c r="E4387" s="6" t="s">
        <v>29</v>
      </c>
      <c r="F4387" s="15">
        <v>60</v>
      </c>
      <c r="G4387" s="6" t="s">
        <v>9555</v>
      </c>
      <c r="H4387" s="6" t="s">
        <v>9556</v>
      </c>
      <c r="I4387" s="6" t="s">
        <v>291</v>
      </c>
      <c r="J4387" s="7">
        <v>44368</v>
      </c>
      <c r="K4387" s="15">
        <v>33</v>
      </c>
      <c r="L4387" s="6" t="s">
        <v>52</v>
      </c>
      <c r="M4387" s="6">
        <f t="shared" si="273"/>
        <v>2021</v>
      </c>
      <c r="N4387" s="6">
        <f t="shared" si="274"/>
        <v>6</v>
      </c>
      <c r="O4387" s="6" t="str">
        <f>VLOOKUP(L4387,'User input'!$D$6:$E$16,2,FALSE)</f>
        <v>Megawidget S</v>
      </c>
      <c r="P4387" s="6">
        <f>VLOOKUP(L4387,'User input'!$D$6:$G$16,3,FALSE)</f>
        <v>0.69</v>
      </c>
      <c r="Q4387" s="6">
        <f>VLOOKUP(L4387,'User input'!$D$6:$G$16,4,FALSE)</f>
        <v>24</v>
      </c>
      <c r="R4387" s="6">
        <f t="shared" si="275"/>
        <v>792</v>
      </c>
      <c r="S4387" s="26">
        <f t="shared" si="272"/>
        <v>546.4799999999999</v>
      </c>
      <c r="T4387" s="26">
        <f>IF(K4387&lt;'User input'!$I$9,'User input'!$J$8,IF(K4387&lt;'User input'!$I$10,'User input'!$J$9,IF(K4387&lt;'User input'!$I$11,'User input'!$J$10,'User input'!$J$11)))*S4387</f>
        <v>16.394399999999997</v>
      </c>
      <c r="U4387" s="26">
        <f>K4387*'User input'!$J$17+'User input'!$J$16</f>
        <v>0.5</v>
      </c>
    </row>
    <row r="4388" spans="1:21" x14ac:dyDescent="0.25">
      <c r="A4388" s="18">
        <v>4508</v>
      </c>
      <c r="B4388" s="10" t="s">
        <v>3503</v>
      </c>
      <c r="C4388" s="10" t="s">
        <v>6440</v>
      </c>
      <c r="D4388" s="10" t="s">
        <v>15</v>
      </c>
      <c r="E4388" s="10" t="s">
        <v>16</v>
      </c>
      <c r="F4388" s="16">
        <v>30</v>
      </c>
      <c r="G4388" s="10" t="s">
        <v>9557</v>
      </c>
      <c r="H4388" s="10" t="s">
        <v>2678</v>
      </c>
      <c r="I4388" s="10" t="s">
        <v>1194</v>
      </c>
      <c r="J4388" s="11">
        <v>44542</v>
      </c>
      <c r="K4388" s="16">
        <v>11</v>
      </c>
      <c r="L4388" s="10" t="s">
        <v>99</v>
      </c>
      <c r="M4388" s="10">
        <f t="shared" si="273"/>
        <v>2021</v>
      </c>
      <c r="N4388" s="10">
        <f t="shared" si="274"/>
        <v>12</v>
      </c>
      <c r="O4388" s="10" t="str">
        <f>VLOOKUP(L4388,'User input'!$D$6:$E$16,2,FALSE)</f>
        <v>Superwossname</v>
      </c>
      <c r="P4388" s="10">
        <f>VLOOKUP(L4388,'User input'!$D$6:$G$16,3,FALSE)</f>
        <v>3.49</v>
      </c>
      <c r="Q4388" s="10">
        <f>VLOOKUP(L4388,'User input'!$D$6:$G$16,4,FALSE)</f>
        <v>20</v>
      </c>
      <c r="R4388" s="10">
        <f t="shared" si="275"/>
        <v>220</v>
      </c>
      <c r="S4388" s="27">
        <f t="shared" si="272"/>
        <v>767.80000000000007</v>
      </c>
      <c r="T4388" s="27">
        <f>IF(K4388&lt;'User input'!$I$9,'User input'!$J$8,IF(K4388&lt;'User input'!$I$10,'User input'!$J$9,IF(K4388&lt;'User input'!$I$11,'User input'!$J$10,'User input'!$J$11)))*S4388</f>
        <v>0</v>
      </c>
      <c r="U4388" s="27">
        <f>K4388*'User input'!$J$17+'User input'!$J$16</f>
        <v>0.5</v>
      </c>
    </row>
    <row r="4389" spans="1:21" x14ac:dyDescent="0.25">
      <c r="A4389" s="17">
        <v>4509</v>
      </c>
      <c r="B4389" s="6" t="s">
        <v>7191</v>
      </c>
      <c r="C4389" s="6" t="s">
        <v>3484</v>
      </c>
      <c r="D4389" s="6" t="s">
        <v>28</v>
      </c>
      <c r="E4389" s="6" t="s">
        <v>29</v>
      </c>
      <c r="F4389" s="15">
        <v>30</v>
      </c>
      <c r="G4389" s="6" t="s">
        <v>9558</v>
      </c>
      <c r="H4389" s="6" t="s">
        <v>1425</v>
      </c>
      <c r="I4389" s="6" t="s">
        <v>32</v>
      </c>
      <c r="J4389" s="7">
        <v>44170</v>
      </c>
      <c r="K4389" s="15">
        <v>13</v>
      </c>
      <c r="L4389" s="6" t="s">
        <v>44</v>
      </c>
      <c r="M4389" s="6">
        <f t="shared" si="273"/>
        <v>2020</v>
      </c>
      <c r="N4389" s="6">
        <f t="shared" si="274"/>
        <v>12</v>
      </c>
      <c r="O4389" s="6" t="str">
        <f>VLOOKUP(L4389,'User input'!$D$6:$E$16,2,FALSE)</f>
        <v>Gigastuff</v>
      </c>
      <c r="P4389" s="6">
        <f>VLOOKUP(L4389,'User input'!$D$6:$G$16,3,FALSE)</f>
        <v>1.89</v>
      </c>
      <c r="Q4389" s="6">
        <f>VLOOKUP(L4389,'User input'!$D$6:$G$16,4,FALSE)</f>
        <v>18</v>
      </c>
      <c r="R4389" s="6">
        <f t="shared" si="275"/>
        <v>234</v>
      </c>
      <c r="S4389" s="26">
        <f t="shared" si="272"/>
        <v>442.26</v>
      </c>
      <c r="T4389" s="26">
        <f>IF(K4389&lt;'User input'!$I$9,'User input'!$J$8,IF(K4389&lt;'User input'!$I$10,'User input'!$J$9,IF(K4389&lt;'User input'!$I$11,'User input'!$J$10,'User input'!$J$11)))*S4389</f>
        <v>0</v>
      </c>
      <c r="U4389" s="26">
        <f>K4389*'User input'!$J$17+'User input'!$J$16</f>
        <v>0.5</v>
      </c>
    </row>
    <row r="4390" spans="1:21" x14ac:dyDescent="0.25">
      <c r="A4390" s="18">
        <v>4510</v>
      </c>
      <c r="B4390" s="10" t="s">
        <v>2236</v>
      </c>
      <c r="C4390" s="10" t="s">
        <v>718</v>
      </c>
      <c r="D4390" s="10" t="s">
        <v>28</v>
      </c>
      <c r="E4390" s="10" t="s">
        <v>29</v>
      </c>
      <c r="F4390" s="16">
        <v>60</v>
      </c>
      <c r="G4390" s="10" t="s">
        <v>9559</v>
      </c>
      <c r="H4390" s="10" t="s">
        <v>4525</v>
      </c>
      <c r="I4390" s="10" t="s">
        <v>87</v>
      </c>
      <c r="J4390" s="11">
        <v>44392</v>
      </c>
      <c r="K4390" s="16">
        <v>43</v>
      </c>
      <c r="L4390" s="10" t="s">
        <v>99</v>
      </c>
      <c r="M4390" s="10">
        <f t="shared" si="273"/>
        <v>2021</v>
      </c>
      <c r="N4390" s="10">
        <f t="shared" si="274"/>
        <v>7</v>
      </c>
      <c r="O4390" s="10" t="str">
        <f>VLOOKUP(L4390,'User input'!$D$6:$E$16,2,FALSE)</f>
        <v>Superwossname</v>
      </c>
      <c r="P4390" s="10">
        <f>VLOOKUP(L4390,'User input'!$D$6:$G$16,3,FALSE)</f>
        <v>3.49</v>
      </c>
      <c r="Q4390" s="10">
        <f>VLOOKUP(L4390,'User input'!$D$6:$G$16,4,FALSE)</f>
        <v>20</v>
      </c>
      <c r="R4390" s="10">
        <f t="shared" si="275"/>
        <v>860</v>
      </c>
      <c r="S4390" s="27">
        <f t="shared" si="272"/>
        <v>3001.4</v>
      </c>
      <c r="T4390" s="27">
        <f>IF(K4390&lt;'User input'!$I$9,'User input'!$J$8,IF(K4390&lt;'User input'!$I$10,'User input'!$J$9,IF(K4390&lt;'User input'!$I$11,'User input'!$J$10,'User input'!$J$11)))*S4390</f>
        <v>90.042000000000002</v>
      </c>
      <c r="U4390" s="27">
        <f>K4390*'User input'!$J$17+'User input'!$J$16</f>
        <v>0.5</v>
      </c>
    </row>
    <row r="4391" spans="1:21" x14ac:dyDescent="0.25">
      <c r="A4391" s="17">
        <v>4511</v>
      </c>
      <c r="B4391" s="6" t="s">
        <v>1757</v>
      </c>
      <c r="C4391" s="6" t="s">
        <v>337</v>
      </c>
      <c r="D4391" s="6" t="s">
        <v>28</v>
      </c>
      <c r="E4391" s="6" t="s">
        <v>29</v>
      </c>
      <c r="F4391" s="15">
        <v>90</v>
      </c>
      <c r="G4391" s="6" t="s">
        <v>9560</v>
      </c>
      <c r="H4391" s="6" t="s">
        <v>205</v>
      </c>
      <c r="I4391" s="6" t="s">
        <v>206</v>
      </c>
      <c r="J4391" s="7">
        <v>43704</v>
      </c>
      <c r="K4391" s="15">
        <v>46</v>
      </c>
      <c r="L4391" s="6" t="s">
        <v>68</v>
      </c>
      <c r="M4391" s="6">
        <f t="shared" si="273"/>
        <v>2019</v>
      </c>
      <c r="N4391" s="6">
        <f t="shared" si="274"/>
        <v>8</v>
      </c>
      <c r="O4391" s="6" t="str">
        <f>VLOOKUP(L4391,'User input'!$D$6:$E$16,2,FALSE)</f>
        <v>Megawidget M</v>
      </c>
      <c r="P4391" s="6">
        <f>VLOOKUP(L4391,'User input'!$D$6:$G$16,3,FALSE)</f>
        <v>1.29</v>
      </c>
      <c r="Q4391" s="6">
        <f>VLOOKUP(L4391,'User input'!$D$6:$G$16,4,FALSE)</f>
        <v>24</v>
      </c>
      <c r="R4391" s="6">
        <f t="shared" si="275"/>
        <v>1104</v>
      </c>
      <c r="S4391" s="26">
        <f t="shared" si="272"/>
        <v>1424.16</v>
      </c>
      <c r="T4391" s="26">
        <f>IF(K4391&lt;'User input'!$I$9,'User input'!$J$8,IF(K4391&lt;'User input'!$I$10,'User input'!$J$9,IF(K4391&lt;'User input'!$I$11,'User input'!$J$10,'User input'!$J$11)))*S4391</f>
        <v>42.724800000000002</v>
      </c>
      <c r="U4391" s="26">
        <f>K4391*'User input'!$J$17+'User input'!$J$16</f>
        <v>0.5</v>
      </c>
    </row>
    <row r="4392" spans="1:21" x14ac:dyDescent="0.25">
      <c r="A4392" s="18">
        <v>4512</v>
      </c>
      <c r="B4392" s="10" t="s">
        <v>4039</v>
      </c>
      <c r="C4392" s="10" t="s">
        <v>9561</v>
      </c>
      <c r="D4392" s="10" t="s">
        <v>28</v>
      </c>
      <c r="E4392" s="10" t="s">
        <v>29</v>
      </c>
      <c r="F4392" s="16">
        <v>30</v>
      </c>
      <c r="G4392" s="10" t="s">
        <v>9562</v>
      </c>
      <c r="H4392" s="10" t="s">
        <v>3786</v>
      </c>
      <c r="I4392" s="10" t="s">
        <v>32</v>
      </c>
      <c r="J4392" s="11">
        <v>44414</v>
      </c>
      <c r="K4392" s="16">
        <v>80</v>
      </c>
      <c r="L4392" s="10" t="s">
        <v>62</v>
      </c>
      <c r="M4392" s="10">
        <f t="shared" si="273"/>
        <v>2021</v>
      </c>
      <c r="N4392" s="10">
        <f t="shared" si="274"/>
        <v>8</v>
      </c>
      <c r="O4392" s="10" t="str">
        <f>VLOOKUP(L4392,'User input'!$D$6:$E$16,2,FALSE)</f>
        <v>Ultrathing V4</v>
      </c>
      <c r="P4392" s="10">
        <f>VLOOKUP(L4392,'User input'!$D$6:$G$16,3,FALSE)</f>
        <v>3.99</v>
      </c>
      <c r="Q4392" s="10">
        <f>VLOOKUP(L4392,'User input'!$D$6:$G$16,4,FALSE)</f>
        <v>24</v>
      </c>
      <c r="R4392" s="10">
        <f t="shared" si="275"/>
        <v>1920</v>
      </c>
      <c r="S4392" s="27">
        <f t="shared" si="272"/>
        <v>7660.8</v>
      </c>
      <c r="T4392" s="27">
        <f>IF(K4392&lt;'User input'!$I$9,'User input'!$J$8,IF(K4392&lt;'User input'!$I$10,'User input'!$J$9,IF(K4392&lt;'User input'!$I$11,'User input'!$J$10,'User input'!$J$11)))*S4392</f>
        <v>383.04</v>
      </c>
      <c r="U4392" s="27">
        <f>K4392*'User input'!$J$17+'User input'!$J$16</f>
        <v>0.5</v>
      </c>
    </row>
    <row r="4393" spans="1:21" x14ac:dyDescent="0.25">
      <c r="A4393" s="17">
        <v>4513</v>
      </c>
      <c r="B4393" s="6" t="s">
        <v>9563</v>
      </c>
      <c r="C4393" s="6" t="s">
        <v>8588</v>
      </c>
      <c r="D4393" s="6" t="s">
        <v>15</v>
      </c>
      <c r="E4393" s="6" t="s">
        <v>16</v>
      </c>
      <c r="F4393" s="15">
        <v>60</v>
      </c>
      <c r="G4393" s="6" t="s">
        <v>9564</v>
      </c>
      <c r="H4393" s="6" t="s">
        <v>2131</v>
      </c>
      <c r="I4393" s="6" t="s">
        <v>1073</v>
      </c>
      <c r="J4393" s="7">
        <v>43903</v>
      </c>
      <c r="K4393" s="15">
        <v>58</v>
      </c>
      <c r="L4393" s="6" t="s">
        <v>20</v>
      </c>
      <c r="M4393" s="6">
        <f t="shared" si="273"/>
        <v>2020</v>
      </c>
      <c r="N4393" s="6">
        <f t="shared" si="274"/>
        <v>3</v>
      </c>
      <c r="O4393" s="6" t="str">
        <f>VLOOKUP(L4393,'User input'!$D$6:$E$16,2,FALSE)</f>
        <v>Hyperwotsit</v>
      </c>
      <c r="P4393" s="6">
        <f>VLOOKUP(L4393,'User input'!$D$6:$G$16,3,FALSE)</f>
        <v>2.0099999999999998</v>
      </c>
      <c r="Q4393" s="6">
        <f>VLOOKUP(L4393,'User input'!$D$6:$G$16,4,FALSE)</f>
        <v>20</v>
      </c>
      <c r="R4393" s="6">
        <f t="shared" si="275"/>
        <v>1160</v>
      </c>
      <c r="S4393" s="26">
        <f t="shared" si="272"/>
        <v>2331.6</v>
      </c>
      <c r="T4393" s="26">
        <f>IF(K4393&lt;'User input'!$I$9,'User input'!$J$8,IF(K4393&lt;'User input'!$I$10,'User input'!$J$9,IF(K4393&lt;'User input'!$I$11,'User input'!$J$10,'User input'!$J$11)))*S4393</f>
        <v>116.58</v>
      </c>
      <c r="U4393" s="26">
        <f>K4393*'User input'!$J$17+'User input'!$J$16</f>
        <v>0.5</v>
      </c>
    </row>
    <row r="4394" spans="1:21" x14ac:dyDescent="0.25">
      <c r="A4394" s="18">
        <v>4514</v>
      </c>
      <c r="B4394" s="10" t="s">
        <v>9565</v>
      </c>
      <c r="C4394" s="10" t="s">
        <v>9566</v>
      </c>
      <c r="D4394" s="10" t="s">
        <v>15</v>
      </c>
      <c r="E4394" s="10" t="s">
        <v>16</v>
      </c>
      <c r="F4394" s="16">
        <v>90</v>
      </c>
      <c r="G4394" s="10" t="s">
        <v>9564</v>
      </c>
      <c r="H4394" s="10" t="s">
        <v>107</v>
      </c>
      <c r="I4394" s="10" t="s">
        <v>108</v>
      </c>
      <c r="J4394" s="11">
        <v>44111</v>
      </c>
      <c r="K4394" s="16">
        <v>48</v>
      </c>
      <c r="L4394" s="10" t="s">
        <v>62</v>
      </c>
      <c r="M4394" s="10">
        <f t="shared" si="273"/>
        <v>2020</v>
      </c>
      <c r="N4394" s="10">
        <f t="shared" si="274"/>
        <v>10</v>
      </c>
      <c r="O4394" s="10" t="str">
        <f>VLOOKUP(L4394,'User input'!$D$6:$E$16,2,FALSE)</f>
        <v>Ultrathing V4</v>
      </c>
      <c r="P4394" s="10">
        <f>VLOOKUP(L4394,'User input'!$D$6:$G$16,3,FALSE)</f>
        <v>3.99</v>
      </c>
      <c r="Q4394" s="10">
        <f>VLOOKUP(L4394,'User input'!$D$6:$G$16,4,FALSE)</f>
        <v>24</v>
      </c>
      <c r="R4394" s="10">
        <f t="shared" si="275"/>
        <v>1152</v>
      </c>
      <c r="S4394" s="27">
        <f t="shared" si="272"/>
        <v>4596.4800000000005</v>
      </c>
      <c r="T4394" s="27">
        <f>IF(K4394&lt;'User input'!$I$9,'User input'!$J$8,IF(K4394&lt;'User input'!$I$10,'User input'!$J$9,IF(K4394&lt;'User input'!$I$11,'User input'!$J$10,'User input'!$J$11)))*S4394</f>
        <v>137.89440000000002</v>
      </c>
      <c r="U4394" s="27">
        <f>K4394*'User input'!$J$17+'User input'!$J$16</f>
        <v>0.5</v>
      </c>
    </row>
    <row r="4395" spans="1:21" x14ac:dyDescent="0.25">
      <c r="A4395" s="17">
        <v>4515</v>
      </c>
      <c r="B4395" s="6" t="s">
        <v>2196</v>
      </c>
      <c r="C4395" s="6" t="s">
        <v>4716</v>
      </c>
      <c r="D4395" s="6" t="s">
        <v>28</v>
      </c>
      <c r="E4395" s="6" t="s">
        <v>29</v>
      </c>
      <c r="F4395" s="15">
        <v>90</v>
      </c>
      <c r="G4395" s="6" t="s">
        <v>9567</v>
      </c>
      <c r="H4395" s="6" t="s">
        <v>2391</v>
      </c>
      <c r="I4395" s="6" t="s">
        <v>176</v>
      </c>
      <c r="J4395" s="7">
        <v>43907</v>
      </c>
      <c r="K4395" s="15">
        <v>57</v>
      </c>
      <c r="L4395" s="6" t="s">
        <v>39</v>
      </c>
      <c r="M4395" s="6">
        <f t="shared" si="273"/>
        <v>2020</v>
      </c>
      <c r="N4395" s="6">
        <f t="shared" si="274"/>
        <v>3</v>
      </c>
      <c r="O4395" s="6" t="str">
        <f>VLOOKUP(L4395,'User input'!$D$6:$E$16,2,FALSE)</f>
        <v>Ultrathing V1</v>
      </c>
      <c r="P4395" s="6">
        <f>VLOOKUP(L4395,'User input'!$D$6:$G$16,3,FALSE)</f>
        <v>1.79</v>
      </c>
      <c r="Q4395" s="6">
        <f>VLOOKUP(L4395,'User input'!$D$6:$G$16,4,FALSE)</f>
        <v>17</v>
      </c>
      <c r="R4395" s="6">
        <f t="shared" si="275"/>
        <v>969</v>
      </c>
      <c r="S4395" s="26">
        <f t="shared" si="272"/>
        <v>1734.51</v>
      </c>
      <c r="T4395" s="26">
        <f>IF(K4395&lt;'User input'!$I$9,'User input'!$J$8,IF(K4395&lt;'User input'!$I$10,'User input'!$J$9,IF(K4395&lt;'User input'!$I$11,'User input'!$J$10,'User input'!$J$11)))*S4395</f>
        <v>86.725500000000011</v>
      </c>
      <c r="U4395" s="26">
        <f>K4395*'User input'!$J$17+'User input'!$J$16</f>
        <v>0.5</v>
      </c>
    </row>
    <row r="4396" spans="1:21" x14ac:dyDescent="0.25">
      <c r="A4396" s="18">
        <v>4516</v>
      </c>
      <c r="B4396" s="10" t="s">
        <v>9568</v>
      </c>
      <c r="C4396" s="10" t="s">
        <v>7941</v>
      </c>
      <c r="D4396" s="10" t="s">
        <v>49</v>
      </c>
      <c r="E4396" s="10" t="s">
        <v>16</v>
      </c>
      <c r="F4396" s="16">
        <v>30</v>
      </c>
      <c r="G4396" s="10" t="s">
        <v>9569</v>
      </c>
      <c r="H4396" s="10" t="s">
        <v>722</v>
      </c>
      <c r="I4396" s="10" t="s">
        <v>32</v>
      </c>
      <c r="J4396" s="11">
        <v>43821</v>
      </c>
      <c r="K4396" s="16">
        <v>7</v>
      </c>
      <c r="L4396" s="10" t="s">
        <v>52</v>
      </c>
      <c r="M4396" s="10">
        <f t="shared" si="273"/>
        <v>2019</v>
      </c>
      <c r="N4396" s="10">
        <f t="shared" si="274"/>
        <v>12</v>
      </c>
      <c r="O4396" s="10" t="str">
        <f>VLOOKUP(L4396,'User input'!$D$6:$E$16,2,FALSE)</f>
        <v>Megawidget S</v>
      </c>
      <c r="P4396" s="10">
        <f>VLOOKUP(L4396,'User input'!$D$6:$G$16,3,FALSE)</f>
        <v>0.69</v>
      </c>
      <c r="Q4396" s="10">
        <f>VLOOKUP(L4396,'User input'!$D$6:$G$16,4,FALSE)</f>
        <v>24</v>
      </c>
      <c r="R4396" s="10">
        <f t="shared" si="275"/>
        <v>168</v>
      </c>
      <c r="S4396" s="27">
        <f t="shared" si="272"/>
        <v>115.91999999999999</v>
      </c>
      <c r="T4396" s="27">
        <f>IF(K4396&lt;'User input'!$I$9,'User input'!$J$8,IF(K4396&lt;'User input'!$I$10,'User input'!$J$9,IF(K4396&lt;'User input'!$I$11,'User input'!$J$10,'User input'!$J$11)))*S4396</f>
        <v>0</v>
      </c>
      <c r="U4396" s="27">
        <f>K4396*'User input'!$J$17+'User input'!$J$16</f>
        <v>0.5</v>
      </c>
    </row>
    <row r="4397" spans="1:21" x14ac:dyDescent="0.25">
      <c r="A4397" s="17">
        <v>4517</v>
      </c>
      <c r="B4397" s="6" t="s">
        <v>8117</v>
      </c>
      <c r="C4397" s="6" t="s">
        <v>6677</v>
      </c>
      <c r="D4397" s="6" t="s">
        <v>90</v>
      </c>
      <c r="E4397" s="6" t="s">
        <v>29</v>
      </c>
      <c r="F4397" s="15">
        <v>90</v>
      </c>
      <c r="G4397" s="6" t="s">
        <v>9570</v>
      </c>
      <c r="H4397" s="6" t="s">
        <v>764</v>
      </c>
      <c r="I4397" s="6" t="s">
        <v>122</v>
      </c>
      <c r="J4397" s="7">
        <v>44494</v>
      </c>
      <c r="K4397" s="15">
        <v>21</v>
      </c>
      <c r="L4397" s="6" t="s">
        <v>99</v>
      </c>
      <c r="M4397" s="6">
        <f t="shared" si="273"/>
        <v>2021</v>
      </c>
      <c r="N4397" s="6">
        <f t="shared" si="274"/>
        <v>10</v>
      </c>
      <c r="O4397" s="6" t="str">
        <f>VLOOKUP(L4397,'User input'!$D$6:$E$16,2,FALSE)</f>
        <v>Superwossname</v>
      </c>
      <c r="P4397" s="6">
        <f>VLOOKUP(L4397,'User input'!$D$6:$G$16,3,FALSE)</f>
        <v>3.49</v>
      </c>
      <c r="Q4397" s="6">
        <f>VLOOKUP(L4397,'User input'!$D$6:$G$16,4,FALSE)</f>
        <v>20</v>
      </c>
      <c r="R4397" s="6">
        <f t="shared" si="275"/>
        <v>420</v>
      </c>
      <c r="S4397" s="26">
        <f t="shared" si="272"/>
        <v>1465.8000000000002</v>
      </c>
      <c r="T4397" s="26">
        <f>IF(K4397&lt;'User input'!$I$9,'User input'!$J$8,IF(K4397&lt;'User input'!$I$10,'User input'!$J$9,IF(K4397&lt;'User input'!$I$11,'User input'!$J$10,'User input'!$J$11)))*S4397</f>
        <v>43.974000000000004</v>
      </c>
      <c r="U4397" s="26">
        <f>K4397*'User input'!$J$17+'User input'!$J$16</f>
        <v>0.5</v>
      </c>
    </row>
    <row r="4398" spans="1:21" x14ac:dyDescent="0.25">
      <c r="A4398" s="18">
        <v>4518</v>
      </c>
      <c r="B4398" s="10" t="s">
        <v>6336</v>
      </c>
      <c r="C4398" s="10" t="s">
        <v>944</v>
      </c>
      <c r="D4398" s="10" t="s">
        <v>28</v>
      </c>
      <c r="E4398" s="10" t="s">
        <v>29</v>
      </c>
      <c r="F4398" s="16">
        <v>60</v>
      </c>
      <c r="G4398" s="10" t="s">
        <v>9571</v>
      </c>
      <c r="H4398" s="10" t="s">
        <v>408</v>
      </c>
      <c r="I4398" s="10" t="s">
        <v>185</v>
      </c>
      <c r="J4398" s="11">
        <v>43919</v>
      </c>
      <c r="K4398" s="16">
        <v>95</v>
      </c>
      <c r="L4398" s="10" t="s">
        <v>52</v>
      </c>
      <c r="M4398" s="10">
        <f t="shared" si="273"/>
        <v>2020</v>
      </c>
      <c r="N4398" s="10">
        <f t="shared" si="274"/>
        <v>3</v>
      </c>
      <c r="O4398" s="10" t="str">
        <f>VLOOKUP(L4398,'User input'!$D$6:$E$16,2,FALSE)</f>
        <v>Megawidget S</v>
      </c>
      <c r="P4398" s="10">
        <f>VLOOKUP(L4398,'User input'!$D$6:$G$16,3,FALSE)</f>
        <v>0.69</v>
      </c>
      <c r="Q4398" s="10">
        <f>VLOOKUP(L4398,'User input'!$D$6:$G$16,4,FALSE)</f>
        <v>24</v>
      </c>
      <c r="R4398" s="10">
        <f t="shared" si="275"/>
        <v>2280</v>
      </c>
      <c r="S4398" s="27">
        <f t="shared" si="272"/>
        <v>1573.1999999999998</v>
      </c>
      <c r="T4398" s="27">
        <f>IF(K4398&lt;'User input'!$I$9,'User input'!$J$8,IF(K4398&lt;'User input'!$I$10,'User input'!$J$9,IF(K4398&lt;'User input'!$I$11,'User input'!$J$10,'User input'!$J$11)))*S4398</f>
        <v>78.66</v>
      </c>
      <c r="U4398" s="27">
        <f>K4398*'User input'!$J$17+'User input'!$J$16</f>
        <v>0.5</v>
      </c>
    </row>
    <row r="4399" spans="1:21" x14ac:dyDescent="0.25">
      <c r="A4399" s="17">
        <v>4519</v>
      </c>
      <c r="B4399" s="6" t="s">
        <v>8620</v>
      </c>
      <c r="C4399" s="6" t="s">
        <v>6233</v>
      </c>
      <c r="D4399" s="6" t="s">
        <v>49</v>
      </c>
      <c r="E4399" s="6" t="s">
        <v>16</v>
      </c>
      <c r="F4399" s="15">
        <v>30</v>
      </c>
      <c r="G4399" s="6" t="s">
        <v>9572</v>
      </c>
      <c r="H4399" s="6" t="s">
        <v>1094</v>
      </c>
      <c r="I4399" s="6" t="s">
        <v>25</v>
      </c>
      <c r="J4399" s="7">
        <v>44326</v>
      </c>
      <c r="K4399" s="15">
        <v>74</v>
      </c>
      <c r="L4399" s="6" t="s">
        <v>157</v>
      </c>
      <c r="M4399" s="6">
        <f t="shared" si="273"/>
        <v>2021</v>
      </c>
      <c r="N4399" s="6">
        <f t="shared" si="274"/>
        <v>5</v>
      </c>
      <c r="O4399" s="6" t="str">
        <f>VLOOKUP(L4399,'User input'!$D$6:$E$16,2,FALSE)</f>
        <v>Ultrathing V3</v>
      </c>
      <c r="P4399" s="6">
        <f>VLOOKUP(L4399,'User input'!$D$6:$G$16,3,FALSE)</f>
        <v>3.39</v>
      </c>
      <c r="Q4399" s="6">
        <f>VLOOKUP(L4399,'User input'!$D$6:$G$16,4,FALSE)</f>
        <v>24</v>
      </c>
      <c r="R4399" s="6">
        <f t="shared" si="275"/>
        <v>1776</v>
      </c>
      <c r="S4399" s="26">
        <f t="shared" si="272"/>
        <v>6020.64</v>
      </c>
      <c r="T4399" s="26">
        <f>IF(K4399&lt;'User input'!$I$9,'User input'!$J$8,IF(K4399&lt;'User input'!$I$10,'User input'!$J$9,IF(K4399&lt;'User input'!$I$11,'User input'!$J$10,'User input'!$J$11)))*S4399</f>
        <v>301.03200000000004</v>
      </c>
      <c r="U4399" s="26">
        <f>K4399*'User input'!$J$17+'User input'!$J$16</f>
        <v>0.5</v>
      </c>
    </row>
    <row r="4400" spans="1:21" x14ac:dyDescent="0.25">
      <c r="A4400" s="18">
        <v>4520</v>
      </c>
      <c r="B4400" s="10" t="s">
        <v>5402</v>
      </c>
      <c r="C4400" s="10" t="s">
        <v>3517</v>
      </c>
      <c r="D4400" s="10" t="s">
        <v>28</v>
      </c>
      <c r="E4400" s="10" t="s">
        <v>29</v>
      </c>
      <c r="F4400" s="16">
        <v>60</v>
      </c>
      <c r="G4400" s="10" t="s">
        <v>9573</v>
      </c>
      <c r="H4400" s="10" t="s">
        <v>1594</v>
      </c>
      <c r="I4400" s="10" t="s">
        <v>32</v>
      </c>
      <c r="J4400" s="11">
        <v>43803</v>
      </c>
      <c r="K4400" s="16">
        <v>5</v>
      </c>
      <c r="L4400" s="10" t="s">
        <v>78</v>
      </c>
      <c r="M4400" s="10">
        <f t="shared" si="273"/>
        <v>2019</v>
      </c>
      <c r="N4400" s="10">
        <f t="shared" si="274"/>
        <v>12</v>
      </c>
      <c r="O4400" s="10" t="str">
        <f>VLOOKUP(L4400,'User input'!$D$6:$E$16,2,FALSE)</f>
        <v>Ultrathing V2</v>
      </c>
      <c r="P4400" s="10">
        <f>VLOOKUP(L4400,'User input'!$D$6:$G$16,3,FALSE)</f>
        <v>2.95</v>
      </c>
      <c r="Q4400" s="10">
        <f>VLOOKUP(L4400,'User input'!$D$6:$G$16,4,FALSE)</f>
        <v>20</v>
      </c>
      <c r="R4400" s="10">
        <f t="shared" si="275"/>
        <v>100</v>
      </c>
      <c r="S4400" s="27">
        <f t="shared" si="272"/>
        <v>295</v>
      </c>
      <c r="T4400" s="27">
        <f>IF(K4400&lt;'User input'!$I$9,'User input'!$J$8,IF(K4400&lt;'User input'!$I$10,'User input'!$J$9,IF(K4400&lt;'User input'!$I$11,'User input'!$J$10,'User input'!$J$11)))*S4400</f>
        <v>0</v>
      </c>
      <c r="U4400" s="27">
        <f>K4400*'User input'!$J$17+'User input'!$J$16</f>
        <v>0.5</v>
      </c>
    </row>
    <row r="4401" spans="1:21" x14ac:dyDescent="0.25">
      <c r="A4401" s="17">
        <v>4521</v>
      </c>
      <c r="B4401" s="6" t="s">
        <v>2819</v>
      </c>
      <c r="C4401" s="6" t="s">
        <v>1183</v>
      </c>
      <c r="D4401" s="6" t="s">
        <v>28</v>
      </c>
      <c r="E4401" s="6" t="s">
        <v>29</v>
      </c>
      <c r="F4401" s="15">
        <v>60</v>
      </c>
      <c r="G4401" s="6" t="s">
        <v>9574</v>
      </c>
      <c r="H4401" s="6" t="s">
        <v>1000</v>
      </c>
      <c r="I4401" s="6" t="s">
        <v>176</v>
      </c>
      <c r="J4401" s="7">
        <v>44548</v>
      </c>
      <c r="K4401" s="15">
        <v>33</v>
      </c>
      <c r="L4401" s="6" t="s">
        <v>33</v>
      </c>
      <c r="M4401" s="6">
        <f t="shared" si="273"/>
        <v>2021</v>
      </c>
      <c r="N4401" s="6">
        <f t="shared" si="274"/>
        <v>12</v>
      </c>
      <c r="O4401" s="6" t="str">
        <f>VLOOKUP(L4401,'User input'!$D$6:$E$16,2,FALSE)</f>
        <v>Megawidget L</v>
      </c>
      <c r="P4401" s="6">
        <f>VLOOKUP(L4401,'User input'!$D$6:$G$16,3,FALSE)</f>
        <v>1.79</v>
      </c>
      <c r="Q4401" s="6">
        <f>VLOOKUP(L4401,'User input'!$D$6:$G$16,4,FALSE)</f>
        <v>24</v>
      </c>
      <c r="R4401" s="6">
        <f t="shared" si="275"/>
        <v>792</v>
      </c>
      <c r="S4401" s="26">
        <f t="shared" si="272"/>
        <v>1417.68</v>
      </c>
      <c r="T4401" s="26">
        <f>IF(K4401&lt;'User input'!$I$9,'User input'!$J$8,IF(K4401&lt;'User input'!$I$10,'User input'!$J$9,IF(K4401&lt;'User input'!$I$11,'User input'!$J$10,'User input'!$J$11)))*S4401</f>
        <v>42.5304</v>
      </c>
      <c r="U4401" s="26">
        <f>K4401*'User input'!$J$17+'User input'!$J$16</f>
        <v>0.5</v>
      </c>
    </row>
    <row r="4402" spans="1:21" x14ac:dyDescent="0.25">
      <c r="A4402" s="18">
        <v>4522</v>
      </c>
      <c r="B4402" s="10" t="s">
        <v>500</v>
      </c>
      <c r="C4402" s="10" t="s">
        <v>605</v>
      </c>
      <c r="D4402" s="10" t="s">
        <v>49</v>
      </c>
      <c r="E4402" s="10" t="s">
        <v>16</v>
      </c>
      <c r="F4402" s="16">
        <v>90</v>
      </c>
      <c r="G4402" s="10" t="s">
        <v>9575</v>
      </c>
      <c r="H4402" s="10" t="s">
        <v>2710</v>
      </c>
      <c r="I4402" s="10" t="s">
        <v>32</v>
      </c>
      <c r="J4402" s="11">
        <v>43565</v>
      </c>
      <c r="K4402" s="16">
        <v>45</v>
      </c>
      <c r="L4402" s="10" t="s">
        <v>157</v>
      </c>
      <c r="M4402" s="10">
        <f t="shared" si="273"/>
        <v>2019</v>
      </c>
      <c r="N4402" s="10">
        <f t="shared" si="274"/>
        <v>4</v>
      </c>
      <c r="O4402" s="10" t="str">
        <f>VLOOKUP(L4402,'User input'!$D$6:$E$16,2,FALSE)</f>
        <v>Ultrathing V3</v>
      </c>
      <c r="P4402" s="10">
        <f>VLOOKUP(L4402,'User input'!$D$6:$G$16,3,FALSE)</f>
        <v>3.39</v>
      </c>
      <c r="Q4402" s="10">
        <f>VLOOKUP(L4402,'User input'!$D$6:$G$16,4,FALSE)</f>
        <v>24</v>
      </c>
      <c r="R4402" s="10">
        <f t="shared" si="275"/>
        <v>1080</v>
      </c>
      <c r="S4402" s="27">
        <f t="shared" si="272"/>
        <v>3661.2000000000003</v>
      </c>
      <c r="T4402" s="27">
        <f>IF(K4402&lt;'User input'!$I$9,'User input'!$J$8,IF(K4402&lt;'User input'!$I$10,'User input'!$J$9,IF(K4402&lt;'User input'!$I$11,'User input'!$J$10,'User input'!$J$11)))*S4402</f>
        <v>109.836</v>
      </c>
      <c r="U4402" s="27">
        <f>K4402*'User input'!$J$17+'User input'!$J$16</f>
        <v>0.5</v>
      </c>
    </row>
    <row r="4403" spans="1:21" x14ac:dyDescent="0.25">
      <c r="A4403" s="17">
        <v>4523</v>
      </c>
      <c r="B4403" s="6" t="s">
        <v>8119</v>
      </c>
      <c r="C4403" s="6" t="s">
        <v>2843</v>
      </c>
      <c r="D4403" s="6" t="s">
        <v>28</v>
      </c>
      <c r="E4403" s="6" t="s">
        <v>29</v>
      </c>
      <c r="F4403" s="15">
        <v>60</v>
      </c>
      <c r="G4403" s="6" t="s">
        <v>9576</v>
      </c>
      <c r="H4403" s="6" t="s">
        <v>1301</v>
      </c>
      <c r="I4403" s="6" t="s">
        <v>32</v>
      </c>
      <c r="J4403" s="7">
        <v>44195</v>
      </c>
      <c r="K4403" s="15">
        <v>61</v>
      </c>
      <c r="L4403" s="6" t="s">
        <v>39</v>
      </c>
      <c r="M4403" s="6">
        <f t="shared" si="273"/>
        <v>2020</v>
      </c>
      <c r="N4403" s="6">
        <f t="shared" si="274"/>
        <v>12</v>
      </c>
      <c r="O4403" s="6" t="str">
        <f>VLOOKUP(L4403,'User input'!$D$6:$E$16,2,FALSE)</f>
        <v>Ultrathing V1</v>
      </c>
      <c r="P4403" s="6">
        <f>VLOOKUP(L4403,'User input'!$D$6:$G$16,3,FALSE)</f>
        <v>1.79</v>
      </c>
      <c r="Q4403" s="6">
        <f>VLOOKUP(L4403,'User input'!$D$6:$G$16,4,FALSE)</f>
        <v>17</v>
      </c>
      <c r="R4403" s="6">
        <f t="shared" si="275"/>
        <v>1037</v>
      </c>
      <c r="S4403" s="26">
        <f t="shared" si="272"/>
        <v>1856.23</v>
      </c>
      <c r="T4403" s="26">
        <f>IF(K4403&lt;'User input'!$I$9,'User input'!$J$8,IF(K4403&lt;'User input'!$I$10,'User input'!$J$9,IF(K4403&lt;'User input'!$I$11,'User input'!$J$10,'User input'!$J$11)))*S4403</f>
        <v>92.811500000000009</v>
      </c>
      <c r="U4403" s="26">
        <f>K4403*'User input'!$J$17+'User input'!$J$16</f>
        <v>0.5</v>
      </c>
    </row>
    <row r="4404" spans="1:21" x14ac:dyDescent="0.25">
      <c r="A4404" s="18">
        <v>4524</v>
      </c>
      <c r="B4404" s="10" t="s">
        <v>3484</v>
      </c>
      <c r="C4404" s="10" t="s">
        <v>9577</v>
      </c>
      <c r="D4404" s="10" t="s">
        <v>28</v>
      </c>
      <c r="E4404" s="10" t="s">
        <v>29</v>
      </c>
      <c r="F4404" s="16">
        <v>90</v>
      </c>
      <c r="G4404" s="10" t="s">
        <v>9578</v>
      </c>
      <c r="H4404" s="10" t="s">
        <v>1248</v>
      </c>
      <c r="I4404" s="10" t="s">
        <v>32</v>
      </c>
      <c r="J4404" s="11">
        <v>44065</v>
      </c>
      <c r="K4404" s="16">
        <v>5</v>
      </c>
      <c r="L4404" s="10" t="s">
        <v>33</v>
      </c>
      <c r="M4404" s="10">
        <f t="shared" si="273"/>
        <v>2020</v>
      </c>
      <c r="N4404" s="10">
        <f t="shared" si="274"/>
        <v>8</v>
      </c>
      <c r="O4404" s="10" t="str">
        <f>VLOOKUP(L4404,'User input'!$D$6:$E$16,2,FALSE)</f>
        <v>Megawidget L</v>
      </c>
      <c r="P4404" s="10">
        <f>VLOOKUP(L4404,'User input'!$D$6:$G$16,3,FALSE)</f>
        <v>1.79</v>
      </c>
      <c r="Q4404" s="10">
        <f>VLOOKUP(L4404,'User input'!$D$6:$G$16,4,FALSE)</f>
        <v>24</v>
      </c>
      <c r="R4404" s="10">
        <f t="shared" si="275"/>
        <v>120</v>
      </c>
      <c r="S4404" s="27">
        <f t="shared" si="272"/>
        <v>214.8</v>
      </c>
      <c r="T4404" s="27">
        <f>IF(K4404&lt;'User input'!$I$9,'User input'!$J$8,IF(K4404&lt;'User input'!$I$10,'User input'!$J$9,IF(K4404&lt;'User input'!$I$11,'User input'!$J$10,'User input'!$J$11)))*S4404</f>
        <v>0</v>
      </c>
      <c r="U4404" s="27">
        <f>K4404*'User input'!$J$17+'User input'!$J$16</f>
        <v>0.5</v>
      </c>
    </row>
    <row r="4405" spans="1:21" x14ac:dyDescent="0.25">
      <c r="A4405" s="17">
        <v>4525</v>
      </c>
      <c r="B4405" s="6" t="s">
        <v>9579</v>
      </c>
      <c r="C4405" s="6" t="s">
        <v>3900</v>
      </c>
      <c r="D4405" s="6" t="s">
        <v>15</v>
      </c>
      <c r="E4405" s="6" t="s">
        <v>16</v>
      </c>
      <c r="F4405" s="15">
        <v>90</v>
      </c>
      <c r="G4405" s="6" t="s">
        <v>9580</v>
      </c>
      <c r="H4405" s="6" t="s">
        <v>1133</v>
      </c>
      <c r="I4405" s="6" t="s">
        <v>122</v>
      </c>
      <c r="J4405" s="7">
        <v>43674</v>
      </c>
      <c r="K4405" s="15">
        <v>50</v>
      </c>
      <c r="L4405" s="6" t="s">
        <v>20</v>
      </c>
      <c r="M4405" s="6">
        <f t="shared" si="273"/>
        <v>2019</v>
      </c>
      <c r="N4405" s="6">
        <f t="shared" si="274"/>
        <v>7</v>
      </c>
      <c r="O4405" s="6" t="str">
        <f>VLOOKUP(L4405,'User input'!$D$6:$E$16,2,FALSE)</f>
        <v>Hyperwotsit</v>
      </c>
      <c r="P4405" s="6">
        <f>VLOOKUP(L4405,'User input'!$D$6:$G$16,3,FALSE)</f>
        <v>2.0099999999999998</v>
      </c>
      <c r="Q4405" s="6">
        <f>VLOOKUP(L4405,'User input'!$D$6:$G$16,4,FALSE)</f>
        <v>20</v>
      </c>
      <c r="R4405" s="6">
        <f t="shared" si="275"/>
        <v>1000</v>
      </c>
      <c r="S4405" s="26">
        <f t="shared" si="272"/>
        <v>2009.9999999999998</v>
      </c>
      <c r="T4405" s="26">
        <f>IF(K4405&lt;'User input'!$I$9,'User input'!$J$8,IF(K4405&lt;'User input'!$I$10,'User input'!$J$9,IF(K4405&lt;'User input'!$I$11,'User input'!$J$10,'User input'!$J$11)))*S4405</f>
        <v>100.5</v>
      </c>
      <c r="U4405" s="26">
        <f>K4405*'User input'!$J$17+'User input'!$J$16</f>
        <v>0.5</v>
      </c>
    </row>
    <row r="4406" spans="1:21" x14ac:dyDescent="0.25">
      <c r="A4406" s="18">
        <v>4526</v>
      </c>
      <c r="B4406" s="10" t="s">
        <v>2952</v>
      </c>
      <c r="C4406" s="10" t="s">
        <v>3442</v>
      </c>
      <c r="D4406" s="10" t="s">
        <v>28</v>
      </c>
      <c r="E4406" s="10" t="s">
        <v>29</v>
      </c>
      <c r="F4406" s="16">
        <v>60</v>
      </c>
      <c r="G4406" s="10" t="s">
        <v>9581</v>
      </c>
      <c r="H4406" s="10" t="s">
        <v>823</v>
      </c>
      <c r="I4406" s="10" t="s">
        <v>122</v>
      </c>
      <c r="J4406" s="11">
        <v>43959</v>
      </c>
      <c r="K4406" s="16">
        <v>47</v>
      </c>
      <c r="L4406" s="10" t="s">
        <v>39</v>
      </c>
      <c r="M4406" s="10">
        <f t="shared" si="273"/>
        <v>2020</v>
      </c>
      <c r="N4406" s="10">
        <f t="shared" si="274"/>
        <v>5</v>
      </c>
      <c r="O4406" s="10" t="str">
        <f>VLOOKUP(L4406,'User input'!$D$6:$E$16,2,FALSE)</f>
        <v>Ultrathing V1</v>
      </c>
      <c r="P4406" s="10">
        <f>VLOOKUP(L4406,'User input'!$D$6:$G$16,3,FALSE)</f>
        <v>1.79</v>
      </c>
      <c r="Q4406" s="10">
        <f>VLOOKUP(L4406,'User input'!$D$6:$G$16,4,FALSE)</f>
        <v>17</v>
      </c>
      <c r="R4406" s="10">
        <f t="shared" si="275"/>
        <v>799</v>
      </c>
      <c r="S4406" s="27">
        <f t="shared" si="272"/>
        <v>1430.21</v>
      </c>
      <c r="T4406" s="27">
        <f>IF(K4406&lt;'User input'!$I$9,'User input'!$J$8,IF(K4406&lt;'User input'!$I$10,'User input'!$J$9,IF(K4406&lt;'User input'!$I$11,'User input'!$J$10,'User input'!$J$11)))*S4406</f>
        <v>42.906300000000002</v>
      </c>
      <c r="U4406" s="27">
        <f>K4406*'User input'!$J$17+'User input'!$J$16</f>
        <v>0.5</v>
      </c>
    </row>
    <row r="4407" spans="1:21" x14ac:dyDescent="0.25">
      <c r="A4407" s="17">
        <v>4527</v>
      </c>
      <c r="B4407" s="6" t="s">
        <v>1457</v>
      </c>
      <c r="C4407" s="6" t="s">
        <v>5832</v>
      </c>
      <c r="D4407" s="6" t="s">
        <v>28</v>
      </c>
      <c r="E4407" s="6" t="s">
        <v>29</v>
      </c>
      <c r="F4407" s="15">
        <v>30</v>
      </c>
      <c r="G4407" s="6" t="s">
        <v>9582</v>
      </c>
      <c r="H4407" s="6" t="s">
        <v>3584</v>
      </c>
      <c r="I4407" s="6" t="s">
        <v>32</v>
      </c>
      <c r="J4407" s="7">
        <v>43619</v>
      </c>
      <c r="K4407" s="15">
        <v>34</v>
      </c>
      <c r="L4407" s="6" t="s">
        <v>44</v>
      </c>
      <c r="M4407" s="6">
        <f t="shared" si="273"/>
        <v>2019</v>
      </c>
      <c r="N4407" s="6">
        <f t="shared" si="274"/>
        <v>6</v>
      </c>
      <c r="O4407" s="6" t="str">
        <f>VLOOKUP(L4407,'User input'!$D$6:$E$16,2,FALSE)</f>
        <v>Gigastuff</v>
      </c>
      <c r="P4407" s="6">
        <f>VLOOKUP(L4407,'User input'!$D$6:$G$16,3,FALSE)</f>
        <v>1.89</v>
      </c>
      <c r="Q4407" s="6">
        <f>VLOOKUP(L4407,'User input'!$D$6:$G$16,4,FALSE)</f>
        <v>18</v>
      </c>
      <c r="R4407" s="6">
        <f t="shared" si="275"/>
        <v>612</v>
      </c>
      <c r="S4407" s="26">
        <f t="shared" si="272"/>
        <v>1156.6799999999998</v>
      </c>
      <c r="T4407" s="26">
        <f>IF(K4407&lt;'User input'!$I$9,'User input'!$J$8,IF(K4407&lt;'User input'!$I$10,'User input'!$J$9,IF(K4407&lt;'User input'!$I$11,'User input'!$J$10,'User input'!$J$11)))*S4407</f>
        <v>34.700399999999995</v>
      </c>
      <c r="U4407" s="26">
        <f>K4407*'User input'!$J$17+'User input'!$J$16</f>
        <v>0.5</v>
      </c>
    </row>
    <row r="4408" spans="1:21" x14ac:dyDescent="0.25">
      <c r="A4408" s="18">
        <v>4528</v>
      </c>
      <c r="B4408" s="10" t="s">
        <v>7752</v>
      </c>
      <c r="C4408" s="10" t="s">
        <v>3331</v>
      </c>
      <c r="D4408" s="10" t="s">
        <v>49</v>
      </c>
      <c r="E4408" s="10" t="s">
        <v>16</v>
      </c>
      <c r="F4408" s="16">
        <v>30</v>
      </c>
      <c r="G4408" s="10" t="s">
        <v>9583</v>
      </c>
      <c r="H4408" s="10" t="s">
        <v>1338</v>
      </c>
      <c r="I4408" s="10" t="s">
        <v>291</v>
      </c>
      <c r="J4408" s="11">
        <v>44271</v>
      </c>
      <c r="K4408" s="16">
        <v>76</v>
      </c>
      <c r="L4408" s="10" t="s">
        <v>78</v>
      </c>
      <c r="M4408" s="10">
        <f t="shared" si="273"/>
        <v>2021</v>
      </c>
      <c r="N4408" s="10">
        <f t="shared" si="274"/>
        <v>3</v>
      </c>
      <c r="O4408" s="10" t="str">
        <f>VLOOKUP(L4408,'User input'!$D$6:$E$16,2,FALSE)</f>
        <v>Ultrathing V2</v>
      </c>
      <c r="P4408" s="10">
        <f>VLOOKUP(L4408,'User input'!$D$6:$G$16,3,FALSE)</f>
        <v>2.95</v>
      </c>
      <c r="Q4408" s="10">
        <f>VLOOKUP(L4408,'User input'!$D$6:$G$16,4,FALSE)</f>
        <v>20</v>
      </c>
      <c r="R4408" s="10">
        <f t="shared" si="275"/>
        <v>1520</v>
      </c>
      <c r="S4408" s="27">
        <f t="shared" si="272"/>
        <v>4484</v>
      </c>
      <c r="T4408" s="27">
        <f>IF(K4408&lt;'User input'!$I$9,'User input'!$J$8,IF(K4408&lt;'User input'!$I$10,'User input'!$J$9,IF(K4408&lt;'User input'!$I$11,'User input'!$J$10,'User input'!$J$11)))*S4408</f>
        <v>224.20000000000002</v>
      </c>
      <c r="U4408" s="27">
        <f>K4408*'User input'!$J$17+'User input'!$J$16</f>
        <v>0.5</v>
      </c>
    </row>
    <row r="4409" spans="1:21" x14ac:dyDescent="0.25">
      <c r="A4409" s="17">
        <v>4529</v>
      </c>
      <c r="B4409" s="6" t="s">
        <v>2905</v>
      </c>
      <c r="C4409" s="6" t="s">
        <v>5094</v>
      </c>
      <c r="D4409" s="6" t="s">
        <v>28</v>
      </c>
      <c r="E4409" s="6" t="s">
        <v>29</v>
      </c>
      <c r="F4409" s="15">
        <v>90</v>
      </c>
      <c r="G4409" s="6" t="s">
        <v>9584</v>
      </c>
      <c r="H4409" s="6" t="s">
        <v>6727</v>
      </c>
      <c r="I4409" s="6" t="s">
        <v>32</v>
      </c>
      <c r="J4409" s="7">
        <v>44485</v>
      </c>
      <c r="K4409" s="15">
        <v>43</v>
      </c>
      <c r="L4409" s="6" t="s">
        <v>78</v>
      </c>
      <c r="M4409" s="6">
        <f t="shared" si="273"/>
        <v>2021</v>
      </c>
      <c r="N4409" s="6">
        <f t="shared" si="274"/>
        <v>10</v>
      </c>
      <c r="O4409" s="6" t="str">
        <f>VLOOKUP(L4409,'User input'!$D$6:$E$16,2,FALSE)</f>
        <v>Ultrathing V2</v>
      </c>
      <c r="P4409" s="6">
        <f>VLOOKUP(L4409,'User input'!$D$6:$G$16,3,FALSE)</f>
        <v>2.95</v>
      </c>
      <c r="Q4409" s="6">
        <f>VLOOKUP(L4409,'User input'!$D$6:$G$16,4,FALSE)</f>
        <v>20</v>
      </c>
      <c r="R4409" s="6">
        <f t="shared" si="275"/>
        <v>860</v>
      </c>
      <c r="S4409" s="26">
        <f t="shared" si="272"/>
        <v>2537</v>
      </c>
      <c r="T4409" s="26">
        <f>IF(K4409&lt;'User input'!$I$9,'User input'!$J$8,IF(K4409&lt;'User input'!$I$10,'User input'!$J$9,IF(K4409&lt;'User input'!$I$11,'User input'!$J$10,'User input'!$J$11)))*S4409</f>
        <v>76.11</v>
      </c>
      <c r="U4409" s="26">
        <f>K4409*'User input'!$J$17+'User input'!$J$16</f>
        <v>0.5</v>
      </c>
    </row>
    <row r="4410" spans="1:21" x14ac:dyDescent="0.25">
      <c r="A4410" s="18">
        <v>4530</v>
      </c>
      <c r="B4410" s="10" t="s">
        <v>9585</v>
      </c>
      <c r="C4410" s="10" t="s">
        <v>3108</v>
      </c>
      <c r="D4410" s="10" t="s">
        <v>115</v>
      </c>
      <c r="E4410" s="10" t="s">
        <v>16</v>
      </c>
      <c r="F4410" s="16">
        <v>60</v>
      </c>
      <c r="G4410" s="10" t="s">
        <v>9586</v>
      </c>
      <c r="H4410" s="10" t="s">
        <v>872</v>
      </c>
      <c r="I4410" s="10" t="s">
        <v>32</v>
      </c>
      <c r="J4410" s="11">
        <v>43857</v>
      </c>
      <c r="K4410" s="16">
        <v>88</v>
      </c>
      <c r="L4410" s="10" t="s">
        <v>62</v>
      </c>
      <c r="M4410" s="10">
        <f t="shared" si="273"/>
        <v>2020</v>
      </c>
      <c r="N4410" s="10">
        <f t="shared" si="274"/>
        <v>1</v>
      </c>
      <c r="O4410" s="10" t="str">
        <f>VLOOKUP(L4410,'User input'!$D$6:$E$16,2,FALSE)</f>
        <v>Ultrathing V4</v>
      </c>
      <c r="P4410" s="10">
        <f>VLOOKUP(L4410,'User input'!$D$6:$G$16,3,FALSE)</f>
        <v>3.99</v>
      </c>
      <c r="Q4410" s="10">
        <f>VLOOKUP(L4410,'User input'!$D$6:$G$16,4,FALSE)</f>
        <v>24</v>
      </c>
      <c r="R4410" s="10">
        <f t="shared" si="275"/>
        <v>2112</v>
      </c>
      <c r="S4410" s="27">
        <f t="shared" si="272"/>
        <v>8426.880000000001</v>
      </c>
      <c r="T4410" s="27">
        <f>IF(K4410&lt;'User input'!$I$9,'User input'!$J$8,IF(K4410&lt;'User input'!$I$10,'User input'!$J$9,IF(K4410&lt;'User input'!$I$11,'User input'!$J$10,'User input'!$J$11)))*S4410</f>
        <v>421.34400000000005</v>
      </c>
      <c r="U4410" s="27">
        <f>K4410*'User input'!$J$17+'User input'!$J$16</f>
        <v>0.5</v>
      </c>
    </row>
    <row r="4411" spans="1:21" x14ac:dyDescent="0.25">
      <c r="A4411" s="17">
        <v>4531</v>
      </c>
      <c r="B4411" s="6" t="s">
        <v>7212</v>
      </c>
      <c r="C4411" s="6" t="s">
        <v>9587</v>
      </c>
      <c r="D4411" s="6" t="s">
        <v>28</v>
      </c>
      <c r="E4411" s="6" t="s">
        <v>29</v>
      </c>
      <c r="F4411" s="15">
        <v>30</v>
      </c>
      <c r="G4411" s="6" t="s">
        <v>9588</v>
      </c>
      <c r="H4411" s="6" t="s">
        <v>3701</v>
      </c>
      <c r="I4411" s="6" t="s">
        <v>32</v>
      </c>
      <c r="J4411" s="7">
        <v>44542</v>
      </c>
      <c r="K4411" s="15">
        <v>52</v>
      </c>
      <c r="L4411" s="6" t="s">
        <v>99</v>
      </c>
      <c r="M4411" s="6">
        <f t="shared" si="273"/>
        <v>2021</v>
      </c>
      <c r="N4411" s="6">
        <f t="shared" si="274"/>
        <v>12</v>
      </c>
      <c r="O4411" s="6" t="str">
        <f>VLOOKUP(L4411,'User input'!$D$6:$E$16,2,FALSE)</f>
        <v>Superwossname</v>
      </c>
      <c r="P4411" s="6">
        <f>VLOOKUP(L4411,'User input'!$D$6:$G$16,3,FALSE)</f>
        <v>3.49</v>
      </c>
      <c r="Q4411" s="6">
        <f>VLOOKUP(L4411,'User input'!$D$6:$G$16,4,FALSE)</f>
        <v>20</v>
      </c>
      <c r="R4411" s="6">
        <f t="shared" si="275"/>
        <v>1040</v>
      </c>
      <c r="S4411" s="26">
        <f t="shared" si="272"/>
        <v>3629.6000000000004</v>
      </c>
      <c r="T4411" s="26">
        <f>IF(K4411&lt;'User input'!$I$9,'User input'!$J$8,IF(K4411&lt;'User input'!$I$10,'User input'!$J$9,IF(K4411&lt;'User input'!$I$11,'User input'!$J$10,'User input'!$J$11)))*S4411</f>
        <v>181.48000000000002</v>
      </c>
      <c r="U4411" s="26">
        <f>K4411*'User input'!$J$17+'User input'!$J$16</f>
        <v>0.5</v>
      </c>
    </row>
    <row r="4412" spans="1:21" x14ac:dyDescent="0.25">
      <c r="A4412" s="18">
        <v>4532</v>
      </c>
      <c r="B4412" s="10" t="s">
        <v>9589</v>
      </c>
      <c r="C4412" s="10" t="s">
        <v>3738</v>
      </c>
      <c r="D4412" s="10" t="s">
        <v>15</v>
      </c>
      <c r="E4412" s="10" t="s">
        <v>16</v>
      </c>
      <c r="F4412" s="16">
        <v>90</v>
      </c>
      <c r="G4412" s="10" t="s">
        <v>9590</v>
      </c>
      <c r="H4412" s="10" t="s">
        <v>889</v>
      </c>
      <c r="I4412" s="10" t="s">
        <v>38</v>
      </c>
      <c r="J4412" s="11">
        <v>44034</v>
      </c>
      <c r="K4412" s="16">
        <v>79</v>
      </c>
      <c r="L4412" s="10" t="s">
        <v>157</v>
      </c>
      <c r="M4412" s="10">
        <f t="shared" si="273"/>
        <v>2020</v>
      </c>
      <c r="N4412" s="10">
        <f t="shared" si="274"/>
        <v>7</v>
      </c>
      <c r="O4412" s="10" t="str">
        <f>VLOOKUP(L4412,'User input'!$D$6:$E$16,2,FALSE)</f>
        <v>Ultrathing V3</v>
      </c>
      <c r="P4412" s="10">
        <f>VLOOKUP(L4412,'User input'!$D$6:$G$16,3,FALSE)</f>
        <v>3.39</v>
      </c>
      <c r="Q4412" s="10">
        <f>VLOOKUP(L4412,'User input'!$D$6:$G$16,4,FALSE)</f>
        <v>24</v>
      </c>
      <c r="R4412" s="10">
        <f t="shared" si="275"/>
        <v>1896</v>
      </c>
      <c r="S4412" s="27">
        <f t="shared" si="272"/>
        <v>6427.4400000000005</v>
      </c>
      <c r="T4412" s="27">
        <f>IF(K4412&lt;'User input'!$I$9,'User input'!$J$8,IF(K4412&lt;'User input'!$I$10,'User input'!$J$9,IF(K4412&lt;'User input'!$I$11,'User input'!$J$10,'User input'!$J$11)))*S4412</f>
        <v>321.37200000000007</v>
      </c>
      <c r="U4412" s="27">
        <f>K4412*'User input'!$J$17+'User input'!$J$16</f>
        <v>0.5</v>
      </c>
    </row>
    <row r="4413" spans="1:21" x14ac:dyDescent="0.25">
      <c r="A4413" s="17">
        <v>4533</v>
      </c>
      <c r="B4413" s="6" t="s">
        <v>9591</v>
      </c>
      <c r="C4413" s="6" t="s">
        <v>576</v>
      </c>
      <c r="D4413" s="6" t="s">
        <v>28</v>
      </c>
      <c r="E4413" s="6" t="s">
        <v>29</v>
      </c>
      <c r="F4413" s="15">
        <v>90</v>
      </c>
      <c r="G4413" s="6" t="s">
        <v>9592</v>
      </c>
      <c r="H4413" s="6" t="s">
        <v>4615</v>
      </c>
      <c r="I4413" s="6" t="s">
        <v>185</v>
      </c>
      <c r="J4413" s="7">
        <v>43540</v>
      </c>
      <c r="K4413" s="15">
        <v>73</v>
      </c>
      <c r="L4413" s="6" t="s">
        <v>39</v>
      </c>
      <c r="M4413" s="6">
        <f t="shared" si="273"/>
        <v>2019</v>
      </c>
      <c r="N4413" s="6">
        <f t="shared" si="274"/>
        <v>3</v>
      </c>
      <c r="O4413" s="6" t="str">
        <f>VLOOKUP(L4413,'User input'!$D$6:$E$16,2,FALSE)</f>
        <v>Ultrathing V1</v>
      </c>
      <c r="P4413" s="6">
        <f>VLOOKUP(L4413,'User input'!$D$6:$G$16,3,FALSE)</f>
        <v>1.79</v>
      </c>
      <c r="Q4413" s="6">
        <f>VLOOKUP(L4413,'User input'!$D$6:$G$16,4,FALSE)</f>
        <v>17</v>
      </c>
      <c r="R4413" s="6">
        <f t="shared" si="275"/>
        <v>1241</v>
      </c>
      <c r="S4413" s="26">
        <f t="shared" si="272"/>
        <v>2221.39</v>
      </c>
      <c r="T4413" s="26">
        <f>IF(K4413&lt;'User input'!$I$9,'User input'!$J$8,IF(K4413&lt;'User input'!$I$10,'User input'!$J$9,IF(K4413&lt;'User input'!$I$11,'User input'!$J$10,'User input'!$J$11)))*S4413</f>
        <v>111.06950000000001</v>
      </c>
      <c r="U4413" s="26">
        <f>K4413*'User input'!$J$17+'User input'!$J$16</f>
        <v>0.5</v>
      </c>
    </row>
    <row r="4414" spans="1:21" x14ac:dyDescent="0.25">
      <c r="A4414" s="17">
        <v>4535</v>
      </c>
      <c r="B4414" s="6" t="s">
        <v>6300</v>
      </c>
      <c r="C4414" s="6" t="s">
        <v>3276</v>
      </c>
      <c r="D4414" s="6" t="s">
        <v>28</v>
      </c>
      <c r="E4414" s="6" t="s">
        <v>29</v>
      </c>
      <c r="F4414" s="15">
        <v>90</v>
      </c>
      <c r="G4414" s="6" t="s">
        <v>9593</v>
      </c>
      <c r="H4414" s="6" t="s">
        <v>3389</v>
      </c>
      <c r="I4414" s="6" t="s">
        <v>122</v>
      </c>
      <c r="J4414" s="7">
        <v>44244</v>
      </c>
      <c r="K4414" s="15">
        <v>96</v>
      </c>
      <c r="L4414" s="6" t="s">
        <v>39</v>
      </c>
      <c r="M4414" s="6">
        <f t="shared" si="273"/>
        <v>2021</v>
      </c>
      <c r="N4414" s="6">
        <f t="shared" si="274"/>
        <v>2</v>
      </c>
      <c r="O4414" s="6" t="str">
        <f>VLOOKUP(L4414,'User input'!$D$6:$E$16,2,FALSE)</f>
        <v>Ultrathing V1</v>
      </c>
      <c r="P4414" s="6">
        <f>VLOOKUP(L4414,'User input'!$D$6:$G$16,3,FALSE)</f>
        <v>1.79</v>
      </c>
      <c r="Q4414" s="6">
        <f>VLOOKUP(L4414,'User input'!$D$6:$G$16,4,FALSE)</f>
        <v>17</v>
      </c>
      <c r="R4414" s="6">
        <f t="shared" si="275"/>
        <v>1632</v>
      </c>
      <c r="S4414" s="26">
        <f t="shared" si="272"/>
        <v>2921.28</v>
      </c>
      <c r="T4414" s="26">
        <f>IF(K4414&lt;'User input'!$I$9,'User input'!$J$8,IF(K4414&lt;'User input'!$I$10,'User input'!$J$9,IF(K4414&lt;'User input'!$I$11,'User input'!$J$10,'User input'!$J$11)))*S4414</f>
        <v>146.06400000000002</v>
      </c>
      <c r="U4414" s="26">
        <f>K4414*'User input'!$J$17+'User input'!$J$16</f>
        <v>0.5</v>
      </c>
    </row>
    <row r="4415" spans="1:21" x14ac:dyDescent="0.25">
      <c r="A4415" s="18">
        <v>4536</v>
      </c>
      <c r="B4415" s="10" t="s">
        <v>2813</v>
      </c>
      <c r="C4415" s="10" t="s">
        <v>6333</v>
      </c>
      <c r="D4415" s="10" t="s">
        <v>28</v>
      </c>
      <c r="E4415" s="10" t="s">
        <v>29</v>
      </c>
      <c r="F4415" s="16">
        <v>90</v>
      </c>
      <c r="G4415" s="10" t="s">
        <v>9594</v>
      </c>
      <c r="H4415" s="10" t="s">
        <v>4683</v>
      </c>
      <c r="I4415" s="10" t="s">
        <v>32</v>
      </c>
      <c r="J4415" s="11">
        <v>44490</v>
      </c>
      <c r="K4415" s="16">
        <v>56</v>
      </c>
      <c r="L4415" s="10" t="s">
        <v>78</v>
      </c>
      <c r="M4415" s="10">
        <f t="shared" si="273"/>
        <v>2021</v>
      </c>
      <c r="N4415" s="10">
        <f t="shared" si="274"/>
        <v>10</v>
      </c>
      <c r="O4415" s="10" t="str">
        <f>VLOOKUP(L4415,'User input'!$D$6:$E$16,2,FALSE)</f>
        <v>Ultrathing V2</v>
      </c>
      <c r="P4415" s="10">
        <f>VLOOKUP(L4415,'User input'!$D$6:$G$16,3,FALSE)</f>
        <v>2.95</v>
      </c>
      <c r="Q4415" s="10">
        <f>VLOOKUP(L4415,'User input'!$D$6:$G$16,4,FALSE)</f>
        <v>20</v>
      </c>
      <c r="R4415" s="10">
        <f t="shared" si="275"/>
        <v>1120</v>
      </c>
      <c r="S4415" s="27">
        <f t="shared" si="272"/>
        <v>3304</v>
      </c>
      <c r="T4415" s="27">
        <f>IF(K4415&lt;'User input'!$I$9,'User input'!$J$8,IF(K4415&lt;'User input'!$I$10,'User input'!$J$9,IF(K4415&lt;'User input'!$I$11,'User input'!$J$10,'User input'!$J$11)))*S4415</f>
        <v>165.20000000000002</v>
      </c>
      <c r="U4415" s="27">
        <f>K4415*'User input'!$J$17+'User input'!$J$16</f>
        <v>0.5</v>
      </c>
    </row>
    <row r="4416" spans="1:21" x14ac:dyDescent="0.25">
      <c r="A4416" s="17">
        <v>4537</v>
      </c>
      <c r="B4416" s="6" t="s">
        <v>2795</v>
      </c>
      <c r="C4416" s="6" t="s">
        <v>1510</v>
      </c>
      <c r="D4416" s="6" t="s">
        <v>28</v>
      </c>
      <c r="E4416" s="6" t="s">
        <v>29</v>
      </c>
      <c r="F4416" s="15">
        <v>30</v>
      </c>
      <c r="G4416" s="6" t="s">
        <v>9595</v>
      </c>
      <c r="H4416" s="6" t="s">
        <v>1498</v>
      </c>
      <c r="I4416" s="6" t="s">
        <v>32</v>
      </c>
      <c r="J4416" s="7">
        <v>43924</v>
      </c>
      <c r="K4416" s="15">
        <v>93</v>
      </c>
      <c r="L4416" s="6" t="s">
        <v>33</v>
      </c>
      <c r="M4416" s="6">
        <f t="shared" si="273"/>
        <v>2020</v>
      </c>
      <c r="N4416" s="6">
        <f t="shared" si="274"/>
        <v>4</v>
      </c>
      <c r="O4416" s="6" t="str">
        <f>VLOOKUP(L4416,'User input'!$D$6:$E$16,2,FALSE)</f>
        <v>Megawidget L</v>
      </c>
      <c r="P4416" s="6">
        <f>VLOOKUP(L4416,'User input'!$D$6:$G$16,3,FALSE)</f>
        <v>1.79</v>
      </c>
      <c r="Q4416" s="6">
        <f>VLOOKUP(L4416,'User input'!$D$6:$G$16,4,FALSE)</f>
        <v>24</v>
      </c>
      <c r="R4416" s="6">
        <f t="shared" si="275"/>
        <v>2232</v>
      </c>
      <c r="S4416" s="26">
        <f t="shared" si="272"/>
        <v>3995.28</v>
      </c>
      <c r="T4416" s="26">
        <f>IF(K4416&lt;'User input'!$I$9,'User input'!$J$8,IF(K4416&lt;'User input'!$I$10,'User input'!$J$9,IF(K4416&lt;'User input'!$I$11,'User input'!$J$10,'User input'!$J$11)))*S4416</f>
        <v>199.76400000000001</v>
      </c>
      <c r="U4416" s="26">
        <f>K4416*'User input'!$J$17+'User input'!$J$16</f>
        <v>0.5</v>
      </c>
    </row>
    <row r="4417" spans="1:21" x14ac:dyDescent="0.25">
      <c r="A4417" s="18">
        <v>4538</v>
      </c>
      <c r="B4417" s="10" t="s">
        <v>9596</v>
      </c>
      <c r="C4417" s="10" t="s">
        <v>5803</v>
      </c>
      <c r="D4417" s="10" t="s">
        <v>49</v>
      </c>
      <c r="E4417" s="10" t="s">
        <v>16</v>
      </c>
      <c r="F4417" s="16">
        <v>90</v>
      </c>
      <c r="G4417" s="10" t="s">
        <v>9597</v>
      </c>
      <c r="H4417" s="10" t="s">
        <v>1328</v>
      </c>
      <c r="I4417" s="10" t="s">
        <v>291</v>
      </c>
      <c r="J4417" s="11">
        <v>43605</v>
      </c>
      <c r="K4417" s="16">
        <v>72</v>
      </c>
      <c r="L4417" s="10" t="s">
        <v>39</v>
      </c>
      <c r="M4417" s="10">
        <f t="shared" si="273"/>
        <v>2019</v>
      </c>
      <c r="N4417" s="10">
        <f t="shared" si="274"/>
        <v>5</v>
      </c>
      <c r="O4417" s="10" t="str">
        <f>VLOOKUP(L4417,'User input'!$D$6:$E$16,2,FALSE)</f>
        <v>Ultrathing V1</v>
      </c>
      <c r="P4417" s="10">
        <f>VLOOKUP(L4417,'User input'!$D$6:$G$16,3,FALSE)</f>
        <v>1.79</v>
      </c>
      <c r="Q4417" s="10">
        <f>VLOOKUP(L4417,'User input'!$D$6:$G$16,4,FALSE)</f>
        <v>17</v>
      </c>
      <c r="R4417" s="10">
        <f t="shared" si="275"/>
        <v>1224</v>
      </c>
      <c r="S4417" s="27">
        <f t="shared" si="272"/>
        <v>2190.96</v>
      </c>
      <c r="T4417" s="27">
        <f>IF(K4417&lt;'User input'!$I$9,'User input'!$J$8,IF(K4417&lt;'User input'!$I$10,'User input'!$J$9,IF(K4417&lt;'User input'!$I$11,'User input'!$J$10,'User input'!$J$11)))*S4417</f>
        <v>109.548</v>
      </c>
      <c r="U4417" s="27">
        <f>K4417*'User input'!$J$17+'User input'!$J$16</f>
        <v>0.5</v>
      </c>
    </row>
    <row r="4418" spans="1:21" x14ac:dyDescent="0.25">
      <c r="A4418" s="17">
        <v>4539</v>
      </c>
      <c r="B4418" s="6" t="s">
        <v>9598</v>
      </c>
      <c r="C4418" s="6" t="s">
        <v>6109</v>
      </c>
      <c r="D4418" s="6" t="s">
        <v>41</v>
      </c>
      <c r="E4418" s="6" t="s">
        <v>16</v>
      </c>
      <c r="F4418" s="15">
        <v>60</v>
      </c>
      <c r="G4418" s="6" t="s">
        <v>9599</v>
      </c>
      <c r="H4418" s="6" t="s">
        <v>416</v>
      </c>
      <c r="I4418" s="6" t="s">
        <v>32</v>
      </c>
      <c r="J4418" s="7">
        <v>43667</v>
      </c>
      <c r="K4418" s="15">
        <v>9</v>
      </c>
      <c r="L4418" s="6" t="s">
        <v>78</v>
      </c>
      <c r="M4418" s="6">
        <f t="shared" si="273"/>
        <v>2019</v>
      </c>
      <c r="N4418" s="6">
        <f t="shared" si="274"/>
        <v>7</v>
      </c>
      <c r="O4418" s="6" t="str">
        <f>VLOOKUP(L4418,'User input'!$D$6:$E$16,2,FALSE)</f>
        <v>Ultrathing V2</v>
      </c>
      <c r="P4418" s="6">
        <f>VLOOKUP(L4418,'User input'!$D$6:$G$16,3,FALSE)</f>
        <v>2.95</v>
      </c>
      <c r="Q4418" s="6">
        <f>VLOOKUP(L4418,'User input'!$D$6:$G$16,4,FALSE)</f>
        <v>20</v>
      </c>
      <c r="R4418" s="6">
        <f t="shared" si="275"/>
        <v>180</v>
      </c>
      <c r="S4418" s="26">
        <f t="shared" si="272"/>
        <v>531</v>
      </c>
      <c r="T4418" s="26">
        <f>IF(K4418&lt;'User input'!$I$9,'User input'!$J$8,IF(K4418&lt;'User input'!$I$10,'User input'!$J$9,IF(K4418&lt;'User input'!$I$11,'User input'!$J$10,'User input'!$J$11)))*S4418</f>
        <v>0</v>
      </c>
      <c r="U4418" s="26">
        <f>K4418*'User input'!$J$17+'User input'!$J$16</f>
        <v>0.5</v>
      </c>
    </row>
    <row r="4419" spans="1:21" x14ac:dyDescent="0.25">
      <c r="A4419" s="18">
        <v>4540</v>
      </c>
      <c r="B4419" s="10" t="s">
        <v>7816</v>
      </c>
      <c r="C4419" s="10" t="s">
        <v>1143</v>
      </c>
      <c r="D4419" s="10" t="s">
        <v>49</v>
      </c>
      <c r="E4419" s="10" t="s">
        <v>16</v>
      </c>
      <c r="F4419" s="16">
        <v>90</v>
      </c>
      <c r="G4419" s="10" t="s">
        <v>9601</v>
      </c>
      <c r="H4419" s="10" t="s">
        <v>4501</v>
      </c>
      <c r="I4419" s="10" t="s">
        <v>171</v>
      </c>
      <c r="J4419" s="11">
        <v>43546</v>
      </c>
      <c r="K4419" s="16">
        <v>46</v>
      </c>
      <c r="L4419" s="10" t="s">
        <v>99</v>
      </c>
      <c r="M4419" s="10">
        <f t="shared" si="273"/>
        <v>2019</v>
      </c>
      <c r="N4419" s="10">
        <f t="shared" si="274"/>
        <v>3</v>
      </c>
      <c r="O4419" s="10" t="str">
        <f>VLOOKUP(L4419,'User input'!$D$6:$E$16,2,FALSE)</f>
        <v>Superwossname</v>
      </c>
      <c r="P4419" s="10">
        <f>VLOOKUP(L4419,'User input'!$D$6:$G$16,3,FALSE)</f>
        <v>3.49</v>
      </c>
      <c r="Q4419" s="10">
        <f>VLOOKUP(L4419,'User input'!$D$6:$G$16,4,FALSE)</f>
        <v>20</v>
      </c>
      <c r="R4419" s="10">
        <f t="shared" si="275"/>
        <v>920</v>
      </c>
      <c r="S4419" s="27">
        <f t="shared" si="272"/>
        <v>3210.8</v>
      </c>
      <c r="T4419" s="27">
        <f>IF(K4419&lt;'User input'!$I$9,'User input'!$J$8,IF(K4419&lt;'User input'!$I$10,'User input'!$J$9,IF(K4419&lt;'User input'!$I$11,'User input'!$J$10,'User input'!$J$11)))*S4419</f>
        <v>96.323999999999998</v>
      </c>
      <c r="U4419" s="27">
        <f>K4419*'User input'!$J$17+'User input'!$J$16</f>
        <v>0.5</v>
      </c>
    </row>
    <row r="4420" spans="1:21" x14ac:dyDescent="0.25">
      <c r="A4420" s="17">
        <v>4541</v>
      </c>
      <c r="B4420" s="6" t="s">
        <v>3055</v>
      </c>
      <c r="C4420" s="6" t="s">
        <v>1187</v>
      </c>
      <c r="D4420" s="6" t="s">
        <v>28</v>
      </c>
      <c r="E4420" s="6" t="s">
        <v>29</v>
      </c>
      <c r="F4420" s="15">
        <v>90</v>
      </c>
      <c r="G4420" s="6" t="s">
        <v>9601</v>
      </c>
      <c r="H4420" s="6" t="s">
        <v>2785</v>
      </c>
      <c r="I4420" s="6" t="s">
        <v>38</v>
      </c>
      <c r="J4420" s="7">
        <v>44516</v>
      </c>
      <c r="K4420" s="15">
        <v>72</v>
      </c>
      <c r="L4420" s="6" t="s">
        <v>44</v>
      </c>
      <c r="M4420" s="6">
        <f t="shared" si="273"/>
        <v>2021</v>
      </c>
      <c r="N4420" s="6">
        <f t="shared" si="274"/>
        <v>11</v>
      </c>
      <c r="O4420" s="6" t="str">
        <f>VLOOKUP(L4420,'User input'!$D$6:$E$16,2,FALSE)</f>
        <v>Gigastuff</v>
      </c>
      <c r="P4420" s="6">
        <f>VLOOKUP(L4420,'User input'!$D$6:$G$16,3,FALSE)</f>
        <v>1.89</v>
      </c>
      <c r="Q4420" s="6">
        <f>VLOOKUP(L4420,'User input'!$D$6:$G$16,4,FALSE)</f>
        <v>18</v>
      </c>
      <c r="R4420" s="6">
        <f t="shared" si="275"/>
        <v>1296</v>
      </c>
      <c r="S4420" s="26">
        <f t="shared" si="272"/>
        <v>2449.44</v>
      </c>
      <c r="T4420" s="26">
        <f>IF(K4420&lt;'User input'!$I$9,'User input'!$J$8,IF(K4420&lt;'User input'!$I$10,'User input'!$J$9,IF(K4420&lt;'User input'!$I$11,'User input'!$J$10,'User input'!$J$11)))*S4420</f>
        <v>122.47200000000001</v>
      </c>
      <c r="U4420" s="26">
        <f>K4420*'User input'!$J$17+'User input'!$J$16</f>
        <v>0.5</v>
      </c>
    </row>
    <row r="4421" spans="1:21" x14ac:dyDescent="0.25">
      <c r="A4421" s="17">
        <v>4543</v>
      </c>
      <c r="B4421" s="6" t="s">
        <v>9602</v>
      </c>
      <c r="C4421" s="6" t="s">
        <v>258</v>
      </c>
      <c r="D4421" s="6" t="s">
        <v>15</v>
      </c>
      <c r="E4421" s="6" t="s">
        <v>16</v>
      </c>
      <c r="F4421" s="15">
        <v>60</v>
      </c>
      <c r="G4421" s="6" t="s">
        <v>9603</v>
      </c>
      <c r="H4421" s="6" t="s">
        <v>3857</v>
      </c>
      <c r="I4421" s="6" t="s">
        <v>122</v>
      </c>
      <c r="J4421" s="7">
        <v>44366</v>
      </c>
      <c r="K4421" s="15">
        <v>84</v>
      </c>
      <c r="L4421" s="6" t="s">
        <v>39</v>
      </c>
      <c r="M4421" s="6">
        <f t="shared" si="273"/>
        <v>2021</v>
      </c>
      <c r="N4421" s="6">
        <f t="shared" si="274"/>
        <v>6</v>
      </c>
      <c r="O4421" s="6" t="str">
        <f>VLOOKUP(L4421,'User input'!$D$6:$E$16,2,FALSE)</f>
        <v>Ultrathing V1</v>
      </c>
      <c r="P4421" s="6">
        <f>VLOOKUP(L4421,'User input'!$D$6:$G$16,3,FALSE)</f>
        <v>1.79</v>
      </c>
      <c r="Q4421" s="6">
        <f>VLOOKUP(L4421,'User input'!$D$6:$G$16,4,FALSE)</f>
        <v>17</v>
      </c>
      <c r="R4421" s="6">
        <f t="shared" si="275"/>
        <v>1428</v>
      </c>
      <c r="S4421" s="26">
        <f t="shared" ref="S4421:S4484" si="276">R4421*P4421</f>
        <v>2556.12</v>
      </c>
      <c r="T4421" s="26">
        <f>IF(K4421&lt;'User input'!$I$9,'User input'!$J$8,IF(K4421&lt;'User input'!$I$10,'User input'!$J$9,IF(K4421&lt;'User input'!$I$11,'User input'!$J$10,'User input'!$J$11)))*S4421</f>
        <v>127.806</v>
      </c>
      <c r="U4421" s="26">
        <f>K4421*'User input'!$J$17+'User input'!$J$16</f>
        <v>0.5</v>
      </c>
    </row>
    <row r="4422" spans="1:21" x14ac:dyDescent="0.25">
      <c r="A4422" s="18">
        <v>4544</v>
      </c>
      <c r="B4422" s="10" t="s">
        <v>9604</v>
      </c>
      <c r="C4422" s="10" t="s">
        <v>7224</v>
      </c>
      <c r="D4422" s="10" t="s">
        <v>15</v>
      </c>
      <c r="E4422" s="10" t="s">
        <v>16</v>
      </c>
      <c r="F4422" s="16">
        <v>60</v>
      </c>
      <c r="G4422" s="10" t="s">
        <v>9605</v>
      </c>
      <c r="H4422" s="10" t="s">
        <v>591</v>
      </c>
      <c r="I4422" s="10" t="s">
        <v>122</v>
      </c>
      <c r="J4422" s="11">
        <v>44539</v>
      </c>
      <c r="K4422" s="16">
        <v>3</v>
      </c>
      <c r="L4422" s="10" t="s">
        <v>62</v>
      </c>
      <c r="M4422" s="10">
        <f t="shared" ref="M4422:M4485" si="277">YEAR(J4422)</f>
        <v>2021</v>
      </c>
      <c r="N4422" s="10">
        <f t="shared" ref="N4422:N4485" si="278">MONTH(J4422)</f>
        <v>12</v>
      </c>
      <c r="O4422" s="10" t="str">
        <f>VLOOKUP(L4422,'User input'!$D$6:$E$16,2,FALSE)</f>
        <v>Ultrathing V4</v>
      </c>
      <c r="P4422" s="10">
        <f>VLOOKUP(L4422,'User input'!$D$6:$G$16,3,FALSE)</f>
        <v>3.99</v>
      </c>
      <c r="Q4422" s="10">
        <f>VLOOKUP(L4422,'User input'!$D$6:$G$16,4,FALSE)</f>
        <v>24</v>
      </c>
      <c r="R4422" s="10">
        <f t="shared" ref="R4422:R4485" si="279">K4422*Q4422</f>
        <v>72</v>
      </c>
      <c r="S4422" s="27">
        <f t="shared" si="276"/>
        <v>287.28000000000003</v>
      </c>
      <c r="T4422" s="27">
        <f>IF(K4422&lt;'User input'!$I$9,'User input'!$J$8,IF(K4422&lt;'User input'!$I$10,'User input'!$J$9,IF(K4422&lt;'User input'!$I$11,'User input'!$J$10,'User input'!$J$11)))*S4422</f>
        <v>0</v>
      </c>
      <c r="U4422" s="27">
        <f>K4422*'User input'!$J$17+'User input'!$J$16</f>
        <v>0.5</v>
      </c>
    </row>
    <row r="4423" spans="1:21" x14ac:dyDescent="0.25">
      <c r="A4423" s="17">
        <v>4545</v>
      </c>
      <c r="B4423" s="6" t="s">
        <v>3055</v>
      </c>
      <c r="C4423" s="6" t="s">
        <v>9606</v>
      </c>
      <c r="D4423" s="6" t="s">
        <v>28</v>
      </c>
      <c r="E4423" s="6" t="s">
        <v>29</v>
      </c>
      <c r="F4423" s="15">
        <v>60</v>
      </c>
      <c r="G4423" s="6" t="s">
        <v>9607</v>
      </c>
      <c r="H4423" s="6" t="s">
        <v>3777</v>
      </c>
      <c r="I4423" s="6" t="s">
        <v>32</v>
      </c>
      <c r="J4423" s="7">
        <v>43563</v>
      </c>
      <c r="K4423" s="15">
        <v>14</v>
      </c>
      <c r="L4423" s="6" t="s">
        <v>62</v>
      </c>
      <c r="M4423" s="6">
        <f t="shared" si="277"/>
        <v>2019</v>
      </c>
      <c r="N4423" s="6">
        <f t="shared" si="278"/>
        <v>4</v>
      </c>
      <c r="O4423" s="6" t="str">
        <f>VLOOKUP(L4423,'User input'!$D$6:$E$16,2,FALSE)</f>
        <v>Ultrathing V4</v>
      </c>
      <c r="P4423" s="6">
        <f>VLOOKUP(L4423,'User input'!$D$6:$G$16,3,FALSE)</f>
        <v>3.99</v>
      </c>
      <c r="Q4423" s="6">
        <f>VLOOKUP(L4423,'User input'!$D$6:$G$16,4,FALSE)</f>
        <v>24</v>
      </c>
      <c r="R4423" s="6">
        <f t="shared" si="279"/>
        <v>336</v>
      </c>
      <c r="S4423" s="26">
        <f t="shared" si="276"/>
        <v>1340.64</v>
      </c>
      <c r="T4423" s="26">
        <f>IF(K4423&lt;'User input'!$I$9,'User input'!$J$8,IF(K4423&lt;'User input'!$I$10,'User input'!$J$9,IF(K4423&lt;'User input'!$I$11,'User input'!$J$10,'User input'!$J$11)))*S4423</f>
        <v>0</v>
      </c>
      <c r="U4423" s="26">
        <f>K4423*'User input'!$J$17+'User input'!$J$16</f>
        <v>0.5</v>
      </c>
    </row>
    <row r="4424" spans="1:21" x14ac:dyDescent="0.25">
      <c r="A4424" s="18">
        <v>4546</v>
      </c>
      <c r="B4424" s="10" t="s">
        <v>1630</v>
      </c>
      <c r="C4424" s="10" t="s">
        <v>1663</v>
      </c>
      <c r="D4424" s="10" t="s">
        <v>28</v>
      </c>
      <c r="E4424" s="10" t="s">
        <v>29</v>
      </c>
      <c r="F4424" s="16">
        <v>60</v>
      </c>
      <c r="G4424" s="10" t="s">
        <v>9608</v>
      </c>
      <c r="H4424" s="10" t="s">
        <v>3159</v>
      </c>
      <c r="I4424" s="10" t="s">
        <v>108</v>
      </c>
      <c r="J4424" s="11">
        <v>43516</v>
      </c>
      <c r="K4424" s="16">
        <v>36</v>
      </c>
      <c r="L4424" s="10" t="s">
        <v>39</v>
      </c>
      <c r="M4424" s="10">
        <f t="shared" si="277"/>
        <v>2019</v>
      </c>
      <c r="N4424" s="10">
        <f t="shared" si="278"/>
        <v>2</v>
      </c>
      <c r="O4424" s="10" t="str">
        <f>VLOOKUP(L4424,'User input'!$D$6:$E$16,2,FALSE)</f>
        <v>Ultrathing V1</v>
      </c>
      <c r="P4424" s="10">
        <f>VLOOKUP(L4424,'User input'!$D$6:$G$16,3,FALSE)</f>
        <v>1.79</v>
      </c>
      <c r="Q4424" s="10">
        <f>VLOOKUP(L4424,'User input'!$D$6:$G$16,4,FALSE)</f>
        <v>17</v>
      </c>
      <c r="R4424" s="10">
        <f t="shared" si="279"/>
        <v>612</v>
      </c>
      <c r="S4424" s="27">
        <f t="shared" si="276"/>
        <v>1095.48</v>
      </c>
      <c r="T4424" s="27">
        <f>IF(K4424&lt;'User input'!$I$9,'User input'!$J$8,IF(K4424&lt;'User input'!$I$10,'User input'!$J$9,IF(K4424&lt;'User input'!$I$11,'User input'!$J$10,'User input'!$J$11)))*S4424</f>
        <v>32.864399999999996</v>
      </c>
      <c r="U4424" s="27">
        <f>K4424*'User input'!$J$17+'User input'!$J$16</f>
        <v>0.5</v>
      </c>
    </row>
    <row r="4425" spans="1:21" x14ac:dyDescent="0.25">
      <c r="A4425" s="17">
        <v>4547</v>
      </c>
      <c r="B4425" s="6" t="s">
        <v>3632</v>
      </c>
      <c r="C4425" s="6" t="s">
        <v>337</v>
      </c>
      <c r="D4425" s="6" t="s">
        <v>28</v>
      </c>
      <c r="E4425" s="6" t="s">
        <v>29</v>
      </c>
      <c r="F4425" s="15">
        <v>90</v>
      </c>
      <c r="G4425" s="6" t="s">
        <v>9609</v>
      </c>
      <c r="H4425" s="6" t="s">
        <v>9610</v>
      </c>
      <c r="I4425" s="6" t="s">
        <v>176</v>
      </c>
      <c r="J4425" s="7">
        <v>43682</v>
      </c>
      <c r="K4425" s="15">
        <v>78</v>
      </c>
      <c r="L4425" s="6" t="s">
        <v>157</v>
      </c>
      <c r="M4425" s="6">
        <f t="shared" si="277"/>
        <v>2019</v>
      </c>
      <c r="N4425" s="6">
        <f t="shared" si="278"/>
        <v>8</v>
      </c>
      <c r="O4425" s="6" t="str">
        <f>VLOOKUP(L4425,'User input'!$D$6:$E$16,2,FALSE)</f>
        <v>Ultrathing V3</v>
      </c>
      <c r="P4425" s="6">
        <f>VLOOKUP(L4425,'User input'!$D$6:$G$16,3,FALSE)</f>
        <v>3.39</v>
      </c>
      <c r="Q4425" s="6">
        <f>VLOOKUP(L4425,'User input'!$D$6:$G$16,4,FALSE)</f>
        <v>24</v>
      </c>
      <c r="R4425" s="6">
        <f t="shared" si="279"/>
        <v>1872</v>
      </c>
      <c r="S4425" s="26">
        <f t="shared" si="276"/>
        <v>6346.08</v>
      </c>
      <c r="T4425" s="26">
        <f>IF(K4425&lt;'User input'!$I$9,'User input'!$J$8,IF(K4425&lt;'User input'!$I$10,'User input'!$J$9,IF(K4425&lt;'User input'!$I$11,'User input'!$J$10,'User input'!$J$11)))*S4425</f>
        <v>317.30400000000003</v>
      </c>
      <c r="U4425" s="26">
        <f>K4425*'User input'!$J$17+'User input'!$J$16</f>
        <v>0.5</v>
      </c>
    </row>
    <row r="4426" spans="1:21" x14ac:dyDescent="0.25">
      <c r="A4426" s="18">
        <v>4548</v>
      </c>
      <c r="B4426" s="10" t="s">
        <v>3936</v>
      </c>
      <c r="C4426" s="10" t="s">
        <v>5707</v>
      </c>
      <c r="D4426" s="10" t="s">
        <v>49</v>
      </c>
      <c r="E4426" s="10" t="s">
        <v>16</v>
      </c>
      <c r="F4426" s="16">
        <v>90</v>
      </c>
      <c r="G4426" s="10" t="s">
        <v>9611</v>
      </c>
      <c r="H4426" s="10" t="s">
        <v>2180</v>
      </c>
      <c r="I4426" s="10" t="s">
        <v>32</v>
      </c>
      <c r="J4426" s="11">
        <v>44469</v>
      </c>
      <c r="K4426" s="16">
        <v>9</v>
      </c>
      <c r="L4426" s="10" t="s">
        <v>78</v>
      </c>
      <c r="M4426" s="10">
        <f t="shared" si="277"/>
        <v>2021</v>
      </c>
      <c r="N4426" s="10">
        <f t="shared" si="278"/>
        <v>9</v>
      </c>
      <c r="O4426" s="10" t="str">
        <f>VLOOKUP(L4426,'User input'!$D$6:$E$16,2,FALSE)</f>
        <v>Ultrathing V2</v>
      </c>
      <c r="P4426" s="10">
        <f>VLOOKUP(L4426,'User input'!$D$6:$G$16,3,FALSE)</f>
        <v>2.95</v>
      </c>
      <c r="Q4426" s="10">
        <f>VLOOKUP(L4426,'User input'!$D$6:$G$16,4,FALSE)</f>
        <v>20</v>
      </c>
      <c r="R4426" s="10">
        <f t="shared" si="279"/>
        <v>180</v>
      </c>
      <c r="S4426" s="27">
        <f t="shared" si="276"/>
        <v>531</v>
      </c>
      <c r="T4426" s="27">
        <f>IF(K4426&lt;'User input'!$I$9,'User input'!$J$8,IF(K4426&lt;'User input'!$I$10,'User input'!$J$9,IF(K4426&lt;'User input'!$I$11,'User input'!$J$10,'User input'!$J$11)))*S4426</f>
        <v>0</v>
      </c>
      <c r="U4426" s="27">
        <f>K4426*'User input'!$J$17+'User input'!$J$16</f>
        <v>0.5</v>
      </c>
    </row>
    <row r="4427" spans="1:21" x14ac:dyDescent="0.25">
      <c r="A4427" s="17">
        <v>4549</v>
      </c>
      <c r="B4427" s="6" t="s">
        <v>9612</v>
      </c>
      <c r="C4427" s="6" t="s">
        <v>5949</v>
      </c>
      <c r="D4427" s="6" t="s">
        <v>49</v>
      </c>
      <c r="E4427" s="6" t="s">
        <v>16</v>
      </c>
      <c r="F4427" s="15">
        <v>30</v>
      </c>
      <c r="G4427" s="6" t="s">
        <v>10437</v>
      </c>
      <c r="H4427" s="6" t="s">
        <v>4189</v>
      </c>
      <c r="I4427" s="6" t="s">
        <v>206</v>
      </c>
      <c r="J4427" s="7">
        <v>43904</v>
      </c>
      <c r="K4427" s="15">
        <v>50</v>
      </c>
      <c r="L4427" s="6" t="s">
        <v>33</v>
      </c>
      <c r="M4427" s="6">
        <f t="shared" si="277"/>
        <v>2020</v>
      </c>
      <c r="N4427" s="6">
        <f t="shared" si="278"/>
        <v>3</v>
      </c>
      <c r="O4427" s="6" t="str">
        <f>VLOOKUP(L4427,'User input'!$D$6:$E$16,2,FALSE)</f>
        <v>Megawidget L</v>
      </c>
      <c r="P4427" s="6">
        <f>VLOOKUP(L4427,'User input'!$D$6:$G$16,3,FALSE)</f>
        <v>1.79</v>
      </c>
      <c r="Q4427" s="6">
        <f>VLOOKUP(L4427,'User input'!$D$6:$G$16,4,FALSE)</f>
        <v>24</v>
      </c>
      <c r="R4427" s="6">
        <f t="shared" si="279"/>
        <v>1200</v>
      </c>
      <c r="S4427" s="26">
        <f t="shared" si="276"/>
        <v>2148</v>
      </c>
      <c r="T4427" s="26">
        <f>IF(K4427&lt;'User input'!$I$9,'User input'!$J$8,IF(K4427&lt;'User input'!$I$10,'User input'!$J$9,IF(K4427&lt;'User input'!$I$11,'User input'!$J$10,'User input'!$J$11)))*S4427</f>
        <v>107.4</v>
      </c>
      <c r="U4427" s="26">
        <f>K4427*'User input'!$J$17+'User input'!$J$16</f>
        <v>0.5</v>
      </c>
    </row>
    <row r="4428" spans="1:21" x14ac:dyDescent="0.25">
      <c r="A4428" s="18">
        <v>4550</v>
      </c>
      <c r="B4428" s="10" t="s">
        <v>9614</v>
      </c>
      <c r="C4428" s="10" t="s">
        <v>2852</v>
      </c>
      <c r="D4428" s="10" t="s">
        <v>28</v>
      </c>
      <c r="E4428" s="10" t="s">
        <v>29</v>
      </c>
      <c r="F4428" s="16">
        <v>30</v>
      </c>
      <c r="G4428" s="10" t="s">
        <v>9615</v>
      </c>
      <c r="H4428" s="10" t="s">
        <v>2743</v>
      </c>
      <c r="I4428" s="10" t="s">
        <v>122</v>
      </c>
      <c r="J4428" s="11">
        <v>44012</v>
      </c>
      <c r="K4428" s="16">
        <v>55</v>
      </c>
      <c r="L4428" s="10" t="s">
        <v>52</v>
      </c>
      <c r="M4428" s="10">
        <f t="shared" si="277"/>
        <v>2020</v>
      </c>
      <c r="N4428" s="10">
        <f t="shared" si="278"/>
        <v>6</v>
      </c>
      <c r="O4428" s="10" t="str">
        <f>VLOOKUP(L4428,'User input'!$D$6:$E$16,2,FALSE)</f>
        <v>Megawidget S</v>
      </c>
      <c r="P4428" s="10">
        <f>VLOOKUP(L4428,'User input'!$D$6:$G$16,3,FALSE)</f>
        <v>0.69</v>
      </c>
      <c r="Q4428" s="10">
        <f>VLOOKUP(L4428,'User input'!$D$6:$G$16,4,FALSE)</f>
        <v>24</v>
      </c>
      <c r="R4428" s="10">
        <f t="shared" si="279"/>
        <v>1320</v>
      </c>
      <c r="S4428" s="27">
        <f t="shared" si="276"/>
        <v>910.8</v>
      </c>
      <c r="T4428" s="27">
        <f>IF(K4428&lt;'User input'!$I$9,'User input'!$J$8,IF(K4428&lt;'User input'!$I$10,'User input'!$J$9,IF(K4428&lt;'User input'!$I$11,'User input'!$J$10,'User input'!$J$11)))*S4428</f>
        <v>45.54</v>
      </c>
      <c r="U4428" s="27">
        <f>K4428*'User input'!$J$17+'User input'!$J$16</f>
        <v>0.5</v>
      </c>
    </row>
    <row r="4429" spans="1:21" x14ac:dyDescent="0.25">
      <c r="A4429" s="17">
        <v>4551</v>
      </c>
      <c r="B4429" s="6" t="s">
        <v>2937</v>
      </c>
      <c r="C4429" s="6" t="s">
        <v>2091</v>
      </c>
      <c r="D4429" s="6" t="s">
        <v>28</v>
      </c>
      <c r="E4429" s="6" t="s">
        <v>29</v>
      </c>
      <c r="F4429" s="15">
        <v>30</v>
      </c>
      <c r="G4429" s="6" t="s">
        <v>9616</v>
      </c>
      <c r="H4429" s="6" t="s">
        <v>6</v>
      </c>
      <c r="I4429" s="6" t="s">
        <v>32</v>
      </c>
      <c r="J4429" s="7">
        <v>43694</v>
      </c>
      <c r="K4429" s="15">
        <v>33</v>
      </c>
      <c r="L4429" s="6" t="s">
        <v>44</v>
      </c>
      <c r="M4429" s="6">
        <f t="shared" si="277"/>
        <v>2019</v>
      </c>
      <c r="N4429" s="6">
        <f t="shared" si="278"/>
        <v>8</v>
      </c>
      <c r="O4429" s="6" t="str">
        <f>VLOOKUP(L4429,'User input'!$D$6:$E$16,2,FALSE)</f>
        <v>Gigastuff</v>
      </c>
      <c r="P4429" s="6">
        <f>VLOOKUP(L4429,'User input'!$D$6:$G$16,3,FALSE)</f>
        <v>1.89</v>
      </c>
      <c r="Q4429" s="6">
        <f>VLOOKUP(L4429,'User input'!$D$6:$G$16,4,FALSE)</f>
        <v>18</v>
      </c>
      <c r="R4429" s="6">
        <f t="shared" si="279"/>
        <v>594</v>
      </c>
      <c r="S4429" s="26">
        <f t="shared" si="276"/>
        <v>1122.6599999999999</v>
      </c>
      <c r="T4429" s="26">
        <f>IF(K4429&lt;'User input'!$I$9,'User input'!$J$8,IF(K4429&lt;'User input'!$I$10,'User input'!$J$9,IF(K4429&lt;'User input'!$I$11,'User input'!$J$10,'User input'!$J$11)))*S4429</f>
        <v>33.679799999999993</v>
      </c>
      <c r="U4429" s="26">
        <f>K4429*'User input'!$J$17+'User input'!$J$16</f>
        <v>0.5</v>
      </c>
    </row>
    <row r="4430" spans="1:21" x14ac:dyDescent="0.25">
      <c r="A4430" s="18">
        <v>4552</v>
      </c>
      <c r="B4430" s="10" t="s">
        <v>9617</v>
      </c>
      <c r="C4430" s="10" t="s">
        <v>6323</v>
      </c>
      <c r="D4430" s="10" t="s">
        <v>49</v>
      </c>
      <c r="E4430" s="10" t="s">
        <v>16</v>
      </c>
      <c r="F4430" s="16">
        <v>30</v>
      </c>
      <c r="G4430" s="10" t="s">
        <v>9618</v>
      </c>
      <c r="H4430" s="10" t="s">
        <v>4961</v>
      </c>
      <c r="I4430" s="10" t="s">
        <v>291</v>
      </c>
      <c r="J4430" s="11">
        <v>43692</v>
      </c>
      <c r="K4430" s="16">
        <v>18</v>
      </c>
      <c r="L4430" s="10" t="s">
        <v>33</v>
      </c>
      <c r="M4430" s="10">
        <f t="shared" si="277"/>
        <v>2019</v>
      </c>
      <c r="N4430" s="10">
        <f t="shared" si="278"/>
        <v>8</v>
      </c>
      <c r="O4430" s="10" t="str">
        <f>VLOOKUP(L4430,'User input'!$D$6:$E$16,2,FALSE)</f>
        <v>Megawidget L</v>
      </c>
      <c r="P4430" s="10">
        <f>VLOOKUP(L4430,'User input'!$D$6:$G$16,3,FALSE)</f>
        <v>1.79</v>
      </c>
      <c r="Q4430" s="10">
        <f>VLOOKUP(L4430,'User input'!$D$6:$G$16,4,FALSE)</f>
        <v>24</v>
      </c>
      <c r="R4430" s="10">
        <f t="shared" si="279"/>
        <v>432</v>
      </c>
      <c r="S4430" s="27">
        <f t="shared" si="276"/>
        <v>773.28</v>
      </c>
      <c r="T4430" s="27">
        <f>IF(K4430&lt;'User input'!$I$9,'User input'!$J$8,IF(K4430&lt;'User input'!$I$10,'User input'!$J$9,IF(K4430&lt;'User input'!$I$11,'User input'!$J$10,'User input'!$J$11)))*S4430</f>
        <v>0</v>
      </c>
      <c r="U4430" s="27">
        <f>K4430*'User input'!$J$17+'User input'!$J$16</f>
        <v>0.5</v>
      </c>
    </row>
    <row r="4431" spans="1:21" x14ac:dyDescent="0.25">
      <c r="A4431" s="17">
        <v>4553</v>
      </c>
      <c r="B4431" s="6" t="s">
        <v>9619</v>
      </c>
      <c r="C4431" s="6" t="s">
        <v>321</v>
      </c>
      <c r="D4431" s="6" t="s">
        <v>49</v>
      </c>
      <c r="E4431" s="6" t="s">
        <v>16</v>
      </c>
      <c r="F4431" s="15">
        <v>60</v>
      </c>
      <c r="G4431" s="6" t="s">
        <v>9620</v>
      </c>
      <c r="H4431" s="6" t="s">
        <v>1168</v>
      </c>
      <c r="I4431" s="6" t="s">
        <v>32</v>
      </c>
      <c r="J4431" s="7">
        <v>43925</v>
      </c>
      <c r="K4431" s="15">
        <v>83</v>
      </c>
      <c r="L4431" s="6" t="s">
        <v>52</v>
      </c>
      <c r="M4431" s="6">
        <f t="shared" si="277"/>
        <v>2020</v>
      </c>
      <c r="N4431" s="6">
        <f t="shared" si="278"/>
        <v>4</v>
      </c>
      <c r="O4431" s="6" t="str">
        <f>VLOOKUP(L4431,'User input'!$D$6:$E$16,2,FALSE)</f>
        <v>Megawidget S</v>
      </c>
      <c r="P4431" s="6">
        <f>VLOOKUP(L4431,'User input'!$D$6:$G$16,3,FALSE)</f>
        <v>0.69</v>
      </c>
      <c r="Q4431" s="6">
        <f>VLOOKUP(L4431,'User input'!$D$6:$G$16,4,FALSE)</f>
        <v>24</v>
      </c>
      <c r="R4431" s="6">
        <f t="shared" si="279"/>
        <v>1992</v>
      </c>
      <c r="S4431" s="26">
        <f t="shared" si="276"/>
        <v>1374.4799999999998</v>
      </c>
      <c r="T4431" s="26">
        <f>IF(K4431&lt;'User input'!$I$9,'User input'!$J$8,IF(K4431&lt;'User input'!$I$10,'User input'!$J$9,IF(K4431&lt;'User input'!$I$11,'User input'!$J$10,'User input'!$J$11)))*S4431</f>
        <v>68.72399999999999</v>
      </c>
      <c r="U4431" s="26">
        <f>K4431*'User input'!$J$17+'User input'!$J$16</f>
        <v>0.5</v>
      </c>
    </row>
    <row r="4432" spans="1:21" x14ac:dyDescent="0.25">
      <c r="A4432" s="18">
        <v>4554</v>
      </c>
      <c r="B4432" s="10" t="s">
        <v>9621</v>
      </c>
      <c r="C4432" s="10" t="s">
        <v>1343</v>
      </c>
      <c r="D4432" s="10" t="s">
        <v>15</v>
      </c>
      <c r="E4432" s="10" t="s">
        <v>16</v>
      </c>
      <c r="F4432" s="16">
        <v>60</v>
      </c>
      <c r="G4432" s="10" t="s">
        <v>9622</v>
      </c>
      <c r="H4432" s="10" t="s">
        <v>4061</v>
      </c>
      <c r="I4432" s="10" t="s">
        <v>19</v>
      </c>
      <c r="J4432" s="11">
        <v>43525</v>
      </c>
      <c r="K4432" s="16">
        <v>66</v>
      </c>
      <c r="L4432" s="10" t="s">
        <v>39</v>
      </c>
      <c r="M4432" s="10">
        <f t="shared" si="277"/>
        <v>2019</v>
      </c>
      <c r="N4432" s="10">
        <f t="shared" si="278"/>
        <v>3</v>
      </c>
      <c r="O4432" s="10" t="str">
        <f>VLOOKUP(L4432,'User input'!$D$6:$E$16,2,FALSE)</f>
        <v>Ultrathing V1</v>
      </c>
      <c r="P4432" s="10">
        <f>VLOOKUP(L4432,'User input'!$D$6:$G$16,3,FALSE)</f>
        <v>1.79</v>
      </c>
      <c r="Q4432" s="10">
        <f>VLOOKUP(L4432,'User input'!$D$6:$G$16,4,FALSE)</f>
        <v>17</v>
      </c>
      <c r="R4432" s="10">
        <f t="shared" si="279"/>
        <v>1122</v>
      </c>
      <c r="S4432" s="27">
        <f t="shared" si="276"/>
        <v>2008.38</v>
      </c>
      <c r="T4432" s="27">
        <f>IF(K4432&lt;'User input'!$I$9,'User input'!$J$8,IF(K4432&lt;'User input'!$I$10,'User input'!$J$9,IF(K4432&lt;'User input'!$I$11,'User input'!$J$10,'User input'!$J$11)))*S4432</f>
        <v>100.41900000000001</v>
      </c>
      <c r="U4432" s="27">
        <f>K4432*'User input'!$J$17+'User input'!$J$16</f>
        <v>0.5</v>
      </c>
    </row>
    <row r="4433" spans="1:21" x14ac:dyDescent="0.25">
      <c r="A4433" s="17">
        <v>4555</v>
      </c>
      <c r="B4433" s="6" t="s">
        <v>9623</v>
      </c>
      <c r="C4433" s="6" t="s">
        <v>5306</v>
      </c>
      <c r="D4433" s="6" t="s">
        <v>41</v>
      </c>
      <c r="E4433" s="6" t="s">
        <v>16</v>
      </c>
      <c r="F4433" s="15">
        <v>30</v>
      </c>
      <c r="G4433" s="6" t="s">
        <v>9624</v>
      </c>
      <c r="H4433" s="6" t="s">
        <v>3974</v>
      </c>
      <c r="I4433" s="6" t="s">
        <v>550</v>
      </c>
      <c r="J4433" s="7">
        <v>44014</v>
      </c>
      <c r="K4433" s="15">
        <v>8</v>
      </c>
      <c r="L4433" s="6" t="s">
        <v>99</v>
      </c>
      <c r="M4433" s="6">
        <f t="shared" si="277"/>
        <v>2020</v>
      </c>
      <c r="N4433" s="6">
        <f t="shared" si="278"/>
        <v>7</v>
      </c>
      <c r="O4433" s="6" t="str">
        <f>VLOOKUP(L4433,'User input'!$D$6:$E$16,2,FALSE)</f>
        <v>Superwossname</v>
      </c>
      <c r="P4433" s="6">
        <f>VLOOKUP(L4433,'User input'!$D$6:$G$16,3,FALSE)</f>
        <v>3.49</v>
      </c>
      <c r="Q4433" s="6">
        <f>VLOOKUP(L4433,'User input'!$D$6:$G$16,4,FALSE)</f>
        <v>20</v>
      </c>
      <c r="R4433" s="6">
        <f t="shared" si="279"/>
        <v>160</v>
      </c>
      <c r="S4433" s="26">
        <f t="shared" si="276"/>
        <v>558.40000000000009</v>
      </c>
      <c r="T4433" s="26">
        <f>IF(K4433&lt;'User input'!$I$9,'User input'!$J$8,IF(K4433&lt;'User input'!$I$10,'User input'!$J$9,IF(K4433&lt;'User input'!$I$11,'User input'!$J$10,'User input'!$J$11)))*S4433</f>
        <v>0</v>
      </c>
      <c r="U4433" s="26">
        <f>K4433*'User input'!$J$17+'User input'!$J$16</f>
        <v>0.5</v>
      </c>
    </row>
    <row r="4434" spans="1:21" x14ac:dyDescent="0.25">
      <c r="A4434" s="18">
        <v>4556</v>
      </c>
      <c r="B4434" s="10" t="s">
        <v>9625</v>
      </c>
      <c r="C4434" s="10" t="s">
        <v>6567</v>
      </c>
      <c r="D4434" s="10" t="s">
        <v>49</v>
      </c>
      <c r="E4434" s="10" t="s">
        <v>16</v>
      </c>
      <c r="F4434" s="16">
        <v>90</v>
      </c>
      <c r="G4434" s="10" t="s">
        <v>9626</v>
      </c>
      <c r="H4434" s="10" t="s">
        <v>5380</v>
      </c>
      <c r="I4434" s="10" t="s">
        <v>32</v>
      </c>
      <c r="J4434" s="11">
        <v>43989</v>
      </c>
      <c r="K4434" s="16">
        <v>30</v>
      </c>
      <c r="L4434" s="10" t="s">
        <v>78</v>
      </c>
      <c r="M4434" s="10">
        <f t="shared" si="277"/>
        <v>2020</v>
      </c>
      <c r="N4434" s="10">
        <f t="shared" si="278"/>
        <v>6</v>
      </c>
      <c r="O4434" s="10" t="str">
        <f>VLOOKUP(L4434,'User input'!$D$6:$E$16,2,FALSE)</f>
        <v>Ultrathing V2</v>
      </c>
      <c r="P4434" s="10">
        <f>VLOOKUP(L4434,'User input'!$D$6:$G$16,3,FALSE)</f>
        <v>2.95</v>
      </c>
      <c r="Q4434" s="10">
        <f>VLOOKUP(L4434,'User input'!$D$6:$G$16,4,FALSE)</f>
        <v>20</v>
      </c>
      <c r="R4434" s="10">
        <f t="shared" si="279"/>
        <v>600</v>
      </c>
      <c r="S4434" s="27">
        <f t="shared" si="276"/>
        <v>1770</v>
      </c>
      <c r="T4434" s="27">
        <f>IF(K4434&lt;'User input'!$I$9,'User input'!$J$8,IF(K4434&lt;'User input'!$I$10,'User input'!$J$9,IF(K4434&lt;'User input'!$I$11,'User input'!$J$10,'User input'!$J$11)))*S4434</f>
        <v>53.1</v>
      </c>
      <c r="U4434" s="27">
        <f>K4434*'User input'!$J$17+'User input'!$J$16</f>
        <v>0.5</v>
      </c>
    </row>
    <row r="4435" spans="1:21" x14ac:dyDescent="0.25">
      <c r="A4435" s="17">
        <v>4557</v>
      </c>
      <c r="B4435" s="6" t="s">
        <v>9627</v>
      </c>
      <c r="C4435" s="6" t="s">
        <v>1858</v>
      </c>
      <c r="D4435" s="6" t="s">
        <v>15</v>
      </c>
      <c r="E4435" s="6" t="s">
        <v>16</v>
      </c>
      <c r="F4435" s="15">
        <v>60</v>
      </c>
      <c r="G4435" s="6" t="s">
        <v>9628</v>
      </c>
      <c r="H4435" s="6" t="s">
        <v>117</v>
      </c>
      <c r="I4435" s="6" t="s">
        <v>32</v>
      </c>
      <c r="J4435" s="7">
        <v>43534</v>
      </c>
      <c r="K4435" s="15">
        <v>38</v>
      </c>
      <c r="L4435" s="6" t="s">
        <v>52</v>
      </c>
      <c r="M4435" s="6">
        <f t="shared" si="277"/>
        <v>2019</v>
      </c>
      <c r="N4435" s="6">
        <f t="shared" si="278"/>
        <v>3</v>
      </c>
      <c r="O4435" s="6" t="str">
        <f>VLOOKUP(L4435,'User input'!$D$6:$E$16,2,FALSE)</f>
        <v>Megawidget S</v>
      </c>
      <c r="P4435" s="6">
        <f>VLOOKUP(L4435,'User input'!$D$6:$G$16,3,FALSE)</f>
        <v>0.69</v>
      </c>
      <c r="Q4435" s="6">
        <f>VLOOKUP(L4435,'User input'!$D$6:$G$16,4,FALSE)</f>
        <v>24</v>
      </c>
      <c r="R4435" s="6">
        <f t="shared" si="279"/>
        <v>912</v>
      </c>
      <c r="S4435" s="26">
        <f t="shared" si="276"/>
        <v>629.28</v>
      </c>
      <c r="T4435" s="26">
        <f>IF(K4435&lt;'User input'!$I$9,'User input'!$J$8,IF(K4435&lt;'User input'!$I$10,'User input'!$J$9,IF(K4435&lt;'User input'!$I$11,'User input'!$J$10,'User input'!$J$11)))*S4435</f>
        <v>18.878399999999999</v>
      </c>
      <c r="U4435" s="26">
        <f>K4435*'User input'!$J$17+'User input'!$J$16</f>
        <v>0.5</v>
      </c>
    </row>
    <row r="4436" spans="1:21" x14ac:dyDescent="0.25">
      <c r="A4436" s="18">
        <v>4558</v>
      </c>
      <c r="B4436" s="10" t="s">
        <v>8290</v>
      </c>
      <c r="C4436" s="10" t="s">
        <v>9629</v>
      </c>
      <c r="D4436" s="10" t="s">
        <v>15</v>
      </c>
      <c r="E4436" s="10" t="s">
        <v>16</v>
      </c>
      <c r="F4436" s="16">
        <v>30</v>
      </c>
      <c r="G4436" s="10" t="s">
        <v>9630</v>
      </c>
      <c r="H4436" s="10" t="s">
        <v>8840</v>
      </c>
      <c r="I4436" s="10" t="s">
        <v>1306</v>
      </c>
      <c r="J4436" s="11">
        <v>44187</v>
      </c>
      <c r="K4436" s="16">
        <v>13</v>
      </c>
      <c r="L4436" s="10" t="s">
        <v>62</v>
      </c>
      <c r="M4436" s="10">
        <f t="shared" si="277"/>
        <v>2020</v>
      </c>
      <c r="N4436" s="10">
        <f t="shared" si="278"/>
        <v>12</v>
      </c>
      <c r="O4436" s="10" t="str">
        <f>VLOOKUP(L4436,'User input'!$D$6:$E$16,2,FALSE)</f>
        <v>Ultrathing V4</v>
      </c>
      <c r="P4436" s="10">
        <f>VLOOKUP(L4436,'User input'!$D$6:$G$16,3,FALSE)</f>
        <v>3.99</v>
      </c>
      <c r="Q4436" s="10">
        <f>VLOOKUP(L4436,'User input'!$D$6:$G$16,4,FALSE)</f>
        <v>24</v>
      </c>
      <c r="R4436" s="10">
        <f t="shared" si="279"/>
        <v>312</v>
      </c>
      <c r="S4436" s="27">
        <f t="shared" si="276"/>
        <v>1244.8800000000001</v>
      </c>
      <c r="T4436" s="27">
        <f>IF(K4436&lt;'User input'!$I$9,'User input'!$J$8,IF(K4436&lt;'User input'!$I$10,'User input'!$J$9,IF(K4436&lt;'User input'!$I$11,'User input'!$J$10,'User input'!$J$11)))*S4436</f>
        <v>0</v>
      </c>
      <c r="U4436" s="27">
        <f>K4436*'User input'!$J$17+'User input'!$J$16</f>
        <v>0.5</v>
      </c>
    </row>
    <row r="4437" spans="1:21" x14ac:dyDescent="0.25">
      <c r="A4437" s="17">
        <v>4559</v>
      </c>
      <c r="B4437" s="6" t="s">
        <v>9631</v>
      </c>
      <c r="C4437" s="6" t="s">
        <v>853</v>
      </c>
      <c r="D4437" s="6" t="s">
        <v>49</v>
      </c>
      <c r="E4437" s="6" t="s">
        <v>16</v>
      </c>
      <c r="F4437" s="15">
        <v>90</v>
      </c>
      <c r="G4437" s="6" t="s">
        <v>9632</v>
      </c>
      <c r="H4437" s="6" t="s">
        <v>9633</v>
      </c>
      <c r="I4437" s="6" t="s">
        <v>32</v>
      </c>
      <c r="J4437" s="7">
        <v>44094</v>
      </c>
      <c r="K4437" s="15">
        <v>50</v>
      </c>
      <c r="L4437" s="6" t="s">
        <v>33</v>
      </c>
      <c r="M4437" s="6">
        <f t="shared" si="277"/>
        <v>2020</v>
      </c>
      <c r="N4437" s="6">
        <f t="shared" si="278"/>
        <v>9</v>
      </c>
      <c r="O4437" s="6" t="str">
        <f>VLOOKUP(L4437,'User input'!$D$6:$E$16,2,FALSE)</f>
        <v>Megawidget L</v>
      </c>
      <c r="P4437" s="6">
        <f>VLOOKUP(L4437,'User input'!$D$6:$G$16,3,FALSE)</f>
        <v>1.79</v>
      </c>
      <c r="Q4437" s="6">
        <f>VLOOKUP(L4437,'User input'!$D$6:$G$16,4,FALSE)</f>
        <v>24</v>
      </c>
      <c r="R4437" s="6">
        <f t="shared" si="279"/>
        <v>1200</v>
      </c>
      <c r="S4437" s="26">
        <f t="shared" si="276"/>
        <v>2148</v>
      </c>
      <c r="T4437" s="26">
        <f>IF(K4437&lt;'User input'!$I$9,'User input'!$J$8,IF(K4437&lt;'User input'!$I$10,'User input'!$J$9,IF(K4437&lt;'User input'!$I$11,'User input'!$J$10,'User input'!$J$11)))*S4437</f>
        <v>107.4</v>
      </c>
      <c r="U4437" s="26">
        <f>K4437*'User input'!$J$17+'User input'!$J$16</f>
        <v>0.5</v>
      </c>
    </row>
    <row r="4438" spans="1:21" x14ac:dyDescent="0.25">
      <c r="A4438" s="18">
        <v>4560</v>
      </c>
      <c r="B4438" s="10" t="s">
        <v>4636</v>
      </c>
      <c r="C4438" s="10" t="s">
        <v>2041</v>
      </c>
      <c r="D4438" s="10" t="s">
        <v>28</v>
      </c>
      <c r="E4438" s="10" t="s">
        <v>29</v>
      </c>
      <c r="F4438" s="16">
        <v>60</v>
      </c>
      <c r="G4438" s="10" t="s">
        <v>9634</v>
      </c>
      <c r="H4438" s="10" t="s">
        <v>1450</v>
      </c>
      <c r="I4438" s="10" t="s">
        <v>185</v>
      </c>
      <c r="J4438" s="11">
        <v>44151</v>
      </c>
      <c r="K4438" s="16">
        <v>5</v>
      </c>
      <c r="L4438" s="10" t="s">
        <v>68</v>
      </c>
      <c r="M4438" s="10">
        <f t="shared" si="277"/>
        <v>2020</v>
      </c>
      <c r="N4438" s="10">
        <f t="shared" si="278"/>
        <v>11</v>
      </c>
      <c r="O4438" s="10" t="str">
        <f>VLOOKUP(L4438,'User input'!$D$6:$E$16,2,FALSE)</f>
        <v>Megawidget M</v>
      </c>
      <c r="P4438" s="10">
        <f>VLOOKUP(L4438,'User input'!$D$6:$G$16,3,FALSE)</f>
        <v>1.29</v>
      </c>
      <c r="Q4438" s="10">
        <f>VLOOKUP(L4438,'User input'!$D$6:$G$16,4,FALSE)</f>
        <v>24</v>
      </c>
      <c r="R4438" s="10">
        <f t="shared" si="279"/>
        <v>120</v>
      </c>
      <c r="S4438" s="27">
        <f t="shared" si="276"/>
        <v>154.80000000000001</v>
      </c>
      <c r="T4438" s="27">
        <f>IF(K4438&lt;'User input'!$I$9,'User input'!$J$8,IF(K4438&lt;'User input'!$I$10,'User input'!$J$9,IF(K4438&lt;'User input'!$I$11,'User input'!$J$10,'User input'!$J$11)))*S4438</f>
        <v>0</v>
      </c>
      <c r="U4438" s="27">
        <f>K4438*'User input'!$J$17+'User input'!$J$16</f>
        <v>0.5</v>
      </c>
    </row>
    <row r="4439" spans="1:21" x14ac:dyDescent="0.25">
      <c r="A4439" s="17">
        <v>4561</v>
      </c>
      <c r="B4439" s="6" t="s">
        <v>9635</v>
      </c>
      <c r="C4439" s="6" t="s">
        <v>6124</v>
      </c>
      <c r="D4439" s="6" t="s">
        <v>15</v>
      </c>
      <c r="E4439" s="6" t="s">
        <v>16</v>
      </c>
      <c r="F4439" s="15">
        <v>30</v>
      </c>
      <c r="G4439" s="6" t="s">
        <v>9636</v>
      </c>
      <c r="H4439" s="6" t="s">
        <v>896</v>
      </c>
      <c r="I4439" s="6" t="s">
        <v>144</v>
      </c>
      <c r="J4439" s="7">
        <v>43894</v>
      </c>
      <c r="K4439" s="15">
        <v>39</v>
      </c>
      <c r="L4439" s="6" t="s">
        <v>20</v>
      </c>
      <c r="M4439" s="6">
        <f t="shared" si="277"/>
        <v>2020</v>
      </c>
      <c r="N4439" s="6">
        <f t="shared" si="278"/>
        <v>3</v>
      </c>
      <c r="O4439" s="6" t="str">
        <f>VLOOKUP(L4439,'User input'!$D$6:$E$16,2,FALSE)</f>
        <v>Hyperwotsit</v>
      </c>
      <c r="P4439" s="6">
        <f>VLOOKUP(L4439,'User input'!$D$6:$G$16,3,FALSE)</f>
        <v>2.0099999999999998</v>
      </c>
      <c r="Q4439" s="6">
        <f>VLOOKUP(L4439,'User input'!$D$6:$G$16,4,FALSE)</f>
        <v>20</v>
      </c>
      <c r="R4439" s="6">
        <f t="shared" si="279"/>
        <v>780</v>
      </c>
      <c r="S4439" s="26">
        <f t="shared" si="276"/>
        <v>1567.7999999999997</v>
      </c>
      <c r="T4439" s="26">
        <f>IF(K4439&lt;'User input'!$I$9,'User input'!$J$8,IF(K4439&lt;'User input'!$I$10,'User input'!$J$9,IF(K4439&lt;'User input'!$I$11,'User input'!$J$10,'User input'!$J$11)))*S4439</f>
        <v>47.033999999999992</v>
      </c>
      <c r="U4439" s="26">
        <f>K4439*'User input'!$J$17+'User input'!$J$16</f>
        <v>0.5</v>
      </c>
    </row>
    <row r="4440" spans="1:21" x14ac:dyDescent="0.25">
      <c r="A4440" s="18">
        <v>4562</v>
      </c>
      <c r="B4440" s="10" t="s">
        <v>687</v>
      </c>
      <c r="C4440" s="10" t="s">
        <v>9637</v>
      </c>
      <c r="D4440" s="10" t="s">
        <v>28</v>
      </c>
      <c r="E4440" s="10" t="s">
        <v>29</v>
      </c>
      <c r="F4440" s="16">
        <v>90</v>
      </c>
      <c r="G4440" s="10" t="s">
        <v>9638</v>
      </c>
      <c r="H4440" s="10" t="s">
        <v>1885</v>
      </c>
      <c r="I4440" s="10" t="s">
        <v>291</v>
      </c>
      <c r="J4440" s="11">
        <v>44089</v>
      </c>
      <c r="K4440" s="16">
        <v>76</v>
      </c>
      <c r="L4440" s="10" t="s">
        <v>52</v>
      </c>
      <c r="M4440" s="10">
        <f t="shared" si="277"/>
        <v>2020</v>
      </c>
      <c r="N4440" s="10">
        <f t="shared" si="278"/>
        <v>9</v>
      </c>
      <c r="O4440" s="10" t="str">
        <f>VLOOKUP(L4440,'User input'!$D$6:$E$16,2,FALSE)</f>
        <v>Megawidget S</v>
      </c>
      <c r="P4440" s="10">
        <f>VLOOKUP(L4440,'User input'!$D$6:$G$16,3,FALSE)</f>
        <v>0.69</v>
      </c>
      <c r="Q4440" s="10">
        <f>VLOOKUP(L4440,'User input'!$D$6:$G$16,4,FALSE)</f>
        <v>24</v>
      </c>
      <c r="R4440" s="10">
        <f t="shared" si="279"/>
        <v>1824</v>
      </c>
      <c r="S4440" s="27">
        <f t="shared" si="276"/>
        <v>1258.56</v>
      </c>
      <c r="T4440" s="27">
        <f>IF(K4440&lt;'User input'!$I$9,'User input'!$J$8,IF(K4440&lt;'User input'!$I$10,'User input'!$J$9,IF(K4440&lt;'User input'!$I$11,'User input'!$J$10,'User input'!$J$11)))*S4440</f>
        <v>62.927999999999997</v>
      </c>
      <c r="U4440" s="27">
        <f>K4440*'User input'!$J$17+'User input'!$J$16</f>
        <v>0.5</v>
      </c>
    </row>
    <row r="4441" spans="1:21" x14ac:dyDescent="0.25">
      <c r="A4441" s="18">
        <v>4564</v>
      </c>
      <c r="B4441" s="10" t="s">
        <v>864</v>
      </c>
      <c r="C4441" s="10" t="s">
        <v>2499</v>
      </c>
      <c r="D4441" s="10" t="s">
        <v>28</v>
      </c>
      <c r="E4441" s="10" t="s">
        <v>29</v>
      </c>
      <c r="F4441" s="16">
        <v>90</v>
      </c>
      <c r="G4441" s="10" t="s">
        <v>9639</v>
      </c>
      <c r="H4441" s="10" t="s">
        <v>3355</v>
      </c>
      <c r="I4441" s="10" t="s">
        <v>144</v>
      </c>
      <c r="J4441" s="11">
        <v>44202</v>
      </c>
      <c r="K4441" s="16">
        <v>95</v>
      </c>
      <c r="L4441" s="10" t="s">
        <v>39</v>
      </c>
      <c r="M4441" s="10">
        <f t="shared" si="277"/>
        <v>2021</v>
      </c>
      <c r="N4441" s="10">
        <f t="shared" si="278"/>
        <v>1</v>
      </c>
      <c r="O4441" s="10" t="str">
        <f>VLOOKUP(L4441,'User input'!$D$6:$E$16,2,FALSE)</f>
        <v>Ultrathing V1</v>
      </c>
      <c r="P4441" s="10">
        <f>VLOOKUP(L4441,'User input'!$D$6:$G$16,3,FALSE)</f>
        <v>1.79</v>
      </c>
      <c r="Q4441" s="10">
        <f>VLOOKUP(L4441,'User input'!$D$6:$G$16,4,FALSE)</f>
        <v>17</v>
      </c>
      <c r="R4441" s="10">
        <f t="shared" si="279"/>
        <v>1615</v>
      </c>
      <c r="S4441" s="27">
        <f t="shared" si="276"/>
        <v>2890.85</v>
      </c>
      <c r="T4441" s="27">
        <f>IF(K4441&lt;'User input'!$I$9,'User input'!$J$8,IF(K4441&lt;'User input'!$I$10,'User input'!$J$9,IF(K4441&lt;'User input'!$I$11,'User input'!$J$10,'User input'!$J$11)))*S4441</f>
        <v>144.54249999999999</v>
      </c>
      <c r="U4441" s="27">
        <f>K4441*'User input'!$J$17+'User input'!$J$16</f>
        <v>0.5</v>
      </c>
    </row>
    <row r="4442" spans="1:21" x14ac:dyDescent="0.25">
      <c r="A4442" s="18">
        <v>4566</v>
      </c>
      <c r="B4442" s="10" t="s">
        <v>9509</v>
      </c>
      <c r="C4442" s="10" t="s">
        <v>6520</v>
      </c>
      <c r="D4442" s="10" t="s">
        <v>28</v>
      </c>
      <c r="E4442" s="10" t="s">
        <v>29</v>
      </c>
      <c r="F4442" s="16">
        <v>60</v>
      </c>
      <c r="G4442" s="10" t="s">
        <v>9640</v>
      </c>
      <c r="H4442" s="10" t="s">
        <v>3333</v>
      </c>
      <c r="I4442" s="10" t="s">
        <v>1194</v>
      </c>
      <c r="J4442" s="11">
        <v>44330</v>
      </c>
      <c r="K4442" s="16">
        <v>33</v>
      </c>
      <c r="L4442" s="10" t="s">
        <v>52</v>
      </c>
      <c r="M4442" s="10">
        <f t="shared" si="277"/>
        <v>2021</v>
      </c>
      <c r="N4442" s="10">
        <f t="shared" si="278"/>
        <v>5</v>
      </c>
      <c r="O4442" s="10" t="str">
        <f>VLOOKUP(L4442,'User input'!$D$6:$E$16,2,FALSE)</f>
        <v>Megawidget S</v>
      </c>
      <c r="P4442" s="10">
        <f>VLOOKUP(L4442,'User input'!$D$6:$G$16,3,FALSE)</f>
        <v>0.69</v>
      </c>
      <c r="Q4442" s="10">
        <f>VLOOKUP(L4442,'User input'!$D$6:$G$16,4,FALSE)</f>
        <v>24</v>
      </c>
      <c r="R4442" s="10">
        <f t="shared" si="279"/>
        <v>792</v>
      </c>
      <c r="S4442" s="27">
        <f t="shared" si="276"/>
        <v>546.4799999999999</v>
      </c>
      <c r="T4442" s="27">
        <f>IF(K4442&lt;'User input'!$I$9,'User input'!$J$8,IF(K4442&lt;'User input'!$I$10,'User input'!$J$9,IF(K4442&lt;'User input'!$I$11,'User input'!$J$10,'User input'!$J$11)))*S4442</f>
        <v>16.394399999999997</v>
      </c>
      <c r="U4442" s="27">
        <f>K4442*'User input'!$J$17+'User input'!$J$16</f>
        <v>0.5</v>
      </c>
    </row>
    <row r="4443" spans="1:21" x14ac:dyDescent="0.25">
      <c r="A4443" s="17">
        <v>4567</v>
      </c>
      <c r="B4443" s="6" t="s">
        <v>257</v>
      </c>
      <c r="C4443" s="6" t="s">
        <v>5198</v>
      </c>
      <c r="D4443" s="6" t="s">
        <v>28</v>
      </c>
      <c r="E4443" s="6" t="s">
        <v>29</v>
      </c>
      <c r="F4443" s="15">
        <v>90</v>
      </c>
      <c r="G4443" s="6" t="s">
        <v>9641</v>
      </c>
      <c r="H4443" s="6" t="s">
        <v>996</v>
      </c>
      <c r="I4443" s="6" t="s">
        <v>32</v>
      </c>
      <c r="J4443" s="7">
        <v>43839</v>
      </c>
      <c r="K4443" s="15">
        <v>61</v>
      </c>
      <c r="L4443" s="6" t="s">
        <v>39</v>
      </c>
      <c r="M4443" s="6">
        <f t="shared" si="277"/>
        <v>2020</v>
      </c>
      <c r="N4443" s="6">
        <f t="shared" si="278"/>
        <v>1</v>
      </c>
      <c r="O4443" s="6" t="str">
        <f>VLOOKUP(L4443,'User input'!$D$6:$E$16,2,FALSE)</f>
        <v>Ultrathing V1</v>
      </c>
      <c r="P4443" s="6">
        <f>VLOOKUP(L4443,'User input'!$D$6:$G$16,3,FALSE)</f>
        <v>1.79</v>
      </c>
      <c r="Q4443" s="6">
        <f>VLOOKUP(L4443,'User input'!$D$6:$G$16,4,FALSE)</f>
        <v>17</v>
      </c>
      <c r="R4443" s="6">
        <f t="shared" si="279"/>
        <v>1037</v>
      </c>
      <c r="S4443" s="26">
        <f t="shared" si="276"/>
        <v>1856.23</v>
      </c>
      <c r="T4443" s="26">
        <f>IF(K4443&lt;'User input'!$I$9,'User input'!$J$8,IF(K4443&lt;'User input'!$I$10,'User input'!$J$9,IF(K4443&lt;'User input'!$I$11,'User input'!$J$10,'User input'!$J$11)))*S4443</f>
        <v>92.811500000000009</v>
      </c>
      <c r="U4443" s="26">
        <f>K4443*'User input'!$J$17+'User input'!$J$16</f>
        <v>0.5</v>
      </c>
    </row>
    <row r="4444" spans="1:21" x14ac:dyDescent="0.25">
      <c r="A4444" s="18">
        <v>4568</v>
      </c>
      <c r="B4444" s="10" t="s">
        <v>9642</v>
      </c>
      <c r="C4444" s="10" t="s">
        <v>1485</v>
      </c>
      <c r="D4444" s="10" t="s">
        <v>49</v>
      </c>
      <c r="E4444" s="10" t="s">
        <v>16</v>
      </c>
      <c r="F4444" s="16">
        <v>90</v>
      </c>
      <c r="G4444" s="10" t="s">
        <v>9643</v>
      </c>
      <c r="H4444" s="10" t="s">
        <v>1653</v>
      </c>
      <c r="I4444" s="10" t="s">
        <v>32</v>
      </c>
      <c r="J4444" s="11">
        <v>44283</v>
      </c>
      <c r="K4444" s="16">
        <v>87</v>
      </c>
      <c r="L4444" s="10" t="s">
        <v>157</v>
      </c>
      <c r="M4444" s="10">
        <f t="shared" si="277"/>
        <v>2021</v>
      </c>
      <c r="N4444" s="10">
        <f t="shared" si="278"/>
        <v>3</v>
      </c>
      <c r="O4444" s="10" t="str">
        <f>VLOOKUP(L4444,'User input'!$D$6:$E$16,2,FALSE)</f>
        <v>Ultrathing V3</v>
      </c>
      <c r="P4444" s="10">
        <f>VLOOKUP(L4444,'User input'!$D$6:$G$16,3,FALSE)</f>
        <v>3.39</v>
      </c>
      <c r="Q4444" s="10">
        <f>VLOOKUP(L4444,'User input'!$D$6:$G$16,4,FALSE)</f>
        <v>24</v>
      </c>
      <c r="R4444" s="10">
        <f t="shared" si="279"/>
        <v>2088</v>
      </c>
      <c r="S4444" s="27">
        <f t="shared" si="276"/>
        <v>7078.3200000000006</v>
      </c>
      <c r="T4444" s="27">
        <f>IF(K4444&lt;'User input'!$I$9,'User input'!$J$8,IF(K4444&lt;'User input'!$I$10,'User input'!$J$9,IF(K4444&lt;'User input'!$I$11,'User input'!$J$10,'User input'!$J$11)))*S4444</f>
        <v>353.91600000000005</v>
      </c>
      <c r="U4444" s="27">
        <f>K4444*'User input'!$J$17+'User input'!$J$16</f>
        <v>0.5</v>
      </c>
    </row>
    <row r="4445" spans="1:21" x14ac:dyDescent="0.25">
      <c r="A4445" s="17">
        <v>4569</v>
      </c>
      <c r="B4445" s="6" t="s">
        <v>5466</v>
      </c>
      <c r="C4445" s="6" t="s">
        <v>4310</v>
      </c>
      <c r="D4445" s="6" t="s">
        <v>28</v>
      </c>
      <c r="E4445" s="6" t="s">
        <v>29</v>
      </c>
      <c r="F4445" s="15">
        <v>30</v>
      </c>
      <c r="G4445" s="6" t="s">
        <v>9644</v>
      </c>
      <c r="H4445" s="6" t="s">
        <v>1549</v>
      </c>
      <c r="I4445" s="6" t="s">
        <v>1306</v>
      </c>
      <c r="J4445" s="7">
        <v>43533</v>
      </c>
      <c r="K4445" s="15">
        <v>24</v>
      </c>
      <c r="L4445" s="6" t="s">
        <v>20</v>
      </c>
      <c r="M4445" s="6">
        <f t="shared" si="277"/>
        <v>2019</v>
      </c>
      <c r="N4445" s="6">
        <f t="shared" si="278"/>
        <v>3</v>
      </c>
      <c r="O4445" s="6" t="str">
        <f>VLOOKUP(L4445,'User input'!$D$6:$E$16,2,FALSE)</f>
        <v>Hyperwotsit</v>
      </c>
      <c r="P4445" s="6">
        <f>VLOOKUP(L4445,'User input'!$D$6:$G$16,3,FALSE)</f>
        <v>2.0099999999999998</v>
      </c>
      <c r="Q4445" s="6">
        <f>VLOOKUP(L4445,'User input'!$D$6:$G$16,4,FALSE)</f>
        <v>20</v>
      </c>
      <c r="R4445" s="6">
        <f t="shared" si="279"/>
        <v>480</v>
      </c>
      <c r="S4445" s="26">
        <f t="shared" si="276"/>
        <v>964.8</v>
      </c>
      <c r="T4445" s="26">
        <f>IF(K4445&lt;'User input'!$I$9,'User input'!$J$8,IF(K4445&lt;'User input'!$I$10,'User input'!$J$9,IF(K4445&lt;'User input'!$I$11,'User input'!$J$10,'User input'!$J$11)))*S4445</f>
        <v>28.943999999999999</v>
      </c>
      <c r="U4445" s="26">
        <f>K4445*'User input'!$J$17+'User input'!$J$16</f>
        <v>0.5</v>
      </c>
    </row>
    <row r="4446" spans="1:21" x14ac:dyDescent="0.25">
      <c r="A4446" s="18">
        <v>4570</v>
      </c>
      <c r="B4446" s="10" t="s">
        <v>492</v>
      </c>
      <c r="C4446" s="10" t="s">
        <v>1959</v>
      </c>
      <c r="D4446" s="10" t="s">
        <v>28</v>
      </c>
      <c r="E4446" s="10" t="s">
        <v>29</v>
      </c>
      <c r="F4446" s="16">
        <v>60</v>
      </c>
      <c r="G4446" s="10" t="s">
        <v>9645</v>
      </c>
      <c r="H4446" s="10" t="s">
        <v>1017</v>
      </c>
      <c r="I4446" s="10" t="s">
        <v>162</v>
      </c>
      <c r="J4446" s="11">
        <v>43466</v>
      </c>
      <c r="K4446" s="16">
        <v>16</v>
      </c>
      <c r="L4446" s="10" t="s">
        <v>33</v>
      </c>
      <c r="M4446" s="10">
        <f t="shared" si="277"/>
        <v>2019</v>
      </c>
      <c r="N4446" s="10">
        <f t="shared" si="278"/>
        <v>1</v>
      </c>
      <c r="O4446" s="10" t="str">
        <f>VLOOKUP(L4446,'User input'!$D$6:$E$16,2,FALSE)</f>
        <v>Megawidget L</v>
      </c>
      <c r="P4446" s="10">
        <f>VLOOKUP(L4446,'User input'!$D$6:$G$16,3,FALSE)</f>
        <v>1.79</v>
      </c>
      <c r="Q4446" s="10">
        <f>VLOOKUP(L4446,'User input'!$D$6:$G$16,4,FALSE)</f>
        <v>24</v>
      </c>
      <c r="R4446" s="10">
        <f t="shared" si="279"/>
        <v>384</v>
      </c>
      <c r="S4446" s="27">
        <f t="shared" si="276"/>
        <v>687.36</v>
      </c>
      <c r="T4446" s="27">
        <f>IF(K4446&lt;'User input'!$I$9,'User input'!$J$8,IF(K4446&lt;'User input'!$I$10,'User input'!$J$9,IF(K4446&lt;'User input'!$I$11,'User input'!$J$10,'User input'!$J$11)))*S4446</f>
        <v>0</v>
      </c>
      <c r="U4446" s="27">
        <f>K4446*'User input'!$J$17+'User input'!$J$16</f>
        <v>0.5</v>
      </c>
    </row>
    <row r="4447" spans="1:21" x14ac:dyDescent="0.25">
      <c r="A4447" s="17">
        <v>4571</v>
      </c>
      <c r="B4447" s="6" t="s">
        <v>5751</v>
      </c>
      <c r="C4447" s="6" t="s">
        <v>532</v>
      </c>
      <c r="D4447" s="6" t="s">
        <v>28</v>
      </c>
      <c r="E4447" s="6" t="s">
        <v>29</v>
      </c>
      <c r="F4447" s="15">
        <v>30</v>
      </c>
      <c r="G4447" s="6" t="s">
        <v>9646</v>
      </c>
      <c r="H4447" s="6" t="s">
        <v>915</v>
      </c>
      <c r="I4447" s="6" t="s">
        <v>176</v>
      </c>
      <c r="J4447" s="7">
        <v>44559</v>
      </c>
      <c r="K4447" s="15">
        <v>93</v>
      </c>
      <c r="L4447" s="6" t="s">
        <v>157</v>
      </c>
      <c r="M4447" s="6">
        <f t="shared" si="277"/>
        <v>2021</v>
      </c>
      <c r="N4447" s="6">
        <f t="shared" si="278"/>
        <v>12</v>
      </c>
      <c r="O4447" s="6" t="str">
        <f>VLOOKUP(L4447,'User input'!$D$6:$E$16,2,FALSE)</f>
        <v>Ultrathing V3</v>
      </c>
      <c r="P4447" s="6">
        <f>VLOOKUP(L4447,'User input'!$D$6:$G$16,3,FALSE)</f>
        <v>3.39</v>
      </c>
      <c r="Q4447" s="6">
        <f>VLOOKUP(L4447,'User input'!$D$6:$G$16,4,FALSE)</f>
        <v>24</v>
      </c>
      <c r="R4447" s="6">
        <f t="shared" si="279"/>
        <v>2232</v>
      </c>
      <c r="S4447" s="26">
        <f t="shared" si="276"/>
        <v>7566.4800000000005</v>
      </c>
      <c r="T4447" s="26">
        <f>IF(K4447&lt;'User input'!$I$9,'User input'!$J$8,IF(K4447&lt;'User input'!$I$10,'User input'!$J$9,IF(K4447&lt;'User input'!$I$11,'User input'!$J$10,'User input'!$J$11)))*S4447</f>
        <v>378.32400000000007</v>
      </c>
      <c r="U4447" s="26">
        <f>K4447*'User input'!$J$17+'User input'!$J$16</f>
        <v>0.5</v>
      </c>
    </row>
    <row r="4448" spans="1:21" x14ac:dyDescent="0.25">
      <c r="A4448" s="18">
        <v>4572</v>
      </c>
      <c r="B4448" s="10" t="s">
        <v>2253</v>
      </c>
      <c r="C4448" s="10" t="s">
        <v>9647</v>
      </c>
      <c r="D4448" s="10" t="s">
        <v>15</v>
      </c>
      <c r="E4448" s="10" t="s">
        <v>16</v>
      </c>
      <c r="F4448" s="16">
        <v>90</v>
      </c>
      <c r="G4448" s="10" t="s">
        <v>9648</v>
      </c>
      <c r="H4448" s="10" t="s">
        <v>2437</v>
      </c>
      <c r="I4448" s="10" t="s">
        <v>1861</v>
      </c>
      <c r="J4448" s="11">
        <v>44456</v>
      </c>
      <c r="K4448" s="16">
        <v>98</v>
      </c>
      <c r="L4448" s="10" t="s">
        <v>99</v>
      </c>
      <c r="M4448" s="10">
        <f t="shared" si="277"/>
        <v>2021</v>
      </c>
      <c r="N4448" s="10">
        <f t="shared" si="278"/>
        <v>9</v>
      </c>
      <c r="O4448" s="10" t="str">
        <f>VLOOKUP(L4448,'User input'!$D$6:$E$16,2,FALSE)</f>
        <v>Superwossname</v>
      </c>
      <c r="P4448" s="10">
        <f>VLOOKUP(L4448,'User input'!$D$6:$G$16,3,FALSE)</f>
        <v>3.49</v>
      </c>
      <c r="Q4448" s="10">
        <f>VLOOKUP(L4448,'User input'!$D$6:$G$16,4,FALSE)</f>
        <v>20</v>
      </c>
      <c r="R4448" s="10">
        <f t="shared" si="279"/>
        <v>1960</v>
      </c>
      <c r="S4448" s="27">
        <f t="shared" si="276"/>
        <v>6840.4000000000005</v>
      </c>
      <c r="T4448" s="27">
        <f>IF(K4448&lt;'User input'!$I$9,'User input'!$J$8,IF(K4448&lt;'User input'!$I$10,'User input'!$J$9,IF(K4448&lt;'User input'!$I$11,'User input'!$J$10,'User input'!$J$11)))*S4448</f>
        <v>342.02000000000004</v>
      </c>
      <c r="U4448" s="27">
        <f>K4448*'User input'!$J$17+'User input'!$J$16</f>
        <v>0.5</v>
      </c>
    </row>
    <row r="4449" spans="1:21" x14ac:dyDescent="0.25">
      <c r="A4449" s="17">
        <v>4573</v>
      </c>
      <c r="B4449" s="6" t="s">
        <v>7218</v>
      </c>
      <c r="C4449" s="6" t="s">
        <v>605</v>
      </c>
      <c r="D4449" s="6" t="s">
        <v>15</v>
      </c>
      <c r="E4449" s="6" t="s">
        <v>16</v>
      </c>
      <c r="F4449" s="15">
        <v>30</v>
      </c>
      <c r="G4449" s="6" t="s">
        <v>9649</v>
      </c>
      <c r="H4449" s="6" t="s">
        <v>2059</v>
      </c>
      <c r="I4449" s="6" t="s">
        <v>1030</v>
      </c>
      <c r="J4449" s="7">
        <v>44186</v>
      </c>
      <c r="K4449" s="15">
        <v>11</v>
      </c>
      <c r="L4449" s="6" t="s">
        <v>52</v>
      </c>
      <c r="M4449" s="6">
        <f t="shared" si="277"/>
        <v>2020</v>
      </c>
      <c r="N4449" s="6">
        <f t="shared" si="278"/>
        <v>12</v>
      </c>
      <c r="O4449" s="6" t="str">
        <f>VLOOKUP(L4449,'User input'!$D$6:$E$16,2,FALSE)</f>
        <v>Megawidget S</v>
      </c>
      <c r="P4449" s="6">
        <f>VLOOKUP(L4449,'User input'!$D$6:$G$16,3,FALSE)</f>
        <v>0.69</v>
      </c>
      <c r="Q4449" s="6">
        <f>VLOOKUP(L4449,'User input'!$D$6:$G$16,4,FALSE)</f>
        <v>24</v>
      </c>
      <c r="R4449" s="6">
        <f t="shared" si="279"/>
        <v>264</v>
      </c>
      <c r="S4449" s="26">
        <f t="shared" si="276"/>
        <v>182.16</v>
      </c>
      <c r="T4449" s="26">
        <f>IF(K4449&lt;'User input'!$I$9,'User input'!$J$8,IF(K4449&lt;'User input'!$I$10,'User input'!$J$9,IF(K4449&lt;'User input'!$I$11,'User input'!$J$10,'User input'!$J$11)))*S4449</f>
        <v>0</v>
      </c>
      <c r="U4449" s="26">
        <f>K4449*'User input'!$J$17+'User input'!$J$16</f>
        <v>0.5</v>
      </c>
    </row>
    <row r="4450" spans="1:21" x14ac:dyDescent="0.25">
      <c r="A4450" s="18">
        <v>4574</v>
      </c>
      <c r="B4450" s="10" t="s">
        <v>5675</v>
      </c>
      <c r="C4450" s="10" t="s">
        <v>6608</v>
      </c>
      <c r="D4450" s="10" t="s">
        <v>28</v>
      </c>
      <c r="E4450" s="10" t="s">
        <v>29</v>
      </c>
      <c r="F4450" s="16">
        <v>90</v>
      </c>
      <c r="G4450" s="10" t="s">
        <v>9650</v>
      </c>
      <c r="H4450" s="10" t="s">
        <v>7148</v>
      </c>
      <c r="I4450" s="10" t="s">
        <v>32</v>
      </c>
      <c r="J4450" s="11">
        <v>43664</v>
      </c>
      <c r="K4450" s="16">
        <v>43</v>
      </c>
      <c r="L4450" s="10" t="s">
        <v>39</v>
      </c>
      <c r="M4450" s="10">
        <f t="shared" si="277"/>
        <v>2019</v>
      </c>
      <c r="N4450" s="10">
        <f t="shared" si="278"/>
        <v>7</v>
      </c>
      <c r="O4450" s="10" t="str">
        <f>VLOOKUP(L4450,'User input'!$D$6:$E$16,2,FALSE)</f>
        <v>Ultrathing V1</v>
      </c>
      <c r="P4450" s="10">
        <f>VLOOKUP(L4450,'User input'!$D$6:$G$16,3,FALSE)</f>
        <v>1.79</v>
      </c>
      <c r="Q4450" s="10">
        <f>VLOOKUP(L4450,'User input'!$D$6:$G$16,4,FALSE)</f>
        <v>17</v>
      </c>
      <c r="R4450" s="10">
        <f t="shared" si="279"/>
        <v>731</v>
      </c>
      <c r="S4450" s="27">
        <f t="shared" si="276"/>
        <v>1308.49</v>
      </c>
      <c r="T4450" s="27">
        <f>IF(K4450&lt;'User input'!$I$9,'User input'!$J$8,IF(K4450&lt;'User input'!$I$10,'User input'!$J$9,IF(K4450&lt;'User input'!$I$11,'User input'!$J$10,'User input'!$J$11)))*S4450</f>
        <v>39.2547</v>
      </c>
      <c r="U4450" s="27">
        <f>K4450*'User input'!$J$17+'User input'!$J$16</f>
        <v>0.5</v>
      </c>
    </row>
    <row r="4451" spans="1:21" x14ac:dyDescent="0.25">
      <c r="A4451" s="17">
        <v>4575</v>
      </c>
      <c r="B4451" s="6" t="s">
        <v>2040</v>
      </c>
      <c r="C4451" s="6" t="s">
        <v>7599</v>
      </c>
      <c r="D4451" s="6" t="s">
        <v>28</v>
      </c>
      <c r="E4451" s="6" t="s">
        <v>29</v>
      </c>
      <c r="F4451" s="15">
        <v>30</v>
      </c>
      <c r="G4451" s="6" t="s">
        <v>9650</v>
      </c>
      <c r="H4451" s="6" t="s">
        <v>253</v>
      </c>
      <c r="I4451" s="6" t="s">
        <v>32</v>
      </c>
      <c r="J4451" s="7">
        <v>43690</v>
      </c>
      <c r="K4451" s="15">
        <v>66</v>
      </c>
      <c r="L4451" s="6" t="s">
        <v>44</v>
      </c>
      <c r="M4451" s="6">
        <f t="shared" si="277"/>
        <v>2019</v>
      </c>
      <c r="N4451" s="6">
        <f t="shared" si="278"/>
        <v>8</v>
      </c>
      <c r="O4451" s="6" t="str">
        <f>VLOOKUP(L4451,'User input'!$D$6:$E$16,2,FALSE)</f>
        <v>Gigastuff</v>
      </c>
      <c r="P4451" s="6">
        <f>VLOOKUP(L4451,'User input'!$D$6:$G$16,3,FALSE)</f>
        <v>1.89</v>
      </c>
      <c r="Q4451" s="6">
        <f>VLOOKUP(L4451,'User input'!$D$6:$G$16,4,FALSE)</f>
        <v>18</v>
      </c>
      <c r="R4451" s="6">
        <f t="shared" si="279"/>
        <v>1188</v>
      </c>
      <c r="S4451" s="26">
        <f t="shared" si="276"/>
        <v>2245.3199999999997</v>
      </c>
      <c r="T4451" s="26">
        <f>IF(K4451&lt;'User input'!$I$9,'User input'!$J$8,IF(K4451&lt;'User input'!$I$10,'User input'!$J$9,IF(K4451&lt;'User input'!$I$11,'User input'!$J$10,'User input'!$J$11)))*S4451</f>
        <v>112.26599999999999</v>
      </c>
      <c r="U4451" s="26">
        <f>K4451*'User input'!$J$17+'User input'!$J$16</f>
        <v>0.5</v>
      </c>
    </row>
    <row r="4452" spans="1:21" x14ac:dyDescent="0.25">
      <c r="A4452" s="18">
        <v>4576</v>
      </c>
      <c r="B4452" s="10" t="s">
        <v>1220</v>
      </c>
      <c r="C4452" s="10" t="s">
        <v>376</v>
      </c>
      <c r="D4452" s="10" t="s">
        <v>28</v>
      </c>
      <c r="E4452" s="10" t="s">
        <v>29</v>
      </c>
      <c r="F4452" s="16">
        <v>30</v>
      </c>
      <c r="G4452" s="10" t="s">
        <v>9651</v>
      </c>
      <c r="H4452" s="10" t="s">
        <v>6482</v>
      </c>
      <c r="I4452" s="10" t="s">
        <v>185</v>
      </c>
      <c r="J4452" s="11">
        <v>44362</v>
      </c>
      <c r="K4452" s="16">
        <v>74</v>
      </c>
      <c r="L4452" s="10" t="s">
        <v>20</v>
      </c>
      <c r="M4452" s="10">
        <f t="shared" si="277"/>
        <v>2021</v>
      </c>
      <c r="N4452" s="10">
        <f t="shared" si="278"/>
        <v>6</v>
      </c>
      <c r="O4452" s="10" t="str">
        <f>VLOOKUP(L4452,'User input'!$D$6:$E$16,2,FALSE)</f>
        <v>Hyperwotsit</v>
      </c>
      <c r="P4452" s="10">
        <f>VLOOKUP(L4452,'User input'!$D$6:$G$16,3,FALSE)</f>
        <v>2.0099999999999998</v>
      </c>
      <c r="Q4452" s="10">
        <f>VLOOKUP(L4452,'User input'!$D$6:$G$16,4,FALSE)</f>
        <v>20</v>
      </c>
      <c r="R4452" s="10">
        <f t="shared" si="279"/>
        <v>1480</v>
      </c>
      <c r="S4452" s="27">
        <f t="shared" si="276"/>
        <v>2974.7999999999997</v>
      </c>
      <c r="T4452" s="27">
        <f>IF(K4452&lt;'User input'!$I$9,'User input'!$J$8,IF(K4452&lt;'User input'!$I$10,'User input'!$J$9,IF(K4452&lt;'User input'!$I$11,'User input'!$J$10,'User input'!$J$11)))*S4452</f>
        <v>148.73999999999998</v>
      </c>
      <c r="U4452" s="27">
        <f>K4452*'User input'!$J$17+'User input'!$J$16</f>
        <v>0.5</v>
      </c>
    </row>
    <row r="4453" spans="1:21" x14ac:dyDescent="0.25">
      <c r="A4453" s="17">
        <v>4577</v>
      </c>
      <c r="B4453" s="6" t="s">
        <v>9652</v>
      </c>
      <c r="C4453" s="6" t="s">
        <v>5556</v>
      </c>
      <c r="D4453" s="6" t="s">
        <v>49</v>
      </c>
      <c r="E4453" s="6" t="s">
        <v>16</v>
      </c>
      <c r="F4453" s="15">
        <v>30</v>
      </c>
      <c r="G4453" s="6" t="s">
        <v>9653</v>
      </c>
      <c r="H4453" s="6" t="s">
        <v>2173</v>
      </c>
      <c r="I4453" s="6" t="s">
        <v>122</v>
      </c>
      <c r="J4453" s="7">
        <v>44189</v>
      </c>
      <c r="K4453" s="15">
        <v>22</v>
      </c>
      <c r="L4453" s="6" t="s">
        <v>52</v>
      </c>
      <c r="M4453" s="6">
        <f t="shared" si="277"/>
        <v>2020</v>
      </c>
      <c r="N4453" s="6">
        <f t="shared" si="278"/>
        <v>12</v>
      </c>
      <c r="O4453" s="6" t="str">
        <f>VLOOKUP(L4453,'User input'!$D$6:$E$16,2,FALSE)</f>
        <v>Megawidget S</v>
      </c>
      <c r="P4453" s="6">
        <f>VLOOKUP(L4453,'User input'!$D$6:$G$16,3,FALSE)</f>
        <v>0.69</v>
      </c>
      <c r="Q4453" s="6">
        <f>VLOOKUP(L4453,'User input'!$D$6:$G$16,4,FALSE)</f>
        <v>24</v>
      </c>
      <c r="R4453" s="6">
        <f t="shared" si="279"/>
        <v>528</v>
      </c>
      <c r="S4453" s="26">
        <f t="shared" si="276"/>
        <v>364.32</v>
      </c>
      <c r="T4453" s="26">
        <f>IF(K4453&lt;'User input'!$I$9,'User input'!$J$8,IF(K4453&lt;'User input'!$I$10,'User input'!$J$9,IF(K4453&lt;'User input'!$I$11,'User input'!$J$10,'User input'!$J$11)))*S4453</f>
        <v>10.929599999999999</v>
      </c>
      <c r="U4453" s="26">
        <f>K4453*'User input'!$J$17+'User input'!$J$16</f>
        <v>0.5</v>
      </c>
    </row>
    <row r="4454" spans="1:21" x14ac:dyDescent="0.25">
      <c r="A4454" s="18">
        <v>4578</v>
      </c>
      <c r="B4454" s="10" t="s">
        <v>9654</v>
      </c>
      <c r="C4454" s="10" t="s">
        <v>3200</v>
      </c>
      <c r="D4454" s="10" t="s">
        <v>15</v>
      </c>
      <c r="E4454" s="10" t="s">
        <v>16</v>
      </c>
      <c r="F4454" s="16">
        <v>30</v>
      </c>
      <c r="G4454" s="10" t="s">
        <v>9655</v>
      </c>
      <c r="H4454" s="10" t="s">
        <v>760</v>
      </c>
      <c r="I4454" s="10" t="s">
        <v>32</v>
      </c>
      <c r="J4454" s="11">
        <v>44249</v>
      </c>
      <c r="K4454" s="16">
        <v>25</v>
      </c>
      <c r="L4454" s="10" t="s">
        <v>52</v>
      </c>
      <c r="M4454" s="10">
        <f t="shared" si="277"/>
        <v>2021</v>
      </c>
      <c r="N4454" s="10">
        <f t="shared" si="278"/>
        <v>2</v>
      </c>
      <c r="O4454" s="10" t="str">
        <f>VLOOKUP(L4454,'User input'!$D$6:$E$16,2,FALSE)</f>
        <v>Megawidget S</v>
      </c>
      <c r="P4454" s="10">
        <f>VLOOKUP(L4454,'User input'!$D$6:$G$16,3,FALSE)</f>
        <v>0.69</v>
      </c>
      <c r="Q4454" s="10">
        <f>VLOOKUP(L4454,'User input'!$D$6:$G$16,4,FALSE)</f>
        <v>24</v>
      </c>
      <c r="R4454" s="10">
        <f t="shared" si="279"/>
        <v>600</v>
      </c>
      <c r="S4454" s="27">
        <f t="shared" si="276"/>
        <v>413.99999999999994</v>
      </c>
      <c r="T4454" s="27">
        <f>IF(K4454&lt;'User input'!$I$9,'User input'!$J$8,IF(K4454&lt;'User input'!$I$10,'User input'!$J$9,IF(K4454&lt;'User input'!$I$11,'User input'!$J$10,'User input'!$J$11)))*S4454</f>
        <v>12.419999999999998</v>
      </c>
      <c r="U4454" s="27">
        <f>K4454*'User input'!$J$17+'User input'!$J$16</f>
        <v>0.5</v>
      </c>
    </row>
    <row r="4455" spans="1:21" x14ac:dyDescent="0.25">
      <c r="A4455" s="17">
        <v>4579</v>
      </c>
      <c r="B4455" s="6" t="s">
        <v>7971</v>
      </c>
      <c r="C4455" s="6" t="s">
        <v>3243</v>
      </c>
      <c r="D4455" s="6" t="s">
        <v>28</v>
      </c>
      <c r="E4455" s="6" t="s">
        <v>29</v>
      </c>
      <c r="F4455" s="15">
        <v>30</v>
      </c>
      <c r="G4455" s="6" t="s">
        <v>9656</v>
      </c>
      <c r="H4455" s="6" t="s">
        <v>7814</v>
      </c>
      <c r="I4455" s="6" t="s">
        <v>122</v>
      </c>
      <c r="J4455" s="7">
        <v>44033</v>
      </c>
      <c r="K4455" s="15">
        <v>72</v>
      </c>
      <c r="L4455" s="6" t="s">
        <v>39</v>
      </c>
      <c r="M4455" s="6">
        <f t="shared" si="277"/>
        <v>2020</v>
      </c>
      <c r="N4455" s="6">
        <f t="shared" si="278"/>
        <v>7</v>
      </c>
      <c r="O4455" s="6" t="str">
        <f>VLOOKUP(L4455,'User input'!$D$6:$E$16,2,FALSE)</f>
        <v>Ultrathing V1</v>
      </c>
      <c r="P4455" s="6">
        <f>VLOOKUP(L4455,'User input'!$D$6:$G$16,3,FALSE)</f>
        <v>1.79</v>
      </c>
      <c r="Q4455" s="6">
        <f>VLOOKUP(L4455,'User input'!$D$6:$G$16,4,FALSE)</f>
        <v>17</v>
      </c>
      <c r="R4455" s="6">
        <f t="shared" si="279"/>
        <v>1224</v>
      </c>
      <c r="S4455" s="26">
        <f t="shared" si="276"/>
        <v>2190.96</v>
      </c>
      <c r="T4455" s="26">
        <f>IF(K4455&lt;'User input'!$I$9,'User input'!$J$8,IF(K4455&lt;'User input'!$I$10,'User input'!$J$9,IF(K4455&lt;'User input'!$I$11,'User input'!$J$10,'User input'!$J$11)))*S4455</f>
        <v>109.548</v>
      </c>
      <c r="U4455" s="26">
        <f>K4455*'User input'!$J$17+'User input'!$J$16</f>
        <v>0.5</v>
      </c>
    </row>
    <row r="4456" spans="1:21" x14ac:dyDescent="0.25">
      <c r="A4456" s="18">
        <v>4580</v>
      </c>
      <c r="B4456" s="10" t="s">
        <v>4352</v>
      </c>
      <c r="C4456" s="10" t="s">
        <v>3540</v>
      </c>
      <c r="D4456" s="10" t="s">
        <v>28</v>
      </c>
      <c r="E4456" s="10" t="s">
        <v>29</v>
      </c>
      <c r="F4456" s="16">
        <v>60</v>
      </c>
      <c r="G4456" s="10" t="s">
        <v>9656</v>
      </c>
      <c r="H4456" s="10" t="s">
        <v>1209</v>
      </c>
      <c r="I4456" s="10" t="s">
        <v>32</v>
      </c>
      <c r="J4456" s="11">
        <v>43590</v>
      </c>
      <c r="K4456" s="16">
        <v>70</v>
      </c>
      <c r="L4456" s="10" t="s">
        <v>68</v>
      </c>
      <c r="M4456" s="10">
        <f t="shared" si="277"/>
        <v>2019</v>
      </c>
      <c r="N4456" s="10">
        <f t="shared" si="278"/>
        <v>5</v>
      </c>
      <c r="O4456" s="10" t="str">
        <f>VLOOKUP(L4456,'User input'!$D$6:$E$16,2,FALSE)</f>
        <v>Megawidget M</v>
      </c>
      <c r="P4456" s="10">
        <f>VLOOKUP(L4456,'User input'!$D$6:$G$16,3,FALSE)</f>
        <v>1.29</v>
      </c>
      <c r="Q4456" s="10">
        <f>VLOOKUP(L4456,'User input'!$D$6:$G$16,4,FALSE)</f>
        <v>24</v>
      </c>
      <c r="R4456" s="10">
        <f t="shared" si="279"/>
        <v>1680</v>
      </c>
      <c r="S4456" s="27">
        <f t="shared" si="276"/>
        <v>2167.2000000000003</v>
      </c>
      <c r="T4456" s="27">
        <f>IF(K4456&lt;'User input'!$I$9,'User input'!$J$8,IF(K4456&lt;'User input'!$I$10,'User input'!$J$9,IF(K4456&lt;'User input'!$I$11,'User input'!$J$10,'User input'!$J$11)))*S4456</f>
        <v>108.36000000000001</v>
      </c>
      <c r="U4456" s="27">
        <f>K4456*'User input'!$J$17+'User input'!$J$16</f>
        <v>0.5</v>
      </c>
    </row>
    <row r="4457" spans="1:21" x14ac:dyDescent="0.25">
      <c r="A4457" s="17">
        <v>4581</v>
      </c>
      <c r="B4457" s="6" t="s">
        <v>2091</v>
      </c>
      <c r="C4457" s="6" t="s">
        <v>9657</v>
      </c>
      <c r="D4457" s="6" t="s">
        <v>28</v>
      </c>
      <c r="E4457" s="6" t="s">
        <v>29</v>
      </c>
      <c r="F4457" s="15">
        <v>30</v>
      </c>
      <c r="G4457" s="6" t="s">
        <v>9658</v>
      </c>
      <c r="H4457" s="6" t="s">
        <v>184</v>
      </c>
      <c r="I4457" s="6" t="s">
        <v>185</v>
      </c>
      <c r="J4457" s="7">
        <v>43794</v>
      </c>
      <c r="K4457" s="15">
        <v>57</v>
      </c>
      <c r="L4457" s="6" t="s">
        <v>52</v>
      </c>
      <c r="M4457" s="6">
        <f t="shared" si="277"/>
        <v>2019</v>
      </c>
      <c r="N4457" s="6">
        <f t="shared" si="278"/>
        <v>11</v>
      </c>
      <c r="O4457" s="6" t="str">
        <f>VLOOKUP(L4457,'User input'!$D$6:$E$16,2,FALSE)</f>
        <v>Megawidget S</v>
      </c>
      <c r="P4457" s="6">
        <f>VLOOKUP(L4457,'User input'!$D$6:$G$16,3,FALSE)</f>
        <v>0.69</v>
      </c>
      <c r="Q4457" s="6">
        <f>VLOOKUP(L4457,'User input'!$D$6:$G$16,4,FALSE)</f>
        <v>24</v>
      </c>
      <c r="R4457" s="6">
        <f t="shared" si="279"/>
        <v>1368</v>
      </c>
      <c r="S4457" s="26">
        <f t="shared" si="276"/>
        <v>943.92</v>
      </c>
      <c r="T4457" s="26">
        <f>IF(K4457&lt;'User input'!$I$9,'User input'!$J$8,IF(K4457&lt;'User input'!$I$10,'User input'!$J$9,IF(K4457&lt;'User input'!$I$11,'User input'!$J$10,'User input'!$J$11)))*S4457</f>
        <v>47.195999999999998</v>
      </c>
      <c r="U4457" s="26">
        <f>K4457*'User input'!$J$17+'User input'!$J$16</f>
        <v>0.5</v>
      </c>
    </row>
    <row r="4458" spans="1:21" x14ac:dyDescent="0.25">
      <c r="A4458" s="18">
        <v>4582</v>
      </c>
      <c r="B4458" s="10" t="s">
        <v>3520</v>
      </c>
      <c r="C4458" s="10" t="s">
        <v>1209</v>
      </c>
      <c r="D4458" s="10" t="s">
        <v>28</v>
      </c>
      <c r="E4458" s="10" t="s">
        <v>29</v>
      </c>
      <c r="F4458" s="16">
        <v>30</v>
      </c>
      <c r="G4458" s="10" t="s">
        <v>9659</v>
      </c>
      <c r="H4458" s="10" t="s">
        <v>3821</v>
      </c>
      <c r="I4458" s="10" t="s">
        <v>32</v>
      </c>
      <c r="J4458" s="11">
        <v>44218</v>
      </c>
      <c r="K4458" s="16">
        <v>26</v>
      </c>
      <c r="L4458" s="10" t="s">
        <v>39</v>
      </c>
      <c r="M4458" s="10">
        <f t="shared" si="277"/>
        <v>2021</v>
      </c>
      <c r="N4458" s="10">
        <f t="shared" si="278"/>
        <v>1</v>
      </c>
      <c r="O4458" s="10" t="str">
        <f>VLOOKUP(L4458,'User input'!$D$6:$E$16,2,FALSE)</f>
        <v>Ultrathing V1</v>
      </c>
      <c r="P4458" s="10">
        <f>VLOOKUP(L4458,'User input'!$D$6:$G$16,3,FALSE)</f>
        <v>1.79</v>
      </c>
      <c r="Q4458" s="10">
        <f>VLOOKUP(L4458,'User input'!$D$6:$G$16,4,FALSE)</f>
        <v>17</v>
      </c>
      <c r="R4458" s="10">
        <f t="shared" si="279"/>
        <v>442</v>
      </c>
      <c r="S4458" s="27">
        <f t="shared" si="276"/>
        <v>791.18000000000006</v>
      </c>
      <c r="T4458" s="27">
        <f>IF(K4458&lt;'User input'!$I$9,'User input'!$J$8,IF(K4458&lt;'User input'!$I$10,'User input'!$J$9,IF(K4458&lt;'User input'!$I$11,'User input'!$J$10,'User input'!$J$11)))*S4458</f>
        <v>23.735400000000002</v>
      </c>
      <c r="U4458" s="27">
        <f>K4458*'User input'!$J$17+'User input'!$J$16</f>
        <v>0.5</v>
      </c>
    </row>
    <row r="4459" spans="1:21" x14ac:dyDescent="0.25">
      <c r="A4459" s="17">
        <v>4583</v>
      </c>
      <c r="B4459" s="6" t="s">
        <v>2873</v>
      </c>
      <c r="C4459" s="6" t="s">
        <v>9660</v>
      </c>
      <c r="D4459" s="6" t="s">
        <v>49</v>
      </c>
      <c r="E4459" s="6" t="s">
        <v>16</v>
      </c>
      <c r="F4459" s="15">
        <v>90</v>
      </c>
      <c r="G4459" s="6" t="s">
        <v>9661</v>
      </c>
      <c r="H4459" s="6" t="s">
        <v>1034</v>
      </c>
      <c r="I4459" s="6" t="s">
        <v>25</v>
      </c>
      <c r="J4459" s="7">
        <v>43655</v>
      </c>
      <c r="K4459" s="15">
        <v>79</v>
      </c>
      <c r="L4459" s="6" t="s">
        <v>33</v>
      </c>
      <c r="M4459" s="6">
        <f t="shared" si="277"/>
        <v>2019</v>
      </c>
      <c r="N4459" s="6">
        <f t="shared" si="278"/>
        <v>7</v>
      </c>
      <c r="O4459" s="6" t="str">
        <f>VLOOKUP(L4459,'User input'!$D$6:$E$16,2,FALSE)</f>
        <v>Megawidget L</v>
      </c>
      <c r="P4459" s="6">
        <f>VLOOKUP(L4459,'User input'!$D$6:$G$16,3,FALSE)</f>
        <v>1.79</v>
      </c>
      <c r="Q4459" s="6">
        <f>VLOOKUP(L4459,'User input'!$D$6:$G$16,4,FALSE)</f>
        <v>24</v>
      </c>
      <c r="R4459" s="6">
        <f t="shared" si="279"/>
        <v>1896</v>
      </c>
      <c r="S4459" s="26">
        <f t="shared" si="276"/>
        <v>3393.84</v>
      </c>
      <c r="T4459" s="26">
        <f>IF(K4459&lt;'User input'!$I$9,'User input'!$J$8,IF(K4459&lt;'User input'!$I$10,'User input'!$J$9,IF(K4459&lt;'User input'!$I$11,'User input'!$J$10,'User input'!$J$11)))*S4459</f>
        <v>169.69200000000001</v>
      </c>
      <c r="U4459" s="26">
        <f>K4459*'User input'!$J$17+'User input'!$J$16</f>
        <v>0.5</v>
      </c>
    </row>
    <row r="4460" spans="1:21" x14ac:dyDescent="0.25">
      <c r="A4460" s="18">
        <v>4584</v>
      </c>
      <c r="B4460" s="10" t="s">
        <v>9662</v>
      </c>
      <c r="C4460" s="10" t="s">
        <v>4750</v>
      </c>
      <c r="D4460" s="10" t="s">
        <v>49</v>
      </c>
      <c r="E4460" s="10" t="s">
        <v>16</v>
      </c>
      <c r="F4460" s="16">
        <v>30</v>
      </c>
      <c r="G4460" s="10" t="s">
        <v>9663</v>
      </c>
      <c r="H4460" s="10" t="s">
        <v>360</v>
      </c>
      <c r="I4460" s="10" t="s">
        <v>108</v>
      </c>
      <c r="J4460" s="11">
        <v>44243</v>
      </c>
      <c r="K4460" s="16">
        <v>74</v>
      </c>
      <c r="L4460" s="10" t="s">
        <v>20</v>
      </c>
      <c r="M4460" s="10">
        <f t="shared" si="277"/>
        <v>2021</v>
      </c>
      <c r="N4460" s="10">
        <f t="shared" si="278"/>
        <v>2</v>
      </c>
      <c r="O4460" s="10" t="str">
        <f>VLOOKUP(L4460,'User input'!$D$6:$E$16,2,FALSE)</f>
        <v>Hyperwotsit</v>
      </c>
      <c r="P4460" s="10">
        <f>VLOOKUP(L4460,'User input'!$D$6:$G$16,3,FALSE)</f>
        <v>2.0099999999999998</v>
      </c>
      <c r="Q4460" s="10">
        <f>VLOOKUP(L4460,'User input'!$D$6:$G$16,4,FALSE)</f>
        <v>20</v>
      </c>
      <c r="R4460" s="10">
        <f t="shared" si="279"/>
        <v>1480</v>
      </c>
      <c r="S4460" s="27">
        <f t="shared" si="276"/>
        <v>2974.7999999999997</v>
      </c>
      <c r="T4460" s="27">
        <f>IF(K4460&lt;'User input'!$I$9,'User input'!$J$8,IF(K4460&lt;'User input'!$I$10,'User input'!$J$9,IF(K4460&lt;'User input'!$I$11,'User input'!$J$10,'User input'!$J$11)))*S4460</f>
        <v>148.73999999999998</v>
      </c>
      <c r="U4460" s="27">
        <f>K4460*'User input'!$J$17+'User input'!$J$16</f>
        <v>0.5</v>
      </c>
    </row>
    <row r="4461" spans="1:21" x14ac:dyDescent="0.25">
      <c r="A4461" s="17">
        <v>4585</v>
      </c>
      <c r="B4461" s="6" t="s">
        <v>9664</v>
      </c>
      <c r="C4461" s="6" t="s">
        <v>9665</v>
      </c>
      <c r="D4461" s="6" t="s">
        <v>15</v>
      </c>
      <c r="E4461" s="6" t="s">
        <v>16</v>
      </c>
      <c r="F4461" s="15">
        <v>60</v>
      </c>
      <c r="G4461" s="6" t="s">
        <v>9666</v>
      </c>
      <c r="H4461" s="6" t="s">
        <v>5979</v>
      </c>
      <c r="I4461" s="6" t="s">
        <v>176</v>
      </c>
      <c r="J4461" s="7">
        <v>43499</v>
      </c>
      <c r="K4461" s="15">
        <v>44</v>
      </c>
      <c r="L4461" s="6" t="s">
        <v>68</v>
      </c>
      <c r="M4461" s="6">
        <f t="shared" si="277"/>
        <v>2019</v>
      </c>
      <c r="N4461" s="6">
        <f t="shared" si="278"/>
        <v>2</v>
      </c>
      <c r="O4461" s="6" t="str">
        <f>VLOOKUP(L4461,'User input'!$D$6:$E$16,2,FALSE)</f>
        <v>Megawidget M</v>
      </c>
      <c r="P4461" s="6">
        <f>VLOOKUP(L4461,'User input'!$D$6:$G$16,3,FALSE)</f>
        <v>1.29</v>
      </c>
      <c r="Q4461" s="6">
        <f>VLOOKUP(L4461,'User input'!$D$6:$G$16,4,FALSE)</f>
        <v>24</v>
      </c>
      <c r="R4461" s="6">
        <f t="shared" si="279"/>
        <v>1056</v>
      </c>
      <c r="S4461" s="26">
        <f t="shared" si="276"/>
        <v>1362.24</v>
      </c>
      <c r="T4461" s="26">
        <f>IF(K4461&lt;'User input'!$I$9,'User input'!$J$8,IF(K4461&lt;'User input'!$I$10,'User input'!$J$9,IF(K4461&lt;'User input'!$I$11,'User input'!$J$10,'User input'!$J$11)))*S4461</f>
        <v>40.867199999999997</v>
      </c>
      <c r="U4461" s="26">
        <f>K4461*'User input'!$J$17+'User input'!$J$16</f>
        <v>0.5</v>
      </c>
    </row>
    <row r="4462" spans="1:21" x14ac:dyDescent="0.25">
      <c r="A4462" s="17">
        <v>4587</v>
      </c>
      <c r="B4462" s="6" t="s">
        <v>6181</v>
      </c>
      <c r="C4462" s="6" t="s">
        <v>1741</v>
      </c>
      <c r="D4462" s="6" t="s">
        <v>28</v>
      </c>
      <c r="E4462" s="6" t="s">
        <v>29</v>
      </c>
      <c r="F4462" s="15">
        <v>30</v>
      </c>
      <c r="G4462" s="6" t="s">
        <v>9666</v>
      </c>
      <c r="H4462" s="6" t="s">
        <v>4646</v>
      </c>
      <c r="I4462" s="6" t="s">
        <v>32</v>
      </c>
      <c r="J4462" s="7">
        <v>44347</v>
      </c>
      <c r="K4462" s="15">
        <v>76</v>
      </c>
      <c r="L4462" s="6" t="s">
        <v>78</v>
      </c>
      <c r="M4462" s="6">
        <f t="shared" si="277"/>
        <v>2021</v>
      </c>
      <c r="N4462" s="6">
        <f t="shared" si="278"/>
        <v>5</v>
      </c>
      <c r="O4462" s="6" t="str">
        <f>VLOOKUP(L4462,'User input'!$D$6:$E$16,2,FALSE)</f>
        <v>Ultrathing V2</v>
      </c>
      <c r="P4462" s="6">
        <f>VLOOKUP(L4462,'User input'!$D$6:$G$16,3,FALSE)</f>
        <v>2.95</v>
      </c>
      <c r="Q4462" s="6">
        <f>VLOOKUP(L4462,'User input'!$D$6:$G$16,4,FALSE)</f>
        <v>20</v>
      </c>
      <c r="R4462" s="6">
        <f t="shared" si="279"/>
        <v>1520</v>
      </c>
      <c r="S4462" s="26">
        <f t="shared" si="276"/>
        <v>4484</v>
      </c>
      <c r="T4462" s="26">
        <f>IF(K4462&lt;'User input'!$I$9,'User input'!$J$8,IF(K4462&lt;'User input'!$I$10,'User input'!$J$9,IF(K4462&lt;'User input'!$I$11,'User input'!$J$10,'User input'!$J$11)))*S4462</f>
        <v>224.20000000000002</v>
      </c>
      <c r="U4462" s="26">
        <f>K4462*'User input'!$J$17+'User input'!$J$16</f>
        <v>0.5</v>
      </c>
    </row>
    <row r="4463" spans="1:21" x14ac:dyDescent="0.25">
      <c r="A4463" s="18">
        <v>4588</v>
      </c>
      <c r="B4463" s="10" t="s">
        <v>5939</v>
      </c>
      <c r="C4463" s="10" t="s">
        <v>133</v>
      </c>
      <c r="D4463" s="10" t="s">
        <v>28</v>
      </c>
      <c r="E4463" s="10" t="s">
        <v>29</v>
      </c>
      <c r="F4463" s="16">
        <v>60</v>
      </c>
      <c r="G4463" s="10" t="s">
        <v>9667</v>
      </c>
      <c r="H4463" s="10" t="s">
        <v>6793</v>
      </c>
      <c r="I4463" s="10" t="s">
        <v>291</v>
      </c>
      <c r="J4463" s="11">
        <v>43606</v>
      </c>
      <c r="K4463" s="16">
        <v>49</v>
      </c>
      <c r="L4463" s="10" t="s">
        <v>44</v>
      </c>
      <c r="M4463" s="10">
        <f t="shared" si="277"/>
        <v>2019</v>
      </c>
      <c r="N4463" s="10">
        <f t="shared" si="278"/>
        <v>5</v>
      </c>
      <c r="O4463" s="10" t="str">
        <f>VLOOKUP(L4463,'User input'!$D$6:$E$16,2,FALSE)</f>
        <v>Gigastuff</v>
      </c>
      <c r="P4463" s="10">
        <f>VLOOKUP(L4463,'User input'!$D$6:$G$16,3,FALSE)</f>
        <v>1.89</v>
      </c>
      <c r="Q4463" s="10">
        <f>VLOOKUP(L4463,'User input'!$D$6:$G$16,4,FALSE)</f>
        <v>18</v>
      </c>
      <c r="R4463" s="10">
        <f t="shared" si="279"/>
        <v>882</v>
      </c>
      <c r="S4463" s="27">
        <f t="shared" si="276"/>
        <v>1666.98</v>
      </c>
      <c r="T4463" s="27">
        <f>IF(K4463&lt;'User input'!$I$9,'User input'!$J$8,IF(K4463&lt;'User input'!$I$10,'User input'!$J$9,IF(K4463&lt;'User input'!$I$11,'User input'!$J$10,'User input'!$J$11)))*S4463</f>
        <v>50.009399999999999</v>
      </c>
      <c r="U4463" s="27">
        <f>K4463*'User input'!$J$17+'User input'!$J$16</f>
        <v>0.5</v>
      </c>
    </row>
    <row r="4464" spans="1:21" x14ac:dyDescent="0.25">
      <c r="A4464" s="17">
        <v>4589</v>
      </c>
      <c r="B4464" s="6" t="s">
        <v>7856</v>
      </c>
      <c r="C4464" s="6" t="s">
        <v>552</v>
      </c>
      <c r="D4464" s="6" t="s">
        <v>28</v>
      </c>
      <c r="E4464" s="6" t="s">
        <v>29</v>
      </c>
      <c r="F4464" s="15">
        <v>30</v>
      </c>
      <c r="G4464" s="6" t="s">
        <v>9668</v>
      </c>
      <c r="H4464" s="6" t="s">
        <v>9669</v>
      </c>
      <c r="I4464" s="6" t="s">
        <v>32</v>
      </c>
      <c r="J4464" s="7">
        <v>43903</v>
      </c>
      <c r="K4464" s="15">
        <v>81</v>
      </c>
      <c r="L4464" s="6" t="s">
        <v>62</v>
      </c>
      <c r="M4464" s="6">
        <f t="shared" si="277"/>
        <v>2020</v>
      </c>
      <c r="N4464" s="6">
        <f t="shared" si="278"/>
        <v>3</v>
      </c>
      <c r="O4464" s="6" t="str">
        <f>VLOOKUP(L4464,'User input'!$D$6:$E$16,2,FALSE)</f>
        <v>Ultrathing V4</v>
      </c>
      <c r="P4464" s="6">
        <f>VLOOKUP(L4464,'User input'!$D$6:$G$16,3,FALSE)</f>
        <v>3.99</v>
      </c>
      <c r="Q4464" s="6">
        <f>VLOOKUP(L4464,'User input'!$D$6:$G$16,4,FALSE)</f>
        <v>24</v>
      </c>
      <c r="R4464" s="6">
        <f t="shared" si="279"/>
        <v>1944</v>
      </c>
      <c r="S4464" s="26">
        <f t="shared" si="276"/>
        <v>7756.56</v>
      </c>
      <c r="T4464" s="26">
        <f>IF(K4464&lt;'User input'!$I$9,'User input'!$J$8,IF(K4464&lt;'User input'!$I$10,'User input'!$J$9,IF(K4464&lt;'User input'!$I$11,'User input'!$J$10,'User input'!$J$11)))*S4464</f>
        <v>387.82800000000003</v>
      </c>
      <c r="U4464" s="26">
        <f>K4464*'User input'!$J$17+'User input'!$J$16</f>
        <v>0.5</v>
      </c>
    </row>
    <row r="4465" spans="1:21" x14ac:dyDescent="0.25">
      <c r="A4465" s="18">
        <v>4590</v>
      </c>
      <c r="B4465" s="10" t="s">
        <v>5152</v>
      </c>
      <c r="C4465" s="10" t="s">
        <v>5811</v>
      </c>
      <c r="D4465" s="10" t="s">
        <v>49</v>
      </c>
      <c r="E4465" s="10" t="s">
        <v>16</v>
      </c>
      <c r="F4465" s="16">
        <v>30</v>
      </c>
      <c r="G4465" s="10" t="s">
        <v>9670</v>
      </c>
      <c r="H4465" s="10" t="s">
        <v>5113</v>
      </c>
      <c r="I4465" s="10" t="s">
        <v>32</v>
      </c>
      <c r="J4465" s="11">
        <v>44210</v>
      </c>
      <c r="K4465" s="16">
        <v>69</v>
      </c>
      <c r="L4465" s="10" t="s">
        <v>33</v>
      </c>
      <c r="M4465" s="10">
        <f t="shared" si="277"/>
        <v>2021</v>
      </c>
      <c r="N4465" s="10">
        <f t="shared" si="278"/>
        <v>1</v>
      </c>
      <c r="O4465" s="10" t="str">
        <f>VLOOKUP(L4465,'User input'!$D$6:$E$16,2,FALSE)</f>
        <v>Megawidget L</v>
      </c>
      <c r="P4465" s="10">
        <f>VLOOKUP(L4465,'User input'!$D$6:$G$16,3,FALSE)</f>
        <v>1.79</v>
      </c>
      <c r="Q4465" s="10">
        <f>VLOOKUP(L4465,'User input'!$D$6:$G$16,4,FALSE)</f>
        <v>24</v>
      </c>
      <c r="R4465" s="10">
        <f t="shared" si="279"/>
        <v>1656</v>
      </c>
      <c r="S4465" s="27">
        <f t="shared" si="276"/>
        <v>2964.2400000000002</v>
      </c>
      <c r="T4465" s="27">
        <f>IF(K4465&lt;'User input'!$I$9,'User input'!$J$8,IF(K4465&lt;'User input'!$I$10,'User input'!$J$9,IF(K4465&lt;'User input'!$I$11,'User input'!$J$10,'User input'!$J$11)))*S4465</f>
        <v>148.21200000000002</v>
      </c>
      <c r="U4465" s="27">
        <f>K4465*'User input'!$J$17+'User input'!$J$16</f>
        <v>0.5</v>
      </c>
    </row>
    <row r="4466" spans="1:21" x14ac:dyDescent="0.25">
      <c r="A4466" s="17">
        <v>4591</v>
      </c>
      <c r="B4466" s="6" t="s">
        <v>2000</v>
      </c>
      <c r="C4466" s="6" t="s">
        <v>868</v>
      </c>
      <c r="D4466" s="6" t="s">
        <v>28</v>
      </c>
      <c r="E4466" s="6" t="s">
        <v>29</v>
      </c>
      <c r="F4466" s="15">
        <v>30</v>
      </c>
      <c r="G4466" s="6" t="s">
        <v>9671</v>
      </c>
      <c r="H4466" s="6" t="s">
        <v>1310</v>
      </c>
      <c r="I4466" s="6" t="s">
        <v>32</v>
      </c>
      <c r="J4466" s="7">
        <v>43720</v>
      </c>
      <c r="K4466" s="15">
        <v>74</v>
      </c>
      <c r="L4466" s="6" t="s">
        <v>157</v>
      </c>
      <c r="M4466" s="6">
        <f t="shared" si="277"/>
        <v>2019</v>
      </c>
      <c r="N4466" s="6">
        <f t="shared" si="278"/>
        <v>9</v>
      </c>
      <c r="O4466" s="6" t="str">
        <f>VLOOKUP(L4466,'User input'!$D$6:$E$16,2,FALSE)</f>
        <v>Ultrathing V3</v>
      </c>
      <c r="P4466" s="6">
        <f>VLOOKUP(L4466,'User input'!$D$6:$G$16,3,FALSE)</f>
        <v>3.39</v>
      </c>
      <c r="Q4466" s="6">
        <f>VLOOKUP(L4466,'User input'!$D$6:$G$16,4,FALSE)</f>
        <v>24</v>
      </c>
      <c r="R4466" s="6">
        <f t="shared" si="279"/>
        <v>1776</v>
      </c>
      <c r="S4466" s="26">
        <f t="shared" si="276"/>
        <v>6020.64</v>
      </c>
      <c r="T4466" s="26">
        <f>IF(K4466&lt;'User input'!$I$9,'User input'!$J$8,IF(K4466&lt;'User input'!$I$10,'User input'!$J$9,IF(K4466&lt;'User input'!$I$11,'User input'!$J$10,'User input'!$J$11)))*S4466</f>
        <v>301.03200000000004</v>
      </c>
      <c r="U4466" s="26">
        <f>K4466*'User input'!$J$17+'User input'!$J$16</f>
        <v>0.5</v>
      </c>
    </row>
    <row r="4467" spans="1:21" x14ac:dyDescent="0.25">
      <c r="A4467" s="18">
        <v>4592</v>
      </c>
      <c r="B4467" s="10" t="s">
        <v>7888</v>
      </c>
      <c r="C4467" s="10" t="s">
        <v>74</v>
      </c>
      <c r="D4467" s="10" t="s">
        <v>15</v>
      </c>
      <c r="E4467" s="10" t="s">
        <v>16</v>
      </c>
      <c r="F4467" s="16">
        <v>60</v>
      </c>
      <c r="G4467" s="10" t="s">
        <v>9672</v>
      </c>
      <c r="H4467" s="10" t="s">
        <v>899</v>
      </c>
      <c r="I4467" s="10" t="s">
        <v>32</v>
      </c>
      <c r="J4467" s="11">
        <v>43647</v>
      </c>
      <c r="K4467" s="16">
        <v>36</v>
      </c>
      <c r="L4467" s="10" t="s">
        <v>39</v>
      </c>
      <c r="M4467" s="10">
        <f t="shared" si="277"/>
        <v>2019</v>
      </c>
      <c r="N4467" s="10">
        <f t="shared" si="278"/>
        <v>7</v>
      </c>
      <c r="O4467" s="10" t="str">
        <f>VLOOKUP(L4467,'User input'!$D$6:$E$16,2,FALSE)</f>
        <v>Ultrathing V1</v>
      </c>
      <c r="P4467" s="10">
        <f>VLOOKUP(L4467,'User input'!$D$6:$G$16,3,FALSE)</f>
        <v>1.79</v>
      </c>
      <c r="Q4467" s="10">
        <f>VLOOKUP(L4467,'User input'!$D$6:$G$16,4,FALSE)</f>
        <v>17</v>
      </c>
      <c r="R4467" s="10">
        <f t="shared" si="279"/>
        <v>612</v>
      </c>
      <c r="S4467" s="27">
        <f t="shared" si="276"/>
        <v>1095.48</v>
      </c>
      <c r="T4467" s="27">
        <f>IF(K4467&lt;'User input'!$I$9,'User input'!$J$8,IF(K4467&lt;'User input'!$I$10,'User input'!$J$9,IF(K4467&lt;'User input'!$I$11,'User input'!$J$10,'User input'!$J$11)))*S4467</f>
        <v>32.864399999999996</v>
      </c>
      <c r="U4467" s="27">
        <f>K4467*'User input'!$J$17+'User input'!$J$16</f>
        <v>0.5</v>
      </c>
    </row>
    <row r="4468" spans="1:21" x14ac:dyDescent="0.25">
      <c r="A4468" s="17">
        <v>4593</v>
      </c>
      <c r="B4468" s="6" t="s">
        <v>9345</v>
      </c>
      <c r="C4468" s="6" t="s">
        <v>2256</v>
      </c>
      <c r="D4468" s="6" t="s">
        <v>28</v>
      </c>
      <c r="E4468" s="6" t="s">
        <v>29</v>
      </c>
      <c r="F4468" s="15">
        <v>60</v>
      </c>
      <c r="G4468" s="6" t="s">
        <v>9673</v>
      </c>
      <c r="H4468" s="6" t="s">
        <v>3470</v>
      </c>
      <c r="I4468" s="6" t="s">
        <v>25</v>
      </c>
      <c r="J4468" s="7">
        <v>43767</v>
      </c>
      <c r="K4468" s="15">
        <v>47</v>
      </c>
      <c r="L4468" s="6" t="s">
        <v>39</v>
      </c>
      <c r="M4468" s="6">
        <f t="shared" si="277"/>
        <v>2019</v>
      </c>
      <c r="N4468" s="6">
        <f t="shared" si="278"/>
        <v>10</v>
      </c>
      <c r="O4468" s="6" t="str">
        <f>VLOOKUP(L4468,'User input'!$D$6:$E$16,2,FALSE)</f>
        <v>Ultrathing V1</v>
      </c>
      <c r="P4468" s="6">
        <f>VLOOKUP(L4468,'User input'!$D$6:$G$16,3,FALSE)</f>
        <v>1.79</v>
      </c>
      <c r="Q4468" s="6">
        <f>VLOOKUP(L4468,'User input'!$D$6:$G$16,4,FALSE)</f>
        <v>17</v>
      </c>
      <c r="R4468" s="6">
        <f t="shared" si="279"/>
        <v>799</v>
      </c>
      <c r="S4468" s="26">
        <f t="shared" si="276"/>
        <v>1430.21</v>
      </c>
      <c r="T4468" s="26">
        <f>IF(K4468&lt;'User input'!$I$9,'User input'!$J$8,IF(K4468&lt;'User input'!$I$10,'User input'!$J$9,IF(K4468&lt;'User input'!$I$11,'User input'!$J$10,'User input'!$J$11)))*S4468</f>
        <v>42.906300000000002</v>
      </c>
      <c r="U4468" s="26">
        <f>K4468*'User input'!$J$17+'User input'!$J$16</f>
        <v>0.5</v>
      </c>
    </row>
    <row r="4469" spans="1:21" x14ac:dyDescent="0.25">
      <c r="A4469" s="18">
        <v>4594</v>
      </c>
      <c r="B4469" s="10" t="s">
        <v>9674</v>
      </c>
      <c r="C4469" s="10" t="s">
        <v>3530</v>
      </c>
      <c r="D4469" s="10" t="s">
        <v>49</v>
      </c>
      <c r="E4469" s="10" t="s">
        <v>16</v>
      </c>
      <c r="F4469" s="16">
        <v>60</v>
      </c>
      <c r="G4469" s="10" t="s">
        <v>9675</v>
      </c>
      <c r="H4469" s="10" t="s">
        <v>1396</v>
      </c>
      <c r="I4469" s="10" t="s">
        <v>1397</v>
      </c>
      <c r="J4469" s="11">
        <v>44188</v>
      </c>
      <c r="K4469" s="16">
        <v>43</v>
      </c>
      <c r="L4469" s="10" t="s">
        <v>20</v>
      </c>
      <c r="M4469" s="10">
        <f t="shared" si="277"/>
        <v>2020</v>
      </c>
      <c r="N4469" s="10">
        <f t="shared" si="278"/>
        <v>12</v>
      </c>
      <c r="O4469" s="10" t="str">
        <f>VLOOKUP(L4469,'User input'!$D$6:$E$16,2,FALSE)</f>
        <v>Hyperwotsit</v>
      </c>
      <c r="P4469" s="10">
        <f>VLOOKUP(L4469,'User input'!$D$6:$G$16,3,FALSE)</f>
        <v>2.0099999999999998</v>
      </c>
      <c r="Q4469" s="10">
        <f>VLOOKUP(L4469,'User input'!$D$6:$G$16,4,FALSE)</f>
        <v>20</v>
      </c>
      <c r="R4469" s="10">
        <f t="shared" si="279"/>
        <v>860</v>
      </c>
      <c r="S4469" s="27">
        <f t="shared" si="276"/>
        <v>1728.6</v>
      </c>
      <c r="T4469" s="27">
        <f>IF(K4469&lt;'User input'!$I$9,'User input'!$J$8,IF(K4469&lt;'User input'!$I$10,'User input'!$J$9,IF(K4469&lt;'User input'!$I$11,'User input'!$J$10,'User input'!$J$11)))*S4469</f>
        <v>51.857999999999997</v>
      </c>
      <c r="U4469" s="27">
        <f>K4469*'User input'!$J$17+'User input'!$J$16</f>
        <v>0.5</v>
      </c>
    </row>
    <row r="4470" spans="1:21" x14ac:dyDescent="0.25">
      <c r="A4470" s="17">
        <v>4595</v>
      </c>
      <c r="B4470" s="6" t="s">
        <v>4459</v>
      </c>
      <c r="C4470" s="6" t="s">
        <v>9676</v>
      </c>
      <c r="D4470" s="6" t="s">
        <v>49</v>
      </c>
      <c r="E4470" s="6" t="s">
        <v>16</v>
      </c>
      <c r="F4470" s="15">
        <v>60</v>
      </c>
      <c r="G4470" s="6" t="s">
        <v>9677</v>
      </c>
      <c r="H4470" s="6" t="s">
        <v>844</v>
      </c>
      <c r="I4470" s="6" t="s">
        <v>122</v>
      </c>
      <c r="J4470" s="7">
        <v>43488</v>
      </c>
      <c r="K4470" s="15">
        <v>23</v>
      </c>
      <c r="L4470" s="6" t="s">
        <v>20</v>
      </c>
      <c r="M4470" s="6">
        <f t="shared" si="277"/>
        <v>2019</v>
      </c>
      <c r="N4470" s="6">
        <f t="shared" si="278"/>
        <v>1</v>
      </c>
      <c r="O4470" s="6" t="str">
        <f>VLOOKUP(L4470,'User input'!$D$6:$E$16,2,FALSE)</f>
        <v>Hyperwotsit</v>
      </c>
      <c r="P4470" s="6">
        <f>VLOOKUP(L4470,'User input'!$D$6:$G$16,3,FALSE)</f>
        <v>2.0099999999999998</v>
      </c>
      <c r="Q4470" s="6">
        <f>VLOOKUP(L4470,'User input'!$D$6:$G$16,4,FALSE)</f>
        <v>20</v>
      </c>
      <c r="R4470" s="6">
        <f t="shared" si="279"/>
        <v>460</v>
      </c>
      <c r="S4470" s="26">
        <f t="shared" si="276"/>
        <v>924.59999999999991</v>
      </c>
      <c r="T4470" s="26">
        <f>IF(K4470&lt;'User input'!$I$9,'User input'!$J$8,IF(K4470&lt;'User input'!$I$10,'User input'!$J$9,IF(K4470&lt;'User input'!$I$11,'User input'!$J$10,'User input'!$J$11)))*S4470</f>
        <v>27.737999999999996</v>
      </c>
      <c r="U4470" s="26">
        <f>K4470*'User input'!$J$17+'User input'!$J$16</f>
        <v>0.5</v>
      </c>
    </row>
    <row r="4471" spans="1:21" x14ac:dyDescent="0.25">
      <c r="A4471" s="18">
        <v>4596</v>
      </c>
      <c r="B4471" s="10" t="s">
        <v>7383</v>
      </c>
      <c r="C4471" s="10" t="s">
        <v>5585</v>
      </c>
      <c r="D4471" s="10" t="s">
        <v>49</v>
      </c>
      <c r="E4471" s="10" t="s">
        <v>16</v>
      </c>
      <c r="F4471" s="16">
        <v>30</v>
      </c>
      <c r="G4471" s="10" t="s">
        <v>9678</v>
      </c>
      <c r="H4471" s="10" t="s">
        <v>1541</v>
      </c>
      <c r="I4471" s="10" t="s">
        <v>1542</v>
      </c>
      <c r="J4471" s="11">
        <v>43481</v>
      </c>
      <c r="K4471" s="16">
        <v>63</v>
      </c>
      <c r="L4471" s="10" t="s">
        <v>157</v>
      </c>
      <c r="M4471" s="10">
        <f t="shared" si="277"/>
        <v>2019</v>
      </c>
      <c r="N4471" s="10">
        <f t="shared" si="278"/>
        <v>1</v>
      </c>
      <c r="O4471" s="10" t="str">
        <f>VLOOKUP(L4471,'User input'!$D$6:$E$16,2,FALSE)</f>
        <v>Ultrathing V3</v>
      </c>
      <c r="P4471" s="10">
        <f>VLOOKUP(L4471,'User input'!$D$6:$G$16,3,FALSE)</f>
        <v>3.39</v>
      </c>
      <c r="Q4471" s="10">
        <f>VLOOKUP(L4471,'User input'!$D$6:$G$16,4,FALSE)</f>
        <v>24</v>
      </c>
      <c r="R4471" s="10">
        <f t="shared" si="279"/>
        <v>1512</v>
      </c>
      <c r="S4471" s="27">
        <f t="shared" si="276"/>
        <v>5125.68</v>
      </c>
      <c r="T4471" s="27">
        <f>IF(K4471&lt;'User input'!$I$9,'User input'!$J$8,IF(K4471&lt;'User input'!$I$10,'User input'!$J$9,IF(K4471&lt;'User input'!$I$11,'User input'!$J$10,'User input'!$J$11)))*S4471</f>
        <v>256.28400000000005</v>
      </c>
      <c r="U4471" s="27">
        <f>K4471*'User input'!$J$17+'User input'!$J$16</f>
        <v>0.5</v>
      </c>
    </row>
    <row r="4472" spans="1:21" x14ac:dyDescent="0.25">
      <c r="A4472" s="17">
        <v>4597</v>
      </c>
      <c r="B4472" s="6" t="s">
        <v>8331</v>
      </c>
      <c r="C4472" s="6" t="s">
        <v>9679</v>
      </c>
      <c r="D4472" s="6" t="s">
        <v>49</v>
      </c>
      <c r="E4472" s="6" t="s">
        <v>16</v>
      </c>
      <c r="F4472" s="15">
        <v>60</v>
      </c>
      <c r="G4472" s="6" t="s">
        <v>9680</v>
      </c>
      <c r="H4472" s="6" t="s">
        <v>46</v>
      </c>
      <c r="I4472" s="6" t="s">
        <v>25</v>
      </c>
      <c r="J4472" s="7">
        <v>43974</v>
      </c>
      <c r="K4472" s="15">
        <v>33</v>
      </c>
      <c r="L4472" s="6" t="s">
        <v>62</v>
      </c>
      <c r="M4472" s="6">
        <f t="shared" si="277"/>
        <v>2020</v>
      </c>
      <c r="N4472" s="6">
        <f t="shared" si="278"/>
        <v>5</v>
      </c>
      <c r="O4472" s="6" t="str">
        <f>VLOOKUP(L4472,'User input'!$D$6:$E$16,2,FALSE)</f>
        <v>Ultrathing V4</v>
      </c>
      <c r="P4472" s="6">
        <f>VLOOKUP(L4472,'User input'!$D$6:$G$16,3,FALSE)</f>
        <v>3.99</v>
      </c>
      <c r="Q4472" s="6">
        <f>VLOOKUP(L4472,'User input'!$D$6:$G$16,4,FALSE)</f>
        <v>24</v>
      </c>
      <c r="R4472" s="6">
        <f t="shared" si="279"/>
        <v>792</v>
      </c>
      <c r="S4472" s="26">
        <f t="shared" si="276"/>
        <v>3160.0800000000004</v>
      </c>
      <c r="T4472" s="26">
        <f>IF(K4472&lt;'User input'!$I$9,'User input'!$J$8,IF(K4472&lt;'User input'!$I$10,'User input'!$J$9,IF(K4472&lt;'User input'!$I$11,'User input'!$J$10,'User input'!$J$11)))*S4472</f>
        <v>94.802400000000006</v>
      </c>
      <c r="U4472" s="26">
        <f>K4472*'User input'!$J$17+'User input'!$J$16</f>
        <v>0.5</v>
      </c>
    </row>
    <row r="4473" spans="1:21" x14ac:dyDescent="0.25">
      <c r="A4473" s="18">
        <v>4598</v>
      </c>
      <c r="B4473" s="10" t="s">
        <v>1229</v>
      </c>
      <c r="C4473" s="10" t="s">
        <v>1335</v>
      </c>
      <c r="D4473" s="10" t="s">
        <v>15</v>
      </c>
      <c r="E4473" s="10" t="s">
        <v>16</v>
      </c>
      <c r="F4473" s="16">
        <v>60</v>
      </c>
      <c r="G4473" s="10" t="s">
        <v>9681</v>
      </c>
      <c r="H4473" s="10" t="s">
        <v>2940</v>
      </c>
      <c r="I4473" s="10" t="s">
        <v>38</v>
      </c>
      <c r="J4473" s="11">
        <v>44431</v>
      </c>
      <c r="K4473" s="16">
        <v>24</v>
      </c>
      <c r="L4473" s="10" t="s">
        <v>33</v>
      </c>
      <c r="M4473" s="10">
        <f t="shared" si="277"/>
        <v>2021</v>
      </c>
      <c r="N4473" s="10">
        <f t="shared" si="278"/>
        <v>8</v>
      </c>
      <c r="O4473" s="10" t="str">
        <f>VLOOKUP(L4473,'User input'!$D$6:$E$16,2,FALSE)</f>
        <v>Megawidget L</v>
      </c>
      <c r="P4473" s="10">
        <f>VLOOKUP(L4473,'User input'!$D$6:$G$16,3,FALSE)</f>
        <v>1.79</v>
      </c>
      <c r="Q4473" s="10">
        <f>VLOOKUP(L4473,'User input'!$D$6:$G$16,4,FALSE)</f>
        <v>24</v>
      </c>
      <c r="R4473" s="10">
        <f t="shared" si="279"/>
        <v>576</v>
      </c>
      <c r="S4473" s="27">
        <f t="shared" si="276"/>
        <v>1031.04</v>
      </c>
      <c r="T4473" s="27">
        <f>IF(K4473&lt;'User input'!$I$9,'User input'!$J$8,IF(K4473&lt;'User input'!$I$10,'User input'!$J$9,IF(K4473&lt;'User input'!$I$11,'User input'!$J$10,'User input'!$J$11)))*S4473</f>
        <v>30.931199999999997</v>
      </c>
      <c r="U4473" s="27">
        <f>K4473*'User input'!$J$17+'User input'!$J$16</f>
        <v>0.5</v>
      </c>
    </row>
    <row r="4474" spans="1:21" x14ac:dyDescent="0.25">
      <c r="A4474" s="17">
        <v>4599</v>
      </c>
      <c r="B4474" s="6" t="s">
        <v>1398</v>
      </c>
      <c r="C4474" s="6" t="s">
        <v>3894</v>
      </c>
      <c r="D4474" s="6" t="s">
        <v>28</v>
      </c>
      <c r="E4474" s="6" t="s">
        <v>29</v>
      </c>
      <c r="F4474" s="15">
        <v>90</v>
      </c>
      <c r="G4474" s="6" t="s">
        <v>9682</v>
      </c>
      <c r="H4474" s="6" t="s">
        <v>2526</v>
      </c>
      <c r="I4474" s="6" t="s">
        <v>122</v>
      </c>
      <c r="J4474" s="7">
        <v>44055</v>
      </c>
      <c r="K4474" s="15">
        <v>67</v>
      </c>
      <c r="L4474" s="6" t="s">
        <v>78</v>
      </c>
      <c r="M4474" s="6">
        <f t="shared" si="277"/>
        <v>2020</v>
      </c>
      <c r="N4474" s="6">
        <f t="shared" si="278"/>
        <v>8</v>
      </c>
      <c r="O4474" s="6" t="str">
        <f>VLOOKUP(L4474,'User input'!$D$6:$E$16,2,FALSE)</f>
        <v>Ultrathing V2</v>
      </c>
      <c r="P4474" s="6">
        <f>VLOOKUP(L4474,'User input'!$D$6:$G$16,3,FALSE)</f>
        <v>2.95</v>
      </c>
      <c r="Q4474" s="6">
        <f>VLOOKUP(L4474,'User input'!$D$6:$G$16,4,FALSE)</f>
        <v>20</v>
      </c>
      <c r="R4474" s="6">
        <f t="shared" si="279"/>
        <v>1340</v>
      </c>
      <c r="S4474" s="26">
        <f t="shared" si="276"/>
        <v>3953.0000000000005</v>
      </c>
      <c r="T4474" s="26">
        <f>IF(K4474&lt;'User input'!$I$9,'User input'!$J$8,IF(K4474&lt;'User input'!$I$10,'User input'!$J$9,IF(K4474&lt;'User input'!$I$11,'User input'!$J$10,'User input'!$J$11)))*S4474</f>
        <v>197.65000000000003</v>
      </c>
      <c r="U4474" s="26">
        <f>K4474*'User input'!$J$17+'User input'!$J$16</f>
        <v>0.5</v>
      </c>
    </row>
    <row r="4475" spans="1:21" x14ac:dyDescent="0.25">
      <c r="A4475" s="18">
        <v>4600</v>
      </c>
      <c r="B4475" s="10" t="s">
        <v>9683</v>
      </c>
      <c r="C4475" s="10" t="s">
        <v>4761</v>
      </c>
      <c r="D4475" s="10" t="s">
        <v>49</v>
      </c>
      <c r="E4475" s="10" t="s">
        <v>16</v>
      </c>
      <c r="F4475" s="16">
        <v>30</v>
      </c>
      <c r="G4475" s="10" t="s">
        <v>9684</v>
      </c>
      <c r="H4475" s="10" t="s">
        <v>3909</v>
      </c>
      <c r="I4475" s="10" t="s">
        <v>32</v>
      </c>
      <c r="J4475" s="11">
        <v>43764</v>
      </c>
      <c r="K4475" s="16">
        <v>61</v>
      </c>
      <c r="L4475" s="10" t="s">
        <v>33</v>
      </c>
      <c r="M4475" s="10">
        <f t="shared" si="277"/>
        <v>2019</v>
      </c>
      <c r="N4475" s="10">
        <f t="shared" si="278"/>
        <v>10</v>
      </c>
      <c r="O4475" s="10" t="str">
        <f>VLOOKUP(L4475,'User input'!$D$6:$E$16,2,FALSE)</f>
        <v>Megawidget L</v>
      </c>
      <c r="P4475" s="10">
        <f>VLOOKUP(L4475,'User input'!$D$6:$G$16,3,FALSE)</f>
        <v>1.79</v>
      </c>
      <c r="Q4475" s="10">
        <f>VLOOKUP(L4475,'User input'!$D$6:$G$16,4,FALSE)</f>
        <v>24</v>
      </c>
      <c r="R4475" s="10">
        <f t="shared" si="279"/>
        <v>1464</v>
      </c>
      <c r="S4475" s="27">
        <f t="shared" si="276"/>
        <v>2620.56</v>
      </c>
      <c r="T4475" s="27">
        <f>IF(K4475&lt;'User input'!$I$9,'User input'!$J$8,IF(K4475&lt;'User input'!$I$10,'User input'!$J$9,IF(K4475&lt;'User input'!$I$11,'User input'!$J$10,'User input'!$J$11)))*S4475</f>
        <v>131.02799999999999</v>
      </c>
      <c r="U4475" s="27">
        <f>K4475*'User input'!$J$17+'User input'!$J$16</f>
        <v>0.5</v>
      </c>
    </row>
    <row r="4476" spans="1:21" x14ac:dyDescent="0.25">
      <c r="A4476" s="17">
        <v>4601</v>
      </c>
      <c r="B4476" s="6" t="s">
        <v>512</v>
      </c>
      <c r="C4476" s="6" t="s">
        <v>2596</v>
      </c>
      <c r="D4476" s="6" t="s">
        <v>28</v>
      </c>
      <c r="E4476" s="6" t="s">
        <v>29</v>
      </c>
      <c r="F4476" s="15">
        <v>30</v>
      </c>
      <c r="G4476" s="6" t="s">
        <v>9685</v>
      </c>
      <c r="H4476" s="6" t="s">
        <v>9686</v>
      </c>
      <c r="I4476" s="6" t="s">
        <v>185</v>
      </c>
      <c r="J4476" s="7">
        <v>43843</v>
      </c>
      <c r="K4476" s="15">
        <v>78</v>
      </c>
      <c r="L4476" s="6" t="s">
        <v>52</v>
      </c>
      <c r="M4476" s="6">
        <f t="shared" si="277"/>
        <v>2020</v>
      </c>
      <c r="N4476" s="6">
        <f t="shared" si="278"/>
        <v>1</v>
      </c>
      <c r="O4476" s="6" t="str">
        <f>VLOOKUP(L4476,'User input'!$D$6:$E$16,2,FALSE)</f>
        <v>Megawidget S</v>
      </c>
      <c r="P4476" s="6">
        <f>VLOOKUP(L4476,'User input'!$D$6:$G$16,3,FALSE)</f>
        <v>0.69</v>
      </c>
      <c r="Q4476" s="6">
        <f>VLOOKUP(L4476,'User input'!$D$6:$G$16,4,FALSE)</f>
        <v>24</v>
      </c>
      <c r="R4476" s="6">
        <f t="shared" si="279"/>
        <v>1872</v>
      </c>
      <c r="S4476" s="26">
        <f t="shared" si="276"/>
        <v>1291.6799999999998</v>
      </c>
      <c r="T4476" s="26">
        <f>IF(K4476&lt;'User input'!$I$9,'User input'!$J$8,IF(K4476&lt;'User input'!$I$10,'User input'!$J$9,IF(K4476&lt;'User input'!$I$11,'User input'!$J$10,'User input'!$J$11)))*S4476</f>
        <v>64.583999999999989</v>
      </c>
      <c r="U4476" s="26">
        <f>K4476*'User input'!$J$17+'User input'!$J$16</f>
        <v>0.5</v>
      </c>
    </row>
    <row r="4477" spans="1:21" x14ac:dyDescent="0.25">
      <c r="A4477" s="18">
        <v>4602</v>
      </c>
      <c r="B4477" s="10" t="s">
        <v>9687</v>
      </c>
      <c r="C4477" s="10" t="s">
        <v>341</v>
      </c>
      <c r="D4477" s="10" t="s">
        <v>28</v>
      </c>
      <c r="E4477" s="10" t="s">
        <v>29</v>
      </c>
      <c r="F4477" s="16">
        <v>30</v>
      </c>
      <c r="G4477" s="10" t="s">
        <v>9688</v>
      </c>
      <c r="H4477" s="10" t="s">
        <v>1094</v>
      </c>
      <c r="I4477" s="10" t="s">
        <v>25</v>
      </c>
      <c r="J4477" s="11">
        <v>43632</v>
      </c>
      <c r="K4477" s="16">
        <v>85</v>
      </c>
      <c r="L4477" s="10" t="s">
        <v>52</v>
      </c>
      <c r="M4477" s="10">
        <f t="shared" si="277"/>
        <v>2019</v>
      </c>
      <c r="N4477" s="10">
        <f t="shared" si="278"/>
        <v>6</v>
      </c>
      <c r="O4477" s="10" t="str">
        <f>VLOOKUP(L4477,'User input'!$D$6:$E$16,2,FALSE)</f>
        <v>Megawidget S</v>
      </c>
      <c r="P4477" s="10">
        <f>VLOOKUP(L4477,'User input'!$D$6:$G$16,3,FALSE)</f>
        <v>0.69</v>
      </c>
      <c r="Q4477" s="10">
        <f>VLOOKUP(L4477,'User input'!$D$6:$G$16,4,FALSE)</f>
        <v>24</v>
      </c>
      <c r="R4477" s="10">
        <f t="shared" si="279"/>
        <v>2040</v>
      </c>
      <c r="S4477" s="27">
        <f t="shared" si="276"/>
        <v>1407.6</v>
      </c>
      <c r="T4477" s="27">
        <f>IF(K4477&lt;'User input'!$I$9,'User input'!$J$8,IF(K4477&lt;'User input'!$I$10,'User input'!$J$9,IF(K4477&lt;'User input'!$I$11,'User input'!$J$10,'User input'!$J$11)))*S4477</f>
        <v>70.38</v>
      </c>
      <c r="U4477" s="27">
        <f>K4477*'User input'!$J$17+'User input'!$J$16</f>
        <v>0.5</v>
      </c>
    </row>
    <row r="4478" spans="1:21" x14ac:dyDescent="0.25">
      <c r="A4478" s="17">
        <v>4603</v>
      </c>
      <c r="B4478" s="6" t="s">
        <v>6725</v>
      </c>
      <c r="C4478" s="6" t="s">
        <v>3161</v>
      </c>
      <c r="D4478" s="6" t="s">
        <v>28</v>
      </c>
      <c r="E4478" s="6" t="s">
        <v>29</v>
      </c>
      <c r="F4478" s="15">
        <v>90</v>
      </c>
      <c r="G4478" s="6" t="s">
        <v>9689</v>
      </c>
      <c r="H4478" s="6" t="s">
        <v>6660</v>
      </c>
      <c r="I4478" s="6" t="s">
        <v>32</v>
      </c>
      <c r="J4478" s="7">
        <v>44229</v>
      </c>
      <c r="K4478" s="15">
        <v>59</v>
      </c>
      <c r="L4478" s="6" t="s">
        <v>44</v>
      </c>
      <c r="M4478" s="6">
        <f t="shared" si="277"/>
        <v>2021</v>
      </c>
      <c r="N4478" s="6">
        <f t="shared" si="278"/>
        <v>2</v>
      </c>
      <c r="O4478" s="6" t="str">
        <f>VLOOKUP(L4478,'User input'!$D$6:$E$16,2,FALSE)</f>
        <v>Gigastuff</v>
      </c>
      <c r="P4478" s="6">
        <f>VLOOKUP(L4478,'User input'!$D$6:$G$16,3,FALSE)</f>
        <v>1.89</v>
      </c>
      <c r="Q4478" s="6">
        <f>VLOOKUP(L4478,'User input'!$D$6:$G$16,4,FALSE)</f>
        <v>18</v>
      </c>
      <c r="R4478" s="6">
        <f t="shared" si="279"/>
        <v>1062</v>
      </c>
      <c r="S4478" s="26">
        <f t="shared" si="276"/>
        <v>2007.1799999999998</v>
      </c>
      <c r="T4478" s="26">
        <f>IF(K4478&lt;'User input'!$I$9,'User input'!$J$8,IF(K4478&lt;'User input'!$I$10,'User input'!$J$9,IF(K4478&lt;'User input'!$I$11,'User input'!$J$10,'User input'!$J$11)))*S4478</f>
        <v>100.35899999999999</v>
      </c>
      <c r="U4478" s="26">
        <f>K4478*'User input'!$J$17+'User input'!$J$16</f>
        <v>0.5</v>
      </c>
    </row>
    <row r="4479" spans="1:21" x14ac:dyDescent="0.25">
      <c r="A4479" s="18">
        <v>4604</v>
      </c>
      <c r="B4479" s="10" t="s">
        <v>2325</v>
      </c>
      <c r="C4479" s="10" t="s">
        <v>2004</v>
      </c>
      <c r="D4479" s="10" t="s">
        <v>28</v>
      </c>
      <c r="E4479" s="10" t="s">
        <v>29</v>
      </c>
      <c r="F4479" s="16">
        <v>60</v>
      </c>
      <c r="G4479" s="10" t="s">
        <v>9690</v>
      </c>
      <c r="H4479" s="10" t="s">
        <v>9691</v>
      </c>
      <c r="I4479" s="10" t="s">
        <v>38</v>
      </c>
      <c r="J4479" s="11">
        <v>43531</v>
      </c>
      <c r="K4479" s="16">
        <v>10</v>
      </c>
      <c r="L4479" s="10" t="s">
        <v>44</v>
      </c>
      <c r="M4479" s="10">
        <f t="shared" si="277"/>
        <v>2019</v>
      </c>
      <c r="N4479" s="10">
        <f t="shared" si="278"/>
        <v>3</v>
      </c>
      <c r="O4479" s="10" t="str">
        <f>VLOOKUP(L4479,'User input'!$D$6:$E$16,2,FALSE)</f>
        <v>Gigastuff</v>
      </c>
      <c r="P4479" s="10">
        <f>VLOOKUP(L4479,'User input'!$D$6:$G$16,3,FALSE)</f>
        <v>1.89</v>
      </c>
      <c r="Q4479" s="10">
        <f>VLOOKUP(L4479,'User input'!$D$6:$G$16,4,FALSE)</f>
        <v>18</v>
      </c>
      <c r="R4479" s="10">
        <f t="shared" si="279"/>
        <v>180</v>
      </c>
      <c r="S4479" s="27">
        <f t="shared" si="276"/>
        <v>340.2</v>
      </c>
      <c r="T4479" s="27">
        <f>IF(K4479&lt;'User input'!$I$9,'User input'!$J$8,IF(K4479&lt;'User input'!$I$10,'User input'!$J$9,IF(K4479&lt;'User input'!$I$11,'User input'!$J$10,'User input'!$J$11)))*S4479</f>
        <v>0</v>
      </c>
      <c r="U4479" s="27">
        <f>K4479*'User input'!$J$17+'User input'!$J$16</f>
        <v>0.5</v>
      </c>
    </row>
    <row r="4480" spans="1:21" x14ac:dyDescent="0.25">
      <c r="A4480" s="17">
        <v>4605</v>
      </c>
      <c r="B4480" s="6" t="s">
        <v>551</v>
      </c>
      <c r="C4480" s="6" t="s">
        <v>9434</v>
      </c>
      <c r="D4480" s="6" t="s">
        <v>28</v>
      </c>
      <c r="E4480" s="6" t="s">
        <v>29</v>
      </c>
      <c r="F4480" s="15">
        <v>30</v>
      </c>
      <c r="G4480" s="6" t="s">
        <v>9692</v>
      </c>
      <c r="H4480" s="6" t="s">
        <v>1256</v>
      </c>
      <c r="I4480" s="6" t="s">
        <v>32</v>
      </c>
      <c r="J4480" s="7">
        <v>43622</v>
      </c>
      <c r="K4480" s="15">
        <v>42</v>
      </c>
      <c r="L4480" s="6" t="s">
        <v>20</v>
      </c>
      <c r="M4480" s="6">
        <f t="shared" si="277"/>
        <v>2019</v>
      </c>
      <c r="N4480" s="6">
        <f t="shared" si="278"/>
        <v>6</v>
      </c>
      <c r="O4480" s="6" t="str">
        <f>VLOOKUP(L4480,'User input'!$D$6:$E$16,2,FALSE)</f>
        <v>Hyperwotsit</v>
      </c>
      <c r="P4480" s="6">
        <f>VLOOKUP(L4480,'User input'!$D$6:$G$16,3,FALSE)</f>
        <v>2.0099999999999998</v>
      </c>
      <c r="Q4480" s="6">
        <f>VLOOKUP(L4480,'User input'!$D$6:$G$16,4,FALSE)</f>
        <v>20</v>
      </c>
      <c r="R4480" s="6">
        <f t="shared" si="279"/>
        <v>840</v>
      </c>
      <c r="S4480" s="26">
        <f t="shared" si="276"/>
        <v>1688.3999999999999</v>
      </c>
      <c r="T4480" s="26">
        <f>IF(K4480&lt;'User input'!$I$9,'User input'!$J$8,IF(K4480&lt;'User input'!$I$10,'User input'!$J$9,IF(K4480&lt;'User input'!$I$11,'User input'!$J$10,'User input'!$J$11)))*S4480</f>
        <v>50.651999999999994</v>
      </c>
      <c r="U4480" s="26">
        <f>K4480*'User input'!$J$17+'User input'!$J$16</f>
        <v>0.5</v>
      </c>
    </row>
    <row r="4481" spans="1:21" x14ac:dyDescent="0.25">
      <c r="A4481" s="18">
        <v>4606</v>
      </c>
      <c r="B4481" s="10" t="s">
        <v>7742</v>
      </c>
      <c r="C4481" s="10" t="s">
        <v>621</v>
      </c>
      <c r="D4481" s="10" t="s">
        <v>90</v>
      </c>
      <c r="E4481" s="10" t="s">
        <v>16</v>
      </c>
      <c r="F4481" s="16">
        <v>60</v>
      </c>
      <c r="G4481" s="10" t="s">
        <v>9693</v>
      </c>
      <c r="H4481" s="10" t="s">
        <v>1940</v>
      </c>
      <c r="I4481" s="10" t="s">
        <v>25</v>
      </c>
      <c r="J4481" s="11">
        <v>44292</v>
      </c>
      <c r="K4481" s="16">
        <v>33</v>
      </c>
      <c r="L4481" s="10" t="s">
        <v>44</v>
      </c>
      <c r="M4481" s="10">
        <f t="shared" si="277"/>
        <v>2021</v>
      </c>
      <c r="N4481" s="10">
        <f t="shared" si="278"/>
        <v>4</v>
      </c>
      <c r="O4481" s="10" t="str">
        <f>VLOOKUP(L4481,'User input'!$D$6:$E$16,2,FALSE)</f>
        <v>Gigastuff</v>
      </c>
      <c r="P4481" s="10">
        <f>VLOOKUP(L4481,'User input'!$D$6:$G$16,3,FALSE)</f>
        <v>1.89</v>
      </c>
      <c r="Q4481" s="10">
        <f>VLOOKUP(L4481,'User input'!$D$6:$G$16,4,FALSE)</f>
        <v>18</v>
      </c>
      <c r="R4481" s="10">
        <f t="shared" si="279"/>
        <v>594</v>
      </c>
      <c r="S4481" s="27">
        <f t="shared" si="276"/>
        <v>1122.6599999999999</v>
      </c>
      <c r="T4481" s="27">
        <f>IF(K4481&lt;'User input'!$I$9,'User input'!$J$8,IF(K4481&lt;'User input'!$I$10,'User input'!$J$9,IF(K4481&lt;'User input'!$I$11,'User input'!$J$10,'User input'!$J$11)))*S4481</f>
        <v>33.679799999999993</v>
      </c>
      <c r="U4481" s="27">
        <f>K4481*'User input'!$J$17+'User input'!$J$16</f>
        <v>0.5</v>
      </c>
    </row>
    <row r="4482" spans="1:21" x14ac:dyDescent="0.25">
      <c r="A4482" s="17">
        <v>4607</v>
      </c>
      <c r="B4482" s="6" t="s">
        <v>8092</v>
      </c>
      <c r="C4482" s="6" t="s">
        <v>1610</v>
      </c>
      <c r="D4482" s="6" t="s">
        <v>28</v>
      </c>
      <c r="E4482" s="6" t="s">
        <v>29</v>
      </c>
      <c r="F4482" s="15">
        <v>90</v>
      </c>
      <c r="G4482" s="6" t="s">
        <v>9693</v>
      </c>
      <c r="H4482" s="6" t="s">
        <v>2735</v>
      </c>
      <c r="I4482" s="6" t="s">
        <v>32</v>
      </c>
      <c r="J4482" s="7">
        <v>44209</v>
      </c>
      <c r="K4482" s="15">
        <v>16</v>
      </c>
      <c r="L4482" s="6" t="s">
        <v>39</v>
      </c>
      <c r="M4482" s="6">
        <f t="shared" si="277"/>
        <v>2021</v>
      </c>
      <c r="N4482" s="6">
        <f t="shared" si="278"/>
        <v>1</v>
      </c>
      <c r="O4482" s="6" t="str">
        <f>VLOOKUP(L4482,'User input'!$D$6:$E$16,2,FALSE)</f>
        <v>Ultrathing V1</v>
      </c>
      <c r="P4482" s="6">
        <f>VLOOKUP(L4482,'User input'!$D$6:$G$16,3,FALSE)</f>
        <v>1.79</v>
      </c>
      <c r="Q4482" s="6">
        <f>VLOOKUP(L4482,'User input'!$D$6:$G$16,4,FALSE)</f>
        <v>17</v>
      </c>
      <c r="R4482" s="6">
        <f t="shared" si="279"/>
        <v>272</v>
      </c>
      <c r="S4482" s="26">
        <f t="shared" si="276"/>
        <v>486.88</v>
      </c>
      <c r="T4482" s="26">
        <f>IF(K4482&lt;'User input'!$I$9,'User input'!$J$8,IF(K4482&lt;'User input'!$I$10,'User input'!$J$9,IF(K4482&lt;'User input'!$I$11,'User input'!$J$10,'User input'!$J$11)))*S4482</f>
        <v>0</v>
      </c>
      <c r="U4482" s="26">
        <f>K4482*'User input'!$J$17+'User input'!$J$16</f>
        <v>0.5</v>
      </c>
    </row>
    <row r="4483" spans="1:21" x14ac:dyDescent="0.25">
      <c r="A4483" s="18">
        <v>4608</v>
      </c>
      <c r="B4483" s="10" t="s">
        <v>5042</v>
      </c>
      <c r="C4483" s="10" t="s">
        <v>9694</v>
      </c>
      <c r="D4483" s="10" t="s">
        <v>28</v>
      </c>
      <c r="E4483" s="10" t="s">
        <v>29</v>
      </c>
      <c r="F4483" s="16">
        <v>90</v>
      </c>
      <c r="G4483" s="10" t="s">
        <v>9695</v>
      </c>
      <c r="H4483" s="10" t="s">
        <v>6271</v>
      </c>
      <c r="I4483" s="10" t="s">
        <v>32</v>
      </c>
      <c r="J4483" s="11">
        <v>43542</v>
      </c>
      <c r="K4483" s="16">
        <v>65</v>
      </c>
      <c r="L4483" s="10" t="s">
        <v>78</v>
      </c>
      <c r="M4483" s="10">
        <f t="shared" si="277"/>
        <v>2019</v>
      </c>
      <c r="N4483" s="10">
        <f t="shared" si="278"/>
        <v>3</v>
      </c>
      <c r="O4483" s="10" t="str">
        <f>VLOOKUP(L4483,'User input'!$D$6:$E$16,2,FALSE)</f>
        <v>Ultrathing V2</v>
      </c>
      <c r="P4483" s="10">
        <f>VLOOKUP(L4483,'User input'!$D$6:$G$16,3,FALSE)</f>
        <v>2.95</v>
      </c>
      <c r="Q4483" s="10">
        <f>VLOOKUP(L4483,'User input'!$D$6:$G$16,4,FALSE)</f>
        <v>20</v>
      </c>
      <c r="R4483" s="10">
        <f t="shared" si="279"/>
        <v>1300</v>
      </c>
      <c r="S4483" s="27">
        <f t="shared" si="276"/>
        <v>3835.0000000000005</v>
      </c>
      <c r="T4483" s="27">
        <f>IF(K4483&lt;'User input'!$I$9,'User input'!$J$8,IF(K4483&lt;'User input'!$I$10,'User input'!$J$9,IF(K4483&lt;'User input'!$I$11,'User input'!$J$10,'User input'!$J$11)))*S4483</f>
        <v>191.75000000000003</v>
      </c>
      <c r="U4483" s="27">
        <f>K4483*'User input'!$J$17+'User input'!$J$16</f>
        <v>0.5</v>
      </c>
    </row>
    <row r="4484" spans="1:21" x14ac:dyDescent="0.25">
      <c r="A4484" s="17">
        <v>4609</v>
      </c>
      <c r="B4484" s="6" t="s">
        <v>5243</v>
      </c>
      <c r="C4484" s="6" t="s">
        <v>1634</v>
      </c>
      <c r="D4484" s="6" t="s">
        <v>28</v>
      </c>
      <c r="E4484" s="6" t="s">
        <v>29</v>
      </c>
      <c r="F4484" s="15">
        <v>60</v>
      </c>
      <c r="G4484" s="6" t="s">
        <v>9696</v>
      </c>
      <c r="H4484" s="6" t="s">
        <v>3623</v>
      </c>
      <c r="I4484" s="6" t="s">
        <v>1152</v>
      </c>
      <c r="J4484" s="7">
        <v>43633</v>
      </c>
      <c r="K4484" s="15">
        <v>13</v>
      </c>
      <c r="L4484" s="6" t="s">
        <v>52</v>
      </c>
      <c r="M4484" s="6">
        <f t="shared" si="277"/>
        <v>2019</v>
      </c>
      <c r="N4484" s="6">
        <f t="shared" si="278"/>
        <v>6</v>
      </c>
      <c r="O4484" s="6" t="str">
        <f>VLOOKUP(L4484,'User input'!$D$6:$E$16,2,FALSE)</f>
        <v>Megawidget S</v>
      </c>
      <c r="P4484" s="6">
        <f>VLOOKUP(L4484,'User input'!$D$6:$G$16,3,FALSE)</f>
        <v>0.69</v>
      </c>
      <c r="Q4484" s="6">
        <f>VLOOKUP(L4484,'User input'!$D$6:$G$16,4,FALSE)</f>
        <v>24</v>
      </c>
      <c r="R4484" s="6">
        <f t="shared" si="279"/>
        <v>312</v>
      </c>
      <c r="S4484" s="26">
        <f t="shared" si="276"/>
        <v>215.27999999999997</v>
      </c>
      <c r="T4484" s="26">
        <f>IF(K4484&lt;'User input'!$I$9,'User input'!$J$8,IF(K4484&lt;'User input'!$I$10,'User input'!$J$9,IF(K4484&lt;'User input'!$I$11,'User input'!$J$10,'User input'!$J$11)))*S4484</f>
        <v>0</v>
      </c>
      <c r="U4484" s="26">
        <f>K4484*'User input'!$J$17+'User input'!$J$16</f>
        <v>0.5</v>
      </c>
    </row>
    <row r="4485" spans="1:21" x14ac:dyDescent="0.25">
      <c r="A4485" s="18">
        <v>4610</v>
      </c>
      <c r="B4485" s="10" t="s">
        <v>2078</v>
      </c>
      <c r="C4485" s="10" t="s">
        <v>4448</v>
      </c>
      <c r="D4485" s="10" t="s">
        <v>28</v>
      </c>
      <c r="E4485" s="10" t="s">
        <v>29</v>
      </c>
      <c r="F4485" s="16">
        <v>60</v>
      </c>
      <c r="G4485" s="10" t="s">
        <v>9697</v>
      </c>
      <c r="H4485" s="10" t="s">
        <v>3813</v>
      </c>
      <c r="I4485" s="10" t="s">
        <v>20</v>
      </c>
      <c r="J4485" s="11">
        <v>43935</v>
      </c>
      <c r="K4485" s="16">
        <v>69</v>
      </c>
      <c r="L4485" s="10" t="s">
        <v>39</v>
      </c>
      <c r="M4485" s="10">
        <f t="shared" si="277"/>
        <v>2020</v>
      </c>
      <c r="N4485" s="10">
        <f t="shared" si="278"/>
        <v>4</v>
      </c>
      <c r="O4485" s="10" t="str">
        <f>VLOOKUP(L4485,'User input'!$D$6:$E$16,2,FALSE)</f>
        <v>Ultrathing V1</v>
      </c>
      <c r="P4485" s="10">
        <f>VLOOKUP(L4485,'User input'!$D$6:$G$16,3,FALSE)</f>
        <v>1.79</v>
      </c>
      <c r="Q4485" s="10">
        <f>VLOOKUP(L4485,'User input'!$D$6:$G$16,4,FALSE)</f>
        <v>17</v>
      </c>
      <c r="R4485" s="10">
        <f t="shared" si="279"/>
        <v>1173</v>
      </c>
      <c r="S4485" s="27">
        <f t="shared" ref="S4485:S4548" si="280">R4485*P4485</f>
        <v>2099.67</v>
      </c>
      <c r="T4485" s="27">
        <f>IF(K4485&lt;'User input'!$I$9,'User input'!$J$8,IF(K4485&lt;'User input'!$I$10,'User input'!$J$9,IF(K4485&lt;'User input'!$I$11,'User input'!$J$10,'User input'!$J$11)))*S4485</f>
        <v>104.98350000000001</v>
      </c>
      <c r="U4485" s="27">
        <f>K4485*'User input'!$J$17+'User input'!$J$16</f>
        <v>0.5</v>
      </c>
    </row>
    <row r="4486" spans="1:21" x14ac:dyDescent="0.25">
      <c r="A4486" s="17">
        <v>4611</v>
      </c>
      <c r="B4486" s="6" t="s">
        <v>9698</v>
      </c>
      <c r="C4486" s="6" t="s">
        <v>5522</v>
      </c>
      <c r="D4486" s="6" t="s">
        <v>15</v>
      </c>
      <c r="E4486" s="6" t="s">
        <v>16</v>
      </c>
      <c r="F4486" s="15">
        <v>60</v>
      </c>
      <c r="G4486" s="6" t="s">
        <v>9697</v>
      </c>
      <c r="H4486" s="6" t="s">
        <v>3434</v>
      </c>
      <c r="I4486" s="6" t="s">
        <v>32</v>
      </c>
      <c r="J4486" s="7">
        <v>43950</v>
      </c>
      <c r="K4486" s="15">
        <v>45</v>
      </c>
      <c r="L4486" s="6" t="s">
        <v>68</v>
      </c>
      <c r="M4486" s="6">
        <f t="shared" ref="M4486:M4549" si="281">YEAR(J4486)</f>
        <v>2020</v>
      </c>
      <c r="N4486" s="6">
        <f t="shared" ref="N4486:N4549" si="282">MONTH(J4486)</f>
        <v>4</v>
      </c>
      <c r="O4486" s="6" t="str">
        <f>VLOOKUP(L4486,'User input'!$D$6:$E$16,2,FALSE)</f>
        <v>Megawidget M</v>
      </c>
      <c r="P4486" s="6">
        <f>VLOOKUP(L4486,'User input'!$D$6:$G$16,3,FALSE)</f>
        <v>1.29</v>
      </c>
      <c r="Q4486" s="6">
        <f>VLOOKUP(L4486,'User input'!$D$6:$G$16,4,FALSE)</f>
        <v>24</v>
      </c>
      <c r="R4486" s="6">
        <f t="shared" ref="R4486:R4549" si="283">K4486*Q4486</f>
        <v>1080</v>
      </c>
      <c r="S4486" s="26">
        <f t="shared" si="280"/>
        <v>1393.2</v>
      </c>
      <c r="T4486" s="26">
        <f>IF(K4486&lt;'User input'!$I$9,'User input'!$J$8,IF(K4486&lt;'User input'!$I$10,'User input'!$J$9,IF(K4486&lt;'User input'!$I$11,'User input'!$J$10,'User input'!$J$11)))*S4486</f>
        <v>41.795999999999999</v>
      </c>
      <c r="U4486" s="26">
        <f>K4486*'User input'!$J$17+'User input'!$J$16</f>
        <v>0.5</v>
      </c>
    </row>
    <row r="4487" spans="1:21" x14ac:dyDescent="0.25">
      <c r="A4487" s="18">
        <v>4612</v>
      </c>
      <c r="B4487" s="10" t="s">
        <v>9699</v>
      </c>
      <c r="C4487" s="10" t="s">
        <v>3064</v>
      </c>
      <c r="D4487" s="10" t="s">
        <v>15</v>
      </c>
      <c r="E4487" s="10" t="s">
        <v>16</v>
      </c>
      <c r="F4487" s="16">
        <v>90</v>
      </c>
      <c r="G4487" s="10" t="s">
        <v>9700</v>
      </c>
      <c r="H4487" s="10" t="s">
        <v>599</v>
      </c>
      <c r="I4487" s="10" t="s">
        <v>185</v>
      </c>
      <c r="J4487" s="11">
        <v>44399</v>
      </c>
      <c r="K4487" s="16">
        <v>66</v>
      </c>
      <c r="L4487" s="10" t="s">
        <v>78</v>
      </c>
      <c r="M4487" s="10">
        <f t="shared" si="281"/>
        <v>2021</v>
      </c>
      <c r="N4487" s="10">
        <f t="shared" si="282"/>
        <v>7</v>
      </c>
      <c r="O4487" s="10" t="str">
        <f>VLOOKUP(L4487,'User input'!$D$6:$E$16,2,FALSE)</f>
        <v>Ultrathing V2</v>
      </c>
      <c r="P4487" s="10">
        <f>VLOOKUP(L4487,'User input'!$D$6:$G$16,3,FALSE)</f>
        <v>2.95</v>
      </c>
      <c r="Q4487" s="10">
        <f>VLOOKUP(L4487,'User input'!$D$6:$G$16,4,FALSE)</f>
        <v>20</v>
      </c>
      <c r="R4487" s="10">
        <f t="shared" si="283"/>
        <v>1320</v>
      </c>
      <c r="S4487" s="27">
        <f t="shared" si="280"/>
        <v>3894.0000000000005</v>
      </c>
      <c r="T4487" s="27">
        <f>IF(K4487&lt;'User input'!$I$9,'User input'!$J$8,IF(K4487&lt;'User input'!$I$10,'User input'!$J$9,IF(K4487&lt;'User input'!$I$11,'User input'!$J$10,'User input'!$J$11)))*S4487</f>
        <v>194.70000000000005</v>
      </c>
      <c r="U4487" s="27">
        <f>K4487*'User input'!$J$17+'User input'!$J$16</f>
        <v>0.5</v>
      </c>
    </row>
    <row r="4488" spans="1:21" x14ac:dyDescent="0.25">
      <c r="A4488" s="17">
        <v>4613</v>
      </c>
      <c r="B4488" s="6" t="s">
        <v>2574</v>
      </c>
      <c r="C4488" s="6" t="s">
        <v>6756</v>
      </c>
      <c r="D4488" s="6" t="s">
        <v>28</v>
      </c>
      <c r="E4488" s="6" t="s">
        <v>29</v>
      </c>
      <c r="F4488" s="15">
        <v>60</v>
      </c>
      <c r="G4488" s="6" t="s">
        <v>9701</v>
      </c>
      <c r="H4488" s="6" t="s">
        <v>4723</v>
      </c>
      <c r="I4488" s="6" t="s">
        <v>57</v>
      </c>
      <c r="J4488" s="7">
        <v>44214</v>
      </c>
      <c r="K4488" s="15">
        <v>55</v>
      </c>
      <c r="L4488" s="6" t="s">
        <v>39</v>
      </c>
      <c r="M4488" s="6">
        <f t="shared" si="281"/>
        <v>2021</v>
      </c>
      <c r="N4488" s="6">
        <f t="shared" si="282"/>
        <v>1</v>
      </c>
      <c r="O4488" s="6" t="str">
        <f>VLOOKUP(L4488,'User input'!$D$6:$E$16,2,FALSE)</f>
        <v>Ultrathing V1</v>
      </c>
      <c r="P4488" s="6">
        <f>VLOOKUP(L4488,'User input'!$D$6:$G$16,3,FALSE)</f>
        <v>1.79</v>
      </c>
      <c r="Q4488" s="6">
        <f>VLOOKUP(L4488,'User input'!$D$6:$G$16,4,FALSE)</f>
        <v>17</v>
      </c>
      <c r="R4488" s="6">
        <f t="shared" si="283"/>
        <v>935</v>
      </c>
      <c r="S4488" s="26">
        <f t="shared" si="280"/>
        <v>1673.65</v>
      </c>
      <c r="T4488" s="26">
        <f>IF(K4488&lt;'User input'!$I$9,'User input'!$J$8,IF(K4488&lt;'User input'!$I$10,'User input'!$J$9,IF(K4488&lt;'User input'!$I$11,'User input'!$J$10,'User input'!$J$11)))*S4488</f>
        <v>83.682500000000005</v>
      </c>
      <c r="U4488" s="26">
        <f>K4488*'User input'!$J$17+'User input'!$J$16</f>
        <v>0.5</v>
      </c>
    </row>
    <row r="4489" spans="1:21" x14ac:dyDescent="0.25">
      <c r="A4489" s="18">
        <v>4614</v>
      </c>
      <c r="B4489" s="10" t="s">
        <v>9702</v>
      </c>
      <c r="C4489" s="10" t="s">
        <v>7771</v>
      </c>
      <c r="D4489" s="10" t="s">
        <v>49</v>
      </c>
      <c r="E4489" s="10" t="s">
        <v>16</v>
      </c>
      <c r="F4489" s="16">
        <v>60</v>
      </c>
      <c r="G4489" s="10" t="s">
        <v>9703</v>
      </c>
      <c r="H4489" s="10" t="s">
        <v>2408</v>
      </c>
      <c r="I4489" s="10" t="s">
        <v>32</v>
      </c>
      <c r="J4489" s="11">
        <v>43892</v>
      </c>
      <c r="K4489" s="16">
        <v>45</v>
      </c>
      <c r="L4489" s="10" t="s">
        <v>68</v>
      </c>
      <c r="M4489" s="10">
        <f t="shared" si="281"/>
        <v>2020</v>
      </c>
      <c r="N4489" s="10">
        <f t="shared" si="282"/>
        <v>3</v>
      </c>
      <c r="O4489" s="10" t="str">
        <f>VLOOKUP(L4489,'User input'!$D$6:$E$16,2,FALSE)</f>
        <v>Megawidget M</v>
      </c>
      <c r="P4489" s="10">
        <f>VLOOKUP(L4489,'User input'!$D$6:$G$16,3,FALSE)</f>
        <v>1.29</v>
      </c>
      <c r="Q4489" s="10">
        <f>VLOOKUP(L4489,'User input'!$D$6:$G$16,4,FALSE)</f>
        <v>24</v>
      </c>
      <c r="R4489" s="10">
        <f t="shared" si="283"/>
        <v>1080</v>
      </c>
      <c r="S4489" s="27">
        <f t="shared" si="280"/>
        <v>1393.2</v>
      </c>
      <c r="T4489" s="27">
        <f>IF(K4489&lt;'User input'!$I$9,'User input'!$J$8,IF(K4489&lt;'User input'!$I$10,'User input'!$J$9,IF(K4489&lt;'User input'!$I$11,'User input'!$J$10,'User input'!$J$11)))*S4489</f>
        <v>41.795999999999999</v>
      </c>
      <c r="U4489" s="27">
        <f>K4489*'User input'!$J$17+'User input'!$J$16</f>
        <v>0.5</v>
      </c>
    </row>
    <row r="4490" spans="1:21" x14ac:dyDescent="0.25">
      <c r="A4490" s="17">
        <v>4615</v>
      </c>
      <c r="B4490" s="6" t="s">
        <v>3822</v>
      </c>
      <c r="C4490" s="6" t="s">
        <v>4811</v>
      </c>
      <c r="D4490" s="6" t="s">
        <v>28</v>
      </c>
      <c r="E4490" s="6" t="s">
        <v>29</v>
      </c>
      <c r="F4490" s="15">
        <v>90</v>
      </c>
      <c r="G4490" s="6" t="s">
        <v>9704</v>
      </c>
      <c r="H4490" s="6" t="s">
        <v>3421</v>
      </c>
      <c r="I4490" s="6" t="s">
        <v>1194</v>
      </c>
      <c r="J4490" s="7">
        <v>44478</v>
      </c>
      <c r="K4490" s="15">
        <v>92</v>
      </c>
      <c r="L4490" s="6" t="s">
        <v>33</v>
      </c>
      <c r="M4490" s="6">
        <f t="shared" si="281"/>
        <v>2021</v>
      </c>
      <c r="N4490" s="6">
        <f t="shared" si="282"/>
        <v>10</v>
      </c>
      <c r="O4490" s="6" t="str">
        <f>VLOOKUP(L4490,'User input'!$D$6:$E$16,2,FALSE)</f>
        <v>Megawidget L</v>
      </c>
      <c r="P4490" s="6">
        <f>VLOOKUP(L4490,'User input'!$D$6:$G$16,3,FALSE)</f>
        <v>1.79</v>
      </c>
      <c r="Q4490" s="6">
        <f>VLOOKUP(L4490,'User input'!$D$6:$G$16,4,FALSE)</f>
        <v>24</v>
      </c>
      <c r="R4490" s="6">
        <f t="shared" si="283"/>
        <v>2208</v>
      </c>
      <c r="S4490" s="26">
        <f t="shared" si="280"/>
        <v>3952.32</v>
      </c>
      <c r="T4490" s="26">
        <f>IF(K4490&lt;'User input'!$I$9,'User input'!$J$8,IF(K4490&lt;'User input'!$I$10,'User input'!$J$9,IF(K4490&lt;'User input'!$I$11,'User input'!$J$10,'User input'!$J$11)))*S4490</f>
        <v>197.61600000000001</v>
      </c>
      <c r="U4490" s="26">
        <f>K4490*'User input'!$J$17+'User input'!$J$16</f>
        <v>0.5</v>
      </c>
    </row>
    <row r="4491" spans="1:21" x14ac:dyDescent="0.25">
      <c r="A4491" s="18">
        <v>4616</v>
      </c>
      <c r="B4491" s="10" t="s">
        <v>1276</v>
      </c>
      <c r="C4491" s="10" t="s">
        <v>4665</v>
      </c>
      <c r="D4491" s="10" t="s">
        <v>28</v>
      </c>
      <c r="E4491" s="10" t="s">
        <v>29</v>
      </c>
      <c r="F4491" s="16">
        <v>60</v>
      </c>
      <c r="G4491" s="10" t="s">
        <v>9705</v>
      </c>
      <c r="H4491" s="10" t="s">
        <v>1287</v>
      </c>
      <c r="I4491" s="10" t="s">
        <v>32</v>
      </c>
      <c r="J4491" s="11">
        <v>43829</v>
      </c>
      <c r="K4491" s="16">
        <v>68</v>
      </c>
      <c r="L4491" s="10" t="s">
        <v>78</v>
      </c>
      <c r="M4491" s="10">
        <f t="shared" si="281"/>
        <v>2019</v>
      </c>
      <c r="N4491" s="10">
        <f t="shared" si="282"/>
        <v>12</v>
      </c>
      <c r="O4491" s="10" t="str">
        <f>VLOOKUP(L4491,'User input'!$D$6:$E$16,2,FALSE)</f>
        <v>Ultrathing V2</v>
      </c>
      <c r="P4491" s="10">
        <f>VLOOKUP(L4491,'User input'!$D$6:$G$16,3,FALSE)</f>
        <v>2.95</v>
      </c>
      <c r="Q4491" s="10">
        <f>VLOOKUP(L4491,'User input'!$D$6:$G$16,4,FALSE)</f>
        <v>20</v>
      </c>
      <c r="R4491" s="10">
        <f t="shared" si="283"/>
        <v>1360</v>
      </c>
      <c r="S4491" s="27">
        <f t="shared" si="280"/>
        <v>4012.0000000000005</v>
      </c>
      <c r="T4491" s="27">
        <f>IF(K4491&lt;'User input'!$I$9,'User input'!$J$8,IF(K4491&lt;'User input'!$I$10,'User input'!$J$9,IF(K4491&lt;'User input'!$I$11,'User input'!$J$10,'User input'!$J$11)))*S4491</f>
        <v>200.60000000000002</v>
      </c>
      <c r="U4491" s="27">
        <f>K4491*'User input'!$J$17+'User input'!$J$16</f>
        <v>0.5</v>
      </c>
    </row>
    <row r="4492" spans="1:21" x14ac:dyDescent="0.25">
      <c r="A4492" s="17">
        <v>4617</v>
      </c>
      <c r="B4492" s="6" t="s">
        <v>8110</v>
      </c>
      <c r="C4492" s="6" t="s">
        <v>6838</v>
      </c>
      <c r="D4492" s="6" t="s">
        <v>15</v>
      </c>
      <c r="E4492" s="6" t="s">
        <v>16</v>
      </c>
      <c r="F4492" s="15">
        <v>30</v>
      </c>
      <c r="G4492" s="6" t="s">
        <v>9706</v>
      </c>
      <c r="H4492" s="6" t="s">
        <v>1530</v>
      </c>
      <c r="I4492" s="6" t="s">
        <v>291</v>
      </c>
      <c r="J4492" s="7">
        <v>43877</v>
      </c>
      <c r="K4492" s="15">
        <v>28</v>
      </c>
      <c r="L4492" s="6" t="s">
        <v>44</v>
      </c>
      <c r="M4492" s="6">
        <f t="shared" si="281"/>
        <v>2020</v>
      </c>
      <c r="N4492" s="6">
        <f t="shared" si="282"/>
        <v>2</v>
      </c>
      <c r="O4492" s="6" t="str">
        <f>VLOOKUP(L4492,'User input'!$D$6:$E$16,2,FALSE)</f>
        <v>Gigastuff</v>
      </c>
      <c r="P4492" s="6">
        <f>VLOOKUP(L4492,'User input'!$D$6:$G$16,3,FALSE)</f>
        <v>1.89</v>
      </c>
      <c r="Q4492" s="6">
        <f>VLOOKUP(L4492,'User input'!$D$6:$G$16,4,FALSE)</f>
        <v>18</v>
      </c>
      <c r="R4492" s="6">
        <f t="shared" si="283"/>
        <v>504</v>
      </c>
      <c r="S4492" s="26">
        <f t="shared" si="280"/>
        <v>952.56</v>
      </c>
      <c r="T4492" s="26">
        <f>IF(K4492&lt;'User input'!$I$9,'User input'!$J$8,IF(K4492&lt;'User input'!$I$10,'User input'!$J$9,IF(K4492&lt;'User input'!$I$11,'User input'!$J$10,'User input'!$J$11)))*S4492</f>
        <v>28.576799999999999</v>
      </c>
      <c r="U4492" s="26">
        <f>K4492*'User input'!$J$17+'User input'!$J$16</f>
        <v>0.5</v>
      </c>
    </row>
    <row r="4493" spans="1:21" x14ac:dyDescent="0.25">
      <c r="A4493" s="18">
        <v>4618</v>
      </c>
      <c r="B4493" s="10" t="s">
        <v>4575</v>
      </c>
      <c r="C4493" s="10" t="s">
        <v>3688</v>
      </c>
      <c r="D4493" s="10" t="s">
        <v>617</v>
      </c>
      <c r="E4493" s="10" t="s">
        <v>29</v>
      </c>
      <c r="F4493" s="16">
        <v>60</v>
      </c>
      <c r="G4493" s="10" t="s">
        <v>9707</v>
      </c>
      <c r="H4493" s="10" t="s">
        <v>4501</v>
      </c>
      <c r="I4493" s="10" t="s">
        <v>171</v>
      </c>
      <c r="J4493" s="11">
        <v>43550</v>
      </c>
      <c r="K4493" s="16">
        <v>12</v>
      </c>
      <c r="L4493" s="10" t="s">
        <v>39</v>
      </c>
      <c r="M4493" s="10">
        <f t="shared" si="281"/>
        <v>2019</v>
      </c>
      <c r="N4493" s="10">
        <f t="shared" si="282"/>
        <v>3</v>
      </c>
      <c r="O4493" s="10" t="str">
        <f>VLOOKUP(L4493,'User input'!$D$6:$E$16,2,FALSE)</f>
        <v>Ultrathing V1</v>
      </c>
      <c r="P4493" s="10">
        <f>VLOOKUP(L4493,'User input'!$D$6:$G$16,3,FALSE)</f>
        <v>1.79</v>
      </c>
      <c r="Q4493" s="10">
        <f>VLOOKUP(L4493,'User input'!$D$6:$G$16,4,FALSE)</f>
        <v>17</v>
      </c>
      <c r="R4493" s="10">
        <f t="shared" si="283"/>
        <v>204</v>
      </c>
      <c r="S4493" s="27">
        <f t="shared" si="280"/>
        <v>365.16</v>
      </c>
      <c r="T4493" s="27">
        <f>IF(K4493&lt;'User input'!$I$9,'User input'!$J$8,IF(K4493&lt;'User input'!$I$10,'User input'!$J$9,IF(K4493&lt;'User input'!$I$11,'User input'!$J$10,'User input'!$J$11)))*S4493</f>
        <v>0</v>
      </c>
      <c r="U4493" s="27">
        <f>K4493*'User input'!$J$17+'User input'!$J$16</f>
        <v>0.5</v>
      </c>
    </row>
    <row r="4494" spans="1:21" x14ac:dyDescent="0.25">
      <c r="A4494" s="17">
        <v>4619</v>
      </c>
      <c r="B4494" s="6" t="s">
        <v>6129</v>
      </c>
      <c r="C4494" s="6" t="s">
        <v>963</v>
      </c>
      <c r="D4494" s="6" t="s">
        <v>90</v>
      </c>
      <c r="E4494" s="6" t="s">
        <v>29</v>
      </c>
      <c r="F4494" s="15">
        <v>90</v>
      </c>
      <c r="G4494" s="6" t="s">
        <v>9708</v>
      </c>
      <c r="H4494" s="6" t="s">
        <v>4077</v>
      </c>
      <c r="I4494" s="6" t="s">
        <v>32</v>
      </c>
      <c r="J4494" s="7">
        <v>43515</v>
      </c>
      <c r="K4494" s="15">
        <v>47</v>
      </c>
      <c r="L4494" s="6" t="s">
        <v>44</v>
      </c>
      <c r="M4494" s="6">
        <f t="shared" si="281"/>
        <v>2019</v>
      </c>
      <c r="N4494" s="6">
        <f t="shared" si="282"/>
        <v>2</v>
      </c>
      <c r="O4494" s="6" t="str">
        <f>VLOOKUP(L4494,'User input'!$D$6:$E$16,2,FALSE)</f>
        <v>Gigastuff</v>
      </c>
      <c r="P4494" s="6">
        <f>VLOOKUP(L4494,'User input'!$D$6:$G$16,3,FALSE)</f>
        <v>1.89</v>
      </c>
      <c r="Q4494" s="6">
        <f>VLOOKUP(L4494,'User input'!$D$6:$G$16,4,FALSE)</f>
        <v>18</v>
      </c>
      <c r="R4494" s="6">
        <f t="shared" si="283"/>
        <v>846</v>
      </c>
      <c r="S4494" s="26">
        <f t="shared" si="280"/>
        <v>1598.9399999999998</v>
      </c>
      <c r="T4494" s="26">
        <f>IF(K4494&lt;'User input'!$I$9,'User input'!$J$8,IF(K4494&lt;'User input'!$I$10,'User input'!$J$9,IF(K4494&lt;'User input'!$I$11,'User input'!$J$10,'User input'!$J$11)))*S4494</f>
        <v>47.968199999999996</v>
      </c>
      <c r="U4494" s="26">
        <f>K4494*'User input'!$J$17+'User input'!$J$16</f>
        <v>0.5</v>
      </c>
    </row>
    <row r="4495" spans="1:21" x14ac:dyDescent="0.25">
      <c r="A4495" s="18">
        <v>4620</v>
      </c>
      <c r="B4495" s="10" t="s">
        <v>5734</v>
      </c>
      <c r="C4495" s="10" t="s">
        <v>133</v>
      </c>
      <c r="D4495" s="10" t="s">
        <v>28</v>
      </c>
      <c r="E4495" s="10" t="s">
        <v>29</v>
      </c>
      <c r="F4495" s="16">
        <v>30</v>
      </c>
      <c r="G4495" s="10" t="s">
        <v>9709</v>
      </c>
      <c r="H4495" s="10" t="s">
        <v>4929</v>
      </c>
      <c r="I4495" s="10" t="s">
        <v>32</v>
      </c>
      <c r="J4495" s="11">
        <v>43713</v>
      </c>
      <c r="K4495" s="16">
        <v>4</v>
      </c>
      <c r="L4495" s="10" t="s">
        <v>78</v>
      </c>
      <c r="M4495" s="10">
        <f t="shared" si="281"/>
        <v>2019</v>
      </c>
      <c r="N4495" s="10">
        <f t="shared" si="282"/>
        <v>9</v>
      </c>
      <c r="O4495" s="10" t="str">
        <f>VLOOKUP(L4495,'User input'!$D$6:$E$16,2,FALSE)</f>
        <v>Ultrathing V2</v>
      </c>
      <c r="P4495" s="10">
        <f>VLOOKUP(L4495,'User input'!$D$6:$G$16,3,FALSE)</f>
        <v>2.95</v>
      </c>
      <c r="Q4495" s="10">
        <f>VLOOKUP(L4495,'User input'!$D$6:$G$16,4,FALSE)</f>
        <v>20</v>
      </c>
      <c r="R4495" s="10">
        <f t="shared" si="283"/>
        <v>80</v>
      </c>
      <c r="S4495" s="27">
        <f t="shared" si="280"/>
        <v>236</v>
      </c>
      <c r="T4495" s="27">
        <f>IF(K4495&lt;'User input'!$I$9,'User input'!$J$8,IF(K4495&lt;'User input'!$I$10,'User input'!$J$9,IF(K4495&lt;'User input'!$I$11,'User input'!$J$10,'User input'!$J$11)))*S4495</f>
        <v>0</v>
      </c>
      <c r="U4495" s="27">
        <f>K4495*'User input'!$J$17+'User input'!$J$16</f>
        <v>0.5</v>
      </c>
    </row>
    <row r="4496" spans="1:21" x14ac:dyDescent="0.25">
      <c r="A4496" s="17">
        <v>4621</v>
      </c>
      <c r="B4496" s="6" t="s">
        <v>9710</v>
      </c>
      <c r="C4496" s="6" t="s">
        <v>9711</v>
      </c>
      <c r="D4496" s="6" t="s">
        <v>15</v>
      </c>
      <c r="E4496" s="6" t="s">
        <v>16</v>
      </c>
      <c r="F4496" s="15">
        <v>30</v>
      </c>
      <c r="G4496" s="6" t="s">
        <v>9712</v>
      </c>
      <c r="H4496" s="6" t="s">
        <v>264</v>
      </c>
      <c r="I4496" s="6" t="s">
        <v>32</v>
      </c>
      <c r="J4496" s="7">
        <v>43629</v>
      </c>
      <c r="K4496" s="15">
        <v>23</v>
      </c>
      <c r="L4496" s="6" t="s">
        <v>68</v>
      </c>
      <c r="M4496" s="6">
        <f t="shared" si="281"/>
        <v>2019</v>
      </c>
      <c r="N4496" s="6">
        <f t="shared" si="282"/>
        <v>6</v>
      </c>
      <c r="O4496" s="6" t="str">
        <f>VLOOKUP(L4496,'User input'!$D$6:$E$16,2,FALSE)</f>
        <v>Megawidget M</v>
      </c>
      <c r="P4496" s="6">
        <f>VLOOKUP(L4496,'User input'!$D$6:$G$16,3,FALSE)</f>
        <v>1.29</v>
      </c>
      <c r="Q4496" s="6">
        <f>VLOOKUP(L4496,'User input'!$D$6:$G$16,4,FALSE)</f>
        <v>24</v>
      </c>
      <c r="R4496" s="6">
        <f t="shared" si="283"/>
        <v>552</v>
      </c>
      <c r="S4496" s="26">
        <f t="shared" si="280"/>
        <v>712.08</v>
      </c>
      <c r="T4496" s="26">
        <f>IF(K4496&lt;'User input'!$I$9,'User input'!$J$8,IF(K4496&lt;'User input'!$I$10,'User input'!$J$9,IF(K4496&lt;'User input'!$I$11,'User input'!$J$10,'User input'!$J$11)))*S4496</f>
        <v>21.362400000000001</v>
      </c>
      <c r="U4496" s="26">
        <f>K4496*'User input'!$J$17+'User input'!$J$16</f>
        <v>0.5</v>
      </c>
    </row>
    <row r="4497" spans="1:21" x14ac:dyDescent="0.25">
      <c r="A4497" s="18">
        <v>4622</v>
      </c>
      <c r="B4497" s="10" t="s">
        <v>1238</v>
      </c>
      <c r="C4497" s="10" t="s">
        <v>9713</v>
      </c>
      <c r="D4497" s="10" t="s">
        <v>28</v>
      </c>
      <c r="E4497" s="10" t="s">
        <v>29</v>
      </c>
      <c r="F4497" s="16">
        <v>90</v>
      </c>
      <c r="G4497" s="10" t="s">
        <v>9714</v>
      </c>
      <c r="H4497" s="10" t="s">
        <v>1965</v>
      </c>
      <c r="I4497" s="10" t="s">
        <v>108</v>
      </c>
      <c r="J4497" s="11">
        <v>44292</v>
      </c>
      <c r="K4497" s="16">
        <v>32</v>
      </c>
      <c r="L4497" s="10" t="s">
        <v>52</v>
      </c>
      <c r="M4497" s="10">
        <f t="shared" si="281"/>
        <v>2021</v>
      </c>
      <c r="N4497" s="10">
        <f t="shared" si="282"/>
        <v>4</v>
      </c>
      <c r="O4497" s="10" t="str">
        <f>VLOOKUP(L4497,'User input'!$D$6:$E$16,2,FALSE)</f>
        <v>Megawidget S</v>
      </c>
      <c r="P4497" s="10">
        <f>VLOOKUP(L4497,'User input'!$D$6:$G$16,3,FALSE)</f>
        <v>0.69</v>
      </c>
      <c r="Q4497" s="10">
        <f>VLOOKUP(L4497,'User input'!$D$6:$G$16,4,FALSE)</f>
        <v>24</v>
      </c>
      <c r="R4497" s="10">
        <f t="shared" si="283"/>
        <v>768</v>
      </c>
      <c r="S4497" s="27">
        <f t="shared" si="280"/>
        <v>529.91999999999996</v>
      </c>
      <c r="T4497" s="27">
        <f>IF(K4497&lt;'User input'!$I$9,'User input'!$J$8,IF(K4497&lt;'User input'!$I$10,'User input'!$J$9,IF(K4497&lt;'User input'!$I$11,'User input'!$J$10,'User input'!$J$11)))*S4497</f>
        <v>15.897599999999999</v>
      </c>
      <c r="U4497" s="27">
        <f>K4497*'User input'!$J$17+'User input'!$J$16</f>
        <v>0.5</v>
      </c>
    </row>
    <row r="4498" spans="1:21" x14ac:dyDescent="0.25">
      <c r="A4498" s="17">
        <v>4623</v>
      </c>
      <c r="B4498" s="6" t="s">
        <v>9715</v>
      </c>
      <c r="C4498" s="6" t="s">
        <v>1423</v>
      </c>
      <c r="D4498" s="6" t="s">
        <v>41</v>
      </c>
      <c r="E4498" s="6" t="s">
        <v>16</v>
      </c>
      <c r="F4498" s="15">
        <v>60</v>
      </c>
      <c r="G4498" s="6" t="s">
        <v>9716</v>
      </c>
      <c r="H4498" s="6" t="s">
        <v>1483</v>
      </c>
      <c r="I4498" s="6" t="s">
        <v>291</v>
      </c>
      <c r="J4498" s="7">
        <v>44302</v>
      </c>
      <c r="K4498" s="15">
        <v>48</v>
      </c>
      <c r="L4498" s="6" t="s">
        <v>157</v>
      </c>
      <c r="M4498" s="6">
        <f t="shared" si="281"/>
        <v>2021</v>
      </c>
      <c r="N4498" s="6">
        <f t="shared" si="282"/>
        <v>4</v>
      </c>
      <c r="O4498" s="6" t="str">
        <f>VLOOKUP(L4498,'User input'!$D$6:$E$16,2,FALSE)</f>
        <v>Ultrathing V3</v>
      </c>
      <c r="P4498" s="6">
        <f>VLOOKUP(L4498,'User input'!$D$6:$G$16,3,FALSE)</f>
        <v>3.39</v>
      </c>
      <c r="Q4498" s="6">
        <f>VLOOKUP(L4498,'User input'!$D$6:$G$16,4,FALSE)</f>
        <v>24</v>
      </c>
      <c r="R4498" s="6">
        <f t="shared" si="283"/>
        <v>1152</v>
      </c>
      <c r="S4498" s="26">
        <f t="shared" si="280"/>
        <v>3905.28</v>
      </c>
      <c r="T4498" s="26">
        <f>IF(K4498&lt;'User input'!$I$9,'User input'!$J$8,IF(K4498&lt;'User input'!$I$10,'User input'!$J$9,IF(K4498&lt;'User input'!$I$11,'User input'!$J$10,'User input'!$J$11)))*S4498</f>
        <v>117.1584</v>
      </c>
      <c r="U4498" s="26">
        <f>K4498*'User input'!$J$17+'User input'!$J$16</f>
        <v>0.5</v>
      </c>
    </row>
    <row r="4499" spans="1:21" x14ac:dyDescent="0.25">
      <c r="A4499" s="18">
        <v>4624</v>
      </c>
      <c r="B4499" s="10" t="s">
        <v>9717</v>
      </c>
      <c r="C4499" s="10" t="s">
        <v>850</v>
      </c>
      <c r="D4499" s="10" t="s">
        <v>28</v>
      </c>
      <c r="E4499" s="10" t="s">
        <v>29</v>
      </c>
      <c r="F4499" s="16">
        <v>90</v>
      </c>
      <c r="G4499" s="10" t="s">
        <v>9718</v>
      </c>
      <c r="H4499" s="10" t="s">
        <v>2506</v>
      </c>
      <c r="I4499" s="10" t="s">
        <v>32</v>
      </c>
      <c r="J4499" s="11">
        <v>43741</v>
      </c>
      <c r="K4499" s="16">
        <v>22</v>
      </c>
      <c r="L4499" s="10" t="s">
        <v>39</v>
      </c>
      <c r="M4499" s="10">
        <f t="shared" si="281"/>
        <v>2019</v>
      </c>
      <c r="N4499" s="10">
        <f t="shared" si="282"/>
        <v>10</v>
      </c>
      <c r="O4499" s="10" t="str">
        <f>VLOOKUP(L4499,'User input'!$D$6:$E$16,2,FALSE)</f>
        <v>Ultrathing V1</v>
      </c>
      <c r="P4499" s="10">
        <f>VLOOKUP(L4499,'User input'!$D$6:$G$16,3,FALSE)</f>
        <v>1.79</v>
      </c>
      <c r="Q4499" s="10">
        <f>VLOOKUP(L4499,'User input'!$D$6:$G$16,4,FALSE)</f>
        <v>17</v>
      </c>
      <c r="R4499" s="10">
        <f t="shared" si="283"/>
        <v>374</v>
      </c>
      <c r="S4499" s="27">
        <f t="shared" si="280"/>
        <v>669.46</v>
      </c>
      <c r="T4499" s="27">
        <f>IF(K4499&lt;'User input'!$I$9,'User input'!$J$8,IF(K4499&lt;'User input'!$I$10,'User input'!$J$9,IF(K4499&lt;'User input'!$I$11,'User input'!$J$10,'User input'!$J$11)))*S4499</f>
        <v>20.0838</v>
      </c>
      <c r="U4499" s="27">
        <f>K4499*'User input'!$J$17+'User input'!$J$16</f>
        <v>0.5</v>
      </c>
    </row>
    <row r="4500" spans="1:21" x14ac:dyDescent="0.25">
      <c r="A4500" s="17">
        <v>4625</v>
      </c>
      <c r="B4500" s="6" t="s">
        <v>7212</v>
      </c>
      <c r="C4500" s="6" t="s">
        <v>3871</v>
      </c>
      <c r="D4500" s="6" t="s">
        <v>28</v>
      </c>
      <c r="E4500" s="6" t="s">
        <v>29</v>
      </c>
      <c r="F4500" s="15">
        <v>90</v>
      </c>
      <c r="G4500" s="6" t="s">
        <v>9718</v>
      </c>
      <c r="H4500" s="6" t="s">
        <v>1872</v>
      </c>
      <c r="I4500" s="6" t="s">
        <v>32</v>
      </c>
      <c r="J4500" s="7">
        <v>43726</v>
      </c>
      <c r="K4500" s="15">
        <v>43</v>
      </c>
      <c r="L4500" s="6" t="s">
        <v>62</v>
      </c>
      <c r="M4500" s="6">
        <f t="shared" si="281"/>
        <v>2019</v>
      </c>
      <c r="N4500" s="6">
        <f t="shared" si="282"/>
        <v>9</v>
      </c>
      <c r="O4500" s="6" t="str">
        <f>VLOOKUP(L4500,'User input'!$D$6:$E$16,2,FALSE)</f>
        <v>Ultrathing V4</v>
      </c>
      <c r="P4500" s="6">
        <f>VLOOKUP(L4500,'User input'!$D$6:$G$16,3,FALSE)</f>
        <v>3.99</v>
      </c>
      <c r="Q4500" s="6">
        <f>VLOOKUP(L4500,'User input'!$D$6:$G$16,4,FALSE)</f>
        <v>24</v>
      </c>
      <c r="R4500" s="6">
        <f t="shared" si="283"/>
        <v>1032</v>
      </c>
      <c r="S4500" s="26">
        <f t="shared" si="280"/>
        <v>4117.68</v>
      </c>
      <c r="T4500" s="26">
        <f>IF(K4500&lt;'User input'!$I$9,'User input'!$J$8,IF(K4500&lt;'User input'!$I$10,'User input'!$J$9,IF(K4500&lt;'User input'!$I$11,'User input'!$J$10,'User input'!$J$11)))*S4500</f>
        <v>123.5304</v>
      </c>
      <c r="U4500" s="26">
        <f>K4500*'User input'!$J$17+'User input'!$J$16</f>
        <v>0.5</v>
      </c>
    </row>
    <row r="4501" spans="1:21" x14ac:dyDescent="0.25">
      <c r="A4501" s="18">
        <v>4626</v>
      </c>
      <c r="B4501" s="10" t="s">
        <v>9719</v>
      </c>
      <c r="C4501" s="10" t="s">
        <v>5786</v>
      </c>
      <c r="D4501" s="10" t="s">
        <v>28</v>
      </c>
      <c r="E4501" s="10" t="s">
        <v>29</v>
      </c>
      <c r="F4501" s="16">
        <v>30</v>
      </c>
      <c r="G4501" s="10" t="s">
        <v>9720</v>
      </c>
      <c r="H4501" s="10" t="s">
        <v>5730</v>
      </c>
      <c r="I4501" s="10" t="s">
        <v>176</v>
      </c>
      <c r="J4501" s="11">
        <v>43941</v>
      </c>
      <c r="K4501" s="16">
        <v>71</v>
      </c>
      <c r="L4501" s="10" t="s">
        <v>33</v>
      </c>
      <c r="M4501" s="10">
        <f t="shared" si="281"/>
        <v>2020</v>
      </c>
      <c r="N4501" s="10">
        <f t="shared" si="282"/>
        <v>4</v>
      </c>
      <c r="O4501" s="10" t="str">
        <f>VLOOKUP(L4501,'User input'!$D$6:$E$16,2,FALSE)</f>
        <v>Megawidget L</v>
      </c>
      <c r="P4501" s="10">
        <f>VLOOKUP(L4501,'User input'!$D$6:$G$16,3,FALSE)</f>
        <v>1.79</v>
      </c>
      <c r="Q4501" s="10">
        <f>VLOOKUP(L4501,'User input'!$D$6:$G$16,4,FALSE)</f>
        <v>24</v>
      </c>
      <c r="R4501" s="10">
        <f t="shared" si="283"/>
        <v>1704</v>
      </c>
      <c r="S4501" s="27">
        <f t="shared" si="280"/>
        <v>3050.16</v>
      </c>
      <c r="T4501" s="27">
        <f>IF(K4501&lt;'User input'!$I$9,'User input'!$J$8,IF(K4501&lt;'User input'!$I$10,'User input'!$J$9,IF(K4501&lt;'User input'!$I$11,'User input'!$J$10,'User input'!$J$11)))*S4501</f>
        <v>152.50800000000001</v>
      </c>
      <c r="U4501" s="27">
        <f>K4501*'User input'!$J$17+'User input'!$J$16</f>
        <v>0.5</v>
      </c>
    </row>
    <row r="4502" spans="1:21" x14ac:dyDescent="0.25">
      <c r="A4502" s="17">
        <v>4627</v>
      </c>
      <c r="B4502" s="6" t="s">
        <v>1044</v>
      </c>
      <c r="C4502" s="6" t="s">
        <v>9721</v>
      </c>
      <c r="D4502" s="6" t="s">
        <v>28</v>
      </c>
      <c r="E4502" s="6" t="s">
        <v>29</v>
      </c>
      <c r="F4502" s="15">
        <v>90</v>
      </c>
      <c r="G4502" s="6" t="s">
        <v>9722</v>
      </c>
      <c r="H4502" s="6" t="s">
        <v>1383</v>
      </c>
      <c r="I4502" s="6" t="s">
        <v>32</v>
      </c>
      <c r="J4502" s="7">
        <v>43804</v>
      </c>
      <c r="K4502" s="15">
        <v>21</v>
      </c>
      <c r="L4502" s="6" t="s">
        <v>39</v>
      </c>
      <c r="M4502" s="6">
        <f t="shared" si="281"/>
        <v>2019</v>
      </c>
      <c r="N4502" s="6">
        <f t="shared" si="282"/>
        <v>12</v>
      </c>
      <c r="O4502" s="6" t="str">
        <f>VLOOKUP(L4502,'User input'!$D$6:$E$16,2,FALSE)</f>
        <v>Ultrathing V1</v>
      </c>
      <c r="P4502" s="6">
        <f>VLOOKUP(L4502,'User input'!$D$6:$G$16,3,FALSE)</f>
        <v>1.79</v>
      </c>
      <c r="Q4502" s="6">
        <f>VLOOKUP(L4502,'User input'!$D$6:$G$16,4,FALSE)</f>
        <v>17</v>
      </c>
      <c r="R4502" s="6">
        <f t="shared" si="283"/>
        <v>357</v>
      </c>
      <c r="S4502" s="26">
        <f t="shared" si="280"/>
        <v>639.03</v>
      </c>
      <c r="T4502" s="26">
        <f>IF(K4502&lt;'User input'!$I$9,'User input'!$J$8,IF(K4502&lt;'User input'!$I$10,'User input'!$J$9,IF(K4502&lt;'User input'!$I$11,'User input'!$J$10,'User input'!$J$11)))*S4502</f>
        <v>19.1709</v>
      </c>
      <c r="U4502" s="26">
        <f>K4502*'User input'!$J$17+'User input'!$J$16</f>
        <v>0.5</v>
      </c>
    </row>
    <row r="4503" spans="1:21" x14ac:dyDescent="0.25">
      <c r="A4503" s="18">
        <v>4628</v>
      </c>
      <c r="B4503" s="10" t="s">
        <v>9723</v>
      </c>
      <c r="C4503" s="10" t="s">
        <v>1946</v>
      </c>
      <c r="D4503" s="10" t="s">
        <v>15</v>
      </c>
      <c r="E4503" s="10" t="s">
        <v>16</v>
      </c>
      <c r="F4503" s="16">
        <v>60</v>
      </c>
      <c r="G4503" s="10" t="s">
        <v>9724</v>
      </c>
      <c r="H4503" s="10" t="s">
        <v>6683</v>
      </c>
      <c r="I4503" s="10" t="s">
        <v>32</v>
      </c>
      <c r="J4503" s="11">
        <v>43672</v>
      </c>
      <c r="K4503" s="16">
        <v>62</v>
      </c>
      <c r="L4503" s="10" t="s">
        <v>62</v>
      </c>
      <c r="M4503" s="10">
        <f t="shared" si="281"/>
        <v>2019</v>
      </c>
      <c r="N4503" s="10">
        <f t="shared" si="282"/>
        <v>7</v>
      </c>
      <c r="O4503" s="10" t="str">
        <f>VLOOKUP(L4503,'User input'!$D$6:$E$16,2,FALSE)</f>
        <v>Ultrathing V4</v>
      </c>
      <c r="P4503" s="10">
        <f>VLOOKUP(L4503,'User input'!$D$6:$G$16,3,FALSE)</f>
        <v>3.99</v>
      </c>
      <c r="Q4503" s="10">
        <f>VLOOKUP(L4503,'User input'!$D$6:$G$16,4,FALSE)</f>
        <v>24</v>
      </c>
      <c r="R4503" s="10">
        <f t="shared" si="283"/>
        <v>1488</v>
      </c>
      <c r="S4503" s="27">
        <f t="shared" si="280"/>
        <v>5937.12</v>
      </c>
      <c r="T4503" s="27">
        <f>IF(K4503&lt;'User input'!$I$9,'User input'!$J$8,IF(K4503&lt;'User input'!$I$10,'User input'!$J$9,IF(K4503&lt;'User input'!$I$11,'User input'!$J$10,'User input'!$J$11)))*S4503</f>
        <v>296.85599999999999</v>
      </c>
      <c r="U4503" s="27">
        <f>K4503*'User input'!$J$17+'User input'!$J$16</f>
        <v>0.5</v>
      </c>
    </row>
    <row r="4504" spans="1:21" x14ac:dyDescent="0.25">
      <c r="A4504" s="17">
        <v>4629</v>
      </c>
      <c r="B4504" s="6" t="s">
        <v>3491</v>
      </c>
      <c r="C4504" s="6" t="s">
        <v>1335</v>
      </c>
      <c r="D4504" s="6" t="s">
        <v>15</v>
      </c>
      <c r="E4504" s="6" t="s">
        <v>16</v>
      </c>
      <c r="F4504" s="15">
        <v>60</v>
      </c>
      <c r="G4504" s="6" t="s">
        <v>9725</v>
      </c>
      <c r="H4504" s="6" t="s">
        <v>7525</v>
      </c>
      <c r="I4504" s="6" t="s">
        <v>127</v>
      </c>
      <c r="J4504" s="7">
        <v>43942</v>
      </c>
      <c r="K4504" s="15">
        <v>18</v>
      </c>
      <c r="L4504" s="6" t="s">
        <v>62</v>
      </c>
      <c r="M4504" s="6">
        <f t="shared" si="281"/>
        <v>2020</v>
      </c>
      <c r="N4504" s="6">
        <f t="shared" si="282"/>
        <v>4</v>
      </c>
      <c r="O4504" s="6" t="str">
        <f>VLOOKUP(L4504,'User input'!$D$6:$E$16,2,FALSE)</f>
        <v>Ultrathing V4</v>
      </c>
      <c r="P4504" s="6">
        <f>VLOOKUP(L4504,'User input'!$D$6:$G$16,3,FALSE)</f>
        <v>3.99</v>
      </c>
      <c r="Q4504" s="6">
        <f>VLOOKUP(L4504,'User input'!$D$6:$G$16,4,FALSE)</f>
        <v>24</v>
      </c>
      <c r="R4504" s="6">
        <f t="shared" si="283"/>
        <v>432</v>
      </c>
      <c r="S4504" s="26">
        <f t="shared" si="280"/>
        <v>1723.68</v>
      </c>
      <c r="T4504" s="26">
        <f>IF(K4504&lt;'User input'!$I$9,'User input'!$J$8,IF(K4504&lt;'User input'!$I$10,'User input'!$J$9,IF(K4504&lt;'User input'!$I$11,'User input'!$J$10,'User input'!$J$11)))*S4504</f>
        <v>0</v>
      </c>
      <c r="U4504" s="26">
        <f>K4504*'User input'!$J$17+'User input'!$J$16</f>
        <v>0.5</v>
      </c>
    </row>
    <row r="4505" spans="1:21" x14ac:dyDescent="0.25">
      <c r="A4505" s="18">
        <v>4630</v>
      </c>
      <c r="B4505" s="10" t="s">
        <v>4402</v>
      </c>
      <c r="C4505" s="10" t="s">
        <v>628</v>
      </c>
      <c r="D4505" s="10" t="s">
        <v>49</v>
      </c>
      <c r="E4505" s="10" t="s">
        <v>16</v>
      </c>
      <c r="F4505" s="16">
        <v>90</v>
      </c>
      <c r="G4505" s="10" t="s">
        <v>9726</v>
      </c>
      <c r="H4505" s="10" t="s">
        <v>7113</v>
      </c>
      <c r="I4505" s="10" t="s">
        <v>291</v>
      </c>
      <c r="J4505" s="11">
        <v>43969</v>
      </c>
      <c r="K4505" s="16">
        <v>73</v>
      </c>
      <c r="L4505" s="10" t="s">
        <v>157</v>
      </c>
      <c r="M4505" s="10">
        <f t="shared" si="281"/>
        <v>2020</v>
      </c>
      <c r="N4505" s="10">
        <f t="shared" si="282"/>
        <v>5</v>
      </c>
      <c r="O4505" s="10" t="str">
        <f>VLOOKUP(L4505,'User input'!$D$6:$E$16,2,FALSE)</f>
        <v>Ultrathing V3</v>
      </c>
      <c r="P4505" s="10">
        <f>VLOOKUP(L4505,'User input'!$D$6:$G$16,3,FALSE)</f>
        <v>3.39</v>
      </c>
      <c r="Q4505" s="10">
        <f>VLOOKUP(L4505,'User input'!$D$6:$G$16,4,FALSE)</f>
        <v>24</v>
      </c>
      <c r="R4505" s="10">
        <f t="shared" si="283"/>
        <v>1752</v>
      </c>
      <c r="S4505" s="27">
        <f t="shared" si="280"/>
        <v>5939.2800000000007</v>
      </c>
      <c r="T4505" s="27">
        <f>IF(K4505&lt;'User input'!$I$9,'User input'!$J$8,IF(K4505&lt;'User input'!$I$10,'User input'!$J$9,IF(K4505&lt;'User input'!$I$11,'User input'!$J$10,'User input'!$J$11)))*S4505</f>
        <v>296.96400000000006</v>
      </c>
      <c r="U4505" s="27">
        <f>K4505*'User input'!$J$17+'User input'!$J$16</f>
        <v>0.5</v>
      </c>
    </row>
    <row r="4506" spans="1:21" x14ac:dyDescent="0.25">
      <c r="A4506" s="17">
        <v>4631</v>
      </c>
      <c r="B4506" s="6" t="s">
        <v>9727</v>
      </c>
      <c r="C4506" s="6" t="s">
        <v>2014</v>
      </c>
      <c r="D4506" s="6" t="s">
        <v>90</v>
      </c>
      <c r="E4506" s="6" t="s">
        <v>16</v>
      </c>
      <c r="F4506" s="15">
        <v>30</v>
      </c>
      <c r="G4506" s="6" t="s">
        <v>9728</v>
      </c>
      <c r="H4506" s="6" t="s">
        <v>8028</v>
      </c>
      <c r="I4506" s="6" t="s">
        <v>32</v>
      </c>
      <c r="J4506" s="7">
        <v>43986</v>
      </c>
      <c r="K4506" s="15">
        <v>60</v>
      </c>
      <c r="L4506" s="6" t="s">
        <v>39</v>
      </c>
      <c r="M4506" s="6">
        <f t="shared" si="281"/>
        <v>2020</v>
      </c>
      <c r="N4506" s="6">
        <f t="shared" si="282"/>
        <v>6</v>
      </c>
      <c r="O4506" s="6" t="str">
        <f>VLOOKUP(L4506,'User input'!$D$6:$E$16,2,FALSE)</f>
        <v>Ultrathing V1</v>
      </c>
      <c r="P4506" s="6">
        <f>VLOOKUP(L4506,'User input'!$D$6:$G$16,3,FALSE)</f>
        <v>1.79</v>
      </c>
      <c r="Q4506" s="6">
        <f>VLOOKUP(L4506,'User input'!$D$6:$G$16,4,FALSE)</f>
        <v>17</v>
      </c>
      <c r="R4506" s="6">
        <f t="shared" si="283"/>
        <v>1020</v>
      </c>
      <c r="S4506" s="26">
        <f t="shared" si="280"/>
        <v>1825.8</v>
      </c>
      <c r="T4506" s="26">
        <f>IF(K4506&lt;'User input'!$I$9,'User input'!$J$8,IF(K4506&lt;'User input'!$I$10,'User input'!$J$9,IF(K4506&lt;'User input'!$I$11,'User input'!$J$10,'User input'!$J$11)))*S4506</f>
        <v>91.29</v>
      </c>
      <c r="U4506" s="26">
        <f>K4506*'User input'!$J$17+'User input'!$J$16</f>
        <v>0.5</v>
      </c>
    </row>
    <row r="4507" spans="1:21" x14ac:dyDescent="0.25">
      <c r="A4507" s="18">
        <v>4632</v>
      </c>
      <c r="B4507" s="10" t="s">
        <v>9729</v>
      </c>
      <c r="C4507" s="10" t="s">
        <v>1883</v>
      </c>
      <c r="D4507" s="10" t="s">
        <v>15</v>
      </c>
      <c r="E4507" s="10" t="s">
        <v>16</v>
      </c>
      <c r="F4507" s="16">
        <v>90</v>
      </c>
      <c r="G4507" s="10" t="s">
        <v>9730</v>
      </c>
      <c r="H4507" s="10" t="s">
        <v>4033</v>
      </c>
      <c r="I4507" s="10" t="s">
        <v>171</v>
      </c>
      <c r="J4507" s="11">
        <v>43920</v>
      </c>
      <c r="K4507" s="16">
        <v>62</v>
      </c>
      <c r="L4507" s="10" t="s">
        <v>20</v>
      </c>
      <c r="M4507" s="10">
        <f t="shared" si="281"/>
        <v>2020</v>
      </c>
      <c r="N4507" s="10">
        <f t="shared" si="282"/>
        <v>3</v>
      </c>
      <c r="O4507" s="10" t="str">
        <f>VLOOKUP(L4507,'User input'!$D$6:$E$16,2,FALSE)</f>
        <v>Hyperwotsit</v>
      </c>
      <c r="P4507" s="10">
        <f>VLOOKUP(L4507,'User input'!$D$6:$G$16,3,FALSE)</f>
        <v>2.0099999999999998</v>
      </c>
      <c r="Q4507" s="10">
        <f>VLOOKUP(L4507,'User input'!$D$6:$G$16,4,FALSE)</f>
        <v>20</v>
      </c>
      <c r="R4507" s="10">
        <f t="shared" si="283"/>
        <v>1240</v>
      </c>
      <c r="S4507" s="27">
        <f t="shared" si="280"/>
        <v>2492.3999999999996</v>
      </c>
      <c r="T4507" s="27">
        <f>IF(K4507&lt;'User input'!$I$9,'User input'!$J$8,IF(K4507&lt;'User input'!$I$10,'User input'!$J$9,IF(K4507&lt;'User input'!$I$11,'User input'!$J$10,'User input'!$J$11)))*S4507</f>
        <v>124.61999999999999</v>
      </c>
      <c r="U4507" s="27">
        <f>K4507*'User input'!$J$17+'User input'!$J$16</f>
        <v>0.5</v>
      </c>
    </row>
    <row r="4508" spans="1:21" x14ac:dyDescent="0.25">
      <c r="A4508" s="17">
        <v>4633</v>
      </c>
      <c r="B4508" s="6" t="s">
        <v>4548</v>
      </c>
      <c r="C4508" s="6" t="s">
        <v>445</v>
      </c>
      <c r="D4508" s="6" t="s">
        <v>15</v>
      </c>
      <c r="E4508" s="6" t="s">
        <v>16</v>
      </c>
      <c r="F4508" s="15">
        <v>60</v>
      </c>
      <c r="G4508" s="6" t="s">
        <v>9731</v>
      </c>
      <c r="H4508" s="6" t="s">
        <v>5115</v>
      </c>
      <c r="I4508" s="6" t="s">
        <v>32</v>
      </c>
      <c r="J4508" s="7">
        <v>43672</v>
      </c>
      <c r="K4508" s="15">
        <v>47</v>
      </c>
      <c r="L4508" s="6" t="s">
        <v>33</v>
      </c>
      <c r="M4508" s="6">
        <f t="shared" si="281"/>
        <v>2019</v>
      </c>
      <c r="N4508" s="6">
        <f t="shared" si="282"/>
        <v>7</v>
      </c>
      <c r="O4508" s="6" t="str">
        <f>VLOOKUP(L4508,'User input'!$D$6:$E$16,2,FALSE)</f>
        <v>Megawidget L</v>
      </c>
      <c r="P4508" s="6">
        <f>VLOOKUP(L4508,'User input'!$D$6:$G$16,3,FALSE)</f>
        <v>1.79</v>
      </c>
      <c r="Q4508" s="6">
        <f>VLOOKUP(L4508,'User input'!$D$6:$G$16,4,FALSE)</f>
        <v>24</v>
      </c>
      <c r="R4508" s="6">
        <f t="shared" si="283"/>
        <v>1128</v>
      </c>
      <c r="S4508" s="26">
        <f t="shared" si="280"/>
        <v>2019.1200000000001</v>
      </c>
      <c r="T4508" s="26">
        <f>IF(K4508&lt;'User input'!$I$9,'User input'!$J$8,IF(K4508&lt;'User input'!$I$10,'User input'!$J$9,IF(K4508&lt;'User input'!$I$11,'User input'!$J$10,'User input'!$J$11)))*S4508</f>
        <v>60.573599999999999</v>
      </c>
      <c r="U4508" s="26">
        <f>K4508*'User input'!$J$17+'User input'!$J$16</f>
        <v>0.5</v>
      </c>
    </row>
    <row r="4509" spans="1:21" x14ac:dyDescent="0.25">
      <c r="A4509" s="18">
        <v>4634</v>
      </c>
      <c r="B4509" s="10" t="s">
        <v>9732</v>
      </c>
      <c r="C4509" s="10" t="s">
        <v>1738</v>
      </c>
      <c r="D4509" s="10" t="s">
        <v>15</v>
      </c>
      <c r="E4509" s="10" t="s">
        <v>16</v>
      </c>
      <c r="F4509" s="16">
        <v>30</v>
      </c>
      <c r="G4509" s="10" t="s">
        <v>9733</v>
      </c>
      <c r="H4509" s="10" t="s">
        <v>1746</v>
      </c>
      <c r="I4509" s="10" t="s">
        <v>25</v>
      </c>
      <c r="J4509" s="11">
        <v>43527</v>
      </c>
      <c r="K4509" s="16">
        <v>14</v>
      </c>
      <c r="L4509" s="10" t="s">
        <v>62</v>
      </c>
      <c r="M4509" s="10">
        <f t="shared" si="281"/>
        <v>2019</v>
      </c>
      <c r="N4509" s="10">
        <f t="shared" si="282"/>
        <v>3</v>
      </c>
      <c r="O4509" s="10" t="str">
        <f>VLOOKUP(L4509,'User input'!$D$6:$E$16,2,FALSE)</f>
        <v>Ultrathing V4</v>
      </c>
      <c r="P4509" s="10">
        <f>VLOOKUP(L4509,'User input'!$D$6:$G$16,3,FALSE)</f>
        <v>3.99</v>
      </c>
      <c r="Q4509" s="10">
        <f>VLOOKUP(L4509,'User input'!$D$6:$G$16,4,FALSE)</f>
        <v>24</v>
      </c>
      <c r="R4509" s="10">
        <f t="shared" si="283"/>
        <v>336</v>
      </c>
      <c r="S4509" s="27">
        <f t="shared" si="280"/>
        <v>1340.64</v>
      </c>
      <c r="T4509" s="27">
        <f>IF(K4509&lt;'User input'!$I$9,'User input'!$J$8,IF(K4509&lt;'User input'!$I$10,'User input'!$J$9,IF(K4509&lt;'User input'!$I$11,'User input'!$J$10,'User input'!$J$11)))*S4509</f>
        <v>0</v>
      </c>
      <c r="U4509" s="27">
        <f>K4509*'User input'!$J$17+'User input'!$J$16</f>
        <v>0.5</v>
      </c>
    </row>
    <row r="4510" spans="1:21" x14ac:dyDescent="0.25">
      <c r="A4510" s="18">
        <v>4636</v>
      </c>
      <c r="B4510" s="10" t="s">
        <v>9734</v>
      </c>
      <c r="C4510" s="10" t="s">
        <v>9735</v>
      </c>
      <c r="D4510" s="10" t="s">
        <v>49</v>
      </c>
      <c r="E4510" s="10" t="s">
        <v>16</v>
      </c>
      <c r="F4510" s="16">
        <v>90</v>
      </c>
      <c r="G4510" s="10" t="s">
        <v>9736</v>
      </c>
      <c r="H4510" s="10" t="s">
        <v>3293</v>
      </c>
      <c r="I4510" s="10" t="s">
        <v>291</v>
      </c>
      <c r="J4510" s="11">
        <v>44118</v>
      </c>
      <c r="K4510" s="16">
        <v>81</v>
      </c>
      <c r="L4510" s="10" t="s">
        <v>39</v>
      </c>
      <c r="M4510" s="10">
        <f t="shared" si="281"/>
        <v>2020</v>
      </c>
      <c r="N4510" s="10">
        <f t="shared" si="282"/>
        <v>10</v>
      </c>
      <c r="O4510" s="10" t="str">
        <f>VLOOKUP(L4510,'User input'!$D$6:$E$16,2,FALSE)</f>
        <v>Ultrathing V1</v>
      </c>
      <c r="P4510" s="10">
        <f>VLOOKUP(L4510,'User input'!$D$6:$G$16,3,FALSE)</f>
        <v>1.79</v>
      </c>
      <c r="Q4510" s="10">
        <f>VLOOKUP(L4510,'User input'!$D$6:$G$16,4,FALSE)</f>
        <v>17</v>
      </c>
      <c r="R4510" s="10">
        <f t="shared" si="283"/>
        <v>1377</v>
      </c>
      <c r="S4510" s="27">
        <f t="shared" si="280"/>
        <v>2464.83</v>
      </c>
      <c r="T4510" s="27">
        <f>IF(K4510&lt;'User input'!$I$9,'User input'!$J$8,IF(K4510&lt;'User input'!$I$10,'User input'!$J$9,IF(K4510&lt;'User input'!$I$11,'User input'!$J$10,'User input'!$J$11)))*S4510</f>
        <v>123.2415</v>
      </c>
      <c r="U4510" s="27">
        <f>K4510*'User input'!$J$17+'User input'!$J$16</f>
        <v>0.5</v>
      </c>
    </row>
    <row r="4511" spans="1:21" x14ac:dyDescent="0.25">
      <c r="A4511" s="17">
        <v>4637</v>
      </c>
      <c r="B4511" s="6" t="s">
        <v>212</v>
      </c>
      <c r="C4511" s="6" t="s">
        <v>1706</v>
      </c>
      <c r="D4511" s="6" t="s">
        <v>28</v>
      </c>
      <c r="E4511" s="6" t="s">
        <v>29</v>
      </c>
      <c r="F4511" s="15">
        <v>90</v>
      </c>
      <c r="G4511" s="6" t="s">
        <v>9737</v>
      </c>
      <c r="H4511" s="6" t="s">
        <v>1756</v>
      </c>
      <c r="I4511" s="6" t="s">
        <v>122</v>
      </c>
      <c r="J4511" s="7">
        <v>44038</v>
      </c>
      <c r="K4511" s="15">
        <v>42</v>
      </c>
      <c r="L4511" s="6" t="s">
        <v>68</v>
      </c>
      <c r="M4511" s="6">
        <f t="shared" si="281"/>
        <v>2020</v>
      </c>
      <c r="N4511" s="6">
        <f t="shared" si="282"/>
        <v>7</v>
      </c>
      <c r="O4511" s="6" t="str">
        <f>VLOOKUP(L4511,'User input'!$D$6:$E$16,2,FALSE)</f>
        <v>Megawidget M</v>
      </c>
      <c r="P4511" s="6">
        <f>VLOOKUP(L4511,'User input'!$D$6:$G$16,3,FALSE)</f>
        <v>1.29</v>
      </c>
      <c r="Q4511" s="6">
        <f>VLOOKUP(L4511,'User input'!$D$6:$G$16,4,FALSE)</f>
        <v>24</v>
      </c>
      <c r="R4511" s="6">
        <f t="shared" si="283"/>
        <v>1008</v>
      </c>
      <c r="S4511" s="26">
        <f t="shared" si="280"/>
        <v>1300.32</v>
      </c>
      <c r="T4511" s="26">
        <f>IF(K4511&lt;'User input'!$I$9,'User input'!$J$8,IF(K4511&lt;'User input'!$I$10,'User input'!$J$9,IF(K4511&lt;'User input'!$I$11,'User input'!$J$10,'User input'!$J$11)))*S4511</f>
        <v>39.009599999999999</v>
      </c>
      <c r="U4511" s="26">
        <f>K4511*'User input'!$J$17+'User input'!$J$16</f>
        <v>0.5</v>
      </c>
    </row>
    <row r="4512" spans="1:21" x14ac:dyDescent="0.25">
      <c r="A4512" s="18">
        <v>4638</v>
      </c>
      <c r="B4512" s="10" t="s">
        <v>4847</v>
      </c>
      <c r="C4512" s="10" t="s">
        <v>7117</v>
      </c>
      <c r="D4512" s="10" t="s">
        <v>49</v>
      </c>
      <c r="E4512" s="10" t="s">
        <v>16</v>
      </c>
      <c r="F4512" s="16">
        <v>60</v>
      </c>
      <c r="G4512" s="10" t="s">
        <v>9738</v>
      </c>
      <c r="H4512" s="10" t="s">
        <v>1219</v>
      </c>
      <c r="I4512" s="10" t="s">
        <v>25</v>
      </c>
      <c r="J4512" s="11">
        <v>44261</v>
      </c>
      <c r="K4512" s="16">
        <v>69</v>
      </c>
      <c r="L4512" s="10" t="s">
        <v>62</v>
      </c>
      <c r="M4512" s="10">
        <f t="shared" si="281"/>
        <v>2021</v>
      </c>
      <c r="N4512" s="10">
        <f t="shared" si="282"/>
        <v>3</v>
      </c>
      <c r="O4512" s="10" t="str">
        <f>VLOOKUP(L4512,'User input'!$D$6:$E$16,2,FALSE)</f>
        <v>Ultrathing V4</v>
      </c>
      <c r="P4512" s="10">
        <f>VLOOKUP(L4512,'User input'!$D$6:$G$16,3,FALSE)</f>
        <v>3.99</v>
      </c>
      <c r="Q4512" s="10">
        <f>VLOOKUP(L4512,'User input'!$D$6:$G$16,4,FALSE)</f>
        <v>24</v>
      </c>
      <c r="R4512" s="10">
        <f t="shared" si="283"/>
        <v>1656</v>
      </c>
      <c r="S4512" s="27">
        <f t="shared" si="280"/>
        <v>6607.4400000000005</v>
      </c>
      <c r="T4512" s="27">
        <f>IF(K4512&lt;'User input'!$I$9,'User input'!$J$8,IF(K4512&lt;'User input'!$I$10,'User input'!$J$9,IF(K4512&lt;'User input'!$I$11,'User input'!$J$10,'User input'!$J$11)))*S4512</f>
        <v>330.37200000000007</v>
      </c>
      <c r="U4512" s="27">
        <f>K4512*'User input'!$J$17+'User input'!$J$16</f>
        <v>0.5</v>
      </c>
    </row>
    <row r="4513" spans="1:21" x14ac:dyDescent="0.25">
      <c r="A4513" s="17">
        <v>4639</v>
      </c>
      <c r="B4513" s="6" t="s">
        <v>4374</v>
      </c>
      <c r="C4513" s="6" t="s">
        <v>2899</v>
      </c>
      <c r="D4513" s="6" t="s">
        <v>28</v>
      </c>
      <c r="E4513" s="6" t="s">
        <v>29</v>
      </c>
      <c r="F4513" s="15">
        <v>90</v>
      </c>
      <c r="G4513" s="6" t="s">
        <v>9739</v>
      </c>
      <c r="H4513" s="6" t="s">
        <v>7659</v>
      </c>
      <c r="I4513" s="6" t="s">
        <v>38</v>
      </c>
      <c r="J4513" s="7">
        <v>43973</v>
      </c>
      <c r="K4513" s="15">
        <v>38</v>
      </c>
      <c r="L4513" s="6" t="s">
        <v>78</v>
      </c>
      <c r="M4513" s="6">
        <f t="shared" si="281"/>
        <v>2020</v>
      </c>
      <c r="N4513" s="6">
        <f t="shared" si="282"/>
        <v>5</v>
      </c>
      <c r="O4513" s="6" t="str">
        <f>VLOOKUP(L4513,'User input'!$D$6:$E$16,2,FALSE)</f>
        <v>Ultrathing V2</v>
      </c>
      <c r="P4513" s="6">
        <f>VLOOKUP(L4513,'User input'!$D$6:$G$16,3,FALSE)</f>
        <v>2.95</v>
      </c>
      <c r="Q4513" s="6">
        <f>VLOOKUP(L4513,'User input'!$D$6:$G$16,4,FALSE)</f>
        <v>20</v>
      </c>
      <c r="R4513" s="6">
        <f t="shared" si="283"/>
        <v>760</v>
      </c>
      <c r="S4513" s="26">
        <f t="shared" si="280"/>
        <v>2242</v>
      </c>
      <c r="T4513" s="26">
        <f>IF(K4513&lt;'User input'!$I$9,'User input'!$J$8,IF(K4513&lt;'User input'!$I$10,'User input'!$J$9,IF(K4513&lt;'User input'!$I$11,'User input'!$J$10,'User input'!$J$11)))*S4513</f>
        <v>67.259999999999991</v>
      </c>
      <c r="U4513" s="26">
        <f>K4513*'User input'!$J$17+'User input'!$J$16</f>
        <v>0.5</v>
      </c>
    </row>
    <row r="4514" spans="1:21" x14ac:dyDescent="0.25">
      <c r="A4514" s="18">
        <v>4640</v>
      </c>
      <c r="B4514" s="10" t="s">
        <v>6459</v>
      </c>
      <c r="C4514" s="10" t="s">
        <v>3291</v>
      </c>
      <c r="D4514" s="10" t="s">
        <v>28</v>
      </c>
      <c r="E4514" s="10" t="s">
        <v>29</v>
      </c>
      <c r="F4514" s="16">
        <v>90</v>
      </c>
      <c r="G4514" s="10" t="s">
        <v>9740</v>
      </c>
      <c r="H4514" s="10" t="s">
        <v>1244</v>
      </c>
      <c r="I4514" s="10" t="s">
        <v>144</v>
      </c>
      <c r="J4514" s="11">
        <v>44379</v>
      </c>
      <c r="K4514" s="16">
        <v>38</v>
      </c>
      <c r="L4514" s="10" t="s">
        <v>68</v>
      </c>
      <c r="M4514" s="10">
        <f t="shared" si="281"/>
        <v>2021</v>
      </c>
      <c r="N4514" s="10">
        <f t="shared" si="282"/>
        <v>7</v>
      </c>
      <c r="O4514" s="10" t="str">
        <f>VLOOKUP(L4514,'User input'!$D$6:$E$16,2,FALSE)</f>
        <v>Megawidget M</v>
      </c>
      <c r="P4514" s="10">
        <f>VLOOKUP(L4514,'User input'!$D$6:$G$16,3,FALSE)</f>
        <v>1.29</v>
      </c>
      <c r="Q4514" s="10">
        <f>VLOOKUP(L4514,'User input'!$D$6:$G$16,4,FALSE)</f>
        <v>24</v>
      </c>
      <c r="R4514" s="10">
        <f t="shared" si="283"/>
        <v>912</v>
      </c>
      <c r="S4514" s="27">
        <f t="shared" si="280"/>
        <v>1176.48</v>
      </c>
      <c r="T4514" s="27">
        <f>IF(K4514&lt;'User input'!$I$9,'User input'!$J$8,IF(K4514&lt;'User input'!$I$10,'User input'!$J$9,IF(K4514&lt;'User input'!$I$11,'User input'!$J$10,'User input'!$J$11)))*S4514</f>
        <v>35.294399999999996</v>
      </c>
      <c r="U4514" s="27">
        <f>K4514*'User input'!$J$17+'User input'!$J$16</f>
        <v>0.5</v>
      </c>
    </row>
    <row r="4515" spans="1:21" x14ac:dyDescent="0.25">
      <c r="A4515" s="17">
        <v>4641</v>
      </c>
      <c r="B4515" s="6" t="s">
        <v>7298</v>
      </c>
      <c r="C4515" s="6" t="s">
        <v>1862</v>
      </c>
      <c r="D4515" s="6" t="s">
        <v>49</v>
      </c>
      <c r="E4515" s="6" t="s">
        <v>16</v>
      </c>
      <c r="F4515" s="15">
        <v>30</v>
      </c>
      <c r="G4515" s="6" t="s">
        <v>9741</v>
      </c>
      <c r="H4515" s="6" t="s">
        <v>2208</v>
      </c>
      <c r="I4515" s="6" t="s">
        <v>171</v>
      </c>
      <c r="J4515" s="7">
        <v>43641</v>
      </c>
      <c r="K4515" s="15">
        <v>76</v>
      </c>
      <c r="L4515" s="6" t="s">
        <v>52</v>
      </c>
      <c r="M4515" s="6">
        <f t="shared" si="281"/>
        <v>2019</v>
      </c>
      <c r="N4515" s="6">
        <f t="shared" si="282"/>
        <v>6</v>
      </c>
      <c r="O4515" s="6" t="str">
        <f>VLOOKUP(L4515,'User input'!$D$6:$E$16,2,FALSE)</f>
        <v>Megawidget S</v>
      </c>
      <c r="P4515" s="6">
        <f>VLOOKUP(L4515,'User input'!$D$6:$G$16,3,FALSE)</f>
        <v>0.69</v>
      </c>
      <c r="Q4515" s="6">
        <f>VLOOKUP(L4515,'User input'!$D$6:$G$16,4,FALSE)</f>
        <v>24</v>
      </c>
      <c r="R4515" s="6">
        <f t="shared" si="283"/>
        <v>1824</v>
      </c>
      <c r="S4515" s="26">
        <f t="shared" si="280"/>
        <v>1258.56</v>
      </c>
      <c r="T4515" s="26">
        <f>IF(K4515&lt;'User input'!$I$9,'User input'!$J$8,IF(K4515&lt;'User input'!$I$10,'User input'!$J$9,IF(K4515&lt;'User input'!$I$11,'User input'!$J$10,'User input'!$J$11)))*S4515</f>
        <v>62.927999999999997</v>
      </c>
      <c r="U4515" s="26">
        <f>K4515*'User input'!$J$17+'User input'!$J$16</f>
        <v>0.5</v>
      </c>
    </row>
    <row r="4516" spans="1:21" x14ac:dyDescent="0.25">
      <c r="A4516" s="18">
        <v>4642</v>
      </c>
      <c r="B4516" s="10" t="s">
        <v>2624</v>
      </c>
      <c r="C4516" s="10" t="s">
        <v>2846</v>
      </c>
      <c r="D4516" s="10" t="s">
        <v>49</v>
      </c>
      <c r="E4516" s="10" t="s">
        <v>16</v>
      </c>
      <c r="F4516" s="16">
        <v>30</v>
      </c>
      <c r="G4516" s="10" t="s">
        <v>9742</v>
      </c>
      <c r="H4516" s="10" t="s">
        <v>2623</v>
      </c>
      <c r="I4516" s="10" t="s">
        <v>32</v>
      </c>
      <c r="J4516" s="11">
        <v>43703</v>
      </c>
      <c r="K4516" s="16">
        <v>60</v>
      </c>
      <c r="L4516" s="10" t="s">
        <v>78</v>
      </c>
      <c r="M4516" s="10">
        <f t="shared" si="281"/>
        <v>2019</v>
      </c>
      <c r="N4516" s="10">
        <f t="shared" si="282"/>
        <v>8</v>
      </c>
      <c r="O4516" s="10" t="str">
        <f>VLOOKUP(L4516,'User input'!$D$6:$E$16,2,FALSE)</f>
        <v>Ultrathing V2</v>
      </c>
      <c r="P4516" s="10">
        <f>VLOOKUP(L4516,'User input'!$D$6:$G$16,3,FALSE)</f>
        <v>2.95</v>
      </c>
      <c r="Q4516" s="10">
        <f>VLOOKUP(L4516,'User input'!$D$6:$G$16,4,FALSE)</f>
        <v>20</v>
      </c>
      <c r="R4516" s="10">
        <f t="shared" si="283"/>
        <v>1200</v>
      </c>
      <c r="S4516" s="27">
        <f t="shared" si="280"/>
        <v>3540</v>
      </c>
      <c r="T4516" s="27">
        <f>IF(K4516&lt;'User input'!$I$9,'User input'!$J$8,IF(K4516&lt;'User input'!$I$10,'User input'!$J$9,IF(K4516&lt;'User input'!$I$11,'User input'!$J$10,'User input'!$J$11)))*S4516</f>
        <v>177</v>
      </c>
      <c r="U4516" s="27">
        <f>K4516*'User input'!$J$17+'User input'!$J$16</f>
        <v>0.5</v>
      </c>
    </row>
    <row r="4517" spans="1:21" x14ac:dyDescent="0.25">
      <c r="A4517" s="17">
        <v>4643</v>
      </c>
      <c r="B4517" s="6" t="s">
        <v>9743</v>
      </c>
      <c r="C4517" s="6" t="s">
        <v>543</v>
      </c>
      <c r="D4517" s="6" t="s">
        <v>49</v>
      </c>
      <c r="E4517" s="6" t="s">
        <v>16</v>
      </c>
      <c r="F4517" s="15">
        <v>30</v>
      </c>
      <c r="G4517" s="6" t="s">
        <v>9744</v>
      </c>
      <c r="H4517" s="6" t="s">
        <v>6002</v>
      </c>
      <c r="I4517" s="6" t="s">
        <v>32</v>
      </c>
      <c r="J4517" s="7">
        <v>44274</v>
      </c>
      <c r="K4517" s="15">
        <v>79</v>
      </c>
      <c r="L4517" s="6" t="s">
        <v>44</v>
      </c>
      <c r="M4517" s="6">
        <f t="shared" si="281"/>
        <v>2021</v>
      </c>
      <c r="N4517" s="6">
        <f t="shared" si="282"/>
        <v>3</v>
      </c>
      <c r="O4517" s="6" t="str">
        <f>VLOOKUP(L4517,'User input'!$D$6:$E$16,2,FALSE)</f>
        <v>Gigastuff</v>
      </c>
      <c r="P4517" s="6">
        <f>VLOOKUP(L4517,'User input'!$D$6:$G$16,3,FALSE)</f>
        <v>1.89</v>
      </c>
      <c r="Q4517" s="6">
        <f>VLOOKUP(L4517,'User input'!$D$6:$G$16,4,FALSE)</f>
        <v>18</v>
      </c>
      <c r="R4517" s="6">
        <f t="shared" si="283"/>
        <v>1422</v>
      </c>
      <c r="S4517" s="26">
        <f t="shared" si="280"/>
        <v>2687.58</v>
      </c>
      <c r="T4517" s="26">
        <f>IF(K4517&lt;'User input'!$I$9,'User input'!$J$8,IF(K4517&lt;'User input'!$I$10,'User input'!$J$9,IF(K4517&lt;'User input'!$I$11,'User input'!$J$10,'User input'!$J$11)))*S4517</f>
        <v>134.37899999999999</v>
      </c>
      <c r="U4517" s="26">
        <f>K4517*'User input'!$J$17+'User input'!$J$16</f>
        <v>0.5</v>
      </c>
    </row>
    <row r="4518" spans="1:21" x14ac:dyDescent="0.25">
      <c r="A4518" s="18">
        <v>4644</v>
      </c>
      <c r="B4518" s="10" t="s">
        <v>9745</v>
      </c>
      <c r="C4518" s="10" t="s">
        <v>3476</v>
      </c>
      <c r="D4518" s="10" t="s">
        <v>49</v>
      </c>
      <c r="E4518" s="10" t="s">
        <v>16</v>
      </c>
      <c r="F4518" s="16">
        <v>30</v>
      </c>
      <c r="G4518" s="10" t="s">
        <v>9746</v>
      </c>
      <c r="H4518" s="10" t="s">
        <v>7127</v>
      </c>
      <c r="I4518" s="10" t="s">
        <v>32</v>
      </c>
      <c r="J4518" s="11">
        <v>44087</v>
      </c>
      <c r="K4518" s="16">
        <v>8</v>
      </c>
      <c r="L4518" s="10" t="s">
        <v>33</v>
      </c>
      <c r="M4518" s="10">
        <f t="shared" si="281"/>
        <v>2020</v>
      </c>
      <c r="N4518" s="10">
        <f t="shared" si="282"/>
        <v>9</v>
      </c>
      <c r="O4518" s="10" t="str">
        <f>VLOOKUP(L4518,'User input'!$D$6:$E$16,2,FALSE)</f>
        <v>Megawidget L</v>
      </c>
      <c r="P4518" s="10">
        <f>VLOOKUP(L4518,'User input'!$D$6:$G$16,3,FALSE)</f>
        <v>1.79</v>
      </c>
      <c r="Q4518" s="10">
        <f>VLOOKUP(L4518,'User input'!$D$6:$G$16,4,FALSE)</f>
        <v>24</v>
      </c>
      <c r="R4518" s="10">
        <f t="shared" si="283"/>
        <v>192</v>
      </c>
      <c r="S4518" s="27">
        <f t="shared" si="280"/>
        <v>343.68</v>
      </c>
      <c r="T4518" s="27">
        <f>IF(K4518&lt;'User input'!$I$9,'User input'!$J$8,IF(K4518&lt;'User input'!$I$10,'User input'!$J$9,IF(K4518&lt;'User input'!$I$11,'User input'!$J$10,'User input'!$J$11)))*S4518</f>
        <v>0</v>
      </c>
      <c r="U4518" s="27">
        <f>K4518*'User input'!$J$17+'User input'!$J$16</f>
        <v>0.5</v>
      </c>
    </row>
    <row r="4519" spans="1:21" x14ac:dyDescent="0.25">
      <c r="A4519" s="17">
        <v>4645</v>
      </c>
      <c r="B4519" s="6" t="s">
        <v>7507</v>
      </c>
      <c r="C4519" s="6" t="s">
        <v>4223</v>
      </c>
      <c r="D4519" s="6" t="s">
        <v>28</v>
      </c>
      <c r="E4519" s="6" t="s">
        <v>29</v>
      </c>
      <c r="F4519" s="15">
        <v>90</v>
      </c>
      <c r="G4519" s="6" t="s">
        <v>9747</v>
      </c>
      <c r="H4519" s="6" t="s">
        <v>7990</v>
      </c>
      <c r="I4519" s="6" t="s">
        <v>291</v>
      </c>
      <c r="J4519" s="7">
        <v>43855</v>
      </c>
      <c r="K4519" s="15">
        <v>68</v>
      </c>
      <c r="L4519" s="6" t="s">
        <v>99</v>
      </c>
      <c r="M4519" s="6">
        <f t="shared" si="281"/>
        <v>2020</v>
      </c>
      <c r="N4519" s="6">
        <f t="shared" si="282"/>
        <v>1</v>
      </c>
      <c r="O4519" s="6" t="str">
        <f>VLOOKUP(L4519,'User input'!$D$6:$E$16,2,FALSE)</f>
        <v>Superwossname</v>
      </c>
      <c r="P4519" s="6">
        <f>VLOOKUP(L4519,'User input'!$D$6:$G$16,3,FALSE)</f>
        <v>3.49</v>
      </c>
      <c r="Q4519" s="6">
        <f>VLOOKUP(L4519,'User input'!$D$6:$G$16,4,FALSE)</f>
        <v>20</v>
      </c>
      <c r="R4519" s="6">
        <f t="shared" si="283"/>
        <v>1360</v>
      </c>
      <c r="S4519" s="26">
        <f t="shared" si="280"/>
        <v>4746.4000000000005</v>
      </c>
      <c r="T4519" s="26">
        <f>IF(K4519&lt;'User input'!$I$9,'User input'!$J$8,IF(K4519&lt;'User input'!$I$10,'User input'!$J$9,IF(K4519&lt;'User input'!$I$11,'User input'!$J$10,'User input'!$J$11)))*S4519</f>
        <v>237.32000000000005</v>
      </c>
      <c r="U4519" s="26">
        <f>K4519*'User input'!$J$17+'User input'!$J$16</f>
        <v>0.5</v>
      </c>
    </row>
    <row r="4520" spans="1:21" x14ac:dyDescent="0.25">
      <c r="A4520" s="18">
        <v>4646</v>
      </c>
      <c r="B4520" s="10" t="s">
        <v>4633</v>
      </c>
      <c r="C4520" s="10" t="s">
        <v>6398</v>
      </c>
      <c r="D4520" s="10" t="s">
        <v>28</v>
      </c>
      <c r="E4520" s="10" t="s">
        <v>29</v>
      </c>
      <c r="F4520" s="16">
        <v>90</v>
      </c>
      <c r="G4520" s="10" t="s">
        <v>9748</v>
      </c>
      <c r="H4520" s="10" t="s">
        <v>2035</v>
      </c>
      <c r="I4520" s="10" t="s">
        <v>38</v>
      </c>
      <c r="J4520" s="11">
        <v>44014</v>
      </c>
      <c r="K4520" s="16">
        <v>37</v>
      </c>
      <c r="L4520" s="10" t="s">
        <v>52</v>
      </c>
      <c r="M4520" s="10">
        <f t="shared" si="281"/>
        <v>2020</v>
      </c>
      <c r="N4520" s="10">
        <f t="shared" si="282"/>
        <v>7</v>
      </c>
      <c r="O4520" s="10" t="str">
        <f>VLOOKUP(L4520,'User input'!$D$6:$E$16,2,FALSE)</f>
        <v>Megawidget S</v>
      </c>
      <c r="P4520" s="10">
        <f>VLOOKUP(L4520,'User input'!$D$6:$G$16,3,FALSE)</f>
        <v>0.69</v>
      </c>
      <c r="Q4520" s="10">
        <f>VLOOKUP(L4520,'User input'!$D$6:$G$16,4,FALSE)</f>
        <v>24</v>
      </c>
      <c r="R4520" s="10">
        <f t="shared" si="283"/>
        <v>888</v>
      </c>
      <c r="S4520" s="27">
        <f t="shared" si="280"/>
        <v>612.71999999999991</v>
      </c>
      <c r="T4520" s="27">
        <f>IF(K4520&lt;'User input'!$I$9,'User input'!$J$8,IF(K4520&lt;'User input'!$I$10,'User input'!$J$9,IF(K4520&lt;'User input'!$I$11,'User input'!$J$10,'User input'!$J$11)))*S4520</f>
        <v>18.381599999999995</v>
      </c>
      <c r="U4520" s="27">
        <f>K4520*'User input'!$J$17+'User input'!$J$16</f>
        <v>0.5</v>
      </c>
    </row>
    <row r="4521" spans="1:21" x14ac:dyDescent="0.25">
      <c r="A4521" s="17">
        <v>4647</v>
      </c>
      <c r="B4521" s="6" t="s">
        <v>9749</v>
      </c>
      <c r="C4521" s="6" t="s">
        <v>4603</v>
      </c>
      <c r="D4521" s="6" t="s">
        <v>49</v>
      </c>
      <c r="E4521" s="6" t="s">
        <v>16</v>
      </c>
      <c r="F4521" s="15">
        <v>90</v>
      </c>
      <c r="G4521" s="6" t="s">
        <v>9750</v>
      </c>
      <c r="H4521" s="6" t="s">
        <v>4571</v>
      </c>
      <c r="I4521" s="6" t="s">
        <v>32</v>
      </c>
      <c r="J4521" s="7">
        <v>43886</v>
      </c>
      <c r="K4521" s="15">
        <v>68</v>
      </c>
      <c r="L4521" s="6" t="s">
        <v>39</v>
      </c>
      <c r="M4521" s="6">
        <f t="shared" si="281"/>
        <v>2020</v>
      </c>
      <c r="N4521" s="6">
        <f t="shared" si="282"/>
        <v>2</v>
      </c>
      <c r="O4521" s="6" t="str">
        <f>VLOOKUP(L4521,'User input'!$D$6:$E$16,2,FALSE)</f>
        <v>Ultrathing V1</v>
      </c>
      <c r="P4521" s="6">
        <f>VLOOKUP(L4521,'User input'!$D$6:$G$16,3,FALSE)</f>
        <v>1.79</v>
      </c>
      <c r="Q4521" s="6">
        <f>VLOOKUP(L4521,'User input'!$D$6:$G$16,4,FALSE)</f>
        <v>17</v>
      </c>
      <c r="R4521" s="6">
        <f t="shared" si="283"/>
        <v>1156</v>
      </c>
      <c r="S4521" s="26">
        <f t="shared" si="280"/>
        <v>2069.2400000000002</v>
      </c>
      <c r="T4521" s="26">
        <f>IF(K4521&lt;'User input'!$I$9,'User input'!$J$8,IF(K4521&lt;'User input'!$I$10,'User input'!$J$9,IF(K4521&lt;'User input'!$I$11,'User input'!$J$10,'User input'!$J$11)))*S4521</f>
        <v>103.46200000000002</v>
      </c>
      <c r="U4521" s="26">
        <f>K4521*'User input'!$J$17+'User input'!$J$16</f>
        <v>0.5</v>
      </c>
    </row>
    <row r="4522" spans="1:21" x14ac:dyDescent="0.25">
      <c r="A4522" s="18">
        <v>4648</v>
      </c>
      <c r="B4522" s="10" t="s">
        <v>5776</v>
      </c>
      <c r="C4522" s="10" t="s">
        <v>7749</v>
      </c>
      <c r="D4522" s="10" t="s">
        <v>28</v>
      </c>
      <c r="E4522" s="10" t="s">
        <v>29</v>
      </c>
      <c r="F4522" s="16">
        <v>30</v>
      </c>
      <c r="G4522" s="10" t="s">
        <v>9751</v>
      </c>
      <c r="H4522" s="10" t="s">
        <v>5727</v>
      </c>
      <c r="I4522" s="10" t="s">
        <v>122</v>
      </c>
      <c r="J4522" s="11">
        <v>44453</v>
      </c>
      <c r="K4522" s="16">
        <v>55</v>
      </c>
      <c r="L4522" s="10" t="s">
        <v>62</v>
      </c>
      <c r="M4522" s="10">
        <f t="shared" si="281"/>
        <v>2021</v>
      </c>
      <c r="N4522" s="10">
        <f t="shared" si="282"/>
        <v>9</v>
      </c>
      <c r="O4522" s="10" t="str">
        <f>VLOOKUP(L4522,'User input'!$D$6:$E$16,2,FALSE)</f>
        <v>Ultrathing V4</v>
      </c>
      <c r="P4522" s="10">
        <f>VLOOKUP(L4522,'User input'!$D$6:$G$16,3,FALSE)</f>
        <v>3.99</v>
      </c>
      <c r="Q4522" s="10">
        <f>VLOOKUP(L4522,'User input'!$D$6:$G$16,4,FALSE)</f>
        <v>24</v>
      </c>
      <c r="R4522" s="10">
        <f t="shared" si="283"/>
        <v>1320</v>
      </c>
      <c r="S4522" s="27">
        <f t="shared" si="280"/>
        <v>5266.8</v>
      </c>
      <c r="T4522" s="27">
        <f>IF(K4522&lt;'User input'!$I$9,'User input'!$J$8,IF(K4522&lt;'User input'!$I$10,'User input'!$J$9,IF(K4522&lt;'User input'!$I$11,'User input'!$J$10,'User input'!$J$11)))*S4522</f>
        <v>263.34000000000003</v>
      </c>
      <c r="U4522" s="27">
        <f>K4522*'User input'!$J$17+'User input'!$J$16</f>
        <v>0.5</v>
      </c>
    </row>
    <row r="4523" spans="1:21" x14ac:dyDescent="0.25">
      <c r="A4523" s="17">
        <v>4649</v>
      </c>
      <c r="B4523" s="6" t="s">
        <v>2956</v>
      </c>
      <c r="C4523" s="6" t="s">
        <v>1039</v>
      </c>
      <c r="D4523" s="6" t="s">
        <v>15</v>
      </c>
      <c r="E4523" s="6" t="s">
        <v>16</v>
      </c>
      <c r="F4523" s="15">
        <v>30</v>
      </c>
      <c r="G4523" s="6" t="s">
        <v>9751</v>
      </c>
      <c r="H4523" s="6" t="s">
        <v>2623</v>
      </c>
      <c r="I4523" s="6" t="s">
        <v>32</v>
      </c>
      <c r="J4523" s="7">
        <v>44385</v>
      </c>
      <c r="K4523" s="15">
        <v>13</v>
      </c>
      <c r="L4523" s="6" t="s">
        <v>68</v>
      </c>
      <c r="M4523" s="6">
        <f t="shared" si="281"/>
        <v>2021</v>
      </c>
      <c r="N4523" s="6">
        <f t="shared" si="282"/>
        <v>7</v>
      </c>
      <c r="O4523" s="6" t="str">
        <f>VLOOKUP(L4523,'User input'!$D$6:$E$16,2,FALSE)</f>
        <v>Megawidget M</v>
      </c>
      <c r="P4523" s="6">
        <f>VLOOKUP(L4523,'User input'!$D$6:$G$16,3,FALSE)</f>
        <v>1.29</v>
      </c>
      <c r="Q4523" s="6">
        <f>VLOOKUP(L4523,'User input'!$D$6:$G$16,4,FALSE)</f>
        <v>24</v>
      </c>
      <c r="R4523" s="6">
        <f t="shared" si="283"/>
        <v>312</v>
      </c>
      <c r="S4523" s="26">
        <f t="shared" si="280"/>
        <v>402.48</v>
      </c>
      <c r="T4523" s="26">
        <f>IF(K4523&lt;'User input'!$I$9,'User input'!$J$8,IF(K4523&lt;'User input'!$I$10,'User input'!$J$9,IF(K4523&lt;'User input'!$I$11,'User input'!$J$10,'User input'!$J$11)))*S4523</f>
        <v>0</v>
      </c>
      <c r="U4523" s="26">
        <f>K4523*'User input'!$J$17+'User input'!$J$16</f>
        <v>0.5</v>
      </c>
    </row>
    <row r="4524" spans="1:21" x14ac:dyDescent="0.25">
      <c r="A4524" s="18">
        <v>4650</v>
      </c>
      <c r="B4524" s="10" t="s">
        <v>9752</v>
      </c>
      <c r="C4524" s="10" t="s">
        <v>935</v>
      </c>
      <c r="D4524" s="10" t="s">
        <v>49</v>
      </c>
      <c r="E4524" s="10" t="s">
        <v>16</v>
      </c>
      <c r="F4524" s="16">
        <v>60</v>
      </c>
      <c r="G4524" s="10" t="s">
        <v>9753</v>
      </c>
      <c r="H4524" s="10" t="s">
        <v>2589</v>
      </c>
      <c r="I4524" s="10" t="s">
        <v>25</v>
      </c>
      <c r="J4524" s="11">
        <v>44304</v>
      </c>
      <c r="K4524" s="16">
        <v>67</v>
      </c>
      <c r="L4524" s="10" t="s">
        <v>33</v>
      </c>
      <c r="M4524" s="10">
        <f t="shared" si="281"/>
        <v>2021</v>
      </c>
      <c r="N4524" s="10">
        <f t="shared" si="282"/>
        <v>4</v>
      </c>
      <c r="O4524" s="10" t="str">
        <f>VLOOKUP(L4524,'User input'!$D$6:$E$16,2,FALSE)</f>
        <v>Megawidget L</v>
      </c>
      <c r="P4524" s="10">
        <f>VLOOKUP(L4524,'User input'!$D$6:$G$16,3,FALSE)</f>
        <v>1.79</v>
      </c>
      <c r="Q4524" s="10">
        <f>VLOOKUP(L4524,'User input'!$D$6:$G$16,4,FALSE)</f>
        <v>24</v>
      </c>
      <c r="R4524" s="10">
        <f t="shared" si="283"/>
        <v>1608</v>
      </c>
      <c r="S4524" s="27">
        <f t="shared" si="280"/>
        <v>2878.32</v>
      </c>
      <c r="T4524" s="27">
        <f>IF(K4524&lt;'User input'!$I$9,'User input'!$J$8,IF(K4524&lt;'User input'!$I$10,'User input'!$J$9,IF(K4524&lt;'User input'!$I$11,'User input'!$J$10,'User input'!$J$11)))*S4524</f>
        <v>143.91600000000003</v>
      </c>
      <c r="U4524" s="27">
        <f>K4524*'User input'!$J$17+'User input'!$J$16</f>
        <v>0.5</v>
      </c>
    </row>
    <row r="4525" spans="1:21" x14ac:dyDescent="0.25">
      <c r="A4525" s="17">
        <v>4651</v>
      </c>
      <c r="B4525" s="6" t="s">
        <v>9754</v>
      </c>
      <c r="C4525" s="6" t="s">
        <v>3056</v>
      </c>
      <c r="D4525" s="6" t="s">
        <v>15</v>
      </c>
      <c r="E4525" s="6" t="s">
        <v>16</v>
      </c>
      <c r="F4525" s="15">
        <v>90</v>
      </c>
      <c r="G4525" s="6" t="s">
        <v>9755</v>
      </c>
      <c r="H4525" s="6" t="s">
        <v>2217</v>
      </c>
      <c r="I4525" s="6" t="s">
        <v>38</v>
      </c>
      <c r="J4525" s="7">
        <v>43492</v>
      </c>
      <c r="K4525" s="15">
        <v>51</v>
      </c>
      <c r="L4525" s="6" t="s">
        <v>99</v>
      </c>
      <c r="M4525" s="6">
        <f t="shared" si="281"/>
        <v>2019</v>
      </c>
      <c r="N4525" s="6">
        <f t="shared" si="282"/>
        <v>1</v>
      </c>
      <c r="O4525" s="6" t="str">
        <f>VLOOKUP(L4525,'User input'!$D$6:$E$16,2,FALSE)</f>
        <v>Superwossname</v>
      </c>
      <c r="P4525" s="6">
        <f>VLOOKUP(L4525,'User input'!$D$6:$G$16,3,FALSE)</f>
        <v>3.49</v>
      </c>
      <c r="Q4525" s="6">
        <f>VLOOKUP(L4525,'User input'!$D$6:$G$16,4,FALSE)</f>
        <v>20</v>
      </c>
      <c r="R4525" s="6">
        <f t="shared" si="283"/>
        <v>1020</v>
      </c>
      <c r="S4525" s="26">
        <f t="shared" si="280"/>
        <v>3559.8</v>
      </c>
      <c r="T4525" s="26">
        <f>IF(K4525&lt;'User input'!$I$9,'User input'!$J$8,IF(K4525&lt;'User input'!$I$10,'User input'!$J$9,IF(K4525&lt;'User input'!$I$11,'User input'!$J$10,'User input'!$J$11)))*S4525</f>
        <v>177.99</v>
      </c>
      <c r="U4525" s="26">
        <f>K4525*'User input'!$J$17+'User input'!$J$16</f>
        <v>0.5</v>
      </c>
    </row>
    <row r="4526" spans="1:21" x14ac:dyDescent="0.25">
      <c r="A4526" s="18">
        <v>4652</v>
      </c>
      <c r="B4526" s="10" t="s">
        <v>8119</v>
      </c>
      <c r="C4526" s="10" t="s">
        <v>2932</v>
      </c>
      <c r="D4526" s="10" t="s">
        <v>15</v>
      </c>
      <c r="E4526" s="10" t="s">
        <v>16</v>
      </c>
      <c r="F4526" s="16">
        <v>90</v>
      </c>
      <c r="G4526" s="10" t="s">
        <v>9756</v>
      </c>
      <c r="H4526" s="10" t="s">
        <v>3661</v>
      </c>
      <c r="I4526" s="10" t="s">
        <v>773</v>
      </c>
      <c r="J4526" s="11">
        <v>44514</v>
      </c>
      <c r="K4526" s="16">
        <v>4</v>
      </c>
      <c r="L4526" s="10" t="s">
        <v>157</v>
      </c>
      <c r="M4526" s="10">
        <f t="shared" si="281"/>
        <v>2021</v>
      </c>
      <c r="N4526" s="10">
        <f t="shared" si="282"/>
        <v>11</v>
      </c>
      <c r="O4526" s="10" t="str">
        <f>VLOOKUP(L4526,'User input'!$D$6:$E$16,2,FALSE)</f>
        <v>Ultrathing V3</v>
      </c>
      <c r="P4526" s="10">
        <f>VLOOKUP(L4526,'User input'!$D$6:$G$16,3,FALSE)</f>
        <v>3.39</v>
      </c>
      <c r="Q4526" s="10">
        <f>VLOOKUP(L4526,'User input'!$D$6:$G$16,4,FALSE)</f>
        <v>24</v>
      </c>
      <c r="R4526" s="10">
        <f t="shared" si="283"/>
        <v>96</v>
      </c>
      <c r="S4526" s="27">
        <f t="shared" si="280"/>
        <v>325.44</v>
      </c>
      <c r="T4526" s="27">
        <f>IF(K4526&lt;'User input'!$I$9,'User input'!$J$8,IF(K4526&lt;'User input'!$I$10,'User input'!$J$9,IF(K4526&lt;'User input'!$I$11,'User input'!$J$10,'User input'!$J$11)))*S4526</f>
        <v>0</v>
      </c>
      <c r="U4526" s="27">
        <f>K4526*'User input'!$J$17+'User input'!$J$16</f>
        <v>0.5</v>
      </c>
    </row>
    <row r="4527" spans="1:21" x14ac:dyDescent="0.25">
      <c r="A4527" s="17">
        <v>4653</v>
      </c>
      <c r="B4527" s="6" t="s">
        <v>9757</v>
      </c>
      <c r="C4527" s="6" t="s">
        <v>7150</v>
      </c>
      <c r="D4527" s="6" t="s">
        <v>49</v>
      </c>
      <c r="E4527" s="6" t="s">
        <v>16</v>
      </c>
      <c r="F4527" s="15">
        <v>60</v>
      </c>
      <c r="G4527" s="6" t="s">
        <v>9758</v>
      </c>
      <c r="H4527" s="6" t="s">
        <v>2341</v>
      </c>
      <c r="I4527" s="6" t="s">
        <v>32</v>
      </c>
      <c r="J4527" s="7">
        <v>43723</v>
      </c>
      <c r="K4527" s="15">
        <v>19</v>
      </c>
      <c r="L4527" s="6" t="s">
        <v>33</v>
      </c>
      <c r="M4527" s="6">
        <f t="shared" si="281"/>
        <v>2019</v>
      </c>
      <c r="N4527" s="6">
        <f t="shared" si="282"/>
        <v>9</v>
      </c>
      <c r="O4527" s="6" t="str">
        <f>VLOOKUP(L4527,'User input'!$D$6:$E$16,2,FALSE)</f>
        <v>Megawidget L</v>
      </c>
      <c r="P4527" s="6">
        <f>VLOOKUP(L4527,'User input'!$D$6:$G$16,3,FALSE)</f>
        <v>1.79</v>
      </c>
      <c r="Q4527" s="6">
        <f>VLOOKUP(L4527,'User input'!$D$6:$G$16,4,FALSE)</f>
        <v>24</v>
      </c>
      <c r="R4527" s="6">
        <f t="shared" si="283"/>
        <v>456</v>
      </c>
      <c r="S4527" s="26">
        <f t="shared" si="280"/>
        <v>816.24</v>
      </c>
      <c r="T4527" s="26">
        <f>IF(K4527&lt;'User input'!$I$9,'User input'!$J$8,IF(K4527&lt;'User input'!$I$10,'User input'!$J$9,IF(K4527&lt;'User input'!$I$11,'User input'!$J$10,'User input'!$J$11)))*S4527</f>
        <v>0</v>
      </c>
      <c r="U4527" s="26">
        <f>K4527*'User input'!$J$17+'User input'!$J$16</f>
        <v>0.5</v>
      </c>
    </row>
    <row r="4528" spans="1:21" x14ac:dyDescent="0.25">
      <c r="A4528" s="18">
        <v>4654</v>
      </c>
      <c r="B4528" s="10" t="s">
        <v>9759</v>
      </c>
      <c r="C4528" s="10" t="s">
        <v>1843</v>
      </c>
      <c r="D4528" s="10" t="s">
        <v>49</v>
      </c>
      <c r="E4528" s="10" t="s">
        <v>16</v>
      </c>
      <c r="F4528" s="16">
        <v>30</v>
      </c>
      <c r="G4528" s="10" t="s">
        <v>9758</v>
      </c>
      <c r="H4528" s="10" t="s">
        <v>2883</v>
      </c>
      <c r="I4528" s="10" t="s">
        <v>32</v>
      </c>
      <c r="J4528" s="11">
        <v>44112</v>
      </c>
      <c r="K4528" s="16">
        <v>48</v>
      </c>
      <c r="L4528" s="10" t="s">
        <v>78</v>
      </c>
      <c r="M4528" s="10">
        <f t="shared" si="281"/>
        <v>2020</v>
      </c>
      <c r="N4528" s="10">
        <f t="shared" si="282"/>
        <v>10</v>
      </c>
      <c r="O4528" s="10" t="str">
        <f>VLOOKUP(L4528,'User input'!$D$6:$E$16,2,FALSE)</f>
        <v>Ultrathing V2</v>
      </c>
      <c r="P4528" s="10">
        <f>VLOOKUP(L4528,'User input'!$D$6:$G$16,3,FALSE)</f>
        <v>2.95</v>
      </c>
      <c r="Q4528" s="10">
        <f>VLOOKUP(L4528,'User input'!$D$6:$G$16,4,FALSE)</f>
        <v>20</v>
      </c>
      <c r="R4528" s="10">
        <f t="shared" si="283"/>
        <v>960</v>
      </c>
      <c r="S4528" s="27">
        <f t="shared" si="280"/>
        <v>2832</v>
      </c>
      <c r="T4528" s="27">
        <f>IF(K4528&lt;'User input'!$I$9,'User input'!$J$8,IF(K4528&lt;'User input'!$I$10,'User input'!$J$9,IF(K4528&lt;'User input'!$I$11,'User input'!$J$10,'User input'!$J$11)))*S4528</f>
        <v>84.96</v>
      </c>
      <c r="U4528" s="27">
        <f>K4528*'User input'!$J$17+'User input'!$J$16</f>
        <v>0.5</v>
      </c>
    </row>
    <row r="4529" spans="1:21" x14ac:dyDescent="0.25">
      <c r="A4529" s="17">
        <v>4655</v>
      </c>
      <c r="B4529" s="6" t="s">
        <v>9760</v>
      </c>
      <c r="C4529" s="6" t="s">
        <v>1461</v>
      </c>
      <c r="D4529" s="6" t="s">
        <v>15</v>
      </c>
      <c r="E4529" s="6" t="s">
        <v>16</v>
      </c>
      <c r="F4529" s="15">
        <v>60</v>
      </c>
      <c r="G4529" s="6" t="s">
        <v>9761</v>
      </c>
      <c r="H4529" s="6" t="s">
        <v>3434</v>
      </c>
      <c r="I4529" s="6" t="s">
        <v>32</v>
      </c>
      <c r="J4529" s="7">
        <v>44134</v>
      </c>
      <c r="K4529" s="15">
        <v>69</v>
      </c>
      <c r="L4529" s="6" t="s">
        <v>39</v>
      </c>
      <c r="M4529" s="6">
        <f t="shared" si="281"/>
        <v>2020</v>
      </c>
      <c r="N4529" s="6">
        <f t="shared" si="282"/>
        <v>10</v>
      </c>
      <c r="O4529" s="6" t="str">
        <f>VLOOKUP(L4529,'User input'!$D$6:$E$16,2,FALSE)</f>
        <v>Ultrathing V1</v>
      </c>
      <c r="P4529" s="6">
        <f>VLOOKUP(L4529,'User input'!$D$6:$G$16,3,FALSE)</f>
        <v>1.79</v>
      </c>
      <c r="Q4529" s="6">
        <f>VLOOKUP(L4529,'User input'!$D$6:$G$16,4,FALSE)</f>
        <v>17</v>
      </c>
      <c r="R4529" s="6">
        <f t="shared" si="283"/>
        <v>1173</v>
      </c>
      <c r="S4529" s="26">
        <f t="shared" si="280"/>
        <v>2099.67</v>
      </c>
      <c r="T4529" s="26">
        <f>IF(K4529&lt;'User input'!$I$9,'User input'!$J$8,IF(K4529&lt;'User input'!$I$10,'User input'!$J$9,IF(K4529&lt;'User input'!$I$11,'User input'!$J$10,'User input'!$J$11)))*S4529</f>
        <v>104.98350000000001</v>
      </c>
      <c r="U4529" s="26">
        <f>K4529*'User input'!$J$17+'User input'!$J$16</f>
        <v>0.5</v>
      </c>
    </row>
    <row r="4530" spans="1:21" x14ac:dyDescent="0.25">
      <c r="A4530" s="18">
        <v>4656</v>
      </c>
      <c r="B4530" s="10" t="s">
        <v>8441</v>
      </c>
      <c r="C4530" s="10" t="s">
        <v>231</v>
      </c>
      <c r="D4530" s="10" t="s">
        <v>90</v>
      </c>
      <c r="E4530" s="10" t="s">
        <v>16</v>
      </c>
      <c r="F4530" s="16">
        <v>90</v>
      </c>
      <c r="G4530" s="10" t="s">
        <v>9762</v>
      </c>
      <c r="H4530" s="10" t="s">
        <v>651</v>
      </c>
      <c r="I4530" s="10" t="s">
        <v>32</v>
      </c>
      <c r="J4530" s="11">
        <v>43477</v>
      </c>
      <c r="K4530" s="16">
        <v>57</v>
      </c>
      <c r="L4530" s="10" t="s">
        <v>157</v>
      </c>
      <c r="M4530" s="10">
        <f t="shared" si="281"/>
        <v>2019</v>
      </c>
      <c r="N4530" s="10">
        <f t="shared" si="282"/>
        <v>1</v>
      </c>
      <c r="O4530" s="10" t="str">
        <f>VLOOKUP(L4530,'User input'!$D$6:$E$16,2,FALSE)</f>
        <v>Ultrathing V3</v>
      </c>
      <c r="P4530" s="10">
        <f>VLOOKUP(L4530,'User input'!$D$6:$G$16,3,FALSE)</f>
        <v>3.39</v>
      </c>
      <c r="Q4530" s="10">
        <f>VLOOKUP(L4530,'User input'!$D$6:$G$16,4,FALSE)</f>
        <v>24</v>
      </c>
      <c r="R4530" s="10">
        <f t="shared" si="283"/>
        <v>1368</v>
      </c>
      <c r="S4530" s="27">
        <f t="shared" si="280"/>
        <v>4637.5200000000004</v>
      </c>
      <c r="T4530" s="27">
        <f>IF(K4530&lt;'User input'!$I$9,'User input'!$J$8,IF(K4530&lt;'User input'!$I$10,'User input'!$J$9,IF(K4530&lt;'User input'!$I$11,'User input'!$J$10,'User input'!$J$11)))*S4530</f>
        <v>231.87600000000003</v>
      </c>
      <c r="U4530" s="27">
        <f>K4530*'User input'!$J$17+'User input'!$J$16</f>
        <v>0.5</v>
      </c>
    </row>
    <row r="4531" spans="1:21" x14ac:dyDescent="0.25">
      <c r="A4531" s="17">
        <v>4657</v>
      </c>
      <c r="B4531" s="6" t="s">
        <v>4752</v>
      </c>
      <c r="C4531" s="6" t="s">
        <v>2178</v>
      </c>
      <c r="D4531" s="6" t="s">
        <v>28</v>
      </c>
      <c r="E4531" s="6" t="s">
        <v>29</v>
      </c>
      <c r="F4531" s="15">
        <v>90</v>
      </c>
      <c r="G4531" s="6" t="s">
        <v>9763</v>
      </c>
      <c r="H4531" s="6" t="s">
        <v>1788</v>
      </c>
      <c r="I4531" s="6" t="s">
        <v>176</v>
      </c>
      <c r="J4531" s="7">
        <v>44443</v>
      </c>
      <c r="K4531" s="15">
        <v>35</v>
      </c>
      <c r="L4531" s="6" t="s">
        <v>39</v>
      </c>
      <c r="M4531" s="6">
        <f t="shared" si="281"/>
        <v>2021</v>
      </c>
      <c r="N4531" s="6">
        <f t="shared" si="282"/>
        <v>9</v>
      </c>
      <c r="O4531" s="6" t="str">
        <f>VLOOKUP(L4531,'User input'!$D$6:$E$16,2,FALSE)</f>
        <v>Ultrathing V1</v>
      </c>
      <c r="P4531" s="6">
        <f>VLOOKUP(L4531,'User input'!$D$6:$G$16,3,FALSE)</f>
        <v>1.79</v>
      </c>
      <c r="Q4531" s="6">
        <f>VLOOKUP(L4531,'User input'!$D$6:$G$16,4,FALSE)</f>
        <v>17</v>
      </c>
      <c r="R4531" s="6">
        <f t="shared" si="283"/>
        <v>595</v>
      </c>
      <c r="S4531" s="26">
        <f t="shared" si="280"/>
        <v>1065.05</v>
      </c>
      <c r="T4531" s="26">
        <f>IF(K4531&lt;'User input'!$I$9,'User input'!$J$8,IF(K4531&lt;'User input'!$I$10,'User input'!$J$9,IF(K4531&lt;'User input'!$I$11,'User input'!$J$10,'User input'!$J$11)))*S4531</f>
        <v>31.951499999999996</v>
      </c>
      <c r="U4531" s="26">
        <f>K4531*'User input'!$J$17+'User input'!$J$16</f>
        <v>0.5</v>
      </c>
    </row>
    <row r="4532" spans="1:21" x14ac:dyDescent="0.25">
      <c r="A4532" s="18">
        <v>4658</v>
      </c>
      <c r="B4532" s="10" t="s">
        <v>8155</v>
      </c>
      <c r="C4532" s="10" t="s">
        <v>9657</v>
      </c>
      <c r="D4532" s="10" t="s">
        <v>28</v>
      </c>
      <c r="E4532" s="10" t="s">
        <v>29</v>
      </c>
      <c r="F4532" s="16">
        <v>30</v>
      </c>
      <c r="G4532" s="10" t="s">
        <v>9764</v>
      </c>
      <c r="H4532" s="10" t="s">
        <v>3392</v>
      </c>
      <c r="I4532" s="10" t="s">
        <v>32</v>
      </c>
      <c r="J4532" s="11">
        <v>44174</v>
      </c>
      <c r="K4532" s="16">
        <v>77</v>
      </c>
      <c r="L4532" s="10" t="s">
        <v>52</v>
      </c>
      <c r="M4532" s="10">
        <f t="shared" si="281"/>
        <v>2020</v>
      </c>
      <c r="N4532" s="10">
        <f t="shared" si="282"/>
        <v>12</v>
      </c>
      <c r="O4532" s="10" t="str">
        <f>VLOOKUP(L4532,'User input'!$D$6:$E$16,2,FALSE)</f>
        <v>Megawidget S</v>
      </c>
      <c r="P4532" s="10">
        <f>VLOOKUP(L4532,'User input'!$D$6:$G$16,3,FALSE)</f>
        <v>0.69</v>
      </c>
      <c r="Q4532" s="10">
        <f>VLOOKUP(L4532,'User input'!$D$6:$G$16,4,FALSE)</f>
        <v>24</v>
      </c>
      <c r="R4532" s="10">
        <f t="shared" si="283"/>
        <v>1848</v>
      </c>
      <c r="S4532" s="27">
        <f t="shared" si="280"/>
        <v>1275.1199999999999</v>
      </c>
      <c r="T4532" s="27">
        <f>IF(K4532&lt;'User input'!$I$9,'User input'!$J$8,IF(K4532&lt;'User input'!$I$10,'User input'!$J$9,IF(K4532&lt;'User input'!$I$11,'User input'!$J$10,'User input'!$J$11)))*S4532</f>
        <v>63.756</v>
      </c>
      <c r="U4532" s="27">
        <f>K4532*'User input'!$J$17+'User input'!$J$16</f>
        <v>0.5</v>
      </c>
    </row>
    <row r="4533" spans="1:21" x14ac:dyDescent="0.25">
      <c r="A4533" s="17">
        <v>4659</v>
      </c>
      <c r="B4533" s="6" t="s">
        <v>3079</v>
      </c>
      <c r="C4533" s="6" t="s">
        <v>6300</v>
      </c>
      <c r="D4533" s="6" t="s">
        <v>28</v>
      </c>
      <c r="E4533" s="6" t="s">
        <v>29</v>
      </c>
      <c r="F4533" s="15">
        <v>90</v>
      </c>
      <c r="G4533" s="6" t="s">
        <v>9765</v>
      </c>
      <c r="H4533" s="6" t="s">
        <v>5624</v>
      </c>
      <c r="I4533" s="6" t="s">
        <v>881</v>
      </c>
      <c r="J4533" s="7">
        <v>43702</v>
      </c>
      <c r="K4533" s="15">
        <v>74</v>
      </c>
      <c r="L4533" s="6" t="s">
        <v>33</v>
      </c>
      <c r="M4533" s="6">
        <f t="shared" si="281"/>
        <v>2019</v>
      </c>
      <c r="N4533" s="6">
        <f t="shared" si="282"/>
        <v>8</v>
      </c>
      <c r="O4533" s="6" t="str">
        <f>VLOOKUP(L4533,'User input'!$D$6:$E$16,2,FALSE)</f>
        <v>Megawidget L</v>
      </c>
      <c r="P4533" s="6">
        <f>VLOOKUP(L4533,'User input'!$D$6:$G$16,3,FALSE)</f>
        <v>1.79</v>
      </c>
      <c r="Q4533" s="6">
        <f>VLOOKUP(L4533,'User input'!$D$6:$G$16,4,FALSE)</f>
        <v>24</v>
      </c>
      <c r="R4533" s="6">
        <f t="shared" si="283"/>
        <v>1776</v>
      </c>
      <c r="S4533" s="26">
        <f t="shared" si="280"/>
        <v>3179.04</v>
      </c>
      <c r="T4533" s="26">
        <f>IF(K4533&lt;'User input'!$I$9,'User input'!$J$8,IF(K4533&lt;'User input'!$I$10,'User input'!$J$9,IF(K4533&lt;'User input'!$I$11,'User input'!$J$10,'User input'!$J$11)))*S4533</f>
        <v>158.952</v>
      </c>
      <c r="U4533" s="26">
        <f>K4533*'User input'!$J$17+'User input'!$J$16</f>
        <v>0.5</v>
      </c>
    </row>
    <row r="4534" spans="1:21" x14ac:dyDescent="0.25">
      <c r="A4534" s="18">
        <v>4660</v>
      </c>
      <c r="B4534" s="10" t="s">
        <v>8155</v>
      </c>
      <c r="C4534" s="10" t="s">
        <v>1805</v>
      </c>
      <c r="D4534" s="10" t="s">
        <v>28</v>
      </c>
      <c r="E4534" s="10" t="s">
        <v>29</v>
      </c>
      <c r="F4534" s="16">
        <v>60</v>
      </c>
      <c r="G4534" s="10" t="s">
        <v>9765</v>
      </c>
      <c r="H4534" s="10" t="s">
        <v>1377</v>
      </c>
      <c r="I4534" s="10" t="s">
        <v>32</v>
      </c>
      <c r="J4534" s="11">
        <v>43564</v>
      </c>
      <c r="K4534" s="16">
        <v>43</v>
      </c>
      <c r="L4534" s="10" t="s">
        <v>78</v>
      </c>
      <c r="M4534" s="10">
        <f t="shared" si="281"/>
        <v>2019</v>
      </c>
      <c r="N4534" s="10">
        <f t="shared" si="282"/>
        <v>4</v>
      </c>
      <c r="O4534" s="10" t="str">
        <f>VLOOKUP(L4534,'User input'!$D$6:$E$16,2,FALSE)</f>
        <v>Ultrathing V2</v>
      </c>
      <c r="P4534" s="10">
        <f>VLOOKUP(L4534,'User input'!$D$6:$G$16,3,FALSE)</f>
        <v>2.95</v>
      </c>
      <c r="Q4534" s="10">
        <f>VLOOKUP(L4534,'User input'!$D$6:$G$16,4,FALSE)</f>
        <v>20</v>
      </c>
      <c r="R4534" s="10">
        <f t="shared" si="283"/>
        <v>860</v>
      </c>
      <c r="S4534" s="27">
        <f t="shared" si="280"/>
        <v>2537</v>
      </c>
      <c r="T4534" s="27">
        <f>IF(K4534&lt;'User input'!$I$9,'User input'!$J$8,IF(K4534&lt;'User input'!$I$10,'User input'!$J$9,IF(K4534&lt;'User input'!$I$11,'User input'!$J$10,'User input'!$J$11)))*S4534</f>
        <v>76.11</v>
      </c>
      <c r="U4534" s="27">
        <f>K4534*'User input'!$J$17+'User input'!$J$16</f>
        <v>0.5</v>
      </c>
    </row>
    <row r="4535" spans="1:21" x14ac:dyDescent="0.25">
      <c r="A4535" s="17">
        <v>4661</v>
      </c>
      <c r="B4535" s="6" t="s">
        <v>7094</v>
      </c>
      <c r="C4535" s="6" t="s">
        <v>3359</v>
      </c>
      <c r="D4535" s="6" t="s">
        <v>28</v>
      </c>
      <c r="E4535" s="6" t="s">
        <v>29</v>
      </c>
      <c r="F4535" s="15">
        <v>60</v>
      </c>
      <c r="G4535" s="6" t="s">
        <v>9766</v>
      </c>
      <c r="H4535" s="6" t="s">
        <v>3849</v>
      </c>
      <c r="I4535" s="6" t="s">
        <v>2533</v>
      </c>
      <c r="J4535" s="7">
        <v>43508</v>
      </c>
      <c r="K4535" s="15">
        <v>32</v>
      </c>
      <c r="L4535" s="6" t="s">
        <v>78</v>
      </c>
      <c r="M4535" s="6">
        <f t="shared" si="281"/>
        <v>2019</v>
      </c>
      <c r="N4535" s="6">
        <f t="shared" si="282"/>
        <v>2</v>
      </c>
      <c r="O4535" s="6" t="str">
        <f>VLOOKUP(L4535,'User input'!$D$6:$E$16,2,FALSE)</f>
        <v>Ultrathing V2</v>
      </c>
      <c r="P4535" s="6">
        <f>VLOOKUP(L4535,'User input'!$D$6:$G$16,3,FALSE)</f>
        <v>2.95</v>
      </c>
      <c r="Q4535" s="6">
        <f>VLOOKUP(L4535,'User input'!$D$6:$G$16,4,FALSE)</f>
        <v>20</v>
      </c>
      <c r="R4535" s="6">
        <f t="shared" si="283"/>
        <v>640</v>
      </c>
      <c r="S4535" s="26">
        <f t="shared" si="280"/>
        <v>1888</v>
      </c>
      <c r="T4535" s="26">
        <f>IF(K4535&lt;'User input'!$I$9,'User input'!$J$8,IF(K4535&lt;'User input'!$I$10,'User input'!$J$9,IF(K4535&lt;'User input'!$I$11,'User input'!$J$10,'User input'!$J$11)))*S4535</f>
        <v>56.64</v>
      </c>
      <c r="U4535" s="26">
        <f>K4535*'User input'!$J$17+'User input'!$J$16</f>
        <v>0.5</v>
      </c>
    </row>
    <row r="4536" spans="1:21" x14ac:dyDescent="0.25">
      <c r="A4536" s="18">
        <v>4662</v>
      </c>
      <c r="B4536" s="10" t="s">
        <v>917</v>
      </c>
      <c r="C4536" s="10" t="s">
        <v>6285</v>
      </c>
      <c r="D4536" s="10" t="s">
        <v>28</v>
      </c>
      <c r="E4536" s="10" t="s">
        <v>29</v>
      </c>
      <c r="F4536" s="16">
        <v>60</v>
      </c>
      <c r="G4536" s="10" t="s">
        <v>9767</v>
      </c>
      <c r="H4536" s="10" t="s">
        <v>2661</v>
      </c>
      <c r="I4536" s="10" t="s">
        <v>1152</v>
      </c>
      <c r="J4536" s="11">
        <v>43471</v>
      </c>
      <c r="K4536" s="16">
        <v>29</v>
      </c>
      <c r="L4536" s="10" t="s">
        <v>39</v>
      </c>
      <c r="M4536" s="10">
        <f t="shared" si="281"/>
        <v>2019</v>
      </c>
      <c r="N4536" s="10">
        <f t="shared" si="282"/>
        <v>1</v>
      </c>
      <c r="O4536" s="10" t="str">
        <f>VLOOKUP(L4536,'User input'!$D$6:$E$16,2,FALSE)</f>
        <v>Ultrathing V1</v>
      </c>
      <c r="P4536" s="10">
        <f>VLOOKUP(L4536,'User input'!$D$6:$G$16,3,FALSE)</f>
        <v>1.79</v>
      </c>
      <c r="Q4536" s="10">
        <f>VLOOKUP(L4536,'User input'!$D$6:$G$16,4,FALSE)</f>
        <v>17</v>
      </c>
      <c r="R4536" s="10">
        <f t="shared" si="283"/>
        <v>493</v>
      </c>
      <c r="S4536" s="27">
        <f t="shared" si="280"/>
        <v>882.47</v>
      </c>
      <c r="T4536" s="27">
        <f>IF(K4536&lt;'User input'!$I$9,'User input'!$J$8,IF(K4536&lt;'User input'!$I$10,'User input'!$J$9,IF(K4536&lt;'User input'!$I$11,'User input'!$J$10,'User input'!$J$11)))*S4536</f>
        <v>26.4741</v>
      </c>
      <c r="U4536" s="27">
        <f>K4536*'User input'!$J$17+'User input'!$J$16</f>
        <v>0.5</v>
      </c>
    </row>
    <row r="4537" spans="1:21" x14ac:dyDescent="0.25">
      <c r="A4537" s="17">
        <v>4663</v>
      </c>
      <c r="B4537" s="6" t="s">
        <v>1026</v>
      </c>
      <c r="C4537" s="6" t="s">
        <v>6863</v>
      </c>
      <c r="D4537" s="6" t="s">
        <v>28</v>
      </c>
      <c r="E4537" s="6" t="s">
        <v>29</v>
      </c>
      <c r="F4537" s="15">
        <v>30</v>
      </c>
      <c r="G4537" s="6" t="s">
        <v>9768</v>
      </c>
      <c r="H4537" s="6" t="s">
        <v>4053</v>
      </c>
      <c r="I4537" s="6" t="s">
        <v>4054</v>
      </c>
      <c r="J4537" s="7">
        <v>44343</v>
      </c>
      <c r="K4537" s="15">
        <v>92</v>
      </c>
      <c r="L4537" s="6" t="s">
        <v>62</v>
      </c>
      <c r="M4537" s="6">
        <f t="shared" si="281"/>
        <v>2021</v>
      </c>
      <c r="N4537" s="6">
        <f t="shared" si="282"/>
        <v>5</v>
      </c>
      <c r="O4537" s="6" t="str">
        <f>VLOOKUP(L4537,'User input'!$D$6:$E$16,2,FALSE)</f>
        <v>Ultrathing V4</v>
      </c>
      <c r="P4537" s="6">
        <f>VLOOKUP(L4537,'User input'!$D$6:$G$16,3,FALSE)</f>
        <v>3.99</v>
      </c>
      <c r="Q4537" s="6">
        <f>VLOOKUP(L4537,'User input'!$D$6:$G$16,4,FALSE)</f>
        <v>24</v>
      </c>
      <c r="R4537" s="6">
        <f t="shared" si="283"/>
        <v>2208</v>
      </c>
      <c r="S4537" s="26">
        <f t="shared" si="280"/>
        <v>8809.92</v>
      </c>
      <c r="T4537" s="26">
        <f>IF(K4537&lt;'User input'!$I$9,'User input'!$J$8,IF(K4537&lt;'User input'!$I$10,'User input'!$J$9,IF(K4537&lt;'User input'!$I$11,'User input'!$J$10,'User input'!$J$11)))*S4537</f>
        <v>440.49600000000004</v>
      </c>
      <c r="U4537" s="26">
        <f>K4537*'User input'!$J$17+'User input'!$J$16</f>
        <v>0.5</v>
      </c>
    </row>
    <row r="4538" spans="1:21" x14ac:dyDescent="0.25">
      <c r="A4538" s="18">
        <v>4664</v>
      </c>
      <c r="B4538" s="10" t="s">
        <v>6672</v>
      </c>
      <c r="C4538" s="10" t="s">
        <v>3537</v>
      </c>
      <c r="D4538" s="10" t="s">
        <v>28</v>
      </c>
      <c r="E4538" s="10" t="s">
        <v>29</v>
      </c>
      <c r="F4538" s="16">
        <v>60</v>
      </c>
      <c r="G4538" s="10" t="s">
        <v>9769</v>
      </c>
      <c r="H4538" s="10" t="s">
        <v>3780</v>
      </c>
      <c r="I4538" s="10" t="s">
        <v>171</v>
      </c>
      <c r="J4538" s="11">
        <v>44183</v>
      </c>
      <c r="K4538" s="16">
        <v>93</v>
      </c>
      <c r="L4538" s="10" t="s">
        <v>78</v>
      </c>
      <c r="M4538" s="10">
        <f t="shared" si="281"/>
        <v>2020</v>
      </c>
      <c r="N4538" s="10">
        <f t="shared" si="282"/>
        <v>12</v>
      </c>
      <c r="O4538" s="10" t="str">
        <f>VLOOKUP(L4538,'User input'!$D$6:$E$16,2,FALSE)</f>
        <v>Ultrathing V2</v>
      </c>
      <c r="P4538" s="10">
        <f>VLOOKUP(L4538,'User input'!$D$6:$G$16,3,FALSE)</f>
        <v>2.95</v>
      </c>
      <c r="Q4538" s="10">
        <f>VLOOKUP(L4538,'User input'!$D$6:$G$16,4,FALSE)</f>
        <v>20</v>
      </c>
      <c r="R4538" s="10">
        <f t="shared" si="283"/>
        <v>1860</v>
      </c>
      <c r="S4538" s="27">
        <f t="shared" si="280"/>
        <v>5487</v>
      </c>
      <c r="T4538" s="27">
        <f>IF(K4538&lt;'User input'!$I$9,'User input'!$J$8,IF(K4538&lt;'User input'!$I$10,'User input'!$J$9,IF(K4538&lt;'User input'!$I$11,'User input'!$J$10,'User input'!$J$11)))*S4538</f>
        <v>274.35000000000002</v>
      </c>
      <c r="U4538" s="27">
        <f>K4538*'User input'!$J$17+'User input'!$J$16</f>
        <v>0.5</v>
      </c>
    </row>
    <row r="4539" spans="1:21" x14ac:dyDescent="0.25">
      <c r="A4539" s="17">
        <v>4665</v>
      </c>
      <c r="B4539" s="6" t="s">
        <v>985</v>
      </c>
      <c r="C4539" s="6" t="s">
        <v>8521</v>
      </c>
      <c r="D4539" s="6" t="s">
        <v>28</v>
      </c>
      <c r="E4539" s="6" t="s">
        <v>29</v>
      </c>
      <c r="F4539" s="15">
        <v>60</v>
      </c>
      <c r="G4539" s="6" t="s">
        <v>9770</v>
      </c>
      <c r="H4539" s="6" t="s">
        <v>7303</v>
      </c>
      <c r="I4539" s="6" t="s">
        <v>5799</v>
      </c>
      <c r="J4539" s="7">
        <v>44354</v>
      </c>
      <c r="K4539" s="15">
        <v>56</v>
      </c>
      <c r="L4539" s="6" t="s">
        <v>20</v>
      </c>
      <c r="M4539" s="6">
        <f t="shared" si="281"/>
        <v>2021</v>
      </c>
      <c r="N4539" s="6">
        <f t="shared" si="282"/>
        <v>6</v>
      </c>
      <c r="O4539" s="6" t="str">
        <f>VLOOKUP(L4539,'User input'!$D$6:$E$16,2,FALSE)</f>
        <v>Hyperwotsit</v>
      </c>
      <c r="P4539" s="6">
        <f>VLOOKUP(L4539,'User input'!$D$6:$G$16,3,FALSE)</f>
        <v>2.0099999999999998</v>
      </c>
      <c r="Q4539" s="6">
        <f>VLOOKUP(L4539,'User input'!$D$6:$G$16,4,FALSE)</f>
        <v>20</v>
      </c>
      <c r="R4539" s="6">
        <f t="shared" si="283"/>
        <v>1120</v>
      </c>
      <c r="S4539" s="26">
        <f t="shared" si="280"/>
        <v>2251.1999999999998</v>
      </c>
      <c r="T4539" s="26">
        <f>IF(K4539&lt;'User input'!$I$9,'User input'!$J$8,IF(K4539&lt;'User input'!$I$10,'User input'!$J$9,IF(K4539&lt;'User input'!$I$11,'User input'!$J$10,'User input'!$J$11)))*S4539</f>
        <v>112.56</v>
      </c>
      <c r="U4539" s="26">
        <f>K4539*'User input'!$J$17+'User input'!$J$16</f>
        <v>0.5</v>
      </c>
    </row>
    <row r="4540" spans="1:21" x14ac:dyDescent="0.25">
      <c r="A4540" s="18">
        <v>4666</v>
      </c>
      <c r="B4540" s="10" t="s">
        <v>9144</v>
      </c>
      <c r="C4540" s="10" t="s">
        <v>982</v>
      </c>
      <c r="D4540" s="10" t="s">
        <v>617</v>
      </c>
      <c r="E4540" s="10" t="s">
        <v>29</v>
      </c>
      <c r="F4540" s="16">
        <v>30</v>
      </c>
      <c r="G4540" s="10" t="s">
        <v>9771</v>
      </c>
      <c r="H4540" s="10" t="s">
        <v>3399</v>
      </c>
      <c r="I4540" s="10" t="s">
        <v>93</v>
      </c>
      <c r="J4540" s="11">
        <v>43609</v>
      </c>
      <c r="K4540" s="16">
        <v>13</v>
      </c>
      <c r="L4540" s="10" t="s">
        <v>157</v>
      </c>
      <c r="M4540" s="10">
        <f t="shared" si="281"/>
        <v>2019</v>
      </c>
      <c r="N4540" s="10">
        <f t="shared" si="282"/>
        <v>5</v>
      </c>
      <c r="O4540" s="10" t="str">
        <f>VLOOKUP(L4540,'User input'!$D$6:$E$16,2,FALSE)</f>
        <v>Ultrathing V3</v>
      </c>
      <c r="P4540" s="10">
        <f>VLOOKUP(L4540,'User input'!$D$6:$G$16,3,FALSE)</f>
        <v>3.39</v>
      </c>
      <c r="Q4540" s="10">
        <f>VLOOKUP(L4540,'User input'!$D$6:$G$16,4,FALSE)</f>
        <v>24</v>
      </c>
      <c r="R4540" s="10">
        <f t="shared" si="283"/>
        <v>312</v>
      </c>
      <c r="S4540" s="27">
        <f t="shared" si="280"/>
        <v>1057.68</v>
      </c>
      <c r="T4540" s="27">
        <f>IF(K4540&lt;'User input'!$I$9,'User input'!$J$8,IF(K4540&lt;'User input'!$I$10,'User input'!$J$9,IF(K4540&lt;'User input'!$I$11,'User input'!$J$10,'User input'!$J$11)))*S4540</f>
        <v>0</v>
      </c>
      <c r="U4540" s="27">
        <f>K4540*'User input'!$J$17+'User input'!$J$16</f>
        <v>0.5</v>
      </c>
    </row>
    <row r="4541" spans="1:21" x14ac:dyDescent="0.25">
      <c r="A4541" s="17">
        <v>4667</v>
      </c>
      <c r="B4541" s="6" t="s">
        <v>2371</v>
      </c>
      <c r="C4541" s="6" t="s">
        <v>1302</v>
      </c>
      <c r="D4541" s="6" t="s">
        <v>28</v>
      </c>
      <c r="E4541" s="6" t="s">
        <v>29</v>
      </c>
      <c r="F4541" s="15">
        <v>30</v>
      </c>
      <c r="G4541" s="6" t="s">
        <v>9772</v>
      </c>
      <c r="H4541" s="6" t="s">
        <v>3090</v>
      </c>
      <c r="I4541" s="6" t="s">
        <v>32</v>
      </c>
      <c r="J4541" s="7">
        <v>43955</v>
      </c>
      <c r="K4541" s="15">
        <v>46</v>
      </c>
      <c r="L4541" s="6" t="s">
        <v>20</v>
      </c>
      <c r="M4541" s="6">
        <f t="shared" si="281"/>
        <v>2020</v>
      </c>
      <c r="N4541" s="6">
        <f t="shared" si="282"/>
        <v>5</v>
      </c>
      <c r="O4541" s="6" t="str">
        <f>VLOOKUP(L4541,'User input'!$D$6:$E$16,2,FALSE)</f>
        <v>Hyperwotsit</v>
      </c>
      <c r="P4541" s="6">
        <f>VLOOKUP(L4541,'User input'!$D$6:$G$16,3,FALSE)</f>
        <v>2.0099999999999998</v>
      </c>
      <c r="Q4541" s="6">
        <f>VLOOKUP(L4541,'User input'!$D$6:$G$16,4,FALSE)</f>
        <v>20</v>
      </c>
      <c r="R4541" s="6">
        <f t="shared" si="283"/>
        <v>920</v>
      </c>
      <c r="S4541" s="26">
        <f t="shared" si="280"/>
        <v>1849.1999999999998</v>
      </c>
      <c r="T4541" s="26">
        <f>IF(K4541&lt;'User input'!$I$9,'User input'!$J$8,IF(K4541&lt;'User input'!$I$10,'User input'!$J$9,IF(K4541&lt;'User input'!$I$11,'User input'!$J$10,'User input'!$J$11)))*S4541</f>
        <v>55.475999999999992</v>
      </c>
      <c r="U4541" s="26">
        <f>K4541*'User input'!$J$17+'User input'!$J$16</f>
        <v>0.5</v>
      </c>
    </row>
    <row r="4542" spans="1:21" x14ac:dyDescent="0.25">
      <c r="A4542" s="18">
        <v>4668</v>
      </c>
      <c r="B4542" s="10" t="s">
        <v>9773</v>
      </c>
      <c r="C4542" s="10" t="s">
        <v>3372</v>
      </c>
      <c r="D4542" s="10" t="s">
        <v>15</v>
      </c>
      <c r="E4542" s="10" t="s">
        <v>16</v>
      </c>
      <c r="F4542" s="16">
        <v>30</v>
      </c>
      <c r="G4542" s="10" t="s">
        <v>9774</v>
      </c>
      <c r="H4542" s="10" t="s">
        <v>2743</v>
      </c>
      <c r="I4542" s="10" t="s">
        <v>122</v>
      </c>
      <c r="J4542" s="11">
        <v>44485</v>
      </c>
      <c r="K4542" s="16">
        <v>13</v>
      </c>
      <c r="L4542" s="10" t="s">
        <v>78</v>
      </c>
      <c r="M4542" s="10">
        <f t="shared" si="281"/>
        <v>2021</v>
      </c>
      <c r="N4542" s="10">
        <f t="shared" si="282"/>
        <v>10</v>
      </c>
      <c r="O4542" s="10" t="str">
        <f>VLOOKUP(L4542,'User input'!$D$6:$E$16,2,FALSE)</f>
        <v>Ultrathing V2</v>
      </c>
      <c r="P4542" s="10">
        <f>VLOOKUP(L4542,'User input'!$D$6:$G$16,3,FALSE)</f>
        <v>2.95</v>
      </c>
      <c r="Q4542" s="10">
        <f>VLOOKUP(L4542,'User input'!$D$6:$G$16,4,FALSE)</f>
        <v>20</v>
      </c>
      <c r="R4542" s="10">
        <f t="shared" si="283"/>
        <v>260</v>
      </c>
      <c r="S4542" s="27">
        <f t="shared" si="280"/>
        <v>767</v>
      </c>
      <c r="T4542" s="27">
        <f>IF(K4542&lt;'User input'!$I$9,'User input'!$J$8,IF(K4542&lt;'User input'!$I$10,'User input'!$J$9,IF(K4542&lt;'User input'!$I$11,'User input'!$J$10,'User input'!$J$11)))*S4542</f>
        <v>0</v>
      </c>
      <c r="U4542" s="27">
        <f>K4542*'User input'!$J$17+'User input'!$J$16</f>
        <v>0.5</v>
      </c>
    </row>
    <row r="4543" spans="1:21" x14ac:dyDescent="0.25">
      <c r="A4543" s="17">
        <v>4669</v>
      </c>
      <c r="B4543" s="6" t="s">
        <v>6294</v>
      </c>
      <c r="C4543" s="6" t="s">
        <v>9775</v>
      </c>
      <c r="D4543" s="6" t="s">
        <v>15</v>
      </c>
      <c r="E4543" s="6" t="s">
        <v>16</v>
      </c>
      <c r="F4543" s="15">
        <v>30</v>
      </c>
      <c r="G4543" s="6" t="s">
        <v>9776</v>
      </c>
      <c r="H4543" s="6" t="s">
        <v>1783</v>
      </c>
      <c r="I4543" s="6" t="s">
        <v>32</v>
      </c>
      <c r="J4543" s="7">
        <v>43571</v>
      </c>
      <c r="K4543" s="15">
        <v>63</v>
      </c>
      <c r="L4543" s="6" t="s">
        <v>78</v>
      </c>
      <c r="M4543" s="6">
        <f t="shared" si="281"/>
        <v>2019</v>
      </c>
      <c r="N4543" s="6">
        <f t="shared" si="282"/>
        <v>4</v>
      </c>
      <c r="O4543" s="6" t="str">
        <f>VLOOKUP(L4543,'User input'!$D$6:$E$16,2,FALSE)</f>
        <v>Ultrathing V2</v>
      </c>
      <c r="P4543" s="6">
        <f>VLOOKUP(L4543,'User input'!$D$6:$G$16,3,FALSE)</f>
        <v>2.95</v>
      </c>
      <c r="Q4543" s="6">
        <f>VLOOKUP(L4543,'User input'!$D$6:$G$16,4,FALSE)</f>
        <v>20</v>
      </c>
      <c r="R4543" s="6">
        <f t="shared" si="283"/>
        <v>1260</v>
      </c>
      <c r="S4543" s="26">
        <f t="shared" si="280"/>
        <v>3717</v>
      </c>
      <c r="T4543" s="26">
        <f>IF(K4543&lt;'User input'!$I$9,'User input'!$J$8,IF(K4543&lt;'User input'!$I$10,'User input'!$J$9,IF(K4543&lt;'User input'!$I$11,'User input'!$J$10,'User input'!$J$11)))*S4543</f>
        <v>185.85000000000002</v>
      </c>
      <c r="U4543" s="26">
        <f>K4543*'User input'!$J$17+'User input'!$J$16</f>
        <v>0.5</v>
      </c>
    </row>
    <row r="4544" spans="1:21" x14ac:dyDescent="0.25">
      <c r="A4544" s="18">
        <v>4670</v>
      </c>
      <c r="B4544" s="10" t="s">
        <v>6867</v>
      </c>
      <c r="C4544" s="10" t="s">
        <v>2334</v>
      </c>
      <c r="D4544" s="10" t="s">
        <v>15</v>
      </c>
      <c r="E4544" s="10" t="s">
        <v>16</v>
      </c>
      <c r="F4544" s="16">
        <v>90</v>
      </c>
      <c r="G4544" s="10" t="s">
        <v>9777</v>
      </c>
      <c r="H4544" s="10" t="s">
        <v>5029</v>
      </c>
      <c r="I4544" s="10" t="s">
        <v>176</v>
      </c>
      <c r="J4544" s="11">
        <v>44145</v>
      </c>
      <c r="K4544" s="16">
        <v>32</v>
      </c>
      <c r="L4544" s="10" t="s">
        <v>39</v>
      </c>
      <c r="M4544" s="10">
        <f t="shared" si="281"/>
        <v>2020</v>
      </c>
      <c r="N4544" s="10">
        <f t="shared" si="282"/>
        <v>11</v>
      </c>
      <c r="O4544" s="10" t="str">
        <f>VLOOKUP(L4544,'User input'!$D$6:$E$16,2,FALSE)</f>
        <v>Ultrathing V1</v>
      </c>
      <c r="P4544" s="10">
        <f>VLOOKUP(L4544,'User input'!$D$6:$G$16,3,FALSE)</f>
        <v>1.79</v>
      </c>
      <c r="Q4544" s="10">
        <f>VLOOKUP(L4544,'User input'!$D$6:$G$16,4,FALSE)</f>
        <v>17</v>
      </c>
      <c r="R4544" s="10">
        <f t="shared" si="283"/>
        <v>544</v>
      </c>
      <c r="S4544" s="27">
        <f t="shared" si="280"/>
        <v>973.76</v>
      </c>
      <c r="T4544" s="27">
        <f>IF(K4544&lt;'User input'!$I$9,'User input'!$J$8,IF(K4544&lt;'User input'!$I$10,'User input'!$J$9,IF(K4544&lt;'User input'!$I$11,'User input'!$J$10,'User input'!$J$11)))*S4544</f>
        <v>29.212799999999998</v>
      </c>
      <c r="U4544" s="27">
        <f>K4544*'User input'!$J$17+'User input'!$J$16</f>
        <v>0.5</v>
      </c>
    </row>
    <row r="4545" spans="1:21" x14ac:dyDescent="0.25">
      <c r="A4545" s="17">
        <v>4671</v>
      </c>
      <c r="B4545" s="6" t="s">
        <v>503</v>
      </c>
      <c r="C4545" s="6" t="s">
        <v>8765</v>
      </c>
      <c r="D4545" s="6" t="s">
        <v>28</v>
      </c>
      <c r="E4545" s="6" t="s">
        <v>29</v>
      </c>
      <c r="F4545" s="15">
        <v>60</v>
      </c>
      <c r="G4545" s="6" t="s">
        <v>9778</v>
      </c>
      <c r="H4545" s="6" t="s">
        <v>357</v>
      </c>
      <c r="I4545" s="6" t="s">
        <v>25</v>
      </c>
      <c r="J4545" s="7">
        <v>44208</v>
      </c>
      <c r="K4545" s="15">
        <v>60</v>
      </c>
      <c r="L4545" s="6" t="s">
        <v>39</v>
      </c>
      <c r="M4545" s="6">
        <f t="shared" si="281"/>
        <v>2021</v>
      </c>
      <c r="N4545" s="6">
        <f t="shared" si="282"/>
        <v>1</v>
      </c>
      <c r="O4545" s="6" t="str">
        <f>VLOOKUP(L4545,'User input'!$D$6:$E$16,2,FALSE)</f>
        <v>Ultrathing V1</v>
      </c>
      <c r="P4545" s="6">
        <f>VLOOKUP(L4545,'User input'!$D$6:$G$16,3,FALSE)</f>
        <v>1.79</v>
      </c>
      <c r="Q4545" s="6">
        <f>VLOOKUP(L4545,'User input'!$D$6:$G$16,4,FALSE)</f>
        <v>17</v>
      </c>
      <c r="R4545" s="6">
        <f t="shared" si="283"/>
        <v>1020</v>
      </c>
      <c r="S4545" s="26">
        <f t="shared" si="280"/>
        <v>1825.8</v>
      </c>
      <c r="T4545" s="26">
        <f>IF(K4545&lt;'User input'!$I$9,'User input'!$J$8,IF(K4545&lt;'User input'!$I$10,'User input'!$J$9,IF(K4545&lt;'User input'!$I$11,'User input'!$J$10,'User input'!$J$11)))*S4545</f>
        <v>91.29</v>
      </c>
      <c r="U4545" s="26">
        <f>K4545*'User input'!$J$17+'User input'!$J$16</f>
        <v>0.5</v>
      </c>
    </row>
    <row r="4546" spans="1:21" x14ac:dyDescent="0.25">
      <c r="A4546" s="18">
        <v>4672</v>
      </c>
      <c r="B4546" s="10" t="s">
        <v>6641</v>
      </c>
      <c r="C4546" s="10" t="s">
        <v>3131</v>
      </c>
      <c r="D4546" s="10" t="s">
        <v>28</v>
      </c>
      <c r="E4546" s="10" t="s">
        <v>29</v>
      </c>
      <c r="F4546" s="16">
        <v>30</v>
      </c>
      <c r="G4546" s="10" t="s">
        <v>9779</v>
      </c>
      <c r="H4546" s="10" t="s">
        <v>7124</v>
      </c>
      <c r="I4546" s="10" t="s">
        <v>38</v>
      </c>
      <c r="J4546" s="11">
        <v>43868</v>
      </c>
      <c r="K4546" s="16">
        <v>33</v>
      </c>
      <c r="L4546" s="10" t="s">
        <v>44</v>
      </c>
      <c r="M4546" s="10">
        <f t="shared" si="281"/>
        <v>2020</v>
      </c>
      <c r="N4546" s="10">
        <f t="shared" si="282"/>
        <v>2</v>
      </c>
      <c r="O4546" s="10" t="str">
        <f>VLOOKUP(L4546,'User input'!$D$6:$E$16,2,FALSE)</f>
        <v>Gigastuff</v>
      </c>
      <c r="P4546" s="10">
        <f>VLOOKUP(L4546,'User input'!$D$6:$G$16,3,FALSE)</f>
        <v>1.89</v>
      </c>
      <c r="Q4546" s="10">
        <f>VLOOKUP(L4546,'User input'!$D$6:$G$16,4,FALSE)</f>
        <v>18</v>
      </c>
      <c r="R4546" s="10">
        <f t="shared" si="283"/>
        <v>594</v>
      </c>
      <c r="S4546" s="27">
        <f t="shared" si="280"/>
        <v>1122.6599999999999</v>
      </c>
      <c r="T4546" s="27">
        <f>IF(K4546&lt;'User input'!$I$9,'User input'!$J$8,IF(K4546&lt;'User input'!$I$10,'User input'!$J$9,IF(K4546&lt;'User input'!$I$11,'User input'!$J$10,'User input'!$J$11)))*S4546</f>
        <v>33.679799999999993</v>
      </c>
      <c r="U4546" s="27">
        <f>K4546*'User input'!$J$17+'User input'!$J$16</f>
        <v>0.5</v>
      </c>
    </row>
    <row r="4547" spans="1:21" x14ac:dyDescent="0.25">
      <c r="A4547" s="17">
        <v>4673</v>
      </c>
      <c r="B4547" s="6" t="s">
        <v>803</v>
      </c>
      <c r="C4547" s="6" t="s">
        <v>825</v>
      </c>
      <c r="D4547" s="6" t="s">
        <v>28</v>
      </c>
      <c r="E4547" s="6" t="s">
        <v>29</v>
      </c>
      <c r="F4547" s="15">
        <v>90</v>
      </c>
      <c r="G4547" s="6" t="s">
        <v>9780</v>
      </c>
      <c r="H4547" s="6" t="s">
        <v>2619</v>
      </c>
      <c r="I4547" s="6" t="s">
        <v>93</v>
      </c>
      <c r="J4547" s="7">
        <v>43951</v>
      </c>
      <c r="K4547" s="15">
        <v>31</v>
      </c>
      <c r="L4547" s="6" t="s">
        <v>62</v>
      </c>
      <c r="M4547" s="6">
        <f t="shared" si="281"/>
        <v>2020</v>
      </c>
      <c r="N4547" s="6">
        <f t="shared" si="282"/>
        <v>4</v>
      </c>
      <c r="O4547" s="6" t="str">
        <f>VLOOKUP(L4547,'User input'!$D$6:$E$16,2,FALSE)</f>
        <v>Ultrathing V4</v>
      </c>
      <c r="P4547" s="6">
        <f>VLOOKUP(L4547,'User input'!$D$6:$G$16,3,FALSE)</f>
        <v>3.99</v>
      </c>
      <c r="Q4547" s="6">
        <f>VLOOKUP(L4547,'User input'!$D$6:$G$16,4,FALSE)</f>
        <v>24</v>
      </c>
      <c r="R4547" s="6">
        <f t="shared" si="283"/>
        <v>744</v>
      </c>
      <c r="S4547" s="26">
        <f t="shared" si="280"/>
        <v>2968.56</v>
      </c>
      <c r="T4547" s="26">
        <f>IF(K4547&lt;'User input'!$I$9,'User input'!$J$8,IF(K4547&lt;'User input'!$I$10,'User input'!$J$9,IF(K4547&lt;'User input'!$I$11,'User input'!$J$10,'User input'!$J$11)))*S4547</f>
        <v>89.056799999999996</v>
      </c>
      <c r="U4547" s="26">
        <f>K4547*'User input'!$J$17+'User input'!$J$16</f>
        <v>0.5</v>
      </c>
    </row>
    <row r="4548" spans="1:21" x14ac:dyDescent="0.25">
      <c r="A4548" s="18">
        <v>4674</v>
      </c>
      <c r="B4548" s="10" t="s">
        <v>9781</v>
      </c>
      <c r="C4548" s="10" t="s">
        <v>2103</v>
      </c>
      <c r="D4548" s="10" t="s">
        <v>15</v>
      </c>
      <c r="E4548" s="10" t="s">
        <v>16</v>
      </c>
      <c r="F4548" s="16">
        <v>60</v>
      </c>
      <c r="G4548" s="10" t="s">
        <v>9782</v>
      </c>
      <c r="H4548" s="10" t="s">
        <v>3082</v>
      </c>
      <c r="I4548" s="10" t="s">
        <v>881</v>
      </c>
      <c r="J4548" s="11">
        <v>44541</v>
      </c>
      <c r="K4548" s="16">
        <v>35</v>
      </c>
      <c r="L4548" s="10" t="s">
        <v>44</v>
      </c>
      <c r="M4548" s="10">
        <f t="shared" si="281"/>
        <v>2021</v>
      </c>
      <c r="N4548" s="10">
        <f t="shared" si="282"/>
        <v>12</v>
      </c>
      <c r="O4548" s="10" t="str">
        <f>VLOOKUP(L4548,'User input'!$D$6:$E$16,2,FALSE)</f>
        <v>Gigastuff</v>
      </c>
      <c r="P4548" s="10">
        <f>VLOOKUP(L4548,'User input'!$D$6:$G$16,3,FALSE)</f>
        <v>1.89</v>
      </c>
      <c r="Q4548" s="10">
        <f>VLOOKUP(L4548,'User input'!$D$6:$G$16,4,FALSE)</f>
        <v>18</v>
      </c>
      <c r="R4548" s="10">
        <f t="shared" si="283"/>
        <v>630</v>
      </c>
      <c r="S4548" s="27">
        <f t="shared" si="280"/>
        <v>1190.7</v>
      </c>
      <c r="T4548" s="27">
        <f>IF(K4548&lt;'User input'!$I$9,'User input'!$J$8,IF(K4548&lt;'User input'!$I$10,'User input'!$J$9,IF(K4548&lt;'User input'!$I$11,'User input'!$J$10,'User input'!$J$11)))*S4548</f>
        <v>35.720999999999997</v>
      </c>
      <c r="U4548" s="27">
        <f>K4548*'User input'!$J$17+'User input'!$J$16</f>
        <v>0.5</v>
      </c>
    </row>
    <row r="4549" spans="1:21" x14ac:dyDescent="0.25">
      <c r="A4549" s="17">
        <v>4675</v>
      </c>
      <c r="B4549" s="6" t="s">
        <v>9783</v>
      </c>
      <c r="C4549" s="6" t="s">
        <v>1433</v>
      </c>
      <c r="D4549" s="6" t="s">
        <v>15</v>
      </c>
      <c r="E4549" s="6" t="s">
        <v>16</v>
      </c>
      <c r="F4549" s="15">
        <v>60</v>
      </c>
      <c r="G4549" s="6" t="s">
        <v>9784</v>
      </c>
      <c r="H4549" s="6" t="s">
        <v>2469</v>
      </c>
      <c r="I4549" s="6" t="s">
        <v>1228</v>
      </c>
      <c r="J4549" s="7">
        <v>43959</v>
      </c>
      <c r="K4549" s="15">
        <v>89</v>
      </c>
      <c r="L4549" s="6" t="s">
        <v>33</v>
      </c>
      <c r="M4549" s="6">
        <f t="shared" si="281"/>
        <v>2020</v>
      </c>
      <c r="N4549" s="6">
        <f t="shared" si="282"/>
        <v>5</v>
      </c>
      <c r="O4549" s="6" t="str">
        <f>VLOOKUP(L4549,'User input'!$D$6:$E$16,2,FALSE)</f>
        <v>Megawidget L</v>
      </c>
      <c r="P4549" s="6">
        <f>VLOOKUP(L4549,'User input'!$D$6:$G$16,3,FALSE)</f>
        <v>1.79</v>
      </c>
      <c r="Q4549" s="6">
        <f>VLOOKUP(L4549,'User input'!$D$6:$G$16,4,FALSE)</f>
        <v>24</v>
      </c>
      <c r="R4549" s="6">
        <f t="shared" si="283"/>
        <v>2136</v>
      </c>
      <c r="S4549" s="26">
        <f t="shared" ref="S4549:S4612" si="284">R4549*P4549</f>
        <v>3823.44</v>
      </c>
      <c r="T4549" s="26">
        <f>IF(K4549&lt;'User input'!$I$9,'User input'!$J$8,IF(K4549&lt;'User input'!$I$10,'User input'!$J$9,IF(K4549&lt;'User input'!$I$11,'User input'!$J$10,'User input'!$J$11)))*S4549</f>
        <v>191.17200000000003</v>
      </c>
      <c r="U4549" s="26">
        <f>K4549*'User input'!$J$17+'User input'!$J$16</f>
        <v>0.5</v>
      </c>
    </row>
    <row r="4550" spans="1:21" x14ac:dyDescent="0.25">
      <c r="A4550" s="18">
        <v>4676</v>
      </c>
      <c r="B4550" s="10" t="s">
        <v>9785</v>
      </c>
      <c r="C4550" s="10" t="s">
        <v>9786</v>
      </c>
      <c r="D4550" s="10" t="s">
        <v>15</v>
      </c>
      <c r="E4550" s="10" t="s">
        <v>16</v>
      </c>
      <c r="F4550" s="16">
        <v>90</v>
      </c>
      <c r="G4550" s="10" t="s">
        <v>9787</v>
      </c>
      <c r="H4550" s="10" t="s">
        <v>5663</v>
      </c>
      <c r="I4550" s="10" t="s">
        <v>171</v>
      </c>
      <c r="J4550" s="11">
        <v>44273</v>
      </c>
      <c r="K4550" s="16">
        <v>22</v>
      </c>
      <c r="L4550" s="10" t="s">
        <v>44</v>
      </c>
      <c r="M4550" s="10">
        <f t="shared" ref="M4550:M4613" si="285">YEAR(J4550)</f>
        <v>2021</v>
      </c>
      <c r="N4550" s="10">
        <f t="shared" ref="N4550:N4613" si="286">MONTH(J4550)</f>
        <v>3</v>
      </c>
      <c r="O4550" s="10" t="str">
        <f>VLOOKUP(L4550,'User input'!$D$6:$E$16,2,FALSE)</f>
        <v>Gigastuff</v>
      </c>
      <c r="P4550" s="10">
        <f>VLOOKUP(L4550,'User input'!$D$6:$G$16,3,FALSE)</f>
        <v>1.89</v>
      </c>
      <c r="Q4550" s="10">
        <f>VLOOKUP(L4550,'User input'!$D$6:$G$16,4,FALSE)</f>
        <v>18</v>
      </c>
      <c r="R4550" s="10">
        <f t="shared" ref="R4550:R4613" si="287">K4550*Q4550</f>
        <v>396</v>
      </c>
      <c r="S4550" s="27">
        <f t="shared" si="284"/>
        <v>748.43999999999994</v>
      </c>
      <c r="T4550" s="27">
        <f>IF(K4550&lt;'User input'!$I$9,'User input'!$J$8,IF(K4550&lt;'User input'!$I$10,'User input'!$J$9,IF(K4550&lt;'User input'!$I$11,'User input'!$J$10,'User input'!$J$11)))*S4550</f>
        <v>22.453199999999999</v>
      </c>
      <c r="U4550" s="27">
        <f>K4550*'User input'!$J$17+'User input'!$J$16</f>
        <v>0.5</v>
      </c>
    </row>
    <row r="4551" spans="1:21" x14ac:dyDescent="0.25">
      <c r="A4551" s="17">
        <v>4677</v>
      </c>
      <c r="B4551" s="6" t="s">
        <v>6018</v>
      </c>
      <c r="C4551" s="6" t="s">
        <v>5983</v>
      </c>
      <c r="D4551" s="6" t="s">
        <v>49</v>
      </c>
      <c r="E4551" s="6" t="s">
        <v>16</v>
      </c>
      <c r="F4551" s="15">
        <v>60</v>
      </c>
      <c r="G4551" s="6" t="s">
        <v>9788</v>
      </c>
      <c r="H4551" s="6" t="s">
        <v>1133</v>
      </c>
      <c r="I4551" s="6" t="s">
        <v>122</v>
      </c>
      <c r="J4551" s="7">
        <v>44306</v>
      </c>
      <c r="K4551" s="15">
        <v>15</v>
      </c>
      <c r="L4551" s="6" t="s">
        <v>44</v>
      </c>
      <c r="M4551" s="6">
        <f t="shared" si="285"/>
        <v>2021</v>
      </c>
      <c r="N4551" s="6">
        <f t="shared" si="286"/>
        <v>4</v>
      </c>
      <c r="O4551" s="6" t="str">
        <f>VLOOKUP(L4551,'User input'!$D$6:$E$16,2,FALSE)</f>
        <v>Gigastuff</v>
      </c>
      <c r="P4551" s="6">
        <f>VLOOKUP(L4551,'User input'!$D$6:$G$16,3,FALSE)</f>
        <v>1.89</v>
      </c>
      <c r="Q4551" s="6">
        <f>VLOOKUP(L4551,'User input'!$D$6:$G$16,4,FALSE)</f>
        <v>18</v>
      </c>
      <c r="R4551" s="6">
        <f t="shared" si="287"/>
        <v>270</v>
      </c>
      <c r="S4551" s="26">
        <f t="shared" si="284"/>
        <v>510.29999999999995</v>
      </c>
      <c r="T4551" s="26">
        <f>IF(K4551&lt;'User input'!$I$9,'User input'!$J$8,IF(K4551&lt;'User input'!$I$10,'User input'!$J$9,IF(K4551&lt;'User input'!$I$11,'User input'!$J$10,'User input'!$J$11)))*S4551</f>
        <v>0</v>
      </c>
      <c r="U4551" s="26">
        <f>K4551*'User input'!$J$17+'User input'!$J$16</f>
        <v>0.5</v>
      </c>
    </row>
    <row r="4552" spans="1:21" x14ac:dyDescent="0.25">
      <c r="A4552" s="18">
        <v>4678</v>
      </c>
      <c r="B4552" s="10" t="s">
        <v>2513</v>
      </c>
      <c r="C4552" s="10" t="s">
        <v>6341</v>
      </c>
      <c r="D4552" s="10" t="s">
        <v>28</v>
      </c>
      <c r="E4552" s="10" t="s">
        <v>29</v>
      </c>
      <c r="F4552" s="16">
        <v>90</v>
      </c>
      <c r="G4552" s="10" t="s">
        <v>9789</v>
      </c>
      <c r="H4552" s="10" t="s">
        <v>1672</v>
      </c>
      <c r="I4552" s="10" t="s">
        <v>19</v>
      </c>
      <c r="J4552" s="11">
        <v>44543</v>
      </c>
      <c r="K4552" s="16">
        <v>102</v>
      </c>
      <c r="L4552" s="10" t="s">
        <v>33</v>
      </c>
      <c r="M4552" s="10">
        <f t="shared" si="285"/>
        <v>2021</v>
      </c>
      <c r="N4552" s="10">
        <f t="shared" si="286"/>
        <v>12</v>
      </c>
      <c r="O4552" s="10" t="str">
        <f>VLOOKUP(L4552,'User input'!$D$6:$E$16,2,FALSE)</f>
        <v>Megawidget L</v>
      </c>
      <c r="P4552" s="10">
        <f>VLOOKUP(L4552,'User input'!$D$6:$G$16,3,FALSE)</f>
        <v>1.79</v>
      </c>
      <c r="Q4552" s="10">
        <f>VLOOKUP(L4552,'User input'!$D$6:$G$16,4,FALSE)</f>
        <v>24</v>
      </c>
      <c r="R4552" s="10">
        <f t="shared" si="287"/>
        <v>2448</v>
      </c>
      <c r="S4552" s="27">
        <f t="shared" si="284"/>
        <v>4381.92</v>
      </c>
      <c r="T4552" s="27">
        <f>IF(K4552&lt;'User input'!$I$9,'User input'!$J$8,IF(K4552&lt;'User input'!$I$10,'User input'!$J$9,IF(K4552&lt;'User input'!$I$11,'User input'!$J$10,'User input'!$J$11)))*S4552</f>
        <v>306.73440000000005</v>
      </c>
      <c r="U4552" s="27">
        <f>K4552*'User input'!$J$17+'User input'!$J$16</f>
        <v>0.5</v>
      </c>
    </row>
    <row r="4553" spans="1:21" x14ac:dyDescent="0.25">
      <c r="A4553" s="17">
        <v>4679</v>
      </c>
      <c r="B4553" s="6" t="s">
        <v>9790</v>
      </c>
      <c r="C4553" s="6" t="s">
        <v>6430</v>
      </c>
      <c r="D4553" s="6" t="s">
        <v>15</v>
      </c>
      <c r="E4553" s="6" t="s">
        <v>16</v>
      </c>
      <c r="F4553" s="15">
        <v>90</v>
      </c>
      <c r="G4553" s="6" t="s">
        <v>9791</v>
      </c>
      <c r="H4553" s="6" t="s">
        <v>1773</v>
      </c>
      <c r="I4553" s="6" t="s">
        <v>32</v>
      </c>
      <c r="J4553" s="7">
        <v>43521</v>
      </c>
      <c r="K4553" s="15">
        <v>63</v>
      </c>
      <c r="L4553" s="6" t="s">
        <v>99</v>
      </c>
      <c r="M4553" s="6">
        <f t="shared" si="285"/>
        <v>2019</v>
      </c>
      <c r="N4553" s="6">
        <f t="shared" si="286"/>
        <v>2</v>
      </c>
      <c r="O4553" s="6" t="str">
        <f>VLOOKUP(L4553,'User input'!$D$6:$E$16,2,FALSE)</f>
        <v>Superwossname</v>
      </c>
      <c r="P4553" s="6">
        <f>VLOOKUP(L4553,'User input'!$D$6:$G$16,3,FALSE)</f>
        <v>3.49</v>
      </c>
      <c r="Q4553" s="6">
        <f>VLOOKUP(L4553,'User input'!$D$6:$G$16,4,FALSE)</f>
        <v>20</v>
      </c>
      <c r="R4553" s="6">
        <f t="shared" si="287"/>
        <v>1260</v>
      </c>
      <c r="S4553" s="26">
        <f t="shared" si="284"/>
        <v>4397.4000000000005</v>
      </c>
      <c r="T4553" s="26">
        <f>IF(K4553&lt;'User input'!$I$9,'User input'!$J$8,IF(K4553&lt;'User input'!$I$10,'User input'!$J$9,IF(K4553&lt;'User input'!$I$11,'User input'!$J$10,'User input'!$J$11)))*S4553</f>
        <v>219.87000000000003</v>
      </c>
      <c r="U4553" s="26">
        <f>K4553*'User input'!$J$17+'User input'!$J$16</f>
        <v>0.5</v>
      </c>
    </row>
    <row r="4554" spans="1:21" x14ac:dyDescent="0.25">
      <c r="A4554" s="18">
        <v>4680</v>
      </c>
      <c r="B4554" s="10" t="s">
        <v>9792</v>
      </c>
      <c r="C4554" s="10" t="s">
        <v>2133</v>
      </c>
      <c r="D4554" s="10" t="s">
        <v>49</v>
      </c>
      <c r="E4554" s="10" t="s">
        <v>16</v>
      </c>
      <c r="F4554" s="16">
        <v>60</v>
      </c>
      <c r="G4554" s="10" t="s">
        <v>9793</v>
      </c>
      <c r="H4554" s="10" t="s">
        <v>374</v>
      </c>
      <c r="I4554" s="10" t="s">
        <v>144</v>
      </c>
      <c r="J4554" s="11">
        <v>43956</v>
      </c>
      <c r="K4554" s="16">
        <v>90</v>
      </c>
      <c r="L4554" s="10" t="s">
        <v>68</v>
      </c>
      <c r="M4554" s="10">
        <f t="shared" si="285"/>
        <v>2020</v>
      </c>
      <c r="N4554" s="10">
        <f t="shared" si="286"/>
        <v>5</v>
      </c>
      <c r="O4554" s="10" t="str">
        <f>VLOOKUP(L4554,'User input'!$D$6:$E$16,2,FALSE)</f>
        <v>Megawidget M</v>
      </c>
      <c r="P4554" s="10">
        <f>VLOOKUP(L4554,'User input'!$D$6:$G$16,3,FALSE)</f>
        <v>1.29</v>
      </c>
      <c r="Q4554" s="10">
        <f>VLOOKUP(L4554,'User input'!$D$6:$G$16,4,FALSE)</f>
        <v>24</v>
      </c>
      <c r="R4554" s="10">
        <f t="shared" si="287"/>
        <v>2160</v>
      </c>
      <c r="S4554" s="27">
        <f t="shared" si="284"/>
        <v>2786.4</v>
      </c>
      <c r="T4554" s="27">
        <f>IF(K4554&lt;'User input'!$I$9,'User input'!$J$8,IF(K4554&lt;'User input'!$I$10,'User input'!$J$9,IF(K4554&lt;'User input'!$I$11,'User input'!$J$10,'User input'!$J$11)))*S4554</f>
        <v>139.32000000000002</v>
      </c>
      <c r="U4554" s="27">
        <f>K4554*'User input'!$J$17+'User input'!$J$16</f>
        <v>0.5</v>
      </c>
    </row>
    <row r="4555" spans="1:21" x14ac:dyDescent="0.25">
      <c r="A4555" s="17">
        <v>4681</v>
      </c>
      <c r="B4555" s="6" t="s">
        <v>5290</v>
      </c>
      <c r="C4555" s="6" t="s">
        <v>182</v>
      </c>
      <c r="D4555" s="6" t="s">
        <v>49</v>
      </c>
      <c r="E4555" s="6" t="s">
        <v>16</v>
      </c>
      <c r="F4555" s="15">
        <v>90</v>
      </c>
      <c r="G4555" s="6" t="s">
        <v>9794</v>
      </c>
      <c r="H4555" s="6" t="s">
        <v>3112</v>
      </c>
      <c r="I4555" s="6" t="s">
        <v>1030</v>
      </c>
      <c r="J4555" s="7">
        <v>43791</v>
      </c>
      <c r="K4555" s="15">
        <v>85</v>
      </c>
      <c r="L4555" s="6" t="s">
        <v>39</v>
      </c>
      <c r="M4555" s="6">
        <f t="shared" si="285"/>
        <v>2019</v>
      </c>
      <c r="N4555" s="6">
        <f t="shared" si="286"/>
        <v>11</v>
      </c>
      <c r="O4555" s="6" t="str">
        <f>VLOOKUP(L4555,'User input'!$D$6:$E$16,2,FALSE)</f>
        <v>Ultrathing V1</v>
      </c>
      <c r="P4555" s="6">
        <f>VLOOKUP(L4555,'User input'!$D$6:$G$16,3,FALSE)</f>
        <v>1.79</v>
      </c>
      <c r="Q4555" s="6">
        <f>VLOOKUP(L4555,'User input'!$D$6:$G$16,4,FALSE)</f>
        <v>17</v>
      </c>
      <c r="R4555" s="6">
        <f t="shared" si="287"/>
        <v>1445</v>
      </c>
      <c r="S4555" s="26">
        <f t="shared" si="284"/>
        <v>2586.5500000000002</v>
      </c>
      <c r="T4555" s="26">
        <f>IF(K4555&lt;'User input'!$I$9,'User input'!$J$8,IF(K4555&lt;'User input'!$I$10,'User input'!$J$9,IF(K4555&lt;'User input'!$I$11,'User input'!$J$10,'User input'!$J$11)))*S4555</f>
        <v>129.32750000000001</v>
      </c>
      <c r="U4555" s="26">
        <f>K4555*'User input'!$J$17+'User input'!$J$16</f>
        <v>0.5</v>
      </c>
    </row>
    <row r="4556" spans="1:21" x14ac:dyDescent="0.25">
      <c r="A4556" s="18">
        <v>4682</v>
      </c>
      <c r="B4556" s="10" t="s">
        <v>3592</v>
      </c>
      <c r="C4556" s="10" t="s">
        <v>9795</v>
      </c>
      <c r="D4556" s="10" t="s">
        <v>28</v>
      </c>
      <c r="E4556" s="10" t="s">
        <v>29</v>
      </c>
      <c r="F4556" s="16">
        <v>60</v>
      </c>
      <c r="G4556" s="10" t="s">
        <v>9796</v>
      </c>
      <c r="H4556" s="10" t="s">
        <v>479</v>
      </c>
      <c r="I4556" s="10" t="s">
        <v>32</v>
      </c>
      <c r="J4556" s="11">
        <v>44181</v>
      </c>
      <c r="K4556" s="16">
        <v>57</v>
      </c>
      <c r="L4556" s="10" t="s">
        <v>33</v>
      </c>
      <c r="M4556" s="10">
        <f t="shared" si="285"/>
        <v>2020</v>
      </c>
      <c r="N4556" s="10">
        <f t="shared" si="286"/>
        <v>12</v>
      </c>
      <c r="O4556" s="10" t="str">
        <f>VLOOKUP(L4556,'User input'!$D$6:$E$16,2,FALSE)</f>
        <v>Megawidget L</v>
      </c>
      <c r="P4556" s="10">
        <f>VLOOKUP(L4556,'User input'!$D$6:$G$16,3,FALSE)</f>
        <v>1.79</v>
      </c>
      <c r="Q4556" s="10">
        <f>VLOOKUP(L4556,'User input'!$D$6:$G$16,4,FALSE)</f>
        <v>24</v>
      </c>
      <c r="R4556" s="10">
        <f t="shared" si="287"/>
        <v>1368</v>
      </c>
      <c r="S4556" s="27">
        <f t="shared" si="284"/>
        <v>2448.7200000000003</v>
      </c>
      <c r="T4556" s="27">
        <f>IF(K4556&lt;'User input'!$I$9,'User input'!$J$8,IF(K4556&lt;'User input'!$I$10,'User input'!$J$9,IF(K4556&lt;'User input'!$I$11,'User input'!$J$10,'User input'!$J$11)))*S4556</f>
        <v>122.43600000000002</v>
      </c>
      <c r="U4556" s="27">
        <f>K4556*'User input'!$J$17+'User input'!$J$16</f>
        <v>0.5</v>
      </c>
    </row>
    <row r="4557" spans="1:21" x14ac:dyDescent="0.25">
      <c r="A4557" s="17">
        <v>4683</v>
      </c>
      <c r="B4557" s="6" t="s">
        <v>5518</v>
      </c>
      <c r="C4557" s="6" t="s">
        <v>2247</v>
      </c>
      <c r="D4557" s="6" t="s">
        <v>41</v>
      </c>
      <c r="E4557" s="6" t="s">
        <v>16</v>
      </c>
      <c r="F4557" s="15">
        <v>30</v>
      </c>
      <c r="G4557" s="6" t="s">
        <v>9797</v>
      </c>
      <c r="H4557" s="6" t="s">
        <v>6666</v>
      </c>
      <c r="I4557" s="6" t="s">
        <v>25</v>
      </c>
      <c r="J4557" s="7">
        <v>43643</v>
      </c>
      <c r="K4557" s="15">
        <v>53</v>
      </c>
      <c r="L4557" s="6" t="s">
        <v>99</v>
      </c>
      <c r="M4557" s="6">
        <f t="shared" si="285"/>
        <v>2019</v>
      </c>
      <c r="N4557" s="6">
        <f t="shared" si="286"/>
        <v>6</v>
      </c>
      <c r="O4557" s="6" t="str">
        <f>VLOOKUP(L4557,'User input'!$D$6:$E$16,2,FALSE)</f>
        <v>Superwossname</v>
      </c>
      <c r="P4557" s="6">
        <f>VLOOKUP(L4557,'User input'!$D$6:$G$16,3,FALSE)</f>
        <v>3.49</v>
      </c>
      <c r="Q4557" s="6">
        <f>VLOOKUP(L4557,'User input'!$D$6:$G$16,4,FALSE)</f>
        <v>20</v>
      </c>
      <c r="R4557" s="6">
        <f t="shared" si="287"/>
        <v>1060</v>
      </c>
      <c r="S4557" s="26">
        <f t="shared" si="284"/>
        <v>3699.4</v>
      </c>
      <c r="T4557" s="26">
        <f>IF(K4557&lt;'User input'!$I$9,'User input'!$J$8,IF(K4557&lt;'User input'!$I$10,'User input'!$J$9,IF(K4557&lt;'User input'!$I$11,'User input'!$J$10,'User input'!$J$11)))*S4557</f>
        <v>184.97000000000003</v>
      </c>
      <c r="U4557" s="26">
        <f>K4557*'User input'!$J$17+'User input'!$J$16</f>
        <v>0.5</v>
      </c>
    </row>
    <row r="4558" spans="1:21" x14ac:dyDescent="0.25">
      <c r="A4558" s="18">
        <v>4684</v>
      </c>
      <c r="B4558" s="10" t="s">
        <v>3069</v>
      </c>
      <c r="C4558" s="10" t="s">
        <v>1713</v>
      </c>
      <c r="D4558" s="10" t="s">
        <v>28</v>
      </c>
      <c r="E4558" s="10" t="s">
        <v>29</v>
      </c>
      <c r="F4558" s="16">
        <v>60</v>
      </c>
      <c r="G4558" s="10" t="s">
        <v>9798</v>
      </c>
      <c r="H4558" s="10" t="s">
        <v>4120</v>
      </c>
      <c r="I4558" s="10" t="s">
        <v>32</v>
      </c>
      <c r="J4558" s="11">
        <v>43944</v>
      </c>
      <c r="K4558" s="16">
        <v>67</v>
      </c>
      <c r="L4558" s="10" t="s">
        <v>20</v>
      </c>
      <c r="M4558" s="10">
        <f t="shared" si="285"/>
        <v>2020</v>
      </c>
      <c r="N4558" s="10">
        <f t="shared" si="286"/>
        <v>4</v>
      </c>
      <c r="O4558" s="10" t="str">
        <f>VLOOKUP(L4558,'User input'!$D$6:$E$16,2,FALSE)</f>
        <v>Hyperwotsit</v>
      </c>
      <c r="P4558" s="10">
        <f>VLOOKUP(L4558,'User input'!$D$6:$G$16,3,FALSE)</f>
        <v>2.0099999999999998</v>
      </c>
      <c r="Q4558" s="10">
        <f>VLOOKUP(L4558,'User input'!$D$6:$G$16,4,FALSE)</f>
        <v>20</v>
      </c>
      <c r="R4558" s="10">
        <f t="shared" si="287"/>
        <v>1340</v>
      </c>
      <c r="S4558" s="27">
        <f t="shared" si="284"/>
        <v>2693.3999999999996</v>
      </c>
      <c r="T4558" s="27">
        <f>IF(K4558&lt;'User input'!$I$9,'User input'!$J$8,IF(K4558&lt;'User input'!$I$10,'User input'!$J$9,IF(K4558&lt;'User input'!$I$11,'User input'!$J$10,'User input'!$J$11)))*S4558</f>
        <v>134.66999999999999</v>
      </c>
      <c r="U4558" s="27">
        <f>K4558*'User input'!$J$17+'User input'!$J$16</f>
        <v>0.5</v>
      </c>
    </row>
    <row r="4559" spans="1:21" x14ac:dyDescent="0.25">
      <c r="A4559" s="17">
        <v>4685</v>
      </c>
      <c r="B4559" s="6" t="s">
        <v>9799</v>
      </c>
      <c r="C4559" s="6" t="s">
        <v>7374</v>
      </c>
      <c r="D4559" s="6" t="s">
        <v>49</v>
      </c>
      <c r="E4559" s="6" t="s">
        <v>16</v>
      </c>
      <c r="F4559" s="15">
        <v>90</v>
      </c>
      <c r="G4559" s="6" t="s">
        <v>9800</v>
      </c>
      <c r="H4559" s="6" t="s">
        <v>802</v>
      </c>
      <c r="I4559" s="6" t="s">
        <v>176</v>
      </c>
      <c r="J4559" s="7">
        <v>44075</v>
      </c>
      <c r="K4559" s="15">
        <v>28</v>
      </c>
      <c r="L4559" s="6" t="s">
        <v>39</v>
      </c>
      <c r="M4559" s="6">
        <f t="shared" si="285"/>
        <v>2020</v>
      </c>
      <c r="N4559" s="6">
        <f t="shared" si="286"/>
        <v>9</v>
      </c>
      <c r="O4559" s="6" t="str">
        <f>VLOOKUP(L4559,'User input'!$D$6:$E$16,2,FALSE)</f>
        <v>Ultrathing V1</v>
      </c>
      <c r="P4559" s="6">
        <f>VLOOKUP(L4559,'User input'!$D$6:$G$16,3,FALSE)</f>
        <v>1.79</v>
      </c>
      <c r="Q4559" s="6">
        <f>VLOOKUP(L4559,'User input'!$D$6:$G$16,4,FALSE)</f>
        <v>17</v>
      </c>
      <c r="R4559" s="6">
        <f t="shared" si="287"/>
        <v>476</v>
      </c>
      <c r="S4559" s="26">
        <f t="shared" si="284"/>
        <v>852.04</v>
      </c>
      <c r="T4559" s="26">
        <f>IF(K4559&lt;'User input'!$I$9,'User input'!$J$8,IF(K4559&lt;'User input'!$I$10,'User input'!$J$9,IF(K4559&lt;'User input'!$I$11,'User input'!$J$10,'User input'!$J$11)))*S4559</f>
        <v>25.561199999999999</v>
      </c>
      <c r="U4559" s="26">
        <f>K4559*'User input'!$J$17+'User input'!$J$16</f>
        <v>0.5</v>
      </c>
    </row>
    <row r="4560" spans="1:21" x14ac:dyDescent="0.25">
      <c r="A4560" s="18">
        <v>4686</v>
      </c>
      <c r="B4560" s="10" t="s">
        <v>1750</v>
      </c>
      <c r="C4560" s="10" t="s">
        <v>4228</v>
      </c>
      <c r="D4560" s="10" t="s">
        <v>28</v>
      </c>
      <c r="E4560" s="10" t="s">
        <v>29</v>
      </c>
      <c r="F4560" s="16">
        <v>60</v>
      </c>
      <c r="G4560" s="10" t="s">
        <v>9801</v>
      </c>
      <c r="H4560" s="10" t="s">
        <v>9802</v>
      </c>
      <c r="I4560" s="10" t="s">
        <v>38</v>
      </c>
      <c r="J4560" s="11">
        <v>43757</v>
      </c>
      <c r="K4560" s="16">
        <v>45</v>
      </c>
      <c r="L4560" s="10" t="s">
        <v>62</v>
      </c>
      <c r="M4560" s="10">
        <f t="shared" si="285"/>
        <v>2019</v>
      </c>
      <c r="N4560" s="10">
        <f t="shared" si="286"/>
        <v>10</v>
      </c>
      <c r="O4560" s="10" t="str">
        <f>VLOOKUP(L4560,'User input'!$D$6:$E$16,2,FALSE)</f>
        <v>Ultrathing V4</v>
      </c>
      <c r="P4560" s="10">
        <f>VLOOKUP(L4560,'User input'!$D$6:$G$16,3,FALSE)</f>
        <v>3.99</v>
      </c>
      <c r="Q4560" s="10">
        <f>VLOOKUP(L4560,'User input'!$D$6:$G$16,4,FALSE)</f>
        <v>24</v>
      </c>
      <c r="R4560" s="10">
        <f t="shared" si="287"/>
        <v>1080</v>
      </c>
      <c r="S4560" s="27">
        <f t="shared" si="284"/>
        <v>4309.2</v>
      </c>
      <c r="T4560" s="27">
        <f>IF(K4560&lt;'User input'!$I$9,'User input'!$J$8,IF(K4560&lt;'User input'!$I$10,'User input'!$J$9,IF(K4560&lt;'User input'!$I$11,'User input'!$J$10,'User input'!$J$11)))*S4560</f>
        <v>129.27599999999998</v>
      </c>
      <c r="U4560" s="27">
        <f>K4560*'User input'!$J$17+'User input'!$J$16</f>
        <v>0.5</v>
      </c>
    </row>
    <row r="4561" spans="1:21" x14ac:dyDescent="0.25">
      <c r="A4561" s="17">
        <v>4687</v>
      </c>
      <c r="B4561" s="6" t="s">
        <v>9803</v>
      </c>
      <c r="C4561" s="6" t="s">
        <v>6215</v>
      </c>
      <c r="D4561" s="6" t="s">
        <v>15</v>
      </c>
      <c r="E4561" s="6" t="s">
        <v>16</v>
      </c>
      <c r="F4561" s="15">
        <v>60</v>
      </c>
      <c r="G4561" s="6" t="s">
        <v>9804</v>
      </c>
      <c r="H4561" s="6" t="s">
        <v>1594</v>
      </c>
      <c r="I4561" s="6" t="s">
        <v>32</v>
      </c>
      <c r="J4561" s="7">
        <v>43996</v>
      </c>
      <c r="K4561" s="15">
        <v>12</v>
      </c>
      <c r="L4561" s="6" t="s">
        <v>68</v>
      </c>
      <c r="M4561" s="6">
        <f t="shared" si="285"/>
        <v>2020</v>
      </c>
      <c r="N4561" s="6">
        <f t="shared" si="286"/>
        <v>6</v>
      </c>
      <c r="O4561" s="6" t="str">
        <f>VLOOKUP(L4561,'User input'!$D$6:$E$16,2,FALSE)</f>
        <v>Megawidget M</v>
      </c>
      <c r="P4561" s="6">
        <f>VLOOKUP(L4561,'User input'!$D$6:$G$16,3,FALSE)</f>
        <v>1.29</v>
      </c>
      <c r="Q4561" s="6">
        <f>VLOOKUP(L4561,'User input'!$D$6:$G$16,4,FALSE)</f>
        <v>24</v>
      </c>
      <c r="R4561" s="6">
        <f t="shared" si="287"/>
        <v>288</v>
      </c>
      <c r="S4561" s="26">
        <f t="shared" si="284"/>
        <v>371.52</v>
      </c>
      <c r="T4561" s="26">
        <f>IF(K4561&lt;'User input'!$I$9,'User input'!$J$8,IF(K4561&lt;'User input'!$I$10,'User input'!$J$9,IF(K4561&lt;'User input'!$I$11,'User input'!$J$10,'User input'!$J$11)))*S4561</f>
        <v>0</v>
      </c>
      <c r="U4561" s="26">
        <f>K4561*'User input'!$J$17+'User input'!$J$16</f>
        <v>0.5</v>
      </c>
    </row>
    <row r="4562" spans="1:21" x14ac:dyDescent="0.25">
      <c r="A4562" s="18">
        <v>4688</v>
      </c>
      <c r="B4562" s="10" t="s">
        <v>970</v>
      </c>
      <c r="C4562" s="10" t="s">
        <v>4506</v>
      </c>
      <c r="D4562" s="10" t="s">
        <v>28</v>
      </c>
      <c r="E4562" s="10" t="s">
        <v>29</v>
      </c>
      <c r="F4562" s="16">
        <v>90</v>
      </c>
      <c r="G4562" s="10" t="s">
        <v>9805</v>
      </c>
      <c r="H4562" s="10" t="s">
        <v>3293</v>
      </c>
      <c r="I4562" s="10" t="s">
        <v>291</v>
      </c>
      <c r="J4562" s="11">
        <v>43689</v>
      </c>
      <c r="K4562" s="16">
        <v>49</v>
      </c>
      <c r="L4562" s="10" t="s">
        <v>157</v>
      </c>
      <c r="M4562" s="10">
        <f t="shared" si="285"/>
        <v>2019</v>
      </c>
      <c r="N4562" s="10">
        <f t="shared" si="286"/>
        <v>8</v>
      </c>
      <c r="O4562" s="10" t="str">
        <f>VLOOKUP(L4562,'User input'!$D$6:$E$16,2,FALSE)</f>
        <v>Ultrathing V3</v>
      </c>
      <c r="P4562" s="10">
        <f>VLOOKUP(L4562,'User input'!$D$6:$G$16,3,FALSE)</f>
        <v>3.39</v>
      </c>
      <c r="Q4562" s="10">
        <f>VLOOKUP(L4562,'User input'!$D$6:$G$16,4,FALSE)</f>
        <v>24</v>
      </c>
      <c r="R4562" s="10">
        <f t="shared" si="287"/>
        <v>1176</v>
      </c>
      <c r="S4562" s="27">
        <f t="shared" si="284"/>
        <v>3986.6400000000003</v>
      </c>
      <c r="T4562" s="27">
        <f>IF(K4562&lt;'User input'!$I$9,'User input'!$J$8,IF(K4562&lt;'User input'!$I$10,'User input'!$J$9,IF(K4562&lt;'User input'!$I$11,'User input'!$J$10,'User input'!$J$11)))*S4562</f>
        <v>119.59920000000001</v>
      </c>
      <c r="U4562" s="27">
        <f>K4562*'User input'!$J$17+'User input'!$J$16</f>
        <v>0.5</v>
      </c>
    </row>
    <row r="4563" spans="1:21" x14ac:dyDescent="0.25">
      <c r="A4563" s="17">
        <v>4689</v>
      </c>
      <c r="B4563" s="6" t="s">
        <v>9785</v>
      </c>
      <c r="C4563" s="6" t="s">
        <v>4976</v>
      </c>
      <c r="D4563" s="6" t="s">
        <v>15</v>
      </c>
      <c r="E4563" s="6" t="s">
        <v>16</v>
      </c>
      <c r="F4563" s="15">
        <v>90</v>
      </c>
      <c r="G4563" s="6" t="s">
        <v>9806</v>
      </c>
      <c r="H4563" s="6" t="s">
        <v>615</v>
      </c>
      <c r="I4563" s="6" t="s">
        <v>185</v>
      </c>
      <c r="J4563" s="7">
        <v>43467</v>
      </c>
      <c r="K4563" s="15">
        <v>32</v>
      </c>
      <c r="L4563" s="6" t="s">
        <v>99</v>
      </c>
      <c r="M4563" s="6">
        <f t="shared" si="285"/>
        <v>2019</v>
      </c>
      <c r="N4563" s="6">
        <f t="shared" si="286"/>
        <v>1</v>
      </c>
      <c r="O4563" s="6" t="str">
        <f>VLOOKUP(L4563,'User input'!$D$6:$E$16,2,FALSE)</f>
        <v>Superwossname</v>
      </c>
      <c r="P4563" s="6">
        <f>VLOOKUP(L4563,'User input'!$D$6:$G$16,3,FALSE)</f>
        <v>3.49</v>
      </c>
      <c r="Q4563" s="6">
        <f>VLOOKUP(L4563,'User input'!$D$6:$G$16,4,FALSE)</f>
        <v>20</v>
      </c>
      <c r="R4563" s="6">
        <f t="shared" si="287"/>
        <v>640</v>
      </c>
      <c r="S4563" s="26">
        <f t="shared" si="284"/>
        <v>2233.6000000000004</v>
      </c>
      <c r="T4563" s="26">
        <f>IF(K4563&lt;'User input'!$I$9,'User input'!$J$8,IF(K4563&lt;'User input'!$I$10,'User input'!$J$9,IF(K4563&lt;'User input'!$I$11,'User input'!$J$10,'User input'!$J$11)))*S4563</f>
        <v>67.00800000000001</v>
      </c>
      <c r="U4563" s="26">
        <f>K4563*'User input'!$J$17+'User input'!$J$16</f>
        <v>0.5</v>
      </c>
    </row>
    <row r="4564" spans="1:21" x14ac:dyDescent="0.25">
      <c r="A4564" s="18">
        <v>4690</v>
      </c>
      <c r="B4564" s="10" t="s">
        <v>9807</v>
      </c>
      <c r="C4564" s="10" t="s">
        <v>4191</v>
      </c>
      <c r="D4564" s="10" t="s">
        <v>49</v>
      </c>
      <c r="E4564" s="10" t="s">
        <v>16</v>
      </c>
      <c r="F4564" s="16">
        <v>30</v>
      </c>
      <c r="G4564" s="10" t="s">
        <v>9808</v>
      </c>
      <c r="H4564" s="10" t="s">
        <v>3978</v>
      </c>
      <c r="I4564" s="10" t="s">
        <v>32</v>
      </c>
      <c r="J4564" s="11">
        <v>44482</v>
      </c>
      <c r="K4564" s="16">
        <v>93</v>
      </c>
      <c r="L4564" s="10" t="s">
        <v>52</v>
      </c>
      <c r="M4564" s="10">
        <f t="shared" si="285"/>
        <v>2021</v>
      </c>
      <c r="N4564" s="10">
        <f t="shared" si="286"/>
        <v>10</v>
      </c>
      <c r="O4564" s="10" t="str">
        <f>VLOOKUP(L4564,'User input'!$D$6:$E$16,2,FALSE)</f>
        <v>Megawidget S</v>
      </c>
      <c r="P4564" s="10">
        <f>VLOOKUP(L4564,'User input'!$D$6:$G$16,3,FALSE)</f>
        <v>0.69</v>
      </c>
      <c r="Q4564" s="10">
        <f>VLOOKUP(L4564,'User input'!$D$6:$G$16,4,FALSE)</f>
        <v>24</v>
      </c>
      <c r="R4564" s="10">
        <f t="shared" si="287"/>
        <v>2232</v>
      </c>
      <c r="S4564" s="27">
        <f t="shared" si="284"/>
        <v>1540.08</v>
      </c>
      <c r="T4564" s="27">
        <f>IF(K4564&lt;'User input'!$I$9,'User input'!$J$8,IF(K4564&lt;'User input'!$I$10,'User input'!$J$9,IF(K4564&lt;'User input'!$I$11,'User input'!$J$10,'User input'!$J$11)))*S4564</f>
        <v>77.004000000000005</v>
      </c>
      <c r="U4564" s="27">
        <f>K4564*'User input'!$J$17+'User input'!$J$16</f>
        <v>0.5</v>
      </c>
    </row>
    <row r="4565" spans="1:21" x14ac:dyDescent="0.25">
      <c r="A4565" s="17">
        <v>4691</v>
      </c>
      <c r="B4565" s="6" t="s">
        <v>9809</v>
      </c>
      <c r="C4565" s="6" t="s">
        <v>7414</v>
      </c>
      <c r="D4565" s="6" t="s">
        <v>49</v>
      </c>
      <c r="E4565" s="6" t="s">
        <v>16</v>
      </c>
      <c r="F4565" s="15">
        <v>90</v>
      </c>
      <c r="G4565" s="6" t="s">
        <v>9810</v>
      </c>
      <c r="H4565" s="6" t="s">
        <v>4662</v>
      </c>
      <c r="I4565" s="6" t="s">
        <v>881</v>
      </c>
      <c r="J4565" s="7">
        <v>44058</v>
      </c>
      <c r="K4565" s="15">
        <v>36</v>
      </c>
      <c r="L4565" s="6" t="s">
        <v>68</v>
      </c>
      <c r="M4565" s="6">
        <f t="shared" si="285"/>
        <v>2020</v>
      </c>
      <c r="N4565" s="6">
        <f t="shared" si="286"/>
        <v>8</v>
      </c>
      <c r="O4565" s="6" t="str">
        <f>VLOOKUP(L4565,'User input'!$D$6:$E$16,2,FALSE)</f>
        <v>Megawidget M</v>
      </c>
      <c r="P4565" s="6">
        <f>VLOOKUP(L4565,'User input'!$D$6:$G$16,3,FALSE)</f>
        <v>1.29</v>
      </c>
      <c r="Q4565" s="6">
        <f>VLOOKUP(L4565,'User input'!$D$6:$G$16,4,FALSE)</f>
        <v>24</v>
      </c>
      <c r="R4565" s="6">
        <f t="shared" si="287"/>
        <v>864</v>
      </c>
      <c r="S4565" s="26">
        <f t="shared" si="284"/>
        <v>1114.56</v>
      </c>
      <c r="T4565" s="26">
        <f>IF(K4565&lt;'User input'!$I$9,'User input'!$J$8,IF(K4565&lt;'User input'!$I$10,'User input'!$J$9,IF(K4565&lt;'User input'!$I$11,'User input'!$J$10,'User input'!$J$11)))*S4565</f>
        <v>33.436799999999998</v>
      </c>
      <c r="U4565" s="26">
        <f>K4565*'User input'!$J$17+'User input'!$J$16</f>
        <v>0.5</v>
      </c>
    </row>
    <row r="4566" spans="1:21" x14ac:dyDescent="0.25">
      <c r="A4566" s="17">
        <v>4693</v>
      </c>
      <c r="B4566" s="6" t="s">
        <v>5122</v>
      </c>
      <c r="C4566" s="6" t="s">
        <v>9811</v>
      </c>
      <c r="D4566" s="6" t="s">
        <v>28</v>
      </c>
      <c r="E4566" s="6" t="s">
        <v>29</v>
      </c>
      <c r="F4566" s="15">
        <v>30</v>
      </c>
      <c r="G4566" s="6" t="s">
        <v>9812</v>
      </c>
      <c r="H4566" s="6" t="s">
        <v>3683</v>
      </c>
      <c r="I4566" s="6" t="s">
        <v>171</v>
      </c>
      <c r="J4566" s="7">
        <v>43984</v>
      </c>
      <c r="K4566" s="15">
        <v>25</v>
      </c>
      <c r="L4566" s="6" t="s">
        <v>20</v>
      </c>
      <c r="M4566" s="6">
        <f t="shared" si="285"/>
        <v>2020</v>
      </c>
      <c r="N4566" s="6">
        <f t="shared" si="286"/>
        <v>6</v>
      </c>
      <c r="O4566" s="6" t="str">
        <f>VLOOKUP(L4566,'User input'!$D$6:$E$16,2,FALSE)</f>
        <v>Hyperwotsit</v>
      </c>
      <c r="P4566" s="6">
        <f>VLOOKUP(L4566,'User input'!$D$6:$G$16,3,FALSE)</f>
        <v>2.0099999999999998</v>
      </c>
      <c r="Q4566" s="6">
        <f>VLOOKUP(L4566,'User input'!$D$6:$G$16,4,FALSE)</f>
        <v>20</v>
      </c>
      <c r="R4566" s="6">
        <f t="shared" si="287"/>
        <v>500</v>
      </c>
      <c r="S4566" s="26">
        <f t="shared" si="284"/>
        <v>1004.9999999999999</v>
      </c>
      <c r="T4566" s="26">
        <f>IF(K4566&lt;'User input'!$I$9,'User input'!$J$8,IF(K4566&lt;'User input'!$I$10,'User input'!$J$9,IF(K4566&lt;'User input'!$I$11,'User input'!$J$10,'User input'!$J$11)))*S4566</f>
        <v>30.149999999999995</v>
      </c>
      <c r="U4566" s="26">
        <f>K4566*'User input'!$J$17+'User input'!$J$16</f>
        <v>0.5</v>
      </c>
    </row>
    <row r="4567" spans="1:21" x14ac:dyDescent="0.25">
      <c r="A4567" s="18">
        <v>4694</v>
      </c>
      <c r="B4567" s="10" t="s">
        <v>9813</v>
      </c>
      <c r="C4567" s="10" t="s">
        <v>2103</v>
      </c>
      <c r="D4567" s="10" t="s">
        <v>49</v>
      </c>
      <c r="E4567" s="10" t="s">
        <v>16</v>
      </c>
      <c r="F4567" s="16">
        <v>30</v>
      </c>
      <c r="G4567" s="10" t="s">
        <v>9812</v>
      </c>
      <c r="H4567" s="10" t="s">
        <v>3151</v>
      </c>
      <c r="I4567" s="10" t="s">
        <v>32</v>
      </c>
      <c r="J4567" s="11">
        <v>43707</v>
      </c>
      <c r="K4567" s="16">
        <v>7</v>
      </c>
      <c r="L4567" s="10" t="s">
        <v>20</v>
      </c>
      <c r="M4567" s="10">
        <f t="shared" si="285"/>
        <v>2019</v>
      </c>
      <c r="N4567" s="10">
        <f t="shared" si="286"/>
        <v>8</v>
      </c>
      <c r="O4567" s="10" t="str">
        <f>VLOOKUP(L4567,'User input'!$D$6:$E$16,2,FALSE)</f>
        <v>Hyperwotsit</v>
      </c>
      <c r="P4567" s="10">
        <f>VLOOKUP(L4567,'User input'!$D$6:$G$16,3,FALSE)</f>
        <v>2.0099999999999998</v>
      </c>
      <c r="Q4567" s="10">
        <f>VLOOKUP(L4567,'User input'!$D$6:$G$16,4,FALSE)</f>
        <v>20</v>
      </c>
      <c r="R4567" s="10">
        <f t="shared" si="287"/>
        <v>140</v>
      </c>
      <c r="S4567" s="27">
        <f t="shared" si="284"/>
        <v>281.39999999999998</v>
      </c>
      <c r="T4567" s="27">
        <f>IF(K4567&lt;'User input'!$I$9,'User input'!$J$8,IF(K4567&lt;'User input'!$I$10,'User input'!$J$9,IF(K4567&lt;'User input'!$I$11,'User input'!$J$10,'User input'!$J$11)))*S4567</f>
        <v>0</v>
      </c>
      <c r="U4567" s="27">
        <f>K4567*'User input'!$J$17+'User input'!$J$16</f>
        <v>0.5</v>
      </c>
    </row>
    <row r="4568" spans="1:21" x14ac:dyDescent="0.25">
      <c r="A4568" s="17">
        <v>4695</v>
      </c>
      <c r="B4568" s="6" t="s">
        <v>7007</v>
      </c>
      <c r="C4568" s="6" t="s">
        <v>4220</v>
      </c>
      <c r="D4568" s="6" t="s">
        <v>28</v>
      </c>
      <c r="E4568" s="6" t="s">
        <v>29</v>
      </c>
      <c r="F4568" s="15">
        <v>90</v>
      </c>
      <c r="G4568" s="6" t="s">
        <v>9814</v>
      </c>
      <c r="H4568" s="6" t="s">
        <v>7124</v>
      </c>
      <c r="I4568" s="6" t="s">
        <v>38</v>
      </c>
      <c r="J4568" s="7">
        <v>44314</v>
      </c>
      <c r="K4568" s="15">
        <v>4</v>
      </c>
      <c r="L4568" s="6" t="s">
        <v>62</v>
      </c>
      <c r="M4568" s="6">
        <f t="shared" si="285"/>
        <v>2021</v>
      </c>
      <c r="N4568" s="6">
        <f t="shared" si="286"/>
        <v>4</v>
      </c>
      <c r="O4568" s="6" t="str">
        <f>VLOOKUP(L4568,'User input'!$D$6:$E$16,2,FALSE)</f>
        <v>Ultrathing V4</v>
      </c>
      <c r="P4568" s="6">
        <f>VLOOKUP(L4568,'User input'!$D$6:$G$16,3,FALSE)</f>
        <v>3.99</v>
      </c>
      <c r="Q4568" s="6">
        <f>VLOOKUP(L4568,'User input'!$D$6:$G$16,4,FALSE)</f>
        <v>24</v>
      </c>
      <c r="R4568" s="6">
        <f t="shared" si="287"/>
        <v>96</v>
      </c>
      <c r="S4568" s="26">
        <f t="shared" si="284"/>
        <v>383.04</v>
      </c>
      <c r="T4568" s="26">
        <f>IF(K4568&lt;'User input'!$I$9,'User input'!$J$8,IF(K4568&lt;'User input'!$I$10,'User input'!$J$9,IF(K4568&lt;'User input'!$I$11,'User input'!$J$10,'User input'!$J$11)))*S4568</f>
        <v>0</v>
      </c>
      <c r="U4568" s="26">
        <f>K4568*'User input'!$J$17+'User input'!$J$16</f>
        <v>0.5</v>
      </c>
    </row>
    <row r="4569" spans="1:21" x14ac:dyDescent="0.25">
      <c r="A4569" s="18">
        <v>4696</v>
      </c>
      <c r="B4569" s="10" t="s">
        <v>2818</v>
      </c>
      <c r="C4569" s="10" t="s">
        <v>5161</v>
      </c>
      <c r="D4569" s="10" t="s">
        <v>28</v>
      </c>
      <c r="E4569" s="10" t="s">
        <v>29</v>
      </c>
      <c r="F4569" s="16">
        <v>90</v>
      </c>
      <c r="G4569" s="10" t="s">
        <v>9815</v>
      </c>
      <c r="H4569" s="10" t="s">
        <v>6580</v>
      </c>
      <c r="I4569" s="10" t="s">
        <v>32</v>
      </c>
      <c r="J4569" s="11">
        <v>44469</v>
      </c>
      <c r="K4569" s="16">
        <v>3</v>
      </c>
      <c r="L4569" s="10" t="s">
        <v>33</v>
      </c>
      <c r="M4569" s="10">
        <f t="shared" si="285"/>
        <v>2021</v>
      </c>
      <c r="N4569" s="10">
        <f t="shared" si="286"/>
        <v>9</v>
      </c>
      <c r="O4569" s="10" t="str">
        <f>VLOOKUP(L4569,'User input'!$D$6:$E$16,2,FALSE)</f>
        <v>Megawidget L</v>
      </c>
      <c r="P4569" s="10">
        <f>VLOOKUP(L4569,'User input'!$D$6:$G$16,3,FALSE)</f>
        <v>1.79</v>
      </c>
      <c r="Q4569" s="10">
        <f>VLOOKUP(L4569,'User input'!$D$6:$G$16,4,FALSE)</f>
        <v>24</v>
      </c>
      <c r="R4569" s="10">
        <f t="shared" si="287"/>
        <v>72</v>
      </c>
      <c r="S4569" s="27">
        <f t="shared" si="284"/>
        <v>128.88</v>
      </c>
      <c r="T4569" s="27">
        <f>IF(K4569&lt;'User input'!$I$9,'User input'!$J$8,IF(K4569&lt;'User input'!$I$10,'User input'!$J$9,IF(K4569&lt;'User input'!$I$11,'User input'!$J$10,'User input'!$J$11)))*S4569</f>
        <v>0</v>
      </c>
      <c r="U4569" s="27">
        <f>K4569*'User input'!$J$17+'User input'!$J$16</f>
        <v>0.5</v>
      </c>
    </row>
    <row r="4570" spans="1:21" x14ac:dyDescent="0.25">
      <c r="A4570" s="17">
        <v>4697</v>
      </c>
      <c r="B4570" s="6" t="s">
        <v>6451</v>
      </c>
      <c r="C4570" s="6" t="s">
        <v>1203</v>
      </c>
      <c r="D4570" s="6" t="s">
        <v>28</v>
      </c>
      <c r="E4570" s="6" t="s">
        <v>29</v>
      </c>
      <c r="F4570" s="15">
        <v>60</v>
      </c>
      <c r="G4570" s="6" t="s">
        <v>9816</v>
      </c>
      <c r="H4570" s="6" t="s">
        <v>6924</v>
      </c>
      <c r="I4570" s="6" t="s">
        <v>38</v>
      </c>
      <c r="J4570" s="7">
        <v>43629</v>
      </c>
      <c r="K4570" s="15">
        <v>9</v>
      </c>
      <c r="L4570" s="6" t="s">
        <v>39</v>
      </c>
      <c r="M4570" s="6">
        <f t="shared" si="285"/>
        <v>2019</v>
      </c>
      <c r="N4570" s="6">
        <f t="shared" si="286"/>
        <v>6</v>
      </c>
      <c r="O4570" s="6" t="str">
        <f>VLOOKUP(L4570,'User input'!$D$6:$E$16,2,FALSE)</f>
        <v>Ultrathing V1</v>
      </c>
      <c r="P4570" s="6">
        <f>VLOOKUP(L4570,'User input'!$D$6:$G$16,3,FALSE)</f>
        <v>1.79</v>
      </c>
      <c r="Q4570" s="6">
        <f>VLOOKUP(L4570,'User input'!$D$6:$G$16,4,FALSE)</f>
        <v>17</v>
      </c>
      <c r="R4570" s="6">
        <f t="shared" si="287"/>
        <v>153</v>
      </c>
      <c r="S4570" s="26">
        <f t="shared" si="284"/>
        <v>273.87</v>
      </c>
      <c r="T4570" s="26">
        <f>IF(K4570&lt;'User input'!$I$9,'User input'!$J$8,IF(K4570&lt;'User input'!$I$10,'User input'!$J$9,IF(K4570&lt;'User input'!$I$11,'User input'!$J$10,'User input'!$J$11)))*S4570</f>
        <v>0</v>
      </c>
      <c r="U4570" s="26">
        <f>K4570*'User input'!$J$17+'User input'!$J$16</f>
        <v>0.5</v>
      </c>
    </row>
    <row r="4571" spans="1:21" x14ac:dyDescent="0.25">
      <c r="A4571" s="18">
        <v>4698</v>
      </c>
      <c r="B4571" s="10" t="s">
        <v>8241</v>
      </c>
      <c r="C4571" s="10" t="s">
        <v>7597</v>
      </c>
      <c r="D4571" s="10" t="s">
        <v>49</v>
      </c>
      <c r="E4571" s="10" t="s">
        <v>16</v>
      </c>
      <c r="F4571" s="16">
        <v>60</v>
      </c>
      <c r="G4571" s="10" t="s">
        <v>9816</v>
      </c>
      <c r="H4571" s="10" t="s">
        <v>9817</v>
      </c>
      <c r="I4571" s="10" t="s">
        <v>32</v>
      </c>
      <c r="J4571" s="11">
        <v>44047</v>
      </c>
      <c r="K4571" s="16">
        <v>31</v>
      </c>
      <c r="L4571" s="10" t="s">
        <v>62</v>
      </c>
      <c r="M4571" s="10">
        <f t="shared" si="285"/>
        <v>2020</v>
      </c>
      <c r="N4571" s="10">
        <f t="shared" si="286"/>
        <v>8</v>
      </c>
      <c r="O4571" s="10" t="str">
        <f>VLOOKUP(L4571,'User input'!$D$6:$E$16,2,FALSE)</f>
        <v>Ultrathing V4</v>
      </c>
      <c r="P4571" s="10">
        <f>VLOOKUP(L4571,'User input'!$D$6:$G$16,3,FALSE)</f>
        <v>3.99</v>
      </c>
      <c r="Q4571" s="10">
        <f>VLOOKUP(L4571,'User input'!$D$6:$G$16,4,FALSE)</f>
        <v>24</v>
      </c>
      <c r="R4571" s="10">
        <f t="shared" si="287"/>
        <v>744</v>
      </c>
      <c r="S4571" s="27">
        <f t="shared" si="284"/>
        <v>2968.56</v>
      </c>
      <c r="T4571" s="27">
        <f>IF(K4571&lt;'User input'!$I$9,'User input'!$J$8,IF(K4571&lt;'User input'!$I$10,'User input'!$J$9,IF(K4571&lt;'User input'!$I$11,'User input'!$J$10,'User input'!$J$11)))*S4571</f>
        <v>89.056799999999996</v>
      </c>
      <c r="U4571" s="27">
        <f>K4571*'User input'!$J$17+'User input'!$J$16</f>
        <v>0.5</v>
      </c>
    </row>
    <row r="4572" spans="1:21" x14ac:dyDescent="0.25">
      <c r="A4572" s="17">
        <v>4699</v>
      </c>
      <c r="B4572" s="6" t="s">
        <v>9818</v>
      </c>
      <c r="C4572" s="6" t="s">
        <v>5918</v>
      </c>
      <c r="D4572" s="6" t="s">
        <v>49</v>
      </c>
      <c r="E4572" s="6" t="s">
        <v>16</v>
      </c>
      <c r="F4572" s="15">
        <v>30</v>
      </c>
      <c r="G4572" s="6" t="s">
        <v>9819</v>
      </c>
      <c r="H4572" s="6" t="s">
        <v>870</v>
      </c>
      <c r="I4572" s="6" t="s">
        <v>185</v>
      </c>
      <c r="J4572" s="7">
        <v>44215</v>
      </c>
      <c r="K4572" s="15">
        <v>99</v>
      </c>
      <c r="L4572" s="6" t="s">
        <v>52</v>
      </c>
      <c r="M4572" s="6">
        <f t="shared" si="285"/>
        <v>2021</v>
      </c>
      <c r="N4572" s="6">
        <f t="shared" si="286"/>
        <v>1</v>
      </c>
      <c r="O4572" s="6" t="str">
        <f>VLOOKUP(L4572,'User input'!$D$6:$E$16,2,FALSE)</f>
        <v>Megawidget S</v>
      </c>
      <c r="P4572" s="6">
        <f>VLOOKUP(L4572,'User input'!$D$6:$G$16,3,FALSE)</f>
        <v>0.69</v>
      </c>
      <c r="Q4572" s="6">
        <f>VLOOKUP(L4572,'User input'!$D$6:$G$16,4,FALSE)</f>
        <v>24</v>
      </c>
      <c r="R4572" s="6">
        <f t="shared" si="287"/>
        <v>2376</v>
      </c>
      <c r="S4572" s="26">
        <f t="shared" si="284"/>
        <v>1639.4399999999998</v>
      </c>
      <c r="T4572" s="26">
        <f>IF(K4572&lt;'User input'!$I$9,'User input'!$J$8,IF(K4572&lt;'User input'!$I$10,'User input'!$J$9,IF(K4572&lt;'User input'!$I$11,'User input'!$J$10,'User input'!$J$11)))*S4572</f>
        <v>81.971999999999994</v>
      </c>
      <c r="U4572" s="26">
        <f>K4572*'User input'!$J$17+'User input'!$J$16</f>
        <v>0.5</v>
      </c>
    </row>
    <row r="4573" spans="1:21" x14ac:dyDescent="0.25">
      <c r="A4573" s="18">
        <v>4700</v>
      </c>
      <c r="B4573" s="10" t="s">
        <v>9820</v>
      </c>
      <c r="C4573" s="10" t="s">
        <v>9821</v>
      </c>
      <c r="D4573" s="10" t="s">
        <v>41</v>
      </c>
      <c r="E4573" s="10" t="s">
        <v>16</v>
      </c>
      <c r="F4573" s="16">
        <v>60</v>
      </c>
      <c r="G4573" s="10" t="s">
        <v>9822</v>
      </c>
      <c r="H4573" s="10" t="s">
        <v>1756</v>
      </c>
      <c r="I4573" s="10" t="s">
        <v>122</v>
      </c>
      <c r="J4573" s="11">
        <v>44554</v>
      </c>
      <c r="K4573" s="16">
        <v>39</v>
      </c>
      <c r="L4573" s="10" t="s">
        <v>52</v>
      </c>
      <c r="M4573" s="10">
        <f t="shared" si="285"/>
        <v>2021</v>
      </c>
      <c r="N4573" s="10">
        <f t="shared" si="286"/>
        <v>12</v>
      </c>
      <c r="O4573" s="10" t="str">
        <f>VLOOKUP(L4573,'User input'!$D$6:$E$16,2,FALSE)</f>
        <v>Megawidget S</v>
      </c>
      <c r="P4573" s="10">
        <f>VLOOKUP(L4573,'User input'!$D$6:$G$16,3,FALSE)</f>
        <v>0.69</v>
      </c>
      <c r="Q4573" s="10">
        <f>VLOOKUP(L4573,'User input'!$D$6:$G$16,4,FALSE)</f>
        <v>24</v>
      </c>
      <c r="R4573" s="10">
        <f t="shared" si="287"/>
        <v>936</v>
      </c>
      <c r="S4573" s="27">
        <f t="shared" si="284"/>
        <v>645.83999999999992</v>
      </c>
      <c r="T4573" s="27">
        <f>IF(K4573&lt;'User input'!$I$9,'User input'!$J$8,IF(K4573&lt;'User input'!$I$10,'User input'!$J$9,IF(K4573&lt;'User input'!$I$11,'User input'!$J$10,'User input'!$J$11)))*S4573</f>
        <v>19.375199999999996</v>
      </c>
      <c r="U4573" s="27">
        <f>K4573*'User input'!$J$17+'User input'!$J$16</f>
        <v>0.5</v>
      </c>
    </row>
    <row r="4574" spans="1:21" x14ac:dyDescent="0.25">
      <c r="A4574" s="17">
        <v>4701</v>
      </c>
      <c r="B4574" s="6" t="s">
        <v>8750</v>
      </c>
      <c r="C4574" s="6" t="s">
        <v>7558</v>
      </c>
      <c r="D4574" s="6" t="s">
        <v>15</v>
      </c>
      <c r="E4574" s="6" t="s">
        <v>16</v>
      </c>
      <c r="F4574" s="15">
        <v>90</v>
      </c>
      <c r="G4574" s="6" t="s">
        <v>9823</v>
      </c>
      <c r="H4574" s="6" t="s">
        <v>8713</v>
      </c>
      <c r="I4574" s="6" t="s">
        <v>176</v>
      </c>
      <c r="J4574" s="7">
        <v>43920</v>
      </c>
      <c r="K4574" s="15">
        <v>39</v>
      </c>
      <c r="L4574" s="6" t="s">
        <v>68</v>
      </c>
      <c r="M4574" s="6">
        <f t="shared" si="285"/>
        <v>2020</v>
      </c>
      <c r="N4574" s="6">
        <f t="shared" si="286"/>
        <v>3</v>
      </c>
      <c r="O4574" s="6" t="str">
        <f>VLOOKUP(L4574,'User input'!$D$6:$E$16,2,FALSE)</f>
        <v>Megawidget M</v>
      </c>
      <c r="P4574" s="6">
        <f>VLOOKUP(L4574,'User input'!$D$6:$G$16,3,FALSE)</f>
        <v>1.29</v>
      </c>
      <c r="Q4574" s="6">
        <f>VLOOKUP(L4574,'User input'!$D$6:$G$16,4,FALSE)</f>
        <v>24</v>
      </c>
      <c r="R4574" s="6">
        <f t="shared" si="287"/>
        <v>936</v>
      </c>
      <c r="S4574" s="26">
        <f t="shared" si="284"/>
        <v>1207.44</v>
      </c>
      <c r="T4574" s="26">
        <f>IF(K4574&lt;'User input'!$I$9,'User input'!$J$8,IF(K4574&lt;'User input'!$I$10,'User input'!$J$9,IF(K4574&lt;'User input'!$I$11,'User input'!$J$10,'User input'!$J$11)))*S4574</f>
        <v>36.223199999999999</v>
      </c>
      <c r="U4574" s="26">
        <f>K4574*'User input'!$J$17+'User input'!$J$16</f>
        <v>0.5</v>
      </c>
    </row>
    <row r="4575" spans="1:21" x14ac:dyDescent="0.25">
      <c r="A4575" s="18">
        <v>4702</v>
      </c>
      <c r="B4575" s="10" t="s">
        <v>9824</v>
      </c>
      <c r="C4575" s="10" t="s">
        <v>1268</v>
      </c>
      <c r="D4575" s="10" t="s">
        <v>41</v>
      </c>
      <c r="E4575" s="10" t="s">
        <v>16</v>
      </c>
      <c r="F4575" s="16">
        <v>60</v>
      </c>
      <c r="G4575" s="10" t="s">
        <v>9825</v>
      </c>
      <c r="H4575" s="10" t="s">
        <v>2671</v>
      </c>
      <c r="I4575" s="10" t="s">
        <v>682</v>
      </c>
      <c r="J4575" s="11">
        <v>44525</v>
      </c>
      <c r="K4575" s="16">
        <v>19</v>
      </c>
      <c r="L4575" s="10" t="s">
        <v>68</v>
      </c>
      <c r="M4575" s="10">
        <f t="shared" si="285"/>
        <v>2021</v>
      </c>
      <c r="N4575" s="10">
        <f t="shared" si="286"/>
        <v>11</v>
      </c>
      <c r="O4575" s="10" t="str">
        <f>VLOOKUP(L4575,'User input'!$D$6:$E$16,2,FALSE)</f>
        <v>Megawidget M</v>
      </c>
      <c r="P4575" s="10">
        <f>VLOOKUP(L4575,'User input'!$D$6:$G$16,3,FALSE)</f>
        <v>1.29</v>
      </c>
      <c r="Q4575" s="10">
        <f>VLOOKUP(L4575,'User input'!$D$6:$G$16,4,FALSE)</f>
        <v>24</v>
      </c>
      <c r="R4575" s="10">
        <f t="shared" si="287"/>
        <v>456</v>
      </c>
      <c r="S4575" s="27">
        <f t="shared" si="284"/>
        <v>588.24</v>
      </c>
      <c r="T4575" s="27">
        <f>IF(K4575&lt;'User input'!$I$9,'User input'!$J$8,IF(K4575&lt;'User input'!$I$10,'User input'!$J$9,IF(K4575&lt;'User input'!$I$11,'User input'!$J$10,'User input'!$J$11)))*S4575</f>
        <v>0</v>
      </c>
      <c r="U4575" s="27">
        <f>K4575*'User input'!$J$17+'User input'!$J$16</f>
        <v>0.5</v>
      </c>
    </row>
    <row r="4576" spans="1:21" x14ac:dyDescent="0.25">
      <c r="A4576" s="17">
        <v>4703</v>
      </c>
      <c r="B4576" s="6" t="s">
        <v>6306</v>
      </c>
      <c r="C4576" s="6" t="s">
        <v>7497</v>
      </c>
      <c r="D4576" s="6" t="s">
        <v>28</v>
      </c>
      <c r="E4576" s="6" t="s">
        <v>29</v>
      </c>
      <c r="F4576" s="15">
        <v>30</v>
      </c>
      <c r="G4576" s="6" t="s">
        <v>9826</v>
      </c>
      <c r="H4576" s="6" t="s">
        <v>2623</v>
      </c>
      <c r="I4576" s="6" t="s">
        <v>32</v>
      </c>
      <c r="J4576" s="7">
        <v>43548</v>
      </c>
      <c r="K4576" s="15">
        <v>17</v>
      </c>
      <c r="L4576" s="6" t="s">
        <v>52</v>
      </c>
      <c r="M4576" s="6">
        <f t="shared" si="285"/>
        <v>2019</v>
      </c>
      <c r="N4576" s="6">
        <f t="shared" si="286"/>
        <v>3</v>
      </c>
      <c r="O4576" s="6" t="str">
        <f>VLOOKUP(L4576,'User input'!$D$6:$E$16,2,FALSE)</f>
        <v>Megawidget S</v>
      </c>
      <c r="P4576" s="6">
        <f>VLOOKUP(L4576,'User input'!$D$6:$G$16,3,FALSE)</f>
        <v>0.69</v>
      </c>
      <c r="Q4576" s="6">
        <f>VLOOKUP(L4576,'User input'!$D$6:$G$16,4,FALSE)</f>
        <v>24</v>
      </c>
      <c r="R4576" s="6">
        <f t="shared" si="287"/>
        <v>408</v>
      </c>
      <c r="S4576" s="26">
        <f t="shared" si="284"/>
        <v>281.52</v>
      </c>
      <c r="T4576" s="26">
        <f>IF(K4576&lt;'User input'!$I$9,'User input'!$J$8,IF(K4576&lt;'User input'!$I$10,'User input'!$J$9,IF(K4576&lt;'User input'!$I$11,'User input'!$J$10,'User input'!$J$11)))*S4576</f>
        <v>0</v>
      </c>
      <c r="U4576" s="26">
        <f>K4576*'User input'!$J$17+'User input'!$J$16</f>
        <v>0.5</v>
      </c>
    </row>
    <row r="4577" spans="1:21" x14ac:dyDescent="0.25">
      <c r="A4577" s="18">
        <v>4704</v>
      </c>
      <c r="B4577" s="10" t="s">
        <v>3335</v>
      </c>
      <c r="C4577" s="10" t="s">
        <v>2910</v>
      </c>
      <c r="D4577" s="10" t="s">
        <v>28</v>
      </c>
      <c r="E4577" s="10" t="s">
        <v>29</v>
      </c>
      <c r="F4577" s="16">
        <v>60</v>
      </c>
      <c r="G4577" s="10" t="s">
        <v>9827</v>
      </c>
      <c r="H4577" s="10" t="s">
        <v>3761</v>
      </c>
      <c r="I4577" s="10" t="s">
        <v>185</v>
      </c>
      <c r="J4577" s="11">
        <v>43532</v>
      </c>
      <c r="K4577" s="16">
        <v>7</v>
      </c>
      <c r="L4577" s="10" t="s">
        <v>33</v>
      </c>
      <c r="M4577" s="10">
        <f t="shared" si="285"/>
        <v>2019</v>
      </c>
      <c r="N4577" s="10">
        <f t="shared" si="286"/>
        <v>3</v>
      </c>
      <c r="O4577" s="10" t="str">
        <f>VLOOKUP(L4577,'User input'!$D$6:$E$16,2,FALSE)</f>
        <v>Megawidget L</v>
      </c>
      <c r="P4577" s="10">
        <f>VLOOKUP(L4577,'User input'!$D$6:$G$16,3,FALSE)</f>
        <v>1.79</v>
      </c>
      <c r="Q4577" s="10">
        <f>VLOOKUP(L4577,'User input'!$D$6:$G$16,4,FALSE)</f>
        <v>24</v>
      </c>
      <c r="R4577" s="10">
        <f t="shared" si="287"/>
        <v>168</v>
      </c>
      <c r="S4577" s="27">
        <f t="shared" si="284"/>
        <v>300.72000000000003</v>
      </c>
      <c r="T4577" s="27">
        <f>IF(K4577&lt;'User input'!$I$9,'User input'!$J$8,IF(K4577&lt;'User input'!$I$10,'User input'!$J$9,IF(K4577&lt;'User input'!$I$11,'User input'!$J$10,'User input'!$J$11)))*S4577</f>
        <v>0</v>
      </c>
      <c r="U4577" s="27">
        <f>K4577*'User input'!$J$17+'User input'!$J$16</f>
        <v>0.5</v>
      </c>
    </row>
    <row r="4578" spans="1:21" x14ac:dyDescent="0.25">
      <c r="A4578" s="18">
        <v>4706</v>
      </c>
      <c r="B4578" s="10" t="s">
        <v>1288</v>
      </c>
      <c r="C4578" s="10" t="s">
        <v>4244</v>
      </c>
      <c r="D4578" s="10" t="s">
        <v>49</v>
      </c>
      <c r="E4578" s="10" t="s">
        <v>16</v>
      </c>
      <c r="F4578" s="16">
        <v>30</v>
      </c>
      <c r="G4578" s="10" t="s">
        <v>9828</v>
      </c>
      <c r="H4578" s="10" t="s">
        <v>9829</v>
      </c>
      <c r="I4578" s="10" t="s">
        <v>32</v>
      </c>
      <c r="J4578" s="11">
        <v>43861</v>
      </c>
      <c r="K4578" s="16">
        <v>4</v>
      </c>
      <c r="L4578" s="10" t="s">
        <v>68</v>
      </c>
      <c r="M4578" s="10">
        <f t="shared" si="285"/>
        <v>2020</v>
      </c>
      <c r="N4578" s="10">
        <f t="shared" si="286"/>
        <v>1</v>
      </c>
      <c r="O4578" s="10" t="str">
        <f>VLOOKUP(L4578,'User input'!$D$6:$E$16,2,FALSE)</f>
        <v>Megawidget M</v>
      </c>
      <c r="P4578" s="10">
        <f>VLOOKUP(L4578,'User input'!$D$6:$G$16,3,FALSE)</f>
        <v>1.29</v>
      </c>
      <c r="Q4578" s="10">
        <f>VLOOKUP(L4578,'User input'!$D$6:$G$16,4,FALSE)</f>
        <v>24</v>
      </c>
      <c r="R4578" s="10">
        <f t="shared" si="287"/>
        <v>96</v>
      </c>
      <c r="S4578" s="27">
        <f t="shared" si="284"/>
        <v>123.84</v>
      </c>
      <c r="T4578" s="27">
        <f>IF(K4578&lt;'User input'!$I$9,'User input'!$J$8,IF(K4578&lt;'User input'!$I$10,'User input'!$J$9,IF(K4578&lt;'User input'!$I$11,'User input'!$J$10,'User input'!$J$11)))*S4578</f>
        <v>0</v>
      </c>
      <c r="U4578" s="27">
        <f>K4578*'User input'!$J$17+'User input'!$J$16</f>
        <v>0.5</v>
      </c>
    </row>
    <row r="4579" spans="1:21" x14ac:dyDescent="0.25">
      <c r="A4579" s="17">
        <v>4707</v>
      </c>
      <c r="B4579" s="6" t="s">
        <v>1374</v>
      </c>
      <c r="C4579" s="6" t="s">
        <v>5841</v>
      </c>
      <c r="D4579" s="6" t="s">
        <v>28</v>
      </c>
      <c r="E4579" s="6" t="s">
        <v>29</v>
      </c>
      <c r="F4579" s="15">
        <v>90</v>
      </c>
      <c r="G4579" s="6" t="s">
        <v>9830</v>
      </c>
      <c r="H4579" s="6" t="s">
        <v>2208</v>
      </c>
      <c r="I4579" s="6" t="s">
        <v>171</v>
      </c>
      <c r="J4579" s="7">
        <v>43467</v>
      </c>
      <c r="K4579" s="15">
        <v>41</v>
      </c>
      <c r="L4579" s="6" t="s">
        <v>68</v>
      </c>
      <c r="M4579" s="6">
        <f t="shared" si="285"/>
        <v>2019</v>
      </c>
      <c r="N4579" s="6">
        <f t="shared" si="286"/>
        <v>1</v>
      </c>
      <c r="O4579" s="6" t="str">
        <f>VLOOKUP(L4579,'User input'!$D$6:$E$16,2,FALSE)</f>
        <v>Megawidget M</v>
      </c>
      <c r="P4579" s="6">
        <f>VLOOKUP(L4579,'User input'!$D$6:$G$16,3,FALSE)</f>
        <v>1.29</v>
      </c>
      <c r="Q4579" s="6">
        <f>VLOOKUP(L4579,'User input'!$D$6:$G$16,4,FALSE)</f>
        <v>24</v>
      </c>
      <c r="R4579" s="6">
        <f t="shared" si="287"/>
        <v>984</v>
      </c>
      <c r="S4579" s="26">
        <f t="shared" si="284"/>
        <v>1269.3600000000001</v>
      </c>
      <c r="T4579" s="26">
        <f>IF(K4579&lt;'User input'!$I$9,'User input'!$J$8,IF(K4579&lt;'User input'!$I$10,'User input'!$J$9,IF(K4579&lt;'User input'!$I$11,'User input'!$J$10,'User input'!$J$11)))*S4579</f>
        <v>38.080800000000004</v>
      </c>
      <c r="U4579" s="26">
        <f>K4579*'User input'!$J$17+'User input'!$J$16</f>
        <v>0.5</v>
      </c>
    </row>
    <row r="4580" spans="1:21" x14ac:dyDescent="0.25">
      <c r="A4580" s="18">
        <v>4708</v>
      </c>
      <c r="B4580" s="10" t="s">
        <v>1202</v>
      </c>
      <c r="C4580" s="10" t="s">
        <v>5340</v>
      </c>
      <c r="D4580" s="10" t="s">
        <v>28</v>
      </c>
      <c r="E4580" s="10" t="s">
        <v>29</v>
      </c>
      <c r="F4580" s="16">
        <v>30</v>
      </c>
      <c r="G4580" s="10" t="s">
        <v>9831</v>
      </c>
      <c r="H4580" s="10" t="s">
        <v>7799</v>
      </c>
      <c r="I4580" s="10" t="s">
        <v>929</v>
      </c>
      <c r="J4580" s="11">
        <v>43479</v>
      </c>
      <c r="K4580" s="16">
        <v>26</v>
      </c>
      <c r="L4580" s="10" t="s">
        <v>20</v>
      </c>
      <c r="M4580" s="10">
        <f t="shared" si="285"/>
        <v>2019</v>
      </c>
      <c r="N4580" s="10">
        <f t="shared" si="286"/>
        <v>1</v>
      </c>
      <c r="O4580" s="10" t="str">
        <f>VLOOKUP(L4580,'User input'!$D$6:$E$16,2,FALSE)</f>
        <v>Hyperwotsit</v>
      </c>
      <c r="P4580" s="10">
        <f>VLOOKUP(L4580,'User input'!$D$6:$G$16,3,FALSE)</f>
        <v>2.0099999999999998</v>
      </c>
      <c r="Q4580" s="10">
        <f>VLOOKUP(L4580,'User input'!$D$6:$G$16,4,FALSE)</f>
        <v>20</v>
      </c>
      <c r="R4580" s="10">
        <f t="shared" si="287"/>
        <v>520</v>
      </c>
      <c r="S4580" s="27">
        <f t="shared" si="284"/>
        <v>1045.1999999999998</v>
      </c>
      <c r="T4580" s="27">
        <f>IF(K4580&lt;'User input'!$I$9,'User input'!$J$8,IF(K4580&lt;'User input'!$I$10,'User input'!$J$9,IF(K4580&lt;'User input'!$I$11,'User input'!$J$10,'User input'!$J$11)))*S4580</f>
        <v>31.355999999999995</v>
      </c>
      <c r="U4580" s="27">
        <f>K4580*'User input'!$J$17+'User input'!$J$16</f>
        <v>0.5</v>
      </c>
    </row>
    <row r="4581" spans="1:21" x14ac:dyDescent="0.25">
      <c r="A4581" s="17">
        <v>4709</v>
      </c>
      <c r="B4581" s="6" t="s">
        <v>4631</v>
      </c>
      <c r="C4581" s="6" t="s">
        <v>5464</v>
      </c>
      <c r="D4581" s="6" t="s">
        <v>28</v>
      </c>
      <c r="E4581" s="6" t="s">
        <v>29</v>
      </c>
      <c r="F4581" s="15">
        <v>90</v>
      </c>
      <c r="G4581" s="6" t="s">
        <v>9832</v>
      </c>
      <c r="H4581" s="6" t="s">
        <v>4036</v>
      </c>
      <c r="I4581" s="6" t="s">
        <v>32</v>
      </c>
      <c r="J4581" s="7">
        <v>43940</v>
      </c>
      <c r="K4581" s="15">
        <v>92</v>
      </c>
      <c r="L4581" s="6" t="s">
        <v>20</v>
      </c>
      <c r="M4581" s="6">
        <f t="shared" si="285"/>
        <v>2020</v>
      </c>
      <c r="N4581" s="6">
        <f t="shared" si="286"/>
        <v>4</v>
      </c>
      <c r="O4581" s="6" t="str">
        <f>VLOOKUP(L4581,'User input'!$D$6:$E$16,2,FALSE)</f>
        <v>Hyperwotsit</v>
      </c>
      <c r="P4581" s="6">
        <f>VLOOKUP(L4581,'User input'!$D$6:$G$16,3,FALSE)</f>
        <v>2.0099999999999998</v>
      </c>
      <c r="Q4581" s="6">
        <f>VLOOKUP(L4581,'User input'!$D$6:$G$16,4,FALSE)</f>
        <v>20</v>
      </c>
      <c r="R4581" s="6">
        <f t="shared" si="287"/>
        <v>1840</v>
      </c>
      <c r="S4581" s="26">
        <f t="shared" si="284"/>
        <v>3698.3999999999996</v>
      </c>
      <c r="T4581" s="26">
        <f>IF(K4581&lt;'User input'!$I$9,'User input'!$J$8,IF(K4581&lt;'User input'!$I$10,'User input'!$J$9,IF(K4581&lt;'User input'!$I$11,'User input'!$J$10,'User input'!$J$11)))*S4581</f>
        <v>184.92</v>
      </c>
      <c r="U4581" s="26">
        <f>K4581*'User input'!$J$17+'User input'!$J$16</f>
        <v>0.5</v>
      </c>
    </row>
    <row r="4582" spans="1:21" x14ac:dyDescent="0.25">
      <c r="A4582" s="18">
        <v>4710</v>
      </c>
      <c r="B4582" s="10" t="s">
        <v>8369</v>
      </c>
      <c r="C4582" s="10" t="s">
        <v>9833</v>
      </c>
      <c r="D4582" s="10" t="s">
        <v>28</v>
      </c>
      <c r="E4582" s="10" t="s">
        <v>29</v>
      </c>
      <c r="F4582" s="16">
        <v>60</v>
      </c>
      <c r="G4582" s="10" t="s">
        <v>9834</v>
      </c>
      <c r="H4582" s="10" t="s">
        <v>1756</v>
      </c>
      <c r="I4582" s="10" t="s">
        <v>122</v>
      </c>
      <c r="J4582" s="11">
        <v>44261</v>
      </c>
      <c r="K4582" s="16">
        <v>76</v>
      </c>
      <c r="L4582" s="10" t="s">
        <v>68</v>
      </c>
      <c r="M4582" s="10">
        <f t="shared" si="285"/>
        <v>2021</v>
      </c>
      <c r="N4582" s="10">
        <f t="shared" si="286"/>
        <v>3</v>
      </c>
      <c r="O4582" s="10" t="str">
        <f>VLOOKUP(L4582,'User input'!$D$6:$E$16,2,FALSE)</f>
        <v>Megawidget M</v>
      </c>
      <c r="P4582" s="10">
        <f>VLOOKUP(L4582,'User input'!$D$6:$G$16,3,FALSE)</f>
        <v>1.29</v>
      </c>
      <c r="Q4582" s="10">
        <f>VLOOKUP(L4582,'User input'!$D$6:$G$16,4,FALSE)</f>
        <v>24</v>
      </c>
      <c r="R4582" s="10">
        <f t="shared" si="287"/>
        <v>1824</v>
      </c>
      <c r="S4582" s="27">
        <f t="shared" si="284"/>
        <v>2352.96</v>
      </c>
      <c r="T4582" s="27">
        <f>IF(K4582&lt;'User input'!$I$9,'User input'!$J$8,IF(K4582&lt;'User input'!$I$10,'User input'!$J$9,IF(K4582&lt;'User input'!$I$11,'User input'!$J$10,'User input'!$J$11)))*S4582</f>
        <v>117.64800000000001</v>
      </c>
      <c r="U4582" s="27">
        <f>K4582*'User input'!$J$17+'User input'!$J$16</f>
        <v>0.5</v>
      </c>
    </row>
    <row r="4583" spans="1:21" x14ac:dyDescent="0.25">
      <c r="A4583" s="17">
        <v>4711</v>
      </c>
      <c r="B4583" s="6" t="s">
        <v>2881</v>
      </c>
      <c r="C4583" s="6" t="s">
        <v>8014</v>
      </c>
      <c r="D4583" s="6" t="s">
        <v>28</v>
      </c>
      <c r="E4583" s="6" t="s">
        <v>29</v>
      </c>
      <c r="F4583" s="15">
        <v>90</v>
      </c>
      <c r="G4583" s="6" t="s">
        <v>9835</v>
      </c>
      <c r="H4583" s="6" t="s">
        <v>2173</v>
      </c>
      <c r="I4583" s="6" t="s">
        <v>122</v>
      </c>
      <c r="J4583" s="7">
        <v>43612</v>
      </c>
      <c r="K4583" s="15">
        <v>65</v>
      </c>
      <c r="L4583" s="6" t="s">
        <v>39</v>
      </c>
      <c r="M4583" s="6">
        <f t="shared" si="285"/>
        <v>2019</v>
      </c>
      <c r="N4583" s="6">
        <f t="shared" si="286"/>
        <v>5</v>
      </c>
      <c r="O4583" s="6" t="str">
        <f>VLOOKUP(L4583,'User input'!$D$6:$E$16,2,FALSE)</f>
        <v>Ultrathing V1</v>
      </c>
      <c r="P4583" s="6">
        <f>VLOOKUP(L4583,'User input'!$D$6:$G$16,3,FALSE)</f>
        <v>1.79</v>
      </c>
      <c r="Q4583" s="6">
        <f>VLOOKUP(L4583,'User input'!$D$6:$G$16,4,FALSE)</f>
        <v>17</v>
      </c>
      <c r="R4583" s="6">
        <f t="shared" si="287"/>
        <v>1105</v>
      </c>
      <c r="S4583" s="26">
        <f t="shared" si="284"/>
        <v>1977.95</v>
      </c>
      <c r="T4583" s="26">
        <f>IF(K4583&lt;'User input'!$I$9,'User input'!$J$8,IF(K4583&lt;'User input'!$I$10,'User input'!$J$9,IF(K4583&lt;'User input'!$I$11,'User input'!$J$10,'User input'!$J$11)))*S4583</f>
        <v>98.897500000000008</v>
      </c>
      <c r="U4583" s="26">
        <f>K4583*'User input'!$J$17+'User input'!$J$16</f>
        <v>0.5</v>
      </c>
    </row>
    <row r="4584" spans="1:21" x14ac:dyDescent="0.25">
      <c r="A4584" s="18">
        <v>4712</v>
      </c>
      <c r="B4584" s="10" t="s">
        <v>7116</v>
      </c>
      <c r="C4584" s="10" t="s">
        <v>275</v>
      </c>
      <c r="D4584" s="10" t="s">
        <v>15</v>
      </c>
      <c r="E4584" s="10" t="s">
        <v>16</v>
      </c>
      <c r="F4584" s="16">
        <v>30</v>
      </c>
      <c r="G4584" s="10" t="s">
        <v>9836</v>
      </c>
      <c r="H4584" s="10" t="s">
        <v>4167</v>
      </c>
      <c r="I4584" s="10" t="s">
        <v>185</v>
      </c>
      <c r="J4584" s="11">
        <v>43811</v>
      </c>
      <c r="K4584" s="16">
        <v>22</v>
      </c>
      <c r="L4584" s="10" t="s">
        <v>33</v>
      </c>
      <c r="M4584" s="10">
        <f t="shared" si="285"/>
        <v>2019</v>
      </c>
      <c r="N4584" s="10">
        <f t="shared" si="286"/>
        <v>12</v>
      </c>
      <c r="O4584" s="10" t="str">
        <f>VLOOKUP(L4584,'User input'!$D$6:$E$16,2,FALSE)</f>
        <v>Megawidget L</v>
      </c>
      <c r="P4584" s="10">
        <f>VLOOKUP(L4584,'User input'!$D$6:$G$16,3,FALSE)</f>
        <v>1.79</v>
      </c>
      <c r="Q4584" s="10">
        <f>VLOOKUP(L4584,'User input'!$D$6:$G$16,4,FALSE)</f>
        <v>24</v>
      </c>
      <c r="R4584" s="10">
        <f t="shared" si="287"/>
        <v>528</v>
      </c>
      <c r="S4584" s="27">
        <f t="shared" si="284"/>
        <v>945.12</v>
      </c>
      <c r="T4584" s="27">
        <f>IF(K4584&lt;'User input'!$I$9,'User input'!$J$8,IF(K4584&lt;'User input'!$I$10,'User input'!$J$9,IF(K4584&lt;'User input'!$I$11,'User input'!$J$10,'User input'!$J$11)))*S4584</f>
        <v>28.3536</v>
      </c>
      <c r="U4584" s="27">
        <f>K4584*'User input'!$J$17+'User input'!$J$16</f>
        <v>0.5</v>
      </c>
    </row>
    <row r="4585" spans="1:21" x14ac:dyDescent="0.25">
      <c r="A4585" s="17">
        <v>4713</v>
      </c>
      <c r="B4585" s="6" t="s">
        <v>1460</v>
      </c>
      <c r="C4585" s="6" t="s">
        <v>1312</v>
      </c>
      <c r="D4585" s="6" t="s">
        <v>28</v>
      </c>
      <c r="E4585" s="6" t="s">
        <v>29</v>
      </c>
      <c r="F4585" s="15">
        <v>60</v>
      </c>
      <c r="G4585" s="6" t="s">
        <v>9837</v>
      </c>
      <c r="H4585" s="6" t="s">
        <v>2965</v>
      </c>
      <c r="I4585" s="6" t="s">
        <v>144</v>
      </c>
      <c r="J4585" s="7">
        <v>43798</v>
      </c>
      <c r="K4585" s="15">
        <v>53</v>
      </c>
      <c r="L4585" s="6" t="s">
        <v>78</v>
      </c>
      <c r="M4585" s="6">
        <f t="shared" si="285"/>
        <v>2019</v>
      </c>
      <c r="N4585" s="6">
        <f t="shared" si="286"/>
        <v>11</v>
      </c>
      <c r="O4585" s="6" t="str">
        <f>VLOOKUP(L4585,'User input'!$D$6:$E$16,2,FALSE)</f>
        <v>Ultrathing V2</v>
      </c>
      <c r="P4585" s="6">
        <f>VLOOKUP(L4585,'User input'!$D$6:$G$16,3,FALSE)</f>
        <v>2.95</v>
      </c>
      <c r="Q4585" s="6">
        <f>VLOOKUP(L4585,'User input'!$D$6:$G$16,4,FALSE)</f>
        <v>20</v>
      </c>
      <c r="R4585" s="6">
        <f t="shared" si="287"/>
        <v>1060</v>
      </c>
      <c r="S4585" s="26">
        <f t="shared" si="284"/>
        <v>3127</v>
      </c>
      <c r="T4585" s="26">
        <f>IF(K4585&lt;'User input'!$I$9,'User input'!$J$8,IF(K4585&lt;'User input'!$I$10,'User input'!$J$9,IF(K4585&lt;'User input'!$I$11,'User input'!$J$10,'User input'!$J$11)))*S4585</f>
        <v>156.35000000000002</v>
      </c>
      <c r="U4585" s="26">
        <f>K4585*'User input'!$J$17+'User input'!$J$16</f>
        <v>0.5</v>
      </c>
    </row>
    <row r="4586" spans="1:21" x14ac:dyDescent="0.25">
      <c r="A4586" s="18">
        <v>4714</v>
      </c>
      <c r="B4586" s="10" t="s">
        <v>2730</v>
      </c>
      <c r="C4586" s="10" t="s">
        <v>34</v>
      </c>
      <c r="D4586" s="10" t="s">
        <v>28</v>
      </c>
      <c r="E4586" s="10" t="s">
        <v>29</v>
      </c>
      <c r="F4586" s="16">
        <v>30</v>
      </c>
      <c r="G4586" s="10" t="s">
        <v>9838</v>
      </c>
      <c r="H4586" s="10" t="s">
        <v>7554</v>
      </c>
      <c r="I4586" s="10" t="s">
        <v>32</v>
      </c>
      <c r="J4586" s="11">
        <v>44140</v>
      </c>
      <c r="K4586" s="16">
        <v>16</v>
      </c>
      <c r="L4586" s="10" t="s">
        <v>157</v>
      </c>
      <c r="M4586" s="10">
        <f t="shared" si="285"/>
        <v>2020</v>
      </c>
      <c r="N4586" s="10">
        <f t="shared" si="286"/>
        <v>11</v>
      </c>
      <c r="O4586" s="10" t="str">
        <f>VLOOKUP(L4586,'User input'!$D$6:$E$16,2,FALSE)</f>
        <v>Ultrathing V3</v>
      </c>
      <c r="P4586" s="10">
        <f>VLOOKUP(L4586,'User input'!$D$6:$G$16,3,FALSE)</f>
        <v>3.39</v>
      </c>
      <c r="Q4586" s="10">
        <f>VLOOKUP(L4586,'User input'!$D$6:$G$16,4,FALSE)</f>
        <v>24</v>
      </c>
      <c r="R4586" s="10">
        <f t="shared" si="287"/>
        <v>384</v>
      </c>
      <c r="S4586" s="27">
        <f t="shared" si="284"/>
        <v>1301.76</v>
      </c>
      <c r="T4586" s="27">
        <f>IF(K4586&lt;'User input'!$I$9,'User input'!$J$8,IF(K4586&lt;'User input'!$I$10,'User input'!$J$9,IF(K4586&lt;'User input'!$I$11,'User input'!$J$10,'User input'!$J$11)))*S4586</f>
        <v>0</v>
      </c>
      <c r="U4586" s="27">
        <f>K4586*'User input'!$J$17+'User input'!$J$16</f>
        <v>0.5</v>
      </c>
    </row>
    <row r="4587" spans="1:21" x14ac:dyDescent="0.25">
      <c r="A4587" s="17">
        <v>4715</v>
      </c>
      <c r="B4587" s="6" t="s">
        <v>6522</v>
      </c>
      <c r="C4587" s="6" t="s">
        <v>3652</v>
      </c>
      <c r="D4587" s="6" t="s">
        <v>15</v>
      </c>
      <c r="E4587" s="6" t="s">
        <v>16</v>
      </c>
      <c r="F4587" s="15">
        <v>30</v>
      </c>
      <c r="G4587" s="6" t="s">
        <v>9839</v>
      </c>
      <c r="H4587" s="6" t="s">
        <v>451</v>
      </c>
      <c r="I4587" s="6" t="s">
        <v>185</v>
      </c>
      <c r="J4587" s="7">
        <v>44522</v>
      </c>
      <c r="K4587" s="15">
        <v>4</v>
      </c>
      <c r="L4587" s="6" t="s">
        <v>20</v>
      </c>
      <c r="M4587" s="6">
        <f t="shared" si="285"/>
        <v>2021</v>
      </c>
      <c r="N4587" s="6">
        <f t="shared" si="286"/>
        <v>11</v>
      </c>
      <c r="O4587" s="6" t="str">
        <f>VLOOKUP(L4587,'User input'!$D$6:$E$16,2,FALSE)</f>
        <v>Hyperwotsit</v>
      </c>
      <c r="P4587" s="6">
        <f>VLOOKUP(L4587,'User input'!$D$6:$G$16,3,FALSE)</f>
        <v>2.0099999999999998</v>
      </c>
      <c r="Q4587" s="6">
        <f>VLOOKUP(L4587,'User input'!$D$6:$G$16,4,FALSE)</f>
        <v>20</v>
      </c>
      <c r="R4587" s="6">
        <f t="shared" si="287"/>
        <v>80</v>
      </c>
      <c r="S4587" s="26">
        <f t="shared" si="284"/>
        <v>160.79999999999998</v>
      </c>
      <c r="T4587" s="26">
        <f>IF(K4587&lt;'User input'!$I$9,'User input'!$J$8,IF(K4587&lt;'User input'!$I$10,'User input'!$J$9,IF(K4587&lt;'User input'!$I$11,'User input'!$J$10,'User input'!$J$11)))*S4587</f>
        <v>0</v>
      </c>
      <c r="U4587" s="26">
        <f>K4587*'User input'!$J$17+'User input'!$J$16</f>
        <v>0.5</v>
      </c>
    </row>
    <row r="4588" spans="1:21" x14ac:dyDescent="0.25">
      <c r="A4588" s="18">
        <v>4716</v>
      </c>
      <c r="B4588" s="10" t="s">
        <v>9840</v>
      </c>
      <c r="C4588" s="10" t="s">
        <v>6970</v>
      </c>
      <c r="D4588" s="10" t="s">
        <v>49</v>
      </c>
      <c r="E4588" s="10" t="s">
        <v>16</v>
      </c>
      <c r="F4588" s="16">
        <v>30</v>
      </c>
      <c r="G4588" s="10" t="s">
        <v>9841</v>
      </c>
      <c r="H4588" s="10" t="s">
        <v>9842</v>
      </c>
      <c r="I4588" s="10" t="s">
        <v>25</v>
      </c>
      <c r="J4588" s="11">
        <v>43584</v>
      </c>
      <c r="K4588" s="16">
        <v>43</v>
      </c>
      <c r="L4588" s="10" t="s">
        <v>99</v>
      </c>
      <c r="M4588" s="10">
        <f t="shared" si="285"/>
        <v>2019</v>
      </c>
      <c r="N4588" s="10">
        <f t="shared" si="286"/>
        <v>4</v>
      </c>
      <c r="O4588" s="10" t="str">
        <f>VLOOKUP(L4588,'User input'!$D$6:$E$16,2,FALSE)</f>
        <v>Superwossname</v>
      </c>
      <c r="P4588" s="10">
        <f>VLOOKUP(L4588,'User input'!$D$6:$G$16,3,FALSE)</f>
        <v>3.49</v>
      </c>
      <c r="Q4588" s="10">
        <f>VLOOKUP(L4588,'User input'!$D$6:$G$16,4,FALSE)</f>
        <v>20</v>
      </c>
      <c r="R4588" s="10">
        <f t="shared" si="287"/>
        <v>860</v>
      </c>
      <c r="S4588" s="27">
        <f t="shared" si="284"/>
        <v>3001.4</v>
      </c>
      <c r="T4588" s="27">
        <f>IF(K4588&lt;'User input'!$I$9,'User input'!$J$8,IF(K4588&lt;'User input'!$I$10,'User input'!$J$9,IF(K4588&lt;'User input'!$I$11,'User input'!$J$10,'User input'!$J$11)))*S4588</f>
        <v>90.042000000000002</v>
      </c>
      <c r="U4588" s="27">
        <f>K4588*'User input'!$J$17+'User input'!$J$16</f>
        <v>0.5</v>
      </c>
    </row>
    <row r="4589" spans="1:21" x14ac:dyDescent="0.25">
      <c r="A4589" s="17">
        <v>4717</v>
      </c>
      <c r="B4589" s="6" t="s">
        <v>9345</v>
      </c>
      <c r="C4589" s="6" t="s">
        <v>3101</v>
      </c>
      <c r="D4589" s="6" t="s">
        <v>28</v>
      </c>
      <c r="E4589" s="6" t="s">
        <v>29</v>
      </c>
      <c r="F4589" s="15">
        <v>30</v>
      </c>
      <c r="G4589" s="6" t="s">
        <v>9843</v>
      </c>
      <c r="H4589" s="6" t="s">
        <v>222</v>
      </c>
      <c r="I4589" s="6" t="s">
        <v>122</v>
      </c>
      <c r="J4589" s="7">
        <v>44005</v>
      </c>
      <c r="K4589" s="15">
        <v>86</v>
      </c>
      <c r="L4589" s="6" t="s">
        <v>44</v>
      </c>
      <c r="M4589" s="6">
        <f t="shared" si="285"/>
        <v>2020</v>
      </c>
      <c r="N4589" s="6">
        <f t="shared" si="286"/>
        <v>6</v>
      </c>
      <c r="O4589" s="6" t="str">
        <f>VLOOKUP(L4589,'User input'!$D$6:$E$16,2,FALSE)</f>
        <v>Gigastuff</v>
      </c>
      <c r="P4589" s="6">
        <f>VLOOKUP(L4589,'User input'!$D$6:$G$16,3,FALSE)</f>
        <v>1.89</v>
      </c>
      <c r="Q4589" s="6">
        <f>VLOOKUP(L4589,'User input'!$D$6:$G$16,4,FALSE)</f>
        <v>18</v>
      </c>
      <c r="R4589" s="6">
        <f t="shared" si="287"/>
        <v>1548</v>
      </c>
      <c r="S4589" s="26">
        <f t="shared" si="284"/>
        <v>2925.72</v>
      </c>
      <c r="T4589" s="26">
        <f>IF(K4589&lt;'User input'!$I$9,'User input'!$J$8,IF(K4589&lt;'User input'!$I$10,'User input'!$J$9,IF(K4589&lt;'User input'!$I$11,'User input'!$J$10,'User input'!$J$11)))*S4589</f>
        <v>146.286</v>
      </c>
      <c r="U4589" s="26">
        <f>K4589*'User input'!$J$17+'User input'!$J$16</f>
        <v>0.5</v>
      </c>
    </row>
    <row r="4590" spans="1:21" x14ac:dyDescent="0.25">
      <c r="A4590" s="18">
        <v>4718</v>
      </c>
      <c r="B4590" s="10" t="s">
        <v>981</v>
      </c>
      <c r="C4590" s="10" t="s">
        <v>7839</v>
      </c>
      <c r="D4590" s="10" t="s">
        <v>28</v>
      </c>
      <c r="E4590" s="10" t="s">
        <v>29</v>
      </c>
      <c r="F4590" s="16">
        <v>60</v>
      </c>
      <c r="G4590" s="10" t="s">
        <v>9844</v>
      </c>
      <c r="H4590" s="10" t="s">
        <v>4252</v>
      </c>
      <c r="I4590" s="10" t="s">
        <v>25</v>
      </c>
      <c r="J4590" s="11">
        <v>44445</v>
      </c>
      <c r="K4590" s="16">
        <v>70</v>
      </c>
      <c r="L4590" s="10" t="s">
        <v>78</v>
      </c>
      <c r="M4590" s="10">
        <f t="shared" si="285"/>
        <v>2021</v>
      </c>
      <c r="N4590" s="10">
        <f t="shared" si="286"/>
        <v>9</v>
      </c>
      <c r="O4590" s="10" t="str">
        <f>VLOOKUP(L4590,'User input'!$D$6:$E$16,2,FALSE)</f>
        <v>Ultrathing V2</v>
      </c>
      <c r="P4590" s="10">
        <f>VLOOKUP(L4590,'User input'!$D$6:$G$16,3,FALSE)</f>
        <v>2.95</v>
      </c>
      <c r="Q4590" s="10">
        <f>VLOOKUP(L4590,'User input'!$D$6:$G$16,4,FALSE)</f>
        <v>20</v>
      </c>
      <c r="R4590" s="10">
        <f t="shared" si="287"/>
        <v>1400</v>
      </c>
      <c r="S4590" s="27">
        <f t="shared" si="284"/>
        <v>4130</v>
      </c>
      <c r="T4590" s="27">
        <f>IF(K4590&lt;'User input'!$I$9,'User input'!$J$8,IF(K4590&lt;'User input'!$I$10,'User input'!$J$9,IF(K4590&lt;'User input'!$I$11,'User input'!$J$10,'User input'!$J$11)))*S4590</f>
        <v>206.5</v>
      </c>
      <c r="U4590" s="27">
        <f>K4590*'User input'!$J$17+'User input'!$J$16</f>
        <v>0.5</v>
      </c>
    </row>
    <row r="4591" spans="1:21" x14ac:dyDescent="0.25">
      <c r="A4591" s="17">
        <v>4719</v>
      </c>
      <c r="B4591" s="6" t="s">
        <v>7184</v>
      </c>
      <c r="C4591" s="6" t="s">
        <v>637</v>
      </c>
      <c r="D4591" s="6" t="s">
        <v>28</v>
      </c>
      <c r="E4591" s="6" t="s">
        <v>29</v>
      </c>
      <c r="F4591" s="15">
        <v>90</v>
      </c>
      <c r="G4591" s="6" t="s">
        <v>9845</v>
      </c>
      <c r="H4591" s="6" t="s">
        <v>798</v>
      </c>
      <c r="I4591" s="6" t="s">
        <v>291</v>
      </c>
      <c r="J4591" s="7">
        <v>44518</v>
      </c>
      <c r="K4591" s="15">
        <v>91</v>
      </c>
      <c r="L4591" s="6" t="s">
        <v>62</v>
      </c>
      <c r="M4591" s="6">
        <f t="shared" si="285"/>
        <v>2021</v>
      </c>
      <c r="N4591" s="6">
        <f t="shared" si="286"/>
        <v>11</v>
      </c>
      <c r="O4591" s="6" t="str">
        <f>VLOOKUP(L4591,'User input'!$D$6:$E$16,2,FALSE)</f>
        <v>Ultrathing V4</v>
      </c>
      <c r="P4591" s="6">
        <f>VLOOKUP(L4591,'User input'!$D$6:$G$16,3,FALSE)</f>
        <v>3.99</v>
      </c>
      <c r="Q4591" s="6">
        <f>VLOOKUP(L4591,'User input'!$D$6:$G$16,4,FALSE)</f>
        <v>24</v>
      </c>
      <c r="R4591" s="6">
        <f t="shared" si="287"/>
        <v>2184</v>
      </c>
      <c r="S4591" s="26">
        <f t="shared" si="284"/>
        <v>8714.16</v>
      </c>
      <c r="T4591" s="26">
        <f>IF(K4591&lt;'User input'!$I$9,'User input'!$J$8,IF(K4591&lt;'User input'!$I$10,'User input'!$J$9,IF(K4591&lt;'User input'!$I$11,'User input'!$J$10,'User input'!$J$11)))*S4591</f>
        <v>435.70800000000003</v>
      </c>
      <c r="U4591" s="26">
        <f>K4591*'User input'!$J$17+'User input'!$J$16</f>
        <v>0.5</v>
      </c>
    </row>
    <row r="4592" spans="1:21" x14ac:dyDescent="0.25">
      <c r="A4592" s="18">
        <v>4720</v>
      </c>
      <c r="B4592" s="10" t="s">
        <v>7160</v>
      </c>
      <c r="C4592" s="10" t="s">
        <v>119</v>
      </c>
      <c r="D4592" s="10" t="s">
        <v>115</v>
      </c>
      <c r="E4592" s="10" t="s">
        <v>29</v>
      </c>
      <c r="F4592" s="16">
        <v>60</v>
      </c>
      <c r="G4592" s="10" t="s">
        <v>9846</v>
      </c>
      <c r="H4592" s="10" t="s">
        <v>8505</v>
      </c>
      <c r="I4592" s="10" t="s">
        <v>32</v>
      </c>
      <c r="J4592" s="11">
        <v>44195</v>
      </c>
      <c r="K4592" s="16">
        <v>49</v>
      </c>
      <c r="L4592" s="10" t="s">
        <v>99</v>
      </c>
      <c r="M4592" s="10">
        <f t="shared" si="285"/>
        <v>2020</v>
      </c>
      <c r="N4592" s="10">
        <f t="shared" si="286"/>
        <v>12</v>
      </c>
      <c r="O4592" s="10" t="str">
        <f>VLOOKUP(L4592,'User input'!$D$6:$E$16,2,FALSE)</f>
        <v>Superwossname</v>
      </c>
      <c r="P4592" s="10">
        <f>VLOOKUP(L4592,'User input'!$D$6:$G$16,3,FALSE)</f>
        <v>3.49</v>
      </c>
      <c r="Q4592" s="10">
        <f>VLOOKUP(L4592,'User input'!$D$6:$G$16,4,FALSE)</f>
        <v>20</v>
      </c>
      <c r="R4592" s="10">
        <f t="shared" si="287"/>
        <v>980</v>
      </c>
      <c r="S4592" s="27">
        <f t="shared" si="284"/>
        <v>3420.2000000000003</v>
      </c>
      <c r="T4592" s="27">
        <f>IF(K4592&lt;'User input'!$I$9,'User input'!$J$8,IF(K4592&lt;'User input'!$I$10,'User input'!$J$9,IF(K4592&lt;'User input'!$I$11,'User input'!$J$10,'User input'!$J$11)))*S4592</f>
        <v>102.60600000000001</v>
      </c>
      <c r="U4592" s="27">
        <f>K4592*'User input'!$J$17+'User input'!$J$16</f>
        <v>0.5</v>
      </c>
    </row>
    <row r="4593" spans="1:21" x14ac:dyDescent="0.25">
      <c r="A4593" s="17">
        <v>4721</v>
      </c>
      <c r="B4593" s="6" t="s">
        <v>9460</v>
      </c>
      <c r="C4593" s="6" t="s">
        <v>240</v>
      </c>
      <c r="D4593" s="6" t="s">
        <v>90</v>
      </c>
      <c r="E4593" s="6" t="s">
        <v>29</v>
      </c>
      <c r="F4593" s="15">
        <v>60</v>
      </c>
      <c r="G4593" s="6" t="s">
        <v>9847</v>
      </c>
      <c r="H4593" s="6" t="s">
        <v>1361</v>
      </c>
      <c r="I4593" s="6" t="s">
        <v>1362</v>
      </c>
      <c r="J4593" s="7">
        <v>44440</v>
      </c>
      <c r="K4593" s="15">
        <v>2</v>
      </c>
      <c r="L4593" s="6" t="s">
        <v>99</v>
      </c>
      <c r="M4593" s="6">
        <f t="shared" si="285"/>
        <v>2021</v>
      </c>
      <c r="N4593" s="6">
        <f t="shared" si="286"/>
        <v>9</v>
      </c>
      <c r="O4593" s="6" t="str">
        <f>VLOOKUP(L4593,'User input'!$D$6:$E$16,2,FALSE)</f>
        <v>Superwossname</v>
      </c>
      <c r="P4593" s="6">
        <f>VLOOKUP(L4593,'User input'!$D$6:$G$16,3,FALSE)</f>
        <v>3.49</v>
      </c>
      <c r="Q4593" s="6">
        <f>VLOOKUP(L4593,'User input'!$D$6:$G$16,4,FALSE)</f>
        <v>20</v>
      </c>
      <c r="R4593" s="6">
        <f t="shared" si="287"/>
        <v>40</v>
      </c>
      <c r="S4593" s="26">
        <f t="shared" si="284"/>
        <v>139.60000000000002</v>
      </c>
      <c r="T4593" s="26">
        <f>IF(K4593&lt;'User input'!$I$9,'User input'!$J$8,IF(K4593&lt;'User input'!$I$10,'User input'!$J$9,IF(K4593&lt;'User input'!$I$11,'User input'!$J$10,'User input'!$J$11)))*S4593</f>
        <v>0</v>
      </c>
      <c r="U4593" s="26">
        <f>K4593*'User input'!$J$17+'User input'!$J$16</f>
        <v>0.5</v>
      </c>
    </row>
    <row r="4594" spans="1:21" x14ac:dyDescent="0.25">
      <c r="A4594" s="18">
        <v>4722</v>
      </c>
      <c r="B4594" s="10" t="s">
        <v>9848</v>
      </c>
      <c r="C4594" s="10" t="s">
        <v>6239</v>
      </c>
      <c r="D4594" s="10" t="s">
        <v>28</v>
      </c>
      <c r="E4594" s="10" t="s">
        <v>29</v>
      </c>
      <c r="F4594" s="16">
        <v>90</v>
      </c>
      <c r="G4594" s="10" t="s">
        <v>9847</v>
      </c>
      <c r="H4594" s="10" t="s">
        <v>1389</v>
      </c>
      <c r="I4594" s="10" t="s">
        <v>1194</v>
      </c>
      <c r="J4594" s="11">
        <v>44441</v>
      </c>
      <c r="K4594" s="16">
        <v>14</v>
      </c>
      <c r="L4594" s="10" t="s">
        <v>99</v>
      </c>
      <c r="M4594" s="10">
        <f t="shared" si="285"/>
        <v>2021</v>
      </c>
      <c r="N4594" s="10">
        <f t="shared" si="286"/>
        <v>9</v>
      </c>
      <c r="O4594" s="10" t="str">
        <f>VLOOKUP(L4594,'User input'!$D$6:$E$16,2,FALSE)</f>
        <v>Superwossname</v>
      </c>
      <c r="P4594" s="10">
        <f>VLOOKUP(L4594,'User input'!$D$6:$G$16,3,FALSE)</f>
        <v>3.49</v>
      </c>
      <c r="Q4594" s="10">
        <f>VLOOKUP(L4594,'User input'!$D$6:$G$16,4,FALSE)</f>
        <v>20</v>
      </c>
      <c r="R4594" s="10">
        <f t="shared" si="287"/>
        <v>280</v>
      </c>
      <c r="S4594" s="27">
        <f t="shared" si="284"/>
        <v>977.2</v>
      </c>
      <c r="T4594" s="27">
        <f>IF(K4594&lt;'User input'!$I$9,'User input'!$J$8,IF(K4594&lt;'User input'!$I$10,'User input'!$J$9,IF(K4594&lt;'User input'!$I$11,'User input'!$J$10,'User input'!$J$11)))*S4594</f>
        <v>0</v>
      </c>
      <c r="U4594" s="27">
        <f>K4594*'User input'!$J$17+'User input'!$J$16</f>
        <v>0.5</v>
      </c>
    </row>
    <row r="4595" spans="1:21" x14ac:dyDescent="0.25">
      <c r="A4595" s="17">
        <v>4723</v>
      </c>
      <c r="B4595" s="6" t="s">
        <v>367</v>
      </c>
      <c r="C4595" s="6" t="s">
        <v>6401</v>
      </c>
      <c r="D4595" s="6" t="s">
        <v>28</v>
      </c>
      <c r="E4595" s="6" t="s">
        <v>29</v>
      </c>
      <c r="F4595" s="15">
        <v>60</v>
      </c>
      <c r="G4595" s="6" t="s">
        <v>9849</v>
      </c>
      <c r="H4595" s="6" t="s">
        <v>2707</v>
      </c>
      <c r="I4595" s="6" t="s">
        <v>1881</v>
      </c>
      <c r="J4595" s="7">
        <v>44139</v>
      </c>
      <c r="K4595" s="15">
        <v>83</v>
      </c>
      <c r="L4595" s="6" t="s">
        <v>99</v>
      </c>
      <c r="M4595" s="6">
        <f t="shared" si="285"/>
        <v>2020</v>
      </c>
      <c r="N4595" s="6">
        <f t="shared" si="286"/>
        <v>11</v>
      </c>
      <c r="O4595" s="6" t="str">
        <f>VLOOKUP(L4595,'User input'!$D$6:$E$16,2,FALSE)</f>
        <v>Superwossname</v>
      </c>
      <c r="P4595" s="6">
        <f>VLOOKUP(L4595,'User input'!$D$6:$G$16,3,FALSE)</f>
        <v>3.49</v>
      </c>
      <c r="Q4595" s="6">
        <f>VLOOKUP(L4595,'User input'!$D$6:$G$16,4,FALSE)</f>
        <v>20</v>
      </c>
      <c r="R4595" s="6">
        <f t="shared" si="287"/>
        <v>1660</v>
      </c>
      <c r="S4595" s="26">
        <f t="shared" si="284"/>
        <v>5793.4000000000005</v>
      </c>
      <c r="T4595" s="26">
        <f>IF(K4595&lt;'User input'!$I$9,'User input'!$J$8,IF(K4595&lt;'User input'!$I$10,'User input'!$J$9,IF(K4595&lt;'User input'!$I$11,'User input'!$J$10,'User input'!$J$11)))*S4595</f>
        <v>289.67</v>
      </c>
      <c r="U4595" s="26">
        <f>K4595*'User input'!$J$17+'User input'!$J$16</f>
        <v>0.5</v>
      </c>
    </row>
    <row r="4596" spans="1:21" x14ac:dyDescent="0.25">
      <c r="A4596" s="18">
        <v>4724</v>
      </c>
      <c r="B4596" s="10" t="s">
        <v>9850</v>
      </c>
      <c r="C4596" s="10" t="s">
        <v>6239</v>
      </c>
      <c r="D4596" s="10" t="s">
        <v>15</v>
      </c>
      <c r="E4596" s="10" t="s">
        <v>16</v>
      </c>
      <c r="F4596" s="16">
        <v>30</v>
      </c>
      <c r="G4596" s="10" t="s">
        <v>9851</v>
      </c>
      <c r="H4596" s="10" t="s">
        <v>2226</v>
      </c>
      <c r="I4596" s="10" t="s">
        <v>2227</v>
      </c>
      <c r="J4596" s="11">
        <v>44145</v>
      </c>
      <c r="K4596" s="16">
        <v>92</v>
      </c>
      <c r="L4596" s="10" t="s">
        <v>52</v>
      </c>
      <c r="M4596" s="10">
        <f t="shared" si="285"/>
        <v>2020</v>
      </c>
      <c r="N4596" s="10">
        <f t="shared" si="286"/>
        <v>11</v>
      </c>
      <c r="O4596" s="10" t="str">
        <f>VLOOKUP(L4596,'User input'!$D$6:$E$16,2,FALSE)</f>
        <v>Megawidget S</v>
      </c>
      <c r="P4596" s="10">
        <f>VLOOKUP(L4596,'User input'!$D$6:$G$16,3,FALSE)</f>
        <v>0.69</v>
      </c>
      <c r="Q4596" s="10">
        <f>VLOOKUP(L4596,'User input'!$D$6:$G$16,4,FALSE)</f>
        <v>24</v>
      </c>
      <c r="R4596" s="10">
        <f t="shared" si="287"/>
        <v>2208</v>
      </c>
      <c r="S4596" s="27">
        <f t="shared" si="284"/>
        <v>1523.52</v>
      </c>
      <c r="T4596" s="27">
        <f>IF(K4596&lt;'User input'!$I$9,'User input'!$J$8,IF(K4596&lt;'User input'!$I$10,'User input'!$J$9,IF(K4596&lt;'User input'!$I$11,'User input'!$J$10,'User input'!$J$11)))*S4596</f>
        <v>76.176000000000002</v>
      </c>
      <c r="U4596" s="27">
        <f>K4596*'User input'!$J$17+'User input'!$J$16</f>
        <v>0.5</v>
      </c>
    </row>
    <row r="4597" spans="1:21" x14ac:dyDescent="0.25">
      <c r="A4597" s="17">
        <v>4725</v>
      </c>
      <c r="B4597" s="6" t="s">
        <v>9852</v>
      </c>
      <c r="C4597" s="6" t="s">
        <v>5841</v>
      </c>
      <c r="D4597" s="6" t="s">
        <v>41</v>
      </c>
      <c r="E4597" s="6" t="s">
        <v>16</v>
      </c>
      <c r="F4597" s="15">
        <v>90</v>
      </c>
      <c r="G4597" s="6" t="s">
        <v>9853</v>
      </c>
      <c r="H4597" s="6" t="s">
        <v>370</v>
      </c>
      <c r="I4597" s="6" t="s">
        <v>25</v>
      </c>
      <c r="J4597" s="7">
        <v>44289</v>
      </c>
      <c r="K4597" s="15">
        <v>9</v>
      </c>
      <c r="L4597" s="6" t="s">
        <v>44</v>
      </c>
      <c r="M4597" s="6">
        <f t="shared" si="285"/>
        <v>2021</v>
      </c>
      <c r="N4597" s="6">
        <f t="shared" si="286"/>
        <v>4</v>
      </c>
      <c r="O4597" s="6" t="str">
        <f>VLOOKUP(L4597,'User input'!$D$6:$E$16,2,FALSE)</f>
        <v>Gigastuff</v>
      </c>
      <c r="P4597" s="6">
        <f>VLOOKUP(L4597,'User input'!$D$6:$G$16,3,FALSE)</f>
        <v>1.89</v>
      </c>
      <c r="Q4597" s="6">
        <f>VLOOKUP(L4597,'User input'!$D$6:$G$16,4,FALSE)</f>
        <v>18</v>
      </c>
      <c r="R4597" s="6">
        <f t="shared" si="287"/>
        <v>162</v>
      </c>
      <c r="S4597" s="26">
        <f t="shared" si="284"/>
        <v>306.18</v>
      </c>
      <c r="T4597" s="26">
        <f>IF(K4597&lt;'User input'!$I$9,'User input'!$J$8,IF(K4597&lt;'User input'!$I$10,'User input'!$J$9,IF(K4597&lt;'User input'!$I$11,'User input'!$J$10,'User input'!$J$11)))*S4597</f>
        <v>0</v>
      </c>
      <c r="U4597" s="26">
        <f>K4597*'User input'!$J$17+'User input'!$J$16</f>
        <v>0.5</v>
      </c>
    </row>
    <row r="4598" spans="1:21" x14ac:dyDescent="0.25">
      <c r="A4598" s="18">
        <v>4726</v>
      </c>
      <c r="B4598" s="10" t="s">
        <v>9854</v>
      </c>
      <c r="C4598" s="10" t="s">
        <v>9855</v>
      </c>
      <c r="D4598" s="10" t="s">
        <v>41</v>
      </c>
      <c r="E4598" s="10" t="s">
        <v>16</v>
      </c>
      <c r="F4598" s="16">
        <v>60</v>
      </c>
      <c r="G4598" s="10" t="s">
        <v>9856</v>
      </c>
      <c r="H4598" s="10" t="s">
        <v>6751</v>
      </c>
      <c r="I4598" s="10" t="s">
        <v>38</v>
      </c>
      <c r="J4598" s="11">
        <v>43934</v>
      </c>
      <c r="K4598" s="16">
        <v>87</v>
      </c>
      <c r="L4598" s="10" t="s">
        <v>99</v>
      </c>
      <c r="M4598" s="10">
        <f t="shared" si="285"/>
        <v>2020</v>
      </c>
      <c r="N4598" s="10">
        <f t="shared" si="286"/>
        <v>4</v>
      </c>
      <c r="O4598" s="10" t="str">
        <f>VLOOKUP(L4598,'User input'!$D$6:$E$16,2,FALSE)</f>
        <v>Superwossname</v>
      </c>
      <c r="P4598" s="10">
        <f>VLOOKUP(L4598,'User input'!$D$6:$G$16,3,FALSE)</f>
        <v>3.49</v>
      </c>
      <c r="Q4598" s="10">
        <f>VLOOKUP(L4598,'User input'!$D$6:$G$16,4,FALSE)</f>
        <v>20</v>
      </c>
      <c r="R4598" s="10">
        <f t="shared" si="287"/>
        <v>1740</v>
      </c>
      <c r="S4598" s="27">
        <f t="shared" si="284"/>
        <v>6072.6</v>
      </c>
      <c r="T4598" s="27">
        <f>IF(K4598&lt;'User input'!$I$9,'User input'!$J$8,IF(K4598&lt;'User input'!$I$10,'User input'!$J$9,IF(K4598&lt;'User input'!$I$11,'User input'!$J$10,'User input'!$J$11)))*S4598</f>
        <v>303.63000000000005</v>
      </c>
      <c r="U4598" s="27">
        <f>K4598*'User input'!$J$17+'User input'!$J$16</f>
        <v>0.5</v>
      </c>
    </row>
    <row r="4599" spans="1:21" x14ac:dyDescent="0.25">
      <c r="A4599" s="17">
        <v>4727</v>
      </c>
      <c r="B4599" s="6" t="s">
        <v>9857</v>
      </c>
      <c r="C4599" s="6" t="s">
        <v>794</v>
      </c>
      <c r="D4599" s="6" t="s">
        <v>49</v>
      </c>
      <c r="E4599" s="6" t="s">
        <v>16</v>
      </c>
      <c r="F4599" s="15">
        <v>90</v>
      </c>
      <c r="G4599" s="6" t="s">
        <v>9858</v>
      </c>
      <c r="H4599" s="6" t="s">
        <v>180</v>
      </c>
      <c r="I4599" s="6" t="s">
        <v>32</v>
      </c>
      <c r="J4599" s="7">
        <v>43869</v>
      </c>
      <c r="K4599" s="15">
        <v>83</v>
      </c>
      <c r="L4599" s="6" t="s">
        <v>39</v>
      </c>
      <c r="M4599" s="6">
        <f t="shared" si="285"/>
        <v>2020</v>
      </c>
      <c r="N4599" s="6">
        <f t="shared" si="286"/>
        <v>2</v>
      </c>
      <c r="O4599" s="6" t="str">
        <f>VLOOKUP(L4599,'User input'!$D$6:$E$16,2,FALSE)</f>
        <v>Ultrathing V1</v>
      </c>
      <c r="P4599" s="6">
        <f>VLOOKUP(L4599,'User input'!$D$6:$G$16,3,FALSE)</f>
        <v>1.79</v>
      </c>
      <c r="Q4599" s="6">
        <f>VLOOKUP(L4599,'User input'!$D$6:$G$16,4,FALSE)</f>
        <v>17</v>
      </c>
      <c r="R4599" s="6">
        <f t="shared" si="287"/>
        <v>1411</v>
      </c>
      <c r="S4599" s="26">
        <f t="shared" si="284"/>
        <v>2525.69</v>
      </c>
      <c r="T4599" s="26">
        <f>IF(K4599&lt;'User input'!$I$9,'User input'!$J$8,IF(K4599&lt;'User input'!$I$10,'User input'!$J$9,IF(K4599&lt;'User input'!$I$11,'User input'!$J$10,'User input'!$J$11)))*S4599</f>
        <v>126.28450000000001</v>
      </c>
      <c r="U4599" s="26">
        <f>K4599*'User input'!$J$17+'User input'!$J$16</f>
        <v>0.5</v>
      </c>
    </row>
    <row r="4600" spans="1:21" x14ac:dyDescent="0.25">
      <c r="A4600" s="18">
        <v>4728</v>
      </c>
      <c r="B4600" s="10" t="s">
        <v>6168</v>
      </c>
      <c r="C4600" s="10" t="s">
        <v>3004</v>
      </c>
      <c r="D4600" s="10" t="s">
        <v>90</v>
      </c>
      <c r="E4600" s="10" t="s">
        <v>16</v>
      </c>
      <c r="F4600" s="16">
        <v>60</v>
      </c>
      <c r="G4600" s="10" t="s">
        <v>9858</v>
      </c>
      <c r="H4600" s="10" t="s">
        <v>139</v>
      </c>
      <c r="I4600" s="10" t="s">
        <v>32</v>
      </c>
      <c r="J4600" s="11">
        <v>43898</v>
      </c>
      <c r="K4600" s="16">
        <v>25</v>
      </c>
      <c r="L4600" s="10" t="s">
        <v>99</v>
      </c>
      <c r="M4600" s="10">
        <f t="shared" si="285"/>
        <v>2020</v>
      </c>
      <c r="N4600" s="10">
        <f t="shared" si="286"/>
        <v>3</v>
      </c>
      <c r="O4600" s="10" t="str">
        <f>VLOOKUP(L4600,'User input'!$D$6:$E$16,2,FALSE)</f>
        <v>Superwossname</v>
      </c>
      <c r="P4600" s="10">
        <f>VLOOKUP(L4600,'User input'!$D$6:$G$16,3,FALSE)</f>
        <v>3.49</v>
      </c>
      <c r="Q4600" s="10">
        <f>VLOOKUP(L4600,'User input'!$D$6:$G$16,4,FALSE)</f>
        <v>20</v>
      </c>
      <c r="R4600" s="10">
        <f t="shared" si="287"/>
        <v>500</v>
      </c>
      <c r="S4600" s="27">
        <f t="shared" si="284"/>
        <v>1745</v>
      </c>
      <c r="T4600" s="27">
        <f>IF(K4600&lt;'User input'!$I$9,'User input'!$J$8,IF(K4600&lt;'User input'!$I$10,'User input'!$J$9,IF(K4600&lt;'User input'!$I$11,'User input'!$J$10,'User input'!$J$11)))*S4600</f>
        <v>52.35</v>
      </c>
      <c r="U4600" s="27">
        <f>K4600*'User input'!$J$17+'User input'!$J$16</f>
        <v>0.5</v>
      </c>
    </row>
    <row r="4601" spans="1:21" x14ac:dyDescent="0.25">
      <c r="A4601" s="17">
        <v>4729</v>
      </c>
      <c r="B4601" s="6" t="s">
        <v>4081</v>
      </c>
      <c r="C4601" s="6" t="s">
        <v>9085</v>
      </c>
      <c r="D4601" s="6" t="s">
        <v>28</v>
      </c>
      <c r="E4601" s="6" t="s">
        <v>29</v>
      </c>
      <c r="F4601" s="15">
        <v>30</v>
      </c>
      <c r="G4601" s="6" t="s">
        <v>9859</v>
      </c>
      <c r="H4601" s="6" t="s">
        <v>2120</v>
      </c>
      <c r="I4601" s="6" t="s">
        <v>32</v>
      </c>
      <c r="J4601" s="7">
        <v>43470</v>
      </c>
      <c r="K4601" s="15">
        <v>29</v>
      </c>
      <c r="L4601" s="6" t="s">
        <v>33</v>
      </c>
      <c r="M4601" s="6">
        <f t="shared" si="285"/>
        <v>2019</v>
      </c>
      <c r="N4601" s="6">
        <f t="shared" si="286"/>
        <v>1</v>
      </c>
      <c r="O4601" s="6" t="str">
        <f>VLOOKUP(L4601,'User input'!$D$6:$E$16,2,FALSE)</f>
        <v>Megawidget L</v>
      </c>
      <c r="P4601" s="6">
        <f>VLOOKUP(L4601,'User input'!$D$6:$G$16,3,FALSE)</f>
        <v>1.79</v>
      </c>
      <c r="Q4601" s="6">
        <f>VLOOKUP(L4601,'User input'!$D$6:$G$16,4,FALSE)</f>
        <v>24</v>
      </c>
      <c r="R4601" s="6">
        <f t="shared" si="287"/>
        <v>696</v>
      </c>
      <c r="S4601" s="26">
        <f t="shared" si="284"/>
        <v>1245.8399999999999</v>
      </c>
      <c r="T4601" s="26">
        <f>IF(K4601&lt;'User input'!$I$9,'User input'!$J$8,IF(K4601&lt;'User input'!$I$10,'User input'!$J$9,IF(K4601&lt;'User input'!$I$11,'User input'!$J$10,'User input'!$J$11)))*S4601</f>
        <v>37.3752</v>
      </c>
      <c r="U4601" s="26">
        <f>K4601*'User input'!$J$17+'User input'!$J$16</f>
        <v>0.5</v>
      </c>
    </row>
    <row r="4602" spans="1:21" x14ac:dyDescent="0.25">
      <c r="A4602" s="18">
        <v>4730</v>
      </c>
      <c r="B4602" s="10" t="s">
        <v>4016</v>
      </c>
      <c r="C4602" s="10" t="s">
        <v>4005</v>
      </c>
      <c r="D4602" s="10" t="s">
        <v>28</v>
      </c>
      <c r="E4602" s="10" t="s">
        <v>29</v>
      </c>
      <c r="F4602" s="16">
        <v>30</v>
      </c>
      <c r="G4602" s="10" t="s">
        <v>9860</v>
      </c>
      <c r="H4602" s="10" t="s">
        <v>3929</v>
      </c>
      <c r="I4602" s="10" t="s">
        <v>291</v>
      </c>
      <c r="J4602" s="11">
        <v>44415</v>
      </c>
      <c r="K4602" s="16">
        <v>17</v>
      </c>
      <c r="L4602" s="10" t="s">
        <v>33</v>
      </c>
      <c r="M4602" s="10">
        <f t="shared" si="285"/>
        <v>2021</v>
      </c>
      <c r="N4602" s="10">
        <f t="shared" si="286"/>
        <v>8</v>
      </c>
      <c r="O4602" s="10" t="str">
        <f>VLOOKUP(L4602,'User input'!$D$6:$E$16,2,FALSE)</f>
        <v>Megawidget L</v>
      </c>
      <c r="P4602" s="10">
        <f>VLOOKUP(L4602,'User input'!$D$6:$G$16,3,FALSE)</f>
        <v>1.79</v>
      </c>
      <c r="Q4602" s="10">
        <f>VLOOKUP(L4602,'User input'!$D$6:$G$16,4,FALSE)</f>
        <v>24</v>
      </c>
      <c r="R4602" s="10">
        <f t="shared" si="287"/>
        <v>408</v>
      </c>
      <c r="S4602" s="27">
        <f t="shared" si="284"/>
        <v>730.32</v>
      </c>
      <c r="T4602" s="27">
        <f>IF(K4602&lt;'User input'!$I$9,'User input'!$J$8,IF(K4602&lt;'User input'!$I$10,'User input'!$J$9,IF(K4602&lt;'User input'!$I$11,'User input'!$J$10,'User input'!$J$11)))*S4602</f>
        <v>0</v>
      </c>
      <c r="U4602" s="27">
        <f>K4602*'User input'!$J$17+'User input'!$J$16</f>
        <v>0.5</v>
      </c>
    </row>
    <row r="4603" spans="1:21" x14ac:dyDescent="0.25">
      <c r="A4603" s="17">
        <v>4731</v>
      </c>
      <c r="B4603" s="6" t="s">
        <v>9861</v>
      </c>
      <c r="C4603" s="6" t="s">
        <v>7221</v>
      </c>
      <c r="D4603" s="6" t="s">
        <v>15</v>
      </c>
      <c r="E4603" s="6" t="s">
        <v>16</v>
      </c>
      <c r="F4603" s="15">
        <v>30</v>
      </c>
      <c r="G4603" s="6" t="s">
        <v>9862</v>
      </c>
      <c r="H4603" s="6" t="s">
        <v>6059</v>
      </c>
      <c r="I4603" s="6" t="s">
        <v>32</v>
      </c>
      <c r="J4603" s="7">
        <v>43923</v>
      </c>
      <c r="K4603" s="15">
        <v>35</v>
      </c>
      <c r="L4603" s="6" t="s">
        <v>157</v>
      </c>
      <c r="M4603" s="6">
        <f t="shared" si="285"/>
        <v>2020</v>
      </c>
      <c r="N4603" s="6">
        <f t="shared" si="286"/>
        <v>4</v>
      </c>
      <c r="O4603" s="6" t="str">
        <f>VLOOKUP(L4603,'User input'!$D$6:$E$16,2,FALSE)</f>
        <v>Ultrathing V3</v>
      </c>
      <c r="P4603" s="6">
        <f>VLOOKUP(L4603,'User input'!$D$6:$G$16,3,FALSE)</f>
        <v>3.39</v>
      </c>
      <c r="Q4603" s="6">
        <f>VLOOKUP(L4603,'User input'!$D$6:$G$16,4,FALSE)</f>
        <v>24</v>
      </c>
      <c r="R4603" s="6">
        <f t="shared" si="287"/>
        <v>840</v>
      </c>
      <c r="S4603" s="26">
        <f t="shared" si="284"/>
        <v>2847.6</v>
      </c>
      <c r="T4603" s="26">
        <f>IF(K4603&lt;'User input'!$I$9,'User input'!$J$8,IF(K4603&lt;'User input'!$I$10,'User input'!$J$9,IF(K4603&lt;'User input'!$I$11,'User input'!$J$10,'User input'!$J$11)))*S4603</f>
        <v>85.427999999999997</v>
      </c>
      <c r="U4603" s="26">
        <f>K4603*'User input'!$J$17+'User input'!$J$16</f>
        <v>0.5</v>
      </c>
    </row>
    <row r="4604" spans="1:21" x14ac:dyDescent="0.25">
      <c r="A4604" s="18">
        <v>4732</v>
      </c>
      <c r="B4604" s="10" t="s">
        <v>9863</v>
      </c>
      <c r="C4604" s="10" t="s">
        <v>7644</v>
      </c>
      <c r="D4604" s="10" t="s">
        <v>49</v>
      </c>
      <c r="E4604" s="10" t="s">
        <v>16</v>
      </c>
      <c r="F4604" s="16">
        <v>90</v>
      </c>
      <c r="G4604" s="10" t="s">
        <v>9864</v>
      </c>
      <c r="H4604" s="10" t="s">
        <v>6755</v>
      </c>
      <c r="I4604" s="10" t="s">
        <v>32</v>
      </c>
      <c r="J4604" s="11">
        <v>43625</v>
      </c>
      <c r="K4604" s="16">
        <v>61</v>
      </c>
      <c r="L4604" s="10" t="s">
        <v>62</v>
      </c>
      <c r="M4604" s="10">
        <f t="shared" si="285"/>
        <v>2019</v>
      </c>
      <c r="N4604" s="10">
        <f t="shared" si="286"/>
        <v>6</v>
      </c>
      <c r="O4604" s="10" t="str">
        <f>VLOOKUP(L4604,'User input'!$D$6:$E$16,2,FALSE)</f>
        <v>Ultrathing V4</v>
      </c>
      <c r="P4604" s="10">
        <f>VLOOKUP(L4604,'User input'!$D$6:$G$16,3,FALSE)</f>
        <v>3.99</v>
      </c>
      <c r="Q4604" s="10">
        <f>VLOOKUP(L4604,'User input'!$D$6:$G$16,4,FALSE)</f>
        <v>24</v>
      </c>
      <c r="R4604" s="10">
        <f t="shared" si="287"/>
        <v>1464</v>
      </c>
      <c r="S4604" s="27">
        <f t="shared" si="284"/>
        <v>5841.3600000000006</v>
      </c>
      <c r="T4604" s="27">
        <f>IF(K4604&lt;'User input'!$I$9,'User input'!$J$8,IF(K4604&lt;'User input'!$I$10,'User input'!$J$9,IF(K4604&lt;'User input'!$I$11,'User input'!$J$10,'User input'!$J$11)))*S4604</f>
        <v>292.06800000000004</v>
      </c>
      <c r="U4604" s="27">
        <f>K4604*'User input'!$J$17+'User input'!$J$16</f>
        <v>0.5</v>
      </c>
    </row>
    <row r="4605" spans="1:21" x14ac:dyDescent="0.25">
      <c r="A4605" s="18">
        <v>4734</v>
      </c>
      <c r="B4605" s="10" t="s">
        <v>83</v>
      </c>
      <c r="C4605" s="10" t="s">
        <v>9865</v>
      </c>
      <c r="D4605" s="10" t="s">
        <v>115</v>
      </c>
      <c r="E4605" s="10" t="s">
        <v>29</v>
      </c>
      <c r="F4605" s="16">
        <v>60</v>
      </c>
      <c r="G4605" s="10" t="s">
        <v>9866</v>
      </c>
      <c r="H4605" s="10" t="s">
        <v>742</v>
      </c>
      <c r="I4605" s="10" t="s">
        <v>32</v>
      </c>
      <c r="J4605" s="11">
        <v>43534</v>
      </c>
      <c r="K4605" s="16">
        <v>24</v>
      </c>
      <c r="L4605" s="10" t="s">
        <v>62</v>
      </c>
      <c r="M4605" s="10">
        <f t="shared" si="285"/>
        <v>2019</v>
      </c>
      <c r="N4605" s="10">
        <f t="shared" si="286"/>
        <v>3</v>
      </c>
      <c r="O4605" s="10" t="str">
        <f>VLOOKUP(L4605,'User input'!$D$6:$E$16,2,FALSE)</f>
        <v>Ultrathing V4</v>
      </c>
      <c r="P4605" s="10">
        <f>VLOOKUP(L4605,'User input'!$D$6:$G$16,3,FALSE)</f>
        <v>3.99</v>
      </c>
      <c r="Q4605" s="10">
        <f>VLOOKUP(L4605,'User input'!$D$6:$G$16,4,FALSE)</f>
        <v>24</v>
      </c>
      <c r="R4605" s="10">
        <f t="shared" si="287"/>
        <v>576</v>
      </c>
      <c r="S4605" s="27">
        <f t="shared" si="284"/>
        <v>2298.2400000000002</v>
      </c>
      <c r="T4605" s="27">
        <f>IF(K4605&lt;'User input'!$I$9,'User input'!$J$8,IF(K4605&lt;'User input'!$I$10,'User input'!$J$9,IF(K4605&lt;'User input'!$I$11,'User input'!$J$10,'User input'!$J$11)))*S4605</f>
        <v>68.947200000000009</v>
      </c>
      <c r="U4605" s="27">
        <f>K4605*'User input'!$J$17+'User input'!$J$16</f>
        <v>0.5</v>
      </c>
    </row>
    <row r="4606" spans="1:21" x14ac:dyDescent="0.25">
      <c r="A4606" s="17">
        <v>4735</v>
      </c>
      <c r="B4606" s="6" t="s">
        <v>1547</v>
      </c>
      <c r="C4606" s="6" t="s">
        <v>1112</v>
      </c>
      <c r="D4606" s="6" t="s">
        <v>28</v>
      </c>
      <c r="E4606" s="6" t="s">
        <v>29</v>
      </c>
      <c r="F4606" s="15">
        <v>30</v>
      </c>
      <c r="G4606" s="6" t="s">
        <v>9867</v>
      </c>
      <c r="H4606" s="6" t="s">
        <v>6648</v>
      </c>
      <c r="I4606" s="6" t="s">
        <v>32</v>
      </c>
      <c r="J4606" s="7">
        <v>44147</v>
      </c>
      <c r="K4606" s="15">
        <v>72</v>
      </c>
      <c r="L4606" s="6" t="s">
        <v>44</v>
      </c>
      <c r="M4606" s="6">
        <f t="shared" si="285"/>
        <v>2020</v>
      </c>
      <c r="N4606" s="6">
        <f t="shared" si="286"/>
        <v>11</v>
      </c>
      <c r="O4606" s="6" t="str">
        <f>VLOOKUP(L4606,'User input'!$D$6:$E$16,2,FALSE)</f>
        <v>Gigastuff</v>
      </c>
      <c r="P4606" s="6">
        <f>VLOOKUP(L4606,'User input'!$D$6:$G$16,3,FALSE)</f>
        <v>1.89</v>
      </c>
      <c r="Q4606" s="6">
        <f>VLOOKUP(L4606,'User input'!$D$6:$G$16,4,FALSE)</f>
        <v>18</v>
      </c>
      <c r="R4606" s="6">
        <f t="shared" si="287"/>
        <v>1296</v>
      </c>
      <c r="S4606" s="26">
        <f t="shared" si="284"/>
        <v>2449.44</v>
      </c>
      <c r="T4606" s="26">
        <f>IF(K4606&lt;'User input'!$I$9,'User input'!$J$8,IF(K4606&lt;'User input'!$I$10,'User input'!$J$9,IF(K4606&lt;'User input'!$I$11,'User input'!$J$10,'User input'!$J$11)))*S4606</f>
        <v>122.47200000000001</v>
      </c>
      <c r="U4606" s="26">
        <f>K4606*'User input'!$J$17+'User input'!$J$16</f>
        <v>0.5</v>
      </c>
    </row>
    <row r="4607" spans="1:21" x14ac:dyDescent="0.25">
      <c r="A4607" s="18">
        <v>4736</v>
      </c>
      <c r="B4607" s="10" t="s">
        <v>4102</v>
      </c>
      <c r="C4607" s="10" t="s">
        <v>1628</v>
      </c>
      <c r="D4607" s="10" t="s">
        <v>28</v>
      </c>
      <c r="E4607" s="10" t="s">
        <v>29</v>
      </c>
      <c r="F4607" s="16">
        <v>30</v>
      </c>
      <c r="G4607" s="10" t="s">
        <v>9868</v>
      </c>
      <c r="H4607" s="10" t="s">
        <v>1114</v>
      </c>
      <c r="I4607" s="10" t="s">
        <v>238</v>
      </c>
      <c r="J4607" s="11">
        <v>44206</v>
      </c>
      <c r="K4607" s="16">
        <v>22</v>
      </c>
      <c r="L4607" s="10" t="s">
        <v>33</v>
      </c>
      <c r="M4607" s="10">
        <f t="shared" si="285"/>
        <v>2021</v>
      </c>
      <c r="N4607" s="10">
        <f t="shared" si="286"/>
        <v>1</v>
      </c>
      <c r="O4607" s="10" t="str">
        <f>VLOOKUP(L4607,'User input'!$D$6:$E$16,2,FALSE)</f>
        <v>Megawidget L</v>
      </c>
      <c r="P4607" s="10">
        <f>VLOOKUP(L4607,'User input'!$D$6:$G$16,3,FALSE)</f>
        <v>1.79</v>
      </c>
      <c r="Q4607" s="10">
        <f>VLOOKUP(L4607,'User input'!$D$6:$G$16,4,FALSE)</f>
        <v>24</v>
      </c>
      <c r="R4607" s="10">
        <f t="shared" si="287"/>
        <v>528</v>
      </c>
      <c r="S4607" s="27">
        <f t="shared" si="284"/>
        <v>945.12</v>
      </c>
      <c r="T4607" s="27">
        <f>IF(K4607&lt;'User input'!$I$9,'User input'!$J$8,IF(K4607&lt;'User input'!$I$10,'User input'!$J$9,IF(K4607&lt;'User input'!$I$11,'User input'!$J$10,'User input'!$J$11)))*S4607</f>
        <v>28.3536</v>
      </c>
      <c r="U4607" s="27">
        <f>K4607*'User input'!$J$17+'User input'!$J$16</f>
        <v>0.5</v>
      </c>
    </row>
    <row r="4608" spans="1:21" x14ac:dyDescent="0.25">
      <c r="A4608" s="17">
        <v>4737</v>
      </c>
      <c r="B4608" s="6" t="s">
        <v>500</v>
      </c>
      <c r="C4608" s="6" t="s">
        <v>6044</v>
      </c>
      <c r="D4608" s="6" t="s">
        <v>28</v>
      </c>
      <c r="E4608" s="6" t="s">
        <v>29</v>
      </c>
      <c r="F4608" s="15">
        <v>60</v>
      </c>
      <c r="G4608" s="6" t="s">
        <v>9869</v>
      </c>
      <c r="H4608" s="6" t="s">
        <v>5624</v>
      </c>
      <c r="I4608" s="6" t="s">
        <v>881</v>
      </c>
      <c r="J4608" s="7">
        <v>43637</v>
      </c>
      <c r="K4608" s="15">
        <v>41</v>
      </c>
      <c r="L4608" s="6" t="s">
        <v>39</v>
      </c>
      <c r="M4608" s="6">
        <f t="shared" si="285"/>
        <v>2019</v>
      </c>
      <c r="N4608" s="6">
        <f t="shared" si="286"/>
        <v>6</v>
      </c>
      <c r="O4608" s="6" t="str">
        <f>VLOOKUP(L4608,'User input'!$D$6:$E$16,2,FALSE)</f>
        <v>Ultrathing V1</v>
      </c>
      <c r="P4608" s="6">
        <f>VLOOKUP(L4608,'User input'!$D$6:$G$16,3,FALSE)</f>
        <v>1.79</v>
      </c>
      <c r="Q4608" s="6">
        <f>VLOOKUP(L4608,'User input'!$D$6:$G$16,4,FALSE)</f>
        <v>17</v>
      </c>
      <c r="R4608" s="6">
        <f t="shared" si="287"/>
        <v>697</v>
      </c>
      <c r="S4608" s="26">
        <f t="shared" si="284"/>
        <v>1247.6300000000001</v>
      </c>
      <c r="T4608" s="26">
        <f>IF(K4608&lt;'User input'!$I$9,'User input'!$J$8,IF(K4608&lt;'User input'!$I$10,'User input'!$J$9,IF(K4608&lt;'User input'!$I$11,'User input'!$J$10,'User input'!$J$11)))*S4608</f>
        <v>37.428899999999999</v>
      </c>
      <c r="U4608" s="26">
        <f>K4608*'User input'!$J$17+'User input'!$J$16</f>
        <v>0.5</v>
      </c>
    </row>
    <row r="4609" spans="1:21" x14ac:dyDescent="0.25">
      <c r="A4609" s="18">
        <v>4738</v>
      </c>
      <c r="B4609" s="10" t="s">
        <v>9870</v>
      </c>
      <c r="C4609" s="10" t="s">
        <v>4690</v>
      </c>
      <c r="D4609" s="10" t="s">
        <v>41</v>
      </c>
      <c r="E4609" s="10" t="s">
        <v>16</v>
      </c>
      <c r="F4609" s="16">
        <v>90</v>
      </c>
      <c r="G4609" s="10" t="s">
        <v>9871</v>
      </c>
      <c r="H4609" s="10" t="s">
        <v>2131</v>
      </c>
      <c r="I4609" s="10" t="s">
        <v>1073</v>
      </c>
      <c r="J4609" s="11">
        <v>44242</v>
      </c>
      <c r="K4609" s="16">
        <v>14</v>
      </c>
      <c r="L4609" s="10" t="s">
        <v>20</v>
      </c>
      <c r="M4609" s="10">
        <f t="shared" si="285"/>
        <v>2021</v>
      </c>
      <c r="N4609" s="10">
        <f t="shared" si="286"/>
        <v>2</v>
      </c>
      <c r="O4609" s="10" t="str">
        <f>VLOOKUP(L4609,'User input'!$D$6:$E$16,2,FALSE)</f>
        <v>Hyperwotsit</v>
      </c>
      <c r="P4609" s="10">
        <f>VLOOKUP(L4609,'User input'!$D$6:$G$16,3,FALSE)</f>
        <v>2.0099999999999998</v>
      </c>
      <c r="Q4609" s="10">
        <f>VLOOKUP(L4609,'User input'!$D$6:$G$16,4,FALSE)</f>
        <v>20</v>
      </c>
      <c r="R4609" s="10">
        <f t="shared" si="287"/>
        <v>280</v>
      </c>
      <c r="S4609" s="27">
        <f t="shared" si="284"/>
        <v>562.79999999999995</v>
      </c>
      <c r="T4609" s="27">
        <f>IF(K4609&lt;'User input'!$I$9,'User input'!$J$8,IF(K4609&lt;'User input'!$I$10,'User input'!$J$9,IF(K4609&lt;'User input'!$I$11,'User input'!$J$10,'User input'!$J$11)))*S4609</f>
        <v>0</v>
      </c>
      <c r="U4609" s="27">
        <f>K4609*'User input'!$J$17+'User input'!$J$16</f>
        <v>0.5</v>
      </c>
    </row>
    <row r="4610" spans="1:21" x14ac:dyDescent="0.25">
      <c r="A4610" s="17">
        <v>4739</v>
      </c>
      <c r="B4610" s="6" t="s">
        <v>9872</v>
      </c>
      <c r="C4610" s="6" t="s">
        <v>1435</v>
      </c>
      <c r="D4610" s="6" t="s">
        <v>49</v>
      </c>
      <c r="E4610" s="6" t="s">
        <v>16</v>
      </c>
      <c r="F4610" s="15">
        <v>90</v>
      </c>
      <c r="G4610" s="6" t="s">
        <v>9873</v>
      </c>
      <c r="H4610" s="6" t="s">
        <v>1753</v>
      </c>
      <c r="I4610" s="6" t="s">
        <v>38</v>
      </c>
      <c r="J4610" s="7">
        <v>44206</v>
      </c>
      <c r="K4610" s="15">
        <v>94</v>
      </c>
      <c r="L4610" s="6" t="s">
        <v>62</v>
      </c>
      <c r="M4610" s="6">
        <f t="shared" si="285"/>
        <v>2021</v>
      </c>
      <c r="N4610" s="6">
        <f t="shared" si="286"/>
        <v>1</v>
      </c>
      <c r="O4610" s="6" t="str">
        <f>VLOOKUP(L4610,'User input'!$D$6:$E$16,2,FALSE)</f>
        <v>Ultrathing V4</v>
      </c>
      <c r="P4610" s="6">
        <f>VLOOKUP(L4610,'User input'!$D$6:$G$16,3,FALSE)</f>
        <v>3.99</v>
      </c>
      <c r="Q4610" s="6">
        <f>VLOOKUP(L4610,'User input'!$D$6:$G$16,4,FALSE)</f>
        <v>24</v>
      </c>
      <c r="R4610" s="6">
        <f t="shared" si="287"/>
        <v>2256</v>
      </c>
      <c r="S4610" s="26">
        <f t="shared" si="284"/>
        <v>9001.44</v>
      </c>
      <c r="T4610" s="26">
        <f>IF(K4610&lt;'User input'!$I$9,'User input'!$J$8,IF(K4610&lt;'User input'!$I$10,'User input'!$J$9,IF(K4610&lt;'User input'!$I$11,'User input'!$J$10,'User input'!$J$11)))*S4610</f>
        <v>450.07200000000006</v>
      </c>
      <c r="U4610" s="26">
        <f>K4610*'User input'!$J$17+'User input'!$J$16</f>
        <v>0.5</v>
      </c>
    </row>
    <row r="4611" spans="1:21" x14ac:dyDescent="0.25">
      <c r="A4611" s="18">
        <v>4740</v>
      </c>
      <c r="B4611" s="10" t="s">
        <v>429</v>
      </c>
      <c r="C4611" s="10" t="s">
        <v>5735</v>
      </c>
      <c r="D4611" s="10" t="s">
        <v>15</v>
      </c>
      <c r="E4611" s="10" t="s">
        <v>16</v>
      </c>
      <c r="F4611" s="16">
        <v>30</v>
      </c>
      <c r="G4611" s="10" t="s">
        <v>9874</v>
      </c>
      <c r="H4611" s="10" t="s">
        <v>4393</v>
      </c>
      <c r="I4611" s="10" t="s">
        <v>291</v>
      </c>
      <c r="J4611" s="11">
        <v>43657</v>
      </c>
      <c r="K4611" s="16">
        <v>51</v>
      </c>
      <c r="L4611" s="10" t="s">
        <v>68</v>
      </c>
      <c r="M4611" s="10">
        <f t="shared" si="285"/>
        <v>2019</v>
      </c>
      <c r="N4611" s="10">
        <f t="shared" si="286"/>
        <v>7</v>
      </c>
      <c r="O4611" s="10" t="str">
        <f>VLOOKUP(L4611,'User input'!$D$6:$E$16,2,FALSE)</f>
        <v>Megawidget M</v>
      </c>
      <c r="P4611" s="10">
        <f>VLOOKUP(L4611,'User input'!$D$6:$G$16,3,FALSE)</f>
        <v>1.29</v>
      </c>
      <c r="Q4611" s="10">
        <f>VLOOKUP(L4611,'User input'!$D$6:$G$16,4,FALSE)</f>
        <v>24</v>
      </c>
      <c r="R4611" s="10">
        <f t="shared" si="287"/>
        <v>1224</v>
      </c>
      <c r="S4611" s="27">
        <f t="shared" si="284"/>
        <v>1578.96</v>
      </c>
      <c r="T4611" s="27">
        <f>IF(K4611&lt;'User input'!$I$9,'User input'!$J$8,IF(K4611&lt;'User input'!$I$10,'User input'!$J$9,IF(K4611&lt;'User input'!$I$11,'User input'!$J$10,'User input'!$J$11)))*S4611</f>
        <v>78.948000000000008</v>
      </c>
      <c r="U4611" s="27">
        <f>K4611*'User input'!$J$17+'User input'!$J$16</f>
        <v>0.5</v>
      </c>
    </row>
    <row r="4612" spans="1:21" x14ac:dyDescent="0.25">
      <c r="A4612" s="17">
        <v>4741</v>
      </c>
      <c r="B4612" s="6" t="s">
        <v>9875</v>
      </c>
      <c r="C4612" s="6" t="s">
        <v>3576</v>
      </c>
      <c r="D4612" s="6" t="s">
        <v>15</v>
      </c>
      <c r="E4612" s="6" t="s">
        <v>16</v>
      </c>
      <c r="F4612" s="15">
        <v>60</v>
      </c>
      <c r="G4612" s="6" t="s">
        <v>9876</v>
      </c>
      <c r="H4612" s="6" t="s">
        <v>8492</v>
      </c>
      <c r="I4612" s="6" t="s">
        <v>291</v>
      </c>
      <c r="J4612" s="7">
        <v>43511</v>
      </c>
      <c r="K4612" s="15">
        <v>24</v>
      </c>
      <c r="L4612" s="6" t="s">
        <v>33</v>
      </c>
      <c r="M4612" s="6">
        <f t="shared" si="285"/>
        <v>2019</v>
      </c>
      <c r="N4612" s="6">
        <f t="shared" si="286"/>
        <v>2</v>
      </c>
      <c r="O4612" s="6" t="str">
        <f>VLOOKUP(L4612,'User input'!$D$6:$E$16,2,FALSE)</f>
        <v>Megawidget L</v>
      </c>
      <c r="P4612" s="6">
        <f>VLOOKUP(L4612,'User input'!$D$6:$G$16,3,FALSE)</f>
        <v>1.79</v>
      </c>
      <c r="Q4612" s="6">
        <f>VLOOKUP(L4612,'User input'!$D$6:$G$16,4,FALSE)</f>
        <v>24</v>
      </c>
      <c r="R4612" s="6">
        <f t="shared" si="287"/>
        <v>576</v>
      </c>
      <c r="S4612" s="26">
        <f t="shared" si="284"/>
        <v>1031.04</v>
      </c>
      <c r="T4612" s="26">
        <f>IF(K4612&lt;'User input'!$I$9,'User input'!$J$8,IF(K4612&lt;'User input'!$I$10,'User input'!$J$9,IF(K4612&lt;'User input'!$I$11,'User input'!$J$10,'User input'!$J$11)))*S4612</f>
        <v>30.931199999999997</v>
      </c>
      <c r="U4612" s="26">
        <f>K4612*'User input'!$J$17+'User input'!$J$16</f>
        <v>0.5</v>
      </c>
    </row>
    <row r="4613" spans="1:21" x14ac:dyDescent="0.25">
      <c r="A4613" s="18">
        <v>4742</v>
      </c>
      <c r="B4613" s="10" t="s">
        <v>9877</v>
      </c>
      <c r="C4613" s="10" t="s">
        <v>4168</v>
      </c>
      <c r="D4613" s="10" t="s">
        <v>28</v>
      </c>
      <c r="E4613" s="10" t="s">
        <v>29</v>
      </c>
      <c r="F4613" s="16">
        <v>90</v>
      </c>
      <c r="G4613" s="10" t="s">
        <v>9878</v>
      </c>
      <c r="H4613" s="10" t="s">
        <v>3486</v>
      </c>
      <c r="I4613" s="10" t="s">
        <v>32</v>
      </c>
      <c r="J4613" s="11">
        <v>43742</v>
      </c>
      <c r="K4613" s="16">
        <v>76</v>
      </c>
      <c r="L4613" s="10" t="s">
        <v>39</v>
      </c>
      <c r="M4613" s="10">
        <f t="shared" si="285"/>
        <v>2019</v>
      </c>
      <c r="N4613" s="10">
        <f t="shared" si="286"/>
        <v>10</v>
      </c>
      <c r="O4613" s="10" t="str">
        <f>VLOOKUP(L4613,'User input'!$D$6:$E$16,2,FALSE)</f>
        <v>Ultrathing V1</v>
      </c>
      <c r="P4613" s="10">
        <f>VLOOKUP(L4613,'User input'!$D$6:$G$16,3,FALSE)</f>
        <v>1.79</v>
      </c>
      <c r="Q4613" s="10">
        <f>VLOOKUP(L4613,'User input'!$D$6:$G$16,4,FALSE)</f>
        <v>17</v>
      </c>
      <c r="R4613" s="10">
        <f t="shared" si="287"/>
        <v>1292</v>
      </c>
      <c r="S4613" s="27">
        <f t="shared" ref="S4613:S4676" si="288">R4613*P4613</f>
        <v>2312.6799999999998</v>
      </c>
      <c r="T4613" s="27">
        <f>IF(K4613&lt;'User input'!$I$9,'User input'!$J$8,IF(K4613&lt;'User input'!$I$10,'User input'!$J$9,IF(K4613&lt;'User input'!$I$11,'User input'!$J$10,'User input'!$J$11)))*S4613</f>
        <v>115.634</v>
      </c>
      <c r="U4613" s="27">
        <f>K4613*'User input'!$J$17+'User input'!$J$16</f>
        <v>0.5</v>
      </c>
    </row>
    <row r="4614" spans="1:21" x14ac:dyDescent="0.25">
      <c r="A4614" s="17">
        <v>4743</v>
      </c>
      <c r="B4614" s="6" t="s">
        <v>9879</v>
      </c>
      <c r="C4614" s="6" t="s">
        <v>8678</v>
      </c>
      <c r="D4614" s="6" t="s">
        <v>41</v>
      </c>
      <c r="E4614" s="6" t="s">
        <v>16</v>
      </c>
      <c r="F4614" s="15">
        <v>90</v>
      </c>
      <c r="G4614" s="6" t="s">
        <v>9880</v>
      </c>
      <c r="H4614" s="6" t="s">
        <v>382</v>
      </c>
      <c r="I4614" s="6" t="s">
        <v>291</v>
      </c>
      <c r="J4614" s="7">
        <v>43765</v>
      </c>
      <c r="K4614" s="15">
        <v>20</v>
      </c>
      <c r="L4614" s="6" t="s">
        <v>20</v>
      </c>
      <c r="M4614" s="6">
        <f t="shared" ref="M4614:M4677" si="289">YEAR(J4614)</f>
        <v>2019</v>
      </c>
      <c r="N4614" s="6">
        <f t="shared" ref="N4614:N4677" si="290">MONTH(J4614)</f>
        <v>10</v>
      </c>
      <c r="O4614" s="6" t="str">
        <f>VLOOKUP(L4614,'User input'!$D$6:$E$16,2,FALSE)</f>
        <v>Hyperwotsit</v>
      </c>
      <c r="P4614" s="6">
        <f>VLOOKUP(L4614,'User input'!$D$6:$G$16,3,FALSE)</f>
        <v>2.0099999999999998</v>
      </c>
      <c r="Q4614" s="6">
        <f>VLOOKUP(L4614,'User input'!$D$6:$G$16,4,FALSE)</f>
        <v>20</v>
      </c>
      <c r="R4614" s="6">
        <f t="shared" ref="R4614:R4677" si="291">K4614*Q4614</f>
        <v>400</v>
      </c>
      <c r="S4614" s="26">
        <f t="shared" si="288"/>
        <v>803.99999999999989</v>
      </c>
      <c r="T4614" s="26">
        <f>IF(K4614&lt;'User input'!$I$9,'User input'!$J$8,IF(K4614&lt;'User input'!$I$10,'User input'!$J$9,IF(K4614&lt;'User input'!$I$11,'User input'!$J$10,'User input'!$J$11)))*S4614</f>
        <v>24.119999999999997</v>
      </c>
      <c r="U4614" s="26">
        <f>K4614*'User input'!$J$17+'User input'!$J$16</f>
        <v>0.5</v>
      </c>
    </row>
    <row r="4615" spans="1:21" x14ac:dyDescent="0.25">
      <c r="A4615" s="18">
        <v>4744</v>
      </c>
      <c r="B4615" s="10" t="s">
        <v>9881</v>
      </c>
      <c r="C4615" s="10" t="s">
        <v>5907</v>
      </c>
      <c r="D4615" s="10" t="s">
        <v>15</v>
      </c>
      <c r="E4615" s="10" t="s">
        <v>16</v>
      </c>
      <c r="F4615" s="16">
        <v>90</v>
      </c>
      <c r="G4615" s="10" t="s">
        <v>9882</v>
      </c>
      <c r="H4615" s="10" t="s">
        <v>4871</v>
      </c>
      <c r="I4615" s="10" t="s">
        <v>108</v>
      </c>
      <c r="J4615" s="11">
        <v>44277</v>
      </c>
      <c r="K4615" s="16">
        <v>28</v>
      </c>
      <c r="L4615" s="10" t="s">
        <v>62</v>
      </c>
      <c r="M4615" s="10">
        <f t="shared" si="289"/>
        <v>2021</v>
      </c>
      <c r="N4615" s="10">
        <f t="shared" si="290"/>
        <v>3</v>
      </c>
      <c r="O4615" s="10" t="str">
        <f>VLOOKUP(L4615,'User input'!$D$6:$E$16,2,FALSE)</f>
        <v>Ultrathing V4</v>
      </c>
      <c r="P4615" s="10">
        <f>VLOOKUP(L4615,'User input'!$D$6:$G$16,3,FALSE)</f>
        <v>3.99</v>
      </c>
      <c r="Q4615" s="10">
        <f>VLOOKUP(L4615,'User input'!$D$6:$G$16,4,FALSE)</f>
        <v>24</v>
      </c>
      <c r="R4615" s="10">
        <f t="shared" si="291"/>
        <v>672</v>
      </c>
      <c r="S4615" s="27">
        <f t="shared" si="288"/>
        <v>2681.28</v>
      </c>
      <c r="T4615" s="27">
        <f>IF(K4615&lt;'User input'!$I$9,'User input'!$J$8,IF(K4615&lt;'User input'!$I$10,'User input'!$J$9,IF(K4615&lt;'User input'!$I$11,'User input'!$J$10,'User input'!$J$11)))*S4615</f>
        <v>80.438400000000001</v>
      </c>
      <c r="U4615" s="27">
        <f>K4615*'User input'!$J$17+'User input'!$J$16</f>
        <v>0.5</v>
      </c>
    </row>
    <row r="4616" spans="1:21" x14ac:dyDescent="0.25">
      <c r="A4616" s="17">
        <v>4745</v>
      </c>
      <c r="B4616" s="6" t="s">
        <v>2740</v>
      </c>
      <c r="C4616" s="6" t="s">
        <v>5607</v>
      </c>
      <c r="D4616" s="6" t="s">
        <v>28</v>
      </c>
      <c r="E4616" s="6" t="s">
        <v>29</v>
      </c>
      <c r="F4616" s="15">
        <v>60</v>
      </c>
      <c r="G4616" s="6" t="s">
        <v>9883</v>
      </c>
      <c r="H4616" s="6" t="s">
        <v>6321</v>
      </c>
      <c r="I4616" s="6" t="s">
        <v>32</v>
      </c>
      <c r="J4616" s="7">
        <v>43834</v>
      </c>
      <c r="K4616" s="15">
        <v>44</v>
      </c>
      <c r="L4616" s="6" t="s">
        <v>39</v>
      </c>
      <c r="M4616" s="6">
        <f t="shared" si="289"/>
        <v>2020</v>
      </c>
      <c r="N4616" s="6">
        <f t="shared" si="290"/>
        <v>1</v>
      </c>
      <c r="O4616" s="6" t="str">
        <f>VLOOKUP(L4616,'User input'!$D$6:$E$16,2,FALSE)</f>
        <v>Ultrathing V1</v>
      </c>
      <c r="P4616" s="6">
        <f>VLOOKUP(L4616,'User input'!$D$6:$G$16,3,FALSE)</f>
        <v>1.79</v>
      </c>
      <c r="Q4616" s="6">
        <f>VLOOKUP(L4616,'User input'!$D$6:$G$16,4,FALSE)</f>
        <v>17</v>
      </c>
      <c r="R4616" s="6">
        <f t="shared" si="291"/>
        <v>748</v>
      </c>
      <c r="S4616" s="26">
        <f t="shared" si="288"/>
        <v>1338.92</v>
      </c>
      <c r="T4616" s="26">
        <f>IF(K4616&lt;'User input'!$I$9,'User input'!$J$8,IF(K4616&lt;'User input'!$I$10,'User input'!$J$9,IF(K4616&lt;'User input'!$I$11,'User input'!$J$10,'User input'!$J$11)))*S4616</f>
        <v>40.1676</v>
      </c>
      <c r="U4616" s="26">
        <f>K4616*'User input'!$J$17+'User input'!$J$16</f>
        <v>0.5</v>
      </c>
    </row>
    <row r="4617" spans="1:21" x14ac:dyDescent="0.25">
      <c r="A4617" s="18">
        <v>4746</v>
      </c>
      <c r="B4617" s="10" t="s">
        <v>5921</v>
      </c>
      <c r="C4617" s="10" t="s">
        <v>9884</v>
      </c>
      <c r="D4617" s="10" t="s">
        <v>28</v>
      </c>
      <c r="E4617" s="10" t="s">
        <v>29</v>
      </c>
      <c r="F4617" s="16">
        <v>60</v>
      </c>
      <c r="G4617" s="10" t="s">
        <v>9885</v>
      </c>
      <c r="H4617" s="10" t="s">
        <v>996</v>
      </c>
      <c r="I4617" s="10" t="s">
        <v>32</v>
      </c>
      <c r="J4617" s="11">
        <v>44397</v>
      </c>
      <c r="K4617" s="16">
        <v>62</v>
      </c>
      <c r="L4617" s="10" t="s">
        <v>68</v>
      </c>
      <c r="M4617" s="10">
        <f t="shared" si="289"/>
        <v>2021</v>
      </c>
      <c r="N4617" s="10">
        <f t="shared" si="290"/>
        <v>7</v>
      </c>
      <c r="O4617" s="10" t="str">
        <f>VLOOKUP(L4617,'User input'!$D$6:$E$16,2,FALSE)</f>
        <v>Megawidget M</v>
      </c>
      <c r="P4617" s="10">
        <f>VLOOKUP(L4617,'User input'!$D$6:$G$16,3,FALSE)</f>
        <v>1.29</v>
      </c>
      <c r="Q4617" s="10">
        <f>VLOOKUP(L4617,'User input'!$D$6:$G$16,4,FALSE)</f>
        <v>24</v>
      </c>
      <c r="R4617" s="10">
        <f t="shared" si="291"/>
        <v>1488</v>
      </c>
      <c r="S4617" s="27">
        <f t="shared" si="288"/>
        <v>1919.52</v>
      </c>
      <c r="T4617" s="27">
        <f>IF(K4617&lt;'User input'!$I$9,'User input'!$J$8,IF(K4617&lt;'User input'!$I$10,'User input'!$J$9,IF(K4617&lt;'User input'!$I$11,'User input'!$J$10,'User input'!$J$11)))*S4617</f>
        <v>95.975999999999999</v>
      </c>
      <c r="U4617" s="27">
        <f>K4617*'User input'!$J$17+'User input'!$J$16</f>
        <v>0.5</v>
      </c>
    </row>
    <row r="4618" spans="1:21" x14ac:dyDescent="0.25">
      <c r="A4618" s="17">
        <v>4747</v>
      </c>
      <c r="B4618" s="6" t="s">
        <v>7781</v>
      </c>
      <c r="C4618" s="6" t="s">
        <v>986</v>
      </c>
      <c r="D4618" s="6" t="s">
        <v>15</v>
      </c>
      <c r="E4618" s="6" t="s">
        <v>16</v>
      </c>
      <c r="F4618" s="15">
        <v>90</v>
      </c>
      <c r="G4618" s="6" t="s">
        <v>9886</v>
      </c>
      <c r="H4618" s="6" t="s">
        <v>3483</v>
      </c>
      <c r="I4618" s="6" t="s">
        <v>1078</v>
      </c>
      <c r="J4618" s="7">
        <v>44275</v>
      </c>
      <c r="K4618" s="15">
        <v>10</v>
      </c>
      <c r="L4618" s="6" t="s">
        <v>68</v>
      </c>
      <c r="M4618" s="6">
        <f t="shared" si="289"/>
        <v>2021</v>
      </c>
      <c r="N4618" s="6">
        <f t="shared" si="290"/>
        <v>3</v>
      </c>
      <c r="O4618" s="6" t="str">
        <f>VLOOKUP(L4618,'User input'!$D$6:$E$16,2,FALSE)</f>
        <v>Megawidget M</v>
      </c>
      <c r="P4618" s="6">
        <f>VLOOKUP(L4618,'User input'!$D$6:$G$16,3,FALSE)</f>
        <v>1.29</v>
      </c>
      <c r="Q4618" s="6">
        <f>VLOOKUP(L4618,'User input'!$D$6:$G$16,4,FALSE)</f>
        <v>24</v>
      </c>
      <c r="R4618" s="6">
        <f t="shared" si="291"/>
        <v>240</v>
      </c>
      <c r="S4618" s="26">
        <f t="shared" si="288"/>
        <v>309.60000000000002</v>
      </c>
      <c r="T4618" s="26">
        <f>IF(K4618&lt;'User input'!$I$9,'User input'!$J$8,IF(K4618&lt;'User input'!$I$10,'User input'!$J$9,IF(K4618&lt;'User input'!$I$11,'User input'!$J$10,'User input'!$J$11)))*S4618</f>
        <v>0</v>
      </c>
      <c r="U4618" s="26">
        <f>K4618*'User input'!$J$17+'User input'!$J$16</f>
        <v>0.5</v>
      </c>
    </row>
    <row r="4619" spans="1:21" x14ac:dyDescent="0.25">
      <c r="A4619" s="18">
        <v>4748</v>
      </c>
      <c r="B4619" s="10" t="s">
        <v>4304</v>
      </c>
      <c r="C4619" s="10" t="s">
        <v>9887</v>
      </c>
      <c r="D4619" s="10" t="s">
        <v>28</v>
      </c>
      <c r="E4619" s="10" t="s">
        <v>29</v>
      </c>
      <c r="F4619" s="16">
        <v>90</v>
      </c>
      <c r="G4619" s="10" t="s">
        <v>9888</v>
      </c>
      <c r="H4619" s="10" t="s">
        <v>933</v>
      </c>
      <c r="I4619" s="10" t="s">
        <v>25</v>
      </c>
      <c r="J4619" s="11">
        <v>43979</v>
      </c>
      <c r="K4619" s="16">
        <v>94</v>
      </c>
      <c r="L4619" s="10" t="s">
        <v>62</v>
      </c>
      <c r="M4619" s="10">
        <f t="shared" si="289"/>
        <v>2020</v>
      </c>
      <c r="N4619" s="10">
        <f t="shared" si="290"/>
        <v>5</v>
      </c>
      <c r="O4619" s="10" t="str">
        <f>VLOOKUP(L4619,'User input'!$D$6:$E$16,2,FALSE)</f>
        <v>Ultrathing V4</v>
      </c>
      <c r="P4619" s="10">
        <f>VLOOKUP(L4619,'User input'!$D$6:$G$16,3,FALSE)</f>
        <v>3.99</v>
      </c>
      <c r="Q4619" s="10">
        <f>VLOOKUP(L4619,'User input'!$D$6:$G$16,4,FALSE)</f>
        <v>24</v>
      </c>
      <c r="R4619" s="10">
        <f t="shared" si="291"/>
        <v>2256</v>
      </c>
      <c r="S4619" s="27">
        <f t="shared" si="288"/>
        <v>9001.44</v>
      </c>
      <c r="T4619" s="27">
        <f>IF(K4619&lt;'User input'!$I$9,'User input'!$J$8,IF(K4619&lt;'User input'!$I$10,'User input'!$J$9,IF(K4619&lt;'User input'!$I$11,'User input'!$J$10,'User input'!$J$11)))*S4619</f>
        <v>450.07200000000006</v>
      </c>
      <c r="U4619" s="27">
        <f>K4619*'User input'!$J$17+'User input'!$J$16</f>
        <v>0.5</v>
      </c>
    </row>
    <row r="4620" spans="1:21" x14ac:dyDescent="0.25">
      <c r="A4620" s="17">
        <v>4749</v>
      </c>
      <c r="B4620" s="6" t="s">
        <v>9889</v>
      </c>
      <c r="C4620" s="6" t="s">
        <v>6486</v>
      </c>
      <c r="D4620" s="6" t="s">
        <v>15</v>
      </c>
      <c r="E4620" s="6" t="s">
        <v>16</v>
      </c>
      <c r="F4620" s="15">
        <v>90</v>
      </c>
      <c r="G4620" s="6" t="s">
        <v>9890</v>
      </c>
      <c r="H4620" s="6" t="s">
        <v>3165</v>
      </c>
      <c r="I4620" s="6" t="s">
        <v>1228</v>
      </c>
      <c r="J4620" s="7">
        <v>44472</v>
      </c>
      <c r="K4620" s="15">
        <v>11</v>
      </c>
      <c r="L4620" s="6" t="s">
        <v>44</v>
      </c>
      <c r="M4620" s="6">
        <f t="shared" si="289"/>
        <v>2021</v>
      </c>
      <c r="N4620" s="6">
        <f t="shared" si="290"/>
        <v>10</v>
      </c>
      <c r="O4620" s="6" t="str">
        <f>VLOOKUP(L4620,'User input'!$D$6:$E$16,2,FALSE)</f>
        <v>Gigastuff</v>
      </c>
      <c r="P4620" s="6">
        <f>VLOOKUP(L4620,'User input'!$D$6:$G$16,3,FALSE)</f>
        <v>1.89</v>
      </c>
      <c r="Q4620" s="6">
        <f>VLOOKUP(L4620,'User input'!$D$6:$G$16,4,FALSE)</f>
        <v>18</v>
      </c>
      <c r="R4620" s="6">
        <f t="shared" si="291"/>
        <v>198</v>
      </c>
      <c r="S4620" s="26">
        <f t="shared" si="288"/>
        <v>374.21999999999997</v>
      </c>
      <c r="T4620" s="26">
        <f>IF(K4620&lt;'User input'!$I$9,'User input'!$J$8,IF(K4620&lt;'User input'!$I$10,'User input'!$J$9,IF(K4620&lt;'User input'!$I$11,'User input'!$J$10,'User input'!$J$11)))*S4620</f>
        <v>0</v>
      </c>
      <c r="U4620" s="26">
        <f>K4620*'User input'!$J$17+'User input'!$J$16</f>
        <v>0.5</v>
      </c>
    </row>
    <row r="4621" spans="1:21" x14ac:dyDescent="0.25">
      <c r="A4621" s="18">
        <v>4750</v>
      </c>
      <c r="B4621" s="10" t="s">
        <v>4755</v>
      </c>
      <c r="C4621" s="10" t="s">
        <v>9891</v>
      </c>
      <c r="D4621" s="10" t="s">
        <v>28</v>
      </c>
      <c r="E4621" s="10" t="s">
        <v>29</v>
      </c>
      <c r="F4621" s="16">
        <v>90</v>
      </c>
      <c r="G4621" s="10" t="s">
        <v>9892</v>
      </c>
      <c r="H4621" s="10" t="s">
        <v>4527</v>
      </c>
      <c r="I4621" s="10" t="s">
        <v>171</v>
      </c>
      <c r="J4621" s="11">
        <v>44157</v>
      </c>
      <c r="K4621" s="16">
        <v>73</v>
      </c>
      <c r="L4621" s="10" t="s">
        <v>157</v>
      </c>
      <c r="M4621" s="10">
        <f t="shared" si="289"/>
        <v>2020</v>
      </c>
      <c r="N4621" s="10">
        <f t="shared" si="290"/>
        <v>11</v>
      </c>
      <c r="O4621" s="10" t="str">
        <f>VLOOKUP(L4621,'User input'!$D$6:$E$16,2,FALSE)</f>
        <v>Ultrathing V3</v>
      </c>
      <c r="P4621" s="10">
        <f>VLOOKUP(L4621,'User input'!$D$6:$G$16,3,FALSE)</f>
        <v>3.39</v>
      </c>
      <c r="Q4621" s="10">
        <f>VLOOKUP(L4621,'User input'!$D$6:$G$16,4,FALSE)</f>
        <v>24</v>
      </c>
      <c r="R4621" s="10">
        <f t="shared" si="291"/>
        <v>1752</v>
      </c>
      <c r="S4621" s="27">
        <f t="shared" si="288"/>
        <v>5939.2800000000007</v>
      </c>
      <c r="T4621" s="27">
        <f>IF(K4621&lt;'User input'!$I$9,'User input'!$J$8,IF(K4621&lt;'User input'!$I$10,'User input'!$J$9,IF(K4621&lt;'User input'!$I$11,'User input'!$J$10,'User input'!$J$11)))*S4621</f>
        <v>296.96400000000006</v>
      </c>
      <c r="U4621" s="27">
        <f>K4621*'User input'!$J$17+'User input'!$J$16</f>
        <v>0.5</v>
      </c>
    </row>
    <row r="4622" spans="1:21" x14ac:dyDescent="0.25">
      <c r="A4622" s="18">
        <v>4752</v>
      </c>
      <c r="B4622" s="10" t="s">
        <v>9893</v>
      </c>
      <c r="C4622" s="10" t="s">
        <v>5652</v>
      </c>
      <c r="D4622" s="10" t="s">
        <v>15</v>
      </c>
      <c r="E4622" s="10" t="s">
        <v>16</v>
      </c>
      <c r="F4622" s="16">
        <v>90</v>
      </c>
      <c r="G4622" s="10" t="s">
        <v>9894</v>
      </c>
      <c r="H4622" s="10" t="s">
        <v>5188</v>
      </c>
      <c r="I4622" s="10" t="s">
        <v>38</v>
      </c>
      <c r="J4622" s="11">
        <v>43628</v>
      </c>
      <c r="K4622" s="16">
        <v>7</v>
      </c>
      <c r="L4622" s="10" t="s">
        <v>99</v>
      </c>
      <c r="M4622" s="10">
        <f t="shared" si="289"/>
        <v>2019</v>
      </c>
      <c r="N4622" s="10">
        <f t="shared" si="290"/>
        <v>6</v>
      </c>
      <c r="O4622" s="10" t="str">
        <f>VLOOKUP(L4622,'User input'!$D$6:$E$16,2,FALSE)</f>
        <v>Superwossname</v>
      </c>
      <c r="P4622" s="10">
        <f>VLOOKUP(L4622,'User input'!$D$6:$G$16,3,FALSE)</f>
        <v>3.49</v>
      </c>
      <c r="Q4622" s="10">
        <f>VLOOKUP(L4622,'User input'!$D$6:$G$16,4,FALSE)</f>
        <v>20</v>
      </c>
      <c r="R4622" s="10">
        <f t="shared" si="291"/>
        <v>140</v>
      </c>
      <c r="S4622" s="27">
        <f t="shared" si="288"/>
        <v>488.6</v>
      </c>
      <c r="T4622" s="27">
        <f>IF(K4622&lt;'User input'!$I$9,'User input'!$J$8,IF(K4622&lt;'User input'!$I$10,'User input'!$J$9,IF(K4622&lt;'User input'!$I$11,'User input'!$J$10,'User input'!$J$11)))*S4622</f>
        <v>0</v>
      </c>
      <c r="U4622" s="27">
        <f>K4622*'User input'!$J$17+'User input'!$J$16</f>
        <v>0.5</v>
      </c>
    </row>
    <row r="4623" spans="1:21" x14ac:dyDescent="0.25">
      <c r="A4623" s="17">
        <v>4753</v>
      </c>
      <c r="B4623" s="6" t="s">
        <v>3587</v>
      </c>
      <c r="C4623" s="6" t="s">
        <v>2103</v>
      </c>
      <c r="D4623" s="6" t="s">
        <v>28</v>
      </c>
      <c r="E4623" s="6" t="s">
        <v>29</v>
      </c>
      <c r="F4623" s="15">
        <v>30</v>
      </c>
      <c r="G4623" s="6" t="s">
        <v>9895</v>
      </c>
      <c r="H4623" s="6" t="s">
        <v>5051</v>
      </c>
      <c r="I4623" s="6" t="s">
        <v>32</v>
      </c>
      <c r="J4623" s="7">
        <v>44561</v>
      </c>
      <c r="K4623" s="15">
        <v>104</v>
      </c>
      <c r="L4623" s="6" t="s">
        <v>33</v>
      </c>
      <c r="M4623" s="6">
        <f t="shared" si="289"/>
        <v>2021</v>
      </c>
      <c r="N4623" s="6">
        <f t="shared" si="290"/>
        <v>12</v>
      </c>
      <c r="O4623" s="6" t="str">
        <f>VLOOKUP(L4623,'User input'!$D$6:$E$16,2,FALSE)</f>
        <v>Megawidget L</v>
      </c>
      <c r="P4623" s="6">
        <f>VLOOKUP(L4623,'User input'!$D$6:$G$16,3,FALSE)</f>
        <v>1.79</v>
      </c>
      <c r="Q4623" s="6">
        <f>VLOOKUP(L4623,'User input'!$D$6:$G$16,4,FALSE)</f>
        <v>24</v>
      </c>
      <c r="R4623" s="6">
        <f t="shared" si="291"/>
        <v>2496</v>
      </c>
      <c r="S4623" s="26">
        <f t="shared" si="288"/>
        <v>4467.84</v>
      </c>
      <c r="T4623" s="26">
        <f>IF(K4623&lt;'User input'!$I$9,'User input'!$J$8,IF(K4623&lt;'User input'!$I$10,'User input'!$J$9,IF(K4623&lt;'User input'!$I$11,'User input'!$J$10,'User input'!$J$11)))*S4623</f>
        <v>312.74880000000002</v>
      </c>
      <c r="U4623" s="26">
        <f>K4623*'User input'!$J$17+'User input'!$J$16</f>
        <v>0.5</v>
      </c>
    </row>
    <row r="4624" spans="1:21" x14ac:dyDescent="0.25">
      <c r="A4624" s="18">
        <v>4754</v>
      </c>
      <c r="B4624" s="10" t="s">
        <v>8960</v>
      </c>
      <c r="C4624" s="10" t="s">
        <v>2164</v>
      </c>
      <c r="D4624" s="10" t="s">
        <v>49</v>
      </c>
      <c r="E4624" s="10" t="s">
        <v>16</v>
      </c>
      <c r="F4624" s="16">
        <v>90</v>
      </c>
      <c r="G4624" s="10" t="s">
        <v>9896</v>
      </c>
      <c r="H4624" s="10" t="s">
        <v>2651</v>
      </c>
      <c r="I4624" s="10" t="s">
        <v>185</v>
      </c>
      <c r="J4624" s="11">
        <v>43839</v>
      </c>
      <c r="K4624" s="16">
        <v>38</v>
      </c>
      <c r="L4624" s="10" t="s">
        <v>99</v>
      </c>
      <c r="M4624" s="10">
        <f t="shared" si="289"/>
        <v>2020</v>
      </c>
      <c r="N4624" s="10">
        <f t="shared" si="290"/>
        <v>1</v>
      </c>
      <c r="O4624" s="10" t="str">
        <f>VLOOKUP(L4624,'User input'!$D$6:$E$16,2,FALSE)</f>
        <v>Superwossname</v>
      </c>
      <c r="P4624" s="10">
        <f>VLOOKUP(L4624,'User input'!$D$6:$G$16,3,FALSE)</f>
        <v>3.49</v>
      </c>
      <c r="Q4624" s="10">
        <f>VLOOKUP(L4624,'User input'!$D$6:$G$16,4,FALSE)</f>
        <v>20</v>
      </c>
      <c r="R4624" s="10">
        <f t="shared" si="291"/>
        <v>760</v>
      </c>
      <c r="S4624" s="27">
        <f t="shared" si="288"/>
        <v>2652.4</v>
      </c>
      <c r="T4624" s="27">
        <f>IF(K4624&lt;'User input'!$I$9,'User input'!$J$8,IF(K4624&lt;'User input'!$I$10,'User input'!$J$9,IF(K4624&lt;'User input'!$I$11,'User input'!$J$10,'User input'!$J$11)))*S4624</f>
        <v>79.572000000000003</v>
      </c>
      <c r="U4624" s="27">
        <f>K4624*'User input'!$J$17+'User input'!$J$16</f>
        <v>0.5</v>
      </c>
    </row>
    <row r="4625" spans="1:21" x14ac:dyDescent="0.25">
      <c r="A4625" s="17">
        <v>4755</v>
      </c>
      <c r="B4625" s="6" t="s">
        <v>9897</v>
      </c>
      <c r="C4625" s="6" t="s">
        <v>1955</v>
      </c>
      <c r="D4625" s="6" t="s">
        <v>15</v>
      </c>
      <c r="E4625" s="6" t="s">
        <v>16</v>
      </c>
      <c r="F4625" s="15">
        <v>90</v>
      </c>
      <c r="G4625" s="6" t="s">
        <v>9898</v>
      </c>
      <c r="H4625" s="6" t="s">
        <v>5760</v>
      </c>
      <c r="I4625" s="6" t="s">
        <v>32</v>
      </c>
      <c r="J4625" s="7">
        <v>44525</v>
      </c>
      <c r="K4625" s="15">
        <v>55</v>
      </c>
      <c r="L4625" s="6" t="s">
        <v>157</v>
      </c>
      <c r="M4625" s="6">
        <f t="shared" si="289"/>
        <v>2021</v>
      </c>
      <c r="N4625" s="6">
        <f t="shared" si="290"/>
        <v>11</v>
      </c>
      <c r="O4625" s="6" t="str">
        <f>VLOOKUP(L4625,'User input'!$D$6:$E$16,2,FALSE)</f>
        <v>Ultrathing V3</v>
      </c>
      <c r="P4625" s="6">
        <f>VLOOKUP(L4625,'User input'!$D$6:$G$16,3,FALSE)</f>
        <v>3.39</v>
      </c>
      <c r="Q4625" s="6">
        <f>VLOOKUP(L4625,'User input'!$D$6:$G$16,4,FALSE)</f>
        <v>24</v>
      </c>
      <c r="R4625" s="6">
        <f t="shared" si="291"/>
        <v>1320</v>
      </c>
      <c r="S4625" s="26">
        <f t="shared" si="288"/>
        <v>4474.8</v>
      </c>
      <c r="T4625" s="26">
        <f>IF(K4625&lt;'User input'!$I$9,'User input'!$J$8,IF(K4625&lt;'User input'!$I$10,'User input'!$J$9,IF(K4625&lt;'User input'!$I$11,'User input'!$J$10,'User input'!$J$11)))*S4625</f>
        <v>223.74</v>
      </c>
      <c r="U4625" s="26">
        <f>K4625*'User input'!$J$17+'User input'!$J$16</f>
        <v>0.5</v>
      </c>
    </row>
    <row r="4626" spans="1:21" x14ac:dyDescent="0.25">
      <c r="A4626" s="18">
        <v>4756</v>
      </c>
      <c r="B4626" s="10" t="s">
        <v>4282</v>
      </c>
      <c r="C4626" s="10" t="s">
        <v>7224</v>
      </c>
      <c r="D4626" s="10" t="s">
        <v>90</v>
      </c>
      <c r="E4626" s="10" t="s">
        <v>29</v>
      </c>
      <c r="F4626" s="16">
        <v>30</v>
      </c>
      <c r="G4626" s="10" t="s">
        <v>9899</v>
      </c>
      <c r="H4626" s="10" t="s">
        <v>3306</v>
      </c>
      <c r="I4626" s="10" t="s">
        <v>32</v>
      </c>
      <c r="J4626" s="11">
        <v>44269</v>
      </c>
      <c r="K4626" s="16">
        <v>81</v>
      </c>
      <c r="L4626" s="10" t="s">
        <v>44</v>
      </c>
      <c r="M4626" s="10">
        <f t="shared" si="289"/>
        <v>2021</v>
      </c>
      <c r="N4626" s="10">
        <f t="shared" si="290"/>
        <v>3</v>
      </c>
      <c r="O4626" s="10" t="str">
        <f>VLOOKUP(L4626,'User input'!$D$6:$E$16,2,FALSE)</f>
        <v>Gigastuff</v>
      </c>
      <c r="P4626" s="10">
        <f>VLOOKUP(L4626,'User input'!$D$6:$G$16,3,FALSE)</f>
        <v>1.89</v>
      </c>
      <c r="Q4626" s="10">
        <f>VLOOKUP(L4626,'User input'!$D$6:$G$16,4,FALSE)</f>
        <v>18</v>
      </c>
      <c r="R4626" s="10">
        <f t="shared" si="291"/>
        <v>1458</v>
      </c>
      <c r="S4626" s="27">
        <f t="shared" si="288"/>
        <v>2755.62</v>
      </c>
      <c r="T4626" s="27">
        <f>IF(K4626&lt;'User input'!$I$9,'User input'!$J$8,IF(K4626&lt;'User input'!$I$10,'User input'!$J$9,IF(K4626&lt;'User input'!$I$11,'User input'!$J$10,'User input'!$J$11)))*S4626</f>
        <v>137.78100000000001</v>
      </c>
      <c r="U4626" s="27">
        <f>K4626*'User input'!$J$17+'User input'!$J$16</f>
        <v>0.5</v>
      </c>
    </row>
    <row r="4627" spans="1:21" x14ac:dyDescent="0.25">
      <c r="A4627" s="17">
        <v>4757</v>
      </c>
      <c r="B4627" s="6" t="s">
        <v>9900</v>
      </c>
      <c r="C4627" s="6" t="s">
        <v>931</v>
      </c>
      <c r="D4627" s="6" t="s">
        <v>41</v>
      </c>
      <c r="E4627" s="6" t="s">
        <v>16</v>
      </c>
      <c r="F4627" s="15">
        <v>30</v>
      </c>
      <c r="G4627" s="6" t="s">
        <v>9901</v>
      </c>
      <c r="H4627" s="6" t="s">
        <v>1598</v>
      </c>
      <c r="I4627" s="6" t="s">
        <v>32</v>
      </c>
      <c r="J4627" s="7">
        <v>44218</v>
      </c>
      <c r="K4627" s="15">
        <v>37</v>
      </c>
      <c r="L4627" s="6" t="s">
        <v>52</v>
      </c>
      <c r="M4627" s="6">
        <f t="shared" si="289"/>
        <v>2021</v>
      </c>
      <c r="N4627" s="6">
        <f t="shared" si="290"/>
        <v>1</v>
      </c>
      <c r="O4627" s="6" t="str">
        <f>VLOOKUP(L4627,'User input'!$D$6:$E$16,2,FALSE)</f>
        <v>Megawidget S</v>
      </c>
      <c r="P4627" s="6">
        <f>VLOOKUP(L4627,'User input'!$D$6:$G$16,3,FALSE)</f>
        <v>0.69</v>
      </c>
      <c r="Q4627" s="6">
        <f>VLOOKUP(L4627,'User input'!$D$6:$G$16,4,FALSE)</f>
        <v>24</v>
      </c>
      <c r="R4627" s="6">
        <f t="shared" si="291"/>
        <v>888</v>
      </c>
      <c r="S4627" s="26">
        <f t="shared" si="288"/>
        <v>612.71999999999991</v>
      </c>
      <c r="T4627" s="26">
        <f>IF(K4627&lt;'User input'!$I$9,'User input'!$J$8,IF(K4627&lt;'User input'!$I$10,'User input'!$J$9,IF(K4627&lt;'User input'!$I$11,'User input'!$J$10,'User input'!$J$11)))*S4627</f>
        <v>18.381599999999995</v>
      </c>
      <c r="U4627" s="26">
        <f>K4627*'User input'!$J$17+'User input'!$J$16</f>
        <v>0.5</v>
      </c>
    </row>
    <row r="4628" spans="1:21" x14ac:dyDescent="0.25">
      <c r="A4628" s="18">
        <v>4758</v>
      </c>
      <c r="B4628" s="10" t="s">
        <v>7613</v>
      </c>
      <c r="C4628" s="10" t="s">
        <v>3404</v>
      </c>
      <c r="D4628" s="10" t="s">
        <v>28</v>
      </c>
      <c r="E4628" s="10" t="s">
        <v>29</v>
      </c>
      <c r="F4628" s="16">
        <v>30</v>
      </c>
      <c r="G4628" s="10" t="s">
        <v>9902</v>
      </c>
      <c r="H4628" s="10" t="s">
        <v>7788</v>
      </c>
      <c r="I4628" s="10" t="s">
        <v>1306</v>
      </c>
      <c r="J4628" s="11">
        <v>44550</v>
      </c>
      <c r="K4628" s="16">
        <v>26</v>
      </c>
      <c r="L4628" s="10" t="s">
        <v>39</v>
      </c>
      <c r="M4628" s="10">
        <f t="shared" si="289"/>
        <v>2021</v>
      </c>
      <c r="N4628" s="10">
        <f t="shared" si="290"/>
        <v>12</v>
      </c>
      <c r="O4628" s="10" t="str">
        <f>VLOOKUP(L4628,'User input'!$D$6:$E$16,2,FALSE)</f>
        <v>Ultrathing V1</v>
      </c>
      <c r="P4628" s="10">
        <f>VLOOKUP(L4628,'User input'!$D$6:$G$16,3,FALSE)</f>
        <v>1.79</v>
      </c>
      <c r="Q4628" s="10">
        <f>VLOOKUP(L4628,'User input'!$D$6:$G$16,4,FALSE)</f>
        <v>17</v>
      </c>
      <c r="R4628" s="10">
        <f t="shared" si="291"/>
        <v>442</v>
      </c>
      <c r="S4628" s="27">
        <f t="shared" si="288"/>
        <v>791.18000000000006</v>
      </c>
      <c r="T4628" s="27">
        <f>IF(K4628&lt;'User input'!$I$9,'User input'!$J$8,IF(K4628&lt;'User input'!$I$10,'User input'!$J$9,IF(K4628&lt;'User input'!$I$11,'User input'!$J$10,'User input'!$J$11)))*S4628</f>
        <v>23.735400000000002</v>
      </c>
      <c r="U4628" s="27">
        <f>K4628*'User input'!$J$17+'User input'!$J$16</f>
        <v>0.5</v>
      </c>
    </row>
    <row r="4629" spans="1:21" x14ac:dyDescent="0.25">
      <c r="A4629" s="17">
        <v>4759</v>
      </c>
      <c r="B4629" s="6" t="s">
        <v>1823</v>
      </c>
      <c r="C4629" s="6" t="s">
        <v>9903</v>
      </c>
      <c r="D4629" s="6" t="s">
        <v>28</v>
      </c>
      <c r="E4629" s="6" t="s">
        <v>29</v>
      </c>
      <c r="F4629" s="15">
        <v>90</v>
      </c>
      <c r="G4629" s="6" t="s">
        <v>9904</v>
      </c>
      <c r="H4629" s="6" t="s">
        <v>5387</v>
      </c>
      <c r="I4629" s="6" t="s">
        <v>32</v>
      </c>
      <c r="J4629" s="7">
        <v>44060</v>
      </c>
      <c r="K4629" s="15">
        <v>49</v>
      </c>
      <c r="L4629" s="6" t="s">
        <v>39</v>
      </c>
      <c r="M4629" s="6">
        <f t="shared" si="289"/>
        <v>2020</v>
      </c>
      <c r="N4629" s="6">
        <f t="shared" si="290"/>
        <v>8</v>
      </c>
      <c r="O4629" s="6" t="str">
        <f>VLOOKUP(L4629,'User input'!$D$6:$E$16,2,FALSE)</f>
        <v>Ultrathing V1</v>
      </c>
      <c r="P4629" s="6">
        <f>VLOOKUP(L4629,'User input'!$D$6:$G$16,3,FALSE)</f>
        <v>1.79</v>
      </c>
      <c r="Q4629" s="6">
        <f>VLOOKUP(L4629,'User input'!$D$6:$G$16,4,FALSE)</f>
        <v>17</v>
      </c>
      <c r="R4629" s="6">
        <f t="shared" si="291"/>
        <v>833</v>
      </c>
      <c r="S4629" s="26">
        <f t="shared" si="288"/>
        <v>1491.07</v>
      </c>
      <c r="T4629" s="26">
        <f>IF(K4629&lt;'User input'!$I$9,'User input'!$J$8,IF(K4629&lt;'User input'!$I$10,'User input'!$J$9,IF(K4629&lt;'User input'!$I$11,'User input'!$J$10,'User input'!$J$11)))*S4629</f>
        <v>44.732099999999996</v>
      </c>
      <c r="U4629" s="26">
        <f>K4629*'User input'!$J$17+'User input'!$J$16</f>
        <v>0.5</v>
      </c>
    </row>
    <row r="4630" spans="1:21" x14ac:dyDescent="0.25">
      <c r="A4630" s="18">
        <v>4760</v>
      </c>
      <c r="B4630" s="10" t="s">
        <v>467</v>
      </c>
      <c r="C4630" s="10" t="s">
        <v>8642</v>
      </c>
      <c r="D4630" s="10" t="s">
        <v>28</v>
      </c>
      <c r="E4630" s="10" t="s">
        <v>29</v>
      </c>
      <c r="F4630" s="16">
        <v>90</v>
      </c>
      <c r="G4630" s="10" t="s">
        <v>9905</v>
      </c>
      <c r="H4630" s="10" t="s">
        <v>3447</v>
      </c>
      <c r="I4630" s="10" t="s">
        <v>176</v>
      </c>
      <c r="J4630" s="11">
        <v>43897</v>
      </c>
      <c r="K4630" s="16">
        <v>18</v>
      </c>
      <c r="L4630" s="10" t="s">
        <v>62</v>
      </c>
      <c r="M4630" s="10">
        <f t="shared" si="289"/>
        <v>2020</v>
      </c>
      <c r="N4630" s="10">
        <f t="shared" si="290"/>
        <v>3</v>
      </c>
      <c r="O4630" s="10" t="str">
        <f>VLOOKUP(L4630,'User input'!$D$6:$E$16,2,FALSE)</f>
        <v>Ultrathing V4</v>
      </c>
      <c r="P4630" s="10">
        <f>VLOOKUP(L4630,'User input'!$D$6:$G$16,3,FALSE)</f>
        <v>3.99</v>
      </c>
      <c r="Q4630" s="10">
        <f>VLOOKUP(L4630,'User input'!$D$6:$G$16,4,FALSE)</f>
        <v>24</v>
      </c>
      <c r="R4630" s="10">
        <f t="shared" si="291"/>
        <v>432</v>
      </c>
      <c r="S4630" s="27">
        <f t="shared" si="288"/>
        <v>1723.68</v>
      </c>
      <c r="T4630" s="27">
        <f>IF(K4630&lt;'User input'!$I$9,'User input'!$J$8,IF(K4630&lt;'User input'!$I$10,'User input'!$J$9,IF(K4630&lt;'User input'!$I$11,'User input'!$J$10,'User input'!$J$11)))*S4630</f>
        <v>0</v>
      </c>
      <c r="U4630" s="27">
        <f>K4630*'User input'!$J$17+'User input'!$J$16</f>
        <v>0.5</v>
      </c>
    </row>
    <row r="4631" spans="1:21" x14ac:dyDescent="0.25">
      <c r="A4631" s="17">
        <v>4761</v>
      </c>
      <c r="B4631" s="6" t="s">
        <v>8829</v>
      </c>
      <c r="C4631" s="6" t="s">
        <v>2388</v>
      </c>
      <c r="D4631" s="6" t="s">
        <v>28</v>
      </c>
      <c r="E4631" s="6" t="s">
        <v>29</v>
      </c>
      <c r="F4631" s="15">
        <v>90</v>
      </c>
      <c r="G4631" s="6" t="s">
        <v>9906</v>
      </c>
      <c r="H4631" s="6" t="s">
        <v>5387</v>
      </c>
      <c r="I4631" s="6" t="s">
        <v>32</v>
      </c>
      <c r="J4631" s="7">
        <v>44058</v>
      </c>
      <c r="K4631" s="15">
        <v>50</v>
      </c>
      <c r="L4631" s="6" t="s">
        <v>20</v>
      </c>
      <c r="M4631" s="6">
        <f t="shared" si="289"/>
        <v>2020</v>
      </c>
      <c r="N4631" s="6">
        <f t="shared" si="290"/>
        <v>8</v>
      </c>
      <c r="O4631" s="6" t="str">
        <f>VLOOKUP(L4631,'User input'!$D$6:$E$16,2,FALSE)</f>
        <v>Hyperwotsit</v>
      </c>
      <c r="P4631" s="6">
        <f>VLOOKUP(L4631,'User input'!$D$6:$G$16,3,FALSE)</f>
        <v>2.0099999999999998</v>
      </c>
      <c r="Q4631" s="6">
        <f>VLOOKUP(L4631,'User input'!$D$6:$G$16,4,FALSE)</f>
        <v>20</v>
      </c>
      <c r="R4631" s="6">
        <f t="shared" si="291"/>
        <v>1000</v>
      </c>
      <c r="S4631" s="26">
        <f t="shared" si="288"/>
        <v>2009.9999999999998</v>
      </c>
      <c r="T4631" s="26">
        <f>IF(K4631&lt;'User input'!$I$9,'User input'!$J$8,IF(K4631&lt;'User input'!$I$10,'User input'!$J$9,IF(K4631&lt;'User input'!$I$11,'User input'!$J$10,'User input'!$J$11)))*S4631</f>
        <v>100.5</v>
      </c>
      <c r="U4631" s="26">
        <f>K4631*'User input'!$J$17+'User input'!$J$16</f>
        <v>0.5</v>
      </c>
    </row>
    <row r="4632" spans="1:21" x14ac:dyDescent="0.25">
      <c r="A4632" s="18">
        <v>4762</v>
      </c>
      <c r="B4632" s="10" t="s">
        <v>9907</v>
      </c>
      <c r="C4632" s="10" t="s">
        <v>292</v>
      </c>
      <c r="D4632" s="10" t="s">
        <v>90</v>
      </c>
      <c r="E4632" s="10" t="s">
        <v>16</v>
      </c>
      <c r="F4632" s="16">
        <v>90</v>
      </c>
      <c r="G4632" s="10" t="s">
        <v>9908</v>
      </c>
      <c r="H4632" s="10" t="s">
        <v>1000</v>
      </c>
      <c r="I4632" s="10" t="s">
        <v>176</v>
      </c>
      <c r="J4632" s="11">
        <v>44305</v>
      </c>
      <c r="K4632" s="16">
        <v>54</v>
      </c>
      <c r="L4632" s="10" t="s">
        <v>20</v>
      </c>
      <c r="M4632" s="10">
        <f t="shared" si="289"/>
        <v>2021</v>
      </c>
      <c r="N4632" s="10">
        <f t="shared" si="290"/>
        <v>4</v>
      </c>
      <c r="O4632" s="10" t="str">
        <f>VLOOKUP(L4632,'User input'!$D$6:$E$16,2,FALSE)</f>
        <v>Hyperwotsit</v>
      </c>
      <c r="P4632" s="10">
        <f>VLOOKUP(L4632,'User input'!$D$6:$G$16,3,FALSE)</f>
        <v>2.0099999999999998</v>
      </c>
      <c r="Q4632" s="10">
        <f>VLOOKUP(L4632,'User input'!$D$6:$G$16,4,FALSE)</f>
        <v>20</v>
      </c>
      <c r="R4632" s="10">
        <f t="shared" si="291"/>
        <v>1080</v>
      </c>
      <c r="S4632" s="27">
        <f t="shared" si="288"/>
        <v>2170.7999999999997</v>
      </c>
      <c r="T4632" s="27">
        <f>IF(K4632&lt;'User input'!$I$9,'User input'!$J$8,IF(K4632&lt;'User input'!$I$10,'User input'!$J$9,IF(K4632&lt;'User input'!$I$11,'User input'!$J$10,'User input'!$J$11)))*S4632</f>
        <v>108.53999999999999</v>
      </c>
      <c r="U4632" s="27">
        <f>K4632*'User input'!$J$17+'User input'!$J$16</f>
        <v>0.5</v>
      </c>
    </row>
    <row r="4633" spans="1:21" x14ac:dyDescent="0.25">
      <c r="A4633" s="17">
        <v>4763</v>
      </c>
      <c r="B4633" s="6" t="s">
        <v>9909</v>
      </c>
      <c r="C4633" s="6" t="s">
        <v>1199</v>
      </c>
      <c r="D4633" s="6" t="s">
        <v>49</v>
      </c>
      <c r="E4633" s="6" t="s">
        <v>16</v>
      </c>
      <c r="F4633" s="15">
        <v>90</v>
      </c>
      <c r="G4633" s="6" t="s">
        <v>9910</v>
      </c>
      <c r="H4633" s="6" t="s">
        <v>2184</v>
      </c>
      <c r="I4633" s="6" t="s">
        <v>32</v>
      </c>
      <c r="J4633" s="7">
        <v>44106</v>
      </c>
      <c r="K4633" s="15">
        <v>73</v>
      </c>
      <c r="L4633" s="6" t="s">
        <v>157</v>
      </c>
      <c r="M4633" s="6">
        <f t="shared" si="289"/>
        <v>2020</v>
      </c>
      <c r="N4633" s="6">
        <f t="shared" si="290"/>
        <v>10</v>
      </c>
      <c r="O4633" s="6" t="str">
        <f>VLOOKUP(L4633,'User input'!$D$6:$E$16,2,FALSE)</f>
        <v>Ultrathing V3</v>
      </c>
      <c r="P4633" s="6">
        <f>VLOOKUP(L4633,'User input'!$D$6:$G$16,3,FALSE)</f>
        <v>3.39</v>
      </c>
      <c r="Q4633" s="6">
        <f>VLOOKUP(L4633,'User input'!$D$6:$G$16,4,FALSE)</f>
        <v>24</v>
      </c>
      <c r="R4633" s="6">
        <f t="shared" si="291"/>
        <v>1752</v>
      </c>
      <c r="S4633" s="26">
        <f t="shared" si="288"/>
        <v>5939.2800000000007</v>
      </c>
      <c r="T4633" s="26">
        <f>IF(K4633&lt;'User input'!$I$9,'User input'!$J$8,IF(K4633&lt;'User input'!$I$10,'User input'!$J$9,IF(K4633&lt;'User input'!$I$11,'User input'!$J$10,'User input'!$J$11)))*S4633</f>
        <v>296.96400000000006</v>
      </c>
      <c r="U4633" s="26">
        <f>K4633*'User input'!$J$17+'User input'!$J$16</f>
        <v>0.5</v>
      </c>
    </row>
    <row r="4634" spans="1:21" x14ac:dyDescent="0.25">
      <c r="A4634" s="18">
        <v>4764</v>
      </c>
      <c r="B4634" s="10" t="s">
        <v>4354</v>
      </c>
      <c r="C4634" s="10" t="s">
        <v>8823</v>
      </c>
      <c r="D4634" s="10" t="s">
        <v>49</v>
      </c>
      <c r="E4634" s="10" t="s">
        <v>16</v>
      </c>
      <c r="F4634" s="16">
        <v>60</v>
      </c>
      <c r="G4634" s="10" t="s">
        <v>9911</v>
      </c>
      <c r="H4634" s="10" t="s">
        <v>4085</v>
      </c>
      <c r="I4634" s="10" t="s">
        <v>1881</v>
      </c>
      <c r="J4634" s="11">
        <v>44039</v>
      </c>
      <c r="K4634" s="16">
        <v>46</v>
      </c>
      <c r="L4634" s="10" t="s">
        <v>52</v>
      </c>
      <c r="M4634" s="10">
        <f t="shared" si="289"/>
        <v>2020</v>
      </c>
      <c r="N4634" s="10">
        <f t="shared" si="290"/>
        <v>7</v>
      </c>
      <c r="O4634" s="10" t="str">
        <f>VLOOKUP(L4634,'User input'!$D$6:$E$16,2,FALSE)</f>
        <v>Megawidget S</v>
      </c>
      <c r="P4634" s="10">
        <f>VLOOKUP(L4634,'User input'!$D$6:$G$16,3,FALSE)</f>
        <v>0.69</v>
      </c>
      <c r="Q4634" s="10">
        <f>VLOOKUP(L4634,'User input'!$D$6:$G$16,4,FALSE)</f>
        <v>24</v>
      </c>
      <c r="R4634" s="10">
        <f t="shared" si="291"/>
        <v>1104</v>
      </c>
      <c r="S4634" s="27">
        <f t="shared" si="288"/>
        <v>761.76</v>
      </c>
      <c r="T4634" s="27">
        <f>IF(K4634&lt;'User input'!$I$9,'User input'!$J$8,IF(K4634&lt;'User input'!$I$10,'User input'!$J$9,IF(K4634&lt;'User input'!$I$11,'User input'!$J$10,'User input'!$J$11)))*S4634</f>
        <v>22.852799999999998</v>
      </c>
      <c r="U4634" s="27">
        <f>K4634*'User input'!$J$17+'User input'!$J$16</f>
        <v>0.5</v>
      </c>
    </row>
    <row r="4635" spans="1:21" x14ac:dyDescent="0.25">
      <c r="A4635" s="17">
        <v>4765</v>
      </c>
      <c r="B4635" s="6" t="s">
        <v>354</v>
      </c>
      <c r="C4635" s="6" t="s">
        <v>2486</v>
      </c>
      <c r="D4635" s="6" t="s">
        <v>28</v>
      </c>
      <c r="E4635" s="6" t="s">
        <v>29</v>
      </c>
      <c r="F4635" s="15">
        <v>30</v>
      </c>
      <c r="G4635" s="6" t="s">
        <v>9912</v>
      </c>
      <c r="H4635" s="6" t="s">
        <v>1189</v>
      </c>
      <c r="I4635" s="6" t="s">
        <v>38</v>
      </c>
      <c r="J4635" s="7">
        <v>43767</v>
      </c>
      <c r="K4635" s="15">
        <v>4</v>
      </c>
      <c r="L4635" s="6" t="s">
        <v>52</v>
      </c>
      <c r="M4635" s="6">
        <f t="shared" si="289"/>
        <v>2019</v>
      </c>
      <c r="N4635" s="6">
        <f t="shared" si="290"/>
        <v>10</v>
      </c>
      <c r="O4635" s="6" t="str">
        <f>VLOOKUP(L4635,'User input'!$D$6:$E$16,2,FALSE)</f>
        <v>Megawidget S</v>
      </c>
      <c r="P4635" s="6">
        <f>VLOOKUP(L4635,'User input'!$D$6:$G$16,3,FALSE)</f>
        <v>0.69</v>
      </c>
      <c r="Q4635" s="6">
        <f>VLOOKUP(L4635,'User input'!$D$6:$G$16,4,FALSE)</f>
        <v>24</v>
      </c>
      <c r="R4635" s="6">
        <f t="shared" si="291"/>
        <v>96</v>
      </c>
      <c r="S4635" s="26">
        <f t="shared" si="288"/>
        <v>66.239999999999995</v>
      </c>
      <c r="T4635" s="26">
        <f>IF(K4635&lt;'User input'!$I$9,'User input'!$J$8,IF(K4635&lt;'User input'!$I$10,'User input'!$J$9,IF(K4635&lt;'User input'!$I$11,'User input'!$J$10,'User input'!$J$11)))*S4635</f>
        <v>0</v>
      </c>
      <c r="U4635" s="26">
        <f>K4635*'User input'!$J$17+'User input'!$J$16</f>
        <v>0.5</v>
      </c>
    </row>
    <row r="4636" spans="1:21" x14ac:dyDescent="0.25">
      <c r="A4636" s="18">
        <v>4766</v>
      </c>
      <c r="B4636" s="10" t="s">
        <v>4048</v>
      </c>
      <c r="C4636" s="10" t="s">
        <v>9913</v>
      </c>
      <c r="D4636" s="10" t="s">
        <v>15</v>
      </c>
      <c r="E4636" s="10" t="s">
        <v>16</v>
      </c>
      <c r="F4636" s="16">
        <v>60</v>
      </c>
      <c r="G4636" s="10" t="s">
        <v>9914</v>
      </c>
      <c r="H4636" s="10" t="s">
        <v>1055</v>
      </c>
      <c r="I4636" s="10" t="s">
        <v>38</v>
      </c>
      <c r="J4636" s="11">
        <v>43512</v>
      </c>
      <c r="K4636" s="16">
        <v>82</v>
      </c>
      <c r="L4636" s="10" t="s">
        <v>44</v>
      </c>
      <c r="M4636" s="10">
        <f t="shared" si="289"/>
        <v>2019</v>
      </c>
      <c r="N4636" s="10">
        <f t="shared" si="290"/>
        <v>2</v>
      </c>
      <c r="O4636" s="10" t="str">
        <f>VLOOKUP(L4636,'User input'!$D$6:$E$16,2,FALSE)</f>
        <v>Gigastuff</v>
      </c>
      <c r="P4636" s="10">
        <f>VLOOKUP(L4636,'User input'!$D$6:$G$16,3,FALSE)</f>
        <v>1.89</v>
      </c>
      <c r="Q4636" s="10">
        <f>VLOOKUP(L4636,'User input'!$D$6:$G$16,4,FALSE)</f>
        <v>18</v>
      </c>
      <c r="R4636" s="10">
        <f t="shared" si="291"/>
        <v>1476</v>
      </c>
      <c r="S4636" s="27">
        <f t="shared" si="288"/>
        <v>2789.64</v>
      </c>
      <c r="T4636" s="27">
        <f>IF(K4636&lt;'User input'!$I$9,'User input'!$J$8,IF(K4636&lt;'User input'!$I$10,'User input'!$J$9,IF(K4636&lt;'User input'!$I$11,'User input'!$J$10,'User input'!$J$11)))*S4636</f>
        <v>139.482</v>
      </c>
      <c r="U4636" s="27">
        <f>K4636*'User input'!$J$17+'User input'!$J$16</f>
        <v>0.5</v>
      </c>
    </row>
    <row r="4637" spans="1:21" x14ac:dyDescent="0.25">
      <c r="A4637" s="17">
        <v>4767</v>
      </c>
      <c r="B4637" s="6" t="s">
        <v>695</v>
      </c>
      <c r="C4637" s="6" t="s">
        <v>5771</v>
      </c>
      <c r="D4637" s="6" t="s">
        <v>90</v>
      </c>
      <c r="E4637" s="6" t="s">
        <v>29</v>
      </c>
      <c r="F4637" s="15">
        <v>90</v>
      </c>
      <c r="G4637" s="6" t="s">
        <v>9915</v>
      </c>
      <c r="H4637" s="6" t="s">
        <v>4408</v>
      </c>
      <c r="I4637" s="6" t="s">
        <v>25</v>
      </c>
      <c r="J4637" s="7">
        <v>44200</v>
      </c>
      <c r="K4637" s="15">
        <v>80</v>
      </c>
      <c r="L4637" s="6" t="s">
        <v>68</v>
      </c>
      <c r="M4637" s="6">
        <f t="shared" si="289"/>
        <v>2021</v>
      </c>
      <c r="N4637" s="6">
        <f t="shared" si="290"/>
        <v>1</v>
      </c>
      <c r="O4637" s="6" t="str">
        <f>VLOOKUP(L4637,'User input'!$D$6:$E$16,2,FALSE)</f>
        <v>Megawidget M</v>
      </c>
      <c r="P4637" s="6">
        <f>VLOOKUP(L4637,'User input'!$D$6:$G$16,3,FALSE)</f>
        <v>1.29</v>
      </c>
      <c r="Q4637" s="6">
        <f>VLOOKUP(L4637,'User input'!$D$6:$G$16,4,FALSE)</f>
        <v>24</v>
      </c>
      <c r="R4637" s="6">
        <f t="shared" si="291"/>
        <v>1920</v>
      </c>
      <c r="S4637" s="26">
        <f t="shared" si="288"/>
        <v>2476.8000000000002</v>
      </c>
      <c r="T4637" s="26">
        <f>IF(K4637&lt;'User input'!$I$9,'User input'!$J$8,IF(K4637&lt;'User input'!$I$10,'User input'!$J$9,IF(K4637&lt;'User input'!$I$11,'User input'!$J$10,'User input'!$J$11)))*S4637</f>
        <v>123.84000000000002</v>
      </c>
      <c r="U4637" s="26">
        <f>K4637*'User input'!$J$17+'User input'!$J$16</f>
        <v>0.5</v>
      </c>
    </row>
    <row r="4638" spans="1:21" x14ac:dyDescent="0.25">
      <c r="A4638" s="18">
        <v>4768</v>
      </c>
      <c r="B4638" s="10" t="s">
        <v>1022</v>
      </c>
      <c r="C4638" s="10" t="s">
        <v>2551</v>
      </c>
      <c r="D4638" s="10" t="s">
        <v>28</v>
      </c>
      <c r="E4638" s="10" t="s">
        <v>29</v>
      </c>
      <c r="F4638" s="16">
        <v>90</v>
      </c>
      <c r="G4638" s="10" t="s">
        <v>9916</v>
      </c>
      <c r="H4638" s="10" t="s">
        <v>5592</v>
      </c>
      <c r="I4638" s="10" t="s">
        <v>32</v>
      </c>
      <c r="J4638" s="11">
        <v>43730</v>
      </c>
      <c r="K4638" s="16">
        <v>64</v>
      </c>
      <c r="L4638" s="10" t="s">
        <v>99</v>
      </c>
      <c r="M4638" s="10">
        <f t="shared" si="289"/>
        <v>2019</v>
      </c>
      <c r="N4638" s="10">
        <f t="shared" si="290"/>
        <v>9</v>
      </c>
      <c r="O4638" s="10" t="str">
        <f>VLOOKUP(L4638,'User input'!$D$6:$E$16,2,FALSE)</f>
        <v>Superwossname</v>
      </c>
      <c r="P4638" s="10">
        <f>VLOOKUP(L4638,'User input'!$D$6:$G$16,3,FALSE)</f>
        <v>3.49</v>
      </c>
      <c r="Q4638" s="10">
        <f>VLOOKUP(L4638,'User input'!$D$6:$G$16,4,FALSE)</f>
        <v>20</v>
      </c>
      <c r="R4638" s="10">
        <f t="shared" si="291"/>
        <v>1280</v>
      </c>
      <c r="S4638" s="27">
        <f t="shared" si="288"/>
        <v>4467.2000000000007</v>
      </c>
      <c r="T4638" s="27">
        <f>IF(K4638&lt;'User input'!$I$9,'User input'!$J$8,IF(K4638&lt;'User input'!$I$10,'User input'!$J$9,IF(K4638&lt;'User input'!$I$11,'User input'!$J$10,'User input'!$J$11)))*S4638</f>
        <v>223.36000000000004</v>
      </c>
      <c r="U4638" s="27">
        <f>K4638*'User input'!$J$17+'User input'!$J$16</f>
        <v>0.5</v>
      </c>
    </row>
    <row r="4639" spans="1:21" x14ac:dyDescent="0.25">
      <c r="A4639" s="17">
        <v>4769</v>
      </c>
      <c r="B4639" s="6" t="s">
        <v>4010</v>
      </c>
      <c r="C4639" s="6" t="s">
        <v>3793</v>
      </c>
      <c r="D4639" s="6" t="s">
        <v>90</v>
      </c>
      <c r="E4639" s="6" t="s">
        <v>29</v>
      </c>
      <c r="F4639" s="15">
        <v>90</v>
      </c>
      <c r="G4639" s="6" t="s">
        <v>9917</v>
      </c>
      <c r="H4639" s="6" t="s">
        <v>6297</v>
      </c>
      <c r="I4639" s="6" t="s">
        <v>32</v>
      </c>
      <c r="J4639" s="7">
        <v>43558</v>
      </c>
      <c r="K4639" s="15">
        <v>82</v>
      </c>
      <c r="L4639" s="6" t="s">
        <v>52</v>
      </c>
      <c r="M4639" s="6">
        <f t="shared" si="289"/>
        <v>2019</v>
      </c>
      <c r="N4639" s="6">
        <f t="shared" si="290"/>
        <v>4</v>
      </c>
      <c r="O4639" s="6" t="str">
        <f>VLOOKUP(L4639,'User input'!$D$6:$E$16,2,FALSE)</f>
        <v>Megawidget S</v>
      </c>
      <c r="P4639" s="6">
        <f>VLOOKUP(L4639,'User input'!$D$6:$G$16,3,FALSE)</f>
        <v>0.69</v>
      </c>
      <c r="Q4639" s="6">
        <f>VLOOKUP(L4639,'User input'!$D$6:$G$16,4,FALSE)</f>
        <v>24</v>
      </c>
      <c r="R4639" s="6">
        <f t="shared" si="291"/>
        <v>1968</v>
      </c>
      <c r="S4639" s="26">
        <f t="shared" si="288"/>
        <v>1357.9199999999998</v>
      </c>
      <c r="T4639" s="26">
        <f>IF(K4639&lt;'User input'!$I$9,'User input'!$J$8,IF(K4639&lt;'User input'!$I$10,'User input'!$J$9,IF(K4639&lt;'User input'!$I$11,'User input'!$J$10,'User input'!$J$11)))*S4639</f>
        <v>67.896000000000001</v>
      </c>
      <c r="U4639" s="26">
        <f>K4639*'User input'!$J$17+'User input'!$J$16</f>
        <v>0.5</v>
      </c>
    </row>
    <row r="4640" spans="1:21" x14ac:dyDescent="0.25">
      <c r="A4640" s="18">
        <v>4770</v>
      </c>
      <c r="B4640" s="10" t="s">
        <v>6765</v>
      </c>
      <c r="C4640" s="10" t="s">
        <v>4584</v>
      </c>
      <c r="D4640" s="10" t="s">
        <v>15</v>
      </c>
      <c r="E4640" s="10" t="s">
        <v>16</v>
      </c>
      <c r="F4640" s="16">
        <v>30</v>
      </c>
      <c r="G4640" s="10" t="s">
        <v>9918</v>
      </c>
      <c r="H4640" s="10" t="s">
        <v>2824</v>
      </c>
      <c r="I4640" s="10" t="s">
        <v>19</v>
      </c>
      <c r="J4640" s="11">
        <v>44429</v>
      </c>
      <c r="K4640" s="16">
        <v>42</v>
      </c>
      <c r="L4640" s="10" t="s">
        <v>20</v>
      </c>
      <c r="M4640" s="10">
        <f t="shared" si="289"/>
        <v>2021</v>
      </c>
      <c r="N4640" s="10">
        <f t="shared" si="290"/>
        <v>8</v>
      </c>
      <c r="O4640" s="10" t="str">
        <f>VLOOKUP(L4640,'User input'!$D$6:$E$16,2,FALSE)</f>
        <v>Hyperwotsit</v>
      </c>
      <c r="P4640" s="10">
        <f>VLOOKUP(L4640,'User input'!$D$6:$G$16,3,FALSE)</f>
        <v>2.0099999999999998</v>
      </c>
      <c r="Q4640" s="10">
        <f>VLOOKUP(L4640,'User input'!$D$6:$G$16,4,FALSE)</f>
        <v>20</v>
      </c>
      <c r="R4640" s="10">
        <f t="shared" si="291"/>
        <v>840</v>
      </c>
      <c r="S4640" s="27">
        <f t="shared" si="288"/>
        <v>1688.3999999999999</v>
      </c>
      <c r="T4640" s="27">
        <f>IF(K4640&lt;'User input'!$I$9,'User input'!$J$8,IF(K4640&lt;'User input'!$I$10,'User input'!$J$9,IF(K4640&lt;'User input'!$I$11,'User input'!$J$10,'User input'!$J$11)))*S4640</f>
        <v>50.651999999999994</v>
      </c>
      <c r="U4640" s="27">
        <f>K4640*'User input'!$J$17+'User input'!$J$16</f>
        <v>0.5</v>
      </c>
    </row>
    <row r="4641" spans="1:21" x14ac:dyDescent="0.25">
      <c r="A4641" s="17">
        <v>4771</v>
      </c>
      <c r="B4641" s="6" t="s">
        <v>7774</v>
      </c>
      <c r="C4641" s="6" t="s">
        <v>6379</v>
      </c>
      <c r="D4641" s="6" t="s">
        <v>28</v>
      </c>
      <c r="E4641" s="6" t="s">
        <v>29</v>
      </c>
      <c r="F4641" s="15">
        <v>90</v>
      </c>
      <c r="G4641" s="6" t="s">
        <v>9919</v>
      </c>
      <c r="H4641" s="6" t="s">
        <v>4852</v>
      </c>
      <c r="I4641" s="6" t="s">
        <v>144</v>
      </c>
      <c r="J4641" s="7">
        <v>44370</v>
      </c>
      <c r="K4641" s="15">
        <v>29</v>
      </c>
      <c r="L4641" s="6" t="s">
        <v>33</v>
      </c>
      <c r="M4641" s="6">
        <f t="shared" si="289"/>
        <v>2021</v>
      </c>
      <c r="N4641" s="6">
        <f t="shared" si="290"/>
        <v>6</v>
      </c>
      <c r="O4641" s="6" t="str">
        <f>VLOOKUP(L4641,'User input'!$D$6:$E$16,2,FALSE)</f>
        <v>Megawidget L</v>
      </c>
      <c r="P4641" s="6">
        <f>VLOOKUP(L4641,'User input'!$D$6:$G$16,3,FALSE)</f>
        <v>1.79</v>
      </c>
      <c r="Q4641" s="6">
        <f>VLOOKUP(L4641,'User input'!$D$6:$G$16,4,FALSE)</f>
        <v>24</v>
      </c>
      <c r="R4641" s="6">
        <f t="shared" si="291"/>
        <v>696</v>
      </c>
      <c r="S4641" s="26">
        <f t="shared" si="288"/>
        <v>1245.8399999999999</v>
      </c>
      <c r="T4641" s="26">
        <f>IF(K4641&lt;'User input'!$I$9,'User input'!$J$8,IF(K4641&lt;'User input'!$I$10,'User input'!$J$9,IF(K4641&lt;'User input'!$I$11,'User input'!$J$10,'User input'!$J$11)))*S4641</f>
        <v>37.3752</v>
      </c>
      <c r="U4641" s="26">
        <f>K4641*'User input'!$J$17+'User input'!$J$16</f>
        <v>0.5</v>
      </c>
    </row>
    <row r="4642" spans="1:21" x14ac:dyDescent="0.25">
      <c r="A4642" s="18">
        <v>4772</v>
      </c>
      <c r="B4642" s="10" t="s">
        <v>3995</v>
      </c>
      <c r="C4642" s="10" t="s">
        <v>4310</v>
      </c>
      <c r="D4642" s="10" t="s">
        <v>28</v>
      </c>
      <c r="E4642" s="10" t="s">
        <v>29</v>
      </c>
      <c r="F4642" s="16">
        <v>60</v>
      </c>
      <c r="G4642" s="10" t="s">
        <v>9920</v>
      </c>
      <c r="H4642" s="10" t="s">
        <v>1126</v>
      </c>
      <c r="I4642" s="10" t="s">
        <v>32</v>
      </c>
      <c r="J4642" s="11">
        <v>44081</v>
      </c>
      <c r="K4642" s="16">
        <v>15</v>
      </c>
      <c r="L4642" s="10" t="s">
        <v>52</v>
      </c>
      <c r="M4642" s="10">
        <f t="shared" si="289"/>
        <v>2020</v>
      </c>
      <c r="N4642" s="10">
        <f t="shared" si="290"/>
        <v>9</v>
      </c>
      <c r="O4642" s="10" t="str">
        <f>VLOOKUP(L4642,'User input'!$D$6:$E$16,2,FALSE)</f>
        <v>Megawidget S</v>
      </c>
      <c r="P4642" s="10">
        <f>VLOOKUP(L4642,'User input'!$D$6:$G$16,3,FALSE)</f>
        <v>0.69</v>
      </c>
      <c r="Q4642" s="10">
        <f>VLOOKUP(L4642,'User input'!$D$6:$G$16,4,FALSE)</f>
        <v>24</v>
      </c>
      <c r="R4642" s="10">
        <f t="shared" si="291"/>
        <v>360</v>
      </c>
      <c r="S4642" s="27">
        <f t="shared" si="288"/>
        <v>248.39999999999998</v>
      </c>
      <c r="T4642" s="27">
        <f>IF(K4642&lt;'User input'!$I$9,'User input'!$J$8,IF(K4642&lt;'User input'!$I$10,'User input'!$J$9,IF(K4642&lt;'User input'!$I$11,'User input'!$J$10,'User input'!$J$11)))*S4642</f>
        <v>0</v>
      </c>
      <c r="U4642" s="27">
        <f>K4642*'User input'!$J$17+'User input'!$J$16</f>
        <v>0.5</v>
      </c>
    </row>
    <row r="4643" spans="1:21" x14ac:dyDescent="0.25">
      <c r="A4643" s="17">
        <v>4773</v>
      </c>
      <c r="B4643" s="6" t="s">
        <v>6379</v>
      </c>
      <c r="C4643" s="6" t="s">
        <v>7226</v>
      </c>
      <c r="D4643" s="6" t="s">
        <v>28</v>
      </c>
      <c r="E4643" s="6" t="s">
        <v>29</v>
      </c>
      <c r="F4643" s="15">
        <v>60</v>
      </c>
      <c r="G4643" s="6" t="s">
        <v>9921</v>
      </c>
      <c r="H4643" s="6" t="s">
        <v>136</v>
      </c>
      <c r="I4643" s="6" t="s">
        <v>291</v>
      </c>
      <c r="J4643" s="7">
        <v>43927</v>
      </c>
      <c r="K4643" s="15">
        <v>63</v>
      </c>
      <c r="L4643" s="6" t="s">
        <v>39</v>
      </c>
      <c r="M4643" s="6">
        <f t="shared" si="289"/>
        <v>2020</v>
      </c>
      <c r="N4643" s="6">
        <f t="shared" si="290"/>
        <v>4</v>
      </c>
      <c r="O4643" s="6" t="str">
        <f>VLOOKUP(L4643,'User input'!$D$6:$E$16,2,FALSE)</f>
        <v>Ultrathing V1</v>
      </c>
      <c r="P4643" s="6">
        <f>VLOOKUP(L4643,'User input'!$D$6:$G$16,3,FALSE)</f>
        <v>1.79</v>
      </c>
      <c r="Q4643" s="6">
        <f>VLOOKUP(L4643,'User input'!$D$6:$G$16,4,FALSE)</f>
        <v>17</v>
      </c>
      <c r="R4643" s="6">
        <f t="shared" si="291"/>
        <v>1071</v>
      </c>
      <c r="S4643" s="26">
        <f t="shared" si="288"/>
        <v>1917.0900000000001</v>
      </c>
      <c r="T4643" s="26">
        <f>IF(K4643&lt;'User input'!$I$9,'User input'!$J$8,IF(K4643&lt;'User input'!$I$10,'User input'!$J$9,IF(K4643&lt;'User input'!$I$11,'User input'!$J$10,'User input'!$J$11)))*S4643</f>
        <v>95.854500000000016</v>
      </c>
      <c r="U4643" s="26">
        <f>K4643*'User input'!$J$17+'User input'!$J$16</f>
        <v>0.5</v>
      </c>
    </row>
    <row r="4644" spans="1:21" x14ac:dyDescent="0.25">
      <c r="A4644" s="18">
        <v>4774</v>
      </c>
      <c r="B4644" s="10" t="s">
        <v>3687</v>
      </c>
      <c r="C4644" s="10" t="s">
        <v>9434</v>
      </c>
      <c r="D4644" s="10" t="s">
        <v>28</v>
      </c>
      <c r="E4644" s="10" t="s">
        <v>29</v>
      </c>
      <c r="F4644" s="16">
        <v>60</v>
      </c>
      <c r="G4644" s="10" t="s">
        <v>9922</v>
      </c>
      <c r="H4644" s="10" t="s">
        <v>9923</v>
      </c>
      <c r="I4644" s="10" t="s">
        <v>291</v>
      </c>
      <c r="J4644" s="11">
        <v>43997</v>
      </c>
      <c r="K4644" s="16">
        <v>18</v>
      </c>
      <c r="L4644" s="10" t="s">
        <v>68</v>
      </c>
      <c r="M4644" s="10">
        <f t="shared" si="289"/>
        <v>2020</v>
      </c>
      <c r="N4644" s="10">
        <f t="shared" si="290"/>
        <v>6</v>
      </c>
      <c r="O4644" s="10" t="str">
        <f>VLOOKUP(L4644,'User input'!$D$6:$E$16,2,FALSE)</f>
        <v>Megawidget M</v>
      </c>
      <c r="P4644" s="10">
        <f>VLOOKUP(L4644,'User input'!$D$6:$G$16,3,FALSE)</f>
        <v>1.29</v>
      </c>
      <c r="Q4644" s="10">
        <f>VLOOKUP(L4644,'User input'!$D$6:$G$16,4,FALSE)</f>
        <v>24</v>
      </c>
      <c r="R4644" s="10">
        <f t="shared" si="291"/>
        <v>432</v>
      </c>
      <c r="S4644" s="27">
        <f t="shared" si="288"/>
        <v>557.28</v>
      </c>
      <c r="T4644" s="27">
        <f>IF(K4644&lt;'User input'!$I$9,'User input'!$J$8,IF(K4644&lt;'User input'!$I$10,'User input'!$J$9,IF(K4644&lt;'User input'!$I$11,'User input'!$J$10,'User input'!$J$11)))*S4644</f>
        <v>0</v>
      </c>
      <c r="U4644" s="27">
        <f>K4644*'User input'!$J$17+'User input'!$J$16</f>
        <v>0.5</v>
      </c>
    </row>
    <row r="4645" spans="1:21" x14ac:dyDescent="0.25">
      <c r="A4645" s="17">
        <v>4775</v>
      </c>
      <c r="B4645" s="6" t="s">
        <v>5391</v>
      </c>
      <c r="C4645" s="6" t="s">
        <v>5527</v>
      </c>
      <c r="D4645" s="6" t="s">
        <v>49</v>
      </c>
      <c r="E4645" s="6" t="s">
        <v>16</v>
      </c>
      <c r="F4645" s="15">
        <v>60</v>
      </c>
      <c r="G4645" s="6" t="s">
        <v>9924</v>
      </c>
      <c r="H4645" s="6" t="s">
        <v>7291</v>
      </c>
      <c r="I4645" s="6" t="s">
        <v>32</v>
      </c>
      <c r="J4645" s="7">
        <v>43570</v>
      </c>
      <c r="K4645" s="15">
        <v>48</v>
      </c>
      <c r="L4645" s="6" t="s">
        <v>68</v>
      </c>
      <c r="M4645" s="6">
        <f t="shared" si="289"/>
        <v>2019</v>
      </c>
      <c r="N4645" s="6">
        <f t="shared" si="290"/>
        <v>4</v>
      </c>
      <c r="O4645" s="6" t="str">
        <f>VLOOKUP(L4645,'User input'!$D$6:$E$16,2,FALSE)</f>
        <v>Megawidget M</v>
      </c>
      <c r="P4645" s="6">
        <f>VLOOKUP(L4645,'User input'!$D$6:$G$16,3,FALSE)</f>
        <v>1.29</v>
      </c>
      <c r="Q4645" s="6">
        <f>VLOOKUP(L4645,'User input'!$D$6:$G$16,4,FALSE)</f>
        <v>24</v>
      </c>
      <c r="R4645" s="6">
        <f t="shared" si="291"/>
        <v>1152</v>
      </c>
      <c r="S4645" s="26">
        <f t="shared" si="288"/>
        <v>1486.08</v>
      </c>
      <c r="T4645" s="26">
        <f>IF(K4645&lt;'User input'!$I$9,'User input'!$J$8,IF(K4645&lt;'User input'!$I$10,'User input'!$J$9,IF(K4645&lt;'User input'!$I$11,'User input'!$J$10,'User input'!$J$11)))*S4645</f>
        <v>44.582399999999993</v>
      </c>
      <c r="U4645" s="26">
        <f>K4645*'User input'!$J$17+'User input'!$J$16</f>
        <v>0.5</v>
      </c>
    </row>
    <row r="4646" spans="1:21" x14ac:dyDescent="0.25">
      <c r="A4646" s="17">
        <v>4777</v>
      </c>
      <c r="B4646" s="6" t="s">
        <v>5478</v>
      </c>
      <c r="C4646" s="6" t="s">
        <v>5019</v>
      </c>
      <c r="D4646" s="6" t="s">
        <v>28</v>
      </c>
      <c r="E4646" s="6" t="s">
        <v>29</v>
      </c>
      <c r="F4646" s="15">
        <v>60</v>
      </c>
      <c r="G4646" s="6" t="s">
        <v>9925</v>
      </c>
      <c r="H4646" s="6" t="s">
        <v>1923</v>
      </c>
      <c r="I4646" s="6" t="s">
        <v>32</v>
      </c>
      <c r="J4646" s="7">
        <v>44073</v>
      </c>
      <c r="K4646" s="15">
        <v>25</v>
      </c>
      <c r="L4646" s="6" t="s">
        <v>20</v>
      </c>
      <c r="M4646" s="6">
        <f t="shared" si="289"/>
        <v>2020</v>
      </c>
      <c r="N4646" s="6">
        <f t="shared" si="290"/>
        <v>8</v>
      </c>
      <c r="O4646" s="6" t="str">
        <f>VLOOKUP(L4646,'User input'!$D$6:$E$16,2,FALSE)</f>
        <v>Hyperwotsit</v>
      </c>
      <c r="P4646" s="6">
        <f>VLOOKUP(L4646,'User input'!$D$6:$G$16,3,FALSE)</f>
        <v>2.0099999999999998</v>
      </c>
      <c r="Q4646" s="6">
        <f>VLOOKUP(L4646,'User input'!$D$6:$G$16,4,FALSE)</f>
        <v>20</v>
      </c>
      <c r="R4646" s="6">
        <f t="shared" si="291"/>
        <v>500</v>
      </c>
      <c r="S4646" s="26">
        <f t="shared" si="288"/>
        <v>1004.9999999999999</v>
      </c>
      <c r="T4646" s="26">
        <f>IF(K4646&lt;'User input'!$I$9,'User input'!$J$8,IF(K4646&lt;'User input'!$I$10,'User input'!$J$9,IF(K4646&lt;'User input'!$I$11,'User input'!$J$10,'User input'!$J$11)))*S4646</f>
        <v>30.149999999999995</v>
      </c>
      <c r="U4646" s="26">
        <f>K4646*'User input'!$J$17+'User input'!$J$16</f>
        <v>0.5</v>
      </c>
    </row>
    <row r="4647" spans="1:21" x14ac:dyDescent="0.25">
      <c r="A4647" s="18">
        <v>4778</v>
      </c>
      <c r="B4647" s="10" t="s">
        <v>9926</v>
      </c>
      <c r="C4647" s="10" t="s">
        <v>9927</v>
      </c>
      <c r="D4647" s="10" t="s">
        <v>49</v>
      </c>
      <c r="E4647" s="10" t="s">
        <v>16</v>
      </c>
      <c r="F4647" s="16">
        <v>90</v>
      </c>
      <c r="G4647" s="10" t="s">
        <v>6580</v>
      </c>
      <c r="H4647" s="10" t="s">
        <v>131</v>
      </c>
      <c r="I4647" s="10" t="s">
        <v>122</v>
      </c>
      <c r="J4647" s="11">
        <v>44475</v>
      </c>
      <c r="K4647" s="16">
        <v>51</v>
      </c>
      <c r="L4647" s="10" t="s">
        <v>99</v>
      </c>
      <c r="M4647" s="10">
        <f t="shared" si="289"/>
        <v>2021</v>
      </c>
      <c r="N4647" s="10">
        <f t="shared" si="290"/>
        <v>10</v>
      </c>
      <c r="O4647" s="10" t="str">
        <f>VLOOKUP(L4647,'User input'!$D$6:$E$16,2,FALSE)</f>
        <v>Superwossname</v>
      </c>
      <c r="P4647" s="10">
        <f>VLOOKUP(L4647,'User input'!$D$6:$G$16,3,FALSE)</f>
        <v>3.49</v>
      </c>
      <c r="Q4647" s="10">
        <f>VLOOKUP(L4647,'User input'!$D$6:$G$16,4,FALSE)</f>
        <v>20</v>
      </c>
      <c r="R4647" s="10">
        <f t="shared" si="291"/>
        <v>1020</v>
      </c>
      <c r="S4647" s="27">
        <f t="shared" si="288"/>
        <v>3559.8</v>
      </c>
      <c r="T4647" s="27">
        <f>IF(K4647&lt;'User input'!$I$9,'User input'!$J$8,IF(K4647&lt;'User input'!$I$10,'User input'!$J$9,IF(K4647&lt;'User input'!$I$11,'User input'!$J$10,'User input'!$J$11)))*S4647</f>
        <v>177.99</v>
      </c>
      <c r="U4647" s="27">
        <f>K4647*'User input'!$J$17+'User input'!$J$16</f>
        <v>0.5</v>
      </c>
    </row>
    <row r="4648" spans="1:21" x14ac:dyDescent="0.25">
      <c r="A4648" s="17">
        <v>4779</v>
      </c>
      <c r="B4648" s="6" t="s">
        <v>9928</v>
      </c>
      <c r="C4648" s="6" t="s">
        <v>7657</v>
      </c>
      <c r="D4648" s="6" t="s">
        <v>28</v>
      </c>
      <c r="E4648" s="6" t="s">
        <v>29</v>
      </c>
      <c r="F4648" s="15">
        <v>60</v>
      </c>
      <c r="G4648" s="6" t="s">
        <v>9929</v>
      </c>
      <c r="H4648" s="6" t="s">
        <v>205</v>
      </c>
      <c r="I4648" s="6" t="s">
        <v>206</v>
      </c>
      <c r="J4648" s="7">
        <v>44084</v>
      </c>
      <c r="K4648" s="15">
        <v>44</v>
      </c>
      <c r="L4648" s="6" t="s">
        <v>78</v>
      </c>
      <c r="M4648" s="6">
        <f t="shared" si="289"/>
        <v>2020</v>
      </c>
      <c r="N4648" s="6">
        <f t="shared" si="290"/>
        <v>9</v>
      </c>
      <c r="O4648" s="6" t="str">
        <f>VLOOKUP(L4648,'User input'!$D$6:$E$16,2,FALSE)</f>
        <v>Ultrathing V2</v>
      </c>
      <c r="P4648" s="6">
        <f>VLOOKUP(L4648,'User input'!$D$6:$G$16,3,FALSE)</f>
        <v>2.95</v>
      </c>
      <c r="Q4648" s="6">
        <f>VLOOKUP(L4648,'User input'!$D$6:$G$16,4,FALSE)</f>
        <v>20</v>
      </c>
      <c r="R4648" s="6">
        <f t="shared" si="291"/>
        <v>880</v>
      </c>
      <c r="S4648" s="26">
        <f t="shared" si="288"/>
        <v>2596</v>
      </c>
      <c r="T4648" s="26">
        <f>IF(K4648&lt;'User input'!$I$9,'User input'!$J$8,IF(K4648&lt;'User input'!$I$10,'User input'!$J$9,IF(K4648&lt;'User input'!$I$11,'User input'!$J$10,'User input'!$J$11)))*S4648</f>
        <v>77.88</v>
      </c>
      <c r="U4648" s="26">
        <f>K4648*'User input'!$J$17+'User input'!$J$16</f>
        <v>0.5</v>
      </c>
    </row>
    <row r="4649" spans="1:21" x14ac:dyDescent="0.25">
      <c r="A4649" s="18">
        <v>4780</v>
      </c>
      <c r="B4649" s="10" t="s">
        <v>3451</v>
      </c>
      <c r="C4649" s="10" t="s">
        <v>7490</v>
      </c>
      <c r="D4649" s="10" t="s">
        <v>28</v>
      </c>
      <c r="E4649" s="10" t="s">
        <v>29</v>
      </c>
      <c r="F4649" s="16">
        <v>30</v>
      </c>
      <c r="G4649" s="10" t="s">
        <v>9930</v>
      </c>
      <c r="H4649" s="10" t="s">
        <v>4852</v>
      </c>
      <c r="I4649" s="10" t="s">
        <v>144</v>
      </c>
      <c r="J4649" s="11">
        <v>43532</v>
      </c>
      <c r="K4649" s="16">
        <v>9</v>
      </c>
      <c r="L4649" s="10" t="s">
        <v>39</v>
      </c>
      <c r="M4649" s="10">
        <f t="shared" si="289"/>
        <v>2019</v>
      </c>
      <c r="N4649" s="10">
        <f t="shared" si="290"/>
        <v>3</v>
      </c>
      <c r="O4649" s="10" t="str">
        <f>VLOOKUP(L4649,'User input'!$D$6:$E$16,2,FALSE)</f>
        <v>Ultrathing V1</v>
      </c>
      <c r="P4649" s="10">
        <f>VLOOKUP(L4649,'User input'!$D$6:$G$16,3,FALSE)</f>
        <v>1.79</v>
      </c>
      <c r="Q4649" s="10">
        <f>VLOOKUP(L4649,'User input'!$D$6:$G$16,4,FALSE)</f>
        <v>17</v>
      </c>
      <c r="R4649" s="10">
        <f t="shared" si="291"/>
        <v>153</v>
      </c>
      <c r="S4649" s="27">
        <f t="shared" si="288"/>
        <v>273.87</v>
      </c>
      <c r="T4649" s="27">
        <f>IF(K4649&lt;'User input'!$I$9,'User input'!$J$8,IF(K4649&lt;'User input'!$I$10,'User input'!$J$9,IF(K4649&lt;'User input'!$I$11,'User input'!$J$10,'User input'!$J$11)))*S4649</f>
        <v>0</v>
      </c>
      <c r="U4649" s="27">
        <f>K4649*'User input'!$J$17+'User input'!$J$16</f>
        <v>0.5</v>
      </c>
    </row>
    <row r="4650" spans="1:21" x14ac:dyDescent="0.25">
      <c r="A4650" s="17">
        <v>4781</v>
      </c>
      <c r="B4650" s="6" t="s">
        <v>4172</v>
      </c>
      <c r="C4650" s="6" t="s">
        <v>9931</v>
      </c>
      <c r="D4650" s="6" t="s">
        <v>28</v>
      </c>
      <c r="E4650" s="6" t="s">
        <v>29</v>
      </c>
      <c r="F4650" s="15">
        <v>60</v>
      </c>
      <c r="G4650" s="6" t="s">
        <v>9932</v>
      </c>
      <c r="H4650" s="6" t="s">
        <v>6271</v>
      </c>
      <c r="I4650" s="6" t="s">
        <v>32</v>
      </c>
      <c r="J4650" s="7">
        <v>44100</v>
      </c>
      <c r="K4650" s="15">
        <v>68</v>
      </c>
      <c r="L4650" s="6" t="s">
        <v>33</v>
      </c>
      <c r="M4650" s="6">
        <f t="shared" si="289"/>
        <v>2020</v>
      </c>
      <c r="N4650" s="6">
        <f t="shared" si="290"/>
        <v>9</v>
      </c>
      <c r="O4650" s="6" t="str">
        <f>VLOOKUP(L4650,'User input'!$D$6:$E$16,2,FALSE)</f>
        <v>Megawidget L</v>
      </c>
      <c r="P4650" s="6">
        <f>VLOOKUP(L4650,'User input'!$D$6:$G$16,3,FALSE)</f>
        <v>1.79</v>
      </c>
      <c r="Q4650" s="6">
        <f>VLOOKUP(L4650,'User input'!$D$6:$G$16,4,FALSE)</f>
        <v>24</v>
      </c>
      <c r="R4650" s="6">
        <f t="shared" si="291"/>
        <v>1632</v>
      </c>
      <c r="S4650" s="26">
        <f t="shared" si="288"/>
        <v>2921.28</v>
      </c>
      <c r="T4650" s="26">
        <f>IF(K4650&lt;'User input'!$I$9,'User input'!$J$8,IF(K4650&lt;'User input'!$I$10,'User input'!$J$9,IF(K4650&lt;'User input'!$I$11,'User input'!$J$10,'User input'!$J$11)))*S4650</f>
        <v>146.06400000000002</v>
      </c>
      <c r="U4650" s="26">
        <f>K4650*'User input'!$J$17+'User input'!$J$16</f>
        <v>0.5</v>
      </c>
    </row>
    <row r="4651" spans="1:21" x14ac:dyDescent="0.25">
      <c r="A4651" s="18">
        <v>4782</v>
      </c>
      <c r="B4651" s="10" t="s">
        <v>9933</v>
      </c>
      <c r="C4651" s="10" t="s">
        <v>4841</v>
      </c>
      <c r="D4651" s="10" t="s">
        <v>49</v>
      </c>
      <c r="E4651" s="10" t="s">
        <v>16</v>
      </c>
      <c r="F4651" s="16">
        <v>60</v>
      </c>
      <c r="G4651" s="10" t="s">
        <v>9934</v>
      </c>
      <c r="H4651" s="10" t="s">
        <v>7113</v>
      </c>
      <c r="I4651" s="10" t="s">
        <v>291</v>
      </c>
      <c r="J4651" s="11">
        <v>44161</v>
      </c>
      <c r="K4651" s="16">
        <v>80</v>
      </c>
      <c r="L4651" s="10" t="s">
        <v>33</v>
      </c>
      <c r="M4651" s="10">
        <f t="shared" si="289"/>
        <v>2020</v>
      </c>
      <c r="N4651" s="10">
        <f t="shared" si="290"/>
        <v>11</v>
      </c>
      <c r="O4651" s="10" t="str">
        <f>VLOOKUP(L4651,'User input'!$D$6:$E$16,2,FALSE)</f>
        <v>Megawidget L</v>
      </c>
      <c r="P4651" s="10">
        <f>VLOOKUP(L4651,'User input'!$D$6:$G$16,3,FALSE)</f>
        <v>1.79</v>
      </c>
      <c r="Q4651" s="10">
        <f>VLOOKUP(L4651,'User input'!$D$6:$G$16,4,FALSE)</f>
        <v>24</v>
      </c>
      <c r="R4651" s="10">
        <f t="shared" si="291"/>
        <v>1920</v>
      </c>
      <c r="S4651" s="27">
        <f t="shared" si="288"/>
        <v>3436.8</v>
      </c>
      <c r="T4651" s="27">
        <f>IF(K4651&lt;'User input'!$I$9,'User input'!$J$8,IF(K4651&lt;'User input'!$I$10,'User input'!$J$9,IF(K4651&lt;'User input'!$I$11,'User input'!$J$10,'User input'!$J$11)))*S4651</f>
        <v>171.84000000000003</v>
      </c>
      <c r="U4651" s="27">
        <f>K4651*'User input'!$J$17+'User input'!$J$16</f>
        <v>0.5</v>
      </c>
    </row>
    <row r="4652" spans="1:21" x14ac:dyDescent="0.25">
      <c r="A4652" s="17">
        <v>4783</v>
      </c>
      <c r="B4652" s="6" t="s">
        <v>9935</v>
      </c>
      <c r="C4652" s="6" t="s">
        <v>6771</v>
      </c>
      <c r="D4652" s="6" t="s">
        <v>28</v>
      </c>
      <c r="E4652" s="6" t="s">
        <v>29</v>
      </c>
      <c r="F4652" s="15">
        <v>60</v>
      </c>
      <c r="G4652" s="6" t="s">
        <v>9936</v>
      </c>
      <c r="H4652" s="6" t="s">
        <v>1072</v>
      </c>
      <c r="I4652" s="6" t="s">
        <v>1073</v>
      </c>
      <c r="J4652" s="7">
        <v>43698</v>
      </c>
      <c r="K4652" s="15">
        <v>47</v>
      </c>
      <c r="L4652" s="6" t="s">
        <v>68</v>
      </c>
      <c r="M4652" s="6">
        <f t="shared" si="289"/>
        <v>2019</v>
      </c>
      <c r="N4652" s="6">
        <f t="shared" si="290"/>
        <v>8</v>
      </c>
      <c r="O4652" s="6" t="str">
        <f>VLOOKUP(L4652,'User input'!$D$6:$E$16,2,FALSE)</f>
        <v>Megawidget M</v>
      </c>
      <c r="P4652" s="6">
        <f>VLOOKUP(L4652,'User input'!$D$6:$G$16,3,FALSE)</f>
        <v>1.29</v>
      </c>
      <c r="Q4652" s="6">
        <f>VLOOKUP(L4652,'User input'!$D$6:$G$16,4,FALSE)</f>
        <v>24</v>
      </c>
      <c r="R4652" s="6">
        <f t="shared" si="291"/>
        <v>1128</v>
      </c>
      <c r="S4652" s="26">
        <f t="shared" si="288"/>
        <v>1455.1200000000001</v>
      </c>
      <c r="T4652" s="26">
        <f>IF(K4652&lt;'User input'!$I$9,'User input'!$J$8,IF(K4652&lt;'User input'!$I$10,'User input'!$J$9,IF(K4652&lt;'User input'!$I$11,'User input'!$J$10,'User input'!$J$11)))*S4652</f>
        <v>43.653600000000004</v>
      </c>
      <c r="U4652" s="26">
        <f>K4652*'User input'!$J$17+'User input'!$J$16</f>
        <v>0.5</v>
      </c>
    </row>
    <row r="4653" spans="1:21" x14ac:dyDescent="0.25">
      <c r="A4653" s="18">
        <v>4784</v>
      </c>
      <c r="B4653" s="10" t="s">
        <v>9937</v>
      </c>
      <c r="C4653" s="10" t="s">
        <v>9176</v>
      </c>
      <c r="D4653" s="10" t="s">
        <v>41</v>
      </c>
      <c r="E4653" s="10" t="s">
        <v>16</v>
      </c>
      <c r="F4653" s="16">
        <v>30</v>
      </c>
      <c r="G4653" s="10" t="s">
        <v>9938</v>
      </c>
      <c r="H4653" s="10" t="s">
        <v>3274</v>
      </c>
      <c r="I4653" s="10" t="s">
        <v>32</v>
      </c>
      <c r="J4653" s="11">
        <v>44195</v>
      </c>
      <c r="K4653" s="16">
        <v>8</v>
      </c>
      <c r="L4653" s="10" t="s">
        <v>62</v>
      </c>
      <c r="M4653" s="10">
        <f t="shared" si="289"/>
        <v>2020</v>
      </c>
      <c r="N4653" s="10">
        <f t="shared" si="290"/>
        <v>12</v>
      </c>
      <c r="O4653" s="10" t="str">
        <f>VLOOKUP(L4653,'User input'!$D$6:$E$16,2,FALSE)</f>
        <v>Ultrathing V4</v>
      </c>
      <c r="P4653" s="10">
        <f>VLOOKUP(L4653,'User input'!$D$6:$G$16,3,FALSE)</f>
        <v>3.99</v>
      </c>
      <c r="Q4653" s="10">
        <f>VLOOKUP(L4653,'User input'!$D$6:$G$16,4,FALSE)</f>
        <v>24</v>
      </c>
      <c r="R4653" s="10">
        <f t="shared" si="291"/>
        <v>192</v>
      </c>
      <c r="S4653" s="27">
        <f t="shared" si="288"/>
        <v>766.08</v>
      </c>
      <c r="T4653" s="27">
        <f>IF(K4653&lt;'User input'!$I$9,'User input'!$J$8,IF(K4653&lt;'User input'!$I$10,'User input'!$J$9,IF(K4653&lt;'User input'!$I$11,'User input'!$J$10,'User input'!$J$11)))*S4653</f>
        <v>0</v>
      </c>
      <c r="U4653" s="27">
        <f>K4653*'User input'!$J$17+'User input'!$J$16</f>
        <v>0.5</v>
      </c>
    </row>
    <row r="4654" spans="1:21" x14ac:dyDescent="0.25">
      <c r="A4654" s="17">
        <v>4785</v>
      </c>
      <c r="B4654" s="6" t="s">
        <v>3011</v>
      </c>
      <c r="C4654" s="6" t="s">
        <v>7204</v>
      </c>
      <c r="D4654" s="6" t="s">
        <v>28</v>
      </c>
      <c r="E4654" s="6" t="s">
        <v>29</v>
      </c>
      <c r="F4654" s="15">
        <v>30</v>
      </c>
      <c r="G4654" s="6" t="s">
        <v>9939</v>
      </c>
      <c r="H4654" s="6" t="s">
        <v>5380</v>
      </c>
      <c r="I4654" s="6" t="s">
        <v>32</v>
      </c>
      <c r="J4654" s="7">
        <v>44183</v>
      </c>
      <c r="K4654" s="15">
        <v>95</v>
      </c>
      <c r="L4654" s="6" t="s">
        <v>78</v>
      </c>
      <c r="M4654" s="6">
        <f t="shared" si="289"/>
        <v>2020</v>
      </c>
      <c r="N4654" s="6">
        <f t="shared" si="290"/>
        <v>12</v>
      </c>
      <c r="O4654" s="6" t="str">
        <f>VLOOKUP(L4654,'User input'!$D$6:$E$16,2,FALSE)</f>
        <v>Ultrathing V2</v>
      </c>
      <c r="P4654" s="6">
        <f>VLOOKUP(L4654,'User input'!$D$6:$G$16,3,FALSE)</f>
        <v>2.95</v>
      </c>
      <c r="Q4654" s="6">
        <f>VLOOKUP(L4654,'User input'!$D$6:$G$16,4,FALSE)</f>
        <v>20</v>
      </c>
      <c r="R4654" s="6">
        <f t="shared" si="291"/>
        <v>1900</v>
      </c>
      <c r="S4654" s="26">
        <f t="shared" si="288"/>
        <v>5605</v>
      </c>
      <c r="T4654" s="26">
        <f>IF(K4654&lt;'User input'!$I$9,'User input'!$J$8,IF(K4654&lt;'User input'!$I$10,'User input'!$J$9,IF(K4654&lt;'User input'!$I$11,'User input'!$J$10,'User input'!$J$11)))*S4654</f>
        <v>280.25</v>
      </c>
      <c r="U4654" s="26">
        <f>K4654*'User input'!$J$17+'User input'!$J$16</f>
        <v>0.5</v>
      </c>
    </row>
    <row r="4655" spans="1:21" x14ac:dyDescent="0.25">
      <c r="A4655" s="17">
        <v>4787</v>
      </c>
      <c r="B4655" s="6" t="s">
        <v>376</v>
      </c>
      <c r="C4655" s="6" t="s">
        <v>1070</v>
      </c>
      <c r="D4655" s="6" t="s">
        <v>28</v>
      </c>
      <c r="E4655" s="6" t="s">
        <v>29</v>
      </c>
      <c r="F4655" s="15">
        <v>60</v>
      </c>
      <c r="G4655" s="6" t="s">
        <v>9940</v>
      </c>
      <c r="H4655" s="6" t="s">
        <v>1519</v>
      </c>
      <c r="I4655" s="6" t="s">
        <v>171</v>
      </c>
      <c r="J4655" s="7">
        <v>43814</v>
      </c>
      <c r="K4655" s="15">
        <v>3</v>
      </c>
      <c r="L4655" s="6" t="s">
        <v>78</v>
      </c>
      <c r="M4655" s="6">
        <f t="shared" si="289"/>
        <v>2019</v>
      </c>
      <c r="N4655" s="6">
        <f t="shared" si="290"/>
        <v>12</v>
      </c>
      <c r="O4655" s="6" t="str">
        <f>VLOOKUP(L4655,'User input'!$D$6:$E$16,2,FALSE)</f>
        <v>Ultrathing V2</v>
      </c>
      <c r="P4655" s="6">
        <f>VLOOKUP(L4655,'User input'!$D$6:$G$16,3,FALSE)</f>
        <v>2.95</v>
      </c>
      <c r="Q4655" s="6">
        <f>VLOOKUP(L4655,'User input'!$D$6:$G$16,4,FALSE)</f>
        <v>20</v>
      </c>
      <c r="R4655" s="6">
        <f t="shared" si="291"/>
        <v>60</v>
      </c>
      <c r="S4655" s="26">
        <f t="shared" si="288"/>
        <v>177</v>
      </c>
      <c r="T4655" s="26">
        <f>IF(K4655&lt;'User input'!$I$9,'User input'!$J$8,IF(K4655&lt;'User input'!$I$10,'User input'!$J$9,IF(K4655&lt;'User input'!$I$11,'User input'!$J$10,'User input'!$J$11)))*S4655</f>
        <v>0</v>
      </c>
      <c r="U4655" s="26">
        <f>K4655*'User input'!$J$17+'User input'!$J$16</f>
        <v>0.5</v>
      </c>
    </row>
    <row r="4656" spans="1:21" x14ac:dyDescent="0.25">
      <c r="A4656" s="18">
        <v>4788</v>
      </c>
      <c r="B4656" s="10" t="s">
        <v>9941</v>
      </c>
      <c r="C4656" s="10" t="s">
        <v>3588</v>
      </c>
      <c r="D4656" s="10" t="s">
        <v>49</v>
      </c>
      <c r="E4656" s="10" t="s">
        <v>16</v>
      </c>
      <c r="F4656" s="16">
        <v>30</v>
      </c>
      <c r="G4656" s="10" t="s">
        <v>9942</v>
      </c>
      <c r="H4656" s="10" t="s">
        <v>408</v>
      </c>
      <c r="I4656" s="10" t="s">
        <v>185</v>
      </c>
      <c r="J4656" s="11">
        <v>44193</v>
      </c>
      <c r="K4656" s="16">
        <v>86</v>
      </c>
      <c r="L4656" s="10" t="s">
        <v>33</v>
      </c>
      <c r="M4656" s="10">
        <f t="shared" si="289"/>
        <v>2020</v>
      </c>
      <c r="N4656" s="10">
        <f t="shared" si="290"/>
        <v>12</v>
      </c>
      <c r="O4656" s="10" t="str">
        <f>VLOOKUP(L4656,'User input'!$D$6:$E$16,2,FALSE)</f>
        <v>Megawidget L</v>
      </c>
      <c r="P4656" s="10">
        <f>VLOOKUP(L4656,'User input'!$D$6:$G$16,3,FALSE)</f>
        <v>1.79</v>
      </c>
      <c r="Q4656" s="10">
        <f>VLOOKUP(L4656,'User input'!$D$6:$G$16,4,FALSE)</f>
        <v>24</v>
      </c>
      <c r="R4656" s="10">
        <f t="shared" si="291"/>
        <v>2064</v>
      </c>
      <c r="S4656" s="27">
        <f t="shared" si="288"/>
        <v>3694.56</v>
      </c>
      <c r="T4656" s="27">
        <f>IF(K4656&lt;'User input'!$I$9,'User input'!$J$8,IF(K4656&lt;'User input'!$I$10,'User input'!$J$9,IF(K4656&lt;'User input'!$I$11,'User input'!$J$10,'User input'!$J$11)))*S4656</f>
        <v>184.72800000000001</v>
      </c>
      <c r="U4656" s="27">
        <f>K4656*'User input'!$J$17+'User input'!$J$16</f>
        <v>0.5</v>
      </c>
    </row>
    <row r="4657" spans="1:21" x14ac:dyDescent="0.25">
      <c r="A4657" s="17">
        <v>4789</v>
      </c>
      <c r="B4657" s="6" t="s">
        <v>9943</v>
      </c>
      <c r="C4657" s="6" t="s">
        <v>1741</v>
      </c>
      <c r="D4657" s="6" t="s">
        <v>49</v>
      </c>
      <c r="E4657" s="6" t="s">
        <v>16</v>
      </c>
      <c r="F4657" s="15">
        <v>90</v>
      </c>
      <c r="G4657" s="6" t="s">
        <v>9944</v>
      </c>
      <c r="H4657" s="6" t="s">
        <v>6355</v>
      </c>
      <c r="I4657" s="6" t="s">
        <v>162</v>
      </c>
      <c r="J4657" s="7">
        <v>43977</v>
      </c>
      <c r="K4657" s="15">
        <v>46</v>
      </c>
      <c r="L4657" s="6" t="s">
        <v>68</v>
      </c>
      <c r="M4657" s="6">
        <f t="shared" si="289"/>
        <v>2020</v>
      </c>
      <c r="N4657" s="6">
        <f t="shared" si="290"/>
        <v>5</v>
      </c>
      <c r="O4657" s="6" t="str">
        <f>VLOOKUP(L4657,'User input'!$D$6:$E$16,2,FALSE)</f>
        <v>Megawidget M</v>
      </c>
      <c r="P4657" s="6">
        <f>VLOOKUP(L4657,'User input'!$D$6:$G$16,3,FALSE)</f>
        <v>1.29</v>
      </c>
      <c r="Q4657" s="6">
        <f>VLOOKUP(L4657,'User input'!$D$6:$G$16,4,FALSE)</f>
        <v>24</v>
      </c>
      <c r="R4657" s="6">
        <f t="shared" si="291"/>
        <v>1104</v>
      </c>
      <c r="S4657" s="26">
        <f t="shared" si="288"/>
        <v>1424.16</v>
      </c>
      <c r="T4657" s="26">
        <f>IF(K4657&lt;'User input'!$I$9,'User input'!$J$8,IF(K4657&lt;'User input'!$I$10,'User input'!$J$9,IF(K4657&lt;'User input'!$I$11,'User input'!$J$10,'User input'!$J$11)))*S4657</f>
        <v>42.724800000000002</v>
      </c>
      <c r="U4657" s="26">
        <f>K4657*'User input'!$J$17+'User input'!$J$16</f>
        <v>0.5</v>
      </c>
    </row>
    <row r="4658" spans="1:21" x14ac:dyDescent="0.25">
      <c r="A4658" s="18">
        <v>4790</v>
      </c>
      <c r="B4658" s="10" t="s">
        <v>9945</v>
      </c>
      <c r="C4658" s="10" t="s">
        <v>3163</v>
      </c>
      <c r="D4658" s="10" t="s">
        <v>15</v>
      </c>
      <c r="E4658" s="10" t="s">
        <v>16</v>
      </c>
      <c r="F4658" s="16">
        <v>30</v>
      </c>
      <c r="G4658" s="10" t="s">
        <v>9946</v>
      </c>
      <c r="H4658" s="10" t="s">
        <v>4285</v>
      </c>
      <c r="I4658" s="10" t="s">
        <v>32</v>
      </c>
      <c r="J4658" s="11">
        <v>43959</v>
      </c>
      <c r="K4658" s="16">
        <v>94</v>
      </c>
      <c r="L4658" s="10" t="s">
        <v>20</v>
      </c>
      <c r="M4658" s="10">
        <f t="shared" si="289"/>
        <v>2020</v>
      </c>
      <c r="N4658" s="10">
        <f t="shared" si="290"/>
        <v>5</v>
      </c>
      <c r="O4658" s="10" t="str">
        <f>VLOOKUP(L4658,'User input'!$D$6:$E$16,2,FALSE)</f>
        <v>Hyperwotsit</v>
      </c>
      <c r="P4658" s="10">
        <f>VLOOKUP(L4658,'User input'!$D$6:$G$16,3,FALSE)</f>
        <v>2.0099999999999998</v>
      </c>
      <c r="Q4658" s="10">
        <f>VLOOKUP(L4658,'User input'!$D$6:$G$16,4,FALSE)</f>
        <v>20</v>
      </c>
      <c r="R4658" s="10">
        <f t="shared" si="291"/>
        <v>1880</v>
      </c>
      <c r="S4658" s="27">
        <f t="shared" si="288"/>
        <v>3778.7999999999997</v>
      </c>
      <c r="T4658" s="27">
        <f>IF(K4658&lt;'User input'!$I$9,'User input'!$J$8,IF(K4658&lt;'User input'!$I$10,'User input'!$J$9,IF(K4658&lt;'User input'!$I$11,'User input'!$J$10,'User input'!$J$11)))*S4658</f>
        <v>188.94</v>
      </c>
      <c r="U4658" s="27">
        <f>K4658*'User input'!$J$17+'User input'!$J$16</f>
        <v>0.5</v>
      </c>
    </row>
    <row r="4659" spans="1:21" x14ac:dyDescent="0.25">
      <c r="A4659" s="18">
        <v>4792</v>
      </c>
      <c r="B4659" s="10" t="s">
        <v>220</v>
      </c>
      <c r="C4659" s="10" t="s">
        <v>3811</v>
      </c>
      <c r="D4659" s="10" t="s">
        <v>28</v>
      </c>
      <c r="E4659" s="10" t="s">
        <v>29</v>
      </c>
      <c r="F4659" s="16">
        <v>30</v>
      </c>
      <c r="G4659" s="10" t="s">
        <v>9947</v>
      </c>
      <c r="H4659" s="10" t="s">
        <v>46</v>
      </c>
      <c r="I4659" s="10" t="s">
        <v>25</v>
      </c>
      <c r="J4659" s="11">
        <v>44496</v>
      </c>
      <c r="K4659" s="16">
        <v>51</v>
      </c>
      <c r="L4659" s="10" t="s">
        <v>157</v>
      </c>
      <c r="M4659" s="10">
        <f t="shared" si="289"/>
        <v>2021</v>
      </c>
      <c r="N4659" s="10">
        <f t="shared" si="290"/>
        <v>10</v>
      </c>
      <c r="O4659" s="10" t="str">
        <f>VLOOKUP(L4659,'User input'!$D$6:$E$16,2,FALSE)</f>
        <v>Ultrathing V3</v>
      </c>
      <c r="P4659" s="10">
        <f>VLOOKUP(L4659,'User input'!$D$6:$G$16,3,FALSE)</f>
        <v>3.39</v>
      </c>
      <c r="Q4659" s="10">
        <f>VLOOKUP(L4659,'User input'!$D$6:$G$16,4,FALSE)</f>
        <v>24</v>
      </c>
      <c r="R4659" s="10">
        <f t="shared" si="291"/>
        <v>1224</v>
      </c>
      <c r="S4659" s="27">
        <f t="shared" si="288"/>
        <v>4149.3600000000006</v>
      </c>
      <c r="T4659" s="27">
        <f>IF(K4659&lt;'User input'!$I$9,'User input'!$J$8,IF(K4659&lt;'User input'!$I$10,'User input'!$J$9,IF(K4659&lt;'User input'!$I$11,'User input'!$J$10,'User input'!$J$11)))*S4659</f>
        <v>207.46800000000005</v>
      </c>
      <c r="U4659" s="27">
        <f>K4659*'User input'!$J$17+'User input'!$J$16</f>
        <v>0.5</v>
      </c>
    </row>
    <row r="4660" spans="1:21" x14ac:dyDescent="0.25">
      <c r="A4660" s="17">
        <v>4793</v>
      </c>
      <c r="B4660" s="6" t="s">
        <v>2772</v>
      </c>
      <c r="C4660" s="6" t="s">
        <v>2185</v>
      </c>
      <c r="D4660" s="6" t="s">
        <v>49</v>
      </c>
      <c r="E4660" s="6" t="s">
        <v>16</v>
      </c>
      <c r="F4660" s="15">
        <v>60</v>
      </c>
      <c r="G4660" s="6" t="s">
        <v>9948</v>
      </c>
      <c r="H4660" s="6" t="s">
        <v>4072</v>
      </c>
      <c r="I4660" s="6" t="s">
        <v>238</v>
      </c>
      <c r="J4660" s="7">
        <v>44524</v>
      </c>
      <c r="K4660" s="15">
        <v>79</v>
      </c>
      <c r="L4660" s="6" t="s">
        <v>52</v>
      </c>
      <c r="M4660" s="6">
        <f t="shared" si="289"/>
        <v>2021</v>
      </c>
      <c r="N4660" s="6">
        <f t="shared" si="290"/>
        <v>11</v>
      </c>
      <c r="O4660" s="6" t="str">
        <f>VLOOKUP(L4660,'User input'!$D$6:$E$16,2,FALSE)</f>
        <v>Megawidget S</v>
      </c>
      <c r="P4660" s="6">
        <f>VLOOKUP(L4660,'User input'!$D$6:$G$16,3,FALSE)</f>
        <v>0.69</v>
      </c>
      <c r="Q4660" s="6">
        <f>VLOOKUP(L4660,'User input'!$D$6:$G$16,4,FALSE)</f>
        <v>24</v>
      </c>
      <c r="R4660" s="6">
        <f t="shared" si="291"/>
        <v>1896</v>
      </c>
      <c r="S4660" s="26">
        <f t="shared" si="288"/>
        <v>1308.24</v>
      </c>
      <c r="T4660" s="26">
        <f>IF(K4660&lt;'User input'!$I$9,'User input'!$J$8,IF(K4660&lt;'User input'!$I$10,'User input'!$J$9,IF(K4660&lt;'User input'!$I$11,'User input'!$J$10,'User input'!$J$11)))*S4660</f>
        <v>65.412000000000006</v>
      </c>
      <c r="U4660" s="26">
        <f>K4660*'User input'!$J$17+'User input'!$J$16</f>
        <v>0.5</v>
      </c>
    </row>
    <row r="4661" spans="1:21" x14ac:dyDescent="0.25">
      <c r="A4661" s="18">
        <v>4794</v>
      </c>
      <c r="B4661" s="10" t="s">
        <v>9392</v>
      </c>
      <c r="C4661" s="10" t="s">
        <v>70</v>
      </c>
      <c r="D4661" s="10" t="s">
        <v>15</v>
      </c>
      <c r="E4661" s="10" t="s">
        <v>16</v>
      </c>
      <c r="F4661" s="16">
        <v>30</v>
      </c>
      <c r="G4661" s="10" t="s">
        <v>9949</v>
      </c>
      <c r="H4661" s="10" t="s">
        <v>5562</v>
      </c>
      <c r="I4661" s="10" t="s">
        <v>185</v>
      </c>
      <c r="J4661" s="11">
        <v>43786</v>
      </c>
      <c r="K4661" s="16">
        <v>4</v>
      </c>
      <c r="L4661" s="10" t="s">
        <v>44</v>
      </c>
      <c r="M4661" s="10">
        <f t="shared" si="289"/>
        <v>2019</v>
      </c>
      <c r="N4661" s="10">
        <f t="shared" si="290"/>
        <v>11</v>
      </c>
      <c r="O4661" s="10" t="str">
        <f>VLOOKUP(L4661,'User input'!$D$6:$E$16,2,FALSE)</f>
        <v>Gigastuff</v>
      </c>
      <c r="P4661" s="10">
        <f>VLOOKUP(L4661,'User input'!$D$6:$G$16,3,FALSE)</f>
        <v>1.89</v>
      </c>
      <c r="Q4661" s="10">
        <f>VLOOKUP(L4661,'User input'!$D$6:$G$16,4,FALSE)</f>
        <v>18</v>
      </c>
      <c r="R4661" s="10">
        <f t="shared" si="291"/>
        <v>72</v>
      </c>
      <c r="S4661" s="27">
        <f t="shared" si="288"/>
        <v>136.07999999999998</v>
      </c>
      <c r="T4661" s="27">
        <f>IF(K4661&lt;'User input'!$I$9,'User input'!$J$8,IF(K4661&lt;'User input'!$I$10,'User input'!$J$9,IF(K4661&lt;'User input'!$I$11,'User input'!$J$10,'User input'!$J$11)))*S4661</f>
        <v>0</v>
      </c>
      <c r="U4661" s="27">
        <f>K4661*'User input'!$J$17+'User input'!$J$16</f>
        <v>0.5</v>
      </c>
    </row>
    <row r="4662" spans="1:21" x14ac:dyDescent="0.25">
      <c r="A4662" s="17">
        <v>4795</v>
      </c>
      <c r="B4662" s="6" t="s">
        <v>2689</v>
      </c>
      <c r="C4662" s="6" t="s">
        <v>4479</v>
      </c>
      <c r="D4662" s="6" t="s">
        <v>28</v>
      </c>
      <c r="E4662" s="6" t="s">
        <v>29</v>
      </c>
      <c r="F4662" s="15">
        <v>60</v>
      </c>
      <c r="G4662" s="6" t="s">
        <v>9950</v>
      </c>
      <c r="H4662" s="6" t="s">
        <v>1919</v>
      </c>
      <c r="I4662" s="6" t="s">
        <v>98</v>
      </c>
      <c r="J4662" s="7">
        <v>44436</v>
      </c>
      <c r="K4662" s="15">
        <v>26</v>
      </c>
      <c r="L4662" s="6" t="s">
        <v>78</v>
      </c>
      <c r="M4662" s="6">
        <f t="shared" si="289"/>
        <v>2021</v>
      </c>
      <c r="N4662" s="6">
        <f t="shared" si="290"/>
        <v>8</v>
      </c>
      <c r="O4662" s="6" t="str">
        <f>VLOOKUP(L4662,'User input'!$D$6:$E$16,2,FALSE)</f>
        <v>Ultrathing V2</v>
      </c>
      <c r="P4662" s="6">
        <f>VLOOKUP(L4662,'User input'!$D$6:$G$16,3,FALSE)</f>
        <v>2.95</v>
      </c>
      <c r="Q4662" s="6">
        <f>VLOOKUP(L4662,'User input'!$D$6:$G$16,4,FALSE)</f>
        <v>20</v>
      </c>
      <c r="R4662" s="6">
        <f t="shared" si="291"/>
        <v>520</v>
      </c>
      <c r="S4662" s="26">
        <f t="shared" si="288"/>
        <v>1534</v>
      </c>
      <c r="T4662" s="26">
        <f>IF(K4662&lt;'User input'!$I$9,'User input'!$J$8,IF(K4662&lt;'User input'!$I$10,'User input'!$J$9,IF(K4662&lt;'User input'!$I$11,'User input'!$J$10,'User input'!$J$11)))*S4662</f>
        <v>46.019999999999996</v>
      </c>
      <c r="U4662" s="26">
        <f>K4662*'User input'!$J$17+'User input'!$J$16</f>
        <v>0.5</v>
      </c>
    </row>
    <row r="4663" spans="1:21" x14ac:dyDescent="0.25">
      <c r="A4663" s="18">
        <v>4796</v>
      </c>
      <c r="B4663" s="10" t="s">
        <v>1637</v>
      </c>
      <c r="C4663" s="10" t="s">
        <v>414</v>
      </c>
      <c r="D4663" s="10" t="s">
        <v>15</v>
      </c>
      <c r="E4663" s="10" t="s">
        <v>16</v>
      </c>
      <c r="F4663" s="16">
        <v>90</v>
      </c>
      <c r="G4663" s="10" t="s">
        <v>9951</v>
      </c>
      <c r="H4663" s="10" t="s">
        <v>4015</v>
      </c>
      <c r="I4663" s="10" t="s">
        <v>32</v>
      </c>
      <c r="J4663" s="11">
        <v>43731</v>
      </c>
      <c r="K4663" s="16">
        <v>65</v>
      </c>
      <c r="L4663" s="10" t="s">
        <v>99</v>
      </c>
      <c r="M4663" s="10">
        <f t="shared" si="289"/>
        <v>2019</v>
      </c>
      <c r="N4663" s="10">
        <f t="shared" si="290"/>
        <v>9</v>
      </c>
      <c r="O4663" s="10" t="str">
        <f>VLOOKUP(L4663,'User input'!$D$6:$E$16,2,FALSE)</f>
        <v>Superwossname</v>
      </c>
      <c r="P4663" s="10">
        <f>VLOOKUP(L4663,'User input'!$D$6:$G$16,3,FALSE)</f>
        <v>3.49</v>
      </c>
      <c r="Q4663" s="10">
        <f>VLOOKUP(L4663,'User input'!$D$6:$G$16,4,FALSE)</f>
        <v>20</v>
      </c>
      <c r="R4663" s="10">
        <f t="shared" si="291"/>
        <v>1300</v>
      </c>
      <c r="S4663" s="27">
        <f t="shared" si="288"/>
        <v>4537</v>
      </c>
      <c r="T4663" s="27">
        <f>IF(K4663&lt;'User input'!$I$9,'User input'!$J$8,IF(K4663&lt;'User input'!$I$10,'User input'!$J$9,IF(K4663&lt;'User input'!$I$11,'User input'!$J$10,'User input'!$J$11)))*S4663</f>
        <v>226.85000000000002</v>
      </c>
      <c r="U4663" s="27">
        <f>K4663*'User input'!$J$17+'User input'!$J$16</f>
        <v>0.5</v>
      </c>
    </row>
    <row r="4664" spans="1:21" x14ac:dyDescent="0.25">
      <c r="A4664" s="17">
        <v>4797</v>
      </c>
      <c r="B4664" s="6" t="s">
        <v>9952</v>
      </c>
      <c r="C4664" s="6" t="s">
        <v>3600</v>
      </c>
      <c r="D4664" s="6" t="s">
        <v>41</v>
      </c>
      <c r="E4664" s="6" t="s">
        <v>16</v>
      </c>
      <c r="F4664" s="15">
        <v>90</v>
      </c>
      <c r="G4664" s="6" t="s">
        <v>9953</v>
      </c>
      <c r="H4664" s="6" t="s">
        <v>4662</v>
      </c>
      <c r="I4664" s="6" t="s">
        <v>881</v>
      </c>
      <c r="J4664" s="7">
        <v>44248</v>
      </c>
      <c r="K4664" s="15">
        <v>22</v>
      </c>
      <c r="L4664" s="6" t="s">
        <v>99</v>
      </c>
      <c r="M4664" s="6">
        <f t="shared" si="289"/>
        <v>2021</v>
      </c>
      <c r="N4664" s="6">
        <f t="shared" si="290"/>
        <v>2</v>
      </c>
      <c r="O4664" s="6" t="str">
        <f>VLOOKUP(L4664,'User input'!$D$6:$E$16,2,FALSE)</f>
        <v>Superwossname</v>
      </c>
      <c r="P4664" s="6">
        <f>VLOOKUP(L4664,'User input'!$D$6:$G$16,3,FALSE)</f>
        <v>3.49</v>
      </c>
      <c r="Q4664" s="6">
        <f>VLOOKUP(L4664,'User input'!$D$6:$G$16,4,FALSE)</f>
        <v>20</v>
      </c>
      <c r="R4664" s="6">
        <f t="shared" si="291"/>
        <v>440</v>
      </c>
      <c r="S4664" s="26">
        <f t="shared" si="288"/>
        <v>1535.6000000000001</v>
      </c>
      <c r="T4664" s="26">
        <f>IF(K4664&lt;'User input'!$I$9,'User input'!$J$8,IF(K4664&lt;'User input'!$I$10,'User input'!$J$9,IF(K4664&lt;'User input'!$I$11,'User input'!$J$10,'User input'!$J$11)))*S4664</f>
        <v>46.068000000000005</v>
      </c>
      <c r="U4664" s="26">
        <f>K4664*'User input'!$J$17+'User input'!$J$16</f>
        <v>0.5</v>
      </c>
    </row>
    <row r="4665" spans="1:21" x14ac:dyDescent="0.25">
      <c r="A4665" s="18">
        <v>4798</v>
      </c>
      <c r="B4665" s="10" t="s">
        <v>2285</v>
      </c>
      <c r="C4665" s="10" t="s">
        <v>4706</v>
      </c>
      <c r="D4665" s="10" t="s">
        <v>15</v>
      </c>
      <c r="E4665" s="10" t="s">
        <v>16</v>
      </c>
      <c r="F4665" s="16">
        <v>90</v>
      </c>
      <c r="G4665" s="10" t="s">
        <v>9954</v>
      </c>
      <c r="H4665" s="10" t="s">
        <v>7747</v>
      </c>
      <c r="I4665" s="10" t="s">
        <v>32</v>
      </c>
      <c r="J4665" s="11">
        <v>43833</v>
      </c>
      <c r="K4665" s="16">
        <v>63</v>
      </c>
      <c r="L4665" s="10" t="s">
        <v>68</v>
      </c>
      <c r="M4665" s="10">
        <f t="shared" si="289"/>
        <v>2020</v>
      </c>
      <c r="N4665" s="10">
        <f t="shared" si="290"/>
        <v>1</v>
      </c>
      <c r="O4665" s="10" t="str">
        <f>VLOOKUP(L4665,'User input'!$D$6:$E$16,2,FALSE)</f>
        <v>Megawidget M</v>
      </c>
      <c r="P4665" s="10">
        <f>VLOOKUP(L4665,'User input'!$D$6:$G$16,3,FALSE)</f>
        <v>1.29</v>
      </c>
      <c r="Q4665" s="10">
        <f>VLOOKUP(L4665,'User input'!$D$6:$G$16,4,FALSE)</f>
        <v>24</v>
      </c>
      <c r="R4665" s="10">
        <f t="shared" si="291"/>
        <v>1512</v>
      </c>
      <c r="S4665" s="27">
        <f t="shared" si="288"/>
        <v>1950.48</v>
      </c>
      <c r="T4665" s="27">
        <f>IF(K4665&lt;'User input'!$I$9,'User input'!$J$8,IF(K4665&lt;'User input'!$I$10,'User input'!$J$9,IF(K4665&lt;'User input'!$I$11,'User input'!$J$10,'User input'!$J$11)))*S4665</f>
        <v>97.524000000000001</v>
      </c>
      <c r="U4665" s="27">
        <f>K4665*'User input'!$J$17+'User input'!$J$16</f>
        <v>0.5</v>
      </c>
    </row>
    <row r="4666" spans="1:21" x14ac:dyDescent="0.25">
      <c r="A4666" s="17">
        <v>4799</v>
      </c>
      <c r="B4666" s="6" t="s">
        <v>4786</v>
      </c>
      <c r="C4666" s="6" t="s">
        <v>2379</v>
      </c>
      <c r="D4666" s="6" t="s">
        <v>15</v>
      </c>
      <c r="E4666" s="6" t="s">
        <v>16</v>
      </c>
      <c r="F4666" s="15">
        <v>30</v>
      </c>
      <c r="G4666" s="6" t="s">
        <v>9955</v>
      </c>
      <c r="H4666" s="6" t="s">
        <v>5148</v>
      </c>
      <c r="I4666" s="6" t="s">
        <v>32</v>
      </c>
      <c r="J4666" s="7">
        <v>44038</v>
      </c>
      <c r="K4666" s="15">
        <v>66</v>
      </c>
      <c r="L4666" s="6" t="s">
        <v>39</v>
      </c>
      <c r="M4666" s="6">
        <f t="shared" si="289"/>
        <v>2020</v>
      </c>
      <c r="N4666" s="6">
        <f t="shared" si="290"/>
        <v>7</v>
      </c>
      <c r="O4666" s="6" t="str">
        <f>VLOOKUP(L4666,'User input'!$D$6:$E$16,2,FALSE)</f>
        <v>Ultrathing V1</v>
      </c>
      <c r="P4666" s="6">
        <f>VLOOKUP(L4666,'User input'!$D$6:$G$16,3,FALSE)</f>
        <v>1.79</v>
      </c>
      <c r="Q4666" s="6">
        <f>VLOOKUP(L4666,'User input'!$D$6:$G$16,4,FALSE)</f>
        <v>17</v>
      </c>
      <c r="R4666" s="6">
        <f t="shared" si="291"/>
        <v>1122</v>
      </c>
      <c r="S4666" s="26">
        <f t="shared" si="288"/>
        <v>2008.38</v>
      </c>
      <c r="T4666" s="26">
        <f>IF(K4666&lt;'User input'!$I$9,'User input'!$J$8,IF(K4666&lt;'User input'!$I$10,'User input'!$J$9,IF(K4666&lt;'User input'!$I$11,'User input'!$J$10,'User input'!$J$11)))*S4666</f>
        <v>100.41900000000001</v>
      </c>
      <c r="U4666" s="26">
        <f>K4666*'User input'!$J$17+'User input'!$J$16</f>
        <v>0.5</v>
      </c>
    </row>
    <row r="4667" spans="1:21" x14ac:dyDescent="0.25">
      <c r="A4667" s="18">
        <v>4800</v>
      </c>
      <c r="B4667" s="10" t="s">
        <v>9956</v>
      </c>
      <c r="C4667" s="10" t="s">
        <v>2931</v>
      </c>
      <c r="D4667" s="10" t="s">
        <v>49</v>
      </c>
      <c r="E4667" s="10" t="s">
        <v>16</v>
      </c>
      <c r="F4667" s="16">
        <v>90</v>
      </c>
      <c r="G4667" s="10" t="s">
        <v>9957</v>
      </c>
      <c r="H4667" s="10" t="s">
        <v>651</v>
      </c>
      <c r="I4667" s="10" t="s">
        <v>32</v>
      </c>
      <c r="J4667" s="11">
        <v>43513</v>
      </c>
      <c r="K4667" s="16">
        <v>52</v>
      </c>
      <c r="L4667" s="10" t="s">
        <v>44</v>
      </c>
      <c r="M4667" s="10">
        <f t="shared" si="289"/>
        <v>2019</v>
      </c>
      <c r="N4667" s="10">
        <f t="shared" si="290"/>
        <v>2</v>
      </c>
      <c r="O4667" s="10" t="str">
        <f>VLOOKUP(L4667,'User input'!$D$6:$E$16,2,FALSE)</f>
        <v>Gigastuff</v>
      </c>
      <c r="P4667" s="10">
        <f>VLOOKUP(L4667,'User input'!$D$6:$G$16,3,FALSE)</f>
        <v>1.89</v>
      </c>
      <c r="Q4667" s="10">
        <f>VLOOKUP(L4667,'User input'!$D$6:$G$16,4,FALSE)</f>
        <v>18</v>
      </c>
      <c r="R4667" s="10">
        <f t="shared" si="291"/>
        <v>936</v>
      </c>
      <c r="S4667" s="27">
        <f t="shared" si="288"/>
        <v>1769.04</v>
      </c>
      <c r="T4667" s="27">
        <f>IF(K4667&lt;'User input'!$I$9,'User input'!$J$8,IF(K4667&lt;'User input'!$I$10,'User input'!$J$9,IF(K4667&lt;'User input'!$I$11,'User input'!$J$10,'User input'!$J$11)))*S4667</f>
        <v>88.451999999999998</v>
      </c>
      <c r="U4667" s="27">
        <f>K4667*'User input'!$J$17+'User input'!$J$16</f>
        <v>0.5</v>
      </c>
    </row>
    <row r="4668" spans="1:21" x14ac:dyDescent="0.25">
      <c r="A4668" s="17">
        <v>4801</v>
      </c>
      <c r="B4668" s="6" t="s">
        <v>9958</v>
      </c>
      <c r="C4668" s="6" t="s">
        <v>701</v>
      </c>
      <c r="D4668" s="6" t="s">
        <v>15</v>
      </c>
      <c r="E4668" s="6" t="s">
        <v>16</v>
      </c>
      <c r="F4668" s="15">
        <v>90</v>
      </c>
      <c r="G4668" s="6" t="s">
        <v>9959</v>
      </c>
      <c r="H4668" s="6" t="s">
        <v>3983</v>
      </c>
      <c r="I4668" s="6" t="s">
        <v>291</v>
      </c>
      <c r="J4668" s="7">
        <v>43784</v>
      </c>
      <c r="K4668" s="15">
        <v>63</v>
      </c>
      <c r="L4668" s="6" t="s">
        <v>33</v>
      </c>
      <c r="M4668" s="6">
        <f t="shared" si="289"/>
        <v>2019</v>
      </c>
      <c r="N4668" s="6">
        <f t="shared" si="290"/>
        <v>11</v>
      </c>
      <c r="O4668" s="6" t="str">
        <f>VLOOKUP(L4668,'User input'!$D$6:$E$16,2,FALSE)</f>
        <v>Megawidget L</v>
      </c>
      <c r="P4668" s="6">
        <f>VLOOKUP(L4668,'User input'!$D$6:$G$16,3,FALSE)</f>
        <v>1.79</v>
      </c>
      <c r="Q4668" s="6">
        <f>VLOOKUP(L4668,'User input'!$D$6:$G$16,4,FALSE)</f>
        <v>24</v>
      </c>
      <c r="R4668" s="6">
        <f t="shared" si="291"/>
        <v>1512</v>
      </c>
      <c r="S4668" s="26">
        <f t="shared" si="288"/>
        <v>2706.48</v>
      </c>
      <c r="T4668" s="26">
        <f>IF(K4668&lt;'User input'!$I$9,'User input'!$J$8,IF(K4668&lt;'User input'!$I$10,'User input'!$J$9,IF(K4668&lt;'User input'!$I$11,'User input'!$J$10,'User input'!$J$11)))*S4668</f>
        <v>135.32400000000001</v>
      </c>
      <c r="U4668" s="26">
        <f>K4668*'User input'!$J$17+'User input'!$J$16</f>
        <v>0.5</v>
      </c>
    </row>
    <row r="4669" spans="1:21" x14ac:dyDescent="0.25">
      <c r="A4669" s="18">
        <v>4802</v>
      </c>
      <c r="B4669" s="10" t="s">
        <v>9960</v>
      </c>
      <c r="C4669" s="10" t="s">
        <v>351</v>
      </c>
      <c r="D4669" s="10" t="s">
        <v>41</v>
      </c>
      <c r="E4669" s="10" t="s">
        <v>16</v>
      </c>
      <c r="F4669" s="16">
        <v>90</v>
      </c>
      <c r="G4669" s="10" t="s">
        <v>9961</v>
      </c>
      <c r="H4669" s="10" t="s">
        <v>3232</v>
      </c>
      <c r="I4669" s="10" t="s">
        <v>32</v>
      </c>
      <c r="J4669" s="11">
        <v>43917</v>
      </c>
      <c r="K4669" s="16">
        <v>90</v>
      </c>
      <c r="L4669" s="10" t="s">
        <v>39</v>
      </c>
      <c r="M4669" s="10">
        <f t="shared" si="289"/>
        <v>2020</v>
      </c>
      <c r="N4669" s="10">
        <f t="shared" si="290"/>
        <v>3</v>
      </c>
      <c r="O4669" s="10" t="str">
        <f>VLOOKUP(L4669,'User input'!$D$6:$E$16,2,FALSE)</f>
        <v>Ultrathing V1</v>
      </c>
      <c r="P4669" s="10">
        <f>VLOOKUP(L4669,'User input'!$D$6:$G$16,3,FALSE)</f>
        <v>1.79</v>
      </c>
      <c r="Q4669" s="10">
        <f>VLOOKUP(L4669,'User input'!$D$6:$G$16,4,FALSE)</f>
        <v>17</v>
      </c>
      <c r="R4669" s="10">
        <f t="shared" si="291"/>
        <v>1530</v>
      </c>
      <c r="S4669" s="27">
        <f t="shared" si="288"/>
        <v>2738.7000000000003</v>
      </c>
      <c r="T4669" s="27">
        <f>IF(K4669&lt;'User input'!$I$9,'User input'!$J$8,IF(K4669&lt;'User input'!$I$10,'User input'!$J$9,IF(K4669&lt;'User input'!$I$11,'User input'!$J$10,'User input'!$J$11)))*S4669</f>
        <v>136.93500000000003</v>
      </c>
      <c r="U4669" s="27">
        <f>K4669*'User input'!$J$17+'User input'!$J$16</f>
        <v>0.5</v>
      </c>
    </row>
    <row r="4670" spans="1:21" x14ac:dyDescent="0.25">
      <c r="A4670" s="17">
        <v>4803</v>
      </c>
      <c r="B4670" s="6" t="s">
        <v>2733</v>
      </c>
      <c r="C4670" s="6" t="s">
        <v>5239</v>
      </c>
      <c r="D4670" s="6" t="s">
        <v>28</v>
      </c>
      <c r="E4670" s="6" t="s">
        <v>29</v>
      </c>
      <c r="F4670" s="15">
        <v>90</v>
      </c>
      <c r="G4670" s="6" t="s">
        <v>9962</v>
      </c>
      <c r="H4670" s="6" t="s">
        <v>5297</v>
      </c>
      <c r="I4670" s="6" t="s">
        <v>25</v>
      </c>
      <c r="J4670" s="7">
        <v>44157</v>
      </c>
      <c r="K4670" s="15">
        <v>33</v>
      </c>
      <c r="L4670" s="6" t="s">
        <v>20</v>
      </c>
      <c r="M4670" s="6">
        <f t="shared" si="289"/>
        <v>2020</v>
      </c>
      <c r="N4670" s="6">
        <f t="shared" si="290"/>
        <v>11</v>
      </c>
      <c r="O4670" s="6" t="str">
        <f>VLOOKUP(L4670,'User input'!$D$6:$E$16,2,FALSE)</f>
        <v>Hyperwotsit</v>
      </c>
      <c r="P4670" s="6">
        <f>VLOOKUP(L4670,'User input'!$D$6:$G$16,3,FALSE)</f>
        <v>2.0099999999999998</v>
      </c>
      <c r="Q4670" s="6">
        <f>VLOOKUP(L4670,'User input'!$D$6:$G$16,4,FALSE)</f>
        <v>20</v>
      </c>
      <c r="R4670" s="6">
        <f t="shared" si="291"/>
        <v>660</v>
      </c>
      <c r="S4670" s="26">
        <f t="shared" si="288"/>
        <v>1326.6</v>
      </c>
      <c r="T4670" s="26">
        <f>IF(K4670&lt;'User input'!$I$9,'User input'!$J$8,IF(K4670&lt;'User input'!$I$10,'User input'!$J$9,IF(K4670&lt;'User input'!$I$11,'User input'!$J$10,'User input'!$J$11)))*S4670</f>
        <v>39.797999999999995</v>
      </c>
      <c r="U4670" s="26">
        <f>K4670*'User input'!$J$17+'User input'!$J$16</f>
        <v>0.5</v>
      </c>
    </row>
    <row r="4671" spans="1:21" x14ac:dyDescent="0.25">
      <c r="A4671" s="18">
        <v>4804</v>
      </c>
      <c r="B4671" s="10" t="s">
        <v>6294</v>
      </c>
      <c r="C4671" s="10" t="s">
        <v>5655</v>
      </c>
      <c r="D4671" s="10" t="s">
        <v>49</v>
      </c>
      <c r="E4671" s="10" t="s">
        <v>16</v>
      </c>
      <c r="F4671" s="16">
        <v>60</v>
      </c>
      <c r="G4671" s="10" t="s">
        <v>9963</v>
      </c>
      <c r="H4671" s="10" t="s">
        <v>1897</v>
      </c>
      <c r="I4671" s="10" t="s">
        <v>185</v>
      </c>
      <c r="J4671" s="11">
        <v>43749</v>
      </c>
      <c r="K4671" s="16">
        <v>23</v>
      </c>
      <c r="L4671" s="10" t="s">
        <v>157</v>
      </c>
      <c r="M4671" s="10">
        <f t="shared" si="289"/>
        <v>2019</v>
      </c>
      <c r="N4671" s="10">
        <f t="shared" si="290"/>
        <v>10</v>
      </c>
      <c r="O4671" s="10" t="str">
        <f>VLOOKUP(L4671,'User input'!$D$6:$E$16,2,FALSE)</f>
        <v>Ultrathing V3</v>
      </c>
      <c r="P4671" s="10">
        <f>VLOOKUP(L4671,'User input'!$D$6:$G$16,3,FALSE)</f>
        <v>3.39</v>
      </c>
      <c r="Q4671" s="10">
        <f>VLOOKUP(L4671,'User input'!$D$6:$G$16,4,FALSE)</f>
        <v>24</v>
      </c>
      <c r="R4671" s="10">
        <f t="shared" si="291"/>
        <v>552</v>
      </c>
      <c r="S4671" s="27">
        <f t="shared" si="288"/>
        <v>1871.28</v>
      </c>
      <c r="T4671" s="27">
        <f>IF(K4671&lt;'User input'!$I$9,'User input'!$J$8,IF(K4671&lt;'User input'!$I$10,'User input'!$J$9,IF(K4671&lt;'User input'!$I$11,'User input'!$J$10,'User input'!$J$11)))*S4671</f>
        <v>56.138399999999997</v>
      </c>
      <c r="U4671" s="27">
        <f>K4671*'User input'!$J$17+'User input'!$J$16</f>
        <v>0.5</v>
      </c>
    </row>
    <row r="4672" spans="1:21" x14ac:dyDescent="0.25">
      <c r="A4672" s="17">
        <v>4805</v>
      </c>
      <c r="B4672" s="6" t="s">
        <v>8506</v>
      </c>
      <c r="C4672" s="6" t="s">
        <v>2004</v>
      </c>
      <c r="D4672" s="6" t="s">
        <v>28</v>
      </c>
      <c r="E4672" s="6" t="s">
        <v>29</v>
      </c>
      <c r="F4672" s="15">
        <v>60</v>
      </c>
      <c r="G4672" s="6" t="s">
        <v>9964</v>
      </c>
      <c r="H4672" s="6" t="s">
        <v>9336</v>
      </c>
      <c r="I4672" s="6" t="s">
        <v>32</v>
      </c>
      <c r="J4672" s="7">
        <v>43972</v>
      </c>
      <c r="K4672" s="15">
        <v>88</v>
      </c>
      <c r="L4672" s="6" t="s">
        <v>62</v>
      </c>
      <c r="M4672" s="6">
        <f t="shared" si="289"/>
        <v>2020</v>
      </c>
      <c r="N4672" s="6">
        <f t="shared" si="290"/>
        <v>5</v>
      </c>
      <c r="O4672" s="6" t="str">
        <f>VLOOKUP(L4672,'User input'!$D$6:$E$16,2,FALSE)</f>
        <v>Ultrathing V4</v>
      </c>
      <c r="P4672" s="6">
        <f>VLOOKUP(L4672,'User input'!$D$6:$G$16,3,FALSE)</f>
        <v>3.99</v>
      </c>
      <c r="Q4672" s="6">
        <f>VLOOKUP(L4672,'User input'!$D$6:$G$16,4,FALSE)</f>
        <v>24</v>
      </c>
      <c r="R4672" s="6">
        <f t="shared" si="291"/>
        <v>2112</v>
      </c>
      <c r="S4672" s="26">
        <f t="shared" si="288"/>
        <v>8426.880000000001</v>
      </c>
      <c r="T4672" s="26">
        <f>IF(K4672&lt;'User input'!$I$9,'User input'!$J$8,IF(K4672&lt;'User input'!$I$10,'User input'!$J$9,IF(K4672&lt;'User input'!$I$11,'User input'!$J$10,'User input'!$J$11)))*S4672</f>
        <v>421.34400000000005</v>
      </c>
      <c r="U4672" s="26">
        <f>K4672*'User input'!$J$17+'User input'!$J$16</f>
        <v>0.5</v>
      </c>
    </row>
    <row r="4673" spans="1:21" x14ac:dyDescent="0.25">
      <c r="A4673" s="18">
        <v>4806</v>
      </c>
      <c r="B4673" s="10" t="s">
        <v>9965</v>
      </c>
      <c r="C4673" s="10" t="s">
        <v>5206</v>
      </c>
      <c r="D4673" s="10" t="s">
        <v>15</v>
      </c>
      <c r="E4673" s="10" t="s">
        <v>16</v>
      </c>
      <c r="F4673" s="16">
        <v>90</v>
      </c>
      <c r="G4673" s="10" t="s">
        <v>9966</v>
      </c>
      <c r="H4673" s="10" t="s">
        <v>4416</v>
      </c>
      <c r="I4673" s="10" t="s">
        <v>32</v>
      </c>
      <c r="J4673" s="11">
        <v>43655</v>
      </c>
      <c r="K4673" s="16">
        <v>4</v>
      </c>
      <c r="L4673" s="10" t="s">
        <v>52</v>
      </c>
      <c r="M4673" s="10">
        <f t="shared" si="289"/>
        <v>2019</v>
      </c>
      <c r="N4673" s="10">
        <f t="shared" si="290"/>
        <v>7</v>
      </c>
      <c r="O4673" s="10" t="str">
        <f>VLOOKUP(L4673,'User input'!$D$6:$E$16,2,FALSE)</f>
        <v>Megawidget S</v>
      </c>
      <c r="P4673" s="10">
        <f>VLOOKUP(L4673,'User input'!$D$6:$G$16,3,FALSE)</f>
        <v>0.69</v>
      </c>
      <c r="Q4673" s="10">
        <f>VLOOKUP(L4673,'User input'!$D$6:$G$16,4,FALSE)</f>
        <v>24</v>
      </c>
      <c r="R4673" s="10">
        <f t="shared" si="291"/>
        <v>96</v>
      </c>
      <c r="S4673" s="27">
        <f t="shared" si="288"/>
        <v>66.239999999999995</v>
      </c>
      <c r="T4673" s="27">
        <f>IF(K4673&lt;'User input'!$I$9,'User input'!$J$8,IF(K4673&lt;'User input'!$I$10,'User input'!$J$9,IF(K4673&lt;'User input'!$I$11,'User input'!$J$10,'User input'!$J$11)))*S4673</f>
        <v>0</v>
      </c>
      <c r="U4673" s="27">
        <f>K4673*'User input'!$J$17+'User input'!$J$16</f>
        <v>0.5</v>
      </c>
    </row>
    <row r="4674" spans="1:21" x14ac:dyDescent="0.25">
      <c r="A4674" s="17">
        <v>4807</v>
      </c>
      <c r="B4674" s="6" t="s">
        <v>864</v>
      </c>
      <c r="C4674" s="6" t="s">
        <v>692</v>
      </c>
      <c r="D4674" s="6" t="s">
        <v>28</v>
      </c>
      <c r="E4674" s="6" t="s">
        <v>29</v>
      </c>
      <c r="F4674" s="15">
        <v>90</v>
      </c>
      <c r="G4674" s="6" t="s">
        <v>9967</v>
      </c>
      <c r="H4674" s="6" t="s">
        <v>1516</v>
      </c>
      <c r="I4674" s="6" t="s">
        <v>32</v>
      </c>
      <c r="J4674" s="7">
        <v>43888</v>
      </c>
      <c r="K4674" s="15">
        <v>21</v>
      </c>
      <c r="L4674" s="6" t="s">
        <v>44</v>
      </c>
      <c r="M4674" s="6">
        <f t="shared" si="289"/>
        <v>2020</v>
      </c>
      <c r="N4674" s="6">
        <f t="shared" si="290"/>
        <v>2</v>
      </c>
      <c r="O4674" s="6" t="str">
        <f>VLOOKUP(L4674,'User input'!$D$6:$E$16,2,FALSE)</f>
        <v>Gigastuff</v>
      </c>
      <c r="P4674" s="6">
        <f>VLOOKUP(L4674,'User input'!$D$6:$G$16,3,FALSE)</f>
        <v>1.89</v>
      </c>
      <c r="Q4674" s="6">
        <f>VLOOKUP(L4674,'User input'!$D$6:$G$16,4,FALSE)</f>
        <v>18</v>
      </c>
      <c r="R4674" s="6">
        <f t="shared" si="291"/>
        <v>378</v>
      </c>
      <c r="S4674" s="26">
        <f t="shared" si="288"/>
        <v>714.42</v>
      </c>
      <c r="T4674" s="26">
        <f>IF(K4674&lt;'User input'!$I$9,'User input'!$J$8,IF(K4674&lt;'User input'!$I$10,'User input'!$J$9,IF(K4674&lt;'User input'!$I$11,'User input'!$J$10,'User input'!$J$11)))*S4674</f>
        <v>21.432599999999997</v>
      </c>
      <c r="U4674" s="26">
        <f>K4674*'User input'!$J$17+'User input'!$J$16</f>
        <v>0.5</v>
      </c>
    </row>
    <row r="4675" spans="1:21" x14ac:dyDescent="0.25">
      <c r="A4675" s="18">
        <v>4808</v>
      </c>
      <c r="B4675" s="10" t="s">
        <v>9036</v>
      </c>
      <c r="C4675" s="10" t="s">
        <v>4005</v>
      </c>
      <c r="D4675" s="10" t="s">
        <v>49</v>
      </c>
      <c r="E4675" s="10" t="s">
        <v>16</v>
      </c>
      <c r="F4675" s="16">
        <v>60</v>
      </c>
      <c r="G4675" s="10" t="s">
        <v>9968</v>
      </c>
      <c r="H4675" s="10" t="s">
        <v>5282</v>
      </c>
      <c r="I4675" s="10" t="s">
        <v>171</v>
      </c>
      <c r="J4675" s="11">
        <v>43487</v>
      </c>
      <c r="K4675" s="16">
        <v>42</v>
      </c>
      <c r="L4675" s="10" t="s">
        <v>33</v>
      </c>
      <c r="M4675" s="10">
        <f t="shared" si="289"/>
        <v>2019</v>
      </c>
      <c r="N4675" s="10">
        <f t="shared" si="290"/>
        <v>1</v>
      </c>
      <c r="O4675" s="10" t="str">
        <f>VLOOKUP(L4675,'User input'!$D$6:$E$16,2,FALSE)</f>
        <v>Megawidget L</v>
      </c>
      <c r="P4675" s="10">
        <f>VLOOKUP(L4675,'User input'!$D$6:$G$16,3,FALSE)</f>
        <v>1.79</v>
      </c>
      <c r="Q4675" s="10">
        <f>VLOOKUP(L4675,'User input'!$D$6:$G$16,4,FALSE)</f>
        <v>24</v>
      </c>
      <c r="R4675" s="10">
        <f t="shared" si="291"/>
        <v>1008</v>
      </c>
      <c r="S4675" s="27">
        <f t="shared" si="288"/>
        <v>1804.32</v>
      </c>
      <c r="T4675" s="27">
        <f>IF(K4675&lt;'User input'!$I$9,'User input'!$J$8,IF(K4675&lt;'User input'!$I$10,'User input'!$J$9,IF(K4675&lt;'User input'!$I$11,'User input'!$J$10,'User input'!$J$11)))*S4675</f>
        <v>54.129599999999996</v>
      </c>
      <c r="U4675" s="27">
        <f>K4675*'User input'!$J$17+'User input'!$J$16</f>
        <v>0.5</v>
      </c>
    </row>
    <row r="4676" spans="1:21" x14ac:dyDescent="0.25">
      <c r="A4676" s="17">
        <v>4809</v>
      </c>
      <c r="B4676" s="6" t="s">
        <v>1780</v>
      </c>
      <c r="C4676" s="6" t="s">
        <v>9176</v>
      </c>
      <c r="D4676" s="6" t="s">
        <v>28</v>
      </c>
      <c r="E4676" s="6" t="s">
        <v>29</v>
      </c>
      <c r="F4676" s="15">
        <v>90</v>
      </c>
      <c r="G4676" s="6" t="s">
        <v>9969</v>
      </c>
      <c r="H4676" s="6" t="s">
        <v>2344</v>
      </c>
      <c r="I4676" s="6" t="s">
        <v>176</v>
      </c>
      <c r="J4676" s="7">
        <v>43837</v>
      </c>
      <c r="K4676" s="15">
        <v>12</v>
      </c>
      <c r="L4676" s="6" t="s">
        <v>39</v>
      </c>
      <c r="M4676" s="6">
        <f t="shared" si="289"/>
        <v>2020</v>
      </c>
      <c r="N4676" s="6">
        <f t="shared" si="290"/>
        <v>1</v>
      </c>
      <c r="O4676" s="6" t="str">
        <f>VLOOKUP(L4676,'User input'!$D$6:$E$16,2,FALSE)</f>
        <v>Ultrathing V1</v>
      </c>
      <c r="P4676" s="6">
        <f>VLOOKUP(L4676,'User input'!$D$6:$G$16,3,FALSE)</f>
        <v>1.79</v>
      </c>
      <c r="Q4676" s="6">
        <f>VLOOKUP(L4676,'User input'!$D$6:$G$16,4,FALSE)</f>
        <v>17</v>
      </c>
      <c r="R4676" s="6">
        <f t="shared" si="291"/>
        <v>204</v>
      </c>
      <c r="S4676" s="26">
        <f t="shared" si="288"/>
        <v>365.16</v>
      </c>
      <c r="T4676" s="26">
        <f>IF(K4676&lt;'User input'!$I$9,'User input'!$J$8,IF(K4676&lt;'User input'!$I$10,'User input'!$J$9,IF(K4676&lt;'User input'!$I$11,'User input'!$J$10,'User input'!$J$11)))*S4676</f>
        <v>0</v>
      </c>
      <c r="U4676" s="26">
        <f>K4676*'User input'!$J$17+'User input'!$J$16</f>
        <v>0.5</v>
      </c>
    </row>
    <row r="4677" spans="1:21" x14ac:dyDescent="0.25">
      <c r="A4677" s="18">
        <v>4810</v>
      </c>
      <c r="B4677" s="10" t="s">
        <v>761</v>
      </c>
      <c r="C4677" s="10" t="s">
        <v>2424</v>
      </c>
      <c r="D4677" s="10" t="s">
        <v>28</v>
      </c>
      <c r="E4677" s="10" t="s">
        <v>29</v>
      </c>
      <c r="F4677" s="16">
        <v>60</v>
      </c>
      <c r="G4677" s="10" t="s">
        <v>9970</v>
      </c>
      <c r="H4677" s="10" t="s">
        <v>312</v>
      </c>
      <c r="I4677" s="10" t="s">
        <v>32</v>
      </c>
      <c r="J4677" s="11">
        <v>44302</v>
      </c>
      <c r="K4677" s="16">
        <v>88</v>
      </c>
      <c r="L4677" s="10" t="s">
        <v>52</v>
      </c>
      <c r="M4677" s="10">
        <f t="shared" si="289"/>
        <v>2021</v>
      </c>
      <c r="N4677" s="10">
        <f t="shared" si="290"/>
        <v>4</v>
      </c>
      <c r="O4677" s="10" t="str">
        <f>VLOOKUP(L4677,'User input'!$D$6:$E$16,2,FALSE)</f>
        <v>Megawidget S</v>
      </c>
      <c r="P4677" s="10">
        <f>VLOOKUP(L4677,'User input'!$D$6:$G$16,3,FALSE)</f>
        <v>0.69</v>
      </c>
      <c r="Q4677" s="10">
        <f>VLOOKUP(L4677,'User input'!$D$6:$G$16,4,FALSE)</f>
        <v>24</v>
      </c>
      <c r="R4677" s="10">
        <f t="shared" si="291"/>
        <v>2112</v>
      </c>
      <c r="S4677" s="27">
        <f t="shared" ref="S4677:S4740" si="292">R4677*P4677</f>
        <v>1457.28</v>
      </c>
      <c r="T4677" s="27">
        <f>IF(K4677&lt;'User input'!$I$9,'User input'!$J$8,IF(K4677&lt;'User input'!$I$10,'User input'!$J$9,IF(K4677&lt;'User input'!$I$11,'User input'!$J$10,'User input'!$J$11)))*S4677</f>
        <v>72.864000000000004</v>
      </c>
      <c r="U4677" s="27">
        <f>K4677*'User input'!$J$17+'User input'!$J$16</f>
        <v>0.5</v>
      </c>
    </row>
    <row r="4678" spans="1:21" x14ac:dyDescent="0.25">
      <c r="A4678" s="17">
        <v>4811</v>
      </c>
      <c r="B4678" s="6" t="s">
        <v>9971</v>
      </c>
      <c r="C4678" s="6" t="s">
        <v>770</v>
      </c>
      <c r="D4678" s="6" t="s">
        <v>28</v>
      </c>
      <c r="E4678" s="6" t="s">
        <v>29</v>
      </c>
      <c r="F4678" s="15">
        <v>60</v>
      </c>
      <c r="G4678" s="6" t="s">
        <v>9972</v>
      </c>
      <c r="H4678" s="6" t="s">
        <v>1704</v>
      </c>
      <c r="I4678" s="6" t="s">
        <v>185</v>
      </c>
      <c r="J4678" s="7">
        <v>44121</v>
      </c>
      <c r="K4678" s="15">
        <v>50</v>
      </c>
      <c r="L4678" s="6" t="s">
        <v>78</v>
      </c>
      <c r="M4678" s="6">
        <f t="shared" ref="M4678:M4741" si="293">YEAR(J4678)</f>
        <v>2020</v>
      </c>
      <c r="N4678" s="6">
        <f t="shared" ref="N4678:N4741" si="294">MONTH(J4678)</f>
        <v>10</v>
      </c>
      <c r="O4678" s="6" t="str">
        <f>VLOOKUP(L4678,'User input'!$D$6:$E$16,2,FALSE)</f>
        <v>Ultrathing V2</v>
      </c>
      <c r="P4678" s="6">
        <f>VLOOKUP(L4678,'User input'!$D$6:$G$16,3,FALSE)</f>
        <v>2.95</v>
      </c>
      <c r="Q4678" s="6">
        <f>VLOOKUP(L4678,'User input'!$D$6:$G$16,4,FALSE)</f>
        <v>20</v>
      </c>
      <c r="R4678" s="6">
        <f t="shared" ref="R4678:R4741" si="295">K4678*Q4678</f>
        <v>1000</v>
      </c>
      <c r="S4678" s="26">
        <f t="shared" si="292"/>
        <v>2950</v>
      </c>
      <c r="T4678" s="26">
        <f>IF(K4678&lt;'User input'!$I$9,'User input'!$J$8,IF(K4678&lt;'User input'!$I$10,'User input'!$J$9,IF(K4678&lt;'User input'!$I$11,'User input'!$J$10,'User input'!$J$11)))*S4678</f>
        <v>147.5</v>
      </c>
      <c r="U4678" s="26">
        <f>K4678*'User input'!$J$17+'User input'!$J$16</f>
        <v>0.5</v>
      </c>
    </row>
    <row r="4679" spans="1:21" x14ac:dyDescent="0.25">
      <c r="A4679" s="18">
        <v>4812</v>
      </c>
      <c r="B4679" s="10" t="s">
        <v>9973</v>
      </c>
      <c r="C4679" s="10" t="s">
        <v>9974</v>
      </c>
      <c r="D4679" s="10" t="s">
        <v>15</v>
      </c>
      <c r="E4679" s="10" t="s">
        <v>16</v>
      </c>
      <c r="F4679" s="16">
        <v>60</v>
      </c>
      <c r="G4679" s="10" t="s">
        <v>9975</v>
      </c>
      <c r="H4679" s="10" t="s">
        <v>137</v>
      </c>
      <c r="I4679" s="10" t="s">
        <v>2583</v>
      </c>
      <c r="J4679" s="11">
        <v>44540</v>
      </c>
      <c r="K4679" s="16">
        <v>45</v>
      </c>
      <c r="L4679" s="10" t="s">
        <v>39</v>
      </c>
      <c r="M4679" s="10">
        <f t="shared" si="293"/>
        <v>2021</v>
      </c>
      <c r="N4679" s="10">
        <f t="shared" si="294"/>
        <v>12</v>
      </c>
      <c r="O4679" s="10" t="str">
        <f>VLOOKUP(L4679,'User input'!$D$6:$E$16,2,FALSE)</f>
        <v>Ultrathing V1</v>
      </c>
      <c r="P4679" s="10">
        <f>VLOOKUP(L4679,'User input'!$D$6:$G$16,3,FALSE)</f>
        <v>1.79</v>
      </c>
      <c r="Q4679" s="10">
        <f>VLOOKUP(L4679,'User input'!$D$6:$G$16,4,FALSE)</f>
        <v>17</v>
      </c>
      <c r="R4679" s="10">
        <f t="shared" si="295"/>
        <v>765</v>
      </c>
      <c r="S4679" s="27">
        <f t="shared" si="292"/>
        <v>1369.3500000000001</v>
      </c>
      <c r="T4679" s="27">
        <f>IF(K4679&lt;'User input'!$I$9,'User input'!$J$8,IF(K4679&lt;'User input'!$I$10,'User input'!$J$9,IF(K4679&lt;'User input'!$I$11,'User input'!$J$10,'User input'!$J$11)))*S4679</f>
        <v>41.080500000000001</v>
      </c>
      <c r="U4679" s="27">
        <f>K4679*'User input'!$J$17+'User input'!$J$16</f>
        <v>0.5</v>
      </c>
    </row>
    <row r="4680" spans="1:21" x14ac:dyDescent="0.25">
      <c r="A4680" s="17">
        <v>4813</v>
      </c>
      <c r="B4680" s="6" t="s">
        <v>5625</v>
      </c>
      <c r="C4680" s="6" t="s">
        <v>5786</v>
      </c>
      <c r="D4680" s="6" t="s">
        <v>28</v>
      </c>
      <c r="E4680" s="6" t="s">
        <v>29</v>
      </c>
      <c r="F4680" s="15">
        <v>60</v>
      </c>
      <c r="G4680" s="6" t="s">
        <v>9976</v>
      </c>
      <c r="H4680" s="6" t="s">
        <v>3690</v>
      </c>
      <c r="I4680" s="6" t="s">
        <v>25</v>
      </c>
      <c r="J4680" s="7">
        <v>44492</v>
      </c>
      <c r="K4680" s="15">
        <v>14</v>
      </c>
      <c r="L4680" s="6" t="s">
        <v>157</v>
      </c>
      <c r="M4680" s="6">
        <f t="shared" si="293"/>
        <v>2021</v>
      </c>
      <c r="N4680" s="6">
        <f t="shared" si="294"/>
        <v>10</v>
      </c>
      <c r="O4680" s="6" t="str">
        <f>VLOOKUP(L4680,'User input'!$D$6:$E$16,2,FALSE)</f>
        <v>Ultrathing V3</v>
      </c>
      <c r="P4680" s="6">
        <f>VLOOKUP(L4680,'User input'!$D$6:$G$16,3,FALSE)</f>
        <v>3.39</v>
      </c>
      <c r="Q4680" s="6">
        <f>VLOOKUP(L4680,'User input'!$D$6:$G$16,4,FALSE)</f>
        <v>24</v>
      </c>
      <c r="R4680" s="6">
        <f t="shared" si="295"/>
        <v>336</v>
      </c>
      <c r="S4680" s="26">
        <f t="shared" si="292"/>
        <v>1139.04</v>
      </c>
      <c r="T4680" s="26">
        <f>IF(K4680&lt;'User input'!$I$9,'User input'!$J$8,IF(K4680&lt;'User input'!$I$10,'User input'!$J$9,IF(K4680&lt;'User input'!$I$11,'User input'!$J$10,'User input'!$J$11)))*S4680</f>
        <v>0</v>
      </c>
      <c r="U4680" s="26">
        <f>K4680*'User input'!$J$17+'User input'!$J$16</f>
        <v>0.5</v>
      </c>
    </row>
    <row r="4681" spans="1:21" x14ac:dyDescent="0.25">
      <c r="A4681" s="18">
        <v>4814</v>
      </c>
      <c r="B4681" s="10" t="s">
        <v>4117</v>
      </c>
      <c r="C4681" s="10" t="s">
        <v>9085</v>
      </c>
      <c r="D4681" s="10" t="s">
        <v>15</v>
      </c>
      <c r="E4681" s="10" t="s">
        <v>16</v>
      </c>
      <c r="F4681" s="16">
        <v>60</v>
      </c>
      <c r="G4681" s="10" t="s">
        <v>9977</v>
      </c>
      <c r="H4681" s="10" t="s">
        <v>1826</v>
      </c>
      <c r="I4681" s="10" t="s">
        <v>32</v>
      </c>
      <c r="J4681" s="11">
        <v>43935</v>
      </c>
      <c r="K4681" s="16">
        <v>16</v>
      </c>
      <c r="L4681" s="10" t="s">
        <v>78</v>
      </c>
      <c r="M4681" s="10">
        <f t="shared" si="293"/>
        <v>2020</v>
      </c>
      <c r="N4681" s="10">
        <f t="shared" si="294"/>
        <v>4</v>
      </c>
      <c r="O4681" s="10" t="str">
        <f>VLOOKUP(L4681,'User input'!$D$6:$E$16,2,FALSE)</f>
        <v>Ultrathing V2</v>
      </c>
      <c r="P4681" s="10">
        <f>VLOOKUP(L4681,'User input'!$D$6:$G$16,3,FALSE)</f>
        <v>2.95</v>
      </c>
      <c r="Q4681" s="10">
        <f>VLOOKUP(L4681,'User input'!$D$6:$G$16,4,FALSE)</f>
        <v>20</v>
      </c>
      <c r="R4681" s="10">
        <f t="shared" si="295"/>
        <v>320</v>
      </c>
      <c r="S4681" s="27">
        <f t="shared" si="292"/>
        <v>944</v>
      </c>
      <c r="T4681" s="27">
        <f>IF(K4681&lt;'User input'!$I$9,'User input'!$J$8,IF(K4681&lt;'User input'!$I$10,'User input'!$J$9,IF(K4681&lt;'User input'!$I$11,'User input'!$J$10,'User input'!$J$11)))*S4681</f>
        <v>0</v>
      </c>
      <c r="U4681" s="27">
        <f>K4681*'User input'!$J$17+'User input'!$J$16</f>
        <v>0.5</v>
      </c>
    </row>
    <row r="4682" spans="1:21" x14ac:dyDescent="0.25">
      <c r="A4682" s="17">
        <v>4815</v>
      </c>
      <c r="B4682" s="6" t="s">
        <v>3413</v>
      </c>
      <c r="C4682" s="6" t="s">
        <v>1638</v>
      </c>
      <c r="D4682" s="6" t="s">
        <v>15</v>
      </c>
      <c r="E4682" s="6" t="s">
        <v>16</v>
      </c>
      <c r="F4682" s="15">
        <v>30</v>
      </c>
      <c r="G4682" s="6" t="s">
        <v>9978</v>
      </c>
      <c r="H4682" s="6" t="s">
        <v>5737</v>
      </c>
      <c r="I4682" s="6" t="s">
        <v>32</v>
      </c>
      <c r="J4682" s="7">
        <v>43988</v>
      </c>
      <c r="K4682" s="15">
        <v>20</v>
      </c>
      <c r="L4682" s="6" t="s">
        <v>20</v>
      </c>
      <c r="M4682" s="6">
        <f t="shared" si="293"/>
        <v>2020</v>
      </c>
      <c r="N4682" s="6">
        <f t="shared" si="294"/>
        <v>6</v>
      </c>
      <c r="O4682" s="6" t="str">
        <f>VLOOKUP(L4682,'User input'!$D$6:$E$16,2,FALSE)</f>
        <v>Hyperwotsit</v>
      </c>
      <c r="P4682" s="6">
        <f>VLOOKUP(L4682,'User input'!$D$6:$G$16,3,FALSE)</f>
        <v>2.0099999999999998</v>
      </c>
      <c r="Q4682" s="6">
        <f>VLOOKUP(L4682,'User input'!$D$6:$G$16,4,FALSE)</f>
        <v>20</v>
      </c>
      <c r="R4682" s="6">
        <f t="shared" si="295"/>
        <v>400</v>
      </c>
      <c r="S4682" s="26">
        <f t="shared" si="292"/>
        <v>803.99999999999989</v>
      </c>
      <c r="T4682" s="26">
        <f>IF(K4682&lt;'User input'!$I$9,'User input'!$J$8,IF(K4682&lt;'User input'!$I$10,'User input'!$J$9,IF(K4682&lt;'User input'!$I$11,'User input'!$J$10,'User input'!$J$11)))*S4682</f>
        <v>24.119999999999997</v>
      </c>
      <c r="U4682" s="26">
        <f>K4682*'User input'!$J$17+'User input'!$J$16</f>
        <v>0.5</v>
      </c>
    </row>
    <row r="4683" spans="1:21" x14ac:dyDescent="0.25">
      <c r="A4683" s="18">
        <v>4816</v>
      </c>
      <c r="B4683" s="10" t="s">
        <v>6672</v>
      </c>
      <c r="C4683" s="10" t="s">
        <v>5626</v>
      </c>
      <c r="D4683" s="10" t="s">
        <v>28</v>
      </c>
      <c r="E4683" s="10" t="s">
        <v>29</v>
      </c>
      <c r="F4683" s="16">
        <v>90</v>
      </c>
      <c r="G4683" s="10" t="s">
        <v>9979</v>
      </c>
      <c r="H4683" s="10" t="s">
        <v>4393</v>
      </c>
      <c r="I4683" s="10" t="s">
        <v>291</v>
      </c>
      <c r="J4683" s="11">
        <v>44464</v>
      </c>
      <c r="K4683" s="16">
        <v>60</v>
      </c>
      <c r="L4683" s="10" t="s">
        <v>157</v>
      </c>
      <c r="M4683" s="10">
        <f t="shared" si="293"/>
        <v>2021</v>
      </c>
      <c r="N4683" s="10">
        <f t="shared" si="294"/>
        <v>9</v>
      </c>
      <c r="O4683" s="10" t="str">
        <f>VLOOKUP(L4683,'User input'!$D$6:$E$16,2,FALSE)</f>
        <v>Ultrathing V3</v>
      </c>
      <c r="P4683" s="10">
        <f>VLOOKUP(L4683,'User input'!$D$6:$G$16,3,FALSE)</f>
        <v>3.39</v>
      </c>
      <c r="Q4683" s="10">
        <f>VLOOKUP(L4683,'User input'!$D$6:$G$16,4,FALSE)</f>
        <v>24</v>
      </c>
      <c r="R4683" s="10">
        <f t="shared" si="295"/>
        <v>1440</v>
      </c>
      <c r="S4683" s="27">
        <f t="shared" si="292"/>
        <v>4881.6000000000004</v>
      </c>
      <c r="T4683" s="27">
        <f>IF(K4683&lt;'User input'!$I$9,'User input'!$J$8,IF(K4683&lt;'User input'!$I$10,'User input'!$J$9,IF(K4683&lt;'User input'!$I$11,'User input'!$J$10,'User input'!$J$11)))*S4683</f>
        <v>244.08000000000004</v>
      </c>
      <c r="U4683" s="27">
        <f>K4683*'User input'!$J$17+'User input'!$J$16</f>
        <v>0.5</v>
      </c>
    </row>
    <row r="4684" spans="1:21" x14ac:dyDescent="0.25">
      <c r="A4684" s="17">
        <v>4817</v>
      </c>
      <c r="B4684" s="6" t="s">
        <v>386</v>
      </c>
      <c r="C4684" s="6" t="s">
        <v>3009</v>
      </c>
      <c r="D4684" s="6" t="s">
        <v>28</v>
      </c>
      <c r="E4684" s="6" t="s">
        <v>29</v>
      </c>
      <c r="F4684" s="15">
        <v>30</v>
      </c>
      <c r="G4684" s="6" t="s">
        <v>9980</v>
      </c>
      <c r="H4684" s="6" t="s">
        <v>1094</v>
      </c>
      <c r="I4684" s="6" t="s">
        <v>25</v>
      </c>
      <c r="J4684" s="7">
        <v>44522</v>
      </c>
      <c r="K4684" s="15">
        <v>2</v>
      </c>
      <c r="L4684" s="6" t="s">
        <v>68</v>
      </c>
      <c r="M4684" s="6">
        <f t="shared" si="293"/>
        <v>2021</v>
      </c>
      <c r="N4684" s="6">
        <f t="shared" si="294"/>
        <v>11</v>
      </c>
      <c r="O4684" s="6" t="str">
        <f>VLOOKUP(L4684,'User input'!$D$6:$E$16,2,FALSE)</f>
        <v>Megawidget M</v>
      </c>
      <c r="P4684" s="6">
        <f>VLOOKUP(L4684,'User input'!$D$6:$G$16,3,FALSE)</f>
        <v>1.29</v>
      </c>
      <c r="Q4684" s="6">
        <f>VLOOKUP(L4684,'User input'!$D$6:$G$16,4,FALSE)</f>
        <v>24</v>
      </c>
      <c r="R4684" s="6">
        <f t="shared" si="295"/>
        <v>48</v>
      </c>
      <c r="S4684" s="26">
        <f t="shared" si="292"/>
        <v>61.92</v>
      </c>
      <c r="T4684" s="26">
        <f>IF(K4684&lt;'User input'!$I$9,'User input'!$J$8,IF(K4684&lt;'User input'!$I$10,'User input'!$J$9,IF(K4684&lt;'User input'!$I$11,'User input'!$J$10,'User input'!$J$11)))*S4684</f>
        <v>0</v>
      </c>
      <c r="U4684" s="26">
        <f>K4684*'User input'!$J$17+'User input'!$J$16</f>
        <v>0.5</v>
      </c>
    </row>
    <row r="4685" spans="1:21" x14ac:dyDescent="0.25">
      <c r="A4685" s="18">
        <v>4818</v>
      </c>
      <c r="B4685" s="10" t="s">
        <v>5751</v>
      </c>
      <c r="C4685" s="10" t="s">
        <v>4976</v>
      </c>
      <c r="D4685" s="10" t="s">
        <v>28</v>
      </c>
      <c r="E4685" s="10" t="s">
        <v>29</v>
      </c>
      <c r="F4685" s="16">
        <v>60</v>
      </c>
      <c r="G4685" s="10" t="s">
        <v>9981</v>
      </c>
      <c r="H4685" s="10" t="s">
        <v>3780</v>
      </c>
      <c r="I4685" s="10" t="s">
        <v>171</v>
      </c>
      <c r="J4685" s="11">
        <v>44231</v>
      </c>
      <c r="K4685" s="16">
        <v>23</v>
      </c>
      <c r="L4685" s="10" t="s">
        <v>33</v>
      </c>
      <c r="M4685" s="10">
        <f t="shared" si="293"/>
        <v>2021</v>
      </c>
      <c r="N4685" s="10">
        <f t="shared" si="294"/>
        <v>2</v>
      </c>
      <c r="O4685" s="10" t="str">
        <f>VLOOKUP(L4685,'User input'!$D$6:$E$16,2,FALSE)</f>
        <v>Megawidget L</v>
      </c>
      <c r="P4685" s="10">
        <f>VLOOKUP(L4685,'User input'!$D$6:$G$16,3,FALSE)</f>
        <v>1.79</v>
      </c>
      <c r="Q4685" s="10">
        <f>VLOOKUP(L4685,'User input'!$D$6:$G$16,4,FALSE)</f>
        <v>24</v>
      </c>
      <c r="R4685" s="10">
        <f t="shared" si="295"/>
        <v>552</v>
      </c>
      <c r="S4685" s="27">
        <f t="shared" si="292"/>
        <v>988.08</v>
      </c>
      <c r="T4685" s="27">
        <f>IF(K4685&lt;'User input'!$I$9,'User input'!$J$8,IF(K4685&lt;'User input'!$I$10,'User input'!$J$9,IF(K4685&lt;'User input'!$I$11,'User input'!$J$10,'User input'!$J$11)))*S4685</f>
        <v>29.642399999999999</v>
      </c>
      <c r="U4685" s="27">
        <f>K4685*'User input'!$J$17+'User input'!$J$16</f>
        <v>0.5</v>
      </c>
    </row>
    <row r="4686" spans="1:21" x14ac:dyDescent="0.25">
      <c r="A4686" s="17">
        <v>4819</v>
      </c>
      <c r="B4686" s="6" t="s">
        <v>194</v>
      </c>
      <c r="C4686" s="6" t="s">
        <v>7046</v>
      </c>
      <c r="D4686" s="6" t="s">
        <v>28</v>
      </c>
      <c r="E4686" s="6" t="s">
        <v>29</v>
      </c>
      <c r="F4686" s="15">
        <v>90</v>
      </c>
      <c r="G4686" s="6" t="s">
        <v>9981</v>
      </c>
      <c r="H4686" s="6" t="s">
        <v>4463</v>
      </c>
      <c r="I4686" s="6" t="s">
        <v>32</v>
      </c>
      <c r="J4686" s="7">
        <v>44428</v>
      </c>
      <c r="K4686" s="15">
        <v>4</v>
      </c>
      <c r="L4686" s="6" t="s">
        <v>78</v>
      </c>
      <c r="M4686" s="6">
        <f t="shared" si="293"/>
        <v>2021</v>
      </c>
      <c r="N4686" s="6">
        <f t="shared" si="294"/>
        <v>8</v>
      </c>
      <c r="O4686" s="6" t="str">
        <f>VLOOKUP(L4686,'User input'!$D$6:$E$16,2,FALSE)</f>
        <v>Ultrathing V2</v>
      </c>
      <c r="P4686" s="6">
        <f>VLOOKUP(L4686,'User input'!$D$6:$G$16,3,FALSE)</f>
        <v>2.95</v>
      </c>
      <c r="Q4686" s="6">
        <f>VLOOKUP(L4686,'User input'!$D$6:$G$16,4,FALSE)</f>
        <v>20</v>
      </c>
      <c r="R4686" s="6">
        <f t="shared" si="295"/>
        <v>80</v>
      </c>
      <c r="S4686" s="26">
        <f t="shared" si="292"/>
        <v>236</v>
      </c>
      <c r="T4686" s="26">
        <f>IF(K4686&lt;'User input'!$I$9,'User input'!$J$8,IF(K4686&lt;'User input'!$I$10,'User input'!$J$9,IF(K4686&lt;'User input'!$I$11,'User input'!$J$10,'User input'!$J$11)))*S4686</f>
        <v>0</v>
      </c>
      <c r="U4686" s="26">
        <f>K4686*'User input'!$J$17+'User input'!$J$16</f>
        <v>0.5</v>
      </c>
    </row>
    <row r="4687" spans="1:21" x14ac:dyDescent="0.25">
      <c r="A4687" s="18">
        <v>4820</v>
      </c>
      <c r="B4687" s="10" t="s">
        <v>9982</v>
      </c>
      <c r="C4687" s="10" t="s">
        <v>4423</v>
      </c>
      <c r="D4687" s="10" t="s">
        <v>49</v>
      </c>
      <c r="E4687" s="10" t="s">
        <v>16</v>
      </c>
      <c r="F4687" s="16">
        <v>90</v>
      </c>
      <c r="G4687" s="10" t="s">
        <v>9983</v>
      </c>
      <c r="H4687" s="10" t="s">
        <v>1653</v>
      </c>
      <c r="I4687" s="10" t="s">
        <v>32</v>
      </c>
      <c r="J4687" s="11">
        <v>44247</v>
      </c>
      <c r="K4687" s="16">
        <v>5</v>
      </c>
      <c r="L4687" s="10" t="s">
        <v>39</v>
      </c>
      <c r="M4687" s="10">
        <f t="shared" si="293"/>
        <v>2021</v>
      </c>
      <c r="N4687" s="10">
        <f t="shared" si="294"/>
        <v>2</v>
      </c>
      <c r="O4687" s="10" t="str">
        <f>VLOOKUP(L4687,'User input'!$D$6:$E$16,2,FALSE)</f>
        <v>Ultrathing V1</v>
      </c>
      <c r="P4687" s="10">
        <f>VLOOKUP(L4687,'User input'!$D$6:$G$16,3,FALSE)</f>
        <v>1.79</v>
      </c>
      <c r="Q4687" s="10">
        <f>VLOOKUP(L4687,'User input'!$D$6:$G$16,4,FALSE)</f>
        <v>17</v>
      </c>
      <c r="R4687" s="10">
        <f t="shared" si="295"/>
        <v>85</v>
      </c>
      <c r="S4687" s="27">
        <f t="shared" si="292"/>
        <v>152.15</v>
      </c>
      <c r="T4687" s="27">
        <f>IF(K4687&lt;'User input'!$I$9,'User input'!$J$8,IF(K4687&lt;'User input'!$I$10,'User input'!$J$9,IF(K4687&lt;'User input'!$I$11,'User input'!$J$10,'User input'!$J$11)))*S4687</f>
        <v>0</v>
      </c>
      <c r="U4687" s="27">
        <f>K4687*'User input'!$J$17+'User input'!$J$16</f>
        <v>0.5</v>
      </c>
    </row>
    <row r="4688" spans="1:21" x14ac:dyDescent="0.25">
      <c r="A4688" s="17">
        <v>4821</v>
      </c>
      <c r="B4688" s="6" t="s">
        <v>6356</v>
      </c>
      <c r="C4688" s="6" t="s">
        <v>3552</v>
      </c>
      <c r="D4688" s="6" t="s">
        <v>28</v>
      </c>
      <c r="E4688" s="6" t="s">
        <v>29</v>
      </c>
      <c r="F4688" s="15">
        <v>60</v>
      </c>
      <c r="G4688" s="6" t="s">
        <v>9984</v>
      </c>
      <c r="H4688" s="6" t="s">
        <v>1059</v>
      </c>
      <c r="I4688" s="6" t="s">
        <v>881</v>
      </c>
      <c r="J4688" s="7">
        <v>43970</v>
      </c>
      <c r="K4688" s="15">
        <v>29</v>
      </c>
      <c r="L4688" s="6" t="s">
        <v>44</v>
      </c>
      <c r="M4688" s="6">
        <f t="shared" si="293"/>
        <v>2020</v>
      </c>
      <c r="N4688" s="6">
        <f t="shared" si="294"/>
        <v>5</v>
      </c>
      <c r="O4688" s="6" t="str">
        <f>VLOOKUP(L4688,'User input'!$D$6:$E$16,2,FALSE)</f>
        <v>Gigastuff</v>
      </c>
      <c r="P4688" s="6">
        <f>VLOOKUP(L4688,'User input'!$D$6:$G$16,3,FALSE)</f>
        <v>1.89</v>
      </c>
      <c r="Q4688" s="6">
        <f>VLOOKUP(L4688,'User input'!$D$6:$G$16,4,FALSE)</f>
        <v>18</v>
      </c>
      <c r="R4688" s="6">
        <f t="shared" si="295"/>
        <v>522</v>
      </c>
      <c r="S4688" s="26">
        <f t="shared" si="292"/>
        <v>986.57999999999993</v>
      </c>
      <c r="T4688" s="26">
        <f>IF(K4688&lt;'User input'!$I$9,'User input'!$J$8,IF(K4688&lt;'User input'!$I$10,'User input'!$J$9,IF(K4688&lt;'User input'!$I$11,'User input'!$J$10,'User input'!$J$11)))*S4688</f>
        <v>29.597399999999997</v>
      </c>
      <c r="U4688" s="26">
        <f>K4688*'User input'!$J$17+'User input'!$J$16</f>
        <v>0.5</v>
      </c>
    </row>
    <row r="4689" spans="1:21" x14ac:dyDescent="0.25">
      <c r="A4689" s="18">
        <v>4822</v>
      </c>
      <c r="B4689" s="10" t="s">
        <v>7928</v>
      </c>
      <c r="C4689" s="10" t="s">
        <v>1915</v>
      </c>
      <c r="D4689" s="10" t="s">
        <v>49</v>
      </c>
      <c r="E4689" s="10" t="s">
        <v>16</v>
      </c>
      <c r="F4689" s="16">
        <v>30</v>
      </c>
      <c r="G4689" s="10" t="s">
        <v>9985</v>
      </c>
      <c r="H4689" s="10" t="s">
        <v>6981</v>
      </c>
      <c r="I4689" s="10" t="s">
        <v>25</v>
      </c>
      <c r="J4689" s="11">
        <v>44329</v>
      </c>
      <c r="K4689" s="16">
        <v>61</v>
      </c>
      <c r="L4689" s="10" t="s">
        <v>62</v>
      </c>
      <c r="M4689" s="10">
        <f t="shared" si="293"/>
        <v>2021</v>
      </c>
      <c r="N4689" s="10">
        <f t="shared" si="294"/>
        <v>5</v>
      </c>
      <c r="O4689" s="10" t="str">
        <f>VLOOKUP(L4689,'User input'!$D$6:$E$16,2,FALSE)</f>
        <v>Ultrathing V4</v>
      </c>
      <c r="P4689" s="10">
        <f>VLOOKUP(L4689,'User input'!$D$6:$G$16,3,FALSE)</f>
        <v>3.99</v>
      </c>
      <c r="Q4689" s="10">
        <f>VLOOKUP(L4689,'User input'!$D$6:$G$16,4,FALSE)</f>
        <v>24</v>
      </c>
      <c r="R4689" s="10">
        <f t="shared" si="295"/>
        <v>1464</v>
      </c>
      <c r="S4689" s="27">
        <f t="shared" si="292"/>
        <v>5841.3600000000006</v>
      </c>
      <c r="T4689" s="27">
        <f>IF(K4689&lt;'User input'!$I$9,'User input'!$J$8,IF(K4689&lt;'User input'!$I$10,'User input'!$J$9,IF(K4689&lt;'User input'!$I$11,'User input'!$J$10,'User input'!$J$11)))*S4689</f>
        <v>292.06800000000004</v>
      </c>
      <c r="U4689" s="27">
        <f>K4689*'User input'!$J$17+'User input'!$J$16</f>
        <v>0.5</v>
      </c>
    </row>
    <row r="4690" spans="1:21" x14ac:dyDescent="0.25">
      <c r="A4690" s="17">
        <v>4823</v>
      </c>
      <c r="B4690" s="6" t="s">
        <v>4879</v>
      </c>
      <c r="C4690" s="6" t="s">
        <v>9986</v>
      </c>
      <c r="D4690" s="6" t="s">
        <v>28</v>
      </c>
      <c r="E4690" s="6" t="s">
        <v>29</v>
      </c>
      <c r="F4690" s="15">
        <v>90</v>
      </c>
      <c r="G4690" s="6" t="s">
        <v>9987</v>
      </c>
      <c r="H4690" s="6" t="s">
        <v>483</v>
      </c>
      <c r="I4690" s="6" t="s">
        <v>32</v>
      </c>
      <c r="J4690" s="7">
        <v>43808</v>
      </c>
      <c r="K4690" s="15">
        <v>4</v>
      </c>
      <c r="L4690" s="6" t="s">
        <v>62</v>
      </c>
      <c r="M4690" s="6">
        <f t="shared" si="293"/>
        <v>2019</v>
      </c>
      <c r="N4690" s="6">
        <f t="shared" si="294"/>
        <v>12</v>
      </c>
      <c r="O4690" s="6" t="str">
        <f>VLOOKUP(L4690,'User input'!$D$6:$E$16,2,FALSE)</f>
        <v>Ultrathing V4</v>
      </c>
      <c r="P4690" s="6">
        <f>VLOOKUP(L4690,'User input'!$D$6:$G$16,3,FALSE)</f>
        <v>3.99</v>
      </c>
      <c r="Q4690" s="6">
        <f>VLOOKUP(L4690,'User input'!$D$6:$G$16,4,FALSE)</f>
        <v>24</v>
      </c>
      <c r="R4690" s="6">
        <f t="shared" si="295"/>
        <v>96</v>
      </c>
      <c r="S4690" s="26">
        <f t="shared" si="292"/>
        <v>383.04</v>
      </c>
      <c r="T4690" s="26">
        <f>IF(K4690&lt;'User input'!$I$9,'User input'!$J$8,IF(K4690&lt;'User input'!$I$10,'User input'!$J$9,IF(K4690&lt;'User input'!$I$11,'User input'!$J$10,'User input'!$J$11)))*S4690</f>
        <v>0</v>
      </c>
      <c r="U4690" s="26">
        <f>K4690*'User input'!$J$17+'User input'!$J$16</f>
        <v>0.5</v>
      </c>
    </row>
    <row r="4691" spans="1:21" x14ac:dyDescent="0.25">
      <c r="A4691" s="18">
        <v>4824</v>
      </c>
      <c r="B4691" s="10" t="s">
        <v>9988</v>
      </c>
      <c r="C4691" s="10" t="s">
        <v>406</v>
      </c>
      <c r="D4691" s="10" t="s">
        <v>15</v>
      </c>
      <c r="E4691" s="10" t="s">
        <v>16</v>
      </c>
      <c r="F4691" s="16">
        <v>60</v>
      </c>
      <c r="G4691" s="10" t="s">
        <v>9989</v>
      </c>
      <c r="H4691" s="10" t="s">
        <v>1006</v>
      </c>
      <c r="I4691" s="10" t="s">
        <v>32</v>
      </c>
      <c r="J4691" s="11">
        <v>43816</v>
      </c>
      <c r="K4691" s="16">
        <v>69</v>
      </c>
      <c r="L4691" s="10" t="s">
        <v>20</v>
      </c>
      <c r="M4691" s="10">
        <f t="shared" si="293"/>
        <v>2019</v>
      </c>
      <c r="N4691" s="10">
        <f t="shared" si="294"/>
        <v>12</v>
      </c>
      <c r="O4691" s="10" t="str">
        <f>VLOOKUP(L4691,'User input'!$D$6:$E$16,2,FALSE)</f>
        <v>Hyperwotsit</v>
      </c>
      <c r="P4691" s="10">
        <f>VLOOKUP(L4691,'User input'!$D$6:$G$16,3,FALSE)</f>
        <v>2.0099999999999998</v>
      </c>
      <c r="Q4691" s="10">
        <f>VLOOKUP(L4691,'User input'!$D$6:$G$16,4,FALSE)</f>
        <v>20</v>
      </c>
      <c r="R4691" s="10">
        <f t="shared" si="295"/>
        <v>1380</v>
      </c>
      <c r="S4691" s="27">
        <f t="shared" si="292"/>
        <v>2773.7999999999997</v>
      </c>
      <c r="T4691" s="27">
        <f>IF(K4691&lt;'User input'!$I$9,'User input'!$J$8,IF(K4691&lt;'User input'!$I$10,'User input'!$J$9,IF(K4691&lt;'User input'!$I$11,'User input'!$J$10,'User input'!$J$11)))*S4691</f>
        <v>138.69</v>
      </c>
      <c r="U4691" s="27">
        <f>K4691*'User input'!$J$17+'User input'!$J$16</f>
        <v>0.5</v>
      </c>
    </row>
    <row r="4692" spans="1:21" x14ac:dyDescent="0.25">
      <c r="A4692" s="17">
        <v>4825</v>
      </c>
      <c r="B4692" s="6" t="s">
        <v>3300</v>
      </c>
      <c r="C4692" s="6" t="s">
        <v>1375</v>
      </c>
      <c r="D4692" s="6" t="s">
        <v>28</v>
      </c>
      <c r="E4692" s="6" t="s">
        <v>29</v>
      </c>
      <c r="F4692" s="15">
        <v>60</v>
      </c>
      <c r="G4692" s="6" t="s">
        <v>9990</v>
      </c>
      <c r="H4692" s="6" t="s">
        <v>734</v>
      </c>
      <c r="I4692" s="6" t="s">
        <v>38</v>
      </c>
      <c r="J4692" s="7">
        <v>44390</v>
      </c>
      <c r="K4692" s="15">
        <v>88</v>
      </c>
      <c r="L4692" s="6" t="s">
        <v>62</v>
      </c>
      <c r="M4692" s="6">
        <f t="shared" si="293"/>
        <v>2021</v>
      </c>
      <c r="N4692" s="6">
        <f t="shared" si="294"/>
        <v>7</v>
      </c>
      <c r="O4692" s="6" t="str">
        <f>VLOOKUP(L4692,'User input'!$D$6:$E$16,2,FALSE)</f>
        <v>Ultrathing V4</v>
      </c>
      <c r="P4692" s="6">
        <f>VLOOKUP(L4692,'User input'!$D$6:$G$16,3,FALSE)</f>
        <v>3.99</v>
      </c>
      <c r="Q4692" s="6">
        <f>VLOOKUP(L4692,'User input'!$D$6:$G$16,4,FALSE)</f>
        <v>24</v>
      </c>
      <c r="R4692" s="6">
        <f t="shared" si="295"/>
        <v>2112</v>
      </c>
      <c r="S4692" s="26">
        <f t="shared" si="292"/>
        <v>8426.880000000001</v>
      </c>
      <c r="T4692" s="26">
        <f>IF(K4692&lt;'User input'!$I$9,'User input'!$J$8,IF(K4692&lt;'User input'!$I$10,'User input'!$J$9,IF(K4692&lt;'User input'!$I$11,'User input'!$J$10,'User input'!$J$11)))*S4692</f>
        <v>421.34400000000005</v>
      </c>
      <c r="U4692" s="26">
        <f>K4692*'User input'!$J$17+'User input'!$J$16</f>
        <v>0.5</v>
      </c>
    </row>
    <row r="4693" spans="1:21" x14ac:dyDescent="0.25">
      <c r="A4693" s="18">
        <v>4826</v>
      </c>
      <c r="B4693" s="10" t="s">
        <v>9991</v>
      </c>
      <c r="C4693" s="10" t="s">
        <v>124</v>
      </c>
      <c r="D4693" s="10" t="s">
        <v>28</v>
      </c>
      <c r="E4693" s="10" t="s">
        <v>29</v>
      </c>
      <c r="F4693" s="16">
        <v>60</v>
      </c>
      <c r="G4693" s="10" t="s">
        <v>10438</v>
      </c>
      <c r="H4693" s="10" t="s">
        <v>404</v>
      </c>
      <c r="I4693" s="10" t="s">
        <v>25</v>
      </c>
      <c r="J4693" s="11">
        <v>43491</v>
      </c>
      <c r="K4693" s="16">
        <v>35</v>
      </c>
      <c r="L4693" s="10" t="s">
        <v>99</v>
      </c>
      <c r="M4693" s="10">
        <f t="shared" si="293"/>
        <v>2019</v>
      </c>
      <c r="N4693" s="10">
        <f t="shared" si="294"/>
        <v>1</v>
      </c>
      <c r="O4693" s="10" t="str">
        <f>VLOOKUP(L4693,'User input'!$D$6:$E$16,2,FALSE)</f>
        <v>Superwossname</v>
      </c>
      <c r="P4693" s="10">
        <f>VLOOKUP(L4693,'User input'!$D$6:$G$16,3,FALSE)</f>
        <v>3.49</v>
      </c>
      <c r="Q4693" s="10">
        <f>VLOOKUP(L4693,'User input'!$D$6:$G$16,4,FALSE)</f>
        <v>20</v>
      </c>
      <c r="R4693" s="10">
        <f t="shared" si="295"/>
        <v>700</v>
      </c>
      <c r="S4693" s="27">
        <f t="shared" si="292"/>
        <v>2443</v>
      </c>
      <c r="T4693" s="27">
        <f>IF(K4693&lt;'User input'!$I$9,'User input'!$J$8,IF(K4693&lt;'User input'!$I$10,'User input'!$J$9,IF(K4693&lt;'User input'!$I$11,'User input'!$J$10,'User input'!$J$11)))*S4693</f>
        <v>73.289999999999992</v>
      </c>
      <c r="U4693" s="27">
        <f>K4693*'User input'!$J$17+'User input'!$J$16</f>
        <v>0.5</v>
      </c>
    </row>
    <row r="4694" spans="1:21" x14ac:dyDescent="0.25">
      <c r="A4694" s="17">
        <v>4827</v>
      </c>
      <c r="B4694" s="6" t="s">
        <v>2348</v>
      </c>
      <c r="C4694" s="6" t="s">
        <v>967</v>
      </c>
      <c r="D4694" s="6" t="s">
        <v>49</v>
      </c>
      <c r="E4694" s="6" t="s">
        <v>16</v>
      </c>
      <c r="F4694" s="15">
        <v>30</v>
      </c>
      <c r="G4694" s="6" t="s">
        <v>9994</v>
      </c>
      <c r="H4694" s="6" t="s">
        <v>2499</v>
      </c>
      <c r="I4694" s="6" t="s">
        <v>32</v>
      </c>
      <c r="J4694" s="7">
        <v>43686</v>
      </c>
      <c r="K4694" s="15">
        <v>15</v>
      </c>
      <c r="L4694" s="6" t="s">
        <v>157</v>
      </c>
      <c r="M4694" s="6">
        <f t="shared" si="293"/>
        <v>2019</v>
      </c>
      <c r="N4694" s="6">
        <f t="shared" si="294"/>
        <v>8</v>
      </c>
      <c r="O4694" s="6" t="str">
        <f>VLOOKUP(L4694,'User input'!$D$6:$E$16,2,FALSE)</f>
        <v>Ultrathing V3</v>
      </c>
      <c r="P4694" s="6">
        <f>VLOOKUP(L4694,'User input'!$D$6:$G$16,3,FALSE)</f>
        <v>3.39</v>
      </c>
      <c r="Q4694" s="6">
        <f>VLOOKUP(L4694,'User input'!$D$6:$G$16,4,FALSE)</f>
        <v>24</v>
      </c>
      <c r="R4694" s="6">
        <f t="shared" si="295"/>
        <v>360</v>
      </c>
      <c r="S4694" s="26">
        <f t="shared" si="292"/>
        <v>1220.4000000000001</v>
      </c>
      <c r="T4694" s="26">
        <f>IF(K4694&lt;'User input'!$I$9,'User input'!$J$8,IF(K4694&lt;'User input'!$I$10,'User input'!$J$9,IF(K4694&lt;'User input'!$I$11,'User input'!$J$10,'User input'!$J$11)))*S4694</f>
        <v>0</v>
      </c>
      <c r="U4694" s="26">
        <f>K4694*'User input'!$J$17+'User input'!$J$16</f>
        <v>0.5</v>
      </c>
    </row>
    <row r="4695" spans="1:21" x14ac:dyDescent="0.25">
      <c r="A4695" s="18">
        <v>4828</v>
      </c>
      <c r="B4695" s="10" t="s">
        <v>4935</v>
      </c>
      <c r="C4695" s="10" t="s">
        <v>7459</v>
      </c>
      <c r="D4695" s="10" t="s">
        <v>49</v>
      </c>
      <c r="E4695" s="10" t="s">
        <v>16</v>
      </c>
      <c r="F4695" s="16">
        <v>90</v>
      </c>
      <c r="G4695" s="10" t="s">
        <v>9995</v>
      </c>
      <c r="H4695" s="10" t="s">
        <v>4723</v>
      </c>
      <c r="I4695" s="10" t="s">
        <v>57</v>
      </c>
      <c r="J4695" s="11">
        <v>44122</v>
      </c>
      <c r="K4695" s="16">
        <v>49</v>
      </c>
      <c r="L4695" s="10" t="s">
        <v>62</v>
      </c>
      <c r="M4695" s="10">
        <f t="shared" si="293"/>
        <v>2020</v>
      </c>
      <c r="N4695" s="10">
        <f t="shared" si="294"/>
        <v>10</v>
      </c>
      <c r="O4695" s="10" t="str">
        <f>VLOOKUP(L4695,'User input'!$D$6:$E$16,2,FALSE)</f>
        <v>Ultrathing V4</v>
      </c>
      <c r="P4695" s="10">
        <f>VLOOKUP(L4695,'User input'!$D$6:$G$16,3,FALSE)</f>
        <v>3.99</v>
      </c>
      <c r="Q4695" s="10">
        <f>VLOOKUP(L4695,'User input'!$D$6:$G$16,4,FALSE)</f>
        <v>24</v>
      </c>
      <c r="R4695" s="10">
        <f t="shared" si="295"/>
        <v>1176</v>
      </c>
      <c r="S4695" s="27">
        <f t="shared" si="292"/>
        <v>4692.2400000000007</v>
      </c>
      <c r="T4695" s="27">
        <f>IF(K4695&lt;'User input'!$I$9,'User input'!$J$8,IF(K4695&lt;'User input'!$I$10,'User input'!$J$9,IF(K4695&lt;'User input'!$I$11,'User input'!$J$10,'User input'!$J$11)))*S4695</f>
        <v>140.7672</v>
      </c>
      <c r="U4695" s="27">
        <f>K4695*'User input'!$J$17+'User input'!$J$16</f>
        <v>0.5</v>
      </c>
    </row>
    <row r="4696" spans="1:21" x14ac:dyDescent="0.25">
      <c r="A4696" s="17">
        <v>4829</v>
      </c>
      <c r="B4696" s="6" t="s">
        <v>6154</v>
      </c>
      <c r="C4696" s="6" t="s">
        <v>3435</v>
      </c>
      <c r="D4696" s="6" t="s">
        <v>28</v>
      </c>
      <c r="E4696" s="6" t="s">
        <v>29</v>
      </c>
      <c r="F4696" s="15">
        <v>60</v>
      </c>
      <c r="G4696" s="6" t="s">
        <v>9996</v>
      </c>
      <c r="H4696" s="6" t="s">
        <v>1475</v>
      </c>
      <c r="I4696" s="6" t="s">
        <v>1476</v>
      </c>
      <c r="J4696" s="7">
        <v>43987</v>
      </c>
      <c r="K4696" s="15">
        <v>37</v>
      </c>
      <c r="L4696" s="6" t="s">
        <v>52</v>
      </c>
      <c r="M4696" s="6">
        <f t="shared" si="293"/>
        <v>2020</v>
      </c>
      <c r="N4696" s="6">
        <f t="shared" si="294"/>
        <v>6</v>
      </c>
      <c r="O4696" s="6" t="str">
        <f>VLOOKUP(L4696,'User input'!$D$6:$E$16,2,FALSE)</f>
        <v>Megawidget S</v>
      </c>
      <c r="P4696" s="6">
        <f>VLOOKUP(L4696,'User input'!$D$6:$G$16,3,FALSE)</f>
        <v>0.69</v>
      </c>
      <c r="Q4696" s="6">
        <f>VLOOKUP(L4696,'User input'!$D$6:$G$16,4,FALSE)</f>
        <v>24</v>
      </c>
      <c r="R4696" s="6">
        <f t="shared" si="295"/>
        <v>888</v>
      </c>
      <c r="S4696" s="26">
        <f t="shared" si="292"/>
        <v>612.71999999999991</v>
      </c>
      <c r="T4696" s="26">
        <f>IF(K4696&lt;'User input'!$I$9,'User input'!$J$8,IF(K4696&lt;'User input'!$I$10,'User input'!$J$9,IF(K4696&lt;'User input'!$I$11,'User input'!$J$10,'User input'!$J$11)))*S4696</f>
        <v>18.381599999999995</v>
      </c>
      <c r="U4696" s="26">
        <f>K4696*'User input'!$J$17+'User input'!$J$16</f>
        <v>0.5</v>
      </c>
    </row>
    <row r="4697" spans="1:21" x14ac:dyDescent="0.25">
      <c r="A4697" s="18">
        <v>4830</v>
      </c>
      <c r="B4697" s="10" t="s">
        <v>9997</v>
      </c>
      <c r="C4697" s="10" t="s">
        <v>635</v>
      </c>
      <c r="D4697" s="10" t="s">
        <v>15</v>
      </c>
      <c r="E4697" s="10" t="s">
        <v>16</v>
      </c>
      <c r="F4697" s="16">
        <v>30</v>
      </c>
      <c r="G4697" s="10" t="s">
        <v>9998</v>
      </c>
      <c r="H4697" s="10" t="s">
        <v>3293</v>
      </c>
      <c r="I4697" s="10" t="s">
        <v>291</v>
      </c>
      <c r="J4697" s="11">
        <v>44349</v>
      </c>
      <c r="K4697" s="16">
        <v>36</v>
      </c>
      <c r="L4697" s="10" t="s">
        <v>39</v>
      </c>
      <c r="M4697" s="10">
        <f t="shared" si="293"/>
        <v>2021</v>
      </c>
      <c r="N4697" s="10">
        <f t="shared" si="294"/>
        <v>6</v>
      </c>
      <c r="O4697" s="10" t="str">
        <f>VLOOKUP(L4697,'User input'!$D$6:$E$16,2,FALSE)</f>
        <v>Ultrathing V1</v>
      </c>
      <c r="P4697" s="10">
        <f>VLOOKUP(L4697,'User input'!$D$6:$G$16,3,FALSE)</f>
        <v>1.79</v>
      </c>
      <c r="Q4697" s="10">
        <f>VLOOKUP(L4697,'User input'!$D$6:$G$16,4,FALSE)</f>
        <v>17</v>
      </c>
      <c r="R4697" s="10">
        <f t="shared" si="295"/>
        <v>612</v>
      </c>
      <c r="S4697" s="27">
        <f t="shared" si="292"/>
        <v>1095.48</v>
      </c>
      <c r="T4697" s="27">
        <f>IF(K4697&lt;'User input'!$I$9,'User input'!$J$8,IF(K4697&lt;'User input'!$I$10,'User input'!$J$9,IF(K4697&lt;'User input'!$I$11,'User input'!$J$10,'User input'!$J$11)))*S4697</f>
        <v>32.864399999999996</v>
      </c>
      <c r="U4697" s="27">
        <f>K4697*'User input'!$J$17+'User input'!$J$16</f>
        <v>0.5</v>
      </c>
    </row>
    <row r="4698" spans="1:21" x14ac:dyDescent="0.25">
      <c r="A4698" s="17">
        <v>4831</v>
      </c>
      <c r="B4698" s="6" t="s">
        <v>2063</v>
      </c>
      <c r="C4698" s="6" t="s">
        <v>3914</v>
      </c>
      <c r="D4698" s="6" t="s">
        <v>28</v>
      </c>
      <c r="E4698" s="6" t="s">
        <v>29</v>
      </c>
      <c r="F4698" s="15">
        <v>30</v>
      </c>
      <c r="G4698" s="6" t="s">
        <v>9999</v>
      </c>
      <c r="H4698" s="6" t="s">
        <v>2431</v>
      </c>
      <c r="I4698" s="6" t="s">
        <v>1194</v>
      </c>
      <c r="J4698" s="7">
        <v>43865</v>
      </c>
      <c r="K4698" s="15">
        <v>55</v>
      </c>
      <c r="L4698" s="6" t="s">
        <v>39</v>
      </c>
      <c r="M4698" s="6">
        <f t="shared" si="293"/>
        <v>2020</v>
      </c>
      <c r="N4698" s="6">
        <f t="shared" si="294"/>
        <v>2</v>
      </c>
      <c r="O4698" s="6" t="str">
        <f>VLOOKUP(L4698,'User input'!$D$6:$E$16,2,FALSE)</f>
        <v>Ultrathing V1</v>
      </c>
      <c r="P4698" s="6">
        <f>VLOOKUP(L4698,'User input'!$D$6:$G$16,3,FALSE)</f>
        <v>1.79</v>
      </c>
      <c r="Q4698" s="6">
        <f>VLOOKUP(L4698,'User input'!$D$6:$G$16,4,FALSE)</f>
        <v>17</v>
      </c>
      <c r="R4698" s="6">
        <f t="shared" si="295"/>
        <v>935</v>
      </c>
      <c r="S4698" s="26">
        <f t="shared" si="292"/>
        <v>1673.65</v>
      </c>
      <c r="T4698" s="26">
        <f>IF(K4698&lt;'User input'!$I$9,'User input'!$J$8,IF(K4698&lt;'User input'!$I$10,'User input'!$J$9,IF(K4698&lt;'User input'!$I$11,'User input'!$J$10,'User input'!$J$11)))*S4698</f>
        <v>83.682500000000005</v>
      </c>
      <c r="U4698" s="26">
        <f>K4698*'User input'!$J$17+'User input'!$J$16</f>
        <v>0.5</v>
      </c>
    </row>
    <row r="4699" spans="1:21" x14ac:dyDescent="0.25">
      <c r="A4699" s="18">
        <v>4832</v>
      </c>
      <c r="B4699" s="10" t="s">
        <v>10000</v>
      </c>
      <c r="C4699" s="10" t="s">
        <v>4406</v>
      </c>
      <c r="D4699" s="10" t="s">
        <v>28</v>
      </c>
      <c r="E4699" s="10" t="s">
        <v>29</v>
      </c>
      <c r="F4699" s="16">
        <v>90</v>
      </c>
      <c r="G4699" s="10" t="s">
        <v>10001</v>
      </c>
      <c r="H4699" s="10" t="s">
        <v>3341</v>
      </c>
      <c r="I4699" s="10" t="s">
        <v>32</v>
      </c>
      <c r="J4699" s="11">
        <v>44418</v>
      </c>
      <c r="K4699" s="16">
        <v>46</v>
      </c>
      <c r="L4699" s="10" t="s">
        <v>78</v>
      </c>
      <c r="M4699" s="10">
        <f t="shared" si="293"/>
        <v>2021</v>
      </c>
      <c r="N4699" s="10">
        <f t="shared" si="294"/>
        <v>8</v>
      </c>
      <c r="O4699" s="10" t="str">
        <f>VLOOKUP(L4699,'User input'!$D$6:$E$16,2,FALSE)</f>
        <v>Ultrathing V2</v>
      </c>
      <c r="P4699" s="10">
        <f>VLOOKUP(L4699,'User input'!$D$6:$G$16,3,FALSE)</f>
        <v>2.95</v>
      </c>
      <c r="Q4699" s="10">
        <f>VLOOKUP(L4699,'User input'!$D$6:$G$16,4,FALSE)</f>
        <v>20</v>
      </c>
      <c r="R4699" s="10">
        <f t="shared" si="295"/>
        <v>920</v>
      </c>
      <c r="S4699" s="27">
        <f t="shared" si="292"/>
        <v>2714</v>
      </c>
      <c r="T4699" s="27">
        <f>IF(K4699&lt;'User input'!$I$9,'User input'!$J$8,IF(K4699&lt;'User input'!$I$10,'User input'!$J$9,IF(K4699&lt;'User input'!$I$11,'User input'!$J$10,'User input'!$J$11)))*S4699</f>
        <v>81.42</v>
      </c>
      <c r="U4699" s="27">
        <f>K4699*'User input'!$J$17+'User input'!$J$16</f>
        <v>0.5</v>
      </c>
    </row>
    <row r="4700" spans="1:21" x14ac:dyDescent="0.25">
      <c r="A4700" s="17">
        <v>4833</v>
      </c>
      <c r="B4700" s="6" t="s">
        <v>2615</v>
      </c>
      <c r="C4700" s="6" t="s">
        <v>7795</v>
      </c>
      <c r="D4700" s="6" t="s">
        <v>28</v>
      </c>
      <c r="E4700" s="6" t="s">
        <v>29</v>
      </c>
      <c r="F4700" s="15">
        <v>90</v>
      </c>
      <c r="G4700" s="6" t="s">
        <v>10002</v>
      </c>
      <c r="H4700" s="6" t="s">
        <v>4525</v>
      </c>
      <c r="I4700" s="6" t="s">
        <v>87</v>
      </c>
      <c r="J4700" s="7">
        <v>44517</v>
      </c>
      <c r="K4700" s="15">
        <v>11</v>
      </c>
      <c r="L4700" s="6" t="s">
        <v>157</v>
      </c>
      <c r="M4700" s="6">
        <f t="shared" si="293"/>
        <v>2021</v>
      </c>
      <c r="N4700" s="6">
        <f t="shared" si="294"/>
        <v>11</v>
      </c>
      <c r="O4700" s="6" t="str">
        <f>VLOOKUP(L4700,'User input'!$D$6:$E$16,2,FALSE)</f>
        <v>Ultrathing V3</v>
      </c>
      <c r="P4700" s="6">
        <f>VLOOKUP(L4700,'User input'!$D$6:$G$16,3,FALSE)</f>
        <v>3.39</v>
      </c>
      <c r="Q4700" s="6">
        <f>VLOOKUP(L4700,'User input'!$D$6:$G$16,4,FALSE)</f>
        <v>24</v>
      </c>
      <c r="R4700" s="6">
        <f t="shared" si="295"/>
        <v>264</v>
      </c>
      <c r="S4700" s="26">
        <f t="shared" si="292"/>
        <v>894.96</v>
      </c>
      <c r="T4700" s="26">
        <f>IF(K4700&lt;'User input'!$I$9,'User input'!$J$8,IF(K4700&lt;'User input'!$I$10,'User input'!$J$9,IF(K4700&lt;'User input'!$I$11,'User input'!$J$10,'User input'!$J$11)))*S4700</f>
        <v>0</v>
      </c>
      <c r="U4700" s="26">
        <f>K4700*'User input'!$J$17+'User input'!$J$16</f>
        <v>0.5</v>
      </c>
    </row>
    <row r="4701" spans="1:21" x14ac:dyDescent="0.25">
      <c r="A4701" s="18">
        <v>4834</v>
      </c>
      <c r="B4701" s="10" t="s">
        <v>3897</v>
      </c>
      <c r="C4701" s="10" t="s">
        <v>2355</v>
      </c>
      <c r="D4701" s="10" t="s">
        <v>28</v>
      </c>
      <c r="E4701" s="10" t="s">
        <v>29</v>
      </c>
      <c r="F4701" s="16">
        <v>90</v>
      </c>
      <c r="G4701" s="10" t="s">
        <v>10003</v>
      </c>
      <c r="H4701" s="10" t="s">
        <v>10004</v>
      </c>
      <c r="I4701" s="10" t="s">
        <v>32</v>
      </c>
      <c r="J4701" s="11">
        <v>44387</v>
      </c>
      <c r="K4701" s="16">
        <v>79</v>
      </c>
      <c r="L4701" s="10" t="s">
        <v>78</v>
      </c>
      <c r="M4701" s="10">
        <f t="shared" si="293"/>
        <v>2021</v>
      </c>
      <c r="N4701" s="10">
        <f t="shared" si="294"/>
        <v>7</v>
      </c>
      <c r="O4701" s="10" t="str">
        <f>VLOOKUP(L4701,'User input'!$D$6:$E$16,2,FALSE)</f>
        <v>Ultrathing V2</v>
      </c>
      <c r="P4701" s="10">
        <f>VLOOKUP(L4701,'User input'!$D$6:$G$16,3,FALSE)</f>
        <v>2.95</v>
      </c>
      <c r="Q4701" s="10">
        <f>VLOOKUP(L4701,'User input'!$D$6:$G$16,4,FALSE)</f>
        <v>20</v>
      </c>
      <c r="R4701" s="10">
        <f t="shared" si="295"/>
        <v>1580</v>
      </c>
      <c r="S4701" s="27">
        <f t="shared" si="292"/>
        <v>4661</v>
      </c>
      <c r="T4701" s="27">
        <f>IF(K4701&lt;'User input'!$I$9,'User input'!$J$8,IF(K4701&lt;'User input'!$I$10,'User input'!$J$9,IF(K4701&lt;'User input'!$I$11,'User input'!$J$10,'User input'!$J$11)))*S4701</f>
        <v>233.05</v>
      </c>
      <c r="U4701" s="27">
        <f>K4701*'User input'!$J$17+'User input'!$J$16</f>
        <v>0.5</v>
      </c>
    </row>
    <row r="4702" spans="1:21" x14ac:dyDescent="0.25">
      <c r="A4702" s="17">
        <v>4835</v>
      </c>
      <c r="B4702" s="6" t="s">
        <v>7808</v>
      </c>
      <c r="C4702" s="6" t="s">
        <v>2085</v>
      </c>
      <c r="D4702" s="6" t="s">
        <v>28</v>
      </c>
      <c r="E4702" s="6" t="s">
        <v>29</v>
      </c>
      <c r="F4702" s="15">
        <v>90</v>
      </c>
      <c r="G4702" s="6" t="s">
        <v>10005</v>
      </c>
      <c r="H4702" s="6" t="s">
        <v>9505</v>
      </c>
      <c r="I4702" s="6" t="s">
        <v>908</v>
      </c>
      <c r="J4702" s="7">
        <v>44178</v>
      </c>
      <c r="K4702" s="15">
        <v>77</v>
      </c>
      <c r="L4702" s="6" t="s">
        <v>78</v>
      </c>
      <c r="M4702" s="6">
        <f t="shared" si="293"/>
        <v>2020</v>
      </c>
      <c r="N4702" s="6">
        <f t="shared" si="294"/>
        <v>12</v>
      </c>
      <c r="O4702" s="6" t="str">
        <f>VLOOKUP(L4702,'User input'!$D$6:$E$16,2,FALSE)</f>
        <v>Ultrathing V2</v>
      </c>
      <c r="P4702" s="6">
        <f>VLOOKUP(L4702,'User input'!$D$6:$G$16,3,FALSE)</f>
        <v>2.95</v>
      </c>
      <c r="Q4702" s="6">
        <f>VLOOKUP(L4702,'User input'!$D$6:$G$16,4,FALSE)</f>
        <v>20</v>
      </c>
      <c r="R4702" s="6">
        <f t="shared" si="295"/>
        <v>1540</v>
      </c>
      <c r="S4702" s="26">
        <f t="shared" si="292"/>
        <v>4543</v>
      </c>
      <c r="T4702" s="26">
        <f>IF(K4702&lt;'User input'!$I$9,'User input'!$J$8,IF(K4702&lt;'User input'!$I$10,'User input'!$J$9,IF(K4702&lt;'User input'!$I$11,'User input'!$J$10,'User input'!$J$11)))*S4702</f>
        <v>227.15</v>
      </c>
      <c r="U4702" s="26">
        <f>K4702*'User input'!$J$17+'User input'!$J$16</f>
        <v>0.5</v>
      </c>
    </row>
    <row r="4703" spans="1:21" x14ac:dyDescent="0.25">
      <c r="A4703" s="18">
        <v>4836</v>
      </c>
      <c r="B4703" s="10" t="s">
        <v>10006</v>
      </c>
      <c r="C4703" s="10" t="s">
        <v>6423</v>
      </c>
      <c r="D4703" s="10" t="s">
        <v>49</v>
      </c>
      <c r="E4703" s="10" t="s">
        <v>16</v>
      </c>
      <c r="F4703" s="16">
        <v>90</v>
      </c>
      <c r="G4703" s="10" t="s">
        <v>10007</v>
      </c>
      <c r="H4703" s="10" t="s">
        <v>506</v>
      </c>
      <c r="I4703" s="10" t="s">
        <v>32</v>
      </c>
      <c r="J4703" s="11">
        <v>44443</v>
      </c>
      <c r="K4703" s="16">
        <v>24</v>
      </c>
      <c r="L4703" s="10" t="s">
        <v>44</v>
      </c>
      <c r="M4703" s="10">
        <f t="shared" si="293"/>
        <v>2021</v>
      </c>
      <c r="N4703" s="10">
        <f t="shared" si="294"/>
        <v>9</v>
      </c>
      <c r="O4703" s="10" t="str">
        <f>VLOOKUP(L4703,'User input'!$D$6:$E$16,2,FALSE)</f>
        <v>Gigastuff</v>
      </c>
      <c r="P4703" s="10">
        <f>VLOOKUP(L4703,'User input'!$D$6:$G$16,3,FALSE)</f>
        <v>1.89</v>
      </c>
      <c r="Q4703" s="10">
        <f>VLOOKUP(L4703,'User input'!$D$6:$G$16,4,FALSE)</f>
        <v>18</v>
      </c>
      <c r="R4703" s="10">
        <f t="shared" si="295"/>
        <v>432</v>
      </c>
      <c r="S4703" s="27">
        <f t="shared" si="292"/>
        <v>816.4799999999999</v>
      </c>
      <c r="T4703" s="27">
        <f>IF(K4703&lt;'User input'!$I$9,'User input'!$J$8,IF(K4703&lt;'User input'!$I$10,'User input'!$J$9,IF(K4703&lt;'User input'!$I$11,'User input'!$J$10,'User input'!$J$11)))*S4703</f>
        <v>24.494399999999995</v>
      </c>
      <c r="U4703" s="27">
        <f>K4703*'User input'!$J$17+'User input'!$J$16</f>
        <v>0.5</v>
      </c>
    </row>
    <row r="4704" spans="1:21" x14ac:dyDescent="0.25">
      <c r="A4704" s="17">
        <v>4837</v>
      </c>
      <c r="B4704" s="6" t="s">
        <v>6948</v>
      </c>
      <c r="C4704" s="6" t="s">
        <v>208</v>
      </c>
      <c r="D4704" s="6" t="s">
        <v>15</v>
      </c>
      <c r="E4704" s="6" t="s">
        <v>16</v>
      </c>
      <c r="F4704" s="15">
        <v>90</v>
      </c>
      <c r="G4704" s="6" t="s">
        <v>10008</v>
      </c>
      <c r="H4704" s="6" t="s">
        <v>1253</v>
      </c>
      <c r="I4704" s="6" t="s">
        <v>32</v>
      </c>
      <c r="J4704" s="7">
        <v>44467</v>
      </c>
      <c r="K4704" s="15">
        <v>33</v>
      </c>
      <c r="L4704" s="6" t="s">
        <v>62</v>
      </c>
      <c r="M4704" s="6">
        <f t="shared" si="293"/>
        <v>2021</v>
      </c>
      <c r="N4704" s="6">
        <f t="shared" si="294"/>
        <v>9</v>
      </c>
      <c r="O4704" s="6" t="str">
        <f>VLOOKUP(L4704,'User input'!$D$6:$E$16,2,FALSE)</f>
        <v>Ultrathing V4</v>
      </c>
      <c r="P4704" s="6">
        <f>VLOOKUP(L4704,'User input'!$D$6:$G$16,3,FALSE)</f>
        <v>3.99</v>
      </c>
      <c r="Q4704" s="6">
        <f>VLOOKUP(L4704,'User input'!$D$6:$G$16,4,FALSE)</f>
        <v>24</v>
      </c>
      <c r="R4704" s="6">
        <f t="shared" si="295"/>
        <v>792</v>
      </c>
      <c r="S4704" s="26">
        <f t="shared" si="292"/>
        <v>3160.0800000000004</v>
      </c>
      <c r="T4704" s="26">
        <f>IF(K4704&lt;'User input'!$I$9,'User input'!$J$8,IF(K4704&lt;'User input'!$I$10,'User input'!$J$9,IF(K4704&lt;'User input'!$I$11,'User input'!$J$10,'User input'!$J$11)))*S4704</f>
        <v>94.802400000000006</v>
      </c>
      <c r="U4704" s="26">
        <f>K4704*'User input'!$J$17+'User input'!$J$16</f>
        <v>0.5</v>
      </c>
    </row>
    <row r="4705" spans="1:21" x14ac:dyDescent="0.25">
      <c r="A4705" s="17">
        <v>4839</v>
      </c>
      <c r="B4705" s="6" t="s">
        <v>1358</v>
      </c>
      <c r="C4705" s="6" t="s">
        <v>3427</v>
      </c>
      <c r="D4705" s="6" t="s">
        <v>617</v>
      </c>
      <c r="E4705" s="6" t="s">
        <v>29</v>
      </c>
      <c r="F4705" s="15">
        <v>90</v>
      </c>
      <c r="G4705" s="6" t="s">
        <v>10009</v>
      </c>
      <c r="H4705" s="6" t="s">
        <v>704</v>
      </c>
      <c r="I4705" s="6" t="s">
        <v>291</v>
      </c>
      <c r="J4705" s="7">
        <v>43690</v>
      </c>
      <c r="K4705" s="15">
        <v>59</v>
      </c>
      <c r="L4705" s="6" t="s">
        <v>39</v>
      </c>
      <c r="M4705" s="6">
        <f t="shared" si="293"/>
        <v>2019</v>
      </c>
      <c r="N4705" s="6">
        <f t="shared" si="294"/>
        <v>8</v>
      </c>
      <c r="O4705" s="6" t="str">
        <f>VLOOKUP(L4705,'User input'!$D$6:$E$16,2,FALSE)</f>
        <v>Ultrathing V1</v>
      </c>
      <c r="P4705" s="6">
        <f>VLOOKUP(L4705,'User input'!$D$6:$G$16,3,FALSE)</f>
        <v>1.79</v>
      </c>
      <c r="Q4705" s="6">
        <f>VLOOKUP(L4705,'User input'!$D$6:$G$16,4,FALSE)</f>
        <v>17</v>
      </c>
      <c r="R4705" s="6">
        <f t="shared" si="295"/>
        <v>1003</v>
      </c>
      <c r="S4705" s="26">
        <f t="shared" si="292"/>
        <v>1795.3700000000001</v>
      </c>
      <c r="T4705" s="26">
        <f>IF(K4705&lt;'User input'!$I$9,'User input'!$J$8,IF(K4705&lt;'User input'!$I$10,'User input'!$J$9,IF(K4705&lt;'User input'!$I$11,'User input'!$J$10,'User input'!$J$11)))*S4705</f>
        <v>89.768500000000017</v>
      </c>
      <c r="U4705" s="26">
        <f>K4705*'User input'!$J$17+'User input'!$J$16</f>
        <v>0.5</v>
      </c>
    </row>
    <row r="4706" spans="1:21" x14ac:dyDescent="0.25">
      <c r="A4706" s="18">
        <v>4840</v>
      </c>
      <c r="B4706" s="10" t="s">
        <v>10010</v>
      </c>
      <c r="C4706" s="10" t="s">
        <v>2428</v>
      </c>
      <c r="D4706" s="10" t="s">
        <v>41</v>
      </c>
      <c r="E4706" s="10" t="s">
        <v>16</v>
      </c>
      <c r="F4706" s="16">
        <v>30</v>
      </c>
      <c r="G4706" s="10" t="s">
        <v>10011</v>
      </c>
      <c r="H4706" s="10" t="s">
        <v>637</v>
      </c>
      <c r="I4706" s="10" t="s">
        <v>291</v>
      </c>
      <c r="J4706" s="11">
        <v>44209</v>
      </c>
      <c r="K4706" s="16">
        <v>7</v>
      </c>
      <c r="L4706" s="10" t="s">
        <v>52</v>
      </c>
      <c r="M4706" s="10">
        <f t="shared" si="293"/>
        <v>2021</v>
      </c>
      <c r="N4706" s="10">
        <f t="shared" si="294"/>
        <v>1</v>
      </c>
      <c r="O4706" s="10" t="str">
        <f>VLOOKUP(L4706,'User input'!$D$6:$E$16,2,FALSE)</f>
        <v>Megawidget S</v>
      </c>
      <c r="P4706" s="10">
        <f>VLOOKUP(L4706,'User input'!$D$6:$G$16,3,FALSE)</f>
        <v>0.69</v>
      </c>
      <c r="Q4706" s="10">
        <f>VLOOKUP(L4706,'User input'!$D$6:$G$16,4,FALSE)</f>
        <v>24</v>
      </c>
      <c r="R4706" s="10">
        <f t="shared" si="295"/>
        <v>168</v>
      </c>
      <c r="S4706" s="27">
        <f t="shared" si="292"/>
        <v>115.91999999999999</v>
      </c>
      <c r="T4706" s="27">
        <f>IF(K4706&lt;'User input'!$I$9,'User input'!$J$8,IF(K4706&lt;'User input'!$I$10,'User input'!$J$9,IF(K4706&lt;'User input'!$I$11,'User input'!$J$10,'User input'!$J$11)))*S4706</f>
        <v>0</v>
      </c>
      <c r="U4706" s="27">
        <f>K4706*'User input'!$J$17+'User input'!$J$16</f>
        <v>0.5</v>
      </c>
    </row>
    <row r="4707" spans="1:21" x14ac:dyDescent="0.25">
      <c r="A4707" s="17">
        <v>4841</v>
      </c>
      <c r="B4707" s="6" t="s">
        <v>10012</v>
      </c>
      <c r="C4707" s="6" t="s">
        <v>1067</v>
      </c>
      <c r="D4707" s="6" t="s">
        <v>49</v>
      </c>
      <c r="E4707" s="6" t="s">
        <v>16</v>
      </c>
      <c r="F4707" s="15">
        <v>60</v>
      </c>
      <c r="G4707" s="6" t="s">
        <v>10013</v>
      </c>
      <c r="H4707" s="6" t="s">
        <v>5380</v>
      </c>
      <c r="I4707" s="6" t="s">
        <v>32</v>
      </c>
      <c r="J4707" s="7">
        <v>43926</v>
      </c>
      <c r="K4707" s="15">
        <v>75</v>
      </c>
      <c r="L4707" s="6" t="s">
        <v>44</v>
      </c>
      <c r="M4707" s="6">
        <f t="shared" si="293"/>
        <v>2020</v>
      </c>
      <c r="N4707" s="6">
        <f t="shared" si="294"/>
        <v>4</v>
      </c>
      <c r="O4707" s="6" t="str">
        <f>VLOOKUP(L4707,'User input'!$D$6:$E$16,2,FALSE)</f>
        <v>Gigastuff</v>
      </c>
      <c r="P4707" s="6">
        <f>VLOOKUP(L4707,'User input'!$D$6:$G$16,3,FALSE)</f>
        <v>1.89</v>
      </c>
      <c r="Q4707" s="6">
        <f>VLOOKUP(L4707,'User input'!$D$6:$G$16,4,FALSE)</f>
        <v>18</v>
      </c>
      <c r="R4707" s="6">
        <f t="shared" si="295"/>
        <v>1350</v>
      </c>
      <c r="S4707" s="26">
        <f t="shared" si="292"/>
        <v>2551.5</v>
      </c>
      <c r="T4707" s="26">
        <f>IF(K4707&lt;'User input'!$I$9,'User input'!$J$8,IF(K4707&lt;'User input'!$I$10,'User input'!$J$9,IF(K4707&lt;'User input'!$I$11,'User input'!$J$10,'User input'!$J$11)))*S4707</f>
        <v>127.575</v>
      </c>
      <c r="U4707" s="26">
        <f>K4707*'User input'!$J$17+'User input'!$J$16</f>
        <v>0.5</v>
      </c>
    </row>
    <row r="4708" spans="1:21" x14ac:dyDescent="0.25">
      <c r="A4708" s="18">
        <v>4842</v>
      </c>
      <c r="B4708" s="10" t="s">
        <v>10014</v>
      </c>
      <c r="C4708" s="10" t="s">
        <v>5571</v>
      </c>
      <c r="D4708" s="10" t="s">
        <v>49</v>
      </c>
      <c r="E4708" s="10" t="s">
        <v>16</v>
      </c>
      <c r="F4708" s="16">
        <v>90</v>
      </c>
      <c r="G4708" s="10" t="s">
        <v>10015</v>
      </c>
      <c r="H4708" s="10" t="s">
        <v>2867</v>
      </c>
      <c r="I4708" s="10" t="s">
        <v>2868</v>
      </c>
      <c r="J4708" s="11">
        <v>44257</v>
      </c>
      <c r="K4708" s="16">
        <v>54</v>
      </c>
      <c r="L4708" s="10" t="s">
        <v>157</v>
      </c>
      <c r="M4708" s="10">
        <f t="shared" si="293"/>
        <v>2021</v>
      </c>
      <c r="N4708" s="10">
        <f t="shared" si="294"/>
        <v>3</v>
      </c>
      <c r="O4708" s="10" t="str">
        <f>VLOOKUP(L4708,'User input'!$D$6:$E$16,2,FALSE)</f>
        <v>Ultrathing V3</v>
      </c>
      <c r="P4708" s="10">
        <f>VLOOKUP(L4708,'User input'!$D$6:$G$16,3,FALSE)</f>
        <v>3.39</v>
      </c>
      <c r="Q4708" s="10">
        <f>VLOOKUP(L4708,'User input'!$D$6:$G$16,4,FALSE)</f>
        <v>24</v>
      </c>
      <c r="R4708" s="10">
        <f t="shared" si="295"/>
        <v>1296</v>
      </c>
      <c r="S4708" s="27">
        <f t="shared" si="292"/>
        <v>4393.4400000000005</v>
      </c>
      <c r="T4708" s="27">
        <f>IF(K4708&lt;'User input'!$I$9,'User input'!$J$8,IF(K4708&lt;'User input'!$I$10,'User input'!$J$9,IF(K4708&lt;'User input'!$I$11,'User input'!$J$10,'User input'!$J$11)))*S4708</f>
        <v>219.67200000000003</v>
      </c>
      <c r="U4708" s="27">
        <f>K4708*'User input'!$J$17+'User input'!$J$16</f>
        <v>0.5</v>
      </c>
    </row>
    <row r="4709" spans="1:21" x14ac:dyDescent="0.25">
      <c r="A4709" s="17">
        <v>4843</v>
      </c>
      <c r="B4709" s="6" t="s">
        <v>5682</v>
      </c>
      <c r="C4709" s="6" t="s">
        <v>1775</v>
      </c>
      <c r="D4709" s="6" t="s">
        <v>28</v>
      </c>
      <c r="E4709" s="6" t="s">
        <v>29</v>
      </c>
      <c r="F4709" s="15">
        <v>90</v>
      </c>
      <c r="G4709" s="6" t="s">
        <v>10016</v>
      </c>
      <c r="H4709" s="6" t="s">
        <v>706</v>
      </c>
      <c r="I4709" s="6" t="s">
        <v>185</v>
      </c>
      <c r="J4709" s="7">
        <v>44338</v>
      </c>
      <c r="K4709" s="15">
        <v>78</v>
      </c>
      <c r="L4709" s="6" t="s">
        <v>78</v>
      </c>
      <c r="M4709" s="6">
        <f t="shared" si="293"/>
        <v>2021</v>
      </c>
      <c r="N4709" s="6">
        <f t="shared" si="294"/>
        <v>5</v>
      </c>
      <c r="O4709" s="6" t="str">
        <f>VLOOKUP(L4709,'User input'!$D$6:$E$16,2,FALSE)</f>
        <v>Ultrathing V2</v>
      </c>
      <c r="P4709" s="6">
        <f>VLOOKUP(L4709,'User input'!$D$6:$G$16,3,FALSE)</f>
        <v>2.95</v>
      </c>
      <c r="Q4709" s="6">
        <f>VLOOKUP(L4709,'User input'!$D$6:$G$16,4,FALSE)</f>
        <v>20</v>
      </c>
      <c r="R4709" s="6">
        <f t="shared" si="295"/>
        <v>1560</v>
      </c>
      <c r="S4709" s="26">
        <f t="shared" si="292"/>
        <v>4602</v>
      </c>
      <c r="T4709" s="26">
        <f>IF(K4709&lt;'User input'!$I$9,'User input'!$J$8,IF(K4709&lt;'User input'!$I$10,'User input'!$J$9,IF(K4709&lt;'User input'!$I$11,'User input'!$J$10,'User input'!$J$11)))*S4709</f>
        <v>230.10000000000002</v>
      </c>
      <c r="U4709" s="26">
        <f>K4709*'User input'!$J$17+'User input'!$J$16</f>
        <v>0.5</v>
      </c>
    </row>
    <row r="4710" spans="1:21" x14ac:dyDescent="0.25">
      <c r="A4710" s="18">
        <v>4844</v>
      </c>
      <c r="B4710" s="10" t="s">
        <v>6571</v>
      </c>
      <c r="C4710" s="10" t="s">
        <v>1827</v>
      </c>
      <c r="D4710" s="10" t="s">
        <v>15</v>
      </c>
      <c r="E4710" s="10" t="s">
        <v>16</v>
      </c>
      <c r="F4710" s="16">
        <v>90</v>
      </c>
      <c r="G4710" s="10" t="s">
        <v>10017</v>
      </c>
      <c r="H4710" s="10" t="s">
        <v>7914</v>
      </c>
      <c r="I4710" s="10" t="s">
        <v>32</v>
      </c>
      <c r="J4710" s="11">
        <v>44216</v>
      </c>
      <c r="K4710" s="16">
        <v>46</v>
      </c>
      <c r="L4710" s="10" t="s">
        <v>99</v>
      </c>
      <c r="M4710" s="10">
        <f t="shared" si="293"/>
        <v>2021</v>
      </c>
      <c r="N4710" s="10">
        <f t="shared" si="294"/>
        <v>1</v>
      </c>
      <c r="O4710" s="10" t="str">
        <f>VLOOKUP(L4710,'User input'!$D$6:$E$16,2,FALSE)</f>
        <v>Superwossname</v>
      </c>
      <c r="P4710" s="10">
        <f>VLOOKUP(L4710,'User input'!$D$6:$G$16,3,FALSE)</f>
        <v>3.49</v>
      </c>
      <c r="Q4710" s="10">
        <f>VLOOKUP(L4710,'User input'!$D$6:$G$16,4,FALSE)</f>
        <v>20</v>
      </c>
      <c r="R4710" s="10">
        <f t="shared" si="295"/>
        <v>920</v>
      </c>
      <c r="S4710" s="27">
        <f t="shared" si="292"/>
        <v>3210.8</v>
      </c>
      <c r="T4710" s="27">
        <f>IF(K4710&lt;'User input'!$I$9,'User input'!$J$8,IF(K4710&lt;'User input'!$I$10,'User input'!$J$9,IF(K4710&lt;'User input'!$I$11,'User input'!$J$10,'User input'!$J$11)))*S4710</f>
        <v>96.323999999999998</v>
      </c>
      <c r="U4710" s="27">
        <f>K4710*'User input'!$J$17+'User input'!$J$16</f>
        <v>0.5</v>
      </c>
    </row>
    <row r="4711" spans="1:21" x14ac:dyDescent="0.25">
      <c r="A4711" s="17">
        <v>4845</v>
      </c>
      <c r="B4711" s="6" t="s">
        <v>5951</v>
      </c>
      <c r="C4711" s="6" t="s">
        <v>3484</v>
      </c>
      <c r="D4711" s="6" t="s">
        <v>90</v>
      </c>
      <c r="E4711" s="6" t="s">
        <v>29</v>
      </c>
      <c r="F4711" s="15">
        <v>90</v>
      </c>
      <c r="G4711" s="6" t="s">
        <v>10018</v>
      </c>
      <c r="H4711" s="6" t="s">
        <v>3205</v>
      </c>
      <c r="I4711" s="6" t="s">
        <v>32</v>
      </c>
      <c r="J4711" s="7">
        <v>43989</v>
      </c>
      <c r="K4711" s="15">
        <v>6</v>
      </c>
      <c r="L4711" s="6" t="s">
        <v>62</v>
      </c>
      <c r="M4711" s="6">
        <f t="shared" si="293"/>
        <v>2020</v>
      </c>
      <c r="N4711" s="6">
        <f t="shared" si="294"/>
        <v>6</v>
      </c>
      <c r="O4711" s="6" t="str">
        <f>VLOOKUP(L4711,'User input'!$D$6:$E$16,2,FALSE)</f>
        <v>Ultrathing V4</v>
      </c>
      <c r="P4711" s="6">
        <f>VLOOKUP(L4711,'User input'!$D$6:$G$16,3,FALSE)</f>
        <v>3.99</v>
      </c>
      <c r="Q4711" s="6">
        <f>VLOOKUP(L4711,'User input'!$D$6:$G$16,4,FALSE)</f>
        <v>24</v>
      </c>
      <c r="R4711" s="6">
        <f t="shared" si="295"/>
        <v>144</v>
      </c>
      <c r="S4711" s="26">
        <f t="shared" si="292"/>
        <v>574.56000000000006</v>
      </c>
      <c r="T4711" s="26">
        <f>IF(K4711&lt;'User input'!$I$9,'User input'!$J$8,IF(K4711&lt;'User input'!$I$10,'User input'!$J$9,IF(K4711&lt;'User input'!$I$11,'User input'!$J$10,'User input'!$J$11)))*S4711</f>
        <v>0</v>
      </c>
      <c r="U4711" s="26">
        <f>K4711*'User input'!$J$17+'User input'!$J$16</f>
        <v>0.5</v>
      </c>
    </row>
    <row r="4712" spans="1:21" x14ac:dyDescent="0.25">
      <c r="A4712" s="18">
        <v>4846</v>
      </c>
      <c r="B4712" s="10" t="s">
        <v>3897</v>
      </c>
      <c r="C4712" s="10" t="s">
        <v>835</v>
      </c>
      <c r="D4712" s="10" t="s">
        <v>28</v>
      </c>
      <c r="E4712" s="10" t="s">
        <v>29</v>
      </c>
      <c r="F4712" s="16">
        <v>90</v>
      </c>
      <c r="G4712" s="10" t="s">
        <v>10019</v>
      </c>
      <c r="H4712" s="10" t="s">
        <v>1090</v>
      </c>
      <c r="I4712" s="10" t="s">
        <v>176</v>
      </c>
      <c r="J4712" s="11">
        <v>44019</v>
      </c>
      <c r="K4712" s="16">
        <v>53</v>
      </c>
      <c r="L4712" s="10" t="s">
        <v>33</v>
      </c>
      <c r="M4712" s="10">
        <f t="shared" si="293"/>
        <v>2020</v>
      </c>
      <c r="N4712" s="10">
        <f t="shared" si="294"/>
        <v>7</v>
      </c>
      <c r="O4712" s="10" t="str">
        <f>VLOOKUP(L4712,'User input'!$D$6:$E$16,2,FALSE)</f>
        <v>Megawidget L</v>
      </c>
      <c r="P4712" s="10">
        <f>VLOOKUP(L4712,'User input'!$D$6:$G$16,3,FALSE)</f>
        <v>1.79</v>
      </c>
      <c r="Q4712" s="10">
        <f>VLOOKUP(L4712,'User input'!$D$6:$G$16,4,FALSE)</f>
        <v>24</v>
      </c>
      <c r="R4712" s="10">
        <f t="shared" si="295"/>
        <v>1272</v>
      </c>
      <c r="S4712" s="27">
        <f t="shared" si="292"/>
        <v>2276.88</v>
      </c>
      <c r="T4712" s="27">
        <f>IF(K4712&lt;'User input'!$I$9,'User input'!$J$8,IF(K4712&lt;'User input'!$I$10,'User input'!$J$9,IF(K4712&lt;'User input'!$I$11,'User input'!$J$10,'User input'!$J$11)))*S4712</f>
        <v>113.84400000000001</v>
      </c>
      <c r="U4712" s="27">
        <f>K4712*'User input'!$J$17+'User input'!$J$16</f>
        <v>0.5</v>
      </c>
    </row>
    <row r="4713" spans="1:21" x14ac:dyDescent="0.25">
      <c r="A4713" s="17">
        <v>4847</v>
      </c>
      <c r="B4713" s="6" t="s">
        <v>1025</v>
      </c>
      <c r="C4713" s="6" t="s">
        <v>8676</v>
      </c>
      <c r="D4713" s="6" t="s">
        <v>28</v>
      </c>
      <c r="E4713" s="6" t="s">
        <v>29</v>
      </c>
      <c r="F4713" s="15">
        <v>60</v>
      </c>
      <c r="G4713" s="6" t="s">
        <v>10020</v>
      </c>
      <c r="H4713" s="6" t="s">
        <v>9365</v>
      </c>
      <c r="I4713" s="6" t="s">
        <v>1881</v>
      </c>
      <c r="J4713" s="7">
        <v>44465</v>
      </c>
      <c r="K4713" s="15">
        <v>50</v>
      </c>
      <c r="L4713" s="6" t="s">
        <v>78</v>
      </c>
      <c r="M4713" s="6">
        <f t="shared" si="293"/>
        <v>2021</v>
      </c>
      <c r="N4713" s="6">
        <f t="shared" si="294"/>
        <v>9</v>
      </c>
      <c r="O4713" s="6" t="str">
        <f>VLOOKUP(L4713,'User input'!$D$6:$E$16,2,FALSE)</f>
        <v>Ultrathing V2</v>
      </c>
      <c r="P4713" s="6">
        <f>VLOOKUP(L4713,'User input'!$D$6:$G$16,3,FALSE)</f>
        <v>2.95</v>
      </c>
      <c r="Q4713" s="6">
        <f>VLOOKUP(L4713,'User input'!$D$6:$G$16,4,FALSE)</f>
        <v>20</v>
      </c>
      <c r="R4713" s="6">
        <f t="shared" si="295"/>
        <v>1000</v>
      </c>
      <c r="S4713" s="26">
        <f t="shared" si="292"/>
        <v>2950</v>
      </c>
      <c r="T4713" s="26">
        <f>IF(K4713&lt;'User input'!$I$9,'User input'!$J$8,IF(K4713&lt;'User input'!$I$10,'User input'!$J$9,IF(K4713&lt;'User input'!$I$11,'User input'!$J$10,'User input'!$J$11)))*S4713</f>
        <v>147.5</v>
      </c>
      <c r="U4713" s="26">
        <f>K4713*'User input'!$J$17+'User input'!$J$16</f>
        <v>0.5</v>
      </c>
    </row>
    <row r="4714" spans="1:21" x14ac:dyDescent="0.25">
      <c r="A4714" s="18">
        <v>4848</v>
      </c>
      <c r="B4714" s="10" t="s">
        <v>1370</v>
      </c>
      <c r="C4714" s="10" t="s">
        <v>3016</v>
      </c>
      <c r="D4714" s="10" t="s">
        <v>28</v>
      </c>
      <c r="E4714" s="10" t="s">
        <v>29</v>
      </c>
      <c r="F4714" s="16">
        <v>90</v>
      </c>
      <c r="G4714" s="10" t="s">
        <v>10021</v>
      </c>
      <c r="H4714" s="10" t="s">
        <v>1201</v>
      </c>
      <c r="I4714" s="10" t="s">
        <v>291</v>
      </c>
      <c r="J4714" s="11">
        <v>43552</v>
      </c>
      <c r="K4714" s="16">
        <v>19</v>
      </c>
      <c r="L4714" s="10" t="s">
        <v>78</v>
      </c>
      <c r="M4714" s="10">
        <f t="shared" si="293"/>
        <v>2019</v>
      </c>
      <c r="N4714" s="10">
        <f t="shared" si="294"/>
        <v>3</v>
      </c>
      <c r="O4714" s="10" t="str">
        <f>VLOOKUP(L4714,'User input'!$D$6:$E$16,2,FALSE)</f>
        <v>Ultrathing V2</v>
      </c>
      <c r="P4714" s="10">
        <f>VLOOKUP(L4714,'User input'!$D$6:$G$16,3,FALSE)</f>
        <v>2.95</v>
      </c>
      <c r="Q4714" s="10">
        <f>VLOOKUP(L4714,'User input'!$D$6:$G$16,4,FALSE)</f>
        <v>20</v>
      </c>
      <c r="R4714" s="10">
        <f t="shared" si="295"/>
        <v>380</v>
      </c>
      <c r="S4714" s="27">
        <f t="shared" si="292"/>
        <v>1121</v>
      </c>
      <c r="T4714" s="27">
        <f>IF(K4714&lt;'User input'!$I$9,'User input'!$J$8,IF(K4714&lt;'User input'!$I$10,'User input'!$J$9,IF(K4714&lt;'User input'!$I$11,'User input'!$J$10,'User input'!$J$11)))*S4714</f>
        <v>0</v>
      </c>
      <c r="U4714" s="27">
        <f>K4714*'User input'!$J$17+'User input'!$J$16</f>
        <v>0.5</v>
      </c>
    </row>
    <row r="4715" spans="1:21" x14ac:dyDescent="0.25">
      <c r="A4715" s="17">
        <v>4849</v>
      </c>
      <c r="B4715" s="6" t="s">
        <v>5939</v>
      </c>
      <c r="C4715" s="6" t="s">
        <v>556</v>
      </c>
      <c r="D4715" s="6" t="s">
        <v>28</v>
      </c>
      <c r="E4715" s="6" t="s">
        <v>29</v>
      </c>
      <c r="F4715" s="15">
        <v>90</v>
      </c>
      <c r="G4715" s="6" t="s">
        <v>10022</v>
      </c>
      <c r="H4715" s="6" t="s">
        <v>1653</v>
      </c>
      <c r="I4715" s="6" t="s">
        <v>32</v>
      </c>
      <c r="J4715" s="7">
        <v>43757</v>
      </c>
      <c r="K4715" s="15">
        <v>70</v>
      </c>
      <c r="L4715" s="6" t="s">
        <v>39</v>
      </c>
      <c r="M4715" s="6">
        <f t="shared" si="293"/>
        <v>2019</v>
      </c>
      <c r="N4715" s="6">
        <f t="shared" si="294"/>
        <v>10</v>
      </c>
      <c r="O4715" s="6" t="str">
        <f>VLOOKUP(L4715,'User input'!$D$6:$E$16,2,FALSE)</f>
        <v>Ultrathing V1</v>
      </c>
      <c r="P4715" s="6">
        <f>VLOOKUP(L4715,'User input'!$D$6:$G$16,3,FALSE)</f>
        <v>1.79</v>
      </c>
      <c r="Q4715" s="6">
        <f>VLOOKUP(L4715,'User input'!$D$6:$G$16,4,FALSE)</f>
        <v>17</v>
      </c>
      <c r="R4715" s="6">
        <f t="shared" si="295"/>
        <v>1190</v>
      </c>
      <c r="S4715" s="26">
        <f t="shared" si="292"/>
        <v>2130.1</v>
      </c>
      <c r="T4715" s="26">
        <f>IF(K4715&lt;'User input'!$I$9,'User input'!$J$8,IF(K4715&lt;'User input'!$I$10,'User input'!$J$9,IF(K4715&lt;'User input'!$I$11,'User input'!$J$10,'User input'!$J$11)))*S4715</f>
        <v>106.505</v>
      </c>
      <c r="U4715" s="26">
        <f>K4715*'User input'!$J$17+'User input'!$J$16</f>
        <v>0.5</v>
      </c>
    </row>
    <row r="4716" spans="1:21" x14ac:dyDescent="0.25">
      <c r="A4716" s="18">
        <v>4850</v>
      </c>
      <c r="B4716" s="10" t="s">
        <v>10023</v>
      </c>
      <c r="C4716" s="10" t="s">
        <v>7994</v>
      </c>
      <c r="D4716" s="10" t="s">
        <v>90</v>
      </c>
      <c r="E4716" s="10" t="s">
        <v>16</v>
      </c>
      <c r="F4716" s="16">
        <v>60</v>
      </c>
      <c r="G4716" s="10" t="s">
        <v>10024</v>
      </c>
      <c r="H4716" s="10" t="s">
        <v>5760</v>
      </c>
      <c r="I4716" s="10" t="s">
        <v>32</v>
      </c>
      <c r="J4716" s="11">
        <v>43909</v>
      </c>
      <c r="K4716" s="16">
        <v>2</v>
      </c>
      <c r="L4716" s="10" t="s">
        <v>20</v>
      </c>
      <c r="M4716" s="10">
        <f t="shared" si="293"/>
        <v>2020</v>
      </c>
      <c r="N4716" s="10">
        <f t="shared" si="294"/>
        <v>3</v>
      </c>
      <c r="O4716" s="10" t="str">
        <f>VLOOKUP(L4716,'User input'!$D$6:$E$16,2,FALSE)</f>
        <v>Hyperwotsit</v>
      </c>
      <c r="P4716" s="10">
        <f>VLOOKUP(L4716,'User input'!$D$6:$G$16,3,FALSE)</f>
        <v>2.0099999999999998</v>
      </c>
      <c r="Q4716" s="10">
        <f>VLOOKUP(L4716,'User input'!$D$6:$G$16,4,FALSE)</f>
        <v>20</v>
      </c>
      <c r="R4716" s="10">
        <f t="shared" si="295"/>
        <v>40</v>
      </c>
      <c r="S4716" s="27">
        <f t="shared" si="292"/>
        <v>80.399999999999991</v>
      </c>
      <c r="T4716" s="27">
        <f>IF(K4716&lt;'User input'!$I$9,'User input'!$J$8,IF(K4716&lt;'User input'!$I$10,'User input'!$J$9,IF(K4716&lt;'User input'!$I$11,'User input'!$J$10,'User input'!$J$11)))*S4716</f>
        <v>0</v>
      </c>
      <c r="U4716" s="27">
        <f>K4716*'User input'!$J$17+'User input'!$J$16</f>
        <v>0.5</v>
      </c>
    </row>
    <row r="4717" spans="1:21" x14ac:dyDescent="0.25">
      <c r="A4717" s="17">
        <v>4851</v>
      </c>
      <c r="B4717" s="6" t="s">
        <v>10025</v>
      </c>
      <c r="C4717" s="6" t="s">
        <v>10026</v>
      </c>
      <c r="D4717" s="6" t="s">
        <v>15</v>
      </c>
      <c r="E4717" s="6" t="s">
        <v>16</v>
      </c>
      <c r="F4717" s="15">
        <v>90</v>
      </c>
      <c r="G4717" s="6" t="s">
        <v>10027</v>
      </c>
      <c r="H4717" s="6" t="s">
        <v>4425</v>
      </c>
      <c r="I4717" s="6" t="s">
        <v>144</v>
      </c>
      <c r="J4717" s="7">
        <v>43865</v>
      </c>
      <c r="K4717" s="15">
        <v>7</v>
      </c>
      <c r="L4717" s="6" t="s">
        <v>157</v>
      </c>
      <c r="M4717" s="6">
        <f t="shared" si="293"/>
        <v>2020</v>
      </c>
      <c r="N4717" s="6">
        <f t="shared" si="294"/>
        <v>2</v>
      </c>
      <c r="O4717" s="6" t="str">
        <f>VLOOKUP(L4717,'User input'!$D$6:$E$16,2,FALSE)</f>
        <v>Ultrathing V3</v>
      </c>
      <c r="P4717" s="6">
        <f>VLOOKUP(L4717,'User input'!$D$6:$G$16,3,FALSE)</f>
        <v>3.39</v>
      </c>
      <c r="Q4717" s="6">
        <f>VLOOKUP(L4717,'User input'!$D$6:$G$16,4,FALSE)</f>
        <v>24</v>
      </c>
      <c r="R4717" s="6">
        <f t="shared" si="295"/>
        <v>168</v>
      </c>
      <c r="S4717" s="26">
        <f t="shared" si="292"/>
        <v>569.52</v>
      </c>
      <c r="T4717" s="26">
        <f>IF(K4717&lt;'User input'!$I$9,'User input'!$J$8,IF(K4717&lt;'User input'!$I$10,'User input'!$J$9,IF(K4717&lt;'User input'!$I$11,'User input'!$J$10,'User input'!$J$11)))*S4717</f>
        <v>0</v>
      </c>
      <c r="U4717" s="26">
        <f>K4717*'User input'!$J$17+'User input'!$J$16</f>
        <v>0.5</v>
      </c>
    </row>
    <row r="4718" spans="1:21" x14ac:dyDescent="0.25">
      <c r="A4718" s="18">
        <v>4852</v>
      </c>
      <c r="B4718" s="10" t="s">
        <v>6831</v>
      </c>
      <c r="C4718" s="10" t="s">
        <v>2023</v>
      </c>
      <c r="D4718" s="10" t="s">
        <v>28</v>
      </c>
      <c r="E4718" s="10" t="s">
        <v>29</v>
      </c>
      <c r="F4718" s="16">
        <v>90</v>
      </c>
      <c r="G4718" s="10" t="s">
        <v>10028</v>
      </c>
      <c r="H4718" s="10" t="s">
        <v>2426</v>
      </c>
      <c r="I4718" s="10" t="s">
        <v>291</v>
      </c>
      <c r="J4718" s="11">
        <v>43706</v>
      </c>
      <c r="K4718" s="16">
        <v>57</v>
      </c>
      <c r="L4718" s="10" t="s">
        <v>39</v>
      </c>
      <c r="M4718" s="10">
        <f t="shared" si="293"/>
        <v>2019</v>
      </c>
      <c r="N4718" s="10">
        <f t="shared" si="294"/>
        <v>8</v>
      </c>
      <c r="O4718" s="10" t="str">
        <f>VLOOKUP(L4718,'User input'!$D$6:$E$16,2,FALSE)</f>
        <v>Ultrathing V1</v>
      </c>
      <c r="P4718" s="10">
        <f>VLOOKUP(L4718,'User input'!$D$6:$G$16,3,FALSE)</f>
        <v>1.79</v>
      </c>
      <c r="Q4718" s="10">
        <f>VLOOKUP(L4718,'User input'!$D$6:$G$16,4,FALSE)</f>
        <v>17</v>
      </c>
      <c r="R4718" s="10">
        <f t="shared" si="295"/>
        <v>969</v>
      </c>
      <c r="S4718" s="27">
        <f t="shared" si="292"/>
        <v>1734.51</v>
      </c>
      <c r="T4718" s="27">
        <f>IF(K4718&lt;'User input'!$I$9,'User input'!$J$8,IF(K4718&lt;'User input'!$I$10,'User input'!$J$9,IF(K4718&lt;'User input'!$I$11,'User input'!$J$10,'User input'!$J$11)))*S4718</f>
        <v>86.725500000000011</v>
      </c>
      <c r="U4718" s="27">
        <f>K4718*'User input'!$J$17+'User input'!$J$16</f>
        <v>0.5</v>
      </c>
    </row>
    <row r="4719" spans="1:21" x14ac:dyDescent="0.25">
      <c r="A4719" s="17">
        <v>4853</v>
      </c>
      <c r="B4719" s="6" t="s">
        <v>125</v>
      </c>
      <c r="C4719" s="6" t="s">
        <v>358</v>
      </c>
      <c r="D4719" s="6" t="s">
        <v>28</v>
      </c>
      <c r="E4719" s="6" t="s">
        <v>29</v>
      </c>
      <c r="F4719" s="15">
        <v>90</v>
      </c>
      <c r="G4719" s="6" t="s">
        <v>10029</v>
      </c>
      <c r="H4719" s="6" t="s">
        <v>4145</v>
      </c>
      <c r="I4719" s="6" t="s">
        <v>32</v>
      </c>
      <c r="J4719" s="7">
        <v>44422</v>
      </c>
      <c r="K4719" s="15">
        <v>90</v>
      </c>
      <c r="L4719" s="6" t="s">
        <v>33</v>
      </c>
      <c r="M4719" s="6">
        <f t="shared" si="293"/>
        <v>2021</v>
      </c>
      <c r="N4719" s="6">
        <f t="shared" si="294"/>
        <v>8</v>
      </c>
      <c r="O4719" s="6" t="str">
        <f>VLOOKUP(L4719,'User input'!$D$6:$E$16,2,FALSE)</f>
        <v>Megawidget L</v>
      </c>
      <c r="P4719" s="6">
        <f>VLOOKUP(L4719,'User input'!$D$6:$G$16,3,FALSE)</f>
        <v>1.79</v>
      </c>
      <c r="Q4719" s="6">
        <f>VLOOKUP(L4719,'User input'!$D$6:$G$16,4,FALSE)</f>
        <v>24</v>
      </c>
      <c r="R4719" s="6">
        <f t="shared" si="295"/>
        <v>2160</v>
      </c>
      <c r="S4719" s="26">
        <f t="shared" si="292"/>
        <v>3866.4</v>
      </c>
      <c r="T4719" s="26">
        <f>IF(K4719&lt;'User input'!$I$9,'User input'!$J$8,IF(K4719&lt;'User input'!$I$10,'User input'!$J$9,IF(K4719&lt;'User input'!$I$11,'User input'!$J$10,'User input'!$J$11)))*S4719</f>
        <v>193.32000000000002</v>
      </c>
      <c r="U4719" s="26">
        <f>K4719*'User input'!$J$17+'User input'!$J$16</f>
        <v>0.5</v>
      </c>
    </row>
    <row r="4720" spans="1:21" x14ac:dyDescent="0.25">
      <c r="A4720" s="18">
        <v>4854</v>
      </c>
      <c r="B4720" s="10" t="s">
        <v>10030</v>
      </c>
      <c r="C4720" s="10" t="s">
        <v>5679</v>
      </c>
      <c r="D4720" s="10" t="s">
        <v>15</v>
      </c>
      <c r="E4720" s="10" t="s">
        <v>16</v>
      </c>
      <c r="F4720" s="16">
        <v>90</v>
      </c>
      <c r="G4720" s="10" t="s">
        <v>10031</v>
      </c>
      <c r="H4720" s="10" t="s">
        <v>4639</v>
      </c>
      <c r="I4720" s="10" t="s">
        <v>32</v>
      </c>
      <c r="J4720" s="11">
        <v>43888</v>
      </c>
      <c r="K4720" s="16">
        <v>46</v>
      </c>
      <c r="L4720" s="10" t="s">
        <v>99</v>
      </c>
      <c r="M4720" s="10">
        <f t="shared" si="293"/>
        <v>2020</v>
      </c>
      <c r="N4720" s="10">
        <f t="shared" si="294"/>
        <v>2</v>
      </c>
      <c r="O4720" s="10" t="str">
        <f>VLOOKUP(L4720,'User input'!$D$6:$E$16,2,FALSE)</f>
        <v>Superwossname</v>
      </c>
      <c r="P4720" s="10">
        <f>VLOOKUP(L4720,'User input'!$D$6:$G$16,3,FALSE)</f>
        <v>3.49</v>
      </c>
      <c r="Q4720" s="10">
        <f>VLOOKUP(L4720,'User input'!$D$6:$G$16,4,FALSE)</f>
        <v>20</v>
      </c>
      <c r="R4720" s="10">
        <f t="shared" si="295"/>
        <v>920</v>
      </c>
      <c r="S4720" s="27">
        <f t="shared" si="292"/>
        <v>3210.8</v>
      </c>
      <c r="T4720" s="27">
        <f>IF(K4720&lt;'User input'!$I$9,'User input'!$J$8,IF(K4720&lt;'User input'!$I$10,'User input'!$J$9,IF(K4720&lt;'User input'!$I$11,'User input'!$J$10,'User input'!$J$11)))*S4720</f>
        <v>96.323999999999998</v>
      </c>
      <c r="U4720" s="27">
        <f>K4720*'User input'!$J$17+'User input'!$J$16</f>
        <v>0.5</v>
      </c>
    </row>
    <row r="4721" spans="1:21" x14ac:dyDescent="0.25">
      <c r="A4721" s="17">
        <v>4855</v>
      </c>
      <c r="B4721" s="6" t="s">
        <v>10032</v>
      </c>
      <c r="C4721" s="6" t="s">
        <v>5816</v>
      </c>
      <c r="D4721" s="6" t="s">
        <v>15</v>
      </c>
      <c r="E4721" s="6" t="s">
        <v>16</v>
      </c>
      <c r="F4721" s="15">
        <v>90</v>
      </c>
      <c r="G4721" s="6" t="s">
        <v>10031</v>
      </c>
      <c r="H4721" s="6" t="s">
        <v>2545</v>
      </c>
      <c r="I4721" s="6" t="s">
        <v>32</v>
      </c>
      <c r="J4721" s="7">
        <v>43475</v>
      </c>
      <c r="K4721" s="15">
        <v>79</v>
      </c>
      <c r="L4721" s="6" t="s">
        <v>68</v>
      </c>
      <c r="M4721" s="6">
        <f t="shared" si="293"/>
        <v>2019</v>
      </c>
      <c r="N4721" s="6">
        <f t="shared" si="294"/>
        <v>1</v>
      </c>
      <c r="O4721" s="6" t="str">
        <f>VLOOKUP(L4721,'User input'!$D$6:$E$16,2,FALSE)</f>
        <v>Megawidget M</v>
      </c>
      <c r="P4721" s="6">
        <f>VLOOKUP(L4721,'User input'!$D$6:$G$16,3,FALSE)</f>
        <v>1.29</v>
      </c>
      <c r="Q4721" s="6">
        <f>VLOOKUP(L4721,'User input'!$D$6:$G$16,4,FALSE)</f>
        <v>24</v>
      </c>
      <c r="R4721" s="6">
        <f t="shared" si="295"/>
        <v>1896</v>
      </c>
      <c r="S4721" s="26">
        <f t="shared" si="292"/>
        <v>2445.84</v>
      </c>
      <c r="T4721" s="26">
        <f>IF(K4721&lt;'User input'!$I$9,'User input'!$J$8,IF(K4721&lt;'User input'!$I$10,'User input'!$J$9,IF(K4721&lt;'User input'!$I$11,'User input'!$J$10,'User input'!$J$11)))*S4721</f>
        <v>122.29200000000002</v>
      </c>
      <c r="U4721" s="26">
        <f>K4721*'User input'!$J$17+'User input'!$J$16</f>
        <v>0.5</v>
      </c>
    </row>
    <row r="4722" spans="1:21" x14ac:dyDescent="0.25">
      <c r="A4722" s="18">
        <v>4856</v>
      </c>
      <c r="B4722" s="10" t="s">
        <v>10033</v>
      </c>
      <c r="C4722" s="10" t="s">
        <v>831</v>
      </c>
      <c r="D4722" s="10" t="s">
        <v>15</v>
      </c>
      <c r="E4722" s="10" t="s">
        <v>16</v>
      </c>
      <c r="F4722" s="16">
        <v>60</v>
      </c>
      <c r="G4722" s="10" t="s">
        <v>10034</v>
      </c>
      <c r="H4722" s="10" t="s">
        <v>1598</v>
      </c>
      <c r="I4722" s="10" t="s">
        <v>32</v>
      </c>
      <c r="J4722" s="11">
        <v>43599</v>
      </c>
      <c r="K4722" s="16">
        <v>73</v>
      </c>
      <c r="L4722" s="10" t="s">
        <v>62</v>
      </c>
      <c r="M4722" s="10">
        <f t="shared" si="293"/>
        <v>2019</v>
      </c>
      <c r="N4722" s="10">
        <f t="shared" si="294"/>
        <v>5</v>
      </c>
      <c r="O4722" s="10" t="str">
        <f>VLOOKUP(L4722,'User input'!$D$6:$E$16,2,FALSE)</f>
        <v>Ultrathing V4</v>
      </c>
      <c r="P4722" s="10">
        <f>VLOOKUP(L4722,'User input'!$D$6:$G$16,3,FALSE)</f>
        <v>3.99</v>
      </c>
      <c r="Q4722" s="10">
        <f>VLOOKUP(L4722,'User input'!$D$6:$G$16,4,FALSE)</f>
        <v>24</v>
      </c>
      <c r="R4722" s="10">
        <f t="shared" si="295"/>
        <v>1752</v>
      </c>
      <c r="S4722" s="27">
        <f t="shared" si="292"/>
        <v>6990.4800000000005</v>
      </c>
      <c r="T4722" s="27">
        <f>IF(K4722&lt;'User input'!$I$9,'User input'!$J$8,IF(K4722&lt;'User input'!$I$10,'User input'!$J$9,IF(K4722&lt;'User input'!$I$11,'User input'!$J$10,'User input'!$J$11)))*S4722</f>
        <v>349.52400000000006</v>
      </c>
      <c r="U4722" s="27">
        <f>K4722*'User input'!$J$17+'User input'!$J$16</f>
        <v>0.5</v>
      </c>
    </row>
    <row r="4723" spans="1:21" x14ac:dyDescent="0.25">
      <c r="A4723" s="17">
        <v>4857</v>
      </c>
      <c r="B4723" s="6" t="s">
        <v>1099</v>
      </c>
      <c r="C4723" s="6" t="s">
        <v>3427</v>
      </c>
      <c r="D4723" s="6" t="s">
        <v>28</v>
      </c>
      <c r="E4723" s="6" t="s">
        <v>29</v>
      </c>
      <c r="F4723" s="15">
        <v>60</v>
      </c>
      <c r="G4723" s="6" t="s">
        <v>10035</v>
      </c>
      <c r="H4723" s="6" t="s">
        <v>2159</v>
      </c>
      <c r="I4723" s="6" t="s">
        <v>32</v>
      </c>
      <c r="J4723" s="7">
        <v>43715</v>
      </c>
      <c r="K4723" s="15">
        <v>81</v>
      </c>
      <c r="L4723" s="6" t="s">
        <v>68</v>
      </c>
      <c r="M4723" s="6">
        <f t="shared" si="293"/>
        <v>2019</v>
      </c>
      <c r="N4723" s="6">
        <f t="shared" si="294"/>
        <v>9</v>
      </c>
      <c r="O4723" s="6" t="str">
        <f>VLOOKUP(L4723,'User input'!$D$6:$E$16,2,FALSE)</f>
        <v>Megawidget M</v>
      </c>
      <c r="P4723" s="6">
        <f>VLOOKUP(L4723,'User input'!$D$6:$G$16,3,FALSE)</f>
        <v>1.29</v>
      </c>
      <c r="Q4723" s="6">
        <f>VLOOKUP(L4723,'User input'!$D$6:$G$16,4,FALSE)</f>
        <v>24</v>
      </c>
      <c r="R4723" s="6">
        <f t="shared" si="295"/>
        <v>1944</v>
      </c>
      <c r="S4723" s="26">
        <f t="shared" si="292"/>
        <v>2507.7600000000002</v>
      </c>
      <c r="T4723" s="26">
        <f>IF(K4723&lt;'User input'!$I$9,'User input'!$J$8,IF(K4723&lt;'User input'!$I$10,'User input'!$J$9,IF(K4723&lt;'User input'!$I$11,'User input'!$J$10,'User input'!$J$11)))*S4723</f>
        <v>125.38800000000002</v>
      </c>
      <c r="U4723" s="26">
        <f>K4723*'User input'!$J$17+'User input'!$J$16</f>
        <v>0.5</v>
      </c>
    </row>
    <row r="4724" spans="1:21" x14ac:dyDescent="0.25">
      <c r="A4724" s="18">
        <v>4858</v>
      </c>
      <c r="B4724" s="10" t="s">
        <v>1394</v>
      </c>
      <c r="C4724" s="10" t="s">
        <v>8081</v>
      </c>
      <c r="D4724" s="10" t="s">
        <v>28</v>
      </c>
      <c r="E4724" s="10" t="s">
        <v>29</v>
      </c>
      <c r="F4724" s="16">
        <v>60</v>
      </c>
      <c r="G4724" s="10" t="s">
        <v>10036</v>
      </c>
      <c r="H4724" s="10" t="s">
        <v>205</v>
      </c>
      <c r="I4724" s="10" t="s">
        <v>206</v>
      </c>
      <c r="J4724" s="11">
        <v>43905</v>
      </c>
      <c r="K4724" s="16">
        <v>43</v>
      </c>
      <c r="L4724" s="10" t="s">
        <v>52</v>
      </c>
      <c r="M4724" s="10">
        <f t="shared" si="293"/>
        <v>2020</v>
      </c>
      <c r="N4724" s="10">
        <f t="shared" si="294"/>
        <v>3</v>
      </c>
      <c r="O4724" s="10" t="str">
        <f>VLOOKUP(L4724,'User input'!$D$6:$E$16,2,FALSE)</f>
        <v>Megawidget S</v>
      </c>
      <c r="P4724" s="10">
        <f>VLOOKUP(L4724,'User input'!$D$6:$G$16,3,FALSE)</f>
        <v>0.69</v>
      </c>
      <c r="Q4724" s="10">
        <f>VLOOKUP(L4724,'User input'!$D$6:$G$16,4,FALSE)</f>
        <v>24</v>
      </c>
      <c r="R4724" s="10">
        <f t="shared" si="295"/>
        <v>1032</v>
      </c>
      <c r="S4724" s="27">
        <f t="shared" si="292"/>
        <v>712.07999999999993</v>
      </c>
      <c r="T4724" s="27">
        <f>IF(K4724&lt;'User input'!$I$9,'User input'!$J$8,IF(K4724&lt;'User input'!$I$10,'User input'!$J$9,IF(K4724&lt;'User input'!$I$11,'User input'!$J$10,'User input'!$J$11)))*S4724</f>
        <v>21.362399999999997</v>
      </c>
      <c r="U4724" s="27">
        <f>K4724*'User input'!$J$17+'User input'!$J$16</f>
        <v>0.5</v>
      </c>
    </row>
    <row r="4725" spans="1:21" x14ac:dyDescent="0.25">
      <c r="A4725" s="17">
        <v>4859</v>
      </c>
      <c r="B4725" s="6" t="s">
        <v>4626</v>
      </c>
      <c r="C4725" s="6" t="s">
        <v>1238</v>
      </c>
      <c r="D4725" s="6" t="s">
        <v>41</v>
      </c>
      <c r="E4725" s="6" t="s">
        <v>16</v>
      </c>
      <c r="F4725" s="15">
        <v>30</v>
      </c>
      <c r="G4725" s="6" t="s">
        <v>10037</v>
      </c>
      <c r="H4725" s="6" t="s">
        <v>1328</v>
      </c>
      <c r="I4725" s="6" t="s">
        <v>291</v>
      </c>
      <c r="J4725" s="7">
        <v>44421</v>
      </c>
      <c r="K4725" s="15">
        <v>93</v>
      </c>
      <c r="L4725" s="6" t="s">
        <v>52</v>
      </c>
      <c r="M4725" s="6">
        <f t="shared" si="293"/>
        <v>2021</v>
      </c>
      <c r="N4725" s="6">
        <f t="shared" si="294"/>
        <v>8</v>
      </c>
      <c r="O4725" s="6" t="str">
        <f>VLOOKUP(L4725,'User input'!$D$6:$E$16,2,FALSE)</f>
        <v>Megawidget S</v>
      </c>
      <c r="P4725" s="6">
        <f>VLOOKUP(L4725,'User input'!$D$6:$G$16,3,FALSE)</f>
        <v>0.69</v>
      </c>
      <c r="Q4725" s="6">
        <f>VLOOKUP(L4725,'User input'!$D$6:$G$16,4,FALSE)</f>
        <v>24</v>
      </c>
      <c r="R4725" s="6">
        <f t="shared" si="295"/>
        <v>2232</v>
      </c>
      <c r="S4725" s="26">
        <f t="shared" si="292"/>
        <v>1540.08</v>
      </c>
      <c r="T4725" s="26">
        <f>IF(K4725&lt;'User input'!$I$9,'User input'!$J$8,IF(K4725&lt;'User input'!$I$10,'User input'!$J$9,IF(K4725&lt;'User input'!$I$11,'User input'!$J$10,'User input'!$J$11)))*S4725</f>
        <v>77.004000000000005</v>
      </c>
      <c r="U4725" s="26">
        <f>K4725*'User input'!$J$17+'User input'!$J$16</f>
        <v>0.5</v>
      </c>
    </row>
    <row r="4726" spans="1:21" x14ac:dyDescent="0.25">
      <c r="A4726" s="18">
        <v>4860</v>
      </c>
      <c r="B4726" s="10" t="s">
        <v>1977</v>
      </c>
      <c r="C4726" s="10" t="s">
        <v>7008</v>
      </c>
      <c r="D4726" s="10" t="s">
        <v>28</v>
      </c>
      <c r="E4726" s="10" t="s">
        <v>29</v>
      </c>
      <c r="F4726" s="16">
        <v>30</v>
      </c>
      <c r="G4726" s="10" t="s">
        <v>10038</v>
      </c>
      <c r="H4726" s="10" t="s">
        <v>3377</v>
      </c>
      <c r="I4726" s="10" t="s">
        <v>2868</v>
      </c>
      <c r="J4726" s="11">
        <v>43607</v>
      </c>
      <c r="K4726" s="16">
        <v>46</v>
      </c>
      <c r="L4726" s="10" t="s">
        <v>68</v>
      </c>
      <c r="M4726" s="10">
        <f t="shared" si="293"/>
        <v>2019</v>
      </c>
      <c r="N4726" s="10">
        <f t="shared" si="294"/>
        <v>5</v>
      </c>
      <c r="O4726" s="10" t="str">
        <f>VLOOKUP(L4726,'User input'!$D$6:$E$16,2,FALSE)</f>
        <v>Megawidget M</v>
      </c>
      <c r="P4726" s="10">
        <f>VLOOKUP(L4726,'User input'!$D$6:$G$16,3,FALSE)</f>
        <v>1.29</v>
      </c>
      <c r="Q4726" s="10">
        <f>VLOOKUP(L4726,'User input'!$D$6:$G$16,4,FALSE)</f>
        <v>24</v>
      </c>
      <c r="R4726" s="10">
        <f t="shared" si="295"/>
        <v>1104</v>
      </c>
      <c r="S4726" s="27">
        <f t="shared" si="292"/>
        <v>1424.16</v>
      </c>
      <c r="T4726" s="27">
        <f>IF(K4726&lt;'User input'!$I$9,'User input'!$J$8,IF(K4726&lt;'User input'!$I$10,'User input'!$J$9,IF(K4726&lt;'User input'!$I$11,'User input'!$J$10,'User input'!$J$11)))*S4726</f>
        <v>42.724800000000002</v>
      </c>
      <c r="U4726" s="27">
        <f>K4726*'User input'!$J$17+'User input'!$J$16</f>
        <v>0.5</v>
      </c>
    </row>
    <row r="4727" spans="1:21" x14ac:dyDescent="0.25">
      <c r="A4727" s="17">
        <v>4861</v>
      </c>
      <c r="B4727" s="6" t="s">
        <v>10039</v>
      </c>
      <c r="C4727" s="6" t="s">
        <v>7930</v>
      </c>
      <c r="D4727" s="6" t="s">
        <v>49</v>
      </c>
      <c r="E4727" s="6" t="s">
        <v>16</v>
      </c>
      <c r="F4727" s="15">
        <v>90</v>
      </c>
      <c r="G4727" s="6" t="s">
        <v>10040</v>
      </c>
      <c r="H4727" s="6" t="s">
        <v>3346</v>
      </c>
      <c r="I4727" s="6" t="s">
        <v>32</v>
      </c>
      <c r="J4727" s="7">
        <v>44380</v>
      </c>
      <c r="K4727" s="15">
        <v>7</v>
      </c>
      <c r="L4727" s="6" t="s">
        <v>20</v>
      </c>
      <c r="M4727" s="6">
        <f t="shared" si="293"/>
        <v>2021</v>
      </c>
      <c r="N4727" s="6">
        <f t="shared" si="294"/>
        <v>7</v>
      </c>
      <c r="O4727" s="6" t="str">
        <f>VLOOKUP(L4727,'User input'!$D$6:$E$16,2,FALSE)</f>
        <v>Hyperwotsit</v>
      </c>
      <c r="P4727" s="6">
        <f>VLOOKUP(L4727,'User input'!$D$6:$G$16,3,FALSE)</f>
        <v>2.0099999999999998</v>
      </c>
      <c r="Q4727" s="6">
        <f>VLOOKUP(L4727,'User input'!$D$6:$G$16,4,FALSE)</f>
        <v>20</v>
      </c>
      <c r="R4727" s="6">
        <f t="shared" si="295"/>
        <v>140</v>
      </c>
      <c r="S4727" s="26">
        <f t="shared" si="292"/>
        <v>281.39999999999998</v>
      </c>
      <c r="T4727" s="26">
        <f>IF(K4727&lt;'User input'!$I$9,'User input'!$J$8,IF(K4727&lt;'User input'!$I$10,'User input'!$J$9,IF(K4727&lt;'User input'!$I$11,'User input'!$J$10,'User input'!$J$11)))*S4727</f>
        <v>0</v>
      </c>
      <c r="U4727" s="26">
        <f>K4727*'User input'!$J$17+'User input'!$J$16</f>
        <v>0.5</v>
      </c>
    </row>
    <row r="4728" spans="1:21" x14ac:dyDescent="0.25">
      <c r="A4728" s="18">
        <v>4862</v>
      </c>
      <c r="B4728" s="10" t="s">
        <v>10041</v>
      </c>
      <c r="C4728" s="10" t="s">
        <v>676</v>
      </c>
      <c r="D4728" s="10" t="s">
        <v>15</v>
      </c>
      <c r="E4728" s="10" t="s">
        <v>16</v>
      </c>
      <c r="F4728" s="16">
        <v>30</v>
      </c>
      <c r="G4728" s="10" t="s">
        <v>10042</v>
      </c>
      <c r="H4728" s="10" t="s">
        <v>1327</v>
      </c>
      <c r="I4728" s="10" t="s">
        <v>32</v>
      </c>
      <c r="J4728" s="11">
        <v>43995</v>
      </c>
      <c r="K4728" s="16">
        <v>91</v>
      </c>
      <c r="L4728" s="10" t="s">
        <v>78</v>
      </c>
      <c r="M4728" s="10">
        <f t="shared" si="293"/>
        <v>2020</v>
      </c>
      <c r="N4728" s="10">
        <f t="shared" si="294"/>
        <v>6</v>
      </c>
      <c r="O4728" s="10" t="str">
        <f>VLOOKUP(L4728,'User input'!$D$6:$E$16,2,FALSE)</f>
        <v>Ultrathing V2</v>
      </c>
      <c r="P4728" s="10">
        <f>VLOOKUP(L4728,'User input'!$D$6:$G$16,3,FALSE)</f>
        <v>2.95</v>
      </c>
      <c r="Q4728" s="10">
        <f>VLOOKUP(L4728,'User input'!$D$6:$G$16,4,FALSE)</f>
        <v>20</v>
      </c>
      <c r="R4728" s="10">
        <f t="shared" si="295"/>
        <v>1820</v>
      </c>
      <c r="S4728" s="27">
        <f t="shared" si="292"/>
        <v>5369</v>
      </c>
      <c r="T4728" s="27">
        <f>IF(K4728&lt;'User input'!$I$9,'User input'!$J$8,IF(K4728&lt;'User input'!$I$10,'User input'!$J$9,IF(K4728&lt;'User input'!$I$11,'User input'!$J$10,'User input'!$J$11)))*S4728</f>
        <v>268.45</v>
      </c>
      <c r="U4728" s="27">
        <f>K4728*'User input'!$J$17+'User input'!$J$16</f>
        <v>0.5</v>
      </c>
    </row>
    <row r="4729" spans="1:21" x14ac:dyDescent="0.25">
      <c r="A4729" s="17">
        <v>4863</v>
      </c>
      <c r="B4729" s="6" t="s">
        <v>10043</v>
      </c>
      <c r="C4729" s="6" t="s">
        <v>5634</v>
      </c>
      <c r="D4729" s="6" t="s">
        <v>15</v>
      </c>
      <c r="E4729" s="6" t="s">
        <v>16</v>
      </c>
      <c r="F4729" s="15">
        <v>90</v>
      </c>
      <c r="G4729" s="6" t="s">
        <v>134</v>
      </c>
      <c r="H4729" s="6" t="s">
        <v>3450</v>
      </c>
      <c r="I4729" s="6" t="s">
        <v>32</v>
      </c>
      <c r="J4729" s="7">
        <v>43496</v>
      </c>
      <c r="K4729" s="15">
        <v>2</v>
      </c>
      <c r="L4729" s="6" t="s">
        <v>33</v>
      </c>
      <c r="M4729" s="6">
        <f t="shared" si="293"/>
        <v>2019</v>
      </c>
      <c r="N4729" s="6">
        <f t="shared" si="294"/>
        <v>1</v>
      </c>
      <c r="O4729" s="6" t="str">
        <f>VLOOKUP(L4729,'User input'!$D$6:$E$16,2,FALSE)</f>
        <v>Megawidget L</v>
      </c>
      <c r="P4729" s="6">
        <f>VLOOKUP(L4729,'User input'!$D$6:$G$16,3,FALSE)</f>
        <v>1.79</v>
      </c>
      <c r="Q4729" s="6">
        <f>VLOOKUP(L4729,'User input'!$D$6:$G$16,4,FALSE)</f>
        <v>24</v>
      </c>
      <c r="R4729" s="6">
        <f t="shared" si="295"/>
        <v>48</v>
      </c>
      <c r="S4729" s="26">
        <f t="shared" si="292"/>
        <v>85.92</v>
      </c>
      <c r="T4729" s="26">
        <f>IF(K4729&lt;'User input'!$I$9,'User input'!$J$8,IF(K4729&lt;'User input'!$I$10,'User input'!$J$9,IF(K4729&lt;'User input'!$I$11,'User input'!$J$10,'User input'!$J$11)))*S4729</f>
        <v>0</v>
      </c>
      <c r="U4729" s="26">
        <f>K4729*'User input'!$J$17+'User input'!$J$16</f>
        <v>0.5</v>
      </c>
    </row>
    <row r="4730" spans="1:21" x14ac:dyDescent="0.25">
      <c r="A4730" s="18">
        <v>4864</v>
      </c>
      <c r="B4730" s="10" t="s">
        <v>2258</v>
      </c>
      <c r="C4730" s="10" t="s">
        <v>5951</v>
      </c>
      <c r="D4730" s="10" t="s">
        <v>15</v>
      </c>
      <c r="E4730" s="10" t="s">
        <v>16</v>
      </c>
      <c r="F4730" s="16">
        <v>90</v>
      </c>
      <c r="G4730" s="10" t="s">
        <v>10044</v>
      </c>
      <c r="H4730" s="10" t="s">
        <v>3151</v>
      </c>
      <c r="I4730" s="10" t="s">
        <v>32</v>
      </c>
      <c r="J4730" s="11">
        <v>44297</v>
      </c>
      <c r="K4730" s="16">
        <v>25</v>
      </c>
      <c r="L4730" s="10" t="s">
        <v>20</v>
      </c>
      <c r="M4730" s="10">
        <f t="shared" si="293"/>
        <v>2021</v>
      </c>
      <c r="N4730" s="10">
        <f t="shared" si="294"/>
        <v>4</v>
      </c>
      <c r="O4730" s="10" t="str">
        <f>VLOOKUP(L4730,'User input'!$D$6:$E$16,2,FALSE)</f>
        <v>Hyperwotsit</v>
      </c>
      <c r="P4730" s="10">
        <f>VLOOKUP(L4730,'User input'!$D$6:$G$16,3,FALSE)</f>
        <v>2.0099999999999998</v>
      </c>
      <c r="Q4730" s="10">
        <f>VLOOKUP(L4730,'User input'!$D$6:$G$16,4,FALSE)</f>
        <v>20</v>
      </c>
      <c r="R4730" s="10">
        <f t="shared" si="295"/>
        <v>500</v>
      </c>
      <c r="S4730" s="27">
        <f t="shared" si="292"/>
        <v>1004.9999999999999</v>
      </c>
      <c r="T4730" s="27">
        <f>IF(K4730&lt;'User input'!$I$9,'User input'!$J$8,IF(K4730&lt;'User input'!$I$10,'User input'!$J$9,IF(K4730&lt;'User input'!$I$11,'User input'!$J$10,'User input'!$J$11)))*S4730</f>
        <v>30.149999999999995</v>
      </c>
      <c r="U4730" s="27">
        <f>K4730*'User input'!$J$17+'User input'!$J$16</f>
        <v>0.5</v>
      </c>
    </row>
    <row r="4731" spans="1:21" x14ac:dyDescent="0.25">
      <c r="A4731" s="17">
        <v>4865</v>
      </c>
      <c r="B4731" s="6" t="s">
        <v>1111</v>
      </c>
      <c r="C4731" s="6" t="s">
        <v>2608</v>
      </c>
      <c r="D4731" s="6" t="s">
        <v>28</v>
      </c>
      <c r="E4731" s="6" t="s">
        <v>29</v>
      </c>
      <c r="F4731" s="15">
        <v>30</v>
      </c>
      <c r="G4731" s="6" t="s">
        <v>10045</v>
      </c>
      <c r="H4731" s="6" t="s">
        <v>651</v>
      </c>
      <c r="I4731" s="6" t="s">
        <v>32</v>
      </c>
      <c r="J4731" s="7">
        <v>44159</v>
      </c>
      <c r="K4731" s="15">
        <v>58</v>
      </c>
      <c r="L4731" s="6" t="s">
        <v>157</v>
      </c>
      <c r="M4731" s="6">
        <f t="shared" si="293"/>
        <v>2020</v>
      </c>
      <c r="N4731" s="6">
        <f t="shared" si="294"/>
        <v>11</v>
      </c>
      <c r="O4731" s="6" t="str">
        <f>VLOOKUP(L4731,'User input'!$D$6:$E$16,2,FALSE)</f>
        <v>Ultrathing V3</v>
      </c>
      <c r="P4731" s="6">
        <f>VLOOKUP(L4731,'User input'!$D$6:$G$16,3,FALSE)</f>
        <v>3.39</v>
      </c>
      <c r="Q4731" s="6">
        <f>VLOOKUP(L4731,'User input'!$D$6:$G$16,4,FALSE)</f>
        <v>24</v>
      </c>
      <c r="R4731" s="6">
        <f t="shared" si="295"/>
        <v>1392</v>
      </c>
      <c r="S4731" s="26">
        <f t="shared" si="292"/>
        <v>4718.88</v>
      </c>
      <c r="T4731" s="26">
        <f>IF(K4731&lt;'User input'!$I$9,'User input'!$J$8,IF(K4731&lt;'User input'!$I$10,'User input'!$J$9,IF(K4731&lt;'User input'!$I$11,'User input'!$J$10,'User input'!$J$11)))*S4731</f>
        <v>235.94400000000002</v>
      </c>
      <c r="U4731" s="26">
        <f>K4731*'User input'!$J$17+'User input'!$J$16</f>
        <v>0.5</v>
      </c>
    </row>
    <row r="4732" spans="1:21" x14ac:dyDescent="0.25">
      <c r="A4732" s="18">
        <v>4866</v>
      </c>
      <c r="B4732" s="10" t="s">
        <v>10046</v>
      </c>
      <c r="C4732" s="10" t="s">
        <v>10047</v>
      </c>
      <c r="D4732" s="10" t="s">
        <v>49</v>
      </c>
      <c r="E4732" s="10" t="s">
        <v>16</v>
      </c>
      <c r="F4732" s="16">
        <v>30</v>
      </c>
      <c r="G4732" s="10" t="s">
        <v>10048</v>
      </c>
      <c r="H4732" s="10" t="s">
        <v>3261</v>
      </c>
      <c r="I4732" s="10" t="s">
        <v>171</v>
      </c>
      <c r="J4732" s="11">
        <v>43814</v>
      </c>
      <c r="K4732" s="16">
        <v>66</v>
      </c>
      <c r="L4732" s="10" t="s">
        <v>99</v>
      </c>
      <c r="M4732" s="10">
        <f t="shared" si="293"/>
        <v>2019</v>
      </c>
      <c r="N4732" s="10">
        <f t="shared" si="294"/>
        <v>12</v>
      </c>
      <c r="O4732" s="10" t="str">
        <f>VLOOKUP(L4732,'User input'!$D$6:$E$16,2,FALSE)</f>
        <v>Superwossname</v>
      </c>
      <c r="P4732" s="10">
        <f>VLOOKUP(L4732,'User input'!$D$6:$G$16,3,FALSE)</f>
        <v>3.49</v>
      </c>
      <c r="Q4732" s="10">
        <f>VLOOKUP(L4732,'User input'!$D$6:$G$16,4,FALSE)</f>
        <v>20</v>
      </c>
      <c r="R4732" s="10">
        <f t="shared" si="295"/>
        <v>1320</v>
      </c>
      <c r="S4732" s="27">
        <f t="shared" si="292"/>
        <v>4606.8</v>
      </c>
      <c r="T4732" s="27">
        <f>IF(K4732&lt;'User input'!$I$9,'User input'!$J$8,IF(K4732&lt;'User input'!$I$10,'User input'!$J$9,IF(K4732&lt;'User input'!$I$11,'User input'!$J$10,'User input'!$J$11)))*S4732</f>
        <v>230.34000000000003</v>
      </c>
      <c r="U4732" s="27">
        <f>K4732*'User input'!$J$17+'User input'!$J$16</f>
        <v>0.5</v>
      </c>
    </row>
    <row r="4733" spans="1:21" x14ac:dyDescent="0.25">
      <c r="A4733" s="17">
        <v>4867</v>
      </c>
      <c r="B4733" s="6" t="s">
        <v>5643</v>
      </c>
      <c r="C4733" s="6" t="s">
        <v>5404</v>
      </c>
      <c r="D4733" s="6" t="s">
        <v>28</v>
      </c>
      <c r="E4733" s="6" t="s">
        <v>29</v>
      </c>
      <c r="F4733" s="15">
        <v>30</v>
      </c>
      <c r="G4733" s="6" t="s">
        <v>10049</v>
      </c>
      <c r="H4733" s="6" t="s">
        <v>3742</v>
      </c>
      <c r="I4733" s="6" t="s">
        <v>122</v>
      </c>
      <c r="J4733" s="7">
        <v>44434</v>
      </c>
      <c r="K4733" s="15">
        <v>97</v>
      </c>
      <c r="L4733" s="6" t="s">
        <v>157</v>
      </c>
      <c r="M4733" s="6">
        <f t="shared" si="293"/>
        <v>2021</v>
      </c>
      <c r="N4733" s="6">
        <f t="shared" si="294"/>
        <v>8</v>
      </c>
      <c r="O4733" s="6" t="str">
        <f>VLOOKUP(L4733,'User input'!$D$6:$E$16,2,FALSE)</f>
        <v>Ultrathing V3</v>
      </c>
      <c r="P4733" s="6">
        <f>VLOOKUP(L4733,'User input'!$D$6:$G$16,3,FALSE)</f>
        <v>3.39</v>
      </c>
      <c r="Q4733" s="6">
        <f>VLOOKUP(L4733,'User input'!$D$6:$G$16,4,FALSE)</f>
        <v>24</v>
      </c>
      <c r="R4733" s="6">
        <f t="shared" si="295"/>
        <v>2328</v>
      </c>
      <c r="S4733" s="26">
        <f t="shared" si="292"/>
        <v>7891.92</v>
      </c>
      <c r="T4733" s="26">
        <f>IF(K4733&lt;'User input'!$I$9,'User input'!$J$8,IF(K4733&lt;'User input'!$I$10,'User input'!$J$9,IF(K4733&lt;'User input'!$I$11,'User input'!$J$10,'User input'!$J$11)))*S4733</f>
        <v>394.596</v>
      </c>
      <c r="U4733" s="26">
        <f>K4733*'User input'!$J$17+'User input'!$J$16</f>
        <v>0.5</v>
      </c>
    </row>
    <row r="4734" spans="1:21" x14ac:dyDescent="0.25">
      <c r="A4734" s="18">
        <v>4868</v>
      </c>
      <c r="B4734" s="10" t="s">
        <v>10050</v>
      </c>
      <c r="C4734" s="10" t="s">
        <v>187</v>
      </c>
      <c r="D4734" s="10" t="s">
        <v>49</v>
      </c>
      <c r="E4734" s="10" t="s">
        <v>16</v>
      </c>
      <c r="F4734" s="16">
        <v>60</v>
      </c>
      <c r="G4734" s="10" t="s">
        <v>10051</v>
      </c>
      <c r="H4734" s="10" t="s">
        <v>3454</v>
      </c>
      <c r="I4734" s="10" t="s">
        <v>32</v>
      </c>
      <c r="J4734" s="11">
        <v>43666</v>
      </c>
      <c r="K4734" s="16">
        <v>81</v>
      </c>
      <c r="L4734" s="10" t="s">
        <v>52</v>
      </c>
      <c r="M4734" s="10">
        <f t="shared" si="293"/>
        <v>2019</v>
      </c>
      <c r="N4734" s="10">
        <f t="shared" si="294"/>
        <v>7</v>
      </c>
      <c r="O4734" s="10" t="str">
        <f>VLOOKUP(L4734,'User input'!$D$6:$E$16,2,FALSE)</f>
        <v>Megawidget S</v>
      </c>
      <c r="P4734" s="10">
        <f>VLOOKUP(L4734,'User input'!$D$6:$G$16,3,FALSE)</f>
        <v>0.69</v>
      </c>
      <c r="Q4734" s="10">
        <f>VLOOKUP(L4734,'User input'!$D$6:$G$16,4,FALSE)</f>
        <v>24</v>
      </c>
      <c r="R4734" s="10">
        <f t="shared" si="295"/>
        <v>1944</v>
      </c>
      <c r="S4734" s="27">
        <f t="shared" si="292"/>
        <v>1341.36</v>
      </c>
      <c r="T4734" s="27">
        <f>IF(K4734&lt;'User input'!$I$9,'User input'!$J$8,IF(K4734&lt;'User input'!$I$10,'User input'!$J$9,IF(K4734&lt;'User input'!$I$11,'User input'!$J$10,'User input'!$J$11)))*S4734</f>
        <v>67.067999999999998</v>
      </c>
      <c r="U4734" s="27">
        <f>K4734*'User input'!$J$17+'User input'!$J$16</f>
        <v>0.5</v>
      </c>
    </row>
    <row r="4735" spans="1:21" x14ac:dyDescent="0.25">
      <c r="A4735" s="17">
        <v>4869</v>
      </c>
      <c r="B4735" s="6" t="s">
        <v>10052</v>
      </c>
      <c r="C4735" s="6" t="s">
        <v>3523</v>
      </c>
      <c r="D4735" s="6" t="s">
        <v>15</v>
      </c>
      <c r="E4735" s="6" t="s">
        <v>16</v>
      </c>
      <c r="F4735" s="15">
        <v>90</v>
      </c>
      <c r="G4735" s="6" t="s">
        <v>10053</v>
      </c>
      <c r="H4735" s="6" t="s">
        <v>760</v>
      </c>
      <c r="I4735" s="6" t="s">
        <v>32</v>
      </c>
      <c r="J4735" s="7">
        <v>44008</v>
      </c>
      <c r="K4735" s="15">
        <v>6</v>
      </c>
      <c r="L4735" s="6" t="s">
        <v>78</v>
      </c>
      <c r="M4735" s="6">
        <f t="shared" si="293"/>
        <v>2020</v>
      </c>
      <c r="N4735" s="6">
        <f t="shared" si="294"/>
        <v>6</v>
      </c>
      <c r="O4735" s="6" t="str">
        <f>VLOOKUP(L4735,'User input'!$D$6:$E$16,2,FALSE)</f>
        <v>Ultrathing V2</v>
      </c>
      <c r="P4735" s="6">
        <f>VLOOKUP(L4735,'User input'!$D$6:$G$16,3,FALSE)</f>
        <v>2.95</v>
      </c>
      <c r="Q4735" s="6">
        <f>VLOOKUP(L4735,'User input'!$D$6:$G$16,4,FALSE)</f>
        <v>20</v>
      </c>
      <c r="R4735" s="6">
        <f t="shared" si="295"/>
        <v>120</v>
      </c>
      <c r="S4735" s="26">
        <f t="shared" si="292"/>
        <v>354</v>
      </c>
      <c r="T4735" s="26">
        <f>IF(K4735&lt;'User input'!$I$9,'User input'!$J$8,IF(K4735&lt;'User input'!$I$10,'User input'!$J$9,IF(K4735&lt;'User input'!$I$11,'User input'!$J$10,'User input'!$J$11)))*S4735</f>
        <v>0</v>
      </c>
      <c r="U4735" s="26">
        <f>K4735*'User input'!$J$17+'User input'!$J$16</f>
        <v>0.5</v>
      </c>
    </row>
    <row r="4736" spans="1:21" x14ac:dyDescent="0.25">
      <c r="A4736" s="18">
        <v>4870</v>
      </c>
      <c r="B4736" s="10" t="s">
        <v>5069</v>
      </c>
      <c r="C4736" s="10" t="s">
        <v>3255</v>
      </c>
      <c r="D4736" s="10" t="s">
        <v>28</v>
      </c>
      <c r="E4736" s="10" t="s">
        <v>29</v>
      </c>
      <c r="F4736" s="16">
        <v>90</v>
      </c>
      <c r="G4736" s="10" t="s">
        <v>10054</v>
      </c>
      <c r="H4736" s="10" t="s">
        <v>2903</v>
      </c>
      <c r="I4736" s="10" t="s">
        <v>1030</v>
      </c>
      <c r="J4736" s="11">
        <v>43804</v>
      </c>
      <c r="K4736" s="16">
        <v>23</v>
      </c>
      <c r="L4736" s="10" t="s">
        <v>33</v>
      </c>
      <c r="M4736" s="10">
        <f t="shared" si="293"/>
        <v>2019</v>
      </c>
      <c r="N4736" s="10">
        <f t="shared" si="294"/>
        <v>12</v>
      </c>
      <c r="O4736" s="10" t="str">
        <f>VLOOKUP(L4736,'User input'!$D$6:$E$16,2,FALSE)</f>
        <v>Megawidget L</v>
      </c>
      <c r="P4736" s="10">
        <f>VLOOKUP(L4736,'User input'!$D$6:$G$16,3,FALSE)</f>
        <v>1.79</v>
      </c>
      <c r="Q4736" s="10">
        <f>VLOOKUP(L4736,'User input'!$D$6:$G$16,4,FALSE)</f>
        <v>24</v>
      </c>
      <c r="R4736" s="10">
        <f t="shared" si="295"/>
        <v>552</v>
      </c>
      <c r="S4736" s="27">
        <f t="shared" si="292"/>
        <v>988.08</v>
      </c>
      <c r="T4736" s="27">
        <f>IF(K4736&lt;'User input'!$I$9,'User input'!$J$8,IF(K4736&lt;'User input'!$I$10,'User input'!$J$9,IF(K4736&lt;'User input'!$I$11,'User input'!$J$10,'User input'!$J$11)))*S4736</f>
        <v>29.642399999999999</v>
      </c>
      <c r="U4736" s="27">
        <f>K4736*'User input'!$J$17+'User input'!$J$16</f>
        <v>0.5</v>
      </c>
    </row>
    <row r="4737" spans="1:21" x14ac:dyDescent="0.25">
      <c r="A4737" s="17">
        <v>4871</v>
      </c>
      <c r="B4737" s="6" t="s">
        <v>10055</v>
      </c>
      <c r="C4737" s="6" t="s">
        <v>2653</v>
      </c>
      <c r="D4737" s="6" t="s">
        <v>49</v>
      </c>
      <c r="E4737" s="6" t="s">
        <v>16</v>
      </c>
      <c r="F4737" s="15">
        <v>60</v>
      </c>
      <c r="G4737" s="6" t="s">
        <v>10056</v>
      </c>
      <c r="H4737" s="6" t="s">
        <v>6283</v>
      </c>
      <c r="I4737" s="6" t="s">
        <v>32</v>
      </c>
      <c r="J4737" s="7">
        <v>44027</v>
      </c>
      <c r="K4737" s="15">
        <v>52</v>
      </c>
      <c r="L4737" s="6" t="s">
        <v>20</v>
      </c>
      <c r="M4737" s="6">
        <f t="shared" si="293"/>
        <v>2020</v>
      </c>
      <c r="N4737" s="6">
        <f t="shared" si="294"/>
        <v>7</v>
      </c>
      <c r="O4737" s="6" t="str">
        <f>VLOOKUP(L4737,'User input'!$D$6:$E$16,2,FALSE)</f>
        <v>Hyperwotsit</v>
      </c>
      <c r="P4737" s="6">
        <f>VLOOKUP(L4737,'User input'!$D$6:$G$16,3,FALSE)</f>
        <v>2.0099999999999998</v>
      </c>
      <c r="Q4737" s="6">
        <f>VLOOKUP(L4737,'User input'!$D$6:$G$16,4,FALSE)</f>
        <v>20</v>
      </c>
      <c r="R4737" s="6">
        <f t="shared" si="295"/>
        <v>1040</v>
      </c>
      <c r="S4737" s="26">
        <f t="shared" si="292"/>
        <v>2090.3999999999996</v>
      </c>
      <c r="T4737" s="26">
        <f>IF(K4737&lt;'User input'!$I$9,'User input'!$J$8,IF(K4737&lt;'User input'!$I$10,'User input'!$J$9,IF(K4737&lt;'User input'!$I$11,'User input'!$J$10,'User input'!$J$11)))*S4737</f>
        <v>104.51999999999998</v>
      </c>
      <c r="U4737" s="26">
        <f>K4737*'User input'!$J$17+'User input'!$J$16</f>
        <v>0.5</v>
      </c>
    </row>
    <row r="4738" spans="1:21" x14ac:dyDescent="0.25">
      <c r="A4738" s="18">
        <v>4872</v>
      </c>
      <c r="B4738" s="10" t="s">
        <v>6168</v>
      </c>
      <c r="C4738" s="10" t="s">
        <v>3503</v>
      </c>
      <c r="D4738" s="10" t="s">
        <v>15</v>
      </c>
      <c r="E4738" s="10" t="s">
        <v>16</v>
      </c>
      <c r="F4738" s="16">
        <v>60</v>
      </c>
      <c r="G4738" s="10" t="s">
        <v>10057</v>
      </c>
      <c r="H4738" s="10" t="s">
        <v>8445</v>
      </c>
      <c r="I4738" s="10" t="s">
        <v>32</v>
      </c>
      <c r="J4738" s="11">
        <v>43938</v>
      </c>
      <c r="K4738" s="16">
        <v>21</v>
      </c>
      <c r="L4738" s="10" t="s">
        <v>39</v>
      </c>
      <c r="M4738" s="10">
        <f t="shared" si="293"/>
        <v>2020</v>
      </c>
      <c r="N4738" s="10">
        <f t="shared" si="294"/>
        <v>4</v>
      </c>
      <c r="O4738" s="10" t="str">
        <f>VLOOKUP(L4738,'User input'!$D$6:$E$16,2,FALSE)</f>
        <v>Ultrathing V1</v>
      </c>
      <c r="P4738" s="10">
        <f>VLOOKUP(L4738,'User input'!$D$6:$G$16,3,FALSE)</f>
        <v>1.79</v>
      </c>
      <c r="Q4738" s="10">
        <f>VLOOKUP(L4738,'User input'!$D$6:$G$16,4,FALSE)</f>
        <v>17</v>
      </c>
      <c r="R4738" s="10">
        <f t="shared" si="295"/>
        <v>357</v>
      </c>
      <c r="S4738" s="27">
        <f t="shared" si="292"/>
        <v>639.03</v>
      </c>
      <c r="T4738" s="27">
        <f>IF(K4738&lt;'User input'!$I$9,'User input'!$J$8,IF(K4738&lt;'User input'!$I$10,'User input'!$J$9,IF(K4738&lt;'User input'!$I$11,'User input'!$J$10,'User input'!$J$11)))*S4738</f>
        <v>19.1709</v>
      </c>
      <c r="U4738" s="27">
        <f>K4738*'User input'!$J$17+'User input'!$J$16</f>
        <v>0.5</v>
      </c>
    </row>
    <row r="4739" spans="1:21" x14ac:dyDescent="0.25">
      <c r="A4739" s="17">
        <v>4873</v>
      </c>
      <c r="B4739" s="6" t="s">
        <v>10058</v>
      </c>
      <c r="C4739" s="6" t="s">
        <v>7316</v>
      </c>
      <c r="D4739" s="6" t="s">
        <v>28</v>
      </c>
      <c r="E4739" s="6" t="s">
        <v>29</v>
      </c>
      <c r="F4739" s="15">
        <v>90</v>
      </c>
      <c r="G4739" s="6" t="s">
        <v>10059</v>
      </c>
      <c r="H4739" s="6" t="s">
        <v>2184</v>
      </c>
      <c r="I4739" s="6" t="s">
        <v>32</v>
      </c>
      <c r="J4739" s="7">
        <v>43595</v>
      </c>
      <c r="K4739" s="15">
        <v>27</v>
      </c>
      <c r="L4739" s="6" t="s">
        <v>33</v>
      </c>
      <c r="M4739" s="6">
        <f t="shared" si="293"/>
        <v>2019</v>
      </c>
      <c r="N4739" s="6">
        <f t="shared" si="294"/>
        <v>5</v>
      </c>
      <c r="O4739" s="6" t="str">
        <f>VLOOKUP(L4739,'User input'!$D$6:$E$16,2,FALSE)</f>
        <v>Megawidget L</v>
      </c>
      <c r="P4739" s="6">
        <f>VLOOKUP(L4739,'User input'!$D$6:$G$16,3,FALSE)</f>
        <v>1.79</v>
      </c>
      <c r="Q4739" s="6">
        <f>VLOOKUP(L4739,'User input'!$D$6:$G$16,4,FALSE)</f>
        <v>24</v>
      </c>
      <c r="R4739" s="6">
        <f t="shared" si="295"/>
        <v>648</v>
      </c>
      <c r="S4739" s="26">
        <f t="shared" si="292"/>
        <v>1159.92</v>
      </c>
      <c r="T4739" s="26">
        <f>IF(K4739&lt;'User input'!$I$9,'User input'!$J$8,IF(K4739&lt;'User input'!$I$10,'User input'!$J$9,IF(K4739&lt;'User input'!$I$11,'User input'!$J$10,'User input'!$J$11)))*S4739</f>
        <v>34.797600000000003</v>
      </c>
      <c r="U4739" s="26">
        <f>K4739*'User input'!$J$17+'User input'!$J$16</f>
        <v>0.5</v>
      </c>
    </row>
    <row r="4740" spans="1:21" x14ac:dyDescent="0.25">
      <c r="A4740" s="18">
        <v>4874</v>
      </c>
      <c r="B4740" s="10" t="s">
        <v>6702</v>
      </c>
      <c r="C4740" s="10" t="s">
        <v>3609</v>
      </c>
      <c r="D4740" s="10" t="s">
        <v>49</v>
      </c>
      <c r="E4740" s="10" t="s">
        <v>16</v>
      </c>
      <c r="F4740" s="16">
        <v>60</v>
      </c>
      <c r="G4740" s="10" t="s">
        <v>10060</v>
      </c>
      <c r="H4740" s="10" t="s">
        <v>392</v>
      </c>
      <c r="I4740" s="10" t="s">
        <v>32</v>
      </c>
      <c r="J4740" s="11">
        <v>44096</v>
      </c>
      <c r="K4740" s="16">
        <v>84</v>
      </c>
      <c r="L4740" s="10" t="s">
        <v>39</v>
      </c>
      <c r="M4740" s="10">
        <f t="shared" si="293"/>
        <v>2020</v>
      </c>
      <c r="N4740" s="10">
        <f t="shared" si="294"/>
        <v>9</v>
      </c>
      <c r="O4740" s="10" t="str">
        <f>VLOOKUP(L4740,'User input'!$D$6:$E$16,2,FALSE)</f>
        <v>Ultrathing V1</v>
      </c>
      <c r="P4740" s="10">
        <f>VLOOKUP(L4740,'User input'!$D$6:$G$16,3,FALSE)</f>
        <v>1.79</v>
      </c>
      <c r="Q4740" s="10">
        <f>VLOOKUP(L4740,'User input'!$D$6:$G$16,4,FALSE)</f>
        <v>17</v>
      </c>
      <c r="R4740" s="10">
        <f t="shared" si="295"/>
        <v>1428</v>
      </c>
      <c r="S4740" s="27">
        <f t="shared" si="292"/>
        <v>2556.12</v>
      </c>
      <c r="T4740" s="27">
        <f>IF(K4740&lt;'User input'!$I$9,'User input'!$J$8,IF(K4740&lt;'User input'!$I$10,'User input'!$J$9,IF(K4740&lt;'User input'!$I$11,'User input'!$J$10,'User input'!$J$11)))*S4740</f>
        <v>127.806</v>
      </c>
      <c r="U4740" s="27">
        <f>K4740*'User input'!$J$17+'User input'!$J$16</f>
        <v>0.5</v>
      </c>
    </row>
    <row r="4741" spans="1:21" x14ac:dyDescent="0.25">
      <c r="A4741" s="17">
        <v>4875</v>
      </c>
      <c r="B4741" s="6" t="s">
        <v>6404</v>
      </c>
      <c r="C4741" s="6" t="s">
        <v>5404</v>
      </c>
      <c r="D4741" s="6" t="s">
        <v>49</v>
      </c>
      <c r="E4741" s="6" t="s">
        <v>16</v>
      </c>
      <c r="F4741" s="15">
        <v>90</v>
      </c>
      <c r="G4741" s="6" t="s">
        <v>10061</v>
      </c>
      <c r="H4741" s="6" t="s">
        <v>941</v>
      </c>
      <c r="I4741" s="6" t="s">
        <v>942</v>
      </c>
      <c r="J4741" s="7">
        <v>44488</v>
      </c>
      <c r="K4741" s="15">
        <v>95</v>
      </c>
      <c r="L4741" s="6" t="s">
        <v>99</v>
      </c>
      <c r="M4741" s="6">
        <f t="shared" si="293"/>
        <v>2021</v>
      </c>
      <c r="N4741" s="6">
        <f t="shared" si="294"/>
        <v>10</v>
      </c>
      <c r="O4741" s="6" t="str">
        <f>VLOOKUP(L4741,'User input'!$D$6:$E$16,2,FALSE)</f>
        <v>Superwossname</v>
      </c>
      <c r="P4741" s="6">
        <f>VLOOKUP(L4741,'User input'!$D$6:$G$16,3,FALSE)</f>
        <v>3.49</v>
      </c>
      <c r="Q4741" s="6">
        <f>VLOOKUP(L4741,'User input'!$D$6:$G$16,4,FALSE)</f>
        <v>20</v>
      </c>
      <c r="R4741" s="6">
        <f t="shared" si="295"/>
        <v>1900</v>
      </c>
      <c r="S4741" s="26">
        <f t="shared" ref="S4741:S4804" si="296">R4741*P4741</f>
        <v>6631</v>
      </c>
      <c r="T4741" s="26">
        <f>IF(K4741&lt;'User input'!$I$9,'User input'!$J$8,IF(K4741&lt;'User input'!$I$10,'User input'!$J$9,IF(K4741&lt;'User input'!$I$11,'User input'!$J$10,'User input'!$J$11)))*S4741</f>
        <v>331.55</v>
      </c>
      <c r="U4741" s="26">
        <f>K4741*'User input'!$J$17+'User input'!$J$16</f>
        <v>0.5</v>
      </c>
    </row>
    <row r="4742" spans="1:21" x14ac:dyDescent="0.25">
      <c r="A4742" s="18">
        <v>4876</v>
      </c>
      <c r="B4742" s="10" t="s">
        <v>1014</v>
      </c>
      <c r="C4742" s="10" t="s">
        <v>9891</v>
      </c>
      <c r="D4742" s="10" t="s">
        <v>115</v>
      </c>
      <c r="E4742" s="10" t="s">
        <v>29</v>
      </c>
      <c r="F4742" s="16">
        <v>30</v>
      </c>
      <c r="G4742" s="10" t="s">
        <v>1242</v>
      </c>
      <c r="H4742" s="10" t="s">
        <v>4978</v>
      </c>
      <c r="I4742" s="10" t="s">
        <v>32</v>
      </c>
      <c r="J4742" s="11">
        <v>44494</v>
      </c>
      <c r="K4742" s="16">
        <v>22</v>
      </c>
      <c r="L4742" s="10" t="s">
        <v>39</v>
      </c>
      <c r="M4742" s="10">
        <f t="shared" ref="M4742:M4805" si="297">YEAR(J4742)</f>
        <v>2021</v>
      </c>
      <c r="N4742" s="10">
        <f t="shared" ref="N4742:N4805" si="298">MONTH(J4742)</f>
        <v>10</v>
      </c>
      <c r="O4742" s="10" t="str">
        <f>VLOOKUP(L4742,'User input'!$D$6:$E$16,2,FALSE)</f>
        <v>Ultrathing V1</v>
      </c>
      <c r="P4742" s="10">
        <f>VLOOKUP(L4742,'User input'!$D$6:$G$16,3,FALSE)</f>
        <v>1.79</v>
      </c>
      <c r="Q4742" s="10">
        <f>VLOOKUP(L4742,'User input'!$D$6:$G$16,4,FALSE)</f>
        <v>17</v>
      </c>
      <c r="R4742" s="10">
        <f t="shared" ref="R4742:R4805" si="299">K4742*Q4742</f>
        <v>374</v>
      </c>
      <c r="S4742" s="27">
        <f t="shared" si="296"/>
        <v>669.46</v>
      </c>
      <c r="T4742" s="27">
        <f>IF(K4742&lt;'User input'!$I$9,'User input'!$J$8,IF(K4742&lt;'User input'!$I$10,'User input'!$J$9,IF(K4742&lt;'User input'!$I$11,'User input'!$J$10,'User input'!$J$11)))*S4742</f>
        <v>20.0838</v>
      </c>
      <c r="U4742" s="27">
        <f>K4742*'User input'!$J$17+'User input'!$J$16</f>
        <v>0.5</v>
      </c>
    </row>
    <row r="4743" spans="1:21" x14ac:dyDescent="0.25">
      <c r="A4743" s="17">
        <v>4877</v>
      </c>
      <c r="B4743" s="6" t="s">
        <v>1718</v>
      </c>
      <c r="C4743" s="6" t="s">
        <v>6112</v>
      </c>
      <c r="D4743" s="6" t="s">
        <v>49</v>
      </c>
      <c r="E4743" s="6" t="s">
        <v>16</v>
      </c>
      <c r="F4743" s="15">
        <v>30</v>
      </c>
      <c r="G4743" s="6" t="s">
        <v>10062</v>
      </c>
      <c r="H4743" s="6" t="s">
        <v>4388</v>
      </c>
      <c r="I4743" s="6" t="s">
        <v>32</v>
      </c>
      <c r="J4743" s="7">
        <v>44330</v>
      </c>
      <c r="K4743" s="15">
        <v>33</v>
      </c>
      <c r="L4743" s="6" t="s">
        <v>33</v>
      </c>
      <c r="M4743" s="6">
        <f t="shared" si="297"/>
        <v>2021</v>
      </c>
      <c r="N4743" s="6">
        <f t="shared" si="298"/>
        <v>5</v>
      </c>
      <c r="O4743" s="6" t="str">
        <f>VLOOKUP(L4743,'User input'!$D$6:$E$16,2,FALSE)</f>
        <v>Megawidget L</v>
      </c>
      <c r="P4743" s="6">
        <f>VLOOKUP(L4743,'User input'!$D$6:$G$16,3,FALSE)</f>
        <v>1.79</v>
      </c>
      <c r="Q4743" s="6">
        <f>VLOOKUP(L4743,'User input'!$D$6:$G$16,4,FALSE)</f>
        <v>24</v>
      </c>
      <c r="R4743" s="6">
        <f t="shared" si="299"/>
        <v>792</v>
      </c>
      <c r="S4743" s="26">
        <f t="shared" si="296"/>
        <v>1417.68</v>
      </c>
      <c r="T4743" s="26">
        <f>IF(K4743&lt;'User input'!$I$9,'User input'!$J$8,IF(K4743&lt;'User input'!$I$10,'User input'!$J$9,IF(K4743&lt;'User input'!$I$11,'User input'!$J$10,'User input'!$J$11)))*S4743</f>
        <v>42.5304</v>
      </c>
      <c r="U4743" s="26">
        <f>K4743*'User input'!$J$17+'User input'!$J$16</f>
        <v>0.5</v>
      </c>
    </row>
    <row r="4744" spans="1:21" x14ac:dyDescent="0.25">
      <c r="A4744" s="18">
        <v>4878</v>
      </c>
      <c r="B4744" s="10" t="s">
        <v>10063</v>
      </c>
      <c r="C4744" s="10" t="s">
        <v>4885</v>
      </c>
      <c r="D4744" s="10" t="s">
        <v>15</v>
      </c>
      <c r="E4744" s="10" t="s">
        <v>16</v>
      </c>
      <c r="F4744" s="16">
        <v>60</v>
      </c>
      <c r="G4744" s="10" t="s">
        <v>10064</v>
      </c>
      <c r="H4744" s="10" t="s">
        <v>7324</v>
      </c>
      <c r="I4744" s="10" t="s">
        <v>19</v>
      </c>
      <c r="J4744" s="11">
        <v>43614</v>
      </c>
      <c r="K4744" s="16">
        <v>53</v>
      </c>
      <c r="L4744" s="10" t="s">
        <v>78</v>
      </c>
      <c r="M4744" s="10">
        <f t="shared" si="297"/>
        <v>2019</v>
      </c>
      <c r="N4744" s="10">
        <f t="shared" si="298"/>
        <v>5</v>
      </c>
      <c r="O4744" s="10" t="str">
        <f>VLOOKUP(L4744,'User input'!$D$6:$E$16,2,FALSE)</f>
        <v>Ultrathing V2</v>
      </c>
      <c r="P4744" s="10">
        <f>VLOOKUP(L4744,'User input'!$D$6:$G$16,3,FALSE)</f>
        <v>2.95</v>
      </c>
      <c r="Q4744" s="10">
        <f>VLOOKUP(L4744,'User input'!$D$6:$G$16,4,FALSE)</f>
        <v>20</v>
      </c>
      <c r="R4744" s="10">
        <f t="shared" si="299"/>
        <v>1060</v>
      </c>
      <c r="S4744" s="27">
        <f t="shared" si="296"/>
        <v>3127</v>
      </c>
      <c r="T4744" s="27">
        <f>IF(K4744&lt;'User input'!$I$9,'User input'!$J$8,IF(K4744&lt;'User input'!$I$10,'User input'!$J$9,IF(K4744&lt;'User input'!$I$11,'User input'!$J$10,'User input'!$J$11)))*S4744</f>
        <v>156.35000000000002</v>
      </c>
      <c r="U4744" s="27">
        <f>K4744*'User input'!$J$17+'User input'!$J$16</f>
        <v>0.5</v>
      </c>
    </row>
    <row r="4745" spans="1:21" x14ac:dyDescent="0.25">
      <c r="A4745" s="18">
        <v>4880</v>
      </c>
      <c r="B4745" s="10" t="s">
        <v>9096</v>
      </c>
      <c r="C4745" s="10" t="s">
        <v>5206</v>
      </c>
      <c r="D4745" s="10" t="s">
        <v>15</v>
      </c>
      <c r="E4745" s="10" t="s">
        <v>16</v>
      </c>
      <c r="F4745" s="16">
        <v>30</v>
      </c>
      <c r="G4745" s="10" t="s">
        <v>10065</v>
      </c>
      <c r="H4745" s="10" t="s">
        <v>1847</v>
      </c>
      <c r="I4745" s="10" t="s">
        <v>25</v>
      </c>
      <c r="J4745" s="11">
        <v>44009</v>
      </c>
      <c r="K4745" s="16">
        <v>72</v>
      </c>
      <c r="L4745" s="10" t="s">
        <v>99</v>
      </c>
      <c r="M4745" s="10">
        <f t="shared" si="297"/>
        <v>2020</v>
      </c>
      <c r="N4745" s="10">
        <f t="shared" si="298"/>
        <v>6</v>
      </c>
      <c r="O4745" s="10" t="str">
        <f>VLOOKUP(L4745,'User input'!$D$6:$E$16,2,FALSE)</f>
        <v>Superwossname</v>
      </c>
      <c r="P4745" s="10">
        <f>VLOOKUP(L4745,'User input'!$D$6:$G$16,3,FALSE)</f>
        <v>3.49</v>
      </c>
      <c r="Q4745" s="10">
        <f>VLOOKUP(L4745,'User input'!$D$6:$G$16,4,FALSE)</f>
        <v>20</v>
      </c>
      <c r="R4745" s="10">
        <f t="shared" si="299"/>
        <v>1440</v>
      </c>
      <c r="S4745" s="27">
        <f t="shared" si="296"/>
        <v>5025.6000000000004</v>
      </c>
      <c r="T4745" s="27">
        <f>IF(K4745&lt;'User input'!$I$9,'User input'!$J$8,IF(K4745&lt;'User input'!$I$10,'User input'!$J$9,IF(K4745&lt;'User input'!$I$11,'User input'!$J$10,'User input'!$J$11)))*S4745</f>
        <v>251.28000000000003</v>
      </c>
      <c r="U4745" s="27">
        <f>K4745*'User input'!$J$17+'User input'!$J$16</f>
        <v>0.5</v>
      </c>
    </row>
    <row r="4746" spans="1:21" x14ac:dyDescent="0.25">
      <c r="A4746" s="17">
        <v>4881</v>
      </c>
      <c r="B4746" s="6" t="s">
        <v>4039</v>
      </c>
      <c r="C4746" s="6" t="s">
        <v>3320</v>
      </c>
      <c r="D4746" s="6" t="s">
        <v>28</v>
      </c>
      <c r="E4746" s="6" t="s">
        <v>29</v>
      </c>
      <c r="F4746" s="15">
        <v>60</v>
      </c>
      <c r="G4746" s="6" t="s">
        <v>10066</v>
      </c>
      <c r="H4746" s="6" t="s">
        <v>10067</v>
      </c>
      <c r="I4746" s="6" t="s">
        <v>291</v>
      </c>
      <c r="J4746" s="7">
        <v>43873</v>
      </c>
      <c r="K4746" s="15">
        <v>78</v>
      </c>
      <c r="L4746" s="6" t="s">
        <v>62</v>
      </c>
      <c r="M4746" s="6">
        <f t="shared" si="297"/>
        <v>2020</v>
      </c>
      <c r="N4746" s="6">
        <f t="shared" si="298"/>
        <v>2</v>
      </c>
      <c r="O4746" s="6" t="str">
        <f>VLOOKUP(L4746,'User input'!$D$6:$E$16,2,FALSE)</f>
        <v>Ultrathing V4</v>
      </c>
      <c r="P4746" s="6">
        <f>VLOOKUP(L4746,'User input'!$D$6:$G$16,3,FALSE)</f>
        <v>3.99</v>
      </c>
      <c r="Q4746" s="6">
        <f>VLOOKUP(L4746,'User input'!$D$6:$G$16,4,FALSE)</f>
        <v>24</v>
      </c>
      <c r="R4746" s="6">
        <f t="shared" si="299"/>
        <v>1872</v>
      </c>
      <c r="S4746" s="26">
        <f t="shared" si="296"/>
        <v>7469.2800000000007</v>
      </c>
      <c r="T4746" s="26">
        <f>IF(K4746&lt;'User input'!$I$9,'User input'!$J$8,IF(K4746&lt;'User input'!$I$10,'User input'!$J$9,IF(K4746&lt;'User input'!$I$11,'User input'!$J$10,'User input'!$J$11)))*S4746</f>
        <v>373.46400000000006</v>
      </c>
      <c r="U4746" s="26">
        <f>K4746*'User input'!$J$17+'User input'!$J$16</f>
        <v>0.5</v>
      </c>
    </row>
    <row r="4747" spans="1:21" x14ac:dyDescent="0.25">
      <c r="A4747" s="18">
        <v>4882</v>
      </c>
      <c r="B4747" s="10" t="s">
        <v>8864</v>
      </c>
      <c r="C4747" s="10" t="s">
        <v>7686</v>
      </c>
      <c r="D4747" s="10" t="s">
        <v>28</v>
      </c>
      <c r="E4747" s="10" t="s">
        <v>29</v>
      </c>
      <c r="F4747" s="16">
        <v>90</v>
      </c>
      <c r="G4747" s="10" t="s">
        <v>10068</v>
      </c>
      <c r="H4747" s="10" t="s">
        <v>1583</v>
      </c>
      <c r="I4747" s="10" t="s">
        <v>32</v>
      </c>
      <c r="J4747" s="11">
        <v>43982</v>
      </c>
      <c r="K4747" s="16">
        <v>2</v>
      </c>
      <c r="L4747" s="10" t="s">
        <v>39</v>
      </c>
      <c r="M4747" s="10">
        <f t="shared" si="297"/>
        <v>2020</v>
      </c>
      <c r="N4747" s="10">
        <f t="shared" si="298"/>
        <v>5</v>
      </c>
      <c r="O4747" s="10" t="str">
        <f>VLOOKUP(L4747,'User input'!$D$6:$E$16,2,FALSE)</f>
        <v>Ultrathing V1</v>
      </c>
      <c r="P4747" s="10">
        <f>VLOOKUP(L4747,'User input'!$D$6:$G$16,3,FALSE)</f>
        <v>1.79</v>
      </c>
      <c r="Q4747" s="10">
        <f>VLOOKUP(L4747,'User input'!$D$6:$G$16,4,FALSE)</f>
        <v>17</v>
      </c>
      <c r="R4747" s="10">
        <f t="shared" si="299"/>
        <v>34</v>
      </c>
      <c r="S4747" s="27">
        <f t="shared" si="296"/>
        <v>60.86</v>
      </c>
      <c r="T4747" s="27">
        <f>IF(K4747&lt;'User input'!$I$9,'User input'!$J$8,IF(K4747&lt;'User input'!$I$10,'User input'!$J$9,IF(K4747&lt;'User input'!$I$11,'User input'!$J$10,'User input'!$J$11)))*S4747</f>
        <v>0</v>
      </c>
      <c r="U4747" s="27">
        <f>K4747*'User input'!$J$17+'User input'!$J$16</f>
        <v>0.5</v>
      </c>
    </row>
    <row r="4748" spans="1:21" x14ac:dyDescent="0.25">
      <c r="A4748" s="17">
        <v>4883</v>
      </c>
      <c r="B4748" s="6" t="s">
        <v>1224</v>
      </c>
      <c r="C4748" s="6" t="s">
        <v>4460</v>
      </c>
      <c r="D4748" s="6" t="s">
        <v>28</v>
      </c>
      <c r="E4748" s="6" t="s">
        <v>29</v>
      </c>
      <c r="F4748" s="15">
        <v>30</v>
      </c>
      <c r="G4748" s="6" t="s">
        <v>10069</v>
      </c>
      <c r="H4748" s="6" t="s">
        <v>6017</v>
      </c>
      <c r="I4748" s="6" t="s">
        <v>19</v>
      </c>
      <c r="J4748" s="7">
        <v>44077</v>
      </c>
      <c r="K4748" s="15">
        <v>25</v>
      </c>
      <c r="L4748" s="6" t="s">
        <v>99</v>
      </c>
      <c r="M4748" s="6">
        <f t="shared" si="297"/>
        <v>2020</v>
      </c>
      <c r="N4748" s="6">
        <f t="shared" si="298"/>
        <v>9</v>
      </c>
      <c r="O4748" s="6" t="str">
        <f>VLOOKUP(L4748,'User input'!$D$6:$E$16,2,FALSE)</f>
        <v>Superwossname</v>
      </c>
      <c r="P4748" s="6">
        <f>VLOOKUP(L4748,'User input'!$D$6:$G$16,3,FALSE)</f>
        <v>3.49</v>
      </c>
      <c r="Q4748" s="6">
        <f>VLOOKUP(L4748,'User input'!$D$6:$G$16,4,FALSE)</f>
        <v>20</v>
      </c>
      <c r="R4748" s="6">
        <f t="shared" si="299"/>
        <v>500</v>
      </c>
      <c r="S4748" s="26">
        <f t="shared" si="296"/>
        <v>1745</v>
      </c>
      <c r="T4748" s="26">
        <f>IF(K4748&lt;'User input'!$I$9,'User input'!$J$8,IF(K4748&lt;'User input'!$I$10,'User input'!$J$9,IF(K4748&lt;'User input'!$I$11,'User input'!$J$10,'User input'!$J$11)))*S4748</f>
        <v>52.35</v>
      </c>
      <c r="U4748" s="26">
        <f>K4748*'User input'!$J$17+'User input'!$J$16</f>
        <v>0.5</v>
      </c>
    </row>
    <row r="4749" spans="1:21" x14ac:dyDescent="0.25">
      <c r="A4749" s="18">
        <v>4884</v>
      </c>
      <c r="B4749" s="10" t="s">
        <v>7276</v>
      </c>
      <c r="C4749" s="10" t="s">
        <v>4445</v>
      </c>
      <c r="D4749" s="10" t="s">
        <v>28</v>
      </c>
      <c r="E4749" s="10" t="s">
        <v>29</v>
      </c>
      <c r="F4749" s="16">
        <v>60</v>
      </c>
      <c r="G4749" s="10" t="s">
        <v>10070</v>
      </c>
      <c r="H4749" s="10" t="s">
        <v>8173</v>
      </c>
      <c r="I4749" s="10" t="s">
        <v>25</v>
      </c>
      <c r="J4749" s="11">
        <v>43960</v>
      </c>
      <c r="K4749" s="16">
        <v>6</v>
      </c>
      <c r="L4749" s="10" t="s">
        <v>39</v>
      </c>
      <c r="M4749" s="10">
        <f t="shared" si="297"/>
        <v>2020</v>
      </c>
      <c r="N4749" s="10">
        <f t="shared" si="298"/>
        <v>5</v>
      </c>
      <c r="O4749" s="10" t="str">
        <f>VLOOKUP(L4749,'User input'!$D$6:$E$16,2,FALSE)</f>
        <v>Ultrathing V1</v>
      </c>
      <c r="P4749" s="10">
        <f>VLOOKUP(L4749,'User input'!$D$6:$G$16,3,FALSE)</f>
        <v>1.79</v>
      </c>
      <c r="Q4749" s="10">
        <f>VLOOKUP(L4749,'User input'!$D$6:$G$16,4,FALSE)</f>
        <v>17</v>
      </c>
      <c r="R4749" s="10">
        <f t="shared" si="299"/>
        <v>102</v>
      </c>
      <c r="S4749" s="27">
        <f t="shared" si="296"/>
        <v>182.58</v>
      </c>
      <c r="T4749" s="27">
        <f>IF(K4749&lt;'User input'!$I$9,'User input'!$J$8,IF(K4749&lt;'User input'!$I$10,'User input'!$J$9,IF(K4749&lt;'User input'!$I$11,'User input'!$J$10,'User input'!$J$11)))*S4749</f>
        <v>0</v>
      </c>
      <c r="U4749" s="27">
        <f>K4749*'User input'!$J$17+'User input'!$J$16</f>
        <v>0.5</v>
      </c>
    </row>
    <row r="4750" spans="1:21" x14ac:dyDescent="0.25">
      <c r="A4750" s="17">
        <v>4885</v>
      </c>
      <c r="B4750" s="6" t="s">
        <v>10071</v>
      </c>
      <c r="C4750" s="6" t="s">
        <v>4228</v>
      </c>
      <c r="D4750" s="6" t="s">
        <v>15</v>
      </c>
      <c r="E4750" s="6" t="s">
        <v>16</v>
      </c>
      <c r="F4750" s="15">
        <v>30</v>
      </c>
      <c r="G4750" s="6" t="s">
        <v>10072</v>
      </c>
      <c r="H4750" s="6" t="s">
        <v>1682</v>
      </c>
      <c r="I4750" s="6" t="s">
        <v>206</v>
      </c>
      <c r="J4750" s="7">
        <v>43784</v>
      </c>
      <c r="K4750" s="15">
        <v>72</v>
      </c>
      <c r="L4750" s="6" t="s">
        <v>52</v>
      </c>
      <c r="M4750" s="6">
        <f t="shared" si="297"/>
        <v>2019</v>
      </c>
      <c r="N4750" s="6">
        <f t="shared" si="298"/>
        <v>11</v>
      </c>
      <c r="O4750" s="6" t="str">
        <f>VLOOKUP(L4750,'User input'!$D$6:$E$16,2,FALSE)</f>
        <v>Megawidget S</v>
      </c>
      <c r="P4750" s="6">
        <f>VLOOKUP(L4750,'User input'!$D$6:$G$16,3,FALSE)</f>
        <v>0.69</v>
      </c>
      <c r="Q4750" s="6">
        <f>VLOOKUP(L4750,'User input'!$D$6:$G$16,4,FALSE)</f>
        <v>24</v>
      </c>
      <c r="R4750" s="6">
        <f t="shared" si="299"/>
        <v>1728</v>
      </c>
      <c r="S4750" s="26">
        <f t="shared" si="296"/>
        <v>1192.32</v>
      </c>
      <c r="T4750" s="26">
        <f>IF(K4750&lt;'User input'!$I$9,'User input'!$J$8,IF(K4750&lt;'User input'!$I$10,'User input'!$J$9,IF(K4750&lt;'User input'!$I$11,'User input'!$J$10,'User input'!$J$11)))*S4750</f>
        <v>59.616</v>
      </c>
      <c r="U4750" s="26">
        <f>K4750*'User input'!$J$17+'User input'!$J$16</f>
        <v>0.5</v>
      </c>
    </row>
    <row r="4751" spans="1:21" x14ac:dyDescent="0.25">
      <c r="A4751" s="18">
        <v>4886</v>
      </c>
      <c r="B4751" s="10" t="s">
        <v>10073</v>
      </c>
      <c r="C4751" s="10" t="s">
        <v>5087</v>
      </c>
      <c r="D4751" s="10" t="s">
        <v>28</v>
      </c>
      <c r="E4751" s="10" t="s">
        <v>29</v>
      </c>
      <c r="F4751" s="16">
        <v>60</v>
      </c>
      <c r="G4751" s="10" t="s">
        <v>10074</v>
      </c>
      <c r="H4751" s="10" t="s">
        <v>907</v>
      </c>
      <c r="I4751" s="10" t="s">
        <v>908</v>
      </c>
      <c r="J4751" s="11">
        <v>43479</v>
      </c>
      <c r="K4751" s="16">
        <v>30</v>
      </c>
      <c r="L4751" s="10" t="s">
        <v>52</v>
      </c>
      <c r="M4751" s="10">
        <f t="shared" si="297"/>
        <v>2019</v>
      </c>
      <c r="N4751" s="10">
        <f t="shared" si="298"/>
        <v>1</v>
      </c>
      <c r="O4751" s="10" t="str">
        <f>VLOOKUP(L4751,'User input'!$D$6:$E$16,2,FALSE)</f>
        <v>Megawidget S</v>
      </c>
      <c r="P4751" s="10">
        <f>VLOOKUP(L4751,'User input'!$D$6:$G$16,3,FALSE)</f>
        <v>0.69</v>
      </c>
      <c r="Q4751" s="10">
        <f>VLOOKUP(L4751,'User input'!$D$6:$G$16,4,FALSE)</f>
        <v>24</v>
      </c>
      <c r="R4751" s="10">
        <f t="shared" si="299"/>
        <v>720</v>
      </c>
      <c r="S4751" s="27">
        <f t="shared" si="296"/>
        <v>496.79999999999995</v>
      </c>
      <c r="T4751" s="27">
        <f>IF(K4751&lt;'User input'!$I$9,'User input'!$J$8,IF(K4751&lt;'User input'!$I$10,'User input'!$J$9,IF(K4751&lt;'User input'!$I$11,'User input'!$J$10,'User input'!$J$11)))*S4751</f>
        <v>14.903999999999998</v>
      </c>
      <c r="U4751" s="27">
        <f>K4751*'User input'!$J$17+'User input'!$J$16</f>
        <v>0.5</v>
      </c>
    </row>
    <row r="4752" spans="1:21" x14ac:dyDescent="0.25">
      <c r="A4752" s="17">
        <v>4887</v>
      </c>
      <c r="B4752" s="6" t="s">
        <v>8450</v>
      </c>
      <c r="C4752" s="6" t="s">
        <v>10075</v>
      </c>
      <c r="D4752" s="6" t="s">
        <v>41</v>
      </c>
      <c r="E4752" s="6" t="s">
        <v>16</v>
      </c>
      <c r="F4752" s="15">
        <v>30</v>
      </c>
      <c r="G4752" s="6" t="s">
        <v>10076</v>
      </c>
      <c r="H4752" s="6" t="s">
        <v>4881</v>
      </c>
      <c r="I4752" s="6" t="s">
        <v>98</v>
      </c>
      <c r="J4752" s="7">
        <v>43735</v>
      </c>
      <c r="K4752" s="15">
        <v>62</v>
      </c>
      <c r="L4752" s="6" t="s">
        <v>62</v>
      </c>
      <c r="M4752" s="6">
        <f t="shared" si="297"/>
        <v>2019</v>
      </c>
      <c r="N4752" s="6">
        <f t="shared" si="298"/>
        <v>9</v>
      </c>
      <c r="O4752" s="6" t="str">
        <f>VLOOKUP(L4752,'User input'!$D$6:$E$16,2,FALSE)</f>
        <v>Ultrathing V4</v>
      </c>
      <c r="P4752" s="6">
        <f>VLOOKUP(L4752,'User input'!$D$6:$G$16,3,FALSE)</f>
        <v>3.99</v>
      </c>
      <c r="Q4752" s="6">
        <f>VLOOKUP(L4752,'User input'!$D$6:$G$16,4,FALSE)</f>
        <v>24</v>
      </c>
      <c r="R4752" s="6">
        <f t="shared" si="299"/>
        <v>1488</v>
      </c>
      <c r="S4752" s="26">
        <f t="shared" si="296"/>
        <v>5937.12</v>
      </c>
      <c r="T4752" s="26">
        <f>IF(K4752&lt;'User input'!$I$9,'User input'!$J$8,IF(K4752&lt;'User input'!$I$10,'User input'!$J$9,IF(K4752&lt;'User input'!$I$11,'User input'!$J$10,'User input'!$J$11)))*S4752</f>
        <v>296.85599999999999</v>
      </c>
      <c r="U4752" s="26">
        <f>K4752*'User input'!$J$17+'User input'!$J$16</f>
        <v>0.5</v>
      </c>
    </row>
    <row r="4753" spans="1:21" x14ac:dyDescent="0.25">
      <c r="A4753" s="18">
        <v>4888</v>
      </c>
      <c r="B4753" s="10" t="s">
        <v>10077</v>
      </c>
      <c r="C4753" s="10" t="s">
        <v>7452</v>
      </c>
      <c r="D4753" s="10" t="s">
        <v>49</v>
      </c>
      <c r="E4753" s="10" t="s">
        <v>16</v>
      </c>
      <c r="F4753" s="16">
        <v>90</v>
      </c>
      <c r="G4753" s="10" t="s">
        <v>10076</v>
      </c>
      <c r="H4753" s="10" t="s">
        <v>5018</v>
      </c>
      <c r="I4753" s="10" t="s">
        <v>32</v>
      </c>
      <c r="J4753" s="11">
        <v>43830</v>
      </c>
      <c r="K4753" s="16">
        <v>82</v>
      </c>
      <c r="L4753" s="10" t="s">
        <v>20</v>
      </c>
      <c r="M4753" s="10">
        <f t="shared" si="297"/>
        <v>2019</v>
      </c>
      <c r="N4753" s="10">
        <f t="shared" si="298"/>
        <v>12</v>
      </c>
      <c r="O4753" s="10" t="str">
        <f>VLOOKUP(L4753,'User input'!$D$6:$E$16,2,FALSE)</f>
        <v>Hyperwotsit</v>
      </c>
      <c r="P4753" s="10">
        <f>VLOOKUP(L4753,'User input'!$D$6:$G$16,3,FALSE)</f>
        <v>2.0099999999999998</v>
      </c>
      <c r="Q4753" s="10">
        <f>VLOOKUP(L4753,'User input'!$D$6:$G$16,4,FALSE)</f>
        <v>20</v>
      </c>
      <c r="R4753" s="10">
        <f t="shared" si="299"/>
        <v>1640</v>
      </c>
      <c r="S4753" s="27">
        <f t="shared" si="296"/>
        <v>3296.3999999999996</v>
      </c>
      <c r="T4753" s="27">
        <f>IF(K4753&lt;'User input'!$I$9,'User input'!$J$8,IF(K4753&lt;'User input'!$I$10,'User input'!$J$9,IF(K4753&lt;'User input'!$I$11,'User input'!$J$10,'User input'!$J$11)))*S4753</f>
        <v>164.82</v>
      </c>
      <c r="U4753" s="27">
        <f>K4753*'User input'!$J$17+'User input'!$J$16</f>
        <v>0.5</v>
      </c>
    </row>
    <row r="4754" spans="1:21" x14ac:dyDescent="0.25">
      <c r="A4754" s="17">
        <v>4889</v>
      </c>
      <c r="B4754" s="6" t="s">
        <v>4841</v>
      </c>
      <c r="C4754" s="6" t="s">
        <v>1977</v>
      </c>
      <c r="D4754" s="6" t="s">
        <v>28</v>
      </c>
      <c r="E4754" s="6" t="s">
        <v>29</v>
      </c>
      <c r="F4754" s="15">
        <v>30</v>
      </c>
      <c r="G4754" s="6" t="s">
        <v>10078</v>
      </c>
      <c r="H4754" s="6" t="s">
        <v>107</v>
      </c>
      <c r="I4754" s="6" t="s">
        <v>108</v>
      </c>
      <c r="J4754" s="7">
        <v>44243</v>
      </c>
      <c r="K4754" s="15">
        <v>82</v>
      </c>
      <c r="L4754" s="6" t="s">
        <v>52</v>
      </c>
      <c r="M4754" s="6">
        <f t="shared" si="297"/>
        <v>2021</v>
      </c>
      <c r="N4754" s="6">
        <f t="shared" si="298"/>
        <v>2</v>
      </c>
      <c r="O4754" s="6" t="str">
        <f>VLOOKUP(L4754,'User input'!$D$6:$E$16,2,FALSE)</f>
        <v>Megawidget S</v>
      </c>
      <c r="P4754" s="6">
        <f>VLOOKUP(L4754,'User input'!$D$6:$G$16,3,FALSE)</f>
        <v>0.69</v>
      </c>
      <c r="Q4754" s="6">
        <f>VLOOKUP(L4754,'User input'!$D$6:$G$16,4,FALSE)</f>
        <v>24</v>
      </c>
      <c r="R4754" s="6">
        <f t="shared" si="299"/>
        <v>1968</v>
      </c>
      <c r="S4754" s="26">
        <f t="shared" si="296"/>
        <v>1357.9199999999998</v>
      </c>
      <c r="T4754" s="26">
        <f>IF(K4754&lt;'User input'!$I$9,'User input'!$J$8,IF(K4754&lt;'User input'!$I$10,'User input'!$J$9,IF(K4754&lt;'User input'!$I$11,'User input'!$J$10,'User input'!$J$11)))*S4754</f>
        <v>67.896000000000001</v>
      </c>
      <c r="U4754" s="26">
        <f>K4754*'User input'!$J$17+'User input'!$J$16</f>
        <v>0.5</v>
      </c>
    </row>
    <row r="4755" spans="1:21" x14ac:dyDescent="0.25">
      <c r="A4755" s="18">
        <v>4890</v>
      </c>
      <c r="B4755" s="10" t="s">
        <v>10079</v>
      </c>
      <c r="C4755" s="10" t="s">
        <v>9173</v>
      </c>
      <c r="D4755" s="10" t="s">
        <v>49</v>
      </c>
      <c r="E4755" s="10" t="s">
        <v>16</v>
      </c>
      <c r="F4755" s="16">
        <v>30</v>
      </c>
      <c r="G4755" s="10" t="s">
        <v>10080</v>
      </c>
      <c r="H4755" s="10" t="s">
        <v>2169</v>
      </c>
      <c r="I4755" s="10" t="s">
        <v>291</v>
      </c>
      <c r="J4755" s="11">
        <v>44524</v>
      </c>
      <c r="K4755" s="16">
        <v>99</v>
      </c>
      <c r="L4755" s="10" t="s">
        <v>68</v>
      </c>
      <c r="M4755" s="10">
        <f t="shared" si="297"/>
        <v>2021</v>
      </c>
      <c r="N4755" s="10">
        <f t="shared" si="298"/>
        <v>11</v>
      </c>
      <c r="O4755" s="10" t="str">
        <f>VLOOKUP(L4755,'User input'!$D$6:$E$16,2,FALSE)</f>
        <v>Megawidget M</v>
      </c>
      <c r="P4755" s="10">
        <f>VLOOKUP(L4755,'User input'!$D$6:$G$16,3,FALSE)</f>
        <v>1.29</v>
      </c>
      <c r="Q4755" s="10">
        <f>VLOOKUP(L4755,'User input'!$D$6:$G$16,4,FALSE)</f>
        <v>24</v>
      </c>
      <c r="R4755" s="10">
        <f t="shared" si="299"/>
        <v>2376</v>
      </c>
      <c r="S4755" s="27">
        <f t="shared" si="296"/>
        <v>3065.04</v>
      </c>
      <c r="T4755" s="27">
        <f>IF(K4755&lt;'User input'!$I$9,'User input'!$J$8,IF(K4755&lt;'User input'!$I$10,'User input'!$J$9,IF(K4755&lt;'User input'!$I$11,'User input'!$J$10,'User input'!$J$11)))*S4755</f>
        <v>153.25200000000001</v>
      </c>
      <c r="U4755" s="27">
        <f>K4755*'User input'!$J$17+'User input'!$J$16</f>
        <v>0.5</v>
      </c>
    </row>
    <row r="4756" spans="1:21" x14ac:dyDescent="0.25">
      <c r="A4756" s="17">
        <v>4891</v>
      </c>
      <c r="B4756" s="6" t="s">
        <v>2392</v>
      </c>
      <c r="C4756" s="6" t="s">
        <v>1214</v>
      </c>
      <c r="D4756" s="6" t="s">
        <v>28</v>
      </c>
      <c r="E4756" s="6" t="s">
        <v>29</v>
      </c>
      <c r="F4756" s="15">
        <v>30</v>
      </c>
      <c r="G4756" s="6" t="s">
        <v>10081</v>
      </c>
      <c r="H4756" s="6" t="s">
        <v>5628</v>
      </c>
      <c r="I4756" s="6" t="s">
        <v>38</v>
      </c>
      <c r="J4756" s="7">
        <v>43503</v>
      </c>
      <c r="K4756" s="15">
        <v>2</v>
      </c>
      <c r="L4756" s="6" t="s">
        <v>20</v>
      </c>
      <c r="M4756" s="6">
        <f t="shared" si="297"/>
        <v>2019</v>
      </c>
      <c r="N4756" s="6">
        <f t="shared" si="298"/>
        <v>2</v>
      </c>
      <c r="O4756" s="6" t="str">
        <f>VLOOKUP(L4756,'User input'!$D$6:$E$16,2,FALSE)</f>
        <v>Hyperwotsit</v>
      </c>
      <c r="P4756" s="6">
        <f>VLOOKUP(L4756,'User input'!$D$6:$G$16,3,FALSE)</f>
        <v>2.0099999999999998</v>
      </c>
      <c r="Q4756" s="6">
        <f>VLOOKUP(L4756,'User input'!$D$6:$G$16,4,FALSE)</f>
        <v>20</v>
      </c>
      <c r="R4756" s="6">
        <f t="shared" si="299"/>
        <v>40</v>
      </c>
      <c r="S4756" s="26">
        <f t="shared" si="296"/>
        <v>80.399999999999991</v>
      </c>
      <c r="T4756" s="26">
        <f>IF(K4756&lt;'User input'!$I$9,'User input'!$J$8,IF(K4756&lt;'User input'!$I$10,'User input'!$J$9,IF(K4756&lt;'User input'!$I$11,'User input'!$J$10,'User input'!$J$11)))*S4756</f>
        <v>0</v>
      </c>
      <c r="U4756" s="26">
        <f>K4756*'User input'!$J$17+'User input'!$J$16</f>
        <v>0.5</v>
      </c>
    </row>
    <row r="4757" spans="1:21" x14ac:dyDescent="0.25">
      <c r="A4757" s="18">
        <v>4892</v>
      </c>
      <c r="B4757" s="10" t="s">
        <v>4315</v>
      </c>
      <c r="C4757" s="10" t="s">
        <v>3544</v>
      </c>
      <c r="D4757" s="10" t="s">
        <v>28</v>
      </c>
      <c r="E4757" s="10" t="s">
        <v>29</v>
      </c>
      <c r="F4757" s="16">
        <v>90</v>
      </c>
      <c r="G4757" s="10" t="s">
        <v>10082</v>
      </c>
      <c r="H4757" s="10" t="s">
        <v>2523</v>
      </c>
      <c r="I4757" s="10" t="s">
        <v>2524</v>
      </c>
      <c r="J4757" s="11">
        <v>43562</v>
      </c>
      <c r="K4757" s="16">
        <v>45</v>
      </c>
      <c r="L4757" s="10" t="s">
        <v>33</v>
      </c>
      <c r="M4757" s="10">
        <f t="shared" si="297"/>
        <v>2019</v>
      </c>
      <c r="N4757" s="10">
        <f t="shared" si="298"/>
        <v>4</v>
      </c>
      <c r="O4757" s="10" t="str">
        <f>VLOOKUP(L4757,'User input'!$D$6:$E$16,2,FALSE)</f>
        <v>Megawidget L</v>
      </c>
      <c r="P4757" s="10">
        <f>VLOOKUP(L4757,'User input'!$D$6:$G$16,3,FALSE)</f>
        <v>1.79</v>
      </c>
      <c r="Q4757" s="10">
        <f>VLOOKUP(L4757,'User input'!$D$6:$G$16,4,FALSE)</f>
        <v>24</v>
      </c>
      <c r="R4757" s="10">
        <f t="shared" si="299"/>
        <v>1080</v>
      </c>
      <c r="S4757" s="27">
        <f t="shared" si="296"/>
        <v>1933.2</v>
      </c>
      <c r="T4757" s="27">
        <f>IF(K4757&lt;'User input'!$I$9,'User input'!$J$8,IF(K4757&lt;'User input'!$I$10,'User input'!$J$9,IF(K4757&lt;'User input'!$I$11,'User input'!$J$10,'User input'!$J$11)))*S4757</f>
        <v>57.996000000000002</v>
      </c>
      <c r="U4757" s="27">
        <f>K4757*'User input'!$J$17+'User input'!$J$16</f>
        <v>0.5</v>
      </c>
    </row>
    <row r="4758" spans="1:21" x14ac:dyDescent="0.25">
      <c r="A4758" s="17">
        <v>4893</v>
      </c>
      <c r="B4758" s="6" t="s">
        <v>8443</v>
      </c>
      <c r="C4758" s="6" t="s">
        <v>1883</v>
      </c>
      <c r="D4758" s="6" t="s">
        <v>49</v>
      </c>
      <c r="E4758" s="6" t="s">
        <v>16</v>
      </c>
      <c r="F4758" s="15">
        <v>30</v>
      </c>
      <c r="G4758" s="6" t="s">
        <v>10083</v>
      </c>
      <c r="H4758" s="6" t="s">
        <v>5936</v>
      </c>
      <c r="I4758" s="6" t="s">
        <v>185</v>
      </c>
      <c r="J4758" s="7">
        <v>44067</v>
      </c>
      <c r="K4758" s="15">
        <v>14</v>
      </c>
      <c r="L4758" s="6" t="s">
        <v>52</v>
      </c>
      <c r="M4758" s="6">
        <f t="shared" si="297"/>
        <v>2020</v>
      </c>
      <c r="N4758" s="6">
        <f t="shared" si="298"/>
        <v>8</v>
      </c>
      <c r="O4758" s="6" t="str">
        <f>VLOOKUP(L4758,'User input'!$D$6:$E$16,2,FALSE)</f>
        <v>Megawidget S</v>
      </c>
      <c r="P4758" s="6">
        <f>VLOOKUP(L4758,'User input'!$D$6:$G$16,3,FALSE)</f>
        <v>0.69</v>
      </c>
      <c r="Q4758" s="6">
        <f>VLOOKUP(L4758,'User input'!$D$6:$G$16,4,FALSE)</f>
        <v>24</v>
      </c>
      <c r="R4758" s="6">
        <f t="shared" si="299"/>
        <v>336</v>
      </c>
      <c r="S4758" s="26">
        <f t="shared" si="296"/>
        <v>231.83999999999997</v>
      </c>
      <c r="T4758" s="26">
        <f>IF(K4758&lt;'User input'!$I$9,'User input'!$J$8,IF(K4758&lt;'User input'!$I$10,'User input'!$J$9,IF(K4758&lt;'User input'!$I$11,'User input'!$J$10,'User input'!$J$11)))*S4758</f>
        <v>0</v>
      </c>
      <c r="U4758" s="26">
        <f>K4758*'User input'!$J$17+'User input'!$J$16</f>
        <v>0.5</v>
      </c>
    </row>
    <row r="4759" spans="1:21" x14ac:dyDescent="0.25">
      <c r="A4759" s="18">
        <v>4894</v>
      </c>
      <c r="B4759" s="10" t="s">
        <v>4857</v>
      </c>
      <c r="C4759" s="10" t="s">
        <v>1692</v>
      </c>
      <c r="D4759" s="10" t="s">
        <v>28</v>
      </c>
      <c r="E4759" s="10" t="s">
        <v>29</v>
      </c>
      <c r="F4759" s="16">
        <v>60</v>
      </c>
      <c r="G4759" s="10" t="s">
        <v>10083</v>
      </c>
      <c r="H4759" s="10" t="s">
        <v>566</v>
      </c>
      <c r="I4759" s="10" t="s">
        <v>185</v>
      </c>
      <c r="J4759" s="11">
        <v>43569</v>
      </c>
      <c r="K4759" s="16">
        <v>38</v>
      </c>
      <c r="L4759" s="10" t="s">
        <v>44</v>
      </c>
      <c r="M4759" s="10">
        <f t="shared" si="297"/>
        <v>2019</v>
      </c>
      <c r="N4759" s="10">
        <f t="shared" si="298"/>
        <v>4</v>
      </c>
      <c r="O4759" s="10" t="str">
        <f>VLOOKUP(L4759,'User input'!$D$6:$E$16,2,FALSE)</f>
        <v>Gigastuff</v>
      </c>
      <c r="P4759" s="10">
        <f>VLOOKUP(L4759,'User input'!$D$6:$G$16,3,FALSE)</f>
        <v>1.89</v>
      </c>
      <c r="Q4759" s="10">
        <f>VLOOKUP(L4759,'User input'!$D$6:$G$16,4,FALSE)</f>
        <v>18</v>
      </c>
      <c r="R4759" s="10">
        <f t="shared" si="299"/>
        <v>684</v>
      </c>
      <c r="S4759" s="27">
        <f t="shared" si="296"/>
        <v>1292.76</v>
      </c>
      <c r="T4759" s="27">
        <f>IF(K4759&lt;'User input'!$I$9,'User input'!$J$8,IF(K4759&lt;'User input'!$I$10,'User input'!$J$9,IF(K4759&lt;'User input'!$I$11,'User input'!$J$10,'User input'!$J$11)))*S4759</f>
        <v>38.782800000000002</v>
      </c>
      <c r="U4759" s="27">
        <f>K4759*'User input'!$J$17+'User input'!$J$16</f>
        <v>0.5</v>
      </c>
    </row>
    <row r="4760" spans="1:21" x14ac:dyDescent="0.25">
      <c r="A4760" s="17">
        <v>4895</v>
      </c>
      <c r="B4760" s="6" t="s">
        <v>4078</v>
      </c>
      <c r="C4760" s="6" t="s">
        <v>3056</v>
      </c>
      <c r="D4760" s="6" t="s">
        <v>28</v>
      </c>
      <c r="E4760" s="6" t="s">
        <v>29</v>
      </c>
      <c r="F4760" s="15">
        <v>30</v>
      </c>
      <c r="G4760" s="6" t="s">
        <v>10084</v>
      </c>
      <c r="H4760" s="6" t="s">
        <v>760</v>
      </c>
      <c r="I4760" s="6" t="s">
        <v>32</v>
      </c>
      <c r="J4760" s="7">
        <v>43531</v>
      </c>
      <c r="K4760" s="15">
        <v>67</v>
      </c>
      <c r="L4760" s="6" t="s">
        <v>62</v>
      </c>
      <c r="M4760" s="6">
        <f t="shared" si="297"/>
        <v>2019</v>
      </c>
      <c r="N4760" s="6">
        <f t="shared" si="298"/>
        <v>3</v>
      </c>
      <c r="O4760" s="6" t="str">
        <f>VLOOKUP(L4760,'User input'!$D$6:$E$16,2,FALSE)</f>
        <v>Ultrathing V4</v>
      </c>
      <c r="P4760" s="6">
        <f>VLOOKUP(L4760,'User input'!$D$6:$G$16,3,FALSE)</f>
        <v>3.99</v>
      </c>
      <c r="Q4760" s="6">
        <f>VLOOKUP(L4760,'User input'!$D$6:$G$16,4,FALSE)</f>
        <v>24</v>
      </c>
      <c r="R4760" s="6">
        <f t="shared" si="299"/>
        <v>1608</v>
      </c>
      <c r="S4760" s="26">
        <f t="shared" si="296"/>
        <v>6415.92</v>
      </c>
      <c r="T4760" s="26">
        <f>IF(K4760&lt;'User input'!$I$9,'User input'!$J$8,IF(K4760&lt;'User input'!$I$10,'User input'!$J$9,IF(K4760&lt;'User input'!$I$11,'User input'!$J$10,'User input'!$J$11)))*S4760</f>
        <v>320.79600000000005</v>
      </c>
      <c r="U4760" s="26">
        <f>K4760*'User input'!$J$17+'User input'!$J$16</f>
        <v>0.5</v>
      </c>
    </row>
    <row r="4761" spans="1:21" x14ac:dyDescent="0.25">
      <c r="A4761" s="18">
        <v>4896</v>
      </c>
      <c r="B4761" s="10" t="s">
        <v>10085</v>
      </c>
      <c r="C4761" s="10" t="s">
        <v>9974</v>
      </c>
      <c r="D4761" s="10" t="s">
        <v>15</v>
      </c>
      <c r="E4761" s="10" t="s">
        <v>16</v>
      </c>
      <c r="F4761" s="16">
        <v>90</v>
      </c>
      <c r="G4761" s="10" t="s">
        <v>10086</v>
      </c>
      <c r="H4761" s="10" t="s">
        <v>2341</v>
      </c>
      <c r="I4761" s="10" t="s">
        <v>32</v>
      </c>
      <c r="J4761" s="11">
        <v>44247</v>
      </c>
      <c r="K4761" s="16">
        <v>102</v>
      </c>
      <c r="L4761" s="10" t="s">
        <v>39</v>
      </c>
      <c r="M4761" s="10">
        <f t="shared" si="297"/>
        <v>2021</v>
      </c>
      <c r="N4761" s="10">
        <f t="shared" si="298"/>
        <v>2</v>
      </c>
      <c r="O4761" s="10" t="str">
        <f>VLOOKUP(L4761,'User input'!$D$6:$E$16,2,FALSE)</f>
        <v>Ultrathing V1</v>
      </c>
      <c r="P4761" s="10">
        <f>VLOOKUP(L4761,'User input'!$D$6:$G$16,3,FALSE)</f>
        <v>1.79</v>
      </c>
      <c r="Q4761" s="10">
        <f>VLOOKUP(L4761,'User input'!$D$6:$G$16,4,FALSE)</f>
        <v>17</v>
      </c>
      <c r="R4761" s="10">
        <f t="shared" si="299"/>
        <v>1734</v>
      </c>
      <c r="S4761" s="27">
        <f t="shared" si="296"/>
        <v>3103.86</v>
      </c>
      <c r="T4761" s="27">
        <f>IF(K4761&lt;'User input'!$I$9,'User input'!$J$8,IF(K4761&lt;'User input'!$I$10,'User input'!$J$9,IF(K4761&lt;'User input'!$I$11,'User input'!$J$10,'User input'!$J$11)))*S4761</f>
        <v>217.27020000000002</v>
      </c>
      <c r="U4761" s="27">
        <f>K4761*'User input'!$J$17+'User input'!$J$16</f>
        <v>0.5</v>
      </c>
    </row>
    <row r="4762" spans="1:21" x14ac:dyDescent="0.25">
      <c r="A4762" s="17">
        <v>4897</v>
      </c>
      <c r="B4762" s="6" t="s">
        <v>1438</v>
      </c>
      <c r="C4762" s="6" t="s">
        <v>994</v>
      </c>
      <c r="D4762" s="6" t="s">
        <v>28</v>
      </c>
      <c r="E4762" s="6" t="s">
        <v>29</v>
      </c>
      <c r="F4762" s="15">
        <v>90</v>
      </c>
      <c r="G4762" s="6" t="s">
        <v>10439</v>
      </c>
      <c r="H4762" s="6" t="s">
        <v>2083</v>
      </c>
      <c r="I4762" s="6" t="s">
        <v>32</v>
      </c>
      <c r="J4762" s="7">
        <v>44275</v>
      </c>
      <c r="K4762" s="15">
        <v>32</v>
      </c>
      <c r="L4762" s="6" t="s">
        <v>20</v>
      </c>
      <c r="M4762" s="6">
        <f t="shared" si="297"/>
        <v>2021</v>
      </c>
      <c r="N4762" s="6">
        <f t="shared" si="298"/>
        <v>3</v>
      </c>
      <c r="O4762" s="6" t="str">
        <f>VLOOKUP(L4762,'User input'!$D$6:$E$16,2,FALSE)</f>
        <v>Hyperwotsit</v>
      </c>
      <c r="P4762" s="6">
        <f>VLOOKUP(L4762,'User input'!$D$6:$G$16,3,FALSE)</f>
        <v>2.0099999999999998</v>
      </c>
      <c r="Q4762" s="6">
        <f>VLOOKUP(L4762,'User input'!$D$6:$G$16,4,FALSE)</f>
        <v>20</v>
      </c>
      <c r="R4762" s="6">
        <f t="shared" si="299"/>
        <v>640</v>
      </c>
      <c r="S4762" s="26">
        <f t="shared" si="296"/>
        <v>1286.3999999999999</v>
      </c>
      <c r="T4762" s="26">
        <f>IF(K4762&lt;'User input'!$I$9,'User input'!$J$8,IF(K4762&lt;'User input'!$I$10,'User input'!$J$9,IF(K4762&lt;'User input'!$I$11,'User input'!$J$10,'User input'!$J$11)))*S4762</f>
        <v>38.591999999999992</v>
      </c>
      <c r="U4762" s="26">
        <f>K4762*'User input'!$J$17+'User input'!$J$16</f>
        <v>0.5</v>
      </c>
    </row>
    <row r="4763" spans="1:21" x14ac:dyDescent="0.25">
      <c r="A4763" s="18">
        <v>4898</v>
      </c>
      <c r="B4763" s="10" t="s">
        <v>1235</v>
      </c>
      <c r="C4763" s="10" t="s">
        <v>6895</v>
      </c>
      <c r="D4763" s="10" t="s">
        <v>28</v>
      </c>
      <c r="E4763" s="10" t="s">
        <v>29</v>
      </c>
      <c r="F4763" s="16">
        <v>30</v>
      </c>
      <c r="G4763" s="10" t="s">
        <v>10088</v>
      </c>
      <c r="H4763" s="10" t="s">
        <v>6227</v>
      </c>
      <c r="I4763" s="10" t="s">
        <v>38</v>
      </c>
      <c r="J4763" s="11">
        <v>44322</v>
      </c>
      <c r="K4763" s="16">
        <v>103</v>
      </c>
      <c r="L4763" s="10" t="s">
        <v>68</v>
      </c>
      <c r="M4763" s="10">
        <f t="shared" si="297"/>
        <v>2021</v>
      </c>
      <c r="N4763" s="10">
        <f t="shared" si="298"/>
        <v>5</v>
      </c>
      <c r="O4763" s="10" t="str">
        <f>VLOOKUP(L4763,'User input'!$D$6:$E$16,2,FALSE)</f>
        <v>Megawidget M</v>
      </c>
      <c r="P4763" s="10">
        <f>VLOOKUP(L4763,'User input'!$D$6:$G$16,3,FALSE)</f>
        <v>1.29</v>
      </c>
      <c r="Q4763" s="10">
        <f>VLOOKUP(L4763,'User input'!$D$6:$G$16,4,FALSE)</f>
        <v>24</v>
      </c>
      <c r="R4763" s="10">
        <f t="shared" si="299"/>
        <v>2472</v>
      </c>
      <c r="S4763" s="27">
        <f t="shared" si="296"/>
        <v>3188.88</v>
      </c>
      <c r="T4763" s="27">
        <f>IF(K4763&lt;'User input'!$I$9,'User input'!$J$8,IF(K4763&lt;'User input'!$I$10,'User input'!$J$9,IF(K4763&lt;'User input'!$I$11,'User input'!$J$10,'User input'!$J$11)))*S4763</f>
        <v>223.22160000000002</v>
      </c>
      <c r="U4763" s="27">
        <f>K4763*'User input'!$J$17+'User input'!$J$16</f>
        <v>0.5</v>
      </c>
    </row>
    <row r="4764" spans="1:21" x14ac:dyDescent="0.25">
      <c r="A4764" s="17">
        <v>4899</v>
      </c>
      <c r="B4764" s="6" t="s">
        <v>916</v>
      </c>
      <c r="C4764" s="6" t="s">
        <v>2400</v>
      </c>
      <c r="D4764" s="6" t="s">
        <v>28</v>
      </c>
      <c r="E4764" s="6" t="s">
        <v>29</v>
      </c>
      <c r="F4764" s="15">
        <v>90</v>
      </c>
      <c r="G4764" s="6" t="s">
        <v>10089</v>
      </c>
      <c r="H4764" s="6" t="s">
        <v>1644</v>
      </c>
      <c r="I4764" s="6" t="s">
        <v>1645</v>
      </c>
      <c r="J4764" s="7">
        <v>44441</v>
      </c>
      <c r="K4764" s="15">
        <v>105</v>
      </c>
      <c r="L4764" s="6" t="s">
        <v>68</v>
      </c>
      <c r="M4764" s="6">
        <f t="shared" si="297"/>
        <v>2021</v>
      </c>
      <c r="N4764" s="6">
        <f t="shared" si="298"/>
        <v>9</v>
      </c>
      <c r="O4764" s="6" t="str">
        <f>VLOOKUP(L4764,'User input'!$D$6:$E$16,2,FALSE)</f>
        <v>Megawidget M</v>
      </c>
      <c r="P4764" s="6">
        <f>VLOOKUP(L4764,'User input'!$D$6:$G$16,3,FALSE)</f>
        <v>1.29</v>
      </c>
      <c r="Q4764" s="6">
        <f>VLOOKUP(L4764,'User input'!$D$6:$G$16,4,FALSE)</f>
        <v>24</v>
      </c>
      <c r="R4764" s="6">
        <f t="shared" si="299"/>
        <v>2520</v>
      </c>
      <c r="S4764" s="26">
        <f t="shared" si="296"/>
        <v>3250.8</v>
      </c>
      <c r="T4764" s="26">
        <f>IF(K4764&lt;'User input'!$I$9,'User input'!$J$8,IF(K4764&lt;'User input'!$I$10,'User input'!$J$9,IF(K4764&lt;'User input'!$I$11,'User input'!$J$10,'User input'!$J$11)))*S4764</f>
        <v>227.55600000000004</v>
      </c>
      <c r="U4764" s="26">
        <f>K4764*'User input'!$J$17+'User input'!$J$16</f>
        <v>0.5</v>
      </c>
    </row>
    <row r="4765" spans="1:21" x14ac:dyDescent="0.25">
      <c r="A4765" s="18">
        <v>4900</v>
      </c>
      <c r="B4765" s="10" t="s">
        <v>10090</v>
      </c>
      <c r="C4765" s="10" t="s">
        <v>4024</v>
      </c>
      <c r="D4765" s="10" t="s">
        <v>49</v>
      </c>
      <c r="E4765" s="10" t="s">
        <v>16</v>
      </c>
      <c r="F4765" s="16">
        <v>90</v>
      </c>
      <c r="G4765" s="10" t="s">
        <v>10091</v>
      </c>
      <c r="H4765" s="10" t="s">
        <v>312</v>
      </c>
      <c r="I4765" s="10" t="s">
        <v>32</v>
      </c>
      <c r="J4765" s="11">
        <v>43943</v>
      </c>
      <c r="K4765" s="16">
        <v>17</v>
      </c>
      <c r="L4765" s="10" t="s">
        <v>44</v>
      </c>
      <c r="M4765" s="10">
        <f t="shared" si="297"/>
        <v>2020</v>
      </c>
      <c r="N4765" s="10">
        <f t="shared" si="298"/>
        <v>4</v>
      </c>
      <c r="O4765" s="10" t="str">
        <f>VLOOKUP(L4765,'User input'!$D$6:$E$16,2,FALSE)</f>
        <v>Gigastuff</v>
      </c>
      <c r="P4765" s="10">
        <f>VLOOKUP(L4765,'User input'!$D$6:$G$16,3,FALSE)</f>
        <v>1.89</v>
      </c>
      <c r="Q4765" s="10">
        <f>VLOOKUP(L4765,'User input'!$D$6:$G$16,4,FALSE)</f>
        <v>18</v>
      </c>
      <c r="R4765" s="10">
        <f t="shared" si="299"/>
        <v>306</v>
      </c>
      <c r="S4765" s="27">
        <f t="shared" si="296"/>
        <v>578.33999999999992</v>
      </c>
      <c r="T4765" s="27">
        <f>IF(K4765&lt;'User input'!$I$9,'User input'!$J$8,IF(K4765&lt;'User input'!$I$10,'User input'!$J$9,IF(K4765&lt;'User input'!$I$11,'User input'!$J$10,'User input'!$J$11)))*S4765</f>
        <v>0</v>
      </c>
      <c r="U4765" s="27">
        <f>K4765*'User input'!$J$17+'User input'!$J$16</f>
        <v>0.5</v>
      </c>
    </row>
    <row r="4766" spans="1:21" x14ac:dyDescent="0.25">
      <c r="A4766" s="17">
        <v>4901</v>
      </c>
      <c r="B4766" s="6" t="s">
        <v>10092</v>
      </c>
      <c r="C4766" s="6" t="s">
        <v>9421</v>
      </c>
      <c r="D4766" s="6" t="s">
        <v>15</v>
      </c>
      <c r="E4766" s="6" t="s">
        <v>16</v>
      </c>
      <c r="F4766" s="15">
        <v>90</v>
      </c>
      <c r="G4766" s="6" t="s">
        <v>10093</v>
      </c>
      <c r="H4766" s="6" t="s">
        <v>4200</v>
      </c>
      <c r="I4766" s="6" t="s">
        <v>185</v>
      </c>
      <c r="J4766" s="7">
        <v>43472</v>
      </c>
      <c r="K4766" s="15">
        <v>58</v>
      </c>
      <c r="L4766" s="6" t="s">
        <v>157</v>
      </c>
      <c r="M4766" s="6">
        <f t="shared" si="297"/>
        <v>2019</v>
      </c>
      <c r="N4766" s="6">
        <f t="shared" si="298"/>
        <v>1</v>
      </c>
      <c r="O4766" s="6" t="str">
        <f>VLOOKUP(L4766,'User input'!$D$6:$E$16,2,FALSE)</f>
        <v>Ultrathing V3</v>
      </c>
      <c r="P4766" s="6">
        <f>VLOOKUP(L4766,'User input'!$D$6:$G$16,3,FALSE)</f>
        <v>3.39</v>
      </c>
      <c r="Q4766" s="6">
        <f>VLOOKUP(L4766,'User input'!$D$6:$G$16,4,FALSE)</f>
        <v>24</v>
      </c>
      <c r="R4766" s="6">
        <f t="shared" si="299"/>
        <v>1392</v>
      </c>
      <c r="S4766" s="26">
        <f t="shared" si="296"/>
        <v>4718.88</v>
      </c>
      <c r="T4766" s="26">
        <f>IF(K4766&lt;'User input'!$I$9,'User input'!$J$8,IF(K4766&lt;'User input'!$I$10,'User input'!$J$9,IF(K4766&lt;'User input'!$I$11,'User input'!$J$10,'User input'!$J$11)))*S4766</f>
        <v>235.94400000000002</v>
      </c>
      <c r="U4766" s="26">
        <f>K4766*'User input'!$J$17+'User input'!$J$16</f>
        <v>0.5</v>
      </c>
    </row>
    <row r="4767" spans="1:21" x14ac:dyDescent="0.25">
      <c r="A4767" s="17">
        <v>4903</v>
      </c>
      <c r="B4767" s="6" t="s">
        <v>10094</v>
      </c>
      <c r="C4767" s="6" t="s">
        <v>10095</v>
      </c>
      <c r="D4767" s="6" t="s">
        <v>49</v>
      </c>
      <c r="E4767" s="6" t="s">
        <v>16</v>
      </c>
      <c r="F4767" s="15">
        <v>90</v>
      </c>
      <c r="G4767" s="6" t="s">
        <v>10096</v>
      </c>
      <c r="H4767" s="6" t="s">
        <v>2315</v>
      </c>
      <c r="I4767" s="6" t="s">
        <v>171</v>
      </c>
      <c r="J4767" s="7">
        <v>43549</v>
      </c>
      <c r="K4767" s="15">
        <v>20</v>
      </c>
      <c r="L4767" s="6" t="s">
        <v>44</v>
      </c>
      <c r="M4767" s="6">
        <f t="shared" si="297"/>
        <v>2019</v>
      </c>
      <c r="N4767" s="6">
        <f t="shared" si="298"/>
        <v>3</v>
      </c>
      <c r="O4767" s="6" t="str">
        <f>VLOOKUP(L4767,'User input'!$D$6:$E$16,2,FALSE)</f>
        <v>Gigastuff</v>
      </c>
      <c r="P4767" s="6">
        <f>VLOOKUP(L4767,'User input'!$D$6:$G$16,3,FALSE)</f>
        <v>1.89</v>
      </c>
      <c r="Q4767" s="6">
        <f>VLOOKUP(L4767,'User input'!$D$6:$G$16,4,FALSE)</f>
        <v>18</v>
      </c>
      <c r="R4767" s="6">
        <f t="shared" si="299"/>
        <v>360</v>
      </c>
      <c r="S4767" s="26">
        <f t="shared" si="296"/>
        <v>680.4</v>
      </c>
      <c r="T4767" s="26">
        <f>IF(K4767&lt;'User input'!$I$9,'User input'!$J$8,IF(K4767&lt;'User input'!$I$10,'User input'!$J$9,IF(K4767&lt;'User input'!$I$11,'User input'!$J$10,'User input'!$J$11)))*S4767</f>
        <v>20.411999999999999</v>
      </c>
      <c r="U4767" s="26">
        <f>K4767*'User input'!$J$17+'User input'!$J$16</f>
        <v>0.5</v>
      </c>
    </row>
    <row r="4768" spans="1:21" x14ac:dyDescent="0.25">
      <c r="A4768" s="18">
        <v>4904</v>
      </c>
      <c r="B4768" s="10" t="s">
        <v>4724</v>
      </c>
      <c r="C4768" s="10" t="s">
        <v>114</v>
      </c>
      <c r="D4768" s="10" t="s">
        <v>15</v>
      </c>
      <c r="E4768" s="10" t="s">
        <v>16</v>
      </c>
      <c r="F4768" s="16">
        <v>30</v>
      </c>
      <c r="G4768" s="10" t="s">
        <v>10097</v>
      </c>
      <c r="H4768" s="10" t="s">
        <v>5600</v>
      </c>
      <c r="I4768" s="10" t="s">
        <v>32</v>
      </c>
      <c r="J4768" s="11">
        <v>43838</v>
      </c>
      <c r="K4768" s="16">
        <v>23</v>
      </c>
      <c r="L4768" s="10" t="s">
        <v>68</v>
      </c>
      <c r="M4768" s="10">
        <f t="shared" si="297"/>
        <v>2020</v>
      </c>
      <c r="N4768" s="10">
        <f t="shared" si="298"/>
        <v>1</v>
      </c>
      <c r="O4768" s="10" t="str">
        <f>VLOOKUP(L4768,'User input'!$D$6:$E$16,2,FALSE)</f>
        <v>Megawidget M</v>
      </c>
      <c r="P4768" s="10">
        <f>VLOOKUP(L4768,'User input'!$D$6:$G$16,3,FALSE)</f>
        <v>1.29</v>
      </c>
      <c r="Q4768" s="10">
        <f>VLOOKUP(L4768,'User input'!$D$6:$G$16,4,FALSE)</f>
        <v>24</v>
      </c>
      <c r="R4768" s="10">
        <f t="shared" si="299"/>
        <v>552</v>
      </c>
      <c r="S4768" s="27">
        <f t="shared" si="296"/>
        <v>712.08</v>
      </c>
      <c r="T4768" s="27">
        <f>IF(K4768&lt;'User input'!$I$9,'User input'!$J$8,IF(K4768&lt;'User input'!$I$10,'User input'!$J$9,IF(K4768&lt;'User input'!$I$11,'User input'!$J$10,'User input'!$J$11)))*S4768</f>
        <v>21.362400000000001</v>
      </c>
      <c r="U4768" s="27">
        <f>K4768*'User input'!$J$17+'User input'!$J$16</f>
        <v>0.5</v>
      </c>
    </row>
    <row r="4769" spans="1:21" x14ac:dyDescent="0.25">
      <c r="A4769" s="17">
        <v>4905</v>
      </c>
      <c r="B4769" s="6" t="s">
        <v>7094</v>
      </c>
      <c r="C4769" s="6" t="s">
        <v>800</v>
      </c>
      <c r="D4769" s="6" t="s">
        <v>28</v>
      </c>
      <c r="E4769" s="6" t="s">
        <v>29</v>
      </c>
      <c r="F4769" s="15">
        <v>90</v>
      </c>
      <c r="G4769" s="6" t="s">
        <v>10098</v>
      </c>
      <c r="H4769" s="6" t="s">
        <v>273</v>
      </c>
      <c r="I4769" s="6" t="s">
        <v>32</v>
      </c>
      <c r="J4769" s="7">
        <v>44405</v>
      </c>
      <c r="K4769" s="15">
        <v>11</v>
      </c>
      <c r="L4769" s="6" t="s">
        <v>99</v>
      </c>
      <c r="M4769" s="6">
        <f t="shared" si="297"/>
        <v>2021</v>
      </c>
      <c r="N4769" s="6">
        <f t="shared" si="298"/>
        <v>7</v>
      </c>
      <c r="O4769" s="6" t="str">
        <f>VLOOKUP(L4769,'User input'!$D$6:$E$16,2,FALSE)</f>
        <v>Superwossname</v>
      </c>
      <c r="P4769" s="6">
        <f>VLOOKUP(L4769,'User input'!$D$6:$G$16,3,FALSE)</f>
        <v>3.49</v>
      </c>
      <c r="Q4769" s="6">
        <f>VLOOKUP(L4769,'User input'!$D$6:$G$16,4,FALSE)</f>
        <v>20</v>
      </c>
      <c r="R4769" s="6">
        <f t="shared" si="299"/>
        <v>220</v>
      </c>
      <c r="S4769" s="26">
        <f t="shared" si="296"/>
        <v>767.80000000000007</v>
      </c>
      <c r="T4769" s="26">
        <f>IF(K4769&lt;'User input'!$I$9,'User input'!$J$8,IF(K4769&lt;'User input'!$I$10,'User input'!$J$9,IF(K4769&lt;'User input'!$I$11,'User input'!$J$10,'User input'!$J$11)))*S4769</f>
        <v>0</v>
      </c>
      <c r="U4769" s="26">
        <f>K4769*'User input'!$J$17+'User input'!$J$16</f>
        <v>0.5</v>
      </c>
    </row>
    <row r="4770" spans="1:21" x14ac:dyDescent="0.25">
      <c r="A4770" s="18">
        <v>4906</v>
      </c>
      <c r="B4770" s="10" t="s">
        <v>10099</v>
      </c>
      <c r="C4770" s="10" t="s">
        <v>5065</v>
      </c>
      <c r="D4770" s="10" t="s">
        <v>15</v>
      </c>
      <c r="E4770" s="10" t="s">
        <v>16</v>
      </c>
      <c r="F4770" s="16">
        <v>30</v>
      </c>
      <c r="G4770" s="10" t="s">
        <v>10100</v>
      </c>
      <c r="H4770" s="10" t="s">
        <v>7996</v>
      </c>
      <c r="I4770" s="10" t="s">
        <v>291</v>
      </c>
      <c r="J4770" s="11">
        <v>44005</v>
      </c>
      <c r="K4770" s="16">
        <v>89</v>
      </c>
      <c r="L4770" s="10" t="s">
        <v>44</v>
      </c>
      <c r="M4770" s="10">
        <f t="shared" si="297"/>
        <v>2020</v>
      </c>
      <c r="N4770" s="10">
        <f t="shared" si="298"/>
        <v>6</v>
      </c>
      <c r="O4770" s="10" t="str">
        <f>VLOOKUP(L4770,'User input'!$D$6:$E$16,2,FALSE)</f>
        <v>Gigastuff</v>
      </c>
      <c r="P4770" s="10">
        <f>VLOOKUP(L4770,'User input'!$D$6:$G$16,3,FALSE)</f>
        <v>1.89</v>
      </c>
      <c r="Q4770" s="10">
        <f>VLOOKUP(L4770,'User input'!$D$6:$G$16,4,FALSE)</f>
        <v>18</v>
      </c>
      <c r="R4770" s="10">
        <f t="shared" si="299"/>
        <v>1602</v>
      </c>
      <c r="S4770" s="27">
        <f t="shared" si="296"/>
        <v>3027.7799999999997</v>
      </c>
      <c r="T4770" s="27">
        <f>IF(K4770&lt;'User input'!$I$9,'User input'!$J$8,IF(K4770&lt;'User input'!$I$10,'User input'!$J$9,IF(K4770&lt;'User input'!$I$11,'User input'!$J$10,'User input'!$J$11)))*S4770</f>
        <v>151.38899999999998</v>
      </c>
      <c r="U4770" s="27">
        <f>K4770*'User input'!$J$17+'User input'!$J$16</f>
        <v>0.5</v>
      </c>
    </row>
    <row r="4771" spans="1:21" x14ac:dyDescent="0.25">
      <c r="A4771" s="17">
        <v>4907</v>
      </c>
      <c r="B4771" s="6" t="s">
        <v>5402</v>
      </c>
      <c r="C4771" s="6" t="s">
        <v>2725</v>
      </c>
      <c r="D4771" s="6" t="s">
        <v>28</v>
      </c>
      <c r="E4771" s="6" t="s">
        <v>29</v>
      </c>
      <c r="F4771" s="15">
        <v>90</v>
      </c>
      <c r="G4771" s="6" t="s">
        <v>10101</v>
      </c>
      <c r="H4771" s="6" t="s">
        <v>1876</v>
      </c>
      <c r="I4771" s="6" t="s">
        <v>1877</v>
      </c>
      <c r="J4771" s="7">
        <v>44056</v>
      </c>
      <c r="K4771" s="15">
        <v>58</v>
      </c>
      <c r="L4771" s="6" t="s">
        <v>157</v>
      </c>
      <c r="M4771" s="6">
        <f t="shared" si="297"/>
        <v>2020</v>
      </c>
      <c r="N4771" s="6">
        <f t="shared" si="298"/>
        <v>8</v>
      </c>
      <c r="O4771" s="6" t="str">
        <f>VLOOKUP(L4771,'User input'!$D$6:$E$16,2,FALSE)</f>
        <v>Ultrathing V3</v>
      </c>
      <c r="P4771" s="6">
        <f>VLOOKUP(L4771,'User input'!$D$6:$G$16,3,FALSE)</f>
        <v>3.39</v>
      </c>
      <c r="Q4771" s="6">
        <f>VLOOKUP(L4771,'User input'!$D$6:$G$16,4,FALSE)</f>
        <v>24</v>
      </c>
      <c r="R4771" s="6">
        <f t="shared" si="299"/>
        <v>1392</v>
      </c>
      <c r="S4771" s="26">
        <f t="shared" si="296"/>
        <v>4718.88</v>
      </c>
      <c r="T4771" s="26">
        <f>IF(K4771&lt;'User input'!$I$9,'User input'!$J$8,IF(K4771&lt;'User input'!$I$10,'User input'!$J$9,IF(K4771&lt;'User input'!$I$11,'User input'!$J$10,'User input'!$J$11)))*S4771</f>
        <v>235.94400000000002</v>
      </c>
      <c r="U4771" s="26">
        <f>K4771*'User input'!$J$17+'User input'!$J$16</f>
        <v>0.5</v>
      </c>
    </row>
    <row r="4772" spans="1:21" x14ac:dyDescent="0.25">
      <c r="A4772" s="18">
        <v>4908</v>
      </c>
      <c r="B4772" s="10" t="s">
        <v>3148</v>
      </c>
      <c r="C4772" s="10" t="s">
        <v>10102</v>
      </c>
      <c r="D4772" s="10" t="s">
        <v>28</v>
      </c>
      <c r="E4772" s="10" t="s">
        <v>29</v>
      </c>
      <c r="F4772" s="16">
        <v>90</v>
      </c>
      <c r="G4772" s="10" t="s">
        <v>10101</v>
      </c>
      <c r="H4772" s="10" t="s">
        <v>2043</v>
      </c>
      <c r="I4772" s="10" t="s">
        <v>185</v>
      </c>
      <c r="J4772" s="11">
        <v>44224</v>
      </c>
      <c r="K4772" s="16">
        <v>50</v>
      </c>
      <c r="L4772" s="10" t="s">
        <v>44</v>
      </c>
      <c r="M4772" s="10">
        <f t="shared" si="297"/>
        <v>2021</v>
      </c>
      <c r="N4772" s="10">
        <f t="shared" si="298"/>
        <v>1</v>
      </c>
      <c r="O4772" s="10" t="str">
        <f>VLOOKUP(L4772,'User input'!$D$6:$E$16,2,FALSE)</f>
        <v>Gigastuff</v>
      </c>
      <c r="P4772" s="10">
        <f>VLOOKUP(L4772,'User input'!$D$6:$G$16,3,FALSE)</f>
        <v>1.89</v>
      </c>
      <c r="Q4772" s="10">
        <f>VLOOKUP(L4772,'User input'!$D$6:$G$16,4,FALSE)</f>
        <v>18</v>
      </c>
      <c r="R4772" s="10">
        <f t="shared" si="299"/>
        <v>900</v>
      </c>
      <c r="S4772" s="27">
        <f t="shared" si="296"/>
        <v>1701</v>
      </c>
      <c r="T4772" s="27">
        <f>IF(K4772&lt;'User input'!$I$9,'User input'!$J$8,IF(K4772&lt;'User input'!$I$10,'User input'!$J$9,IF(K4772&lt;'User input'!$I$11,'User input'!$J$10,'User input'!$J$11)))*S4772</f>
        <v>85.050000000000011</v>
      </c>
      <c r="U4772" s="27">
        <f>K4772*'User input'!$J$17+'User input'!$J$16</f>
        <v>0.5</v>
      </c>
    </row>
    <row r="4773" spans="1:21" x14ac:dyDescent="0.25">
      <c r="A4773" s="17">
        <v>4909</v>
      </c>
      <c r="B4773" s="6" t="s">
        <v>770</v>
      </c>
      <c r="C4773" s="6" t="s">
        <v>8014</v>
      </c>
      <c r="D4773" s="6" t="s">
        <v>49</v>
      </c>
      <c r="E4773" s="6" t="s">
        <v>16</v>
      </c>
      <c r="F4773" s="15">
        <v>60</v>
      </c>
      <c r="G4773" s="6" t="s">
        <v>10103</v>
      </c>
      <c r="H4773" s="6" t="s">
        <v>3974</v>
      </c>
      <c r="I4773" s="6" t="s">
        <v>550</v>
      </c>
      <c r="J4773" s="7">
        <v>43777</v>
      </c>
      <c r="K4773" s="15">
        <v>43</v>
      </c>
      <c r="L4773" s="6" t="s">
        <v>52</v>
      </c>
      <c r="M4773" s="6">
        <f t="shared" si="297"/>
        <v>2019</v>
      </c>
      <c r="N4773" s="6">
        <f t="shared" si="298"/>
        <v>11</v>
      </c>
      <c r="O4773" s="6" t="str">
        <f>VLOOKUP(L4773,'User input'!$D$6:$E$16,2,FALSE)</f>
        <v>Megawidget S</v>
      </c>
      <c r="P4773" s="6">
        <f>VLOOKUP(L4773,'User input'!$D$6:$G$16,3,FALSE)</f>
        <v>0.69</v>
      </c>
      <c r="Q4773" s="6">
        <f>VLOOKUP(L4773,'User input'!$D$6:$G$16,4,FALSE)</f>
        <v>24</v>
      </c>
      <c r="R4773" s="6">
        <f t="shared" si="299"/>
        <v>1032</v>
      </c>
      <c r="S4773" s="26">
        <f t="shared" si="296"/>
        <v>712.07999999999993</v>
      </c>
      <c r="T4773" s="26">
        <f>IF(K4773&lt;'User input'!$I$9,'User input'!$J$8,IF(K4773&lt;'User input'!$I$10,'User input'!$J$9,IF(K4773&lt;'User input'!$I$11,'User input'!$J$10,'User input'!$J$11)))*S4773</f>
        <v>21.362399999999997</v>
      </c>
      <c r="U4773" s="26">
        <f>K4773*'User input'!$J$17+'User input'!$J$16</f>
        <v>0.5</v>
      </c>
    </row>
    <row r="4774" spans="1:21" x14ac:dyDescent="0.25">
      <c r="A4774" s="18">
        <v>4910</v>
      </c>
      <c r="B4774" s="10" t="s">
        <v>955</v>
      </c>
      <c r="C4774" s="10" t="s">
        <v>1557</v>
      </c>
      <c r="D4774" s="10" t="s">
        <v>28</v>
      </c>
      <c r="E4774" s="10" t="s">
        <v>29</v>
      </c>
      <c r="F4774" s="16">
        <v>60</v>
      </c>
      <c r="G4774" s="10" t="s">
        <v>10104</v>
      </c>
      <c r="H4774" s="10" t="s">
        <v>4189</v>
      </c>
      <c r="I4774" s="10" t="s">
        <v>206</v>
      </c>
      <c r="J4774" s="11">
        <v>44210</v>
      </c>
      <c r="K4774" s="16">
        <v>50</v>
      </c>
      <c r="L4774" s="10" t="s">
        <v>68</v>
      </c>
      <c r="M4774" s="10">
        <f t="shared" si="297"/>
        <v>2021</v>
      </c>
      <c r="N4774" s="10">
        <f t="shared" si="298"/>
        <v>1</v>
      </c>
      <c r="O4774" s="10" t="str">
        <f>VLOOKUP(L4774,'User input'!$D$6:$E$16,2,FALSE)</f>
        <v>Megawidget M</v>
      </c>
      <c r="P4774" s="10">
        <f>VLOOKUP(L4774,'User input'!$D$6:$G$16,3,FALSE)</f>
        <v>1.29</v>
      </c>
      <c r="Q4774" s="10">
        <f>VLOOKUP(L4774,'User input'!$D$6:$G$16,4,FALSE)</f>
        <v>24</v>
      </c>
      <c r="R4774" s="10">
        <f t="shared" si="299"/>
        <v>1200</v>
      </c>
      <c r="S4774" s="27">
        <f t="shared" si="296"/>
        <v>1548</v>
      </c>
      <c r="T4774" s="27">
        <f>IF(K4774&lt;'User input'!$I$9,'User input'!$J$8,IF(K4774&lt;'User input'!$I$10,'User input'!$J$9,IF(K4774&lt;'User input'!$I$11,'User input'!$J$10,'User input'!$J$11)))*S4774</f>
        <v>77.400000000000006</v>
      </c>
      <c r="U4774" s="27">
        <f>K4774*'User input'!$J$17+'User input'!$J$16</f>
        <v>0.5</v>
      </c>
    </row>
    <row r="4775" spans="1:21" x14ac:dyDescent="0.25">
      <c r="A4775" s="17">
        <v>4911</v>
      </c>
      <c r="B4775" s="6" t="s">
        <v>10105</v>
      </c>
      <c r="C4775" s="6" t="s">
        <v>4811</v>
      </c>
      <c r="D4775" s="6" t="s">
        <v>115</v>
      </c>
      <c r="E4775" s="6" t="s">
        <v>16</v>
      </c>
      <c r="F4775" s="15">
        <v>30</v>
      </c>
      <c r="G4775" s="6" t="s">
        <v>10106</v>
      </c>
      <c r="H4775" s="6" t="s">
        <v>282</v>
      </c>
      <c r="I4775" s="6" t="s">
        <v>144</v>
      </c>
      <c r="J4775" s="7">
        <v>43981</v>
      </c>
      <c r="K4775" s="15">
        <v>93</v>
      </c>
      <c r="L4775" s="6" t="s">
        <v>44</v>
      </c>
      <c r="M4775" s="6">
        <f t="shared" si="297"/>
        <v>2020</v>
      </c>
      <c r="N4775" s="6">
        <f t="shared" si="298"/>
        <v>5</v>
      </c>
      <c r="O4775" s="6" t="str">
        <f>VLOOKUP(L4775,'User input'!$D$6:$E$16,2,FALSE)</f>
        <v>Gigastuff</v>
      </c>
      <c r="P4775" s="6">
        <f>VLOOKUP(L4775,'User input'!$D$6:$G$16,3,FALSE)</f>
        <v>1.89</v>
      </c>
      <c r="Q4775" s="6">
        <f>VLOOKUP(L4775,'User input'!$D$6:$G$16,4,FALSE)</f>
        <v>18</v>
      </c>
      <c r="R4775" s="6">
        <f t="shared" si="299"/>
        <v>1674</v>
      </c>
      <c r="S4775" s="26">
        <f t="shared" si="296"/>
        <v>3163.8599999999997</v>
      </c>
      <c r="T4775" s="26">
        <f>IF(K4775&lt;'User input'!$I$9,'User input'!$J$8,IF(K4775&lt;'User input'!$I$10,'User input'!$J$9,IF(K4775&lt;'User input'!$I$11,'User input'!$J$10,'User input'!$J$11)))*S4775</f>
        <v>158.19299999999998</v>
      </c>
      <c r="U4775" s="26">
        <f>K4775*'User input'!$J$17+'User input'!$J$16</f>
        <v>0.5</v>
      </c>
    </row>
    <row r="4776" spans="1:21" x14ac:dyDescent="0.25">
      <c r="A4776" s="18">
        <v>4912</v>
      </c>
      <c r="B4776" s="10" t="s">
        <v>80</v>
      </c>
      <c r="C4776" s="10" t="s">
        <v>302</v>
      </c>
      <c r="D4776" s="10" t="s">
        <v>28</v>
      </c>
      <c r="E4776" s="10" t="s">
        <v>29</v>
      </c>
      <c r="F4776" s="16">
        <v>30</v>
      </c>
      <c r="G4776" s="10" t="s">
        <v>10107</v>
      </c>
      <c r="H4776" s="10" t="s">
        <v>4408</v>
      </c>
      <c r="I4776" s="10" t="s">
        <v>25</v>
      </c>
      <c r="J4776" s="11">
        <v>43875</v>
      </c>
      <c r="K4776" s="16">
        <v>52</v>
      </c>
      <c r="L4776" s="10" t="s">
        <v>68</v>
      </c>
      <c r="M4776" s="10">
        <f t="shared" si="297"/>
        <v>2020</v>
      </c>
      <c r="N4776" s="10">
        <f t="shared" si="298"/>
        <v>2</v>
      </c>
      <c r="O4776" s="10" t="str">
        <f>VLOOKUP(L4776,'User input'!$D$6:$E$16,2,FALSE)</f>
        <v>Megawidget M</v>
      </c>
      <c r="P4776" s="10">
        <f>VLOOKUP(L4776,'User input'!$D$6:$G$16,3,FALSE)</f>
        <v>1.29</v>
      </c>
      <c r="Q4776" s="10">
        <f>VLOOKUP(L4776,'User input'!$D$6:$G$16,4,FALSE)</f>
        <v>24</v>
      </c>
      <c r="R4776" s="10">
        <f t="shared" si="299"/>
        <v>1248</v>
      </c>
      <c r="S4776" s="27">
        <f t="shared" si="296"/>
        <v>1609.92</v>
      </c>
      <c r="T4776" s="27">
        <f>IF(K4776&lt;'User input'!$I$9,'User input'!$J$8,IF(K4776&lt;'User input'!$I$10,'User input'!$J$9,IF(K4776&lt;'User input'!$I$11,'User input'!$J$10,'User input'!$J$11)))*S4776</f>
        <v>80.496000000000009</v>
      </c>
      <c r="U4776" s="27">
        <f>K4776*'User input'!$J$17+'User input'!$J$16</f>
        <v>0.5</v>
      </c>
    </row>
    <row r="4777" spans="1:21" x14ac:dyDescent="0.25">
      <c r="A4777" s="17">
        <v>4913</v>
      </c>
      <c r="B4777" s="6" t="s">
        <v>10108</v>
      </c>
      <c r="C4777" s="6" t="s">
        <v>7243</v>
      </c>
      <c r="D4777" s="6" t="s">
        <v>49</v>
      </c>
      <c r="E4777" s="6" t="s">
        <v>16</v>
      </c>
      <c r="F4777" s="15">
        <v>60</v>
      </c>
      <c r="G4777" s="6" t="s">
        <v>10109</v>
      </c>
      <c r="H4777" s="6" t="s">
        <v>4662</v>
      </c>
      <c r="I4777" s="6" t="s">
        <v>881</v>
      </c>
      <c r="J4777" s="7">
        <v>43704</v>
      </c>
      <c r="K4777" s="15">
        <v>79</v>
      </c>
      <c r="L4777" s="6" t="s">
        <v>44</v>
      </c>
      <c r="M4777" s="6">
        <f t="shared" si="297"/>
        <v>2019</v>
      </c>
      <c r="N4777" s="6">
        <f t="shared" si="298"/>
        <v>8</v>
      </c>
      <c r="O4777" s="6" t="str">
        <f>VLOOKUP(L4777,'User input'!$D$6:$E$16,2,FALSE)</f>
        <v>Gigastuff</v>
      </c>
      <c r="P4777" s="6">
        <f>VLOOKUP(L4777,'User input'!$D$6:$G$16,3,FALSE)</f>
        <v>1.89</v>
      </c>
      <c r="Q4777" s="6">
        <f>VLOOKUP(L4777,'User input'!$D$6:$G$16,4,FALSE)</f>
        <v>18</v>
      </c>
      <c r="R4777" s="6">
        <f t="shared" si="299"/>
        <v>1422</v>
      </c>
      <c r="S4777" s="26">
        <f t="shared" si="296"/>
        <v>2687.58</v>
      </c>
      <c r="T4777" s="26">
        <f>IF(K4777&lt;'User input'!$I$9,'User input'!$J$8,IF(K4777&lt;'User input'!$I$10,'User input'!$J$9,IF(K4777&lt;'User input'!$I$11,'User input'!$J$10,'User input'!$J$11)))*S4777</f>
        <v>134.37899999999999</v>
      </c>
      <c r="U4777" s="26">
        <f>K4777*'User input'!$J$17+'User input'!$J$16</f>
        <v>0.5</v>
      </c>
    </row>
    <row r="4778" spans="1:21" x14ac:dyDescent="0.25">
      <c r="A4778" s="18">
        <v>4914</v>
      </c>
      <c r="B4778" s="10" t="s">
        <v>7107</v>
      </c>
      <c r="C4778" s="10" t="s">
        <v>5907</v>
      </c>
      <c r="D4778" s="10" t="s">
        <v>41</v>
      </c>
      <c r="E4778" s="10" t="s">
        <v>16</v>
      </c>
      <c r="F4778" s="16">
        <v>30</v>
      </c>
      <c r="G4778" s="10" t="s">
        <v>10110</v>
      </c>
      <c r="H4778" s="10" t="s">
        <v>2319</v>
      </c>
      <c r="I4778" s="10" t="s">
        <v>2320</v>
      </c>
      <c r="J4778" s="11">
        <v>44476</v>
      </c>
      <c r="K4778" s="16">
        <v>94</v>
      </c>
      <c r="L4778" s="10" t="s">
        <v>39</v>
      </c>
      <c r="M4778" s="10">
        <f t="shared" si="297"/>
        <v>2021</v>
      </c>
      <c r="N4778" s="10">
        <f t="shared" si="298"/>
        <v>10</v>
      </c>
      <c r="O4778" s="10" t="str">
        <f>VLOOKUP(L4778,'User input'!$D$6:$E$16,2,FALSE)</f>
        <v>Ultrathing V1</v>
      </c>
      <c r="P4778" s="10">
        <f>VLOOKUP(L4778,'User input'!$D$6:$G$16,3,FALSE)</f>
        <v>1.79</v>
      </c>
      <c r="Q4778" s="10">
        <f>VLOOKUP(L4778,'User input'!$D$6:$G$16,4,FALSE)</f>
        <v>17</v>
      </c>
      <c r="R4778" s="10">
        <f t="shared" si="299"/>
        <v>1598</v>
      </c>
      <c r="S4778" s="27">
        <f t="shared" si="296"/>
        <v>2860.42</v>
      </c>
      <c r="T4778" s="27">
        <f>IF(K4778&lt;'User input'!$I$9,'User input'!$J$8,IF(K4778&lt;'User input'!$I$10,'User input'!$J$9,IF(K4778&lt;'User input'!$I$11,'User input'!$J$10,'User input'!$J$11)))*S4778</f>
        <v>143.02100000000002</v>
      </c>
      <c r="U4778" s="27">
        <f>K4778*'User input'!$J$17+'User input'!$J$16</f>
        <v>0.5</v>
      </c>
    </row>
    <row r="4779" spans="1:21" x14ac:dyDescent="0.25">
      <c r="A4779" s="17">
        <v>4915</v>
      </c>
      <c r="B4779" s="6" t="s">
        <v>1031</v>
      </c>
      <c r="C4779" s="6" t="s">
        <v>1702</v>
      </c>
      <c r="D4779" s="6" t="s">
        <v>28</v>
      </c>
      <c r="E4779" s="6" t="s">
        <v>29</v>
      </c>
      <c r="F4779" s="15">
        <v>30</v>
      </c>
      <c r="G4779" s="6" t="s">
        <v>10111</v>
      </c>
      <c r="H4779" s="6" t="s">
        <v>1512</v>
      </c>
      <c r="I4779" s="6" t="s">
        <v>32</v>
      </c>
      <c r="J4779" s="7">
        <v>44077</v>
      </c>
      <c r="K4779" s="15">
        <v>10</v>
      </c>
      <c r="L4779" s="6" t="s">
        <v>39</v>
      </c>
      <c r="M4779" s="6">
        <f t="shared" si="297"/>
        <v>2020</v>
      </c>
      <c r="N4779" s="6">
        <f t="shared" si="298"/>
        <v>9</v>
      </c>
      <c r="O4779" s="6" t="str">
        <f>VLOOKUP(L4779,'User input'!$D$6:$E$16,2,FALSE)</f>
        <v>Ultrathing V1</v>
      </c>
      <c r="P4779" s="6">
        <f>VLOOKUP(L4779,'User input'!$D$6:$G$16,3,FALSE)</f>
        <v>1.79</v>
      </c>
      <c r="Q4779" s="6">
        <f>VLOOKUP(L4779,'User input'!$D$6:$G$16,4,FALSE)</f>
        <v>17</v>
      </c>
      <c r="R4779" s="6">
        <f t="shared" si="299"/>
        <v>170</v>
      </c>
      <c r="S4779" s="26">
        <f t="shared" si="296"/>
        <v>304.3</v>
      </c>
      <c r="T4779" s="26">
        <f>IF(K4779&lt;'User input'!$I$9,'User input'!$J$8,IF(K4779&lt;'User input'!$I$10,'User input'!$J$9,IF(K4779&lt;'User input'!$I$11,'User input'!$J$10,'User input'!$J$11)))*S4779</f>
        <v>0</v>
      </c>
      <c r="U4779" s="26">
        <f>K4779*'User input'!$J$17+'User input'!$J$16</f>
        <v>0.5</v>
      </c>
    </row>
    <row r="4780" spans="1:21" x14ac:dyDescent="0.25">
      <c r="A4780" s="18">
        <v>4916</v>
      </c>
      <c r="B4780" s="10" t="s">
        <v>10112</v>
      </c>
      <c r="C4780" s="10" t="s">
        <v>5527</v>
      </c>
      <c r="D4780" s="10" t="s">
        <v>28</v>
      </c>
      <c r="E4780" s="10" t="s">
        <v>29</v>
      </c>
      <c r="F4780" s="16">
        <v>30</v>
      </c>
      <c r="G4780" s="10" t="s">
        <v>10113</v>
      </c>
      <c r="H4780" s="10" t="s">
        <v>107</v>
      </c>
      <c r="I4780" s="10" t="s">
        <v>108</v>
      </c>
      <c r="J4780" s="11">
        <v>44056</v>
      </c>
      <c r="K4780" s="16">
        <v>18</v>
      </c>
      <c r="L4780" s="10" t="s">
        <v>52</v>
      </c>
      <c r="M4780" s="10">
        <f t="shared" si="297"/>
        <v>2020</v>
      </c>
      <c r="N4780" s="10">
        <f t="shared" si="298"/>
        <v>8</v>
      </c>
      <c r="O4780" s="10" t="str">
        <f>VLOOKUP(L4780,'User input'!$D$6:$E$16,2,FALSE)</f>
        <v>Megawidget S</v>
      </c>
      <c r="P4780" s="10">
        <f>VLOOKUP(L4780,'User input'!$D$6:$G$16,3,FALSE)</f>
        <v>0.69</v>
      </c>
      <c r="Q4780" s="10">
        <f>VLOOKUP(L4780,'User input'!$D$6:$G$16,4,FALSE)</f>
        <v>24</v>
      </c>
      <c r="R4780" s="10">
        <f t="shared" si="299"/>
        <v>432</v>
      </c>
      <c r="S4780" s="27">
        <f t="shared" si="296"/>
        <v>298.08</v>
      </c>
      <c r="T4780" s="27">
        <f>IF(K4780&lt;'User input'!$I$9,'User input'!$J$8,IF(K4780&lt;'User input'!$I$10,'User input'!$J$9,IF(K4780&lt;'User input'!$I$11,'User input'!$J$10,'User input'!$J$11)))*S4780</f>
        <v>0</v>
      </c>
      <c r="U4780" s="27">
        <f>K4780*'User input'!$J$17+'User input'!$J$16</f>
        <v>0.5</v>
      </c>
    </row>
    <row r="4781" spans="1:21" x14ac:dyDescent="0.25">
      <c r="A4781" s="17">
        <v>4917</v>
      </c>
      <c r="B4781" s="6" t="s">
        <v>10114</v>
      </c>
      <c r="C4781" s="6" t="s">
        <v>213</v>
      </c>
      <c r="D4781" s="6" t="s">
        <v>90</v>
      </c>
      <c r="E4781" s="6" t="s">
        <v>16</v>
      </c>
      <c r="F4781" s="15">
        <v>60</v>
      </c>
      <c r="G4781" s="6" t="s">
        <v>10115</v>
      </c>
      <c r="H4781" s="6" t="s">
        <v>4843</v>
      </c>
      <c r="I4781" s="6" t="s">
        <v>32</v>
      </c>
      <c r="J4781" s="7">
        <v>44421</v>
      </c>
      <c r="K4781" s="15">
        <v>91</v>
      </c>
      <c r="L4781" s="6" t="s">
        <v>78</v>
      </c>
      <c r="M4781" s="6">
        <f t="shared" si="297"/>
        <v>2021</v>
      </c>
      <c r="N4781" s="6">
        <f t="shared" si="298"/>
        <v>8</v>
      </c>
      <c r="O4781" s="6" t="str">
        <f>VLOOKUP(L4781,'User input'!$D$6:$E$16,2,FALSE)</f>
        <v>Ultrathing V2</v>
      </c>
      <c r="P4781" s="6">
        <f>VLOOKUP(L4781,'User input'!$D$6:$G$16,3,FALSE)</f>
        <v>2.95</v>
      </c>
      <c r="Q4781" s="6">
        <f>VLOOKUP(L4781,'User input'!$D$6:$G$16,4,FALSE)</f>
        <v>20</v>
      </c>
      <c r="R4781" s="6">
        <f t="shared" si="299"/>
        <v>1820</v>
      </c>
      <c r="S4781" s="26">
        <f t="shared" si="296"/>
        <v>5369</v>
      </c>
      <c r="T4781" s="26">
        <f>IF(K4781&lt;'User input'!$I$9,'User input'!$J$8,IF(K4781&lt;'User input'!$I$10,'User input'!$J$9,IF(K4781&lt;'User input'!$I$11,'User input'!$J$10,'User input'!$J$11)))*S4781</f>
        <v>268.45</v>
      </c>
      <c r="U4781" s="26">
        <f>K4781*'User input'!$J$17+'User input'!$J$16</f>
        <v>0.5</v>
      </c>
    </row>
    <row r="4782" spans="1:21" x14ac:dyDescent="0.25">
      <c r="A4782" s="18">
        <v>4918</v>
      </c>
      <c r="B4782" s="10" t="s">
        <v>5064</v>
      </c>
      <c r="C4782" s="10" t="s">
        <v>4895</v>
      </c>
      <c r="D4782" s="10" t="s">
        <v>90</v>
      </c>
      <c r="E4782" s="10" t="s">
        <v>29</v>
      </c>
      <c r="F4782" s="16">
        <v>90</v>
      </c>
      <c r="G4782" s="10" t="s">
        <v>10116</v>
      </c>
      <c r="H4782" s="10" t="s">
        <v>6321</v>
      </c>
      <c r="I4782" s="10" t="s">
        <v>32</v>
      </c>
      <c r="J4782" s="11">
        <v>43618</v>
      </c>
      <c r="K4782" s="16">
        <v>24</v>
      </c>
      <c r="L4782" s="10" t="s">
        <v>39</v>
      </c>
      <c r="M4782" s="10">
        <f t="shared" si="297"/>
        <v>2019</v>
      </c>
      <c r="N4782" s="10">
        <f t="shared" si="298"/>
        <v>6</v>
      </c>
      <c r="O4782" s="10" t="str">
        <f>VLOOKUP(L4782,'User input'!$D$6:$E$16,2,FALSE)</f>
        <v>Ultrathing V1</v>
      </c>
      <c r="P4782" s="10">
        <f>VLOOKUP(L4782,'User input'!$D$6:$G$16,3,FALSE)</f>
        <v>1.79</v>
      </c>
      <c r="Q4782" s="10">
        <f>VLOOKUP(L4782,'User input'!$D$6:$G$16,4,FALSE)</f>
        <v>17</v>
      </c>
      <c r="R4782" s="10">
        <f t="shared" si="299"/>
        <v>408</v>
      </c>
      <c r="S4782" s="27">
        <f t="shared" si="296"/>
        <v>730.32</v>
      </c>
      <c r="T4782" s="27">
        <f>IF(K4782&lt;'User input'!$I$9,'User input'!$J$8,IF(K4782&lt;'User input'!$I$10,'User input'!$J$9,IF(K4782&lt;'User input'!$I$11,'User input'!$J$10,'User input'!$J$11)))*S4782</f>
        <v>21.909600000000001</v>
      </c>
      <c r="U4782" s="27">
        <f>K4782*'User input'!$J$17+'User input'!$J$16</f>
        <v>0.5</v>
      </c>
    </row>
    <row r="4783" spans="1:21" x14ac:dyDescent="0.25">
      <c r="A4783" s="17">
        <v>4919</v>
      </c>
      <c r="B4783" s="6" t="s">
        <v>9412</v>
      </c>
      <c r="C4783" s="6" t="s">
        <v>1206</v>
      </c>
      <c r="D4783" s="6" t="s">
        <v>15</v>
      </c>
      <c r="E4783" s="6" t="s">
        <v>16</v>
      </c>
      <c r="F4783" s="15">
        <v>90</v>
      </c>
      <c r="G4783" s="6" t="s">
        <v>10117</v>
      </c>
      <c r="H4783" s="6" t="s">
        <v>66</v>
      </c>
      <c r="I4783" s="6" t="s">
        <v>67</v>
      </c>
      <c r="J4783" s="7">
        <v>43916</v>
      </c>
      <c r="K4783" s="15">
        <v>78</v>
      </c>
      <c r="L4783" s="6" t="s">
        <v>33</v>
      </c>
      <c r="M4783" s="6">
        <f t="shared" si="297"/>
        <v>2020</v>
      </c>
      <c r="N4783" s="6">
        <f t="shared" si="298"/>
        <v>3</v>
      </c>
      <c r="O4783" s="6" t="str">
        <f>VLOOKUP(L4783,'User input'!$D$6:$E$16,2,FALSE)</f>
        <v>Megawidget L</v>
      </c>
      <c r="P4783" s="6">
        <f>VLOOKUP(L4783,'User input'!$D$6:$G$16,3,FALSE)</f>
        <v>1.79</v>
      </c>
      <c r="Q4783" s="6">
        <f>VLOOKUP(L4783,'User input'!$D$6:$G$16,4,FALSE)</f>
        <v>24</v>
      </c>
      <c r="R4783" s="6">
        <f t="shared" si="299"/>
        <v>1872</v>
      </c>
      <c r="S4783" s="26">
        <f t="shared" si="296"/>
        <v>3350.88</v>
      </c>
      <c r="T4783" s="26">
        <f>IF(K4783&lt;'User input'!$I$9,'User input'!$J$8,IF(K4783&lt;'User input'!$I$10,'User input'!$J$9,IF(K4783&lt;'User input'!$I$11,'User input'!$J$10,'User input'!$J$11)))*S4783</f>
        <v>167.54400000000001</v>
      </c>
      <c r="U4783" s="26">
        <f>K4783*'User input'!$J$17+'User input'!$J$16</f>
        <v>0.5</v>
      </c>
    </row>
    <row r="4784" spans="1:21" x14ac:dyDescent="0.25">
      <c r="A4784" s="18">
        <v>4920</v>
      </c>
      <c r="B4784" s="10" t="s">
        <v>3697</v>
      </c>
      <c r="C4784" s="10" t="s">
        <v>306</v>
      </c>
      <c r="D4784" s="10" t="s">
        <v>49</v>
      </c>
      <c r="E4784" s="10" t="s">
        <v>16</v>
      </c>
      <c r="F4784" s="16">
        <v>60</v>
      </c>
      <c r="G4784" s="10" t="s">
        <v>10118</v>
      </c>
      <c r="H4784" s="10" t="s">
        <v>1885</v>
      </c>
      <c r="I4784" s="10" t="s">
        <v>291</v>
      </c>
      <c r="J4784" s="11">
        <v>43854</v>
      </c>
      <c r="K4784" s="16">
        <v>20</v>
      </c>
      <c r="L4784" s="10" t="s">
        <v>33</v>
      </c>
      <c r="M4784" s="10">
        <f t="shared" si="297"/>
        <v>2020</v>
      </c>
      <c r="N4784" s="10">
        <f t="shared" si="298"/>
        <v>1</v>
      </c>
      <c r="O4784" s="10" t="str">
        <f>VLOOKUP(L4784,'User input'!$D$6:$E$16,2,FALSE)</f>
        <v>Megawidget L</v>
      </c>
      <c r="P4784" s="10">
        <f>VLOOKUP(L4784,'User input'!$D$6:$G$16,3,FALSE)</f>
        <v>1.79</v>
      </c>
      <c r="Q4784" s="10">
        <f>VLOOKUP(L4784,'User input'!$D$6:$G$16,4,FALSE)</f>
        <v>24</v>
      </c>
      <c r="R4784" s="10">
        <f t="shared" si="299"/>
        <v>480</v>
      </c>
      <c r="S4784" s="27">
        <f t="shared" si="296"/>
        <v>859.2</v>
      </c>
      <c r="T4784" s="27">
        <f>IF(K4784&lt;'User input'!$I$9,'User input'!$J$8,IF(K4784&lt;'User input'!$I$10,'User input'!$J$9,IF(K4784&lt;'User input'!$I$11,'User input'!$J$10,'User input'!$J$11)))*S4784</f>
        <v>25.776</v>
      </c>
      <c r="U4784" s="27">
        <f>K4784*'User input'!$J$17+'User input'!$J$16</f>
        <v>0.5</v>
      </c>
    </row>
    <row r="4785" spans="1:21" x14ac:dyDescent="0.25">
      <c r="A4785" s="17">
        <v>4921</v>
      </c>
      <c r="B4785" s="6" t="s">
        <v>8327</v>
      </c>
      <c r="C4785" s="6" t="s">
        <v>1986</v>
      </c>
      <c r="D4785" s="6" t="s">
        <v>49</v>
      </c>
      <c r="E4785" s="6" t="s">
        <v>16</v>
      </c>
      <c r="F4785" s="15">
        <v>90</v>
      </c>
      <c r="G4785" s="6" t="s">
        <v>10119</v>
      </c>
      <c r="H4785" s="6" t="s">
        <v>6100</v>
      </c>
      <c r="I4785" s="6" t="s">
        <v>25</v>
      </c>
      <c r="J4785" s="7">
        <v>44324</v>
      </c>
      <c r="K4785" s="15">
        <v>11</v>
      </c>
      <c r="L4785" s="6" t="s">
        <v>20</v>
      </c>
      <c r="M4785" s="6">
        <f t="shared" si="297"/>
        <v>2021</v>
      </c>
      <c r="N4785" s="6">
        <f t="shared" si="298"/>
        <v>5</v>
      </c>
      <c r="O4785" s="6" t="str">
        <f>VLOOKUP(L4785,'User input'!$D$6:$E$16,2,FALSE)</f>
        <v>Hyperwotsit</v>
      </c>
      <c r="P4785" s="6">
        <f>VLOOKUP(L4785,'User input'!$D$6:$G$16,3,FALSE)</f>
        <v>2.0099999999999998</v>
      </c>
      <c r="Q4785" s="6">
        <f>VLOOKUP(L4785,'User input'!$D$6:$G$16,4,FALSE)</f>
        <v>20</v>
      </c>
      <c r="R4785" s="6">
        <f t="shared" si="299"/>
        <v>220</v>
      </c>
      <c r="S4785" s="26">
        <f t="shared" si="296"/>
        <v>442.19999999999993</v>
      </c>
      <c r="T4785" s="26">
        <f>IF(K4785&lt;'User input'!$I$9,'User input'!$J$8,IF(K4785&lt;'User input'!$I$10,'User input'!$J$9,IF(K4785&lt;'User input'!$I$11,'User input'!$J$10,'User input'!$J$11)))*S4785</f>
        <v>0</v>
      </c>
      <c r="U4785" s="26">
        <f>K4785*'User input'!$J$17+'User input'!$J$16</f>
        <v>0.5</v>
      </c>
    </row>
    <row r="4786" spans="1:21" x14ac:dyDescent="0.25">
      <c r="A4786" s="18">
        <v>4922</v>
      </c>
      <c r="B4786" s="10" t="s">
        <v>1770</v>
      </c>
      <c r="C4786" s="10" t="s">
        <v>3534</v>
      </c>
      <c r="D4786" s="10" t="s">
        <v>49</v>
      </c>
      <c r="E4786" s="10" t="s">
        <v>16</v>
      </c>
      <c r="F4786" s="16">
        <v>60</v>
      </c>
      <c r="G4786" s="10" t="s">
        <v>10119</v>
      </c>
      <c r="H4786" s="10" t="s">
        <v>4388</v>
      </c>
      <c r="I4786" s="10" t="s">
        <v>32</v>
      </c>
      <c r="J4786" s="11">
        <v>43962</v>
      </c>
      <c r="K4786" s="16">
        <v>9</v>
      </c>
      <c r="L4786" s="10" t="s">
        <v>39</v>
      </c>
      <c r="M4786" s="10">
        <f t="shared" si="297"/>
        <v>2020</v>
      </c>
      <c r="N4786" s="10">
        <f t="shared" si="298"/>
        <v>5</v>
      </c>
      <c r="O4786" s="10" t="str">
        <f>VLOOKUP(L4786,'User input'!$D$6:$E$16,2,FALSE)</f>
        <v>Ultrathing V1</v>
      </c>
      <c r="P4786" s="10">
        <f>VLOOKUP(L4786,'User input'!$D$6:$G$16,3,FALSE)</f>
        <v>1.79</v>
      </c>
      <c r="Q4786" s="10">
        <f>VLOOKUP(L4786,'User input'!$D$6:$G$16,4,FALSE)</f>
        <v>17</v>
      </c>
      <c r="R4786" s="10">
        <f t="shared" si="299"/>
        <v>153</v>
      </c>
      <c r="S4786" s="27">
        <f t="shared" si="296"/>
        <v>273.87</v>
      </c>
      <c r="T4786" s="27">
        <f>IF(K4786&lt;'User input'!$I$9,'User input'!$J$8,IF(K4786&lt;'User input'!$I$10,'User input'!$J$9,IF(K4786&lt;'User input'!$I$11,'User input'!$J$10,'User input'!$J$11)))*S4786</f>
        <v>0</v>
      </c>
      <c r="U4786" s="27">
        <f>K4786*'User input'!$J$17+'User input'!$J$16</f>
        <v>0.5</v>
      </c>
    </row>
    <row r="4787" spans="1:21" x14ac:dyDescent="0.25">
      <c r="A4787" s="17">
        <v>4923</v>
      </c>
      <c r="B4787" s="6" t="s">
        <v>6688</v>
      </c>
      <c r="C4787" s="6" t="s">
        <v>5304</v>
      </c>
      <c r="D4787" s="6" t="s">
        <v>28</v>
      </c>
      <c r="E4787" s="6" t="s">
        <v>29</v>
      </c>
      <c r="F4787" s="15">
        <v>60</v>
      </c>
      <c r="G4787" s="6" t="s">
        <v>10120</v>
      </c>
      <c r="H4787" s="6" t="s">
        <v>798</v>
      </c>
      <c r="I4787" s="6" t="s">
        <v>291</v>
      </c>
      <c r="J4787" s="7">
        <v>43650</v>
      </c>
      <c r="K4787" s="15">
        <v>63</v>
      </c>
      <c r="L4787" s="6" t="s">
        <v>33</v>
      </c>
      <c r="M4787" s="6">
        <f t="shared" si="297"/>
        <v>2019</v>
      </c>
      <c r="N4787" s="6">
        <f t="shared" si="298"/>
        <v>7</v>
      </c>
      <c r="O4787" s="6" t="str">
        <f>VLOOKUP(L4787,'User input'!$D$6:$E$16,2,FALSE)</f>
        <v>Megawidget L</v>
      </c>
      <c r="P4787" s="6">
        <f>VLOOKUP(L4787,'User input'!$D$6:$G$16,3,FALSE)</f>
        <v>1.79</v>
      </c>
      <c r="Q4787" s="6">
        <f>VLOOKUP(L4787,'User input'!$D$6:$G$16,4,FALSE)</f>
        <v>24</v>
      </c>
      <c r="R4787" s="6">
        <f t="shared" si="299"/>
        <v>1512</v>
      </c>
      <c r="S4787" s="26">
        <f t="shared" si="296"/>
        <v>2706.48</v>
      </c>
      <c r="T4787" s="26">
        <f>IF(K4787&lt;'User input'!$I$9,'User input'!$J$8,IF(K4787&lt;'User input'!$I$10,'User input'!$J$9,IF(K4787&lt;'User input'!$I$11,'User input'!$J$10,'User input'!$J$11)))*S4787</f>
        <v>135.32400000000001</v>
      </c>
      <c r="U4787" s="26">
        <f>K4787*'User input'!$J$17+'User input'!$J$16</f>
        <v>0.5</v>
      </c>
    </row>
    <row r="4788" spans="1:21" x14ac:dyDescent="0.25">
      <c r="A4788" s="18">
        <v>4924</v>
      </c>
      <c r="B4788" s="10" t="s">
        <v>1892</v>
      </c>
      <c r="C4788" s="10" t="s">
        <v>477</v>
      </c>
      <c r="D4788" s="10" t="s">
        <v>49</v>
      </c>
      <c r="E4788" s="10" t="s">
        <v>16</v>
      </c>
      <c r="F4788" s="16">
        <v>30</v>
      </c>
      <c r="G4788" s="10" t="s">
        <v>10121</v>
      </c>
      <c r="H4788" s="10" t="s">
        <v>4120</v>
      </c>
      <c r="I4788" s="10" t="s">
        <v>32</v>
      </c>
      <c r="J4788" s="11">
        <v>44244</v>
      </c>
      <c r="K4788" s="16">
        <v>85</v>
      </c>
      <c r="L4788" s="10" t="s">
        <v>99</v>
      </c>
      <c r="M4788" s="10">
        <f t="shared" si="297"/>
        <v>2021</v>
      </c>
      <c r="N4788" s="10">
        <f t="shared" si="298"/>
        <v>2</v>
      </c>
      <c r="O4788" s="10" t="str">
        <f>VLOOKUP(L4788,'User input'!$D$6:$E$16,2,FALSE)</f>
        <v>Superwossname</v>
      </c>
      <c r="P4788" s="10">
        <f>VLOOKUP(L4788,'User input'!$D$6:$G$16,3,FALSE)</f>
        <v>3.49</v>
      </c>
      <c r="Q4788" s="10">
        <f>VLOOKUP(L4788,'User input'!$D$6:$G$16,4,FALSE)</f>
        <v>20</v>
      </c>
      <c r="R4788" s="10">
        <f t="shared" si="299"/>
        <v>1700</v>
      </c>
      <c r="S4788" s="27">
        <f t="shared" si="296"/>
        <v>5933</v>
      </c>
      <c r="T4788" s="27">
        <f>IF(K4788&lt;'User input'!$I$9,'User input'!$J$8,IF(K4788&lt;'User input'!$I$10,'User input'!$J$9,IF(K4788&lt;'User input'!$I$11,'User input'!$J$10,'User input'!$J$11)))*S4788</f>
        <v>296.65000000000003</v>
      </c>
      <c r="U4788" s="27">
        <f>K4788*'User input'!$J$17+'User input'!$J$16</f>
        <v>0.5</v>
      </c>
    </row>
    <row r="4789" spans="1:21" x14ac:dyDescent="0.25">
      <c r="A4789" s="17">
        <v>4925</v>
      </c>
      <c r="B4789" s="6" t="s">
        <v>10122</v>
      </c>
      <c r="C4789" s="6" t="s">
        <v>1813</v>
      </c>
      <c r="D4789" s="6" t="s">
        <v>41</v>
      </c>
      <c r="E4789" s="6" t="s">
        <v>16</v>
      </c>
      <c r="F4789" s="15">
        <v>60</v>
      </c>
      <c r="G4789" s="6" t="s">
        <v>10123</v>
      </c>
      <c r="H4789" s="6" t="s">
        <v>193</v>
      </c>
      <c r="I4789" s="6" t="s">
        <v>185</v>
      </c>
      <c r="J4789" s="7">
        <v>44413</v>
      </c>
      <c r="K4789" s="15">
        <v>104</v>
      </c>
      <c r="L4789" s="6" t="s">
        <v>62</v>
      </c>
      <c r="M4789" s="6">
        <f t="shared" si="297"/>
        <v>2021</v>
      </c>
      <c r="N4789" s="6">
        <f t="shared" si="298"/>
        <v>8</v>
      </c>
      <c r="O4789" s="6" t="str">
        <f>VLOOKUP(L4789,'User input'!$D$6:$E$16,2,FALSE)</f>
        <v>Ultrathing V4</v>
      </c>
      <c r="P4789" s="6">
        <f>VLOOKUP(L4789,'User input'!$D$6:$G$16,3,FALSE)</f>
        <v>3.99</v>
      </c>
      <c r="Q4789" s="6">
        <f>VLOOKUP(L4789,'User input'!$D$6:$G$16,4,FALSE)</f>
        <v>24</v>
      </c>
      <c r="R4789" s="6">
        <f t="shared" si="299"/>
        <v>2496</v>
      </c>
      <c r="S4789" s="26">
        <f t="shared" si="296"/>
        <v>9959.0400000000009</v>
      </c>
      <c r="T4789" s="26">
        <f>IF(K4789&lt;'User input'!$I$9,'User input'!$J$8,IF(K4789&lt;'User input'!$I$10,'User input'!$J$9,IF(K4789&lt;'User input'!$I$11,'User input'!$J$10,'User input'!$J$11)))*S4789</f>
        <v>697.13280000000009</v>
      </c>
      <c r="U4789" s="26">
        <f>K4789*'User input'!$J$17+'User input'!$J$16</f>
        <v>0.5</v>
      </c>
    </row>
    <row r="4790" spans="1:21" x14ac:dyDescent="0.25">
      <c r="A4790" s="18">
        <v>4926</v>
      </c>
      <c r="B4790" s="10" t="s">
        <v>10124</v>
      </c>
      <c r="C4790" s="10" t="s">
        <v>692</v>
      </c>
      <c r="D4790" s="10" t="s">
        <v>15</v>
      </c>
      <c r="E4790" s="10" t="s">
        <v>16</v>
      </c>
      <c r="F4790" s="16">
        <v>90</v>
      </c>
      <c r="G4790" s="10" t="s">
        <v>10125</v>
      </c>
      <c r="H4790" s="10" t="s">
        <v>637</v>
      </c>
      <c r="I4790" s="10" t="s">
        <v>291</v>
      </c>
      <c r="J4790" s="11">
        <v>43831</v>
      </c>
      <c r="K4790" s="16">
        <v>13</v>
      </c>
      <c r="L4790" s="10" t="s">
        <v>33</v>
      </c>
      <c r="M4790" s="10">
        <f t="shared" si="297"/>
        <v>2020</v>
      </c>
      <c r="N4790" s="10">
        <f t="shared" si="298"/>
        <v>1</v>
      </c>
      <c r="O4790" s="10" t="str">
        <f>VLOOKUP(L4790,'User input'!$D$6:$E$16,2,FALSE)</f>
        <v>Megawidget L</v>
      </c>
      <c r="P4790" s="10">
        <f>VLOOKUP(L4790,'User input'!$D$6:$G$16,3,FALSE)</f>
        <v>1.79</v>
      </c>
      <c r="Q4790" s="10">
        <f>VLOOKUP(L4790,'User input'!$D$6:$G$16,4,FALSE)</f>
        <v>24</v>
      </c>
      <c r="R4790" s="10">
        <f t="shared" si="299"/>
        <v>312</v>
      </c>
      <c r="S4790" s="27">
        <f t="shared" si="296"/>
        <v>558.48</v>
      </c>
      <c r="T4790" s="27">
        <f>IF(K4790&lt;'User input'!$I$9,'User input'!$J$8,IF(K4790&lt;'User input'!$I$10,'User input'!$J$9,IF(K4790&lt;'User input'!$I$11,'User input'!$J$10,'User input'!$J$11)))*S4790</f>
        <v>0</v>
      </c>
      <c r="U4790" s="27">
        <f>K4790*'User input'!$J$17+'User input'!$J$16</f>
        <v>0.5</v>
      </c>
    </row>
    <row r="4791" spans="1:21" x14ac:dyDescent="0.25">
      <c r="A4791" s="17">
        <v>4927</v>
      </c>
      <c r="B4791" s="6" t="s">
        <v>10126</v>
      </c>
      <c r="C4791" s="6" t="s">
        <v>10127</v>
      </c>
      <c r="D4791" s="6" t="s">
        <v>49</v>
      </c>
      <c r="E4791" s="6" t="s">
        <v>16</v>
      </c>
      <c r="F4791" s="15">
        <v>60</v>
      </c>
      <c r="G4791" s="6" t="s">
        <v>10128</v>
      </c>
      <c r="H4791" s="6" t="s">
        <v>655</v>
      </c>
      <c r="I4791" s="6" t="s">
        <v>32</v>
      </c>
      <c r="J4791" s="7">
        <v>44182</v>
      </c>
      <c r="K4791" s="15">
        <v>7</v>
      </c>
      <c r="L4791" s="6" t="s">
        <v>99</v>
      </c>
      <c r="M4791" s="6">
        <f t="shared" si="297"/>
        <v>2020</v>
      </c>
      <c r="N4791" s="6">
        <f t="shared" si="298"/>
        <v>12</v>
      </c>
      <c r="O4791" s="6" t="str">
        <f>VLOOKUP(L4791,'User input'!$D$6:$E$16,2,FALSE)</f>
        <v>Superwossname</v>
      </c>
      <c r="P4791" s="6">
        <f>VLOOKUP(L4791,'User input'!$D$6:$G$16,3,FALSE)</f>
        <v>3.49</v>
      </c>
      <c r="Q4791" s="6">
        <f>VLOOKUP(L4791,'User input'!$D$6:$G$16,4,FALSE)</f>
        <v>20</v>
      </c>
      <c r="R4791" s="6">
        <f t="shared" si="299"/>
        <v>140</v>
      </c>
      <c r="S4791" s="26">
        <f t="shared" si="296"/>
        <v>488.6</v>
      </c>
      <c r="T4791" s="26">
        <f>IF(K4791&lt;'User input'!$I$9,'User input'!$J$8,IF(K4791&lt;'User input'!$I$10,'User input'!$J$9,IF(K4791&lt;'User input'!$I$11,'User input'!$J$10,'User input'!$J$11)))*S4791</f>
        <v>0</v>
      </c>
      <c r="U4791" s="26">
        <f>K4791*'User input'!$J$17+'User input'!$J$16</f>
        <v>0.5</v>
      </c>
    </row>
    <row r="4792" spans="1:21" x14ac:dyDescent="0.25">
      <c r="A4792" s="18">
        <v>4928</v>
      </c>
      <c r="B4792" s="10" t="s">
        <v>10129</v>
      </c>
      <c r="C4792" s="10" t="s">
        <v>4663</v>
      </c>
      <c r="D4792" s="10" t="s">
        <v>49</v>
      </c>
      <c r="E4792" s="10" t="s">
        <v>16</v>
      </c>
      <c r="F4792" s="16">
        <v>60</v>
      </c>
      <c r="G4792" s="10" t="s">
        <v>10130</v>
      </c>
      <c r="H4792" s="10" t="s">
        <v>6406</v>
      </c>
      <c r="I4792" s="10" t="s">
        <v>32</v>
      </c>
      <c r="J4792" s="11">
        <v>44087</v>
      </c>
      <c r="K4792" s="16">
        <v>38</v>
      </c>
      <c r="L4792" s="10" t="s">
        <v>44</v>
      </c>
      <c r="M4792" s="10">
        <f t="shared" si="297"/>
        <v>2020</v>
      </c>
      <c r="N4792" s="10">
        <f t="shared" si="298"/>
        <v>9</v>
      </c>
      <c r="O4792" s="10" t="str">
        <f>VLOOKUP(L4792,'User input'!$D$6:$E$16,2,FALSE)</f>
        <v>Gigastuff</v>
      </c>
      <c r="P4792" s="10">
        <f>VLOOKUP(L4792,'User input'!$D$6:$G$16,3,FALSE)</f>
        <v>1.89</v>
      </c>
      <c r="Q4792" s="10">
        <f>VLOOKUP(L4792,'User input'!$D$6:$G$16,4,FALSE)</f>
        <v>18</v>
      </c>
      <c r="R4792" s="10">
        <f t="shared" si="299"/>
        <v>684</v>
      </c>
      <c r="S4792" s="27">
        <f t="shared" si="296"/>
        <v>1292.76</v>
      </c>
      <c r="T4792" s="27">
        <f>IF(K4792&lt;'User input'!$I$9,'User input'!$J$8,IF(K4792&lt;'User input'!$I$10,'User input'!$J$9,IF(K4792&lt;'User input'!$I$11,'User input'!$J$10,'User input'!$J$11)))*S4792</f>
        <v>38.782800000000002</v>
      </c>
      <c r="U4792" s="27">
        <f>K4792*'User input'!$J$17+'User input'!$J$16</f>
        <v>0.5</v>
      </c>
    </row>
    <row r="4793" spans="1:21" x14ac:dyDescent="0.25">
      <c r="A4793" s="17">
        <v>4929</v>
      </c>
      <c r="B4793" s="6" t="s">
        <v>9494</v>
      </c>
      <c r="C4793" s="6" t="s">
        <v>5658</v>
      </c>
      <c r="D4793" s="6" t="s">
        <v>15</v>
      </c>
      <c r="E4793" s="6" t="s">
        <v>16</v>
      </c>
      <c r="F4793" s="15">
        <v>90</v>
      </c>
      <c r="G4793" s="6" t="s">
        <v>10131</v>
      </c>
      <c r="H4793" s="6" t="s">
        <v>451</v>
      </c>
      <c r="I4793" s="6" t="s">
        <v>185</v>
      </c>
      <c r="J4793" s="7">
        <v>43507</v>
      </c>
      <c r="K4793" s="15">
        <v>8</v>
      </c>
      <c r="L4793" s="6" t="s">
        <v>44</v>
      </c>
      <c r="M4793" s="6">
        <f t="shared" si="297"/>
        <v>2019</v>
      </c>
      <c r="N4793" s="6">
        <f t="shared" si="298"/>
        <v>2</v>
      </c>
      <c r="O4793" s="6" t="str">
        <f>VLOOKUP(L4793,'User input'!$D$6:$E$16,2,FALSE)</f>
        <v>Gigastuff</v>
      </c>
      <c r="P4793" s="6">
        <f>VLOOKUP(L4793,'User input'!$D$6:$G$16,3,FALSE)</f>
        <v>1.89</v>
      </c>
      <c r="Q4793" s="6">
        <f>VLOOKUP(L4793,'User input'!$D$6:$G$16,4,FALSE)</f>
        <v>18</v>
      </c>
      <c r="R4793" s="6">
        <f t="shared" si="299"/>
        <v>144</v>
      </c>
      <c r="S4793" s="26">
        <f t="shared" si="296"/>
        <v>272.15999999999997</v>
      </c>
      <c r="T4793" s="26">
        <f>IF(K4793&lt;'User input'!$I$9,'User input'!$J$8,IF(K4793&lt;'User input'!$I$10,'User input'!$J$9,IF(K4793&lt;'User input'!$I$11,'User input'!$J$10,'User input'!$J$11)))*S4793</f>
        <v>0</v>
      </c>
      <c r="U4793" s="26">
        <f>K4793*'User input'!$J$17+'User input'!$J$16</f>
        <v>0.5</v>
      </c>
    </row>
    <row r="4794" spans="1:21" x14ac:dyDescent="0.25">
      <c r="A4794" s="18">
        <v>4930</v>
      </c>
      <c r="B4794" s="10" t="s">
        <v>877</v>
      </c>
      <c r="C4794" s="10" t="s">
        <v>4619</v>
      </c>
      <c r="D4794" s="10" t="s">
        <v>28</v>
      </c>
      <c r="E4794" s="10" t="s">
        <v>29</v>
      </c>
      <c r="F4794" s="16">
        <v>90</v>
      </c>
      <c r="G4794" s="10" t="s">
        <v>10131</v>
      </c>
      <c r="H4794" s="10" t="s">
        <v>965</v>
      </c>
      <c r="I4794" s="10" t="s">
        <v>185</v>
      </c>
      <c r="J4794" s="11">
        <v>44467</v>
      </c>
      <c r="K4794" s="16">
        <v>88</v>
      </c>
      <c r="L4794" s="10" t="s">
        <v>68</v>
      </c>
      <c r="M4794" s="10">
        <f t="shared" si="297"/>
        <v>2021</v>
      </c>
      <c r="N4794" s="10">
        <f t="shared" si="298"/>
        <v>9</v>
      </c>
      <c r="O4794" s="10" t="str">
        <f>VLOOKUP(L4794,'User input'!$D$6:$E$16,2,FALSE)</f>
        <v>Megawidget M</v>
      </c>
      <c r="P4794" s="10">
        <f>VLOOKUP(L4794,'User input'!$D$6:$G$16,3,FALSE)</f>
        <v>1.29</v>
      </c>
      <c r="Q4794" s="10">
        <f>VLOOKUP(L4794,'User input'!$D$6:$G$16,4,FALSE)</f>
        <v>24</v>
      </c>
      <c r="R4794" s="10">
        <f t="shared" si="299"/>
        <v>2112</v>
      </c>
      <c r="S4794" s="27">
        <f t="shared" si="296"/>
        <v>2724.48</v>
      </c>
      <c r="T4794" s="27">
        <f>IF(K4794&lt;'User input'!$I$9,'User input'!$J$8,IF(K4794&lt;'User input'!$I$10,'User input'!$J$9,IF(K4794&lt;'User input'!$I$11,'User input'!$J$10,'User input'!$J$11)))*S4794</f>
        <v>136.22400000000002</v>
      </c>
      <c r="U4794" s="27">
        <f>K4794*'User input'!$J$17+'User input'!$J$16</f>
        <v>0.5</v>
      </c>
    </row>
    <row r="4795" spans="1:21" x14ac:dyDescent="0.25">
      <c r="A4795" s="17">
        <v>4931</v>
      </c>
      <c r="B4795" s="6" t="s">
        <v>10132</v>
      </c>
      <c r="C4795" s="6" t="s">
        <v>4774</v>
      </c>
      <c r="D4795" s="6" t="s">
        <v>15</v>
      </c>
      <c r="E4795" s="6" t="s">
        <v>16</v>
      </c>
      <c r="F4795" s="15">
        <v>60</v>
      </c>
      <c r="G4795" s="6" t="s">
        <v>10133</v>
      </c>
      <c r="H4795" s="6" t="s">
        <v>1561</v>
      </c>
      <c r="I4795" s="6" t="s">
        <v>32</v>
      </c>
      <c r="J4795" s="7">
        <v>43649</v>
      </c>
      <c r="K4795" s="15">
        <v>22</v>
      </c>
      <c r="L4795" s="6" t="s">
        <v>33</v>
      </c>
      <c r="M4795" s="6">
        <f t="shared" si="297"/>
        <v>2019</v>
      </c>
      <c r="N4795" s="6">
        <f t="shared" si="298"/>
        <v>7</v>
      </c>
      <c r="O4795" s="6" t="str">
        <f>VLOOKUP(L4795,'User input'!$D$6:$E$16,2,FALSE)</f>
        <v>Megawidget L</v>
      </c>
      <c r="P4795" s="6">
        <f>VLOOKUP(L4795,'User input'!$D$6:$G$16,3,FALSE)</f>
        <v>1.79</v>
      </c>
      <c r="Q4795" s="6">
        <f>VLOOKUP(L4795,'User input'!$D$6:$G$16,4,FALSE)</f>
        <v>24</v>
      </c>
      <c r="R4795" s="6">
        <f t="shared" si="299"/>
        <v>528</v>
      </c>
      <c r="S4795" s="26">
        <f t="shared" si="296"/>
        <v>945.12</v>
      </c>
      <c r="T4795" s="26">
        <f>IF(K4795&lt;'User input'!$I$9,'User input'!$J$8,IF(K4795&lt;'User input'!$I$10,'User input'!$J$9,IF(K4795&lt;'User input'!$I$11,'User input'!$J$10,'User input'!$J$11)))*S4795</f>
        <v>28.3536</v>
      </c>
      <c r="U4795" s="26">
        <f>K4795*'User input'!$J$17+'User input'!$J$16</f>
        <v>0.5</v>
      </c>
    </row>
    <row r="4796" spans="1:21" x14ac:dyDescent="0.25">
      <c r="A4796" s="18">
        <v>4932</v>
      </c>
      <c r="B4796" s="10" t="s">
        <v>4918</v>
      </c>
      <c r="C4796" s="10" t="s">
        <v>1521</v>
      </c>
      <c r="D4796" s="10" t="s">
        <v>28</v>
      </c>
      <c r="E4796" s="10" t="s">
        <v>29</v>
      </c>
      <c r="F4796" s="16">
        <v>60</v>
      </c>
      <c r="G4796" s="10" t="s">
        <v>10134</v>
      </c>
      <c r="H4796" s="10" t="s">
        <v>9049</v>
      </c>
      <c r="I4796" s="10" t="s">
        <v>38</v>
      </c>
      <c r="J4796" s="11">
        <v>43752</v>
      </c>
      <c r="K4796" s="16">
        <v>81</v>
      </c>
      <c r="L4796" s="10" t="s">
        <v>44</v>
      </c>
      <c r="M4796" s="10">
        <f t="shared" si="297"/>
        <v>2019</v>
      </c>
      <c r="N4796" s="10">
        <f t="shared" si="298"/>
        <v>10</v>
      </c>
      <c r="O4796" s="10" t="str">
        <f>VLOOKUP(L4796,'User input'!$D$6:$E$16,2,FALSE)</f>
        <v>Gigastuff</v>
      </c>
      <c r="P4796" s="10">
        <f>VLOOKUP(L4796,'User input'!$D$6:$G$16,3,FALSE)</f>
        <v>1.89</v>
      </c>
      <c r="Q4796" s="10">
        <f>VLOOKUP(L4796,'User input'!$D$6:$G$16,4,FALSE)</f>
        <v>18</v>
      </c>
      <c r="R4796" s="10">
        <f t="shared" si="299"/>
        <v>1458</v>
      </c>
      <c r="S4796" s="27">
        <f t="shared" si="296"/>
        <v>2755.62</v>
      </c>
      <c r="T4796" s="27">
        <f>IF(K4796&lt;'User input'!$I$9,'User input'!$J$8,IF(K4796&lt;'User input'!$I$10,'User input'!$J$9,IF(K4796&lt;'User input'!$I$11,'User input'!$J$10,'User input'!$J$11)))*S4796</f>
        <v>137.78100000000001</v>
      </c>
      <c r="U4796" s="27">
        <f>K4796*'User input'!$J$17+'User input'!$J$16</f>
        <v>0.5</v>
      </c>
    </row>
    <row r="4797" spans="1:21" x14ac:dyDescent="0.25">
      <c r="A4797" s="17">
        <v>4933</v>
      </c>
      <c r="B4797" s="6" t="s">
        <v>2830</v>
      </c>
      <c r="C4797" s="6" t="s">
        <v>4204</v>
      </c>
      <c r="D4797" s="6" t="s">
        <v>28</v>
      </c>
      <c r="E4797" s="6" t="s">
        <v>29</v>
      </c>
      <c r="F4797" s="15">
        <v>60</v>
      </c>
      <c r="G4797" s="6" t="s">
        <v>10135</v>
      </c>
      <c r="H4797" s="6" t="s">
        <v>126</v>
      </c>
      <c r="I4797" s="6" t="s">
        <v>127</v>
      </c>
      <c r="J4797" s="7">
        <v>44115</v>
      </c>
      <c r="K4797" s="15">
        <v>69</v>
      </c>
      <c r="L4797" s="6" t="s">
        <v>44</v>
      </c>
      <c r="M4797" s="6">
        <f t="shared" si="297"/>
        <v>2020</v>
      </c>
      <c r="N4797" s="6">
        <f t="shared" si="298"/>
        <v>10</v>
      </c>
      <c r="O4797" s="6" t="str">
        <f>VLOOKUP(L4797,'User input'!$D$6:$E$16,2,FALSE)</f>
        <v>Gigastuff</v>
      </c>
      <c r="P4797" s="6">
        <f>VLOOKUP(L4797,'User input'!$D$6:$G$16,3,FALSE)</f>
        <v>1.89</v>
      </c>
      <c r="Q4797" s="6">
        <f>VLOOKUP(L4797,'User input'!$D$6:$G$16,4,FALSE)</f>
        <v>18</v>
      </c>
      <c r="R4797" s="6">
        <f t="shared" si="299"/>
        <v>1242</v>
      </c>
      <c r="S4797" s="26">
        <f t="shared" si="296"/>
        <v>2347.3799999999997</v>
      </c>
      <c r="T4797" s="26">
        <f>IF(K4797&lt;'User input'!$I$9,'User input'!$J$8,IF(K4797&lt;'User input'!$I$10,'User input'!$J$9,IF(K4797&lt;'User input'!$I$11,'User input'!$J$10,'User input'!$J$11)))*S4797</f>
        <v>117.36899999999999</v>
      </c>
      <c r="U4797" s="26">
        <f>K4797*'User input'!$J$17+'User input'!$J$16</f>
        <v>0.5</v>
      </c>
    </row>
    <row r="4798" spans="1:21" x14ac:dyDescent="0.25">
      <c r="A4798" s="18">
        <v>4934</v>
      </c>
      <c r="B4798" s="10" t="s">
        <v>1074</v>
      </c>
      <c r="C4798" s="10" t="s">
        <v>4350</v>
      </c>
      <c r="D4798" s="10" t="s">
        <v>49</v>
      </c>
      <c r="E4798" s="10" t="s">
        <v>16</v>
      </c>
      <c r="F4798" s="16">
        <v>30</v>
      </c>
      <c r="G4798" s="10" t="s">
        <v>10440</v>
      </c>
      <c r="H4798" s="10" t="s">
        <v>7234</v>
      </c>
      <c r="I4798" s="10" t="s">
        <v>32</v>
      </c>
      <c r="J4798" s="11">
        <v>44346</v>
      </c>
      <c r="K4798" s="16">
        <v>88</v>
      </c>
      <c r="L4798" s="10" t="s">
        <v>68</v>
      </c>
      <c r="M4798" s="10">
        <f t="shared" si="297"/>
        <v>2021</v>
      </c>
      <c r="N4798" s="10">
        <f t="shared" si="298"/>
        <v>5</v>
      </c>
      <c r="O4798" s="10" t="str">
        <f>VLOOKUP(L4798,'User input'!$D$6:$E$16,2,FALSE)</f>
        <v>Megawidget M</v>
      </c>
      <c r="P4798" s="10">
        <f>VLOOKUP(L4798,'User input'!$D$6:$G$16,3,FALSE)</f>
        <v>1.29</v>
      </c>
      <c r="Q4798" s="10">
        <f>VLOOKUP(L4798,'User input'!$D$6:$G$16,4,FALSE)</f>
        <v>24</v>
      </c>
      <c r="R4798" s="10">
        <f t="shared" si="299"/>
        <v>2112</v>
      </c>
      <c r="S4798" s="27">
        <f t="shared" si="296"/>
        <v>2724.48</v>
      </c>
      <c r="T4798" s="27">
        <f>IF(K4798&lt;'User input'!$I$9,'User input'!$J$8,IF(K4798&lt;'User input'!$I$10,'User input'!$J$9,IF(K4798&lt;'User input'!$I$11,'User input'!$J$10,'User input'!$J$11)))*S4798</f>
        <v>136.22400000000002</v>
      </c>
      <c r="U4798" s="27">
        <f>K4798*'User input'!$J$17+'User input'!$J$16</f>
        <v>0.5</v>
      </c>
    </row>
    <row r="4799" spans="1:21" x14ac:dyDescent="0.25">
      <c r="A4799" s="17">
        <v>4935</v>
      </c>
      <c r="B4799" s="6" t="s">
        <v>10137</v>
      </c>
      <c r="C4799" s="6" t="s">
        <v>7160</v>
      </c>
      <c r="D4799" s="6" t="s">
        <v>15</v>
      </c>
      <c r="E4799" s="6" t="s">
        <v>16</v>
      </c>
      <c r="F4799" s="15">
        <v>90</v>
      </c>
      <c r="G4799" s="6" t="s">
        <v>10138</v>
      </c>
      <c r="H4799" s="6" t="s">
        <v>8299</v>
      </c>
      <c r="I4799" s="6" t="s">
        <v>32</v>
      </c>
      <c r="J4799" s="7">
        <v>44352</v>
      </c>
      <c r="K4799" s="15">
        <v>79</v>
      </c>
      <c r="L4799" s="6" t="s">
        <v>62</v>
      </c>
      <c r="M4799" s="6">
        <f t="shared" si="297"/>
        <v>2021</v>
      </c>
      <c r="N4799" s="6">
        <f t="shared" si="298"/>
        <v>6</v>
      </c>
      <c r="O4799" s="6" t="str">
        <f>VLOOKUP(L4799,'User input'!$D$6:$E$16,2,FALSE)</f>
        <v>Ultrathing V4</v>
      </c>
      <c r="P4799" s="6">
        <f>VLOOKUP(L4799,'User input'!$D$6:$G$16,3,FALSE)</f>
        <v>3.99</v>
      </c>
      <c r="Q4799" s="6">
        <f>VLOOKUP(L4799,'User input'!$D$6:$G$16,4,FALSE)</f>
        <v>24</v>
      </c>
      <c r="R4799" s="6">
        <f t="shared" si="299"/>
        <v>1896</v>
      </c>
      <c r="S4799" s="26">
        <f t="shared" si="296"/>
        <v>7565.04</v>
      </c>
      <c r="T4799" s="26">
        <f>IF(K4799&lt;'User input'!$I$9,'User input'!$J$8,IF(K4799&lt;'User input'!$I$10,'User input'!$J$9,IF(K4799&lt;'User input'!$I$11,'User input'!$J$10,'User input'!$J$11)))*S4799</f>
        <v>378.25200000000001</v>
      </c>
      <c r="U4799" s="26">
        <f>K4799*'User input'!$J$17+'User input'!$J$16</f>
        <v>0.5</v>
      </c>
    </row>
    <row r="4800" spans="1:21" x14ac:dyDescent="0.25">
      <c r="A4800" s="18">
        <v>4936</v>
      </c>
      <c r="B4800" s="10" t="s">
        <v>10139</v>
      </c>
      <c r="C4800" s="10" t="s">
        <v>4655</v>
      </c>
      <c r="D4800" s="10" t="s">
        <v>15</v>
      </c>
      <c r="E4800" s="10" t="s">
        <v>16</v>
      </c>
      <c r="F4800" s="16">
        <v>30</v>
      </c>
      <c r="G4800" s="10" t="s">
        <v>10140</v>
      </c>
      <c r="H4800" s="10" t="s">
        <v>4897</v>
      </c>
      <c r="I4800" s="10" t="s">
        <v>32</v>
      </c>
      <c r="J4800" s="11">
        <v>44378</v>
      </c>
      <c r="K4800" s="16">
        <v>100</v>
      </c>
      <c r="L4800" s="10" t="s">
        <v>157</v>
      </c>
      <c r="M4800" s="10">
        <f t="shared" si="297"/>
        <v>2021</v>
      </c>
      <c r="N4800" s="10">
        <f t="shared" si="298"/>
        <v>7</v>
      </c>
      <c r="O4800" s="10" t="str">
        <f>VLOOKUP(L4800,'User input'!$D$6:$E$16,2,FALSE)</f>
        <v>Ultrathing V3</v>
      </c>
      <c r="P4800" s="10">
        <f>VLOOKUP(L4800,'User input'!$D$6:$G$16,3,FALSE)</f>
        <v>3.39</v>
      </c>
      <c r="Q4800" s="10">
        <f>VLOOKUP(L4800,'User input'!$D$6:$G$16,4,FALSE)</f>
        <v>24</v>
      </c>
      <c r="R4800" s="10">
        <f t="shared" si="299"/>
        <v>2400</v>
      </c>
      <c r="S4800" s="27">
        <f t="shared" si="296"/>
        <v>8136</v>
      </c>
      <c r="T4800" s="27">
        <f>IF(K4800&lt;'User input'!$I$9,'User input'!$J$8,IF(K4800&lt;'User input'!$I$10,'User input'!$J$9,IF(K4800&lt;'User input'!$I$11,'User input'!$J$10,'User input'!$J$11)))*S4800</f>
        <v>569.5200000000001</v>
      </c>
      <c r="U4800" s="27">
        <f>K4800*'User input'!$J$17+'User input'!$J$16</f>
        <v>0.5</v>
      </c>
    </row>
    <row r="4801" spans="1:21" x14ac:dyDescent="0.25">
      <c r="A4801" s="17">
        <v>4937</v>
      </c>
      <c r="B4801" s="6" t="s">
        <v>9047</v>
      </c>
      <c r="C4801" s="6" t="s">
        <v>6944</v>
      </c>
      <c r="D4801" s="6" t="s">
        <v>41</v>
      </c>
      <c r="E4801" s="6" t="s">
        <v>16</v>
      </c>
      <c r="F4801" s="15">
        <v>60</v>
      </c>
      <c r="G4801" s="6" t="s">
        <v>10141</v>
      </c>
      <c r="H4801" s="6" t="s">
        <v>2789</v>
      </c>
      <c r="I4801" s="6" t="s">
        <v>32</v>
      </c>
      <c r="J4801" s="7">
        <v>44470</v>
      </c>
      <c r="K4801" s="15">
        <v>94</v>
      </c>
      <c r="L4801" s="6" t="s">
        <v>157</v>
      </c>
      <c r="M4801" s="6">
        <f t="shared" si="297"/>
        <v>2021</v>
      </c>
      <c r="N4801" s="6">
        <f t="shared" si="298"/>
        <v>10</v>
      </c>
      <c r="O4801" s="6" t="str">
        <f>VLOOKUP(L4801,'User input'!$D$6:$E$16,2,FALSE)</f>
        <v>Ultrathing V3</v>
      </c>
      <c r="P4801" s="6">
        <f>VLOOKUP(L4801,'User input'!$D$6:$G$16,3,FALSE)</f>
        <v>3.39</v>
      </c>
      <c r="Q4801" s="6">
        <f>VLOOKUP(L4801,'User input'!$D$6:$G$16,4,FALSE)</f>
        <v>24</v>
      </c>
      <c r="R4801" s="6">
        <f t="shared" si="299"/>
        <v>2256</v>
      </c>
      <c r="S4801" s="26">
        <f t="shared" si="296"/>
        <v>7647.84</v>
      </c>
      <c r="T4801" s="26">
        <f>IF(K4801&lt;'User input'!$I$9,'User input'!$J$8,IF(K4801&lt;'User input'!$I$10,'User input'!$J$9,IF(K4801&lt;'User input'!$I$11,'User input'!$J$10,'User input'!$J$11)))*S4801</f>
        <v>382.39200000000005</v>
      </c>
      <c r="U4801" s="26">
        <f>K4801*'User input'!$J$17+'User input'!$J$16</f>
        <v>0.5</v>
      </c>
    </row>
    <row r="4802" spans="1:21" x14ac:dyDescent="0.25">
      <c r="A4802" s="18">
        <v>4938</v>
      </c>
      <c r="B4802" s="10" t="s">
        <v>8059</v>
      </c>
      <c r="C4802" s="10" t="s">
        <v>5304</v>
      </c>
      <c r="D4802" s="10" t="s">
        <v>15</v>
      </c>
      <c r="E4802" s="10" t="s">
        <v>16</v>
      </c>
      <c r="F4802" s="16">
        <v>30</v>
      </c>
      <c r="G4802" s="10" t="s">
        <v>10142</v>
      </c>
      <c r="H4802" s="10" t="s">
        <v>5089</v>
      </c>
      <c r="I4802" s="10" t="s">
        <v>38</v>
      </c>
      <c r="J4802" s="11">
        <v>43467</v>
      </c>
      <c r="K4802" s="16">
        <v>13</v>
      </c>
      <c r="L4802" s="10" t="s">
        <v>68</v>
      </c>
      <c r="M4802" s="10">
        <f t="shared" si="297"/>
        <v>2019</v>
      </c>
      <c r="N4802" s="10">
        <f t="shared" si="298"/>
        <v>1</v>
      </c>
      <c r="O4802" s="10" t="str">
        <f>VLOOKUP(L4802,'User input'!$D$6:$E$16,2,FALSE)</f>
        <v>Megawidget M</v>
      </c>
      <c r="P4802" s="10">
        <f>VLOOKUP(L4802,'User input'!$D$6:$G$16,3,FALSE)</f>
        <v>1.29</v>
      </c>
      <c r="Q4802" s="10">
        <f>VLOOKUP(L4802,'User input'!$D$6:$G$16,4,FALSE)</f>
        <v>24</v>
      </c>
      <c r="R4802" s="10">
        <f t="shared" si="299"/>
        <v>312</v>
      </c>
      <c r="S4802" s="27">
        <f t="shared" si="296"/>
        <v>402.48</v>
      </c>
      <c r="T4802" s="27">
        <f>IF(K4802&lt;'User input'!$I$9,'User input'!$J$8,IF(K4802&lt;'User input'!$I$10,'User input'!$J$9,IF(K4802&lt;'User input'!$I$11,'User input'!$J$10,'User input'!$J$11)))*S4802</f>
        <v>0</v>
      </c>
      <c r="U4802" s="27">
        <f>K4802*'User input'!$J$17+'User input'!$J$16</f>
        <v>0.5</v>
      </c>
    </row>
    <row r="4803" spans="1:21" x14ac:dyDescent="0.25">
      <c r="A4803" s="17">
        <v>4939</v>
      </c>
      <c r="B4803" s="6" t="s">
        <v>10143</v>
      </c>
      <c r="C4803" s="6" t="s">
        <v>59</v>
      </c>
      <c r="D4803" s="6" t="s">
        <v>15</v>
      </c>
      <c r="E4803" s="6" t="s">
        <v>16</v>
      </c>
      <c r="F4803" s="15">
        <v>90</v>
      </c>
      <c r="G4803" s="6" t="s">
        <v>10144</v>
      </c>
      <c r="H4803" s="6" t="s">
        <v>5694</v>
      </c>
      <c r="I4803" s="6" t="s">
        <v>185</v>
      </c>
      <c r="J4803" s="7">
        <v>44264</v>
      </c>
      <c r="K4803" s="15">
        <v>59</v>
      </c>
      <c r="L4803" s="6" t="s">
        <v>157</v>
      </c>
      <c r="M4803" s="6">
        <f t="shared" si="297"/>
        <v>2021</v>
      </c>
      <c r="N4803" s="6">
        <f t="shared" si="298"/>
        <v>3</v>
      </c>
      <c r="O4803" s="6" t="str">
        <f>VLOOKUP(L4803,'User input'!$D$6:$E$16,2,FALSE)</f>
        <v>Ultrathing V3</v>
      </c>
      <c r="P4803" s="6">
        <f>VLOOKUP(L4803,'User input'!$D$6:$G$16,3,FALSE)</f>
        <v>3.39</v>
      </c>
      <c r="Q4803" s="6">
        <f>VLOOKUP(L4803,'User input'!$D$6:$G$16,4,FALSE)</f>
        <v>24</v>
      </c>
      <c r="R4803" s="6">
        <f t="shared" si="299"/>
        <v>1416</v>
      </c>
      <c r="S4803" s="26">
        <f t="shared" si="296"/>
        <v>4800.24</v>
      </c>
      <c r="T4803" s="26">
        <f>IF(K4803&lt;'User input'!$I$9,'User input'!$J$8,IF(K4803&lt;'User input'!$I$10,'User input'!$J$9,IF(K4803&lt;'User input'!$I$11,'User input'!$J$10,'User input'!$J$11)))*S4803</f>
        <v>240.012</v>
      </c>
      <c r="U4803" s="26">
        <f>K4803*'User input'!$J$17+'User input'!$J$16</f>
        <v>0.5</v>
      </c>
    </row>
    <row r="4804" spans="1:21" x14ac:dyDescent="0.25">
      <c r="A4804" s="18">
        <v>4940</v>
      </c>
      <c r="B4804" s="10" t="s">
        <v>6229</v>
      </c>
      <c r="C4804" s="10" t="s">
        <v>2601</v>
      </c>
      <c r="D4804" s="10" t="s">
        <v>15</v>
      </c>
      <c r="E4804" s="10" t="s">
        <v>16</v>
      </c>
      <c r="F4804" s="16">
        <v>30</v>
      </c>
      <c r="G4804" s="10" t="s">
        <v>10145</v>
      </c>
      <c r="H4804" s="10" t="s">
        <v>494</v>
      </c>
      <c r="I4804" s="10" t="s">
        <v>32</v>
      </c>
      <c r="J4804" s="11">
        <v>43494</v>
      </c>
      <c r="K4804" s="16">
        <v>78</v>
      </c>
      <c r="L4804" s="10" t="s">
        <v>78</v>
      </c>
      <c r="M4804" s="10">
        <f t="shared" si="297"/>
        <v>2019</v>
      </c>
      <c r="N4804" s="10">
        <f t="shared" si="298"/>
        <v>1</v>
      </c>
      <c r="O4804" s="10" t="str">
        <f>VLOOKUP(L4804,'User input'!$D$6:$E$16,2,FALSE)</f>
        <v>Ultrathing V2</v>
      </c>
      <c r="P4804" s="10">
        <f>VLOOKUP(L4804,'User input'!$D$6:$G$16,3,FALSE)</f>
        <v>2.95</v>
      </c>
      <c r="Q4804" s="10">
        <f>VLOOKUP(L4804,'User input'!$D$6:$G$16,4,FALSE)</f>
        <v>20</v>
      </c>
      <c r="R4804" s="10">
        <f t="shared" si="299"/>
        <v>1560</v>
      </c>
      <c r="S4804" s="27">
        <f t="shared" si="296"/>
        <v>4602</v>
      </c>
      <c r="T4804" s="27">
        <f>IF(K4804&lt;'User input'!$I$9,'User input'!$J$8,IF(K4804&lt;'User input'!$I$10,'User input'!$J$9,IF(K4804&lt;'User input'!$I$11,'User input'!$J$10,'User input'!$J$11)))*S4804</f>
        <v>230.10000000000002</v>
      </c>
      <c r="U4804" s="27">
        <f>K4804*'User input'!$J$17+'User input'!$J$16</f>
        <v>0.5</v>
      </c>
    </row>
    <row r="4805" spans="1:21" x14ac:dyDescent="0.25">
      <c r="A4805" s="17">
        <v>4941</v>
      </c>
      <c r="B4805" s="6" t="s">
        <v>2570</v>
      </c>
      <c r="C4805" s="6" t="s">
        <v>3442</v>
      </c>
      <c r="D4805" s="6" t="s">
        <v>15</v>
      </c>
      <c r="E4805" s="6" t="s">
        <v>16</v>
      </c>
      <c r="F4805" s="15">
        <v>60</v>
      </c>
      <c r="G4805" s="6" t="s">
        <v>10146</v>
      </c>
      <c r="H4805" s="6" t="s">
        <v>6594</v>
      </c>
      <c r="I4805" s="6" t="s">
        <v>38</v>
      </c>
      <c r="J4805" s="7">
        <v>44207</v>
      </c>
      <c r="K4805" s="15">
        <v>19</v>
      </c>
      <c r="L4805" s="6" t="s">
        <v>62</v>
      </c>
      <c r="M4805" s="6">
        <f t="shared" si="297"/>
        <v>2021</v>
      </c>
      <c r="N4805" s="6">
        <f t="shared" si="298"/>
        <v>1</v>
      </c>
      <c r="O4805" s="6" t="str">
        <f>VLOOKUP(L4805,'User input'!$D$6:$E$16,2,FALSE)</f>
        <v>Ultrathing V4</v>
      </c>
      <c r="P4805" s="6">
        <f>VLOOKUP(L4805,'User input'!$D$6:$G$16,3,FALSE)</f>
        <v>3.99</v>
      </c>
      <c r="Q4805" s="6">
        <f>VLOOKUP(L4805,'User input'!$D$6:$G$16,4,FALSE)</f>
        <v>24</v>
      </c>
      <c r="R4805" s="6">
        <f t="shared" si="299"/>
        <v>456</v>
      </c>
      <c r="S4805" s="26">
        <f t="shared" ref="S4805:S4868" si="300">R4805*P4805</f>
        <v>1819.44</v>
      </c>
      <c r="T4805" s="26">
        <f>IF(K4805&lt;'User input'!$I$9,'User input'!$J$8,IF(K4805&lt;'User input'!$I$10,'User input'!$J$9,IF(K4805&lt;'User input'!$I$11,'User input'!$J$10,'User input'!$J$11)))*S4805</f>
        <v>0</v>
      </c>
      <c r="U4805" s="26">
        <f>K4805*'User input'!$J$17+'User input'!$J$16</f>
        <v>0.5</v>
      </c>
    </row>
    <row r="4806" spans="1:21" x14ac:dyDescent="0.25">
      <c r="A4806" s="18">
        <v>4942</v>
      </c>
      <c r="B4806" s="10" t="s">
        <v>4146</v>
      </c>
      <c r="C4806" s="10" t="s">
        <v>3291</v>
      </c>
      <c r="D4806" s="10" t="s">
        <v>15</v>
      </c>
      <c r="E4806" s="10" t="s">
        <v>16</v>
      </c>
      <c r="F4806" s="16">
        <v>30</v>
      </c>
      <c r="G4806" s="10" t="s">
        <v>10147</v>
      </c>
      <c r="H4806" s="10" t="s">
        <v>1114</v>
      </c>
      <c r="I4806" s="10" t="s">
        <v>238</v>
      </c>
      <c r="J4806" s="11">
        <v>43488</v>
      </c>
      <c r="K4806" s="16">
        <v>75</v>
      </c>
      <c r="L4806" s="10" t="s">
        <v>44</v>
      </c>
      <c r="M4806" s="10">
        <f t="shared" ref="M4806:M4869" si="301">YEAR(J4806)</f>
        <v>2019</v>
      </c>
      <c r="N4806" s="10">
        <f t="shared" ref="N4806:N4869" si="302">MONTH(J4806)</f>
        <v>1</v>
      </c>
      <c r="O4806" s="10" t="str">
        <f>VLOOKUP(L4806,'User input'!$D$6:$E$16,2,FALSE)</f>
        <v>Gigastuff</v>
      </c>
      <c r="P4806" s="10">
        <f>VLOOKUP(L4806,'User input'!$D$6:$G$16,3,FALSE)</f>
        <v>1.89</v>
      </c>
      <c r="Q4806" s="10">
        <f>VLOOKUP(L4806,'User input'!$D$6:$G$16,4,FALSE)</f>
        <v>18</v>
      </c>
      <c r="R4806" s="10">
        <f t="shared" ref="R4806:R4869" si="303">K4806*Q4806</f>
        <v>1350</v>
      </c>
      <c r="S4806" s="27">
        <f t="shared" si="300"/>
        <v>2551.5</v>
      </c>
      <c r="T4806" s="27">
        <f>IF(K4806&lt;'User input'!$I$9,'User input'!$J$8,IF(K4806&lt;'User input'!$I$10,'User input'!$J$9,IF(K4806&lt;'User input'!$I$11,'User input'!$J$10,'User input'!$J$11)))*S4806</f>
        <v>127.575</v>
      </c>
      <c r="U4806" s="27">
        <f>K4806*'User input'!$J$17+'User input'!$J$16</f>
        <v>0.5</v>
      </c>
    </row>
    <row r="4807" spans="1:21" x14ac:dyDescent="0.25">
      <c r="A4807" s="17">
        <v>4943</v>
      </c>
      <c r="B4807" s="6" t="s">
        <v>10148</v>
      </c>
      <c r="C4807" s="6" t="s">
        <v>105</v>
      </c>
      <c r="D4807" s="6" t="s">
        <v>49</v>
      </c>
      <c r="E4807" s="6" t="s">
        <v>16</v>
      </c>
      <c r="F4807" s="15">
        <v>60</v>
      </c>
      <c r="G4807" s="6" t="s">
        <v>10149</v>
      </c>
      <c r="H4807" s="6" t="s">
        <v>726</v>
      </c>
      <c r="I4807" s="6" t="s">
        <v>185</v>
      </c>
      <c r="J4807" s="7">
        <v>44255</v>
      </c>
      <c r="K4807" s="15">
        <v>58</v>
      </c>
      <c r="L4807" s="6" t="s">
        <v>99</v>
      </c>
      <c r="M4807" s="6">
        <f t="shared" si="301"/>
        <v>2021</v>
      </c>
      <c r="N4807" s="6">
        <f t="shared" si="302"/>
        <v>2</v>
      </c>
      <c r="O4807" s="6" t="str">
        <f>VLOOKUP(L4807,'User input'!$D$6:$E$16,2,FALSE)</f>
        <v>Superwossname</v>
      </c>
      <c r="P4807" s="6">
        <f>VLOOKUP(L4807,'User input'!$D$6:$G$16,3,FALSE)</f>
        <v>3.49</v>
      </c>
      <c r="Q4807" s="6">
        <f>VLOOKUP(L4807,'User input'!$D$6:$G$16,4,FALSE)</f>
        <v>20</v>
      </c>
      <c r="R4807" s="6">
        <f t="shared" si="303"/>
        <v>1160</v>
      </c>
      <c r="S4807" s="26">
        <f t="shared" si="300"/>
        <v>4048.4</v>
      </c>
      <c r="T4807" s="26">
        <f>IF(K4807&lt;'User input'!$I$9,'User input'!$J$8,IF(K4807&lt;'User input'!$I$10,'User input'!$J$9,IF(K4807&lt;'User input'!$I$11,'User input'!$J$10,'User input'!$J$11)))*S4807</f>
        <v>202.42000000000002</v>
      </c>
      <c r="U4807" s="26">
        <f>K4807*'User input'!$J$17+'User input'!$J$16</f>
        <v>0.5</v>
      </c>
    </row>
    <row r="4808" spans="1:21" x14ac:dyDescent="0.25">
      <c r="A4808" s="18">
        <v>4944</v>
      </c>
      <c r="B4808" s="10" t="s">
        <v>2290</v>
      </c>
      <c r="C4808" s="10" t="s">
        <v>10150</v>
      </c>
      <c r="D4808" s="10" t="s">
        <v>49</v>
      </c>
      <c r="E4808" s="10" t="s">
        <v>16</v>
      </c>
      <c r="F4808" s="16">
        <v>60</v>
      </c>
      <c r="G4808" s="10" t="s">
        <v>10151</v>
      </c>
      <c r="H4808" s="10" t="s">
        <v>2577</v>
      </c>
      <c r="I4808" s="10" t="s">
        <v>122</v>
      </c>
      <c r="J4808" s="11">
        <v>44463</v>
      </c>
      <c r="K4808" s="16">
        <v>87</v>
      </c>
      <c r="L4808" s="10" t="s">
        <v>20</v>
      </c>
      <c r="M4808" s="10">
        <f t="shared" si="301"/>
        <v>2021</v>
      </c>
      <c r="N4808" s="10">
        <f t="shared" si="302"/>
        <v>9</v>
      </c>
      <c r="O4808" s="10" t="str">
        <f>VLOOKUP(L4808,'User input'!$D$6:$E$16,2,FALSE)</f>
        <v>Hyperwotsit</v>
      </c>
      <c r="P4808" s="10">
        <f>VLOOKUP(L4808,'User input'!$D$6:$G$16,3,FALSE)</f>
        <v>2.0099999999999998</v>
      </c>
      <c r="Q4808" s="10">
        <f>VLOOKUP(L4808,'User input'!$D$6:$G$16,4,FALSE)</f>
        <v>20</v>
      </c>
      <c r="R4808" s="10">
        <f t="shared" si="303"/>
        <v>1740</v>
      </c>
      <c r="S4808" s="27">
        <f t="shared" si="300"/>
        <v>3497.3999999999996</v>
      </c>
      <c r="T4808" s="27">
        <f>IF(K4808&lt;'User input'!$I$9,'User input'!$J$8,IF(K4808&lt;'User input'!$I$10,'User input'!$J$9,IF(K4808&lt;'User input'!$I$11,'User input'!$J$10,'User input'!$J$11)))*S4808</f>
        <v>174.87</v>
      </c>
      <c r="U4808" s="27">
        <f>K4808*'User input'!$J$17+'User input'!$J$16</f>
        <v>0.5</v>
      </c>
    </row>
    <row r="4809" spans="1:21" x14ac:dyDescent="0.25">
      <c r="A4809" s="17">
        <v>4945</v>
      </c>
      <c r="B4809" s="6" t="s">
        <v>3107</v>
      </c>
      <c r="C4809" s="6" t="s">
        <v>5065</v>
      </c>
      <c r="D4809" s="6" t="s">
        <v>28</v>
      </c>
      <c r="E4809" s="6" t="s">
        <v>29</v>
      </c>
      <c r="F4809" s="15">
        <v>90</v>
      </c>
      <c r="G4809" s="6" t="s">
        <v>10152</v>
      </c>
      <c r="H4809" s="6" t="s">
        <v>746</v>
      </c>
      <c r="I4809" s="6" t="s">
        <v>25</v>
      </c>
      <c r="J4809" s="7">
        <v>44258</v>
      </c>
      <c r="K4809" s="15">
        <v>18</v>
      </c>
      <c r="L4809" s="6" t="s">
        <v>99</v>
      </c>
      <c r="M4809" s="6">
        <f t="shared" si="301"/>
        <v>2021</v>
      </c>
      <c r="N4809" s="6">
        <f t="shared" si="302"/>
        <v>3</v>
      </c>
      <c r="O4809" s="6" t="str">
        <f>VLOOKUP(L4809,'User input'!$D$6:$E$16,2,FALSE)</f>
        <v>Superwossname</v>
      </c>
      <c r="P4809" s="6">
        <f>VLOOKUP(L4809,'User input'!$D$6:$G$16,3,FALSE)</f>
        <v>3.49</v>
      </c>
      <c r="Q4809" s="6">
        <f>VLOOKUP(L4809,'User input'!$D$6:$G$16,4,FALSE)</f>
        <v>20</v>
      </c>
      <c r="R4809" s="6">
        <f t="shared" si="303"/>
        <v>360</v>
      </c>
      <c r="S4809" s="26">
        <f t="shared" si="300"/>
        <v>1256.4000000000001</v>
      </c>
      <c r="T4809" s="26">
        <f>IF(K4809&lt;'User input'!$I$9,'User input'!$J$8,IF(K4809&lt;'User input'!$I$10,'User input'!$J$9,IF(K4809&lt;'User input'!$I$11,'User input'!$J$10,'User input'!$J$11)))*S4809</f>
        <v>0</v>
      </c>
      <c r="U4809" s="26">
        <f>K4809*'User input'!$J$17+'User input'!$J$16</f>
        <v>0.5</v>
      </c>
    </row>
    <row r="4810" spans="1:21" x14ac:dyDescent="0.25">
      <c r="A4810" s="18">
        <v>4946</v>
      </c>
      <c r="B4810" s="10" t="s">
        <v>1841</v>
      </c>
      <c r="C4810" s="10" t="s">
        <v>3952</v>
      </c>
      <c r="D4810" s="10" t="s">
        <v>49</v>
      </c>
      <c r="E4810" s="10" t="s">
        <v>16</v>
      </c>
      <c r="F4810" s="16">
        <v>90</v>
      </c>
      <c r="G4810" s="10" t="s">
        <v>10153</v>
      </c>
      <c r="H4810" s="10" t="s">
        <v>2113</v>
      </c>
      <c r="I4810" s="10" t="s">
        <v>185</v>
      </c>
      <c r="J4810" s="11">
        <v>44256</v>
      </c>
      <c r="K4810" s="16">
        <v>104</v>
      </c>
      <c r="L4810" s="10" t="s">
        <v>39</v>
      </c>
      <c r="M4810" s="10">
        <f t="shared" si="301"/>
        <v>2021</v>
      </c>
      <c r="N4810" s="10">
        <f t="shared" si="302"/>
        <v>3</v>
      </c>
      <c r="O4810" s="10" t="str">
        <f>VLOOKUP(L4810,'User input'!$D$6:$E$16,2,FALSE)</f>
        <v>Ultrathing V1</v>
      </c>
      <c r="P4810" s="10">
        <f>VLOOKUP(L4810,'User input'!$D$6:$G$16,3,FALSE)</f>
        <v>1.79</v>
      </c>
      <c r="Q4810" s="10">
        <f>VLOOKUP(L4810,'User input'!$D$6:$G$16,4,FALSE)</f>
        <v>17</v>
      </c>
      <c r="R4810" s="10">
        <f t="shared" si="303"/>
        <v>1768</v>
      </c>
      <c r="S4810" s="27">
        <f t="shared" si="300"/>
        <v>3164.7200000000003</v>
      </c>
      <c r="T4810" s="27">
        <f>IF(K4810&lt;'User input'!$I$9,'User input'!$J$8,IF(K4810&lt;'User input'!$I$10,'User input'!$J$9,IF(K4810&lt;'User input'!$I$11,'User input'!$J$10,'User input'!$J$11)))*S4810</f>
        <v>221.53040000000004</v>
      </c>
      <c r="U4810" s="27">
        <f>K4810*'User input'!$J$17+'User input'!$J$16</f>
        <v>0.5</v>
      </c>
    </row>
    <row r="4811" spans="1:21" x14ac:dyDescent="0.25">
      <c r="A4811" s="17">
        <v>4947</v>
      </c>
      <c r="B4811" s="6" t="s">
        <v>2187</v>
      </c>
      <c r="C4811" s="6" t="s">
        <v>2439</v>
      </c>
      <c r="D4811" s="6" t="s">
        <v>28</v>
      </c>
      <c r="E4811" s="6" t="s">
        <v>29</v>
      </c>
      <c r="F4811" s="15">
        <v>60</v>
      </c>
      <c r="G4811" s="6" t="s">
        <v>10154</v>
      </c>
      <c r="H4811" s="6" t="s">
        <v>6660</v>
      </c>
      <c r="I4811" s="6" t="s">
        <v>32</v>
      </c>
      <c r="J4811" s="7">
        <v>44021</v>
      </c>
      <c r="K4811" s="15">
        <v>79</v>
      </c>
      <c r="L4811" s="6" t="s">
        <v>78</v>
      </c>
      <c r="M4811" s="6">
        <f t="shared" si="301"/>
        <v>2020</v>
      </c>
      <c r="N4811" s="6">
        <f t="shared" si="302"/>
        <v>7</v>
      </c>
      <c r="O4811" s="6" t="str">
        <f>VLOOKUP(L4811,'User input'!$D$6:$E$16,2,FALSE)</f>
        <v>Ultrathing V2</v>
      </c>
      <c r="P4811" s="6">
        <f>VLOOKUP(L4811,'User input'!$D$6:$G$16,3,FALSE)</f>
        <v>2.95</v>
      </c>
      <c r="Q4811" s="6">
        <f>VLOOKUP(L4811,'User input'!$D$6:$G$16,4,FALSE)</f>
        <v>20</v>
      </c>
      <c r="R4811" s="6">
        <f t="shared" si="303"/>
        <v>1580</v>
      </c>
      <c r="S4811" s="26">
        <f t="shared" si="300"/>
        <v>4661</v>
      </c>
      <c r="T4811" s="26">
        <f>IF(K4811&lt;'User input'!$I$9,'User input'!$J$8,IF(K4811&lt;'User input'!$I$10,'User input'!$J$9,IF(K4811&lt;'User input'!$I$11,'User input'!$J$10,'User input'!$J$11)))*S4811</f>
        <v>233.05</v>
      </c>
      <c r="U4811" s="26">
        <f>K4811*'User input'!$J$17+'User input'!$J$16</f>
        <v>0.5</v>
      </c>
    </row>
    <row r="4812" spans="1:21" x14ac:dyDescent="0.25">
      <c r="A4812" s="18">
        <v>4948</v>
      </c>
      <c r="B4812" s="10" t="s">
        <v>10155</v>
      </c>
      <c r="C4812" s="10" t="s">
        <v>345</v>
      </c>
      <c r="D4812" s="10" t="s">
        <v>15</v>
      </c>
      <c r="E4812" s="10" t="s">
        <v>16</v>
      </c>
      <c r="F4812" s="16">
        <v>30</v>
      </c>
      <c r="G4812" s="10" t="s">
        <v>10156</v>
      </c>
      <c r="H4812" s="10" t="s">
        <v>3147</v>
      </c>
      <c r="I4812" s="10" t="s">
        <v>32</v>
      </c>
      <c r="J4812" s="11">
        <v>44030</v>
      </c>
      <c r="K4812" s="16">
        <v>40</v>
      </c>
      <c r="L4812" s="10" t="s">
        <v>157</v>
      </c>
      <c r="M4812" s="10">
        <f t="shared" si="301"/>
        <v>2020</v>
      </c>
      <c r="N4812" s="10">
        <f t="shared" si="302"/>
        <v>7</v>
      </c>
      <c r="O4812" s="10" t="str">
        <f>VLOOKUP(L4812,'User input'!$D$6:$E$16,2,FALSE)</f>
        <v>Ultrathing V3</v>
      </c>
      <c r="P4812" s="10">
        <f>VLOOKUP(L4812,'User input'!$D$6:$G$16,3,FALSE)</f>
        <v>3.39</v>
      </c>
      <c r="Q4812" s="10">
        <f>VLOOKUP(L4812,'User input'!$D$6:$G$16,4,FALSE)</f>
        <v>24</v>
      </c>
      <c r="R4812" s="10">
        <f t="shared" si="303"/>
        <v>960</v>
      </c>
      <c r="S4812" s="27">
        <f t="shared" si="300"/>
        <v>3254.4</v>
      </c>
      <c r="T4812" s="27">
        <f>IF(K4812&lt;'User input'!$I$9,'User input'!$J$8,IF(K4812&lt;'User input'!$I$10,'User input'!$J$9,IF(K4812&lt;'User input'!$I$11,'User input'!$J$10,'User input'!$J$11)))*S4812</f>
        <v>97.632000000000005</v>
      </c>
      <c r="U4812" s="27">
        <f>K4812*'User input'!$J$17+'User input'!$J$16</f>
        <v>0.5</v>
      </c>
    </row>
    <row r="4813" spans="1:21" x14ac:dyDescent="0.25">
      <c r="A4813" s="17">
        <v>4949</v>
      </c>
      <c r="B4813" s="6" t="s">
        <v>8981</v>
      </c>
      <c r="C4813" s="6" t="s">
        <v>668</v>
      </c>
      <c r="D4813" s="6" t="s">
        <v>49</v>
      </c>
      <c r="E4813" s="6" t="s">
        <v>16</v>
      </c>
      <c r="F4813" s="15">
        <v>90</v>
      </c>
      <c r="G4813" s="6" t="s">
        <v>10157</v>
      </c>
      <c r="H4813" s="6" t="s">
        <v>3355</v>
      </c>
      <c r="I4813" s="6" t="s">
        <v>144</v>
      </c>
      <c r="J4813" s="7">
        <v>43925</v>
      </c>
      <c r="K4813" s="15">
        <v>52</v>
      </c>
      <c r="L4813" s="6" t="s">
        <v>39</v>
      </c>
      <c r="M4813" s="6">
        <f t="shared" si="301"/>
        <v>2020</v>
      </c>
      <c r="N4813" s="6">
        <f t="shared" si="302"/>
        <v>4</v>
      </c>
      <c r="O4813" s="6" t="str">
        <f>VLOOKUP(L4813,'User input'!$D$6:$E$16,2,FALSE)</f>
        <v>Ultrathing V1</v>
      </c>
      <c r="P4813" s="6">
        <f>VLOOKUP(L4813,'User input'!$D$6:$G$16,3,FALSE)</f>
        <v>1.79</v>
      </c>
      <c r="Q4813" s="6">
        <f>VLOOKUP(L4813,'User input'!$D$6:$G$16,4,FALSE)</f>
        <v>17</v>
      </c>
      <c r="R4813" s="6">
        <f t="shared" si="303"/>
        <v>884</v>
      </c>
      <c r="S4813" s="26">
        <f t="shared" si="300"/>
        <v>1582.3600000000001</v>
      </c>
      <c r="T4813" s="26">
        <f>IF(K4813&lt;'User input'!$I$9,'User input'!$J$8,IF(K4813&lt;'User input'!$I$10,'User input'!$J$9,IF(K4813&lt;'User input'!$I$11,'User input'!$J$10,'User input'!$J$11)))*S4813</f>
        <v>79.118000000000009</v>
      </c>
      <c r="U4813" s="26">
        <f>K4813*'User input'!$J$17+'User input'!$J$16</f>
        <v>0.5</v>
      </c>
    </row>
    <row r="4814" spans="1:21" x14ac:dyDescent="0.25">
      <c r="A4814" s="18">
        <v>4950</v>
      </c>
      <c r="B4814" s="10" t="s">
        <v>10158</v>
      </c>
      <c r="C4814" s="10" t="s">
        <v>10159</v>
      </c>
      <c r="D4814" s="10" t="s">
        <v>49</v>
      </c>
      <c r="E4814" s="10" t="s">
        <v>16</v>
      </c>
      <c r="F4814" s="16">
        <v>30</v>
      </c>
      <c r="G4814" s="10" t="s">
        <v>10160</v>
      </c>
      <c r="H4814" s="10" t="s">
        <v>2074</v>
      </c>
      <c r="I4814" s="10" t="s">
        <v>291</v>
      </c>
      <c r="J4814" s="11">
        <v>44378</v>
      </c>
      <c r="K4814" s="16">
        <v>98</v>
      </c>
      <c r="L4814" s="10" t="s">
        <v>44</v>
      </c>
      <c r="M4814" s="10">
        <f t="shared" si="301"/>
        <v>2021</v>
      </c>
      <c r="N4814" s="10">
        <f t="shared" si="302"/>
        <v>7</v>
      </c>
      <c r="O4814" s="10" t="str">
        <f>VLOOKUP(L4814,'User input'!$D$6:$E$16,2,FALSE)</f>
        <v>Gigastuff</v>
      </c>
      <c r="P4814" s="10">
        <f>VLOOKUP(L4814,'User input'!$D$6:$G$16,3,FALSE)</f>
        <v>1.89</v>
      </c>
      <c r="Q4814" s="10">
        <f>VLOOKUP(L4814,'User input'!$D$6:$G$16,4,FALSE)</f>
        <v>18</v>
      </c>
      <c r="R4814" s="10">
        <f t="shared" si="303"/>
        <v>1764</v>
      </c>
      <c r="S4814" s="27">
        <f t="shared" si="300"/>
        <v>3333.96</v>
      </c>
      <c r="T4814" s="27">
        <f>IF(K4814&lt;'User input'!$I$9,'User input'!$J$8,IF(K4814&lt;'User input'!$I$10,'User input'!$J$9,IF(K4814&lt;'User input'!$I$11,'User input'!$J$10,'User input'!$J$11)))*S4814</f>
        <v>166.69800000000001</v>
      </c>
      <c r="U4814" s="27">
        <f>K4814*'User input'!$J$17+'User input'!$J$16</f>
        <v>0.5</v>
      </c>
    </row>
    <row r="4815" spans="1:21" x14ac:dyDescent="0.25">
      <c r="A4815" s="17">
        <v>4951</v>
      </c>
      <c r="B4815" s="6" t="s">
        <v>459</v>
      </c>
      <c r="C4815" s="6" t="s">
        <v>7654</v>
      </c>
      <c r="D4815" s="6" t="s">
        <v>41</v>
      </c>
      <c r="E4815" s="6" t="s">
        <v>16</v>
      </c>
      <c r="F4815" s="15">
        <v>90</v>
      </c>
      <c r="G4815" s="6" t="s">
        <v>10441</v>
      </c>
      <c r="H4815" s="6" t="s">
        <v>2056</v>
      </c>
      <c r="I4815" s="6" t="s">
        <v>291</v>
      </c>
      <c r="J4815" s="7">
        <v>43912</v>
      </c>
      <c r="K4815" s="15">
        <v>75</v>
      </c>
      <c r="L4815" s="6" t="s">
        <v>157</v>
      </c>
      <c r="M4815" s="6">
        <f t="shared" si="301"/>
        <v>2020</v>
      </c>
      <c r="N4815" s="6">
        <f t="shared" si="302"/>
        <v>3</v>
      </c>
      <c r="O4815" s="6" t="str">
        <f>VLOOKUP(L4815,'User input'!$D$6:$E$16,2,FALSE)</f>
        <v>Ultrathing V3</v>
      </c>
      <c r="P4815" s="6">
        <f>VLOOKUP(L4815,'User input'!$D$6:$G$16,3,FALSE)</f>
        <v>3.39</v>
      </c>
      <c r="Q4815" s="6">
        <f>VLOOKUP(L4815,'User input'!$D$6:$G$16,4,FALSE)</f>
        <v>24</v>
      </c>
      <c r="R4815" s="6">
        <f t="shared" si="303"/>
        <v>1800</v>
      </c>
      <c r="S4815" s="26">
        <f t="shared" si="300"/>
        <v>6102</v>
      </c>
      <c r="T4815" s="26">
        <f>IF(K4815&lt;'User input'!$I$9,'User input'!$J$8,IF(K4815&lt;'User input'!$I$10,'User input'!$J$9,IF(K4815&lt;'User input'!$I$11,'User input'!$J$10,'User input'!$J$11)))*S4815</f>
        <v>305.10000000000002</v>
      </c>
      <c r="U4815" s="26">
        <f>K4815*'User input'!$J$17+'User input'!$J$16</f>
        <v>0.5</v>
      </c>
    </row>
    <row r="4816" spans="1:21" x14ac:dyDescent="0.25">
      <c r="A4816" s="18">
        <v>4952</v>
      </c>
      <c r="B4816" s="10" t="s">
        <v>10162</v>
      </c>
      <c r="C4816" s="10" t="s">
        <v>2803</v>
      </c>
      <c r="D4816" s="10" t="s">
        <v>49</v>
      </c>
      <c r="E4816" s="10" t="s">
        <v>16</v>
      </c>
      <c r="F4816" s="16">
        <v>30</v>
      </c>
      <c r="G4816" s="10" t="s">
        <v>10163</v>
      </c>
      <c r="H4816" s="10" t="s">
        <v>3567</v>
      </c>
      <c r="I4816" s="10" t="s">
        <v>1569</v>
      </c>
      <c r="J4816" s="11">
        <v>43503</v>
      </c>
      <c r="K4816" s="16">
        <v>51</v>
      </c>
      <c r="L4816" s="10" t="s">
        <v>99</v>
      </c>
      <c r="M4816" s="10">
        <f t="shared" si="301"/>
        <v>2019</v>
      </c>
      <c r="N4816" s="10">
        <f t="shared" si="302"/>
        <v>2</v>
      </c>
      <c r="O4816" s="10" t="str">
        <f>VLOOKUP(L4816,'User input'!$D$6:$E$16,2,FALSE)</f>
        <v>Superwossname</v>
      </c>
      <c r="P4816" s="10">
        <f>VLOOKUP(L4816,'User input'!$D$6:$G$16,3,FALSE)</f>
        <v>3.49</v>
      </c>
      <c r="Q4816" s="10">
        <f>VLOOKUP(L4816,'User input'!$D$6:$G$16,4,FALSE)</f>
        <v>20</v>
      </c>
      <c r="R4816" s="10">
        <f t="shared" si="303"/>
        <v>1020</v>
      </c>
      <c r="S4816" s="27">
        <f t="shared" si="300"/>
        <v>3559.8</v>
      </c>
      <c r="T4816" s="27">
        <f>IF(K4816&lt;'User input'!$I$9,'User input'!$J$8,IF(K4816&lt;'User input'!$I$10,'User input'!$J$9,IF(K4816&lt;'User input'!$I$11,'User input'!$J$10,'User input'!$J$11)))*S4816</f>
        <v>177.99</v>
      </c>
      <c r="U4816" s="27">
        <f>K4816*'User input'!$J$17+'User input'!$J$16</f>
        <v>0.5</v>
      </c>
    </row>
    <row r="4817" spans="1:21" x14ac:dyDescent="0.25">
      <c r="A4817" s="17">
        <v>4953</v>
      </c>
      <c r="B4817" s="6" t="s">
        <v>7791</v>
      </c>
      <c r="C4817" s="6" t="s">
        <v>4619</v>
      </c>
      <c r="D4817" s="6" t="s">
        <v>15</v>
      </c>
      <c r="E4817" s="6" t="s">
        <v>16</v>
      </c>
      <c r="F4817" s="15">
        <v>60</v>
      </c>
      <c r="G4817" s="6" t="s">
        <v>10164</v>
      </c>
      <c r="H4817" s="6" t="s">
        <v>3712</v>
      </c>
      <c r="I4817" s="6" t="s">
        <v>1073</v>
      </c>
      <c r="J4817" s="7">
        <v>44379</v>
      </c>
      <c r="K4817" s="15">
        <v>40</v>
      </c>
      <c r="L4817" s="6" t="s">
        <v>20</v>
      </c>
      <c r="M4817" s="6">
        <f t="shared" si="301"/>
        <v>2021</v>
      </c>
      <c r="N4817" s="6">
        <f t="shared" si="302"/>
        <v>7</v>
      </c>
      <c r="O4817" s="6" t="str">
        <f>VLOOKUP(L4817,'User input'!$D$6:$E$16,2,FALSE)</f>
        <v>Hyperwotsit</v>
      </c>
      <c r="P4817" s="6">
        <f>VLOOKUP(L4817,'User input'!$D$6:$G$16,3,FALSE)</f>
        <v>2.0099999999999998</v>
      </c>
      <c r="Q4817" s="6">
        <f>VLOOKUP(L4817,'User input'!$D$6:$G$16,4,FALSE)</f>
        <v>20</v>
      </c>
      <c r="R4817" s="6">
        <f t="shared" si="303"/>
        <v>800</v>
      </c>
      <c r="S4817" s="26">
        <f t="shared" si="300"/>
        <v>1607.9999999999998</v>
      </c>
      <c r="T4817" s="26">
        <f>IF(K4817&lt;'User input'!$I$9,'User input'!$J$8,IF(K4817&lt;'User input'!$I$10,'User input'!$J$9,IF(K4817&lt;'User input'!$I$11,'User input'!$J$10,'User input'!$J$11)))*S4817</f>
        <v>48.239999999999995</v>
      </c>
      <c r="U4817" s="26">
        <f>K4817*'User input'!$J$17+'User input'!$J$16</f>
        <v>0.5</v>
      </c>
    </row>
    <row r="4818" spans="1:21" x14ac:dyDescent="0.25">
      <c r="A4818" s="18">
        <v>4954</v>
      </c>
      <c r="B4818" s="10" t="s">
        <v>1869</v>
      </c>
      <c r="C4818" s="10" t="s">
        <v>9657</v>
      </c>
      <c r="D4818" s="10" t="s">
        <v>28</v>
      </c>
      <c r="E4818" s="10" t="s">
        <v>29</v>
      </c>
      <c r="F4818" s="16">
        <v>30</v>
      </c>
      <c r="G4818" s="10" t="s">
        <v>10165</v>
      </c>
      <c r="H4818" s="10" t="s">
        <v>9234</v>
      </c>
      <c r="I4818" s="10" t="s">
        <v>176</v>
      </c>
      <c r="J4818" s="11">
        <v>43837</v>
      </c>
      <c r="K4818" s="16">
        <v>63</v>
      </c>
      <c r="L4818" s="10" t="s">
        <v>99</v>
      </c>
      <c r="M4818" s="10">
        <f t="shared" si="301"/>
        <v>2020</v>
      </c>
      <c r="N4818" s="10">
        <f t="shared" si="302"/>
        <v>1</v>
      </c>
      <c r="O4818" s="10" t="str">
        <f>VLOOKUP(L4818,'User input'!$D$6:$E$16,2,FALSE)</f>
        <v>Superwossname</v>
      </c>
      <c r="P4818" s="10">
        <f>VLOOKUP(L4818,'User input'!$D$6:$G$16,3,FALSE)</f>
        <v>3.49</v>
      </c>
      <c r="Q4818" s="10">
        <f>VLOOKUP(L4818,'User input'!$D$6:$G$16,4,FALSE)</f>
        <v>20</v>
      </c>
      <c r="R4818" s="10">
        <f t="shared" si="303"/>
        <v>1260</v>
      </c>
      <c r="S4818" s="27">
        <f t="shared" si="300"/>
        <v>4397.4000000000005</v>
      </c>
      <c r="T4818" s="27">
        <f>IF(K4818&lt;'User input'!$I$9,'User input'!$J$8,IF(K4818&lt;'User input'!$I$10,'User input'!$J$9,IF(K4818&lt;'User input'!$I$11,'User input'!$J$10,'User input'!$J$11)))*S4818</f>
        <v>219.87000000000003</v>
      </c>
      <c r="U4818" s="27">
        <f>K4818*'User input'!$J$17+'User input'!$J$16</f>
        <v>0.5</v>
      </c>
    </row>
    <row r="4819" spans="1:21" x14ac:dyDescent="0.25">
      <c r="A4819" s="17">
        <v>4955</v>
      </c>
      <c r="B4819" s="6" t="s">
        <v>10166</v>
      </c>
      <c r="C4819" s="6" t="s">
        <v>1405</v>
      </c>
      <c r="D4819" s="6" t="s">
        <v>41</v>
      </c>
      <c r="E4819" s="6" t="s">
        <v>16</v>
      </c>
      <c r="F4819" s="15">
        <v>90</v>
      </c>
      <c r="G4819" s="6" t="s">
        <v>10167</v>
      </c>
      <c r="H4819" s="6" t="s">
        <v>347</v>
      </c>
      <c r="I4819" s="6" t="s">
        <v>25</v>
      </c>
      <c r="J4819" s="7">
        <v>43581</v>
      </c>
      <c r="K4819" s="15">
        <v>4</v>
      </c>
      <c r="L4819" s="6" t="s">
        <v>33</v>
      </c>
      <c r="M4819" s="6">
        <f t="shared" si="301"/>
        <v>2019</v>
      </c>
      <c r="N4819" s="6">
        <f t="shared" si="302"/>
        <v>4</v>
      </c>
      <c r="O4819" s="6" t="str">
        <f>VLOOKUP(L4819,'User input'!$D$6:$E$16,2,FALSE)</f>
        <v>Megawidget L</v>
      </c>
      <c r="P4819" s="6">
        <f>VLOOKUP(L4819,'User input'!$D$6:$G$16,3,FALSE)</f>
        <v>1.79</v>
      </c>
      <c r="Q4819" s="6">
        <f>VLOOKUP(L4819,'User input'!$D$6:$G$16,4,FALSE)</f>
        <v>24</v>
      </c>
      <c r="R4819" s="6">
        <f t="shared" si="303"/>
        <v>96</v>
      </c>
      <c r="S4819" s="26">
        <f t="shared" si="300"/>
        <v>171.84</v>
      </c>
      <c r="T4819" s="26">
        <f>IF(K4819&lt;'User input'!$I$9,'User input'!$J$8,IF(K4819&lt;'User input'!$I$10,'User input'!$J$9,IF(K4819&lt;'User input'!$I$11,'User input'!$J$10,'User input'!$J$11)))*S4819</f>
        <v>0</v>
      </c>
      <c r="U4819" s="26">
        <f>K4819*'User input'!$J$17+'User input'!$J$16</f>
        <v>0.5</v>
      </c>
    </row>
    <row r="4820" spans="1:21" x14ac:dyDescent="0.25">
      <c r="A4820" s="18">
        <v>4956</v>
      </c>
      <c r="B4820" s="10" t="s">
        <v>10168</v>
      </c>
      <c r="C4820" s="10" t="s">
        <v>812</v>
      </c>
      <c r="D4820" s="10" t="s">
        <v>28</v>
      </c>
      <c r="E4820" s="10" t="s">
        <v>29</v>
      </c>
      <c r="F4820" s="16">
        <v>60</v>
      </c>
      <c r="G4820" s="10" t="s">
        <v>10169</v>
      </c>
      <c r="H4820" s="10" t="s">
        <v>6290</v>
      </c>
      <c r="I4820" s="10" t="s">
        <v>171</v>
      </c>
      <c r="J4820" s="11">
        <v>43580</v>
      </c>
      <c r="K4820" s="16">
        <v>36</v>
      </c>
      <c r="L4820" s="10" t="s">
        <v>68</v>
      </c>
      <c r="M4820" s="10">
        <f t="shared" si="301"/>
        <v>2019</v>
      </c>
      <c r="N4820" s="10">
        <f t="shared" si="302"/>
        <v>4</v>
      </c>
      <c r="O4820" s="10" t="str">
        <f>VLOOKUP(L4820,'User input'!$D$6:$E$16,2,FALSE)</f>
        <v>Megawidget M</v>
      </c>
      <c r="P4820" s="10">
        <f>VLOOKUP(L4820,'User input'!$D$6:$G$16,3,FALSE)</f>
        <v>1.29</v>
      </c>
      <c r="Q4820" s="10">
        <f>VLOOKUP(L4820,'User input'!$D$6:$G$16,4,FALSE)</f>
        <v>24</v>
      </c>
      <c r="R4820" s="10">
        <f t="shared" si="303"/>
        <v>864</v>
      </c>
      <c r="S4820" s="27">
        <f t="shared" si="300"/>
        <v>1114.56</v>
      </c>
      <c r="T4820" s="27">
        <f>IF(K4820&lt;'User input'!$I$9,'User input'!$J$8,IF(K4820&lt;'User input'!$I$10,'User input'!$J$9,IF(K4820&lt;'User input'!$I$11,'User input'!$J$10,'User input'!$J$11)))*S4820</f>
        <v>33.436799999999998</v>
      </c>
      <c r="U4820" s="27">
        <f>K4820*'User input'!$J$17+'User input'!$J$16</f>
        <v>0.5</v>
      </c>
    </row>
    <row r="4821" spans="1:21" x14ac:dyDescent="0.25">
      <c r="A4821" s="17">
        <v>4957</v>
      </c>
      <c r="B4821" s="6" t="s">
        <v>8739</v>
      </c>
      <c r="C4821" s="6" t="s">
        <v>791</v>
      </c>
      <c r="D4821" s="6" t="s">
        <v>49</v>
      </c>
      <c r="E4821" s="6" t="s">
        <v>16</v>
      </c>
      <c r="F4821" s="15">
        <v>90</v>
      </c>
      <c r="G4821" s="6" t="s">
        <v>10170</v>
      </c>
      <c r="H4821" s="6" t="s">
        <v>2301</v>
      </c>
      <c r="I4821" s="6" t="s">
        <v>32</v>
      </c>
      <c r="J4821" s="7">
        <v>43558</v>
      </c>
      <c r="K4821" s="15">
        <v>80</v>
      </c>
      <c r="L4821" s="6" t="s">
        <v>20</v>
      </c>
      <c r="M4821" s="6">
        <f t="shared" si="301"/>
        <v>2019</v>
      </c>
      <c r="N4821" s="6">
        <f t="shared" si="302"/>
        <v>4</v>
      </c>
      <c r="O4821" s="6" t="str">
        <f>VLOOKUP(L4821,'User input'!$D$6:$E$16,2,FALSE)</f>
        <v>Hyperwotsit</v>
      </c>
      <c r="P4821" s="6">
        <f>VLOOKUP(L4821,'User input'!$D$6:$G$16,3,FALSE)</f>
        <v>2.0099999999999998</v>
      </c>
      <c r="Q4821" s="6">
        <f>VLOOKUP(L4821,'User input'!$D$6:$G$16,4,FALSE)</f>
        <v>20</v>
      </c>
      <c r="R4821" s="6">
        <f t="shared" si="303"/>
        <v>1600</v>
      </c>
      <c r="S4821" s="26">
        <f t="shared" si="300"/>
        <v>3215.9999999999995</v>
      </c>
      <c r="T4821" s="26">
        <f>IF(K4821&lt;'User input'!$I$9,'User input'!$J$8,IF(K4821&lt;'User input'!$I$10,'User input'!$J$9,IF(K4821&lt;'User input'!$I$11,'User input'!$J$10,'User input'!$J$11)))*S4821</f>
        <v>160.79999999999998</v>
      </c>
      <c r="U4821" s="26">
        <f>K4821*'User input'!$J$17+'User input'!$J$16</f>
        <v>0.5</v>
      </c>
    </row>
    <row r="4822" spans="1:21" x14ac:dyDescent="0.25">
      <c r="A4822" s="18">
        <v>4958</v>
      </c>
      <c r="B4822" s="10" t="s">
        <v>10171</v>
      </c>
      <c r="C4822" s="10" t="s">
        <v>1647</v>
      </c>
      <c r="D4822" s="10" t="s">
        <v>49</v>
      </c>
      <c r="E4822" s="10" t="s">
        <v>16</v>
      </c>
      <c r="F4822" s="16">
        <v>90</v>
      </c>
      <c r="G4822" s="10" t="s">
        <v>10172</v>
      </c>
      <c r="H4822" s="10" t="s">
        <v>1163</v>
      </c>
      <c r="I4822" s="10" t="s">
        <v>32</v>
      </c>
      <c r="J4822" s="11">
        <v>43523</v>
      </c>
      <c r="K4822" s="16">
        <v>61</v>
      </c>
      <c r="L4822" s="10" t="s">
        <v>62</v>
      </c>
      <c r="M4822" s="10">
        <f t="shared" si="301"/>
        <v>2019</v>
      </c>
      <c r="N4822" s="10">
        <f t="shared" si="302"/>
        <v>2</v>
      </c>
      <c r="O4822" s="10" t="str">
        <f>VLOOKUP(L4822,'User input'!$D$6:$E$16,2,FALSE)</f>
        <v>Ultrathing V4</v>
      </c>
      <c r="P4822" s="10">
        <f>VLOOKUP(L4822,'User input'!$D$6:$G$16,3,FALSE)</f>
        <v>3.99</v>
      </c>
      <c r="Q4822" s="10">
        <f>VLOOKUP(L4822,'User input'!$D$6:$G$16,4,FALSE)</f>
        <v>24</v>
      </c>
      <c r="R4822" s="10">
        <f t="shared" si="303"/>
        <v>1464</v>
      </c>
      <c r="S4822" s="27">
        <f t="shared" si="300"/>
        <v>5841.3600000000006</v>
      </c>
      <c r="T4822" s="27">
        <f>IF(K4822&lt;'User input'!$I$9,'User input'!$J$8,IF(K4822&lt;'User input'!$I$10,'User input'!$J$9,IF(K4822&lt;'User input'!$I$11,'User input'!$J$10,'User input'!$J$11)))*S4822</f>
        <v>292.06800000000004</v>
      </c>
      <c r="U4822" s="27">
        <f>K4822*'User input'!$J$17+'User input'!$J$16</f>
        <v>0.5</v>
      </c>
    </row>
    <row r="4823" spans="1:21" x14ac:dyDescent="0.25">
      <c r="A4823" s="17">
        <v>4959</v>
      </c>
      <c r="B4823" s="6" t="s">
        <v>10173</v>
      </c>
      <c r="C4823" s="6" t="s">
        <v>3241</v>
      </c>
      <c r="D4823" s="6" t="s">
        <v>28</v>
      </c>
      <c r="E4823" s="6" t="s">
        <v>29</v>
      </c>
      <c r="F4823" s="15">
        <v>60</v>
      </c>
      <c r="G4823" s="6" t="s">
        <v>10174</v>
      </c>
      <c r="H4823" s="6" t="s">
        <v>5151</v>
      </c>
      <c r="I4823" s="6" t="s">
        <v>291</v>
      </c>
      <c r="J4823" s="7">
        <v>43638</v>
      </c>
      <c r="K4823" s="15">
        <v>6</v>
      </c>
      <c r="L4823" s="6" t="s">
        <v>68</v>
      </c>
      <c r="M4823" s="6">
        <f t="shared" si="301"/>
        <v>2019</v>
      </c>
      <c r="N4823" s="6">
        <f t="shared" si="302"/>
        <v>6</v>
      </c>
      <c r="O4823" s="6" t="str">
        <f>VLOOKUP(L4823,'User input'!$D$6:$E$16,2,FALSE)</f>
        <v>Megawidget M</v>
      </c>
      <c r="P4823" s="6">
        <f>VLOOKUP(L4823,'User input'!$D$6:$G$16,3,FALSE)</f>
        <v>1.29</v>
      </c>
      <c r="Q4823" s="6">
        <f>VLOOKUP(L4823,'User input'!$D$6:$G$16,4,FALSE)</f>
        <v>24</v>
      </c>
      <c r="R4823" s="6">
        <f t="shared" si="303"/>
        <v>144</v>
      </c>
      <c r="S4823" s="26">
        <f t="shared" si="300"/>
        <v>185.76</v>
      </c>
      <c r="T4823" s="26">
        <f>IF(K4823&lt;'User input'!$I$9,'User input'!$J$8,IF(K4823&lt;'User input'!$I$10,'User input'!$J$9,IF(K4823&lt;'User input'!$I$11,'User input'!$J$10,'User input'!$J$11)))*S4823</f>
        <v>0</v>
      </c>
      <c r="U4823" s="26">
        <f>K4823*'User input'!$J$17+'User input'!$J$16</f>
        <v>0.5</v>
      </c>
    </row>
    <row r="4824" spans="1:21" x14ac:dyDescent="0.25">
      <c r="A4824" s="17">
        <v>4961</v>
      </c>
      <c r="B4824" s="6" t="s">
        <v>5675</v>
      </c>
      <c r="C4824" s="6" t="s">
        <v>7369</v>
      </c>
      <c r="D4824" s="6" t="s">
        <v>28</v>
      </c>
      <c r="E4824" s="6" t="s">
        <v>29</v>
      </c>
      <c r="F4824" s="15">
        <v>90</v>
      </c>
      <c r="G4824" s="6" t="s">
        <v>10175</v>
      </c>
      <c r="H4824" s="6" t="s">
        <v>5846</v>
      </c>
      <c r="I4824" s="6" t="s">
        <v>32</v>
      </c>
      <c r="J4824" s="7">
        <v>44143</v>
      </c>
      <c r="K4824" s="15">
        <v>17</v>
      </c>
      <c r="L4824" s="6" t="s">
        <v>44</v>
      </c>
      <c r="M4824" s="6">
        <f t="shared" si="301"/>
        <v>2020</v>
      </c>
      <c r="N4824" s="6">
        <f t="shared" si="302"/>
        <v>11</v>
      </c>
      <c r="O4824" s="6" t="str">
        <f>VLOOKUP(L4824,'User input'!$D$6:$E$16,2,FALSE)</f>
        <v>Gigastuff</v>
      </c>
      <c r="P4824" s="6">
        <f>VLOOKUP(L4824,'User input'!$D$6:$G$16,3,FALSE)</f>
        <v>1.89</v>
      </c>
      <c r="Q4824" s="6">
        <f>VLOOKUP(L4824,'User input'!$D$6:$G$16,4,FALSE)</f>
        <v>18</v>
      </c>
      <c r="R4824" s="6">
        <f t="shared" si="303"/>
        <v>306</v>
      </c>
      <c r="S4824" s="26">
        <f t="shared" si="300"/>
        <v>578.33999999999992</v>
      </c>
      <c r="T4824" s="26">
        <f>IF(K4824&lt;'User input'!$I$9,'User input'!$J$8,IF(K4824&lt;'User input'!$I$10,'User input'!$J$9,IF(K4824&lt;'User input'!$I$11,'User input'!$J$10,'User input'!$J$11)))*S4824</f>
        <v>0</v>
      </c>
      <c r="U4824" s="26">
        <f>K4824*'User input'!$J$17+'User input'!$J$16</f>
        <v>0.5</v>
      </c>
    </row>
    <row r="4825" spans="1:21" x14ac:dyDescent="0.25">
      <c r="A4825" s="18">
        <v>4962</v>
      </c>
      <c r="B4825" s="10" t="s">
        <v>5552</v>
      </c>
      <c r="C4825" s="10" t="s">
        <v>6749</v>
      </c>
      <c r="D4825" s="10" t="s">
        <v>15</v>
      </c>
      <c r="E4825" s="10" t="s">
        <v>16</v>
      </c>
      <c r="F4825" s="16">
        <v>90</v>
      </c>
      <c r="G4825" s="10" t="s">
        <v>10176</v>
      </c>
      <c r="H4825" s="10" t="s">
        <v>1594</v>
      </c>
      <c r="I4825" s="10" t="s">
        <v>32</v>
      </c>
      <c r="J4825" s="11">
        <v>44376</v>
      </c>
      <c r="K4825" s="16">
        <v>43</v>
      </c>
      <c r="L4825" s="10" t="s">
        <v>68</v>
      </c>
      <c r="M4825" s="10">
        <f t="shared" si="301"/>
        <v>2021</v>
      </c>
      <c r="N4825" s="10">
        <f t="shared" si="302"/>
        <v>6</v>
      </c>
      <c r="O4825" s="10" t="str">
        <f>VLOOKUP(L4825,'User input'!$D$6:$E$16,2,FALSE)</f>
        <v>Megawidget M</v>
      </c>
      <c r="P4825" s="10">
        <f>VLOOKUP(L4825,'User input'!$D$6:$G$16,3,FALSE)</f>
        <v>1.29</v>
      </c>
      <c r="Q4825" s="10">
        <f>VLOOKUP(L4825,'User input'!$D$6:$G$16,4,FALSE)</f>
        <v>24</v>
      </c>
      <c r="R4825" s="10">
        <f t="shared" si="303"/>
        <v>1032</v>
      </c>
      <c r="S4825" s="27">
        <f t="shared" si="300"/>
        <v>1331.28</v>
      </c>
      <c r="T4825" s="27">
        <f>IF(K4825&lt;'User input'!$I$9,'User input'!$J$8,IF(K4825&lt;'User input'!$I$10,'User input'!$J$9,IF(K4825&lt;'User input'!$I$11,'User input'!$J$10,'User input'!$J$11)))*S4825</f>
        <v>39.938399999999994</v>
      </c>
      <c r="U4825" s="27">
        <f>K4825*'User input'!$J$17+'User input'!$J$16</f>
        <v>0.5</v>
      </c>
    </row>
    <row r="4826" spans="1:21" x14ac:dyDescent="0.25">
      <c r="A4826" s="17">
        <v>4963</v>
      </c>
      <c r="B4826" s="6" t="s">
        <v>10177</v>
      </c>
      <c r="C4826" s="6" t="s">
        <v>345</v>
      </c>
      <c r="D4826" s="6" t="s">
        <v>90</v>
      </c>
      <c r="E4826" s="6" t="s">
        <v>16</v>
      </c>
      <c r="F4826" s="15">
        <v>60</v>
      </c>
      <c r="G4826" s="6" t="s">
        <v>10178</v>
      </c>
      <c r="H4826" s="6" t="s">
        <v>5691</v>
      </c>
      <c r="I4826" s="6" t="s">
        <v>25</v>
      </c>
      <c r="J4826" s="7">
        <v>43767</v>
      </c>
      <c r="K4826" s="15">
        <v>61</v>
      </c>
      <c r="L4826" s="6" t="s">
        <v>157</v>
      </c>
      <c r="M4826" s="6">
        <f t="shared" si="301"/>
        <v>2019</v>
      </c>
      <c r="N4826" s="6">
        <f t="shared" si="302"/>
        <v>10</v>
      </c>
      <c r="O4826" s="6" t="str">
        <f>VLOOKUP(L4826,'User input'!$D$6:$E$16,2,FALSE)</f>
        <v>Ultrathing V3</v>
      </c>
      <c r="P4826" s="6">
        <f>VLOOKUP(L4826,'User input'!$D$6:$G$16,3,FALSE)</f>
        <v>3.39</v>
      </c>
      <c r="Q4826" s="6">
        <f>VLOOKUP(L4826,'User input'!$D$6:$G$16,4,FALSE)</f>
        <v>24</v>
      </c>
      <c r="R4826" s="6">
        <f t="shared" si="303"/>
        <v>1464</v>
      </c>
      <c r="S4826" s="26">
        <f t="shared" si="300"/>
        <v>4962.96</v>
      </c>
      <c r="T4826" s="26">
        <f>IF(K4826&lt;'User input'!$I$9,'User input'!$J$8,IF(K4826&lt;'User input'!$I$10,'User input'!$J$9,IF(K4826&lt;'User input'!$I$11,'User input'!$J$10,'User input'!$J$11)))*S4826</f>
        <v>248.14800000000002</v>
      </c>
      <c r="U4826" s="26">
        <f>K4826*'User input'!$J$17+'User input'!$J$16</f>
        <v>0.5</v>
      </c>
    </row>
    <row r="4827" spans="1:21" x14ac:dyDescent="0.25">
      <c r="A4827" s="18">
        <v>4964</v>
      </c>
      <c r="B4827" s="10" t="s">
        <v>4493</v>
      </c>
      <c r="C4827" s="10" t="s">
        <v>84</v>
      </c>
      <c r="D4827" s="10" t="s">
        <v>28</v>
      </c>
      <c r="E4827" s="10" t="s">
        <v>29</v>
      </c>
      <c r="F4827" s="16">
        <v>90</v>
      </c>
      <c r="G4827" s="10" t="s">
        <v>10179</v>
      </c>
      <c r="H4827" s="10" t="s">
        <v>4989</v>
      </c>
      <c r="I4827" s="10" t="s">
        <v>87</v>
      </c>
      <c r="J4827" s="11">
        <v>44297</v>
      </c>
      <c r="K4827" s="16">
        <v>104</v>
      </c>
      <c r="L4827" s="10" t="s">
        <v>44</v>
      </c>
      <c r="M4827" s="10">
        <f t="shared" si="301"/>
        <v>2021</v>
      </c>
      <c r="N4827" s="10">
        <f t="shared" si="302"/>
        <v>4</v>
      </c>
      <c r="O4827" s="10" t="str">
        <f>VLOOKUP(L4827,'User input'!$D$6:$E$16,2,FALSE)</f>
        <v>Gigastuff</v>
      </c>
      <c r="P4827" s="10">
        <f>VLOOKUP(L4827,'User input'!$D$6:$G$16,3,FALSE)</f>
        <v>1.89</v>
      </c>
      <c r="Q4827" s="10">
        <f>VLOOKUP(L4827,'User input'!$D$6:$G$16,4,FALSE)</f>
        <v>18</v>
      </c>
      <c r="R4827" s="10">
        <f t="shared" si="303"/>
        <v>1872</v>
      </c>
      <c r="S4827" s="27">
        <f t="shared" si="300"/>
        <v>3538.08</v>
      </c>
      <c r="T4827" s="27">
        <f>IF(K4827&lt;'User input'!$I$9,'User input'!$J$8,IF(K4827&lt;'User input'!$I$10,'User input'!$J$9,IF(K4827&lt;'User input'!$I$11,'User input'!$J$10,'User input'!$J$11)))*S4827</f>
        <v>247.66560000000001</v>
      </c>
      <c r="U4827" s="27">
        <f>K4827*'User input'!$J$17+'User input'!$J$16</f>
        <v>0.5</v>
      </c>
    </row>
    <row r="4828" spans="1:21" x14ac:dyDescent="0.25">
      <c r="A4828" s="17">
        <v>4965</v>
      </c>
      <c r="B4828" s="6" t="s">
        <v>7311</v>
      </c>
      <c r="C4828" s="6" t="s">
        <v>6818</v>
      </c>
      <c r="D4828" s="6" t="s">
        <v>28</v>
      </c>
      <c r="E4828" s="6" t="s">
        <v>29</v>
      </c>
      <c r="F4828" s="15">
        <v>30</v>
      </c>
      <c r="G4828" s="6" t="s">
        <v>10180</v>
      </c>
      <c r="H4828" s="6" t="s">
        <v>8973</v>
      </c>
      <c r="I4828" s="6" t="s">
        <v>185</v>
      </c>
      <c r="J4828" s="7">
        <v>44281</v>
      </c>
      <c r="K4828" s="15">
        <v>91</v>
      </c>
      <c r="L4828" s="6" t="s">
        <v>52</v>
      </c>
      <c r="M4828" s="6">
        <f t="shared" si="301"/>
        <v>2021</v>
      </c>
      <c r="N4828" s="6">
        <f t="shared" si="302"/>
        <v>3</v>
      </c>
      <c r="O4828" s="6" t="str">
        <f>VLOOKUP(L4828,'User input'!$D$6:$E$16,2,FALSE)</f>
        <v>Megawidget S</v>
      </c>
      <c r="P4828" s="6">
        <f>VLOOKUP(L4828,'User input'!$D$6:$G$16,3,FALSE)</f>
        <v>0.69</v>
      </c>
      <c r="Q4828" s="6">
        <f>VLOOKUP(L4828,'User input'!$D$6:$G$16,4,FALSE)</f>
        <v>24</v>
      </c>
      <c r="R4828" s="6">
        <f t="shared" si="303"/>
        <v>2184</v>
      </c>
      <c r="S4828" s="26">
        <f t="shared" si="300"/>
        <v>1506.9599999999998</v>
      </c>
      <c r="T4828" s="26">
        <f>IF(K4828&lt;'User input'!$I$9,'User input'!$J$8,IF(K4828&lt;'User input'!$I$10,'User input'!$J$9,IF(K4828&lt;'User input'!$I$11,'User input'!$J$10,'User input'!$J$11)))*S4828</f>
        <v>75.347999999999999</v>
      </c>
      <c r="U4828" s="26">
        <f>K4828*'User input'!$J$17+'User input'!$J$16</f>
        <v>0.5</v>
      </c>
    </row>
    <row r="4829" spans="1:21" x14ac:dyDescent="0.25">
      <c r="A4829" s="18">
        <v>4966</v>
      </c>
      <c r="B4829" s="10" t="s">
        <v>1053</v>
      </c>
      <c r="C4829" s="10" t="s">
        <v>1302</v>
      </c>
      <c r="D4829" s="10" t="s">
        <v>28</v>
      </c>
      <c r="E4829" s="10" t="s">
        <v>29</v>
      </c>
      <c r="F4829" s="16">
        <v>90</v>
      </c>
      <c r="G4829" s="10" t="s">
        <v>10181</v>
      </c>
      <c r="H4829" s="10" t="s">
        <v>1098</v>
      </c>
      <c r="I4829" s="10" t="s">
        <v>25</v>
      </c>
      <c r="J4829" s="11">
        <v>44547</v>
      </c>
      <c r="K4829" s="16">
        <v>69</v>
      </c>
      <c r="L4829" s="10" t="s">
        <v>39</v>
      </c>
      <c r="M4829" s="10">
        <f t="shared" si="301"/>
        <v>2021</v>
      </c>
      <c r="N4829" s="10">
        <f t="shared" si="302"/>
        <v>12</v>
      </c>
      <c r="O4829" s="10" t="str">
        <f>VLOOKUP(L4829,'User input'!$D$6:$E$16,2,FALSE)</f>
        <v>Ultrathing V1</v>
      </c>
      <c r="P4829" s="10">
        <f>VLOOKUP(L4829,'User input'!$D$6:$G$16,3,FALSE)</f>
        <v>1.79</v>
      </c>
      <c r="Q4829" s="10">
        <f>VLOOKUP(L4829,'User input'!$D$6:$G$16,4,FALSE)</f>
        <v>17</v>
      </c>
      <c r="R4829" s="10">
        <f t="shared" si="303"/>
        <v>1173</v>
      </c>
      <c r="S4829" s="27">
        <f t="shared" si="300"/>
        <v>2099.67</v>
      </c>
      <c r="T4829" s="27">
        <f>IF(K4829&lt;'User input'!$I$9,'User input'!$J$8,IF(K4829&lt;'User input'!$I$10,'User input'!$J$9,IF(K4829&lt;'User input'!$I$11,'User input'!$J$10,'User input'!$J$11)))*S4829</f>
        <v>104.98350000000001</v>
      </c>
      <c r="U4829" s="27">
        <f>K4829*'User input'!$J$17+'User input'!$J$16</f>
        <v>0.5</v>
      </c>
    </row>
    <row r="4830" spans="1:21" x14ac:dyDescent="0.25">
      <c r="A4830" s="17">
        <v>4967</v>
      </c>
      <c r="B4830" s="6" t="s">
        <v>10182</v>
      </c>
      <c r="C4830" s="6" t="s">
        <v>2495</v>
      </c>
      <c r="D4830" s="6" t="s">
        <v>49</v>
      </c>
      <c r="E4830" s="6" t="s">
        <v>16</v>
      </c>
      <c r="F4830" s="15">
        <v>60</v>
      </c>
      <c r="G4830" s="6" t="s">
        <v>10181</v>
      </c>
      <c r="H4830" s="6" t="s">
        <v>919</v>
      </c>
      <c r="I4830" s="6" t="s">
        <v>32</v>
      </c>
      <c r="J4830" s="7">
        <v>43560</v>
      </c>
      <c r="K4830" s="15">
        <v>54</v>
      </c>
      <c r="L4830" s="6" t="s">
        <v>62</v>
      </c>
      <c r="M4830" s="6">
        <f t="shared" si="301"/>
        <v>2019</v>
      </c>
      <c r="N4830" s="6">
        <f t="shared" si="302"/>
        <v>4</v>
      </c>
      <c r="O4830" s="6" t="str">
        <f>VLOOKUP(L4830,'User input'!$D$6:$E$16,2,FALSE)</f>
        <v>Ultrathing V4</v>
      </c>
      <c r="P4830" s="6">
        <f>VLOOKUP(L4830,'User input'!$D$6:$G$16,3,FALSE)</f>
        <v>3.99</v>
      </c>
      <c r="Q4830" s="6">
        <f>VLOOKUP(L4830,'User input'!$D$6:$G$16,4,FALSE)</f>
        <v>24</v>
      </c>
      <c r="R4830" s="6">
        <f t="shared" si="303"/>
        <v>1296</v>
      </c>
      <c r="S4830" s="26">
        <f t="shared" si="300"/>
        <v>5171.04</v>
      </c>
      <c r="T4830" s="26">
        <f>IF(K4830&lt;'User input'!$I$9,'User input'!$J$8,IF(K4830&lt;'User input'!$I$10,'User input'!$J$9,IF(K4830&lt;'User input'!$I$11,'User input'!$J$10,'User input'!$J$11)))*S4830</f>
        <v>258.55200000000002</v>
      </c>
      <c r="U4830" s="26">
        <f>K4830*'User input'!$J$17+'User input'!$J$16</f>
        <v>0.5</v>
      </c>
    </row>
    <row r="4831" spans="1:21" x14ac:dyDescent="0.25">
      <c r="A4831" s="18">
        <v>4968</v>
      </c>
      <c r="B4831" s="10" t="s">
        <v>10183</v>
      </c>
      <c r="C4831" s="10" t="s">
        <v>2970</v>
      </c>
      <c r="D4831" s="10" t="s">
        <v>49</v>
      </c>
      <c r="E4831" s="10" t="s">
        <v>16</v>
      </c>
      <c r="F4831" s="16">
        <v>60</v>
      </c>
      <c r="G4831" s="10" t="s">
        <v>10184</v>
      </c>
      <c r="H4831" s="10" t="s">
        <v>1470</v>
      </c>
      <c r="I4831" s="10" t="s">
        <v>1471</v>
      </c>
      <c r="J4831" s="11">
        <v>43701</v>
      </c>
      <c r="K4831" s="16">
        <v>58</v>
      </c>
      <c r="L4831" s="10" t="s">
        <v>52</v>
      </c>
      <c r="M4831" s="10">
        <f t="shared" si="301"/>
        <v>2019</v>
      </c>
      <c r="N4831" s="10">
        <f t="shared" si="302"/>
        <v>8</v>
      </c>
      <c r="O4831" s="10" t="str">
        <f>VLOOKUP(L4831,'User input'!$D$6:$E$16,2,FALSE)</f>
        <v>Megawidget S</v>
      </c>
      <c r="P4831" s="10">
        <f>VLOOKUP(L4831,'User input'!$D$6:$G$16,3,FALSE)</f>
        <v>0.69</v>
      </c>
      <c r="Q4831" s="10">
        <f>VLOOKUP(L4831,'User input'!$D$6:$G$16,4,FALSE)</f>
        <v>24</v>
      </c>
      <c r="R4831" s="10">
        <f t="shared" si="303"/>
        <v>1392</v>
      </c>
      <c r="S4831" s="27">
        <f t="shared" si="300"/>
        <v>960.4799999999999</v>
      </c>
      <c r="T4831" s="27">
        <f>IF(K4831&lt;'User input'!$I$9,'User input'!$J$8,IF(K4831&lt;'User input'!$I$10,'User input'!$J$9,IF(K4831&lt;'User input'!$I$11,'User input'!$J$10,'User input'!$J$11)))*S4831</f>
        <v>48.024000000000001</v>
      </c>
      <c r="U4831" s="27">
        <f>K4831*'User input'!$J$17+'User input'!$J$16</f>
        <v>0.5</v>
      </c>
    </row>
    <row r="4832" spans="1:21" x14ac:dyDescent="0.25">
      <c r="A4832" s="17">
        <v>4969</v>
      </c>
      <c r="B4832" s="6" t="s">
        <v>7389</v>
      </c>
      <c r="C4832" s="6" t="s">
        <v>3255</v>
      </c>
      <c r="D4832" s="6" t="s">
        <v>28</v>
      </c>
      <c r="E4832" s="6" t="s">
        <v>29</v>
      </c>
      <c r="F4832" s="15">
        <v>30</v>
      </c>
      <c r="G4832" s="6" t="s">
        <v>10185</v>
      </c>
      <c r="H4832" s="6" t="s">
        <v>4316</v>
      </c>
      <c r="I4832" s="6" t="s">
        <v>185</v>
      </c>
      <c r="J4832" s="7">
        <v>43592</v>
      </c>
      <c r="K4832" s="15">
        <v>2</v>
      </c>
      <c r="L4832" s="6" t="s">
        <v>33</v>
      </c>
      <c r="M4832" s="6">
        <f t="shared" si="301"/>
        <v>2019</v>
      </c>
      <c r="N4832" s="6">
        <f t="shared" si="302"/>
        <v>5</v>
      </c>
      <c r="O4832" s="6" t="str">
        <f>VLOOKUP(L4832,'User input'!$D$6:$E$16,2,FALSE)</f>
        <v>Megawidget L</v>
      </c>
      <c r="P4832" s="6">
        <f>VLOOKUP(L4832,'User input'!$D$6:$G$16,3,FALSE)</f>
        <v>1.79</v>
      </c>
      <c r="Q4832" s="6">
        <f>VLOOKUP(L4832,'User input'!$D$6:$G$16,4,FALSE)</f>
        <v>24</v>
      </c>
      <c r="R4832" s="6">
        <f t="shared" si="303"/>
        <v>48</v>
      </c>
      <c r="S4832" s="26">
        <f t="shared" si="300"/>
        <v>85.92</v>
      </c>
      <c r="T4832" s="26">
        <f>IF(K4832&lt;'User input'!$I$9,'User input'!$J$8,IF(K4832&lt;'User input'!$I$10,'User input'!$J$9,IF(K4832&lt;'User input'!$I$11,'User input'!$J$10,'User input'!$J$11)))*S4832</f>
        <v>0</v>
      </c>
      <c r="U4832" s="26">
        <f>K4832*'User input'!$J$17+'User input'!$J$16</f>
        <v>0.5</v>
      </c>
    </row>
    <row r="4833" spans="1:21" x14ac:dyDescent="0.25">
      <c r="A4833" s="18">
        <v>4970</v>
      </c>
      <c r="B4833" s="10" t="s">
        <v>2856</v>
      </c>
      <c r="C4833" s="10" t="s">
        <v>1574</v>
      </c>
      <c r="D4833" s="10" t="s">
        <v>28</v>
      </c>
      <c r="E4833" s="10" t="s">
        <v>29</v>
      </c>
      <c r="F4833" s="16">
        <v>90</v>
      </c>
      <c r="G4833" s="10" t="s">
        <v>10186</v>
      </c>
      <c r="H4833" s="10" t="s">
        <v>72</v>
      </c>
      <c r="I4833" s="10" t="s">
        <v>32</v>
      </c>
      <c r="J4833" s="11">
        <v>43975</v>
      </c>
      <c r="K4833" s="16">
        <v>13</v>
      </c>
      <c r="L4833" s="10" t="s">
        <v>52</v>
      </c>
      <c r="M4833" s="10">
        <f t="shared" si="301"/>
        <v>2020</v>
      </c>
      <c r="N4833" s="10">
        <f t="shared" si="302"/>
        <v>5</v>
      </c>
      <c r="O4833" s="10" t="str">
        <f>VLOOKUP(L4833,'User input'!$D$6:$E$16,2,FALSE)</f>
        <v>Megawidget S</v>
      </c>
      <c r="P4833" s="10">
        <f>VLOOKUP(L4833,'User input'!$D$6:$G$16,3,FALSE)</f>
        <v>0.69</v>
      </c>
      <c r="Q4833" s="10">
        <f>VLOOKUP(L4833,'User input'!$D$6:$G$16,4,FALSE)</f>
        <v>24</v>
      </c>
      <c r="R4833" s="10">
        <f t="shared" si="303"/>
        <v>312</v>
      </c>
      <c r="S4833" s="27">
        <f t="shared" si="300"/>
        <v>215.27999999999997</v>
      </c>
      <c r="T4833" s="27">
        <f>IF(K4833&lt;'User input'!$I$9,'User input'!$J$8,IF(K4833&lt;'User input'!$I$10,'User input'!$J$9,IF(K4833&lt;'User input'!$I$11,'User input'!$J$10,'User input'!$J$11)))*S4833</f>
        <v>0</v>
      </c>
      <c r="U4833" s="27">
        <f>K4833*'User input'!$J$17+'User input'!$J$16</f>
        <v>0.5</v>
      </c>
    </row>
    <row r="4834" spans="1:21" x14ac:dyDescent="0.25">
      <c r="A4834" s="17">
        <v>4971</v>
      </c>
      <c r="B4834" s="6" t="s">
        <v>10187</v>
      </c>
      <c r="C4834" s="6" t="s">
        <v>1845</v>
      </c>
      <c r="D4834" s="6" t="s">
        <v>15</v>
      </c>
      <c r="E4834" s="6" t="s">
        <v>16</v>
      </c>
      <c r="F4834" s="15">
        <v>60</v>
      </c>
      <c r="G4834" s="6" t="s">
        <v>10188</v>
      </c>
      <c r="H4834" s="6" t="s">
        <v>8123</v>
      </c>
      <c r="I4834" s="6" t="s">
        <v>32</v>
      </c>
      <c r="J4834" s="7">
        <v>44245</v>
      </c>
      <c r="K4834" s="15">
        <v>10</v>
      </c>
      <c r="L4834" s="6" t="s">
        <v>99</v>
      </c>
      <c r="M4834" s="6">
        <f t="shared" si="301"/>
        <v>2021</v>
      </c>
      <c r="N4834" s="6">
        <f t="shared" si="302"/>
        <v>2</v>
      </c>
      <c r="O4834" s="6" t="str">
        <f>VLOOKUP(L4834,'User input'!$D$6:$E$16,2,FALSE)</f>
        <v>Superwossname</v>
      </c>
      <c r="P4834" s="6">
        <f>VLOOKUP(L4834,'User input'!$D$6:$G$16,3,FALSE)</f>
        <v>3.49</v>
      </c>
      <c r="Q4834" s="6">
        <f>VLOOKUP(L4834,'User input'!$D$6:$G$16,4,FALSE)</f>
        <v>20</v>
      </c>
      <c r="R4834" s="6">
        <f t="shared" si="303"/>
        <v>200</v>
      </c>
      <c r="S4834" s="26">
        <f t="shared" si="300"/>
        <v>698</v>
      </c>
      <c r="T4834" s="26">
        <f>IF(K4834&lt;'User input'!$I$9,'User input'!$J$8,IF(K4834&lt;'User input'!$I$10,'User input'!$J$9,IF(K4834&lt;'User input'!$I$11,'User input'!$J$10,'User input'!$J$11)))*S4834</f>
        <v>0</v>
      </c>
      <c r="U4834" s="26">
        <f>K4834*'User input'!$J$17+'User input'!$J$16</f>
        <v>0.5</v>
      </c>
    </row>
    <row r="4835" spans="1:21" x14ac:dyDescent="0.25">
      <c r="A4835" s="18">
        <v>4972</v>
      </c>
      <c r="B4835" s="10" t="s">
        <v>5361</v>
      </c>
      <c r="C4835" s="10" t="s">
        <v>9542</v>
      </c>
      <c r="D4835" s="10" t="s">
        <v>49</v>
      </c>
      <c r="E4835" s="10" t="s">
        <v>16</v>
      </c>
      <c r="F4835" s="16">
        <v>90</v>
      </c>
      <c r="G4835" s="10" t="s">
        <v>10189</v>
      </c>
      <c r="H4835" s="10" t="s">
        <v>1969</v>
      </c>
      <c r="I4835" s="10" t="s">
        <v>122</v>
      </c>
      <c r="J4835" s="11">
        <v>44414</v>
      </c>
      <c r="K4835" s="16">
        <v>29</v>
      </c>
      <c r="L4835" s="10" t="s">
        <v>62</v>
      </c>
      <c r="M4835" s="10">
        <f t="shared" si="301"/>
        <v>2021</v>
      </c>
      <c r="N4835" s="10">
        <f t="shared" si="302"/>
        <v>8</v>
      </c>
      <c r="O4835" s="10" t="str">
        <f>VLOOKUP(L4835,'User input'!$D$6:$E$16,2,FALSE)</f>
        <v>Ultrathing V4</v>
      </c>
      <c r="P4835" s="10">
        <f>VLOOKUP(L4835,'User input'!$D$6:$G$16,3,FALSE)</f>
        <v>3.99</v>
      </c>
      <c r="Q4835" s="10">
        <f>VLOOKUP(L4835,'User input'!$D$6:$G$16,4,FALSE)</f>
        <v>24</v>
      </c>
      <c r="R4835" s="10">
        <f t="shared" si="303"/>
        <v>696</v>
      </c>
      <c r="S4835" s="27">
        <f t="shared" si="300"/>
        <v>2777.04</v>
      </c>
      <c r="T4835" s="27">
        <f>IF(K4835&lt;'User input'!$I$9,'User input'!$J$8,IF(K4835&lt;'User input'!$I$10,'User input'!$J$9,IF(K4835&lt;'User input'!$I$11,'User input'!$J$10,'User input'!$J$11)))*S4835</f>
        <v>83.311199999999999</v>
      </c>
      <c r="U4835" s="27">
        <f>K4835*'User input'!$J$17+'User input'!$J$16</f>
        <v>0.5</v>
      </c>
    </row>
    <row r="4836" spans="1:21" x14ac:dyDescent="0.25">
      <c r="A4836" s="17">
        <v>4973</v>
      </c>
      <c r="B4836" s="6" t="s">
        <v>679</v>
      </c>
      <c r="C4836" s="6" t="s">
        <v>5019</v>
      </c>
      <c r="D4836" s="6" t="s">
        <v>28</v>
      </c>
      <c r="E4836" s="6" t="s">
        <v>29</v>
      </c>
      <c r="F4836" s="15">
        <v>90</v>
      </c>
      <c r="G4836" s="6" t="s">
        <v>10190</v>
      </c>
      <c r="H4836" s="6" t="s">
        <v>1888</v>
      </c>
      <c r="I4836" s="6" t="s">
        <v>291</v>
      </c>
      <c r="J4836" s="7">
        <v>44174</v>
      </c>
      <c r="K4836" s="15">
        <v>61</v>
      </c>
      <c r="L4836" s="6" t="s">
        <v>62</v>
      </c>
      <c r="M4836" s="6">
        <f t="shared" si="301"/>
        <v>2020</v>
      </c>
      <c r="N4836" s="6">
        <f t="shared" si="302"/>
        <v>12</v>
      </c>
      <c r="O4836" s="6" t="str">
        <f>VLOOKUP(L4836,'User input'!$D$6:$E$16,2,FALSE)</f>
        <v>Ultrathing V4</v>
      </c>
      <c r="P4836" s="6">
        <f>VLOOKUP(L4836,'User input'!$D$6:$G$16,3,FALSE)</f>
        <v>3.99</v>
      </c>
      <c r="Q4836" s="6">
        <f>VLOOKUP(L4836,'User input'!$D$6:$G$16,4,FALSE)</f>
        <v>24</v>
      </c>
      <c r="R4836" s="6">
        <f t="shared" si="303"/>
        <v>1464</v>
      </c>
      <c r="S4836" s="26">
        <f t="shared" si="300"/>
        <v>5841.3600000000006</v>
      </c>
      <c r="T4836" s="26">
        <f>IF(K4836&lt;'User input'!$I$9,'User input'!$J$8,IF(K4836&lt;'User input'!$I$10,'User input'!$J$9,IF(K4836&lt;'User input'!$I$11,'User input'!$J$10,'User input'!$J$11)))*S4836</f>
        <v>292.06800000000004</v>
      </c>
      <c r="U4836" s="26">
        <f>K4836*'User input'!$J$17+'User input'!$J$16</f>
        <v>0.5</v>
      </c>
    </row>
    <row r="4837" spans="1:21" x14ac:dyDescent="0.25">
      <c r="A4837" s="18">
        <v>4974</v>
      </c>
      <c r="B4837" s="10" t="s">
        <v>10191</v>
      </c>
      <c r="C4837" s="10" t="s">
        <v>2085</v>
      </c>
      <c r="D4837" s="10" t="s">
        <v>49</v>
      </c>
      <c r="E4837" s="10" t="s">
        <v>16</v>
      </c>
      <c r="F4837" s="16">
        <v>30</v>
      </c>
      <c r="G4837" s="10" t="s">
        <v>10192</v>
      </c>
      <c r="H4837" s="10" t="s">
        <v>1327</v>
      </c>
      <c r="I4837" s="10" t="s">
        <v>32</v>
      </c>
      <c r="J4837" s="11">
        <v>44471</v>
      </c>
      <c r="K4837" s="16">
        <v>51</v>
      </c>
      <c r="L4837" s="10" t="s">
        <v>52</v>
      </c>
      <c r="M4837" s="10">
        <f t="shared" si="301"/>
        <v>2021</v>
      </c>
      <c r="N4837" s="10">
        <f t="shared" si="302"/>
        <v>10</v>
      </c>
      <c r="O4837" s="10" t="str">
        <f>VLOOKUP(L4837,'User input'!$D$6:$E$16,2,FALSE)</f>
        <v>Megawidget S</v>
      </c>
      <c r="P4837" s="10">
        <f>VLOOKUP(L4837,'User input'!$D$6:$G$16,3,FALSE)</f>
        <v>0.69</v>
      </c>
      <c r="Q4837" s="10">
        <f>VLOOKUP(L4837,'User input'!$D$6:$G$16,4,FALSE)</f>
        <v>24</v>
      </c>
      <c r="R4837" s="10">
        <f t="shared" si="303"/>
        <v>1224</v>
      </c>
      <c r="S4837" s="27">
        <f t="shared" si="300"/>
        <v>844.56</v>
      </c>
      <c r="T4837" s="27">
        <f>IF(K4837&lt;'User input'!$I$9,'User input'!$J$8,IF(K4837&lt;'User input'!$I$10,'User input'!$J$9,IF(K4837&lt;'User input'!$I$11,'User input'!$J$10,'User input'!$J$11)))*S4837</f>
        <v>42.228000000000002</v>
      </c>
      <c r="U4837" s="27">
        <f>K4837*'User input'!$J$17+'User input'!$J$16</f>
        <v>0.5</v>
      </c>
    </row>
    <row r="4838" spans="1:21" x14ac:dyDescent="0.25">
      <c r="A4838" s="17">
        <v>4975</v>
      </c>
      <c r="B4838" s="6" t="s">
        <v>10193</v>
      </c>
      <c r="C4838" s="6" t="s">
        <v>1461</v>
      </c>
      <c r="D4838" s="6" t="s">
        <v>28</v>
      </c>
      <c r="E4838" s="6" t="s">
        <v>29</v>
      </c>
      <c r="F4838" s="15">
        <v>30</v>
      </c>
      <c r="G4838" s="6" t="s">
        <v>10194</v>
      </c>
      <c r="H4838" s="6" t="s">
        <v>2756</v>
      </c>
      <c r="I4838" s="6" t="s">
        <v>291</v>
      </c>
      <c r="J4838" s="7">
        <v>43635</v>
      </c>
      <c r="K4838" s="15">
        <v>47</v>
      </c>
      <c r="L4838" s="6" t="s">
        <v>20</v>
      </c>
      <c r="M4838" s="6">
        <f t="shared" si="301"/>
        <v>2019</v>
      </c>
      <c r="N4838" s="6">
        <f t="shared" si="302"/>
        <v>6</v>
      </c>
      <c r="O4838" s="6" t="str">
        <f>VLOOKUP(L4838,'User input'!$D$6:$E$16,2,FALSE)</f>
        <v>Hyperwotsit</v>
      </c>
      <c r="P4838" s="6">
        <f>VLOOKUP(L4838,'User input'!$D$6:$G$16,3,FALSE)</f>
        <v>2.0099999999999998</v>
      </c>
      <c r="Q4838" s="6">
        <f>VLOOKUP(L4838,'User input'!$D$6:$G$16,4,FALSE)</f>
        <v>20</v>
      </c>
      <c r="R4838" s="6">
        <f t="shared" si="303"/>
        <v>940</v>
      </c>
      <c r="S4838" s="26">
        <f t="shared" si="300"/>
        <v>1889.3999999999999</v>
      </c>
      <c r="T4838" s="26">
        <f>IF(K4838&lt;'User input'!$I$9,'User input'!$J$8,IF(K4838&lt;'User input'!$I$10,'User input'!$J$9,IF(K4838&lt;'User input'!$I$11,'User input'!$J$10,'User input'!$J$11)))*S4838</f>
        <v>56.681999999999995</v>
      </c>
      <c r="U4838" s="26">
        <f>K4838*'User input'!$J$17+'User input'!$J$16</f>
        <v>0.5</v>
      </c>
    </row>
    <row r="4839" spans="1:21" x14ac:dyDescent="0.25">
      <c r="A4839" s="18">
        <v>4976</v>
      </c>
      <c r="B4839" s="10" t="s">
        <v>8256</v>
      </c>
      <c r="C4839" s="10" t="s">
        <v>6019</v>
      </c>
      <c r="D4839" s="10" t="s">
        <v>28</v>
      </c>
      <c r="E4839" s="10" t="s">
        <v>29</v>
      </c>
      <c r="F4839" s="16">
        <v>30</v>
      </c>
      <c r="G4839" s="10" t="s">
        <v>10195</v>
      </c>
      <c r="H4839" s="10" t="s">
        <v>7354</v>
      </c>
      <c r="I4839" s="10" t="s">
        <v>108</v>
      </c>
      <c r="J4839" s="11">
        <v>43949</v>
      </c>
      <c r="K4839" s="16">
        <v>2</v>
      </c>
      <c r="L4839" s="10" t="s">
        <v>39</v>
      </c>
      <c r="M4839" s="10">
        <f t="shared" si="301"/>
        <v>2020</v>
      </c>
      <c r="N4839" s="10">
        <f t="shared" si="302"/>
        <v>4</v>
      </c>
      <c r="O4839" s="10" t="str">
        <f>VLOOKUP(L4839,'User input'!$D$6:$E$16,2,FALSE)</f>
        <v>Ultrathing V1</v>
      </c>
      <c r="P4839" s="10">
        <f>VLOOKUP(L4839,'User input'!$D$6:$G$16,3,FALSE)</f>
        <v>1.79</v>
      </c>
      <c r="Q4839" s="10">
        <f>VLOOKUP(L4839,'User input'!$D$6:$G$16,4,FALSE)</f>
        <v>17</v>
      </c>
      <c r="R4839" s="10">
        <f t="shared" si="303"/>
        <v>34</v>
      </c>
      <c r="S4839" s="27">
        <f t="shared" si="300"/>
        <v>60.86</v>
      </c>
      <c r="T4839" s="27">
        <f>IF(K4839&lt;'User input'!$I$9,'User input'!$J$8,IF(K4839&lt;'User input'!$I$10,'User input'!$J$9,IF(K4839&lt;'User input'!$I$11,'User input'!$J$10,'User input'!$J$11)))*S4839</f>
        <v>0</v>
      </c>
      <c r="U4839" s="27">
        <f>K4839*'User input'!$J$17+'User input'!$J$16</f>
        <v>0.5</v>
      </c>
    </row>
    <row r="4840" spans="1:21" x14ac:dyDescent="0.25">
      <c r="A4840" s="17">
        <v>4977</v>
      </c>
      <c r="B4840" s="6" t="s">
        <v>3471</v>
      </c>
      <c r="C4840" s="6" t="s">
        <v>6269</v>
      </c>
      <c r="D4840" s="6" t="s">
        <v>28</v>
      </c>
      <c r="E4840" s="6" t="s">
        <v>29</v>
      </c>
      <c r="F4840" s="15">
        <v>60</v>
      </c>
      <c r="G4840" s="6" t="s">
        <v>10195</v>
      </c>
      <c r="H4840" s="6" t="s">
        <v>2921</v>
      </c>
      <c r="I4840" s="6" t="s">
        <v>32</v>
      </c>
      <c r="J4840" s="7">
        <v>44451</v>
      </c>
      <c r="K4840" s="15">
        <v>100</v>
      </c>
      <c r="L4840" s="6" t="s">
        <v>157</v>
      </c>
      <c r="M4840" s="6">
        <f t="shared" si="301"/>
        <v>2021</v>
      </c>
      <c r="N4840" s="6">
        <f t="shared" si="302"/>
        <v>9</v>
      </c>
      <c r="O4840" s="6" t="str">
        <f>VLOOKUP(L4840,'User input'!$D$6:$E$16,2,FALSE)</f>
        <v>Ultrathing V3</v>
      </c>
      <c r="P4840" s="6">
        <f>VLOOKUP(L4840,'User input'!$D$6:$G$16,3,FALSE)</f>
        <v>3.39</v>
      </c>
      <c r="Q4840" s="6">
        <f>VLOOKUP(L4840,'User input'!$D$6:$G$16,4,FALSE)</f>
        <v>24</v>
      </c>
      <c r="R4840" s="6">
        <f t="shared" si="303"/>
        <v>2400</v>
      </c>
      <c r="S4840" s="26">
        <f t="shared" si="300"/>
        <v>8136</v>
      </c>
      <c r="T4840" s="26">
        <f>IF(K4840&lt;'User input'!$I$9,'User input'!$J$8,IF(K4840&lt;'User input'!$I$10,'User input'!$J$9,IF(K4840&lt;'User input'!$I$11,'User input'!$J$10,'User input'!$J$11)))*S4840</f>
        <v>569.5200000000001</v>
      </c>
      <c r="U4840" s="26">
        <f>K4840*'User input'!$J$17+'User input'!$J$16</f>
        <v>0.5</v>
      </c>
    </row>
    <row r="4841" spans="1:21" x14ac:dyDescent="0.25">
      <c r="A4841" s="18">
        <v>4978</v>
      </c>
      <c r="B4841" s="10" t="s">
        <v>3063</v>
      </c>
      <c r="C4841" s="10" t="s">
        <v>6041</v>
      </c>
      <c r="D4841" s="10" t="s">
        <v>28</v>
      </c>
      <c r="E4841" s="10" t="s">
        <v>29</v>
      </c>
      <c r="F4841" s="16">
        <v>30</v>
      </c>
      <c r="G4841" s="10" t="s">
        <v>10196</v>
      </c>
      <c r="H4841" s="10" t="s">
        <v>1072</v>
      </c>
      <c r="I4841" s="10" t="s">
        <v>1073</v>
      </c>
      <c r="J4841" s="11">
        <v>43704</v>
      </c>
      <c r="K4841" s="16">
        <v>34</v>
      </c>
      <c r="L4841" s="10" t="s">
        <v>39</v>
      </c>
      <c r="M4841" s="10">
        <f t="shared" si="301"/>
        <v>2019</v>
      </c>
      <c r="N4841" s="10">
        <f t="shared" si="302"/>
        <v>8</v>
      </c>
      <c r="O4841" s="10" t="str">
        <f>VLOOKUP(L4841,'User input'!$D$6:$E$16,2,FALSE)</f>
        <v>Ultrathing V1</v>
      </c>
      <c r="P4841" s="10">
        <f>VLOOKUP(L4841,'User input'!$D$6:$G$16,3,FALSE)</f>
        <v>1.79</v>
      </c>
      <c r="Q4841" s="10">
        <f>VLOOKUP(L4841,'User input'!$D$6:$G$16,4,FALSE)</f>
        <v>17</v>
      </c>
      <c r="R4841" s="10">
        <f t="shared" si="303"/>
        <v>578</v>
      </c>
      <c r="S4841" s="27">
        <f t="shared" si="300"/>
        <v>1034.6200000000001</v>
      </c>
      <c r="T4841" s="27">
        <f>IF(K4841&lt;'User input'!$I$9,'User input'!$J$8,IF(K4841&lt;'User input'!$I$10,'User input'!$J$9,IF(K4841&lt;'User input'!$I$11,'User input'!$J$10,'User input'!$J$11)))*S4841</f>
        <v>31.038600000000002</v>
      </c>
      <c r="U4841" s="27">
        <f>K4841*'User input'!$J$17+'User input'!$J$16</f>
        <v>0.5</v>
      </c>
    </row>
    <row r="4842" spans="1:21" x14ac:dyDescent="0.25">
      <c r="A4842" s="17">
        <v>4979</v>
      </c>
      <c r="B4842" s="6" t="s">
        <v>6777</v>
      </c>
      <c r="C4842" s="6" t="s">
        <v>6023</v>
      </c>
      <c r="D4842" s="6" t="s">
        <v>28</v>
      </c>
      <c r="E4842" s="6" t="s">
        <v>29</v>
      </c>
      <c r="F4842" s="15">
        <v>60</v>
      </c>
      <c r="G4842" s="6" t="s">
        <v>10197</v>
      </c>
      <c r="H4842" s="6" t="s">
        <v>554</v>
      </c>
      <c r="I4842" s="6" t="s">
        <v>32</v>
      </c>
      <c r="J4842" s="7">
        <v>44313</v>
      </c>
      <c r="K4842" s="15">
        <v>23</v>
      </c>
      <c r="L4842" s="6" t="s">
        <v>44</v>
      </c>
      <c r="M4842" s="6">
        <f t="shared" si="301"/>
        <v>2021</v>
      </c>
      <c r="N4842" s="6">
        <f t="shared" si="302"/>
        <v>4</v>
      </c>
      <c r="O4842" s="6" t="str">
        <f>VLOOKUP(L4842,'User input'!$D$6:$E$16,2,FALSE)</f>
        <v>Gigastuff</v>
      </c>
      <c r="P4842" s="6">
        <f>VLOOKUP(L4842,'User input'!$D$6:$G$16,3,FALSE)</f>
        <v>1.89</v>
      </c>
      <c r="Q4842" s="6">
        <f>VLOOKUP(L4842,'User input'!$D$6:$G$16,4,FALSE)</f>
        <v>18</v>
      </c>
      <c r="R4842" s="6">
        <f t="shared" si="303"/>
        <v>414</v>
      </c>
      <c r="S4842" s="26">
        <f t="shared" si="300"/>
        <v>782.45999999999992</v>
      </c>
      <c r="T4842" s="26">
        <f>IF(K4842&lt;'User input'!$I$9,'User input'!$J$8,IF(K4842&lt;'User input'!$I$10,'User input'!$J$9,IF(K4842&lt;'User input'!$I$11,'User input'!$J$10,'User input'!$J$11)))*S4842</f>
        <v>23.473799999999997</v>
      </c>
      <c r="U4842" s="26">
        <f>K4842*'User input'!$J$17+'User input'!$J$16</f>
        <v>0.5</v>
      </c>
    </row>
    <row r="4843" spans="1:21" x14ac:dyDescent="0.25">
      <c r="A4843" s="18">
        <v>4980</v>
      </c>
      <c r="B4843" s="10" t="s">
        <v>10198</v>
      </c>
      <c r="C4843" s="10" t="s">
        <v>901</v>
      </c>
      <c r="D4843" s="10" t="s">
        <v>15</v>
      </c>
      <c r="E4843" s="10" t="s">
        <v>16</v>
      </c>
      <c r="F4843" s="16">
        <v>30</v>
      </c>
      <c r="G4843" s="10" t="s">
        <v>10199</v>
      </c>
      <c r="H4843" s="10" t="s">
        <v>7029</v>
      </c>
      <c r="I4843" s="10" t="s">
        <v>93</v>
      </c>
      <c r="J4843" s="11">
        <v>43591</v>
      </c>
      <c r="K4843" s="16">
        <v>37</v>
      </c>
      <c r="L4843" s="10" t="s">
        <v>52</v>
      </c>
      <c r="M4843" s="10">
        <f t="shared" si="301"/>
        <v>2019</v>
      </c>
      <c r="N4843" s="10">
        <f t="shared" si="302"/>
        <v>5</v>
      </c>
      <c r="O4843" s="10" t="str">
        <f>VLOOKUP(L4843,'User input'!$D$6:$E$16,2,FALSE)</f>
        <v>Megawidget S</v>
      </c>
      <c r="P4843" s="10">
        <f>VLOOKUP(L4843,'User input'!$D$6:$G$16,3,FALSE)</f>
        <v>0.69</v>
      </c>
      <c r="Q4843" s="10">
        <f>VLOOKUP(L4843,'User input'!$D$6:$G$16,4,FALSE)</f>
        <v>24</v>
      </c>
      <c r="R4843" s="10">
        <f t="shared" si="303"/>
        <v>888</v>
      </c>
      <c r="S4843" s="27">
        <f t="shared" si="300"/>
        <v>612.71999999999991</v>
      </c>
      <c r="T4843" s="27">
        <f>IF(K4843&lt;'User input'!$I$9,'User input'!$J$8,IF(K4843&lt;'User input'!$I$10,'User input'!$J$9,IF(K4843&lt;'User input'!$I$11,'User input'!$J$10,'User input'!$J$11)))*S4843</f>
        <v>18.381599999999995</v>
      </c>
      <c r="U4843" s="27">
        <f>K4843*'User input'!$J$17+'User input'!$J$16</f>
        <v>0.5</v>
      </c>
    </row>
    <row r="4844" spans="1:21" x14ac:dyDescent="0.25">
      <c r="A4844" s="17">
        <v>4981</v>
      </c>
      <c r="B4844" s="6" t="s">
        <v>3387</v>
      </c>
      <c r="C4844" s="6" t="s">
        <v>1775</v>
      </c>
      <c r="D4844" s="6" t="s">
        <v>28</v>
      </c>
      <c r="E4844" s="6" t="s">
        <v>29</v>
      </c>
      <c r="F4844" s="15">
        <v>60</v>
      </c>
      <c r="G4844" s="6" t="s">
        <v>10200</v>
      </c>
      <c r="H4844" s="6" t="s">
        <v>2573</v>
      </c>
      <c r="I4844" s="6" t="s">
        <v>32</v>
      </c>
      <c r="J4844" s="7">
        <v>44282</v>
      </c>
      <c r="K4844" s="15">
        <v>95</v>
      </c>
      <c r="L4844" s="6" t="s">
        <v>44</v>
      </c>
      <c r="M4844" s="6">
        <f t="shared" si="301"/>
        <v>2021</v>
      </c>
      <c r="N4844" s="6">
        <f t="shared" si="302"/>
        <v>3</v>
      </c>
      <c r="O4844" s="6" t="str">
        <f>VLOOKUP(L4844,'User input'!$D$6:$E$16,2,FALSE)</f>
        <v>Gigastuff</v>
      </c>
      <c r="P4844" s="6">
        <f>VLOOKUP(L4844,'User input'!$D$6:$G$16,3,FALSE)</f>
        <v>1.89</v>
      </c>
      <c r="Q4844" s="6">
        <f>VLOOKUP(L4844,'User input'!$D$6:$G$16,4,FALSE)</f>
        <v>18</v>
      </c>
      <c r="R4844" s="6">
        <f t="shared" si="303"/>
        <v>1710</v>
      </c>
      <c r="S4844" s="26">
        <f t="shared" si="300"/>
        <v>3231.8999999999996</v>
      </c>
      <c r="T4844" s="26">
        <f>IF(K4844&lt;'User input'!$I$9,'User input'!$J$8,IF(K4844&lt;'User input'!$I$10,'User input'!$J$9,IF(K4844&lt;'User input'!$I$11,'User input'!$J$10,'User input'!$J$11)))*S4844</f>
        <v>161.595</v>
      </c>
      <c r="U4844" s="26">
        <f>K4844*'User input'!$J$17+'User input'!$J$16</f>
        <v>0.5</v>
      </c>
    </row>
    <row r="4845" spans="1:21" x14ac:dyDescent="0.25">
      <c r="A4845" s="18">
        <v>4982</v>
      </c>
      <c r="B4845" s="10" t="s">
        <v>10201</v>
      </c>
      <c r="C4845" s="10" t="s">
        <v>3252</v>
      </c>
      <c r="D4845" s="10" t="s">
        <v>49</v>
      </c>
      <c r="E4845" s="10" t="s">
        <v>16</v>
      </c>
      <c r="F4845" s="16">
        <v>60</v>
      </c>
      <c r="G4845" s="10" t="s">
        <v>10202</v>
      </c>
      <c r="H4845" s="10" t="s">
        <v>1512</v>
      </c>
      <c r="I4845" s="10" t="s">
        <v>32</v>
      </c>
      <c r="J4845" s="11">
        <v>43800</v>
      </c>
      <c r="K4845" s="16">
        <v>44</v>
      </c>
      <c r="L4845" s="10" t="s">
        <v>99</v>
      </c>
      <c r="M4845" s="10">
        <f t="shared" si="301"/>
        <v>2019</v>
      </c>
      <c r="N4845" s="10">
        <f t="shared" si="302"/>
        <v>12</v>
      </c>
      <c r="O4845" s="10" t="str">
        <f>VLOOKUP(L4845,'User input'!$D$6:$E$16,2,FALSE)</f>
        <v>Superwossname</v>
      </c>
      <c r="P4845" s="10">
        <f>VLOOKUP(L4845,'User input'!$D$6:$G$16,3,FALSE)</f>
        <v>3.49</v>
      </c>
      <c r="Q4845" s="10">
        <f>VLOOKUP(L4845,'User input'!$D$6:$G$16,4,FALSE)</f>
        <v>20</v>
      </c>
      <c r="R4845" s="10">
        <f t="shared" si="303"/>
        <v>880</v>
      </c>
      <c r="S4845" s="27">
        <f t="shared" si="300"/>
        <v>3071.2000000000003</v>
      </c>
      <c r="T4845" s="27">
        <f>IF(K4845&lt;'User input'!$I$9,'User input'!$J$8,IF(K4845&lt;'User input'!$I$10,'User input'!$J$9,IF(K4845&lt;'User input'!$I$11,'User input'!$J$10,'User input'!$J$11)))*S4845</f>
        <v>92.13600000000001</v>
      </c>
      <c r="U4845" s="27">
        <f>K4845*'User input'!$J$17+'User input'!$J$16</f>
        <v>0.5</v>
      </c>
    </row>
    <row r="4846" spans="1:21" x14ac:dyDescent="0.25">
      <c r="A4846" s="17">
        <v>4983</v>
      </c>
      <c r="B4846" s="6" t="s">
        <v>10203</v>
      </c>
      <c r="C4846" s="6" t="s">
        <v>1039</v>
      </c>
      <c r="D4846" s="6" t="s">
        <v>49</v>
      </c>
      <c r="E4846" s="6" t="s">
        <v>16</v>
      </c>
      <c r="F4846" s="15">
        <v>30</v>
      </c>
      <c r="G4846" s="6" t="s">
        <v>10204</v>
      </c>
      <c r="H4846" s="6" t="s">
        <v>7747</v>
      </c>
      <c r="I4846" s="6" t="s">
        <v>32</v>
      </c>
      <c r="J4846" s="7">
        <v>43726</v>
      </c>
      <c r="K4846" s="15">
        <v>43</v>
      </c>
      <c r="L4846" s="6" t="s">
        <v>33</v>
      </c>
      <c r="M4846" s="6">
        <f t="shared" si="301"/>
        <v>2019</v>
      </c>
      <c r="N4846" s="6">
        <f t="shared" si="302"/>
        <v>9</v>
      </c>
      <c r="O4846" s="6" t="str">
        <f>VLOOKUP(L4846,'User input'!$D$6:$E$16,2,FALSE)</f>
        <v>Megawidget L</v>
      </c>
      <c r="P4846" s="6">
        <f>VLOOKUP(L4846,'User input'!$D$6:$G$16,3,FALSE)</f>
        <v>1.79</v>
      </c>
      <c r="Q4846" s="6">
        <f>VLOOKUP(L4846,'User input'!$D$6:$G$16,4,FALSE)</f>
        <v>24</v>
      </c>
      <c r="R4846" s="6">
        <f t="shared" si="303"/>
        <v>1032</v>
      </c>
      <c r="S4846" s="26">
        <f t="shared" si="300"/>
        <v>1847.28</v>
      </c>
      <c r="T4846" s="26">
        <f>IF(K4846&lt;'User input'!$I$9,'User input'!$J$8,IF(K4846&lt;'User input'!$I$10,'User input'!$J$9,IF(K4846&lt;'User input'!$I$11,'User input'!$J$10,'User input'!$J$11)))*S4846</f>
        <v>55.418399999999998</v>
      </c>
      <c r="U4846" s="26">
        <f>K4846*'User input'!$J$17+'User input'!$J$16</f>
        <v>0.5</v>
      </c>
    </row>
    <row r="4847" spans="1:21" x14ac:dyDescent="0.25">
      <c r="A4847" s="18">
        <v>4984</v>
      </c>
      <c r="B4847" s="10" t="s">
        <v>10205</v>
      </c>
      <c r="C4847" s="10" t="s">
        <v>1766</v>
      </c>
      <c r="D4847" s="10" t="s">
        <v>617</v>
      </c>
      <c r="E4847" s="10" t="s">
        <v>29</v>
      </c>
      <c r="F4847" s="16">
        <v>90</v>
      </c>
      <c r="G4847" s="10" t="s">
        <v>10206</v>
      </c>
      <c r="H4847" s="10" t="s">
        <v>61</v>
      </c>
      <c r="I4847" s="10" t="s">
        <v>32</v>
      </c>
      <c r="J4847" s="11">
        <v>43676</v>
      </c>
      <c r="K4847" s="16">
        <v>8</v>
      </c>
      <c r="L4847" s="10" t="s">
        <v>20</v>
      </c>
      <c r="M4847" s="10">
        <f t="shared" si="301"/>
        <v>2019</v>
      </c>
      <c r="N4847" s="10">
        <f t="shared" si="302"/>
        <v>7</v>
      </c>
      <c r="O4847" s="10" t="str">
        <f>VLOOKUP(L4847,'User input'!$D$6:$E$16,2,FALSE)</f>
        <v>Hyperwotsit</v>
      </c>
      <c r="P4847" s="10">
        <f>VLOOKUP(L4847,'User input'!$D$6:$G$16,3,FALSE)</f>
        <v>2.0099999999999998</v>
      </c>
      <c r="Q4847" s="10">
        <f>VLOOKUP(L4847,'User input'!$D$6:$G$16,4,FALSE)</f>
        <v>20</v>
      </c>
      <c r="R4847" s="10">
        <f t="shared" si="303"/>
        <v>160</v>
      </c>
      <c r="S4847" s="27">
        <f t="shared" si="300"/>
        <v>321.59999999999997</v>
      </c>
      <c r="T4847" s="27">
        <f>IF(K4847&lt;'User input'!$I$9,'User input'!$J$8,IF(K4847&lt;'User input'!$I$10,'User input'!$J$9,IF(K4847&lt;'User input'!$I$11,'User input'!$J$10,'User input'!$J$11)))*S4847</f>
        <v>0</v>
      </c>
      <c r="U4847" s="27">
        <f>K4847*'User input'!$J$17+'User input'!$J$16</f>
        <v>0.5</v>
      </c>
    </row>
    <row r="4848" spans="1:21" x14ac:dyDescent="0.25">
      <c r="A4848" s="17">
        <v>4985</v>
      </c>
      <c r="B4848" s="6" t="s">
        <v>10207</v>
      </c>
      <c r="C4848" s="6" t="s">
        <v>449</v>
      </c>
      <c r="D4848" s="6" t="s">
        <v>15</v>
      </c>
      <c r="E4848" s="6" t="s">
        <v>16</v>
      </c>
      <c r="F4848" s="15">
        <v>90</v>
      </c>
      <c r="G4848" s="6" t="s">
        <v>10208</v>
      </c>
      <c r="H4848" s="6" t="s">
        <v>2095</v>
      </c>
      <c r="I4848" s="6" t="s">
        <v>108</v>
      </c>
      <c r="J4848" s="7">
        <v>44039</v>
      </c>
      <c r="K4848" s="15">
        <v>80</v>
      </c>
      <c r="L4848" s="6" t="s">
        <v>20</v>
      </c>
      <c r="M4848" s="6">
        <f t="shared" si="301"/>
        <v>2020</v>
      </c>
      <c r="N4848" s="6">
        <f t="shared" si="302"/>
        <v>7</v>
      </c>
      <c r="O4848" s="6" t="str">
        <f>VLOOKUP(L4848,'User input'!$D$6:$E$16,2,FALSE)</f>
        <v>Hyperwotsit</v>
      </c>
      <c r="P4848" s="6">
        <f>VLOOKUP(L4848,'User input'!$D$6:$G$16,3,FALSE)</f>
        <v>2.0099999999999998</v>
      </c>
      <c r="Q4848" s="6">
        <f>VLOOKUP(L4848,'User input'!$D$6:$G$16,4,FALSE)</f>
        <v>20</v>
      </c>
      <c r="R4848" s="6">
        <f t="shared" si="303"/>
        <v>1600</v>
      </c>
      <c r="S4848" s="26">
        <f t="shared" si="300"/>
        <v>3215.9999999999995</v>
      </c>
      <c r="T4848" s="26">
        <f>IF(K4848&lt;'User input'!$I$9,'User input'!$J$8,IF(K4848&lt;'User input'!$I$10,'User input'!$J$9,IF(K4848&lt;'User input'!$I$11,'User input'!$J$10,'User input'!$J$11)))*S4848</f>
        <v>160.79999999999998</v>
      </c>
      <c r="U4848" s="26">
        <f>K4848*'User input'!$J$17+'User input'!$J$16</f>
        <v>0.5</v>
      </c>
    </row>
    <row r="4849" spans="1:21" x14ac:dyDescent="0.25">
      <c r="A4849" s="18">
        <v>4986</v>
      </c>
      <c r="B4849" s="10" t="s">
        <v>1153</v>
      </c>
      <c r="C4849" s="10" t="s">
        <v>6785</v>
      </c>
      <c r="D4849" s="10" t="s">
        <v>28</v>
      </c>
      <c r="E4849" s="10" t="s">
        <v>29</v>
      </c>
      <c r="F4849" s="16">
        <v>30</v>
      </c>
      <c r="G4849" s="10" t="s">
        <v>10442</v>
      </c>
      <c r="H4849" s="10" t="s">
        <v>984</v>
      </c>
      <c r="I4849" s="10" t="s">
        <v>122</v>
      </c>
      <c r="J4849" s="11">
        <v>43574</v>
      </c>
      <c r="K4849" s="16">
        <v>70</v>
      </c>
      <c r="L4849" s="10" t="s">
        <v>68</v>
      </c>
      <c r="M4849" s="10">
        <f t="shared" si="301"/>
        <v>2019</v>
      </c>
      <c r="N4849" s="10">
        <f t="shared" si="302"/>
        <v>4</v>
      </c>
      <c r="O4849" s="10" t="str">
        <f>VLOOKUP(L4849,'User input'!$D$6:$E$16,2,FALSE)</f>
        <v>Megawidget M</v>
      </c>
      <c r="P4849" s="10">
        <f>VLOOKUP(L4849,'User input'!$D$6:$G$16,3,FALSE)</f>
        <v>1.29</v>
      </c>
      <c r="Q4849" s="10">
        <f>VLOOKUP(L4849,'User input'!$D$6:$G$16,4,FALSE)</f>
        <v>24</v>
      </c>
      <c r="R4849" s="10">
        <f t="shared" si="303"/>
        <v>1680</v>
      </c>
      <c r="S4849" s="27">
        <f t="shared" si="300"/>
        <v>2167.2000000000003</v>
      </c>
      <c r="T4849" s="27">
        <f>IF(K4849&lt;'User input'!$I$9,'User input'!$J$8,IF(K4849&lt;'User input'!$I$10,'User input'!$J$9,IF(K4849&lt;'User input'!$I$11,'User input'!$J$10,'User input'!$J$11)))*S4849</f>
        <v>108.36000000000001</v>
      </c>
      <c r="U4849" s="27">
        <f>K4849*'User input'!$J$17+'User input'!$J$16</f>
        <v>0.5</v>
      </c>
    </row>
    <row r="4850" spans="1:21" x14ac:dyDescent="0.25">
      <c r="A4850" s="17">
        <v>4987</v>
      </c>
      <c r="B4850" s="6" t="s">
        <v>9625</v>
      </c>
      <c r="C4850" s="6" t="s">
        <v>10210</v>
      </c>
      <c r="D4850" s="6" t="s">
        <v>49</v>
      </c>
      <c r="E4850" s="6" t="s">
        <v>16</v>
      </c>
      <c r="F4850" s="15">
        <v>30</v>
      </c>
      <c r="G4850" s="6" t="s">
        <v>10211</v>
      </c>
      <c r="H4850" s="6" t="s">
        <v>814</v>
      </c>
      <c r="I4850" s="6" t="s">
        <v>815</v>
      </c>
      <c r="J4850" s="7">
        <v>43721</v>
      </c>
      <c r="K4850" s="15">
        <v>66</v>
      </c>
      <c r="L4850" s="6" t="s">
        <v>52</v>
      </c>
      <c r="M4850" s="6">
        <f t="shared" si="301"/>
        <v>2019</v>
      </c>
      <c r="N4850" s="6">
        <f t="shared" si="302"/>
        <v>9</v>
      </c>
      <c r="O4850" s="6" t="str">
        <f>VLOOKUP(L4850,'User input'!$D$6:$E$16,2,FALSE)</f>
        <v>Megawidget S</v>
      </c>
      <c r="P4850" s="6">
        <f>VLOOKUP(L4850,'User input'!$D$6:$G$16,3,FALSE)</f>
        <v>0.69</v>
      </c>
      <c r="Q4850" s="6">
        <f>VLOOKUP(L4850,'User input'!$D$6:$G$16,4,FALSE)</f>
        <v>24</v>
      </c>
      <c r="R4850" s="6">
        <f t="shared" si="303"/>
        <v>1584</v>
      </c>
      <c r="S4850" s="26">
        <f t="shared" si="300"/>
        <v>1092.9599999999998</v>
      </c>
      <c r="T4850" s="26">
        <f>IF(K4850&lt;'User input'!$I$9,'User input'!$J$8,IF(K4850&lt;'User input'!$I$10,'User input'!$J$9,IF(K4850&lt;'User input'!$I$11,'User input'!$J$10,'User input'!$J$11)))*S4850</f>
        <v>54.647999999999996</v>
      </c>
      <c r="U4850" s="26">
        <f>K4850*'User input'!$J$17+'User input'!$J$16</f>
        <v>0.5</v>
      </c>
    </row>
    <row r="4851" spans="1:21" x14ac:dyDescent="0.25">
      <c r="A4851" s="18">
        <v>4988</v>
      </c>
      <c r="B4851" s="10" t="s">
        <v>10212</v>
      </c>
      <c r="C4851" s="10" t="s">
        <v>5564</v>
      </c>
      <c r="D4851" s="10" t="s">
        <v>49</v>
      </c>
      <c r="E4851" s="10" t="s">
        <v>16</v>
      </c>
      <c r="F4851" s="16">
        <v>60</v>
      </c>
      <c r="G4851" s="10" t="s">
        <v>10211</v>
      </c>
      <c r="H4851" s="10" t="s">
        <v>8492</v>
      </c>
      <c r="I4851" s="10" t="s">
        <v>291</v>
      </c>
      <c r="J4851" s="11">
        <v>44247</v>
      </c>
      <c r="K4851" s="16">
        <v>92</v>
      </c>
      <c r="L4851" s="10" t="s">
        <v>62</v>
      </c>
      <c r="M4851" s="10">
        <f t="shared" si="301"/>
        <v>2021</v>
      </c>
      <c r="N4851" s="10">
        <f t="shared" si="302"/>
        <v>2</v>
      </c>
      <c r="O4851" s="10" t="str">
        <f>VLOOKUP(L4851,'User input'!$D$6:$E$16,2,FALSE)</f>
        <v>Ultrathing V4</v>
      </c>
      <c r="P4851" s="10">
        <f>VLOOKUP(L4851,'User input'!$D$6:$G$16,3,FALSE)</f>
        <v>3.99</v>
      </c>
      <c r="Q4851" s="10">
        <f>VLOOKUP(L4851,'User input'!$D$6:$G$16,4,FALSE)</f>
        <v>24</v>
      </c>
      <c r="R4851" s="10">
        <f t="shared" si="303"/>
        <v>2208</v>
      </c>
      <c r="S4851" s="27">
        <f t="shared" si="300"/>
        <v>8809.92</v>
      </c>
      <c r="T4851" s="27">
        <f>IF(K4851&lt;'User input'!$I$9,'User input'!$J$8,IF(K4851&lt;'User input'!$I$10,'User input'!$J$9,IF(K4851&lt;'User input'!$I$11,'User input'!$J$10,'User input'!$J$11)))*S4851</f>
        <v>440.49600000000004</v>
      </c>
      <c r="U4851" s="27">
        <f>K4851*'User input'!$J$17+'User input'!$J$16</f>
        <v>0.5</v>
      </c>
    </row>
    <row r="4852" spans="1:21" x14ac:dyDescent="0.25">
      <c r="A4852" s="17">
        <v>4989</v>
      </c>
      <c r="B4852" s="6" t="s">
        <v>10213</v>
      </c>
      <c r="C4852" s="6" t="s">
        <v>159</v>
      </c>
      <c r="D4852" s="6" t="s">
        <v>49</v>
      </c>
      <c r="E4852" s="6" t="s">
        <v>16</v>
      </c>
      <c r="F4852" s="15">
        <v>30</v>
      </c>
      <c r="G4852" s="6" t="s">
        <v>10214</v>
      </c>
      <c r="H4852" s="6" t="s">
        <v>720</v>
      </c>
      <c r="I4852" s="6" t="s">
        <v>238</v>
      </c>
      <c r="J4852" s="7">
        <v>44000</v>
      </c>
      <c r="K4852" s="15">
        <v>73</v>
      </c>
      <c r="L4852" s="6" t="s">
        <v>78</v>
      </c>
      <c r="M4852" s="6">
        <f t="shared" si="301"/>
        <v>2020</v>
      </c>
      <c r="N4852" s="6">
        <f t="shared" si="302"/>
        <v>6</v>
      </c>
      <c r="O4852" s="6" t="str">
        <f>VLOOKUP(L4852,'User input'!$D$6:$E$16,2,FALSE)</f>
        <v>Ultrathing V2</v>
      </c>
      <c r="P4852" s="6">
        <f>VLOOKUP(L4852,'User input'!$D$6:$G$16,3,FALSE)</f>
        <v>2.95</v>
      </c>
      <c r="Q4852" s="6">
        <f>VLOOKUP(L4852,'User input'!$D$6:$G$16,4,FALSE)</f>
        <v>20</v>
      </c>
      <c r="R4852" s="6">
        <f t="shared" si="303"/>
        <v>1460</v>
      </c>
      <c r="S4852" s="26">
        <f t="shared" si="300"/>
        <v>4307</v>
      </c>
      <c r="T4852" s="26">
        <f>IF(K4852&lt;'User input'!$I$9,'User input'!$J$8,IF(K4852&lt;'User input'!$I$10,'User input'!$J$9,IF(K4852&lt;'User input'!$I$11,'User input'!$J$10,'User input'!$J$11)))*S4852</f>
        <v>215.35000000000002</v>
      </c>
      <c r="U4852" s="26">
        <f>K4852*'User input'!$J$17+'User input'!$J$16</f>
        <v>0.5</v>
      </c>
    </row>
    <row r="4853" spans="1:21" x14ac:dyDescent="0.25">
      <c r="A4853" s="18">
        <v>4990</v>
      </c>
      <c r="B4853" s="10" t="s">
        <v>826</v>
      </c>
      <c r="C4853" s="10" t="s">
        <v>4716</v>
      </c>
      <c r="D4853" s="10" t="s">
        <v>90</v>
      </c>
      <c r="E4853" s="10" t="s">
        <v>29</v>
      </c>
      <c r="F4853" s="16">
        <v>60</v>
      </c>
      <c r="G4853" s="10" t="s">
        <v>10215</v>
      </c>
      <c r="H4853" s="10" t="s">
        <v>1013</v>
      </c>
      <c r="I4853" s="10" t="s">
        <v>291</v>
      </c>
      <c r="J4853" s="11">
        <v>44209</v>
      </c>
      <c r="K4853" s="16">
        <v>12</v>
      </c>
      <c r="L4853" s="10" t="s">
        <v>39</v>
      </c>
      <c r="M4853" s="10">
        <f t="shared" si="301"/>
        <v>2021</v>
      </c>
      <c r="N4853" s="10">
        <f t="shared" si="302"/>
        <v>1</v>
      </c>
      <c r="O4853" s="10" t="str">
        <f>VLOOKUP(L4853,'User input'!$D$6:$E$16,2,FALSE)</f>
        <v>Ultrathing V1</v>
      </c>
      <c r="P4853" s="10">
        <f>VLOOKUP(L4853,'User input'!$D$6:$G$16,3,FALSE)</f>
        <v>1.79</v>
      </c>
      <c r="Q4853" s="10">
        <f>VLOOKUP(L4853,'User input'!$D$6:$G$16,4,FALSE)</f>
        <v>17</v>
      </c>
      <c r="R4853" s="10">
        <f t="shared" si="303"/>
        <v>204</v>
      </c>
      <c r="S4853" s="27">
        <f t="shared" si="300"/>
        <v>365.16</v>
      </c>
      <c r="T4853" s="27">
        <f>IF(K4853&lt;'User input'!$I$9,'User input'!$J$8,IF(K4853&lt;'User input'!$I$10,'User input'!$J$9,IF(K4853&lt;'User input'!$I$11,'User input'!$J$10,'User input'!$J$11)))*S4853</f>
        <v>0</v>
      </c>
      <c r="U4853" s="27">
        <f>K4853*'User input'!$J$17+'User input'!$J$16</f>
        <v>0.5</v>
      </c>
    </row>
    <row r="4854" spans="1:21" x14ac:dyDescent="0.25">
      <c r="A4854" s="17">
        <v>4991</v>
      </c>
      <c r="B4854" s="6" t="s">
        <v>1744</v>
      </c>
      <c r="C4854" s="6" t="s">
        <v>477</v>
      </c>
      <c r="D4854" s="6" t="s">
        <v>28</v>
      </c>
      <c r="E4854" s="6" t="s">
        <v>29</v>
      </c>
      <c r="F4854" s="15">
        <v>90</v>
      </c>
      <c r="G4854" s="6" t="s">
        <v>10216</v>
      </c>
      <c r="H4854" s="6" t="s">
        <v>1223</v>
      </c>
      <c r="I4854" s="6" t="s">
        <v>25</v>
      </c>
      <c r="J4854" s="7">
        <v>43941</v>
      </c>
      <c r="K4854" s="15">
        <v>27</v>
      </c>
      <c r="L4854" s="6" t="s">
        <v>78</v>
      </c>
      <c r="M4854" s="6">
        <f t="shared" si="301"/>
        <v>2020</v>
      </c>
      <c r="N4854" s="6">
        <f t="shared" si="302"/>
        <v>4</v>
      </c>
      <c r="O4854" s="6" t="str">
        <f>VLOOKUP(L4854,'User input'!$D$6:$E$16,2,FALSE)</f>
        <v>Ultrathing V2</v>
      </c>
      <c r="P4854" s="6">
        <f>VLOOKUP(L4854,'User input'!$D$6:$G$16,3,FALSE)</f>
        <v>2.95</v>
      </c>
      <c r="Q4854" s="6">
        <f>VLOOKUP(L4854,'User input'!$D$6:$G$16,4,FALSE)</f>
        <v>20</v>
      </c>
      <c r="R4854" s="6">
        <f t="shared" si="303"/>
        <v>540</v>
      </c>
      <c r="S4854" s="26">
        <f t="shared" si="300"/>
        <v>1593</v>
      </c>
      <c r="T4854" s="26">
        <f>IF(K4854&lt;'User input'!$I$9,'User input'!$J$8,IF(K4854&lt;'User input'!$I$10,'User input'!$J$9,IF(K4854&lt;'User input'!$I$11,'User input'!$J$10,'User input'!$J$11)))*S4854</f>
        <v>47.79</v>
      </c>
      <c r="U4854" s="26">
        <f>K4854*'User input'!$J$17+'User input'!$J$16</f>
        <v>0.5</v>
      </c>
    </row>
    <row r="4855" spans="1:21" x14ac:dyDescent="0.25">
      <c r="A4855" s="17">
        <v>4993</v>
      </c>
      <c r="B4855" s="6" t="s">
        <v>9079</v>
      </c>
      <c r="C4855" s="6" t="s">
        <v>10217</v>
      </c>
      <c r="D4855" s="6" t="s">
        <v>49</v>
      </c>
      <c r="E4855" s="6" t="s">
        <v>16</v>
      </c>
      <c r="F4855" s="15">
        <v>90</v>
      </c>
      <c r="G4855" s="6" t="s">
        <v>10218</v>
      </c>
      <c r="H4855" s="6" t="s">
        <v>1264</v>
      </c>
      <c r="I4855" s="6" t="s">
        <v>185</v>
      </c>
      <c r="J4855" s="7">
        <v>43545</v>
      </c>
      <c r="K4855" s="15">
        <v>14</v>
      </c>
      <c r="L4855" s="6" t="s">
        <v>99</v>
      </c>
      <c r="M4855" s="6">
        <f t="shared" si="301"/>
        <v>2019</v>
      </c>
      <c r="N4855" s="6">
        <f t="shared" si="302"/>
        <v>3</v>
      </c>
      <c r="O4855" s="6" t="str">
        <f>VLOOKUP(L4855,'User input'!$D$6:$E$16,2,FALSE)</f>
        <v>Superwossname</v>
      </c>
      <c r="P4855" s="6">
        <f>VLOOKUP(L4855,'User input'!$D$6:$G$16,3,FALSE)</f>
        <v>3.49</v>
      </c>
      <c r="Q4855" s="6">
        <f>VLOOKUP(L4855,'User input'!$D$6:$G$16,4,FALSE)</f>
        <v>20</v>
      </c>
      <c r="R4855" s="6">
        <f t="shared" si="303"/>
        <v>280</v>
      </c>
      <c r="S4855" s="26">
        <f t="shared" si="300"/>
        <v>977.2</v>
      </c>
      <c r="T4855" s="26">
        <f>IF(K4855&lt;'User input'!$I$9,'User input'!$J$8,IF(K4855&lt;'User input'!$I$10,'User input'!$J$9,IF(K4855&lt;'User input'!$I$11,'User input'!$J$10,'User input'!$J$11)))*S4855</f>
        <v>0</v>
      </c>
      <c r="U4855" s="26">
        <f>K4855*'User input'!$J$17+'User input'!$J$16</f>
        <v>0.5</v>
      </c>
    </row>
    <row r="4856" spans="1:21" x14ac:dyDescent="0.25">
      <c r="A4856" s="18">
        <v>4994</v>
      </c>
      <c r="B4856" s="10" t="s">
        <v>10219</v>
      </c>
      <c r="C4856" s="10" t="s">
        <v>1757</v>
      </c>
      <c r="D4856" s="10" t="s">
        <v>49</v>
      </c>
      <c r="E4856" s="10" t="s">
        <v>16</v>
      </c>
      <c r="F4856" s="16">
        <v>60</v>
      </c>
      <c r="G4856" s="10" t="s">
        <v>10220</v>
      </c>
      <c r="H4856" s="10" t="s">
        <v>4832</v>
      </c>
      <c r="I4856" s="10" t="s">
        <v>291</v>
      </c>
      <c r="J4856" s="11">
        <v>43538</v>
      </c>
      <c r="K4856" s="16">
        <v>17</v>
      </c>
      <c r="L4856" s="10" t="s">
        <v>44</v>
      </c>
      <c r="M4856" s="10">
        <f t="shared" si="301"/>
        <v>2019</v>
      </c>
      <c r="N4856" s="10">
        <f t="shared" si="302"/>
        <v>3</v>
      </c>
      <c r="O4856" s="10" t="str">
        <f>VLOOKUP(L4856,'User input'!$D$6:$E$16,2,FALSE)</f>
        <v>Gigastuff</v>
      </c>
      <c r="P4856" s="10">
        <f>VLOOKUP(L4856,'User input'!$D$6:$G$16,3,FALSE)</f>
        <v>1.89</v>
      </c>
      <c r="Q4856" s="10">
        <f>VLOOKUP(L4856,'User input'!$D$6:$G$16,4,FALSE)</f>
        <v>18</v>
      </c>
      <c r="R4856" s="10">
        <f t="shared" si="303"/>
        <v>306</v>
      </c>
      <c r="S4856" s="27">
        <f t="shared" si="300"/>
        <v>578.33999999999992</v>
      </c>
      <c r="T4856" s="27">
        <f>IF(K4856&lt;'User input'!$I$9,'User input'!$J$8,IF(K4856&lt;'User input'!$I$10,'User input'!$J$9,IF(K4856&lt;'User input'!$I$11,'User input'!$J$10,'User input'!$J$11)))*S4856</f>
        <v>0</v>
      </c>
      <c r="U4856" s="27">
        <f>K4856*'User input'!$J$17+'User input'!$J$16</f>
        <v>0.5</v>
      </c>
    </row>
    <row r="4857" spans="1:21" x14ac:dyDescent="0.25">
      <c r="A4857" s="18">
        <v>4996</v>
      </c>
      <c r="B4857" s="10" t="s">
        <v>10221</v>
      </c>
      <c r="C4857" s="10" t="s">
        <v>7051</v>
      </c>
      <c r="D4857" s="10" t="s">
        <v>49</v>
      </c>
      <c r="E4857" s="10" t="s">
        <v>16</v>
      </c>
      <c r="F4857" s="16">
        <v>90</v>
      </c>
      <c r="G4857" s="10" t="s">
        <v>10222</v>
      </c>
      <c r="H4857" s="10" t="s">
        <v>6084</v>
      </c>
      <c r="I4857" s="10" t="s">
        <v>32</v>
      </c>
      <c r="J4857" s="11">
        <v>44377</v>
      </c>
      <c r="K4857" s="16">
        <v>46</v>
      </c>
      <c r="L4857" s="10" t="s">
        <v>68</v>
      </c>
      <c r="M4857" s="10">
        <f t="shared" si="301"/>
        <v>2021</v>
      </c>
      <c r="N4857" s="10">
        <f t="shared" si="302"/>
        <v>6</v>
      </c>
      <c r="O4857" s="10" t="str">
        <f>VLOOKUP(L4857,'User input'!$D$6:$E$16,2,FALSE)</f>
        <v>Megawidget M</v>
      </c>
      <c r="P4857" s="10">
        <f>VLOOKUP(L4857,'User input'!$D$6:$G$16,3,FALSE)</f>
        <v>1.29</v>
      </c>
      <c r="Q4857" s="10">
        <f>VLOOKUP(L4857,'User input'!$D$6:$G$16,4,FALSE)</f>
        <v>24</v>
      </c>
      <c r="R4857" s="10">
        <f t="shared" si="303"/>
        <v>1104</v>
      </c>
      <c r="S4857" s="27">
        <f t="shared" si="300"/>
        <v>1424.16</v>
      </c>
      <c r="T4857" s="27">
        <f>IF(K4857&lt;'User input'!$I$9,'User input'!$J$8,IF(K4857&lt;'User input'!$I$10,'User input'!$J$9,IF(K4857&lt;'User input'!$I$11,'User input'!$J$10,'User input'!$J$11)))*S4857</f>
        <v>42.724800000000002</v>
      </c>
      <c r="U4857" s="27">
        <f>K4857*'User input'!$J$17+'User input'!$J$16</f>
        <v>0.5</v>
      </c>
    </row>
    <row r="4858" spans="1:21" x14ac:dyDescent="0.25">
      <c r="A4858" s="17">
        <v>4997</v>
      </c>
      <c r="B4858" s="6" t="s">
        <v>10223</v>
      </c>
      <c r="C4858" s="6" t="s">
        <v>2185</v>
      </c>
      <c r="D4858" s="6" t="s">
        <v>28</v>
      </c>
      <c r="E4858" s="6" t="s">
        <v>29</v>
      </c>
      <c r="F4858" s="15">
        <v>60</v>
      </c>
      <c r="G4858" s="6" t="s">
        <v>10224</v>
      </c>
      <c r="H4858" s="6" t="s">
        <v>1561</v>
      </c>
      <c r="I4858" s="6" t="s">
        <v>32</v>
      </c>
      <c r="J4858" s="7">
        <v>43795</v>
      </c>
      <c r="K4858" s="15">
        <v>60</v>
      </c>
      <c r="L4858" s="6" t="s">
        <v>78</v>
      </c>
      <c r="M4858" s="6">
        <f t="shared" si="301"/>
        <v>2019</v>
      </c>
      <c r="N4858" s="6">
        <f t="shared" si="302"/>
        <v>11</v>
      </c>
      <c r="O4858" s="6" t="str">
        <f>VLOOKUP(L4858,'User input'!$D$6:$E$16,2,FALSE)</f>
        <v>Ultrathing V2</v>
      </c>
      <c r="P4858" s="6">
        <f>VLOOKUP(L4858,'User input'!$D$6:$G$16,3,FALSE)</f>
        <v>2.95</v>
      </c>
      <c r="Q4858" s="6">
        <f>VLOOKUP(L4858,'User input'!$D$6:$G$16,4,FALSE)</f>
        <v>20</v>
      </c>
      <c r="R4858" s="6">
        <f t="shared" si="303"/>
        <v>1200</v>
      </c>
      <c r="S4858" s="26">
        <f t="shared" si="300"/>
        <v>3540</v>
      </c>
      <c r="T4858" s="26">
        <f>IF(K4858&lt;'User input'!$I$9,'User input'!$J$8,IF(K4858&lt;'User input'!$I$10,'User input'!$J$9,IF(K4858&lt;'User input'!$I$11,'User input'!$J$10,'User input'!$J$11)))*S4858</f>
        <v>177</v>
      </c>
      <c r="U4858" s="26">
        <f>K4858*'User input'!$J$17+'User input'!$J$16</f>
        <v>0.5</v>
      </c>
    </row>
    <row r="4859" spans="1:21" x14ac:dyDescent="0.25">
      <c r="A4859" s="18">
        <v>4998</v>
      </c>
      <c r="B4859" s="10" t="s">
        <v>488</v>
      </c>
      <c r="C4859" s="10" t="s">
        <v>4240</v>
      </c>
      <c r="D4859" s="10" t="s">
        <v>28</v>
      </c>
      <c r="E4859" s="10" t="s">
        <v>29</v>
      </c>
      <c r="F4859" s="16">
        <v>60</v>
      </c>
      <c r="G4859" s="10" t="s">
        <v>10225</v>
      </c>
      <c r="H4859" s="10" t="s">
        <v>5624</v>
      </c>
      <c r="I4859" s="10" t="s">
        <v>881</v>
      </c>
      <c r="J4859" s="11">
        <v>44052</v>
      </c>
      <c r="K4859" s="16">
        <v>56</v>
      </c>
      <c r="L4859" s="10" t="s">
        <v>33</v>
      </c>
      <c r="M4859" s="10">
        <f t="shared" si="301"/>
        <v>2020</v>
      </c>
      <c r="N4859" s="10">
        <f t="shared" si="302"/>
        <v>8</v>
      </c>
      <c r="O4859" s="10" t="str">
        <f>VLOOKUP(L4859,'User input'!$D$6:$E$16,2,FALSE)</f>
        <v>Megawidget L</v>
      </c>
      <c r="P4859" s="10">
        <f>VLOOKUP(L4859,'User input'!$D$6:$G$16,3,FALSE)</f>
        <v>1.79</v>
      </c>
      <c r="Q4859" s="10">
        <f>VLOOKUP(L4859,'User input'!$D$6:$G$16,4,FALSE)</f>
        <v>24</v>
      </c>
      <c r="R4859" s="10">
        <f t="shared" si="303"/>
        <v>1344</v>
      </c>
      <c r="S4859" s="27">
        <f t="shared" si="300"/>
        <v>2405.7600000000002</v>
      </c>
      <c r="T4859" s="27">
        <f>IF(K4859&lt;'User input'!$I$9,'User input'!$J$8,IF(K4859&lt;'User input'!$I$10,'User input'!$J$9,IF(K4859&lt;'User input'!$I$11,'User input'!$J$10,'User input'!$J$11)))*S4859</f>
        <v>120.28800000000001</v>
      </c>
      <c r="U4859" s="27">
        <f>K4859*'User input'!$J$17+'User input'!$J$16</f>
        <v>0.5</v>
      </c>
    </row>
    <row r="4860" spans="1:21" x14ac:dyDescent="0.25">
      <c r="A4860" s="17">
        <v>4999</v>
      </c>
      <c r="B4860" s="6" t="s">
        <v>6337</v>
      </c>
      <c r="C4860" s="6" t="s">
        <v>2967</v>
      </c>
      <c r="D4860" s="6" t="s">
        <v>41</v>
      </c>
      <c r="E4860" s="6" t="s">
        <v>16</v>
      </c>
      <c r="F4860" s="15">
        <v>60</v>
      </c>
      <c r="G4860" s="6" t="s">
        <v>10226</v>
      </c>
      <c r="H4860" s="6" t="s">
        <v>3539</v>
      </c>
      <c r="I4860" s="6" t="s">
        <v>32</v>
      </c>
      <c r="J4860" s="7">
        <v>44108</v>
      </c>
      <c r="K4860" s="15">
        <v>53</v>
      </c>
      <c r="L4860" s="6" t="s">
        <v>157</v>
      </c>
      <c r="M4860" s="6">
        <f t="shared" si="301"/>
        <v>2020</v>
      </c>
      <c r="N4860" s="6">
        <f t="shared" si="302"/>
        <v>10</v>
      </c>
      <c r="O4860" s="6" t="str">
        <f>VLOOKUP(L4860,'User input'!$D$6:$E$16,2,FALSE)</f>
        <v>Ultrathing V3</v>
      </c>
      <c r="P4860" s="6">
        <f>VLOOKUP(L4860,'User input'!$D$6:$G$16,3,FALSE)</f>
        <v>3.39</v>
      </c>
      <c r="Q4860" s="6">
        <f>VLOOKUP(L4860,'User input'!$D$6:$G$16,4,FALSE)</f>
        <v>24</v>
      </c>
      <c r="R4860" s="6">
        <f t="shared" si="303"/>
        <v>1272</v>
      </c>
      <c r="S4860" s="26">
        <f t="shared" si="300"/>
        <v>4312.08</v>
      </c>
      <c r="T4860" s="26">
        <f>IF(K4860&lt;'User input'!$I$9,'User input'!$J$8,IF(K4860&lt;'User input'!$I$10,'User input'!$J$9,IF(K4860&lt;'User input'!$I$11,'User input'!$J$10,'User input'!$J$11)))*S4860</f>
        <v>215.60400000000001</v>
      </c>
      <c r="U4860" s="26">
        <f>K4860*'User input'!$J$17+'User input'!$J$16</f>
        <v>0.5</v>
      </c>
    </row>
    <row r="4861" spans="1:21" x14ac:dyDescent="0.25">
      <c r="A4861" s="18">
        <v>5000</v>
      </c>
      <c r="B4861" s="10" t="s">
        <v>6513</v>
      </c>
      <c r="C4861" s="10" t="s">
        <v>5054</v>
      </c>
      <c r="D4861" s="10" t="s">
        <v>28</v>
      </c>
      <c r="E4861" s="10" t="s">
        <v>29</v>
      </c>
      <c r="F4861" s="16">
        <v>90</v>
      </c>
      <c r="G4861" s="10" t="s">
        <v>10227</v>
      </c>
      <c r="H4861" s="10" t="s">
        <v>5694</v>
      </c>
      <c r="I4861" s="10" t="s">
        <v>185</v>
      </c>
      <c r="J4861" s="11">
        <v>43864</v>
      </c>
      <c r="K4861" s="16">
        <v>47</v>
      </c>
      <c r="L4861" s="10" t="s">
        <v>68</v>
      </c>
      <c r="M4861" s="10">
        <f t="shared" si="301"/>
        <v>2020</v>
      </c>
      <c r="N4861" s="10">
        <f t="shared" si="302"/>
        <v>2</v>
      </c>
      <c r="O4861" s="10" t="str">
        <f>VLOOKUP(L4861,'User input'!$D$6:$E$16,2,FALSE)</f>
        <v>Megawidget M</v>
      </c>
      <c r="P4861" s="10">
        <f>VLOOKUP(L4861,'User input'!$D$6:$G$16,3,FALSE)</f>
        <v>1.29</v>
      </c>
      <c r="Q4861" s="10">
        <f>VLOOKUP(L4861,'User input'!$D$6:$G$16,4,FALSE)</f>
        <v>24</v>
      </c>
      <c r="R4861" s="10">
        <f t="shared" si="303"/>
        <v>1128</v>
      </c>
      <c r="S4861" s="27">
        <f t="shared" si="300"/>
        <v>1455.1200000000001</v>
      </c>
      <c r="T4861" s="27">
        <f>IF(K4861&lt;'User input'!$I$9,'User input'!$J$8,IF(K4861&lt;'User input'!$I$10,'User input'!$J$9,IF(K4861&lt;'User input'!$I$11,'User input'!$J$10,'User input'!$J$11)))*S4861</f>
        <v>43.653600000000004</v>
      </c>
      <c r="U4861" s="27">
        <f>K4861*'User input'!$J$17+'User input'!$J$16</f>
        <v>0.5</v>
      </c>
    </row>
    <row r="4862" spans="1:21" x14ac:dyDescent="0.25">
      <c r="A4862" s="17">
        <v>5001</v>
      </c>
      <c r="B4862" s="6" t="s">
        <v>10228</v>
      </c>
      <c r="C4862" s="6" t="s">
        <v>4828</v>
      </c>
      <c r="D4862" s="6" t="s">
        <v>49</v>
      </c>
      <c r="E4862" s="6" t="s">
        <v>16</v>
      </c>
      <c r="F4862" s="15">
        <v>90</v>
      </c>
      <c r="G4862" s="6" t="s">
        <v>10227</v>
      </c>
      <c r="H4862" s="6" t="s">
        <v>2146</v>
      </c>
      <c r="I4862" s="6" t="s">
        <v>32</v>
      </c>
      <c r="J4862" s="7">
        <v>43752</v>
      </c>
      <c r="K4862" s="15">
        <v>34</v>
      </c>
      <c r="L4862" s="6" t="s">
        <v>62</v>
      </c>
      <c r="M4862" s="6">
        <f t="shared" si="301"/>
        <v>2019</v>
      </c>
      <c r="N4862" s="6">
        <f t="shared" si="302"/>
        <v>10</v>
      </c>
      <c r="O4862" s="6" t="str">
        <f>VLOOKUP(L4862,'User input'!$D$6:$E$16,2,FALSE)</f>
        <v>Ultrathing V4</v>
      </c>
      <c r="P4862" s="6">
        <f>VLOOKUP(L4862,'User input'!$D$6:$G$16,3,FALSE)</f>
        <v>3.99</v>
      </c>
      <c r="Q4862" s="6">
        <f>VLOOKUP(L4862,'User input'!$D$6:$G$16,4,FALSE)</f>
        <v>24</v>
      </c>
      <c r="R4862" s="6">
        <f t="shared" si="303"/>
        <v>816</v>
      </c>
      <c r="S4862" s="26">
        <f t="shared" si="300"/>
        <v>3255.84</v>
      </c>
      <c r="T4862" s="26">
        <f>IF(K4862&lt;'User input'!$I$9,'User input'!$J$8,IF(K4862&lt;'User input'!$I$10,'User input'!$J$9,IF(K4862&lt;'User input'!$I$11,'User input'!$J$10,'User input'!$J$11)))*S4862</f>
        <v>97.675200000000004</v>
      </c>
      <c r="U4862" s="26">
        <f>K4862*'User input'!$J$17+'User input'!$J$16</f>
        <v>0.5</v>
      </c>
    </row>
    <row r="4863" spans="1:21" x14ac:dyDescent="0.25">
      <c r="A4863" s="18">
        <v>5002</v>
      </c>
      <c r="B4863" s="10" t="s">
        <v>6391</v>
      </c>
      <c r="C4863" s="10" t="s">
        <v>3320</v>
      </c>
      <c r="D4863" s="10" t="s">
        <v>28</v>
      </c>
      <c r="E4863" s="10" t="s">
        <v>29</v>
      </c>
      <c r="F4863" s="16">
        <v>90</v>
      </c>
      <c r="G4863" s="10" t="s">
        <v>10229</v>
      </c>
      <c r="H4863" s="10" t="s">
        <v>1163</v>
      </c>
      <c r="I4863" s="10" t="s">
        <v>32</v>
      </c>
      <c r="J4863" s="11">
        <v>44123</v>
      </c>
      <c r="K4863" s="16">
        <v>19</v>
      </c>
      <c r="L4863" s="10" t="s">
        <v>20</v>
      </c>
      <c r="M4863" s="10">
        <f t="shared" si="301"/>
        <v>2020</v>
      </c>
      <c r="N4863" s="10">
        <f t="shared" si="302"/>
        <v>10</v>
      </c>
      <c r="O4863" s="10" t="str">
        <f>VLOOKUP(L4863,'User input'!$D$6:$E$16,2,FALSE)</f>
        <v>Hyperwotsit</v>
      </c>
      <c r="P4863" s="10">
        <f>VLOOKUP(L4863,'User input'!$D$6:$G$16,3,FALSE)</f>
        <v>2.0099999999999998</v>
      </c>
      <c r="Q4863" s="10">
        <f>VLOOKUP(L4863,'User input'!$D$6:$G$16,4,FALSE)</f>
        <v>20</v>
      </c>
      <c r="R4863" s="10">
        <f t="shared" si="303"/>
        <v>380</v>
      </c>
      <c r="S4863" s="27">
        <f t="shared" si="300"/>
        <v>763.8</v>
      </c>
      <c r="T4863" s="27">
        <f>IF(K4863&lt;'User input'!$I$9,'User input'!$J$8,IF(K4863&lt;'User input'!$I$10,'User input'!$J$9,IF(K4863&lt;'User input'!$I$11,'User input'!$J$10,'User input'!$J$11)))*S4863</f>
        <v>0</v>
      </c>
      <c r="U4863" s="27">
        <f>K4863*'User input'!$J$17+'User input'!$J$16</f>
        <v>0.5</v>
      </c>
    </row>
    <row r="4864" spans="1:21" x14ac:dyDescent="0.25">
      <c r="A4864" s="17">
        <v>5003</v>
      </c>
      <c r="B4864" s="6" t="s">
        <v>8616</v>
      </c>
      <c r="C4864" s="6" t="s">
        <v>3369</v>
      </c>
      <c r="D4864" s="6" t="s">
        <v>49</v>
      </c>
      <c r="E4864" s="6" t="s">
        <v>16</v>
      </c>
      <c r="F4864" s="15">
        <v>30</v>
      </c>
      <c r="G4864" s="6" t="s">
        <v>10229</v>
      </c>
      <c r="H4864" s="6" t="s">
        <v>2693</v>
      </c>
      <c r="I4864" s="6" t="s">
        <v>32</v>
      </c>
      <c r="J4864" s="7">
        <v>44107</v>
      </c>
      <c r="K4864" s="15">
        <v>83</v>
      </c>
      <c r="L4864" s="6" t="s">
        <v>52</v>
      </c>
      <c r="M4864" s="6">
        <f t="shared" si="301"/>
        <v>2020</v>
      </c>
      <c r="N4864" s="6">
        <f t="shared" si="302"/>
        <v>10</v>
      </c>
      <c r="O4864" s="6" t="str">
        <f>VLOOKUP(L4864,'User input'!$D$6:$E$16,2,FALSE)</f>
        <v>Megawidget S</v>
      </c>
      <c r="P4864" s="6">
        <f>VLOOKUP(L4864,'User input'!$D$6:$G$16,3,FALSE)</f>
        <v>0.69</v>
      </c>
      <c r="Q4864" s="6">
        <f>VLOOKUP(L4864,'User input'!$D$6:$G$16,4,FALSE)</f>
        <v>24</v>
      </c>
      <c r="R4864" s="6">
        <f t="shared" si="303"/>
        <v>1992</v>
      </c>
      <c r="S4864" s="26">
        <f t="shared" si="300"/>
        <v>1374.4799999999998</v>
      </c>
      <c r="T4864" s="26">
        <f>IF(K4864&lt;'User input'!$I$9,'User input'!$J$8,IF(K4864&lt;'User input'!$I$10,'User input'!$J$9,IF(K4864&lt;'User input'!$I$11,'User input'!$J$10,'User input'!$J$11)))*S4864</f>
        <v>68.72399999999999</v>
      </c>
      <c r="U4864" s="26">
        <f>K4864*'User input'!$J$17+'User input'!$J$16</f>
        <v>0.5</v>
      </c>
    </row>
    <row r="4865" spans="1:21" x14ac:dyDescent="0.25">
      <c r="A4865" s="18">
        <v>5004</v>
      </c>
      <c r="B4865" s="10" t="s">
        <v>309</v>
      </c>
      <c r="C4865" s="10" t="s">
        <v>10230</v>
      </c>
      <c r="D4865" s="10" t="s">
        <v>41</v>
      </c>
      <c r="E4865" s="10" t="s">
        <v>16</v>
      </c>
      <c r="F4865" s="16">
        <v>30</v>
      </c>
      <c r="G4865" s="10" t="s">
        <v>10231</v>
      </c>
      <c r="H4865" s="10" t="s">
        <v>2661</v>
      </c>
      <c r="I4865" s="10" t="s">
        <v>1152</v>
      </c>
      <c r="J4865" s="11">
        <v>44362</v>
      </c>
      <c r="K4865" s="16">
        <v>62</v>
      </c>
      <c r="L4865" s="10" t="s">
        <v>33</v>
      </c>
      <c r="M4865" s="10">
        <f t="shared" si="301"/>
        <v>2021</v>
      </c>
      <c r="N4865" s="10">
        <f t="shared" si="302"/>
        <v>6</v>
      </c>
      <c r="O4865" s="10" t="str">
        <f>VLOOKUP(L4865,'User input'!$D$6:$E$16,2,FALSE)</f>
        <v>Megawidget L</v>
      </c>
      <c r="P4865" s="10">
        <f>VLOOKUP(L4865,'User input'!$D$6:$G$16,3,FALSE)</f>
        <v>1.79</v>
      </c>
      <c r="Q4865" s="10">
        <f>VLOOKUP(L4865,'User input'!$D$6:$G$16,4,FALSE)</f>
        <v>24</v>
      </c>
      <c r="R4865" s="10">
        <f t="shared" si="303"/>
        <v>1488</v>
      </c>
      <c r="S4865" s="27">
        <f t="shared" si="300"/>
        <v>2663.52</v>
      </c>
      <c r="T4865" s="27">
        <f>IF(K4865&lt;'User input'!$I$9,'User input'!$J$8,IF(K4865&lt;'User input'!$I$10,'User input'!$J$9,IF(K4865&lt;'User input'!$I$11,'User input'!$J$10,'User input'!$J$11)))*S4865</f>
        <v>133.17600000000002</v>
      </c>
      <c r="U4865" s="27">
        <f>K4865*'User input'!$J$17+'User input'!$J$16</f>
        <v>0.5</v>
      </c>
    </row>
    <row r="4866" spans="1:21" x14ac:dyDescent="0.25">
      <c r="A4866" s="17">
        <v>5005</v>
      </c>
      <c r="B4866" s="6" t="s">
        <v>4313</v>
      </c>
      <c r="C4866" s="6" t="s">
        <v>3312</v>
      </c>
      <c r="D4866" s="6" t="s">
        <v>49</v>
      </c>
      <c r="E4866" s="6" t="s">
        <v>16</v>
      </c>
      <c r="F4866" s="15">
        <v>30</v>
      </c>
      <c r="G4866" s="6" t="s">
        <v>10232</v>
      </c>
      <c r="H4866" s="6" t="s">
        <v>5612</v>
      </c>
      <c r="I4866" s="6" t="s">
        <v>127</v>
      </c>
      <c r="J4866" s="7">
        <v>43632</v>
      </c>
      <c r="K4866" s="15">
        <v>60</v>
      </c>
      <c r="L4866" s="6" t="s">
        <v>33</v>
      </c>
      <c r="M4866" s="6">
        <f t="shared" si="301"/>
        <v>2019</v>
      </c>
      <c r="N4866" s="6">
        <f t="shared" si="302"/>
        <v>6</v>
      </c>
      <c r="O4866" s="6" t="str">
        <f>VLOOKUP(L4866,'User input'!$D$6:$E$16,2,FALSE)</f>
        <v>Megawidget L</v>
      </c>
      <c r="P4866" s="6">
        <f>VLOOKUP(L4866,'User input'!$D$6:$G$16,3,FALSE)</f>
        <v>1.79</v>
      </c>
      <c r="Q4866" s="6">
        <f>VLOOKUP(L4866,'User input'!$D$6:$G$16,4,FALSE)</f>
        <v>24</v>
      </c>
      <c r="R4866" s="6">
        <f t="shared" si="303"/>
        <v>1440</v>
      </c>
      <c r="S4866" s="26">
        <f t="shared" si="300"/>
        <v>2577.6</v>
      </c>
      <c r="T4866" s="26">
        <f>IF(K4866&lt;'User input'!$I$9,'User input'!$J$8,IF(K4866&lt;'User input'!$I$10,'User input'!$J$9,IF(K4866&lt;'User input'!$I$11,'User input'!$J$10,'User input'!$J$11)))*S4866</f>
        <v>128.88</v>
      </c>
      <c r="U4866" s="26">
        <f>K4866*'User input'!$J$17+'User input'!$J$16</f>
        <v>0.5</v>
      </c>
    </row>
    <row r="4867" spans="1:21" x14ac:dyDescent="0.25">
      <c r="A4867" s="17">
        <v>5007</v>
      </c>
      <c r="B4867" s="6" t="s">
        <v>3206</v>
      </c>
      <c r="C4867" s="6" t="s">
        <v>9419</v>
      </c>
      <c r="D4867" s="6" t="s">
        <v>90</v>
      </c>
      <c r="E4867" s="6" t="s">
        <v>29</v>
      </c>
      <c r="F4867" s="15">
        <v>90</v>
      </c>
      <c r="G4867" s="6" t="s">
        <v>10233</v>
      </c>
      <c r="H4867" s="6" t="s">
        <v>3165</v>
      </c>
      <c r="I4867" s="6" t="s">
        <v>1228</v>
      </c>
      <c r="J4867" s="7">
        <v>43528</v>
      </c>
      <c r="K4867" s="15">
        <v>33</v>
      </c>
      <c r="L4867" s="6" t="s">
        <v>78</v>
      </c>
      <c r="M4867" s="6">
        <f t="shared" si="301"/>
        <v>2019</v>
      </c>
      <c r="N4867" s="6">
        <f t="shared" si="302"/>
        <v>3</v>
      </c>
      <c r="O4867" s="6" t="str">
        <f>VLOOKUP(L4867,'User input'!$D$6:$E$16,2,FALSE)</f>
        <v>Ultrathing V2</v>
      </c>
      <c r="P4867" s="6">
        <f>VLOOKUP(L4867,'User input'!$D$6:$G$16,3,FALSE)</f>
        <v>2.95</v>
      </c>
      <c r="Q4867" s="6">
        <f>VLOOKUP(L4867,'User input'!$D$6:$G$16,4,FALSE)</f>
        <v>20</v>
      </c>
      <c r="R4867" s="6">
        <f t="shared" si="303"/>
        <v>660</v>
      </c>
      <c r="S4867" s="26">
        <f t="shared" si="300"/>
        <v>1947.0000000000002</v>
      </c>
      <c r="T4867" s="26">
        <f>IF(K4867&lt;'User input'!$I$9,'User input'!$J$8,IF(K4867&lt;'User input'!$I$10,'User input'!$J$9,IF(K4867&lt;'User input'!$I$11,'User input'!$J$10,'User input'!$J$11)))*S4867</f>
        <v>58.410000000000004</v>
      </c>
      <c r="U4867" s="26">
        <f>K4867*'User input'!$J$17+'User input'!$J$16</f>
        <v>0.5</v>
      </c>
    </row>
    <row r="4868" spans="1:21" x14ac:dyDescent="0.25">
      <c r="A4868" s="18">
        <v>5008</v>
      </c>
      <c r="B4868" s="10" t="s">
        <v>1202</v>
      </c>
      <c r="C4868" s="10" t="s">
        <v>5776</v>
      </c>
      <c r="D4868" s="10" t="s">
        <v>28</v>
      </c>
      <c r="E4868" s="10" t="s">
        <v>29</v>
      </c>
      <c r="F4868" s="16">
        <v>60</v>
      </c>
      <c r="G4868" s="10" t="s">
        <v>10234</v>
      </c>
      <c r="H4868" s="10" t="s">
        <v>2865</v>
      </c>
      <c r="I4868" s="10" t="s">
        <v>32</v>
      </c>
      <c r="J4868" s="11">
        <v>44440</v>
      </c>
      <c r="K4868" s="16">
        <v>81</v>
      </c>
      <c r="L4868" s="10" t="s">
        <v>39</v>
      </c>
      <c r="M4868" s="10">
        <f t="shared" si="301"/>
        <v>2021</v>
      </c>
      <c r="N4868" s="10">
        <f t="shared" si="302"/>
        <v>9</v>
      </c>
      <c r="O4868" s="10" t="str">
        <f>VLOOKUP(L4868,'User input'!$D$6:$E$16,2,FALSE)</f>
        <v>Ultrathing V1</v>
      </c>
      <c r="P4868" s="10">
        <f>VLOOKUP(L4868,'User input'!$D$6:$G$16,3,FALSE)</f>
        <v>1.79</v>
      </c>
      <c r="Q4868" s="10">
        <f>VLOOKUP(L4868,'User input'!$D$6:$G$16,4,FALSE)</f>
        <v>17</v>
      </c>
      <c r="R4868" s="10">
        <f t="shared" si="303"/>
        <v>1377</v>
      </c>
      <c r="S4868" s="27">
        <f t="shared" si="300"/>
        <v>2464.83</v>
      </c>
      <c r="T4868" s="27">
        <f>IF(K4868&lt;'User input'!$I$9,'User input'!$J$8,IF(K4868&lt;'User input'!$I$10,'User input'!$J$9,IF(K4868&lt;'User input'!$I$11,'User input'!$J$10,'User input'!$J$11)))*S4868</f>
        <v>123.2415</v>
      </c>
      <c r="U4868" s="27">
        <f>K4868*'User input'!$J$17+'User input'!$J$16</f>
        <v>0.5</v>
      </c>
    </row>
    <row r="4869" spans="1:21" x14ac:dyDescent="0.25">
      <c r="A4869" s="17">
        <v>5009</v>
      </c>
      <c r="B4869" s="6" t="s">
        <v>3972</v>
      </c>
      <c r="C4869" s="6" t="s">
        <v>8339</v>
      </c>
      <c r="D4869" s="6" t="s">
        <v>49</v>
      </c>
      <c r="E4869" s="6" t="s">
        <v>16</v>
      </c>
      <c r="F4869" s="15">
        <v>30</v>
      </c>
      <c r="G4869" s="6" t="s">
        <v>10235</v>
      </c>
      <c r="H4869" s="6" t="s">
        <v>554</v>
      </c>
      <c r="I4869" s="6" t="s">
        <v>32</v>
      </c>
      <c r="J4869" s="7">
        <v>44529</v>
      </c>
      <c r="K4869" s="15">
        <v>30</v>
      </c>
      <c r="L4869" s="6" t="s">
        <v>99</v>
      </c>
      <c r="M4869" s="6">
        <f t="shared" si="301"/>
        <v>2021</v>
      </c>
      <c r="N4869" s="6">
        <f t="shared" si="302"/>
        <v>11</v>
      </c>
      <c r="O4869" s="6" t="str">
        <f>VLOOKUP(L4869,'User input'!$D$6:$E$16,2,FALSE)</f>
        <v>Superwossname</v>
      </c>
      <c r="P4869" s="6">
        <f>VLOOKUP(L4869,'User input'!$D$6:$G$16,3,FALSE)</f>
        <v>3.49</v>
      </c>
      <c r="Q4869" s="6">
        <f>VLOOKUP(L4869,'User input'!$D$6:$G$16,4,FALSE)</f>
        <v>20</v>
      </c>
      <c r="R4869" s="6">
        <f t="shared" si="303"/>
        <v>600</v>
      </c>
      <c r="S4869" s="26">
        <f t="shared" ref="S4869:S4932" si="304">R4869*P4869</f>
        <v>2094</v>
      </c>
      <c r="T4869" s="26">
        <f>IF(K4869&lt;'User input'!$I$9,'User input'!$J$8,IF(K4869&lt;'User input'!$I$10,'User input'!$J$9,IF(K4869&lt;'User input'!$I$11,'User input'!$J$10,'User input'!$J$11)))*S4869</f>
        <v>62.82</v>
      </c>
      <c r="U4869" s="26">
        <f>K4869*'User input'!$J$17+'User input'!$J$16</f>
        <v>0.5</v>
      </c>
    </row>
    <row r="4870" spans="1:21" x14ac:dyDescent="0.25">
      <c r="A4870" s="18">
        <v>5010</v>
      </c>
      <c r="B4870" s="10" t="s">
        <v>1637</v>
      </c>
      <c r="C4870" s="10" t="s">
        <v>997</v>
      </c>
      <c r="D4870" s="10" t="s">
        <v>49</v>
      </c>
      <c r="E4870" s="10" t="s">
        <v>16</v>
      </c>
      <c r="F4870" s="16">
        <v>60</v>
      </c>
      <c r="G4870" s="10" t="s">
        <v>10236</v>
      </c>
      <c r="H4870" s="10" t="s">
        <v>7127</v>
      </c>
      <c r="I4870" s="10" t="s">
        <v>32</v>
      </c>
      <c r="J4870" s="11">
        <v>44393</v>
      </c>
      <c r="K4870" s="16">
        <v>4</v>
      </c>
      <c r="L4870" s="10" t="s">
        <v>68</v>
      </c>
      <c r="M4870" s="10">
        <f t="shared" ref="M4870:M4933" si="305">YEAR(J4870)</f>
        <v>2021</v>
      </c>
      <c r="N4870" s="10">
        <f t="shared" ref="N4870:N4933" si="306">MONTH(J4870)</f>
        <v>7</v>
      </c>
      <c r="O4870" s="10" t="str">
        <f>VLOOKUP(L4870,'User input'!$D$6:$E$16,2,FALSE)</f>
        <v>Megawidget M</v>
      </c>
      <c r="P4870" s="10">
        <f>VLOOKUP(L4870,'User input'!$D$6:$G$16,3,FALSE)</f>
        <v>1.29</v>
      </c>
      <c r="Q4870" s="10">
        <f>VLOOKUP(L4870,'User input'!$D$6:$G$16,4,FALSE)</f>
        <v>24</v>
      </c>
      <c r="R4870" s="10">
        <f t="shared" ref="R4870:R4933" si="307">K4870*Q4870</f>
        <v>96</v>
      </c>
      <c r="S4870" s="27">
        <f t="shared" si="304"/>
        <v>123.84</v>
      </c>
      <c r="T4870" s="27">
        <f>IF(K4870&lt;'User input'!$I$9,'User input'!$J$8,IF(K4870&lt;'User input'!$I$10,'User input'!$J$9,IF(K4870&lt;'User input'!$I$11,'User input'!$J$10,'User input'!$J$11)))*S4870</f>
        <v>0</v>
      </c>
      <c r="U4870" s="27">
        <f>K4870*'User input'!$J$17+'User input'!$J$16</f>
        <v>0.5</v>
      </c>
    </row>
    <row r="4871" spans="1:21" x14ac:dyDescent="0.25">
      <c r="A4871" s="17">
        <v>5011</v>
      </c>
      <c r="B4871" s="6" t="s">
        <v>5751</v>
      </c>
      <c r="C4871" s="6" t="s">
        <v>2805</v>
      </c>
      <c r="D4871" s="6" t="s">
        <v>28</v>
      </c>
      <c r="E4871" s="6" t="s">
        <v>29</v>
      </c>
      <c r="F4871" s="15">
        <v>60</v>
      </c>
      <c r="G4871" s="6" t="s">
        <v>10237</v>
      </c>
      <c r="H4871" s="6" t="s">
        <v>5936</v>
      </c>
      <c r="I4871" s="6" t="s">
        <v>185</v>
      </c>
      <c r="J4871" s="7">
        <v>43853</v>
      </c>
      <c r="K4871" s="15">
        <v>30</v>
      </c>
      <c r="L4871" s="6" t="s">
        <v>44</v>
      </c>
      <c r="M4871" s="6">
        <f t="shared" si="305"/>
        <v>2020</v>
      </c>
      <c r="N4871" s="6">
        <f t="shared" si="306"/>
        <v>1</v>
      </c>
      <c r="O4871" s="6" t="str">
        <f>VLOOKUP(L4871,'User input'!$D$6:$E$16,2,FALSE)</f>
        <v>Gigastuff</v>
      </c>
      <c r="P4871" s="6">
        <f>VLOOKUP(L4871,'User input'!$D$6:$G$16,3,FALSE)</f>
        <v>1.89</v>
      </c>
      <c r="Q4871" s="6">
        <f>VLOOKUP(L4871,'User input'!$D$6:$G$16,4,FALSE)</f>
        <v>18</v>
      </c>
      <c r="R4871" s="6">
        <f t="shared" si="307"/>
        <v>540</v>
      </c>
      <c r="S4871" s="26">
        <f t="shared" si="304"/>
        <v>1020.5999999999999</v>
      </c>
      <c r="T4871" s="26">
        <f>IF(K4871&lt;'User input'!$I$9,'User input'!$J$8,IF(K4871&lt;'User input'!$I$10,'User input'!$J$9,IF(K4871&lt;'User input'!$I$11,'User input'!$J$10,'User input'!$J$11)))*S4871</f>
        <v>30.617999999999995</v>
      </c>
      <c r="U4871" s="26">
        <f>K4871*'User input'!$J$17+'User input'!$J$16</f>
        <v>0.5</v>
      </c>
    </row>
    <row r="4872" spans="1:21" x14ac:dyDescent="0.25">
      <c r="A4872" s="18">
        <v>5012</v>
      </c>
      <c r="B4872" s="10" t="s">
        <v>10238</v>
      </c>
      <c r="C4872" s="10" t="s">
        <v>10026</v>
      </c>
      <c r="D4872" s="10" t="s">
        <v>41</v>
      </c>
      <c r="E4872" s="10" t="s">
        <v>16</v>
      </c>
      <c r="F4872" s="16">
        <v>90</v>
      </c>
      <c r="G4872" s="10" t="s">
        <v>10239</v>
      </c>
      <c r="H4872" s="10" t="s">
        <v>462</v>
      </c>
      <c r="I4872" s="10" t="s">
        <v>185</v>
      </c>
      <c r="J4872" s="11">
        <v>44220</v>
      </c>
      <c r="K4872" s="16">
        <v>21</v>
      </c>
      <c r="L4872" s="10" t="s">
        <v>62</v>
      </c>
      <c r="M4872" s="10">
        <f t="shared" si="305"/>
        <v>2021</v>
      </c>
      <c r="N4872" s="10">
        <f t="shared" si="306"/>
        <v>1</v>
      </c>
      <c r="O4872" s="10" t="str">
        <f>VLOOKUP(L4872,'User input'!$D$6:$E$16,2,FALSE)</f>
        <v>Ultrathing V4</v>
      </c>
      <c r="P4872" s="10">
        <f>VLOOKUP(L4872,'User input'!$D$6:$G$16,3,FALSE)</f>
        <v>3.99</v>
      </c>
      <c r="Q4872" s="10">
        <f>VLOOKUP(L4872,'User input'!$D$6:$G$16,4,FALSE)</f>
        <v>24</v>
      </c>
      <c r="R4872" s="10">
        <f t="shared" si="307"/>
        <v>504</v>
      </c>
      <c r="S4872" s="27">
        <f t="shared" si="304"/>
        <v>2010.96</v>
      </c>
      <c r="T4872" s="27">
        <f>IF(K4872&lt;'User input'!$I$9,'User input'!$J$8,IF(K4872&lt;'User input'!$I$10,'User input'!$J$9,IF(K4872&lt;'User input'!$I$11,'User input'!$J$10,'User input'!$J$11)))*S4872</f>
        <v>60.328800000000001</v>
      </c>
      <c r="U4872" s="27">
        <f>K4872*'User input'!$J$17+'User input'!$J$16</f>
        <v>0.5</v>
      </c>
    </row>
    <row r="4873" spans="1:21" x14ac:dyDescent="0.25">
      <c r="A4873" s="17">
        <v>5013</v>
      </c>
      <c r="B4873" s="6" t="s">
        <v>7434</v>
      </c>
      <c r="C4873" s="6" t="s">
        <v>5743</v>
      </c>
      <c r="D4873" s="6" t="s">
        <v>28</v>
      </c>
      <c r="E4873" s="6" t="s">
        <v>29</v>
      </c>
      <c r="F4873" s="15">
        <v>90</v>
      </c>
      <c r="G4873" s="6" t="s">
        <v>10240</v>
      </c>
      <c r="H4873" s="6" t="s">
        <v>4961</v>
      </c>
      <c r="I4873" s="6" t="s">
        <v>291</v>
      </c>
      <c r="J4873" s="7">
        <v>43675</v>
      </c>
      <c r="K4873" s="15">
        <v>26</v>
      </c>
      <c r="L4873" s="6" t="s">
        <v>44</v>
      </c>
      <c r="M4873" s="6">
        <f t="shared" si="305"/>
        <v>2019</v>
      </c>
      <c r="N4873" s="6">
        <f t="shared" si="306"/>
        <v>7</v>
      </c>
      <c r="O4873" s="6" t="str">
        <f>VLOOKUP(L4873,'User input'!$D$6:$E$16,2,FALSE)</f>
        <v>Gigastuff</v>
      </c>
      <c r="P4873" s="6">
        <f>VLOOKUP(L4873,'User input'!$D$6:$G$16,3,FALSE)</f>
        <v>1.89</v>
      </c>
      <c r="Q4873" s="6">
        <f>VLOOKUP(L4873,'User input'!$D$6:$G$16,4,FALSE)</f>
        <v>18</v>
      </c>
      <c r="R4873" s="6">
        <f t="shared" si="307"/>
        <v>468</v>
      </c>
      <c r="S4873" s="26">
        <f t="shared" si="304"/>
        <v>884.52</v>
      </c>
      <c r="T4873" s="26">
        <f>IF(K4873&lt;'User input'!$I$9,'User input'!$J$8,IF(K4873&lt;'User input'!$I$10,'User input'!$J$9,IF(K4873&lt;'User input'!$I$11,'User input'!$J$10,'User input'!$J$11)))*S4873</f>
        <v>26.535599999999999</v>
      </c>
      <c r="U4873" s="26">
        <f>K4873*'User input'!$J$17+'User input'!$J$16</f>
        <v>0.5</v>
      </c>
    </row>
    <row r="4874" spans="1:21" x14ac:dyDescent="0.25">
      <c r="A4874" s="18">
        <v>5014</v>
      </c>
      <c r="B4874" s="10" t="s">
        <v>588</v>
      </c>
      <c r="C4874" s="10" t="s">
        <v>2822</v>
      </c>
      <c r="D4874" s="10" t="s">
        <v>28</v>
      </c>
      <c r="E4874" s="10" t="s">
        <v>29</v>
      </c>
      <c r="F4874" s="16">
        <v>30</v>
      </c>
      <c r="G4874" s="10" t="s">
        <v>10241</v>
      </c>
      <c r="H4874" s="10" t="s">
        <v>1320</v>
      </c>
      <c r="I4874" s="10" t="s">
        <v>185</v>
      </c>
      <c r="J4874" s="11">
        <v>44262</v>
      </c>
      <c r="K4874" s="16">
        <v>55</v>
      </c>
      <c r="L4874" s="10" t="s">
        <v>39</v>
      </c>
      <c r="M4874" s="10">
        <f t="shared" si="305"/>
        <v>2021</v>
      </c>
      <c r="N4874" s="10">
        <f t="shared" si="306"/>
        <v>3</v>
      </c>
      <c r="O4874" s="10" t="str">
        <f>VLOOKUP(L4874,'User input'!$D$6:$E$16,2,FALSE)</f>
        <v>Ultrathing V1</v>
      </c>
      <c r="P4874" s="10">
        <f>VLOOKUP(L4874,'User input'!$D$6:$G$16,3,FALSE)</f>
        <v>1.79</v>
      </c>
      <c r="Q4874" s="10">
        <f>VLOOKUP(L4874,'User input'!$D$6:$G$16,4,FALSE)</f>
        <v>17</v>
      </c>
      <c r="R4874" s="10">
        <f t="shared" si="307"/>
        <v>935</v>
      </c>
      <c r="S4874" s="27">
        <f t="shared" si="304"/>
        <v>1673.65</v>
      </c>
      <c r="T4874" s="27">
        <f>IF(K4874&lt;'User input'!$I$9,'User input'!$J$8,IF(K4874&lt;'User input'!$I$10,'User input'!$J$9,IF(K4874&lt;'User input'!$I$11,'User input'!$J$10,'User input'!$J$11)))*S4874</f>
        <v>83.682500000000005</v>
      </c>
      <c r="U4874" s="27">
        <f>K4874*'User input'!$J$17+'User input'!$J$16</f>
        <v>0.5</v>
      </c>
    </row>
    <row r="4875" spans="1:21" x14ac:dyDescent="0.25">
      <c r="A4875" s="17">
        <v>5015</v>
      </c>
      <c r="B4875" s="6" t="s">
        <v>1797</v>
      </c>
      <c r="C4875" s="6" t="s">
        <v>9299</v>
      </c>
      <c r="D4875" s="6" t="s">
        <v>28</v>
      </c>
      <c r="E4875" s="6" t="s">
        <v>29</v>
      </c>
      <c r="F4875" s="15">
        <v>90</v>
      </c>
      <c r="G4875" s="6" t="s">
        <v>10242</v>
      </c>
      <c r="H4875" s="6" t="s">
        <v>734</v>
      </c>
      <c r="I4875" s="6" t="s">
        <v>38</v>
      </c>
      <c r="J4875" s="7">
        <v>43591</v>
      </c>
      <c r="K4875" s="15">
        <v>29</v>
      </c>
      <c r="L4875" s="6" t="s">
        <v>99</v>
      </c>
      <c r="M4875" s="6">
        <f t="shared" si="305"/>
        <v>2019</v>
      </c>
      <c r="N4875" s="6">
        <f t="shared" si="306"/>
        <v>5</v>
      </c>
      <c r="O4875" s="6" t="str">
        <f>VLOOKUP(L4875,'User input'!$D$6:$E$16,2,FALSE)</f>
        <v>Superwossname</v>
      </c>
      <c r="P4875" s="6">
        <f>VLOOKUP(L4875,'User input'!$D$6:$G$16,3,FALSE)</f>
        <v>3.49</v>
      </c>
      <c r="Q4875" s="6">
        <f>VLOOKUP(L4875,'User input'!$D$6:$G$16,4,FALSE)</f>
        <v>20</v>
      </c>
      <c r="R4875" s="6">
        <f t="shared" si="307"/>
        <v>580</v>
      </c>
      <c r="S4875" s="26">
        <f t="shared" si="304"/>
        <v>2024.2</v>
      </c>
      <c r="T4875" s="26">
        <f>IF(K4875&lt;'User input'!$I$9,'User input'!$J$8,IF(K4875&lt;'User input'!$I$10,'User input'!$J$9,IF(K4875&lt;'User input'!$I$11,'User input'!$J$10,'User input'!$J$11)))*S4875</f>
        <v>60.725999999999999</v>
      </c>
      <c r="U4875" s="26">
        <f>K4875*'User input'!$J$17+'User input'!$J$16</f>
        <v>0.5</v>
      </c>
    </row>
    <row r="4876" spans="1:21" x14ac:dyDescent="0.25">
      <c r="A4876" s="18">
        <v>5016</v>
      </c>
      <c r="B4876" s="10" t="s">
        <v>10243</v>
      </c>
      <c r="C4876" s="10" t="s">
        <v>10244</v>
      </c>
      <c r="D4876" s="10" t="s">
        <v>15</v>
      </c>
      <c r="E4876" s="10" t="s">
        <v>16</v>
      </c>
      <c r="F4876" s="16">
        <v>30</v>
      </c>
      <c r="G4876" s="10" t="s">
        <v>10245</v>
      </c>
      <c r="H4876" s="10" t="s">
        <v>10246</v>
      </c>
      <c r="I4876" s="10" t="s">
        <v>122</v>
      </c>
      <c r="J4876" s="11">
        <v>44463</v>
      </c>
      <c r="K4876" s="16">
        <v>28</v>
      </c>
      <c r="L4876" s="10" t="s">
        <v>33</v>
      </c>
      <c r="M4876" s="10">
        <f t="shared" si="305"/>
        <v>2021</v>
      </c>
      <c r="N4876" s="10">
        <f t="shared" si="306"/>
        <v>9</v>
      </c>
      <c r="O4876" s="10" t="str">
        <f>VLOOKUP(L4876,'User input'!$D$6:$E$16,2,FALSE)</f>
        <v>Megawidget L</v>
      </c>
      <c r="P4876" s="10">
        <f>VLOOKUP(L4876,'User input'!$D$6:$G$16,3,FALSE)</f>
        <v>1.79</v>
      </c>
      <c r="Q4876" s="10">
        <f>VLOOKUP(L4876,'User input'!$D$6:$G$16,4,FALSE)</f>
        <v>24</v>
      </c>
      <c r="R4876" s="10">
        <f t="shared" si="307"/>
        <v>672</v>
      </c>
      <c r="S4876" s="27">
        <f t="shared" si="304"/>
        <v>1202.8800000000001</v>
      </c>
      <c r="T4876" s="27">
        <f>IF(K4876&lt;'User input'!$I$9,'User input'!$J$8,IF(K4876&lt;'User input'!$I$10,'User input'!$J$9,IF(K4876&lt;'User input'!$I$11,'User input'!$J$10,'User input'!$J$11)))*S4876</f>
        <v>36.086400000000005</v>
      </c>
      <c r="U4876" s="27">
        <f>K4876*'User input'!$J$17+'User input'!$J$16</f>
        <v>0.5</v>
      </c>
    </row>
    <row r="4877" spans="1:21" x14ac:dyDescent="0.25">
      <c r="A4877" s="17">
        <v>5017</v>
      </c>
      <c r="B4877" s="6" t="s">
        <v>3604</v>
      </c>
      <c r="C4877" s="6" t="s">
        <v>5351</v>
      </c>
      <c r="D4877" s="6" t="s">
        <v>49</v>
      </c>
      <c r="E4877" s="6" t="s">
        <v>16</v>
      </c>
      <c r="F4877" s="15">
        <v>60</v>
      </c>
      <c r="G4877" s="6" t="s">
        <v>10247</v>
      </c>
      <c r="H4877" s="6" t="s">
        <v>161</v>
      </c>
      <c r="I4877" s="6" t="s">
        <v>162</v>
      </c>
      <c r="J4877" s="7">
        <v>43891</v>
      </c>
      <c r="K4877" s="15">
        <v>94</v>
      </c>
      <c r="L4877" s="6" t="s">
        <v>44</v>
      </c>
      <c r="M4877" s="6">
        <f t="shared" si="305"/>
        <v>2020</v>
      </c>
      <c r="N4877" s="6">
        <f t="shared" si="306"/>
        <v>3</v>
      </c>
      <c r="O4877" s="6" t="str">
        <f>VLOOKUP(L4877,'User input'!$D$6:$E$16,2,FALSE)</f>
        <v>Gigastuff</v>
      </c>
      <c r="P4877" s="6">
        <f>VLOOKUP(L4877,'User input'!$D$6:$G$16,3,FALSE)</f>
        <v>1.89</v>
      </c>
      <c r="Q4877" s="6">
        <f>VLOOKUP(L4877,'User input'!$D$6:$G$16,4,FALSE)</f>
        <v>18</v>
      </c>
      <c r="R4877" s="6">
        <f t="shared" si="307"/>
        <v>1692</v>
      </c>
      <c r="S4877" s="26">
        <f t="shared" si="304"/>
        <v>3197.8799999999997</v>
      </c>
      <c r="T4877" s="26">
        <f>IF(K4877&lt;'User input'!$I$9,'User input'!$J$8,IF(K4877&lt;'User input'!$I$10,'User input'!$J$9,IF(K4877&lt;'User input'!$I$11,'User input'!$J$10,'User input'!$J$11)))*S4877</f>
        <v>159.89400000000001</v>
      </c>
      <c r="U4877" s="26">
        <f>K4877*'User input'!$J$17+'User input'!$J$16</f>
        <v>0.5</v>
      </c>
    </row>
    <row r="4878" spans="1:21" x14ac:dyDescent="0.25">
      <c r="A4878" s="18">
        <v>5018</v>
      </c>
      <c r="B4878" s="10" t="s">
        <v>1134</v>
      </c>
      <c r="C4878" s="10" t="s">
        <v>4648</v>
      </c>
      <c r="D4878" s="10" t="s">
        <v>49</v>
      </c>
      <c r="E4878" s="10" t="s">
        <v>16</v>
      </c>
      <c r="F4878" s="16">
        <v>60</v>
      </c>
      <c r="G4878" s="10" t="s">
        <v>10248</v>
      </c>
      <c r="H4878" s="10" t="s">
        <v>518</v>
      </c>
      <c r="I4878" s="10" t="s">
        <v>32</v>
      </c>
      <c r="J4878" s="11">
        <v>43485</v>
      </c>
      <c r="K4878" s="16">
        <v>40</v>
      </c>
      <c r="L4878" s="10" t="s">
        <v>157</v>
      </c>
      <c r="M4878" s="10">
        <f t="shared" si="305"/>
        <v>2019</v>
      </c>
      <c r="N4878" s="10">
        <f t="shared" si="306"/>
        <v>1</v>
      </c>
      <c r="O4878" s="10" t="str">
        <f>VLOOKUP(L4878,'User input'!$D$6:$E$16,2,FALSE)</f>
        <v>Ultrathing V3</v>
      </c>
      <c r="P4878" s="10">
        <f>VLOOKUP(L4878,'User input'!$D$6:$G$16,3,FALSE)</f>
        <v>3.39</v>
      </c>
      <c r="Q4878" s="10">
        <f>VLOOKUP(L4878,'User input'!$D$6:$G$16,4,FALSE)</f>
        <v>24</v>
      </c>
      <c r="R4878" s="10">
        <f t="shared" si="307"/>
        <v>960</v>
      </c>
      <c r="S4878" s="27">
        <f t="shared" si="304"/>
        <v>3254.4</v>
      </c>
      <c r="T4878" s="27">
        <f>IF(K4878&lt;'User input'!$I$9,'User input'!$J$8,IF(K4878&lt;'User input'!$I$10,'User input'!$J$9,IF(K4878&lt;'User input'!$I$11,'User input'!$J$10,'User input'!$J$11)))*S4878</f>
        <v>97.632000000000005</v>
      </c>
      <c r="U4878" s="27">
        <f>K4878*'User input'!$J$17+'User input'!$J$16</f>
        <v>0.5</v>
      </c>
    </row>
    <row r="4879" spans="1:21" x14ac:dyDescent="0.25">
      <c r="A4879" s="17">
        <v>5019</v>
      </c>
      <c r="B4879" s="6" t="s">
        <v>3933</v>
      </c>
      <c r="C4879" s="6" t="s">
        <v>306</v>
      </c>
      <c r="D4879" s="6" t="s">
        <v>28</v>
      </c>
      <c r="E4879" s="6" t="s">
        <v>29</v>
      </c>
      <c r="F4879" s="15">
        <v>90</v>
      </c>
      <c r="G4879" s="6" t="s">
        <v>10249</v>
      </c>
      <c r="H4879" s="6" t="s">
        <v>6080</v>
      </c>
      <c r="I4879" s="6" t="s">
        <v>32</v>
      </c>
      <c r="J4879" s="7">
        <v>43594</v>
      </c>
      <c r="K4879" s="15">
        <v>55</v>
      </c>
      <c r="L4879" s="6" t="s">
        <v>39</v>
      </c>
      <c r="M4879" s="6">
        <f t="shared" si="305"/>
        <v>2019</v>
      </c>
      <c r="N4879" s="6">
        <f t="shared" si="306"/>
        <v>5</v>
      </c>
      <c r="O4879" s="6" t="str">
        <f>VLOOKUP(L4879,'User input'!$D$6:$E$16,2,FALSE)</f>
        <v>Ultrathing V1</v>
      </c>
      <c r="P4879" s="6">
        <f>VLOOKUP(L4879,'User input'!$D$6:$G$16,3,FALSE)</f>
        <v>1.79</v>
      </c>
      <c r="Q4879" s="6">
        <f>VLOOKUP(L4879,'User input'!$D$6:$G$16,4,FALSE)</f>
        <v>17</v>
      </c>
      <c r="R4879" s="6">
        <f t="shared" si="307"/>
        <v>935</v>
      </c>
      <c r="S4879" s="26">
        <f t="shared" si="304"/>
        <v>1673.65</v>
      </c>
      <c r="T4879" s="26">
        <f>IF(K4879&lt;'User input'!$I$9,'User input'!$J$8,IF(K4879&lt;'User input'!$I$10,'User input'!$J$9,IF(K4879&lt;'User input'!$I$11,'User input'!$J$10,'User input'!$J$11)))*S4879</f>
        <v>83.682500000000005</v>
      </c>
      <c r="U4879" s="26">
        <f>K4879*'User input'!$J$17+'User input'!$J$16</f>
        <v>0.5</v>
      </c>
    </row>
    <row r="4880" spans="1:21" x14ac:dyDescent="0.25">
      <c r="A4880" s="18">
        <v>5020</v>
      </c>
      <c r="B4880" s="10" t="s">
        <v>10250</v>
      </c>
      <c r="C4880" s="10" t="s">
        <v>2079</v>
      </c>
      <c r="D4880" s="10" t="s">
        <v>49</v>
      </c>
      <c r="E4880" s="10" t="s">
        <v>16</v>
      </c>
      <c r="F4880" s="16">
        <v>30</v>
      </c>
      <c r="G4880" s="10" t="s">
        <v>10251</v>
      </c>
      <c r="H4880" s="10" t="s">
        <v>10252</v>
      </c>
      <c r="I4880" s="10" t="s">
        <v>2012</v>
      </c>
      <c r="J4880" s="11">
        <v>43670</v>
      </c>
      <c r="K4880" s="16">
        <v>45</v>
      </c>
      <c r="L4880" s="10" t="s">
        <v>68</v>
      </c>
      <c r="M4880" s="10">
        <f t="shared" si="305"/>
        <v>2019</v>
      </c>
      <c r="N4880" s="10">
        <f t="shared" si="306"/>
        <v>7</v>
      </c>
      <c r="O4880" s="10" t="str">
        <f>VLOOKUP(L4880,'User input'!$D$6:$E$16,2,FALSE)</f>
        <v>Megawidget M</v>
      </c>
      <c r="P4880" s="10">
        <f>VLOOKUP(L4880,'User input'!$D$6:$G$16,3,FALSE)</f>
        <v>1.29</v>
      </c>
      <c r="Q4880" s="10">
        <f>VLOOKUP(L4880,'User input'!$D$6:$G$16,4,FALSE)</f>
        <v>24</v>
      </c>
      <c r="R4880" s="10">
        <f t="shared" si="307"/>
        <v>1080</v>
      </c>
      <c r="S4880" s="27">
        <f t="shared" si="304"/>
        <v>1393.2</v>
      </c>
      <c r="T4880" s="27">
        <f>IF(K4880&lt;'User input'!$I$9,'User input'!$J$8,IF(K4880&lt;'User input'!$I$10,'User input'!$J$9,IF(K4880&lt;'User input'!$I$11,'User input'!$J$10,'User input'!$J$11)))*S4880</f>
        <v>41.795999999999999</v>
      </c>
      <c r="U4880" s="27">
        <f>K4880*'User input'!$J$17+'User input'!$J$16</f>
        <v>0.5</v>
      </c>
    </row>
    <row r="4881" spans="1:21" x14ac:dyDescent="0.25">
      <c r="A4881" s="17">
        <v>5021</v>
      </c>
      <c r="B4881" s="6" t="s">
        <v>9642</v>
      </c>
      <c r="C4881" s="6" t="s">
        <v>4779</v>
      </c>
      <c r="D4881" s="6" t="s">
        <v>15</v>
      </c>
      <c r="E4881" s="6" t="s">
        <v>16</v>
      </c>
      <c r="F4881" s="15">
        <v>30</v>
      </c>
      <c r="G4881" s="6" t="s">
        <v>10251</v>
      </c>
      <c r="H4881" s="6" t="s">
        <v>2056</v>
      </c>
      <c r="I4881" s="6" t="s">
        <v>291</v>
      </c>
      <c r="J4881" s="7">
        <v>44058</v>
      </c>
      <c r="K4881" s="15">
        <v>24</v>
      </c>
      <c r="L4881" s="6" t="s">
        <v>52</v>
      </c>
      <c r="M4881" s="6">
        <f t="shared" si="305"/>
        <v>2020</v>
      </c>
      <c r="N4881" s="6">
        <f t="shared" si="306"/>
        <v>8</v>
      </c>
      <c r="O4881" s="6" t="str">
        <f>VLOOKUP(L4881,'User input'!$D$6:$E$16,2,FALSE)</f>
        <v>Megawidget S</v>
      </c>
      <c r="P4881" s="6">
        <f>VLOOKUP(L4881,'User input'!$D$6:$G$16,3,FALSE)</f>
        <v>0.69</v>
      </c>
      <c r="Q4881" s="6">
        <f>VLOOKUP(L4881,'User input'!$D$6:$G$16,4,FALSE)</f>
        <v>24</v>
      </c>
      <c r="R4881" s="6">
        <f t="shared" si="307"/>
        <v>576</v>
      </c>
      <c r="S4881" s="26">
        <f t="shared" si="304"/>
        <v>397.43999999999994</v>
      </c>
      <c r="T4881" s="26">
        <f>IF(K4881&lt;'User input'!$I$9,'User input'!$J$8,IF(K4881&lt;'User input'!$I$10,'User input'!$J$9,IF(K4881&lt;'User input'!$I$11,'User input'!$J$10,'User input'!$J$11)))*S4881</f>
        <v>11.923199999999998</v>
      </c>
      <c r="U4881" s="26">
        <f>K4881*'User input'!$J$17+'User input'!$J$16</f>
        <v>0.5</v>
      </c>
    </row>
    <row r="4882" spans="1:21" x14ac:dyDescent="0.25">
      <c r="A4882" s="18">
        <v>5022</v>
      </c>
      <c r="B4882" s="10" t="s">
        <v>2181</v>
      </c>
      <c r="C4882" s="10" t="s">
        <v>6428</v>
      </c>
      <c r="D4882" s="10" t="s">
        <v>28</v>
      </c>
      <c r="E4882" s="10" t="s">
        <v>29</v>
      </c>
      <c r="F4882" s="16">
        <v>30</v>
      </c>
      <c r="G4882" s="10" t="s">
        <v>10253</v>
      </c>
      <c r="H4882" s="10" t="s">
        <v>988</v>
      </c>
      <c r="I4882" s="10" t="s">
        <v>32</v>
      </c>
      <c r="J4882" s="11">
        <v>44189</v>
      </c>
      <c r="K4882" s="16">
        <v>40</v>
      </c>
      <c r="L4882" s="10" t="s">
        <v>78</v>
      </c>
      <c r="M4882" s="10">
        <f t="shared" si="305"/>
        <v>2020</v>
      </c>
      <c r="N4882" s="10">
        <f t="shared" si="306"/>
        <v>12</v>
      </c>
      <c r="O4882" s="10" t="str">
        <f>VLOOKUP(L4882,'User input'!$D$6:$E$16,2,FALSE)</f>
        <v>Ultrathing V2</v>
      </c>
      <c r="P4882" s="10">
        <f>VLOOKUP(L4882,'User input'!$D$6:$G$16,3,FALSE)</f>
        <v>2.95</v>
      </c>
      <c r="Q4882" s="10">
        <f>VLOOKUP(L4882,'User input'!$D$6:$G$16,4,FALSE)</f>
        <v>20</v>
      </c>
      <c r="R4882" s="10">
        <f t="shared" si="307"/>
        <v>800</v>
      </c>
      <c r="S4882" s="27">
        <f t="shared" si="304"/>
        <v>2360</v>
      </c>
      <c r="T4882" s="27">
        <f>IF(K4882&lt;'User input'!$I$9,'User input'!$J$8,IF(K4882&lt;'User input'!$I$10,'User input'!$J$9,IF(K4882&lt;'User input'!$I$11,'User input'!$J$10,'User input'!$J$11)))*S4882</f>
        <v>70.8</v>
      </c>
      <c r="U4882" s="27">
        <f>K4882*'User input'!$J$17+'User input'!$J$16</f>
        <v>0.5</v>
      </c>
    </row>
    <row r="4883" spans="1:21" x14ac:dyDescent="0.25">
      <c r="A4883" s="17">
        <v>5023</v>
      </c>
      <c r="B4883" s="6" t="s">
        <v>10254</v>
      </c>
      <c r="C4883" s="6" t="s">
        <v>1915</v>
      </c>
      <c r="D4883" s="6" t="s">
        <v>15</v>
      </c>
      <c r="E4883" s="6" t="s">
        <v>16</v>
      </c>
      <c r="F4883" s="15">
        <v>30</v>
      </c>
      <c r="G4883" s="6" t="s">
        <v>10255</v>
      </c>
      <c r="H4883" s="6" t="s">
        <v>4713</v>
      </c>
      <c r="I4883" s="6" t="s">
        <v>32</v>
      </c>
      <c r="J4883" s="7">
        <v>44541</v>
      </c>
      <c r="K4883" s="15">
        <v>30</v>
      </c>
      <c r="L4883" s="6" t="s">
        <v>44</v>
      </c>
      <c r="M4883" s="6">
        <f t="shared" si="305"/>
        <v>2021</v>
      </c>
      <c r="N4883" s="6">
        <f t="shared" si="306"/>
        <v>12</v>
      </c>
      <c r="O4883" s="6" t="str">
        <f>VLOOKUP(L4883,'User input'!$D$6:$E$16,2,FALSE)</f>
        <v>Gigastuff</v>
      </c>
      <c r="P4883" s="6">
        <f>VLOOKUP(L4883,'User input'!$D$6:$G$16,3,FALSE)</f>
        <v>1.89</v>
      </c>
      <c r="Q4883" s="6">
        <f>VLOOKUP(L4883,'User input'!$D$6:$G$16,4,FALSE)</f>
        <v>18</v>
      </c>
      <c r="R4883" s="6">
        <f t="shared" si="307"/>
        <v>540</v>
      </c>
      <c r="S4883" s="26">
        <f t="shared" si="304"/>
        <v>1020.5999999999999</v>
      </c>
      <c r="T4883" s="26">
        <f>IF(K4883&lt;'User input'!$I$9,'User input'!$J$8,IF(K4883&lt;'User input'!$I$10,'User input'!$J$9,IF(K4883&lt;'User input'!$I$11,'User input'!$J$10,'User input'!$J$11)))*S4883</f>
        <v>30.617999999999995</v>
      </c>
      <c r="U4883" s="26">
        <f>K4883*'User input'!$J$17+'User input'!$J$16</f>
        <v>0.5</v>
      </c>
    </row>
    <row r="4884" spans="1:21" x14ac:dyDescent="0.25">
      <c r="A4884" s="18">
        <v>5024</v>
      </c>
      <c r="B4884" s="10" t="s">
        <v>4204</v>
      </c>
      <c r="C4884" s="10" t="s">
        <v>1128</v>
      </c>
      <c r="D4884" s="10" t="s">
        <v>28</v>
      </c>
      <c r="E4884" s="10" t="s">
        <v>29</v>
      </c>
      <c r="F4884" s="16">
        <v>90</v>
      </c>
      <c r="G4884" s="10" t="s">
        <v>10256</v>
      </c>
      <c r="H4884" s="10" t="s">
        <v>4015</v>
      </c>
      <c r="I4884" s="10" t="s">
        <v>32</v>
      </c>
      <c r="J4884" s="11">
        <v>43663</v>
      </c>
      <c r="K4884" s="16">
        <v>2</v>
      </c>
      <c r="L4884" s="10" t="s">
        <v>39</v>
      </c>
      <c r="M4884" s="10">
        <f t="shared" si="305"/>
        <v>2019</v>
      </c>
      <c r="N4884" s="10">
        <f t="shared" si="306"/>
        <v>7</v>
      </c>
      <c r="O4884" s="10" t="str">
        <f>VLOOKUP(L4884,'User input'!$D$6:$E$16,2,FALSE)</f>
        <v>Ultrathing V1</v>
      </c>
      <c r="P4884" s="10">
        <f>VLOOKUP(L4884,'User input'!$D$6:$G$16,3,FALSE)</f>
        <v>1.79</v>
      </c>
      <c r="Q4884" s="10">
        <f>VLOOKUP(L4884,'User input'!$D$6:$G$16,4,FALSE)</f>
        <v>17</v>
      </c>
      <c r="R4884" s="10">
        <f t="shared" si="307"/>
        <v>34</v>
      </c>
      <c r="S4884" s="27">
        <f t="shared" si="304"/>
        <v>60.86</v>
      </c>
      <c r="T4884" s="27">
        <f>IF(K4884&lt;'User input'!$I$9,'User input'!$J$8,IF(K4884&lt;'User input'!$I$10,'User input'!$J$9,IF(K4884&lt;'User input'!$I$11,'User input'!$J$10,'User input'!$J$11)))*S4884</f>
        <v>0</v>
      </c>
      <c r="U4884" s="27">
        <f>K4884*'User input'!$J$17+'User input'!$J$16</f>
        <v>0.5</v>
      </c>
    </row>
    <row r="4885" spans="1:21" x14ac:dyDescent="0.25">
      <c r="A4885" s="17">
        <v>5025</v>
      </c>
      <c r="B4885" s="6" t="s">
        <v>8206</v>
      </c>
      <c r="C4885" s="6" t="s">
        <v>3131</v>
      </c>
      <c r="D4885" s="6" t="s">
        <v>28</v>
      </c>
      <c r="E4885" s="6" t="s">
        <v>29</v>
      </c>
      <c r="F4885" s="15">
        <v>90</v>
      </c>
      <c r="G4885" s="6" t="s">
        <v>10256</v>
      </c>
      <c r="H4885" s="6" t="s">
        <v>1622</v>
      </c>
      <c r="I4885" s="6" t="s">
        <v>32</v>
      </c>
      <c r="J4885" s="7">
        <v>43957</v>
      </c>
      <c r="K4885" s="15">
        <v>7</v>
      </c>
      <c r="L4885" s="6" t="s">
        <v>33</v>
      </c>
      <c r="M4885" s="6">
        <f t="shared" si="305"/>
        <v>2020</v>
      </c>
      <c r="N4885" s="6">
        <f t="shared" si="306"/>
        <v>5</v>
      </c>
      <c r="O4885" s="6" t="str">
        <f>VLOOKUP(L4885,'User input'!$D$6:$E$16,2,FALSE)</f>
        <v>Megawidget L</v>
      </c>
      <c r="P4885" s="6">
        <f>VLOOKUP(L4885,'User input'!$D$6:$G$16,3,FALSE)</f>
        <v>1.79</v>
      </c>
      <c r="Q4885" s="6">
        <f>VLOOKUP(L4885,'User input'!$D$6:$G$16,4,FALSE)</f>
        <v>24</v>
      </c>
      <c r="R4885" s="6">
        <f t="shared" si="307"/>
        <v>168</v>
      </c>
      <c r="S4885" s="26">
        <f t="shared" si="304"/>
        <v>300.72000000000003</v>
      </c>
      <c r="T4885" s="26">
        <f>IF(K4885&lt;'User input'!$I$9,'User input'!$J$8,IF(K4885&lt;'User input'!$I$10,'User input'!$J$9,IF(K4885&lt;'User input'!$I$11,'User input'!$J$10,'User input'!$J$11)))*S4885</f>
        <v>0</v>
      </c>
      <c r="U4885" s="26">
        <f>K4885*'User input'!$J$17+'User input'!$J$16</f>
        <v>0.5</v>
      </c>
    </row>
    <row r="4886" spans="1:21" x14ac:dyDescent="0.25">
      <c r="A4886" s="18">
        <v>5026</v>
      </c>
      <c r="B4886" s="10" t="s">
        <v>2312</v>
      </c>
      <c r="C4886" s="10" t="s">
        <v>2441</v>
      </c>
      <c r="D4886" s="10" t="s">
        <v>49</v>
      </c>
      <c r="E4886" s="10" t="s">
        <v>16</v>
      </c>
      <c r="F4886" s="16">
        <v>90</v>
      </c>
      <c r="G4886" s="10" t="s">
        <v>10257</v>
      </c>
      <c r="H4886" s="10" t="s">
        <v>10004</v>
      </c>
      <c r="I4886" s="10" t="s">
        <v>32</v>
      </c>
      <c r="J4886" s="11">
        <v>44397</v>
      </c>
      <c r="K4886" s="16">
        <v>60</v>
      </c>
      <c r="L4886" s="10" t="s">
        <v>99</v>
      </c>
      <c r="M4886" s="10">
        <f t="shared" si="305"/>
        <v>2021</v>
      </c>
      <c r="N4886" s="10">
        <f t="shared" si="306"/>
        <v>7</v>
      </c>
      <c r="O4886" s="10" t="str">
        <f>VLOOKUP(L4886,'User input'!$D$6:$E$16,2,FALSE)</f>
        <v>Superwossname</v>
      </c>
      <c r="P4886" s="10">
        <f>VLOOKUP(L4886,'User input'!$D$6:$G$16,3,FALSE)</f>
        <v>3.49</v>
      </c>
      <c r="Q4886" s="10">
        <f>VLOOKUP(L4886,'User input'!$D$6:$G$16,4,FALSE)</f>
        <v>20</v>
      </c>
      <c r="R4886" s="10">
        <f t="shared" si="307"/>
        <v>1200</v>
      </c>
      <c r="S4886" s="27">
        <f t="shared" si="304"/>
        <v>4188</v>
      </c>
      <c r="T4886" s="27">
        <f>IF(K4886&lt;'User input'!$I$9,'User input'!$J$8,IF(K4886&lt;'User input'!$I$10,'User input'!$J$9,IF(K4886&lt;'User input'!$I$11,'User input'!$J$10,'User input'!$J$11)))*S4886</f>
        <v>209.4</v>
      </c>
      <c r="U4886" s="27">
        <f>K4886*'User input'!$J$17+'User input'!$J$16</f>
        <v>0.5</v>
      </c>
    </row>
    <row r="4887" spans="1:21" x14ac:dyDescent="0.25">
      <c r="A4887" s="17">
        <v>5027</v>
      </c>
      <c r="B4887" s="6" t="s">
        <v>4016</v>
      </c>
      <c r="C4887" s="6" t="s">
        <v>4100</v>
      </c>
      <c r="D4887" s="6" t="s">
        <v>28</v>
      </c>
      <c r="E4887" s="6" t="s">
        <v>29</v>
      </c>
      <c r="F4887" s="15">
        <v>60</v>
      </c>
      <c r="G4887" s="6" t="s">
        <v>10257</v>
      </c>
      <c r="H4887" s="6" t="s">
        <v>2892</v>
      </c>
      <c r="I4887" s="6" t="s">
        <v>32</v>
      </c>
      <c r="J4887" s="7">
        <v>43800</v>
      </c>
      <c r="K4887" s="15">
        <v>81</v>
      </c>
      <c r="L4887" s="6" t="s">
        <v>157</v>
      </c>
      <c r="M4887" s="6">
        <f t="shared" si="305"/>
        <v>2019</v>
      </c>
      <c r="N4887" s="6">
        <f t="shared" si="306"/>
        <v>12</v>
      </c>
      <c r="O4887" s="6" t="str">
        <f>VLOOKUP(L4887,'User input'!$D$6:$E$16,2,FALSE)</f>
        <v>Ultrathing V3</v>
      </c>
      <c r="P4887" s="6">
        <f>VLOOKUP(L4887,'User input'!$D$6:$G$16,3,FALSE)</f>
        <v>3.39</v>
      </c>
      <c r="Q4887" s="6">
        <f>VLOOKUP(L4887,'User input'!$D$6:$G$16,4,FALSE)</f>
        <v>24</v>
      </c>
      <c r="R4887" s="6">
        <f t="shared" si="307"/>
        <v>1944</v>
      </c>
      <c r="S4887" s="26">
        <f t="shared" si="304"/>
        <v>6590.16</v>
      </c>
      <c r="T4887" s="26">
        <f>IF(K4887&lt;'User input'!$I$9,'User input'!$J$8,IF(K4887&lt;'User input'!$I$10,'User input'!$J$9,IF(K4887&lt;'User input'!$I$11,'User input'!$J$10,'User input'!$J$11)))*S4887</f>
        <v>329.50800000000004</v>
      </c>
      <c r="U4887" s="26">
        <f>K4887*'User input'!$J$17+'User input'!$J$16</f>
        <v>0.5</v>
      </c>
    </row>
    <row r="4888" spans="1:21" x14ac:dyDescent="0.25">
      <c r="A4888" s="18">
        <v>5028</v>
      </c>
      <c r="B4888" s="10" t="s">
        <v>9662</v>
      </c>
      <c r="C4888" s="10" t="s">
        <v>10258</v>
      </c>
      <c r="D4888" s="10" t="s">
        <v>15</v>
      </c>
      <c r="E4888" s="10" t="s">
        <v>16</v>
      </c>
      <c r="F4888" s="16">
        <v>30</v>
      </c>
      <c r="G4888" s="10" t="s">
        <v>10259</v>
      </c>
      <c r="H4888" s="10" t="s">
        <v>5357</v>
      </c>
      <c r="I4888" s="10" t="s">
        <v>32</v>
      </c>
      <c r="J4888" s="11">
        <v>43597</v>
      </c>
      <c r="K4888" s="16">
        <v>36</v>
      </c>
      <c r="L4888" s="10" t="s">
        <v>33</v>
      </c>
      <c r="M4888" s="10">
        <f t="shared" si="305"/>
        <v>2019</v>
      </c>
      <c r="N4888" s="10">
        <f t="shared" si="306"/>
        <v>5</v>
      </c>
      <c r="O4888" s="10" t="str">
        <f>VLOOKUP(L4888,'User input'!$D$6:$E$16,2,FALSE)</f>
        <v>Megawidget L</v>
      </c>
      <c r="P4888" s="10">
        <f>VLOOKUP(L4888,'User input'!$D$6:$G$16,3,FALSE)</f>
        <v>1.79</v>
      </c>
      <c r="Q4888" s="10">
        <f>VLOOKUP(L4888,'User input'!$D$6:$G$16,4,FALSE)</f>
        <v>24</v>
      </c>
      <c r="R4888" s="10">
        <f t="shared" si="307"/>
        <v>864</v>
      </c>
      <c r="S4888" s="27">
        <f t="shared" si="304"/>
        <v>1546.56</v>
      </c>
      <c r="T4888" s="27">
        <f>IF(K4888&lt;'User input'!$I$9,'User input'!$J$8,IF(K4888&lt;'User input'!$I$10,'User input'!$J$9,IF(K4888&lt;'User input'!$I$11,'User input'!$J$10,'User input'!$J$11)))*S4888</f>
        <v>46.396799999999999</v>
      </c>
      <c r="U4888" s="27">
        <f>K4888*'User input'!$J$17+'User input'!$J$16</f>
        <v>0.5</v>
      </c>
    </row>
    <row r="4889" spans="1:21" x14ac:dyDescent="0.25">
      <c r="A4889" s="17">
        <v>5029</v>
      </c>
      <c r="B4889" s="6" t="s">
        <v>1565</v>
      </c>
      <c r="C4889" s="6" t="s">
        <v>2091</v>
      </c>
      <c r="D4889" s="6" t="s">
        <v>28</v>
      </c>
      <c r="E4889" s="6" t="s">
        <v>29</v>
      </c>
      <c r="F4889" s="15">
        <v>60</v>
      </c>
      <c r="G4889" s="6" t="s">
        <v>10260</v>
      </c>
      <c r="H4889" s="6" t="s">
        <v>2612</v>
      </c>
      <c r="I4889" s="6" t="s">
        <v>291</v>
      </c>
      <c r="J4889" s="7">
        <v>43977</v>
      </c>
      <c r="K4889" s="15">
        <v>65</v>
      </c>
      <c r="L4889" s="6" t="s">
        <v>99</v>
      </c>
      <c r="M4889" s="6">
        <f t="shared" si="305"/>
        <v>2020</v>
      </c>
      <c r="N4889" s="6">
        <f t="shared" si="306"/>
        <v>5</v>
      </c>
      <c r="O4889" s="6" t="str">
        <f>VLOOKUP(L4889,'User input'!$D$6:$E$16,2,FALSE)</f>
        <v>Superwossname</v>
      </c>
      <c r="P4889" s="6">
        <f>VLOOKUP(L4889,'User input'!$D$6:$G$16,3,FALSE)</f>
        <v>3.49</v>
      </c>
      <c r="Q4889" s="6">
        <f>VLOOKUP(L4889,'User input'!$D$6:$G$16,4,FALSE)</f>
        <v>20</v>
      </c>
      <c r="R4889" s="6">
        <f t="shared" si="307"/>
        <v>1300</v>
      </c>
      <c r="S4889" s="26">
        <f t="shared" si="304"/>
        <v>4537</v>
      </c>
      <c r="T4889" s="26">
        <f>IF(K4889&lt;'User input'!$I$9,'User input'!$J$8,IF(K4889&lt;'User input'!$I$10,'User input'!$J$9,IF(K4889&lt;'User input'!$I$11,'User input'!$J$10,'User input'!$J$11)))*S4889</f>
        <v>226.85000000000002</v>
      </c>
      <c r="U4889" s="26">
        <f>K4889*'User input'!$J$17+'User input'!$J$16</f>
        <v>0.5</v>
      </c>
    </row>
    <row r="4890" spans="1:21" x14ac:dyDescent="0.25">
      <c r="A4890" s="18">
        <v>5030</v>
      </c>
      <c r="B4890" s="10" t="s">
        <v>10261</v>
      </c>
      <c r="C4890" s="10" t="s">
        <v>2680</v>
      </c>
      <c r="D4890" s="10" t="s">
        <v>15</v>
      </c>
      <c r="E4890" s="10" t="s">
        <v>16</v>
      </c>
      <c r="F4890" s="16">
        <v>90</v>
      </c>
      <c r="G4890" s="10" t="s">
        <v>10262</v>
      </c>
      <c r="H4890" s="10" t="s">
        <v>66</v>
      </c>
      <c r="I4890" s="10" t="s">
        <v>67</v>
      </c>
      <c r="J4890" s="11">
        <v>44106</v>
      </c>
      <c r="K4890" s="16">
        <v>62</v>
      </c>
      <c r="L4890" s="10" t="s">
        <v>52</v>
      </c>
      <c r="M4890" s="10">
        <f t="shared" si="305"/>
        <v>2020</v>
      </c>
      <c r="N4890" s="10">
        <f t="shared" si="306"/>
        <v>10</v>
      </c>
      <c r="O4890" s="10" t="str">
        <f>VLOOKUP(L4890,'User input'!$D$6:$E$16,2,FALSE)</f>
        <v>Megawidget S</v>
      </c>
      <c r="P4890" s="10">
        <f>VLOOKUP(L4890,'User input'!$D$6:$G$16,3,FALSE)</f>
        <v>0.69</v>
      </c>
      <c r="Q4890" s="10">
        <f>VLOOKUP(L4890,'User input'!$D$6:$G$16,4,FALSE)</f>
        <v>24</v>
      </c>
      <c r="R4890" s="10">
        <f t="shared" si="307"/>
        <v>1488</v>
      </c>
      <c r="S4890" s="27">
        <f t="shared" si="304"/>
        <v>1026.72</v>
      </c>
      <c r="T4890" s="27">
        <f>IF(K4890&lt;'User input'!$I$9,'User input'!$J$8,IF(K4890&lt;'User input'!$I$10,'User input'!$J$9,IF(K4890&lt;'User input'!$I$11,'User input'!$J$10,'User input'!$J$11)))*S4890</f>
        <v>51.336000000000006</v>
      </c>
      <c r="U4890" s="27">
        <f>K4890*'User input'!$J$17+'User input'!$J$16</f>
        <v>0.5</v>
      </c>
    </row>
    <row r="4891" spans="1:21" x14ac:dyDescent="0.25">
      <c r="A4891" s="17">
        <v>5031</v>
      </c>
      <c r="B4891" s="6" t="s">
        <v>53</v>
      </c>
      <c r="C4891" s="6" t="s">
        <v>9061</v>
      </c>
      <c r="D4891" s="6" t="s">
        <v>28</v>
      </c>
      <c r="E4891" s="6" t="s">
        <v>29</v>
      </c>
      <c r="F4891" s="15">
        <v>60</v>
      </c>
      <c r="G4891" s="6" t="s">
        <v>10263</v>
      </c>
      <c r="H4891" s="6" t="s">
        <v>5698</v>
      </c>
      <c r="I4891" s="6" t="s">
        <v>291</v>
      </c>
      <c r="J4891" s="7">
        <v>43707</v>
      </c>
      <c r="K4891" s="15">
        <v>36</v>
      </c>
      <c r="L4891" s="6" t="s">
        <v>78</v>
      </c>
      <c r="M4891" s="6">
        <f t="shared" si="305"/>
        <v>2019</v>
      </c>
      <c r="N4891" s="6">
        <f t="shared" si="306"/>
        <v>8</v>
      </c>
      <c r="O4891" s="6" t="str">
        <f>VLOOKUP(L4891,'User input'!$D$6:$E$16,2,FALSE)</f>
        <v>Ultrathing V2</v>
      </c>
      <c r="P4891" s="6">
        <f>VLOOKUP(L4891,'User input'!$D$6:$G$16,3,FALSE)</f>
        <v>2.95</v>
      </c>
      <c r="Q4891" s="6">
        <f>VLOOKUP(L4891,'User input'!$D$6:$G$16,4,FALSE)</f>
        <v>20</v>
      </c>
      <c r="R4891" s="6">
        <f t="shared" si="307"/>
        <v>720</v>
      </c>
      <c r="S4891" s="26">
        <f t="shared" si="304"/>
        <v>2124</v>
      </c>
      <c r="T4891" s="26">
        <f>IF(K4891&lt;'User input'!$I$9,'User input'!$J$8,IF(K4891&lt;'User input'!$I$10,'User input'!$J$9,IF(K4891&lt;'User input'!$I$11,'User input'!$J$10,'User input'!$J$11)))*S4891</f>
        <v>63.72</v>
      </c>
      <c r="U4891" s="26">
        <f>K4891*'User input'!$J$17+'User input'!$J$16</f>
        <v>0.5</v>
      </c>
    </row>
    <row r="4892" spans="1:21" x14ac:dyDescent="0.25">
      <c r="A4892" s="18">
        <v>5032</v>
      </c>
      <c r="B4892" s="10" t="s">
        <v>7168</v>
      </c>
      <c r="C4892" s="10" t="s">
        <v>2283</v>
      </c>
      <c r="D4892" s="10" t="s">
        <v>115</v>
      </c>
      <c r="E4892" s="10" t="s">
        <v>16</v>
      </c>
      <c r="F4892" s="16">
        <v>90</v>
      </c>
      <c r="G4892" s="10" t="s">
        <v>10264</v>
      </c>
      <c r="H4892" s="10" t="s">
        <v>907</v>
      </c>
      <c r="I4892" s="10" t="s">
        <v>908</v>
      </c>
      <c r="J4892" s="11">
        <v>43743</v>
      </c>
      <c r="K4892" s="16">
        <v>34</v>
      </c>
      <c r="L4892" s="10" t="s">
        <v>52</v>
      </c>
      <c r="M4892" s="10">
        <f t="shared" si="305"/>
        <v>2019</v>
      </c>
      <c r="N4892" s="10">
        <f t="shared" si="306"/>
        <v>10</v>
      </c>
      <c r="O4892" s="10" t="str">
        <f>VLOOKUP(L4892,'User input'!$D$6:$E$16,2,FALSE)</f>
        <v>Megawidget S</v>
      </c>
      <c r="P4892" s="10">
        <f>VLOOKUP(L4892,'User input'!$D$6:$G$16,3,FALSE)</f>
        <v>0.69</v>
      </c>
      <c r="Q4892" s="10">
        <f>VLOOKUP(L4892,'User input'!$D$6:$G$16,4,FALSE)</f>
        <v>24</v>
      </c>
      <c r="R4892" s="10">
        <f t="shared" si="307"/>
        <v>816</v>
      </c>
      <c r="S4892" s="27">
        <f t="shared" si="304"/>
        <v>563.04</v>
      </c>
      <c r="T4892" s="27">
        <f>IF(K4892&lt;'User input'!$I$9,'User input'!$J$8,IF(K4892&lt;'User input'!$I$10,'User input'!$J$9,IF(K4892&lt;'User input'!$I$11,'User input'!$J$10,'User input'!$J$11)))*S4892</f>
        <v>16.891199999999998</v>
      </c>
      <c r="U4892" s="27">
        <f>K4892*'User input'!$J$17+'User input'!$J$16</f>
        <v>0.5</v>
      </c>
    </row>
    <row r="4893" spans="1:21" x14ac:dyDescent="0.25">
      <c r="A4893" s="17">
        <v>5033</v>
      </c>
      <c r="B4893" s="6" t="s">
        <v>7173</v>
      </c>
      <c r="C4893" s="6" t="s">
        <v>6250</v>
      </c>
      <c r="D4893" s="6" t="s">
        <v>28</v>
      </c>
      <c r="E4893" s="6" t="s">
        <v>29</v>
      </c>
      <c r="F4893" s="15">
        <v>60</v>
      </c>
      <c r="G4893" s="6" t="s">
        <v>10265</v>
      </c>
      <c r="H4893" s="6" t="s">
        <v>3983</v>
      </c>
      <c r="I4893" s="6" t="s">
        <v>291</v>
      </c>
      <c r="J4893" s="7">
        <v>43976</v>
      </c>
      <c r="K4893" s="15">
        <v>78</v>
      </c>
      <c r="L4893" s="6" t="s">
        <v>44</v>
      </c>
      <c r="M4893" s="6">
        <f t="shared" si="305"/>
        <v>2020</v>
      </c>
      <c r="N4893" s="6">
        <f t="shared" si="306"/>
        <v>5</v>
      </c>
      <c r="O4893" s="6" t="str">
        <f>VLOOKUP(L4893,'User input'!$D$6:$E$16,2,FALSE)</f>
        <v>Gigastuff</v>
      </c>
      <c r="P4893" s="6">
        <f>VLOOKUP(L4893,'User input'!$D$6:$G$16,3,FALSE)</f>
        <v>1.89</v>
      </c>
      <c r="Q4893" s="6">
        <f>VLOOKUP(L4893,'User input'!$D$6:$G$16,4,FALSE)</f>
        <v>18</v>
      </c>
      <c r="R4893" s="6">
        <f t="shared" si="307"/>
        <v>1404</v>
      </c>
      <c r="S4893" s="26">
        <f t="shared" si="304"/>
        <v>2653.56</v>
      </c>
      <c r="T4893" s="26">
        <f>IF(K4893&lt;'User input'!$I$9,'User input'!$J$8,IF(K4893&lt;'User input'!$I$10,'User input'!$J$9,IF(K4893&lt;'User input'!$I$11,'User input'!$J$10,'User input'!$J$11)))*S4893</f>
        <v>132.678</v>
      </c>
      <c r="U4893" s="26">
        <f>K4893*'User input'!$J$17+'User input'!$J$16</f>
        <v>0.5</v>
      </c>
    </row>
    <row r="4894" spans="1:21" x14ac:dyDescent="0.25">
      <c r="A4894" s="18">
        <v>5034</v>
      </c>
      <c r="B4894" s="10" t="s">
        <v>336</v>
      </c>
      <c r="C4894" s="10" t="s">
        <v>625</v>
      </c>
      <c r="D4894" s="10" t="s">
        <v>49</v>
      </c>
      <c r="E4894" s="10" t="s">
        <v>16</v>
      </c>
      <c r="F4894" s="16">
        <v>30</v>
      </c>
      <c r="G4894" s="10" t="s">
        <v>10266</v>
      </c>
      <c r="H4894" s="10" t="s">
        <v>2331</v>
      </c>
      <c r="I4894" s="10" t="s">
        <v>2332</v>
      </c>
      <c r="J4894" s="11">
        <v>44292</v>
      </c>
      <c r="K4894" s="16">
        <v>42</v>
      </c>
      <c r="L4894" s="10" t="s">
        <v>52</v>
      </c>
      <c r="M4894" s="10">
        <f t="shared" si="305"/>
        <v>2021</v>
      </c>
      <c r="N4894" s="10">
        <f t="shared" si="306"/>
        <v>4</v>
      </c>
      <c r="O4894" s="10" t="str">
        <f>VLOOKUP(L4894,'User input'!$D$6:$E$16,2,FALSE)</f>
        <v>Megawidget S</v>
      </c>
      <c r="P4894" s="10">
        <f>VLOOKUP(L4894,'User input'!$D$6:$G$16,3,FALSE)</f>
        <v>0.69</v>
      </c>
      <c r="Q4894" s="10">
        <f>VLOOKUP(L4894,'User input'!$D$6:$G$16,4,FALSE)</f>
        <v>24</v>
      </c>
      <c r="R4894" s="10">
        <f t="shared" si="307"/>
        <v>1008</v>
      </c>
      <c r="S4894" s="27">
        <f t="shared" si="304"/>
        <v>695.52</v>
      </c>
      <c r="T4894" s="27">
        <f>IF(K4894&lt;'User input'!$I$9,'User input'!$J$8,IF(K4894&lt;'User input'!$I$10,'User input'!$J$9,IF(K4894&lt;'User input'!$I$11,'User input'!$J$10,'User input'!$J$11)))*S4894</f>
        <v>20.865599999999997</v>
      </c>
      <c r="U4894" s="27">
        <f>K4894*'User input'!$J$17+'User input'!$J$16</f>
        <v>0.5</v>
      </c>
    </row>
    <row r="4895" spans="1:21" x14ac:dyDescent="0.25">
      <c r="A4895" s="17">
        <v>5035</v>
      </c>
      <c r="B4895" s="6" t="s">
        <v>2896</v>
      </c>
      <c r="C4895" s="6" t="s">
        <v>2637</v>
      </c>
      <c r="D4895" s="6" t="s">
        <v>28</v>
      </c>
      <c r="E4895" s="6" t="s">
        <v>29</v>
      </c>
      <c r="F4895" s="15">
        <v>30</v>
      </c>
      <c r="G4895" s="6" t="s">
        <v>10267</v>
      </c>
      <c r="H4895" s="6" t="s">
        <v>268</v>
      </c>
      <c r="I4895" s="6" t="s">
        <v>185</v>
      </c>
      <c r="J4895" s="7">
        <v>43963</v>
      </c>
      <c r="K4895" s="15">
        <v>13</v>
      </c>
      <c r="L4895" s="6" t="s">
        <v>157</v>
      </c>
      <c r="M4895" s="6">
        <f t="shared" si="305"/>
        <v>2020</v>
      </c>
      <c r="N4895" s="6">
        <f t="shared" si="306"/>
        <v>5</v>
      </c>
      <c r="O4895" s="6" t="str">
        <f>VLOOKUP(L4895,'User input'!$D$6:$E$16,2,FALSE)</f>
        <v>Ultrathing V3</v>
      </c>
      <c r="P4895" s="6">
        <f>VLOOKUP(L4895,'User input'!$D$6:$G$16,3,FALSE)</f>
        <v>3.39</v>
      </c>
      <c r="Q4895" s="6">
        <f>VLOOKUP(L4895,'User input'!$D$6:$G$16,4,FALSE)</f>
        <v>24</v>
      </c>
      <c r="R4895" s="6">
        <f t="shared" si="307"/>
        <v>312</v>
      </c>
      <c r="S4895" s="26">
        <f t="shared" si="304"/>
        <v>1057.68</v>
      </c>
      <c r="T4895" s="26">
        <f>IF(K4895&lt;'User input'!$I$9,'User input'!$J$8,IF(K4895&lt;'User input'!$I$10,'User input'!$J$9,IF(K4895&lt;'User input'!$I$11,'User input'!$J$10,'User input'!$J$11)))*S4895</f>
        <v>0</v>
      </c>
      <c r="U4895" s="26">
        <f>K4895*'User input'!$J$17+'User input'!$J$16</f>
        <v>0.5</v>
      </c>
    </row>
    <row r="4896" spans="1:21" x14ac:dyDescent="0.25">
      <c r="A4896" s="18">
        <v>5036</v>
      </c>
      <c r="B4896" s="10" t="s">
        <v>10268</v>
      </c>
      <c r="C4896" s="10" t="s">
        <v>3577</v>
      </c>
      <c r="D4896" s="10" t="s">
        <v>15</v>
      </c>
      <c r="E4896" s="10" t="s">
        <v>16</v>
      </c>
      <c r="F4896" s="16">
        <v>90</v>
      </c>
      <c r="G4896" s="10" t="s">
        <v>10269</v>
      </c>
      <c r="H4896" s="10" t="s">
        <v>579</v>
      </c>
      <c r="I4896" s="10" t="s">
        <v>32</v>
      </c>
      <c r="J4896" s="11">
        <v>44048</v>
      </c>
      <c r="K4896" s="16">
        <v>80</v>
      </c>
      <c r="L4896" s="10" t="s">
        <v>78</v>
      </c>
      <c r="M4896" s="10">
        <f t="shared" si="305"/>
        <v>2020</v>
      </c>
      <c r="N4896" s="10">
        <f t="shared" si="306"/>
        <v>8</v>
      </c>
      <c r="O4896" s="10" t="str">
        <f>VLOOKUP(L4896,'User input'!$D$6:$E$16,2,FALSE)</f>
        <v>Ultrathing V2</v>
      </c>
      <c r="P4896" s="10">
        <f>VLOOKUP(L4896,'User input'!$D$6:$G$16,3,FALSE)</f>
        <v>2.95</v>
      </c>
      <c r="Q4896" s="10">
        <f>VLOOKUP(L4896,'User input'!$D$6:$G$16,4,FALSE)</f>
        <v>20</v>
      </c>
      <c r="R4896" s="10">
        <f t="shared" si="307"/>
        <v>1600</v>
      </c>
      <c r="S4896" s="27">
        <f t="shared" si="304"/>
        <v>4720</v>
      </c>
      <c r="T4896" s="27">
        <f>IF(K4896&lt;'User input'!$I$9,'User input'!$J$8,IF(K4896&lt;'User input'!$I$10,'User input'!$J$9,IF(K4896&lt;'User input'!$I$11,'User input'!$J$10,'User input'!$J$11)))*S4896</f>
        <v>236</v>
      </c>
      <c r="U4896" s="27">
        <f>K4896*'User input'!$J$17+'User input'!$J$16</f>
        <v>0.5</v>
      </c>
    </row>
    <row r="4897" spans="1:21" x14ac:dyDescent="0.25">
      <c r="A4897" s="17">
        <v>5037</v>
      </c>
      <c r="B4897" s="6" t="s">
        <v>257</v>
      </c>
      <c r="C4897" s="6" t="s">
        <v>5335</v>
      </c>
      <c r="D4897" s="6" t="s">
        <v>15</v>
      </c>
      <c r="E4897" s="6" t="s">
        <v>16</v>
      </c>
      <c r="F4897" s="15">
        <v>30</v>
      </c>
      <c r="G4897" s="6" t="s">
        <v>10270</v>
      </c>
      <c r="H4897" s="6" t="s">
        <v>1856</v>
      </c>
      <c r="I4897" s="6" t="s">
        <v>291</v>
      </c>
      <c r="J4897" s="7">
        <v>44405</v>
      </c>
      <c r="K4897" s="15">
        <v>105</v>
      </c>
      <c r="L4897" s="6" t="s">
        <v>20</v>
      </c>
      <c r="M4897" s="6">
        <f t="shared" si="305"/>
        <v>2021</v>
      </c>
      <c r="N4897" s="6">
        <f t="shared" si="306"/>
        <v>7</v>
      </c>
      <c r="O4897" s="6" t="str">
        <f>VLOOKUP(L4897,'User input'!$D$6:$E$16,2,FALSE)</f>
        <v>Hyperwotsit</v>
      </c>
      <c r="P4897" s="6">
        <f>VLOOKUP(L4897,'User input'!$D$6:$G$16,3,FALSE)</f>
        <v>2.0099999999999998</v>
      </c>
      <c r="Q4897" s="6">
        <f>VLOOKUP(L4897,'User input'!$D$6:$G$16,4,FALSE)</f>
        <v>20</v>
      </c>
      <c r="R4897" s="6">
        <f t="shared" si="307"/>
        <v>2100</v>
      </c>
      <c r="S4897" s="26">
        <f t="shared" si="304"/>
        <v>4221</v>
      </c>
      <c r="T4897" s="26">
        <f>IF(K4897&lt;'User input'!$I$9,'User input'!$J$8,IF(K4897&lt;'User input'!$I$10,'User input'!$J$9,IF(K4897&lt;'User input'!$I$11,'User input'!$J$10,'User input'!$J$11)))*S4897</f>
        <v>295.47000000000003</v>
      </c>
      <c r="U4897" s="26">
        <f>K4897*'User input'!$J$17+'User input'!$J$16</f>
        <v>0.5</v>
      </c>
    </row>
    <row r="4898" spans="1:21" x14ac:dyDescent="0.25">
      <c r="A4898" s="18">
        <v>5038</v>
      </c>
      <c r="B4898" s="10" t="s">
        <v>653</v>
      </c>
      <c r="C4898" s="10" t="s">
        <v>4363</v>
      </c>
      <c r="D4898" s="10" t="s">
        <v>28</v>
      </c>
      <c r="E4898" s="10" t="s">
        <v>29</v>
      </c>
      <c r="F4898" s="16">
        <v>30</v>
      </c>
      <c r="G4898" s="10" t="s">
        <v>10271</v>
      </c>
      <c r="H4898" s="10" t="s">
        <v>5802</v>
      </c>
      <c r="I4898" s="10" t="s">
        <v>108</v>
      </c>
      <c r="J4898" s="11">
        <v>43983</v>
      </c>
      <c r="K4898" s="16">
        <v>53</v>
      </c>
      <c r="L4898" s="10" t="s">
        <v>99</v>
      </c>
      <c r="M4898" s="10">
        <f t="shared" si="305"/>
        <v>2020</v>
      </c>
      <c r="N4898" s="10">
        <f t="shared" si="306"/>
        <v>6</v>
      </c>
      <c r="O4898" s="10" t="str">
        <f>VLOOKUP(L4898,'User input'!$D$6:$E$16,2,FALSE)</f>
        <v>Superwossname</v>
      </c>
      <c r="P4898" s="10">
        <f>VLOOKUP(L4898,'User input'!$D$6:$G$16,3,FALSE)</f>
        <v>3.49</v>
      </c>
      <c r="Q4898" s="10">
        <f>VLOOKUP(L4898,'User input'!$D$6:$G$16,4,FALSE)</f>
        <v>20</v>
      </c>
      <c r="R4898" s="10">
        <f t="shared" si="307"/>
        <v>1060</v>
      </c>
      <c r="S4898" s="27">
        <f t="shared" si="304"/>
        <v>3699.4</v>
      </c>
      <c r="T4898" s="27">
        <f>IF(K4898&lt;'User input'!$I$9,'User input'!$J$8,IF(K4898&lt;'User input'!$I$10,'User input'!$J$9,IF(K4898&lt;'User input'!$I$11,'User input'!$J$10,'User input'!$J$11)))*S4898</f>
        <v>184.97000000000003</v>
      </c>
      <c r="U4898" s="27">
        <f>K4898*'User input'!$J$17+'User input'!$J$16</f>
        <v>0.5</v>
      </c>
    </row>
    <row r="4899" spans="1:21" x14ac:dyDescent="0.25">
      <c r="A4899" s="17">
        <v>5039</v>
      </c>
      <c r="B4899" s="6" t="s">
        <v>5764</v>
      </c>
      <c r="C4899" s="6" t="s">
        <v>9123</v>
      </c>
      <c r="D4899" s="6" t="s">
        <v>15</v>
      </c>
      <c r="E4899" s="6" t="s">
        <v>16</v>
      </c>
      <c r="F4899" s="15">
        <v>90</v>
      </c>
      <c r="G4899" s="6" t="s">
        <v>10272</v>
      </c>
      <c r="H4899" s="6" t="s">
        <v>6517</v>
      </c>
      <c r="I4899" s="6" t="s">
        <v>32</v>
      </c>
      <c r="J4899" s="7">
        <v>44174</v>
      </c>
      <c r="K4899" s="15">
        <v>91</v>
      </c>
      <c r="L4899" s="6" t="s">
        <v>78</v>
      </c>
      <c r="M4899" s="6">
        <f t="shared" si="305"/>
        <v>2020</v>
      </c>
      <c r="N4899" s="6">
        <f t="shared" si="306"/>
        <v>12</v>
      </c>
      <c r="O4899" s="6" t="str">
        <f>VLOOKUP(L4899,'User input'!$D$6:$E$16,2,FALSE)</f>
        <v>Ultrathing V2</v>
      </c>
      <c r="P4899" s="6">
        <f>VLOOKUP(L4899,'User input'!$D$6:$G$16,3,FALSE)</f>
        <v>2.95</v>
      </c>
      <c r="Q4899" s="6">
        <f>VLOOKUP(L4899,'User input'!$D$6:$G$16,4,FALSE)</f>
        <v>20</v>
      </c>
      <c r="R4899" s="6">
        <f t="shared" si="307"/>
        <v>1820</v>
      </c>
      <c r="S4899" s="26">
        <f t="shared" si="304"/>
        <v>5369</v>
      </c>
      <c r="T4899" s="26">
        <f>IF(K4899&lt;'User input'!$I$9,'User input'!$J$8,IF(K4899&lt;'User input'!$I$10,'User input'!$J$9,IF(K4899&lt;'User input'!$I$11,'User input'!$J$10,'User input'!$J$11)))*S4899</f>
        <v>268.45</v>
      </c>
      <c r="U4899" s="26">
        <f>K4899*'User input'!$J$17+'User input'!$J$16</f>
        <v>0.5</v>
      </c>
    </row>
    <row r="4900" spans="1:21" x14ac:dyDescent="0.25">
      <c r="A4900" s="18">
        <v>5040</v>
      </c>
      <c r="B4900" s="10" t="s">
        <v>302</v>
      </c>
      <c r="C4900" s="10" t="s">
        <v>5870</v>
      </c>
      <c r="D4900" s="10" t="s">
        <v>28</v>
      </c>
      <c r="E4900" s="10" t="s">
        <v>29</v>
      </c>
      <c r="F4900" s="16">
        <v>60</v>
      </c>
      <c r="G4900" s="10" t="s">
        <v>10273</v>
      </c>
      <c r="H4900" s="10" t="s">
        <v>4667</v>
      </c>
      <c r="I4900" s="10" t="s">
        <v>176</v>
      </c>
      <c r="J4900" s="11">
        <v>44180</v>
      </c>
      <c r="K4900" s="16">
        <v>83</v>
      </c>
      <c r="L4900" s="10" t="s">
        <v>68</v>
      </c>
      <c r="M4900" s="10">
        <f t="shared" si="305"/>
        <v>2020</v>
      </c>
      <c r="N4900" s="10">
        <f t="shared" si="306"/>
        <v>12</v>
      </c>
      <c r="O4900" s="10" t="str">
        <f>VLOOKUP(L4900,'User input'!$D$6:$E$16,2,FALSE)</f>
        <v>Megawidget M</v>
      </c>
      <c r="P4900" s="10">
        <f>VLOOKUP(L4900,'User input'!$D$6:$G$16,3,FALSE)</f>
        <v>1.29</v>
      </c>
      <c r="Q4900" s="10">
        <f>VLOOKUP(L4900,'User input'!$D$6:$G$16,4,FALSE)</f>
        <v>24</v>
      </c>
      <c r="R4900" s="10">
        <f t="shared" si="307"/>
        <v>1992</v>
      </c>
      <c r="S4900" s="27">
        <f t="shared" si="304"/>
        <v>2569.6800000000003</v>
      </c>
      <c r="T4900" s="27">
        <f>IF(K4900&lt;'User input'!$I$9,'User input'!$J$8,IF(K4900&lt;'User input'!$I$10,'User input'!$J$9,IF(K4900&lt;'User input'!$I$11,'User input'!$J$10,'User input'!$J$11)))*S4900</f>
        <v>128.48400000000001</v>
      </c>
      <c r="U4900" s="27">
        <f>K4900*'User input'!$J$17+'User input'!$J$16</f>
        <v>0.5</v>
      </c>
    </row>
    <row r="4901" spans="1:21" x14ac:dyDescent="0.25">
      <c r="A4901" s="17">
        <v>5041</v>
      </c>
      <c r="B4901" s="6" t="s">
        <v>6245</v>
      </c>
      <c r="C4901" s="6" t="s">
        <v>1464</v>
      </c>
      <c r="D4901" s="6" t="s">
        <v>28</v>
      </c>
      <c r="E4901" s="6" t="s">
        <v>29</v>
      </c>
      <c r="F4901" s="15">
        <v>90</v>
      </c>
      <c r="G4901" s="6" t="s">
        <v>10274</v>
      </c>
      <c r="H4901" s="6" t="s">
        <v>392</v>
      </c>
      <c r="I4901" s="6" t="s">
        <v>32</v>
      </c>
      <c r="J4901" s="7">
        <v>43484</v>
      </c>
      <c r="K4901" s="15">
        <v>83</v>
      </c>
      <c r="L4901" s="6" t="s">
        <v>157</v>
      </c>
      <c r="M4901" s="6">
        <f t="shared" si="305"/>
        <v>2019</v>
      </c>
      <c r="N4901" s="6">
        <f t="shared" si="306"/>
        <v>1</v>
      </c>
      <c r="O4901" s="6" t="str">
        <f>VLOOKUP(L4901,'User input'!$D$6:$E$16,2,FALSE)</f>
        <v>Ultrathing V3</v>
      </c>
      <c r="P4901" s="6">
        <f>VLOOKUP(L4901,'User input'!$D$6:$G$16,3,FALSE)</f>
        <v>3.39</v>
      </c>
      <c r="Q4901" s="6">
        <f>VLOOKUP(L4901,'User input'!$D$6:$G$16,4,FALSE)</f>
        <v>24</v>
      </c>
      <c r="R4901" s="6">
        <f t="shared" si="307"/>
        <v>1992</v>
      </c>
      <c r="S4901" s="26">
        <f t="shared" si="304"/>
        <v>6752.88</v>
      </c>
      <c r="T4901" s="26">
        <f>IF(K4901&lt;'User input'!$I$9,'User input'!$J$8,IF(K4901&lt;'User input'!$I$10,'User input'!$J$9,IF(K4901&lt;'User input'!$I$11,'User input'!$J$10,'User input'!$J$11)))*S4901</f>
        <v>337.64400000000001</v>
      </c>
      <c r="U4901" s="26">
        <f>K4901*'User input'!$J$17+'User input'!$J$16</f>
        <v>0.5</v>
      </c>
    </row>
    <row r="4902" spans="1:21" x14ac:dyDescent="0.25">
      <c r="A4902" s="18">
        <v>5042</v>
      </c>
      <c r="B4902" s="10" t="s">
        <v>10000</v>
      </c>
      <c r="C4902" s="10" t="s">
        <v>1547</v>
      </c>
      <c r="D4902" s="10" t="s">
        <v>15</v>
      </c>
      <c r="E4902" s="10" t="s">
        <v>16</v>
      </c>
      <c r="F4902" s="16">
        <v>60</v>
      </c>
      <c r="G4902" s="10" t="s">
        <v>10275</v>
      </c>
      <c r="H4902" s="10" t="s">
        <v>8899</v>
      </c>
      <c r="I4902" s="10" t="s">
        <v>93</v>
      </c>
      <c r="J4902" s="11">
        <v>43578</v>
      </c>
      <c r="K4902" s="16">
        <v>72</v>
      </c>
      <c r="L4902" s="10" t="s">
        <v>33</v>
      </c>
      <c r="M4902" s="10">
        <f t="shared" si="305"/>
        <v>2019</v>
      </c>
      <c r="N4902" s="10">
        <f t="shared" si="306"/>
        <v>4</v>
      </c>
      <c r="O4902" s="10" t="str">
        <f>VLOOKUP(L4902,'User input'!$D$6:$E$16,2,FALSE)</f>
        <v>Megawidget L</v>
      </c>
      <c r="P4902" s="10">
        <f>VLOOKUP(L4902,'User input'!$D$6:$G$16,3,FALSE)</f>
        <v>1.79</v>
      </c>
      <c r="Q4902" s="10">
        <f>VLOOKUP(L4902,'User input'!$D$6:$G$16,4,FALSE)</f>
        <v>24</v>
      </c>
      <c r="R4902" s="10">
        <f t="shared" si="307"/>
        <v>1728</v>
      </c>
      <c r="S4902" s="27">
        <f t="shared" si="304"/>
        <v>3093.12</v>
      </c>
      <c r="T4902" s="27">
        <f>IF(K4902&lt;'User input'!$I$9,'User input'!$J$8,IF(K4902&lt;'User input'!$I$10,'User input'!$J$9,IF(K4902&lt;'User input'!$I$11,'User input'!$J$10,'User input'!$J$11)))*S4902</f>
        <v>154.65600000000001</v>
      </c>
      <c r="U4902" s="27">
        <f>K4902*'User input'!$J$17+'User input'!$J$16</f>
        <v>0.5</v>
      </c>
    </row>
    <row r="4903" spans="1:21" x14ac:dyDescent="0.25">
      <c r="A4903" s="17">
        <v>5043</v>
      </c>
      <c r="B4903" s="6" t="s">
        <v>10276</v>
      </c>
      <c r="C4903" s="6" t="s">
        <v>2417</v>
      </c>
      <c r="D4903" s="6" t="s">
        <v>28</v>
      </c>
      <c r="E4903" s="6" t="s">
        <v>29</v>
      </c>
      <c r="F4903" s="15">
        <v>30</v>
      </c>
      <c r="G4903" s="6" t="s">
        <v>10277</v>
      </c>
      <c r="H4903" s="6" t="s">
        <v>570</v>
      </c>
      <c r="I4903" s="6" t="s">
        <v>571</v>
      </c>
      <c r="J4903" s="7">
        <v>44104</v>
      </c>
      <c r="K4903" s="15">
        <v>66</v>
      </c>
      <c r="L4903" s="6" t="s">
        <v>44</v>
      </c>
      <c r="M4903" s="6">
        <f t="shared" si="305"/>
        <v>2020</v>
      </c>
      <c r="N4903" s="6">
        <f t="shared" si="306"/>
        <v>9</v>
      </c>
      <c r="O4903" s="6" t="str">
        <f>VLOOKUP(L4903,'User input'!$D$6:$E$16,2,FALSE)</f>
        <v>Gigastuff</v>
      </c>
      <c r="P4903" s="6">
        <f>VLOOKUP(L4903,'User input'!$D$6:$G$16,3,FALSE)</f>
        <v>1.89</v>
      </c>
      <c r="Q4903" s="6">
        <f>VLOOKUP(L4903,'User input'!$D$6:$G$16,4,FALSE)</f>
        <v>18</v>
      </c>
      <c r="R4903" s="6">
        <f t="shared" si="307"/>
        <v>1188</v>
      </c>
      <c r="S4903" s="26">
        <f t="shared" si="304"/>
        <v>2245.3199999999997</v>
      </c>
      <c r="T4903" s="26">
        <f>IF(K4903&lt;'User input'!$I$9,'User input'!$J$8,IF(K4903&lt;'User input'!$I$10,'User input'!$J$9,IF(K4903&lt;'User input'!$I$11,'User input'!$J$10,'User input'!$J$11)))*S4903</f>
        <v>112.26599999999999</v>
      </c>
      <c r="U4903" s="26">
        <f>K4903*'User input'!$J$17+'User input'!$J$16</f>
        <v>0.5</v>
      </c>
    </row>
    <row r="4904" spans="1:21" x14ac:dyDescent="0.25">
      <c r="A4904" s="18">
        <v>5044</v>
      </c>
      <c r="B4904" s="10" t="s">
        <v>2809</v>
      </c>
      <c r="C4904" s="10" t="s">
        <v>109</v>
      </c>
      <c r="D4904" s="10" t="s">
        <v>28</v>
      </c>
      <c r="E4904" s="10" t="s">
        <v>29</v>
      </c>
      <c r="F4904" s="16">
        <v>90</v>
      </c>
      <c r="G4904" s="10" t="s">
        <v>10278</v>
      </c>
      <c r="H4904" s="10" t="s">
        <v>370</v>
      </c>
      <c r="I4904" s="10" t="s">
        <v>25</v>
      </c>
      <c r="J4904" s="11">
        <v>43896</v>
      </c>
      <c r="K4904" s="16">
        <v>47</v>
      </c>
      <c r="L4904" s="10" t="s">
        <v>44</v>
      </c>
      <c r="M4904" s="10">
        <f t="shared" si="305"/>
        <v>2020</v>
      </c>
      <c r="N4904" s="10">
        <f t="shared" si="306"/>
        <v>3</v>
      </c>
      <c r="O4904" s="10" t="str">
        <f>VLOOKUP(L4904,'User input'!$D$6:$E$16,2,FALSE)</f>
        <v>Gigastuff</v>
      </c>
      <c r="P4904" s="10">
        <f>VLOOKUP(L4904,'User input'!$D$6:$G$16,3,FALSE)</f>
        <v>1.89</v>
      </c>
      <c r="Q4904" s="10">
        <f>VLOOKUP(L4904,'User input'!$D$6:$G$16,4,FALSE)</f>
        <v>18</v>
      </c>
      <c r="R4904" s="10">
        <f t="shared" si="307"/>
        <v>846</v>
      </c>
      <c r="S4904" s="27">
        <f t="shared" si="304"/>
        <v>1598.9399999999998</v>
      </c>
      <c r="T4904" s="27">
        <f>IF(K4904&lt;'User input'!$I$9,'User input'!$J$8,IF(K4904&lt;'User input'!$I$10,'User input'!$J$9,IF(K4904&lt;'User input'!$I$11,'User input'!$J$10,'User input'!$J$11)))*S4904</f>
        <v>47.968199999999996</v>
      </c>
      <c r="U4904" s="27">
        <f>K4904*'User input'!$J$17+'User input'!$J$16</f>
        <v>0.5</v>
      </c>
    </row>
    <row r="4905" spans="1:21" x14ac:dyDescent="0.25">
      <c r="A4905" s="17">
        <v>5045</v>
      </c>
      <c r="B4905" s="6" t="s">
        <v>9452</v>
      </c>
      <c r="C4905" s="6" t="s">
        <v>8112</v>
      </c>
      <c r="D4905" s="6" t="s">
        <v>49</v>
      </c>
      <c r="E4905" s="6" t="s">
        <v>16</v>
      </c>
      <c r="F4905" s="15">
        <v>30</v>
      </c>
      <c r="G4905" s="6" t="s">
        <v>10279</v>
      </c>
      <c r="H4905" s="6" t="s">
        <v>3261</v>
      </c>
      <c r="I4905" s="6" t="s">
        <v>171</v>
      </c>
      <c r="J4905" s="7">
        <v>44148</v>
      </c>
      <c r="K4905" s="15">
        <v>8</v>
      </c>
      <c r="L4905" s="6" t="s">
        <v>52</v>
      </c>
      <c r="M4905" s="6">
        <f t="shared" si="305"/>
        <v>2020</v>
      </c>
      <c r="N4905" s="6">
        <f t="shared" si="306"/>
        <v>11</v>
      </c>
      <c r="O4905" s="6" t="str">
        <f>VLOOKUP(L4905,'User input'!$D$6:$E$16,2,FALSE)</f>
        <v>Megawidget S</v>
      </c>
      <c r="P4905" s="6">
        <f>VLOOKUP(L4905,'User input'!$D$6:$G$16,3,FALSE)</f>
        <v>0.69</v>
      </c>
      <c r="Q4905" s="6">
        <f>VLOOKUP(L4905,'User input'!$D$6:$G$16,4,FALSE)</f>
        <v>24</v>
      </c>
      <c r="R4905" s="6">
        <f t="shared" si="307"/>
        <v>192</v>
      </c>
      <c r="S4905" s="26">
        <f t="shared" si="304"/>
        <v>132.47999999999999</v>
      </c>
      <c r="T4905" s="26">
        <f>IF(K4905&lt;'User input'!$I$9,'User input'!$J$8,IF(K4905&lt;'User input'!$I$10,'User input'!$J$9,IF(K4905&lt;'User input'!$I$11,'User input'!$J$10,'User input'!$J$11)))*S4905</f>
        <v>0</v>
      </c>
      <c r="U4905" s="26">
        <f>K4905*'User input'!$J$17+'User input'!$J$16</f>
        <v>0.5</v>
      </c>
    </row>
    <row r="4906" spans="1:21" x14ac:dyDescent="0.25">
      <c r="A4906" s="18">
        <v>5046</v>
      </c>
      <c r="B4906" s="10" t="s">
        <v>7077</v>
      </c>
      <c r="C4906" s="10" t="s">
        <v>4208</v>
      </c>
      <c r="D4906" s="10" t="s">
        <v>28</v>
      </c>
      <c r="E4906" s="10" t="s">
        <v>29</v>
      </c>
      <c r="F4906" s="16">
        <v>60</v>
      </c>
      <c r="G4906" s="10" t="s">
        <v>10280</v>
      </c>
      <c r="H4906" s="10" t="s">
        <v>1872</v>
      </c>
      <c r="I4906" s="10" t="s">
        <v>32</v>
      </c>
      <c r="J4906" s="11">
        <v>43777</v>
      </c>
      <c r="K4906" s="16">
        <v>20</v>
      </c>
      <c r="L4906" s="10" t="s">
        <v>99</v>
      </c>
      <c r="M4906" s="10">
        <f t="shared" si="305"/>
        <v>2019</v>
      </c>
      <c r="N4906" s="10">
        <f t="shared" si="306"/>
        <v>11</v>
      </c>
      <c r="O4906" s="10" t="str">
        <f>VLOOKUP(L4906,'User input'!$D$6:$E$16,2,FALSE)</f>
        <v>Superwossname</v>
      </c>
      <c r="P4906" s="10">
        <f>VLOOKUP(L4906,'User input'!$D$6:$G$16,3,FALSE)</f>
        <v>3.49</v>
      </c>
      <c r="Q4906" s="10">
        <f>VLOOKUP(L4906,'User input'!$D$6:$G$16,4,FALSE)</f>
        <v>20</v>
      </c>
      <c r="R4906" s="10">
        <f t="shared" si="307"/>
        <v>400</v>
      </c>
      <c r="S4906" s="27">
        <f t="shared" si="304"/>
        <v>1396</v>
      </c>
      <c r="T4906" s="27">
        <f>IF(K4906&lt;'User input'!$I$9,'User input'!$J$8,IF(K4906&lt;'User input'!$I$10,'User input'!$J$9,IF(K4906&lt;'User input'!$I$11,'User input'!$J$10,'User input'!$J$11)))*S4906</f>
        <v>41.879999999999995</v>
      </c>
      <c r="U4906" s="27">
        <f>K4906*'User input'!$J$17+'User input'!$J$16</f>
        <v>0.5</v>
      </c>
    </row>
    <row r="4907" spans="1:21" x14ac:dyDescent="0.25">
      <c r="A4907" s="18">
        <v>5048</v>
      </c>
      <c r="B4907" s="10" t="s">
        <v>10281</v>
      </c>
      <c r="C4907" s="10" t="s">
        <v>1733</v>
      </c>
      <c r="D4907" s="10" t="s">
        <v>15</v>
      </c>
      <c r="E4907" s="10" t="s">
        <v>16</v>
      </c>
      <c r="F4907" s="16">
        <v>30</v>
      </c>
      <c r="G4907" s="10" t="s">
        <v>10282</v>
      </c>
      <c r="H4907" s="10" t="s">
        <v>1305</v>
      </c>
      <c r="I4907" s="10" t="s">
        <v>1306</v>
      </c>
      <c r="J4907" s="11">
        <v>43520</v>
      </c>
      <c r="K4907" s="16">
        <v>36</v>
      </c>
      <c r="L4907" s="10" t="s">
        <v>157</v>
      </c>
      <c r="M4907" s="10">
        <f t="shared" si="305"/>
        <v>2019</v>
      </c>
      <c r="N4907" s="10">
        <f t="shared" si="306"/>
        <v>2</v>
      </c>
      <c r="O4907" s="10" t="str">
        <f>VLOOKUP(L4907,'User input'!$D$6:$E$16,2,FALSE)</f>
        <v>Ultrathing V3</v>
      </c>
      <c r="P4907" s="10">
        <f>VLOOKUP(L4907,'User input'!$D$6:$G$16,3,FALSE)</f>
        <v>3.39</v>
      </c>
      <c r="Q4907" s="10">
        <f>VLOOKUP(L4907,'User input'!$D$6:$G$16,4,FALSE)</f>
        <v>24</v>
      </c>
      <c r="R4907" s="10">
        <f t="shared" si="307"/>
        <v>864</v>
      </c>
      <c r="S4907" s="27">
        <f t="shared" si="304"/>
        <v>2928.96</v>
      </c>
      <c r="T4907" s="27">
        <f>IF(K4907&lt;'User input'!$I$9,'User input'!$J$8,IF(K4907&lt;'User input'!$I$10,'User input'!$J$9,IF(K4907&lt;'User input'!$I$11,'User input'!$J$10,'User input'!$J$11)))*S4907</f>
        <v>87.868799999999993</v>
      </c>
      <c r="U4907" s="27">
        <f>K4907*'User input'!$J$17+'User input'!$J$16</f>
        <v>0.5</v>
      </c>
    </row>
    <row r="4908" spans="1:21" x14ac:dyDescent="0.25">
      <c r="A4908" s="17">
        <v>5049</v>
      </c>
      <c r="B4908" s="6" t="s">
        <v>4928</v>
      </c>
      <c r="C4908" s="6" t="s">
        <v>9421</v>
      </c>
      <c r="D4908" s="6" t="s">
        <v>28</v>
      </c>
      <c r="E4908" s="6" t="s">
        <v>29</v>
      </c>
      <c r="F4908" s="15">
        <v>90</v>
      </c>
      <c r="G4908" s="6" t="s">
        <v>10283</v>
      </c>
      <c r="H4908" s="6" t="s">
        <v>6751</v>
      </c>
      <c r="I4908" s="6" t="s">
        <v>38</v>
      </c>
      <c r="J4908" s="7">
        <v>44495</v>
      </c>
      <c r="K4908" s="15">
        <v>50</v>
      </c>
      <c r="L4908" s="6" t="s">
        <v>68</v>
      </c>
      <c r="M4908" s="6">
        <f t="shared" si="305"/>
        <v>2021</v>
      </c>
      <c r="N4908" s="6">
        <f t="shared" si="306"/>
        <v>10</v>
      </c>
      <c r="O4908" s="6" t="str">
        <f>VLOOKUP(L4908,'User input'!$D$6:$E$16,2,FALSE)</f>
        <v>Megawidget M</v>
      </c>
      <c r="P4908" s="6">
        <f>VLOOKUP(L4908,'User input'!$D$6:$G$16,3,FALSE)</f>
        <v>1.29</v>
      </c>
      <c r="Q4908" s="6">
        <f>VLOOKUP(L4908,'User input'!$D$6:$G$16,4,FALSE)</f>
        <v>24</v>
      </c>
      <c r="R4908" s="6">
        <f t="shared" si="307"/>
        <v>1200</v>
      </c>
      <c r="S4908" s="26">
        <f t="shared" si="304"/>
        <v>1548</v>
      </c>
      <c r="T4908" s="26">
        <f>IF(K4908&lt;'User input'!$I$9,'User input'!$J$8,IF(K4908&lt;'User input'!$I$10,'User input'!$J$9,IF(K4908&lt;'User input'!$I$11,'User input'!$J$10,'User input'!$J$11)))*S4908</f>
        <v>77.400000000000006</v>
      </c>
      <c r="U4908" s="26">
        <f>K4908*'User input'!$J$17+'User input'!$J$16</f>
        <v>0.5</v>
      </c>
    </row>
    <row r="4909" spans="1:21" x14ac:dyDescent="0.25">
      <c r="A4909" s="18">
        <v>5050</v>
      </c>
      <c r="B4909" s="10" t="s">
        <v>10284</v>
      </c>
      <c r="C4909" s="10" t="s">
        <v>1824</v>
      </c>
      <c r="D4909" s="10" t="s">
        <v>90</v>
      </c>
      <c r="E4909" s="10" t="s">
        <v>16</v>
      </c>
      <c r="F4909" s="16">
        <v>60</v>
      </c>
      <c r="G4909" s="10" t="s">
        <v>10285</v>
      </c>
      <c r="H4909" s="10" t="s">
        <v>969</v>
      </c>
      <c r="I4909" s="10" t="s">
        <v>32</v>
      </c>
      <c r="J4909" s="11">
        <v>44197</v>
      </c>
      <c r="K4909" s="16">
        <v>28</v>
      </c>
      <c r="L4909" s="10" t="s">
        <v>62</v>
      </c>
      <c r="M4909" s="10">
        <f t="shared" si="305"/>
        <v>2021</v>
      </c>
      <c r="N4909" s="10">
        <f t="shared" si="306"/>
        <v>1</v>
      </c>
      <c r="O4909" s="10" t="str">
        <f>VLOOKUP(L4909,'User input'!$D$6:$E$16,2,FALSE)</f>
        <v>Ultrathing V4</v>
      </c>
      <c r="P4909" s="10">
        <f>VLOOKUP(L4909,'User input'!$D$6:$G$16,3,FALSE)</f>
        <v>3.99</v>
      </c>
      <c r="Q4909" s="10">
        <f>VLOOKUP(L4909,'User input'!$D$6:$G$16,4,FALSE)</f>
        <v>24</v>
      </c>
      <c r="R4909" s="10">
        <f t="shared" si="307"/>
        <v>672</v>
      </c>
      <c r="S4909" s="27">
        <f t="shared" si="304"/>
        <v>2681.28</v>
      </c>
      <c r="T4909" s="27">
        <f>IF(K4909&lt;'User input'!$I$9,'User input'!$J$8,IF(K4909&lt;'User input'!$I$10,'User input'!$J$9,IF(K4909&lt;'User input'!$I$11,'User input'!$J$10,'User input'!$J$11)))*S4909</f>
        <v>80.438400000000001</v>
      </c>
      <c r="U4909" s="27">
        <f>K4909*'User input'!$J$17+'User input'!$J$16</f>
        <v>0.5</v>
      </c>
    </row>
    <row r="4910" spans="1:21" x14ac:dyDescent="0.25">
      <c r="A4910" s="17">
        <v>5051</v>
      </c>
      <c r="B4910" s="6" t="s">
        <v>10286</v>
      </c>
      <c r="C4910" s="6" t="s">
        <v>5905</v>
      </c>
      <c r="D4910" s="6" t="s">
        <v>49</v>
      </c>
      <c r="E4910" s="6" t="s">
        <v>16</v>
      </c>
      <c r="F4910" s="15">
        <v>60</v>
      </c>
      <c r="G4910" s="6" t="s">
        <v>10287</v>
      </c>
      <c r="H4910" s="6" t="s">
        <v>7124</v>
      </c>
      <c r="I4910" s="6" t="s">
        <v>38</v>
      </c>
      <c r="J4910" s="7">
        <v>43853</v>
      </c>
      <c r="K4910" s="15">
        <v>75</v>
      </c>
      <c r="L4910" s="6" t="s">
        <v>68</v>
      </c>
      <c r="M4910" s="6">
        <f t="shared" si="305"/>
        <v>2020</v>
      </c>
      <c r="N4910" s="6">
        <f t="shared" si="306"/>
        <v>1</v>
      </c>
      <c r="O4910" s="6" t="str">
        <f>VLOOKUP(L4910,'User input'!$D$6:$E$16,2,FALSE)</f>
        <v>Megawidget M</v>
      </c>
      <c r="P4910" s="6">
        <f>VLOOKUP(L4910,'User input'!$D$6:$G$16,3,FALSE)</f>
        <v>1.29</v>
      </c>
      <c r="Q4910" s="6">
        <f>VLOOKUP(L4910,'User input'!$D$6:$G$16,4,FALSE)</f>
        <v>24</v>
      </c>
      <c r="R4910" s="6">
        <f t="shared" si="307"/>
        <v>1800</v>
      </c>
      <c r="S4910" s="26">
        <f t="shared" si="304"/>
        <v>2322</v>
      </c>
      <c r="T4910" s="26">
        <f>IF(K4910&lt;'User input'!$I$9,'User input'!$J$8,IF(K4910&lt;'User input'!$I$10,'User input'!$J$9,IF(K4910&lt;'User input'!$I$11,'User input'!$J$10,'User input'!$J$11)))*S4910</f>
        <v>116.10000000000001</v>
      </c>
      <c r="U4910" s="26">
        <f>K4910*'User input'!$J$17+'User input'!$J$16</f>
        <v>0.5</v>
      </c>
    </row>
    <row r="4911" spans="1:21" x14ac:dyDescent="0.25">
      <c r="A4911" s="18">
        <v>5052</v>
      </c>
      <c r="B4911" s="10" t="s">
        <v>820</v>
      </c>
      <c r="C4911" s="10" t="s">
        <v>3291</v>
      </c>
      <c r="D4911" s="10" t="s">
        <v>28</v>
      </c>
      <c r="E4911" s="10" t="s">
        <v>29</v>
      </c>
      <c r="F4911" s="16">
        <v>30</v>
      </c>
      <c r="G4911" s="10" t="s">
        <v>10288</v>
      </c>
      <c r="H4911" s="10" t="s">
        <v>2789</v>
      </c>
      <c r="I4911" s="10" t="s">
        <v>32</v>
      </c>
      <c r="J4911" s="11">
        <v>44250</v>
      </c>
      <c r="K4911" s="16">
        <v>12</v>
      </c>
      <c r="L4911" s="10" t="s">
        <v>68</v>
      </c>
      <c r="M4911" s="10">
        <f t="shared" si="305"/>
        <v>2021</v>
      </c>
      <c r="N4911" s="10">
        <f t="shared" si="306"/>
        <v>2</v>
      </c>
      <c r="O4911" s="10" t="str">
        <f>VLOOKUP(L4911,'User input'!$D$6:$E$16,2,FALSE)</f>
        <v>Megawidget M</v>
      </c>
      <c r="P4911" s="10">
        <f>VLOOKUP(L4911,'User input'!$D$6:$G$16,3,FALSE)</f>
        <v>1.29</v>
      </c>
      <c r="Q4911" s="10">
        <f>VLOOKUP(L4911,'User input'!$D$6:$G$16,4,FALSE)</f>
        <v>24</v>
      </c>
      <c r="R4911" s="10">
        <f t="shared" si="307"/>
        <v>288</v>
      </c>
      <c r="S4911" s="27">
        <f t="shared" si="304"/>
        <v>371.52</v>
      </c>
      <c r="T4911" s="27">
        <f>IF(K4911&lt;'User input'!$I$9,'User input'!$J$8,IF(K4911&lt;'User input'!$I$10,'User input'!$J$9,IF(K4911&lt;'User input'!$I$11,'User input'!$J$10,'User input'!$J$11)))*S4911</f>
        <v>0</v>
      </c>
      <c r="U4911" s="27">
        <f>K4911*'User input'!$J$17+'User input'!$J$16</f>
        <v>0.5</v>
      </c>
    </row>
    <row r="4912" spans="1:21" x14ac:dyDescent="0.25">
      <c r="A4912" s="17">
        <v>5053</v>
      </c>
      <c r="B4912" s="6" t="s">
        <v>2017</v>
      </c>
      <c r="C4912" s="6" t="s">
        <v>10289</v>
      </c>
      <c r="D4912" s="6" t="s">
        <v>49</v>
      </c>
      <c r="E4912" s="6" t="s">
        <v>16</v>
      </c>
      <c r="F4912" s="15">
        <v>90</v>
      </c>
      <c r="G4912" s="6" t="s">
        <v>10443</v>
      </c>
      <c r="H4912" s="6" t="s">
        <v>2011</v>
      </c>
      <c r="I4912" s="6" t="s">
        <v>2012</v>
      </c>
      <c r="J4912" s="7">
        <v>43857</v>
      </c>
      <c r="K4912" s="15">
        <v>74</v>
      </c>
      <c r="L4912" s="6" t="s">
        <v>33</v>
      </c>
      <c r="M4912" s="6">
        <f t="shared" si="305"/>
        <v>2020</v>
      </c>
      <c r="N4912" s="6">
        <f t="shared" si="306"/>
        <v>1</v>
      </c>
      <c r="O4912" s="6" t="str">
        <f>VLOOKUP(L4912,'User input'!$D$6:$E$16,2,FALSE)</f>
        <v>Megawidget L</v>
      </c>
      <c r="P4912" s="6">
        <f>VLOOKUP(L4912,'User input'!$D$6:$G$16,3,FALSE)</f>
        <v>1.79</v>
      </c>
      <c r="Q4912" s="6">
        <f>VLOOKUP(L4912,'User input'!$D$6:$G$16,4,FALSE)</f>
        <v>24</v>
      </c>
      <c r="R4912" s="6">
        <f t="shared" si="307"/>
        <v>1776</v>
      </c>
      <c r="S4912" s="26">
        <f t="shared" si="304"/>
        <v>3179.04</v>
      </c>
      <c r="T4912" s="26">
        <f>IF(K4912&lt;'User input'!$I$9,'User input'!$J$8,IF(K4912&lt;'User input'!$I$10,'User input'!$J$9,IF(K4912&lt;'User input'!$I$11,'User input'!$J$10,'User input'!$J$11)))*S4912</f>
        <v>158.952</v>
      </c>
      <c r="U4912" s="26">
        <f>K4912*'User input'!$J$17+'User input'!$J$16</f>
        <v>0.5</v>
      </c>
    </row>
    <row r="4913" spans="1:21" x14ac:dyDescent="0.25">
      <c r="A4913" s="18">
        <v>5054</v>
      </c>
      <c r="B4913" s="10" t="s">
        <v>194</v>
      </c>
      <c r="C4913" s="10" t="s">
        <v>4488</v>
      </c>
      <c r="D4913" s="10" t="s">
        <v>28</v>
      </c>
      <c r="E4913" s="10" t="s">
        <v>29</v>
      </c>
      <c r="F4913" s="16">
        <v>60</v>
      </c>
      <c r="G4913" s="10" t="s">
        <v>10291</v>
      </c>
      <c r="H4913" s="10" t="s">
        <v>2366</v>
      </c>
      <c r="I4913" s="10" t="s">
        <v>32</v>
      </c>
      <c r="J4913" s="11">
        <v>43800</v>
      </c>
      <c r="K4913" s="16">
        <v>55</v>
      </c>
      <c r="L4913" s="10" t="s">
        <v>33</v>
      </c>
      <c r="M4913" s="10">
        <f t="shared" si="305"/>
        <v>2019</v>
      </c>
      <c r="N4913" s="10">
        <f t="shared" si="306"/>
        <v>12</v>
      </c>
      <c r="O4913" s="10" t="str">
        <f>VLOOKUP(L4913,'User input'!$D$6:$E$16,2,FALSE)</f>
        <v>Megawidget L</v>
      </c>
      <c r="P4913" s="10">
        <f>VLOOKUP(L4913,'User input'!$D$6:$G$16,3,FALSE)</f>
        <v>1.79</v>
      </c>
      <c r="Q4913" s="10">
        <f>VLOOKUP(L4913,'User input'!$D$6:$G$16,4,FALSE)</f>
        <v>24</v>
      </c>
      <c r="R4913" s="10">
        <f t="shared" si="307"/>
        <v>1320</v>
      </c>
      <c r="S4913" s="27">
        <f t="shared" si="304"/>
        <v>2362.8000000000002</v>
      </c>
      <c r="T4913" s="27">
        <f>IF(K4913&lt;'User input'!$I$9,'User input'!$J$8,IF(K4913&lt;'User input'!$I$10,'User input'!$J$9,IF(K4913&lt;'User input'!$I$11,'User input'!$J$10,'User input'!$J$11)))*S4913</f>
        <v>118.14000000000001</v>
      </c>
      <c r="U4913" s="27">
        <f>K4913*'User input'!$J$17+'User input'!$J$16</f>
        <v>0.5</v>
      </c>
    </row>
    <row r="4914" spans="1:21" x14ac:dyDescent="0.25">
      <c r="A4914" s="17">
        <v>5055</v>
      </c>
      <c r="B4914" s="6" t="s">
        <v>10292</v>
      </c>
      <c r="C4914" s="6" t="s">
        <v>2831</v>
      </c>
      <c r="D4914" s="6" t="s">
        <v>15</v>
      </c>
      <c r="E4914" s="6" t="s">
        <v>16</v>
      </c>
      <c r="F4914" s="15">
        <v>90</v>
      </c>
      <c r="G4914" s="6" t="s">
        <v>10293</v>
      </c>
      <c r="H4914" s="6" t="s">
        <v>3752</v>
      </c>
      <c r="I4914" s="6" t="s">
        <v>32</v>
      </c>
      <c r="J4914" s="7">
        <v>44291</v>
      </c>
      <c r="K4914" s="15">
        <v>8</v>
      </c>
      <c r="L4914" s="6" t="s">
        <v>44</v>
      </c>
      <c r="M4914" s="6">
        <f t="shared" si="305"/>
        <v>2021</v>
      </c>
      <c r="N4914" s="6">
        <f t="shared" si="306"/>
        <v>4</v>
      </c>
      <c r="O4914" s="6" t="str">
        <f>VLOOKUP(L4914,'User input'!$D$6:$E$16,2,FALSE)</f>
        <v>Gigastuff</v>
      </c>
      <c r="P4914" s="6">
        <f>VLOOKUP(L4914,'User input'!$D$6:$G$16,3,FALSE)</f>
        <v>1.89</v>
      </c>
      <c r="Q4914" s="6">
        <f>VLOOKUP(L4914,'User input'!$D$6:$G$16,4,FALSE)</f>
        <v>18</v>
      </c>
      <c r="R4914" s="6">
        <f t="shared" si="307"/>
        <v>144</v>
      </c>
      <c r="S4914" s="26">
        <f t="shared" si="304"/>
        <v>272.15999999999997</v>
      </c>
      <c r="T4914" s="26">
        <f>IF(K4914&lt;'User input'!$I$9,'User input'!$J$8,IF(K4914&lt;'User input'!$I$10,'User input'!$J$9,IF(K4914&lt;'User input'!$I$11,'User input'!$J$10,'User input'!$J$11)))*S4914</f>
        <v>0</v>
      </c>
      <c r="U4914" s="26">
        <f>K4914*'User input'!$J$17+'User input'!$J$16</f>
        <v>0.5</v>
      </c>
    </row>
    <row r="4915" spans="1:21" x14ac:dyDescent="0.25">
      <c r="A4915" s="18">
        <v>5056</v>
      </c>
      <c r="B4915" s="10" t="s">
        <v>10294</v>
      </c>
      <c r="C4915" s="10" t="s">
        <v>9891</v>
      </c>
      <c r="D4915" s="10" t="s">
        <v>41</v>
      </c>
      <c r="E4915" s="10" t="s">
        <v>16</v>
      </c>
      <c r="F4915" s="16">
        <v>60</v>
      </c>
      <c r="G4915" s="10" t="s">
        <v>10295</v>
      </c>
      <c r="H4915" s="10" t="s">
        <v>7738</v>
      </c>
      <c r="I4915" s="10" t="s">
        <v>19</v>
      </c>
      <c r="J4915" s="11">
        <v>43594</v>
      </c>
      <c r="K4915" s="16">
        <v>36</v>
      </c>
      <c r="L4915" s="10" t="s">
        <v>20</v>
      </c>
      <c r="M4915" s="10">
        <f t="shared" si="305"/>
        <v>2019</v>
      </c>
      <c r="N4915" s="10">
        <f t="shared" si="306"/>
        <v>5</v>
      </c>
      <c r="O4915" s="10" t="str">
        <f>VLOOKUP(L4915,'User input'!$D$6:$E$16,2,FALSE)</f>
        <v>Hyperwotsit</v>
      </c>
      <c r="P4915" s="10">
        <f>VLOOKUP(L4915,'User input'!$D$6:$G$16,3,FALSE)</f>
        <v>2.0099999999999998</v>
      </c>
      <c r="Q4915" s="10">
        <f>VLOOKUP(L4915,'User input'!$D$6:$G$16,4,FALSE)</f>
        <v>20</v>
      </c>
      <c r="R4915" s="10">
        <f t="shared" si="307"/>
        <v>720</v>
      </c>
      <c r="S4915" s="27">
        <f t="shared" si="304"/>
        <v>1447.1999999999998</v>
      </c>
      <c r="T4915" s="27">
        <f>IF(K4915&lt;'User input'!$I$9,'User input'!$J$8,IF(K4915&lt;'User input'!$I$10,'User input'!$J$9,IF(K4915&lt;'User input'!$I$11,'User input'!$J$10,'User input'!$J$11)))*S4915</f>
        <v>43.41599999999999</v>
      </c>
      <c r="U4915" s="27">
        <f>K4915*'User input'!$J$17+'User input'!$J$16</f>
        <v>0.5</v>
      </c>
    </row>
    <row r="4916" spans="1:21" x14ac:dyDescent="0.25">
      <c r="A4916" s="17">
        <v>5057</v>
      </c>
      <c r="B4916" s="6" t="s">
        <v>10296</v>
      </c>
      <c r="C4916" s="6" t="s">
        <v>1433</v>
      </c>
      <c r="D4916" s="6" t="s">
        <v>15</v>
      </c>
      <c r="E4916" s="6" t="s">
        <v>16</v>
      </c>
      <c r="F4916" s="15">
        <v>30</v>
      </c>
      <c r="G4916" s="6" t="s">
        <v>10297</v>
      </c>
      <c r="H4916" s="6" t="s">
        <v>6454</v>
      </c>
      <c r="I4916" s="6" t="s">
        <v>185</v>
      </c>
      <c r="J4916" s="7">
        <v>44241</v>
      </c>
      <c r="K4916" s="15">
        <v>22</v>
      </c>
      <c r="L4916" s="6" t="s">
        <v>39</v>
      </c>
      <c r="M4916" s="6">
        <f t="shared" si="305"/>
        <v>2021</v>
      </c>
      <c r="N4916" s="6">
        <f t="shared" si="306"/>
        <v>2</v>
      </c>
      <c r="O4916" s="6" t="str">
        <f>VLOOKUP(L4916,'User input'!$D$6:$E$16,2,FALSE)</f>
        <v>Ultrathing V1</v>
      </c>
      <c r="P4916" s="6">
        <f>VLOOKUP(L4916,'User input'!$D$6:$G$16,3,FALSE)</f>
        <v>1.79</v>
      </c>
      <c r="Q4916" s="6">
        <f>VLOOKUP(L4916,'User input'!$D$6:$G$16,4,FALSE)</f>
        <v>17</v>
      </c>
      <c r="R4916" s="6">
        <f t="shared" si="307"/>
        <v>374</v>
      </c>
      <c r="S4916" s="26">
        <f t="shared" si="304"/>
        <v>669.46</v>
      </c>
      <c r="T4916" s="26">
        <f>IF(K4916&lt;'User input'!$I$9,'User input'!$J$8,IF(K4916&lt;'User input'!$I$10,'User input'!$J$9,IF(K4916&lt;'User input'!$I$11,'User input'!$J$10,'User input'!$J$11)))*S4916</f>
        <v>20.0838</v>
      </c>
      <c r="U4916" s="26">
        <f>K4916*'User input'!$J$17+'User input'!$J$16</f>
        <v>0.5</v>
      </c>
    </row>
    <row r="4917" spans="1:21" x14ac:dyDescent="0.25">
      <c r="A4917" s="18">
        <v>5058</v>
      </c>
      <c r="B4917" s="10" t="s">
        <v>4356</v>
      </c>
      <c r="C4917" s="10" t="s">
        <v>2392</v>
      </c>
      <c r="D4917" s="10" t="s">
        <v>28</v>
      </c>
      <c r="E4917" s="10" t="s">
        <v>29</v>
      </c>
      <c r="F4917" s="16">
        <v>90</v>
      </c>
      <c r="G4917" s="10" t="s">
        <v>10298</v>
      </c>
      <c r="H4917" s="10" t="s">
        <v>4271</v>
      </c>
      <c r="I4917" s="10" t="s">
        <v>122</v>
      </c>
      <c r="J4917" s="11">
        <v>43532</v>
      </c>
      <c r="K4917" s="16">
        <v>58</v>
      </c>
      <c r="L4917" s="10" t="s">
        <v>20</v>
      </c>
      <c r="M4917" s="10">
        <f t="shared" si="305"/>
        <v>2019</v>
      </c>
      <c r="N4917" s="10">
        <f t="shared" si="306"/>
        <v>3</v>
      </c>
      <c r="O4917" s="10" t="str">
        <f>VLOOKUP(L4917,'User input'!$D$6:$E$16,2,FALSE)</f>
        <v>Hyperwotsit</v>
      </c>
      <c r="P4917" s="10">
        <f>VLOOKUP(L4917,'User input'!$D$6:$G$16,3,FALSE)</f>
        <v>2.0099999999999998</v>
      </c>
      <c r="Q4917" s="10">
        <f>VLOOKUP(L4917,'User input'!$D$6:$G$16,4,FALSE)</f>
        <v>20</v>
      </c>
      <c r="R4917" s="10">
        <f t="shared" si="307"/>
        <v>1160</v>
      </c>
      <c r="S4917" s="27">
        <f t="shared" si="304"/>
        <v>2331.6</v>
      </c>
      <c r="T4917" s="27">
        <f>IF(K4917&lt;'User input'!$I$9,'User input'!$J$8,IF(K4917&lt;'User input'!$I$10,'User input'!$J$9,IF(K4917&lt;'User input'!$I$11,'User input'!$J$10,'User input'!$J$11)))*S4917</f>
        <v>116.58</v>
      </c>
      <c r="U4917" s="27">
        <f>K4917*'User input'!$J$17+'User input'!$J$16</f>
        <v>0.5</v>
      </c>
    </row>
    <row r="4918" spans="1:21" x14ac:dyDescent="0.25">
      <c r="A4918" s="17">
        <v>5059</v>
      </c>
      <c r="B4918" s="6" t="s">
        <v>1224</v>
      </c>
      <c r="C4918" s="6" t="s">
        <v>585</v>
      </c>
      <c r="D4918" s="6" t="s">
        <v>28</v>
      </c>
      <c r="E4918" s="6" t="s">
        <v>29</v>
      </c>
      <c r="F4918" s="15">
        <v>30</v>
      </c>
      <c r="G4918" s="6" t="s">
        <v>10298</v>
      </c>
      <c r="H4918" s="6" t="s">
        <v>3666</v>
      </c>
      <c r="I4918" s="6" t="s">
        <v>32</v>
      </c>
      <c r="J4918" s="7">
        <v>44253</v>
      </c>
      <c r="K4918" s="15">
        <v>50</v>
      </c>
      <c r="L4918" s="6" t="s">
        <v>68</v>
      </c>
      <c r="M4918" s="6">
        <f t="shared" si="305"/>
        <v>2021</v>
      </c>
      <c r="N4918" s="6">
        <f t="shared" si="306"/>
        <v>2</v>
      </c>
      <c r="O4918" s="6" t="str">
        <f>VLOOKUP(L4918,'User input'!$D$6:$E$16,2,FALSE)</f>
        <v>Megawidget M</v>
      </c>
      <c r="P4918" s="6">
        <f>VLOOKUP(L4918,'User input'!$D$6:$G$16,3,FALSE)</f>
        <v>1.29</v>
      </c>
      <c r="Q4918" s="6">
        <f>VLOOKUP(L4918,'User input'!$D$6:$G$16,4,FALSE)</f>
        <v>24</v>
      </c>
      <c r="R4918" s="6">
        <f t="shared" si="307"/>
        <v>1200</v>
      </c>
      <c r="S4918" s="26">
        <f t="shared" si="304"/>
        <v>1548</v>
      </c>
      <c r="T4918" s="26">
        <f>IF(K4918&lt;'User input'!$I$9,'User input'!$J$8,IF(K4918&lt;'User input'!$I$10,'User input'!$J$9,IF(K4918&lt;'User input'!$I$11,'User input'!$J$10,'User input'!$J$11)))*S4918</f>
        <v>77.400000000000006</v>
      </c>
      <c r="U4918" s="26">
        <f>K4918*'User input'!$J$17+'User input'!$J$16</f>
        <v>0.5</v>
      </c>
    </row>
    <row r="4919" spans="1:21" x14ac:dyDescent="0.25">
      <c r="A4919" s="18">
        <v>5060</v>
      </c>
      <c r="B4919" s="10" t="s">
        <v>2388</v>
      </c>
      <c r="C4919" s="10" t="s">
        <v>2643</v>
      </c>
      <c r="D4919" s="10" t="s">
        <v>15</v>
      </c>
      <c r="E4919" s="10" t="s">
        <v>16</v>
      </c>
      <c r="F4919" s="16">
        <v>60</v>
      </c>
      <c r="G4919" s="10" t="s">
        <v>10299</v>
      </c>
      <c r="H4919" s="10" t="s">
        <v>135</v>
      </c>
      <c r="I4919" s="10" t="s">
        <v>32</v>
      </c>
      <c r="J4919" s="11">
        <v>44087</v>
      </c>
      <c r="K4919" s="16">
        <v>63</v>
      </c>
      <c r="L4919" s="10" t="s">
        <v>39</v>
      </c>
      <c r="M4919" s="10">
        <f t="shared" si="305"/>
        <v>2020</v>
      </c>
      <c r="N4919" s="10">
        <f t="shared" si="306"/>
        <v>9</v>
      </c>
      <c r="O4919" s="10" t="str">
        <f>VLOOKUP(L4919,'User input'!$D$6:$E$16,2,FALSE)</f>
        <v>Ultrathing V1</v>
      </c>
      <c r="P4919" s="10">
        <f>VLOOKUP(L4919,'User input'!$D$6:$G$16,3,FALSE)</f>
        <v>1.79</v>
      </c>
      <c r="Q4919" s="10">
        <f>VLOOKUP(L4919,'User input'!$D$6:$G$16,4,FALSE)</f>
        <v>17</v>
      </c>
      <c r="R4919" s="10">
        <f t="shared" si="307"/>
        <v>1071</v>
      </c>
      <c r="S4919" s="27">
        <f t="shared" si="304"/>
        <v>1917.0900000000001</v>
      </c>
      <c r="T4919" s="27">
        <f>IF(K4919&lt;'User input'!$I$9,'User input'!$J$8,IF(K4919&lt;'User input'!$I$10,'User input'!$J$9,IF(K4919&lt;'User input'!$I$11,'User input'!$J$10,'User input'!$J$11)))*S4919</f>
        <v>95.854500000000016</v>
      </c>
      <c r="U4919" s="27">
        <f>K4919*'User input'!$J$17+'User input'!$J$16</f>
        <v>0.5</v>
      </c>
    </row>
    <row r="4920" spans="1:21" x14ac:dyDescent="0.25">
      <c r="A4920" s="17">
        <v>5061</v>
      </c>
      <c r="B4920" s="6" t="s">
        <v>10300</v>
      </c>
      <c r="C4920" s="6" t="s">
        <v>141</v>
      </c>
      <c r="D4920" s="6" t="s">
        <v>15</v>
      </c>
      <c r="E4920" s="6" t="s">
        <v>16</v>
      </c>
      <c r="F4920" s="15">
        <v>30</v>
      </c>
      <c r="G4920" s="6" t="s">
        <v>10301</v>
      </c>
      <c r="H4920" s="6" t="s">
        <v>5615</v>
      </c>
      <c r="I4920" s="6" t="s">
        <v>32</v>
      </c>
      <c r="J4920" s="7">
        <v>43862</v>
      </c>
      <c r="K4920" s="15">
        <v>20</v>
      </c>
      <c r="L4920" s="6" t="s">
        <v>62</v>
      </c>
      <c r="M4920" s="6">
        <f t="shared" si="305"/>
        <v>2020</v>
      </c>
      <c r="N4920" s="6">
        <f t="shared" si="306"/>
        <v>2</v>
      </c>
      <c r="O4920" s="6" t="str">
        <f>VLOOKUP(L4920,'User input'!$D$6:$E$16,2,FALSE)</f>
        <v>Ultrathing V4</v>
      </c>
      <c r="P4920" s="6">
        <f>VLOOKUP(L4920,'User input'!$D$6:$G$16,3,FALSE)</f>
        <v>3.99</v>
      </c>
      <c r="Q4920" s="6">
        <f>VLOOKUP(L4920,'User input'!$D$6:$G$16,4,FALSE)</f>
        <v>24</v>
      </c>
      <c r="R4920" s="6">
        <f t="shared" si="307"/>
        <v>480</v>
      </c>
      <c r="S4920" s="26">
        <f t="shared" si="304"/>
        <v>1915.2</v>
      </c>
      <c r="T4920" s="26">
        <f>IF(K4920&lt;'User input'!$I$9,'User input'!$J$8,IF(K4920&lt;'User input'!$I$10,'User input'!$J$9,IF(K4920&lt;'User input'!$I$11,'User input'!$J$10,'User input'!$J$11)))*S4920</f>
        <v>57.455999999999996</v>
      </c>
      <c r="U4920" s="26">
        <f>K4920*'User input'!$J$17+'User input'!$J$16</f>
        <v>0.5</v>
      </c>
    </row>
    <row r="4921" spans="1:21" x14ac:dyDescent="0.25">
      <c r="A4921" s="18">
        <v>5062</v>
      </c>
      <c r="B4921" s="10" t="s">
        <v>7648</v>
      </c>
      <c r="C4921" s="10" t="s">
        <v>1843</v>
      </c>
      <c r="D4921" s="10" t="s">
        <v>28</v>
      </c>
      <c r="E4921" s="10" t="s">
        <v>29</v>
      </c>
      <c r="F4921" s="16">
        <v>60</v>
      </c>
      <c r="G4921" s="10" t="s">
        <v>10302</v>
      </c>
      <c r="H4921" s="10" t="s">
        <v>2663</v>
      </c>
      <c r="I4921" s="10" t="s">
        <v>19</v>
      </c>
      <c r="J4921" s="11">
        <v>44091</v>
      </c>
      <c r="K4921" s="16">
        <v>51</v>
      </c>
      <c r="L4921" s="10" t="s">
        <v>39</v>
      </c>
      <c r="M4921" s="10">
        <f t="shared" si="305"/>
        <v>2020</v>
      </c>
      <c r="N4921" s="10">
        <f t="shared" si="306"/>
        <v>9</v>
      </c>
      <c r="O4921" s="10" t="str">
        <f>VLOOKUP(L4921,'User input'!$D$6:$E$16,2,FALSE)</f>
        <v>Ultrathing V1</v>
      </c>
      <c r="P4921" s="10">
        <f>VLOOKUP(L4921,'User input'!$D$6:$G$16,3,FALSE)</f>
        <v>1.79</v>
      </c>
      <c r="Q4921" s="10">
        <f>VLOOKUP(L4921,'User input'!$D$6:$G$16,4,FALSE)</f>
        <v>17</v>
      </c>
      <c r="R4921" s="10">
        <f t="shared" si="307"/>
        <v>867</v>
      </c>
      <c r="S4921" s="27">
        <f t="shared" si="304"/>
        <v>1551.93</v>
      </c>
      <c r="T4921" s="27">
        <f>IF(K4921&lt;'User input'!$I$9,'User input'!$J$8,IF(K4921&lt;'User input'!$I$10,'User input'!$J$9,IF(K4921&lt;'User input'!$I$11,'User input'!$J$10,'User input'!$J$11)))*S4921</f>
        <v>77.596500000000006</v>
      </c>
      <c r="U4921" s="27">
        <f>K4921*'User input'!$J$17+'User input'!$J$16</f>
        <v>0.5</v>
      </c>
    </row>
    <row r="4922" spans="1:21" x14ac:dyDescent="0.25">
      <c r="A4922" s="17">
        <v>5063</v>
      </c>
      <c r="B4922" s="6" t="s">
        <v>10303</v>
      </c>
      <c r="C4922" s="6" t="s">
        <v>1631</v>
      </c>
      <c r="D4922" s="6" t="s">
        <v>28</v>
      </c>
      <c r="E4922" s="6" t="s">
        <v>29</v>
      </c>
      <c r="F4922" s="15">
        <v>60</v>
      </c>
      <c r="G4922" s="6" t="s">
        <v>10304</v>
      </c>
      <c r="H4922" s="6" t="s">
        <v>1666</v>
      </c>
      <c r="I4922" s="6" t="s">
        <v>25</v>
      </c>
      <c r="J4922" s="7">
        <v>44167</v>
      </c>
      <c r="K4922" s="15">
        <v>86</v>
      </c>
      <c r="L4922" s="6" t="s">
        <v>68</v>
      </c>
      <c r="M4922" s="6">
        <f t="shared" si="305"/>
        <v>2020</v>
      </c>
      <c r="N4922" s="6">
        <f t="shared" si="306"/>
        <v>12</v>
      </c>
      <c r="O4922" s="6" t="str">
        <f>VLOOKUP(L4922,'User input'!$D$6:$E$16,2,FALSE)</f>
        <v>Megawidget M</v>
      </c>
      <c r="P4922" s="6">
        <f>VLOOKUP(L4922,'User input'!$D$6:$G$16,3,FALSE)</f>
        <v>1.29</v>
      </c>
      <c r="Q4922" s="6">
        <f>VLOOKUP(L4922,'User input'!$D$6:$G$16,4,FALSE)</f>
        <v>24</v>
      </c>
      <c r="R4922" s="6">
        <f t="shared" si="307"/>
        <v>2064</v>
      </c>
      <c r="S4922" s="26">
        <f t="shared" si="304"/>
        <v>2662.56</v>
      </c>
      <c r="T4922" s="26">
        <f>IF(K4922&lt;'User input'!$I$9,'User input'!$J$8,IF(K4922&lt;'User input'!$I$10,'User input'!$J$9,IF(K4922&lt;'User input'!$I$11,'User input'!$J$10,'User input'!$J$11)))*S4922</f>
        <v>133.12800000000001</v>
      </c>
      <c r="U4922" s="26">
        <f>K4922*'User input'!$J$17+'User input'!$J$16</f>
        <v>0.5</v>
      </c>
    </row>
    <row r="4923" spans="1:21" x14ac:dyDescent="0.25">
      <c r="A4923" s="18">
        <v>5064</v>
      </c>
      <c r="B4923" s="10" t="s">
        <v>2680</v>
      </c>
      <c r="C4923" s="10" t="s">
        <v>7035</v>
      </c>
      <c r="D4923" s="10" t="s">
        <v>28</v>
      </c>
      <c r="E4923" s="10" t="s">
        <v>29</v>
      </c>
      <c r="F4923" s="16">
        <v>90</v>
      </c>
      <c r="G4923" s="10" t="s">
        <v>10305</v>
      </c>
      <c r="H4923" s="10" t="s">
        <v>4435</v>
      </c>
      <c r="I4923" s="10" t="s">
        <v>32</v>
      </c>
      <c r="J4923" s="11">
        <v>44422</v>
      </c>
      <c r="K4923" s="16">
        <v>39</v>
      </c>
      <c r="L4923" s="10" t="s">
        <v>20</v>
      </c>
      <c r="M4923" s="10">
        <f t="shared" si="305"/>
        <v>2021</v>
      </c>
      <c r="N4923" s="10">
        <f t="shared" si="306"/>
        <v>8</v>
      </c>
      <c r="O4923" s="10" t="str">
        <f>VLOOKUP(L4923,'User input'!$D$6:$E$16,2,FALSE)</f>
        <v>Hyperwotsit</v>
      </c>
      <c r="P4923" s="10">
        <f>VLOOKUP(L4923,'User input'!$D$6:$G$16,3,FALSE)</f>
        <v>2.0099999999999998</v>
      </c>
      <c r="Q4923" s="10">
        <f>VLOOKUP(L4923,'User input'!$D$6:$G$16,4,FALSE)</f>
        <v>20</v>
      </c>
      <c r="R4923" s="10">
        <f t="shared" si="307"/>
        <v>780</v>
      </c>
      <c r="S4923" s="27">
        <f t="shared" si="304"/>
        <v>1567.7999999999997</v>
      </c>
      <c r="T4923" s="27">
        <f>IF(K4923&lt;'User input'!$I$9,'User input'!$J$8,IF(K4923&lt;'User input'!$I$10,'User input'!$J$9,IF(K4923&lt;'User input'!$I$11,'User input'!$J$10,'User input'!$J$11)))*S4923</f>
        <v>47.033999999999992</v>
      </c>
      <c r="U4923" s="27">
        <f>K4923*'User input'!$J$17+'User input'!$J$16</f>
        <v>0.5</v>
      </c>
    </row>
    <row r="4924" spans="1:21" x14ac:dyDescent="0.25">
      <c r="A4924" s="17">
        <v>5065</v>
      </c>
      <c r="B4924" s="6" t="s">
        <v>6847</v>
      </c>
      <c r="C4924" s="6" t="s">
        <v>4108</v>
      </c>
      <c r="D4924" s="6" t="s">
        <v>49</v>
      </c>
      <c r="E4924" s="6" t="s">
        <v>16</v>
      </c>
      <c r="F4924" s="15">
        <v>90</v>
      </c>
      <c r="G4924" s="6" t="s">
        <v>10306</v>
      </c>
      <c r="H4924" s="6" t="s">
        <v>1329</v>
      </c>
      <c r="I4924" s="6" t="s">
        <v>38</v>
      </c>
      <c r="J4924" s="7">
        <v>43987</v>
      </c>
      <c r="K4924" s="15">
        <v>86</v>
      </c>
      <c r="L4924" s="6" t="s">
        <v>68</v>
      </c>
      <c r="M4924" s="6">
        <f t="shared" si="305"/>
        <v>2020</v>
      </c>
      <c r="N4924" s="6">
        <f t="shared" si="306"/>
        <v>6</v>
      </c>
      <c r="O4924" s="6" t="str">
        <f>VLOOKUP(L4924,'User input'!$D$6:$E$16,2,FALSE)</f>
        <v>Megawidget M</v>
      </c>
      <c r="P4924" s="6">
        <f>VLOOKUP(L4924,'User input'!$D$6:$G$16,3,FALSE)</f>
        <v>1.29</v>
      </c>
      <c r="Q4924" s="6">
        <f>VLOOKUP(L4924,'User input'!$D$6:$G$16,4,FALSE)</f>
        <v>24</v>
      </c>
      <c r="R4924" s="6">
        <f t="shared" si="307"/>
        <v>2064</v>
      </c>
      <c r="S4924" s="26">
        <f t="shared" si="304"/>
        <v>2662.56</v>
      </c>
      <c r="T4924" s="26">
        <f>IF(K4924&lt;'User input'!$I$9,'User input'!$J$8,IF(K4924&lt;'User input'!$I$10,'User input'!$J$9,IF(K4924&lt;'User input'!$I$11,'User input'!$J$10,'User input'!$J$11)))*S4924</f>
        <v>133.12800000000001</v>
      </c>
      <c r="U4924" s="26">
        <f>K4924*'User input'!$J$17+'User input'!$J$16</f>
        <v>0.5</v>
      </c>
    </row>
    <row r="4925" spans="1:21" x14ac:dyDescent="0.25">
      <c r="A4925" s="18">
        <v>5066</v>
      </c>
      <c r="B4925" s="10" t="s">
        <v>10307</v>
      </c>
      <c r="C4925" s="10" t="s">
        <v>4580</v>
      </c>
      <c r="D4925" s="10" t="s">
        <v>49</v>
      </c>
      <c r="E4925" s="10" t="s">
        <v>16</v>
      </c>
      <c r="F4925" s="16">
        <v>30</v>
      </c>
      <c r="G4925" s="10" t="s">
        <v>10306</v>
      </c>
      <c r="H4925" s="10" t="s">
        <v>385</v>
      </c>
      <c r="I4925" s="10" t="s">
        <v>32</v>
      </c>
      <c r="J4925" s="11">
        <v>44391</v>
      </c>
      <c r="K4925" s="16">
        <v>52</v>
      </c>
      <c r="L4925" s="10" t="s">
        <v>62</v>
      </c>
      <c r="M4925" s="10">
        <f t="shared" si="305"/>
        <v>2021</v>
      </c>
      <c r="N4925" s="10">
        <f t="shared" si="306"/>
        <v>7</v>
      </c>
      <c r="O4925" s="10" t="str">
        <f>VLOOKUP(L4925,'User input'!$D$6:$E$16,2,FALSE)</f>
        <v>Ultrathing V4</v>
      </c>
      <c r="P4925" s="10">
        <f>VLOOKUP(L4925,'User input'!$D$6:$G$16,3,FALSE)</f>
        <v>3.99</v>
      </c>
      <c r="Q4925" s="10">
        <f>VLOOKUP(L4925,'User input'!$D$6:$G$16,4,FALSE)</f>
        <v>24</v>
      </c>
      <c r="R4925" s="10">
        <f t="shared" si="307"/>
        <v>1248</v>
      </c>
      <c r="S4925" s="27">
        <f t="shared" si="304"/>
        <v>4979.5200000000004</v>
      </c>
      <c r="T4925" s="27">
        <f>IF(K4925&lt;'User input'!$I$9,'User input'!$J$8,IF(K4925&lt;'User input'!$I$10,'User input'!$J$9,IF(K4925&lt;'User input'!$I$11,'User input'!$J$10,'User input'!$J$11)))*S4925</f>
        <v>248.97600000000003</v>
      </c>
      <c r="U4925" s="27">
        <f>K4925*'User input'!$J$17+'User input'!$J$16</f>
        <v>0.5</v>
      </c>
    </row>
    <row r="4926" spans="1:21" x14ac:dyDescent="0.25">
      <c r="A4926" s="17">
        <v>5067</v>
      </c>
      <c r="B4926" s="6" t="s">
        <v>1595</v>
      </c>
      <c r="C4926" s="6" t="s">
        <v>4665</v>
      </c>
      <c r="D4926" s="6" t="s">
        <v>28</v>
      </c>
      <c r="E4926" s="6" t="s">
        <v>29</v>
      </c>
      <c r="F4926" s="15">
        <v>90</v>
      </c>
      <c r="G4926" s="6" t="s">
        <v>10308</v>
      </c>
      <c r="H4926" s="6" t="s">
        <v>690</v>
      </c>
      <c r="I4926" s="6" t="s">
        <v>32</v>
      </c>
      <c r="J4926" s="7">
        <v>43685</v>
      </c>
      <c r="K4926" s="15">
        <v>39</v>
      </c>
      <c r="L4926" s="6" t="s">
        <v>62</v>
      </c>
      <c r="M4926" s="6">
        <f t="shared" si="305"/>
        <v>2019</v>
      </c>
      <c r="N4926" s="6">
        <f t="shared" si="306"/>
        <v>8</v>
      </c>
      <c r="O4926" s="6" t="str">
        <f>VLOOKUP(L4926,'User input'!$D$6:$E$16,2,FALSE)</f>
        <v>Ultrathing V4</v>
      </c>
      <c r="P4926" s="6">
        <f>VLOOKUP(L4926,'User input'!$D$6:$G$16,3,FALSE)</f>
        <v>3.99</v>
      </c>
      <c r="Q4926" s="6">
        <f>VLOOKUP(L4926,'User input'!$D$6:$G$16,4,FALSE)</f>
        <v>24</v>
      </c>
      <c r="R4926" s="6">
        <f t="shared" si="307"/>
        <v>936</v>
      </c>
      <c r="S4926" s="26">
        <f t="shared" si="304"/>
        <v>3734.6400000000003</v>
      </c>
      <c r="T4926" s="26">
        <f>IF(K4926&lt;'User input'!$I$9,'User input'!$J$8,IF(K4926&lt;'User input'!$I$10,'User input'!$J$9,IF(K4926&lt;'User input'!$I$11,'User input'!$J$10,'User input'!$J$11)))*S4926</f>
        <v>112.03920000000001</v>
      </c>
      <c r="U4926" s="26">
        <f>K4926*'User input'!$J$17+'User input'!$J$16</f>
        <v>0.5</v>
      </c>
    </row>
    <row r="4927" spans="1:21" x14ac:dyDescent="0.25">
      <c r="A4927" s="18">
        <v>5068</v>
      </c>
      <c r="B4927" s="10" t="s">
        <v>4959</v>
      </c>
      <c r="C4927" s="10" t="s">
        <v>6204</v>
      </c>
      <c r="D4927" s="10" t="s">
        <v>49</v>
      </c>
      <c r="E4927" s="10" t="s">
        <v>16</v>
      </c>
      <c r="F4927" s="16">
        <v>90</v>
      </c>
      <c r="G4927" s="10" t="s">
        <v>10309</v>
      </c>
      <c r="H4927" s="10" t="s">
        <v>9551</v>
      </c>
      <c r="I4927" s="10" t="s">
        <v>19</v>
      </c>
      <c r="J4927" s="11">
        <v>43979</v>
      </c>
      <c r="K4927" s="16">
        <v>95</v>
      </c>
      <c r="L4927" s="10" t="s">
        <v>39</v>
      </c>
      <c r="M4927" s="10">
        <f t="shared" si="305"/>
        <v>2020</v>
      </c>
      <c r="N4927" s="10">
        <f t="shared" si="306"/>
        <v>5</v>
      </c>
      <c r="O4927" s="10" t="str">
        <f>VLOOKUP(L4927,'User input'!$D$6:$E$16,2,FALSE)</f>
        <v>Ultrathing V1</v>
      </c>
      <c r="P4927" s="10">
        <f>VLOOKUP(L4927,'User input'!$D$6:$G$16,3,FALSE)</f>
        <v>1.79</v>
      </c>
      <c r="Q4927" s="10">
        <f>VLOOKUP(L4927,'User input'!$D$6:$G$16,4,FALSE)</f>
        <v>17</v>
      </c>
      <c r="R4927" s="10">
        <f t="shared" si="307"/>
        <v>1615</v>
      </c>
      <c r="S4927" s="27">
        <f t="shared" si="304"/>
        <v>2890.85</v>
      </c>
      <c r="T4927" s="27">
        <f>IF(K4927&lt;'User input'!$I$9,'User input'!$J$8,IF(K4927&lt;'User input'!$I$10,'User input'!$J$9,IF(K4927&lt;'User input'!$I$11,'User input'!$J$10,'User input'!$J$11)))*S4927</f>
        <v>144.54249999999999</v>
      </c>
      <c r="U4927" s="27">
        <f>K4927*'User input'!$J$17+'User input'!$J$16</f>
        <v>0.5</v>
      </c>
    </row>
    <row r="4928" spans="1:21" x14ac:dyDescent="0.25">
      <c r="A4928" s="17">
        <v>5069</v>
      </c>
      <c r="B4928" s="6" t="s">
        <v>3215</v>
      </c>
      <c r="C4928" s="6" t="s">
        <v>10310</v>
      </c>
      <c r="D4928" s="6" t="s">
        <v>49</v>
      </c>
      <c r="E4928" s="6" t="s">
        <v>16</v>
      </c>
      <c r="F4928" s="15">
        <v>30</v>
      </c>
      <c r="G4928" s="6" t="s">
        <v>10311</v>
      </c>
      <c r="H4928" s="6" t="s">
        <v>7987</v>
      </c>
      <c r="I4928" s="6" t="s">
        <v>32</v>
      </c>
      <c r="J4928" s="7">
        <v>44263</v>
      </c>
      <c r="K4928" s="15">
        <v>81</v>
      </c>
      <c r="L4928" s="6" t="s">
        <v>157</v>
      </c>
      <c r="M4928" s="6">
        <f t="shared" si="305"/>
        <v>2021</v>
      </c>
      <c r="N4928" s="6">
        <f t="shared" si="306"/>
        <v>3</v>
      </c>
      <c r="O4928" s="6" t="str">
        <f>VLOOKUP(L4928,'User input'!$D$6:$E$16,2,FALSE)</f>
        <v>Ultrathing V3</v>
      </c>
      <c r="P4928" s="6">
        <f>VLOOKUP(L4928,'User input'!$D$6:$G$16,3,FALSE)</f>
        <v>3.39</v>
      </c>
      <c r="Q4928" s="6">
        <f>VLOOKUP(L4928,'User input'!$D$6:$G$16,4,FALSE)</f>
        <v>24</v>
      </c>
      <c r="R4928" s="6">
        <f t="shared" si="307"/>
        <v>1944</v>
      </c>
      <c r="S4928" s="26">
        <f t="shared" si="304"/>
        <v>6590.16</v>
      </c>
      <c r="T4928" s="26">
        <f>IF(K4928&lt;'User input'!$I$9,'User input'!$J$8,IF(K4928&lt;'User input'!$I$10,'User input'!$J$9,IF(K4928&lt;'User input'!$I$11,'User input'!$J$10,'User input'!$J$11)))*S4928</f>
        <v>329.50800000000004</v>
      </c>
      <c r="U4928" s="26">
        <f>K4928*'User input'!$J$17+'User input'!$J$16</f>
        <v>0.5</v>
      </c>
    </row>
    <row r="4929" spans="1:21" x14ac:dyDescent="0.25">
      <c r="A4929" s="18">
        <v>5070</v>
      </c>
      <c r="B4929" s="10" t="s">
        <v>1502</v>
      </c>
      <c r="C4929" s="10" t="s">
        <v>6895</v>
      </c>
      <c r="D4929" s="10" t="s">
        <v>28</v>
      </c>
      <c r="E4929" s="10" t="s">
        <v>29</v>
      </c>
      <c r="F4929" s="16">
        <v>60</v>
      </c>
      <c r="G4929" s="10" t="s">
        <v>10312</v>
      </c>
      <c r="H4929" s="10" t="s">
        <v>5953</v>
      </c>
      <c r="I4929" s="10" t="s">
        <v>19</v>
      </c>
      <c r="J4929" s="11">
        <v>43735</v>
      </c>
      <c r="K4929" s="16">
        <v>64</v>
      </c>
      <c r="L4929" s="10" t="s">
        <v>39</v>
      </c>
      <c r="M4929" s="10">
        <f t="shared" si="305"/>
        <v>2019</v>
      </c>
      <c r="N4929" s="10">
        <f t="shared" si="306"/>
        <v>9</v>
      </c>
      <c r="O4929" s="10" t="str">
        <f>VLOOKUP(L4929,'User input'!$D$6:$E$16,2,FALSE)</f>
        <v>Ultrathing V1</v>
      </c>
      <c r="P4929" s="10">
        <f>VLOOKUP(L4929,'User input'!$D$6:$G$16,3,FALSE)</f>
        <v>1.79</v>
      </c>
      <c r="Q4929" s="10">
        <f>VLOOKUP(L4929,'User input'!$D$6:$G$16,4,FALSE)</f>
        <v>17</v>
      </c>
      <c r="R4929" s="10">
        <f t="shared" si="307"/>
        <v>1088</v>
      </c>
      <c r="S4929" s="27">
        <f t="shared" si="304"/>
        <v>1947.52</v>
      </c>
      <c r="T4929" s="27">
        <f>IF(K4929&lt;'User input'!$I$9,'User input'!$J$8,IF(K4929&lt;'User input'!$I$10,'User input'!$J$9,IF(K4929&lt;'User input'!$I$11,'User input'!$J$10,'User input'!$J$11)))*S4929</f>
        <v>97.376000000000005</v>
      </c>
      <c r="U4929" s="27">
        <f>K4929*'User input'!$J$17+'User input'!$J$16</f>
        <v>0.5</v>
      </c>
    </row>
    <row r="4930" spans="1:21" x14ac:dyDescent="0.25">
      <c r="A4930" s="17">
        <v>5071</v>
      </c>
      <c r="B4930" s="6" t="s">
        <v>2196</v>
      </c>
      <c r="C4930" s="6" t="s">
        <v>1664</v>
      </c>
      <c r="D4930" s="6" t="s">
        <v>28</v>
      </c>
      <c r="E4930" s="6" t="s">
        <v>29</v>
      </c>
      <c r="F4930" s="15">
        <v>90</v>
      </c>
      <c r="G4930" s="6" t="s">
        <v>10313</v>
      </c>
      <c r="H4930" s="6" t="s">
        <v>7568</v>
      </c>
      <c r="I4930" s="6" t="s">
        <v>185</v>
      </c>
      <c r="J4930" s="7">
        <v>44340</v>
      </c>
      <c r="K4930" s="15">
        <v>42</v>
      </c>
      <c r="L4930" s="6" t="s">
        <v>39</v>
      </c>
      <c r="M4930" s="6">
        <f t="shared" si="305"/>
        <v>2021</v>
      </c>
      <c r="N4930" s="6">
        <f t="shared" si="306"/>
        <v>5</v>
      </c>
      <c r="O4930" s="6" t="str">
        <f>VLOOKUP(L4930,'User input'!$D$6:$E$16,2,FALSE)</f>
        <v>Ultrathing V1</v>
      </c>
      <c r="P4930" s="6">
        <f>VLOOKUP(L4930,'User input'!$D$6:$G$16,3,FALSE)</f>
        <v>1.79</v>
      </c>
      <c r="Q4930" s="6">
        <f>VLOOKUP(L4930,'User input'!$D$6:$G$16,4,FALSE)</f>
        <v>17</v>
      </c>
      <c r="R4930" s="6">
        <f t="shared" si="307"/>
        <v>714</v>
      </c>
      <c r="S4930" s="26">
        <f t="shared" si="304"/>
        <v>1278.06</v>
      </c>
      <c r="T4930" s="26">
        <f>IF(K4930&lt;'User input'!$I$9,'User input'!$J$8,IF(K4930&lt;'User input'!$I$10,'User input'!$J$9,IF(K4930&lt;'User input'!$I$11,'User input'!$J$10,'User input'!$J$11)))*S4930</f>
        <v>38.341799999999999</v>
      </c>
      <c r="U4930" s="26">
        <f>K4930*'User input'!$J$17+'User input'!$J$16</f>
        <v>0.5</v>
      </c>
    </row>
    <row r="4931" spans="1:21" x14ac:dyDescent="0.25">
      <c r="A4931" s="18">
        <v>5072</v>
      </c>
      <c r="B4931" s="10" t="s">
        <v>10314</v>
      </c>
      <c r="C4931" s="10" t="s">
        <v>7226</v>
      </c>
      <c r="D4931" s="10" t="s">
        <v>15</v>
      </c>
      <c r="E4931" s="10" t="s">
        <v>16</v>
      </c>
      <c r="F4931" s="16">
        <v>30</v>
      </c>
      <c r="G4931" s="10" t="s">
        <v>10315</v>
      </c>
      <c r="H4931" s="10" t="s">
        <v>5229</v>
      </c>
      <c r="I4931" s="10" t="s">
        <v>32</v>
      </c>
      <c r="J4931" s="11">
        <v>43787</v>
      </c>
      <c r="K4931" s="16">
        <v>20</v>
      </c>
      <c r="L4931" s="10" t="s">
        <v>44</v>
      </c>
      <c r="M4931" s="10">
        <f t="shared" si="305"/>
        <v>2019</v>
      </c>
      <c r="N4931" s="10">
        <f t="shared" si="306"/>
        <v>11</v>
      </c>
      <c r="O4931" s="10" t="str">
        <f>VLOOKUP(L4931,'User input'!$D$6:$E$16,2,FALSE)</f>
        <v>Gigastuff</v>
      </c>
      <c r="P4931" s="10">
        <f>VLOOKUP(L4931,'User input'!$D$6:$G$16,3,FALSE)</f>
        <v>1.89</v>
      </c>
      <c r="Q4931" s="10">
        <f>VLOOKUP(L4931,'User input'!$D$6:$G$16,4,FALSE)</f>
        <v>18</v>
      </c>
      <c r="R4931" s="10">
        <f t="shared" si="307"/>
        <v>360</v>
      </c>
      <c r="S4931" s="27">
        <f t="shared" si="304"/>
        <v>680.4</v>
      </c>
      <c r="T4931" s="27">
        <f>IF(K4931&lt;'User input'!$I$9,'User input'!$J$8,IF(K4931&lt;'User input'!$I$10,'User input'!$J$9,IF(K4931&lt;'User input'!$I$11,'User input'!$J$10,'User input'!$J$11)))*S4931</f>
        <v>20.411999999999999</v>
      </c>
      <c r="U4931" s="27">
        <f>K4931*'User input'!$J$17+'User input'!$J$16</f>
        <v>0.5</v>
      </c>
    </row>
    <row r="4932" spans="1:21" x14ac:dyDescent="0.25">
      <c r="A4932" s="18">
        <v>5074</v>
      </c>
      <c r="B4932" s="10" t="s">
        <v>1695</v>
      </c>
      <c r="C4932" s="10" t="s">
        <v>3427</v>
      </c>
      <c r="D4932" s="10" t="s">
        <v>28</v>
      </c>
      <c r="E4932" s="10" t="s">
        <v>29</v>
      </c>
      <c r="F4932" s="16">
        <v>30</v>
      </c>
      <c r="G4932" s="10" t="s">
        <v>10316</v>
      </c>
      <c r="H4932" s="10" t="s">
        <v>6290</v>
      </c>
      <c r="I4932" s="10" t="s">
        <v>171</v>
      </c>
      <c r="J4932" s="11">
        <v>43507</v>
      </c>
      <c r="K4932" s="16">
        <v>39</v>
      </c>
      <c r="L4932" s="10" t="s">
        <v>62</v>
      </c>
      <c r="M4932" s="10">
        <f t="shared" si="305"/>
        <v>2019</v>
      </c>
      <c r="N4932" s="10">
        <f t="shared" si="306"/>
        <v>2</v>
      </c>
      <c r="O4932" s="10" t="str">
        <f>VLOOKUP(L4932,'User input'!$D$6:$E$16,2,FALSE)</f>
        <v>Ultrathing V4</v>
      </c>
      <c r="P4932" s="10">
        <f>VLOOKUP(L4932,'User input'!$D$6:$G$16,3,FALSE)</f>
        <v>3.99</v>
      </c>
      <c r="Q4932" s="10">
        <f>VLOOKUP(L4932,'User input'!$D$6:$G$16,4,FALSE)</f>
        <v>24</v>
      </c>
      <c r="R4932" s="10">
        <f t="shared" si="307"/>
        <v>936</v>
      </c>
      <c r="S4932" s="27">
        <f t="shared" si="304"/>
        <v>3734.6400000000003</v>
      </c>
      <c r="T4932" s="27">
        <f>IF(K4932&lt;'User input'!$I$9,'User input'!$J$8,IF(K4932&lt;'User input'!$I$10,'User input'!$J$9,IF(K4932&lt;'User input'!$I$11,'User input'!$J$10,'User input'!$J$11)))*S4932</f>
        <v>112.03920000000001</v>
      </c>
      <c r="U4932" s="27">
        <f>K4932*'User input'!$J$17+'User input'!$J$16</f>
        <v>0.5</v>
      </c>
    </row>
    <row r="4933" spans="1:21" x14ac:dyDescent="0.25">
      <c r="A4933" s="17">
        <v>5075</v>
      </c>
      <c r="B4933" s="6" t="s">
        <v>9341</v>
      </c>
      <c r="C4933" s="6" t="s">
        <v>5065</v>
      </c>
      <c r="D4933" s="6" t="s">
        <v>115</v>
      </c>
      <c r="E4933" s="6" t="s">
        <v>29</v>
      </c>
      <c r="F4933" s="15">
        <v>90</v>
      </c>
      <c r="G4933" s="6" t="s">
        <v>10316</v>
      </c>
      <c r="H4933" s="6" t="s">
        <v>2142</v>
      </c>
      <c r="I4933" s="6" t="s">
        <v>32</v>
      </c>
      <c r="J4933" s="7">
        <v>44060</v>
      </c>
      <c r="K4933" s="15">
        <v>88</v>
      </c>
      <c r="L4933" s="6" t="s">
        <v>62</v>
      </c>
      <c r="M4933" s="6">
        <f t="shared" si="305"/>
        <v>2020</v>
      </c>
      <c r="N4933" s="6">
        <f t="shared" si="306"/>
        <v>8</v>
      </c>
      <c r="O4933" s="6" t="str">
        <f>VLOOKUP(L4933,'User input'!$D$6:$E$16,2,FALSE)</f>
        <v>Ultrathing V4</v>
      </c>
      <c r="P4933" s="6">
        <f>VLOOKUP(L4933,'User input'!$D$6:$G$16,3,FALSE)</f>
        <v>3.99</v>
      </c>
      <c r="Q4933" s="6">
        <f>VLOOKUP(L4933,'User input'!$D$6:$G$16,4,FALSE)</f>
        <v>24</v>
      </c>
      <c r="R4933" s="6">
        <f t="shared" si="307"/>
        <v>2112</v>
      </c>
      <c r="S4933" s="26">
        <f t="shared" ref="S4933:S4956" si="308">R4933*P4933</f>
        <v>8426.880000000001</v>
      </c>
      <c r="T4933" s="26">
        <f>IF(K4933&lt;'User input'!$I$9,'User input'!$J$8,IF(K4933&lt;'User input'!$I$10,'User input'!$J$9,IF(K4933&lt;'User input'!$I$11,'User input'!$J$10,'User input'!$J$11)))*S4933</f>
        <v>421.34400000000005</v>
      </c>
      <c r="U4933" s="26">
        <f>K4933*'User input'!$J$17+'User input'!$J$16</f>
        <v>0.5</v>
      </c>
    </row>
    <row r="4934" spans="1:21" x14ac:dyDescent="0.25">
      <c r="A4934" s="18">
        <v>5076</v>
      </c>
      <c r="B4934" s="10" t="s">
        <v>10317</v>
      </c>
      <c r="C4934" s="10" t="s">
        <v>4013</v>
      </c>
      <c r="D4934" s="10" t="s">
        <v>41</v>
      </c>
      <c r="E4934" s="10" t="s">
        <v>16</v>
      </c>
      <c r="F4934" s="16">
        <v>30</v>
      </c>
      <c r="G4934" s="10" t="s">
        <v>10318</v>
      </c>
      <c r="H4934" s="10" t="s">
        <v>135</v>
      </c>
      <c r="I4934" s="10" t="s">
        <v>32</v>
      </c>
      <c r="J4934" s="11">
        <v>43650</v>
      </c>
      <c r="K4934" s="16">
        <v>15</v>
      </c>
      <c r="L4934" s="10" t="s">
        <v>78</v>
      </c>
      <c r="M4934" s="10">
        <f t="shared" ref="M4934:M4956" si="309">YEAR(J4934)</f>
        <v>2019</v>
      </c>
      <c r="N4934" s="10">
        <f t="shared" ref="N4934:N4956" si="310">MONTH(J4934)</f>
        <v>7</v>
      </c>
      <c r="O4934" s="10" t="str">
        <f>VLOOKUP(L4934,'User input'!$D$6:$E$16,2,FALSE)</f>
        <v>Ultrathing V2</v>
      </c>
      <c r="P4934" s="10">
        <f>VLOOKUP(L4934,'User input'!$D$6:$G$16,3,FALSE)</f>
        <v>2.95</v>
      </c>
      <c r="Q4934" s="10">
        <f>VLOOKUP(L4934,'User input'!$D$6:$G$16,4,FALSE)</f>
        <v>20</v>
      </c>
      <c r="R4934" s="10">
        <f t="shared" ref="R4934:R4956" si="311">K4934*Q4934</f>
        <v>300</v>
      </c>
      <c r="S4934" s="27">
        <f t="shared" si="308"/>
        <v>885</v>
      </c>
      <c r="T4934" s="27">
        <f>IF(K4934&lt;'User input'!$I$9,'User input'!$J$8,IF(K4934&lt;'User input'!$I$10,'User input'!$J$9,IF(K4934&lt;'User input'!$I$11,'User input'!$J$10,'User input'!$J$11)))*S4934</f>
        <v>0</v>
      </c>
      <c r="U4934" s="27">
        <f>K4934*'User input'!$J$17+'User input'!$J$16</f>
        <v>0.5</v>
      </c>
    </row>
    <row r="4935" spans="1:21" x14ac:dyDescent="0.25">
      <c r="A4935" s="18">
        <v>5078</v>
      </c>
      <c r="B4935" s="10" t="s">
        <v>10319</v>
      </c>
      <c r="C4935" s="10" t="s">
        <v>3342</v>
      </c>
      <c r="D4935" s="10" t="s">
        <v>15</v>
      </c>
      <c r="E4935" s="10" t="s">
        <v>16</v>
      </c>
      <c r="F4935" s="16">
        <v>90</v>
      </c>
      <c r="G4935" s="10" t="s">
        <v>10320</v>
      </c>
      <c r="H4935" s="10" t="s">
        <v>4043</v>
      </c>
      <c r="I4935" s="10" t="s">
        <v>122</v>
      </c>
      <c r="J4935" s="11">
        <v>44349</v>
      </c>
      <c r="K4935" s="16">
        <v>98</v>
      </c>
      <c r="L4935" s="10" t="s">
        <v>52</v>
      </c>
      <c r="M4935" s="10">
        <f t="shared" si="309"/>
        <v>2021</v>
      </c>
      <c r="N4935" s="10">
        <f t="shared" si="310"/>
        <v>6</v>
      </c>
      <c r="O4935" s="10" t="str">
        <f>VLOOKUP(L4935,'User input'!$D$6:$E$16,2,FALSE)</f>
        <v>Megawidget S</v>
      </c>
      <c r="P4935" s="10">
        <f>VLOOKUP(L4935,'User input'!$D$6:$G$16,3,FALSE)</f>
        <v>0.69</v>
      </c>
      <c r="Q4935" s="10">
        <f>VLOOKUP(L4935,'User input'!$D$6:$G$16,4,FALSE)</f>
        <v>24</v>
      </c>
      <c r="R4935" s="10">
        <f t="shared" si="311"/>
        <v>2352</v>
      </c>
      <c r="S4935" s="27">
        <f t="shared" si="308"/>
        <v>1622.8799999999999</v>
      </c>
      <c r="T4935" s="27">
        <f>IF(K4935&lt;'User input'!$I$9,'User input'!$J$8,IF(K4935&lt;'User input'!$I$10,'User input'!$J$9,IF(K4935&lt;'User input'!$I$11,'User input'!$J$10,'User input'!$J$11)))*S4935</f>
        <v>81.144000000000005</v>
      </c>
      <c r="U4935" s="27">
        <f>K4935*'User input'!$J$17+'User input'!$J$16</f>
        <v>0.5</v>
      </c>
    </row>
    <row r="4936" spans="1:21" x14ac:dyDescent="0.25">
      <c r="A4936" s="17">
        <v>5079</v>
      </c>
      <c r="B4936" s="6" t="s">
        <v>2721</v>
      </c>
      <c r="C4936" s="6" t="s">
        <v>3909</v>
      </c>
      <c r="D4936" s="6" t="s">
        <v>28</v>
      </c>
      <c r="E4936" s="6" t="s">
        <v>29</v>
      </c>
      <c r="F4936" s="15">
        <v>90</v>
      </c>
      <c r="G4936" s="6" t="s">
        <v>10321</v>
      </c>
      <c r="H4936" s="6" t="s">
        <v>2426</v>
      </c>
      <c r="I4936" s="6" t="s">
        <v>291</v>
      </c>
      <c r="J4936" s="7">
        <v>43825</v>
      </c>
      <c r="K4936" s="15">
        <v>44</v>
      </c>
      <c r="L4936" s="6" t="s">
        <v>99</v>
      </c>
      <c r="M4936" s="6">
        <f t="shared" si="309"/>
        <v>2019</v>
      </c>
      <c r="N4936" s="6">
        <f t="shared" si="310"/>
        <v>12</v>
      </c>
      <c r="O4936" s="6" t="str">
        <f>VLOOKUP(L4936,'User input'!$D$6:$E$16,2,FALSE)</f>
        <v>Superwossname</v>
      </c>
      <c r="P4936" s="6">
        <f>VLOOKUP(L4936,'User input'!$D$6:$G$16,3,FALSE)</f>
        <v>3.49</v>
      </c>
      <c r="Q4936" s="6">
        <f>VLOOKUP(L4936,'User input'!$D$6:$G$16,4,FALSE)</f>
        <v>20</v>
      </c>
      <c r="R4936" s="6">
        <f t="shared" si="311"/>
        <v>880</v>
      </c>
      <c r="S4936" s="26">
        <f t="shared" si="308"/>
        <v>3071.2000000000003</v>
      </c>
      <c r="T4936" s="26">
        <f>IF(K4936&lt;'User input'!$I$9,'User input'!$J$8,IF(K4936&lt;'User input'!$I$10,'User input'!$J$9,IF(K4936&lt;'User input'!$I$11,'User input'!$J$10,'User input'!$J$11)))*S4936</f>
        <v>92.13600000000001</v>
      </c>
      <c r="U4936" s="26">
        <f>K4936*'User input'!$J$17+'User input'!$J$16</f>
        <v>0.5</v>
      </c>
    </row>
    <row r="4937" spans="1:21" x14ac:dyDescent="0.25">
      <c r="A4937" s="18">
        <v>5080</v>
      </c>
      <c r="B4937" s="10" t="s">
        <v>10322</v>
      </c>
      <c r="C4937" s="10" t="s">
        <v>4160</v>
      </c>
      <c r="D4937" s="10" t="s">
        <v>49</v>
      </c>
      <c r="E4937" s="10" t="s">
        <v>16</v>
      </c>
      <c r="F4937" s="16">
        <v>60</v>
      </c>
      <c r="G4937" s="10" t="s">
        <v>10323</v>
      </c>
      <c r="H4937" s="10" t="s">
        <v>295</v>
      </c>
      <c r="I4937" s="10" t="s">
        <v>25</v>
      </c>
      <c r="J4937" s="11">
        <v>44314</v>
      </c>
      <c r="K4937" s="16">
        <v>87</v>
      </c>
      <c r="L4937" s="10" t="s">
        <v>39</v>
      </c>
      <c r="M4937" s="10">
        <f t="shared" si="309"/>
        <v>2021</v>
      </c>
      <c r="N4937" s="10">
        <f t="shared" si="310"/>
        <v>4</v>
      </c>
      <c r="O4937" s="10" t="str">
        <f>VLOOKUP(L4937,'User input'!$D$6:$E$16,2,FALSE)</f>
        <v>Ultrathing V1</v>
      </c>
      <c r="P4937" s="10">
        <f>VLOOKUP(L4937,'User input'!$D$6:$G$16,3,FALSE)</f>
        <v>1.79</v>
      </c>
      <c r="Q4937" s="10">
        <f>VLOOKUP(L4937,'User input'!$D$6:$G$16,4,FALSE)</f>
        <v>17</v>
      </c>
      <c r="R4937" s="10">
        <f t="shared" si="311"/>
        <v>1479</v>
      </c>
      <c r="S4937" s="27">
        <f t="shared" si="308"/>
        <v>2647.41</v>
      </c>
      <c r="T4937" s="27">
        <f>IF(K4937&lt;'User input'!$I$9,'User input'!$J$8,IF(K4937&lt;'User input'!$I$10,'User input'!$J$9,IF(K4937&lt;'User input'!$I$11,'User input'!$J$10,'User input'!$J$11)))*S4937</f>
        <v>132.37049999999999</v>
      </c>
      <c r="U4937" s="27">
        <f>K4937*'User input'!$J$17+'User input'!$J$16</f>
        <v>0.5</v>
      </c>
    </row>
    <row r="4938" spans="1:21" x14ac:dyDescent="0.25">
      <c r="A4938" s="17">
        <v>5081</v>
      </c>
      <c r="B4938" s="6" t="s">
        <v>10324</v>
      </c>
      <c r="C4938" s="6" t="s">
        <v>3898</v>
      </c>
      <c r="D4938" s="6" t="s">
        <v>49</v>
      </c>
      <c r="E4938" s="6" t="s">
        <v>16</v>
      </c>
      <c r="F4938" s="15">
        <v>90</v>
      </c>
      <c r="G4938" s="6" t="s">
        <v>10325</v>
      </c>
      <c r="H4938" s="6" t="s">
        <v>518</v>
      </c>
      <c r="I4938" s="6" t="s">
        <v>32</v>
      </c>
      <c r="J4938" s="7">
        <v>43522</v>
      </c>
      <c r="K4938" s="15">
        <v>76</v>
      </c>
      <c r="L4938" s="6" t="s">
        <v>99</v>
      </c>
      <c r="M4938" s="6">
        <f t="shared" si="309"/>
        <v>2019</v>
      </c>
      <c r="N4938" s="6">
        <f t="shared" si="310"/>
        <v>2</v>
      </c>
      <c r="O4938" s="6" t="str">
        <f>VLOOKUP(L4938,'User input'!$D$6:$E$16,2,FALSE)</f>
        <v>Superwossname</v>
      </c>
      <c r="P4938" s="6">
        <f>VLOOKUP(L4938,'User input'!$D$6:$G$16,3,FALSE)</f>
        <v>3.49</v>
      </c>
      <c r="Q4938" s="6">
        <f>VLOOKUP(L4938,'User input'!$D$6:$G$16,4,FALSE)</f>
        <v>20</v>
      </c>
      <c r="R4938" s="6">
        <f t="shared" si="311"/>
        <v>1520</v>
      </c>
      <c r="S4938" s="26">
        <f t="shared" si="308"/>
        <v>5304.8</v>
      </c>
      <c r="T4938" s="26">
        <f>IF(K4938&lt;'User input'!$I$9,'User input'!$J$8,IF(K4938&lt;'User input'!$I$10,'User input'!$J$9,IF(K4938&lt;'User input'!$I$11,'User input'!$J$10,'User input'!$J$11)))*S4938</f>
        <v>265.24</v>
      </c>
      <c r="U4938" s="26">
        <f>K4938*'User input'!$J$17+'User input'!$J$16</f>
        <v>0.5</v>
      </c>
    </row>
    <row r="4939" spans="1:21" x14ac:dyDescent="0.25">
      <c r="A4939" s="18">
        <v>5082</v>
      </c>
      <c r="B4939" s="10" t="s">
        <v>4293</v>
      </c>
      <c r="C4939" s="10" t="s">
        <v>6611</v>
      </c>
      <c r="D4939" s="10" t="s">
        <v>49</v>
      </c>
      <c r="E4939" s="10" t="s">
        <v>16</v>
      </c>
      <c r="F4939" s="16">
        <v>60</v>
      </c>
      <c r="G4939" s="10" t="s">
        <v>10326</v>
      </c>
      <c r="H4939" s="10" t="s">
        <v>148</v>
      </c>
      <c r="I4939" s="10" t="s">
        <v>108</v>
      </c>
      <c r="J4939" s="11">
        <v>44038</v>
      </c>
      <c r="K4939" s="16">
        <v>50</v>
      </c>
      <c r="L4939" s="10" t="s">
        <v>20</v>
      </c>
      <c r="M4939" s="10">
        <f t="shared" si="309"/>
        <v>2020</v>
      </c>
      <c r="N4939" s="10">
        <f t="shared" si="310"/>
        <v>7</v>
      </c>
      <c r="O4939" s="10" t="str">
        <f>VLOOKUP(L4939,'User input'!$D$6:$E$16,2,FALSE)</f>
        <v>Hyperwotsit</v>
      </c>
      <c r="P4939" s="10">
        <f>VLOOKUP(L4939,'User input'!$D$6:$G$16,3,FALSE)</f>
        <v>2.0099999999999998</v>
      </c>
      <c r="Q4939" s="10">
        <f>VLOOKUP(L4939,'User input'!$D$6:$G$16,4,FALSE)</f>
        <v>20</v>
      </c>
      <c r="R4939" s="10">
        <f t="shared" si="311"/>
        <v>1000</v>
      </c>
      <c r="S4939" s="27">
        <f t="shared" si="308"/>
        <v>2009.9999999999998</v>
      </c>
      <c r="T4939" s="27">
        <f>IF(K4939&lt;'User input'!$I$9,'User input'!$J$8,IF(K4939&lt;'User input'!$I$10,'User input'!$J$9,IF(K4939&lt;'User input'!$I$11,'User input'!$J$10,'User input'!$J$11)))*S4939</f>
        <v>100.5</v>
      </c>
      <c r="U4939" s="27">
        <f>K4939*'User input'!$J$17+'User input'!$J$16</f>
        <v>0.5</v>
      </c>
    </row>
    <row r="4940" spans="1:21" x14ac:dyDescent="0.25">
      <c r="A4940" s="17">
        <v>5083</v>
      </c>
      <c r="B4940" s="6" t="s">
        <v>5069</v>
      </c>
      <c r="C4940" s="6" t="s">
        <v>7921</v>
      </c>
      <c r="D4940" s="6" t="s">
        <v>28</v>
      </c>
      <c r="E4940" s="6" t="s">
        <v>29</v>
      </c>
      <c r="F4940" s="15">
        <v>90</v>
      </c>
      <c r="G4940" s="6" t="s">
        <v>10326</v>
      </c>
      <c r="H4940" s="6" t="s">
        <v>1783</v>
      </c>
      <c r="I4940" s="6" t="s">
        <v>32</v>
      </c>
      <c r="J4940" s="7">
        <v>44066</v>
      </c>
      <c r="K4940" s="15">
        <v>87</v>
      </c>
      <c r="L4940" s="6" t="s">
        <v>44</v>
      </c>
      <c r="M4940" s="6">
        <f t="shared" si="309"/>
        <v>2020</v>
      </c>
      <c r="N4940" s="6">
        <f t="shared" si="310"/>
        <v>8</v>
      </c>
      <c r="O4940" s="6" t="str">
        <f>VLOOKUP(L4940,'User input'!$D$6:$E$16,2,FALSE)</f>
        <v>Gigastuff</v>
      </c>
      <c r="P4940" s="6">
        <f>VLOOKUP(L4940,'User input'!$D$6:$G$16,3,FALSE)</f>
        <v>1.89</v>
      </c>
      <c r="Q4940" s="6">
        <f>VLOOKUP(L4940,'User input'!$D$6:$G$16,4,FALSE)</f>
        <v>18</v>
      </c>
      <c r="R4940" s="6">
        <f t="shared" si="311"/>
        <v>1566</v>
      </c>
      <c r="S4940" s="26">
        <f t="shared" si="308"/>
        <v>2959.74</v>
      </c>
      <c r="T4940" s="26">
        <f>IF(K4940&lt;'User input'!$I$9,'User input'!$J$8,IF(K4940&lt;'User input'!$I$10,'User input'!$J$9,IF(K4940&lt;'User input'!$I$11,'User input'!$J$10,'User input'!$J$11)))*S4940</f>
        <v>147.98699999999999</v>
      </c>
      <c r="U4940" s="26">
        <f>K4940*'User input'!$J$17+'User input'!$J$16</f>
        <v>0.5</v>
      </c>
    </row>
    <row r="4941" spans="1:21" x14ac:dyDescent="0.25">
      <c r="A4941" s="18">
        <v>5084</v>
      </c>
      <c r="B4941" s="10" t="s">
        <v>3576</v>
      </c>
      <c r="C4941" s="10" t="s">
        <v>10327</v>
      </c>
      <c r="D4941" s="10" t="s">
        <v>28</v>
      </c>
      <c r="E4941" s="10" t="s">
        <v>29</v>
      </c>
      <c r="F4941" s="16">
        <v>30</v>
      </c>
      <c r="G4941" s="10" t="s">
        <v>10328</v>
      </c>
      <c r="H4941" s="10" t="s">
        <v>3869</v>
      </c>
      <c r="I4941" s="10" t="s">
        <v>38</v>
      </c>
      <c r="J4941" s="11">
        <v>43587</v>
      </c>
      <c r="K4941" s="16">
        <v>43</v>
      </c>
      <c r="L4941" s="10" t="s">
        <v>99</v>
      </c>
      <c r="M4941" s="10">
        <f t="shared" si="309"/>
        <v>2019</v>
      </c>
      <c r="N4941" s="10">
        <f t="shared" si="310"/>
        <v>5</v>
      </c>
      <c r="O4941" s="10" t="str">
        <f>VLOOKUP(L4941,'User input'!$D$6:$E$16,2,FALSE)</f>
        <v>Superwossname</v>
      </c>
      <c r="P4941" s="10">
        <f>VLOOKUP(L4941,'User input'!$D$6:$G$16,3,FALSE)</f>
        <v>3.49</v>
      </c>
      <c r="Q4941" s="10">
        <f>VLOOKUP(L4941,'User input'!$D$6:$G$16,4,FALSE)</f>
        <v>20</v>
      </c>
      <c r="R4941" s="10">
        <f t="shared" si="311"/>
        <v>860</v>
      </c>
      <c r="S4941" s="27">
        <f t="shared" si="308"/>
        <v>3001.4</v>
      </c>
      <c r="T4941" s="27">
        <f>IF(K4941&lt;'User input'!$I$9,'User input'!$J$8,IF(K4941&lt;'User input'!$I$10,'User input'!$J$9,IF(K4941&lt;'User input'!$I$11,'User input'!$J$10,'User input'!$J$11)))*S4941</f>
        <v>90.042000000000002</v>
      </c>
      <c r="U4941" s="27">
        <f>K4941*'User input'!$J$17+'User input'!$J$16</f>
        <v>0.5</v>
      </c>
    </row>
    <row r="4942" spans="1:21" x14ac:dyDescent="0.25">
      <c r="A4942" s="17">
        <v>5085</v>
      </c>
      <c r="B4942" s="6" t="s">
        <v>10329</v>
      </c>
      <c r="C4942" s="6" t="s">
        <v>5630</v>
      </c>
      <c r="D4942" s="6" t="s">
        <v>28</v>
      </c>
      <c r="E4942" s="6" t="s">
        <v>29</v>
      </c>
      <c r="F4942" s="15">
        <v>60</v>
      </c>
      <c r="G4942" s="6" t="s">
        <v>10330</v>
      </c>
      <c r="H4942" s="6" t="s">
        <v>4763</v>
      </c>
      <c r="I4942" s="6" t="s">
        <v>682</v>
      </c>
      <c r="J4942" s="7">
        <v>43973</v>
      </c>
      <c r="K4942" s="15">
        <v>29</v>
      </c>
      <c r="L4942" s="6" t="s">
        <v>33</v>
      </c>
      <c r="M4942" s="6">
        <f t="shared" si="309"/>
        <v>2020</v>
      </c>
      <c r="N4942" s="6">
        <f t="shared" si="310"/>
        <v>5</v>
      </c>
      <c r="O4942" s="6" t="str">
        <f>VLOOKUP(L4942,'User input'!$D$6:$E$16,2,FALSE)</f>
        <v>Megawidget L</v>
      </c>
      <c r="P4942" s="6">
        <f>VLOOKUP(L4942,'User input'!$D$6:$G$16,3,FALSE)</f>
        <v>1.79</v>
      </c>
      <c r="Q4942" s="6">
        <f>VLOOKUP(L4942,'User input'!$D$6:$G$16,4,FALSE)</f>
        <v>24</v>
      </c>
      <c r="R4942" s="6">
        <f t="shared" si="311"/>
        <v>696</v>
      </c>
      <c r="S4942" s="26">
        <f t="shared" si="308"/>
        <v>1245.8399999999999</v>
      </c>
      <c r="T4942" s="26">
        <f>IF(K4942&lt;'User input'!$I$9,'User input'!$J$8,IF(K4942&lt;'User input'!$I$10,'User input'!$J$9,IF(K4942&lt;'User input'!$I$11,'User input'!$J$10,'User input'!$J$11)))*S4942</f>
        <v>37.3752</v>
      </c>
      <c r="U4942" s="26">
        <f>K4942*'User input'!$J$17+'User input'!$J$16</f>
        <v>0.5</v>
      </c>
    </row>
    <row r="4943" spans="1:21" x14ac:dyDescent="0.25">
      <c r="A4943" s="18">
        <v>5086</v>
      </c>
      <c r="B4943" s="10" t="s">
        <v>2389</v>
      </c>
      <c r="C4943" s="10" t="s">
        <v>5145</v>
      </c>
      <c r="D4943" s="10" t="s">
        <v>28</v>
      </c>
      <c r="E4943" s="10" t="s">
        <v>29</v>
      </c>
      <c r="F4943" s="16">
        <v>90</v>
      </c>
      <c r="G4943" s="10" t="s">
        <v>10331</v>
      </c>
      <c r="H4943" s="10" t="s">
        <v>3184</v>
      </c>
      <c r="I4943" s="10" t="s">
        <v>815</v>
      </c>
      <c r="J4943" s="11">
        <v>43764</v>
      </c>
      <c r="K4943" s="16">
        <v>56</v>
      </c>
      <c r="L4943" s="10" t="s">
        <v>44</v>
      </c>
      <c r="M4943" s="10">
        <f t="shared" si="309"/>
        <v>2019</v>
      </c>
      <c r="N4943" s="10">
        <f t="shared" si="310"/>
        <v>10</v>
      </c>
      <c r="O4943" s="10" t="str">
        <f>VLOOKUP(L4943,'User input'!$D$6:$E$16,2,FALSE)</f>
        <v>Gigastuff</v>
      </c>
      <c r="P4943" s="10">
        <f>VLOOKUP(L4943,'User input'!$D$6:$G$16,3,FALSE)</f>
        <v>1.89</v>
      </c>
      <c r="Q4943" s="10">
        <f>VLOOKUP(L4943,'User input'!$D$6:$G$16,4,FALSE)</f>
        <v>18</v>
      </c>
      <c r="R4943" s="10">
        <f t="shared" si="311"/>
        <v>1008</v>
      </c>
      <c r="S4943" s="27">
        <f t="shared" si="308"/>
        <v>1905.12</v>
      </c>
      <c r="T4943" s="27">
        <f>IF(K4943&lt;'User input'!$I$9,'User input'!$J$8,IF(K4943&lt;'User input'!$I$10,'User input'!$J$9,IF(K4943&lt;'User input'!$I$11,'User input'!$J$10,'User input'!$J$11)))*S4943</f>
        <v>95.256</v>
      </c>
      <c r="U4943" s="27">
        <f>K4943*'User input'!$J$17+'User input'!$J$16</f>
        <v>0.5</v>
      </c>
    </row>
    <row r="4944" spans="1:21" x14ac:dyDescent="0.25">
      <c r="A4944" s="17">
        <v>5087</v>
      </c>
      <c r="B4944" s="6" t="s">
        <v>2017</v>
      </c>
      <c r="C4944" s="6" t="s">
        <v>8315</v>
      </c>
      <c r="D4944" s="6" t="s">
        <v>28</v>
      </c>
      <c r="E4944" s="6" t="s">
        <v>29</v>
      </c>
      <c r="F4944" s="15">
        <v>30</v>
      </c>
      <c r="G4944" s="6" t="s">
        <v>10331</v>
      </c>
      <c r="H4944" s="6" t="s">
        <v>599</v>
      </c>
      <c r="I4944" s="6" t="s">
        <v>185</v>
      </c>
      <c r="J4944" s="7">
        <v>43542</v>
      </c>
      <c r="K4944" s="15">
        <v>49</v>
      </c>
      <c r="L4944" s="6" t="s">
        <v>68</v>
      </c>
      <c r="M4944" s="6">
        <f t="shared" si="309"/>
        <v>2019</v>
      </c>
      <c r="N4944" s="6">
        <f t="shared" si="310"/>
        <v>3</v>
      </c>
      <c r="O4944" s="6" t="str">
        <f>VLOOKUP(L4944,'User input'!$D$6:$E$16,2,FALSE)</f>
        <v>Megawidget M</v>
      </c>
      <c r="P4944" s="6">
        <f>VLOOKUP(L4944,'User input'!$D$6:$G$16,3,FALSE)</f>
        <v>1.29</v>
      </c>
      <c r="Q4944" s="6">
        <f>VLOOKUP(L4944,'User input'!$D$6:$G$16,4,FALSE)</f>
        <v>24</v>
      </c>
      <c r="R4944" s="6">
        <f t="shared" si="311"/>
        <v>1176</v>
      </c>
      <c r="S4944" s="26">
        <f t="shared" si="308"/>
        <v>1517.04</v>
      </c>
      <c r="T4944" s="26">
        <f>IF(K4944&lt;'User input'!$I$9,'User input'!$J$8,IF(K4944&lt;'User input'!$I$10,'User input'!$J$9,IF(K4944&lt;'User input'!$I$11,'User input'!$J$10,'User input'!$J$11)))*S4944</f>
        <v>45.511199999999995</v>
      </c>
      <c r="U4944" s="26">
        <f>K4944*'User input'!$J$17+'User input'!$J$16</f>
        <v>0.5</v>
      </c>
    </row>
    <row r="4945" spans="1:21" x14ac:dyDescent="0.25">
      <c r="A4945" s="18">
        <v>5088</v>
      </c>
      <c r="B4945" s="10" t="s">
        <v>713</v>
      </c>
      <c r="C4945" s="10" t="s">
        <v>1821</v>
      </c>
      <c r="D4945" s="10" t="s">
        <v>49</v>
      </c>
      <c r="E4945" s="10" t="s">
        <v>16</v>
      </c>
      <c r="F4945" s="16">
        <v>60</v>
      </c>
      <c r="G4945" s="10" t="s">
        <v>10331</v>
      </c>
      <c r="H4945" s="10" t="s">
        <v>166</v>
      </c>
      <c r="I4945" s="10" t="s">
        <v>32</v>
      </c>
      <c r="J4945" s="11">
        <v>43790</v>
      </c>
      <c r="K4945" s="16">
        <v>32</v>
      </c>
      <c r="L4945" s="10" t="s">
        <v>62</v>
      </c>
      <c r="M4945" s="10">
        <f t="shared" si="309"/>
        <v>2019</v>
      </c>
      <c r="N4945" s="10">
        <f t="shared" si="310"/>
        <v>11</v>
      </c>
      <c r="O4945" s="10" t="str">
        <f>VLOOKUP(L4945,'User input'!$D$6:$E$16,2,FALSE)</f>
        <v>Ultrathing V4</v>
      </c>
      <c r="P4945" s="10">
        <f>VLOOKUP(L4945,'User input'!$D$6:$G$16,3,FALSE)</f>
        <v>3.99</v>
      </c>
      <c r="Q4945" s="10">
        <f>VLOOKUP(L4945,'User input'!$D$6:$G$16,4,FALSE)</f>
        <v>24</v>
      </c>
      <c r="R4945" s="10">
        <f t="shared" si="311"/>
        <v>768</v>
      </c>
      <c r="S4945" s="27">
        <f t="shared" si="308"/>
        <v>3064.32</v>
      </c>
      <c r="T4945" s="27">
        <f>IF(K4945&lt;'User input'!$I$9,'User input'!$J$8,IF(K4945&lt;'User input'!$I$10,'User input'!$J$9,IF(K4945&lt;'User input'!$I$11,'User input'!$J$10,'User input'!$J$11)))*S4945</f>
        <v>91.929600000000008</v>
      </c>
      <c r="U4945" s="27">
        <f>K4945*'User input'!$J$17+'User input'!$J$16</f>
        <v>0.5</v>
      </c>
    </row>
    <row r="4946" spans="1:21" x14ac:dyDescent="0.25">
      <c r="A4946" s="17">
        <v>5089</v>
      </c>
      <c r="B4946" s="6" t="s">
        <v>10332</v>
      </c>
      <c r="C4946" s="6" t="s">
        <v>5394</v>
      </c>
      <c r="D4946" s="6" t="s">
        <v>41</v>
      </c>
      <c r="E4946" s="6" t="s">
        <v>16</v>
      </c>
      <c r="F4946" s="15">
        <v>60</v>
      </c>
      <c r="G4946" s="6" t="s">
        <v>10333</v>
      </c>
      <c r="H4946" s="6" t="s">
        <v>1837</v>
      </c>
      <c r="I4946" s="6" t="s">
        <v>291</v>
      </c>
      <c r="J4946" s="7">
        <v>44421</v>
      </c>
      <c r="K4946" s="15">
        <v>88</v>
      </c>
      <c r="L4946" s="6" t="s">
        <v>78</v>
      </c>
      <c r="M4946" s="6">
        <f t="shared" si="309"/>
        <v>2021</v>
      </c>
      <c r="N4946" s="6">
        <f t="shared" si="310"/>
        <v>8</v>
      </c>
      <c r="O4946" s="6" t="str">
        <f>VLOOKUP(L4946,'User input'!$D$6:$E$16,2,FALSE)</f>
        <v>Ultrathing V2</v>
      </c>
      <c r="P4946" s="6">
        <f>VLOOKUP(L4946,'User input'!$D$6:$G$16,3,FALSE)</f>
        <v>2.95</v>
      </c>
      <c r="Q4946" s="6">
        <f>VLOOKUP(L4946,'User input'!$D$6:$G$16,4,FALSE)</f>
        <v>20</v>
      </c>
      <c r="R4946" s="6">
        <f t="shared" si="311"/>
        <v>1760</v>
      </c>
      <c r="S4946" s="26">
        <f t="shared" si="308"/>
        <v>5192</v>
      </c>
      <c r="T4946" s="26">
        <f>IF(K4946&lt;'User input'!$I$9,'User input'!$J$8,IF(K4946&lt;'User input'!$I$10,'User input'!$J$9,IF(K4946&lt;'User input'!$I$11,'User input'!$J$10,'User input'!$J$11)))*S4946</f>
        <v>259.60000000000002</v>
      </c>
      <c r="U4946" s="26">
        <f>K4946*'User input'!$J$17+'User input'!$J$16</f>
        <v>0.5</v>
      </c>
    </row>
    <row r="4947" spans="1:21" x14ac:dyDescent="0.25">
      <c r="A4947" s="18">
        <v>5090</v>
      </c>
      <c r="B4947" s="10" t="s">
        <v>8323</v>
      </c>
      <c r="C4947" s="10" t="s">
        <v>10334</v>
      </c>
      <c r="D4947" s="10" t="s">
        <v>49</v>
      </c>
      <c r="E4947" s="10" t="s">
        <v>16</v>
      </c>
      <c r="F4947" s="16">
        <v>90</v>
      </c>
      <c r="G4947" s="10" t="s">
        <v>10335</v>
      </c>
      <c r="H4947" s="10" t="s">
        <v>2169</v>
      </c>
      <c r="I4947" s="10" t="s">
        <v>291</v>
      </c>
      <c r="J4947" s="11">
        <v>44313</v>
      </c>
      <c r="K4947" s="16">
        <v>76</v>
      </c>
      <c r="L4947" s="10" t="s">
        <v>33</v>
      </c>
      <c r="M4947" s="10">
        <f t="shared" si="309"/>
        <v>2021</v>
      </c>
      <c r="N4947" s="10">
        <f t="shared" si="310"/>
        <v>4</v>
      </c>
      <c r="O4947" s="10" t="str">
        <f>VLOOKUP(L4947,'User input'!$D$6:$E$16,2,FALSE)</f>
        <v>Megawidget L</v>
      </c>
      <c r="P4947" s="10">
        <f>VLOOKUP(L4947,'User input'!$D$6:$G$16,3,FALSE)</f>
        <v>1.79</v>
      </c>
      <c r="Q4947" s="10">
        <f>VLOOKUP(L4947,'User input'!$D$6:$G$16,4,FALSE)</f>
        <v>24</v>
      </c>
      <c r="R4947" s="10">
        <f t="shared" si="311"/>
        <v>1824</v>
      </c>
      <c r="S4947" s="27">
        <f t="shared" si="308"/>
        <v>3264.96</v>
      </c>
      <c r="T4947" s="27">
        <f>IF(K4947&lt;'User input'!$I$9,'User input'!$J$8,IF(K4947&lt;'User input'!$I$10,'User input'!$J$9,IF(K4947&lt;'User input'!$I$11,'User input'!$J$10,'User input'!$J$11)))*S4947</f>
        <v>163.24800000000002</v>
      </c>
      <c r="U4947" s="27">
        <f>K4947*'User input'!$J$17+'User input'!$J$16</f>
        <v>0.5</v>
      </c>
    </row>
    <row r="4948" spans="1:21" x14ac:dyDescent="0.25">
      <c r="A4948" s="17">
        <v>5091</v>
      </c>
      <c r="B4948" s="6" t="s">
        <v>3103</v>
      </c>
      <c r="C4948" s="6" t="s">
        <v>333</v>
      </c>
      <c r="D4948" s="6" t="s">
        <v>15</v>
      </c>
      <c r="E4948" s="6" t="s">
        <v>16</v>
      </c>
      <c r="F4948" s="15">
        <v>30</v>
      </c>
      <c r="G4948" s="6" t="s">
        <v>10336</v>
      </c>
      <c r="H4948" s="6" t="s">
        <v>8860</v>
      </c>
      <c r="I4948" s="6" t="s">
        <v>238</v>
      </c>
      <c r="J4948" s="7">
        <v>43892</v>
      </c>
      <c r="K4948" s="15">
        <v>44</v>
      </c>
      <c r="L4948" s="6" t="s">
        <v>20</v>
      </c>
      <c r="M4948" s="6">
        <f t="shared" si="309"/>
        <v>2020</v>
      </c>
      <c r="N4948" s="6">
        <f t="shared" si="310"/>
        <v>3</v>
      </c>
      <c r="O4948" s="6" t="str">
        <f>VLOOKUP(L4948,'User input'!$D$6:$E$16,2,FALSE)</f>
        <v>Hyperwotsit</v>
      </c>
      <c r="P4948" s="6">
        <f>VLOOKUP(L4948,'User input'!$D$6:$G$16,3,FALSE)</f>
        <v>2.0099999999999998</v>
      </c>
      <c r="Q4948" s="6">
        <f>VLOOKUP(L4948,'User input'!$D$6:$G$16,4,FALSE)</f>
        <v>20</v>
      </c>
      <c r="R4948" s="6">
        <f t="shared" si="311"/>
        <v>880</v>
      </c>
      <c r="S4948" s="26">
        <f t="shared" si="308"/>
        <v>1768.7999999999997</v>
      </c>
      <c r="T4948" s="26">
        <f>IF(K4948&lt;'User input'!$I$9,'User input'!$J$8,IF(K4948&lt;'User input'!$I$10,'User input'!$J$9,IF(K4948&lt;'User input'!$I$11,'User input'!$J$10,'User input'!$J$11)))*S4948</f>
        <v>53.063999999999993</v>
      </c>
      <c r="U4948" s="26">
        <f>K4948*'User input'!$J$17+'User input'!$J$16</f>
        <v>0.5</v>
      </c>
    </row>
    <row r="4949" spans="1:21" x14ac:dyDescent="0.25">
      <c r="A4949" s="18">
        <v>5092</v>
      </c>
      <c r="B4949" s="10" t="s">
        <v>1616</v>
      </c>
      <c r="C4949" s="10" t="s">
        <v>220</v>
      </c>
      <c r="D4949" s="10" t="s">
        <v>28</v>
      </c>
      <c r="E4949" s="10" t="s">
        <v>29</v>
      </c>
      <c r="F4949" s="16">
        <v>30</v>
      </c>
      <c r="G4949" s="10" t="s">
        <v>10337</v>
      </c>
      <c r="H4949" s="10" t="s">
        <v>3701</v>
      </c>
      <c r="I4949" s="10" t="s">
        <v>32</v>
      </c>
      <c r="J4949" s="11">
        <v>44234</v>
      </c>
      <c r="K4949" s="16">
        <v>58</v>
      </c>
      <c r="L4949" s="10" t="s">
        <v>99</v>
      </c>
      <c r="M4949" s="10">
        <f t="shared" si="309"/>
        <v>2021</v>
      </c>
      <c r="N4949" s="10">
        <f t="shared" si="310"/>
        <v>2</v>
      </c>
      <c r="O4949" s="10" t="str">
        <f>VLOOKUP(L4949,'User input'!$D$6:$E$16,2,FALSE)</f>
        <v>Superwossname</v>
      </c>
      <c r="P4949" s="10">
        <f>VLOOKUP(L4949,'User input'!$D$6:$G$16,3,FALSE)</f>
        <v>3.49</v>
      </c>
      <c r="Q4949" s="10">
        <f>VLOOKUP(L4949,'User input'!$D$6:$G$16,4,FALSE)</f>
        <v>20</v>
      </c>
      <c r="R4949" s="10">
        <f t="shared" si="311"/>
        <v>1160</v>
      </c>
      <c r="S4949" s="27">
        <f t="shared" si="308"/>
        <v>4048.4</v>
      </c>
      <c r="T4949" s="27">
        <f>IF(K4949&lt;'User input'!$I$9,'User input'!$J$8,IF(K4949&lt;'User input'!$I$10,'User input'!$J$9,IF(K4949&lt;'User input'!$I$11,'User input'!$J$10,'User input'!$J$11)))*S4949</f>
        <v>202.42000000000002</v>
      </c>
      <c r="U4949" s="27">
        <f>K4949*'User input'!$J$17+'User input'!$J$16</f>
        <v>0.5</v>
      </c>
    </row>
    <row r="4950" spans="1:21" x14ac:dyDescent="0.25">
      <c r="A4950" s="17">
        <v>5093</v>
      </c>
      <c r="B4950" s="6" t="s">
        <v>5588</v>
      </c>
      <c r="C4950" s="6" t="s">
        <v>1232</v>
      </c>
      <c r="D4950" s="6" t="s">
        <v>49</v>
      </c>
      <c r="E4950" s="6" t="s">
        <v>16</v>
      </c>
      <c r="F4950" s="15">
        <v>60</v>
      </c>
      <c r="G4950" s="6" t="s">
        <v>10338</v>
      </c>
      <c r="H4950" s="6" t="s">
        <v>2675</v>
      </c>
      <c r="I4950" s="6" t="s">
        <v>32</v>
      </c>
      <c r="J4950" s="7">
        <v>43558</v>
      </c>
      <c r="K4950" s="15">
        <v>49</v>
      </c>
      <c r="L4950" s="6" t="s">
        <v>44</v>
      </c>
      <c r="M4950" s="6">
        <f t="shared" si="309"/>
        <v>2019</v>
      </c>
      <c r="N4950" s="6">
        <f t="shared" si="310"/>
        <v>4</v>
      </c>
      <c r="O4950" s="6" t="str">
        <f>VLOOKUP(L4950,'User input'!$D$6:$E$16,2,FALSE)</f>
        <v>Gigastuff</v>
      </c>
      <c r="P4950" s="6">
        <f>VLOOKUP(L4950,'User input'!$D$6:$G$16,3,FALSE)</f>
        <v>1.89</v>
      </c>
      <c r="Q4950" s="6">
        <f>VLOOKUP(L4950,'User input'!$D$6:$G$16,4,FALSE)</f>
        <v>18</v>
      </c>
      <c r="R4950" s="6">
        <f t="shared" si="311"/>
        <v>882</v>
      </c>
      <c r="S4950" s="26">
        <f t="shared" si="308"/>
        <v>1666.98</v>
      </c>
      <c r="T4950" s="26">
        <f>IF(K4950&lt;'User input'!$I$9,'User input'!$J$8,IF(K4950&lt;'User input'!$I$10,'User input'!$J$9,IF(K4950&lt;'User input'!$I$11,'User input'!$J$10,'User input'!$J$11)))*S4950</f>
        <v>50.009399999999999</v>
      </c>
      <c r="U4950" s="26">
        <f>K4950*'User input'!$J$17+'User input'!$J$16</f>
        <v>0.5</v>
      </c>
    </row>
    <row r="4951" spans="1:21" x14ac:dyDescent="0.25">
      <c r="A4951" s="18">
        <v>5094</v>
      </c>
      <c r="B4951" s="10" t="s">
        <v>4219</v>
      </c>
      <c r="C4951" s="10" t="s">
        <v>6329</v>
      </c>
      <c r="D4951" s="10" t="s">
        <v>28</v>
      </c>
      <c r="E4951" s="10" t="s">
        <v>29</v>
      </c>
      <c r="F4951" s="16">
        <v>60</v>
      </c>
      <c r="G4951" s="10" t="s">
        <v>10339</v>
      </c>
      <c r="H4951" s="10" t="s">
        <v>5408</v>
      </c>
      <c r="I4951" s="10" t="s">
        <v>32</v>
      </c>
      <c r="J4951" s="11">
        <v>44353</v>
      </c>
      <c r="K4951" s="16">
        <v>34</v>
      </c>
      <c r="L4951" s="10" t="s">
        <v>99</v>
      </c>
      <c r="M4951" s="10">
        <f t="shared" si="309"/>
        <v>2021</v>
      </c>
      <c r="N4951" s="10">
        <f t="shared" si="310"/>
        <v>6</v>
      </c>
      <c r="O4951" s="10" t="str">
        <f>VLOOKUP(L4951,'User input'!$D$6:$E$16,2,FALSE)</f>
        <v>Superwossname</v>
      </c>
      <c r="P4951" s="10">
        <f>VLOOKUP(L4951,'User input'!$D$6:$G$16,3,FALSE)</f>
        <v>3.49</v>
      </c>
      <c r="Q4951" s="10">
        <f>VLOOKUP(L4951,'User input'!$D$6:$G$16,4,FALSE)</f>
        <v>20</v>
      </c>
      <c r="R4951" s="10">
        <f t="shared" si="311"/>
        <v>680</v>
      </c>
      <c r="S4951" s="27">
        <f t="shared" si="308"/>
        <v>2373.2000000000003</v>
      </c>
      <c r="T4951" s="27">
        <f>IF(K4951&lt;'User input'!$I$9,'User input'!$J$8,IF(K4951&lt;'User input'!$I$10,'User input'!$J$9,IF(K4951&lt;'User input'!$I$11,'User input'!$J$10,'User input'!$J$11)))*S4951</f>
        <v>71.196000000000012</v>
      </c>
      <c r="U4951" s="27">
        <f>K4951*'User input'!$J$17+'User input'!$J$16</f>
        <v>0.5</v>
      </c>
    </row>
    <row r="4952" spans="1:21" x14ac:dyDescent="0.25">
      <c r="A4952" s="17">
        <v>5095</v>
      </c>
      <c r="B4952" s="6" t="s">
        <v>9032</v>
      </c>
      <c r="C4952" s="6" t="s">
        <v>187</v>
      </c>
      <c r="D4952" s="6" t="s">
        <v>28</v>
      </c>
      <c r="E4952" s="6" t="s">
        <v>29</v>
      </c>
      <c r="F4952" s="15">
        <v>60</v>
      </c>
      <c r="G4952" s="6" t="s">
        <v>10340</v>
      </c>
      <c r="H4952" s="6" t="s">
        <v>7933</v>
      </c>
      <c r="I4952" s="6" t="s">
        <v>38</v>
      </c>
      <c r="J4952" s="7">
        <v>44031</v>
      </c>
      <c r="K4952" s="15">
        <v>26</v>
      </c>
      <c r="L4952" s="6" t="s">
        <v>157</v>
      </c>
      <c r="M4952" s="6">
        <f t="shared" si="309"/>
        <v>2020</v>
      </c>
      <c r="N4952" s="6">
        <f t="shared" si="310"/>
        <v>7</v>
      </c>
      <c r="O4952" s="6" t="str">
        <f>VLOOKUP(L4952,'User input'!$D$6:$E$16,2,FALSE)</f>
        <v>Ultrathing V3</v>
      </c>
      <c r="P4952" s="6">
        <f>VLOOKUP(L4952,'User input'!$D$6:$G$16,3,FALSE)</f>
        <v>3.39</v>
      </c>
      <c r="Q4952" s="6">
        <f>VLOOKUP(L4952,'User input'!$D$6:$G$16,4,FALSE)</f>
        <v>24</v>
      </c>
      <c r="R4952" s="6">
        <f t="shared" si="311"/>
        <v>624</v>
      </c>
      <c r="S4952" s="26">
        <f t="shared" si="308"/>
        <v>2115.36</v>
      </c>
      <c r="T4952" s="26">
        <f>IF(K4952&lt;'User input'!$I$9,'User input'!$J$8,IF(K4952&lt;'User input'!$I$10,'User input'!$J$9,IF(K4952&lt;'User input'!$I$11,'User input'!$J$10,'User input'!$J$11)))*S4952</f>
        <v>63.460799999999999</v>
      </c>
      <c r="U4952" s="26">
        <f>K4952*'User input'!$J$17+'User input'!$J$16</f>
        <v>0.5</v>
      </c>
    </row>
    <row r="4953" spans="1:21" x14ac:dyDescent="0.25">
      <c r="A4953" s="18">
        <v>5096</v>
      </c>
      <c r="B4953" s="10" t="s">
        <v>7761</v>
      </c>
      <c r="C4953" s="10" t="s">
        <v>2117</v>
      </c>
      <c r="D4953" s="10" t="s">
        <v>28</v>
      </c>
      <c r="E4953" s="10" t="s">
        <v>29</v>
      </c>
      <c r="F4953" s="16">
        <v>90</v>
      </c>
      <c r="G4953" s="10" t="s">
        <v>10341</v>
      </c>
      <c r="H4953" s="10" t="s">
        <v>5440</v>
      </c>
      <c r="I4953" s="10" t="s">
        <v>1471</v>
      </c>
      <c r="J4953" s="11">
        <v>43522</v>
      </c>
      <c r="K4953" s="16">
        <v>42</v>
      </c>
      <c r="L4953" s="10" t="s">
        <v>33</v>
      </c>
      <c r="M4953" s="10">
        <f t="shared" si="309"/>
        <v>2019</v>
      </c>
      <c r="N4953" s="10">
        <f t="shared" si="310"/>
        <v>2</v>
      </c>
      <c r="O4953" s="10" t="str">
        <f>VLOOKUP(L4953,'User input'!$D$6:$E$16,2,FALSE)</f>
        <v>Megawidget L</v>
      </c>
      <c r="P4953" s="10">
        <f>VLOOKUP(L4953,'User input'!$D$6:$G$16,3,FALSE)</f>
        <v>1.79</v>
      </c>
      <c r="Q4953" s="10">
        <f>VLOOKUP(L4953,'User input'!$D$6:$G$16,4,FALSE)</f>
        <v>24</v>
      </c>
      <c r="R4953" s="10">
        <f t="shared" si="311"/>
        <v>1008</v>
      </c>
      <c r="S4953" s="27">
        <f t="shared" si="308"/>
        <v>1804.32</v>
      </c>
      <c r="T4953" s="27">
        <f>IF(K4953&lt;'User input'!$I$9,'User input'!$J$8,IF(K4953&lt;'User input'!$I$10,'User input'!$J$9,IF(K4953&lt;'User input'!$I$11,'User input'!$J$10,'User input'!$J$11)))*S4953</f>
        <v>54.129599999999996</v>
      </c>
      <c r="U4953" s="27">
        <f>K4953*'User input'!$J$17+'User input'!$J$16</f>
        <v>0.5</v>
      </c>
    </row>
    <row r="4954" spans="1:21" x14ac:dyDescent="0.25">
      <c r="A4954" s="17">
        <v>5097</v>
      </c>
      <c r="B4954" s="6" t="s">
        <v>6104</v>
      </c>
      <c r="C4954" s="6" t="s">
        <v>5776</v>
      </c>
      <c r="D4954" s="6" t="s">
        <v>28</v>
      </c>
      <c r="E4954" s="6" t="s">
        <v>29</v>
      </c>
      <c r="F4954" s="15">
        <v>90</v>
      </c>
      <c r="G4954" s="6" t="s">
        <v>10342</v>
      </c>
      <c r="H4954" s="6" t="s">
        <v>558</v>
      </c>
      <c r="I4954" s="6" t="s">
        <v>185</v>
      </c>
      <c r="J4954" s="7">
        <v>43553</v>
      </c>
      <c r="K4954" s="15">
        <v>57</v>
      </c>
      <c r="L4954" s="6" t="s">
        <v>33</v>
      </c>
      <c r="M4954" s="6">
        <f t="shared" si="309"/>
        <v>2019</v>
      </c>
      <c r="N4954" s="6">
        <f t="shared" si="310"/>
        <v>3</v>
      </c>
      <c r="O4954" s="6" t="str">
        <f>VLOOKUP(L4954,'User input'!$D$6:$E$16,2,FALSE)</f>
        <v>Megawidget L</v>
      </c>
      <c r="P4954" s="6">
        <f>VLOOKUP(L4954,'User input'!$D$6:$G$16,3,FALSE)</f>
        <v>1.79</v>
      </c>
      <c r="Q4954" s="6">
        <f>VLOOKUP(L4954,'User input'!$D$6:$G$16,4,FALSE)</f>
        <v>24</v>
      </c>
      <c r="R4954" s="6">
        <f t="shared" si="311"/>
        <v>1368</v>
      </c>
      <c r="S4954" s="26">
        <f t="shared" si="308"/>
        <v>2448.7200000000003</v>
      </c>
      <c r="T4954" s="26">
        <f>IF(K4954&lt;'User input'!$I$9,'User input'!$J$8,IF(K4954&lt;'User input'!$I$10,'User input'!$J$9,IF(K4954&lt;'User input'!$I$11,'User input'!$J$10,'User input'!$J$11)))*S4954</f>
        <v>122.43600000000002</v>
      </c>
      <c r="U4954" s="26">
        <f>K4954*'User input'!$J$17+'User input'!$J$16</f>
        <v>0.5</v>
      </c>
    </row>
    <row r="4955" spans="1:21" x14ac:dyDescent="0.25">
      <c r="A4955" s="18">
        <v>5098</v>
      </c>
      <c r="B4955" s="10" t="s">
        <v>6410</v>
      </c>
      <c r="C4955" s="10" t="s">
        <v>4862</v>
      </c>
      <c r="D4955" s="10" t="s">
        <v>15</v>
      </c>
      <c r="E4955" s="10" t="s">
        <v>16</v>
      </c>
      <c r="F4955" s="16">
        <v>90</v>
      </c>
      <c r="G4955" s="10" t="s">
        <v>10342</v>
      </c>
      <c r="H4955" s="10" t="s">
        <v>6648</v>
      </c>
      <c r="I4955" s="10" t="s">
        <v>32</v>
      </c>
      <c r="J4955" s="11">
        <v>44124</v>
      </c>
      <c r="K4955" s="16">
        <v>2</v>
      </c>
      <c r="L4955" s="10" t="s">
        <v>68</v>
      </c>
      <c r="M4955" s="10">
        <f t="shared" si="309"/>
        <v>2020</v>
      </c>
      <c r="N4955" s="10">
        <f t="shared" si="310"/>
        <v>10</v>
      </c>
      <c r="O4955" s="10" t="str">
        <f>VLOOKUP(L4955,'User input'!$D$6:$E$16,2,FALSE)</f>
        <v>Megawidget M</v>
      </c>
      <c r="P4955" s="10">
        <f>VLOOKUP(L4955,'User input'!$D$6:$G$16,3,FALSE)</f>
        <v>1.29</v>
      </c>
      <c r="Q4955" s="10">
        <f>VLOOKUP(L4955,'User input'!$D$6:$G$16,4,FALSE)</f>
        <v>24</v>
      </c>
      <c r="R4955" s="10">
        <f t="shared" si="311"/>
        <v>48</v>
      </c>
      <c r="S4955" s="27">
        <f t="shared" si="308"/>
        <v>61.92</v>
      </c>
      <c r="T4955" s="27">
        <f>IF(K4955&lt;'User input'!$I$9,'User input'!$J$8,IF(K4955&lt;'User input'!$I$10,'User input'!$J$9,IF(K4955&lt;'User input'!$I$11,'User input'!$J$10,'User input'!$J$11)))*S4955</f>
        <v>0</v>
      </c>
      <c r="U4955" s="27">
        <f>K4955*'User input'!$J$17+'User input'!$J$16</f>
        <v>0.5</v>
      </c>
    </row>
    <row r="4956" spans="1:21" x14ac:dyDescent="0.25">
      <c r="A4956" s="17">
        <v>5099</v>
      </c>
      <c r="B4956" s="6" t="s">
        <v>4264</v>
      </c>
      <c r="C4956" s="6" t="s">
        <v>5248</v>
      </c>
      <c r="D4956" s="6" t="s">
        <v>28</v>
      </c>
      <c r="E4956" s="6" t="s">
        <v>29</v>
      </c>
      <c r="F4956" s="15">
        <v>60</v>
      </c>
      <c r="G4956" s="6" t="s">
        <v>10343</v>
      </c>
      <c r="H4956" s="6" t="s">
        <v>1984</v>
      </c>
      <c r="I4956" s="6" t="s">
        <v>32</v>
      </c>
      <c r="J4956" s="7">
        <v>44235</v>
      </c>
      <c r="K4956" s="15">
        <v>72</v>
      </c>
      <c r="L4956" s="6" t="s">
        <v>99</v>
      </c>
      <c r="M4956" s="6">
        <f t="shared" si="309"/>
        <v>2021</v>
      </c>
      <c r="N4956" s="6">
        <f t="shared" si="310"/>
        <v>2</v>
      </c>
      <c r="O4956" s="6" t="str">
        <f>VLOOKUP(L4956,'User input'!$D$6:$E$16,2,FALSE)</f>
        <v>Superwossname</v>
      </c>
      <c r="P4956" s="6">
        <f>VLOOKUP(L4956,'User input'!$D$6:$G$16,3,FALSE)</f>
        <v>3.49</v>
      </c>
      <c r="Q4956" s="6">
        <f>VLOOKUP(L4956,'User input'!$D$6:$G$16,4,FALSE)</f>
        <v>20</v>
      </c>
      <c r="R4956" s="6">
        <f t="shared" si="311"/>
        <v>1440</v>
      </c>
      <c r="S4956" s="26">
        <f t="shared" si="308"/>
        <v>5025.6000000000004</v>
      </c>
      <c r="T4956" s="26">
        <f>IF(K4956&lt;'User input'!$I$9,'User input'!$J$8,IF(K4956&lt;'User input'!$I$10,'User input'!$J$9,IF(K4956&lt;'User input'!$I$11,'User input'!$J$10,'User input'!$J$11)))*S4956</f>
        <v>251.28000000000003</v>
      </c>
      <c r="U4956" s="26">
        <f>K4956*'User input'!$J$17+'User input'!$J$16</f>
        <v>0.5</v>
      </c>
    </row>
  </sheetData>
  <sheetProtection sheet="1" objects="1" scenarios="1"/>
  <autoFilter ref="A4:U4956" xr:uid="{67A2D953-DD4A-4A8A-B524-0FEAF3D8DE2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5:P45"/>
  <sheetViews>
    <sheetView showGridLines="0" topLeftCell="A7" zoomScale="89" workbookViewId="0">
      <selection activeCell="D10" sqref="D10"/>
    </sheetView>
  </sheetViews>
  <sheetFormatPr defaultRowHeight="15" x14ac:dyDescent="0.25"/>
  <cols>
    <col min="1" max="1" width="20.5703125" bestFit="1" customWidth="1"/>
    <col min="2" max="2" width="17.85546875" bestFit="1" customWidth="1"/>
    <col min="3" max="3" width="13.7109375" bestFit="1" customWidth="1"/>
    <col min="4" max="14" width="13.85546875" bestFit="1" customWidth="1"/>
    <col min="15" max="16" width="15.28515625" bestFit="1" customWidth="1"/>
    <col min="17" max="27" width="10.5703125" bestFit="1" customWidth="1"/>
    <col min="28" max="28" width="11.5703125" bestFit="1" customWidth="1"/>
    <col min="29" max="40" width="10.5703125" bestFit="1" customWidth="1"/>
    <col min="41" max="41" width="11.5703125" bestFit="1" customWidth="1"/>
    <col min="42" max="51" width="9.5703125" bestFit="1" customWidth="1"/>
    <col min="52" max="52" width="10.5703125" bestFit="1" customWidth="1"/>
    <col min="53" max="53" width="13.28515625" bestFit="1" customWidth="1"/>
    <col min="54" max="1089" width="10.7109375" bestFit="1" customWidth="1"/>
    <col min="1090" max="1090" width="11.28515625" bestFit="1" customWidth="1"/>
  </cols>
  <sheetData>
    <row r="5" spans="1:16" x14ac:dyDescent="0.25">
      <c r="A5" s="38" t="s">
        <v>10479</v>
      </c>
    </row>
    <row r="7" spans="1:16" x14ac:dyDescent="0.25">
      <c r="A7" s="19" t="s">
        <v>10478</v>
      </c>
      <c r="D7" s="19" t="s">
        <v>9</v>
      </c>
    </row>
    <row r="8" spans="1:16" x14ac:dyDescent="0.25">
      <c r="A8" s="19" t="s">
        <v>11</v>
      </c>
      <c r="B8" s="19" t="s">
        <v>10468</v>
      </c>
      <c r="C8" s="19" t="s">
        <v>10469</v>
      </c>
      <c r="D8" s="1" t="s">
        <v>4225</v>
      </c>
      <c r="E8" s="1" t="s">
        <v>10445</v>
      </c>
      <c r="F8" s="1" t="s">
        <v>10446</v>
      </c>
      <c r="G8" s="1" t="s">
        <v>10447</v>
      </c>
      <c r="H8" s="1" t="s">
        <v>6818</v>
      </c>
      <c r="I8" s="1" t="s">
        <v>10448</v>
      </c>
      <c r="J8" s="1" t="s">
        <v>10449</v>
      </c>
      <c r="K8" s="1" t="s">
        <v>10450</v>
      </c>
      <c r="L8" s="1" t="s">
        <v>10451</v>
      </c>
      <c r="M8" s="1" t="s">
        <v>10452</v>
      </c>
      <c r="N8" s="1" t="s">
        <v>10453</v>
      </c>
      <c r="O8" s="1" t="s">
        <v>10454</v>
      </c>
      <c r="P8" s="1" t="s">
        <v>10444</v>
      </c>
    </row>
    <row r="9" spans="1:16" x14ac:dyDescent="0.25">
      <c r="A9" t="s">
        <v>20</v>
      </c>
      <c r="B9" t="s">
        <v>10455</v>
      </c>
      <c r="C9" t="s">
        <v>10385</v>
      </c>
      <c r="D9" s="88">
        <v>17326.2</v>
      </c>
      <c r="E9" s="88">
        <v>8241</v>
      </c>
      <c r="F9" s="88">
        <v>17889</v>
      </c>
      <c r="G9" s="88">
        <v>28702.799999999992</v>
      </c>
      <c r="H9" s="88">
        <v>19296</v>
      </c>
      <c r="I9" s="88">
        <v>21426.6</v>
      </c>
      <c r="J9" s="88">
        <v>17245.799999999996</v>
      </c>
      <c r="K9" s="88">
        <v>19979.399999999998</v>
      </c>
      <c r="L9" s="88">
        <v>22150.2</v>
      </c>
      <c r="M9" s="88">
        <v>23717.999999999993</v>
      </c>
      <c r="N9" s="88">
        <v>18934.199999999997</v>
      </c>
      <c r="O9" s="88">
        <v>20622.599999999999</v>
      </c>
      <c r="P9" s="88">
        <v>235531.79999999996</v>
      </c>
    </row>
    <row r="10" spans="1:16" x14ac:dyDescent="0.25">
      <c r="C10" t="s">
        <v>10386</v>
      </c>
      <c r="D10" s="88">
        <v>25285.799999999992</v>
      </c>
      <c r="E10" s="88">
        <v>33366</v>
      </c>
      <c r="F10" s="88">
        <v>18733.2</v>
      </c>
      <c r="G10" s="88">
        <v>45988.799999999996</v>
      </c>
      <c r="H10" s="88">
        <v>14230.8</v>
      </c>
      <c r="I10" s="88">
        <v>27778.199999999997</v>
      </c>
      <c r="J10" s="88">
        <v>23235.599999999999</v>
      </c>
      <c r="K10" s="88">
        <v>29587.199999999993</v>
      </c>
      <c r="L10" s="88">
        <v>29104.799999999996</v>
      </c>
      <c r="M10" s="88">
        <v>12260.999999999998</v>
      </c>
      <c r="N10" s="88">
        <v>21868.799999999996</v>
      </c>
      <c r="O10" s="88">
        <v>32682.6</v>
      </c>
      <c r="P10" s="88">
        <v>314122.79999999993</v>
      </c>
    </row>
    <row r="11" spans="1:16" x14ac:dyDescent="0.25">
      <c r="C11" t="s">
        <v>10387</v>
      </c>
      <c r="D11" s="88">
        <v>40360.800000000003</v>
      </c>
      <c r="E11" s="88">
        <v>25084.799999999999</v>
      </c>
      <c r="F11" s="88">
        <v>14873.999999999998</v>
      </c>
      <c r="G11" s="88">
        <v>31757.999999999993</v>
      </c>
      <c r="H11" s="88">
        <v>29707.8</v>
      </c>
      <c r="I11" s="88">
        <v>24682.799999999999</v>
      </c>
      <c r="J11" s="88">
        <v>44903.399999999994</v>
      </c>
      <c r="K11" s="88">
        <v>23436.599999999995</v>
      </c>
      <c r="L11" s="88">
        <v>25446.599999999995</v>
      </c>
      <c r="M11" s="88">
        <v>54390.600000000006</v>
      </c>
      <c r="N11" s="88">
        <v>34571.999999999993</v>
      </c>
      <c r="O11" s="88">
        <v>18009.599999999999</v>
      </c>
      <c r="P11" s="88">
        <v>367227</v>
      </c>
    </row>
    <row r="12" spans="1:16" x14ac:dyDescent="0.25">
      <c r="A12" t="s">
        <v>10470</v>
      </c>
      <c r="D12" s="88">
        <v>82972.799999999988</v>
      </c>
      <c r="E12" s="88">
        <v>66691.8</v>
      </c>
      <c r="F12" s="88">
        <v>51496.2</v>
      </c>
      <c r="G12" s="88">
        <v>106449.59999999998</v>
      </c>
      <c r="H12" s="88">
        <v>63234.600000000006</v>
      </c>
      <c r="I12" s="88">
        <v>73887.599999999991</v>
      </c>
      <c r="J12" s="88">
        <v>85384.799999999988</v>
      </c>
      <c r="K12" s="88">
        <v>73003.199999999983</v>
      </c>
      <c r="L12" s="88">
        <v>76701.599999999991</v>
      </c>
      <c r="M12" s="88">
        <v>90369.600000000006</v>
      </c>
      <c r="N12" s="88">
        <v>75374.999999999985</v>
      </c>
      <c r="O12" s="88">
        <v>71314.799999999988</v>
      </c>
      <c r="P12" s="88">
        <v>916881.59999999986</v>
      </c>
    </row>
    <row r="13" spans="1:16" x14ac:dyDescent="0.25">
      <c r="A13" t="s">
        <v>44</v>
      </c>
      <c r="B13" t="s">
        <v>10456</v>
      </c>
      <c r="C13" t="s">
        <v>10385</v>
      </c>
      <c r="D13" s="88">
        <v>25344.900000000005</v>
      </c>
      <c r="E13" s="88">
        <v>13778.1</v>
      </c>
      <c r="F13" s="88">
        <v>20786.22</v>
      </c>
      <c r="G13" s="88">
        <v>16907.939999999999</v>
      </c>
      <c r="H13" s="88">
        <v>12757.5</v>
      </c>
      <c r="I13" s="88">
        <v>17928.54</v>
      </c>
      <c r="J13" s="88">
        <v>17656.379999999997</v>
      </c>
      <c r="K13" s="88">
        <v>25651.08</v>
      </c>
      <c r="L13" s="88">
        <v>21296.52</v>
      </c>
      <c r="M13" s="88">
        <v>19391.400000000001</v>
      </c>
      <c r="N13" s="88">
        <v>20616.12</v>
      </c>
      <c r="O13" s="88">
        <v>18234.719999999998</v>
      </c>
      <c r="P13" s="88">
        <v>230349.42</v>
      </c>
    </row>
    <row r="14" spans="1:16" x14ac:dyDescent="0.25">
      <c r="C14" t="s">
        <v>10386</v>
      </c>
      <c r="D14" s="88">
        <v>27964.44</v>
      </c>
      <c r="E14" s="88">
        <v>31978.800000000003</v>
      </c>
      <c r="F14" s="88">
        <v>18915.120000000003</v>
      </c>
      <c r="G14" s="88">
        <v>26297.46</v>
      </c>
      <c r="H14" s="88">
        <v>21874.860000000004</v>
      </c>
      <c r="I14" s="88">
        <v>22521.239999999998</v>
      </c>
      <c r="J14" s="88">
        <v>27113.94</v>
      </c>
      <c r="K14" s="88">
        <v>27930.42</v>
      </c>
      <c r="L14" s="88">
        <v>29835.539999999997</v>
      </c>
      <c r="M14" s="88">
        <v>17588.339999999997</v>
      </c>
      <c r="N14" s="88">
        <v>10852.38</v>
      </c>
      <c r="O14" s="88">
        <v>16363.619999999999</v>
      </c>
      <c r="P14" s="88">
        <v>279236.16000000003</v>
      </c>
    </row>
    <row r="15" spans="1:16" x14ac:dyDescent="0.25">
      <c r="C15" t="s">
        <v>10387</v>
      </c>
      <c r="D15" s="88">
        <v>22419.179999999997</v>
      </c>
      <c r="E15" s="88">
        <v>19765.619999999995</v>
      </c>
      <c r="F15" s="88">
        <v>35006.58</v>
      </c>
      <c r="G15" s="88">
        <v>27113.939999999995</v>
      </c>
      <c r="H15" s="88">
        <v>20582.099999999999</v>
      </c>
      <c r="I15" s="88">
        <v>26025.299999999996</v>
      </c>
      <c r="J15" s="88">
        <v>29597.399999999998</v>
      </c>
      <c r="K15" s="88">
        <v>21228.479999999996</v>
      </c>
      <c r="L15" s="88">
        <v>23950.080000000002</v>
      </c>
      <c r="M15" s="88">
        <v>23779.979999999996</v>
      </c>
      <c r="N15" s="88">
        <v>19595.52</v>
      </c>
      <c r="O15" s="88">
        <v>16295.579999999998</v>
      </c>
      <c r="P15" s="88">
        <v>285359.76</v>
      </c>
    </row>
    <row r="16" spans="1:16" x14ac:dyDescent="0.25">
      <c r="A16" t="s">
        <v>10471</v>
      </c>
      <c r="D16" s="88">
        <v>75728.52</v>
      </c>
      <c r="E16" s="88">
        <v>65522.52</v>
      </c>
      <c r="F16" s="88">
        <v>74707.920000000013</v>
      </c>
      <c r="G16" s="88">
        <v>70319.34</v>
      </c>
      <c r="H16" s="88">
        <v>55214.46</v>
      </c>
      <c r="I16" s="88">
        <v>66475.079999999987</v>
      </c>
      <c r="J16" s="88">
        <v>74367.719999999987</v>
      </c>
      <c r="K16" s="88">
        <v>74809.98</v>
      </c>
      <c r="L16" s="88">
        <v>75082.14</v>
      </c>
      <c r="M16" s="88">
        <v>60759.719999999994</v>
      </c>
      <c r="N16" s="88">
        <v>51064.020000000004</v>
      </c>
      <c r="O16" s="88">
        <v>50893.919999999998</v>
      </c>
      <c r="P16" s="88">
        <v>794945.34000000008</v>
      </c>
    </row>
    <row r="17" spans="1:16" x14ac:dyDescent="0.25">
      <c r="A17" t="s">
        <v>99</v>
      </c>
      <c r="B17" t="s">
        <v>10457</v>
      </c>
      <c r="C17" t="s">
        <v>10385</v>
      </c>
      <c r="D17" s="88">
        <v>35109.4</v>
      </c>
      <c r="E17" s="88">
        <v>31898.600000000009</v>
      </c>
      <c r="F17" s="88">
        <v>43485.400000000009</v>
      </c>
      <c r="G17" s="88">
        <v>54444.000000000007</v>
      </c>
      <c r="H17" s="88">
        <v>40484</v>
      </c>
      <c r="I17" s="88">
        <v>36156.400000000001</v>
      </c>
      <c r="J17" s="88">
        <v>51163.4</v>
      </c>
      <c r="K17" s="88">
        <v>37831.600000000006</v>
      </c>
      <c r="L17" s="88">
        <v>33155</v>
      </c>
      <c r="M17" s="88">
        <v>60935.4</v>
      </c>
      <c r="N17" s="88">
        <v>34690.600000000006</v>
      </c>
      <c r="O17" s="88">
        <v>41112.200000000012</v>
      </c>
      <c r="P17" s="88">
        <v>500466.00000000006</v>
      </c>
    </row>
    <row r="18" spans="1:16" x14ac:dyDescent="0.25">
      <c r="C18" t="s">
        <v>10386</v>
      </c>
      <c r="D18" s="88">
        <v>50395.600000000006</v>
      </c>
      <c r="E18" s="88">
        <v>26384.400000000001</v>
      </c>
      <c r="F18" s="88">
        <v>37622.199999999997</v>
      </c>
      <c r="G18" s="88">
        <v>37273.200000000004</v>
      </c>
      <c r="H18" s="88">
        <v>58422.6</v>
      </c>
      <c r="I18" s="88">
        <v>38669.199999999997</v>
      </c>
      <c r="J18" s="88">
        <v>38459.800000000003</v>
      </c>
      <c r="K18" s="88">
        <v>54164.800000000003</v>
      </c>
      <c r="L18" s="88">
        <v>48441.2</v>
      </c>
      <c r="M18" s="88">
        <v>31619.4</v>
      </c>
      <c r="N18" s="88">
        <v>43206.200000000004</v>
      </c>
      <c r="O18" s="88">
        <v>79851.199999999997</v>
      </c>
      <c r="P18" s="88">
        <v>544509.80000000005</v>
      </c>
    </row>
    <row r="19" spans="1:16" x14ac:dyDescent="0.25">
      <c r="C19" t="s">
        <v>10387</v>
      </c>
      <c r="D19" s="88">
        <v>43555.200000000004</v>
      </c>
      <c r="E19" s="88">
        <v>82154.599999999991</v>
      </c>
      <c r="F19" s="88">
        <v>51303</v>
      </c>
      <c r="G19" s="88">
        <v>47394.200000000004</v>
      </c>
      <c r="H19" s="88">
        <v>64495.199999999997</v>
      </c>
      <c r="I19" s="88">
        <v>32666.400000000001</v>
      </c>
      <c r="J19" s="88">
        <v>51512.400000000009</v>
      </c>
      <c r="K19" s="88">
        <v>84667.39999999998</v>
      </c>
      <c r="L19" s="88">
        <v>44881.4</v>
      </c>
      <c r="M19" s="88">
        <v>64146.2</v>
      </c>
      <c r="N19" s="88">
        <v>47882.8</v>
      </c>
      <c r="O19" s="88">
        <v>40274.600000000006</v>
      </c>
      <c r="P19" s="88">
        <v>654933.4</v>
      </c>
    </row>
    <row r="20" spans="1:16" x14ac:dyDescent="0.25">
      <c r="A20" t="s">
        <v>10472</v>
      </c>
      <c r="D20" s="88">
        <v>129060.20000000001</v>
      </c>
      <c r="E20" s="88">
        <v>140437.6</v>
      </c>
      <c r="F20" s="88">
        <v>132410.6</v>
      </c>
      <c r="G20" s="88">
        <v>139111.40000000002</v>
      </c>
      <c r="H20" s="88">
        <v>163401.79999999999</v>
      </c>
      <c r="I20" s="88">
        <v>107492</v>
      </c>
      <c r="J20" s="88">
        <v>141135.60000000003</v>
      </c>
      <c r="K20" s="88">
        <v>176663.8</v>
      </c>
      <c r="L20" s="88">
        <v>126477.6</v>
      </c>
      <c r="M20" s="88">
        <v>156701</v>
      </c>
      <c r="N20" s="88">
        <v>125779.60000000002</v>
      </c>
      <c r="O20" s="88">
        <v>161238</v>
      </c>
      <c r="P20" s="88">
        <v>1699909.2000000002</v>
      </c>
    </row>
    <row r="21" spans="1:16" x14ac:dyDescent="0.25">
      <c r="A21" t="s">
        <v>10444</v>
      </c>
      <c r="D21" s="88">
        <v>287761.51999999996</v>
      </c>
      <c r="E21" s="88">
        <v>272651.92</v>
      </c>
      <c r="F21" s="88">
        <v>258614.72000000003</v>
      </c>
      <c r="G21" s="88">
        <v>315880.33999999997</v>
      </c>
      <c r="H21" s="88">
        <v>281850.86</v>
      </c>
      <c r="I21" s="88">
        <v>247854.67999999996</v>
      </c>
      <c r="J21" s="88">
        <v>300888.12</v>
      </c>
      <c r="K21" s="88">
        <v>324476.98</v>
      </c>
      <c r="L21" s="88">
        <v>278261.34000000003</v>
      </c>
      <c r="M21" s="88">
        <v>307830.32</v>
      </c>
      <c r="N21" s="88">
        <v>252218.62</v>
      </c>
      <c r="O21" s="88">
        <v>283446.71999999997</v>
      </c>
      <c r="P21" s="88">
        <v>3411736.14</v>
      </c>
    </row>
    <row r="23" spans="1:16" x14ac:dyDescent="0.25">
      <c r="A23" s="38" t="s">
        <v>10518</v>
      </c>
    </row>
    <row r="24" spans="1:16" x14ac:dyDescent="0.25">
      <c r="A24" s="24"/>
    </row>
    <row r="25" spans="1:16" x14ac:dyDescent="0.25">
      <c r="A25" s="24"/>
    </row>
    <row r="26" spans="1:16" x14ac:dyDescent="0.25">
      <c r="A26" s="19" t="s">
        <v>10468</v>
      </c>
      <c r="B26" t="s">
        <v>10481</v>
      </c>
    </row>
    <row r="28" spans="1:16" x14ac:dyDescent="0.25">
      <c r="A28" s="19" t="s">
        <v>10478</v>
      </c>
      <c r="C28" s="19" t="s">
        <v>9</v>
      </c>
    </row>
    <row r="29" spans="1:16" x14ac:dyDescent="0.25">
      <c r="A29" s="19" t="s">
        <v>10469</v>
      </c>
      <c r="B29" s="19" t="s">
        <v>8</v>
      </c>
      <c r="C29" s="1" t="s">
        <v>4225</v>
      </c>
      <c r="D29" s="1" t="s">
        <v>10445</v>
      </c>
      <c r="E29" s="1" t="s">
        <v>10446</v>
      </c>
      <c r="F29" s="1" t="s">
        <v>10447</v>
      </c>
      <c r="G29" s="1" t="s">
        <v>6818</v>
      </c>
      <c r="H29" s="1" t="s">
        <v>10448</v>
      </c>
      <c r="I29" s="1" t="s">
        <v>10449</v>
      </c>
      <c r="J29" s="1" t="s">
        <v>10450</v>
      </c>
      <c r="K29" s="1" t="s">
        <v>10451</v>
      </c>
      <c r="L29" s="1" t="s">
        <v>10452</v>
      </c>
      <c r="M29" s="1" t="s">
        <v>10453</v>
      </c>
      <c r="N29" s="1" t="s">
        <v>10454</v>
      </c>
      <c r="O29" s="1" t="s">
        <v>10444</v>
      </c>
    </row>
    <row r="30" spans="1:16" x14ac:dyDescent="0.25">
      <c r="A30" t="s">
        <v>10385</v>
      </c>
      <c r="B30" t="s">
        <v>176</v>
      </c>
      <c r="C30" s="88">
        <v>248.39999999999998</v>
      </c>
      <c r="D30" s="88">
        <v>2256.4800000000005</v>
      </c>
      <c r="E30" s="88"/>
      <c r="F30" s="88"/>
      <c r="G30" s="88"/>
      <c r="H30" s="88">
        <v>601.44000000000005</v>
      </c>
      <c r="I30" s="88">
        <v>1300.32</v>
      </c>
      <c r="J30" s="88">
        <v>7031.76</v>
      </c>
      <c r="K30" s="88">
        <v>2260.08</v>
      </c>
      <c r="L30" s="88">
        <v>3139.68</v>
      </c>
      <c r="M30" s="88">
        <v>4860.7199999999993</v>
      </c>
      <c r="N30" s="88"/>
      <c r="O30" s="88">
        <v>21698.879999999997</v>
      </c>
    </row>
    <row r="31" spans="1:16" x14ac:dyDescent="0.25">
      <c r="B31" t="s">
        <v>291</v>
      </c>
      <c r="C31" s="88"/>
      <c r="D31" s="88">
        <v>6584.4</v>
      </c>
      <c r="E31" s="88">
        <v>6102</v>
      </c>
      <c r="F31" s="88">
        <v>5342.64</v>
      </c>
      <c r="G31" s="88">
        <v>4993.2</v>
      </c>
      <c r="H31" s="88">
        <v>3684.2400000000002</v>
      </c>
      <c r="I31" s="88">
        <v>4564.0800000000008</v>
      </c>
      <c r="J31" s="88">
        <v>7360.08</v>
      </c>
      <c r="K31" s="88">
        <v>1092.96</v>
      </c>
      <c r="L31" s="88">
        <v>5536.0800000000008</v>
      </c>
      <c r="M31" s="88">
        <v>6142.32</v>
      </c>
      <c r="N31" s="88"/>
      <c r="O31" s="88">
        <v>51402.000000000007</v>
      </c>
    </row>
    <row r="32" spans="1:16" x14ac:dyDescent="0.25">
      <c r="B32" t="s">
        <v>32</v>
      </c>
      <c r="C32" s="88">
        <v>25673.999999999996</v>
      </c>
      <c r="D32" s="88">
        <v>18113.039999999997</v>
      </c>
      <c r="E32" s="88">
        <v>15627.839999999998</v>
      </c>
      <c r="F32" s="88">
        <v>33186.959999999999</v>
      </c>
      <c r="G32" s="88">
        <v>17975.999999999996</v>
      </c>
      <c r="H32" s="88">
        <v>21484.560000000001</v>
      </c>
      <c r="I32" s="88">
        <v>27355.439999999991</v>
      </c>
      <c r="J32" s="88">
        <v>15465.36</v>
      </c>
      <c r="K32" s="88">
        <v>32372.640000000003</v>
      </c>
      <c r="L32" s="88">
        <v>19607.52</v>
      </c>
      <c r="M32" s="88">
        <v>9662.64</v>
      </c>
      <c r="N32" s="88">
        <v>33199.920000000006</v>
      </c>
      <c r="O32" s="88">
        <v>269725.92</v>
      </c>
    </row>
    <row r="33" spans="1:15" x14ac:dyDescent="0.25">
      <c r="B33" t="s">
        <v>127</v>
      </c>
      <c r="C33" s="88"/>
      <c r="D33" s="88"/>
      <c r="E33" s="88"/>
      <c r="F33" s="88"/>
      <c r="G33" s="88"/>
      <c r="H33" s="88">
        <v>2577.6000000000004</v>
      </c>
      <c r="I33" s="88">
        <v>1424.16</v>
      </c>
      <c r="J33" s="88"/>
      <c r="K33" s="88">
        <v>1362.2400000000002</v>
      </c>
      <c r="L33" s="88"/>
      <c r="M33" s="88"/>
      <c r="N33" s="88"/>
      <c r="O33" s="88">
        <v>5364</v>
      </c>
    </row>
    <row r="34" spans="1:15" x14ac:dyDescent="0.25">
      <c r="A34" t="s">
        <v>10473</v>
      </c>
      <c r="C34" s="88">
        <v>25922.399999999998</v>
      </c>
      <c r="D34" s="88">
        <v>26953.919999999998</v>
      </c>
      <c r="E34" s="88">
        <v>21729.839999999997</v>
      </c>
      <c r="F34" s="88">
        <v>38529.599999999999</v>
      </c>
      <c r="G34" s="88">
        <v>22969.199999999997</v>
      </c>
      <c r="H34" s="88">
        <v>28347.840000000004</v>
      </c>
      <c r="I34" s="88">
        <v>34643.999999999993</v>
      </c>
      <c r="J34" s="88">
        <v>29857.200000000001</v>
      </c>
      <c r="K34" s="88">
        <v>37087.919999999998</v>
      </c>
      <c r="L34" s="88">
        <v>28283.279999999999</v>
      </c>
      <c r="M34" s="88">
        <v>20665.68</v>
      </c>
      <c r="N34" s="88">
        <v>33199.920000000006</v>
      </c>
      <c r="O34" s="88">
        <v>348190.8</v>
      </c>
    </row>
    <row r="35" spans="1:15" x14ac:dyDescent="0.25">
      <c r="A35" t="s">
        <v>10386</v>
      </c>
      <c r="B35" t="s">
        <v>176</v>
      </c>
      <c r="C35" s="88">
        <v>300.72000000000003</v>
      </c>
      <c r="D35" s="88">
        <v>2233.92</v>
      </c>
      <c r="E35" s="88">
        <v>1770.48</v>
      </c>
      <c r="F35" s="88">
        <v>5969.76</v>
      </c>
      <c r="G35" s="88">
        <v>513.3599999999999</v>
      </c>
      <c r="H35" s="88">
        <v>2626.08</v>
      </c>
      <c r="I35" s="88">
        <v>3055.2</v>
      </c>
      <c r="J35" s="88">
        <v>2390.1600000000003</v>
      </c>
      <c r="K35" s="88"/>
      <c r="L35" s="88">
        <v>5070</v>
      </c>
      <c r="M35" s="88">
        <v>397.43999999999994</v>
      </c>
      <c r="N35" s="88">
        <v>7483.92</v>
      </c>
      <c r="O35" s="88">
        <v>31811.040000000001</v>
      </c>
    </row>
    <row r="36" spans="1:15" x14ac:dyDescent="0.25">
      <c r="B36" t="s">
        <v>291</v>
      </c>
      <c r="C36" s="88">
        <v>6086.4</v>
      </c>
      <c r="D36" s="88">
        <v>6767.52</v>
      </c>
      <c r="E36" s="88">
        <v>2148</v>
      </c>
      <c r="F36" s="88">
        <v>2806.56</v>
      </c>
      <c r="G36" s="88"/>
      <c r="H36" s="88">
        <v>3323.2799999999997</v>
      </c>
      <c r="I36" s="88">
        <v>3374.64</v>
      </c>
      <c r="J36" s="88">
        <v>4246.08</v>
      </c>
      <c r="K36" s="88">
        <v>6453.36</v>
      </c>
      <c r="L36" s="88">
        <v>5873.28</v>
      </c>
      <c r="M36" s="88">
        <v>6431.2800000000007</v>
      </c>
      <c r="N36" s="88"/>
      <c r="O36" s="88">
        <v>47510.399999999994</v>
      </c>
    </row>
    <row r="37" spans="1:15" x14ac:dyDescent="0.25">
      <c r="B37" t="s">
        <v>32</v>
      </c>
      <c r="C37" s="88">
        <v>21099.360000000001</v>
      </c>
      <c r="D37" s="88">
        <v>19929.36</v>
      </c>
      <c r="E37" s="88">
        <v>21891.119999999995</v>
      </c>
      <c r="F37" s="88">
        <v>28613.760000000006</v>
      </c>
      <c r="G37" s="88">
        <v>25138.32</v>
      </c>
      <c r="H37" s="88">
        <v>24802.079999999998</v>
      </c>
      <c r="I37" s="88">
        <v>34748.880000000005</v>
      </c>
      <c r="J37" s="88">
        <v>16829.52</v>
      </c>
      <c r="K37" s="88">
        <v>24224.16</v>
      </c>
      <c r="L37" s="88">
        <v>31062.719999999998</v>
      </c>
      <c r="M37" s="88">
        <v>12697.92</v>
      </c>
      <c r="N37" s="88">
        <v>19568.879999999997</v>
      </c>
      <c r="O37" s="88">
        <v>280606.08000000002</v>
      </c>
    </row>
    <row r="38" spans="1:15" x14ac:dyDescent="0.25">
      <c r="B38" t="s">
        <v>127</v>
      </c>
      <c r="C38" s="88"/>
      <c r="D38" s="88">
        <v>1455.1200000000001</v>
      </c>
      <c r="E38" s="88"/>
      <c r="F38" s="88"/>
      <c r="G38" s="88">
        <v>2445.84</v>
      </c>
      <c r="H38" s="88">
        <v>3909.3600000000006</v>
      </c>
      <c r="I38" s="88"/>
      <c r="J38" s="88"/>
      <c r="K38" s="88"/>
      <c r="L38" s="88">
        <v>900.72</v>
      </c>
      <c r="M38" s="88"/>
      <c r="N38" s="88"/>
      <c r="O38" s="88">
        <v>8711.0400000000009</v>
      </c>
    </row>
    <row r="39" spans="1:15" x14ac:dyDescent="0.25">
      <c r="A39" t="s">
        <v>10480</v>
      </c>
      <c r="C39" s="88">
        <v>27486.48</v>
      </c>
      <c r="D39" s="88">
        <v>30385.920000000002</v>
      </c>
      <c r="E39" s="88">
        <v>25809.599999999995</v>
      </c>
      <c r="F39" s="88">
        <v>37390.080000000002</v>
      </c>
      <c r="G39" s="88">
        <v>28097.52</v>
      </c>
      <c r="H39" s="88">
        <v>34660.800000000003</v>
      </c>
      <c r="I39" s="88">
        <v>41178.720000000001</v>
      </c>
      <c r="J39" s="88">
        <v>23465.760000000002</v>
      </c>
      <c r="K39" s="88">
        <v>30677.52</v>
      </c>
      <c r="L39" s="88">
        <v>42906.720000000001</v>
      </c>
      <c r="M39" s="88">
        <v>19526.64</v>
      </c>
      <c r="N39" s="88">
        <v>27052.799999999996</v>
      </c>
      <c r="O39" s="88">
        <v>368638.56</v>
      </c>
    </row>
    <row r="40" spans="1:15" x14ac:dyDescent="0.25">
      <c r="A40" t="s">
        <v>10387</v>
      </c>
      <c r="B40" t="s">
        <v>176</v>
      </c>
      <c r="C40" s="88">
        <v>3718.8</v>
      </c>
      <c r="D40" s="88">
        <v>2491.6800000000003</v>
      </c>
      <c r="E40" s="88"/>
      <c r="F40" s="88">
        <v>650.16</v>
      </c>
      <c r="G40" s="88">
        <v>6574.56</v>
      </c>
      <c r="H40" s="88"/>
      <c r="I40" s="88"/>
      <c r="J40" s="88">
        <v>3952.32</v>
      </c>
      <c r="K40" s="88">
        <v>3446.88</v>
      </c>
      <c r="L40" s="88">
        <v>1241.9999999999998</v>
      </c>
      <c r="M40" s="88">
        <v>1718.3999999999999</v>
      </c>
      <c r="N40" s="88">
        <v>3139.92</v>
      </c>
      <c r="O40" s="88">
        <v>26934.720000000001</v>
      </c>
    </row>
    <row r="41" spans="1:15" x14ac:dyDescent="0.25">
      <c r="B41" t="s">
        <v>291</v>
      </c>
      <c r="C41" s="88">
        <v>330.71999999999997</v>
      </c>
      <c r="D41" s="88">
        <v>828</v>
      </c>
      <c r="E41" s="88">
        <v>6420</v>
      </c>
      <c r="F41" s="88">
        <v>3264.96</v>
      </c>
      <c r="G41" s="88">
        <v>3513.6000000000004</v>
      </c>
      <c r="H41" s="88">
        <v>1749.3600000000001</v>
      </c>
      <c r="I41" s="88">
        <v>3682.8</v>
      </c>
      <c r="J41" s="88">
        <v>8395.44</v>
      </c>
      <c r="K41" s="88">
        <v>1473.8399999999997</v>
      </c>
      <c r="L41" s="88">
        <v>5793.1200000000008</v>
      </c>
      <c r="M41" s="88">
        <v>3870</v>
      </c>
      <c r="N41" s="88">
        <v>5584.8</v>
      </c>
      <c r="O41" s="88">
        <v>44906.640000000007</v>
      </c>
    </row>
    <row r="42" spans="1:15" x14ac:dyDescent="0.25">
      <c r="B42" t="s">
        <v>32</v>
      </c>
      <c r="C42" s="88">
        <v>15621.840000000002</v>
      </c>
      <c r="D42" s="88">
        <v>17588.16</v>
      </c>
      <c r="E42" s="88">
        <v>26545.439999999999</v>
      </c>
      <c r="F42" s="88">
        <v>31853.52</v>
      </c>
      <c r="G42" s="88">
        <v>28783.919999999998</v>
      </c>
      <c r="H42" s="88">
        <v>22696.560000000001</v>
      </c>
      <c r="I42" s="88">
        <v>14308.56</v>
      </c>
      <c r="J42" s="88">
        <v>28757.520000000008</v>
      </c>
      <c r="K42" s="88">
        <v>34050</v>
      </c>
      <c r="L42" s="88">
        <v>26401.200000000004</v>
      </c>
      <c r="M42" s="88">
        <v>24532.080000000005</v>
      </c>
      <c r="N42" s="88">
        <v>27530.879999999997</v>
      </c>
      <c r="O42" s="88">
        <v>298669.68000000005</v>
      </c>
    </row>
    <row r="43" spans="1:15" x14ac:dyDescent="0.25">
      <c r="B43" t="s">
        <v>127</v>
      </c>
      <c r="C43" s="88">
        <v>1192.3199999999997</v>
      </c>
      <c r="D43" s="88">
        <v>2148</v>
      </c>
      <c r="E43" s="88"/>
      <c r="F43" s="88">
        <v>1341.36</v>
      </c>
      <c r="G43" s="88"/>
      <c r="H43" s="88"/>
      <c r="I43" s="88"/>
      <c r="J43" s="88">
        <v>85.92</v>
      </c>
      <c r="K43" s="88"/>
      <c r="L43" s="88"/>
      <c r="M43" s="88"/>
      <c r="N43" s="88">
        <v>1175.7599999999998</v>
      </c>
      <c r="O43" s="88">
        <v>5943.3599999999988</v>
      </c>
    </row>
    <row r="44" spans="1:15" x14ac:dyDescent="0.25">
      <c r="A44" t="s">
        <v>10482</v>
      </c>
      <c r="C44" s="88">
        <v>20863.68</v>
      </c>
      <c r="D44" s="88">
        <v>23055.84</v>
      </c>
      <c r="E44" s="88">
        <v>32965.440000000002</v>
      </c>
      <c r="F44" s="88">
        <v>37110</v>
      </c>
      <c r="G44" s="88">
        <v>38872.080000000002</v>
      </c>
      <c r="H44" s="88">
        <v>24445.920000000002</v>
      </c>
      <c r="I44" s="88">
        <v>17991.36</v>
      </c>
      <c r="J44" s="88">
        <v>41191.200000000004</v>
      </c>
      <c r="K44" s="88">
        <v>38970.720000000001</v>
      </c>
      <c r="L44" s="88">
        <v>33436.320000000007</v>
      </c>
      <c r="M44" s="88">
        <v>30120.480000000003</v>
      </c>
      <c r="N44" s="88">
        <v>37431.360000000001</v>
      </c>
      <c r="O44" s="88">
        <v>376454.40000000002</v>
      </c>
    </row>
    <row r="45" spans="1:15" x14ac:dyDescent="0.25">
      <c r="A45" t="s">
        <v>10444</v>
      </c>
      <c r="C45" s="88">
        <v>74272.56</v>
      </c>
      <c r="D45" s="88">
        <v>80395.680000000008</v>
      </c>
      <c r="E45" s="88">
        <v>80504.87999999999</v>
      </c>
      <c r="F45" s="88">
        <v>113029.68000000002</v>
      </c>
      <c r="G45" s="88">
        <v>89938.799999999988</v>
      </c>
      <c r="H45" s="88">
        <v>87454.56</v>
      </c>
      <c r="I45" s="88">
        <v>93814.080000000002</v>
      </c>
      <c r="J45" s="88">
        <v>94514.16</v>
      </c>
      <c r="K45" s="88">
        <v>106736.16</v>
      </c>
      <c r="L45" s="88">
        <v>104626.32</v>
      </c>
      <c r="M45" s="88">
        <v>70312.800000000003</v>
      </c>
      <c r="N45" s="88">
        <v>97684.08</v>
      </c>
      <c r="O45" s="88">
        <v>1093283.7600000002</v>
      </c>
    </row>
  </sheetData>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ED6BE-8398-4EF8-873C-DD110E03C5FC}">
  <sheetPr codeName="Sheet6">
    <tabColor theme="7"/>
  </sheetPr>
  <dimension ref="A1:K17"/>
  <sheetViews>
    <sheetView showGridLines="0" tabSelected="1" workbookViewId="0">
      <selection activeCell="I19" sqref="I19"/>
    </sheetView>
  </sheetViews>
  <sheetFormatPr defaultRowHeight="15" x14ac:dyDescent="0.25"/>
  <cols>
    <col min="1" max="1" width="21.5703125" style="57" bestFit="1" customWidth="1"/>
    <col min="2" max="2" width="21.28515625" style="57" customWidth="1"/>
    <col min="3" max="4" width="10.85546875" style="60" customWidth="1"/>
    <col min="5" max="5" width="15.7109375" style="60" bestFit="1" customWidth="1"/>
    <col min="6" max="7" width="10.85546875" style="60" customWidth="1"/>
    <col min="8" max="8" width="9.140625" style="57"/>
    <col min="9" max="9" width="17.42578125" style="57" bestFit="1" customWidth="1"/>
    <col min="10" max="12" width="9.140625" style="57"/>
    <col min="13" max="13" width="15.7109375" style="57" bestFit="1" customWidth="1"/>
    <col min="14" max="14" width="11" style="57" bestFit="1" customWidth="1"/>
    <col min="15" max="16384" width="9.140625" style="57"/>
  </cols>
  <sheetData>
    <row r="1" spans="1:11" x14ac:dyDescent="0.25">
      <c r="C1" s="57"/>
      <c r="D1" s="57"/>
      <c r="E1" s="57"/>
      <c r="F1" s="57"/>
      <c r="G1" s="57"/>
    </row>
    <row r="2" spans="1:11" x14ac:dyDescent="0.25">
      <c r="A2" s="58" t="s">
        <v>10533</v>
      </c>
      <c r="C2" s="57"/>
      <c r="D2" s="57"/>
      <c r="E2" s="57"/>
      <c r="F2" s="57"/>
      <c r="G2" s="57"/>
    </row>
    <row r="3" spans="1:11" x14ac:dyDescent="0.25">
      <c r="C3" s="57"/>
      <c r="D3" s="57"/>
      <c r="E3" s="57"/>
      <c r="F3" s="57"/>
      <c r="G3" s="57"/>
    </row>
    <row r="4" spans="1:11" x14ac:dyDescent="0.25">
      <c r="A4" s="100" t="s">
        <v>10536</v>
      </c>
      <c r="D4" s="101" t="s">
        <v>10501</v>
      </c>
      <c r="I4" s="101" t="s">
        <v>10537</v>
      </c>
    </row>
    <row r="5" spans="1:11" x14ac:dyDescent="0.25">
      <c r="D5" s="59"/>
    </row>
    <row r="6" spans="1:11" x14ac:dyDescent="0.25">
      <c r="C6" s="61"/>
      <c r="D6" s="62" t="s">
        <v>10458</v>
      </c>
      <c r="E6" s="62" t="s">
        <v>10459</v>
      </c>
      <c r="F6" s="62" t="s">
        <v>10501</v>
      </c>
      <c r="G6" s="62" t="s">
        <v>10460</v>
      </c>
    </row>
    <row r="7" spans="1:11" x14ac:dyDescent="0.25">
      <c r="A7" s="57" t="s">
        <v>10491</v>
      </c>
      <c r="B7" s="54">
        <v>0.02</v>
      </c>
      <c r="C7" s="61"/>
      <c r="D7" s="63" t="s">
        <v>52</v>
      </c>
      <c r="E7" s="63" t="s">
        <v>10461</v>
      </c>
      <c r="F7" s="55">
        <v>0.69</v>
      </c>
      <c r="G7" s="63">
        <v>24</v>
      </c>
      <c r="I7" s="102" t="s">
        <v>10538</v>
      </c>
      <c r="J7" s="102" t="s">
        <v>10499</v>
      </c>
      <c r="K7" s="64"/>
    </row>
    <row r="8" spans="1:11" x14ac:dyDescent="0.25">
      <c r="A8" s="57" t="s">
        <v>10500</v>
      </c>
      <c r="B8" s="54" t="s">
        <v>10568</v>
      </c>
      <c r="D8" s="63" t="s">
        <v>68</v>
      </c>
      <c r="E8" s="63" t="s">
        <v>10462</v>
      </c>
      <c r="F8" s="55">
        <v>1.29</v>
      </c>
      <c r="G8" s="63">
        <v>24</v>
      </c>
      <c r="I8" s="56">
        <v>0</v>
      </c>
      <c r="J8" s="56">
        <v>0</v>
      </c>
    </row>
    <row r="9" spans="1:11" x14ac:dyDescent="0.25">
      <c r="D9" s="63" t="s">
        <v>33</v>
      </c>
      <c r="E9" s="63" t="s">
        <v>10463</v>
      </c>
      <c r="F9" s="55">
        <v>1.79</v>
      </c>
      <c r="G9" s="63">
        <v>24</v>
      </c>
      <c r="I9" s="56">
        <v>20</v>
      </c>
      <c r="J9" s="54">
        <v>0.03</v>
      </c>
    </row>
    <row r="10" spans="1:11" x14ac:dyDescent="0.25">
      <c r="A10" s="100" t="s">
        <v>10493</v>
      </c>
      <c r="C10" s="65"/>
      <c r="D10" s="63" t="s">
        <v>20</v>
      </c>
      <c r="E10" s="63" t="s">
        <v>10455</v>
      </c>
      <c r="F10" s="55">
        <v>2.0099999999999998</v>
      </c>
      <c r="G10" s="63">
        <v>20</v>
      </c>
      <c r="I10" s="56">
        <v>50</v>
      </c>
      <c r="J10" s="54">
        <v>0.05</v>
      </c>
    </row>
    <row r="11" spans="1:11" x14ac:dyDescent="0.25">
      <c r="A11" s="57" t="s">
        <v>10494</v>
      </c>
      <c r="B11" s="66">
        <v>650000</v>
      </c>
      <c r="C11" s="67"/>
      <c r="D11" s="63" t="s">
        <v>39</v>
      </c>
      <c r="E11" s="63" t="s">
        <v>10464</v>
      </c>
      <c r="F11" s="55">
        <v>1.79</v>
      </c>
      <c r="G11" s="63">
        <v>17</v>
      </c>
      <c r="I11" s="56">
        <v>100</v>
      </c>
      <c r="J11" s="54">
        <v>7.0000000000000007E-2</v>
      </c>
    </row>
    <row r="12" spans="1:11" x14ac:dyDescent="0.25">
      <c r="A12" s="57" t="s">
        <v>10497</v>
      </c>
      <c r="B12" s="68">
        <v>4.2999999999999997E-2</v>
      </c>
      <c r="D12" s="63" t="s">
        <v>78</v>
      </c>
      <c r="E12" s="63" t="s">
        <v>10465</v>
      </c>
      <c r="F12" s="55">
        <v>2.95</v>
      </c>
      <c r="G12" s="63">
        <v>20</v>
      </c>
    </row>
    <row r="13" spans="1:11" x14ac:dyDescent="0.25">
      <c r="A13" s="57" t="s">
        <v>10498</v>
      </c>
      <c r="B13" s="56">
        <v>10</v>
      </c>
      <c r="D13" s="63" t="s">
        <v>157</v>
      </c>
      <c r="E13" s="63" t="s">
        <v>10466</v>
      </c>
      <c r="F13" s="55">
        <v>3.39</v>
      </c>
      <c r="G13" s="63">
        <v>24</v>
      </c>
      <c r="I13" s="101" t="s">
        <v>10492</v>
      </c>
    </row>
    <row r="14" spans="1:11" x14ac:dyDescent="0.25">
      <c r="A14" s="57" t="s">
        <v>10496</v>
      </c>
      <c r="B14" s="57">
        <f>B13*12</f>
        <v>120</v>
      </c>
      <c r="C14" s="69"/>
      <c r="D14" s="63" t="s">
        <v>62</v>
      </c>
      <c r="E14" s="63" t="s">
        <v>10467</v>
      </c>
      <c r="F14" s="55">
        <v>3.99</v>
      </c>
      <c r="G14" s="63">
        <v>24</v>
      </c>
    </row>
    <row r="15" spans="1:11" x14ac:dyDescent="0.25">
      <c r="A15" s="57" t="s">
        <v>10495</v>
      </c>
      <c r="B15" s="70">
        <f>ROUND(PMT(B12/12,B14,B11),2)</f>
        <v>-6674.01</v>
      </c>
      <c r="D15" s="63" t="s">
        <v>44</v>
      </c>
      <c r="E15" s="63" t="s">
        <v>10456</v>
      </c>
      <c r="F15" s="55">
        <v>1.89</v>
      </c>
      <c r="G15" s="63">
        <v>18</v>
      </c>
    </row>
    <row r="16" spans="1:11" x14ac:dyDescent="0.25">
      <c r="D16" s="63" t="s">
        <v>99</v>
      </c>
      <c r="E16" s="63" t="s">
        <v>10457</v>
      </c>
      <c r="F16" s="55">
        <v>3.49</v>
      </c>
      <c r="G16" s="63">
        <v>20</v>
      </c>
      <c r="I16" s="103" t="s">
        <v>10539</v>
      </c>
      <c r="J16" s="56">
        <v>0.5</v>
      </c>
    </row>
    <row r="17" spans="9:10" x14ac:dyDescent="0.25">
      <c r="I17" s="103"/>
      <c r="J17" s="56"/>
    </row>
  </sheetData>
  <sheetProtection sheet="1" objects="1" scenarios="1"/>
  <dataValidations count="5">
    <dataValidation type="decimal" allowBlank="1" showInputMessage="1" showErrorMessage="1" sqref="F7:F16" xr:uid="{466B9026-AAB5-469C-80BA-F1854E4E97DE}">
      <formula1>0</formula1>
      <formula2>10</formula2>
    </dataValidation>
    <dataValidation type="whole" allowBlank="1" showInputMessage="1" showErrorMessage="1" sqref="I8:I11" xr:uid="{C4784739-35A6-43E7-A5A1-3F6A38A00554}">
      <formula1>0</formula1>
      <formula2>1000</formula2>
    </dataValidation>
    <dataValidation type="decimal" allowBlank="1" showInputMessage="1" showErrorMessage="1" sqref="J8:J11 B7" xr:uid="{65DAA076-DBC9-4828-8F89-513560EE9BE8}">
      <formula1>0</formula1>
      <formula2>1</formula2>
    </dataValidation>
    <dataValidation type="decimal" allowBlank="1" showInputMessage="1" showErrorMessage="1" sqref="J16:J17" xr:uid="{67FA5C4B-E4B3-48EA-8362-D34A29562E13}">
      <formula1>0</formula1>
      <formula2>1000</formula2>
    </dataValidation>
    <dataValidation type="decimal" allowBlank="1" showInputMessage="1" showErrorMessage="1" sqref="B13" xr:uid="{53971589-925F-4334-A8D2-A9C7A68A619A}">
      <formula1>0</formula1>
      <formula2>100</formula2>
    </dataValidation>
  </dataValidations>
  <hyperlinks>
    <hyperlink ref="A2" location="Menu!A1" display="Menu!A1" xr:uid="{4D03737C-9222-4AFD-B45F-7CF4DC7E1BC1}"/>
  </hyperlinks>
  <pageMargins left="0.7" right="0.7" top="0.75" bottom="0.75" header="0.3" footer="0.3"/>
  <drawing r:id="rId1"/>
  <legacyDrawing r:id="rId2"/>
  <controls>
    <mc:AlternateContent xmlns:mc="http://schemas.openxmlformats.org/markup-compatibility/2006">
      <mc:Choice Requires="x14">
        <control shapeId="6148" r:id="rId3" name="No_discount">
          <controlPr defaultSize="0" autoLine="0" r:id="rId4">
            <anchor moveWithCells="1">
              <from>
                <xdr:col>8</xdr:col>
                <xdr:colOff>1066800</xdr:colOff>
                <xdr:row>4</xdr:row>
                <xdr:rowOff>76200</xdr:rowOff>
              </from>
              <to>
                <xdr:col>10</xdr:col>
                <xdr:colOff>514350</xdr:colOff>
                <xdr:row>5</xdr:row>
                <xdr:rowOff>114300</xdr:rowOff>
              </to>
            </anchor>
          </controlPr>
        </control>
      </mc:Choice>
      <mc:Fallback>
        <control shapeId="6148" r:id="rId3" name="No_discount"/>
      </mc:Fallback>
    </mc:AlternateContent>
    <mc:AlternateContent xmlns:mc="http://schemas.openxmlformats.org/markup-compatibility/2006">
      <mc:Choice Requires="x14">
        <control shapeId="6147" r:id="rId5" name="Discount">
          <controlPr defaultSize="0" autoLine="0" autoPict="0" r:id="rId6">
            <anchor moveWithCells="1">
              <from>
                <xdr:col>8</xdr:col>
                <xdr:colOff>19050</xdr:colOff>
                <xdr:row>4</xdr:row>
                <xdr:rowOff>85725</xdr:rowOff>
              </from>
              <to>
                <xdr:col>8</xdr:col>
                <xdr:colOff>981075</xdr:colOff>
                <xdr:row>5</xdr:row>
                <xdr:rowOff>114300</xdr:rowOff>
              </to>
            </anchor>
          </controlPr>
        </control>
      </mc:Choice>
      <mc:Fallback>
        <control shapeId="6147" r:id="rId5" name="Discount"/>
      </mc:Fallback>
    </mc:AlternateContent>
    <mc:AlternateContent xmlns:mc="http://schemas.openxmlformats.org/markup-compatibility/2006">
      <mc:Choice Requires="x14">
        <control shapeId="6146" r:id="rId7" name="Flat_rate">
          <controlPr defaultSize="0" autoLine="0" r:id="rId8">
            <anchor moveWithCells="1">
              <from>
                <xdr:col>8</xdr:col>
                <xdr:colOff>1123950</xdr:colOff>
                <xdr:row>13</xdr:row>
                <xdr:rowOff>57150</xdr:rowOff>
              </from>
              <to>
                <xdr:col>11</xdr:col>
                <xdr:colOff>95250</xdr:colOff>
                <xdr:row>14</xdr:row>
                <xdr:rowOff>85725</xdr:rowOff>
              </to>
            </anchor>
          </controlPr>
        </control>
      </mc:Choice>
      <mc:Fallback>
        <control shapeId="6146" r:id="rId7" name="Flat_rate"/>
      </mc:Fallback>
    </mc:AlternateContent>
    <mc:AlternateContent xmlns:mc="http://schemas.openxmlformats.org/markup-compatibility/2006">
      <mc:Choice Requires="x14">
        <control shapeId="6145" r:id="rId9" name="Cost_per_case">
          <controlPr defaultSize="0" autoLine="0" r:id="rId10">
            <anchor moveWithCells="1">
              <from>
                <xdr:col>7</xdr:col>
                <xdr:colOff>600075</xdr:colOff>
                <xdr:row>13</xdr:row>
                <xdr:rowOff>38100</xdr:rowOff>
              </from>
              <to>
                <xdr:col>8</xdr:col>
                <xdr:colOff>1114425</xdr:colOff>
                <xdr:row>14</xdr:row>
                <xdr:rowOff>114300</xdr:rowOff>
              </to>
            </anchor>
          </controlPr>
        </control>
      </mc:Choice>
      <mc:Fallback>
        <control shapeId="6145" r:id="rId9" name="Cost_per_case"/>
      </mc:Fallback>
    </mc:AlternateContent>
    <mc:AlternateContent xmlns:mc="http://schemas.openxmlformats.org/markup-compatibility/2006">
      <mc:Choice Requires="x14">
        <control shapeId="6154" r:id="rId11" name="Calculate_sales">
          <controlPr defaultSize="0" autoLine="0" r:id="rId12">
            <anchor moveWithCells="1">
              <from>
                <xdr:col>2</xdr:col>
                <xdr:colOff>581025</xdr:colOff>
                <xdr:row>18</xdr:row>
                <xdr:rowOff>85725</xdr:rowOff>
              </from>
              <to>
                <xdr:col>5</xdr:col>
                <xdr:colOff>704850</xdr:colOff>
                <xdr:row>19</xdr:row>
                <xdr:rowOff>171450</xdr:rowOff>
              </to>
            </anchor>
          </controlPr>
        </control>
      </mc:Choice>
      <mc:Fallback>
        <control shapeId="6154" r:id="rId11" name="Calculate_sales"/>
      </mc:Fallback>
    </mc:AlternateContent>
    <mc:AlternateContent xmlns:mc="http://schemas.openxmlformats.org/markup-compatibility/2006">
      <mc:Choice Requires="x14">
        <control shapeId="6156" r:id="rId13" name="Last_year_rate">
          <controlPr defaultSize="0" autoLine="0" autoPict="0" r:id="rId14">
            <anchor moveWithCells="1">
              <from>
                <xdr:col>0</xdr:col>
                <xdr:colOff>114300</xdr:colOff>
                <xdr:row>4</xdr:row>
                <xdr:rowOff>28575</xdr:rowOff>
              </from>
              <to>
                <xdr:col>0</xdr:col>
                <xdr:colOff>1371600</xdr:colOff>
                <xdr:row>5</xdr:row>
                <xdr:rowOff>38100</xdr:rowOff>
              </to>
            </anchor>
          </controlPr>
        </control>
      </mc:Choice>
      <mc:Fallback>
        <control shapeId="6156" r:id="rId13" name="Last_year_rate"/>
      </mc:Fallback>
    </mc:AlternateContent>
    <mc:AlternateContent xmlns:mc="http://schemas.openxmlformats.org/markup-compatibility/2006">
      <mc:Choice Requires="x14">
        <control shapeId="6157" r:id="rId15" name="Constant_growth">
          <controlPr defaultSize="0" autoLine="0" r:id="rId16">
            <anchor moveWithCells="1">
              <from>
                <xdr:col>1</xdr:col>
                <xdr:colOff>0</xdr:colOff>
                <xdr:row>4</xdr:row>
                <xdr:rowOff>28575</xdr:rowOff>
              </from>
              <to>
                <xdr:col>2</xdr:col>
                <xdr:colOff>266700</xdr:colOff>
                <xdr:row>5</xdr:row>
                <xdr:rowOff>76200</xdr:rowOff>
              </to>
            </anchor>
          </controlPr>
        </control>
      </mc:Choice>
      <mc:Fallback>
        <control shapeId="6157" r:id="rId15" name="Constant_growth"/>
      </mc:Fallback>
    </mc:AlternateContent>
    <mc:AlternateContent xmlns:mc="http://schemas.openxmlformats.org/markup-compatibility/2006">
      <mc:Choice Requires="x14">
        <control shapeId="6158" r:id="rId17" name="Monte_Carlo_Simulation">
          <controlPr defaultSize="0" autoLine="0" r:id="rId18">
            <anchor moveWithCells="1">
              <from>
                <xdr:col>2</xdr:col>
                <xdr:colOff>571500</xdr:colOff>
                <xdr:row>20</xdr:row>
                <xdr:rowOff>133350</xdr:rowOff>
              </from>
              <to>
                <xdr:col>5</xdr:col>
                <xdr:colOff>695325</xdr:colOff>
                <xdr:row>22</xdr:row>
                <xdr:rowOff>28575</xdr:rowOff>
              </to>
            </anchor>
          </controlPr>
        </control>
      </mc:Choice>
      <mc:Fallback>
        <control shapeId="6158" r:id="rId17" name="Monte_Carlo_Simulati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66F3A-688C-42F7-8468-D9D0BCB7619E}">
  <sheetPr codeName="Sheet10">
    <tabColor rgb="FF0070C0"/>
  </sheetPr>
  <dimension ref="A2:J23"/>
  <sheetViews>
    <sheetView showGridLines="0" workbookViewId="0">
      <selection activeCell="I18" sqref="I18"/>
    </sheetView>
  </sheetViews>
  <sheetFormatPr defaultRowHeight="15" x14ac:dyDescent="0.25"/>
  <sheetData>
    <row r="2" spans="1:10" x14ac:dyDescent="0.25">
      <c r="A2" s="52" t="s">
        <v>10533</v>
      </c>
    </row>
    <row r="4" spans="1:10" ht="19.5" x14ac:dyDescent="0.3">
      <c r="A4" s="53" t="s">
        <v>10534</v>
      </c>
      <c r="J4" s="53" t="s">
        <v>10535</v>
      </c>
    </row>
    <row r="6" spans="1:10" ht="26.25" x14ac:dyDescent="0.4">
      <c r="B6" s="34"/>
      <c r="G6" s="33"/>
    </row>
    <row r="7" spans="1:10" x14ac:dyDescent="0.25">
      <c r="H7" s="33"/>
    </row>
    <row r="8" spans="1:10" ht="19.5" x14ac:dyDescent="0.3">
      <c r="H8" s="37"/>
    </row>
    <row r="9" spans="1:10" x14ac:dyDescent="0.25">
      <c r="H9" s="33"/>
    </row>
    <row r="11" spans="1:10" ht="19.5" x14ac:dyDescent="0.3">
      <c r="H11" s="37"/>
    </row>
    <row r="12" spans="1:10" x14ac:dyDescent="0.25">
      <c r="H12" s="33"/>
    </row>
    <row r="14" spans="1:10" ht="19.5" x14ac:dyDescent="0.3">
      <c r="H14" s="37"/>
    </row>
    <row r="16" spans="1:10" x14ac:dyDescent="0.25">
      <c r="H16" s="33"/>
    </row>
    <row r="17" spans="8:8" ht="19.5" x14ac:dyDescent="0.3">
      <c r="H17" s="37"/>
    </row>
    <row r="18" spans="8:8" x14ac:dyDescent="0.25">
      <c r="H18" s="33"/>
    </row>
    <row r="20" spans="8:8" ht="19.5" x14ac:dyDescent="0.3">
      <c r="H20" s="37"/>
    </row>
    <row r="21" spans="8:8" x14ac:dyDescent="0.25">
      <c r="H21" s="33"/>
    </row>
    <row r="23" spans="8:8" ht="19.5" x14ac:dyDescent="0.3">
      <c r="H23" s="37"/>
    </row>
  </sheetData>
  <sheetProtection sheet="1" objects="1" scenarios="1"/>
  <hyperlinks>
    <hyperlink ref="A2" location="Menu!A1" display="Menu!A1" xr:uid="{FD583986-A152-4E6D-952E-586FF0A72DEE}"/>
  </hyperlinks>
  <pageMargins left="0.7" right="0.7" top="0.75" bottom="0.75" header="0.3" footer="0.3"/>
  <drawing r:id="rId1"/>
  <picture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4DF3E-D478-4FF6-9BF3-C3F032307527}">
  <sheetPr codeName="Sheet5">
    <tabColor rgb="FF0070C0"/>
  </sheetPr>
  <dimension ref="A2:N30"/>
  <sheetViews>
    <sheetView showGridLines="0" zoomScale="97" workbookViewId="0">
      <pane xSplit="1" ySplit="6" topLeftCell="B7" activePane="bottomRight" state="frozen"/>
      <selection pane="topRight" activeCell="B1" sqref="B1"/>
      <selection pane="bottomLeft" activeCell="A7" sqref="A7"/>
      <selection pane="bottomRight" activeCell="B7" sqref="B7"/>
    </sheetView>
  </sheetViews>
  <sheetFormatPr defaultRowHeight="15" outlineLevelRow="1" x14ac:dyDescent="0.25"/>
  <cols>
    <col min="1" max="1" width="29.42578125" bestFit="1" customWidth="1"/>
    <col min="2" max="13" width="14.85546875" bestFit="1" customWidth="1"/>
    <col min="14" max="14" width="16.140625" bestFit="1" customWidth="1"/>
  </cols>
  <sheetData>
    <row r="2" spans="1:14" x14ac:dyDescent="0.25">
      <c r="A2" s="52" t="s">
        <v>10533</v>
      </c>
    </row>
    <row r="4" spans="1:14" x14ac:dyDescent="0.25">
      <c r="B4" s="20" t="s">
        <v>4225</v>
      </c>
      <c r="C4" s="20" t="s">
        <v>10445</v>
      </c>
      <c r="D4" s="20" t="s">
        <v>10446</v>
      </c>
      <c r="E4" s="20" t="s">
        <v>10447</v>
      </c>
      <c r="F4" s="20" t="s">
        <v>6818</v>
      </c>
      <c r="G4" s="20" t="s">
        <v>10448</v>
      </c>
      <c r="H4" s="20" t="s">
        <v>10449</v>
      </c>
      <c r="I4" s="20" t="s">
        <v>10450</v>
      </c>
      <c r="J4" s="20" t="s">
        <v>10451</v>
      </c>
      <c r="K4" s="20" t="s">
        <v>10452</v>
      </c>
      <c r="L4" s="20" t="s">
        <v>10453</v>
      </c>
      <c r="M4" s="20" t="s">
        <v>10454</v>
      </c>
      <c r="N4" s="122" t="s">
        <v>10555</v>
      </c>
    </row>
    <row r="5" spans="1:14" hidden="1" x14ac:dyDescent="0.25">
      <c r="B5" s="28">
        <v>1</v>
      </c>
      <c r="C5" s="28">
        <v>2</v>
      </c>
      <c r="D5" s="28">
        <v>3</v>
      </c>
      <c r="E5" s="28">
        <v>4</v>
      </c>
      <c r="F5" s="28">
        <v>5</v>
      </c>
      <c r="G5" s="28">
        <v>6</v>
      </c>
      <c r="H5" s="28">
        <v>7</v>
      </c>
      <c r="I5" s="28">
        <v>8</v>
      </c>
      <c r="J5" s="28">
        <v>9</v>
      </c>
      <c r="K5" s="28">
        <v>10</v>
      </c>
      <c r="L5" s="28">
        <v>11</v>
      </c>
      <c r="M5" s="28">
        <v>12</v>
      </c>
      <c r="N5" s="134"/>
    </row>
    <row r="6" spans="1:14" ht="15.75" thickBot="1" x14ac:dyDescent="0.3">
      <c r="A6" s="77" t="s">
        <v>10483</v>
      </c>
      <c r="B6" s="78"/>
      <c r="C6" s="78"/>
      <c r="D6" s="78"/>
      <c r="E6" s="78"/>
      <c r="F6" s="78"/>
      <c r="G6" s="78"/>
      <c r="H6" s="78"/>
      <c r="I6" s="78"/>
      <c r="J6" s="78"/>
      <c r="K6" s="78"/>
      <c r="L6" s="78"/>
      <c r="M6" s="78"/>
      <c r="N6" s="135"/>
    </row>
    <row r="7" spans="1:14" x14ac:dyDescent="0.25">
      <c r="A7" s="82" t="s">
        <v>10475</v>
      </c>
      <c r="B7" s="91">
        <f ca="1">SUBTOTAL(9,B8:B10)</f>
        <v>86854.928594717334</v>
      </c>
      <c r="C7" s="91">
        <f t="shared" ref="C7:M7" ca="1" si="0">SUBTOTAL(9,C8:C10)</f>
        <v>113271.30797246643</v>
      </c>
      <c r="D7" s="91">
        <f t="shared" ca="1" si="0"/>
        <v>92868.046796172217</v>
      </c>
      <c r="E7" s="91">
        <f t="shared" ca="1" si="0"/>
        <v>90516.970164595929</v>
      </c>
      <c r="F7" s="91">
        <f t="shared" ca="1" si="0"/>
        <v>99486.127233064224</v>
      </c>
      <c r="G7" s="91">
        <f t="shared" ca="1" si="0"/>
        <v>71234.680260872658</v>
      </c>
      <c r="H7" s="91">
        <f t="shared" ca="1" si="0"/>
        <v>104232.23330439616</v>
      </c>
      <c r="I7" s="91">
        <f t="shared" ca="1" si="0"/>
        <v>116259.56342036914</v>
      </c>
      <c r="J7" s="91">
        <f t="shared" ca="1" si="0"/>
        <v>81448.685464787675</v>
      </c>
      <c r="K7" s="91">
        <f t="shared" ca="1" si="0"/>
        <v>115933.20768694422</v>
      </c>
      <c r="L7" s="91">
        <f t="shared" ca="1" si="0"/>
        <v>85054.84216640878</v>
      </c>
      <c r="M7" s="91">
        <f t="shared" ca="1" si="0"/>
        <v>65255.083320877682</v>
      </c>
      <c r="N7" s="114">
        <f ca="1">SUM(B7:M7)</f>
        <v>1122415.6763856725</v>
      </c>
    </row>
    <row r="8" spans="1:14" outlineLevel="1" x14ac:dyDescent="0.25">
      <c r="A8" s="28" t="s">
        <v>10455</v>
      </c>
      <c r="B8" s="84">
        <f ca="1">Sales('Monte Carlo'!T9,'Cash flow'!B$5,2)</f>
        <v>22240.637638376378</v>
      </c>
      <c r="C8" s="84">
        <f ca="1">Sales(B8,'Cash flow'!C$5,2)</f>
        <v>13822.866396812751</v>
      </c>
      <c r="D8" s="84">
        <f ca="1">Sales(C8,'Cash flow'!D$5,2)</f>
        <v>8196.2509102564109</v>
      </c>
      <c r="E8" s="84">
        <f ca="1">Sales(D8,'Cash flow'!E$5,2)</f>
        <v>17500.103272972974</v>
      </c>
      <c r="F8" s="84">
        <f ca="1">Sales(E8,'Cash flow'!F$5,2)</f>
        <v>16370.349795822785</v>
      </c>
      <c r="G8" s="84">
        <f ca="1">Sales(F8,'Cash flow'!G$5,2)</f>
        <v>13601.346112584572</v>
      </c>
      <c r="H8" s="84">
        <f ca="1">Sales(G8,'Cash flow'!H$5,2)</f>
        <v>24743.81692785017</v>
      </c>
      <c r="I8" s="84">
        <f ca="1">Sales(H8,'Cash flow'!I$5,2)</f>
        <v>12914.633171620411</v>
      </c>
      <c r="J8" s="84">
        <f ca="1">Sales(I8,'Cash flow'!J$5,2)</f>
        <v>14022.234675128646</v>
      </c>
      <c r="K8" s="84">
        <f ca="1">Sales(J8,'Cash flow'!K$5,2)</f>
        <v>29971.695970142187</v>
      </c>
      <c r="L8" s="84">
        <f ca="1">Sales(K8,'Cash flow'!L$5,2)</f>
        <v>19050.74542498152</v>
      </c>
      <c r="M8" s="84">
        <f ca="1">Sales(L8,'Cash flow'!M$5,2)</f>
        <v>9924.1092316279064</v>
      </c>
      <c r="N8" s="115">
        <f t="shared" ref="N8:N16" ca="1" si="1">SUM(B8:M8)</f>
        <v>202358.78952817671</v>
      </c>
    </row>
    <row r="9" spans="1:14" outlineLevel="1" x14ac:dyDescent="0.25">
      <c r="A9" s="28" t="s">
        <v>10456</v>
      </c>
      <c r="B9" s="84">
        <f ca="1">Sales('Monte Carlo'!T10,'Cash flow'!B$5,3)</f>
        <v>22325.960956340958</v>
      </c>
      <c r="C9" s="84">
        <f ca="1">Sales(B9,'Cash flow'!C$5,3)</f>
        <v>19683.434508345974</v>
      </c>
      <c r="D9" s="84">
        <f ca="1">Sales(C9,'Cash flow'!D$5,3)</f>
        <v>34861.02254819277</v>
      </c>
      <c r="E9" s="84">
        <f ca="1">Sales(D9,'Cash flow'!E$5,3)</f>
        <v>27001.200128765795</v>
      </c>
      <c r="F9" s="84">
        <f ca="1">Sales(E9,'Cash flow'!F$5,3)</f>
        <v>20496.519523839397</v>
      </c>
      <c r="G9" s="84">
        <f ca="1">Sales(F9,'Cash flow'!G$5,3)</f>
        <v>25917.086640495869</v>
      </c>
      <c r="H9" s="84">
        <f ca="1">Sales(G9,'Cash flow'!H$5,3)</f>
        <v>29474.333780392149</v>
      </c>
      <c r="I9" s="84">
        <f ca="1">Sales(H9,'Cash flow'!I$5,3)</f>
        <v>21140.211828965519</v>
      </c>
      <c r="J9" s="84">
        <f ca="1">Sales(I9,'Cash flow'!J$5,3)</f>
        <v>23850.495364102564</v>
      </c>
      <c r="K9" s="84">
        <f ca="1">Sales(J9,'Cash flow'!K$5,3)</f>
        <v>23681.102676988641</v>
      </c>
      <c r="L9" s="84">
        <f ca="1">Sales(K9,'Cash flow'!L$5,3)</f>
        <v>19514.041709871239</v>
      </c>
      <c r="M9" s="84">
        <f ca="1">Sales(L9,'Cash flow'!M$5,3)</f>
        <v>16227.822872048617</v>
      </c>
      <c r="N9" s="115">
        <f t="shared" ca="1" si="1"/>
        <v>284173.23253834946</v>
      </c>
    </row>
    <row r="10" spans="1:14" outlineLevel="1" x14ac:dyDescent="0.25">
      <c r="A10" s="28" t="s">
        <v>10457</v>
      </c>
      <c r="B10" s="84">
        <f>Sales('Monte Carlo'!T11,'Cash flow'!B$5,4)</f>
        <v>42288.33</v>
      </c>
      <c r="C10" s="84">
        <f ca="1">Sales(B10,'Cash flow'!C$5,4)</f>
        <v>79765.007067307699</v>
      </c>
      <c r="D10" s="84">
        <f ca="1">Sales(C10,'Cash flow'!D$5,4)</f>
        <v>49810.773337723032</v>
      </c>
      <c r="E10" s="84">
        <f ca="1">Sales(D10,'Cash flow'!E$5,4)</f>
        <v>46015.666762857152</v>
      </c>
      <c r="F10" s="84">
        <f ca="1">Sales(E10,'Cash flow'!F$5,4)</f>
        <v>62619.257913402042</v>
      </c>
      <c r="G10" s="84">
        <f ca="1">Sales(F10,'Cash flow'!G$5,4)</f>
        <v>31716.24750779221</v>
      </c>
      <c r="H10" s="84">
        <f ca="1">Sales(G10,'Cash flow'!H$5,4)</f>
        <v>50014.082596153843</v>
      </c>
      <c r="I10" s="84">
        <f ca="1">Sales(H10,'Cash flow'!I$5,4)</f>
        <v>82204.71841978321</v>
      </c>
      <c r="J10" s="84">
        <f ca="1">Sales(I10,'Cash flow'!J$5,4)</f>
        <v>43575.955425556465</v>
      </c>
      <c r="K10" s="84">
        <f ca="1">Sales(J10,'Cash flow'!K$5,4)</f>
        <v>62280.409039813399</v>
      </c>
      <c r="L10" s="84">
        <f ca="1">Sales(K10,'Cash flow'!L$5,4)</f>
        <v>46490.055031556032</v>
      </c>
      <c r="M10" s="84">
        <f ca="1">Sales(L10,'Cash flow'!M$5,4)</f>
        <v>39103.151217201157</v>
      </c>
      <c r="N10" s="115">
        <f t="shared" ca="1" si="1"/>
        <v>635883.65431914618</v>
      </c>
    </row>
    <row r="11" spans="1:14" x14ac:dyDescent="0.25">
      <c r="A11" s="73" t="s">
        <v>10499</v>
      </c>
      <c r="B11" s="85">
        <f>SUBTOTAL(9,B12:B14)</f>
        <v>-5345.5609999999997</v>
      </c>
      <c r="C11" s="85">
        <f t="shared" ref="C11:M11" si="2">SUBTOTAL(9,C12:C14)</f>
        <v>-6098.456000000001</v>
      </c>
      <c r="D11" s="85">
        <f t="shared" si="2"/>
        <v>-4967.1985999999997</v>
      </c>
      <c r="E11" s="85">
        <f t="shared" si="2"/>
        <v>-4847.1621999999998</v>
      </c>
      <c r="F11" s="85">
        <f t="shared" si="2"/>
        <v>-5290.7878000000001</v>
      </c>
      <c r="G11" s="85">
        <f t="shared" si="2"/>
        <v>-3940.7798000000003</v>
      </c>
      <c r="H11" s="85">
        <f t="shared" si="2"/>
        <v>-5719.3495999999996</v>
      </c>
      <c r="I11" s="85">
        <f t="shared" si="2"/>
        <v>-6003.9576000000006</v>
      </c>
      <c r="J11" s="85">
        <f t="shared" si="2"/>
        <v>-4183.6358</v>
      </c>
      <c r="K11" s="85">
        <f t="shared" si="2"/>
        <v>-6422.2494000000006</v>
      </c>
      <c r="L11" s="85">
        <f t="shared" si="2"/>
        <v>-5157.2358000000004</v>
      </c>
      <c r="M11" s="85">
        <f t="shared" si="2"/>
        <v>-3366.0944</v>
      </c>
      <c r="N11" s="116">
        <f t="shared" si="1"/>
        <v>-61342.468000000001</v>
      </c>
    </row>
    <row r="12" spans="1:14" hidden="1" outlineLevel="1" x14ac:dyDescent="0.25">
      <c r="A12" s="74" t="s">
        <v>10455</v>
      </c>
      <c r="B12" s="85">
        <f>-SUMIFS(Data!$T$4:$T$4956,Data!$O$4:$O$4956,'Cash flow'!$A8,Data!$M$4:$M$4956,"2021",Data!$N$4:$N$4956,B$5)</f>
        <v>-2034.12</v>
      </c>
      <c r="C12" s="85">
        <f>-SUMIFS(Data!$T$4:$T$4956,Data!$O$4:$O$4956,'Cash flow'!$A8,Data!$M$4:$M$4956,"2021",Data!$N$4:$N$4956,C$5)</f>
        <v>-1114.7460000000001</v>
      </c>
      <c r="D12" s="85">
        <f>-SUMIFS(Data!$T$4:$T$4956,Data!$O$4:$O$4956,'Cash flow'!$A8,Data!$M$4:$M$4956,"2021",Data!$N$4:$N$4956,D$5)</f>
        <v>-654.05399999999986</v>
      </c>
      <c r="E12" s="85">
        <f>-SUMIFS(Data!$T$4:$T$4956,Data!$O$4:$O$4956,'Cash flow'!$A8,Data!$M$4:$M$4956,"2021",Data!$N$4:$N$4956,E$5)</f>
        <v>-1490.616</v>
      </c>
      <c r="F12" s="85">
        <f>-SUMIFS(Data!$T$4:$T$4956,Data!$O$4:$O$4956,'Cash flow'!$A8,Data!$M$4:$M$4956,"2021",Data!$N$4:$N$4956,F$5)</f>
        <v>-1418.6580000000001</v>
      </c>
      <c r="G12" s="85">
        <f>-SUMIFS(Data!$T$4:$T$4956,Data!$O$4:$O$4956,'Cash flow'!$A8,Data!$M$4:$M$4956,"2021",Data!$N$4:$N$4956,G$5)</f>
        <v>-1169.0159999999998</v>
      </c>
      <c r="H12" s="85">
        <f>-SUMIFS(Data!$T$4:$T$4956,Data!$O$4:$O$4956,'Cash flow'!$A8,Data!$M$4:$M$4956,"2021",Data!$N$4:$N$4956,H$5)</f>
        <v>-2165.5740000000001</v>
      </c>
      <c r="I12" s="85">
        <f>-SUMIFS(Data!$T$4:$T$4956,Data!$O$4:$O$4956,'Cash flow'!$A8,Data!$M$4:$M$4956,"2021",Data!$N$4:$N$4956,I$5)</f>
        <v>-985.30200000000002</v>
      </c>
      <c r="J12" s="85">
        <f>-SUMIFS(Data!$T$4:$T$4956,Data!$O$4:$O$4956,'Cash flow'!$A8,Data!$M$4:$M$4956,"2021",Data!$N$4:$N$4956,J$5)</f>
        <v>-1059.27</v>
      </c>
      <c r="K12" s="85">
        <f>-SUMIFS(Data!$T$4:$T$4956,Data!$O$4:$O$4956,'Cash flow'!$A8,Data!$M$4:$M$4956,"2021",Data!$N$4:$N$4956,K$5)</f>
        <v>-2644.3559999999993</v>
      </c>
      <c r="L12" s="85">
        <f>-SUMIFS(Data!$T$4:$T$4956,Data!$O$4:$O$4956,'Cash flow'!$A8,Data!$M$4:$M$4956,"2021",Data!$N$4:$N$4956,L$5)</f>
        <v>-1559.76</v>
      </c>
      <c r="M12" s="85">
        <f>-SUMIFS(Data!$T$4:$T$4956,Data!$O$4:$O$4956,'Cash flow'!$A8,Data!$M$4:$M$4956,"2021",Data!$N$4:$N$4956,M$5)</f>
        <v>-845.80799999999999</v>
      </c>
      <c r="N12" s="116">
        <f t="shared" si="1"/>
        <v>-17141.28</v>
      </c>
    </row>
    <row r="13" spans="1:14" hidden="1" outlineLevel="1" x14ac:dyDescent="0.25">
      <c r="A13" s="74" t="s">
        <v>10456</v>
      </c>
      <c r="B13" s="85">
        <f>-SUMIFS(Data!$T$4:$T$4956,Data!$O$4:$O$4956,'Cash flow'!$A9,Data!$M$4:$M$4956,"2021",Data!$N$4:$N$4956,B$5)</f>
        <v>-1195.8030000000001</v>
      </c>
      <c r="C13" s="85">
        <f>-SUMIFS(Data!$T$4:$T$4956,Data!$O$4:$O$4956,'Cash flow'!$A9,Data!$M$4:$M$4956,"2021",Data!$N$4:$N$4956,C$5)</f>
        <v>-836.89199999999994</v>
      </c>
      <c r="D13" s="85">
        <f>-SUMIFS(Data!$T$4:$T$4956,Data!$O$4:$O$4956,'Cash flow'!$A9,Data!$M$4:$M$4956,"2021",Data!$N$4:$N$4956,D$5)</f>
        <v>-1732.6385999999995</v>
      </c>
      <c r="E13" s="85">
        <f>-SUMIFS(Data!$T$4:$T$4956,Data!$O$4:$O$4956,'Cash flow'!$A9,Data!$M$4:$M$4956,"2021",Data!$N$4:$N$4956,E$5)</f>
        <v>-1367.9442000000001</v>
      </c>
      <c r="F13" s="85">
        <f>-SUMIFS(Data!$T$4:$T$4956,Data!$O$4:$O$4956,'Cash flow'!$A9,Data!$M$4:$M$4956,"2021",Data!$N$4:$N$4956,F$5)</f>
        <v>-945.41580000000022</v>
      </c>
      <c r="G13" s="85">
        <f>-SUMIFS(Data!$T$4:$T$4956,Data!$O$4:$O$4956,'Cash flow'!$A9,Data!$M$4:$M$4956,"2021",Data!$N$4:$N$4956,G$5)</f>
        <v>-1200.5658000000001</v>
      </c>
      <c r="H13" s="85">
        <f>-SUMIFS(Data!$T$4:$T$4956,Data!$O$4:$O$4956,'Cash flow'!$A9,Data!$M$4:$M$4956,"2021",Data!$N$4:$N$4956,H$5)</f>
        <v>-1285.2755999999999</v>
      </c>
      <c r="I13" s="85">
        <f>-SUMIFS(Data!$T$4:$T$4956,Data!$O$4:$O$4956,'Cash flow'!$A9,Data!$M$4:$M$4956,"2021",Data!$N$4:$N$4956,I$5)</f>
        <v>-1104.9696000000001</v>
      </c>
      <c r="J13" s="85">
        <f>-SUMIFS(Data!$T$4:$T$4956,Data!$O$4:$O$4956,'Cash flow'!$A9,Data!$M$4:$M$4956,"2021",Data!$N$4:$N$4956,J$5)</f>
        <v>-1088.2998</v>
      </c>
      <c r="K13" s="85">
        <f>-SUMIFS(Data!$T$4:$T$4956,Data!$O$4:$O$4956,'Cash flow'!$A9,Data!$M$4:$M$4956,"2021",Data!$N$4:$N$4956,K$5)</f>
        <v>-1053.5994000000001</v>
      </c>
      <c r="L13" s="85">
        <f>-SUMIFS(Data!$T$4:$T$4956,Data!$O$4:$O$4956,'Cash flow'!$A9,Data!$M$4:$M$4956,"2021",Data!$N$4:$N$4956,L$5)</f>
        <v>-904.59179999999992</v>
      </c>
      <c r="M13" s="85">
        <f>-SUMIFS(Data!$T$4:$T$4956,Data!$O$4:$O$4956,'Cash flow'!$A9,Data!$M$4:$M$4956,"2021",Data!$N$4:$N$4956,M$5)</f>
        <v>-789.94440000000009</v>
      </c>
      <c r="N13" s="116">
        <f t="shared" si="1"/>
        <v>-13505.94</v>
      </c>
    </row>
    <row r="14" spans="1:14" hidden="1" outlineLevel="1" x14ac:dyDescent="0.25">
      <c r="A14" s="74" t="s">
        <v>10457</v>
      </c>
      <c r="B14" s="85">
        <f>-SUMIFS(Data!$T$4:$T$4956,Data!$O$4:$O$4956,'Cash flow'!$A10,Data!$M$4:$M$4956,"2021",Data!$N$4:$N$4956,B$5)</f>
        <v>-2115.6380000000004</v>
      </c>
      <c r="C14" s="85">
        <f>-SUMIFS(Data!$T$4:$T$4956,Data!$O$4:$O$4956,'Cash flow'!$A10,Data!$M$4:$M$4956,"2021",Data!$N$4:$N$4956,C$5)</f>
        <v>-4146.8180000000011</v>
      </c>
      <c r="D14" s="85">
        <f>-SUMIFS(Data!$T$4:$T$4956,Data!$O$4:$O$4956,'Cash flow'!$A10,Data!$M$4:$M$4956,"2021",Data!$N$4:$N$4956,D$5)</f>
        <v>-2580.5060000000003</v>
      </c>
      <c r="E14" s="85">
        <f>-SUMIFS(Data!$T$4:$T$4956,Data!$O$4:$O$4956,'Cash flow'!$A10,Data!$M$4:$M$4956,"2021",Data!$N$4:$N$4956,E$5)</f>
        <v>-1988.6020000000001</v>
      </c>
      <c r="F14" s="85">
        <f>-SUMIFS(Data!$T$4:$T$4956,Data!$O$4:$O$4956,'Cash flow'!$A10,Data!$M$4:$M$4956,"2021",Data!$N$4:$N$4956,F$5)</f>
        <v>-2926.7140000000004</v>
      </c>
      <c r="G14" s="85">
        <f>-SUMIFS(Data!$T$4:$T$4956,Data!$O$4:$O$4956,'Cash flow'!$A10,Data!$M$4:$M$4956,"2021",Data!$N$4:$N$4956,G$5)</f>
        <v>-1571.1980000000001</v>
      </c>
      <c r="H14" s="85">
        <f>-SUMIFS(Data!$T$4:$T$4956,Data!$O$4:$O$4956,'Cash flow'!$A10,Data!$M$4:$M$4956,"2021",Data!$N$4:$N$4956,H$5)</f>
        <v>-2268.5</v>
      </c>
      <c r="I14" s="85">
        <f>-SUMIFS(Data!$T$4:$T$4956,Data!$O$4:$O$4956,'Cash flow'!$A10,Data!$M$4:$M$4956,"2021",Data!$N$4:$N$4956,I$5)</f>
        <v>-3913.6860000000006</v>
      </c>
      <c r="J14" s="85">
        <f>-SUMIFS(Data!$T$4:$T$4956,Data!$O$4:$O$4956,'Cash flow'!$A10,Data!$M$4:$M$4956,"2021",Data!$N$4:$N$4956,J$5)</f>
        <v>-2036.066</v>
      </c>
      <c r="K14" s="85">
        <f>-SUMIFS(Data!$T$4:$T$4956,Data!$O$4:$O$4956,'Cash flow'!$A10,Data!$M$4:$M$4956,"2021",Data!$N$4:$N$4956,K$5)</f>
        <v>-2724.2940000000008</v>
      </c>
      <c r="L14" s="85">
        <f>-SUMIFS(Data!$T$4:$T$4956,Data!$O$4:$O$4956,'Cash flow'!$A10,Data!$M$4:$M$4956,"2021",Data!$N$4:$N$4956,L$5)</f>
        <v>-2692.8840000000005</v>
      </c>
      <c r="M14" s="85">
        <f>-SUMIFS(Data!$T$4:$T$4956,Data!$O$4:$O$4956,'Cash flow'!$A10,Data!$M$4:$M$4956,"2021",Data!$N$4:$N$4956,M$5)</f>
        <v>-1730.3419999999999</v>
      </c>
      <c r="N14" s="116">
        <f t="shared" si="1"/>
        <v>-30695.248000000007</v>
      </c>
    </row>
    <row r="15" spans="1:14" collapsed="1" x14ac:dyDescent="0.25">
      <c r="A15" s="75" t="s">
        <v>10484</v>
      </c>
      <c r="B15" s="86">
        <v>45000</v>
      </c>
      <c r="C15" s="86">
        <v>4000</v>
      </c>
      <c r="D15" s="86">
        <v>4000</v>
      </c>
      <c r="E15" s="86">
        <v>4000</v>
      </c>
      <c r="F15" s="86">
        <v>4000</v>
      </c>
      <c r="G15" s="86">
        <v>4000</v>
      </c>
      <c r="H15" s="86">
        <v>4000</v>
      </c>
      <c r="I15" s="86">
        <v>4000</v>
      </c>
      <c r="J15" s="86">
        <v>4000</v>
      </c>
      <c r="K15" s="86">
        <v>4000</v>
      </c>
      <c r="L15" s="86">
        <v>4000</v>
      </c>
      <c r="M15" s="86">
        <v>4000</v>
      </c>
      <c r="N15" s="117">
        <f t="shared" si="1"/>
        <v>89000</v>
      </c>
    </row>
    <row r="16" spans="1:14" x14ac:dyDescent="0.25">
      <c r="A16" s="71" t="s">
        <v>10485</v>
      </c>
      <c r="B16" s="87">
        <f t="shared" ref="B16:M16" ca="1" si="3">SUBTOTAL(9,B8:B15)</f>
        <v>126509.36759471733</v>
      </c>
      <c r="C16" s="87">
        <f t="shared" ca="1" si="3"/>
        <v>111172.85197246642</v>
      </c>
      <c r="D16" s="87">
        <f t="shared" ca="1" si="3"/>
        <v>91900.848196172214</v>
      </c>
      <c r="E16" s="87">
        <f t="shared" ca="1" si="3"/>
        <v>89669.807964595937</v>
      </c>
      <c r="F16" s="87">
        <f t="shared" ca="1" si="3"/>
        <v>98195.339433064219</v>
      </c>
      <c r="G16" s="87">
        <f t="shared" ca="1" si="3"/>
        <v>71293.900460872654</v>
      </c>
      <c r="H16" s="87">
        <f t="shared" ca="1" si="3"/>
        <v>102512.88370439617</v>
      </c>
      <c r="I16" s="87">
        <f t="shared" ca="1" si="3"/>
        <v>114255.60582036915</v>
      </c>
      <c r="J16" s="87">
        <f t="shared" ca="1" si="3"/>
        <v>81265.049664787672</v>
      </c>
      <c r="K16" s="87">
        <f t="shared" ca="1" si="3"/>
        <v>113510.95828694422</v>
      </c>
      <c r="L16" s="87">
        <f t="shared" ca="1" si="3"/>
        <v>83897.606366408785</v>
      </c>
      <c r="M16" s="87">
        <f t="shared" ca="1" si="3"/>
        <v>65888.988920877688</v>
      </c>
      <c r="N16" s="118">
        <f t="shared" ca="1" si="1"/>
        <v>1150073.2083856727</v>
      </c>
    </row>
    <row r="17" spans="1:14" x14ac:dyDescent="0.25">
      <c r="B17" s="88"/>
      <c r="C17" s="88"/>
      <c r="D17" s="88"/>
      <c r="E17" s="88"/>
      <c r="F17" s="88"/>
      <c r="G17" s="88"/>
      <c r="H17" s="88"/>
      <c r="I17" s="88"/>
      <c r="J17" s="88"/>
      <c r="K17" s="88"/>
      <c r="L17" s="88"/>
      <c r="M17" s="88"/>
      <c r="N17" s="119"/>
    </row>
    <row r="18" spans="1:14" ht="15.75" thickBot="1" x14ac:dyDescent="0.3">
      <c r="A18" s="77" t="s">
        <v>10486</v>
      </c>
      <c r="B18" s="89"/>
      <c r="C18" s="89"/>
      <c r="D18" s="89"/>
      <c r="E18" s="89"/>
      <c r="F18" s="89"/>
      <c r="G18" s="89"/>
      <c r="H18" s="89"/>
      <c r="I18" s="89"/>
      <c r="J18" s="89"/>
      <c r="K18" s="89"/>
      <c r="L18" s="89"/>
      <c r="M18" s="89"/>
      <c r="N18" s="120"/>
    </row>
    <row r="19" spans="1:14" x14ac:dyDescent="0.25">
      <c r="A19" s="76" t="s">
        <v>10487</v>
      </c>
      <c r="B19" s="90">
        <v>-30000</v>
      </c>
      <c r="C19" s="90">
        <v>-30000</v>
      </c>
      <c r="D19" s="90">
        <v>-30000</v>
      </c>
      <c r="E19" s="90">
        <v>-30000</v>
      </c>
      <c r="F19" s="90">
        <v>-30000</v>
      </c>
      <c r="G19" s="90">
        <v>-30000</v>
      </c>
      <c r="H19" s="90">
        <v>-30000</v>
      </c>
      <c r="I19" s="90">
        <v>-30000</v>
      </c>
      <c r="J19" s="90">
        <v>-30000</v>
      </c>
      <c r="K19" s="90">
        <v>-30000</v>
      </c>
      <c r="L19" s="90">
        <v>-30000</v>
      </c>
      <c r="M19" s="90">
        <v>-30000</v>
      </c>
      <c r="N19" s="121">
        <f t="shared" ref="N19:N26" si="4">SUM(B19:M19)</f>
        <v>-360000</v>
      </c>
    </row>
    <row r="20" spans="1:14" x14ac:dyDescent="0.25">
      <c r="A20" s="73" t="s">
        <v>10488</v>
      </c>
      <c r="B20" s="85">
        <f ca="1">-B7*(1-'User input'!$B$7)</f>
        <v>-85117.830022822993</v>
      </c>
      <c r="C20" s="85">
        <f ca="1">-C7*(1-'User input'!$B$7)</f>
        <v>-111005.8818130171</v>
      </c>
      <c r="D20" s="85">
        <f ca="1">-D7*(1-'User input'!$B$7)</f>
        <v>-91010.685860248777</v>
      </c>
      <c r="E20" s="85">
        <f ca="1">-E7*(1-'User input'!$B$7)</f>
        <v>-88706.630761304012</v>
      </c>
      <c r="F20" s="85">
        <f ca="1">-F7*(1-'User input'!$B$7)</f>
        <v>-97496.404688402938</v>
      </c>
      <c r="G20" s="85">
        <f ca="1">-G7*(1-'User input'!$B$7)</f>
        <v>-69809.986655655201</v>
      </c>
      <c r="H20" s="85">
        <f ca="1">-H7*(1-'User input'!$B$7)</f>
        <v>-102147.58863830823</v>
      </c>
      <c r="I20" s="85">
        <f ca="1">-I7*(1-'User input'!$B$7)</f>
        <v>-113934.37215196175</v>
      </c>
      <c r="J20" s="85">
        <f ca="1">-J7*(1-'User input'!$B$7)</f>
        <v>-79819.711755491924</v>
      </c>
      <c r="K20" s="85">
        <f ca="1">-K7*(1-'User input'!$B$7)</f>
        <v>-113614.54353320533</v>
      </c>
      <c r="L20" s="85">
        <f ca="1">-L7*(1-'User input'!$B$7)</f>
        <v>-83353.745323080599</v>
      </c>
      <c r="M20" s="85">
        <f ca="1">-M7*(1-'User input'!$B$7)</f>
        <v>-63949.981654460127</v>
      </c>
      <c r="N20" s="116">
        <f t="shared" ca="1" si="4"/>
        <v>-1099967.362857959</v>
      </c>
    </row>
    <row r="21" spans="1:14" x14ac:dyDescent="0.25">
      <c r="A21" s="73" t="s">
        <v>10489</v>
      </c>
      <c r="B21" s="85">
        <f>'User input'!$B$15</f>
        <v>-6674.01</v>
      </c>
      <c r="C21" s="85">
        <f>'User input'!$B$15</f>
        <v>-6674.01</v>
      </c>
      <c r="D21" s="85">
        <f>'User input'!$B$15</f>
        <v>-6674.01</v>
      </c>
      <c r="E21" s="85">
        <f>'User input'!$B$15</f>
        <v>-6674.01</v>
      </c>
      <c r="F21" s="85">
        <f>'User input'!$B$15</f>
        <v>-6674.01</v>
      </c>
      <c r="G21" s="85">
        <f>'User input'!$B$15</f>
        <v>-6674.01</v>
      </c>
      <c r="H21" s="85">
        <f>'User input'!$B$15</f>
        <v>-6674.01</v>
      </c>
      <c r="I21" s="85">
        <f>'User input'!$B$15</f>
        <v>-6674.01</v>
      </c>
      <c r="J21" s="85">
        <f>'User input'!$B$15</f>
        <v>-6674.01</v>
      </c>
      <c r="K21" s="85">
        <f>'User input'!$B$15</f>
        <v>-6674.01</v>
      </c>
      <c r="L21" s="85">
        <f>'User input'!$B$15</f>
        <v>-6674.01</v>
      </c>
      <c r="M21" s="85">
        <f>'User input'!$B$15</f>
        <v>-6674.01</v>
      </c>
      <c r="N21" s="116">
        <f t="shared" si="4"/>
        <v>-80088.12</v>
      </c>
    </row>
    <row r="22" spans="1:14" x14ac:dyDescent="0.25">
      <c r="A22" s="73" t="s">
        <v>10504</v>
      </c>
      <c r="B22" s="85">
        <f>SUBTOTAL(9,B23:B25)</f>
        <v>-17.5</v>
      </c>
      <c r="C22" s="85">
        <f t="shared" ref="C22:M22" si="5">SUBTOTAL(9,C23:C25)</f>
        <v>-22</v>
      </c>
      <c r="D22" s="85">
        <f t="shared" si="5"/>
        <v>-20</v>
      </c>
      <c r="E22" s="85">
        <f t="shared" si="5"/>
        <v>-21</v>
      </c>
      <c r="F22" s="85">
        <f t="shared" si="5"/>
        <v>-20</v>
      </c>
      <c r="G22" s="85">
        <f t="shared" si="5"/>
        <v>-18</v>
      </c>
      <c r="H22" s="85">
        <f t="shared" si="5"/>
        <v>-24.5</v>
      </c>
      <c r="I22" s="85">
        <f t="shared" si="5"/>
        <v>-24</v>
      </c>
      <c r="J22" s="85">
        <f t="shared" si="5"/>
        <v>-21.5</v>
      </c>
      <c r="K22" s="85">
        <f t="shared" si="5"/>
        <v>-27</v>
      </c>
      <c r="L22" s="85">
        <f t="shared" si="5"/>
        <v>-19.5</v>
      </c>
      <c r="M22" s="85">
        <f t="shared" si="5"/>
        <v>-14</v>
      </c>
      <c r="N22" s="116">
        <f t="shared" si="4"/>
        <v>-249</v>
      </c>
    </row>
    <row r="23" spans="1:14" hidden="1" outlineLevel="1" x14ac:dyDescent="0.25">
      <c r="A23" s="28" t="s">
        <v>10455</v>
      </c>
      <c r="B23" s="88">
        <f>-SUMIFS(Data!$U$4:$U$4956,Data!$O$4:$O$4956,'Cash flow'!$A8,Data!$M$4:$M$4956,"2021",Data!$N$4:$N$4956,B$5)</f>
        <v>-7.5</v>
      </c>
      <c r="C23" s="88">
        <f>-SUMIFS(Data!$U$4:$U$4956,Data!$O$4:$O$4956,'Cash flow'!$A8,Data!$M$4:$M$4956,"2021",Data!$N$4:$N$4956,C$5)</f>
        <v>-6.5</v>
      </c>
      <c r="D23" s="88">
        <f>-SUMIFS(Data!$U$4:$U$4956,Data!$O$4:$O$4956,'Cash flow'!$A8,Data!$M$4:$M$4956,"2021",Data!$N$4:$N$4956,D$5)</f>
        <v>-4.5</v>
      </c>
      <c r="E23" s="88">
        <f>-SUMIFS(Data!$U$4:$U$4956,Data!$O$4:$O$4956,'Cash flow'!$A8,Data!$M$4:$M$4956,"2021",Data!$N$4:$N$4956,E$5)</f>
        <v>-6.5</v>
      </c>
      <c r="F23" s="88">
        <f>-SUMIFS(Data!$U$4:$U$4956,Data!$O$4:$O$4956,'Cash flow'!$A8,Data!$M$4:$M$4956,"2021",Data!$N$4:$N$4956,F$5)</f>
        <v>-6</v>
      </c>
      <c r="G23" s="88">
        <f>-SUMIFS(Data!$U$4:$U$4956,Data!$O$4:$O$4956,'Cash flow'!$A8,Data!$M$4:$M$4956,"2021",Data!$N$4:$N$4956,G$5)</f>
        <v>-6</v>
      </c>
      <c r="H23" s="88">
        <f>-SUMIFS(Data!$U$4:$U$4956,Data!$O$4:$O$4956,'Cash flow'!$A8,Data!$M$4:$M$4956,"2021",Data!$N$4:$N$4956,H$5)</f>
        <v>-10.5</v>
      </c>
      <c r="I23" s="88">
        <f>-SUMIFS(Data!$U$4:$U$4956,Data!$O$4:$O$4956,'Cash flow'!$A8,Data!$M$4:$M$4956,"2021",Data!$N$4:$N$4956,I$5)</f>
        <v>-7.5</v>
      </c>
      <c r="J23" s="88">
        <f>-SUMIFS(Data!$U$4:$U$4956,Data!$O$4:$O$4956,'Cash flow'!$A8,Data!$M$4:$M$4956,"2021",Data!$N$4:$N$4956,J$5)</f>
        <v>-7.5</v>
      </c>
      <c r="K23" s="88">
        <f>-SUMIFS(Data!$U$4:$U$4956,Data!$O$4:$O$4956,'Cash flow'!$A8,Data!$M$4:$M$4956,"2021",Data!$N$4:$N$4956,K$5)</f>
        <v>-11.5</v>
      </c>
      <c r="L23" s="88">
        <f>-SUMIFS(Data!$U$4:$U$4956,Data!$O$4:$O$4956,'Cash flow'!$A8,Data!$M$4:$M$4956,"2021",Data!$N$4:$N$4956,L$5)</f>
        <v>-9.5</v>
      </c>
      <c r="M23" s="88">
        <f>-SUMIFS(Data!$U$4:$U$4956,Data!$O$4:$O$4956,'Cash flow'!$A8,Data!$M$4:$M$4956,"2021",Data!$N$4:$N$4956,M$5)</f>
        <v>-3</v>
      </c>
      <c r="N23" s="119">
        <f t="shared" si="4"/>
        <v>-86.5</v>
      </c>
    </row>
    <row r="24" spans="1:14" hidden="1" outlineLevel="1" x14ac:dyDescent="0.25">
      <c r="A24" s="28" t="s">
        <v>10456</v>
      </c>
      <c r="B24" s="88">
        <f>-SUMIFS(Data!$U$4:$U$4956,Data!$O$4:$O$4956,'Cash flow'!$A9,Data!$M$4:$M$4956,"2021",Data!$N$4:$N$4956,B$5)</f>
        <v>-5</v>
      </c>
      <c r="C24" s="88">
        <f>-SUMIFS(Data!$U$4:$U$4956,Data!$O$4:$O$4956,'Cash flow'!$A9,Data!$M$4:$M$4956,"2021",Data!$N$4:$N$4956,C$5)</f>
        <v>-6</v>
      </c>
      <c r="D24" s="88">
        <f>-SUMIFS(Data!$U$4:$U$4956,Data!$O$4:$O$4956,'Cash flow'!$A9,Data!$M$4:$M$4956,"2021",Data!$N$4:$N$4956,D$5)</f>
        <v>-8</v>
      </c>
      <c r="E24" s="88">
        <f>-SUMIFS(Data!$U$4:$U$4956,Data!$O$4:$O$4956,'Cash flow'!$A9,Data!$M$4:$M$4956,"2021",Data!$N$4:$N$4956,E$5)</f>
        <v>-7.5</v>
      </c>
      <c r="F24" s="88">
        <f>-SUMIFS(Data!$U$4:$U$4956,Data!$O$4:$O$4956,'Cash flow'!$A9,Data!$M$4:$M$4956,"2021",Data!$N$4:$N$4956,F$5)</f>
        <v>-5.5</v>
      </c>
      <c r="G24" s="88">
        <f>-SUMIFS(Data!$U$4:$U$4956,Data!$O$4:$O$4956,'Cash flow'!$A9,Data!$M$4:$M$4956,"2021",Data!$N$4:$N$4956,G$5)</f>
        <v>-7.5</v>
      </c>
      <c r="H24" s="88">
        <f>-SUMIFS(Data!$U$4:$U$4956,Data!$O$4:$O$4956,'Cash flow'!$A9,Data!$M$4:$M$4956,"2021",Data!$N$4:$N$4956,H$5)</f>
        <v>-7.5</v>
      </c>
      <c r="I24" s="88">
        <f>-SUMIFS(Data!$U$4:$U$4956,Data!$O$4:$O$4956,'Cash flow'!$A9,Data!$M$4:$M$4956,"2021",Data!$N$4:$N$4956,I$5)</f>
        <v>-6</v>
      </c>
      <c r="J24" s="88">
        <f>-SUMIFS(Data!$U$4:$U$4956,Data!$O$4:$O$4956,'Cash flow'!$A9,Data!$M$4:$M$4956,"2021",Data!$N$4:$N$4956,J$5)</f>
        <v>-7</v>
      </c>
      <c r="K24" s="88">
        <f>-SUMIFS(Data!$U$4:$U$4956,Data!$O$4:$O$4956,'Cash flow'!$A9,Data!$M$4:$M$4956,"2021",Data!$N$4:$N$4956,K$5)</f>
        <v>-7</v>
      </c>
      <c r="L24" s="88">
        <f>-SUMIFS(Data!$U$4:$U$4956,Data!$O$4:$O$4956,'Cash flow'!$A9,Data!$M$4:$M$4956,"2021",Data!$N$4:$N$4956,L$5)</f>
        <v>-5</v>
      </c>
      <c r="M24" s="88">
        <f>-SUMIFS(Data!$U$4:$U$4956,Data!$O$4:$O$4956,'Cash flow'!$A9,Data!$M$4:$M$4956,"2021",Data!$N$4:$N$4956,M$5)</f>
        <v>-4.5</v>
      </c>
      <c r="N24" s="119">
        <f t="shared" si="4"/>
        <v>-76.5</v>
      </c>
    </row>
    <row r="25" spans="1:14" hidden="1" outlineLevel="1" x14ac:dyDescent="0.25">
      <c r="A25" s="28" t="s">
        <v>10457</v>
      </c>
      <c r="B25" s="88">
        <f>-SUMIFS(Data!$U$4:$U$4956,Data!$O$4:$O$4956,'Cash flow'!$A10,Data!$M$4:$M$4956,"2021",Data!$N$4:$N$4956,B$5)</f>
        <v>-5</v>
      </c>
      <c r="C25" s="88">
        <f>-SUMIFS(Data!$U$4:$U$4956,Data!$O$4:$O$4956,'Cash flow'!$A10,Data!$M$4:$M$4956,"2021",Data!$N$4:$N$4956,C$5)</f>
        <v>-9.5</v>
      </c>
      <c r="D25" s="88">
        <f>-SUMIFS(Data!$U$4:$U$4956,Data!$O$4:$O$4956,'Cash flow'!$A10,Data!$M$4:$M$4956,"2021",Data!$N$4:$N$4956,D$5)</f>
        <v>-7.5</v>
      </c>
      <c r="E25" s="88">
        <f>-SUMIFS(Data!$U$4:$U$4956,Data!$O$4:$O$4956,'Cash flow'!$A10,Data!$M$4:$M$4956,"2021",Data!$N$4:$N$4956,E$5)</f>
        <v>-7</v>
      </c>
      <c r="F25" s="88">
        <f>-SUMIFS(Data!$U$4:$U$4956,Data!$O$4:$O$4956,'Cash flow'!$A10,Data!$M$4:$M$4956,"2021",Data!$N$4:$N$4956,F$5)</f>
        <v>-8.5</v>
      </c>
      <c r="G25" s="88">
        <f>-SUMIFS(Data!$U$4:$U$4956,Data!$O$4:$O$4956,'Cash flow'!$A10,Data!$M$4:$M$4956,"2021",Data!$N$4:$N$4956,G$5)</f>
        <v>-4.5</v>
      </c>
      <c r="H25" s="88">
        <f>-SUMIFS(Data!$U$4:$U$4956,Data!$O$4:$O$4956,'Cash flow'!$A10,Data!$M$4:$M$4956,"2021",Data!$N$4:$N$4956,H$5)</f>
        <v>-6.5</v>
      </c>
      <c r="I25" s="88">
        <f>-SUMIFS(Data!$U$4:$U$4956,Data!$O$4:$O$4956,'Cash flow'!$A10,Data!$M$4:$M$4956,"2021",Data!$N$4:$N$4956,I$5)</f>
        <v>-10.5</v>
      </c>
      <c r="J25" s="88">
        <f>-SUMIFS(Data!$U$4:$U$4956,Data!$O$4:$O$4956,'Cash flow'!$A10,Data!$M$4:$M$4956,"2021",Data!$N$4:$N$4956,J$5)</f>
        <v>-7</v>
      </c>
      <c r="K25" s="88">
        <f>-SUMIFS(Data!$U$4:$U$4956,Data!$O$4:$O$4956,'Cash flow'!$A10,Data!$M$4:$M$4956,"2021",Data!$N$4:$N$4956,K$5)</f>
        <v>-8.5</v>
      </c>
      <c r="L25" s="88">
        <f>-SUMIFS(Data!$U$4:$U$4956,Data!$O$4:$O$4956,'Cash flow'!$A10,Data!$M$4:$M$4956,"2021",Data!$N$4:$N$4956,L$5)</f>
        <v>-5</v>
      </c>
      <c r="M25" s="88">
        <f>-SUMIFS(Data!$U$4:$U$4956,Data!$O$4:$O$4956,'Cash flow'!$A10,Data!$M$4:$M$4956,"2021",Data!$N$4:$N$4956,M$5)</f>
        <v>-6.5</v>
      </c>
      <c r="N25" s="119">
        <f t="shared" si="4"/>
        <v>-86</v>
      </c>
    </row>
    <row r="26" spans="1:14" collapsed="1" x14ac:dyDescent="0.25">
      <c r="A26" s="71" t="s">
        <v>10485</v>
      </c>
      <c r="B26" s="87">
        <f ca="1">SUBTOTAL(9,B19:B22)</f>
        <v>-121791.84002282299</v>
      </c>
      <c r="C26" s="87">
        <f t="shared" ref="C26:M26" ca="1" si="6">SUBTOTAL(9,C19:C22)</f>
        <v>-147679.89181301711</v>
      </c>
      <c r="D26" s="87">
        <f t="shared" ca="1" si="6"/>
        <v>-127684.69586024877</v>
      </c>
      <c r="E26" s="87">
        <f t="shared" ca="1" si="6"/>
        <v>-125380.64076130401</v>
      </c>
      <c r="F26" s="87">
        <f t="shared" ca="1" si="6"/>
        <v>-134170.41468840293</v>
      </c>
      <c r="G26" s="87">
        <f t="shared" ca="1" si="6"/>
        <v>-106483.9966556552</v>
      </c>
      <c r="H26" s="87">
        <f t="shared" ca="1" si="6"/>
        <v>-138821.59863830823</v>
      </c>
      <c r="I26" s="87">
        <f t="shared" ca="1" si="6"/>
        <v>-150608.38215196176</v>
      </c>
      <c r="J26" s="87">
        <f t="shared" ca="1" si="6"/>
        <v>-116493.72175549192</v>
      </c>
      <c r="K26" s="87">
        <f t="shared" ca="1" si="6"/>
        <v>-150288.55353320536</v>
      </c>
      <c r="L26" s="87">
        <f t="shared" ca="1" si="6"/>
        <v>-120027.75532308059</v>
      </c>
      <c r="M26" s="87">
        <f t="shared" ca="1" si="6"/>
        <v>-100623.99165446013</v>
      </c>
      <c r="N26" s="118">
        <f t="shared" ca="1" si="4"/>
        <v>-1540055.4828579589</v>
      </c>
    </row>
    <row r="27" spans="1:14" x14ac:dyDescent="0.25">
      <c r="B27" s="88"/>
      <c r="C27" s="88"/>
      <c r="D27" s="88"/>
      <c r="E27" s="88"/>
      <c r="F27" s="88"/>
      <c r="G27" s="88"/>
      <c r="H27" s="88"/>
      <c r="I27" s="88"/>
      <c r="J27" s="88"/>
      <c r="K27" s="88"/>
      <c r="L27" s="88"/>
      <c r="M27" s="88"/>
      <c r="N27" s="119"/>
    </row>
    <row r="28" spans="1:14" ht="17.25" x14ac:dyDescent="0.3">
      <c r="A28" s="132" t="s">
        <v>10490</v>
      </c>
      <c r="B28" s="133">
        <f ca="1">B16+B26</f>
        <v>4717.5275718943449</v>
      </c>
      <c r="C28" s="133">
        <f t="shared" ref="C28:M28" ca="1" si="7">C16+C26</f>
        <v>-36507.039840550686</v>
      </c>
      <c r="D28" s="133">
        <f t="shared" ca="1" si="7"/>
        <v>-35783.847664076558</v>
      </c>
      <c r="E28" s="133">
        <f t="shared" ca="1" si="7"/>
        <v>-35710.83279670807</v>
      </c>
      <c r="F28" s="133">
        <f t="shared" ca="1" si="7"/>
        <v>-35975.075255338714</v>
      </c>
      <c r="G28" s="133">
        <f t="shared" ca="1" si="7"/>
        <v>-35190.096194782542</v>
      </c>
      <c r="H28" s="133">
        <f t="shared" ca="1" si="7"/>
        <v>-36308.714933912066</v>
      </c>
      <c r="I28" s="133">
        <f t="shared" ca="1" si="7"/>
        <v>-36352.776331592613</v>
      </c>
      <c r="J28" s="133">
        <f t="shared" ca="1" si="7"/>
        <v>-35228.672090704247</v>
      </c>
      <c r="K28" s="133">
        <f t="shared" ca="1" si="7"/>
        <v>-36777.595246261131</v>
      </c>
      <c r="L28" s="133">
        <f t="shared" ca="1" si="7"/>
        <v>-36130.148956671808</v>
      </c>
      <c r="M28" s="133">
        <f t="shared" ca="1" si="7"/>
        <v>-34735.002733582442</v>
      </c>
      <c r="N28" s="112">
        <f t="shared" ref="N28" ca="1" si="8">SUM(B28:M28)</f>
        <v>-389982.27447228652</v>
      </c>
    </row>
    <row r="30" spans="1:14" x14ac:dyDescent="0.25">
      <c r="C30" s="23"/>
      <c r="D30" s="23"/>
    </row>
  </sheetData>
  <phoneticPr fontId="19" type="noConversion"/>
  <hyperlinks>
    <hyperlink ref="A2" location="Menu!A1" display="Menu!A1" xr:uid="{D2DD34E9-DFAE-4E02-BACD-2E1BED428771}"/>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1A650-9AC7-4228-81A2-3D3B48EAE2A0}">
  <sheetPr codeName="Sheet8">
    <tabColor rgb="FF0070C0"/>
  </sheetPr>
  <dimension ref="A2:O35"/>
  <sheetViews>
    <sheetView showGridLines="0" zoomScale="96" workbookViewId="0">
      <pane xSplit="2" ySplit="6" topLeftCell="I7" activePane="bottomRight" state="frozen"/>
      <selection pane="topRight" activeCell="C1" sqref="C1"/>
      <selection pane="bottomLeft" activeCell="A7" sqref="A7"/>
      <selection pane="bottomRight" activeCell="C7" sqref="C7"/>
    </sheetView>
  </sheetViews>
  <sheetFormatPr defaultRowHeight="15" outlineLevelRow="1" x14ac:dyDescent="0.25"/>
  <cols>
    <col min="1" max="1" width="29.42578125" bestFit="1" customWidth="1"/>
    <col min="2" max="2" width="14.42578125" hidden="1" customWidth="1"/>
    <col min="3" max="14" width="15.7109375" bestFit="1" customWidth="1"/>
    <col min="15" max="15" width="16.42578125" bestFit="1" customWidth="1"/>
  </cols>
  <sheetData>
    <row r="2" spans="1:15" x14ac:dyDescent="0.25">
      <c r="A2" s="52" t="s">
        <v>10533</v>
      </c>
    </row>
    <row r="5" spans="1:15" x14ac:dyDescent="0.25">
      <c r="C5" s="20" t="s">
        <v>4225</v>
      </c>
      <c r="D5" s="20" t="s">
        <v>10445</v>
      </c>
      <c r="E5" s="20" t="s">
        <v>10446</v>
      </c>
      <c r="F5" s="20" t="s">
        <v>10447</v>
      </c>
      <c r="G5" s="20" t="s">
        <v>6818</v>
      </c>
      <c r="H5" s="20" t="s">
        <v>10448</v>
      </c>
      <c r="I5" s="20" t="s">
        <v>10449</v>
      </c>
      <c r="J5" s="20" t="s">
        <v>10450</v>
      </c>
      <c r="K5" s="20" t="s">
        <v>10451</v>
      </c>
      <c r="L5" s="20" t="s">
        <v>10452</v>
      </c>
      <c r="M5" s="20" t="s">
        <v>10453</v>
      </c>
      <c r="N5" s="20" t="s">
        <v>10454</v>
      </c>
      <c r="O5" s="122" t="s">
        <v>10555</v>
      </c>
    </row>
    <row r="6" spans="1:15" hidden="1" x14ac:dyDescent="0.25">
      <c r="C6" s="28">
        <v>1</v>
      </c>
      <c r="D6" s="28">
        <v>2</v>
      </c>
      <c r="E6" s="28">
        <v>3</v>
      </c>
      <c r="F6" s="28">
        <v>4</v>
      </c>
      <c r="G6" s="28">
        <v>5</v>
      </c>
      <c r="H6" s="28">
        <v>6</v>
      </c>
      <c r="I6" s="28">
        <v>7</v>
      </c>
      <c r="J6" s="28">
        <v>8</v>
      </c>
      <c r="K6" s="28">
        <v>9</v>
      </c>
      <c r="L6" s="28">
        <v>10</v>
      </c>
      <c r="M6" s="28">
        <v>11</v>
      </c>
      <c r="N6" s="28">
        <v>12</v>
      </c>
      <c r="O6" s="123"/>
    </row>
    <row r="7" spans="1:15" ht="15.75" thickBot="1" x14ac:dyDescent="0.3">
      <c r="A7" s="77" t="s">
        <v>10483</v>
      </c>
      <c r="B7" s="78"/>
      <c r="C7" s="78"/>
      <c r="D7" s="78"/>
      <c r="E7" s="78"/>
      <c r="F7" s="78"/>
      <c r="G7" s="78"/>
      <c r="H7" s="78"/>
      <c r="I7" s="78"/>
      <c r="J7" s="78"/>
      <c r="K7" s="78"/>
      <c r="L7" s="78"/>
      <c r="M7" s="78"/>
      <c r="N7" s="77"/>
      <c r="O7" s="124"/>
    </row>
    <row r="8" spans="1:15" x14ac:dyDescent="0.25">
      <c r="A8" s="82" t="s">
        <v>10475</v>
      </c>
      <c r="B8" s="83">
        <f>'Monte Carlo'!T8</f>
        <v>74579.78</v>
      </c>
      <c r="C8" s="91">
        <v>63765.713000000003</v>
      </c>
      <c r="D8" s="91">
        <v>53492.347999999998</v>
      </c>
      <c r="E8" s="91">
        <v>44076.648999999998</v>
      </c>
      <c r="F8" s="91">
        <v>38636.987999999998</v>
      </c>
      <c r="G8" s="91">
        <v>36003.853999999999</v>
      </c>
      <c r="H8" s="91">
        <v>34003.485000000001</v>
      </c>
      <c r="I8" s="91">
        <v>36360.615999999995</v>
      </c>
      <c r="J8" s="91">
        <v>28157.859000000004</v>
      </c>
      <c r="K8" s="91">
        <v>25154.012999999999</v>
      </c>
      <c r="L8" s="91">
        <v>22938.913</v>
      </c>
      <c r="M8" s="91">
        <v>23449.64</v>
      </c>
      <c r="N8" s="92">
        <v>17879.192999999999</v>
      </c>
      <c r="O8" s="125">
        <f>SUM(C8:N8)</f>
        <v>423919.27099999995</v>
      </c>
    </row>
    <row r="9" spans="1:15" hidden="1" x14ac:dyDescent="0.25">
      <c r="A9" s="32" t="s">
        <v>10521</v>
      </c>
      <c r="B9" s="23"/>
      <c r="C9" s="96">
        <v>637657.13</v>
      </c>
      <c r="D9" s="96">
        <v>534923.48</v>
      </c>
      <c r="E9" s="96">
        <v>440766.49</v>
      </c>
      <c r="F9" s="96">
        <v>386369.88</v>
      </c>
      <c r="G9" s="96">
        <v>360038.54</v>
      </c>
      <c r="H9" s="96">
        <v>340034.85</v>
      </c>
      <c r="I9" s="96">
        <v>363606.16</v>
      </c>
      <c r="J9" s="96">
        <v>281578.59000000003</v>
      </c>
      <c r="K9" s="96">
        <v>251540.13</v>
      </c>
      <c r="L9" s="96">
        <v>229389.13</v>
      </c>
      <c r="M9" s="96">
        <v>234496.4</v>
      </c>
      <c r="N9" s="96">
        <v>178791.93</v>
      </c>
      <c r="O9" s="126"/>
    </row>
    <row r="10" spans="1:15" s="35" customFormat="1" x14ac:dyDescent="0.25">
      <c r="A10" s="97" t="s">
        <v>10520</v>
      </c>
      <c r="B10" s="97"/>
      <c r="C10" s="104">
        <v>37289.89</v>
      </c>
      <c r="D10" s="104">
        <v>18644.95</v>
      </c>
      <c r="E10" s="104">
        <v>16780.45</v>
      </c>
      <c r="F10" s="104">
        <v>8390.23</v>
      </c>
      <c r="G10" s="104">
        <v>0</v>
      </c>
      <c r="H10" s="104">
        <v>0</v>
      </c>
      <c r="I10" s="104">
        <v>0</v>
      </c>
      <c r="J10" s="104">
        <v>0</v>
      </c>
      <c r="K10" s="104">
        <v>0</v>
      </c>
      <c r="L10" s="104">
        <v>0</v>
      </c>
      <c r="M10" s="104">
        <v>0</v>
      </c>
      <c r="N10" s="104">
        <v>0</v>
      </c>
      <c r="O10" s="127">
        <f t="shared" ref="O10:O33" si="0">SUM(C10:N10)</f>
        <v>81105.51999999999</v>
      </c>
    </row>
    <row r="11" spans="1:15" s="35" customFormat="1" x14ac:dyDescent="0.25">
      <c r="A11" s="35" t="s">
        <v>10522</v>
      </c>
      <c r="B11" s="36"/>
      <c r="C11" s="105">
        <v>74579.78</v>
      </c>
      <c r="D11" s="105">
        <v>67121.8</v>
      </c>
      <c r="E11" s="105">
        <v>73833.98</v>
      </c>
      <c r="F11" s="105">
        <v>73833.98</v>
      </c>
      <c r="G11" s="105">
        <v>73833.98</v>
      </c>
      <c r="H11" s="105">
        <v>73833.98</v>
      </c>
      <c r="I11" s="105">
        <v>147667.96</v>
      </c>
      <c r="J11" s="105">
        <v>132901.17000000001</v>
      </c>
      <c r="K11" s="105">
        <v>132901.17000000001</v>
      </c>
      <c r="L11" s="105">
        <v>119611.05</v>
      </c>
      <c r="M11" s="105">
        <v>119611.05</v>
      </c>
      <c r="N11" s="105">
        <v>89708.29</v>
      </c>
      <c r="O11" s="128">
        <f t="shared" si="0"/>
        <v>1179438.1900000002</v>
      </c>
    </row>
    <row r="12" spans="1:15" hidden="1" x14ac:dyDescent="0.25">
      <c r="A12" s="32" t="s">
        <v>10523</v>
      </c>
      <c r="B12" s="20"/>
      <c r="C12" s="88">
        <v>62</v>
      </c>
      <c r="D12" s="88">
        <v>78</v>
      </c>
      <c r="E12" s="88">
        <v>16</v>
      </c>
      <c r="F12" s="88">
        <v>81</v>
      </c>
      <c r="G12" s="88">
        <v>20</v>
      </c>
      <c r="H12" s="88">
        <v>96</v>
      </c>
      <c r="I12" s="88">
        <v>6</v>
      </c>
      <c r="J12" s="88">
        <v>6</v>
      </c>
      <c r="K12" s="88">
        <v>80</v>
      </c>
      <c r="L12" s="88">
        <v>38</v>
      </c>
      <c r="M12" s="88">
        <v>46</v>
      </c>
      <c r="N12" s="88">
        <v>12</v>
      </c>
      <c r="O12" s="119">
        <f t="shared" si="0"/>
        <v>541</v>
      </c>
    </row>
    <row r="13" spans="1:15" hidden="1" x14ac:dyDescent="0.25">
      <c r="A13" s="28" t="s">
        <v>10455</v>
      </c>
      <c r="B13" s="28"/>
      <c r="C13" s="84"/>
      <c r="D13" s="84"/>
      <c r="E13" s="84"/>
      <c r="F13" s="84"/>
      <c r="G13" s="84"/>
      <c r="H13" s="84"/>
      <c r="I13" s="84"/>
      <c r="J13" s="84"/>
      <c r="K13" s="84"/>
      <c r="L13" s="84"/>
      <c r="M13" s="84"/>
      <c r="N13" s="84"/>
      <c r="O13" s="115">
        <f t="shared" si="0"/>
        <v>0</v>
      </c>
    </row>
    <row r="14" spans="1:15" hidden="1" x14ac:dyDescent="0.25">
      <c r="A14" s="28" t="s">
        <v>10456</v>
      </c>
      <c r="B14" s="28"/>
      <c r="C14" s="84"/>
      <c r="D14" s="84"/>
      <c r="E14" s="84"/>
      <c r="F14" s="84"/>
      <c r="G14" s="84"/>
      <c r="H14" s="84"/>
      <c r="I14" s="84"/>
      <c r="J14" s="84"/>
      <c r="K14" s="84"/>
      <c r="L14" s="84"/>
      <c r="M14" s="84"/>
      <c r="N14" s="84"/>
      <c r="O14" s="115">
        <f t="shared" si="0"/>
        <v>0</v>
      </c>
    </row>
    <row r="15" spans="1:15" hidden="1" x14ac:dyDescent="0.25">
      <c r="A15" s="28" t="s">
        <v>10457</v>
      </c>
      <c r="B15" s="28"/>
      <c r="C15" s="84"/>
      <c r="D15" s="84"/>
      <c r="E15" s="84"/>
      <c r="F15" s="84"/>
      <c r="G15" s="84"/>
      <c r="H15" s="84"/>
      <c r="I15" s="84"/>
      <c r="J15" s="84"/>
      <c r="K15" s="84"/>
      <c r="L15" s="84"/>
      <c r="M15" s="84"/>
      <c r="N15" s="84"/>
      <c r="O15" s="115">
        <f t="shared" si="0"/>
        <v>0</v>
      </c>
    </row>
    <row r="16" spans="1:15" x14ac:dyDescent="0.25">
      <c r="A16" s="80" t="s">
        <v>10499</v>
      </c>
      <c r="B16" s="80"/>
      <c r="C16" s="93">
        <f>SUBTOTAL(9,C17:C19)</f>
        <v>-5345.5609999999997</v>
      </c>
      <c r="D16" s="93">
        <f t="shared" ref="D16:N16" si="1">SUBTOTAL(9,D17:D19)</f>
        <v>-6098.456000000001</v>
      </c>
      <c r="E16" s="93">
        <f t="shared" si="1"/>
        <v>-4967.1985999999997</v>
      </c>
      <c r="F16" s="93">
        <f t="shared" si="1"/>
        <v>-4847.1621999999998</v>
      </c>
      <c r="G16" s="93">
        <f t="shared" si="1"/>
        <v>-5290.7878000000001</v>
      </c>
      <c r="H16" s="93">
        <f t="shared" si="1"/>
        <v>-3940.7798000000003</v>
      </c>
      <c r="I16" s="93">
        <f t="shared" si="1"/>
        <v>-5719.3495999999996</v>
      </c>
      <c r="J16" s="93">
        <f t="shared" si="1"/>
        <v>-6003.9576000000006</v>
      </c>
      <c r="K16" s="93">
        <f t="shared" si="1"/>
        <v>-4183.6358</v>
      </c>
      <c r="L16" s="93">
        <f t="shared" si="1"/>
        <v>-6422.2494000000006</v>
      </c>
      <c r="M16" s="93">
        <f t="shared" si="1"/>
        <v>-5157.2358000000004</v>
      </c>
      <c r="N16" s="93">
        <f t="shared" si="1"/>
        <v>-3366.0944</v>
      </c>
      <c r="O16" s="129">
        <f t="shared" si="0"/>
        <v>-61342.468000000001</v>
      </c>
    </row>
    <row r="17" spans="1:15" hidden="1" outlineLevel="1" x14ac:dyDescent="0.25">
      <c r="A17" s="81" t="s">
        <v>10455</v>
      </c>
      <c r="B17" s="81"/>
      <c r="C17" s="94">
        <f>-SUMIFS(Data!$T$4:$T$4956,Data!$O$4:$O$4956,'Monte Carlo Simulation'!$A13,Data!$M$4:$M$4956,"2021",Data!$N$4:$N$4956,C$6)</f>
        <v>-2034.12</v>
      </c>
      <c r="D17" s="94">
        <f>-SUMIFS(Data!$T$4:$T$4956,Data!$O$4:$O$4956,'Monte Carlo Simulation'!$A13,Data!$M$4:$M$4956,"2021",Data!$N$4:$N$4956,D$6)</f>
        <v>-1114.7460000000001</v>
      </c>
      <c r="E17" s="94">
        <f>-SUMIFS(Data!$T$4:$T$4956,Data!$O$4:$O$4956,'Monte Carlo Simulation'!$A13,Data!$M$4:$M$4956,"2021",Data!$N$4:$N$4956,E$6)</f>
        <v>-654.05399999999986</v>
      </c>
      <c r="F17" s="94">
        <f>-SUMIFS(Data!$T$4:$T$4956,Data!$O$4:$O$4956,'Monte Carlo Simulation'!$A13,Data!$M$4:$M$4956,"2021",Data!$N$4:$N$4956,F$6)</f>
        <v>-1490.616</v>
      </c>
      <c r="G17" s="94">
        <f>-SUMIFS(Data!$T$4:$T$4956,Data!$O$4:$O$4956,'Monte Carlo Simulation'!$A13,Data!$M$4:$M$4956,"2021",Data!$N$4:$N$4956,G$6)</f>
        <v>-1418.6580000000001</v>
      </c>
      <c r="H17" s="94">
        <f>-SUMIFS(Data!$T$4:$T$4956,Data!$O$4:$O$4956,'Monte Carlo Simulation'!$A13,Data!$M$4:$M$4956,"2021",Data!$N$4:$N$4956,H$6)</f>
        <v>-1169.0159999999998</v>
      </c>
      <c r="I17" s="94">
        <f>-SUMIFS(Data!$T$4:$T$4956,Data!$O$4:$O$4956,'Monte Carlo Simulation'!$A13,Data!$M$4:$M$4956,"2021",Data!$N$4:$N$4956,I$6)</f>
        <v>-2165.5740000000001</v>
      </c>
      <c r="J17" s="94">
        <f>-SUMIFS(Data!$T$4:$T$4956,Data!$O$4:$O$4956,'Monte Carlo Simulation'!$A13,Data!$M$4:$M$4956,"2021",Data!$N$4:$N$4956,J$6)</f>
        <v>-985.30200000000002</v>
      </c>
      <c r="K17" s="94">
        <f>-SUMIFS(Data!$T$4:$T$4956,Data!$O$4:$O$4956,'Monte Carlo Simulation'!$A13,Data!$M$4:$M$4956,"2021",Data!$N$4:$N$4956,K$6)</f>
        <v>-1059.27</v>
      </c>
      <c r="L17" s="94">
        <f>-SUMIFS(Data!$T$4:$T$4956,Data!$O$4:$O$4956,'Monte Carlo Simulation'!$A13,Data!$M$4:$M$4956,"2021",Data!$N$4:$N$4956,L$6)</f>
        <v>-2644.3559999999993</v>
      </c>
      <c r="M17" s="94">
        <f>-SUMIFS(Data!$T$4:$T$4956,Data!$O$4:$O$4956,'Monte Carlo Simulation'!$A13,Data!$M$4:$M$4956,"2021",Data!$N$4:$N$4956,M$6)</f>
        <v>-1559.76</v>
      </c>
      <c r="N17" s="94">
        <f>-SUMIFS(Data!$T$4:$T$4956,Data!$O$4:$O$4956,'Monte Carlo Simulation'!$A13,Data!$M$4:$M$4956,"2021",Data!$N$4:$N$4956,N$6)</f>
        <v>-845.80799999999999</v>
      </c>
      <c r="O17" s="130">
        <f t="shared" si="0"/>
        <v>-17141.28</v>
      </c>
    </row>
    <row r="18" spans="1:15" hidden="1" outlineLevel="1" x14ac:dyDescent="0.25">
      <c r="A18" s="81" t="s">
        <v>10456</v>
      </c>
      <c r="B18" s="81"/>
      <c r="C18" s="94">
        <f>-SUMIFS(Data!$T$4:$T$4956,Data!$O$4:$O$4956,'Monte Carlo Simulation'!$A14,Data!$M$4:$M$4956,"2021",Data!$N$4:$N$4956,C$6)</f>
        <v>-1195.8030000000001</v>
      </c>
      <c r="D18" s="94">
        <f>-SUMIFS(Data!$T$4:$T$4956,Data!$O$4:$O$4956,'Monte Carlo Simulation'!$A14,Data!$M$4:$M$4956,"2021",Data!$N$4:$N$4956,D$6)</f>
        <v>-836.89199999999994</v>
      </c>
      <c r="E18" s="94">
        <f>-SUMIFS(Data!$T$4:$T$4956,Data!$O$4:$O$4956,'Monte Carlo Simulation'!$A14,Data!$M$4:$M$4956,"2021",Data!$N$4:$N$4956,E$6)</f>
        <v>-1732.6385999999995</v>
      </c>
      <c r="F18" s="94">
        <f>-SUMIFS(Data!$T$4:$T$4956,Data!$O$4:$O$4956,'Monte Carlo Simulation'!$A14,Data!$M$4:$M$4956,"2021",Data!$N$4:$N$4956,F$6)</f>
        <v>-1367.9442000000001</v>
      </c>
      <c r="G18" s="94">
        <f>-SUMIFS(Data!$T$4:$T$4956,Data!$O$4:$O$4956,'Monte Carlo Simulation'!$A14,Data!$M$4:$M$4956,"2021",Data!$N$4:$N$4956,G$6)</f>
        <v>-945.41580000000022</v>
      </c>
      <c r="H18" s="94">
        <f>-SUMIFS(Data!$T$4:$T$4956,Data!$O$4:$O$4956,'Monte Carlo Simulation'!$A14,Data!$M$4:$M$4956,"2021",Data!$N$4:$N$4956,H$6)</f>
        <v>-1200.5658000000001</v>
      </c>
      <c r="I18" s="94">
        <f>-SUMIFS(Data!$T$4:$T$4956,Data!$O$4:$O$4956,'Monte Carlo Simulation'!$A14,Data!$M$4:$M$4956,"2021",Data!$N$4:$N$4956,I$6)</f>
        <v>-1285.2755999999999</v>
      </c>
      <c r="J18" s="94">
        <f>-SUMIFS(Data!$T$4:$T$4956,Data!$O$4:$O$4956,'Monte Carlo Simulation'!$A14,Data!$M$4:$M$4956,"2021",Data!$N$4:$N$4956,J$6)</f>
        <v>-1104.9696000000001</v>
      </c>
      <c r="K18" s="94">
        <f>-SUMIFS(Data!$T$4:$T$4956,Data!$O$4:$O$4956,'Monte Carlo Simulation'!$A14,Data!$M$4:$M$4956,"2021",Data!$N$4:$N$4956,K$6)</f>
        <v>-1088.2998</v>
      </c>
      <c r="L18" s="94">
        <f>-SUMIFS(Data!$T$4:$T$4956,Data!$O$4:$O$4956,'Monte Carlo Simulation'!$A14,Data!$M$4:$M$4956,"2021",Data!$N$4:$N$4956,L$6)</f>
        <v>-1053.5994000000001</v>
      </c>
      <c r="M18" s="94">
        <f>-SUMIFS(Data!$T$4:$T$4956,Data!$O$4:$O$4956,'Monte Carlo Simulation'!$A14,Data!$M$4:$M$4956,"2021",Data!$N$4:$N$4956,M$6)</f>
        <v>-904.59179999999992</v>
      </c>
      <c r="N18" s="94">
        <f>-SUMIFS(Data!$T$4:$T$4956,Data!$O$4:$O$4956,'Monte Carlo Simulation'!$A14,Data!$M$4:$M$4956,"2021",Data!$N$4:$N$4956,N$6)</f>
        <v>-789.94440000000009</v>
      </c>
      <c r="O18" s="130">
        <f t="shared" si="0"/>
        <v>-13505.94</v>
      </c>
    </row>
    <row r="19" spans="1:15" hidden="1" outlineLevel="1" x14ac:dyDescent="0.25">
      <c r="A19" s="81" t="s">
        <v>10457</v>
      </c>
      <c r="B19" s="81"/>
      <c r="C19" s="94">
        <f>-SUMIFS(Data!$T$4:$T$4956,Data!$O$4:$O$4956,'Monte Carlo Simulation'!$A15,Data!$M$4:$M$4956,"2021",Data!$N$4:$N$4956,C$6)</f>
        <v>-2115.6380000000004</v>
      </c>
      <c r="D19" s="94">
        <f>-SUMIFS(Data!$T$4:$T$4956,Data!$O$4:$O$4956,'Monte Carlo Simulation'!$A15,Data!$M$4:$M$4956,"2021",Data!$N$4:$N$4956,D$6)</f>
        <v>-4146.8180000000011</v>
      </c>
      <c r="E19" s="94">
        <f>-SUMIFS(Data!$T$4:$T$4956,Data!$O$4:$O$4956,'Monte Carlo Simulation'!$A15,Data!$M$4:$M$4956,"2021",Data!$N$4:$N$4956,E$6)</f>
        <v>-2580.5060000000003</v>
      </c>
      <c r="F19" s="94">
        <f>-SUMIFS(Data!$T$4:$T$4956,Data!$O$4:$O$4956,'Monte Carlo Simulation'!$A15,Data!$M$4:$M$4956,"2021",Data!$N$4:$N$4956,F$6)</f>
        <v>-1988.6020000000001</v>
      </c>
      <c r="G19" s="94">
        <f>-SUMIFS(Data!$T$4:$T$4956,Data!$O$4:$O$4956,'Monte Carlo Simulation'!$A15,Data!$M$4:$M$4956,"2021",Data!$N$4:$N$4956,G$6)</f>
        <v>-2926.7140000000004</v>
      </c>
      <c r="H19" s="94">
        <f>-SUMIFS(Data!$T$4:$T$4956,Data!$O$4:$O$4956,'Monte Carlo Simulation'!$A15,Data!$M$4:$M$4956,"2021",Data!$N$4:$N$4956,H$6)</f>
        <v>-1571.1980000000001</v>
      </c>
      <c r="I19" s="94">
        <f>-SUMIFS(Data!$T$4:$T$4956,Data!$O$4:$O$4956,'Monte Carlo Simulation'!$A15,Data!$M$4:$M$4956,"2021",Data!$N$4:$N$4956,I$6)</f>
        <v>-2268.5</v>
      </c>
      <c r="J19" s="94">
        <f>-SUMIFS(Data!$T$4:$T$4956,Data!$O$4:$O$4956,'Monte Carlo Simulation'!$A15,Data!$M$4:$M$4956,"2021",Data!$N$4:$N$4956,J$6)</f>
        <v>-3913.6860000000006</v>
      </c>
      <c r="K19" s="94">
        <f>-SUMIFS(Data!$T$4:$T$4956,Data!$O$4:$O$4956,'Monte Carlo Simulation'!$A15,Data!$M$4:$M$4956,"2021",Data!$N$4:$N$4956,K$6)</f>
        <v>-2036.066</v>
      </c>
      <c r="L19" s="94">
        <f>-SUMIFS(Data!$T$4:$T$4956,Data!$O$4:$O$4956,'Monte Carlo Simulation'!$A15,Data!$M$4:$M$4956,"2021",Data!$N$4:$N$4956,L$6)</f>
        <v>-2724.2940000000008</v>
      </c>
      <c r="M19" s="94">
        <f>-SUMIFS(Data!$T$4:$T$4956,Data!$O$4:$O$4956,'Monte Carlo Simulation'!$A15,Data!$M$4:$M$4956,"2021",Data!$N$4:$N$4956,M$6)</f>
        <v>-2692.8840000000005</v>
      </c>
      <c r="N19" s="94">
        <f>-SUMIFS(Data!$T$4:$T$4956,Data!$O$4:$O$4956,'Monte Carlo Simulation'!$A15,Data!$M$4:$M$4956,"2021",Data!$N$4:$N$4956,N$6)</f>
        <v>-1730.3419999999999</v>
      </c>
      <c r="O19" s="130">
        <f t="shared" si="0"/>
        <v>-30695.248000000007</v>
      </c>
    </row>
    <row r="20" spans="1:15" collapsed="1" x14ac:dyDescent="0.25">
      <c r="A20" s="80" t="s">
        <v>10484</v>
      </c>
      <c r="B20" s="80"/>
      <c r="C20" s="93">
        <v>45000</v>
      </c>
      <c r="D20" s="93">
        <v>4000</v>
      </c>
      <c r="E20" s="93">
        <v>4000</v>
      </c>
      <c r="F20" s="93">
        <v>4000</v>
      </c>
      <c r="G20" s="93">
        <v>4000</v>
      </c>
      <c r="H20" s="93">
        <v>4000</v>
      </c>
      <c r="I20" s="93">
        <v>4000</v>
      </c>
      <c r="J20" s="93">
        <v>4000</v>
      </c>
      <c r="K20" s="93">
        <v>4000</v>
      </c>
      <c r="L20" s="93">
        <v>4000</v>
      </c>
      <c r="M20" s="93">
        <v>4000</v>
      </c>
      <c r="N20" s="93">
        <v>4000</v>
      </c>
      <c r="O20" s="129">
        <f t="shared" si="0"/>
        <v>89000</v>
      </c>
    </row>
    <row r="21" spans="1:15" x14ac:dyDescent="0.25">
      <c r="A21" s="71" t="s">
        <v>10485</v>
      </c>
      <c r="B21" s="72"/>
      <c r="C21" s="87">
        <f>C8+C16+C20</f>
        <v>103420.152</v>
      </c>
      <c r="D21" s="87">
        <f t="shared" ref="D21:N21" si="2">D8+D16+D20</f>
        <v>51393.892</v>
      </c>
      <c r="E21" s="87">
        <f t="shared" si="2"/>
        <v>43109.450400000002</v>
      </c>
      <c r="F21" s="87">
        <f t="shared" si="2"/>
        <v>37789.825799999999</v>
      </c>
      <c r="G21" s="87">
        <f t="shared" si="2"/>
        <v>34713.066200000001</v>
      </c>
      <c r="H21" s="87">
        <f t="shared" si="2"/>
        <v>34062.705199999997</v>
      </c>
      <c r="I21" s="87">
        <f t="shared" si="2"/>
        <v>34641.266399999993</v>
      </c>
      <c r="J21" s="87">
        <f t="shared" si="2"/>
        <v>26153.901400000002</v>
      </c>
      <c r="K21" s="87">
        <f t="shared" si="2"/>
        <v>24970.377199999999</v>
      </c>
      <c r="L21" s="87">
        <f t="shared" si="2"/>
        <v>20516.6636</v>
      </c>
      <c r="M21" s="87">
        <f t="shared" si="2"/>
        <v>22292.404199999997</v>
      </c>
      <c r="N21" s="87">
        <f t="shared" si="2"/>
        <v>18513.098599999998</v>
      </c>
      <c r="O21" s="118">
        <f t="shared" si="0"/>
        <v>451576.80299999984</v>
      </c>
    </row>
    <row r="22" spans="1:15" x14ac:dyDescent="0.25">
      <c r="C22" s="88"/>
      <c r="D22" s="88"/>
      <c r="E22" s="88"/>
      <c r="F22" s="88"/>
      <c r="G22" s="88"/>
      <c r="H22" s="88"/>
      <c r="I22" s="88"/>
      <c r="J22" s="88"/>
      <c r="K22" s="88"/>
      <c r="L22" s="88"/>
      <c r="M22" s="88"/>
      <c r="N22" s="88"/>
      <c r="O22" s="119"/>
    </row>
    <row r="23" spans="1:15" ht="15.75" thickBot="1" x14ac:dyDescent="0.3">
      <c r="A23" s="77" t="s">
        <v>10486</v>
      </c>
      <c r="B23" s="78"/>
      <c r="C23" s="89"/>
      <c r="D23" s="89"/>
      <c r="E23" s="89"/>
      <c r="F23" s="89"/>
      <c r="G23" s="89"/>
      <c r="H23" s="89"/>
      <c r="I23" s="89"/>
      <c r="J23" s="89"/>
      <c r="K23" s="89"/>
      <c r="L23" s="89"/>
      <c r="M23" s="89"/>
      <c r="N23" s="95"/>
      <c r="O23" s="131"/>
    </row>
    <row r="24" spans="1:15" x14ac:dyDescent="0.25">
      <c r="A24" s="80" t="s">
        <v>10487</v>
      </c>
      <c r="B24" s="80"/>
      <c r="C24" s="93">
        <v>-30000</v>
      </c>
      <c r="D24" s="93">
        <v>-30000</v>
      </c>
      <c r="E24" s="93">
        <v>-30000</v>
      </c>
      <c r="F24" s="93">
        <v>-30000</v>
      </c>
      <c r="G24" s="93">
        <v>-30000</v>
      </c>
      <c r="H24" s="93">
        <v>-30000</v>
      </c>
      <c r="I24" s="93">
        <v>-30000</v>
      </c>
      <c r="J24" s="93">
        <v>-30000</v>
      </c>
      <c r="K24" s="93">
        <v>-30000</v>
      </c>
      <c r="L24" s="93">
        <v>-30000</v>
      </c>
      <c r="M24" s="93">
        <v>-30000</v>
      </c>
      <c r="N24" s="93">
        <v>-30000</v>
      </c>
      <c r="O24" s="129">
        <f t="shared" si="0"/>
        <v>-360000</v>
      </c>
    </row>
    <row r="25" spans="1:15" x14ac:dyDescent="0.25">
      <c r="A25" s="80" t="s">
        <v>10488</v>
      </c>
      <c r="B25" s="80"/>
      <c r="C25" s="93">
        <f>-C8*(1-'User input'!$B$7)</f>
        <v>-62490.398740000004</v>
      </c>
      <c r="D25" s="93">
        <f>-D8*(1-'User input'!$B$7)</f>
        <v>-52422.501039999996</v>
      </c>
      <c r="E25" s="93">
        <f>-E8*(1-'User input'!$B$7)</f>
        <v>-43195.116019999994</v>
      </c>
      <c r="F25" s="93">
        <f>-F8*(1-'User input'!$B$7)</f>
        <v>-37864.248239999994</v>
      </c>
      <c r="G25" s="93">
        <f>-G8*(1-'User input'!$B$7)</f>
        <v>-35283.776919999997</v>
      </c>
      <c r="H25" s="93">
        <f>-H8*(1-'User input'!$B$7)</f>
        <v>-33323.415300000001</v>
      </c>
      <c r="I25" s="93">
        <f>-I8*(1-'User input'!$B$7)</f>
        <v>-35633.403679999996</v>
      </c>
      <c r="J25" s="93">
        <f>-J8*(1-'User input'!$B$7)</f>
        <v>-27594.701820000002</v>
      </c>
      <c r="K25" s="93">
        <f>-K8*(1-'User input'!$B$7)</f>
        <v>-24650.93274</v>
      </c>
      <c r="L25" s="93">
        <f>-L8*(1-'User input'!$B$7)</f>
        <v>-22480.134740000001</v>
      </c>
      <c r="M25" s="93">
        <f>-M8*(1-'User input'!$B$7)</f>
        <v>-22980.647199999999</v>
      </c>
      <c r="N25" s="93">
        <f>-N8*(1-'User input'!$B$7)</f>
        <v>-17521.60914</v>
      </c>
      <c r="O25" s="129">
        <f t="shared" si="0"/>
        <v>-415440.88558000006</v>
      </c>
    </row>
    <row r="26" spans="1:15" x14ac:dyDescent="0.25">
      <c r="A26" s="80" t="s">
        <v>10489</v>
      </c>
      <c r="B26" s="80"/>
      <c r="C26" s="93">
        <f>'User input'!$B$15</f>
        <v>-6674.01</v>
      </c>
      <c r="D26" s="93">
        <f>'User input'!$B$15</f>
        <v>-6674.01</v>
      </c>
      <c r="E26" s="93">
        <f>'User input'!$B$15</f>
        <v>-6674.01</v>
      </c>
      <c r="F26" s="93">
        <f>'User input'!$B$15</f>
        <v>-6674.01</v>
      </c>
      <c r="G26" s="93">
        <f>'User input'!$B$15</f>
        <v>-6674.01</v>
      </c>
      <c r="H26" s="93">
        <f>'User input'!$B$15</f>
        <v>-6674.01</v>
      </c>
      <c r="I26" s="93">
        <f>'User input'!$B$15</f>
        <v>-6674.01</v>
      </c>
      <c r="J26" s="93">
        <f>'User input'!$B$15</f>
        <v>-6674.01</v>
      </c>
      <c r="K26" s="93">
        <f>'User input'!$B$15</f>
        <v>-6674.01</v>
      </c>
      <c r="L26" s="93">
        <f>'User input'!$B$15</f>
        <v>-6674.01</v>
      </c>
      <c r="M26" s="93">
        <f>'User input'!$B$15</f>
        <v>-6674.01</v>
      </c>
      <c r="N26" s="93">
        <f>'User input'!$B$15</f>
        <v>-6674.01</v>
      </c>
      <c r="O26" s="129">
        <f t="shared" si="0"/>
        <v>-80088.12</v>
      </c>
    </row>
    <row r="27" spans="1:15" x14ac:dyDescent="0.25">
      <c r="A27" s="80" t="s">
        <v>10504</v>
      </c>
      <c r="B27" s="80"/>
      <c r="C27" s="93">
        <f>SUBTOTAL(9,C28:C30)</f>
        <v>-17.5</v>
      </c>
      <c r="D27" s="93">
        <f t="shared" ref="D27:N27" si="3">SUBTOTAL(9,D28:D30)</f>
        <v>-22</v>
      </c>
      <c r="E27" s="93">
        <f t="shared" si="3"/>
        <v>-20</v>
      </c>
      <c r="F27" s="93">
        <f t="shared" si="3"/>
        <v>-21</v>
      </c>
      <c r="G27" s="93">
        <f t="shared" si="3"/>
        <v>-20</v>
      </c>
      <c r="H27" s="93">
        <f t="shared" si="3"/>
        <v>-18</v>
      </c>
      <c r="I27" s="93">
        <f t="shared" si="3"/>
        <v>-24.5</v>
      </c>
      <c r="J27" s="93">
        <f t="shared" si="3"/>
        <v>-24</v>
      </c>
      <c r="K27" s="93">
        <f t="shared" si="3"/>
        <v>-21.5</v>
      </c>
      <c r="L27" s="93">
        <f t="shared" si="3"/>
        <v>-27</v>
      </c>
      <c r="M27" s="93">
        <f t="shared" si="3"/>
        <v>-19.5</v>
      </c>
      <c r="N27" s="93">
        <f t="shared" si="3"/>
        <v>-14</v>
      </c>
      <c r="O27" s="129">
        <f t="shared" si="0"/>
        <v>-249</v>
      </c>
    </row>
    <row r="28" spans="1:15" hidden="1" outlineLevel="1" x14ac:dyDescent="0.25">
      <c r="A28" s="28" t="s">
        <v>10455</v>
      </c>
      <c r="B28" s="28"/>
      <c r="C28" s="88">
        <f>-SUMIFS(Data!$U$4:$U$4956,Data!$O$4:$O$4956,'Monte Carlo Simulation'!$A13,Data!$M$4:$M$4956,"2021",Data!$N$4:$N$4956,C$6)</f>
        <v>-7.5</v>
      </c>
      <c r="D28" s="88">
        <f>-SUMIFS(Data!$U$4:$U$4956,Data!$O$4:$O$4956,'Monte Carlo Simulation'!$A13,Data!$M$4:$M$4956,"2021",Data!$N$4:$N$4956,D$6)</f>
        <v>-6.5</v>
      </c>
      <c r="E28" s="88">
        <f>-SUMIFS(Data!$U$4:$U$4956,Data!$O$4:$O$4956,'Monte Carlo Simulation'!$A13,Data!$M$4:$M$4956,"2021",Data!$N$4:$N$4956,E$6)</f>
        <v>-4.5</v>
      </c>
      <c r="F28" s="88">
        <f>-SUMIFS(Data!$U$4:$U$4956,Data!$O$4:$O$4956,'Monte Carlo Simulation'!$A13,Data!$M$4:$M$4956,"2021",Data!$N$4:$N$4956,F$6)</f>
        <v>-6.5</v>
      </c>
      <c r="G28" s="88">
        <f>-SUMIFS(Data!$U$4:$U$4956,Data!$O$4:$O$4956,'Monte Carlo Simulation'!$A13,Data!$M$4:$M$4956,"2021",Data!$N$4:$N$4956,G$6)</f>
        <v>-6</v>
      </c>
      <c r="H28" s="88">
        <f>-SUMIFS(Data!$U$4:$U$4956,Data!$O$4:$O$4956,'Monte Carlo Simulation'!$A13,Data!$M$4:$M$4956,"2021",Data!$N$4:$N$4956,H$6)</f>
        <v>-6</v>
      </c>
      <c r="I28" s="88">
        <f>-SUMIFS(Data!$U$4:$U$4956,Data!$O$4:$O$4956,'Monte Carlo Simulation'!$A13,Data!$M$4:$M$4956,"2021",Data!$N$4:$N$4956,I$6)</f>
        <v>-10.5</v>
      </c>
      <c r="J28" s="88">
        <f>-SUMIFS(Data!$U$4:$U$4956,Data!$O$4:$O$4956,'Monte Carlo Simulation'!$A13,Data!$M$4:$M$4956,"2021",Data!$N$4:$N$4956,J$6)</f>
        <v>-7.5</v>
      </c>
      <c r="K28" s="88">
        <f>-SUMIFS(Data!$U$4:$U$4956,Data!$O$4:$O$4956,'Monte Carlo Simulation'!$A13,Data!$M$4:$M$4956,"2021",Data!$N$4:$N$4956,K$6)</f>
        <v>-7.5</v>
      </c>
      <c r="L28" s="88">
        <f>-SUMIFS(Data!$U$4:$U$4956,Data!$O$4:$O$4956,'Monte Carlo Simulation'!$A13,Data!$M$4:$M$4956,"2021",Data!$N$4:$N$4956,L$6)</f>
        <v>-11.5</v>
      </c>
      <c r="M28" s="88">
        <f>-SUMIFS(Data!$U$4:$U$4956,Data!$O$4:$O$4956,'Monte Carlo Simulation'!$A13,Data!$M$4:$M$4956,"2021",Data!$N$4:$N$4956,M$6)</f>
        <v>-9.5</v>
      </c>
      <c r="N28" s="88">
        <f>-SUMIFS(Data!$U$4:$U$4956,Data!$O$4:$O$4956,'Monte Carlo Simulation'!$A13,Data!$M$4:$M$4956,"2021",Data!$N$4:$N$4956,N$6)</f>
        <v>-3</v>
      </c>
      <c r="O28" s="119">
        <f t="shared" si="0"/>
        <v>-86.5</v>
      </c>
    </row>
    <row r="29" spans="1:15" hidden="1" outlineLevel="1" x14ac:dyDescent="0.25">
      <c r="A29" s="28" t="s">
        <v>10456</v>
      </c>
      <c r="B29" s="28"/>
      <c r="C29" s="88">
        <f>-SUMIFS(Data!$U$4:$U$4956,Data!$O$4:$O$4956,'Monte Carlo Simulation'!$A14,Data!$M$4:$M$4956,"2021",Data!$N$4:$N$4956,C$6)</f>
        <v>-5</v>
      </c>
      <c r="D29" s="88">
        <f>-SUMIFS(Data!$U$4:$U$4956,Data!$O$4:$O$4956,'Monte Carlo Simulation'!$A14,Data!$M$4:$M$4956,"2021",Data!$N$4:$N$4956,D$6)</f>
        <v>-6</v>
      </c>
      <c r="E29" s="88">
        <f>-SUMIFS(Data!$U$4:$U$4956,Data!$O$4:$O$4956,'Monte Carlo Simulation'!$A14,Data!$M$4:$M$4956,"2021",Data!$N$4:$N$4956,E$6)</f>
        <v>-8</v>
      </c>
      <c r="F29" s="88">
        <f>-SUMIFS(Data!$U$4:$U$4956,Data!$O$4:$O$4956,'Monte Carlo Simulation'!$A14,Data!$M$4:$M$4956,"2021",Data!$N$4:$N$4956,F$6)</f>
        <v>-7.5</v>
      </c>
      <c r="G29" s="88">
        <f>-SUMIFS(Data!$U$4:$U$4956,Data!$O$4:$O$4956,'Monte Carlo Simulation'!$A14,Data!$M$4:$M$4956,"2021",Data!$N$4:$N$4956,G$6)</f>
        <v>-5.5</v>
      </c>
      <c r="H29" s="88">
        <f>-SUMIFS(Data!$U$4:$U$4956,Data!$O$4:$O$4956,'Monte Carlo Simulation'!$A14,Data!$M$4:$M$4956,"2021",Data!$N$4:$N$4956,H$6)</f>
        <v>-7.5</v>
      </c>
      <c r="I29" s="88">
        <f>-SUMIFS(Data!$U$4:$U$4956,Data!$O$4:$O$4956,'Monte Carlo Simulation'!$A14,Data!$M$4:$M$4956,"2021",Data!$N$4:$N$4956,I$6)</f>
        <v>-7.5</v>
      </c>
      <c r="J29" s="88">
        <f>-SUMIFS(Data!$U$4:$U$4956,Data!$O$4:$O$4956,'Monte Carlo Simulation'!$A14,Data!$M$4:$M$4956,"2021",Data!$N$4:$N$4956,J$6)</f>
        <v>-6</v>
      </c>
      <c r="K29" s="88">
        <f>-SUMIFS(Data!$U$4:$U$4956,Data!$O$4:$O$4956,'Monte Carlo Simulation'!$A14,Data!$M$4:$M$4956,"2021",Data!$N$4:$N$4956,K$6)</f>
        <v>-7</v>
      </c>
      <c r="L29" s="88">
        <f>-SUMIFS(Data!$U$4:$U$4956,Data!$O$4:$O$4956,'Monte Carlo Simulation'!$A14,Data!$M$4:$M$4956,"2021",Data!$N$4:$N$4956,L$6)</f>
        <v>-7</v>
      </c>
      <c r="M29" s="88">
        <f>-SUMIFS(Data!$U$4:$U$4956,Data!$O$4:$O$4956,'Monte Carlo Simulation'!$A14,Data!$M$4:$M$4956,"2021",Data!$N$4:$N$4956,M$6)</f>
        <v>-5</v>
      </c>
      <c r="N29" s="88">
        <f>-SUMIFS(Data!$U$4:$U$4956,Data!$O$4:$O$4956,'Monte Carlo Simulation'!$A14,Data!$M$4:$M$4956,"2021",Data!$N$4:$N$4956,N$6)</f>
        <v>-4.5</v>
      </c>
      <c r="O29" s="119">
        <f t="shared" si="0"/>
        <v>-76.5</v>
      </c>
    </row>
    <row r="30" spans="1:15" hidden="1" outlineLevel="1" x14ac:dyDescent="0.25">
      <c r="A30" s="28" t="s">
        <v>10457</v>
      </c>
      <c r="B30" s="28"/>
      <c r="C30" s="88">
        <f>-SUMIFS(Data!$U$4:$U$4956,Data!$O$4:$O$4956,'Monte Carlo Simulation'!$A15,Data!$M$4:$M$4956,"2021",Data!$N$4:$N$4956,C$6)</f>
        <v>-5</v>
      </c>
      <c r="D30" s="88">
        <f>-SUMIFS(Data!$U$4:$U$4956,Data!$O$4:$O$4956,'Monte Carlo Simulation'!$A15,Data!$M$4:$M$4956,"2021",Data!$N$4:$N$4956,D$6)</f>
        <v>-9.5</v>
      </c>
      <c r="E30" s="88">
        <f>-SUMIFS(Data!$U$4:$U$4956,Data!$O$4:$O$4956,'Monte Carlo Simulation'!$A15,Data!$M$4:$M$4956,"2021",Data!$N$4:$N$4956,E$6)</f>
        <v>-7.5</v>
      </c>
      <c r="F30" s="88">
        <f>-SUMIFS(Data!$U$4:$U$4956,Data!$O$4:$O$4956,'Monte Carlo Simulation'!$A15,Data!$M$4:$M$4956,"2021",Data!$N$4:$N$4956,F$6)</f>
        <v>-7</v>
      </c>
      <c r="G30" s="88">
        <f>-SUMIFS(Data!$U$4:$U$4956,Data!$O$4:$O$4956,'Monte Carlo Simulation'!$A15,Data!$M$4:$M$4956,"2021",Data!$N$4:$N$4956,G$6)</f>
        <v>-8.5</v>
      </c>
      <c r="H30" s="88">
        <f>-SUMIFS(Data!$U$4:$U$4956,Data!$O$4:$O$4956,'Monte Carlo Simulation'!$A15,Data!$M$4:$M$4956,"2021",Data!$N$4:$N$4956,H$6)</f>
        <v>-4.5</v>
      </c>
      <c r="I30" s="88">
        <f>-SUMIFS(Data!$U$4:$U$4956,Data!$O$4:$O$4956,'Monte Carlo Simulation'!$A15,Data!$M$4:$M$4956,"2021",Data!$N$4:$N$4956,I$6)</f>
        <v>-6.5</v>
      </c>
      <c r="J30" s="88">
        <f>-SUMIFS(Data!$U$4:$U$4956,Data!$O$4:$O$4956,'Monte Carlo Simulation'!$A15,Data!$M$4:$M$4956,"2021",Data!$N$4:$N$4956,J$6)</f>
        <v>-10.5</v>
      </c>
      <c r="K30" s="88">
        <f>-SUMIFS(Data!$U$4:$U$4956,Data!$O$4:$O$4956,'Monte Carlo Simulation'!$A15,Data!$M$4:$M$4956,"2021",Data!$N$4:$N$4956,K$6)</f>
        <v>-7</v>
      </c>
      <c r="L30" s="88">
        <f>-SUMIFS(Data!$U$4:$U$4956,Data!$O$4:$O$4956,'Monte Carlo Simulation'!$A15,Data!$M$4:$M$4956,"2021",Data!$N$4:$N$4956,L$6)</f>
        <v>-8.5</v>
      </c>
      <c r="M30" s="88">
        <f>-SUMIFS(Data!$U$4:$U$4956,Data!$O$4:$O$4956,'Monte Carlo Simulation'!$A15,Data!$M$4:$M$4956,"2021",Data!$N$4:$N$4956,M$6)</f>
        <v>-5</v>
      </c>
      <c r="N30" s="88">
        <f>-SUMIFS(Data!$U$4:$U$4956,Data!$O$4:$O$4956,'Monte Carlo Simulation'!$A15,Data!$M$4:$M$4956,"2021",Data!$N$4:$N$4956,N$6)</f>
        <v>-6.5</v>
      </c>
      <c r="O30" s="119">
        <f t="shared" si="0"/>
        <v>-86</v>
      </c>
    </row>
    <row r="31" spans="1:15" collapsed="1" x14ac:dyDescent="0.25">
      <c r="A31" s="71" t="s">
        <v>10485</v>
      </c>
      <c r="B31" s="72"/>
      <c r="C31" s="87">
        <f>SUBTOTAL(9,C24:C27)</f>
        <v>-99164.408739999999</v>
      </c>
      <c r="D31" s="87">
        <f t="shared" ref="D31:N31" si="4">SUBTOTAL(9,D24:D27)</f>
        <v>-89096.511039999998</v>
      </c>
      <c r="E31" s="87">
        <f t="shared" si="4"/>
        <v>-79869.126019999982</v>
      </c>
      <c r="F31" s="87">
        <f t="shared" si="4"/>
        <v>-74538.258239999981</v>
      </c>
      <c r="G31" s="87">
        <f t="shared" si="4"/>
        <v>-71957.786919999999</v>
      </c>
      <c r="H31" s="87">
        <f t="shared" si="4"/>
        <v>-69997.425300000003</v>
      </c>
      <c r="I31" s="87">
        <f t="shared" si="4"/>
        <v>-72307.413679999983</v>
      </c>
      <c r="J31" s="87">
        <f t="shared" si="4"/>
        <v>-64268.711820000004</v>
      </c>
      <c r="K31" s="87">
        <f t="shared" si="4"/>
        <v>-61324.942740000006</v>
      </c>
      <c r="L31" s="87">
        <f t="shared" si="4"/>
        <v>-59154.144740000003</v>
      </c>
      <c r="M31" s="87">
        <f t="shared" si="4"/>
        <v>-59654.657200000001</v>
      </c>
      <c r="N31" s="87">
        <f t="shared" si="4"/>
        <v>-54195.619140000003</v>
      </c>
      <c r="O31" s="118">
        <f t="shared" si="0"/>
        <v>-855529.00557999988</v>
      </c>
    </row>
    <row r="32" spans="1:15" x14ac:dyDescent="0.25">
      <c r="C32" s="88"/>
      <c r="D32" s="88"/>
      <c r="E32" s="88"/>
      <c r="F32" s="88"/>
      <c r="G32" s="88"/>
      <c r="H32" s="88"/>
      <c r="I32" s="88"/>
      <c r="J32" s="88"/>
      <c r="K32" s="88"/>
      <c r="L32" s="88"/>
      <c r="M32" s="88"/>
      <c r="N32" s="88"/>
      <c r="O32" s="119"/>
    </row>
    <row r="33" spans="1:15" ht="17.25" x14ac:dyDescent="0.3">
      <c r="A33" s="132" t="s">
        <v>10490</v>
      </c>
      <c r="B33" s="132"/>
      <c r="C33" s="133">
        <f>C21+C31</f>
        <v>4255.7432600000029</v>
      </c>
      <c r="D33" s="133">
        <f t="shared" ref="D33:N33" si="5">D21+D31</f>
        <v>-37702.619039999998</v>
      </c>
      <c r="E33" s="133">
        <f t="shared" si="5"/>
        <v>-36759.67561999998</v>
      </c>
      <c r="F33" s="133">
        <f t="shared" si="5"/>
        <v>-36748.432439999982</v>
      </c>
      <c r="G33" s="133">
        <f t="shared" si="5"/>
        <v>-37244.720719999998</v>
      </c>
      <c r="H33" s="133">
        <f t="shared" si="5"/>
        <v>-35934.720100000006</v>
      </c>
      <c r="I33" s="133">
        <f t="shared" si="5"/>
        <v>-37666.14727999999</v>
      </c>
      <c r="J33" s="133">
        <f t="shared" si="5"/>
        <v>-38114.810420000002</v>
      </c>
      <c r="K33" s="133">
        <f t="shared" si="5"/>
        <v>-36354.565540000011</v>
      </c>
      <c r="L33" s="133">
        <f t="shared" si="5"/>
        <v>-38637.481140000004</v>
      </c>
      <c r="M33" s="133">
        <f t="shared" si="5"/>
        <v>-37362.253000000004</v>
      </c>
      <c r="N33" s="133">
        <f t="shared" si="5"/>
        <v>-35682.520540000005</v>
      </c>
      <c r="O33" s="112">
        <f t="shared" si="0"/>
        <v>-403952.20257999992</v>
      </c>
    </row>
    <row r="35" spans="1:15" x14ac:dyDescent="0.25">
      <c r="D35" s="23"/>
      <c r="E35" s="23"/>
    </row>
  </sheetData>
  <hyperlinks>
    <hyperlink ref="A2" location="Menu!A1" display="Menu!A1" xr:uid="{8CEC65AD-B4B8-41EA-8E46-D55300C4432D}"/>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C6E4E-D70F-4DBB-BB09-F0DE84A75D18}">
  <sheetPr codeName="Sheet9"/>
  <dimension ref="A4:G12"/>
  <sheetViews>
    <sheetView showGridLines="0" workbookViewId="0">
      <pane ySplit="4" topLeftCell="A8" activePane="bottomLeft" state="frozen"/>
      <selection pane="bottomLeft" activeCell="C5" sqref="C5"/>
    </sheetView>
  </sheetViews>
  <sheetFormatPr defaultRowHeight="15" x14ac:dyDescent="0.25"/>
  <cols>
    <col min="2" max="2" width="47.5703125" bestFit="1" customWidth="1"/>
    <col min="3" max="3" width="18.7109375" customWidth="1"/>
    <col min="4" max="4" width="43.140625" customWidth="1"/>
    <col min="5" max="5" width="21" bestFit="1" customWidth="1"/>
    <col min="7" max="7" width="12.85546875" bestFit="1" customWidth="1"/>
  </cols>
  <sheetData>
    <row r="4" spans="1:7" x14ac:dyDescent="0.25">
      <c r="A4" s="107" t="s">
        <v>10524</v>
      </c>
      <c r="B4" s="107" t="s">
        <v>10525</v>
      </c>
      <c r="C4" s="107" t="s">
        <v>10526</v>
      </c>
      <c r="D4" s="108" t="s">
        <v>10527</v>
      </c>
      <c r="E4" s="108" t="s">
        <v>10528</v>
      </c>
      <c r="F4" s="107" t="s">
        <v>10529</v>
      </c>
      <c r="G4" s="107" t="s">
        <v>10530</v>
      </c>
    </row>
    <row r="5" spans="1:7" ht="30" x14ac:dyDescent="0.25">
      <c r="A5" s="41">
        <v>1</v>
      </c>
      <c r="B5" s="41" t="s">
        <v>10548</v>
      </c>
      <c r="C5" s="41" t="s">
        <v>10544</v>
      </c>
      <c r="D5" s="41" t="s">
        <v>10545</v>
      </c>
      <c r="E5" s="98" t="s">
        <v>10550</v>
      </c>
      <c r="F5" s="41" t="s">
        <v>10546</v>
      </c>
      <c r="G5" s="41" t="s">
        <v>10565</v>
      </c>
    </row>
    <row r="6" spans="1:7" ht="30" x14ac:dyDescent="0.25">
      <c r="A6" s="41">
        <v>2</v>
      </c>
      <c r="B6" s="99" t="s">
        <v>10547</v>
      </c>
      <c r="C6" s="106">
        <v>0.02</v>
      </c>
      <c r="D6" s="98" t="s">
        <v>10549</v>
      </c>
      <c r="E6" s="98" t="s">
        <v>10550</v>
      </c>
      <c r="F6" s="41" t="s">
        <v>10546</v>
      </c>
      <c r="G6" s="41" t="s">
        <v>10565</v>
      </c>
    </row>
    <row r="7" spans="1:7" ht="45" x14ac:dyDescent="0.25">
      <c r="A7" s="41">
        <v>3</v>
      </c>
      <c r="B7" s="98" t="s">
        <v>10551</v>
      </c>
      <c r="C7" s="98" t="s">
        <v>10553</v>
      </c>
      <c r="D7" s="98" t="s">
        <v>10569</v>
      </c>
      <c r="E7" s="98" t="s">
        <v>10550</v>
      </c>
      <c r="F7" s="41" t="s">
        <v>10546</v>
      </c>
      <c r="G7" s="41" t="s">
        <v>10565</v>
      </c>
    </row>
    <row r="8" spans="1:7" ht="30" x14ac:dyDescent="0.25">
      <c r="A8" s="41">
        <v>4</v>
      </c>
      <c r="B8" s="98" t="s">
        <v>10558</v>
      </c>
      <c r="C8" s="41">
        <v>5</v>
      </c>
      <c r="D8" s="113" t="s">
        <v>10554</v>
      </c>
      <c r="E8" s="98" t="s">
        <v>10550</v>
      </c>
      <c r="F8" s="41" t="s">
        <v>10546</v>
      </c>
      <c r="G8" s="41" t="s">
        <v>10565</v>
      </c>
    </row>
    <row r="9" spans="1:7" ht="30" x14ac:dyDescent="0.25">
      <c r="A9" s="41">
        <v>5</v>
      </c>
      <c r="B9" s="98" t="s">
        <v>10557</v>
      </c>
      <c r="C9" s="98" t="s">
        <v>10552</v>
      </c>
      <c r="D9" s="136" t="s">
        <v>10556</v>
      </c>
      <c r="E9" s="98" t="s">
        <v>10550</v>
      </c>
      <c r="F9" s="41" t="s">
        <v>10546</v>
      </c>
      <c r="G9" s="41" t="s">
        <v>10565</v>
      </c>
    </row>
    <row r="10" spans="1:7" ht="30" x14ac:dyDescent="0.25">
      <c r="A10" s="41">
        <v>6</v>
      </c>
      <c r="B10" s="98" t="s">
        <v>10559</v>
      </c>
      <c r="C10" s="98" t="s">
        <v>10560</v>
      </c>
      <c r="D10" s="98" t="s">
        <v>10561</v>
      </c>
      <c r="E10" s="98" t="s">
        <v>10550</v>
      </c>
      <c r="F10" s="41" t="s">
        <v>10546</v>
      </c>
      <c r="G10" s="41" t="s">
        <v>10565</v>
      </c>
    </row>
    <row r="11" spans="1:7" ht="105" x14ac:dyDescent="0.25">
      <c r="A11" s="41">
        <v>7</v>
      </c>
      <c r="B11" s="98" t="s">
        <v>10562</v>
      </c>
      <c r="C11" s="98" t="s">
        <v>10563</v>
      </c>
      <c r="D11" s="98" t="s">
        <v>10564</v>
      </c>
      <c r="E11" s="98" t="s">
        <v>10550</v>
      </c>
      <c r="F11" s="41" t="s">
        <v>10546</v>
      </c>
      <c r="G11" s="41" t="s">
        <v>10565</v>
      </c>
    </row>
    <row r="12" spans="1:7" ht="30" x14ac:dyDescent="0.25">
      <c r="A12" s="41">
        <v>8</v>
      </c>
      <c r="B12" s="98" t="s">
        <v>10566</v>
      </c>
      <c r="C12" s="98" t="s">
        <v>10567</v>
      </c>
      <c r="D12" s="136" t="s">
        <v>10570</v>
      </c>
      <c r="E12" s="98" t="s">
        <v>10550</v>
      </c>
      <c r="F12" s="41" t="s">
        <v>10546</v>
      </c>
      <c r="G12" s="41" t="s">
        <v>10565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14C51-AB9F-43D6-B459-4EB77BA91ADA}">
  <sheetPr codeName="Sheet7"/>
  <dimension ref="A4:U20"/>
  <sheetViews>
    <sheetView showGridLines="0" topLeftCell="F1" workbookViewId="0">
      <selection activeCell="J18" sqref="J18"/>
    </sheetView>
  </sheetViews>
  <sheetFormatPr defaultRowHeight="15" x14ac:dyDescent="0.25"/>
  <cols>
    <col min="1" max="1" width="16.140625" bestFit="1" customWidth="1"/>
    <col min="2" max="2" width="11.140625" bestFit="1" customWidth="1"/>
    <col min="4" max="4" width="15.7109375" bestFit="1" customWidth="1"/>
    <col min="7" max="7" width="28.28515625" bestFit="1" customWidth="1"/>
    <col min="8" max="8" width="10.5703125" bestFit="1" customWidth="1"/>
    <col min="9" max="13" width="11.5703125" bestFit="1" customWidth="1"/>
    <col min="14" max="14" width="10.5703125" bestFit="1" customWidth="1"/>
    <col min="15" max="16" width="11.5703125" bestFit="1" customWidth="1"/>
    <col min="17" max="17" width="10.5703125" bestFit="1" customWidth="1"/>
    <col min="18" max="19" width="11.5703125" bestFit="1" customWidth="1"/>
    <col min="20" max="20" width="10.5703125" bestFit="1" customWidth="1"/>
    <col min="21" max="21" width="13.28515625" bestFit="1" customWidth="1"/>
  </cols>
  <sheetData>
    <row r="4" spans="1:21" x14ac:dyDescent="0.25">
      <c r="A4" s="38" t="s">
        <v>10531</v>
      </c>
      <c r="D4" s="30"/>
      <c r="G4" s="38" t="s">
        <v>10532</v>
      </c>
    </row>
    <row r="6" spans="1:21" x14ac:dyDescent="0.25">
      <c r="A6" s="39" t="s">
        <v>10507</v>
      </c>
      <c r="B6" s="39" t="s">
        <v>10506</v>
      </c>
      <c r="C6" s="39" t="s">
        <v>10508</v>
      </c>
      <c r="D6" s="39" t="s">
        <v>10505</v>
      </c>
      <c r="E6" s="39" t="s">
        <v>10509</v>
      </c>
      <c r="G6" s="40"/>
      <c r="H6" s="40">
        <v>2020</v>
      </c>
      <c r="I6" s="111">
        <v>2021</v>
      </c>
      <c r="J6" s="111"/>
      <c r="K6" s="111"/>
      <c r="L6" s="111"/>
      <c r="M6" s="111"/>
      <c r="N6" s="111"/>
      <c r="O6" s="111"/>
      <c r="P6" s="111"/>
      <c r="Q6" s="111"/>
      <c r="R6" s="111"/>
      <c r="S6" s="111"/>
      <c r="T6" s="111"/>
    </row>
    <row r="7" spans="1:21" x14ac:dyDescent="0.25">
      <c r="A7" s="42" t="s">
        <v>10510</v>
      </c>
      <c r="B7" s="42">
        <v>0</v>
      </c>
      <c r="C7" s="42">
        <v>0</v>
      </c>
      <c r="D7" s="43">
        <v>-3</v>
      </c>
      <c r="E7" s="42">
        <v>0.1</v>
      </c>
      <c r="G7" s="40"/>
      <c r="H7" s="44">
        <v>12</v>
      </c>
      <c r="I7" s="40">
        <v>1</v>
      </c>
      <c r="J7" s="40">
        <v>2</v>
      </c>
      <c r="K7" s="40">
        <v>3</v>
      </c>
      <c r="L7" s="40">
        <v>4</v>
      </c>
      <c r="M7" s="40">
        <v>5</v>
      </c>
      <c r="N7" s="40">
        <v>6</v>
      </c>
      <c r="O7" s="40">
        <v>7</v>
      </c>
      <c r="P7" s="40">
        <v>8</v>
      </c>
      <c r="Q7" s="40">
        <v>9</v>
      </c>
      <c r="R7" s="40">
        <v>10</v>
      </c>
      <c r="S7" s="40">
        <v>11</v>
      </c>
      <c r="T7" s="40">
        <v>12</v>
      </c>
      <c r="U7" s="20"/>
    </row>
    <row r="8" spans="1:21" x14ac:dyDescent="0.25">
      <c r="A8" s="42">
        <v>-0.9</v>
      </c>
      <c r="B8" s="42">
        <v>0.6</v>
      </c>
      <c r="C8" s="42">
        <v>0.1</v>
      </c>
      <c r="D8" s="43">
        <v>-2.5</v>
      </c>
      <c r="E8" s="42">
        <v>0.5</v>
      </c>
      <c r="G8" s="39" t="s">
        <v>10475</v>
      </c>
      <c r="H8" s="44"/>
      <c r="I8" s="45">
        <f>SUM(I9:I11)</f>
        <v>106335.18</v>
      </c>
      <c r="J8" s="45">
        <f t="shared" ref="J8:T8" si="0">SUM(J9:J11)</f>
        <v>127005.01999999999</v>
      </c>
      <c r="K8" s="45">
        <f t="shared" si="0"/>
        <v>101183.57999999999</v>
      </c>
      <c r="L8" s="45">
        <f t="shared" si="0"/>
        <v>106266.14000000001</v>
      </c>
      <c r="M8" s="45">
        <f t="shared" si="0"/>
        <v>114785.09999999999</v>
      </c>
      <c r="N8" s="45">
        <f t="shared" si="0"/>
        <v>83374.5</v>
      </c>
      <c r="O8" s="45">
        <f t="shared" si="0"/>
        <v>126013.20000000001</v>
      </c>
      <c r="P8" s="45">
        <f t="shared" si="0"/>
        <v>129332.48000000001</v>
      </c>
      <c r="Q8" s="45">
        <f t="shared" si="0"/>
        <v>94278.079999999987</v>
      </c>
      <c r="R8" s="45">
        <f t="shared" si="0"/>
        <v>142316.78000000003</v>
      </c>
      <c r="S8" s="45">
        <f t="shared" si="0"/>
        <v>102050.32</v>
      </c>
      <c r="T8" s="45">
        <f t="shared" si="0"/>
        <v>74579.78</v>
      </c>
      <c r="U8" s="20"/>
    </row>
    <row r="9" spans="1:21" x14ac:dyDescent="0.25">
      <c r="A9" s="42">
        <v>-0.75</v>
      </c>
      <c r="B9" s="42">
        <v>2.2999999999999998</v>
      </c>
      <c r="C9" s="42">
        <v>0.25</v>
      </c>
      <c r="D9" s="43">
        <v>-2</v>
      </c>
      <c r="E9" s="42">
        <v>1.7</v>
      </c>
      <c r="G9" s="46" t="s">
        <v>10455</v>
      </c>
      <c r="H9" s="47">
        <f>SUMIFS(Data!$S$4:$S$4956,Data!$O$4:$O$4956,$G9,Data!$M$4:$M$4956,"2020",Data!$N$4:$N$4956,H$7)</f>
        <v>32682.6</v>
      </c>
      <c r="I9" s="48">
        <f>SUMIFS(Data!$S$4:$S$4956,Data!$O$4:$O$4956,$G9,Data!$M$4:$M$4956,"2021",Data!$N$4:$N$4956,I$7)</f>
        <v>40360.799999999988</v>
      </c>
      <c r="J9" s="48">
        <f>SUMIFS(Data!$S$4:$S$4956,Data!$O$4:$O$4956,$G9,Data!$M$4:$M$4956,"2021",Data!$N$4:$N$4956,J$7)</f>
        <v>25084.799999999999</v>
      </c>
      <c r="K9" s="48">
        <f>SUMIFS(Data!$S$4:$S$4956,Data!$O$4:$O$4956,$G9,Data!$M$4:$M$4956,"2021",Data!$N$4:$N$4956,K$7)</f>
        <v>14873.999999999998</v>
      </c>
      <c r="L9" s="48">
        <f>SUMIFS(Data!$S$4:$S$4956,Data!$O$4:$O$4956,$G9,Data!$M$4:$M$4956,"2021",Data!$N$4:$N$4956,L$7)</f>
        <v>31757.999999999996</v>
      </c>
      <c r="M9" s="48">
        <f>SUMIFS(Data!$S$4:$S$4956,Data!$O$4:$O$4956,$G9,Data!$M$4:$M$4956,"2021",Data!$N$4:$N$4956,M$7)</f>
        <v>29707.8</v>
      </c>
      <c r="N9" s="48">
        <f>SUMIFS(Data!$S$4:$S$4956,Data!$O$4:$O$4956,$G9,Data!$M$4:$M$4956,"2021",Data!$N$4:$N$4956,N$7)</f>
        <v>24682.799999999996</v>
      </c>
      <c r="O9" s="48">
        <f>SUMIFS(Data!$S$4:$S$4956,Data!$O$4:$O$4956,$G9,Data!$M$4:$M$4956,"2021",Data!$N$4:$N$4956,O$7)</f>
        <v>44903.4</v>
      </c>
      <c r="P9" s="48">
        <f>SUMIFS(Data!$S$4:$S$4956,Data!$O$4:$O$4956,$G9,Data!$M$4:$M$4956,"2021",Data!$N$4:$N$4956,P$7)</f>
        <v>23436.6</v>
      </c>
      <c r="Q9" s="48">
        <f>SUMIFS(Data!$S$4:$S$4956,Data!$O$4:$O$4956,$G9,Data!$M$4:$M$4956,"2021",Data!$N$4:$N$4956,Q$7)</f>
        <v>25446.6</v>
      </c>
      <c r="R9" s="48">
        <f>SUMIFS(Data!$S$4:$S$4956,Data!$O$4:$O$4956,$G9,Data!$M$4:$M$4956,"2021",Data!$N$4:$N$4956,R$7)</f>
        <v>54390.600000000006</v>
      </c>
      <c r="S9" s="48">
        <f>SUMIFS(Data!$S$4:$S$4956,Data!$O$4:$O$4956,$G9,Data!$M$4:$M$4956,"2021",Data!$N$4:$N$4956,S$7)</f>
        <v>34572</v>
      </c>
      <c r="T9" s="48">
        <f>SUMIFS(Data!$S$4:$S$4956,Data!$O$4:$O$4956,$G9,Data!$M$4:$M$4956,"2021",Data!$N$4:$N$4956,T$7)</f>
        <v>18009.599999999999</v>
      </c>
      <c r="U9" s="23"/>
    </row>
    <row r="10" spans="1:21" x14ac:dyDescent="0.25">
      <c r="A10" s="42">
        <v>-0.5</v>
      </c>
      <c r="B10" s="42">
        <v>6.7</v>
      </c>
      <c r="C10" s="42">
        <v>0.5</v>
      </c>
      <c r="D10" s="43">
        <v>-1.5</v>
      </c>
      <c r="E10" s="42">
        <v>4.4000000000000004</v>
      </c>
      <c r="G10" s="46" t="s">
        <v>10456</v>
      </c>
      <c r="H10" s="47">
        <f>SUMIFS(Data!$S$4:$S$4956,Data!$O$4:$O$4956,$G10,Data!$M$4:$M$4956,"2020",Data!$N$4:$N$4956,H$7)</f>
        <v>16363.62</v>
      </c>
      <c r="I10" s="48">
        <f>SUMIFS(Data!$S$4:$S$4956,Data!$O$4:$O$4956,$G10,Data!$M$4:$M$4956,"2021",Data!$N$4:$N$4956,I$7)</f>
        <v>22419.18</v>
      </c>
      <c r="J10" s="48">
        <f>SUMIFS(Data!$S$4:$S$4956,Data!$O$4:$O$4956,$G10,Data!$M$4:$M$4956,"2021",Data!$N$4:$N$4956,J$7)</f>
        <v>19765.619999999995</v>
      </c>
      <c r="K10" s="48">
        <f>SUMIFS(Data!$S$4:$S$4956,Data!$O$4:$O$4956,$G10,Data!$M$4:$M$4956,"2021",Data!$N$4:$N$4956,K$7)</f>
        <v>35006.579999999994</v>
      </c>
      <c r="L10" s="48">
        <f>SUMIFS(Data!$S$4:$S$4956,Data!$O$4:$O$4956,$G10,Data!$M$4:$M$4956,"2021",Data!$N$4:$N$4956,L$7)</f>
        <v>27113.94</v>
      </c>
      <c r="M10" s="48">
        <f>SUMIFS(Data!$S$4:$S$4956,Data!$O$4:$O$4956,$G10,Data!$M$4:$M$4956,"2021",Data!$N$4:$N$4956,M$7)</f>
        <v>20582.099999999999</v>
      </c>
      <c r="N10" s="48">
        <f>SUMIFS(Data!$S$4:$S$4956,Data!$O$4:$O$4956,$G10,Data!$M$4:$M$4956,"2021",Data!$N$4:$N$4956,N$7)</f>
        <v>26025.300000000003</v>
      </c>
      <c r="O10" s="48">
        <f>SUMIFS(Data!$S$4:$S$4956,Data!$O$4:$O$4956,$G10,Data!$M$4:$M$4956,"2021",Data!$N$4:$N$4956,O$7)</f>
        <v>29597.399999999998</v>
      </c>
      <c r="P10" s="48">
        <f>SUMIFS(Data!$S$4:$S$4956,Data!$O$4:$O$4956,$G10,Data!$M$4:$M$4956,"2021",Data!$N$4:$N$4956,P$7)</f>
        <v>21228.48</v>
      </c>
      <c r="Q10" s="48">
        <f>SUMIFS(Data!$S$4:$S$4956,Data!$O$4:$O$4956,$G10,Data!$M$4:$M$4956,"2021",Data!$N$4:$N$4956,Q$7)</f>
        <v>23950.079999999998</v>
      </c>
      <c r="R10" s="48">
        <f>SUMIFS(Data!$S$4:$S$4956,Data!$O$4:$O$4956,$G10,Data!$M$4:$M$4956,"2021",Data!$N$4:$N$4956,R$7)</f>
        <v>23779.980000000003</v>
      </c>
      <c r="S10" s="48">
        <f>SUMIFS(Data!$S$4:$S$4956,Data!$O$4:$O$4956,$G10,Data!$M$4:$M$4956,"2021",Data!$N$4:$N$4956,S$7)</f>
        <v>19595.519999999997</v>
      </c>
      <c r="T10" s="48">
        <f>SUMIFS(Data!$S$4:$S$4956,Data!$O$4:$O$4956,$G10,Data!$M$4:$M$4956,"2021",Data!$N$4:$N$4956,T$7)</f>
        <v>16295.580000000002</v>
      </c>
    </row>
    <row r="11" spans="1:21" x14ac:dyDescent="0.25">
      <c r="A11" s="42">
        <v>-0.25</v>
      </c>
      <c r="B11" s="42">
        <v>15.899999999999999</v>
      </c>
      <c r="C11" s="42">
        <v>0.75</v>
      </c>
      <c r="D11" s="43">
        <v>-1</v>
      </c>
      <c r="E11" s="42">
        <v>9.1999999999999993</v>
      </c>
      <c r="G11" s="46" t="s">
        <v>10457</v>
      </c>
      <c r="H11" s="47">
        <f>SUMIFS(Data!$S$4:$S$4956,Data!$O$4:$O$4956,$G11,Data!$M$4:$M$4956,"2020",Data!$N$4:$N$4956,H$7)</f>
        <v>79851.199999999997</v>
      </c>
      <c r="I11" s="48">
        <f>SUMIFS(Data!$S$4:$S$4956,Data!$O$4:$O$4956,$G11,Data!$M$4:$M$4956,"2021",Data!$N$4:$N$4956,I$7)</f>
        <v>43555.199999999997</v>
      </c>
      <c r="J11" s="48">
        <f>SUMIFS(Data!$S$4:$S$4956,Data!$O$4:$O$4956,$G11,Data!$M$4:$M$4956,"2021",Data!$N$4:$N$4956,J$7)</f>
        <v>82154.599999999991</v>
      </c>
      <c r="K11" s="48">
        <f>SUMIFS(Data!$S$4:$S$4956,Data!$O$4:$O$4956,$G11,Data!$M$4:$M$4956,"2021",Data!$N$4:$N$4956,K$7)</f>
        <v>51303</v>
      </c>
      <c r="L11" s="48">
        <f>SUMIFS(Data!$S$4:$S$4956,Data!$O$4:$O$4956,$G11,Data!$M$4:$M$4956,"2021",Data!$N$4:$N$4956,L$7)</f>
        <v>47394.200000000012</v>
      </c>
      <c r="M11" s="48">
        <f>SUMIFS(Data!$S$4:$S$4956,Data!$O$4:$O$4956,$G11,Data!$M$4:$M$4956,"2021",Data!$N$4:$N$4956,M$7)</f>
        <v>64495.199999999997</v>
      </c>
      <c r="N11" s="48">
        <f>SUMIFS(Data!$S$4:$S$4956,Data!$O$4:$O$4956,$G11,Data!$M$4:$M$4956,"2021",Data!$N$4:$N$4956,N$7)</f>
        <v>32666.400000000001</v>
      </c>
      <c r="O11" s="48">
        <f>SUMIFS(Data!$S$4:$S$4956,Data!$O$4:$O$4956,$G11,Data!$M$4:$M$4956,"2021",Data!$N$4:$N$4956,O$7)</f>
        <v>51512.4</v>
      </c>
      <c r="P11" s="48">
        <f>SUMIFS(Data!$S$4:$S$4956,Data!$O$4:$O$4956,$G11,Data!$M$4:$M$4956,"2021",Data!$N$4:$N$4956,P$7)</f>
        <v>84667.400000000009</v>
      </c>
      <c r="Q11" s="48">
        <f>SUMIFS(Data!$S$4:$S$4956,Data!$O$4:$O$4956,$G11,Data!$M$4:$M$4956,"2021",Data!$N$4:$N$4956,Q$7)</f>
        <v>44881.399999999994</v>
      </c>
      <c r="R11" s="48">
        <f>SUMIFS(Data!$S$4:$S$4956,Data!$O$4:$O$4956,$G11,Data!$M$4:$M$4956,"2021",Data!$N$4:$N$4956,R$7)</f>
        <v>64146.200000000019</v>
      </c>
      <c r="S11" s="48">
        <f>SUMIFS(Data!$S$4:$S$4956,Data!$O$4:$O$4956,$G11,Data!$M$4:$M$4956,"2021",Data!$N$4:$N$4956,S$7)</f>
        <v>47882.80000000001</v>
      </c>
      <c r="T11" s="48">
        <f>SUMIFS(Data!$S$4:$S$4956,Data!$O$4:$O$4956,$G11,Data!$M$4:$M$4956,"2021",Data!$N$4:$N$4956,T$7)</f>
        <v>40274.6</v>
      </c>
    </row>
    <row r="12" spans="1:21" x14ac:dyDescent="0.25">
      <c r="A12" s="42">
        <v>-0.1</v>
      </c>
      <c r="B12" s="42">
        <v>30.9</v>
      </c>
      <c r="C12" s="42">
        <v>0.9</v>
      </c>
      <c r="D12" s="43">
        <v>-0.5</v>
      </c>
      <c r="E12" s="42">
        <v>15</v>
      </c>
      <c r="G12" s="49" t="s">
        <v>10519</v>
      </c>
      <c r="H12" s="50"/>
      <c r="I12" s="51">
        <v>1</v>
      </c>
      <c r="J12" s="51">
        <v>2</v>
      </c>
      <c r="K12" s="51">
        <v>3</v>
      </c>
      <c r="L12" s="51">
        <v>4</v>
      </c>
      <c r="M12" s="51">
        <v>5</v>
      </c>
      <c r="N12" s="51">
        <v>6</v>
      </c>
      <c r="O12" s="51">
        <v>7</v>
      </c>
      <c r="P12" s="51">
        <v>8</v>
      </c>
      <c r="Q12" s="51">
        <v>9</v>
      </c>
      <c r="R12" s="51">
        <v>10</v>
      </c>
      <c r="S12" s="51">
        <v>11</v>
      </c>
      <c r="T12" s="51">
        <v>12</v>
      </c>
    </row>
    <row r="13" spans="1:21" x14ac:dyDescent="0.25">
      <c r="A13" s="42" t="s">
        <v>10511</v>
      </c>
      <c r="B13" s="42">
        <v>50</v>
      </c>
      <c r="C13" s="42">
        <v>1</v>
      </c>
      <c r="D13" s="43">
        <v>0</v>
      </c>
      <c r="E13" s="42">
        <v>19.100000000000001</v>
      </c>
      <c r="G13" s="46" t="s">
        <v>10455</v>
      </c>
      <c r="H13" s="40"/>
      <c r="I13" s="40">
        <f t="shared" ref="I13:T13" si="1">(I9-H9)/H9</f>
        <v>0.23493234932349294</v>
      </c>
      <c r="J13" s="40">
        <f t="shared" si="1"/>
        <v>-0.37848605577689226</v>
      </c>
      <c r="K13" s="40">
        <f t="shared" si="1"/>
        <v>-0.4070512820512821</v>
      </c>
      <c r="L13" s="40">
        <f t="shared" si="1"/>
        <v>1.1351351351351353</v>
      </c>
      <c r="M13" s="40">
        <f t="shared" si="1"/>
        <v>-6.455696202531637E-2</v>
      </c>
      <c r="N13" s="40">
        <f t="shared" si="1"/>
        <v>-0.1691474966170502</v>
      </c>
      <c r="O13" s="40">
        <f t="shared" si="1"/>
        <v>0.81921824104234564</v>
      </c>
      <c r="P13" s="40">
        <f t="shared" si="1"/>
        <v>-0.47806624888093113</v>
      </c>
      <c r="Q13" s="40">
        <f t="shared" si="1"/>
        <v>8.5763293310463132E-2</v>
      </c>
      <c r="R13" s="40">
        <f t="shared" si="1"/>
        <v>1.1374407582938393</v>
      </c>
      <c r="S13" s="40">
        <f t="shared" si="1"/>
        <v>-0.36437546193643761</v>
      </c>
      <c r="T13" s="40">
        <f t="shared" si="1"/>
        <v>-0.47906976744186053</v>
      </c>
    </row>
    <row r="14" spans="1:21" x14ac:dyDescent="0.25">
      <c r="A14" s="42" t="s">
        <v>10511</v>
      </c>
      <c r="B14" s="42">
        <v>69.099999999999994</v>
      </c>
      <c r="C14" s="42">
        <v>1</v>
      </c>
      <c r="D14" s="43">
        <v>0</v>
      </c>
      <c r="E14" s="42">
        <v>19.100000000000001</v>
      </c>
      <c r="G14" s="46" t="s">
        <v>10456</v>
      </c>
      <c r="H14" s="40"/>
      <c r="I14" s="40">
        <f t="shared" ref="I14:T14" si="2">(I10-H10)/H10</f>
        <v>0.37006237006237003</v>
      </c>
      <c r="J14" s="40">
        <f t="shared" si="2"/>
        <v>-0.11836115326251918</v>
      </c>
      <c r="K14" s="40">
        <f t="shared" si="2"/>
        <v>0.77108433734939774</v>
      </c>
      <c r="L14" s="40">
        <f t="shared" si="2"/>
        <v>-0.22546161321671518</v>
      </c>
      <c r="M14" s="40">
        <f t="shared" si="2"/>
        <v>-0.24090338770388961</v>
      </c>
      <c r="N14" s="40">
        <f t="shared" si="2"/>
        <v>0.2644628099173556</v>
      </c>
      <c r="O14" s="40">
        <f t="shared" si="2"/>
        <v>0.1372549019607841</v>
      </c>
      <c r="P14" s="40">
        <f t="shared" si="2"/>
        <v>-0.28275862068965513</v>
      </c>
      <c r="Q14" s="40">
        <f t="shared" si="2"/>
        <v>0.12820512820512814</v>
      </c>
      <c r="R14" s="40">
        <f t="shared" si="2"/>
        <v>-7.1022727272725154E-3</v>
      </c>
      <c r="S14" s="40">
        <f t="shared" si="2"/>
        <v>-0.17596566523605175</v>
      </c>
      <c r="T14" s="40">
        <f t="shared" si="2"/>
        <v>-0.16840277777777754</v>
      </c>
    </row>
    <row r="15" spans="1:21" x14ac:dyDescent="0.25">
      <c r="A15" s="42" t="s">
        <v>10512</v>
      </c>
      <c r="B15" s="42">
        <v>84.1</v>
      </c>
      <c r="C15" s="42">
        <v>1.1000000000000001</v>
      </c>
      <c r="D15" s="43">
        <v>0.5</v>
      </c>
      <c r="E15" s="42">
        <v>15</v>
      </c>
      <c r="G15" s="46" t="s">
        <v>10457</v>
      </c>
      <c r="H15" s="40"/>
      <c r="I15" s="40">
        <f t="shared" ref="I15:T15" si="3">(I11-H11)/H11</f>
        <v>-0.45454545454545459</v>
      </c>
      <c r="J15" s="40">
        <f t="shared" si="3"/>
        <v>0.88621794871794868</v>
      </c>
      <c r="K15" s="40">
        <f t="shared" si="3"/>
        <v>-0.37553101104502967</v>
      </c>
      <c r="L15" s="40">
        <f t="shared" si="3"/>
        <v>-7.6190476190475961E-2</v>
      </c>
      <c r="M15" s="40">
        <f t="shared" si="3"/>
        <v>0.36082474226804084</v>
      </c>
      <c r="N15" s="40">
        <f t="shared" si="3"/>
        <v>-0.49350649350649345</v>
      </c>
      <c r="O15" s="40">
        <f t="shared" si="3"/>
        <v>0.57692307692307687</v>
      </c>
      <c r="P15" s="40">
        <f t="shared" si="3"/>
        <v>0.64363143631436326</v>
      </c>
      <c r="Q15" s="40">
        <f t="shared" si="3"/>
        <v>-0.46990931574608419</v>
      </c>
      <c r="R15" s="40">
        <f t="shared" si="3"/>
        <v>0.42923794712286217</v>
      </c>
      <c r="S15" s="40">
        <f t="shared" si="3"/>
        <v>-0.25353645266594133</v>
      </c>
      <c r="T15" s="40">
        <f t="shared" si="3"/>
        <v>-0.15889212827988358</v>
      </c>
    </row>
    <row r="16" spans="1:21" x14ac:dyDescent="0.25">
      <c r="A16" s="42" t="s">
        <v>10513</v>
      </c>
      <c r="B16" s="42">
        <v>93.3</v>
      </c>
      <c r="C16" s="42">
        <v>1.25</v>
      </c>
      <c r="D16" s="43">
        <v>1</v>
      </c>
      <c r="E16" s="42">
        <v>9.1999999999999993</v>
      </c>
    </row>
    <row r="17" spans="1:8" x14ac:dyDescent="0.25">
      <c r="A17" s="42" t="s">
        <v>10514</v>
      </c>
      <c r="B17" s="42">
        <v>97.7</v>
      </c>
      <c r="C17" s="42">
        <v>1.5</v>
      </c>
      <c r="D17" s="43">
        <v>1.5</v>
      </c>
      <c r="E17" s="42">
        <v>4.4000000000000004</v>
      </c>
    </row>
    <row r="18" spans="1:8" x14ac:dyDescent="0.25">
      <c r="A18" s="42" t="s">
        <v>10515</v>
      </c>
      <c r="B18" s="42">
        <v>99.4</v>
      </c>
      <c r="C18" s="42">
        <v>1.75</v>
      </c>
      <c r="D18" s="43">
        <v>2</v>
      </c>
      <c r="E18" s="42">
        <v>1.7</v>
      </c>
      <c r="G18" s="29"/>
      <c r="H18" s="29"/>
    </row>
    <row r="19" spans="1:8" x14ac:dyDescent="0.25">
      <c r="A19" s="42" t="s">
        <v>10516</v>
      </c>
      <c r="B19" s="42">
        <v>99.9</v>
      </c>
      <c r="C19" s="42">
        <v>1.9</v>
      </c>
      <c r="D19" s="43">
        <v>2.5</v>
      </c>
      <c r="E19" s="42">
        <v>0.5</v>
      </c>
      <c r="G19" s="30"/>
      <c r="H19" s="31"/>
    </row>
    <row r="20" spans="1:8" x14ac:dyDescent="0.25">
      <c r="A20" s="42" t="s">
        <v>10517</v>
      </c>
      <c r="B20" s="42">
        <v>100</v>
      </c>
      <c r="C20" s="42">
        <v>2</v>
      </c>
      <c r="D20" s="43">
        <v>3</v>
      </c>
      <c r="E20" s="42">
        <v>0.1</v>
      </c>
    </row>
  </sheetData>
  <mergeCells count="1">
    <mergeCell ref="I6:T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Menu</vt:lpstr>
      <vt:lpstr>Raw_Data</vt:lpstr>
      <vt:lpstr>Data</vt:lpstr>
      <vt:lpstr>Data 2019-2021</vt:lpstr>
      <vt:lpstr>User input</vt:lpstr>
      <vt:lpstr>Dashboard</vt:lpstr>
      <vt:lpstr>Cash flow</vt:lpstr>
      <vt:lpstr>Monte Carlo Simulation</vt:lpstr>
      <vt:lpstr>Test plan</vt:lpstr>
      <vt:lpstr>Monte Carlo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2022-03-17T22:06:05Z</dcterms:created>
  <dcterms:modified xsi:type="dcterms:W3CDTF">2022-03-25T07:02:53Z</dcterms:modified>
</cp:coreProperties>
</file>